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ublic Housing Notices\Public Housing Notices 2018\PHN 2018-22 NOFA for Comprehensive Sustainability Initiative\"/>
    </mc:Choice>
  </mc:AlternateContent>
  <bookViews>
    <workbookView xWindow="0" yWindow="0" windowWidth="23040" windowHeight="9405"/>
  </bookViews>
  <sheets>
    <sheet name="Worksheet" sheetId="1" r:id="rId1"/>
    <sheet name="HAFIS pivot" sheetId="3" r:id="rId2"/>
    <sheet name="LHA Look up" sheetId="4" r:id="rId3"/>
    <sheet name="HAFIS Data" sheetId="2" r:id="rId4"/>
  </sheets>
  <calcPr calcId="152511"/>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 l="1"/>
  <c r="S18" i="1"/>
  <c r="S19" i="1"/>
  <c r="S20" i="1"/>
  <c r="S16" i="1"/>
  <c r="Q17" i="1"/>
  <c r="Q18" i="1"/>
  <c r="Q19" i="1"/>
  <c r="Q20" i="1"/>
  <c r="Q16" i="1"/>
  <c r="J19" i="1"/>
  <c r="O66" i="1"/>
  <c r="G57" i="1"/>
  <c r="G58" i="1"/>
  <c r="G59" i="1"/>
  <c r="G60" i="1"/>
  <c r="G56" i="1"/>
  <c r="C48" i="1"/>
  <c r="C49" i="1"/>
  <c r="D49" i="1" s="1"/>
  <c r="C50" i="1"/>
  <c r="C51" i="1"/>
  <c r="C47" i="1"/>
  <c r="G47" i="1" s="1"/>
  <c r="C34" i="1"/>
  <c r="C33" i="1"/>
  <c r="C32" i="1"/>
  <c r="C40" i="1"/>
  <c r="C39" i="1"/>
  <c r="C25" i="1"/>
  <c r="C26" i="1"/>
  <c r="C27" i="1"/>
  <c r="C24" i="1"/>
  <c r="C17" i="1"/>
  <c r="C18" i="1"/>
  <c r="C19" i="1"/>
  <c r="C20" i="1"/>
  <c r="C16" i="1"/>
  <c r="D8" i="1"/>
  <c r="E47" i="1"/>
  <c r="M20" i="1" l="1"/>
  <c r="M19" i="1"/>
  <c r="M57" i="1"/>
  <c r="M49" i="1"/>
  <c r="J49" i="1"/>
  <c r="G49" i="1"/>
  <c r="S49" i="1" s="1"/>
  <c r="Q61" i="1" l="1"/>
  <c r="R61" i="1" s="1"/>
  <c r="S61" i="1"/>
  <c r="J57" i="1"/>
  <c r="J58" i="1"/>
  <c r="J59" i="1"/>
  <c r="J60" i="1"/>
  <c r="J56" i="1"/>
  <c r="O53" i="1"/>
  <c r="G48" i="1"/>
  <c r="J48" i="1"/>
  <c r="G50" i="1"/>
  <c r="J50" i="1"/>
  <c r="D51" i="1"/>
  <c r="E51" i="1"/>
  <c r="F51" i="1"/>
  <c r="G51" i="1"/>
  <c r="J51" i="1"/>
  <c r="D52" i="1"/>
  <c r="E52" i="1"/>
  <c r="F52" i="1"/>
  <c r="G52" i="1"/>
  <c r="J52" i="1"/>
  <c r="J47" i="1"/>
  <c r="O42" i="1"/>
  <c r="D40" i="1"/>
  <c r="E40" i="1"/>
  <c r="F40" i="1"/>
  <c r="G40" i="1"/>
  <c r="J40" i="1"/>
  <c r="D41" i="1"/>
  <c r="E41" i="1"/>
  <c r="F41" i="1"/>
  <c r="G41" i="1"/>
  <c r="J41" i="1"/>
  <c r="J39" i="1"/>
  <c r="G39" i="1"/>
  <c r="O35" i="1"/>
  <c r="G33" i="1"/>
  <c r="J33" i="1"/>
  <c r="D34" i="1"/>
  <c r="E34" i="1"/>
  <c r="F34" i="1"/>
  <c r="G34" i="1"/>
  <c r="J34" i="1"/>
  <c r="J32" i="1"/>
  <c r="G32" i="1"/>
  <c r="O29" i="1"/>
  <c r="G25" i="1"/>
  <c r="J25" i="1"/>
  <c r="G26" i="1"/>
  <c r="J26" i="1"/>
  <c r="D27" i="1"/>
  <c r="E27" i="1"/>
  <c r="F27" i="1"/>
  <c r="G27" i="1"/>
  <c r="J27" i="1"/>
  <c r="D28" i="1"/>
  <c r="E28" i="1"/>
  <c r="F28" i="1"/>
  <c r="G28" i="1"/>
  <c r="J28" i="1"/>
  <c r="J24" i="1"/>
  <c r="G24" i="1"/>
  <c r="F20" i="1"/>
  <c r="D20" i="1"/>
  <c r="E20" i="1"/>
  <c r="O21" i="1"/>
  <c r="J20" i="1"/>
  <c r="G17" i="1"/>
  <c r="G18" i="1"/>
  <c r="G19" i="1"/>
  <c r="G20" i="1"/>
  <c r="G16" i="1"/>
  <c r="E2" i="3"/>
  <c r="F2" i="3" s="1"/>
  <c r="G2" i="3" s="1"/>
  <c r="H2" i="3" s="1"/>
  <c r="I2" i="3" s="1"/>
  <c r="J2" i="3" s="1"/>
  <c r="K2" i="3" s="1"/>
  <c r="L2" i="3" s="1"/>
  <c r="M2" i="3" s="1"/>
  <c r="N2" i="3" s="1"/>
  <c r="D2" i="3"/>
  <c r="D19" i="4"/>
  <c r="O10" i="1"/>
  <c r="F4" i="1"/>
  <c r="F5" i="1" s="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J1018" i="3"/>
  <c r="F19" i="1" l="1"/>
  <c r="F49" i="1"/>
  <c r="E49" i="1"/>
  <c r="Q49" i="1" s="1"/>
  <c r="R49" i="1" s="1"/>
  <c r="D19" i="1"/>
  <c r="E19" i="1"/>
  <c r="R19" i="1" s="1"/>
  <c r="R20" i="1"/>
  <c r="D5" i="1"/>
  <c r="E58" i="1"/>
  <c r="F60" i="1"/>
  <c r="D56" i="1"/>
  <c r="F48" i="1"/>
  <c r="D33" i="1"/>
  <c r="E32" i="1"/>
  <c r="F25" i="1"/>
  <c r="E24" i="1"/>
  <c r="E18" i="1"/>
  <c r="D16" i="1"/>
  <c r="D57" i="1"/>
  <c r="F58" i="1"/>
  <c r="D59" i="1"/>
  <c r="D50" i="1"/>
  <c r="F47" i="1"/>
  <c r="F39" i="1"/>
  <c r="E33" i="1"/>
  <c r="D32" i="1"/>
  <c r="D26" i="1"/>
  <c r="D24" i="1"/>
  <c r="F16" i="1"/>
  <c r="E39" i="1"/>
  <c r="D47" i="1"/>
  <c r="E50" i="1"/>
  <c r="E48" i="1"/>
  <c r="D60" i="1"/>
  <c r="O12" i="1"/>
  <c r="E17" i="1"/>
  <c r="D18" i="1"/>
  <c r="F18" i="1"/>
  <c r="F26" i="1"/>
  <c r="F32" i="1"/>
  <c r="D48" i="1"/>
  <c r="E56" i="1"/>
  <c r="F57" i="1"/>
  <c r="E16" i="1"/>
  <c r="D17" i="1"/>
  <c r="F17" i="1"/>
  <c r="E26" i="1"/>
  <c r="E25" i="1"/>
  <c r="F33" i="1"/>
  <c r="F56" i="1"/>
  <c r="F59" i="1"/>
  <c r="D58" i="1"/>
  <c r="E57" i="1"/>
  <c r="F24" i="1"/>
  <c r="D25" i="1"/>
  <c r="D39" i="1"/>
  <c r="O44" i="1"/>
  <c r="F50" i="1"/>
  <c r="E60" i="1"/>
  <c r="E59" i="1"/>
  <c r="F10" i="1"/>
  <c r="E10" i="1"/>
  <c r="D10" i="1"/>
  <c r="M10" i="1"/>
  <c r="Q10" i="1" l="1"/>
  <c r="Q12" i="1" s="1"/>
  <c r="P12" i="1" s="1"/>
  <c r="K56" i="1"/>
  <c r="M56" i="1" s="1"/>
  <c r="Q56" i="1" s="1"/>
  <c r="K51" i="1"/>
  <c r="M51" i="1" s="1"/>
  <c r="K40" i="1"/>
  <c r="M40" i="1" s="1"/>
  <c r="K34" i="1"/>
  <c r="M34" i="1" s="1"/>
  <c r="K32" i="1"/>
  <c r="M32" i="1" s="1"/>
  <c r="K24" i="1"/>
  <c r="M24" i="1" s="1"/>
  <c r="Q24" i="1" s="1"/>
  <c r="K57" i="1"/>
  <c r="Q57" i="1" s="1"/>
  <c r="K59" i="1"/>
  <c r="M59" i="1" s="1"/>
  <c r="Q59" i="1" s="1"/>
  <c r="R59" i="1" s="1"/>
  <c r="K33" i="1"/>
  <c r="M33" i="1" s="1"/>
  <c r="K27" i="1"/>
  <c r="M27" i="1" s="1"/>
  <c r="K17" i="1"/>
  <c r="K39" i="1"/>
  <c r="M39" i="1" s="1"/>
  <c r="Q39" i="1" s="1"/>
  <c r="K25" i="1"/>
  <c r="M25" i="1" s="1"/>
  <c r="Q25" i="1" s="1"/>
  <c r="R25" i="1" s="1"/>
  <c r="K26" i="1"/>
  <c r="M26" i="1" s="1"/>
  <c r="Q26" i="1" s="1"/>
  <c r="R26" i="1" s="1"/>
  <c r="K28" i="1"/>
  <c r="M28" i="1" s="1"/>
  <c r="K60" i="1"/>
  <c r="K48" i="1"/>
  <c r="M48" i="1" s="1"/>
  <c r="Q48" i="1" s="1"/>
  <c r="R48" i="1" s="1"/>
  <c r="K52" i="1"/>
  <c r="M52" i="1" s="1"/>
  <c r="K18" i="1"/>
  <c r="K58" i="1"/>
  <c r="M58" i="1" s="1"/>
  <c r="Q58" i="1" s="1"/>
  <c r="K50" i="1"/>
  <c r="M50" i="1" s="1"/>
  <c r="Q50" i="1" s="1"/>
  <c r="R50" i="1" s="1"/>
  <c r="K47" i="1"/>
  <c r="M47" i="1" s="1"/>
  <c r="Q47" i="1" s="1"/>
  <c r="R47" i="1" s="1"/>
  <c r="K41" i="1"/>
  <c r="M41" i="1" s="1"/>
  <c r="K16" i="1"/>
  <c r="M16" i="1" s="1"/>
  <c r="O57" i="1"/>
  <c r="M60" i="1" l="1"/>
  <c r="Q60" i="1" s="1"/>
  <c r="R57" i="1"/>
  <c r="S57" i="1"/>
  <c r="S26" i="1"/>
  <c r="S60" i="1"/>
  <c r="R10" i="1"/>
  <c r="S58" i="1"/>
  <c r="S25" i="1"/>
  <c r="S59" i="1"/>
  <c r="Q41" i="1"/>
  <c r="R41" i="1" s="1"/>
  <c r="S41" i="1"/>
  <c r="Q28" i="1"/>
  <c r="R28" i="1" s="1"/>
  <c r="S28" i="1"/>
  <c r="Q40" i="1"/>
  <c r="R40" i="1" s="1"/>
  <c r="S40" i="1"/>
  <c r="Q52" i="1"/>
  <c r="R52" i="1" s="1"/>
  <c r="S52" i="1"/>
  <c r="Q27" i="1"/>
  <c r="R27" i="1" s="1"/>
  <c r="S27" i="1"/>
  <c r="R24" i="1"/>
  <c r="S51" i="1"/>
  <c r="Q51" i="1"/>
  <c r="S47" i="1"/>
  <c r="Q33" i="1"/>
  <c r="R33" i="1" s="1"/>
  <c r="S33" i="1"/>
  <c r="S32" i="1"/>
  <c r="Q32" i="1"/>
  <c r="S50" i="1"/>
  <c r="S56" i="1"/>
  <c r="S48" i="1"/>
  <c r="R39" i="1"/>
  <c r="S34" i="1"/>
  <c r="Q34" i="1"/>
  <c r="R34" i="1" s="1"/>
  <c r="S24" i="1"/>
  <c r="S39" i="1"/>
  <c r="J18" i="1"/>
  <c r="J17" i="1"/>
  <c r="J16" i="1"/>
  <c r="M18" i="1"/>
  <c r="R60" i="1" l="1"/>
  <c r="Q62" i="1"/>
  <c r="S62" i="1"/>
  <c r="Q42" i="1"/>
  <c r="R42" i="1" s="1"/>
  <c r="S42" i="1"/>
  <c r="R32" i="1"/>
  <c r="Q35" i="1"/>
  <c r="R35" i="1" s="1"/>
  <c r="R18" i="1"/>
  <c r="S35" i="1"/>
  <c r="R51" i="1"/>
  <c r="Q53" i="1"/>
  <c r="S29" i="1"/>
  <c r="Q29" i="1"/>
  <c r="R29" i="1" s="1"/>
  <c r="S53" i="1"/>
  <c r="O58" i="1"/>
  <c r="R58" i="1" s="1"/>
  <c r="O56" i="1"/>
  <c r="R56" i="1" l="1"/>
  <c r="O62" i="1"/>
  <c r="R12" i="1"/>
  <c r="R53" i="1"/>
  <c r="M17" i="1"/>
  <c r="R17" i="1" l="1"/>
  <c r="S21" i="1"/>
  <c r="S44" i="1" s="1"/>
  <c r="S66" i="1" s="1"/>
  <c r="R62" i="1"/>
  <c r="Q21" i="1" l="1"/>
  <c r="Q44" i="1" s="1"/>
  <c r="Q66" i="1" s="1"/>
  <c r="R16" i="1"/>
  <c r="R21" i="1" l="1"/>
  <c r="R44" i="1" l="1"/>
  <c r="R66" i="1" l="1"/>
</calcChain>
</file>

<file path=xl/sharedStrings.xml><?xml version="1.0" encoding="utf-8"?>
<sst xmlns="http://schemas.openxmlformats.org/spreadsheetml/2006/main" count="48337" uniqueCount="686">
  <si>
    <t>Anticipated annual $ savings</t>
  </si>
  <si>
    <t>% of toilets and showerheads to be replaced</t>
  </si>
  <si>
    <t>Number of toilets &amp; showerheads to be replaced</t>
  </si>
  <si>
    <t># buildings in development (not counting office if separate)</t>
  </si>
  <si>
    <t># buildings included in retrofit</t>
  </si>
  <si>
    <t># units in development</t>
  </si>
  <si>
    <t>Assumption from DHCD: Anticipated savings of heating fuel percentage</t>
  </si>
  <si>
    <t>Fuel Cost Payback in Years</t>
  </si>
  <si>
    <t>Water Cost Payback in Years</t>
  </si>
  <si>
    <t>Parking lot pole lighting fixture &amp; bulb replacement (5); electric heat</t>
  </si>
  <si>
    <t>TOTAL HVAC SAVINGS &amp; PAYBACK</t>
  </si>
  <si>
    <t>TOTAL LIGHTING SAVINGS &amp; PAYBACK</t>
  </si>
  <si>
    <t>COMPREHENSIVE PROJECT SAVINGS &amp; PAYBACK</t>
  </si>
  <si>
    <t>TOTAL BUILDING ENVELOPE SAVINGS &amp; PAYBACK</t>
  </si>
  <si>
    <t>TOTAL WATER SAVINGS &amp; PAYBACK</t>
  </si>
  <si>
    <t>TDC (# toilets X $450)</t>
  </si>
  <si>
    <t>Current Annual $ water costs</t>
  </si>
  <si>
    <t>% of retrofit units/ total units</t>
  </si>
  <si>
    <t>% retrofit buildings/total buildings</t>
  </si>
  <si>
    <t># units to be retrofit</t>
  </si>
  <si>
    <t>BLANK ON PURPOSE</t>
  </si>
  <si>
    <t xml:space="preserve">Anticipated annual savings </t>
  </si>
  <si>
    <t>Assumption from DHCD: Anticipated savings of lighting percentage (specific to type of lighting)</t>
  </si>
  <si>
    <t>II. BUILDING ENVELOPE</t>
  </si>
  <si>
    <t>Gas boiler (or furnace replacement with conversion of direct gas DHW to indirect</t>
  </si>
  <si>
    <t># of toilets in development, including in common areas</t>
  </si>
  <si>
    <t>Air Source Heat Pumps to replace electric baseboard in developments with electric $ PUM&gt;$100</t>
  </si>
  <si>
    <t>Data to be input by LHA is indicated in Green</t>
  </si>
  <si>
    <t>Total TDC of all projects</t>
  </si>
  <si>
    <t>Total Anticipated annual savings</t>
  </si>
  <si>
    <t>CO2 conversion factor</t>
  </si>
  <si>
    <t>Gas</t>
  </si>
  <si>
    <t>Electric</t>
  </si>
  <si>
    <t>Flat roof: Air sealing &amp; insulation - 2-3" rigid foam</t>
  </si>
  <si>
    <t>Fiberglass batt or foam at  basement ceiling joist</t>
  </si>
  <si>
    <t>Maximum set-point thermostats in 30 units</t>
  </si>
  <si>
    <t>New exit signs</t>
  </si>
  <si>
    <t>LED fixtures &amp; bulbs in units replacing incandescents (not CFLs)</t>
  </si>
  <si>
    <t>replacement of exterior doors, with caulking &amp; weatherstripping included</t>
  </si>
  <si>
    <t>LHA Data Entry</t>
  </si>
  <si>
    <t>Calculation</t>
  </si>
  <si>
    <t>Lha_id</t>
  </si>
  <si>
    <t>LHA</t>
  </si>
  <si>
    <t>Cal_Year</t>
  </si>
  <si>
    <t>DevNo</t>
  </si>
  <si>
    <t>No_Units</t>
  </si>
  <si>
    <t>Elec_Cons_KwH</t>
  </si>
  <si>
    <t>Elec_Amount</t>
  </si>
  <si>
    <t>Elec_PUM</t>
  </si>
  <si>
    <t>Annual_KwH_PerUnit</t>
  </si>
  <si>
    <t>GHG_CO2_Emission_Elec</t>
  </si>
  <si>
    <t>Gas_Cons_CCF</t>
  </si>
  <si>
    <t>Gas_Amount</t>
  </si>
  <si>
    <t>Gas_PUM</t>
  </si>
  <si>
    <t>Annual_CCF_PerUnit</t>
  </si>
  <si>
    <t>GHG_CO2_Emission_Gas</t>
  </si>
  <si>
    <t>Propane_Cons_Gals</t>
  </si>
  <si>
    <t>Propane_Amount</t>
  </si>
  <si>
    <t>Propane_PUM</t>
  </si>
  <si>
    <t>Annual_Gals_PerUnit_Propane</t>
  </si>
  <si>
    <t>GHG_CO2_Emission_Propane</t>
  </si>
  <si>
    <t>Oil_Cons_Gals</t>
  </si>
  <si>
    <t>Oil_Amount</t>
  </si>
  <si>
    <t>Oil_PUM</t>
  </si>
  <si>
    <t>Annual_Gals_PerUnit_Oil</t>
  </si>
  <si>
    <t>GHG_CO2_Emission_Oil</t>
  </si>
  <si>
    <t>Water_Cons_CCF</t>
  </si>
  <si>
    <t>Water_Amount</t>
  </si>
  <si>
    <t>Water_PUM</t>
  </si>
  <si>
    <t>Annual_WaterCCF_PerUnit</t>
  </si>
  <si>
    <t>095</t>
  </si>
  <si>
    <t xml:space="preserve">Fall River </t>
  </si>
  <si>
    <t>6674</t>
  </si>
  <si>
    <t>162</t>
  </si>
  <si>
    <t xml:space="preserve">Lunenburg </t>
  </si>
  <si>
    <t>7051</t>
  </si>
  <si>
    <t>088</t>
  </si>
  <si>
    <t xml:space="preserve">Easton </t>
  </si>
  <si>
    <t>6671</t>
  </si>
  <si>
    <t>181</t>
  </si>
  <si>
    <t xml:space="preserve">Methuen </t>
  </si>
  <si>
    <t>067</t>
  </si>
  <si>
    <t xml:space="preserve">Concord </t>
  </si>
  <si>
    <t>7053</t>
  </si>
  <si>
    <t>073</t>
  </si>
  <si>
    <t xml:space="preserve">Dedham </t>
  </si>
  <si>
    <t>2001</t>
  </si>
  <si>
    <t>321</t>
  </si>
  <si>
    <t xml:space="preserve">Watertown </t>
  </si>
  <si>
    <t>6673</t>
  </si>
  <si>
    <t>131</t>
  </si>
  <si>
    <t xml:space="preserve">Hingham </t>
  </si>
  <si>
    <t>171</t>
  </si>
  <si>
    <t xml:space="preserve">Marshfield </t>
  </si>
  <si>
    <t>7052</t>
  </si>
  <si>
    <t>137</t>
  </si>
  <si>
    <t xml:space="preserve">Holyoke </t>
  </si>
  <si>
    <t>291</t>
  </si>
  <si>
    <t xml:space="preserve">Swampscott </t>
  </si>
  <si>
    <t>6672</t>
  </si>
  <si>
    <t>105</t>
  </si>
  <si>
    <t xml:space="preserve">Georgetown </t>
  </si>
  <si>
    <t>211</t>
  </si>
  <si>
    <t xml:space="preserve">Newton </t>
  </si>
  <si>
    <t>7056</t>
  </si>
  <si>
    <t>036</t>
  </si>
  <si>
    <t xml:space="preserve">Bourne </t>
  </si>
  <si>
    <t>347</t>
  </si>
  <si>
    <t xml:space="preserve">Woburn </t>
  </si>
  <si>
    <t>358</t>
  </si>
  <si>
    <t xml:space="preserve">Franklin County Regional </t>
  </si>
  <si>
    <t>072</t>
  </si>
  <si>
    <t xml:space="preserve">Dartmouth </t>
  </si>
  <si>
    <t>243</t>
  </si>
  <si>
    <t xml:space="preserve">Quincy </t>
  </si>
  <si>
    <t>284</t>
  </si>
  <si>
    <t xml:space="preserve">Stoneham </t>
  </si>
  <si>
    <t>049</t>
  </si>
  <si>
    <t xml:space="preserve">Cambridge </t>
  </si>
  <si>
    <t>7052A</t>
  </si>
  <si>
    <t>113</t>
  </si>
  <si>
    <t xml:space="preserve">Greenfield </t>
  </si>
  <si>
    <t>329</t>
  </si>
  <si>
    <t xml:space="preserve">Westfield </t>
  </si>
  <si>
    <t>168</t>
  </si>
  <si>
    <t xml:space="preserve">Marblehead </t>
  </si>
  <si>
    <t>163</t>
  </si>
  <si>
    <t xml:space="preserve">Lynn </t>
  </si>
  <si>
    <t>128</t>
  </si>
  <si>
    <t xml:space="preserve">Haverhill </t>
  </si>
  <si>
    <t>229</t>
  </si>
  <si>
    <t xml:space="preserve">Peabody </t>
  </si>
  <si>
    <t>7055</t>
  </si>
  <si>
    <t>301</t>
  </si>
  <si>
    <t xml:space="preserve">Tyngsborough </t>
  </si>
  <si>
    <t>2002</t>
  </si>
  <si>
    <t>096</t>
  </si>
  <si>
    <t xml:space="preserve">Falmouth </t>
  </si>
  <si>
    <t>094</t>
  </si>
  <si>
    <t xml:space="preserve">Fairhaven </t>
  </si>
  <si>
    <t>293</t>
  </si>
  <si>
    <t xml:space="preserve">Taunton </t>
  </si>
  <si>
    <t>010</t>
  </si>
  <si>
    <t xml:space="preserve">Arlington </t>
  </si>
  <si>
    <t>050</t>
  </si>
  <si>
    <t xml:space="preserve">Canton </t>
  </si>
  <si>
    <t>325</t>
  </si>
  <si>
    <t xml:space="preserve">Wellfleet </t>
  </si>
  <si>
    <t>007</t>
  </si>
  <si>
    <t xml:space="preserve">Amesbury </t>
  </si>
  <si>
    <t>6891</t>
  </si>
  <si>
    <t>048</t>
  </si>
  <si>
    <t xml:space="preserve">Burlington </t>
  </si>
  <si>
    <t>348</t>
  </si>
  <si>
    <t xml:space="preserve">Worcester </t>
  </si>
  <si>
    <t>280</t>
  </si>
  <si>
    <t xml:space="preserve">Spencer </t>
  </si>
  <si>
    <t>002</t>
  </si>
  <si>
    <t xml:space="preserve">Acton </t>
  </si>
  <si>
    <t>008</t>
  </si>
  <si>
    <t xml:space="preserve">Amherst </t>
  </si>
  <si>
    <t>165</t>
  </si>
  <si>
    <t xml:space="preserve">Malden </t>
  </si>
  <si>
    <t>258</t>
  </si>
  <si>
    <t xml:space="preserve">Salem </t>
  </si>
  <si>
    <t>196</t>
  </si>
  <si>
    <t xml:space="preserve">North Andover </t>
  </si>
  <si>
    <t>307</t>
  </si>
  <si>
    <t xml:space="preserve">West Brookfield </t>
  </si>
  <si>
    <t>180</t>
  </si>
  <si>
    <t xml:space="preserve">Merrimac </t>
  </si>
  <si>
    <t>214</t>
  </si>
  <si>
    <t xml:space="preserve">Northampton </t>
  </si>
  <si>
    <t>305</t>
  </si>
  <si>
    <t xml:space="preserve">West Boylston </t>
  </si>
  <si>
    <t>6892</t>
  </si>
  <si>
    <t>153</t>
  </si>
  <si>
    <t xml:space="preserve">Leominster </t>
  </si>
  <si>
    <t>202</t>
  </si>
  <si>
    <t xml:space="preserve">Natick </t>
  </si>
  <si>
    <t>220</t>
  </si>
  <si>
    <t xml:space="preserve">Norwood </t>
  </si>
  <si>
    <t>167</t>
  </si>
  <si>
    <t xml:space="preserve">Mansfield </t>
  </si>
  <si>
    <t>226</t>
  </si>
  <si>
    <t xml:space="preserve">Oxford </t>
  </si>
  <si>
    <t>339</t>
  </si>
  <si>
    <t xml:space="preserve">Wilbraham </t>
  </si>
  <si>
    <t>205</t>
  </si>
  <si>
    <t xml:space="preserve">New Bedford </t>
  </si>
  <si>
    <t>055</t>
  </si>
  <si>
    <t xml:space="preserve">Chatham </t>
  </si>
  <si>
    <t>005</t>
  </si>
  <si>
    <t xml:space="preserve">Agawam </t>
  </si>
  <si>
    <t>336</t>
  </si>
  <si>
    <t xml:space="preserve">Weymouth </t>
  </si>
  <si>
    <t>315</t>
  </si>
  <si>
    <t xml:space="preserve">Waltham </t>
  </si>
  <si>
    <t>246</t>
  </si>
  <si>
    <t xml:space="preserve">Reading </t>
  </si>
  <si>
    <t>111</t>
  </si>
  <si>
    <t xml:space="preserve">Granby </t>
  </si>
  <si>
    <t>136</t>
  </si>
  <si>
    <t xml:space="preserve">Holliston </t>
  </si>
  <si>
    <t>262</t>
  </si>
  <si>
    <t xml:space="preserve">Saugus </t>
  </si>
  <si>
    <t>139</t>
  </si>
  <si>
    <t xml:space="preserve">Hopkinton </t>
  </si>
  <si>
    <t>160</t>
  </si>
  <si>
    <t xml:space="preserve">Lowell </t>
  </si>
  <si>
    <t>057</t>
  </si>
  <si>
    <t xml:space="preserve">Chelsea </t>
  </si>
  <si>
    <t>338</t>
  </si>
  <si>
    <t xml:space="preserve">Whitman </t>
  </si>
  <si>
    <t>309</t>
  </si>
  <si>
    <t xml:space="preserve">West Springfield </t>
  </si>
  <si>
    <t>046</t>
  </si>
  <si>
    <t xml:space="preserve">Brookline </t>
  </si>
  <si>
    <t>346</t>
  </si>
  <si>
    <t xml:space="preserve">Winthrop </t>
  </si>
  <si>
    <t>082</t>
  </si>
  <si>
    <t xml:space="preserve">Duxbury </t>
  </si>
  <si>
    <t>151</t>
  </si>
  <si>
    <t xml:space="preserve">Leicester </t>
  </si>
  <si>
    <t>056</t>
  </si>
  <si>
    <t xml:space="preserve">Chelmsford </t>
  </si>
  <si>
    <t>6675</t>
  </si>
  <si>
    <t>042</t>
  </si>
  <si>
    <t xml:space="preserve">Bridgewater </t>
  </si>
  <si>
    <t>236</t>
  </si>
  <si>
    <t xml:space="preserve">Pittsfield </t>
  </si>
  <si>
    <t>061</t>
  </si>
  <si>
    <t xml:space="preserve">Chicopee </t>
  </si>
  <si>
    <t>107</t>
  </si>
  <si>
    <t xml:space="preserve">Gloucester </t>
  </si>
  <si>
    <t>185</t>
  </si>
  <si>
    <t xml:space="preserve">Milford </t>
  </si>
  <si>
    <t>281</t>
  </si>
  <si>
    <t xml:space="preserve">Springfield </t>
  </si>
  <si>
    <t>295</t>
  </si>
  <si>
    <t xml:space="preserve">Tewksbury </t>
  </si>
  <si>
    <t>103</t>
  </si>
  <si>
    <t xml:space="preserve">Gardner </t>
  </si>
  <si>
    <t>354</t>
  </si>
  <si>
    <t xml:space="preserve">Berkshire County Regional </t>
  </si>
  <si>
    <t>040</t>
  </si>
  <si>
    <t xml:space="preserve">Braintree </t>
  </si>
  <si>
    <t>087</t>
  </si>
  <si>
    <t xml:space="preserve">Easthampton </t>
  </si>
  <si>
    <t>199</t>
  </si>
  <si>
    <t xml:space="preserve">North Reading </t>
  </si>
  <si>
    <t>101</t>
  </si>
  <si>
    <t xml:space="preserve">Franklin </t>
  </si>
  <si>
    <t>064</t>
  </si>
  <si>
    <t xml:space="preserve">Clinton </t>
  </si>
  <si>
    <t>100</t>
  </si>
  <si>
    <t xml:space="preserve">Framingham </t>
  </si>
  <si>
    <t>021</t>
  </si>
  <si>
    <t xml:space="preserve">Barre </t>
  </si>
  <si>
    <t>6677B</t>
  </si>
  <si>
    <t>030</t>
  </si>
  <si>
    <t xml:space="preserve">Beverly </t>
  </si>
  <si>
    <t>6678</t>
  </si>
  <si>
    <t>178</t>
  </si>
  <si>
    <t xml:space="preserve">Melrose </t>
  </si>
  <si>
    <t>176</t>
  </si>
  <si>
    <t xml:space="preserve">Medford </t>
  </si>
  <si>
    <t>133</t>
  </si>
  <si>
    <t xml:space="preserve">Holbrook </t>
  </si>
  <si>
    <t>016</t>
  </si>
  <si>
    <t xml:space="preserve">Attleboro </t>
  </si>
  <si>
    <t>219</t>
  </si>
  <si>
    <t xml:space="preserve">Norwell </t>
  </si>
  <si>
    <t>186</t>
  </si>
  <si>
    <t xml:space="preserve">Millbury </t>
  </si>
  <si>
    <t>191</t>
  </si>
  <si>
    <t xml:space="preserve">Monson </t>
  </si>
  <si>
    <t>275</t>
  </si>
  <si>
    <t xml:space="preserve">South Hadley </t>
  </si>
  <si>
    <t>304</t>
  </si>
  <si>
    <t xml:space="preserve">Uxbridge </t>
  </si>
  <si>
    <t>023</t>
  </si>
  <si>
    <t xml:space="preserve">Bedford </t>
  </si>
  <si>
    <t>274</t>
  </si>
  <si>
    <t xml:space="preserve">Somerville </t>
  </si>
  <si>
    <t>031</t>
  </si>
  <si>
    <t xml:space="preserve">Billerica </t>
  </si>
  <si>
    <t>099</t>
  </si>
  <si>
    <t xml:space="preserve">Foxborough </t>
  </si>
  <si>
    <t>071</t>
  </si>
  <si>
    <t xml:space="preserve">Danvers </t>
  </si>
  <si>
    <t>018</t>
  </si>
  <si>
    <t xml:space="preserve">Avon </t>
  </si>
  <si>
    <t>261</t>
  </si>
  <si>
    <t xml:space="preserve">Sandwich </t>
  </si>
  <si>
    <t>200</t>
  </si>
  <si>
    <t xml:space="preserve">Nahant </t>
  </si>
  <si>
    <t>2003</t>
  </si>
  <si>
    <t>7054</t>
  </si>
  <si>
    <t>150</t>
  </si>
  <si>
    <t xml:space="preserve">Lee </t>
  </si>
  <si>
    <t>6676</t>
  </si>
  <si>
    <t>138</t>
  </si>
  <si>
    <t xml:space="preserve">Hopedale </t>
  </si>
  <si>
    <t>172</t>
  </si>
  <si>
    <t xml:space="preserve">Mashpee </t>
  </si>
  <si>
    <t>187</t>
  </si>
  <si>
    <t xml:space="preserve">Millis </t>
  </si>
  <si>
    <t>200A</t>
  </si>
  <si>
    <t>020</t>
  </si>
  <si>
    <t xml:space="preserve">Barnstable </t>
  </si>
  <si>
    <t>244</t>
  </si>
  <si>
    <t xml:space="preserve">Randolph </t>
  </si>
  <si>
    <t>6677</t>
  </si>
  <si>
    <t>6671A</t>
  </si>
  <si>
    <t>254</t>
  </si>
  <si>
    <t xml:space="preserve">Rowley </t>
  </si>
  <si>
    <t>032</t>
  </si>
  <si>
    <t xml:space="preserve">Blackstone </t>
  </si>
  <si>
    <t>265</t>
  </si>
  <si>
    <t xml:space="preserve">Seekonk </t>
  </si>
  <si>
    <t>245</t>
  </si>
  <si>
    <t xml:space="preserve">Raynham </t>
  </si>
  <si>
    <t>667A</t>
  </si>
  <si>
    <t>277</t>
  </si>
  <si>
    <t xml:space="preserve">Southborough </t>
  </si>
  <si>
    <t>197</t>
  </si>
  <si>
    <t xml:space="preserve">North Attleborough </t>
  </si>
  <si>
    <t>288</t>
  </si>
  <si>
    <t xml:space="preserve">Sudbury </t>
  </si>
  <si>
    <t>079</t>
  </si>
  <si>
    <t xml:space="preserve">Dracut </t>
  </si>
  <si>
    <t>044</t>
  </si>
  <si>
    <t xml:space="preserve">Brockton </t>
  </si>
  <si>
    <t>116</t>
  </si>
  <si>
    <t xml:space="preserve">Great Barrington </t>
  </si>
  <si>
    <t>323</t>
  </si>
  <si>
    <t xml:space="preserve">Webster </t>
  </si>
  <si>
    <t>248</t>
  </si>
  <si>
    <t xml:space="preserve">Revere </t>
  </si>
  <si>
    <t>083</t>
  </si>
  <si>
    <t xml:space="preserve">East Bridgewater </t>
  </si>
  <si>
    <t>343</t>
  </si>
  <si>
    <t xml:space="preserve">Winchendon </t>
  </si>
  <si>
    <t>085</t>
  </si>
  <si>
    <t xml:space="preserve">East Longmeadow </t>
  </si>
  <si>
    <t>273</t>
  </si>
  <si>
    <t xml:space="preserve">Somerset </t>
  </si>
  <si>
    <t>024</t>
  </si>
  <si>
    <t xml:space="preserve">Belchertown </t>
  </si>
  <si>
    <t>232</t>
  </si>
  <si>
    <t xml:space="preserve">Pepperell </t>
  </si>
  <si>
    <t>182</t>
  </si>
  <si>
    <t xml:space="preserve">Middleborough </t>
  </si>
  <si>
    <t>161</t>
  </si>
  <si>
    <t xml:space="preserve">Ludlow </t>
  </si>
  <si>
    <t>155</t>
  </si>
  <si>
    <t xml:space="preserve">Lexington </t>
  </si>
  <si>
    <t>184</t>
  </si>
  <si>
    <t xml:space="preserve">Middleton </t>
  </si>
  <si>
    <t>6672A</t>
  </si>
  <si>
    <t>312</t>
  </si>
  <si>
    <t xml:space="preserve">Wakefield </t>
  </si>
  <si>
    <t>231</t>
  </si>
  <si>
    <t xml:space="preserve">Pembroke </t>
  </si>
  <si>
    <t>210</t>
  </si>
  <si>
    <t xml:space="preserve">Newburyport </t>
  </si>
  <si>
    <t>239</t>
  </si>
  <si>
    <t xml:space="preserve">Plymouth </t>
  </si>
  <si>
    <t>004</t>
  </si>
  <si>
    <t xml:space="preserve">Adams </t>
  </si>
  <si>
    <t>017</t>
  </si>
  <si>
    <t xml:space="preserve">Auburn </t>
  </si>
  <si>
    <t>6894</t>
  </si>
  <si>
    <t>314</t>
  </si>
  <si>
    <t xml:space="preserve">Walpole </t>
  </si>
  <si>
    <t>009</t>
  </si>
  <si>
    <t xml:space="preserve">Andover </t>
  </si>
  <si>
    <t>278</t>
  </si>
  <si>
    <t xml:space="preserve">Southbridge </t>
  </si>
  <si>
    <t>076</t>
  </si>
  <si>
    <t xml:space="preserve">Dighton </t>
  </si>
  <si>
    <t>6677A</t>
  </si>
  <si>
    <t>075</t>
  </si>
  <si>
    <t xml:space="preserve">Dennis </t>
  </si>
  <si>
    <t>342</t>
  </si>
  <si>
    <t xml:space="preserve">Wilmington </t>
  </si>
  <si>
    <t>330</t>
  </si>
  <si>
    <t xml:space="preserve">Westford </t>
  </si>
  <si>
    <t>218</t>
  </si>
  <si>
    <t xml:space="preserve">Norton </t>
  </si>
  <si>
    <t>097</t>
  </si>
  <si>
    <t xml:space="preserve">Fitchburg </t>
  </si>
  <si>
    <t>025</t>
  </si>
  <si>
    <t xml:space="preserve">Bellingham </t>
  </si>
  <si>
    <t>179</t>
  </si>
  <si>
    <t xml:space="preserve">Mendon </t>
  </si>
  <si>
    <t>015</t>
  </si>
  <si>
    <t xml:space="preserve">Athol </t>
  </si>
  <si>
    <t>070</t>
  </si>
  <si>
    <t xml:space="preserve">Dalton </t>
  </si>
  <si>
    <t>126</t>
  </si>
  <si>
    <t xml:space="preserve">Harwich </t>
  </si>
  <si>
    <t>216</t>
  </si>
  <si>
    <t xml:space="preserve">Northbridge </t>
  </si>
  <si>
    <t>127</t>
  </si>
  <si>
    <t xml:space="preserve">Hatfield </t>
  </si>
  <si>
    <t>266</t>
  </si>
  <si>
    <t xml:space="preserve">Sharon </t>
  </si>
  <si>
    <t>110</t>
  </si>
  <si>
    <t xml:space="preserve">Grafton </t>
  </si>
  <si>
    <t>119</t>
  </si>
  <si>
    <t xml:space="preserve">Hamilton </t>
  </si>
  <si>
    <t>144</t>
  </si>
  <si>
    <t xml:space="preserve">Ipswich </t>
  </si>
  <si>
    <t>285</t>
  </si>
  <si>
    <t xml:space="preserve">Stoughton </t>
  </si>
  <si>
    <t>118</t>
  </si>
  <si>
    <t xml:space="preserve">Halifax </t>
  </si>
  <si>
    <t>6893</t>
  </si>
  <si>
    <t>093</t>
  </si>
  <si>
    <t xml:space="preserve">Everett </t>
  </si>
  <si>
    <t>344</t>
  </si>
  <si>
    <t xml:space="preserve">Winchester </t>
  </si>
  <si>
    <t>223</t>
  </si>
  <si>
    <t xml:space="preserve">Orange </t>
  </si>
  <si>
    <t>080</t>
  </si>
  <si>
    <t xml:space="preserve">Dudley </t>
  </si>
  <si>
    <t>145</t>
  </si>
  <si>
    <t xml:space="preserve">Kingston </t>
  </si>
  <si>
    <t>170</t>
  </si>
  <si>
    <t xml:space="preserve">Marlborough </t>
  </si>
  <si>
    <t>158</t>
  </si>
  <si>
    <t xml:space="preserve">Littleton </t>
  </si>
  <si>
    <t>041</t>
  </si>
  <si>
    <t xml:space="preserve">Brewster </t>
  </si>
  <si>
    <t>003</t>
  </si>
  <si>
    <t xml:space="preserve">Acushnet </t>
  </si>
  <si>
    <t>1671</t>
  </si>
  <si>
    <t>166</t>
  </si>
  <si>
    <t xml:space="preserve">Manchester </t>
  </si>
  <si>
    <t>7058</t>
  </si>
  <si>
    <t>224</t>
  </si>
  <si>
    <t xml:space="preserve">Orleans </t>
  </si>
  <si>
    <t>014</t>
  </si>
  <si>
    <t xml:space="preserve">Ashland </t>
  </si>
  <si>
    <t>215</t>
  </si>
  <si>
    <t xml:space="preserve">Northborough </t>
  </si>
  <si>
    <t>341</t>
  </si>
  <si>
    <t xml:space="preserve">Williamstown </t>
  </si>
  <si>
    <t>317</t>
  </si>
  <si>
    <t xml:space="preserve">Wareham </t>
  </si>
  <si>
    <t>328</t>
  </si>
  <si>
    <t xml:space="preserve">Westborough </t>
  </si>
  <si>
    <t>134</t>
  </si>
  <si>
    <t xml:space="preserve">Holden </t>
  </si>
  <si>
    <t>026</t>
  </si>
  <si>
    <t xml:space="preserve">Belmont </t>
  </si>
  <si>
    <t>212</t>
  </si>
  <si>
    <t xml:space="preserve">Norfolk </t>
  </si>
  <si>
    <t>306</t>
  </si>
  <si>
    <t xml:space="preserve">West Bridgewater </t>
  </si>
  <si>
    <t>035</t>
  </si>
  <si>
    <t xml:space="preserve">Boston </t>
  </si>
  <si>
    <t>192</t>
  </si>
  <si>
    <t xml:space="preserve">Montague </t>
  </si>
  <si>
    <t>318</t>
  </si>
  <si>
    <t xml:space="preserve">Warren </t>
  </si>
  <si>
    <t>6673A</t>
  </si>
  <si>
    <t>152</t>
  </si>
  <si>
    <t xml:space="preserve">Lenox </t>
  </si>
  <si>
    <t>264</t>
  </si>
  <si>
    <t xml:space="preserve">Scituate </t>
  </si>
  <si>
    <t>052</t>
  </si>
  <si>
    <t xml:space="preserve">Carver </t>
  </si>
  <si>
    <t>019</t>
  </si>
  <si>
    <t xml:space="preserve">Ayer </t>
  </si>
  <si>
    <t>6671B</t>
  </si>
  <si>
    <t>092</t>
  </si>
  <si>
    <t xml:space="preserve">Essex </t>
  </si>
  <si>
    <t>238</t>
  </si>
  <si>
    <t xml:space="preserve">Plainville </t>
  </si>
  <si>
    <t>201</t>
  </si>
  <si>
    <t xml:space="preserve">Nantucket </t>
  </si>
  <si>
    <t>142</t>
  </si>
  <si>
    <t xml:space="preserve">Hull </t>
  </si>
  <si>
    <t>251</t>
  </si>
  <si>
    <t xml:space="preserve">Rockland </t>
  </si>
  <si>
    <t>316</t>
  </si>
  <si>
    <t xml:space="preserve">Ware </t>
  </si>
  <si>
    <t>001</t>
  </si>
  <si>
    <t xml:space="preserve">Abington </t>
  </si>
  <si>
    <t>6895</t>
  </si>
  <si>
    <t>2005</t>
  </si>
  <si>
    <t>242</t>
  </si>
  <si>
    <t xml:space="preserve">Provincetown </t>
  </si>
  <si>
    <t>117</t>
  </si>
  <si>
    <t xml:space="preserve">Hadley </t>
  </si>
  <si>
    <t>279</t>
  </si>
  <si>
    <t xml:space="preserve">Southwick </t>
  </si>
  <si>
    <t>271</t>
  </si>
  <si>
    <t xml:space="preserve">Shrewsbury </t>
  </si>
  <si>
    <t>252</t>
  </si>
  <si>
    <t xml:space="preserve">Rockport </t>
  </si>
  <si>
    <t>6670</t>
  </si>
  <si>
    <t>351</t>
  </si>
  <si>
    <t xml:space="preserve">Yarmouth </t>
  </si>
  <si>
    <t>149</t>
  </si>
  <si>
    <t xml:space="preserve">Lawrence </t>
  </si>
  <si>
    <t>203</t>
  </si>
  <si>
    <t xml:space="preserve">Needham </t>
  </si>
  <si>
    <t>7057</t>
  </si>
  <si>
    <t>290</t>
  </si>
  <si>
    <t xml:space="preserve">Sutton </t>
  </si>
  <si>
    <t>189</t>
  </si>
  <si>
    <t xml:space="preserve">Milton </t>
  </si>
  <si>
    <t>147</t>
  </si>
  <si>
    <t xml:space="preserve">Lancaster </t>
  </si>
  <si>
    <t>198</t>
  </si>
  <si>
    <t xml:space="preserve">North Brookfield </t>
  </si>
  <si>
    <t>173</t>
  </si>
  <si>
    <t xml:space="preserve">Mattapoisett </t>
  </si>
  <si>
    <t>174</t>
  </si>
  <si>
    <t xml:space="preserve">Maynard </t>
  </si>
  <si>
    <t>177</t>
  </si>
  <si>
    <t xml:space="preserve">Medway </t>
  </si>
  <si>
    <t>283</t>
  </si>
  <si>
    <t xml:space="preserve">Stockbridge </t>
  </si>
  <si>
    <t>350</t>
  </si>
  <si>
    <t xml:space="preserve">Wrentham </t>
  </si>
  <si>
    <t>298</t>
  </si>
  <si>
    <t xml:space="preserve">Topsfield </t>
  </si>
  <si>
    <t>065</t>
  </si>
  <si>
    <t xml:space="preserve">Cohasset </t>
  </si>
  <si>
    <t>123</t>
  </si>
  <si>
    <t xml:space="preserve">Hanson </t>
  </si>
  <si>
    <t>308</t>
  </si>
  <si>
    <t xml:space="preserve">West Newbury </t>
  </si>
  <si>
    <t>043</t>
  </si>
  <si>
    <t xml:space="preserve">Brimfield </t>
  </si>
  <si>
    <t>141</t>
  </si>
  <si>
    <t xml:space="preserve">Hudson </t>
  </si>
  <si>
    <t>268</t>
  </si>
  <si>
    <t xml:space="preserve">Shelburne </t>
  </si>
  <si>
    <t>334</t>
  </si>
  <si>
    <t xml:space="preserve">Westport </t>
  </si>
  <si>
    <t>303</t>
  </si>
  <si>
    <t xml:space="preserve">Upton </t>
  </si>
  <si>
    <t>227</t>
  </si>
  <si>
    <t xml:space="preserve">Palmer </t>
  </si>
  <si>
    <t>164</t>
  </si>
  <si>
    <t xml:space="preserve">Lynnfield </t>
  </si>
  <si>
    <t>114</t>
  </si>
  <si>
    <t xml:space="preserve">Groton </t>
  </si>
  <si>
    <t>282</t>
  </si>
  <si>
    <t xml:space="preserve">Sterling </t>
  </si>
  <si>
    <t>294</t>
  </si>
  <si>
    <t xml:space="preserve">Templeton </t>
  </si>
  <si>
    <t>054</t>
  </si>
  <si>
    <t xml:space="preserve">Charlton </t>
  </si>
  <si>
    <t>1672</t>
  </si>
  <si>
    <t>324</t>
  </si>
  <si>
    <t xml:space="preserve">Wellesley </t>
  </si>
  <si>
    <t>6673B</t>
  </si>
  <si>
    <t>327</t>
  </si>
  <si>
    <t xml:space="preserve">Wenham </t>
  </si>
  <si>
    <t>6672B</t>
  </si>
  <si>
    <t>360</t>
  </si>
  <si>
    <t xml:space="preserve">Hampshire County Regional </t>
  </si>
  <si>
    <t>292</t>
  </si>
  <si>
    <t xml:space="preserve">Swansea </t>
  </si>
  <si>
    <t>2004A</t>
  </si>
  <si>
    <t>120</t>
  </si>
  <si>
    <t xml:space="preserve">Hampden </t>
  </si>
  <si>
    <t>115</t>
  </si>
  <si>
    <t xml:space="preserve">Groveland </t>
  </si>
  <si>
    <t>6679</t>
  </si>
  <si>
    <t>045</t>
  </si>
  <si>
    <t xml:space="preserve">Brookfield </t>
  </si>
  <si>
    <t>175</t>
  </si>
  <si>
    <t xml:space="preserve">Medfield </t>
  </si>
  <si>
    <t>259</t>
  </si>
  <si>
    <t xml:space="preserve">Salisbury </t>
  </si>
  <si>
    <t>7051A</t>
  </si>
  <si>
    <t>2004</t>
  </si>
  <si>
    <t>20010</t>
  </si>
  <si>
    <t>356</t>
  </si>
  <si>
    <t xml:space="preserve">Dukes County Regional </t>
  </si>
  <si>
    <t>2008</t>
  </si>
  <si>
    <t>2007</t>
  </si>
  <si>
    <t>7052B</t>
  </si>
  <si>
    <t>322</t>
  </si>
  <si>
    <t xml:space="preserve">Wayland </t>
  </si>
  <si>
    <t>7052C</t>
  </si>
  <si>
    <t>600</t>
  </si>
  <si>
    <t xml:space="preserve">Codman Square </t>
  </si>
  <si>
    <t>20012</t>
  </si>
  <si>
    <t>Grand Total</t>
  </si>
  <si>
    <t>Sum of Elec_Cons_KwH</t>
  </si>
  <si>
    <t>Sum of Elec_Amount</t>
  </si>
  <si>
    <t>Sum of Elec_PUM</t>
  </si>
  <si>
    <t>Sum of Gas_Cons_CCF</t>
  </si>
  <si>
    <t>Sum of Gas_Amount</t>
  </si>
  <si>
    <t>Sum of Gas_PUM</t>
  </si>
  <si>
    <t>Sum of Water_Cons_CCF</t>
  </si>
  <si>
    <t>Sum of Water_Amount</t>
  </si>
  <si>
    <t>Sum of Water_PUM</t>
  </si>
  <si>
    <t xml:space="preserve">LHA number: </t>
  </si>
  <si>
    <t>Unique ID</t>
  </si>
  <si>
    <t>Abington</t>
  </si>
  <si>
    <t>Current 1-year usage, CCF</t>
  </si>
  <si>
    <t>Per Unit/Per Month Cost (PUM)</t>
  </si>
  <si>
    <t>Units</t>
  </si>
  <si>
    <t xml:space="preserve">Assumption from DHCD: Anticipated savings percentage. </t>
  </si>
  <si>
    <t>other</t>
  </si>
  <si>
    <t>electric - KWH</t>
  </si>
  <si>
    <t>gas - CCF</t>
  </si>
  <si>
    <t>CO2 (usage reduction X CO2 conversion factor)</t>
  </si>
  <si>
    <t>Note: please enter all projects not identified here within the proper category. To obtain a "DHCD anticipated % savings" for projects without examples here, contact Betsy Harper@ betsy.a.harper@mass.gov and enter in the green square in the "other" row for each project type</t>
  </si>
  <si>
    <t xml:space="preserve">II.B. SIDING:  Goal is to reach Code = R-18 with rigid insulation; otherwise R-20.              </t>
  </si>
  <si>
    <t>II. C. AIR SEALING AND INSULATION IN BASEMENT CEILING OR PERIMETER INSULATION AT SILL RIM JOIST</t>
  </si>
  <si>
    <t>II. C. TOTAL AIR SEALING &amp; INSULATION AT FOUNDATION SAVINGS &amp; PAYBACK</t>
  </si>
  <si>
    <t>II.B. TOTAL SIDING SAVINGS &amp; PAYBACK</t>
  </si>
  <si>
    <t>II.A. TOTAL ROOFING SAVINGS &amp; PAYBACK</t>
  </si>
  <si>
    <r>
      <t xml:space="preserve">I. WATER: project description        </t>
    </r>
    <r>
      <rPr>
        <b/>
        <i/>
        <sz val="12"/>
        <color theme="1"/>
        <rFont val="Calibri"/>
        <family val="2"/>
        <scheme val="minor"/>
      </rPr>
      <t xml:space="preserve">  </t>
    </r>
  </si>
  <si>
    <t xml:space="preserve">II.A. ROOFING:  Goal is to reach Code = R-49     Project description   </t>
  </si>
  <si>
    <t>Roof replacement and insulation getting to R-49 Code</t>
  </si>
  <si>
    <t>Pitched roof, plus air sealing &amp; insulation of 8:" of loose cellulose</t>
  </si>
  <si>
    <t>Roof replacement and air sealing &amp; insulation, pitched</t>
  </si>
  <si>
    <t>Category - which determines Column P, i.e. savings %</t>
  </si>
  <si>
    <t>Siding replacement, which already has Tvek or other barrier replacement, tied into windows &amp; doors. This project is only a partial siding replacement - vinyl only in a building with 1/2 masonry, 1/2 vinyl in 5 of 6 buildings. No additional air sealing or insulation buildings</t>
  </si>
  <si>
    <t>Siding replacement with NO additional air sealing and insulation</t>
  </si>
  <si>
    <r>
      <t>similar example as above, with only 5 or 6 of buildings receiving siding replacement. But this time there is ALSO new air sealing and</t>
    </r>
    <r>
      <rPr>
        <b/>
        <i/>
        <sz val="12"/>
        <color theme="1"/>
        <rFont val="Calibri"/>
        <family val="2"/>
        <scheme val="minor"/>
      </rPr>
      <t xml:space="preserve"> exterior rigid insulation being added.</t>
    </r>
    <r>
      <rPr>
        <i/>
        <sz val="12"/>
        <color theme="1"/>
        <rFont val="Calibri"/>
        <family val="2"/>
        <scheme val="minor"/>
      </rPr>
      <t xml:space="preserve">  </t>
    </r>
  </si>
  <si>
    <r>
      <t>similar example as above, with only 5 or 6 of buildings receiving siding replacement. But this time there is ALSO new air sealing and</t>
    </r>
    <r>
      <rPr>
        <b/>
        <i/>
        <sz val="12"/>
        <color theme="1"/>
        <rFont val="Calibri"/>
        <family val="2"/>
        <scheme val="minor"/>
      </rPr>
      <t xml:space="preserve"> blown-in cellulose insulation being added</t>
    </r>
    <r>
      <rPr>
        <i/>
        <sz val="12"/>
        <color theme="1"/>
        <rFont val="Calibri"/>
        <family val="2"/>
        <scheme val="minor"/>
      </rPr>
      <t xml:space="preserve">.  </t>
    </r>
  </si>
  <si>
    <t>Siding replacement AND air sealing and insulation using blown-in insulation</t>
  </si>
  <si>
    <t>Siding replacement AND air sealing and insulation using exterior rigid insulation</t>
  </si>
  <si>
    <t>CO2 reduction (usage reduction X CO2 conversion factor)</t>
  </si>
  <si>
    <t>Gas boiler and indirect DHW</t>
  </si>
  <si>
    <t>ASHPs</t>
  </si>
  <si>
    <t>Max set-point thermostats</t>
  </si>
  <si>
    <t>Domestic Hot Water replacement only</t>
  </si>
  <si>
    <t>DHW only</t>
  </si>
  <si>
    <t>IV. LIGHTING:  Project Description. Remember that LEAN program covers extensive lighting upgrades</t>
  </si>
  <si>
    <t>Parking lot pole lighting fixture &amp; bulb replacement ; electric heat</t>
  </si>
  <si>
    <t>Current 1-year usage of heat (KWH or gas CCF)</t>
  </si>
  <si>
    <t>Occupancy sensors in Community Room only</t>
  </si>
  <si>
    <t xml:space="preserve">New exit signs </t>
  </si>
  <si>
    <t>Installation of occupancy sensors in common room, office, laundry room and common bathrooms</t>
  </si>
  <si>
    <t>% of retrofit units/ total units (Community areas in office/CR count as 1/2 or 1 building, as determined by LHA)</t>
  </si>
  <si>
    <t>New doors with weatherstripping</t>
  </si>
  <si>
    <t>Foam blown into rim joist = perimeter insulation</t>
  </si>
  <si>
    <r>
      <t xml:space="preserve">II. D. EXTERIOR DOOR </t>
    </r>
    <r>
      <rPr>
        <b/>
        <sz val="14"/>
        <color theme="1"/>
        <rFont val="Calibri"/>
        <family val="2"/>
        <scheme val="minor"/>
      </rPr>
      <t>(NOT WINDOWS)</t>
    </r>
    <r>
      <rPr>
        <sz val="14"/>
        <color theme="1"/>
        <rFont val="Calibri"/>
        <family val="2"/>
        <scheme val="minor"/>
      </rPr>
      <t xml:space="preserve"> REPLACEMENT, WITH AIR SEALING AND WEATHERSTRIPPING: Project Description</t>
    </r>
  </si>
  <si>
    <t>II. D. TOTAL EXTERIOR DOOR SAVINGS &amp; PAYBACK</t>
  </si>
  <si>
    <t>III. HVAC:  Project Description</t>
  </si>
  <si>
    <t>Fuel Source: Gas or Electric. If more than one, choose the fuel that will be reduced by the project. No oil or propane-heated developments. PICK LIST</t>
  </si>
  <si>
    <t>Per Unit/Per Month Cost (PUM); Project needs to have &gt;$60 PUM for elderly units and &gt;$80 PUM for family units or be &gt;3.0gpf or have significant maintenance issues</t>
  </si>
  <si>
    <t>example: low flow toilets and showerheads - note this example doesn't pass the PUM requirement. Indicate age and maintenance problems if PUM doesn't pass.</t>
  </si>
  <si>
    <t xml:space="preserve">low flow toilets &amp; showerheads </t>
  </si>
  <si>
    <t xml:space="preserve">LHA name. PICK LIST </t>
  </si>
  <si>
    <t>Development # (enter without - or 0s, ie 6671 instead of 667-01). PICK LIST</t>
  </si>
  <si>
    <t>Note there is a much higher reduction in CO2 from projects which reduce gas use compared to those which reduce electric use. CO2 reduction counts for 15 of the 100 points. Column S</t>
  </si>
  <si>
    <t>Roof replacement only (no new air sealing or insulation); pitched or flat roof</t>
  </si>
  <si>
    <t>Roof replacement only, pitched</t>
  </si>
  <si>
    <t>Foam at basement ceiling</t>
  </si>
  <si>
    <t>Perimeter insulation</t>
  </si>
  <si>
    <t>Total CO2 lbs reduction</t>
  </si>
  <si>
    <t>Total % fuel savings</t>
  </si>
  <si>
    <t>Approximate portion of electric bill (already discounted to be only non-heating plug load) to be impacted, based on LHA's judgment</t>
  </si>
  <si>
    <t>Assumption from DHCD: Anticipated savings of heating fuel percentage (discounted by % of buildings)</t>
  </si>
  <si>
    <t xml:space="preserve">Assumption from DHCD: Anticipated savings of heating fuel percentage </t>
  </si>
  <si>
    <t>Other, gas-heated (describe)</t>
  </si>
  <si>
    <t>Describe generically</t>
  </si>
  <si>
    <t>Other (PICK FUEL TYPE) and describe</t>
  </si>
  <si>
    <t>Other, electric-heated (describe)</t>
  </si>
  <si>
    <t>Assumed Heat Share of Electric Bill(55%)</t>
  </si>
  <si>
    <t xml:space="preserve">Assumed lighting share of Electric Bill if electric heat (45%): </t>
  </si>
  <si>
    <t>Development Heat Source</t>
  </si>
  <si>
    <r>
      <rPr>
        <b/>
        <sz val="16"/>
        <color theme="1"/>
        <rFont val="Calibri"/>
        <family val="2"/>
        <scheme val="minor"/>
      </rPr>
      <t>Instructions:</t>
    </r>
    <r>
      <rPr>
        <sz val="16"/>
        <color theme="1"/>
        <rFont val="Calibri"/>
        <family val="2"/>
        <scheme val="minor"/>
      </rPr>
      <t xml:space="preserve"> Select your LHA using the dropdown in cell B4, and enter the development number without dashes or zeros in cell B5. Enter development heat source in d4. Once entered, the worksheet will populate with energy usage data from HAFIS for Calenday Year 2017. Going down the worksheet, enter the data for TDC and # of units affected in the green columns. Also describe the measure in column A, aligning the measure with the most applicable category row in column B. DHCD has estimated savings from each investment type. You will also need to select the fuel source, electric or gas, in the dropdown in Column C. All projects must be those that would not be covered by the LEAN (utility-funded) program. Describe projects in detail, for instance with width of insulation material. Only enter data for applicable categories that match the measure proposed; if your proposed energy/water savings measure does not appear, contact Betsy Harper: betsy.a.harper@mass.gov to obtain a savings % in column P. </t>
    </r>
  </si>
  <si>
    <t>Fuel Source: Gas or Electric.</t>
  </si>
  <si>
    <t xml:space="preserve">Current annual $ cost </t>
  </si>
  <si>
    <t>TCD (must include 25% or 20% soft costs - see text in other Attachments)</t>
  </si>
  <si>
    <t>TCD (must include 20% soft costs - see text in other Attachments)</t>
  </si>
  <si>
    <t>Comprehensive Sustanability Investment (CSI)</t>
  </si>
  <si>
    <t>Attachment C:  Project Detail to determine % Energy Savings, Payback in Years and CO2 reduction</t>
  </si>
  <si>
    <t>Data populated by Formula is highlighted in Yellow</t>
  </si>
  <si>
    <t>Heat Source (primarily electric or gas - not oil or propane)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</si>
</sst>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quot;$&quot;#,##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i/>
      <sz val="12"/>
      <color theme="1"/>
      <name val="Calibri"/>
      <family val="2"/>
      <scheme val="minor"/>
    </font>
    <font>
      <sz val="11"/>
      <color indexed="8"/>
      <name val="Calibri"/>
      <family val="2"/>
    </font>
    <font>
      <sz val="10"/>
      <color indexed="8"/>
      <name val="Arial"/>
      <family val="2"/>
    </font>
    <font>
      <i/>
      <sz val="12"/>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22"/>
        <bgColor indexed="0"/>
      </patternFill>
    </fill>
    <fill>
      <patternFill patternType="solid">
        <fgColor theme="4" tint="0.59999389629810485"/>
        <bgColor indexed="64"/>
      </patternFill>
    </fill>
    <fill>
      <patternFill patternType="solid">
        <fgColor theme="2" tint="-0.749992370372631"/>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cellStyleXfs>
  <cellXfs count="248">
    <xf numFmtId="0" fontId="0" fillId="0" borderId="0" xfId="0"/>
    <xf numFmtId="0" fontId="3" fillId="0" borderId="0" xfId="0" applyFont="1"/>
    <xf numFmtId="0" fontId="4" fillId="0" borderId="0" xfId="0" applyFont="1"/>
    <xf numFmtId="164" fontId="0" fillId="0" borderId="0" xfId="2" applyNumberFormat="1" applyFont="1"/>
    <xf numFmtId="0" fontId="5" fillId="0" borderId="0" xfId="0" applyFont="1"/>
    <xf numFmtId="0" fontId="0" fillId="0" borderId="1" xfId="0" applyBorder="1" applyAlignment="1">
      <alignment wrapText="1"/>
    </xf>
    <xf numFmtId="164" fontId="0" fillId="0" borderId="1" xfId="2" applyNumberFormat="1" applyFont="1" applyBorder="1" applyAlignment="1">
      <alignment wrapText="1"/>
    </xf>
    <xf numFmtId="0" fontId="0" fillId="0" borderId="1" xfId="0" applyFont="1" applyBorder="1" applyAlignment="1">
      <alignment wrapText="1"/>
    </xf>
    <xf numFmtId="0" fontId="0" fillId="0" borderId="1" xfId="0" applyBorder="1"/>
    <xf numFmtId="166" fontId="0" fillId="0" borderId="1" xfId="1" applyNumberFormat="1" applyFont="1" applyBorder="1" applyAlignment="1">
      <alignment wrapText="1"/>
    </xf>
    <xf numFmtId="164" fontId="0" fillId="0" borderId="1" xfId="2" applyNumberFormat="1" applyFont="1" applyBorder="1"/>
    <xf numFmtId="0" fontId="0" fillId="2" borderId="1" xfId="0" applyFill="1" applyBorder="1" applyAlignment="1">
      <alignment wrapText="1"/>
    </xf>
    <xf numFmtId="164" fontId="0" fillId="2" borderId="1" xfId="2" applyNumberFormat="1" applyFont="1" applyFill="1" applyBorder="1" applyAlignment="1">
      <alignment wrapText="1"/>
    </xf>
    <xf numFmtId="0" fontId="2" fillId="2" borderId="1" xfId="0" applyFont="1" applyFill="1" applyBorder="1" applyAlignment="1">
      <alignment wrapText="1"/>
    </xf>
    <xf numFmtId="0" fontId="0" fillId="2" borderId="1" xfId="0" applyFont="1" applyFill="1" applyBorder="1" applyAlignment="1">
      <alignment wrapText="1"/>
    </xf>
    <xf numFmtId="164" fontId="2" fillId="2" borderId="1" xfId="2" applyNumberFormat="1" applyFont="1" applyFill="1" applyBorder="1" applyAlignment="1">
      <alignment wrapText="1"/>
    </xf>
    <xf numFmtId="0" fontId="7" fillId="0" borderId="1" xfId="0" applyFont="1" applyFill="1" applyBorder="1"/>
    <xf numFmtId="164" fontId="0" fillId="0" borderId="1" xfId="2" applyNumberFormat="1" applyFont="1" applyFill="1" applyBorder="1" applyAlignment="1">
      <alignment wrapText="1"/>
    </xf>
    <xf numFmtId="0" fontId="0" fillId="0" borderId="0" xfId="0" applyFill="1"/>
    <xf numFmtId="0" fontId="3" fillId="0" borderId="1" xfId="0" applyFont="1" applyFill="1" applyBorder="1"/>
    <xf numFmtId="0" fontId="0" fillId="0" borderId="1" xfId="0" applyBorder="1" applyAlignment="1">
      <alignment horizontal="left" wrapText="1"/>
    </xf>
    <xf numFmtId="0" fontId="6" fillId="0" borderId="1" xfId="0" applyFont="1" applyBorder="1" applyAlignment="1">
      <alignment horizontal="left"/>
    </xf>
    <xf numFmtId="0" fontId="0" fillId="0" borderId="1" xfId="0" applyBorder="1" applyAlignment="1">
      <alignment horizontal="left"/>
    </xf>
    <xf numFmtId="164" fontId="2" fillId="3" borderId="1" xfId="2" applyNumberFormat="1" applyFont="1" applyFill="1" applyBorder="1" applyAlignment="1">
      <alignment wrapText="1"/>
    </xf>
    <xf numFmtId="0" fontId="2" fillId="3" borderId="1" xfId="0" applyFont="1" applyFill="1" applyBorder="1" applyAlignment="1">
      <alignment wrapText="1"/>
    </xf>
    <xf numFmtId="9" fontId="2" fillId="3" borderId="1" xfId="3" applyFont="1" applyFill="1" applyBorder="1" applyAlignment="1">
      <alignment wrapText="1"/>
    </xf>
    <xf numFmtId="0" fontId="9" fillId="0" borderId="1" xfId="0" applyFont="1" applyFill="1" applyBorder="1" applyAlignment="1">
      <alignment horizontal="left" wrapText="1"/>
    </xf>
    <xf numFmtId="0" fontId="7" fillId="2" borderId="1" xfId="0" applyFont="1" applyFill="1" applyBorder="1" applyAlignment="1">
      <alignment wrapText="1"/>
    </xf>
    <xf numFmtId="0" fontId="8" fillId="5" borderId="1" xfId="0" applyFont="1" applyFill="1" applyBorder="1"/>
    <xf numFmtId="0" fontId="0" fillId="5" borderId="1" xfId="0" applyFill="1" applyBorder="1"/>
    <xf numFmtId="164" fontId="0" fillId="5" borderId="1" xfId="2" applyNumberFormat="1" applyFont="1" applyFill="1" applyBorder="1"/>
    <xf numFmtId="164" fontId="2" fillId="5" borderId="1" xfId="2" applyNumberFormat="1" applyFont="1" applyFill="1" applyBorder="1"/>
    <xf numFmtId="166" fontId="0" fillId="0" borderId="1" xfId="1" applyNumberFormat="1" applyFont="1" applyFill="1" applyBorder="1" applyAlignment="1">
      <alignment wrapText="1"/>
    </xf>
    <xf numFmtId="166" fontId="0" fillId="0" borderId="0" xfId="1" applyNumberFormat="1" applyFont="1"/>
    <xf numFmtId="0" fontId="3" fillId="0" borderId="0" xfId="0" applyFont="1" applyFill="1" applyBorder="1"/>
    <xf numFmtId="0" fontId="3" fillId="0" borderId="1" xfId="0" applyFont="1" applyBorder="1"/>
    <xf numFmtId="166" fontId="2" fillId="5" borderId="1" xfId="1" applyNumberFormat="1" applyFont="1" applyFill="1" applyBorder="1"/>
    <xf numFmtId="0" fontId="0" fillId="6" borderId="1" xfId="0" applyFont="1" applyFill="1" applyBorder="1" applyAlignment="1">
      <alignment wrapText="1"/>
    </xf>
    <xf numFmtId="166" fontId="4" fillId="0" borderId="0" xfId="1" applyNumberFormat="1" applyFont="1"/>
    <xf numFmtId="166" fontId="3" fillId="0" borderId="0" xfId="1" applyNumberFormat="1" applyFont="1"/>
    <xf numFmtId="166" fontId="0" fillId="2" borderId="1" xfId="1" applyNumberFormat="1" applyFont="1" applyFill="1" applyBorder="1" applyAlignment="1">
      <alignment wrapText="1"/>
    </xf>
    <xf numFmtId="166" fontId="0" fillId="0" borderId="1" xfId="1" applyNumberFormat="1" applyFont="1" applyBorder="1" applyAlignment="1">
      <alignment horizontal="left" wrapText="1"/>
    </xf>
    <xf numFmtId="166" fontId="0" fillId="0" borderId="0" xfId="1" applyNumberFormat="1" applyFont="1" applyFill="1"/>
    <xf numFmtId="166" fontId="0" fillId="0" borderId="1" xfId="1" applyNumberFormat="1" applyFont="1" applyBorder="1" applyAlignment="1">
      <alignment horizontal="left"/>
    </xf>
    <xf numFmtId="166" fontId="9" fillId="0" borderId="1" xfId="1" applyNumberFormat="1" applyFont="1" applyFill="1" applyBorder="1" applyAlignment="1">
      <alignment horizontal="left" wrapText="1"/>
    </xf>
    <xf numFmtId="166" fontId="0" fillId="0" borderId="1" xfId="1" applyNumberFormat="1" applyFont="1" applyBorder="1"/>
    <xf numFmtId="166" fontId="6" fillId="0" borderId="1" xfId="1" applyNumberFormat="1" applyFont="1" applyBorder="1" applyAlignment="1">
      <alignment horizontal="left"/>
    </xf>
    <xf numFmtId="166" fontId="0" fillId="5" borderId="1" xfId="1" applyNumberFormat="1" applyFont="1" applyFill="1" applyBorder="1"/>
    <xf numFmtId="166" fontId="2" fillId="3" borderId="1" xfId="1" applyNumberFormat="1" applyFont="1" applyFill="1" applyBorder="1" applyAlignment="1">
      <alignment wrapText="1"/>
    </xf>
    <xf numFmtId="166" fontId="2" fillId="2" borderId="1" xfId="1" applyNumberFormat="1" applyFont="1" applyFill="1" applyBorder="1" applyAlignment="1">
      <alignment wrapText="1"/>
    </xf>
    <xf numFmtId="166" fontId="0" fillId="0" borderId="0" xfId="1" applyNumberFormat="1" applyFont="1" applyAlignment="1">
      <alignment wrapText="1"/>
    </xf>
    <xf numFmtId="164" fontId="0" fillId="0" borderId="1" xfId="2" applyNumberFormat="1" applyFont="1" applyBorder="1" applyAlignment="1">
      <alignment horizontal="left"/>
    </xf>
    <xf numFmtId="164" fontId="9" fillId="3" borderId="1" xfId="2" applyNumberFormat="1" applyFont="1" applyFill="1" applyBorder="1" applyAlignment="1">
      <alignment horizontal="left" wrapText="1"/>
    </xf>
    <xf numFmtId="164" fontId="4" fillId="0" borderId="0" xfId="2" applyNumberFormat="1" applyFont="1"/>
    <xf numFmtId="164" fontId="3" fillId="0" borderId="0" xfId="2" applyNumberFormat="1" applyFont="1"/>
    <xf numFmtId="164" fontId="0" fillId="0" borderId="1" xfId="2" applyNumberFormat="1" applyFont="1" applyBorder="1" applyAlignment="1">
      <alignment horizontal="left" wrapText="1"/>
    </xf>
    <xf numFmtId="164" fontId="0" fillId="4" borderId="1" xfId="2" applyNumberFormat="1" applyFont="1" applyFill="1" applyBorder="1" applyAlignment="1">
      <alignment horizontal="left" wrapText="1"/>
    </xf>
    <xf numFmtId="164" fontId="9" fillId="0" borderId="1" xfId="2" applyNumberFormat="1" applyFont="1" applyFill="1" applyBorder="1" applyAlignment="1">
      <alignment horizontal="left" wrapText="1"/>
    </xf>
    <xf numFmtId="164" fontId="9" fillId="3" borderId="1" xfId="2" applyNumberFormat="1" applyFont="1" applyFill="1" applyBorder="1" applyAlignment="1">
      <alignment horizontal="left"/>
    </xf>
    <xf numFmtId="164" fontId="6" fillId="0" borderId="1" xfId="2" applyNumberFormat="1" applyFont="1" applyBorder="1" applyAlignment="1">
      <alignment horizontal="left"/>
    </xf>
    <xf numFmtId="0" fontId="11" fillId="7" borderId="2" xfId="4" applyFont="1" applyFill="1" applyBorder="1" applyAlignment="1">
      <alignment horizontal="center"/>
    </xf>
    <xf numFmtId="0" fontId="11" fillId="0" borderId="3" xfId="4" applyFont="1" applyFill="1" applyBorder="1" applyAlignment="1">
      <alignment wrapText="1"/>
    </xf>
    <xf numFmtId="0" fontId="11" fillId="0" borderId="3" xfId="4" applyFont="1" applyFill="1" applyBorder="1" applyAlignment="1">
      <alignment horizontal="right" wrapText="1"/>
    </xf>
    <xf numFmtId="0" fontId="12" fillId="0" borderId="0" xfId="4"/>
    <xf numFmtId="0" fontId="0" fillId="0" borderId="0" xfId="0" pivotButton="1"/>
    <xf numFmtId="0" fontId="0" fillId="0" borderId="0" xfId="0" applyAlignment="1">
      <alignment horizontal="left"/>
    </xf>
    <xf numFmtId="0" fontId="0" fillId="0" borderId="0" xfId="0" applyNumberFormat="1"/>
    <xf numFmtId="166" fontId="0" fillId="0" borderId="0" xfId="0" applyNumberFormat="1"/>
    <xf numFmtId="0" fontId="2" fillId="6" borderId="1" xfId="0" applyFont="1" applyFill="1" applyBorder="1" applyAlignment="1">
      <alignment wrapText="1"/>
    </xf>
    <xf numFmtId="0" fontId="3" fillId="0" borderId="4" xfId="0" applyFont="1" applyBorder="1"/>
    <xf numFmtId="167" fontId="4" fillId="0" borderId="0" xfId="0" applyNumberFormat="1" applyFont="1"/>
    <xf numFmtId="167" fontId="3" fillId="0" borderId="0" xfId="0" applyNumberFormat="1" applyFont="1"/>
    <xf numFmtId="167" fontId="3" fillId="0" borderId="1" xfId="0" applyNumberFormat="1" applyFont="1" applyBorder="1"/>
    <xf numFmtId="167" fontId="0" fillId="2" borderId="1" xfId="0" applyNumberFormat="1" applyFill="1" applyBorder="1" applyAlignment="1">
      <alignment wrapText="1"/>
    </xf>
    <xf numFmtId="167" fontId="0" fillId="0" borderId="1" xfId="0" applyNumberFormat="1" applyBorder="1"/>
    <xf numFmtId="167" fontId="0" fillId="0" borderId="1" xfId="0" applyNumberFormat="1" applyBorder="1" applyAlignment="1">
      <alignment horizontal="left" wrapText="1"/>
    </xf>
    <xf numFmtId="167" fontId="0" fillId="0" borderId="1" xfId="0" applyNumberFormat="1" applyFill="1" applyBorder="1" applyAlignment="1">
      <alignment wrapText="1"/>
    </xf>
    <xf numFmtId="167" fontId="0" fillId="0" borderId="1" xfId="2" applyNumberFormat="1" applyFont="1" applyBorder="1" applyAlignment="1">
      <alignment wrapText="1"/>
    </xf>
    <xf numFmtId="167" fontId="0" fillId="0" borderId="1" xfId="0" applyNumberFormat="1" applyBorder="1" applyAlignment="1">
      <alignment horizontal="left"/>
    </xf>
    <xf numFmtId="167" fontId="9" fillId="0" borderId="1" xfId="0" applyNumberFormat="1" applyFont="1" applyFill="1" applyBorder="1" applyAlignment="1">
      <alignment horizontal="left" wrapText="1"/>
    </xf>
    <xf numFmtId="167" fontId="6" fillId="0" borderId="1" xfId="0" applyNumberFormat="1" applyFont="1" applyBorder="1" applyAlignment="1">
      <alignment horizontal="left"/>
    </xf>
    <xf numFmtId="167" fontId="0" fillId="5" borderId="1" xfId="0" applyNumberFormat="1" applyFill="1" applyBorder="1"/>
    <xf numFmtId="167" fontId="0" fillId="0" borderId="0" xfId="0" applyNumberFormat="1"/>
    <xf numFmtId="165" fontId="2" fillId="3" borderId="1" xfId="1" applyNumberFormat="1" applyFont="1" applyFill="1" applyBorder="1" applyAlignment="1">
      <alignment wrapText="1"/>
    </xf>
    <xf numFmtId="165" fontId="2" fillId="2" borderId="1" xfId="1" applyNumberFormat="1" applyFont="1" applyFill="1" applyBorder="1" applyAlignment="1">
      <alignment wrapText="1"/>
    </xf>
    <xf numFmtId="165" fontId="2" fillId="5" borderId="1" xfId="1" applyNumberFormat="1" applyFont="1" applyFill="1" applyBorder="1"/>
    <xf numFmtId="0" fontId="0" fillId="0" borderId="0" xfId="0" applyFont="1"/>
    <xf numFmtId="164" fontId="1" fillId="0" borderId="0" xfId="2" applyNumberFormat="1" applyFont="1"/>
    <xf numFmtId="9" fontId="1" fillId="0" borderId="0" xfId="3" applyFont="1"/>
    <xf numFmtId="165" fontId="1" fillId="0" borderId="0" xfId="1" applyNumberFormat="1" applyFont="1"/>
    <xf numFmtId="164" fontId="1" fillId="5" borderId="1" xfId="2" applyNumberFormat="1" applyFont="1" applyFill="1" applyBorder="1" applyAlignment="1">
      <alignment wrapText="1"/>
    </xf>
    <xf numFmtId="0" fontId="0" fillId="0" borderId="0" xfId="0" applyFont="1" applyAlignment="1">
      <alignment wrapText="1"/>
    </xf>
    <xf numFmtId="164" fontId="1" fillId="0" borderId="0" xfId="2" applyNumberFormat="1" applyFont="1" applyAlignment="1">
      <alignment wrapText="1"/>
    </xf>
    <xf numFmtId="9" fontId="1" fillId="0" borderId="0" xfId="3" applyFont="1" applyAlignment="1">
      <alignment wrapText="1"/>
    </xf>
    <xf numFmtId="165" fontId="1" fillId="0" borderId="0" xfId="1" applyNumberFormat="1" applyFont="1" applyAlignment="1">
      <alignment wrapText="1"/>
    </xf>
    <xf numFmtId="0" fontId="0" fillId="9" borderId="1" xfId="0" applyFont="1" applyFill="1" applyBorder="1"/>
    <xf numFmtId="165" fontId="1" fillId="5" borderId="1" xfId="1" applyNumberFormat="1" applyFont="1" applyFill="1" applyBorder="1" applyAlignment="1">
      <alignment wrapText="1"/>
    </xf>
    <xf numFmtId="9" fontId="1" fillId="0" borderId="1" xfId="3" applyFont="1" applyBorder="1" applyAlignment="1">
      <alignment wrapText="1"/>
    </xf>
    <xf numFmtId="164" fontId="1" fillId="0" borderId="1" xfId="2" applyNumberFormat="1" applyFont="1" applyBorder="1" applyAlignment="1">
      <alignment wrapText="1"/>
    </xf>
    <xf numFmtId="9" fontId="2" fillId="0" borderId="1" xfId="3" applyFont="1" applyBorder="1" applyAlignment="1">
      <alignment wrapText="1"/>
    </xf>
    <xf numFmtId="165" fontId="1" fillId="0" borderId="1" xfId="1" applyNumberFormat="1" applyFont="1" applyBorder="1" applyAlignment="1">
      <alignment wrapText="1"/>
    </xf>
    <xf numFmtId="164" fontId="1" fillId="0" borderId="1" xfId="2" applyNumberFormat="1" applyFont="1" applyFill="1" applyBorder="1" applyAlignment="1">
      <alignment wrapText="1"/>
    </xf>
    <xf numFmtId="0" fontId="0" fillId="3" borderId="1" xfId="0" applyFont="1" applyFill="1" applyBorder="1" applyAlignment="1">
      <alignment wrapText="1"/>
    </xf>
    <xf numFmtId="164" fontId="1" fillId="3" borderId="1" xfId="2" applyNumberFormat="1" applyFont="1" applyFill="1" applyBorder="1" applyAlignment="1">
      <alignment wrapText="1"/>
    </xf>
    <xf numFmtId="9" fontId="1" fillId="3" borderId="1" xfId="3" applyFont="1" applyFill="1" applyBorder="1" applyAlignment="1">
      <alignment wrapText="1"/>
    </xf>
    <xf numFmtId="165" fontId="1" fillId="3" borderId="1" xfId="1" applyNumberFormat="1" applyFont="1" applyFill="1" applyBorder="1" applyAlignment="1">
      <alignment wrapText="1"/>
    </xf>
    <xf numFmtId="166" fontId="1" fillId="3" borderId="1" xfId="1" applyNumberFormat="1" applyFont="1" applyFill="1" applyBorder="1" applyAlignment="1">
      <alignment wrapText="1"/>
    </xf>
    <xf numFmtId="0" fontId="0" fillId="0" borderId="1" xfId="0" applyFont="1" applyFill="1" applyBorder="1" applyAlignment="1">
      <alignment wrapText="1"/>
    </xf>
    <xf numFmtId="9" fontId="1" fillId="0" borderId="1" xfId="3" applyFont="1" applyFill="1" applyBorder="1" applyAlignment="1">
      <alignment wrapText="1"/>
    </xf>
    <xf numFmtId="165" fontId="1" fillId="0" borderId="1" xfId="1" applyNumberFormat="1" applyFont="1" applyFill="1" applyBorder="1" applyAlignment="1">
      <alignment wrapText="1"/>
    </xf>
    <xf numFmtId="9" fontId="1" fillId="0" borderId="1" xfId="3" applyFont="1" applyBorder="1"/>
    <xf numFmtId="166" fontId="1" fillId="0" borderId="1" xfId="1" applyNumberFormat="1" applyFont="1" applyBorder="1" applyAlignment="1">
      <alignment wrapText="1"/>
    </xf>
    <xf numFmtId="0" fontId="0" fillId="0" borderId="1" xfId="0" applyFont="1" applyBorder="1"/>
    <xf numFmtId="164" fontId="0" fillId="4" borderId="1" xfId="0" applyNumberFormat="1" applyFont="1" applyFill="1" applyBorder="1" applyAlignment="1">
      <alignment wrapText="1"/>
    </xf>
    <xf numFmtId="0" fontId="0" fillId="4" borderId="1" xfId="0" applyFont="1" applyFill="1" applyBorder="1" applyAlignment="1">
      <alignment wrapText="1"/>
    </xf>
    <xf numFmtId="164" fontId="1" fillId="4" borderId="1" xfId="2" applyNumberFormat="1" applyFont="1" applyFill="1" applyBorder="1" applyAlignment="1">
      <alignment wrapText="1"/>
    </xf>
    <xf numFmtId="9" fontId="1" fillId="4" borderId="1" xfId="3" applyFont="1" applyFill="1" applyBorder="1" applyAlignment="1">
      <alignment wrapText="1"/>
    </xf>
    <xf numFmtId="166" fontId="1" fillId="4" borderId="1" xfId="3" applyNumberFormat="1" applyFont="1" applyFill="1" applyBorder="1" applyAlignment="1">
      <alignment wrapText="1"/>
    </xf>
    <xf numFmtId="165" fontId="1" fillId="4" borderId="1" xfId="1" applyNumberFormat="1" applyFont="1" applyFill="1" applyBorder="1" applyAlignment="1">
      <alignment wrapText="1"/>
    </xf>
    <xf numFmtId="166" fontId="1" fillId="4" borderId="1" xfId="1" applyNumberFormat="1" applyFont="1" applyFill="1" applyBorder="1" applyAlignment="1">
      <alignment wrapText="1"/>
    </xf>
    <xf numFmtId="164" fontId="0" fillId="0" borderId="1" xfId="0" applyNumberFormat="1" applyFont="1" applyBorder="1" applyAlignment="1">
      <alignment wrapText="1"/>
    </xf>
    <xf numFmtId="166" fontId="1" fillId="0" borderId="1" xfId="3" applyNumberFormat="1" applyFont="1" applyBorder="1" applyAlignment="1">
      <alignment wrapText="1"/>
    </xf>
    <xf numFmtId="9" fontId="1" fillId="2" borderId="1" xfId="3" applyFont="1" applyFill="1" applyBorder="1" applyAlignment="1">
      <alignment wrapText="1"/>
    </xf>
    <xf numFmtId="166" fontId="1" fillId="0" borderId="1" xfId="1" applyNumberFormat="1" applyFont="1" applyFill="1" applyBorder="1" applyAlignment="1">
      <alignment wrapText="1"/>
    </xf>
    <xf numFmtId="0" fontId="0" fillId="0" borderId="1" xfId="0" applyFont="1" applyBorder="1" applyAlignment="1">
      <alignment horizontal="left"/>
    </xf>
    <xf numFmtId="166" fontId="2" fillId="3" borderId="1" xfId="3" applyNumberFormat="1" applyFont="1" applyFill="1" applyBorder="1" applyAlignment="1">
      <alignment wrapText="1"/>
    </xf>
    <xf numFmtId="164" fontId="1" fillId="0" borderId="1" xfId="2" applyNumberFormat="1" applyFont="1" applyBorder="1"/>
    <xf numFmtId="165" fontId="1" fillId="0" borderId="1" xfId="1" applyNumberFormat="1" applyFont="1" applyBorder="1"/>
    <xf numFmtId="166" fontId="1" fillId="3" borderId="1" xfId="3" applyNumberFormat="1" applyFont="1" applyFill="1" applyBorder="1" applyAlignment="1">
      <alignment wrapText="1"/>
    </xf>
    <xf numFmtId="166" fontId="1" fillId="0" borderId="1" xfId="3" applyNumberFormat="1" applyFont="1" applyFill="1" applyBorder="1" applyAlignment="1">
      <alignment wrapText="1"/>
    </xf>
    <xf numFmtId="9" fontId="2" fillId="0" borderId="1" xfId="3" applyFont="1" applyFill="1" applyBorder="1" applyAlignment="1">
      <alignment wrapText="1"/>
    </xf>
    <xf numFmtId="0" fontId="0" fillId="3" borderId="1" xfId="0" applyFont="1" applyFill="1" applyBorder="1" applyAlignment="1"/>
    <xf numFmtId="9" fontId="2" fillId="3" borderId="1" xfId="3" applyFont="1" applyFill="1" applyBorder="1"/>
    <xf numFmtId="0" fontId="0" fillId="0" borderId="1" xfId="0" applyFont="1" applyBorder="1" applyAlignment="1"/>
    <xf numFmtId="0" fontId="0" fillId="5" borderId="1" xfId="0" applyFont="1" applyFill="1" applyBorder="1"/>
    <xf numFmtId="164" fontId="1" fillId="5" borderId="1" xfId="2" applyNumberFormat="1" applyFont="1" applyFill="1" applyBorder="1"/>
    <xf numFmtId="9" fontId="1" fillId="5" borderId="1" xfId="3" applyFont="1" applyFill="1" applyBorder="1"/>
    <xf numFmtId="0" fontId="13" fillId="0" borderId="1" xfId="0" applyFont="1" applyBorder="1" applyAlignment="1">
      <alignment wrapText="1"/>
    </xf>
    <xf numFmtId="166" fontId="13" fillId="0" borderId="1" xfId="1" applyNumberFormat="1" applyFont="1" applyBorder="1" applyAlignment="1">
      <alignment wrapText="1"/>
    </xf>
    <xf numFmtId="167" fontId="13" fillId="0" borderId="1" xfId="1" applyNumberFormat="1" applyFont="1" applyBorder="1" applyAlignment="1">
      <alignment wrapText="1"/>
    </xf>
    <xf numFmtId="0" fontId="14" fillId="0" borderId="1" xfId="0" applyFont="1" applyBorder="1" applyAlignment="1">
      <alignment wrapText="1"/>
    </xf>
    <xf numFmtId="166" fontId="14" fillId="0" borderId="1" xfId="1" applyNumberFormat="1" applyFont="1" applyBorder="1" applyAlignment="1">
      <alignment wrapText="1"/>
    </xf>
    <xf numFmtId="167" fontId="14" fillId="0" borderId="1" xfId="0" applyNumberFormat="1" applyFont="1" applyBorder="1"/>
    <xf numFmtId="164" fontId="14" fillId="0" borderId="1" xfId="2" applyNumberFormat="1" applyFont="1" applyBorder="1"/>
    <xf numFmtId="9" fontId="14" fillId="0" borderId="1" xfId="3" applyFont="1" applyBorder="1"/>
    <xf numFmtId="9" fontId="14" fillId="0" borderId="1" xfId="3" applyFont="1" applyBorder="1" applyAlignment="1">
      <alignment wrapText="1"/>
    </xf>
    <xf numFmtId="0" fontId="14" fillId="9" borderId="1" xfId="0" applyFont="1" applyFill="1" applyBorder="1"/>
    <xf numFmtId="164" fontId="14" fillId="0" borderId="1" xfId="2" applyNumberFormat="1" applyFont="1" applyBorder="1" applyAlignment="1">
      <alignment wrapText="1"/>
    </xf>
    <xf numFmtId="166" fontId="14" fillId="0" borderId="1" xfId="0" applyNumberFormat="1" applyFont="1" applyBorder="1" applyAlignment="1">
      <alignment wrapText="1"/>
    </xf>
    <xf numFmtId="9" fontId="9" fillId="0" borderId="1" xfId="3" applyFont="1" applyBorder="1" applyAlignment="1">
      <alignment wrapText="1"/>
    </xf>
    <xf numFmtId="165" fontId="14" fillId="0" borderId="1" xfId="1" applyNumberFormat="1" applyFont="1" applyBorder="1" applyAlignment="1">
      <alignment wrapText="1"/>
    </xf>
    <xf numFmtId="166" fontId="14" fillId="9" borderId="1" xfId="1" applyNumberFormat="1" applyFont="1" applyFill="1" applyBorder="1"/>
    <xf numFmtId="0" fontId="14" fillId="0" borderId="1" xfId="0" applyFont="1" applyBorder="1"/>
    <xf numFmtId="164" fontId="14" fillId="6" borderId="1" xfId="2" applyNumberFormat="1" applyFont="1" applyFill="1" applyBorder="1" applyAlignment="1">
      <alignment wrapText="1"/>
    </xf>
    <xf numFmtId="164" fontId="14" fillId="4" borderId="1" xfId="2" applyNumberFormat="1" applyFont="1" applyFill="1" applyBorder="1" applyAlignment="1">
      <alignment horizontal="left" wrapText="1"/>
    </xf>
    <xf numFmtId="164" fontId="14" fillId="4" borderId="1" xfId="0" applyNumberFormat="1" applyFont="1" applyFill="1" applyBorder="1" applyAlignment="1">
      <alignment wrapText="1"/>
    </xf>
    <xf numFmtId="0" fontId="14" fillId="4" borderId="1" xfId="0" applyFont="1" applyFill="1" applyBorder="1" applyAlignment="1">
      <alignment wrapText="1"/>
    </xf>
    <xf numFmtId="164" fontId="14" fillId="4" borderId="1" xfId="2" applyNumberFormat="1" applyFont="1" applyFill="1" applyBorder="1" applyAlignment="1">
      <alignment wrapText="1"/>
    </xf>
    <xf numFmtId="166" fontId="14" fillId="4" borderId="1" xfId="3" applyNumberFormat="1" applyFont="1" applyFill="1" applyBorder="1" applyAlignment="1">
      <alignment wrapText="1"/>
    </xf>
    <xf numFmtId="9" fontId="14" fillId="4" borderId="1" xfId="3" applyFont="1" applyFill="1" applyBorder="1" applyAlignment="1">
      <alignment wrapText="1"/>
    </xf>
    <xf numFmtId="0" fontId="14" fillId="0" borderId="1" xfId="0" applyFont="1" applyBorder="1" applyAlignment="1">
      <alignment horizontal="left" wrapText="1"/>
    </xf>
    <xf numFmtId="166" fontId="14" fillId="0" borderId="1" xfId="1" applyNumberFormat="1" applyFont="1" applyBorder="1" applyAlignment="1">
      <alignment horizontal="left" wrapText="1"/>
    </xf>
    <xf numFmtId="167" fontId="14" fillId="0" borderId="1" xfId="0" applyNumberFormat="1" applyFont="1" applyBorder="1" applyAlignment="1">
      <alignment horizontal="left" wrapText="1"/>
    </xf>
    <xf numFmtId="164" fontId="14" fillId="0" borderId="1" xfId="2" applyNumberFormat="1" applyFont="1" applyBorder="1" applyAlignment="1">
      <alignment horizontal="left" wrapText="1"/>
    </xf>
    <xf numFmtId="164" fontId="14" fillId="0" borderId="1" xfId="0" applyNumberFormat="1" applyFont="1" applyBorder="1" applyAlignment="1">
      <alignment wrapText="1"/>
    </xf>
    <xf numFmtId="166" fontId="14" fillId="0" borderId="1" xfId="3" applyNumberFormat="1" applyFont="1" applyBorder="1" applyAlignment="1">
      <alignment wrapText="1"/>
    </xf>
    <xf numFmtId="0" fontId="9" fillId="6" borderId="1" xfId="0" applyFont="1" applyFill="1" applyBorder="1" applyAlignment="1">
      <alignment wrapText="1"/>
    </xf>
    <xf numFmtId="0" fontId="14" fillId="6" borderId="1" xfId="0" applyFont="1" applyFill="1" applyBorder="1" applyAlignment="1">
      <alignment wrapText="1"/>
    </xf>
    <xf numFmtId="166" fontId="14" fillId="2" borderId="1" xfId="1" applyNumberFormat="1" applyFont="1" applyFill="1" applyBorder="1" applyAlignment="1">
      <alignment wrapText="1"/>
    </xf>
    <xf numFmtId="167" fontId="14" fillId="2" borderId="1" xfId="0" applyNumberFormat="1" applyFont="1" applyFill="1" applyBorder="1" applyAlignment="1">
      <alignment wrapText="1"/>
    </xf>
    <xf numFmtId="164" fontId="14" fillId="2" borderId="1" xfId="2" applyNumberFormat="1" applyFont="1" applyFill="1" applyBorder="1" applyAlignment="1">
      <alignment wrapText="1"/>
    </xf>
    <xf numFmtId="0" fontId="9" fillId="5" borderId="1" xfId="0" applyFont="1" applyFill="1" applyBorder="1" applyAlignment="1">
      <alignment wrapText="1"/>
    </xf>
    <xf numFmtId="0" fontId="14" fillId="5" borderId="1" xfId="0" applyFont="1" applyFill="1" applyBorder="1" applyAlignment="1">
      <alignment wrapText="1"/>
    </xf>
    <xf numFmtId="164" fontId="14" fillId="5" borderId="1" xfId="2" applyNumberFormat="1" applyFont="1" applyFill="1" applyBorder="1" applyAlignment="1">
      <alignment wrapText="1"/>
    </xf>
    <xf numFmtId="164" fontId="9" fillId="2" borderId="1" xfId="2" applyNumberFormat="1" applyFont="1" applyFill="1" applyBorder="1" applyAlignment="1">
      <alignment wrapText="1"/>
    </xf>
    <xf numFmtId="9" fontId="9" fillId="0" borderId="1" xfId="3" applyFont="1" applyBorder="1"/>
    <xf numFmtId="166" fontId="14" fillId="0" borderId="1" xfId="1" applyNumberFormat="1" applyFont="1" applyBorder="1"/>
    <xf numFmtId="167" fontId="13" fillId="0" borderId="1" xfId="1" applyNumberFormat="1" applyFont="1" applyBorder="1"/>
    <xf numFmtId="164" fontId="13" fillId="0" borderId="1" xfId="2" applyNumberFormat="1" applyFont="1" applyBorder="1"/>
    <xf numFmtId="0" fontId="10" fillId="0" borderId="1" xfId="0" applyFont="1" applyBorder="1" applyAlignment="1">
      <alignment horizontal="left"/>
    </xf>
    <xf numFmtId="164" fontId="1" fillId="0" borderId="0" xfId="2" applyNumberFormat="1" applyFont="1" applyAlignment="1">
      <alignment horizontal="left"/>
    </xf>
    <xf numFmtId="165" fontId="1" fillId="0" borderId="0" xfId="1" applyNumberFormat="1" applyFont="1" applyAlignment="1">
      <alignment horizontal="left"/>
    </xf>
    <xf numFmtId="0" fontId="8" fillId="0" borderId="0" xfId="0" applyFont="1"/>
    <xf numFmtId="165" fontId="14" fillId="5" borderId="1" xfId="1" applyNumberFormat="1" applyFont="1" applyFill="1" applyBorder="1" applyAlignment="1">
      <alignment wrapText="1"/>
    </xf>
    <xf numFmtId="166" fontId="14" fillId="5" borderId="1" xfId="1" applyNumberFormat="1" applyFont="1" applyFill="1" applyBorder="1" applyAlignment="1">
      <alignment wrapText="1"/>
    </xf>
    <xf numFmtId="9" fontId="14" fillId="2" borderId="1" xfId="3" applyFont="1" applyFill="1" applyBorder="1" applyAlignment="1">
      <alignment wrapText="1"/>
    </xf>
    <xf numFmtId="0" fontId="13" fillId="0" borderId="0" xfId="0" applyFont="1"/>
    <xf numFmtId="0" fontId="13" fillId="0" borderId="0" xfId="0" applyFont="1" applyAlignment="1">
      <alignment wrapText="1"/>
    </xf>
    <xf numFmtId="9" fontId="9" fillId="6" borderId="1" xfId="3" applyFont="1" applyFill="1" applyBorder="1" applyAlignment="1">
      <alignment wrapText="1"/>
    </xf>
    <xf numFmtId="0" fontId="14" fillId="0" borderId="0" xfId="0" applyFont="1"/>
    <xf numFmtId="167" fontId="14" fillId="0" borderId="1" xfId="1" applyNumberFormat="1" applyFont="1" applyBorder="1" applyAlignment="1">
      <alignment wrapText="1"/>
    </xf>
    <xf numFmtId="165" fontId="14" fillId="4" borderId="1" xfId="1" applyNumberFormat="1" applyFont="1" applyFill="1" applyBorder="1" applyAlignment="1">
      <alignment wrapText="1"/>
    </xf>
    <xf numFmtId="166" fontId="14" fillId="4" borderId="1" xfId="1" applyNumberFormat="1" applyFont="1" applyFill="1" applyBorder="1" applyAlignment="1">
      <alignment wrapText="1"/>
    </xf>
    <xf numFmtId="164" fontId="14" fillId="0" borderId="1" xfId="2" applyNumberFormat="1" applyFont="1" applyFill="1" applyBorder="1" applyAlignment="1">
      <alignment wrapText="1"/>
    </xf>
    <xf numFmtId="0" fontId="3" fillId="0" borderId="0" xfId="0" applyFont="1" applyFill="1"/>
    <xf numFmtId="166" fontId="3" fillId="0" borderId="0" xfId="1" applyNumberFormat="1" applyFont="1" applyFill="1"/>
    <xf numFmtId="167" fontId="0" fillId="0" borderId="0" xfId="0" applyNumberFormat="1" applyFill="1" applyAlignment="1">
      <alignment wrapText="1"/>
    </xf>
    <xf numFmtId="164" fontId="0" fillId="0" borderId="0" xfId="2" applyNumberFormat="1" applyFont="1" applyFill="1" applyAlignment="1">
      <alignment wrapText="1"/>
    </xf>
    <xf numFmtId="0" fontId="0" fillId="0" borderId="0" xfId="0" applyFont="1" applyFill="1" applyAlignment="1">
      <alignment wrapText="1"/>
    </xf>
    <xf numFmtId="164" fontId="1" fillId="0" borderId="0" xfId="2" applyNumberFormat="1" applyFont="1" applyFill="1" applyAlignment="1">
      <alignment wrapText="1"/>
    </xf>
    <xf numFmtId="9" fontId="1" fillId="0" borderId="0" xfId="3" applyFont="1" applyFill="1" applyAlignment="1">
      <alignment wrapText="1"/>
    </xf>
    <xf numFmtId="165" fontId="1" fillId="0" borderId="0" xfId="1" applyNumberFormat="1" applyFont="1" applyFill="1" applyAlignment="1">
      <alignment wrapText="1"/>
    </xf>
    <xf numFmtId="166" fontId="0" fillId="0" borderId="0" xfId="1" applyNumberFormat="1" applyFont="1" applyFill="1" applyAlignment="1">
      <alignment wrapText="1"/>
    </xf>
    <xf numFmtId="0" fontId="3" fillId="0" borderId="5" xfId="0" applyFont="1" applyBorder="1" applyAlignment="1">
      <alignment wrapText="1"/>
    </xf>
    <xf numFmtId="0" fontId="3" fillId="5" borderId="1" xfId="0" applyFont="1" applyFill="1" applyBorder="1"/>
    <xf numFmtId="164" fontId="3" fillId="8" borderId="1" xfId="2" applyNumberFormat="1" applyFont="1" applyFill="1" applyBorder="1"/>
    <xf numFmtId="9" fontId="2" fillId="5" borderId="1" xfId="3" applyFont="1" applyFill="1" applyBorder="1"/>
    <xf numFmtId="0" fontId="2" fillId="6" borderId="6" xfId="0" applyFont="1" applyFill="1" applyBorder="1" applyAlignment="1">
      <alignment wrapText="1"/>
    </xf>
    <xf numFmtId="0" fontId="14" fillId="6" borderId="6" xfId="0" applyFont="1" applyFill="1" applyBorder="1" applyAlignment="1">
      <alignment wrapText="1"/>
    </xf>
    <xf numFmtId="164" fontId="14" fillId="2" borderId="6" xfId="2" applyNumberFormat="1" applyFont="1" applyFill="1" applyBorder="1" applyAlignment="1">
      <alignment wrapText="1"/>
    </xf>
    <xf numFmtId="0" fontId="14" fillId="5" borderId="6" xfId="0" applyFont="1" applyFill="1" applyBorder="1" applyAlignment="1">
      <alignment wrapText="1"/>
    </xf>
    <xf numFmtId="164" fontId="14" fillId="5" borderId="6" xfId="2" applyNumberFormat="1" applyFont="1" applyFill="1" applyBorder="1" applyAlignment="1">
      <alignment wrapText="1"/>
    </xf>
    <xf numFmtId="0" fontId="14" fillId="9" borderId="6" xfId="0" applyFont="1" applyFill="1" applyBorder="1"/>
    <xf numFmtId="164" fontId="9" fillId="2" borderId="6" xfId="2" applyNumberFormat="1" applyFont="1" applyFill="1" applyBorder="1" applyAlignment="1">
      <alignment wrapText="1"/>
    </xf>
    <xf numFmtId="165" fontId="14" fillId="5" borderId="6" xfId="1" applyNumberFormat="1" applyFont="1" applyFill="1" applyBorder="1" applyAlignment="1">
      <alignment wrapText="1"/>
    </xf>
    <xf numFmtId="166" fontId="14" fillId="5" borderId="6" xfId="1" applyNumberFormat="1" applyFont="1" applyFill="1" applyBorder="1" applyAlignment="1">
      <alignment wrapText="1"/>
    </xf>
    <xf numFmtId="0" fontId="14" fillId="0" borderId="7" xfId="0" applyFont="1" applyBorder="1" applyAlignment="1">
      <alignment wrapText="1"/>
    </xf>
    <xf numFmtId="166" fontId="14" fillId="0" borderId="7" xfId="1" applyNumberFormat="1" applyFont="1" applyBorder="1" applyAlignment="1">
      <alignment wrapText="1"/>
    </xf>
    <xf numFmtId="167" fontId="14" fillId="0" borderId="7" xfId="1" applyNumberFormat="1" applyFont="1" applyBorder="1" applyAlignment="1">
      <alignment wrapText="1"/>
    </xf>
    <xf numFmtId="9" fontId="14" fillId="0" borderId="7" xfId="3" applyFont="1" applyBorder="1"/>
    <xf numFmtId="9" fontId="14" fillId="0" borderId="7" xfId="3" applyFont="1" applyBorder="1" applyAlignment="1">
      <alignment wrapText="1"/>
    </xf>
    <xf numFmtId="0" fontId="14" fillId="0" borderId="7" xfId="0" applyFont="1" applyBorder="1"/>
    <xf numFmtId="0" fontId="14" fillId="9" borderId="7" xfId="0" applyFont="1" applyFill="1" applyBorder="1"/>
    <xf numFmtId="164" fontId="14" fillId="0" borderId="7" xfId="2" applyNumberFormat="1" applyFont="1" applyBorder="1" applyAlignment="1">
      <alignment wrapText="1"/>
    </xf>
    <xf numFmtId="9" fontId="9" fillId="0" borderId="7" xfId="3" applyFont="1" applyBorder="1" applyAlignment="1">
      <alignment wrapText="1"/>
    </xf>
    <xf numFmtId="165" fontId="14" fillId="0" borderId="7" xfId="1" applyNumberFormat="1" applyFont="1" applyBorder="1" applyAlignment="1">
      <alignment wrapText="1"/>
    </xf>
    <xf numFmtId="0" fontId="3" fillId="6" borderId="8" xfId="0" applyFont="1" applyFill="1" applyBorder="1"/>
    <xf numFmtId="167" fontId="3" fillId="0" borderId="9" xfId="0" applyNumberFormat="1" applyFont="1" applyBorder="1" applyAlignment="1">
      <alignment wrapText="1"/>
    </xf>
    <xf numFmtId="0" fontId="3" fillId="0" borderId="10" xfId="0" applyFont="1" applyBorder="1"/>
    <xf numFmtId="166" fontId="3" fillId="10" borderId="11" xfId="1" applyNumberFormat="1" applyFont="1" applyFill="1" applyBorder="1"/>
    <xf numFmtId="166" fontId="1" fillId="5" borderId="1" xfId="1" applyNumberFormat="1" applyFont="1" applyFill="1" applyBorder="1" applyAlignment="1">
      <alignment wrapText="1"/>
    </xf>
    <xf numFmtId="166" fontId="13" fillId="0" borderId="1" xfId="0" applyNumberFormat="1" applyFont="1" applyBorder="1" applyAlignment="1">
      <alignment wrapText="1"/>
    </xf>
    <xf numFmtId="0" fontId="14" fillId="0" borderId="1" xfId="3" applyNumberFormat="1" applyFont="1" applyBorder="1" applyAlignment="1">
      <alignment wrapText="1"/>
    </xf>
    <xf numFmtId="0" fontId="4" fillId="5" borderId="1" xfId="0" applyFont="1" applyFill="1" applyBorder="1"/>
    <xf numFmtId="0" fontId="4" fillId="6" borderId="1" xfId="0" applyFont="1" applyFill="1" applyBorder="1"/>
    <xf numFmtId="0" fontId="3" fillId="6" borderId="6" xfId="0" applyFont="1" applyFill="1" applyBorder="1"/>
    <xf numFmtId="167" fontId="0" fillId="6" borderId="1" xfId="0" applyNumberFormat="1" applyFill="1" applyBorder="1" applyAlignment="1">
      <alignment wrapText="1"/>
    </xf>
    <xf numFmtId="0" fontId="7" fillId="0" borderId="1" xfId="0" applyFont="1" applyBorder="1"/>
    <xf numFmtId="43" fontId="7" fillId="0" borderId="1" xfId="1" applyFont="1" applyBorder="1"/>
    <xf numFmtId="167" fontId="7" fillId="0" borderId="1" xfId="0" applyNumberFormat="1" applyFont="1" applyBorder="1"/>
    <xf numFmtId="49" fontId="4" fillId="0" borderId="0" xfId="2" applyNumberFormat="1" applyFont="1" applyAlignment="1">
      <alignment horizontal="left" vertical="top" wrapText="1"/>
    </xf>
    <xf numFmtId="0" fontId="9" fillId="3" borderId="1" xfId="0" applyFont="1" applyFill="1" applyBorder="1" applyAlignment="1">
      <alignment horizontal="left" wrapText="1"/>
    </xf>
    <xf numFmtId="0" fontId="14" fillId="4" borderId="1" xfId="0" applyFont="1" applyFill="1" applyBorder="1" applyAlignment="1">
      <alignment horizontal="left" wrapText="1"/>
    </xf>
    <xf numFmtId="0" fontId="9" fillId="3" borderId="1" xfId="0" applyFont="1" applyFill="1" applyBorder="1" applyAlignment="1">
      <alignment horizontal="left"/>
    </xf>
    <xf numFmtId="0" fontId="14" fillId="4" borderId="1" xfId="0" applyFont="1" applyFill="1" applyBorder="1" applyAlignment="1">
      <alignment horizontal="left"/>
    </xf>
    <xf numFmtId="0" fontId="7" fillId="0" borderId="1" xfId="0" applyFont="1" applyBorder="1" applyAlignment="1">
      <alignment horizontal="left" wrapText="1"/>
    </xf>
    <xf numFmtId="0" fontId="0" fillId="0" borderId="12" xfId="0" applyFont="1" applyBorder="1" applyAlignment="1">
      <alignment horizontal="left" wrapText="1"/>
    </xf>
    <xf numFmtId="0" fontId="0" fillId="0" borderId="13" xfId="0" applyFont="1" applyBorder="1" applyAlignment="1">
      <alignment horizontal="left" wrapText="1"/>
    </xf>
  </cellXfs>
  <cellStyles count="5">
    <cellStyle name="Comma" xfId="1" builtinId="3"/>
    <cellStyle name="Currency" xfId="2" builtinId="4"/>
    <cellStyle name="Normal" xfId="0" builtinId="0"/>
    <cellStyle name="Normal_HAFIS" xfId="4"/>
    <cellStyle name="Percent" xfId="3" builtinId="5"/>
  </cellStyles>
  <dxfs count="6">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tone, Ben (OCD)" refreshedDate="43412.586614351851" createdVersion="5" refreshedVersion="5" minRefreshableVersion="3" recordCount="15110">
  <cacheSource type="worksheet">
    <worksheetSource ref="A1:AC15111" sheet="HAFIS Data"/>
  </cacheSource>
  <cacheFields count="29">
    <cacheField name="Lha_id" numFmtId="0">
      <sharedItems count="239">
        <s v="095"/>
        <s v="162"/>
        <s v="088"/>
        <s v="181"/>
        <s v="067"/>
        <s v="073"/>
        <s v="321"/>
        <s v="131"/>
        <s v="171"/>
        <s v="137"/>
        <s v="291"/>
        <s v="105"/>
        <s v="211"/>
        <s v="036"/>
        <s v="347"/>
        <s v="358"/>
        <s v="072"/>
        <s v="243"/>
        <s v="284"/>
        <s v="049"/>
        <s v="113"/>
        <s v="329"/>
        <s v="168"/>
        <s v="163"/>
        <s v="128"/>
        <s v="229"/>
        <s v="301"/>
        <s v="096"/>
        <s v="094"/>
        <s v="293"/>
        <s v="010"/>
        <s v="050"/>
        <s v="325"/>
        <s v="007"/>
        <s v="048"/>
        <s v="348"/>
        <s v="280"/>
        <s v="002"/>
        <s v="008"/>
        <s v="165"/>
        <s v="258"/>
        <s v="196"/>
        <s v="307"/>
        <s v="180"/>
        <s v="214"/>
        <s v="305"/>
        <s v="153"/>
        <s v="202"/>
        <s v="220"/>
        <s v="167"/>
        <s v="226"/>
        <s v="339"/>
        <s v="205"/>
        <s v="055"/>
        <s v="005"/>
        <s v="336"/>
        <s v="315"/>
        <s v="246"/>
        <s v="111"/>
        <s v="136"/>
        <s v="262"/>
        <s v="139"/>
        <s v="160"/>
        <s v="057"/>
        <s v="338"/>
        <s v="309"/>
        <s v="046"/>
        <s v="346"/>
        <s v="082"/>
        <s v="151"/>
        <s v="056"/>
        <s v="042"/>
        <s v="236"/>
        <s v="061"/>
        <s v="107"/>
        <s v="185"/>
        <s v="281"/>
        <s v="295"/>
        <s v="103"/>
        <s v="354"/>
        <s v="040"/>
        <s v="087"/>
        <s v="199"/>
        <s v="101"/>
        <s v="064"/>
        <s v="100"/>
        <s v="021"/>
        <s v="030"/>
        <s v="178"/>
        <s v="176"/>
        <s v="133"/>
        <s v="016"/>
        <s v="219"/>
        <s v="186"/>
        <s v="191"/>
        <s v="275"/>
        <s v="304"/>
        <s v="023"/>
        <s v="274"/>
        <s v="031"/>
        <s v="099"/>
        <s v="071"/>
        <s v="018"/>
        <s v="261"/>
        <s v="200"/>
        <s v="150"/>
        <s v="138"/>
        <s v="172"/>
        <s v="187"/>
        <s v="020"/>
        <s v="244"/>
        <s v="254"/>
        <s v="032"/>
        <s v="265"/>
        <s v="245"/>
        <s v="277"/>
        <s v="197"/>
        <s v="288"/>
        <s v="079"/>
        <s v="044"/>
        <s v="116"/>
        <s v="323"/>
        <s v="248"/>
        <s v="083"/>
        <s v="343"/>
        <s v="085"/>
        <s v="273"/>
        <s v="024"/>
        <s v="232"/>
        <s v="182"/>
        <s v="161"/>
        <s v="155"/>
        <s v="184"/>
        <s v="312"/>
        <s v="231"/>
        <s v="210"/>
        <s v="239"/>
        <s v="004"/>
        <s v="017"/>
        <s v="314"/>
        <s v="009"/>
        <s v="278"/>
        <s v="076"/>
        <s v="075"/>
        <s v="342"/>
        <s v="330"/>
        <s v="218"/>
        <s v="097"/>
        <s v="025"/>
        <s v="179"/>
        <s v="015"/>
        <s v="070"/>
        <s v="126"/>
        <s v="216"/>
        <s v="127"/>
        <s v="266"/>
        <s v="110"/>
        <s v="119"/>
        <s v="144"/>
        <s v="285"/>
        <s v="118"/>
        <s v="093"/>
        <s v="344"/>
        <s v="223"/>
        <s v="080"/>
        <s v="145"/>
        <s v="170"/>
        <s v="158"/>
        <s v="041"/>
        <s v="003"/>
        <s v="166"/>
        <s v="224"/>
        <s v="014"/>
        <s v="215"/>
        <s v="341"/>
        <s v="317"/>
        <s v="328"/>
        <s v="134"/>
        <s v="026"/>
        <s v="212"/>
        <s v="306"/>
        <s v="035"/>
        <s v="192"/>
        <s v="318"/>
        <s v="152"/>
        <s v="264"/>
        <s v="052"/>
        <s v="019"/>
        <s v="092"/>
        <s v="238"/>
        <s v="201"/>
        <s v="142"/>
        <s v="251"/>
        <s v="316"/>
        <s v="001"/>
        <s v="242"/>
        <s v="117"/>
        <s v="279"/>
        <s v="271"/>
        <s v="252"/>
        <s v="351"/>
        <s v="149"/>
        <s v="203"/>
        <s v="290"/>
        <s v="189"/>
        <s v="147"/>
        <s v="198"/>
        <s v="173"/>
        <s v="174"/>
        <s v="177"/>
        <s v="283"/>
        <s v="350"/>
        <s v="298"/>
        <s v="065"/>
        <s v="123"/>
        <s v="308"/>
        <s v="043"/>
        <s v="141"/>
        <s v="268"/>
        <s v="334"/>
        <s v="303"/>
        <s v="227"/>
        <s v="164"/>
        <s v="114"/>
        <s v="282"/>
        <s v="294"/>
        <s v="054"/>
        <s v="324"/>
        <s v="327"/>
        <s v="360"/>
        <s v="292"/>
        <s v="120"/>
        <s v="115"/>
        <s v="045"/>
        <s v="175"/>
        <s v="259"/>
        <s v="356"/>
        <s v="322"/>
        <s v="600"/>
      </sharedItems>
    </cacheField>
    <cacheField name="LHA" numFmtId="0">
      <sharedItems count="239">
        <s v="Fall River "/>
        <s v="Lunenburg "/>
        <s v="Easton "/>
        <s v="Methuen "/>
        <s v="Concord "/>
        <s v="Dedham "/>
        <s v="Watertown "/>
        <s v="Hingham "/>
        <s v="Marshfield "/>
        <s v="Holyoke "/>
        <s v="Swampscott "/>
        <s v="Georgetown "/>
        <s v="Newton "/>
        <s v="Bourne "/>
        <s v="Woburn "/>
        <s v="Franklin County Regional "/>
        <s v="Dartmouth "/>
        <s v="Quincy "/>
        <s v="Stoneham "/>
        <s v="Cambridge "/>
        <s v="Greenfield "/>
        <s v="Westfield "/>
        <s v="Marblehead "/>
        <s v="Lynn "/>
        <s v="Haverhill "/>
        <s v="Peabody "/>
        <s v="Tyngsborough "/>
        <s v="Falmouth "/>
        <s v="Fairhaven "/>
        <s v="Taunton "/>
        <s v="Arlington "/>
        <s v="Canton "/>
        <s v="Wellfleet "/>
        <s v="Amesbury "/>
        <s v="Burlington "/>
        <s v="Worcester "/>
        <s v="Spencer "/>
        <s v="Acton "/>
        <s v="Amherst "/>
        <s v="Malden "/>
        <s v="Salem "/>
        <s v="North Andover "/>
        <s v="West Brookfield "/>
        <s v="Merrimac "/>
        <s v="Northampton "/>
        <s v="West Boylston "/>
        <s v="Leominster "/>
        <s v="Natick "/>
        <s v="Norwood "/>
        <s v="Mansfield "/>
        <s v="Oxford "/>
        <s v="Wilbraham "/>
        <s v="New Bedford "/>
        <s v="Chatham "/>
        <s v="Agawam "/>
        <s v="Weymouth "/>
        <s v="Waltham "/>
        <s v="Reading "/>
        <s v="Granby "/>
        <s v="Holliston "/>
        <s v="Saugus "/>
        <s v="Hopkinton "/>
        <s v="Lowell "/>
        <s v="Chelsea "/>
        <s v="Whitman "/>
        <s v="West Springfield "/>
        <s v="Brookline "/>
        <s v="Winthrop "/>
        <s v="Duxbury "/>
        <s v="Leicester "/>
        <s v="Chelmsford "/>
        <s v="Bridgewater "/>
        <s v="Pittsfield "/>
        <s v="Chicopee "/>
        <s v="Gloucester "/>
        <s v="Milford "/>
        <s v="Springfield "/>
        <s v="Tewksbury "/>
        <s v="Gardner "/>
        <s v="Berkshire County Regional "/>
        <s v="Braintree "/>
        <s v="Easthampton "/>
        <s v="North Reading "/>
        <s v="Franklin "/>
        <s v="Clinton "/>
        <s v="Framingham "/>
        <s v="Barre "/>
        <s v="Beverly "/>
        <s v="Melrose "/>
        <s v="Medford "/>
        <s v="Holbrook "/>
        <s v="Attleboro "/>
        <s v="Norwell "/>
        <s v="Millbury "/>
        <s v="Monson "/>
        <s v="South Hadley "/>
        <s v="Uxbridge "/>
        <s v="Bedford "/>
        <s v="Somerville "/>
        <s v="Billerica "/>
        <s v="Foxborough "/>
        <s v="Danvers "/>
        <s v="Avon "/>
        <s v="Sandwich "/>
        <s v="Nahant "/>
        <s v="Lee "/>
        <s v="Hopedale "/>
        <s v="Mashpee "/>
        <s v="Millis "/>
        <s v="Barnstable "/>
        <s v="Randolph "/>
        <s v="Rowley "/>
        <s v="Blackstone "/>
        <s v="Seekonk "/>
        <s v="Raynham "/>
        <s v="Southborough "/>
        <s v="North Attleborough "/>
        <s v="Sudbury "/>
        <s v="Dracut "/>
        <s v="Brockton "/>
        <s v="Great Barrington "/>
        <s v="Webster "/>
        <s v="Revere "/>
        <s v="East Bridgewater "/>
        <s v="Winchendon "/>
        <s v="East Longmeadow "/>
        <s v="Somerset "/>
        <s v="Belchertown "/>
        <s v="Pepperell "/>
        <s v="Middleborough "/>
        <s v="Ludlow "/>
        <s v="Lexington "/>
        <s v="Middleton "/>
        <s v="Wakefield "/>
        <s v="Pembroke "/>
        <s v="Newburyport "/>
        <s v="Plymouth "/>
        <s v="Adams "/>
        <s v="Auburn "/>
        <s v="Walpole "/>
        <s v="Andover "/>
        <s v="Southbridge "/>
        <s v="Dighton "/>
        <s v="Dennis "/>
        <s v="Wilmington "/>
        <s v="Westford "/>
        <s v="Norton "/>
        <s v="Fitchburg "/>
        <s v="Bellingham "/>
        <s v="Mendon "/>
        <s v="Athol "/>
        <s v="Dalton "/>
        <s v="Harwich "/>
        <s v="Northbridge "/>
        <s v="Hatfield "/>
        <s v="Sharon "/>
        <s v="Grafton "/>
        <s v="Hamilton "/>
        <s v="Ipswich "/>
        <s v="Stoughton "/>
        <s v="Halifax "/>
        <s v="Everett "/>
        <s v="Winchester "/>
        <s v="Orange "/>
        <s v="Dudley "/>
        <s v="Kingston "/>
        <s v="Marlborough "/>
        <s v="Littleton "/>
        <s v="Brewster "/>
        <s v="Acushnet "/>
        <s v="Manchester "/>
        <s v="Orleans "/>
        <s v="Ashland "/>
        <s v="Northborough "/>
        <s v="Williamstown "/>
        <s v="Wareham "/>
        <s v="Westborough "/>
        <s v="Holden "/>
        <s v="Belmont "/>
        <s v="Norfolk "/>
        <s v="West Bridgewater "/>
        <s v="Boston "/>
        <s v="Montague "/>
        <s v="Warren "/>
        <s v="Lenox "/>
        <s v="Scituate "/>
        <s v="Carver "/>
        <s v="Ayer "/>
        <s v="Essex "/>
        <s v="Plainville "/>
        <s v="Nantucket "/>
        <s v="Hull "/>
        <s v="Rockland "/>
        <s v="Ware "/>
        <s v="Abington "/>
        <s v="Provincetown "/>
        <s v="Hadley "/>
        <s v="Southwick "/>
        <s v="Shrewsbury "/>
        <s v="Rockport "/>
        <s v="Yarmouth "/>
        <s v="Lawrence "/>
        <s v="Needham "/>
        <s v="Sutton "/>
        <s v="Milton "/>
        <s v="Lancaster "/>
        <s v="North Brookfield "/>
        <s v="Mattapoisett "/>
        <s v="Maynard "/>
        <s v="Medway "/>
        <s v="Stockbridge "/>
        <s v="Wrentham "/>
        <s v="Topsfield "/>
        <s v="Cohasset "/>
        <s v="Hanson "/>
        <s v="West Newbury "/>
        <s v="Brimfield "/>
        <s v="Hudson "/>
        <s v="Shelburne "/>
        <s v="Westport "/>
        <s v="Upton "/>
        <s v="Palmer "/>
        <s v="Lynnfield "/>
        <s v="Groton "/>
        <s v="Sterling "/>
        <s v="Templeton "/>
        <s v="Charlton "/>
        <s v="Wellesley "/>
        <s v="Wenham "/>
        <s v="Hampshire County Regional "/>
        <s v="Swansea "/>
        <s v="Hampden "/>
        <s v="Groveland "/>
        <s v="Brookfield "/>
        <s v="Medfield "/>
        <s v="Salisbury "/>
        <s v="Dukes County Regional "/>
        <s v="Wayland "/>
        <s v="Codman Square "/>
      </sharedItems>
    </cacheField>
    <cacheField name="Cal_Year" numFmtId="0">
      <sharedItems containsSemiMixedTypes="0" containsString="0" containsNumber="1" containsInteger="1" minValue="2002" maxValue="2019" count="18">
        <n v="2011"/>
        <n v="2004"/>
        <n v="2006"/>
        <n v="2007"/>
        <n v="2018"/>
        <n v="2016"/>
        <n v="2010"/>
        <n v="2003"/>
        <n v="2015"/>
        <n v="2008"/>
        <n v="2005"/>
        <n v="2012"/>
        <n v="2009"/>
        <n v="2017"/>
        <n v="2014"/>
        <n v="2013"/>
        <n v="2002"/>
        <n v="2019"/>
      </sharedItems>
    </cacheField>
    <cacheField name="DevNo" numFmtId="0">
      <sharedItems count="49">
        <s v="6674"/>
        <s v="7051"/>
        <s v="6671"/>
        <s v="7053"/>
        <s v="2001"/>
        <s v="6673"/>
        <s v="7052"/>
        <s v="6672"/>
        <s v="7056"/>
        <s v="7052A"/>
        <s v="7055"/>
        <s v="2002"/>
        <s v="6891"/>
        <s v="6892"/>
        <s v="6675"/>
        <s v="6677B"/>
        <s v="6678"/>
        <s v="2003"/>
        <s v="7054"/>
        <s v="6676"/>
        <s v="200A"/>
        <s v="6677"/>
        <s v="6671A"/>
        <s v="667A"/>
        <s v="6672A"/>
        <s v="6894"/>
        <s v="6677A"/>
        <s v="6893"/>
        <s v="1671"/>
        <s v="7058"/>
        <s v="6673A"/>
        <s v="6671B"/>
        <s v="6895"/>
        <s v="2005"/>
        <s v="6670"/>
        <s v="7057"/>
        <s v="1672"/>
        <s v="6673B"/>
        <s v="6672B"/>
        <s v="2004A"/>
        <s v="6679"/>
        <s v="7051A"/>
        <s v="2004"/>
        <s v="20010"/>
        <s v="2008"/>
        <s v="2007"/>
        <s v="7052B"/>
        <s v="7052C"/>
        <s v="20012"/>
      </sharedItems>
    </cacheField>
    <cacheField name="No_Units" numFmtId="0">
      <sharedItems containsSemiMixedTypes="0" containsString="0" containsNumber="1" containsInteger="1" minValue="1" maxValue="924" count="151">
        <n v="67"/>
        <n v="6"/>
        <n v="64"/>
        <n v="72"/>
        <n v="7"/>
        <n v="80"/>
        <n v="8"/>
        <n v="2"/>
        <n v="215"/>
        <n v="40"/>
        <n v="74"/>
        <n v="10"/>
        <n v="14"/>
        <n v="17"/>
        <n v="44"/>
        <n v="36"/>
        <n v="4"/>
        <n v="50"/>
        <n v="105"/>
        <n v="15"/>
        <n v="60"/>
        <n v="24"/>
        <n v="25"/>
        <n v="55"/>
        <n v="144"/>
        <n v="66"/>
        <n v="68"/>
        <n v="38"/>
        <n v="12"/>
        <n v="52"/>
        <n v="48"/>
        <n v="20"/>
        <n v="9"/>
        <n v="100"/>
        <n v="35"/>
        <n v="189"/>
        <n v="62"/>
        <n v="32"/>
        <n v="56"/>
        <n v="109"/>
        <n v="70"/>
        <n v="3"/>
        <n v="30"/>
        <n v="202"/>
        <n v="90"/>
        <n v="176"/>
        <n v="26"/>
        <n v="43"/>
        <n v="51"/>
        <n v="76"/>
        <n v="160"/>
        <n v="1"/>
        <n v="39"/>
        <n v="13"/>
        <n v="29"/>
        <n v="96"/>
        <n v="120"/>
        <n v="42"/>
        <n v="104"/>
        <n v="116"/>
        <n v="86"/>
        <n v="92"/>
        <n v="91"/>
        <n v="198"/>
        <n v="75"/>
        <n v="150"/>
        <n v="22"/>
        <n v="84"/>
        <n v="16"/>
        <n v="58"/>
        <n v="53"/>
        <n v="5"/>
        <n v="196"/>
        <n v="128"/>
        <n v="124"/>
        <n v="102"/>
        <n v="45"/>
        <n v="112"/>
        <n v="57"/>
        <n v="69"/>
        <n v="71"/>
        <n v="31"/>
        <n v="37"/>
        <n v="11"/>
        <n v="114"/>
        <n v="226"/>
        <n v="134"/>
        <n v="130"/>
        <n v="78"/>
        <n v="108"/>
        <n v="34"/>
        <n v="54"/>
        <n v="140"/>
        <n v="33"/>
        <n v="19"/>
        <n v="164"/>
        <n v="131"/>
        <n v="81"/>
        <n v="18"/>
        <n v="154"/>
        <n v="28"/>
        <n v="110"/>
        <n v="103"/>
        <n v="85"/>
        <n v="268"/>
        <n v="152"/>
        <n v="113"/>
        <n v="77"/>
        <n v="23"/>
        <n v="106"/>
        <n v="46"/>
        <n v="49"/>
        <n v="195"/>
        <n v="65"/>
        <n v="400"/>
        <n v="97"/>
        <n v="136"/>
        <n v="59"/>
        <n v="27"/>
        <n v="220"/>
        <n v="155"/>
        <n v="286"/>
        <n v="73"/>
        <n v="41"/>
        <n v="47"/>
        <n v="200"/>
        <n v="209"/>
        <n v="63"/>
        <n v="132"/>
        <n v="125"/>
        <n v="240"/>
        <n v="216"/>
        <n v="204"/>
        <n v="177"/>
        <n v="126"/>
        <n v="256"/>
        <n v="98"/>
        <n v="61"/>
        <n v="139"/>
        <n v="269"/>
        <n v="127"/>
        <n v="371"/>
        <n v="149"/>
        <n v="115"/>
        <n v="82"/>
        <n v="924"/>
        <n v="258"/>
        <n v="251"/>
        <n v="344"/>
        <n v="287"/>
        <n v="141"/>
      </sharedItems>
    </cacheField>
    <cacheField name="Elec_Cons_KwH" numFmtId="0">
      <sharedItems containsString="0" containsBlank="1" containsNumber="1" containsInteger="1" minValue="0" maxValue="32401039" count="11185">
        <n v="0"/>
        <n v="453909"/>
        <n v="869520"/>
        <n v="6315"/>
        <m/>
        <n v="310080"/>
        <n v="122200"/>
        <n v="941798"/>
        <n v="587"/>
        <n v="1464"/>
        <n v="122714"/>
        <n v="53960"/>
        <n v="112040"/>
        <n v="59279"/>
        <n v="239465"/>
        <n v="572675"/>
        <n v="194136"/>
        <n v="1507800"/>
        <n v="549"/>
        <n v="1018"/>
        <n v="406"/>
        <n v="16820"/>
        <n v="60549"/>
        <n v="79816"/>
        <n v="215688"/>
        <n v="2710"/>
        <n v="1095548"/>
        <n v="711025"/>
        <n v="137574"/>
        <n v="465165"/>
        <n v="151205"/>
        <n v="361852"/>
        <n v="217"/>
        <n v="406250"/>
        <n v="138362"/>
        <n v="3868"/>
        <n v="92320"/>
        <n v="380"/>
        <n v="426315"/>
        <n v="101040"/>
        <n v="196674"/>
        <n v="24248"/>
        <n v="24067"/>
        <n v="1273"/>
        <n v="1423"/>
        <n v="465280"/>
        <n v="86832"/>
        <n v="577242"/>
        <n v="224336"/>
        <n v="97"/>
        <n v="712"/>
        <n v="560320"/>
        <n v="74"/>
        <n v="63669"/>
        <n v="75836"/>
        <n v="15184"/>
        <n v="270400"/>
        <n v="349782"/>
        <n v="237760"/>
        <n v="296141"/>
        <n v="957600"/>
        <n v="158000"/>
        <n v="26080"/>
        <n v="94909"/>
        <n v="320021"/>
        <n v="186100"/>
        <n v="30592"/>
        <n v="323169"/>
        <n v="76166"/>
        <n v="16800"/>
        <n v="554680"/>
        <n v="5876"/>
        <n v="40423"/>
        <n v="2021080"/>
        <n v="174646"/>
        <n v="91040"/>
        <n v="128944"/>
        <n v="4381"/>
        <n v="50920"/>
        <n v="274863"/>
        <n v="39353"/>
        <n v="420960"/>
        <n v="312116"/>
        <n v="1272360"/>
        <n v="125400"/>
        <n v="166452"/>
        <n v="353920"/>
        <n v="452"/>
        <n v="12020"/>
        <n v="47570"/>
        <n v="163042"/>
        <n v="2516"/>
        <n v="151586"/>
        <n v="115502"/>
        <n v="669109"/>
        <n v="404307"/>
        <n v="419182"/>
        <n v="2527"/>
        <n v="132720"/>
        <n v="85608"/>
        <n v="989400"/>
        <n v="45255"/>
        <n v="188024"/>
        <n v="850920"/>
        <n v="1137460"/>
        <n v="5139"/>
        <n v="111200"/>
        <n v="136747"/>
        <n v="255838"/>
        <n v="287"/>
        <n v="701946"/>
        <n v="357240"/>
        <n v="86875"/>
        <n v="104830"/>
        <n v="723990"/>
        <n v="372000"/>
        <n v="198976"/>
        <n v="704996"/>
        <n v="370"/>
        <n v="125200"/>
        <n v="595912"/>
        <n v="7836"/>
        <n v="1819"/>
        <n v="615360"/>
        <n v="466720"/>
        <n v="1079700"/>
        <n v="316325"/>
        <n v="259"/>
        <n v="1996516"/>
        <n v="884741"/>
        <n v="82217"/>
        <n v="534940"/>
        <n v="133501"/>
        <n v="2880"/>
        <n v="499866"/>
        <n v="541347"/>
        <n v="225096"/>
        <n v="322"/>
        <n v="713116"/>
        <n v="1279200"/>
        <n v="89859"/>
        <n v="99763"/>
        <n v="23739"/>
        <n v="248440"/>
        <n v="410394"/>
        <n v="432001"/>
        <n v="409600"/>
        <n v="317280"/>
        <n v="214824"/>
        <n v="47"/>
        <n v="5345"/>
        <n v="57699"/>
        <n v="22874"/>
        <n v="656600"/>
        <n v="367391"/>
        <n v="47947"/>
        <n v="31438"/>
        <n v="320640"/>
        <n v="212"/>
        <n v="36418"/>
        <n v="364800"/>
        <n v="1559"/>
        <n v="173880"/>
        <n v="91520"/>
        <n v="185760"/>
        <n v="182748"/>
        <n v="201102"/>
        <n v="797881"/>
        <n v="180934"/>
        <n v="1976"/>
        <n v="130614"/>
        <n v="61088"/>
        <n v="17989"/>
        <n v="12487"/>
        <n v="35231"/>
        <n v="426400"/>
        <n v="198167"/>
        <n v="4690"/>
        <n v="358665"/>
        <n v="48462"/>
        <n v="304473"/>
        <n v="678600"/>
        <n v="103600"/>
        <n v="572000"/>
        <n v="166160"/>
        <n v="300591"/>
        <n v="41402"/>
        <n v="44587"/>
        <n v="274160"/>
        <n v="46"/>
        <n v="625800"/>
        <n v="1374"/>
        <n v="610160"/>
        <n v="233716"/>
        <n v="499840"/>
        <n v="1131779"/>
        <n v="310660"/>
        <n v="43959"/>
        <n v="23238"/>
        <n v="226189"/>
        <n v="106720"/>
        <n v="100960"/>
        <n v="655740"/>
        <n v="270110"/>
        <n v="568600"/>
        <n v="188760"/>
        <n v="568560"/>
        <n v="219813"/>
        <n v="47961"/>
        <n v="116504"/>
        <n v="217200"/>
        <n v="229283"/>
        <n v="480909"/>
        <n v="1302960"/>
        <n v="69581"/>
        <n v="672504"/>
        <n v="90960"/>
        <n v="126320"/>
        <n v="241535"/>
        <n v="260448"/>
        <n v="53800"/>
        <n v="343512"/>
        <n v="438720"/>
        <n v="1683040"/>
        <n v="153960"/>
        <n v="146800"/>
        <n v="797240"/>
        <n v="333756"/>
        <n v="8337"/>
        <n v="347"/>
        <n v="138680"/>
        <n v="401430"/>
        <n v="146029"/>
        <n v="159906"/>
        <n v="639308"/>
        <n v="167459"/>
        <n v="2698"/>
        <n v="642800"/>
        <n v="10054"/>
        <n v="142680"/>
        <n v="2823"/>
        <n v="127040"/>
        <n v="11115"/>
        <n v="4790"/>
        <n v="790129"/>
        <n v="244560"/>
        <n v="679280"/>
        <n v="442814"/>
        <n v="19040"/>
        <n v="130571"/>
        <n v="461353"/>
        <n v="763845"/>
        <n v="435"/>
        <n v="136360"/>
        <n v="46320"/>
        <n v="91759"/>
        <n v="133560"/>
        <n v="352114"/>
        <n v="338393"/>
        <n v="669600"/>
        <n v="52252"/>
        <n v="198800"/>
        <n v="62320"/>
        <n v="425"/>
        <n v="77026"/>
        <n v="16951"/>
        <n v="443400"/>
        <n v="8026"/>
        <n v="95"/>
        <n v="93454"/>
        <n v="142520"/>
        <n v="3024"/>
        <n v="7636"/>
        <n v="191"/>
        <n v="824340"/>
        <n v="38202"/>
        <n v="799669"/>
        <n v="2188716"/>
        <n v="500177"/>
        <n v="436920"/>
        <n v="517200"/>
        <n v="3124"/>
        <n v="86"/>
        <n v="102840"/>
        <n v="1000"/>
        <n v="527560"/>
        <n v="22234"/>
        <n v="6701"/>
        <n v="331000"/>
        <n v="378881"/>
        <n v="1149600"/>
        <n v="372577"/>
        <n v="221952"/>
        <n v="326482"/>
        <n v="127894"/>
        <n v="55"/>
        <n v="1468500"/>
        <n v="655416"/>
        <n v="394280"/>
        <n v="21738"/>
        <n v="102297"/>
        <n v="558847"/>
        <n v="1969571"/>
        <n v="130600"/>
        <n v="329346"/>
        <n v="1865"/>
        <n v="344640"/>
        <n v="107280"/>
        <n v="787992"/>
        <n v="732800"/>
        <n v="283200"/>
        <n v="17598"/>
        <n v="468161"/>
        <n v="7655"/>
        <n v="146560"/>
        <n v="371428"/>
        <n v="99690"/>
        <n v="228"/>
        <n v="753000"/>
        <n v="147160"/>
        <n v="282080"/>
        <n v="694"/>
        <n v="78098"/>
        <n v="217760"/>
        <n v="904080"/>
        <n v="148088"/>
        <n v="125621"/>
        <n v="311279"/>
        <n v="316560"/>
        <n v="7803"/>
        <n v="3480"/>
        <n v="88294"/>
        <n v="116640"/>
        <n v="780645"/>
        <n v="114"/>
        <n v="367520"/>
        <n v="834640"/>
        <n v="414449"/>
        <n v="54758"/>
        <n v="115186"/>
        <n v="283093"/>
        <n v="19358"/>
        <n v="2826"/>
        <n v="1073100"/>
        <n v="68308"/>
        <n v="672761"/>
        <n v="462160"/>
        <n v="1267800"/>
        <n v="159370"/>
        <n v="630727"/>
        <n v="42180"/>
        <n v="209280"/>
        <n v="999"/>
        <n v="71328"/>
        <n v="472087"/>
        <n v="500983"/>
        <n v="87009"/>
        <n v="5912"/>
        <n v="648517"/>
        <n v="61554"/>
        <n v="7735"/>
        <n v="230114"/>
        <n v="1133"/>
        <n v="710640"/>
        <n v="1855"/>
        <n v="7578"/>
        <n v="277253"/>
        <n v="491800"/>
        <n v="115595"/>
        <n v="214695"/>
        <n v="151440"/>
        <n v="313331"/>
        <n v="176398"/>
        <n v="409"/>
        <n v="62851"/>
        <n v="575842"/>
        <n v="614692"/>
        <n v="62646"/>
        <n v="240393"/>
        <n v="218176"/>
        <n v="23338"/>
        <n v="62965"/>
        <n v="1916"/>
        <n v="51739"/>
        <n v="351420"/>
        <n v="239800"/>
        <n v="358394"/>
        <n v="661282"/>
        <n v="983240"/>
        <n v="1254084"/>
        <n v="199278"/>
        <n v="936960"/>
        <n v="7514"/>
        <n v="235270"/>
        <n v="144316"/>
        <n v="3932"/>
        <n v="1066"/>
        <n v="21842"/>
        <n v="253693"/>
        <n v="70856"/>
        <n v="128240"/>
        <n v="457440"/>
        <n v="27"/>
        <n v="1260732"/>
        <n v="37"/>
        <n v="2153"/>
        <n v="722033"/>
        <n v="355854"/>
        <n v="71898"/>
        <n v="4355"/>
        <n v="320594"/>
        <n v="2497"/>
        <n v="3557"/>
        <n v="252960"/>
        <n v="322080"/>
        <n v="3769"/>
        <n v="53661"/>
        <n v="267547"/>
        <n v="102373"/>
        <n v="385640"/>
        <n v="262155"/>
        <n v="989"/>
        <n v="552840"/>
        <n v="1180273"/>
        <n v="191920"/>
        <n v="72763"/>
        <n v="210400"/>
        <n v="60041"/>
        <n v="178720"/>
        <n v="54068"/>
        <n v="452600"/>
        <n v="68558"/>
        <n v="42451"/>
        <n v="601040"/>
        <n v="419"/>
        <n v="203900"/>
        <n v="310005"/>
        <n v="253440"/>
        <n v="350485"/>
        <n v="872"/>
        <n v="113040"/>
        <n v="3231"/>
        <n v="187374"/>
        <n v="58"/>
        <n v="1370072"/>
        <n v="130080"/>
        <n v="112541"/>
        <n v="94733"/>
        <n v="926"/>
        <n v="45920"/>
        <n v="398880"/>
        <n v="341676"/>
        <n v="167224"/>
        <n v="130576"/>
        <n v="3962"/>
        <n v="41646"/>
        <n v="354920"/>
        <n v="5947"/>
        <n v="1524"/>
        <n v="42889"/>
        <n v="783200"/>
        <n v="70577"/>
        <n v="22"/>
        <n v="77040"/>
        <n v="9280"/>
        <n v="202389"/>
        <n v="93209"/>
        <n v="3929"/>
        <n v="257280"/>
        <n v="1110000"/>
        <n v="224314"/>
        <n v="268278"/>
        <n v="171238"/>
        <n v="849280"/>
        <n v="102252"/>
        <n v="375480"/>
        <n v="8631"/>
        <n v="865960"/>
        <n v="2773"/>
        <n v="1060311"/>
        <n v="505630"/>
        <n v="1952"/>
        <n v="69520"/>
        <n v="375855"/>
        <n v="104880"/>
        <n v="122361"/>
        <n v="67712"/>
        <n v="454653"/>
        <n v="637560"/>
        <n v="1825200"/>
        <n v="226560"/>
        <n v="69525"/>
        <n v="157640"/>
        <n v="892"/>
        <n v="2333"/>
        <n v="1194"/>
        <n v="681"/>
        <n v="651600"/>
        <n v="264616"/>
        <n v="122440"/>
        <n v="520460"/>
        <n v="1006020"/>
        <n v="33556"/>
        <n v="309079"/>
        <n v="16308"/>
        <n v="49451"/>
        <n v="806228"/>
        <n v="26787"/>
        <n v="2170"/>
        <n v="146160"/>
        <n v="189920"/>
        <n v="205760"/>
        <n v="760"/>
        <n v="260400"/>
        <n v="181289"/>
        <n v="49992"/>
        <n v="48884"/>
        <n v="1637"/>
        <n v="94100"/>
        <n v="126412"/>
        <n v="252375"/>
        <n v="406719"/>
        <n v="76840"/>
        <n v="177435"/>
        <n v="1972419"/>
        <n v="719850"/>
        <n v="716700"/>
        <n v="382067"/>
        <n v="7367"/>
        <n v="794652"/>
        <n v="83863"/>
        <n v="110560"/>
        <n v="456000"/>
        <n v="238880"/>
        <n v="48391"/>
        <n v="308443"/>
        <n v="338400"/>
        <n v="588240"/>
        <n v="716546"/>
        <n v="196336"/>
        <n v="350637"/>
        <n v="857388"/>
        <n v="91760"/>
        <n v="169760"/>
        <n v="167360"/>
        <n v="2658098"/>
        <n v="292880"/>
        <n v="176598"/>
        <n v="116866"/>
        <n v="277480"/>
        <n v="43"/>
        <n v="82977"/>
        <n v="99880"/>
        <n v="986265"/>
        <n v="495719"/>
        <n v="139203"/>
        <n v="1570960"/>
        <n v="600556"/>
        <n v="149360"/>
        <n v="519314"/>
        <n v="85789"/>
        <n v="27822"/>
        <n v="802542"/>
        <n v="605"/>
        <n v="53708"/>
        <n v="343000"/>
        <n v="84999"/>
        <n v="856970"/>
        <n v="271440"/>
        <n v="270000"/>
        <n v="137670"/>
        <n v="10292"/>
        <n v="785450"/>
        <n v="6756"/>
        <n v="430506"/>
        <n v="1375080"/>
        <n v="189328"/>
        <n v="125600"/>
        <n v="1912"/>
        <n v="1558"/>
        <n v="290970"/>
        <n v="208"/>
        <n v="27205"/>
        <n v="359100"/>
        <n v="218000"/>
        <n v="101304"/>
        <n v="263775"/>
        <n v="1897"/>
        <n v="164531"/>
        <n v="29928"/>
        <n v="1968"/>
        <n v="325"/>
        <n v="1188140"/>
        <n v="958320"/>
        <n v="341873"/>
        <n v="426502"/>
        <n v="57781"/>
        <n v="106890"/>
        <n v="577760"/>
        <n v="3499"/>
        <n v="866279"/>
        <n v="174877"/>
        <n v="1528"/>
        <n v="354730"/>
        <n v="375760"/>
        <n v="145794"/>
        <n v="114960"/>
        <n v="521955"/>
        <n v="969"/>
        <n v="2367"/>
        <n v="165200"/>
        <n v="57"/>
        <n v="89134"/>
        <n v="212880"/>
        <n v="66415"/>
        <n v="270886"/>
        <n v="930960"/>
        <n v="344160"/>
        <n v="127190"/>
        <n v="227085"/>
        <n v="318785"/>
        <n v="7627"/>
        <n v="231089"/>
        <n v="596640"/>
        <n v="54673"/>
        <n v="87883"/>
        <n v="108720"/>
        <n v="70400"/>
        <n v="233280"/>
        <n v="140101"/>
        <n v="13648"/>
        <n v="136312"/>
        <n v="130892"/>
        <n v="31002"/>
        <n v="940080"/>
        <n v="233360"/>
        <n v="157120"/>
        <n v="339040"/>
        <n v="124145"/>
        <n v="6366"/>
        <n v="1221"/>
        <n v="378000"/>
        <n v="851600"/>
        <n v="117614"/>
        <n v="91117"/>
        <n v="42392"/>
        <n v="10429"/>
        <n v="52284"/>
        <n v="207611"/>
        <n v="545927"/>
        <n v="243723"/>
        <n v="188820"/>
        <n v="189040"/>
        <n v="175680"/>
        <n v="132002"/>
        <n v="163705"/>
        <n v="98292"/>
        <n v="288406"/>
        <n v="342769"/>
        <n v="44280"/>
        <n v="22415"/>
        <n v="340920"/>
        <n v="144360"/>
        <n v="292040"/>
        <n v="39680"/>
        <n v="2633"/>
        <n v="231940"/>
        <n v="1039675"/>
        <n v="424680"/>
        <n v="178000"/>
        <n v="58200"/>
        <n v="447200"/>
        <n v="550600"/>
        <n v="526400"/>
        <n v="66601"/>
        <n v="4869"/>
        <n v="359520"/>
        <n v="777"/>
        <n v="251520"/>
        <n v="979020"/>
        <n v="117700"/>
        <n v="919"/>
        <n v="243420"/>
        <n v="76321"/>
        <n v="316697"/>
        <n v="456800"/>
        <n v="119101"/>
        <n v="98440"/>
        <n v="177840"/>
        <n v="624"/>
        <n v="25760"/>
        <n v="9425"/>
        <n v="650952"/>
        <n v="137280"/>
        <n v="168286"/>
        <n v="177"/>
        <n v="110038"/>
        <n v="10480"/>
        <n v="9358"/>
        <n v="77768"/>
        <n v="137355"/>
        <n v="259985"/>
        <n v="349220"/>
        <n v="655600"/>
        <n v="72360"/>
        <n v="3795"/>
        <n v="408450"/>
        <n v="4043"/>
        <n v="598080"/>
        <n v="160080"/>
        <n v="476400"/>
        <n v="1611484"/>
        <n v="93779"/>
        <n v="443360"/>
        <n v="33402"/>
        <n v="31555"/>
        <n v="2728"/>
        <n v="15458"/>
        <n v="1123127"/>
        <n v="74523"/>
        <n v="168020"/>
        <n v="94320"/>
        <n v="49480"/>
        <n v="712780"/>
        <n v="288"/>
        <n v="3772"/>
        <n v="2994"/>
        <n v="149573"/>
        <n v="3208"/>
        <n v="194125"/>
        <n v="115680"/>
        <n v="822"/>
        <n v="207760"/>
        <n v="448244"/>
        <n v="1727"/>
        <n v="5301"/>
        <n v="765944"/>
        <n v="6478"/>
        <n v="1994702"/>
        <n v="105600"/>
        <n v="95200"/>
        <n v="107419"/>
        <n v="287200"/>
        <n v="171768"/>
        <n v="8217"/>
        <n v="176960"/>
        <n v="66622"/>
        <n v="162056"/>
        <n v="293805"/>
        <n v="649240"/>
        <n v="1241722"/>
        <n v="646340"/>
        <n v="20704"/>
        <n v="18694"/>
        <n v="641"/>
        <n v="139"/>
        <n v="93840"/>
        <n v="2437"/>
        <n v="88320"/>
        <n v="556081"/>
        <n v="5283"/>
        <n v="317209"/>
        <n v="189862"/>
        <n v="487600"/>
        <n v="806400"/>
        <n v="9370"/>
        <n v="272000"/>
        <n v="148922"/>
        <n v="801369"/>
        <n v="456380"/>
        <n v="351680"/>
        <n v="31069"/>
        <n v="78400"/>
        <n v="538082"/>
        <n v="252658"/>
        <n v="280216"/>
        <n v="2464"/>
        <n v="61"/>
        <n v="396000"/>
        <n v="365765"/>
        <n v="178860"/>
        <n v="429851"/>
        <n v="294800"/>
        <n v="141633"/>
        <n v="1215"/>
        <n v="52915"/>
        <n v="304485"/>
        <n v="316080"/>
        <n v="96707"/>
        <n v="22614"/>
        <n v="965081"/>
        <n v="724538"/>
        <n v="673950"/>
        <n v="60466"/>
        <n v="206910"/>
        <n v="1090941"/>
        <n v="104212"/>
        <n v="498494"/>
        <n v="8847"/>
        <n v="263882"/>
        <n v="39107"/>
        <n v="5592"/>
        <n v="410960"/>
        <n v="288000"/>
        <n v="20913"/>
        <n v="1184"/>
        <n v="688260"/>
        <n v="1007"/>
        <n v="2013000"/>
        <n v="4853"/>
        <n v="114036"/>
        <n v="126087"/>
        <n v="254"/>
        <n v="308"/>
        <n v="776900"/>
        <n v="99394"/>
        <n v="2490"/>
        <n v="315032"/>
        <n v="145872"/>
        <n v="22961"/>
        <n v="190640"/>
        <n v="1753"/>
        <n v="506400"/>
        <n v="4144429"/>
        <n v="25493"/>
        <n v="73080"/>
        <n v="5288"/>
        <n v="139828"/>
        <n v="655326"/>
        <n v="439200"/>
        <n v="160440"/>
        <n v="88946"/>
        <n v="842650"/>
        <n v="777663"/>
        <n v="360160"/>
        <n v="5290"/>
        <n v="82080"/>
        <n v="560560"/>
        <n v="139110"/>
        <n v="851840"/>
        <n v="345670"/>
        <n v="1652350"/>
        <n v="17402"/>
        <n v="14399"/>
        <n v="2344"/>
        <n v="71920"/>
        <n v="1505112"/>
        <n v="72680"/>
        <n v="666962"/>
        <n v="10225"/>
        <n v="365520"/>
        <n v="224292"/>
        <n v="509"/>
        <n v="83330"/>
        <n v="141308"/>
        <n v="7000"/>
        <n v="58080"/>
        <n v="113993"/>
        <n v="200231"/>
        <n v="328129"/>
        <n v="16935"/>
        <n v="444010"/>
        <n v="534000"/>
        <n v="5565"/>
        <n v="407"/>
        <n v="33840"/>
        <n v="763700"/>
        <n v="24169"/>
        <n v="23405"/>
        <n v="712400"/>
        <n v="219360"/>
        <n v="40268"/>
        <n v="45625"/>
        <n v="208830"/>
        <n v="3875"/>
        <n v="1199700"/>
        <n v="630225"/>
        <n v="76241"/>
        <n v="559600"/>
        <n v="34598"/>
        <n v="1348320"/>
        <n v="87040"/>
        <n v="175"/>
        <n v="4350"/>
        <n v="416152"/>
        <n v="25677"/>
        <n v="378080"/>
        <n v="64385"/>
        <n v="79722"/>
        <n v="248600"/>
        <n v="28048"/>
        <n v="194600"/>
        <n v="224424"/>
        <n v="169"/>
        <n v="383128"/>
        <n v="334396"/>
        <n v="364813"/>
        <n v="246"/>
        <n v="612080"/>
        <n v="20265"/>
        <n v="3181"/>
        <n v="916633"/>
        <n v="235560"/>
        <n v="214980"/>
        <n v="649440"/>
        <n v="914851"/>
        <n v="878559"/>
        <n v="5219"/>
        <n v="31729"/>
        <n v="59679"/>
        <n v="2699"/>
        <n v="86160"/>
        <n v="113560"/>
        <n v="356880"/>
        <n v="591520"/>
        <n v="8914"/>
        <n v="1674"/>
        <n v="696170"/>
        <n v="113649"/>
        <n v="129"/>
        <n v="385140"/>
        <n v="5781"/>
        <n v="101814"/>
        <n v="381358"/>
        <n v="532166"/>
        <n v="200"/>
        <n v="6171"/>
        <n v="422"/>
        <n v="63120"/>
        <n v="880"/>
        <n v="206082"/>
        <n v="161856"/>
        <n v="1905761"/>
        <n v="68422"/>
        <n v="246840"/>
        <n v="397740"/>
        <n v="423249"/>
        <n v="1200"/>
        <n v="69"/>
        <n v="320331"/>
        <n v="1927493"/>
        <n v="659040"/>
        <n v="28829"/>
        <n v="460138"/>
        <n v="165920"/>
        <n v="583220"/>
        <n v="184637"/>
        <n v="441"/>
        <n v="248862"/>
        <n v="18377"/>
        <n v="105"/>
        <n v="115000"/>
        <n v="376470"/>
        <n v="127339"/>
        <n v="40344"/>
        <n v="972180"/>
        <n v="522640"/>
        <n v="140080"/>
        <n v="448471"/>
        <n v="841600"/>
        <n v="151171"/>
        <n v="694000"/>
        <n v="6569"/>
        <n v="283556"/>
        <n v="979"/>
        <n v="68400"/>
        <n v="24708"/>
        <n v="4309"/>
        <n v="111040"/>
        <n v="632640"/>
        <n v="188597"/>
        <n v="10279"/>
        <n v="487"/>
        <n v="183194"/>
        <n v="151773"/>
        <n v="694280"/>
        <n v="387600"/>
        <n v="256320"/>
        <n v="204600"/>
        <n v="5070"/>
        <n v="53888"/>
        <n v="245372"/>
        <n v="329049"/>
        <n v="11058"/>
        <n v="17169"/>
        <n v="192746"/>
        <n v="263"/>
        <n v="174240"/>
        <n v="753400"/>
        <n v="231520"/>
        <n v="509622"/>
        <n v="23248"/>
        <n v="24235"/>
        <n v="71437"/>
        <n v="808387"/>
        <n v="560"/>
        <n v="373308"/>
        <n v="163792"/>
        <n v="535040"/>
        <n v="492104"/>
        <n v="92415"/>
        <n v="1870"/>
        <n v="276880"/>
        <n v="223882"/>
        <n v="952696"/>
        <n v="2471"/>
        <n v="182671"/>
        <n v="485"/>
        <n v="265380"/>
        <n v="137766"/>
        <n v="46364"/>
        <n v="192947"/>
        <n v="4708"/>
        <n v="69657"/>
        <n v="1149141"/>
        <n v="417968"/>
        <n v="19500"/>
        <n v="179011"/>
        <n v="644166"/>
        <n v="1574"/>
        <n v="327836"/>
        <n v="108"/>
        <n v="45149"/>
        <n v="278"/>
        <n v="1838971"/>
        <n v="3367"/>
        <n v="150045"/>
        <n v="284872"/>
        <n v="1723"/>
        <n v="443800"/>
        <n v="15209"/>
        <n v="473655"/>
        <n v="105280"/>
        <n v="68000"/>
        <n v="155856"/>
        <n v="8924"/>
        <n v="41155"/>
        <n v="49595"/>
        <n v="30283"/>
        <n v="160867"/>
        <n v="56881"/>
        <n v="87585"/>
        <n v="617640"/>
        <n v="64932"/>
        <n v="277560"/>
        <n v="1021892"/>
        <n v="76320"/>
        <n v="549000"/>
        <n v="718532"/>
        <n v="3280286"/>
        <n v="847"/>
        <n v="113640"/>
        <n v="186371"/>
        <n v="18780"/>
        <n v="207800"/>
        <n v="14569"/>
        <n v="8178"/>
        <n v="23052"/>
        <n v="824811"/>
        <n v="799979"/>
        <n v="826"/>
        <n v="533058"/>
        <n v="752800"/>
        <n v="240719"/>
        <n v="2607"/>
        <n v="508320"/>
        <n v="18414"/>
        <n v="201480"/>
        <n v="18537"/>
        <n v="1050529"/>
        <n v="320720"/>
        <n v="425728"/>
        <n v="16898"/>
        <n v="465848"/>
        <n v="78813"/>
        <n v="191200"/>
        <n v="181272"/>
        <n v="422280"/>
        <n v="1736420"/>
        <n v="1894"/>
        <n v="74726"/>
        <n v="244450"/>
        <n v="532400"/>
        <n v="169185"/>
        <n v="443710"/>
        <n v="451840"/>
        <n v="74002"/>
        <n v="230140"/>
        <n v="197705"/>
        <n v="219480"/>
        <n v="10187"/>
        <n v="266400"/>
        <n v="45381"/>
        <n v="161615"/>
        <n v="435422"/>
        <n v="2595"/>
        <n v="153995"/>
        <n v="144232"/>
        <n v="354600"/>
        <n v="16835"/>
        <n v="802762"/>
        <n v="336480"/>
        <n v="1247"/>
        <n v="30748"/>
        <n v="4037"/>
        <n v="1023"/>
        <n v="36439"/>
        <n v="395"/>
        <n v="449401"/>
        <n v="637"/>
        <n v="595706"/>
        <n v="11928"/>
        <n v="143102"/>
        <n v="1452712"/>
        <n v="489600"/>
        <n v="649678"/>
        <n v="113320"/>
        <n v="6284"/>
        <n v="161837"/>
        <n v="81120"/>
        <n v="889"/>
        <n v="282400"/>
        <n v="1163292"/>
        <n v="41124"/>
        <n v="388400"/>
        <n v="127591"/>
        <n v="581200"/>
        <n v="218200"/>
        <n v="325500"/>
        <n v="460"/>
        <n v="1064829"/>
        <n v="93580"/>
        <n v="1152"/>
        <n v="1082540"/>
        <n v="65614"/>
        <n v="36624"/>
        <n v="148480"/>
        <n v="193746"/>
        <n v="1546991"/>
        <n v="51338"/>
        <n v="1733"/>
        <n v="420530"/>
        <n v="442240"/>
        <n v="209"/>
        <n v="1141048"/>
        <n v="237196"/>
        <n v="85171"/>
        <n v="613"/>
        <n v="12092"/>
        <n v="172840"/>
        <n v="28796"/>
        <n v="32019"/>
        <n v="108035"/>
        <n v="347880"/>
        <n v="17520"/>
        <n v="652"/>
        <n v="227958"/>
        <n v="156400"/>
        <n v="1102"/>
        <n v="22420"/>
        <n v="2379"/>
        <n v="51897"/>
        <n v="151090"/>
        <n v="373760"/>
        <n v="1741"/>
        <n v="15"/>
        <n v="330480"/>
        <n v="145239"/>
        <n v="323760"/>
        <n v="2230"/>
        <n v="292440"/>
        <n v="211360"/>
        <n v="32898"/>
        <n v="1386546"/>
        <n v="98855"/>
        <n v="70927"/>
        <n v="2469"/>
        <n v="1183"/>
        <n v="2051476"/>
        <n v="22471"/>
        <n v="8603"/>
        <n v="304560"/>
        <n v="3235"/>
        <n v="224550"/>
        <n v="220707"/>
        <n v="181280"/>
        <n v="500"/>
        <n v="688160"/>
        <n v="884"/>
        <n v="418"/>
        <n v="6363"/>
        <n v="364"/>
        <n v="1227"/>
        <n v="146899"/>
        <n v="181440"/>
        <n v="489759"/>
        <n v="46389"/>
        <n v="7364"/>
        <n v="626"/>
        <n v="168000"/>
        <n v="357"/>
        <n v="175120"/>
        <n v="79960"/>
        <n v="344180"/>
        <n v="12661"/>
        <n v="364030"/>
        <n v="6335"/>
        <n v="6757"/>
        <n v="142557"/>
        <n v="101358"/>
        <n v="398"/>
        <n v="298030"/>
        <n v="9321"/>
        <n v="196390"/>
        <n v="412160"/>
        <n v="3089"/>
        <n v="465000"/>
        <n v="291040"/>
        <n v="38880"/>
        <n v="32445"/>
        <n v="30781"/>
        <n v="772577"/>
        <n v="249440"/>
        <n v="525760"/>
        <n v="153152"/>
        <n v="375"/>
        <n v="54236"/>
        <n v="2227"/>
        <n v="49838"/>
        <n v="431040"/>
        <n v="1065520"/>
        <n v="292400"/>
        <n v="216080"/>
        <n v="79641"/>
        <n v="102920"/>
        <n v="367920"/>
        <n v="543840"/>
        <n v="246400"/>
        <n v="276420"/>
        <n v="354240"/>
        <n v="162240"/>
        <n v="87705"/>
        <n v="548400"/>
        <n v="71917"/>
        <n v="691610"/>
        <n v="339600"/>
        <n v="47909"/>
        <n v="175116"/>
        <n v="526940"/>
        <n v="154703"/>
        <n v="302940"/>
        <n v="4432"/>
        <n v="693275"/>
        <n v="1217333"/>
        <n v="735289"/>
        <n v="64480"/>
        <n v="32417"/>
        <n v="86904"/>
        <n v="114510"/>
        <n v="192826"/>
        <n v="87775"/>
        <n v="74800"/>
        <n v="21955"/>
        <n v="90880"/>
        <n v="4214"/>
        <n v="98"/>
        <n v="57911"/>
        <n v="8763"/>
        <n v="72190"/>
        <n v="369"/>
        <n v="3748"/>
        <n v="311520"/>
        <n v="109808"/>
        <n v="6528"/>
        <n v="121800"/>
        <n v="49600"/>
        <n v="3680"/>
        <n v="851448"/>
        <n v="79727"/>
        <n v="301334"/>
        <n v="1239222"/>
        <n v="73200"/>
        <n v="160280"/>
        <n v="68392"/>
        <n v="93269"/>
        <n v="575360"/>
        <n v="106935"/>
        <n v="219840"/>
        <n v="21935"/>
        <n v="18750"/>
        <n v="459365"/>
        <n v="135440"/>
        <n v="369143"/>
        <n v="258776"/>
        <n v="188967"/>
        <n v="195360"/>
        <n v="636400"/>
        <n v="111440"/>
        <n v="224360"/>
        <n v="425700"/>
        <n v="161801"/>
        <n v="17355"/>
        <n v="147840"/>
        <n v="170"/>
        <n v="30800"/>
        <n v="460192"/>
        <n v="95336"/>
        <n v="170391"/>
        <n v="2932"/>
        <n v="194720"/>
        <n v="409280"/>
        <n v="47054"/>
        <n v="97446"/>
        <n v="299400"/>
        <n v="47056"/>
        <n v="25470"/>
        <n v="265"/>
        <n v="337320"/>
        <n v="1175"/>
        <n v="30142"/>
        <n v="116089"/>
        <n v="7150"/>
        <n v="687252"/>
        <n v="323192"/>
        <n v="225644"/>
        <n v="74009"/>
        <n v="256800"/>
        <n v="4970"/>
        <n v="920"/>
        <n v="301222"/>
        <n v="690600"/>
        <n v="1816457"/>
        <n v="660480"/>
        <n v="18640"/>
        <n v="61702"/>
        <n v="130423"/>
        <n v="32"/>
        <n v="9112"/>
        <n v="382775"/>
        <n v="143320"/>
        <n v="1147599"/>
        <n v="346640"/>
        <n v="86320"/>
        <n v="169320"/>
        <n v="22609"/>
        <n v="385232"/>
        <n v="146720"/>
        <n v="874"/>
        <n v="2801"/>
        <n v="2777"/>
        <n v="152"/>
        <n v="4787"/>
        <n v="3144"/>
        <n v="431530"/>
        <n v="2252852"/>
        <n v="249600"/>
        <n v="2953"/>
        <n v="221292"/>
        <n v="849440"/>
        <n v="92295"/>
        <n v="182987"/>
        <n v="83960"/>
        <n v="131873"/>
        <n v="68600"/>
        <n v="199200"/>
        <n v="184318"/>
        <n v="150561"/>
        <n v="96721"/>
        <n v="291360"/>
        <n v="166280"/>
        <n v="139360"/>
        <n v="13029"/>
        <n v="2745"/>
        <n v="611840"/>
        <n v="682080"/>
        <n v="165"/>
        <n v="103920"/>
        <n v="487200"/>
        <n v="820800"/>
        <n v="128"/>
        <n v="25585"/>
        <n v="763680"/>
        <n v="12161"/>
        <n v="204040"/>
        <n v="378480"/>
        <n v="6301"/>
        <n v="123822"/>
        <n v="178893"/>
        <n v="31913"/>
        <n v="159760"/>
        <n v="2436039"/>
        <n v="86586"/>
        <n v="74327"/>
        <n v="260018"/>
        <n v="7946"/>
        <n v="483600"/>
        <n v="230"/>
        <n v="234840"/>
        <n v="543600"/>
        <n v="26987"/>
        <n v="15884"/>
        <n v="10109"/>
        <n v="136080"/>
        <n v="223118"/>
        <n v="1295400"/>
        <n v="237000"/>
        <n v="7696"/>
        <n v="1321000"/>
        <n v="297067"/>
        <n v="152532"/>
        <n v="617944"/>
        <n v="20914"/>
        <n v="136000"/>
        <n v="234320"/>
        <n v="239283"/>
        <n v="753"/>
        <n v="1226800"/>
        <n v="175600"/>
        <n v="774795"/>
        <n v="219900"/>
        <n v="9367"/>
        <n v="340"/>
        <n v="62148"/>
        <n v="115"/>
        <n v="80446"/>
        <n v="141889"/>
        <n v="7385"/>
        <n v="317400"/>
        <n v="43689"/>
        <n v="193344"/>
        <n v="174303"/>
        <n v="6794"/>
        <n v="615240"/>
        <n v="16309"/>
        <n v="109240"/>
        <n v="471620"/>
        <n v="77445"/>
        <n v="1034298"/>
        <n v="494664"/>
        <n v="122500"/>
        <n v="1148"/>
        <n v="549840"/>
        <n v="592000"/>
        <n v="103786"/>
        <n v="325440"/>
        <n v="228240"/>
        <n v="60811"/>
        <n v="7424"/>
        <n v="107922"/>
        <n v="125913"/>
        <n v="621"/>
        <n v="765164"/>
        <n v="379899"/>
        <n v="86755"/>
        <n v="880920"/>
        <n v="220"/>
        <n v="41206"/>
        <n v="293640"/>
        <n v="172498"/>
        <n v="402000"/>
        <n v="1122"/>
        <n v="148178"/>
        <n v="1201"/>
        <n v="25042"/>
        <n v="550380"/>
        <n v="35658"/>
        <n v="1872006"/>
        <n v="53589"/>
        <n v="639"/>
        <n v="143160"/>
        <n v="481"/>
        <n v="251840"/>
        <n v="265240"/>
        <n v="74896"/>
        <n v="31831"/>
        <n v="22720"/>
        <n v="55037"/>
        <n v="118632"/>
        <n v="139511"/>
        <n v="182496"/>
        <n v="3941"/>
        <n v="2763"/>
        <n v="194212"/>
        <n v="724560"/>
        <n v="48974"/>
        <n v="146360"/>
        <n v="120846"/>
        <n v="221814"/>
        <n v="90100"/>
        <n v="904019"/>
        <n v="1318800"/>
        <n v="27544"/>
        <n v="16080"/>
        <n v="506100"/>
        <n v="148"/>
        <n v="379"/>
        <n v="22472"/>
        <n v="581160"/>
        <n v="303960"/>
        <n v="374747"/>
        <n v="56400"/>
        <n v="2957"/>
        <n v="88000"/>
        <n v="488087"/>
        <n v="197"/>
        <n v="78760"/>
        <n v="233"/>
        <n v="343"/>
        <n v="457328"/>
        <n v="1534294"/>
        <n v="117"/>
        <n v="29667"/>
        <n v="27080"/>
        <n v="646160"/>
        <n v="1425442"/>
        <n v="1470202"/>
        <n v="1015373"/>
        <n v="103849"/>
        <n v="150600"/>
        <n v="620600"/>
        <n v="89008"/>
        <n v="526800"/>
        <n v="236525"/>
        <n v="2264977"/>
        <n v="63520"/>
        <n v="500308"/>
        <n v="14628"/>
        <n v="28390"/>
        <n v="516000"/>
        <n v="672800"/>
        <n v="182"/>
        <n v="536019"/>
        <n v="199708"/>
        <n v="10533"/>
        <n v="61910"/>
        <n v="17290"/>
        <n v="42141"/>
        <n v="169341"/>
        <n v="622440"/>
        <n v="213720"/>
        <n v="96"/>
        <n v="184560"/>
        <n v="23794"/>
        <n v="69230"/>
        <n v="1259"/>
        <n v="156062"/>
        <n v="147952"/>
        <n v="14819"/>
        <n v="187680"/>
        <n v="598265"/>
        <n v="66988"/>
        <n v="481027"/>
        <n v="2824"/>
        <n v="164438"/>
        <n v="181251"/>
        <n v="88920"/>
        <n v="127003"/>
        <n v="79836"/>
        <n v="414450"/>
        <n v="29628"/>
        <n v="52243"/>
        <n v="3271"/>
        <n v="363940"/>
        <n v="3775"/>
        <n v="622510"/>
        <n v="167485"/>
        <n v="1236000"/>
        <n v="187597"/>
        <n v="317"/>
        <n v="613336"/>
        <n v="130400"/>
        <n v="834"/>
        <n v="496859"/>
        <n v="27594"/>
        <n v="309726"/>
        <n v="2081"/>
        <n v="74933"/>
        <n v="653800"/>
        <n v="388"/>
        <n v="18625"/>
        <n v="1451484"/>
        <n v="18508"/>
        <n v="1115205"/>
        <n v="420070"/>
        <n v="1008720"/>
        <n v="12"/>
        <n v="103120"/>
        <n v="217449"/>
        <n v="286360"/>
        <n v="157500"/>
        <n v="256680"/>
        <n v="120160"/>
        <n v="338"/>
        <n v="625600"/>
        <n v="657661"/>
        <n v="8326"/>
        <n v="52440"/>
        <n v="202500"/>
        <n v="2517239"/>
        <n v="69975"/>
        <n v="408602"/>
        <n v="82916"/>
        <n v="443600"/>
        <n v="249046"/>
        <n v="6022"/>
        <n v="216105"/>
        <n v="45853"/>
        <n v="773960"/>
        <n v="471180"/>
        <n v="47201"/>
        <n v="1449888"/>
        <n v="4336"/>
        <n v="807050"/>
        <n v="759732"/>
        <n v="1343"/>
        <n v="612000"/>
        <n v="461280"/>
        <n v="1484"/>
        <n v="267280"/>
        <n v="91120"/>
        <n v="135657"/>
        <n v="340170"/>
        <n v="221280"/>
        <n v="110460"/>
        <n v="641466"/>
        <n v="82279"/>
        <n v="6914"/>
        <n v="1551311"/>
        <n v="532440"/>
        <n v="3164"/>
        <n v="743280"/>
        <n v="722480"/>
        <n v="538560"/>
        <n v="101148"/>
        <n v="26214"/>
        <n v="456034"/>
        <n v="85588"/>
        <n v="415000"/>
        <n v="57824"/>
        <n v="11107"/>
        <n v="928400"/>
        <n v="157520"/>
        <n v="597"/>
        <n v="27384"/>
        <n v="513100"/>
        <n v="11857"/>
        <n v="769"/>
        <n v="360800"/>
        <n v="115760"/>
        <n v="60306"/>
        <n v="232948"/>
        <n v="164777"/>
        <n v="8376"/>
        <n v="2962"/>
        <n v="941240"/>
        <n v="239432"/>
        <n v="3002608"/>
        <n v="35600"/>
        <n v="954240"/>
        <n v="39920"/>
        <n v="96900"/>
        <n v="4229"/>
        <n v="225724"/>
        <n v="176720"/>
        <n v="266240"/>
        <n v="435040"/>
        <n v="159289"/>
        <n v="11083"/>
        <n v="952"/>
        <n v="643222"/>
        <n v="48163"/>
        <n v="725"/>
        <n v="256200"/>
        <n v="404440"/>
        <n v="85098"/>
        <n v="137"/>
        <n v="20468"/>
        <n v="128400"/>
        <n v="29048"/>
        <n v="22664"/>
        <n v="435920"/>
        <n v="2336"/>
        <n v="279153"/>
        <n v="675760"/>
        <n v="190430"/>
        <n v="273160"/>
        <n v="712918"/>
        <n v="529"/>
        <n v="60281"/>
        <n v="65926"/>
        <n v="20279"/>
        <n v="424150"/>
        <n v="340563"/>
        <n v="128091"/>
        <n v="231905"/>
        <n v="15768"/>
        <n v="459188"/>
        <n v="446960"/>
        <n v="2278671"/>
        <n v="22003"/>
        <n v="105268"/>
        <n v="421"/>
        <n v="1257"/>
        <n v="460104"/>
        <n v="517920"/>
        <n v="10157"/>
        <n v="62880"/>
        <n v="209938"/>
        <n v="1241"/>
        <n v="335670"/>
        <n v="333933"/>
        <n v="83972"/>
        <n v="217537"/>
        <n v="2006"/>
        <n v="74480"/>
        <n v="175280"/>
        <n v="394170"/>
        <n v="18203"/>
        <n v="5466"/>
        <n v="828056"/>
        <n v="781488"/>
        <n v="353040"/>
        <n v="1096605"/>
        <n v="339525"/>
        <n v="326723"/>
        <n v="3578"/>
        <n v="86000"/>
        <n v="313"/>
        <n v="234289"/>
        <n v="3012"/>
        <n v="76370"/>
        <n v="219316"/>
        <n v="201200"/>
        <n v="439"/>
        <n v="987"/>
        <n v="13063"/>
        <n v="63279"/>
        <n v="3779"/>
        <n v="260640"/>
        <n v="156319"/>
        <n v="1500"/>
        <n v="6448"/>
        <n v="97887"/>
        <n v="1471520"/>
        <n v="77816"/>
        <n v="4251"/>
        <n v="618552"/>
        <n v="587372"/>
        <n v="250787"/>
        <n v="24284"/>
        <n v="175211"/>
        <n v="51360"/>
        <n v="1228848"/>
        <n v="931"/>
        <n v="471640"/>
        <n v="768"/>
        <n v="679155"/>
        <n v="2722"/>
        <n v="159680"/>
        <n v="77280"/>
        <n v="14212"/>
        <n v="124120"/>
        <n v="425440"/>
        <n v="24318"/>
        <n v="1786859"/>
        <n v="536380"/>
        <n v="546645"/>
        <n v="199688"/>
        <n v="158236"/>
        <n v="1494800"/>
        <n v="730360"/>
        <n v="419800"/>
        <n v="25323"/>
        <n v="1263938"/>
        <n v="2986"/>
        <n v="1535"/>
        <n v="106694"/>
        <n v="579595"/>
        <n v="61400"/>
        <n v="367850"/>
        <n v="54499"/>
        <n v="64520"/>
        <n v="1383360"/>
        <n v="248381"/>
        <n v="291"/>
        <n v="77"/>
        <n v="56665"/>
        <n v="155961"/>
        <n v="546080"/>
        <n v="11269"/>
        <n v="76760"/>
        <n v="81280"/>
        <n v="17185"/>
        <n v="201053"/>
        <n v="5819"/>
        <n v="4073"/>
        <n v="94210"/>
        <n v="1815"/>
        <n v="93120"/>
        <n v="592800"/>
        <n v="438"/>
        <n v="297150"/>
        <n v="128101"/>
        <n v="246000"/>
        <n v="757"/>
        <n v="7680"/>
        <n v="196574"/>
        <n v="1578669"/>
        <n v="266"/>
        <n v="972394"/>
        <n v="86103"/>
        <n v="336974"/>
        <n v="607125"/>
        <n v="1000147"/>
        <n v="61004"/>
        <n v="567520"/>
        <n v="1734948"/>
        <n v="22842"/>
        <n v="461840"/>
        <n v="163026"/>
        <n v="575840"/>
        <n v="1947"/>
        <n v="457197"/>
        <n v="395334"/>
        <n v="8944"/>
        <n v="278040"/>
        <n v="6228"/>
        <n v="266455"/>
        <n v="245304"/>
        <n v="675360"/>
        <n v="6734"/>
        <n v="761017"/>
        <n v="345440"/>
        <n v="1594"/>
        <n v="119819"/>
        <n v="789592"/>
        <n v="51720"/>
        <n v="968839"/>
        <n v="564"/>
        <n v="121078"/>
        <n v="104194"/>
        <n v="5253"/>
        <n v="65160"/>
        <n v="131280"/>
        <n v="3364"/>
        <n v="392"/>
        <n v="12816"/>
        <n v="116527"/>
        <n v="244"/>
        <n v="1578"/>
        <n v="81015"/>
        <n v="216627"/>
        <n v="653"/>
        <n v="690847"/>
        <n v="114011"/>
        <n v="32400"/>
        <n v="2076320"/>
        <n v="78743"/>
        <n v="29296"/>
        <n v="118461"/>
        <n v="222360"/>
        <n v="95640"/>
        <n v="877"/>
        <n v="49409"/>
        <n v="152178"/>
        <n v="893124"/>
        <n v="124641"/>
        <n v="113028"/>
        <n v="7093"/>
        <n v="3383"/>
        <n v="60662"/>
        <n v="1252"/>
        <n v="109215"/>
        <n v="200169"/>
        <n v="117680"/>
        <n v="24109"/>
        <n v="614400"/>
        <n v="526701"/>
        <n v="417523"/>
        <n v="952908"/>
        <n v="164032"/>
        <n v="457040"/>
        <n v="977"/>
        <n v="15696"/>
        <n v="350898"/>
        <n v="5246"/>
        <n v="117267"/>
        <n v="119787"/>
        <n v="484"/>
        <n v="326056"/>
        <n v="28263"/>
        <n v="31128"/>
        <n v="73740"/>
        <n v="172324"/>
        <n v="193"/>
        <n v="570400"/>
        <n v="7326"/>
        <n v="251680"/>
        <n v="798340"/>
        <n v="5138"/>
        <n v="238031"/>
        <n v="10971"/>
        <n v="114160"/>
        <n v="239000"/>
        <n v="429534"/>
        <n v="222688"/>
        <n v="418926"/>
        <n v="1085200"/>
        <n v="125280"/>
        <n v="424648"/>
        <n v="748080"/>
        <n v="47379"/>
        <n v="99989"/>
        <n v="42458"/>
        <n v="9136"/>
        <n v="858120"/>
        <n v="1350"/>
        <n v="459601"/>
        <n v="59400"/>
        <n v="251432"/>
        <n v="400080"/>
        <n v="253120"/>
        <n v="336070"/>
        <n v="79640"/>
        <n v="95676"/>
        <n v="293475"/>
        <n v="6901"/>
        <n v="1078807"/>
        <n v="261256"/>
        <n v="448320"/>
        <n v="100775"/>
        <n v="55060"/>
        <n v="15129"/>
        <n v="2622"/>
        <n v="77600"/>
        <n v="230480"/>
        <n v="36923"/>
        <n v="141760"/>
        <n v="341640"/>
        <n v="457"/>
        <n v="630882"/>
        <n v="2498"/>
        <n v="3148"/>
        <n v="63840"/>
        <n v="266640"/>
        <n v="8000"/>
        <n v="805320"/>
        <n v="188489"/>
        <n v="196766"/>
        <n v="920550"/>
        <n v="126060"/>
        <n v="206347"/>
        <n v="45668"/>
        <n v="1328440"/>
        <n v="262720"/>
        <n v="220188"/>
        <n v="32824"/>
        <n v="19215"/>
        <n v="6199"/>
        <n v="364190"/>
        <n v="3093"/>
        <n v="331590"/>
        <n v="4651"/>
        <n v="236480"/>
        <n v="151490"/>
        <n v="175874"/>
        <n v="5064"/>
        <n v="1761402"/>
        <n v="409640"/>
        <n v="130671"/>
        <n v="6638"/>
        <n v="1190960"/>
        <n v="94399"/>
        <n v="52097"/>
        <n v="212280"/>
        <n v="601438"/>
        <n v="19068"/>
        <n v="304920"/>
        <n v="197777"/>
        <n v="623200"/>
        <n v="2757"/>
        <n v="1070233"/>
        <n v="401"/>
        <n v="82063"/>
        <n v="336657"/>
        <n v="90560"/>
        <n v="696840"/>
        <n v="1410280"/>
        <n v="299020"/>
        <n v="40727"/>
        <n v="267180"/>
        <n v="475920"/>
        <n v="67317"/>
        <n v="319080"/>
        <n v="103582"/>
        <n v="341440"/>
        <n v="146153"/>
        <n v="407040"/>
        <n v="107430"/>
        <n v="423833"/>
        <n v="58460"/>
        <n v="7"/>
        <n v="97717"/>
        <n v="730856"/>
        <n v="41803"/>
        <n v="311330"/>
        <n v="363200"/>
        <n v="145"/>
        <n v="51962"/>
        <n v="603367"/>
        <n v="92775"/>
        <n v="152500"/>
        <n v="279"/>
        <n v="361564"/>
        <n v="768150"/>
        <n v="126"/>
        <n v="32568"/>
        <n v="40000"/>
        <n v="251472"/>
        <n v="764560"/>
        <n v="1177920"/>
        <n v="24320"/>
        <n v="339183"/>
        <n v="195700"/>
        <n v="194960"/>
        <n v="123952"/>
        <n v="49128"/>
        <n v="1190"/>
        <n v="351090"/>
        <n v="602"/>
        <n v="262400"/>
        <n v="43725"/>
        <n v="398099"/>
        <n v="42600"/>
        <n v="201885"/>
        <n v="2937"/>
        <n v="15861"/>
        <n v="601280"/>
        <n v="263078"/>
        <n v="24210"/>
        <n v="1293486"/>
        <n v="86698"/>
        <n v="1172"/>
        <n v="358400"/>
        <n v="534522"/>
        <n v="688141"/>
        <n v="4063"/>
        <n v="181615"/>
        <n v="373800"/>
        <n v="1427"/>
        <n v="1772"/>
        <n v="589920"/>
        <n v="284800"/>
        <n v="13289"/>
        <n v="1067280"/>
        <n v="277810"/>
        <n v="90629"/>
        <n v="3527"/>
        <n v="189120"/>
        <n v="209920"/>
        <n v="161040"/>
        <n v="33437"/>
        <n v="287640"/>
        <n v="235701"/>
        <n v="317520"/>
        <n v="247893"/>
        <n v="865"/>
        <n v="293964"/>
        <n v="48727"/>
        <n v="186720"/>
        <n v="237122"/>
        <n v="293002"/>
        <n v="133120"/>
        <n v="58252"/>
        <n v="18430"/>
        <n v="90000"/>
        <n v="273360"/>
        <n v="100640"/>
        <n v="12239"/>
        <n v="499440"/>
        <n v="2889"/>
        <n v="331673"/>
        <n v="922"/>
        <n v="122160"/>
        <n v="81160"/>
        <n v="354434"/>
        <n v="66640"/>
        <n v="102720"/>
        <n v="4689"/>
        <n v="583"/>
        <n v="69653"/>
        <n v="158337"/>
        <n v="161360"/>
        <n v="125041"/>
        <n v="4902"/>
        <n v="231600"/>
        <n v="193340"/>
        <n v="182004"/>
        <n v="940440"/>
        <n v="456600"/>
        <n v="18385"/>
        <n v="312000"/>
        <n v="1096753"/>
        <n v="68160"/>
        <n v="1176"/>
        <n v="34498"/>
        <n v="63605"/>
        <n v="272"/>
        <n v="62440"/>
        <n v="7065"/>
        <n v="7524"/>
        <n v="58459"/>
        <n v="304720"/>
        <n v="30695"/>
        <n v="247360"/>
        <n v="266560"/>
        <n v="7824"/>
        <n v="15613"/>
        <n v="104400"/>
        <n v="150360"/>
        <n v="347760"/>
        <n v="611924"/>
        <n v="160284"/>
        <n v="97266"/>
        <n v="32899"/>
        <n v="442"/>
        <n v="11684"/>
        <n v="3976"/>
        <n v="1457"/>
        <n v="660780"/>
        <n v="245620"/>
        <n v="1180"/>
        <n v="189712"/>
        <n v="236997"/>
        <n v="566672"/>
        <n v="4193"/>
        <n v="797460"/>
        <n v="1477"/>
        <n v="450120"/>
        <n v="114588"/>
        <n v="1392000"/>
        <n v="88800"/>
        <n v="30668"/>
        <n v="1155120"/>
        <n v="294301"/>
        <n v="287040"/>
        <n v="157"/>
        <n v="220089"/>
        <n v="222480"/>
        <n v="2242600"/>
        <n v="908"/>
        <n v="684240"/>
        <n v="1587"/>
        <n v="1421363"/>
        <n v="74234"/>
        <n v="311130"/>
        <n v="282458"/>
        <n v="2220"/>
        <n v="49417"/>
        <n v="447280"/>
        <n v="408375"/>
        <n v="92872"/>
        <n v="157392"/>
        <n v="122206"/>
        <n v="160680"/>
        <n v="11044"/>
        <n v="1129"/>
        <n v="574500"/>
        <n v="488480"/>
        <n v="181"/>
        <n v="363327"/>
        <n v="210169"/>
        <n v="123461"/>
        <n v="33084"/>
        <n v="758812"/>
        <n v="111640"/>
        <n v="57680"/>
        <n v="453960"/>
        <n v="55698"/>
        <n v="10536"/>
        <n v="240005"/>
        <n v="749310"/>
        <n v="134040"/>
        <n v="134279"/>
        <n v="96705"/>
        <n v="454870"/>
        <n v="191229"/>
        <n v="161576"/>
        <n v="7224"/>
        <n v="447632"/>
        <n v="142"/>
        <n v="646920"/>
        <n v="609920"/>
        <n v="96736"/>
        <n v="156325"/>
        <n v="93878"/>
        <n v="189106"/>
        <n v="905705"/>
        <n v="2121"/>
        <n v="4641"/>
        <n v="268"/>
        <n v="39023"/>
        <n v="5389"/>
        <n v="1057200"/>
        <n v="248042"/>
        <n v="207"/>
        <n v="714000"/>
        <n v="68960"/>
        <n v="871920"/>
        <n v="27371"/>
        <n v="998"/>
        <n v="449275"/>
        <n v="2108"/>
        <n v="214"/>
        <n v="443440"/>
        <n v="139293"/>
        <n v="24251"/>
        <n v="697544"/>
        <n v="1839487"/>
        <n v="99902"/>
        <n v="40800"/>
        <n v="246760"/>
        <n v="424925"/>
        <n v="29743"/>
        <n v="26541"/>
        <n v="378600"/>
        <n v="717560"/>
        <n v="137714"/>
        <n v="2542375"/>
        <n v="200179"/>
        <n v="115698"/>
        <n v="160033"/>
        <n v="1958"/>
        <n v="3255"/>
        <n v="65582"/>
        <n v="120219"/>
        <n v="204240"/>
        <n v="904120"/>
        <n v="107"/>
        <n v="124298"/>
        <n v="426582"/>
        <n v="131920"/>
        <n v="179298"/>
        <n v="1179"/>
        <n v="807053"/>
        <n v="497548"/>
        <n v="154920"/>
        <n v="387740"/>
        <n v="753641"/>
        <n v="810"/>
        <n v="34647"/>
        <n v="1209857"/>
        <n v="151480"/>
        <n v="385452"/>
        <n v="43520"/>
        <n v="254760"/>
        <n v="218195"/>
        <n v="38105"/>
        <n v="67289"/>
        <n v="806100"/>
        <n v="65465"/>
        <n v="593120"/>
        <n v="36659"/>
        <n v="162114"/>
        <n v="1914"/>
        <n v="19147"/>
        <n v="1467447"/>
        <n v="451007"/>
        <n v="13698"/>
        <n v="622800"/>
        <n v="156800"/>
        <n v="453186"/>
        <n v="698390"/>
        <n v="308187"/>
        <n v="847440"/>
        <n v="15012"/>
        <n v="465240"/>
        <n v="143120"/>
        <n v="57193"/>
        <n v="24976"/>
        <n v="649767"/>
        <n v="130398"/>
        <n v="259882"/>
        <n v="842"/>
        <n v="11768"/>
        <n v="214674"/>
        <n v="244460"/>
        <n v="356360"/>
        <n v="41003"/>
        <n v="249480"/>
        <n v="718218"/>
        <n v="458533"/>
        <n v="59473"/>
        <n v="49018"/>
        <n v="411480"/>
        <n v="264945"/>
        <n v="114880"/>
        <n v="2785"/>
        <n v="868297"/>
        <n v="242400"/>
        <n v="981"/>
        <n v="545"/>
        <n v="194277"/>
        <n v="177912"/>
        <n v="959170"/>
        <n v="6920"/>
        <n v="456189"/>
        <n v="31"/>
        <n v="79125"/>
        <n v="284160"/>
        <n v="242744"/>
        <n v="30999"/>
        <n v="282"/>
        <n v="248"/>
        <n v="203"/>
        <n v="121586"/>
        <n v="4181"/>
        <n v="183787"/>
        <n v="124650"/>
        <n v="204000"/>
        <n v="282503"/>
        <n v="119504"/>
        <n v="436120"/>
        <n v="124640"/>
        <n v="150576"/>
        <n v="938"/>
        <n v="569160"/>
        <n v="46096"/>
        <n v="69361"/>
        <n v="65942"/>
        <n v="35631"/>
        <n v="104866"/>
        <n v="355520"/>
        <n v="11190"/>
        <n v="391680"/>
        <n v="215461"/>
        <n v="461918"/>
        <n v="3833"/>
        <n v="182520"/>
        <n v="38722"/>
        <n v="727592"/>
        <n v="354858"/>
        <n v="1133218"/>
        <n v="164184"/>
        <n v="143007"/>
        <n v="105161"/>
        <n v="398537"/>
        <n v="574320"/>
        <n v="27179"/>
        <n v="95044"/>
        <n v="2140260"/>
        <n v="335850"/>
        <n v="16312"/>
        <n v="774"/>
        <n v="614092"/>
        <n v="391840"/>
        <n v="185240"/>
        <n v="11337"/>
        <n v="503987"/>
        <n v="123127"/>
        <n v="39954"/>
        <n v="1028452"/>
        <n v="554645"/>
        <n v="588760"/>
        <n v="406700"/>
        <n v="133835"/>
        <n v="82020"/>
        <n v="288697"/>
        <n v="152510"/>
        <n v="141637"/>
        <n v="137595"/>
        <n v="3141"/>
        <n v="1069"/>
        <n v="6251"/>
        <n v="1187200"/>
        <n v="44734"/>
        <n v="1742"/>
        <n v="643"/>
        <n v="495251"/>
        <n v="1915"/>
        <n v="371386"/>
        <n v="3531"/>
        <n v="1413512"/>
        <n v="454632"/>
        <n v="691630"/>
        <n v="462986"/>
        <n v="255210"/>
        <n v="796715"/>
        <n v="140544"/>
        <n v="51112"/>
        <n v="868896"/>
        <n v="112980"/>
        <n v="123626"/>
        <n v="44240"/>
        <n v="364960"/>
        <n v="406360"/>
        <n v="67710"/>
        <n v="704"/>
        <n v="150720"/>
        <n v="1671"/>
        <n v="470652"/>
        <n v="402400"/>
        <n v="1006200"/>
        <n v="82412"/>
        <n v="1697"/>
        <n v="141120"/>
        <n v="447"/>
        <n v="24887"/>
        <n v="123442"/>
        <n v="160574"/>
        <n v="698192"/>
        <n v="122053"/>
        <n v="1688"/>
        <n v="588731"/>
        <n v="20800"/>
        <n v="222818"/>
        <n v="495"/>
        <n v="225600"/>
        <n v="6009"/>
        <n v="202248"/>
        <n v="459800"/>
        <n v="33943"/>
        <n v="56790"/>
        <n v="359"/>
        <n v="643741"/>
        <n v="78511"/>
        <n v="1771"/>
        <n v="969720"/>
        <n v="661787"/>
        <n v="190550"/>
        <n v="684512"/>
        <n v="1333800"/>
        <n v="121560"/>
        <n v="327040"/>
        <n v="10228"/>
        <n v="1326"/>
        <n v="172995"/>
        <n v="281040"/>
        <n v="476434"/>
        <n v="152320"/>
        <n v="4736"/>
        <n v="7568"/>
        <n v="365415"/>
        <n v="456135"/>
        <n v="551573"/>
        <n v="546888"/>
        <n v="461847"/>
        <n v="811344"/>
        <n v="188960"/>
        <n v="70565"/>
        <n v="666000"/>
        <n v="5615"/>
        <n v="588"/>
        <n v="4702"/>
        <n v="958365"/>
        <n v="35586"/>
        <n v="358890"/>
        <n v="1193760"/>
        <n v="4046"/>
        <n v="44371"/>
        <n v="725196"/>
        <n v="44920"/>
        <n v="322560"/>
        <n v="128495"/>
        <n v="468400"/>
        <n v="152441"/>
        <n v="546600"/>
        <n v="50803"/>
        <n v="793600"/>
        <n v="768269"/>
        <n v="44772"/>
        <n v="205200"/>
        <n v="448281"/>
        <n v="485280"/>
        <n v="3108"/>
        <n v="764779"/>
        <n v="507240"/>
        <n v="456678"/>
        <n v="118365"/>
        <n v="704160"/>
        <n v="2556"/>
        <n v="1707"/>
        <n v="228104"/>
        <n v="80448"/>
        <n v="17733"/>
        <n v="10817"/>
        <n v="728296"/>
        <n v="809388"/>
        <n v="50231"/>
        <n v="672960"/>
        <n v="3463"/>
        <n v="335520"/>
        <n v="463260"/>
        <n v="712500"/>
        <n v="608000"/>
        <n v="886160"/>
        <n v="403768"/>
        <n v="2217"/>
        <n v="164320"/>
        <n v="146240"/>
        <n v="3209"/>
        <n v="97520"/>
        <n v="143644"/>
        <n v="318400"/>
        <n v="5022"/>
        <n v="136880"/>
        <n v="211679"/>
        <n v="895"/>
        <n v="158009"/>
        <n v="272735"/>
        <n v="608"/>
        <n v="506296"/>
        <n v="67426"/>
        <n v="595080"/>
        <n v="9654"/>
        <n v="169812"/>
        <n v="981710"/>
        <n v="49732"/>
        <n v="2026556"/>
        <n v="271840"/>
        <n v="160876"/>
        <n v="820506"/>
        <n v="37672"/>
        <n v="242"/>
        <n v="339572"/>
        <n v="377383"/>
        <n v="71100"/>
        <n v="782"/>
        <n v="6612"/>
        <n v="451000"/>
        <n v="83849"/>
        <n v="150336"/>
        <n v="376346"/>
        <n v="67582"/>
        <n v="254771"/>
        <n v="473580"/>
        <n v="122400"/>
        <n v="135"/>
        <n v="866100"/>
        <n v="647691"/>
        <n v="197040"/>
        <n v="137360"/>
        <n v="376600"/>
        <n v="2342"/>
        <n v="82609"/>
        <n v="1443142"/>
        <n v="454078"/>
        <n v="319320"/>
        <n v="385040"/>
        <n v="57042"/>
        <n v="145109"/>
        <n v="746448"/>
        <n v="124364"/>
        <n v="10905"/>
        <n v="705440"/>
        <n v="140480"/>
        <n v="150172"/>
        <n v="13500"/>
        <n v="17210"/>
        <n v="731015"/>
        <n v="244895"/>
        <n v="6562"/>
        <n v="893760"/>
        <n v="5388"/>
        <n v="409360"/>
        <n v="124066"/>
        <n v="28885"/>
        <n v="88480"/>
        <n v="672549"/>
        <n v="580160"/>
        <n v="135828"/>
        <n v="506240"/>
        <n v="1690"/>
        <n v="363840"/>
        <n v="476259"/>
        <n v="21289"/>
        <n v="71868"/>
        <n v="110802"/>
        <n v="248880"/>
        <n v="269093"/>
        <n v="219149"/>
        <n v="307200"/>
        <n v="23507"/>
        <n v="48023"/>
        <n v="2076"/>
        <n v="140922"/>
        <n v="1199120"/>
        <n v="24664"/>
        <n v="494082"/>
        <n v="143319"/>
        <n v="14"/>
        <n v="1402000"/>
        <n v="357574"/>
        <n v="40859"/>
        <n v="400160"/>
        <n v="36912"/>
        <n v="31843"/>
        <n v="978852"/>
        <n v="819"/>
        <n v="213400"/>
        <n v="19569"/>
        <n v="597800"/>
        <n v="346040"/>
        <n v="185780"/>
        <n v="590029"/>
        <n v="28026"/>
        <n v="605158"/>
        <n v="370006"/>
        <n v="285843"/>
        <n v="87495"/>
        <n v="698100"/>
        <n v="32401039"/>
        <n v="99840"/>
        <n v="6949"/>
        <n v="92480"/>
        <n v="164640"/>
        <n v="4534"/>
        <n v="436024"/>
        <n v="609280"/>
        <n v="8129"/>
        <n v="376230"/>
        <n v="59760"/>
        <n v="159920"/>
        <n v="563120"/>
        <n v="16638"/>
        <n v="161440"/>
        <n v="69945"/>
        <n v="715020"/>
        <n v="90080"/>
        <n v="23777"/>
        <n v="631933"/>
        <n v="163790"/>
        <n v="96000"/>
        <n v="23170"/>
        <n v="147194"/>
        <n v="1664"/>
        <n v="564169"/>
        <n v="52717"/>
        <n v="3620"/>
        <n v="200960"/>
        <n v="47693"/>
        <n v="147865"/>
        <n v="730390"/>
        <n v="110222"/>
        <n v="125104"/>
        <n v="2209"/>
        <n v="184961"/>
        <n v="8297"/>
        <n v="33492"/>
        <n v="54"/>
        <n v="1080000"/>
        <n v="789520"/>
        <n v="222713"/>
        <n v="241160"/>
        <n v="258170"/>
        <n v="55627"/>
        <n v="320272"/>
        <n v="451053"/>
        <n v="2746"/>
        <n v="381206"/>
        <n v="858"/>
        <n v="223"/>
        <n v="217340"/>
        <n v="2522"/>
        <n v="716520"/>
        <n v="175253"/>
        <n v="281271"/>
        <n v="1029"/>
        <n v="74485"/>
        <n v="726000"/>
        <n v="123"/>
        <n v="830248"/>
        <n v="215680"/>
        <n v="579520"/>
        <n v="207140"/>
        <n v="177600"/>
        <n v="470887"/>
        <n v="1442443"/>
        <n v="1499"/>
        <n v="1017943"/>
        <n v="393645"/>
        <n v="126120"/>
        <n v="1155"/>
        <n v="267600"/>
        <n v="772747"/>
        <n v="170960"/>
        <n v="556015"/>
        <n v="580000"/>
        <n v="376873"/>
        <n v="20994"/>
        <n v="331600"/>
        <n v="951454"/>
        <n v="69920"/>
        <n v="41030"/>
        <n v="91469"/>
        <n v="25541"/>
        <n v="116853"/>
        <n v="4093"/>
        <n v="291535"/>
        <n v="18795"/>
        <n v="816638"/>
        <n v="140957"/>
        <n v="167280"/>
        <n v="394800"/>
        <n v="191502"/>
        <n v="195966"/>
        <n v="485656"/>
        <n v="252638"/>
        <n v="62319"/>
        <n v="441113"/>
        <n v="19184"/>
        <n v="54981"/>
        <n v="1299582"/>
        <n v="7494"/>
        <n v="341"/>
        <n v="2139247"/>
        <n v="178200"/>
        <n v="181559"/>
        <n v="314590"/>
        <n v="703200"/>
        <n v="238918"/>
        <n v="195120"/>
        <n v="264"/>
        <n v="156560"/>
        <n v="333000"/>
        <n v="733760"/>
        <n v="85968"/>
        <n v="93206"/>
        <n v="167342"/>
        <n v="109136"/>
        <n v="289580"/>
        <n v="107272"/>
        <n v="789368"/>
        <n v="6833"/>
        <n v="1402"/>
        <n v="45957"/>
        <n v="6799"/>
        <n v="577"/>
        <n v="125920"/>
        <n v="98093"/>
        <n v="187440"/>
        <n v="165800"/>
        <n v="663000"/>
        <n v="1102550"/>
        <n v="835753"/>
        <n v="6320"/>
        <n v="78796"/>
        <n v="218640"/>
        <n v="69256"/>
        <n v="409520"/>
        <n v="280640"/>
        <n v="91321"/>
        <n v="23191"/>
        <n v="113384"/>
        <n v="245422"/>
        <n v="38149"/>
        <n v="61229"/>
        <n v="6302"/>
        <n v="231157"/>
        <n v="105789"/>
        <n v="188"/>
        <n v="4014"/>
        <n v="285960"/>
        <n v="11136"/>
        <n v="98234"/>
        <n v="112480"/>
        <n v="321995"/>
        <n v="181600"/>
        <n v="265762"/>
        <n v="303038"/>
        <n v="775300"/>
        <n v="2518"/>
        <n v="1220400"/>
        <n v="760327"/>
        <n v="233261"/>
        <n v="191001"/>
        <n v="4401"/>
        <n v="44"/>
        <n v="160600"/>
        <n v="186368"/>
        <n v="530"/>
        <n v="693680"/>
        <n v="971520"/>
        <n v="540400"/>
        <n v="1148466"/>
        <n v="430"/>
        <n v="95643"/>
        <n v="5276"/>
        <n v="886424"/>
        <n v="270480"/>
        <n v="106080"/>
        <n v="178242"/>
        <n v="69958"/>
        <n v="421600"/>
        <n v="36487"/>
        <n v="141000"/>
        <n v="151210"/>
        <n v="1682"/>
        <n v="833760"/>
        <n v="2841"/>
        <n v="741840"/>
        <n v="265280"/>
        <n v="191880"/>
        <n v="173316"/>
        <n v="184810"/>
        <n v="80182"/>
        <n v="14926"/>
        <n v="128700"/>
        <n v="789"/>
        <n v="402720"/>
        <n v="155537"/>
        <n v="106384"/>
        <n v="749040"/>
        <n v="32305"/>
        <n v="197790"/>
        <n v="33200"/>
        <n v="93920"/>
        <n v="175035"/>
        <n v="7043"/>
        <n v="960"/>
        <n v="1321"/>
        <n v="11998"/>
        <n v="490881"/>
        <n v="30803"/>
        <n v="188000"/>
        <n v="78879"/>
        <n v="139070"/>
        <n v="238382"/>
        <n v="300040"/>
        <n v="256720"/>
        <n v="311312"/>
        <n v="858720"/>
        <n v="1221360"/>
        <n v="6693"/>
        <n v="45000"/>
        <n v="2315"/>
        <n v="305"/>
        <n v="6992"/>
        <n v="67183"/>
        <n v="213946"/>
        <n v="700800"/>
        <n v="75360"/>
        <n v="29542"/>
        <n v="721000"/>
        <n v="393814"/>
        <n v="149352"/>
        <n v="436412"/>
        <n v="368760"/>
        <n v="20575"/>
        <n v="1036872"/>
        <n v="302446"/>
        <n v="181638"/>
        <n v="79653"/>
        <n v="1"/>
        <n v="88270"/>
        <n v="253536"/>
        <n v="123311"/>
        <n v="94240"/>
        <n v="560807"/>
        <n v="126013"/>
        <n v="589618"/>
        <n v="217815"/>
        <n v="87469"/>
        <n v="800760"/>
        <n v="117692"/>
        <n v="86400"/>
        <n v="3363"/>
        <n v="160191"/>
        <n v="66916"/>
        <n v="61202"/>
        <n v="598872"/>
        <n v="838"/>
        <n v="2323"/>
        <n v="175595"/>
        <n v="26967"/>
        <n v="2481"/>
        <n v="117185"/>
        <n v="59677"/>
        <n v="132532"/>
        <n v="13002"/>
        <n v="500400"/>
        <n v="457485"/>
        <n v="223509"/>
        <n v="56005"/>
        <n v="18634"/>
        <n v="175296"/>
        <n v="63823"/>
        <n v="971040"/>
        <n v="27088"/>
        <n v="125359"/>
        <n v="10097"/>
        <n v="101220"/>
        <n v="65173"/>
        <n v="1671932"/>
        <n v="6667"/>
        <n v="7022"/>
        <n v="310876"/>
        <n v="2905"/>
        <n v="223810"/>
        <n v="114263"/>
        <n v="13408"/>
        <n v="128924"/>
        <n v="394880"/>
        <n v="1440"/>
        <n v="337953"/>
        <n v="1211280"/>
        <n v="153804"/>
        <n v="950840"/>
        <n v="416"/>
        <n v="476"/>
        <n v="389640"/>
        <n v="78732"/>
        <n v="455200"/>
        <n v="6426"/>
        <n v="25276"/>
        <n v="1604880"/>
        <n v="13109"/>
        <n v="96186"/>
        <n v="7011"/>
        <n v="116900"/>
        <n v="127099"/>
        <n v="311020"/>
        <n v="12473"/>
        <n v="131882"/>
        <n v="314400"/>
        <n v="459039"/>
        <n v="601760"/>
        <n v="156465"/>
        <n v="318880"/>
        <n v="540000"/>
        <n v="407887"/>
        <n v="118880"/>
        <n v="94649"/>
        <n v="324946"/>
        <n v="1818000"/>
        <n v="3183975"/>
        <n v="434520"/>
        <n v="647150"/>
        <n v="131832"/>
        <n v="496400"/>
        <n v="5942"/>
        <n v="548115"/>
        <n v="170957"/>
        <n v="79"/>
        <n v="126316"/>
        <n v="49108"/>
        <n v="1517404"/>
        <n v="13398"/>
        <n v="511861"/>
        <n v="42777"/>
        <n v="277880"/>
        <n v="192524"/>
        <n v="691185"/>
        <n v="52800"/>
        <n v="156"/>
        <n v="1356000"/>
        <n v="237"/>
        <n v="9797"/>
        <n v="143420"/>
        <n v="147700"/>
        <n v="195240"/>
        <n v="72919"/>
        <n v="692060"/>
        <n v="147949"/>
        <n v="672864"/>
        <n v="34012"/>
        <n v="1951"/>
        <n v="153809"/>
        <n v="32820"/>
        <n v="131224"/>
        <n v="64800"/>
        <n v="3606"/>
        <n v="415320"/>
        <n v="17338"/>
        <n v="74387"/>
        <n v="10358760"/>
        <n v="111120"/>
        <n v="158242"/>
        <n v="18302"/>
        <n v="163520"/>
        <n v="445760"/>
        <n v="597177"/>
        <n v="10959"/>
        <n v="375941"/>
        <n v="127048"/>
        <n v="118171"/>
        <n v="8035"/>
        <n v="7136"/>
        <n v="115115"/>
        <n v="794703"/>
        <n v="772"/>
        <n v="89905"/>
        <n v="189247"/>
        <n v="483"/>
        <n v="65323"/>
        <n v="286150"/>
        <n v="5692"/>
        <n v="631774"/>
        <n v="332552"/>
        <n v="97020"/>
        <n v="1036"/>
        <n v="341040"/>
        <n v="155720"/>
        <n v="2219"/>
        <n v="34085"/>
        <n v="300"/>
        <n v="93"/>
        <n v="45"/>
        <n v="9062"/>
        <n v="5260"/>
        <n v="739529"/>
        <n v="1207036"/>
        <n v="239284"/>
        <n v="359200"/>
        <n v="469080"/>
        <n v="54332"/>
        <n v="1004521"/>
        <n v="56920"/>
        <n v="33491"/>
        <n v="106094"/>
        <n v="2403"/>
        <n v="245536"/>
        <n v="10420"/>
        <n v="21600"/>
        <n v="232800"/>
        <n v="213244"/>
        <n v="4433"/>
        <n v="1225928"/>
        <n v="51"/>
        <n v="90090"/>
        <n v="603800"/>
        <n v="213614"/>
        <n v="8515"/>
        <n v="1122402"/>
        <n v="325998"/>
        <n v="2173"/>
        <n v="644491"/>
        <n v="263592"/>
        <n v="3356208"/>
        <n v="176400"/>
        <n v="113200"/>
        <n v="146040"/>
        <n v="960029"/>
        <n v="978433"/>
        <n v="98400"/>
        <n v="144851"/>
        <n v="700204"/>
        <n v="38294"/>
        <n v="250920"/>
        <n v="278026"/>
        <n v="582000"/>
        <n v="7178"/>
        <n v="719"/>
        <n v="657"/>
        <n v="32370"/>
        <n v="154618"/>
        <n v="1622"/>
        <n v="356480"/>
        <n v="4564"/>
        <n v="270600"/>
        <n v="436768"/>
        <n v="237613"/>
        <n v="287020"/>
        <n v="3268"/>
        <n v="132145"/>
        <n v="496627"/>
        <n v="81386"/>
        <n v="53492"/>
        <n v="973"/>
        <n v="218280"/>
        <n v="159522"/>
        <n v="100470"/>
        <n v="245"/>
        <n v="20091"/>
        <n v="853"/>
        <n v="363"/>
        <n v="6576"/>
        <n v="797360"/>
        <n v="508"/>
        <n v="16527"/>
        <n v="121615"/>
        <n v="815740"/>
        <n v="153635"/>
        <n v="933275"/>
        <n v="544513"/>
        <n v="21593"/>
        <n v="966413"/>
        <n v="228413"/>
        <n v="371760"/>
        <n v="789262"/>
        <n v="1320000"/>
        <n v="193040"/>
        <n v="2243"/>
        <n v="237360"/>
        <n v="121540"/>
        <n v="205935"/>
        <n v="3056"/>
        <n v="606960"/>
        <n v="978240"/>
        <n v="491"/>
        <n v="433365"/>
        <n v="3241"/>
        <n v="116"/>
        <n v="63170"/>
        <n v="1741283"/>
        <n v="543614"/>
        <n v="61440"/>
        <n v="17302"/>
        <n v="1104"/>
        <n v="816240"/>
        <n v="8968"/>
        <n v="2147404"/>
        <n v="117360"/>
        <n v="353971"/>
        <n v="864"/>
        <n v="152511"/>
        <n v="343105"/>
        <n v="117600"/>
        <n v="34"/>
        <n v="319990"/>
        <n v="133759"/>
        <n v="61833"/>
        <n v="146757"/>
        <n v="23819"/>
        <n v="358883"/>
        <n v="79280"/>
        <n v="123986"/>
        <n v="89524"/>
        <n v="59010"/>
        <n v="157181"/>
        <n v="289760"/>
        <n v="5239"/>
        <n v="1115600"/>
        <n v="1388884"/>
        <n v="600300"/>
        <n v="403260"/>
        <n v="467680"/>
        <n v="532880"/>
        <n v="190158"/>
        <n v="602560"/>
        <n v="780480"/>
        <n v="361953"/>
        <n v="216000"/>
        <n v="390770"/>
        <n v="472040"/>
        <n v="27306"/>
        <n v="9099"/>
        <n v="14963"/>
        <n v="230160"/>
        <n v="224640"/>
        <n v="1921"/>
        <n v="1665280"/>
        <n v="34033"/>
        <n v="3792"/>
        <n v="154307"/>
        <n v="70446"/>
        <n v="487306"/>
        <n v="106488"/>
        <n v="247600"/>
        <n v="94160"/>
        <n v="220909"/>
        <n v="12229"/>
        <n v="649941"/>
        <n v="204718"/>
        <n v="239840"/>
        <n v="299640"/>
        <n v="414700"/>
        <n v="89560"/>
        <n v="1601640"/>
        <n v="68503"/>
        <n v="609688"/>
        <n v="480"/>
        <n v="74940"/>
        <n v="1326190"/>
        <n v="132011"/>
        <n v="49"/>
        <n v="16282"/>
        <n v="256"/>
        <n v="1158810"/>
        <n v="569560"/>
        <n v="10354"/>
        <n v="446720"/>
        <n v="1021680"/>
        <n v="1886"/>
        <n v="136703"/>
        <n v="9447"/>
        <n v="185649"/>
        <n v="589"/>
        <n v="216506"/>
        <n v="71357"/>
        <n v="174649"/>
        <n v="656860"/>
        <n v="250400"/>
        <n v="38816"/>
        <n v="422500"/>
        <n v="406770"/>
        <n v="94439"/>
        <n v="199120"/>
        <n v="163"/>
        <n v="1159680"/>
        <n v="588858"/>
        <n v="261576"/>
        <n v="1204480"/>
        <n v="362820"/>
        <n v="258540"/>
        <n v="236000"/>
        <n v="145520"/>
        <n v="386854"/>
        <n v="14446"/>
        <n v="1995190"/>
        <n v="553"/>
        <n v="52620"/>
        <n v="37443"/>
        <n v="85321"/>
        <n v="67335"/>
        <n v="329"/>
        <n v="260248"/>
        <n v="7713"/>
        <n v="52400"/>
        <n v="68080"/>
        <n v="6184"/>
        <n v="102956"/>
        <n v="5071"/>
        <n v="429235"/>
        <n v="94960"/>
        <n v="610"/>
        <n v="70686"/>
        <n v="163370"/>
        <n v="150502"/>
        <n v="107822"/>
        <n v="869280"/>
        <n v="614"/>
        <n v="192114"/>
        <n v="269120"/>
        <n v="985640"/>
        <n v="41"/>
        <n v="94400"/>
        <n v="188006"/>
        <n v="22663"/>
        <n v="85168"/>
        <n v="365920"/>
        <n v="253279"/>
        <n v="114847"/>
        <n v="640000"/>
        <n v="388920"/>
        <n v="376500"/>
        <n v="577510"/>
        <n v="662760"/>
        <n v="37323"/>
        <n v="2496"/>
        <n v="526197"/>
        <n v="233040"/>
        <n v="1753202"/>
        <n v="182834"/>
        <n v="32230"/>
        <n v="3039"/>
        <n v="1111320"/>
        <n v="729"/>
        <n v="116964"/>
        <n v="141497"/>
        <n v="50203"/>
        <n v="634342"/>
        <n v="110040"/>
        <n v="1525800"/>
        <n v="268200"/>
        <n v="171540"/>
        <n v="100"/>
        <n v="133400"/>
        <n v="375540"/>
        <n v="62232"/>
        <n v="221760"/>
        <n v="659564"/>
        <n v="245720"/>
        <n v="845872"/>
        <n v="351120"/>
        <n v="479362"/>
        <n v="186710"/>
        <n v="91440"/>
        <n v="500545"/>
        <n v="59107"/>
        <n v="141761"/>
        <n v="658036"/>
        <n v="14655"/>
        <n v="681760"/>
        <n v="165931"/>
        <n v="29578"/>
        <n v="879031"/>
        <n v="1784"/>
        <n v="703171"/>
        <n v="11424"/>
        <n v="143095"/>
        <n v="188312"/>
        <n v="89399"/>
        <n v="11747"/>
        <n v="1766"/>
        <n v="164400"/>
        <n v="6234"/>
        <n v="582368"/>
        <n v="1657"/>
        <n v="48143"/>
        <n v="126311"/>
        <n v="15762"/>
        <n v="585760"/>
        <n v="105760"/>
        <n v="112680"/>
        <n v="43765"/>
        <n v="158400"/>
        <n v="24127"/>
        <n v="1151296"/>
        <n v="912400"/>
        <n v="67497"/>
        <n v="114240"/>
        <n v="5303"/>
        <n v="26395"/>
        <n v="208100"/>
        <n v="87026"/>
        <n v="781991"/>
        <n v="213760"/>
        <n v="418430"/>
        <n v="2089"/>
        <n v="374780"/>
        <n v="205781"/>
        <n v="235440"/>
        <n v="241320"/>
        <n v="706632"/>
        <n v="1167531"/>
        <n v="209672"/>
        <n v="119189"/>
        <n v="70840"/>
        <n v="456400"/>
        <n v="190560"/>
        <n v="138320"/>
        <n v="29727"/>
        <n v="173236"/>
        <n v="5658"/>
        <n v="413200"/>
        <n v="267400"/>
        <n v="441310"/>
        <n v="76762"/>
        <n v="261"/>
        <n v="777120"/>
        <n v="111216"/>
        <n v="3457"/>
        <n v="92026"/>
        <n v="84"/>
        <n v="2748"/>
        <n v="3787"/>
        <n v="762240"/>
        <n v="610000"/>
        <n v="653920"/>
        <n v="716410"/>
        <n v="5861"/>
        <n v="42387"/>
        <n v="19581"/>
        <n v="173674"/>
        <n v="263377"/>
        <n v="816563"/>
        <n v="285600"/>
        <n v="4152"/>
        <n v="141040"/>
        <n v="236706"/>
        <n v="114354"/>
        <n v="7415"/>
        <n v="82132"/>
        <n v="275498"/>
        <n v="419307"/>
        <n v="231458"/>
        <n v="22966"/>
        <n v="58307"/>
        <n v="414949"/>
        <n v="619141"/>
        <n v="683700"/>
        <n v="7466"/>
        <n v="149617"/>
        <n v="172959"/>
        <n v="524160"/>
        <n v="87780"/>
        <n v="161160"/>
        <n v="295"/>
        <n v="224616"/>
        <n v="246600"/>
        <n v="609960"/>
        <n v="479040"/>
        <n v="361823"/>
        <n v="2404"/>
        <n v="156960"/>
        <n v="3312"/>
        <n v="23409"/>
        <n v="18079"/>
        <n v="636960"/>
        <n v="141072"/>
        <n v="61255"/>
        <n v="291493"/>
        <n v="377020"/>
        <n v="547200"/>
        <n v="91842"/>
        <n v="4635"/>
        <n v="45294"/>
        <n v="214408"/>
        <n v="184080"/>
        <n v="11851"/>
        <n v="131174"/>
        <n v="467531"/>
        <n v="771113"/>
        <n v="145518"/>
        <n v="21690"/>
        <n v="140600"/>
        <n v="328627"/>
        <n v="8270"/>
        <n v="670920"/>
        <n v="170975"/>
        <n v="150880"/>
        <n v="396400"/>
        <n v="48480"/>
        <n v="3725"/>
        <n v="305891"/>
        <n v="108553"/>
        <n v="295118"/>
        <n v="245760"/>
        <n v="10357"/>
        <n v="130602"/>
        <n v="82"/>
        <n v="2609"/>
        <n v="493280"/>
        <n v="951840"/>
        <n v="1570"/>
        <n v="154183"/>
        <n v="288908"/>
        <n v="261760"/>
        <n v="334700"/>
        <n v="60063"/>
        <n v="276812"/>
        <n v="66"/>
        <n v="167440"/>
        <n v="393160"/>
        <n v="408720"/>
        <n v="60"/>
        <n v="78666"/>
        <n v="569631"/>
        <n v="322680"/>
        <n v="643520"/>
        <n v="581400"/>
        <n v="1080"/>
        <n v="377414"/>
        <n v="35222"/>
        <n v="153615"/>
        <n v="2651"/>
        <n v="68531"/>
        <n v="425360"/>
        <n v="47943"/>
        <n v="469500"/>
        <n v="485686"/>
        <n v="450996"/>
        <n v="115030"/>
        <n v="163847"/>
        <n v="655860"/>
        <n v="288059"/>
        <n v="196800"/>
        <n v="1197"/>
        <n v="3250"/>
        <n v="505320"/>
        <n v="15992"/>
        <n v="514458"/>
        <n v="53300"/>
        <n v="103081"/>
        <n v="65174"/>
        <n v="52362"/>
        <n v="78800"/>
        <n v="113311"/>
        <n v="194966"/>
        <n v="3361"/>
        <n v="90868"/>
        <n v="1490"/>
        <n v="403028"/>
        <n v="420000"/>
        <n v="659628"/>
        <n v="414796"/>
        <n v="159231"/>
        <n v="352890"/>
        <n v="64832"/>
        <n v="15211"/>
        <n v="109840"/>
        <n v="441200"/>
        <n v="11882"/>
        <n v="120398"/>
        <n v="594172"/>
        <n v="27532"/>
        <n v="756569"/>
        <n v="235380"/>
        <n v="398191"/>
        <n v="1978400"/>
        <n v="107560"/>
        <n v="96440"/>
        <n v="185220"/>
        <n v="435575"/>
        <n v="460240"/>
        <n v="96044"/>
        <n v="57715"/>
        <n v="337"/>
        <n v="96624"/>
        <n v="1325"/>
        <n v="67823"/>
        <n v="121541"/>
        <n v="115960"/>
        <n v="179881"/>
        <n v="349440"/>
        <n v="215694"/>
        <n v="121580"/>
        <n v="196254"/>
        <n v="125701"/>
        <n v="74864"/>
        <n v="99120"/>
        <n v="3475"/>
        <n v="2865"/>
        <n v="11508"/>
        <n v="497000"/>
        <n v="213150"/>
        <n v="364320"/>
        <n v="132900"/>
        <n v="616"/>
        <n v="5574"/>
        <n v="25996"/>
        <n v="5267"/>
        <n v="8006"/>
        <n v="242052"/>
        <n v="1105940"/>
        <n v="120699"/>
        <n v="57946"/>
        <n v="322422"/>
        <n v="80370"/>
        <n v="438177"/>
        <n v="3535"/>
        <n v="2365"/>
        <n v="163440"/>
        <n v="111"/>
        <n v="227112"/>
        <n v="20917"/>
        <n v="623560"/>
        <n v="136901"/>
        <n v="609"/>
        <n v="751520"/>
        <n v="534727"/>
        <n v="1096"/>
        <n v="203840"/>
        <n v="430800"/>
        <n v="275486"/>
        <n v="94683"/>
        <n v="1122480"/>
        <n v="161280"/>
        <n v="304610"/>
        <n v="435480"/>
        <n v="2532"/>
        <n v="1190200"/>
        <n v="722"/>
        <n v="431200"/>
        <n v="50215"/>
        <n v="293760"/>
        <n v="437108"/>
        <n v="577320"/>
        <n v="157140"/>
        <n v="15647"/>
        <n v="228395"/>
        <n v="172000"/>
        <n v="1867"/>
        <n v="4137"/>
        <n v="158220"/>
        <n v="173342"/>
        <n v="1166234"/>
        <n v="76233"/>
        <n v="198971"/>
        <n v="26636"/>
        <n v="2549"/>
        <n v="77200"/>
        <n v="473160"/>
        <n v="651660"/>
        <n v="131900"/>
        <n v="62840"/>
        <n v="154302"/>
        <n v="316160"/>
        <n v="141831"/>
        <n v="221435"/>
        <n v="327360"/>
        <n v="175172"/>
        <n v="28884"/>
        <n v="376320"/>
        <n v="101864"/>
        <n v="135600"/>
        <n v="6395"/>
        <n v="2114"/>
        <n v="1794620"/>
        <n v="1044413"/>
        <n v="148240"/>
        <n v="741920"/>
        <n v="185472"/>
        <n v="166737"/>
        <n v="1162080"/>
        <n v="266142"/>
        <n v="836120"/>
        <n v="144344"/>
        <n v="517351"/>
        <n v="91296"/>
        <n v="23650"/>
        <n v="41247"/>
        <n v="104227"/>
        <n v="15401"/>
        <n v="400572"/>
        <n v="222716"/>
        <n v="53240"/>
        <n v="18255"/>
        <n v="9862"/>
        <n v="473445"/>
        <n v="1375660"/>
        <n v="6879"/>
        <n v="758451"/>
        <n v="105120"/>
        <n v="375320"/>
        <n v="76880"/>
        <n v="186247"/>
        <n v="22565"/>
        <n v="986"/>
        <n v="10798"/>
        <n v="61960"/>
        <n v="237132"/>
        <n v="143174"/>
        <n v="197920"/>
        <n v="67343"/>
        <n v="5622"/>
        <n v="53810"/>
        <n v="7783"/>
        <n v="283509"/>
        <n v="151335"/>
        <n v="707"/>
        <n v="457765"/>
        <n v="93670"/>
        <n v="67851"/>
        <n v="177192"/>
        <n v="153132"/>
        <n v="485813"/>
        <n v="16379"/>
        <n v="143680"/>
        <n v="599120"/>
        <n v="400865"/>
        <n v="81777"/>
        <n v="72021"/>
        <n v="590688"/>
        <n v="573600"/>
        <n v="342200"/>
        <n v="176"/>
        <n v="189280"/>
        <n v="20113"/>
        <n v="918507"/>
        <n v="709985"/>
        <n v="72575"/>
        <n v="577160"/>
        <n v="191520"/>
        <n v="319707"/>
        <n v="1406400"/>
        <n v="709902"/>
        <n v="503915"/>
        <n v="5371"/>
        <n v="478078"/>
        <n v="174253"/>
        <n v="258240"/>
        <n v="19203"/>
        <n v="406914"/>
        <n v="21203"/>
        <n v="653090"/>
        <n v="2384"/>
        <n v="219815"/>
        <n v="148160"/>
        <n v="629390"/>
        <n v="510435"/>
        <n v="558000"/>
        <n v="137350"/>
        <n v="146918"/>
        <n v="39395"/>
        <n v="38176"/>
        <n v="1076870"/>
        <n v="90160"/>
        <n v="67150"/>
        <n v="5675"/>
        <n v="56880"/>
        <n v="240"/>
        <n v="274036"/>
        <n v="3552"/>
        <n v="2237"/>
        <n v="1067726"/>
        <n v="19525"/>
        <n v="450800"/>
        <n v="406820"/>
        <n v="65626"/>
        <n v="372"/>
        <n v="298"/>
        <n v="8595"/>
        <n v="581320"/>
        <n v="17685"/>
        <n v="1567"/>
        <n v="143800"/>
        <n v="1492800"/>
        <n v="1010160"/>
        <n v="189360"/>
        <n v="2291"/>
        <n v="53"/>
        <n v="131"/>
        <n v="213213"/>
        <n v="139609"/>
        <n v="1920769"/>
        <n v="3526"/>
        <n v="306600"/>
        <n v="205679"/>
        <n v="10807"/>
        <n v="149"/>
        <n v="368"/>
        <n v="1028"/>
        <n v="213"/>
        <n v="493"/>
        <n v="240288"/>
        <n v="391932"/>
        <n v="59"/>
        <n v="173564"/>
        <n v="42288"/>
        <n v="916163"/>
        <n v="2474"/>
        <n v="22915"/>
        <n v="12597"/>
        <n v="153334"/>
        <n v="17736"/>
        <n v="252852"/>
        <n v="116727"/>
        <n v="179335"/>
        <n v="783600"/>
        <n v="121"/>
        <n v="282646"/>
        <n v="380167"/>
        <n v="474240"/>
        <n v="183040"/>
        <n v="95857"/>
        <n v="122713"/>
        <n v="30460"/>
        <n v="497040"/>
        <n v="151380"/>
        <n v="119260"/>
        <n v="10240"/>
        <n v="92657"/>
        <n v="132329"/>
        <n v="1147687"/>
        <n v="17672"/>
        <n v="446160"/>
        <n v="223400"/>
        <n v="940"/>
        <n v="17720"/>
        <n v="29000"/>
        <n v="235800"/>
        <n v="164240"/>
        <n v="761"/>
        <n v="23641"/>
        <n v="268315"/>
        <n v="403960"/>
        <n v="63772"/>
        <n v="1852475"/>
        <n v="79200"/>
        <n v="450831"/>
        <n v="537440"/>
        <n v="668880"/>
        <n v="561093"/>
        <n v="99"/>
        <n v="6350"/>
        <n v="554379"/>
        <n v="70960"/>
        <n v="415765"/>
        <n v="129832"/>
        <n v="267040"/>
        <n v="10380"/>
        <n v="586200"/>
        <n v="478460"/>
        <n v="41782"/>
        <n v="441360"/>
        <n v="457452"/>
        <n v="594000"/>
        <n v="341724"/>
        <n v="531000"/>
        <n v="411360"/>
        <n v="666600"/>
        <n v="571200"/>
        <n v="597803"/>
        <n v="135018"/>
        <n v="101571"/>
        <n v="657146"/>
        <n v="2870254"/>
        <n v="32640"/>
        <n v="19972"/>
        <n v="219775"/>
        <n v="329840"/>
        <n v="358"/>
        <n v="586290"/>
        <n v="597200"/>
        <n v="68158"/>
        <n v="250"/>
        <n v="389335"/>
        <n v="186054"/>
        <n v="529160"/>
        <n v="56213"/>
        <n v="83418"/>
        <n v="180272"/>
        <n v="18819"/>
        <n v="127530"/>
        <n v="1799"/>
        <n v="63897"/>
        <n v="555900"/>
        <n v="36186"/>
        <n v="105476"/>
        <n v="148002"/>
        <n v="225629"/>
        <n v="89280"/>
        <n v="1324421"/>
        <n v="428"/>
        <n v="765200"/>
        <n v="833"/>
        <n v="19561"/>
        <n v="54320"/>
        <n v="651446"/>
        <n v="138314"/>
        <n v="153400"/>
        <n v="1135105"/>
        <n v="316818"/>
        <n v="659280"/>
        <n v="103160"/>
        <n v="160625"/>
        <n v="214720"/>
        <n v="15318"/>
        <n v="106480"/>
        <n v="1363200"/>
        <n v="67617"/>
        <n v="79593"/>
        <n v="131391"/>
        <n v="464895"/>
        <n v="393535"/>
        <n v="160125"/>
        <n v="365490"/>
        <n v="120159"/>
        <n v="706245"/>
        <n v="381"/>
        <n v="324800"/>
        <n v="43238"/>
        <n v="87068"/>
        <n v="271050"/>
        <n v="694960"/>
        <n v="86960"/>
        <n v="108231"/>
        <n v="259360"/>
        <n v="7016"/>
        <n v="183764"/>
        <n v="962441"/>
        <n v="967271"/>
        <n v="492400"/>
        <n v="575120"/>
        <n v="146597"/>
        <n v="69165"/>
        <n v="124586"/>
        <n v="76168"/>
        <n v="1283"/>
        <n v="65040"/>
        <n v="27769"/>
        <n v="3333"/>
        <n v="558820"/>
        <n v="517"/>
        <n v="191326"/>
        <n v="240960"/>
        <n v="171509"/>
        <n v="426887"/>
        <n v="202"/>
        <n v="16529"/>
        <n v="392134"/>
        <n v="26595"/>
        <n v="148680"/>
        <n v="215303"/>
        <n v="236649"/>
        <n v="99184"/>
        <n v="579912"/>
        <n v="7996"/>
        <n v="135994"/>
        <n v="1062321"/>
        <n v="159000"/>
        <n v="3999"/>
        <n v="385"/>
        <n v="416098"/>
        <n v="61380"/>
        <n v="30335"/>
        <n v="677970"/>
        <n v="561400"/>
        <n v="73"/>
        <n v="76934"/>
        <n v="460400"/>
        <n v="566920"/>
        <n v="101200"/>
        <n v="703"/>
        <n v="35698"/>
        <n v="353939"/>
        <n v="339280"/>
        <n v="269100"/>
        <n v="642060"/>
        <n v="208240"/>
        <n v="190000"/>
        <n v="200152"/>
        <n v="322399"/>
        <n v="256820"/>
        <n v="1149"/>
        <n v="69931"/>
        <n v="346616"/>
        <n v="121503"/>
        <n v="64138"/>
        <n v="9897"/>
        <n v="19577"/>
        <n v="108570"/>
        <n v="576980"/>
        <n v="61512"/>
        <n v="1030447"/>
        <n v="254223"/>
        <n v="2882"/>
        <n v="43434"/>
        <n v="713894"/>
        <n v="104609"/>
        <n v="156051"/>
        <n v="3226"/>
        <n v="1498760"/>
        <n v="991559"/>
        <n v="189925"/>
        <n v="66720"/>
        <n v="6959"/>
        <n v="374"/>
        <n v="4644"/>
        <n v="731"/>
        <n v="74560"/>
        <n v="6891"/>
        <n v="326"/>
        <n v="12184"/>
        <n v="1839"/>
        <n v="47040"/>
        <n v="684960"/>
        <n v="46570"/>
        <n v="38802"/>
        <n v="10512"/>
        <n v="176727"/>
        <n v="427800"/>
        <n v="1595"/>
        <n v="289290"/>
        <n v="48"/>
        <n v="381900"/>
        <n v="202541"/>
        <n v="373"/>
        <n v="92733"/>
        <n v="399832"/>
        <n v="22242"/>
        <n v="696111"/>
        <n v="146280"/>
        <n v="396914"/>
        <n v="363760"/>
        <n v="93288"/>
        <n v="249200"/>
        <n v="155920"/>
        <n v="33307"/>
        <n v="76686"/>
        <n v="1616790"/>
        <n v="13712"/>
        <n v="282360"/>
        <n v="275150"/>
        <n v="222180"/>
        <n v="282815"/>
        <n v="656400"/>
        <n v="117370"/>
        <n v="239920"/>
        <n v="317095"/>
        <n v="1414344"/>
        <n v="276096"/>
        <n v="379440"/>
        <n v="243214"/>
        <n v="97720"/>
        <n v="207440"/>
        <n v="143880"/>
        <n v="12829"/>
        <n v="84848"/>
        <n v="273609"/>
        <n v="151107"/>
        <n v="255240"/>
        <n v="3952"/>
        <n v="612926"/>
        <n v="19601"/>
        <n v="480100"/>
        <n v="43135"/>
        <n v="1736172"/>
        <n v="32675"/>
        <n v="167439"/>
        <n v="364980"/>
        <n v="146400"/>
        <n v="66248"/>
        <n v="358920"/>
        <n v="340219"/>
        <n v="167371"/>
        <n v="80084"/>
        <n v="959698"/>
        <n v="29965"/>
        <n v="6452"/>
        <n v="36367"/>
        <n v="1585"/>
        <n v="45021"/>
        <n v="28100"/>
        <n v="245864"/>
        <n v="27792"/>
        <n v="269320"/>
        <n v="1470"/>
        <n v="239440"/>
        <n v="812"/>
        <n v="422253"/>
        <n v="258480"/>
        <n v="546000"/>
        <n v="24560"/>
        <n v="954640"/>
        <n v="1028232"/>
        <n v="464160"/>
        <n v="120800"/>
        <n v="96085"/>
        <n v="100440"/>
        <n v="1005"/>
        <n v="143305"/>
        <n v="83677"/>
        <n v="437349"/>
        <n v="2989"/>
        <n v="1125"/>
        <n v="205440"/>
        <n v="348732"/>
        <n v="55120"/>
        <n v="354"/>
        <n v="344190"/>
        <n v="6731"/>
        <n v="437880"/>
        <n v="343760"/>
        <n v="311"/>
        <n v="99426"/>
        <n v="849410"/>
        <n v="69760"/>
        <n v="373787"/>
        <n v="178240"/>
        <n v="156198"/>
        <n v="503840"/>
        <n v="15407"/>
        <n v="518887"/>
        <n v="9814"/>
        <n v="190283"/>
        <n v="316090"/>
        <n v="520200"/>
        <n v="3184"/>
        <n v="2916991"/>
        <n v="210829"/>
        <n v="436640"/>
        <n v="257200"/>
        <n v="2088032"/>
        <n v="3614"/>
        <n v="165280"/>
        <n v="397294"/>
        <n v="74741"/>
        <n v="797150"/>
        <n v="2218"/>
        <n v="222920"/>
        <n v="394359"/>
        <n v="70160"/>
        <n v="657921"/>
        <n v="648120"/>
        <n v="202479"/>
        <n v="12605115"/>
        <n v="1532"/>
        <n v="328640"/>
        <n v="57534"/>
        <n v="187770"/>
        <n v="1927448"/>
        <n v="527437"/>
        <n v="552453"/>
        <n v="123840"/>
        <n v="423840"/>
        <n v="379920"/>
        <n v="288760"/>
        <n v="1550120"/>
        <n v="4021"/>
        <n v="422880"/>
        <n v="134924"/>
        <n v="1017460"/>
        <n v="6162"/>
        <n v="250080"/>
        <n v="585120"/>
        <n v="153160"/>
        <n v="129600"/>
        <n v="828800"/>
        <n v="173155"/>
        <n v="4090"/>
        <n v="189"/>
        <n v="254800"/>
        <n v="790640"/>
        <n v="99685"/>
        <n v="31391"/>
        <n v="441723"/>
        <n v="446240"/>
        <n v="267960"/>
        <n v="5657"/>
        <n v="259840"/>
        <n v="63159"/>
        <n v="1147"/>
        <n v="2140452"/>
        <n v="310915"/>
        <n v="394502"/>
        <n v="24816"/>
        <n v="29517"/>
        <n v="129820"/>
        <n v="557"/>
        <n v="46473"/>
        <n v="126938"/>
        <n v="165760"/>
        <n v="2586"/>
        <n v="106280"/>
        <n v="9530"/>
        <n v="175040"/>
        <n v="377266"/>
        <n v="12036"/>
        <n v="580020"/>
        <n v="31360"/>
        <n v="5588"/>
        <n v="814140"/>
        <n v="390560"/>
        <n v="47105"/>
        <n v="104613"/>
        <n v="572775"/>
        <n v="138400"/>
        <n v="2044"/>
        <n v="629280"/>
        <n v="341920"/>
        <n v="1064000"/>
        <n v="1732"/>
        <n v="635703"/>
        <n v="101925"/>
        <n v="50551"/>
        <n v="120250"/>
        <n v="16744"/>
        <n v="27968"/>
        <n v="179306"/>
        <n v="120989"/>
        <n v="354720"/>
        <n v="788040"/>
        <n v="219"/>
        <n v="169680"/>
        <n v="97242"/>
        <n v="54078"/>
        <n v="479200"/>
        <n v="20712"/>
        <n v="57553"/>
        <n v="67558"/>
        <n v="77799"/>
        <n v="2804"/>
        <n v="7558"/>
        <n v="148009"/>
        <n v="521120"/>
        <n v="766467"/>
        <n v="13927"/>
        <n v="1016631"/>
        <n v="309203"/>
        <n v="286616"/>
        <n v="4351"/>
        <n v="180972"/>
        <n v="131636"/>
        <n v="113913"/>
        <n v="605400"/>
        <n v="393202"/>
        <n v="606800"/>
        <n v="369462"/>
        <n v="1191092"/>
        <n v="108680"/>
        <n v="319536"/>
        <n v="786878"/>
        <n v="6409"/>
        <n v="76684"/>
        <n v="7157"/>
        <n v="929"/>
        <n v="33160"/>
        <n v="310240"/>
        <n v="8480"/>
        <n v="337440"/>
        <n v="13597"/>
        <n v="458"/>
        <n v="638080"/>
        <n v="3855"/>
        <n v="800978"/>
        <n v="164"/>
        <n v="679404"/>
        <n v="203952"/>
        <n v="5727"/>
        <n v="4026"/>
        <n v="832"/>
        <n v="121761"/>
        <n v="245120"/>
        <n v="1331480"/>
        <n v="213360"/>
        <n v="207900"/>
        <n v="408240"/>
        <n v="193200"/>
        <n v="8764"/>
        <n v="65041"/>
        <n v="5599"/>
        <n v="361360"/>
        <n v="175368"/>
        <n v="83088"/>
        <n v="144"/>
        <n v="1212582"/>
        <n v="26473"/>
        <n v="1300339"/>
        <n v="143200"/>
        <n v="117381"/>
        <n v="234880"/>
        <n v="101"/>
        <n v="18794"/>
        <n v="242345"/>
        <n v="537293"/>
        <n v="1590687"/>
        <n v="4303"/>
        <n v="150989"/>
        <n v="500470"/>
        <n v="1967"/>
        <n v="144610"/>
        <n v="112870"/>
        <n v="454"/>
        <n v="19976"/>
        <n v="90339"/>
        <n v="129572"/>
        <n v="10466"/>
        <n v="328000"/>
        <n v="3285"/>
        <n v="2977"/>
        <n v="85"/>
        <n v="158480"/>
        <n v="568022"/>
        <n v="619716"/>
        <n v="521640"/>
        <n v="2060"/>
        <n v="47195"/>
        <n v="172774"/>
        <n v="895220"/>
        <n v="1105"/>
        <n v="38269"/>
        <n v="337120"/>
        <n v="45360"/>
        <n v="775033"/>
        <n v="448072"/>
        <n v="51442"/>
        <n v="165695"/>
        <n v="110800"/>
        <n v="161920"/>
        <n v="223802"/>
        <n v="236921"/>
        <n v="403740"/>
        <n v="83212"/>
        <n v="840000"/>
        <n v="88405"/>
        <n v="443310"/>
        <n v="22681"/>
        <n v="505146"/>
        <n v="3511"/>
        <n v="103680"/>
        <n v="384546"/>
        <n v="163456"/>
        <n v="136530"/>
        <n v="139040"/>
        <n v="260040"/>
        <n v="40468"/>
        <n v="8704"/>
        <n v="709701"/>
        <n v="3074"/>
        <n v="1816893"/>
        <n v="28"/>
        <n v="249300"/>
        <n v="164714"/>
        <n v="170000"/>
        <n v="849775"/>
        <n v="430162"/>
        <n v="456300"/>
        <n v="9860"/>
        <n v="331608"/>
        <n v="444760"/>
        <n v="47923"/>
        <n v="120439"/>
        <n v="666240"/>
        <n v="6827"/>
        <n v="3560"/>
        <n v="167680"/>
        <n v="172320"/>
        <n v="40776"/>
        <n v="207340"/>
        <n v="860240"/>
        <n v="426736"/>
        <n v="182800"/>
        <n v="80377"/>
        <n v="411300"/>
        <n v="941762"/>
        <n v="3239"/>
        <n v="57600"/>
        <n v="410183"/>
        <n v="88360"/>
        <n v="289640"/>
        <n v="12405"/>
        <n v="20252"/>
        <n v="183520"/>
        <n v="1671030"/>
        <n v="136251"/>
        <n v="722920"/>
        <n v="129782"/>
        <n v="61717"/>
        <n v="512006"/>
        <n v="700880"/>
        <n v="1215600"/>
        <n v="3309"/>
        <n v="75215"/>
        <n v="174432"/>
        <n v="94875"/>
        <n v="435600"/>
        <n v="785550"/>
        <n v="1225390"/>
        <n v="18500"/>
        <n v="84697"/>
        <n v="2718"/>
        <n v="236478"/>
        <n v="1080880"/>
        <n v="22716"/>
        <n v="689500"/>
        <n v="2438030"/>
        <n v="573900"/>
        <n v="509600"/>
        <n v="88105"/>
        <n v="83360"/>
        <n v="4821"/>
        <n v="167596"/>
        <n v="1134160"/>
        <n v="33489"/>
        <n v="36464"/>
        <n v="11622"/>
        <n v="672640"/>
        <n v="505032"/>
        <n v="125680"/>
        <n v="15763"/>
        <n v="160920"/>
        <n v="136645"/>
        <n v="331989"/>
        <n v="1235"/>
        <n v="15255"/>
        <n v="852180"/>
        <n v="271725"/>
        <n v="65511"/>
        <n v="11489"/>
        <n v="82748"/>
        <n v="92981"/>
        <n v="352640"/>
        <n v="502495"/>
        <n v="15331"/>
        <n v="63362"/>
        <n v="1084"/>
        <n v="1044240"/>
        <n v="205408"/>
        <n v="134866"/>
        <n v="34052"/>
        <n v="1248"/>
        <n v="4235"/>
        <n v="355656"/>
        <n v="274320"/>
        <n v="52640"/>
        <n v="289451"/>
        <n v="496000"/>
        <n v="604960"/>
        <n v="605440"/>
        <n v="203760"/>
        <n v="160735"/>
        <n v="1515662"/>
        <n v="90480"/>
        <n v="490000"/>
        <n v="8319"/>
        <n v="587400"/>
        <n v="110400"/>
        <n v="84125"/>
        <n v="132640"/>
        <n v="472947"/>
        <n v="462080"/>
        <n v="74272"/>
        <n v="467124"/>
        <n v="17991"/>
        <n v="9980916"/>
        <n v="294110"/>
        <n v="71162"/>
        <n v="364783"/>
        <n v="216886"/>
        <n v="403320"/>
        <n v="218620"/>
        <n v="354625"/>
        <n v="9973"/>
        <n v="351200"/>
        <n v="460255"/>
        <n v="16848"/>
        <n v="552803"/>
        <n v="167840"/>
        <n v="206644"/>
        <n v="62"/>
        <n v="234990"/>
        <n v="257040"/>
        <n v="64465"/>
        <n v="63865"/>
        <n v="34277"/>
        <n v="409080"/>
        <n v="3261"/>
        <n v="374103"/>
        <n v="102335"/>
        <n v="58050"/>
        <n v="101960"/>
        <n v="436429"/>
        <n v="623840"/>
        <n v="458147"/>
        <n v="16592"/>
        <n v="226160"/>
        <n v="297076"/>
        <n v="71240"/>
        <n v="218641"/>
        <n v="136690"/>
        <n v="1052"/>
        <n v="16193"/>
        <n v="348120"/>
        <n v="385120"/>
        <n v="640"/>
        <n v="6181"/>
        <n v="168361"/>
        <n v="40991"/>
        <n v="286320"/>
        <n v="821080"/>
        <n v="114188"/>
        <n v="518700"/>
        <n v="87949"/>
        <n v="6045"/>
        <n v="46440"/>
        <n v="130932"/>
        <n v="713400"/>
        <n v="1342120"/>
        <n v="10234"/>
        <n v="327180"/>
        <n v="1382"/>
        <n v="5040"/>
        <n v="144101"/>
        <n v="19432"/>
        <n v="172183"/>
        <n v="708160"/>
        <n v="226000"/>
        <n v="21640"/>
        <n v="951"/>
        <n v="816560"/>
        <n v="104743"/>
        <n v="140"/>
        <n v="190335"/>
        <n v="1502240"/>
        <n v="28238"/>
        <n v="17412"/>
        <n v="407320"/>
        <n v="26032"/>
        <n v="39776"/>
        <n v="322155"/>
        <n v="210087"/>
        <n v="123114"/>
        <n v="352792"/>
        <n v="240326"/>
        <n v="411760"/>
        <n v="9075"/>
        <n v="187395"/>
        <n v="172120"/>
        <n v="572120"/>
        <n v="124620"/>
        <n v="69332"/>
        <n v="3665"/>
        <n v="1486400"/>
        <n v="511735"/>
        <n v="23023"/>
        <n v="84344"/>
        <n v="456127"/>
        <n v="65126"/>
        <n v="146048"/>
        <n v="531"/>
        <n v="251320"/>
        <n v="96760"/>
        <n v="68480"/>
        <n v="67480"/>
        <n v="116400"/>
        <n v="640262"/>
        <n v="409749"/>
        <n v="2340"/>
        <n v="165227"/>
        <n v="75202"/>
        <n v="22880"/>
        <n v="1235040"/>
        <n v="87760"/>
        <n v="7894"/>
        <n v="1145"/>
        <n v="231042"/>
        <n v="8512"/>
        <n v="402880"/>
        <n v="31441"/>
        <n v="2137"/>
        <n v="5529"/>
        <n v="619440"/>
        <n v="141692"/>
        <n v="3158"/>
        <n v="74180"/>
        <n v="10787"/>
        <n v="177000"/>
        <n v="141998"/>
        <n v="108591"/>
        <n v="887057"/>
        <n v="1941040"/>
        <n v="219136"/>
        <n v="11148"/>
        <n v="7966"/>
        <n v="460327"/>
        <n v="183834"/>
        <n v="101560"/>
        <n v="362800"/>
        <n v="3953"/>
        <n v="80"/>
        <n v="390890"/>
        <n v="448001"/>
        <n v="8563"/>
        <n v="154332"/>
        <n v="714684"/>
        <n v="1332"/>
        <n v="89012"/>
        <n v="61760"/>
        <n v="18935"/>
        <n v="30"/>
        <n v="456640"/>
        <n v="122477"/>
        <n v="33866"/>
        <n v="8810"/>
        <n v="450170"/>
        <n v="142028"/>
        <n v="308150"/>
        <n v="2268"/>
        <n v="41610"/>
        <n v="549850"/>
        <n v="50646"/>
        <n v="135456"/>
        <n v="3951"/>
        <n v="443920"/>
        <n v="1324375"/>
        <n v="41120"/>
        <n v="3504"/>
        <n v="5761"/>
        <n v="139979"/>
        <n v="135193"/>
        <n v="658920"/>
        <n v="7490"/>
        <n v="515198"/>
        <n v="187000"/>
        <n v="546420"/>
        <n v="101760"/>
        <n v="53373"/>
        <n v="3"/>
        <n v="382"/>
        <n v="155201"/>
        <n v="1288103"/>
        <n v="560790"/>
        <n v="600400"/>
        <n v="196470"/>
        <n v="115974"/>
        <n v="644879"/>
        <n v="229704"/>
        <n v="352"/>
        <n v="242960"/>
        <n v="122000"/>
        <n v="138940"/>
        <n v="4979"/>
        <n v="5148"/>
        <n v="175207"/>
        <n v="6842"/>
        <n v="14778"/>
        <n v="1402047"/>
        <n v="254666"/>
        <n v="644390"/>
        <n v="187750"/>
        <n v="39120"/>
        <n v="1127"/>
        <n v="576680"/>
        <n v="104120"/>
        <n v="523200"/>
        <n v="144402"/>
        <n v="384142"/>
        <n v="11607"/>
        <n v="94410"/>
        <n v="143631"/>
        <n v="436960"/>
        <n v="179871"/>
        <n v="217650"/>
        <n v="20129"/>
        <n v="22805"/>
        <n v="112957"/>
        <n v="39867"/>
        <n v="304880"/>
        <n v="760685"/>
        <n v="369270"/>
        <n v="402121"/>
        <n v="275289"/>
        <n v="122719"/>
        <n v="151"/>
        <n v="43391"/>
        <n v="302400"/>
        <n v="180960"/>
        <n v="738200"/>
        <n v="114827"/>
        <n v="76494"/>
        <n v="239200"/>
        <n v="706"/>
        <n v="341200"/>
        <n v="1745"/>
        <n v="251880"/>
        <n v="5259"/>
        <n v="449500"/>
        <n v="241200"/>
        <n v="26615"/>
        <n v="112160"/>
        <n v="189736"/>
        <n v="457927"/>
        <n v="298680"/>
        <n v="275890"/>
        <n v="182809"/>
        <n v="81"/>
        <n v="27102"/>
        <n v="2398"/>
        <n v="103"/>
        <n v="92240"/>
        <n v="192160"/>
        <n v="710980"/>
        <n v="16884"/>
        <n v="686962"/>
        <n v="144750"/>
        <n v="416160"/>
        <n v="629820"/>
        <n v="63"/>
        <n v="47493"/>
        <n v="607019"/>
        <n v="3767"/>
        <n v="455880"/>
        <n v="533139"/>
        <n v="135260"/>
        <n v="1398204"/>
        <n v="33218"/>
        <n v="79800"/>
        <n v="460616"/>
        <n v="1043920"/>
        <n v="11545"/>
        <n v="18535"/>
        <n v="84110"/>
        <n v="38293"/>
        <n v="38810"/>
        <n v="10459"/>
        <n v="602400"/>
        <n v="122398"/>
        <n v="263665"/>
        <n v="340960"/>
        <n v="168560"/>
        <n v="23110"/>
        <n v="1978"/>
        <n v="211536"/>
        <n v="228600"/>
        <n v="28477"/>
        <n v="662480"/>
        <n v="105520"/>
        <n v="163320"/>
        <n v="281160"/>
        <n v="1254376"/>
        <n v="81720"/>
        <n v="454135"/>
        <n v="652140"/>
        <n v="1120051"/>
        <n v="297"/>
        <n v="337569"/>
        <n v="560240"/>
        <n v="62786"/>
        <n v="117971"/>
        <n v="95540"/>
        <n v="124655"/>
        <n v="457900"/>
        <n v="544600"/>
        <n v="1963"/>
        <n v="2198"/>
        <n v="394840"/>
        <n v="729461"/>
        <n v="170101"/>
        <n v="521560"/>
        <n v="425396"/>
        <n v="319360"/>
        <n v="68803"/>
        <n v="426800"/>
        <n v="222"/>
        <n v="151599"/>
        <n v="8495"/>
        <n v="58973"/>
        <n v="38778"/>
        <n v="198360"/>
        <n v="98805"/>
        <n v="20766"/>
        <n v="3703"/>
        <n v="216960"/>
        <n v="766600"/>
        <n v="1694"/>
        <n v="452130"/>
        <n v="404800"/>
        <n v="611280"/>
        <n v="141080"/>
        <n v="510640"/>
        <n v="76831"/>
        <n v="109624"/>
        <n v="1571"/>
        <n v="510710"/>
        <n v="19897"/>
        <n v="1059920"/>
        <n v="163680"/>
        <n v="2400"/>
        <n v="33510"/>
        <n v="8039"/>
        <n v="451833"/>
        <n v="451333"/>
        <n v="438629"/>
        <n v="42949"/>
        <n v="331"/>
        <n v="281903"/>
        <n v="817920"/>
        <n v="1425"/>
        <n v="685600"/>
        <n v="184829"/>
        <n v="505047"/>
        <n v="18183"/>
        <n v="119360"/>
        <n v="4916"/>
        <n v="32448"/>
        <n v="82326"/>
        <n v="404702"/>
        <n v="581880"/>
        <n v="541207"/>
        <n v="4114"/>
        <n v="4278"/>
        <n v="627840"/>
        <n v="199471"/>
        <n v="649920"/>
        <n v="120240"/>
        <n v="606600"/>
        <n v="1154"/>
        <n v="244226"/>
        <n v="597369"/>
        <n v="117466"/>
        <n v="452240"/>
        <n v="190160"/>
        <n v="337680"/>
        <n v="6621"/>
        <n v="25151"/>
        <n v="1317600"/>
        <n v="1070"/>
        <n v="17840"/>
        <n v="188720"/>
        <n v="1525728"/>
        <n v="19439"/>
        <n v="52468"/>
        <n v="434293"/>
        <n v="3443"/>
        <n v="1369"/>
        <n v="396480"/>
        <n v="676"/>
        <n v="576540"/>
        <n v="491100"/>
        <n v="222372"/>
        <n v="613393"/>
        <n v="641662"/>
        <n v="230768"/>
        <n v="27877"/>
        <n v="324000"/>
        <n v="11784"/>
        <n v="24078"/>
        <n v="854000"/>
        <n v="25663"/>
        <n v="179106"/>
        <n v="2299"/>
        <n v="259386"/>
        <n v="17920"/>
        <n v="164138"/>
        <n v="178233"/>
        <n v="325538"/>
        <n v="110833"/>
        <n v="141179"/>
        <n v="296178"/>
        <n v="158107"/>
        <n v="186560"/>
        <n v="691691"/>
        <n v="78000"/>
        <n v="298200"/>
        <n v="89799"/>
        <n v="107919"/>
        <n v="59956"/>
        <n v="116520"/>
        <n v="1046851"/>
        <n v="292877"/>
        <n v="151200"/>
        <n v="228000"/>
        <n v="315630"/>
        <n v="24411"/>
        <n v="100520"/>
        <n v="702107"/>
        <n v="496800"/>
        <n v="206344"/>
        <n v="324036"/>
        <n v="2792"/>
        <n v="1025822"/>
        <n v="421760"/>
        <n v="125506"/>
        <n v="181781"/>
        <n v="135423"/>
        <n v="79733"/>
        <n v="401129"/>
        <n v="516800"/>
        <n v="88924"/>
        <n v="445600"/>
        <n v="66380"/>
        <n v="596960"/>
        <n v="7800"/>
        <n v="681882"/>
        <n v="11773"/>
        <n v="320880"/>
        <n v="1022115"/>
        <n v="547"/>
        <n v="9686"/>
        <n v="210525"/>
        <n v="628858"/>
        <n v="149160"/>
        <n v="107773"/>
        <n v="332280"/>
        <n v="116593"/>
        <n v="3548"/>
        <n v="177800"/>
        <n v="563424"/>
        <n v="2381"/>
        <n v="10104"/>
        <n v="1430"/>
        <n v="942480"/>
        <n v="383768"/>
        <n v="2858"/>
        <n v="6227"/>
        <n v="884120"/>
        <n v="1617"/>
        <n v="660525"/>
        <n v="726566"/>
        <n v="140960"/>
        <n v="1298"/>
        <n v="300179"/>
        <n v="3522"/>
        <n v="1985"/>
        <n v="55123"/>
        <n v="3094707"/>
        <n v="406400"/>
        <n v="70349"/>
        <n v="279520"/>
        <n v="324640"/>
        <n v="345359"/>
        <n v="427760"/>
        <n v="165160"/>
        <n v="18396"/>
        <n v="115360"/>
        <n v="1190080"/>
        <n v="719252"/>
        <n v="455040"/>
        <n v="775807"/>
        <n v="142461"/>
        <n v="1919000"/>
        <n v="156166"/>
        <n v="415752"/>
        <n v="38716"/>
        <n v="491960"/>
        <n v="69720"/>
        <n v="1537060"/>
        <n v="362925"/>
        <n v="1520"/>
        <n v="117099"/>
        <n v="684"/>
        <n v="647"/>
        <n v="114837"/>
        <n v="249322"/>
        <n v="776720"/>
        <n v="123920"/>
        <n v="56477"/>
        <n v="239760"/>
        <n v="7423"/>
        <n v="185920"/>
        <n v="126600"/>
        <n v="115409"/>
        <n v="856480"/>
        <n v="171240"/>
        <n v="91920"/>
        <n v="393294"/>
        <n v="663531"/>
        <n v="22141"/>
        <n v="16168"/>
        <n v="155084"/>
        <n v="495249"/>
        <n v="182080"/>
        <n v="199800"/>
        <n v="5935"/>
        <n v="136280"/>
        <n v="85128"/>
        <n v="4077"/>
        <n v="978075"/>
        <n v="42240"/>
        <n v="501908"/>
        <n v="165238"/>
        <n v="418009"/>
        <n v="514040"/>
        <n v="46299"/>
        <n v="315538"/>
        <n v="4501"/>
        <n v="185"/>
        <n v="166"/>
        <n v="16405"/>
        <n v="394962"/>
        <n v="23324"/>
        <n v="255"/>
        <n v="342640"/>
        <n v="32114"/>
        <n v="674840"/>
        <n v="536160"/>
        <n v="377760"/>
        <n v="291215"/>
        <n v="711346"/>
        <n v="1993679"/>
        <n v="96078"/>
        <n v="271907"/>
        <n v="305100"/>
        <n v="338417"/>
        <n v="319440"/>
        <n v="2889787"/>
        <n v="1198921"/>
        <n v="76303"/>
        <n v="467"/>
        <n v="1388580"/>
        <n v="102320"/>
        <n v="365040"/>
        <n v="109520"/>
        <n v="542829"/>
        <n v="82694"/>
        <n v="469329"/>
        <n v="155554"/>
        <n v="81840"/>
        <n v="294520"/>
        <n v="9622"/>
        <n v="484661"/>
        <n v="647281"/>
        <n v="357560"/>
        <n v="222629"/>
        <n v="484368"/>
        <n v="829680"/>
        <n v="2055519"/>
        <n v="1541400"/>
        <n v="108995"/>
        <n v="28224"/>
        <n v="2159793"/>
        <n v="163449"/>
        <n v="4915247"/>
        <n v="214781"/>
        <n v="152962"/>
        <n v="1336800"/>
        <n v="909224"/>
        <n v="76262"/>
        <n v="910560"/>
        <n v="276600"/>
        <n v="260080"/>
        <n v="375367"/>
        <n v="278653"/>
        <n v="1264"/>
        <n v="173"/>
        <n v="561600"/>
        <n v="1961000"/>
        <n v="496720"/>
        <n v="16719"/>
        <n v="30253"/>
        <n v="86961"/>
        <n v="601640"/>
        <n v="35112"/>
        <n v="6733"/>
        <n v="91969"/>
        <n v="669492"/>
        <n v="497143"/>
        <n v="221705"/>
        <n v="2146"/>
        <n v="1119"/>
        <n v="196698"/>
        <n v="142465"/>
        <n v="147189"/>
        <n v="34239"/>
        <n v="408"/>
        <n v="4313"/>
        <n v="158247"/>
        <n v="70300"/>
        <n v="439764"/>
        <n v="120853"/>
        <n v="97204"/>
        <n v="261360"/>
        <n v="63440"/>
        <n v="537400"/>
        <n v="75840"/>
        <n v="192408"/>
        <n v="7393"/>
        <n v="331940"/>
        <n v="60560"/>
        <n v="16050"/>
        <n v="158371"/>
        <n v="804255"/>
        <n v="342450"/>
        <n v="89200"/>
        <n v="22329"/>
        <n v="942293"/>
        <n v="212480"/>
        <n v="89600"/>
        <n v="485600"/>
        <n v="74698"/>
        <n v="19543"/>
        <n v="1261080"/>
        <n v="828"/>
        <n v="368804"/>
        <n v="27863"/>
        <n v="35343"/>
        <n v="186460"/>
        <n v="21615"/>
        <n v="46902"/>
        <n v="421798"/>
        <n v="259040"/>
        <n v="283089"/>
        <n v="418960"/>
        <n v="465658"/>
        <n v="409736"/>
        <n v="682160"/>
        <n v="2023822"/>
        <n v="95730"/>
        <n v="45552"/>
        <n v="759"/>
        <n v="28513"/>
        <n v="223451"/>
        <n v="1333028"/>
        <n v="29600"/>
        <n v="150368"/>
        <n v="38101"/>
        <n v="3133"/>
        <n v="433120"/>
        <n v="148822"/>
        <n v="439920"/>
        <n v="1163600"/>
        <n v="2237686"/>
        <n v="126391"/>
        <n v="71971"/>
        <n v="76983"/>
        <n v="430600"/>
        <n v="132128"/>
        <n v="6898"/>
        <n v="89595"/>
        <n v="164904"/>
        <n v="25480"/>
        <n v="25209"/>
        <n v="359040"/>
        <n v="428240"/>
        <n v="3358"/>
        <n v="238610"/>
        <n v="701"/>
        <n v="81981"/>
        <n v="983784"/>
        <n v="324294"/>
        <n v="57280"/>
        <n v="14038"/>
        <n v="19088"/>
        <n v="575"/>
        <n v="777314"/>
        <n v="478881"/>
        <n v="235680"/>
        <n v="1981"/>
        <n v="272366"/>
        <n v="8923"/>
        <n v="78880"/>
        <n v="700807"/>
        <n v="1409680"/>
        <n v="6835"/>
        <n v="19444"/>
        <n v="2963771"/>
        <n v="52002"/>
        <n v="29680"/>
        <n v="339480"/>
        <n v="548480"/>
        <n v="214604"/>
        <n v="1452"/>
        <n v="168602"/>
        <n v="717280"/>
        <n v="42303"/>
        <n v="620081"/>
        <n v="870006"/>
        <n v="6571"/>
        <n v="247201"/>
        <n v="417440"/>
        <n v="252866"/>
        <n v="634400"/>
        <n v="38829"/>
        <n v="47247"/>
        <n v="49000"/>
        <n v="188066"/>
        <n v="22323"/>
        <n v="552300"/>
        <n v="33464"/>
        <n v="2242736"/>
        <n v="334660"/>
        <n v="216929"/>
        <n v="8227"/>
        <n v="692256"/>
        <n v="184371"/>
        <n v="1138000"/>
        <n v="633600"/>
        <n v="568763"/>
        <n v="196160"/>
        <n v="312351"/>
        <n v="840671"/>
        <n v="740296"/>
        <n v="27676"/>
        <n v="215460"/>
        <n v="52910"/>
        <n v="315000"/>
        <n v="624200"/>
        <n v="59372"/>
        <n v="1123920"/>
        <n v="223800"/>
        <n v="668850"/>
        <n v="623"/>
        <n v="355360"/>
        <n v="10764"/>
        <n v="28328"/>
        <n v="414"/>
        <n v="1250"/>
        <n v="313728"/>
        <n v="438080"/>
        <n v="305917"/>
        <n v="3248"/>
        <n v="696236"/>
        <n v="731040"/>
        <n v="4832"/>
        <n v="30591"/>
        <n v="475730"/>
        <n v="253"/>
        <n v="433296"/>
        <n v="495167"/>
        <n v="171"/>
        <n v="17360"/>
        <n v="1158"/>
        <n v="550420"/>
        <n v="28976"/>
        <n v="772320"/>
        <n v="128078"/>
        <n v="179"/>
        <n v="309120"/>
        <n v="498240"/>
        <n v="125"/>
        <n v="1146020"/>
        <n v="20921"/>
        <n v="90751"/>
        <n v="4208"/>
        <n v="97830"/>
        <n v="92560"/>
        <n v="318480"/>
        <n v="210606"/>
        <n v="89440"/>
        <n v="230208"/>
        <n v="53673"/>
        <n v="7233"/>
        <n v="330608"/>
        <n v="171541"/>
        <n v="137162"/>
        <n v="328564"/>
        <n v="10144"/>
        <n v="965400"/>
        <n v="657785"/>
        <n v="775520"/>
        <n v="10051"/>
        <n v="208408"/>
        <n v="107200"/>
        <n v="8908"/>
        <n v="831300"/>
        <n v="267055"/>
        <n v="44600"/>
        <n v="984000"/>
        <n v="181160"/>
        <n v="399600"/>
        <n v="87144"/>
        <n v="3847"/>
        <n v="441480"/>
        <n v="142632"/>
        <n v="10112"/>
        <n v="49037"/>
        <n v="4479"/>
        <n v="771116"/>
        <n v="115575"/>
        <n v="752"/>
        <n v="17904"/>
        <n v="925440"/>
        <n v="129471"/>
        <n v="2910"/>
        <n v="145359"/>
        <n v="1399939"/>
        <n v="1226561"/>
        <n v="49280"/>
        <n v="83349"/>
        <n v="1106140"/>
        <n v="333714"/>
        <n v="1488505"/>
        <n v="699411"/>
        <n v="603920"/>
        <n v="38158"/>
        <n v="199777"/>
        <n v="51464"/>
        <n v="339840"/>
        <n v="1990"/>
        <n v="145120"/>
        <n v="22682"/>
        <n v="285648"/>
        <n v="8040"/>
        <n v="113925"/>
        <n v="1122891"/>
        <n v="421280"/>
        <n v="586033"/>
        <n v="489920"/>
        <n v="12128"/>
        <n v="69480"/>
        <n v="114426"/>
        <n v="767914"/>
        <n v="1128419"/>
        <n v="323428"/>
        <n v="11520"/>
        <n v="4812"/>
        <n v="16628"/>
        <n v="168674"/>
        <n v="32167"/>
        <n v="36667"/>
        <n v="161543"/>
        <n v="56235"/>
        <n v="27829"/>
        <n v="99200"/>
        <n v="15942"/>
        <n v="908663"/>
        <n v="142078"/>
        <n v="632653"/>
        <n v="153972"/>
        <n v="134457"/>
        <n v="186400"/>
        <n v="716160"/>
        <n v="1256400"/>
        <n v="2265"/>
        <n v="174420"/>
        <n v="124980"/>
        <n v="160200"/>
        <n v="446061"/>
        <n v="1300800"/>
        <n v="6761"/>
        <n v="39542"/>
        <n v="89299"/>
        <n v="43229"/>
        <n v="2442320"/>
        <n v="71895"/>
        <n v="129022"/>
        <n v="1048565"/>
        <n v="473020"/>
        <n v="560000"/>
        <n v="846644"/>
        <n v="470883"/>
        <n v="183036"/>
        <n v="330120"/>
        <n v="467748"/>
        <n v="61215"/>
        <n v="20"/>
        <n v="3666"/>
        <n v="577022"/>
        <n v="398591"/>
        <n v="39775"/>
        <n v="876"/>
        <n v="114163"/>
        <n v="252865"/>
        <n v="704700"/>
        <n v="5200"/>
        <n v="2514"/>
        <n v="1197120"/>
        <n v="221305"/>
        <n v="153748"/>
        <n v="566540"/>
        <n v="58960"/>
        <n v="359599"/>
        <n v="240266"/>
        <n v="112"/>
        <n v="411006"/>
        <n v="462958"/>
        <n v="1910"/>
        <n v="326960"/>
        <n v="173705"/>
        <n v="172"/>
        <n v="68540"/>
        <n v="626100"/>
        <n v="376241"/>
        <n v="71874"/>
        <n v="386880"/>
        <n v="46499"/>
        <n v="1940156"/>
        <n v="95018"/>
        <n v="52507"/>
        <n v="63332"/>
        <n v="43600"/>
        <n v="315360"/>
        <n v="56223"/>
        <n v="860160"/>
        <n v="762752"/>
        <n v="247200"/>
        <n v="249467"/>
        <n v="195440"/>
        <n v="880840"/>
        <n v="192982"/>
        <n v="25068"/>
        <n v="1055120"/>
        <n v="99720"/>
        <n v="510800"/>
        <n v="603525"/>
        <n v="85287"/>
        <n v="14329"/>
        <n v="867160"/>
        <n v="13012"/>
        <n v="6613"/>
        <n v="5263"/>
        <n v="1217764"/>
        <n v="356760"/>
        <n v="804900"/>
        <n v="161"/>
        <n v="483680"/>
        <n v="118860"/>
        <n v="580650"/>
        <n v="296400"/>
        <n v="211773"/>
        <n v="875"/>
        <n v="25379"/>
        <n v="95040"/>
        <n v="25295"/>
        <n v="72928"/>
        <n v="375575"/>
        <n v="90"/>
        <n v="231160"/>
        <n v="286"/>
        <n v="17238"/>
        <n v="154666"/>
        <n v="300480"/>
        <n v="102800"/>
        <n v="1988"/>
        <n v="4035"/>
        <n v="627693"/>
        <n v="120480"/>
        <n v="405743"/>
        <n v="125271"/>
        <n v="124850"/>
        <n v="1310400"/>
        <n v="37508"/>
        <n v="83007"/>
        <n v="132174"/>
        <n v="724700"/>
        <n v="350743"/>
        <n v="163439"/>
        <n v="330560"/>
        <n v="90218"/>
        <n v="68"/>
        <n v="37729"/>
        <n v="112899"/>
        <n v="228360"/>
        <n v="17022"/>
        <n v="988965"/>
        <n v="311307"/>
        <n v="191440"/>
        <n v="151520"/>
        <n v="226804"/>
        <n v="1143737"/>
        <n v="2092300"/>
        <n v="186654"/>
        <n v="257924"/>
        <n v="1231"/>
        <n v="80539"/>
        <n v="657774"/>
        <n v="7192"/>
        <n v="481200"/>
        <n v="944100"/>
        <n v="407734"/>
        <n v="204800"/>
        <n v="243395"/>
        <n v="105695"/>
        <n v="1243200"/>
        <n v="479700"/>
        <n v="31237"/>
        <n v="4701"/>
        <n v="340074"/>
        <n v="126528"/>
        <n v="3447"/>
        <n v="410385"/>
        <n v="64340"/>
        <n v="292680"/>
        <n v="318329"/>
        <n v="112960"/>
        <n v="172640"/>
        <n v="104817"/>
        <n v="206108"/>
        <n v="452488"/>
        <n v="404"/>
        <n v="626585"/>
        <n v="444172"/>
        <n v="246560"/>
        <n v="57240"/>
        <n v="273"/>
        <n v="110880"/>
        <n v="74602"/>
        <n v="1509212"/>
        <n v="236960"/>
        <n v="3835"/>
        <n v="130862"/>
        <n v="290800"/>
        <n v="96160"/>
        <n v="805040"/>
        <n v="52266"/>
        <n v="493902"/>
        <n v="19676"/>
        <n v="133700"/>
        <n v="1052400"/>
        <n v="3063"/>
        <n v="612720"/>
        <n v="834000"/>
        <n v="565440"/>
        <n v="213511"/>
        <n v="49987"/>
        <n v="101944"/>
        <n v="21707"/>
        <n v="126240"/>
        <n v="15518"/>
        <n v="300449"/>
        <n v="221200"/>
        <n v="77397"/>
        <n v="346528"/>
        <n v="128046"/>
        <n v="2815"/>
        <n v="438200"/>
        <n v="1213800"/>
        <n v="246146"/>
        <n v="36057"/>
        <n v="23971"/>
        <n v="329400"/>
        <n v="201865"/>
        <n v="662441"/>
        <n v="1290"/>
        <n v="235635"/>
        <n v="72033"/>
        <n v="1260900"/>
        <n v="3936"/>
        <n v="739141"/>
        <n v="3939"/>
        <n v="122880"/>
        <n v="1229501"/>
        <n v="238276"/>
        <n v="866"/>
        <n v="606"/>
        <n v="221680"/>
        <n v="259337"/>
        <n v="276120"/>
        <n v="9721"/>
        <n v="514561"/>
        <n v="932240"/>
        <n v="153589"/>
        <n v="150840"/>
        <n v="24056"/>
        <n v="121440"/>
        <n v="125051"/>
        <n v="203875"/>
        <n v="213483"/>
        <n v="134300"/>
        <n v="360320"/>
        <n v="655975"/>
        <n v="419391"/>
        <n v="167600"/>
        <n v="144023"/>
        <n v="892480"/>
        <n v="794076"/>
        <n v="114270"/>
        <n v="2057"/>
        <n v="1201408"/>
        <n v="646"/>
        <n v="249769"/>
        <n v="465300"/>
        <n v="345096"/>
        <n v="397720"/>
        <n v="4963"/>
        <n v="1000188"/>
        <n v="484850"/>
        <n v="558190"/>
        <n v="141840"/>
        <n v="528640"/>
        <n v="85772"/>
        <n v="15264"/>
        <n v="198640"/>
        <n v="366329"/>
        <n v="299680"/>
        <n v="8517"/>
        <n v="254026"/>
        <n v="363240"/>
        <n v="236800"/>
        <n v="93158"/>
        <n v="784"/>
        <n v="419153"/>
        <n v="20572"/>
        <n v="45196"/>
        <n v="398216"/>
        <n v="90587"/>
        <n v="83428"/>
        <n v="411520"/>
        <n v="852868"/>
        <n v="70124"/>
        <n v="71053"/>
        <n v="171600"/>
        <n v="2440"/>
        <n v="165766"/>
        <n v="8694"/>
        <n v="129440"/>
        <n v="295188"/>
        <n v="434840"/>
        <n v="8235"/>
        <n v="346560"/>
        <n v="2207"/>
        <n v="394"/>
        <n v="1130891"/>
        <n v="608480"/>
        <n v="239524"/>
        <n v="217504"/>
        <n v="196480"/>
        <n v="170549"/>
        <n v="2072"/>
        <n v="38465"/>
        <n v="4428"/>
        <n v="7169"/>
        <n v="672"/>
        <n v="12880"/>
        <n v="1002111"/>
        <n v="145116"/>
        <n v="10317"/>
        <n v="572500"/>
        <n v="1905000"/>
        <n v="1999"/>
        <n v="76579"/>
        <n v="259804"/>
        <n v="43898"/>
        <n v="6356"/>
        <n v="175440"/>
        <n v="124552"/>
        <n v="290825"/>
        <n v="537200"/>
        <n v="185880"/>
        <n v="65646"/>
        <n v="443"/>
        <n v="132"/>
        <n v="39641"/>
        <n v="4958"/>
        <n v="956400"/>
        <n v="453000"/>
        <n v="13093"/>
        <n v="62024"/>
        <n v="38187"/>
        <n v="6904"/>
        <n v="191872"/>
        <n v="2525"/>
        <n v="37330"/>
        <n v="136920"/>
        <n v="208800"/>
        <n v="21128"/>
        <n v="99360"/>
        <n v="1171434"/>
        <n v="1810"/>
        <n v="591695"/>
        <n v="150405"/>
        <n v="64591"/>
        <n v="954360"/>
        <n v="305344"/>
        <n v="725040"/>
        <n v="126900"/>
        <n v="95209"/>
        <n v="139335"/>
        <n v="6334"/>
        <n v="122017"/>
        <n v="776"/>
        <n v="715832"/>
        <n v="236"/>
        <n v="346445"/>
        <n v="88452"/>
        <n v="1802000"/>
        <n v="117005"/>
        <n v="13195"/>
        <n v="144566"/>
        <n v="502920"/>
        <n v="7508"/>
        <n v="845587"/>
        <n v="1186529"/>
        <n v="436"/>
        <n v="9153"/>
        <n v="287860"/>
        <n v="429100"/>
        <n v="116689"/>
        <n v="406840"/>
        <n v="214880"/>
        <n v="2042"/>
        <n v="1474200"/>
        <n v="137932"/>
        <n v="84287"/>
        <n v="751346"/>
        <n v="303360"/>
        <n v="607040"/>
        <n v="738960"/>
        <n v="86560"/>
        <n v="614110"/>
        <n v="81504"/>
        <n v="68170"/>
        <n v="68595"/>
        <n v="461558"/>
        <n v="172680"/>
        <n v="14224"/>
        <n v="124000"/>
        <n v="43167"/>
        <n v="1629"/>
        <n v="112736"/>
        <n v="458200"/>
        <n v="363715"/>
        <n v="405266"/>
        <n v="197851"/>
        <n v="151388"/>
        <n v="25822"/>
        <n v="486720"/>
        <n v="108318"/>
        <n v="186000"/>
        <n v="184640"/>
        <n v="886342"/>
        <n v="401940"/>
        <n v="468528"/>
        <n v="3647"/>
        <n v="193560"/>
        <n v="72920"/>
        <n v="348560"/>
        <n v="1188000"/>
        <n v="440838"/>
        <n v="86840"/>
        <n v="1071000"/>
        <n v="4076"/>
        <n v="3694"/>
        <n v="142015"/>
        <n v="79122"/>
        <n v="739940"/>
        <n v="998616"/>
        <n v="5204"/>
        <n v="16772"/>
        <n v="301487"/>
        <n v="1849579"/>
        <n v="689280"/>
        <n v="128829"/>
        <n v="154850"/>
        <n v="481070"/>
        <n v="229920"/>
        <n v="367255"/>
        <n v="73173"/>
        <n v="23628"/>
        <n v="128070"/>
        <n v="45720"/>
        <n v="10893"/>
        <n v="20772"/>
        <n v="305736"/>
        <n v="71467"/>
        <n v="132001"/>
        <n v="172586"/>
        <n v="85464"/>
        <n v="396880"/>
        <n v="62329"/>
        <n v="2535"/>
        <n v="319838"/>
        <n v="5"/>
        <n v="789874"/>
        <n v="148731"/>
        <n v="3741"/>
        <n v="161822"/>
        <n v="42057"/>
        <n v="561642"/>
        <n v="217960"/>
        <n v="500752"/>
        <n v="1070000"/>
        <n v="211272"/>
        <n v="48520"/>
        <n v="255120"/>
        <n v="434871"/>
        <n v="108102"/>
        <n v="133840"/>
        <n v="1887"/>
        <n v="88856"/>
        <n v="764000"/>
        <n v="138994"/>
        <n v="996960"/>
        <n v="640800"/>
        <n v="34163"/>
        <n v="264084"/>
        <n v="383198"/>
        <n v="422220"/>
        <n v="1684"/>
        <n v="576312"/>
        <n v="769600"/>
        <n v="152068"/>
        <n v="223077"/>
        <n v="9004"/>
        <n v="157320"/>
        <n v="496262"/>
        <n v="844"/>
        <n v="3131"/>
        <n v="269457"/>
        <n v="70955"/>
        <n v="109011"/>
        <n v="1660"/>
        <n v="193138"/>
        <n v="103610"/>
        <n v="102000"/>
        <n v="172938"/>
        <n v="80143"/>
        <n v="364560"/>
        <n v="47091"/>
        <n v="270152"/>
        <n v="34086"/>
        <n v="513440"/>
        <n v="33034"/>
        <n v="137107"/>
        <n v="706800"/>
        <n v="332480"/>
        <n v="652960"/>
        <n v="286747"/>
        <n v="58139"/>
        <n v="2106711"/>
        <n v="9660"/>
        <n v="425600"/>
        <n v="136727"/>
        <n v="399"/>
        <n v="422091"/>
        <n v="321840"/>
        <n v="167200"/>
        <n v="153700"/>
        <n v="4759"/>
        <n v="544920"/>
        <n v="2575"/>
        <n v="677590"/>
        <n v="575460"/>
        <n v="1795"/>
        <n v="93359"/>
        <n v="1506"/>
        <n v="244258"/>
        <n v="3366"/>
        <n v="896"/>
        <n v="356800"/>
        <n v="413600"/>
        <n v="337067"/>
        <n v="76187"/>
        <n v="555540"/>
        <n v="97950"/>
        <n v="177200"/>
        <n v="665200"/>
        <n v="81975"/>
        <n v="26471"/>
        <n v="204940"/>
        <n v="95897"/>
        <n v="278400"/>
        <n v="238152"/>
        <n v="107848"/>
        <n v="2489"/>
        <n v="418560"/>
        <n v="4666"/>
        <n v="210928"/>
        <n v="461066"/>
        <n v="371960"/>
        <n v="1388"/>
        <n v="110480"/>
        <n v="36991"/>
        <n v="478240"/>
        <n v="158996"/>
        <n v="100751"/>
        <n v="1838563"/>
        <n v="54413"/>
        <n v="25520"/>
        <n v="45318"/>
        <n v="238683"/>
        <n v="458740"/>
        <n v="102909"/>
        <n v="593478"/>
        <n v="2068"/>
        <n v="842400"/>
        <n v="22701"/>
        <n v="271835"/>
        <n v="1044730"/>
        <n v="510"/>
        <n v="60080"/>
        <n v="243"/>
        <n v="8846"/>
        <n v="13183"/>
        <n v="35522"/>
        <n v="9676"/>
        <n v="1346"/>
        <n v="540480"/>
        <n v="151561"/>
        <n v="11488"/>
        <n v="2164"/>
        <n v="622300"/>
        <n v="312360"/>
        <n v="131520"/>
        <n v="376000"/>
        <n v="38553"/>
        <n v="7317"/>
        <n v="2810"/>
        <n v="41213"/>
        <n v="1014440"/>
        <n v="1019"/>
        <n v="560810"/>
        <n v="6278"/>
        <n v="680960"/>
        <n v="200280"/>
        <n v="997"/>
        <n v="158360"/>
        <n v="166240"/>
        <n v="6029"/>
        <n v="140580"/>
        <n v="3912"/>
        <n v="270680"/>
        <n v="1012093"/>
        <n v="396"/>
        <n v="81328"/>
        <n v="650"/>
        <n v="77761"/>
        <n v="8489"/>
        <n v="541239"/>
        <n v="629133"/>
        <n v="348633"/>
        <n v="65210"/>
        <n v="653200"/>
        <n v="292560"/>
        <n v="226420"/>
        <n v="104"/>
        <n v="301605"/>
        <n v="195484"/>
        <n v="1262180"/>
        <n v="1085308"/>
        <n v="1590"/>
        <n v="164599"/>
        <n v="752400"/>
        <n v="213334"/>
        <n v="1024560"/>
        <n v="1256"/>
        <n v="54302"/>
        <n v="473200"/>
        <n v="484388"/>
        <n v="261870"/>
        <n v="506"/>
        <n v="43769"/>
        <n v="702090"/>
        <n v="239360"/>
        <n v="71401"/>
        <n v="72367"/>
        <n v="45689"/>
        <n v="110"/>
        <n v="340894"/>
        <n v="44358"/>
        <n v="3420"/>
        <n v="579401"/>
        <n v="183280"/>
        <n v="229772"/>
        <n v="130776"/>
        <n v="79195"/>
        <n v="49790"/>
        <n v="125760"/>
        <n v="164838"/>
        <n v="175258"/>
        <n v="6976"/>
        <n v="1119133"/>
        <n v="511"/>
        <n v="432880"/>
        <n v="82560"/>
        <n v="83634"/>
        <n v="1789"/>
        <n v="89438"/>
        <n v="21351"/>
        <n v="13454"/>
        <n v="231474"/>
        <n v="79438"/>
        <n v="259910"/>
        <n v="10148"/>
        <n v="16856"/>
        <n v="485836"/>
        <n v="141986"/>
        <n v="559800"/>
        <n v="1049040"/>
        <n v="282255"/>
        <n v="180880"/>
        <n v="204694"/>
        <n v="138709"/>
        <n v="684100"/>
        <n v="341807"/>
        <n v="1719958"/>
        <n v="338960"/>
        <n v="332160"/>
        <n v="308640"/>
        <n v="347635"/>
        <n v="107103"/>
        <n v="280385"/>
        <n v="1018079"/>
        <n v="4969"/>
        <n v="41390"/>
        <n v="12402"/>
        <n v="1669"/>
        <n v="16553"/>
        <n v="407514"/>
        <n v="1865400"/>
        <n v="26042"/>
        <n v="989212"/>
        <n v="525782"/>
        <n v="13042"/>
        <n v="1140018"/>
        <n v="583703"/>
        <n v="270907"/>
        <n v="466"/>
        <n v="600174"/>
        <n v="485213"/>
        <n v="1180880"/>
        <n v="56986"/>
        <n v="97880"/>
        <n v="168720"/>
        <n v="309540"/>
        <n v="9088"/>
        <n v="5101"/>
        <n v="886880"/>
        <n v="46249"/>
        <n v="42625"/>
        <n v="252800"/>
        <n v="14710920"/>
        <n v="373080"/>
        <n v="524284"/>
        <n v="197440"/>
        <n v="91278"/>
        <n v="172794"/>
        <n v="731523"/>
        <n v="98001"/>
        <n v="31280"/>
        <n v="272737"/>
        <n v="506590"/>
        <n v="451493"/>
        <n v="22689"/>
        <n v="220912"/>
        <n v="1376695"/>
        <n v="1551"/>
        <n v="135719"/>
        <n v="154560"/>
        <n v="857372"/>
        <n v="27273"/>
        <n v="1172160"/>
        <n v="117280"/>
        <n v="569640"/>
        <n v="73827"/>
        <n v="253291"/>
        <n v="270010"/>
        <n v="439100"/>
        <n v="1736348"/>
        <n v="200400"/>
        <n v="1816"/>
        <n v="193321"/>
        <n v="201344"/>
        <n v="33610"/>
        <n v="21132"/>
        <n v="193280"/>
        <n v="910674"/>
        <n v="5434"/>
        <n v="57430"/>
        <n v="134600"/>
        <n v="1073280"/>
        <n v="86184"/>
        <n v="116240"/>
        <n v="167517"/>
        <n v="7653"/>
        <n v="839480"/>
        <n v="429"/>
        <n v="25028"/>
        <n v="1229760"/>
        <n v="1109605"/>
        <n v="218880"/>
        <n v="162156"/>
        <n v="126216"/>
        <n v="8639"/>
        <n v="2562"/>
        <n v="869086"/>
        <n v="467135"/>
        <n v="366407"/>
        <n v="103065"/>
        <n v="42726"/>
        <n v="35139"/>
        <n v="165360"/>
        <n v="8391"/>
        <n v="178"/>
        <n v="39969"/>
        <n v="172228"/>
        <n v="287100"/>
        <n v="73040"/>
        <n v="443213"/>
        <n v="20324"/>
        <n v="179262"/>
        <n v="249524"/>
        <n v="49516"/>
        <n v="731700"/>
        <n v="6380"/>
        <n v="284760"/>
        <n v="2938795"/>
        <n v="157515"/>
        <n v="110840"/>
        <n v="80680"/>
        <n v="109831"/>
        <n v="188937"/>
        <n v="1251"/>
        <n v="3355"/>
        <n v="4525"/>
        <n v="10761"/>
        <n v="7631"/>
        <n v="4059075"/>
        <n v="68719"/>
        <n v="57366"/>
        <n v="186228"/>
        <n v="306967"/>
        <n v="236080"/>
        <n v="669951"/>
        <n v="8301"/>
        <n v="245520"/>
        <n v="1189091"/>
        <n v="88801"/>
        <n v="187391"/>
        <n v="446480"/>
        <n v="316650"/>
        <n v="107825"/>
        <n v="153482"/>
        <n v="674640"/>
        <n v="596600"/>
        <n v="47840"/>
        <n v="218930"/>
        <n v="50535"/>
        <n v="82120"/>
        <n v="137281"/>
        <n v="143563"/>
        <n v="714517"/>
        <n v="26706"/>
        <n v="235786"/>
        <n v="12634"/>
        <n v="291960"/>
        <n v="187120"/>
        <n v="63888"/>
        <n v="730640"/>
        <n v="74257"/>
        <n v="406720"/>
        <n v="48854"/>
        <n v="130320"/>
        <n v="6989"/>
        <n v="578186"/>
        <n v="292920"/>
        <n v="16092"/>
        <n v="33153"/>
        <n v="1068151"/>
        <n v="269426"/>
        <n v="197360"/>
        <n v="1274000"/>
        <n v="469613"/>
        <n v="549836"/>
        <n v="23221"/>
        <n v="7613"/>
        <n v="231560"/>
        <n v="388180"/>
        <n v="465"/>
        <n v="118800"/>
        <n v="642390"/>
        <n v="663560"/>
        <n v="748818"/>
        <n v="110483"/>
        <n v="166683"/>
        <n v="136247"/>
        <n v="764760"/>
        <n v="1826"/>
        <n v="288320"/>
        <n v="940415"/>
        <n v="627077"/>
        <n v="24313"/>
        <n v="1453"/>
        <n v="750160"/>
        <n v="93332"/>
        <n v="125944"/>
        <n v="104040"/>
        <n v="675"/>
        <n v="578397"/>
        <n v="314"/>
        <n v="836"/>
        <n v="698640"/>
        <n v="267305"/>
        <n v="99937"/>
        <n v="139520"/>
        <n v="305420"/>
        <n v="60636"/>
        <n v="583080"/>
        <n v="752792"/>
        <n v="1384705"/>
        <n v="808"/>
        <n v="231850"/>
        <n v="31311"/>
        <n v="86315"/>
        <n v="54610"/>
        <n v="72804"/>
        <n v="15302"/>
        <n v="1418"/>
        <n v="74922"/>
        <n v="90283"/>
        <n v="118222"/>
        <n v="153360"/>
        <n v="47186"/>
        <n v="61372"/>
        <n v="129880"/>
        <n v="367320"/>
        <n v="36450"/>
        <n v="326756"/>
        <n v="85240"/>
        <n v="58821"/>
        <n v="81440"/>
        <n v="730800"/>
        <n v="1496800"/>
        <n v="5899"/>
        <n v="324360"/>
        <n v="144623"/>
        <n v="3303"/>
        <n v="330080"/>
        <n v="529827"/>
        <n v="419760"/>
        <n v="499296"/>
        <n v="48063"/>
        <n v="391"/>
        <n v="392700"/>
        <n v="118080"/>
        <n v="5330"/>
        <n v="69800"/>
        <n v="47806"/>
        <n v="35656"/>
        <n v="568000"/>
        <n v="9951"/>
        <n v="163367"/>
        <n v="182436"/>
        <n v="168206"/>
        <n v="126386"/>
        <n v="79598"/>
        <n v="3688"/>
        <n v="16939"/>
        <n v="2737"/>
        <n v="558634"/>
        <n v="8819"/>
        <n v="75991"/>
        <n v="596200"/>
        <n v="40953"/>
        <n v="66548"/>
        <n v="2003"/>
        <n v="132144"/>
        <n v="546770"/>
        <n v="7917"/>
        <n v="221928"/>
        <n v="747830"/>
        <n v="790160"/>
        <n v="675955"/>
        <n v="338180"/>
        <n v="134193"/>
        <n v="148399"/>
        <n v="8857"/>
        <n v="299520"/>
        <n v="154240"/>
        <n v="435120"/>
        <n v="5900"/>
        <n v="75062"/>
        <n v="1479"/>
        <n v="695040"/>
        <n v="23681"/>
        <n v="251712"/>
        <n v="405760"/>
        <n v="20057"/>
        <n v="50428"/>
        <n v="138738"/>
        <n v="134740"/>
        <n v="789320"/>
        <n v="1509520"/>
        <n v="226263"/>
        <n v="494400"/>
        <n v="11444"/>
        <n v="231960"/>
        <n v="227200"/>
        <n v="3684"/>
        <n v="55928"/>
        <n v="72902"/>
        <n v="304000"/>
        <n v="65141"/>
        <n v="22431"/>
        <n v="65227"/>
        <n v="90640"/>
        <n v="165681"/>
        <n v="619400"/>
        <n v="462834"/>
        <n v="580490"/>
        <n v="196380"/>
        <n v="893800"/>
        <n v="119200"/>
        <n v="48630"/>
        <n v="16976"/>
        <n v="391360"/>
        <n v="53600"/>
        <n v="5553"/>
        <n v="227064"/>
        <n v="156196"/>
        <n v="325920"/>
        <n v="332586"/>
        <n v="666231"/>
        <n v="173512"/>
        <n v="191876"/>
        <n v="1047"/>
        <n v="65453"/>
        <n v="73906"/>
        <n v="161942"/>
        <n v="338941"/>
        <n v="1505700"/>
        <n v="721"/>
        <n v="3686"/>
        <n v="362806"/>
        <n v="83994"/>
        <n v="360214"/>
        <n v="308300"/>
        <n v="777600"/>
        <n v="591929"/>
        <n v="165260"/>
        <n v="35428"/>
        <n v="11408"/>
        <n v="3926"/>
        <n v="82054"/>
        <n v="240716"/>
        <n v="201471"/>
        <n v="104502"/>
        <n v="82320"/>
        <n v="100993"/>
        <n v="442292"/>
        <n v="33372"/>
        <n v="6222"/>
        <n v="45144"/>
        <n v="86298"/>
        <n v="2172"/>
        <n v="248481"/>
        <n v="507778"/>
        <n v="467131"/>
        <n v="446609"/>
        <n v="65"/>
        <n v="199418"/>
        <n v="1542743"/>
        <n v="3957"/>
        <n v="97508"/>
        <n v="266020"/>
        <n v="554320"/>
        <n v="705600"/>
        <n v="1190529"/>
        <n v="34856"/>
        <n v="9690"/>
        <n v="1510"/>
        <n v="408640"/>
        <n v="2"/>
        <n v="1687680"/>
        <n v="772968"/>
        <n v="1658"/>
        <n v="647375"/>
        <n v="241"/>
        <n v="251378"/>
        <n v="90120"/>
        <n v="257255"/>
        <n v="1012180"/>
        <n v="48833"/>
        <n v="359061"/>
        <n v="13947"/>
        <n v="307092"/>
        <n v="187552"/>
        <n v="65200"/>
        <n v="95000"/>
        <n v="11676"/>
        <n v="4596"/>
        <n v="51430"/>
        <n v="22800"/>
        <n v="665924"/>
        <n v="670840"/>
        <n v="8379"/>
        <n v="450720"/>
        <n v="196000"/>
        <n v="162400"/>
        <n v="1114"/>
        <n v="290"/>
        <n v="739072"/>
        <n v="323890"/>
        <n v="523440"/>
        <n v="106410"/>
        <n v="295835"/>
        <n v="348"/>
        <n v="67141"/>
        <n v="16440"/>
        <n v="488231"/>
        <n v="891240"/>
        <n v="25400"/>
        <n v="922640"/>
        <n v="109760"/>
        <n v="406659"/>
        <n v="258560"/>
        <n v="207458"/>
        <n v="40279"/>
        <n v="243468"/>
        <n v="108529"/>
        <n v="630396"/>
        <n v="14202"/>
        <n v="107360"/>
        <n v="62220"/>
        <n v="1347"/>
        <n v="1389142"/>
        <n v="198547"/>
        <n v="7334"/>
        <n v="85360"/>
        <n v="213653"/>
        <n v="172748"/>
        <n v="586800"/>
        <n v="114945"/>
        <n v="4231"/>
        <n v="719280"/>
        <n v="277605"/>
        <n v="572640"/>
        <n v="851"/>
        <n v="294978"/>
        <n v="374928"/>
        <n v="2913"/>
        <n v="169146"/>
        <n v="32707"/>
        <n v="1589920"/>
        <n v="936547"/>
        <n v="86331"/>
        <n v="162300"/>
        <n v="263320"/>
        <n v="925840"/>
        <n v="47850"/>
        <n v="27828"/>
        <n v="55208"/>
        <n v="626740"/>
        <n v="11596"/>
        <n v="690176"/>
        <n v="639680"/>
        <n v="715040"/>
        <n v="56760"/>
        <n v="876113"/>
        <n v="4388"/>
        <n v="135220"/>
        <n v="192560"/>
        <n v="683824"/>
        <n v="154720"/>
        <n v="1970782"/>
        <n v="391661"/>
        <n v="82408"/>
        <n v="267896"/>
        <n v="701900"/>
        <n v="166560"/>
        <n v="106"/>
        <n v="30120"/>
        <n v="766"/>
        <n v="1536575"/>
        <n v="629542"/>
        <n v="371120"/>
        <n v="560502"/>
        <n v="506880"/>
        <n v="1348800"/>
        <n v="550"/>
        <n v="402760"/>
        <n v="144413"/>
        <n v="26"/>
        <n v="162557"/>
        <n v="164480"/>
        <n v="1735"/>
        <n v="100400"/>
        <n v="793800"/>
        <n v="14863"/>
        <n v="3359"/>
        <n v="55008"/>
        <n v="49433"/>
        <n v="539563"/>
        <n v="396071"/>
        <n v="130920"/>
        <n v="758926"/>
        <n v="177074"/>
        <n v="156917"/>
        <n v="3634"/>
        <n v="82012"/>
        <n v="65797"/>
        <n v="167760"/>
        <n v="180400"/>
        <n v="152450"/>
        <n v="178400"/>
        <n v="126560"/>
        <n v="20836"/>
        <n v="6178"/>
        <n v="20172"/>
        <n v="342066"/>
        <n v="2654"/>
        <n v="121283"/>
        <n v="224"/>
        <n v="2098"/>
        <n v="1405"/>
        <n v="267007"/>
        <n v="89219"/>
        <n v="581361"/>
        <n v="8552"/>
        <n v="1065360"/>
        <n v="92639"/>
        <n v="265576"/>
        <n v="4142"/>
        <n v="541793"/>
        <n v="225920"/>
        <n v="56061"/>
        <n v="1067549"/>
        <n v="1922882"/>
        <n v="3819"/>
        <n v="1213774"/>
        <n v="210885"/>
        <n v="17674"/>
        <n v="423708"/>
        <n v="82680"/>
        <n v="255680"/>
        <n v="1498"/>
        <n v="250880"/>
        <n v="27036"/>
        <n v="1070281"/>
        <n v="46582"/>
        <n v="402405"/>
        <n v="374133"/>
        <n v="371880"/>
        <n v="3640"/>
        <n v="382400"/>
        <n v="708000"/>
        <n v="779698"/>
        <n v="84882"/>
        <n v="76925"/>
        <n v="15223"/>
        <n v="402480"/>
        <n v="3905"/>
        <n v="2383"/>
        <n v="61235"/>
        <n v="173768"/>
        <n v="620820"/>
        <n v="4237"/>
        <n v="67900"/>
        <n v="292320"/>
        <n v="66448"/>
        <n v="1090600"/>
        <n v="8160"/>
        <n v="222800"/>
        <n v="93004"/>
        <n v="13599"/>
        <n v="2903"/>
        <n v="705720"/>
        <n v="487135"/>
        <n v="451532"/>
        <n v="768100"/>
        <n v="371543"/>
        <n v="5870"/>
        <n v="5185"/>
        <n v="13914"/>
        <n v="93241"/>
        <n v="473700"/>
        <n v="216120"/>
        <n v="398509"/>
        <n v="669651"/>
        <n v="2110140"/>
        <n v="526080"/>
        <n v="468951"/>
        <n v="7586"/>
        <n v="420460"/>
        <n v="873179"/>
        <n v="18277"/>
        <n v="85868"/>
        <n v="136760"/>
        <n v="32862"/>
        <n v="1110011"/>
        <n v="5011"/>
        <n v="140720"/>
        <n v="22911"/>
        <n v="51732"/>
        <n v="222840"/>
        <n v="385131"/>
        <n v="61696"/>
        <n v="456570"/>
        <n v="467490"/>
        <n v="224164"/>
        <n v="1363"/>
        <n v="92880"/>
        <n v="100680"/>
        <n v="1213"/>
        <n v="6323"/>
        <n v="288948"/>
        <n v="60361"/>
        <n v="4768"/>
        <n v="4857"/>
        <n v="259520"/>
        <n v="622750"/>
        <n v="6895"/>
        <n v="173280"/>
        <n v="947114"/>
        <n v="948732"/>
        <n v="169920"/>
        <n v="65987"/>
        <n v="2742"/>
        <n v="412640"/>
        <n v="689120"/>
        <n v="57890"/>
        <n v="93107"/>
        <n v="80960"/>
        <n v="196960"/>
        <n v="220060"/>
        <n v="124523"/>
        <n v="506800"/>
        <n v="21754"/>
        <n v="9646"/>
        <n v="58889"/>
        <n v="71915"/>
        <n v="440930"/>
        <n v="306080"/>
        <n v="72640"/>
        <n v="150105"/>
        <n v="364500"/>
        <n v="1157218"/>
        <n v="526808"/>
        <n v="148694"/>
        <n v="505800"/>
        <n v="65025"/>
        <n v="74105"/>
        <n v="80083"/>
        <n v="1510200"/>
        <n v="150400"/>
        <n v="1115748"/>
        <n v="187200"/>
        <n v="108162"/>
        <n v="637200"/>
        <n v="417120"/>
        <n v="490799"/>
        <n v="33"/>
        <n v="7279"/>
        <n v="63344"/>
        <n v="439120"/>
        <n v="24825"/>
        <n v="115616"/>
        <n v="74245"/>
        <n v="97140"/>
        <n v="336735"/>
        <n v="81264"/>
        <n v="35509"/>
        <n v="23218"/>
        <n v="7130"/>
        <n v="255984"/>
        <n v="9331"/>
        <n v="33365"/>
        <n v="311680"/>
        <n v="13128"/>
        <n v="363270"/>
        <n v="6010"/>
        <n v="51975"/>
        <n v="57992"/>
        <n v="726"/>
        <n v="402240"/>
        <n v="245600"/>
        <n v="1979877"/>
        <n v="349836"/>
        <n v="105624"/>
        <n v="336876"/>
        <n v="39125"/>
        <n v="268401"/>
        <n v="5834"/>
        <n v="373510"/>
        <n v="64180"/>
        <n v="4502"/>
        <n v="422071"/>
        <n v="40144"/>
        <n v="206658"/>
        <n v="43957"/>
        <n v="8507"/>
        <n v="828080"/>
        <n v="74720"/>
        <n v="6825"/>
        <n v="422640"/>
        <n v="39276"/>
        <n v="2806"/>
        <n v="19003"/>
        <n v="744380"/>
        <n v="1533"/>
        <n v="255520"/>
        <n v="1229040"/>
        <n v="196074"/>
        <n v="4815"/>
        <n v="102979"/>
        <n v="334683"/>
        <n v="281687"/>
        <n v="120766"/>
        <n v="148600"/>
        <n v="394631"/>
        <n v="54343"/>
        <n v="89821"/>
        <n v="306860"/>
        <n v="832225"/>
        <n v="231208"/>
        <n v="468840"/>
        <n v="74968"/>
        <n v="4198"/>
        <n v="44908"/>
        <n v="324521"/>
        <n v="85118"/>
        <n v="21887"/>
        <n v="81635"/>
        <n v="403413"/>
        <n v="302000"/>
        <n v="296120"/>
        <n v="314229"/>
        <n v="562455"/>
        <n v="552"/>
        <n v="270428"/>
        <n v="302560"/>
        <n v="264000"/>
        <n v="279990"/>
        <n v="13807"/>
        <n v="146762"/>
        <n v="308240"/>
        <n v="599840"/>
        <n v="15468"/>
        <n v="131191"/>
        <n v="365"/>
        <n v="8977"/>
        <n v="631"/>
        <n v="2500"/>
        <n v="164040"/>
        <n v="34093"/>
        <n v="453955"/>
        <n v="324528"/>
        <n v="402840"/>
        <n v="1366"/>
        <n v="77071"/>
        <n v="1420"/>
        <n v="349200"/>
        <n v="99920"/>
        <n v="1438"/>
        <n v="1863"/>
        <n v="1217999"/>
        <n v="101248"/>
        <n v="790788"/>
        <n v="121467"/>
        <n v="115843"/>
        <n v="16920"/>
        <n v="1416"/>
        <n v="1512973"/>
        <n v="243120"/>
        <n v="188881"/>
        <n v="476037"/>
        <n v="40"/>
        <n v="1054352"/>
        <n v="468200"/>
        <n v="1217200"/>
        <n v="103215"/>
        <n v="9055"/>
        <n v="26320"/>
        <n v="24605"/>
        <n v="86603"/>
        <n v="279060"/>
        <n v="121909"/>
        <n v="143520"/>
        <n v="54687"/>
        <n v="1728"/>
        <n v="17382"/>
        <n v="120"/>
        <n v="88389"/>
        <n v="154370"/>
        <n v="1426715"/>
        <n v="137326"/>
        <n v="227400"/>
        <n v="9405"/>
        <n v="9304"/>
        <n v="154504"/>
        <n v="398062"/>
        <n v="267092"/>
        <n v="133600"/>
        <n v="239"/>
        <n v="228270"/>
        <n v="27020"/>
        <n v="310577"/>
        <n v="34247"/>
        <n v="40913"/>
        <n v="200942"/>
        <n v="250320"/>
        <n v="354770"/>
        <n v="9025"/>
        <n v="115448"/>
        <n v="636033"/>
        <n v="738560"/>
        <n v="8121"/>
        <n v="50"/>
        <n v="47036"/>
        <n v="860"/>
        <n v="195287"/>
        <n v="462"/>
        <n v="294286"/>
        <n v="4205"/>
        <n v="234161"/>
        <n v="342637"/>
        <n v="359928"/>
        <n v="212506"/>
        <n v="384480"/>
        <n v="1619720"/>
        <n v="1026803"/>
        <n v="412381"/>
        <n v="286000"/>
        <n v="243608"/>
        <n v="6572"/>
        <n v="205987"/>
        <n v="765"/>
        <n v="157720"/>
        <n v="458808"/>
        <n v="17419"/>
        <n v="405200"/>
        <n v="157280"/>
        <n v="502140"/>
        <n v="84390"/>
        <n v="814537"/>
        <n v="276840"/>
        <n v="132096"/>
        <n v="154380"/>
        <n v="603950"/>
        <n v="900799"/>
        <n v="218398"/>
        <n v="291640"/>
        <n v="110030"/>
        <n v="5802"/>
        <n v="312"/>
        <n v="58937"/>
        <n v="353760"/>
        <n v="1090263"/>
        <n v="1376"/>
        <n v="174124"/>
        <n v="112750"/>
        <n v="909320"/>
        <n v="130796"/>
        <n v="559360"/>
        <n v="454560"/>
        <n v="454980"/>
        <n v="6592"/>
        <n v="279360"/>
        <n v="567600"/>
        <n v="346500"/>
        <n v="131072"/>
        <n v="103672"/>
        <n v="32909"/>
        <n v="143086"/>
        <n v="212944"/>
        <n v="198628"/>
        <n v="3222"/>
        <n v="285280"/>
        <n v="41313"/>
        <n v="107148"/>
        <n v="7335"/>
        <n v="617763"/>
        <n v="219620"/>
        <n v="226489"/>
        <n v="123471"/>
        <n v="247569"/>
        <n v="950755"/>
        <n v="23293"/>
        <n v="108213"/>
        <n v="21385"/>
        <n v="95304"/>
        <n v="525920"/>
        <n v="116288"/>
        <n v="438370"/>
        <n v="44560"/>
        <n v="22857"/>
        <n v="310000"/>
        <n v="143753"/>
        <n v="15182"/>
        <n v="289688"/>
        <n v="59261"/>
        <n v="22936"/>
        <n v="332396"/>
        <n v="108603"/>
        <n v="62808"/>
        <n v="582274"/>
        <n v="28880"/>
        <n v="458960"/>
        <n v="6796"/>
        <n v="2837"/>
        <n v="71120"/>
        <n v="95583"/>
        <n v="113600"/>
        <n v="48001"/>
        <n v="726853"/>
        <n v="7725"/>
        <n v="592900"/>
        <n v="131643"/>
        <n v="111399"/>
        <n v="566640"/>
        <n v="124"/>
        <n v="508550"/>
        <n v="590200"/>
        <n v="15659"/>
        <n v="112920"/>
        <n v="1252200"/>
        <n v="343287"/>
        <n v="1460"/>
        <n v="33227"/>
        <n v="765793"/>
        <n v="150740"/>
        <n v="158720"/>
        <n v="777280"/>
        <n v="192510"/>
        <n v="450000"/>
        <n v="380800"/>
        <n v="108564"/>
        <n v="155015"/>
        <n v="532"/>
        <n v="1065"/>
        <n v="87259"/>
        <n v="17262"/>
        <n v="120012"/>
        <n v="105242"/>
        <n v="1239"/>
        <n v="27241"/>
        <n v="241578"/>
        <n v="975600"/>
        <n v="148500"/>
        <n v="392480"/>
        <n v="117760"/>
        <n v="148560"/>
        <n v="157942"/>
        <n v="142687"/>
        <n v="178362"/>
        <n v="1866"/>
        <n v="97433"/>
        <n v="1478"/>
        <n v="118472"/>
        <n v="217363"/>
        <n v="47386"/>
        <n v="142041"/>
        <n v="139321"/>
        <n v="111706"/>
        <n v="1222000"/>
        <n v="78029"/>
        <n v="99176"/>
        <n v="488"/>
        <n v="6200"/>
        <n v="17073"/>
        <n v="62308"/>
        <n v="44520"/>
        <n v="5395"/>
        <n v="762794"/>
        <n v="262320"/>
        <n v="211440"/>
        <n v="711795"/>
        <n v="333"/>
        <n v="227835"/>
        <n v="83688"/>
        <n v="57440"/>
        <n v="1298640"/>
        <n v="660451"/>
        <n v="4801"/>
        <n v="78348"/>
        <n v="167676"/>
        <n v="5858"/>
        <n v="957009"/>
        <n v="27277"/>
        <n v="342240"/>
        <n v="679508"/>
        <n v="2550579"/>
        <n v="7386"/>
        <n v="64436"/>
        <n v="135331"/>
        <n v="166552"/>
        <n v="272960"/>
        <n v="1768996"/>
        <n v="225"/>
        <n v="2997"/>
        <n v="476172"/>
        <n v="5281"/>
        <n v="234632"/>
        <n v="299779"/>
        <n v="71691"/>
        <n v="1718"/>
        <n v="121463"/>
        <n v="513600"/>
        <n v="868"/>
        <n v="87114"/>
        <n v="283110"/>
        <n v="140896"/>
        <n v="202986"/>
        <n v="2367455"/>
        <n v="5844"/>
        <n v="1032400"/>
        <n v="31175"/>
        <n v="488700"/>
        <n v="398860"/>
        <n v="530160"/>
        <n v="229380"/>
        <n v="414745"/>
        <n v="325525"/>
        <n v="643701"/>
        <n v="55833"/>
        <n v="112704"/>
        <n v="138178"/>
        <n v="256118"/>
        <n v="1589510"/>
        <n v="137190"/>
        <n v="255291"/>
        <n v="155520"/>
        <n v="109440"/>
        <n v="1113"/>
        <n v="768309"/>
        <n v="458600"/>
        <n v="1611775"/>
        <n v="159968"/>
        <n v="36536"/>
        <n v="125120"/>
        <n v="496"/>
        <n v="37118"/>
        <n v="649281"/>
        <n v="668240"/>
        <n v="384644"/>
        <n v="762585"/>
        <n v="137249"/>
        <n v="607950"/>
        <n v="280051"/>
        <n v="137395"/>
        <n v="3639"/>
        <n v="892017"/>
        <n v="899"/>
        <n v="502640"/>
        <n v="770714"/>
        <n v="25029"/>
        <n v="97505"/>
        <n v="97893"/>
        <n v="159"/>
        <n v="2196"/>
        <n v="689747"/>
        <n v="16159"/>
        <n v="477337"/>
        <n v="12497"/>
        <n v="383"/>
        <n v="184243"/>
        <n v="1995"/>
        <n v="406194"/>
        <n v="268346"/>
        <n v="474958"/>
        <n v="190156"/>
        <n v="826960"/>
        <n v="1223799"/>
        <n v="30720"/>
        <n v="255440"/>
        <n v="199772"/>
        <n v="1171950"/>
        <n v="368400"/>
        <n v="421770"/>
        <n v="493920"/>
        <n v="131264"/>
        <n v="1344"/>
        <n v="452732"/>
        <n v="19783"/>
        <n v="30846"/>
        <n v="406436"/>
        <n v="1196400"/>
        <n v="436060"/>
        <n v="210923"/>
        <n v="78580"/>
        <n v="1668"/>
        <n v="441680"/>
        <n v="202944"/>
        <n v="103213"/>
        <n v="48280"/>
        <n v="642880"/>
        <n v="2612"/>
        <n v="28962"/>
        <n v="644700"/>
        <n v="436245"/>
        <n v="368320"/>
        <n v="104000"/>
        <n v="161858"/>
        <n v="4498"/>
        <n v="358680"/>
        <n v="27580"/>
        <n v="42582"/>
        <n v="572"/>
        <n v="141648"/>
        <n v="147903"/>
        <n v="34756"/>
        <n v="60412"/>
        <n v="10865"/>
        <n v="814480"/>
        <n v="128920"/>
        <n v="16000"/>
        <n v="1451037"/>
        <n v="16759"/>
        <n v="484449"/>
        <n v="935423"/>
        <n v="120618"/>
        <n v="1626"/>
        <n v="148944"/>
        <n v="104189"/>
        <n v="3300"/>
        <n v="646640"/>
        <n v="50532"/>
        <n v="85600"/>
        <n v="341495"/>
        <n v="515844"/>
        <n v="477400"/>
        <n v="46614"/>
        <n v="612725"/>
        <n v="75102"/>
        <n v="487760"/>
        <n v="799664"/>
        <n v="250018"/>
        <n v="66632"/>
        <n v="581750"/>
        <n v="16794"/>
        <n v="1211"/>
        <n v="24736"/>
        <n v="1240"/>
        <n v="744193"/>
        <n v="228531"/>
        <n v="1238683"/>
        <n v="399980"/>
        <n v="573"/>
        <n v="118720"/>
        <n v="654"/>
        <n v="220680"/>
        <n v="52100"/>
        <n v="648269"/>
        <n v="401040"/>
        <n v="689760"/>
        <n v="99786"/>
        <n v="2034"/>
        <n v="122640"/>
        <n v="1164120"/>
        <n v="20551"/>
        <n v="108540"/>
        <n v="118360"/>
        <n v="418300"/>
        <n v="104896"/>
        <n v="334080"/>
        <n v="193542"/>
        <n v="741263"/>
        <n v="397920"/>
        <n v="407400"/>
        <n v="92702"/>
        <n v="539037"/>
        <n v="142978"/>
        <n v="53052"/>
        <n v="996607"/>
        <n v="332797"/>
        <n v="1919"/>
        <n v="641441"/>
        <n v="10683"/>
        <n v="344560"/>
        <n v="546808"/>
        <n v="766118"/>
        <n v="329993"/>
        <n v="11864"/>
        <n v="809700"/>
        <n v="3490"/>
        <n v="128360"/>
        <n v="794314"/>
        <n v="14199"/>
        <n v="119452"/>
        <n v="456320"/>
        <n v="457280"/>
        <n v="198474"/>
        <n v="57660"/>
        <n v="289880"/>
        <n v="459456"/>
        <n v="91"/>
        <n v="2217734"/>
        <n v="4195"/>
        <n v="248796"/>
        <n v="480800"/>
        <n v="10874"/>
        <n v="203400"/>
        <n v="665280"/>
        <n v="1272294"/>
        <n v="662080"/>
        <n v="33206"/>
        <n v="1831"/>
        <n v="487057"/>
        <n v="230054"/>
        <n v="377784"/>
        <n v="640016"/>
        <n v="296730"/>
        <n v="1178883"/>
        <n v="316529"/>
        <n v="4128"/>
        <n v="444524"/>
        <n v="374105"/>
        <n v="7997"/>
        <n v="596000"/>
        <n v="14843"/>
        <n v="208312"/>
        <n v="246720"/>
        <n v="841120"/>
        <n v="117140"/>
        <n v="131320"/>
        <n v="433640"/>
        <n v="204864"/>
        <n v="194280"/>
        <n v="307816"/>
        <n v="815500"/>
        <n v="716440"/>
        <n v="330220"/>
        <n v="6716"/>
        <n v="454770"/>
        <n v="28343"/>
        <n v="23887"/>
        <n v="157232"/>
        <n v="111360"/>
        <n v="1881"/>
        <n v="2600"/>
        <n v="614040"/>
        <n v="450320"/>
        <n v="25914"/>
        <n v="14452"/>
        <n v="130717"/>
        <n v="205400"/>
        <n v="21572"/>
        <n v="150000"/>
        <n v="220880"/>
        <n v="490364"/>
        <n v="16370"/>
        <n v="18096"/>
        <n v="481252"/>
        <n v="524018"/>
        <n v="860520"/>
        <n v="795122"/>
        <n v="6705"/>
        <n v="178094"/>
        <n v="95535"/>
        <n v="750165"/>
        <n v="512050"/>
        <n v="791848"/>
        <n v="193372"/>
        <n v="213223"/>
        <n v="193434"/>
        <n v="679232"/>
        <n v="767520"/>
        <n v="352240"/>
        <n v="1193400"/>
        <n v="40413"/>
        <n v="491521"/>
        <n v="523972"/>
        <n v="15566"/>
        <n v="161186"/>
        <n v="257922"/>
        <n v="140400"/>
        <n v="31804"/>
        <n v="225819"/>
        <n v="170094"/>
        <n v="538400"/>
        <n v="213470"/>
        <n v="375928"/>
        <n v="351969"/>
        <n v="2322"/>
        <n v="1803"/>
        <n v="600"/>
        <n v="125080"/>
        <n v="3339"/>
        <n v="18630"/>
        <n v="176332"/>
        <n v="1311600"/>
        <n v="336190"/>
        <n v="780544"/>
        <n v="619360"/>
        <n v="209472"/>
        <n v="257400"/>
        <n v="413"/>
        <n v="457897"/>
        <n v="451880"/>
        <n v="119120"/>
        <n v="257640"/>
        <n v="161462"/>
        <n v="15287"/>
        <n v="95920"/>
        <n v="141788"/>
        <n v="176731"/>
        <n v="111824"/>
        <n v="16337"/>
        <n v="491928"/>
        <n v="8"/>
        <n v="1568"/>
        <n v="1242600"/>
        <n v="613920"/>
        <n v="622377"/>
        <n v="169901"/>
        <n v="459130"/>
        <n v="3998"/>
        <n v="150960"/>
        <n v="264588"/>
        <n v="132374"/>
        <n v="946000"/>
        <n v="130800"/>
        <n v="1000850"/>
        <n v="93798"/>
        <n v="32648"/>
        <n v="84640"/>
        <n v="166281"/>
        <n v="1642"/>
        <n v="442370"/>
        <n v="901"/>
        <n v="159804"/>
        <n v="123230"/>
        <n v="11363"/>
        <n v="399159"/>
        <n v="45959"/>
        <n v="19907"/>
        <n v="1179713"/>
        <n v="345026"/>
        <n v="5533"/>
        <n v="188723"/>
        <n v="19991"/>
        <n v="508560"/>
        <n v="468720"/>
        <n v="466346"/>
        <n v="106221"/>
        <n v="66000"/>
        <n v="26501"/>
        <n v="222560"/>
        <n v="295200"/>
        <n v="150"/>
        <n v="160292"/>
        <n v="1051207"/>
        <n v="211380"/>
        <n v="101453"/>
        <n v="59451"/>
        <n v="251640"/>
        <n v="10924"/>
        <n v="418836"/>
        <n v="66920"/>
        <n v="15423"/>
        <n v="91600"/>
        <n v="416480"/>
        <n v="500081"/>
        <n v="502960"/>
        <n v="419456"/>
        <n v="654900"/>
        <n v="16129"/>
        <n v="678960"/>
        <n v="61480"/>
        <n v="3051"/>
        <n v="225840"/>
        <n v="134131"/>
        <n v="2339"/>
        <n v="381520"/>
        <n v="10663"/>
        <n v="6811"/>
        <n v="682937"/>
        <n v="67740"/>
        <n v="317440"/>
        <n v="571"/>
        <n v="163414"/>
        <n v="25405"/>
        <n v="489"/>
        <n v="127444"/>
        <n v="4276"/>
        <n v="92757"/>
        <n v="2644"/>
        <n v="984614"/>
        <n v="592"/>
        <n v="170106"/>
        <n v="1443"/>
        <n v="300240"/>
        <n v="11527"/>
        <n v="946688"/>
        <n v="1013644"/>
        <n v="162226"/>
        <n v="1127361"/>
        <n v="174081"/>
        <n v="179337"/>
        <n v="386213"/>
        <n v="102236"/>
        <n v="29537"/>
        <n v="24338"/>
        <n v="419091"/>
        <n v="600280"/>
        <n v="243360"/>
        <n v="303280"/>
        <n v="153199"/>
        <n v="17021"/>
        <n v="81570"/>
        <n v="381920"/>
        <n v="16708"/>
        <n v="118153"/>
        <n v="99771"/>
        <n v="196"/>
        <n v="155592"/>
        <n v="7778"/>
        <n v="97640"/>
        <n v="84812"/>
        <n v="84605"/>
        <n v="341177"/>
        <n v="92664"/>
        <n v="491840"/>
        <n v="216710"/>
        <n v="19210"/>
        <n v="94682"/>
        <n v="5141"/>
        <n v="487680"/>
        <n v="273412"/>
        <n v="5270"/>
        <n v="84132"/>
        <n v="334440"/>
        <n v="161600"/>
        <n v="427840"/>
        <n v="131760"/>
        <n v="505440"/>
        <n v="102287"/>
        <n v="233600"/>
        <n v="421920"/>
        <n v="690800"/>
        <n v="196532"/>
        <n v="449508"/>
        <n v="1198"/>
        <n v="183360"/>
        <n v="86105"/>
        <n v="3008"/>
        <n v="785714"/>
        <n v="276814"/>
        <n v="134280"/>
        <n v="35012"/>
        <n v="13994"/>
        <n v="333897"/>
        <n v="113112"/>
        <n v="4327"/>
        <n v="233645"/>
        <n v="691600"/>
        <n v="79072"/>
        <n v="210304"/>
        <n v="299237"/>
        <n v="226283"/>
        <n v="105978"/>
        <n v="15818"/>
        <n v="636280"/>
        <n v="413140"/>
        <n v="369540"/>
        <n v="230580"/>
        <n v="3341"/>
        <n v="135393"/>
        <n v="682267"/>
        <n v="118055"/>
        <n v="25123"/>
        <n v="12971"/>
        <n v="88733"/>
        <n v="597900"/>
        <n v="13077"/>
        <n v="142600"/>
        <n v="350700"/>
        <n v="3917"/>
        <n v="830180"/>
        <n v="30733"/>
        <n v="7760"/>
        <n v="190771"/>
        <n v="98800"/>
        <n v="1232"/>
        <n v="1004"/>
        <n v="34400"/>
        <n v="241670"/>
        <n v="352506"/>
        <n v="97088"/>
        <n v="195920"/>
        <n v="170365"/>
        <n v="71549"/>
        <n v="1906774"/>
        <n v="452100"/>
        <n v="840120"/>
        <n v="110220"/>
        <n v="24237"/>
        <n v="175073"/>
        <n v="58446"/>
        <n v="112086"/>
        <n v="131600"/>
        <n v="15259"/>
        <n v="372480"/>
        <n v="95855"/>
        <n v="4343"/>
        <n v="37400"/>
        <n v="663360"/>
        <n v="75179"/>
        <n v="56514"/>
        <n v="131200"/>
        <n v="119038"/>
        <n v="215244"/>
        <n v="109696"/>
        <n v="133053"/>
        <n v="104667"/>
        <n v="111080"/>
        <n v="278652"/>
        <n v="363090"/>
        <n v="9214"/>
        <n v="90119"/>
        <n v="30944"/>
        <n v="2038"/>
        <n v="64560"/>
        <n v="4271"/>
        <n v="214002"/>
        <n v="217377"/>
        <n v="13546"/>
        <n v="16863"/>
        <n v="26984"/>
        <n v="339608"/>
        <n v="75600"/>
        <n v="146500"/>
        <n v="83846"/>
        <n v="6800"/>
        <n v="248091"/>
        <n v="17456"/>
        <n v="779760"/>
        <n v="299360"/>
        <n v="188982"/>
        <n v="587200"/>
        <n v="136005"/>
        <n v="8952"/>
        <n v="837760"/>
        <n v="56468"/>
        <n v="658"/>
        <n v="573749"/>
        <n v="128098"/>
        <n v="94480"/>
        <n v="334361"/>
        <n v="324730"/>
        <n v="583600"/>
        <n v="224849"/>
        <n v="71159"/>
        <n v="120812"/>
        <n v="120339"/>
        <n v="343300"/>
        <n v="155261"/>
        <n v="395978"/>
        <n v="78936"/>
        <n v="3304"/>
        <n v="437720"/>
        <n v="6202"/>
        <n v="170943"/>
        <n v="7003"/>
        <n v="1098"/>
        <n v="24"/>
        <n v="10318"/>
        <n v="31800"/>
        <n v="203259"/>
        <n v="69405"/>
        <n v="625320"/>
        <n v="381500"/>
        <n v="225360"/>
        <n v="1347240"/>
        <n v="74100"/>
        <n v="368640"/>
        <n v="1744"/>
        <n v="183468"/>
        <n v="131602"/>
        <n v="542081"/>
        <n v="54960"/>
        <n v="152641"/>
        <n v="683780"/>
        <n v="247680"/>
        <n v="5547"/>
        <n v="390720"/>
        <n v="358425"/>
        <n v="336000"/>
        <n v="1281800"/>
        <n v="216581"/>
        <n v="2192000"/>
        <n v="571000"/>
        <n v="455600"/>
        <n v="332530"/>
        <n v="280921"/>
        <n v="13872"/>
        <n v="462831"/>
        <n v="1566"/>
        <n v="145800"/>
        <n v="124769"/>
        <n v="23179"/>
        <n v="80012"/>
        <n v="577120"/>
        <n v="441212"/>
        <n v="143761"/>
        <n v="1279"/>
        <n v="117440"/>
        <n v="434780"/>
        <n v="132281"/>
        <n v="100223"/>
        <n v="420678"/>
        <n v="139398"/>
        <n v="447300"/>
        <n v="4924"/>
        <n v="526868"/>
        <n v="257520"/>
        <n v="499450"/>
        <n v="252200"/>
        <n v="2601330"/>
        <n v="391720"/>
        <n v="87973"/>
        <n v="355092"/>
        <n v="434880"/>
        <n v="37680"/>
        <n v="265680"/>
        <n v="30224"/>
        <n v="56628"/>
        <n v="98080"/>
        <n v="68885"/>
        <n v="575856"/>
        <n v="155540"/>
        <n v="9180"/>
        <n v="606606"/>
        <n v="97560"/>
        <n v="1068042"/>
        <n v="83440"/>
        <n v="382959"/>
        <n v="154480"/>
        <n v="711049"/>
        <n v="163240"/>
        <n v="669781"/>
        <n v="232905"/>
        <n v="83160"/>
        <n v="3194514"/>
        <n v="1462644"/>
        <n v="143140"/>
        <n v="41840"/>
        <n v="8473"/>
        <n v="139404"/>
        <n v="175931"/>
        <n v="1236200"/>
        <n v="2302"/>
        <n v="47980"/>
        <n v="752727"/>
        <n v="2434"/>
        <n v="595600"/>
        <n v="462734"/>
        <n v="549360"/>
        <n v="271800"/>
        <n v="184800"/>
        <n v="407737"/>
        <n v="225154"/>
        <n v="60897"/>
        <n v="465800"/>
        <n v="129424"/>
        <n v="17646"/>
        <n v="205496"/>
        <n v="22680"/>
        <n v="27318"/>
        <n v="19962"/>
        <n v="188964"/>
        <n v="17199"/>
        <n v="98700"/>
        <n v="144749"/>
        <n v="263960"/>
        <n v="1279800"/>
        <n v="48738"/>
        <n v="115034"/>
        <n v="367360"/>
        <n v="404840"/>
        <n v="24731"/>
        <n v="7689"/>
        <n v="688416"/>
        <n v="524"/>
        <n v="165888"/>
        <n v="272035"/>
        <n v="114800"/>
        <n v="153154"/>
        <n v="1704480"/>
        <n v="3190"/>
        <n v="85472"/>
        <n v="11703"/>
        <n v="113687"/>
        <n v="125440"/>
        <n v="746668"/>
        <n v="307706"/>
        <n v="907"/>
        <n v="586650"/>
        <n v="37269"/>
        <n v="29078"/>
        <n v="11720"/>
        <n v="367280"/>
        <n v="130640"/>
        <n v="190240"/>
        <n v="45107"/>
        <n v="475000"/>
        <n v="276455"/>
        <n v="2259"/>
        <n v="205651"/>
        <n v="149690"/>
        <n v="447510"/>
        <n v="200760"/>
        <n v="25679"/>
        <n v="234883"/>
        <n v="445626"/>
        <n v="519640"/>
        <n v="1727666"/>
        <n v="6003"/>
        <n v="390719"/>
        <n v="143216"/>
        <n v="150893"/>
        <n v="70339"/>
        <n v="35756"/>
        <n v="1435800"/>
        <n v="2442228"/>
        <n v="12649"/>
        <n v="792320"/>
        <n v="357680"/>
        <n v="657000"/>
        <n v="24688"/>
        <n v="124612"/>
        <n v="11"/>
        <n v="409195"/>
        <n v="420215"/>
        <n v="210552"/>
        <n v="701400"/>
        <n v="54727"/>
        <n v="719392"/>
        <n v="845480"/>
        <n v="33680"/>
        <n v="41440"/>
        <n v="702"/>
        <n v="326400"/>
        <n v="45962"/>
        <n v="526264"/>
        <n v="442080"/>
        <n v="207280"/>
        <n v="55087"/>
        <n v="16533"/>
        <n v="24620"/>
        <n v="41666"/>
        <n v="455840"/>
        <n v="215027"/>
        <n v="31680"/>
        <n v="1024400"/>
        <n v="199440"/>
        <n v="27050"/>
        <n v="468626"/>
        <n v="16688"/>
        <n v="67228"/>
        <n v="121188"/>
        <n v="610144"/>
        <n v="1242300"/>
        <n v="753360"/>
        <n v="17218"/>
        <n v="341035"/>
        <n v="650300"/>
        <n v="4922"/>
        <n v="83609"/>
        <n v="294640"/>
        <n v="263257"/>
        <n v="26011"/>
        <n v="9148"/>
        <n v="2395720"/>
        <n v="1657280"/>
        <n v="170227"/>
        <n v="4495"/>
        <n v="1219200"/>
        <n v="317150"/>
        <n v="216480"/>
        <n v="564757"/>
        <n v="73056"/>
        <n v="640233"/>
        <n v="172009"/>
        <n v="132000"/>
        <n v="28064"/>
        <n v="331840"/>
        <n v="7993"/>
        <n v="315280"/>
        <n v="604920"/>
        <n v="299794"/>
        <n v="132400"/>
        <n v="1496600"/>
        <n v="26138"/>
        <n v="474289"/>
        <n v="323806"/>
        <n v="376011"/>
        <n v="914640"/>
        <n v="686100"/>
        <n v="1563"/>
        <n v="4465"/>
        <n v="642"/>
        <n v="436170"/>
        <n v="509520"/>
        <n v="199438"/>
        <n v="6142"/>
        <n v="47267"/>
        <n v="140396"/>
        <n v="896160"/>
        <n v="168060"/>
        <n v="146082"/>
        <n v="754093"/>
        <n v="225861"/>
        <n v="13534"/>
        <n v="446821"/>
        <n v="28552"/>
        <n v="543360"/>
        <n v="280995"/>
        <n v="73391"/>
        <n v="25592"/>
        <n v="140728"/>
        <n v="445080"/>
        <n v="498898"/>
        <n v="567080"/>
        <n v="5537"/>
        <n v="2159999"/>
        <n v="727589"/>
        <n v="177926"/>
        <n v="103025"/>
        <n v="961409"/>
        <n v="86119"/>
        <n v="35447"/>
        <n v="484200"/>
        <n v="4764"/>
        <n v="108743"/>
        <n v="687900"/>
        <n v="1074014"/>
        <n v="6543"/>
        <n v="15137"/>
        <n v="370003"/>
        <n v="122124"/>
        <n v="64782"/>
        <n v="992028"/>
        <n v="192210"/>
        <n v="46673"/>
        <n v="117974"/>
        <n v="28881"/>
        <n v="789780"/>
        <n v="201225"/>
        <n v="627600"/>
        <n v="198400"/>
        <n v="2069"/>
        <n v="491040"/>
        <n v="24387"/>
        <n v="25304"/>
        <n v="805607"/>
        <n v="186130"/>
        <n v="120514"/>
        <n v="881580"/>
        <n v="175648"/>
        <n v="824543"/>
        <n v="207000"/>
        <n v="6420"/>
        <n v="1705"/>
        <n v="45849"/>
        <n v="461120"/>
        <n v="498287"/>
        <n v="2343"/>
        <n v="72911"/>
        <n v="207871"/>
        <n v="2833"/>
        <n v="101255"/>
        <n v="3831"/>
        <n v="209240"/>
        <n v="722115"/>
        <n v="1655261"/>
        <n v="75516"/>
        <n v="192480"/>
        <n v="442288"/>
        <n v="10882"/>
        <n v="220427"/>
        <n v="492294"/>
        <n v="118781"/>
        <n v="729680"/>
        <n v="159229"/>
        <n v="651"/>
        <n v="9798"/>
        <n v="125937"/>
        <n v="650720"/>
        <n v="10719"/>
        <n v="1380"/>
        <n v="26276"/>
        <n v="391850"/>
        <n v="644"/>
        <n v="134168"/>
        <n v="2139"/>
        <n v="126360"/>
        <n v="4597"/>
        <n v="267241"/>
        <n v="210278"/>
        <n v="221528"/>
        <n v="198409"/>
        <n v="243954"/>
        <n v="356580"/>
        <n v="687360"/>
        <n v="237441"/>
        <n v="602094"/>
        <n v="210825"/>
        <n v="265175"/>
        <n v="11194"/>
        <n v="3930"/>
        <n v="1160"/>
        <n v="337600"/>
        <n v="12363"/>
        <n v="1095384"/>
        <n v="573045"/>
        <n v="134080"/>
        <n v="187104"/>
        <n v="185785"/>
        <n v="833863"/>
        <n v="500566"/>
        <n v="16642"/>
        <n v="1072176"/>
        <n v="108480"/>
        <n v="569760"/>
        <n v="94893"/>
        <n v="1029298"/>
        <n v="128441"/>
        <n v="598423"/>
        <n v="5674"/>
        <n v="8314"/>
        <n v="23763"/>
        <n v="81490"/>
        <n v="36613"/>
        <n v="407542"/>
        <n v="79499"/>
        <n v="215640"/>
        <n v="123320"/>
        <n v="664039"/>
        <n v="390869"/>
        <n v="240934"/>
        <n v="1296840"/>
        <n v="747320"/>
        <n v="50160"/>
        <n v="56160"/>
        <n v="336440"/>
        <n v="1066499"/>
        <n v="1431245"/>
        <n v="266375"/>
        <n v="697360"/>
        <n v="205756"/>
        <n v="105777"/>
        <n v="3489"/>
        <n v="1473400"/>
        <n v="226400"/>
        <n v="433280"/>
        <n v="220276"/>
        <n v="1428"/>
        <n v="309298"/>
        <n v="47549"/>
        <n v="128880"/>
        <n v="76065"/>
        <n v="26251"/>
        <n v="1228"/>
        <n v="3388"/>
        <n v="157800"/>
        <n v="124089"/>
        <n v="100040"/>
        <n v="890400"/>
        <n v="69807"/>
        <n v="69374"/>
        <n v="77756"/>
        <n v="187280"/>
        <n v="828294"/>
        <n v="2216322"/>
        <n v="1704600"/>
        <n v="164148"/>
        <n v="3375"/>
        <n v="468322"/>
        <n v="275893"/>
        <n v="118158"/>
        <n v="198216"/>
        <n v="142144"/>
        <n v="4000"/>
        <n v="53341"/>
        <n v="166182"/>
        <n v="2558"/>
        <n v="266229"/>
        <n v="28931"/>
        <n v="226"/>
        <n v="94964"/>
        <n v="685103"/>
        <n v="170916"/>
        <n v="199704"/>
        <n v="71804"/>
        <n v="658140"/>
        <n v="6126"/>
        <n v="26980"/>
        <n v="2199"/>
        <n v="284085"/>
        <n v="32116"/>
        <n v="601200"/>
        <n v="224317"/>
        <n v="83200"/>
        <n v="99620"/>
        <n v="1428800"/>
        <n v="732918"/>
        <n v="155490"/>
        <n v="228500"/>
        <n v="158403"/>
        <n v="23493"/>
        <n v="5193"/>
        <n v="1012"/>
        <n v="1068"/>
        <n v="185531"/>
        <n v="176320"/>
        <n v="3809"/>
        <n v="56000"/>
        <n v="139020"/>
        <n v="61857"/>
        <n v="417680"/>
        <n v="536000"/>
        <n v="289059"/>
        <n v="214010"/>
        <n v="105333"/>
        <n v="201849"/>
        <n v="55780"/>
        <n v="299556"/>
        <n v="131040"/>
        <n v="176948"/>
        <n v="163360"/>
        <n v="41473"/>
        <n v="53068"/>
        <n v="37757"/>
        <n v="2191514"/>
        <n v="46091"/>
        <n v="181320"/>
        <n v="1828"/>
        <n v="205398"/>
        <n v="617280"/>
        <n v="203514"/>
        <n v="56745"/>
        <n v="1621"/>
        <n v="251600"/>
        <n v="322658"/>
        <n v="70303"/>
        <n v="336242"/>
        <n v="655895"/>
        <n v="11674"/>
        <n v="84400"/>
        <n v="1458"/>
        <n v="298251"/>
        <n v="721197"/>
        <n v="151734"/>
        <n v="3302"/>
        <n v="245920"/>
        <n v="294480"/>
        <n v="55975"/>
        <n v="1036440"/>
        <n v="163040"/>
        <n v="131042"/>
        <n v="2602"/>
        <n v="180916"/>
        <n v="115220"/>
        <n v="313600"/>
        <n v="1648937"/>
        <n v="119280"/>
        <n v="167109"/>
        <n v="357643"/>
        <n v="80039"/>
        <n v="41080"/>
        <n v="89594"/>
        <n v="53637"/>
        <n v="30385"/>
        <n v="134413"/>
        <n v="220640"/>
        <n v="4122"/>
        <n v="77367"/>
        <n v="643680"/>
        <n v="77436"/>
        <n v="24341"/>
        <n v="1232640"/>
        <n v="107680"/>
        <n v="66687"/>
        <n v="167920"/>
        <n v="151646"/>
        <n v="249760"/>
        <n v="353975"/>
        <n v="565322"/>
        <n v="52069"/>
        <n v="50971"/>
        <n v="1016400"/>
        <n v="220937"/>
        <n v="603500"/>
        <n v="17970"/>
        <n v="9914"/>
        <n v="384300"/>
        <n v="627"/>
        <n v="197460"/>
        <n v="87"/>
        <n v="224184"/>
        <n v="257747"/>
        <n v="2133180"/>
        <n v="778"/>
        <n v="201715"/>
        <n v="1130"/>
        <n v="393300"/>
        <n v="261843"/>
        <n v="29503"/>
        <n v="2557"/>
        <n v="215315"/>
        <n v="423720"/>
        <n v="8842"/>
        <n v="1113210"/>
        <n v="2900"/>
        <n v="624840"/>
        <n v="3886"/>
        <n v="220882"/>
        <n v="1112973"/>
        <n v="616500"/>
        <n v="580411"/>
        <n v="121658"/>
        <n v="3621"/>
        <n v="139078"/>
        <n v="15438"/>
        <n v="2915"/>
        <n v="83597"/>
        <n v="229433"/>
        <n v="194051"/>
        <n v="92505"/>
        <n v="12096"/>
        <n v="2686"/>
        <n v="204811"/>
        <n v="29557"/>
        <n v="210361"/>
        <n v="3148412"/>
        <n v="7151"/>
        <n v="33461"/>
        <n v="207415"/>
        <n v="175240"/>
        <n v="846960"/>
        <n v="1549089"/>
        <n v="219520"/>
        <n v="80688"/>
        <n v="51866"/>
        <n v="153880"/>
        <n v="23895"/>
        <n v="371390"/>
        <n v="160031"/>
        <n v="7847"/>
        <n v="450600"/>
        <n v="619200"/>
        <n v="323"/>
        <n v="315300"/>
        <n v="1109040"/>
        <n v="123880"/>
        <n v="84000"/>
        <n v="146984"/>
        <n v="312320"/>
        <n v="280732"/>
        <n v="3393"/>
        <n v="17491"/>
        <n v="82640"/>
        <n v="343090"/>
        <n v="392160"/>
        <n v="299"/>
        <n v="365400"/>
        <n v="291093"/>
        <n v="120161"/>
        <n v="873"/>
        <n v="71990"/>
        <n v="459680"/>
        <n v="71950"/>
        <n v="37534"/>
        <n v="941520"/>
        <n v="12993"/>
        <n v="101537"/>
        <n v="3445"/>
        <n v="712955"/>
        <n v="220400"/>
        <n v="1001520"/>
        <n v="240400"/>
        <n v="190942"/>
        <n v="131680"/>
        <n v="342600"/>
        <n v="567144"/>
        <n v="215760"/>
        <n v="282913"/>
        <n v="553800"/>
        <n v="894880"/>
        <n v="160800"/>
        <n v="194"/>
        <n v="19875"/>
        <n v="582740"/>
        <n v="150272"/>
        <n v="5962"/>
        <n v="69265"/>
        <n v="147632"/>
        <n v="127966"/>
        <n v="144921"/>
        <n v="132430"/>
        <n v="1483"/>
        <n v="332460"/>
        <n v="1535400"/>
        <n v="53685"/>
        <n v="80080"/>
        <n v="1502"/>
        <n v="174612"/>
        <n v="83250"/>
        <n v="148252"/>
        <n v="339"/>
        <n v="84320"/>
        <n v="48202"/>
        <n v="1096400"/>
        <n v="3040770"/>
        <n v="36107"/>
        <n v="122108"/>
        <n v="4439"/>
        <n v="881200"/>
        <n v="28640"/>
        <n v="13625"/>
        <n v="69840"/>
        <n v="28642"/>
        <n v="210910"/>
        <n v="1474703"/>
        <n v="1306960"/>
        <n v="283127"/>
        <n v="53007"/>
        <n v="602228"/>
        <n v="590"/>
        <n v="474080"/>
        <n v="370875"/>
        <n v="162"/>
        <n v="146941"/>
        <n v="57054"/>
        <n v="417647"/>
        <n v="6919"/>
        <n v="804704"/>
        <n v="141078"/>
        <n v="32981"/>
        <n v="46592"/>
        <n v="500160"/>
        <n v="782819"/>
        <n v="143129"/>
        <n v="159534"/>
        <n v="180607"/>
        <n v="6916"/>
        <n v="118600"/>
        <n v="341280"/>
        <n v="134262"/>
        <n v="255943"/>
        <n v="730"/>
        <n v="169280"/>
        <n v="84720"/>
        <n v="60681"/>
        <n v="787508"/>
        <n v="1114680"/>
        <n v="887520"/>
        <n v="2770"/>
        <n v="480939"/>
        <n v="1537861"/>
        <n v="809489"/>
        <n v="1115685"/>
        <n v="21318"/>
        <n v="563500"/>
        <n v="272633"/>
        <n v="423600"/>
        <n v="2796"/>
        <n v="598280"/>
        <n v="7496"/>
        <n v="189720"/>
        <n v="88620"/>
        <n v="1487264"/>
        <n v="95840"/>
        <n v="75692"/>
        <n v="692"/>
        <n v="55028"/>
        <n v="31437"/>
        <n v="104029"/>
        <n v="177648"/>
        <n v="8607"/>
        <n v="584660"/>
        <n v="1234800"/>
        <n v="21770"/>
        <n v="1223"/>
        <n v="168419"/>
        <n v="130"/>
        <n v="135040"/>
        <n v="14480"/>
        <n v="59238"/>
        <n v="131440"/>
        <n v="718"/>
        <n v="352530"/>
        <n v="1498560"/>
        <n v="174382"/>
        <n v="70011"/>
        <n v="90516"/>
        <n v="730440"/>
        <n v="490200"/>
        <n v="307332"/>
        <n v="82448"/>
        <n v="48684"/>
        <n v="364644"/>
        <n v="254049"/>
        <n v="571171"/>
        <n v="327409"/>
        <n v="202720"/>
        <n v="1188460"/>
        <n v="271200"/>
        <n v="1488"/>
        <n v="37189"/>
        <n v="704605"/>
        <n v="2063436"/>
        <n v="105320"/>
        <n v="1917356"/>
        <n v="147410"/>
        <n v="27742"/>
        <n v="200641"/>
        <n v="290235"/>
        <n v="131564"/>
        <n v="679500"/>
        <n v="922902"/>
        <n v="302654"/>
        <n v="71220"/>
        <n v="84314"/>
        <n v="9224"/>
        <n v="133817"/>
        <n v="609200"/>
        <n v="1755"/>
        <n v="487840"/>
        <n v="123360"/>
        <n v="116577"/>
        <n v="566109"/>
        <n v="168137"/>
        <n v="104840"/>
        <n v="19"/>
        <n v="2196180"/>
        <n v="30360"/>
        <n v="374735"/>
        <n v="4"/>
        <n v="14074"/>
        <n v="802400"/>
        <n v="13450"/>
        <n v="22954"/>
        <n v="479368"/>
        <n v="6005"/>
        <n v="1876"/>
        <n v="230412"/>
        <n v="442920"/>
        <n v="183914"/>
        <n v="369960"/>
        <n v="320"/>
        <n v="902"/>
        <n v="42617"/>
        <n v="164798"/>
        <n v="310536"/>
        <n v="3885"/>
        <n v="57402"/>
        <n v="932410"/>
        <n v="79699"/>
        <n v="462088"/>
        <n v="9630"/>
        <n v="24713"/>
        <n v="59660"/>
        <n v="459040"/>
        <n v="817"/>
        <n v="359281"/>
        <n v="661"/>
        <n v="733916"/>
        <n v="519687"/>
        <n v="69994"/>
        <n v="78387"/>
        <n v="943200"/>
        <n v="7139"/>
        <n v="615510"/>
        <n v="71565"/>
        <n v="151939"/>
        <n v="14359"/>
        <n v="22632"/>
        <n v="181618"/>
        <n v="535200"/>
        <n v="52971"/>
        <n v="114695"/>
        <n v="157439"/>
        <n v="262068"/>
        <n v="597360"/>
        <n v="2133"/>
        <n v="58521"/>
        <n v="136265"/>
        <n v="523920"/>
        <n v="43011"/>
        <n v="545381"/>
        <n v="2084"/>
        <n v="626046"/>
        <n v="114360"/>
        <n v="2037020"/>
        <n v="2232"/>
        <n v="109822"/>
        <n v="24440"/>
        <n v="424640"/>
        <n v="10458"/>
        <n v="95610"/>
        <n v="2923"/>
        <n v="425384"/>
        <n v="243037"/>
        <n v="25562"/>
        <n v="104432"/>
        <n v="592600"/>
        <n v="1770"/>
        <n v="2823704"/>
        <n v="175140"/>
        <n v="625533"/>
        <n v="478800"/>
        <n v="360980"/>
        <n v="265760"/>
        <n v="27652"/>
        <n v="59856"/>
        <n v="17464"/>
        <n v="379156"/>
        <n v="6941"/>
        <n v="430560"/>
        <n v="324600"/>
        <n v="16579"/>
        <n v="444"/>
        <n v="272320"/>
        <n v="57040"/>
        <n v="105150"/>
        <n v="195278"/>
        <n v="85040"/>
        <n v="124440"/>
        <n v="908440"/>
        <n v="2599"/>
        <n v="62296"/>
        <n v="10262"/>
        <n v="660000"/>
        <n v="274999"/>
        <n v="780720"/>
        <n v="492378"/>
        <n v="668341"/>
        <n v="106240"/>
        <n v="530353"/>
        <n v="466900"/>
        <n v="81887"/>
        <n v="400720"/>
        <n v="562640"/>
        <n v="1010760"/>
        <n v="77844"/>
        <n v="6470"/>
        <n v="713968"/>
        <n v="3395"/>
        <n v="416640"/>
        <n v="70128"/>
        <n v="435655"/>
        <n v="18803"/>
        <n v="148338"/>
        <n v="25967"/>
        <n v="85120"/>
        <n v="108600"/>
        <n v="148760"/>
        <n v="233520"/>
        <n v="470294"/>
        <n v="52372"/>
        <n v="37646"/>
        <n v="1087470"/>
        <n v="3451"/>
        <n v="737"/>
        <n v="395142"/>
        <n v="2270"/>
        <n v="1014210"/>
        <n v="185522"/>
        <n v="65827"/>
        <n v="17961"/>
        <n v="42536"/>
        <n v="141240"/>
        <n v="6527"/>
        <n v="471760"/>
        <n v="52076"/>
        <n v="496854"/>
        <n v="863"/>
        <n v="484330"/>
        <n v="174640"/>
        <n v="413596"/>
        <n v="575812"/>
        <n v="138880"/>
        <n v="70800"/>
        <n v="507840"/>
        <n v="7357"/>
        <n v="433983"/>
        <n v="15464"/>
        <n v="424960"/>
        <n v="490720"/>
        <n v="738762"/>
        <n v="162560"/>
        <n v="83068"/>
        <n v="646941"/>
        <n v="177699"/>
        <n v="694560"/>
        <n v="196716"/>
        <n v="1466"/>
        <n v="809440"/>
        <n v="86548"/>
        <n v="35681"/>
        <n v="242668"/>
        <n v="33518"/>
        <n v="271118"/>
        <n v="133143"/>
        <n v="165438"/>
        <n v="611656"/>
        <n v="256080"/>
        <n v="44455"/>
        <n v="6685"/>
        <n v="786820"/>
        <n v="251677"/>
        <n v="4470"/>
        <n v="8119"/>
        <n v="243572"/>
        <n v="204941"/>
        <n v="58289"/>
        <n v="794"/>
        <n v="656"/>
        <n v="5055"/>
        <n v="72512"/>
        <n v="3711"/>
        <n v="334800"/>
        <n v="579120"/>
        <n v="567094"/>
        <n v="36019"/>
        <n v="1149202"/>
        <n v="247021"/>
        <n v="3500"/>
        <n v="1210401"/>
        <n v="1224501"/>
        <n v="54879"/>
        <n v="1032"/>
        <n v="25465"/>
        <n v="22174"/>
        <n v="409019"/>
        <n v="143560"/>
        <n v="4262"/>
        <n v="350303"/>
        <n v="827500"/>
        <n v="825"/>
        <n v="944376"/>
        <n v="411800"/>
        <n v="109805"/>
        <n v="453"/>
        <n v="6708"/>
        <n v="211529"/>
        <n v="78720"/>
        <n v="301840"/>
        <n v="80088"/>
        <n v="685740"/>
        <n v="32644"/>
        <n v="1197222"/>
        <n v="2239"/>
        <n v="90386"/>
        <n v="146000"/>
        <n v="559520"/>
        <n v="77893"/>
        <n v="380457"/>
        <n v="62869"/>
        <n v="486"/>
        <n v="6389"/>
        <n v="327093"/>
        <n v="330720"/>
        <n v="155"/>
        <n v="1187999"/>
        <n v="607471"/>
        <n v="738000"/>
        <n v="159012"/>
        <n v="114817"/>
        <n v="5157"/>
        <n v="87200"/>
        <n v="236534"/>
        <n v="8858"/>
        <n v="590052"/>
        <n v="141220"/>
        <n v="247720"/>
        <n v="134220"/>
        <n v="57473"/>
        <n v="223360"/>
        <n v="5932"/>
        <n v="20657"/>
        <n v="1821536"/>
        <n v="12153"/>
        <n v="96716"/>
        <n v="1202"/>
        <n v="121509"/>
        <n v="3254"/>
        <n v="24925"/>
        <n v="165177"/>
        <n v="622260"/>
        <n v="705312"/>
        <n v="822720"/>
        <n v="44777"/>
        <n v="41334"/>
        <n v="1031948"/>
        <n v="1158569"/>
        <n v="12347"/>
        <n v="80762"/>
        <n v="93680"/>
        <n v="40162"/>
        <n v="595560"/>
        <n v="510490"/>
        <n v="72055"/>
        <n v="875195"/>
        <n v="4404"/>
        <n v="206898"/>
        <n v="433293"/>
        <n v="291303"/>
        <n v="136988"/>
        <n v="86538"/>
        <n v="342749"/>
        <n v="32320"/>
        <n v="122"/>
        <n v="95172"/>
        <n v="91129"/>
        <n v="406042"/>
        <n v="234960"/>
        <n v="742560"/>
        <n v="81155"/>
        <n v="48000"/>
        <n v="115040"/>
        <n v="126383"/>
        <n v="242560"/>
        <n v="34160"/>
        <n v="380688"/>
        <n v="426620"/>
        <n v="653891"/>
        <n v="126587"/>
        <n v="78785"/>
        <n v="646020"/>
        <n v="36173"/>
        <n v="3313"/>
        <n v="275638"/>
        <n v="2922"/>
        <n v="886988"/>
        <n v="2126107"/>
        <n v="737360"/>
        <n v="12514"/>
        <n v="168572"/>
        <n v="24749"/>
        <n v="102180"/>
        <n v="71769"/>
        <n v="1903093"/>
        <n v="160459"/>
        <n v="137258"/>
        <n v="265053"/>
        <n v="710400"/>
        <n v="85934"/>
        <n v="464517"/>
        <n v="2264128"/>
        <n v="494000"/>
        <n v="189630"/>
        <n v="47226"/>
        <n v="89874"/>
        <n v="1035"/>
        <n v="360"/>
        <n v="98327"/>
        <n v="69259"/>
        <n v="1833523"/>
        <n v="207520"/>
        <n v="173160"/>
        <n v="737798"/>
        <n v="109830"/>
        <n v="379220"/>
        <n v="59936"/>
        <n v="7718"/>
        <n v="602484"/>
        <n v="25834"/>
        <n v="251453"/>
        <n v="525966"/>
        <n v="529600"/>
        <n v="516320"/>
        <n v="263000"/>
        <n v="389"/>
        <n v="7311"/>
        <n v="69180"/>
        <n v="346720"/>
        <n v="442640"/>
        <n v="213467"/>
        <n v="92491"/>
        <n v="2713"/>
        <n v="194700"/>
        <n v="176880"/>
        <n v="715560"/>
        <n v="232524"/>
        <n v="373120"/>
        <n v="141253"/>
        <n v="687840"/>
        <n v="565"/>
        <n v="93640"/>
        <n v="145360"/>
        <n v="763449"/>
        <n v="178169"/>
        <n v="172318"/>
        <n v="250240"/>
        <n v="342480"/>
        <n v="354440"/>
        <n v="3712"/>
        <n v="476480"/>
        <n v="1053915"/>
        <n v="6138"/>
        <n v="832880"/>
        <n v="184"/>
        <n v="252756"/>
        <n v="243240"/>
        <n v="9431"/>
        <n v="263360"/>
        <n v="405763"/>
        <n v="574925"/>
        <n v="115790"/>
        <n v="225120"/>
        <n v="263728"/>
        <n v="576640"/>
        <n v="647010"/>
        <n v="22977"/>
        <n v="124735"/>
        <n v="859200"/>
        <n v="667860"/>
        <n v="37520"/>
        <n v="356840"/>
        <n v="675235"/>
        <n v="20064"/>
        <n v="191583"/>
        <n v="163008"/>
        <n v="99538"/>
        <n v="63751"/>
        <n v="464185"/>
        <n v="1211810"/>
        <n v="222979"/>
        <n v="728097"/>
        <n v="74553"/>
        <n v="339740"/>
        <n v="570600"/>
        <n v="152000"/>
        <n v="3218"/>
        <n v="2679"/>
        <n v="618241"/>
        <n v="260391"/>
        <n v="721358"/>
        <n v="834900"/>
        <n v="914165"/>
        <n v="408512"/>
        <n v="38232"/>
        <n v="3081"/>
        <n v="183521"/>
        <n v="171091"/>
        <n v="141360"/>
        <n v="101800"/>
        <n v="447800"/>
        <n v="730929"/>
        <n v="477000"/>
        <n v="104028"/>
        <n v="471196"/>
        <n v="82240"/>
        <n v="58694"/>
        <n v="26569"/>
        <n v="106851"/>
        <n v="20557"/>
        <n v="345000"/>
        <n v="10757"/>
        <n v="64901"/>
        <n v="56711"/>
        <n v="75301"/>
        <n v="156520"/>
        <n v="1040880"/>
        <n v="622"/>
        <n v="27473"/>
        <n v="639450"/>
        <n v="341856"/>
        <n v="48262"/>
        <n v="13176"/>
        <n v="157603"/>
        <n v="16725"/>
        <n v="784576"/>
        <n v="33969"/>
        <n v="403360"/>
        <n v="594400"/>
        <n v="6945"/>
        <n v="211"/>
        <n v="529800"/>
        <n v="26818"/>
        <n v="84137"/>
        <n v="221773"/>
        <n v="165848"/>
        <n v="36064"/>
        <n v="349300"/>
        <n v="476960"/>
        <n v="779557"/>
        <n v="651700"/>
        <n v="447840"/>
        <n v="893"/>
        <n v="1880"/>
        <n v="2829"/>
        <n v="220958"/>
        <n v="2192"/>
        <n v="26754"/>
        <n v="208128"/>
        <n v="127200"/>
        <n v="1266600"/>
        <n v="4171"/>
        <n v="507075"/>
        <n v="212885"/>
        <n v="232080"/>
        <n v="69775"/>
        <n v="15406"/>
        <n v="254578"/>
        <n v="1009"/>
        <n v="433760"/>
        <n v="152534"/>
        <n v="154576"/>
        <n v="421568"/>
        <n v="177620"/>
        <n v="147185"/>
        <n v="1491713"/>
        <n v="4752"/>
        <n v="165400"/>
        <n v="6431"/>
        <n v="749280"/>
        <n v="153583"/>
        <n v="227280"/>
        <n v="397752"/>
        <n v="68680"/>
        <n v="38924"/>
        <n v="1603"/>
        <n v="172480"/>
        <n v="40430"/>
        <n v="77973"/>
        <n v="589640"/>
        <n v="114974"/>
        <n v="392393"/>
        <n v="18838"/>
        <n v="396944"/>
        <n v="554"/>
        <n v="199520"/>
        <n v="168480"/>
        <n v="210167"/>
        <n v="215669"/>
        <n v="132750"/>
        <n v="1982"/>
        <n v="198737"/>
        <n v="36602"/>
        <n v="2355"/>
        <n v="235519"/>
        <n v="68628"/>
        <n v="12434"/>
        <n v="692028"/>
        <n v="462560"/>
        <n v="90757"/>
        <n v="221"/>
        <n v="292914"/>
        <n v="15690"/>
        <n v="426140"/>
        <n v="926000"/>
        <n v="93500"/>
        <n v="177897"/>
        <n v="52794"/>
        <n v="16066"/>
        <n v="677745"/>
        <n v="148123"/>
        <n v="1961"/>
        <n v="146440"/>
        <n v="122717"/>
        <n v="4168"/>
        <n v="7938"/>
        <n v="2996"/>
        <n v="472343"/>
        <n v="5521"/>
        <n v="137200"/>
        <n v="40923"/>
        <n v="259620"/>
        <n v="1094640"/>
        <n v="479323"/>
        <n v="403600"/>
        <n v="295360"/>
        <n v="131106"/>
        <n v="97208"/>
        <n v="314680"/>
        <n v="359302"/>
        <n v="324594"/>
        <n v="818760"/>
        <n v="427439"/>
        <n v="1062878"/>
        <n v="531280"/>
        <n v="895040"/>
        <n v="126720"/>
        <n v="124124"/>
        <n v="120832"/>
        <n v="1385903"/>
        <n v="47444"/>
        <n v="23458"/>
        <n v="41319"/>
        <n v="5737"/>
        <n v="550496"/>
        <n v="687408"/>
        <n v="88260"/>
        <n v="122680"/>
        <n v="1286560"/>
        <n v="425859"/>
        <n v="231360"/>
        <n v="495727"/>
        <n v="225552"/>
        <n v="168"/>
        <n v="55640"/>
        <n v="733"/>
        <n v="2864"/>
        <n v="485040"/>
        <n v="450440"/>
        <n v="229992"/>
        <n v="20223"/>
        <n v="175638"/>
        <n v="8886"/>
        <n v="86464"/>
        <n v="1922"/>
        <n v="1074"/>
        <n v="3405"/>
        <n v="297760"/>
        <n v="665862"/>
        <n v="215250"/>
        <n v="1492645"/>
        <n v="1479320"/>
        <n v="3970"/>
        <n v="433560"/>
        <n v="21310"/>
        <n v="32606"/>
        <n v="1096073"/>
        <n v="46605"/>
        <n v="234638"/>
        <n v="85442"/>
        <n v="1402080"/>
        <n v="34346"/>
        <n v="407200"/>
        <n v="217157"/>
        <n v="70560"/>
        <n v="76261"/>
        <n v="16587"/>
        <n v="702832"/>
        <n v="148946"/>
        <n v="13422"/>
        <n v="155019"/>
        <n v="26940"/>
        <n v="1983"/>
        <n v="5697"/>
        <n v="258176"/>
        <n v="9504"/>
        <n v="98200"/>
        <n v="762187"/>
        <n v="481160"/>
        <n v="1130160"/>
        <n v="512280"/>
        <n v="494560"/>
        <n v="86214"/>
        <n v="2078724"/>
        <n v="568960"/>
        <n v="6932"/>
        <n v="455349"/>
        <n v="243410"/>
        <n v="24298"/>
        <n v="105630"/>
        <n v="122480"/>
        <n v="697440"/>
        <n v="133"/>
        <n v="263417"/>
        <n v="77120"/>
        <n v="112127"/>
        <n v="157804"/>
        <n v="190800"/>
        <n v="90720"/>
        <n v="1057988"/>
        <n v="117860"/>
        <n v="796382"/>
        <n v="678320"/>
        <n v="483120"/>
        <n v="9482"/>
        <n v="122080"/>
        <n v="1013090"/>
        <n v="914798"/>
        <n v="7288"/>
        <n v="152609"/>
        <n v="260200"/>
        <n v="65505"/>
        <n v="161590"/>
        <n v="40841"/>
        <n v="1156960"/>
        <n v="699122"/>
        <n v="120400"/>
        <n v="180704"/>
        <n v="848386"/>
        <n v="123680"/>
        <n v="66890"/>
        <n v="93911"/>
        <n v="593147"/>
        <n v="89699"/>
        <n v="15583"/>
        <n v="394086"/>
        <n v="102880"/>
        <n v="9620"/>
        <n v="138900"/>
        <n v="135120"/>
        <n v="711852"/>
        <n v="413640"/>
        <n v="185520"/>
        <n v="72838"/>
        <n v="429920"/>
        <n v="17855"/>
        <n v="287240"/>
        <n v="437"/>
        <n v="226383"/>
        <n v="297920"/>
        <n v="4086"/>
        <n v="156467"/>
        <n v="883000"/>
        <n v="1846"/>
        <n v="139064"/>
        <n v="149245"/>
        <n v="295860"/>
        <n v="1232400"/>
        <n v="69213"/>
        <n v="109"/>
        <n v="288500"/>
        <n v="132350"/>
        <n v="247920"/>
        <n v="9191"/>
        <n v="80045"/>
        <n v="165600"/>
        <n v="1086"/>
        <n v="64129"/>
        <n v="1386896"/>
        <n v="56368"/>
        <n v="71400"/>
        <n v="1776"/>
        <n v="37844"/>
        <n v="216231"/>
        <n v="1285"/>
        <n v="3427"/>
        <n v="145098"/>
        <n v="11256"/>
        <n v="62611"/>
        <n v="170400"/>
        <n v="342"/>
        <n v="90003"/>
        <n v="740474"/>
        <n v="341086"/>
        <n v="538800"/>
        <n v="34317"/>
        <n v="451920"/>
        <n v="123200"/>
        <n v="21041"/>
        <n v="70069"/>
        <n v="110563"/>
        <n v="116160"/>
        <n v="870"/>
        <n v="110000"/>
        <n v="622330"/>
        <n v="434080"/>
        <n v="9270"/>
        <n v="56283"/>
        <n v="118320"/>
        <n v="564200"/>
        <n v="555040"/>
        <n v="22231"/>
        <n v="364420"/>
        <n v="1945421"/>
        <n v="95268"/>
        <n v="932350"/>
        <n v="75435"/>
        <n v="662"/>
        <n v="69280"/>
        <n v="414277"/>
        <n v="151238"/>
        <n v="3994"/>
        <n v="420720"/>
        <n v="1030202"/>
        <n v="47603"/>
        <n v="968290"/>
        <n v="1262"/>
        <n v="19271"/>
        <n v="1822"/>
        <n v="499"/>
        <n v="366530"/>
        <n v="44602"/>
        <n v="342160"/>
        <n v="1077300"/>
        <n v="57834"/>
        <n v="11335"/>
        <n v="467630"/>
        <n v="397469"/>
        <n v="797200"/>
        <n v="144520"/>
        <n v="852837"/>
        <n v="4462"/>
        <n v="867540"/>
        <n v="17170"/>
        <n v="7303"/>
        <n v="116215"/>
        <n v="123480"/>
        <n v="406140"/>
        <n v="607"/>
        <n v="16145"/>
        <n v="1537"/>
        <n v="160287"/>
        <n v="162613"/>
        <n v="176160"/>
        <n v="325794"/>
        <n v="3011"/>
        <n v="265950"/>
        <n v="96006"/>
        <n v="479"/>
        <n v="287080"/>
        <n v="168400"/>
        <n v="815520"/>
        <n v="247149"/>
        <n v="366160"/>
        <n v="260050"/>
        <n v="16460"/>
        <n v="154400"/>
        <n v="75411"/>
        <n v="226080"/>
        <n v="3672"/>
        <n v="493780"/>
        <n v="149750"/>
        <n v="121409"/>
        <n v="31992"/>
        <n v="512384"/>
        <n v="102980"/>
        <n v="263406"/>
        <n v="11360"/>
        <n v="384720"/>
        <n v="1246"/>
        <n v="489247"/>
        <n v="1092986"/>
        <n v="267000"/>
        <n v="10205"/>
        <n v="12282"/>
        <n v="63238"/>
        <n v="19383"/>
        <n v="42029"/>
        <n v="1508400"/>
        <n v="10396"/>
        <n v="61863"/>
        <n v="125588"/>
        <n v="62006"/>
        <n v="561454"/>
        <n v="722880"/>
        <n v="6649"/>
        <n v="290444"/>
        <n v="9312"/>
        <n v="559044"/>
        <n v="64111"/>
        <n v="911911"/>
        <n v="7798"/>
        <n v="15994"/>
        <n v="604089"/>
        <n v="4292"/>
        <n v="16198"/>
        <n v="70783"/>
        <n v="588817"/>
        <n v="139840"/>
        <n v="84028"/>
        <n v="9282"/>
        <n v="1592201"/>
        <n v="1554420"/>
        <n v="29217"/>
        <n v="68630"/>
        <n v="272243"/>
        <n v="791952"/>
        <n v="231366"/>
        <n v="125111"/>
        <n v="442120"/>
        <n v="183362"/>
        <n v="469234"/>
        <n v="14187"/>
        <n v="285574"/>
        <n v="654920"/>
        <n v="661718"/>
        <n v="16813"/>
        <n v="1107041"/>
        <n v="142971"/>
        <n v="605069"/>
        <n v="544160"/>
        <n v="133913"/>
        <n v="359501"/>
        <n v="229108"/>
        <n v="159973"/>
        <n v="48362"/>
        <n v="38790"/>
        <n v="514400"/>
        <n v="554400"/>
        <n v="22500"/>
        <n v="623173"/>
        <n v="944881"/>
        <n v="15195"/>
        <n v="12285"/>
        <n v="1494960"/>
        <n v="75084"/>
        <n v="106876"/>
        <n v="31120"/>
        <n v="243000"/>
        <n v="67115"/>
        <n v="150659"/>
        <n v="138638"/>
        <n v="357418"/>
        <n v="314330"/>
        <n v="431"/>
        <n v="5580"/>
        <n v="294080"/>
        <n v="44435"/>
        <n v="64880"/>
        <n v="624470"/>
        <n v="1165"/>
        <n v="495600"/>
        <n v="391942"/>
        <n v="739740"/>
        <n v="223190"/>
        <n v="23735"/>
        <n v="193558"/>
        <n v="182480"/>
        <n v="8820"/>
        <n v="3219253"/>
        <n v="121112"/>
        <n v="8492"/>
        <n v="260957"/>
        <n v="50240"/>
        <n v="29233"/>
        <n v="615820"/>
        <n v="742080"/>
        <n v="460339"/>
        <n v="1136"/>
        <n v="50692"/>
        <n v="209802"/>
        <n v="1135"/>
        <n v="128532"/>
        <n v="1033021"/>
        <n v="792000"/>
        <n v="590960"/>
        <n v="1602600"/>
        <n v="64127"/>
        <n v="161480"/>
        <n v="12674"/>
        <n v="63873"/>
        <n v="16036"/>
        <n v="487729"/>
        <n v="615680"/>
        <n v="111600"/>
        <n v="591200"/>
        <n v="885926"/>
        <n v="103383"/>
        <n v="40355"/>
        <n v="3077554"/>
        <n v="159490"/>
        <n v="71801"/>
        <n v="1462239"/>
        <n v="59103"/>
        <n v="305301"/>
        <n v="669240"/>
        <n v="1971"/>
        <n v="660133"/>
        <n v="198720"/>
        <n v="81600"/>
        <n v="209232"/>
        <n v="2473"/>
        <n v="69869"/>
        <n v="174440"/>
        <n v="366161"/>
        <n v="212080"/>
        <n v="9512"/>
        <n v="12141"/>
        <n v="39757"/>
        <n v="74520"/>
        <n v="55177"/>
        <n v="193572"/>
        <n v="131637"/>
        <n v="717180"/>
        <n v="1303093"/>
        <n v="9470"/>
        <n v="750480"/>
        <n v="237996"/>
        <n v="120960"/>
        <n v="238000"/>
        <n v="252574"/>
        <n v="214950"/>
        <n v="332031"/>
        <n v="202423"/>
        <n v="32959"/>
        <n v="246927"/>
        <n v="9863"/>
        <n v="558448"/>
        <n v="177058"/>
        <n v="138440"/>
        <n v="639180"/>
        <n v="321480"/>
        <n v="195353"/>
        <n v="1174800"/>
        <n v="286280"/>
        <n v="7499"/>
        <n v="32880"/>
        <n v="2570"/>
        <n v="145577"/>
        <n v="1147440"/>
        <n v="158698"/>
        <n v="251160"/>
        <n v="118372"/>
        <n v="2943"/>
        <n v="2015"/>
        <n v="9684"/>
        <n v="4089"/>
        <n v="6237"/>
        <n v="650416"/>
        <n v="442569"/>
        <n v="517576"/>
        <n v="218707"/>
        <n v="114720"/>
        <n v="387912"/>
        <n v="273542"/>
        <n v="276153"/>
        <n v="1725075"/>
        <n v="184689"/>
        <n v="359110"/>
        <n v="291406"/>
        <n v="708649"/>
        <n v="372400"/>
        <n v="2725"/>
        <n v="106440"/>
        <n v="76914"/>
        <n v="404520"/>
        <n v="508654"/>
        <n v="34063"/>
        <n v="171171"/>
        <n v="1767270"/>
        <n v="30386"/>
        <n v="83720"/>
        <n v="352320"/>
        <n v="398080"/>
        <n v="113516"/>
        <n v="300765"/>
        <n v="401600"/>
        <n v="601133"/>
        <n v="1414"/>
        <n v="52890"/>
        <n v="177944"/>
        <n v="491237"/>
        <n v="1086360"/>
        <n v="121249"/>
        <n v="390080"/>
        <n v="133000"/>
        <n v="221592"/>
        <n v="988"/>
        <n v="114920"/>
        <n v="127720"/>
        <n v="15914"/>
        <n v="556"/>
        <n v="56042"/>
        <n v="134360"/>
        <n v="635"/>
        <n v="554080"/>
        <n v="29914"/>
        <n v="79379"/>
        <n v="2347"/>
        <n v="772520"/>
        <n v="266280"/>
        <n v="9599"/>
        <n v="363520"/>
        <n v="68200"/>
        <n v="1682396"/>
        <n v="344400"/>
        <n v="90229"/>
        <n v="448104"/>
        <n v="44960"/>
        <n v="5506"/>
        <n v="174"/>
        <n v="205040"/>
        <n v="524320"/>
        <n v="968880"/>
        <n v="468115"/>
        <n v="25127"/>
        <n v="296"/>
        <n v="29266"/>
        <n v="67870"/>
        <n v="332240"/>
        <n v="298480"/>
        <n v="3336"/>
        <n v="60476"/>
        <n v="671529"/>
        <n v="551"/>
        <n v="135296"/>
        <n v="292640"/>
        <n v="730008"/>
        <n v="65238"/>
        <n v="1398229"/>
        <n v="307434"/>
        <n v="317469"/>
        <n v="335"/>
        <n v="75760"/>
        <n v="1359"/>
        <n v="297360"/>
        <n v="594640"/>
        <n v="8281"/>
        <n v="597600"/>
        <n v="422080"/>
        <n v="264988"/>
        <n v="403684"/>
        <n v="427500"/>
        <n v="79214"/>
        <n v="674560"/>
        <n v="27200"/>
        <n v="377640"/>
        <n v="173001"/>
        <n v="925720"/>
        <n v="89159"/>
        <n v="695271"/>
        <n v="189860"/>
        <n v="243752"/>
        <n v="17362"/>
        <n v="373440"/>
        <n v="734"/>
        <n v="3690"/>
        <n v="4732054"/>
        <n v="584940"/>
        <n v="46306"/>
        <n v="473920"/>
        <n v="62177"/>
        <n v="17933"/>
        <n v="1340"/>
        <n v="135912"/>
        <n v="531680"/>
        <n v="462880"/>
        <n v="27993"/>
        <n v="422193"/>
        <n v="2571"/>
        <n v="18544"/>
        <n v="301080"/>
        <n v="298692"/>
        <n v="355077"/>
        <n v="217800"/>
        <n v="68758"/>
        <n v="413240"/>
        <n v="1849990"/>
        <n v="121920"/>
        <n v="28903"/>
        <n v="164458"/>
        <n v="139160"/>
        <n v="62619"/>
        <n v="8226"/>
        <n v="182876"/>
        <n v="454240"/>
        <n v="161943"/>
        <n v="380495"/>
        <n v="58482"/>
        <n v="5217"/>
        <n v="321943"/>
        <n v="553200"/>
        <n v="77821"/>
        <n v="4797"/>
        <n v="28301"/>
        <n v="785658"/>
        <n v="116855"/>
        <n v="356671"/>
        <n v="215592"/>
        <n v="87590"/>
        <n v="211680"/>
        <n v="59560"/>
        <n v="528500"/>
        <n v="127"/>
        <n v="4447"/>
        <n v="7730"/>
        <n v="808080"/>
        <n v="844447"/>
        <n v="7998"/>
        <n v="164309"/>
        <n v="152856"/>
        <n v="130004"/>
        <n v="156300"/>
        <n v="186800"/>
        <n v="85045"/>
        <n v="192506"/>
        <n v="195228"/>
        <n v="290240"/>
        <n v="74880"/>
        <n v="1037"/>
        <n v="649523"/>
        <n v="4039"/>
        <n v="1188110"/>
        <n v="260688"/>
        <n v="4976"/>
        <n v="249921"/>
        <n v="2958468"/>
        <n v="1149200"/>
        <n v="444900"/>
        <n v="235378"/>
        <n v="90270"/>
        <n v="345060"/>
        <n v="357360"/>
        <n v="92800"/>
        <n v="862680"/>
        <n v="747800"/>
        <n v="319376"/>
        <n v="267"/>
        <n v="1187496"/>
        <n v="1299"/>
        <n v="45780"/>
        <n v="52080"/>
        <n v="121100"/>
        <n v="643282"/>
        <n v="206047"/>
        <n v="2013779"/>
        <n v="407840"/>
        <n v="1067"/>
        <n v="7451"/>
        <n v="756379"/>
        <n v="146241"/>
        <n v="172284"/>
        <n v="8001"/>
        <n v="1270520"/>
        <n v="161540"/>
        <n v="34402"/>
        <n v="68869"/>
        <n v="202780"/>
        <n v="9268"/>
        <n v="88991"/>
        <n v="600937"/>
        <n v="327837"/>
        <n v="156694"/>
        <n v="327862"/>
        <n v="90240"/>
        <n v="116069"/>
        <n v="2159502"/>
        <n v="479416"/>
        <n v="45007"/>
        <n v="519200"/>
        <n v="1425600"/>
        <n v="750647"/>
        <n v="203689"/>
        <n v="789037"/>
        <n v="203212"/>
        <n v="327713"/>
        <n v="814440"/>
        <n v="3506"/>
        <n v="431694"/>
        <n v="101513"/>
        <n v="168125"/>
        <n v="197600"/>
        <n v="34198"/>
        <n v="9030"/>
        <n v="284240"/>
        <n v="200100"/>
        <n v="71404"/>
        <n v="957960"/>
        <n v="280869"/>
        <n v="1630"/>
        <n v="2502"/>
        <n v="98480"/>
        <n v="90556"/>
        <n v="37372"/>
        <n v="991270"/>
        <n v="436819"/>
        <n v="468680"/>
        <n v="73280"/>
        <n v="4440"/>
        <n v="745680"/>
        <n v="769894"/>
        <n v="72851"/>
        <n v="16104"/>
        <n v="9442"/>
        <n v="1531"/>
        <n v="356240"/>
        <n v="168120"/>
        <n v="251151"/>
        <n v="15024"/>
        <n v="31682"/>
        <n v="67560"/>
        <n v="119960"/>
        <n v="50247"/>
        <n v="286240"/>
        <n v="123615"/>
        <n v="68894"/>
        <n v="468440"/>
        <n v="656640"/>
        <n v="58717"/>
        <n v="35246"/>
        <n v="399802"/>
        <n v="775619"/>
        <n v="15620"/>
        <n v="180508"/>
        <n v="81605"/>
        <n v="81200"/>
        <n v="228080"/>
        <n v="45280"/>
        <n v="296165"/>
        <n v="330"/>
        <n v="494720"/>
        <n v="189811"/>
        <n v="1183680"/>
        <n v="1310580"/>
        <n v="16411"/>
        <n v="179040"/>
        <n v="5934"/>
        <n v="379400"/>
        <n v="605760"/>
        <n v="130965"/>
        <n v="112890"/>
        <n v="35056"/>
        <n v="387749"/>
        <n v="701162"/>
        <n v="84960"/>
        <n v="1961964"/>
        <n v="24896"/>
        <n v="207875"/>
        <n v="71938"/>
        <n v="80557"/>
        <n v="7792"/>
        <n v="781887"/>
        <n v="305520"/>
        <n v="967836"/>
        <n v="449280"/>
        <n v="1127520"/>
        <n v="105440"/>
        <n v="146484"/>
        <n v="614560"/>
        <n v="504"/>
        <n v="354520"/>
        <n v="36"/>
        <n v="296465"/>
        <n v="125201"/>
        <n v="64400"/>
        <n v="35474"/>
        <n v="1088"/>
        <n v="595715"/>
        <n v="313340"/>
        <n v="33931"/>
        <n v="11929"/>
        <n v="113761"/>
        <n v="1750"/>
        <n v="360000"/>
        <n v="593572"/>
        <n v="215936"/>
        <n v="356799"/>
        <n v="20437"/>
        <n v="3479"/>
        <n v="148070"/>
        <n v="34092"/>
        <n v="293520"/>
        <n v="175293"/>
        <n v="69809"/>
        <n v="11129"/>
        <n v="1245900"/>
        <n v="693"/>
        <n v="4009"/>
        <n v="863606"/>
        <n v="6345"/>
        <n v="344460"/>
        <n v="11835"/>
        <n v="4395"/>
        <n v="257"/>
        <n v="244022"/>
        <n v="507715"/>
        <n v="140560"/>
        <n v="733680"/>
        <n v="660"/>
        <n v="20011"/>
        <n v="190342"/>
        <n v="492424"/>
        <n v="64"/>
        <n v="314304"/>
        <n v="682"/>
        <n v="344372"/>
        <n v="148315"/>
        <n v="529190"/>
        <n v="367"/>
        <n v="85981"/>
        <n v="19327"/>
        <n v="219000"/>
        <n v="322720"/>
        <n v="320280"/>
        <n v="3996"/>
        <n v="4830"/>
        <n v="14468800"/>
        <n v="14776"/>
        <n v="230646"/>
        <n v="224337"/>
        <n v="222544"/>
        <n v="777440"/>
        <n v="102769"/>
        <n v="21113"/>
        <n v="130879"/>
        <n v="103694"/>
        <n v="415802"/>
        <n v="1065027"/>
        <n v="148910"/>
        <n v="395640"/>
        <n v="1142700"/>
        <n v="31620"/>
        <n v="11719"/>
        <n v="123784"/>
        <n v="510411"/>
        <n v="28920"/>
        <n v="156563"/>
        <n v="7820"/>
        <n v="541008"/>
        <n v="15600"/>
        <n v="458120"/>
        <n v="1342000"/>
        <n v="243895"/>
        <n v="253890"/>
        <n v="888200"/>
        <n v="139856"/>
        <n v="1288"/>
        <n v="6428"/>
        <n v="104300"/>
        <n v="78329"/>
        <n v="206690"/>
        <n v="60800"/>
        <n v="30413"/>
        <n v="151897"/>
        <n v="210240"/>
        <n v="154975"/>
        <n v="164601"/>
        <n v="814560"/>
        <n v="1049520"/>
        <n v="88240"/>
        <n v="186240"/>
        <n v="670600"/>
        <n v="117982"/>
        <n v="84504"/>
        <n v="205337"/>
        <n v="222851"/>
        <n v="588287"/>
        <n v="232000"/>
        <n v="981240"/>
        <n v="473400"/>
        <n v="719760"/>
        <n v="87393"/>
        <n v="601500"/>
        <n v="136374"/>
        <n v="143610"/>
        <n v="97467"/>
        <n v="338030"/>
        <n v="953"/>
        <n v="38259"/>
        <n v="137502"/>
        <n v="428474"/>
        <n v="621160"/>
        <n v="23692"/>
        <n v="1266300"/>
        <n v="167415"/>
        <n v="6826"/>
        <n v="1268609"/>
        <n v="1379984"/>
        <n v="997640"/>
        <n v="232"/>
        <n v="666"/>
        <n v="3521"/>
        <n v="89185"/>
        <n v="10510"/>
        <n v="347045"/>
        <n v="197247"/>
        <n v="583200"/>
        <n v="56218"/>
        <n v="158983"/>
        <n v="20236"/>
        <n v="153680"/>
        <n v="3920"/>
        <n v="170052"/>
        <n v="2911008"/>
        <n v="51192"/>
        <n v="228059"/>
        <n v="42977"/>
        <n v="169010"/>
        <n v="1543600"/>
        <n v="214685"/>
        <n v="1038701"/>
        <n v="639600"/>
        <n v="67706"/>
        <n v="32028"/>
        <n v="71"/>
        <n v="215320"/>
        <n v="190079"/>
        <n v="113923"/>
        <n v="677530"/>
        <n v="133520"/>
        <n v="12130"/>
        <n v="735"/>
        <n v="219925"/>
        <n v="542762"/>
        <n v="131653"/>
        <n v="516258"/>
        <n v="628"/>
        <n v="300593"/>
        <n v="150104"/>
        <n v="204079"/>
        <n v="153420"/>
        <n v="86440"/>
        <n v="277280"/>
        <n v="442960"/>
        <n v="1133160"/>
        <n v="958668"/>
        <n v="48112"/>
        <n v="56843"/>
        <n v="274720"/>
        <n v="92448"/>
        <n v="1048"/>
        <n v="155195"/>
        <n v="335160"/>
        <n v="70136"/>
        <n v="1096880"/>
        <n v="1522145"/>
        <n v="61569"/>
        <n v="7271"/>
        <n v="16349"/>
        <n v="3721"/>
        <n v="5286"/>
        <n v="433000"/>
        <n v="83578"/>
        <n v="17120"/>
        <n v="24975"/>
        <n v="487500"/>
        <n v="348580"/>
        <n v="146646"/>
        <n v="30933"/>
        <n v="527920"/>
        <n v="38718"/>
        <n v="5782"/>
        <n v="121224"/>
        <n v="163571"/>
        <n v="5450"/>
        <n v="182640"/>
        <n v="11549"/>
        <n v="305760"/>
        <n v="303"/>
        <n v="32498"/>
        <n v="229260"/>
        <n v="135728"/>
        <n v="510600"/>
        <n v="216780"/>
        <n v="535400"/>
        <n v="5719"/>
        <n v="630240"/>
        <n v="762"/>
        <n v="267172"/>
        <n v="377957"/>
        <n v="45160"/>
        <n v="199710"/>
        <n v="118313"/>
        <n v="70586"/>
        <n v="6254"/>
        <n v="1305152"/>
        <n v="258116"/>
        <n v="538012"/>
        <n v="476534"/>
        <n v="22039"/>
        <n v="54453"/>
        <n v="244960"/>
        <n v="32817"/>
        <n v="269844"/>
        <n v="13821"/>
        <n v="1082529"/>
        <n v="325182"/>
        <n v="1387"/>
        <n v="188921"/>
        <n v="117015"/>
        <n v="23287"/>
        <n v="68443"/>
        <n v="48621"/>
        <n v="145680"/>
        <n v="27249"/>
        <n v="118140"/>
        <n v="513"/>
        <n v="1764"/>
        <n v="106290"/>
        <n v="264248"/>
        <n v="251240"/>
        <n v="108165"/>
        <n v="1073520"/>
        <n v="314080"/>
        <n v="6084"/>
        <n v="342960"/>
        <n v="21457"/>
        <n v="481680"/>
        <n v="58419"/>
        <n v="90704"/>
        <n v="33121"/>
        <n v="632400"/>
        <n v="646771"/>
        <n v="278226"/>
        <n v="151478"/>
        <n v="53611"/>
        <n v="11353"/>
        <n v="446728"/>
        <n v="277160"/>
        <n v="598954"/>
        <n v="366920"/>
        <n v="70882"/>
        <n v="316225"/>
        <n v="144100"/>
        <n v="151840"/>
        <n v="320160"/>
        <n v="70668"/>
        <n v="206576"/>
        <n v="329600"/>
        <n v="52767"/>
        <n v="598655"/>
        <n v="191760"/>
        <n v="147"/>
        <n v="79420"/>
        <n v="79170"/>
        <n v="171110"/>
        <n v="495200"/>
        <n v="469342"/>
        <n v="622570"/>
        <n v="4321"/>
        <n v="362960"/>
        <n v="548353"/>
        <n v="18943"/>
        <n v="1056"/>
        <n v="43077"/>
        <n v="198431"/>
        <n v="135360"/>
        <n v="404943"/>
        <n v="474711"/>
        <n v="250032"/>
        <n v="2733"/>
        <n v="339360"/>
        <n v="587410"/>
        <n v="211003"/>
        <n v="3228"/>
        <n v="40411"/>
        <n v="10545"/>
        <n v="1229115"/>
        <n v="4935"/>
        <n v="177102"/>
        <n v="26415"/>
        <n v="258402"/>
        <n v="1004982"/>
        <n v="345890"/>
        <n v="251"/>
        <n v="23246"/>
        <n v="288840"/>
        <n v="347840"/>
        <n v="786673"/>
        <n v="201664"/>
        <n v="148704"/>
        <n v="31649"/>
        <n v="236920"/>
        <n v="93200"/>
        <n v="3842"/>
        <n v="95280"/>
        <n v="115120"/>
        <n v="584642"/>
        <n v="484400"/>
        <n v="1010110"/>
        <n v="570560"/>
        <n v="126740"/>
        <n v="52621"/>
        <n v="670960"/>
        <n v="22336"/>
        <n v="253680"/>
        <n v="544380"/>
        <n v="159320"/>
        <n v="155785"/>
        <n v="302"/>
        <n v="106320"/>
        <n v="15793"/>
        <n v="675120"/>
        <n v="335220"/>
        <n v="9359"/>
        <n v="428720"/>
        <n v="982"/>
        <n v="158940"/>
        <n v="609740"/>
        <n v="746281"/>
        <n v="1340804"/>
        <n v="385085"/>
        <n v="943032"/>
        <n v="485400"/>
        <n v="394400"/>
        <n v="472654"/>
        <n v="17076"/>
        <n v="259573"/>
        <n v="520400"/>
        <n v="98560"/>
        <n v="22834"/>
        <n v="195684"/>
        <n v="47590"/>
        <n v="160320"/>
        <n v="271"/>
        <n v="67427"/>
        <n v="191600"/>
        <n v="343326"/>
        <n v="830137"/>
        <n v="10286"/>
        <n v="3452"/>
        <n v="830161"/>
        <n v="442330"/>
        <n v="4552"/>
        <n v="99876"/>
        <n v="600000"/>
        <n v="40394"/>
        <n v="2820"/>
        <n v="609540"/>
        <n v="83371"/>
        <n v="260111"/>
        <n v="289320"/>
        <n v="101670"/>
        <n v="222609"/>
        <n v="394600"/>
        <n v="182720"/>
        <n v="208584"/>
        <n v="84664"/>
        <n v="152160"/>
        <n v="368876"/>
        <n v="318067"/>
        <n v="201568"/>
        <n v="57601"/>
        <n v="9704"/>
        <n v="326500"/>
        <n v="4862"/>
        <n v="4442"/>
        <n v="20327"/>
        <n v="293360"/>
        <n v="131883"/>
        <n v="130966"/>
        <n v="100910"/>
        <n v="15749"/>
        <n v="697385"/>
        <n v="359760"/>
        <n v="180570"/>
        <n v="182092"/>
        <n v="283"/>
        <n v="240839"/>
        <n v="113920"/>
        <n v="349925"/>
        <n v="7361"/>
        <n v="480400"/>
        <n v="148737"/>
        <n v="22197"/>
        <n v="2933"/>
        <n v="5780"/>
        <n v="987840"/>
        <n v="204014"/>
        <n v="336420"/>
        <n v="740"/>
        <n v="304420"/>
        <n v="1578770"/>
        <n v="16752"/>
        <n v="2035"/>
        <n v="170508"/>
        <n v="352730"/>
        <n v="439000"/>
        <n v="1201534"/>
        <n v="84402"/>
        <n v="454888"/>
        <n v="389080"/>
        <n v="103800"/>
        <n v="60006"/>
        <n v="348317"/>
        <n v="156708"/>
        <n v="111936"/>
        <n v="145263"/>
        <n v="527040"/>
        <n v="104385"/>
        <n v="3287"/>
        <n v="742"/>
        <n v="59373"/>
        <n v="50200"/>
        <n v="52248"/>
        <n v="99253"/>
        <n v="269288"/>
        <n v="2290000"/>
        <n v="170520"/>
        <n v="3224"/>
        <n v="11824"/>
        <n v="133613"/>
        <n v="76"/>
        <n v="941397"/>
        <n v="47484"/>
        <n v="450792"/>
        <n v="42325"/>
        <n v="48261"/>
        <n v="541795"/>
        <n v="276240"/>
        <n v="2296800"/>
        <n v="8132"/>
        <n v="627788"/>
        <n v="74997"/>
        <n v="482720"/>
        <n v="15284"/>
        <n v="345560"/>
        <n v="321197"/>
        <n v="371475"/>
        <n v="2069000"/>
        <n v="172540"/>
        <n v="169436"/>
        <n v="3539"/>
        <n v="6813"/>
        <n v="1108"/>
        <n v="290320"/>
        <n v="131368"/>
        <n v="1072"/>
        <n v="45687"/>
        <n v="29149"/>
        <n v="428040"/>
        <n v="459579"/>
        <n v="442983"/>
        <n v="345920"/>
        <n v="345283"/>
        <n v="249701"/>
        <n v="553897"/>
        <n v="841840"/>
        <n v="50507"/>
        <n v="139120"/>
        <n v="376059"/>
        <n v="778320"/>
        <n v="378720"/>
        <n v="73232"/>
        <n v="339160"/>
        <n v="2028"/>
        <n v="210430"/>
        <n v="401420"/>
        <n v="92720"/>
        <n v="305080"/>
        <n v="711818"/>
        <n v="425960"/>
        <n v="111031"/>
        <n v="180588"/>
        <n v="125457"/>
        <n v="261840"/>
        <n v="400920"/>
        <n v="369000"/>
        <n v="127640"/>
        <n v="56992"/>
        <n v="101228"/>
        <n v="75480"/>
        <n v="460777"/>
        <n v="1380780"/>
        <n v="196456"/>
        <n v="466554"/>
        <n v="9838"/>
        <n v="452468"/>
        <n v="83537"/>
        <n v="54880"/>
        <n v="200680"/>
        <n v="1858384"/>
        <n v="319398"/>
        <n v="6300"/>
        <n v="87871"/>
        <n v="200640"/>
        <n v="368040"/>
        <n v="3415658"/>
        <n v="950"/>
        <n v="228660"/>
        <n v="162113"/>
        <n v="347536"/>
        <n v="908137"/>
        <n v="381792"/>
        <n v="94611"/>
        <n v="34934"/>
        <n v="44723"/>
        <n v="183995"/>
        <n v="16880"/>
        <n v="8174"/>
        <n v="3233"/>
        <n v="20655"/>
        <n v="456346"/>
        <n v="2934"/>
        <n v="151408"/>
        <n v="315"/>
        <n v="174582"/>
        <n v="122370"/>
        <n v="24037"/>
        <n v="72320"/>
        <n v="194234"/>
        <n v="183607"/>
        <n v="198198"/>
        <n v="315719"/>
        <n v="476449"/>
        <n v="826555"/>
        <n v="65611"/>
        <n v="163941"/>
        <n v="369972"/>
        <n v="1034"/>
        <n v="248995"/>
        <n v="175867"/>
        <n v="74680"/>
        <n v="208960"/>
        <n v="83"/>
        <n v="2732"/>
        <n v="89430"/>
        <n v="316240"/>
        <n v="226113"/>
        <n v="512400"/>
        <n v="584696"/>
        <n v="22679"/>
        <n v="977076"/>
        <n v="678200"/>
        <n v="660240"/>
        <n v="295371"/>
        <n v="920803"/>
        <n v="126078"/>
        <n v="516323"/>
        <n v="27135"/>
        <n v="465207"/>
        <n v="239720"/>
        <n v="544618"/>
        <n v="308960"/>
        <n v="316480"/>
        <n v="159640"/>
        <n v="65051"/>
        <n v="389300"/>
        <n v="31038"/>
        <n v="122333"/>
        <n v="220520"/>
        <n v="128707"/>
        <n v="427600"/>
        <n v="293903"/>
        <n v="952400"/>
        <n v="4559"/>
        <n v="615"/>
        <n v="469600"/>
        <n v="2895"/>
        <n v="6493"/>
        <n v="181184"/>
        <n v="104209"/>
        <n v="170040"/>
        <n v="448868"/>
        <n v="10454"/>
        <n v="115080"/>
        <n v="276"/>
        <n v="10190"/>
        <n v="96588"/>
        <n v="321300"/>
        <n v="869624"/>
        <n v="41866"/>
        <n v="367200"/>
        <n v="80469"/>
        <n v="945320"/>
        <n v="23049"/>
        <n v="177760"/>
        <n v="839948"/>
        <n v="100320"/>
        <n v="347680"/>
        <n v="2771"/>
        <n v="143502"/>
        <n v="27566"/>
        <n v="16363"/>
        <n v="405840"/>
        <n v="5401"/>
        <n v="949200"/>
        <n v="108101"/>
        <n v="3409"/>
        <n v="13717"/>
        <n v="3515"/>
        <n v="30680"/>
        <n v="469620"/>
        <n v="216655"/>
        <n v="204480"/>
        <n v="2022213"/>
        <n v="32840"/>
        <n v="154640"/>
        <n v="58984"/>
        <n v="240890"/>
        <n v="24880"/>
        <n v="5409"/>
        <n v="511920"/>
        <n v="632"/>
        <n v="101610"/>
        <n v="170528"/>
        <n v="676550"/>
        <n v="269500"/>
        <n v="1949"/>
        <n v="309169"/>
        <n v="73752"/>
        <n v="343120"/>
        <n v="327520"/>
        <n v="2927676"/>
        <n v="88640"/>
        <n v="86587"/>
        <n v="1173200"/>
        <n v="152120"/>
        <n v="437120"/>
        <n v="150844"/>
        <n v="92723"/>
        <n v="107000"/>
        <n v="3450"/>
        <n v="29241"/>
        <n v="43360"/>
        <n v="216622"/>
        <n v="162200"/>
        <n v="175520"/>
        <n v="88248"/>
        <n v="262880"/>
        <n v="573300"/>
        <n v="5562"/>
        <n v="357700"/>
        <n v="301331"/>
        <n v="140726"/>
        <n v="38683"/>
        <n v="31882"/>
        <n v="459236"/>
        <n v="12686"/>
        <n v="40636"/>
        <n v="363804"/>
        <n v="20744"/>
        <n v="107292"/>
        <n v="97971"/>
        <n v="176646"/>
        <n v="19371"/>
        <n v="335840"/>
        <n v="1061367"/>
        <n v="1534"/>
        <n v="22164"/>
        <n v="461680"/>
        <n v="50776"/>
        <n v="411858"/>
        <n v="17509"/>
        <n v="134582"/>
        <n v="384"/>
        <n v="309360"/>
        <n v="466200"/>
        <n v="5100"/>
        <n v="119622"/>
        <n v="1462796"/>
        <n v="250440"/>
        <n v="240541"/>
        <n v="49320"/>
        <n v="174037"/>
        <n v="749920"/>
        <n v="273858"/>
        <n v="181162"/>
        <n v="1539537"/>
        <n v="235120"/>
        <n v="29158"/>
        <n v="193416"/>
        <n v="71758"/>
        <n v="107840"/>
        <n v="3903"/>
        <n v="113120"/>
        <n v="333840"/>
        <n v="10909"/>
        <n v="345182"/>
        <n v="22878"/>
        <n v="451800"/>
        <n v="17017"/>
        <n v="59579"/>
        <n v="854080"/>
        <n v="582054"/>
        <n v="16195"/>
        <n v="1219500"/>
        <n v="159594"/>
        <n v="82400"/>
        <n v="69515"/>
        <n v="204400"/>
        <n v="347376"/>
        <n v="6418"/>
        <n v="617683"/>
        <n v="708"/>
        <n v="204049"/>
        <n v="169646"/>
        <n v="16087"/>
        <n v="199"/>
        <n v="166011"/>
        <n v="612656"/>
        <n v="5460"/>
        <n v="7292"/>
        <n v="38897"/>
        <n v="5289"/>
        <n v="6925"/>
        <n v="432243"/>
        <n v="826150"/>
        <n v="772300"/>
        <n v="670217"/>
        <n v="453150"/>
        <n v="154528"/>
        <n v="123306"/>
        <n v="43892"/>
        <n v="55375"/>
        <n v="304800"/>
        <n v="82432"/>
        <n v="612360"/>
        <n v="1057800"/>
        <n v="243371"/>
        <n v="859"/>
        <n v="668046"/>
        <n v="1577904"/>
        <n v="207040"/>
        <n v="53921"/>
        <n v="111720"/>
        <n v="127760"/>
        <n v="34164"/>
        <n v="561440"/>
        <n v="492"/>
        <n v="137917"/>
        <n v="1090"/>
        <n v="407656"/>
        <n v="218455"/>
        <n v="146345"/>
        <n v="449"/>
        <n v="223200"/>
        <n v="1261440"/>
        <n v="3299"/>
        <n v="156432"/>
        <n v="692560"/>
        <n v="157405"/>
        <n v="10933"/>
        <n v="39005"/>
        <n v="2201"/>
        <n v="229"/>
        <n v="218670"/>
        <n v="216360"/>
        <n v="451094"/>
        <n v="217367"/>
        <n v="645"/>
        <n v="940345"/>
        <n v="270233"/>
        <n v="578400"/>
        <n v="528340"/>
        <n v="2182"/>
        <n v="1884607"/>
        <n v="973200"/>
        <n v="530726"/>
        <n v="647760"/>
        <n v="854"/>
        <n v="24892"/>
        <n v="410124"/>
        <n v="198077"/>
        <n v="128760"/>
        <n v="106915"/>
        <n v="5427"/>
        <n v="184368"/>
        <n v="25824"/>
        <n v="2026"/>
        <n v="13868"/>
        <n v="11411"/>
        <n v="354208"/>
        <n v="1263"/>
        <n v="751460"/>
        <n v="185153"/>
        <n v="464808"/>
        <n v="142595"/>
        <n v="5298"/>
        <n v="248360"/>
        <n v="336880"/>
        <n v="34480"/>
        <n v="5514"/>
        <n v="333097"/>
        <n v="519760"/>
        <n v="41201"/>
        <n v="6146"/>
        <n v="50600"/>
        <n v="4944"/>
        <n v="37996"/>
        <n v="41806"/>
        <n v="139437"/>
        <n v="562800"/>
        <n v="31824"/>
        <n v="596"/>
        <n v="620797"/>
        <n v="4362"/>
        <n v="220200"/>
        <n v="1580454"/>
        <n v="216825"/>
        <n v="433377"/>
        <n v="227589"/>
        <n v="10011"/>
        <n v="159747"/>
        <n v="35274"/>
        <n v="567178"/>
        <n v="3484"/>
        <n v="188120"/>
        <n v="137260"/>
        <n v="45968"/>
        <n v="131160"/>
        <n v="153915"/>
        <n v="106200"/>
        <n v="131865"/>
        <n v="646856"/>
        <n v="42606"/>
        <n v="1438944"/>
        <n v="19311"/>
        <n v="2621"/>
        <n v="46880"/>
        <n v="334181"/>
        <n v="534800"/>
        <n v="431000"/>
        <n v="81750"/>
        <n v="14539"/>
        <n v="3403"/>
        <n v="24004"/>
        <n v="15170"/>
        <n v="629023"/>
        <n v="328303"/>
        <n v="416264"/>
        <n v="22224"/>
        <n v="183440"/>
        <n v="27029"/>
        <n v="229497"/>
        <n v="301527"/>
        <n v="96859"/>
        <n v="111680"/>
        <n v="17784"/>
        <n v="257000"/>
        <n v="62240"/>
        <n v="188369"/>
        <n v="26709"/>
        <n v="396600"/>
        <n v="396240"/>
        <n v="232702"/>
        <n v="201280"/>
        <n v="99520"/>
        <n v="143933"/>
        <n v="172728"/>
        <n v="1168500"/>
        <n v="195"/>
        <n v="86186"/>
        <n v="1306"/>
        <n v="698400"/>
        <n v="4891"/>
        <n v="146290"/>
        <n v="127425"/>
        <n v="24043"/>
        <n v="202320"/>
        <n v="94522"/>
        <n v="129455"/>
        <n v="180640"/>
        <n v="62380"/>
        <n v="740428"/>
        <n v="17946"/>
        <n v="413880"/>
        <n v="975840"/>
        <n v="75511"/>
        <n v="387200"/>
        <n v="10183"/>
        <n v="63640"/>
        <n v="196843"/>
        <n v="643134"/>
        <n v="1651"/>
        <n v="14879"/>
        <n v="202228"/>
        <n v="180"/>
        <n v="293120"/>
        <n v="82160"/>
        <n v="485421"/>
        <n v="224776"/>
        <n v="476160"/>
        <n v="316800"/>
        <n v="122240"/>
        <n v="669485"/>
        <n v="27391"/>
        <n v="172244"/>
        <n v="244640"/>
        <n v="280680"/>
        <n v="5042"/>
        <n v="182301"/>
        <n v="701100"/>
        <n v="17526"/>
        <n v="355560"/>
        <n v="98279"/>
        <n v="14670"/>
        <n v="360560"/>
        <n v="371441"/>
        <n v="189542"/>
        <n v="702280"/>
        <n v="24198"/>
        <n v="406980"/>
        <n v="5277"/>
        <n v="304440"/>
        <n v="323040"/>
        <n v="5667"/>
        <n v="35635"/>
        <n v="2337"/>
        <n v="156735"/>
        <n v="754200"/>
        <n v="309600"/>
        <n v="773920"/>
        <n v="1055055"/>
        <n v="45118"/>
        <n v="150142"/>
        <n v="591490"/>
        <n v="76797"/>
        <n v="50137"/>
        <n v="147100"/>
        <n v="143575"/>
        <n v="128720"/>
        <n v="52394"/>
        <n v="429840"/>
        <n v="379640"/>
        <n v="879900"/>
        <n v="258530"/>
        <n v="1054748"/>
        <n v="117000"/>
        <n v="441120"/>
        <n v="424700"/>
        <n v="2979"/>
        <n v="100720"/>
        <n v="580234"/>
        <n v="116606"/>
        <n v="4411"/>
        <n v="61475"/>
        <n v="66523"/>
        <n v="322860"/>
        <n v="506640"/>
        <n v="466560"/>
        <n v="65761"/>
        <n v="96618"/>
        <n v="615757"/>
        <n v="41641"/>
        <n v="441610"/>
        <n v="518"/>
        <n v="170232"/>
        <n v="164360"/>
        <n v="43174"/>
        <n v="206"/>
        <n v="136560"/>
        <n v="663519"/>
        <n v="3237"/>
        <n v="1276"/>
        <n v="188917"/>
        <n v="914"/>
        <n v="2813"/>
        <n v="175723"/>
        <n v="108320"/>
        <n v="85470"/>
        <n v="724400"/>
        <n v="527100"/>
        <n v="246850"/>
        <n v="22629"/>
        <n v="1166308"/>
        <n v="754"/>
        <n v="266320"/>
        <n v="6296"/>
        <n v="1264330"/>
        <n v="139076"/>
        <n v="298231"/>
        <n v="805920"/>
        <n v="10983"/>
        <n v="293142"/>
        <n v="1075208"/>
        <n v="224380"/>
        <n v="585974"/>
        <n v="458080"/>
        <n v="1150"/>
        <n v="1736"/>
        <n v="130254"/>
        <n v="366513"/>
        <n v="2268110"/>
        <n v="390917"/>
        <n v="690660"/>
        <n v="974839"/>
        <n v="21881"/>
        <n v="192086"/>
        <n v="268000"/>
        <n v="45245"/>
        <n v="1187268"/>
        <n v="101579"/>
        <n v="1016050"/>
        <n v="13421"/>
        <n v="141198"/>
        <n v="86073"/>
        <n v="518240"/>
        <n v="138120"/>
        <n v="332800"/>
        <n v="501"/>
        <n v="115688"/>
        <n v="17500"/>
        <n v="834240"/>
        <n v="206270"/>
        <n v="54249"/>
        <n v="211673"/>
        <n v="9443"/>
        <n v="185840"/>
        <n v="17710"/>
        <n v="358440"/>
        <n v="11380"/>
        <n v="187700"/>
        <n v="169360"/>
        <n v="2124"/>
        <n v="737100"/>
        <n v="40673"/>
        <n v="152560"/>
        <n v="132583"/>
        <n v="158"/>
        <n v="2585"/>
        <n v="2951"/>
        <n v="1154777"/>
        <n v="84600"/>
        <n v="424897"/>
        <n v="220799"/>
        <n v="473840"/>
        <n v="1973"/>
        <n v="926788"/>
        <n v="847595"/>
        <n v="354956"/>
        <n v="568020"/>
        <n v="489360"/>
        <n v="831280"/>
        <n v="556320"/>
        <n v="28794"/>
        <n v="62656"/>
        <n v="280956"/>
        <n v="418640"/>
        <n v="175501"/>
        <n v="152200"/>
        <n v="592232"/>
        <n v="207630"/>
        <n v="242770"/>
        <n v="67"/>
        <n v="937205"/>
        <n v="3572"/>
        <n v="248349"/>
        <n v="253337"/>
        <n v="79564"/>
        <n v="4087"/>
        <n v="690150"/>
        <n v="903"/>
        <n v="376897"/>
        <n v="1676400"/>
        <n v="51427"/>
        <n v="14512"/>
        <n v="3101"/>
        <n v="4873"/>
        <n v="5586"/>
        <n v="26493"/>
        <n v="71435"/>
        <n v="2453"/>
        <n v="427785"/>
        <n v="16057"/>
        <n v="73202"/>
        <n v="65760"/>
        <n v="5050"/>
        <n v="370040"/>
        <n v="6670"/>
        <n v="367599"/>
        <n v="1106560"/>
        <n v="1217"/>
        <n v="91976"/>
        <n v="193480"/>
        <n v="314812"/>
        <n v="103128"/>
        <n v="303525"/>
        <n v="13323225"/>
        <n v="24720"/>
        <n v="13154"/>
        <n v="351480"/>
        <n v="111873"/>
        <n v="117665"/>
        <n v="615403"/>
        <n v="216880"/>
        <n v="13199"/>
        <n v="5628"/>
        <n v="92580"/>
        <n v="5673"/>
        <n v="546320"/>
        <n v="751348"/>
        <n v="112896"/>
        <n v="712080"/>
        <n v="200893"/>
        <n v="662471"/>
        <n v="454103"/>
        <n v="137300"/>
        <n v="271060"/>
        <n v="639360"/>
        <n v="14571"/>
        <n v="249946"/>
        <n v="7365"/>
        <n v="31919"/>
        <n v="1035445"/>
        <n v="628080"/>
        <n v="92901"/>
        <n v="359856"/>
        <n v="174892"/>
        <n v="1062710"/>
        <n v="461381"/>
        <n v="2529"/>
        <n v="89840"/>
        <n v="483360"/>
        <n v="76354"/>
        <n v="305765"/>
        <n v="91178"/>
        <n v="282096"/>
        <n v="262080"/>
        <n v="329899"/>
        <n v="361680"/>
        <n v="496591"/>
        <n v="1505"/>
        <n v="3093607"/>
        <n v="42744"/>
        <n v="418150"/>
        <n v="399912"/>
        <n v="539611"/>
        <n v="411"/>
        <n v="439400"/>
        <n v="81568"/>
        <n v="62784"/>
        <n v="21458"/>
        <n v="582560"/>
        <n v="2968"/>
        <n v="112942"/>
        <n v="2904"/>
        <n v="5067"/>
        <n v="89400"/>
        <n v="164733"/>
        <n v="225985"/>
        <n v="481800"/>
        <n v="267563"/>
        <n v="64831"/>
        <n v="578124"/>
        <n v="99480"/>
        <n v="521998"/>
        <n v="229680"/>
        <n v="7600"/>
        <n v="320707"/>
        <n v="1509020"/>
        <n v="541"/>
        <n v="162882"/>
        <n v="378585"/>
        <n v="2174"/>
        <n v="109197"/>
        <n v="2947"/>
        <n v="408301"/>
        <n v="358800"/>
        <n v="4180"/>
        <n v="196272"/>
        <n v="178600"/>
        <n v="62680"/>
        <n v="134200"/>
        <n v="149280"/>
        <n v="661980"/>
        <n v="64978"/>
        <n v="76206"/>
        <n v="1404000"/>
        <n v="2190"/>
        <n v="548840"/>
        <n v="1337"/>
        <n v="1865165"/>
        <n v="84520"/>
        <n v="231069"/>
        <n v="94640"/>
        <n v="303234"/>
        <n v="31019"/>
        <n v="62375"/>
        <n v="3801"/>
        <n v="112077"/>
        <n v="418140"/>
        <n v="46079"/>
        <n v="265559"/>
        <n v="94080"/>
        <n v="594240"/>
        <n v="435344"/>
        <n v="65407"/>
        <n v="5212"/>
        <n v="671370"/>
        <n v="1920082"/>
        <n v="924000"/>
        <n v="502806"/>
        <n v="278657"/>
        <n v="490849"/>
        <n v="55667"/>
        <n v="174320"/>
        <n v="449946"/>
        <n v="603600"/>
        <n v="5383"/>
        <n v="46625"/>
        <n v="417"/>
        <n v="2822"/>
        <n v="136320"/>
        <n v="531600"/>
        <n v="28700"/>
        <n v="5867"/>
        <n v="988392"/>
        <n v="732441"/>
        <n v="15676"/>
        <n v="288501"/>
        <n v="181067"/>
        <n v="1013"/>
        <n v="134233"/>
        <n v="1344000"/>
        <n v="562561"/>
        <n v="576000"/>
        <n v="21656"/>
        <n v="121922"/>
        <n v="742400"/>
        <n v="405898"/>
        <n v="77952"/>
        <n v="162796"/>
        <n v="195200"/>
        <n v="302960"/>
        <n v="57186"/>
        <n v="3828"/>
        <n v="327084"/>
        <n v="139445"/>
        <n v="258038"/>
        <n v="22418"/>
        <n v="16822"/>
        <n v="9168"/>
        <n v="221840"/>
        <n v="3317"/>
        <n v="78844"/>
        <n v="1191864"/>
        <n v="603505"/>
        <n v="307391"/>
        <n v="48465"/>
        <n v="34410"/>
        <n v="247734"/>
        <n v="150096"/>
        <n v="547480"/>
        <n v="744060"/>
        <n v="299241"/>
        <n v="51004"/>
        <n v="519727"/>
        <n v="4111540"/>
        <n v="2021622"/>
        <n v="77480"/>
        <n v="218965"/>
        <n v="343937"/>
        <n v="42000"/>
        <n v="608400"/>
        <n v="58603"/>
        <n v="175187"/>
        <n v="686644"/>
        <n v="147851"/>
        <n v="1145200"/>
        <n v="2410"/>
        <n v="6541"/>
        <n v="3818"/>
        <n v="446655"/>
        <n v="144368"/>
        <n v="340820"/>
        <n v="155840"/>
        <n v="117510"/>
        <n v="2242"/>
        <n v="14779"/>
        <n v="106893"/>
        <n v="771014"/>
        <n v="355200"/>
        <n v="10314"/>
        <n v="230667"/>
        <n v="521674"/>
        <n v="4626"/>
        <n v="160636"/>
        <n v="235"/>
        <n v="101134"/>
        <n v="79397"/>
        <n v="96080"/>
        <n v="415280"/>
        <n v="304080"/>
        <n v="249420"/>
        <n v="305752"/>
        <n v="186960"/>
        <n v="88"/>
        <n v="1087845"/>
        <n v="3018"/>
        <n v="195264"/>
        <n v="366240"/>
        <n v="13"/>
        <n v="212749"/>
        <n v="4308"/>
        <n v="720780"/>
        <n v="840040"/>
        <n v="550520"/>
        <n v="57933"/>
        <n v="35636"/>
        <n v="175760"/>
        <n v="78"/>
        <n v="454244"/>
        <n v="547024"/>
        <n v="79138"/>
        <n v="436234"/>
        <n v="58240"/>
        <n v="35109"/>
        <n v="9463"/>
        <n v="310938"/>
        <n v="410958"/>
        <n v="26036"/>
        <n v="668179"/>
        <n v="359820"/>
        <n v="8126"/>
        <n v="190367"/>
        <n v="57748"/>
        <n v="216450"/>
        <n v="112270"/>
        <n v="30586"/>
        <n v="461141"/>
        <n v="13268"/>
        <n v="414720"/>
        <n v="677280"/>
        <n v="133920"/>
        <n v="3105"/>
        <n v="732484"/>
        <n v="80631"/>
        <n v="9434"/>
        <n v="217680"/>
        <n v="7400"/>
        <n v="447455"/>
        <n v="27835"/>
        <n v="66800"/>
        <n v="678"/>
        <n v="453180"/>
        <n v="444560"/>
        <n v="366080"/>
        <n v="32801"/>
        <n v="620720"/>
        <n v="1026703"/>
        <n v="472640"/>
        <n v="1156080"/>
        <n v="254702"/>
        <n v="77019"/>
        <n v="13527"/>
        <n v="273840"/>
        <n v="99852"/>
        <n v="444019"/>
        <n v="49945"/>
        <n v="19898"/>
        <n v="962400"/>
        <n v="152267"/>
        <n v="1176580"/>
        <n v="872732"/>
        <n v="212038"/>
        <n v="574000"/>
        <n v="12386"/>
        <n v="891830"/>
        <n v="18375"/>
        <n v="981360"/>
        <n v="813"/>
        <n v="301569"/>
        <n v="143517"/>
        <n v="128561"/>
        <n v="4507"/>
        <n v="67200"/>
        <n v="6177"/>
        <n v="161645"/>
        <n v="537950"/>
        <n v="573354"/>
        <n v="67081"/>
        <n v="840360"/>
        <n v="779"/>
        <n v="139616"/>
        <n v="687789"/>
        <n v="19690"/>
        <n v="1375"/>
        <n v="420"/>
        <n v="10888"/>
        <n v="1162566"/>
        <n v="179920"/>
        <n v="5974"/>
        <n v="598"/>
        <n v="25800"/>
        <n v="1033"/>
        <n v="29920"/>
        <n v="71809"/>
        <n v="9323"/>
        <n v="1303040"/>
        <n v="124417"/>
        <n v="12744"/>
        <n v="139879"/>
        <n v="171884"/>
        <n v="173911"/>
        <n v="8579"/>
        <n v="362460"/>
        <n v="782000"/>
        <n v="8013"/>
        <n v="44839"/>
        <n v="106598"/>
        <n v="459200"/>
        <n v="79801"/>
        <n v="894"/>
        <n v="105160"/>
        <n v="1221711"/>
        <n v="24604"/>
        <n v="218"/>
        <n v="129595"/>
        <n v="361720"/>
        <n v="720934"/>
        <n v="181200"/>
        <n v="279121"/>
        <n v="680"/>
        <n v="82720"/>
        <n v="693710"/>
        <n v="16113"/>
        <n v="1306320"/>
        <n v="25850"/>
        <n v="2521"/>
        <n v="12213"/>
        <n v="117260"/>
        <n v="39"/>
        <n v="1428960"/>
        <n v="784137"/>
        <n v="676773"/>
        <n v="364286"/>
        <n v="272414"/>
        <n v="153953"/>
        <n v="125295"/>
        <n v="626200"/>
        <n v="926349"/>
        <n v="737078"/>
        <n v="14896"/>
        <n v="874751"/>
        <n v="4749"/>
        <n v="179239"/>
        <n v="63792"/>
        <n v="252982"/>
        <n v="41064"/>
        <n v="375360"/>
        <n v="1396052"/>
        <n v="14071"/>
        <n v="554225"/>
        <n v="443680"/>
        <n v="3935"/>
        <n v="18378"/>
        <n v="1931120"/>
        <n v="309143"/>
        <n v="1141920"/>
        <n v="1146040"/>
        <n v="163178"/>
        <n v="116720"/>
        <n v="2235"/>
        <n v="293213"/>
        <n v="383040"/>
        <n v="616800"/>
        <n v="82175"/>
        <n v="137624"/>
        <n v="3251"/>
        <n v="565160"/>
        <n v="657760"/>
        <n v="125285"/>
        <n v="111698"/>
        <n v="763686"/>
        <n v="460584"/>
        <n v="3023"/>
        <n v="3320"/>
        <n v="679"/>
        <n v="9707"/>
        <n v="160240"/>
        <n v="204750"/>
        <n v="113594"/>
        <n v="46994"/>
        <n v="47800"/>
        <n v="34831"/>
        <n v="286591"/>
        <n v="100152"/>
        <n v="187058"/>
        <n v="1003"/>
        <n v="903477"/>
        <n v="500672"/>
        <n v="144672"/>
        <n v="684120"/>
        <n v="63272"/>
        <n v="246803"/>
        <n v="749200"/>
        <n v="397226"/>
        <n v="66471"/>
        <n v="194040"/>
        <n v="743616"/>
        <n v="335680"/>
        <n v="313200"/>
        <n v="98615"/>
        <n v="196738"/>
        <n v="267640"/>
        <n v="200735"/>
        <n v="256335"/>
        <n v="49652"/>
        <n v="375793"/>
        <n v="3115"/>
        <n v="463760"/>
        <n v="225040"/>
        <n v="96232"/>
        <n v="288560"/>
        <n v="167"/>
        <n v="437768"/>
        <n v="219672"/>
        <n v="263243"/>
        <n v="1069313"/>
        <n v="3922"/>
        <n v="233200"/>
        <n v="40331"/>
        <n v="121454"/>
        <n v="997391"/>
        <n v="37159"/>
        <n v="195704"/>
        <n v="599200"/>
        <n v="245840"/>
        <n v="2025560"/>
        <n v="482837"/>
        <n v="23950"/>
        <n v="80611"/>
        <n v="24610"/>
        <n v="285920"/>
        <n v="11271"/>
        <n v="339804"/>
        <n v="157469"/>
        <n v="30840"/>
        <n v="65920"/>
        <n v="3512"/>
        <n v="1034845"/>
        <n v="29605"/>
        <n v="445097"/>
        <n v="19041"/>
        <n v="1163"/>
        <n v="43475"/>
        <n v="136568"/>
        <n v="539436"/>
        <n v="1606"/>
        <n v="185160"/>
        <n v="12486"/>
        <n v="439335"/>
        <n v="973040"/>
        <n v="142710"/>
        <n v="157483"/>
        <n v="102080"/>
        <n v="343726"/>
        <n v="177458"/>
        <n v="166264"/>
        <n v="237244"/>
        <n v="690"/>
        <n v="15426"/>
        <n v="510000"/>
        <n v="13934"/>
        <n v="177016"/>
        <n v="1133337"/>
        <n v="633300"/>
        <n v="82698"/>
        <n v="3691"/>
        <n v="145789"/>
        <n v="50725"/>
        <n v="616080"/>
        <n v="4817"/>
        <n v="315144"/>
        <n v="581502"/>
        <n v="617610"/>
        <n v="386700"/>
        <n v="342229"/>
        <n v="473520"/>
        <n v="35185"/>
        <n v="1889"/>
        <n v="766248"/>
        <n v="202712"/>
        <n v="576581"/>
        <n v="210191"/>
        <n v="258720"/>
        <n v="114107"/>
        <n v="7250"/>
        <n v="1903640"/>
        <n v="76639"/>
        <n v="15663"/>
        <n v="395099"/>
        <n v="113463"/>
        <n v="162080"/>
        <n v="575338"/>
        <n v="120681"/>
        <n v="59042"/>
        <n v="567"/>
        <n v="332782"/>
        <n v="4896"/>
        <n v="78493"/>
        <n v="622880"/>
        <n v="174249"/>
        <n v="93242"/>
        <n v="296303"/>
        <n v="668251"/>
        <n v="1600"/>
        <n v="3904"/>
        <n v="116258"/>
        <n v="180574"/>
        <n v="16350"/>
        <n v="23749"/>
        <n v="98715"/>
        <n v="205552"/>
        <n v="224880"/>
        <n v="208000"/>
        <n v="137227"/>
        <n v="281840"/>
        <n v="43540"/>
        <n v="417920"/>
        <n v="4042"/>
        <n v="1523061"/>
        <n v="4031"/>
        <n v="854400"/>
        <n v="1096227"/>
        <n v="2969"/>
        <n v="38595"/>
        <n v="930720"/>
        <n v="23048"/>
        <n v="215520"/>
        <n v="273960"/>
        <n v="511200"/>
        <n v="1087360"/>
        <n v="434202"/>
        <n v="3426"/>
        <n v="576240"/>
        <n v="229239"/>
        <n v="314583"/>
        <n v="448080"/>
        <n v="3732"/>
        <n v="178020"/>
      </sharedItems>
    </cacheField>
    <cacheField name="Elec_Amount" numFmtId="0">
      <sharedItems containsString="0" containsBlank="1" containsNumber="1" containsInteger="1" minValue="0" maxValue="671633766"/>
    </cacheField>
    <cacheField name="Elec_PUM" numFmtId="0">
      <sharedItems containsString="0" containsBlank="1" containsNumber="1" minValue="0" maxValue="1076336.1599999999"/>
    </cacheField>
    <cacheField name="Annual_KwH_PerUnit" numFmtId="0">
      <sharedItems containsString="0" containsBlank="1" containsNumber="1" minValue="0" maxValue="361720"/>
    </cacheField>
    <cacheField name="GHG_CO2_Emission_Elec" numFmtId="0">
      <sharedItems containsString="0" containsBlank="1" containsNumber="1" minValue="0" maxValue="30132966.27"/>
    </cacheField>
    <cacheField name="Gas_Cons_CCF" numFmtId="0">
      <sharedItems containsSemiMixedTypes="0" containsString="0" containsNumber="1" minValue="0" maxValue="1418883.61"/>
    </cacheField>
    <cacheField name="Gas_Amount" numFmtId="0">
      <sharedItems containsString="0" containsBlank="1" containsNumber="1" containsInteger="1" minValue="0" maxValue="22604586"/>
    </cacheField>
    <cacheField name="Gas_PUM" numFmtId="0">
      <sharedItems containsString="0" containsBlank="1" containsNumber="1" minValue="0" maxValue="55403.4"/>
    </cacheField>
    <cacheField name="Annual_CCF_PerUnit" numFmtId="0">
      <sharedItems containsString="0" containsBlank="1" containsNumber="1" minValue="0" maxValue="78489.600000000006"/>
    </cacheField>
    <cacheField name="GHG_CO2_Emission_Gas" numFmtId="0">
      <sharedItems containsString="0" containsBlank="1" containsNumber="1" minValue="0" maxValue="17110743.100000001"/>
    </cacheField>
    <cacheField name="Propane_Cons_Gals" numFmtId="0">
      <sharedItems containsString="0" containsBlank="1" containsNumber="1" containsInteger="1" minValue="0" maxValue="43100"/>
    </cacheField>
    <cacheField name="Propane_Amount" numFmtId="0">
      <sharedItems containsString="0" containsBlank="1" containsNumber="1" containsInteger="1" minValue="0" maxValue="38672"/>
    </cacheField>
    <cacheField name="Propane_PUM" numFmtId="0">
      <sharedItems containsString="0" containsBlank="1" containsNumber="1" minValue="0" maxValue="260.08"/>
    </cacheField>
    <cacheField name="Annual_Gals_PerUnit_Propane" numFmtId="0">
      <sharedItems containsString="0" containsBlank="1" containsNumber="1" containsInteger="1" minValue="0" maxValue="1295"/>
    </cacheField>
    <cacheField name="GHG_CO2_Emission_Propane" numFmtId="0">
      <sharedItems containsString="0" containsBlank="1" containsNumber="1" minValue="0" maxValue="546033.9"/>
    </cacheField>
    <cacheField name="Oil_Cons_Gals" numFmtId="0">
      <sharedItems containsString="0" containsBlank="1" containsNumber="1" containsInteger="1" minValue="0" maxValue="553873"/>
    </cacheField>
    <cacheField name="Oil_Amount" numFmtId="0">
      <sharedItems containsString="0" containsBlank="1" containsNumber="1" containsInteger="1" minValue="0" maxValue="309557"/>
    </cacheField>
    <cacheField name="Oil_PUM" numFmtId="0">
      <sharedItems containsString="0" containsBlank="1" containsNumber="1" minValue="0" maxValue="493.14"/>
    </cacheField>
    <cacheField name="Annual_Gals_PerUnit_Oil" numFmtId="0">
      <sharedItems containsString="0" containsBlank="1" containsNumber="1" containsInteger="1" minValue="0" maxValue="24412"/>
    </cacheField>
    <cacheField name="GHG_CO2_Emission_Oil" numFmtId="0">
      <sharedItems containsString="0" containsBlank="1" containsNumber="1" minValue="0" maxValue="12397893.23"/>
    </cacheField>
    <cacheField name="Water_Cons_CCF" numFmtId="0">
      <sharedItems containsSemiMixedTypes="0" containsString="0" containsNumber="1" minValue="0" maxValue="51456820"/>
    </cacheField>
    <cacheField name="Water_Amount" numFmtId="0">
      <sharedItems containsString="0" containsBlank="1" containsNumber="1" containsInteger="1" minValue="0" maxValue="77005038"/>
    </cacheField>
    <cacheField name="Water_PUM" numFmtId="0">
      <sharedItems containsString="0" containsBlank="1" containsNumber="1" minValue="0" maxValue="785798.31"/>
    </cacheField>
    <cacheField name="Annual_WaterCCF_PerUnit" numFmtId="0">
      <sharedItems containsSemiMixedTypes="0" containsString="0" containsNumber="1" minValue="0" maxValue="804012.8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110">
  <r>
    <x v="0"/>
    <x v="0"/>
    <x v="0"/>
    <x v="0"/>
    <x v="0"/>
    <x v="0"/>
    <n v="0"/>
    <n v="0"/>
    <n v="0"/>
    <n v="0"/>
    <n v="0"/>
    <n v="0"/>
    <n v="0"/>
    <m/>
    <m/>
    <m/>
    <m/>
    <m/>
    <m/>
    <m/>
    <m/>
    <m/>
    <m/>
    <m/>
    <m/>
    <n v="0"/>
    <n v="0"/>
    <n v="0"/>
    <n v="0"/>
  </r>
  <r>
    <x v="1"/>
    <x v="1"/>
    <x v="1"/>
    <x v="1"/>
    <x v="1"/>
    <x v="0"/>
    <n v="0"/>
    <n v="0"/>
    <n v="0"/>
    <n v="0"/>
    <n v="0"/>
    <m/>
    <m/>
    <m/>
    <m/>
    <m/>
    <m/>
    <m/>
    <m/>
    <m/>
    <m/>
    <m/>
    <m/>
    <m/>
    <m/>
    <n v="11.07"/>
    <n v="697"/>
    <n v="9.68"/>
    <n v="1.84"/>
  </r>
  <r>
    <x v="2"/>
    <x v="2"/>
    <x v="2"/>
    <x v="2"/>
    <x v="2"/>
    <x v="1"/>
    <n v="73296"/>
    <n v="95.44"/>
    <n v="7092.33"/>
    <n v="422135.37"/>
    <n v="0"/>
    <m/>
    <m/>
    <m/>
    <m/>
    <m/>
    <m/>
    <m/>
    <m/>
    <m/>
    <m/>
    <m/>
    <m/>
    <m/>
    <m/>
    <n v="1048"/>
    <n v="3647"/>
    <n v="4.75"/>
    <n v="16.38"/>
  </r>
  <r>
    <x v="3"/>
    <x v="3"/>
    <x v="3"/>
    <x v="0"/>
    <x v="3"/>
    <x v="2"/>
    <n v="115026"/>
    <n v="133.13"/>
    <n v="12076.67"/>
    <n v="808653.6"/>
    <n v="0"/>
    <m/>
    <m/>
    <m/>
    <m/>
    <m/>
    <m/>
    <m/>
    <m/>
    <m/>
    <m/>
    <m/>
    <m/>
    <m/>
    <m/>
    <n v="331885"/>
    <n v="12720"/>
    <n v="14.72"/>
    <n v="4609.51"/>
  </r>
  <r>
    <x v="4"/>
    <x v="4"/>
    <x v="4"/>
    <x v="3"/>
    <x v="4"/>
    <x v="3"/>
    <n v="1347"/>
    <n v="16.04"/>
    <n v="902.14"/>
    <n v="5872.95"/>
    <n v="132.88"/>
    <n v="255"/>
    <n v="3.04"/>
    <m/>
    <m/>
    <m/>
    <m/>
    <m/>
    <m/>
    <m/>
    <m/>
    <m/>
    <m/>
    <m/>
    <m/>
    <n v="91391"/>
    <n v="5119"/>
    <n v="60.94"/>
    <n v="13055.86"/>
  </r>
  <r>
    <x v="5"/>
    <x v="5"/>
    <x v="1"/>
    <x v="4"/>
    <x v="5"/>
    <x v="4"/>
    <m/>
    <m/>
    <m/>
    <m/>
    <n v="0"/>
    <m/>
    <m/>
    <m/>
    <m/>
    <m/>
    <m/>
    <m/>
    <m/>
    <m/>
    <m/>
    <m/>
    <m/>
    <m/>
    <m/>
    <n v="0"/>
    <m/>
    <m/>
    <n v="0"/>
  </r>
  <r>
    <x v="6"/>
    <x v="6"/>
    <x v="3"/>
    <x v="5"/>
    <x v="3"/>
    <x v="5"/>
    <n v="55314"/>
    <n v="64.02"/>
    <n v="4306.67"/>
    <n v="288374.40000000002"/>
    <n v="26237.63"/>
    <n v="9680"/>
    <n v="11.2"/>
    <n v="364.41"/>
    <n v="316407.49"/>
    <m/>
    <m/>
    <m/>
    <m/>
    <m/>
    <m/>
    <m/>
    <m/>
    <m/>
    <m/>
    <n v="219170"/>
    <n v="26188"/>
    <n v="30.31"/>
    <n v="3044.03"/>
  </r>
  <r>
    <x v="7"/>
    <x v="7"/>
    <x v="5"/>
    <x v="1"/>
    <x v="6"/>
    <x v="4"/>
    <m/>
    <m/>
    <m/>
    <m/>
    <n v="0"/>
    <m/>
    <m/>
    <m/>
    <m/>
    <m/>
    <m/>
    <m/>
    <m/>
    <m/>
    <m/>
    <m/>
    <m/>
    <m/>
    <m/>
    <n v="0"/>
    <n v="5658"/>
    <n v="58.94"/>
    <n v="0"/>
  </r>
  <r>
    <x v="8"/>
    <x v="8"/>
    <x v="3"/>
    <x v="6"/>
    <x v="7"/>
    <x v="4"/>
    <m/>
    <m/>
    <m/>
    <m/>
    <n v="0"/>
    <m/>
    <m/>
    <m/>
    <m/>
    <m/>
    <m/>
    <m/>
    <m/>
    <m/>
    <m/>
    <m/>
    <m/>
    <m/>
    <m/>
    <n v="0"/>
    <m/>
    <m/>
    <n v="0"/>
  </r>
  <r>
    <x v="9"/>
    <x v="9"/>
    <x v="1"/>
    <x v="4"/>
    <x v="8"/>
    <x v="4"/>
    <m/>
    <m/>
    <m/>
    <m/>
    <n v="0"/>
    <m/>
    <m/>
    <m/>
    <m/>
    <m/>
    <m/>
    <m/>
    <m/>
    <m/>
    <m/>
    <m/>
    <m/>
    <m/>
    <m/>
    <n v="0"/>
    <m/>
    <m/>
    <n v="0"/>
  </r>
  <r>
    <x v="10"/>
    <x v="10"/>
    <x v="3"/>
    <x v="7"/>
    <x v="9"/>
    <x v="6"/>
    <n v="17403"/>
    <n v="36.26"/>
    <n v="3055"/>
    <n v="113646"/>
    <n v="25774.98"/>
    <n v="41291"/>
    <n v="86.02"/>
    <n v="644.37"/>
    <n v="310828.17"/>
    <m/>
    <m/>
    <m/>
    <m/>
    <m/>
    <m/>
    <m/>
    <m/>
    <m/>
    <m/>
    <n v="127060"/>
    <n v="11816"/>
    <n v="24.62"/>
    <n v="3176.5"/>
  </r>
  <r>
    <x v="11"/>
    <x v="11"/>
    <x v="6"/>
    <x v="7"/>
    <x v="10"/>
    <x v="7"/>
    <n v="676081"/>
    <n v="761.35"/>
    <n v="12727"/>
    <n v="875872.14"/>
    <n v="0"/>
    <m/>
    <m/>
    <m/>
    <m/>
    <n v="1152"/>
    <n v="835"/>
    <n v="0.94"/>
    <n v="15"/>
    <n v="14594.69"/>
    <m/>
    <m/>
    <m/>
    <m/>
    <m/>
    <n v="142010"/>
    <n v="7286"/>
    <n v="8.1999999999999993"/>
    <n v="1919.05"/>
  </r>
  <r>
    <x v="12"/>
    <x v="12"/>
    <x v="7"/>
    <x v="8"/>
    <x v="11"/>
    <x v="8"/>
    <n v="5"/>
    <n v="0.04"/>
    <n v="58.7"/>
    <n v="545.91"/>
    <n v="0"/>
    <m/>
    <m/>
    <m/>
    <m/>
    <m/>
    <m/>
    <m/>
    <m/>
    <m/>
    <m/>
    <m/>
    <m/>
    <m/>
    <m/>
    <n v="409"/>
    <n v="3159"/>
    <n v="26.33"/>
    <n v="40.9"/>
  </r>
  <r>
    <x v="13"/>
    <x v="13"/>
    <x v="0"/>
    <x v="1"/>
    <x v="12"/>
    <x v="9"/>
    <n v="449"/>
    <n v="2.67"/>
    <n v="104.57"/>
    <n v="1361.52"/>
    <n v="196"/>
    <n v="704"/>
    <n v="4.1900000000000004"/>
    <m/>
    <m/>
    <m/>
    <m/>
    <m/>
    <m/>
    <m/>
    <m/>
    <m/>
    <m/>
    <m/>
    <m/>
    <n v="1645.61"/>
    <n v="4061"/>
    <n v="24.17"/>
    <n v="117.54"/>
  </r>
  <r>
    <x v="14"/>
    <x v="14"/>
    <x v="8"/>
    <x v="2"/>
    <x v="9"/>
    <x v="10"/>
    <n v="25598"/>
    <n v="53.33"/>
    <n v="3067.85"/>
    <n v="114124.02"/>
    <n v="10410.280000000001"/>
    <n v="13604"/>
    <n v="28.34"/>
    <n v="260.26"/>
    <n v="125540.71"/>
    <m/>
    <m/>
    <m/>
    <m/>
    <m/>
    <m/>
    <m/>
    <m/>
    <m/>
    <m/>
    <n v="0"/>
    <n v="21320"/>
    <n v="44.42"/>
    <n v="0"/>
  </r>
  <r>
    <x v="15"/>
    <x v="15"/>
    <x v="1"/>
    <x v="5"/>
    <x v="13"/>
    <x v="11"/>
    <n v="5468"/>
    <n v="26.8"/>
    <n v="3174.12"/>
    <n v="50182.8"/>
    <n v="1857.42"/>
    <n v="4157"/>
    <n v="20.38"/>
    <n v="109.26"/>
    <n v="22399.18"/>
    <m/>
    <m/>
    <m/>
    <m/>
    <m/>
    <m/>
    <m/>
    <m/>
    <m/>
    <m/>
    <n v="4611.99"/>
    <n v="7392"/>
    <n v="36.24"/>
    <n v="271.29000000000002"/>
  </r>
  <r>
    <x v="16"/>
    <x v="16"/>
    <x v="9"/>
    <x v="2"/>
    <x v="14"/>
    <x v="12"/>
    <n v="21716"/>
    <n v="41.13"/>
    <n v="2546.36"/>
    <n v="104197.2"/>
    <n v="27115.42"/>
    <n v="34114"/>
    <n v="64.61"/>
    <n v="616.26"/>
    <n v="326993.01"/>
    <m/>
    <m/>
    <m/>
    <m/>
    <m/>
    <m/>
    <m/>
    <m/>
    <m/>
    <m/>
    <n v="15810"/>
    <n v="9079"/>
    <n v="17.2"/>
    <n v="359.32"/>
  </r>
  <r>
    <x v="17"/>
    <x v="17"/>
    <x v="10"/>
    <x v="6"/>
    <x v="15"/>
    <x v="4"/>
    <m/>
    <m/>
    <m/>
    <m/>
    <n v="0"/>
    <m/>
    <m/>
    <m/>
    <m/>
    <m/>
    <m/>
    <m/>
    <m/>
    <m/>
    <m/>
    <m/>
    <m/>
    <m/>
    <m/>
    <n v="41.91"/>
    <n v="1192"/>
    <n v="2.76"/>
    <n v="1.1599999999999999"/>
  </r>
  <r>
    <x v="18"/>
    <x v="18"/>
    <x v="2"/>
    <x v="7"/>
    <x v="9"/>
    <x v="13"/>
    <n v="12790"/>
    <n v="26.65"/>
    <n v="1481.98"/>
    <n v="55129.47"/>
    <n v="18977.689999999999"/>
    <n v="29809"/>
    <n v="62.1"/>
    <n v="474.44"/>
    <n v="228857.68"/>
    <m/>
    <m/>
    <m/>
    <m/>
    <m/>
    <m/>
    <m/>
    <m/>
    <m/>
    <m/>
    <n v="117000"/>
    <n v="11415"/>
    <n v="23.78"/>
    <n v="2925"/>
  </r>
  <r>
    <x v="19"/>
    <x v="19"/>
    <x v="1"/>
    <x v="9"/>
    <x v="16"/>
    <x v="4"/>
    <m/>
    <m/>
    <m/>
    <m/>
    <n v="4258.97"/>
    <n v="4834"/>
    <n v="100.71"/>
    <n v="1064.74"/>
    <n v="51360.22"/>
    <m/>
    <m/>
    <m/>
    <m/>
    <m/>
    <m/>
    <m/>
    <m/>
    <m/>
    <m/>
    <n v="539"/>
    <n v="4528"/>
    <n v="94.33"/>
    <n v="134.75"/>
  </r>
  <r>
    <x v="20"/>
    <x v="20"/>
    <x v="4"/>
    <x v="7"/>
    <x v="9"/>
    <x v="14"/>
    <n v="38644"/>
    <n v="80.510000000000005"/>
    <n v="5986.63"/>
    <n v="222702.45"/>
    <n v="0"/>
    <m/>
    <m/>
    <m/>
    <m/>
    <m/>
    <m/>
    <m/>
    <m/>
    <m/>
    <m/>
    <m/>
    <m/>
    <m/>
    <m/>
    <n v="71780"/>
    <n v="5696"/>
    <n v="11.87"/>
    <n v="1794.5"/>
  </r>
  <r>
    <x v="21"/>
    <x v="21"/>
    <x v="11"/>
    <x v="2"/>
    <x v="17"/>
    <x v="15"/>
    <n v="21375"/>
    <n v="35.630000000000003"/>
    <n v="11453.5"/>
    <n v="532587.75"/>
    <n v="0"/>
    <m/>
    <m/>
    <m/>
    <m/>
    <m/>
    <m/>
    <m/>
    <m/>
    <m/>
    <n v="12267"/>
    <n v="43669"/>
    <n v="72.78"/>
    <n v="245"/>
    <n v="274584.53000000003"/>
    <n v="2025.73"/>
    <n v="16061"/>
    <n v="26.77"/>
    <n v="40.51"/>
  </r>
  <r>
    <x v="22"/>
    <x v="22"/>
    <x v="8"/>
    <x v="5"/>
    <x v="2"/>
    <x v="16"/>
    <n v="27040"/>
    <n v="35.21"/>
    <n v="3033.38"/>
    <n v="180546.48"/>
    <n v="22515.03"/>
    <n v="22502"/>
    <n v="29.3"/>
    <n v="351.8"/>
    <n v="271515.55"/>
    <m/>
    <m/>
    <m/>
    <m/>
    <m/>
    <m/>
    <m/>
    <m/>
    <m/>
    <m/>
    <n v="208.46"/>
    <n v="22406"/>
    <n v="29.17"/>
    <n v="3.26"/>
  </r>
  <r>
    <x v="23"/>
    <x v="23"/>
    <x v="9"/>
    <x v="0"/>
    <x v="18"/>
    <x v="17"/>
    <n v="187388"/>
    <n v="148.72"/>
    <n v="14360"/>
    <n v="1402254"/>
    <n v="1136.76"/>
    <n v="2196"/>
    <n v="1.74"/>
    <n v="10.83"/>
    <n v="13708.54"/>
    <m/>
    <m/>
    <m/>
    <m/>
    <m/>
    <m/>
    <m/>
    <m/>
    <m/>
    <m/>
    <n v="4164"/>
    <n v="38117"/>
    <n v="30.25"/>
    <n v="39.659999999999997"/>
  </r>
  <r>
    <x v="24"/>
    <x v="24"/>
    <x v="11"/>
    <x v="1"/>
    <x v="11"/>
    <x v="18"/>
    <n v="177"/>
    <n v="1.48"/>
    <n v="54.9"/>
    <n v="510.57"/>
    <n v="0"/>
    <m/>
    <m/>
    <m/>
    <m/>
    <m/>
    <m/>
    <m/>
    <m/>
    <m/>
    <m/>
    <m/>
    <m/>
    <m/>
    <m/>
    <n v="1634"/>
    <n v="10420"/>
    <n v="86.83"/>
    <n v="163.4"/>
  </r>
  <r>
    <x v="25"/>
    <x v="25"/>
    <x v="9"/>
    <x v="10"/>
    <x v="19"/>
    <x v="19"/>
    <n v="154"/>
    <n v="0.86"/>
    <n v="67.87"/>
    <n v="946.74"/>
    <n v="147.43"/>
    <n v="275"/>
    <n v="1.53"/>
    <m/>
    <m/>
    <m/>
    <m/>
    <m/>
    <m/>
    <m/>
    <m/>
    <m/>
    <m/>
    <m/>
    <m/>
    <n v="1530"/>
    <n v="8783"/>
    <n v="48.79"/>
    <n v="102"/>
  </r>
  <r>
    <x v="26"/>
    <x v="26"/>
    <x v="10"/>
    <x v="7"/>
    <x v="15"/>
    <x v="20"/>
    <n v="18216"/>
    <n v="42.17"/>
    <n v="11.28"/>
    <n v="377.58"/>
    <n v="18441"/>
    <n v="22560"/>
    <n v="52.22"/>
    <n v="512.25"/>
    <n v="222385.55"/>
    <m/>
    <m/>
    <m/>
    <m/>
    <m/>
    <m/>
    <m/>
    <m/>
    <m/>
    <m/>
    <n v="1374189.15"/>
    <n v="163651"/>
    <n v="378.82"/>
    <n v="38171.919999999998"/>
  </r>
  <r>
    <x v="14"/>
    <x v="14"/>
    <x v="12"/>
    <x v="11"/>
    <x v="20"/>
    <x v="21"/>
    <n v="3160"/>
    <n v="4.3899999999999997"/>
    <n v="280.33"/>
    <n v="15642.6"/>
    <n v="67837.05"/>
    <n v="113072"/>
    <n v="157.04"/>
    <n v="1130.6199999999999"/>
    <n v="818067.35"/>
    <m/>
    <m/>
    <m/>
    <m/>
    <m/>
    <m/>
    <m/>
    <m/>
    <m/>
    <m/>
    <n v="0"/>
    <n v="36720"/>
    <n v="51"/>
    <n v="0"/>
  </r>
  <r>
    <x v="27"/>
    <x v="27"/>
    <x v="5"/>
    <x v="2"/>
    <x v="21"/>
    <x v="22"/>
    <n v="10909"/>
    <n v="37.880000000000003"/>
    <n v="2522.88"/>
    <n v="56310.57"/>
    <n v="13284.19"/>
    <n v="15416"/>
    <n v="53.53"/>
    <n v="553.51"/>
    <n v="160198.03"/>
    <m/>
    <m/>
    <m/>
    <m/>
    <m/>
    <m/>
    <m/>
    <m/>
    <m/>
    <m/>
    <n v="457.19"/>
    <n v="1371"/>
    <n v="4.76"/>
    <n v="19.05"/>
  </r>
  <r>
    <x v="5"/>
    <x v="5"/>
    <x v="6"/>
    <x v="2"/>
    <x v="22"/>
    <x v="23"/>
    <n v="23611"/>
    <n v="78.7"/>
    <n v="3192.64"/>
    <n v="74228.88"/>
    <n v="12854"/>
    <n v="5009"/>
    <n v="16.7"/>
    <n v="514.16"/>
    <n v="155010.23999999999"/>
    <m/>
    <m/>
    <m/>
    <m/>
    <m/>
    <m/>
    <m/>
    <m/>
    <m/>
    <m/>
    <n v="537"/>
    <n v="2758"/>
    <n v="9.19"/>
    <n v="21.48"/>
  </r>
  <r>
    <x v="28"/>
    <x v="28"/>
    <x v="3"/>
    <x v="0"/>
    <x v="23"/>
    <x v="24"/>
    <n v="35407"/>
    <n v="53.65"/>
    <n v="3921.6"/>
    <n v="200589.84"/>
    <n v="0"/>
    <m/>
    <m/>
    <m/>
    <m/>
    <m/>
    <m/>
    <m/>
    <m/>
    <m/>
    <m/>
    <m/>
    <m/>
    <m/>
    <m/>
    <n v="96460"/>
    <n v="13956"/>
    <n v="21.15"/>
    <n v="1753.82"/>
  </r>
  <r>
    <x v="29"/>
    <x v="29"/>
    <x v="2"/>
    <x v="6"/>
    <x v="19"/>
    <x v="25"/>
    <n v="774"/>
    <n v="4.3"/>
    <n v="180.67"/>
    <n v="2520.3000000000002"/>
    <n v="298.74"/>
    <n v="591"/>
    <n v="3.28"/>
    <m/>
    <m/>
    <m/>
    <m/>
    <m/>
    <m/>
    <m/>
    <m/>
    <m/>
    <m/>
    <m/>
    <m/>
    <n v="1335.16"/>
    <n v="7424"/>
    <n v="41.24"/>
    <n v="89.01"/>
  </r>
  <r>
    <x v="30"/>
    <x v="30"/>
    <x v="13"/>
    <x v="0"/>
    <x v="24"/>
    <x v="26"/>
    <n v="108266"/>
    <n v="62.65"/>
    <n v="7607.97"/>
    <n v="1018859.64"/>
    <n v="10811.83"/>
    <n v="11537"/>
    <n v="6.68"/>
    <n v="75.08"/>
    <n v="130383.14"/>
    <m/>
    <m/>
    <m/>
    <m/>
    <m/>
    <m/>
    <m/>
    <m/>
    <m/>
    <m/>
    <n v="1160"/>
    <n v="16371"/>
    <n v="9.4700000000000006"/>
    <n v="8.06"/>
  </r>
  <r>
    <x v="31"/>
    <x v="31"/>
    <x v="13"/>
    <x v="2"/>
    <x v="3"/>
    <x v="27"/>
    <n v="109453"/>
    <n v="126.68"/>
    <n v="9875.35"/>
    <n v="661253.25"/>
    <n v="0"/>
    <n v="0"/>
    <n v="0"/>
    <m/>
    <m/>
    <m/>
    <m/>
    <m/>
    <m/>
    <m/>
    <m/>
    <m/>
    <m/>
    <m/>
    <m/>
    <n v="1835"/>
    <n v="31295"/>
    <n v="36.22"/>
    <n v="25.49"/>
  </r>
  <r>
    <x v="32"/>
    <x v="32"/>
    <x v="0"/>
    <x v="1"/>
    <x v="22"/>
    <x v="4"/>
    <n v="35108"/>
    <n v="117.03"/>
    <m/>
    <m/>
    <n v="0"/>
    <m/>
    <m/>
    <n v="0"/>
    <n v="0"/>
    <m/>
    <m/>
    <m/>
    <m/>
    <m/>
    <m/>
    <m/>
    <m/>
    <m/>
    <m/>
    <n v="0"/>
    <m/>
    <m/>
    <n v="0"/>
  </r>
  <r>
    <x v="33"/>
    <x v="33"/>
    <x v="14"/>
    <x v="12"/>
    <x v="6"/>
    <x v="0"/>
    <n v="0"/>
    <n v="0"/>
    <n v="0"/>
    <n v="0"/>
    <n v="0"/>
    <n v="0"/>
    <n v="0"/>
    <m/>
    <m/>
    <m/>
    <m/>
    <m/>
    <m/>
    <m/>
    <m/>
    <m/>
    <m/>
    <m/>
    <m/>
    <n v="0"/>
    <n v="0"/>
    <n v="0"/>
    <n v="0"/>
  </r>
  <r>
    <x v="34"/>
    <x v="34"/>
    <x v="0"/>
    <x v="1"/>
    <x v="7"/>
    <x v="4"/>
    <m/>
    <m/>
    <m/>
    <m/>
    <n v="0"/>
    <m/>
    <m/>
    <m/>
    <m/>
    <m/>
    <m/>
    <m/>
    <m/>
    <m/>
    <m/>
    <m/>
    <m/>
    <m/>
    <m/>
    <n v="34.33"/>
    <n v="74"/>
    <n v="3.08"/>
    <n v="17.16"/>
  </r>
  <r>
    <x v="35"/>
    <x v="35"/>
    <x v="9"/>
    <x v="5"/>
    <x v="25"/>
    <x v="28"/>
    <n v="21564"/>
    <n v="27.23"/>
    <n v="2084.4499999999998"/>
    <n v="127943.82"/>
    <n v="16967.02"/>
    <n v="24504"/>
    <n v="30.94"/>
    <n v="257.08"/>
    <n v="204610.41"/>
    <m/>
    <m/>
    <m/>
    <m/>
    <m/>
    <m/>
    <m/>
    <m/>
    <m/>
    <m/>
    <n v="0"/>
    <m/>
    <m/>
    <n v="0"/>
  </r>
  <r>
    <x v="36"/>
    <x v="36"/>
    <x v="5"/>
    <x v="7"/>
    <x v="20"/>
    <x v="29"/>
    <n v="85313"/>
    <n v="118.49"/>
    <n v="7752.75"/>
    <n v="432603.45"/>
    <n v="0"/>
    <m/>
    <m/>
    <m/>
    <m/>
    <m/>
    <m/>
    <m/>
    <m/>
    <m/>
    <m/>
    <m/>
    <m/>
    <m/>
    <m/>
    <n v="141659"/>
    <n v="11045"/>
    <n v="15.34"/>
    <n v="2360.98"/>
  </r>
  <r>
    <x v="35"/>
    <x v="35"/>
    <x v="12"/>
    <x v="0"/>
    <x v="17"/>
    <x v="30"/>
    <n v="21738"/>
    <n v="36.229999999999997"/>
    <n v="3024.1"/>
    <n v="140620.65"/>
    <n v="12878.76"/>
    <n v="18380"/>
    <n v="30.63"/>
    <m/>
    <m/>
    <m/>
    <m/>
    <m/>
    <m/>
    <m/>
    <m/>
    <m/>
    <m/>
    <m/>
    <m/>
    <n v="0"/>
    <m/>
    <m/>
    <n v="0"/>
  </r>
  <r>
    <x v="37"/>
    <x v="37"/>
    <x v="4"/>
    <x v="2"/>
    <x v="26"/>
    <x v="31"/>
    <n v="72317"/>
    <n v="88.62"/>
    <n v="5321.35"/>
    <n v="336522.36"/>
    <n v="0"/>
    <m/>
    <m/>
    <m/>
    <m/>
    <m/>
    <m/>
    <m/>
    <m/>
    <m/>
    <m/>
    <m/>
    <m/>
    <m/>
    <m/>
    <n v="1932.25"/>
    <n v="20220"/>
    <n v="24.78"/>
    <n v="28.42"/>
  </r>
  <r>
    <x v="38"/>
    <x v="38"/>
    <x v="0"/>
    <x v="3"/>
    <x v="16"/>
    <x v="32"/>
    <n v="38"/>
    <n v="0.79"/>
    <n v="54.25"/>
    <n v="201.81"/>
    <n v="0"/>
    <m/>
    <m/>
    <m/>
    <m/>
    <m/>
    <m/>
    <m/>
    <m/>
    <m/>
    <m/>
    <m/>
    <m/>
    <m/>
    <m/>
    <n v="536"/>
    <n v="3557"/>
    <n v="74.099999999999994"/>
    <n v="134"/>
  </r>
  <r>
    <x v="39"/>
    <x v="39"/>
    <x v="3"/>
    <x v="2"/>
    <x v="27"/>
    <x v="33"/>
    <n v="69724"/>
    <n v="152.9"/>
    <n v="10690.79"/>
    <n v="377812.5"/>
    <n v="14145.49"/>
    <n v="77612"/>
    <n v="170.2"/>
    <n v="372.25"/>
    <n v="170584.71"/>
    <m/>
    <m/>
    <m/>
    <m/>
    <m/>
    <m/>
    <m/>
    <m/>
    <m/>
    <m/>
    <n v="175740"/>
    <n v="44782"/>
    <n v="98.21"/>
    <n v="4624.74"/>
  </r>
  <r>
    <x v="40"/>
    <x v="40"/>
    <x v="9"/>
    <x v="2"/>
    <x v="17"/>
    <x v="34"/>
    <n v="23668"/>
    <n v="39.450000000000003"/>
    <n v="2767.24"/>
    <n v="128676.66"/>
    <n v="161972.84"/>
    <n v="43268"/>
    <n v="72.11"/>
    <n v="3239.46"/>
    <n v="1953279.09"/>
    <m/>
    <m/>
    <m/>
    <m/>
    <m/>
    <m/>
    <m/>
    <m/>
    <m/>
    <m/>
    <n v="238900"/>
    <n v="15051"/>
    <n v="25.09"/>
    <n v="4778"/>
  </r>
  <r>
    <x v="40"/>
    <x v="40"/>
    <x v="3"/>
    <x v="3"/>
    <x v="28"/>
    <x v="35"/>
    <n v="8212"/>
    <n v="57.03"/>
    <n v="322.33"/>
    <n v="3597.24"/>
    <n v="0"/>
    <m/>
    <m/>
    <m/>
    <m/>
    <m/>
    <m/>
    <m/>
    <m/>
    <m/>
    <m/>
    <m/>
    <m/>
    <m/>
    <m/>
    <n v="170600"/>
    <n v="10581"/>
    <n v="73.48"/>
    <n v="14216.67"/>
  </r>
  <r>
    <x v="39"/>
    <x v="39"/>
    <x v="9"/>
    <x v="7"/>
    <x v="21"/>
    <x v="36"/>
    <n v="15368"/>
    <n v="53.36"/>
    <n v="3846.67"/>
    <n v="85857.600000000006"/>
    <n v="2956.35"/>
    <n v="23238"/>
    <n v="80.69"/>
    <m/>
    <m/>
    <m/>
    <m/>
    <m/>
    <m/>
    <m/>
    <m/>
    <m/>
    <m/>
    <m/>
    <m/>
    <n v="0"/>
    <n v="30522"/>
    <n v="105.98"/>
    <n v="0"/>
  </r>
  <r>
    <x v="4"/>
    <x v="4"/>
    <x v="13"/>
    <x v="6"/>
    <x v="12"/>
    <x v="37"/>
    <n v="175"/>
    <n v="1.04"/>
    <n v="27.14"/>
    <n v="353.4"/>
    <n v="0"/>
    <m/>
    <m/>
    <m/>
    <m/>
    <m/>
    <m/>
    <m/>
    <m/>
    <m/>
    <m/>
    <m/>
    <m/>
    <m/>
    <m/>
    <n v="150"/>
    <n v="1027"/>
    <n v="6.11"/>
    <n v="10.71"/>
  </r>
  <r>
    <x v="41"/>
    <x v="41"/>
    <x v="13"/>
    <x v="5"/>
    <x v="29"/>
    <x v="38"/>
    <n v="83554"/>
    <n v="133.9"/>
    <n v="8198.3700000000008"/>
    <n v="396472.95"/>
    <n v="0"/>
    <m/>
    <m/>
    <m/>
    <m/>
    <m/>
    <m/>
    <m/>
    <m/>
    <m/>
    <m/>
    <m/>
    <m/>
    <m/>
    <m/>
    <n v="1.8"/>
    <n v="13409"/>
    <n v="21.49"/>
    <n v="0.03"/>
  </r>
  <r>
    <x v="42"/>
    <x v="42"/>
    <x v="12"/>
    <x v="2"/>
    <x v="15"/>
    <x v="39"/>
    <n v="17306"/>
    <n v="40.06"/>
    <n v="2806.67"/>
    <n v="93967.2"/>
    <n v="12116.39"/>
    <n v="21226"/>
    <n v="49.13"/>
    <n v="336.57"/>
    <n v="146115.20000000001"/>
    <m/>
    <m/>
    <m/>
    <m/>
    <m/>
    <m/>
    <m/>
    <m/>
    <m/>
    <m/>
    <n v="0"/>
    <m/>
    <m/>
    <n v="0"/>
  </r>
  <r>
    <x v="43"/>
    <x v="43"/>
    <x v="6"/>
    <x v="2"/>
    <x v="30"/>
    <x v="40"/>
    <n v="30994"/>
    <n v="53.81"/>
    <n v="4097.38"/>
    <n v="182906.82"/>
    <n v="0"/>
    <m/>
    <m/>
    <m/>
    <m/>
    <m/>
    <m/>
    <m/>
    <m/>
    <m/>
    <m/>
    <m/>
    <m/>
    <m/>
    <m/>
    <n v="812.17"/>
    <n v="234449"/>
    <n v="407.03"/>
    <n v="16.920000000000002"/>
  </r>
  <r>
    <x v="44"/>
    <x v="44"/>
    <x v="2"/>
    <x v="4"/>
    <x v="5"/>
    <x v="41"/>
    <n v="5529"/>
    <n v="5.76"/>
    <n v="303.10000000000002"/>
    <n v="22550.639999999999"/>
    <n v="774.98"/>
    <n v="1749"/>
    <n v="1.82"/>
    <m/>
    <m/>
    <m/>
    <m/>
    <m/>
    <m/>
    <m/>
    <m/>
    <m/>
    <m/>
    <m/>
    <m/>
    <n v="6530"/>
    <n v="43816"/>
    <n v="45.64"/>
    <n v="81.63"/>
  </r>
  <r>
    <x v="45"/>
    <x v="45"/>
    <x v="11"/>
    <x v="7"/>
    <x v="6"/>
    <x v="42"/>
    <n v="3322"/>
    <n v="34.6"/>
    <n v="3008.38"/>
    <n v="22382.31"/>
    <n v="1597.48"/>
    <n v="1923"/>
    <n v="20.03"/>
    <n v="199.68"/>
    <n v="19264.47"/>
    <m/>
    <m/>
    <m/>
    <m/>
    <m/>
    <m/>
    <m/>
    <m/>
    <m/>
    <m/>
    <n v="1778.89"/>
    <n v="10108"/>
    <n v="105.29"/>
    <n v="222.36"/>
  </r>
  <r>
    <x v="44"/>
    <x v="44"/>
    <x v="1"/>
    <x v="13"/>
    <x v="31"/>
    <x v="4"/>
    <m/>
    <m/>
    <m/>
    <m/>
    <n v="0"/>
    <m/>
    <m/>
    <m/>
    <m/>
    <m/>
    <m/>
    <m/>
    <m/>
    <m/>
    <m/>
    <m/>
    <m/>
    <m/>
    <m/>
    <n v="0"/>
    <m/>
    <m/>
    <n v="0"/>
  </r>
  <r>
    <x v="46"/>
    <x v="46"/>
    <x v="0"/>
    <x v="1"/>
    <x v="11"/>
    <x v="4"/>
    <n v="16"/>
    <n v="0.13"/>
    <m/>
    <m/>
    <n v="0"/>
    <m/>
    <m/>
    <m/>
    <m/>
    <m/>
    <m/>
    <m/>
    <m/>
    <m/>
    <m/>
    <m/>
    <m/>
    <m/>
    <m/>
    <n v="0"/>
    <n v="4319"/>
    <n v="35.99"/>
    <n v="0"/>
  </r>
  <r>
    <x v="47"/>
    <x v="47"/>
    <x v="15"/>
    <x v="6"/>
    <x v="11"/>
    <x v="43"/>
    <n v="313"/>
    <n v="2.61"/>
    <n v="127.3"/>
    <n v="1183.8900000000001"/>
    <n v="0"/>
    <m/>
    <m/>
    <m/>
    <m/>
    <m/>
    <m/>
    <m/>
    <m/>
    <m/>
    <n v="247"/>
    <n v="992"/>
    <n v="8.27"/>
    <n v="24"/>
    <n v="5528.85"/>
    <n v="0.6"/>
    <n v="4040"/>
    <n v="33.67"/>
    <n v="0.06"/>
  </r>
  <r>
    <x v="20"/>
    <x v="20"/>
    <x v="5"/>
    <x v="3"/>
    <x v="11"/>
    <x v="44"/>
    <n v="563"/>
    <n v="4.6900000000000004"/>
    <n v="142.30000000000001"/>
    <n v="1323.39"/>
    <n v="98.99"/>
    <n v="178"/>
    <n v="1.48"/>
    <n v="9.9"/>
    <n v="1193.79"/>
    <m/>
    <m/>
    <m/>
    <m/>
    <m/>
    <m/>
    <m/>
    <m/>
    <m/>
    <m/>
    <n v="93400"/>
    <n v="6436"/>
    <n v="53.63"/>
    <n v="9340"/>
  </r>
  <r>
    <x v="48"/>
    <x v="48"/>
    <x v="11"/>
    <x v="0"/>
    <x v="5"/>
    <x v="45"/>
    <n v="58002"/>
    <n v="60.42"/>
    <n v="5816"/>
    <n v="432710.40000000002"/>
    <n v="0"/>
    <m/>
    <m/>
    <m/>
    <m/>
    <m/>
    <m/>
    <m/>
    <m/>
    <m/>
    <m/>
    <m/>
    <m/>
    <m/>
    <m/>
    <n v="2080"/>
    <n v="25130"/>
    <n v="26.18"/>
    <n v="26"/>
  </r>
  <r>
    <x v="5"/>
    <x v="5"/>
    <x v="13"/>
    <x v="2"/>
    <x v="22"/>
    <x v="46"/>
    <n v="14905"/>
    <n v="49.68"/>
    <n v="3473.28"/>
    <n v="80753.759999999995"/>
    <n v="10041.709999999999"/>
    <n v="4722"/>
    <n v="15.74"/>
    <n v="401.67"/>
    <n v="121095.96"/>
    <m/>
    <m/>
    <m/>
    <m/>
    <m/>
    <m/>
    <m/>
    <m/>
    <m/>
    <m/>
    <n v="659"/>
    <n v="3595"/>
    <n v="11.98"/>
    <n v="26.36"/>
  </r>
  <r>
    <x v="49"/>
    <x v="49"/>
    <x v="5"/>
    <x v="7"/>
    <x v="20"/>
    <x v="47"/>
    <n v="66290"/>
    <n v="92.07"/>
    <n v="9620.7000000000007"/>
    <n v="536835.06000000006"/>
    <n v="0"/>
    <m/>
    <m/>
    <m/>
    <m/>
    <m/>
    <m/>
    <m/>
    <m/>
    <m/>
    <m/>
    <m/>
    <m/>
    <m/>
    <m/>
    <n v="137027"/>
    <n v="18375"/>
    <n v="25.52"/>
    <n v="2283.7800000000002"/>
  </r>
  <r>
    <x v="50"/>
    <x v="50"/>
    <x v="13"/>
    <x v="5"/>
    <x v="30"/>
    <x v="48"/>
    <n v="46293"/>
    <n v="80.37"/>
    <n v="4673.67"/>
    <n v="208632.48"/>
    <n v="0"/>
    <m/>
    <m/>
    <m/>
    <m/>
    <m/>
    <m/>
    <m/>
    <m/>
    <m/>
    <n v="16768"/>
    <n v="28225"/>
    <n v="49"/>
    <n v="349"/>
    <n v="375334.91"/>
    <n v="2202"/>
    <n v="15855"/>
    <n v="27.53"/>
    <n v="45.88"/>
  </r>
  <r>
    <x v="37"/>
    <x v="37"/>
    <x v="5"/>
    <x v="6"/>
    <x v="32"/>
    <x v="49"/>
    <n v="32"/>
    <n v="0.3"/>
    <n v="10.78"/>
    <n v="90.21"/>
    <n v="0"/>
    <m/>
    <m/>
    <m/>
    <m/>
    <m/>
    <m/>
    <m/>
    <m/>
    <m/>
    <m/>
    <m/>
    <m/>
    <m/>
    <m/>
    <n v="0"/>
    <m/>
    <m/>
    <n v="0"/>
  </r>
  <r>
    <x v="51"/>
    <x v="51"/>
    <x v="6"/>
    <x v="6"/>
    <x v="1"/>
    <x v="50"/>
    <n v="148"/>
    <n v="2.06"/>
    <n v="118.67"/>
    <n v="662.16"/>
    <n v="0"/>
    <m/>
    <m/>
    <m/>
    <m/>
    <n v="361"/>
    <n v="775"/>
    <n v="10.76"/>
    <n v="60"/>
    <n v="4573.51"/>
    <m/>
    <m/>
    <m/>
    <m/>
    <m/>
    <n v="44535"/>
    <n v="1285"/>
    <n v="17.850000000000001"/>
    <n v="7422.5"/>
  </r>
  <r>
    <x v="52"/>
    <x v="52"/>
    <x v="3"/>
    <x v="4"/>
    <x v="33"/>
    <x v="51"/>
    <n v="86836"/>
    <n v="72.36"/>
    <n v="5603.2"/>
    <n v="521097.6"/>
    <n v="74950.53"/>
    <n v="112025"/>
    <n v="93.35"/>
    <n v="749.51"/>
    <n v="903850.97"/>
    <m/>
    <m/>
    <m/>
    <m/>
    <m/>
    <m/>
    <m/>
    <m/>
    <m/>
    <m/>
    <n v="10847"/>
    <n v="50717"/>
    <n v="42.26"/>
    <n v="108.47"/>
  </r>
  <r>
    <x v="53"/>
    <x v="53"/>
    <x v="3"/>
    <x v="1"/>
    <x v="28"/>
    <x v="52"/>
    <n v="17"/>
    <n v="0.12"/>
    <n v="6.17"/>
    <n v="68.819999999999993"/>
    <n v="0"/>
    <m/>
    <m/>
    <m/>
    <m/>
    <m/>
    <m/>
    <m/>
    <m/>
    <m/>
    <m/>
    <m/>
    <m/>
    <m/>
    <m/>
    <n v="1818"/>
    <n v="17720"/>
    <n v="123.06"/>
    <n v="151.5"/>
  </r>
  <r>
    <x v="54"/>
    <x v="54"/>
    <x v="14"/>
    <x v="0"/>
    <x v="34"/>
    <x v="53"/>
    <n v="9623"/>
    <n v="22.91"/>
    <n v="1819.11"/>
    <n v="59212.17"/>
    <n v="8281.2800000000007"/>
    <n v="9897"/>
    <n v="23.56"/>
    <n v="236.61"/>
    <n v="99866.44"/>
    <m/>
    <m/>
    <m/>
    <m/>
    <m/>
    <m/>
    <m/>
    <m/>
    <m/>
    <m/>
    <n v="50000"/>
    <n v="2497"/>
    <n v="5.95"/>
    <n v="1428.57"/>
  </r>
  <r>
    <x v="55"/>
    <x v="55"/>
    <x v="9"/>
    <x v="4"/>
    <x v="35"/>
    <x v="54"/>
    <n v="28601"/>
    <n v="12.61"/>
    <n v="401.25"/>
    <n v="70527.48"/>
    <n v="141961.20000000001"/>
    <n v="277830"/>
    <n v="122.5"/>
    <n v="751.12"/>
    <n v="1711952.73"/>
    <m/>
    <m/>
    <m/>
    <m/>
    <m/>
    <m/>
    <m/>
    <m/>
    <m/>
    <m/>
    <n v="154385"/>
    <n v="1030596"/>
    <n v="454.41"/>
    <n v="816.85"/>
  </r>
  <r>
    <x v="21"/>
    <x v="21"/>
    <x v="3"/>
    <x v="4"/>
    <x v="36"/>
    <x v="55"/>
    <n v="2151"/>
    <n v="2.89"/>
    <n v="244.9"/>
    <n v="14121.12"/>
    <n v="641"/>
    <n v="1484"/>
    <n v="1.99"/>
    <n v="10.34"/>
    <n v="7730.01"/>
    <m/>
    <m/>
    <m/>
    <m/>
    <m/>
    <n v="350"/>
    <n v="924"/>
    <n v="1.24"/>
    <n v="5"/>
    <n v="7834.4"/>
    <n v="3830.99"/>
    <n v="28604"/>
    <n v="38.450000000000003"/>
    <n v="61.79"/>
  </r>
  <r>
    <x v="28"/>
    <x v="28"/>
    <x v="4"/>
    <x v="1"/>
    <x v="1"/>
    <x v="4"/>
    <m/>
    <m/>
    <m/>
    <m/>
    <n v="0"/>
    <m/>
    <m/>
    <m/>
    <m/>
    <m/>
    <m/>
    <m/>
    <m/>
    <m/>
    <m/>
    <m/>
    <m/>
    <m/>
    <m/>
    <n v="17000"/>
    <n v="2190"/>
    <n v="30.42"/>
    <n v="2833.33"/>
  </r>
  <r>
    <x v="56"/>
    <x v="56"/>
    <x v="8"/>
    <x v="0"/>
    <x v="37"/>
    <x v="56"/>
    <n v="39754"/>
    <n v="103.53"/>
    <n v="8450"/>
    <n v="251472"/>
    <n v="0"/>
    <m/>
    <m/>
    <m/>
    <m/>
    <m/>
    <m/>
    <m/>
    <m/>
    <m/>
    <m/>
    <m/>
    <m/>
    <m/>
    <m/>
    <n v="71700"/>
    <n v="40866"/>
    <n v="106.42"/>
    <n v="2240.63"/>
  </r>
  <r>
    <x v="57"/>
    <x v="57"/>
    <x v="6"/>
    <x v="7"/>
    <x v="9"/>
    <x v="57"/>
    <n v="43238"/>
    <n v="90.08"/>
    <n v="8744.5499999999993"/>
    <n v="325297.26"/>
    <n v="0"/>
    <m/>
    <m/>
    <m/>
    <m/>
    <m/>
    <m/>
    <m/>
    <m/>
    <m/>
    <m/>
    <m/>
    <m/>
    <m/>
    <m/>
    <n v="1594"/>
    <n v="11536"/>
    <n v="24.03"/>
    <n v="39.85"/>
  </r>
  <r>
    <x v="58"/>
    <x v="58"/>
    <x v="7"/>
    <x v="2"/>
    <x v="38"/>
    <x v="58"/>
    <n v="25087"/>
    <n v="37.33"/>
    <n v="4245.71"/>
    <n v="221116.79999999999"/>
    <n v="0"/>
    <m/>
    <m/>
    <m/>
    <m/>
    <m/>
    <m/>
    <m/>
    <m/>
    <m/>
    <m/>
    <m/>
    <m/>
    <m/>
    <m/>
    <n v="0"/>
    <m/>
    <m/>
    <n v="0"/>
  </r>
  <r>
    <x v="59"/>
    <x v="59"/>
    <x v="4"/>
    <x v="2"/>
    <x v="30"/>
    <x v="59"/>
    <n v="68329"/>
    <n v="118.63"/>
    <n v="6169.6"/>
    <n v="275411.13"/>
    <n v="0"/>
    <m/>
    <m/>
    <m/>
    <m/>
    <m/>
    <m/>
    <m/>
    <m/>
    <m/>
    <m/>
    <m/>
    <m/>
    <m/>
    <m/>
    <n v="35716"/>
    <n v="3412"/>
    <n v="5.92"/>
    <n v="744.08"/>
  </r>
  <r>
    <x v="60"/>
    <x v="60"/>
    <x v="4"/>
    <x v="5"/>
    <x v="33"/>
    <x v="60"/>
    <n v="154943"/>
    <n v="129.12"/>
    <n v="9576"/>
    <n v="890568"/>
    <n v="0"/>
    <m/>
    <m/>
    <m/>
    <m/>
    <m/>
    <m/>
    <m/>
    <m/>
    <m/>
    <m/>
    <m/>
    <m/>
    <m/>
    <m/>
    <n v="242043"/>
    <n v="27972"/>
    <n v="23.31"/>
    <n v="2420.4299999999998"/>
  </r>
  <r>
    <x v="61"/>
    <x v="61"/>
    <x v="15"/>
    <x v="7"/>
    <x v="20"/>
    <x v="61"/>
    <n v="30735"/>
    <n v="42.69"/>
    <n v="2633.33"/>
    <n v="146940"/>
    <n v="0"/>
    <n v="17128"/>
    <n v="23.79"/>
    <m/>
    <m/>
    <m/>
    <m/>
    <m/>
    <m/>
    <m/>
    <m/>
    <m/>
    <m/>
    <m/>
    <m/>
    <n v="0"/>
    <m/>
    <m/>
    <n v="0"/>
  </r>
  <r>
    <x v="62"/>
    <x v="62"/>
    <x v="10"/>
    <x v="3"/>
    <x v="37"/>
    <x v="62"/>
    <n v="4148"/>
    <n v="10.8"/>
    <n v="815"/>
    <n v="24254.400000000001"/>
    <n v="127"/>
    <n v="1603"/>
    <n v="4.17"/>
    <m/>
    <m/>
    <m/>
    <m/>
    <m/>
    <m/>
    <m/>
    <m/>
    <m/>
    <m/>
    <m/>
    <m/>
    <n v="1422"/>
    <n v="7706"/>
    <n v="20.07"/>
    <n v="44.44"/>
  </r>
  <r>
    <x v="19"/>
    <x v="19"/>
    <x v="8"/>
    <x v="11"/>
    <x v="39"/>
    <x v="63"/>
    <n v="14189"/>
    <n v="10.85"/>
    <n v="870.72"/>
    <n v="88265.37"/>
    <n v="36843.839999999997"/>
    <n v="39190"/>
    <n v="29.96"/>
    <n v="338.02"/>
    <n v="444310.93"/>
    <m/>
    <m/>
    <m/>
    <m/>
    <m/>
    <m/>
    <m/>
    <m/>
    <m/>
    <m/>
    <n v="633"/>
    <n v="7368"/>
    <n v="5.63"/>
    <n v="5.81"/>
  </r>
  <r>
    <x v="49"/>
    <x v="49"/>
    <x v="13"/>
    <x v="4"/>
    <x v="11"/>
    <x v="4"/>
    <m/>
    <m/>
    <m/>
    <m/>
    <n v="0"/>
    <m/>
    <m/>
    <m/>
    <m/>
    <m/>
    <m/>
    <m/>
    <m/>
    <m/>
    <m/>
    <m/>
    <m/>
    <m/>
    <m/>
    <n v="62655"/>
    <n v="8852"/>
    <n v="73.77"/>
    <n v="6265.5"/>
  </r>
  <r>
    <x v="47"/>
    <x v="47"/>
    <x v="8"/>
    <x v="2"/>
    <x v="30"/>
    <x v="64"/>
    <n v="38242"/>
    <n v="66.39"/>
    <n v="6667.1"/>
    <n v="297619.53000000003"/>
    <n v="7046.56"/>
    <n v="33823"/>
    <n v="58.72"/>
    <m/>
    <m/>
    <m/>
    <m/>
    <m/>
    <m/>
    <m/>
    <m/>
    <m/>
    <m/>
    <m/>
    <m/>
    <n v="0.84"/>
    <n v="17619"/>
    <n v="30.59"/>
    <n v="0.02"/>
  </r>
  <r>
    <x v="63"/>
    <x v="63"/>
    <x v="4"/>
    <x v="2"/>
    <x v="38"/>
    <x v="65"/>
    <n v="36138"/>
    <n v="53.78"/>
    <n v="3323.21"/>
    <n v="173073"/>
    <n v="11803.1"/>
    <n v="14774"/>
    <n v="21.99"/>
    <n v="210.77"/>
    <n v="142337.17000000001"/>
    <m/>
    <m/>
    <m/>
    <m/>
    <m/>
    <m/>
    <m/>
    <m/>
    <m/>
    <m/>
    <n v="367.77"/>
    <n v="49162"/>
    <n v="73.16"/>
    <n v="6.57"/>
  </r>
  <r>
    <x v="8"/>
    <x v="8"/>
    <x v="2"/>
    <x v="1"/>
    <x v="6"/>
    <x v="4"/>
    <m/>
    <m/>
    <m/>
    <m/>
    <n v="0"/>
    <m/>
    <m/>
    <m/>
    <m/>
    <m/>
    <m/>
    <m/>
    <m/>
    <m/>
    <m/>
    <m/>
    <m/>
    <m/>
    <m/>
    <n v="938.44"/>
    <n v="7539"/>
    <n v="78.53"/>
    <n v="117.3"/>
  </r>
  <r>
    <x v="64"/>
    <x v="64"/>
    <x v="5"/>
    <x v="0"/>
    <x v="14"/>
    <x v="66"/>
    <n v="6284"/>
    <n v="11.9"/>
    <n v="695.27"/>
    <n v="28450.560000000001"/>
    <n v="9974.7800000000007"/>
    <n v="9976"/>
    <n v="18.89"/>
    <n v="226.7"/>
    <n v="120288.89"/>
    <m/>
    <m/>
    <m/>
    <m/>
    <m/>
    <m/>
    <m/>
    <m/>
    <m/>
    <m/>
    <n v="107290"/>
    <n v="12219"/>
    <n v="23.14"/>
    <n v="2438.41"/>
  </r>
  <r>
    <x v="29"/>
    <x v="29"/>
    <x v="12"/>
    <x v="7"/>
    <x v="40"/>
    <x v="67"/>
    <n v="48669"/>
    <n v="57.94"/>
    <n v="4616.7"/>
    <n v="300547.17"/>
    <n v="2590.69"/>
    <n v="33018"/>
    <n v="39.31"/>
    <n v="37.01"/>
    <n v="31241.89"/>
    <m/>
    <m/>
    <m/>
    <m/>
    <m/>
    <m/>
    <m/>
    <m/>
    <m/>
    <m/>
    <n v="2792"/>
    <n v="25124"/>
    <n v="29.91"/>
    <n v="39.89"/>
  </r>
  <r>
    <x v="31"/>
    <x v="31"/>
    <x v="9"/>
    <x v="6"/>
    <x v="41"/>
    <x v="0"/>
    <n v="0"/>
    <n v="0"/>
    <n v="0"/>
    <n v="0"/>
    <n v="0"/>
    <n v="0"/>
    <n v="0"/>
    <m/>
    <m/>
    <m/>
    <m/>
    <m/>
    <m/>
    <m/>
    <m/>
    <m/>
    <m/>
    <m/>
    <m/>
    <n v="295"/>
    <n v="2849"/>
    <n v="79.14"/>
    <n v="98.33"/>
  </r>
  <r>
    <x v="27"/>
    <x v="27"/>
    <x v="13"/>
    <x v="7"/>
    <x v="42"/>
    <x v="68"/>
    <n v="13827"/>
    <n v="38.409999999999997"/>
    <n v="2538.87"/>
    <n v="70834.38"/>
    <n v="13542.19"/>
    <n v="16309"/>
    <n v="45.3"/>
    <m/>
    <m/>
    <m/>
    <m/>
    <m/>
    <m/>
    <m/>
    <m/>
    <m/>
    <m/>
    <m/>
    <m/>
    <n v="766.39"/>
    <n v="3566"/>
    <n v="9.91"/>
    <n v="25.55"/>
  </r>
  <r>
    <x v="8"/>
    <x v="8"/>
    <x v="12"/>
    <x v="2"/>
    <x v="2"/>
    <x v="69"/>
    <n v="3044"/>
    <n v="3.96"/>
    <n v="262.5"/>
    <n v="15624"/>
    <n v="2177.5"/>
    <n v="2093"/>
    <n v="2.73"/>
    <m/>
    <m/>
    <m/>
    <m/>
    <m/>
    <m/>
    <m/>
    <m/>
    <m/>
    <m/>
    <m/>
    <m/>
    <n v="0"/>
    <m/>
    <m/>
    <n v="0"/>
  </r>
  <r>
    <x v="52"/>
    <x v="52"/>
    <x v="15"/>
    <x v="7"/>
    <x v="43"/>
    <x v="70"/>
    <n v="108986"/>
    <n v="44.96"/>
    <n v="2745.94"/>
    <n v="515852.4"/>
    <n v="87597.48"/>
    <n v="123259"/>
    <n v="50.85"/>
    <n v="433.65"/>
    <n v="1056364.27"/>
    <m/>
    <m/>
    <m/>
    <m/>
    <m/>
    <m/>
    <m/>
    <m/>
    <m/>
    <m/>
    <n v="3590"/>
    <n v="24653"/>
    <n v="10.17"/>
    <n v="17.77"/>
  </r>
  <r>
    <x v="65"/>
    <x v="65"/>
    <x v="13"/>
    <x v="4"/>
    <x v="44"/>
    <x v="71"/>
    <n v="3163"/>
    <n v="2.93"/>
    <n v="65.290000000000006"/>
    <n v="5464.68"/>
    <n v="1647.91"/>
    <n v="2534"/>
    <n v="2.35"/>
    <n v="18.309999999999999"/>
    <n v="19872.7"/>
    <m/>
    <m/>
    <m/>
    <m/>
    <m/>
    <m/>
    <m/>
    <m/>
    <m/>
    <m/>
    <n v="2624"/>
    <n v="13130"/>
    <n v="12.16"/>
    <n v="29.16"/>
  </r>
  <r>
    <x v="66"/>
    <x v="66"/>
    <x v="11"/>
    <x v="5"/>
    <x v="19"/>
    <x v="72"/>
    <n v="6579"/>
    <n v="36.549999999999997"/>
    <n v="2694.87"/>
    <n v="37593.39"/>
    <n v="5524.73"/>
    <n v="12740"/>
    <n v="70.78"/>
    <n v="368.32"/>
    <n v="66624.42"/>
    <m/>
    <m/>
    <m/>
    <m/>
    <m/>
    <m/>
    <m/>
    <m/>
    <m/>
    <m/>
    <n v="618"/>
    <n v="6828"/>
    <n v="37.93"/>
    <n v="41.2"/>
  </r>
  <r>
    <x v="67"/>
    <x v="67"/>
    <x v="6"/>
    <x v="7"/>
    <x v="45"/>
    <x v="73"/>
    <n v="336441"/>
    <n v="159.30000000000001"/>
    <n v="11483.41"/>
    <n v="1879604.4"/>
    <n v="0"/>
    <m/>
    <m/>
    <m/>
    <m/>
    <m/>
    <m/>
    <m/>
    <m/>
    <m/>
    <m/>
    <m/>
    <m/>
    <m/>
    <m/>
    <n v="532800"/>
    <n v="70916"/>
    <n v="33.58"/>
    <n v="3027.27"/>
  </r>
  <r>
    <x v="68"/>
    <x v="68"/>
    <x v="12"/>
    <x v="2"/>
    <x v="29"/>
    <x v="74"/>
    <n v="33840"/>
    <n v="54.23"/>
    <n v="3358.58"/>
    <n v="162420.78"/>
    <n v="32884.06"/>
    <n v="29952"/>
    <n v="48"/>
    <n v="632.39"/>
    <n v="396558.71"/>
    <m/>
    <m/>
    <m/>
    <m/>
    <m/>
    <m/>
    <m/>
    <m/>
    <m/>
    <m/>
    <n v="1.82"/>
    <n v="6944"/>
    <n v="11.13"/>
    <n v="0.03"/>
  </r>
  <r>
    <x v="69"/>
    <x v="69"/>
    <x v="4"/>
    <x v="2"/>
    <x v="9"/>
    <x v="75"/>
    <n v="15666"/>
    <n v="32.64"/>
    <n v="2276"/>
    <n v="84667.199999999997"/>
    <n v="0"/>
    <m/>
    <m/>
    <m/>
    <m/>
    <m/>
    <m/>
    <m/>
    <m/>
    <m/>
    <n v="21894"/>
    <n v="53968"/>
    <n v="112.43"/>
    <n v="547"/>
    <n v="490075.3"/>
    <n v="69640"/>
    <n v="12262"/>
    <n v="25.55"/>
    <n v="1741"/>
  </r>
  <r>
    <x v="31"/>
    <x v="31"/>
    <x v="1"/>
    <x v="4"/>
    <x v="46"/>
    <x v="4"/>
    <m/>
    <m/>
    <m/>
    <m/>
    <n v="0"/>
    <m/>
    <m/>
    <m/>
    <m/>
    <m/>
    <m/>
    <m/>
    <m/>
    <m/>
    <m/>
    <m/>
    <m/>
    <m/>
    <m/>
    <n v="1021"/>
    <n v="3502"/>
    <n v="11.22"/>
    <n v="39.270000000000003"/>
  </r>
  <r>
    <x v="22"/>
    <x v="22"/>
    <x v="5"/>
    <x v="0"/>
    <x v="30"/>
    <x v="76"/>
    <n v="19003"/>
    <n v="32.99"/>
    <n v="2686.33"/>
    <n v="119917.92"/>
    <n v="15080.5"/>
    <n v="13772"/>
    <n v="23.91"/>
    <n v="314.18"/>
    <n v="181860.33"/>
    <m/>
    <m/>
    <m/>
    <m/>
    <m/>
    <m/>
    <m/>
    <m/>
    <m/>
    <m/>
    <n v="92.08"/>
    <n v="11826"/>
    <n v="20.53"/>
    <n v="1.92"/>
  </r>
  <r>
    <x v="40"/>
    <x v="40"/>
    <x v="7"/>
    <x v="4"/>
    <x v="37"/>
    <x v="77"/>
    <n v="693"/>
    <n v="1.8"/>
    <n v="136.91"/>
    <n v="4074.33"/>
    <n v="0"/>
    <m/>
    <m/>
    <m/>
    <m/>
    <m/>
    <m/>
    <m/>
    <m/>
    <m/>
    <n v="1727"/>
    <n v="1483"/>
    <n v="3.86"/>
    <n v="53"/>
    <n v="38657.17"/>
    <n v="170000"/>
    <n v="9406"/>
    <n v="24.49"/>
    <n v="5312.5"/>
  </r>
  <r>
    <x v="15"/>
    <x v="15"/>
    <x v="0"/>
    <x v="5"/>
    <x v="13"/>
    <x v="78"/>
    <n v="7329"/>
    <n v="35.93"/>
    <n v="2995.29"/>
    <n v="47355.6"/>
    <n v="0"/>
    <n v="4495"/>
    <n v="22.03"/>
    <m/>
    <m/>
    <m/>
    <m/>
    <m/>
    <m/>
    <m/>
    <m/>
    <m/>
    <m/>
    <m/>
    <m/>
    <n v="8508.7900000000009"/>
    <n v="14160"/>
    <n v="69.41"/>
    <n v="500.52"/>
  </r>
  <r>
    <x v="19"/>
    <x v="19"/>
    <x v="11"/>
    <x v="6"/>
    <x v="19"/>
    <x v="4"/>
    <m/>
    <m/>
    <m/>
    <m/>
    <n v="0"/>
    <m/>
    <m/>
    <m/>
    <m/>
    <m/>
    <m/>
    <m/>
    <m/>
    <m/>
    <m/>
    <m/>
    <m/>
    <m/>
    <m/>
    <n v="0"/>
    <m/>
    <m/>
    <n v="0"/>
  </r>
  <r>
    <x v="33"/>
    <x v="33"/>
    <x v="5"/>
    <x v="5"/>
    <x v="47"/>
    <x v="79"/>
    <n v="43059"/>
    <n v="83.45"/>
    <n v="6392.16"/>
    <n v="255622.59"/>
    <n v="0"/>
    <m/>
    <m/>
    <m/>
    <m/>
    <m/>
    <m/>
    <m/>
    <m/>
    <m/>
    <m/>
    <m/>
    <m/>
    <m/>
    <m/>
    <n v="134.97"/>
    <n v="15693"/>
    <n v="30.41"/>
    <n v="3.14"/>
  </r>
  <r>
    <x v="70"/>
    <x v="70"/>
    <x v="7"/>
    <x v="14"/>
    <x v="48"/>
    <x v="80"/>
    <n v="4822"/>
    <n v="7.88"/>
    <n v="771.63"/>
    <n v="36598.29"/>
    <n v="7047"/>
    <n v="8217"/>
    <n v="13.43"/>
    <m/>
    <m/>
    <m/>
    <m/>
    <m/>
    <m/>
    <m/>
    <m/>
    <m/>
    <m/>
    <m/>
    <m/>
    <n v="0"/>
    <n v="50"/>
    <n v="0.08"/>
    <n v="0"/>
  </r>
  <r>
    <x v="55"/>
    <x v="55"/>
    <x v="14"/>
    <x v="7"/>
    <x v="49"/>
    <x v="81"/>
    <n v="92837"/>
    <n v="101.79"/>
    <n v="5538.95"/>
    <n v="391492.8"/>
    <n v="0"/>
    <m/>
    <m/>
    <m/>
    <m/>
    <m/>
    <m/>
    <m/>
    <m/>
    <m/>
    <m/>
    <m/>
    <m/>
    <m/>
    <m/>
    <n v="60"/>
    <n v="139316"/>
    <n v="152.76"/>
    <n v="0.79"/>
  </r>
  <r>
    <x v="71"/>
    <x v="71"/>
    <x v="9"/>
    <x v="7"/>
    <x v="38"/>
    <x v="82"/>
    <n v="71289"/>
    <n v="106.08"/>
    <n v="5573.5"/>
    <n v="290267.88"/>
    <n v="0"/>
    <m/>
    <m/>
    <m/>
    <m/>
    <m/>
    <m/>
    <m/>
    <m/>
    <m/>
    <m/>
    <m/>
    <m/>
    <m/>
    <m/>
    <n v="123.27"/>
    <n v="6171"/>
    <n v="9.18"/>
    <n v="2.2000000000000002"/>
  </r>
  <r>
    <x v="23"/>
    <x v="23"/>
    <x v="8"/>
    <x v="0"/>
    <x v="18"/>
    <x v="83"/>
    <n v="187431"/>
    <n v="148.75"/>
    <n v="12117.71"/>
    <n v="1183294.8"/>
    <n v="9334.6299999999992"/>
    <n v="10307"/>
    <n v="8.18"/>
    <n v="88.9"/>
    <n v="112569.06"/>
    <m/>
    <m/>
    <m/>
    <m/>
    <m/>
    <m/>
    <m/>
    <m/>
    <m/>
    <m/>
    <n v="3060"/>
    <n v="31413"/>
    <n v="24.93"/>
    <n v="29.14"/>
  </r>
  <r>
    <x v="10"/>
    <x v="10"/>
    <x v="14"/>
    <x v="7"/>
    <x v="9"/>
    <x v="84"/>
    <n v="17954"/>
    <n v="37.4"/>
    <n v="3135"/>
    <n v="116622"/>
    <n v="25253.15"/>
    <n v="38572"/>
    <n v="80.36"/>
    <m/>
    <m/>
    <m/>
    <m/>
    <m/>
    <m/>
    <m/>
    <m/>
    <m/>
    <m/>
    <m/>
    <m/>
    <n v="102080"/>
    <n v="11972"/>
    <n v="24.94"/>
    <n v="2552"/>
  </r>
  <r>
    <x v="72"/>
    <x v="72"/>
    <x v="8"/>
    <x v="12"/>
    <x v="1"/>
    <x v="4"/>
    <m/>
    <m/>
    <m/>
    <m/>
    <n v="0"/>
    <m/>
    <m/>
    <m/>
    <m/>
    <m/>
    <m/>
    <m/>
    <m/>
    <m/>
    <m/>
    <m/>
    <m/>
    <m/>
    <m/>
    <n v="0"/>
    <n v="3820"/>
    <n v="53.06"/>
    <n v="0"/>
  </r>
  <r>
    <x v="73"/>
    <x v="73"/>
    <x v="7"/>
    <x v="2"/>
    <x v="49"/>
    <x v="85"/>
    <n v="14042"/>
    <n v="15.4"/>
    <n v="2190.16"/>
    <n v="154800.35999999999"/>
    <n v="14658.58"/>
    <n v="13715"/>
    <n v="15.04"/>
    <m/>
    <m/>
    <m/>
    <m/>
    <m/>
    <m/>
    <m/>
    <m/>
    <m/>
    <m/>
    <m/>
    <m/>
    <n v="0"/>
    <m/>
    <m/>
    <n v="0"/>
  </r>
  <r>
    <x v="10"/>
    <x v="10"/>
    <x v="2"/>
    <x v="2"/>
    <x v="14"/>
    <x v="86"/>
    <n v="61268"/>
    <n v="116.04"/>
    <n v="8043.64"/>
    <n v="329145.59999999998"/>
    <n v="0"/>
    <m/>
    <m/>
    <m/>
    <m/>
    <m/>
    <m/>
    <m/>
    <m/>
    <m/>
    <m/>
    <m/>
    <m/>
    <m/>
    <m/>
    <n v="212067"/>
    <n v="19023"/>
    <n v="36.03"/>
    <n v="4819.7"/>
  </r>
  <r>
    <x v="54"/>
    <x v="54"/>
    <x v="9"/>
    <x v="1"/>
    <x v="4"/>
    <x v="87"/>
    <n v="356"/>
    <n v="4.24"/>
    <n v="64.569999999999993"/>
    <n v="420.36"/>
    <n v="148.4"/>
    <n v="488"/>
    <n v="5.81"/>
    <n v="21.2"/>
    <n v="1789.6"/>
    <m/>
    <m/>
    <m/>
    <m/>
    <m/>
    <m/>
    <m/>
    <m/>
    <m/>
    <m/>
    <n v="25500"/>
    <n v="494"/>
    <n v="5.88"/>
    <n v="3642.86"/>
  </r>
  <r>
    <x v="74"/>
    <x v="74"/>
    <x v="7"/>
    <x v="4"/>
    <x v="50"/>
    <x v="88"/>
    <n v="1533"/>
    <n v="0.8"/>
    <n v="75.13"/>
    <n v="11178.6"/>
    <n v="7246.36"/>
    <n v="6254"/>
    <n v="3.26"/>
    <n v="45.29"/>
    <n v="87386.06"/>
    <m/>
    <m/>
    <m/>
    <m/>
    <m/>
    <m/>
    <m/>
    <m/>
    <m/>
    <m/>
    <n v="8412.5400000000009"/>
    <n v="61432"/>
    <n v="32"/>
    <n v="52.58"/>
  </r>
  <r>
    <x v="9"/>
    <x v="9"/>
    <x v="0"/>
    <x v="4"/>
    <x v="8"/>
    <x v="89"/>
    <n v="9111"/>
    <n v="3.53"/>
    <n v="221.26"/>
    <n v="44240.1"/>
    <n v="178536"/>
    <n v="261116"/>
    <n v="101.21"/>
    <n v="830.4"/>
    <n v="2153019.1800000002"/>
    <m/>
    <m/>
    <m/>
    <m/>
    <m/>
    <m/>
    <m/>
    <m/>
    <m/>
    <m/>
    <n v="720.1"/>
    <n v="22273"/>
    <n v="8.6300000000000008"/>
    <n v="3.35"/>
  </r>
  <r>
    <x v="8"/>
    <x v="8"/>
    <x v="14"/>
    <x v="6"/>
    <x v="7"/>
    <x v="4"/>
    <m/>
    <m/>
    <m/>
    <m/>
    <n v="0"/>
    <m/>
    <m/>
    <m/>
    <m/>
    <m/>
    <m/>
    <m/>
    <m/>
    <m/>
    <m/>
    <m/>
    <m/>
    <m/>
    <m/>
    <n v="0"/>
    <m/>
    <m/>
    <n v="0"/>
  </r>
  <r>
    <x v="75"/>
    <x v="75"/>
    <x v="10"/>
    <x v="13"/>
    <x v="6"/>
    <x v="4"/>
    <m/>
    <m/>
    <m/>
    <m/>
    <n v="0"/>
    <m/>
    <m/>
    <m/>
    <m/>
    <m/>
    <m/>
    <m/>
    <m/>
    <m/>
    <m/>
    <m/>
    <m/>
    <m/>
    <m/>
    <n v="13300"/>
    <n v="321"/>
    <n v="3.34"/>
    <n v="1662.5"/>
  </r>
  <r>
    <x v="76"/>
    <x v="76"/>
    <x v="15"/>
    <x v="0"/>
    <x v="9"/>
    <x v="90"/>
    <n v="46016"/>
    <n v="95.87"/>
    <n v="4076.05"/>
    <n v="151629.06"/>
    <n v="17705.21"/>
    <n v="20325"/>
    <n v="42.34"/>
    <n v="442.63"/>
    <n v="213512.43"/>
    <m/>
    <m/>
    <m/>
    <m/>
    <m/>
    <m/>
    <m/>
    <m/>
    <m/>
    <m/>
    <n v="267089"/>
    <n v="14594"/>
    <n v="30.4"/>
    <n v="6677.23"/>
  </r>
  <r>
    <x v="11"/>
    <x v="11"/>
    <x v="7"/>
    <x v="7"/>
    <x v="10"/>
    <x v="4"/>
    <m/>
    <m/>
    <m/>
    <m/>
    <n v="0"/>
    <m/>
    <m/>
    <m/>
    <m/>
    <m/>
    <m/>
    <m/>
    <m/>
    <m/>
    <m/>
    <m/>
    <m/>
    <m/>
    <m/>
    <n v="0"/>
    <m/>
    <m/>
    <n v="0"/>
  </r>
  <r>
    <x v="77"/>
    <x v="77"/>
    <x v="0"/>
    <x v="1"/>
    <x v="51"/>
    <x v="4"/>
    <m/>
    <m/>
    <m/>
    <m/>
    <n v="0"/>
    <m/>
    <m/>
    <m/>
    <m/>
    <m/>
    <m/>
    <m/>
    <m/>
    <m/>
    <m/>
    <m/>
    <m/>
    <m/>
    <m/>
    <n v="105.61"/>
    <n v="2207"/>
    <n v="183.92"/>
    <n v="105.61"/>
  </r>
  <r>
    <x v="19"/>
    <x v="19"/>
    <x v="8"/>
    <x v="7"/>
    <x v="52"/>
    <x v="4"/>
    <m/>
    <m/>
    <m/>
    <m/>
    <n v="0"/>
    <m/>
    <m/>
    <m/>
    <m/>
    <m/>
    <m/>
    <m/>
    <m/>
    <m/>
    <m/>
    <m/>
    <m/>
    <m/>
    <m/>
    <n v="0"/>
    <m/>
    <m/>
    <n v="0"/>
  </r>
  <r>
    <x v="78"/>
    <x v="78"/>
    <x v="12"/>
    <x v="6"/>
    <x v="53"/>
    <x v="4"/>
    <m/>
    <m/>
    <m/>
    <m/>
    <n v="0"/>
    <m/>
    <m/>
    <m/>
    <m/>
    <m/>
    <m/>
    <m/>
    <m/>
    <m/>
    <m/>
    <m/>
    <m/>
    <m/>
    <m/>
    <n v="84535"/>
    <n v="11324"/>
    <n v="72.59"/>
    <n v="6502.69"/>
  </r>
  <r>
    <x v="79"/>
    <x v="79"/>
    <x v="5"/>
    <x v="1"/>
    <x v="6"/>
    <x v="91"/>
    <n v="510"/>
    <n v="5.31"/>
    <n v="314.5"/>
    <n v="2339.88"/>
    <n v="0"/>
    <m/>
    <m/>
    <m/>
    <m/>
    <n v="610"/>
    <n v="892"/>
    <n v="9.2899999999999991"/>
    <n v="76"/>
    <n v="7728.09"/>
    <m/>
    <m/>
    <m/>
    <m/>
    <m/>
    <n v="499.66"/>
    <n v="5090"/>
    <n v="53.02"/>
    <n v="62.46"/>
  </r>
  <r>
    <x v="80"/>
    <x v="80"/>
    <x v="12"/>
    <x v="0"/>
    <x v="13"/>
    <x v="92"/>
    <n v="24424"/>
    <n v="119.73"/>
    <n v="8916.82"/>
    <n v="140974.98000000001"/>
    <n v="0"/>
    <m/>
    <m/>
    <m/>
    <m/>
    <m/>
    <m/>
    <m/>
    <m/>
    <m/>
    <n v="3525"/>
    <n v="6917"/>
    <n v="33.909999999999997"/>
    <n v="207"/>
    <n v="78903.600000000006"/>
    <n v="27000"/>
    <n v="7786"/>
    <n v="38.17"/>
    <n v="1588.24"/>
  </r>
  <r>
    <x v="21"/>
    <x v="21"/>
    <x v="10"/>
    <x v="2"/>
    <x v="17"/>
    <x v="93"/>
    <n v="14311"/>
    <n v="23.85"/>
    <n v="2310.04"/>
    <n v="107416.86"/>
    <n v="4591"/>
    <n v="6537"/>
    <n v="10.9"/>
    <m/>
    <m/>
    <m/>
    <m/>
    <m/>
    <m/>
    <m/>
    <n v="18441"/>
    <n v="34515"/>
    <n v="57.53"/>
    <n v="368"/>
    <n v="412783.34"/>
    <n v="2200.39"/>
    <n v="16974"/>
    <n v="28.29"/>
    <n v="44.01"/>
  </r>
  <r>
    <x v="3"/>
    <x v="3"/>
    <x v="2"/>
    <x v="5"/>
    <x v="3"/>
    <x v="94"/>
    <n v="114826"/>
    <n v="132.9"/>
    <n v="9293.18"/>
    <n v="622271.37"/>
    <n v="2106.69"/>
    <n v="3536"/>
    <n v="4.09"/>
    <n v="29.26"/>
    <n v="25405.24"/>
    <m/>
    <m/>
    <m/>
    <m/>
    <m/>
    <m/>
    <m/>
    <m/>
    <m/>
    <m/>
    <n v="125685"/>
    <n v="8905"/>
    <n v="10.31"/>
    <n v="1745.63"/>
  </r>
  <r>
    <x v="20"/>
    <x v="20"/>
    <x v="0"/>
    <x v="7"/>
    <x v="9"/>
    <x v="95"/>
    <n v="61959"/>
    <n v="129.08000000000001"/>
    <n v="10107.68"/>
    <n v="376005.51"/>
    <n v="0"/>
    <m/>
    <m/>
    <m/>
    <m/>
    <m/>
    <m/>
    <m/>
    <m/>
    <m/>
    <m/>
    <m/>
    <m/>
    <m/>
    <m/>
    <n v="119510"/>
    <n v="8234"/>
    <n v="17.149999999999999"/>
    <n v="2987.75"/>
  </r>
  <r>
    <x v="53"/>
    <x v="53"/>
    <x v="13"/>
    <x v="12"/>
    <x v="6"/>
    <x v="4"/>
    <m/>
    <m/>
    <m/>
    <m/>
    <n v="0"/>
    <m/>
    <m/>
    <m/>
    <m/>
    <m/>
    <m/>
    <m/>
    <m/>
    <m/>
    <m/>
    <m/>
    <m/>
    <m/>
    <m/>
    <n v="0"/>
    <m/>
    <m/>
    <n v="0"/>
  </r>
  <r>
    <x v="81"/>
    <x v="81"/>
    <x v="1"/>
    <x v="7"/>
    <x v="9"/>
    <x v="96"/>
    <n v="35227"/>
    <n v="73.39"/>
    <n v="10479.549999999999"/>
    <n v="389839.26"/>
    <n v="0"/>
    <m/>
    <m/>
    <m/>
    <m/>
    <m/>
    <m/>
    <m/>
    <m/>
    <m/>
    <m/>
    <m/>
    <m/>
    <m/>
    <m/>
    <n v="116"/>
    <n v="5412"/>
    <n v="11.28"/>
    <n v="2.9"/>
  </r>
  <r>
    <x v="64"/>
    <x v="64"/>
    <x v="1"/>
    <x v="1"/>
    <x v="11"/>
    <x v="97"/>
    <n v="574"/>
    <n v="4.78"/>
    <n v="252.7"/>
    <n v="2350.11"/>
    <n v="0"/>
    <m/>
    <m/>
    <m/>
    <m/>
    <m/>
    <m/>
    <m/>
    <m/>
    <m/>
    <m/>
    <m/>
    <m/>
    <m/>
    <m/>
    <n v="56810"/>
    <n v="3033"/>
    <n v="25.28"/>
    <n v="5681"/>
  </r>
  <r>
    <x v="82"/>
    <x v="82"/>
    <x v="9"/>
    <x v="2"/>
    <x v="9"/>
    <x v="98"/>
    <n v="19062"/>
    <n v="39.71"/>
    <n v="3318"/>
    <n v="123429.6"/>
    <n v="31440"/>
    <n v="45960"/>
    <n v="95.75"/>
    <n v="786"/>
    <n v="379144.39"/>
    <m/>
    <m/>
    <m/>
    <m/>
    <m/>
    <m/>
    <m/>
    <m/>
    <m/>
    <m/>
    <n v="1265.96"/>
    <n v="7338"/>
    <n v="15.29"/>
    <n v="31.65"/>
  </r>
  <r>
    <x v="83"/>
    <x v="83"/>
    <x v="4"/>
    <x v="0"/>
    <x v="54"/>
    <x v="99"/>
    <n v="22275"/>
    <n v="64.010000000000005"/>
    <n v="2952"/>
    <n v="79615.44"/>
    <n v="3426.77"/>
    <n v="8077"/>
    <n v="23.21"/>
    <m/>
    <m/>
    <m/>
    <m/>
    <m/>
    <m/>
    <m/>
    <m/>
    <m/>
    <m/>
    <m/>
    <m/>
    <n v="577"/>
    <n v="7381"/>
    <n v="21.21"/>
    <n v="19.899999999999999"/>
  </r>
  <r>
    <x v="78"/>
    <x v="78"/>
    <x v="11"/>
    <x v="7"/>
    <x v="55"/>
    <x v="100"/>
    <n v="113558"/>
    <n v="98.57"/>
    <n v="10306.25"/>
    <n v="920142"/>
    <n v="6630.46"/>
    <n v="9393"/>
    <n v="8.15"/>
    <m/>
    <m/>
    <m/>
    <m/>
    <m/>
    <m/>
    <m/>
    <m/>
    <m/>
    <m/>
    <m/>
    <m/>
    <n v="319000"/>
    <n v="29593"/>
    <n v="25.69"/>
    <n v="3322.92"/>
  </r>
  <r>
    <x v="23"/>
    <x v="23"/>
    <x v="11"/>
    <x v="1"/>
    <x v="34"/>
    <x v="101"/>
    <n v="7914"/>
    <n v="18.84"/>
    <n v="1293"/>
    <n v="42087.15"/>
    <n v="7264.79"/>
    <n v="9121"/>
    <n v="21.72"/>
    <n v="207.57"/>
    <n v="87608.3"/>
    <m/>
    <m/>
    <m/>
    <m/>
    <m/>
    <m/>
    <m/>
    <m/>
    <m/>
    <m/>
    <n v="4933"/>
    <n v="47834"/>
    <n v="113.89"/>
    <n v="140.94"/>
  </r>
  <r>
    <x v="84"/>
    <x v="84"/>
    <x v="2"/>
    <x v="5"/>
    <x v="23"/>
    <x v="102"/>
    <n v="21590"/>
    <n v="32.71"/>
    <n v="3418.62"/>
    <n v="174862.32"/>
    <n v="27356.94"/>
    <n v="41601"/>
    <n v="63.03"/>
    <m/>
    <m/>
    <m/>
    <m/>
    <m/>
    <m/>
    <m/>
    <m/>
    <m/>
    <m/>
    <m/>
    <m/>
    <n v="156470"/>
    <n v="7334"/>
    <n v="11.11"/>
    <n v="2844.91"/>
  </r>
  <r>
    <x v="73"/>
    <x v="73"/>
    <x v="13"/>
    <x v="1"/>
    <x v="5"/>
    <x v="103"/>
    <n v="102865"/>
    <n v="107.15"/>
    <n v="10636.5"/>
    <n v="791355.6"/>
    <n v="0"/>
    <m/>
    <m/>
    <m/>
    <m/>
    <m/>
    <m/>
    <m/>
    <m/>
    <m/>
    <m/>
    <m/>
    <m/>
    <m/>
    <m/>
    <n v="4466"/>
    <n v="50329"/>
    <n v="52.43"/>
    <n v="55.83"/>
  </r>
  <r>
    <x v="85"/>
    <x v="85"/>
    <x v="8"/>
    <x v="14"/>
    <x v="56"/>
    <x v="104"/>
    <n v="166653"/>
    <n v="115.73"/>
    <n v="9478.83"/>
    <n v="1057837.8"/>
    <n v="0"/>
    <m/>
    <m/>
    <m/>
    <m/>
    <m/>
    <m/>
    <m/>
    <m/>
    <m/>
    <m/>
    <m/>
    <m/>
    <m/>
    <m/>
    <n v="3097"/>
    <n v="64663"/>
    <n v="44.9"/>
    <n v="25.81"/>
  </r>
  <r>
    <x v="76"/>
    <x v="76"/>
    <x v="9"/>
    <x v="1"/>
    <x v="31"/>
    <x v="105"/>
    <n v="931"/>
    <n v="3.88"/>
    <n v="256.95"/>
    <n v="4779.2700000000004"/>
    <n v="19871.97"/>
    <n v="27226"/>
    <n v="113.44"/>
    <n v="993.6"/>
    <n v="239642.04"/>
    <m/>
    <m/>
    <m/>
    <m/>
    <m/>
    <m/>
    <m/>
    <m/>
    <m/>
    <m/>
    <n v="372021"/>
    <n v="16159"/>
    <n v="67.33"/>
    <n v="18601.05"/>
  </r>
  <r>
    <x v="86"/>
    <x v="86"/>
    <x v="1"/>
    <x v="1"/>
    <x v="11"/>
    <x v="106"/>
    <n v="12049"/>
    <n v="100.41"/>
    <n v="11120"/>
    <n v="103416"/>
    <n v="0"/>
    <m/>
    <m/>
    <m/>
    <m/>
    <n v="11827"/>
    <n v="11917"/>
    <n v="99.31"/>
    <n v="1182"/>
    <n v="149836.26"/>
    <m/>
    <m/>
    <m/>
    <m/>
    <m/>
    <n v="126.23"/>
    <n v="5366"/>
    <n v="44.72"/>
    <n v="12.62"/>
  </r>
  <r>
    <x v="40"/>
    <x v="40"/>
    <x v="11"/>
    <x v="15"/>
    <x v="34"/>
    <x v="107"/>
    <n v="20000"/>
    <n v="47.62"/>
    <n v="3907.06"/>
    <n v="127174.71"/>
    <n v="16520.849999999999"/>
    <n v="10620"/>
    <n v="25.29"/>
    <n v="472.02"/>
    <n v="199229.93"/>
    <m/>
    <m/>
    <m/>
    <m/>
    <m/>
    <m/>
    <m/>
    <m/>
    <m/>
    <m/>
    <n v="127033"/>
    <n v="9505"/>
    <n v="22.63"/>
    <n v="3629.51"/>
  </r>
  <r>
    <x v="87"/>
    <x v="87"/>
    <x v="0"/>
    <x v="16"/>
    <x v="57"/>
    <x v="108"/>
    <n v="39256"/>
    <n v="77.89"/>
    <n v="6091.38"/>
    <n v="237929.34"/>
    <n v="18190.11"/>
    <n v="48812"/>
    <n v="96.85"/>
    <n v="433.1"/>
    <n v="219359.95"/>
    <m/>
    <m/>
    <m/>
    <m/>
    <m/>
    <m/>
    <m/>
    <m/>
    <m/>
    <m/>
    <n v="1861"/>
    <n v="14899"/>
    <n v="29.56"/>
    <n v="44.31"/>
  </r>
  <r>
    <x v="34"/>
    <x v="34"/>
    <x v="1"/>
    <x v="1"/>
    <x v="7"/>
    <x v="109"/>
    <n v="55"/>
    <n v="2.29"/>
    <n v="143.5"/>
    <n v="266.91000000000003"/>
    <n v="29.1"/>
    <n v="61"/>
    <n v="2.54"/>
    <m/>
    <m/>
    <m/>
    <m/>
    <m/>
    <m/>
    <m/>
    <m/>
    <m/>
    <m/>
    <m/>
    <m/>
    <n v="130.34"/>
    <n v="429"/>
    <n v="17.88"/>
    <n v="65.17"/>
  </r>
  <r>
    <x v="36"/>
    <x v="36"/>
    <x v="12"/>
    <x v="7"/>
    <x v="20"/>
    <x v="110"/>
    <n v="304890"/>
    <n v="423.46"/>
    <n v="11699.1"/>
    <n v="652809.78"/>
    <n v="0"/>
    <m/>
    <m/>
    <m/>
    <m/>
    <m/>
    <m/>
    <m/>
    <m/>
    <m/>
    <m/>
    <m/>
    <m/>
    <m/>
    <m/>
    <n v="72.88"/>
    <n v="6608"/>
    <n v="9.18"/>
    <n v="1.21"/>
  </r>
  <r>
    <x v="54"/>
    <x v="54"/>
    <x v="15"/>
    <x v="5"/>
    <x v="2"/>
    <x v="111"/>
    <n v="106636"/>
    <n v="138.85"/>
    <n v="5581.88"/>
    <n v="332233.2"/>
    <n v="0"/>
    <m/>
    <m/>
    <m/>
    <m/>
    <m/>
    <m/>
    <m/>
    <m/>
    <m/>
    <m/>
    <m/>
    <m/>
    <m/>
    <m/>
    <n v="113700"/>
    <n v="9779"/>
    <n v="12.73"/>
    <n v="1776.56"/>
  </r>
  <r>
    <x v="70"/>
    <x v="70"/>
    <x v="6"/>
    <x v="14"/>
    <x v="48"/>
    <x v="112"/>
    <n v="15675"/>
    <n v="25.61"/>
    <n v="1703.43"/>
    <n v="80793.75"/>
    <n v="11144"/>
    <n v="25709"/>
    <n v="42.01"/>
    <n v="218.51"/>
    <n v="134388.84"/>
    <m/>
    <m/>
    <m/>
    <m/>
    <m/>
    <m/>
    <m/>
    <m/>
    <m/>
    <m/>
    <n v="3317.29"/>
    <n v="11638"/>
    <n v="19.02"/>
    <n v="65.040000000000006"/>
  </r>
  <r>
    <x v="9"/>
    <x v="9"/>
    <x v="4"/>
    <x v="7"/>
    <x v="9"/>
    <x v="113"/>
    <n v="15013"/>
    <n v="31.28"/>
    <n v="2620.75"/>
    <n v="97491.9"/>
    <n v="7539"/>
    <n v="21406"/>
    <n v="44.6"/>
    <n v="188.48"/>
    <n v="90915.06"/>
    <m/>
    <m/>
    <m/>
    <m/>
    <m/>
    <m/>
    <m/>
    <m/>
    <m/>
    <m/>
    <n v="910.63"/>
    <n v="4623"/>
    <n v="9.6300000000000008"/>
    <n v="22.77"/>
  </r>
  <r>
    <x v="40"/>
    <x v="40"/>
    <x v="4"/>
    <x v="0"/>
    <x v="58"/>
    <x v="114"/>
    <n v="141329"/>
    <n v="113.24"/>
    <n v="6961.44"/>
    <n v="673310.7"/>
    <n v="0"/>
    <m/>
    <m/>
    <m/>
    <m/>
    <m/>
    <m/>
    <m/>
    <m/>
    <m/>
    <m/>
    <m/>
    <m/>
    <m/>
    <m/>
    <n v="1190578"/>
    <n v="107383"/>
    <n v="86.04"/>
    <n v="11447.87"/>
  </r>
  <r>
    <x v="32"/>
    <x v="32"/>
    <x v="4"/>
    <x v="1"/>
    <x v="22"/>
    <x v="4"/>
    <m/>
    <m/>
    <m/>
    <m/>
    <n v="0"/>
    <m/>
    <m/>
    <m/>
    <m/>
    <m/>
    <m/>
    <m/>
    <m/>
    <m/>
    <m/>
    <m/>
    <m/>
    <m/>
    <m/>
    <n v="0"/>
    <m/>
    <m/>
    <n v="0"/>
  </r>
  <r>
    <x v="88"/>
    <x v="88"/>
    <x v="1"/>
    <x v="3"/>
    <x v="6"/>
    <x v="4"/>
    <m/>
    <m/>
    <m/>
    <m/>
    <n v="0"/>
    <m/>
    <m/>
    <m/>
    <m/>
    <m/>
    <m/>
    <m/>
    <m/>
    <m/>
    <m/>
    <m/>
    <m/>
    <m/>
    <m/>
    <n v="0"/>
    <m/>
    <m/>
    <n v="0"/>
  </r>
  <r>
    <x v="57"/>
    <x v="57"/>
    <x v="12"/>
    <x v="2"/>
    <x v="9"/>
    <x v="115"/>
    <n v="46651"/>
    <n v="97.19"/>
    <n v="9300"/>
    <n v="345960"/>
    <n v="0"/>
    <m/>
    <m/>
    <m/>
    <m/>
    <m/>
    <m/>
    <m/>
    <m/>
    <m/>
    <m/>
    <m/>
    <m/>
    <m/>
    <m/>
    <n v="92900"/>
    <n v="12928"/>
    <n v="26.93"/>
    <n v="2322.5"/>
  </r>
  <r>
    <x v="41"/>
    <x v="41"/>
    <x v="7"/>
    <x v="5"/>
    <x v="29"/>
    <x v="116"/>
    <n v="24352"/>
    <n v="39.03"/>
    <n v="3826.46"/>
    <n v="185047.67999999999"/>
    <n v="0"/>
    <m/>
    <m/>
    <m/>
    <m/>
    <m/>
    <m/>
    <m/>
    <m/>
    <m/>
    <m/>
    <m/>
    <m/>
    <m/>
    <m/>
    <n v="2924"/>
    <n v="6800"/>
    <n v="10.9"/>
    <n v="56.23"/>
  </r>
  <r>
    <x v="37"/>
    <x v="37"/>
    <x v="0"/>
    <x v="2"/>
    <x v="26"/>
    <x v="117"/>
    <n v="122774"/>
    <n v="150.46"/>
    <n v="10367.59"/>
    <n v="655646.28"/>
    <n v="0"/>
    <m/>
    <m/>
    <m/>
    <m/>
    <m/>
    <m/>
    <m/>
    <m/>
    <m/>
    <m/>
    <m/>
    <m/>
    <m/>
    <m/>
    <n v="2604.15"/>
    <n v="12413"/>
    <n v="15.21"/>
    <n v="38.299999999999997"/>
  </r>
  <r>
    <x v="64"/>
    <x v="64"/>
    <x v="10"/>
    <x v="6"/>
    <x v="6"/>
    <x v="118"/>
    <n v="94"/>
    <n v="0.98"/>
    <n v="46.25"/>
    <n v="344.1"/>
    <n v="0"/>
    <m/>
    <m/>
    <m/>
    <m/>
    <m/>
    <m/>
    <m/>
    <m/>
    <m/>
    <m/>
    <m/>
    <m/>
    <m/>
    <m/>
    <n v="28000"/>
    <n v="1756"/>
    <n v="18.29"/>
    <n v="3500"/>
  </r>
  <r>
    <x v="69"/>
    <x v="69"/>
    <x v="1"/>
    <x v="2"/>
    <x v="9"/>
    <x v="119"/>
    <n v="12979"/>
    <n v="27.04"/>
    <n v="3130"/>
    <n v="116436"/>
    <n v="0"/>
    <m/>
    <m/>
    <m/>
    <m/>
    <m/>
    <m/>
    <m/>
    <m/>
    <m/>
    <n v="22803"/>
    <n v="29618"/>
    <n v="61.7"/>
    <n v="570"/>
    <n v="510422.35"/>
    <n v="141800"/>
    <n v="11847"/>
    <n v="24.68"/>
    <n v="3545"/>
  </r>
  <r>
    <x v="89"/>
    <x v="89"/>
    <x v="0"/>
    <x v="2"/>
    <x v="24"/>
    <x v="120"/>
    <n v="67156"/>
    <n v="38.86"/>
    <n v="4138.28"/>
    <n v="554198.16"/>
    <n v="74161.98"/>
    <n v="123679"/>
    <n v="71.569999999999993"/>
    <n v="515.01"/>
    <n v="894341.55"/>
    <m/>
    <m/>
    <m/>
    <m/>
    <m/>
    <m/>
    <m/>
    <m/>
    <m/>
    <m/>
    <n v="2304"/>
    <n v="46264"/>
    <n v="26.77"/>
    <n v="16"/>
  </r>
  <r>
    <x v="37"/>
    <x v="37"/>
    <x v="8"/>
    <x v="1"/>
    <x v="28"/>
    <x v="121"/>
    <n v="824"/>
    <n v="5.72"/>
    <n v="653"/>
    <n v="7287.48"/>
    <n v="600.39"/>
    <n v="1030"/>
    <n v="7.15"/>
    <n v="50.03"/>
    <n v="7240.26"/>
    <m/>
    <m/>
    <m/>
    <m/>
    <m/>
    <m/>
    <m/>
    <m/>
    <m/>
    <m/>
    <n v="722.75"/>
    <n v="5409"/>
    <n v="37.56"/>
    <n v="60.23"/>
  </r>
  <r>
    <x v="4"/>
    <x v="4"/>
    <x v="6"/>
    <x v="6"/>
    <x v="12"/>
    <x v="122"/>
    <n v="377"/>
    <n v="2.2400000000000002"/>
    <n v="129.93"/>
    <n v="1691.67"/>
    <n v="0"/>
    <m/>
    <m/>
    <m/>
    <m/>
    <m/>
    <m/>
    <m/>
    <m/>
    <m/>
    <m/>
    <m/>
    <m/>
    <m/>
    <m/>
    <n v="137"/>
    <n v="551"/>
    <n v="3.28"/>
    <n v="9.7899999999999991"/>
  </r>
  <r>
    <x v="90"/>
    <x v="90"/>
    <x v="10"/>
    <x v="2"/>
    <x v="2"/>
    <x v="123"/>
    <n v="67334"/>
    <n v="87.67"/>
    <n v="9615"/>
    <n v="572284.80000000005"/>
    <n v="0"/>
    <m/>
    <m/>
    <m/>
    <m/>
    <m/>
    <m/>
    <m/>
    <m/>
    <m/>
    <m/>
    <m/>
    <m/>
    <m/>
    <m/>
    <n v="1643.19"/>
    <n v="9400"/>
    <n v="12.24"/>
    <n v="25.67"/>
  </r>
  <r>
    <x v="38"/>
    <x v="38"/>
    <x v="2"/>
    <x v="7"/>
    <x v="5"/>
    <x v="124"/>
    <n v="65099"/>
    <n v="67.81"/>
    <n v="5834"/>
    <n v="434049.6"/>
    <n v="28998.06"/>
    <n v="41190"/>
    <n v="42.91"/>
    <n v="362.48"/>
    <n v="349696.31"/>
    <m/>
    <m/>
    <m/>
    <m/>
    <m/>
    <m/>
    <m/>
    <m/>
    <m/>
    <m/>
    <n v="3571"/>
    <n v="16975"/>
    <n v="17.68"/>
    <n v="44.64"/>
  </r>
  <r>
    <x v="78"/>
    <x v="78"/>
    <x v="10"/>
    <x v="7"/>
    <x v="55"/>
    <x v="125"/>
    <n v="123337"/>
    <n v="107.06"/>
    <n v="11246.88"/>
    <n v="1004121"/>
    <n v="5861"/>
    <n v="8264"/>
    <n v="7.17"/>
    <n v="61.05"/>
    <n v="70679.56"/>
    <m/>
    <m/>
    <m/>
    <m/>
    <m/>
    <m/>
    <m/>
    <m/>
    <m/>
    <m/>
    <n v="45610"/>
    <n v="4151"/>
    <n v="3.6"/>
    <n v="475.1"/>
  </r>
  <r>
    <x v="76"/>
    <x v="76"/>
    <x v="11"/>
    <x v="5"/>
    <x v="59"/>
    <x v="126"/>
    <n v="63168"/>
    <n v="45.38"/>
    <n v="2726.94"/>
    <n v="294182.25"/>
    <n v="18243"/>
    <n v="49893"/>
    <n v="35.840000000000003"/>
    <n v="157.27000000000001"/>
    <n v="219997.81"/>
    <m/>
    <m/>
    <m/>
    <m/>
    <m/>
    <m/>
    <m/>
    <m/>
    <m/>
    <m/>
    <n v="306794"/>
    <n v="23504"/>
    <n v="16.89"/>
    <n v="2644.78"/>
  </r>
  <r>
    <x v="8"/>
    <x v="8"/>
    <x v="8"/>
    <x v="3"/>
    <x v="1"/>
    <x v="4"/>
    <m/>
    <m/>
    <m/>
    <m/>
    <n v="0"/>
    <m/>
    <m/>
    <m/>
    <m/>
    <m/>
    <m/>
    <m/>
    <m/>
    <m/>
    <m/>
    <m/>
    <m/>
    <m/>
    <m/>
    <n v="0"/>
    <m/>
    <m/>
    <n v="0"/>
  </r>
  <r>
    <x v="62"/>
    <x v="62"/>
    <x v="1"/>
    <x v="6"/>
    <x v="11"/>
    <x v="127"/>
    <n v="47"/>
    <n v="0.39"/>
    <n v="25.9"/>
    <n v="240.87"/>
    <n v="24"/>
    <n v="52"/>
    <n v="0.43"/>
    <n v="2.4"/>
    <n v="289.42"/>
    <m/>
    <m/>
    <m/>
    <m/>
    <m/>
    <m/>
    <m/>
    <m/>
    <m/>
    <m/>
    <n v="1094"/>
    <n v="4970"/>
    <n v="41.42"/>
    <n v="109.4"/>
  </r>
  <r>
    <x v="66"/>
    <x v="66"/>
    <x v="3"/>
    <x v="1"/>
    <x v="60"/>
    <x v="128"/>
    <n v="310721"/>
    <n v="301.08999999999997"/>
    <n v="23215.3"/>
    <n v="1856759.88"/>
    <n v="11002.91"/>
    <n v="15175"/>
    <n v="14.7"/>
    <n v="127.94"/>
    <n v="132687.39000000001"/>
    <m/>
    <m/>
    <m/>
    <m/>
    <m/>
    <m/>
    <m/>
    <m/>
    <m/>
    <m/>
    <n v="18145.2"/>
    <n v="223681"/>
    <n v="216.75"/>
    <n v="210.99"/>
  </r>
  <r>
    <x v="73"/>
    <x v="73"/>
    <x v="15"/>
    <x v="0"/>
    <x v="61"/>
    <x v="129"/>
    <n v="103295"/>
    <n v="93.56"/>
    <n v="9616.75"/>
    <n v="822809.13"/>
    <n v="0"/>
    <m/>
    <m/>
    <m/>
    <m/>
    <m/>
    <m/>
    <m/>
    <m/>
    <m/>
    <m/>
    <m/>
    <m/>
    <m/>
    <m/>
    <n v="2345"/>
    <n v="18840"/>
    <n v="17.07"/>
    <n v="25.49"/>
  </r>
  <r>
    <x v="91"/>
    <x v="91"/>
    <x v="3"/>
    <x v="4"/>
    <x v="62"/>
    <x v="130"/>
    <n v="12917"/>
    <n v="11.83"/>
    <n v="903.48"/>
    <n v="76461.81"/>
    <n v="93476.24"/>
    <n v="114206"/>
    <n v="104.58"/>
    <n v="1027.21"/>
    <n v="1127257.98"/>
    <m/>
    <m/>
    <m/>
    <m/>
    <m/>
    <m/>
    <m/>
    <m/>
    <m/>
    <m/>
    <n v="649400"/>
    <n v="21637"/>
    <n v="19.809999999999999"/>
    <n v="7136.26"/>
  </r>
  <r>
    <x v="25"/>
    <x v="25"/>
    <x v="3"/>
    <x v="5"/>
    <x v="29"/>
    <x v="131"/>
    <n v="49805"/>
    <n v="79.819999999999993"/>
    <n v="10287.31"/>
    <n v="497494.2"/>
    <n v="0"/>
    <m/>
    <m/>
    <m/>
    <m/>
    <m/>
    <m/>
    <m/>
    <m/>
    <m/>
    <m/>
    <m/>
    <m/>
    <m/>
    <m/>
    <n v="1520"/>
    <n v="12128"/>
    <n v="19.440000000000001"/>
    <n v="29.23"/>
  </r>
  <r>
    <x v="13"/>
    <x v="13"/>
    <x v="14"/>
    <x v="2"/>
    <x v="15"/>
    <x v="132"/>
    <n v="26166"/>
    <n v="60.57"/>
    <n v="3708.36"/>
    <n v="124155.93"/>
    <n v="15899"/>
    <n v="24557"/>
    <n v="56.84"/>
    <n v="441.64"/>
    <n v="191730.81"/>
    <m/>
    <m/>
    <m/>
    <m/>
    <m/>
    <m/>
    <m/>
    <m/>
    <m/>
    <m/>
    <n v="1818.06"/>
    <n v="6536"/>
    <n v="15.13"/>
    <n v="50.5"/>
  </r>
  <r>
    <x v="47"/>
    <x v="47"/>
    <x v="5"/>
    <x v="4"/>
    <x v="29"/>
    <x v="133"/>
    <n v="1012"/>
    <n v="1.62"/>
    <n v="55.38"/>
    <n v="2678.4"/>
    <n v="622.70000000000005"/>
    <n v="1428"/>
    <n v="2.29"/>
    <n v="11.97"/>
    <n v="7509.28"/>
    <m/>
    <m/>
    <m/>
    <m/>
    <m/>
    <m/>
    <m/>
    <m/>
    <m/>
    <m/>
    <n v="5.15"/>
    <n v="31995"/>
    <n v="51.27"/>
    <n v="0.1"/>
  </r>
  <r>
    <x v="19"/>
    <x v="19"/>
    <x v="3"/>
    <x v="2"/>
    <x v="63"/>
    <x v="134"/>
    <n v="72153"/>
    <n v="30.37"/>
    <n v="2524.58"/>
    <n v="464875.38"/>
    <n v="0"/>
    <m/>
    <m/>
    <m/>
    <m/>
    <m/>
    <m/>
    <m/>
    <m/>
    <m/>
    <m/>
    <m/>
    <m/>
    <m/>
    <m/>
    <n v="0"/>
    <m/>
    <m/>
    <n v="0"/>
  </r>
  <r>
    <x v="49"/>
    <x v="49"/>
    <x v="12"/>
    <x v="7"/>
    <x v="20"/>
    <x v="135"/>
    <n v="90705"/>
    <n v="125.98"/>
    <n v="9022.4500000000007"/>
    <n v="503452.71"/>
    <n v="0"/>
    <m/>
    <m/>
    <m/>
    <m/>
    <m/>
    <m/>
    <m/>
    <m/>
    <m/>
    <m/>
    <m/>
    <m/>
    <m/>
    <m/>
    <n v="289189"/>
    <n v="26876"/>
    <n v="37.33"/>
    <n v="4819.82"/>
  </r>
  <r>
    <x v="92"/>
    <x v="92"/>
    <x v="3"/>
    <x v="13"/>
    <x v="6"/>
    <x v="0"/>
    <n v="0"/>
    <n v="0"/>
    <n v="0"/>
    <n v="0"/>
    <n v="0"/>
    <m/>
    <m/>
    <m/>
    <m/>
    <m/>
    <m/>
    <m/>
    <m/>
    <m/>
    <m/>
    <m/>
    <m/>
    <m/>
    <m/>
    <n v="0"/>
    <m/>
    <m/>
    <n v="0"/>
  </r>
  <r>
    <x v="17"/>
    <x v="17"/>
    <x v="11"/>
    <x v="6"/>
    <x v="15"/>
    <x v="4"/>
    <m/>
    <m/>
    <m/>
    <m/>
    <n v="0"/>
    <m/>
    <m/>
    <m/>
    <m/>
    <m/>
    <m/>
    <m/>
    <m/>
    <m/>
    <m/>
    <m/>
    <m/>
    <m/>
    <m/>
    <n v="195500"/>
    <n v="25533"/>
    <n v="59.1"/>
    <n v="5430.56"/>
  </r>
  <r>
    <x v="76"/>
    <x v="76"/>
    <x v="6"/>
    <x v="2"/>
    <x v="64"/>
    <x v="136"/>
    <n v="65135"/>
    <n v="72.37"/>
    <n v="3001.28"/>
    <n v="209339.28"/>
    <n v="21664.400000000001"/>
    <n v="28812"/>
    <n v="32.01"/>
    <n v="288.86"/>
    <n v="261257.54"/>
    <m/>
    <m/>
    <m/>
    <m/>
    <m/>
    <m/>
    <m/>
    <m/>
    <m/>
    <m/>
    <n v="244338"/>
    <n v="12753"/>
    <n v="14.17"/>
    <n v="3257.84"/>
  </r>
  <r>
    <x v="12"/>
    <x v="12"/>
    <x v="6"/>
    <x v="8"/>
    <x v="11"/>
    <x v="137"/>
    <n v="64"/>
    <n v="0.53"/>
    <n v="32.200000000000003"/>
    <n v="299.45999999999998"/>
    <n v="108.63"/>
    <n v="197"/>
    <n v="1.64"/>
    <n v="10.86"/>
    <n v="1310.03"/>
    <m/>
    <m/>
    <m/>
    <m/>
    <m/>
    <m/>
    <m/>
    <m/>
    <m/>
    <m/>
    <n v="670"/>
    <n v="9654"/>
    <n v="80.45"/>
    <n v="67"/>
  </r>
  <r>
    <x v="48"/>
    <x v="48"/>
    <x v="0"/>
    <x v="5"/>
    <x v="3"/>
    <x v="138"/>
    <n v="83660"/>
    <n v="96.83"/>
    <n v="9904.39"/>
    <n v="663197.88"/>
    <n v="31621.25"/>
    <n v="48254"/>
    <n v="55.85"/>
    <n v="439.18"/>
    <n v="381330.08"/>
    <m/>
    <m/>
    <m/>
    <m/>
    <m/>
    <m/>
    <m/>
    <m/>
    <m/>
    <m/>
    <n v="2145"/>
    <n v="25566"/>
    <n v="29.59"/>
    <n v="29.79"/>
  </r>
  <r>
    <x v="17"/>
    <x v="17"/>
    <x v="5"/>
    <x v="5"/>
    <x v="65"/>
    <x v="139"/>
    <n v="160398"/>
    <n v="89.11"/>
    <n v="8528"/>
    <n v="1189656"/>
    <n v="8884.58"/>
    <n v="15377"/>
    <n v="8.5399999999999991"/>
    <n v="59.23"/>
    <n v="107141.79"/>
    <m/>
    <m/>
    <m/>
    <m/>
    <m/>
    <m/>
    <m/>
    <m/>
    <m/>
    <m/>
    <n v="193398"/>
    <n v="36160"/>
    <n v="20.09"/>
    <n v="1289.32"/>
  </r>
  <r>
    <x v="33"/>
    <x v="33"/>
    <x v="1"/>
    <x v="1"/>
    <x v="11"/>
    <x v="140"/>
    <n v="61122"/>
    <n v="509.35"/>
    <n v="8985.9"/>
    <n v="83568.87"/>
    <n v="6864.21"/>
    <n v="10702"/>
    <n v="89.18"/>
    <n v="686.42"/>
    <n v="82777.56"/>
    <m/>
    <m/>
    <m/>
    <m/>
    <m/>
    <m/>
    <m/>
    <m/>
    <m/>
    <m/>
    <n v="0"/>
    <m/>
    <m/>
    <n v="0"/>
  </r>
  <r>
    <x v="93"/>
    <x v="93"/>
    <x v="11"/>
    <x v="2"/>
    <x v="37"/>
    <x v="141"/>
    <n v="15376"/>
    <n v="40.04"/>
    <n v="3117.59"/>
    <n v="92779.59"/>
    <n v="17375.36"/>
    <n v="11136"/>
    <n v="29"/>
    <n v="542.98"/>
    <n v="209534.72"/>
    <m/>
    <m/>
    <m/>
    <m/>
    <m/>
    <m/>
    <m/>
    <m/>
    <m/>
    <m/>
    <n v="1040.05"/>
    <n v="37992"/>
    <n v="98.94"/>
    <n v="32.5"/>
  </r>
  <r>
    <x v="29"/>
    <x v="29"/>
    <x v="4"/>
    <x v="11"/>
    <x v="9"/>
    <x v="142"/>
    <n v="4299"/>
    <n v="8.9600000000000009"/>
    <n v="593.48"/>
    <n v="22077.27"/>
    <n v="0"/>
    <m/>
    <m/>
    <m/>
    <m/>
    <m/>
    <m/>
    <m/>
    <m/>
    <m/>
    <n v="1484"/>
    <n v="3944"/>
    <n v="8.2200000000000006"/>
    <n v="37"/>
    <n v="33217.86"/>
    <n v="2477"/>
    <n v="29338"/>
    <n v="61.12"/>
    <n v="61.93"/>
  </r>
  <r>
    <x v="94"/>
    <x v="94"/>
    <x v="0"/>
    <x v="7"/>
    <x v="66"/>
    <x v="143"/>
    <n v="51887"/>
    <n v="196.54"/>
    <n v="11292.73"/>
    <n v="231049.2"/>
    <n v="0"/>
    <m/>
    <m/>
    <m/>
    <m/>
    <m/>
    <m/>
    <m/>
    <m/>
    <m/>
    <m/>
    <m/>
    <m/>
    <m/>
    <m/>
    <n v="454.52"/>
    <n v="1708"/>
    <n v="6.47"/>
    <n v="20.66"/>
  </r>
  <r>
    <x v="53"/>
    <x v="53"/>
    <x v="14"/>
    <x v="1"/>
    <x v="28"/>
    <x v="4"/>
    <m/>
    <m/>
    <m/>
    <m/>
    <n v="0"/>
    <m/>
    <m/>
    <m/>
    <m/>
    <m/>
    <m/>
    <m/>
    <m/>
    <m/>
    <m/>
    <m/>
    <m/>
    <m/>
    <m/>
    <n v="588"/>
    <n v="5055"/>
    <n v="35.1"/>
    <n v="49"/>
  </r>
  <r>
    <x v="95"/>
    <x v="95"/>
    <x v="3"/>
    <x v="5"/>
    <x v="30"/>
    <x v="144"/>
    <n v="51782"/>
    <n v="89.9"/>
    <n v="8549.8799999999992"/>
    <n v="381666.42"/>
    <n v="0"/>
    <m/>
    <m/>
    <m/>
    <m/>
    <m/>
    <m/>
    <m/>
    <m/>
    <m/>
    <m/>
    <m/>
    <m/>
    <m/>
    <m/>
    <n v="214200"/>
    <n v="7095"/>
    <n v="12.32"/>
    <n v="4462.5"/>
  </r>
  <r>
    <x v="96"/>
    <x v="96"/>
    <x v="12"/>
    <x v="7"/>
    <x v="38"/>
    <x v="145"/>
    <n v="966730"/>
    <n v="1438.59"/>
    <n v="7714.3"/>
    <n v="401760.93"/>
    <n v="0"/>
    <m/>
    <m/>
    <m/>
    <m/>
    <m/>
    <m/>
    <m/>
    <m/>
    <m/>
    <m/>
    <m/>
    <m/>
    <m/>
    <m/>
    <n v="103119.67"/>
    <n v="20777"/>
    <n v="30.92"/>
    <n v="1841.42"/>
  </r>
  <r>
    <x v="31"/>
    <x v="31"/>
    <x v="4"/>
    <x v="7"/>
    <x v="10"/>
    <x v="146"/>
    <n v="75637"/>
    <n v="85.18"/>
    <n v="5535.14"/>
    <n v="380928"/>
    <n v="0"/>
    <n v="0"/>
    <n v="0"/>
    <n v="0"/>
    <n v="0"/>
    <m/>
    <m/>
    <m/>
    <m/>
    <m/>
    <m/>
    <m/>
    <m/>
    <m/>
    <m/>
    <n v="1406"/>
    <n v="27472"/>
    <n v="30.94"/>
    <n v="19"/>
  </r>
  <r>
    <x v="78"/>
    <x v="78"/>
    <x v="1"/>
    <x v="2"/>
    <x v="67"/>
    <x v="147"/>
    <n v="30492"/>
    <n v="30.25"/>
    <n v="3777.14"/>
    <n v="295070.40000000002"/>
    <n v="0"/>
    <m/>
    <m/>
    <m/>
    <m/>
    <m/>
    <m/>
    <m/>
    <m/>
    <m/>
    <m/>
    <m/>
    <m/>
    <m/>
    <m/>
    <n v="94300"/>
    <n v="6271"/>
    <n v="6.22"/>
    <n v="1122.6199999999999"/>
  </r>
  <r>
    <x v="97"/>
    <x v="97"/>
    <x v="1"/>
    <x v="4"/>
    <x v="28"/>
    <x v="4"/>
    <m/>
    <m/>
    <m/>
    <m/>
    <n v="0"/>
    <m/>
    <m/>
    <m/>
    <m/>
    <m/>
    <m/>
    <m/>
    <m/>
    <m/>
    <m/>
    <m/>
    <m/>
    <m/>
    <m/>
    <n v="71000"/>
    <n v="5141"/>
    <n v="35.700000000000003"/>
    <n v="5916.67"/>
  </r>
  <r>
    <x v="98"/>
    <x v="98"/>
    <x v="5"/>
    <x v="12"/>
    <x v="6"/>
    <x v="4"/>
    <n v="0"/>
    <n v="0"/>
    <m/>
    <m/>
    <n v="0"/>
    <m/>
    <m/>
    <m/>
    <m/>
    <m/>
    <m/>
    <m/>
    <m/>
    <m/>
    <m/>
    <m/>
    <m/>
    <m/>
    <m/>
    <n v="0"/>
    <m/>
    <m/>
    <n v="0"/>
  </r>
  <r>
    <x v="99"/>
    <x v="99"/>
    <x v="9"/>
    <x v="12"/>
    <x v="68"/>
    <x v="4"/>
    <m/>
    <m/>
    <m/>
    <m/>
    <n v="0"/>
    <m/>
    <m/>
    <m/>
    <m/>
    <m/>
    <m/>
    <m/>
    <m/>
    <m/>
    <m/>
    <m/>
    <m/>
    <m/>
    <m/>
    <n v="0"/>
    <m/>
    <m/>
    <n v="0"/>
  </r>
  <r>
    <x v="62"/>
    <x v="62"/>
    <x v="15"/>
    <x v="13"/>
    <x v="6"/>
    <x v="0"/>
    <n v="0"/>
    <n v="0"/>
    <n v="0"/>
    <n v="0"/>
    <n v="0"/>
    <n v="0"/>
    <n v="0"/>
    <m/>
    <m/>
    <m/>
    <m/>
    <m/>
    <m/>
    <m/>
    <m/>
    <m/>
    <m/>
    <m/>
    <m/>
    <n v="259"/>
    <n v="1377"/>
    <n v="14.34"/>
    <n v="32.380000000000003"/>
  </r>
  <r>
    <x v="22"/>
    <x v="22"/>
    <x v="9"/>
    <x v="5"/>
    <x v="2"/>
    <x v="148"/>
    <n v="27225"/>
    <n v="35.450000000000003"/>
    <n v="3356.63"/>
    <n v="199786.32"/>
    <n v="34710.959999999999"/>
    <n v="54248"/>
    <n v="70.64"/>
    <n v="542.36"/>
    <n v="418589.88"/>
    <m/>
    <m/>
    <m/>
    <m/>
    <m/>
    <m/>
    <m/>
    <m/>
    <m/>
    <m/>
    <n v="253.67"/>
    <n v="17983"/>
    <n v="23.42"/>
    <n v="3.96"/>
  </r>
  <r>
    <x v="100"/>
    <x v="100"/>
    <x v="14"/>
    <x v="3"/>
    <x v="32"/>
    <x v="149"/>
    <n v="58"/>
    <n v="0.54"/>
    <n v="5.22"/>
    <n v="43.71"/>
    <n v="0"/>
    <m/>
    <m/>
    <m/>
    <m/>
    <m/>
    <m/>
    <m/>
    <m/>
    <m/>
    <m/>
    <m/>
    <m/>
    <m/>
    <m/>
    <n v="86015"/>
    <n v="4739"/>
    <n v="43.88"/>
    <n v="9557.2199999999993"/>
  </r>
  <r>
    <x v="93"/>
    <x v="93"/>
    <x v="12"/>
    <x v="1"/>
    <x v="53"/>
    <x v="150"/>
    <n v="1105"/>
    <n v="7.08"/>
    <n v="411.15"/>
    <n v="4970.8500000000004"/>
    <n v="1717.03"/>
    <n v="3460"/>
    <n v="22.18"/>
    <n v="132.08000000000001"/>
    <n v="20706.189999999999"/>
    <m/>
    <m/>
    <m/>
    <m/>
    <m/>
    <n v="1988"/>
    <n v="748"/>
    <n v="4.79"/>
    <n v="152"/>
    <n v="44499.39"/>
    <n v="231.67"/>
    <n v="2645"/>
    <n v="16.96"/>
    <n v="17.82"/>
  </r>
  <r>
    <x v="101"/>
    <x v="101"/>
    <x v="14"/>
    <x v="2"/>
    <x v="22"/>
    <x v="151"/>
    <n v="8635"/>
    <n v="28.78"/>
    <n v="2307.96"/>
    <n v="53660.07"/>
    <n v="9955.7800000000007"/>
    <n v="20733"/>
    <n v="69.11"/>
    <n v="398.23"/>
    <n v="120059.77"/>
    <m/>
    <m/>
    <m/>
    <m/>
    <m/>
    <m/>
    <m/>
    <m/>
    <m/>
    <m/>
    <n v="65047"/>
    <n v="8013"/>
    <n v="26.71"/>
    <n v="2601.88"/>
  </r>
  <r>
    <x v="46"/>
    <x v="46"/>
    <x v="8"/>
    <x v="4"/>
    <x v="3"/>
    <x v="152"/>
    <n v="6234"/>
    <n v="7.22"/>
    <n v="317.69"/>
    <n v="21272.82"/>
    <n v="1681.86"/>
    <n v="2779"/>
    <n v="3.22"/>
    <n v="23.36"/>
    <n v="20282.080000000002"/>
    <m/>
    <m/>
    <m/>
    <m/>
    <m/>
    <m/>
    <m/>
    <m/>
    <m/>
    <m/>
    <n v="4473"/>
    <n v="34758"/>
    <n v="40.229999999999997"/>
    <n v="62.13"/>
  </r>
  <r>
    <x v="102"/>
    <x v="102"/>
    <x v="6"/>
    <x v="2"/>
    <x v="40"/>
    <x v="153"/>
    <n v="83571"/>
    <n v="99.49"/>
    <n v="9380"/>
    <n v="610638"/>
    <n v="0"/>
    <m/>
    <m/>
    <m/>
    <m/>
    <m/>
    <m/>
    <m/>
    <m/>
    <m/>
    <m/>
    <m/>
    <m/>
    <m/>
    <m/>
    <n v="121611"/>
    <n v="3024"/>
    <n v="3.6"/>
    <n v="1737.3"/>
  </r>
  <r>
    <x v="52"/>
    <x v="52"/>
    <x v="0"/>
    <x v="3"/>
    <x v="69"/>
    <x v="154"/>
    <n v="73593"/>
    <n v="105.74"/>
    <n v="6334.33"/>
    <n v="341673.63"/>
    <n v="50549.95"/>
    <n v="77746"/>
    <n v="111.7"/>
    <n v="871.55"/>
    <n v="609597.03"/>
    <m/>
    <m/>
    <m/>
    <m/>
    <m/>
    <m/>
    <m/>
    <m/>
    <m/>
    <m/>
    <n v="7275"/>
    <n v="48006"/>
    <n v="68.97"/>
    <n v="125.43"/>
  </r>
  <r>
    <x v="103"/>
    <x v="103"/>
    <x v="5"/>
    <x v="12"/>
    <x v="6"/>
    <x v="155"/>
    <n v="6832"/>
    <n v="71.17"/>
    <n v="5993.38"/>
    <n v="44590.71"/>
    <n v="2775"/>
    <n v="2021"/>
    <n v="21.05"/>
    <n v="346.88"/>
    <n v="33464.559999999998"/>
    <m/>
    <m/>
    <m/>
    <m/>
    <m/>
    <m/>
    <m/>
    <m/>
    <m/>
    <m/>
    <n v="0"/>
    <m/>
    <m/>
    <n v="0"/>
  </r>
  <r>
    <x v="64"/>
    <x v="64"/>
    <x v="12"/>
    <x v="0"/>
    <x v="14"/>
    <x v="156"/>
    <n v="5963"/>
    <n v="11.29"/>
    <n v="714.5"/>
    <n v="29237.34"/>
    <n v="13220.17"/>
    <n v="18267"/>
    <n v="34.6"/>
    <m/>
    <m/>
    <m/>
    <m/>
    <m/>
    <m/>
    <m/>
    <m/>
    <m/>
    <m/>
    <m/>
    <m/>
    <n v="92880"/>
    <n v="8499"/>
    <n v="16.100000000000001"/>
    <n v="2110.91"/>
  </r>
  <r>
    <x v="104"/>
    <x v="104"/>
    <x v="14"/>
    <x v="4"/>
    <x v="12"/>
    <x v="4"/>
    <m/>
    <m/>
    <m/>
    <m/>
    <n v="0"/>
    <m/>
    <m/>
    <m/>
    <m/>
    <m/>
    <m/>
    <m/>
    <m/>
    <m/>
    <m/>
    <m/>
    <m/>
    <m/>
    <m/>
    <n v="63277"/>
    <n v="14412"/>
    <n v="85.79"/>
    <n v="4519.79"/>
  </r>
  <r>
    <x v="0"/>
    <x v="0"/>
    <x v="1"/>
    <x v="0"/>
    <x v="0"/>
    <x v="157"/>
    <n v="31573"/>
    <n v="39.270000000000003"/>
    <n v="4785.67"/>
    <n v="298195.20000000001"/>
    <n v="16535"/>
    <n v="18899"/>
    <n v="23.51"/>
    <m/>
    <m/>
    <m/>
    <m/>
    <m/>
    <m/>
    <m/>
    <m/>
    <m/>
    <m/>
    <m/>
    <m/>
    <n v="632"/>
    <n v="2952"/>
    <n v="3.67"/>
    <n v="9.43"/>
  </r>
  <r>
    <x v="37"/>
    <x v="37"/>
    <x v="12"/>
    <x v="6"/>
    <x v="32"/>
    <x v="158"/>
    <n v="47"/>
    <n v="0.44"/>
    <n v="23.56"/>
    <n v="197.16"/>
    <n v="0"/>
    <m/>
    <m/>
    <m/>
    <m/>
    <m/>
    <m/>
    <m/>
    <m/>
    <m/>
    <m/>
    <m/>
    <m/>
    <m/>
    <m/>
    <n v="7.58"/>
    <n v="187"/>
    <n v="1.73"/>
    <n v="0.84"/>
  </r>
  <r>
    <x v="78"/>
    <x v="78"/>
    <x v="8"/>
    <x v="17"/>
    <x v="46"/>
    <x v="4"/>
    <m/>
    <m/>
    <m/>
    <m/>
    <n v="0"/>
    <m/>
    <m/>
    <m/>
    <m/>
    <m/>
    <m/>
    <m/>
    <m/>
    <m/>
    <m/>
    <m/>
    <m/>
    <m/>
    <m/>
    <n v="135600"/>
    <n v="12929"/>
    <n v="41.44"/>
    <n v="5215.38"/>
  </r>
  <r>
    <x v="52"/>
    <x v="52"/>
    <x v="11"/>
    <x v="18"/>
    <x v="32"/>
    <x v="159"/>
    <n v="8031"/>
    <n v="74.36"/>
    <n v="4046.44"/>
    <n v="33868.74"/>
    <n v="4567.41"/>
    <n v="8428"/>
    <n v="78.040000000000006"/>
    <n v="507.49"/>
    <n v="55079.77"/>
    <m/>
    <m/>
    <m/>
    <m/>
    <m/>
    <m/>
    <m/>
    <m/>
    <m/>
    <m/>
    <n v="619"/>
    <n v="4084"/>
    <n v="37.81"/>
    <n v="68.78"/>
  </r>
  <r>
    <x v="105"/>
    <x v="105"/>
    <x v="13"/>
    <x v="2"/>
    <x v="30"/>
    <x v="160"/>
    <n v="64778"/>
    <n v="112.46"/>
    <n v="7600"/>
    <n v="339264"/>
    <n v="0"/>
    <m/>
    <m/>
    <m/>
    <m/>
    <m/>
    <m/>
    <m/>
    <m/>
    <m/>
    <m/>
    <m/>
    <m/>
    <m/>
    <m/>
    <n v="80001"/>
    <n v="5097"/>
    <n v="8.85"/>
    <n v="1666.69"/>
  </r>
  <r>
    <x v="98"/>
    <x v="98"/>
    <x v="13"/>
    <x v="19"/>
    <x v="70"/>
    <x v="4"/>
    <n v="0"/>
    <n v="0"/>
    <m/>
    <m/>
    <n v="0"/>
    <m/>
    <m/>
    <m/>
    <m/>
    <m/>
    <m/>
    <m/>
    <m/>
    <m/>
    <m/>
    <m/>
    <m/>
    <m/>
    <m/>
    <n v="0"/>
    <m/>
    <m/>
    <n v="0"/>
  </r>
  <r>
    <x v="31"/>
    <x v="31"/>
    <x v="0"/>
    <x v="4"/>
    <x v="46"/>
    <x v="0"/>
    <n v="0"/>
    <n v="0"/>
    <n v="0"/>
    <n v="0"/>
    <n v="0"/>
    <n v="0"/>
    <n v="0"/>
    <n v="0"/>
    <n v="0"/>
    <m/>
    <m/>
    <m/>
    <m/>
    <m/>
    <m/>
    <m/>
    <m/>
    <m/>
    <m/>
    <n v="1808"/>
    <n v="20731"/>
    <n v="66.45"/>
    <n v="69.540000000000006"/>
  </r>
  <r>
    <x v="47"/>
    <x v="47"/>
    <x v="14"/>
    <x v="3"/>
    <x v="6"/>
    <x v="161"/>
    <n v="367"/>
    <n v="3.82"/>
    <n v="194.88"/>
    <n v="1449.87"/>
    <n v="581.96"/>
    <n v="1020"/>
    <n v="10.63"/>
    <n v="72.739999999999995"/>
    <n v="7018.02"/>
    <m/>
    <m/>
    <m/>
    <m/>
    <m/>
    <m/>
    <m/>
    <m/>
    <m/>
    <m/>
    <n v="0.42"/>
    <n v="4162"/>
    <n v="43.35"/>
    <n v="0.05"/>
  </r>
  <r>
    <x v="106"/>
    <x v="106"/>
    <x v="13"/>
    <x v="2"/>
    <x v="9"/>
    <x v="162"/>
    <n v="23655"/>
    <n v="49.28"/>
    <n v="4347"/>
    <n v="161708.4"/>
    <n v="54380.21"/>
    <n v="14996"/>
    <n v="31.24"/>
    <n v="1359.51"/>
    <n v="655787.31000000006"/>
    <m/>
    <m/>
    <m/>
    <m/>
    <m/>
    <m/>
    <m/>
    <m/>
    <m/>
    <m/>
    <n v="86700"/>
    <n v="5220"/>
    <n v="10.88"/>
    <n v="2167.5"/>
  </r>
  <r>
    <x v="107"/>
    <x v="107"/>
    <x v="7"/>
    <x v="2"/>
    <x v="21"/>
    <x v="163"/>
    <n v="10712"/>
    <n v="37.19"/>
    <n v="3813.33"/>
    <n v="85113.600000000006"/>
    <n v="4433"/>
    <n v="6460"/>
    <n v="22.43"/>
    <m/>
    <m/>
    <m/>
    <m/>
    <m/>
    <m/>
    <m/>
    <m/>
    <m/>
    <m/>
    <m/>
    <m/>
    <n v="2526.5700000000002"/>
    <n v="4195"/>
    <n v="14.57"/>
    <n v="105.27"/>
  </r>
  <r>
    <x v="108"/>
    <x v="108"/>
    <x v="11"/>
    <x v="6"/>
    <x v="71"/>
    <x v="4"/>
    <m/>
    <m/>
    <m/>
    <m/>
    <n v="0"/>
    <m/>
    <m/>
    <m/>
    <m/>
    <m/>
    <m/>
    <m/>
    <m/>
    <m/>
    <m/>
    <m/>
    <m/>
    <m/>
    <m/>
    <n v="249.98"/>
    <n v="2288"/>
    <n v="38.130000000000003"/>
    <n v="50"/>
  </r>
  <r>
    <x v="91"/>
    <x v="91"/>
    <x v="7"/>
    <x v="12"/>
    <x v="66"/>
    <x v="4"/>
    <m/>
    <m/>
    <m/>
    <m/>
    <n v="0"/>
    <m/>
    <m/>
    <m/>
    <m/>
    <m/>
    <m/>
    <m/>
    <m/>
    <m/>
    <m/>
    <m/>
    <m/>
    <m/>
    <m/>
    <n v="0"/>
    <m/>
    <m/>
    <n v="0"/>
  </r>
  <r>
    <x v="48"/>
    <x v="48"/>
    <x v="12"/>
    <x v="2"/>
    <x v="17"/>
    <x v="164"/>
    <n v="22228"/>
    <n v="37.049999999999997"/>
    <n v="3715.2"/>
    <n v="172756.8"/>
    <n v="33184.29"/>
    <n v="56484"/>
    <n v="94.14"/>
    <n v="663.69"/>
    <n v="400179.27"/>
    <m/>
    <m/>
    <m/>
    <m/>
    <m/>
    <m/>
    <m/>
    <m/>
    <m/>
    <m/>
    <n v="1752"/>
    <n v="17907"/>
    <n v="29.85"/>
    <n v="35.04"/>
  </r>
  <r>
    <x v="48"/>
    <x v="48"/>
    <x v="1"/>
    <x v="5"/>
    <x v="3"/>
    <x v="165"/>
    <n v="11534"/>
    <n v="13.35"/>
    <n v="2538.17"/>
    <n v="169955.64"/>
    <n v="269.64"/>
    <n v="16099"/>
    <n v="18.63"/>
    <m/>
    <m/>
    <m/>
    <m/>
    <m/>
    <m/>
    <m/>
    <m/>
    <m/>
    <m/>
    <m/>
    <m/>
    <n v="0.44"/>
    <n v="4639"/>
    <n v="5.37"/>
    <n v="0.01"/>
  </r>
  <r>
    <x v="76"/>
    <x v="76"/>
    <x v="1"/>
    <x v="11"/>
    <x v="72"/>
    <x v="166"/>
    <n v="39623"/>
    <n v="16.850000000000001"/>
    <n v="1026.03"/>
    <n v="187024.86"/>
    <n v="100871.97"/>
    <n v="287540"/>
    <n v="122.25"/>
    <n v="514.65"/>
    <n v="1216445.3400000001"/>
    <m/>
    <m/>
    <m/>
    <m/>
    <m/>
    <m/>
    <m/>
    <m/>
    <m/>
    <m/>
    <n v="26549"/>
    <n v="81725"/>
    <n v="34.75"/>
    <n v="135.44999999999999"/>
  </r>
  <r>
    <x v="65"/>
    <x v="65"/>
    <x v="5"/>
    <x v="7"/>
    <x v="10"/>
    <x v="167"/>
    <n v="122947"/>
    <n v="138.44999999999999"/>
    <n v="10782.18"/>
    <n v="742029.33"/>
    <n v="0"/>
    <m/>
    <m/>
    <m/>
    <m/>
    <m/>
    <m/>
    <m/>
    <m/>
    <m/>
    <m/>
    <m/>
    <m/>
    <m/>
    <m/>
    <n v="3693"/>
    <n v="17803"/>
    <n v="20.05"/>
    <n v="49.91"/>
  </r>
  <r>
    <x v="66"/>
    <x v="66"/>
    <x v="6"/>
    <x v="2"/>
    <x v="20"/>
    <x v="168"/>
    <n v="32288"/>
    <n v="44.84"/>
    <n v="3015.57"/>
    <n v="168268.62"/>
    <n v="43806.01"/>
    <n v="80988"/>
    <n v="112.48"/>
    <n v="730.1"/>
    <n v="528269.86"/>
    <m/>
    <m/>
    <m/>
    <m/>
    <m/>
    <m/>
    <m/>
    <m/>
    <m/>
    <m/>
    <n v="1784"/>
    <n v="20308"/>
    <n v="28.21"/>
    <n v="29.73"/>
  </r>
  <r>
    <x v="4"/>
    <x v="4"/>
    <x v="12"/>
    <x v="1"/>
    <x v="41"/>
    <x v="4"/>
    <m/>
    <m/>
    <m/>
    <m/>
    <n v="0"/>
    <m/>
    <m/>
    <m/>
    <m/>
    <m/>
    <m/>
    <m/>
    <m/>
    <m/>
    <m/>
    <m/>
    <m/>
    <m/>
    <m/>
    <n v="340"/>
    <n v="1586"/>
    <n v="44.06"/>
    <n v="113.33"/>
  </r>
  <r>
    <x v="68"/>
    <x v="68"/>
    <x v="5"/>
    <x v="1"/>
    <x v="4"/>
    <x v="169"/>
    <n v="571"/>
    <n v="6.8"/>
    <n v="282.29000000000002"/>
    <n v="1837.68"/>
    <n v="1311"/>
    <n v="2278"/>
    <n v="27.12"/>
    <m/>
    <m/>
    <m/>
    <m/>
    <m/>
    <m/>
    <m/>
    <m/>
    <m/>
    <m/>
    <m/>
    <m/>
    <n v="0.25"/>
    <n v="2201"/>
    <n v="26.2"/>
    <n v="0.04"/>
  </r>
  <r>
    <x v="80"/>
    <x v="80"/>
    <x v="5"/>
    <x v="0"/>
    <x v="13"/>
    <x v="170"/>
    <n v="18361"/>
    <n v="90"/>
    <n v="7683.18"/>
    <n v="121471.02"/>
    <n v="0"/>
    <m/>
    <m/>
    <m/>
    <m/>
    <m/>
    <m/>
    <m/>
    <m/>
    <m/>
    <n v="2267"/>
    <n v="3506"/>
    <n v="17.190000000000001"/>
    <n v="133"/>
    <n v="50744.53"/>
    <n v="27000"/>
    <n v="5294"/>
    <n v="25.95"/>
    <n v="1588.24"/>
  </r>
  <r>
    <x v="27"/>
    <x v="27"/>
    <x v="12"/>
    <x v="2"/>
    <x v="21"/>
    <x v="171"/>
    <n v="10707"/>
    <n v="37.18"/>
    <n v="2545.33"/>
    <n v="56811.839999999997"/>
    <n v="14664"/>
    <n v="19278"/>
    <n v="66.94"/>
    <n v="611"/>
    <n v="176837.58"/>
    <m/>
    <m/>
    <m/>
    <m/>
    <m/>
    <m/>
    <m/>
    <m/>
    <m/>
    <m/>
    <n v="168.79"/>
    <n v="1911"/>
    <n v="6.64"/>
    <n v="7.03"/>
  </r>
  <r>
    <x v="40"/>
    <x v="40"/>
    <x v="6"/>
    <x v="4"/>
    <x v="37"/>
    <x v="172"/>
    <n v="2785"/>
    <n v="7.25"/>
    <n v="562.16"/>
    <n v="16729.77"/>
    <n v="19880.7"/>
    <n v="16923"/>
    <n v="44.07"/>
    <n v="621.27"/>
    <n v="239747.31"/>
    <m/>
    <m/>
    <m/>
    <m/>
    <m/>
    <m/>
    <m/>
    <m/>
    <m/>
    <m/>
    <n v="181400"/>
    <n v="12693"/>
    <n v="33.049999999999997"/>
    <n v="5668.75"/>
  </r>
  <r>
    <x v="98"/>
    <x v="98"/>
    <x v="15"/>
    <x v="1"/>
    <x v="41"/>
    <x v="173"/>
    <n v="2055"/>
    <n v="57.08"/>
    <n v="4162.33"/>
    <n v="11612.91"/>
    <n v="2350.15"/>
    <n v="3331"/>
    <n v="92.53"/>
    <m/>
    <m/>
    <m/>
    <m/>
    <m/>
    <m/>
    <m/>
    <m/>
    <m/>
    <m/>
    <m/>
    <m/>
    <n v="0"/>
    <m/>
    <m/>
    <n v="0"/>
  </r>
  <r>
    <x v="76"/>
    <x v="76"/>
    <x v="3"/>
    <x v="20"/>
    <x v="17"/>
    <x v="174"/>
    <n v="14604"/>
    <n v="24.34"/>
    <n v="704.62"/>
    <n v="32764.83"/>
    <n v="34157.129999999997"/>
    <n v="48714"/>
    <n v="81.19"/>
    <n v="683.14"/>
    <n v="411911.07"/>
    <m/>
    <m/>
    <m/>
    <m/>
    <m/>
    <m/>
    <m/>
    <m/>
    <m/>
    <m/>
    <n v="335869"/>
    <n v="12640"/>
    <n v="21.07"/>
    <n v="6717.38"/>
  </r>
  <r>
    <x v="10"/>
    <x v="10"/>
    <x v="15"/>
    <x v="2"/>
    <x v="14"/>
    <x v="175"/>
    <n v="76853"/>
    <n v="145.55000000000001"/>
    <n v="9690.91"/>
    <n v="396552"/>
    <n v="0"/>
    <m/>
    <m/>
    <m/>
    <m/>
    <m/>
    <m/>
    <m/>
    <m/>
    <m/>
    <m/>
    <m/>
    <m/>
    <m/>
    <m/>
    <n v="105168"/>
    <n v="13092"/>
    <n v="24.8"/>
    <n v="2390.1799999999998"/>
  </r>
  <r>
    <x v="30"/>
    <x v="30"/>
    <x v="3"/>
    <x v="2"/>
    <x v="3"/>
    <x v="176"/>
    <n v="41846"/>
    <n v="48.43"/>
    <n v="2752.32"/>
    <n v="184295.31"/>
    <n v="0"/>
    <m/>
    <m/>
    <m/>
    <m/>
    <m/>
    <m/>
    <m/>
    <m/>
    <m/>
    <n v="43271"/>
    <n v="56651"/>
    <n v="65.569999999999993"/>
    <n v="600"/>
    <n v="968578.06"/>
    <n v="1780"/>
    <n v="10851"/>
    <n v="12.56"/>
    <n v="24.72"/>
  </r>
  <r>
    <x v="85"/>
    <x v="85"/>
    <x v="11"/>
    <x v="1"/>
    <x v="1"/>
    <x v="177"/>
    <n v="974"/>
    <n v="13.53"/>
    <n v="781.67"/>
    <n v="4361.7"/>
    <n v="1682.83"/>
    <n v="1947"/>
    <n v="27.04"/>
    <n v="280.47000000000003"/>
    <n v="20293.78"/>
    <m/>
    <m/>
    <m/>
    <m/>
    <m/>
    <m/>
    <m/>
    <m/>
    <m/>
    <m/>
    <n v="195"/>
    <n v="1965"/>
    <n v="27.29"/>
    <n v="32.5"/>
  </r>
  <r>
    <x v="81"/>
    <x v="81"/>
    <x v="0"/>
    <x v="7"/>
    <x v="9"/>
    <x v="178"/>
    <n v="63287"/>
    <n v="131.85"/>
    <n v="8966.6299999999992"/>
    <n v="333558.45"/>
    <n v="0"/>
    <m/>
    <m/>
    <m/>
    <m/>
    <m/>
    <m/>
    <m/>
    <m/>
    <m/>
    <m/>
    <m/>
    <m/>
    <m/>
    <m/>
    <n v="101"/>
    <n v="8093"/>
    <n v="16.86"/>
    <n v="2.5299999999999998"/>
  </r>
  <r>
    <x v="37"/>
    <x v="37"/>
    <x v="9"/>
    <x v="18"/>
    <x v="41"/>
    <x v="4"/>
    <m/>
    <m/>
    <m/>
    <m/>
    <n v="0"/>
    <m/>
    <m/>
    <m/>
    <m/>
    <m/>
    <m/>
    <m/>
    <m/>
    <m/>
    <m/>
    <m/>
    <m/>
    <m/>
    <m/>
    <n v="0"/>
    <m/>
    <m/>
    <n v="0"/>
  </r>
  <r>
    <x v="49"/>
    <x v="49"/>
    <x v="9"/>
    <x v="2"/>
    <x v="54"/>
    <x v="179"/>
    <n v="9995"/>
    <n v="28.72"/>
    <n v="1671.1"/>
    <n v="45069.66"/>
    <n v="38102.120000000003"/>
    <n v="21057"/>
    <n v="60.51"/>
    <n v="1313.87"/>
    <n v="459484.95"/>
    <m/>
    <m/>
    <m/>
    <m/>
    <m/>
    <m/>
    <m/>
    <m/>
    <m/>
    <m/>
    <n v="138119"/>
    <n v="13014"/>
    <n v="37.4"/>
    <n v="4762.72"/>
  </r>
  <r>
    <x v="41"/>
    <x v="41"/>
    <x v="6"/>
    <x v="5"/>
    <x v="29"/>
    <x v="180"/>
    <n v="71990"/>
    <n v="115.37"/>
    <n v="5855.25"/>
    <n v="283159.89"/>
    <n v="0"/>
    <m/>
    <m/>
    <m/>
    <m/>
    <m/>
    <m/>
    <m/>
    <m/>
    <m/>
    <m/>
    <m/>
    <m/>
    <m/>
    <m/>
    <n v="1.63"/>
    <n v="12180"/>
    <n v="19.52"/>
    <n v="0.03"/>
  </r>
  <r>
    <x v="109"/>
    <x v="109"/>
    <x v="10"/>
    <x v="2"/>
    <x v="2"/>
    <x v="181"/>
    <n v="84225"/>
    <n v="109.67"/>
    <n v="10603.13"/>
    <n v="631098"/>
    <n v="0"/>
    <n v="0"/>
    <n v="0"/>
    <m/>
    <m/>
    <n v="0"/>
    <n v="0"/>
    <n v="0"/>
    <n v="0"/>
    <n v="0"/>
    <n v="0"/>
    <n v="0"/>
    <n v="0"/>
    <n v="0"/>
    <n v="0"/>
    <n v="170238"/>
    <n v="3900"/>
    <n v="5.08"/>
    <n v="2659.97"/>
  </r>
  <r>
    <x v="110"/>
    <x v="110"/>
    <x v="4"/>
    <x v="2"/>
    <x v="30"/>
    <x v="182"/>
    <n v="18610"/>
    <n v="32.31"/>
    <n v="2158.33"/>
    <n v="96348"/>
    <n v="12947.62"/>
    <n v="19411"/>
    <n v="33.700000000000003"/>
    <n v="269.74"/>
    <n v="156139.28"/>
    <m/>
    <m/>
    <m/>
    <m/>
    <m/>
    <m/>
    <m/>
    <m/>
    <m/>
    <m/>
    <n v="198.75"/>
    <n v="22839"/>
    <n v="39.65"/>
    <n v="4.1399999999999997"/>
  </r>
  <r>
    <x v="44"/>
    <x v="44"/>
    <x v="0"/>
    <x v="13"/>
    <x v="31"/>
    <x v="4"/>
    <m/>
    <m/>
    <m/>
    <m/>
    <n v="0"/>
    <m/>
    <m/>
    <m/>
    <m/>
    <m/>
    <m/>
    <m/>
    <m/>
    <m/>
    <m/>
    <m/>
    <m/>
    <m/>
    <m/>
    <n v="0"/>
    <m/>
    <m/>
    <n v="0"/>
  </r>
  <r>
    <x v="100"/>
    <x v="100"/>
    <x v="5"/>
    <x v="7"/>
    <x v="2"/>
    <x v="183"/>
    <n v="98576"/>
    <n v="128.35"/>
    <n v="8937.5"/>
    <n v="531960"/>
    <n v="0"/>
    <m/>
    <m/>
    <m/>
    <m/>
    <m/>
    <m/>
    <m/>
    <m/>
    <m/>
    <m/>
    <m/>
    <m/>
    <m/>
    <m/>
    <n v="170532"/>
    <n v="28397"/>
    <n v="36.979999999999997"/>
    <n v="2664.56"/>
  </r>
  <r>
    <x v="82"/>
    <x v="82"/>
    <x v="8"/>
    <x v="2"/>
    <x v="9"/>
    <x v="184"/>
    <n v="23410"/>
    <n v="48.77"/>
    <n v="4154"/>
    <n v="154528.79999999999"/>
    <n v="18670.77"/>
    <n v="19809"/>
    <n v="41.27"/>
    <n v="466.77"/>
    <n v="225156.37"/>
    <m/>
    <m/>
    <m/>
    <m/>
    <m/>
    <m/>
    <m/>
    <m/>
    <m/>
    <m/>
    <n v="965.18"/>
    <n v="5818"/>
    <n v="12.12"/>
    <n v="24.13"/>
  </r>
  <r>
    <x v="73"/>
    <x v="73"/>
    <x v="12"/>
    <x v="21"/>
    <x v="9"/>
    <x v="185"/>
    <n v="40020"/>
    <n v="83.38"/>
    <n v="7514.78"/>
    <n v="279549.63"/>
    <n v="0"/>
    <m/>
    <m/>
    <m/>
    <m/>
    <m/>
    <m/>
    <m/>
    <m/>
    <m/>
    <m/>
    <m/>
    <m/>
    <m/>
    <m/>
    <n v="105140"/>
    <n v="7099"/>
    <n v="14.79"/>
    <n v="2628.5"/>
  </r>
  <r>
    <x v="61"/>
    <x v="61"/>
    <x v="12"/>
    <x v="1"/>
    <x v="1"/>
    <x v="4"/>
    <m/>
    <m/>
    <m/>
    <m/>
    <n v="0"/>
    <m/>
    <m/>
    <m/>
    <m/>
    <m/>
    <m/>
    <m/>
    <m/>
    <m/>
    <m/>
    <m/>
    <m/>
    <m/>
    <m/>
    <n v="0"/>
    <m/>
    <m/>
    <n v="0"/>
  </r>
  <r>
    <x v="40"/>
    <x v="40"/>
    <x v="4"/>
    <x v="22"/>
    <x v="31"/>
    <x v="186"/>
    <n v="10572"/>
    <n v="44.05"/>
    <n v="2070.1"/>
    <n v="38503.86"/>
    <n v="9910.77"/>
    <n v="6228"/>
    <n v="25.95"/>
    <n v="495.54"/>
    <n v="119516.9"/>
    <m/>
    <m/>
    <m/>
    <m/>
    <m/>
    <m/>
    <m/>
    <m/>
    <m/>
    <m/>
    <n v="54899"/>
    <n v="4953"/>
    <n v="20.64"/>
    <n v="2744.95"/>
  </r>
  <r>
    <x v="74"/>
    <x v="74"/>
    <x v="12"/>
    <x v="7"/>
    <x v="49"/>
    <x v="187"/>
    <n v="8695"/>
    <n v="9.5299999999999994"/>
    <n v="586.66999999999996"/>
    <n v="41465.910000000003"/>
    <n v="30585.84"/>
    <n v="73142"/>
    <n v="80.2"/>
    <m/>
    <m/>
    <m/>
    <m/>
    <m/>
    <m/>
    <m/>
    <m/>
    <m/>
    <m/>
    <m/>
    <m/>
    <n v="2455.7199999999998"/>
    <n v="36949"/>
    <n v="40.51"/>
    <n v="32.31"/>
  </r>
  <r>
    <x v="24"/>
    <x v="24"/>
    <x v="13"/>
    <x v="5"/>
    <x v="61"/>
    <x v="188"/>
    <n v="49813"/>
    <n v="45.12"/>
    <n v="2980"/>
    <n v="254968.8"/>
    <n v="32390.880000000001"/>
    <n v="16595"/>
    <n v="15.03"/>
    <n v="352.07"/>
    <n v="390611.37"/>
    <m/>
    <m/>
    <m/>
    <m/>
    <m/>
    <m/>
    <m/>
    <m/>
    <m/>
    <m/>
    <n v="5769"/>
    <n v="41971"/>
    <n v="38.020000000000003"/>
    <n v="62.71"/>
  </r>
  <r>
    <x v="104"/>
    <x v="104"/>
    <x v="3"/>
    <x v="4"/>
    <x v="12"/>
    <x v="189"/>
    <n v="10"/>
    <n v="0.06"/>
    <n v="3.29"/>
    <n v="42.78"/>
    <n v="0"/>
    <m/>
    <m/>
    <m/>
    <m/>
    <m/>
    <m/>
    <m/>
    <m/>
    <m/>
    <m/>
    <m/>
    <m/>
    <m/>
    <m/>
    <n v="119.42"/>
    <n v="6279"/>
    <n v="37.380000000000003"/>
    <n v="8.5299999999999994"/>
  </r>
  <r>
    <x v="36"/>
    <x v="36"/>
    <x v="9"/>
    <x v="2"/>
    <x v="67"/>
    <x v="190"/>
    <n v="88109"/>
    <n v="87.41"/>
    <n v="7450"/>
    <n v="581994"/>
    <n v="0"/>
    <m/>
    <m/>
    <m/>
    <m/>
    <m/>
    <m/>
    <m/>
    <m/>
    <m/>
    <m/>
    <m/>
    <m/>
    <m/>
    <m/>
    <n v="71366.05"/>
    <n v="6049"/>
    <n v="6"/>
    <n v="849.6"/>
  </r>
  <r>
    <x v="111"/>
    <x v="111"/>
    <x v="6"/>
    <x v="1"/>
    <x v="28"/>
    <x v="191"/>
    <n v="215"/>
    <n v="1.49"/>
    <n v="114.5"/>
    <n v="1277.82"/>
    <n v="0"/>
    <m/>
    <m/>
    <m/>
    <m/>
    <m/>
    <m/>
    <m/>
    <m/>
    <m/>
    <m/>
    <m/>
    <m/>
    <m/>
    <m/>
    <n v="642.19000000000005"/>
    <n v="2849"/>
    <n v="19.78"/>
    <n v="53.52"/>
  </r>
  <r>
    <x v="112"/>
    <x v="112"/>
    <x v="9"/>
    <x v="2"/>
    <x v="38"/>
    <x v="192"/>
    <n v="80865"/>
    <n v="120.33"/>
    <n v="10895.71"/>
    <n v="567448.80000000005"/>
    <n v="0"/>
    <m/>
    <m/>
    <m/>
    <m/>
    <m/>
    <m/>
    <m/>
    <m/>
    <m/>
    <m/>
    <m/>
    <m/>
    <m/>
    <m/>
    <n v="854.06"/>
    <n v="2807"/>
    <n v="4.18"/>
    <n v="15.25"/>
  </r>
  <r>
    <x v="87"/>
    <x v="87"/>
    <x v="1"/>
    <x v="16"/>
    <x v="57"/>
    <x v="193"/>
    <n v="29827"/>
    <n v="59.18"/>
    <n v="5564.67"/>
    <n v="217355.88"/>
    <n v="20147.36"/>
    <n v="23359"/>
    <n v="46.35"/>
    <n v="479.7"/>
    <n v="242963.1"/>
    <m/>
    <m/>
    <m/>
    <m/>
    <m/>
    <m/>
    <m/>
    <m/>
    <m/>
    <m/>
    <n v="1933"/>
    <n v="12744"/>
    <n v="25.29"/>
    <n v="46.02"/>
  </r>
  <r>
    <x v="52"/>
    <x v="52"/>
    <x v="14"/>
    <x v="4"/>
    <x v="33"/>
    <x v="194"/>
    <n v="86504"/>
    <n v="72.09"/>
    <n v="4998.3999999999996"/>
    <n v="464851.20000000001"/>
    <n v="73808.92"/>
    <n v="102028"/>
    <n v="85.02"/>
    <m/>
    <m/>
    <m/>
    <m/>
    <m/>
    <m/>
    <m/>
    <m/>
    <m/>
    <m/>
    <m/>
    <m/>
    <n v="9710"/>
    <n v="63849"/>
    <n v="53.21"/>
    <n v="97.1"/>
  </r>
  <r>
    <x v="63"/>
    <x v="63"/>
    <x v="11"/>
    <x v="11"/>
    <x v="73"/>
    <x v="195"/>
    <n v="192438"/>
    <n v="125.29"/>
    <n v="8842.02"/>
    <n v="1052554.47"/>
    <n v="85521.34"/>
    <n v="188611"/>
    <n v="122.79"/>
    <n v="668.14"/>
    <n v="1031327.54"/>
    <m/>
    <m/>
    <m/>
    <m/>
    <m/>
    <m/>
    <m/>
    <m/>
    <m/>
    <m/>
    <n v="1718756"/>
    <n v="279783"/>
    <n v="182.15"/>
    <n v="13427.78"/>
  </r>
  <r>
    <x v="97"/>
    <x v="97"/>
    <x v="13"/>
    <x v="2"/>
    <x v="9"/>
    <x v="196"/>
    <n v="53556"/>
    <n v="111.58"/>
    <n v="7766.5"/>
    <n v="288913.8"/>
    <n v="0"/>
    <m/>
    <m/>
    <m/>
    <m/>
    <m/>
    <m/>
    <m/>
    <m/>
    <m/>
    <m/>
    <m/>
    <m/>
    <m/>
    <m/>
    <n v="114360"/>
    <n v="19853"/>
    <n v="41.36"/>
    <n v="2859"/>
  </r>
  <r>
    <x v="5"/>
    <x v="5"/>
    <x v="0"/>
    <x v="4"/>
    <x v="5"/>
    <x v="197"/>
    <n v="4097"/>
    <n v="4.2699999999999996"/>
    <n v="549.49"/>
    <n v="40881.870000000003"/>
    <n v="2743"/>
    <n v="5128"/>
    <n v="5.34"/>
    <n v="34.29"/>
    <n v="33078.660000000003"/>
    <m/>
    <m/>
    <m/>
    <m/>
    <m/>
    <m/>
    <m/>
    <m/>
    <m/>
    <m/>
    <n v="3370"/>
    <n v="28251"/>
    <n v="29.43"/>
    <n v="42.13"/>
  </r>
  <r>
    <x v="21"/>
    <x v="21"/>
    <x v="14"/>
    <x v="4"/>
    <x v="36"/>
    <x v="198"/>
    <n v="3563"/>
    <n v="4.79"/>
    <n v="374.81"/>
    <n v="21611.34"/>
    <n v="843"/>
    <n v="1559"/>
    <n v="2.1"/>
    <n v="13.6"/>
    <n v="10165.99"/>
    <m/>
    <m/>
    <m/>
    <m/>
    <m/>
    <n v="65"/>
    <n v="246"/>
    <n v="0.33"/>
    <n v="1"/>
    <n v="1454.96"/>
    <n v="1309.54"/>
    <n v="35131"/>
    <n v="47.22"/>
    <n v="21.12"/>
  </r>
  <r>
    <x v="61"/>
    <x v="61"/>
    <x v="11"/>
    <x v="2"/>
    <x v="37"/>
    <x v="199"/>
    <n v="42865"/>
    <n v="111.63"/>
    <n v="7068.41"/>
    <n v="210355.77"/>
    <n v="22195.93"/>
    <n v="38088"/>
    <n v="99.19"/>
    <m/>
    <m/>
    <m/>
    <m/>
    <m/>
    <m/>
    <m/>
    <m/>
    <m/>
    <m/>
    <m/>
    <m/>
    <n v="0"/>
    <m/>
    <m/>
    <n v="0"/>
  </r>
  <r>
    <x v="86"/>
    <x v="86"/>
    <x v="0"/>
    <x v="1"/>
    <x v="11"/>
    <x v="200"/>
    <n v="19616"/>
    <n v="163.47"/>
    <n v="10672"/>
    <n v="99249.600000000006"/>
    <n v="0"/>
    <m/>
    <m/>
    <m/>
    <m/>
    <n v="10549"/>
    <n v="22240"/>
    <n v="185.33"/>
    <n v="1054"/>
    <n v="133645.28"/>
    <m/>
    <m/>
    <m/>
    <m/>
    <m/>
    <n v="40.64"/>
    <n v="7107"/>
    <n v="59.23"/>
    <n v="4.0599999999999996"/>
  </r>
  <r>
    <x v="81"/>
    <x v="81"/>
    <x v="2"/>
    <x v="0"/>
    <x v="42"/>
    <x v="201"/>
    <n v="15321"/>
    <n v="42.56"/>
    <n v="3365.33"/>
    <n v="93892.800000000003"/>
    <n v="13833.17"/>
    <n v="12759"/>
    <n v="35.44"/>
    <n v="461.11"/>
    <n v="166818.37"/>
    <m/>
    <m/>
    <m/>
    <m/>
    <m/>
    <m/>
    <m/>
    <m/>
    <m/>
    <m/>
    <n v="528"/>
    <n v="4923"/>
    <n v="13.68"/>
    <n v="17.600000000000001"/>
  </r>
  <r>
    <x v="113"/>
    <x v="113"/>
    <x v="7"/>
    <x v="1"/>
    <x v="6"/>
    <x v="4"/>
    <m/>
    <m/>
    <m/>
    <m/>
    <n v="0"/>
    <m/>
    <m/>
    <m/>
    <m/>
    <m/>
    <m/>
    <m/>
    <m/>
    <m/>
    <m/>
    <m/>
    <m/>
    <m/>
    <m/>
    <n v="610.79"/>
    <n v="1406"/>
    <n v="14.65"/>
    <n v="76.349999999999994"/>
  </r>
  <r>
    <x v="55"/>
    <x v="55"/>
    <x v="15"/>
    <x v="2"/>
    <x v="5"/>
    <x v="202"/>
    <n v="83249"/>
    <n v="86.72"/>
    <n v="8196.75"/>
    <n v="609838.19999999995"/>
    <n v="0"/>
    <m/>
    <m/>
    <m/>
    <m/>
    <m/>
    <m/>
    <m/>
    <m/>
    <m/>
    <m/>
    <m/>
    <m/>
    <m/>
    <m/>
    <n v="1063"/>
    <n v="19613"/>
    <n v="20.43"/>
    <n v="13.29"/>
  </r>
  <r>
    <x v="89"/>
    <x v="89"/>
    <x v="1"/>
    <x v="2"/>
    <x v="24"/>
    <x v="203"/>
    <n v="30572"/>
    <n v="17.690000000000001"/>
    <n v="1875.76"/>
    <n v="251202.3"/>
    <n v="26063.31"/>
    <n v="26582"/>
    <n v="15.38"/>
    <n v="181"/>
    <n v="314305.33"/>
    <m/>
    <m/>
    <m/>
    <m/>
    <m/>
    <m/>
    <m/>
    <m/>
    <m/>
    <m/>
    <n v="160900"/>
    <n v="15060"/>
    <n v="8.7200000000000006"/>
    <n v="1117.3599999999999"/>
  </r>
  <r>
    <x v="75"/>
    <x v="75"/>
    <x v="2"/>
    <x v="12"/>
    <x v="6"/>
    <x v="4"/>
    <m/>
    <m/>
    <m/>
    <m/>
    <n v="0"/>
    <m/>
    <m/>
    <m/>
    <m/>
    <m/>
    <m/>
    <m/>
    <m/>
    <m/>
    <m/>
    <m/>
    <m/>
    <m/>
    <m/>
    <n v="0"/>
    <m/>
    <m/>
    <n v="0"/>
  </r>
  <r>
    <x v="25"/>
    <x v="25"/>
    <x v="14"/>
    <x v="5"/>
    <x v="29"/>
    <x v="204"/>
    <n v="70695"/>
    <n v="113.29"/>
    <n v="10934.62"/>
    <n v="528798"/>
    <n v="0"/>
    <m/>
    <m/>
    <m/>
    <m/>
    <m/>
    <m/>
    <m/>
    <m/>
    <m/>
    <m/>
    <m/>
    <m/>
    <m/>
    <m/>
    <n v="1880"/>
    <n v="11580"/>
    <n v="18.559999999999999"/>
    <n v="36.15"/>
  </r>
  <r>
    <x v="94"/>
    <x v="94"/>
    <x v="4"/>
    <x v="7"/>
    <x v="66"/>
    <x v="205"/>
    <n v="34910"/>
    <n v="132.22999999999999"/>
    <n v="8580"/>
    <n v="175546.8"/>
    <n v="0"/>
    <m/>
    <m/>
    <m/>
    <m/>
    <m/>
    <m/>
    <m/>
    <m/>
    <m/>
    <m/>
    <m/>
    <m/>
    <m/>
    <m/>
    <n v="239.29"/>
    <n v="1604"/>
    <n v="6.08"/>
    <n v="10.88"/>
  </r>
  <r>
    <x v="90"/>
    <x v="90"/>
    <x v="11"/>
    <x v="2"/>
    <x v="2"/>
    <x v="206"/>
    <n v="104436"/>
    <n v="135.97999999999999"/>
    <n v="8883.75"/>
    <n v="528760.80000000005"/>
    <n v="1323.96"/>
    <n v="1950"/>
    <n v="2.54"/>
    <n v="20.69"/>
    <n v="15966"/>
    <m/>
    <m/>
    <m/>
    <m/>
    <m/>
    <m/>
    <m/>
    <m/>
    <m/>
    <m/>
    <n v="128587"/>
    <n v="24533"/>
    <n v="31.94"/>
    <n v="2009.17"/>
  </r>
  <r>
    <x v="114"/>
    <x v="114"/>
    <x v="14"/>
    <x v="23"/>
    <x v="36"/>
    <x v="207"/>
    <n v="44938"/>
    <n v="60.4"/>
    <n v="3545.37"/>
    <n v="204426.09"/>
    <n v="5109.6000000000004"/>
    <n v="26741"/>
    <n v="35.94"/>
    <n v="82.41"/>
    <n v="61618.23"/>
    <m/>
    <m/>
    <m/>
    <m/>
    <m/>
    <m/>
    <m/>
    <m/>
    <m/>
    <m/>
    <n v="2735.11"/>
    <n v="7393"/>
    <n v="9.94"/>
    <n v="44.11"/>
  </r>
  <r>
    <x v="66"/>
    <x v="66"/>
    <x v="10"/>
    <x v="5"/>
    <x v="19"/>
    <x v="208"/>
    <n v="7448"/>
    <n v="41.38"/>
    <n v="3197.4"/>
    <n v="44603.73"/>
    <n v="11475.27"/>
    <n v="18021"/>
    <n v="100.12"/>
    <n v="765.02"/>
    <n v="138383.67999999999"/>
    <m/>
    <m/>
    <m/>
    <m/>
    <m/>
    <m/>
    <m/>
    <m/>
    <m/>
    <m/>
    <n v="1193"/>
    <n v="12913"/>
    <n v="71.739999999999995"/>
    <n v="79.53"/>
  </r>
  <r>
    <x v="115"/>
    <x v="115"/>
    <x v="4"/>
    <x v="1"/>
    <x v="41"/>
    <x v="4"/>
    <m/>
    <m/>
    <m/>
    <m/>
    <n v="0"/>
    <m/>
    <m/>
    <m/>
    <m/>
    <m/>
    <m/>
    <m/>
    <m/>
    <m/>
    <m/>
    <m/>
    <m/>
    <m/>
    <m/>
    <n v="22664"/>
    <n v="5221"/>
    <n v="145.03"/>
    <n v="7554.67"/>
  </r>
  <r>
    <x v="33"/>
    <x v="33"/>
    <x v="0"/>
    <x v="1"/>
    <x v="11"/>
    <x v="209"/>
    <n v="16060"/>
    <n v="133.83000000000001"/>
    <n v="11650.4"/>
    <n v="108348.72"/>
    <n v="6888.46"/>
    <n v="12958"/>
    <n v="107.98"/>
    <m/>
    <m/>
    <m/>
    <m/>
    <m/>
    <m/>
    <m/>
    <m/>
    <m/>
    <m/>
    <m/>
    <m/>
    <n v="0"/>
    <m/>
    <m/>
    <n v="0"/>
  </r>
  <r>
    <x v="28"/>
    <x v="28"/>
    <x v="14"/>
    <x v="0"/>
    <x v="23"/>
    <x v="210"/>
    <n v="28957"/>
    <n v="43.87"/>
    <n v="3949.09"/>
    <n v="201996"/>
    <n v="11311.35"/>
    <n v="11959"/>
    <n v="18.12"/>
    <n v="205.66"/>
    <n v="136406.94"/>
    <m/>
    <m/>
    <m/>
    <m/>
    <m/>
    <m/>
    <m/>
    <m/>
    <m/>
    <m/>
    <n v="108410"/>
    <n v="13002"/>
    <n v="19.7"/>
    <n v="1971.09"/>
  </r>
  <r>
    <x v="116"/>
    <x v="116"/>
    <x v="9"/>
    <x v="5"/>
    <x v="17"/>
    <x v="211"/>
    <n v="55378"/>
    <n v="92.3"/>
    <n v="4585.66"/>
    <n v="213233.19"/>
    <n v="2027.16"/>
    <n v="2819"/>
    <n v="4.7"/>
    <m/>
    <m/>
    <m/>
    <m/>
    <m/>
    <m/>
    <m/>
    <n v="5903"/>
    <n v="18630"/>
    <n v="31.05"/>
    <n v="118"/>
    <n v="132132.75"/>
    <n v="172.15"/>
    <n v="39101"/>
    <n v="65.17"/>
    <n v="3.44"/>
  </r>
  <r>
    <x v="77"/>
    <x v="77"/>
    <x v="11"/>
    <x v="6"/>
    <x v="71"/>
    <x v="4"/>
    <m/>
    <m/>
    <m/>
    <m/>
    <n v="0"/>
    <m/>
    <m/>
    <m/>
    <m/>
    <m/>
    <m/>
    <m/>
    <m/>
    <m/>
    <m/>
    <m/>
    <m/>
    <m/>
    <m/>
    <n v="0"/>
    <n v="3402"/>
    <n v="56.7"/>
    <n v="0"/>
  </r>
  <r>
    <x v="5"/>
    <x v="5"/>
    <x v="4"/>
    <x v="7"/>
    <x v="5"/>
    <x v="212"/>
    <n v="85511"/>
    <n v="89.07"/>
    <n v="6011.36"/>
    <n v="447245.37"/>
    <n v="0"/>
    <m/>
    <m/>
    <m/>
    <m/>
    <m/>
    <m/>
    <m/>
    <m/>
    <m/>
    <m/>
    <m/>
    <m/>
    <m/>
    <m/>
    <n v="1461"/>
    <n v="8678"/>
    <n v="9.0399999999999991"/>
    <n v="18.260000000000002"/>
  </r>
  <r>
    <x v="117"/>
    <x v="117"/>
    <x v="9"/>
    <x v="6"/>
    <x v="41"/>
    <x v="4"/>
    <m/>
    <m/>
    <m/>
    <m/>
    <n v="0"/>
    <m/>
    <m/>
    <m/>
    <m/>
    <m/>
    <m/>
    <m/>
    <m/>
    <m/>
    <m/>
    <m/>
    <m/>
    <m/>
    <m/>
    <n v="739.26"/>
    <n v="1703"/>
    <n v="47.31"/>
    <n v="246.42"/>
  </r>
  <r>
    <x v="118"/>
    <x v="118"/>
    <x v="6"/>
    <x v="1"/>
    <x v="15"/>
    <x v="4"/>
    <m/>
    <m/>
    <m/>
    <m/>
    <n v="0"/>
    <m/>
    <m/>
    <m/>
    <m/>
    <m/>
    <m/>
    <m/>
    <m/>
    <m/>
    <m/>
    <m/>
    <m/>
    <m/>
    <m/>
    <n v="127400"/>
    <n v="6045"/>
    <n v="13.99"/>
    <n v="3538.89"/>
  </r>
  <r>
    <x v="110"/>
    <x v="110"/>
    <x v="15"/>
    <x v="5"/>
    <x v="74"/>
    <x v="213"/>
    <n v="169484"/>
    <n v="113.9"/>
    <n v="10507.74"/>
    <n v="1211752.8"/>
    <n v="0"/>
    <m/>
    <m/>
    <m/>
    <m/>
    <m/>
    <m/>
    <m/>
    <m/>
    <m/>
    <m/>
    <m/>
    <m/>
    <m/>
    <m/>
    <n v="444042"/>
    <n v="67969"/>
    <n v="45.68"/>
    <n v="3580.98"/>
  </r>
  <r>
    <x v="13"/>
    <x v="13"/>
    <x v="3"/>
    <x v="2"/>
    <x v="15"/>
    <x v="214"/>
    <n v="3380"/>
    <n v="7.82"/>
    <n v="1932.81"/>
    <n v="64710.33"/>
    <n v="4792"/>
    <n v="6805"/>
    <n v="15.75"/>
    <n v="133.11000000000001"/>
    <n v="57788.17"/>
    <m/>
    <m/>
    <m/>
    <m/>
    <m/>
    <m/>
    <m/>
    <m/>
    <m/>
    <m/>
    <n v="5547.76"/>
    <n v="11706"/>
    <n v="27.1"/>
    <n v="154.1"/>
  </r>
  <r>
    <x v="119"/>
    <x v="119"/>
    <x v="4"/>
    <x v="4"/>
    <x v="75"/>
    <x v="0"/>
    <n v="0"/>
    <n v="0"/>
    <n v="0"/>
    <n v="0"/>
    <n v="0"/>
    <m/>
    <m/>
    <m/>
    <m/>
    <m/>
    <m/>
    <m/>
    <m/>
    <m/>
    <m/>
    <m/>
    <m/>
    <m/>
    <m/>
    <n v="0"/>
    <m/>
    <m/>
    <n v="0"/>
  </r>
  <r>
    <x v="20"/>
    <x v="20"/>
    <x v="6"/>
    <x v="2"/>
    <x v="26"/>
    <x v="215"/>
    <n v="105630"/>
    <n v="129.44999999999999"/>
    <n v="9889.76"/>
    <n v="625428.72"/>
    <n v="0"/>
    <m/>
    <m/>
    <m/>
    <m/>
    <m/>
    <m/>
    <m/>
    <m/>
    <m/>
    <m/>
    <m/>
    <m/>
    <m/>
    <m/>
    <n v="284760"/>
    <n v="19157"/>
    <n v="23.48"/>
    <n v="4187.6499999999996"/>
  </r>
  <r>
    <x v="120"/>
    <x v="120"/>
    <x v="1"/>
    <x v="7"/>
    <x v="37"/>
    <x v="216"/>
    <n v="9011"/>
    <n v="23.47"/>
    <n v="2842.5"/>
    <n v="84592.8"/>
    <n v="0"/>
    <m/>
    <m/>
    <m/>
    <m/>
    <n v="3654"/>
    <n v="4514"/>
    <n v="11.76"/>
    <n v="114"/>
    <n v="46292.53"/>
    <m/>
    <m/>
    <m/>
    <m/>
    <m/>
    <n v="318.16000000000003"/>
    <n v="2014"/>
    <n v="5.24"/>
    <n v="9.94"/>
  </r>
  <r>
    <x v="69"/>
    <x v="69"/>
    <x v="0"/>
    <x v="2"/>
    <x v="9"/>
    <x v="217"/>
    <n v="15151"/>
    <n v="31.56"/>
    <n v="3158"/>
    <n v="117477.6"/>
    <n v="0"/>
    <m/>
    <m/>
    <m/>
    <m/>
    <m/>
    <m/>
    <m/>
    <m/>
    <m/>
    <n v="23000"/>
    <n v="69690"/>
    <n v="145.19"/>
    <n v="575"/>
    <n v="514832"/>
    <n v="186800"/>
    <n v="20157"/>
    <n v="41.99"/>
    <n v="4670"/>
  </r>
  <r>
    <x v="76"/>
    <x v="76"/>
    <x v="13"/>
    <x v="2"/>
    <x v="64"/>
    <x v="218"/>
    <n v="43683"/>
    <n v="48.54"/>
    <n v="3220.47"/>
    <n v="224627.55"/>
    <n v="21974.78"/>
    <n v="20101"/>
    <n v="22.33"/>
    <n v="293"/>
    <n v="265000.49"/>
    <m/>
    <m/>
    <m/>
    <m/>
    <m/>
    <m/>
    <m/>
    <m/>
    <m/>
    <m/>
    <n v="280267"/>
    <n v="39354"/>
    <n v="43.73"/>
    <n v="3736.89"/>
  </r>
  <r>
    <x v="121"/>
    <x v="121"/>
    <x v="15"/>
    <x v="12"/>
    <x v="6"/>
    <x v="4"/>
    <n v="0"/>
    <n v="0"/>
    <m/>
    <m/>
    <n v="0"/>
    <m/>
    <m/>
    <m/>
    <m/>
    <m/>
    <m/>
    <m/>
    <m/>
    <m/>
    <m/>
    <m/>
    <m/>
    <m/>
    <m/>
    <n v="58800"/>
    <n v="8154"/>
    <n v="84.94"/>
    <n v="7350"/>
  </r>
  <r>
    <x v="20"/>
    <x v="20"/>
    <x v="7"/>
    <x v="2"/>
    <x v="26"/>
    <x v="219"/>
    <n v="23949"/>
    <n v="29.35"/>
    <n v="3830.12"/>
    <n v="242216.64"/>
    <n v="0"/>
    <n v="0"/>
    <n v="0"/>
    <m/>
    <m/>
    <m/>
    <m/>
    <m/>
    <m/>
    <m/>
    <m/>
    <m/>
    <m/>
    <m/>
    <m/>
    <n v="149310"/>
    <n v="6771"/>
    <n v="8.3000000000000007"/>
    <n v="2195.7399999999998"/>
  </r>
  <r>
    <x v="122"/>
    <x v="122"/>
    <x v="13"/>
    <x v="6"/>
    <x v="76"/>
    <x v="220"/>
    <n v="10750"/>
    <n v="19.91"/>
    <n v="1195.56"/>
    <n v="50034"/>
    <n v="12081.47"/>
    <n v="14140"/>
    <n v="26.19"/>
    <n v="268.48"/>
    <n v="145694.12"/>
    <m/>
    <m/>
    <m/>
    <m/>
    <m/>
    <m/>
    <m/>
    <m/>
    <m/>
    <m/>
    <n v="3803.88"/>
    <n v="74458"/>
    <n v="137.88999999999999"/>
    <n v="84.53"/>
  </r>
  <r>
    <x v="111"/>
    <x v="111"/>
    <x v="11"/>
    <x v="2"/>
    <x v="57"/>
    <x v="221"/>
    <n v="52803"/>
    <n v="104.77"/>
    <n v="8178.86"/>
    <n v="319466.15999999997"/>
    <n v="0"/>
    <m/>
    <m/>
    <m/>
    <m/>
    <m/>
    <m/>
    <m/>
    <m/>
    <m/>
    <m/>
    <m/>
    <m/>
    <m/>
    <m/>
    <n v="1266.6500000000001"/>
    <n v="10105"/>
    <n v="20.05"/>
    <n v="30.16"/>
  </r>
  <r>
    <x v="123"/>
    <x v="123"/>
    <x v="14"/>
    <x v="7"/>
    <x v="30"/>
    <x v="222"/>
    <n v="57443"/>
    <n v="99.73"/>
    <n v="9140"/>
    <n v="408009.6"/>
    <n v="0"/>
    <m/>
    <m/>
    <m/>
    <m/>
    <m/>
    <m/>
    <m/>
    <m/>
    <m/>
    <m/>
    <m/>
    <m/>
    <m/>
    <m/>
    <n v="107500"/>
    <n v="11393"/>
    <n v="19.78"/>
    <n v="2239.58"/>
  </r>
  <r>
    <x v="43"/>
    <x v="43"/>
    <x v="13"/>
    <x v="1"/>
    <x v="16"/>
    <x v="149"/>
    <n v="142"/>
    <n v="2.96"/>
    <n v="11.75"/>
    <n v="43.71"/>
    <n v="0"/>
    <m/>
    <m/>
    <m/>
    <m/>
    <m/>
    <m/>
    <m/>
    <m/>
    <m/>
    <m/>
    <m/>
    <m/>
    <m/>
    <m/>
    <n v="287.63"/>
    <n v="4484"/>
    <n v="93.42"/>
    <n v="71.91"/>
  </r>
  <r>
    <x v="21"/>
    <x v="21"/>
    <x v="8"/>
    <x v="0"/>
    <x v="77"/>
    <x v="223"/>
    <n v="241152"/>
    <n v="179.43"/>
    <n v="15027.14"/>
    <n v="1565227.2"/>
    <n v="0"/>
    <m/>
    <m/>
    <m/>
    <m/>
    <m/>
    <m/>
    <m/>
    <m/>
    <m/>
    <m/>
    <m/>
    <m/>
    <m/>
    <m/>
    <n v="4099.99"/>
    <n v="45757"/>
    <n v="34.049999999999997"/>
    <n v="36.61"/>
  </r>
  <r>
    <x v="84"/>
    <x v="84"/>
    <x v="0"/>
    <x v="2"/>
    <x v="9"/>
    <x v="224"/>
    <n v="24530"/>
    <n v="51.1"/>
    <n v="3849"/>
    <n v="143182.79999999999"/>
    <n v="25320.080000000002"/>
    <n v="75486"/>
    <n v="157.26"/>
    <m/>
    <m/>
    <m/>
    <m/>
    <m/>
    <m/>
    <m/>
    <m/>
    <m/>
    <m/>
    <m/>
    <m/>
    <n v="80000"/>
    <n v="4475"/>
    <n v="9.32"/>
    <n v="2000"/>
  </r>
  <r>
    <x v="124"/>
    <x v="124"/>
    <x v="12"/>
    <x v="6"/>
    <x v="28"/>
    <x v="4"/>
    <m/>
    <m/>
    <m/>
    <m/>
    <n v="0"/>
    <m/>
    <m/>
    <m/>
    <m/>
    <n v="121"/>
    <n v="155"/>
    <n v="1.08"/>
    <n v="10"/>
    <n v="1532.95"/>
    <m/>
    <m/>
    <m/>
    <m/>
    <m/>
    <n v="52690"/>
    <n v="6174"/>
    <n v="42.88"/>
    <n v="4390.83"/>
  </r>
  <r>
    <x v="125"/>
    <x v="125"/>
    <x v="11"/>
    <x v="1"/>
    <x v="1"/>
    <x v="4"/>
    <m/>
    <m/>
    <m/>
    <m/>
    <n v="0"/>
    <m/>
    <m/>
    <m/>
    <m/>
    <m/>
    <m/>
    <m/>
    <m/>
    <m/>
    <m/>
    <m/>
    <m/>
    <m/>
    <m/>
    <n v="0"/>
    <m/>
    <m/>
    <n v="0"/>
  </r>
  <r>
    <x v="94"/>
    <x v="94"/>
    <x v="7"/>
    <x v="2"/>
    <x v="38"/>
    <x v="225"/>
    <n v="17319"/>
    <n v="25.77"/>
    <n v="2621.4299999999998"/>
    <n v="136524"/>
    <n v="0"/>
    <m/>
    <m/>
    <m/>
    <m/>
    <m/>
    <m/>
    <m/>
    <m/>
    <m/>
    <m/>
    <m/>
    <m/>
    <m/>
    <m/>
    <n v="796.74"/>
    <n v="1649"/>
    <n v="2.4500000000000002"/>
    <n v="14.23"/>
  </r>
  <r>
    <x v="126"/>
    <x v="126"/>
    <x v="14"/>
    <x v="7"/>
    <x v="64"/>
    <x v="226"/>
    <n v="113343"/>
    <n v="125.94"/>
    <n v="10629.87"/>
    <n v="741433.2"/>
    <n v="0"/>
    <m/>
    <m/>
    <m/>
    <m/>
    <m/>
    <m/>
    <m/>
    <m/>
    <m/>
    <m/>
    <m/>
    <m/>
    <m/>
    <m/>
    <n v="1245.56"/>
    <n v="11922"/>
    <n v="13.25"/>
    <n v="16.61"/>
  </r>
  <r>
    <x v="127"/>
    <x v="127"/>
    <x v="13"/>
    <x v="13"/>
    <x v="16"/>
    <x v="4"/>
    <m/>
    <m/>
    <m/>
    <m/>
    <n v="0"/>
    <m/>
    <m/>
    <m/>
    <m/>
    <m/>
    <m/>
    <m/>
    <m/>
    <m/>
    <m/>
    <m/>
    <m/>
    <m/>
    <m/>
    <n v="0"/>
    <m/>
    <m/>
    <n v="0"/>
  </r>
  <r>
    <x v="12"/>
    <x v="12"/>
    <x v="12"/>
    <x v="0"/>
    <x v="1"/>
    <x v="4"/>
    <m/>
    <m/>
    <m/>
    <m/>
    <n v="0"/>
    <m/>
    <m/>
    <m/>
    <m/>
    <m/>
    <m/>
    <m/>
    <m/>
    <m/>
    <m/>
    <m/>
    <m/>
    <m/>
    <m/>
    <n v="0"/>
    <m/>
    <m/>
    <n v="0"/>
  </r>
  <r>
    <x v="128"/>
    <x v="128"/>
    <x v="13"/>
    <x v="2"/>
    <x v="48"/>
    <x v="227"/>
    <n v="75619"/>
    <n v="123.56"/>
    <n v="6544.24"/>
    <n v="310393.08"/>
    <n v="4387"/>
    <n v="5852"/>
    <n v="9.56"/>
    <n v="86.02"/>
    <n v="52904.15"/>
    <m/>
    <m/>
    <m/>
    <m/>
    <m/>
    <m/>
    <m/>
    <m/>
    <m/>
    <m/>
    <n v="162.55000000000001"/>
    <n v="17904"/>
    <n v="29.25"/>
    <n v="3.19"/>
  </r>
  <r>
    <x v="19"/>
    <x v="19"/>
    <x v="1"/>
    <x v="1"/>
    <x v="19"/>
    <x v="228"/>
    <n v="996"/>
    <n v="5.53"/>
    <n v="555.79999999999995"/>
    <n v="7753.41"/>
    <n v="10113.48"/>
    <n v="11676"/>
    <n v="64.87"/>
    <m/>
    <m/>
    <m/>
    <m/>
    <m/>
    <m/>
    <m/>
    <m/>
    <m/>
    <m/>
    <m/>
    <m/>
    <n v="1342"/>
    <n v="11019"/>
    <n v="61.22"/>
    <n v="89.47"/>
  </r>
  <r>
    <x v="2"/>
    <x v="2"/>
    <x v="15"/>
    <x v="1"/>
    <x v="41"/>
    <x v="229"/>
    <n v="50"/>
    <n v="1.39"/>
    <n v="115.67"/>
    <n v="322.70999999999998"/>
    <n v="0"/>
    <m/>
    <m/>
    <m/>
    <m/>
    <m/>
    <m/>
    <m/>
    <m/>
    <m/>
    <m/>
    <m/>
    <m/>
    <m/>
    <m/>
    <n v="201.18"/>
    <n v="665"/>
    <n v="18.47"/>
    <n v="67.06"/>
  </r>
  <r>
    <x v="25"/>
    <x v="25"/>
    <x v="8"/>
    <x v="7"/>
    <x v="17"/>
    <x v="230"/>
    <n v="17610"/>
    <n v="29.35"/>
    <n v="2773.6"/>
    <n v="128972.4"/>
    <n v="29909.8"/>
    <n v="29246"/>
    <n v="48.74"/>
    <m/>
    <m/>
    <m/>
    <m/>
    <m/>
    <m/>
    <m/>
    <m/>
    <m/>
    <m/>
    <m/>
    <m/>
    <n v="2130"/>
    <n v="13012"/>
    <n v="21.69"/>
    <n v="42.6"/>
  </r>
  <r>
    <x v="95"/>
    <x v="95"/>
    <x v="14"/>
    <x v="5"/>
    <x v="30"/>
    <x v="231"/>
    <n v="58640"/>
    <n v="101.81"/>
    <n v="8363.1299999999992"/>
    <n v="373329.9"/>
    <n v="0"/>
    <m/>
    <m/>
    <m/>
    <m/>
    <m/>
    <m/>
    <m/>
    <m/>
    <m/>
    <m/>
    <m/>
    <m/>
    <m/>
    <m/>
    <n v="131700"/>
    <n v="5577"/>
    <n v="9.68"/>
    <n v="2743.75"/>
  </r>
  <r>
    <x v="129"/>
    <x v="129"/>
    <x v="9"/>
    <x v="2"/>
    <x v="9"/>
    <x v="232"/>
    <n v="22940"/>
    <n v="47.79"/>
    <n v="3650.73"/>
    <n v="135806.97"/>
    <n v="35458"/>
    <n v="79375"/>
    <n v="165.36"/>
    <n v="886.45"/>
    <n v="427598.66"/>
    <m/>
    <m/>
    <m/>
    <m/>
    <m/>
    <m/>
    <m/>
    <m/>
    <m/>
    <m/>
    <n v="2180"/>
    <n v="21505"/>
    <n v="44.8"/>
    <n v="54.5"/>
  </r>
  <r>
    <x v="130"/>
    <x v="130"/>
    <x v="9"/>
    <x v="7"/>
    <x v="30"/>
    <x v="233"/>
    <n v="33005"/>
    <n v="57.3"/>
    <n v="3331.38"/>
    <n v="148712.57999999999"/>
    <n v="34497.58"/>
    <n v="37200"/>
    <n v="64.58"/>
    <n v="718.7"/>
    <n v="416016.61"/>
    <m/>
    <m/>
    <m/>
    <m/>
    <m/>
    <m/>
    <m/>
    <m/>
    <m/>
    <m/>
    <n v="227429"/>
    <n v="4362"/>
    <n v="7.57"/>
    <n v="4738.1000000000004"/>
  </r>
  <r>
    <x v="92"/>
    <x v="92"/>
    <x v="13"/>
    <x v="2"/>
    <x v="5"/>
    <x v="234"/>
    <n v="108053"/>
    <n v="112.56"/>
    <n v="7991.35"/>
    <n v="594556.43999999994"/>
    <n v="0"/>
    <m/>
    <m/>
    <m/>
    <m/>
    <m/>
    <m/>
    <m/>
    <m/>
    <m/>
    <m/>
    <m/>
    <m/>
    <m/>
    <m/>
    <n v="1209.81"/>
    <n v="5935"/>
    <n v="6.18"/>
    <n v="15.12"/>
  </r>
  <r>
    <x v="52"/>
    <x v="52"/>
    <x v="7"/>
    <x v="6"/>
    <x v="27"/>
    <x v="235"/>
    <n v="20358"/>
    <n v="44.64"/>
    <n v="4406.82"/>
    <n v="155736.87"/>
    <n v="4314.26"/>
    <n v="5413"/>
    <n v="11.87"/>
    <m/>
    <m/>
    <m/>
    <m/>
    <m/>
    <m/>
    <m/>
    <m/>
    <m/>
    <m/>
    <m/>
    <m/>
    <n v="1341"/>
    <n v="5646"/>
    <n v="12.38"/>
    <n v="35.29"/>
  </r>
  <r>
    <x v="76"/>
    <x v="76"/>
    <x v="5"/>
    <x v="6"/>
    <x v="31"/>
    <x v="236"/>
    <n v="813"/>
    <n v="3.39"/>
    <n v="134.9"/>
    <n v="2509.14"/>
    <n v="15496.4"/>
    <n v="18182"/>
    <n v="75.760000000000005"/>
    <n v="774.82"/>
    <n v="186875.79"/>
    <m/>
    <m/>
    <m/>
    <m/>
    <m/>
    <m/>
    <m/>
    <m/>
    <m/>
    <m/>
    <n v="280696"/>
    <n v="21404"/>
    <n v="89.18"/>
    <n v="14034.8"/>
  </r>
  <r>
    <x v="55"/>
    <x v="55"/>
    <x v="2"/>
    <x v="2"/>
    <x v="5"/>
    <x v="237"/>
    <n v="95130"/>
    <n v="99.09"/>
    <n v="8035"/>
    <n v="597804"/>
    <n v="0"/>
    <m/>
    <m/>
    <m/>
    <m/>
    <m/>
    <m/>
    <m/>
    <m/>
    <m/>
    <m/>
    <m/>
    <m/>
    <m/>
    <m/>
    <n v="1055.1500000000001"/>
    <n v="345230"/>
    <n v="359.61"/>
    <n v="13.19"/>
  </r>
  <r>
    <x v="75"/>
    <x v="75"/>
    <x v="15"/>
    <x v="12"/>
    <x v="6"/>
    <x v="238"/>
    <n v="1526"/>
    <n v="15.9"/>
    <n v="1256.75"/>
    <n v="9350.2199999999993"/>
    <n v="505.33"/>
    <n v="625"/>
    <n v="6.51"/>
    <m/>
    <m/>
    <m/>
    <m/>
    <m/>
    <m/>
    <m/>
    <m/>
    <m/>
    <m/>
    <m/>
    <m/>
    <n v="7200"/>
    <n v="209"/>
    <n v="2.1800000000000002"/>
    <n v="900"/>
  </r>
  <r>
    <x v="104"/>
    <x v="104"/>
    <x v="11"/>
    <x v="2"/>
    <x v="54"/>
    <x v="239"/>
    <n v="22265"/>
    <n v="63.98"/>
    <n v="4920"/>
    <n v="132692.4"/>
    <n v="0"/>
    <m/>
    <m/>
    <m/>
    <m/>
    <m/>
    <m/>
    <m/>
    <m/>
    <m/>
    <n v="7648"/>
    <n v="24862"/>
    <n v="71.44"/>
    <n v="263"/>
    <n v="171192.83"/>
    <n v="122450"/>
    <n v="18158"/>
    <n v="52.18"/>
    <n v="4222.41"/>
  </r>
  <r>
    <x v="131"/>
    <x v="131"/>
    <x v="12"/>
    <x v="6"/>
    <x v="51"/>
    <x v="4"/>
    <m/>
    <m/>
    <m/>
    <m/>
    <n v="0"/>
    <m/>
    <m/>
    <m/>
    <m/>
    <m/>
    <m/>
    <m/>
    <m/>
    <m/>
    <m/>
    <m/>
    <m/>
    <m/>
    <m/>
    <n v="95"/>
    <n v="854"/>
    <n v="71.17"/>
    <n v="95"/>
  </r>
  <r>
    <x v="132"/>
    <x v="132"/>
    <x v="9"/>
    <x v="1"/>
    <x v="28"/>
    <x v="240"/>
    <n v="339"/>
    <n v="2.35"/>
    <n v="235.25"/>
    <n v="2625.39"/>
    <n v="0"/>
    <m/>
    <m/>
    <m/>
    <m/>
    <m/>
    <m/>
    <m/>
    <m/>
    <m/>
    <m/>
    <m/>
    <m/>
    <m/>
    <m/>
    <n v="59800"/>
    <n v="3399"/>
    <n v="23.6"/>
    <n v="4983.33"/>
  </r>
  <r>
    <x v="117"/>
    <x v="117"/>
    <x v="14"/>
    <x v="1"/>
    <x v="71"/>
    <x v="4"/>
    <m/>
    <m/>
    <m/>
    <m/>
    <n v="0"/>
    <m/>
    <m/>
    <m/>
    <m/>
    <m/>
    <m/>
    <m/>
    <m/>
    <m/>
    <m/>
    <m/>
    <m/>
    <m/>
    <m/>
    <n v="171.11"/>
    <n v="424"/>
    <n v="7.07"/>
    <n v="34.22"/>
  </r>
  <r>
    <x v="62"/>
    <x v="62"/>
    <x v="1"/>
    <x v="24"/>
    <x v="78"/>
    <x v="241"/>
    <n v="12750"/>
    <n v="18.64"/>
    <n v="2228.77"/>
    <n v="118147.2"/>
    <n v="7891"/>
    <n v="9171"/>
    <n v="13.41"/>
    <n v="138.44"/>
    <n v="95159.94"/>
    <m/>
    <m/>
    <m/>
    <m/>
    <m/>
    <m/>
    <m/>
    <m/>
    <m/>
    <m/>
    <n v="1211"/>
    <n v="4911"/>
    <n v="7.18"/>
    <n v="21.25"/>
  </r>
  <r>
    <x v="75"/>
    <x v="75"/>
    <x v="12"/>
    <x v="4"/>
    <x v="79"/>
    <x v="242"/>
    <n v="2242"/>
    <n v="2.71"/>
    <n v="161.09"/>
    <n v="10336.950000000001"/>
    <n v="0"/>
    <m/>
    <m/>
    <m/>
    <m/>
    <m/>
    <m/>
    <m/>
    <m/>
    <m/>
    <m/>
    <m/>
    <m/>
    <m/>
    <m/>
    <n v="451300"/>
    <n v="11774"/>
    <n v="14.22"/>
    <n v="6540.58"/>
  </r>
  <r>
    <x v="133"/>
    <x v="133"/>
    <x v="5"/>
    <x v="1"/>
    <x v="6"/>
    <x v="243"/>
    <n v="1039"/>
    <n v="10.82"/>
    <n v="598.75"/>
    <n v="4454.7"/>
    <n v="64"/>
    <n v="206"/>
    <n v="2.15"/>
    <m/>
    <m/>
    <m/>
    <m/>
    <m/>
    <m/>
    <m/>
    <n v="2055"/>
    <n v="3189"/>
    <n v="33.22"/>
    <n v="256"/>
    <n v="45999.12"/>
    <n v="78.34"/>
    <n v="8899"/>
    <n v="92.7"/>
    <n v="9.7899999999999991"/>
  </r>
  <r>
    <x v="6"/>
    <x v="6"/>
    <x v="7"/>
    <x v="6"/>
    <x v="7"/>
    <x v="4"/>
    <m/>
    <m/>
    <m/>
    <m/>
    <n v="376.33"/>
    <n v="538"/>
    <n v="22.42"/>
    <n v="188.17"/>
    <n v="4538.32"/>
    <m/>
    <m/>
    <m/>
    <m/>
    <m/>
    <m/>
    <m/>
    <m/>
    <m/>
    <m/>
    <n v="4848"/>
    <n v="366"/>
    <n v="15.25"/>
    <n v="2424"/>
  </r>
  <r>
    <x v="14"/>
    <x v="14"/>
    <x v="13"/>
    <x v="5"/>
    <x v="33"/>
    <x v="244"/>
    <n v="144369"/>
    <n v="120.31"/>
    <n v="7901.29"/>
    <n v="734819.97"/>
    <n v="8307.4699999999993"/>
    <n v="10287"/>
    <n v="8.57"/>
    <n v="83.07"/>
    <n v="100182.25"/>
    <m/>
    <m/>
    <m/>
    <m/>
    <m/>
    <m/>
    <m/>
    <m/>
    <m/>
    <m/>
    <n v="0"/>
    <n v="53300"/>
    <n v="44.42"/>
    <n v="0"/>
  </r>
  <r>
    <x v="35"/>
    <x v="35"/>
    <x v="2"/>
    <x v="2"/>
    <x v="64"/>
    <x v="245"/>
    <n v="35263"/>
    <n v="39.18"/>
    <n v="3260.8"/>
    <n v="227440.8"/>
    <n v="39153.25"/>
    <n v="63885"/>
    <n v="70.98"/>
    <m/>
    <m/>
    <m/>
    <m/>
    <m/>
    <m/>
    <m/>
    <m/>
    <m/>
    <m/>
    <m/>
    <m/>
    <n v="4690"/>
    <n v="26670"/>
    <n v="29.63"/>
    <n v="62.53"/>
  </r>
  <r>
    <x v="109"/>
    <x v="109"/>
    <x v="2"/>
    <x v="7"/>
    <x v="80"/>
    <x v="246"/>
    <n v="114646"/>
    <n v="134.56"/>
    <n v="9567.32"/>
    <n v="631730.4"/>
    <n v="0"/>
    <n v="0"/>
    <n v="0"/>
    <m/>
    <m/>
    <n v="0"/>
    <n v="0"/>
    <n v="0"/>
    <n v="0"/>
    <n v="0"/>
    <n v="0"/>
    <n v="0"/>
    <n v="0"/>
    <n v="0"/>
    <n v="0"/>
    <n v="3206"/>
    <n v="4780"/>
    <n v="5.61"/>
    <n v="45.15"/>
  </r>
  <r>
    <x v="134"/>
    <x v="134"/>
    <x v="5"/>
    <x v="2"/>
    <x v="38"/>
    <x v="247"/>
    <n v="78502"/>
    <n v="116.82"/>
    <n v="7907.39"/>
    <n v="411817.02"/>
    <n v="0"/>
    <m/>
    <m/>
    <m/>
    <m/>
    <m/>
    <m/>
    <m/>
    <m/>
    <m/>
    <m/>
    <m/>
    <m/>
    <m/>
    <m/>
    <n v="1142.97"/>
    <n v="3455"/>
    <n v="5.14"/>
    <n v="20.41"/>
  </r>
  <r>
    <x v="135"/>
    <x v="135"/>
    <x v="5"/>
    <x v="4"/>
    <x v="57"/>
    <x v="248"/>
    <n v="2936"/>
    <n v="5.83"/>
    <n v="453.33"/>
    <n v="17707.2"/>
    <n v="852.57"/>
    <n v="1388"/>
    <n v="2.75"/>
    <n v="20.3"/>
    <n v="10281.4"/>
    <m/>
    <m/>
    <m/>
    <m/>
    <m/>
    <m/>
    <m/>
    <m/>
    <m/>
    <m/>
    <n v="215137.34"/>
    <n v="16312"/>
    <n v="32.369999999999997"/>
    <n v="5122.32"/>
  </r>
  <r>
    <x v="136"/>
    <x v="136"/>
    <x v="6"/>
    <x v="2"/>
    <x v="17"/>
    <x v="249"/>
    <n v="21432"/>
    <n v="35.72"/>
    <n v="2611.42"/>
    <n v="121431.03"/>
    <n v="18794.37"/>
    <n v="32934"/>
    <n v="54.89"/>
    <n v="375.89"/>
    <n v="226647"/>
    <m/>
    <m/>
    <m/>
    <m/>
    <m/>
    <m/>
    <m/>
    <m/>
    <m/>
    <m/>
    <n v="190800"/>
    <n v="15440"/>
    <n v="25.73"/>
    <n v="3816"/>
  </r>
  <r>
    <x v="137"/>
    <x v="137"/>
    <x v="13"/>
    <x v="2"/>
    <x v="2"/>
    <x v="250"/>
    <n v="104822"/>
    <n v="136.49"/>
    <n v="7208.64"/>
    <n v="429058.29"/>
    <n v="0"/>
    <m/>
    <m/>
    <m/>
    <m/>
    <m/>
    <m/>
    <m/>
    <m/>
    <m/>
    <m/>
    <m/>
    <m/>
    <m/>
    <m/>
    <n v="1382.91"/>
    <n v="12651"/>
    <n v="16.47"/>
    <n v="21.61"/>
  </r>
  <r>
    <x v="80"/>
    <x v="80"/>
    <x v="0"/>
    <x v="6"/>
    <x v="16"/>
    <x v="4"/>
    <m/>
    <m/>
    <m/>
    <m/>
    <n v="0"/>
    <m/>
    <m/>
    <m/>
    <m/>
    <m/>
    <m/>
    <m/>
    <m/>
    <m/>
    <m/>
    <m/>
    <m/>
    <m/>
    <m/>
    <n v="24500"/>
    <n v="2359"/>
    <n v="49.15"/>
    <n v="6125"/>
  </r>
  <r>
    <x v="40"/>
    <x v="40"/>
    <x v="0"/>
    <x v="0"/>
    <x v="58"/>
    <x v="251"/>
    <n v="99489"/>
    <n v="79.72"/>
    <n v="7344.66"/>
    <n v="710375.85"/>
    <n v="0"/>
    <m/>
    <m/>
    <m/>
    <m/>
    <m/>
    <m/>
    <m/>
    <m/>
    <m/>
    <m/>
    <m/>
    <m/>
    <m/>
    <m/>
    <n v="410300"/>
    <n v="27873"/>
    <n v="22.33"/>
    <n v="3945.19"/>
  </r>
  <r>
    <x v="54"/>
    <x v="54"/>
    <x v="11"/>
    <x v="11"/>
    <x v="28"/>
    <x v="4"/>
    <m/>
    <m/>
    <m/>
    <m/>
    <n v="0"/>
    <m/>
    <m/>
    <m/>
    <m/>
    <m/>
    <m/>
    <m/>
    <m/>
    <m/>
    <m/>
    <m/>
    <m/>
    <m/>
    <m/>
    <n v="0"/>
    <m/>
    <m/>
    <n v="0"/>
  </r>
  <r>
    <x v="76"/>
    <x v="76"/>
    <x v="8"/>
    <x v="1"/>
    <x v="31"/>
    <x v="252"/>
    <n v="243"/>
    <n v="1.01"/>
    <n v="21.75"/>
    <n v="404.55"/>
    <n v="5608.15"/>
    <n v="6710"/>
    <n v="27.96"/>
    <n v="280.41000000000003"/>
    <n v="67630.33"/>
    <m/>
    <m/>
    <m/>
    <m/>
    <m/>
    <m/>
    <m/>
    <m/>
    <m/>
    <m/>
    <n v="121074.19"/>
    <n v="11172"/>
    <n v="46.55"/>
    <n v="6053.71"/>
  </r>
  <r>
    <x v="14"/>
    <x v="14"/>
    <x v="4"/>
    <x v="0"/>
    <x v="76"/>
    <x v="253"/>
    <n v="28958"/>
    <n v="53.63"/>
    <n v="3030.22"/>
    <n v="126814.8"/>
    <n v="11212.42"/>
    <n v="12863"/>
    <n v="23.82"/>
    <n v="249.16"/>
    <n v="135213.88"/>
    <m/>
    <m/>
    <m/>
    <m/>
    <m/>
    <m/>
    <m/>
    <m/>
    <m/>
    <m/>
    <n v="0"/>
    <n v="23986"/>
    <n v="44.42"/>
    <n v="0"/>
  </r>
  <r>
    <x v="138"/>
    <x v="138"/>
    <x v="15"/>
    <x v="7"/>
    <x v="81"/>
    <x v="254"/>
    <n v="7538"/>
    <n v="20.260000000000002"/>
    <n v="1494.19"/>
    <n v="43077.599999999999"/>
    <n v="0"/>
    <m/>
    <m/>
    <m/>
    <m/>
    <m/>
    <m/>
    <m/>
    <m/>
    <m/>
    <m/>
    <m/>
    <m/>
    <m/>
    <m/>
    <n v="0"/>
    <m/>
    <m/>
    <n v="0"/>
  </r>
  <r>
    <x v="17"/>
    <x v="17"/>
    <x v="5"/>
    <x v="25"/>
    <x v="16"/>
    <x v="4"/>
    <m/>
    <m/>
    <m/>
    <m/>
    <n v="0"/>
    <m/>
    <m/>
    <m/>
    <m/>
    <m/>
    <m/>
    <m/>
    <m/>
    <m/>
    <m/>
    <m/>
    <m/>
    <m/>
    <m/>
    <n v="0"/>
    <m/>
    <m/>
    <n v="0"/>
  </r>
  <r>
    <x v="70"/>
    <x v="70"/>
    <x v="13"/>
    <x v="14"/>
    <x v="48"/>
    <x v="255"/>
    <n v="12079"/>
    <n v="19.739999999999998"/>
    <n v="1799.2"/>
    <n v="85335.87"/>
    <n v="9265.76"/>
    <n v="10836"/>
    <n v="17.71"/>
    <m/>
    <m/>
    <m/>
    <m/>
    <m/>
    <m/>
    <m/>
    <m/>
    <m/>
    <m/>
    <m/>
    <m/>
    <n v="1965.64"/>
    <n v="11220"/>
    <n v="18.329999999999998"/>
    <n v="38.54"/>
  </r>
  <r>
    <x v="139"/>
    <x v="139"/>
    <x v="14"/>
    <x v="2"/>
    <x v="2"/>
    <x v="256"/>
    <n v="19921"/>
    <n v="25.94"/>
    <n v="2086.88"/>
    <n v="124210.8"/>
    <n v="22035.89"/>
    <n v="29909"/>
    <n v="38.94"/>
    <n v="344.31"/>
    <n v="265737.38"/>
    <m/>
    <m/>
    <m/>
    <m/>
    <m/>
    <m/>
    <m/>
    <m/>
    <m/>
    <m/>
    <n v="1569"/>
    <n v="18969"/>
    <n v="24.7"/>
    <n v="24.52"/>
  </r>
  <r>
    <x v="140"/>
    <x v="140"/>
    <x v="0"/>
    <x v="4"/>
    <x v="38"/>
    <x v="257"/>
    <n v="50878"/>
    <n v="75.709999999999994"/>
    <n v="6287.75"/>
    <n v="327466.02"/>
    <n v="39449.08"/>
    <n v="43621"/>
    <n v="64.91"/>
    <n v="704.45"/>
    <n v="475728.27"/>
    <m/>
    <m/>
    <m/>
    <m/>
    <m/>
    <m/>
    <m/>
    <m/>
    <m/>
    <m/>
    <n v="711740"/>
    <n v="38214"/>
    <n v="56.87"/>
    <n v="12709.64"/>
  </r>
  <r>
    <x v="81"/>
    <x v="81"/>
    <x v="6"/>
    <x v="1"/>
    <x v="16"/>
    <x v="4"/>
    <m/>
    <m/>
    <m/>
    <m/>
    <n v="0"/>
    <m/>
    <m/>
    <m/>
    <m/>
    <m/>
    <m/>
    <m/>
    <m/>
    <m/>
    <m/>
    <m/>
    <m/>
    <m/>
    <m/>
    <n v="44"/>
    <n v="2438"/>
    <n v="50.79"/>
    <n v="11"/>
  </r>
  <r>
    <x v="141"/>
    <x v="141"/>
    <x v="5"/>
    <x v="7"/>
    <x v="82"/>
    <x v="258"/>
    <n v="62739"/>
    <n v="141.30000000000001"/>
    <n v="9145.76"/>
    <n v="314705.49"/>
    <n v="0"/>
    <m/>
    <m/>
    <m/>
    <m/>
    <m/>
    <m/>
    <m/>
    <m/>
    <m/>
    <m/>
    <m/>
    <m/>
    <m/>
    <m/>
    <n v="71224"/>
    <n v="8656"/>
    <n v="19.5"/>
    <n v="1924.97"/>
  </r>
  <r>
    <x v="142"/>
    <x v="142"/>
    <x v="2"/>
    <x v="2"/>
    <x v="2"/>
    <x v="259"/>
    <n v="91406"/>
    <n v="119.02"/>
    <n v="10462.5"/>
    <n v="622728"/>
    <n v="0"/>
    <m/>
    <m/>
    <m/>
    <m/>
    <m/>
    <m/>
    <m/>
    <m/>
    <m/>
    <m/>
    <m/>
    <m/>
    <m/>
    <m/>
    <n v="193900"/>
    <n v="5817"/>
    <n v="7.57"/>
    <n v="3029.69"/>
  </r>
  <r>
    <x v="12"/>
    <x v="12"/>
    <x v="9"/>
    <x v="5"/>
    <x v="15"/>
    <x v="260"/>
    <n v="8363"/>
    <n v="19.36"/>
    <n v="1451.44"/>
    <n v="48594.36"/>
    <n v="25155.19"/>
    <n v="24783"/>
    <n v="57.37"/>
    <n v="698.76"/>
    <n v="303353.96999999997"/>
    <m/>
    <m/>
    <m/>
    <m/>
    <m/>
    <m/>
    <m/>
    <m/>
    <m/>
    <m/>
    <n v="2594"/>
    <n v="29647"/>
    <n v="68.63"/>
    <n v="72.06"/>
  </r>
  <r>
    <x v="48"/>
    <x v="48"/>
    <x v="5"/>
    <x v="2"/>
    <x v="17"/>
    <x v="261"/>
    <n v="25967"/>
    <n v="43.28"/>
    <n v="3976"/>
    <n v="184884"/>
    <n v="32100.87"/>
    <n v="39383"/>
    <n v="65.64"/>
    <n v="642.02"/>
    <n v="387114.06"/>
    <m/>
    <m/>
    <m/>
    <m/>
    <m/>
    <m/>
    <m/>
    <m/>
    <m/>
    <m/>
    <n v="1595"/>
    <n v="19469"/>
    <n v="32.450000000000003"/>
    <n v="31.9"/>
  </r>
  <r>
    <x v="40"/>
    <x v="40"/>
    <x v="1"/>
    <x v="26"/>
    <x v="68"/>
    <x v="262"/>
    <n v="7623"/>
    <n v="39.700000000000003"/>
    <n v="3895"/>
    <n v="57957.599999999999"/>
    <n v="15536.37"/>
    <n v="3325"/>
    <n v="17.32"/>
    <n v="971.02"/>
    <n v="187357.78"/>
    <m/>
    <m/>
    <m/>
    <m/>
    <m/>
    <m/>
    <m/>
    <m/>
    <m/>
    <m/>
    <n v="39000"/>
    <n v="2196"/>
    <n v="11.44"/>
    <n v="2437.5"/>
  </r>
  <r>
    <x v="37"/>
    <x v="37"/>
    <x v="9"/>
    <x v="1"/>
    <x v="28"/>
    <x v="263"/>
    <n v="101"/>
    <n v="0.7"/>
    <n v="35.42"/>
    <n v="395.25"/>
    <n v="177.5"/>
    <n v="335"/>
    <n v="2.33"/>
    <n v="14.79"/>
    <n v="2140.5"/>
    <m/>
    <m/>
    <m/>
    <m/>
    <m/>
    <m/>
    <m/>
    <m/>
    <m/>
    <m/>
    <n v="25086.86"/>
    <n v="4907"/>
    <n v="34.08"/>
    <n v="2090.5700000000002"/>
  </r>
  <r>
    <x v="52"/>
    <x v="52"/>
    <x v="3"/>
    <x v="8"/>
    <x v="6"/>
    <x v="264"/>
    <n v="15564"/>
    <n v="162.13"/>
    <n v="9628.25"/>
    <n v="71634.179999999993"/>
    <n v="9467.51"/>
    <n v="16004"/>
    <n v="166.71"/>
    <n v="1183.44"/>
    <n v="114171.51"/>
    <m/>
    <m/>
    <m/>
    <m/>
    <m/>
    <m/>
    <m/>
    <m/>
    <m/>
    <m/>
    <n v="1791"/>
    <n v="10107"/>
    <n v="105.28"/>
    <n v="223.88"/>
  </r>
  <r>
    <x v="56"/>
    <x v="56"/>
    <x v="11"/>
    <x v="2"/>
    <x v="21"/>
    <x v="265"/>
    <n v="4692"/>
    <n v="16.29"/>
    <n v="706.29"/>
    <n v="15764.43"/>
    <n v="6964.31"/>
    <n v="10380"/>
    <n v="36.04"/>
    <n v="290.18"/>
    <n v="83984.7"/>
    <m/>
    <m/>
    <m/>
    <m/>
    <m/>
    <m/>
    <m/>
    <m/>
    <m/>
    <m/>
    <n v="46770"/>
    <n v="11891"/>
    <n v="41.29"/>
    <n v="1948.75"/>
  </r>
  <r>
    <x v="143"/>
    <x v="143"/>
    <x v="15"/>
    <x v="2"/>
    <x v="29"/>
    <x v="266"/>
    <n v="73082"/>
    <n v="117.12"/>
    <n v="8526.92"/>
    <n v="412362"/>
    <n v="0"/>
    <m/>
    <m/>
    <m/>
    <m/>
    <m/>
    <m/>
    <m/>
    <m/>
    <m/>
    <m/>
    <m/>
    <m/>
    <m/>
    <m/>
    <n v="1232.54"/>
    <n v="3189"/>
    <n v="5.1100000000000003"/>
    <n v="23.7"/>
  </r>
  <r>
    <x v="144"/>
    <x v="144"/>
    <x v="0"/>
    <x v="3"/>
    <x v="51"/>
    <x v="4"/>
    <m/>
    <m/>
    <m/>
    <m/>
    <n v="0"/>
    <m/>
    <m/>
    <m/>
    <m/>
    <m/>
    <m/>
    <m/>
    <m/>
    <m/>
    <m/>
    <m/>
    <m/>
    <m/>
    <m/>
    <n v="10195"/>
    <n v="854"/>
    <n v="71.17"/>
    <n v="10195"/>
  </r>
  <r>
    <x v="30"/>
    <x v="30"/>
    <x v="9"/>
    <x v="11"/>
    <x v="17"/>
    <x v="267"/>
    <n v="3505"/>
    <n v="5.84"/>
    <n v="160.52000000000001"/>
    <n v="7464.18"/>
    <n v="3437.44"/>
    <n v="8993"/>
    <n v="14.99"/>
    <n v="68.75"/>
    <n v="41453.11"/>
    <m/>
    <m/>
    <m/>
    <m/>
    <m/>
    <m/>
    <m/>
    <m/>
    <m/>
    <m/>
    <n v="5249"/>
    <n v="35399"/>
    <n v="59"/>
    <n v="104.98"/>
  </r>
  <r>
    <x v="41"/>
    <x v="41"/>
    <x v="11"/>
    <x v="1"/>
    <x v="16"/>
    <x v="268"/>
    <n v="63"/>
    <n v="1.31"/>
    <n v="23.75"/>
    <n v="88.35"/>
    <n v="0"/>
    <m/>
    <m/>
    <m/>
    <m/>
    <m/>
    <m/>
    <m/>
    <m/>
    <m/>
    <m/>
    <m/>
    <m/>
    <m/>
    <m/>
    <n v="0.57999999999999996"/>
    <n v="5123"/>
    <n v="106.73"/>
    <n v="0.15"/>
  </r>
  <r>
    <x v="145"/>
    <x v="145"/>
    <x v="9"/>
    <x v="7"/>
    <x v="22"/>
    <x v="269"/>
    <n v="17436"/>
    <n v="58.12"/>
    <n v="3738.16"/>
    <n v="86912.22"/>
    <n v="8336"/>
    <n v="19840"/>
    <n v="66.13"/>
    <m/>
    <m/>
    <m/>
    <m/>
    <m/>
    <m/>
    <m/>
    <m/>
    <m/>
    <m/>
    <m/>
    <m/>
    <n v="123.79"/>
    <n v="4483"/>
    <n v="14.94"/>
    <n v="4.95"/>
  </r>
  <r>
    <x v="7"/>
    <x v="7"/>
    <x v="12"/>
    <x v="2"/>
    <x v="69"/>
    <x v="270"/>
    <n v="22821"/>
    <n v="32.79"/>
    <n v="2457.2399999999998"/>
    <n v="132543.6"/>
    <n v="24127.06"/>
    <n v="34940"/>
    <n v="50.2"/>
    <n v="415.98"/>
    <n v="290955.46999999997"/>
    <m/>
    <m/>
    <m/>
    <m/>
    <m/>
    <m/>
    <m/>
    <m/>
    <m/>
    <m/>
    <n v="585"/>
    <n v="6118"/>
    <n v="8.7899999999999991"/>
    <n v="10.09"/>
  </r>
  <r>
    <x v="146"/>
    <x v="146"/>
    <x v="10"/>
    <x v="1"/>
    <x v="12"/>
    <x v="271"/>
    <n v="531"/>
    <n v="3.16"/>
    <n v="216"/>
    <n v="2812.32"/>
    <n v="0"/>
    <m/>
    <m/>
    <m/>
    <m/>
    <m/>
    <m/>
    <m/>
    <m/>
    <m/>
    <m/>
    <m/>
    <m/>
    <m/>
    <m/>
    <n v="60604"/>
    <n v="2619"/>
    <n v="15.59"/>
    <n v="4328.8599999999997"/>
  </r>
  <r>
    <x v="70"/>
    <x v="70"/>
    <x v="5"/>
    <x v="1"/>
    <x v="83"/>
    <x v="272"/>
    <n v="1609"/>
    <n v="12.19"/>
    <n v="694.18"/>
    <n v="7101.48"/>
    <n v="0"/>
    <m/>
    <m/>
    <m/>
    <m/>
    <m/>
    <m/>
    <m/>
    <m/>
    <m/>
    <m/>
    <m/>
    <m/>
    <m/>
    <m/>
    <n v="0"/>
    <n v="2097"/>
    <n v="15.89"/>
    <n v="0"/>
  </r>
  <r>
    <x v="20"/>
    <x v="20"/>
    <x v="9"/>
    <x v="6"/>
    <x v="28"/>
    <x v="273"/>
    <n v="59"/>
    <n v="0.41"/>
    <n v="15.92"/>
    <n v="177.63"/>
    <n v="337.54"/>
    <n v="691"/>
    <n v="4.8"/>
    <n v="28.13"/>
    <n v="4070.45"/>
    <m/>
    <m/>
    <m/>
    <m/>
    <m/>
    <m/>
    <m/>
    <m/>
    <m/>
    <m/>
    <n v="212800"/>
    <n v="13103"/>
    <n v="90.99"/>
    <n v="17733.330000000002"/>
  </r>
  <r>
    <x v="85"/>
    <x v="85"/>
    <x v="9"/>
    <x v="0"/>
    <x v="5"/>
    <x v="274"/>
    <n v="135437"/>
    <n v="141.08000000000001"/>
    <n v="10304.25"/>
    <n v="766636.2"/>
    <n v="0"/>
    <m/>
    <m/>
    <m/>
    <m/>
    <m/>
    <m/>
    <m/>
    <m/>
    <m/>
    <m/>
    <m/>
    <m/>
    <m/>
    <m/>
    <n v="3278"/>
    <n v="31103"/>
    <n v="32.4"/>
    <n v="40.98"/>
  </r>
  <r>
    <x v="29"/>
    <x v="29"/>
    <x v="0"/>
    <x v="11"/>
    <x v="9"/>
    <x v="275"/>
    <n v="6080"/>
    <n v="12.67"/>
    <n v="955.05"/>
    <n v="35527.86"/>
    <n v="491.76"/>
    <n v="7031"/>
    <n v="14.65"/>
    <m/>
    <m/>
    <m/>
    <m/>
    <m/>
    <m/>
    <m/>
    <n v="954"/>
    <n v="3159"/>
    <n v="6.58"/>
    <n v="23"/>
    <n v="21354.34"/>
    <n v="3483"/>
    <n v="28692"/>
    <n v="59.78"/>
    <n v="87.08"/>
  </r>
  <r>
    <x v="66"/>
    <x v="66"/>
    <x v="0"/>
    <x v="11"/>
    <x v="84"/>
    <x v="276"/>
    <n v="126563"/>
    <n v="92.52"/>
    <n v="7014.64"/>
    <n v="743692.17"/>
    <n v="99507.27"/>
    <n v="194112"/>
    <n v="141.88999999999999"/>
    <n v="872.87"/>
    <n v="1199988.08"/>
    <m/>
    <m/>
    <m/>
    <m/>
    <m/>
    <m/>
    <m/>
    <m/>
    <m/>
    <m/>
    <n v="9891"/>
    <n v="118041"/>
    <n v="86.29"/>
    <n v="86.76"/>
  </r>
  <r>
    <x v="73"/>
    <x v="73"/>
    <x v="10"/>
    <x v="4"/>
    <x v="85"/>
    <x v="277"/>
    <n v="196008"/>
    <n v="72.27"/>
    <n v="9684.58"/>
    <n v="2035505.88"/>
    <n v="219550.92"/>
    <n v="299533"/>
    <n v="110.45"/>
    <n v="971.46"/>
    <n v="2647630.4300000002"/>
    <m/>
    <m/>
    <m/>
    <m/>
    <m/>
    <m/>
    <m/>
    <m/>
    <m/>
    <m/>
    <n v="3374091"/>
    <n v="140156"/>
    <n v="51.68"/>
    <n v="14929.61"/>
  </r>
  <r>
    <x v="98"/>
    <x v="98"/>
    <x v="12"/>
    <x v="0"/>
    <x v="86"/>
    <x v="278"/>
    <n v="90160"/>
    <n v="56.07"/>
    <n v="3732.66"/>
    <n v="465164.61"/>
    <n v="66102.81"/>
    <n v="64397"/>
    <n v="40.049999999999997"/>
    <n v="493.3"/>
    <n v="797153.65"/>
    <m/>
    <m/>
    <m/>
    <m/>
    <m/>
    <m/>
    <m/>
    <m/>
    <m/>
    <m/>
    <n v="0"/>
    <m/>
    <m/>
    <n v="0"/>
  </r>
  <r>
    <x v="69"/>
    <x v="69"/>
    <x v="15"/>
    <x v="5"/>
    <x v="14"/>
    <x v="279"/>
    <n v="55997"/>
    <n v="106.05"/>
    <n v="9930"/>
    <n v="406335.6"/>
    <n v="0"/>
    <m/>
    <m/>
    <m/>
    <m/>
    <m/>
    <m/>
    <m/>
    <m/>
    <m/>
    <m/>
    <m/>
    <m/>
    <m/>
    <m/>
    <n v="90800"/>
    <n v="9458"/>
    <n v="17.91"/>
    <n v="2063.64"/>
  </r>
  <r>
    <x v="142"/>
    <x v="142"/>
    <x v="15"/>
    <x v="2"/>
    <x v="2"/>
    <x v="280"/>
    <n v="91833"/>
    <n v="119.57"/>
    <n v="8081.25"/>
    <n v="480996"/>
    <n v="0"/>
    <m/>
    <m/>
    <m/>
    <m/>
    <m/>
    <m/>
    <m/>
    <m/>
    <m/>
    <m/>
    <m/>
    <m/>
    <m/>
    <m/>
    <n v="84200"/>
    <n v="6051"/>
    <n v="7.88"/>
    <n v="1315.63"/>
  </r>
  <r>
    <x v="124"/>
    <x v="124"/>
    <x v="9"/>
    <x v="1"/>
    <x v="28"/>
    <x v="281"/>
    <n v="1114"/>
    <n v="7.74"/>
    <n v="260.33"/>
    <n v="2905.32"/>
    <n v="0"/>
    <m/>
    <m/>
    <m/>
    <m/>
    <m/>
    <m/>
    <m/>
    <m/>
    <m/>
    <m/>
    <m/>
    <m/>
    <m/>
    <m/>
    <n v="96412"/>
    <n v="8785"/>
    <n v="61.01"/>
    <n v="8034.33"/>
  </r>
  <r>
    <x v="117"/>
    <x v="117"/>
    <x v="3"/>
    <x v="1"/>
    <x v="71"/>
    <x v="4"/>
    <m/>
    <m/>
    <m/>
    <m/>
    <n v="0"/>
    <m/>
    <m/>
    <m/>
    <m/>
    <m/>
    <m/>
    <m/>
    <m/>
    <m/>
    <m/>
    <m/>
    <m/>
    <m/>
    <m/>
    <n v="1240.56"/>
    <n v="2548"/>
    <n v="42.47"/>
    <n v="248.11"/>
  </r>
  <r>
    <x v="85"/>
    <x v="85"/>
    <x v="8"/>
    <x v="11"/>
    <x v="64"/>
    <x v="282"/>
    <n v="173"/>
    <n v="0.19"/>
    <n v="1.1499999999999999"/>
    <n v="79.98"/>
    <n v="526.66999999999996"/>
    <n v="917"/>
    <n v="1.02"/>
    <n v="7.02"/>
    <n v="6351.31"/>
    <m/>
    <m/>
    <m/>
    <m/>
    <m/>
    <m/>
    <m/>
    <m/>
    <m/>
    <m/>
    <n v="6594"/>
    <n v="89886"/>
    <n v="99.87"/>
    <n v="87.92"/>
  </r>
  <r>
    <x v="40"/>
    <x v="40"/>
    <x v="0"/>
    <x v="26"/>
    <x v="68"/>
    <x v="283"/>
    <n v="13966"/>
    <n v="72.739999999999995"/>
    <n v="6427.5"/>
    <n v="95641.2"/>
    <n v="5116.3900000000003"/>
    <n v="4900"/>
    <n v="25.52"/>
    <n v="319.77"/>
    <n v="61700.1"/>
    <m/>
    <m/>
    <m/>
    <m/>
    <m/>
    <m/>
    <m/>
    <m/>
    <m/>
    <m/>
    <n v="126443"/>
    <n v="2307"/>
    <n v="12.02"/>
    <n v="7902.69"/>
  </r>
  <r>
    <x v="111"/>
    <x v="111"/>
    <x v="13"/>
    <x v="1"/>
    <x v="28"/>
    <x v="284"/>
    <n v="213"/>
    <n v="1.48"/>
    <n v="83.33"/>
    <n v="930"/>
    <n v="0"/>
    <m/>
    <m/>
    <m/>
    <m/>
    <m/>
    <m/>
    <m/>
    <m/>
    <m/>
    <m/>
    <m/>
    <m/>
    <m/>
    <m/>
    <n v="722.6"/>
    <n v="13302"/>
    <n v="92.38"/>
    <n v="60.22"/>
  </r>
  <r>
    <x v="126"/>
    <x v="126"/>
    <x v="15"/>
    <x v="2"/>
    <x v="20"/>
    <x v="285"/>
    <n v="66770"/>
    <n v="92.74"/>
    <n v="8792.67"/>
    <n v="490630.8"/>
    <n v="0"/>
    <m/>
    <m/>
    <m/>
    <m/>
    <m/>
    <m/>
    <m/>
    <m/>
    <m/>
    <m/>
    <m/>
    <m/>
    <m/>
    <m/>
    <n v="1110.08"/>
    <n v="7950"/>
    <n v="11.04"/>
    <n v="18.5"/>
  </r>
  <r>
    <x v="60"/>
    <x v="60"/>
    <x v="2"/>
    <x v="1"/>
    <x v="6"/>
    <x v="286"/>
    <n v="3234"/>
    <n v="33.69"/>
    <n v="2779.25"/>
    <n v="20677.62"/>
    <n v="0"/>
    <m/>
    <m/>
    <m/>
    <m/>
    <m/>
    <m/>
    <m/>
    <m/>
    <m/>
    <m/>
    <m/>
    <m/>
    <m/>
    <m/>
    <n v="35100"/>
    <n v="2439"/>
    <n v="25.41"/>
    <n v="4387.5"/>
  </r>
  <r>
    <x v="3"/>
    <x v="3"/>
    <x v="12"/>
    <x v="1"/>
    <x v="6"/>
    <x v="287"/>
    <n v="1136"/>
    <n v="11.83"/>
    <n v="837.63"/>
    <n v="6231.93"/>
    <n v="0"/>
    <m/>
    <m/>
    <m/>
    <m/>
    <m/>
    <m/>
    <m/>
    <m/>
    <m/>
    <m/>
    <m/>
    <m/>
    <m/>
    <m/>
    <n v="151450"/>
    <n v="7604"/>
    <n v="79.209999999999994"/>
    <n v="18931.25"/>
  </r>
  <r>
    <x v="123"/>
    <x v="123"/>
    <x v="15"/>
    <x v="2"/>
    <x v="30"/>
    <x v="288"/>
    <n v="40298"/>
    <n v="69.959999999999994"/>
    <n v="6895.83"/>
    <n v="307830"/>
    <n v="0"/>
    <m/>
    <m/>
    <m/>
    <m/>
    <m/>
    <m/>
    <m/>
    <m/>
    <m/>
    <m/>
    <m/>
    <m/>
    <m/>
    <m/>
    <n v="103100"/>
    <n v="9465"/>
    <n v="16.43"/>
    <n v="2147.92"/>
  </r>
  <r>
    <x v="75"/>
    <x v="75"/>
    <x v="8"/>
    <x v="0"/>
    <x v="5"/>
    <x v="289"/>
    <n v="61682"/>
    <n v="64.25"/>
    <n v="4736.01"/>
    <n v="352359.33"/>
    <n v="44208.54"/>
    <n v="42876"/>
    <n v="44.66"/>
    <n v="552.61"/>
    <n v="533123.99"/>
    <m/>
    <m/>
    <m/>
    <m/>
    <m/>
    <m/>
    <m/>
    <m/>
    <m/>
    <m/>
    <n v="290400"/>
    <n v="12295"/>
    <n v="12.81"/>
    <n v="3630"/>
  </r>
  <r>
    <x v="147"/>
    <x v="147"/>
    <x v="0"/>
    <x v="5"/>
    <x v="87"/>
    <x v="290"/>
    <n v="242237"/>
    <n v="155.28"/>
    <n v="8843.08"/>
    <n v="1069128"/>
    <n v="8967"/>
    <n v="17480"/>
    <n v="11.21"/>
    <m/>
    <m/>
    <m/>
    <m/>
    <m/>
    <m/>
    <m/>
    <m/>
    <m/>
    <m/>
    <m/>
    <m/>
    <n v="3200"/>
    <n v="24157"/>
    <n v="15.49"/>
    <n v="24.62"/>
  </r>
  <r>
    <x v="52"/>
    <x v="52"/>
    <x v="1"/>
    <x v="3"/>
    <x v="69"/>
    <x v="291"/>
    <n v="50089"/>
    <n v="71.97"/>
    <n v="6423.74"/>
    <n v="346496.61"/>
    <n v="95530.55"/>
    <n v="115727"/>
    <n v="166.27"/>
    <n v="1647.08"/>
    <n v="1152031.6000000001"/>
    <m/>
    <m/>
    <m/>
    <m/>
    <m/>
    <m/>
    <m/>
    <m/>
    <m/>
    <m/>
    <n v="8779"/>
    <n v="37309"/>
    <n v="53.6"/>
    <n v="151.36000000000001"/>
  </r>
  <r>
    <x v="72"/>
    <x v="72"/>
    <x v="3"/>
    <x v="13"/>
    <x v="6"/>
    <x v="4"/>
    <m/>
    <m/>
    <m/>
    <m/>
    <n v="0"/>
    <m/>
    <m/>
    <m/>
    <m/>
    <m/>
    <m/>
    <m/>
    <m/>
    <m/>
    <m/>
    <m/>
    <m/>
    <m/>
    <m/>
    <n v="120528"/>
    <n v="3817"/>
    <n v="39.76"/>
    <n v="15066"/>
  </r>
  <r>
    <x v="17"/>
    <x v="17"/>
    <x v="10"/>
    <x v="7"/>
    <x v="64"/>
    <x v="4"/>
    <m/>
    <m/>
    <m/>
    <m/>
    <n v="0"/>
    <m/>
    <m/>
    <m/>
    <m/>
    <m/>
    <m/>
    <m/>
    <m/>
    <m/>
    <m/>
    <m/>
    <m/>
    <m/>
    <m/>
    <n v="68.92"/>
    <n v="6861"/>
    <n v="7.62"/>
    <n v="0.92"/>
  </r>
  <r>
    <x v="21"/>
    <x v="21"/>
    <x v="14"/>
    <x v="5"/>
    <x v="20"/>
    <x v="292"/>
    <n v="37280"/>
    <n v="51.78"/>
    <n v="3699.2"/>
    <n v="206415.35999999999"/>
    <n v="28816"/>
    <n v="55879"/>
    <n v="77.61"/>
    <n v="480.27"/>
    <n v="347500.79"/>
    <m/>
    <m/>
    <m/>
    <m/>
    <m/>
    <m/>
    <m/>
    <m/>
    <m/>
    <m/>
    <n v="1199.8499999999999"/>
    <n v="22540"/>
    <n v="31.31"/>
    <n v="20"/>
  </r>
  <r>
    <x v="7"/>
    <x v="7"/>
    <x v="5"/>
    <x v="2"/>
    <x v="69"/>
    <x v="293"/>
    <n v="52871"/>
    <n v="75.959999999999994"/>
    <n v="5629"/>
    <n v="303628.26"/>
    <n v="18571.29"/>
    <n v="23034"/>
    <n v="33.090000000000003"/>
    <n v="320.19"/>
    <n v="223956.76"/>
    <m/>
    <m/>
    <m/>
    <m/>
    <m/>
    <m/>
    <m/>
    <m/>
    <m/>
    <m/>
    <n v="289"/>
    <n v="37296"/>
    <n v="53.59"/>
    <n v="4.9800000000000004"/>
  </r>
  <r>
    <x v="22"/>
    <x v="22"/>
    <x v="6"/>
    <x v="1"/>
    <x v="6"/>
    <x v="4"/>
    <m/>
    <m/>
    <m/>
    <m/>
    <n v="0"/>
    <m/>
    <m/>
    <m/>
    <m/>
    <m/>
    <m/>
    <m/>
    <m/>
    <m/>
    <m/>
    <m/>
    <m/>
    <m/>
    <m/>
    <n v="76.599999999999994"/>
    <n v="6246"/>
    <n v="65.06"/>
    <n v="9.57"/>
  </r>
  <r>
    <x v="84"/>
    <x v="84"/>
    <x v="1"/>
    <x v="2"/>
    <x v="9"/>
    <x v="294"/>
    <n v="15629"/>
    <n v="32.56"/>
    <n v="3197.35"/>
    <n v="118941.42"/>
    <n v="22045.59"/>
    <n v="34764"/>
    <n v="72.430000000000007"/>
    <n v="551.14"/>
    <n v="265854.34000000003"/>
    <m/>
    <m/>
    <m/>
    <m/>
    <m/>
    <m/>
    <m/>
    <m/>
    <m/>
    <m/>
    <n v="195400"/>
    <n v="7204"/>
    <n v="15.01"/>
    <n v="4885"/>
  </r>
  <r>
    <x v="41"/>
    <x v="41"/>
    <x v="10"/>
    <x v="1"/>
    <x v="16"/>
    <x v="295"/>
    <n v="78"/>
    <n v="1.63"/>
    <n v="13.75"/>
    <n v="51.15"/>
    <n v="0"/>
    <m/>
    <m/>
    <m/>
    <m/>
    <m/>
    <m/>
    <m/>
    <m/>
    <m/>
    <m/>
    <m/>
    <m/>
    <m/>
    <m/>
    <n v="605"/>
    <n v="2167"/>
    <n v="45.15"/>
    <n v="151.25"/>
  </r>
  <r>
    <x v="40"/>
    <x v="40"/>
    <x v="1"/>
    <x v="0"/>
    <x v="58"/>
    <x v="296"/>
    <n v="96900"/>
    <n v="77.64"/>
    <n v="14120.19"/>
    <n v="1365705"/>
    <n v="0"/>
    <m/>
    <m/>
    <m/>
    <m/>
    <m/>
    <m/>
    <m/>
    <m/>
    <m/>
    <m/>
    <m/>
    <m/>
    <m/>
    <m/>
    <n v="929100"/>
    <n v="58681"/>
    <n v="47.02"/>
    <n v="8933.65"/>
  </r>
  <r>
    <x v="5"/>
    <x v="5"/>
    <x v="11"/>
    <x v="5"/>
    <x v="33"/>
    <x v="297"/>
    <n v="127583"/>
    <n v="106.32"/>
    <n v="6554.16"/>
    <n v="609536.88"/>
    <n v="0"/>
    <m/>
    <m/>
    <m/>
    <m/>
    <m/>
    <m/>
    <m/>
    <m/>
    <m/>
    <m/>
    <m/>
    <m/>
    <m/>
    <m/>
    <n v="2917"/>
    <n v="17425"/>
    <n v="14.52"/>
    <n v="29.17"/>
  </r>
  <r>
    <x v="54"/>
    <x v="54"/>
    <x v="0"/>
    <x v="2"/>
    <x v="9"/>
    <x v="298"/>
    <n v="75040"/>
    <n v="156.33000000000001"/>
    <n v="9857"/>
    <n v="366680.4"/>
    <n v="0"/>
    <m/>
    <m/>
    <m/>
    <m/>
    <m/>
    <m/>
    <m/>
    <m/>
    <m/>
    <m/>
    <m/>
    <m/>
    <m/>
    <m/>
    <n v="67700"/>
    <n v="5181"/>
    <n v="10.79"/>
    <n v="1692.5"/>
  </r>
  <r>
    <x v="148"/>
    <x v="148"/>
    <x v="8"/>
    <x v="1"/>
    <x v="7"/>
    <x v="0"/>
    <n v="0"/>
    <n v="0"/>
    <n v="0"/>
    <n v="0"/>
    <n v="0"/>
    <m/>
    <m/>
    <m/>
    <m/>
    <m/>
    <m/>
    <m/>
    <m/>
    <m/>
    <m/>
    <m/>
    <m/>
    <m/>
    <m/>
    <n v="66.84"/>
    <n v="1256"/>
    <n v="52.33"/>
    <n v="33.42"/>
  </r>
  <r>
    <x v="56"/>
    <x v="56"/>
    <x v="0"/>
    <x v="3"/>
    <x v="16"/>
    <x v="4"/>
    <m/>
    <m/>
    <m/>
    <m/>
    <n v="0"/>
    <m/>
    <m/>
    <m/>
    <m/>
    <m/>
    <m/>
    <m/>
    <m/>
    <m/>
    <m/>
    <m/>
    <m/>
    <m/>
    <m/>
    <n v="148600"/>
    <n v="26167"/>
    <n v="545.15"/>
    <n v="37150"/>
  </r>
  <r>
    <x v="91"/>
    <x v="91"/>
    <x v="1"/>
    <x v="3"/>
    <x v="7"/>
    <x v="299"/>
    <n v="2413"/>
    <n v="100.54"/>
    <n v="10869"/>
    <n v="20216.34"/>
    <n v="2557.71"/>
    <n v="3326"/>
    <n v="138.58000000000001"/>
    <n v="1278.8599999999999"/>
    <n v="30844.2"/>
    <m/>
    <m/>
    <m/>
    <m/>
    <m/>
    <m/>
    <m/>
    <m/>
    <m/>
    <m/>
    <n v="20800"/>
    <n v="570"/>
    <n v="23.75"/>
    <n v="10400"/>
  </r>
  <r>
    <x v="45"/>
    <x v="45"/>
    <x v="4"/>
    <x v="1"/>
    <x v="71"/>
    <x v="4"/>
    <m/>
    <m/>
    <m/>
    <m/>
    <n v="0"/>
    <m/>
    <m/>
    <m/>
    <m/>
    <m/>
    <m/>
    <m/>
    <m/>
    <m/>
    <m/>
    <m/>
    <m/>
    <m/>
    <m/>
    <n v="387.39"/>
    <n v="2481"/>
    <n v="41.35"/>
    <n v="77.48"/>
  </r>
  <r>
    <x v="76"/>
    <x v="76"/>
    <x v="10"/>
    <x v="4"/>
    <x v="65"/>
    <x v="300"/>
    <n v="221509"/>
    <n v="123.06"/>
    <n v="681.98"/>
    <n v="95136.21"/>
    <n v="92169.74"/>
    <n v="1252095"/>
    <n v="695.61"/>
    <n v="614.46"/>
    <n v="1111502.52"/>
    <m/>
    <m/>
    <m/>
    <m/>
    <m/>
    <m/>
    <m/>
    <m/>
    <m/>
    <m/>
    <n v="1096933"/>
    <n v="1606135"/>
    <n v="892.3"/>
    <n v="7312.89"/>
  </r>
  <r>
    <x v="65"/>
    <x v="65"/>
    <x v="12"/>
    <x v="7"/>
    <x v="10"/>
    <x v="301"/>
    <n v="122735"/>
    <n v="138.22"/>
    <n v="7551.99"/>
    <n v="519727.71"/>
    <n v="0"/>
    <m/>
    <m/>
    <m/>
    <m/>
    <m/>
    <m/>
    <m/>
    <m/>
    <m/>
    <m/>
    <m/>
    <m/>
    <m/>
    <m/>
    <n v="4892"/>
    <n v="13215"/>
    <n v="14.88"/>
    <n v="66.11"/>
  </r>
  <r>
    <x v="44"/>
    <x v="44"/>
    <x v="10"/>
    <x v="7"/>
    <x v="63"/>
    <x v="302"/>
    <n v="211611"/>
    <n v="89.06"/>
    <n v="9947.33"/>
    <n v="1831701.03"/>
    <n v="16184.29"/>
    <n v="21627"/>
    <n v="9.1"/>
    <n v="81.739999999999995"/>
    <n v="195171.17"/>
    <m/>
    <m/>
    <m/>
    <m/>
    <m/>
    <m/>
    <m/>
    <m/>
    <m/>
    <m/>
    <n v="9100"/>
    <n v="58949"/>
    <n v="24.81"/>
    <n v="45.96"/>
  </r>
  <r>
    <x v="83"/>
    <x v="83"/>
    <x v="8"/>
    <x v="2"/>
    <x v="9"/>
    <x v="303"/>
    <n v="20776"/>
    <n v="43.28"/>
    <n v="3265"/>
    <n v="121458"/>
    <n v="20575.169999999998"/>
    <n v="18822"/>
    <n v="39.21"/>
    <n v="514.38"/>
    <n v="248122.14"/>
    <m/>
    <m/>
    <m/>
    <m/>
    <m/>
    <m/>
    <m/>
    <m/>
    <m/>
    <m/>
    <n v="1764"/>
    <n v="18843"/>
    <n v="39.26"/>
    <n v="44.1"/>
  </r>
  <r>
    <x v="149"/>
    <x v="149"/>
    <x v="9"/>
    <x v="2"/>
    <x v="42"/>
    <x v="304"/>
    <n v="52219"/>
    <n v="145.05000000000001"/>
    <n v="10978.2"/>
    <n v="306291.78000000003"/>
    <n v="0"/>
    <m/>
    <m/>
    <m/>
    <m/>
    <m/>
    <m/>
    <m/>
    <m/>
    <m/>
    <m/>
    <m/>
    <m/>
    <m/>
    <m/>
    <n v="0"/>
    <m/>
    <m/>
    <n v="0"/>
  </r>
  <r>
    <x v="150"/>
    <x v="150"/>
    <x v="13"/>
    <x v="1"/>
    <x v="71"/>
    <x v="305"/>
    <n v="607"/>
    <n v="10.119999999999999"/>
    <n v="373"/>
    <n v="1734.45"/>
    <n v="0"/>
    <m/>
    <m/>
    <m/>
    <m/>
    <m/>
    <m/>
    <m/>
    <m/>
    <m/>
    <n v="3595"/>
    <n v="7292"/>
    <n v="121.53"/>
    <n v="719"/>
    <n v="80470.48"/>
    <n v="51500"/>
    <n v="5666"/>
    <n v="94.43"/>
    <n v="10300"/>
  </r>
  <r>
    <x v="151"/>
    <x v="151"/>
    <x v="11"/>
    <x v="2"/>
    <x v="9"/>
    <x v="306"/>
    <n v="59047"/>
    <n v="123.01"/>
    <n v="8616"/>
    <n v="320515.20000000001"/>
    <n v="0"/>
    <m/>
    <m/>
    <m/>
    <m/>
    <m/>
    <m/>
    <m/>
    <m/>
    <m/>
    <m/>
    <m/>
    <m/>
    <m/>
    <m/>
    <n v="5.38"/>
    <n v="75250"/>
    <n v="156.77000000000001"/>
    <n v="0.13"/>
  </r>
  <r>
    <x v="130"/>
    <x v="130"/>
    <x v="3"/>
    <x v="2"/>
    <x v="9"/>
    <x v="307"/>
    <n v="23345"/>
    <n v="48.64"/>
    <n v="2682"/>
    <n v="99770.4"/>
    <n v="24279.34"/>
    <n v="31153"/>
    <n v="64.900000000000006"/>
    <n v="606.98"/>
    <n v="292791.84999999998"/>
    <m/>
    <m/>
    <m/>
    <m/>
    <m/>
    <m/>
    <m/>
    <m/>
    <m/>
    <m/>
    <n v="94500"/>
    <n v="1717"/>
    <n v="3.58"/>
    <n v="2362.5"/>
  </r>
  <r>
    <x v="91"/>
    <x v="91"/>
    <x v="10"/>
    <x v="5"/>
    <x v="3"/>
    <x v="308"/>
    <n v="73922"/>
    <n v="85.56"/>
    <n v="10944.33"/>
    <n v="732832.56"/>
    <n v="0"/>
    <m/>
    <m/>
    <m/>
    <m/>
    <m/>
    <m/>
    <m/>
    <m/>
    <m/>
    <m/>
    <m/>
    <m/>
    <m/>
    <m/>
    <n v="126800"/>
    <n v="3781"/>
    <n v="4.38"/>
    <n v="1761.11"/>
  </r>
  <r>
    <x v="73"/>
    <x v="73"/>
    <x v="2"/>
    <x v="0"/>
    <x v="61"/>
    <x v="309"/>
    <n v="78957"/>
    <n v="71.52"/>
    <n v="7965.22"/>
    <n v="681504"/>
    <n v="0"/>
    <m/>
    <m/>
    <m/>
    <m/>
    <m/>
    <m/>
    <m/>
    <m/>
    <m/>
    <m/>
    <m/>
    <m/>
    <m/>
    <m/>
    <n v="357040"/>
    <n v="16096"/>
    <n v="14.58"/>
    <n v="3880.87"/>
  </r>
  <r>
    <x v="108"/>
    <x v="108"/>
    <x v="14"/>
    <x v="2"/>
    <x v="37"/>
    <x v="310"/>
    <n v="43808"/>
    <n v="114.08"/>
    <n v="8850"/>
    <n v="263376"/>
    <n v="0"/>
    <m/>
    <m/>
    <m/>
    <m/>
    <m/>
    <m/>
    <m/>
    <m/>
    <m/>
    <m/>
    <m/>
    <m/>
    <m/>
    <m/>
    <n v="792.73"/>
    <n v="9885"/>
    <n v="25.74"/>
    <n v="24.77"/>
  </r>
  <r>
    <x v="116"/>
    <x v="116"/>
    <x v="7"/>
    <x v="1"/>
    <x v="16"/>
    <x v="311"/>
    <n v="1928"/>
    <n v="40.17"/>
    <n v="4399.5"/>
    <n v="16366.14"/>
    <n v="0"/>
    <m/>
    <m/>
    <m/>
    <m/>
    <m/>
    <m/>
    <m/>
    <m/>
    <m/>
    <n v="577"/>
    <n v="669"/>
    <n v="13.94"/>
    <n v="144"/>
    <n v="12915.57"/>
    <n v="23000"/>
    <n v="765"/>
    <n v="15.94"/>
    <n v="5750"/>
  </r>
  <r>
    <x v="44"/>
    <x v="44"/>
    <x v="4"/>
    <x v="13"/>
    <x v="31"/>
    <x v="4"/>
    <m/>
    <m/>
    <m/>
    <m/>
    <n v="0"/>
    <m/>
    <m/>
    <m/>
    <m/>
    <m/>
    <m/>
    <m/>
    <m/>
    <m/>
    <m/>
    <m/>
    <m/>
    <m/>
    <m/>
    <n v="0"/>
    <m/>
    <m/>
    <n v="0"/>
  </r>
  <r>
    <x v="134"/>
    <x v="134"/>
    <x v="12"/>
    <x v="2"/>
    <x v="38"/>
    <x v="312"/>
    <n v="63060"/>
    <n v="93.84"/>
    <n v="8360.02"/>
    <n v="435389.73"/>
    <n v="0"/>
    <m/>
    <m/>
    <m/>
    <m/>
    <m/>
    <m/>
    <m/>
    <m/>
    <m/>
    <m/>
    <m/>
    <m/>
    <m/>
    <m/>
    <n v="1029.3399999999999"/>
    <n v="3135"/>
    <n v="4.67"/>
    <n v="18.38"/>
  </r>
  <r>
    <x v="152"/>
    <x v="152"/>
    <x v="10"/>
    <x v="1"/>
    <x v="28"/>
    <x v="313"/>
    <n v="1879"/>
    <n v="13.05"/>
    <n v="637.91999999999996"/>
    <n v="7119.15"/>
    <n v="0"/>
    <n v="0"/>
    <n v="0"/>
    <m/>
    <m/>
    <n v="0"/>
    <n v="0"/>
    <n v="0"/>
    <n v="0"/>
    <n v="0"/>
    <n v="0"/>
    <n v="0"/>
    <n v="0"/>
    <n v="0"/>
    <n v="0"/>
    <n v="1145.6500000000001"/>
    <n v="2556"/>
    <n v="17.75"/>
    <n v="95.47"/>
  </r>
  <r>
    <x v="75"/>
    <x v="75"/>
    <x v="3"/>
    <x v="5"/>
    <x v="9"/>
    <x v="314"/>
    <n v="20682"/>
    <n v="43.09"/>
    <n v="3664"/>
    <n v="136300.79999999999"/>
    <n v="33507.64"/>
    <n v="43216"/>
    <n v="90.03"/>
    <n v="837.69"/>
    <n v="404078.63"/>
    <m/>
    <m/>
    <m/>
    <m/>
    <m/>
    <m/>
    <m/>
    <m/>
    <m/>
    <m/>
    <n v="95700"/>
    <n v="2060"/>
    <n v="4.29"/>
    <n v="2392.5"/>
  </r>
  <r>
    <x v="153"/>
    <x v="153"/>
    <x v="0"/>
    <x v="7"/>
    <x v="14"/>
    <x v="315"/>
    <n v="71442"/>
    <n v="135.31"/>
    <n v="8441.5499999999993"/>
    <n v="345428.04"/>
    <n v="0"/>
    <m/>
    <m/>
    <m/>
    <m/>
    <m/>
    <m/>
    <m/>
    <m/>
    <m/>
    <m/>
    <m/>
    <m/>
    <m/>
    <m/>
    <n v="28.74"/>
    <n v="2160"/>
    <n v="4.09"/>
    <n v="0.65"/>
  </r>
  <r>
    <x v="136"/>
    <x v="136"/>
    <x v="13"/>
    <x v="2"/>
    <x v="17"/>
    <x v="316"/>
    <n v="40714"/>
    <n v="67.86"/>
    <n v="1993.8"/>
    <n v="92711.7"/>
    <n v="26691.56"/>
    <n v="23424"/>
    <n v="39.04"/>
    <n v="533.83000000000004"/>
    <n v="321881.55"/>
    <m/>
    <m/>
    <m/>
    <m/>
    <m/>
    <m/>
    <m/>
    <m/>
    <m/>
    <m/>
    <n v="99800"/>
    <n v="10591"/>
    <n v="17.649999999999999"/>
    <n v="1996"/>
  </r>
  <r>
    <x v="72"/>
    <x v="72"/>
    <x v="9"/>
    <x v="12"/>
    <x v="1"/>
    <x v="4"/>
    <m/>
    <m/>
    <m/>
    <m/>
    <n v="0"/>
    <m/>
    <m/>
    <m/>
    <m/>
    <m/>
    <m/>
    <m/>
    <m/>
    <m/>
    <m/>
    <m/>
    <m/>
    <m/>
    <m/>
    <n v="0"/>
    <n v="3468"/>
    <n v="48.17"/>
    <n v="0"/>
  </r>
  <r>
    <x v="88"/>
    <x v="88"/>
    <x v="11"/>
    <x v="1"/>
    <x v="41"/>
    <x v="4"/>
    <m/>
    <m/>
    <m/>
    <m/>
    <n v="0"/>
    <m/>
    <m/>
    <m/>
    <m/>
    <m/>
    <m/>
    <m/>
    <m/>
    <m/>
    <m/>
    <m/>
    <m/>
    <m/>
    <m/>
    <n v="13506"/>
    <n v="2399"/>
    <n v="66.64"/>
    <n v="4502"/>
  </r>
  <r>
    <x v="30"/>
    <x v="30"/>
    <x v="8"/>
    <x v="11"/>
    <x v="17"/>
    <x v="4"/>
    <m/>
    <m/>
    <m/>
    <m/>
    <n v="0"/>
    <m/>
    <m/>
    <m/>
    <m/>
    <m/>
    <m/>
    <m/>
    <m/>
    <m/>
    <m/>
    <m/>
    <m/>
    <m/>
    <m/>
    <n v="4582"/>
    <n v="55416"/>
    <n v="92.36"/>
    <n v="91.64"/>
  </r>
  <r>
    <x v="38"/>
    <x v="38"/>
    <x v="1"/>
    <x v="3"/>
    <x v="16"/>
    <x v="317"/>
    <n v="42"/>
    <n v="0.88"/>
    <n v="57"/>
    <n v="212.04"/>
    <n v="0"/>
    <m/>
    <m/>
    <m/>
    <m/>
    <m/>
    <m/>
    <m/>
    <m/>
    <m/>
    <m/>
    <m/>
    <m/>
    <m/>
    <m/>
    <n v="471"/>
    <n v="2013"/>
    <n v="41.94"/>
    <n v="117.75"/>
  </r>
  <r>
    <x v="52"/>
    <x v="52"/>
    <x v="2"/>
    <x v="11"/>
    <x v="65"/>
    <x v="318"/>
    <n v="119976"/>
    <n v="66.650000000000006"/>
    <n v="5020"/>
    <n v="700290"/>
    <n v="116959.26"/>
    <n v="177825"/>
    <n v="98.79"/>
    <n v="779.73"/>
    <n v="1410446.84"/>
    <m/>
    <m/>
    <m/>
    <m/>
    <m/>
    <m/>
    <m/>
    <m/>
    <m/>
    <m/>
    <n v="17921"/>
    <n v="80505"/>
    <n v="44.73"/>
    <n v="119.47"/>
  </r>
  <r>
    <x v="140"/>
    <x v="140"/>
    <x v="3"/>
    <x v="0"/>
    <x v="9"/>
    <x v="319"/>
    <n v="22642"/>
    <n v="47.17"/>
    <n v="3679"/>
    <n v="136858.79999999999"/>
    <n v="13650.82"/>
    <n v="10645"/>
    <n v="22.18"/>
    <n v="341.27"/>
    <n v="164619.39000000001"/>
    <m/>
    <m/>
    <m/>
    <m/>
    <m/>
    <m/>
    <m/>
    <m/>
    <m/>
    <m/>
    <n v="322200"/>
    <n v="14292"/>
    <n v="29.78"/>
    <n v="8055"/>
  </r>
  <r>
    <x v="81"/>
    <x v="81"/>
    <x v="13"/>
    <x v="1"/>
    <x v="16"/>
    <x v="4"/>
    <m/>
    <m/>
    <m/>
    <m/>
    <n v="999.03"/>
    <n v="17"/>
    <n v="0.35"/>
    <m/>
    <m/>
    <m/>
    <m/>
    <m/>
    <m/>
    <m/>
    <m/>
    <m/>
    <m/>
    <m/>
    <m/>
    <n v="69400"/>
    <n v="1722"/>
    <n v="35.880000000000003"/>
    <n v="17350"/>
  </r>
  <r>
    <x v="56"/>
    <x v="56"/>
    <x v="0"/>
    <x v="21"/>
    <x v="4"/>
    <x v="0"/>
    <n v="0"/>
    <n v="0"/>
    <n v="0"/>
    <n v="0"/>
    <n v="0"/>
    <n v="0"/>
    <n v="0"/>
    <n v="0"/>
    <n v="0"/>
    <m/>
    <m/>
    <m/>
    <m/>
    <m/>
    <m/>
    <m/>
    <m/>
    <m/>
    <m/>
    <n v="0"/>
    <m/>
    <m/>
    <n v="0"/>
  </r>
  <r>
    <x v="154"/>
    <x v="154"/>
    <x v="12"/>
    <x v="2"/>
    <x v="14"/>
    <x v="320"/>
    <n v="39002"/>
    <n v="73.87"/>
    <n v="6410.91"/>
    <n v="262334.40000000002"/>
    <n v="3925.25"/>
    <n v="5631"/>
    <n v="10.66"/>
    <n v="89.21"/>
    <n v="47335.71"/>
    <m/>
    <m/>
    <m/>
    <m/>
    <m/>
    <m/>
    <m/>
    <m/>
    <m/>
    <m/>
    <n v="231.27"/>
    <n v="13692"/>
    <n v="25.93"/>
    <n v="5.26"/>
  </r>
  <r>
    <x v="20"/>
    <x v="20"/>
    <x v="12"/>
    <x v="3"/>
    <x v="11"/>
    <x v="321"/>
    <n v="287"/>
    <n v="2.39"/>
    <n v="69.400000000000006"/>
    <n v="645.41999999999996"/>
    <n v="0"/>
    <n v="0"/>
    <n v="0"/>
    <m/>
    <m/>
    <m/>
    <m/>
    <m/>
    <m/>
    <m/>
    <m/>
    <m/>
    <m/>
    <m/>
    <m/>
    <n v="41100"/>
    <n v="2602"/>
    <n v="21.68"/>
    <n v="4110"/>
  </r>
  <r>
    <x v="39"/>
    <x v="39"/>
    <x v="8"/>
    <x v="7"/>
    <x v="21"/>
    <x v="322"/>
    <n v="16834"/>
    <n v="58.45"/>
    <n v="3254.08"/>
    <n v="72631.14"/>
    <n v="0"/>
    <n v="13324"/>
    <n v="46.26"/>
    <m/>
    <m/>
    <m/>
    <m/>
    <m/>
    <m/>
    <m/>
    <m/>
    <m/>
    <m/>
    <m/>
    <m/>
    <n v="0"/>
    <n v="18057"/>
    <n v="62.7"/>
    <n v="0"/>
  </r>
  <r>
    <x v="40"/>
    <x v="40"/>
    <x v="7"/>
    <x v="5"/>
    <x v="15"/>
    <x v="323"/>
    <n v="14701"/>
    <n v="34.03"/>
    <n v="6048.89"/>
    <n v="202516.8"/>
    <n v="0"/>
    <m/>
    <m/>
    <m/>
    <m/>
    <m/>
    <m/>
    <m/>
    <m/>
    <m/>
    <m/>
    <m/>
    <m/>
    <m/>
    <m/>
    <n v="54900"/>
    <n v="3029"/>
    <n v="7.01"/>
    <n v="1525"/>
  </r>
  <r>
    <x v="91"/>
    <x v="91"/>
    <x v="15"/>
    <x v="0"/>
    <x v="64"/>
    <x v="324"/>
    <n v="114340"/>
    <n v="127.04"/>
    <n v="12054.4"/>
    <n v="840794.4"/>
    <n v="0"/>
    <m/>
    <m/>
    <m/>
    <m/>
    <m/>
    <m/>
    <m/>
    <m/>
    <m/>
    <m/>
    <m/>
    <m/>
    <m/>
    <m/>
    <n v="217172"/>
    <n v="9722"/>
    <n v="10.8"/>
    <n v="2895.63"/>
  </r>
  <r>
    <x v="6"/>
    <x v="6"/>
    <x v="2"/>
    <x v="4"/>
    <x v="21"/>
    <x v="325"/>
    <n v="31308"/>
    <n v="108.71"/>
    <n v="6170.33"/>
    <n v="137721.84"/>
    <n v="110389.91"/>
    <n v="31948"/>
    <n v="110.93"/>
    <m/>
    <m/>
    <m/>
    <m/>
    <m/>
    <m/>
    <m/>
    <n v="4341"/>
    <n v="8000"/>
    <n v="27.78"/>
    <n v="180"/>
    <n v="97168.94"/>
    <n v="1401898"/>
    <n v="155281"/>
    <n v="539.16999999999996"/>
    <n v="58412.42"/>
  </r>
  <r>
    <x v="130"/>
    <x v="130"/>
    <x v="8"/>
    <x v="7"/>
    <x v="30"/>
    <x v="326"/>
    <n v="37189"/>
    <n v="64.56"/>
    <n v="2617.1"/>
    <n v="116827.53"/>
    <n v="33581.96"/>
    <n v="36131"/>
    <n v="62.73"/>
    <n v="699.62"/>
    <n v="404974.92"/>
    <m/>
    <m/>
    <m/>
    <m/>
    <m/>
    <m/>
    <m/>
    <m/>
    <m/>
    <m/>
    <n v="377900"/>
    <n v="10524"/>
    <n v="18.27"/>
    <n v="7872.92"/>
  </r>
  <r>
    <x v="5"/>
    <x v="5"/>
    <x v="10"/>
    <x v="5"/>
    <x v="33"/>
    <x v="327"/>
    <n v="69460"/>
    <n v="57.88"/>
    <n v="3112.79"/>
    <n v="289489.46999999997"/>
    <n v="0"/>
    <m/>
    <m/>
    <m/>
    <m/>
    <m/>
    <m/>
    <m/>
    <m/>
    <m/>
    <m/>
    <m/>
    <m/>
    <m/>
    <m/>
    <n v="986"/>
    <n v="6160"/>
    <n v="5.13"/>
    <n v="9.86"/>
  </r>
  <r>
    <x v="6"/>
    <x v="6"/>
    <x v="14"/>
    <x v="5"/>
    <x v="3"/>
    <x v="328"/>
    <n v="48782"/>
    <n v="56.46"/>
    <n v="4396.67"/>
    <n v="294400.8"/>
    <n v="28788.55"/>
    <n v="14269"/>
    <n v="16.52"/>
    <m/>
    <m/>
    <m/>
    <m/>
    <m/>
    <m/>
    <m/>
    <m/>
    <m/>
    <m/>
    <m/>
    <m/>
    <n v="164760"/>
    <n v="29580"/>
    <n v="34.24"/>
    <n v="2288.33"/>
  </r>
  <r>
    <x v="155"/>
    <x v="155"/>
    <x v="3"/>
    <x v="1"/>
    <x v="1"/>
    <x v="329"/>
    <n v="1539"/>
    <n v="21.38"/>
    <n v="1300.5"/>
    <n v="7256.79"/>
    <n v="0"/>
    <m/>
    <m/>
    <m/>
    <m/>
    <m/>
    <m/>
    <m/>
    <m/>
    <m/>
    <m/>
    <m/>
    <m/>
    <m/>
    <m/>
    <n v="262.01"/>
    <n v="4320"/>
    <n v="60"/>
    <n v="43.67"/>
  </r>
  <r>
    <x v="156"/>
    <x v="156"/>
    <x v="15"/>
    <x v="1"/>
    <x v="1"/>
    <x v="330"/>
    <n v="763"/>
    <n v="10.6"/>
    <n v="580"/>
    <n v="3236.4"/>
    <n v="269.64"/>
    <n v="489"/>
    <n v="6.79"/>
    <m/>
    <m/>
    <m/>
    <m/>
    <m/>
    <m/>
    <m/>
    <m/>
    <m/>
    <m/>
    <m/>
    <m/>
    <n v="580.17999999999995"/>
    <n v="2336"/>
    <n v="32.44"/>
    <n v="96.7"/>
  </r>
  <r>
    <x v="157"/>
    <x v="157"/>
    <x v="5"/>
    <x v="2"/>
    <x v="9"/>
    <x v="331"/>
    <n v="19188"/>
    <n v="39.979999999999997"/>
    <n v="2207.35"/>
    <n v="82113.42"/>
    <n v="13724.54"/>
    <n v="13743"/>
    <n v="28.63"/>
    <n v="343.11"/>
    <n v="165508.34"/>
    <m/>
    <m/>
    <m/>
    <m/>
    <m/>
    <m/>
    <m/>
    <m/>
    <m/>
    <m/>
    <n v="736.58"/>
    <n v="9515"/>
    <n v="19.82"/>
    <n v="18.41"/>
  </r>
  <r>
    <x v="48"/>
    <x v="48"/>
    <x v="13"/>
    <x v="7"/>
    <x v="15"/>
    <x v="332"/>
    <n v="15963"/>
    <n v="36.950000000000003"/>
    <n v="3240"/>
    <n v="108475.2"/>
    <n v="18651.79"/>
    <n v="24168"/>
    <n v="55.94"/>
    <n v="518.11"/>
    <n v="224927.58"/>
    <m/>
    <m/>
    <m/>
    <m/>
    <m/>
    <m/>
    <m/>
    <m/>
    <m/>
    <m/>
    <n v="2046"/>
    <n v="12762"/>
    <n v="29.54"/>
    <n v="56.83"/>
  </r>
  <r>
    <x v="25"/>
    <x v="25"/>
    <x v="2"/>
    <x v="19"/>
    <x v="88"/>
    <x v="333"/>
    <n v="96410"/>
    <n v="103"/>
    <n v="10008.27"/>
    <n v="725999.85"/>
    <n v="111767.22"/>
    <n v="161461"/>
    <n v="172.5"/>
    <m/>
    <m/>
    <m/>
    <m/>
    <m/>
    <m/>
    <m/>
    <n v="493"/>
    <n v="843"/>
    <n v="0.9"/>
    <n v="6"/>
    <n v="11035.31"/>
    <n v="4229"/>
    <n v="22644"/>
    <n v="24.19"/>
    <n v="54.22"/>
  </r>
  <r>
    <x v="15"/>
    <x v="15"/>
    <x v="9"/>
    <x v="3"/>
    <x v="1"/>
    <x v="334"/>
    <n v="212"/>
    <n v="2.94"/>
    <n v="19"/>
    <n v="106.02"/>
    <n v="0"/>
    <m/>
    <m/>
    <m/>
    <m/>
    <n v="2501"/>
    <n v="8125"/>
    <n v="112.85"/>
    <n v="416"/>
    <n v="31685.17"/>
    <m/>
    <m/>
    <m/>
    <m/>
    <m/>
    <n v="9029"/>
    <n v="24441"/>
    <n v="339.46"/>
    <n v="1504.83"/>
  </r>
  <r>
    <x v="94"/>
    <x v="94"/>
    <x v="6"/>
    <x v="2"/>
    <x v="38"/>
    <x v="335"/>
    <n v="77644"/>
    <n v="115.54"/>
    <n v="6562.86"/>
    <n v="341793.6"/>
    <n v="0"/>
    <m/>
    <m/>
    <m/>
    <m/>
    <m/>
    <m/>
    <m/>
    <m/>
    <m/>
    <m/>
    <m/>
    <m/>
    <m/>
    <m/>
    <n v="1736.51"/>
    <n v="6340"/>
    <n v="9.43"/>
    <n v="31.01"/>
  </r>
  <r>
    <x v="6"/>
    <x v="6"/>
    <x v="6"/>
    <x v="6"/>
    <x v="7"/>
    <x v="4"/>
    <m/>
    <m/>
    <m/>
    <m/>
    <n v="1104.75"/>
    <n v="885"/>
    <n v="36.880000000000003"/>
    <m/>
    <m/>
    <m/>
    <m/>
    <m/>
    <m/>
    <m/>
    <m/>
    <m/>
    <m/>
    <m/>
    <m/>
    <n v="15762"/>
    <n v="1758"/>
    <n v="73.25"/>
    <n v="7881"/>
  </r>
  <r>
    <x v="3"/>
    <x v="3"/>
    <x v="14"/>
    <x v="0"/>
    <x v="3"/>
    <x v="336"/>
    <n v="166735"/>
    <n v="192.98"/>
    <n v="11592.22"/>
    <n v="776215.2"/>
    <n v="0"/>
    <m/>
    <m/>
    <m/>
    <m/>
    <m/>
    <m/>
    <m/>
    <m/>
    <m/>
    <m/>
    <m/>
    <m/>
    <m/>
    <m/>
    <n v="230001"/>
    <n v="11783"/>
    <n v="13.64"/>
    <n v="3194.46"/>
  </r>
  <r>
    <x v="28"/>
    <x v="28"/>
    <x v="2"/>
    <x v="5"/>
    <x v="89"/>
    <x v="337"/>
    <n v="67564"/>
    <n v="52.13"/>
    <n v="3837.49"/>
    <n v="385437.57"/>
    <n v="46338.51"/>
    <n v="95212"/>
    <n v="73.47"/>
    <n v="429.06"/>
    <n v="558809.94999999995"/>
    <m/>
    <m/>
    <m/>
    <m/>
    <m/>
    <m/>
    <m/>
    <m/>
    <m/>
    <m/>
    <n v="103400"/>
    <n v="20613"/>
    <n v="15.91"/>
    <n v="957.41"/>
  </r>
  <r>
    <x v="14"/>
    <x v="14"/>
    <x v="6"/>
    <x v="4"/>
    <x v="26"/>
    <x v="338"/>
    <n v="10662"/>
    <n v="13.07"/>
    <n v="805.26"/>
    <n v="50924.94"/>
    <n v="79555.77"/>
    <n v="120976"/>
    <n v="148.25"/>
    <n v="1169.94"/>
    <n v="959386.91"/>
    <m/>
    <m/>
    <m/>
    <m/>
    <m/>
    <m/>
    <m/>
    <m/>
    <m/>
    <m/>
    <n v="0"/>
    <n v="36618"/>
    <n v="44.88"/>
    <n v="0"/>
  </r>
  <r>
    <x v="129"/>
    <x v="129"/>
    <x v="8"/>
    <x v="2"/>
    <x v="9"/>
    <x v="339"/>
    <n v="15106"/>
    <n v="31.47"/>
    <n v="2879.65"/>
    <n v="107122.98"/>
    <n v="20352"/>
    <n v="28587"/>
    <n v="59.56"/>
    <n v="508.8"/>
    <n v="245430.87"/>
    <m/>
    <m/>
    <m/>
    <m/>
    <m/>
    <m/>
    <m/>
    <m/>
    <m/>
    <m/>
    <n v="1150"/>
    <n v="15263"/>
    <n v="31.8"/>
    <n v="28.75"/>
  </r>
  <r>
    <x v="57"/>
    <x v="57"/>
    <x v="3"/>
    <x v="12"/>
    <x v="6"/>
    <x v="0"/>
    <n v="0"/>
    <n v="0"/>
    <n v="0"/>
    <n v="0"/>
    <n v="0"/>
    <m/>
    <m/>
    <m/>
    <m/>
    <m/>
    <m/>
    <m/>
    <m/>
    <m/>
    <m/>
    <m/>
    <m/>
    <m/>
    <m/>
    <n v="54100"/>
    <n v="5824"/>
    <n v="60.67"/>
    <n v="6762.5"/>
  </r>
  <r>
    <x v="158"/>
    <x v="158"/>
    <x v="10"/>
    <x v="0"/>
    <x v="5"/>
    <x v="340"/>
    <n v="65206"/>
    <n v="67.92"/>
    <n v="3538.66"/>
    <n v="263276.49"/>
    <n v="47260"/>
    <n v="66257"/>
    <n v="69.02"/>
    <m/>
    <m/>
    <m/>
    <m/>
    <m/>
    <m/>
    <m/>
    <m/>
    <m/>
    <m/>
    <m/>
    <m/>
    <n v="339251"/>
    <n v="29035"/>
    <n v="30.24"/>
    <n v="4240.6400000000003"/>
  </r>
  <r>
    <x v="3"/>
    <x v="3"/>
    <x v="2"/>
    <x v="4"/>
    <x v="20"/>
    <x v="341"/>
    <n v="4829"/>
    <n v="6.71"/>
    <n v="322.63"/>
    <n v="18002.939999999999"/>
    <n v="415.13"/>
    <n v="1052"/>
    <n v="1.46"/>
    <n v="6.92"/>
    <n v="5006.1899999999996"/>
    <m/>
    <m/>
    <m/>
    <m/>
    <m/>
    <m/>
    <m/>
    <m/>
    <m/>
    <m/>
    <n v="627865"/>
    <n v="22842"/>
    <n v="31.73"/>
    <n v="10464.42"/>
  </r>
  <r>
    <x v="84"/>
    <x v="84"/>
    <x v="2"/>
    <x v="4"/>
    <x v="90"/>
    <x v="342"/>
    <n v="865"/>
    <n v="2.12"/>
    <n v="83.12"/>
    <n v="2628.18"/>
    <n v="173.62"/>
    <n v="429"/>
    <n v="1.05"/>
    <m/>
    <m/>
    <m/>
    <m/>
    <m/>
    <m/>
    <m/>
    <n v="200"/>
    <n v="470"/>
    <n v="1.1499999999999999"/>
    <n v="5"/>
    <n v="4476.8"/>
    <n v="206180"/>
    <n v="8546"/>
    <n v="20.95"/>
    <n v="6064.12"/>
  </r>
  <r>
    <x v="2"/>
    <x v="2"/>
    <x v="14"/>
    <x v="7"/>
    <x v="5"/>
    <x v="343"/>
    <n v="144739"/>
    <n v="150.77000000000001"/>
    <n v="13413.75"/>
    <n v="997983"/>
    <n v="0"/>
    <m/>
    <m/>
    <m/>
    <m/>
    <m/>
    <m/>
    <m/>
    <m/>
    <m/>
    <m/>
    <m/>
    <m/>
    <m/>
    <m/>
    <n v="1448.56"/>
    <n v="4804"/>
    <n v="5"/>
    <n v="18.11"/>
  </r>
  <r>
    <x v="0"/>
    <x v="0"/>
    <x v="7"/>
    <x v="5"/>
    <x v="91"/>
    <x v="344"/>
    <n v="10445"/>
    <n v="16.12"/>
    <n v="1264.96"/>
    <n v="63526.44"/>
    <n v="48862"/>
    <n v="35786"/>
    <n v="55.23"/>
    <n v="904.85"/>
    <n v="589241.52"/>
    <m/>
    <m/>
    <m/>
    <m/>
    <m/>
    <m/>
    <m/>
    <m/>
    <m/>
    <m/>
    <n v="3168"/>
    <n v="12105"/>
    <n v="18.68"/>
    <n v="58.67"/>
  </r>
  <r>
    <x v="116"/>
    <x v="116"/>
    <x v="12"/>
    <x v="7"/>
    <x v="3"/>
    <x v="345"/>
    <n v="132229"/>
    <n v="153.04"/>
    <n v="9343.9"/>
    <n v="625667.73"/>
    <n v="4518.47"/>
    <n v="11875"/>
    <n v="13.74"/>
    <n v="62.76"/>
    <n v="54489.54"/>
    <m/>
    <m/>
    <m/>
    <m/>
    <m/>
    <m/>
    <m/>
    <m/>
    <m/>
    <m/>
    <n v="216175.12"/>
    <n v="27939"/>
    <n v="32.340000000000003"/>
    <n v="3002.43"/>
  </r>
  <r>
    <x v="159"/>
    <x v="159"/>
    <x v="15"/>
    <x v="12"/>
    <x v="6"/>
    <x v="4"/>
    <m/>
    <m/>
    <m/>
    <m/>
    <n v="0"/>
    <m/>
    <m/>
    <m/>
    <m/>
    <m/>
    <m/>
    <m/>
    <m/>
    <m/>
    <m/>
    <m/>
    <m/>
    <m/>
    <m/>
    <n v="0"/>
    <m/>
    <m/>
    <n v="0"/>
  </r>
  <r>
    <x v="127"/>
    <x v="127"/>
    <x v="8"/>
    <x v="2"/>
    <x v="30"/>
    <x v="346"/>
    <n v="92948"/>
    <n v="161.37"/>
    <n v="9628.33"/>
    <n v="429808.8"/>
    <n v="0"/>
    <m/>
    <m/>
    <m/>
    <m/>
    <m/>
    <m/>
    <m/>
    <m/>
    <m/>
    <m/>
    <m/>
    <m/>
    <m/>
    <m/>
    <n v="379.95"/>
    <n v="12842"/>
    <n v="22.3"/>
    <n v="7.92"/>
  </r>
  <r>
    <x v="147"/>
    <x v="147"/>
    <x v="1"/>
    <x v="5"/>
    <x v="87"/>
    <x v="347"/>
    <n v="166670"/>
    <n v="106.84"/>
    <n v="9752.31"/>
    <n v="1179054"/>
    <n v="7621"/>
    <n v="9285"/>
    <n v="5.95"/>
    <n v="58.62"/>
    <n v="91903.93"/>
    <m/>
    <m/>
    <m/>
    <m/>
    <m/>
    <m/>
    <m/>
    <m/>
    <m/>
    <m/>
    <n v="7814"/>
    <n v="30430"/>
    <n v="19.510000000000002"/>
    <n v="60.11"/>
  </r>
  <r>
    <x v="141"/>
    <x v="141"/>
    <x v="7"/>
    <x v="1"/>
    <x v="6"/>
    <x v="0"/>
    <n v="0"/>
    <n v="0"/>
    <n v="0"/>
    <n v="0"/>
    <n v="0"/>
    <n v="0"/>
    <n v="0"/>
    <m/>
    <m/>
    <n v="0"/>
    <n v="0"/>
    <n v="0"/>
    <n v="0"/>
    <n v="0"/>
    <n v="0"/>
    <n v="0"/>
    <n v="0"/>
    <n v="0"/>
    <n v="0"/>
    <n v="84900"/>
    <n v="3183"/>
    <n v="33.159999999999997"/>
    <n v="10612.5"/>
  </r>
  <r>
    <x v="129"/>
    <x v="129"/>
    <x v="5"/>
    <x v="7"/>
    <x v="17"/>
    <x v="348"/>
    <n v="21533"/>
    <n v="35.89"/>
    <n v="3187.4"/>
    <n v="148214.1"/>
    <n v="18984"/>
    <n v="29266"/>
    <n v="48.78"/>
    <n v="379.68"/>
    <n v="228933.75"/>
    <m/>
    <m/>
    <m/>
    <m/>
    <m/>
    <m/>
    <m/>
    <m/>
    <m/>
    <m/>
    <n v="1237"/>
    <n v="19200"/>
    <n v="32"/>
    <n v="24.74"/>
  </r>
  <r>
    <x v="109"/>
    <x v="109"/>
    <x v="15"/>
    <x v="7"/>
    <x v="80"/>
    <x v="349"/>
    <n v="100784"/>
    <n v="118.29"/>
    <n v="8883.48"/>
    <n v="586576.11"/>
    <n v="0"/>
    <n v="0"/>
    <n v="0"/>
    <m/>
    <m/>
    <n v="0"/>
    <n v="0"/>
    <n v="0"/>
    <n v="0"/>
    <n v="0"/>
    <n v="0"/>
    <n v="0"/>
    <n v="0"/>
    <n v="0"/>
    <n v="0"/>
    <n v="2212"/>
    <n v="6657"/>
    <n v="7.81"/>
    <n v="31.15"/>
  </r>
  <r>
    <x v="160"/>
    <x v="160"/>
    <x v="4"/>
    <x v="2"/>
    <x v="31"/>
    <x v="350"/>
    <n v="10330"/>
    <n v="43.04"/>
    <n v="2109"/>
    <n v="39227.4"/>
    <n v="0"/>
    <m/>
    <m/>
    <m/>
    <m/>
    <n v="3459"/>
    <n v="7828"/>
    <n v="32.619999999999997"/>
    <n v="172"/>
    <n v="43822.07"/>
    <m/>
    <m/>
    <m/>
    <m/>
    <m/>
    <n v="0"/>
    <m/>
    <m/>
    <n v="0"/>
  </r>
  <r>
    <x v="131"/>
    <x v="131"/>
    <x v="5"/>
    <x v="6"/>
    <x v="51"/>
    <x v="4"/>
    <m/>
    <m/>
    <m/>
    <m/>
    <n v="0"/>
    <m/>
    <m/>
    <m/>
    <m/>
    <m/>
    <m/>
    <m/>
    <m/>
    <m/>
    <n v="791"/>
    <n v="1212"/>
    <n v="101"/>
    <n v="791"/>
    <n v="17705.740000000002"/>
    <n v="63"/>
    <n v="658"/>
    <n v="54.83"/>
    <n v="63"/>
  </r>
  <r>
    <x v="87"/>
    <x v="87"/>
    <x v="11"/>
    <x v="14"/>
    <x v="17"/>
    <x v="351"/>
    <n v="25125"/>
    <n v="41.88"/>
    <n v="4185.6000000000004"/>
    <n v="194630.39999999999"/>
    <n v="18023.28"/>
    <n v="21793"/>
    <n v="36.32"/>
    <n v="360.47"/>
    <n v="217348.12"/>
    <m/>
    <m/>
    <m/>
    <m/>
    <m/>
    <m/>
    <m/>
    <m/>
    <m/>
    <m/>
    <n v="2412"/>
    <n v="19776"/>
    <n v="32.96"/>
    <n v="48.24"/>
  </r>
  <r>
    <x v="62"/>
    <x v="62"/>
    <x v="11"/>
    <x v="27"/>
    <x v="6"/>
    <x v="352"/>
    <n v="169"/>
    <n v="1.76"/>
    <n v="124.88"/>
    <n v="929.07"/>
    <n v="0"/>
    <n v="0"/>
    <n v="0"/>
    <m/>
    <m/>
    <m/>
    <m/>
    <m/>
    <m/>
    <m/>
    <m/>
    <m/>
    <m/>
    <m/>
    <m/>
    <n v="0"/>
    <n v="229"/>
    <n v="2.39"/>
    <n v="0"/>
  </r>
  <r>
    <x v="87"/>
    <x v="87"/>
    <x v="10"/>
    <x v="7"/>
    <x v="46"/>
    <x v="353"/>
    <n v="9558"/>
    <n v="30.63"/>
    <n v="2743.38"/>
    <n v="66335.039999999994"/>
    <n v="17186.68"/>
    <n v="22224"/>
    <n v="71.23"/>
    <n v="661.03"/>
    <n v="207259.31"/>
    <m/>
    <m/>
    <m/>
    <m/>
    <m/>
    <m/>
    <m/>
    <m/>
    <m/>
    <m/>
    <n v="1199"/>
    <n v="7733"/>
    <n v="24.79"/>
    <n v="46.12"/>
  </r>
  <r>
    <x v="80"/>
    <x v="80"/>
    <x v="9"/>
    <x v="5"/>
    <x v="69"/>
    <x v="354"/>
    <n v="66672"/>
    <n v="95.79"/>
    <n v="8139.43"/>
    <n v="439040.91"/>
    <n v="0"/>
    <m/>
    <m/>
    <m/>
    <m/>
    <m/>
    <m/>
    <m/>
    <m/>
    <m/>
    <m/>
    <m/>
    <m/>
    <m/>
    <m/>
    <n v="118800"/>
    <n v="13794"/>
    <n v="19.82"/>
    <n v="2048.2800000000002"/>
  </r>
  <r>
    <x v="119"/>
    <x v="119"/>
    <x v="6"/>
    <x v="7"/>
    <x v="56"/>
    <x v="355"/>
    <n v="77773"/>
    <n v="54.01"/>
    <n v="4174.8599999999997"/>
    <n v="465914.19"/>
    <n v="54042.68"/>
    <n v="64611"/>
    <n v="44.87"/>
    <n v="450.36"/>
    <n v="651716.85"/>
    <m/>
    <m/>
    <m/>
    <m/>
    <m/>
    <m/>
    <m/>
    <m/>
    <m/>
    <m/>
    <n v="634678"/>
    <n v="70023"/>
    <n v="48.63"/>
    <n v="5288.98"/>
  </r>
  <r>
    <x v="76"/>
    <x v="76"/>
    <x v="11"/>
    <x v="4"/>
    <x v="65"/>
    <x v="356"/>
    <n v="25316"/>
    <n v="14.06"/>
    <n v="580.05999999999995"/>
    <n v="80918.37"/>
    <n v="63082"/>
    <n v="110337"/>
    <n v="61.3"/>
    <n v="420.55"/>
    <n v="760724.76"/>
    <m/>
    <m/>
    <m/>
    <m/>
    <m/>
    <m/>
    <m/>
    <m/>
    <m/>
    <m/>
    <n v="1578744"/>
    <n v="55951"/>
    <n v="31.08"/>
    <n v="10524.96"/>
  </r>
  <r>
    <x v="15"/>
    <x v="15"/>
    <x v="4"/>
    <x v="5"/>
    <x v="13"/>
    <x v="357"/>
    <n v="5651"/>
    <n v="27.7"/>
    <n v="347.76"/>
    <n v="5498.16"/>
    <n v="1470.42"/>
    <n v="2383"/>
    <n v="11.68"/>
    <n v="86.5"/>
    <n v="17732.2"/>
    <m/>
    <m/>
    <m/>
    <m/>
    <m/>
    <m/>
    <m/>
    <m/>
    <m/>
    <m/>
    <n v="120.31"/>
    <n v="238"/>
    <n v="1.17"/>
    <n v="7.08"/>
  </r>
  <r>
    <x v="2"/>
    <x v="2"/>
    <x v="3"/>
    <x v="7"/>
    <x v="5"/>
    <x v="358"/>
    <n v="101509"/>
    <n v="105.74"/>
    <n v="8106.46"/>
    <n v="603120.81000000006"/>
    <n v="0"/>
    <m/>
    <m/>
    <m/>
    <m/>
    <m/>
    <m/>
    <m/>
    <m/>
    <m/>
    <m/>
    <m/>
    <m/>
    <m/>
    <m/>
    <n v="3910.37"/>
    <n v="11435"/>
    <n v="11.91"/>
    <n v="48.88"/>
  </r>
  <r>
    <x v="14"/>
    <x v="14"/>
    <x v="13"/>
    <x v="4"/>
    <x v="26"/>
    <x v="359"/>
    <n v="14288"/>
    <n v="17.510000000000002"/>
    <n v="905.21"/>
    <n v="57245.22"/>
    <n v="49830.26"/>
    <n v="55029"/>
    <n v="67.44"/>
    <n v="732.8"/>
    <n v="600918.07999999996"/>
    <m/>
    <m/>
    <m/>
    <m/>
    <m/>
    <m/>
    <m/>
    <m/>
    <m/>
    <m/>
    <n v="0"/>
    <n v="36244"/>
    <n v="44.42"/>
    <n v="0"/>
  </r>
  <r>
    <x v="161"/>
    <x v="161"/>
    <x v="8"/>
    <x v="17"/>
    <x v="2"/>
    <x v="360"/>
    <n v="2087"/>
    <n v="2.72"/>
    <n v="120.86"/>
    <n v="7193.55"/>
    <n v="274.49"/>
    <n v="381"/>
    <n v="0.5"/>
    <n v="4.29"/>
    <n v="3310.17"/>
    <m/>
    <m/>
    <m/>
    <m/>
    <m/>
    <m/>
    <m/>
    <m/>
    <m/>
    <m/>
    <n v="2997.99"/>
    <n v="32273"/>
    <n v="42.02"/>
    <n v="46.84"/>
  </r>
  <r>
    <x v="140"/>
    <x v="140"/>
    <x v="4"/>
    <x v="4"/>
    <x v="38"/>
    <x v="361"/>
    <n v="38903"/>
    <n v="57.89"/>
    <n v="4109.18"/>
    <n v="214006.02"/>
    <n v="19562.560000000001"/>
    <n v="32047"/>
    <n v="47.69"/>
    <n v="349.33"/>
    <n v="235910.79"/>
    <m/>
    <m/>
    <m/>
    <m/>
    <m/>
    <m/>
    <m/>
    <m/>
    <m/>
    <m/>
    <n v="483350"/>
    <n v="37564"/>
    <n v="55.9"/>
    <n v="8631.25"/>
  </r>
  <r>
    <x v="127"/>
    <x v="127"/>
    <x v="5"/>
    <x v="27"/>
    <x v="16"/>
    <x v="362"/>
    <n v="1411"/>
    <n v="29.4"/>
    <n v="283.25"/>
    <n v="1053.69"/>
    <n v="0"/>
    <m/>
    <m/>
    <m/>
    <m/>
    <m/>
    <m/>
    <m/>
    <m/>
    <m/>
    <m/>
    <m/>
    <m/>
    <m/>
    <m/>
    <n v="0"/>
    <m/>
    <m/>
    <n v="0"/>
  </r>
  <r>
    <x v="80"/>
    <x v="80"/>
    <x v="1"/>
    <x v="6"/>
    <x v="16"/>
    <x v="4"/>
    <m/>
    <m/>
    <m/>
    <m/>
    <n v="0"/>
    <m/>
    <m/>
    <m/>
    <m/>
    <m/>
    <m/>
    <m/>
    <m/>
    <m/>
    <m/>
    <m/>
    <m/>
    <m/>
    <m/>
    <n v="11000"/>
    <n v="897"/>
    <n v="18.690000000000001"/>
    <n v="2750"/>
  </r>
  <r>
    <x v="116"/>
    <x v="116"/>
    <x v="5"/>
    <x v="7"/>
    <x v="3"/>
    <x v="363"/>
    <n v="101257"/>
    <n v="117.2"/>
    <n v="9870"/>
    <n v="660895.19999999995"/>
    <n v="5568.38"/>
    <n v="4046"/>
    <n v="4.68"/>
    <m/>
    <m/>
    <m/>
    <m/>
    <m/>
    <m/>
    <m/>
    <m/>
    <m/>
    <m/>
    <m/>
    <m/>
    <n v="188840"/>
    <n v="25152"/>
    <n v="29.11"/>
    <n v="2622.78"/>
  </r>
  <r>
    <x v="162"/>
    <x v="162"/>
    <x v="1"/>
    <x v="1"/>
    <x v="4"/>
    <x v="364"/>
    <n v="395"/>
    <n v="4.7"/>
    <n v="265"/>
    <n v="1725.15"/>
    <n v="0"/>
    <m/>
    <m/>
    <m/>
    <m/>
    <m/>
    <m/>
    <m/>
    <m/>
    <m/>
    <m/>
    <m/>
    <m/>
    <m/>
    <m/>
    <n v="736"/>
    <n v="3995"/>
    <n v="47.56"/>
    <n v="105.14"/>
  </r>
  <r>
    <x v="163"/>
    <x v="163"/>
    <x v="14"/>
    <x v="1"/>
    <x v="6"/>
    <x v="365"/>
    <n v="1426"/>
    <n v="14.85"/>
    <n v="947.25"/>
    <n v="7047.54"/>
    <n v="0"/>
    <m/>
    <m/>
    <m/>
    <m/>
    <m/>
    <m/>
    <m/>
    <m/>
    <m/>
    <m/>
    <m/>
    <m/>
    <m/>
    <m/>
    <n v="33400"/>
    <n v="3907"/>
    <n v="40.700000000000003"/>
    <n v="4175"/>
  </r>
  <r>
    <x v="164"/>
    <x v="164"/>
    <x v="2"/>
    <x v="2"/>
    <x v="5"/>
    <x v="366"/>
    <n v="44856"/>
    <n v="46.73"/>
    <n v="3465.66"/>
    <n v="257845.29"/>
    <n v="0"/>
    <m/>
    <m/>
    <m/>
    <m/>
    <m/>
    <m/>
    <m/>
    <m/>
    <m/>
    <m/>
    <m/>
    <m/>
    <m/>
    <m/>
    <n v="0"/>
    <n v="4533"/>
    <n v="4.72"/>
    <n v="0"/>
  </r>
  <r>
    <x v="165"/>
    <x v="165"/>
    <x v="6"/>
    <x v="2"/>
    <x v="30"/>
    <x v="367"/>
    <n v="92579"/>
    <n v="160.72999999999999"/>
    <n v="10245.83"/>
    <n v="457374"/>
    <n v="0"/>
    <m/>
    <m/>
    <m/>
    <m/>
    <m/>
    <m/>
    <m/>
    <m/>
    <m/>
    <m/>
    <m/>
    <m/>
    <m/>
    <m/>
    <n v="0"/>
    <m/>
    <m/>
    <n v="0"/>
  </r>
  <r>
    <x v="56"/>
    <x v="56"/>
    <x v="14"/>
    <x v="4"/>
    <x v="92"/>
    <x v="368"/>
    <n v="25723"/>
    <n v="15.31"/>
    <n v="825.68"/>
    <n v="107503.35"/>
    <n v="180969.93"/>
    <n v="222785"/>
    <n v="132.61000000000001"/>
    <n v="1292.6400000000001"/>
    <n v="2182370.7000000002"/>
    <m/>
    <m/>
    <m/>
    <m/>
    <m/>
    <m/>
    <m/>
    <m/>
    <m/>
    <m/>
    <n v="1247000"/>
    <n v="229329"/>
    <n v="136.51"/>
    <n v="8907.14"/>
  </r>
  <r>
    <x v="72"/>
    <x v="72"/>
    <x v="11"/>
    <x v="25"/>
    <x v="28"/>
    <x v="4"/>
    <m/>
    <m/>
    <m/>
    <m/>
    <n v="0"/>
    <m/>
    <m/>
    <m/>
    <m/>
    <m/>
    <m/>
    <m/>
    <m/>
    <m/>
    <m/>
    <m/>
    <m/>
    <m/>
    <m/>
    <n v="149100"/>
    <n v="4196"/>
    <n v="29.14"/>
    <n v="12425"/>
  </r>
  <r>
    <x v="99"/>
    <x v="99"/>
    <x v="6"/>
    <x v="5"/>
    <x v="93"/>
    <x v="369"/>
    <n v="26801"/>
    <n v="67.680000000000007"/>
    <n v="6505.91"/>
    <n v="199666.35"/>
    <n v="18233"/>
    <n v="13777"/>
    <n v="34.79"/>
    <n v="552.52"/>
    <n v="219877.22"/>
    <m/>
    <m/>
    <m/>
    <m/>
    <m/>
    <m/>
    <m/>
    <m/>
    <m/>
    <m/>
    <n v="137000"/>
    <n v="6031"/>
    <n v="15.23"/>
    <n v="4151.5200000000004"/>
  </r>
  <r>
    <x v="166"/>
    <x v="166"/>
    <x v="8"/>
    <x v="2"/>
    <x v="57"/>
    <x v="370"/>
    <n v="26758"/>
    <n v="53.09"/>
    <n v="3605.71"/>
    <n v="140839.20000000001"/>
    <n v="16957.32"/>
    <n v="16278"/>
    <n v="32.299999999999997"/>
    <n v="403.75"/>
    <n v="204493.45"/>
    <m/>
    <m/>
    <m/>
    <m/>
    <m/>
    <m/>
    <m/>
    <m/>
    <m/>
    <m/>
    <n v="957"/>
    <n v="6339"/>
    <n v="12.58"/>
    <n v="22.79"/>
  </r>
  <r>
    <x v="127"/>
    <x v="127"/>
    <x v="9"/>
    <x v="2"/>
    <x v="30"/>
    <x v="371"/>
    <n v="50874"/>
    <n v="88.32"/>
    <n v="6527.73"/>
    <n v="291397.83"/>
    <n v="0"/>
    <m/>
    <m/>
    <m/>
    <m/>
    <m/>
    <m/>
    <m/>
    <m/>
    <m/>
    <m/>
    <m/>
    <m/>
    <m/>
    <m/>
    <n v="107.59"/>
    <n v="21631"/>
    <n v="37.549999999999997"/>
    <n v="2.2400000000000002"/>
  </r>
  <r>
    <x v="167"/>
    <x v="167"/>
    <x v="14"/>
    <x v="2"/>
    <x v="30"/>
    <x v="372"/>
    <n v="21066"/>
    <n v="36.57"/>
    <n v="3674.96"/>
    <n v="164050.14000000001"/>
    <n v="13547"/>
    <n v="27209"/>
    <n v="47.24"/>
    <m/>
    <m/>
    <m/>
    <m/>
    <m/>
    <m/>
    <m/>
    <m/>
    <m/>
    <m/>
    <m/>
    <m/>
    <n v="2102100"/>
    <n v="16917"/>
    <n v="29.37"/>
    <n v="43793.75"/>
  </r>
  <r>
    <x v="124"/>
    <x v="124"/>
    <x v="5"/>
    <x v="6"/>
    <x v="28"/>
    <x v="373"/>
    <n v="83"/>
    <n v="0.57999999999999996"/>
    <n v="34.08"/>
    <n v="380.37"/>
    <n v="0"/>
    <m/>
    <m/>
    <m/>
    <m/>
    <n v="3"/>
    <n v="3"/>
    <n v="0.02"/>
    <n v="0"/>
    <n v="38.01"/>
    <m/>
    <m/>
    <m/>
    <m/>
    <m/>
    <n v="60911"/>
    <n v="10670"/>
    <n v="74.099999999999994"/>
    <n v="5075.92"/>
  </r>
  <r>
    <x v="160"/>
    <x v="160"/>
    <x v="0"/>
    <x v="2"/>
    <x v="31"/>
    <x v="374"/>
    <n v="9236"/>
    <n v="38.479999999999997"/>
    <n v="3142.55"/>
    <n v="58451.43"/>
    <n v="0"/>
    <m/>
    <m/>
    <m/>
    <m/>
    <n v="5588"/>
    <n v="15963"/>
    <n v="66.510000000000005"/>
    <n v="279"/>
    <n v="70794.37"/>
    <m/>
    <m/>
    <m/>
    <m/>
    <m/>
    <n v="531.70000000000005"/>
    <n v="4656"/>
    <n v="19.399999999999999"/>
    <n v="26.59"/>
  </r>
  <r>
    <x v="65"/>
    <x v="65"/>
    <x v="9"/>
    <x v="2"/>
    <x v="30"/>
    <x v="375"/>
    <n v="45568"/>
    <n v="79.11"/>
    <n v="11996.71"/>
    <n v="535533.06000000006"/>
    <n v="19304.560000000001"/>
    <n v="20453"/>
    <n v="35.51"/>
    <n v="402.18"/>
    <n v="232799.46"/>
    <m/>
    <m/>
    <m/>
    <m/>
    <m/>
    <m/>
    <m/>
    <m/>
    <m/>
    <m/>
    <n v="2305"/>
    <n v="8118"/>
    <n v="14.09"/>
    <n v="48.02"/>
  </r>
  <r>
    <x v="62"/>
    <x v="62"/>
    <x v="10"/>
    <x v="27"/>
    <x v="6"/>
    <x v="0"/>
    <n v="0"/>
    <n v="0"/>
    <n v="0"/>
    <n v="0"/>
    <n v="0"/>
    <n v="0"/>
    <n v="0"/>
    <m/>
    <m/>
    <m/>
    <m/>
    <m/>
    <m/>
    <m/>
    <m/>
    <m/>
    <m/>
    <m/>
    <m/>
    <n v="0"/>
    <n v="0"/>
    <n v="0"/>
    <n v="0"/>
  </r>
  <r>
    <x v="56"/>
    <x v="56"/>
    <x v="4"/>
    <x v="21"/>
    <x v="4"/>
    <x v="0"/>
    <n v="0"/>
    <n v="0"/>
    <n v="0"/>
    <n v="0"/>
    <n v="0"/>
    <n v="0"/>
    <n v="0"/>
    <n v="0"/>
    <n v="0"/>
    <m/>
    <m/>
    <m/>
    <m/>
    <m/>
    <m/>
    <m/>
    <m/>
    <m/>
    <m/>
    <n v="0"/>
    <n v="0"/>
    <n v="0"/>
    <n v="0"/>
  </r>
  <r>
    <x v="66"/>
    <x v="66"/>
    <x v="4"/>
    <x v="11"/>
    <x v="84"/>
    <x v="376"/>
    <n v="121185"/>
    <n v="88.59"/>
    <n v="5392.04"/>
    <n v="571663.56000000006"/>
    <n v="49672.160000000003"/>
    <n v="69893"/>
    <n v="51.09"/>
    <n v="435.72"/>
    <n v="599011.51"/>
    <m/>
    <m/>
    <m/>
    <m/>
    <m/>
    <m/>
    <m/>
    <m/>
    <m/>
    <m/>
    <n v="4101"/>
    <n v="58997"/>
    <n v="43.13"/>
    <n v="35.97"/>
  </r>
  <r>
    <x v="3"/>
    <x v="3"/>
    <x v="6"/>
    <x v="6"/>
    <x v="1"/>
    <x v="4"/>
    <m/>
    <m/>
    <m/>
    <m/>
    <n v="0"/>
    <m/>
    <m/>
    <m/>
    <m/>
    <m/>
    <m/>
    <m/>
    <m/>
    <m/>
    <m/>
    <m/>
    <m/>
    <m/>
    <m/>
    <n v="37415"/>
    <n v="2416"/>
    <n v="33.56"/>
    <n v="6235.83"/>
  </r>
  <r>
    <x v="71"/>
    <x v="71"/>
    <x v="3"/>
    <x v="1"/>
    <x v="28"/>
    <x v="4"/>
    <m/>
    <m/>
    <m/>
    <m/>
    <n v="0"/>
    <m/>
    <m/>
    <m/>
    <m/>
    <m/>
    <m/>
    <m/>
    <m/>
    <m/>
    <m/>
    <m/>
    <m/>
    <m/>
    <m/>
    <n v="191.52"/>
    <n v="8078"/>
    <n v="56.1"/>
    <n v="15.96"/>
  </r>
  <r>
    <x v="6"/>
    <x v="6"/>
    <x v="10"/>
    <x v="11"/>
    <x v="20"/>
    <x v="377"/>
    <n v="9856"/>
    <n v="13.69"/>
    <n v="1044.0999999999999"/>
    <n v="58260.78"/>
    <n v="1271.58"/>
    <n v="3608"/>
    <n v="5.01"/>
    <n v="21.19"/>
    <n v="15334.38"/>
    <m/>
    <m/>
    <m/>
    <m/>
    <m/>
    <n v="72366"/>
    <n v="72005"/>
    <n v="100.01"/>
    <n v="1206"/>
    <n v="1619840.54"/>
    <n v="669901"/>
    <n v="70885"/>
    <n v="98.45"/>
    <n v="11165.02"/>
  </r>
  <r>
    <x v="153"/>
    <x v="153"/>
    <x v="4"/>
    <x v="7"/>
    <x v="14"/>
    <x v="378"/>
    <n v="45891"/>
    <n v="86.91"/>
    <n v="5463.48"/>
    <n v="223565.49"/>
    <n v="0"/>
    <m/>
    <m/>
    <m/>
    <m/>
    <m/>
    <m/>
    <m/>
    <m/>
    <m/>
    <m/>
    <m/>
    <m/>
    <m/>
    <m/>
    <n v="138.80000000000001"/>
    <n v="5432"/>
    <n v="10.29"/>
    <n v="3.15"/>
  </r>
  <r>
    <x v="76"/>
    <x v="76"/>
    <x v="5"/>
    <x v="21"/>
    <x v="76"/>
    <x v="379"/>
    <n v="40558"/>
    <n v="75.11"/>
    <n v="4848.3599999999997"/>
    <n v="202903.67999999999"/>
    <n v="14610.09"/>
    <n v="12042"/>
    <n v="22.3"/>
    <n v="324.67"/>
    <n v="176187.43"/>
    <m/>
    <m/>
    <m/>
    <m/>
    <m/>
    <m/>
    <m/>
    <m/>
    <m/>
    <m/>
    <n v="167900"/>
    <n v="13225"/>
    <n v="24.49"/>
    <n v="3731.11"/>
  </r>
  <r>
    <x v="10"/>
    <x v="10"/>
    <x v="8"/>
    <x v="4"/>
    <x v="15"/>
    <x v="4"/>
    <m/>
    <m/>
    <m/>
    <m/>
    <n v="0"/>
    <m/>
    <m/>
    <m/>
    <m/>
    <m/>
    <m/>
    <m/>
    <m/>
    <m/>
    <m/>
    <m/>
    <m/>
    <m/>
    <m/>
    <n v="229852"/>
    <n v="27312"/>
    <n v="63.22"/>
    <n v="6384.78"/>
  </r>
  <r>
    <x v="70"/>
    <x v="70"/>
    <x v="12"/>
    <x v="1"/>
    <x v="83"/>
    <x v="380"/>
    <n v="4459"/>
    <n v="33.78"/>
    <n v="2121.64"/>
    <n v="21704.34"/>
    <n v="0"/>
    <m/>
    <m/>
    <m/>
    <m/>
    <m/>
    <m/>
    <m/>
    <m/>
    <m/>
    <m/>
    <m/>
    <m/>
    <m/>
    <m/>
    <n v="2201.9299999999998"/>
    <n v="9003"/>
    <n v="68.2"/>
    <n v="200.18"/>
  </r>
  <r>
    <x v="55"/>
    <x v="55"/>
    <x v="8"/>
    <x v="4"/>
    <x v="35"/>
    <x v="381"/>
    <n v="17315"/>
    <n v="7.63"/>
    <n v="333.15"/>
    <n v="58557.45"/>
    <n v="55645"/>
    <n v="110921"/>
    <n v="48.91"/>
    <n v="294.42"/>
    <n v="671039.81000000006"/>
    <m/>
    <m/>
    <m/>
    <m/>
    <m/>
    <m/>
    <m/>
    <m/>
    <m/>
    <m/>
    <n v="19467.7"/>
    <n v="376107"/>
    <n v="165.83"/>
    <n v="103"/>
  </r>
  <r>
    <x v="132"/>
    <x v="132"/>
    <x v="8"/>
    <x v="1"/>
    <x v="28"/>
    <x v="382"/>
    <n v="474"/>
    <n v="3.29"/>
    <n v="159.66999999999999"/>
    <n v="1781.88"/>
    <n v="0"/>
    <m/>
    <m/>
    <m/>
    <m/>
    <m/>
    <m/>
    <m/>
    <m/>
    <m/>
    <m/>
    <m/>
    <m/>
    <m/>
    <m/>
    <n v="86165.34"/>
    <n v="9943"/>
    <n v="69.05"/>
    <n v="7180.44"/>
  </r>
  <r>
    <x v="62"/>
    <x v="62"/>
    <x v="11"/>
    <x v="3"/>
    <x v="37"/>
    <x v="383"/>
    <n v="4775"/>
    <n v="12.43"/>
    <n v="1616.84"/>
    <n v="48117.27"/>
    <n v="4670"/>
    <n v="9434"/>
    <n v="24.57"/>
    <m/>
    <m/>
    <m/>
    <m/>
    <m/>
    <m/>
    <m/>
    <m/>
    <m/>
    <m/>
    <m/>
    <m/>
    <n v="2151"/>
    <n v="11021"/>
    <n v="28.7"/>
    <n v="67.22"/>
  </r>
  <r>
    <x v="21"/>
    <x v="21"/>
    <x v="7"/>
    <x v="6"/>
    <x v="31"/>
    <x v="4"/>
    <m/>
    <m/>
    <m/>
    <m/>
    <n v="0"/>
    <m/>
    <m/>
    <m/>
    <m/>
    <m/>
    <m/>
    <m/>
    <m/>
    <m/>
    <m/>
    <m/>
    <m/>
    <m/>
    <m/>
    <n v="1099.19"/>
    <n v="5394"/>
    <n v="22.48"/>
    <n v="54.96"/>
  </r>
  <r>
    <x v="57"/>
    <x v="57"/>
    <x v="13"/>
    <x v="7"/>
    <x v="9"/>
    <x v="384"/>
    <n v="48568"/>
    <n v="101.18"/>
    <n v="8785.5"/>
    <n v="326820.59999999998"/>
    <n v="0"/>
    <m/>
    <m/>
    <m/>
    <m/>
    <m/>
    <m/>
    <m/>
    <m/>
    <m/>
    <m/>
    <m/>
    <m/>
    <m/>
    <m/>
    <n v="706"/>
    <n v="18838"/>
    <n v="39.25"/>
    <n v="17.649999999999999"/>
  </r>
  <r>
    <x v="73"/>
    <x v="73"/>
    <x v="10"/>
    <x v="5"/>
    <x v="26"/>
    <x v="385"/>
    <n v="21741"/>
    <n v="26.64"/>
    <n v="3526.47"/>
    <n v="223014"/>
    <n v="29893.31"/>
    <n v="40118"/>
    <n v="49.16"/>
    <n v="439.61"/>
    <n v="360492.36"/>
    <m/>
    <m/>
    <m/>
    <m/>
    <m/>
    <m/>
    <m/>
    <m/>
    <m/>
    <m/>
    <n v="354767"/>
    <n v="13611"/>
    <n v="16.68"/>
    <n v="5217.16"/>
  </r>
  <r>
    <x v="75"/>
    <x v="75"/>
    <x v="9"/>
    <x v="0"/>
    <x v="5"/>
    <x v="386"/>
    <n v="56175"/>
    <n v="58.52"/>
    <n v="4479.93"/>
    <n v="333306.42"/>
    <n v="47637.25"/>
    <n v="48148"/>
    <n v="50.15"/>
    <n v="595.47"/>
    <n v="574471.82999999996"/>
    <m/>
    <m/>
    <m/>
    <m/>
    <m/>
    <m/>
    <m/>
    <m/>
    <m/>
    <m/>
    <n v="169145.05"/>
    <n v="5259"/>
    <n v="5.48"/>
    <n v="2114.31"/>
  </r>
  <r>
    <x v="31"/>
    <x v="31"/>
    <x v="6"/>
    <x v="2"/>
    <x v="3"/>
    <x v="387"/>
    <n v="96412"/>
    <n v="111.59"/>
    <n v="9184.4699999999993"/>
    <n v="614992.26"/>
    <n v="0"/>
    <n v="0"/>
    <n v="0"/>
    <n v="0"/>
    <n v="0"/>
    <m/>
    <m/>
    <m/>
    <m/>
    <m/>
    <m/>
    <m/>
    <m/>
    <m/>
    <m/>
    <n v="1910"/>
    <n v="24459"/>
    <n v="28.31"/>
    <n v="26.53"/>
  </r>
  <r>
    <x v="67"/>
    <x v="67"/>
    <x v="7"/>
    <x v="7"/>
    <x v="45"/>
    <x v="388"/>
    <n v="98831"/>
    <n v="46.79"/>
    <n v="5586.59"/>
    <n v="914413.2"/>
    <n v="0"/>
    <m/>
    <m/>
    <m/>
    <m/>
    <m/>
    <m/>
    <m/>
    <m/>
    <m/>
    <m/>
    <m/>
    <m/>
    <m/>
    <m/>
    <n v="325900"/>
    <n v="25062"/>
    <n v="11.87"/>
    <n v="1851.7"/>
  </r>
  <r>
    <x v="30"/>
    <x v="30"/>
    <x v="6"/>
    <x v="0"/>
    <x v="24"/>
    <x v="389"/>
    <n v="212952"/>
    <n v="123.24"/>
    <n v="8708.92"/>
    <n v="1166298.1200000001"/>
    <n v="5569.35"/>
    <n v="9213"/>
    <n v="5.33"/>
    <n v="38.68"/>
    <n v="67162.460000000006"/>
    <m/>
    <m/>
    <m/>
    <m/>
    <m/>
    <m/>
    <m/>
    <m/>
    <m/>
    <m/>
    <n v="5115"/>
    <n v="26779"/>
    <n v="15.5"/>
    <n v="35.520000000000003"/>
  </r>
  <r>
    <x v="21"/>
    <x v="21"/>
    <x v="3"/>
    <x v="5"/>
    <x v="20"/>
    <x v="390"/>
    <n v="35322"/>
    <n v="49.06"/>
    <n v="3321.3"/>
    <n v="185328.54"/>
    <n v="32685"/>
    <n v="53245"/>
    <n v="73.95"/>
    <n v="544.75"/>
    <n v="394158.22"/>
    <m/>
    <m/>
    <m/>
    <m/>
    <m/>
    <m/>
    <m/>
    <m/>
    <m/>
    <m/>
    <n v="351114.96"/>
    <n v="19372"/>
    <n v="26.91"/>
    <n v="5851.92"/>
  </r>
  <r>
    <x v="91"/>
    <x v="91"/>
    <x v="2"/>
    <x v="0"/>
    <x v="64"/>
    <x v="391"/>
    <n v="89435"/>
    <n v="99.37"/>
    <n v="12492.8"/>
    <n v="871372.80000000005"/>
    <n v="0"/>
    <m/>
    <m/>
    <m/>
    <m/>
    <m/>
    <m/>
    <m/>
    <m/>
    <m/>
    <m/>
    <m/>
    <m/>
    <m/>
    <m/>
    <n v="193300"/>
    <n v="5994"/>
    <n v="6.66"/>
    <n v="2577.33"/>
  </r>
  <r>
    <x v="12"/>
    <x v="12"/>
    <x v="6"/>
    <x v="1"/>
    <x v="31"/>
    <x v="392"/>
    <n v="1188"/>
    <n v="4.95"/>
    <n v="375.7"/>
    <n v="6988.02"/>
    <n v="0"/>
    <m/>
    <m/>
    <m/>
    <m/>
    <m/>
    <m/>
    <m/>
    <m/>
    <m/>
    <m/>
    <m/>
    <m/>
    <m/>
    <m/>
    <n v="2966"/>
    <n v="38619"/>
    <n v="160.91"/>
    <n v="148.30000000000001"/>
  </r>
  <r>
    <x v="134"/>
    <x v="134"/>
    <x v="0"/>
    <x v="1"/>
    <x v="71"/>
    <x v="0"/>
    <n v="0"/>
    <n v="0"/>
    <n v="0"/>
    <n v="0"/>
    <n v="0"/>
    <m/>
    <m/>
    <m/>
    <m/>
    <m/>
    <m/>
    <m/>
    <m/>
    <m/>
    <m/>
    <m/>
    <m/>
    <m/>
    <m/>
    <n v="414.41"/>
    <n v="1380"/>
    <n v="23"/>
    <n v="82.88"/>
  </r>
  <r>
    <x v="119"/>
    <x v="119"/>
    <x v="14"/>
    <x v="22"/>
    <x v="2"/>
    <x v="393"/>
    <n v="44387"/>
    <n v="57.8"/>
    <n v="3676.09"/>
    <n v="218801.1"/>
    <n v="41747.82"/>
    <n v="52995"/>
    <n v="69"/>
    <n v="652.30999999999995"/>
    <n v="503449.46"/>
    <m/>
    <m/>
    <m/>
    <m/>
    <m/>
    <m/>
    <m/>
    <m/>
    <m/>
    <m/>
    <n v="75856"/>
    <n v="53885"/>
    <n v="70.16"/>
    <n v="1185.25"/>
  </r>
  <r>
    <x v="125"/>
    <x v="125"/>
    <x v="13"/>
    <x v="2"/>
    <x v="9"/>
    <x v="394"/>
    <n v="23213"/>
    <n v="48.36"/>
    <n v="3607.9"/>
    <n v="134213.88"/>
    <n v="10492.99"/>
    <n v="17954"/>
    <n v="37.4"/>
    <n v="262.32"/>
    <n v="126538.08"/>
    <m/>
    <m/>
    <m/>
    <m/>
    <m/>
    <m/>
    <m/>
    <m/>
    <m/>
    <m/>
    <n v="686"/>
    <n v="4013"/>
    <n v="8.36"/>
    <n v="17.149999999999999"/>
  </r>
  <r>
    <x v="150"/>
    <x v="150"/>
    <x v="7"/>
    <x v="7"/>
    <x v="17"/>
    <x v="4"/>
    <m/>
    <m/>
    <m/>
    <m/>
    <n v="0"/>
    <m/>
    <m/>
    <m/>
    <m/>
    <m/>
    <m/>
    <m/>
    <m/>
    <m/>
    <m/>
    <m/>
    <m/>
    <m/>
    <m/>
    <n v="0"/>
    <m/>
    <m/>
    <n v="0"/>
  </r>
  <r>
    <x v="168"/>
    <x v="168"/>
    <x v="4"/>
    <x v="1"/>
    <x v="21"/>
    <x v="395"/>
    <n v="1036"/>
    <n v="3.6"/>
    <n v="163.83000000000001"/>
    <n v="3656.76"/>
    <n v="0"/>
    <m/>
    <m/>
    <m/>
    <m/>
    <m/>
    <m/>
    <m/>
    <m/>
    <m/>
    <m/>
    <m/>
    <m/>
    <m/>
    <m/>
    <n v="0.7"/>
    <n v="3695"/>
    <n v="12.83"/>
    <n v="0.03"/>
  </r>
  <r>
    <x v="107"/>
    <x v="107"/>
    <x v="7"/>
    <x v="1"/>
    <x v="1"/>
    <x v="396"/>
    <n v="252"/>
    <n v="3.5"/>
    <n v="177.67"/>
    <n v="991.38"/>
    <n v="0"/>
    <m/>
    <m/>
    <m/>
    <m/>
    <m/>
    <m/>
    <m/>
    <m/>
    <m/>
    <m/>
    <m/>
    <m/>
    <m/>
    <m/>
    <n v="291.42"/>
    <n v="2148"/>
    <n v="29.83"/>
    <n v="48.57"/>
  </r>
  <r>
    <x v="18"/>
    <x v="18"/>
    <x v="13"/>
    <x v="5"/>
    <x v="9"/>
    <x v="397"/>
    <n v="4748"/>
    <n v="9.89"/>
    <n v="546.04999999999995"/>
    <n v="20313.060000000001"/>
    <n v="19978.66"/>
    <n v="26342"/>
    <n v="54.88"/>
    <n v="499.47"/>
    <n v="240928.67"/>
    <m/>
    <m/>
    <m/>
    <m/>
    <m/>
    <m/>
    <m/>
    <m/>
    <m/>
    <m/>
    <n v="102000"/>
    <n v="14994"/>
    <n v="31.24"/>
    <n v="2550"/>
  </r>
  <r>
    <x v="47"/>
    <x v="47"/>
    <x v="15"/>
    <x v="14"/>
    <x v="76"/>
    <x v="398"/>
    <n v="41377"/>
    <n v="76.62"/>
    <n v="5637.62"/>
    <n v="235934.49"/>
    <n v="14559.65"/>
    <n v="19170"/>
    <n v="35.5"/>
    <m/>
    <m/>
    <m/>
    <m/>
    <m/>
    <m/>
    <m/>
    <m/>
    <m/>
    <m/>
    <m/>
    <m/>
    <n v="2.27"/>
    <n v="8575"/>
    <n v="15.88"/>
    <n v="0.05"/>
  </r>
  <r>
    <x v="159"/>
    <x v="159"/>
    <x v="15"/>
    <x v="0"/>
    <x v="94"/>
    <x v="399"/>
    <n v="12303"/>
    <n v="53.96"/>
    <n v="3729.26"/>
    <n v="65896.08"/>
    <n v="2668.28"/>
    <n v="4824"/>
    <n v="21.16"/>
    <n v="140.44"/>
    <n v="32177.63"/>
    <m/>
    <m/>
    <m/>
    <m/>
    <m/>
    <m/>
    <m/>
    <m/>
    <m/>
    <m/>
    <n v="110.5"/>
    <n v="15489"/>
    <n v="67.930000000000007"/>
    <n v="5.82"/>
  </r>
  <r>
    <x v="169"/>
    <x v="169"/>
    <x v="4"/>
    <x v="2"/>
    <x v="20"/>
    <x v="400"/>
    <n v="22993"/>
    <n v="31.93"/>
    <n v="2137.33"/>
    <n v="119263.2"/>
    <n v="12139.67"/>
    <n v="10785"/>
    <n v="14.98"/>
    <n v="202.33"/>
    <n v="146395.93"/>
    <m/>
    <m/>
    <m/>
    <m/>
    <m/>
    <m/>
    <m/>
    <m/>
    <m/>
    <m/>
    <n v="153200"/>
    <n v="92367"/>
    <n v="128.29"/>
    <n v="2553.33"/>
  </r>
  <r>
    <x v="122"/>
    <x v="122"/>
    <x v="12"/>
    <x v="5"/>
    <x v="20"/>
    <x v="401"/>
    <n v="71937"/>
    <n v="99.91"/>
    <n v="7624"/>
    <n v="425419.2"/>
    <n v="0"/>
    <n v="0"/>
    <n v="0"/>
    <m/>
    <m/>
    <m/>
    <m/>
    <m/>
    <m/>
    <m/>
    <m/>
    <m/>
    <m/>
    <m/>
    <m/>
    <n v="2899.35"/>
    <n v="50334"/>
    <n v="69.91"/>
    <n v="48.32"/>
  </r>
  <r>
    <x v="15"/>
    <x v="15"/>
    <x v="7"/>
    <x v="3"/>
    <x v="1"/>
    <x v="402"/>
    <n v="54"/>
    <n v="0.75"/>
    <n v="4.5"/>
    <n v="25.11"/>
    <n v="0"/>
    <m/>
    <m/>
    <m/>
    <m/>
    <m/>
    <m/>
    <m/>
    <m/>
    <m/>
    <m/>
    <m/>
    <m/>
    <m/>
    <m/>
    <n v="350400"/>
    <n v="8052"/>
    <n v="111.83"/>
    <n v="58400"/>
  </r>
  <r>
    <x v="6"/>
    <x v="6"/>
    <x v="9"/>
    <x v="7"/>
    <x v="95"/>
    <x v="403"/>
    <n v="220497"/>
    <n v="112.04"/>
    <n v="7687.39"/>
    <n v="1172480.76"/>
    <n v="10004.85"/>
    <n v="16435"/>
    <n v="8.35"/>
    <n v="61.01"/>
    <n v="120651.48"/>
    <m/>
    <m/>
    <m/>
    <m/>
    <m/>
    <m/>
    <m/>
    <m/>
    <m/>
    <m/>
    <n v="1116974"/>
    <n v="156319"/>
    <n v="79.430000000000007"/>
    <n v="6810.82"/>
  </r>
  <r>
    <x v="87"/>
    <x v="87"/>
    <x v="2"/>
    <x v="1"/>
    <x v="19"/>
    <x v="404"/>
    <n v="13"/>
    <n v="7.0000000000000007E-2"/>
    <n v="2.4700000000000002"/>
    <n v="34.409999999999997"/>
    <n v="0"/>
    <m/>
    <m/>
    <m/>
    <m/>
    <m/>
    <m/>
    <m/>
    <m/>
    <m/>
    <m/>
    <m/>
    <m/>
    <m/>
    <m/>
    <n v="228"/>
    <n v="1471"/>
    <n v="8.17"/>
    <n v="15.2"/>
  </r>
  <r>
    <x v="22"/>
    <x v="22"/>
    <x v="6"/>
    <x v="4"/>
    <x v="66"/>
    <x v="4"/>
    <m/>
    <m/>
    <m/>
    <m/>
    <n v="0"/>
    <m/>
    <m/>
    <m/>
    <m/>
    <m/>
    <m/>
    <m/>
    <m/>
    <m/>
    <m/>
    <m/>
    <m/>
    <m/>
    <m/>
    <n v="222.58"/>
    <n v="18089"/>
    <n v="68.52"/>
    <n v="10.119999999999999"/>
  </r>
  <r>
    <x v="158"/>
    <x v="158"/>
    <x v="1"/>
    <x v="4"/>
    <x v="21"/>
    <x v="405"/>
    <n v="264"/>
    <n v="0.92"/>
    <n v="89.71"/>
    <n v="2002.29"/>
    <n v="10.82"/>
    <n v="28"/>
    <n v="0.1"/>
    <n v="0.45"/>
    <n v="130.47999999999999"/>
    <m/>
    <n v="0"/>
    <n v="0"/>
    <m/>
    <m/>
    <m/>
    <n v="0"/>
    <n v="0"/>
    <m/>
    <m/>
    <n v="79765"/>
    <n v="6456"/>
    <n v="22.42"/>
    <n v="3323.54"/>
  </r>
  <r>
    <x v="66"/>
    <x v="66"/>
    <x v="15"/>
    <x v="28"/>
    <x v="6"/>
    <x v="0"/>
    <n v="0"/>
    <n v="0"/>
    <n v="0"/>
    <n v="0"/>
    <n v="0"/>
    <n v="0"/>
    <n v="0"/>
    <m/>
    <m/>
    <m/>
    <m/>
    <m/>
    <m/>
    <m/>
    <m/>
    <m/>
    <m/>
    <m/>
    <m/>
    <n v="0"/>
    <n v="0"/>
    <n v="0"/>
    <n v="0"/>
  </r>
  <r>
    <x v="0"/>
    <x v="0"/>
    <x v="10"/>
    <x v="4"/>
    <x v="96"/>
    <x v="406"/>
    <n v="77674"/>
    <n v="49.41"/>
    <n v="5511.7"/>
    <n v="671490.69"/>
    <n v="95988"/>
    <n v="93379"/>
    <n v="59.4"/>
    <m/>
    <m/>
    <m/>
    <m/>
    <m/>
    <m/>
    <m/>
    <m/>
    <m/>
    <m/>
    <m/>
    <m/>
    <n v="23230"/>
    <n v="104961"/>
    <n v="66.77"/>
    <n v="177.33"/>
  </r>
  <r>
    <x v="136"/>
    <x v="136"/>
    <x v="11"/>
    <x v="5"/>
    <x v="97"/>
    <x v="407"/>
    <n v="55120"/>
    <n v="56.71"/>
    <n v="4393.26"/>
    <n v="330944.21999999997"/>
    <n v="29433.56"/>
    <n v="36894"/>
    <n v="37.96"/>
    <n v="363.38"/>
    <n v="354948.13"/>
    <m/>
    <m/>
    <m/>
    <m/>
    <m/>
    <m/>
    <m/>
    <m/>
    <m/>
    <m/>
    <n v="200000"/>
    <n v="18276"/>
    <n v="18.8"/>
    <n v="2469.14"/>
  </r>
  <r>
    <x v="170"/>
    <x v="170"/>
    <x v="1"/>
    <x v="1"/>
    <x v="16"/>
    <x v="4"/>
    <m/>
    <m/>
    <m/>
    <m/>
    <n v="0"/>
    <m/>
    <m/>
    <m/>
    <m/>
    <m/>
    <m/>
    <m/>
    <m/>
    <m/>
    <m/>
    <m/>
    <m/>
    <m/>
    <m/>
    <n v="39.92"/>
    <n v="1558"/>
    <n v="32.46"/>
    <n v="9.98"/>
  </r>
  <r>
    <x v="52"/>
    <x v="52"/>
    <x v="0"/>
    <x v="29"/>
    <x v="11"/>
    <x v="408"/>
    <n v="15727"/>
    <n v="131.06"/>
    <n v="7189.8"/>
    <n v="66865.14"/>
    <n v="10816.68"/>
    <n v="18864"/>
    <n v="157.19999999999999"/>
    <n v="1081.67"/>
    <n v="130441.62"/>
    <m/>
    <m/>
    <m/>
    <m/>
    <m/>
    <m/>
    <m/>
    <m/>
    <m/>
    <m/>
    <n v="1792"/>
    <n v="12247"/>
    <n v="102.06"/>
    <n v="179.2"/>
  </r>
  <r>
    <x v="171"/>
    <x v="171"/>
    <x v="2"/>
    <x v="1"/>
    <x v="83"/>
    <x v="409"/>
    <n v="1019"/>
    <n v="7.72"/>
    <n v="395.91"/>
    <n v="4050.15"/>
    <n v="0"/>
    <m/>
    <m/>
    <m/>
    <m/>
    <m/>
    <m/>
    <m/>
    <m/>
    <m/>
    <m/>
    <m/>
    <m/>
    <m/>
    <m/>
    <n v="527.28"/>
    <n v="1725"/>
    <n v="13.07"/>
    <n v="47.93"/>
  </r>
  <r>
    <x v="72"/>
    <x v="72"/>
    <x v="13"/>
    <x v="2"/>
    <x v="26"/>
    <x v="410"/>
    <n v="35735"/>
    <n v="43.79"/>
    <n v="4714.62"/>
    <n v="298152.42"/>
    <n v="41412.22"/>
    <n v="46316"/>
    <n v="56.76"/>
    <n v="609"/>
    <n v="499402.4"/>
    <m/>
    <m/>
    <m/>
    <m/>
    <m/>
    <m/>
    <m/>
    <m/>
    <m/>
    <m/>
    <n v="878700"/>
    <n v="28654"/>
    <n v="35.119999999999997"/>
    <n v="12922.06"/>
  </r>
  <r>
    <x v="119"/>
    <x v="119"/>
    <x v="0"/>
    <x v="1"/>
    <x v="98"/>
    <x v="411"/>
    <n v="583"/>
    <n v="2.7"/>
    <n v="138.72"/>
    <n v="2322.21"/>
    <n v="422.89"/>
    <n v="580"/>
    <n v="2.69"/>
    <n v="23.49"/>
    <n v="5099.76"/>
    <m/>
    <m/>
    <m/>
    <m/>
    <m/>
    <m/>
    <m/>
    <m/>
    <m/>
    <m/>
    <n v="371780"/>
    <n v="30420"/>
    <n v="140.83000000000001"/>
    <n v="20654.439999999999"/>
  </r>
  <r>
    <x v="104"/>
    <x v="104"/>
    <x v="3"/>
    <x v="1"/>
    <x v="71"/>
    <x v="412"/>
    <n v="601"/>
    <n v="10.02"/>
    <n v="711.4"/>
    <n v="3308.01"/>
    <n v="0"/>
    <m/>
    <m/>
    <m/>
    <m/>
    <m/>
    <m/>
    <m/>
    <m/>
    <m/>
    <n v="4915"/>
    <n v="9344"/>
    <n v="155.72999999999999"/>
    <n v="983"/>
    <n v="110017.36"/>
    <n v="0"/>
    <m/>
    <m/>
    <n v="0"/>
  </r>
  <r>
    <x v="60"/>
    <x v="60"/>
    <x v="11"/>
    <x v="7"/>
    <x v="9"/>
    <x v="413"/>
    <n v="26910"/>
    <n v="56.06"/>
    <n v="6324"/>
    <n v="235252.8"/>
    <n v="0"/>
    <m/>
    <m/>
    <m/>
    <m/>
    <m/>
    <m/>
    <m/>
    <m/>
    <m/>
    <m/>
    <m/>
    <m/>
    <m/>
    <m/>
    <n v="0"/>
    <m/>
    <m/>
    <n v="0"/>
  </r>
  <r>
    <x v="78"/>
    <x v="78"/>
    <x v="0"/>
    <x v="5"/>
    <x v="79"/>
    <x v="414"/>
    <n v="38592"/>
    <n v="46.61"/>
    <n v="4667.83"/>
    <n v="299534.40000000002"/>
    <n v="28908.83"/>
    <n v="50481"/>
    <n v="60.97"/>
    <n v="418.97"/>
    <n v="348620.21"/>
    <m/>
    <m/>
    <m/>
    <m/>
    <m/>
    <m/>
    <m/>
    <m/>
    <m/>
    <m/>
    <n v="113100"/>
    <n v="21458"/>
    <n v="25.92"/>
    <n v="1639.13"/>
  </r>
  <r>
    <x v="95"/>
    <x v="95"/>
    <x v="12"/>
    <x v="1"/>
    <x v="28"/>
    <x v="415"/>
    <n v="628"/>
    <n v="4.3600000000000003"/>
    <n v="314.08"/>
    <n v="3505.17"/>
    <n v="0"/>
    <m/>
    <m/>
    <m/>
    <m/>
    <m/>
    <m/>
    <m/>
    <m/>
    <m/>
    <m/>
    <m/>
    <m/>
    <m/>
    <m/>
    <n v="139820.51999999999"/>
    <n v="5288"/>
    <n v="36.72"/>
    <n v="11651.71"/>
  </r>
  <r>
    <x v="136"/>
    <x v="136"/>
    <x v="13"/>
    <x v="12"/>
    <x v="6"/>
    <x v="4"/>
    <m/>
    <m/>
    <m/>
    <m/>
    <n v="0"/>
    <m/>
    <m/>
    <m/>
    <m/>
    <m/>
    <m/>
    <m/>
    <m/>
    <m/>
    <m/>
    <m/>
    <m/>
    <m/>
    <m/>
    <n v="0"/>
    <m/>
    <m/>
    <n v="0"/>
  </r>
  <r>
    <x v="116"/>
    <x v="116"/>
    <x v="4"/>
    <x v="6"/>
    <x v="11"/>
    <x v="416"/>
    <n v="9074"/>
    <n v="75.62"/>
    <n v="5366.1"/>
    <n v="49904.73"/>
    <n v="0"/>
    <m/>
    <m/>
    <m/>
    <m/>
    <n v="4756"/>
    <n v="9001"/>
    <n v="75.010000000000005"/>
    <n v="475"/>
    <n v="60253.760000000002"/>
    <m/>
    <m/>
    <m/>
    <m/>
    <m/>
    <n v="68860"/>
    <n v="6162"/>
    <n v="51.35"/>
    <n v="6886"/>
  </r>
  <r>
    <x v="139"/>
    <x v="139"/>
    <x v="13"/>
    <x v="28"/>
    <x v="6"/>
    <x v="4"/>
    <m/>
    <m/>
    <m/>
    <m/>
    <n v="0"/>
    <m/>
    <m/>
    <m/>
    <m/>
    <m/>
    <m/>
    <m/>
    <m/>
    <m/>
    <m/>
    <m/>
    <m/>
    <m/>
    <m/>
    <n v="0"/>
    <m/>
    <m/>
    <n v="0"/>
  </r>
  <r>
    <x v="140"/>
    <x v="140"/>
    <x v="12"/>
    <x v="2"/>
    <x v="57"/>
    <x v="417"/>
    <n v="38808"/>
    <n v="77"/>
    <n v="6370.17"/>
    <n v="248818.71"/>
    <n v="20175.560000000001"/>
    <n v="30958"/>
    <n v="61.42"/>
    <n v="480.37"/>
    <n v="243303.1"/>
    <m/>
    <m/>
    <m/>
    <m/>
    <m/>
    <m/>
    <m/>
    <m/>
    <m/>
    <m/>
    <n v="209220"/>
    <n v="12009"/>
    <n v="23.83"/>
    <n v="4981.43"/>
  </r>
  <r>
    <x v="161"/>
    <x v="161"/>
    <x v="5"/>
    <x v="2"/>
    <x v="52"/>
    <x v="418"/>
    <n v="20920"/>
    <n v="44.7"/>
    <n v="2624.95"/>
    <n v="95206.89"/>
    <n v="26314.26"/>
    <n v="30908"/>
    <n v="66.040000000000006"/>
    <n v="674.72"/>
    <n v="317331.53000000003"/>
    <m/>
    <m/>
    <m/>
    <m/>
    <m/>
    <m/>
    <m/>
    <m/>
    <m/>
    <m/>
    <n v="1292"/>
    <n v="15418"/>
    <n v="32.94"/>
    <n v="33.130000000000003"/>
  </r>
  <r>
    <x v="172"/>
    <x v="172"/>
    <x v="6"/>
    <x v="2"/>
    <x v="9"/>
    <x v="419"/>
    <n v="59896"/>
    <n v="124.78"/>
    <n v="9641"/>
    <n v="358645.2"/>
    <n v="0"/>
    <m/>
    <m/>
    <m/>
    <m/>
    <m/>
    <m/>
    <m/>
    <m/>
    <m/>
    <m/>
    <m/>
    <m/>
    <m/>
    <m/>
    <n v="0"/>
    <n v="24724"/>
    <n v="51.51"/>
    <n v="0"/>
  </r>
  <r>
    <x v="119"/>
    <x v="119"/>
    <x v="3"/>
    <x v="2"/>
    <x v="2"/>
    <x v="420"/>
    <n v="47290"/>
    <n v="61.58"/>
    <n v="4096.17"/>
    <n v="243804.15"/>
    <n v="40453.93"/>
    <n v="49787"/>
    <n v="64.83"/>
    <n v="632.09"/>
    <n v="487846.06"/>
    <m/>
    <m/>
    <m/>
    <m/>
    <m/>
    <m/>
    <m/>
    <m/>
    <m/>
    <m/>
    <n v="205546"/>
    <n v="31840"/>
    <n v="41.46"/>
    <n v="3211.66"/>
  </r>
  <r>
    <x v="173"/>
    <x v="173"/>
    <x v="0"/>
    <x v="1"/>
    <x v="12"/>
    <x v="421"/>
    <n v="328"/>
    <n v="1.95"/>
    <n v="70.64"/>
    <n v="919.77"/>
    <n v="0"/>
    <m/>
    <m/>
    <m/>
    <m/>
    <m/>
    <m/>
    <m/>
    <m/>
    <m/>
    <n v="103"/>
    <n v="390"/>
    <n v="2.3199999999999998"/>
    <n v="7"/>
    <n v="2305.5500000000002"/>
    <n v="578718"/>
    <n v="25296"/>
    <n v="150.57"/>
    <n v="41337"/>
  </r>
  <r>
    <x v="50"/>
    <x v="50"/>
    <x v="8"/>
    <x v="1"/>
    <x v="12"/>
    <x v="4"/>
    <m/>
    <m/>
    <m/>
    <m/>
    <n v="0"/>
    <m/>
    <m/>
    <m/>
    <m/>
    <m/>
    <m/>
    <m/>
    <m/>
    <m/>
    <m/>
    <m/>
    <m/>
    <m/>
    <m/>
    <n v="0"/>
    <m/>
    <m/>
    <n v="0"/>
  </r>
  <r>
    <x v="133"/>
    <x v="133"/>
    <x v="8"/>
    <x v="7"/>
    <x v="2"/>
    <x v="422"/>
    <n v="110203"/>
    <n v="143.49"/>
    <n v="8638.1299999999992"/>
    <n v="514141.2"/>
    <n v="0"/>
    <m/>
    <m/>
    <m/>
    <m/>
    <m/>
    <m/>
    <m/>
    <m/>
    <m/>
    <m/>
    <m/>
    <m/>
    <m/>
    <m/>
    <n v="200.39"/>
    <n v="28443"/>
    <n v="37.04"/>
    <n v="3.13"/>
  </r>
  <r>
    <x v="72"/>
    <x v="72"/>
    <x v="2"/>
    <x v="7"/>
    <x v="99"/>
    <x v="423"/>
    <n v="184250"/>
    <n v="99.7"/>
    <n v="7664.11"/>
    <n v="1097653.8899999999"/>
    <n v="16835.919999999998"/>
    <n v="25081"/>
    <n v="13.57"/>
    <n v="109.32"/>
    <n v="203029.36"/>
    <m/>
    <m/>
    <m/>
    <m/>
    <m/>
    <m/>
    <m/>
    <m/>
    <m/>
    <m/>
    <n v="2080054"/>
    <n v="52026"/>
    <n v="28.15"/>
    <n v="13506.84"/>
  </r>
  <r>
    <x v="50"/>
    <x v="50"/>
    <x v="0"/>
    <x v="7"/>
    <x v="25"/>
    <x v="424"/>
    <n v="26056"/>
    <n v="32.9"/>
    <n v="2907.88"/>
    <n v="178485.6"/>
    <n v="0"/>
    <m/>
    <m/>
    <m/>
    <m/>
    <n v="2499"/>
    <n v="7142"/>
    <n v="9.02"/>
    <n v="37"/>
    <n v="31659.83"/>
    <n v="14808"/>
    <n v="46669"/>
    <n v="58.93"/>
    <n v="224"/>
    <n v="331462.27"/>
    <n v="0"/>
    <m/>
    <m/>
    <n v="0"/>
  </r>
  <r>
    <x v="72"/>
    <x v="72"/>
    <x v="10"/>
    <x v="25"/>
    <x v="28"/>
    <x v="4"/>
    <m/>
    <m/>
    <m/>
    <m/>
    <n v="0"/>
    <m/>
    <m/>
    <m/>
    <m/>
    <m/>
    <m/>
    <m/>
    <m/>
    <m/>
    <m/>
    <m/>
    <m/>
    <m/>
    <m/>
    <n v="291000"/>
    <n v="6855"/>
    <n v="47.6"/>
    <n v="24250"/>
  </r>
  <r>
    <x v="174"/>
    <x v="174"/>
    <x v="2"/>
    <x v="2"/>
    <x v="42"/>
    <x v="425"/>
    <n v="13312"/>
    <n v="36.979999999999997"/>
    <n v="2425.4299999999998"/>
    <n v="67669.59"/>
    <n v="11445.49"/>
    <n v="20269"/>
    <n v="56.3"/>
    <n v="381.52"/>
    <n v="138024.60999999999"/>
    <m/>
    <m/>
    <m/>
    <m/>
    <m/>
    <m/>
    <m/>
    <m/>
    <m/>
    <m/>
    <n v="0"/>
    <n v="8004"/>
    <n v="22.23"/>
    <n v="0"/>
  </r>
  <r>
    <x v="175"/>
    <x v="175"/>
    <x v="13"/>
    <x v="7"/>
    <x v="2"/>
    <x v="426"/>
    <n v="35502"/>
    <n v="46.23"/>
    <n v="3287.5"/>
    <n v="195672"/>
    <n v="23811.83"/>
    <n v="32315"/>
    <n v="42.08"/>
    <n v="372.06"/>
    <n v="287154.03999999998"/>
    <m/>
    <m/>
    <m/>
    <m/>
    <m/>
    <m/>
    <m/>
    <m/>
    <m/>
    <m/>
    <n v="93.31"/>
    <n v="41849"/>
    <n v="54.49"/>
    <n v="1.46"/>
  </r>
  <r>
    <x v="6"/>
    <x v="6"/>
    <x v="15"/>
    <x v="4"/>
    <x v="21"/>
    <x v="427"/>
    <n v="10956"/>
    <n v="38.04"/>
    <n v="2501.71"/>
    <n v="55838.13"/>
    <n v="5828.32"/>
    <n v="5683"/>
    <n v="19.73"/>
    <n v="242.85"/>
    <n v="70285.48"/>
    <m/>
    <m/>
    <m/>
    <m/>
    <m/>
    <m/>
    <m/>
    <m/>
    <m/>
    <m/>
    <n v="96066"/>
    <n v="12249"/>
    <n v="42.53"/>
    <n v="4002.75"/>
  </r>
  <r>
    <x v="70"/>
    <x v="70"/>
    <x v="9"/>
    <x v="12"/>
    <x v="6"/>
    <x v="4"/>
    <m/>
    <m/>
    <m/>
    <m/>
    <n v="0"/>
    <m/>
    <m/>
    <m/>
    <m/>
    <m/>
    <m/>
    <m/>
    <m/>
    <m/>
    <m/>
    <m/>
    <m/>
    <m/>
    <m/>
    <n v="0"/>
    <m/>
    <m/>
    <n v="0"/>
  </r>
  <r>
    <x v="15"/>
    <x v="15"/>
    <x v="1"/>
    <x v="2"/>
    <x v="31"/>
    <x v="428"/>
    <n v="17522"/>
    <n v="73.010000000000005"/>
    <n v="8936"/>
    <n v="166209.60000000001"/>
    <n v="0"/>
    <m/>
    <m/>
    <m/>
    <m/>
    <n v="2052"/>
    <n v="2783"/>
    <n v="11.6"/>
    <n v="102"/>
    <n v="25996.79"/>
    <m/>
    <m/>
    <m/>
    <m/>
    <m/>
    <n v="2911.57"/>
    <n v="7176"/>
    <n v="29.9"/>
    <n v="145.58000000000001"/>
  </r>
  <r>
    <x v="176"/>
    <x v="176"/>
    <x v="11"/>
    <x v="7"/>
    <x v="15"/>
    <x v="429"/>
    <n v="7885"/>
    <n v="18.25"/>
    <n v="1501.89"/>
    <n v="50283.24"/>
    <n v="6789.52"/>
    <n v="6493"/>
    <n v="15.03"/>
    <n v="188.6"/>
    <n v="81876.92"/>
    <m/>
    <m/>
    <m/>
    <m/>
    <m/>
    <m/>
    <m/>
    <m/>
    <m/>
    <m/>
    <n v="18.53"/>
    <n v="673"/>
    <n v="1.56"/>
    <n v="0.51"/>
  </r>
  <r>
    <x v="177"/>
    <x v="177"/>
    <x v="10"/>
    <x v="1"/>
    <x v="6"/>
    <x v="4"/>
    <m/>
    <m/>
    <m/>
    <m/>
    <n v="42.68"/>
    <n v="81"/>
    <n v="0.84"/>
    <m/>
    <m/>
    <m/>
    <m/>
    <m/>
    <m/>
    <m/>
    <m/>
    <m/>
    <m/>
    <m/>
    <m/>
    <n v="667945"/>
    <n v="50894"/>
    <n v="530.15"/>
    <n v="83493.13"/>
  </r>
  <r>
    <x v="165"/>
    <x v="165"/>
    <x v="13"/>
    <x v="2"/>
    <x v="30"/>
    <x v="430"/>
    <n v="100619"/>
    <n v="174.69"/>
    <n v="9429.17"/>
    <n v="420918"/>
    <n v="0"/>
    <m/>
    <m/>
    <m/>
    <m/>
    <m/>
    <m/>
    <m/>
    <m/>
    <m/>
    <m/>
    <m/>
    <m/>
    <m/>
    <m/>
    <n v="0"/>
    <m/>
    <m/>
    <n v="0"/>
  </r>
  <r>
    <x v="65"/>
    <x v="65"/>
    <x v="6"/>
    <x v="1"/>
    <x v="32"/>
    <x v="0"/>
    <n v="0"/>
    <n v="0"/>
    <n v="0"/>
    <n v="0"/>
    <n v="0"/>
    <m/>
    <m/>
    <m/>
    <m/>
    <m/>
    <m/>
    <m/>
    <m/>
    <m/>
    <m/>
    <m/>
    <m/>
    <m/>
    <m/>
    <n v="17146"/>
    <n v="1421"/>
    <n v="13.16"/>
    <n v="1905.11"/>
  </r>
  <r>
    <x v="130"/>
    <x v="130"/>
    <x v="13"/>
    <x v="0"/>
    <x v="100"/>
    <x v="431"/>
    <n v="14635"/>
    <n v="43.56"/>
    <n v="2448.5"/>
    <n v="63758.94"/>
    <n v="13971.27"/>
    <n v="9363"/>
    <n v="27.87"/>
    <n v="498.97"/>
    <n v="168483.79"/>
    <m/>
    <m/>
    <m/>
    <m/>
    <m/>
    <m/>
    <m/>
    <m/>
    <m/>
    <m/>
    <n v="109600"/>
    <n v="3579"/>
    <n v="10.65"/>
    <n v="3914.29"/>
  </r>
  <r>
    <x v="178"/>
    <x v="178"/>
    <x v="0"/>
    <x v="4"/>
    <x v="33"/>
    <x v="432"/>
    <n v="11599"/>
    <n v="9.67"/>
    <n v="424.51"/>
    <n v="39479.43"/>
    <n v="0"/>
    <m/>
    <m/>
    <m/>
    <m/>
    <m/>
    <m/>
    <m/>
    <m/>
    <m/>
    <m/>
    <m/>
    <m/>
    <m/>
    <m/>
    <n v="2114608"/>
    <n v="365685"/>
    <n v="304.74"/>
    <n v="21146.080000000002"/>
  </r>
  <r>
    <x v="72"/>
    <x v="72"/>
    <x v="7"/>
    <x v="6"/>
    <x v="4"/>
    <x v="4"/>
    <m/>
    <m/>
    <m/>
    <m/>
    <n v="0"/>
    <m/>
    <m/>
    <m/>
    <m/>
    <m/>
    <m/>
    <m/>
    <m/>
    <m/>
    <m/>
    <m/>
    <m/>
    <m/>
    <m/>
    <n v="0"/>
    <n v="2760"/>
    <n v="32.86"/>
    <n v="0"/>
  </r>
  <r>
    <x v="179"/>
    <x v="179"/>
    <x v="14"/>
    <x v="2"/>
    <x v="2"/>
    <x v="433"/>
    <n v="75215"/>
    <n v="97.94"/>
    <n v="9391.25"/>
    <n v="558967.19999999995"/>
    <n v="0"/>
    <m/>
    <m/>
    <m/>
    <m/>
    <m/>
    <m/>
    <m/>
    <m/>
    <m/>
    <m/>
    <m/>
    <m/>
    <m/>
    <m/>
    <n v="1828.63"/>
    <n v="14043"/>
    <n v="18.29"/>
    <n v="28.57"/>
  </r>
  <r>
    <x v="14"/>
    <x v="14"/>
    <x v="12"/>
    <x v="17"/>
    <x v="30"/>
    <x v="434"/>
    <n v="96"/>
    <n v="0.17"/>
    <n v="8.73"/>
    <n v="389.67"/>
    <n v="143.55000000000001"/>
    <n v="259"/>
    <n v="0.45"/>
    <n v="2.99"/>
    <n v="1731.11"/>
    <m/>
    <m/>
    <m/>
    <m/>
    <m/>
    <m/>
    <m/>
    <m/>
    <m/>
    <m/>
    <n v="0"/>
    <n v="29376"/>
    <n v="51"/>
    <n v="0"/>
  </r>
  <r>
    <x v="66"/>
    <x v="66"/>
    <x v="2"/>
    <x v="28"/>
    <x v="6"/>
    <x v="0"/>
    <n v="0"/>
    <n v="0"/>
    <n v="0"/>
    <n v="0"/>
    <n v="0"/>
    <n v="0"/>
    <n v="0"/>
    <m/>
    <m/>
    <m/>
    <m/>
    <m/>
    <m/>
    <m/>
    <m/>
    <m/>
    <m/>
    <m/>
    <m/>
    <n v="0"/>
    <n v="0"/>
    <n v="0"/>
    <n v="0"/>
  </r>
  <r>
    <x v="180"/>
    <x v="180"/>
    <x v="7"/>
    <x v="2"/>
    <x v="30"/>
    <x v="435"/>
    <n v="19411"/>
    <n v="33.700000000000003"/>
    <n v="4247.92"/>
    <n v="189627"/>
    <n v="0"/>
    <m/>
    <m/>
    <m/>
    <m/>
    <m/>
    <m/>
    <m/>
    <m/>
    <m/>
    <m/>
    <m/>
    <m/>
    <m/>
    <m/>
    <n v="0"/>
    <m/>
    <m/>
    <n v="0"/>
  </r>
  <r>
    <x v="181"/>
    <x v="181"/>
    <x v="1"/>
    <x v="5"/>
    <x v="26"/>
    <x v="436"/>
    <n v="37162"/>
    <n v="45.54"/>
    <n v="4558.8999999999996"/>
    <n v="288304.65000000002"/>
    <n v="2703.2"/>
    <n v="3411"/>
    <n v="4.18"/>
    <n v="39.75"/>
    <n v="32598.71"/>
    <m/>
    <m/>
    <m/>
    <m/>
    <m/>
    <m/>
    <m/>
    <m/>
    <m/>
    <m/>
    <n v="213"/>
    <n v="16637"/>
    <n v="20.39"/>
    <n v="3.13"/>
  </r>
  <r>
    <x v="3"/>
    <x v="3"/>
    <x v="13"/>
    <x v="6"/>
    <x v="1"/>
    <x v="4"/>
    <m/>
    <m/>
    <m/>
    <m/>
    <n v="0"/>
    <m/>
    <m/>
    <m/>
    <m/>
    <m/>
    <m/>
    <m/>
    <m/>
    <m/>
    <m/>
    <m/>
    <m/>
    <m/>
    <m/>
    <n v="48534"/>
    <n v="3054"/>
    <n v="42.42"/>
    <n v="8089"/>
  </r>
  <r>
    <x v="74"/>
    <x v="74"/>
    <x v="11"/>
    <x v="19"/>
    <x v="38"/>
    <x v="437"/>
    <n v="30866"/>
    <n v="45.93"/>
    <n v="4525.71"/>
    <n v="235699.20000000001"/>
    <n v="15104.75"/>
    <n v="19924"/>
    <n v="29.65"/>
    <n v="269.73"/>
    <n v="182152.74"/>
    <m/>
    <m/>
    <m/>
    <m/>
    <m/>
    <n v="15"/>
    <n v="55"/>
    <n v="0.08"/>
    <n v="0"/>
    <n v="335.76"/>
    <n v="1392.96"/>
    <n v="20841"/>
    <n v="31.01"/>
    <n v="24.87"/>
  </r>
  <r>
    <x v="176"/>
    <x v="176"/>
    <x v="5"/>
    <x v="2"/>
    <x v="9"/>
    <x v="438"/>
    <n v="56943"/>
    <n v="118.63"/>
    <n v="8762.1299999999992"/>
    <n v="325951.05"/>
    <n v="0"/>
    <m/>
    <m/>
    <m/>
    <m/>
    <m/>
    <m/>
    <m/>
    <m/>
    <m/>
    <m/>
    <m/>
    <m/>
    <m/>
    <m/>
    <n v="213.43"/>
    <n v="9369"/>
    <n v="19.52"/>
    <n v="5.34"/>
  </r>
  <r>
    <x v="19"/>
    <x v="19"/>
    <x v="15"/>
    <x v="19"/>
    <x v="94"/>
    <x v="4"/>
    <m/>
    <m/>
    <m/>
    <m/>
    <n v="0"/>
    <m/>
    <m/>
    <m/>
    <m/>
    <m/>
    <m/>
    <m/>
    <m/>
    <m/>
    <m/>
    <m/>
    <m/>
    <m/>
    <m/>
    <n v="0"/>
    <m/>
    <m/>
    <n v="0"/>
  </r>
  <r>
    <x v="139"/>
    <x v="139"/>
    <x v="6"/>
    <x v="28"/>
    <x v="6"/>
    <x v="4"/>
    <n v="0"/>
    <n v="0"/>
    <m/>
    <m/>
    <n v="0"/>
    <n v="0"/>
    <n v="0"/>
    <m/>
    <m/>
    <m/>
    <n v="0"/>
    <n v="0"/>
    <m/>
    <m/>
    <m/>
    <n v="0"/>
    <n v="0"/>
    <m/>
    <m/>
    <n v="0"/>
    <n v="0"/>
    <n v="0"/>
    <n v="0"/>
  </r>
  <r>
    <x v="161"/>
    <x v="161"/>
    <x v="8"/>
    <x v="11"/>
    <x v="20"/>
    <x v="439"/>
    <n v="347"/>
    <n v="0.48"/>
    <n v="14.53"/>
    <n v="810.96"/>
    <n v="596.51"/>
    <n v="844"/>
    <n v="1.17"/>
    <n v="9.94"/>
    <n v="7193.47"/>
    <m/>
    <m/>
    <m/>
    <m/>
    <m/>
    <m/>
    <m/>
    <m/>
    <m/>
    <m/>
    <n v="2599.06"/>
    <n v="21074"/>
    <n v="29.27"/>
    <n v="43.32"/>
  </r>
  <r>
    <x v="182"/>
    <x v="182"/>
    <x v="8"/>
    <x v="7"/>
    <x v="81"/>
    <x v="440"/>
    <n v="20391"/>
    <n v="54.81"/>
    <n v="3646.45"/>
    <n v="105127.2"/>
    <n v="0"/>
    <m/>
    <m/>
    <m/>
    <m/>
    <m/>
    <m/>
    <m/>
    <m/>
    <m/>
    <n v="164"/>
    <n v="492"/>
    <n v="1.32"/>
    <n v="5"/>
    <n v="3670.98"/>
    <n v="935.77"/>
    <n v="1751"/>
    <n v="4.71"/>
    <n v="30.19"/>
  </r>
  <r>
    <x v="48"/>
    <x v="48"/>
    <x v="4"/>
    <x v="4"/>
    <x v="64"/>
    <x v="441"/>
    <n v="666"/>
    <n v="0.74"/>
    <n v="43.08"/>
    <n v="3004.83"/>
    <n v="380.21"/>
    <n v="798"/>
    <n v="0.89"/>
    <n v="5.07"/>
    <n v="4585.1099999999997"/>
    <m/>
    <m/>
    <m/>
    <m/>
    <m/>
    <m/>
    <m/>
    <m/>
    <m/>
    <m/>
    <n v="4103"/>
    <n v="51550"/>
    <n v="57.28"/>
    <n v="54.71"/>
  </r>
  <r>
    <x v="183"/>
    <x v="183"/>
    <x v="5"/>
    <x v="3"/>
    <x v="7"/>
    <x v="4"/>
    <m/>
    <m/>
    <m/>
    <m/>
    <n v="0"/>
    <m/>
    <m/>
    <m/>
    <m/>
    <m/>
    <m/>
    <m/>
    <m/>
    <m/>
    <m/>
    <m/>
    <m/>
    <m/>
    <m/>
    <n v="0"/>
    <m/>
    <m/>
    <n v="0"/>
  </r>
  <r>
    <x v="158"/>
    <x v="158"/>
    <x v="6"/>
    <x v="7"/>
    <x v="30"/>
    <x v="442"/>
    <n v="25642"/>
    <n v="44.52"/>
    <n v="3903.63"/>
    <n v="174257.82"/>
    <n v="13949"/>
    <n v="16562"/>
    <n v="28.75"/>
    <n v="290.60000000000002"/>
    <n v="168215.18"/>
    <m/>
    <m/>
    <m/>
    <m/>
    <m/>
    <m/>
    <m/>
    <m/>
    <m/>
    <m/>
    <n v="208068"/>
    <n v="19498"/>
    <n v="33.85"/>
    <n v="4334.75"/>
  </r>
  <r>
    <x v="173"/>
    <x v="173"/>
    <x v="4"/>
    <x v="1"/>
    <x v="12"/>
    <x v="443"/>
    <n v="61"/>
    <n v="0.36"/>
    <n v="4.1399999999999997"/>
    <n v="53.94"/>
    <n v="0"/>
    <m/>
    <m/>
    <m/>
    <m/>
    <m/>
    <m/>
    <m/>
    <m/>
    <m/>
    <m/>
    <m/>
    <m/>
    <m/>
    <m/>
    <n v="36139"/>
    <n v="2490"/>
    <n v="14.82"/>
    <n v="2581.36"/>
  </r>
  <r>
    <x v="40"/>
    <x v="40"/>
    <x v="2"/>
    <x v="14"/>
    <x v="101"/>
    <x v="444"/>
    <n v="207468"/>
    <n v="157.16999999999999"/>
    <n v="12455.2"/>
    <n v="1274166.96"/>
    <n v="8066.93"/>
    <n v="13511"/>
    <n v="10.24"/>
    <n v="73.34"/>
    <n v="97281.47"/>
    <m/>
    <m/>
    <m/>
    <m/>
    <m/>
    <m/>
    <m/>
    <m/>
    <m/>
    <m/>
    <n v="623400"/>
    <n v="39996"/>
    <n v="30.3"/>
    <n v="5667.27"/>
  </r>
  <r>
    <x v="9"/>
    <x v="9"/>
    <x v="9"/>
    <x v="12"/>
    <x v="6"/>
    <x v="4"/>
    <n v="0"/>
    <n v="0"/>
    <m/>
    <m/>
    <n v="0"/>
    <n v="0"/>
    <n v="0"/>
    <m/>
    <m/>
    <m/>
    <m/>
    <m/>
    <m/>
    <m/>
    <m/>
    <m/>
    <m/>
    <m/>
    <m/>
    <n v="298.51"/>
    <n v="935"/>
    <n v="9.74"/>
    <n v="37.31"/>
  </r>
  <r>
    <x v="129"/>
    <x v="129"/>
    <x v="6"/>
    <x v="4"/>
    <x v="100"/>
    <x v="445"/>
    <n v="21711"/>
    <n v="64.62"/>
    <n v="4645.71"/>
    <n v="120974.39999999999"/>
    <n v="0"/>
    <m/>
    <m/>
    <m/>
    <m/>
    <m/>
    <m/>
    <m/>
    <m/>
    <m/>
    <n v="8869"/>
    <n v="21618"/>
    <n v="64.34"/>
    <n v="316"/>
    <n v="198523.7"/>
    <n v="1816"/>
    <n v="13634"/>
    <n v="40.58"/>
    <n v="64.86"/>
  </r>
  <r>
    <x v="78"/>
    <x v="78"/>
    <x v="3"/>
    <x v="0"/>
    <x v="28"/>
    <x v="4"/>
    <m/>
    <m/>
    <m/>
    <m/>
    <n v="0"/>
    <m/>
    <m/>
    <m/>
    <m/>
    <m/>
    <m/>
    <m/>
    <m/>
    <m/>
    <m/>
    <m/>
    <m/>
    <m/>
    <m/>
    <n v="0"/>
    <m/>
    <m/>
    <n v="0"/>
  </r>
  <r>
    <x v="41"/>
    <x v="41"/>
    <x v="0"/>
    <x v="7"/>
    <x v="57"/>
    <x v="446"/>
    <n v="18417"/>
    <n v="36.54"/>
    <n v="2679.55"/>
    <n v="104663.13"/>
    <n v="21188.17"/>
    <n v="26700"/>
    <n v="52.98"/>
    <n v="504.48"/>
    <n v="255514.46"/>
    <m/>
    <m/>
    <m/>
    <m/>
    <m/>
    <m/>
    <m/>
    <m/>
    <m/>
    <m/>
    <n v="1.57"/>
    <n v="11461"/>
    <n v="22.74"/>
    <n v="0.04"/>
  </r>
  <r>
    <x v="130"/>
    <x v="130"/>
    <x v="6"/>
    <x v="0"/>
    <x v="100"/>
    <x v="447"/>
    <n v="13118"/>
    <n v="39.04"/>
    <n v="3383.32"/>
    <n v="88101.69"/>
    <n v="6182.35"/>
    <n v="11994"/>
    <n v="35.700000000000003"/>
    <n v="220.8"/>
    <n v="74554.78"/>
    <m/>
    <m/>
    <m/>
    <m/>
    <m/>
    <m/>
    <m/>
    <m/>
    <m/>
    <m/>
    <n v="94205"/>
    <n v="2612"/>
    <n v="7.77"/>
    <n v="3364.46"/>
  </r>
  <r>
    <x v="94"/>
    <x v="94"/>
    <x v="10"/>
    <x v="1"/>
    <x v="13"/>
    <x v="448"/>
    <n v="179"/>
    <n v="0.88"/>
    <n v="54.47"/>
    <n v="861.18"/>
    <n v="0"/>
    <m/>
    <m/>
    <m/>
    <m/>
    <m/>
    <m/>
    <m/>
    <m/>
    <m/>
    <m/>
    <m/>
    <m/>
    <m/>
    <m/>
    <n v="1580.11"/>
    <n v="3842"/>
    <n v="18.829999999999998"/>
    <n v="92.95"/>
  </r>
  <r>
    <x v="2"/>
    <x v="2"/>
    <x v="13"/>
    <x v="30"/>
    <x v="68"/>
    <x v="4"/>
    <m/>
    <m/>
    <m/>
    <m/>
    <n v="0"/>
    <m/>
    <m/>
    <m/>
    <m/>
    <m/>
    <m/>
    <m/>
    <m/>
    <m/>
    <m/>
    <m/>
    <m/>
    <m/>
    <m/>
    <n v="382.85"/>
    <n v="1509"/>
    <n v="7.86"/>
    <n v="23.93"/>
  </r>
  <r>
    <x v="39"/>
    <x v="39"/>
    <x v="14"/>
    <x v="5"/>
    <x v="102"/>
    <x v="449"/>
    <n v="8893"/>
    <n v="7.19"/>
    <n v="445.83"/>
    <n v="42705.599999999999"/>
    <n v="0"/>
    <n v="9546"/>
    <n v="7.72"/>
    <m/>
    <m/>
    <m/>
    <m/>
    <m/>
    <m/>
    <m/>
    <m/>
    <m/>
    <m/>
    <m/>
    <m/>
    <n v="0"/>
    <n v="1388"/>
    <n v="1.1200000000000001"/>
    <n v="0"/>
  </r>
  <r>
    <x v="145"/>
    <x v="145"/>
    <x v="11"/>
    <x v="2"/>
    <x v="30"/>
    <x v="450"/>
    <n v="53544"/>
    <n v="92.96"/>
    <n v="8310"/>
    <n v="370958.4"/>
    <n v="0"/>
    <m/>
    <m/>
    <m/>
    <m/>
    <m/>
    <m/>
    <m/>
    <m/>
    <m/>
    <m/>
    <m/>
    <m/>
    <m/>
    <m/>
    <n v="183.54"/>
    <n v="11202"/>
    <n v="19.45"/>
    <n v="3.82"/>
  </r>
  <r>
    <x v="4"/>
    <x v="4"/>
    <x v="13"/>
    <x v="12"/>
    <x v="6"/>
    <x v="4"/>
    <m/>
    <m/>
    <m/>
    <m/>
    <n v="0"/>
    <m/>
    <m/>
    <m/>
    <m/>
    <m/>
    <m/>
    <m/>
    <m/>
    <m/>
    <m/>
    <m/>
    <m/>
    <m/>
    <m/>
    <n v="0"/>
    <m/>
    <m/>
    <n v="0"/>
  </r>
  <r>
    <x v="23"/>
    <x v="23"/>
    <x v="14"/>
    <x v="30"/>
    <x v="103"/>
    <x v="451"/>
    <n v="60333"/>
    <n v="59.15"/>
    <n v="4019.72"/>
    <n v="317758.68"/>
    <n v="49220.17"/>
    <n v="55918"/>
    <n v="54.82"/>
    <n v="579.05999999999995"/>
    <n v="593560.85"/>
    <m/>
    <m/>
    <m/>
    <m/>
    <m/>
    <m/>
    <m/>
    <m/>
    <m/>
    <m/>
    <n v="4115"/>
    <n v="31504"/>
    <n v="30.89"/>
    <n v="48.41"/>
  </r>
  <r>
    <x v="118"/>
    <x v="118"/>
    <x v="0"/>
    <x v="7"/>
    <x v="70"/>
    <x v="452"/>
    <n v="32345"/>
    <n v="50.86"/>
    <n v="3155.17"/>
    <n v="155518.32"/>
    <n v="11707"/>
    <n v="14488"/>
    <n v="22.78"/>
    <n v="220.89"/>
    <n v="141178.23000000001"/>
    <m/>
    <m/>
    <m/>
    <m/>
    <m/>
    <m/>
    <m/>
    <m/>
    <m/>
    <m/>
    <n v="88300"/>
    <n v="6357"/>
    <n v="10"/>
    <n v="1666.04"/>
  </r>
  <r>
    <x v="25"/>
    <x v="25"/>
    <x v="11"/>
    <x v="2"/>
    <x v="34"/>
    <x v="453"/>
    <n v="16357"/>
    <n v="38.950000000000003"/>
    <n v="3730.74"/>
    <n v="121435.68"/>
    <n v="20202.72"/>
    <n v="19880"/>
    <n v="47.33"/>
    <n v="577.22"/>
    <n v="243630.61"/>
    <m/>
    <m/>
    <m/>
    <m/>
    <m/>
    <m/>
    <m/>
    <m/>
    <m/>
    <m/>
    <n v="880"/>
    <n v="5231"/>
    <n v="12.45"/>
    <n v="25.14"/>
  </r>
  <r>
    <x v="13"/>
    <x v="13"/>
    <x v="11"/>
    <x v="12"/>
    <x v="68"/>
    <x v="454"/>
    <n v="739"/>
    <n v="3.85"/>
    <n v="247.63"/>
    <n v="3684.66"/>
    <n v="58"/>
    <n v="354"/>
    <n v="1.84"/>
    <n v="3.63"/>
    <n v="699.44"/>
    <m/>
    <m/>
    <m/>
    <m/>
    <m/>
    <m/>
    <m/>
    <m/>
    <m/>
    <m/>
    <n v="911.7"/>
    <n v="2089"/>
    <n v="10.88"/>
    <n v="56.98"/>
  </r>
  <r>
    <x v="161"/>
    <x v="161"/>
    <x v="0"/>
    <x v="4"/>
    <x v="104"/>
    <x v="455"/>
    <n v="8333"/>
    <n v="2.59"/>
    <n v="155.4"/>
    <n v="38730.78"/>
    <n v="2987.39"/>
    <n v="5067"/>
    <n v="1.58"/>
    <n v="11.15"/>
    <n v="36025.839999999997"/>
    <m/>
    <m/>
    <m/>
    <m/>
    <m/>
    <n v="2605"/>
    <n v="6620"/>
    <n v="2.06"/>
    <n v="9"/>
    <n v="58310.32"/>
    <n v="25695"/>
    <n v="180722"/>
    <n v="56.19"/>
    <n v="95.88"/>
  </r>
  <r>
    <x v="46"/>
    <x v="46"/>
    <x v="3"/>
    <x v="14"/>
    <x v="9"/>
    <x v="456"/>
    <n v="58302"/>
    <n v="121.46"/>
    <n v="8873"/>
    <n v="330075.59999999998"/>
    <n v="0"/>
    <m/>
    <m/>
    <m/>
    <m/>
    <m/>
    <m/>
    <m/>
    <m/>
    <m/>
    <m/>
    <m/>
    <m/>
    <m/>
    <m/>
    <n v="0"/>
    <n v="4115"/>
    <n v="8.57"/>
    <n v="0"/>
  </r>
  <r>
    <x v="65"/>
    <x v="65"/>
    <x v="5"/>
    <x v="12"/>
    <x v="1"/>
    <x v="4"/>
    <m/>
    <m/>
    <m/>
    <m/>
    <n v="0"/>
    <m/>
    <m/>
    <m/>
    <m/>
    <m/>
    <m/>
    <m/>
    <m/>
    <m/>
    <m/>
    <m/>
    <m/>
    <m/>
    <m/>
    <n v="0"/>
    <m/>
    <m/>
    <n v="0"/>
  </r>
  <r>
    <x v="184"/>
    <x v="184"/>
    <x v="6"/>
    <x v="1"/>
    <x v="6"/>
    <x v="457"/>
    <n v="1305"/>
    <n v="13.59"/>
    <n v="743.38"/>
    <n v="5530.71"/>
    <n v="4.8499999999999996"/>
    <n v="483"/>
    <n v="5.03"/>
    <m/>
    <m/>
    <m/>
    <m/>
    <m/>
    <m/>
    <m/>
    <m/>
    <m/>
    <m/>
    <m/>
    <m/>
    <n v="457.24"/>
    <n v="3642"/>
    <n v="37.94"/>
    <n v="57.15"/>
  </r>
  <r>
    <x v="95"/>
    <x v="95"/>
    <x v="5"/>
    <x v="1"/>
    <x v="28"/>
    <x v="458"/>
    <n v="326"/>
    <n v="2.2599999999999998"/>
    <n v="127"/>
    <n v="1417.32"/>
    <n v="65"/>
    <n v="91"/>
    <n v="0.63"/>
    <n v="5.42"/>
    <n v="783.85"/>
    <m/>
    <m/>
    <m/>
    <m/>
    <m/>
    <m/>
    <m/>
    <m/>
    <m/>
    <m/>
    <n v="120600"/>
    <n v="4786"/>
    <n v="33.24"/>
    <n v="10050"/>
  </r>
  <r>
    <x v="185"/>
    <x v="185"/>
    <x v="1"/>
    <x v="2"/>
    <x v="9"/>
    <x v="459"/>
    <n v="5208"/>
    <n v="10.85"/>
    <n v="1072.23"/>
    <n v="39886.769999999997"/>
    <n v="24055.29"/>
    <n v="32063"/>
    <n v="66.8"/>
    <n v="601.38"/>
    <n v="290089.90999999997"/>
    <m/>
    <m/>
    <m/>
    <m/>
    <m/>
    <m/>
    <m/>
    <m/>
    <m/>
    <m/>
    <n v="110000"/>
    <n v="3996"/>
    <n v="8.33"/>
    <n v="2750"/>
  </r>
  <r>
    <x v="178"/>
    <x v="178"/>
    <x v="5"/>
    <x v="2"/>
    <x v="5"/>
    <x v="460"/>
    <n v="266460"/>
    <n v="277.56"/>
    <n v="9790"/>
    <n v="728376"/>
    <n v="0"/>
    <m/>
    <m/>
    <m/>
    <m/>
    <m/>
    <m/>
    <m/>
    <m/>
    <m/>
    <m/>
    <m/>
    <m/>
    <m/>
    <m/>
    <n v="1288406"/>
    <n v="248518"/>
    <n v="258.87"/>
    <n v="16105.08"/>
  </r>
  <r>
    <x v="22"/>
    <x v="22"/>
    <x v="13"/>
    <x v="4"/>
    <x v="66"/>
    <x v="4"/>
    <m/>
    <m/>
    <m/>
    <m/>
    <n v="0"/>
    <m/>
    <m/>
    <m/>
    <m/>
    <m/>
    <m/>
    <m/>
    <m/>
    <m/>
    <m/>
    <m/>
    <m/>
    <m/>
    <m/>
    <n v="190.9"/>
    <n v="22197"/>
    <n v="84.08"/>
    <n v="8.68"/>
  </r>
  <r>
    <x v="186"/>
    <x v="186"/>
    <x v="0"/>
    <x v="2"/>
    <x v="31"/>
    <x v="461"/>
    <n v="8488"/>
    <n v="35.369999999999997"/>
    <n v="3528.85"/>
    <n v="65636.61"/>
    <n v="2389.91"/>
    <n v="6147"/>
    <n v="25.61"/>
    <n v="119.5"/>
    <n v="28820.67"/>
    <m/>
    <m/>
    <m/>
    <m/>
    <m/>
    <m/>
    <m/>
    <m/>
    <m/>
    <m/>
    <n v="0"/>
    <m/>
    <m/>
    <n v="0"/>
  </r>
  <r>
    <x v="72"/>
    <x v="72"/>
    <x v="1"/>
    <x v="27"/>
    <x v="11"/>
    <x v="4"/>
    <m/>
    <m/>
    <m/>
    <m/>
    <n v="0"/>
    <m/>
    <m/>
    <m/>
    <m/>
    <m/>
    <m/>
    <m/>
    <m/>
    <m/>
    <m/>
    <m/>
    <m/>
    <m/>
    <m/>
    <n v="193000"/>
    <n v="4479"/>
    <n v="37.33"/>
    <n v="19300"/>
  </r>
  <r>
    <x v="57"/>
    <x v="57"/>
    <x v="1"/>
    <x v="1"/>
    <x v="1"/>
    <x v="462"/>
    <n v="4"/>
    <n v="0.06"/>
    <n v="3.67"/>
    <n v="20.46"/>
    <n v="4.8499999999999996"/>
    <n v="7"/>
    <n v="0.1"/>
    <n v="0.81"/>
    <n v="58.48"/>
    <m/>
    <m/>
    <m/>
    <m/>
    <m/>
    <m/>
    <m/>
    <m/>
    <m/>
    <m/>
    <n v="66200"/>
    <n v="5604"/>
    <n v="77.83"/>
    <n v="11033.33"/>
  </r>
  <r>
    <x v="187"/>
    <x v="187"/>
    <x v="8"/>
    <x v="31"/>
    <x v="31"/>
    <x v="463"/>
    <n v="18126"/>
    <n v="75.53"/>
    <n v="3852"/>
    <n v="71647.199999999997"/>
    <n v="2653"/>
    <n v="6509"/>
    <n v="27.12"/>
    <n v="132.65"/>
    <n v="31993.32"/>
    <m/>
    <m/>
    <m/>
    <m/>
    <m/>
    <m/>
    <m/>
    <m/>
    <m/>
    <m/>
    <n v="0"/>
    <n v="397"/>
    <n v="1.65"/>
    <n v="0"/>
  </r>
  <r>
    <x v="35"/>
    <x v="35"/>
    <x v="11"/>
    <x v="6"/>
    <x v="68"/>
    <x v="464"/>
    <n v="1475"/>
    <n v="7.68"/>
    <n v="580"/>
    <n v="8630.4"/>
    <n v="879.73"/>
    <n v="1082"/>
    <n v="5.64"/>
    <n v="54.98"/>
    <n v="10608.91"/>
    <m/>
    <m/>
    <m/>
    <m/>
    <m/>
    <m/>
    <m/>
    <m/>
    <m/>
    <m/>
    <n v="1724"/>
    <n v="14538"/>
    <n v="75.72"/>
    <n v="107.75"/>
  </r>
  <r>
    <x v="147"/>
    <x v="147"/>
    <x v="13"/>
    <x v="7"/>
    <x v="38"/>
    <x v="465"/>
    <n v="45051"/>
    <n v="67.040000000000006"/>
    <n v="3614.09"/>
    <n v="188221.77"/>
    <n v="38967.99"/>
    <n v="47054"/>
    <n v="70.02"/>
    <n v="695.86"/>
    <n v="469926.71"/>
    <m/>
    <m/>
    <m/>
    <m/>
    <m/>
    <m/>
    <m/>
    <m/>
    <m/>
    <m/>
    <n v="1648"/>
    <n v="19193"/>
    <n v="28.56"/>
    <n v="29.43"/>
  </r>
  <r>
    <x v="22"/>
    <x v="22"/>
    <x v="14"/>
    <x v="11"/>
    <x v="91"/>
    <x v="4"/>
    <m/>
    <m/>
    <m/>
    <m/>
    <n v="0"/>
    <m/>
    <m/>
    <m/>
    <m/>
    <m/>
    <m/>
    <m/>
    <m/>
    <m/>
    <m/>
    <m/>
    <m/>
    <m/>
    <m/>
    <n v="529.24"/>
    <n v="53006"/>
    <n v="81.8"/>
    <n v="9.8000000000000007"/>
  </r>
  <r>
    <x v="0"/>
    <x v="0"/>
    <x v="5"/>
    <x v="7"/>
    <x v="105"/>
    <x v="4"/>
    <m/>
    <m/>
    <m/>
    <m/>
    <n v="0"/>
    <m/>
    <m/>
    <m/>
    <m/>
    <m/>
    <m/>
    <m/>
    <m/>
    <m/>
    <m/>
    <m/>
    <m/>
    <m/>
    <m/>
    <n v="0"/>
    <m/>
    <m/>
    <n v="0"/>
  </r>
  <r>
    <x v="75"/>
    <x v="75"/>
    <x v="2"/>
    <x v="3"/>
    <x v="51"/>
    <x v="4"/>
    <m/>
    <m/>
    <m/>
    <m/>
    <n v="0"/>
    <m/>
    <m/>
    <m/>
    <m/>
    <m/>
    <m/>
    <m/>
    <m/>
    <m/>
    <n v="202"/>
    <n v="497"/>
    <n v="41.42"/>
    <n v="202"/>
    <n v="4521.57"/>
    <n v="6200"/>
    <n v="185"/>
    <n v="15.42"/>
    <n v="6200"/>
  </r>
  <r>
    <x v="41"/>
    <x v="41"/>
    <x v="1"/>
    <x v="7"/>
    <x v="57"/>
    <x v="466"/>
    <n v="13947"/>
    <n v="27.67"/>
    <n v="2219.2600000000002"/>
    <n v="86684.37"/>
    <n v="24558.68"/>
    <n v="26422"/>
    <n v="52.42"/>
    <n v="584.73"/>
    <n v="296160.5"/>
    <m/>
    <m/>
    <m/>
    <m/>
    <m/>
    <m/>
    <m/>
    <m/>
    <m/>
    <m/>
    <n v="4959"/>
    <n v="13062"/>
    <n v="25.92"/>
    <n v="118.07"/>
  </r>
  <r>
    <x v="130"/>
    <x v="130"/>
    <x v="1"/>
    <x v="1"/>
    <x v="68"/>
    <x v="467"/>
    <n v="628"/>
    <n v="3.27"/>
    <n v="245.56"/>
    <n v="3653.97"/>
    <n v="150.34"/>
    <n v="253"/>
    <n v="1.32"/>
    <n v="9.4"/>
    <n v="1812.99"/>
    <m/>
    <m/>
    <m/>
    <m/>
    <m/>
    <n v="370"/>
    <n v="677"/>
    <n v="3.53"/>
    <n v="23"/>
    <n v="8282.08"/>
    <n v="43646"/>
    <n v="662"/>
    <n v="3.45"/>
    <n v="2727.88"/>
  </r>
  <r>
    <x v="188"/>
    <x v="188"/>
    <x v="4"/>
    <x v="2"/>
    <x v="9"/>
    <x v="468"/>
    <n v="45759"/>
    <n v="95.33"/>
    <n v="6432"/>
    <n v="239270.39999999999"/>
    <n v="0"/>
    <m/>
    <m/>
    <m/>
    <m/>
    <m/>
    <m/>
    <m/>
    <m/>
    <m/>
    <m/>
    <m/>
    <m/>
    <m/>
    <m/>
    <n v="971.98"/>
    <n v="24016"/>
    <n v="50.03"/>
    <n v="24.3"/>
  </r>
  <r>
    <x v="91"/>
    <x v="91"/>
    <x v="6"/>
    <x v="2"/>
    <x v="106"/>
    <x v="469"/>
    <n v="162596"/>
    <n v="119.91"/>
    <n v="9823.01"/>
    <n v="1032300"/>
    <n v="0"/>
    <m/>
    <m/>
    <m/>
    <m/>
    <m/>
    <m/>
    <m/>
    <m/>
    <m/>
    <m/>
    <m/>
    <m/>
    <m/>
    <m/>
    <n v="315300"/>
    <n v="12570"/>
    <n v="9.27"/>
    <n v="2790.27"/>
  </r>
  <r>
    <x v="140"/>
    <x v="140"/>
    <x v="5"/>
    <x v="2"/>
    <x v="57"/>
    <x v="470"/>
    <n v="43330"/>
    <n v="85.97"/>
    <n v="5340.81"/>
    <n v="208612.02"/>
    <n v="19404.46"/>
    <n v="19026"/>
    <n v="37.75"/>
    <n v="462.01"/>
    <n v="234004.22"/>
    <m/>
    <m/>
    <m/>
    <m/>
    <m/>
    <m/>
    <m/>
    <m/>
    <m/>
    <m/>
    <n v="107000"/>
    <n v="7773"/>
    <n v="15.42"/>
    <n v="2547.62"/>
  </r>
  <r>
    <x v="167"/>
    <x v="167"/>
    <x v="3"/>
    <x v="1"/>
    <x v="28"/>
    <x v="4"/>
    <m/>
    <m/>
    <m/>
    <m/>
    <n v="0"/>
    <m/>
    <m/>
    <m/>
    <m/>
    <m/>
    <m/>
    <m/>
    <m/>
    <m/>
    <m/>
    <m/>
    <m/>
    <m/>
    <m/>
    <n v="0"/>
    <m/>
    <m/>
    <n v="0"/>
  </r>
  <r>
    <x v="53"/>
    <x v="53"/>
    <x v="3"/>
    <x v="2"/>
    <x v="9"/>
    <x v="471"/>
    <n v="54884"/>
    <n v="114.34"/>
    <n v="6706.95"/>
    <n v="249498.54"/>
    <n v="0"/>
    <m/>
    <m/>
    <m/>
    <m/>
    <m/>
    <m/>
    <m/>
    <m/>
    <m/>
    <m/>
    <m/>
    <m/>
    <m/>
    <m/>
    <n v="1648"/>
    <n v="13613"/>
    <n v="28.36"/>
    <n v="41.2"/>
  </r>
  <r>
    <x v="7"/>
    <x v="7"/>
    <x v="13"/>
    <x v="7"/>
    <x v="46"/>
    <x v="4"/>
    <m/>
    <m/>
    <m/>
    <m/>
    <n v="0"/>
    <m/>
    <m/>
    <m/>
    <m/>
    <m/>
    <m/>
    <m/>
    <m/>
    <m/>
    <m/>
    <m/>
    <m/>
    <m/>
    <m/>
    <n v="159.08000000000001"/>
    <n v="1400"/>
    <n v="4.49"/>
    <n v="6.12"/>
  </r>
  <r>
    <x v="52"/>
    <x v="52"/>
    <x v="3"/>
    <x v="1"/>
    <x v="21"/>
    <x v="472"/>
    <n v="43063"/>
    <n v="149.52000000000001"/>
    <n v="7134.92"/>
    <n v="159251.34"/>
    <n v="16965.79"/>
    <n v="27860"/>
    <n v="96.74"/>
    <n v="706.91"/>
    <n v="204595.52"/>
    <m/>
    <m/>
    <m/>
    <m/>
    <m/>
    <m/>
    <m/>
    <m/>
    <m/>
    <m/>
    <n v="2685"/>
    <n v="14665"/>
    <n v="50.92"/>
    <n v="111.88"/>
  </r>
  <r>
    <x v="18"/>
    <x v="18"/>
    <x v="15"/>
    <x v="0"/>
    <x v="33"/>
    <x v="473"/>
    <n v="114691"/>
    <n v="95.58"/>
    <n v="8492.7999999999993"/>
    <n v="789830.4"/>
    <n v="0"/>
    <m/>
    <m/>
    <m/>
    <m/>
    <m/>
    <m/>
    <m/>
    <m/>
    <m/>
    <m/>
    <m/>
    <m/>
    <m/>
    <m/>
    <n v="381500"/>
    <n v="53930"/>
    <n v="44.94"/>
    <n v="3815"/>
  </r>
  <r>
    <x v="161"/>
    <x v="161"/>
    <x v="12"/>
    <x v="2"/>
    <x v="52"/>
    <x v="474"/>
    <n v="17584"/>
    <n v="37.57"/>
    <n v="2621.85"/>
    <n v="95094.36"/>
    <n v="30491.759999999998"/>
    <n v="46381"/>
    <n v="99.1"/>
    <n v="781.84"/>
    <n v="367709.23"/>
    <m/>
    <m/>
    <m/>
    <m/>
    <m/>
    <m/>
    <m/>
    <m/>
    <m/>
    <m/>
    <n v="1703"/>
    <n v="13944"/>
    <n v="29.79"/>
    <n v="43.67"/>
  </r>
  <r>
    <x v="189"/>
    <x v="189"/>
    <x v="6"/>
    <x v="2"/>
    <x v="9"/>
    <x v="475"/>
    <n v="54256"/>
    <n v="113.03"/>
    <n v="9387"/>
    <n v="349196.4"/>
    <n v="0"/>
    <m/>
    <m/>
    <m/>
    <m/>
    <m/>
    <m/>
    <m/>
    <m/>
    <m/>
    <m/>
    <m/>
    <m/>
    <m/>
    <m/>
    <n v="1051.67"/>
    <n v="19887"/>
    <n v="41.43"/>
    <n v="26.29"/>
  </r>
  <r>
    <x v="161"/>
    <x v="161"/>
    <x v="4"/>
    <x v="4"/>
    <x v="104"/>
    <x v="476"/>
    <n v="2399"/>
    <n v="0.75"/>
    <n v="32.21"/>
    <n v="8026.83"/>
    <n v="0"/>
    <m/>
    <m/>
    <m/>
    <m/>
    <m/>
    <m/>
    <m/>
    <m/>
    <m/>
    <n v="1565"/>
    <n v="5112"/>
    <n v="1.59"/>
    <n v="5"/>
    <n v="35030.959999999999"/>
    <n v="16016"/>
    <n v="175307"/>
    <n v="54.51"/>
    <n v="59.76"/>
  </r>
  <r>
    <x v="190"/>
    <x v="190"/>
    <x v="15"/>
    <x v="1"/>
    <x v="28"/>
    <x v="0"/>
    <n v="0"/>
    <n v="0"/>
    <n v="0"/>
    <n v="0"/>
    <n v="0"/>
    <m/>
    <m/>
    <m/>
    <m/>
    <m/>
    <m/>
    <m/>
    <m/>
    <m/>
    <m/>
    <m/>
    <m/>
    <m/>
    <m/>
    <n v="819"/>
    <n v="15580"/>
    <n v="108.19"/>
    <n v="68.25"/>
  </r>
  <r>
    <x v="191"/>
    <x v="191"/>
    <x v="1"/>
    <x v="2"/>
    <x v="9"/>
    <x v="4"/>
    <n v="5180"/>
    <n v="10.79"/>
    <m/>
    <m/>
    <n v="0"/>
    <n v="0"/>
    <n v="0"/>
    <m/>
    <m/>
    <m/>
    <n v="0"/>
    <n v="0"/>
    <m/>
    <m/>
    <m/>
    <n v="0"/>
    <n v="0"/>
    <m/>
    <m/>
    <n v="0"/>
    <m/>
    <m/>
    <n v="0"/>
  </r>
  <r>
    <x v="3"/>
    <x v="3"/>
    <x v="10"/>
    <x v="28"/>
    <x v="6"/>
    <x v="4"/>
    <m/>
    <m/>
    <m/>
    <m/>
    <n v="0"/>
    <m/>
    <m/>
    <m/>
    <m/>
    <m/>
    <m/>
    <m/>
    <m/>
    <m/>
    <m/>
    <m/>
    <m/>
    <m/>
    <m/>
    <n v="0"/>
    <m/>
    <m/>
    <n v="0"/>
  </r>
  <r>
    <x v="124"/>
    <x v="124"/>
    <x v="8"/>
    <x v="2"/>
    <x v="107"/>
    <x v="477"/>
    <n v="113395"/>
    <n v="122.72"/>
    <n v="11246.23"/>
    <n v="805342.8"/>
    <n v="0"/>
    <m/>
    <m/>
    <m/>
    <m/>
    <m/>
    <m/>
    <m/>
    <m/>
    <m/>
    <m/>
    <m/>
    <m/>
    <m/>
    <m/>
    <n v="160200"/>
    <n v="20327"/>
    <n v="22"/>
    <n v="2080.52"/>
  </r>
  <r>
    <x v="146"/>
    <x v="146"/>
    <x v="11"/>
    <x v="1"/>
    <x v="12"/>
    <x v="478"/>
    <n v="973"/>
    <n v="5.79"/>
    <n v="198.07"/>
    <n v="2578.89"/>
    <n v="0"/>
    <m/>
    <m/>
    <m/>
    <m/>
    <m/>
    <m/>
    <m/>
    <m/>
    <m/>
    <m/>
    <m/>
    <m/>
    <m/>
    <m/>
    <n v="603"/>
    <n v="4622"/>
    <n v="27.51"/>
    <n v="43.07"/>
  </r>
  <r>
    <x v="0"/>
    <x v="0"/>
    <x v="12"/>
    <x v="11"/>
    <x v="72"/>
    <x v="479"/>
    <n v="156504"/>
    <n v="66.540000000000006"/>
    <n v="5409.75"/>
    <n v="986089.23"/>
    <n v="212946"/>
    <n v="390655"/>
    <n v="166.09"/>
    <n v="1086.46"/>
    <n v="2567979.7000000002"/>
    <m/>
    <m/>
    <m/>
    <m/>
    <m/>
    <m/>
    <m/>
    <m/>
    <m/>
    <m/>
    <n v="20670"/>
    <n v="162653"/>
    <n v="69.16"/>
    <n v="105.46"/>
  </r>
  <r>
    <x v="192"/>
    <x v="192"/>
    <x v="14"/>
    <x v="2"/>
    <x v="57"/>
    <x v="480"/>
    <n v="77042"/>
    <n v="152.86000000000001"/>
    <n v="12038.81"/>
    <n v="470235.9"/>
    <n v="0"/>
    <m/>
    <m/>
    <m/>
    <m/>
    <m/>
    <m/>
    <m/>
    <m/>
    <m/>
    <m/>
    <m/>
    <m/>
    <m/>
    <m/>
    <n v="17403"/>
    <n v="6695"/>
    <n v="13.28"/>
    <n v="414.36"/>
  </r>
  <r>
    <x v="143"/>
    <x v="143"/>
    <x v="5"/>
    <x v="6"/>
    <x v="11"/>
    <x v="481"/>
    <n v="446"/>
    <n v="3.72"/>
    <n v="195.2"/>
    <n v="1815.36"/>
    <n v="156"/>
    <n v="305"/>
    <n v="2.54"/>
    <n v="15.6"/>
    <n v="1881.25"/>
    <m/>
    <m/>
    <m/>
    <m/>
    <m/>
    <m/>
    <m/>
    <m/>
    <m/>
    <m/>
    <n v="1379.59"/>
    <n v="3275"/>
    <n v="27.29"/>
    <n v="137.96"/>
  </r>
  <r>
    <x v="186"/>
    <x v="186"/>
    <x v="1"/>
    <x v="2"/>
    <x v="31"/>
    <x v="482"/>
    <n v="8678"/>
    <n v="36.159999999999997"/>
    <n v="3476"/>
    <n v="64653.599999999999"/>
    <n v="3571.29"/>
    <n v="5702"/>
    <n v="23.76"/>
    <n v="178.56"/>
    <n v="43067.26"/>
    <m/>
    <m/>
    <m/>
    <m/>
    <m/>
    <m/>
    <m/>
    <m/>
    <m/>
    <m/>
    <n v="0"/>
    <m/>
    <m/>
    <n v="0"/>
  </r>
  <r>
    <x v="180"/>
    <x v="180"/>
    <x v="6"/>
    <x v="2"/>
    <x v="30"/>
    <x v="483"/>
    <n v="51051"/>
    <n v="88.63"/>
    <n v="7830.31"/>
    <n v="349545.15"/>
    <n v="0"/>
    <m/>
    <m/>
    <m/>
    <m/>
    <m/>
    <m/>
    <m/>
    <m/>
    <m/>
    <m/>
    <m/>
    <m/>
    <m/>
    <m/>
    <n v="156917"/>
    <n v="6114"/>
    <n v="10.61"/>
    <n v="3269.1"/>
  </r>
  <r>
    <x v="28"/>
    <x v="28"/>
    <x v="14"/>
    <x v="14"/>
    <x v="21"/>
    <x v="484"/>
    <n v="14807"/>
    <n v="51.41"/>
    <n v="4370"/>
    <n v="97538.4"/>
    <n v="6893.31"/>
    <n v="7725"/>
    <n v="26.82"/>
    <m/>
    <m/>
    <m/>
    <m/>
    <m/>
    <m/>
    <m/>
    <m/>
    <m/>
    <m/>
    <m/>
    <m/>
    <n v="54800"/>
    <n v="6728"/>
    <n v="23.36"/>
    <n v="2283.33"/>
  </r>
  <r>
    <x v="184"/>
    <x v="184"/>
    <x v="9"/>
    <x v="2"/>
    <x v="30"/>
    <x v="485"/>
    <n v="18611"/>
    <n v="32.31"/>
    <n v="2549.19"/>
    <n v="113795.73"/>
    <n v="5676.04"/>
    <n v="45919"/>
    <n v="79.72"/>
    <n v="118.25"/>
    <n v="68449.100000000006"/>
    <m/>
    <m/>
    <m/>
    <m/>
    <m/>
    <m/>
    <m/>
    <m/>
    <m/>
    <m/>
    <n v="1927.68"/>
    <n v="14150"/>
    <n v="24.57"/>
    <n v="40.159999999999997"/>
  </r>
  <r>
    <x v="193"/>
    <x v="193"/>
    <x v="15"/>
    <x v="1"/>
    <x v="41"/>
    <x v="4"/>
    <m/>
    <m/>
    <m/>
    <m/>
    <n v="0"/>
    <m/>
    <m/>
    <m/>
    <m/>
    <m/>
    <m/>
    <m/>
    <m/>
    <m/>
    <m/>
    <m/>
    <m/>
    <m/>
    <m/>
    <n v="0"/>
    <m/>
    <m/>
    <n v="0"/>
  </r>
  <r>
    <x v="38"/>
    <x v="38"/>
    <x v="13"/>
    <x v="5"/>
    <x v="108"/>
    <x v="486"/>
    <n v="12655"/>
    <n v="45.85"/>
    <n v="2944"/>
    <n v="62972.160000000003"/>
    <n v="0"/>
    <m/>
    <m/>
    <m/>
    <m/>
    <m/>
    <m/>
    <m/>
    <m/>
    <m/>
    <n v="4930"/>
    <n v="8634"/>
    <n v="31.28"/>
    <n v="214"/>
    <n v="110353.12"/>
    <n v="240"/>
    <n v="2041"/>
    <n v="7.39"/>
    <n v="10.43"/>
  </r>
  <r>
    <x v="136"/>
    <x v="136"/>
    <x v="10"/>
    <x v="5"/>
    <x v="97"/>
    <x v="487"/>
    <n v="60287"/>
    <n v="62.02"/>
    <n v="5613"/>
    <n v="422827.29"/>
    <n v="43422.89"/>
    <n v="61794"/>
    <n v="63.57"/>
    <n v="536.09"/>
    <n v="523649.66"/>
    <m/>
    <m/>
    <m/>
    <m/>
    <m/>
    <m/>
    <m/>
    <m/>
    <m/>
    <m/>
    <n v="1006"/>
    <n v="14107"/>
    <n v="14.51"/>
    <n v="12.42"/>
  </r>
  <r>
    <x v="194"/>
    <x v="194"/>
    <x v="5"/>
    <x v="1"/>
    <x v="7"/>
    <x v="4"/>
    <n v="0"/>
    <n v="0"/>
    <m/>
    <m/>
    <n v="0"/>
    <m/>
    <m/>
    <m/>
    <m/>
    <m/>
    <m/>
    <m/>
    <m/>
    <m/>
    <m/>
    <m/>
    <m/>
    <m/>
    <m/>
    <n v="6900"/>
    <n v="611"/>
    <n v="25.46"/>
    <n v="3450"/>
  </r>
  <r>
    <x v="179"/>
    <x v="179"/>
    <x v="3"/>
    <x v="2"/>
    <x v="2"/>
    <x v="488"/>
    <n v="102181"/>
    <n v="133.05000000000001"/>
    <n v="9961.8799999999992"/>
    <n v="592930.80000000005"/>
    <n v="0"/>
    <m/>
    <m/>
    <m/>
    <m/>
    <m/>
    <m/>
    <m/>
    <m/>
    <m/>
    <m/>
    <m/>
    <m/>
    <m/>
    <m/>
    <n v="1697.64"/>
    <n v="13774"/>
    <n v="17.93"/>
    <n v="26.53"/>
  </r>
  <r>
    <x v="122"/>
    <x v="122"/>
    <x v="15"/>
    <x v="19"/>
    <x v="109"/>
    <x v="489"/>
    <n v="240770"/>
    <n v="189.28"/>
    <n v="17218.87"/>
    <n v="1697436"/>
    <n v="10822.5"/>
    <n v="11903"/>
    <n v="9.36"/>
    <n v="102.1"/>
    <n v="130511.8"/>
    <m/>
    <m/>
    <m/>
    <m/>
    <m/>
    <m/>
    <m/>
    <m/>
    <m/>
    <m/>
    <n v="4830.37"/>
    <n v="104757"/>
    <n v="82.36"/>
    <n v="45.57"/>
  </r>
  <r>
    <x v="71"/>
    <x v="71"/>
    <x v="3"/>
    <x v="5"/>
    <x v="17"/>
    <x v="490"/>
    <n v="26194"/>
    <n v="43.66"/>
    <n v="4531.2"/>
    <n v="210700.79999999999"/>
    <n v="14913.68"/>
    <n v="19673"/>
    <n v="32.79"/>
    <n v="298.27"/>
    <n v="179848.49"/>
    <m/>
    <m/>
    <m/>
    <m/>
    <m/>
    <m/>
    <m/>
    <m/>
    <m/>
    <m/>
    <n v="166.92"/>
    <n v="8810"/>
    <n v="14.68"/>
    <n v="3.34"/>
  </r>
  <r>
    <x v="41"/>
    <x v="41"/>
    <x v="8"/>
    <x v="2"/>
    <x v="9"/>
    <x v="491"/>
    <n v="16450"/>
    <n v="34.270000000000003"/>
    <n v="1738.13"/>
    <n v="64658.25"/>
    <n v="16316.2"/>
    <n v="20717"/>
    <n v="43.16"/>
    <n v="407.9"/>
    <n v="196761.92"/>
    <m/>
    <m/>
    <m/>
    <m/>
    <m/>
    <m/>
    <m/>
    <m/>
    <m/>
    <m/>
    <n v="1.66"/>
    <n v="12374"/>
    <n v="25.78"/>
    <n v="0.04"/>
  </r>
  <r>
    <x v="25"/>
    <x v="25"/>
    <x v="9"/>
    <x v="7"/>
    <x v="17"/>
    <x v="492"/>
    <n v="16903"/>
    <n v="28.17"/>
    <n v="3152.8"/>
    <n v="146605.20000000001"/>
    <n v="22321.05"/>
    <n v="57286"/>
    <n v="95.48"/>
    <m/>
    <m/>
    <m/>
    <m/>
    <m/>
    <m/>
    <m/>
    <m/>
    <m/>
    <m/>
    <m/>
    <m/>
    <n v="2620"/>
    <n v="16045"/>
    <n v="26.74"/>
    <n v="52.4"/>
  </r>
  <r>
    <x v="124"/>
    <x v="124"/>
    <x v="5"/>
    <x v="12"/>
    <x v="6"/>
    <x v="4"/>
    <m/>
    <m/>
    <m/>
    <m/>
    <n v="0"/>
    <m/>
    <m/>
    <m/>
    <m/>
    <m/>
    <m/>
    <m/>
    <m/>
    <m/>
    <m/>
    <m/>
    <m/>
    <m/>
    <m/>
    <n v="0"/>
    <m/>
    <m/>
    <n v="0"/>
  </r>
  <r>
    <x v="83"/>
    <x v="83"/>
    <x v="13"/>
    <x v="4"/>
    <x v="100"/>
    <x v="493"/>
    <n v="292"/>
    <n v="0.87"/>
    <n v="31.86"/>
    <n v="829.56"/>
    <n v="32.979999999999997"/>
    <n v="141"/>
    <n v="0.42"/>
    <n v="1.18"/>
    <n v="397.69"/>
    <m/>
    <m/>
    <m/>
    <m/>
    <m/>
    <n v="200"/>
    <n v="480"/>
    <n v="1.43"/>
    <n v="7"/>
    <n v="4476.8"/>
    <n v="1840"/>
    <n v="22575"/>
    <n v="67.19"/>
    <n v="65.709999999999994"/>
  </r>
  <r>
    <x v="12"/>
    <x v="12"/>
    <x v="7"/>
    <x v="1"/>
    <x v="31"/>
    <x v="494"/>
    <n v="295"/>
    <n v="1.23"/>
    <n v="116.65"/>
    <n v="2169.69"/>
    <n v="0"/>
    <m/>
    <m/>
    <m/>
    <m/>
    <m/>
    <m/>
    <m/>
    <m/>
    <m/>
    <m/>
    <m/>
    <m/>
    <m/>
    <m/>
    <n v="1990"/>
    <n v="15662"/>
    <n v="65.260000000000005"/>
    <n v="99.5"/>
  </r>
  <r>
    <x v="72"/>
    <x v="72"/>
    <x v="5"/>
    <x v="32"/>
    <x v="6"/>
    <x v="4"/>
    <m/>
    <m/>
    <m/>
    <m/>
    <n v="0"/>
    <m/>
    <m/>
    <m/>
    <m/>
    <m/>
    <m/>
    <m/>
    <m/>
    <m/>
    <m/>
    <m/>
    <m/>
    <m/>
    <m/>
    <n v="100700"/>
    <n v="3232"/>
    <n v="33.67"/>
    <n v="12587.5"/>
  </r>
  <r>
    <x v="26"/>
    <x v="26"/>
    <x v="1"/>
    <x v="1"/>
    <x v="12"/>
    <x v="4"/>
    <m/>
    <m/>
    <m/>
    <m/>
    <n v="0"/>
    <m/>
    <m/>
    <m/>
    <m/>
    <m/>
    <m/>
    <m/>
    <m/>
    <m/>
    <m/>
    <m/>
    <m/>
    <m/>
    <m/>
    <n v="0"/>
    <m/>
    <m/>
    <n v="0"/>
  </r>
  <r>
    <x v="72"/>
    <x v="72"/>
    <x v="14"/>
    <x v="1"/>
    <x v="21"/>
    <x v="495"/>
    <n v="377"/>
    <n v="1.31"/>
    <n v="49.75"/>
    <n v="1110.42"/>
    <n v="1237.6300000000001"/>
    <n v="1899"/>
    <n v="6.59"/>
    <n v="51.57"/>
    <n v="14924.99"/>
    <m/>
    <m/>
    <m/>
    <m/>
    <m/>
    <m/>
    <m/>
    <m/>
    <m/>
    <m/>
    <n v="0"/>
    <n v="22392"/>
    <n v="77.75"/>
    <n v="0"/>
  </r>
  <r>
    <x v="119"/>
    <x v="119"/>
    <x v="1"/>
    <x v="1"/>
    <x v="98"/>
    <x v="496"/>
    <n v="182"/>
    <n v="0.84"/>
    <n v="37.83"/>
    <n v="633.33000000000004"/>
    <n v="84.38"/>
    <n v="135"/>
    <n v="0.63"/>
    <n v="4.6900000000000004"/>
    <n v="1017.61"/>
    <m/>
    <m/>
    <m/>
    <m/>
    <m/>
    <m/>
    <m/>
    <m/>
    <m/>
    <m/>
    <n v="234052"/>
    <n v="10880"/>
    <n v="50.37"/>
    <n v="13002.89"/>
  </r>
  <r>
    <x v="73"/>
    <x v="73"/>
    <x v="12"/>
    <x v="19"/>
    <x v="55"/>
    <x v="497"/>
    <n v="92621"/>
    <n v="80.400000000000006"/>
    <n v="6787.5"/>
    <n v="605988"/>
    <n v="0"/>
    <m/>
    <m/>
    <m/>
    <m/>
    <m/>
    <m/>
    <m/>
    <m/>
    <m/>
    <m/>
    <m/>
    <m/>
    <m/>
    <m/>
    <n v="180160"/>
    <n v="12388"/>
    <n v="10.75"/>
    <n v="1876.67"/>
  </r>
  <r>
    <x v="19"/>
    <x v="19"/>
    <x v="8"/>
    <x v="33"/>
    <x v="110"/>
    <x v="4"/>
    <m/>
    <m/>
    <m/>
    <m/>
    <n v="0"/>
    <m/>
    <m/>
    <m/>
    <m/>
    <m/>
    <m/>
    <m/>
    <m/>
    <m/>
    <m/>
    <m/>
    <m/>
    <m/>
    <m/>
    <n v="0"/>
    <m/>
    <m/>
    <n v="0"/>
  </r>
  <r>
    <x v="23"/>
    <x v="23"/>
    <x v="9"/>
    <x v="14"/>
    <x v="17"/>
    <x v="498"/>
    <n v="33375"/>
    <n v="55.63"/>
    <n v="5292.32"/>
    <n v="246092.88"/>
    <n v="20170.71"/>
    <n v="26981"/>
    <n v="44.97"/>
    <m/>
    <m/>
    <m/>
    <m/>
    <m/>
    <m/>
    <m/>
    <m/>
    <m/>
    <m/>
    <m/>
    <m/>
    <n v="2118"/>
    <n v="19339"/>
    <n v="32.229999999999997"/>
    <n v="42.36"/>
  </r>
  <r>
    <x v="138"/>
    <x v="138"/>
    <x v="15"/>
    <x v="12"/>
    <x v="6"/>
    <x v="499"/>
    <n v="19016"/>
    <n v="198.08"/>
    <n v="15305"/>
    <n v="113869.2"/>
    <n v="0"/>
    <m/>
    <m/>
    <m/>
    <m/>
    <m/>
    <m/>
    <m/>
    <m/>
    <m/>
    <m/>
    <m/>
    <m/>
    <m/>
    <m/>
    <n v="0"/>
    <m/>
    <m/>
    <n v="0"/>
  </r>
  <r>
    <x v="17"/>
    <x v="17"/>
    <x v="4"/>
    <x v="13"/>
    <x v="28"/>
    <x v="4"/>
    <m/>
    <m/>
    <m/>
    <m/>
    <n v="0"/>
    <m/>
    <m/>
    <m/>
    <m/>
    <m/>
    <m/>
    <m/>
    <m/>
    <m/>
    <m/>
    <m/>
    <m/>
    <m/>
    <m/>
    <n v="0"/>
    <m/>
    <m/>
    <n v="0"/>
  </r>
  <r>
    <x v="113"/>
    <x v="113"/>
    <x v="11"/>
    <x v="2"/>
    <x v="3"/>
    <x v="500"/>
    <n v="289192"/>
    <n v="334.71"/>
    <n v="7228.61"/>
    <n v="484027.8"/>
    <n v="0"/>
    <m/>
    <m/>
    <m/>
    <m/>
    <m/>
    <m/>
    <m/>
    <m/>
    <m/>
    <m/>
    <m/>
    <m/>
    <m/>
    <m/>
    <n v="538.51"/>
    <n v="3713"/>
    <n v="4.3"/>
    <n v="7.48"/>
  </r>
  <r>
    <x v="117"/>
    <x v="117"/>
    <x v="11"/>
    <x v="2"/>
    <x v="2"/>
    <x v="501"/>
    <n v="172844"/>
    <n v="225.06"/>
    <n v="15719.06"/>
    <n v="935598.6"/>
    <n v="0"/>
    <m/>
    <m/>
    <m/>
    <m/>
    <m/>
    <m/>
    <m/>
    <m/>
    <m/>
    <m/>
    <m/>
    <m/>
    <m/>
    <m/>
    <n v="891.21"/>
    <n v="4051"/>
    <n v="5.27"/>
    <n v="13.93"/>
  </r>
  <r>
    <x v="44"/>
    <x v="44"/>
    <x v="2"/>
    <x v="1"/>
    <x v="6"/>
    <x v="0"/>
    <n v="72"/>
    <n v="0.75"/>
    <n v="0"/>
    <n v="0"/>
    <n v="0"/>
    <m/>
    <m/>
    <m/>
    <m/>
    <m/>
    <m/>
    <m/>
    <m/>
    <m/>
    <m/>
    <m/>
    <m/>
    <m/>
    <m/>
    <n v="681"/>
    <n v="4592"/>
    <n v="47.83"/>
    <n v="85.13"/>
  </r>
  <r>
    <x v="187"/>
    <x v="187"/>
    <x v="13"/>
    <x v="7"/>
    <x v="4"/>
    <x v="502"/>
    <n v="6332"/>
    <n v="75.38"/>
    <n v="4793.71"/>
    <n v="31207.08"/>
    <n v="0"/>
    <n v="2785"/>
    <n v="33.15"/>
    <m/>
    <m/>
    <m/>
    <m/>
    <m/>
    <m/>
    <m/>
    <m/>
    <m/>
    <m/>
    <m/>
    <m/>
    <n v="0"/>
    <n v="3019"/>
    <n v="35.94"/>
    <n v="0"/>
  </r>
  <r>
    <x v="149"/>
    <x v="149"/>
    <x v="15"/>
    <x v="2"/>
    <x v="42"/>
    <x v="503"/>
    <n v="39498"/>
    <n v="109.72"/>
    <n v="10302.629999999999"/>
    <n v="287443.46999999997"/>
    <n v="0"/>
    <m/>
    <m/>
    <m/>
    <m/>
    <m/>
    <m/>
    <m/>
    <m/>
    <m/>
    <m/>
    <m/>
    <m/>
    <m/>
    <m/>
    <n v="0"/>
    <m/>
    <m/>
    <n v="0"/>
  </r>
  <r>
    <x v="122"/>
    <x v="122"/>
    <x v="12"/>
    <x v="1"/>
    <x v="21"/>
    <x v="504"/>
    <n v="3557"/>
    <n v="12.35"/>
    <n v="679.5"/>
    <n v="15166.44"/>
    <n v="662.46"/>
    <n v="1187"/>
    <n v="4.12"/>
    <n v="27.6"/>
    <n v="7988.85"/>
    <m/>
    <m/>
    <m/>
    <m/>
    <m/>
    <m/>
    <m/>
    <m/>
    <m/>
    <m/>
    <n v="2023.07"/>
    <n v="22606"/>
    <n v="78.489999999999995"/>
    <n v="84.29"/>
  </r>
  <r>
    <x v="52"/>
    <x v="52"/>
    <x v="4"/>
    <x v="29"/>
    <x v="11"/>
    <x v="505"/>
    <n v="10692"/>
    <n v="89.1"/>
    <n v="4945.1000000000004"/>
    <n v="45989.43"/>
    <n v="5411.25"/>
    <n v="9281"/>
    <n v="77.34"/>
    <m/>
    <m/>
    <m/>
    <m/>
    <m/>
    <m/>
    <m/>
    <m/>
    <m/>
    <m/>
    <m/>
    <m/>
    <n v="581"/>
    <n v="6287"/>
    <n v="52.39"/>
    <n v="58.1"/>
  </r>
  <r>
    <x v="0"/>
    <x v="0"/>
    <x v="5"/>
    <x v="11"/>
    <x v="72"/>
    <x v="506"/>
    <n v="145179"/>
    <n v="61.73"/>
    <n v="4113.41"/>
    <n v="749792.04"/>
    <n v="186177"/>
    <n v="225915"/>
    <n v="96.05"/>
    <n v="949.88"/>
    <n v="2245164.2999999998"/>
    <m/>
    <m/>
    <m/>
    <m/>
    <m/>
    <m/>
    <m/>
    <m/>
    <m/>
    <m/>
    <n v="9230"/>
    <n v="145125"/>
    <n v="61.7"/>
    <n v="47.09"/>
  </r>
  <r>
    <x v="170"/>
    <x v="170"/>
    <x v="0"/>
    <x v="1"/>
    <x v="16"/>
    <x v="4"/>
    <m/>
    <m/>
    <m/>
    <m/>
    <n v="0"/>
    <m/>
    <m/>
    <m/>
    <m/>
    <m/>
    <m/>
    <m/>
    <m/>
    <m/>
    <m/>
    <m/>
    <m/>
    <m/>
    <m/>
    <n v="16407.62"/>
    <n v="1294"/>
    <n v="26.96"/>
    <n v="4101.8999999999996"/>
  </r>
  <r>
    <x v="87"/>
    <x v="87"/>
    <x v="12"/>
    <x v="2"/>
    <x v="28"/>
    <x v="507"/>
    <n v="5091"/>
    <n v="35.35"/>
    <n v="2232.25"/>
    <n v="24911.91"/>
    <n v="7110.59"/>
    <n v="10329"/>
    <n v="71.73"/>
    <n v="592.54999999999995"/>
    <n v="85748.76"/>
    <m/>
    <m/>
    <m/>
    <m/>
    <m/>
    <m/>
    <m/>
    <m/>
    <m/>
    <m/>
    <n v="205"/>
    <n v="1790"/>
    <n v="12.43"/>
    <n v="17.079999999999998"/>
  </r>
  <r>
    <x v="72"/>
    <x v="72"/>
    <x v="0"/>
    <x v="27"/>
    <x v="11"/>
    <x v="4"/>
    <m/>
    <m/>
    <m/>
    <m/>
    <n v="0"/>
    <m/>
    <m/>
    <m/>
    <m/>
    <m/>
    <m/>
    <m/>
    <m/>
    <m/>
    <m/>
    <m/>
    <m/>
    <m/>
    <m/>
    <n v="155400"/>
    <n v="6329"/>
    <n v="52.74"/>
    <n v="15540"/>
  </r>
  <r>
    <x v="150"/>
    <x v="150"/>
    <x v="11"/>
    <x v="1"/>
    <x v="71"/>
    <x v="508"/>
    <n v="552"/>
    <n v="9.1999999999999993"/>
    <n v="434"/>
    <n v="2018.1"/>
    <n v="0"/>
    <m/>
    <m/>
    <m/>
    <m/>
    <m/>
    <m/>
    <m/>
    <m/>
    <m/>
    <n v="2944"/>
    <n v="10612"/>
    <n v="176.87"/>
    <n v="588"/>
    <n v="65898.5"/>
    <n v="10004"/>
    <n v="878"/>
    <n v="14.63"/>
    <n v="2000.8"/>
  </r>
  <r>
    <x v="195"/>
    <x v="195"/>
    <x v="2"/>
    <x v="2"/>
    <x v="21"/>
    <x v="509"/>
    <n v="22508"/>
    <n v="78.150000000000006"/>
    <n v="6090"/>
    <n v="135928.79999999999"/>
    <n v="0"/>
    <m/>
    <m/>
    <m/>
    <m/>
    <n v="3579"/>
    <n v="4000"/>
    <n v="13.89"/>
    <n v="149"/>
    <n v="45342.35"/>
    <m/>
    <m/>
    <m/>
    <m/>
    <m/>
    <n v="628.29999999999995"/>
    <n v="5173"/>
    <n v="17.96"/>
    <n v="26.18"/>
  </r>
  <r>
    <x v="139"/>
    <x v="139"/>
    <x v="13"/>
    <x v="7"/>
    <x v="91"/>
    <x v="510"/>
    <n v="30377"/>
    <n v="46.88"/>
    <n v="3517.04"/>
    <n v="176625.6"/>
    <n v="16357.9"/>
    <n v="23832"/>
    <n v="36.78"/>
    <n v="302.92"/>
    <n v="197264.88"/>
    <m/>
    <m/>
    <m/>
    <m/>
    <m/>
    <m/>
    <m/>
    <m/>
    <m/>
    <m/>
    <n v="2582"/>
    <n v="32561"/>
    <n v="50.25"/>
    <n v="47.81"/>
  </r>
  <r>
    <x v="78"/>
    <x v="78"/>
    <x v="4"/>
    <x v="5"/>
    <x v="79"/>
    <x v="511"/>
    <n v="20671"/>
    <n v="24.96"/>
    <n v="2982.03"/>
    <n v="191356.79999999999"/>
    <n v="8597.43"/>
    <n v="22899"/>
    <n v="27.66"/>
    <n v="124.6"/>
    <n v="103678.98"/>
    <m/>
    <m/>
    <m/>
    <m/>
    <m/>
    <m/>
    <m/>
    <m/>
    <m/>
    <m/>
    <n v="132200"/>
    <n v="19556"/>
    <n v="23.62"/>
    <n v="1915.94"/>
  </r>
  <r>
    <x v="72"/>
    <x v="72"/>
    <x v="3"/>
    <x v="1"/>
    <x v="21"/>
    <x v="512"/>
    <n v="211"/>
    <n v="0.73"/>
    <n v="31.67"/>
    <n v="706.8"/>
    <n v="1169.74"/>
    <n v="1986"/>
    <n v="6.9"/>
    <n v="48.74"/>
    <n v="14106.22"/>
    <m/>
    <m/>
    <m/>
    <m/>
    <m/>
    <m/>
    <m/>
    <m/>
    <m/>
    <m/>
    <n v="0"/>
    <n v="20828"/>
    <n v="72.319999999999993"/>
    <n v="0"/>
  </r>
  <r>
    <x v="50"/>
    <x v="50"/>
    <x v="4"/>
    <x v="7"/>
    <x v="25"/>
    <x v="513"/>
    <n v="22925"/>
    <n v="28.95"/>
    <n v="3945.45"/>
    <n v="242172"/>
    <n v="25295.83"/>
    <n v="16417"/>
    <n v="20.73"/>
    <n v="383.27"/>
    <n v="305049.99"/>
    <m/>
    <m/>
    <m/>
    <m/>
    <m/>
    <m/>
    <m/>
    <m/>
    <m/>
    <m/>
    <n v="1060"/>
    <n v="4841"/>
    <n v="6.11"/>
    <n v="16.059999999999999"/>
  </r>
  <r>
    <x v="136"/>
    <x v="136"/>
    <x v="6"/>
    <x v="12"/>
    <x v="6"/>
    <x v="4"/>
    <m/>
    <m/>
    <m/>
    <m/>
    <n v="0"/>
    <m/>
    <m/>
    <m/>
    <m/>
    <m/>
    <m/>
    <m/>
    <m/>
    <m/>
    <m/>
    <m/>
    <m/>
    <m/>
    <m/>
    <n v="0"/>
    <m/>
    <m/>
    <n v="0"/>
  </r>
  <r>
    <x v="155"/>
    <x v="155"/>
    <x v="4"/>
    <x v="7"/>
    <x v="21"/>
    <x v="514"/>
    <n v="34334"/>
    <n v="119.22"/>
    <n v="7553.71"/>
    <n v="168598.77"/>
    <n v="0"/>
    <m/>
    <m/>
    <m/>
    <m/>
    <m/>
    <m/>
    <m/>
    <m/>
    <m/>
    <m/>
    <m/>
    <m/>
    <m/>
    <m/>
    <n v="1132.54"/>
    <n v="8530"/>
    <n v="29.62"/>
    <n v="47.19"/>
  </r>
  <r>
    <x v="72"/>
    <x v="72"/>
    <x v="12"/>
    <x v="32"/>
    <x v="6"/>
    <x v="4"/>
    <m/>
    <m/>
    <m/>
    <m/>
    <n v="0"/>
    <m/>
    <m/>
    <m/>
    <m/>
    <m/>
    <m/>
    <m/>
    <m/>
    <m/>
    <m/>
    <m/>
    <m/>
    <m/>
    <m/>
    <n v="57000"/>
    <n v="1701"/>
    <n v="17.72"/>
    <n v="7125"/>
  </r>
  <r>
    <x v="158"/>
    <x v="158"/>
    <x v="14"/>
    <x v="2"/>
    <x v="31"/>
    <x v="515"/>
    <n v="7785"/>
    <n v="32.44"/>
    <n v="2499.6"/>
    <n v="46492.56"/>
    <n v="11432"/>
    <n v="15932"/>
    <n v="66.38"/>
    <m/>
    <m/>
    <m/>
    <m/>
    <m/>
    <m/>
    <m/>
    <m/>
    <m/>
    <m/>
    <m/>
    <m/>
    <n v="56173"/>
    <n v="9062"/>
    <n v="37.76"/>
    <n v="2808.65"/>
  </r>
  <r>
    <x v="187"/>
    <x v="187"/>
    <x v="6"/>
    <x v="7"/>
    <x v="4"/>
    <x v="516"/>
    <n v="7061"/>
    <n v="84.06"/>
    <n v="6983.43"/>
    <n v="45462.12"/>
    <n v="2214"/>
    <n v="3470"/>
    <n v="41.31"/>
    <n v="316.29000000000002"/>
    <n v="26699.29"/>
    <m/>
    <m/>
    <m/>
    <m/>
    <m/>
    <m/>
    <m/>
    <m/>
    <m/>
    <m/>
    <n v="26190"/>
    <n v="2369"/>
    <n v="28.2"/>
    <n v="3741.43"/>
  </r>
  <r>
    <x v="0"/>
    <x v="0"/>
    <x v="14"/>
    <x v="17"/>
    <x v="33"/>
    <x v="517"/>
    <n v="1294"/>
    <n v="1.08"/>
    <n v="16.37"/>
    <n v="1522.41"/>
    <n v="0"/>
    <n v="0"/>
    <n v="0"/>
    <m/>
    <m/>
    <m/>
    <m/>
    <m/>
    <m/>
    <m/>
    <m/>
    <m/>
    <m/>
    <m/>
    <m/>
    <n v="0"/>
    <m/>
    <m/>
    <n v="0"/>
  </r>
  <r>
    <x v="75"/>
    <x v="75"/>
    <x v="13"/>
    <x v="2"/>
    <x v="42"/>
    <x v="518"/>
    <n v="15309"/>
    <n v="42.53"/>
    <n v="3136.67"/>
    <n v="87513"/>
    <n v="13838.02"/>
    <n v="12883"/>
    <n v="35.79"/>
    <n v="461.27"/>
    <n v="166876.85"/>
    <m/>
    <m/>
    <m/>
    <m/>
    <m/>
    <m/>
    <m/>
    <m/>
    <m/>
    <m/>
    <n v="103908"/>
    <n v="5189"/>
    <n v="14.41"/>
    <n v="3463.6"/>
  </r>
  <r>
    <x v="117"/>
    <x v="117"/>
    <x v="3"/>
    <x v="18"/>
    <x v="28"/>
    <x v="4"/>
    <m/>
    <m/>
    <m/>
    <m/>
    <n v="0"/>
    <m/>
    <m/>
    <m/>
    <m/>
    <m/>
    <m/>
    <m/>
    <m/>
    <m/>
    <m/>
    <m/>
    <m/>
    <m/>
    <m/>
    <n v="1064.0999999999999"/>
    <n v="4589"/>
    <n v="31.87"/>
    <n v="88.67"/>
  </r>
  <r>
    <x v="196"/>
    <x v="196"/>
    <x v="13"/>
    <x v="2"/>
    <x v="9"/>
    <x v="519"/>
    <n v="21864"/>
    <n v="45.55"/>
    <n v="3160.3"/>
    <n v="117563.16"/>
    <n v="0"/>
    <m/>
    <m/>
    <m/>
    <m/>
    <m/>
    <m/>
    <m/>
    <m/>
    <m/>
    <n v="13110"/>
    <n v="25382"/>
    <n v="52.88"/>
    <n v="327"/>
    <n v="293454.24"/>
    <n v="123700"/>
    <n v="6614"/>
    <n v="13.78"/>
    <n v="3092.5"/>
  </r>
  <r>
    <x v="23"/>
    <x v="23"/>
    <x v="8"/>
    <x v="14"/>
    <x v="17"/>
    <x v="520"/>
    <n v="40153"/>
    <n v="66.92"/>
    <n v="5047.5"/>
    <n v="234708.75"/>
    <n v="14452.96"/>
    <n v="16061"/>
    <n v="26.77"/>
    <n v="289.06"/>
    <n v="174292.56"/>
    <m/>
    <m/>
    <m/>
    <m/>
    <m/>
    <m/>
    <m/>
    <m/>
    <m/>
    <m/>
    <n v="1352"/>
    <n v="13868"/>
    <n v="23.11"/>
    <n v="27.04"/>
  </r>
  <r>
    <x v="197"/>
    <x v="197"/>
    <x v="6"/>
    <x v="2"/>
    <x v="30"/>
    <x v="521"/>
    <n v="42505"/>
    <n v="73.790000000000006"/>
    <n v="8473.31"/>
    <n v="378248.67"/>
    <n v="0"/>
    <m/>
    <m/>
    <m/>
    <m/>
    <m/>
    <m/>
    <m/>
    <m/>
    <m/>
    <m/>
    <m/>
    <m/>
    <m/>
    <m/>
    <n v="247.31"/>
    <n v="2017"/>
    <n v="3.5"/>
    <n v="5.15"/>
  </r>
  <r>
    <x v="20"/>
    <x v="20"/>
    <x v="10"/>
    <x v="5"/>
    <x v="31"/>
    <x v="522"/>
    <n v="8500"/>
    <n v="35.42"/>
    <n v="3842"/>
    <n v="71461.2"/>
    <n v="7467.72"/>
    <n v="12845"/>
    <n v="53.52"/>
    <n v="373.39"/>
    <n v="90055.44"/>
    <m/>
    <m/>
    <m/>
    <m/>
    <m/>
    <m/>
    <m/>
    <m/>
    <m/>
    <m/>
    <n v="39000"/>
    <n v="1904"/>
    <n v="7.93"/>
    <n v="1950"/>
  </r>
  <r>
    <x v="17"/>
    <x v="17"/>
    <x v="0"/>
    <x v="13"/>
    <x v="28"/>
    <x v="4"/>
    <m/>
    <m/>
    <m/>
    <m/>
    <n v="0"/>
    <m/>
    <m/>
    <m/>
    <m/>
    <m/>
    <m/>
    <m/>
    <m/>
    <m/>
    <m/>
    <m/>
    <m/>
    <m/>
    <m/>
    <n v="0"/>
    <m/>
    <m/>
    <n v="0"/>
  </r>
  <r>
    <x v="144"/>
    <x v="144"/>
    <x v="1"/>
    <x v="3"/>
    <x v="51"/>
    <x v="4"/>
    <m/>
    <m/>
    <m/>
    <m/>
    <n v="0"/>
    <m/>
    <m/>
    <m/>
    <m/>
    <m/>
    <m/>
    <m/>
    <m/>
    <m/>
    <m/>
    <m/>
    <m/>
    <m/>
    <m/>
    <n v="60.52"/>
    <n v="1404"/>
    <n v="117"/>
    <n v="60.52"/>
  </r>
  <r>
    <x v="28"/>
    <x v="28"/>
    <x v="3"/>
    <x v="7"/>
    <x v="29"/>
    <x v="523"/>
    <n v="28896"/>
    <n v="46.31"/>
    <n v="3412.21"/>
    <n v="165014.54999999999"/>
    <n v="3405.43"/>
    <n v="72211"/>
    <n v="115.72"/>
    <n v="65.489999999999995"/>
    <n v="41067.120000000003"/>
    <m/>
    <m/>
    <m/>
    <m/>
    <m/>
    <m/>
    <m/>
    <m/>
    <m/>
    <m/>
    <n v="90710"/>
    <n v="16562"/>
    <n v="26.54"/>
    <n v="1744.42"/>
  </r>
  <r>
    <x v="73"/>
    <x v="73"/>
    <x v="11"/>
    <x v="4"/>
    <x v="85"/>
    <x v="524"/>
    <n v="251993"/>
    <n v="92.92"/>
    <n v="8727.52"/>
    <n v="1834349.67"/>
    <n v="222735.21"/>
    <n v="259215"/>
    <n v="95.58"/>
    <m/>
    <m/>
    <m/>
    <m/>
    <m/>
    <m/>
    <m/>
    <m/>
    <m/>
    <m/>
    <m/>
    <m/>
    <n v="38514"/>
    <n v="297112"/>
    <n v="109.55"/>
    <n v="170.42"/>
  </r>
  <r>
    <x v="85"/>
    <x v="85"/>
    <x v="8"/>
    <x v="0"/>
    <x v="5"/>
    <x v="525"/>
    <n v="139636"/>
    <n v="145.44999999999999"/>
    <n v="8998.1299999999992"/>
    <n v="669460.5"/>
    <n v="0"/>
    <m/>
    <m/>
    <m/>
    <m/>
    <m/>
    <m/>
    <m/>
    <m/>
    <m/>
    <m/>
    <m/>
    <m/>
    <m/>
    <m/>
    <n v="2716"/>
    <n v="50779"/>
    <n v="52.89"/>
    <n v="33.950000000000003"/>
  </r>
  <r>
    <x v="117"/>
    <x v="117"/>
    <x v="10"/>
    <x v="2"/>
    <x v="2"/>
    <x v="526"/>
    <n v="96121"/>
    <n v="125.16"/>
    <n v="11198.44"/>
    <n v="666531"/>
    <n v="0"/>
    <m/>
    <m/>
    <m/>
    <m/>
    <m/>
    <m/>
    <m/>
    <m/>
    <m/>
    <m/>
    <m/>
    <m/>
    <m/>
    <m/>
    <n v="2712.39"/>
    <n v="5758"/>
    <n v="7.5"/>
    <n v="42.38"/>
  </r>
  <r>
    <x v="176"/>
    <x v="176"/>
    <x v="12"/>
    <x v="2"/>
    <x v="9"/>
    <x v="527"/>
    <n v="43636"/>
    <n v="90.91"/>
    <n v="9551.68"/>
    <n v="355322.31"/>
    <n v="0"/>
    <m/>
    <m/>
    <m/>
    <m/>
    <m/>
    <m/>
    <m/>
    <m/>
    <m/>
    <m/>
    <m/>
    <m/>
    <m/>
    <m/>
    <n v="276.69"/>
    <n v="10782"/>
    <n v="22.46"/>
    <n v="6.92"/>
  </r>
  <r>
    <x v="198"/>
    <x v="198"/>
    <x v="8"/>
    <x v="1"/>
    <x v="53"/>
    <x v="528"/>
    <n v="1004"/>
    <n v="6.44"/>
    <n v="566.69000000000005"/>
    <n v="6851.31"/>
    <n v="0"/>
    <m/>
    <m/>
    <m/>
    <m/>
    <m/>
    <m/>
    <m/>
    <m/>
    <m/>
    <m/>
    <m/>
    <m/>
    <m/>
    <m/>
    <n v="748.24"/>
    <n v="8423"/>
    <n v="53.99"/>
    <n v="57.56"/>
  </r>
  <r>
    <x v="6"/>
    <x v="6"/>
    <x v="8"/>
    <x v="7"/>
    <x v="95"/>
    <x v="529"/>
    <n v="202452"/>
    <n v="102.87"/>
    <n v="4845.4399999999996"/>
    <n v="739026.36"/>
    <n v="21761.4"/>
    <n v="12952"/>
    <n v="6.58"/>
    <n v="132.69"/>
    <n v="262427.21000000002"/>
    <m/>
    <m/>
    <m/>
    <m/>
    <m/>
    <m/>
    <m/>
    <m/>
    <m/>
    <m/>
    <n v="562010"/>
    <n v="126177"/>
    <n v="64.11"/>
    <n v="3426.89"/>
  </r>
  <r>
    <x v="109"/>
    <x v="109"/>
    <x v="3"/>
    <x v="18"/>
    <x v="98"/>
    <x v="0"/>
    <n v="0"/>
    <n v="0"/>
    <n v="0"/>
    <n v="0"/>
    <n v="0"/>
    <n v="0"/>
    <n v="0"/>
    <m/>
    <m/>
    <n v="0"/>
    <n v="0"/>
    <n v="0"/>
    <n v="0"/>
    <n v="0"/>
    <n v="0"/>
    <n v="0"/>
    <n v="0"/>
    <n v="0"/>
    <n v="0"/>
    <n v="0"/>
    <n v="0"/>
    <n v="0"/>
    <n v="0"/>
  </r>
  <r>
    <x v="44"/>
    <x v="44"/>
    <x v="5"/>
    <x v="5"/>
    <x v="111"/>
    <x v="530"/>
    <n v="8934"/>
    <n v="15.19"/>
    <n v="1711.49"/>
    <n v="77992.59"/>
    <n v="12909.8"/>
    <n v="12222"/>
    <n v="20.79"/>
    <m/>
    <m/>
    <m/>
    <m/>
    <m/>
    <m/>
    <m/>
    <m/>
    <m/>
    <m/>
    <m/>
    <m/>
    <n v="2940"/>
    <n v="18197"/>
    <n v="30.95"/>
    <n v="60"/>
  </r>
  <r>
    <x v="91"/>
    <x v="91"/>
    <x v="11"/>
    <x v="1"/>
    <x v="19"/>
    <x v="531"/>
    <n v="19204"/>
    <n v="106.69"/>
    <n v="7370.67"/>
    <n v="102820.8"/>
    <n v="0"/>
    <m/>
    <m/>
    <m/>
    <m/>
    <m/>
    <m/>
    <m/>
    <m/>
    <m/>
    <m/>
    <m/>
    <m/>
    <m/>
    <m/>
    <n v="57200"/>
    <n v="2531"/>
    <n v="14.06"/>
    <n v="3813.33"/>
  </r>
  <r>
    <x v="91"/>
    <x v="91"/>
    <x v="7"/>
    <x v="2"/>
    <x v="106"/>
    <x v="532"/>
    <n v="41330"/>
    <n v="30.48"/>
    <n v="4035.4"/>
    <n v="424080"/>
    <n v="0"/>
    <m/>
    <m/>
    <m/>
    <m/>
    <m/>
    <m/>
    <m/>
    <m/>
    <m/>
    <m/>
    <m/>
    <m/>
    <m/>
    <m/>
    <n v="69100"/>
    <n v="1653"/>
    <n v="1.22"/>
    <n v="611.5"/>
  </r>
  <r>
    <x v="199"/>
    <x v="199"/>
    <x v="14"/>
    <x v="7"/>
    <x v="9"/>
    <x v="533"/>
    <n v="33549"/>
    <n v="69.89"/>
    <n v="5972"/>
    <n v="222158.4"/>
    <n v="0"/>
    <m/>
    <m/>
    <m/>
    <m/>
    <m/>
    <m/>
    <m/>
    <m/>
    <m/>
    <m/>
    <m/>
    <m/>
    <m/>
    <m/>
    <n v="3028.92"/>
    <n v="53938"/>
    <n v="112.37"/>
    <n v="75.72"/>
  </r>
  <r>
    <x v="72"/>
    <x v="72"/>
    <x v="7"/>
    <x v="34"/>
    <x v="9"/>
    <x v="534"/>
    <n v="4571"/>
    <n v="9.52"/>
    <n v="1209.78"/>
    <n v="45003.63"/>
    <n v="8196"/>
    <n v="8762"/>
    <n v="18.25"/>
    <n v="204.9"/>
    <n v="98838.02"/>
    <m/>
    <m/>
    <m/>
    <m/>
    <m/>
    <m/>
    <m/>
    <m/>
    <m/>
    <m/>
    <n v="181446"/>
    <n v="3321"/>
    <n v="6.92"/>
    <n v="4536.1499999999996"/>
  </r>
  <r>
    <x v="172"/>
    <x v="172"/>
    <x v="13"/>
    <x v="2"/>
    <x v="9"/>
    <x v="535"/>
    <n v="55951"/>
    <n v="116.56"/>
    <n v="7711.08"/>
    <n v="286851.99"/>
    <n v="0"/>
    <m/>
    <m/>
    <m/>
    <m/>
    <m/>
    <m/>
    <m/>
    <m/>
    <m/>
    <m/>
    <m/>
    <m/>
    <m/>
    <m/>
    <n v="98900"/>
    <n v="21292"/>
    <n v="44.36"/>
    <n v="2472.5"/>
  </r>
  <r>
    <x v="191"/>
    <x v="191"/>
    <x v="0"/>
    <x v="2"/>
    <x v="9"/>
    <x v="536"/>
    <n v="50116"/>
    <n v="104.41"/>
    <n v="8460"/>
    <n v="314712"/>
    <n v="5134.82"/>
    <n v="6684"/>
    <n v="13.93"/>
    <m/>
    <m/>
    <m/>
    <m/>
    <m/>
    <m/>
    <m/>
    <m/>
    <m/>
    <m/>
    <m/>
    <m/>
    <n v="288.75"/>
    <n v="4859"/>
    <n v="10.119999999999999"/>
    <n v="7.22"/>
  </r>
  <r>
    <x v="173"/>
    <x v="173"/>
    <x v="5"/>
    <x v="2"/>
    <x v="3"/>
    <x v="537"/>
    <n v="98257"/>
    <n v="113.72"/>
    <n v="8170"/>
    <n v="547063.19999999995"/>
    <n v="0"/>
    <m/>
    <m/>
    <m/>
    <m/>
    <n v="2733"/>
    <n v="7729"/>
    <n v="8.9499999999999993"/>
    <n v="37"/>
    <n v="34624.379999999997"/>
    <m/>
    <m/>
    <m/>
    <m/>
    <m/>
    <n v="347094"/>
    <n v="22685"/>
    <n v="26.26"/>
    <n v="4820.75"/>
  </r>
  <r>
    <x v="63"/>
    <x v="63"/>
    <x v="13"/>
    <x v="17"/>
    <x v="55"/>
    <x v="538"/>
    <n v="150459"/>
    <n v="130.61000000000001"/>
    <n v="7464.02"/>
    <n v="666387.78"/>
    <n v="68190.11"/>
    <n v="102290"/>
    <n v="88.79"/>
    <n v="710.31"/>
    <n v="822324.95"/>
    <m/>
    <m/>
    <m/>
    <m/>
    <m/>
    <m/>
    <m/>
    <m/>
    <m/>
    <m/>
    <n v="969.98"/>
    <n v="122354"/>
    <n v="106.21"/>
    <n v="10.1"/>
  </r>
  <r>
    <x v="0"/>
    <x v="0"/>
    <x v="15"/>
    <x v="6"/>
    <x v="21"/>
    <x v="539"/>
    <n v="30731"/>
    <n v="106.7"/>
    <n v="8180.67"/>
    <n v="182592.48"/>
    <n v="19795"/>
    <n v="32047"/>
    <n v="111.27"/>
    <m/>
    <m/>
    <m/>
    <m/>
    <m/>
    <m/>
    <m/>
    <m/>
    <m/>
    <m/>
    <m/>
    <m/>
    <n v="3467"/>
    <n v="23849"/>
    <n v="82.81"/>
    <n v="144.46"/>
  </r>
  <r>
    <x v="141"/>
    <x v="141"/>
    <x v="12"/>
    <x v="7"/>
    <x v="82"/>
    <x v="540"/>
    <n v="49589"/>
    <n v="111.69"/>
    <n v="9476.68"/>
    <n v="326092.40999999997"/>
    <n v="0"/>
    <m/>
    <m/>
    <m/>
    <m/>
    <m/>
    <m/>
    <m/>
    <m/>
    <m/>
    <m/>
    <m/>
    <m/>
    <m/>
    <m/>
    <n v="71827"/>
    <n v="6797"/>
    <n v="15.31"/>
    <n v="1941.27"/>
  </r>
  <r>
    <x v="14"/>
    <x v="14"/>
    <x v="6"/>
    <x v="5"/>
    <x v="33"/>
    <x v="541"/>
    <n v="127939"/>
    <n v="106.62"/>
    <n v="8573.8799999999992"/>
    <n v="797370.84"/>
    <n v="8832.2000000000007"/>
    <n v="13852"/>
    <n v="11.54"/>
    <n v="88.32"/>
    <n v="106510.17"/>
    <m/>
    <m/>
    <m/>
    <m/>
    <m/>
    <m/>
    <m/>
    <m/>
    <m/>
    <m/>
    <n v="0"/>
    <n v="53850"/>
    <n v="44.88"/>
    <n v="0"/>
  </r>
  <r>
    <x v="54"/>
    <x v="54"/>
    <x v="4"/>
    <x v="2"/>
    <x v="9"/>
    <x v="542"/>
    <n v="23073"/>
    <n v="48.07"/>
    <n v="2294"/>
    <n v="85336.8"/>
    <n v="0"/>
    <m/>
    <m/>
    <m/>
    <m/>
    <m/>
    <m/>
    <m/>
    <m/>
    <m/>
    <m/>
    <m/>
    <m/>
    <m/>
    <m/>
    <n v="39100"/>
    <n v="2355"/>
    <n v="4.91"/>
    <n v="977.5"/>
  </r>
  <r>
    <x v="49"/>
    <x v="49"/>
    <x v="8"/>
    <x v="5"/>
    <x v="57"/>
    <x v="543"/>
    <n v="19142"/>
    <n v="37.979999999999997"/>
    <n v="4041.9"/>
    <n v="157876.79999999999"/>
    <n v="11294.86"/>
    <n v="14549"/>
    <n v="28.87"/>
    <n v="268.93"/>
    <n v="136208.1"/>
    <m/>
    <m/>
    <m/>
    <m/>
    <m/>
    <m/>
    <m/>
    <m/>
    <m/>
    <m/>
    <n v="184963"/>
    <n v="27833"/>
    <n v="55.22"/>
    <n v="4403.88"/>
  </r>
  <r>
    <x v="200"/>
    <x v="200"/>
    <x v="6"/>
    <x v="2"/>
    <x v="9"/>
    <x v="544"/>
    <n v="27157"/>
    <n v="56.58"/>
    <n v="4184"/>
    <n v="155644.79999999999"/>
    <n v="23447"/>
    <n v="27636"/>
    <n v="57.58"/>
    <n v="586.17999999999995"/>
    <n v="282754.40999999997"/>
    <m/>
    <m/>
    <m/>
    <m/>
    <m/>
    <m/>
    <m/>
    <m/>
    <m/>
    <m/>
    <n v="959.83"/>
    <n v="1660"/>
    <n v="3.46"/>
    <n v="24"/>
  </r>
  <r>
    <x v="201"/>
    <x v="201"/>
    <x v="3"/>
    <x v="11"/>
    <x v="112"/>
    <x v="545"/>
    <n v="203433"/>
    <n v="86.94"/>
    <n v="13631.27"/>
    <n v="2472031.14"/>
    <n v="211954.41"/>
    <n v="266228"/>
    <n v="113.77"/>
    <n v="1086.95"/>
    <n v="2556021.85"/>
    <m/>
    <m/>
    <m/>
    <m/>
    <m/>
    <m/>
    <m/>
    <m/>
    <m/>
    <m/>
    <n v="33.409999999999997"/>
    <n v="127322"/>
    <n v="54.41"/>
    <n v="0.17"/>
  </r>
  <r>
    <x v="72"/>
    <x v="72"/>
    <x v="6"/>
    <x v="2"/>
    <x v="26"/>
    <x v="546"/>
    <n v="30160"/>
    <n v="36.96"/>
    <n v="4307.0600000000004"/>
    <n v="272378.40000000002"/>
    <n v="41994.18"/>
    <n v="51652"/>
    <n v="63.3"/>
    <n v="617.55999999999995"/>
    <n v="506420.42"/>
    <m/>
    <m/>
    <m/>
    <m/>
    <m/>
    <m/>
    <m/>
    <m/>
    <m/>
    <m/>
    <n v="727774"/>
    <n v="20817"/>
    <n v="25.51"/>
    <n v="10702.56"/>
  </r>
  <r>
    <x v="110"/>
    <x v="110"/>
    <x v="3"/>
    <x v="7"/>
    <x v="2"/>
    <x v="547"/>
    <n v="26069"/>
    <n v="33.94"/>
    <n v="2759.34"/>
    <n v="164236.14000000001"/>
    <n v="34336.57"/>
    <n v="55974"/>
    <n v="72.88"/>
    <n v="536.51"/>
    <n v="414074.96"/>
    <m/>
    <m/>
    <m/>
    <m/>
    <m/>
    <m/>
    <m/>
    <m/>
    <m/>
    <m/>
    <n v="126.65"/>
    <n v="5922"/>
    <n v="7.71"/>
    <n v="1.98"/>
  </r>
  <r>
    <x v="137"/>
    <x v="137"/>
    <x v="8"/>
    <x v="6"/>
    <x v="1"/>
    <x v="4"/>
    <n v="0"/>
    <n v="0"/>
    <m/>
    <m/>
    <n v="4408.8599999999997"/>
    <n v="7689"/>
    <n v="106.79"/>
    <n v="734.81"/>
    <n v="53167.8"/>
    <m/>
    <m/>
    <m/>
    <m/>
    <m/>
    <m/>
    <m/>
    <m/>
    <m/>
    <m/>
    <n v="364.28"/>
    <n v="1515"/>
    <n v="21.04"/>
    <n v="60.71"/>
  </r>
  <r>
    <x v="184"/>
    <x v="184"/>
    <x v="8"/>
    <x v="2"/>
    <x v="30"/>
    <x v="548"/>
    <n v="18782"/>
    <n v="32.61"/>
    <n v="2434.71"/>
    <n v="108685.38"/>
    <n v="26527.64"/>
    <n v="21182"/>
    <n v="36.770000000000003"/>
    <n v="552.66"/>
    <n v="319904.81"/>
    <m/>
    <m/>
    <m/>
    <m/>
    <m/>
    <m/>
    <m/>
    <m/>
    <m/>
    <m/>
    <n v="630.51"/>
    <n v="15316"/>
    <n v="26.59"/>
    <n v="13.14"/>
  </r>
  <r>
    <x v="20"/>
    <x v="20"/>
    <x v="15"/>
    <x v="12"/>
    <x v="6"/>
    <x v="0"/>
    <n v="0"/>
    <n v="0"/>
    <n v="0"/>
    <n v="0"/>
    <n v="0"/>
    <n v="0"/>
    <n v="0"/>
    <n v="0"/>
    <n v="0"/>
    <m/>
    <m/>
    <m/>
    <m/>
    <m/>
    <m/>
    <m/>
    <m/>
    <m/>
    <m/>
    <n v="19300"/>
    <n v="1330"/>
    <n v="13.85"/>
    <n v="2412.5"/>
  </r>
  <r>
    <x v="34"/>
    <x v="34"/>
    <x v="10"/>
    <x v="7"/>
    <x v="113"/>
    <x v="549"/>
    <n v="29102"/>
    <n v="37.31"/>
    <n v="4268.92"/>
    <n v="258056.4"/>
    <n v="38763.67"/>
    <n v="39290"/>
    <n v="50.37"/>
    <n v="596.36"/>
    <n v="467462.73"/>
    <m/>
    <m/>
    <m/>
    <m/>
    <m/>
    <m/>
    <m/>
    <m/>
    <m/>
    <m/>
    <n v="817.62"/>
    <n v="14416"/>
    <n v="18.48"/>
    <n v="12.58"/>
  </r>
  <r>
    <x v="83"/>
    <x v="83"/>
    <x v="6"/>
    <x v="4"/>
    <x v="100"/>
    <x v="550"/>
    <n v="54"/>
    <n v="0.16"/>
    <n v="1.54"/>
    <n v="39.99"/>
    <n v="93.11"/>
    <n v="237"/>
    <n v="0.71"/>
    <n v="3.33"/>
    <n v="1122.8800000000001"/>
    <m/>
    <m/>
    <m/>
    <m/>
    <m/>
    <m/>
    <m/>
    <m/>
    <m/>
    <m/>
    <n v="1503"/>
    <n v="13383"/>
    <n v="39.83"/>
    <n v="53.68"/>
  </r>
  <r>
    <x v="41"/>
    <x v="41"/>
    <x v="9"/>
    <x v="2"/>
    <x v="9"/>
    <x v="551"/>
    <n v="17678"/>
    <n v="36.83"/>
    <n v="2074.4299999999998"/>
    <n v="77168.61"/>
    <n v="19724.54"/>
    <n v="26493"/>
    <n v="55.19"/>
    <n v="493.11"/>
    <n v="237864.14"/>
    <m/>
    <m/>
    <m/>
    <m/>
    <m/>
    <m/>
    <m/>
    <m/>
    <m/>
    <m/>
    <n v="1394"/>
    <n v="11579"/>
    <n v="24.12"/>
    <n v="34.85"/>
  </r>
  <r>
    <x v="202"/>
    <x v="202"/>
    <x v="13"/>
    <x v="2"/>
    <x v="37"/>
    <x v="552"/>
    <n v="18771"/>
    <n v="48.88"/>
    <n v="3121.25"/>
    <n v="92888.4"/>
    <n v="17934.04"/>
    <n v="19314"/>
    <n v="50.3"/>
    <n v="560.44000000000005"/>
    <n v="216272.02"/>
    <m/>
    <m/>
    <m/>
    <m/>
    <m/>
    <m/>
    <m/>
    <m/>
    <m/>
    <m/>
    <n v="811"/>
    <n v="10023"/>
    <n v="26.1"/>
    <n v="25.34"/>
  </r>
  <r>
    <x v="23"/>
    <x v="23"/>
    <x v="10"/>
    <x v="2"/>
    <x v="21"/>
    <x v="531"/>
    <n v="14281"/>
    <n v="49.59"/>
    <n v="4606.67"/>
    <n v="102820.8"/>
    <n v="11476"/>
    <n v="12658"/>
    <n v="43.95"/>
    <n v="478.17"/>
    <n v="138392.53"/>
    <m/>
    <m/>
    <m/>
    <m/>
    <m/>
    <m/>
    <m/>
    <m/>
    <m/>
    <m/>
    <n v="1640"/>
    <n v="9627"/>
    <n v="33.43"/>
    <n v="68.33"/>
  </r>
  <r>
    <x v="198"/>
    <x v="198"/>
    <x v="15"/>
    <x v="2"/>
    <x v="33"/>
    <x v="553"/>
    <n v="105492"/>
    <n v="87.91"/>
    <n v="9862.65"/>
    <n v="917226.45"/>
    <n v="0"/>
    <m/>
    <m/>
    <m/>
    <m/>
    <m/>
    <m/>
    <m/>
    <m/>
    <m/>
    <m/>
    <m/>
    <m/>
    <m/>
    <m/>
    <n v="4000.53"/>
    <n v="42709"/>
    <n v="35.590000000000003"/>
    <n v="40.01"/>
  </r>
  <r>
    <x v="163"/>
    <x v="163"/>
    <x v="10"/>
    <x v="2"/>
    <x v="38"/>
    <x v="554"/>
    <n v="61429"/>
    <n v="91.41"/>
    <n v="8852.1299999999992"/>
    <n v="461018.67"/>
    <n v="0"/>
    <m/>
    <m/>
    <m/>
    <m/>
    <m/>
    <m/>
    <m/>
    <m/>
    <m/>
    <m/>
    <m/>
    <m/>
    <m/>
    <m/>
    <n v="150500"/>
    <n v="5950"/>
    <n v="8.85"/>
    <n v="2687.5"/>
  </r>
  <r>
    <x v="17"/>
    <x v="17"/>
    <x v="8"/>
    <x v="4"/>
    <x v="114"/>
    <x v="555"/>
    <n v="29096"/>
    <n v="6.06"/>
    <n v="348.01"/>
    <n v="129458.79"/>
    <n v="11477.88"/>
    <n v="25844"/>
    <n v="5.38"/>
    <n v="28.69"/>
    <n v="138415.15"/>
    <m/>
    <m/>
    <m/>
    <m/>
    <m/>
    <m/>
    <m/>
    <m/>
    <m/>
    <m/>
    <n v="3489994"/>
    <n v="651484"/>
    <n v="135.72999999999999"/>
    <n v="8724.99"/>
  </r>
  <r>
    <x v="122"/>
    <x v="122"/>
    <x v="2"/>
    <x v="19"/>
    <x v="109"/>
    <x v="556"/>
    <n v="153561"/>
    <n v="120.72"/>
    <n v="14820.38"/>
    <n v="1460992.8"/>
    <n v="4583.8999999999996"/>
    <n v="6985"/>
    <n v="5.49"/>
    <n v="43.24"/>
    <n v="55278.61"/>
    <m/>
    <m/>
    <m/>
    <m/>
    <m/>
    <m/>
    <m/>
    <m/>
    <m/>
    <m/>
    <n v="4866.22"/>
    <n v="55757"/>
    <n v="43.83"/>
    <n v="45.91"/>
  </r>
  <r>
    <x v="36"/>
    <x v="36"/>
    <x v="15"/>
    <x v="2"/>
    <x v="67"/>
    <x v="557"/>
    <n v="265337"/>
    <n v="263.23"/>
    <n v="7149.48"/>
    <n v="558517.07999999996"/>
    <n v="0"/>
    <m/>
    <m/>
    <m/>
    <m/>
    <m/>
    <m/>
    <m/>
    <m/>
    <m/>
    <m/>
    <m/>
    <m/>
    <m/>
    <m/>
    <n v="160.25"/>
    <n v="4907"/>
    <n v="4.87"/>
    <n v="1.91"/>
  </r>
  <r>
    <x v="140"/>
    <x v="140"/>
    <x v="11"/>
    <x v="7"/>
    <x v="9"/>
    <x v="558"/>
    <n v="26271"/>
    <n v="54.73"/>
    <n v="3734"/>
    <n v="138904.79999999999"/>
    <n v="20665.37"/>
    <n v="23472"/>
    <n v="48.9"/>
    <n v="516.63"/>
    <n v="249209.94"/>
    <m/>
    <m/>
    <m/>
    <m/>
    <m/>
    <m/>
    <m/>
    <m/>
    <m/>
    <m/>
    <n v="77100"/>
    <n v="9071"/>
    <n v="18.899999999999999"/>
    <n v="1927.5"/>
  </r>
  <r>
    <x v="80"/>
    <x v="80"/>
    <x v="4"/>
    <x v="2"/>
    <x v="49"/>
    <x v="559"/>
    <n v="73279"/>
    <n v="80.349999999999994"/>
    <n v="6833.08"/>
    <n v="482962.02"/>
    <n v="0"/>
    <m/>
    <m/>
    <m/>
    <m/>
    <m/>
    <m/>
    <m/>
    <m/>
    <m/>
    <m/>
    <m/>
    <m/>
    <m/>
    <m/>
    <n v="169700"/>
    <n v="26719"/>
    <n v="29.3"/>
    <n v="2232.89"/>
  </r>
  <r>
    <x v="76"/>
    <x v="76"/>
    <x v="5"/>
    <x v="19"/>
    <x v="94"/>
    <x v="560"/>
    <n v="17620"/>
    <n v="77.28"/>
    <n v="4515.21"/>
    <n v="79783.77"/>
    <n v="8193.02"/>
    <n v="7404"/>
    <n v="32.47"/>
    <n v="431.21"/>
    <n v="98802.04"/>
    <m/>
    <m/>
    <m/>
    <m/>
    <m/>
    <m/>
    <m/>
    <m/>
    <m/>
    <m/>
    <n v="84800"/>
    <n v="7197"/>
    <n v="31.57"/>
    <n v="4463.16"/>
  </r>
  <r>
    <x v="91"/>
    <x v="91"/>
    <x v="10"/>
    <x v="18"/>
    <x v="7"/>
    <x v="561"/>
    <n v="3020"/>
    <n v="125.83"/>
    <n v="13911"/>
    <n v="25874.46"/>
    <n v="0"/>
    <m/>
    <m/>
    <m/>
    <m/>
    <m/>
    <m/>
    <m/>
    <m/>
    <m/>
    <n v="1965"/>
    <n v="4052"/>
    <n v="168.83"/>
    <n v="982"/>
    <n v="43984.56"/>
    <n v="29800"/>
    <n v="869"/>
    <n v="36.21"/>
    <n v="14900"/>
  </r>
  <r>
    <x v="113"/>
    <x v="113"/>
    <x v="10"/>
    <x v="2"/>
    <x v="3"/>
    <x v="562"/>
    <n v="99872"/>
    <n v="115.59"/>
    <n v="11146.42"/>
    <n v="746364.06"/>
    <n v="0"/>
    <m/>
    <m/>
    <m/>
    <m/>
    <m/>
    <m/>
    <m/>
    <m/>
    <m/>
    <m/>
    <m/>
    <m/>
    <m/>
    <m/>
    <n v="2897.4"/>
    <n v="9111"/>
    <n v="10.55"/>
    <n v="40.24"/>
  </r>
  <r>
    <x v="48"/>
    <x v="48"/>
    <x v="1"/>
    <x v="4"/>
    <x v="64"/>
    <x v="563"/>
    <n v="77"/>
    <n v="0.09"/>
    <n v="8.07"/>
    <n v="562.65"/>
    <n v="0"/>
    <m/>
    <m/>
    <m/>
    <m/>
    <m/>
    <m/>
    <m/>
    <m/>
    <m/>
    <m/>
    <m/>
    <m/>
    <m/>
    <m/>
    <n v="1.1599999999999999"/>
    <n v="9100"/>
    <n v="10.11"/>
    <n v="0.02"/>
  </r>
  <r>
    <x v="12"/>
    <x v="12"/>
    <x v="4"/>
    <x v="35"/>
    <x v="98"/>
    <x v="4"/>
    <m/>
    <m/>
    <m/>
    <m/>
    <n v="0"/>
    <m/>
    <m/>
    <m/>
    <m/>
    <m/>
    <m/>
    <m/>
    <m/>
    <m/>
    <m/>
    <m/>
    <m/>
    <m/>
    <m/>
    <n v="0"/>
    <m/>
    <m/>
    <n v="0"/>
  </r>
  <r>
    <x v="171"/>
    <x v="171"/>
    <x v="0"/>
    <x v="2"/>
    <x v="9"/>
    <x v="0"/>
    <n v="0"/>
    <n v="0"/>
    <n v="0"/>
    <n v="0"/>
    <n v="0"/>
    <m/>
    <m/>
    <m/>
    <m/>
    <m/>
    <m/>
    <m/>
    <m/>
    <m/>
    <m/>
    <m/>
    <m/>
    <m/>
    <m/>
    <n v="0"/>
    <m/>
    <m/>
    <n v="0"/>
  </r>
  <r>
    <x v="116"/>
    <x v="116"/>
    <x v="6"/>
    <x v="4"/>
    <x v="31"/>
    <x v="4"/>
    <m/>
    <m/>
    <m/>
    <m/>
    <n v="0"/>
    <m/>
    <m/>
    <m/>
    <m/>
    <m/>
    <m/>
    <m/>
    <m/>
    <m/>
    <m/>
    <m/>
    <m/>
    <m/>
    <m/>
    <n v="79710.149999999994"/>
    <n v="13424"/>
    <n v="55.93"/>
    <n v="3985.51"/>
  </r>
  <r>
    <x v="124"/>
    <x v="124"/>
    <x v="0"/>
    <x v="7"/>
    <x v="11"/>
    <x v="564"/>
    <n v="9042"/>
    <n v="75.349999999999994"/>
    <n v="5370.8"/>
    <n v="49948.44"/>
    <n v="0"/>
    <m/>
    <m/>
    <m/>
    <m/>
    <n v="4763"/>
    <n v="11064"/>
    <n v="92.2"/>
    <n v="476"/>
    <n v="60342.45"/>
    <m/>
    <m/>
    <m/>
    <m/>
    <m/>
    <n v="28960"/>
    <n v="228"/>
    <n v="1.9"/>
    <n v="2896"/>
  </r>
  <r>
    <x v="34"/>
    <x v="34"/>
    <x v="5"/>
    <x v="2"/>
    <x v="9"/>
    <x v="565"/>
    <n v="59504"/>
    <n v="123.97"/>
    <n v="8575"/>
    <n v="318990"/>
    <n v="0"/>
    <m/>
    <m/>
    <m/>
    <m/>
    <m/>
    <m/>
    <m/>
    <m/>
    <m/>
    <m/>
    <m/>
    <m/>
    <m/>
    <m/>
    <n v="868.04"/>
    <n v="5340"/>
    <n v="11.13"/>
    <n v="21.7"/>
  </r>
  <r>
    <x v="122"/>
    <x v="122"/>
    <x v="3"/>
    <x v="2"/>
    <x v="15"/>
    <x v="566"/>
    <n v="16423"/>
    <n v="38.020000000000003"/>
    <n v="2361.08"/>
    <n v="79049.070000000007"/>
    <n v="31889.43"/>
    <n v="48120"/>
    <n v="111.39"/>
    <n v="885.82"/>
    <n v="384564.18"/>
    <m/>
    <m/>
    <m/>
    <m/>
    <m/>
    <m/>
    <m/>
    <m/>
    <m/>
    <m/>
    <n v="4063.89"/>
    <n v="40963"/>
    <n v="94.82"/>
    <n v="112.89"/>
  </r>
  <r>
    <x v="19"/>
    <x v="19"/>
    <x v="0"/>
    <x v="30"/>
    <x v="21"/>
    <x v="4"/>
    <m/>
    <m/>
    <m/>
    <m/>
    <n v="0"/>
    <m/>
    <m/>
    <m/>
    <m/>
    <m/>
    <m/>
    <m/>
    <m/>
    <m/>
    <m/>
    <m/>
    <m/>
    <m/>
    <m/>
    <n v="0"/>
    <m/>
    <m/>
    <n v="0"/>
  </r>
  <r>
    <x v="74"/>
    <x v="74"/>
    <x v="5"/>
    <x v="0"/>
    <x v="115"/>
    <x v="567"/>
    <n v="145062"/>
    <n v="124.62"/>
    <n v="8834.74"/>
    <n v="796982.1"/>
    <n v="11444.23"/>
    <n v="15967"/>
    <n v="13.72"/>
    <n v="117.98"/>
    <n v="138009.39000000001"/>
    <m/>
    <m/>
    <m/>
    <m/>
    <m/>
    <m/>
    <m/>
    <m/>
    <m/>
    <m/>
    <n v="1267.29"/>
    <n v="52386"/>
    <n v="45.01"/>
    <n v="13.06"/>
  </r>
  <r>
    <x v="76"/>
    <x v="76"/>
    <x v="14"/>
    <x v="20"/>
    <x v="17"/>
    <x v="0"/>
    <n v="26"/>
    <n v="0.04"/>
    <n v="0"/>
    <n v="0"/>
    <n v="0"/>
    <n v="0"/>
    <n v="0"/>
    <n v="0"/>
    <n v="0"/>
    <m/>
    <m/>
    <m/>
    <m/>
    <m/>
    <m/>
    <m/>
    <m/>
    <m/>
    <m/>
    <n v="0"/>
    <n v="0"/>
    <n v="0"/>
    <n v="0"/>
  </r>
  <r>
    <x v="184"/>
    <x v="184"/>
    <x v="1"/>
    <x v="7"/>
    <x v="91"/>
    <x v="568"/>
    <n v="26935"/>
    <n v="41.57"/>
    <n v="5026.67"/>
    <n v="252439.2"/>
    <n v="27768.19"/>
    <n v="34986"/>
    <n v="53.99"/>
    <m/>
    <m/>
    <m/>
    <m/>
    <m/>
    <m/>
    <m/>
    <m/>
    <m/>
    <m/>
    <m/>
    <m/>
    <n v="3335.55"/>
    <n v="20355"/>
    <n v="31.41"/>
    <n v="61.77"/>
  </r>
  <r>
    <x v="203"/>
    <x v="203"/>
    <x v="4"/>
    <x v="2"/>
    <x v="9"/>
    <x v="569"/>
    <n v="42765"/>
    <n v="89.09"/>
    <n v="6750"/>
    <n v="251100"/>
    <n v="0"/>
    <m/>
    <m/>
    <m/>
    <m/>
    <m/>
    <m/>
    <m/>
    <m/>
    <m/>
    <m/>
    <m/>
    <m/>
    <m/>
    <m/>
    <n v="771.34"/>
    <n v="3936"/>
    <n v="8.1999999999999993"/>
    <n v="19.28"/>
  </r>
  <r>
    <x v="44"/>
    <x v="44"/>
    <x v="12"/>
    <x v="2"/>
    <x v="116"/>
    <x v="146"/>
    <n v="76658"/>
    <n v="46.97"/>
    <n v="3011.76"/>
    <n v="380928"/>
    <n v="73405.429999999993"/>
    <n v="111871"/>
    <n v="68.55"/>
    <m/>
    <m/>
    <m/>
    <m/>
    <m/>
    <m/>
    <m/>
    <m/>
    <m/>
    <m/>
    <m/>
    <m/>
    <n v="5498"/>
    <n v="25707"/>
    <n v="15.75"/>
    <n v="40.43"/>
  </r>
  <r>
    <x v="25"/>
    <x v="25"/>
    <x v="15"/>
    <x v="21"/>
    <x v="54"/>
    <x v="570"/>
    <n v="19326"/>
    <n v="55.53"/>
    <n v="4747.24"/>
    <n v="128033.1"/>
    <n v="6984.48"/>
    <n v="10686"/>
    <n v="30.71"/>
    <n v="240.84"/>
    <n v="84227.95"/>
    <m/>
    <m/>
    <m/>
    <m/>
    <m/>
    <m/>
    <m/>
    <m/>
    <m/>
    <m/>
    <n v="9225"/>
    <n v="2018"/>
    <n v="5.8"/>
    <n v="318.10000000000002"/>
  </r>
  <r>
    <x v="18"/>
    <x v="18"/>
    <x v="7"/>
    <x v="2"/>
    <x v="54"/>
    <x v="571"/>
    <n v="1711"/>
    <n v="4.92"/>
    <n v="354.9"/>
    <n v="9571.56"/>
    <n v="0"/>
    <m/>
    <m/>
    <m/>
    <m/>
    <m/>
    <m/>
    <m/>
    <m/>
    <m/>
    <n v="6600"/>
    <n v="7395"/>
    <n v="21.25"/>
    <n v="227"/>
    <n v="147734.39999999999"/>
    <n v="37000"/>
    <n v="3330"/>
    <n v="9.57"/>
    <n v="1275.8599999999999"/>
  </r>
  <r>
    <x v="159"/>
    <x v="159"/>
    <x v="6"/>
    <x v="5"/>
    <x v="79"/>
    <x v="572"/>
    <n v="96001"/>
    <n v="115.94"/>
    <n v="11383.33"/>
    <n v="730468.5"/>
    <n v="0"/>
    <m/>
    <m/>
    <m/>
    <m/>
    <m/>
    <m/>
    <m/>
    <m/>
    <m/>
    <m/>
    <m/>
    <m/>
    <m/>
    <m/>
    <n v="204.53"/>
    <n v="22505"/>
    <n v="27.18"/>
    <n v="2.96"/>
  </r>
  <r>
    <x v="151"/>
    <x v="151"/>
    <x v="5"/>
    <x v="1"/>
    <x v="1"/>
    <x v="4"/>
    <m/>
    <m/>
    <m/>
    <m/>
    <n v="0"/>
    <m/>
    <m/>
    <m/>
    <m/>
    <m/>
    <m/>
    <m/>
    <m/>
    <m/>
    <m/>
    <m/>
    <m/>
    <m/>
    <m/>
    <n v="0"/>
    <m/>
    <m/>
    <n v="0"/>
  </r>
  <r>
    <x v="96"/>
    <x v="96"/>
    <x v="13"/>
    <x v="4"/>
    <x v="66"/>
    <x v="573"/>
    <n v="2053"/>
    <n v="7.78"/>
    <n v="307.08999999999997"/>
    <n v="6283.08"/>
    <n v="161.97999999999999"/>
    <n v="419"/>
    <n v="1.59"/>
    <n v="7.36"/>
    <n v="1953.35"/>
    <m/>
    <m/>
    <m/>
    <m/>
    <m/>
    <m/>
    <m/>
    <m/>
    <m/>
    <m/>
    <n v="160441"/>
    <n v="26527"/>
    <n v="100.48"/>
    <n v="7292.77"/>
  </r>
  <r>
    <x v="0"/>
    <x v="0"/>
    <x v="12"/>
    <x v="7"/>
    <x v="105"/>
    <x v="574"/>
    <n v="66077"/>
    <n v="36.229999999999997"/>
    <n v="2832.28"/>
    <n v="400370.58"/>
    <n v="99235"/>
    <n v="116815"/>
    <n v="64.040000000000006"/>
    <n v="652.86"/>
    <n v="1196704.6399999999"/>
    <m/>
    <m/>
    <m/>
    <m/>
    <m/>
    <m/>
    <m/>
    <m/>
    <m/>
    <m/>
    <n v="12292"/>
    <n v="49717"/>
    <n v="27.26"/>
    <n v="80.87"/>
  </r>
  <r>
    <x v="85"/>
    <x v="85"/>
    <x v="9"/>
    <x v="14"/>
    <x v="56"/>
    <x v="575"/>
    <n v="227847"/>
    <n v="158.22999999999999"/>
    <n v="11459"/>
    <n v="1278824.3999999999"/>
    <n v="0"/>
    <m/>
    <m/>
    <m/>
    <m/>
    <m/>
    <m/>
    <m/>
    <m/>
    <m/>
    <m/>
    <m/>
    <m/>
    <m/>
    <m/>
    <n v="3651"/>
    <n v="37941"/>
    <n v="26.35"/>
    <n v="30.43"/>
  </r>
  <r>
    <x v="65"/>
    <x v="65"/>
    <x v="7"/>
    <x v="5"/>
    <x v="33"/>
    <x v="576"/>
    <n v="20986"/>
    <n v="17.489999999999998"/>
    <n v="1893.28"/>
    <n v="176075.04"/>
    <n v="18258"/>
    <n v="15831"/>
    <n v="13.19"/>
    <n v="182.58"/>
    <n v="220178.72"/>
    <m/>
    <m/>
    <m/>
    <m/>
    <m/>
    <m/>
    <m/>
    <m/>
    <m/>
    <m/>
    <n v="4053"/>
    <n v="10935"/>
    <n v="9.11"/>
    <n v="40.53"/>
  </r>
  <r>
    <x v="66"/>
    <x v="66"/>
    <x v="13"/>
    <x v="2"/>
    <x v="20"/>
    <x v="0"/>
    <n v="0"/>
    <n v="0"/>
    <n v="0"/>
    <n v="0"/>
    <n v="0"/>
    <n v="0"/>
    <n v="0"/>
    <m/>
    <m/>
    <m/>
    <m/>
    <m/>
    <m/>
    <m/>
    <m/>
    <m/>
    <m/>
    <m/>
    <m/>
    <n v="0"/>
    <n v="0"/>
    <n v="0"/>
    <n v="0"/>
  </r>
  <r>
    <x v="77"/>
    <x v="77"/>
    <x v="6"/>
    <x v="28"/>
    <x v="6"/>
    <x v="4"/>
    <m/>
    <m/>
    <m/>
    <m/>
    <n v="0"/>
    <m/>
    <m/>
    <m/>
    <m/>
    <m/>
    <m/>
    <m/>
    <m/>
    <m/>
    <m/>
    <m/>
    <m/>
    <m/>
    <m/>
    <n v="0"/>
    <m/>
    <m/>
    <n v="0"/>
  </r>
  <r>
    <x v="183"/>
    <x v="183"/>
    <x v="3"/>
    <x v="1"/>
    <x v="1"/>
    <x v="577"/>
    <n v="19922"/>
    <n v="276.69"/>
    <n v="20933.330000000002"/>
    <n v="116808"/>
    <n v="0"/>
    <m/>
    <m/>
    <m/>
    <m/>
    <m/>
    <m/>
    <m/>
    <m/>
    <m/>
    <m/>
    <m/>
    <m/>
    <m/>
    <m/>
    <n v="30.08"/>
    <n v="702"/>
    <n v="9.75"/>
    <n v="5.01"/>
  </r>
  <r>
    <x v="49"/>
    <x v="49"/>
    <x v="4"/>
    <x v="6"/>
    <x v="6"/>
    <x v="4"/>
    <m/>
    <m/>
    <m/>
    <m/>
    <n v="0"/>
    <m/>
    <m/>
    <m/>
    <m/>
    <m/>
    <m/>
    <m/>
    <m/>
    <m/>
    <m/>
    <m/>
    <m/>
    <m/>
    <m/>
    <n v="48967"/>
    <n v="7054"/>
    <n v="73.48"/>
    <n v="6120.88"/>
  </r>
  <r>
    <x v="8"/>
    <x v="8"/>
    <x v="6"/>
    <x v="3"/>
    <x v="1"/>
    <x v="4"/>
    <m/>
    <m/>
    <m/>
    <m/>
    <n v="0"/>
    <m/>
    <m/>
    <m/>
    <m/>
    <m/>
    <m/>
    <m/>
    <m/>
    <m/>
    <m/>
    <m/>
    <m/>
    <m/>
    <m/>
    <n v="0"/>
    <m/>
    <m/>
    <n v="0"/>
  </r>
  <r>
    <x v="204"/>
    <x v="204"/>
    <x v="5"/>
    <x v="6"/>
    <x v="6"/>
    <x v="4"/>
    <m/>
    <m/>
    <m/>
    <m/>
    <n v="0"/>
    <m/>
    <m/>
    <m/>
    <m/>
    <m/>
    <m/>
    <m/>
    <m/>
    <m/>
    <m/>
    <m/>
    <m/>
    <m/>
    <m/>
    <n v="91.21"/>
    <n v="12406"/>
    <n v="129.22999999999999"/>
    <n v="11.4"/>
  </r>
  <r>
    <x v="64"/>
    <x v="64"/>
    <x v="11"/>
    <x v="6"/>
    <x v="6"/>
    <x v="578"/>
    <n v="298"/>
    <n v="3.1"/>
    <n v="239"/>
    <n v="1778.16"/>
    <n v="382.15"/>
    <n v="638"/>
    <n v="6.65"/>
    <n v="47.77"/>
    <n v="4608.5"/>
    <m/>
    <m/>
    <m/>
    <m/>
    <m/>
    <m/>
    <m/>
    <m/>
    <m/>
    <m/>
    <n v="49600"/>
    <n v="5456"/>
    <n v="56.83"/>
    <n v="6200"/>
  </r>
  <r>
    <x v="62"/>
    <x v="62"/>
    <x v="12"/>
    <x v="6"/>
    <x v="11"/>
    <x v="579"/>
    <n v="280"/>
    <n v="2.33"/>
    <n v="155.80000000000001"/>
    <n v="1448.94"/>
    <n v="605"/>
    <n v="983"/>
    <n v="8.19"/>
    <m/>
    <m/>
    <m/>
    <m/>
    <m/>
    <m/>
    <m/>
    <m/>
    <m/>
    <m/>
    <m/>
    <m/>
    <n v="306"/>
    <n v="1742"/>
    <n v="14.52"/>
    <n v="30.6"/>
  </r>
  <r>
    <x v="65"/>
    <x v="65"/>
    <x v="15"/>
    <x v="13"/>
    <x v="16"/>
    <x v="4"/>
    <m/>
    <m/>
    <m/>
    <m/>
    <n v="0"/>
    <m/>
    <m/>
    <m/>
    <m/>
    <m/>
    <m/>
    <m/>
    <m/>
    <m/>
    <m/>
    <m/>
    <m/>
    <m/>
    <m/>
    <n v="0"/>
    <m/>
    <m/>
    <n v="0"/>
  </r>
  <r>
    <x v="73"/>
    <x v="73"/>
    <x v="1"/>
    <x v="21"/>
    <x v="9"/>
    <x v="580"/>
    <n v="21474"/>
    <n v="44.74"/>
    <n v="7274.25"/>
    <n v="270602.09999999998"/>
    <n v="0"/>
    <m/>
    <m/>
    <m/>
    <m/>
    <m/>
    <m/>
    <m/>
    <m/>
    <m/>
    <m/>
    <m/>
    <m/>
    <m/>
    <m/>
    <n v="152782.59"/>
    <n v="8659"/>
    <n v="18.04"/>
    <n v="3819.56"/>
  </r>
  <r>
    <x v="81"/>
    <x v="81"/>
    <x v="13"/>
    <x v="4"/>
    <x v="81"/>
    <x v="581"/>
    <n v="239"/>
    <n v="0.64"/>
    <n v="6.71"/>
    <n v="193.44"/>
    <n v="11.64"/>
    <n v="38"/>
    <n v="0.1"/>
    <n v="0.38"/>
    <n v="140.36000000000001"/>
    <m/>
    <m/>
    <m/>
    <m/>
    <m/>
    <m/>
    <m/>
    <m/>
    <m/>
    <m/>
    <n v="185300"/>
    <n v="14273"/>
    <n v="38.369999999999997"/>
    <n v="5977.42"/>
  </r>
  <r>
    <x v="87"/>
    <x v="87"/>
    <x v="10"/>
    <x v="0"/>
    <x v="17"/>
    <x v="582"/>
    <n v="3988"/>
    <n v="6.65"/>
    <n v="544.1"/>
    <n v="25300.65"/>
    <n v="30824.32"/>
    <n v="39085"/>
    <n v="65.14"/>
    <n v="616.49"/>
    <n v="371719.75"/>
    <m/>
    <m/>
    <m/>
    <m/>
    <m/>
    <m/>
    <m/>
    <m/>
    <m/>
    <m/>
    <n v="3277"/>
    <n v="21136"/>
    <n v="35.229999999999997"/>
    <n v="65.540000000000006"/>
  </r>
  <r>
    <x v="205"/>
    <x v="205"/>
    <x v="14"/>
    <x v="2"/>
    <x v="9"/>
    <x v="583"/>
    <n v="51144"/>
    <n v="106.55"/>
    <n v="8977.5"/>
    <n v="333963"/>
    <n v="0"/>
    <m/>
    <m/>
    <m/>
    <m/>
    <m/>
    <m/>
    <m/>
    <m/>
    <m/>
    <m/>
    <m/>
    <m/>
    <m/>
    <m/>
    <n v="0"/>
    <m/>
    <m/>
    <n v="0"/>
  </r>
  <r>
    <x v="76"/>
    <x v="76"/>
    <x v="1"/>
    <x v="12"/>
    <x v="11"/>
    <x v="4"/>
    <m/>
    <m/>
    <m/>
    <m/>
    <n v="6165.86"/>
    <n v="14768"/>
    <n v="123.07"/>
    <n v="616.59"/>
    <n v="74355.94"/>
    <m/>
    <m/>
    <m/>
    <m/>
    <m/>
    <m/>
    <m/>
    <m/>
    <m/>
    <m/>
    <n v="813"/>
    <n v="2555"/>
    <n v="21.29"/>
    <n v="81.3"/>
  </r>
  <r>
    <x v="84"/>
    <x v="84"/>
    <x v="0"/>
    <x v="5"/>
    <x v="23"/>
    <x v="584"/>
    <n v="24915"/>
    <n v="37.75"/>
    <n v="3963.64"/>
    <n v="202740"/>
    <n v="27188.17"/>
    <n v="33475"/>
    <n v="50.72"/>
    <n v="494.33"/>
    <n v="327870.26"/>
    <m/>
    <m/>
    <m/>
    <m/>
    <m/>
    <m/>
    <m/>
    <m/>
    <m/>
    <m/>
    <n v="169260"/>
    <n v="9407"/>
    <n v="14.25"/>
    <n v="3077.45"/>
  </r>
  <r>
    <x v="28"/>
    <x v="28"/>
    <x v="1"/>
    <x v="2"/>
    <x v="9"/>
    <x v="585"/>
    <n v="12167"/>
    <n v="25.35"/>
    <n v="2532.6"/>
    <n v="94212.72"/>
    <n v="0"/>
    <m/>
    <m/>
    <m/>
    <m/>
    <m/>
    <m/>
    <m/>
    <m/>
    <m/>
    <m/>
    <m/>
    <m/>
    <m/>
    <m/>
    <n v="72000"/>
    <n v="4505"/>
    <n v="9.39"/>
    <n v="1800"/>
  </r>
  <r>
    <x v="134"/>
    <x v="134"/>
    <x v="10"/>
    <x v="7"/>
    <x v="20"/>
    <x v="586"/>
    <n v="282141770"/>
    <n v="391863.57"/>
    <n v="4396.25"/>
    <n v="245310.75"/>
    <n v="8490.7900000000009"/>
    <n v="32554"/>
    <n v="45.21"/>
    <n v="141.51"/>
    <n v="102392.93"/>
    <m/>
    <m/>
    <m/>
    <m/>
    <m/>
    <m/>
    <m/>
    <m/>
    <m/>
    <m/>
    <n v="1160.02"/>
    <n v="9049"/>
    <n v="12.57"/>
    <n v="19.329999999999998"/>
  </r>
  <r>
    <x v="190"/>
    <x v="190"/>
    <x v="2"/>
    <x v="1"/>
    <x v="28"/>
    <x v="0"/>
    <n v="0"/>
    <n v="0"/>
    <n v="0"/>
    <n v="0"/>
    <n v="0"/>
    <m/>
    <m/>
    <m/>
    <m/>
    <m/>
    <m/>
    <m/>
    <m/>
    <m/>
    <m/>
    <m/>
    <m/>
    <m/>
    <m/>
    <n v="1252"/>
    <n v="5355"/>
    <n v="37.19"/>
    <n v="104.33"/>
  </r>
  <r>
    <x v="11"/>
    <x v="11"/>
    <x v="5"/>
    <x v="1"/>
    <x v="11"/>
    <x v="587"/>
    <n v="564"/>
    <n v="4.7"/>
    <n v="189.7"/>
    <n v="1764.21"/>
    <n v="0"/>
    <m/>
    <m/>
    <m/>
    <m/>
    <m/>
    <m/>
    <m/>
    <m/>
    <m/>
    <m/>
    <m/>
    <m/>
    <m/>
    <m/>
    <n v="63100"/>
    <n v="5704"/>
    <n v="47.53"/>
    <n v="6310"/>
  </r>
  <r>
    <x v="206"/>
    <x v="206"/>
    <x v="14"/>
    <x v="2"/>
    <x v="2"/>
    <x v="588"/>
    <n v="22905"/>
    <n v="29.82"/>
    <n v="2570.8000000000002"/>
    <n v="153013.82999999999"/>
    <n v="20271.580000000002"/>
    <n v="48053"/>
    <n v="62.57"/>
    <n v="316.74"/>
    <n v="244461.08"/>
    <m/>
    <m/>
    <m/>
    <m/>
    <m/>
    <m/>
    <m/>
    <m/>
    <m/>
    <m/>
    <n v="1223.18"/>
    <n v="10534"/>
    <n v="13.72"/>
    <n v="19.11"/>
  </r>
  <r>
    <x v="128"/>
    <x v="128"/>
    <x v="7"/>
    <x v="1"/>
    <x v="4"/>
    <x v="589"/>
    <n v="3414"/>
    <n v="40.64"/>
    <n v="4275.43"/>
    <n v="27833.040000000001"/>
    <n v="1759"/>
    <n v="2336"/>
    <n v="27.81"/>
    <m/>
    <m/>
    <m/>
    <m/>
    <m/>
    <m/>
    <m/>
    <m/>
    <m/>
    <m/>
    <m/>
    <m/>
    <n v="53000"/>
    <n v="3383"/>
    <n v="40.270000000000003"/>
    <n v="7571.43"/>
  </r>
  <r>
    <x v="187"/>
    <x v="187"/>
    <x v="5"/>
    <x v="1"/>
    <x v="53"/>
    <x v="590"/>
    <n v="418"/>
    <n v="2.68"/>
    <n v="151.38"/>
    <n v="1830.24"/>
    <n v="1335.6"/>
    <n v="967"/>
    <n v="6.2"/>
    <n v="102.74"/>
    <n v="16106.36"/>
    <m/>
    <m/>
    <m/>
    <m/>
    <m/>
    <m/>
    <m/>
    <m/>
    <m/>
    <m/>
    <n v="0"/>
    <n v="1648"/>
    <n v="10.56"/>
    <n v="0"/>
  </r>
  <r>
    <x v="31"/>
    <x v="31"/>
    <x v="10"/>
    <x v="1"/>
    <x v="16"/>
    <x v="0"/>
    <n v="0"/>
    <n v="0"/>
    <n v="0"/>
    <n v="0"/>
    <n v="0"/>
    <n v="0"/>
    <n v="0"/>
    <n v="0"/>
    <n v="0"/>
    <m/>
    <m/>
    <m/>
    <m/>
    <m/>
    <m/>
    <m/>
    <m/>
    <m/>
    <m/>
    <n v="288"/>
    <n v="2012"/>
    <n v="41.92"/>
    <n v="72"/>
  </r>
  <r>
    <x v="138"/>
    <x v="138"/>
    <x v="4"/>
    <x v="6"/>
    <x v="28"/>
    <x v="4"/>
    <m/>
    <m/>
    <m/>
    <m/>
    <n v="0"/>
    <m/>
    <m/>
    <m/>
    <m/>
    <m/>
    <m/>
    <m/>
    <m/>
    <m/>
    <m/>
    <m/>
    <m/>
    <m/>
    <m/>
    <n v="0"/>
    <m/>
    <m/>
    <n v="0"/>
  </r>
  <r>
    <x v="207"/>
    <x v="207"/>
    <x v="10"/>
    <x v="4"/>
    <x v="11"/>
    <x v="4"/>
    <m/>
    <m/>
    <m/>
    <m/>
    <n v="0"/>
    <m/>
    <m/>
    <m/>
    <m/>
    <m/>
    <m/>
    <m/>
    <m/>
    <m/>
    <m/>
    <m/>
    <m/>
    <m/>
    <m/>
    <n v="113272"/>
    <n v="4265"/>
    <n v="35.54"/>
    <n v="11327.2"/>
  </r>
  <r>
    <x v="93"/>
    <x v="93"/>
    <x v="15"/>
    <x v="4"/>
    <x v="22"/>
    <x v="591"/>
    <n v="73"/>
    <n v="0.24"/>
    <n v="13"/>
    <n v="302.25"/>
    <n v="0"/>
    <m/>
    <m/>
    <m/>
    <m/>
    <m/>
    <m/>
    <m/>
    <m/>
    <m/>
    <n v="496"/>
    <n v="1401"/>
    <n v="4.67"/>
    <n v="19"/>
    <n v="11102.46"/>
    <n v="1781.97"/>
    <n v="10415"/>
    <n v="34.72"/>
    <n v="71.28"/>
  </r>
  <r>
    <x v="70"/>
    <x v="70"/>
    <x v="9"/>
    <x v="7"/>
    <x v="71"/>
    <x v="4"/>
    <m/>
    <m/>
    <m/>
    <m/>
    <n v="0"/>
    <m/>
    <m/>
    <m/>
    <m/>
    <m/>
    <m/>
    <m/>
    <m/>
    <m/>
    <m/>
    <m/>
    <m/>
    <m/>
    <m/>
    <n v="0"/>
    <m/>
    <m/>
    <n v="0"/>
  </r>
  <r>
    <x v="46"/>
    <x v="46"/>
    <x v="5"/>
    <x v="5"/>
    <x v="59"/>
    <x v="592"/>
    <n v="124556"/>
    <n v="89.48"/>
    <n v="10242.59"/>
    <n v="1104970.2"/>
    <n v="691.56"/>
    <n v="1855"/>
    <n v="1.33"/>
    <n v="5.96"/>
    <n v="8339.75"/>
    <m/>
    <m/>
    <m/>
    <m/>
    <m/>
    <m/>
    <m/>
    <m/>
    <m/>
    <m/>
    <n v="2670"/>
    <n v="14765"/>
    <n v="10.61"/>
    <n v="23.02"/>
  </r>
  <r>
    <x v="135"/>
    <x v="135"/>
    <x v="6"/>
    <x v="2"/>
    <x v="33"/>
    <x v="593"/>
    <n v="7334360"/>
    <n v="6111.97"/>
    <n v="9583.2000000000007"/>
    <n v="891237.6"/>
    <n v="17309.41"/>
    <n v="1045680"/>
    <n v="871.4"/>
    <n v="173.09"/>
    <n v="208739.35"/>
    <m/>
    <m/>
    <m/>
    <m/>
    <m/>
    <m/>
    <m/>
    <m/>
    <m/>
    <m/>
    <n v="317542"/>
    <n v="16061"/>
    <n v="13.38"/>
    <n v="3175.42"/>
  </r>
  <r>
    <x v="189"/>
    <x v="189"/>
    <x v="13"/>
    <x v="2"/>
    <x v="9"/>
    <x v="594"/>
    <n v="59921"/>
    <n v="124.84"/>
    <n v="8546.83"/>
    <n v="317941.89"/>
    <n v="0"/>
    <m/>
    <m/>
    <m/>
    <m/>
    <m/>
    <m/>
    <m/>
    <m/>
    <m/>
    <m/>
    <m/>
    <m/>
    <m/>
    <m/>
    <n v="1431.59"/>
    <n v="26706"/>
    <n v="55.64"/>
    <n v="35.79"/>
  </r>
  <r>
    <x v="76"/>
    <x v="76"/>
    <x v="10"/>
    <x v="5"/>
    <x v="59"/>
    <x v="595"/>
    <n v="824141"/>
    <n v="592.05999999999995"/>
    <n v="3676.74"/>
    <n v="396646.86"/>
    <n v="34385.06"/>
    <n v="2261905"/>
    <n v="1624.93"/>
    <n v="296.42"/>
    <n v="414659.79"/>
    <m/>
    <m/>
    <m/>
    <m/>
    <m/>
    <m/>
    <m/>
    <m/>
    <m/>
    <m/>
    <n v="264723"/>
    <n v="218317"/>
    <n v="156.84"/>
    <n v="2282.09"/>
  </r>
  <r>
    <x v="39"/>
    <x v="39"/>
    <x v="6"/>
    <x v="0"/>
    <x v="11"/>
    <x v="596"/>
    <n v="7268"/>
    <n v="60.57"/>
    <n v="5778.1"/>
    <n v="53736.33"/>
    <n v="0"/>
    <n v="9470"/>
    <n v="78.92"/>
    <m/>
    <m/>
    <m/>
    <m/>
    <m/>
    <m/>
    <m/>
    <m/>
    <m/>
    <m/>
    <m/>
    <m/>
    <n v="55009.36"/>
    <n v="8438"/>
    <n v="70.319999999999993"/>
    <n v="5500.94"/>
  </r>
  <r>
    <x v="77"/>
    <x v="77"/>
    <x v="13"/>
    <x v="7"/>
    <x v="9"/>
    <x v="597"/>
    <n v="16054"/>
    <n v="33.450000000000003"/>
    <n v="2672.25"/>
    <n v="99407.7"/>
    <n v="0"/>
    <n v="9879"/>
    <n v="20.58"/>
    <n v="0"/>
    <n v="0"/>
    <m/>
    <m/>
    <m/>
    <m/>
    <m/>
    <m/>
    <m/>
    <m/>
    <m/>
    <m/>
    <n v="703.83"/>
    <n v="15039"/>
    <n v="31.33"/>
    <n v="17.600000000000001"/>
  </r>
  <r>
    <x v="112"/>
    <x v="112"/>
    <x v="8"/>
    <x v="2"/>
    <x v="38"/>
    <x v="598"/>
    <n v="89786"/>
    <n v="133.61000000000001"/>
    <n v="10317.14"/>
    <n v="537316.80000000005"/>
    <n v="0"/>
    <m/>
    <m/>
    <m/>
    <m/>
    <n v="47"/>
    <n v="294"/>
    <n v="0.44"/>
    <n v="0"/>
    <n v="595.44000000000005"/>
    <m/>
    <m/>
    <m/>
    <m/>
    <m/>
    <n v="1059.33"/>
    <n v="3574"/>
    <n v="5.32"/>
    <n v="18.920000000000002"/>
  </r>
  <r>
    <x v="38"/>
    <x v="38"/>
    <x v="3"/>
    <x v="1"/>
    <x v="68"/>
    <x v="599"/>
    <n v="845"/>
    <n v="4.4000000000000004"/>
    <n v="218.69"/>
    <n v="3254.07"/>
    <n v="0"/>
    <m/>
    <m/>
    <m/>
    <m/>
    <m/>
    <m/>
    <m/>
    <m/>
    <m/>
    <m/>
    <m/>
    <m/>
    <m/>
    <m/>
    <n v="1734"/>
    <n v="9104"/>
    <n v="47.42"/>
    <n v="108.38"/>
  </r>
  <r>
    <x v="156"/>
    <x v="156"/>
    <x v="9"/>
    <x v="4"/>
    <x v="68"/>
    <x v="600"/>
    <n v="13969"/>
    <n v="72.760000000000005"/>
    <n v="54142.44"/>
    <n v="805639.47"/>
    <n v="0"/>
    <m/>
    <m/>
    <m/>
    <m/>
    <m/>
    <m/>
    <m/>
    <m/>
    <m/>
    <n v="4277"/>
    <n v="11422"/>
    <n v="59.49"/>
    <n v="267"/>
    <n v="95736.37"/>
    <n v="2124.5700000000002"/>
    <n v="8632"/>
    <n v="44.96"/>
    <n v="132.79"/>
  </r>
  <r>
    <x v="187"/>
    <x v="187"/>
    <x v="11"/>
    <x v="22"/>
    <x v="90"/>
    <x v="601"/>
    <n v="20080"/>
    <n v="49.22"/>
    <n v="5143.4399999999996"/>
    <n v="162635.60999999999"/>
    <n v="9155.74"/>
    <n v="10914"/>
    <n v="26.75"/>
    <n v="269.29000000000002"/>
    <n v="110411.8"/>
    <m/>
    <m/>
    <m/>
    <m/>
    <m/>
    <m/>
    <m/>
    <m/>
    <m/>
    <m/>
    <n v="83779.86"/>
    <n v="15617"/>
    <n v="38.28"/>
    <n v="2464.11"/>
  </r>
  <r>
    <x v="87"/>
    <x v="87"/>
    <x v="4"/>
    <x v="4"/>
    <x v="107"/>
    <x v="602"/>
    <n v="417"/>
    <n v="0.45"/>
    <n v="19.84"/>
    <n v="1421.04"/>
    <n v="258.97000000000003"/>
    <n v="509"/>
    <n v="0.55000000000000004"/>
    <n v="3.36"/>
    <n v="3123.02"/>
    <m/>
    <m/>
    <m/>
    <m/>
    <m/>
    <m/>
    <m/>
    <m/>
    <m/>
    <m/>
    <n v="1433"/>
    <n v="12768"/>
    <n v="13.82"/>
    <n v="18.61"/>
  </r>
  <r>
    <x v="116"/>
    <x v="116"/>
    <x v="13"/>
    <x v="4"/>
    <x v="31"/>
    <x v="4"/>
    <m/>
    <m/>
    <m/>
    <m/>
    <n v="0"/>
    <m/>
    <m/>
    <m/>
    <m/>
    <m/>
    <m/>
    <m/>
    <m/>
    <m/>
    <m/>
    <m/>
    <m/>
    <m/>
    <m/>
    <n v="140721"/>
    <n v="13563"/>
    <n v="56.51"/>
    <n v="7036.05"/>
  </r>
  <r>
    <x v="203"/>
    <x v="203"/>
    <x v="0"/>
    <x v="2"/>
    <x v="9"/>
    <x v="603"/>
    <n v="56304"/>
    <n v="117.3"/>
    <n v="8868.25"/>
    <n v="329898.90000000002"/>
    <n v="0"/>
    <m/>
    <m/>
    <m/>
    <m/>
    <m/>
    <m/>
    <m/>
    <m/>
    <m/>
    <m/>
    <m/>
    <m/>
    <m/>
    <m/>
    <n v="249.98"/>
    <n v="3936"/>
    <n v="8.1999999999999993"/>
    <n v="6.25"/>
  </r>
  <r>
    <x v="67"/>
    <x v="67"/>
    <x v="13"/>
    <x v="0"/>
    <x v="57"/>
    <x v="604"/>
    <n v="78559"/>
    <n v="155.87"/>
    <n v="8946.67"/>
    <n v="349456.8"/>
    <n v="0"/>
    <m/>
    <m/>
    <m/>
    <m/>
    <m/>
    <m/>
    <m/>
    <m/>
    <m/>
    <m/>
    <m/>
    <m/>
    <m/>
    <m/>
    <n v="1825"/>
    <n v="30416"/>
    <n v="60.35"/>
    <n v="43.45"/>
  </r>
  <r>
    <x v="113"/>
    <x v="113"/>
    <x v="6"/>
    <x v="1"/>
    <x v="6"/>
    <x v="4"/>
    <m/>
    <m/>
    <m/>
    <m/>
    <n v="0"/>
    <m/>
    <m/>
    <m/>
    <m/>
    <m/>
    <m/>
    <m/>
    <m/>
    <m/>
    <m/>
    <m/>
    <m/>
    <m/>
    <m/>
    <n v="814.18"/>
    <n v="2873"/>
    <n v="29.93"/>
    <n v="101.77"/>
  </r>
  <r>
    <x v="123"/>
    <x v="123"/>
    <x v="9"/>
    <x v="5"/>
    <x v="93"/>
    <x v="605"/>
    <n v="26391"/>
    <n v="66.64"/>
    <n v="4418"/>
    <n v="135588.42000000001"/>
    <n v="6573"/>
    <n v="10298"/>
    <n v="26.01"/>
    <n v="199.18"/>
    <n v="79265.78"/>
    <m/>
    <m/>
    <m/>
    <m/>
    <m/>
    <m/>
    <m/>
    <m/>
    <m/>
    <m/>
    <n v="88873"/>
    <n v="6243"/>
    <n v="15.77"/>
    <n v="2693.12"/>
  </r>
  <r>
    <x v="29"/>
    <x v="29"/>
    <x v="5"/>
    <x v="0"/>
    <x v="117"/>
    <x v="4"/>
    <m/>
    <m/>
    <m/>
    <m/>
    <n v="0"/>
    <m/>
    <m/>
    <m/>
    <m/>
    <m/>
    <m/>
    <m/>
    <m/>
    <m/>
    <m/>
    <m/>
    <m/>
    <m/>
    <m/>
    <n v="0"/>
    <m/>
    <m/>
    <n v="0"/>
  </r>
  <r>
    <x v="101"/>
    <x v="101"/>
    <x v="13"/>
    <x v="6"/>
    <x v="6"/>
    <x v="4"/>
    <m/>
    <m/>
    <m/>
    <m/>
    <n v="0"/>
    <m/>
    <m/>
    <m/>
    <m/>
    <m/>
    <m/>
    <m/>
    <m/>
    <m/>
    <m/>
    <m/>
    <m/>
    <m/>
    <m/>
    <n v="69638"/>
    <n v="10327"/>
    <n v="107.57"/>
    <n v="8704.75"/>
  </r>
  <r>
    <x v="84"/>
    <x v="84"/>
    <x v="11"/>
    <x v="7"/>
    <x v="9"/>
    <x v="606"/>
    <n v="18173"/>
    <n v="37.86"/>
    <n v="2874"/>
    <n v="106912.8"/>
    <n v="22651.79"/>
    <n v="31083"/>
    <n v="64.760000000000005"/>
    <m/>
    <m/>
    <m/>
    <m/>
    <m/>
    <m/>
    <m/>
    <m/>
    <m/>
    <m/>
    <m/>
    <m/>
    <n v="90200"/>
    <n v="4973"/>
    <n v="10.36"/>
    <n v="2255"/>
  </r>
  <r>
    <x v="12"/>
    <x v="12"/>
    <x v="7"/>
    <x v="18"/>
    <x v="19"/>
    <x v="4"/>
    <m/>
    <m/>
    <m/>
    <m/>
    <n v="0"/>
    <m/>
    <m/>
    <m/>
    <m/>
    <m/>
    <m/>
    <m/>
    <m/>
    <m/>
    <m/>
    <m/>
    <m/>
    <m/>
    <m/>
    <n v="618"/>
    <n v="5958"/>
    <n v="33.1"/>
    <n v="41.2"/>
  </r>
  <r>
    <x v="92"/>
    <x v="92"/>
    <x v="14"/>
    <x v="13"/>
    <x v="6"/>
    <x v="4"/>
    <m/>
    <m/>
    <m/>
    <m/>
    <n v="0"/>
    <m/>
    <m/>
    <m/>
    <m/>
    <m/>
    <m/>
    <m/>
    <m/>
    <m/>
    <m/>
    <m/>
    <m/>
    <m/>
    <m/>
    <n v="0"/>
    <m/>
    <m/>
    <n v="0"/>
  </r>
  <r>
    <x v="97"/>
    <x v="97"/>
    <x v="0"/>
    <x v="4"/>
    <x v="28"/>
    <x v="4"/>
    <m/>
    <m/>
    <m/>
    <m/>
    <n v="0"/>
    <m/>
    <m/>
    <m/>
    <m/>
    <m/>
    <m/>
    <m/>
    <m/>
    <m/>
    <m/>
    <m/>
    <m/>
    <m/>
    <m/>
    <n v="72867"/>
    <n v="7290"/>
    <n v="50.63"/>
    <n v="6072.25"/>
  </r>
  <r>
    <x v="98"/>
    <x v="98"/>
    <x v="12"/>
    <x v="12"/>
    <x v="6"/>
    <x v="4"/>
    <n v="0"/>
    <n v="0"/>
    <m/>
    <m/>
    <n v="0"/>
    <n v="0"/>
    <n v="0"/>
    <m/>
    <m/>
    <m/>
    <m/>
    <m/>
    <m/>
    <m/>
    <m/>
    <m/>
    <m/>
    <m/>
    <m/>
    <n v="0"/>
    <m/>
    <m/>
    <n v="0"/>
  </r>
  <r>
    <x v="54"/>
    <x v="54"/>
    <x v="3"/>
    <x v="7"/>
    <x v="29"/>
    <x v="607"/>
    <n v="94240"/>
    <n v="151.03"/>
    <n v="10037.6"/>
    <n v="485418.15"/>
    <n v="0"/>
    <m/>
    <m/>
    <m/>
    <m/>
    <m/>
    <m/>
    <m/>
    <m/>
    <m/>
    <m/>
    <m/>
    <m/>
    <m/>
    <m/>
    <n v="174900"/>
    <n v="6115"/>
    <n v="9.8000000000000007"/>
    <n v="3363.46"/>
  </r>
  <r>
    <x v="107"/>
    <x v="107"/>
    <x v="13"/>
    <x v="1"/>
    <x v="1"/>
    <x v="608"/>
    <n v="328"/>
    <n v="4.5599999999999996"/>
    <n v="161.5"/>
    <n v="901.17"/>
    <n v="0"/>
    <m/>
    <m/>
    <m/>
    <m/>
    <m/>
    <m/>
    <m/>
    <m/>
    <m/>
    <m/>
    <m/>
    <m/>
    <m/>
    <m/>
    <n v="386.34"/>
    <n v="975"/>
    <n v="13.54"/>
    <n v="64.39"/>
  </r>
  <r>
    <x v="93"/>
    <x v="93"/>
    <x v="5"/>
    <x v="1"/>
    <x v="53"/>
    <x v="609"/>
    <n v="603"/>
    <n v="3.87"/>
    <n v="182.08"/>
    <n v="2201.31"/>
    <n v="845.78"/>
    <n v="1156"/>
    <n v="7.41"/>
    <n v="65.06"/>
    <n v="10199.52"/>
    <m/>
    <m/>
    <m/>
    <m/>
    <m/>
    <m/>
    <m/>
    <m/>
    <m/>
    <m/>
    <n v="628.29999999999995"/>
    <n v="3160"/>
    <n v="20.260000000000002"/>
    <n v="48.33"/>
  </r>
  <r>
    <x v="87"/>
    <x v="87"/>
    <x v="5"/>
    <x v="5"/>
    <x v="91"/>
    <x v="610"/>
    <n v="23580"/>
    <n v="36.39"/>
    <n v="3059.26"/>
    <n v="153636"/>
    <n v="26401.55"/>
    <n v="29874"/>
    <n v="46.1"/>
    <n v="488.92"/>
    <n v="318384.23"/>
    <m/>
    <m/>
    <m/>
    <m/>
    <m/>
    <m/>
    <m/>
    <m/>
    <m/>
    <m/>
    <n v="1926"/>
    <n v="17604"/>
    <n v="27.17"/>
    <n v="35.67"/>
  </r>
  <r>
    <x v="20"/>
    <x v="20"/>
    <x v="11"/>
    <x v="1"/>
    <x v="6"/>
    <x v="611"/>
    <n v="320"/>
    <n v="3.33"/>
    <n v="7.13"/>
    <n v="53.01"/>
    <n v="0"/>
    <n v="0"/>
    <n v="0"/>
    <m/>
    <m/>
    <m/>
    <m/>
    <m/>
    <m/>
    <m/>
    <m/>
    <m/>
    <m/>
    <m/>
    <m/>
    <n v="95300"/>
    <n v="6566"/>
    <n v="68.400000000000006"/>
    <n v="11912.5"/>
  </r>
  <r>
    <x v="130"/>
    <x v="130"/>
    <x v="14"/>
    <x v="5"/>
    <x v="90"/>
    <x v="612"/>
    <n v="11676"/>
    <n v="28.62"/>
    <n v="2621.59"/>
    <n v="82894.62"/>
    <n v="14566.44"/>
    <n v="17977"/>
    <n v="44.06"/>
    <n v="428.42"/>
    <n v="175661.07"/>
    <m/>
    <m/>
    <m/>
    <m/>
    <m/>
    <m/>
    <m/>
    <m/>
    <m/>
    <m/>
    <n v="100186"/>
    <n v="6286"/>
    <n v="15.41"/>
    <n v="2946.65"/>
  </r>
  <r>
    <x v="208"/>
    <x v="208"/>
    <x v="5"/>
    <x v="7"/>
    <x v="38"/>
    <x v="613"/>
    <n v="59341"/>
    <n v="88.31"/>
    <n v="3801.43"/>
    <n v="197978.4"/>
    <n v="21563.53"/>
    <n v="25375"/>
    <n v="37.76"/>
    <m/>
    <m/>
    <m/>
    <m/>
    <m/>
    <m/>
    <m/>
    <m/>
    <m/>
    <m/>
    <m/>
    <m/>
    <n v="218.97"/>
    <n v="29384"/>
    <n v="43.73"/>
    <n v="3.91"/>
  </r>
  <r>
    <x v="200"/>
    <x v="200"/>
    <x v="13"/>
    <x v="2"/>
    <x v="9"/>
    <x v="614"/>
    <n v="22771"/>
    <n v="47.44"/>
    <n v="1660.38"/>
    <n v="61765.95"/>
    <n v="17559"/>
    <n v="23210"/>
    <n v="48.35"/>
    <n v="438.98"/>
    <n v="211749.25"/>
    <m/>
    <m/>
    <m/>
    <m/>
    <m/>
    <m/>
    <m/>
    <m/>
    <m/>
    <m/>
    <n v="0"/>
    <n v="675"/>
    <n v="1.41"/>
    <n v="0"/>
  </r>
  <r>
    <x v="116"/>
    <x v="116"/>
    <x v="8"/>
    <x v="5"/>
    <x v="17"/>
    <x v="615"/>
    <n v="36760"/>
    <n v="61.27"/>
    <n v="5417.72"/>
    <n v="251923.98"/>
    <n v="12935.01"/>
    <n v="18105"/>
    <n v="30.18"/>
    <m/>
    <m/>
    <m/>
    <m/>
    <m/>
    <m/>
    <m/>
    <m/>
    <m/>
    <m/>
    <m/>
    <m/>
    <n v="57583"/>
    <n v="15499"/>
    <n v="25.83"/>
    <n v="1151.6600000000001"/>
  </r>
  <r>
    <x v="135"/>
    <x v="135"/>
    <x v="13"/>
    <x v="2"/>
    <x v="33"/>
    <x v="616"/>
    <n v="143741"/>
    <n v="119.78"/>
    <n v="9309.6"/>
    <n v="865792.8"/>
    <n v="9367.36"/>
    <n v="10638"/>
    <n v="8.8699999999999992"/>
    <n v="93.67"/>
    <n v="112963.77"/>
    <m/>
    <m/>
    <m/>
    <m/>
    <m/>
    <m/>
    <m/>
    <m/>
    <m/>
    <m/>
    <n v="249894.3"/>
    <n v="20596"/>
    <n v="17.16"/>
    <n v="2498.94"/>
  </r>
  <r>
    <x v="40"/>
    <x v="40"/>
    <x v="5"/>
    <x v="7"/>
    <x v="9"/>
    <x v="617"/>
    <n v="63817"/>
    <n v="132.94999999999999"/>
    <n v="8604"/>
    <n v="320068.8"/>
    <n v="0"/>
    <m/>
    <m/>
    <m/>
    <m/>
    <m/>
    <m/>
    <m/>
    <m/>
    <m/>
    <m/>
    <m/>
    <m/>
    <m/>
    <m/>
    <n v="195901"/>
    <n v="16905"/>
    <n v="35.22"/>
    <n v="4897.53"/>
  </r>
  <r>
    <x v="72"/>
    <x v="72"/>
    <x v="6"/>
    <x v="34"/>
    <x v="9"/>
    <x v="618"/>
    <n v="22517"/>
    <n v="46.91"/>
    <n v="3179.75"/>
    <n v="118286.7"/>
    <n v="23678.95"/>
    <n v="30839"/>
    <n v="64.25"/>
    <n v="591.97"/>
    <n v="285551.59000000003"/>
    <m/>
    <m/>
    <m/>
    <m/>
    <m/>
    <m/>
    <m/>
    <m/>
    <m/>
    <m/>
    <n v="531121"/>
    <n v="15248"/>
    <n v="31.77"/>
    <n v="13278.03"/>
  </r>
  <r>
    <x v="109"/>
    <x v="109"/>
    <x v="8"/>
    <x v="6"/>
    <x v="6"/>
    <x v="4"/>
    <m/>
    <m/>
    <m/>
    <m/>
    <n v="0"/>
    <m/>
    <m/>
    <m/>
    <m/>
    <m/>
    <m/>
    <m/>
    <m/>
    <m/>
    <m/>
    <m/>
    <m/>
    <m/>
    <m/>
    <n v="0"/>
    <m/>
    <m/>
    <n v="0"/>
  </r>
  <r>
    <x v="120"/>
    <x v="120"/>
    <x v="0"/>
    <x v="7"/>
    <x v="37"/>
    <x v="619"/>
    <n v="20835"/>
    <n v="54.26"/>
    <n v="7096.41"/>
    <n v="211189.05"/>
    <n v="0"/>
    <m/>
    <m/>
    <m/>
    <m/>
    <n v="7776"/>
    <n v="15432"/>
    <n v="40.19"/>
    <n v="243"/>
    <n v="98514.14"/>
    <m/>
    <m/>
    <m/>
    <m/>
    <m/>
    <n v="1292.69"/>
    <n v="8957"/>
    <n v="23.33"/>
    <n v="40.4"/>
  </r>
  <r>
    <x v="1"/>
    <x v="1"/>
    <x v="14"/>
    <x v="2"/>
    <x v="30"/>
    <x v="620"/>
    <n v="56312"/>
    <n v="97.76"/>
    <n v="6641.35"/>
    <n v="296470.05"/>
    <n v="9072.74"/>
    <n v="34479"/>
    <n v="59.86"/>
    <n v="189.02"/>
    <n v="109410.95"/>
    <m/>
    <m/>
    <m/>
    <m/>
    <m/>
    <m/>
    <m/>
    <m/>
    <m/>
    <m/>
    <n v="120900"/>
    <n v="5430"/>
    <n v="9.43"/>
    <n v="2518.75"/>
  </r>
  <r>
    <x v="187"/>
    <x v="187"/>
    <x v="12"/>
    <x v="1"/>
    <x v="53"/>
    <x v="621"/>
    <n v="1383"/>
    <n v="8.8699999999999992"/>
    <n v="586.69000000000005"/>
    <n v="7093.11"/>
    <n v="1106"/>
    <n v="1820"/>
    <n v="11.67"/>
    <n v="85.08"/>
    <n v="13337.59"/>
    <m/>
    <m/>
    <m/>
    <m/>
    <m/>
    <m/>
    <m/>
    <m/>
    <m/>
    <m/>
    <n v="5818"/>
    <n v="428"/>
    <n v="2.74"/>
    <n v="447.54"/>
  </r>
  <r>
    <x v="31"/>
    <x v="31"/>
    <x v="11"/>
    <x v="1"/>
    <x v="16"/>
    <x v="0"/>
    <n v="0"/>
    <n v="0"/>
    <n v="0"/>
    <n v="0"/>
    <n v="0"/>
    <n v="0"/>
    <n v="0"/>
    <m/>
    <m/>
    <m/>
    <m/>
    <m/>
    <m/>
    <m/>
    <m/>
    <m/>
    <m/>
    <m/>
    <m/>
    <n v="345"/>
    <n v="3376"/>
    <n v="70.33"/>
    <n v="86.25"/>
  </r>
  <r>
    <x v="117"/>
    <x v="117"/>
    <x v="8"/>
    <x v="6"/>
    <x v="41"/>
    <x v="4"/>
    <m/>
    <m/>
    <m/>
    <m/>
    <n v="0"/>
    <m/>
    <m/>
    <m/>
    <m/>
    <m/>
    <m/>
    <m/>
    <m/>
    <m/>
    <m/>
    <m/>
    <m/>
    <m/>
    <m/>
    <n v="113.63"/>
    <n v="563"/>
    <n v="15.64"/>
    <n v="37.880000000000003"/>
  </r>
  <r>
    <x v="31"/>
    <x v="31"/>
    <x v="11"/>
    <x v="5"/>
    <x v="69"/>
    <x v="622"/>
    <n v="41813"/>
    <n v="60.08"/>
    <n v="3984.29"/>
    <n v="214912.77"/>
    <n v="15120.27"/>
    <n v="17542"/>
    <n v="25.2"/>
    <n v="260.69"/>
    <n v="182339.89"/>
    <m/>
    <m/>
    <m/>
    <m/>
    <m/>
    <m/>
    <m/>
    <m/>
    <m/>
    <m/>
    <n v="2147"/>
    <n v="30801"/>
    <n v="44.25"/>
    <n v="37.020000000000003"/>
  </r>
  <r>
    <x v="25"/>
    <x v="25"/>
    <x v="8"/>
    <x v="0"/>
    <x v="29"/>
    <x v="623"/>
    <n v="74655"/>
    <n v="119.64"/>
    <n v="11473.85"/>
    <n v="554875.19999999995"/>
    <n v="0"/>
    <m/>
    <m/>
    <m/>
    <m/>
    <m/>
    <m/>
    <m/>
    <m/>
    <m/>
    <m/>
    <m/>
    <m/>
    <m/>
    <m/>
    <n v="900"/>
    <n v="7247"/>
    <n v="11.61"/>
    <n v="17.309999999999999"/>
  </r>
  <r>
    <x v="76"/>
    <x v="76"/>
    <x v="2"/>
    <x v="7"/>
    <x v="37"/>
    <x v="624"/>
    <n v="10558"/>
    <n v="27.49"/>
    <n v="1708.53"/>
    <n v="50845.89"/>
    <n v="7930.16"/>
    <n v="11874"/>
    <n v="30.92"/>
    <n v="247.82"/>
    <n v="95632.24"/>
    <m/>
    <m/>
    <m/>
    <m/>
    <m/>
    <m/>
    <m/>
    <m/>
    <m/>
    <m/>
    <n v="46169"/>
    <n v="1595"/>
    <n v="4.1500000000000004"/>
    <n v="1442.78"/>
  </r>
  <r>
    <x v="193"/>
    <x v="193"/>
    <x v="15"/>
    <x v="5"/>
    <x v="11"/>
    <x v="625"/>
    <n v="13524"/>
    <n v="112.7"/>
    <n v="8788.2999999999993"/>
    <n v="81731.19"/>
    <n v="0"/>
    <m/>
    <m/>
    <m/>
    <m/>
    <m/>
    <m/>
    <m/>
    <m/>
    <m/>
    <m/>
    <m/>
    <m/>
    <m/>
    <m/>
    <n v="0"/>
    <m/>
    <m/>
    <n v="0"/>
  </r>
  <r>
    <x v="23"/>
    <x v="23"/>
    <x v="11"/>
    <x v="2"/>
    <x v="21"/>
    <x v="626"/>
    <n v="18653"/>
    <n v="64.77"/>
    <n v="4530"/>
    <n v="101109.6"/>
    <n v="11525.7"/>
    <n v="19511"/>
    <n v="67.75"/>
    <n v="480.24"/>
    <n v="138991.91"/>
    <m/>
    <m/>
    <m/>
    <m/>
    <m/>
    <m/>
    <m/>
    <m/>
    <m/>
    <m/>
    <n v="1430"/>
    <n v="13374"/>
    <n v="46.44"/>
    <n v="59.58"/>
  </r>
  <r>
    <x v="173"/>
    <x v="173"/>
    <x v="10"/>
    <x v="7"/>
    <x v="37"/>
    <x v="627"/>
    <n v="7680"/>
    <n v="20"/>
    <n v="2200"/>
    <n v="65472"/>
    <n v="4074.68"/>
    <n v="8802"/>
    <n v="22.92"/>
    <n v="127.33"/>
    <n v="49137.85"/>
    <m/>
    <m/>
    <m/>
    <m/>
    <m/>
    <m/>
    <m/>
    <m/>
    <m/>
    <m/>
    <n v="880581"/>
    <n v="37550"/>
    <n v="97.79"/>
    <n v="27518.16"/>
  </r>
  <r>
    <x v="87"/>
    <x v="87"/>
    <x v="7"/>
    <x v="21"/>
    <x v="78"/>
    <x v="628"/>
    <n v="22452"/>
    <n v="32.82"/>
    <n v="4092.63"/>
    <n v="216950.39999999999"/>
    <n v="0"/>
    <m/>
    <m/>
    <m/>
    <m/>
    <m/>
    <m/>
    <m/>
    <m/>
    <m/>
    <m/>
    <m/>
    <m/>
    <m/>
    <m/>
    <n v="1049"/>
    <n v="7041"/>
    <n v="10.29"/>
    <n v="18.399999999999999"/>
  </r>
  <r>
    <x v="158"/>
    <x v="158"/>
    <x v="5"/>
    <x v="1"/>
    <x v="12"/>
    <x v="629"/>
    <n v="19251"/>
    <n v="114.59"/>
    <n v="10007.209999999999"/>
    <n v="130293.93"/>
    <n v="11457"/>
    <n v="14568"/>
    <n v="86.71"/>
    <n v="818.36"/>
    <n v="138163.4"/>
    <m/>
    <m/>
    <m/>
    <m/>
    <m/>
    <m/>
    <m/>
    <m/>
    <m/>
    <m/>
    <n v="89268"/>
    <n v="16129"/>
    <n v="96.01"/>
    <n v="6376.29"/>
  </r>
  <r>
    <x v="144"/>
    <x v="144"/>
    <x v="8"/>
    <x v="6"/>
    <x v="6"/>
    <x v="630"/>
    <n v="1933"/>
    <n v="20.14"/>
    <n v="1706"/>
    <n v="12692.64"/>
    <n v="0"/>
    <m/>
    <m/>
    <m/>
    <m/>
    <m/>
    <m/>
    <m/>
    <m/>
    <m/>
    <m/>
    <m/>
    <m/>
    <m/>
    <m/>
    <n v="20814.09"/>
    <n v="4074"/>
    <n v="42.44"/>
    <n v="2601.7600000000002"/>
  </r>
  <r>
    <x v="46"/>
    <x v="46"/>
    <x v="13"/>
    <x v="7"/>
    <x v="17"/>
    <x v="631"/>
    <n v="23035"/>
    <n v="38.39"/>
    <n v="2726.24"/>
    <n v="126770.16"/>
    <n v="15645.97"/>
    <n v="16649"/>
    <n v="27.75"/>
    <n v="312.92"/>
    <n v="188679.5"/>
    <m/>
    <m/>
    <m/>
    <m/>
    <m/>
    <m/>
    <m/>
    <m/>
    <m/>
    <m/>
    <n v="1200"/>
    <n v="9567"/>
    <n v="15.95"/>
    <n v="24"/>
  </r>
  <r>
    <x v="122"/>
    <x v="122"/>
    <x v="14"/>
    <x v="2"/>
    <x v="15"/>
    <x v="632"/>
    <n v="19275"/>
    <n v="44.62"/>
    <n v="3635.89"/>
    <n v="121729.56"/>
    <n v="27169.74"/>
    <n v="29343"/>
    <n v="67.92"/>
    <n v="754.71"/>
    <n v="327648.02"/>
    <m/>
    <m/>
    <m/>
    <m/>
    <m/>
    <m/>
    <m/>
    <m/>
    <m/>
    <m/>
    <n v="1858.09"/>
    <n v="20478"/>
    <n v="47.4"/>
    <n v="51.61"/>
  </r>
  <r>
    <x v="91"/>
    <x v="91"/>
    <x v="11"/>
    <x v="18"/>
    <x v="7"/>
    <x v="633"/>
    <n v="5518"/>
    <n v="229.92"/>
    <n v="15501"/>
    <n v="28831.86"/>
    <n v="0"/>
    <m/>
    <m/>
    <m/>
    <m/>
    <m/>
    <m/>
    <m/>
    <m/>
    <m/>
    <n v="1479"/>
    <n v="5174"/>
    <n v="215.58"/>
    <n v="739"/>
    <n v="33105.94"/>
    <n v="19870"/>
    <n v="860"/>
    <n v="35.83"/>
    <n v="9935"/>
  </r>
  <r>
    <x v="30"/>
    <x v="30"/>
    <x v="9"/>
    <x v="7"/>
    <x v="33"/>
    <x v="634"/>
    <n v="159571"/>
    <n v="132.97999999999999"/>
    <n v="9400.7999999999993"/>
    <n v="874274.4"/>
    <n v="0"/>
    <m/>
    <m/>
    <m/>
    <m/>
    <m/>
    <m/>
    <m/>
    <m/>
    <m/>
    <m/>
    <m/>
    <m/>
    <m/>
    <m/>
    <n v="0"/>
    <m/>
    <m/>
    <n v="0"/>
  </r>
  <r>
    <x v="16"/>
    <x v="16"/>
    <x v="1"/>
    <x v="7"/>
    <x v="5"/>
    <x v="635"/>
    <n v="33917"/>
    <n v="35.33"/>
    <n v="2917"/>
    <n v="217024.8"/>
    <n v="34110.57"/>
    <n v="36586"/>
    <n v="38.11"/>
    <n v="426.38"/>
    <n v="411349.62"/>
    <m/>
    <m/>
    <m/>
    <m/>
    <m/>
    <m/>
    <m/>
    <m/>
    <m/>
    <m/>
    <n v="46.73"/>
    <n v="12622"/>
    <n v="13.15"/>
    <n v="0.57999999999999996"/>
  </r>
  <r>
    <x v="140"/>
    <x v="140"/>
    <x v="10"/>
    <x v="7"/>
    <x v="9"/>
    <x v="636"/>
    <n v="18691"/>
    <n v="38.94"/>
    <n v="3928"/>
    <n v="146121.60000000001"/>
    <n v="24034.92"/>
    <n v="32878"/>
    <n v="68.5"/>
    <n v="600.87"/>
    <n v="289844.28000000003"/>
    <m/>
    <m/>
    <m/>
    <m/>
    <m/>
    <m/>
    <m/>
    <m/>
    <m/>
    <m/>
    <n v="69050"/>
    <n v="3632"/>
    <n v="7.57"/>
    <n v="1726.25"/>
  </r>
  <r>
    <x v="188"/>
    <x v="188"/>
    <x v="0"/>
    <x v="2"/>
    <x v="9"/>
    <x v="637"/>
    <n v="90184"/>
    <n v="187.88"/>
    <n v="8476"/>
    <n v="315307.2"/>
    <n v="0"/>
    <m/>
    <m/>
    <m/>
    <m/>
    <m/>
    <m/>
    <m/>
    <m/>
    <m/>
    <m/>
    <m/>
    <m/>
    <m/>
    <m/>
    <n v="970.66"/>
    <n v="18525"/>
    <n v="38.590000000000003"/>
    <n v="24.27"/>
  </r>
  <r>
    <x v="52"/>
    <x v="52"/>
    <x v="10"/>
    <x v="2"/>
    <x v="64"/>
    <x v="638"/>
    <n v="16267"/>
    <n v="18.07"/>
    <n v="1655.27"/>
    <n v="115454.85"/>
    <n v="38093.11"/>
    <n v="65981"/>
    <n v="73.31"/>
    <n v="507.91"/>
    <n v="459376.28"/>
    <m/>
    <m/>
    <m/>
    <m/>
    <m/>
    <m/>
    <m/>
    <m/>
    <m/>
    <m/>
    <n v="3278"/>
    <n v="15108"/>
    <n v="16.79"/>
    <n v="43.71"/>
  </r>
  <r>
    <x v="124"/>
    <x v="124"/>
    <x v="12"/>
    <x v="12"/>
    <x v="6"/>
    <x v="4"/>
    <m/>
    <m/>
    <m/>
    <m/>
    <n v="0"/>
    <m/>
    <m/>
    <m/>
    <m/>
    <m/>
    <m/>
    <m/>
    <m/>
    <m/>
    <m/>
    <m/>
    <m/>
    <m/>
    <m/>
    <n v="20120"/>
    <n v="2023"/>
    <n v="21.07"/>
    <n v="2515"/>
  </r>
  <r>
    <x v="96"/>
    <x v="96"/>
    <x v="6"/>
    <x v="4"/>
    <x v="66"/>
    <x v="639"/>
    <n v="1414"/>
    <n v="5.36"/>
    <n v="289.36"/>
    <n v="5920.38"/>
    <n v="31.04"/>
    <n v="89"/>
    <n v="0.34"/>
    <n v="1.41"/>
    <n v="374.29"/>
    <m/>
    <m/>
    <m/>
    <m/>
    <m/>
    <m/>
    <m/>
    <m/>
    <m/>
    <m/>
    <n v="170.23"/>
    <n v="13962"/>
    <n v="52.89"/>
    <n v="7.74"/>
  </r>
  <r>
    <x v="25"/>
    <x v="25"/>
    <x v="9"/>
    <x v="11"/>
    <x v="21"/>
    <x v="640"/>
    <n v="176"/>
    <n v="0.61"/>
    <n v="50.88"/>
    <n v="1135.53"/>
    <n v="0"/>
    <m/>
    <m/>
    <m/>
    <m/>
    <m/>
    <m/>
    <m/>
    <m/>
    <m/>
    <m/>
    <m/>
    <m/>
    <m/>
    <m/>
    <n v="2198"/>
    <n v="13498"/>
    <n v="46.87"/>
    <n v="91.58"/>
  </r>
  <r>
    <x v="34"/>
    <x v="34"/>
    <x v="12"/>
    <x v="2"/>
    <x v="9"/>
    <x v="641"/>
    <n v="66186"/>
    <n v="137.88999999999999"/>
    <n v="9450"/>
    <n v="351540"/>
    <n v="5134.82"/>
    <n v="1489"/>
    <n v="3.1"/>
    <m/>
    <m/>
    <m/>
    <m/>
    <m/>
    <m/>
    <m/>
    <m/>
    <m/>
    <m/>
    <m/>
    <m/>
    <n v="0"/>
    <m/>
    <m/>
    <n v="0"/>
  </r>
  <r>
    <x v="125"/>
    <x v="125"/>
    <x v="3"/>
    <x v="5"/>
    <x v="5"/>
    <x v="642"/>
    <n v="136381"/>
    <n v="142.06"/>
    <n v="10645"/>
    <n v="791988"/>
    <n v="0"/>
    <m/>
    <m/>
    <m/>
    <m/>
    <m/>
    <m/>
    <m/>
    <m/>
    <m/>
    <m/>
    <m/>
    <m/>
    <m/>
    <m/>
    <n v="3835"/>
    <n v="17258"/>
    <n v="17.98"/>
    <n v="47.94"/>
  </r>
  <r>
    <x v="8"/>
    <x v="8"/>
    <x v="13"/>
    <x v="7"/>
    <x v="93"/>
    <x v="643"/>
    <n v="35685"/>
    <n v="90.11"/>
    <n v="3564.06"/>
    <n v="109381.02"/>
    <n v="9878"/>
    <n v="11209"/>
    <n v="28.31"/>
    <n v="299.33"/>
    <n v="119121.77"/>
    <m/>
    <m/>
    <m/>
    <m/>
    <m/>
    <m/>
    <m/>
    <m/>
    <m/>
    <m/>
    <n v="0.61"/>
    <n v="2451"/>
    <n v="6.19"/>
    <n v="0.02"/>
  </r>
  <r>
    <x v="42"/>
    <x v="42"/>
    <x v="1"/>
    <x v="1"/>
    <x v="11"/>
    <x v="0"/>
    <n v="0"/>
    <n v="0"/>
    <n v="0"/>
    <n v="0"/>
    <n v="0"/>
    <n v="0"/>
    <n v="0"/>
    <m/>
    <m/>
    <n v="0"/>
    <n v="0"/>
    <n v="0"/>
    <n v="0"/>
    <n v="0"/>
    <n v="0"/>
    <n v="0"/>
    <n v="0"/>
    <n v="0"/>
    <n v="0"/>
    <n v="53377"/>
    <n v="2001"/>
    <n v="16.68"/>
    <n v="5337.7"/>
  </r>
  <r>
    <x v="150"/>
    <x v="150"/>
    <x v="3"/>
    <x v="2"/>
    <x v="118"/>
    <x v="644"/>
    <n v="17037"/>
    <n v="52.58"/>
    <n v="3374.7"/>
    <n v="84738.81"/>
    <n v="0"/>
    <m/>
    <m/>
    <m/>
    <m/>
    <m/>
    <m/>
    <m/>
    <m/>
    <m/>
    <n v="16454"/>
    <n v="37570"/>
    <n v="115.96"/>
    <n v="609"/>
    <n v="368306.34"/>
    <n v="49100"/>
    <n v="2997"/>
    <n v="9.25"/>
    <n v="1818.52"/>
  </r>
  <r>
    <x v="151"/>
    <x v="151"/>
    <x v="12"/>
    <x v="1"/>
    <x v="1"/>
    <x v="4"/>
    <m/>
    <m/>
    <m/>
    <m/>
    <n v="0"/>
    <m/>
    <m/>
    <m/>
    <m/>
    <m/>
    <m/>
    <m/>
    <m/>
    <m/>
    <m/>
    <m/>
    <m/>
    <m/>
    <m/>
    <n v="0"/>
    <m/>
    <m/>
    <n v="0"/>
  </r>
  <r>
    <x v="130"/>
    <x v="130"/>
    <x v="7"/>
    <x v="0"/>
    <x v="100"/>
    <x v="645"/>
    <n v="4588"/>
    <n v="13.65"/>
    <n v="1514"/>
    <n v="39424.559999999998"/>
    <n v="1064.99"/>
    <n v="3407"/>
    <n v="10.14"/>
    <n v="38.04"/>
    <n v="12842.98"/>
    <m/>
    <m/>
    <m/>
    <m/>
    <m/>
    <m/>
    <m/>
    <m/>
    <m/>
    <m/>
    <n v="90279"/>
    <n v="1013"/>
    <n v="3.01"/>
    <n v="3224.25"/>
  </r>
  <r>
    <x v="18"/>
    <x v="18"/>
    <x v="6"/>
    <x v="2"/>
    <x v="54"/>
    <x v="646"/>
    <n v="2350"/>
    <n v="6.75"/>
    <n v="359.62"/>
    <n v="9698.9699999999993"/>
    <n v="12798.25"/>
    <n v="19182"/>
    <n v="55.12"/>
    <n v="441.32"/>
    <n v="154337.99"/>
    <m/>
    <m/>
    <m/>
    <m/>
    <m/>
    <m/>
    <m/>
    <m/>
    <m/>
    <m/>
    <n v="89000"/>
    <n v="11355"/>
    <n v="32.630000000000003"/>
    <n v="3068.97"/>
  </r>
  <r>
    <x v="39"/>
    <x v="39"/>
    <x v="12"/>
    <x v="4"/>
    <x v="119"/>
    <x v="647"/>
    <n v="14765"/>
    <n v="5.59"/>
    <n v="237.65"/>
    <n v="48624.12"/>
    <n v="0"/>
    <n v="27076"/>
    <n v="10.26"/>
    <n v="0"/>
    <n v="0"/>
    <m/>
    <m/>
    <m/>
    <m/>
    <m/>
    <m/>
    <m/>
    <m/>
    <m/>
    <m/>
    <n v="1078.01"/>
    <n v="251903"/>
    <n v="95.42"/>
    <n v="4.9000000000000004"/>
  </r>
  <r>
    <x v="129"/>
    <x v="129"/>
    <x v="8"/>
    <x v="5"/>
    <x v="2"/>
    <x v="648"/>
    <n v="46520"/>
    <n v="60.57"/>
    <n v="3243.92"/>
    <n v="193078.23"/>
    <n v="35408"/>
    <n v="49066"/>
    <n v="63.89"/>
    <n v="553.25"/>
    <n v="426995.69"/>
    <m/>
    <m/>
    <m/>
    <m/>
    <m/>
    <m/>
    <m/>
    <m/>
    <m/>
    <m/>
    <n v="7245"/>
    <n v="19384"/>
    <n v="25.24"/>
    <n v="113.2"/>
  </r>
  <r>
    <x v="159"/>
    <x v="159"/>
    <x v="13"/>
    <x v="5"/>
    <x v="79"/>
    <x v="649"/>
    <n v="44913"/>
    <n v="54.24"/>
    <n v="7911.99"/>
    <n v="507712.11"/>
    <n v="2197.87"/>
    <n v="2384"/>
    <n v="2.88"/>
    <m/>
    <m/>
    <m/>
    <m/>
    <m/>
    <m/>
    <m/>
    <m/>
    <m/>
    <m/>
    <m/>
    <m/>
    <n v="135000"/>
    <n v="23871"/>
    <n v="28.83"/>
    <n v="1956.52"/>
  </r>
  <r>
    <x v="73"/>
    <x v="73"/>
    <x v="6"/>
    <x v="2"/>
    <x v="49"/>
    <x v="650"/>
    <n v="32862"/>
    <n v="36.03"/>
    <n v="3206.88"/>
    <n v="226662.39"/>
    <n v="35521.919999999998"/>
    <n v="52444"/>
    <n v="57.5"/>
    <n v="467.39"/>
    <n v="428369.54"/>
    <m/>
    <m/>
    <m/>
    <m/>
    <m/>
    <m/>
    <m/>
    <m/>
    <m/>
    <m/>
    <n v="254770"/>
    <n v="17503"/>
    <n v="19.190000000000001"/>
    <n v="3352.24"/>
  </r>
  <r>
    <x v="204"/>
    <x v="204"/>
    <x v="12"/>
    <x v="6"/>
    <x v="6"/>
    <x v="4"/>
    <m/>
    <m/>
    <m/>
    <m/>
    <n v="0"/>
    <m/>
    <m/>
    <m/>
    <m/>
    <m/>
    <m/>
    <m/>
    <m/>
    <m/>
    <m/>
    <m/>
    <m/>
    <m/>
    <m/>
    <n v="621130"/>
    <n v="98778"/>
    <n v="1028.94"/>
    <n v="77641.25"/>
  </r>
  <r>
    <x v="30"/>
    <x v="30"/>
    <x v="10"/>
    <x v="14"/>
    <x v="0"/>
    <x v="651"/>
    <n v="21171"/>
    <n v="26.33"/>
    <n v="2818.21"/>
    <n v="175602.6"/>
    <n v="7877.79"/>
    <n v="13472"/>
    <n v="16.760000000000002"/>
    <n v="117.58"/>
    <n v="95000.62"/>
    <m/>
    <m/>
    <m/>
    <m/>
    <m/>
    <m/>
    <m/>
    <m/>
    <m/>
    <m/>
    <n v="3630"/>
    <n v="24001"/>
    <n v="29.85"/>
    <n v="54.18"/>
  </r>
  <r>
    <x v="173"/>
    <x v="173"/>
    <x v="11"/>
    <x v="7"/>
    <x v="37"/>
    <x v="652"/>
    <n v="15449"/>
    <n v="40.229999999999997"/>
    <n v="5907.5"/>
    <n v="175807.2"/>
    <n v="7926.29"/>
    <n v="9728"/>
    <n v="25.33"/>
    <n v="247.7"/>
    <n v="95585.45"/>
    <m/>
    <m/>
    <m/>
    <m/>
    <m/>
    <m/>
    <m/>
    <m/>
    <m/>
    <m/>
    <n v="169194"/>
    <n v="8542"/>
    <n v="22.24"/>
    <n v="5287.31"/>
  </r>
  <r>
    <x v="12"/>
    <x v="12"/>
    <x v="14"/>
    <x v="7"/>
    <x v="57"/>
    <x v="653"/>
    <n v="29197"/>
    <n v="57.93"/>
    <n v="4182.8599999999997"/>
    <n v="163382.39999999999"/>
    <n v="18452.96"/>
    <n v="26603"/>
    <n v="52.78"/>
    <n v="439.36"/>
    <n v="222529.76"/>
    <m/>
    <m/>
    <m/>
    <m/>
    <m/>
    <m/>
    <m/>
    <m/>
    <m/>
    <m/>
    <n v="3101"/>
    <n v="45753"/>
    <n v="90.78"/>
    <n v="73.83"/>
  </r>
  <r>
    <x v="6"/>
    <x v="6"/>
    <x v="11"/>
    <x v="2"/>
    <x v="9"/>
    <x v="654"/>
    <n v="23287"/>
    <n v="48.51"/>
    <n v="3300.05"/>
    <n v="122761.86"/>
    <n v="22096.99"/>
    <n v="6730"/>
    <n v="14.02"/>
    <m/>
    <m/>
    <m/>
    <m/>
    <m/>
    <m/>
    <m/>
    <m/>
    <m/>
    <m/>
    <m/>
    <m/>
    <n v="119853"/>
    <n v="16823"/>
    <n v="35.049999999999997"/>
    <n v="2996.33"/>
  </r>
  <r>
    <x v="202"/>
    <x v="202"/>
    <x v="15"/>
    <x v="7"/>
    <x v="9"/>
    <x v="655"/>
    <n v="24766"/>
    <n v="51.6"/>
    <n v="4092.63"/>
    <n v="152245.65"/>
    <n v="25370.51"/>
    <n v="31495"/>
    <n v="65.61"/>
    <n v="634.26"/>
    <n v="305950.64"/>
    <m/>
    <m/>
    <m/>
    <m/>
    <m/>
    <m/>
    <m/>
    <m/>
    <m/>
    <m/>
    <n v="1168"/>
    <n v="13133"/>
    <n v="27.36"/>
    <n v="29.2"/>
  </r>
  <r>
    <x v="65"/>
    <x v="65"/>
    <x v="12"/>
    <x v="12"/>
    <x v="1"/>
    <x v="0"/>
    <n v="0"/>
    <n v="0"/>
    <n v="0"/>
    <n v="0"/>
    <n v="0"/>
    <n v="0"/>
    <n v="0"/>
    <m/>
    <m/>
    <m/>
    <m/>
    <m/>
    <m/>
    <m/>
    <m/>
    <m/>
    <m/>
    <m/>
    <m/>
    <n v="0"/>
    <m/>
    <m/>
    <n v="0"/>
  </r>
  <r>
    <x v="52"/>
    <x v="52"/>
    <x v="11"/>
    <x v="2"/>
    <x v="64"/>
    <x v="656"/>
    <n v="16400"/>
    <n v="18.22"/>
    <n v="1310.56"/>
    <n v="91411.56"/>
    <n v="7479.15"/>
    <n v="8300"/>
    <n v="9.2200000000000006"/>
    <n v="99.72"/>
    <n v="90193.27"/>
    <m/>
    <m/>
    <m/>
    <m/>
    <m/>
    <m/>
    <m/>
    <m/>
    <m/>
    <m/>
    <n v="919"/>
    <n v="6543"/>
    <n v="7.27"/>
    <n v="12.25"/>
  </r>
  <r>
    <x v="80"/>
    <x v="80"/>
    <x v="14"/>
    <x v="7"/>
    <x v="100"/>
    <x v="657"/>
    <n v="39449"/>
    <n v="117.41"/>
    <n v="10300.209999999999"/>
    <n v="268217.58"/>
    <n v="0"/>
    <m/>
    <m/>
    <m/>
    <m/>
    <m/>
    <m/>
    <m/>
    <m/>
    <m/>
    <m/>
    <m/>
    <m/>
    <m/>
    <m/>
    <n v="72183"/>
    <n v="8609"/>
    <n v="25.62"/>
    <n v="2577.96"/>
  </r>
  <r>
    <x v="33"/>
    <x v="33"/>
    <x v="0"/>
    <x v="5"/>
    <x v="47"/>
    <x v="658"/>
    <n v="52530"/>
    <n v="101.8"/>
    <n v="7971.37"/>
    <n v="318775.17"/>
    <n v="0"/>
    <n v="0"/>
    <n v="0"/>
    <m/>
    <m/>
    <m/>
    <m/>
    <m/>
    <m/>
    <m/>
    <m/>
    <m/>
    <m/>
    <m/>
    <m/>
    <n v="0"/>
    <m/>
    <m/>
    <n v="0"/>
  </r>
  <r>
    <x v="156"/>
    <x v="156"/>
    <x v="2"/>
    <x v="2"/>
    <x v="9"/>
    <x v="659"/>
    <n v="5082"/>
    <n v="10.59"/>
    <n v="1107"/>
    <n v="41180.400000000001"/>
    <n v="0"/>
    <m/>
    <m/>
    <m/>
    <m/>
    <m/>
    <m/>
    <m/>
    <m/>
    <m/>
    <m/>
    <m/>
    <m/>
    <m/>
    <m/>
    <n v="0"/>
    <m/>
    <m/>
    <n v="0"/>
  </r>
  <r>
    <x v="160"/>
    <x v="160"/>
    <x v="1"/>
    <x v="1"/>
    <x v="16"/>
    <x v="4"/>
    <m/>
    <m/>
    <m/>
    <m/>
    <n v="0"/>
    <m/>
    <m/>
    <m/>
    <m/>
    <m/>
    <m/>
    <m/>
    <m/>
    <m/>
    <m/>
    <m/>
    <m/>
    <m/>
    <m/>
    <n v="1098.8599999999999"/>
    <n v="608"/>
    <n v="12.67"/>
    <n v="274.70999999999998"/>
  </r>
  <r>
    <x v="119"/>
    <x v="119"/>
    <x v="3"/>
    <x v="6"/>
    <x v="94"/>
    <x v="660"/>
    <n v="5003"/>
    <n v="21.94"/>
    <n v="1179.74"/>
    <n v="20845.95"/>
    <n v="1167.8"/>
    <n v="1755"/>
    <n v="7.7"/>
    <n v="61.46"/>
    <n v="14082.83"/>
    <m/>
    <m/>
    <m/>
    <m/>
    <m/>
    <m/>
    <m/>
    <m/>
    <m/>
    <m/>
    <n v="430693"/>
    <n v="37438"/>
    <n v="164.2"/>
    <n v="22668.05"/>
  </r>
  <r>
    <x v="50"/>
    <x v="50"/>
    <x v="9"/>
    <x v="1"/>
    <x v="12"/>
    <x v="4"/>
    <m/>
    <m/>
    <m/>
    <m/>
    <n v="0"/>
    <m/>
    <m/>
    <m/>
    <m/>
    <m/>
    <m/>
    <m/>
    <m/>
    <m/>
    <n v="100"/>
    <n v="320"/>
    <n v="1.9"/>
    <n v="7"/>
    <n v="2238.4"/>
    <n v="0"/>
    <m/>
    <m/>
    <n v="0"/>
  </r>
  <r>
    <x v="51"/>
    <x v="51"/>
    <x v="13"/>
    <x v="6"/>
    <x v="1"/>
    <x v="4"/>
    <m/>
    <m/>
    <m/>
    <m/>
    <n v="0"/>
    <m/>
    <m/>
    <m/>
    <m/>
    <m/>
    <m/>
    <m/>
    <m/>
    <m/>
    <m/>
    <m/>
    <m/>
    <m/>
    <m/>
    <n v="22828"/>
    <n v="1855"/>
    <n v="25.76"/>
    <n v="3804.67"/>
  </r>
  <r>
    <x v="100"/>
    <x v="100"/>
    <x v="8"/>
    <x v="2"/>
    <x v="9"/>
    <x v="661"/>
    <n v="60271"/>
    <n v="125.56"/>
    <n v="8523"/>
    <n v="317055.59999999998"/>
    <n v="0"/>
    <m/>
    <m/>
    <m/>
    <m/>
    <m/>
    <m/>
    <m/>
    <m/>
    <m/>
    <m/>
    <m/>
    <m/>
    <m/>
    <m/>
    <n v="83937"/>
    <n v="13035"/>
    <n v="27.16"/>
    <n v="2098.4299999999998"/>
  </r>
  <r>
    <x v="43"/>
    <x v="43"/>
    <x v="7"/>
    <x v="2"/>
    <x v="30"/>
    <x v="662"/>
    <n v="3867"/>
    <n v="6.71"/>
    <n v="3007.5"/>
    <n v="134254.79999999999"/>
    <n v="0"/>
    <m/>
    <m/>
    <m/>
    <m/>
    <m/>
    <m/>
    <m/>
    <m/>
    <m/>
    <m/>
    <m/>
    <m/>
    <m/>
    <m/>
    <n v="1350.18"/>
    <n v="13126"/>
    <n v="22.79"/>
    <n v="28.13"/>
  </r>
  <r>
    <x v="64"/>
    <x v="64"/>
    <x v="4"/>
    <x v="2"/>
    <x v="9"/>
    <x v="663"/>
    <n v="52327"/>
    <n v="109.01"/>
    <n v="7301"/>
    <n v="271597.2"/>
    <n v="0"/>
    <m/>
    <m/>
    <m/>
    <m/>
    <m/>
    <m/>
    <m/>
    <m/>
    <m/>
    <m/>
    <m/>
    <m/>
    <m/>
    <m/>
    <n v="30075"/>
    <n v="3534"/>
    <n v="7.36"/>
    <n v="751.88"/>
  </r>
  <r>
    <x v="52"/>
    <x v="52"/>
    <x v="8"/>
    <x v="35"/>
    <x v="11"/>
    <x v="0"/>
    <n v="0"/>
    <n v="0"/>
    <n v="0"/>
    <n v="0"/>
    <n v="0"/>
    <n v="0"/>
    <n v="0"/>
    <m/>
    <m/>
    <m/>
    <m/>
    <m/>
    <m/>
    <m/>
    <m/>
    <m/>
    <m/>
    <m/>
    <m/>
    <n v="0"/>
    <m/>
    <m/>
    <n v="0"/>
  </r>
  <r>
    <x v="175"/>
    <x v="175"/>
    <x v="6"/>
    <x v="7"/>
    <x v="2"/>
    <x v="664"/>
    <n v="2742"/>
    <n v="3.57"/>
    <n v="620"/>
    <n v="36902.400000000001"/>
    <n v="5367.6"/>
    <n v="26519"/>
    <n v="34.53"/>
    <n v="83.87"/>
    <n v="64729.55"/>
    <m/>
    <m/>
    <m/>
    <m/>
    <m/>
    <m/>
    <m/>
    <m/>
    <m/>
    <m/>
    <n v="0"/>
    <m/>
    <m/>
    <n v="0"/>
  </r>
  <r>
    <x v="184"/>
    <x v="184"/>
    <x v="7"/>
    <x v="1"/>
    <x v="6"/>
    <x v="665"/>
    <n v="468"/>
    <n v="4.88"/>
    <n v="329.13"/>
    <n v="2448.69"/>
    <n v="64.989999999999995"/>
    <n v="234"/>
    <n v="2.44"/>
    <m/>
    <m/>
    <m/>
    <m/>
    <m/>
    <m/>
    <m/>
    <m/>
    <m/>
    <m/>
    <m/>
    <m/>
    <n v="264.33"/>
    <n v="1582"/>
    <n v="16.48"/>
    <n v="33.04"/>
  </r>
  <r>
    <x v="3"/>
    <x v="3"/>
    <x v="11"/>
    <x v="7"/>
    <x v="2"/>
    <x v="666"/>
    <n v="27883"/>
    <n v="36.31"/>
    <n v="3624.06"/>
    <n v="215704.2"/>
    <n v="30988.36"/>
    <n v="29304"/>
    <n v="38.159999999999997"/>
    <n v="484.19"/>
    <n v="373697.94"/>
    <m/>
    <m/>
    <m/>
    <m/>
    <m/>
    <m/>
    <m/>
    <m/>
    <m/>
    <m/>
    <n v="243840"/>
    <n v="11430"/>
    <n v="14.88"/>
    <n v="3810"/>
  </r>
  <r>
    <x v="209"/>
    <x v="209"/>
    <x v="12"/>
    <x v="28"/>
    <x v="1"/>
    <x v="4"/>
    <m/>
    <m/>
    <m/>
    <m/>
    <n v="0"/>
    <m/>
    <m/>
    <m/>
    <m/>
    <m/>
    <m/>
    <m/>
    <m/>
    <m/>
    <m/>
    <m/>
    <m/>
    <m/>
    <m/>
    <n v="0"/>
    <m/>
    <m/>
    <n v="0"/>
  </r>
  <r>
    <x v="131"/>
    <x v="131"/>
    <x v="2"/>
    <x v="2"/>
    <x v="33"/>
    <x v="667"/>
    <n v="134319"/>
    <n v="111.93"/>
    <n v="10396.75"/>
    <n v="966897.75"/>
    <n v="0"/>
    <m/>
    <m/>
    <m/>
    <m/>
    <m/>
    <m/>
    <m/>
    <m/>
    <m/>
    <m/>
    <m/>
    <m/>
    <m/>
    <m/>
    <n v="3414.18"/>
    <n v="42185"/>
    <n v="35.15"/>
    <n v="34.14"/>
  </r>
  <r>
    <x v="67"/>
    <x v="67"/>
    <x v="6"/>
    <x v="0"/>
    <x v="57"/>
    <x v="668"/>
    <n v="71224"/>
    <n v="141.32"/>
    <n v="10111.43"/>
    <n v="394952.4"/>
    <n v="0"/>
    <m/>
    <m/>
    <m/>
    <m/>
    <m/>
    <m/>
    <m/>
    <m/>
    <m/>
    <m/>
    <m/>
    <m/>
    <m/>
    <m/>
    <n v="123950"/>
    <n v="16499"/>
    <n v="32.74"/>
    <n v="2951.19"/>
  </r>
  <r>
    <x v="134"/>
    <x v="134"/>
    <x v="1"/>
    <x v="1"/>
    <x v="71"/>
    <x v="4"/>
    <m/>
    <m/>
    <m/>
    <m/>
    <n v="0"/>
    <m/>
    <m/>
    <m/>
    <m/>
    <m/>
    <m/>
    <m/>
    <m/>
    <m/>
    <m/>
    <m/>
    <m/>
    <m/>
    <m/>
    <n v="207.21"/>
    <n v="568"/>
    <n v="9.4700000000000006"/>
    <n v="41.44"/>
  </r>
  <r>
    <x v="113"/>
    <x v="113"/>
    <x v="13"/>
    <x v="1"/>
    <x v="6"/>
    <x v="4"/>
    <m/>
    <m/>
    <m/>
    <m/>
    <n v="188.17"/>
    <n v="257"/>
    <n v="2.68"/>
    <n v="23.52"/>
    <n v="2269.16"/>
    <m/>
    <m/>
    <m/>
    <m/>
    <m/>
    <m/>
    <m/>
    <m/>
    <m/>
    <m/>
    <n v="543.55999999999995"/>
    <n v="2310"/>
    <n v="24.06"/>
    <n v="67.95"/>
  </r>
  <r>
    <x v="110"/>
    <x v="110"/>
    <x v="14"/>
    <x v="7"/>
    <x v="2"/>
    <x v="669"/>
    <n v="24292"/>
    <n v="31.63"/>
    <n v="2781.25"/>
    <n v="165540"/>
    <n v="24766.25"/>
    <n v="37475"/>
    <n v="48.8"/>
    <n v="386.97"/>
    <n v="298663.59000000003"/>
    <m/>
    <m/>
    <m/>
    <m/>
    <m/>
    <m/>
    <m/>
    <m/>
    <m/>
    <m/>
    <n v="95307"/>
    <n v="11900"/>
    <n v="15.49"/>
    <n v="1489.17"/>
  </r>
  <r>
    <x v="15"/>
    <x v="15"/>
    <x v="14"/>
    <x v="14"/>
    <x v="12"/>
    <x v="670"/>
    <n v="10216"/>
    <n v="60.81"/>
    <n v="4157.1400000000003"/>
    <n v="54126"/>
    <n v="0"/>
    <m/>
    <m/>
    <m/>
    <m/>
    <m/>
    <m/>
    <m/>
    <m/>
    <m/>
    <n v="3077"/>
    <n v="10004"/>
    <n v="59.55"/>
    <n v="219"/>
    <n v="68875.570000000007"/>
    <n v="46863"/>
    <n v="3155"/>
    <n v="18.78"/>
    <n v="3347.36"/>
  </r>
  <r>
    <x v="163"/>
    <x v="163"/>
    <x v="11"/>
    <x v="2"/>
    <x v="38"/>
    <x v="671"/>
    <n v="75284"/>
    <n v="112.03"/>
    <n v="7985.71"/>
    <n v="415896"/>
    <n v="0"/>
    <m/>
    <m/>
    <m/>
    <m/>
    <m/>
    <m/>
    <m/>
    <m/>
    <m/>
    <m/>
    <m/>
    <m/>
    <m/>
    <m/>
    <n v="68100"/>
    <n v="5654"/>
    <n v="8.41"/>
    <n v="1216.07"/>
  </r>
  <r>
    <x v="38"/>
    <x v="38"/>
    <x v="7"/>
    <x v="13"/>
    <x v="6"/>
    <x v="4"/>
    <m/>
    <m/>
    <m/>
    <m/>
    <n v="0"/>
    <m/>
    <m/>
    <m/>
    <m/>
    <m/>
    <m/>
    <m/>
    <m/>
    <m/>
    <m/>
    <m/>
    <m/>
    <m/>
    <m/>
    <n v="0"/>
    <m/>
    <m/>
    <n v="0"/>
  </r>
  <r>
    <x v="66"/>
    <x v="66"/>
    <x v="2"/>
    <x v="7"/>
    <x v="7"/>
    <x v="0"/>
    <n v="0"/>
    <n v="0"/>
    <n v="0"/>
    <n v="0"/>
    <n v="0"/>
    <n v="0"/>
    <n v="0"/>
    <m/>
    <m/>
    <m/>
    <m/>
    <m/>
    <m/>
    <m/>
    <m/>
    <m/>
    <m/>
    <m/>
    <m/>
    <n v="0"/>
    <n v="0"/>
    <n v="0"/>
    <n v="0"/>
  </r>
  <r>
    <x v="107"/>
    <x v="107"/>
    <x v="6"/>
    <x v="1"/>
    <x v="1"/>
    <x v="608"/>
    <n v="263"/>
    <n v="3.65"/>
    <n v="161.5"/>
    <n v="901.17"/>
    <n v="0"/>
    <m/>
    <m/>
    <m/>
    <m/>
    <m/>
    <m/>
    <m/>
    <m/>
    <m/>
    <m/>
    <m/>
    <m/>
    <m/>
    <m/>
    <n v="454.83"/>
    <n v="2446"/>
    <n v="33.97"/>
    <n v="75.8"/>
  </r>
  <r>
    <x v="209"/>
    <x v="209"/>
    <x v="5"/>
    <x v="7"/>
    <x v="20"/>
    <x v="672"/>
    <n v="95942"/>
    <n v="133.25"/>
    <n v="9176.67"/>
    <n v="512058"/>
    <n v="0"/>
    <m/>
    <m/>
    <m/>
    <m/>
    <m/>
    <m/>
    <m/>
    <m/>
    <m/>
    <m/>
    <m/>
    <m/>
    <m/>
    <m/>
    <n v="199920"/>
    <n v="22191"/>
    <n v="30.82"/>
    <n v="3332"/>
  </r>
  <r>
    <x v="14"/>
    <x v="14"/>
    <x v="0"/>
    <x v="7"/>
    <x v="91"/>
    <x v="673"/>
    <n v="86399"/>
    <n v="133.33000000000001"/>
    <n v="9748.15"/>
    <n v="489552"/>
    <n v="0"/>
    <m/>
    <m/>
    <m/>
    <m/>
    <m/>
    <m/>
    <m/>
    <m/>
    <m/>
    <m/>
    <m/>
    <m/>
    <m/>
    <m/>
    <n v="0"/>
    <n v="27972"/>
    <n v="43.17"/>
    <n v="0"/>
  </r>
  <r>
    <x v="41"/>
    <x v="41"/>
    <x v="4"/>
    <x v="0"/>
    <x v="42"/>
    <x v="674"/>
    <n v="12359"/>
    <n v="34.33"/>
    <n v="2220.0300000000002"/>
    <n v="61938.93"/>
    <n v="4313.29"/>
    <n v="5860"/>
    <n v="16.28"/>
    <m/>
    <m/>
    <m/>
    <m/>
    <m/>
    <m/>
    <m/>
    <m/>
    <m/>
    <m/>
    <m/>
    <m/>
    <n v="0.8"/>
    <n v="5882"/>
    <n v="16.34"/>
    <n v="0.03"/>
  </r>
  <r>
    <x v="104"/>
    <x v="104"/>
    <x v="14"/>
    <x v="1"/>
    <x v="71"/>
    <x v="675"/>
    <n v="937"/>
    <n v="15.62"/>
    <n v="973.8"/>
    <n v="4528.17"/>
    <n v="0"/>
    <m/>
    <m/>
    <m/>
    <m/>
    <m/>
    <m/>
    <m/>
    <m/>
    <m/>
    <n v="3865"/>
    <n v="11423"/>
    <n v="190.38"/>
    <n v="773"/>
    <n v="86514.16"/>
    <n v="0"/>
    <m/>
    <m/>
    <n v="0"/>
  </r>
  <r>
    <x v="40"/>
    <x v="40"/>
    <x v="12"/>
    <x v="7"/>
    <x v="9"/>
    <x v="676"/>
    <n v="45759"/>
    <n v="95.33"/>
    <n v="8988"/>
    <n v="334353.59999999998"/>
    <n v="0"/>
    <m/>
    <m/>
    <m/>
    <m/>
    <m/>
    <m/>
    <m/>
    <m/>
    <m/>
    <m/>
    <m/>
    <m/>
    <m/>
    <m/>
    <n v="173800"/>
    <n v="11767"/>
    <n v="24.51"/>
    <n v="4345"/>
  </r>
  <r>
    <x v="82"/>
    <x v="82"/>
    <x v="7"/>
    <x v="1"/>
    <x v="16"/>
    <x v="677"/>
    <n v="68"/>
    <n v="1.42"/>
    <n v="194.25"/>
    <n v="722.61"/>
    <n v="0"/>
    <m/>
    <m/>
    <m/>
    <m/>
    <m/>
    <m/>
    <m/>
    <m/>
    <m/>
    <m/>
    <m/>
    <m/>
    <m/>
    <m/>
    <n v="121.65"/>
    <n v="560"/>
    <n v="11.67"/>
    <n v="30.41"/>
  </r>
  <r>
    <x v="99"/>
    <x v="99"/>
    <x v="5"/>
    <x v="7"/>
    <x v="5"/>
    <x v="678"/>
    <n v="39067"/>
    <n v="40.69"/>
    <n v="3144"/>
    <n v="233913.60000000001"/>
    <n v="18161.98"/>
    <n v="91617"/>
    <n v="95.43"/>
    <n v="227.02"/>
    <n v="219020.75"/>
    <m/>
    <m/>
    <m/>
    <m/>
    <m/>
    <m/>
    <m/>
    <m/>
    <m/>
    <m/>
    <n v="77000"/>
    <n v="6690"/>
    <n v="6.97"/>
    <n v="962.5"/>
  </r>
  <r>
    <x v="171"/>
    <x v="171"/>
    <x v="1"/>
    <x v="2"/>
    <x v="9"/>
    <x v="679"/>
    <n v="240353"/>
    <n v="500.74"/>
    <n v="24475.5"/>
    <n v="910488.6"/>
    <n v="0"/>
    <m/>
    <m/>
    <m/>
    <m/>
    <m/>
    <m/>
    <m/>
    <m/>
    <m/>
    <m/>
    <m/>
    <m/>
    <m/>
    <m/>
    <n v="3508.17"/>
    <n v="13599"/>
    <n v="28.33"/>
    <n v="87.7"/>
  </r>
  <r>
    <x v="25"/>
    <x v="25"/>
    <x v="2"/>
    <x v="21"/>
    <x v="54"/>
    <x v="680"/>
    <n v="14968"/>
    <n v="43.01"/>
    <n v="4058.62"/>
    <n v="109461"/>
    <n v="7903.01"/>
    <n v="12576"/>
    <n v="36.14"/>
    <n v="272.52"/>
    <n v="95304.73"/>
    <m/>
    <m/>
    <m/>
    <m/>
    <m/>
    <m/>
    <m/>
    <m/>
    <m/>
    <m/>
    <n v="810"/>
    <n v="4355"/>
    <n v="12.51"/>
    <n v="27.93"/>
  </r>
  <r>
    <x v="78"/>
    <x v="78"/>
    <x v="14"/>
    <x v="0"/>
    <x v="28"/>
    <x v="4"/>
    <m/>
    <m/>
    <m/>
    <m/>
    <n v="0"/>
    <m/>
    <m/>
    <m/>
    <m/>
    <m/>
    <m/>
    <m/>
    <m/>
    <m/>
    <m/>
    <m/>
    <m/>
    <m/>
    <m/>
    <n v="0"/>
    <m/>
    <m/>
    <n v="0"/>
  </r>
  <r>
    <x v="129"/>
    <x v="129"/>
    <x v="7"/>
    <x v="4"/>
    <x v="100"/>
    <x v="681"/>
    <n v="9511"/>
    <n v="28.31"/>
    <n v="32.82"/>
    <n v="854.67"/>
    <n v="0"/>
    <m/>
    <m/>
    <m/>
    <m/>
    <m/>
    <m/>
    <m/>
    <m/>
    <m/>
    <n v="5071"/>
    <n v="4692"/>
    <n v="13.96"/>
    <n v="181"/>
    <n v="113509.26"/>
    <n v="1605"/>
    <n v="6700"/>
    <n v="19.940000000000001"/>
    <n v="57.32"/>
  </r>
  <r>
    <x v="31"/>
    <x v="31"/>
    <x v="10"/>
    <x v="5"/>
    <x v="69"/>
    <x v="682"/>
    <n v="33350"/>
    <n v="47.92"/>
    <n v="4196.8999999999996"/>
    <n v="226380.6"/>
    <n v="14580.99"/>
    <n v="12330"/>
    <n v="17.72"/>
    <n v="251.4"/>
    <n v="175836.52"/>
    <m/>
    <m/>
    <m/>
    <m/>
    <m/>
    <m/>
    <m/>
    <m/>
    <m/>
    <m/>
    <n v="6250"/>
    <n v="12132"/>
    <n v="17.43"/>
    <n v="107.76"/>
  </r>
  <r>
    <x v="15"/>
    <x v="15"/>
    <x v="3"/>
    <x v="14"/>
    <x v="12"/>
    <x v="683"/>
    <n v="12803"/>
    <n v="76.209999999999994"/>
    <n v="5451.5"/>
    <n v="70978.53"/>
    <n v="0"/>
    <m/>
    <m/>
    <m/>
    <m/>
    <m/>
    <m/>
    <m/>
    <m/>
    <m/>
    <n v="3412"/>
    <n v="8347"/>
    <n v="49.68"/>
    <n v="243"/>
    <n v="76374.210000000006"/>
    <n v="5362"/>
    <n v="31974"/>
    <n v="190.32"/>
    <n v="383"/>
  </r>
  <r>
    <x v="174"/>
    <x v="174"/>
    <x v="5"/>
    <x v="12"/>
    <x v="6"/>
    <x v="0"/>
    <n v="0"/>
    <n v="0"/>
    <n v="0"/>
    <n v="0"/>
    <n v="0"/>
    <n v="0"/>
    <n v="0"/>
    <n v="0"/>
    <n v="0"/>
    <n v="0"/>
    <n v="0"/>
    <n v="0"/>
    <n v="0"/>
    <n v="0"/>
    <n v="0"/>
    <n v="0"/>
    <n v="0"/>
    <n v="0"/>
    <n v="0"/>
    <n v="0"/>
    <n v="0"/>
    <n v="0"/>
    <n v="0"/>
  </r>
  <r>
    <x v="119"/>
    <x v="119"/>
    <x v="13"/>
    <x v="0"/>
    <x v="10"/>
    <x v="684"/>
    <n v="52285"/>
    <n v="58.88"/>
    <n v="4279.6899999999996"/>
    <n v="294528.21000000002"/>
    <n v="15654.7"/>
    <n v="12883"/>
    <n v="14.51"/>
    <n v="211.55"/>
    <n v="188784.77"/>
    <m/>
    <m/>
    <m/>
    <m/>
    <m/>
    <m/>
    <m/>
    <m/>
    <m/>
    <m/>
    <n v="238570"/>
    <n v="41612"/>
    <n v="46.86"/>
    <n v="3223.92"/>
  </r>
  <r>
    <x v="53"/>
    <x v="53"/>
    <x v="6"/>
    <x v="12"/>
    <x v="6"/>
    <x v="4"/>
    <m/>
    <m/>
    <m/>
    <m/>
    <n v="0"/>
    <m/>
    <m/>
    <m/>
    <m/>
    <m/>
    <m/>
    <m/>
    <m/>
    <m/>
    <m/>
    <m/>
    <m/>
    <m/>
    <m/>
    <n v="0"/>
    <m/>
    <m/>
    <n v="0"/>
  </r>
  <r>
    <x v="24"/>
    <x v="24"/>
    <x v="15"/>
    <x v="0"/>
    <x v="88"/>
    <x v="685"/>
    <n v="54985"/>
    <n v="58.74"/>
    <n v="5856.41"/>
    <n v="424824"/>
    <n v="26746.85"/>
    <n v="11978"/>
    <n v="12.8"/>
    <n v="342.91"/>
    <n v="322548.26"/>
    <m/>
    <m/>
    <m/>
    <m/>
    <m/>
    <m/>
    <m/>
    <m/>
    <m/>
    <m/>
    <n v="2517"/>
    <n v="17039"/>
    <n v="18.2"/>
    <n v="32.270000000000003"/>
  </r>
  <r>
    <x v="158"/>
    <x v="158"/>
    <x v="12"/>
    <x v="1"/>
    <x v="12"/>
    <x v="686"/>
    <n v="14381"/>
    <n v="85.6"/>
    <n v="8507.2099999999991"/>
    <n v="110763.93"/>
    <n v="10510"/>
    <n v="14871"/>
    <n v="88.52"/>
    <n v="750.71"/>
    <n v="126743.24"/>
    <m/>
    <m/>
    <m/>
    <m/>
    <m/>
    <m/>
    <m/>
    <m/>
    <m/>
    <m/>
    <n v="183135"/>
    <n v="18042"/>
    <n v="107.39"/>
    <n v="13081.07"/>
  </r>
  <r>
    <x v="28"/>
    <x v="28"/>
    <x v="0"/>
    <x v="2"/>
    <x v="9"/>
    <x v="687"/>
    <n v="15159"/>
    <n v="31.58"/>
    <n v="2461"/>
    <n v="91549.2"/>
    <n v="32211.45"/>
    <n v="43805"/>
    <n v="91.26"/>
    <n v="805.29"/>
    <n v="388447.48"/>
    <m/>
    <m/>
    <m/>
    <m/>
    <m/>
    <m/>
    <m/>
    <m/>
    <m/>
    <m/>
    <n v="95400"/>
    <n v="8697"/>
    <n v="18.12"/>
    <n v="2385"/>
  </r>
  <r>
    <x v="210"/>
    <x v="210"/>
    <x v="11"/>
    <x v="2"/>
    <x v="48"/>
    <x v="688"/>
    <n v="23193"/>
    <n v="37.9"/>
    <n v="3487.06"/>
    <n v="165391.20000000001"/>
    <n v="18992.240000000002"/>
    <n v="27798"/>
    <n v="45.42"/>
    <n v="372.4"/>
    <n v="229033.13"/>
    <m/>
    <m/>
    <m/>
    <m/>
    <m/>
    <m/>
    <m/>
    <m/>
    <m/>
    <m/>
    <n v="173716"/>
    <n v="6051"/>
    <n v="9.89"/>
    <n v="3406.2"/>
  </r>
  <r>
    <x v="93"/>
    <x v="93"/>
    <x v="2"/>
    <x v="4"/>
    <x v="22"/>
    <x v="689"/>
    <n v="216"/>
    <n v="0.72"/>
    <n v="24.96"/>
    <n v="580.32000000000005"/>
    <n v="0"/>
    <m/>
    <m/>
    <m/>
    <m/>
    <m/>
    <m/>
    <m/>
    <m/>
    <m/>
    <n v="500"/>
    <n v="1170"/>
    <n v="3.9"/>
    <n v="20"/>
    <n v="11192"/>
    <n v="103039.08"/>
    <n v="4718"/>
    <n v="15.73"/>
    <n v="4121.5600000000004"/>
  </r>
  <r>
    <x v="121"/>
    <x v="121"/>
    <x v="14"/>
    <x v="4"/>
    <x v="42"/>
    <x v="0"/>
    <n v="0"/>
    <n v="0"/>
    <n v="0"/>
    <n v="0"/>
    <n v="0"/>
    <m/>
    <m/>
    <m/>
    <m/>
    <m/>
    <m/>
    <m/>
    <m/>
    <m/>
    <m/>
    <m/>
    <m/>
    <m/>
    <m/>
    <n v="193600"/>
    <n v="23097"/>
    <n v="64.16"/>
    <n v="6453.33"/>
  </r>
  <r>
    <x v="187"/>
    <x v="187"/>
    <x v="9"/>
    <x v="31"/>
    <x v="31"/>
    <x v="690"/>
    <n v="4258"/>
    <n v="17.739999999999998"/>
    <n v="1288"/>
    <n v="23956.799999999999"/>
    <n v="0"/>
    <m/>
    <m/>
    <m/>
    <m/>
    <m/>
    <m/>
    <m/>
    <m/>
    <m/>
    <m/>
    <m/>
    <m/>
    <m/>
    <m/>
    <n v="0"/>
    <m/>
    <m/>
    <n v="0"/>
  </r>
  <r>
    <x v="193"/>
    <x v="193"/>
    <x v="5"/>
    <x v="6"/>
    <x v="66"/>
    <x v="691"/>
    <n v="866"/>
    <n v="3.28"/>
    <n v="428.41"/>
    <n v="8765.25"/>
    <n v="0"/>
    <m/>
    <m/>
    <m/>
    <m/>
    <m/>
    <m/>
    <m/>
    <m/>
    <m/>
    <m/>
    <m/>
    <m/>
    <m/>
    <m/>
    <n v="0"/>
    <m/>
    <m/>
    <n v="0"/>
  </r>
  <r>
    <x v="30"/>
    <x v="30"/>
    <x v="8"/>
    <x v="7"/>
    <x v="33"/>
    <x v="692"/>
    <n v="99457"/>
    <n v="82.88"/>
    <n v="6509.52"/>
    <n v="605385.36"/>
    <n v="11488.85"/>
    <n v="10360"/>
    <n v="8.6300000000000008"/>
    <n v="114.89"/>
    <n v="138547.44"/>
    <m/>
    <m/>
    <m/>
    <m/>
    <m/>
    <m/>
    <m/>
    <m/>
    <m/>
    <m/>
    <n v="3368"/>
    <n v="46576"/>
    <n v="38.81"/>
    <n v="33.68"/>
  </r>
  <r>
    <x v="101"/>
    <x v="101"/>
    <x v="13"/>
    <x v="0"/>
    <x v="27"/>
    <x v="693"/>
    <n v="17718"/>
    <n v="38.86"/>
    <n v="3612.63"/>
    <n v="127670.39999999999"/>
    <n v="12265.76"/>
    <n v="15275"/>
    <n v="33.5"/>
    <m/>
    <m/>
    <m/>
    <m/>
    <m/>
    <m/>
    <m/>
    <m/>
    <m/>
    <m/>
    <m/>
    <m/>
    <n v="118605"/>
    <n v="18601"/>
    <n v="40.79"/>
    <n v="3121.18"/>
  </r>
  <r>
    <x v="87"/>
    <x v="87"/>
    <x v="11"/>
    <x v="0"/>
    <x v="17"/>
    <x v="694"/>
    <n v="29589"/>
    <n v="49.32"/>
    <n v="3365.72"/>
    <n v="156505.98000000001"/>
    <n v="23515.03"/>
    <n v="26934"/>
    <n v="44.89"/>
    <n v="470.3"/>
    <n v="283574.84999999998"/>
    <m/>
    <m/>
    <m/>
    <m/>
    <m/>
    <m/>
    <m/>
    <m/>
    <m/>
    <m/>
    <n v="1927"/>
    <n v="15788"/>
    <n v="26.31"/>
    <n v="38.54"/>
  </r>
  <r>
    <x v="120"/>
    <x v="120"/>
    <x v="6"/>
    <x v="1"/>
    <x v="68"/>
    <x v="695"/>
    <n v="43"/>
    <n v="0.22"/>
    <n v="11.06"/>
    <n v="164.61"/>
    <n v="0"/>
    <n v="197"/>
    <n v="1.03"/>
    <m/>
    <m/>
    <n v="197"/>
    <n v="433"/>
    <n v="2.2599999999999998"/>
    <n v="12"/>
    <n v="2495.79"/>
    <m/>
    <m/>
    <m/>
    <m/>
    <m/>
    <n v="1161.02"/>
    <n v="14196"/>
    <n v="73.94"/>
    <n v="72.56"/>
  </r>
  <r>
    <x v="75"/>
    <x v="75"/>
    <x v="15"/>
    <x v="7"/>
    <x v="42"/>
    <x v="696"/>
    <n v="13595"/>
    <n v="37.76"/>
    <n v="3667.93"/>
    <n v="102335.34"/>
    <n v="27853.54"/>
    <n v="31426"/>
    <n v="87.29"/>
    <n v="928.45"/>
    <n v="335894.2"/>
    <m/>
    <m/>
    <m/>
    <m/>
    <m/>
    <m/>
    <m/>
    <m/>
    <m/>
    <m/>
    <n v="128100"/>
    <n v="4255"/>
    <n v="11.82"/>
    <n v="4270"/>
  </r>
  <r>
    <x v="82"/>
    <x v="82"/>
    <x v="6"/>
    <x v="1"/>
    <x v="16"/>
    <x v="697"/>
    <n v="3848"/>
    <n v="80.17"/>
    <n v="2620"/>
    <n v="9746.4"/>
    <n v="0"/>
    <n v="827"/>
    <n v="17.23"/>
    <m/>
    <m/>
    <m/>
    <m/>
    <m/>
    <m/>
    <m/>
    <m/>
    <m/>
    <m/>
    <m/>
    <m/>
    <n v="0"/>
    <m/>
    <m/>
    <n v="0"/>
  </r>
  <r>
    <x v="17"/>
    <x v="17"/>
    <x v="8"/>
    <x v="27"/>
    <x v="6"/>
    <x v="0"/>
    <n v="0"/>
    <n v="0"/>
    <n v="0"/>
    <n v="0"/>
    <n v="0"/>
    <n v="0"/>
    <n v="0"/>
    <m/>
    <m/>
    <m/>
    <m/>
    <m/>
    <m/>
    <m/>
    <m/>
    <m/>
    <m/>
    <m/>
    <m/>
    <n v="0"/>
    <n v="0"/>
    <n v="0"/>
    <n v="0"/>
  </r>
  <r>
    <x v="176"/>
    <x v="176"/>
    <x v="10"/>
    <x v="7"/>
    <x v="15"/>
    <x v="698"/>
    <n v="1464"/>
    <n v="3.39"/>
    <n v="259.94"/>
    <n v="8702.94"/>
    <n v="801.16"/>
    <n v="1397"/>
    <n v="3.23"/>
    <n v="22.25"/>
    <n v="9661.48"/>
    <m/>
    <m/>
    <m/>
    <m/>
    <m/>
    <m/>
    <m/>
    <m/>
    <m/>
    <m/>
    <n v="23.53"/>
    <n v="1097"/>
    <n v="2.54"/>
    <n v="0.65"/>
  </r>
  <r>
    <x v="65"/>
    <x v="65"/>
    <x v="13"/>
    <x v="1"/>
    <x v="32"/>
    <x v="4"/>
    <m/>
    <m/>
    <m/>
    <m/>
    <n v="0"/>
    <m/>
    <m/>
    <m/>
    <m/>
    <m/>
    <m/>
    <m/>
    <m/>
    <m/>
    <m/>
    <m/>
    <m/>
    <m/>
    <m/>
    <n v="329"/>
    <n v="1903"/>
    <n v="17.62"/>
    <n v="36.56"/>
  </r>
  <r>
    <x v="159"/>
    <x v="159"/>
    <x v="2"/>
    <x v="0"/>
    <x v="94"/>
    <x v="699"/>
    <n v="14411"/>
    <n v="63.21"/>
    <n v="4093.05"/>
    <n v="72324.240000000005"/>
    <n v="0"/>
    <n v="4723"/>
    <n v="20.71"/>
    <n v="0"/>
    <n v="0"/>
    <m/>
    <m/>
    <m/>
    <m/>
    <m/>
    <m/>
    <m/>
    <m/>
    <m/>
    <m/>
    <n v="68200"/>
    <n v="4986"/>
    <n v="21.87"/>
    <n v="3589.47"/>
  </r>
  <r>
    <x v="16"/>
    <x v="16"/>
    <x v="8"/>
    <x v="2"/>
    <x v="14"/>
    <x v="700"/>
    <n v="20034"/>
    <n v="37.94"/>
    <n v="3121.7"/>
    <n v="127740.15"/>
    <n v="18761.400000000001"/>
    <n v="18972"/>
    <n v="35.93"/>
    <n v="426.4"/>
    <n v="226249.31"/>
    <m/>
    <m/>
    <m/>
    <m/>
    <m/>
    <m/>
    <m/>
    <m/>
    <m/>
    <m/>
    <n v="9910"/>
    <n v="7708"/>
    <n v="14.6"/>
    <n v="225.23"/>
  </r>
  <r>
    <x v="92"/>
    <x v="92"/>
    <x v="7"/>
    <x v="12"/>
    <x v="6"/>
    <x v="4"/>
    <n v="0"/>
    <n v="0"/>
    <m/>
    <m/>
    <n v="0"/>
    <m/>
    <m/>
    <m/>
    <m/>
    <m/>
    <m/>
    <m/>
    <m/>
    <m/>
    <m/>
    <m/>
    <m/>
    <m/>
    <m/>
    <n v="0"/>
    <m/>
    <m/>
    <n v="0"/>
  </r>
  <r>
    <x v="211"/>
    <x v="211"/>
    <x v="11"/>
    <x v="7"/>
    <x v="15"/>
    <x v="701"/>
    <n v="32372"/>
    <n v="74.94"/>
    <n v="7221.81"/>
    <n v="241786.05"/>
    <n v="0"/>
    <m/>
    <m/>
    <m/>
    <m/>
    <m/>
    <m/>
    <m/>
    <m/>
    <m/>
    <m/>
    <m/>
    <m/>
    <m/>
    <m/>
    <n v="3609.39"/>
    <n v="14650"/>
    <n v="33.909999999999997"/>
    <n v="100.26"/>
  </r>
  <r>
    <x v="100"/>
    <x v="100"/>
    <x v="9"/>
    <x v="2"/>
    <x v="9"/>
    <x v="702"/>
    <n v="51542"/>
    <n v="107.38"/>
    <n v="8730.5"/>
    <n v="324774.59999999998"/>
    <n v="0"/>
    <m/>
    <m/>
    <m/>
    <m/>
    <m/>
    <m/>
    <m/>
    <m/>
    <m/>
    <m/>
    <m/>
    <m/>
    <m/>
    <m/>
    <n v="133100"/>
    <n v="11498"/>
    <n v="23.95"/>
    <n v="3327.5"/>
  </r>
  <r>
    <x v="212"/>
    <x v="212"/>
    <x v="2"/>
    <x v="2"/>
    <x v="20"/>
    <x v="703"/>
    <n v="111284"/>
    <n v="154.56"/>
    <n v="10926.67"/>
    <n v="609708"/>
    <n v="0"/>
    <m/>
    <m/>
    <m/>
    <m/>
    <n v="56"/>
    <n v="322"/>
    <n v="0.45"/>
    <n v="0"/>
    <n v="709.46"/>
    <m/>
    <m/>
    <m/>
    <m/>
    <m/>
    <n v="26901.95"/>
    <n v="90852"/>
    <n v="126.18"/>
    <n v="448.37"/>
  </r>
  <r>
    <x v="81"/>
    <x v="81"/>
    <x v="8"/>
    <x v="2"/>
    <x v="81"/>
    <x v="704"/>
    <n v="11645"/>
    <n v="31.3"/>
    <n v="2334.19"/>
    <n v="67294.8"/>
    <n v="15997.09"/>
    <n v="17465"/>
    <n v="46.95"/>
    <n v="516.04"/>
    <n v="192913.71"/>
    <m/>
    <m/>
    <m/>
    <m/>
    <m/>
    <m/>
    <m/>
    <m/>
    <m/>
    <m/>
    <n v="46022"/>
    <n v="6946"/>
    <n v="18.670000000000002"/>
    <n v="1484.58"/>
  </r>
  <r>
    <x v="143"/>
    <x v="143"/>
    <x v="11"/>
    <x v="12"/>
    <x v="6"/>
    <x v="4"/>
    <m/>
    <m/>
    <m/>
    <m/>
    <n v="0"/>
    <m/>
    <m/>
    <m/>
    <m/>
    <m/>
    <m/>
    <m/>
    <m/>
    <m/>
    <m/>
    <m/>
    <m/>
    <m/>
    <m/>
    <n v="0.11"/>
    <n v="265"/>
    <n v="2.76"/>
    <n v="0.01"/>
  </r>
  <r>
    <x v="3"/>
    <x v="3"/>
    <x v="14"/>
    <x v="13"/>
    <x v="6"/>
    <x v="705"/>
    <n v="833"/>
    <n v="8.68"/>
    <n v="474.38"/>
    <n v="3529.35"/>
    <n v="0"/>
    <m/>
    <m/>
    <m/>
    <m/>
    <m/>
    <m/>
    <m/>
    <m/>
    <m/>
    <m/>
    <m/>
    <m/>
    <m/>
    <m/>
    <n v="87313"/>
    <n v="4283"/>
    <n v="44.61"/>
    <n v="10914.13"/>
  </r>
  <r>
    <x v="46"/>
    <x v="46"/>
    <x v="5"/>
    <x v="1"/>
    <x v="11"/>
    <x v="4"/>
    <m/>
    <m/>
    <m/>
    <m/>
    <n v="0"/>
    <m/>
    <m/>
    <m/>
    <m/>
    <m/>
    <m/>
    <m/>
    <m/>
    <m/>
    <m/>
    <m/>
    <m/>
    <m/>
    <m/>
    <n v="519"/>
    <n v="3610"/>
    <n v="30.08"/>
    <n v="51.9"/>
  </r>
  <r>
    <x v="14"/>
    <x v="14"/>
    <x v="4"/>
    <x v="7"/>
    <x v="91"/>
    <x v="706"/>
    <n v="80240"/>
    <n v="123.83"/>
    <n v="7563.89"/>
    <n v="379858.5"/>
    <n v="0"/>
    <m/>
    <m/>
    <m/>
    <m/>
    <m/>
    <m/>
    <m/>
    <m/>
    <m/>
    <m/>
    <m/>
    <m/>
    <m/>
    <m/>
    <n v="0"/>
    <n v="28782"/>
    <n v="44.42"/>
    <n v="0"/>
  </r>
  <r>
    <x v="48"/>
    <x v="48"/>
    <x v="0"/>
    <x v="4"/>
    <x v="64"/>
    <x v="707"/>
    <n v="754"/>
    <n v="0.84"/>
    <n v="53.91"/>
    <n v="3759.99"/>
    <n v="0"/>
    <m/>
    <m/>
    <m/>
    <m/>
    <m/>
    <m/>
    <m/>
    <m/>
    <m/>
    <m/>
    <m/>
    <m/>
    <m/>
    <m/>
    <n v="5434"/>
    <n v="52982"/>
    <n v="58.87"/>
    <n v="72.45"/>
  </r>
  <r>
    <x v="213"/>
    <x v="213"/>
    <x v="11"/>
    <x v="2"/>
    <x v="2"/>
    <x v="708"/>
    <n v="80830"/>
    <n v="105.25"/>
    <n v="9345"/>
    <n v="556214.4"/>
    <n v="0"/>
    <m/>
    <m/>
    <m/>
    <m/>
    <m/>
    <m/>
    <m/>
    <m/>
    <m/>
    <m/>
    <m/>
    <m/>
    <m/>
    <m/>
    <n v="1618.89"/>
    <n v="39933"/>
    <n v="52"/>
    <n v="25.3"/>
  </r>
  <r>
    <x v="169"/>
    <x v="169"/>
    <x v="0"/>
    <x v="2"/>
    <x v="20"/>
    <x v="709"/>
    <n v="26069"/>
    <n v="36.21"/>
    <n v="2668"/>
    <n v="148874.4"/>
    <n v="16330.75"/>
    <n v="31872"/>
    <n v="44.27"/>
    <n v="272.18"/>
    <n v="196937.38"/>
    <m/>
    <m/>
    <m/>
    <m/>
    <m/>
    <m/>
    <m/>
    <m/>
    <m/>
    <m/>
    <n v="78.2"/>
    <n v="6828"/>
    <n v="9.48"/>
    <n v="1.3"/>
  </r>
  <r>
    <x v="91"/>
    <x v="91"/>
    <x v="15"/>
    <x v="14"/>
    <x v="117"/>
    <x v="710"/>
    <n v="63423"/>
    <n v="89.58"/>
    <n v="8074.58"/>
    <n v="443052"/>
    <n v="6328.81"/>
    <n v="7204"/>
    <n v="10.18"/>
    <n v="107.27"/>
    <n v="76320.98"/>
    <m/>
    <m/>
    <m/>
    <m/>
    <m/>
    <m/>
    <m/>
    <m/>
    <m/>
    <m/>
    <n v="148081"/>
    <n v="9122"/>
    <n v="12.88"/>
    <n v="2509.85"/>
  </r>
  <r>
    <x v="88"/>
    <x v="88"/>
    <x v="8"/>
    <x v="2"/>
    <x v="120"/>
    <x v="711"/>
    <n v="288511"/>
    <n v="155.11000000000001"/>
    <n v="10396.67"/>
    <n v="1498680.12"/>
    <n v="16946.650000000001"/>
    <n v="19915"/>
    <n v="10.71"/>
    <n v="109.33"/>
    <n v="204364.78"/>
    <m/>
    <m/>
    <m/>
    <m/>
    <m/>
    <m/>
    <m/>
    <m/>
    <m/>
    <m/>
    <n v="360000"/>
    <n v="77677"/>
    <n v="41.76"/>
    <n v="2322.58"/>
  </r>
  <r>
    <x v="76"/>
    <x v="76"/>
    <x v="12"/>
    <x v="19"/>
    <x v="94"/>
    <x v="712"/>
    <n v="18105"/>
    <n v="79.41"/>
    <n v="4935.74"/>
    <n v="87214.47"/>
    <n v="6819.59"/>
    <n v="8436"/>
    <n v="37"/>
    <n v="358.93"/>
    <n v="82239.509999999995"/>
    <m/>
    <m/>
    <m/>
    <m/>
    <m/>
    <m/>
    <m/>
    <m/>
    <m/>
    <m/>
    <n v="63800"/>
    <n v="3252"/>
    <n v="14.26"/>
    <n v="3357.89"/>
  </r>
  <r>
    <x v="70"/>
    <x v="70"/>
    <x v="11"/>
    <x v="2"/>
    <x v="2"/>
    <x v="713"/>
    <n v="58205"/>
    <n v="75.790000000000006"/>
    <n v="6927.5"/>
    <n v="412324.8"/>
    <n v="9684.77"/>
    <n v="12224"/>
    <n v="15.92"/>
    <n v="151.32"/>
    <n v="116791.57"/>
    <m/>
    <m/>
    <m/>
    <m/>
    <m/>
    <m/>
    <m/>
    <m/>
    <m/>
    <m/>
    <n v="1831.43"/>
    <n v="11077"/>
    <n v="14.42"/>
    <n v="28.62"/>
  </r>
  <r>
    <x v="124"/>
    <x v="124"/>
    <x v="4"/>
    <x v="7"/>
    <x v="11"/>
    <x v="714"/>
    <n v="7094"/>
    <n v="59.12"/>
    <n v="3340.2"/>
    <n v="31063.86"/>
    <n v="0"/>
    <m/>
    <m/>
    <m/>
    <m/>
    <n v="3132"/>
    <n v="5534"/>
    <n v="46.12"/>
    <n v="313"/>
    <n v="39679.31"/>
    <m/>
    <m/>
    <m/>
    <m/>
    <m/>
    <n v="7819"/>
    <n v="1040"/>
    <n v="8.67"/>
    <n v="781.9"/>
  </r>
  <r>
    <x v="9"/>
    <x v="9"/>
    <x v="8"/>
    <x v="12"/>
    <x v="6"/>
    <x v="4"/>
    <n v="0"/>
    <n v="0"/>
    <m/>
    <m/>
    <n v="0"/>
    <n v="0"/>
    <n v="0"/>
    <m/>
    <m/>
    <m/>
    <n v="0"/>
    <n v="0"/>
    <m/>
    <m/>
    <m/>
    <m/>
    <m/>
    <m/>
    <m/>
    <n v="0"/>
    <n v="0"/>
    <n v="0"/>
    <n v="0"/>
  </r>
  <r>
    <x v="74"/>
    <x v="74"/>
    <x v="2"/>
    <x v="2"/>
    <x v="29"/>
    <x v="715"/>
    <n v="5550"/>
    <n v="8.89"/>
    <n v="606.83000000000004"/>
    <n v="29346.15"/>
    <n v="2720.66"/>
    <n v="43208"/>
    <n v="69.239999999999995"/>
    <m/>
    <m/>
    <m/>
    <m/>
    <m/>
    <m/>
    <m/>
    <m/>
    <m/>
    <m/>
    <m/>
    <m/>
    <n v="1065.44"/>
    <n v="10342"/>
    <n v="16.57"/>
    <n v="20.49"/>
  </r>
  <r>
    <x v="33"/>
    <x v="33"/>
    <x v="8"/>
    <x v="4"/>
    <x v="118"/>
    <x v="716"/>
    <n v="1074"/>
    <n v="3.31"/>
    <n v="101.04"/>
    <n v="2537.04"/>
    <n v="0"/>
    <m/>
    <m/>
    <m/>
    <m/>
    <m/>
    <m/>
    <m/>
    <m/>
    <m/>
    <m/>
    <m/>
    <m/>
    <m/>
    <m/>
    <n v="187049"/>
    <n v="39844"/>
    <n v="122.98"/>
    <n v="6927.74"/>
  </r>
  <r>
    <x v="97"/>
    <x v="97"/>
    <x v="4"/>
    <x v="4"/>
    <x v="28"/>
    <x v="4"/>
    <m/>
    <m/>
    <m/>
    <m/>
    <n v="0"/>
    <m/>
    <m/>
    <m/>
    <m/>
    <m/>
    <m/>
    <m/>
    <m/>
    <m/>
    <m/>
    <m/>
    <m/>
    <m/>
    <m/>
    <n v="70463"/>
    <n v="8896"/>
    <n v="61.78"/>
    <n v="5871.92"/>
  </r>
  <r>
    <x v="40"/>
    <x v="40"/>
    <x v="4"/>
    <x v="6"/>
    <x v="12"/>
    <x v="717"/>
    <n v="3478"/>
    <n v="20.7"/>
    <n v="1104.1400000000001"/>
    <n v="14375.94"/>
    <n v="0"/>
    <m/>
    <m/>
    <m/>
    <m/>
    <m/>
    <m/>
    <m/>
    <m/>
    <m/>
    <m/>
    <m/>
    <m/>
    <m/>
    <m/>
    <n v="86426"/>
    <n v="8415"/>
    <n v="50.09"/>
    <n v="6173.29"/>
  </r>
  <r>
    <x v="85"/>
    <x v="85"/>
    <x v="0"/>
    <x v="19"/>
    <x v="67"/>
    <x v="718"/>
    <n v="202819"/>
    <n v="201.21"/>
    <n v="13370.56"/>
    <n v="1044508.11"/>
    <n v="52159.07"/>
    <n v="54164"/>
    <n v="53.73"/>
    <n v="620.94000000000005"/>
    <n v="629001.86"/>
    <m/>
    <m/>
    <m/>
    <m/>
    <m/>
    <m/>
    <m/>
    <m/>
    <m/>
    <m/>
    <n v="4.8899999999999997"/>
    <n v="38182"/>
    <n v="37.880000000000003"/>
    <n v="0.06"/>
  </r>
  <r>
    <x v="93"/>
    <x v="93"/>
    <x v="6"/>
    <x v="0"/>
    <x v="108"/>
    <x v="719"/>
    <n v="14835"/>
    <n v="53.75"/>
    <n v="3240.13"/>
    <n v="69306.39"/>
    <n v="0"/>
    <m/>
    <m/>
    <m/>
    <m/>
    <m/>
    <m/>
    <m/>
    <m/>
    <m/>
    <n v="3044"/>
    <n v="6946"/>
    <n v="25.17"/>
    <n v="132"/>
    <n v="68136.899999999994"/>
    <n v="869.38"/>
    <n v="4203"/>
    <n v="15.23"/>
    <n v="37.799999999999997"/>
  </r>
  <r>
    <x v="214"/>
    <x v="214"/>
    <x v="6"/>
    <x v="2"/>
    <x v="26"/>
    <x v="720"/>
    <n v="28402"/>
    <n v="34.81"/>
    <n v="2470.88"/>
    <n v="156258.6"/>
    <n v="14995.15"/>
    <n v="32932"/>
    <n v="40.36"/>
    <n v="220.52"/>
    <n v="180831.02"/>
    <m/>
    <m/>
    <m/>
    <m/>
    <m/>
    <m/>
    <m/>
    <m/>
    <m/>
    <m/>
    <n v="2219.7800000000002"/>
    <n v="12678"/>
    <n v="15.54"/>
    <n v="32.64"/>
  </r>
  <r>
    <x v="119"/>
    <x v="119"/>
    <x v="11"/>
    <x v="14"/>
    <x v="108"/>
    <x v="721"/>
    <n v="14311"/>
    <n v="51.85"/>
    <n v="4100.87"/>
    <n v="87717.6"/>
    <n v="4226.96"/>
    <n v="5116"/>
    <n v="18.54"/>
    <n v="183.78"/>
    <n v="50974.23"/>
    <m/>
    <m/>
    <m/>
    <m/>
    <m/>
    <m/>
    <m/>
    <m/>
    <m/>
    <m/>
    <n v="85263"/>
    <n v="21185"/>
    <n v="76.760000000000005"/>
    <n v="3707.09"/>
  </r>
  <r>
    <x v="182"/>
    <x v="182"/>
    <x v="12"/>
    <x v="5"/>
    <x v="32"/>
    <x v="722"/>
    <n v="8381"/>
    <n v="77.599999999999994"/>
    <n v="5497.78"/>
    <n v="46016.4"/>
    <n v="0"/>
    <m/>
    <m/>
    <m/>
    <m/>
    <m/>
    <m/>
    <m/>
    <m/>
    <m/>
    <m/>
    <m/>
    <m/>
    <m/>
    <m/>
    <n v="0"/>
    <m/>
    <m/>
    <n v="0"/>
  </r>
  <r>
    <x v="52"/>
    <x v="52"/>
    <x v="9"/>
    <x v="7"/>
    <x v="43"/>
    <x v="723"/>
    <n v="109250"/>
    <n v="45.07"/>
    <n v="3528.61"/>
    <n v="662885.4"/>
    <n v="78086.320000000007"/>
    <n v="121321"/>
    <n v="50.05"/>
    <m/>
    <m/>
    <m/>
    <m/>
    <m/>
    <m/>
    <m/>
    <m/>
    <m/>
    <m/>
    <m/>
    <m/>
    <n v="5260"/>
    <n v="28180"/>
    <n v="11.63"/>
    <n v="26.04"/>
  </r>
  <r>
    <x v="83"/>
    <x v="83"/>
    <x v="13"/>
    <x v="1"/>
    <x v="71"/>
    <x v="724"/>
    <n v="67"/>
    <n v="1.1200000000000001"/>
    <n v="57.6"/>
    <n v="267.83999999999997"/>
    <n v="22.31"/>
    <n v="36"/>
    <n v="0.6"/>
    <m/>
    <m/>
    <m/>
    <m/>
    <m/>
    <m/>
    <m/>
    <m/>
    <m/>
    <m/>
    <m/>
    <m/>
    <n v="236"/>
    <n v="2451"/>
    <n v="40.85"/>
    <n v="47.2"/>
  </r>
  <r>
    <x v="20"/>
    <x v="20"/>
    <x v="10"/>
    <x v="18"/>
    <x v="6"/>
    <x v="158"/>
    <n v="68"/>
    <n v="0.71"/>
    <n v="26.5"/>
    <n v="197.16"/>
    <n v="20.37"/>
    <n v="68"/>
    <n v="0.71"/>
    <n v="2.5499999999999998"/>
    <n v="245.63"/>
    <m/>
    <m/>
    <m/>
    <m/>
    <m/>
    <m/>
    <m/>
    <m/>
    <m/>
    <m/>
    <n v="31400"/>
    <n v="1529"/>
    <n v="15.93"/>
    <n v="3925"/>
  </r>
  <r>
    <x v="164"/>
    <x v="164"/>
    <x v="0"/>
    <x v="12"/>
    <x v="6"/>
    <x v="4"/>
    <m/>
    <m/>
    <m/>
    <m/>
    <n v="0"/>
    <m/>
    <m/>
    <m/>
    <m/>
    <m/>
    <m/>
    <m/>
    <m/>
    <m/>
    <m/>
    <m/>
    <m/>
    <m/>
    <m/>
    <n v="0"/>
    <m/>
    <m/>
    <n v="0"/>
  </r>
  <r>
    <x v="59"/>
    <x v="59"/>
    <x v="1"/>
    <x v="1"/>
    <x v="1"/>
    <x v="725"/>
    <n v="589"/>
    <n v="8.18"/>
    <n v="628.66999999999996"/>
    <n v="3507.96"/>
    <n v="0"/>
    <m/>
    <m/>
    <m/>
    <m/>
    <m/>
    <m/>
    <m/>
    <m/>
    <m/>
    <m/>
    <m/>
    <m/>
    <m/>
    <m/>
    <n v="35088"/>
    <n v="1089"/>
    <n v="15.13"/>
    <n v="5848"/>
  </r>
  <r>
    <x v="4"/>
    <x v="4"/>
    <x v="2"/>
    <x v="3"/>
    <x v="4"/>
    <x v="726"/>
    <n v="530"/>
    <n v="6.31"/>
    <n v="427.71"/>
    <n v="2784.42"/>
    <n v="0"/>
    <m/>
    <m/>
    <m/>
    <m/>
    <m/>
    <m/>
    <m/>
    <m/>
    <m/>
    <m/>
    <m/>
    <m/>
    <m/>
    <m/>
    <n v="826"/>
    <n v="3607"/>
    <n v="42.94"/>
    <n v="118"/>
  </r>
  <r>
    <x v="83"/>
    <x v="83"/>
    <x v="15"/>
    <x v="0"/>
    <x v="54"/>
    <x v="727"/>
    <n v="27515"/>
    <n v="79.069999999999993"/>
    <n v="5157.6899999999996"/>
    <n v="139102.89000000001"/>
    <n v="6767.22"/>
    <n v="11193"/>
    <n v="32.159999999999997"/>
    <n v="233.35"/>
    <n v="81607.89"/>
    <m/>
    <m/>
    <m/>
    <m/>
    <m/>
    <m/>
    <m/>
    <m/>
    <m/>
    <m/>
    <n v="820"/>
    <n v="9233"/>
    <n v="26.53"/>
    <n v="28.28"/>
  </r>
  <r>
    <x v="215"/>
    <x v="215"/>
    <x v="3"/>
    <x v="1"/>
    <x v="1"/>
    <x v="728"/>
    <n v="747"/>
    <n v="10.38"/>
    <n v="534.66999999999996"/>
    <n v="2983.44"/>
    <n v="0"/>
    <m/>
    <m/>
    <m/>
    <m/>
    <m/>
    <m/>
    <m/>
    <m/>
    <m/>
    <m/>
    <m/>
    <m/>
    <m/>
    <m/>
    <n v="520100"/>
    <n v="4599"/>
    <n v="63.88"/>
    <n v="86683.33"/>
  </r>
  <r>
    <x v="136"/>
    <x v="136"/>
    <x v="15"/>
    <x v="7"/>
    <x v="20"/>
    <x v="729"/>
    <n v="34838"/>
    <n v="48.39"/>
    <n v="3235.42"/>
    <n v="180536.25"/>
    <n v="22733.27"/>
    <n v="27074"/>
    <n v="37.6"/>
    <n v="378.89"/>
    <n v="274147.31"/>
    <m/>
    <m/>
    <m/>
    <m/>
    <m/>
    <m/>
    <m/>
    <m/>
    <m/>
    <m/>
    <n v="119100"/>
    <n v="11176"/>
    <n v="15.52"/>
    <n v="1985"/>
  </r>
  <r>
    <x v="205"/>
    <x v="205"/>
    <x v="13"/>
    <x v="7"/>
    <x v="42"/>
    <x v="730"/>
    <n v="11346"/>
    <n v="31.52"/>
    <n v="3856"/>
    <n v="107582.39999999999"/>
    <n v="0"/>
    <m/>
    <m/>
    <m/>
    <m/>
    <m/>
    <m/>
    <m/>
    <m/>
    <m/>
    <m/>
    <m/>
    <m/>
    <m/>
    <m/>
    <n v="0"/>
    <m/>
    <m/>
    <n v="0"/>
  </r>
  <r>
    <x v="88"/>
    <x v="88"/>
    <x v="9"/>
    <x v="6"/>
    <x v="1"/>
    <x v="731"/>
    <n v="154"/>
    <n v="2.14"/>
    <n v="137"/>
    <n v="764.46"/>
    <n v="0"/>
    <m/>
    <m/>
    <m/>
    <m/>
    <m/>
    <m/>
    <m/>
    <m/>
    <m/>
    <m/>
    <m/>
    <m/>
    <m/>
    <m/>
    <n v="54600"/>
    <n v="7482"/>
    <n v="103.92"/>
    <n v="9100"/>
  </r>
  <r>
    <x v="87"/>
    <x v="87"/>
    <x v="3"/>
    <x v="14"/>
    <x v="17"/>
    <x v="732"/>
    <n v="31184"/>
    <n v="51.97"/>
    <n v="4155.2"/>
    <n v="193216.8"/>
    <n v="17052.38"/>
    <n v="27034"/>
    <n v="45.06"/>
    <n v="341.05"/>
    <n v="205639.72"/>
    <m/>
    <m/>
    <m/>
    <m/>
    <m/>
    <m/>
    <m/>
    <m/>
    <m/>
    <m/>
    <n v="2635"/>
    <n v="17475"/>
    <n v="29.13"/>
    <n v="52.7"/>
  </r>
  <r>
    <x v="131"/>
    <x v="131"/>
    <x v="14"/>
    <x v="7"/>
    <x v="30"/>
    <x v="733"/>
    <n v="67003"/>
    <n v="116.32"/>
    <n v="9338.42"/>
    <n v="416866.92"/>
    <n v="0"/>
    <m/>
    <m/>
    <m/>
    <m/>
    <m/>
    <m/>
    <m/>
    <m/>
    <m/>
    <m/>
    <m/>
    <m/>
    <m/>
    <m/>
    <n v="2173"/>
    <n v="22737"/>
    <n v="39.47"/>
    <n v="45.27"/>
  </r>
  <r>
    <x v="12"/>
    <x v="12"/>
    <x v="10"/>
    <x v="19"/>
    <x v="28"/>
    <x v="734"/>
    <n v="222"/>
    <n v="1.54"/>
    <n v="143.91999999999999"/>
    <n v="1606.11"/>
    <n v="0"/>
    <m/>
    <m/>
    <m/>
    <m/>
    <m/>
    <m/>
    <m/>
    <m/>
    <m/>
    <m/>
    <m/>
    <m/>
    <m/>
    <m/>
    <n v="0"/>
    <m/>
    <m/>
    <n v="0"/>
  </r>
  <r>
    <x v="18"/>
    <x v="18"/>
    <x v="0"/>
    <x v="11"/>
    <x v="21"/>
    <x v="735"/>
    <n v="1400"/>
    <n v="4.8600000000000003"/>
    <n v="220.88"/>
    <n v="4929.93"/>
    <n v="0"/>
    <m/>
    <m/>
    <m/>
    <m/>
    <m/>
    <m/>
    <m/>
    <m/>
    <m/>
    <n v="1353"/>
    <n v="5253"/>
    <n v="18.239999999999998"/>
    <n v="56"/>
    <n v="30285.55"/>
    <n v="161600"/>
    <n v="21302"/>
    <n v="73.97"/>
    <n v="6733.33"/>
  </r>
  <r>
    <x v="72"/>
    <x v="72"/>
    <x v="10"/>
    <x v="5"/>
    <x v="102"/>
    <x v="736"/>
    <n v="162870"/>
    <n v="131.77000000000001"/>
    <n v="7436.35"/>
    <n v="712327.92"/>
    <n v="46435"/>
    <n v="62489"/>
    <n v="50.56"/>
    <n v="450.83"/>
    <n v="559973.6"/>
    <m/>
    <m/>
    <m/>
    <m/>
    <m/>
    <m/>
    <m/>
    <m/>
    <m/>
    <m/>
    <n v="493430"/>
    <n v="13046"/>
    <n v="10.56"/>
    <n v="4790.58"/>
  </r>
  <r>
    <x v="29"/>
    <x v="29"/>
    <x v="4"/>
    <x v="6"/>
    <x v="19"/>
    <x v="737"/>
    <n v="1759"/>
    <n v="9.77"/>
    <n v="431.87"/>
    <n v="6024.54"/>
    <n v="932.1"/>
    <n v="1616"/>
    <n v="8.98"/>
    <n v="62.14"/>
    <n v="11240.53"/>
    <m/>
    <m/>
    <m/>
    <m/>
    <m/>
    <m/>
    <m/>
    <m/>
    <m/>
    <m/>
    <n v="1111"/>
    <n v="15387"/>
    <n v="85.48"/>
    <n v="74.069999999999993"/>
  </r>
  <r>
    <x v="122"/>
    <x v="122"/>
    <x v="5"/>
    <x v="4"/>
    <x v="121"/>
    <x v="738"/>
    <n v="311170"/>
    <n v="90.67"/>
    <n v="6974.48"/>
    <n v="1855072.86"/>
    <n v="2751.7"/>
    <n v="4119"/>
    <n v="1.2"/>
    <n v="9.6199999999999992"/>
    <n v="33183.54"/>
    <m/>
    <m/>
    <m/>
    <m/>
    <m/>
    <m/>
    <m/>
    <m/>
    <m/>
    <m/>
    <n v="19557.97"/>
    <n v="417056"/>
    <n v="121.52"/>
    <n v="68.38"/>
  </r>
  <r>
    <x v="133"/>
    <x v="133"/>
    <x v="12"/>
    <x v="5"/>
    <x v="22"/>
    <x v="739"/>
    <n v="26413"/>
    <n v="88.04"/>
    <n v="4224"/>
    <n v="98208"/>
    <n v="11234.72"/>
    <n v="22038"/>
    <n v="73.459999999999994"/>
    <m/>
    <m/>
    <m/>
    <m/>
    <m/>
    <m/>
    <m/>
    <m/>
    <m/>
    <m/>
    <m/>
    <m/>
    <n v="49.46"/>
    <n v="7500"/>
    <n v="25"/>
    <n v="1.98"/>
  </r>
  <r>
    <x v="37"/>
    <x v="37"/>
    <x v="3"/>
    <x v="7"/>
    <x v="108"/>
    <x v="740"/>
    <n v="13963"/>
    <n v="50.59"/>
    <n v="4139.13"/>
    <n v="88536"/>
    <n v="7832.2"/>
    <n v="3831"/>
    <n v="13.88"/>
    <m/>
    <m/>
    <m/>
    <m/>
    <m/>
    <m/>
    <m/>
    <m/>
    <m/>
    <m/>
    <m/>
    <m/>
    <n v="12221.37"/>
    <n v="2544"/>
    <n v="9.2200000000000006"/>
    <n v="531.36"/>
  </r>
  <r>
    <x v="153"/>
    <x v="153"/>
    <x v="8"/>
    <x v="2"/>
    <x v="37"/>
    <x v="741"/>
    <n v="17674"/>
    <n v="46.03"/>
    <n v="3356.84"/>
    <n v="99899.67"/>
    <n v="6884.58"/>
    <n v="10660"/>
    <n v="27.76"/>
    <n v="215.14"/>
    <n v="83023.19"/>
    <m/>
    <m/>
    <m/>
    <m/>
    <m/>
    <m/>
    <m/>
    <m/>
    <m/>
    <m/>
    <n v="0"/>
    <n v="4517"/>
    <n v="11.76"/>
    <n v="0"/>
  </r>
  <r>
    <x v="10"/>
    <x v="10"/>
    <x v="4"/>
    <x v="2"/>
    <x v="14"/>
    <x v="742"/>
    <n v="50830"/>
    <n v="96.27"/>
    <n v="6527.27"/>
    <n v="267096"/>
    <n v="0"/>
    <m/>
    <m/>
    <m/>
    <m/>
    <m/>
    <m/>
    <m/>
    <m/>
    <m/>
    <m/>
    <m/>
    <m/>
    <m/>
    <m/>
    <n v="69597"/>
    <n v="8638"/>
    <n v="16.36"/>
    <n v="1581.75"/>
  </r>
  <r>
    <x v="26"/>
    <x v="26"/>
    <x v="13"/>
    <x v="7"/>
    <x v="15"/>
    <x v="743"/>
    <n v="13941"/>
    <n v="32.270000000000003"/>
    <n v="4771.33"/>
    <n v="159744.24"/>
    <n v="8889.43"/>
    <n v="13778"/>
    <n v="31.89"/>
    <m/>
    <m/>
    <m/>
    <m/>
    <m/>
    <m/>
    <m/>
    <m/>
    <m/>
    <m/>
    <m/>
    <m/>
    <n v="109400"/>
    <n v="7408"/>
    <n v="17.149999999999999"/>
    <n v="3038.89"/>
  </r>
  <r>
    <x v="67"/>
    <x v="67"/>
    <x v="12"/>
    <x v="4"/>
    <x v="122"/>
    <x v="744"/>
    <n v="1631"/>
    <n v="1.86"/>
    <n v="112.56"/>
    <n v="7641.81"/>
    <n v="2020.37"/>
    <n v="3853"/>
    <n v="4.4000000000000004"/>
    <n v="27.68"/>
    <n v="24364.23"/>
    <m/>
    <m/>
    <m/>
    <m/>
    <m/>
    <m/>
    <m/>
    <m/>
    <m/>
    <m/>
    <n v="536000"/>
    <n v="69879"/>
    <n v="79.77"/>
    <n v="7342.47"/>
  </r>
  <r>
    <x v="136"/>
    <x v="136"/>
    <x v="3"/>
    <x v="4"/>
    <x v="9"/>
    <x v="745"/>
    <n v="29018"/>
    <n v="60.45"/>
    <n v="4424"/>
    <n v="164572.79999999999"/>
    <n v="26241.51"/>
    <n v="38659"/>
    <n v="80.540000000000006"/>
    <n v="656.04"/>
    <n v="316454.28000000003"/>
    <m/>
    <m/>
    <m/>
    <m/>
    <m/>
    <m/>
    <m/>
    <m/>
    <m/>
    <m/>
    <n v="158567"/>
    <n v="21829"/>
    <n v="45.48"/>
    <n v="3964.18"/>
  </r>
  <r>
    <x v="14"/>
    <x v="14"/>
    <x v="7"/>
    <x v="2"/>
    <x v="9"/>
    <x v="746"/>
    <n v="11474"/>
    <n v="23.9"/>
    <n v="1665.55"/>
    <n v="61958.46"/>
    <n v="8903.98"/>
    <n v="8596"/>
    <n v="17.91"/>
    <n v="222.6"/>
    <n v="107375.73"/>
    <m/>
    <m/>
    <m/>
    <m/>
    <m/>
    <m/>
    <m/>
    <m/>
    <m/>
    <m/>
    <n v="0"/>
    <m/>
    <m/>
    <n v="0"/>
  </r>
  <r>
    <x v="8"/>
    <x v="8"/>
    <x v="4"/>
    <x v="1"/>
    <x v="6"/>
    <x v="4"/>
    <m/>
    <m/>
    <m/>
    <m/>
    <n v="0"/>
    <m/>
    <m/>
    <m/>
    <m/>
    <m/>
    <m/>
    <m/>
    <m/>
    <m/>
    <m/>
    <m/>
    <m/>
    <m/>
    <m/>
    <n v="0.45"/>
    <n v="6449"/>
    <n v="67.180000000000007"/>
    <n v="0.06"/>
  </r>
  <r>
    <x v="61"/>
    <x v="61"/>
    <x v="9"/>
    <x v="7"/>
    <x v="20"/>
    <x v="747"/>
    <n v="12377"/>
    <n v="17.190000000000001"/>
    <n v="2700.93"/>
    <n v="150712.07999999999"/>
    <n v="0"/>
    <m/>
    <m/>
    <m/>
    <m/>
    <m/>
    <m/>
    <m/>
    <m/>
    <m/>
    <m/>
    <m/>
    <m/>
    <m/>
    <m/>
    <n v="0"/>
    <m/>
    <m/>
    <n v="0"/>
  </r>
  <r>
    <x v="4"/>
    <x v="4"/>
    <x v="3"/>
    <x v="2"/>
    <x v="37"/>
    <x v="748"/>
    <n v="32261"/>
    <n v="84.01"/>
    <n v="9181.41"/>
    <n v="273238.65000000002"/>
    <n v="0"/>
    <m/>
    <m/>
    <m/>
    <m/>
    <m/>
    <m/>
    <m/>
    <m/>
    <m/>
    <m/>
    <m/>
    <m/>
    <m/>
    <m/>
    <n v="539"/>
    <n v="2050"/>
    <n v="5.34"/>
    <n v="16.84"/>
  </r>
  <r>
    <x v="194"/>
    <x v="194"/>
    <x v="13"/>
    <x v="7"/>
    <x v="40"/>
    <x v="749"/>
    <n v="106240"/>
    <n v="126.48"/>
    <n v="9274.86"/>
    <n v="603793.19999999995"/>
    <n v="0"/>
    <m/>
    <m/>
    <m/>
    <m/>
    <m/>
    <m/>
    <m/>
    <m/>
    <m/>
    <m/>
    <m/>
    <m/>
    <m/>
    <m/>
    <n v="230850"/>
    <n v="8783"/>
    <n v="10.46"/>
    <n v="3297.86"/>
  </r>
  <r>
    <x v="88"/>
    <x v="88"/>
    <x v="6"/>
    <x v="2"/>
    <x v="120"/>
    <x v="750"/>
    <n v="146334"/>
    <n v="78.67"/>
    <n v="8011.11"/>
    <n v="1154801.46"/>
    <n v="11393.79"/>
    <n v="17881"/>
    <n v="9.61"/>
    <n v="73.510000000000005"/>
    <n v="137401.16"/>
    <m/>
    <m/>
    <m/>
    <m/>
    <m/>
    <m/>
    <m/>
    <m/>
    <m/>
    <m/>
    <n v="360860"/>
    <n v="47122"/>
    <n v="25.33"/>
    <n v="2328.13"/>
  </r>
  <r>
    <x v="49"/>
    <x v="49"/>
    <x v="10"/>
    <x v="4"/>
    <x v="11"/>
    <x v="4"/>
    <m/>
    <m/>
    <m/>
    <m/>
    <n v="0"/>
    <m/>
    <m/>
    <m/>
    <m/>
    <m/>
    <m/>
    <m/>
    <m/>
    <m/>
    <m/>
    <m/>
    <m/>
    <m/>
    <m/>
    <n v="117338"/>
    <n v="6686"/>
    <n v="55.72"/>
    <n v="11733.8"/>
  </r>
  <r>
    <x v="216"/>
    <x v="216"/>
    <x v="10"/>
    <x v="2"/>
    <x v="38"/>
    <x v="751"/>
    <n v="122054"/>
    <n v="181.63"/>
    <n v="11541.79"/>
    <n v="601096.19999999995"/>
    <n v="0"/>
    <m/>
    <m/>
    <m/>
    <m/>
    <m/>
    <m/>
    <m/>
    <m/>
    <m/>
    <m/>
    <m/>
    <m/>
    <m/>
    <m/>
    <n v="0"/>
    <m/>
    <m/>
    <n v="0"/>
  </r>
  <r>
    <x v="40"/>
    <x v="40"/>
    <x v="3"/>
    <x v="11"/>
    <x v="116"/>
    <x v="752"/>
    <n v="5653"/>
    <n v="3.46"/>
    <n v="152.24"/>
    <n v="19254.72"/>
    <n v="1470.78"/>
    <n v="2711"/>
    <n v="1.66"/>
    <n v="10.81"/>
    <n v="17736.55"/>
    <m/>
    <m/>
    <m/>
    <m/>
    <m/>
    <n v="426"/>
    <n v="805"/>
    <n v="0.49"/>
    <n v="3"/>
    <n v="9535.58"/>
    <n v="1603500"/>
    <n v="101373"/>
    <n v="62.12"/>
    <n v="11790.44"/>
  </r>
  <r>
    <x v="44"/>
    <x v="44"/>
    <x v="4"/>
    <x v="4"/>
    <x v="5"/>
    <x v="753"/>
    <n v="4656"/>
    <n v="4.8499999999999996"/>
    <n v="233.68"/>
    <n v="17385.419999999998"/>
    <n v="282.25"/>
    <n v="640"/>
    <n v="0.67"/>
    <n v="3.53"/>
    <n v="3403.74"/>
    <m/>
    <m/>
    <m/>
    <m/>
    <m/>
    <m/>
    <m/>
    <m/>
    <m/>
    <m/>
    <n v="7979"/>
    <n v="100720"/>
    <n v="104.92"/>
    <n v="99.74"/>
  </r>
  <r>
    <x v="105"/>
    <x v="105"/>
    <x v="0"/>
    <x v="6"/>
    <x v="68"/>
    <x v="754"/>
    <n v="554"/>
    <n v="2.89"/>
    <n v="40.06"/>
    <n v="596.13"/>
    <n v="212"/>
    <n v="574"/>
    <n v="2.99"/>
    <m/>
    <m/>
    <m/>
    <m/>
    <m/>
    <m/>
    <m/>
    <m/>
    <m/>
    <m/>
    <m/>
    <m/>
    <n v="109119"/>
    <n v="4967"/>
    <n v="25.87"/>
    <n v="6819.94"/>
  </r>
  <r>
    <x v="5"/>
    <x v="5"/>
    <x v="8"/>
    <x v="11"/>
    <x v="46"/>
    <x v="755"/>
    <n v="129"/>
    <n v="0.41"/>
    <n v="5.35"/>
    <n v="129.27000000000001"/>
    <n v="0"/>
    <m/>
    <m/>
    <m/>
    <m/>
    <m/>
    <m/>
    <m/>
    <m/>
    <m/>
    <m/>
    <m/>
    <m/>
    <m/>
    <m/>
    <n v="1900"/>
    <n v="9068"/>
    <n v="29.06"/>
    <n v="73.08"/>
  </r>
  <r>
    <x v="120"/>
    <x v="120"/>
    <x v="9"/>
    <x v="2"/>
    <x v="37"/>
    <x v="756"/>
    <n v="19775"/>
    <n v="51.5"/>
    <n v="2932.5"/>
    <n v="87271.2"/>
    <n v="0"/>
    <m/>
    <m/>
    <m/>
    <m/>
    <m/>
    <m/>
    <m/>
    <m/>
    <m/>
    <m/>
    <m/>
    <m/>
    <m/>
    <m/>
    <n v="119.25"/>
    <n v="1176"/>
    <n v="3.06"/>
    <n v="3.73"/>
  </r>
  <r>
    <x v="90"/>
    <x v="90"/>
    <x v="3"/>
    <x v="1"/>
    <x v="11"/>
    <x v="757"/>
    <n v="400"/>
    <n v="3.33"/>
    <n v="243.7"/>
    <n v="2266.41"/>
    <n v="129.97"/>
    <n v="237"/>
    <n v="1.98"/>
    <n v="13"/>
    <n v="1567.36"/>
    <m/>
    <m/>
    <m/>
    <m/>
    <m/>
    <m/>
    <m/>
    <m/>
    <m/>
    <m/>
    <n v="1270.51"/>
    <n v="8442"/>
    <n v="70.349999999999994"/>
    <n v="127.05"/>
  </r>
  <r>
    <x v="106"/>
    <x v="106"/>
    <x v="10"/>
    <x v="2"/>
    <x v="9"/>
    <x v="758"/>
    <n v="8776"/>
    <n v="18.28"/>
    <n v="2208"/>
    <n v="82137.600000000006"/>
    <n v="15286.13"/>
    <n v="18357"/>
    <n v="38.24"/>
    <n v="382.15"/>
    <n v="184340.03"/>
    <m/>
    <m/>
    <m/>
    <m/>
    <m/>
    <m/>
    <m/>
    <m/>
    <m/>
    <m/>
    <n v="160.02000000000001"/>
    <n v="4135"/>
    <n v="8.61"/>
    <n v="4"/>
  </r>
  <r>
    <x v="55"/>
    <x v="55"/>
    <x v="12"/>
    <x v="7"/>
    <x v="49"/>
    <x v="759"/>
    <n v="154529"/>
    <n v="169.44"/>
    <n v="7316.86"/>
    <n v="517155.33"/>
    <n v="0"/>
    <m/>
    <m/>
    <m/>
    <m/>
    <m/>
    <m/>
    <m/>
    <m/>
    <m/>
    <m/>
    <m/>
    <m/>
    <m/>
    <m/>
    <n v="25326"/>
    <n v="563017"/>
    <n v="617.34"/>
    <n v="333.24"/>
  </r>
  <r>
    <x v="215"/>
    <x v="215"/>
    <x v="9"/>
    <x v="6"/>
    <x v="1"/>
    <x v="760"/>
    <n v="1499"/>
    <n v="20.82"/>
    <n v="880.5"/>
    <n v="4913.1899999999996"/>
    <n v="0"/>
    <m/>
    <m/>
    <m/>
    <m/>
    <m/>
    <m/>
    <m/>
    <m/>
    <m/>
    <m/>
    <m/>
    <m/>
    <m/>
    <m/>
    <n v="226278"/>
    <n v="230707"/>
    <n v="3204.26"/>
    <n v="37713"/>
  </r>
  <r>
    <x v="58"/>
    <x v="58"/>
    <x v="8"/>
    <x v="2"/>
    <x v="38"/>
    <x v="761"/>
    <n v="179721"/>
    <n v="267.44"/>
    <n v="5664.45"/>
    <n v="295004.37"/>
    <n v="0"/>
    <m/>
    <m/>
    <m/>
    <m/>
    <n v="300"/>
    <n v="363"/>
    <n v="0.54"/>
    <n v="5"/>
    <n v="3800.7"/>
    <m/>
    <m/>
    <m/>
    <m/>
    <m/>
    <n v="0"/>
    <m/>
    <m/>
    <n v="0"/>
  </r>
  <r>
    <x v="158"/>
    <x v="158"/>
    <x v="5"/>
    <x v="5"/>
    <x v="29"/>
    <x v="762"/>
    <n v="26998"/>
    <n v="43.27"/>
    <n v="3651.19"/>
    <n v="176571.66"/>
    <n v="9610"/>
    <n v="14834"/>
    <n v="23.77"/>
    <n v="184.81"/>
    <n v="115889.87"/>
    <m/>
    <m/>
    <m/>
    <m/>
    <m/>
    <m/>
    <m/>
    <m/>
    <m/>
    <m/>
    <n v="170602"/>
    <n v="29004"/>
    <n v="46.48"/>
    <n v="3280.81"/>
  </r>
  <r>
    <x v="25"/>
    <x v="25"/>
    <x v="13"/>
    <x v="14"/>
    <x v="17"/>
    <x v="763"/>
    <n v="57666"/>
    <n v="96.11"/>
    <n v="9752"/>
    <n v="453468"/>
    <n v="0"/>
    <m/>
    <m/>
    <m/>
    <m/>
    <m/>
    <m/>
    <m/>
    <m/>
    <m/>
    <m/>
    <m/>
    <m/>
    <m/>
    <m/>
    <n v="1880"/>
    <n v="12489"/>
    <n v="20.82"/>
    <n v="37.6"/>
  </r>
  <r>
    <x v="75"/>
    <x v="75"/>
    <x v="6"/>
    <x v="13"/>
    <x v="6"/>
    <x v="4"/>
    <m/>
    <m/>
    <m/>
    <m/>
    <n v="0"/>
    <m/>
    <m/>
    <m/>
    <m/>
    <m/>
    <m/>
    <m/>
    <m/>
    <m/>
    <m/>
    <m/>
    <m/>
    <m/>
    <m/>
    <n v="20100"/>
    <n v="545"/>
    <n v="5.68"/>
    <n v="2512.5"/>
  </r>
  <r>
    <x v="60"/>
    <x v="60"/>
    <x v="2"/>
    <x v="5"/>
    <x v="33"/>
    <x v="764"/>
    <n v="136839"/>
    <n v="114.03"/>
    <n v="8064"/>
    <n v="749952"/>
    <n v="0"/>
    <m/>
    <m/>
    <m/>
    <m/>
    <m/>
    <m/>
    <m/>
    <m/>
    <m/>
    <m/>
    <m/>
    <m/>
    <m/>
    <m/>
    <n v="306370"/>
    <n v="26613"/>
    <n v="22.18"/>
    <n v="3063.7"/>
  </r>
  <r>
    <x v="44"/>
    <x v="44"/>
    <x v="8"/>
    <x v="27"/>
    <x v="1"/>
    <x v="765"/>
    <n v="1842"/>
    <n v="25.58"/>
    <n v="1561.67"/>
    <n v="8714.1"/>
    <n v="0"/>
    <m/>
    <m/>
    <m/>
    <m/>
    <m/>
    <m/>
    <m/>
    <m/>
    <m/>
    <m/>
    <m/>
    <m/>
    <m/>
    <m/>
    <n v="342"/>
    <n v="4395"/>
    <n v="61.04"/>
    <n v="57"/>
  </r>
  <r>
    <x v="181"/>
    <x v="181"/>
    <x v="10"/>
    <x v="7"/>
    <x v="5"/>
    <x v="4"/>
    <m/>
    <m/>
    <m/>
    <m/>
    <n v="0"/>
    <m/>
    <m/>
    <m/>
    <m/>
    <m/>
    <m/>
    <m/>
    <m/>
    <m/>
    <m/>
    <m/>
    <m/>
    <m/>
    <m/>
    <n v="140.03"/>
    <n v="12838"/>
    <n v="13.37"/>
    <n v="1.75"/>
  </r>
  <r>
    <x v="4"/>
    <x v="4"/>
    <x v="14"/>
    <x v="2"/>
    <x v="37"/>
    <x v="766"/>
    <n v="40043"/>
    <n v="104.28"/>
    <n v="8500"/>
    <n v="252960"/>
    <n v="0"/>
    <m/>
    <m/>
    <m/>
    <m/>
    <m/>
    <m/>
    <m/>
    <m/>
    <m/>
    <m/>
    <m/>
    <m/>
    <m/>
    <m/>
    <n v="585"/>
    <n v="3458"/>
    <n v="9.01"/>
    <n v="18.28"/>
  </r>
  <r>
    <x v="81"/>
    <x v="81"/>
    <x v="9"/>
    <x v="2"/>
    <x v="81"/>
    <x v="767"/>
    <n v="13477"/>
    <n v="36.229999999999997"/>
    <n v="4803.9399999999996"/>
    <n v="138497.46"/>
    <n v="15715.81"/>
    <n v="21964"/>
    <n v="59.04"/>
    <n v="506.96"/>
    <n v="189521.67"/>
    <m/>
    <m/>
    <m/>
    <m/>
    <m/>
    <m/>
    <m/>
    <m/>
    <m/>
    <m/>
    <n v="80"/>
    <n v="4648"/>
    <n v="12.49"/>
    <n v="2.58"/>
  </r>
  <r>
    <x v="204"/>
    <x v="204"/>
    <x v="1"/>
    <x v="2"/>
    <x v="9"/>
    <x v="768"/>
    <n v="38830"/>
    <n v="80.900000000000006"/>
    <n v="20034.23"/>
    <n v="745273.17"/>
    <n v="0"/>
    <m/>
    <m/>
    <m/>
    <m/>
    <m/>
    <m/>
    <m/>
    <m/>
    <m/>
    <m/>
    <m/>
    <m/>
    <m/>
    <m/>
    <n v="1430682"/>
    <n v="537863"/>
    <n v="1120.55"/>
    <n v="35767.050000000003"/>
  </r>
  <r>
    <x v="37"/>
    <x v="37"/>
    <x v="1"/>
    <x v="6"/>
    <x v="32"/>
    <x v="4"/>
    <m/>
    <m/>
    <m/>
    <m/>
    <n v="0"/>
    <m/>
    <m/>
    <m/>
    <m/>
    <m/>
    <m/>
    <m/>
    <m/>
    <m/>
    <m/>
    <m/>
    <m/>
    <m/>
    <m/>
    <n v="0"/>
    <m/>
    <m/>
    <n v="0"/>
  </r>
  <r>
    <x v="217"/>
    <x v="217"/>
    <x v="3"/>
    <x v="2"/>
    <x v="14"/>
    <x v="769"/>
    <n v="54925"/>
    <n v="104.02"/>
    <n v="10372.27"/>
    <n v="424433.4"/>
    <n v="0"/>
    <m/>
    <m/>
    <m/>
    <m/>
    <m/>
    <m/>
    <m/>
    <m/>
    <m/>
    <m/>
    <m/>
    <m/>
    <m/>
    <m/>
    <n v="86200"/>
    <n v="1953"/>
    <n v="3.7"/>
    <n v="1959.09"/>
  </r>
  <r>
    <x v="1"/>
    <x v="1"/>
    <x v="12"/>
    <x v="1"/>
    <x v="1"/>
    <x v="4"/>
    <m/>
    <m/>
    <m/>
    <m/>
    <n v="0"/>
    <m/>
    <m/>
    <m/>
    <m/>
    <m/>
    <m/>
    <m/>
    <m/>
    <m/>
    <m/>
    <m/>
    <m/>
    <m/>
    <m/>
    <n v="0"/>
    <n v="1729"/>
    <n v="24.01"/>
    <n v="0"/>
  </r>
  <r>
    <x v="218"/>
    <x v="218"/>
    <x v="15"/>
    <x v="2"/>
    <x v="110"/>
    <x v="770"/>
    <n v="68005"/>
    <n v="123.2"/>
    <n v="7645.22"/>
    <n v="327062.40000000002"/>
    <n v="0"/>
    <m/>
    <m/>
    <m/>
    <m/>
    <m/>
    <m/>
    <m/>
    <m/>
    <m/>
    <m/>
    <m/>
    <m/>
    <m/>
    <m/>
    <n v="12002"/>
    <n v="40433"/>
    <n v="73.25"/>
    <n v="260.91000000000003"/>
  </r>
  <r>
    <x v="74"/>
    <x v="74"/>
    <x v="15"/>
    <x v="2"/>
    <x v="29"/>
    <x v="771"/>
    <n v="4926"/>
    <n v="7.89"/>
    <n v="597.48"/>
    <n v="28894.17"/>
    <n v="23246.36"/>
    <n v="30086"/>
    <n v="48.21"/>
    <m/>
    <m/>
    <m/>
    <m/>
    <m/>
    <m/>
    <m/>
    <m/>
    <m/>
    <m/>
    <m/>
    <m/>
    <n v="1423.7"/>
    <n v="22136"/>
    <n v="35.47"/>
    <n v="27.38"/>
  </r>
  <r>
    <x v="67"/>
    <x v="67"/>
    <x v="14"/>
    <x v="2"/>
    <x v="42"/>
    <x v="772"/>
    <n v="14123"/>
    <n v="39.229999999999997"/>
    <n v="2613.33"/>
    <n v="72912"/>
    <n v="15078.56"/>
    <n v="19007"/>
    <n v="52.8"/>
    <n v="502.62"/>
    <n v="181836.93"/>
    <m/>
    <m/>
    <m/>
    <m/>
    <m/>
    <m/>
    <m/>
    <m/>
    <m/>
    <m/>
    <n v="550"/>
    <n v="10641"/>
    <n v="29.56"/>
    <n v="18.329999999999998"/>
  </r>
  <r>
    <x v="14"/>
    <x v="14"/>
    <x v="1"/>
    <x v="7"/>
    <x v="91"/>
    <x v="773"/>
    <n v="57139"/>
    <n v="88.18"/>
    <n v="9964.48"/>
    <n v="500416.26"/>
    <n v="0"/>
    <m/>
    <m/>
    <m/>
    <m/>
    <m/>
    <m/>
    <m/>
    <m/>
    <m/>
    <m/>
    <m/>
    <m/>
    <m/>
    <m/>
    <n v="0"/>
    <n v="9990"/>
    <n v="15.42"/>
    <n v="0"/>
  </r>
  <r>
    <x v="19"/>
    <x v="19"/>
    <x v="14"/>
    <x v="25"/>
    <x v="6"/>
    <x v="4"/>
    <m/>
    <m/>
    <m/>
    <m/>
    <n v="0"/>
    <m/>
    <m/>
    <m/>
    <m/>
    <m/>
    <m/>
    <m/>
    <m/>
    <m/>
    <m/>
    <m/>
    <m/>
    <m/>
    <m/>
    <n v="0"/>
    <m/>
    <m/>
    <n v="0"/>
  </r>
  <r>
    <x v="50"/>
    <x v="50"/>
    <x v="10"/>
    <x v="5"/>
    <x v="30"/>
    <x v="774"/>
    <n v="29599"/>
    <n v="51.39"/>
    <n v="5263.71"/>
    <n v="234971.94"/>
    <n v="0"/>
    <m/>
    <m/>
    <m/>
    <m/>
    <m/>
    <m/>
    <m/>
    <m/>
    <m/>
    <n v="15753"/>
    <n v="29499"/>
    <n v="51.21"/>
    <n v="328"/>
    <n v="352615.15"/>
    <n v="2121.52"/>
    <n v="9317"/>
    <n v="16.18"/>
    <n v="44.2"/>
  </r>
  <r>
    <x v="78"/>
    <x v="78"/>
    <x v="13"/>
    <x v="11"/>
    <x v="123"/>
    <x v="4"/>
    <m/>
    <m/>
    <m/>
    <m/>
    <n v="0"/>
    <m/>
    <m/>
    <m/>
    <m/>
    <m/>
    <m/>
    <m/>
    <m/>
    <m/>
    <m/>
    <m/>
    <m/>
    <m/>
    <m/>
    <n v="190150"/>
    <n v="20675"/>
    <n v="42.02"/>
    <n v="4637.8"/>
  </r>
  <r>
    <x v="120"/>
    <x v="120"/>
    <x v="8"/>
    <x v="2"/>
    <x v="37"/>
    <x v="775"/>
    <n v="38426"/>
    <n v="100.07"/>
    <n v="8756.75"/>
    <n v="260600.88"/>
    <n v="0"/>
    <m/>
    <m/>
    <m/>
    <m/>
    <m/>
    <m/>
    <m/>
    <m/>
    <m/>
    <m/>
    <m/>
    <m/>
    <m/>
    <m/>
    <n v="432.1"/>
    <n v="6660"/>
    <n v="17.34"/>
    <n v="13.5"/>
  </r>
  <r>
    <x v="37"/>
    <x v="37"/>
    <x v="11"/>
    <x v="3"/>
    <x v="98"/>
    <x v="776"/>
    <n v="648"/>
    <n v="3"/>
    <n v="136.88999999999999"/>
    <n v="2291.52"/>
    <n v="0"/>
    <m/>
    <m/>
    <m/>
    <m/>
    <m/>
    <m/>
    <m/>
    <m/>
    <m/>
    <m/>
    <m/>
    <m/>
    <m/>
    <m/>
    <n v="253.75"/>
    <n v="1036"/>
    <n v="4.8"/>
    <n v="14.1"/>
  </r>
  <r>
    <x v="28"/>
    <x v="28"/>
    <x v="2"/>
    <x v="1"/>
    <x v="1"/>
    <x v="777"/>
    <n v="14"/>
    <n v="0.19"/>
    <n v="10.17"/>
    <n v="56.73"/>
    <n v="0"/>
    <m/>
    <m/>
    <m/>
    <m/>
    <m/>
    <m/>
    <m/>
    <m/>
    <m/>
    <m/>
    <m/>
    <m/>
    <m/>
    <m/>
    <n v="21200"/>
    <n v="4660"/>
    <n v="64.72"/>
    <n v="3533.33"/>
  </r>
  <r>
    <x v="25"/>
    <x v="25"/>
    <x v="6"/>
    <x v="14"/>
    <x v="17"/>
    <x v="778"/>
    <n v="47857"/>
    <n v="79.760000000000005"/>
    <n v="7920"/>
    <n v="368280"/>
    <n v="0"/>
    <m/>
    <m/>
    <m/>
    <m/>
    <m/>
    <m/>
    <m/>
    <m/>
    <m/>
    <m/>
    <m/>
    <m/>
    <m/>
    <m/>
    <n v="2090"/>
    <n v="12880"/>
    <n v="21.47"/>
    <n v="41.8"/>
  </r>
  <r>
    <x v="59"/>
    <x v="59"/>
    <x v="2"/>
    <x v="2"/>
    <x v="30"/>
    <x v="779"/>
    <n v="66816"/>
    <n v="116"/>
    <n v="7620.1"/>
    <n v="340161.45"/>
    <n v="0"/>
    <m/>
    <m/>
    <m/>
    <m/>
    <m/>
    <m/>
    <m/>
    <m/>
    <m/>
    <m/>
    <m/>
    <m/>
    <m/>
    <m/>
    <n v="190492"/>
    <n v="8014"/>
    <n v="13.91"/>
    <n v="3968.58"/>
  </r>
  <r>
    <x v="116"/>
    <x v="116"/>
    <x v="4"/>
    <x v="12"/>
    <x v="28"/>
    <x v="780"/>
    <n v="26524"/>
    <n v="184.19"/>
    <n v="14905"/>
    <n v="166339.79999999999"/>
    <n v="0"/>
    <m/>
    <m/>
    <m/>
    <m/>
    <m/>
    <m/>
    <m/>
    <m/>
    <m/>
    <m/>
    <m/>
    <m/>
    <m/>
    <m/>
    <n v="48000"/>
    <n v="4667"/>
    <n v="32.409999999999997"/>
    <n v="4000"/>
  </r>
  <r>
    <x v="11"/>
    <x v="11"/>
    <x v="8"/>
    <x v="7"/>
    <x v="10"/>
    <x v="781"/>
    <n v="129130"/>
    <n v="145.41999999999999"/>
    <n v="5808.8"/>
    <n v="399761.43"/>
    <n v="0"/>
    <m/>
    <m/>
    <m/>
    <m/>
    <n v="561"/>
    <n v="2726"/>
    <n v="3.07"/>
    <n v="7"/>
    <n v="7107.31"/>
    <m/>
    <m/>
    <m/>
    <m/>
    <m/>
    <n v="84330.47"/>
    <n v="10665"/>
    <n v="12.01"/>
    <n v="1139.5999999999999"/>
  </r>
  <r>
    <x v="29"/>
    <x v="29"/>
    <x v="15"/>
    <x v="2"/>
    <x v="102"/>
    <x v="4"/>
    <m/>
    <m/>
    <m/>
    <m/>
    <n v="0"/>
    <m/>
    <m/>
    <m/>
    <m/>
    <m/>
    <m/>
    <m/>
    <m/>
    <m/>
    <m/>
    <m/>
    <m/>
    <m/>
    <m/>
    <n v="0"/>
    <m/>
    <m/>
    <n v="0"/>
  </r>
  <r>
    <x v="101"/>
    <x v="101"/>
    <x v="7"/>
    <x v="7"/>
    <x v="36"/>
    <x v="782"/>
    <n v="29327"/>
    <n v="39.42"/>
    <n v="4754.84"/>
    <n v="274164"/>
    <n v="0"/>
    <m/>
    <m/>
    <m/>
    <m/>
    <m/>
    <m/>
    <m/>
    <m/>
    <m/>
    <m/>
    <m/>
    <m/>
    <m/>
    <m/>
    <n v="0"/>
    <n v="7678"/>
    <n v="10.32"/>
    <n v="0"/>
  </r>
  <r>
    <x v="219"/>
    <x v="219"/>
    <x v="5"/>
    <x v="2"/>
    <x v="30"/>
    <x v="783"/>
    <n v="23821"/>
    <n v="41.36"/>
    <n v="2950.69"/>
    <n v="131718.69"/>
    <n v="11061.11"/>
    <n v="16494"/>
    <n v="28.64"/>
    <m/>
    <m/>
    <m/>
    <m/>
    <m/>
    <m/>
    <m/>
    <m/>
    <m/>
    <m/>
    <m/>
    <m/>
    <n v="0.4"/>
    <n v="5964"/>
    <n v="10.35"/>
    <n v="0.01"/>
  </r>
  <r>
    <x v="12"/>
    <x v="12"/>
    <x v="14"/>
    <x v="10"/>
    <x v="68"/>
    <x v="784"/>
    <n v="393"/>
    <n v="2.0499999999999998"/>
    <n v="75.94"/>
    <n v="1129.95"/>
    <n v="825.41"/>
    <n v="1367"/>
    <n v="7.12"/>
    <n v="51.59"/>
    <n v="9953.89"/>
    <m/>
    <m/>
    <m/>
    <m/>
    <m/>
    <m/>
    <m/>
    <m/>
    <m/>
    <m/>
    <n v="106"/>
    <n v="1574"/>
    <n v="8.1999999999999993"/>
    <n v="6.63"/>
  </r>
  <r>
    <x v="29"/>
    <x v="29"/>
    <x v="14"/>
    <x v="4"/>
    <x v="88"/>
    <x v="785"/>
    <n v="20633"/>
    <n v="22.04"/>
    <n v="678.4"/>
    <n v="49210.95"/>
    <n v="52498.55"/>
    <n v="79780"/>
    <n v="85.24"/>
    <n v="673.06"/>
    <n v="633095.69999999995"/>
    <m/>
    <m/>
    <m/>
    <m/>
    <m/>
    <m/>
    <m/>
    <m/>
    <m/>
    <m/>
    <n v="5480"/>
    <n v="166240"/>
    <n v="177.61"/>
    <n v="70.260000000000005"/>
  </r>
  <r>
    <x v="220"/>
    <x v="220"/>
    <x v="0"/>
    <x v="2"/>
    <x v="9"/>
    <x v="786"/>
    <n v="54221"/>
    <n v="112.96"/>
    <n v="7612.13"/>
    <n v="283171.05"/>
    <n v="0"/>
    <m/>
    <m/>
    <m/>
    <m/>
    <m/>
    <m/>
    <m/>
    <m/>
    <m/>
    <m/>
    <m/>
    <m/>
    <m/>
    <m/>
    <n v="1482.52"/>
    <n v="16780"/>
    <n v="34.96"/>
    <n v="37.06"/>
  </r>
  <r>
    <x v="221"/>
    <x v="221"/>
    <x v="8"/>
    <x v="2"/>
    <x v="30"/>
    <x v="787"/>
    <n v="55855"/>
    <n v="96.97"/>
    <n v="6585"/>
    <n v="293954.40000000002"/>
    <n v="0"/>
    <m/>
    <m/>
    <m/>
    <m/>
    <m/>
    <m/>
    <m/>
    <m/>
    <m/>
    <m/>
    <m/>
    <m/>
    <m/>
    <m/>
    <n v="115000"/>
    <n v="8043"/>
    <n v="13.96"/>
    <n v="2395.83"/>
  </r>
  <r>
    <x v="19"/>
    <x v="19"/>
    <x v="7"/>
    <x v="7"/>
    <x v="52"/>
    <x v="788"/>
    <n v="9062"/>
    <n v="19.36"/>
    <n v="2479.67"/>
    <n v="89937.51"/>
    <n v="6986.42"/>
    <n v="7512"/>
    <n v="16.05"/>
    <n v="179.14"/>
    <n v="84251.35"/>
    <m/>
    <m/>
    <m/>
    <m/>
    <m/>
    <m/>
    <m/>
    <m/>
    <m/>
    <m/>
    <n v="1389"/>
    <n v="10975"/>
    <n v="23.45"/>
    <n v="35.619999999999997"/>
  </r>
  <r>
    <x v="18"/>
    <x v="18"/>
    <x v="13"/>
    <x v="2"/>
    <x v="54"/>
    <x v="789"/>
    <n v="4937"/>
    <n v="14.19"/>
    <n v="779.79"/>
    <n v="21031.02"/>
    <n v="14535.4"/>
    <n v="15718"/>
    <n v="45.17"/>
    <n v="501.22"/>
    <n v="175286.78"/>
    <m/>
    <m/>
    <m/>
    <m/>
    <m/>
    <m/>
    <m/>
    <m/>
    <m/>
    <m/>
    <n v="62000"/>
    <n v="9110"/>
    <n v="26.18"/>
    <n v="2137.9299999999998"/>
  </r>
  <r>
    <x v="46"/>
    <x v="46"/>
    <x v="11"/>
    <x v="0"/>
    <x v="58"/>
    <x v="790"/>
    <n v="115766"/>
    <n v="92.76"/>
    <n v="9279.6299999999992"/>
    <n v="897525.33"/>
    <n v="42.68"/>
    <n v="1159"/>
    <n v="0.93"/>
    <m/>
    <m/>
    <m/>
    <m/>
    <m/>
    <m/>
    <m/>
    <m/>
    <m/>
    <m/>
    <m/>
    <m/>
    <n v="0"/>
    <n v="19041"/>
    <n v="15.26"/>
    <n v="0"/>
  </r>
  <r>
    <x v="109"/>
    <x v="109"/>
    <x v="6"/>
    <x v="2"/>
    <x v="2"/>
    <x v="791"/>
    <n v="104650"/>
    <n v="136.26"/>
    <n v="11320.91"/>
    <n v="673820.34"/>
    <n v="0"/>
    <n v="0"/>
    <n v="0"/>
    <m/>
    <m/>
    <n v="0"/>
    <n v="0"/>
    <n v="0"/>
    <n v="0"/>
    <n v="0"/>
    <n v="0"/>
    <n v="0"/>
    <n v="0"/>
    <n v="0"/>
    <n v="0"/>
    <n v="1925"/>
    <n v="5596"/>
    <n v="7.29"/>
    <n v="30.08"/>
  </r>
  <r>
    <x v="72"/>
    <x v="72"/>
    <x v="11"/>
    <x v="5"/>
    <x v="102"/>
    <x v="792"/>
    <n v="152230"/>
    <n v="123.16"/>
    <n v="6543.2"/>
    <n v="626773.5"/>
    <n v="54760.43"/>
    <n v="56670"/>
    <n v="45.85"/>
    <n v="531.65"/>
    <n v="660372.41"/>
    <m/>
    <m/>
    <m/>
    <m/>
    <m/>
    <m/>
    <m/>
    <m/>
    <m/>
    <m/>
    <n v="480680"/>
    <n v="15374"/>
    <n v="12.44"/>
    <n v="4666.8"/>
  </r>
  <r>
    <x v="38"/>
    <x v="38"/>
    <x v="4"/>
    <x v="7"/>
    <x v="5"/>
    <x v="793"/>
    <n v="37926"/>
    <n v="39.51"/>
    <n v="755.83"/>
    <n v="56233.38"/>
    <n v="0"/>
    <n v="18557"/>
    <n v="19.329999999999998"/>
    <n v="0"/>
    <n v="0"/>
    <m/>
    <m/>
    <m/>
    <m/>
    <m/>
    <m/>
    <m/>
    <m/>
    <m/>
    <m/>
    <n v="0"/>
    <n v="15177"/>
    <n v="15.81"/>
    <n v="0"/>
  </r>
  <r>
    <x v="205"/>
    <x v="205"/>
    <x v="6"/>
    <x v="7"/>
    <x v="42"/>
    <x v="794"/>
    <n v="27059"/>
    <n v="75.16"/>
    <n v="6897"/>
    <n v="192426.3"/>
    <n v="0"/>
    <m/>
    <m/>
    <m/>
    <m/>
    <m/>
    <m/>
    <m/>
    <m/>
    <m/>
    <m/>
    <m/>
    <m/>
    <m/>
    <m/>
    <n v="0"/>
    <m/>
    <m/>
    <n v="0"/>
  </r>
  <r>
    <x v="222"/>
    <x v="222"/>
    <x v="14"/>
    <x v="2"/>
    <x v="2"/>
    <x v="795"/>
    <n v="5979080"/>
    <n v="7785.26"/>
    <n v="17045.95"/>
    <n v="1014575.13"/>
    <n v="0"/>
    <m/>
    <m/>
    <m/>
    <m/>
    <m/>
    <m/>
    <m/>
    <m/>
    <m/>
    <m/>
    <m/>
    <m/>
    <m/>
    <m/>
    <n v="13755950"/>
    <n v="117917"/>
    <n v="153.54"/>
    <n v="214936.72"/>
  </r>
  <r>
    <x v="83"/>
    <x v="83"/>
    <x v="2"/>
    <x v="0"/>
    <x v="54"/>
    <x v="796"/>
    <n v="17765"/>
    <n v="51.05"/>
    <n v="3593.52"/>
    <n v="96917.16"/>
    <n v="8609.1200000000008"/>
    <n v="14433"/>
    <n v="41.47"/>
    <m/>
    <m/>
    <m/>
    <m/>
    <m/>
    <m/>
    <m/>
    <m/>
    <m/>
    <m/>
    <m/>
    <m/>
    <n v="736"/>
    <n v="5156"/>
    <n v="14.82"/>
    <n v="25.38"/>
  </r>
  <r>
    <x v="3"/>
    <x v="3"/>
    <x v="4"/>
    <x v="5"/>
    <x v="3"/>
    <x v="797"/>
    <n v="85965"/>
    <n v="99.5"/>
    <n v="6923.53"/>
    <n v="463599.42"/>
    <n v="1110.57"/>
    <n v="1717"/>
    <n v="1.99"/>
    <m/>
    <m/>
    <m/>
    <m/>
    <m/>
    <m/>
    <m/>
    <m/>
    <m/>
    <m/>
    <m/>
    <m/>
    <n v="190838"/>
    <n v="13324"/>
    <n v="15.42"/>
    <n v="2650.53"/>
  </r>
  <r>
    <x v="65"/>
    <x v="65"/>
    <x v="10"/>
    <x v="4"/>
    <x v="44"/>
    <x v="798"/>
    <n v="4147"/>
    <n v="3.84"/>
    <n v="98.3"/>
    <n v="8227.7099999999991"/>
    <n v="2095.0500000000002"/>
    <n v="3665"/>
    <n v="3.39"/>
    <n v="23.28"/>
    <n v="25264.880000000001"/>
    <m/>
    <m/>
    <m/>
    <m/>
    <m/>
    <m/>
    <m/>
    <m/>
    <m/>
    <m/>
    <n v="6142"/>
    <n v="16001"/>
    <n v="14.82"/>
    <n v="68.239999999999995"/>
  </r>
  <r>
    <x v="109"/>
    <x v="109"/>
    <x v="3"/>
    <x v="1"/>
    <x v="46"/>
    <x v="0"/>
    <n v="0"/>
    <n v="0"/>
    <n v="0"/>
    <n v="0"/>
    <n v="0"/>
    <n v="0"/>
    <n v="0"/>
    <m/>
    <m/>
    <n v="0"/>
    <n v="0"/>
    <n v="0"/>
    <n v="0"/>
    <n v="0"/>
    <n v="0"/>
    <n v="0"/>
    <n v="0"/>
    <n v="0"/>
    <n v="0"/>
    <n v="0"/>
    <n v="0"/>
    <n v="0"/>
    <n v="0"/>
  </r>
  <r>
    <x v="143"/>
    <x v="143"/>
    <x v="12"/>
    <x v="7"/>
    <x v="9"/>
    <x v="799"/>
    <n v="55552"/>
    <n v="115.73"/>
    <n v="6597.05"/>
    <n v="245410.26"/>
    <n v="9401"/>
    <n v="19465"/>
    <n v="40.549999999999997"/>
    <n v="235.03"/>
    <n v="113369.48"/>
    <m/>
    <m/>
    <m/>
    <m/>
    <m/>
    <m/>
    <m/>
    <m/>
    <m/>
    <m/>
    <n v="1.57"/>
    <n v="3828"/>
    <n v="7.98"/>
    <n v="0.04"/>
  </r>
  <r>
    <x v="176"/>
    <x v="176"/>
    <x v="0"/>
    <x v="5"/>
    <x v="1"/>
    <x v="4"/>
    <m/>
    <m/>
    <m/>
    <m/>
    <n v="0"/>
    <m/>
    <m/>
    <m/>
    <m/>
    <m/>
    <m/>
    <m/>
    <m/>
    <m/>
    <m/>
    <m/>
    <m/>
    <m/>
    <m/>
    <n v="0"/>
    <m/>
    <m/>
    <n v="0"/>
  </r>
  <r>
    <x v="52"/>
    <x v="52"/>
    <x v="3"/>
    <x v="18"/>
    <x v="32"/>
    <x v="800"/>
    <n v="7684"/>
    <n v="71.150000000000006"/>
    <n v="4345.22"/>
    <n v="36369.51"/>
    <n v="4922.41"/>
    <n v="8826"/>
    <n v="81.72"/>
    <n v="546.92999999999995"/>
    <n v="59360.76"/>
    <m/>
    <m/>
    <m/>
    <m/>
    <m/>
    <m/>
    <m/>
    <m/>
    <m/>
    <m/>
    <n v="626"/>
    <n v="3111"/>
    <n v="28.81"/>
    <n v="69.56"/>
  </r>
  <r>
    <x v="4"/>
    <x v="4"/>
    <x v="15"/>
    <x v="3"/>
    <x v="4"/>
    <x v="801"/>
    <n v="1283"/>
    <n v="15.27"/>
    <n v="798.86"/>
    <n v="5200.5600000000004"/>
    <n v="0"/>
    <m/>
    <m/>
    <m/>
    <m/>
    <m/>
    <m/>
    <m/>
    <m/>
    <m/>
    <m/>
    <m/>
    <m/>
    <m/>
    <m/>
    <n v="1077"/>
    <n v="4786"/>
    <n v="56.98"/>
    <n v="153.86000000000001"/>
  </r>
  <r>
    <x v="2"/>
    <x v="2"/>
    <x v="4"/>
    <x v="2"/>
    <x v="2"/>
    <x v="802"/>
    <n v="66835"/>
    <n v="87.02"/>
    <n v="6421.25"/>
    <n v="382192.8"/>
    <n v="0"/>
    <m/>
    <m/>
    <m/>
    <m/>
    <m/>
    <m/>
    <m/>
    <m/>
    <m/>
    <m/>
    <m/>
    <m/>
    <m/>
    <m/>
    <n v="1399.15"/>
    <n v="5104"/>
    <n v="6.65"/>
    <n v="21.86"/>
  </r>
  <r>
    <x v="87"/>
    <x v="87"/>
    <x v="9"/>
    <x v="19"/>
    <x v="124"/>
    <x v="803"/>
    <n v="59656"/>
    <n v="105.77"/>
    <n v="6127.66"/>
    <n v="267840"/>
    <n v="0"/>
    <m/>
    <m/>
    <m/>
    <m/>
    <m/>
    <m/>
    <m/>
    <m/>
    <m/>
    <m/>
    <m/>
    <m/>
    <m/>
    <m/>
    <n v="1359"/>
    <n v="9508"/>
    <n v="16.86"/>
    <n v="28.91"/>
  </r>
  <r>
    <x v="79"/>
    <x v="79"/>
    <x v="3"/>
    <x v="2"/>
    <x v="66"/>
    <x v="804"/>
    <n v="3989"/>
    <n v="15.11"/>
    <n v="950.59"/>
    <n v="19449.09"/>
    <n v="0"/>
    <m/>
    <m/>
    <m/>
    <m/>
    <n v="7895"/>
    <n v="21827"/>
    <n v="82.68"/>
    <n v="358"/>
    <n v="100021.75999999999"/>
    <m/>
    <m/>
    <m/>
    <m/>
    <m/>
    <n v="601.67999999999995"/>
    <n v="4152"/>
    <n v="15.73"/>
    <n v="27.35"/>
  </r>
  <r>
    <x v="64"/>
    <x v="64"/>
    <x v="5"/>
    <x v="1"/>
    <x v="11"/>
    <x v="805"/>
    <n v="560"/>
    <n v="4.67"/>
    <n v="118.4"/>
    <n v="1101.1199999999999"/>
    <n v="113.48"/>
    <n v="281"/>
    <n v="2.34"/>
    <m/>
    <m/>
    <m/>
    <m/>
    <m/>
    <m/>
    <m/>
    <m/>
    <m/>
    <m/>
    <m/>
    <m/>
    <n v="51775"/>
    <n v="5835"/>
    <n v="48.63"/>
    <n v="5177.5"/>
  </r>
  <r>
    <x v="194"/>
    <x v="194"/>
    <x v="6"/>
    <x v="7"/>
    <x v="40"/>
    <x v="806"/>
    <n v="92930"/>
    <n v="110.63"/>
    <n v="9832.2900000000009"/>
    <n v="640081.80000000005"/>
    <n v="0"/>
    <m/>
    <m/>
    <m/>
    <m/>
    <m/>
    <m/>
    <m/>
    <m/>
    <m/>
    <m/>
    <m/>
    <m/>
    <m/>
    <m/>
    <n v="257340"/>
    <n v="8870"/>
    <n v="10.56"/>
    <n v="3676.29"/>
  </r>
  <r>
    <x v="100"/>
    <x v="100"/>
    <x v="4"/>
    <x v="6"/>
    <x v="11"/>
    <x v="807"/>
    <n v="309"/>
    <n v="2.58"/>
    <n v="100.7"/>
    <n v="936.51"/>
    <n v="0"/>
    <n v="33"/>
    <n v="0.28000000000000003"/>
    <m/>
    <m/>
    <m/>
    <m/>
    <m/>
    <m/>
    <m/>
    <m/>
    <m/>
    <m/>
    <m/>
    <m/>
    <n v="39515"/>
    <n v="5184"/>
    <n v="43.2"/>
    <n v="3951.5"/>
  </r>
  <r>
    <x v="17"/>
    <x v="17"/>
    <x v="11"/>
    <x v="0"/>
    <x v="125"/>
    <x v="808"/>
    <n v="215326"/>
    <n v="89.72"/>
    <n v="10065"/>
    <n v="1872090"/>
    <n v="23152.28"/>
    <n v="23557"/>
    <n v="9.82"/>
    <n v="115.76"/>
    <n v="279200.28000000003"/>
    <m/>
    <m/>
    <m/>
    <m/>
    <m/>
    <m/>
    <m/>
    <m/>
    <m/>
    <m/>
    <n v="889000"/>
    <n v="103502"/>
    <n v="43.13"/>
    <n v="4445"/>
  </r>
  <r>
    <x v="127"/>
    <x v="127"/>
    <x v="15"/>
    <x v="12"/>
    <x v="16"/>
    <x v="809"/>
    <n v="905"/>
    <n v="18.850000000000001"/>
    <n v="1213.25"/>
    <n v="4513.29"/>
    <n v="0"/>
    <m/>
    <m/>
    <m/>
    <m/>
    <m/>
    <m/>
    <m/>
    <m/>
    <m/>
    <m/>
    <m/>
    <m/>
    <m/>
    <m/>
    <n v="11.44"/>
    <n v="938"/>
    <n v="19.54"/>
    <n v="2.86"/>
  </r>
  <r>
    <x v="47"/>
    <x v="47"/>
    <x v="6"/>
    <x v="2"/>
    <x v="30"/>
    <x v="810"/>
    <n v="25591"/>
    <n v="44.43"/>
    <n v="2375.75"/>
    <n v="106053.48"/>
    <n v="10533.46"/>
    <n v="9079"/>
    <n v="15.76"/>
    <m/>
    <m/>
    <m/>
    <m/>
    <m/>
    <m/>
    <m/>
    <m/>
    <m/>
    <m/>
    <m/>
    <m/>
    <n v="0"/>
    <m/>
    <m/>
    <n v="0"/>
  </r>
  <r>
    <x v="37"/>
    <x v="37"/>
    <x v="15"/>
    <x v="18"/>
    <x v="41"/>
    <x v="4"/>
    <m/>
    <m/>
    <m/>
    <m/>
    <n v="0"/>
    <m/>
    <m/>
    <m/>
    <m/>
    <m/>
    <m/>
    <m/>
    <m/>
    <m/>
    <m/>
    <m/>
    <m/>
    <m/>
    <m/>
    <n v="0"/>
    <m/>
    <m/>
    <n v="0"/>
  </r>
  <r>
    <x v="42"/>
    <x v="42"/>
    <x v="14"/>
    <x v="2"/>
    <x v="15"/>
    <x v="811"/>
    <n v="18734"/>
    <n v="43.37"/>
    <n v="3502.42"/>
    <n v="117260.91"/>
    <n v="9727.4500000000007"/>
    <n v="15249"/>
    <n v="35.299999999999997"/>
    <n v="270.20999999999998"/>
    <n v="117306.23"/>
    <m/>
    <m/>
    <m/>
    <m/>
    <m/>
    <m/>
    <m/>
    <m/>
    <m/>
    <m/>
    <n v="0"/>
    <m/>
    <m/>
    <n v="0"/>
  </r>
  <r>
    <x v="6"/>
    <x v="6"/>
    <x v="3"/>
    <x v="1"/>
    <x v="11"/>
    <x v="812"/>
    <n v="56"/>
    <n v="0.47"/>
    <n v="25.4"/>
    <n v="236.22"/>
    <n v="10254.120000000001"/>
    <n v="5573"/>
    <n v="46.44"/>
    <m/>
    <m/>
    <m/>
    <m/>
    <m/>
    <m/>
    <m/>
    <n v="682"/>
    <n v="1665"/>
    <n v="13.88"/>
    <n v="68"/>
    <n v="15265.89"/>
    <n v="71989"/>
    <n v="6929"/>
    <n v="57.74"/>
    <n v="7198.9"/>
  </r>
  <r>
    <x v="207"/>
    <x v="207"/>
    <x v="11"/>
    <x v="4"/>
    <x v="11"/>
    <x v="813"/>
    <n v="109"/>
    <n v="0.91"/>
    <n v="30.8"/>
    <n v="286.44"/>
    <n v="155.85"/>
    <n v="225"/>
    <n v="1.88"/>
    <n v="15.59"/>
    <n v="1879.45"/>
    <m/>
    <m/>
    <m/>
    <m/>
    <m/>
    <m/>
    <m/>
    <m/>
    <m/>
    <m/>
    <n v="53326"/>
    <n v="5441"/>
    <n v="45.34"/>
    <n v="5332.6"/>
  </r>
  <r>
    <x v="115"/>
    <x v="115"/>
    <x v="15"/>
    <x v="1"/>
    <x v="41"/>
    <x v="4"/>
    <m/>
    <m/>
    <m/>
    <m/>
    <n v="0"/>
    <m/>
    <m/>
    <m/>
    <m/>
    <m/>
    <m/>
    <m/>
    <m/>
    <m/>
    <m/>
    <m/>
    <m/>
    <m/>
    <m/>
    <n v="13700"/>
    <n v="730"/>
    <n v="20.28"/>
    <n v="4566.67"/>
  </r>
  <r>
    <x v="125"/>
    <x v="125"/>
    <x v="11"/>
    <x v="5"/>
    <x v="5"/>
    <x v="814"/>
    <n v="122358"/>
    <n v="127.46"/>
    <n v="9711.25"/>
    <n v="722517"/>
    <n v="0"/>
    <m/>
    <m/>
    <m/>
    <m/>
    <m/>
    <m/>
    <m/>
    <m/>
    <m/>
    <m/>
    <m/>
    <m/>
    <m/>
    <m/>
    <n v="1876"/>
    <n v="8630"/>
    <n v="8.99"/>
    <n v="23.45"/>
  </r>
  <r>
    <x v="78"/>
    <x v="78"/>
    <x v="6"/>
    <x v="11"/>
    <x v="123"/>
    <x v="4"/>
    <m/>
    <m/>
    <m/>
    <m/>
    <n v="0"/>
    <m/>
    <m/>
    <m/>
    <m/>
    <m/>
    <m/>
    <m/>
    <m/>
    <m/>
    <m/>
    <m/>
    <m/>
    <m/>
    <m/>
    <n v="247800"/>
    <n v="28354"/>
    <n v="57.63"/>
    <n v="6043.9"/>
  </r>
  <r>
    <x v="9"/>
    <x v="9"/>
    <x v="2"/>
    <x v="7"/>
    <x v="9"/>
    <x v="815"/>
    <n v="11538"/>
    <n v="24.04"/>
    <n v="2484.85"/>
    <n v="92436.42"/>
    <n v="13482"/>
    <n v="23190"/>
    <n v="48.31"/>
    <n v="337.05"/>
    <n v="162583.48000000001"/>
    <m/>
    <m/>
    <m/>
    <m/>
    <m/>
    <m/>
    <m/>
    <m/>
    <m/>
    <m/>
    <n v="2345.3000000000002"/>
    <n v="5055"/>
    <n v="10.53"/>
    <n v="58.63"/>
  </r>
  <r>
    <x v="62"/>
    <x v="62"/>
    <x v="5"/>
    <x v="6"/>
    <x v="11"/>
    <x v="816"/>
    <n v="533"/>
    <n v="4.4400000000000004"/>
    <n v="249"/>
    <n v="2315.6999999999998"/>
    <n v="157.13"/>
    <n v="213"/>
    <n v="1.78"/>
    <n v="15.71"/>
    <n v="1894.87"/>
    <m/>
    <m/>
    <m/>
    <m/>
    <m/>
    <m/>
    <m/>
    <m/>
    <m/>
    <m/>
    <n v="828"/>
    <n v="5004"/>
    <n v="41.7"/>
    <n v="82.8"/>
  </r>
  <r>
    <x v="202"/>
    <x v="202"/>
    <x v="11"/>
    <x v="5"/>
    <x v="5"/>
    <x v="817"/>
    <n v="47810"/>
    <n v="49.8"/>
    <n v="3937.9"/>
    <n v="292979.76"/>
    <n v="34683.800000000003"/>
    <n v="39623"/>
    <n v="41.27"/>
    <n v="433.55"/>
    <n v="418262.38"/>
    <m/>
    <m/>
    <m/>
    <m/>
    <m/>
    <m/>
    <m/>
    <m/>
    <m/>
    <m/>
    <n v="2755"/>
    <n v="29575"/>
    <n v="30.81"/>
    <n v="34.44"/>
  </r>
  <r>
    <x v="81"/>
    <x v="81"/>
    <x v="6"/>
    <x v="4"/>
    <x v="81"/>
    <x v="109"/>
    <n v="21"/>
    <n v="0.06"/>
    <n v="9.26"/>
    <n v="266.91000000000003"/>
    <n v="7.76"/>
    <n v="20"/>
    <n v="0.05"/>
    <m/>
    <m/>
    <m/>
    <m/>
    <m/>
    <m/>
    <m/>
    <n v="225"/>
    <n v="583"/>
    <n v="1.57"/>
    <n v="7"/>
    <n v="5036.3999999999996"/>
    <n v="325"/>
    <n v="14914"/>
    <n v="40.090000000000003"/>
    <n v="10.48"/>
  </r>
  <r>
    <x v="176"/>
    <x v="176"/>
    <x v="13"/>
    <x v="12"/>
    <x v="6"/>
    <x v="4"/>
    <m/>
    <m/>
    <m/>
    <m/>
    <n v="0"/>
    <m/>
    <m/>
    <m/>
    <m/>
    <m/>
    <m/>
    <m/>
    <m/>
    <m/>
    <m/>
    <m/>
    <m/>
    <m/>
    <m/>
    <n v="0"/>
    <m/>
    <m/>
    <n v="0"/>
  </r>
  <r>
    <x v="21"/>
    <x v="21"/>
    <x v="9"/>
    <x v="7"/>
    <x v="29"/>
    <x v="818"/>
    <n v="25653"/>
    <n v="41.11"/>
    <n v="2805.23"/>
    <n v="135660.96"/>
    <n v="30054"/>
    <n v="53066"/>
    <n v="85.04"/>
    <n v="577.96"/>
    <n v="362430.2"/>
    <m/>
    <m/>
    <m/>
    <m/>
    <m/>
    <m/>
    <m/>
    <m/>
    <m/>
    <m/>
    <n v="1074.1300000000001"/>
    <n v="405364"/>
    <n v="649.62"/>
    <n v="20.66"/>
  </r>
  <r>
    <x v="19"/>
    <x v="19"/>
    <x v="10"/>
    <x v="17"/>
    <x v="20"/>
    <x v="819"/>
    <n v="2822"/>
    <n v="3.92"/>
    <n v="382.68"/>
    <n v="21353.73"/>
    <n v="26766.25"/>
    <n v="34146"/>
    <n v="47.43"/>
    <m/>
    <m/>
    <m/>
    <m/>
    <m/>
    <m/>
    <m/>
    <m/>
    <m/>
    <m/>
    <m/>
    <m/>
    <n v="1921"/>
    <n v="17655"/>
    <n v="24.52"/>
    <n v="32.020000000000003"/>
  </r>
  <r>
    <x v="120"/>
    <x v="120"/>
    <x v="5"/>
    <x v="7"/>
    <x v="37"/>
    <x v="820"/>
    <n v="30666"/>
    <n v="79.86"/>
    <n v="5957.5"/>
    <n v="177295.2"/>
    <n v="0"/>
    <m/>
    <m/>
    <m/>
    <m/>
    <n v="8134"/>
    <n v="10859"/>
    <n v="28.28"/>
    <n v="254"/>
    <n v="103049.65"/>
    <m/>
    <m/>
    <m/>
    <m/>
    <m/>
    <n v="824.81"/>
    <n v="6174"/>
    <n v="16.079999999999998"/>
    <n v="25.78"/>
  </r>
  <r>
    <x v="58"/>
    <x v="58"/>
    <x v="11"/>
    <x v="1"/>
    <x v="7"/>
    <x v="609"/>
    <n v="409"/>
    <n v="17.04"/>
    <n v="1183.5"/>
    <n v="2201.31"/>
    <n v="0"/>
    <m/>
    <m/>
    <m/>
    <m/>
    <m/>
    <m/>
    <m/>
    <m/>
    <m/>
    <m/>
    <m/>
    <m/>
    <m/>
    <m/>
    <n v="0"/>
    <m/>
    <m/>
    <n v="0"/>
  </r>
  <r>
    <x v="99"/>
    <x v="99"/>
    <x v="13"/>
    <x v="1"/>
    <x v="28"/>
    <x v="821"/>
    <n v="609"/>
    <n v="4.2300000000000004"/>
    <n v="146.08000000000001"/>
    <n v="1630.29"/>
    <n v="0"/>
    <m/>
    <m/>
    <m/>
    <m/>
    <m/>
    <m/>
    <m/>
    <m/>
    <m/>
    <m/>
    <m/>
    <m/>
    <m/>
    <m/>
    <n v="0"/>
    <m/>
    <m/>
    <n v="0"/>
  </r>
  <r>
    <x v="87"/>
    <x v="87"/>
    <x v="8"/>
    <x v="19"/>
    <x v="124"/>
    <x v="822"/>
    <n v="70175"/>
    <n v="124.42"/>
    <n v="10774.47"/>
    <n v="470952"/>
    <n v="0"/>
    <m/>
    <m/>
    <m/>
    <m/>
    <m/>
    <m/>
    <m/>
    <m/>
    <m/>
    <m/>
    <m/>
    <m/>
    <m/>
    <m/>
    <n v="1322"/>
    <n v="11941"/>
    <n v="21.17"/>
    <n v="28.13"/>
  </r>
  <r>
    <x v="63"/>
    <x v="63"/>
    <x v="3"/>
    <x v="7"/>
    <x v="126"/>
    <x v="823"/>
    <n v="397569"/>
    <n v="158.52000000000001"/>
    <n v="19829.8"/>
    <n v="3854318.97"/>
    <n v="1050.44"/>
    <n v="2553"/>
    <n v="1.02"/>
    <n v="5.03"/>
    <n v="12667.53"/>
    <m/>
    <m/>
    <m/>
    <m/>
    <m/>
    <m/>
    <m/>
    <m/>
    <m/>
    <m/>
    <n v="1010710.85"/>
    <n v="136480"/>
    <n v="54.42"/>
    <n v="4835.9399999999996"/>
  </r>
  <r>
    <x v="108"/>
    <x v="108"/>
    <x v="13"/>
    <x v="6"/>
    <x v="71"/>
    <x v="4"/>
    <m/>
    <m/>
    <m/>
    <m/>
    <n v="0"/>
    <m/>
    <m/>
    <m/>
    <m/>
    <m/>
    <m/>
    <m/>
    <m/>
    <m/>
    <m/>
    <m/>
    <m/>
    <m/>
    <m/>
    <n v="30.15"/>
    <n v="2247"/>
    <n v="37.450000000000003"/>
    <n v="6.03"/>
  </r>
  <r>
    <x v="109"/>
    <x v="109"/>
    <x v="14"/>
    <x v="1"/>
    <x v="46"/>
    <x v="0"/>
    <n v="0"/>
    <n v="0"/>
    <n v="0"/>
    <n v="0"/>
    <n v="0"/>
    <n v="0"/>
    <n v="0"/>
    <n v="0"/>
    <n v="0"/>
    <n v="0"/>
    <n v="0"/>
    <n v="0"/>
    <n v="0"/>
    <n v="0"/>
    <n v="0"/>
    <n v="0"/>
    <n v="0"/>
    <n v="0"/>
    <n v="0"/>
    <n v="0"/>
    <n v="0"/>
    <n v="0"/>
    <n v="0"/>
  </r>
  <r>
    <x v="34"/>
    <x v="34"/>
    <x v="5"/>
    <x v="1"/>
    <x v="7"/>
    <x v="4"/>
    <m/>
    <m/>
    <m/>
    <m/>
    <n v="0"/>
    <m/>
    <m/>
    <m/>
    <m/>
    <m/>
    <m/>
    <m/>
    <m/>
    <m/>
    <m/>
    <m/>
    <m/>
    <m/>
    <m/>
    <n v="155.52000000000001"/>
    <n v="614"/>
    <n v="25.58"/>
    <n v="77.760000000000005"/>
  </r>
  <r>
    <x v="8"/>
    <x v="8"/>
    <x v="7"/>
    <x v="3"/>
    <x v="1"/>
    <x v="0"/>
    <n v="0"/>
    <n v="0"/>
    <n v="0"/>
    <n v="0"/>
    <n v="0"/>
    <n v="0"/>
    <n v="0"/>
    <m/>
    <m/>
    <m/>
    <m/>
    <m/>
    <m/>
    <m/>
    <m/>
    <m/>
    <m/>
    <m/>
    <m/>
    <n v="589.29"/>
    <n v="1492"/>
    <n v="20.72"/>
    <n v="98.21"/>
  </r>
  <r>
    <x v="77"/>
    <x v="77"/>
    <x v="7"/>
    <x v="28"/>
    <x v="6"/>
    <x v="4"/>
    <m/>
    <m/>
    <m/>
    <m/>
    <n v="0"/>
    <m/>
    <m/>
    <m/>
    <m/>
    <m/>
    <m/>
    <m/>
    <m/>
    <m/>
    <m/>
    <m/>
    <m/>
    <m/>
    <m/>
    <n v="0"/>
    <m/>
    <m/>
    <n v="0"/>
  </r>
  <r>
    <x v="159"/>
    <x v="159"/>
    <x v="11"/>
    <x v="4"/>
    <x v="46"/>
    <x v="4"/>
    <m/>
    <m/>
    <m/>
    <m/>
    <n v="0"/>
    <m/>
    <m/>
    <m/>
    <m/>
    <m/>
    <m/>
    <m/>
    <m/>
    <m/>
    <m/>
    <m/>
    <m/>
    <m/>
    <m/>
    <n v="264.42"/>
    <n v="41071"/>
    <n v="131.63999999999999"/>
    <n v="10.17"/>
  </r>
  <r>
    <x v="223"/>
    <x v="223"/>
    <x v="2"/>
    <x v="2"/>
    <x v="31"/>
    <x v="824"/>
    <n v="3294"/>
    <n v="13.73"/>
    <n v="1274.6500000000001"/>
    <n v="23708.49"/>
    <n v="2250"/>
    <n v="2418"/>
    <n v="10.08"/>
    <m/>
    <m/>
    <m/>
    <m/>
    <m/>
    <m/>
    <m/>
    <m/>
    <m/>
    <m/>
    <m/>
    <m/>
    <n v="42500"/>
    <n v="8075"/>
    <n v="33.65"/>
    <n v="2125"/>
  </r>
  <r>
    <x v="75"/>
    <x v="75"/>
    <x v="13"/>
    <x v="13"/>
    <x v="6"/>
    <x v="4"/>
    <m/>
    <m/>
    <m/>
    <m/>
    <n v="0"/>
    <m/>
    <m/>
    <m/>
    <m/>
    <m/>
    <m/>
    <m/>
    <m/>
    <m/>
    <m/>
    <m/>
    <m/>
    <m/>
    <m/>
    <n v="0"/>
    <m/>
    <m/>
    <n v="0"/>
  </r>
  <r>
    <x v="46"/>
    <x v="46"/>
    <x v="12"/>
    <x v="2"/>
    <x v="81"/>
    <x v="825"/>
    <n v="15644"/>
    <n v="42.05"/>
    <n v="2357.42"/>
    <n v="67964.399999999994"/>
    <n v="0"/>
    <n v="35132"/>
    <n v="94.44"/>
    <m/>
    <m/>
    <m/>
    <m/>
    <m/>
    <m/>
    <m/>
    <m/>
    <m/>
    <m/>
    <m/>
    <m/>
    <n v="0"/>
    <n v="5484"/>
    <n v="14.74"/>
    <n v="0"/>
  </r>
  <r>
    <x v="24"/>
    <x v="24"/>
    <x v="9"/>
    <x v="6"/>
    <x v="21"/>
    <x v="826"/>
    <n v="1131"/>
    <n v="3.93"/>
    <n v="220.33"/>
    <n v="4917.84"/>
    <n v="0"/>
    <m/>
    <m/>
    <m/>
    <m/>
    <m/>
    <m/>
    <m/>
    <m/>
    <m/>
    <m/>
    <m/>
    <m/>
    <m/>
    <m/>
    <n v="1975"/>
    <n v="6834"/>
    <n v="23.73"/>
    <n v="82.29"/>
  </r>
  <r>
    <x v="17"/>
    <x v="17"/>
    <x v="10"/>
    <x v="0"/>
    <x v="125"/>
    <x v="4"/>
    <m/>
    <m/>
    <m/>
    <m/>
    <n v="0"/>
    <m/>
    <m/>
    <m/>
    <m/>
    <m/>
    <m/>
    <m/>
    <m/>
    <m/>
    <m/>
    <m/>
    <m/>
    <m/>
    <m/>
    <n v="488.51"/>
    <n v="48389"/>
    <n v="20.16"/>
    <n v="2.44"/>
  </r>
  <r>
    <x v="84"/>
    <x v="84"/>
    <x v="4"/>
    <x v="5"/>
    <x v="23"/>
    <x v="827"/>
    <n v="36722"/>
    <n v="55.64"/>
    <n v="2542.33"/>
    <n v="130040.04"/>
    <n v="14847.72"/>
    <n v="17632"/>
    <n v="26.72"/>
    <m/>
    <m/>
    <m/>
    <m/>
    <m/>
    <m/>
    <m/>
    <m/>
    <m/>
    <m/>
    <m/>
    <m/>
    <n v="0"/>
    <m/>
    <m/>
    <n v="0"/>
  </r>
  <r>
    <x v="78"/>
    <x v="78"/>
    <x v="5"/>
    <x v="2"/>
    <x v="67"/>
    <x v="828"/>
    <n v="50450"/>
    <n v="50.05"/>
    <n v="7801.5"/>
    <n v="609453.18000000005"/>
    <n v="0"/>
    <m/>
    <m/>
    <m/>
    <m/>
    <m/>
    <m/>
    <m/>
    <m/>
    <m/>
    <m/>
    <m/>
    <m/>
    <m/>
    <m/>
    <n v="142500"/>
    <n v="14096"/>
    <n v="13.98"/>
    <n v="1696.43"/>
  </r>
  <r>
    <x v="160"/>
    <x v="160"/>
    <x v="10"/>
    <x v="6"/>
    <x v="16"/>
    <x v="4"/>
    <m/>
    <m/>
    <m/>
    <m/>
    <n v="0"/>
    <m/>
    <m/>
    <m/>
    <m/>
    <m/>
    <m/>
    <m/>
    <m/>
    <m/>
    <m/>
    <m/>
    <m/>
    <m/>
    <m/>
    <n v="0"/>
    <m/>
    <m/>
    <n v="0"/>
  </r>
  <r>
    <x v="106"/>
    <x v="106"/>
    <x v="2"/>
    <x v="7"/>
    <x v="9"/>
    <x v="829"/>
    <n v="42018"/>
    <n v="87.54"/>
    <n v="10980"/>
    <n v="408456"/>
    <n v="0"/>
    <m/>
    <m/>
    <m/>
    <m/>
    <m/>
    <m/>
    <m/>
    <m/>
    <m/>
    <m/>
    <m/>
    <m/>
    <m/>
    <m/>
    <n v="0"/>
    <n v="1457"/>
    <n v="3.04"/>
    <n v="0"/>
  </r>
  <r>
    <x v="98"/>
    <x v="98"/>
    <x v="1"/>
    <x v="12"/>
    <x v="6"/>
    <x v="0"/>
    <n v="0"/>
    <n v="0"/>
    <n v="0"/>
    <n v="0"/>
    <n v="0"/>
    <n v="0"/>
    <n v="0"/>
    <n v="0"/>
    <n v="0"/>
    <m/>
    <m/>
    <m/>
    <m/>
    <m/>
    <m/>
    <m/>
    <m/>
    <m/>
    <m/>
    <n v="480000"/>
    <n v="31424"/>
    <n v="327.33"/>
    <n v="60000"/>
  </r>
  <r>
    <x v="77"/>
    <x v="77"/>
    <x v="5"/>
    <x v="2"/>
    <x v="9"/>
    <x v="830"/>
    <n v="21921"/>
    <n v="45.67"/>
    <n v="4011"/>
    <n v="149209.20000000001"/>
    <n v="170.71"/>
    <n v="8525"/>
    <n v="17.760000000000002"/>
    <n v="4.2699999999999996"/>
    <n v="2058.62"/>
    <m/>
    <m/>
    <m/>
    <m/>
    <m/>
    <m/>
    <m/>
    <m/>
    <m/>
    <m/>
    <n v="1277.99"/>
    <n v="21031"/>
    <n v="43.81"/>
    <n v="31.95"/>
  </r>
  <r>
    <x v="33"/>
    <x v="33"/>
    <x v="5"/>
    <x v="1"/>
    <x v="11"/>
    <x v="831"/>
    <n v="16497"/>
    <n v="137.47999999999999"/>
    <n v="8894.6"/>
    <n v="82719.78"/>
    <n v="6499.4"/>
    <n v="12161"/>
    <n v="101.34"/>
    <n v="649.94000000000005"/>
    <n v="78378.210000000006"/>
    <m/>
    <m/>
    <m/>
    <m/>
    <m/>
    <m/>
    <m/>
    <m/>
    <m/>
    <m/>
    <n v="16683.310000000001"/>
    <n v="22463"/>
    <n v="187.19"/>
    <n v="1668.33"/>
  </r>
  <r>
    <x v="140"/>
    <x v="140"/>
    <x v="1"/>
    <x v="5"/>
    <x v="55"/>
    <x v="832"/>
    <n v="80555"/>
    <n v="69.930000000000007"/>
    <n v="8777.6"/>
    <n v="783664.5"/>
    <n v="0"/>
    <m/>
    <m/>
    <m/>
    <m/>
    <m/>
    <m/>
    <m/>
    <m/>
    <m/>
    <m/>
    <m/>
    <m/>
    <m/>
    <m/>
    <n v="42800"/>
    <n v="2160"/>
    <n v="1.88"/>
    <n v="445.83"/>
  </r>
  <r>
    <x v="83"/>
    <x v="83"/>
    <x v="6"/>
    <x v="1"/>
    <x v="71"/>
    <x v="4"/>
    <m/>
    <m/>
    <m/>
    <m/>
    <n v="0"/>
    <m/>
    <m/>
    <m/>
    <m/>
    <m/>
    <m/>
    <m/>
    <m/>
    <m/>
    <m/>
    <m/>
    <m/>
    <m/>
    <m/>
    <n v="163"/>
    <n v="1686"/>
    <n v="28.1"/>
    <n v="32.6"/>
  </r>
  <r>
    <x v="89"/>
    <x v="89"/>
    <x v="9"/>
    <x v="4"/>
    <x v="65"/>
    <x v="833"/>
    <n v="105030"/>
    <n v="58.35"/>
    <n v="5184.42"/>
    <n v="723226.59"/>
    <n v="0"/>
    <n v="0"/>
    <n v="0"/>
    <m/>
    <m/>
    <m/>
    <m/>
    <m/>
    <m/>
    <m/>
    <m/>
    <m/>
    <m/>
    <m/>
    <m/>
    <n v="8269"/>
    <n v="104007"/>
    <n v="57.78"/>
    <n v="55.13"/>
  </r>
  <r>
    <x v="103"/>
    <x v="103"/>
    <x v="1"/>
    <x v="12"/>
    <x v="6"/>
    <x v="0"/>
    <n v="0"/>
    <n v="0"/>
    <n v="0"/>
    <n v="0"/>
    <n v="0"/>
    <n v="0"/>
    <n v="0"/>
    <m/>
    <m/>
    <n v="0"/>
    <n v="0"/>
    <n v="0"/>
    <n v="0"/>
    <n v="0"/>
    <n v="0"/>
    <n v="0"/>
    <n v="0"/>
    <n v="0"/>
    <n v="0"/>
    <n v="0"/>
    <m/>
    <m/>
    <n v="0"/>
  </r>
  <r>
    <x v="164"/>
    <x v="164"/>
    <x v="1"/>
    <x v="12"/>
    <x v="6"/>
    <x v="4"/>
    <m/>
    <m/>
    <m/>
    <m/>
    <n v="0"/>
    <m/>
    <m/>
    <m/>
    <m/>
    <m/>
    <m/>
    <m/>
    <m/>
    <m/>
    <m/>
    <m/>
    <m/>
    <m/>
    <m/>
    <n v="0"/>
    <m/>
    <m/>
    <n v="0"/>
  </r>
  <r>
    <x v="100"/>
    <x v="100"/>
    <x v="1"/>
    <x v="7"/>
    <x v="2"/>
    <x v="4"/>
    <m/>
    <m/>
    <m/>
    <m/>
    <n v="0"/>
    <m/>
    <m/>
    <m/>
    <m/>
    <m/>
    <m/>
    <m/>
    <m/>
    <m/>
    <m/>
    <m/>
    <m/>
    <m/>
    <m/>
    <n v="0"/>
    <m/>
    <m/>
    <n v="0"/>
  </r>
  <r>
    <x v="224"/>
    <x v="224"/>
    <x v="9"/>
    <x v="2"/>
    <x v="9"/>
    <x v="834"/>
    <n v="51309"/>
    <n v="106.89"/>
    <n v="9004"/>
    <n v="334948.8"/>
    <n v="0"/>
    <m/>
    <m/>
    <m/>
    <m/>
    <m/>
    <m/>
    <m/>
    <m/>
    <m/>
    <m/>
    <m/>
    <m/>
    <m/>
    <m/>
    <n v="0"/>
    <n v="5275"/>
    <n v="10.99"/>
    <n v="0"/>
  </r>
  <r>
    <x v="18"/>
    <x v="18"/>
    <x v="4"/>
    <x v="11"/>
    <x v="21"/>
    <x v="835"/>
    <n v="1353"/>
    <n v="4.7"/>
    <n v="220.42"/>
    <n v="4919.7"/>
    <n v="0"/>
    <m/>
    <m/>
    <m/>
    <m/>
    <m/>
    <m/>
    <m/>
    <m/>
    <m/>
    <n v="318"/>
    <n v="800"/>
    <n v="2.78"/>
    <n v="13"/>
    <n v="7118.11"/>
    <n v="108400"/>
    <n v="17747"/>
    <n v="61.62"/>
    <n v="4516.67"/>
  </r>
  <r>
    <x v="215"/>
    <x v="215"/>
    <x v="13"/>
    <x v="2"/>
    <x v="12"/>
    <x v="836"/>
    <n v="14956"/>
    <n v="89.02"/>
    <n v="5862.86"/>
    <n v="76334.399999999994"/>
    <n v="4427.74"/>
    <n v="4972"/>
    <n v="29.6"/>
    <n v="316.27"/>
    <n v="53395.45"/>
    <m/>
    <m/>
    <m/>
    <m/>
    <m/>
    <m/>
    <m/>
    <m/>
    <m/>
    <m/>
    <n v="226.32"/>
    <n v="4607"/>
    <n v="27.42"/>
    <n v="16.170000000000002"/>
  </r>
  <r>
    <x v="31"/>
    <x v="31"/>
    <x v="2"/>
    <x v="7"/>
    <x v="10"/>
    <x v="837"/>
    <n v="94290"/>
    <n v="106.18"/>
    <n v="7575.14"/>
    <n v="521320.8"/>
    <n v="0"/>
    <n v="0"/>
    <n v="0"/>
    <n v="0"/>
    <n v="0"/>
    <m/>
    <m/>
    <m/>
    <m/>
    <m/>
    <m/>
    <m/>
    <m/>
    <m/>
    <m/>
    <n v="1492"/>
    <n v="12068"/>
    <n v="13.59"/>
    <n v="20.16"/>
  </r>
  <r>
    <x v="19"/>
    <x v="19"/>
    <x v="11"/>
    <x v="11"/>
    <x v="39"/>
    <x v="838"/>
    <n v="23808"/>
    <n v="18.2"/>
    <n v="1276.24"/>
    <n v="129372.3"/>
    <n v="73722.600000000006"/>
    <n v="70540"/>
    <n v="53.93"/>
    <n v="676.35"/>
    <n v="889042.94"/>
    <m/>
    <m/>
    <m/>
    <m/>
    <m/>
    <m/>
    <m/>
    <m/>
    <m/>
    <m/>
    <n v="9614"/>
    <n v="102096"/>
    <n v="78.06"/>
    <n v="88.2"/>
  </r>
  <r>
    <x v="3"/>
    <x v="3"/>
    <x v="6"/>
    <x v="12"/>
    <x v="6"/>
    <x v="4"/>
    <m/>
    <m/>
    <m/>
    <m/>
    <n v="0"/>
    <m/>
    <m/>
    <m/>
    <m/>
    <m/>
    <m/>
    <m/>
    <m/>
    <m/>
    <m/>
    <m/>
    <m/>
    <m/>
    <m/>
    <n v="0"/>
    <m/>
    <m/>
    <n v="0"/>
  </r>
  <r>
    <x v="73"/>
    <x v="73"/>
    <x v="10"/>
    <x v="1"/>
    <x v="5"/>
    <x v="839"/>
    <n v="76493"/>
    <n v="79.680000000000007"/>
    <n v="10648"/>
    <n v="792211.2"/>
    <n v="0"/>
    <m/>
    <m/>
    <m/>
    <m/>
    <m/>
    <m/>
    <m/>
    <m/>
    <m/>
    <m/>
    <m/>
    <m/>
    <m/>
    <m/>
    <n v="625280"/>
    <n v="25598"/>
    <n v="26.66"/>
    <n v="7816"/>
  </r>
  <r>
    <x v="62"/>
    <x v="62"/>
    <x v="4"/>
    <x v="2"/>
    <x v="127"/>
    <x v="840"/>
    <n v="58589"/>
    <n v="77.5"/>
    <n v="5486.83"/>
    <n v="321473.09999999998"/>
    <n v="4189.1400000000003"/>
    <n v="4943"/>
    <n v="6.54"/>
    <n v="66.489999999999995"/>
    <n v="50518.06"/>
    <m/>
    <m/>
    <m/>
    <m/>
    <m/>
    <m/>
    <m/>
    <m/>
    <m/>
    <m/>
    <n v="1409"/>
    <n v="9785"/>
    <n v="12.94"/>
    <n v="22.37"/>
  </r>
  <r>
    <x v="88"/>
    <x v="88"/>
    <x v="0"/>
    <x v="7"/>
    <x v="65"/>
    <x v="841"/>
    <n v="175572"/>
    <n v="97.54"/>
    <n v="11015.67"/>
    <n v="1536685.5"/>
    <n v="11499.57"/>
    <n v="18268"/>
    <n v="10.15"/>
    <n v="76.66"/>
    <n v="138676.79999999999"/>
    <m/>
    <m/>
    <m/>
    <m/>
    <m/>
    <m/>
    <m/>
    <m/>
    <m/>
    <m/>
    <n v="323000"/>
    <n v="58383"/>
    <n v="32.44"/>
    <n v="2153.33"/>
  </r>
  <r>
    <x v="60"/>
    <x v="60"/>
    <x v="3"/>
    <x v="0"/>
    <x v="31"/>
    <x v="842"/>
    <n v="3152"/>
    <n v="13.13"/>
    <n v="870.1"/>
    <n v="16183.86"/>
    <n v="3998.06"/>
    <n v="6610"/>
    <n v="27.54"/>
    <n v="199.9"/>
    <n v="48213.81"/>
    <m/>
    <m/>
    <m/>
    <m/>
    <m/>
    <m/>
    <m/>
    <m/>
    <m/>
    <m/>
    <n v="50360"/>
    <n v="4469"/>
    <n v="18.62"/>
    <n v="2518"/>
  </r>
  <r>
    <x v="67"/>
    <x v="67"/>
    <x v="5"/>
    <x v="4"/>
    <x v="122"/>
    <x v="843"/>
    <n v="3085"/>
    <n v="3.52"/>
    <n v="197.25"/>
    <n v="13391.07"/>
    <n v="1231.81"/>
    <n v="1946"/>
    <n v="2.2200000000000002"/>
    <n v="16.87"/>
    <n v="14854.81"/>
    <m/>
    <m/>
    <m/>
    <m/>
    <m/>
    <m/>
    <m/>
    <m/>
    <m/>
    <m/>
    <n v="3925"/>
    <n v="78908"/>
    <n v="90.08"/>
    <n v="53.77"/>
  </r>
  <r>
    <x v="51"/>
    <x v="51"/>
    <x v="14"/>
    <x v="1"/>
    <x v="41"/>
    <x v="282"/>
    <n v="24"/>
    <n v="0.67"/>
    <n v="28.67"/>
    <n v="79.98"/>
    <n v="0"/>
    <m/>
    <m/>
    <m/>
    <m/>
    <m/>
    <m/>
    <m/>
    <m/>
    <m/>
    <m/>
    <m/>
    <m/>
    <m/>
    <m/>
    <n v="15200"/>
    <n v="701"/>
    <n v="19.47"/>
    <n v="5066.67"/>
  </r>
  <r>
    <x v="68"/>
    <x v="68"/>
    <x v="0"/>
    <x v="1"/>
    <x v="4"/>
    <x v="844"/>
    <n v="794"/>
    <n v="9.4499999999999993"/>
    <n v="334.86"/>
    <n v="2179.92"/>
    <n v="1700.29"/>
    <n v="2196"/>
    <n v="26.14"/>
    <m/>
    <m/>
    <m/>
    <m/>
    <m/>
    <m/>
    <m/>
    <m/>
    <m/>
    <m/>
    <m/>
    <m/>
    <n v="0.52"/>
    <n v="2468"/>
    <n v="29.38"/>
    <n v="7.0000000000000007E-2"/>
  </r>
  <r>
    <x v="67"/>
    <x v="67"/>
    <x v="3"/>
    <x v="2"/>
    <x v="42"/>
    <x v="845"/>
    <n v="10070"/>
    <n v="27.97"/>
    <n v="2397.33"/>
    <n v="66885.600000000006"/>
    <n v="15355"/>
    <n v="26689"/>
    <n v="74.14"/>
    <n v="511.83"/>
    <n v="185170.49"/>
    <m/>
    <m/>
    <m/>
    <m/>
    <m/>
    <m/>
    <m/>
    <m/>
    <m/>
    <m/>
    <n v="85200"/>
    <n v="8856"/>
    <n v="24.6"/>
    <n v="2840"/>
  </r>
  <r>
    <x v="30"/>
    <x v="30"/>
    <x v="14"/>
    <x v="5"/>
    <x v="128"/>
    <x v="846"/>
    <n v="223981"/>
    <n v="141.4"/>
    <n v="11402.36"/>
    <n v="1399754.16"/>
    <n v="0"/>
    <m/>
    <m/>
    <m/>
    <m/>
    <m/>
    <m/>
    <m/>
    <m/>
    <m/>
    <m/>
    <m/>
    <m/>
    <m/>
    <m/>
    <n v="1569865.95"/>
    <n v="82995"/>
    <n v="52.4"/>
    <n v="11892.92"/>
  </r>
  <r>
    <x v="109"/>
    <x v="109"/>
    <x v="11"/>
    <x v="5"/>
    <x v="98"/>
    <x v="847"/>
    <n v="10575"/>
    <n v="48.96"/>
    <n v="4037.78"/>
    <n v="67592.399999999994"/>
    <n v="4114.24"/>
    <n v="6196"/>
    <n v="28.69"/>
    <n v="228.57"/>
    <n v="49614.8"/>
    <n v="0"/>
    <n v="0"/>
    <n v="0"/>
    <n v="0"/>
    <n v="0"/>
    <n v="0"/>
    <n v="0"/>
    <n v="0"/>
    <n v="0"/>
    <n v="0"/>
    <n v="43"/>
    <n v="809"/>
    <n v="3.75"/>
    <n v="2.39"/>
  </r>
  <r>
    <x v="109"/>
    <x v="109"/>
    <x v="13"/>
    <x v="2"/>
    <x v="2"/>
    <x v="848"/>
    <n v="68519"/>
    <n v="89.22"/>
    <n v="10421.280000000001"/>
    <n v="620274.66"/>
    <n v="0"/>
    <m/>
    <m/>
    <m/>
    <m/>
    <m/>
    <m/>
    <m/>
    <m/>
    <m/>
    <m/>
    <m/>
    <m/>
    <m/>
    <m/>
    <n v="1784"/>
    <n v="11637"/>
    <n v="15.15"/>
    <n v="27.88"/>
  </r>
  <r>
    <x v="179"/>
    <x v="179"/>
    <x v="12"/>
    <x v="1"/>
    <x v="31"/>
    <x v="849"/>
    <n v="2130"/>
    <n v="8.8800000000000008"/>
    <n v="511.25"/>
    <n v="9509.25"/>
    <n v="0"/>
    <m/>
    <m/>
    <m/>
    <m/>
    <m/>
    <m/>
    <m/>
    <m/>
    <m/>
    <m/>
    <m/>
    <m/>
    <m/>
    <m/>
    <n v="1989.48"/>
    <n v="8095"/>
    <n v="33.729999999999997"/>
    <n v="99.47"/>
  </r>
  <r>
    <x v="221"/>
    <x v="221"/>
    <x v="9"/>
    <x v="2"/>
    <x v="30"/>
    <x v="850"/>
    <n v="67540"/>
    <n v="117.26"/>
    <n v="7615"/>
    <n v="339933.6"/>
    <n v="0"/>
    <m/>
    <m/>
    <m/>
    <m/>
    <m/>
    <m/>
    <m/>
    <m/>
    <m/>
    <m/>
    <m/>
    <m/>
    <m/>
    <m/>
    <n v="147670"/>
    <n v="8149"/>
    <n v="14.15"/>
    <n v="3076.46"/>
  </r>
  <r>
    <x v="197"/>
    <x v="197"/>
    <x v="11"/>
    <x v="13"/>
    <x v="6"/>
    <x v="4"/>
    <m/>
    <m/>
    <m/>
    <m/>
    <n v="0"/>
    <m/>
    <m/>
    <m/>
    <m/>
    <m/>
    <m/>
    <m/>
    <m/>
    <m/>
    <m/>
    <m/>
    <m/>
    <m/>
    <m/>
    <n v="28.07"/>
    <n v="97"/>
    <n v="1.01"/>
    <n v="3.51"/>
  </r>
  <r>
    <x v="220"/>
    <x v="220"/>
    <x v="4"/>
    <x v="2"/>
    <x v="9"/>
    <x v="851"/>
    <n v="47141"/>
    <n v="98.21"/>
    <n v="5607.3"/>
    <n v="208591.56"/>
    <n v="0"/>
    <m/>
    <m/>
    <m/>
    <m/>
    <m/>
    <m/>
    <m/>
    <m/>
    <m/>
    <m/>
    <m/>
    <m/>
    <m/>
    <m/>
    <n v="2843.39"/>
    <n v="5015"/>
    <n v="10.45"/>
    <n v="71.08"/>
  </r>
  <r>
    <x v="103"/>
    <x v="103"/>
    <x v="0"/>
    <x v="12"/>
    <x v="6"/>
    <x v="0"/>
    <n v="0"/>
    <n v="0"/>
    <n v="0"/>
    <n v="0"/>
    <n v="0"/>
    <n v="0"/>
    <n v="0"/>
    <m/>
    <m/>
    <n v="0"/>
    <n v="0"/>
    <n v="0"/>
    <n v="0"/>
    <n v="0"/>
    <n v="0"/>
    <n v="0"/>
    <n v="0"/>
    <n v="0"/>
    <n v="0"/>
    <n v="0"/>
    <m/>
    <m/>
    <n v="0"/>
  </r>
  <r>
    <x v="24"/>
    <x v="24"/>
    <x v="3"/>
    <x v="1"/>
    <x v="11"/>
    <x v="852"/>
    <n v="230"/>
    <n v="1.92"/>
    <n v="50.9"/>
    <n v="473.37"/>
    <n v="0"/>
    <m/>
    <m/>
    <m/>
    <m/>
    <m/>
    <m/>
    <m/>
    <m/>
    <m/>
    <m/>
    <m/>
    <m/>
    <m/>
    <m/>
    <n v="1969"/>
    <n v="10100"/>
    <n v="84.17"/>
    <n v="196.9"/>
  </r>
  <r>
    <x v="77"/>
    <x v="77"/>
    <x v="12"/>
    <x v="2"/>
    <x v="9"/>
    <x v="853"/>
    <n v="14799"/>
    <n v="30.83"/>
    <n v="2083.25"/>
    <n v="77496.899999999994"/>
    <n v="15190"/>
    <n v="27836"/>
    <n v="57.99"/>
    <n v="379.75"/>
    <n v="183180.77"/>
    <m/>
    <m/>
    <m/>
    <m/>
    <m/>
    <m/>
    <m/>
    <m/>
    <m/>
    <m/>
    <n v="0"/>
    <n v="9580"/>
    <n v="19.96"/>
    <n v="0"/>
  </r>
  <r>
    <x v="29"/>
    <x v="29"/>
    <x v="3"/>
    <x v="4"/>
    <x v="88"/>
    <x v="854"/>
    <n v="27449"/>
    <n v="29.33"/>
    <n v="1811.64"/>
    <n v="131416.44"/>
    <n v="131699.76999999999"/>
    <n v="163818"/>
    <n v="175.02"/>
    <n v="1688.46"/>
    <n v="1588207.05"/>
    <m/>
    <m/>
    <m/>
    <m/>
    <m/>
    <m/>
    <m/>
    <m/>
    <m/>
    <m/>
    <n v="999039"/>
    <n v="54867"/>
    <n v="58.62"/>
    <n v="12808.19"/>
  </r>
  <r>
    <x v="3"/>
    <x v="3"/>
    <x v="13"/>
    <x v="12"/>
    <x v="6"/>
    <x v="4"/>
    <m/>
    <m/>
    <m/>
    <m/>
    <n v="0"/>
    <m/>
    <m/>
    <m/>
    <m/>
    <m/>
    <m/>
    <m/>
    <m/>
    <m/>
    <m/>
    <m/>
    <m/>
    <m/>
    <m/>
    <n v="0"/>
    <m/>
    <m/>
    <n v="0"/>
  </r>
  <r>
    <x v="98"/>
    <x v="98"/>
    <x v="10"/>
    <x v="19"/>
    <x v="70"/>
    <x v="855"/>
    <n v="1600"/>
    <n v="2.52"/>
    <n v="132.08000000000001"/>
    <n v="6510"/>
    <n v="3927.26"/>
    <n v="4921"/>
    <n v="7.74"/>
    <n v="74.099999999999994"/>
    <n v="47359.95"/>
    <m/>
    <m/>
    <m/>
    <m/>
    <m/>
    <m/>
    <m/>
    <m/>
    <m/>
    <m/>
    <n v="605400"/>
    <n v="44370"/>
    <n v="69.760000000000005"/>
    <n v="11422.64"/>
  </r>
  <r>
    <x v="215"/>
    <x v="215"/>
    <x v="6"/>
    <x v="2"/>
    <x v="12"/>
    <x v="856"/>
    <n v="10510"/>
    <n v="62.56"/>
    <n v="4148.57"/>
    <n v="54014.400000000001"/>
    <n v="0"/>
    <m/>
    <m/>
    <m/>
    <m/>
    <m/>
    <m/>
    <m/>
    <m/>
    <m/>
    <n v="1601"/>
    <n v="3620"/>
    <n v="21.55"/>
    <n v="114"/>
    <n v="35836.78"/>
    <n v="170164.14"/>
    <n v="5401"/>
    <n v="32.15"/>
    <n v="12154.58"/>
  </r>
  <r>
    <x v="47"/>
    <x v="47"/>
    <x v="0"/>
    <x v="7"/>
    <x v="14"/>
    <x v="857"/>
    <n v="17158"/>
    <n v="32.5"/>
    <n v="2590.75"/>
    <n v="106013.49"/>
    <n v="7754.61"/>
    <n v="32555"/>
    <n v="61.66"/>
    <m/>
    <m/>
    <m/>
    <m/>
    <m/>
    <m/>
    <m/>
    <m/>
    <m/>
    <m/>
    <m/>
    <m/>
    <n v="0.18"/>
    <n v="858"/>
    <n v="1.63"/>
    <n v="0"/>
  </r>
  <r>
    <x v="158"/>
    <x v="158"/>
    <x v="12"/>
    <x v="5"/>
    <x v="29"/>
    <x v="858"/>
    <n v="26144"/>
    <n v="41.9"/>
    <n v="3850.6"/>
    <n v="186214.83"/>
    <n v="16444"/>
    <n v="22227"/>
    <n v="35.619999999999997"/>
    <n v="316.23"/>
    <n v="198303.13"/>
    <m/>
    <m/>
    <m/>
    <m/>
    <m/>
    <m/>
    <m/>
    <m/>
    <m/>
    <m/>
    <n v="224526"/>
    <n v="22028"/>
    <n v="35.299999999999997"/>
    <n v="4317.8100000000004"/>
  </r>
  <r>
    <x v="88"/>
    <x v="88"/>
    <x v="4"/>
    <x v="7"/>
    <x v="65"/>
    <x v="859"/>
    <n v="47620"/>
    <n v="26.46"/>
    <n v="2187.5300000000002"/>
    <n v="305159.96999999997"/>
    <n v="1451.99"/>
    <n v="2045"/>
    <n v="1.1399999999999999"/>
    <n v="9.68"/>
    <n v="17509.96"/>
    <m/>
    <m/>
    <m/>
    <m/>
    <m/>
    <m/>
    <m/>
    <m/>
    <m/>
    <m/>
    <n v="101037"/>
    <n v="26027"/>
    <n v="14.46"/>
    <n v="673.58"/>
  </r>
  <r>
    <x v="60"/>
    <x v="60"/>
    <x v="14"/>
    <x v="0"/>
    <x v="31"/>
    <x v="860"/>
    <n v="3387"/>
    <n v="14.11"/>
    <n v="846.75"/>
    <n v="15749.55"/>
    <n v="4031.04"/>
    <n v="5471"/>
    <n v="22.8"/>
    <n v="201.55"/>
    <n v="48611.49"/>
    <m/>
    <m/>
    <m/>
    <m/>
    <m/>
    <m/>
    <m/>
    <m/>
    <m/>
    <m/>
    <n v="56860"/>
    <n v="5367"/>
    <n v="22.36"/>
    <n v="2843"/>
  </r>
  <r>
    <x v="71"/>
    <x v="71"/>
    <x v="15"/>
    <x v="7"/>
    <x v="38"/>
    <x v="861"/>
    <n v="55993"/>
    <n v="83.32"/>
    <n v="7928.75"/>
    <n v="412929.3"/>
    <n v="0"/>
    <m/>
    <m/>
    <m/>
    <m/>
    <m/>
    <m/>
    <m/>
    <m/>
    <m/>
    <m/>
    <m/>
    <m/>
    <m/>
    <m/>
    <n v="39448"/>
    <n v="14731"/>
    <n v="21.92"/>
    <n v="704.43"/>
  </r>
  <r>
    <x v="105"/>
    <x v="105"/>
    <x v="10"/>
    <x v="2"/>
    <x v="30"/>
    <x v="862"/>
    <n v="55240"/>
    <n v="95.9"/>
    <n v="11125"/>
    <n v="496620"/>
    <n v="0"/>
    <m/>
    <m/>
    <m/>
    <m/>
    <m/>
    <m/>
    <m/>
    <m/>
    <m/>
    <m/>
    <m/>
    <m/>
    <m/>
    <m/>
    <n v="0"/>
    <n v="10920"/>
    <n v="18.96"/>
    <n v="0"/>
  </r>
  <r>
    <x v="88"/>
    <x v="88"/>
    <x v="12"/>
    <x v="3"/>
    <x v="6"/>
    <x v="863"/>
    <n v="998"/>
    <n v="10.4"/>
    <n v="695.63"/>
    <n v="5175.45"/>
    <n v="37.83"/>
    <n v="115"/>
    <n v="1.2"/>
    <n v="4.7300000000000004"/>
    <n v="456.17"/>
    <m/>
    <m/>
    <m/>
    <m/>
    <m/>
    <n v="500"/>
    <n v="1080"/>
    <n v="11.25"/>
    <n v="62"/>
    <n v="11192"/>
    <n v="45815"/>
    <n v="7682"/>
    <n v="80.02"/>
    <n v="5726.88"/>
  </r>
  <r>
    <x v="68"/>
    <x v="68"/>
    <x v="1"/>
    <x v="1"/>
    <x v="4"/>
    <x v="864"/>
    <n v="82"/>
    <n v="0.98"/>
    <n v="58.14"/>
    <n v="378.51"/>
    <n v="2398.64"/>
    <n v="2886"/>
    <n v="34.36"/>
    <n v="342.66"/>
    <n v="28925.94"/>
    <m/>
    <m/>
    <m/>
    <m/>
    <m/>
    <n v="976"/>
    <n v="1629"/>
    <n v="19.39"/>
    <n v="139"/>
    <n v="21846.78"/>
    <n v="0.45"/>
    <n v="1610"/>
    <n v="19.170000000000002"/>
    <n v="0.06"/>
  </r>
  <r>
    <x v="56"/>
    <x v="56"/>
    <x v="8"/>
    <x v="6"/>
    <x v="6"/>
    <x v="865"/>
    <n v="5546"/>
    <n v="57.77"/>
    <n v="4230"/>
    <n v="31471.200000000001"/>
    <n v="430.65"/>
    <n v="633"/>
    <n v="6.59"/>
    <n v="53.83"/>
    <n v="5193.34"/>
    <m/>
    <m/>
    <m/>
    <m/>
    <m/>
    <m/>
    <m/>
    <m/>
    <m/>
    <m/>
    <n v="83846"/>
    <n v="12320"/>
    <n v="128.33000000000001"/>
    <n v="10480.75"/>
  </r>
  <r>
    <x v="65"/>
    <x v="65"/>
    <x v="1"/>
    <x v="7"/>
    <x v="10"/>
    <x v="866"/>
    <n v="73953"/>
    <n v="83.28"/>
    <n v="10320.27"/>
    <n v="710241"/>
    <n v="0"/>
    <m/>
    <m/>
    <m/>
    <m/>
    <m/>
    <m/>
    <m/>
    <m/>
    <m/>
    <m/>
    <m/>
    <m/>
    <m/>
    <m/>
    <n v="1715.31"/>
    <n v="10632"/>
    <n v="11.97"/>
    <n v="23.18"/>
  </r>
  <r>
    <x v="91"/>
    <x v="91"/>
    <x v="8"/>
    <x v="12"/>
    <x v="66"/>
    <x v="4"/>
    <m/>
    <m/>
    <m/>
    <m/>
    <n v="0"/>
    <m/>
    <m/>
    <m/>
    <m/>
    <m/>
    <m/>
    <m/>
    <m/>
    <m/>
    <m/>
    <m/>
    <m/>
    <m/>
    <m/>
    <n v="0"/>
    <m/>
    <m/>
    <n v="0"/>
  </r>
  <r>
    <x v="25"/>
    <x v="25"/>
    <x v="12"/>
    <x v="18"/>
    <x v="16"/>
    <x v="867"/>
    <n v="2930"/>
    <n v="61.04"/>
    <n v="6042.25"/>
    <n v="22477.17"/>
    <n v="4516.97"/>
    <n v="7230"/>
    <n v="150.63"/>
    <m/>
    <m/>
    <m/>
    <m/>
    <m/>
    <m/>
    <m/>
    <m/>
    <m/>
    <m/>
    <m/>
    <m/>
    <n v="254"/>
    <n v="1515"/>
    <n v="31.56"/>
    <n v="63.5"/>
  </r>
  <r>
    <x v="79"/>
    <x v="79"/>
    <x v="14"/>
    <x v="2"/>
    <x v="66"/>
    <x v="868"/>
    <n v="4185"/>
    <n v="15.85"/>
    <n v="1063.8599999999999"/>
    <n v="21766.65"/>
    <n v="0"/>
    <m/>
    <m/>
    <m/>
    <m/>
    <n v="5759"/>
    <n v="14416"/>
    <n v="54.61"/>
    <n v="261"/>
    <n v="72960.77"/>
    <m/>
    <m/>
    <m/>
    <m/>
    <m/>
    <n v="1249.32"/>
    <n v="10427"/>
    <n v="39.5"/>
    <n v="56.79"/>
  </r>
  <r>
    <x v="31"/>
    <x v="31"/>
    <x v="15"/>
    <x v="7"/>
    <x v="10"/>
    <x v="869"/>
    <n v="102943"/>
    <n v="115.93"/>
    <n v="9627.0300000000007"/>
    <n v="662532"/>
    <n v="0"/>
    <n v="0"/>
    <n v="0"/>
    <n v="0"/>
    <n v="0"/>
    <m/>
    <m/>
    <m/>
    <m/>
    <m/>
    <m/>
    <m/>
    <m/>
    <m/>
    <m/>
    <n v="1532"/>
    <n v="25831"/>
    <n v="29.09"/>
    <n v="20.7"/>
  </r>
  <r>
    <x v="183"/>
    <x v="183"/>
    <x v="7"/>
    <x v="2"/>
    <x v="20"/>
    <x v="870"/>
    <n v="20123"/>
    <n v="27.95"/>
    <n v="3656"/>
    <n v="204004.8"/>
    <n v="0"/>
    <m/>
    <m/>
    <m/>
    <m/>
    <m/>
    <m/>
    <m/>
    <m/>
    <m/>
    <m/>
    <m/>
    <m/>
    <m/>
    <m/>
    <n v="59000"/>
    <n v="2082"/>
    <n v="2.89"/>
    <n v="983.33"/>
  </r>
  <r>
    <x v="24"/>
    <x v="24"/>
    <x v="6"/>
    <x v="2"/>
    <x v="29"/>
    <x v="871"/>
    <n v="6422"/>
    <n v="10.29"/>
    <n v="774.38"/>
    <n v="37449.24"/>
    <n v="10766.25"/>
    <n v="15660"/>
    <n v="25.1"/>
    <n v="207.04"/>
    <n v="129833.39"/>
    <m/>
    <m/>
    <m/>
    <m/>
    <m/>
    <m/>
    <m/>
    <m/>
    <m/>
    <m/>
    <n v="0"/>
    <m/>
    <m/>
    <n v="0"/>
  </r>
  <r>
    <x v="40"/>
    <x v="40"/>
    <x v="2"/>
    <x v="22"/>
    <x v="31"/>
    <x v="872"/>
    <n v="8371"/>
    <n v="34.880000000000003"/>
    <n v="2281.25"/>
    <n v="42431.25"/>
    <n v="8387"/>
    <n v="12841"/>
    <n v="53.5"/>
    <n v="419.35"/>
    <n v="101141.38"/>
    <m/>
    <m/>
    <m/>
    <m/>
    <m/>
    <m/>
    <m/>
    <m/>
    <m/>
    <m/>
    <n v="99900"/>
    <n v="5934"/>
    <n v="24.73"/>
    <n v="4995"/>
  </r>
  <r>
    <x v="24"/>
    <x v="24"/>
    <x v="10"/>
    <x v="5"/>
    <x v="61"/>
    <x v="873"/>
    <n v="26406"/>
    <n v="23.92"/>
    <n v="2269.89"/>
    <n v="194211.9"/>
    <n v="56657.95"/>
    <n v="75338"/>
    <n v="68.239999999999995"/>
    <n v="615.85"/>
    <n v="683255.23"/>
    <m/>
    <m/>
    <m/>
    <m/>
    <m/>
    <m/>
    <m/>
    <m/>
    <m/>
    <m/>
    <n v="5142"/>
    <n v="14791"/>
    <n v="13.4"/>
    <n v="55.89"/>
  </r>
  <r>
    <x v="176"/>
    <x v="176"/>
    <x v="6"/>
    <x v="12"/>
    <x v="6"/>
    <x v="4"/>
    <m/>
    <m/>
    <m/>
    <m/>
    <n v="0"/>
    <m/>
    <m/>
    <m/>
    <m/>
    <m/>
    <m/>
    <m/>
    <m/>
    <m/>
    <m/>
    <m/>
    <m/>
    <m/>
    <m/>
    <n v="0"/>
    <m/>
    <m/>
    <n v="0"/>
  </r>
  <r>
    <x v="202"/>
    <x v="202"/>
    <x v="10"/>
    <x v="5"/>
    <x v="5"/>
    <x v="4"/>
    <m/>
    <m/>
    <m/>
    <m/>
    <n v="0"/>
    <m/>
    <m/>
    <m/>
    <m/>
    <m/>
    <m/>
    <m/>
    <m/>
    <m/>
    <m/>
    <m/>
    <m/>
    <m/>
    <m/>
    <n v="0"/>
    <m/>
    <m/>
    <n v="0"/>
  </r>
  <r>
    <x v="127"/>
    <x v="127"/>
    <x v="2"/>
    <x v="12"/>
    <x v="16"/>
    <x v="874"/>
    <n v="352"/>
    <n v="7.33"/>
    <n v="968.75"/>
    <n v="3603.75"/>
    <n v="0"/>
    <m/>
    <m/>
    <m/>
    <m/>
    <m/>
    <m/>
    <m/>
    <m/>
    <m/>
    <m/>
    <m/>
    <m/>
    <m/>
    <m/>
    <n v="37.83"/>
    <n v="879"/>
    <n v="18.309999999999999"/>
    <n v="9.4600000000000009"/>
  </r>
  <r>
    <x v="46"/>
    <x v="46"/>
    <x v="0"/>
    <x v="5"/>
    <x v="59"/>
    <x v="875"/>
    <n v="157543"/>
    <n v="113.18"/>
    <n v="10342.24"/>
    <n v="1115721"/>
    <n v="0"/>
    <n v="1655"/>
    <n v="1.19"/>
    <m/>
    <m/>
    <m/>
    <m/>
    <m/>
    <m/>
    <m/>
    <m/>
    <m/>
    <m/>
    <m/>
    <m/>
    <n v="0"/>
    <n v="26914"/>
    <n v="19.329999999999998"/>
    <n v="0"/>
  </r>
  <r>
    <x v="5"/>
    <x v="5"/>
    <x v="2"/>
    <x v="7"/>
    <x v="5"/>
    <x v="876"/>
    <n v="130088"/>
    <n v="135.51"/>
    <n v="7877.81"/>
    <n v="586109.25"/>
    <n v="0"/>
    <m/>
    <m/>
    <m/>
    <m/>
    <m/>
    <m/>
    <m/>
    <m/>
    <m/>
    <m/>
    <m/>
    <m/>
    <m/>
    <m/>
    <n v="3337"/>
    <n v="14836"/>
    <n v="15.45"/>
    <n v="41.71"/>
  </r>
  <r>
    <x v="38"/>
    <x v="38"/>
    <x v="13"/>
    <x v="2"/>
    <x v="42"/>
    <x v="877"/>
    <n v="18281"/>
    <n v="50.78"/>
    <n v="2541.37"/>
    <n v="70904.13"/>
    <n v="4087.74"/>
    <n v="15992"/>
    <n v="44.42"/>
    <n v="136.26"/>
    <n v="49295.26"/>
    <m/>
    <m/>
    <m/>
    <m/>
    <m/>
    <m/>
    <m/>
    <m/>
    <m/>
    <m/>
    <n v="730"/>
    <n v="5000"/>
    <n v="13.89"/>
    <n v="24.33"/>
  </r>
  <r>
    <x v="115"/>
    <x v="115"/>
    <x v="12"/>
    <x v="2"/>
    <x v="38"/>
    <x v="878"/>
    <n v="85782"/>
    <n v="127.65"/>
    <n v="9992.86"/>
    <n v="520428"/>
    <n v="0"/>
    <m/>
    <m/>
    <m/>
    <m/>
    <m/>
    <m/>
    <m/>
    <m/>
    <m/>
    <m/>
    <m/>
    <m/>
    <m/>
    <m/>
    <n v="1116500"/>
    <n v="54576"/>
    <n v="81.209999999999994"/>
    <n v="19937.5"/>
  </r>
  <r>
    <x v="18"/>
    <x v="18"/>
    <x v="4"/>
    <x v="7"/>
    <x v="9"/>
    <x v="879"/>
    <n v="7466"/>
    <n v="15.55"/>
    <n v="864.95"/>
    <n v="32176.14"/>
    <n v="16437.439999999999"/>
    <n v="22302"/>
    <n v="46.46"/>
    <n v="410.94"/>
    <n v="198224.01"/>
    <m/>
    <m/>
    <m/>
    <m/>
    <m/>
    <m/>
    <m/>
    <m/>
    <m/>
    <m/>
    <n v="80000"/>
    <n v="13030"/>
    <n v="27.15"/>
    <n v="2000"/>
  </r>
  <r>
    <x v="147"/>
    <x v="147"/>
    <x v="3"/>
    <x v="14"/>
    <x v="129"/>
    <x v="880"/>
    <n v="267372"/>
    <n v="178.25"/>
    <n v="10786.56"/>
    <n v="1253937.6000000001"/>
    <n v="9442"/>
    <n v="15800"/>
    <n v="10.53"/>
    <m/>
    <m/>
    <m/>
    <m/>
    <m/>
    <m/>
    <m/>
    <m/>
    <m/>
    <m/>
    <m/>
    <m/>
    <n v="4717"/>
    <n v="20024"/>
    <n v="13.35"/>
    <n v="37.74"/>
  </r>
  <r>
    <x v="107"/>
    <x v="107"/>
    <x v="8"/>
    <x v="2"/>
    <x v="21"/>
    <x v="881"/>
    <n v="16511"/>
    <n v="57.33"/>
    <n v="3626.67"/>
    <n v="80947.199999999997"/>
    <n v="5687.68"/>
    <n v="7354"/>
    <n v="25.53"/>
    <m/>
    <m/>
    <m/>
    <m/>
    <m/>
    <m/>
    <m/>
    <m/>
    <m/>
    <m/>
    <m/>
    <m/>
    <n v="748.61"/>
    <n v="2042"/>
    <n v="7.09"/>
    <n v="31.19"/>
  </r>
  <r>
    <x v="20"/>
    <x v="20"/>
    <x v="11"/>
    <x v="18"/>
    <x v="6"/>
    <x v="882"/>
    <n v="37"/>
    <n v="0.39"/>
    <n v="21.88"/>
    <n v="162.75"/>
    <n v="58.2"/>
    <n v="192"/>
    <n v="2"/>
    <n v="7.27"/>
    <n v="701.8"/>
    <m/>
    <m/>
    <m/>
    <m/>
    <m/>
    <m/>
    <m/>
    <m/>
    <m/>
    <m/>
    <n v="36000"/>
    <n v="2481"/>
    <n v="25.84"/>
    <n v="4500"/>
  </r>
  <r>
    <x v="29"/>
    <x v="29"/>
    <x v="0"/>
    <x v="6"/>
    <x v="19"/>
    <x v="883"/>
    <n v="1509"/>
    <n v="8.3800000000000008"/>
    <n v="290"/>
    <n v="4045.5"/>
    <n v="688.65"/>
    <n v="1072"/>
    <n v="5.96"/>
    <m/>
    <m/>
    <m/>
    <m/>
    <m/>
    <m/>
    <m/>
    <m/>
    <m/>
    <m/>
    <m/>
    <m/>
    <n v="2021"/>
    <n v="17374"/>
    <n v="96.52"/>
    <n v="134.72999999999999"/>
  </r>
  <r>
    <x v="97"/>
    <x v="97"/>
    <x v="10"/>
    <x v="2"/>
    <x v="9"/>
    <x v="884"/>
    <n v="54327"/>
    <n v="113.18"/>
    <n v="10403.799999999999"/>
    <n v="387021.36"/>
    <n v="0"/>
    <m/>
    <m/>
    <m/>
    <m/>
    <m/>
    <m/>
    <m/>
    <m/>
    <m/>
    <m/>
    <m/>
    <m/>
    <m/>
    <m/>
    <n v="241600"/>
    <n v="23877"/>
    <n v="49.74"/>
    <n v="6040"/>
  </r>
  <r>
    <x v="12"/>
    <x v="12"/>
    <x v="11"/>
    <x v="19"/>
    <x v="28"/>
    <x v="885"/>
    <n v="4544"/>
    <n v="31.56"/>
    <n v="2139.75"/>
    <n v="23879.61"/>
    <n v="6304.56"/>
    <n v="9077"/>
    <n v="63.03"/>
    <n v="525.38"/>
    <n v="76028.56"/>
    <m/>
    <m/>
    <m/>
    <m/>
    <m/>
    <m/>
    <m/>
    <m/>
    <m/>
    <m/>
    <n v="476"/>
    <n v="6296"/>
    <n v="43.72"/>
    <n v="39.67"/>
  </r>
  <r>
    <x v="218"/>
    <x v="218"/>
    <x v="2"/>
    <x v="2"/>
    <x v="110"/>
    <x v="886"/>
    <n v="57771"/>
    <n v="104.66"/>
    <n v="8219.1299999999992"/>
    <n v="351614.4"/>
    <n v="0"/>
    <m/>
    <m/>
    <m/>
    <m/>
    <m/>
    <m/>
    <m/>
    <m/>
    <m/>
    <m/>
    <m/>
    <m/>
    <m/>
    <m/>
    <n v="606395"/>
    <n v="30297"/>
    <n v="54.89"/>
    <n v="13182.5"/>
  </r>
  <r>
    <x v="81"/>
    <x v="81"/>
    <x v="4"/>
    <x v="0"/>
    <x v="42"/>
    <x v="887"/>
    <n v="13207"/>
    <n v="36.69"/>
    <n v="2146.17"/>
    <n v="59878.05"/>
    <n v="5805.04"/>
    <n v="8849"/>
    <n v="24.58"/>
    <n v="193.5"/>
    <n v="70004.759999999995"/>
    <m/>
    <m/>
    <m/>
    <m/>
    <m/>
    <m/>
    <m/>
    <m/>
    <m/>
    <m/>
    <n v="17400"/>
    <n v="2861"/>
    <n v="7.95"/>
    <n v="580"/>
  </r>
  <r>
    <x v="46"/>
    <x v="46"/>
    <x v="5"/>
    <x v="2"/>
    <x v="81"/>
    <x v="888"/>
    <n v="15177"/>
    <n v="40.799999999999997"/>
    <n v="2571.6799999999998"/>
    <n v="74141.460000000006"/>
    <n v="14632.4"/>
    <n v="15180"/>
    <n v="40.81"/>
    <n v="472.01"/>
    <n v="176456.45"/>
    <m/>
    <m/>
    <m/>
    <m/>
    <m/>
    <m/>
    <m/>
    <m/>
    <m/>
    <m/>
    <n v="780"/>
    <n v="4203"/>
    <n v="11.3"/>
    <n v="25.16"/>
  </r>
  <r>
    <x v="94"/>
    <x v="94"/>
    <x v="2"/>
    <x v="7"/>
    <x v="66"/>
    <x v="889"/>
    <n v="34927"/>
    <n v="132.30000000000001"/>
    <n v="11300"/>
    <n v="231198"/>
    <n v="0"/>
    <m/>
    <m/>
    <m/>
    <m/>
    <m/>
    <m/>
    <m/>
    <m/>
    <m/>
    <m/>
    <m/>
    <m/>
    <m/>
    <m/>
    <n v="653.70000000000005"/>
    <n v="1630"/>
    <n v="6.17"/>
    <n v="29.71"/>
  </r>
  <r>
    <x v="223"/>
    <x v="223"/>
    <x v="15"/>
    <x v="2"/>
    <x v="31"/>
    <x v="890"/>
    <n v="3883"/>
    <n v="16.18"/>
    <n v="1402.4"/>
    <n v="26084.639999999999"/>
    <n v="1757"/>
    <n v="3373"/>
    <n v="14.05"/>
    <n v="87.85"/>
    <n v="21188.19"/>
    <m/>
    <m/>
    <m/>
    <m/>
    <m/>
    <m/>
    <m/>
    <m/>
    <m/>
    <m/>
    <n v="126.02"/>
    <n v="5012"/>
    <n v="20.88"/>
    <n v="6.3"/>
  </r>
  <r>
    <x v="25"/>
    <x v="25"/>
    <x v="7"/>
    <x v="14"/>
    <x v="17"/>
    <x v="891"/>
    <n v="19020"/>
    <n v="31.7"/>
    <n v="3892"/>
    <n v="180978"/>
    <n v="0"/>
    <m/>
    <m/>
    <m/>
    <m/>
    <m/>
    <m/>
    <m/>
    <m/>
    <m/>
    <m/>
    <m/>
    <m/>
    <m/>
    <m/>
    <n v="1320"/>
    <n v="7074"/>
    <n v="11.79"/>
    <n v="26.4"/>
  </r>
  <r>
    <x v="136"/>
    <x v="136"/>
    <x v="14"/>
    <x v="4"/>
    <x v="9"/>
    <x v="892"/>
    <n v="34833"/>
    <n v="72.569999999999993"/>
    <n v="5610.6"/>
    <n v="208714.32"/>
    <n v="24195.93"/>
    <n v="30247"/>
    <n v="63.01"/>
    <m/>
    <m/>
    <m/>
    <m/>
    <m/>
    <m/>
    <m/>
    <m/>
    <m/>
    <m/>
    <m/>
    <m/>
    <n v="258600"/>
    <n v="22382"/>
    <n v="46.63"/>
    <n v="6465"/>
  </r>
  <r>
    <x v="4"/>
    <x v="4"/>
    <x v="14"/>
    <x v="18"/>
    <x v="16"/>
    <x v="893"/>
    <n v="120"/>
    <n v="2.5"/>
    <n v="42.25"/>
    <n v="157.16999999999999"/>
    <n v="0"/>
    <m/>
    <m/>
    <m/>
    <m/>
    <m/>
    <m/>
    <m/>
    <m/>
    <m/>
    <m/>
    <m/>
    <m/>
    <m/>
    <m/>
    <n v="456"/>
    <n v="2916"/>
    <n v="60.75"/>
    <n v="114"/>
  </r>
  <r>
    <x v="0"/>
    <x v="0"/>
    <x v="12"/>
    <x v="17"/>
    <x v="33"/>
    <x v="894"/>
    <n v="56923"/>
    <n v="47.44"/>
    <n v="3831.28"/>
    <n v="356309.04"/>
    <n v="84228"/>
    <n v="143623"/>
    <n v="119.69"/>
    <n v="842.28"/>
    <n v="1015730.72"/>
    <m/>
    <m/>
    <m/>
    <m/>
    <m/>
    <m/>
    <m/>
    <m/>
    <m/>
    <m/>
    <n v="4413"/>
    <n v="93289"/>
    <n v="77.739999999999995"/>
    <n v="44.13"/>
  </r>
  <r>
    <x v="81"/>
    <x v="81"/>
    <x v="13"/>
    <x v="5"/>
    <x v="17"/>
    <x v="895"/>
    <n v="64555"/>
    <n v="107.59"/>
    <n v="6687.92"/>
    <n v="310988.28000000003"/>
    <n v="0"/>
    <m/>
    <m/>
    <m/>
    <m/>
    <m/>
    <m/>
    <m/>
    <m/>
    <m/>
    <m/>
    <m/>
    <m/>
    <m/>
    <m/>
    <n v="91000"/>
    <n v="9520"/>
    <n v="15.87"/>
    <n v="1820"/>
  </r>
  <r>
    <x v="161"/>
    <x v="161"/>
    <x v="14"/>
    <x v="22"/>
    <x v="56"/>
    <x v="896"/>
    <n v="54011"/>
    <n v="37.51"/>
    <n v="3040.11"/>
    <n v="339276.09"/>
    <n v="91182.35"/>
    <n v="123856"/>
    <n v="86.01"/>
    <n v="759.85"/>
    <n v="1099595.28"/>
    <m/>
    <m/>
    <m/>
    <m/>
    <m/>
    <m/>
    <m/>
    <m/>
    <m/>
    <m/>
    <n v="2221"/>
    <n v="27319"/>
    <n v="18.97"/>
    <n v="18.510000000000002"/>
  </r>
  <r>
    <x v="76"/>
    <x v="76"/>
    <x v="1"/>
    <x v="6"/>
    <x v="31"/>
    <x v="897"/>
    <n v="52"/>
    <n v="0.22"/>
    <n v="12.3"/>
    <n v="228.78"/>
    <n v="24206.6"/>
    <n v="33986"/>
    <n v="141.61000000000001"/>
    <n v="1210.33"/>
    <n v="291914.59999999998"/>
    <m/>
    <m/>
    <m/>
    <m/>
    <m/>
    <m/>
    <m/>
    <m/>
    <m/>
    <m/>
    <n v="3577"/>
    <n v="14010"/>
    <n v="58.38"/>
    <n v="178.85"/>
  </r>
  <r>
    <x v="121"/>
    <x v="121"/>
    <x v="3"/>
    <x v="2"/>
    <x v="3"/>
    <x v="898"/>
    <n v="104578"/>
    <n v="121.04"/>
    <n v="8501.11"/>
    <n v="569234.4"/>
    <n v="0"/>
    <m/>
    <m/>
    <m/>
    <m/>
    <m/>
    <m/>
    <m/>
    <m/>
    <m/>
    <m/>
    <m/>
    <m/>
    <m/>
    <m/>
    <n v="261400"/>
    <n v="20259"/>
    <n v="23.45"/>
    <n v="3630.56"/>
  </r>
  <r>
    <x v="101"/>
    <x v="101"/>
    <x v="5"/>
    <x v="1"/>
    <x v="6"/>
    <x v="899"/>
    <n v="3554"/>
    <n v="37.020000000000003"/>
    <n v="2533.13"/>
    <n v="18846.45"/>
    <n v="8157.13"/>
    <n v="6475"/>
    <n v="67.45"/>
    <m/>
    <m/>
    <m/>
    <m/>
    <m/>
    <m/>
    <m/>
    <m/>
    <m/>
    <m/>
    <m/>
    <m/>
    <n v="57503"/>
    <n v="7950"/>
    <n v="82.81"/>
    <n v="7187.88"/>
  </r>
  <r>
    <x v="29"/>
    <x v="29"/>
    <x v="7"/>
    <x v="1"/>
    <x v="32"/>
    <x v="900"/>
    <n v="528"/>
    <n v="4.8899999999999997"/>
    <n v="353.44"/>
    <n v="2958.33"/>
    <n v="0"/>
    <m/>
    <m/>
    <m/>
    <m/>
    <m/>
    <m/>
    <m/>
    <m/>
    <m/>
    <m/>
    <m/>
    <m/>
    <m/>
    <m/>
    <n v="214"/>
    <n v="1439"/>
    <n v="13.32"/>
    <n v="23.78"/>
  </r>
  <r>
    <x v="140"/>
    <x v="140"/>
    <x v="0"/>
    <x v="5"/>
    <x v="55"/>
    <x v="901"/>
    <n v="140161"/>
    <n v="121.67"/>
    <n v="9548.26"/>
    <n v="852468.69"/>
    <n v="0"/>
    <m/>
    <m/>
    <m/>
    <m/>
    <m/>
    <m/>
    <m/>
    <m/>
    <m/>
    <m/>
    <m/>
    <m/>
    <m/>
    <m/>
    <n v="416963"/>
    <n v="25253"/>
    <n v="21.92"/>
    <n v="4343.3599999999997"/>
  </r>
  <r>
    <x v="73"/>
    <x v="73"/>
    <x v="13"/>
    <x v="5"/>
    <x v="26"/>
    <x v="902"/>
    <n v="30724"/>
    <n v="37.65"/>
    <n v="3464.12"/>
    <n v="219070.8"/>
    <n v="28223.08"/>
    <n v="30065"/>
    <n v="36.840000000000003"/>
    <n v="415.05"/>
    <n v="340350.64"/>
    <m/>
    <m/>
    <m/>
    <m/>
    <m/>
    <m/>
    <m/>
    <m/>
    <m/>
    <m/>
    <n v="2209"/>
    <n v="23794"/>
    <n v="29.16"/>
    <n v="32.49"/>
  </r>
  <r>
    <x v="121"/>
    <x v="121"/>
    <x v="13"/>
    <x v="13"/>
    <x v="6"/>
    <x v="4"/>
    <m/>
    <m/>
    <m/>
    <m/>
    <n v="0"/>
    <m/>
    <m/>
    <m/>
    <m/>
    <m/>
    <m/>
    <m/>
    <m/>
    <m/>
    <m/>
    <m/>
    <m/>
    <m/>
    <m/>
    <n v="12000"/>
    <n v="2279"/>
    <n v="23.74"/>
    <n v="1500"/>
  </r>
  <r>
    <x v="72"/>
    <x v="72"/>
    <x v="11"/>
    <x v="13"/>
    <x v="6"/>
    <x v="4"/>
    <m/>
    <m/>
    <m/>
    <m/>
    <n v="0"/>
    <m/>
    <m/>
    <m/>
    <m/>
    <m/>
    <m/>
    <m/>
    <m/>
    <m/>
    <m/>
    <m/>
    <m/>
    <m/>
    <m/>
    <n v="92900"/>
    <n v="3166"/>
    <n v="32.979999999999997"/>
    <n v="11612.5"/>
  </r>
  <r>
    <x v="17"/>
    <x v="17"/>
    <x v="6"/>
    <x v="7"/>
    <x v="64"/>
    <x v="903"/>
    <n v="27965"/>
    <n v="31.07"/>
    <n v="2866.4"/>
    <n v="199931.4"/>
    <n v="40038.800000000003"/>
    <n v="48266"/>
    <n v="53.63"/>
    <n v="533.85"/>
    <n v="482839.87"/>
    <m/>
    <m/>
    <m/>
    <m/>
    <m/>
    <m/>
    <m/>
    <m/>
    <m/>
    <m/>
    <n v="512300"/>
    <n v="63176"/>
    <n v="70.2"/>
    <n v="6830.67"/>
  </r>
  <r>
    <x v="91"/>
    <x v="91"/>
    <x v="13"/>
    <x v="5"/>
    <x v="3"/>
    <x v="904"/>
    <n v="104071"/>
    <n v="120.45"/>
    <n v="9020"/>
    <n v="603979.19999999995"/>
    <n v="0"/>
    <m/>
    <m/>
    <m/>
    <m/>
    <m/>
    <m/>
    <m/>
    <m/>
    <m/>
    <m/>
    <m/>
    <m/>
    <m/>
    <m/>
    <n v="174800"/>
    <n v="8221"/>
    <n v="9.52"/>
    <n v="2427.7800000000002"/>
  </r>
  <r>
    <x v="20"/>
    <x v="20"/>
    <x v="8"/>
    <x v="2"/>
    <x v="26"/>
    <x v="905"/>
    <n v="110097"/>
    <n v="134.91999999999999"/>
    <n v="13453.69"/>
    <n v="850811.43"/>
    <n v="0"/>
    <m/>
    <m/>
    <m/>
    <m/>
    <m/>
    <m/>
    <m/>
    <m/>
    <m/>
    <m/>
    <m/>
    <m/>
    <m/>
    <m/>
    <n v="400760"/>
    <n v="27613"/>
    <n v="33.840000000000003"/>
    <n v="5893.53"/>
  </r>
  <r>
    <x v="61"/>
    <x v="61"/>
    <x v="14"/>
    <x v="1"/>
    <x v="1"/>
    <x v="4"/>
    <m/>
    <m/>
    <m/>
    <m/>
    <n v="0"/>
    <m/>
    <m/>
    <m/>
    <m/>
    <m/>
    <m/>
    <m/>
    <m/>
    <m/>
    <m/>
    <m/>
    <m/>
    <m/>
    <m/>
    <n v="0"/>
    <m/>
    <m/>
    <n v="0"/>
  </r>
  <r>
    <x v="78"/>
    <x v="78"/>
    <x v="15"/>
    <x v="1"/>
    <x v="51"/>
    <x v="4"/>
    <m/>
    <m/>
    <m/>
    <m/>
    <n v="0"/>
    <m/>
    <m/>
    <m/>
    <m/>
    <m/>
    <m/>
    <m/>
    <m/>
    <m/>
    <m/>
    <m/>
    <m/>
    <m/>
    <m/>
    <n v="7500"/>
    <n v="701"/>
    <n v="58.42"/>
    <n v="7500"/>
  </r>
  <r>
    <x v="118"/>
    <x v="118"/>
    <x v="9"/>
    <x v="2"/>
    <x v="5"/>
    <x v="906"/>
    <n v="150317"/>
    <n v="156.58000000000001"/>
    <n v="10981.99"/>
    <n v="817059.87"/>
    <n v="0"/>
    <m/>
    <m/>
    <m/>
    <m/>
    <m/>
    <m/>
    <m/>
    <m/>
    <m/>
    <m/>
    <m/>
    <m/>
    <m/>
    <m/>
    <n v="408873"/>
    <n v="17890"/>
    <n v="18.64"/>
    <n v="5110.91"/>
  </r>
  <r>
    <x v="78"/>
    <x v="78"/>
    <x v="6"/>
    <x v="17"/>
    <x v="46"/>
    <x v="4"/>
    <m/>
    <m/>
    <m/>
    <m/>
    <n v="0"/>
    <m/>
    <m/>
    <m/>
    <m/>
    <m/>
    <m/>
    <m/>
    <m/>
    <m/>
    <m/>
    <m/>
    <m/>
    <m/>
    <m/>
    <n v="166300"/>
    <n v="15090"/>
    <n v="48.37"/>
    <n v="6396.15"/>
  </r>
  <r>
    <x v="91"/>
    <x v="91"/>
    <x v="5"/>
    <x v="3"/>
    <x v="7"/>
    <x v="907"/>
    <n v="1079"/>
    <n v="44.96"/>
    <n v="2609.5"/>
    <n v="4853.67"/>
    <n v="2128.0300000000002"/>
    <n v="2257"/>
    <n v="94.04"/>
    <n v="1064.02"/>
    <n v="25662.560000000001"/>
    <m/>
    <m/>
    <m/>
    <m/>
    <m/>
    <m/>
    <m/>
    <m/>
    <m/>
    <m/>
    <n v="0"/>
    <n v="90"/>
    <n v="3.75"/>
    <n v="0"/>
  </r>
  <r>
    <x v="19"/>
    <x v="19"/>
    <x v="10"/>
    <x v="11"/>
    <x v="39"/>
    <x v="908"/>
    <n v="3616"/>
    <n v="2.76"/>
    <n v="291.08999999999997"/>
    <n v="29507.97"/>
    <n v="41759.46"/>
    <n v="50392"/>
    <n v="38.53"/>
    <n v="383.11"/>
    <n v="503589.82"/>
    <m/>
    <m/>
    <m/>
    <m/>
    <m/>
    <m/>
    <m/>
    <m/>
    <m/>
    <m/>
    <n v="897"/>
    <n v="9993"/>
    <n v="7.64"/>
    <n v="8.23"/>
  </r>
  <r>
    <x v="103"/>
    <x v="103"/>
    <x v="3"/>
    <x v="28"/>
    <x v="16"/>
    <x v="4"/>
    <m/>
    <m/>
    <m/>
    <m/>
    <n v="0"/>
    <m/>
    <m/>
    <m/>
    <m/>
    <m/>
    <m/>
    <m/>
    <m/>
    <m/>
    <m/>
    <m/>
    <m/>
    <m/>
    <m/>
    <n v="93.58"/>
    <n v="190"/>
    <n v="3.96"/>
    <n v="23.39"/>
  </r>
  <r>
    <x v="157"/>
    <x v="157"/>
    <x v="0"/>
    <x v="2"/>
    <x v="9"/>
    <x v="909"/>
    <n v="9008"/>
    <n v="18.77"/>
    <n v="1491.98"/>
    <n v="55501.47"/>
    <n v="10757.52"/>
    <n v="13648"/>
    <n v="28.43"/>
    <m/>
    <m/>
    <m/>
    <m/>
    <m/>
    <m/>
    <m/>
    <m/>
    <m/>
    <m/>
    <m/>
    <m/>
    <n v="715.19"/>
    <n v="3354"/>
    <n v="6.99"/>
    <n v="17.88"/>
  </r>
  <r>
    <x v="133"/>
    <x v="133"/>
    <x v="1"/>
    <x v="1"/>
    <x v="6"/>
    <x v="910"/>
    <n v="429"/>
    <n v="4.47"/>
    <n v="337.38"/>
    <n v="2510.0700000000002"/>
    <n v="60"/>
    <n v="128"/>
    <n v="1.33"/>
    <n v="7.5"/>
    <n v="723.56"/>
    <m/>
    <m/>
    <m/>
    <m/>
    <m/>
    <n v="4020"/>
    <n v="5329"/>
    <n v="55.51"/>
    <n v="502"/>
    <n v="89983.679999999993"/>
    <n v="91.71"/>
    <n v="4963"/>
    <n v="51.7"/>
    <n v="11.46"/>
  </r>
  <r>
    <x v="107"/>
    <x v="107"/>
    <x v="9"/>
    <x v="2"/>
    <x v="21"/>
    <x v="911"/>
    <n v="18398"/>
    <n v="63.88"/>
    <n v="3590"/>
    <n v="80128.800000000003"/>
    <n v="6006"/>
    <n v="10551"/>
    <n v="36.64"/>
    <n v="250.25"/>
    <n v="72428.160000000003"/>
    <m/>
    <m/>
    <m/>
    <m/>
    <m/>
    <m/>
    <m/>
    <m/>
    <m/>
    <m/>
    <n v="1350.18"/>
    <n v="1902"/>
    <n v="6.6"/>
    <n v="56.26"/>
  </r>
  <r>
    <x v="93"/>
    <x v="93"/>
    <x v="3"/>
    <x v="2"/>
    <x v="37"/>
    <x v="912"/>
    <n v="17374"/>
    <n v="45.24"/>
    <n v="3548.75"/>
    <n v="105610.8"/>
    <n v="8635.31"/>
    <n v="17967"/>
    <n v="46.79"/>
    <n v="269.85000000000002"/>
    <n v="104135.74"/>
    <m/>
    <m/>
    <m/>
    <m/>
    <m/>
    <m/>
    <m/>
    <m/>
    <m/>
    <m/>
    <n v="109705"/>
    <n v="4131"/>
    <n v="10.76"/>
    <n v="3428.28"/>
  </r>
  <r>
    <x v="128"/>
    <x v="128"/>
    <x v="10"/>
    <x v="2"/>
    <x v="48"/>
    <x v="913"/>
    <n v="40232"/>
    <n v="65.739999999999995"/>
    <n v="6997.65"/>
    <n v="331898.40000000002"/>
    <n v="2419"/>
    <n v="4586"/>
    <n v="7.49"/>
    <m/>
    <m/>
    <m/>
    <m/>
    <m/>
    <m/>
    <m/>
    <m/>
    <m/>
    <m/>
    <m/>
    <m/>
    <n v="70800"/>
    <n v="8209"/>
    <n v="13.41"/>
    <n v="1388.24"/>
  </r>
  <r>
    <x v="225"/>
    <x v="225"/>
    <x v="13"/>
    <x v="2"/>
    <x v="29"/>
    <x v="914"/>
    <n v="76189"/>
    <n v="122.1"/>
    <n v="11375.38"/>
    <n v="550113.6"/>
    <n v="0"/>
    <m/>
    <m/>
    <m/>
    <m/>
    <m/>
    <m/>
    <m/>
    <m/>
    <m/>
    <m/>
    <m/>
    <m/>
    <m/>
    <m/>
    <n v="1273.4000000000001"/>
    <n v="19126"/>
    <n v="30.65"/>
    <n v="24.49"/>
  </r>
  <r>
    <x v="226"/>
    <x v="226"/>
    <x v="8"/>
    <x v="1"/>
    <x v="1"/>
    <x v="915"/>
    <n v="2245"/>
    <n v="31.18"/>
    <n v="1485.67"/>
    <n v="8290.02"/>
    <n v="0"/>
    <m/>
    <m/>
    <m/>
    <m/>
    <m/>
    <m/>
    <m/>
    <m/>
    <m/>
    <m/>
    <m/>
    <m/>
    <m/>
    <m/>
    <n v="0"/>
    <m/>
    <m/>
    <n v="0"/>
  </r>
  <r>
    <x v="173"/>
    <x v="173"/>
    <x v="8"/>
    <x v="3"/>
    <x v="28"/>
    <x v="916"/>
    <n v="472"/>
    <n v="3.28"/>
    <n v="139.5"/>
    <n v="1556.82"/>
    <n v="0.97"/>
    <n v="31"/>
    <n v="0.22"/>
    <n v="0.08"/>
    <n v="11.7"/>
    <m/>
    <m/>
    <m/>
    <m/>
    <m/>
    <m/>
    <m/>
    <m/>
    <m/>
    <m/>
    <n v="62045"/>
    <n v="3143"/>
    <n v="21.83"/>
    <n v="5170.42"/>
  </r>
  <r>
    <x v="92"/>
    <x v="92"/>
    <x v="10"/>
    <x v="2"/>
    <x v="5"/>
    <x v="917"/>
    <n v="68194"/>
    <n v="71.040000000000006"/>
    <n v="8702.1299999999992"/>
    <n v="647438.1"/>
    <n v="0"/>
    <m/>
    <m/>
    <m/>
    <m/>
    <m/>
    <m/>
    <m/>
    <m/>
    <m/>
    <m/>
    <m/>
    <m/>
    <m/>
    <m/>
    <n v="2395.56"/>
    <n v="7935"/>
    <n v="8.27"/>
    <n v="29.94"/>
  </r>
  <r>
    <x v="38"/>
    <x v="38"/>
    <x v="6"/>
    <x v="2"/>
    <x v="42"/>
    <x v="918"/>
    <n v="19187"/>
    <n v="53.3"/>
    <n v="3788.3"/>
    <n v="105693.57"/>
    <n v="11161.01"/>
    <n v="27829"/>
    <n v="77.3"/>
    <n v="372.03"/>
    <n v="134593.95000000001"/>
    <m/>
    <m/>
    <m/>
    <m/>
    <m/>
    <m/>
    <m/>
    <m/>
    <m/>
    <m/>
    <n v="2335"/>
    <n v="15394"/>
    <n v="42.76"/>
    <n v="77.83"/>
  </r>
  <r>
    <x v="36"/>
    <x v="36"/>
    <x v="13"/>
    <x v="1"/>
    <x v="6"/>
    <x v="334"/>
    <n v="39"/>
    <n v="0.41"/>
    <n v="14.25"/>
    <n v="106.02"/>
    <n v="853"/>
    <n v="30"/>
    <n v="0.31"/>
    <n v="106.63"/>
    <n v="10286.58"/>
    <m/>
    <m/>
    <m/>
    <m/>
    <m/>
    <m/>
    <m/>
    <m/>
    <m/>
    <m/>
    <n v="51873"/>
    <n v="4130"/>
    <n v="43.02"/>
    <n v="6484.13"/>
  </r>
  <r>
    <x v="45"/>
    <x v="45"/>
    <x v="14"/>
    <x v="6"/>
    <x v="53"/>
    <x v="919"/>
    <n v="25"/>
    <n v="0.16"/>
    <n v="9.92"/>
    <n v="119.97"/>
    <n v="718.72"/>
    <n v="923"/>
    <n v="5.92"/>
    <n v="55.29"/>
    <n v="8667.26"/>
    <m/>
    <m/>
    <m/>
    <m/>
    <m/>
    <m/>
    <m/>
    <m/>
    <m/>
    <m/>
    <n v="4595.79"/>
    <n v="22561"/>
    <n v="144.62"/>
    <n v="353.52"/>
  </r>
  <r>
    <x v="97"/>
    <x v="97"/>
    <x v="15"/>
    <x v="7"/>
    <x v="9"/>
    <x v="920"/>
    <n v="51152"/>
    <n v="106.57"/>
    <n v="9628.5"/>
    <n v="358180.2"/>
    <n v="0"/>
    <m/>
    <m/>
    <m/>
    <m/>
    <m/>
    <m/>
    <m/>
    <m/>
    <m/>
    <m/>
    <m/>
    <m/>
    <m/>
    <m/>
    <n v="186267"/>
    <n v="17455"/>
    <n v="36.36"/>
    <n v="4656.68"/>
  </r>
  <r>
    <x v="49"/>
    <x v="49"/>
    <x v="13"/>
    <x v="1"/>
    <x v="71"/>
    <x v="4"/>
    <m/>
    <m/>
    <m/>
    <m/>
    <n v="0"/>
    <m/>
    <m/>
    <m/>
    <m/>
    <m/>
    <m/>
    <m/>
    <m/>
    <m/>
    <m/>
    <m/>
    <m/>
    <m/>
    <m/>
    <n v="78177"/>
    <n v="7613"/>
    <n v="126.88"/>
    <n v="15635.4"/>
  </r>
  <r>
    <x v="47"/>
    <x v="47"/>
    <x v="13"/>
    <x v="18"/>
    <x v="68"/>
    <x v="921"/>
    <n v="1386"/>
    <n v="7.22"/>
    <n v="361.31"/>
    <n v="5376.33"/>
    <n v="792.43"/>
    <n v="1108"/>
    <n v="5.77"/>
    <m/>
    <m/>
    <m/>
    <m/>
    <m/>
    <m/>
    <m/>
    <m/>
    <m/>
    <m/>
    <m/>
    <m/>
    <n v="411.53"/>
    <n v="18456"/>
    <n v="96.13"/>
    <n v="25.72"/>
  </r>
  <r>
    <x v="0"/>
    <x v="0"/>
    <x v="4"/>
    <x v="6"/>
    <x v="21"/>
    <x v="922"/>
    <n v="21925"/>
    <n v="76.13"/>
    <n v="4242.25"/>
    <n v="94687.02"/>
    <n v="11219"/>
    <n v="16295"/>
    <n v="56.58"/>
    <n v="467.46"/>
    <n v="135293.29"/>
    <m/>
    <m/>
    <m/>
    <m/>
    <m/>
    <m/>
    <m/>
    <m/>
    <m/>
    <m/>
    <n v="6119"/>
    <n v="52932"/>
    <n v="183.79"/>
    <n v="254.96"/>
  </r>
  <r>
    <x v="141"/>
    <x v="141"/>
    <x v="1"/>
    <x v="7"/>
    <x v="82"/>
    <x v="923"/>
    <n v="35580"/>
    <n v="80.14"/>
    <n v="10306.969999999999"/>
    <n v="354662.94"/>
    <n v="0"/>
    <n v="0"/>
    <n v="0"/>
    <m/>
    <m/>
    <n v="0"/>
    <n v="0"/>
    <n v="0"/>
    <n v="0"/>
    <n v="0"/>
    <n v="0"/>
    <n v="0"/>
    <n v="0"/>
    <n v="0"/>
    <n v="0"/>
    <n v="93608"/>
    <n v="3653"/>
    <n v="8.23"/>
    <n v="2529.9499999999998"/>
  </r>
  <r>
    <x v="11"/>
    <x v="11"/>
    <x v="3"/>
    <x v="2"/>
    <x v="29"/>
    <x v="924"/>
    <n v="92563"/>
    <n v="148.34"/>
    <n v="10233.959999999999"/>
    <n v="494914.38"/>
    <n v="0"/>
    <m/>
    <m/>
    <m/>
    <m/>
    <n v="314"/>
    <n v="865"/>
    <n v="1.39"/>
    <n v="6"/>
    <n v="3978.07"/>
    <m/>
    <m/>
    <m/>
    <m/>
    <m/>
    <n v="228681"/>
    <n v="10723"/>
    <n v="17.18"/>
    <n v="4397.71"/>
  </r>
  <r>
    <x v="58"/>
    <x v="58"/>
    <x v="10"/>
    <x v="1"/>
    <x v="7"/>
    <x v="925"/>
    <n v="98"/>
    <n v="4.08"/>
    <n v="100"/>
    <n v="186"/>
    <n v="17.46"/>
    <n v="871"/>
    <n v="36.29"/>
    <n v="8.73"/>
    <n v="210.54"/>
    <m/>
    <m/>
    <m/>
    <m/>
    <m/>
    <m/>
    <m/>
    <m/>
    <m/>
    <m/>
    <n v="4100"/>
    <n v="143"/>
    <n v="5.96"/>
    <n v="2050"/>
  </r>
  <r>
    <x v="135"/>
    <x v="135"/>
    <x v="1"/>
    <x v="4"/>
    <x v="57"/>
    <x v="926"/>
    <n v="1282"/>
    <n v="2.54"/>
    <n v="146.93"/>
    <n v="5739.03"/>
    <n v="123.18"/>
    <n v="237"/>
    <n v="0.47"/>
    <m/>
    <m/>
    <m/>
    <m/>
    <m/>
    <m/>
    <m/>
    <m/>
    <m/>
    <m/>
    <m/>
    <m/>
    <n v="221494"/>
    <n v="6848"/>
    <n v="13.59"/>
    <n v="5273.67"/>
  </r>
  <r>
    <x v="21"/>
    <x v="21"/>
    <x v="3"/>
    <x v="1"/>
    <x v="1"/>
    <x v="927"/>
    <n v="141"/>
    <n v="1.96"/>
    <n v="70.33"/>
    <n v="392.46"/>
    <n v="0"/>
    <m/>
    <m/>
    <m/>
    <m/>
    <m/>
    <m/>
    <m/>
    <m/>
    <m/>
    <m/>
    <m/>
    <m/>
    <m/>
    <m/>
    <n v="424.04"/>
    <n v="3911"/>
    <n v="54.32"/>
    <n v="70.67"/>
  </r>
  <r>
    <x v="109"/>
    <x v="109"/>
    <x v="10"/>
    <x v="5"/>
    <x v="98"/>
    <x v="928"/>
    <n v="8392"/>
    <n v="38.85"/>
    <n v="3506.67"/>
    <n v="58701.599999999999"/>
    <n v="6688"/>
    <n v="9182"/>
    <n v="42.51"/>
    <n v="371.56"/>
    <n v="80652.600000000006"/>
    <n v="0"/>
    <n v="0"/>
    <n v="0"/>
    <n v="0"/>
    <n v="0"/>
    <n v="0"/>
    <n v="0"/>
    <n v="0"/>
    <n v="0"/>
    <n v="0"/>
    <n v="54120"/>
    <n v="1051"/>
    <n v="4.87"/>
    <n v="3006.67"/>
  </r>
  <r>
    <x v="121"/>
    <x v="121"/>
    <x v="4"/>
    <x v="12"/>
    <x v="6"/>
    <x v="4"/>
    <m/>
    <m/>
    <m/>
    <m/>
    <n v="0"/>
    <m/>
    <m/>
    <m/>
    <m/>
    <m/>
    <m/>
    <m/>
    <m/>
    <m/>
    <m/>
    <m/>
    <m/>
    <m/>
    <m/>
    <n v="17400"/>
    <n v="2457"/>
    <n v="25.59"/>
    <n v="2175"/>
  </r>
  <r>
    <x v="111"/>
    <x v="111"/>
    <x v="10"/>
    <x v="1"/>
    <x v="28"/>
    <x v="929"/>
    <n v="99"/>
    <n v="0.69"/>
    <n v="73.33"/>
    <n v="818.4"/>
    <n v="0"/>
    <m/>
    <m/>
    <m/>
    <m/>
    <m/>
    <m/>
    <m/>
    <m/>
    <m/>
    <m/>
    <m/>
    <m/>
    <m/>
    <m/>
    <n v="502.51"/>
    <n v="4550"/>
    <n v="31.6"/>
    <n v="41.88"/>
  </r>
  <r>
    <x v="24"/>
    <x v="24"/>
    <x v="4"/>
    <x v="7"/>
    <x v="5"/>
    <x v="930"/>
    <n v="30128"/>
    <n v="31.38"/>
    <n v="2576.0300000000002"/>
    <n v="191656.26"/>
    <n v="40322.019999999997"/>
    <n v="20071"/>
    <n v="20.91"/>
    <n v="504.03"/>
    <n v="486255.31"/>
    <m/>
    <m/>
    <m/>
    <m/>
    <m/>
    <m/>
    <m/>
    <m/>
    <m/>
    <m/>
    <n v="1152"/>
    <n v="8962"/>
    <n v="9.34"/>
    <n v="14.4"/>
  </r>
  <r>
    <x v="14"/>
    <x v="14"/>
    <x v="2"/>
    <x v="0"/>
    <x v="76"/>
    <x v="931"/>
    <n v="36667"/>
    <n v="67.900000000000006"/>
    <n v="3596.8"/>
    <n v="150526.07999999999"/>
    <n v="19305.53"/>
    <n v="33592"/>
    <n v="62.21"/>
    <n v="429.01"/>
    <n v="232811.16"/>
    <m/>
    <m/>
    <m/>
    <m/>
    <m/>
    <m/>
    <m/>
    <m/>
    <m/>
    <m/>
    <n v="0"/>
    <n v="19530"/>
    <n v="36.17"/>
    <n v="0"/>
  </r>
  <r>
    <x v="73"/>
    <x v="73"/>
    <x v="13"/>
    <x v="4"/>
    <x v="85"/>
    <x v="932"/>
    <n v="248068"/>
    <n v="91.47"/>
    <n v="8432.57"/>
    <n v="1772357.73"/>
    <n v="186653.73"/>
    <n v="194340"/>
    <n v="71.66"/>
    <n v="825.9"/>
    <n v="2250913.38"/>
    <m/>
    <m/>
    <m/>
    <m/>
    <m/>
    <m/>
    <m/>
    <m/>
    <m/>
    <m/>
    <n v="28980"/>
    <n v="327065"/>
    <n v="120.6"/>
    <n v="128.22999999999999"/>
  </r>
  <r>
    <x v="193"/>
    <x v="193"/>
    <x v="14"/>
    <x v="7"/>
    <x v="31"/>
    <x v="933"/>
    <n v="7767"/>
    <n v="32.36"/>
    <n v="3421.1"/>
    <n v="63632.46"/>
    <n v="0"/>
    <m/>
    <m/>
    <m/>
    <m/>
    <m/>
    <m/>
    <m/>
    <m/>
    <m/>
    <m/>
    <m/>
    <m/>
    <m/>
    <m/>
    <n v="0"/>
    <m/>
    <m/>
    <n v="0"/>
  </r>
  <r>
    <x v="19"/>
    <x v="19"/>
    <x v="11"/>
    <x v="36"/>
    <x v="32"/>
    <x v="4"/>
    <m/>
    <m/>
    <m/>
    <m/>
    <n v="0"/>
    <m/>
    <m/>
    <m/>
    <m/>
    <m/>
    <m/>
    <m/>
    <m/>
    <m/>
    <m/>
    <m/>
    <m/>
    <m/>
    <m/>
    <n v="0"/>
    <m/>
    <m/>
    <n v="0"/>
  </r>
  <r>
    <x v="204"/>
    <x v="204"/>
    <x v="4"/>
    <x v="2"/>
    <x v="9"/>
    <x v="934"/>
    <n v="41372"/>
    <n v="86.19"/>
    <n v="6171"/>
    <n v="229561.2"/>
    <n v="0"/>
    <m/>
    <m/>
    <m/>
    <m/>
    <m/>
    <m/>
    <m/>
    <m/>
    <m/>
    <m/>
    <m/>
    <m/>
    <m/>
    <m/>
    <n v="113697"/>
    <n v="20988"/>
    <n v="43.73"/>
    <n v="2842.43"/>
  </r>
  <r>
    <x v="21"/>
    <x v="21"/>
    <x v="7"/>
    <x v="0"/>
    <x v="77"/>
    <x v="935"/>
    <n v="42001"/>
    <n v="31.25"/>
    <n v="3551.25"/>
    <n v="369898.2"/>
    <n v="0"/>
    <m/>
    <m/>
    <m/>
    <m/>
    <m/>
    <m/>
    <m/>
    <m/>
    <m/>
    <m/>
    <m/>
    <m/>
    <m/>
    <m/>
    <n v="2492.48"/>
    <n v="18159"/>
    <n v="13.51"/>
    <n v="22.25"/>
  </r>
  <r>
    <x v="156"/>
    <x v="156"/>
    <x v="14"/>
    <x v="7"/>
    <x v="2"/>
    <x v="936"/>
    <n v="59753"/>
    <n v="77.8"/>
    <n v="6613.27"/>
    <n v="393621.57"/>
    <n v="0"/>
    <m/>
    <m/>
    <m/>
    <m/>
    <m/>
    <m/>
    <m/>
    <m/>
    <m/>
    <m/>
    <m/>
    <m/>
    <m/>
    <m/>
    <n v="2209.75"/>
    <n v="9647"/>
    <n v="12.56"/>
    <n v="34.53"/>
  </r>
  <r>
    <x v="195"/>
    <x v="195"/>
    <x v="9"/>
    <x v="1"/>
    <x v="11"/>
    <x v="937"/>
    <n v="369"/>
    <n v="3.08"/>
    <n v="120"/>
    <n v="1116"/>
    <n v="0"/>
    <m/>
    <m/>
    <m/>
    <m/>
    <n v="619"/>
    <n v="1480"/>
    <n v="12.33"/>
    <n v="61"/>
    <n v="7842.11"/>
    <m/>
    <m/>
    <m/>
    <m/>
    <m/>
    <n v="173.79"/>
    <n v="1415"/>
    <n v="11.79"/>
    <n v="17.38"/>
  </r>
  <r>
    <x v="176"/>
    <x v="176"/>
    <x v="3"/>
    <x v="1"/>
    <x v="28"/>
    <x v="938"/>
    <n v="27"/>
    <n v="0.19"/>
    <n v="5.75"/>
    <n v="64.17"/>
    <n v="131.91"/>
    <n v="270"/>
    <n v="1.88"/>
    <n v="10.99"/>
    <n v="1590.75"/>
    <m/>
    <m/>
    <m/>
    <m/>
    <m/>
    <m/>
    <m/>
    <m/>
    <m/>
    <m/>
    <n v="323.77999999999997"/>
    <n v="10025"/>
    <n v="69.62"/>
    <n v="26.98"/>
  </r>
  <r>
    <x v="142"/>
    <x v="142"/>
    <x v="4"/>
    <x v="2"/>
    <x v="2"/>
    <x v="939"/>
    <n v="61320"/>
    <n v="79.84"/>
    <n v="5005.17"/>
    <n v="297907.83"/>
    <n v="0"/>
    <m/>
    <m/>
    <m/>
    <m/>
    <m/>
    <m/>
    <m/>
    <m/>
    <m/>
    <m/>
    <m/>
    <m/>
    <m/>
    <m/>
    <n v="98200"/>
    <n v="7241"/>
    <n v="9.43"/>
    <n v="1534.38"/>
  </r>
  <r>
    <x v="44"/>
    <x v="44"/>
    <x v="6"/>
    <x v="7"/>
    <x v="63"/>
    <x v="940"/>
    <n v="334015"/>
    <n v="140.58000000000001"/>
    <n v="9734.81"/>
    <n v="1792568.49"/>
    <n v="13896.22"/>
    <n v="18681"/>
    <n v="7.86"/>
    <m/>
    <m/>
    <m/>
    <m/>
    <m/>
    <m/>
    <m/>
    <m/>
    <m/>
    <m/>
    <m/>
    <m/>
    <n v="8600"/>
    <n v="73960"/>
    <n v="31.13"/>
    <n v="43.43"/>
  </r>
  <r>
    <x v="166"/>
    <x v="166"/>
    <x v="1"/>
    <x v="7"/>
    <x v="20"/>
    <x v="941"/>
    <n v="47468"/>
    <n v="65.930000000000007"/>
    <n v="10984"/>
    <n v="612907.19999999995"/>
    <n v="0"/>
    <m/>
    <m/>
    <m/>
    <m/>
    <m/>
    <m/>
    <m/>
    <m/>
    <m/>
    <m/>
    <m/>
    <m/>
    <m/>
    <m/>
    <n v="1198"/>
    <n v="6833"/>
    <n v="9.49"/>
    <n v="19.97"/>
  </r>
  <r>
    <x v="20"/>
    <x v="20"/>
    <x v="12"/>
    <x v="4"/>
    <x v="10"/>
    <x v="942"/>
    <n v="6305"/>
    <n v="7.1"/>
    <n v="389.58"/>
    <n v="26810.97"/>
    <n v="4041.71"/>
    <n v="7160"/>
    <n v="8.06"/>
    <n v="54.62"/>
    <n v="48740.160000000003"/>
    <m/>
    <m/>
    <m/>
    <m/>
    <m/>
    <m/>
    <m/>
    <m/>
    <m/>
    <m/>
    <n v="244200"/>
    <n v="15458"/>
    <n v="17.41"/>
    <n v="3300"/>
  </r>
  <r>
    <x v="63"/>
    <x v="63"/>
    <x v="9"/>
    <x v="4"/>
    <x v="40"/>
    <x v="943"/>
    <n v="95601"/>
    <n v="113.81"/>
    <n v="6573.4"/>
    <n v="427928.34"/>
    <n v="58664.66"/>
    <n v="86700"/>
    <n v="103.21"/>
    <n v="838.07"/>
    <n v="707454.68"/>
    <m/>
    <m/>
    <m/>
    <m/>
    <m/>
    <m/>
    <m/>
    <m/>
    <m/>
    <m/>
    <n v="685965"/>
    <n v="70881"/>
    <n v="84.38"/>
    <n v="9799.5"/>
  </r>
  <r>
    <x v="51"/>
    <x v="51"/>
    <x v="8"/>
    <x v="7"/>
    <x v="34"/>
    <x v="944"/>
    <n v="28345"/>
    <n v="67.489999999999995"/>
    <n v="4740.57"/>
    <n v="154305.60000000001"/>
    <n v="10792.43"/>
    <n v="13371"/>
    <n v="31.84"/>
    <n v="308.36"/>
    <n v="130149.21"/>
    <m/>
    <m/>
    <m/>
    <m/>
    <m/>
    <m/>
    <m/>
    <m/>
    <m/>
    <m/>
    <n v="135800"/>
    <n v="4971"/>
    <n v="11.84"/>
    <n v="3880"/>
  </r>
  <r>
    <x v="183"/>
    <x v="183"/>
    <x v="6"/>
    <x v="2"/>
    <x v="20"/>
    <x v="945"/>
    <n v="77846"/>
    <n v="108.12"/>
    <n v="9720.33"/>
    <n v="542394.6"/>
    <n v="0"/>
    <m/>
    <m/>
    <m/>
    <m/>
    <m/>
    <m/>
    <m/>
    <m/>
    <m/>
    <m/>
    <m/>
    <m/>
    <m/>
    <m/>
    <n v="241.83"/>
    <n v="17498"/>
    <n v="24.3"/>
    <n v="4.03"/>
  </r>
  <r>
    <x v="59"/>
    <x v="59"/>
    <x v="14"/>
    <x v="7"/>
    <x v="21"/>
    <x v="946"/>
    <n v="36557"/>
    <n v="126.93"/>
    <n v="7693.21"/>
    <n v="171712.41"/>
    <n v="0"/>
    <m/>
    <m/>
    <m/>
    <m/>
    <m/>
    <m/>
    <m/>
    <m/>
    <m/>
    <m/>
    <m/>
    <m/>
    <m/>
    <m/>
    <n v="15570.66"/>
    <n v="1637"/>
    <n v="5.68"/>
    <n v="648.78"/>
  </r>
  <r>
    <x v="21"/>
    <x v="21"/>
    <x v="14"/>
    <x v="1"/>
    <x v="1"/>
    <x v="947"/>
    <n v="1496"/>
    <n v="20.78"/>
    <n v="73.5"/>
    <n v="410.13"/>
    <n v="0"/>
    <n v="96"/>
    <n v="1.33"/>
    <m/>
    <m/>
    <m/>
    <m/>
    <m/>
    <m/>
    <m/>
    <m/>
    <m/>
    <m/>
    <m/>
    <m/>
    <n v="258.27"/>
    <n v="83751"/>
    <n v="1163.21"/>
    <n v="43.05"/>
  </r>
  <r>
    <x v="207"/>
    <x v="207"/>
    <x v="13"/>
    <x v="2"/>
    <x v="91"/>
    <x v="948"/>
    <n v="35964"/>
    <n v="55.5"/>
    <n v="4608.5600000000004"/>
    <n v="231441.66"/>
    <n v="5409.86"/>
    <n v="4676"/>
    <n v="7.22"/>
    <n v="100.18"/>
    <n v="65239.15"/>
    <m/>
    <m/>
    <m/>
    <m/>
    <m/>
    <m/>
    <m/>
    <m/>
    <m/>
    <m/>
    <n v="68944"/>
    <n v="11786"/>
    <n v="18.190000000000001"/>
    <n v="1276.74"/>
  </r>
  <r>
    <x v="40"/>
    <x v="40"/>
    <x v="1"/>
    <x v="6"/>
    <x v="12"/>
    <x v="949"/>
    <n v="2425"/>
    <n v="14.43"/>
    <n v="1312.64"/>
    <n v="17090.61"/>
    <n v="0"/>
    <m/>
    <m/>
    <m/>
    <m/>
    <m/>
    <m/>
    <m/>
    <m/>
    <m/>
    <m/>
    <m/>
    <m/>
    <m/>
    <m/>
    <n v="183000"/>
    <n v="10285"/>
    <n v="61.22"/>
    <n v="13071.43"/>
  </r>
  <r>
    <x v="148"/>
    <x v="148"/>
    <x v="7"/>
    <x v="1"/>
    <x v="7"/>
    <x v="4"/>
    <m/>
    <m/>
    <m/>
    <m/>
    <n v="0"/>
    <m/>
    <m/>
    <m/>
    <m/>
    <m/>
    <m/>
    <m/>
    <m/>
    <m/>
    <m/>
    <m/>
    <m/>
    <m/>
    <m/>
    <n v="102.93"/>
    <n v="547"/>
    <n v="22.79"/>
    <n v="51.47"/>
  </r>
  <r>
    <x v="38"/>
    <x v="38"/>
    <x v="8"/>
    <x v="6"/>
    <x v="7"/>
    <x v="950"/>
    <n v="30"/>
    <n v="1.25"/>
    <n v="52.5"/>
    <n v="97.65"/>
    <n v="0"/>
    <m/>
    <m/>
    <m/>
    <m/>
    <m/>
    <m/>
    <m/>
    <m/>
    <m/>
    <m/>
    <m/>
    <m/>
    <m/>
    <m/>
    <n v="210"/>
    <n v="745"/>
    <n v="31.04"/>
    <n v="105"/>
  </r>
  <r>
    <x v="227"/>
    <x v="227"/>
    <x v="11"/>
    <x v="2"/>
    <x v="15"/>
    <x v="951"/>
    <n v="14628"/>
    <n v="33.86"/>
    <n v="3194.44"/>
    <n v="106950"/>
    <n v="20611.060000000001"/>
    <n v="22465"/>
    <n v="52"/>
    <n v="572.53"/>
    <n v="248554.92"/>
    <m/>
    <m/>
    <m/>
    <m/>
    <m/>
    <m/>
    <m/>
    <m/>
    <m/>
    <m/>
    <n v="1101"/>
    <n v="13956"/>
    <n v="32.31"/>
    <n v="30.58"/>
  </r>
  <r>
    <x v="83"/>
    <x v="83"/>
    <x v="0"/>
    <x v="7"/>
    <x v="9"/>
    <x v="952"/>
    <n v="63453"/>
    <n v="132.19"/>
    <n v="9411.75"/>
    <n v="350117.1"/>
    <n v="919.5"/>
    <n v="1382"/>
    <n v="2.88"/>
    <n v="22.99"/>
    <n v="11088.47"/>
    <m/>
    <m/>
    <m/>
    <m/>
    <m/>
    <m/>
    <m/>
    <m/>
    <m/>
    <m/>
    <n v="1242"/>
    <n v="12524"/>
    <n v="26.09"/>
    <n v="31.05"/>
  </r>
  <r>
    <x v="48"/>
    <x v="48"/>
    <x v="10"/>
    <x v="7"/>
    <x v="15"/>
    <x v="953"/>
    <n v="9989"/>
    <n v="23.12"/>
    <n v="3537.19"/>
    <n v="118425.27"/>
    <n v="17245.39"/>
    <n v="28117"/>
    <n v="65.09"/>
    <n v="479.04"/>
    <n v="207967.37"/>
    <m/>
    <m/>
    <m/>
    <m/>
    <m/>
    <m/>
    <m/>
    <m/>
    <m/>
    <m/>
    <n v="4.6100000000000003"/>
    <n v="16048"/>
    <n v="37.15"/>
    <n v="0.13"/>
  </r>
  <r>
    <x v="168"/>
    <x v="168"/>
    <x v="5"/>
    <x v="2"/>
    <x v="37"/>
    <x v="954"/>
    <n v="8402"/>
    <n v="21.88"/>
    <n v="1260.75"/>
    <n v="37519.919999999998"/>
    <n v="4064.02"/>
    <n v="4896"/>
    <n v="12.75"/>
    <n v="127"/>
    <n v="49009.18"/>
    <m/>
    <m/>
    <m/>
    <m/>
    <m/>
    <m/>
    <m/>
    <m/>
    <m/>
    <m/>
    <n v="288.75"/>
    <n v="1583"/>
    <n v="4.12"/>
    <n v="9.02"/>
  </r>
  <r>
    <x v="78"/>
    <x v="78"/>
    <x v="2"/>
    <x v="1"/>
    <x v="51"/>
    <x v="4"/>
    <m/>
    <m/>
    <m/>
    <m/>
    <n v="0"/>
    <m/>
    <m/>
    <m/>
    <m/>
    <m/>
    <m/>
    <m/>
    <m/>
    <m/>
    <m/>
    <m/>
    <m/>
    <m/>
    <m/>
    <n v="6000"/>
    <n v="458"/>
    <n v="38.17"/>
    <n v="6000"/>
  </r>
  <r>
    <x v="17"/>
    <x v="17"/>
    <x v="1"/>
    <x v="5"/>
    <x v="65"/>
    <x v="955"/>
    <n v="90682"/>
    <n v="50.38"/>
    <n v="6481.2"/>
    <n v="904127.4"/>
    <n v="9709.02"/>
    <n v="11736"/>
    <n v="6.52"/>
    <n v="64.73"/>
    <n v="117083.99"/>
    <m/>
    <m/>
    <m/>
    <m/>
    <m/>
    <m/>
    <m/>
    <m/>
    <m/>
    <m/>
    <n v="0"/>
    <n v="11877"/>
    <n v="6.6"/>
    <n v="0"/>
  </r>
  <r>
    <x v="115"/>
    <x v="115"/>
    <x v="5"/>
    <x v="2"/>
    <x v="38"/>
    <x v="956"/>
    <n v="90210"/>
    <n v="134.24"/>
    <n v="9332.86"/>
    <n v="486055.2"/>
    <n v="0"/>
    <m/>
    <m/>
    <m/>
    <m/>
    <m/>
    <m/>
    <m/>
    <m/>
    <m/>
    <m/>
    <m/>
    <m/>
    <m/>
    <m/>
    <n v="113500"/>
    <n v="5342"/>
    <n v="7.95"/>
    <n v="2026.79"/>
  </r>
  <r>
    <x v="84"/>
    <x v="84"/>
    <x v="5"/>
    <x v="2"/>
    <x v="9"/>
    <x v="957"/>
    <n v="33979"/>
    <n v="70.790000000000006"/>
    <n v="3502"/>
    <n v="130274.4"/>
    <n v="16426.77"/>
    <n v="16969"/>
    <n v="35.35"/>
    <m/>
    <m/>
    <m/>
    <m/>
    <m/>
    <m/>
    <m/>
    <m/>
    <m/>
    <m/>
    <m/>
    <m/>
    <n v="46830"/>
    <n v="2472"/>
    <n v="5.15"/>
    <n v="1170.75"/>
  </r>
  <r>
    <x v="62"/>
    <x v="62"/>
    <x v="0"/>
    <x v="2"/>
    <x v="127"/>
    <x v="958"/>
    <n v="57679"/>
    <n v="76.290000000000006"/>
    <n v="7118.59"/>
    <n v="417078.03"/>
    <n v="10715"/>
    <n v="10771"/>
    <n v="14.25"/>
    <n v="170.08"/>
    <n v="129215.4"/>
    <m/>
    <m/>
    <m/>
    <m/>
    <m/>
    <m/>
    <m/>
    <m/>
    <m/>
    <m/>
    <n v="4084"/>
    <n v="21127"/>
    <n v="27.95"/>
    <n v="64.83"/>
  </r>
  <r>
    <x v="125"/>
    <x v="125"/>
    <x v="3"/>
    <x v="1"/>
    <x v="1"/>
    <x v="4"/>
    <m/>
    <m/>
    <m/>
    <m/>
    <n v="0"/>
    <m/>
    <m/>
    <m/>
    <m/>
    <m/>
    <m/>
    <m/>
    <m/>
    <m/>
    <m/>
    <m/>
    <m/>
    <m/>
    <m/>
    <n v="0"/>
    <m/>
    <m/>
    <n v="0"/>
  </r>
  <r>
    <x v="12"/>
    <x v="12"/>
    <x v="1"/>
    <x v="0"/>
    <x v="1"/>
    <x v="4"/>
    <m/>
    <m/>
    <m/>
    <m/>
    <n v="0"/>
    <m/>
    <m/>
    <m/>
    <m/>
    <m/>
    <m/>
    <m/>
    <m/>
    <m/>
    <m/>
    <m/>
    <m/>
    <m/>
    <m/>
    <n v="0"/>
    <m/>
    <m/>
    <n v="0"/>
  </r>
  <r>
    <x v="152"/>
    <x v="152"/>
    <x v="2"/>
    <x v="12"/>
    <x v="6"/>
    <x v="4"/>
    <m/>
    <m/>
    <m/>
    <m/>
    <n v="0"/>
    <m/>
    <m/>
    <m/>
    <m/>
    <m/>
    <m/>
    <m/>
    <m/>
    <m/>
    <m/>
    <m/>
    <m/>
    <m/>
    <m/>
    <n v="0"/>
    <m/>
    <m/>
    <n v="0"/>
  </r>
  <r>
    <x v="10"/>
    <x v="10"/>
    <x v="6"/>
    <x v="4"/>
    <x v="15"/>
    <x v="4"/>
    <m/>
    <m/>
    <m/>
    <m/>
    <n v="0"/>
    <m/>
    <m/>
    <m/>
    <m/>
    <m/>
    <m/>
    <m/>
    <m/>
    <m/>
    <m/>
    <m/>
    <m/>
    <m/>
    <m/>
    <n v="263831"/>
    <n v="30056"/>
    <n v="69.569999999999993"/>
    <n v="7328.64"/>
  </r>
  <r>
    <x v="73"/>
    <x v="73"/>
    <x v="5"/>
    <x v="19"/>
    <x v="55"/>
    <x v="959"/>
    <n v="101902"/>
    <n v="88.46"/>
    <n v="8766.67"/>
    <n v="782688"/>
    <n v="0"/>
    <n v="338"/>
    <n v="0.28999999999999998"/>
    <m/>
    <m/>
    <m/>
    <m/>
    <m/>
    <m/>
    <m/>
    <m/>
    <m/>
    <m/>
    <m/>
    <m/>
    <n v="1020"/>
    <n v="10647"/>
    <n v="9.24"/>
    <n v="10.63"/>
  </r>
  <r>
    <x v="52"/>
    <x v="52"/>
    <x v="9"/>
    <x v="6"/>
    <x v="27"/>
    <x v="960"/>
    <n v="36308"/>
    <n v="79.62"/>
    <n v="3978.18"/>
    <n v="140589.03"/>
    <n v="21361.78"/>
    <n v="31263"/>
    <n v="68.56"/>
    <n v="562.15"/>
    <n v="257608.17"/>
    <m/>
    <m/>
    <m/>
    <m/>
    <m/>
    <m/>
    <m/>
    <m/>
    <m/>
    <m/>
    <n v="1999"/>
    <n v="11094"/>
    <n v="24.33"/>
    <n v="52.61"/>
  </r>
  <r>
    <x v="166"/>
    <x v="166"/>
    <x v="0"/>
    <x v="7"/>
    <x v="20"/>
    <x v="961"/>
    <n v="101013"/>
    <n v="140.30000000000001"/>
    <n v="11566.67"/>
    <n v="645420"/>
    <n v="0"/>
    <m/>
    <m/>
    <m/>
    <m/>
    <m/>
    <m/>
    <m/>
    <m/>
    <m/>
    <m/>
    <m/>
    <m/>
    <m/>
    <m/>
    <n v="149.94"/>
    <n v="7359"/>
    <n v="10.220000000000001"/>
    <n v="2.5"/>
  </r>
  <r>
    <x v="150"/>
    <x v="150"/>
    <x v="10"/>
    <x v="1"/>
    <x v="71"/>
    <x v="962"/>
    <n v="1022"/>
    <n v="17.03"/>
    <n v="1313.8"/>
    <n v="6109.17"/>
    <n v="0"/>
    <m/>
    <m/>
    <m/>
    <m/>
    <m/>
    <m/>
    <m/>
    <m/>
    <m/>
    <n v="3393"/>
    <n v="6566"/>
    <n v="109.43"/>
    <n v="678"/>
    <n v="75948.91"/>
    <n v="42300"/>
    <n v="1064"/>
    <n v="17.73"/>
    <n v="8460"/>
  </r>
  <r>
    <x v="156"/>
    <x v="156"/>
    <x v="15"/>
    <x v="5"/>
    <x v="21"/>
    <x v="963"/>
    <n v="41596"/>
    <n v="144.43"/>
    <n v="11814.83"/>
    <n v="263707.08"/>
    <n v="0"/>
    <m/>
    <m/>
    <m/>
    <m/>
    <m/>
    <m/>
    <m/>
    <m/>
    <m/>
    <m/>
    <m/>
    <m/>
    <m/>
    <m/>
    <n v="1098.8599999999999"/>
    <n v="4476"/>
    <n v="15.54"/>
    <n v="45.79"/>
  </r>
  <r>
    <x v="6"/>
    <x v="6"/>
    <x v="14"/>
    <x v="1"/>
    <x v="11"/>
    <x v="4"/>
    <m/>
    <m/>
    <m/>
    <m/>
    <n v="10114.450000000001"/>
    <n v="8355"/>
    <n v="69.63"/>
    <n v="1011.45"/>
    <n v="121973.21"/>
    <m/>
    <m/>
    <m/>
    <m/>
    <m/>
    <m/>
    <m/>
    <m/>
    <m/>
    <m/>
    <n v="63950"/>
    <n v="8276"/>
    <n v="68.97"/>
    <n v="6395"/>
  </r>
  <r>
    <x v="27"/>
    <x v="27"/>
    <x v="0"/>
    <x v="1"/>
    <x v="22"/>
    <x v="964"/>
    <n v="187"/>
    <n v="0.62"/>
    <n v="39.159999999999997"/>
    <n v="910.47"/>
    <n v="0"/>
    <m/>
    <m/>
    <m/>
    <m/>
    <m/>
    <m/>
    <m/>
    <m/>
    <m/>
    <n v="341"/>
    <n v="1077"/>
    <n v="3.59"/>
    <n v="13"/>
    <n v="7632.94"/>
    <n v="1857"/>
    <n v="4993"/>
    <n v="16.64"/>
    <n v="74.28"/>
  </r>
  <r>
    <x v="83"/>
    <x v="83"/>
    <x v="7"/>
    <x v="2"/>
    <x v="9"/>
    <x v="965"/>
    <n v="6667"/>
    <n v="13.89"/>
    <n v="1710"/>
    <n v="63612"/>
    <n v="11242.48"/>
    <n v="12161"/>
    <n v="25.34"/>
    <n v="281.06"/>
    <n v="135576.48000000001"/>
    <m/>
    <m/>
    <m/>
    <m/>
    <m/>
    <m/>
    <m/>
    <m/>
    <m/>
    <m/>
    <n v="608"/>
    <n v="5181"/>
    <n v="10.79"/>
    <n v="15.2"/>
  </r>
  <r>
    <x v="157"/>
    <x v="157"/>
    <x v="11"/>
    <x v="7"/>
    <x v="28"/>
    <x v="966"/>
    <n v="4097"/>
    <n v="28.45"/>
    <n v="2059"/>
    <n v="22978.44"/>
    <n v="2072.7399999999998"/>
    <n v="2365"/>
    <n v="16.420000000000002"/>
    <n v="172.73"/>
    <n v="24995.85"/>
    <m/>
    <m/>
    <m/>
    <m/>
    <m/>
    <m/>
    <m/>
    <m/>
    <m/>
    <m/>
    <n v="1969.12"/>
    <n v="3530"/>
    <n v="24.51"/>
    <n v="164.09"/>
  </r>
  <r>
    <x v="152"/>
    <x v="152"/>
    <x v="13"/>
    <x v="1"/>
    <x v="28"/>
    <x v="967"/>
    <n v="967"/>
    <n v="6.72"/>
    <n v="359.08"/>
    <n v="4007.37"/>
    <n v="0"/>
    <m/>
    <m/>
    <m/>
    <m/>
    <m/>
    <m/>
    <m/>
    <m/>
    <m/>
    <m/>
    <m/>
    <m/>
    <m/>
    <m/>
    <n v="430"/>
    <n v="3703"/>
    <n v="25.72"/>
    <n v="35.83"/>
  </r>
  <r>
    <x v="48"/>
    <x v="48"/>
    <x v="8"/>
    <x v="19"/>
    <x v="13"/>
    <x v="968"/>
    <n v="14711"/>
    <n v="72.11"/>
    <n v="6531.76"/>
    <n v="103267.2"/>
    <n v="14938.89"/>
    <n v="17247"/>
    <n v="84.54"/>
    <m/>
    <m/>
    <m/>
    <m/>
    <m/>
    <m/>
    <m/>
    <m/>
    <m/>
    <m/>
    <m/>
    <m/>
    <n v="452"/>
    <n v="7034"/>
    <n v="34.479999999999997"/>
    <n v="26.59"/>
  </r>
  <r>
    <x v="77"/>
    <x v="77"/>
    <x v="0"/>
    <x v="5"/>
    <x v="20"/>
    <x v="969"/>
    <n v="91239"/>
    <n v="126.72"/>
    <n v="10544"/>
    <n v="588355.19999999995"/>
    <n v="0"/>
    <m/>
    <m/>
    <m/>
    <m/>
    <m/>
    <m/>
    <m/>
    <m/>
    <m/>
    <m/>
    <m/>
    <m/>
    <m/>
    <m/>
    <n v="2029.28"/>
    <n v="18109"/>
    <n v="25.15"/>
    <n v="33.82"/>
  </r>
  <r>
    <x v="99"/>
    <x v="99"/>
    <x v="8"/>
    <x v="5"/>
    <x v="93"/>
    <x v="970"/>
    <n v="30360"/>
    <n v="76.67"/>
    <n v="5715.06"/>
    <n v="175395.21"/>
    <n v="12390.87"/>
    <n v="14662"/>
    <n v="37.03"/>
    <n v="375.48"/>
    <n v="149425.23000000001"/>
    <m/>
    <m/>
    <m/>
    <m/>
    <m/>
    <m/>
    <m/>
    <m/>
    <m/>
    <m/>
    <n v="0"/>
    <n v="2819"/>
    <n v="7.12"/>
    <n v="0"/>
  </r>
  <r>
    <x v="62"/>
    <x v="62"/>
    <x v="5"/>
    <x v="24"/>
    <x v="78"/>
    <x v="4"/>
    <m/>
    <m/>
    <m/>
    <m/>
    <n v="0"/>
    <m/>
    <m/>
    <m/>
    <m/>
    <m/>
    <m/>
    <m/>
    <m/>
    <m/>
    <m/>
    <m/>
    <m/>
    <m/>
    <m/>
    <n v="0"/>
    <m/>
    <m/>
    <n v="0"/>
  </r>
  <r>
    <x v="36"/>
    <x v="36"/>
    <x v="6"/>
    <x v="1"/>
    <x v="6"/>
    <x v="971"/>
    <n v="944"/>
    <n v="9.83"/>
    <n v="1284.8800000000001"/>
    <n v="9559.4699999999993"/>
    <n v="176.53"/>
    <n v="352"/>
    <n v="3.67"/>
    <n v="22.07"/>
    <n v="2128.8000000000002"/>
    <m/>
    <m/>
    <m/>
    <m/>
    <m/>
    <m/>
    <m/>
    <m/>
    <m/>
    <m/>
    <n v="47.17"/>
    <n v="3435"/>
    <n v="35.78"/>
    <n v="5.9"/>
  </r>
  <r>
    <x v="96"/>
    <x v="96"/>
    <x v="7"/>
    <x v="1"/>
    <x v="28"/>
    <x v="972"/>
    <n v="166"/>
    <n v="1.1499999999999999"/>
    <n v="40.58"/>
    <n v="452.91"/>
    <n v="0"/>
    <m/>
    <m/>
    <m/>
    <m/>
    <m/>
    <m/>
    <m/>
    <m/>
    <m/>
    <m/>
    <m/>
    <m/>
    <m/>
    <m/>
    <n v="50700"/>
    <n v="2495"/>
    <n v="17.329999999999998"/>
    <n v="4225"/>
  </r>
  <r>
    <x v="139"/>
    <x v="139"/>
    <x v="6"/>
    <x v="7"/>
    <x v="91"/>
    <x v="973"/>
    <n v="41938"/>
    <n v="64.72"/>
    <n v="3392.48"/>
    <n v="170370.42"/>
    <n v="19528.61"/>
    <n v="36740"/>
    <n v="56.7"/>
    <n v="361.64"/>
    <n v="235501.4"/>
    <m/>
    <m/>
    <m/>
    <m/>
    <m/>
    <m/>
    <m/>
    <m/>
    <m/>
    <m/>
    <n v="2304"/>
    <n v="24376"/>
    <n v="37.619999999999997"/>
    <n v="42.67"/>
  </r>
  <r>
    <x v="23"/>
    <x v="23"/>
    <x v="12"/>
    <x v="37"/>
    <x v="9"/>
    <x v="974"/>
    <n v="26126"/>
    <n v="54.43"/>
    <n v="3794.33"/>
    <n v="141148.89000000001"/>
    <n v="28110.57"/>
    <n v="46196"/>
    <n v="96.24"/>
    <n v="702.76"/>
    <n v="338993.82"/>
    <m/>
    <m/>
    <m/>
    <m/>
    <m/>
    <m/>
    <m/>
    <m/>
    <m/>
    <m/>
    <n v="2558"/>
    <n v="21952"/>
    <n v="45.73"/>
    <n v="63.95"/>
  </r>
  <r>
    <x v="140"/>
    <x v="140"/>
    <x v="4"/>
    <x v="5"/>
    <x v="55"/>
    <x v="975"/>
    <n v="126261"/>
    <n v="109.6"/>
    <n v="7232.08"/>
    <n v="645680.4"/>
    <n v="0"/>
    <m/>
    <m/>
    <m/>
    <m/>
    <m/>
    <m/>
    <m/>
    <m/>
    <m/>
    <m/>
    <m/>
    <m/>
    <m/>
    <m/>
    <n v="117473"/>
    <n v="8784"/>
    <n v="7.63"/>
    <n v="1223.68"/>
  </r>
  <r>
    <x v="161"/>
    <x v="161"/>
    <x v="3"/>
    <x v="22"/>
    <x v="56"/>
    <x v="976"/>
    <n v="56288"/>
    <n v="39.090000000000003"/>
    <n v="3230"/>
    <n v="360468"/>
    <n v="78392.820000000007"/>
    <n v="123358"/>
    <n v="85.67"/>
    <n v="653.27"/>
    <n v="945362.56"/>
    <m/>
    <m/>
    <m/>
    <m/>
    <m/>
    <m/>
    <m/>
    <m/>
    <m/>
    <m/>
    <n v="5956"/>
    <n v="50398"/>
    <n v="35"/>
    <n v="49.63"/>
  </r>
  <r>
    <x v="17"/>
    <x v="17"/>
    <x v="13"/>
    <x v="7"/>
    <x v="64"/>
    <x v="977"/>
    <n v="40300"/>
    <n v="44.78"/>
    <n v="3417.6"/>
    <n v="238377.60000000001"/>
    <n v="36450.199999999997"/>
    <n v="45160"/>
    <n v="50.18"/>
    <n v="486"/>
    <n v="439563.94"/>
    <m/>
    <m/>
    <m/>
    <m/>
    <m/>
    <m/>
    <m/>
    <m/>
    <m/>
    <m/>
    <n v="349940"/>
    <n v="74525"/>
    <n v="82.81"/>
    <n v="4665.87"/>
  </r>
  <r>
    <x v="26"/>
    <x v="26"/>
    <x v="12"/>
    <x v="2"/>
    <x v="69"/>
    <x v="978"/>
    <n v="30349"/>
    <n v="43.6"/>
    <n v="3527.59"/>
    <n v="190278"/>
    <n v="26554"/>
    <n v="34948"/>
    <n v="50.21"/>
    <m/>
    <m/>
    <m/>
    <m/>
    <m/>
    <m/>
    <m/>
    <m/>
    <m/>
    <m/>
    <m/>
    <m/>
    <n v="1760.58"/>
    <n v="7454"/>
    <n v="10.71"/>
    <n v="30.35"/>
  </r>
  <r>
    <x v="29"/>
    <x v="29"/>
    <x v="6"/>
    <x v="1"/>
    <x v="32"/>
    <x v="979"/>
    <n v="1282"/>
    <n v="11.87"/>
    <n v="563.33000000000004"/>
    <n v="4715.1000000000004"/>
    <n v="1050.44"/>
    <n v="1530"/>
    <n v="14.17"/>
    <m/>
    <m/>
    <m/>
    <m/>
    <m/>
    <m/>
    <m/>
    <m/>
    <m/>
    <m/>
    <m/>
    <m/>
    <n v="1142"/>
    <n v="10247"/>
    <n v="94.88"/>
    <n v="126.89"/>
  </r>
  <r>
    <x v="128"/>
    <x v="128"/>
    <x v="2"/>
    <x v="7"/>
    <x v="28"/>
    <x v="980"/>
    <n v="7708"/>
    <n v="53.53"/>
    <n v="4490.67"/>
    <n v="50115.839999999997"/>
    <n v="7910"/>
    <n v="5616"/>
    <n v="39"/>
    <m/>
    <m/>
    <m/>
    <m/>
    <m/>
    <m/>
    <m/>
    <m/>
    <m/>
    <m/>
    <m/>
    <m/>
    <n v="59800"/>
    <n v="4466"/>
    <n v="31.01"/>
    <n v="4983.33"/>
  </r>
  <r>
    <x v="24"/>
    <x v="24"/>
    <x v="0"/>
    <x v="7"/>
    <x v="5"/>
    <x v="981"/>
    <n v="36432"/>
    <n v="37.950000000000003"/>
    <n v="3067.15"/>
    <n v="228195.96"/>
    <n v="59165.86"/>
    <n v="23674"/>
    <n v="24.66"/>
    <n v="739.57"/>
    <n v="713498.84"/>
    <m/>
    <m/>
    <m/>
    <m/>
    <m/>
    <m/>
    <m/>
    <m/>
    <m/>
    <m/>
    <n v="2296"/>
    <n v="14257"/>
    <n v="14.85"/>
    <n v="28.7"/>
  </r>
  <r>
    <x v="51"/>
    <x v="51"/>
    <x v="3"/>
    <x v="2"/>
    <x v="9"/>
    <x v="982"/>
    <n v="59459"/>
    <n v="123.87"/>
    <n v="8226.23"/>
    <n v="306015.57"/>
    <n v="0"/>
    <m/>
    <m/>
    <m/>
    <m/>
    <m/>
    <m/>
    <m/>
    <m/>
    <m/>
    <n v="196"/>
    <n v="430"/>
    <n v="0.9"/>
    <n v="4"/>
    <n v="4387.26"/>
    <n v="139.03"/>
    <n v="2604"/>
    <n v="5.43"/>
    <n v="3.48"/>
  </r>
  <r>
    <x v="206"/>
    <x v="206"/>
    <x v="4"/>
    <x v="1"/>
    <x v="12"/>
    <x v="983"/>
    <n v="2585"/>
    <n v="15.39"/>
    <n v="789.86"/>
    <n v="10283.94"/>
    <n v="905.92"/>
    <n v="1623"/>
    <n v="9.66"/>
    <n v="64.709999999999994"/>
    <n v="10924.72"/>
    <m/>
    <m/>
    <m/>
    <m/>
    <m/>
    <m/>
    <m/>
    <m/>
    <m/>
    <m/>
    <n v="2067.11"/>
    <n v="19746"/>
    <n v="117.54"/>
    <n v="147.65"/>
  </r>
  <r>
    <x v="60"/>
    <x v="60"/>
    <x v="4"/>
    <x v="1"/>
    <x v="6"/>
    <x v="984"/>
    <n v="3368"/>
    <n v="35.08"/>
    <n v="2146.13"/>
    <n v="15967.17"/>
    <n v="0"/>
    <m/>
    <m/>
    <m/>
    <m/>
    <m/>
    <m/>
    <m/>
    <m/>
    <m/>
    <m/>
    <m/>
    <m/>
    <m/>
    <m/>
    <n v="27060"/>
    <n v="2559"/>
    <n v="26.66"/>
    <n v="3382.5"/>
  </r>
  <r>
    <x v="136"/>
    <x v="136"/>
    <x v="10"/>
    <x v="2"/>
    <x v="17"/>
    <x v="985"/>
    <n v="25187"/>
    <n v="41.98"/>
    <n v="3854.92"/>
    <n v="179253.78"/>
    <n v="25672.16"/>
    <n v="42156"/>
    <n v="70.260000000000005"/>
    <n v="513.44000000000005"/>
    <n v="309588.31"/>
    <m/>
    <m/>
    <m/>
    <m/>
    <m/>
    <m/>
    <m/>
    <m/>
    <m/>
    <m/>
    <n v="1549"/>
    <n v="8538"/>
    <n v="14.23"/>
    <n v="30.98"/>
  </r>
  <r>
    <x v="127"/>
    <x v="127"/>
    <x v="10"/>
    <x v="13"/>
    <x v="16"/>
    <x v="986"/>
    <n v="51"/>
    <n v="1.06"/>
    <n v="65.75"/>
    <n v="244.59"/>
    <n v="0"/>
    <m/>
    <m/>
    <m/>
    <m/>
    <m/>
    <m/>
    <m/>
    <m/>
    <m/>
    <m/>
    <m/>
    <m/>
    <m/>
    <m/>
    <n v="0"/>
    <m/>
    <m/>
    <n v="0"/>
  </r>
  <r>
    <x v="22"/>
    <x v="22"/>
    <x v="0"/>
    <x v="14"/>
    <x v="123"/>
    <x v="987"/>
    <n v="21410"/>
    <n v="43.52"/>
    <n v="4249.76"/>
    <n v="162043.20000000001"/>
    <n v="0"/>
    <m/>
    <m/>
    <m/>
    <m/>
    <m/>
    <m/>
    <m/>
    <m/>
    <m/>
    <n v="13997"/>
    <n v="43218"/>
    <n v="87.84"/>
    <n v="341"/>
    <n v="313308.84999999998"/>
    <n v="112.96"/>
    <n v="8886"/>
    <n v="18.059999999999999"/>
    <n v="2.76"/>
  </r>
  <r>
    <x v="64"/>
    <x v="64"/>
    <x v="15"/>
    <x v="5"/>
    <x v="5"/>
    <x v="988"/>
    <n v="113733"/>
    <n v="118.47"/>
    <n v="9417.5"/>
    <n v="700662"/>
    <n v="0"/>
    <m/>
    <m/>
    <m/>
    <m/>
    <m/>
    <m/>
    <m/>
    <m/>
    <m/>
    <m/>
    <m/>
    <m/>
    <m/>
    <m/>
    <n v="115161"/>
    <n v="10048"/>
    <n v="10.47"/>
    <n v="1439.51"/>
  </r>
  <r>
    <x v="138"/>
    <x v="138"/>
    <x v="9"/>
    <x v="7"/>
    <x v="81"/>
    <x v="989"/>
    <n v="22736"/>
    <n v="61.12"/>
    <n v="7468.39"/>
    <n v="215313.6"/>
    <n v="8439.3799999999992"/>
    <n v="15481"/>
    <n v="41.62"/>
    <n v="272.24"/>
    <n v="101773.01"/>
    <m/>
    <m/>
    <m/>
    <m/>
    <m/>
    <m/>
    <m/>
    <m/>
    <m/>
    <m/>
    <n v="87645"/>
    <n v="4092"/>
    <n v="11"/>
    <n v="2827.26"/>
  </r>
  <r>
    <x v="197"/>
    <x v="197"/>
    <x v="7"/>
    <x v="2"/>
    <x v="30"/>
    <x v="990"/>
    <n v="44094"/>
    <n v="76.55"/>
    <n v="10617.13"/>
    <n v="473948.46"/>
    <n v="0"/>
    <n v="0"/>
    <n v="0"/>
    <m/>
    <m/>
    <m/>
    <n v="0"/>
    <n v="0"/>
    <m/>
    <m/>
    <m/>
    <n v="0"/>
    <n v="0"/>
    <m/>
    <m/>
    <n v="98.66"/>
    <n v="6246"/>
    <n v="10.84"/>
    <n v="2.06"/>
  </r>
  <r>
    <x v="101"/>
    <x v="101"/>
    <x v="12"/>
    <x v="1"/>
    <x v="6"/>
    <x v="991"/>
    <n v="3646"/>
    <n v="37.979999999999997"/>
    <n v="2906"/>
    <n v="21620.639999999999"/>
    <n v="0"/>
    <m/>
    <m/>
    <m/>
    <m/>
    <m/>
    <m/>
    <m/>
    <m/>
    <m/>
    <m/>
    <n v="8403"/>
    <n v="87.53"/>
    <m/>
    <m/>
    <n v="69.05"/>
    <n v="5235"/>
    <n v="54.53"/>
    <n v="8.6300000000000008"/>
  </r>
  <r>
    <x v="49"/>
    <x v="49"/>
    <x v="6"/>
    <x v="1"/>
    <x v="71"/>
    <x v="4"/>
    <m/>
    <m/>
    <m/>
    <m/>
    <n v="0"/>
    <m/>
    <m/>
    <m/>
    <m/>
    <m/>
    <m/>
    <m/>
    <m/>
    <m/>
    <m/>
    <m/>
    <m/>
    <m/>
    <m/>
    <n v="41377"/>
    <n v="4009"/>
    <n v="66.819999999999993"/>
    <n v="8275.4"/>
  </r>
  <r>
    <x v="80"/>
    <x v="80"/>
    <x v="8"/>
    <x v="1"/>
    <x v="41"/>
    <x v="4"/>
    <m/>
    <m/>
    <m/>
    <m/>
    <n v="0"/>
    <m/>
    <m/>
    <m/>
    <m/>
    <m/>
    <m/>
    <m/>
    <m/>
    <m/>
    <m/>
    <m/>
    <m/>
    <m/>
    <m/>
    <n v="23000"/>
    <n v="2432"/>
    <n v="67.56"/>
    <n v="7666.67"/>
  </r>
  <r>
    <x v="226"/>
    <x v="226"/>
    <x v="9"/>
    <x v="1"/>
    <x v="1"/>
    <x v="0"/>
    <n v="0"/>
    <n v="0"/>
    <n v="0"/>
    <n v="0"/>
    <n v="0"/>
    <m/>
    <m/>
    <m/>
    <m/>
    <m/>
    <m/>
    <m/>
    <m/>
    <m/>
    <m/>
    <m/>
    <m/>
    <m/>
    <m/>
    <n v="0"/>
    <m/>
    <m/>
    <n v="0"/>
  </r>
  <r>
    <x v="70"/>
    <x v="70"/>
    <x v="11"/>
    <x v="13"/>
    <x v="6"/>
    <x v="4"/>
    <m/>
    <m/>
    <m/>
    <m/>
    <n v="0"/>
    <m/>
    <m/>
    <m/>
    <m/>
    <m/>
    <m/>
    <m/>
    <m/>
    <m/>
    <m/>
    <m/>
    <m/>
    <m/>
    <m/>
    <n v="0"/>
    <m/>
    <m/>
    <n v="0"/>
  </r>
  <r>
    <x v="144"/>
    <x v="144"/>
    <x v="4"/>
    <x v="7"/>
    <x v="37"/>
    <x v="992"/>
    <n v="4459"/>
    <n v="11.61"/>
    <n v="757.34"/>
    <n v="22538.55"/>
    <n v="0"/>
    <m/>
    <m/>
    <m/>
    <m/>
    <m/>
    <m/>
    <m/>
    <m/>
    <m/>
    <m/>
    <m/>
    <m/>
    <m/>
    <m/>
    <n v="56.15"/>
    <n v="511"/>
    <n v="1.33"/>
    <n v="1.75"/>
  </r>
  <r>
    <x v="20"/>
    <x v="20"/>
    <x v="5"/>
    <x v="4"/>
    <x v="10"/>
    <x v="993"/>
    <n v="13575"/>
    <n v="15.29"/>
    <n v="965.36"/>
    <n v="66436.41"/>
    <n v="1715.58"/>
    <n v="2757"/>
    <n v="3.1"/>
    <n v="23.18"/>
    <n v="20688.72"/>
    <m/>
    <m/>
    <m/>
    <m/>
    <m/>
    <m/>
    <m/>
    <m/>
    <m/>
    <m/>
    <n v="377800"/>
    <n v="26061"/>
    <n v="29.35"/>
    <n v="5105.41"/>
  </r>
  <r>
    <x v="228"/>
    <x v="228"/>
    <x v="14"/>
    <x v="2"/>
    <x v="67"/>
    <x v="994"/>
    <n v="102911"/>
    <n v="102.09"/>
    <n v="9623.65"/>
    <n v="751799.91"/>
    <n v="2907.86"/>
    <n v="3947"/>
    <n v="3.92"/>
    <n v="34.619999999999997"/>
    <n v="35066.71"/>
    <m/>
    <m/>
    <m/>
    <m/>
    <m/>
    <m/>
    <m/>
    <m/>
    <m/>
    <m/>
    <n v="41600"/>
    <n v="2220"/>
    <n v="2.2000000000000002"/>
    <n v="495.24"/>
  </r>
  <r>
    <x v="21"/>
    <x v="21"/>
    <x v="8"/>
    <x v="6"/>
    <x v="31"/>
    <x v="995"/>
    <n v="114"/>
    <n v="0.48"/>
    <n v="28"/>
    <n v="520.79999999999995"/>
    <n v="0"/>
    <n v="817"/>
    <n v="3.4"/>
    <m/>
    <m/>
    <m/>
    <m/>
    <m/>
    <m/>
    <m/>
    <m/>
    <m/>
    <m/>
    <m/>
    <m/>
    <n v="1946.86"/>
    <n v="13937"/>
    <n v="58.07"/>
    <n v="97.34"/>
  </r>
  <r>
    <x v="125"/>
    <x v="125"/>
    <x v="15"/>
    <x v="7"/>
    <x v="29"/>
    <x v="996"/>
    <n v="69876"/>
    <n v="111.98"/>
    <n v="7179"/>
    <n v="347176.44"/>
    <n v="0"/>
    <m/>
    <m/>
    <m/>
    <m/>
    <m/>
    <m/>
    <m/>
    <m/>
    <m/>
    <m/>
    <m/>
    <m/>
    <m/>
    <m/>
    <n v="1349"/>
    <n v="6296"/>
    <n v="10.09"/>
    <n v="25.94"/>
  </r>
  <r>
    <x v="129"/>
    <x v="129"/>
    <x v="1"/>
    <x v="7"/>
    <x v="17"/>
    <x v="997"/>
    <n v="19150"/>
    <n v="31.92"/>
    <n v="3275.84"/>
    <n v="152326.56"/>
    <n v="45944"/>
    <n v="51433"/>
    <n v="85.72"/>
    <n v="918.88"/>
    <n v="554052.48"/>
    <m/>
    <m/>
    <m/>
    <m/>
    <m/>
    <m/>
    <m/>
    <m/>
    <m/>
    <m/>
    <n v="2044"/>
    <n v="12021"/>
    <n v="20.04"/>
    <n v="40.880000000000003"/>
  </r>
  <r>
    <x v="148"/>
    <x v="148"/>
    <x v="12"/>
    <x v="7"/>
    <x v="38"/>
    <x v="998"/>
    <n v="80645"/>
    <n v="120.01"/>
    <n v="9554.2900000000009"/>
    <n v="497587.20000000001"/>
    <n v="0"/>
    <m/>
    <m/>
    <m/>
    <m/>
    <m/>
    <m/>
    <m/>
    <m/>
    <m/>
    <m/>
    <m/>
    <m/>
    <m/>
    <m/>
    <n v="0"/>
    <n v="5190"/>
    <n v="7.72"/>
    <n v="0"/>
  </r>
  <r>
    <x v="93"/>
    <x v="93"/>
    <x v="8"/>
    <x v="7"/>
    <x v="20"/>
    <x v="999"/>
    <n v="74843"/>
    <n v="103.95"/>
    <n v="8201.73"/>
    <n v="457656.72"/>
    <n v="0"/>
    <m/>
    <m/>
    <m/>
    <m/>
    <m/>
    <m/>
    <m/>
    <m/>
    <m/>
    <m/>
    <m/>
    <m/>
    <m/>
    <m/>
    <n v="1701.76"/>
    <n v="6429"/>
    <n v="8.93"/>
    <n v="28.36"/>
  </r>
  <r>
    <x v="98"/>
    <x v="98"/>
    <x v="10"/>
    <x v="11"/>
    <x v="130"/>
    <x v="1000"/>
    <n v="12043"/>
    <n v="4.18"/>
    <n v="385.06"/>
    <n v="85945.95"/>
    <n v="0"/>
    <n v="77703"/>
    <n v="26.98"/>
    <m/>
    <m/>
    <m/>
    <m/>
    <m/>
    <m/>
    <m/>
    <m/>
    <m/>
    <m/>
    <m/>
    <m/>
    <n v="9180900"/>
    <n v="592812"/>
    <n v="205.84"/>
    <n v="38253.75"/>
  </r>
  <r>
    <x v="96"/>
    <x v="96"/>
    <x v="6"/>
    <x v="1"/>
    <x v="28"/>
    <x v="1001"/>
    <n v="611"/>
    <n v="4.24"/>
    <n v="155.83000000000001"/>
    <n v="1739.1"/>
    <n v="398.64"/>
    <n v="224"/>
    <n v="1.56"/>
    <m/>
    <m/>
    <m/>
    <m/>
    <m/>
    <m/>
    <m/>
    <m/>
    <m/>
    <m/>
    <m/>
    <m/>
    <n v="101.13"/>
    <n v="29144"/>
    <n v="202.39"/>
    <n v="8.43"/>
  </r>
  <r>
    <x v="127"/>
    <x v="127"/>
    <x v="7"/>
    <x v="2"/>
    <x v="30"/>
    <x v="1002"/>
    <n v="34224"/>
    <n v="59.42"/>
    <n v="5768.33"/>
    <n v="257498.4"/>
    <n v="0"/>
    <m/>
    <m/>
    <m/>
    <m/>
    <m/>
    <m/>
    <m/>
    <m/>
    <m/>
    <m/>
    <m/>
    <m/>
    <m/>
    <m/>
    <n v="288.11"/>
    <n v="17246"/>
    <n v="29.94"/>
    <n v="6"/>
  </r>
  <r>
    <x v="0"/>
    <x v="0"/>
    <x v="8"/>
    <x v="5"/>
    <x v="91"/>
    <x v="1003"/>
    <n v="35082"/>
    <n v="54.14"/>
    <n v="4145.96"/>
    <n v="208210.26"/>
    <n v="37963"/>
    <n v="27005"/>
    <n v="41.67"/>
    <n v="703.02"/>
    <n v="457807.21"/>
    <m/>
    <m/>
    <m/>
    <m/>
    <m/>
    <m/>
    <m/>
    <m/>
    <m/>
    <m/>
    <n v="1579.48"/>
    <n v="14088"/>
    <n v="21.74"/>
    <n v="29.25"/>
  </r>
  <r>
    <x v="122"/>
    <x v="122"/>
    <x v="13"/>
    <x v="0"/>
    <x v="102"/>
    <x v="1004"/>
    <n v="144142"/>
    <n v="116.62"/>
    <n v="9249.48"/>
    <n v="886007.28"/>
    <n v="14363.72"/>
    <n v="16363"/>
    <n v="13.24"/>
    <n v="139.44999999999999"/>
    <n v="173216.46"/>
    <m/>
    <m/>
    <m/>
    <m/>
    <m/>
    <m/>
    <m/>
    <m/>
    <m/>
    <m/>
    <n v="3542.62"/>
    <n v="103623"/>
    <n v="83.84"/>
    <n v="34.39"/>
  </r>
  <r>
    <x v="70"/>
    <x v="70"/>
    <x v="15"/>
    <x v="12"/>
    <x v="6"/>
    <x v="4"/>
    <m/>
    <m/>
    <m/>
    <m/>
    <n v="0"/>
    <m/>
    <m/>
    <m/>
    <m/>
    <m/>
    <m/>
    <m/>
    <m/>
    <m/>
    <m/>
    <m/>
    <m/>
    <m/>
    <m/>
    <n v="0"/>
    <m/>
    <m/>
    <n v="0"/>
  </r>
  <r>
    <x v="74"/>
    <x v="74"/>
    <x v="6"/>
    <x v="1"/>
    <x v="19"/>
    <x v="1005"/>
    <n v="541"/>
    <n v="3.01"/>
    <n v="164.73"/>
    <n v="2298.0300000000002"/>
    <n v="0"/>
    <m/>
    <m/>
    <m/>
    <m/>
    <m/>
    <m/>
    <m/>
    <m/>
    <m/>
    <m/>
    <m/>
    <m/>
    <m/>
    <m/>
    <n v="507.99"/>
    <n v="10727"/>
    <n v="59.59"/>
    <n v="33.869999999999997"/>
  </r>
  <r>
    <x v="62"/>
    <x v="62"/>
    <x v="9"/>
    <x v="38"/>
    <x v="57"/>
    <x v="1006"/>
    <n v="27099"/>
    <n v="53.77"/>
    <n v="4349.3100000000004"/>
    <n v="169884.03"/>
    <n v="21365"/>
    <n v="24306"/>
    <n v="48.23"/>
    <m/>
    <m/>
    <m/>
    <m/>
    <m/>
    <m/>
    <m/>
    <m/>
    <m/>
    <m/>
    <m/>
    <m/>
    <n v="772"/>
    <n v="3458"/>
    <n v="6.86"/>
    <n v="18.38"/>
  </r>
  <r>
    <x v="5"/>
    <x v="5"/>
    <x v="9"/>
    <x v="11"/>
    <x v="46"/>
    <x v="1007"/>
    <n v="250"/>
    <n v="0.8"/>
    <n v="18.649999999999999"/>
    <n v="451.05"/>
    <n v="258"/>
    <n v="408"/>
    <n v="1.31"/>
    <m/>
    <m/>
    <m/>
    <m/>
    <m/>
    <m/>
    <m/>
    <m/>
    <m/>
    <m/>
    <m/>
    <m/>
    <n v="1514"/>
    <n v="6532"/>
    <n v="20.94"/>
    <n v="58.23"/>
  </r>
  <r>
    <x v="47"/>
    <x v="47"/>
    <x v="15"/>
    <x v="0"/>
    <x v="55"/>
    <x v="1008"/>
    <n v="42121"/>
    <n v="36.56"/>
    <n v="2764.38"/>
    <n v="246803.4"/>
    <n v="38368.57"/>
    <n v="42135"/>
    <n v="36.58"/>
    <m/>
    <m/>
    <m/>
    <m/>
    <m/>
    <m/>
    <m/>
    <m/>
    <m/>
    <m/>
    <m/>
    <m/>
    <n v="3.72"/>
    <n v="18719"/>
    <n v="16.25"/>
    <n v="0.04"/>
  </r>
  <r>
    <x v="48"/>
    <x v="48"/>
    <x v="3"/>
    <x v="14"/>
    <x v="23"/>
    <x v="1009"/>
    <n v="37026"/>
    <n v="56.1"/>
    <n v="2504.84"/>
    <n v="128122.38"/>
    <n v="24191.08"/>
    <n v="39094"/>
    <n v="59.23"/>
    <n v="439.84"/>
    <n v="291727.45"/>
    <m/>
    <m/>
    <m/>
    <m/>
    <m/>
    <m/>
    <m/>
    <m/>
    <m/>
    <m/>
    <n v="1251.5999999999999"/>
    <n v="17188"/>
    <n v="26.04"/>
    <n v="22.76"/>
  </r>
  <r>
    <x v="128"/>
    <x v="128"/>
    <x v="15"/>
    <x v="7"/>
    <x v="28"/>
    <x v="1010"/>
    <n v="7315"/>
    <n v="50.8"/>
    <n v="3863.67"/>
    <n v="43118.52"/>
    <n v="2680"/>
    <n v="3387"/>
    <n v="23.52"/>
    <n v="223.33"/>
    <n v="32318.92"/>
    <m/>
    <m/>
    <m/>
    <m/>
    <m/>
    <m/>
    <m/>
    <m/>
    <m/>
    <m/>
    <n v="33.29"/>
    <n v="3872"/>
    <n v="26.89"/>
    <n v="2.77"/>
  </r>
  <r>
    <x v="103"/>
    <x v="103"/>
    <x v="2"/>
    <x v="2"/>
    <x v="15"/>
    <x v="1011"/>
    <n v="29036"/>
    <n v="67.209999999999994"/>
    <n v="5359.64"/>
    <n v="179440.71"/>
    <n v="10834"/>
    <n v="15164"/>
    <n v="35.1"/>
    <n v="300.94"/>
    <n v="130650.46"/>
    <m/>
    <m/>
    <m/>
    <m/>
    <m/>
    <m/>
    <m/>
    <m/>
    <m/>
    <m/>
    <n v="521.84"/>
    <n v="2250"/>
    <n v="5.21"/>
    <n v="14.5"/>
  </r>
  <r>
    <x v="215"/>
    <x v="215"/>
    <x v="8"/>
    <x v="6"/>
    <x v="1"/>
    <x v="1012"/>
    <n v="1210"/>
    <n v="16.809999999999999"/>
    <n v="784.67"/>
    <n v="4378.4399999999996"/>
    <n v="0"/>
    <m/>
    <m/>
    <m/>
    <m/>
    <n v="536"/>
    <n v="1402"/>
    <n v="19.47"/>
    <n v="89"/>
    <n v="6790.58"/>
    <m/>
    <m/>
    <m/>
    <m/>
    <m/>
    <n v="338.8"/>
    <n v="2743"/>
    <n v="38.1"/>
    <n v="56.47"/>
  </r>
  <r>
    <x v="87"/>
    <x v="87"/>
    <x v="6"/>
    <x v="7"/>
    <x v="46"/>
    <x v="1013"/>
    <n v="10081"/>
    <n v="32.31"/>
    <n v="2679.12"/>
    <n v="64781.01"/>
    <n v="17045.59"/>
    <n v="20328"/>
    <n v="65.150000000000006"/>
    <n v="655.6"/>
    <n v="205557.84"/>
    <m/>
    <m/>
    <m/>
    <m/>
    <m/>
    <m/>
    <m/>
    <m/>
    <m/>
    <m/>
    <n v="962"/>
    <n v="7322"/>
    <n v="23.47"/>
    <n v="37"/>
  </r>
  <r>
    <x v="72"/>
    <x v="72"/>
    <x v="15"/>
    <x v="7"/>
    <x v="99"/>
    <x v="1014"/>
    <n v="147151"/>
    <n v="79.63"/>
    <n v="7461.95"/>
    <n v="1068701.1299999999"/>
    <n v="13064.99"/>
    <n v="19543"/>
    <n v="10.58"/>
    <n v="84.84"/>
    <n v="157554.57999999999"/>
    <m/>
    <m/>
    <m/>
    <m/>
    <m/>
    <m/>
    <m/>
    <m/>
    <m/>
    <m/>
    <n v="1765500"/>
    <n v="51517"/>
    <n v="27.88"/>
    <n v="11464.29"/>
  </r>
  <r>
    <x v="54"/>
    <x v="54"/>
    <x v="3"/>
    <x v="11"/>
    <x v="28"/>
    <x v="4"/>
    <m/>
    <m/>
    <m/>
    <m/>
    <n v="0"/>
    <m/>
    <m/>
    <m/>
    <m/>
    <m/>
    <m/>
    <m/>
    <m/>
    <m/>
    <m/>
    <m/>
    <m/>
    <m/>
    <m/>
    <n v="0"/>
    <m/>
    <m/>
    <n v="0"/>
  </r>
  <r>
    <x v="80"/>
    <x v="80"/>
    <x v="15"/>
    <x v="5"/>
    <x v="69"/>
    <x v="1015"/>
    <n v="59205"/>
    <n v="85.06"/>
    <n v="7206.34"/>
    <n v="388710.24"/>
    <n v="0"/>
    <m/>
    <m/>
    <m/>
    <m/>
    <m/>
    <m/>
    <m/>
    <m/>
    <m/>
    <m/>
    <m/>
    <m/>
    <m/>
    <m/>
    <n v="178202"/>
    <n v="19212"/>
    <n v="27.6"/>
    <n v="3072.45"/>
  </r>
  <r>
    <x v="100"/>
    <x v="100"/>
    <x v="6"/>
    <x v="1"/>
    <x v="11"/>
    <x v="1016"/>
    <n v="1041"/>
    <n v="8.68"/>
    <n v="1950"/>
    <n v="18135"/>
    <n v="0"/>
    <m/>
    <m/>
    <m/>
    <m/>
    <m/>
    <m/>
    <m/>
    <m/>
    <m/>
    <m/>
    <m/>
    <m/>
    <m/>
    <m/>
    <n v="38800"/>
    <n v="3320"/>
    <n v="27.67"/>
    <n v="3880"/>
  </r>
  <r>
    <x v="14"/>
    <x v="14"/>
    <x v="15"/>
    <x v="0"/>
    <x v="76"/>
    <x v="1017"/>
    <n v="28419"/>
    <n v="52.63"/>
    <n v="3978.02"/>
    <n v="166480.23000000001"/>
    <n v="21243.45"/>
    <n v="28908"/>
    <n v="53.53"/>
    <n v="472.08"/>
    <n v="256181.17"/>
    <m/>
    <m/>
    <m/>
    <m/>
    <m/>
    <m/>
    <m/>
    <m/>
    <m/>
    <m/>
    <n v="0"/>
    <n v="23986"/>
    <n v="44.42"/>
    <n v="0"/>
  </r>
  <r>
    <x v="66"/>
    <x v="66"/>
    <x v="2"/>
    <x v="11"/>
    <x v="84"/>
    <x v="1018"/>
    <n v="122637"/>
    <n v="89.65"/>
    <n v="5650.58"/>
    <n v="599074.38"/>
    <n v="96728.42"/>
    <n v="160563"/>
    <n v="117.37"/>
    <n v="848.49"/>
    <n v="1166477.02"/>
    <m/>
    <m/>
    <m/>
    <m/>
    <m/>
    <m/>
    <m/>
    <m/>
    <m/>
    <m/>
    <n v="5920"/>
    <n v="56627"/>
    <n v="41.39"/>
    <n v="51.93"/>
  </r>
  <r>
    <x v="76"/>
    <x v="76"/>
    <x v="11"/>
    <x v="3"/>
    <x v="6"/>
    <x v="1019"/>
    <n v="303"/>
    <n v="3.16"/>
    <n v="196.75"/>
    <n v="1463.82"/>
    <n v="3841"/>
    <n v="7533"/>
    <n v="78.47"/>
    <n v="480.13"/>
    <n v="46319.77"/>
    <m/>
    <m/>
    <m/>
    <m/>
    <m/>
    <m/>
    <m/>
    <m/>
    <m/>
    <m/>
    <n v="68786"/>
    <n v="5279"/>
    <n v="54.99"/>
    <n v="8598.25"/>
  </r>
  <r>
    <x v="191"/>
    <x v="191"/>
    <x v="15"/>
    <x v="4"/>
    <x v="100"/>
    <x v="4"/>
    <m/>
    <m/>
    <m/>
    <m/>
    <n v="12098.93"/>
    <n v="13993"/>
    <n v="41.65"/>
    <m/>
    <m/>
    <m/>
    <m/>
    <m/>
    <m/>
    <m/>
    <m/>
    <m/>
    <m/>
    <m/>
    <m/>
    <n v="0"/>
    <m/>
    <m/>
    <n v="0"/>
  </r>
  <r>
    <x v="11"/>
    <x v="11"/>
    <x v="14"/>
    <x v="2"/>
    <x v="29"/>
    <x v="1020"/>
    <n v="52626"/>
    <n v="84.34"/>
    <n v="6304.54"/>
    <n v="304887.48"/>
    <n v="0"/>
    <n v="77"/>
    <n v="0.12"/>
    <m/>
    <m/>
    <n v="566"/>
    <n v="2142"/>
    <n v="3.43"/>
    <n v="10"/>
    <n v="7170.65"/>
    <m/>
    <m/>
    <m/>
    <m/>
    <m/>
    <n v="96888.63"/>
    <n v="9863"/>
    <n v="15.81"/>
    <n v="1863.24"/>
  </r>
  <r>
    <x v="176"/>
    <x v="176"/>
    <x v="14"/>
    <x v="1"/>
    <x v="28"/>
    <x v="1021"/>
    <n v="40"/>
    <n v="0.28000000000000003"/>
    <n v="9"/>
    <n v="100.44"/>
    <n v="0"/>
    <m/>
    <m/>
    <m/>
    <m/>
    <m/>
    <m/>
    <m/>
    <m/>
    <m/>
    <m/>
    <m/>
    <m/>
    <m/>
    <m/>
    <n v="204.99"/>
    <n v="7987"/>
    <n v="55.47"/>
    <n v="17.079999999999998"/>
  </r>
  <r>
    <x v="85"/>
    <x v="85"/>
    <x v="6"/>
    <x v="11"/>
    <x v="64"/>
    <x v="1022"/>
    <n v="8718"/>
    <n v="9.69"/>
    <n v="601.99"/>
    <n v="41988.57"/>
    <n v="15619.79"/>
    <n v="23258"/>
    <n v="25.84"/>
    <n v="208.26"/>
    <n v="188363.69"/>
    <m/>
    <m/>
    <m/>
    <m/>
    <m/>
    <m/>
    <m/>
    <m/>
    <m/>
    <m/>
    <n v="6984"/>
    <n v="50254"/>
    <n v="55.84"/>
    <n v="93.12"/>
  </r>
  <r>
    <x v="38"/>
    <x v="38"/>
    <x v="5"/>
    <x v="3"/>
    <x v="16"/>
    <x v="1023"/>
    <n v="99"/>
    <n v="2.06"/>
    <n v="69.5"/>
    <n v="258.54000000000002"/>
    <n v="0"/>
    <m/>
    <m/>
    <m/>
    <m/>
    <m/>
    <m/>
    <m/>
    <m/>
    <m/>
    <n v="500"/>
    <n v="915"/>
    <n v="19.059999999999999"/>
    <n v="125"/>
    <n v="11192"/>
    <n v="111"/>
    <n v="670"/>
    <n v="13.96"/>
    <n v="27.75"/>
  </r>
  <r>
    <x v="44"/>
    <x v="44"/>
    <x v="13"/>
    <x v="7"/>
    <x v="63"/>
    <x v="1024"/>
    <n v="212836"/>
    <n v="89.58"/>
    <n v="9287.73"/>
    <n v="1710243.03"/>
    <n v="14387.97"/>
    <n v="12510"/>
    <n v="5.27"/>
    <n v="72.67"/>
    <n v="173508.88"/>
    <m/>
    <m/>
    <m/>
    <m/>
    <m/>
    <m/>
    <m/>
    <m/>
    <m/>
    <m/>
    <n v="13122"/>
    <n v="91140"/>
    <n v="38.36"/>
    <n v="66.27"/>
  </r>
  <r>
    <x v="141"/>
    <x v="141"/>
    <x v="8"/>
    <x v="1"/>
    <x v="6"/>
    <x v="1025"/>
    <n v="817"/>
    <n v="8.51"/>
    <n v="420.88"/>
    <n v="3131.31"/>
    <n v="0"/>
    <m/>
    <m/>
    <m/>
    <m/>
    <m/>
    <m/>
    <m/>
    <m/>
    <m/>
    <m/>
    <m/>
    <m/>
    <m/>
    <m/>
    <n v="48236.77"/>
    <n v="9493"/>
    <n v="98.89"/>
    <n v="6029.6"/>
  </r>
  <r>
    <x v="118"/>
    <x v="118"/>
    <x v="5"/>
    <x v="7"/>
    <x v="70"/>
    <x v="1026"/>
    <n v="39675"/>
    <n v="62.38"/>
    <n v="2831.04"/>
    <n v="139541.85"/>
    <n v="7474.55"/>
    <n v="9412"/>
    <n v="14.8"/>
    <n v="141.03"/>
    <n v="90137.83"/>
    <m/>
    <m/>
    <m/>
    <m/>
    <m/>
    <m/>
    <m/>
    <m/>
    <m/>
    <m/>
    <n v="64600"/>
    <n v="6954"/>
    <n v="10.93"/>
    <n v="1218.8699999999999"/>
  </r>
  <r>
    <x v="158"/>
    <x v="158"/>
    <x v="13"/>
    <x v="0"/>
    <x v="5"/>
    <x v="1027"/>
    <n v="51514"/>
    <n v="53.66"/>
    <n v="3560.9"/>
    <n v="264930.96000000002"/>
    <n v="41278.51"/>
    <n v="43066"/>
    <n v="44.86"/>
    <n v="515.98"/>
    <n v="497789.97"/>
    <m/>
    <m/>
    <m/>
    <m/>
    <m/>
    <m/>
    <m/>
    <m/>
    <m/>
    <m/>
    <n v="42515.42"/>
    <n v="46535"/>
    <n v="48.47"/>
    <n v="531.44000000000005"/>
  </r>
  <r>
    <x v="84"/>
    <x v="84"/>
    <x v="4"/>
    <x v="4"/>
    <x v="90"/>
    <x v="1028"/>
    <n v="652"/>
    <n v="1.6"/>
    <n v="50.68"/>
    <n v="1602.39"/>
    <n v="0"/>
    <m/>
    <m/>
    <m/>
    <m/>
    <m/>
    <m/>
    <m/>
    <m/>
    <m/>
    <m/>
    <m/>
    <m/>
    <m/>
    <m/>
    <n v="0"/>
    <m/>
    <m/>
    <n v="0"/>
  </r>
  <r>
    <x v="121"/>
    <x v="121"/>
    <x v="6"/>
    <x v="13"/>
    <x v="6"/>
    <x v="4"/>
    <n v="0"/>
    <n v="0"/>
    <m/>
    <m/>
    <n v="0"/>
    <m/>
    <m/>
    <m/>
    <m/>
    <m/>
    <m/>
    <m/>
    <m/>
    <m/>
    <m/>
    <m/>
    <m/>
    <m/>
    <m/>
    <n v="28200"/>
    <n v="3296"/>
    <n v="34.33"/>
    <n v="3525"/>
  </r>
  <r>
    <x v="81"/>
    <x v="81"/>
    <x v="6"/>
    <x v="5"/>
    <x v="17"/>
    <x v="1029"/>
    <n v="69941"/>
    <n v="116.57"/>
    <n v="8876"/>
    <n v="412734"/>
    <n v="0"/>
    <m/>
    <m/>
    <m/>
    <m/>
    <m/>
    <m/>
    <m/>
    <m/>
    <m/>
    <m/>
    <m/>
    <m/>
    <m/>
    <m/>
    <n v="100"/>
    <n v="9442"/>
    <n v="15.74"/>
    <n v="2"/>
  </r>
  <r>
    <x v="91"/>
    <x v="91"/>
    <x v="9"/>
    <x v="6"/>
    <x v="7"/>
    <x v="1030"/>
    <n v="2376"/>
    <n v="99"/>
    <n v="7604.5"/>
    <n v="14144.37"/>
    <n v="615.91"/>
    <n v="1164"/>
    <n v="48.5"/>
    <n v="307.95"/>
    <n v="7427.41"/>
    <m/>
    <m/>
    <m/>
    <m/>
    <m/>
    <n v="845"/>
    <n v="2689"/>
    <n v="112.04"/>
    <n v="422"/>
    <n v="18914.48"/>
    <n v="23200"/>
    <n v="827"/>
    <n v="34.46"/>
    <n v="11600"/>
  </r>
  <r>
    <x v="0"/>
    <x v="0"/>
    <x v="13"/>
    <x v="1"/>
    <x v="32"/>
    <x v="4"/>
    <m/>
    <m/>
    <m/>
    <m/>
    <n v="0"/>
    <m/>
    <m/>
    <m/>
    <m/>
    <m/>
    <m/>
    <m/>
    <m/>
    <m/>
    <m/>
    <m/>
    <m/>
    <m/>
    <m/>
    <n v="0"/>
    <m/>
    <m/>
    <n v="0"/>
  </r>
  <r>
    <x v="25"/>
    <x v="25"/>
    <x v="4"/>
    <x v="19"/>
    <x v="88"/>
    <x v="1031"/>
    <n v="53529"/>
    <n v="57.19"/>
    <n v="6072.5"/>
    <n v="440499.15"/>
    <n v="32419.01"/>
    <n v="39615"/>
    <n v="42.32"/>
    <m/>
    <m/>
    <m/>
    <m/>
    <m/>
    <m/>
    <m/>
    <m/>
    <m/>
    <m/>
    <m/>
    <m/>
    <n v="3260"/>
    <n v="22169"/>
    <n v="23.68"/>
    <n v="41.79"/>
  </r>
  <r>
    <x v="119"/>
    <x v="119"/>
    <x v="10"/>
    <x v="14"/>
    <x v="108"/>
    <x v="1032"/>
    <n v="11697"/>
    <n v="42.38"/>
    <n v="4577.3900000000003"/>
    <n v="97910.399999999994"/>
    <n v="4447.1400000000003"/>
    <n v="9234"/>
    <n v="33.46"/>
    <n v="193.35"/>
    <n v="53629.38"/>
    <m/>
    <m/>
    <m/>
    <m/>
    <m/>
    <m/>
    <m/>
    <m/>
    <m/>
    <m/>
    <n v="796956"/>
    <n v="5037"/>
    <n v="18.25"/>
    <n v="34650.26"/>
  </r>
  <r>
    <x v="85"/>
    <x v="85"/>
    <x v="8"/>
    <x v="6"/>
    <x v="69"/>
    <x v="4"/>
    <m/>
    <m/>
    <m/>
    <m/>
    <n v="0"/>
    <m/>
    <m/>
    <m/>
    <m/>
    <m/>
    <m/>
    <m/>
    <m/>
    <m/>
    <m/>
    <m/>
    <m/>
    <m/>
    <m/>
    <n v="0"/>
    <m/>
    <m/>
    <n v="0"/>
  </r>
  <r>
    <x v="166"/>
    <x v="166"/>
    <x v="7"/>
    <x v="2"/>
    <x v="57"/>
    <x v="1033"/>
    <n v="6845"/>
    <n v="13.58"/>
    <n v="1619.05"/>
    <n v="63240"/>
    <n v="10469"/>
    <n v="10912"/>
    <n v="21.65"/>
    <m/>
    <m/>
    <m/>
    <m/>
    <m/>
    <m/>
    <m/>
    <m/>
    <m/>
    <m/>
    <m/>
    <m/>
    <n v="1269"/>
    <n v="7144"/>
    <n v="14.17"/>
    <n v="30.21"/>
  </r>
  <r>
    <x v="144"/>
    <x v="144"/>
    <x v="6"/>
    <x v="2"/>
    <x v="9"/>
    <x v="1034"/>
    <n v="26074"/>
    <n v="54.32"/>
    <n v="3896.4"/>
    <n v="144946.07999999999"/>
    <n v="80299"/>
    <n v="29461"/>
    <n v="61.38"/>
    <n v="2007.48"/>
    <n v="968349.73"/>
    <m/>
    <m/>
    <m/>
    <m/>
    <m/>
    <m/>
    <m/>
    <m/>
    <m/>
    <m/>
    <n v="204879"/>
    <n v="12631"/>
    <n v="26.31"/>
    <n v="5121.9799999999996"/>
  </r>
  <r>
    <x v="77"/>
    <x v="77"/>
    <x v="9"/>
    <x v="3"/>
    <x v="28"/>
    <x v="4"/>
    <m/>
    <m/>
    <m/>
    <m/>
    <n v="0"/>
    <m/>
    <m/>
    <m/>
    <m/>
    <m/>
    <m/>
    <m/>
    <m/>
    <m/>
    <m/>
    <m/>
    <m/>
    <m/>
    <m/>
    <n v="0.97"/>
    <n v="4712"/>
    <n v="32.72"/>
    <n v="0.08"/>
  </r>
  <r>
    <x v="75"/>
    <x v="75"/>
    <x v="13"/>
    <x v="6"/>
    <x v="11"/>
    <x v="1035"/>
    <n v="1951"/>
    <n v="16.260000000000002"/>
    <n v="892.4"/>
    <n v="8299.32"/>
    <n v="1769.16"/>
    <n v="2432"/>
    <n v="20.27"/>
    <n v="176.92"/>
    <n v="21334.78"/>
    <m/>
    <m/>
    <m/>
    <m/>
    <m/>
    <n v="598"/>
    <n v="544"/>
    <n v="4.53"/>
    <n v="59"/>
    <n v="13385.63"/>
    <n v="75100"/>
    <n v="4022"/>
    <n v="33.520000000000003"/>
    <n v="7510"/>
  </r>
  <r>
    <x v="23"/>
    <x v="23"/>
    <x v="3"/>
    <x v="1"/>
    <x v="34"/>
    <x v="1036"/>
    <n v="7363"/>
    <n v="17.53"/>
    <n v="1175.8599999999999"/>
    <n v="38274.15"/>
    <n v="7258"/>
    <n v="13809"/>
    <n v="32.880000000000003"/>
    <n v="207.37"/>
    <n v="87526.42"/>
    <m/>
    <m/>
    <m/>
    <m/>
    <m/>
    <m/>
    <m/>
    <m/>
    <m/>
    <m/>
    <n v="4460"/>
    <n v="37522"/>
    <n v="89.34"/>
    <n v="127.43"/>
  </r>
  <r>
    <x v="157"/>
    <x v="157"/>
    <x v="1"/>
    <x v="2"/>
    <x v="9"/>
    <x v="1037"/>
    <n v="7390"/>
    <n v="15.4"/>
    <n v="1239.8800000000001"/>
    <n v="46123.35"/>
    <n v="7925.32"/>
    <n v="8739"/>
    <n v="18.21"/>
    <n v="198.13"/>
    <n v="95573.75"/>
    <m/>
    <m/>
    <m/>
    <m/>
    <m/>
    <m/>
    <m/>
    <m/>
    <m/>
    <m/>
    <n v="4825.88"/>
    <n v="10056"/>
    <n v="20.95"/>
    <n v="120.65"/>
  </r>
  <r>
    <x v="3"/>
    <x v="3"/>
    <x v="4"/>
    <x v="4"/>
    <x v="20"/>
    <x v="1038"/>
    <n v="7101"/>
    <n v="9.86"/>
    <n v="504.72"/>
    <n v="28163.19"/>
    <n v="38.799999999999997"/>
    <n v="311"/>
    <n v="0.43"/>
    <n v="0.65"/>
    <n v="467.87"/>
    <m/>
    <m/>
    <m/>
    <m/>
    <m/>
    <m/>
    <m/>
    <m/>
    <m/>
    <m/>
    <n v="490827"/>
    <n v="36285"/>
    <n v="50.4"/>
    <n v="8180.45"/>
  </r>
  <r>
    <x v="76"/>
    <x v="76"/>
    <x v="0"/>
    <x v="21"/>
    <x v="76"/>
    <x v="1039"/>
    <n v="40303"/>
    <n v="74.64"/>
    <n v="3574.82"/>
    <n v="149606.31"/>
    <n v="10931.38"/>
    <n v="21109"/>
    <n v="39.090000000000003"/>
    <n v="242.92"/>
    <n v="131824.79"/>
    <m/>
    <m/>
    <m/>
    <m/>
    <m/>
    <m/>
    <m/>
    <m/>
    <m/>
    <m/>
    <n v="133800"/>
    <n v="12314"/>
    <n v="22.8"/>
    <n v="2973.33"/>
  </r>
  <r>
    <x v="38"/>
    <x v="38"/>
    <x v="7"/>
    <x v="2"/>
    <x v="42"/>
    <x v="1040"/>
    <n v="6316"/>
    <n v="17.54"/>
    <n v="1896.03"/>
    <n v="52899.33"/>
    <n v="5282.25"/>
    <n v="11856"/>
    <n v="32.93"/>
    <n v="176.08"/>
    <n v="63700.24"/>
    <m/>
    <m/>
    <m/>
    <m/>
    <m/>
    <m/>
    <m/>
    <m/>
    <m/>
    <m/>
    <n v="1212"/>
    <n v="4929"/>
    <n v="13.69"/>
    <n v="40.4"/>
  </r>
  <r>
    <x v="190"/>
    <x v="190"/>
    <x v="12"/>
    <x v="2"/>
    <x v="11"/>
    <x v="1041"/>
    <n v="16068"/>
    <n v="133.9"/>
    <n v="8758.5"/>
    <n v="81454.05"/>
    <n v="0"/>
    <m/>
    <m/>
    <m/>
    <m/>
    <m/>
    <m/>
    <m/>
    <m/>
    <m/>
    <m/>
    <m/>
    <m/>
    <m/>
    <m/>
    <n v="334"/>
    <n v="6729"/>
    <n v="56.08"/>
    <n v="33.4"/>
  </r>
  <r>
    <x v="225"/>
    <x v="225"/>
    <x v="6"/>
    <x v="2"/>
    <x v="29"/>
    <x v="1042"/>
    <n v="85830"/>
    <n v="137.55000000000001"/>
    <n v="11877.69"/>
    <n v="574405.19999999995"/>
    <n v="0"/>
    <m/>
    <m/>
    <m/>
    <m/>
    <m/>
    <m/>
    <m/>
    <m/>
    <m/>
    <m/>
    <m/>
    <m/>
    <m/>
    <m/>
    <n v="1291.3599999999999"/>
    <n v="11886"/>
    <n v="19.05"/>
    <n v="24.83"/>
  </r>
  <r>
    <x v="4"/>
    <x v="4"/>
    <x v="12"/>
    <x v="5"/>
    <x v="31"/>
    <x v="1043"/>
    <n v="9059"/>
    <n v="37.75"/>
    <n v="3246.6"/>
    <n v="60386.76"/>
    <n v="7167.8"/>
    <n v="9860"/>
    <n v="41.08"/>
    <n v="358.39"/>
    <n v="86438.63"/>
    <m/>
    <m/>
    <m/>
    <m/>
    <m/>
    <m/>
    <m/>
    <m/>
    <m/>
    <m/>
    <n v="743"/>
    <n v="3907"/>
    <n v="16.28"/>
    <n v="37.15"/>
  </r>
  <r>
    <x v="28"/>
    <x v="28"/>
    <x v="4"/>
    <x v="5"/>
    <x v="89"/>
    <x v="1044"/>
    <n v="51441"/>
    <n v="39.69"/>
    <n v="2570"/>
    <n v="258130.8"/>
    <n v="5367.6"/>
    <n v="6801"/>
    <n v="5.25"/>
    <n v="49.7"/>
    <n v="64729.55"/>
    <m/>
    <m/>
    <m/>
    <m/>
    <m/>
    <m/>
    <m/>
    <m/>
    <m/>
    <m/>
    <n v="87800"/>
    <n v="10665"/>
    <n v="8.23"/>
    <n v="812.96"/>
  </r>
  <r>
    <x v="118"/>
    <x v="118"/>
    <x v="8"/>
    <x v="2"/>
    <x v="5"/>
    <x v="1045"/>
    <n v="159399"/>
    <n v="166.04"/>
    <n v="12773.65"/>
    <n v="950359.56"/>
    <n v="0"/>
    <m/>
    <m/>
    <m/>
    <m/>
    <m/>
    <m/>
    <m/>
    <m/>
    <m/>
    <m/>
    <m/>
    <m/>
    <m/>
    <m/>
    <n v="69257.210000000006"/>
    <n v="11054"/>
    <n v="11.51"/>
    <n v="865.72"/>
  </r>
  <r>
    <x v="130"/>
    <x v="130"/>
    <x v="7"/>
    <x v="7"/>
    <x v="30"/>
    <x v="1046"/>
    <n v="8342"/>
    <n v="14.48"/>
    <n v="1590"/>
    <n v="70977.600000000006"/>
    <n v="29869.06"/>
    <n v="10329"/>
    <n v="17.93"/>
    <n v="622.27"/>
    <n v="360199.95"/>
    <m/>
    <m/>
    <m/>
    <m/>
    <m/>
    <m/>
    <m/>
    <m/>
    <m/>
    <m/>
    <n v="212433"/>
    <n v="2475"/>
    <n v="4.3"/>
    <n v="4425.6899999999996"/>
  </r>
  <r>
    <x v="145"/>
    <x v="145"/>
    <x v="3"/>
    <x v="1"/>
    <x v="1"/>
    <x v="4"/>
    <m/>
    <m/>
    <m/>
    <m/>
    <n v="0"/>
    <m/>
    <m/>
    <m/>
    <m/>
    <m/>
    <m/>
    <m/>
    <m/>
    <m/>
    <m/>
    <m/>
    <m/>
    <m/>
    <m/>
    <n v="52.4"/>
    <n v="1442"/>
    <n v="20.03"/>
    <n v="8.73"/>
  </r>
  <r>
    <x v="52"/>
    <x v="52"/>
    <x v="4"/>
    <x v="11"/>
    <x v="65"/>
    <x v="1047"/>
    <n v="85731"/>
    <n v="47.63"/>
    <n v="3660"/>
    <n v="510570"/>
    <n v="69203.69"/>
    <n v="97150"/>
    <n v="53.97"/>
    <n v="461.36"/>
    <n v="834548.01"/>
    <m/>
    <m/>
    <m/>
    <m/>
    <m/>
    <m/>
    <m/>
    <m/>
    <m/>
    <m/>
    <n v="11528"/>
    <n v="94959"/>
    <n v="52.76"/>
    <n v="76.849999999999994"/>
  </r>
  <r>
    <x v="50"/>
    <x v="50"/>
    <x v="6"/>
    <x v="2"/>
    <x v="29"/>
    <x v="1048"/>
    <n v="116215"/>
    <n v="186.24"/>
    <n v="13817.92"/>
    <n v="668234.76"/>
    <n v="0"/>
    <m/>
    <m/>
    <m/>
    <m/>
    <m/>
    <m/>
    <m/>
    <m/>
    <m/>
    <m/>
    <m/>
    <m/>
    <m/>
    <m/>
    <n v="3992000"/>
    <n v="18699"/>
    <n v="29.97"/>
    <n v="76769.23"/>
  </r>
  <r>
    <x v="122"/>
    <x v="122"/>
    <x v="12"/>
    <x v="4"/>
    <x v="121"/>
    <x v="1049"/>
    <n v="445220"/>
    <n v="129.72999999999999"/>
    <n v="11469.53"/>
    <n v="3050665.98"/>
    <n v="242.48"/>
    <n v="4298"/>
    <n v="1.25"/>
    <n v="0.85"/>
    <n v="2924.18"/>
    <m/>
    <m/>
    <m/>
    <m/>
    <m/>
    <n v="4733"/>
    <n v="8425"/>
    <n v="2.4500000000000002"/>
    <n v="16"/>
    <n v="105943.47"/>
    <n v="22939.39"/>
    <n v="259248"/>
    <n v="75.540000000000006"/>
    <n v="80.209999999999994"/>
  </r>
  <r>
    <x v="98"/>
    <x v="98"/>
    <x v="15"/>
    <x v="5"/>
    <x v="101"/>
    <x v="4"/>
    <n v="0"/>
    <n v="0"/>
    <m/>
    <m/>
    <n v="0"/>
    <m/>
    <m/>
    <m/>
    <m/>
    <m/>
    <m/>
    <m/>
    <m/>
    <m/>
    <m/>
    <m/>
    <m/>
    <m/>
    <m/>
    <n v="0"/>
    <m/>
    <m/>
    <n v="0"/>
  </r>
  <r>
    <x v="20"/>
    <x v="20"/>
    <x v="1"/>
    <x v="3"/>
    <x v="11"/>
    <x v="1050"/>
    <n v="336"/>
    <n v="2.8"/>
    <n v="84.7"/>
    <n v="787.71"/>
    <n v="0"/>
    <n v="254"/>
    <n v="2.12"/>
    <n v="0"/>
    <n v="0"/>
    <m/>
    <m/>
    <m/>
    <m/>
    <m/>
    <m/>
    <m/>
    <m/>
    <m/>
    <m/>
    <n v="107500"/>
    <n v="4973"/>
    <n v="41.44"/>
    <n v="10750"/>
  </r>
  <r>
    <x v="48"/>
    <x v="48"/>
    <x v="9"/>
    <x v="19"/>
    <x v="13"/>
    <x v="1051"/>
    <n v="12280"/>
    <n v="60.2"/>
    <n v="6684.71"/>
    <n v="105685.2"/>
    <n v="15010.67"/>
    <n v="23599"/>
    <n v="115.68"/>
    <n v="882.98"/>
    <n v="181018.16"/>
    <m/>
    <m/>
    <m/>
    <m/>
    <m/>
    <m/>
    <m/>
    <m/>
    <m/>
    <m/>
    <n v="863"/>
    <n v="8646"/>
    <n v="42.38"/>
    <n v="50.76"/>
  </r>
  <r>
    <x v="145"/>
    <x v="145"/>
    <x v="14"/>
    <x v="1"/>
    <x v="1"/>
    <x v="4"/>
    <m/>
    <m/>
    <m/>
    <m/>
    <n v="0"/>
    <m/>
    <m/>
    <m/>
    <m/>
    <m/>
    <m/>
    <m/>
    <m/>
    <m/>
    <m/>
    <m/>
    <m/>
    <m/>
    <m/>
    <n v="47.86"/>
    <n v="2997"/>
    <n v="41.63"/>
    <n v="7.98"/>
  </r>
  <r>
    <x v="27"/>
    <x v="27"/>
    <x v="1"/>
    <x v="1"/>
    <x v="22"/>
    <x v="4"/>
    <m/>
    <m/>
    <m/>
    <m/>
    <n v="0"/>
    <m/>
    <m/>
    <m/>
    <m/>
    <m/>
    <m/>
    <m/>
    <m/>
    <m/>
    <m/>
    <m/>
    <m/>
    <m/>
    <m/>
    <n v="0"/>
    <n v="0"/>
    <n v="0"/>
    <n v="0"/>
  </r>
  <r>
    <x v="144"/>
    <x v="144"/>
    <x v="13"/>
    <x v="2"/>
    <x v="9"/>
    <x v="1052"/>
    <n v="30796"/>
    <n v="64.16"/>
    <n v="4659.28"/>
    <n v="173325.03"/>
    <n v="17660"/>
    <n v="9083"/>
    <n v="18.920000000000002"/>
    <n v="441.5"/>
    <n v="212967.24"/>
    <m/>
    <m/>
    <m/>
    <m/>
    <m/>
    <m/>
    <m/>
    <m/>
    <m/>
    <m/>
    <n v="313785"/>
    <n v="37272"/>
    <n v="77.650000000000006"/>
    <n v="7844.63"/>
  </r>
  <r>
    <x v="85"/>
    <x v="85"/>
    <x v="9"/>
    <x v="6"/>
    <x v="69"/>
    <x v="4"/>
    <m/>
    <m/>
    <m/>
    <m/>
    <n v="0"/>
    <m/>
    <m/>
    <m/>
    <m/>
    <m/>
    <m/>
    <m/>
    <m/>
    <m/>
    <m/>
    <m/>
    <m/>
    <m/>
    <m/>
    <n v="0"/>
    <m/>
    <m/>
    <n v="0"/>
  </r>
  <r>
    <x v="91"/>
    <x v="91"/>
    <x v="8"/>
    <x v="6"/>
    <x v="7"/>
    <x v="1053"/>
    <n v="2953"/>
    <n v="123.04"/>
    <n v="9390"/>
    <n v="17465.400000000001"/>
    <n v="625.61"/>
    <n v="1052"/>
    <n v="43.83"/>
    <n v="312.8"/>
    <n v="7544.37"/>
    <m/>
    <m/>
    <m/>
    <m/>
    <m/>
    <n v="866"/>
    <n v="1994"/>
    <n v="83.08"/>
    <n v="433"/>
    <n v="19384.54"/>
    <n v="26800"/>
    <n v="1198"/>
    <n v="49.92"/>
    <n v="13400"/>
  </r>
  <r>
    <x v="77"/>
    <x v="77"/>
    <x v="8"/>
    <x v="3"/>
    <x v="28"/>
    <x v="4"/>
    <m/>
    <m/>
    <m/>
    <m/>
    <n v="0"/>
    <m/>
    <m/>
    <m/>
    <m/>
    <m/>
    <m/>
    <m/>
    <m/>
    <m/>
    <m/>
    <m/>
    <m/>
    <m/>
    <m/>
    <n v="1199.1199999999999"/>
    <n v="14135"/>
    <n v="98.16"/>
    <n v="99.93"/>
  </r>
  <r>
    <x v="70"/>
    <x v="70"/>
    <x v="3"/>
    <x v="5"/>
    <x v="17"/>
    <x v="1054"/>
    <n v="29625"/>
    <n v="49.38"/>
    <n v="4156"/>
    <n v="193254"/>
    <n v="11086"/>
    <n v="34896"/>
    <n v="58.16"/>
    <m/>
    <m/>
    <m/>
    <m/>
    <m/>
    <m/>
    <m/>
    <m/>
    <m/>
    <m/>
    <m/>
    <m/>
    <n v="2018.58"/>
    <n v="13422"/>
    <n v="22.37"/>
    <n v="40.369999999999997"/>
  </r>
  <r>
    <x v="44"/>
    <x v="44"/>
    <x v="3"/>
    <x v="12"/>
    <x v="4"/>
    <x v="1055"/>
    <n v="2095"/>
    <n v="24.94"/>
    <n v="2081.29"/>
    <n v="13549.17"/>
    <n v="3990.3"/>
    <n v="6965"/>
    <n v="82.92"/>
    <n v="570.04"/>
    <n v="48120.23"/>
    <m/>
    <m/>
    <m/>
    <m/>
    <m/>
    <m/>
    <m/>
    <m/>
    <m/>
    <m/>
    <n v="335"/>
    <n v="2415"/>
    <n v="28.75"/>
    <n v="47.86"/>
  </r>
  <r>
    <x v="0"/>
    <x v="0"/>
    <x v="6"/>
    <x v="1"/>
    <x v="32"/>
    <x v="1056"/>
    <n v="1764"/>
    <n v="16.329999999999998"/>
    <n v="908.67"/>
    <n v="7605.54"/>
    <n v="3063"/>
    <n v="3667"/>
    <n v="33.950000000000003"/>
    <m/>
    <m/>
    <m/>
    <m/>
    <m/>
    <m/>
    <m/>
    <m/>
    <m/>
    <m/>
    <m/>
    <m/>
    <n v="209"/>
    <n v="2097"/>
    <n v="19.420000000000002"/>
    <n v="23.22"/>
  </r>
  <r>
    <x v="78"/>
    <x v="78"/>
    <x v="14"/>
    <x v="12"/>
    <x v="41"/>
    <x v="4"/>
    <m/>
    <m/>
    <m/>
    <m/>
    <n v="0"/>
    <m/>
    <m/>
    <m/>
    <m/>
    <m/>
    <m/>
    <m/>
    <m/>
    <m/>
    <m/>
    <m/>
    <m/>
    <m/>
    <m/>
    <n v="20422"/>
    <n v="2885"/>
    <n v="80.14"/>
    <n v="6807.33"/>
  </r>
  <r>
    <x v="40"/>
    <x v="40"/>
    <x v="14"/>
    <x v="11"/>
    <x v="116"/>
    <x v="1057"/>
    <n v="6568"/>
    <n v="4.0199999999999996"/>
    <n v="169.5"/>
    <n v="21438.36"/>
    <n v="1792.43"/>
    <n v="3072"/>
    <n v="1.88"/>
    <n v="13.18"/>
    <n v="21615.51"/>
    <m/>
    <m/>
    <m/>
    <m/>
    <m/>
    <m/>
    <m/>
    <m/>
    <m/>
    <m/>
    <n v="791379"/>
    <n v="86422"/>
    <n v="52.95"/>
    <n v="5818.96"/>
  </r>
  <r>
    <x v="85"/>
    <x v="85"/>
    <x v="11"/>
    <x v="5"/>
    <x v="5"/>
    <x v="1058"/>
    <n v="132651"/>
    <n v="138.18"/>
    <n v="10310.14"/>
    <n v="767074.23"/>
    <n v="8180.41"/>
    <n v="6208"/>
    <n v="6.47"/>
    <n v="102.26"/>
    <n v="98649.99"/>
    <m/>
    <m/>
    <m/>
    <m/>
    <m/>
    <m/>
    <m/>
    <m/>
    <m/>
    <m/>
    <n v="3044"/>
    <n v="35182"/>
    <n v="36.65"/>
    <n v="38.049999999999997"/>
  </r>
  <r>
    <x v="50"/>
    <x v="50"/>
    <x v="7"/>
    <x v="2"/>
    <x v="29"/>
    <x v="1059"/>
    <n v="73944"/>
    <n v="118.5"/>
    <n v="15384.21"/>
    <n v="743980.47"/>
    <n v="0"/>
    <m/>
    <m/>
    <m/>
    <m/>
    <m/>
    <m/>
    <m/>
    <m/>
    <m/>
    <m/>
    <m/>
    <m/>
    <m/>
    <m/>
    <n v="5184.1499999999996"/>
    <n v="12382"/>
    <n v="19.84"/>
    <n v="99.7"/>
  </r>
  <r>
    <x v="100"/>
    <x v="100"/>
    <x v="0"/>
    <x v="6"/>
    <x v="11"/>
    <x v="1060"/>
    <n v="108"/>
    <n v="0.9"/>
    <n v="82.6"/>
    <n v="768.18"/>
    <n v="33"/>
    <n v="211"/>
    <n v="1.76"/>
    <n v="3.3"/>
    <n v="397.96"/>
    <m/>
    <m/>
    <m/>
    <m/>
    <m/>
    <m/>
    <m/>
    <m/>
    <m/>
    <m/>
    <n v="67870"/>
    <n v="9221"/>
    <n v="76.84"/>
    <n v="6787"/>
  </r>
  <r>
    <x v="93"/>
    <x v="93"/>
    <x v="9"/>
    <x v="7"/>
    <x v="20"/>
    <x v="1061"/>
    <n v="93227"/>
    <n v="129.47999999999999"/>
    <n v="8884.2999999999993"/>
    <n v="495743.94"/>
    <n v="0"/>
    <m/>
    <m/>
    <m/>
    <m/>
    <m/>
    <m/>
    <m/>
    <m/>
    <m/>
    <m/>
    <m/>
    <m/>
    <m/>
    <m/>
    <n v="245920.68"/>
    <n v="5242"/>
    <n v="7.28"/>
    <n v="4098.68"/>
  </r>
  <r>
    <x v="52"/>
    <x v="52"/>
    <x v="0"/>
    <x v="11"/>
    <x v="65"/>
    <x v="1062"/>
    <n v="139261"/>
    <n v="77.37"/>
    <n v="5018.67"/>
    <n v="700104"/>
    <n v="121239.57"/>
    <n v="171549"/>
    <n v="95.31"/>
    <n v="808.26"/>
    <n v="1462064.39"/>
    <m/>
    <m/>
    <m/>
    <m/>
    <m/>
    <m/>
    <m/>
    <m/>
    <m/>
    <m/>
    <n v="15438"/>
    <n v="98412"/>
    <n v="54.67"/>
    <n v="102.92"/>
  </r>
  <r>
    <x v="76"/>
    <x v="76"/>
    <x v="1"/>
    <x v="21"/>
    <x v="76"/>
    <x v="1063"/>
    <n v="28514"/>
    <n v="52.8"/>
    <n v="5349.31"/>
    <n v="223868.67"/>
    <n v="16300.68"/>
    <n v="21422"/>
    <n v="39.67"/>
    <n v="362.24"/>
    <n v="196574.78"/>
    <m/>
    <m/>
    <m/>
    <m/>
    <m/>
    <m/>
    <m/>
    <m/>
    <m/>
    <m/>
    <n v="0"/>
    <m/>
    <m/>
    <n v="0"/>
  </r>
  <r>
    <x v="162"/>
    <x v="162"/>
    <x v="5"/>
    <x v="1"/>
    <x v="4"/>
    <x v="1064"/>
    <n v="673"/>
    <n v="8.01"/>
    <n v="372.43"/>
    <n v="2424.5100000000002"/>
    <n v="0"/>
    <m/>
    <m/>
    <m/>
    <m/>
    <m/>
    <m/>
    <m/>
    <m/>
    <m/>
    <m/>
    <m/>
    <m/>
    <m/>
    <m/>
    <n v="723"/>
    <n v="3800"/>
    <n v="45.24"/>
    <n v="103.29"/>
  </r>
  <r>
    <x v="148"/>
    <x v="148"/>
    <x v="5"/>
    <x v="7"/>
    <x v="38"/>
    <x v="1065"/>
    <n v="85559"/>
    <n v="127.32"/>
    <n v="9077.14"/>
    <n v="472737.6"/>
    <n v="0"/>
    <m/>
    <m/>
    <m/>
    <m/>
    <m/>
    <m/>
    <m/>
    <m/>
    <m/>
    <m/>
    <m/>
    <m/>
    <m/>
    <m/>
    <n v="1467.9"/>
    <n v="16631"/>
    <n v="24.75"/>
    <n v="26.21"/>
  </r>
  <r>
    <x v="76"/>
    <x v="76"/>
    <x v="0"/>
    <x v="6"/>
    <x v="31"/>
    <x v="1066"/>
    <n v="957"/>
    <n v="3.99"/>
    <n v="920.7"/>
    <n v="17125.02"/>
    <n v="22514.65"/>
    <n v="24862"/>
    <n v="103.59"/>
    <n v="1125.73"/>
    <n v="271510.92"/>
    <m/>
    <m/>
    <m/>
    <m/>
    <m/>
    <m/>
    <m/>
    <m/>
    <m/>
    <m/>
    <n v="240254"/>
    <n v="18718"/>
    <n v="77.989999999999995"/>
    <n v="12012.7"/>
  </r>
  <r>
    <x v="51"/>
    <x v="51"/>
    <x v="9"/>
    <x v="7"/>
    <x v="34"/>
    <x v="1067"/>
    <n v="30007"/>
    <n v="71.45"/>
    <n v="5756.57"/>
    <n v="187376.4"/>
    <n v="7073.07"/>
    <n v="15300"/>
    <n v="36.43"/>
    <n v="202.09"/>
    <n v="85296.27"/>
    <m/>
    <m/>
    <m/>
    <m/>
    <m/>
    <n v="6999"/>
    <n v="20529"/>
    <n v="48.88"/>
    <n v="199"/>
    <n v="156665.62"/>
    <n v="78010.16"/>
    <n v="1590"/>
    <n v="3.79"/>
    <n v="2228.86"/>
  </r>
  <r>
    <x v="54"/>
    <x v="54"/>
    <x v="9"/>
    <x v="4"/>
    <x v="37"/>
    <x v="1068"/>
    <n v="8458"/>
    <n v="22.03"/>
    <n v="579.28"/>
    <n v="17239.41"/>
    <n v="6614.94"/>
    <n v="14901"/>
    <n v="38.799999999999997"/>
    <n v="206.72"/>
    <n v="79771.509999999995"/>
    <m/>
    <m/>
    <m/>
    <m/>
    <m/>
    <m/>
    <m/>
    <m/>
    <m/>
    <m/>
    <n v="125800"/>
    <n v="1963"/>
    <n v="5.1100000000000003"/>
    <n v="3931.25"/>
  </r>
  <r>
    <x v="122"/>
    <x v="122"/>
    <x v="6"/>
    <x v="0"/>
    <x v="102"/>
    <x v="1069"/>
    <n v="156600"/>
    <n v="126.7"/>
    <n v="10199.31"/>
    <n v="976991.97"/>
    <n v="60.14"/>
    <n v="1298"/>
    <n v="1.05"/>
    <n v="0.57999999999999996"/>
    <n v="725.2"/>
    <m/>
    <m/>
    <m/>
    <m/>
    <m/>
    <m/>
    <m/>
    <m/>
    <m/>
    <m/>
    <n v="6436.08"/>
    <n v="109179"/>
    <n v="88.33"/>
    <n v="62.49"/>
  </r>
  <r>
    <x v="40"/>
    <x v="40"/>
    <x v="8"/>
    <x v="5"/>
    <x v="15"/>
    <x v="1070"/>
    <n v="56668"/>
    <n v="131.18"/>
    <n v="8908.89"/>
    <n v="298269.59999999998"/>
    <n v="0"/>
    <m/>
    <m/>
    <m/>
    <m/>
    <m/>
    <m/>
    <m/>
    <m/>
    <m/>
    <m/>
    <m/>
    <m/>
    <m/>
    <m/>
    <n v="204422"/>
    <n v="17459"/>
    <n v="40.409999999999997"/>
    <n v="5678.39"/>
  </r>
  <r>
    <x v="17"/>
    <x v="17"/>
    <x v="5"/>
    <x v="1"/>
    <x v="7"/>
    <x v="4"/>
    <m/>
    <m/>
    <m/>
    <m/>
    <n v="0"/>
    <m/>
    <m/>
    <m/>
    <m/>
    <m/>
    <m/>
    <m/>
    <m/>
    <m/>
    <m/>
    <m/>
    <m/>
    <m/>
    <m/>
    <n v="67000"/>
    <n v="3556"/>
    <n v="148.16999999999999"/>
    <n v="33500"/>
  </r>
  <r>
    <x v="207"/>
    <x v="207"/>
    <x v="6"/>
    <x v="2"/>
    <x v="91"/>
    <x v="1071"/>
    <n v="60152"/>
    <n v="92.83"/>
    <n v="7883.85"/>
    <n v="395927.03999999998"/>
    <n v="7122.21"/>
    <n v="7271"/>
    <n v="11.22"/>
    <m/>
    <m/>
    <m/>
    <m/>
    <m/>
    <m/>
    <m/>
    <m/>
    <m/>
    <m/>
    <m/>
    <m/>
    <n v="188050"/>
    <n v="12905"/>
    <n v="19.920000000000002"/>
    <n v="3482.41"/>
  </r>
  <r>
    <x v="40"/>
    <x v="40"/>
    <x v="0"/>
    <x v="6"/>
    <x v="12"/>
    <x v="1072"/>
    <n v="2523"/>
    <n v="15.02"/>
    <n v="1207"/>
    <n v="15715.14"/>
    <n v="0"/>
    <m/>
    <m/>
    <m/>
    <m/>
    <m/>
    <m/>
    <m/>
    <m/>
    <m/>
    <n v="498"/>
    <n v="1453"/>
    <n v="8.65"/>
    <n v="35"/>
    <n v="11147.23"/>
    <n v="106031"/>
    <n v="7709"/>
    <n v="45.89"/>
    <n v="7573.64"/>
  </r>
  <r>
    <x v="98"/>
    <x v="98"/>
    <x v="11"/>
    <x v="11"/>
    <x v="130"/>
    <x v="1073"/>
    <n v="84355"/>
    <n v="29.29"/>
    <n v="1941.03"/>
    <n v="433238.64"/>
    <n v="245290.98"/>
    <n v="295743"/>
    <n v="102.69"/>
    <m/>
    <m/>
    <m/>
    <m/>
    <m/>
    <m/>
    <m/>
    <m/>
    <m/>
    <m/>
    <m/>
    <m/>
    <n v="0"/>
    <m/>
    <m/>
    <n v="0"/>
  </r>
  <r>
    <x v="27"/>
    <x v="27"/>
    <x v="11"/>
    <x v="7"/>
    <x v="42"/>
    <x v="1074"/>
    <n v="12086"/>
    <n v="33.57"/>
    <n v="2627.1"/>
    <n v="73296.09"/>
    <n v="12394"/>
    <n v="13648"/>
    <n v="37.909999999999997"/>
    <m/>
    <m/>
    <m/>
    <m/>
    <m/>
    <m/>
    <m/>
    <m/>
    <m/>
    <m/>
    <m/>
    <m/>
    <n v="706"/>
    <n v="1937"/>
    <n v="5.38"/>
    <n v="23.53"/>
  </r>
  <r>
    <x v="62"/>
    <x v="62"/>
    <x v="8"/>
    <x v="38"/>
    <x v="57"/>
    <x v="1075"/>
    <n v="31030"/>
    <n v="61.57"/>
    <n v="4552.38"/>
    <n v="177816"/>
    <n v="17915.52"/>
    <n v="31477"/>
    <n v="62.45"/>
    <n v="426.56"/>
    <n v="216048.66"/>
    <m/>
    <m/>
    <m/>
    <m/>
    <m/>
    <m/>
    <m/>
    <m/>
    <m/>
    <m/>
    <n v="670"/>
    <n v="3832"/>
    <n v="7.6"/>
    <n v="15.95"/>
  </r>
  <r>
    <x v="136"/>
    <x v="136"/>
    <x v="2"/>
    <x v="7"/>
    <x v="20"/>
    <x v="1076"/>
    <n v="27425"/>
    <n v="38.090000000000003"/>
    <n v="3021.2"/>
    <n v="168582.96"/>
    <n v="2959.26"/>
    <n v="62549"/>
    <n v="86.87"/>
    <n v="49.32"/>
    <n v="35686.639999999999"/>
    <m/>
    <m/>
    <m/>
    <m/>
    <m/>
    <m/>
    <m/>
    <m/>
    <m/>
    <m/>
    <n v="13100"/>
    <n v="710"/>
    <n v="0.99"/>
    <n v="218.33"/>
  </r>
  <r>
    <x v="204"/>
    <x v="204"/>
    <x v="0"/>
    <x v="2"/>
    <x v="9"/>
    <x v="1077"/>
    <n v="85522"/>
    <n v="178.17"/>
    <n v="10557"/>
    <n v="392720.4"/>
    <n v="0"/>
    <m/>
    <m/>
    <m/>
    <m/>
    <m/>
    <m/>
    <m/>
    <m/>
    <m/>
    <m/>
    <m/>
    <m/>
    <m/>
    <m/>
    <n v="1083750"/>
    <n v="144912"/>
    <n v="301.89999999999998"/>
    <n v="27093.75"/>
  </r>
  <r>
    <x v="67"/>
    <x v="67"/>
    <x v="8"/>
    <x v="7"/>
    <x v="45"/>
    <x v="1078"/>
    <n v="332376"/>
    <n v="157.38"/>
    <n v="9866.02"/>
    <n v="1614870.6"/>
    <n v="0"/>
    <m/>
    <m/>
    <m/>
    <m/>
    <m/>
    <m/>
    <m/>
    <m/>
    <m/>
    <m/>
    <m/>
    <m/>
    <m/>
    <m/>
    <n v="6560"/>
    <n v="84574"/>
    <n v="40.04"/>
    <n v="37.270000000000003"/>
  </r>
  <r>
    <x v="74"/>
    <x v="74"/>
    <x v="7"/>
    <x v="1"/>
    <x v="19"/>
    <x v="1079"/>
    <n v="269"/>
    <n v="1.49"/>
    <n v="126.27"/>
    <n v="1761.42"/>
    <n v="0"/>
    <m/>
    <m/>
    <m/>
    <m/>
    <m/>
    <m/>
    <m/>
    <m/>
    <m/>
    <m/>
    <m/>
    <m/>
    <m/>
    <m/>
    <n v="494.62"/>
    <n v="3571"/>
    <n v="19.84"/>
    <n v="32.97"/>
  </r>
  <r>
    <x v="87"/>
    <x v="87"/>
    <x v="13"/>
    <x v="7"/>
    <x v="46"/>
    <x v="1080"/>
    <n v="13670"/>
    <n v="43.81"/>
    <n v="2874.08"/>
    <n v="69495.179999999993"/>
    <n v="16524.73"/>
    <n v="17366"/>
    <n v="55.66"/>
    <n v="635.57000000000005"/>
    <n v="199276.72"/>
    <m/>
    <m/>
    <m/>
    <m/>
    <m/>
    <m/>
    <m/>
    <m/>
    <m/>
    <m/>
    <n v="1017"/>
    <n v="4675"/>
    <n v="14.98"/>
    <n v="39.119999999999997"/>
  </r>
  <r>
    <x v="52"/>
    <x v="52"/>
    <x v="3"/>
    <x v="5"/>
    <x v="77"/>
    <x v="1081"/>
    <n v="48399"/>
    <n v="36.01"/>
    <n v="2182.59"/>
    <n v="227338.5"/>
    <n v="66701.259999999995"/>
    <n v="102880"/>
    <n v="76.55"/>
    <n v="595.54999999999995"/>
    <n v="804370.52"/>
    <m/>
    <m/>
    <m/>
    <m/>
    <m/>
    <m/>
    <m/>
    <m/>
    <m/>
    <m/>
    <n v="5246"/>
    <n v="26050"/>
    <n v="19.38"/>
    <n v="46.84"/>
  </r>
  <r>
    <x v="101"/>
    <x v="101"/>
    <x v="6"/>
    <x v="7"/>
    <x v="36"/>
    <x v="1082"/>
    <n v="68737"/>
    <n v="92.39"/>
    <n v="8587.1"/>
    <n v="495132"/>
    <n v="0"/>
    <m/>
    <m/>
    <m/>
    <m/>
    <m/>
    <m/>
    <m/>
    <m/>
    <m/>
    <m/>
    <m/>
    <m/>
    <m/>
    <m/>
    <n v="0"/>
    <n v="24997"/>
    <n v="33.6"/>
    <n v="0"/>
  </r>
  <r>
    <x v="26"/>
    <x v="26"/>
    <x v="6"/>
    <x v="7"/>
    <x v="15"/>
    <x v="1083"/>
    <n v="27774"/>
    <n v="64.290000000000006"/>
    <n v="4699.58"/>
    <n v="157342.04999999999"/>
    <n v="11160"/>
    <n v="14846"/>
    <n v="34.369999999999997"/>
    <n v="310"/>
    <n v="134581.79"/>
    <m/>
    <m/>
    <m/>
    <m/>
    <m/>
    <m/>
    <m/>
    <m/>
    <m/>
    <m/>
    <n v="93400"/>
    <n v="5789"/>
    <n v="13.4"/>
    <n v="2594.44"/>
  </r>
  <r>
    <x v="1"/>
    <x v="1"/>
    <x v="5"/>
    <x v="1"/>
    <x v="1"/>
    <x v="4"/>
    <m/>
    <m/>
    <m/>
    <m/>
    <n v="0"/>
    <m/>
    <m/>
    <m/>
    <m/>
    <m/>
    <m/>
    <m/>
    <m/>
    <m/>
    <m/>
    <m/>
    <m/>
    <m/>
    <m/>
    <n v="44213"/>
    <n v="2759"/>
    <n v="38.32"/>
    <n v="7368.83"/>
  </r>
  <r>
    <x v="194"/>
    <x v="194"/>
    <x v="12"/>
    <x v="2"/>
    <x v="9"/>
    <x v="1084"/>
    <n v="68781"/>
    <n v="143.29"/>
    <n v="11092.75"/>
    <n v="412650.3"/>
    <n v="0"/>
    <m/>
    <m/>
    <m/>
    <m/>
    <m/>
    <m/>
    <m/>
    <m/>
    <m/>
    <m/>
    <m/>
    <m/>
    <m/>
    <m/>
    <n v="111750"/>
    <n v="3939"/>
    <n v="8.2100000000000009"/>
    <n v="2793.75"/>
  </r>
  <r>
    <x v="83"/>
    <x v="83"/>
    <x v="1"/>
    <x v="7"/>
    <x v="9"/>
    <x v="1085"/>
    <n v="45563"/>
    <n v="94.92"/>
    <n v="11296"/>
    <n v="420211.20000000001"/>
    <n v="0"/>
    <m/>
    <m/>
    <m/>
    <m/>
    <m/>
    <m/>
    <m/>
    <m/>
    <m/>
    <m/>
    <m/>
    <m/>
    <m/>
    <m/>
    <n v="1355"/>
    <n v="11472"/>
    <n v="23.9"/>
    <n v="33.880000000000003"/>
  </r>
  <r>
    <x v="10"/>
    <x v="10"/>
    <x v="7"/>
    <x v="4"/>
    <x v="15"/>
    <x v="4"/>
    <m/>
    <m/>
    <m/>
    <m/>
    <n v="0"/>
    <m/>
    <m/>
    <m/>
    <m/>
    <m/>
    <m/>
    <m/>
    <m/>
    <m/>
    <m/>
    <m/>
    <m/>
    <m/>
    <m/>
    <n v="1139"/>
    <n v="8906"/>
    <n v="20.62"/>
    <n v="31.64"/>
  </r>
  <r>
    <x v="6"/>
    <x v="6"/>
    <x v="13"/>
    <x v="11"/>
    <x v="20"/>
    <x v="1086"/>
    <n v="15994"/>
    <n v="22.21"/>
    <n v="1233.3699999999999"/>
    <n v="68821.86"/>
    <n v="40100.870000000003"/>
    <n v="33658"/>
    <n v="46.75"/>
    <n v="668.35"/>
    <n v="483588.46"/>
    <m/>
    <m/>
    <m/>
    <m/>
    <m/>
    <m/>
    <m/>
    <m/>
    <m/>
    <m/>
    <n v="706448"/>
    <n v="121611"/>
    <n v="168.9"/>
    <n v="11774.13"/>
  </r>
  <r>
    <x v="62"/>
    <x v="62"/>
    <x v="1"/>
    <x v="2"/>
    <x v="127"/>
    <x v="1087"/>
    <n v="23517"/>
    <n v="31.11"/>
    <n v="3653.02"/>
    <n v="214030.2"/>
    <n v="4877"/>
    <n v="5481"/>
    <n v="7.25"/>
    <n v="77.41"/>
    <n v="58813.21"/>
    <m/>
    <m/>
    <m/>
    <m/>
    <m/>
    <m/>
    <m/>
    <m/>
    <m/>
    <m/>
    <n v="939"/>
    <n v="3634"/>
    <n v="4.8099999999999996"/>
    <n v="14.9"/>
  </r>
  <r>
    <x v="103"/>
    <x v="103"/>
    <x v="15"/>
    <x v="2"/>
    <x v="15"/>
    <x v="1088"/>
    <n v="38333"/>
    <n v="88.73"/>
    <n v="5491.81"/>
    <n v="183865.65"/>
    <n v="19936"/>
    <n v="10225"/>
    <n v="23.67"/>
    <n v="553.78"/>
    <n v="240414.2"/>
    <m/>
    <m/>
    <m/>
    <m/>
    <m/>
    <m/>
    <m/>
    <m/>
    <m/>
    <m/>
    <n v="1.19"/>
    <n v="2351"/>
    <n v="5.44"/>
    <n v="0.03"/>
  </r>
  <r>
    <x v="214"/>
    <x v="214"/>
    <x v="13"/>
    <x v="2"/>
    <x v="26"/>
    <x v="1089"/>
    <n v="45876"/>
    <n v="56.22"/>
    <n v="3227.65"/>
    <n v="204116.4"/>
    <n v="20104.75"/>
    <n v="25563"/>
    <n v="31.33"/>
    <n v="295.66000000000003"/>
    <n v="242449.24"/>
    <m/>
    <m/>
    <m/>
    <m/>
    <m/>
    <m/>
    <m/>
    <m/>
    <m/>
    <m/>
    <n v="147100"/>
    <n v="11497"/>
    <n v="14.09"/>
    <n v="2163.2399999999998"/>
  </r>
  <r>
    <x v="47"/>
    <x v="47"/>
    <x v="6"/>
    <x v="18"/>
    <x v="68"/>
    <x v="1090"/>
    <n v="2209"/>
    <n v="11.51"/>
    <n v="636.69000000000005"/>
    <n v="9473.91"/>
    <n v="21"/>
    <n v="36"/>
    <n v="0.19"/>
    <m/>
    <m/>
    <m/>
    <m/>
    <m/>
    <m/>
    <m/>
    <m/>
    <m/>
    <m/>
    <m/>
    <m/>
    <n v="0.77"/>
    <n v="7950"/>
    <n v="41.41"/>
    <n v="0.05"/>
  </r>
  <r>
    <x v="116"/>
    <x v="116"/>
    <x v="0"/>
    <x v="12"/>
    <x v="28"/>
    <x v="1091"/>
    <n v="29055"/>
    <n v="201.77"/>
    <n v="22200"/>
    <n v="247752"/>
    <n v="0"/>
    <m/>
    <m/>
    <m/>
    <m/>
    <m/>
    <m/>
    <m/>
    <m/>
    <m/>
    <m/>
    <m/>
    <m/>
    <m/>
    <m/>
    <n v="99000"/>
    <n v="8504"/>
    <n v="59.06"/>
    <n v="8250"/>
  </r>
  <r>
    <x v="14"/>
    <x v="14"/>
    <x v="10"/>
    <x v="4"/>
    <x v="26"/>
    <x v="1092"/>
    <n v="7403"/>
    <n v="9.07"/>
    <n v="667.37"/>
    <n v="42204.33"/>
    <n v="72544.13"/>
    <n v="88556"/>
    <n v="108.52"/>
    <n v="1066.83"/>
    <n v="874831.45"/>
    <m/>
    <m/>
    <m/>
    <m/>
    <m/>
    <m/>
    <m/>
    <m/>
    <m/>
    <m/>
    <n v="0"/>
    <n v="25345"/>
    <n v="31.06"/>
    <n v="0"/>
  </r>
  <r>
    <x v="56"/>
    <x v="56"/>
    <x v="2"/>
    <x v="21"/>
    <x v="4"/>
    <x v="4"/>
    <m/>
    <m/>
    <m/>
    <m/>
    <n v="0"/>
    <m/>
    <m/>
    <m/>
    <m/>
    <m/>
    <m/>
    <m/>
    <m/>
    <m/>
    <m/>
    <m/>
    <m/>
    <m/>
    <m/>
    <n v="0"/>
    <m/>
    <m/>
    <n v="0"/>
  </r>
  <r>
    <x v="52"/>
    <x v="52"/>
    <x v="8"/>
    <x v="6"/>
    <x v="27"/>
    <x v="1093"/>
    <n v="31263"/>
    <n v="68.56"/>
    <n v="4253.03"/>
    <n v="150301.95000000001"/>
    <n v="17744.91"/>
    <n v="24235"/>
    <n v="53.15"/>
    <n v="466.97"/>
    <n v="213991.17"/>
    <m/>
    <m/>
    <m/>
    <m/>
    <m/>
    <m/>
    <m/>
    <m/>
    <m/>
    <m/>
    <n v="2053"/>
    <n v="14240"/>
    <n v="31.23"/>
    <n v="54.03"/>
  </r>
  <r>
    <x v="152"/>
    <x v="152"/>
    <x v="15"/>
    <x v="12"/>
    <x v="6"/>
    <x v="4"/>
    <m/>
    <m/>
    <m/>
    <m/>
    <n v="0"/>
    <m/>
    <m/>
    <m/>
    <m/>
    <m/>
    <m/>
    <m/>
    <m/>
    <m/>
    <m/>
    <m/>
    <m/>
    <m/>
    <m/>
    <n v="0"/>
    <m/>
    <m/>
    <n v="0"/>
  </r>
  <r>
    <x v="59"/>
    <x v="59"/>
    <x v="15"/>
    <x v="2"/>
    <x v="30"/>
    <x v="1094"/>
    <n v="62814"/>
    <n v="109.05"/>
    <n v="9071.2900000000009"/>
    <n v="404942.46"/>
    <n v="0"/>
    <m/>
    <m/>
    <m/>
    <m/>
    <m/>
    <m/>
    <m/>
    <m/>
    <m/>
    <m/>
    <m/>
    <m/>
    <m/>
    <m/>
    <n v="89726"/>
    <n v="4625"/>
    <n v="8.0299999999999994"/>
    <n v="1869.29"/>
  </r>
  <r>
    <x v="75"/>
    <x v="75"/>
    <x v="6"/>
    <x v="6"/>
    <x v="11"/>
    <x v="1095"/>
    <n v="970"/>
    <n v="8.08"/>
    <n v="259.5"/>
    <n v="2413.35"/>
    <n v="2655.67"/>
    <n v="4061"/>
    <n v="33.840000000000003"/>
    <n v="265.57"/>
    <n v="32025.57"/>
    <m/>
    <m/>
    <m/>
    <m/>
    <m/>
    <n v="1256"/>
    <n v="3664"/>
    <n v="30.53"/>
    <n v="125"/>
    <n v="28114.3"/>
    <n v="62100"/>
    <n v="1639"/>
    <n v="13.66"/>
    <n v="6210"/>
  </r>
  <r>
    <x v="182"/>
    <x v="182"/>
    <x v="6"/>
    <x v="7"/>
    <x v="81"/>
    <x v="1096"/>
    <n v="24625"/>
    <n v="66.2"/>
    <n v="4967.58"/>
    <n v="143215.35"/>
    <n v="0"/>
    <m/>
    <m/>
    <m/>
    <m/>
    <m/>
    <m/>
    <m/>
    <m/>
    <m/>
    <m/>
    <m/>
    <m/>
    <m/>
    <m/>
    <n v="0"/>
    <m/>
    <m/>
    <n v="0"/>
  </r>
  <r>
    <x v="76"/>
    <x v="76"/>
    <x v="12"/>
    <x v="17"/>
    <x v="116"/>
    <x v="1097"/>
    <n v="42971"/>
    <n v="26.33"/>
    <n v="1060.53"/>
    <n v="134135.76"/>
    <n v="118350.15"/>
    <n v="161112"/>
    <n v="98.72"/>
    <n v="870.22"/>
    <n v="1427219.91"/>
    <m/>
    <m/>
    <m/>
    <m/>
    <m/>
    <m/>
    <m/>
    <m/>
    <m/>
    <m/>
    <n v="1516635.49"/>
    <n v="78259"/>
    <n v="47.95"/>
    <n v="11151.73"/>
  </r>
  <r>
    <x v="229"/>
    <x v="229"/>
    <x v="9"/>
    <x v="1"/>
    <x v="16"/>
    <x v="0"/>
    <n v="0"/>
    <n v="0"/>
    <n v="0"/>
    <n v="0"/>
    <n v="0"/>
    <n v="0"/>
    <n v="0"/>
    <n v="0"/>
    <n v="0"/>
    <n v="0"/>
    <n v="0"/>
    <n v="0"/>
    <n v="0"/>
    <n v="0"/>
    <n v="0"/>
    <n v="0"/>
    <n v="0"/>
    <n v="0"/>
    <n v="0"/>
    <n v="220.66"/>
    <n v="1268"/>
    <n v="26.42"/>
    <n v="55.16"/>
  </r>
  <r>
    <x v="209"/>
    <x v="209"/>
    <x v="9"/>
    <x v="2"/>
    <x v="90"/>
    <x v="1098"/>
    <n v="62476"/>
    <n v="153.13"/>
    <n v="10429.41"/>
    <n v="329778"/>
    <n v="0"/>
    <m/>
    <m/>
    <m/>
    <m/>
    <m/>
    <m/>
    <m/>
    <m/>
    <m/>
    <m/>
    <m/>
    <m/>
    <m/>
    <m/>
    <n v="0"/>
    <m/>
    <m/>
    <n v="0"/>
  </r>
  <r>
    <x v="117"/>
    <x v="117"/>
    <x v="11"/>
    <x v="18"/>
    <x v="28"/>
    <x v="4"/>
    <m/>
    <m/>
    <m/>
    <m/>
    <n v="0"/>
    <m/>
    <m/>
    <m/>
    <m/>
    <m/>
    <m/>
    <m/>
    <m/>
    <m/>
    <m/>
    <m/>
    <m/>
    <m/>
    <m/>
    <n v="931.76"/>
    <n v="2120"/>
    <n v="14.72"/>
    <n v="77.650000000000006"/>
  </r>
  <r>
    <x v="183"/>
    <x v="183"/>
    <x v="0"/>
    <x v="3"/>
    <x v="7"/>
    <x v="4"/>
    <m/>
    <m/>
    <m/>
    <m/>
    <n v="0"/>
    <m/>
    <m/>
    <m/>
    <m/>
    <m/>
    <m/>
    <m/>
    <m/>
    <m/>
    <m/>
    <m/>
    <m/>
    <m/>
    <m/>
    <n v="0"/>
    <m/>
    <m/>
    <n v="0"/>
  </r>
  <r>
    <x v="168"/>
    <x v="168"/>
    <x v="2"/>
    <x v="1"/>
    <x v="21"/>
    <x v="1099"/>
    <n v="4607"/>
    <n v="16"/>
    <n v="701.46"/>
    <n v="15656.55"/>
    <n v="1783"/>
    <n v="77142"/>
    <n v="267.85000000000002"/>
    <m/>
    <m/>
    <m/>
    <m/>
    <m/>
    <m/>
    <m/>
    <m/>
    <m/>
    <m/>
    <m/>
    <m/>
    <n v="2461.0700000000002"/>
    <n v="7443"/>
    <n v="25.84"/>
    <n v="102.54"/>
  </r>
  <r>
    <x v="63"/>
    <x v="63"/>
    <x v="11"/>
    <x v="17"/>
    <x v="55"/>
    <x v="1100"/>
    <n v="140351"/>
    <n v="121.83"/>
    <n v="8362.1"/>
    <n v="746568.66"/>
    <n v="115657.76"/>
    <n v="111110"/>
    <n v="96.45"/>
    <n v="1204.77"/>
    <n v="1394751.6"/>
    <m/>
    <m/>
    <m/>
    <m/>
    <m/>
    <m/>
    <m/>
    <m/>
    <m/>
    <m/>
    <n v="1089375"/>
    <n v="204976"/>
    <n v="177.93"/>
    <n v="11347.66"/>
  </r>
  <r>
    <x v="230"/>
    <x v="230"/>
    <x v="14"/>
    <x v="2"/>
    <x v="2"/>
    <x v="1101"/>
    <n v="78726"/>
    <n v="102.51"/>
    <n v="5257.5"/>
    <n v="312926.40000000002"/>
    <n v="0"/>
    <m/>
    <m/>
    <m/>
    <m/>
    <m/>
    <m/>
    <m/>
    <m/>
    <m/>
    <m/>
    <m/>
    <m/>
    <m/>
    <m/>
    <n v="751.02"/>
    <n v="3781"/>
    <n v="4.92"/>
    <n v="11.73"/>
  </r>
  <r>
    <x v="177"/>
    <x v="177"/>
    <x v="13"/>
    <x v="1"/>
    <x v="6"/>
    <x v="1102"/>
    <n v="398"/>
    <n v="4.1500000000000004"/>
    <n v="155.88"/>
    <n v="1159.71"/>
    <n v="0"/>
    <m/>
    <m/>
    <m/>
    <m/>
    <m/>
    <m/>
    <m/>
    <m/>
    <m/>
    <m/>
    <m/>
    <m/>
    <m/>
    <m/>
    <n v="37783.589999999997"/>
    <n v="5791"/>
    <n v="60.32"/>
    <n v="4722.95"/>
  </r>
  <r>
    <x v="3"/>
    <x v="3"/>
    <x v="15"/>
    <x v="4"/>
    <x v="20"/>
    <x v="1103"/>
    <n v="7188"/>
    <n v="9.98"/>
    <n v="512.47"/>
    <n v="28595.64"/>
    <n v="240.54"/>
    <n v="588"/>
    <n v="0.82"/>
    <n v="4.01"/>
    <n v="2900.78"/>
    <m/>
    <m/>
    <m/>
    <m/>
    <m/>
    <m/>
    <m/>
    <m/>
    <m/>
    <m/>
    <n v="657955"/>
    <n v="34162"/>
    <n v="47.45"/>
    <n v="10965.92"/>
  </r>
  <r>
    <x v="158"/>
    <x v="158"/>
    <x v="5"/>
    <x v="4"/>
    <x v="21"/>
    <x v="1104"/>
    <n v="1008"/>
    <n v="3.5"/>
    <n v="168.21"/>
    <n v="3754.41"/>
    <n v="2888"/>
    <n v="3310"/>
    <n v="11.49"/>
    <n v="120.33"/>
    <n v="34827.26"/>
    <m/>
    <m/>
    <m/>
    <m/>
    <m/>
    <m/>
    <m/>
    <m/>
    <m/>
    <m/>
    <n v="141000"/>
    <n v="25729"/>
    <n v="89.34"/>
    <n v="5875"/>
  </r>
  <r>
    <x v="87"/>
    <x v="87"/>
    <x v="4"/>
    <x v="1"/>
    <x v="19"/>
    <x v="1105"/>
    <n v="280"/>
    <n v="1.56"/>
    <n v="68.2"/>
    <n v="951.39"/>
    <n v="0"/>
    <m/>
    <m/>
    <m/>
    <m/>
    <m/>
    <m/>
    <m/>
    <m/>
    <m/>
    <m/>
    <m/>
    <m/>
    <m/>
    <m/>
    <n v="113"/>
    <n v="1007"/>
    <n v="5.59"/>
    <n v="7.53"/>
  </r>
  <r>
    <x v="143"/>
    <x v="143"/>
    <x v="9"/>
    <x v="1"/>
    <x v="31"/>
    <x v="1106"/>
    <n v="7364"/>
    <n v="30.68"/>
    <n v="1821.95"/>
    <n v="33888.269999999997"/>
    <n v="1597"/>
    <n v="3188"/>
    <n v="13.28"/>
    <n v="79.849999999999994"/>
    <n v="19258.7"/>
    <m/>
    <m/>
    <m/>
    <m/>
    <m/>
    <m/>
    <m/>
    <m/>
    <m/>
    <m/>
    <n v="0.55000000000000004"/>
    <n v="1202"/>
    <n v="5.01"/>
    <n v="0.03"/>
  </r>
  <r>
    <x v="15"/>
    <x v="15"/>
    <x v="8"/>
    <x v="3"/>
    <x v="1"/>
    <x v="1107"/>
    <n v="381"/>
    <n v="5.29"/>
    <n v="65.83"/>
    <n v="367.35"/>
    <n v="0"/>
    <m/>
    <m/>
    <m/>
    <m/>
    <n v="5415"/>
    <n v="8514"/>
    <n v="118.25"/>
    <n v="902"/>
    <n v="68602.64"/>
    <m/>
    <m/>
    <m/>
    <m/>
    <m/>
    <n v="32.619999999999997"/>
    <n v="2052"/>
    <n v="28.5"/>
    <n v="5.44"/>
  </r>
  <r>
    <x v="132"/>
    <x v="132"/>
    <x v="15"/>
    <x v="2"/>
    <x v="91"/>
    <x v="1108"/>
    <n v="58402"/>
    <n v="90.13"/>
    <n v="8322.24"/>
    <n v="417942.93"/>
    <n v="0"/>
    <m/>
    <m/>
    <m/>
    <m/>
    <m/>
    <m/>
    <m/>
    <m/>
    <m/>
    <m/>
    <m/>
    <m/>
    <m/>
    <m/>
    <n v="19884.95"/>
    <n v="5008"/>
    <n v="7.73"/>
    <n v="368.24"/>
  </r>
  <r>
    <x v="72"/>
    <x v="72"/>
    <x v="1"/>
    <x v="3"/>
    <x v="28"/>
    <x v="1109"/>
    <n v="281"/>
    <n v="1.95"/>
    <n v="53.08"/>
    <n v="592.41"/>
    <n v="414"/>
    <n v="613"/>
    <n v="4.26"/>
    <n v="34.5"/>
    <n v="4992.55"/>
    <m/>
    <m/>
    <m/>
    <m/>
    <m/>
    <m/>
    <m/>
    <m/>
    <m/>
    <m/>
    <n v="370563"/>
    <n v="9063"/>
    <n v="62.94"/>
    <n v="30880.25"/>
  </r>
  <r>
    <x v="164"/>
    <x v="164"/>
    <x v="15"/>
    <x v="2"/>
    <x v="5"/>
    <x v="1110"/>
    <n v="104764"/>
    <n v="109.13"/>
    <n v="7446.33"/>
    <n v="554006.57999999996"/>
    <n v="0"/>
    <m/>
    <m/>
    <m/>
    <m/>
    <m/>
    <m/>
    <m/>
    <m/>
    <m/>
    <m/>
    <m/>
    <m/>
    <m/>
    <m/>
    <n v="352000"/>
    <n v="15080"/>
    <n v="15.71"/>
    <n v="4400"/>
  </r>
  <r>
    <x v="54"/>
    <x v="54"/>
    <x v="8"/>
    <x v="4"/>
    <x v="37"/>
    <x v="1111"/>
    <n v="8343"/>
    <n v="21.73"/>
    <n v="372.75"/>
    <n v="11093.04"/>
    <n v="5389.91"/>
    <n v="11377"/>
    <n v="29.63"/>
    <n v="168.43"/>
    <n v="64998.57"/>
    <m/>
    <m/>
    <m/>
    <m/>
    <m/>
    <m/>
    <m/>
    <m/>
    <m/>
    <m/>
    <n v="279200"/>
    <n v="14679"/>
    <n v="38.229999999999997"/>
    <n v="8725"/>
  </r>
  <r>
    <x v="0"/>
    <x v="0"/>
    <x v="13"/>
    <x v="4"/>
    <x v="96"/>
    <x v="4"/>
    <m/>
    <m/>
    <m/>
    <m/>
    <n v="0"/>
    <m/>
    <m/>
    <m/>
    <m/>
    <m/>
    <m/>
    <m/>
    <m/>
    <m/>
    <m/>
    <m/>
    <m/>
    <m/>
    <m/>
    <n v="0"/>
    <m/>
    <m/>
    <n v="0"/>
  </r>
  <r>
    <x v="147"/>
    <x v="147"/>
    <x v="12"/>
    <x v="2"/>
    <x v="30"/>
    <x v="1112"/>
    <n v="31953"/>
    <n v="55.47"/>
    <n v="2981.29"/>
    <n v="133084.85999999999"/>
    <n v="73652"/>
    <n v="80466"/>
    <n v="139.69999999999999"/>
    <m/>
    <m/>
    <m/>
    <m/>
    <m/>
    <m/>
    <m/>
    <m/>
    <m/>
    <m/>
    <m/>
    <m/>
    <n v="2653"/>
    <n v="17226"/>
    <n v="29.91"/>
    <n v="55.27"/>
  </r>
  <r>
    <x v="98"/>
    <x v="98"/>
    <x v="15"/>
    <x v="4"/>
    <x v="131"/>
    <x v="1113"/>
    <n v="226417"/>
    <n v="87.35"/>
    <n v="6725.52"/>
    <n v="1351022.16"/>
    <n v="188568.38"/>
    <n v="207651"/>
    <n v="80.11"/>
    <n v="873"/>
    <n v="2274002.67"/>
    <m/>
    <m/>
    <m/>
    <m/>
    <m/>
    <m/>
    <m/>
    <m/>
    <m/>
    <m/>
    <n v="0"/>
    <m/>
    <m/>
    <n v="0"/>
  </r>
  <r>
    <x v="150"/>
    <x v="150"/>
    <x v="8"/>
    <x v="7"/>
    <x v="17"/>
    <x v="1114"/>
    <n v="89680"/>
    <n v="149.47"/>
    <n v="9792"/>
    <n v="455328"/>
    <n v="0"/>
    <m/>
    <m/>
    <m/>
    <m/>
    <m/>
    <m/>
    <m/>
    <m/>
    <m/>
    <m/>
    <m/>
    <m/>
    <m/>
    <m/>
    <n v="61200"/>
    <n v="7511"/>
    <n v="12.52"/>
    <n v="1224"/>
  </r>
  <r>
    <x v="161"/>
    <x v="161"/>
    <x v="10"/>
    <x v="7"/>
    <x v="56"/>
    <x v="1115"/>
    <n v="69073"/>
    <n v="47.97"/>
    <n v="5413.98"/>
    <n v="604200.54"/>
    <n v="59405.43"/>
    <n v="77855"/>
    <n v="54.07"/>
    <n v="495.05"/>
    <n v="716387.92"/>
    <m/>
    <m/>
    <m/>
    <m/>
    <m/>
    <m/>
    <m/>
    <m/>
    <m/>
    <m/>
    <n v="1348"/>
    <n v="47866"/>
    <n v="33.24"/>
    <n v="11.23"/>
  </r>
  <r>
    <x v="38"/>
    <x v="38"/>
    <x v="11"/>
    <x v="5"/>
    <x v="108"/>
    <x v="1116"/>
    <n v="12670"/>
    <n v="45.91"/>
    <n v="4926.96"/>
    <n v="105387.6"/>
    <n v="0"/>
    <m/>
    <m/>
    <m/>
    <m/>
    <m/>
    <m/>
    <m/>
    <m/>
    <m/>
    <n v="3697"/>
    <n v="12355"/>
    <n v="44.76"/>
    <n v="160"/>
    <n v="82753.649999999994"/>
    <n v="2538"/>
    <n v="15351"/>
    <n v="55.62"/>
    <n v="110.35"/>
  </r>
  <r>
    <x v="81"/>
    <x v="81"/>
    <x v="15"/>
    <x v="12"/>
    <x v="7"/>
    <x v="1117"/>
    <n v="1195"/>
    <n v="49.79"/>
    <n v="3142"/>
    <n v="5844.12"/>
    <n v="1658.58"/>
    <n v="2100"/>
    <n v="87.5"/>
    <m/>
    <m/>
    <m/>
    <m/>
    <m/>
    <m/>
    <m/>
    <m/>
    <m/>
    <m/>
    <m/>
    <m/>
    <n v="6"/>
    <n v="396"/>
    <n v="16.5"/>
    <n v="3"/>
  </r>
  <r>
    <x v="65"/>
    <x v="65"/>
    <x v="4"/>
    <x v="0"/>
    <x v="100"/>
    <x v="1118"/>
    <n v="28403"/>
    <n v="84.53"/>
    <n v="5779.89"/>
    <n v="150508.41"/>
    <n v="9780.7999999999993"/>
    <n v="14694"/>
    <n v="43.73"/>
    <n v="349.31"/>
    <n v="117949.55"/>
    <m/>
    <m/>
    <m/>
    <m/>
    <m/>
    <m/>
    <m/>
    <m/>
    <m/>
    <m/>
    <n v="1364"/>
    <n v="8880"/>
    <n v="26.43"/>
    <n v="48.71"/>
  </r>
  <r>
    <x v="190"/>
    <x v="190"/>
    <x v="5"/>
    <x v="2"/>
    <x v="11"/>
    <x v="1119"/>
    <n v="17271"/>
    <n v="143.93"/>
    <n v="8112"/>
    <n v="75441.600000000006"/>
    <n v="0"/>
    <m/>
    <m/>
    <m/>
    <m/>
    <m/>
    <m/>
    <m/>
    <m/>
    <m/>
    <m/>
    <m/>
    <m/>
    <m/>
    <m/>
    <n v="359"/>
    <n v="9205"/>
    <n v="76.709999999999994"/>
    <n v="35.9"/>
  </r>
  <r>
    <x v="41"/>
    <x v="41"/>
    <x v="10"/>
    <x v="4"/>
    <x v="21"/>
    <x v="1120"/>
    <n v="249"/>
    <n v="0.86"/>
    <n v="37.04"/>
    <n v="826.77"/>
    <n v="0"/>
    <m/>
    <m/>
    <m/>
    <m/>
    <m/>
    <m/>
    <m/>
    <m/>
    <m/>
    <m/>
    <m/>
    <m/>
    <m/>
    <m/>
    <n v="6320"/>
    <n v="22209"/>
    <n v="77.11"/>
    <n v="263.33"/>
  </r>
  <r>
    <x v="100"/>
    <x v="100"/>
    <x v="2"/>
    <x v="12"/>
    <x v="6"/>
    <x v="4"/>
    <m/>
    <m/>
    <m/>
    <m/>
    <n v="0"/>
    <m/>
    <m/>
    <m/>
    <m/>
    <m/>
    <m/>
    <m/>
    <m/>
    <m/>
    <m/>
    <m/>
    <m/>
    <m/>
    <m/>
    <n v="0"/>
    <m/>
    <m/>
    <n v="0"/>
  </r>
  <r>
    <x v="199"/>
    <x v="199"/>
    <x v="12"/>
    <x v="7"/>
    <x v="9"/>
    <x v="4"/>
    <m/>
    <m/>
    <m/>
    <m/>
    <n v="0"/>
    <m/>
    <m/>
    <m/>
    <m/>
    <m/>
    <m/>
    <m/>
    <m/>
    <m/>
    <m/>
    <m/>
    <m/>
    <m/>
    <m/>
    <n v="541.58000000000004"/>
    <n v="8285"/>
    <n v="17.260000000000002"/>
    <n v="13.54"/>
  </r>
  <r>
    <x v="40"/>
    <x v="40"/>
    <x v="3"/>
    <x v="19"/>
    <x v="91"/>
    <x v="1121"/>
    <n v="34332"/>
    <n v="52.98"/>
    <n v="5229.63"/>
    <n v="262632"/>
    <n v="91941.79"/>
    <n v="32023"/>
    <n v="49.42"/>
    <n v="1702.63"/>
    <n v="1108753.6000000001"/>
    <m/>
    <m/>
    <m/>
    <m/>
    <m/>
    <m/>
    <m/>
    <m/>
    <m/>
    <m/>
    <n v="368200"/>
    <n v="12750"/>
    <n v="19.68"/>
    <n v="6818.52"/>
  </r>
  <r>
    <x v="35"/>
    <x v="35"/>
    <x v="8"/>
    <x v="4"/>
    <x v="132"/>
    <x v="0"/>
    <n v="0"/>
    <n v="0"/>
    <n v="0"/>
    <n v="0"/>
    <n v="0"/>
    <n v="0"/>
    <n v="0"/>
    <n v="0"/>
    <n v="0"/>
    <m/>
    <m/>
    <m/>
    <m/>
    <m/>
    <m/>
    <m/>
    <m/>
    <m/>
    <m/>
    <n v="0"/>
    <m/>
    <m/>
    <n v="0"/>
  </r>
  <r>
    <x v="66"/>
    <x v="66"/>
    <x v="14"/>
    <x v="4"/>
    <x v="133"/>
    <x v="1122"/>
    <n v="169054"/>
    <n v="79.59"/>
    <n v="6572.27"/>
    <n v="1081861.56"/>
    <n v="140670.22"/>
    <n v="153970"/>
    <n v="72.489999999999995"/>
    <n v="794.75"/>
    <n v="1696384.42"/>
    <m/>
    <m/>
    <m/>
    <m/>
    <m/>
    <m/>
    <m/>
    <m/>
    <m/>
    <m/>
    <n v="17034"/>
    <n v="221053"/>
    <n v="104.07"/>
    <n v="96.24"/>
  </r>
  <r>
    <x v="53"/>
    <x v="53"/>
    <x v="8"/>
    <x v="7"/>
    <x v="94"/>
    <x v="1123"/>
    <n v="9126"/>
    <n v="40.03"/>
    <n v="2164.42"/>
    <n v="38245.32"/>
    <n v="3861.3"/>
    <n v="3858"/>
    <n v="16.920000000000002"/>
    <n v="203.23"/>
    <n v="46564.57"/>
    <m/>
    <m/>
    <m/>
    <m/>
    <m/>
    <m/>
    <m/>
    <m/>
    <m/>
    <m/>
    <n v="330"/>
    <n v="3120"/>
    <n v="13.68"/>
    <n v="17.37"/>
  </r>
  <r>
    <x v="86"/>
    <x v="86"/>
    <x v="5"/>
    <x v="2"/>
    <x v="38"/>
    <x v="1124"/>
    <n v="67060"/>
    <n v="99.79"/>
    <n v="6935.71"/>
    <n v="361212"/>
    <n v="0"/>
    <m/>
    <m/>
    <m/>
    <m/>
    <m/>
    <m/>
    <m/>
    <m/>
    <m/>
    <m/>
    <m/>
    <m/>
    <m/>
    <m/>
    <n v="77000"/>
    <n v="12320"/>
    <n v="18.329999999999998"/>
    <n v="1375"/>
  </r>
  <r>
    <x v="161"/>
    <x v="161"/>
    <x v="1"/>
    <x v="2"/>
    <x v="52"/>
    <x v="1125"/>
    <n v="15039"/>
    <n v="32.130000000000003"/>
    <n v="3271.56"/>
    <n v="118659.63"/>
    <n v="27319.11"/>
    <n v="31033"/>
    <n v="66.31"/>
    <n v="700.49"/>
    <n v="329449.32"/>
    <m/>
    <m/>
    <m/>
    <m/>
    <m/>
    <m/>
    <m/>
    <m/>
    <m/>
    <m/>
    <n v="1758"/>
    <n v="16937"/>
    <n v="36.19"/>
    <n v="45.08"/>
  </r>
  <r>
    <x v="162"/>
    <x v="162"/>
    <x v="13"/>
    <x v="7"/>
    <x v="20"/>
    <x v="1126"/>
    <n v="101282"/>
    <n v="140.66999999999999"/>
    <n v="9686.67"/>
    <n v="540516"/>
    <n v="0"/>
    <m/>
    <m/>
    <m/>
    <m/>
    <m/>
    <m/>
    <m/>
    <m/>
    <m/>
    <m/>
    <m/>
    <m/>
    <m/>
    <m/>
    <n v="1309"/>
    <n v="2719"/>
    <n v="3.78"/>
    <n v="21.82"/>
  </r>
  <r>
    <x v="143"/>
    <x v="143"/>
    <x v="8"/>
    <x v="5"/>
    <x v="37"/>
    <x v="1127"/>
    <n v="44207"/>
    <n v="115.12"/>
    <n v="6818.75"/>
    <n v="202926"/>
    <n v="0"/>
    <n v="92"/>
    <n v="0.24"/>
    <m/>
    <m/>
    <m/>
    <m/>
    <m/>
    <m/>
    <m/>
    <m/>
    <m/>
    <m/>
    <m/>
    <m/>
    <n v="1042.71"/>
    <n v="1736"/>
    <n v="4.5199999999999996"/>
    <n v="32.58"/>
  </r>
  <r>
    <x v="85"/>
    <x v="85"/>
    <x v="2"/>
    <x v="7"/>
    <x v="9"/>
    <x v="1128"/>
    <n v="57070"/>
    <n v="118.9"/>
    <n v="8137.5"/>
    <n v="302715"/>
    <n v="0"/>
    <m/>
    <m/>
    <m/>
    <m/>
    <m/>
    <m/>
    <m/>
    <m/>
    <m/>
    <m/>
    <m/>
    <m/>
    <m/>
    <m/>
    <n v="775"/>
    <n v="5514"/>
    <n v="11.49"/>
    <n v="19.38"/>
  </r>
  <r>
    <x v="182"/>
    <x v="182"/>
    <x v="5"/>
    <x v="4"/>
    <x v="42"/>
    <x v="1129"/>
    <n v="199"/>
    <n v="0.55000000000000004"/>
    <n v="15.33"/>
    <n v="427.8"/>
    <n v="0"/>
    <m/>
    <m/>
    <m/>
    <m/>
    <m/>
    <m/>
    <m/>
    <m/>
    <m/>
    <m/>
    <m/>
    <m/>
    <m/>
    <m/>
    <n v="1804.69"/>
    <n v="3310"/>
    <n v="9.19"/>
    <n v="60.16"/>
  </r>
  <r>
    <x v="72"/>
    <x v="72"/>
    <x v="4"/>
    <x v="7"/>
    <x v="99"/>
    <x v="1130"/>
    <n v="118975"/>
    <n v="64.38"/>
    <n v="6914.47"/>
    <n v="990290.97"/>
    <n v="38474.300000000003"/>
    <n v="17270"/>
    <n v="9.35"/>
    <n v="249.83"/>
    <n v="463973.09"/>
    <m/>
    <m/>
    <m/>
    <m/>
    <m/>
    <m/>
    <m/>
    <m/>
    <m/>
    <m/>
    <n v="980400"/>
    <n v="45887"/>
    <n v="24.83"/>
    <n v="6366.23"/>
  </r>
  <r>
    <x v="116"/>
    <x v="116"/>
    <x v="2"/>
    <x v="6"/>
    <x v="11"/>
    <x v="1131"/>
    <n v="11477"/>
    <n v="95.64"/>
    <n v="9358"/>
    <n v="87029.4"/>
    <n v="0"/>
    <m/>
    <m/>
    <m/>
    <m/>
    <n v="2121"/>
    <n v="2813"/>
    <n v="23.44"/>
    <n v="212"/>
    <n v="26870.95"/>
    <m/>
    <m/>
    <m/>
    <m/>
    <m/>
    <n v="50000"/>
    <n v="2163"/>
    <n v="18.03"/>
    <n v="5000"/>
  </r>
  <r>
    <x v="3"/>
    <x v="3"/>
    <x v="14"/>
    <x v="25"/>
    <x v="6"/>
    <x v="4"/>
    <m/>
    <m/>
    <m/>
    <m/>
    <n v="0"/>
    <m/>
    <m/>
    <m/>
    <m/>
    <m/>
    <m/>
    <m/>
    <m/>
    <m/>
    <m/>
    <m/>
    <m/>
    <m/>
    <m/>
    <n v="0"/>
    <m/>
    <m/>
    <n v="0"/>
  </r>
  <r>
    <x v="148"/>
    <x v="148"/>
    <x v="0"/>
    <x v="6"/>
    <x v="51"/>
    <x v="1132"/>
    <n v="164"/>
    <n v="13.67"/>
    <n v="1152"/>
    <n v="1071.3599999999999"/>
    <n v="0"/>
    <m/>
    <m/>
    <m/>
    <m/>
    <m/>
    <m/>
    <m/>
    <m/>
    <m/>
    <m/>
    <m/>
    <m/>
    <m/>
    <m/>
    <n v="0"/>
    <m/>
    <m/>
    <n v="0"/>
  </r>
  <r>
    <x v="100"/>
    <x v="100"/>
    <x v="13"/>
    <x v="13"/>
    <x v="6"/>
    <x v="4"/>
    <m/>
    <m/>
    <m/>
    <m/>
    <n v="0"/>
    <m/>
    <m/>
    <m/>
    <m/>
    <m/>
    <m/>
    <m/>
    <m/>
    <m/>
    <m/>
    <m/>
    <m/>
    <m/>
    <m/>
    <n v="0"/>
    <m/>
    <m/>
    <n v="0"/>
  </r>
  <r>
    <x v="40"/>
    <x v="40"/>
    <x v="4"/>
    <x v="14"/>
    <x v="101"/>
    <x v="1133"/>
    <n v="194101"/>
    <n v="147.05000000000001"/>
    <n v="9841.27"/>
    <n v="1006762.2"/>
    <n v="15193.99"/>
    <n v="8803"/>
    <n v="6.67"/>
    <n v="138.13"/>
    <n v="183228.84"/>
    <m/>
    <m/>
    <m/>
    <m/>
    <m/>
    <m/>
    <m/>
    <m/>
    <m/>
    <m/>
    <n v="424993"/>
    <n v="38613"/>
    <n v="29.25"/>
    <n v="3863.57"/>
  </r>
  <r>
    <x v="20"/>
    <x v="20"/>
    <x v="13"/>
    <x v="5"/>
    <x v="31"/>
    <x v="1134"/>
    <n v="10829"/>
    <n v="45.12"/>
    <n v="3280.7"/>
    <n v="61021.02"/>
    <n v="6818.98"/>
    <n v="8399"/>
    <n v="35"/>
    <n v="340.95"/>
    <n v="82232.160000000003"/>
    <m/>
    <m/>
    <m/>
    <m/>
    <m/>
    <m/>
    <m/>
    <m/>
    <m/>
    <m/>
    <n v="50500"/>
    <n v="3601"/>
    <n v="15"/>
    <n v="2525"/>
  </r>
  <r>
    <x v="197"/>
    <x v="197"/>
    <x v="12"/>
    <x v="3"/>
    <x v="51"/>
    <x v="4"/>
    <m/>
    <m/>
    <m/>
    <m/>
    <n v="0"/>
    <m/>
    <m/>
    <m/>
    <m/>
    <m/>
    <m/>
    <m/>
    <m/>
    <m/>
    <m/>
    <m/>
    <m/>
    <m/>
    <m/>
    <n v="25.4"/>
    <n v="142"/>
    <n v="11.83"/>
    <n v="25.4"/>
  </r>
  <r>
    <x v="185"/>
    <x v="185"/>
    <x v="12"/>
    <x v="2"/>
    <x v="9"/>
    <x v="1135"/>
    <n v="6869"/>
    <n v="14.31"/>
    <n v="915.6"/>
    <n v="34060.32"/>
    <n v="18889.43"/>
    <n v="27529"/>
    <n v="57.35"/>
    <n v="472.24"/>
    <n v="227793.28"/>
    <m/>
    <m/>
    <m/>
    <m/>
    <m/>
    <m/>
    <m/>
    <m/>
    <m/>
    <m/>
    <n v="140300"/>
    <n v="5614"/>
    <n v="11.7"/>
    <n v="3507.5"/>
  </r>
  <r>
    <x v="15"/>
    <x v="15"/>
    <x v="5"/>
    <x v="2"/>
    <x v="31"/>
    <x v="1136"/>
    <n v="22643"/>
    <n v="94.35"/>
    <n v="7424"/>
    <n v="138086.39999999999"/>
    <n v="0"/>
    <m/>
    <m/>
    <m/>
    <m/>
    <n v="1615"/>
    <n v="2447"/>
    <n v="10.199999999999999"/>
    <n v="80"/>
    <n v="20460.439999999999"/>
    <m/>
    <m/>
    <m/>
    <m/>
    <m/>
    <n v="0"/>
    <n v="586"/>
    <n v="2.44"/>
    <n v="0"/>
  </r>
  <r>
    <x v="101"/>
    <x v="101"/>
    <x v="12"/>
    <x v="5"/>
    <x v="9"/>
    <x v="1137"/>
    <n v="22080"/>
    <n v="46"/>
    <n v="4843.6499999999996"/>
    <n v="180183.78"/>
    <n v="0"/>
    <n v="27018"/>
    <n v="56.29"/>
    <m/>
    <m/>
    <m/>
    <m/>
    <m/>
    <m/>
    <m/>
    <m/>
    <m/>
    <m/>
    <m/>
    <m/>
    <n v="149.72"/>
    <n v="11357"/>
    <n v="23.66"/>
    <n v="3.74"/>
  </r>
  <r>
    <x v="201"/>
    <x v="201"/>
    <x v="11"/>
    <x v="11"/>
    <x v="112"/>
    <x v="1138"/>
    <n v="203369"/>
    <n v="86.91"/>
    <n v="7933.29"/>
    <n v="1438701.63"/>
    <n v="170909.8"/>
    <n v="200440"/>
    <n v="85.66"/>
    <n v="876.46"/>
    <n v="2061052.51"/>
    <m/>
    <m/>
    <m/>
    <m/>
    <m/>
    <m/>
    <m/>
    <m/>
    <m/>
    <m/>
    <n v="32.950000000000003"/>
    <n v="167094"/>
    <n v="71.41"/>
    <n v="0.17"/>
  </r>
  <r>
    <x v="19"/>
    <x v="19"/>
    <x v="7"/>
    <x v="0"/>
    <x v="48"/>
    <x v="1139"/>
    <n v="5926"/>
    <n v="9.68"/>
    <n v="1006.63"/>
    <n v="47744.34"/>
    <n v="5192.05"/>
    <n v="5556"/>
    <n v="9.08"/>
    <m/>
    <m/>
    <m/>
    <m/>
    <m/>
    <m/>
    <m/>
    <m/>
    <m/>
    <m/>
    <m/>
    <m/>
    <n v="786"/>
    <n v="6017"/>
    <n v="9.83"/>
    <n v="15.41"/>
  </r>
  <r>
    <x v="147"/>
    <x v="147"/>
    <x v="3"/>
    <x v="1"/>
    <x v="19"/>
    <x v="1140"/>
    <n v="463"/>
    <n v="2.57"/>
    <n v="115.53"/>
    <n v="1611.69"/>
    <n v="2940"/>
    <n v="5390"/>
    <n v="29.94"/>
    <m/>
    <m/>
    <m/>
    <m/>
    <m/>
    <m/>
    <m/>
    <m/>
    <m/>
    <m/>
    <m/>
    <m/>
    <n v="1712"/>
    <n v="7722"/>
    <n v="42.9"/>
    <n v="114.13"/>
  </r>
  <r>
    <x v="95"/>
    <x v="95"/>
    <x v="11"/>
    <x v="2"/>
    <x v="9"/>
    <x v="1141"/>
    <n v="59967"/>
    <n v="124.93"/>
    <n v="10513.25"/>
    <n v="391092.9"/>
    <n v="0"/>
    <m/>
    <m/>
    <m/>
    <m/>
    <m/>
    <m/>
    <m/>
    <m/>
    <m/>
    <m/>
    <m/>
    <m/>
    <m/>
    <m/>
    <n v="131600"/>
    <n v="5165"/>
    <n v="10.76"/>
    <n v="3290"/>
  </r>
  <r>
    <x v="201"/>
    <x v="201"/>
    <x v="15"/>
    <x v="2"/>
    <x v="80"/>
    <x v="1142"/>
    <n v="54703"/>
    <n v="64.209999999999994"/>
    <n v="6228.73"/>
    <n v="411283.20000000001"/>
    <n v="29083.41"/>
    <n v="34767"/>
    <n v="40.81"/>
    <n v="409.63"/>
    <n v="350725.62"/>
    <m/>
    <m/>
    <m/>
    <m/>
    <m/>
    <m/>
    <m/>
    <m/>
    <m/>
    <m/>
    <n v="5.94"/>
    <n v="28638"/>
    <n v="33.61"/>
    <n v="0.08"/>
  </r>
  <r>
    <x v="150"/>
    <x v="150"/>
    <x v="15"/>
    <x v="6"/>
    <x v="6"/>
    <x v="1143"/>
    <n v="136"/>
    <n v="1.42"/>
    <n v="26.13"/>
    <n v="194.37"/>
    <n v="0"/>
    <m/>
    <m/>
    <m/>
    <m/>
    <m/>
    <m/>
    <m/>
    <m/>
    <m/>
    <n v="100"/>
    <n v="359"/>
    <n v="3.74"/>
    <n v="12"/>
    <n v="2238.4"/>
    <n v="33600"/>
    <n v="1453"/>
    <n v="15.14"/>
    <n v="4200"/>
  </r>
  <r>
    <x v="72"/>
    <x v="72"/>
    <x v="8"/>
    <x v="6"/>
    <x v="4"/>
    <x v="4"/>
    <m/>
    <m/>
    <m/>
    <m/>
    <n v="0"/>
    <m/>
    <m/>
    <m/>
    <m/>
    <m/>
    <m/>
    <m/>
    <m/>
    <m/>
    <m/>
    <m/>
    <m/>
    <m/>
    <m/>
    <n v="0"/>
    <n v="8668"/>
    <n v="103.19"/>
    <n v="0"/>
  </r>
  <r>
    <x v="67"/>
    <x v="67"/>
    <x v="12"/>
    <x v="5"/>
    <x v="33"/>
    <x v="1144"/>
    <n v="190393"/>
    <n v="158.66"/>
    <n v="11410.48"/>
    <n v="1061174.6399999999"/>
    <n v="0"/>
    <m/>
    <m/>
    <m/>
    <m/>
    <m/>
    <m/>
    <m/>
    <m/>
    <m/>
    <m/>
    <m/>
    <m/>
    <m/>
    <m/>
    <n v="310300"/>
    <n v="39507"/>
    <n v="32.92"/>
    <n v="3103"/>
  </r>
  <r>
    <x v="33"/>
    <x v="33"/>
    <x v="13"/>
    <x v="7"/>
    <x v="42"/>
    <x v="1145"/>
    <n v="42666"/>
    <n v="118.52"/>
    <n v="7906.53"/>
    <n v="220592.28"/>
    <n v="0"/>
    <m/>
    <m/>
    <m/>
    <m/>
    <m/>
    <m/>
    <m/>
    <m/>
    <m/>
    <m/>
    <m/>
    <m/>
    <m/>
    <m/>
    <n v="86.64"/>
    <n v="15895"/>
    <n v="44.15"/>
    <n v="2.89"/>
  </r>
  <r>
    <x v="85"/>
    <x v="85"/>
    <x v="4"/>
    <x v="4"/>
    <x v="101"/>
    <x v="1146"/>
    <n v="17915"/>
    <n v="13.57"/>
    <n v="774.28"/>
    <n v="79209.03"/>
    <n v="43643.06"/>
    <n v="44223"/>
    <n v="33.5"/>
    <n v="396.76"/>
    <n v="526304.81000000006"/>
    <m/>
    <m/>
    <m/>
    <m/>
    <m/>
    <m/>
    <m/>
    <m/>
    <m/>
    <m/>
    <n v="8308"/>
    <n v="179427"/>
    <n v="135.93"/>
    <n v="75.53"/>
  </r>
  <r>
    <x v="196"/>
    <x v="196"/>
    <x v="14"/>
    <x v="1"/>
    <x v="28"/>
    <x v="1147"/>
    <n v="120"/>
    <n v="0.83"/>
    <n v="51.08"/>
    <n v="570.09"/>
    <n v="266.73"/>
    <n v="393"/>
    <n v="2.73"/>
    <n v="22.23"/>
    <n v="3216.59"/>
    <m/>
    <m/>
    <m/>
    <m/>
    <m/>
    <m/>
    <m/>
    <m/>
    <m/>
    <m/>
    <n v="131800"/>
    <n v="5382"/>
    <n v="37.380000000000003"/>
    <n v="10983.33"/>
  </r>
  <r>
    <x v="159"/>
    <x v="159"/>
    <x v="10"/>
    <x v="1"/>
    <x v="4"/>
    <x v="4"/>
    <m/>
    <m/>
    <m/>
    <m/>
    <n v="0"/>
    <m/>
    <m/>
    <m/>
    <m/>
    <m/>
    <m/>
    <m/>
    <m/>
    <m/>
    <m/>
    <m/>
    <m/>
    <m/>
    <m/>
    <n v="12818.31"/>
    <n v="7427"/>
    <n v="88.42"/>
    <n v="1831.19"/>
  </r>
  <r>
    <x v="70"/>
    <x v="70"/>
    <x v="6"/>
    <x v="0"/>
    <x v="1"/>
    <x v="1148"/>
    <n v="1983"/>
    <n v="27.54"/>
    <n v="2015.33"/>
    <n v="11245.56"/>
    <n v="0"/>
    <m/>
    <m/>
    <m/>
    <m/>
    <m/>
    <m/>
    <m/>
    <m/>
    <m/>
    <m/>
    <m/>
    <m/>
    <m/>
    <m/>
    <n v="0"/>
    <m/>
    <m/>
    <n v="0"/>
  </r>
  <r>
    <x v="29"/>
    <x v="29"/>
    <x v="9"/>
    <x v="5"/>
    <x v="14"/>
    <x v="1149"/>
    <n v="26856"/>
    <n v="50.86"/>
    <n v="3928.18"/>
    <n v="160741.20000000001"/>
    <n v="1812.8"/>
    <n v="25466"/>
    <n v="48.23"/>
    <m/>
    <m/>
    <m/>
    <m/>
    <m/>
    <m/>
    <m/>
    <m/>
    <m/>
    <m/>
    <m/>
    <m/>
    <n v="1399"/>
    <n v="10805"/>
    <n v="20.46"/>
    <n v="31.8"/>
  </r>
  <r>
    <x v="4"/>
    <x v="4"/>
    <x v="11"/>
    <x v="12"/>
    <x v="6"/>
    <x v="4"/>
    <m/>
    <m/>
    <m/>
    <m/>
    <n v="0"/>
    <m/>
    <m/>
    <m/>
    <m/>
    <m/>
    <m/>
    <m/>
    <m/>
    <m/>
    <m/>
    <m/>
    <m/>
    <m/>
    <m/>
    <n v="0"/>
    <m/>
    <m/>
    <n v="0"/>
  </r>
  <r>
    <x v="116"/>
    <x v="116"/>
    <x v="13"/>
    <x v="1"/>
    <x v="16"/>
    <x v="1150"/>
    <n v="5422"/>
    <n v="112.96"/>
    <n v="7199"/>
    <n v="26780.28"/>
    <n v="0"/>
    <m/>
    <m/>
    <m/>
    <m/>
    <m/>
    <m/>
    <m/>
    <m/>
    <m/>
    <n v="1925"/>
    <n v="4717"/>
    <n v="98.27"/>
    <n v="481"/>
    <n v="43089.2"/>
    <n v="44319"/>
    <n v="3986"/>
    <n v="83.04"/>
    <n v="11079.75"/>
  </r>
  <r>
    <x v="15"/>
    <x v="15"/>
    <x v="10"/>
    <x v="7"/>
    <x v="31"/>
    <x v="836"/>
    <n v="9353"/>
    <n v="38.97"/>
    <n v="4104"/>
    <n v="76334.399999999994"/>
    <n v="0"/>
    <m/>
    <m/>
    <m/>
    <m/>
    <m/>
    <m/>
    <m/>
    <m/>
    <m/>
    <n v="5983"/>
    <n v="10659"/>
    <n v="44.41"/>
    <n v="299"/>
    <n v="133923.47"/>
    <n v="142340"/>
    <n v="11906"/>
    <n v="49.61"/>
    <n v="7117"/>
  </r>
  <r>
    <x v="18"/>
    <x v="18"/>
    <x v="10"/>
    <x v="5"/>
    <x v="9"/>
    <x v="1151"/>
    <n v="5196"/>
    <n v="10.83"/>
    <n v="800.48"/>
    <n v="29777.67"/>
    <n v="19343.34"/>
    <n v="28669"/>
    <n v="59.73"/>
    <n v="483.58"/>
    <n v="233267.16"/>
    <m/>
    <m/>
    <m/>
    <m/>
    <m/>
    <m/>
    <m/>
    <m/>
    <m/>
    <m/>
    <n v="101000"/>
    <n v="9365"/>
    <n v="19.510000000000002"/>
    <n v="2525"/>
  </r>
  <r>
    <x v="33"/>
    <x v="33"/>
    <x v="5"/>
    <x v="2"/>
    <x v="42"/>
    <x v="1152"/>
    <n v="20050"/>
    <n v="55.69"/>
    <n v="3601.17"/>
    <n v="100472.55"/>
    <n v="12701.26"/>
    <n v="15622"/>
    <n v="43.39"/>
    <n v="423.38"/>
    <n v="153168.32000000001"/>
    <m/>
    <m/>
    <m/>
    <m/>
    <m/>
    <m/>
    <m/>
    <m/>
    <m/>
    <m/>
    <n v="106.63"/>
    <n v="12030"/>
    <n v="33.42"/>
    <n v="3.55"/>
  </r>
  <r>
    <x v="85"/>
    <x v="85"/>
    <x v="15"/>
    <x v="7"/>
    <x v="9"/>
    <x v="1153"/>
    <n v="53190"/>
    <n v="110.81"/>
    <n v="8697"/>
    <n v="323528.40000000002"/>
    <n v="0"/>
    <m/>
    <m/>
    <m/>
    <m/>
    <m/>
    <m/>
    <m/>
    <m/>
    <m/>
    <m/>
    <m/>
    <m/>
    <m/>
    <m/>
    <n v="1185"/>
    <n v="14339"/>
    <n v="29.87"/>
    <n v="29.63"/>
  </r>
  <r>
    <x v="98"/>
    <x v="98"/>
    <x v="4"/>
    <x v="2"/>
    <x v="2"/>
    <x v="4"/>
    <n v="0"/>
    <n v="0"/>
    <m/>
    <m/>
    <n v="0"/>
    <m/>
    <m/>
    <m/>
    <m/>
    <m/>
    <m/>
    <m/>
    <m/>
    <m/>
    <m/>
    <m/>
    <m/>
    <m/>
    <m/>
    <n v="0"/>
    <m/>
    <m/>
    <n v="0"/>
  </r>
  <r>
    <x v="66"/>
    <x v="66"/>
    <x v="4"/>
    <x v="28"/>
    <x v="6"/>
    <x v="0"/>
    <n v="0"/>
    <n v="0"/>
    <n v="0"/>
    <n v="0"/>
    <n v="0"/>
    <n v="0"/>
    <n v="0"/>
    <m/>
    <m/>
    <m/>
    <m/>
    <m/>
    <m/>
    <m/>
    <m/>
    <m/>
    <m/>
    <m/>
    <m/>
    <n v="0"/>
    <n v="0"/>
    <n v="0"/>
    <n v="0"/>
  </r>
  <r>
    <x v="175"/>
    <x v="175"/>
    <x v="10"/>
    <x v="7"/>
    <x v="2"/>
    <x v="1154"/>
    <n v="2279"/>
    <n v="2.97"/>
    <n v="273.75"/>
    <n v="16293.6"/>
    <n v="0"/>
    <n v="3721"/>
    <n v="4.8499999999999996"/>
    <m/>
    <m/>
    <m/>
    <m/>
    <m/>
    <m/>
    <m/>
    <m/>
    <m/>
    <m/>
    <m/>
    <m/>
    <n v="0"/>
    <m/>
    <m/>
    <n v="0"/>
  </r>
  <r>
    <x v="30"/>
    <x v="30"/>
    <x v="5"/>
    <x v="4"/>
    <x v="134"/>
    <x v="4"/>
    <m/>
    <m/>
    <m/>
    <m/>
    <n v="0"/>
    <m/>
    <m/>
    <m/>
    <m/>
    <m/>
    <m/>
    <m/>
    <m/>
    <m/>
    <m/>
    <m/>
    <m/>
    <m/>
    <m/>
    <n v="9165"/>
    <n v="118893"/>
    <n v="78.63"/>
    <n v="72.739999999999995"/>
  </r>
  <r>
    <x v="44"/>
    <x v="44"/>
    <x v="0"/>
    <x v="1"/>
    <x v="6"/>
    <x v="1155"/>
    <n v="145"/>
    <n v="1.51"/>
    <n v="81.5"/>
    <n v="606.36"/>
    <n v="0"/>
    <m/>
    <m/>
    <m/>
    <m/>
    <m/>
    <m/>
    <m/>
    <m/>
    <m/>
    <m/>
    <m/>
    <m/>
    <m/>
    <m/>
    <n v="573"/>
    <n v="5393"/>
    <n v="56.18"/>
    <n v="71.63"/>
  </r>
  <r>
    <x v="133"/>
    <x v="133"/>
    <x v="7"/>
    <x v="7"/>
    <x v="2"/>
    <x v="1156"/>
    <n v="32004"/>
    <n v="41.67"/>
    <n v="3561.84"/>
    <n v="212000.94"/>
    <n v="0"/>
    <m/>
    <m/>
    <m/>
    <m/>
    <m/>
    <m/>
    <m/>
    <m/>
    <m/>
    <m/>
    <m/>
    <m/>
    <m/>
    <m/>
    <n v="108.15"/>
    <n v="11491"/>
    <n v="14.96"/>
    <n v="1.69"/>
  </r>
  <r>
    <x v="98"/>
    <x v="98"/>
    <x v="14"/>
    <x v="7"/>
    <x v="33"/>
    <x v="1157"/>
    <n v="23049"/>
    <n v="19.21"/>
    <n v="1564"/>
    <n v="145452"/>
    <n v="57411.25"/>
    <n v="74481"/>
    <n v="62.07"/>
    <m/>
    <m/>
    <m/>
    <m/>
    <m/>
    <m/>
    <m/>
    <m/>
    <m/>
    <m/>
    <m/>
    <m/>
    <n v="0"/>
    <m/>
    <m/>
    <n v="0"/>
  </r>
  <r>
    <x v="19"/>
    <x v="19"/>
    <x v="11"/>
    <x v="33"/>
    <x v="110"/>
    <x v="4"/>
    <m/>
    <m/>
    <m/>
    <m/>
    <n v="0"/>
    <m/>
    <m/>
    <m/>
    <m/>
    <m/>
    <m/>
    <m/>
    <m/>
    <m/>
    <m/>
    <m/>
    <m/>
    <m/>
    <m/>
    <n v="0"/>
    <m/>
    <m/>
    <n v="0"/>
  </r>
  <r>
    <x v="123"/>
    <x v="123"/>
    <x v="1"/>
    <x v="1"/>
    <x v="6"/>
    <x v="1158"/>
    <n v="198"/>
    <n v="2.06"/>
    <n v="137.75"/>
    <n v="1024.8599999999999"/>
    <n v="147"/>
    <n v="749"/>
    <n v="7.8"/>
    <n v="18.38"/>
    <n v="1772.72"/>
    <m/>
    <m/>
    <m/>
    <m/>
    <m/>
    <m/>
    <m/>
    <m/>
    <m/>
    <m/>
    <n v="26100"/>
    <n v="661"/>
    <n v="6.89"/>
    <n v="3262.5"/>
  </r>
  <r>
    <x v="85"/>
    <x v="85"/>
    <x v="5"/>
    <x v="3"/>
    <x v="28"/>
    <x v="1159"/>
    <n v="5049"/>
    <n v="35.06"/>
    <n v="1868.33"/>
    <n v="20850.599999999999"/>
    <n v="7639.19"/>
    <n v="6670"/>
    <n v="46.32"/>
    <n v="636.6"/>
    <n v="92123.23"/>
    <m/>
    <m/>
    <m/>
    <m/>
    <m/>
    <m/>
    <m/>
    <m/>
    <m/>
    <m/>
    <n v="695"/>
    <n v="9132"/>
    <n v="63.42"/>
    <n v="57.92"/>
  </r>
  <r>
    <x v="12"/>
    <x v="12"/>
    <x v="8"/>
    <x v="1"/>
    <x v="31"/>
    <x v="1160"/>
    <n v="431"/>
    <n v="1.8"/>
    <n v="118.95"/>
    <n v="2212.4699999999998"/>
    <n v="0"/>
    <m/>
    <m/>
    <m/>
    <m/>
    <m/>
    <m/>
    <m/>
    <m/>
    <m/>
    <m/>
    <m/>
    <m/>
    <m/>
    <m/>
    <n v="2399"/>
    <n v="38987"/>
    <n v="162.44999999999999"/>
    <n v="119.95"/>
  </r>
  <r>
    <x v="85"/>
    <x v="85"/>
    <x v="0"/>
    <x v="4"/>
    <x v="101"/>
    <x v="1161"/>
    <n v="15491"/>
    <n v="11.74"/>
    <n v="471.79"/>
    <n v="48264.21"/>
    <n v="23366.63"/>
    <n v="33157"/>
    <n v="25.12"/>
    <n v="212.42"/>
    <n v="281785.25"/>
    <m/>
    <m/>
    <m/>
    <m/>
    <m/>
    <m/>
    <m/>
    <m/>
    <m/>
    <m/>
    <n v="3889.48"/>
    <n v="88545"/>
    <n v="67.08"/>
    <n v="35.36"/>
  </r>
  <r>
    <x v="22"/>
    <x v="22"/>
    <x v="12"/>
    <x v="11"/>
    <x v="91"/>
    <x v="4"/>
    <m/>
    <m/>
    <m/>
    <m/>
    <n v="0"/>
    <m/>
    <m/>
    <m/>
    <m/>
    <m/>
    <m/>
    <m/>
    <m/>
    <m/>
    <m/>
    <m/>
    <m/>
    <m/>
    <m/>
    <n v="663.19"/>
    <n v="43799"/>
    <n v="67.59"/>
    <n v="12.28"/>
  </r>
  <r>
    <x v="125"/>
    <x v="125"/>
    <x v="11"/>
    <x v="2"/>
    <x v="9"/>
    <x v="1162"/>
    <n v="21928"/>
    <n v="45.68"/>
    <n v="3777.25"/>
    <n v="140513.70000000001"/>
    <n v="15370.51"/>
    <n v="19775"/>
    <n v="41.2"/>
    <n v="384.26"/>
    <n v="185357.64"/>
    <m/>
    <m/>
    <m/>
    <m/>
    <m/>
    <m/>
    <m/>
    <m/>
    <m/>
    <m/>
    <n v="477"/>
    <n v="3289"/>
    <n v="6.85"/>
    <n v="11.93"/>
  </r>
  <r>
    <x v="201"/>
    <x v="201"/>
    <x v="2"/>
    <x v="2"/>
    <x v="80"/>
    <x v="1163"/>
    <n v="53596"/>
    <n v="62.91"/>
    <n v="5264.23"/>
    <n v="347596.79999999999"/>
    <n v="20364.689999999999"/>
    <n v="37178"/>
    <n v="43.64"/>
    <m/>
    <m/>
    <m/>
    <m/>
    <m/>
    <m/>
    <m/>
    <m/>
    <m/>
    <m/>
    <m/>
    <m/>
    <n v="5.37"/>
    <n v="18297"/>
    <n v="21.48"/>
    <n v="0.08"/>
  </r>
  <r>
    <x v="147"/>
    <x v="147"/>
    <x v="14"/>
    <x v="1"/>
    <x v="19"/>
    <x v="1164"/>
    <n v="998"/>
    <n v="5.54"/>
    <n v="116.07"/>
    <n v="1619.13"/>
    <n v="331.72"/>
    <n v="731"/>
    <n v="4.0599999999999996"/>
    <n v="22.11"/>
    <n v="4000.27"/>
    <m/>
    <m/>
    <m/>
    <m/>
    <m/>
    <m/>
    <m/>
    <m/>
    <m/>
    <m/>
    <n v="895"/>
    <n v="9718"/>
    <n v="53.99"/>
    <n v="59.67"/>
  </r>
  <r>
    <x v="3"/>
    <x v="3"/>
    <x v="10"/>
    <x v="6"/>
    <x v="1"/>
    <x v="1165"/>
    <n v="24"/>
    <n v="0.33"/>
    <n v="2.5"/>
    <n v="13.95"/>
    <n v="5.82"/>
    <n v="18"/>
    <n v="0.25"/>
    <n v="0.97"/>
    <n v="70.180000000000007"/>
    <m/>
    <m/>
    <m/>
    <m/>
    <m/>
    <m/>
    <m/>
    <m/>
    <m/>
    <m/>
    <n v="110860"/>
    <n v="3975"/>
    <n v="55.21"/>
    <n v="18476.669999999998"/>
  </r>
  <r>
    <x v="3"/>
    <x v="3"/>
    <x v="3"/>
    <x v="25"/>
    <x v="6"/>
    <x v="4"/>
    <m/>
    <m/>
    <m/>
    <m/>
    <n v="0"/>
    <m/>
    <m/>
    <m/>
    <m/>
    <m/>
    <m/>
    <m/>
    <m/>
    <m/>
    <m/>
    <m/>
    <m/>
    <m/>
    <m/>
    <n v="0"/>
    <m/>
    <m/>
    <n v="0"/>
  </r>
  <r>
    <x v="108"/>
    <x v="108"/>
    <x v="13"/>
    <x v="7"/>
    <x v="123"/>
    <x v="1166"/>
    <n v="63011"/>
    <n v="128.07"/>
    <n v="8060.49"/>
    <n v="307346.40000000002"/>
    <n v="0"/>
    <m/>
    <m/>
    <m/>
    <m/>
    <m/>
    <m/>
    <m/>
    <m/>
    <m/>
    <m/>
    <m/>
    <m/>
    <m/>
    <m/>
    <n v="0.71"/>
    <n v="14026"/>
    <n v="28.51"/>
    <n v="0.02"/>
  </r>
  <r>
    <x v="151"/>
    <x v="151"/>
    <x v="8"/>
    <x v="7"/>
    <x v="93"/>
    <x v="1167"/>
    <n v="22511"/>
    <n v="56.85"/>
    <n v="4401.18"/>
    <n v="135072.26999999999"/>
    <n v="10064"/>
    <n v="15962"/>
    <n v="40.31"/>
    <n v="304.97000000000003"/>
    <n v="121364.8"/>
    <m/>
    <m/>
    <m/>
    <m/>
    <m/>
    <m/>
    <m/>
    <m/>
    <m/>
    <m/>
    <n v="0"/>
    <n v="17780"/>
    <n v="44.9"/>
    <n v="0"/>
  </r>
  <r>
    <x v="21"/>
    <x v="21"/>
    <x v="13"/>
    <x v="12"/>
    <x v="12"/>
    <x v="4"/>
    <m/>
    <m/>
    <m/>
    <m/>
    <n v="0"/>
    <m/>
    <m/>
    <m/>
    <m/>
    <m/>
    <m/>
    <m/>
    <m/>
    <m/>
    <m/>
    <m/>
    <m/>
    <m/>
    <m/>
    <n v="582.72"/>
    <n v="5863"/>
    <n v="34.9"/>
    <n v="41.62"/>
  </r>
  <r>
    <x v="30"/>
    <x v="30"/>
    <x v="6"/>
    <x v="14"/>
    <x v="0"/>
    <x v="1168"/>
    <n v="63793"/>
    <n v="79.34"/>
    <n v="4832.24"/>
    <n v="301096.8"/>
    <n v="24233.75"/>
    <n v="39004"/>
    <n v="48.51"/>
    <n v="361.7"/>
    <n v="292242.11"/>
    <m/>
    <m/>
    <m/>
    <m/>
    <m/>
    <n v="1055"/>
    <n v="2570"/>
    <n v="3.2"/>
    <n v="15"/>
    <n v="23615.119999999999"/>
    <n v="1390"/>
    <n v="7603"/>
    <n v="9.4600000000000009"/>
    <n v="20.75"/>
  </r>
  <r>
    <x v="134"/>
    <x v="134"/>
    <x v="11"/>
    <x v="6"/>
    <x v="7"/>
    <x v="1169"/>
    <n v="304"/>
    <n v="12.67"/>
    <n v="1115"/>
    <n v="2073.9"/>
    <n v="0"/>
    <m/>
    <m/>
    <m/>
    <m/>
    <m/>
    <m/>
    <m/>
    <m/>
    <m/>
    <m/>
    <m/>
    <m/>
    <m/>
    <m/>
    <n v="100.26"/>
    <n v="342"/>
    <n v="14.25"/>
    <n v="50.13"/>
  </r>
  <r>
    <x v="138"/>
    <x v="138"/>
    <x v="10"/>
    <x v="2"/>
    <x v="117"/>
    <x v="1170"/>
    <n v="36499"/>
    <n v="51.55"/>
    <n v="4956.6099999999997"/>
    <n v="271969.2"/>
    <n v="0"/>
    <m/>
    <m/>
    <m/>
    <m/>
    <m/>
    <m/>
    <m/>
    <m/>
    <m/>
    <m/>
    <m/>
    <m/>
    <m/>
    <m/>
    <n v="105822"/>
    <n v="4598"/>
    <n v="6.49"/>
    <n v="1793.59"/>
  </r>
  <r>
    <x v="91"/>
    <x v="91"/>
    <x v="3"/>
    <x v="1"/>
    <x v="19"/>
    <x v="1171"/>
    <n v="23710"/>
    <n v="131.72"/>
    <n v="14090.67"/>
    <n v="196564.8"/>
    <n v="0"/>
    <m/>
    <m/>
    <m/>
    <m/>
    <m/>
    <m/>
    <m/>
    <m/>
    <m/>
    <m/>
    <m/>
    <m/>
    <m/>
    <m/>
    <n v="95500"/>
    <n v="3183"/>
    <n v="17.68"/>
    <n v="6366.67"/>
  </r>
  <r>
    <x v="18"/>
    <x v="18"/>
    <x v="11"/>
    <x v="5"/>
    <x v="9"/>
    <x v="1172"/>
    <n v="5897"/>
    <n v="12.29"/>
    <n v="822.45"/>
    <n v="30595.14"/>
    <n v="18163.919999999998"/>
    <n v="24558"/>
    <n v="51.16"/>
    <n v="454.1"/>
    <n v="219044.14"/>
    <m/>
    <m/>
    <m/>
    <m/>
    <m/>
    <m/>
    <m/>
    <m/>
    <m/>
    <m/>
    <n v="169000"/>
    <n v="23224"/>
    <n v="48.38"/>
    <n v="4225"/>
  </r>
  <r>
    <x v="66"/>
    <x v="66"/>
    <x v="3"/>
    <x v="4"/>
    <x v="133"/>
    <x v="1173"/>
    <n v="219349"/>
    <n v="103.27"/>
    <n v="7833.59"/>
    <n v="1289487.78"/>
    <n v="174260.91"/>
    <n v="225612"/>
    <n v="106.22"/>
    <n v="984.52"/>
    <n v="2101464.61"/>
    <m/>
    <m/>
    <m/>
    <m/>
    <m/>
    <m/>
    <m/>
    <m/>
    <m/>
    <m/>
    <n v="18158"/>
    <n v="165151"/>
    <n v="77.75"/>
    <n v="102.59"/>
  </r>
  <r>
    <x v="75"/>
    <x v="75"/>
    <x v="11"/>
    <x v="2"/>
    <x v="42"/>
    <x v="1174"/>
    <n v="13815"/>
    <n v="38.380000000000003"/>
    <n v="3295.17"/>
    <n v="91935.15"/>
    <n v="25513.09"/>
    <n v="28300"/>
    <n v="78.61"/>
    <n v="850.44"/>
    <n v="307670.06"/>
    <m/>
    <m/>
    <m/>
    <m/>
    <m/>
    <m/>
    <m/>
    <m/>
    <m/>
    <m/>
    <n v="90000"/>
    <n v="2776"/>
    <n v="7.71"/>
    <n v="3000"/>
  </r>
  <r>
    <x v="38"/>
    <x v="38"/>
    <x v="0"/>
    <x v="12"/>
    <x v="68"/>
    <x v="1175"/>
    <n v="11191"/>
    <n v="58.29"/>
    <n v="4432.9399999999996"/>
    <n v="65962.11"/>
    <n v="0"/>
    <m/>
    <m/>
    <m/>
    <m/>
    <m/>
    <m/>
    <m/>
    <m/>
    <m/>
    <m/>
    <m/>
    <m/>
    <m/>
    <m/>
    <n v="137"/>
    <n v="922"/>
    <n v="4.8"/>
    <n v="8.56"/>
  </r>
  <r>
    <x v="3"/>
    <x v="3"/>
    <x v="13"/>
    <x v="28"/>
    <x v="6"/>
    <x v="4"/>
    <m/>
    <m/>
    <m/>
    <m/>
    <n v="0"/>
    <m/>
    <m/>
    <m/>
    <m/>
    <m/>
    <m/>
    <m/>
    <m/>
    <m/>
    <m/>
    <m/>
    <m/>
    <m/>
    <m/>
    <n v="0"/>
    <m/>
    <m/>
    <n v="0"/>
  </r>
  <r>
    <x v="75"/>
    <x v="75"/>
    <x v="7"/>
    <x v="6"/>
    <x v="11"/>
    <x v="1176"/>
    <n v="439"/>
    <n v="3.66"/>
    <n v="246.9"/>
    <n v="2296.17"/>
    <n v="1366.63"/>
    <n v="1949"/>
    <n v="16.239999999999998"/>
    <n v="136.66"/>
    <n v="16480.650000000001"/>
    <m/>
    <m/>
    <m/>
    <m/>
    <m/>
    <m/>
    <m/>
    <m/>
    <m/>
    <m/>
    <n v="42600"/>
    <n v="1042"/>
    <n v="8.68"/>
    <n v="4260"/>
  </r>
  <r>
    <x v="143"/>
    <x v="143"/>
    <x v="8"/>
    <x v="1"/>
    <x v="31"/>
    <x v="1177"/>
    <n v="432"/>
    <n v="1.8"/>
    <n v="59.15"/>
    <n v="1100.19"/>
    <n v="14"/>
    <n v="21"/>
    <n v="0.09"/>
    <n v="0.7"/>
    <n v="168.83"/>
    <m/>
    <m/>
    <m/>
    <m/>
    <m/>
    <m/>
    <m/>
    <m/>
    <m/>
    <m/>
    <n v="907.69"/>
    <n v="1746"/>
    <n v="7.28"/>
    <n v="45.38"/>
  </r>
  <r>
    <x v="201"/>
    <x v="201"/>
    <x v="9"/>
    <x v="4"/>
    <x v="135"/>
    <x v="1178"/>
    <n v="276463"/>
    <n v="89.99"/>
    <n v="8013.58"/>
    <n v="1907872.68"/>
    <n v="211297.77"/>
    <n v="304353"/>
    <n v="99.07"/>
    <n v="825.38"/>
    <n v="2548103.19"/>
    <m/>
    <m/>
    <m/>
    <m/>
    <m/>
    <m/>
    <m/>
    <m/>
    <m/>
    <m/>
    <n v="38.17"/>
    <n v="158002"/>
    <n v="51.43"/>
    <n v="0.15"/>
  </r>
  <r>
    <x v="229"/>
    <x v="229"/>
    <x v="8"/>
    <x v="1"/>
    <x v="16"/>
    <x v="4"/>
    <m/>
    <m/>
    <m/>
    <m/>
    <n v="0"/>
    <m/>
    <m/>
    <m/>
    <m/>
    <m/>
    <m/>
    <m/>
    <m/>
    <m/>
    <m/>
    <m/>
    <m/>
    <m/>
    <m/>
    <n v="0"/>
    <m/>
    <m/>
    <n v="0"/>
  </r>
  <r>
    <x v="183"/>
    <x v="183"/>
    <x v="1"/>
    <x v="3"/>
    <x v="7"/>
    <x v="4"/>
    <m/>
    <m/>
    <m/>
    <m/>
    <n v="0"/>
    <m/>
    <m/>
    <m/>
    <m/>
    <m/>
    <m/>
    <m/>
    <m/>
    <m/>
    <m/>
    <m/>
    <m/>
    <m/>
    <m/>
    <n v="0"/>
    <m/>
    <m/>
    <n v="0"/>
  </r>
  <r>
    <x v="119"/>
    <x v="119"/>
    <x v="11"/>
    <x v="6"/>
    <x v="94"/>
    <x v="1179"/>
    <n v="4674"/>
    <n v="20.5"/>
    <n v="1182.68"/>
    <n v="20898.03"/>
    <n v="723.57"/>
    <n v="986"/>
    <n v="4.32"/>
    <n v="38.08"/>
    <n v="8725.74"/>
    <m/>
    <m/>
    <m/>
    <m/>
    <m/>
    <m/>
    <m/>
    <m/>
    <m/>
    <m/>
    <n v="130414"/>
    <n v="19590"/>
    <n v="85.92"/>
    <n v="6863.89"/>
  </r>
  <r>
    <x v="121"/>
    <x v="121"/>
    <x v="12"/>
    <x v="4"/>
    <x v="42"/>
    <x v="4"/>
    <m/>
    <m/>
    <m/>
    <m/>
    <n v="0"/>
    <m/>
    <m/>
    <m/>
    <m/>
    <m/>
    <m/>
    <m/>
    <m/>
    <m/>
    <m/>
    <m/>
    <m/>
    <m/>
    <m/>
    <n v="106777.53"/>
    <n v="23287"/>
    <n v="64.69"/>
    <n v="3559.25"/>
  </r>
  <r>
    <x v="158"/>
    <x v="158"/>
    <x v="12"/>
    <x v="4"/>
    <x v="21"/>
    <x v="1180"/>
    <n v="3368"/>
    <n v="11.69"/>
    <n v="358.46"/>
    <n v="8000.79"/>
    <n v="1686"/>
    <n v="3866"/>
    <n v="13.42"/>
    <n v="70.25"/>
    <n v="20331.98"/>
    <m/>
    <m/>
    <m/>
    <m/>
    <m/>
    <m/>
    <m/>
    <m/>
    <m/>
    <m/>
    <n v="150932"/>
    <n v="16243"/>
    <n v="56.4"/>
    <n v="6288.83"/>
  </r>
  <r>
    <x v="193"/>
    <x v="193"/>
    <x v="4"/>
    <x v="2"/>
    <x v="38"/>
    <x v="1181"/>
    <n v="53092"/>
    <n v="79.010000000000005"/>
    <n v="5438.57"/>
    <n v="283240.8"/>
    <n v="0"/>
    <m/>
    <m/>
    <m/>
    <m/>
    <m/>
    <m/>
    <m/>
    <m/>
    <m/>
    <m/>
    <m/>
    <m/>
    <m/>
    <m/>
    <n v="0"/>
    <m/>
    <m/>
    <n v="0"/>
  </r>
  <r>
    <x v="196"/>
    <x v="196"/>
    <x v="3"/>
    <x v="1"/>
    <x v="28"/>
    <x v="1182"/>
    <n v="779"/>
    <n v="5.41"/>
    <n v="269.58"/>
    <n v="3008.55"/>
    <n v="0"/>
    <m/>
    <m/>
    <m/>
    <m/>
    <m/>
    <m/>
    <m/>
    <m/>
    <m/>
    <m/>
    <m/>
    <m/>
    <m/>
    <m/>
    <n v="164.43"/>
    <n v="4411"/>
    <n v="30.63"/>
    <n v="13.7"/>
  </r>
  <r>
    <x v="177"/>
    <x v="177"/>
    <x v="6"/>
    <x v="1"/>
    <x v="6"/>
    <x v="4"/>
    <m/>
    <m/>
    <m/>
    <m/>
    <n v="0"/>
    <m/>
    <m/>
    <m/>
    <m/>
    <m/>
    <m/>
    <m/>
    <m/>
    <m/>
    <m/>
    <m/>
    <m/>
    <m/>
    <m/>
    <n v="788627"/>
    <n v="65724"/>
    <n v="684.63"/>
    <n v="98578.38"/>
  </r>
  <r>
    <x v="89"/>
    <x v="89"/>
    <x v="2"/>
    <x v="5"/>
    <x v="64"/>
    <x v="1183"/>
    <n v="36453"/>
    <n v="40.5"/>
    <n v="2994"/>
    <n v="208831.5"/>
    <n v="20268.669999999998"/>
    <n v="35289"/>
    <n v="39.21"/>
    <n v="270.25"/>
    <n v="244425.99"/>
    <m/>
    <m/>
    <m/>
    <m/>
    <m/>
    <m/>
    <m/>
    <m/>
    <m/>
    <m/>
    <n v="1177"/>
    <n v="12170"/>
    <n v="13.52"/>
    <n v="15.69"/>
  </r>
  <r>
    <x v="227"/>
    <x v="227"/>
    <x v="5"/>
    <x v="4"/>
    <x v="44"/>
    <x v="1184"/>
    <n v="31330"/>
    <n v="29.01"/>
    <n v="2452.3000000000002"/>
    <n v="205257.51"/>
    <n v="53459.75"/>
    <n v="48317"/>
    <n v="44.74"/>
    <n v="594"/>
    <n v="644687.14"/>
    <m/>
    <m/>
    <m/>
    <m/>
    <m/>
    <m/>
    <m/>
    <m/>
    <m/>
    <m/>
    <n v="10082"/>
    <n v="140489"/>
    <n v="130.08000000000001"/>
    <n v="112.02"/>
  </r>
  <r>
    <x v="70"/>
    <x v="70"/>
    <x v="14"/>
    <x v="5"/>
    <x v="17"/>
    <x v="1185"/>
    <n v="23594"/>
    <n v="39.32"/>
    <n v="3625.6"/>
    <n v="168590.4"/>
    <n v="17147.43"/>
    <n v="25224"/>
    <n v="42.04"/>
    <n v="342.95"/>
    <n v="206786"/>
    <m/>
    <m/>
    <m/>
    <m/>
    <m/>
    <m/>
    <m/>
    <m/>
    <m/>
    <m/>
    <n v="913.04"/>
    <n v="13452"/>
    <n v="22.42"/>
    <n v="18.260000000000002"/>
  </r>
  <r>
    <x v="32"/>
    <x v="32"/>
    <x v="13"/>
    <x v="4"/>
    <x v="11"/>
    <x v="1186"/>
    <m/>
    <m/>
    <n v="50"/>
    <n v="465"/>
    <n v="0"/>
    <m/>
    <m/>
    <m/>
    <m/>
    <m/>
    <m/>
    <m/>
    <m/>
    <m/>
    <m/>
    <m/>
    <m/>
    <m/>
    <m/>
    <n v="0"/>
    <m/>
    <m/>
    <n v="0"/>
  </r>
  <r>
    <x v="171"/>
    <x v="171"/>
    <x v="4"/>
    <x v="1"/>
    <x v="83"/>
    <x v="1165"/>
    <n v="20"/>
    <n v="0.15"/>
    <n v="1.36"/>
    <n v="13.95"/>
    <n v="0"/>
    <m/>
    <m/>
    <m/>
    <m/>
    <m/>
    <m/>
    <m/>
    <m/>
    <m/>
    <m/>
    <m/>
    <m/>
    <m/>
    <m/>
    <n v="0"/>
    <m/>
    <m/>
    <n v="0"/>
  </r>
  <r>
    <x v="161"/>
    <x v="161"/>
    <x v="11"/>
    <x v="7"/>
    <x v="56"/>
    <x v="1187"/>
    <n v="84364"/>
    <n v="58.59"/>
    <n v="5734.67"/>
    <n v="639988.80000000005"/>
    <n v="58208.54"/>
    <n v="69952"/>
    <n v="48.58"/>
    <n v="485.07"/>
    <n v="701954.19"/>
    <m/>
    <m/>
    <m/>
    <m/>
    <m/>
    <m/>
    <m/>
    <m/>
    <m/>
    <m/>
    <n v="4337"/>
    <n v="53173"/>
    <n v="36.93"/>
    <n v="36.14"/>
  </r>
  <r>
    <x v="176"/>
    <x v="176"/>
    <x v="2"/>
    <x v="4"/>
    <x v="12"/>
    <x v="1188"/>
    <n v="198"/>
    <n v="1.18"/>
    <n v="63.14"/>
    <n v="822.12"/>
    <n v="643.05999999999995"/>
    <n v="1135"/>
    <n v="6.76"/>
    <n v="45.93"/>
    <n v="7754.91"/>
    <m/>
    <m/>
    <m/>
    <m/>
    <m/>
    <m/>
    <m/>
    <m/>
    <m/>
    <m/>
    <n v="108.4"/>
    <n v="2772"/>
    <n v="16.5"/>
    <n v="7.74"/>
  </r>
  <r>
    <x v="72"/>
    <x v="72"/>
    <x v="0"/>
    <x v="3"/>
    <x v="28"/>
    <x v="1189"/>
    <n v="111"/>
    <n v="0.77"/>
    <n v="34.83"/>
    <n v="388.74"/>
    <n v="100.87"/>
    <n v="216"/>
    <n v="1.5"/>
    <n v="8.41"/>
    <n v="1216.46"/>
    <m/>
    <m/>
    <m/>
    <m/>
    <m/>
    <m/>
    <m/>
    <m/>
    <m/>
    <m/>
    <n v="366500"/>
    <n v="10893"/>
    <n v="75.650000000000006"/>
    <n v="30541.67"/>
  </r>
  <r>
    <x v="31"/>
    <x v="31"/>
    <x v="8"/>
    <x v="12"/>
    <x v="28"/>
    <x v="1190"/>
    <n v="1280"/>
    <n v="8.89"/>
    <n v="530.25"/>
    <n v="5917.59"/>
    <n v="10154.219999999999"/>
    <n v="14461"/>
    <n v="100.42"/>
    <n v="846.18"/>
    <n v="122452.78"/>
    <m/>
    <m/>
    <m/>
    <m/>
    <m/>
    <m/>
    <m/>
    <m/>
    <m/>
    <m/>
    <n v="624"/>
    <n v="9506"/>
    <n v="66.010000000000005"/>
    <n v="52"/>
  </r>
  <r>
    <x v="98"/>
    <x v="98"/>
    <x v="10"/>
    <x v="21"/>
    <x v="123"/>
    <x v="4"/>
    <m/>
    <m/>
    <m/>
    <m/>
    <n v="0"/>
    <m/>
    <m/>
    <m/>
    <m/>
    <m/>
    <m/>
    <m/>
    <m/>
    <m/>
    <m/>
    <m/>
    <m/>
    <m/>
    <m/>
    <n v="0"/>
    <m/>
    <m/>
    <n v="0"/>
  </r>
  <r>
    <x v="22"/>
    <x v="22"/>
    <x v="12"/>
    <x v="7"/>
    <x v="37"/>
    <x v="721"/>
    <n v="13521"/>
    <n v="35.21"/>
    <n v="2947.5"/>
    <n v="87717.6"/>
    <n v="18702.23"/>
    <n v="24291"/>
    <n v="63.26"/>
    <n v="584.44000000000005"/>
    <n v="225535.81"/>
    <m/>
    <m/>
    <m/>
    <m/>
    <m/>
    <m/>
    <m/>
    <m/>
    <m/>
    <m/>
    <n v="107.75"/>
    <n v="7931"/>
    <n v="20.65"/>
    <n v="3.37"/>
  </r>
  <r>
    <x v="94"/>
    <x v="94"/>
    <x v="13"/>
    <x v="1"/>
    <x v="13"/>
    <x v="1191"/>
    <n v="143"/>
    <n v="0.7"/>
    <n v="21.41"/>
    <n v="338.52"/>
    <n v="0"/>
    <m/>
    <m/>
    <m/>
    <m/>
    <m/>
    <m/>
    <m/>
    <m/>
    <m/>
    <m/>
    <m/>
    <m/>
    <m/>
    <m/>
    <n v="711.18"/>
    <n v="3358"/>
    <n v="16.46"/>
    <n v="41.83"/>
  </r>
  <r>
    <x v="42"/>
    <x v="42"/>
    <x v="9"/>
    <x v="12"/>
    <x v="6"/>
    <x v="4"/>
    <m/>
    <m/>
    <m/>
    <m/>
    <n v="0"/>
    <m/>
    <m/>
    <m/>
    <m/>
    <m/>
    <m/>
    <m/>
    <m/>
    <m/>
    <m/>
    <m/>
    <m/>
    <m/>
    <m/>
    <n v="0"/>
    <m/>
    <m/>
    <n v="0"/>
  </r>
  <r>
    <x v="157"/>
    <x v="157"/>
    <x v="4"/>
    <x v="1"/>
    <x v="4"/>
    <x v="1192"/>
    <n v="541"/>
    <n v="6.44"/>
    <n v="175.29"/>
    <n v="1141.1099999999999"/>
    <n v="1229"/>
    <n v="2655"/>
    <n v="31.61"/>
    <n v="175.57"/>
    <n v="14820.88"/>
    <m/>
    <m/>
    <m/>
    <m/>
    <m/>
    <m/>
    <m/>
    <m/>
    <m/>
    <m/>
    <n v="140.36000000000001"/>
    <n v="1132"/>
    <n v="13.48"/>
    <n v="20.05"/>
  </r>
  <r>
    <x v="40"/>
    <x v="40"/>
    <x v="14"/>
    <x v="19"/>
    <x v="91"/>
    <x v="766"/>
    <n v="32886"/>
    <n v="50.75"/>
    <n v="5037.04"/>
    <n v="252960"/>
    <n v="34973.81"/>
    <n v="22058"/>
    <n v="34.04"/>
    <n v="647.66"/>
    <n v="421759.69"/>
    <m/>
    <m/>
    <m/>
    <m/>
    <m/>
    <m/>
    <m/>
    <m/>
    <m/>
    <m/>
    <n v="203674"/>
    <n v="16907"/>
    <n v="26.09"/>
    <n v="3771.74"/>
  </r>
  <r>
    <x v="148"/>
    <x v="148"/>
    <x v="4"/>
    <x v="6"/>
    <x v="51"/>
    <x v="0"/>
    <n v="0"/>
    <n v="0"/>
    <n v="0"/>
    <n v="0"/>
    <n v="0"/>
    <m/>
    <m/>
    <m/>
    <m/>
    <m/>
    <m/>
    <m/>
    <m/>
    <m/>
    <m/>
    <m/>
    <m/>
    <m/>
    <m/>
    <n v="68.180000000000007"/>
    <n v="377"/>
    <n v="31.42"/>
    <n v="68.180000000000007"/>
  </r>
  <r>
    <x v="147"/>
    <x v="147"/>
    <x v="5"/>
    <x v="2"/>
    <x v="30"/>
    <x v="1193"/>
    <n v="36423"/>
    <n v="63.23"/>
    <n v="3060.4"/>
    <n v="136616.07"/>
    <n v="32556.74"/>
    <n v="46411"/>
    <n v="80.569999999999993"/>
    <n v="678.27"/>
    <n v="392611.51"/>
    <m/>
    <m/>
    <m/>
    <m/>
    <m/>
    <m/>
    <m/>
    <m/>
    <m/>
    <m/>
    <n v="1834"/>
    <n v="19822"/>
    <n v="34.409999999999997"/>
    <n v="38.21"/>
  </r>
  <r>
    <x v="100"/>
    <x v="100"/>
    <x v="15"/>
    <x v="12"/>
    <x v="6"/>
    <x v="4"/>
    <m/>
    <m/>
    <m/>
    <m/>
    <n v="0"/>
    <m/>
    <m/>
    <m/>
    <m/>
    <m/>
    <m/>
    <m/>
    <m/>
    <m/>
    <m/>
    <m/>
    <m/>
    <m/>
    <m/>
    <n v="0"/>
    <m/>
    <m/>
    <n v="0"/>
  </r>
  <r>
    <x v="76"/>
    <x v="76"/>
    <x v="9"/>
    <x v="14"/>
    <x v="75"/>
    <x v="1194"/>
    <n v="27906"/>
    <n v="22.8"/>
    <n v="1778.82"/>
    <n v="168739.20000000001"/>
    <n v="43599.42"/>
    <n v="65593"/>
    <n v="53.59"/>
    <n v="427.45"/>
    <n v="525778.46"/>
    <m/>
    <m/>
    <m/>
    <m/>
    <m/>
    <m/>
    <m/>
    <m/>
    <m/>
    <m/>
    <n v="566800"/>
    <n v="24160"/>
    <n v="19.739999999999998"/>
    <n v="5556.86"/>
  </r>
  <r>
    <x v="86"/>
    <x v="86"/>
    <x v="12"/>
    <x v="2"/>
    <x v="38"/>
    <x v="1195"/>
    <n v="74404"/>
    <n v="110.72"/>
    <n v="8745.7000000000007"/>
    <n v="455475.87"/>
    <n v="0"/>
    <m/>
    <m/>
    <m/>
    <m/>
    <m/>
    <m/>
    <m/>
    <m/>
    <m/>
    <m/>
    <m/>
    <m/>
    <m/>
    <m/>
    <n v="176.54"/>
    <n v="13869"/>
    <n v="20.64"/>
    <n v="3.15"/>
  </r>
  <r>
    <x v="148"/>
    <x v="148"/>
    <x v="1"/>
    <x v="6"/>
    <x v="51"/>
    <x v="4"/>
    <m/>
    <m/>
    <m/>
    <m/>
    <n v="0"/>
    <m/>
    <m/>
    <m/>
    <m/>
    <m/>
    <m/>
    <m/>
    <m/>
    <m/>
    <m/>
    <m/>
    <m/>
    <m/>
    <m/>
    <n v="449.17"/>
    <n v="930"/>
    <n v="77.5"/>
    <n v="449.17"/>
  </r>
  <r>
    <x v="21"/>
    <x v="21"/>
    <x v="7"/>
    <x v="12"/>
    <x v="12"/>
    <x v="4"/>
    <m/>
    <m/>
    <m/>
    <m/>
    <n v="0"/>
    <m/>
    <m/>
    <m/>
    <m/>
    <m/>
    <m/>
    <m/>
    <m/>
    <m/>
    <m/>
    <m/>
    <m/>
    <m/>
    <m/>
    <n v="405.52"/>
    <n v="1983"/>
    <n v="11.8"/>
    <n v="28.97"/>
  </r>
  <r>
    <x v="185"/>
    <x v="185"/>
    <x v="5"/>
    <x v="2"/>
    <x v="9"/>
    <x v="1196"/>
    <n v="8306"/>
    <n v="17.3"/>
    <n v="1159.73"/>
    <n v="43141.77"/>
    <n v="15055.29"/>
    <n v="22254"/>
    <n v="46.36"/>
    <n v="376.38"/>
    <n v="181556.21"/>
    <m/>
    <m/>
    <m/>
    <m/>
    <m/>
    <m/>
    <m/>
    <m/>
    <m/>
    <m/>
    <n v="99300"/>
    <n v="8137"/>
    <n v="16.95"/>
    <n v="2482.5"/>
  </r>
  <r>
    <x v="75"/>
    <x v="75"/>
    <x v="14"/>
    <x v="1"/>
    <x v="28"/>
    <x v="1197"/>
    <n v="1384"/>
    <n v="9.61"/>
    <n v="613.66999999999996"/>
    <n v="6848.52"/>
    <n v="2757.52"/>
    <n v="3115"/>
    <n v="21.63"/>
    <n v="229.79"/>
    <n v="33253.72"/>
    <m/>
    <m/>
    <m/>
    <m/>
    <m/>
    <m/>
    <m/>
    <m/>
    <m/>
    <m/>
    <n v="88700"/>
    <n v="4788"/>
    <n v="33.25"/>
    <n v="7391.67"/>
  </r>
  <r>
    <x v="130"/>
    <x v="130"/>
    <x v="5"/>
    <x v="1"/>
    <x v="68"/>
    <x v="1198"/>
    <n v="321"/>
    <n v="1.67"/>
    <n v="39.130000000000003"/>
    <n v="582.17999999999995"/>
    <n v="98.38"/>
    <n v="163"/>
    <n v="0.85"/>
    <n v="6.15"/>
    <n v="1186.44"/>
    <m/>
    <m/>
    <m/>
    <m/>
    <m/>
    <m/>
    <m/>
    <m/>
    <m/>
    <m/>
    <n v="113677"/>
    <n v="3691"/>
    <n v="19.22"/>
    <n v="7104.81"/>
  </r>
  <r>
    <x v="29"/>
    <x v="29"/>
    <x v="8"/>
    <x v="5"/>
    <x v="14"/>
    <x v="1199"/>
    <n v="26313"/>
    <n v="49.84"/>
    <n v="3818.18"/>
    <n v="156240"/>
    <n v="18032.98"/>
    <n v="18498"/>
    <n v="35.03"/>
    <m/>
    <m/>
    <m/>
    <m/>
    <m/>
    <m/>
    <m/>
    <m/>
    <m/>
    <m/>
    <m/>
    <m/>
    <n v="1390"/>
    <n v="20451"/>
    <n v="38.729999999999997"/>
    <n v="31.59"/>
  </r>
  <r>
    <x v="57"/>
    <x v="57"/>
    <x v="5"/>
    <x v="1"/>
    <x v="1"/>
    <x v="1200"/>
    <n v="60"/>
    <n v="0.83"/>
    <n v="59.5"/>
    <n v="332.01"/>
    <n v="26.19"/>
    <n v="39"/>
    <n v="0.54"/>
    <m/>
    <m/>
    <m/>
    <m/>
    <m/>
    <m/>
    <m/>
    <m/>
    <m/>
    <m/>
    <m/>
    <m/>
    <n v="0"/>
    <n v="8331"/>
    <n v="115.71"/>
    <n v="0"/>
  </r>
  <r>
    <x v="15"/>
    <x v="15"/>
    <x v="12"/>
    <x v="2"/>
    <x v="31"/>
    <x v="1201"/>
    <n v="25213"/>
    <n v="105.05"/>
    <n v="8756"/>
    <n v="162861.6"/>
    <n v="0"/>
    <m/>
    <m/>
    <m/>
    <m/>
    <n v="2298"/>
    <n v="7134"/>
    <n v="29.73"/>
    <n v="114"/>
    <n v="29113.360000000001"/>
    <m/>
    <m/>
    <m/>
    <m/>
    <m/>
    <n v="4599.96"/>
    <n v="3747"/>
    <n v="15.61"/>
    <n v="230"/>
  </r>
  <r>
    <x v="20"/>
    <x v="20"/>
    <x v="6"/>
    <x v="5"/>
    <x v="31"/>
    <x v="1202"/>
    <n v="13229"/>
    <n v="55.12"/>
    <n v="3998"/>
    <n v="74362.8"/>
    <n v="6946.33"/>
    <n v="10838"/>
    <n v="45.16"/>
    <n v="347.32"/>
    <n v="83767.87"/>
    <m/>
    <m/>
    <m/>
    <m/>
    <m/>
    <m/>
    <m/>
    <m/>
    <m/>
    <m/>
    <n v="45000"/>
    <n v="3035"/>
    <n v="12.65"/>
    <n v="2250"/>
  </r>
  <r>
    <x v="124"/>
    <x v="124"/>
    <x v="7"/>
    <x v="2"/>
    <x v="107"/>
    <x v="1203"/>
    <n v="34179"/>
    <n v="36.99"/>
    <n v="4469.87"/>
    <n v="320087.40000000002"/>
    <n v="0"/>
    <m/>
    <m/>
    <m/>
    <m/>
    <m/>
    <m/>
    <m/>
    <m/>
    <m/>
    <m/>
    <m/>
    <m/>
    <m/>
    <m/>
    <n v="0"/>
    <m/>
    <m/>
    <n v="0"/>
  </r>
  <r>
    <x v="143"/>
    <x v="143"/>
    <x v="1"/>
    <x v="6"/>
    <x v="11"/>
    <x v="1204"/>
    <n v="1959"/>
    <n v="16.329999999999998"/>
    <n v="1266.0999999999999"/>
    <n v="11774.73"/>
    <n v="1083"/>
    <n v="1623"/>
    <n v="13.53"/>
    <n v="108.3"/>
    <n v="13060.22"/>
    <m/>
    <m/>
    <m/>
    <m/>
    <m/>
    <m/>
    <m/>
    <m/>
    <m/>
    <m/>
    <n v="1609.64"/>
    <n v="3222"/>
    <n v="26.85"/>
    <n v="160.96"/>
  </r>
  <r>
    <x v="182"/>
    <x v="182"/>
    <x v="14"/>
    <x v="2"/>
    <x v="9"/>
    <x v="1205"/>
    <n v="65468"/>
    <n v="136.38999999999999"/>
    <n v="9100.75"/>
    <n v="338547.9"/>
    <n v="0"/>
    <m/>
    <m/>
    <m/>
    <m/>
    <m/>
    <m/>
    <m/>
    <m/>
    <m/>
    <m/>
    <m/>
    <m/>
    <m/>
    <m/>
    <n v="858.23"/>
    <n v="1566"/>
    <n v="3.26"/>
    <n v="21.46"/>
  </r>
  <r>
    <x v="98"/>
    <x v="98"/>
    <x v="11"/>
    <x v="21"/>
    <x v="123"/>
    <x v="4"/>
    <n v="0"/>
    <n v="0"/>
    <m/>
    <m/>
    <n v="0"/>
    <m/>
    <m/>
    <m/>
    <m/>
    <m/>
    <m/>
    <m/>
    <m/>
    <m/>
    <m/>
    <m/>
    <m/>
    <m/>
    <m/>
    <n v="0"/>
    <m/>
    <m/>
    <n v="0"/>
  </r>
  <r>
    <x v="137"/>
    <x v="137"/>
    <x v="3"/>
    <x v="1"/>
    <x v="94"/>
    <x v="1206"/>
    <n v="1517"/>
    <n v="6.65"/>
    <n v="333.42"/>
    <n v="5891.55"/>
    <n v="12788"/>
    <n v="21624"/>
    <n v="94.84"/>
    <m/>
    <m/>
    <m/>
    <m/>
    <m/>
    <m/>
    <m/>
    <m/>
    <m/>
    <m/>
    <m/>
    <m/>
    <n v="1536.23"/>
    <n v="5820"/>
    <n v="25.53"/>
    <n v="80.849999999999994"/>
  </r>
  <r>
    <x v="152"/>
    <x v="152"/>
    <x v="11"/>
    <x v="1"/>
    <x v="28"/>
    <x v="1207"/>
    <n v="1216"/>
    <n v="8.44"/>
    <n v="563.08000000000004"/>
    <n v="6284.01"/>
    <n v="0"/>
    <m/>
    <m/>
    <m/>
    <m/>
    <m/>
    <m/>
    <m/>
    <m/>
    <m/>
    <m/>
    <m/>
    <m/>
    <m/>
    <m/>
    <n v="584.19000000000005"/>
    <n v="1745"/>
    <n v="12.12"/>
    <n v="48.68"/>
  </r>
  <r>
    <x v="75"/>
    <x v="75"/>
    <x v="4"/>
    <x v="3"/>
    <x v="51"/>
    <x v="4"/>
    <m/>
    <m/>
    <m/>
    <m/>
    <n v="0"/>
    <m/>
    <m/>
    <m/>
    <m/>
    <m/>
    <m/>
    <m/>
    <m/>
    <m/>
    <n v="640"/>
    <n v="1433"/>
    <n v="119.42"/>
    <n v="640"/>
    <n v="14325.76"/>
    <n v="0"/>
    <m/>
    <m/>
    <n v="0"/>
  </r>
  <r>
    <x v="19"/>
    <x v="19"/>
    <x v="10"/>
    <x v="39"/>
    <x v="64"/>
    <x v="1208"/>
    <n v="14409"/>
    <n v="16.010000000000002"/>
    <n v="1900.76"/>
    <n v="132578.01"/>
    <n v="36954.410000000003"/>
    <n v="46682"/>
    <n v="51.87"/>
    <n v="492.73"/>
    <n v="445644.35"/>
    <m/>
    <m/>
    <m/>
    <m/>
    <m/>
    <m/>
    <m/>
    <m/>
    <m/>
    <m/>
    <n v="1356"/>
    <n v="11448"/>
    <n v="12.72"/>
    <n v="18.079999999999998"/>
  </r>
  <r>
    <x v="36"/>
    <x v="36"/>
    <x v="9"/>
    <x v="5"/>
    <x v="42"/>
    <x v="1209"/>
    <n v="11646"/>
    <n v="32.35"/>
    <n v="3378.6"/>
    <n v="94262.94"/>
    <n v="4534.43"/>
    <n v="17228"/>
    <n v="47.86"/>
    <n v="151.15"/>
    <n v="54682.080000000002"/>
    <m/>
    <m/>
    <m/>
    <m/>
    <m/>
    <m/>
    <m/>
    <m/>
    <m/>
    <m/>
    <n v="78.17"/>
    <n v="2518"/>
    <n v="6.99"/>
    <n v="2.61"/>
  </r>
  <r>
    <x v="195"/>
    <x v="195"/>
    <x v="8"/>
    <x v="1"/>
    <x v="11"/>
    <x v="1210"/>
    <n v="232"/>
    <n v="1.93"/>
    <n v="39.799999999999997"/>
    <n v="370.14"/>
    <n v="0"/>
    <m/>
    <m/>
    <m/>
    <m/>
    <m/>
    <m/>
    <m/>
    <m/>
    <m/>
    <m/>
    <m/>
    <m/>
    <m/>
    <m/>
    <n v="191.16"/>
    <n v="2490"/>
    <n v="20.75"/>
    <n v="19.12"/>
  </r>
  <r>
    <x v="197"/>
    <x v="197"/>
    <x v="16"/>
    <x v="3"/>
    <x v="51"/>
    <x v="4"/>
    <m/>
    <m/>
    <m/>
    <m/>
    <n v="0"/>
    <m/>
    <m/>
    <m/>
    <m/>
    <m/>
    <m/>
    <m/>
    <m/>
    <m/>
    <m/>
    <m/>
    <m/>
    <m/>
    <m/>
    <n v="0"/>
    <m/>
    <m/>
    <n v="0"/>
  </r>
  <r>
    <x v="211"/>
    <x v="211"/>
    <x v="1"/>
    <x v="2"/>
    <x v="42"/>
    <x v="1211"/>
    <n v="29970"/>
    <n v="83.25"/>
    <n v="9934.33"/>
    <n v="277167.90000000002"/>
    <n v="0"/>
    <m/>
    <m/>
    <m/>
    <m/>
    <m/>
    <m/>
    <m/>
    <m/>
    <m/>
    <m/>
    <m/>
    <m/>
    <m/>
    <m/>
    <n v="0"/>
    <m/>
    <m/>
    <n v="0"/>
  </r>
  <r>
    <x v="138"/>
    <x v="138"/>
    <x v="6"/>
    <x v="1"/>
    <x v="31"/>
    <x v="1212"/>
    <n v="1610"/>
    <n v="6.71"/>
    <n v="466.05"/>
    <n v="8668.5300000000007"/>
    <n v="0"/>
    <m/>
    <m/>
    <m/>
    <m/>
    <m/>
    <m/>
    <m/>
    <m/>
    <m/>
    <m/>
    <m/>
    <m/>
    <m/>
    <m/>
    <n v="0"/>
    <m/>
    <m/>
    <n v="0"/>
  </r>
  <r>
    <x v="147"/>
    <x v="147"/>
    <x v="10"/>
    <x v="7"/>
    <x v="38"/>
    <x v="1213"/>
    <n v="31775"/>
    <n v="47.28"/>
    <n v="3506.96"/>
    <n v="182642.7"/>
    <n v="40114"/>
    <n v="60162"/>
    <n v="89.53"/>
    <m/>
    <m/>
    <m/>
    <m/>
    <m/>
    <m/>
    <m/>
    <m/>
    <m/>
    <m/>
    <m/>
    <m/>
    <n v="2166"/>
    <n v="9106"/>
    <n v="13.55"/>
    <n v="38.68"/>
  </r>
  <r>
    <x v="199"/>
    <x v="199"/>
    <x v="15"/>
    <x v="2"/>
    <x v="9"/>
    <x v="1214"/>
    <n v="60412"/>
    <n v="125.86"/>
    <n v="10304"/>
    <n v="383308.79999999999"/>
    <n v="0"/>
    <m/>
    <m/>
    <m/>
    <m/>
    <m/>
    <m/>
    <m/>
    <m/>
    <m/>
    <m/>
    <m/>
    <m/>
    <m/>
    <m/>
    <n v="4515.83"/>
    <n v="77365"/>
    <n v="161.18"/>
    <n v="112.9"/>
  </r>
  <r>
    <x v="26"/>
    <x v="26"/>
    <x v="5"/>
    <x v="1"/>
    <x v="12"/>
    <x v="4"/>
    <m/>
    <m/>
    <m/>
    <m/>
    <n v="0"/>
    <m/>
    <m/>
    <m/>
    <m/>
    <m/>
    <m/>
    <m/>
    <m/>
    <m/>
    <m/>
    <m/>
    <m/>
    <m/>
    <m/>
    <n v="139720"/>
    <n v="10489"/>
    <n v="62.43"/>
    <n v="9980"/>
  </r>
  <r>
    <x v="157"/>
    <x v="157"/>
    <x v="0"/>
    <x v="1"/>
    <x v="4"/>
    <x v="1215"/>
    <n v="487"/>
    <n v="5.8"/>
    <n v="441.29"/>
    <n v="2872.77"/>
    <n v="168.77"/>
    <n v="251"/>
    <n v="2.99"/>
    <m/>
    <m/>
    <m/>
    <m/>
    <m/>
    <m/>
    <m/>
    <m/>
    <m/>
    <m/>
    <m/>
    <m/>
    <n v="121.65"/>
    <n v="460"/>
    <n v="5.48"/>
    <n v="17.38"/>
  </r>
  <r>
    <x v="69"/>
    <x v="69"/>
    <x v="2"/>
    <x v="5"/>
    <x v="14"/>
    <x v="1216"/>
    <n v="75015"/>
    <n v="142.07"/>
    <n v="10568.18"/>
    <n v="432450"/>
    <n v="0"/>
    <m/>
    <m/>
    <m/>
    <m/>
    <m/>
    <m/>
    <m/>
    <m/>
    <m/>
    <m/>
    <m/>
    <m/>
    <m/>
    <m/>
    <n v="199400"/>
    <n v="17568"/>
    <n v="33.270000000000003"/>
    <n v="4531.82"/>
  </r>
  <r>
    <x v="143"/>
    <x v="143"/>
    <x v="9"/>
    <x v="5"/>
    <x v="37"/>
    <x v="1217"/>
    <n v="51938"/>
    <n v="135.26"/>
    <n v="9095"/>
    <n v="270667.2"/>
    <n v="12"/>
    <n v="96"/>
    <n v="0.25"/>
    <n v="0.38"/>
    <n v="144.71"/>
    <m/>
    <m/>
    <m/>
    <m/>
    <m/>
    <m/>
    <m/>
    <m/>
    <m/>
    <m/>
    <n v="0.94"/>
    <n v="1968"/>
    <n v="5.13"/>
    <n v="0.03"/>
  </r>
  <r>
    <x v="9"/>
    <x v="9"/>
    <x v="10"/>
    <x v="5"/>
    <x v="31"/>
    <x v="1218"/>
    <n v="5628"/>
    <n v="23.45"/>
    <n v="1944"/>
    <n v="36158.400000000001"/>
    <n v="1081"/>
    <n v="1699"/>
    <n v="7.08"/>
    <n v="54.05"/>
    <n v="13036.1"/>
    <m/>
    <m/>
    <m/>
    <m/>
    <m/>
    <m/>
    <m/>
    <m/>
    <m/>
    <m/>
    <n v="223.25"/>
    <n v="635"/>
    <n v="2.65"/>
    <n v="11.16"/>
  </r>
  <r>
    <x v="56"/>
    <x v="56"/>
    <x v="0"/>
    <x v="17"/>
    <x v="37"/>
    <x v="1219"/>
    <n v="9031"/>
    <n v="23.52"/>
    <n v="1013.91"/>
    <n v="30173.85"/>
    <n v="33974.78"/>
    <n v="41908"/>
    <n v="109.14"/>
    <n v="1061.71"/>
    <n v="409712.09"/>
    <m/>
    <m/>
    <m/>
    <m/>
    <m/>
    <m/>
    <m/>
    <m/>
    <m/>
    <m/>
    <n v="335100"/>
    <n v="64809"/>
    <n v="168.77"/>
    <n v="10471.879999999999"/>
  </r>
  <r>
    <x v="116"/>
    <x v="116"/>
    <x v="6"/>
    <x v="1"/>
    <x v="16"/>
    <x v="1220"/>
    <n v="4003"/>
    <n v="83.4"/>
    <n v="7695.25"/>
    <n v="28626.33"/>
    <n v="0"/>
    <m/>
    <m/>
    <m/>
    <m/>
    <m/>
    <m/>
    <m/>
    <m/>
    <m/>
    <n v="1877"/>
    <n v="5587"/>
    <n v="116.4"/>
    <n v="469"/>
    <n v="42014.77"/>
    <n v="32500"/>
    <n v="2604"/>
    <n v="54.25"/>
    <n v="8125"/>
  </r>
  <r>
    <x v="15"/>
    <x v="15"/>
    <x v="3"/>
    <x v="6"/>
    <x v="16"/>
    <x v="158"/>
    <n v="50"/>
    <n v="1.04"/>
    <n v="53"/>
    <n v="197.16"/>
    <n v="0"/>
    <m/>
    <m/>
    <m/>
    <m/>
    <n v="1043"/>
    <n v="1811"/>
    <n v="37.729999999999997"/>
    <n v="260"/>
    <n v="13213.77"/>
    <m/>
    <m/>
    <m/>
    <m/>
    <m/>
    <n v="2229"/>
    <n v="7692"/>
    <n v="160.25"/>
    <n v="557.25"/>
  </r>
  <r>
    <x v="159"/>
    <x v="159"/>
    <x v="8"/>
    <x v="2"/>
    <x v="136"/>
    <x v="1221"/>
    <n v="199916"/>
    <n v="170"/>
    <n v="7883.44"/>
    <n v="718496.61"/>
    <n v="787.58"/>
    <n v="912"/>
    <n v="0.78"/>
    <m/>
    <m/>
    <m/>
    <m/>
    <m/>
    <m/>
    <m/>
    <m/>
    <m/>
    <m/>
    <m/>
    <m/>
    <n v="215138"/>
    <n v="37160"/>
    <n v="31.6"/>
    <n v="2195.29"/>
  </r>
  <r>
    <x v="35"/>
    <x v="35"/>
    <x v="14"/>
    <x v="7"/>
    <x v="137"/>
    <x v="1222"/>
    <n v="40605"/>
    <n v="55.47"/>
    <n v="4089.18"/>
    <n v="231979.2"/>
    <n v="14781.77"/>
    <n v="15788"/>
    <n v="21.57"/>
    <n v="242.32"/>
    <n v="178257.74"/>
    <m/>
    <m/>
    <m/>
    <m/>
    <m/>
    <m/>
    <m/>
    <m/>
    <m/>
    <m/>
    <n v="1976"/>
    <n v="19065"/>
    <n v="26.05"/>
    <n v="32.39"/>
  </r>
  <r>
    <x v="230"/>
    <x v="230"/>
    <x v="3"/>
    <x v="2"/>
    <x v="2"/>
    <x v="1223"/>
    <n v="62868"/>
    <n v="81.86"/>
    <n v="8215"/>
    <n v="488956.8"/>
    <n v="0"/>
    <m/>
    <m/>
    <m/>
    <m/>
    <m/>
    <m/>
    <m/>
    <m/>
    <m/>
    <m/>
    <m/>
    <m/>
    <m/>
    <m/>
    <n v="2005.08"/>
    <n v="6290"/>
    <n v="8.19"/>
    <n v="31.33"/>
  </r>
  <r>
    <x v="133"/>
    <x v="133"/>
    <x v="14"/>
    <x v="2"/>
    <x v="29"/>
    <x v="1224"/>
    <n v="28732"/>
    <n v="46.04"/>
    <n v="2945.23"/>
    <n v="142431.35999999999"/>
    <n v="20918"/>
    <n v="50735"/>
    <n v="81.31"/>
    <n v="402.27"/>
    <n v="252256.44"/>
    <m/>
    <m/>
    <m/>
    <m/>
    <m/>
    <m/>
    <m/>
    <m/>
    <m/>
    <m/>
    <n v="207.61"/>
    <n v="22202"/>
    <n v="35.58"/>
    <n v="3.99"/>
  </r>
  <r>
    <x v="12"/>
    <x v="12"/>
    <x v="5"/>
    <x v="0"/>
    <x v="1"/>
    <x v="1225"/>
    <n v="113"/>
    <n v="1.57"/>
    <n v="62.5"/>
    <n v="348.75"/>
    <n v="0"/>
    <m/>
    <m/>
    <m/>
    <m/>
    <m/>
    <m/>
    <m/>
    <m/>
    <m/>
    <m/>
    <m/>
    <m/>
    <m/>
    <m/>
    <n v="0"/>
    <m/>
    <m/>
    <n v="0"/>
  </r>
  <r>
    <x v="56"/>
    <x v="56"/>
    <x v="15"/>
    <x v="7"/>
    <x v="20"/>
    <x v="1226"/>
    <n v="15109"/>
    <n v="20.98"/>
    <n v="903.93"/>
    <n v="50439.48"/>
    <n v="30081.47"/>
    <n v="34841"/>
    <n v="48.39"/>
    <n v="501.36"/>
    <n v="362761.52"/>
    <m/>
    <m/>
    <m/>
    <m/>
    <m/>
    <m/>
    <m/>
    <m/>
    <m/>
    <m/>
    <n v="84697"/>
    <n v="20523"/>
    <n v="28.5"/>
    <n v="1411.62"/>
  </r>
  <r>
    <x v="98"/>
    <x v="98"/>
    <x v="11"/>
    <x v="27"/>
    <x v="6"/>
    <x v="4"/>
    <n v="0"/>
    <n v="0"/>
    <m/>
    <m/>
    <n v="0"/>
    <m/>
    <m/>
    <m/>
    <m/>
    <m/>
    <m/>
    <m/>
    <m/>
    <m/>
    <m/>
    <m/>
    <m/>
    <m/>
    <m/>
    <n v="0"/>
    <m/>
    <m/>
    <n v="0"/>
  </r>
  <r>
    <x v="87"/>
    <x v="87"/>
    <x v="0"/>
    <x v="1"/>
    <x v="19"/>
    <x v="1227"/>
    <n v="556"/>
    <n v="3.09"/>
    <n v="148.47"/>
    <n v="2071.11"/>
    <n v="4.8499999999999996"/>
    <n v="27"/>
    <n v="0.15"/>
    <n v="0.32"/>
    <n v="58.48"/>
    <m/>
    <m/>
    <m/>
    <m/>
    <m/>
    <m/>
    <m/>
    <m/>
    <m/>
    <m/>
    <n v="581"/>
    <n v="4588"/>
    <n v="25.49"/>
    <n v="38.729999999999997"/>
  </r>
  <r>
    <x v="122"/>
    <x v="122"/>
    <x v="6"/>
    <x v="6"/>
    <x v="76"/>
    <x v="1228"/>
    <n v="8782"/>
    <n v="16.260000000000002"/>
    <n v="1107.51"/>
    <n v="46349.34"/>
    <n v="20541.22"/>
    <n v="31631"/>
    <n v="58.58"/>
    <n v="456.47"/>
    <n v="247712.76"/>
    <m/>
    <m/>
    <m/>
    <m/>
    <m/>
    <m/>
    <m/>
    <m/>
    <m/>
    <m/>
    <n v="3770.83"/>
    <n v="51571"/>
    <n v="95.5"/>
    <n v="83.8"/>
  </r>
  <r>
    <x v="128"/>
    <x v="128"/>
    <x v="6"/>
    <x v="2"/>
    <x v="48"/>
    <x v="1229"/>
    <n v="59534"/>
    <n v="97.28"/>
    <n v="8451.76"/>
    <n v="400867.2"/>
    <n v="4843"/>
    <n v="6304"/>
    <n v="10.3"/>
    <n v="94.96"/>
    <n v="58403.19"/>
    <m/>
    <m/>
    <m/>
    <m/>
    <m/>
    <m/>
    <m/>
    <m/>
    <m/>
    <m/>
    <n v="146000"/>
    <n v="14031"/>
    <n v="22.93"/>
    <n v="2862.75"/>
  </r>
  <r>
    <x v="146"/>
    <x v="146"/>
    <x v="13"/>
    <x v="2"/>
    <x v="87"/>
    <x v="1230"/>
    <n v="227853"/>
    <n v="146.06"/>
    <n v="8196.31"/>
    <n v="990933.6"/>
    <n v="0"/>
    <m/>
    <m/>
    <m/>
    <m/>
    <m/>
    <m/>
    <m/>
    <m/>
    <m/>
    <m/>
    <m/>
    <m/>
    <m/>
    <m/>
    <n v="2798"/>
    <n v="16809"/>
    <n v="10.78"/>
    <n v="21.52"/>
  </r>
  <r>
    <x v="56"/>
    <x v="56"/>
    <x v="14"/>
    <x v="16"/>
    <x v="117"/>
    <x v="1231"/>
    <n v="59450"/>
    <n v="83.97"/>
    <n v="4955.93"/>
    <n v="271932"/>
    <n v="29211.45"/>
    <n v="33948"/>
    <n v="47.95"/>
    <n v="495.11"/>
    <n v="352269.58"/>
    <m/>
    <m/>
    <m/>
    <m/>
    <m/>
    <m/>
    <m/>
    <m/>
    <m/>
    <m/>
    <n v="245200"/>
    <n v="54600"/>
    <n v="77.12"/>
    <n v="4155.93"/>
  </r>
  <r>
    <x v="44"/>
    <x v="44"/>
    <x v="4"/>
    <x v="1"/>
    <x v="6"/>
    <x v="4"/>
    <m/>
    <m/>
    <m/>
    <m/>
    <n v="0"/>
    <m/>
    <m/>
    <m/>
    <m/>
    <m/>
    <m/>
    <m/>
    <m/>
    <m/>
    <m/>
    <m/>
    <m/>
    <m/>
    <m/>
    <n v="608"/>
    <n v="7491"/>
    <n v="78.03"/>
    <n v="76"/>
  </r>
  <r>
    <x v="98"/>
    <x v="98"/>
    <x v="0"/>
    <x v="2"/>
    <x v="2"/>
    <x v="4"/>
    <n v="0"/>
    <n v="0"/>
    <m/>
    <m/>
    <n v="0"/>
    <m/>
    <m/>
    <m/>
    <m/>
    <m/>
    <m/>
    <m/>
    <m/>
    <m/>
    <m/>
    <m/>
    <m/>
    <m/>
    <m/>
    <n v="0"/>
    <m/>
    <m/>
    <n v="0"/>
  </r>
  <r>
    <x v="65"/>
    <x v="65"/>
    <x v="1"/>
    <x v="0"/>
    <x v="100"/>
    <x v="1232"/>
    <n v="19313"/>
    <n v="57.48"/>
    <n v="7717.14"/>
    <n v="200954.4"/>
    <n v="21167.8"/>
    <n v="11583"/>
    <n v="34.47"/>
    <n v="755.99"/>
    <n v="255268.83"/>
    <m/>
    <m/>
    <m/>
    <m/>
    <m/>
    <m/>
    <m/>
    <m/>
    <m/>
    <m/>
    <n v="1643"/>
    <n v="4345"/>
    <n v="12.93"/>
    <n v="58.68"/>
  </r>
  <r>
    <x v="186"/>
    <x v="186"/>
    <x v="5"/>
    <x v="2"/>
    <x v="31"/>
    <x v="1233"/>
    <n v="14200"/>
    <n v="59.17"/>
    <n v="3982.05"/>
    <n v="74066.13"/>
    <n v="841"/>
    <n v="6297"/>
    <n v="26.24"/>
    <n v="42.05"/>
    <n v="10141.870000000001"/>
    <m/>
    <m/>
    <m/>
    <m/>
    <m/>
    <m/>
    <m/>
    <m/>
    <m/>
    <m/>
    <n v="0"/>
    <m/>
    <m/>
    <n v="0"/>
  </r>
  <r>
    <x v="38"/>
    <x v="38"/>
    <x v="10"/>
    <x v="5"/>
    <x v="108"/>
    <x v="1234"/>
    <n v="10981"/>
    <n v="39.79"/>
    <n v="4474.78"/>
    <n v="95715.6"/>
    <n v="0"/>
    <m/>
    <m/>
    <m/>
    <m/>
    <m/>
    <m/>
    <m/>
    <m/>
    <m/>
    <n v="4912"/>
    <n v="9118"/>
    <n v="33.04"/>
    <n v="213"/>
    <n v="109950.21"/>
    <n v="1203"/>
    <n v="5102"/>
    <n v="18.489999999999998"/>
    <n v="52.3"/>
  </r>
  <r>
    <x v="123"/>
    <x v="123"/>
    <x v="2"/>
    <x v="2"/>
    <x v="30"/>
    <x v="1235"/>
    <n v="57998"/>
    <n v="100.69"/>
    <n v="7665"/>
    <n v="342165.6"/>
    <n v="0"/>
    <m/>
    <m/>
    <m/>
    <m/>
    <n v="203"/>
    <n v="772"/>
    <n v="1.34"/>
    <n v="4"/>
    <n v="2571.81"/>
    <m/>
    <m/>
    <m/>
    <m/>
    <m/>
    <n v="69490"/>
    <n v="3812"/>
    <n v="6.62"/>
    <n v="1447.71"/>
  </r>
  <r>
    <x v="126"/>
    <x v="126"/>
    <x v="2"/>
    <x v="2"/>
    <x v="20"/>
    <x v="1236"/>
    <n v="89248"/>
    <n v="123.96"/>
    <n v="9064"/>
    <n v="505771.2"/>
    <n v="0"/>
    <m/>
    <m/>
    <m/>
    <m/>
    <m/>
    <m/>
    <m/>
    <m/>
    <m/>
    <m/>
    <m/>
    <m/>
    <m/>
    <m/>
    <n v="743.27"/>
    <n v="2784"/>
    <n v="3.87"/>
    <n v="12.39"/>
  </r>
  <r>
    <x v="194"/>
    <x v="194"/>
    <x v="1"/>
    <x v="1"/>
    <x v="7"/>
    <x v="4"/>
    <n v="0"/>
    <n v="0"/>
    <m/>
    <m/>
    <n v="0"/>
    <m/>
    <m/>
    <m/>
    <m/>
    <m/>
    <m/>
    <m/>
    <m/>
    <m/>
    <m/>
    <m/>
    <m/>
    <m/>
    <m/>
    <n v="3700"/>
    <n v="933"/>
    <n v="38.880000000000003"/>
    <n v="1850"/>
  </r>
  <r>
    <x v="83"/>
    <x v="83"/>
    <x v="4"/>
    <x v="7"/>
    <x v="9"/>
    <x v="1237"/>
    <n v="54980"/>
    <n v="114.54"/>
    <n v="6160"/>
    <n v="229152"/>
    <n v="0"/>
    <m/>
    <m/>
    <m/>
    <m/>
    <m/>
    <m/>
    <m/>
    <m/>
    <m/>
    <m/>
    <m/>
    <m/>
    <m/>
    <m/>
    <n v="1049"/>
    <n v="13172"/>
    <n v="27.44"/>
    <n v="26.23"/>
  </r>
  <r>
    <x v="21"/>
    <x v="21"/>
    <x v="6"/>
    <x v="14"/>
    <x v="2"/>
    <x v="1238"/>
    <n v="38412"/>
    <n v="50.02"/>
    <n v="4319.0600000000004"/>
    <n v="257070.6"/>
    <n v="15743"/>
    <n v="20980"/>
    <n v="27.32"/>
    <n v="245.98"/>
    <n v="189849.56"/>
    <m/>
    <m/>
    <m/>
    <m/>
    <m/>
    <m/>
    <m/>
    <m/>
    <m/>
    <m/>
    <n v="372.3"/>
    <n v="20642"/>
    <n v="26.88"/>
    <n v="5.82"/>
  </r>
  <r>
    <x v="14"/>
    <x v="14"/>
    <x v="14"/>
    <x v="17"/>
    <x v="30"/>
    <x v="4"/>
    <m/>
    <m/>
    <m/>
    <m/>
    <n v="0"/>
    <m/>
    <m/>
    <m/>
    <m/>
    <m/>
    <m/>
    <m/>
    <m/>
    <m/>
    <m/>
    <m/>
    <m/>
    <m/>
    <m/>
    <n v="0"/>
    <n v="25584"/>
    <n v="44.42"/>
    <n v="0"/>
  </r>
  <r>
    <x v="74"/>
    <x v="74"/>
    <x v="0"/>
    <x v="14"/>
    <x v="97"/>
    <x v="1239"/>
    <n v="47834"/>
    <n v="49.21"/>
    <n v="4373.33"/>
    <n v="329443.20000000001"/>
    <n v="43739.09"/>
    <n v="79158"/>
    <n v="81.44"/>
    <m/>
    <m/>
    <m/>
    <m/>
    <m/>
    <m/>
    <m/>
    <m/>
    <m/>
    <m/>
    <m/>
    <m/>
    <n v="1982.49"/>
    <n v="28994"/>
    <n v="29.83"/>
    <n v="24.48"/>
  </r>
  <r>
    <x v="195"/>
    <x v="195"/>
    <x v="0"/>
    <x v="2"/>
    <x v="21"/>
    <x v="1240"/>
    <n v="28144"/>
    <n v="97.72"/>
    <n v="6760"/>
    <n v="150883.20000000001"/>
    <n v="0"/>
    <m/>
    <m/>
    <m/>
    <m/>
    <n v="1186"/>
    <n v="2919"/>
    <n v="10.14"/>
    <n v="49"/>
    <n v="15025.43"/>
    <m/>
    <m/>
    <m/>
    <m/>
    <m/>
    <n v="628.29999999999995"/>
    <n v="5345"/>
    <n v="18.559999999999999"/>
    <n v="26.18"/>
  </r>
  <r>
    <x v="170"/>
    <x v="170"/>
    <x v="14"/>
    <x v="2"/>
    <x v="37"/>
    <x v="1241"/>
    <n v="16757"/>
    <n v="43.64"/>
    <n v="2740.78"/>
    <n v="81565.649999999994"/>
    <n v="32812.800000000003"/>
    <n v="20285"/>
    <n v="52.83"/>
    <n v="1025.4000000000001"/>
    <n v="395699.44"/>
    <m/>
    <m/>
    <m/>
    <m/>
    <m/>
    <m/>
    <m/>
    <m/>
    <m/>
    <m/>
    <n v="68815.91"/>
    <n v="9686"/>
    <n v="25.22"/>
    <n v="2150.5"/>
  </r>
  <r>
    <x v="150"/>
    <x v="150"/>
    <x v="9"/>
    <x v="7"/>
    <x v="17"/>
    <x v="1242"/>
    <n v="96076"/>
    <n v="160.13"/>
    <n v="10968"/>
    <n v="510012"/>
    <n v="0"/>
    <m/>
    <m/>
    <m/>
    <m/>
    <m/>
    <m/>
    <m/>
    <m/>
    <m/>
    <m/>
    <m/>
    <m/>
    <m/>
    <m/>
    <n v="194300"/>
    <n v="7056"/>
    <n v="11.76"/>
    <n v="3886"/>
  </r>
  <r>
    <x v="147"/>
    <x v="147"/>
    <x v="0"/>
    <x v="4"/>
    <x v="50"/>
    <x v="1243"/>
    <n v="24163"/>
    <n v="12.58"/>
    <n v="449.48"/>
    <n v="66882.81"/>
    <n v="9819"/>
    <n v="15507"/>
    <n v="8.08"/>
    <n v="61.37"/>
    <n v="118410.27"/>
    <m/>
    <m/>
    <m/>
    <m/>
    <m/>
    <m/>
    <m/>
    <m/>
    <m/>
    <m/>
    <n v="10856"/>
    <n v="87217"/>
    <n v="45.43"/>
    <n v="67.849999999999994"/>
  </r>
  <r>
    <x v="231"/>
    <x v="231"/>
    <x v="12"/>
    <x v="23"/>
    <x v="38"/>
    <x v="1244"/>
    <n v="99960"/>
    <n v="148.75"/>
    <n v="12350.18"/>
    <n v="643197.30000000005"/>
    <n v="0"/>
    <m/>
    <m/>
    <m/>
    <m/>
    <m/>
    <m/>
    <m/>
    <m/>
    <m/>
    <m/>
    <m/>
    <m/>
    <m/>
    <m/>
    <n v="0"/>
    <m/>
    <m/>
    <n v="0"/>
  </r>
  <r>
    <x v="108"/>
    <x v="108"/>
    <x v="6"/>
    <x v="7"/>
    <x v="123"/>
    <x v="1245"/>
    <n v="58769"/>
    <n v="119.45"/>
    <n v="8282.93"/>
    <n v="315828"/>
    <n v="0"/>
    <n v="0"/>
    <n v="0"/>
    <m/>
    <m/>
    <m/>
    <n v="0"/>
    <n v="0"/>
    <m/>
    <m/>
    <m/>
    <n v="0"/>
    <n v="0"/>
    <m/>
    <m/>
    <n v="1066.77"/>
    <n v="8043"/>
    <n v="16.350000000000001"/>
    <n v="26.02"/>
  </r>
  <r>
    <x v="41"/>
    <x v="41"/>
    <x v="7"/>
    <x v="2"/>
    <x v="9"/>
    <x v="1246"/>
    <n v="6939"/>
    <n v="14.46"/>
    <n v="1197.73"/>
    <n v="44555.37"/>
    <n v="8265.76"/>
    <n v="7602"/>
    <n v="15.84"/>
    <m/>
    <m/>
    <m/>
    <m/>
    <m/>
    <m/>
    <m/>
    <m/>
    <m/>
    <m/>
    <m/>
    <m/>
    <n v="2862"/>
    <n v="6638"/>
    <n v="13.83"/>
    <n v="71.55"/>
  </r>
  <r>
    <x v="151"/>
    <x v="151"/>
    <x v="9"/>
    <x v="7"/>
    <x v="93"/>
    <x v="1247"/>
    <n v="21907"/>
    <n v="55.32"/>
    <n v="5306.55"/>
    <n v="162857.88"/>
    <n v="6723"/>
    <n v="15780"/>
    <n v="39.85"/>
    <n v="203.73"/>
    <n v="81074.67"/>
    <m/>
    <m/>
    <m/>
    <m/>
    <m/>
    <m/>
    <m/>
    <m/>
    <m/>
    <m/>
    <n v="0"/>
    <n v="54000"/>
    <n v="136.36000000000001"/>
    <n v="0"/>
  </r>
  <r>
    <x v="138"/>
    <x v="138"/>
    <x v="11"/>
    <x v="2"/>
    <x v="117"/>
    <x v="1248"/>
    <n v="76623"/>
    <n v="108.22"/>
    <n v="8931.19"/>
    <n v="490054.2"/>
    <n v="0"/>
    <m/>
    <m/>
    <m/>
    <m/>
    <m/>
    <m/>
    <m/>
    <m/>
    <m/>
    <m/>
    <m/>
    <m/>
    <m/>
    <m/>
    <n v="121395"/>
    <n v="23720"/>
    <n v="33.5"/>
    <n v="2057.54"/>
  </r>
  <r>
    <x v="133"/>
    <x v="133"/>
    <x v="3"/>
    <x v="2"/>
    <x v="29"/>
    <x v="1249"/>
    <n v="26533"/>
    <n v="42.52"/>
    <n v="2975.06"/>
    <n v="143873.79"/>
    <n v="0"/>
    <n v="69465"/>
    <n v="111.32"/>
    <m/>
    <m/>
    <m/>
    <m/>
    <m/>
    <m/>
    <m/>
    <m/>
    <m/>
    <m/>
    <m/>
    <m/>
    <n v="136.09"/>
    <n v="20142"/>
    <n v="32.28"/>
    <n v="2.62"/>
  </r>
  <r>
    <x v="53"/>
    <x v="53"/>
    <x v="11"/>
    <x v="2"/>
    <x v="9"/>
    <x v="1250"/>
    <n v="50270"/>
    <n v="104.73"/>
    <n v="7573.5"/>
    <n v="281734.2"/>
    <n v="0"/>
    <m/>
    <m/>
    <m/>
    <m/>
    <m/>
    <m/>
    <m/>
    <m/>
    <m/>
    <m/>
    <m/>
    <m/>
    <m/>
    <m/>
    <n v="661"/>
    <n v="5511"/>
    <n v="11.48"/>
    <n v="16.53"/>
  </r>
  <r>
    <x v="44"/>
    <x v="44"/>
    <x v="3"/>
    <x v="6"/>
    <x v="16"/>
    <x v="4"/>
    <m/>
    <m/>
    <m/>
    <m/>
    <n v="0"/>
    <m/>
    <m/>
    <m/>
    <m/>
    <m/>
    <m/>
    <m/>
    <m/>
    <m/>
    <m/>
    <m/>
    <m/>
    <m/>
    <m/>
    <n v="0"/>
    <m/>
    <m/>
    <n v="0"/>
  </r>
  <r>
    <x v="15"/>
    <x v="15"/>
    <x v="4"/>
    <x v="1"/>
    <x v="13"/>
    <x v="1251"/>
    <n v="1238"/>
    <n v="6.07"/>
    <n v="260.70999999999998"/>
    <n v="4121.76"/>
    <n v="0"/>
    <m/>
    <m/>
    <m/>
    <m/>
    <n v="1949"/>
    <n v="3324"/>
    <n v="16.29"/>
    <n v="114"/>
    <n v="24691.88"/>
    <n v="4555"/>
    <n v="12077"/>
    <n v="59.2"/>
    <n v="267"/>
    <n v="101959.12"/>
    <n v="37850.199999999997"/>
    <n v="4729"/>
    <n v="23.18"/>
    <n v="2226.48"/>
  </r>
  <r>
    <x v="137"/>
    <x v="137"/>
    <x v="6"/>
    <x v="2"/>
    <x v="2"/>
    <x v="1252"/>
    <n v="90216"/>
    <n v="117.47"/>
    <n v="10832.42"/>
    <n v="644745.75"/>
    <n v="0"/>
    <m/>
    <m/>
    <m/>
    <m/>
    <m/>
    <m/>
    <m/>
    <m/>
    <m/>
    <m/>
    <m/>
    <m/>
    <m/>
    <m/>
    <n v="2101.81"/>
    <n v="12727"/>
    <n v="16.57"/>
    <n v="32.840000000000003"/>
  </r>
  <r>
    <x v="146"/>
    <x v="146"/>
    <x v="6"/>
    <x v="2"/>
    <x v="87"/>
    <x v="1253"/>
    <n v="222036"/>
    <n v="142.33000000000001"/>
    <n v="9364.1"/>
    <n v="1132119.69"/>
    <n v="0"/>
    <m/>
    <m/>
    <m/>
    <m/>
    <m/>
    <m/>
    <m/>
    <m/>
    <m/>
    <m/>
    <m/>
    <m/>
    <m/>
    <m/>
    <n v="4.0999999999999996"/>
    <n v="21001"/>
    <n v="13.46"/>
    <n v="0.03"/>
  </r>
  <r>
    <x v="77"/>
    <x v="77"/>
    <x v="1"/>
    <x v="5"/>
    <x v="20"/>
    <x v="1254"/>
    <n v="73179"/>
    <n v="101.64"/>
    <n v="12254.82"/>
    <n v="683818.77"/>
    <n v="0"/>
    <m/>
    <m/>
    <m/>
    <m/>
    <m/>
    <m/>
    <m/>
    <m/>
    <m/>
    <m/>
    <m/>
    <m/>
    <m/>
    <m/>
    <n v="3051.94"/>
    <n v="12196"/>
    <n v="16.940000000000001"/>
    <n v="50.87"/>
  </r>
  <r>
    <x v="174"/>
    <x v="174"/>
    <x v="4"/>
    <x v="2"/>
    <x v="42"/>
    <x v="1255"/>
    <n v="9559"/>
    <n v="26.55"/>
    <n v="2149.33"/>
    <n v="59966.400000000001"/>
    <n v="7958"/>
    <n v="8837"/>
    <n v="24.55"/>
    <m/>
    <m/>
    <m/>
    <m/>
    <m/>
    <m/>
    <m/>
    <m/>
    <m/>
    <m/>
    <m/>
    <m/>
    <n v="0.81"/>
    <n v="6830"/>
    <n v="18.97"/>
    <n v="0.03"/>
  </r>
  <r>
    <x v="147"/>
    <x v="147"/>
    <x v="1"/>
    <x v="4"/>
    <x v="50"/>
    <x v="1256"/>
    <n v="9405"/>
    <n v="4.9000000000000004"/>
    <n v="202.61"/>
    <n v="30147.81"/>
    <n v="6961"/>
    <n v="7880"/>
    <n v="4.0999999999999996"/>
    <n v="43.51"/>
    <n v="83944.79"/>
    <m/>
    <m/>
    <m/>
    <m/>
    <m/>
    <m/>
    <m/>
    <m/>
    <m/>
    <m/>
    <n v="12711"/>
    <n v="46800"/>
    <n v="24.38"/>
    <n v="79.44"/>
  </r>
  <r>
    <x v="75"/>
    <x v="75"/>
    <x v="10"/>
    <x v="2"/>
    <x v="42"/>
    <x v="1257"/>
    <n v="11661"/>
    <n v="32.39"/>
    <n v="2896.8"/>
    <n v="80820.72"/>
    <n v="31431.62"/>
    <n v="41484"/>
    <n v="115.23"/>
    <n v="1047.72"/>
    <n v="379043.33"/>
    <m/>
    <m/>
    <m/>
    <m/>
    <m/>
    <m/>
    <m/>
    <m/>
    <m/>
    <m/>
    <n v="84400"/>
    <n v="1581"/>
    <n v="4.3899999999999997"/>
    <n v="2813.33"/>
  </r>
  <r>
    <x v="98"/>
    <x v="98"/>
    <x v="10"/>
    <x v="27"/>
    <x v="6"/>
    <x v="0"/>
    <n v="0"/>
    <n v="0"/>
    <n v="0"/>
    <n v="0"/>
    <n v="0"/>
    <n v="0"/>
    <n v="0"/>
    <m/>
    <m/>
    <m/>
    <m/>
    <m/>
    <m/>
    <m/>
    <m/>
    <m/>
    <m/>
    <m/>
    <m/>
    <n v="103500"/>
    <n v="7098"/>
    <n v="73.94"/>
    <n v="12937.5"/>
  </r>
  <r>
    <x v="23"/>
    <x v="23"/>
    <x v="7"/>
    <x v="14"/>
    <x v="17"/>
    <x v="1258"/>
    <n v="10836"/>
    <n v="18.059999999999999"/>
    <n v="2290.1999999999998"/>
    <n v="106494.3"/>
    <n v="5142"/>
    <n v="7516"/>
    <n v="12.53"/>
    <n v="102.84"/>
    <n v="62008.92"/>
    <m/>
    <m/>
    <m/>
    <m/>
    <m/>
    <m/>
    <m/>
    <m/>
    <m/>
    <m/>
    <n v="1171"/>
    <n v="7253"/>
    <n v="12.09"/>
    <n v="23.42"/>
  </r>
  <r>
    <x v="50"/>
    <x v="50"/>
    <x v="2"/>
    <x v="7"/>
    <x v="25"/>
    <x v="1259"/>
    <n v="28142"/>
    <n v="35.53"/>
    <n v="2921.61"/>
    <n v="179328.18"/>
    <n v="0"/>
    <m/>
    <m/>
    <m/>
    <m/>
    <m/>
    <m/>
    <m/>
    <m/>
    <m/>
    <n v="13747"/>
    <n v="29097"/>
    <n v="36.74"/>
    <n v="208"/>
    <n v="307712.84999999998"/>
    <n v="1165.7"/>
    <n v="2912"/>
    <n v="3.68"/>
    <n v="17.66"/>
  </r>
  <r>
    <x v="38"/>
    <x v="38"/>
    <x v="4"/>
    <x v="12"/>
    <x v="68"/>
    <x v="1260"/>
    <n v="18989"/>
    <n v="98.9"/>
    <n v="5485.94"/>
    <n v="81630.75"/>
    <n v="0"/>
    <m/>
    <m/>
    <m/>
    <m/>
    <m/>
    <m/>
    <m/>
    <m/>
    <m/>
    <n v="620"/>
    <n v="1283"/>
    <n v="6.68"/>
    <n v="38"/>
    <n v="13878.08"/>
    <n v="0"/>
    <n v="977"/>
    <n v="5.09"/>
    <n v="0"/>
  </r>
  <r>
    <x v="27"/>
    <x v="27"/>
    <x v="1"/>
    <x v="5"/>
    <x v="20"/>
    <x v="1261"/>
    <n v="8848"/>
    <n v="12.29"/>
    <n v="1246.67"/>
    <n v="69564"/>
    <n v="0"/>
    <n v="0"/>
    <n v="0"/>
    <m/>
    <m/>
    <n v="0"/>
    <n v="0"/>
    <n v="0"/>
    <n v="0"/>
    <n v="0"/>
    <n v="5415"/>
    <n v="5678"/>
    <n v="7.89"/>
    <n v="90"/>
    <n v="121209.36"/>
    <n v="0.7"/>
    <n v="1373"/>
    <n v="1.91"/>
    <n v="0.01"/>
  </r>
  <r>
    <x v="81"/>
    <x v="81"/>
    <x v="2"/>
    <x v="12"/>
    <x v="7"/>
    <x v="1262"/>
    <n v="4393"/>
    <n v="183.04"/>
    <n v="10977.5"/>
    <n v="20418.150000000001"/>
    <n v="0"/>
    <m/>
    <m/>
    <m/>
    <m/>
    <m/>
    <m/>
    <m/>
    <m/>
    <m/>
    <n v="2803"/>
    <n v="4740"/>
    <n v="197.5"/>
    <n v="1401"/>
    <n v="62742.35"/>
    <n v="18"/>
    <n v="950"/>
    <n v="39.58"/>
    <n v="9"/>
  </r>
  <r>
    <x v="170"/>
    <x v="170"/>
    <x v="3"/>
    <x v="2"/>
    <x v="37"/>
    <x v="1263"/>
    <n v="8865"/>
    <n v="23.09"/>
    <n v="2840"/>
    <n v="84518.399999999994"/>
    <n v="159756.54999999999"/>
    <n v="65400"/>
    <n v="170.31"/>
    <n v="4992.3900000000003"/>
    <n v="1926552.13"/>
    <m/>
    <m/>
    <m/>
    <m/>
    <m/>
    <m/>
    <m/>
    <m/>
    <m/>
    <m/>
    <n v="0"/>
    <n v="16682"/>
    <n v="43.44"/>
    <n v="0"/>
  </r>
  <r>
    <x v="35"/>
    <x v="35"/>
    <x v="3"/>
    <x v="6"/>
    <x v="68"/>
    <x v="1264"/>
    <n v="890"/>
    <n v="4.6399999999999997"/>
    <n v="263.38"/>
    <n v="3919.02"/>
    <n v="1032.01"/>
    <n v="1977"/>
    <n v="10.3"/>
    <m/>
    <m/>
    <m/>
    <m/>
    <m/>
    <m/>
    <m/>
    <m/>
    <m/>
    <m/>
    <m/>
    <m/>
    <n v="3471"/>
    <n v="20879"/>
    <n v="108.74"/>
    <n v="216.94"/>
  </r>
  <r>
    <x v="232"/>
    <x v="232"/>
    <x v="8"/>
    <x v="1"/>
    <x v="41"/>
    <x v="1265"/>
    <n v="16"/>
    <n v="0.44"/>
    <n v="32.67"/>
    <n v="91.14"/>
    <n v="36.86"/>
    <n v="44"/>
    <n v="1.22"/>
    <m/>
    <m/>
    <m/>
    <m/>
    <m/>
    <m/>
    <m/>
    <m/>
    <m/>
    <m/>
    <m/>
    <m/>
    <n v="16300"/>
    <n v="709"/>
    <n v="19.690000000000001"/>
    <n v="5433.33"/>
  </r>
  <r>
    <x v="52"/>
    <x v="52"/>
    <x v="14"/>
    <x v="8"/>
    <x v="6"/>
    <x v="1266"/>
    <n v="13272"/>
    <n v="138.25"/>
    <n v="7238.88"/>
    <n v="53857.23"/>
    <n v="6787.58"/>
    <n v="10630"/>
    <n v="110.73"/>
    <n v="848.45"/>
    <n v="81853.52"/>
    <m/>
    <m/>
    <m/>
    <m/>
    <m/>
    <m/>
    <m/>
    <m/>
    <m/>
    <m/>
    <n v="1164"/>
    <n v="8190"/>
    <n v="85.31"/>
    <n v="145.5"/>
  </r>
  <r>
    <x v="42"/>
    <x v="42"/>
    <x v="8"/>
    <x v="12"/>
    <x v="6"/>
    <x v="4"/>
    <m/>
    <m/>
    <m/>
    <m/>
    <n v="0"/>
    <m/>
    <m/>
    <m/>
    <m/>
    <m/>
    <m/>
    <m/>
    <m/>
    <m/>
    <m/>
    <m/>
    <m/>
    <m/>
    <m/>
    <n v="0"/>
    <m/>
    <m/>
    <n v="0"/>
  </r>
  <r>
    <x v="31"/>
    <x v="31"/>
    <x v="9"/>
    <x v="12"/>
    <x v="28"/>
    <x v="1267"/>
    <n v="1463"/>
    <n v="10.16"/>
    <n v="730.25"/>
    <n v="8149.59"/>
    <n v="8860.33"/>
    <n v="16342"/>
    <n v="113.49"/>
    <n v="738.36"/>
    <n v="106849.37"/>
    <m/>
    <m/>
    <m/>
    <m/>
    <m/>
    <m/>
    <m/>
    <m/>
    <m/>
    <m/>
    <n v="533"/>
    <n v="4804"/>
    <n v="33.36"/>
    <n v="44.42"/>
  </r>
  <r>
    <x v="159"/>
    <x v="159"/>
    <x v="11"/>
    <x v="1"/>
    <x v="4"/>
    <x v="4"/>
    <m/>
    <m/>
    <m/>
    <m/>
    <n v="0"/>
    <m/>
    <m/>
    <m/>
    <m/>
    <m/>
    <m/>
    <m/>
    <m/>
    <m/>
    <m/>
    <m/>
    <m/>
    <m/>
    <m/>
    <n v="41.31"/>
    <n v="6618"/>
    <n v="78.790000000000006"/>
    <n v="5.9"/>
  </r>
  <r>
    <x v="56"/>
    <x v="56"/>
    <x v="4"/>
    <x v="11"/>
    <x v="33"/>
    <x v="1268"/>
    <n v="27141"/>
    <n v="22.62"/>
    <n v="721.9"/>
    <n v="67136.7"/>
    <n v="79729.39"/>
    <n v="121716"/>
    <n v="101.43"/>
    <n v="797.29"/>
    <n v="961480.62"/>
    <m/>
    <m/>
    <m/>
    <m/>
    <m/>
    <m/>
    <m/>
    <m/>
    <m/>
    <m/>
    <n v="136769"/>
    <n v="90317"/>
    <n v="75.260000000000005"/>
    <n v="1367.69"/>
  </r>
  <r>
    <x v="176"/>
    <x v="176"/>
    <x v="15"/>
    <x v="4"/>
    <x v="12"/>
    <x v="1269"/>
    <n v="107"/>
    <n v="0.64"/>
    <n v="26.36"/>
    <n v="343.17"/>
    <n v="363.72"/>
    <n v="424"/>
    <n v="2.52"/>
    <n v="25.98"/>
    <n v="4386.26"/>
    <m/>
    <m/>
    <m/>
    <m/>
    <m/>
    <m/>
    <m/>
    <m/>
    <m/>
    <m/>
    <n v="211.1"/>
    <n v="8312"/>
    <n v="49.48"/>
    <n v="15.08"/>
  </r>
  <r>
    <x v="211"/>
    <x v="211"/>
    <x v="15"/>
    <x v="1"/>
    <x v="19"/>
    <x v="1270"/>
    <n v="893"/>
    <n v="4.96"/>
    <n v="249.87"/>
    <n v="3485.64"/>
    <n v="0"/>
    <m/>
    <m/>
    <m/>
    <m/>
    <m/>
    <m/>
    <m/>
    <m/>
    <m/>
    <m/>
    <m/>
    <m/>
    <m/>
    <m/>
    <n v="5543.75"/>
    <n v="26148"/>
    <n v="145.27000000000001"/>
    <n v="369.58"/>
  </r>
  <r>
    <x v="74"/>
    <x v="74"/>
    <x v="1"/>
    <x v="14"/>
    <x v="97"/>
    <x v="1271"/>
    <n v="29865"/>
    <n v="30.73"/>
    <n v="3845.93"/>
    <n v="289713.59999999998"/>
    <n v="39900.1"/>
    <n v="35794"/>
    <n v="36.83"/>
    <n v="492.59"/>
    <n v="481167.24"/>
    <m/>
    <m/>
    <m/>
    <m/>
    <m/>
    <m/>
    <m/>
    <m/>
    <m/>
    <m/>
    <n v="2054.6799999999998"/>
    <n v="15359"/>
    <n v="15.8"/>
    <n v="25.37"/>
  </r>
  <r>
    <x v="155"/>
    <x v="155"/>
    <x v="2"/>
    <x v="7"/>
    <x v="21"/>
    <x v="1272"/>
    <n v="12714"/>
    <n v="44.15"/>
    <n v="4575.33"/>
    <n v="102121.44"/>
    <n v="0"/>
    <m/>
    <m/>
    <m/>
    <m/>
    <m/>
    <m/>
    <m/>
    <m/>
    <m/>
    <m/>
    <m/>
    <m/>
    <m/>
    <m/>
    <n v="4952.88"/>
    <n v="10179"/>
    <n v="35.340000000000003"/>
    <n v="206.37"/>
  </r>
  <r>
    <x v="130"/>
    <x v="130"/>
    <x v="12"/>
    <x v="1"/>
    <x v="68"/>
    <x v="0"/>
    <n v="36"/>
    <n v="0.19"/>
    <n v="0"/>
    <n v="0"/>
    <n v="0"/>
    <n v="58"/>
    <n v="0.3"/>
    <n v="0"/>
    <n v="0"/>
    <m/>
    <m/>
    <m/>
    <m/>
    <m/>
    <m/>
    <m/>
    <m/>
    <m/>
    <m/>
    <n v="77855"/>
    <n v="1720"/>
    <n v="8.9600000000000009"/>
    <n v="4865.9399999999996"/>
  </r>
  <r>
    <x v="70"/>
    <x v="70"/>
    <x v="7"/>
    <x v="0"/>
    <x v="1"/>
    <x v="1273"/>
    <n v="853"/>
    <n v="11.85"/>
    <n v="1088"/>
    <n v="6071.04"/>
    <n v="0"/>
    <m/>
    <m/>
    <m/>
    <m/>
    <m/>
    <m/>
    <m/>
    <m/>
    <m/>
    <m/>
    <m/>
    <m/>
    <m/>
    <m/>
    <n v="0"/>
    <m/>
    <m/>
    <n v="0"/>
  </r>
  <r>
    <x v="195"/>
    <x v="195"/>
    <x v="4"/>
    <x v="2"/>
    <x v="21"/>
    <x v="1274"/>
    <n v="23990"/>
    <n v="83.3"/>
    <n v="5075"/>
    <n v="113274"/>
    <n v="0"/>
    <m/>
    <m/>
    <m/>
    <m/>
    <n v="2189"/>
    <n v="5332"/>
    <n v="18.510000000000002"/>
    <n v="91"/>
    <n v="27732.44"/>
    <m/>
    <m/>
    <m/>
    <m/>
    <m/>
    <n v="0"/>
    <m/>
    <m/>
    <n v="0"/>
  </r>
  <r>
    <x v="136"/>
    <x v="136"/>
    <x v="3"/>
    <x v="1"/>
    <x v="71"/>
    <x v="1275"/>
    <n v="10044"/>
    <n v="167.4"/>
    <n v="9920"/>
    <n v="46128"/>
    <n v="3391.85"/>
    <n v="5548"/>
    <n v="92.47"/>
    <n v="678.37"/>
    <n v="40903.370000000003"/>
    <n v="95"/>
    <n v="264"/>
    <n v="4.4000000000000004"/>
    <n v="19"/>
    <n v="1203.56"/>
    <n v="767"/>
    <n v="1925"/>
    <n v="32.08"/>
    <n v="153"/>
    <n v="17168.53"/>
    <n v="37400"/>
    <n v="542"/>
    <n v="9.0299999999999994"/>
    <n v="7480"/>
  </r>
  <r>
    <x v="3"/>
    <x v="3"/>
    <x v="2"/>
    <x v="27"/>
    <x v="68"/>
    <x v="4"/>
    <m/>
    <m/>
    <m/>
    <m/>
    <n v="0"/>
    <m/>
    <m/>
    <m/>
    <m/>
    <m/>
    <m/>
    <m/>
    <m/>
    <m/>
    <m/>
    <m/>
    <m/>
    <m/>
    <m/>
    <n v="0"/>
    <m/>
    <m/>
    <n v="0"/>
  </r>
  <r>
    <x v="67"/>
    <x v="67"/>
    <x v="12"/>
    <x v="1"/>
    <x v="6"/>
    <x v="1276"/>
    <n v="747"/>
    <n v="7.78"/>
    <n v="460"/>
    <n v="3422.4"/>
    <n v="198.84"/>
    <n v="465"/>
    <n v="4.84"/>
    <n v="24.85"/>
    <n v="2397.8200000000002"/>
    <m/>
    <m/>
    <m/>
    <m/>
    <m/>
    <m/>
    <m/>
    <m/>
    <m/>
    <m/>
    <n v="60100"/>
    <n v="7612"/>
    <n v="79.290000000000006"/>
    <n v="7512.5"/>
  </r>
  <r>
    <x v="156"/>
    <x v="156"/>
    <x v="3"/>
    <x v="7"/>
    <x v="2"/>
    <x v="1277"/>
    <n v="117006"/>
    <n v="152.35"/>
    <n v="13303.88"/>
    <n v="791846.64"/>
    <n v="0"/>
    <m/>
    <m/>
    <m/>
    <m/>
    <m/>
    <m/>
    <m/>
    <m/>
    <m/>
    <m/>
    <m/>
    <m/>
    <m/>
    <m/>
    <n v="11173.05"/>
    <n v="14798"/>
    <n v="19.27"/>
    <n v="174.58"/>
  </r>
  <r>
    <x v="44"/>
    <x v="44"/>
    <x v="1"/>
    <x v="5"/>
    <x v="111"/>
    <x v="1278"/>
    <n v="8380"/>
    <n v="14.25"/>
    <n v="1627.08"/>
    <n v="74146.11"/>
    <n v="12959.26"/>
    <n v="12896"/>
    <n v="21.93"/>
    <n v="264.47000000000003"/>
    <n v="156279.64000000001"/>
    <m/>
    <m/>
    <m/>
    <m/>
    <m/>
    <m/>
    <m/>
    <m/>
    <m/>
    <m/>
    <n v="1730"/>
    <n v="10586"/>
    <n v="18"/>
    <n v="35.31"/>
  </r>
  <r>
    <x v="85"/>
    <x v="85"/>
    <x v="0"/>
    <x v="21"/>
    <x v="3"/>
    <x v="1279"/>
    <n v="43680"/>
    <n v="50.56"/>
    <n v="4185.1899999999996"/>
    <n v="280240.62"/>
    <n v="32389.91"/>
    <n v="33879"/>
    <n v="39.21"/>
    <n v="449.86"/>
    <n v="390599.67"/>
    <m/>
    <m/>
    <m/>
    <m/>
    <m/>
    <m/>
    <m/>
    <m/>
    <m/>
    <m/>
    <n v="3.47"/>
    <n v="41095"/>
    <n v="47.56"/>
    <n v="0.05"/>
  </r>
  <r>
    <x v="116"/>
    <x v="116"/>
    <x v="15"/>
    <x v="2"/>
    <x v="58"/>
    <x v="1280"/>
    <n v="136279"/>
    <n v="109.2"/>
    <n v="11915.6"/>
    <n v="1152476.46"/>
    <n v="0"/>
    <m/>
    <m/>
    <m/>
    <m/>
    <m/>
    <m/>
    <m/>
    <m/>
    <m/>
    <m/>
    <m/>
    <m/>
    <m/>
    <m/>
    <n v="241913"/>
    <n v="34186"/>
    <n v="27.39"/>
    <n v="2326.09"/>
  </r>
  <r>
    <x v="49"/>
    <x v="49"/>
    <x v="7"/>
    <x v="5"/>
    <x v="57"/>
    <x v="1281"/>
    <n v="7703"/>
    <n v="15.28"/>
    <n v="1742.86"/>
    <n v="68076"/>
    <n v="5805.04"/>
    <n v="1267"/>
    <n v="2.5099999999999998"/>
    <m/>
    <m/>
    <m/>
    <m/>
    <m/>
    <m/>
    <m/>
    <m/>
    <m/>
    <m/>
    <m/>
    <m/>
    <n v="52650"/>
    <n v="4837"/>
    <n v="9.6"/>
    <n v="1253.57"/>
  </r>
  <r>
    <x v="197"/>
    <x v="197"/>
    <x v="15"/>
    <x v="6"/>
    <x v="71"/>
    <x v="4"/>
    <m/>
    <m/>
    <m/>
    <m/>
    <n v="0"/>
    <m/>
    <m/>
    <m/>
    <m/>
    <m/>
    <m/>
    <m/>
    <m/>
    <m/>
    <m/>
    <m/>
    <m/>
    <m/>
    <m/>
    <n v="0"/>
    <m/>
    <m/>
    <n v="0"/>
  </r>
  <r>
    <x v="125"/>
    <x v="125"/>
    <x v="10"/>
    <x v="2"/>
    <x v="9"/>
    <x v="1282"/>
    <n v="20022"/>
    <n v="41.71"/>
    <n v="4007"/>
    <n v="149060.4"/>
    <n v="18155.95"/>
    <n v="27503"/>
    <n v="57.3"/>
    <n v="453.9"/>
    <n v="218948.03"/>
    <m/>
    <m/>
    <m/>
    <m/>
    <m/>
    <m/>
    <m/>
    <m/>
    <m/>
    <m/>
    <n v="2306"/>
    <n v="10262"/>
    <n v="21.38"/>
    <n v="57.65"/>
  </r>
  <r>
    <x v="57"/>
    <x v="57"/>
    <x v="10"/>
    <x v="6"/>
    <x v="16"/>
    <x v="0"/>
    <n v="0"/>
    <n v="0"/>
    <n v="0"/>
    <n v="0"/>
    <n v="0"/>
    <n v="0"/>
    <n v="0"/>
    <m/>
    <m/>
    <m/>
    <m/>
    <m/>
    <m/>
    <m/>
    <m/>
    <m/>
    <m/>
    <m/>
    <m/>
    <n v="25500"/>
    <n v="2267"/>
    <n v="47.23"/>
    <n v="6375"/>
  </r>
  <r>
    <x v="168"/>
    <x v="168"/>
    <x v="12"/>
    <x v="2"/>
    <x v="37"/>
    <x v="1283"/>
    <n v="7609"/>
    <n v="19.82"/>
    <n v="2137.25"/>
    <n v="63604.56"/>
    <n v="5402"/>
    <n v="3960"/>
    <n v="10.31"/>
    <n v="168.81"/>
    <n v="65144.34"/>
    <m/>
    <m/>
    <m/>
    <m/>
    <m/>
    <m/>
    <m/>
    <m/>
    <m/>
    <m/>
    <n v="0"/>
    <n v="1638"/>
    <n v="4.2699999999999996"/>
    <n v="0"/>
  </r>
  <r>
    <x v="36"/>
    <x v="36"/>
    <x v="8"/>
    <x v="5"/>
    <x v="42"/>
    <x v="1284"/>
    <n v="21257"/>
    <n v="59.05"/>
    <n v="3108.97"/>
    <n v="86740.17"/>
    <n v="5443.68"/>
    <n v="12070"/>
    <n v="33.53"/>
    <n v="181.46"/>
    <n v="65647.03"/>
    <m/>
    <m/>
    <m/>
    <m/>
    <m/>
    <m/>
    <m/>
    <m/>
    <m/>
    <m/>
    <n v="53823"/>
    <n v="3889"/>
    <n v="10.8"/>
    <n v="1794.1"/>
  </r>
  <r>
    <x v="148"/>
    <x v="148"/>
    <x v="9"/>
    <x v="2"/>
    <x v="2"/>
    <x v="1285"/>
    <n v="81488"/>
    <n v="106.1"/>
    <n v="8990"/>
    <n v="535084.80000000005"/>
    <n v="0"/>
    <n v="0"/>
    <n v="0"/>
    <m/>
    <m/>
    <n v="0"/>
    <n v="0"/>
    <n v="0"/>
    <n v="0"/>
    <n v="0"/>
    <n v="0"/>
    <n v="0"/>
    <n v="0"/>
    <n v="0"/>
    <n v="0"/>
    <n v="100.26"/>
    <n v="2889"/>
    <n v="3.76"/>
    <n v="1.57"/>
  </r>
  <r>
    <x v="28"/>
    <x v="28"/>
    <x v="12"/>
    <x v="14"/>
    <x v="21"/>
    <x v="1286"/>
    <n v="19720"/>
    <n v="68.47"/>
    <n v="4455.63"/>
    <n v="99449.55"/>
    <n v="6411.25"/>
    <n v="14359"/>
    <n v="49.86"/>
    <n v="267.14"/>
    <n v="77315.199999999997"/>
    <m/>
    <m/>
    <m/>
    <m/>
    <m/>
    <m/>
    <m/>
    <m/>
    <m/>
    <m/>
    <n v="75500"/>
    <n v="6788"/>
    <n v="23.57"/>
    <n v="3145.83"/>
  </r>
  <r>
    <x v="65"/>
    <x v="65"/>
    <x v="0"/>
    <x v="0"/>
    <x v="100"/>
    <x v="1287"/>
    <n v="33203"/>
    <n v="98.82"/>
    <n v="7851.43"/>
    <n v="204451.20000000001"/>
    <n v="10566.44"/>
    <n v="14859"/>
    <n v="44.22"/>
    <n v="377.37"/>
    <n v="127423.87"/>
    <m/>
    <m/>
    <m/>
    <m/>
    <m/>
    <m/>
    <m/>
    <m/>
    <m/>
    <m/>
    <n v="15587"/>
    <n v="6818"/>
    <n v="20.29"/>
    <n v="556.67999999999995"/>
  </r>
  <r>
    <x v="40"/>
    <x v="40"/>
    <x v="4"/>
    <x v="12"/>
    <x v="13"/>
    <x v="1288"/>
    <n v="4528"/>
    <n v="22.2"/>
    <n v="1290.29"/>
    <n v="20399.55"/>
    <n v="0"/>
    <m/>
    <m/>
    <m/>
    <m/>
    <m/>
    <m/>
    <m/>
    <m/>
    <m/>
    <m/>
    <m/>
    <m/>
    <m/>
    <m/>
    <n v="90124"/>
    <n v="8020"/>
    <n v="39.31"/>
    <n v="5301.41"/>
  </r>
  <r>
    <x v="185"/>
    <x v="185"/>
    <x v="10"/>
    <x v="7"/>
    <x v="9"/>
    <x v="1289"/>
    <n v="2560"/>
    <n v="5.33"/>
    <n v="468.75"/>
    <n v="17437.5"/>
    <n v="20499.52"/>
    <n v="35782"/>
    <n v="74.55"/>
    <n v="512.49"/>
    <n v="247209.8"/>
    <m/>
    <m/>
    <m/>
    <m/>
    <m/>
    <m/>
    <m/>
    <m/>
    <m/>
    <m/>
    <n v="62800"/>
    <n v="7858"/>
    <n v="16.37"/>
    <n v="1570"/>
  </r>
  <r>
    <x v="38"/>
    <x v="38"/>
    <x v="9"/>
    <x v="6"/>
    <x v="7"/>
    <x v="4"/>
    <m/>
    <m/>
    <m/>
    <m/>
    <n v="0"/>
    <m/>
    <m/>
    <m/>
    <m/>
    <m/>
    <m/>
    <m/>
    <m/>
    <m/>
    <m/>
    <m/>
    <m/>
    <m/>
    <m/>
    <n v="118"/>
    <n v="736"/>
    <n v="30.67"/>
    <n v="59"/>
  </r>
  <r>
    <x v="134"/>
    <x v="134"/>
    <x v="17"/>
    <x v="6"/>
    <x v="7"/>
    <x v="4"/>
    <m/>
    <m/>
    <m/>
    <m/>
    <n v="0"/>
    <m/>
    <m/>
    <m/>
    <m/>
    <m/>
    <m/>
    <m/>
    <m/>
    <m/>
    <m/>
    <m/>
    <m/>
    <m/>
    <m/>
    <n v="0"/>
    <m/>
    <m/>
    <n v="0"/>
  </r>
  <r>
    <x v="55"/>
    <x v="55"/>
    <x v="9"/>
    <x v="5"/>
    <x v="20"/>
    <x v="1290"/>
    <n v="42141"/>
    <n v="58.53"/>
    <n v="7656.08"/>
    <n v="427209.45"/>
    <n v="29677.01"/>
    <n v="45812"/>
    <n v="63.63"/>
    <n v="494.62"/>
    <n v="357884"/>
    <m/>
    <m/>
    <m/>
    <m/>
    <m/>
    <m/>
    <m/>
    <m/>
    <m/>
    <m/>
    <n v="12760"/>
    <n v="607428"/>
    <n v="843.65"/>
    <n v="212.67"/>
  </r>
  <r>
    <x v="9"/>
    <x v="9"/>
    <x v="11"/>
    <x v="5"/>
    <x v="31"/>
    <x v="1291"/>
    <n v="17658"/>
    <n v="73.58"/>
    <n v="6772"/>
    <n v="125959.2"/>
    <n v="4484"/>
    <n v="6120"/>
    <n v="25.5"/>
    <n v="224.2"/>
    <n v="54073.9"/>
    <m/>
    <m/>
    <m/>
    <m/>
    <m/>
    <m/>
    <m/>
    <m/>
    <m/>
    <m/>
    <n v="194.67"/>
    <n v="1082"/>
    <n v="4.51"/>
    <n v="9.73"/>
  </r>
  <r>
    <x v="35"/>
    <x v="35"/>
    <x v="9"/>
    <x v="4"/>
    <x v="132"/>
    <x v="1292"/>
    <n v="65557"/>
    <n v="26.78"/>
    <n v="1809.52"/>
    <n v="343302.99"/>
    <n v="242440.35"/>
    <n v="341605"/>
    <n v="139.54"/>
    <n v="1188.43"/>
    <n v="2923660.9"/>
    <m/>
    <m/>
    <m/>
    <m/>
    <m/>
    <m/>
    <m/>
    <m/>
    <m/>
    <m/>
    <n v="0"/>
    <m/>
    <m/>
    <n v="0"/>
  </r>
  <r>
    <x v="21"/>
    <x v="21"/>
    <x v="6"/>
    <x v="12"/>
    <x v="12"/>
    <x v="4"/>
    <m/>
    <m/>
    <m/>
    <m/>
    <n v="0"/>
    <m/>
    <m/>
    <m/>
    <m/>
    <m/>
    <m/>
    <m/>
    <m/>
    <m/>
    <m/>
    <m/>
    <m/>
    <m/>
    <m/>
    <n v="155.74"/>
    <n v="1339"/>
    <n v="7.97"/>
    <n v="11.12"/>
  </r>
  <r>
    <x v="140"/>
    <x v="140"/>
    <x v="1"/>
    <x v="2"/>
    <x v="57"/>
    <x v="1293"/>
    <n v="25492"/>
    <n v="50.58"/>
    <n v="6161.33"/>
    <n v="240661.68"/>
    <n v="18952.47"/>
    <n v="20029"/>
    <n v="39.74"/>
    <n v="451.25"/>
    <n v="228553.56"/>
    <m/>
    <m/>
    <m/>
    <m/>
    <m/>
    <m/>
    <m/>
    <m/>
    <m/>
    <m/>
    <n v="99205"/>
    <n v="9526"/>
    <n v="18.899999999999999"/>
    <n v="2362.02"/>
  </r>
  <r>
    <x v="23"/>
    <x v="23"/>
    <x v="15"/>
    <x v="7"/>
    <x v="124"/>
    <x v="1294"/>
    <n v="32534"/>
    <n v="57.68"/>
    <n v="4020.57"/>
    <n v="175739.31"/>
    <n v="26777.89"/>
    <n v="42940"/>
    <n v="76.13"/>
    <n v="569.74"/>
    <n v="322922.56"/>
    <m/>
    <m/>
    <m/>
    <m/>
    <m/>
    <m/>
    <m/>
    <m/>
    <m/>
    <m/>
    <n v="1650"/>
    <n v="16207"/>
    <n v="28.74"/>
    <n v="35.11"/>
  </r>
  <r>
    <x v="185"/>
    <x v="185"/>
    <x v="4"/>
    <x v="5"/>
    <x v="88"/>
    <x v="1295"/>
    <n v="31115"/>
    <n v="33.24"/>
    <n v="2504.62"/>
    <n v="181684.8"/>
    <n v="16804.439999999999"/>
    <n v="33384"/>
    <n v="35.67"/>
    <n v="215.44"/>
    <n v="202649.79"/>
    <m/>
    <m/>
    <m/>
    <m/>
    <m/>
    <m/>
    <m/>
    <m/>
    <m/>
    <m/>
    <n v="176000"/>
    <n v="28851"/>
    <n v="30.82"/>
    <n v="2256.41"/>
  </r>
  <r>
    <x v="162"/>
    <x v="162"/>
    <x v="6"/>
    <x v="7"/>
    <x v="20"/>
    <x v="1296"/>
    <n v="124706"/>
    <n v="173.2"/>
    <n v="10606.67"/>
    <n v="591852"/>
    <n v="0"/>
    <m/>
    <m/>
    <m/>
    <m/>
    <m/>
    <m/>
    <m/>
    <m/>
    <m/>
    <m/>
    <m/>
    <m/>
    <m/>
    <m/>
    <n v="1576"/>
    <n v="3886"/>
    <n v="5.4"/>
    <n v="26.27"/>
  </r>
  <r>
    <x v="119"/>
    <x v="119"/>
    <x v="8"/>
    <x v="3"/>
    <x v="7"/>
    <x v="4"/>
    <n v="0"/>
    <n v="0"/>
    <m/>
    <m/>
    <n v="0"/>
    <n v="0"/>
    <n v="0"/>
    <m/>
    <m/>
    <m/>
    <m/>
    <m/>
    <m/>
    <m/>
    <m/>
    <m/>
    <m/>
    <m/>
    <m/>
    <n v="58166"/>
    <n v="5941"/>
    <n v="247.54"/>
    <n v="29083"/>
  </r>
  <r>
    <x v="125"/>
    <x v="125"/>
    <x v="9"/>
    <x v="0"/>
    <x v="68"/>
    <x v="1297"/>
    <n v="18004"/>
    <n v="93.77"/>
    <n v="6965"/>
    <n v="103639.2"/>
    <n v="0"/>
    <m/>
    <m/>
    <m/>
    <m/>
    <m/>
    <m/>
    <m/>
    <m/>
    <m/>
    <m/>
    <m/>
    <m/>
    <m/>
    <m/>
    <n v="237"/>
    <n v="854"/>
    <n v="4.45"/>
    <n v="14.81"/>
  </r>
  <r>
    <x v="185"/>
    <x v="185"/>
    <x v="0"/>
    <x v="5"/>
    <x v="88"/>
    <x v="1298"/>
    <n v="30044"/>
    <n v="32.1"/>
    <n v="2876.41"/>
    <n v="208654.8"/>
    <n v="37675.620000000003"/>
    <n v="61243"/>
    <n v="65.430000000000007"/>
    <n v="483.02"/>
    <n v="454341.57"/>
    <m/>
    <m/>
    <m/>
    <m/>
    <m/>
    <m/>
    <m/>
    <m/>
    <m/>
    <m/>
    <n v="202000"/>
    <n v="20790"/>
    <n v="22.21"/>
    <n v="2589.7399999999998"/>
  </r>
  <r>
    <x v="186"/>
    <x v="186"/>
    <x v="4"/>
    <x v="1"/>
    <x v="6"/>
    <x v="4"/>
    <n v="256"/>
    <n v="2.67"/>
    <m/>
    <m/>
    <n v="0"/>
    <m/>
    <m/>
    <m/>
    <m/>
    <m/>
    <m/>
    <m/>
    <m/>
    <m/>
    <m/>
    <m/>
    <m/>
    <m/>
    <m/>
    <n v="0"/>
    <m/>
    <m/>
    <n v="0"/>
  </r>
  <r>
    <x v="46"/>
    <x v="46"/>
    <x v="1"/>
    <x v="5"/>
    <x v="59"/>
    <x v="1299"/>
    <n v="40823"/>
    <n v="29.33"/>
    <n v="3669.83"/>
    <n v="395901"/>
    <n v="1102.81"/>
    <n v="2202"/>
    <n v="1.58"/>
    <m/>
    <m/>
    <m/>
    <m/>
    <m/>
    <m/>
    <m/>
    <m/>
    <m/>
    <m/>
    <m/>
    <m/>
    <n v="3.3"/>
    <n v="7647"/>
    <n v="5.49"/>
    <n v="0.03"/>
  </r>
  <r>
    <x v="47"/>
    <x v="47"/>
    <x v="13"/>
    <x v="5"/>
    <x v="3"/>
    <x v="1300"/>
    <n v="29975"/>
    <n v="34.69"/>
    <n v="2247.2399999999998"/>
    <n v="150474.93"/>
    <n v="30273.52"/>
    <n v="37388"/>
    <n v="43.27"/>
    <n v="420.47"/>
    <n v="365077.47"/>
    <m/>
    <m/>
    <m/>
    <m/>
    <m/>
    <m/>
    <m/>
    <m/>
    <m/>
    <m/>
    <n v="642.44000000000005"/>
    <n v="19040"/>
    <n v="22.04"/>
    <n v="8.92"/>
  </r>
  <r>
    <x v="185"/>
    <x v="185"/>
    <x v="11"/>
    <x v="7"/>
    <x v="9"/>
    <x v="1301"/>
    <n v="2998"/>
    <n v="6.25"/>
    <n v="433.88"/>
    <n v="16140.15"/>
    <n v="19797.25"/>
    <n v="29595"/>
    <n v="61.66"/>
    <n v="494.93"/>
    <n v="238740.94"/>
    <m/>
    <m/>
    <m/>
    <m/>
    <m/>
    <m/>
    <m/>
    <m/>
    <m/>
    <m/>
    <n v="107700"/>
    <n v="9809"/>
    <n v="20.440000000000001"/>
    <n v="2692.5"/>
  </r>
  <r>
    <x v="197"/>
    <x v="197"/>
    <x v="2"/>
    <x v="6"/>
    <x v="71"/>
    <x v="4"/>
    <m/>
    <m/>
    <m/>
    <m/>
    <n v="0"/>
    <m/>
    <m/>
    <m/>
    <m/>
    <m/>
    <m/>
    <m/>
    <m/>
    <m/>
    <m/>
    <m/>
    <m/>
    <m/>
    <m/>
    <n v="140.36000000000001"/>
    <n v="1423"/>
    <n v="23.72"/>
    <n v="28.07"/>
  </r>
  <r>
    <x v="53"/>
    <x v="53"/>
    <x v="12"/>
    <x v="13"/>
    <x v="1"/>
    <x v="4"/>
    <m/>
    <m/>
    <m/>
    <m/>
    <n v="0"/>
    <m/>
    <m/>
    <m/>
    <m/>
    <m/>
    <m/>
    <m/>
    <m/>
    <m/>
    <m/>
    <m/>
    <m/>
    <m/>
    <m/>
    <n v="0"/>
    <m/>
    <m/>
    <n v="0"/>
  </r>
  <r>
    <x v="101"/>
    <x v="101"/>
    <x v="11"/>
    <x v="0"/>
    <x v="27"/>
    <x v="1302"/>
    <n v="17413"/>
    <n v="38.19"/>
    <n v="3890.53"/>
    <n v="137491.20000000001"/>
    <n v="1866.15"/>
    <n v="17080"/>
    <n v="37.46"/>
    <n v="49.11"/>
    <n v="22504.46"/>
    <m/>
    <m/>
    <m/>
    <m/>
    <m/>
    <m/>
    <m/>
    <m/>
    <m/>
    <m/>
    <n v="91.71"/>
    <n v="8567"/>
    <n v="18.79"/>
    <n v="2.41"/>
  </r>
  <r>
    <x v="137"/>
    <x v="137"/>
    <x v="7"/>
    <x v="6"/>
    <x v="1"/>
    <x v="4"/>
    <m/>
    <m/>
    <m/>
    <m/>
    <n v="3670"/>
    <n v="5100"/>
    <n v="70.83"/>
    <n v="611.66999999999996"/>
    <n v="44257.63"/>
    <m/>
    <m/>
    <m/>
    <m/>
    <m/>
    <m/>
    <m/>
    <m/>
    <m/>
    <m/>
    <n v="769.33"/>
    <n v="1452"/>
    <n v="20.170000000000002"/>
    <n v="128.22"/>
  </r>
  <r>
    <x v="3"/>
    <x v="3"/>
    <x v="1"/>
    <x v="2"/>
    <x v="9"/>
    <x v="4"/>
    <n v="0"/>
    <n v="0"/>
    <m/>
    <m/>
    <n v="0"/>
    <m/>
    <m/>
    <m/>
    <m/>
    <m/>
    <m/>
    <m/>
    <m/>
    <m/>
    <m/>
    <m/>
    <m/>
    <m/>
    <m/>
    <n v="0"/>
    <m/>
    <m/>
    <n v="0"/>
  </r>
  <r>
    <x v="57"/>
    <x v="57"/>
    <x v="11"/>
    <x v="6"/>
    <x v="16"/>
    <x v="1303"/>
    <n v="35"/>
    <n v="0.73"/>
    <n v="42.5"/>
    <n v="158.1"/>
    <n v="0"/>
    <m/>
    <m/>
    <m/>
    <m/>
    <m/>
    <m/>
    <m/>
    <m/>
    <m/>
    <m/>
    <m/>
    <m/>
    <m/>
    <m/>
    <n v="200"/>
    <n v="3082"/>
    <n v="64.209999999999994"/>
    <n v="50"/>
  </r>
  <r>
    <x v="109"/>
    <x v="109"/>
    <x v="6"/>
    <x v="6"/>
    <x v="6"/>
    <x v="0"/>
    <n v="0"/>
    <n v="0"/>
    <n v="0"/>
    <n v="0"/>
    <n v="0"/>
    <n v="0"/>
    <n v="0"/>
    <n v="0"/>
    <n v="0"/>
    <n v="0"/>
    <n v="0"/>
    <n v="0"/>
    <n v="0"/>
    <n v="0"/>
    <n v="0"/>
    <n v="0"/>
    <n v="0"/>
    <n v="0"/>
    <n v="0"/>
    <n v="0"/>
    <n v="0"/>
    <n v="0"/>
    <n v="0"/>
  </r>
  <r>
    <x v="90"/>
    <x v="90"/>
    <x v="15"/>
    <x v="7"/>
    <x v="11"/>
    <x v="1304"/>
    <n v="6247"/>
    <n v="52.06"/>
    <n v="3080"/>
    <n v="28644"/>
    <n v="1771.1"/>
    <n v="5255"/>
    <n v="43.79"/>
    <n v="177.11"/>
    <n v="21358.18"/>
    <m/>
    <m/>
    <m/>
    <m/>
    <m/>
    <m/>
    <m/>
    <m/>
    <m/>
    <m/>
    <n v="65300"/>
    <n v="15678"/>
    <n v="130.65"/>
    <n v="6530"/>
  </r>
  <r>
    <x v="1"/>
    <x v="1"/>
    <x v="12"/>
    <x v="2"/>
    <x v="30"/>
    <x v="1305"/>
    <n v="90796"/>
    <n v="157.63"/>
    <n v="9587.33"/>
    <n v="427978.56"/>
    <n v="0"/>
    <m/>
    <m/>
    <m/>
    <m/>
    <m/>
    <m/>
    <m/>
    <m/>
    <m/>
    <m/>
    <m/>
    <m/>
    <m/>
    <m/>
    <n v="0"/>
    <n v="3893"/>
    <n v="6.76"/>
    <n v="0"/>
  </r>
  <r>
    <x v="22"/>
    <x v="22"/>
    <x v="15"/>
    <x v="2"/>
    <x v="27"/>
    <x v="1306"/>
    <n v="13822"/>
    <n v="30.31"/>
    <n v="2508.84"/>
    <n v="88662.48"/>
    <n v="27491.759999999998"/>
    <n v="30590"/>
    <n v="67.08"/>
    <n v="723.47"/>
    <n v="331531.33"/>
    <m/>
    <m/>
    <m/>
    <m/>
    <m/>
    <m/>
    <m/>
    <m/>
    <m/>
    <m/>
    <n v="114.16"/>
    <n v="9692"/>
    <n v="21.25"/>
    <n v="3"/>
  </r>
  <r>
    <x v="46"/>
    <x v="46"/>
    <x v="10"/>
    <x v="7"/>
    <x v="17"/>
    <x v="1307"/>
    <n v="17689"/>
    <n v="29.48"/>
    <n v="3407.82"/>
    <n v="158463.63"/>
    <n v="4706.1099999999997"/>
    <n v="41684"/>
    <n v="69.47"/>
    <m/>
    <m/>
    <m/>
    <m/>
    <m/>
    <m/>
    <m/>
    <m/>
    <m/>
    <m/>
    <m/>
    <m/>
    <n v="0.47"/>
    <n v="2712"/>
    <n v="4.5199999999999996"/>
    <n v="0.01"/>
  </r>
  <r>
    <x v="24"/>
    <x v="24"/>
    <x v="0"/>
    <x v="11"/>
    <x v="26"/>
    <x v="1308"/>
    <n v="772"/>
    <n v="0.95"/>
    <n v="43.12"/>
    <n v="2726.76"/>
    <n v="0"/>
    <m/>
    <m/>
    <m/>
    <m/>
    <m/>
    <m/>
    <m/>
    <m/>
    <m/>
    <m/>
    <m/>
    <m/>
    <m/>
    <m/>
    <n v="7654"/>
    <n v="47036"/>
    <n v="57.64"/>
    <n v="112.56"/>
  </r>
  <r>
    <x v="25"/>
    <x v="25"/>
    <x v="7"/>
    <x v="0"/>
    <x v="29"/>
    <x v="1309"/>
    <n v="19425"/>
    <n v="31.13"/>
    <n v="3744.62"/>
    <n v="181089.6"/>
    <n v="0"/>
    <m/>
    <m/>
    <m/>
    <m/>
    <m/>
    <m/>
    <m/>
    <m/>
    <m/>
    <m/>
    <m/>
    <m/>
    <m/>
    <m/>
    <n v="650"/>
    <n v="3471"/>
    <n v="5.56"/>
    <n v="12.5"/>
  </r>
  <r>
    <x v="95"/>
    <x v="95"/>
    <x v="8"/>
    <x v="7"/>
    <x v="30"/>
    <x v="1310"/>
    <n v="56153"/>
    <n v="97.49"/>
    <n v="8526.67"/>
    <n v="380630.4"/>
    <n v="0"/>
    <m/>
    <m/>
    <m/>
    <m/>
    <m/>
    <m/>
    <m/>
    <m/>
    <m/>
    <m/>
    <m/>
    <m/>
    <m/>
    <m/>
    <n v="124750"/>
    <n v="5569"/>
    <n v="9.67"/>
    <n v="2598.96"/>
  </r>
  <r>
    <x v="62"/>
    <x v="62"/>
    <x v="9"/>
    <x v="1"/>
    <x v="66"/>
    <x v="1311"/>
    <n v="7260"/>
    <n v="27.5"/>
    <n v="2138.8200000000002"/>
    <n v="43760.22"/>
    <n v="24304"/>
    <n v="25941"/>
    <n v="98.26"/>
    <n v="1104.73"/>
    <n v="293089.23"/>
    <m/>
    <m/>
    <m/>
    <m/>
    <m/>
    <m/>
    <m/>
    <m/>
    <m/>
    <m/>
    <n v="3452"/>
    <n v="13270"/>
    <n v="50.27"/>
    <n v="156.91"/>
  </r>
  <r>
    <x v="6"/>
    <x v="6"/>
    <x v="13"/>
    <x v="17"/>
    <x v="138"/>
    <x v="1312"/>
    <n v="23697"/>
    <n v="14.21"/>
    <n v="701.05"/>
    <n v="90624.78"/>
    <n v="95720.66"/>
    <n v="44431"/>
    <n v="26.64"/>
    <n v="688.64"/>
    <n v="1154324.1499999999"/>
    <m/>
    <m/>
    <m/>
    <m/>
    <m/>
    <m/>
    <m/>
    <m/>
    <m/>
    <m/>
    <n v="1255217"/>
    <n v="206558"/>
    <n v="123.84"/>
    <n v="9030.34"/>
  </r>
  <r>
    <x v="34"/>
    <x v="34"/>
    <x v="13"/>
    <x v="7"/>
    <x v="113"/>
    <x v="1313"/>
    <n v="58282"/>
    <n v="74.72"/>
    <n v="4606.1499999999996"/>
    <n v="278442"/>
    <n v="25165.86"/>
    <n v="28813"/>
    <n v="36.94"/>
    <n v="387.17"/>
    <n v="303482.64"/>
    <m/>
    <m/>
    <m/>
    <m/>
    <m/>
    <m/>
    <m/>
    <m/>
    <m/>
    <m/>
    <n v="2079.4699999999998"/>
    <n v="21200"/>
    <n v="27.18"/>
    <n v="31.99"/>
  </r>
  <r>
    <x v="17"/>
    <x v="17"/>
    <x v="7"/>
    <x v="4"/>
    <x v="114"/>
    <x v="1314"/>
    <n v="6814"/>
    <n v="1.42"/>
    <n v="117.64"/>
    <n v="43762.080000000002"/>
    <n v="2558.6799999999998"/>
    <n v="5220"/>
    <n v="1.0900000000000001"/>
    <n v="6.4"/>
    <n v="30855.9"/>
    <m/>
    <m/>
    <m/>
    <m/>
    <m/>
    <m/>
    <m/>
    <m/>
    <m/>
    <m/>
    <n v="30043"/>
    <n v="212524"/>
    <n v="44.28"/>
    <n v="75.11"/>
  </r>
  <r>
    <x v="119"/>
    <x v="119"/>
    <x v="5"/>
    <x v="5"/>
    <x v="139"/>
    <x v="4"/>
    <n v="0"/>
    <n v="0"/>
    <m/>
    <m/>
    <n v="0"/>
    <n v="0"/>
    <n v="0"/>
    <m/>
    <m/>
    <m/>
    <m/>
    <m/>
    <m/>
    <m/>
    <m/>
    <m/>
    <m/>
    <m/>
    <m/>
    <n v="0"/>
    <m/>
    <m/>
    <n v="0"/>
  </r>
  <r>
    <x v="147"/>
    <x v="147"/>
    <x v="4"/>
    <x v="4"/>
    <x v="50"/>
    <x v="1315"/>
    <n v="10339"/>
    <n v="5.38"/>
    <n v="159.19"/>
    <n v="23687.1"/>
    <n v="1837.05"/>
    <n v="4079"/>
    <n v="2.12"/>
    <n v="11.48"/>
    <n v="22153.55"/>
    <m/>
    <m/>
    <m/>
    <m/>
    <m/>
    <m/>
    <m/>
    <m/>
    <m/>
    <m/>
    <n v="6606"/>
    <n v="91831"/>
    <n v="47.83"/>
    <n v="41.29"/>
  </r>
  <r>
    <x v="12"/>
    <x v="12"/>
    <x v="9"/>
    <x v="18"/>
    <x v="19"/>
    <x v="1316"/>
    <n v="80"/>
    <n v="0.44"/>
    <n v="17.670000000000002"/>
    <n v="246.45"/>
    <n v="0"/>
    <m/>
    <m/>
    <m/>
    <m/>
    <m/>
    <m/>
    <m/>
    <m/>
    <m/>
    <m/>
    <m/>
    <m/>
    <m/>
    <m/>
    <n v="7739"/>
    <n v="11950"/>
    <n v="66.39"/>
    <n v="515.92999999999995"/>
  </r>
  <r>
    <x v="189"/>
    <x v="189"/>
    <x v="10"/>
    <x v="2"/>
    <x v="9"/>
    <x v="1317"/>
    <n v="41239"/>
    <n v="85.91"/>
    <n v="8433"/>
    <n v="313707.59999999998"/>
    <n v="0"/>
    <m/>
    <m/>
    <m/>
    <m/>
    <m/>
    <m/>
    <m/>
    <m/>
    <m/>
    <m/>
    <m/>
    <m/>
    <m/>
    <m/>
    <n v="584366.17000000004"/>
    <n v="7795"/>
    <n v="16.239999999999998"/>
    <n v="14609.15"/>
  </r>
  <r>
    <x v="127"/>
    <x v="127"/>
    <x v="10"/>
    <x v="1"/>
    <x v="28"/>
    <x v="1318"/>
    <n v="552"/>
    <n v="3.83"/>
    <n v="97.92"/>
    <n v="1092.75"/>
    <n v="0"/>
    <m/>
    <m/>
    <m/>
    <m/>
    <m/>
    <m/>
    <m/>
    <m/>
    <m/>
    <m/>
    <m/>
    <m/>
    <m/>
    <m/>
    <n v="21.05"/>
    <n v="875"/>
    <n v="6.08"/>
    <n v="1.75"/>
  </r>
  <r>
    <x v="74"/>
    <x v="74"/>
    <x v="13"/>
    <x v="4"/>
    <x v="50"/>
    <x v="1319"/>
    <n v="5076"/>
    <n v="2.64"/>
    <n v="188.39"/>
    <n v="28032.06"/>
    <n v="2498.5500000000002"/>
    <n v="4069"/>
    <n v="2.12"/>
    <n v="15.62"/>
    <n v="30130.7"/>
    <m/>
    <m/>
    <m/>
    <m/>
    <m/>
    <m/>
    <m/>
    <m/>
    <m/>
    <m/>
    <n v="12794.6"/>
    <n v="214547"/>
    <n v="111.74"/>
    <n v="79.97"/>
  </r>
  <r>
    <x v="76"/>
    <x v="76"/>
    <x v="1"/>
    <x v="19"/>
    <x v="94"/>
    <x v="1320"/>
    <n v="13095"/>
    <n v="57.43"/>
    <n v="6109.95"/>
    <n v="107962.77"/>
    <n v="6830.26"/>
    <n v="9399"/>
    <n v="41.22"/>
    <n v="359.49"/>
    <n v="82368.179999999993"/>
    <m/>
    <m/>
    <m/>
    <m/>
    <m/>
    <m/>
    <m/>
    <m/>
    <m/>
    <m/>
    <n v="6333"/>
    <n v="18231"/>
    <n v="79.959999999999994"/>
    <n v="333.32"/>
  </r>
  <r>
    <x v="179"/>
    <x v="179"/>
    <x v="5"/>
    <x v="1"/>
    <x v="31"/>
    <x v="1321"/>
    <n v="2348"/>
    <n v="9.7799999999999994"/>
    <n v="357.5"/>
    <n v="6649.5"/>
    <n v="0"/>
    <m/>
    <m/>
    <m/>
    <m/>
    <m/>
    <m/>
    <m/>
    <m/>
    <m/>
    <m/>
    <m/>
    <m/>
    <m/>
    <m/>
    <n v="0"/>
    <m/>
    <m/>
    <n v="0"/>
  </r>
  <r>
    <x v="124"/>
    <x v="124"/>
    <x v="6"/>
    <x v="2"/>
    <x v="107"/>
    <x v="1322"/>
    <n v="122006"/>
    <n v="132.04"/>
    <n v="8925.35"/>
    <n v="639144.36"/>
    <n v="0"/>
    <m/>
    <m/>
    <m/>
    <m/>
    <m/>
    <m/>
    <m/>
    <m/>
    <m/>
    <m/>
    <m/>
    <m/>
    <m/>
    <m/>
    <n v="168796"/>
    <n v="21916"/>
    <n v="23.72"/>
    <n v="2192.16"/>
  </r>
  <r>
    <x v="71"/>
    <x v="71"/>
    <x v="11"/>
    <x v="2"/>
    <x v="9"/>
    <x v="1323"/>
    <n v="71646"/>
    <n v="149.26"/>
    <n v="8079.8"/>
    <n v="300568.56"/>
    <n v="0"/>
    <m/>
    <m/>
    <m/>
    <m/>
    <m/>
    <m/>
    <m/>
    <m/>
    <m/>
    <m/>
    <m/>
    <m/>
    <m/>
    <m/>
    <n v="24985"/>
    <n v="9682"/>
    <n v="20.170000000000002"/>
    <n v="624.63"/>
  </r>
  <r>
    <x v="85"/>
    <x v="85"/>
    <x v="3"/>
    <x v="16"/>
    <x v="20"/>
    <x v="1324"/>
    <n v="40396"/>
    <n v="56.11"/>
    <n v="3760.73"/>
    <n v="209848.92"/>
    <n v="35397.67"/>
    <n v="38503"/>
    <n v="53.48"/>
    <n v="589.96"/>
    <n v="426871.15"/>
    <m/>
    <m/>
    <m/>
    <m/>
    <m/>
    <m/>
    <m/>
    <m/>
    <m/>
    <m/>
    <n v="2253"/>
    <n v="17176"/>
    <n v="23.86"/>
    <n v="37.549999999999997"/>
  </r>
  <r>
    <x v="72"/>
    <x v="72"/>
    <x v="14"/>
    <x v="4"/>
    <x v="140"/>
    <x v="1325"/>
    <n v="17896"/>
    <n v="11.74"/>
    <n v="582.75"/>
    <n v="68828.37"/>
    <n v="34225.019999999997"/>
    <n v="51931"/>
    <n v="34.08"/>
    <n v="269.49"/>
    <n v="412729.83"/>
    <m/>
    <m/>
    <m/>
    <m/>
    <m/>
    <m/>
    <m/>
    <m/>
    <m/>
    <m/>
    <n v="0"/>
    <n v="148368"/>
    <n v="97.35"/>
    <n v="0"/>
  </r>
  <r>
    <x v="184"/>
    <x v="184"/>
    <x v="5"/>
    <x v="7"/>
    <x v="91"/>
    <x v="1326"/>
    <n v="39145"/>
    <n v="60.41"/>
    <n v="4755.5600000000004"/>
    <n v="238824"/>
    <n v="15334.63"/>
    <n v="18113"/>
    <n v="27.95"/>
    <n v="283.97000000000003"/>
    <n v="184924.86"/>
    <m/>
    <m/>
    <m/>
    <m/>
    <m/>
    <m/>
    <m/>
    <m/>
    <m/>
    <m/>
    <n v="496.42"/>
    <n v="13334"/>
    <n v="20.58"/>
    <n v="9.19"/>
  </r>
  <r>
    <x v="128"/>
    <x v="128"/>
    <x v="8"/>
    <x v="1"/>
    <x v="4"/>
    <x v="1327"/>
    <n v="958"/>
    <n v="11.4"/>
    <n v="710"/>
    <n v="4622.1000000000004"/>
    <n v="0"/>
    <m/>
    <m/>
    <m/>
    <m/>
    <m/>
    <m/>
    <m/>
    <m/>
    <m/>
    <m/>
    <m/>
    <m/>
    <m/>
    <m/>
    <n v="37.43"/>
    <n v="3504"/>
    <n v="41.71"/>
    <n v="5.35"/>
  </r>
  <r>
    <x v="76"/>
    <x v="76"/>
    <x v="5"/>
    <x v="12"/>
    <x v="11"/>
    <x v="1328"/>
    <n v="210"/>
    <n v="1.75"/>
    <n v="92"/>
    <n v="855.6"/>
    <n v="8012.61"/>
    <n v="7696"/>
    <n v="64.13"/>
    <n v="801.26"/>
    <n v="96626.46"/>
    <m/>
    <m/>
    <m/>
    <m/>
    <m/>
    <m/>
    <m/>
    <m/>
    <m/>
    <m/>
    <n v="98956"/>
    <n v="7740"/>
    <n v="64.5"/>
    <n v="9895.6"/>
  </r>
  <r>
    <x v="73"/>
    <x v="73"/>
    <x v="5"/>
    <x v="21"/>
    <x v="9"/>
    <x v="1329"/>
    <n v="37741"/>
    <n v="78.63"/>
    <n v="7530.55"/>
    <n v="280136.46000000002"/>
    <n v="5455.87"/>
    <n v="6726"/>
    <n v="14.01"/>
    <n v="136.4"/>
    <n v="65793.95"/>
    <m/>
    <m/>
    <m/>
    <m/>
    <m/>
    <m/>
    <m/>
    <m/>
    <m/>
    <m/>
    <n v="1159"/>
    <n v="12121"/>
    <n v="25.25"/>
    <n v="28.98"/>
  </r>
  <r>
    <x v="155"/>
    <x v="155"/>
    <x v="13"/>
    <x v="2"/>
    <x v="2"/>
    <x v="1330"/>
    <n v="127837"/>
    <n v="166.45"/>
    <n v="10790.63"/>
    <n v="642258"/>
    <n v="0"/>
    <m/>
    <m/>
    <m/>
    <m/>
    <m/>
    <m/>
    <m/>
    <m/>
    <m/>
    <m/>
    <m/>
    <m/>
    <m/>
    <m/>
    <n v="1339.42"/>
    <n v="8594"/>
    <n v="11.19"/>
    <n v="20.93"/>
  </r>
  <r>
    <x v="35"/>
    <x v="35"/>
    <x v="11"/>
    <x v="11"/>
    <x v="141"/>
    <x v="1331"/>
    <n v="257760"/>
    <n v="57.9"/>
    <n v="4896.1099999999997"/>
    <n v="1689305.01"/>
    <n v="366548.01"/>
    <n v="472940"/>
    <n v="106.23"/>
    <n v="988"/>
    <n v="4420312.4400000004"/>
    <m/>
    <m/>
    <m/>
    <m/>
    <m/>
    <m/>
    <m/>
    <m/>
    <m/>
    <m/>
    <n v="59051"/>
    <n v="437521"/>
    <n v="98.28"/>
    <n v="159.16999999999999"/>
  </r>
  <r>
    <x v="0"/>
    <x v="0"/>
    <x v="9"/>
    <x v="2"/>
    <x v="142"/>
    <x v="1332"/>
    <n v="94574"/>
    <n v="52.89"/>
    <n v="4432.75"/>
    <n v="614246.40000000002"/>
    <n v="62120"/>
    <n v="95982"/>
    <n v="53.68"/>
    <n v="416.91"/>
    <n v="749123.72"/>
    <m/>
    <m/>
    <m/>
    <m/>
    <m/>
    <m/>
    <m/>
    <m/>
    <m/>
    <m/>
    <n v="6986"/>
    <n v="33042"/>
    <n v="18.48"/>
    <n v="46.89"/>
  </r>
  <r>
    <x v="87"/>
    <x v="87"/>
    <x v="13"/>
    <x v="11"/>
    <x v="9"/>
    <x v="1333"/>
    <n v="4410"/>
    <n v="9.19"/>
    <n v="466"/>
    <n v="17335.2"/>
    <n v="2296.8000000000002"/>
    <n v="3578"/>
    <n v="7.45"/>
    <n v="57.42"/>
    <n v="27697.79"/>
    <m/>
    <m/>
    <m/>
    <m/>
    <m/>
    <n v="720"/>
    <n v="1840"/>
    <n v="3.83"/>
    <n v="18"/>
    <n v="16116.48"/>
    <n v="2657"/>
    <n v="23994"/>
    <n v="49.99"/>
    <n v="66.430000000000007"/>
  </r>
  <r>
    <x v="156"/>
    <x v="156"/>
    <x v="15"/>
    <x v="4"/>
    <x v="68"/>
    <x v="1334"/>
    <n v="10297"/>
    <n v="53.63"/>
    <n v="3856.38"/>
    <n v="57382.86"/>
    <n v="0"/>
    <m/>
    <m/>
    <m/>
    <m/>
    <m/>
    <m/>
    <m/>
    <m/>
    <m/>
    <n v="5818"/>
    <n v="20367"/>
    <n v="106.08"/>
    <n v="363"/>
    <n v="130230.11"/>
    <n v="949.4"/>
    <n v="6811"/>
    <n v="35.47"/>
    <n v="59.34"/>
  </r>
  <r>
    <x v="56"/>
    <x v="56"/>
    <x v="0"/>
    <x v="11"/>
    <x v="33"/>
    <x v="1335"/>
    <n v="37418"/>
    <n v="31.18"/>
    <n v="1304.23"/>
    <n v="121293.39"/>
    <n v="810686.71"/>
    <n v="193467"/>
    <n v="161.22"/>
    <n v="8106.87"/>
    <n v="9776314.2699999996"/>
    <m/>
    <m/>
    <m/>
    <m/>
    <m/>
    <m/>
    <m/>
    <m/>
    <m/>
    <m/>
    <n v="769803"/>
    <n v="102870"/>
    <n v="85.73"/>
    <n v="7698.03"/>
  </r>
  <r>
    <x v="101"/>
    <x v="101"/>
    <x v="10"/>
    <x v="6"/>
    <x v="6"/>
    <x v="4"/>
    <m/>
    <m/>
    <m/>
    <m/>
    <n v="0"/>
    <m/>
    <m/>
    <m/>
    <m/>
    <m/>
    <m/>
    <m/>
    <m/>
    <m/>
    <m/>
    <m/>
    <m/>
    <m/>
    <m/>
    <n v="86.36"/>
    <n v="4869"/>
    <n v="50.72"/>
    <n v="10.79"/>
  </r>
  <r>
    <x v="9"/>
    <x v="9"/>
    <x v="10"/>
    <x v="1"/>
    <x v="28"/>
    <x v="1336"/>
    <n v="17"/>
    <n v="0.12"/>
    <n v="2.67"/>
    <n v="29.76"/>
    <n v="6"/>
    <n v="14"/>
    <n v="0.1"/>
    <n v="0.5"/>
    <n v="72.36"/>
    <m/>
    <m/>
    <m/>
    <m/>
    <m/>
    <m/>
    <m/>
    <m/>
    <m/>
    <m/>
    <n v="362.85"/>
    <n v="1033"/>
    <n v="7.17"/>
    <n v="30.24"/>
  </r>
  <r>
    <x v="137"/>
    <x v="137"/>
    <x v="14"/>
    <x v="1"/>
    <x v="94"/>
    <x v="1337"/>
    <n v="1953"/>
    <n v="8.57"/>
    <n v="479.58"/>
    <n v="8474.16"/>
    <n v="4850.8500000000004"/>
    <n v="18888"/>
    <n v="82.84"/>
    <n v="255.31"/>
    <n v="58497.89"/>
    <m/>
    <m/>
    <m/>
    <m/>
    <m/>
    <m/>
    <m/>
    <m/>
    <m/>
    <m/>
    <n v="1172.78"/>
    <n v="5645"/>
    <n v="24.76"/>
    <n v="61.73"/>
  </r>
  <r>
    <x v="65"/>
    <x v="65"/>
    <x v="8"/>
    <x v="5"/>
    <x v="33"/>
    <x v="1338"/>
    <n v="65275"/>
    <n v="54.4"/>
    <n v="3827.75"/>
    <n v="355980.75"/>
    <n v="42492.73"/>
    <n v="35132"/>
    <n v="29.28"/>
    <n v="424.93"/>
    <n v="512432.52"/>
    <m/>
    <m/>
    <m/>
    <m/>
    <m/>
    <m/>
    <m/>
    <m/>
    <m/>
    <m/>
    <n v="2394"/>
    <n v="11726"/>
    <n v="9.77"/>
    <n v="23.94"/>
  </r>
  <r>
    <x v="99"/>
    <x v="99"/>
    <x v="8"/>
    <x v="2"/>
    <x v="2"/>
    <x v="1339"/>
    <n v="24737"/>
    <n v="32.21"/>
    <n v="2239.38"/>
    <n v="133287.6"/>
    <n v="14305"/>
    <n v="5276"/>
    <n v="6.87"/>
    <n v="223.52"/>
    <n v="172508.29"/>
    <m/>
    <m/>
    <m/>
    <m/>
    <m/>
    <m/>
    <m/>
    <m/>
    <m/>
    <m/>
    <n v="0"/>
    <n v="8351"/>
    <n v="10.87"/>
    <n v="0"/>
  </r>
  <r>
    <x v="74"/>
    <x v="74"/>
    <x v="1"/>
    <x v="0"/>
    <x v="115"/>
    <x v="1340"/>
    <n v="107316"/>
    <n v="92.2"/>
    <n v="11830.92"/>
    <n v="1067267.07"/>
    <n v="79.53"/>
    <n v="11738"/>
    <n v="10.08"/>
    <m/>
    <m/>
    <m/>
    <m/>
    <m/>
    <m/>
    <m/>
    <n v="167"/>
    <n v="281"/>
    <n v="0.24"/>
    <n v="1"/>
    <n v="3738.13"/>
    <n v="2791.26"/>
    <n v="20788"/>
    <n v="17.86"/>
    <n v="28.78"/>
  </r>
  <r>
    <x v="203"/>
    <x v="203"/>
    <x v="2"/>
    <x v="2"/>
    <x v="9"/>
    <x v="1341"/>
    <n v="40186"/>
    <n v="83.72"/>
    <n v="8666"/>
    <n v="322375.2"/>
    <n v="0"/>
    <m/>
    <m/>
    <m/>
    <m/>
    <m/>
    <m/>
    <m/>
    <m/>
    <m/>
    <m/>
    <m/>
    <m/>
    <m/>
    <m/>
    <n v="1110.8900000000001"/>
    <n v="3936"/>
    <n v="8.1999999999999993"/>
    <n v="27.77"/>
  </r>
  <r>
    <x v="23"/>
    <x v="23"/>
    <x v="13"/>
    <x v="2"/>
    <x v="21"/>
    <x v="1342"/>
    <n v="16800"/>
    <n v="58.33"/>
    <n v="3596.67"/>
    <n v="80277.600000000006"/>
    <n v="8829.2900000000009"/>
    <n v="10080"/>
    <n v="35"/>
    <n v="367.89"/>
    <n v="106475.08"/>
    <m/>
    <m/>
    <m/>
    <m/>
    <m/>
    <m/>
    <m/>
    <m/>
    <m/>
    <m/>
    <n v="751"/>
    <n v="6616"/>
    <n v="22.97"/>
    <n v="31.29"/>
  </r>
  <r>
    <x v="73"/>
    <x v="73"/>
    <x v="4"/>
    <x v="7"/>
    <x v="25"/>
    <x v="1343"/>
    <n v="23525"/>
    <n v="29.7"/>
    <n v="2565.4499999999998"/>
    <n v="157467.6"/>
    <n v="17844.810000000001"/>
    <n v="18514"/>
    <n v="23.38"/>
    <n v="270.38"/>
    <n v="215195.93"/>
    <m/>
    <m/>
    <m/>
    <m/>
    <m/>
    <m/>
    <m/>
    <m/>
    <m/>
    <m/>
    <n v="2532"/>
    <n v="27688"/>
    <n v="34.96"/>
    <n v="38.36"/>
  </r>
  <r>
    <x v="138"/>
    <x v="138"/>
    <x v="13"/>
    <x v="1"/>
    <x v="31"/>
    <x v="1344"/>
    <n v="4622"/>
    <n v="19.260000000000002"/>
    <n v="1130.45"/>
    <n v="21026.37"/>
    <n v="0"/>
    <m/>
    <m/>
    <m/>
    <m/>
    <m/>
    <m/>
    <m/>
    <m/>
    <m/>
    <m/>
    <m/>
    <m/>
    <m/>
    <m/>
    <n v="1055191"/>
    <n v="63096"/>
    <n v="262.89999999999998"/>
    <n v="52759.55"/>
  </r>
  <r>
    <x v="119"/>
    <x v="119"/>
    <x v="1"/>
    <x v="4"/>
    <x v="75"/>
    <x v="1345"/>
    <n v="41581"/>
    <n v="33.97"/>
    <n v="3776.78"/>
    <n v="358265.76"/>
    <n v="1830.26"/>
    <n v="2893"/>
    <n v="2.36"/>
    <n v="17.940000000000001"/>
    <n v="22071.68"/>
    <m/>
    <m/>
    <m/>
    <m/>
    <m/>
    <m/>
    <m/>
    <m/>
    <m/>
    <m/>
    <n v="180776"/>
    <n v="14240"/>
    <n v="11.63"/>
    <n v="1772.31"/>
  </r>
  <r>
    <x v="52"/>
    <x v="52"/>
    <x v="0"/>
    <x v="17"/>
    <x v="5"/>
    <x v="1346"/>
    <n v="27131"/>
    <n v="28.26"/>
    <n v="1834"/>
    <n v="136449.60000000001"/>
    <n v="67988.36"/>
    <n v="104093"/>
    <n v="108.43"/>
    <n v="849.85"/>
    <n v="819892.04"/>
    <m/>
    <m/>
    <m/>
    <m/>
    <m/>
    <m/>
    <m/>
    <m/>
    <m/>
    <m/>
    <n v="3671"/>
    <n v="24207"/>
    <n v="25.22"/>
    <n v="45.89"/>
  </r>
  <r>
    <x v="30"/>
    <x v="30"/>
    <x v="15"/>
    <x v="19"/>
    <x v="71"/>
    <x v="0"/>
    <n v="0"/>
    <n v="0"/>
    <n v="0"/>
    <n v="0"/>
    <n v="0"/>
    <m/>
    <m/>
    <m/>
    <m/>
    <m/>
    <m/>
    <m/>
    <m/>
    <m/>
    <m/>
    <m/>
    <m/>
    <m/>
    <m/>
    <n v="0"/>
    <m/>
    <m/>
    <n v="0"/>
  </r>
  <r>
    <x v="183"/>
    <x v="183"/>
    <x v="9"/>
    <x v="6"/>
    <x v="7"/>
    <x v="1347"/>
    <n v="270"/>
    <n v="11.25"/>
    <n v="437"/>
    <n v="812.82"/>
    <n v="0"/>
    <m/>
    <m/>
    <m/>
    <m/>
    <m/>
    <m/>
    <m/>
    <m/>
    <m/>
    <m/>
    <m/>
    <m/>
    <m/>
    <m/>
    <n v="0"/>
    <m/>
    <m/>
    <n v="0"/>
  </r>
  <r>
    <x v="223"/>
    <x v="223"/>
    <x v="9"/>
    <x v="1"/>
    <x v="4"/>
    <x v="4"/>
    <m/>
    <m/>
    <m/>
    <m/>
    <n v="0"/>
    <m/>
    <m/>
    <m/>
    <m/>
    <m/>
    <m/>
    <m/>
    <m/>
    <m/>
    <m/>
    <m/>
    <m/>
    <m/>
    <m/>
    <n v="18115.240000000002"/>
    <n v="3301"/>
    <n v="39.299999999999997"/>
    <n v="2587.89"/>
  </r>
  <r>
    <x v="24"/>
    <x v="24"/>
    <x v="8"/>
    <x v="6"/>
    <x v="21"/>
    <x v="1348"/>
    <n v="738"/>
    <n v="2.56"/>
    <n v="116.71"/>
    <n v="2604.9299999999998"/>
    <n v="33.950000000000003"/>
    <n v="71"/>
    <n v="0.25"/>
    <n v="1.41"/>
    <n v="409.38"/>
    <m/>
    <m/>
    <m/>
    <m/>
    <m/>
    <m/>
    <m/>
    <m/>
    <m/>
    <m/>
    <n v="2871"/>
    <n v="19170"/>
    <n v="66.56"/>
    <n v="119.63"/>
  </r>
  <r>
    <x v="62"/>
    <x v="62"/>
    <x v="12"/>
    <x v="14"/>
    <x v="16"/>
    <x v="1349"/>
    <n v="476"/>
    <n v="9.92"/>
    <n v="694.25"/>
    <n v="2582.61"/>
    <n v="243"/>
    <n v="158"/>
    <n v="3.29"/>
    <n v="60.75"/>
    <n v="2930.41"/>
    <m/>
    <m/>
    <m/>
    <m/>
    <m/>
    <m/>
    <m/>
    <m/>
    <m/>
    <m/>
    <n v="301"/>
    <n v="1416"/>
    <n v="29.5"/>
    <n v="75.25"/>
  </r>
  <r>
    <x v="49"/>
    <x v="49"/>
    <x v="2"/>
    <x v="6"/>
    <x v="6"/>
    <x v="1350"/>
    <n v="20"/>
    <n v="0.21"/>
    <n v="19"/>
    <n v="141.36000000000001"/>
    <n v="0"/>
    <m/>
    <m/>
    <m/>
    <m/>
    <m/>
    <m/>
    <m/>
    <m/>
    <m/>
    <m/>
    <m/>
    <m/>
    <m/>
    <m/>
    <n v="84869.26"/>
    <n v="5603"/>
    <n v="58.36"/>
    <n v="10608.66"/>
  </r>
  <r>
    <x v="100"/>
    <x v="100"/>
    <x v="8"/>
    <x v="18"/>
    <x v="28"/>
    <x v="1351"/>
    <n v="997"/>
    <n v="6.92"/>
    <n v="398.92"/>
    <n v="4451.91"/>
    <n v="167"/>
    <n v="858"/>
    <n v="5.96"/>
    <n v="13.92"/>
    <n v="2013.9"/>
    <m/>
    <m/>
    <m/>
    <m/>
    <m/>
    <m/>
    <m/>
    <m/>
    <m/>
    <m/>
    <n v="52310"/>
    <n v="6411"/>
    <n v="44.52"/>
    <n v="4359.17"/>
  </r>
  <r>
    <x v="12"/>
    <x v="12"/>
    <x v="13"/>
    <x v="8"/>
    <x v="11"/>
    <x v="1352"/>
    <n v="637"/>
    <n v="5.31"/>
    <n v="314.39999999999998"/>
    <n v="2923.92"/>
    <n v="0"/>
    <m/>
    <m/>
    <m/>
    <m/>
    <m/>
    <m/>
    <m/>
    <m/>
    <m/>
    <m/>
    <m/>
    <m/>
    <m/>
    <m/>
    <n v="362"/>
    <n v="7037"/>
    <n v="58.64"/>
    <n v="36.200000000000003"/>
  </r>
  <r>
    <x v="71"/>
    <x v="71"/>
    <x v="10"/>
    <x v="2"/>
    <x v="9"/>
    <x v="1353"/>
    <n v="42569"/>
    <n v="88.69"/>
    <n v="10788.25"/>
    <n v="401322.9"/>
    <n v="0"/>
    <m/>
    <m/>
    <m/>
    <m/>
    <m/>
    <m/>
    <m/>
    <m/>
    <m/>
    <m/>
    <m/>
    <m/>
    <m/>
    <m/>
    <n v="225.48"/>
    <n v="20510"/>
    <n v="42.73"/>
    <n v="5.64"/>
  </r>
  <r>
    <x v="190"/>
    <x v="190"/>
    <x v="4"/>
    <x v="1"/>
    <x v="28"/>
    <x v="0"/>
    <n v="0"/>
    <n v="0"/>
    <n v="0"/>
    <n v="0"/>
    <n v="0"/>
    <m/>
    <m/>
    <m/>
    <m/>
    <m/>
    <m/>
    <m/>
    <m/>
    <m/>
    <m/>
    <m/>
    <m/>
    <m/>
    <m/>
    <n v="670"/>
    <n v="12758"/>
    <n v="88.6"/>
    <n v="55.83"/>
  </r>
  <r>
    <x v="119"/>
    <x v="119"/>
    <x v="12"/>
    <x v="5"/>
    <x v="139"/>
    <x v="1354"/>
    <n v="312764"/>
    <n v="96.89"/>
    <n v="8374.91"/>
    <n v="2095152.36"/>
    <n v="40438.410000000003"/>
    <n v="39796"/>
    <n v="12.33"/>
    <n v="150.33000000000001"/>
    <n v="487658.91"/>
    <m/>
    <m/>
    <m/>
    <m/>
    <m/>
    <m/>
    <m/>
    <m/>
    <m/>
    <m/>
    <n v="2547935"/>
    <n v="435194"/>
    <n v="134.82"/>
    <n v="9471.8799999999992"/>
  </r>
  <r>
    <x v="85"/>
    <x v="85"/>
    <x v="4"/>
    <x v="21"/>
    <x v="3"/>
    <x v="1355"/>
    <n v="47950"/>
    <n v="55.5"/>
    <n v="3466.67"/>
    <n v="232128"/>
    <n v="13559.65"/>
    <n v="13801"/>
    <n v="15.97"/>
    <n v="188.33"/>
    <n v="163519.9"/>
    <m/>
    <m/>
    <m/>
    <m/>
    <m/>
    <m/>
    <m/>
    <m/>
    <m/>
    <m/>
    <n v="1907"/>
    <n v="46471"/>
    <n v="53.79"/>
    <n v="26.49"/>
  </r>
  <r>
    <x v="11"/>
    <x v="11"/>
    <x v="1"/>
    <x v="1"/>
    <x v="11"/>
    <x v="1356"/>
    <n v="505"/>
    <n v="4.21"/>
    <n v="295.3"/>
    <n v="2746.29"/>
    <n v="0"/>
    <m/>
    <m/>
    <m/>
    <m/>
    <m/>
    <m/>
    <m/>
    <m/>
    <m/>
    <m/>
    <m/>
    <m/>
    <m/>
    <m/>
    <n v="0"/>
    <m/>
    <m/>
    <n v="0"/>
  </r>
  <r>
    <x v="134"/>
    <x v="134"/>
    <x v="13"/>
    <x v="7"/>
    <x v="20"/>
    <x v="1357"/>
    <n v="41013"/>
    <n v="56.96"/>
    <n v="3688.2"/>
    <n v="205801.56"/>
    <n v="12709.99"/>
    <n v="14807"/>
    <n v="20.57"/>
    <n v="211.83"/>
    <n v="153273.59"/>
    <m/>
    <m/>
    <m/>
    <m/>
    <m/>
    <m/>
    <m/>
    <m/>
    <m/>
    <m/>
    <n v="764.65"/>
    <n v="2241"/>
    <n v="3.11"/>
    <n v="12.74"/>
  </r>
  <r>
    <x v="117"/>
    <x v="117"/>
    <x v="7"/>
    <x v="6"/>
    <x v="41"/>
    <x v="4"/>
    <m/>
    <m/>
    <m/>
    <m/>
    <n v="0"/>
    <m/>
    <m/>
    <m/>
    <m/>
    <m/>
    <m/>
    <m/>
    <m/>
    <m/>
    <m/>
    <m/>
    <m/>
    <m/>
    <m/>
    <n v="2462.4"/>
    <n v="4050"/>
    <n v="112.5"/>
    <n v="820.8"/>
  </r>
  <r>
    <x v="171"/>
    <x v="171"/>
    <x v="11"/>
    <x v="7"/>
    <x v="20"/>
    <x v="1358"/>
    <n v="113558"/>
    <n v="157.72"/>
    <n v="14157.33"/>
    <n v="789979.2"/>
    <n v="0"/>
    <m/>
    <m/>
    <m/>
    <m/>
    <m/>
    <m/>
    <m/>
    <m/>
    <m/>
    <m/>
    <m/>
    <m/>
    <m/>
    <m/>
    <n v="2609.42"/>
    <n v="11526"/>
    <n v="16.010000000000002"/>
    <n v="43.49"/>
  </r>
  <r>
    <x v="77"/>
    <x v="77"/>
    <x v="10"/>
    <x v="7"/>
    <x v="9"/>
    <x v="1359"/>
    <n v="11168"/>
    <n v="23.27"/>
    <n v="2307.38"/>
    <n v="85834.35"/>
    <n v="7498"/>
    <n v="27963"/>
    <n v="58.26"/>
    <n v="187.45"/>
    <n v="90420.63"/>
    <m/>
    <m/>
    <m/>
    <m/>
    <m/>
    <m/>
    <m/>
    <m/>
    <m/>
    <m/>
    <n v="679.1"/>
    <n v="2845"/>
    <n v="5.93"/>
    <n v="16.98"/>
  </r>
  <r>
    <x v="87"/>
    <x v="87"/>
    <x v="1"/>
    <x v="5"/>
    <x v="91"/>
    <x v="1360"/>
    <n v="18481"/>
    <n v="28.52"/>
    <n v="3388.65"/>
    <n v="170177.91"/>
    <n v="38102.269999999997"/>
    <n v="44425"/>
    <n v="68.56"/>
    <n v="705.6"/>
    <n v="459486.75"/>
    <m/>
    <m/>
    <m/>
    <m/>
    <m/>
    <m/>
    <m/>
    <m/>
    <m/>
    <m/>
    <n v="2385"/>
    <n v="15383"/>
    <n v="23.74"/>
    <n v="44.17"/>
  </r>
  <r>
    <x v="61"/>
    <x v="61"/>
    <x v="10"/>
    <x v="2"/>
    <x v="37"/>
    <x v="1361"/>
    <n v="12009"/>
    <n v="31.27"/>
    <n v="2623.75"/>
    <n v="78082.8"/>
    <n v="5970"/>
    <n v="58169"/>
    <n v="151.47999999999999"/>
    <m/>
    <m/>
    <m/>
    <m/>
    <m/>
    <m/>
    <m/>
    <m/>
    <m/>
    <m/>
    <m/>
    <m/>
    <n v="35500"/>
    <n v="2065"/>
    <n v="5.38"/>
    <n v="1109.3800000000001"/>
  </r>
  <r>
    <x v="170"/>
    <x v="170"/>
    <x v="7"/>
    <x v="7"/>
    <x v="30"/>
    <x v="1362"/>
    <n v="12845"/>
    <n v="22.3"/>
    <n v="2747.35"/>
    <n v="122641.89"/>
    <n v="16084.38"/>
    <n v="36668"/>
    <n v="63.66"/>
    <n v="335.09"/>
    <n v="193966.41"/>
    <m/>
    <m/>
    <m/>
    <m/>
    <m/>
    <m/>
    <m/>
    <m/>
    <m/>
    <m/>
    <n v="0"/>
    <n v="26000"/>
    <n v="45.14"/>
    <n v="0"/>
  </r>
  <r>
    <x v="56"/>
    <x v="56"/>
    <x v="14"/>
    <x v="40"/>
    <x v="31"/>
    <x v="1363"/>
    <n v="11494"/>
    <n v="47.89"/>
    <n v="3430"/>
    <n v="63798"/>
    <n v="3922.41"/>
    <n v="4863"/>
    <n v="20.260000000000002"/>
    <n v="196.12"/>
    <n v="47301.46"/>
    <m/>
    <m/>
    <m/>
    <m/>
    <m/>
    <m/>
    <m/>
    <m/>
    <m/>
    <m/>
    <n v="30000"/>
    <n v="5898"/>
    <n v="24.58"/>
    <n v="1500"/>
  </r>
  <r>
    <x v="208"/>
    <x v="208"/>
    <x v="1"/>
    <x v="7"/>
    <x v="38"/>
    <x v="1364"/>
    <n v="26878"/>
    <n v="40"/>
    <n v="3557.14"/>
    <n v="185256"/>
    <n v="22431.62"/>
    <n v="26234"/>
    <n v="39.04"/>
    <n v="400.56"/>
    <n v="270509.63"/>
    <m/>
    <m/>
    <m/>
    <m/>
    <m/>
    <m/>
    <m/>
    <m/>
    <m/>
    <m/>
    <n v="272900"/>
    <n v="23896"/>
    <n v="35.56"/>
    <n v="4873.21"/>
  </r>
  <r>
    <x v="23"/>
    <x v="23"/>
    <x v="2"/>
    <x v="7"/>
    <x v="124"/>
    <x v="1365"/>
    <n v="28073"/>
    <n v="49.77"/>
    <n v="3921.66"/>
    <n v="171415.74"/>
    <n v="26091.19"/>
    <n v="36594"/>
    <n v="64.88"/>
    <n v="555.13"/>
    <n v="314641.48"/>
    <m/>
    <m/>
    <m/>
    <m/>
    <m/>
    <m/>
    <m/>
    <m/>
    <m/>
    <m/>
    <n v="2972"/>
    <n v="20199"/>
    <n v="35.81"/>
    <n v="63.23"/>
  </r>
  <r>
    <x v="3"/>
    <x v="3"/>
    <x v="0"/>
    <x v="2"/>
    <x v="9"/>
    <x v="1366"/>
    <n v="19488"/>
    <n v="40.6"/>
    <n v="3764.03"/>
    <n v="140021.73000000001"/>
    <n v="28771.1"/>
    <n v="31187"/>
    <n v="64.97"/>
    <n v="719.28"/>
    <n v="346959.28"/>
    <m/>
    <m/>
    <m/>
    <m/>
    <m/>
    <m/>
    <m/>
    <m/>
    <m/>
    <m/>
    <n v="202430"/>
    <n v="10893"/>
    <n v="22.69"/>
    <n v="5060.75"/>
  </r>
  <r>
    <x v="30"/>
    <x v="30"/>
    <x v="2"/>
    <x v="19"/>
    <x v="71"/>
    <x v="4"/>
    <n v="5123"/>
    <n v="85.38"/>
    <m/>
    <m/>
    <n v="0"/>
    <m/>
    <m/>
    <m/>
    <m/>
    <m/>
    <m/>
    <m/>
    <m/>
    <m/>
    <m/>
    <n v="8253"/>
    <n v="137.55000000000001"/>
    <m/>
    <m/>
    <n v="0"/>
    <m/>
    <m/>
    <n v="0"/>
  </r>
  <r>
    <x v="17"/>
    <x v="17"/>
    <x v="12"/>
    <x v="2"/>
    <x v="76"/>
    <x v="1367"/>
    <n v="14712"/>
    <n v="27.24"/>
    <n v="2149.36"/>
    <n v="89950.53"/>
    <n v="4071.77"/>
    <n v="3844"/>
    <n v="7.12"/>
    <n v="90.48"/>
    <n v="49102.76"/>
    <m/>
    <m/>
    <m/>
    <m/>
    <m/>
    <m/>
    <m/>
    <m/>
    <m/>
    <m/>
    <n v="50700"/>
    <n v="9459"/>
    <n v="17.52"/>
    <n v="1126.67"/>
  </r>
  <r>
    <x v="73"/>
    <x v="73"/>
    <x v="0"/>
    <x v="7"/>
    <x v="25"/>
    <x v="1368"/>
    <n v="38992"/>
    <n v="49.23"/>
    <n v="4414.55"/>
    <n v="270964.8"/>
    <n v="32212.42"/>
    <n v="48179"/>
    <n v="60.83"/>
    <n v="488.07"/>
    <n v="388459.18"/>
    <m/>
    <m/>
    <m/>
    <m/>
    <m/>
    <m/>
    <m/>
    <m/>
    <m/>
    <m/>
    <n v="336580"/>
    <n v="23887"/>
    <n v="30.16"/>
    <n v="5099.7"/>
  </r>
  <r>
    <x v="47"/>
    <x v="47"/>
    <x v="6"/>
    <x v="1"/>
    <x v="41"/>
    <x v="4"/>
    <m/>
    <m/>
    <m/>
    <m/>
    <n v="0"/>
    <m/>
    <m/>
    <m/>
    <m/>
    <m/>
    <m/>
    <m/>
    <m/>
    <m/>
    <m/>
    <m/>
    <m/>
    <m/>
    <m/>
    <n v="0.08"/>
    <n v="659"/>
    <n v="18.309999999999999"/>
    <n v="0.03"/>
  </r>
  <r>
    <x v="9"/>
    <x v="9"/>
    <x v="15"/>
    <x v="7"/>
    <x v="9"/>
    <x v="1369"/>
    <n v="19550"/>
    <n v="40.729999999999997"/>
    <n v="4157"/>
    <n v="154640.4"/>
    <n v="40528"/>
    <n v="28793"/>
    <n v="59.99"/>
    <n v="1013.2"/>
    <n v="488739.31"/>
    <m/>
    <m/>
    <m/>
    <m/>
    <m/>
    <m/>
    <m/>
    <m/>
    <m/>
    <m/>
    <n v="2187.69"/>
    <n v="8774"/>
    <n v="18.28"/>
    <n v="54.69"/>
  </r>
  <r>
    <x v="21"/>
    <x v="21"/>
    <x v="7"/>
    <x v="14"/>
    <x v="2"/>
    <x v="1370"/>
    <n v="15445"/>
    <n v="20.11"/>
    <n v="2177.5"/>
    <n v="129604.8"/>
    <n v="3089"/>
    <n v="7983"/>
    <n v="10.39"/>
    <m/>
    <m/>
    <m/>
    <m/>
    <m/>
    <m/>
    <m/>
    <m/>
    <m/>
    <m/>
    <m/>
    <m/>
    <n v="1204.46"/>
    <n v="10257"/>
    <n v="13.36"/>
    <n v="18.82"/>
  </r>
  <r>
    <x v="87"/>
    <x v="87"/>
    <x v="2"/>
    <x v="4"/>
    <x v="107"/>
    <x v="1371"/>
    <n v="3175"/>
    <n v="3.44"/>
    <n v="169.21"/>
    <n v="12116.97"/>
    <n v="1123.3699999999999"/>
    <n v="2480"/>
    <n v="2.68"/>
    <n v="14.59"/>
    <n v="13547.11"/>
    <m/>
    <m/>
    <m/>
    <m/>
    <m/>
    <m/>
    <m/>
    <m/>
    <m/>
    <m/>
    <n v="2938"/>
    <n v="18150"/>
    <n v="19.64"/>
    <n v="38.159999999999997"/>
  </r>
  <r>
    <x v="35"/>
    <x v="35"/>
    <x v="0"/>
    <x v="1"/>
    <x v="21"/>
    <x v="1372"/>
    <n v="514"/>
    <n v="1.78"/>
    <n v="114.38"/>
    <n v="2552.85"/>
    <n v="21464.6"/>
    <n v="28132"/>
    <n v="97.68"/>
    <n v="894.36"/>
    <n v="258848.02"/>
    <m/>
    <m/>
    <m/>
    <m/>
    <m/>
    <m/>
    <m/>
    <m/>
    <m/>
    <m/>
    <n v="0"/>
    <m/>
    <m/>
    <n v="0"/>
  </r>
  <r>
    <x v="83"/>
    <x v="83"/>
    <x v="6"/>
    <x v="5"/>
    <x v="38"/>
    <x v="1373"/>
    <n v="119868"/>
    <n v="178.38"/>
    <n v="10925.71"/>
    <n v="569011.19999999995"/>
    <n v="0"/>
    <m/>
    <m/>
    <m/>
    <m/>
    <m/>
    <m/>
    <m/>
    <m/>
    <m/>
    <m/>
    <m/>
    <m/>
    <m/>
    <m/>
    <n v="1310"/>
    <n v="12315"/>
    <n v="18.329999999999998"/>
    <n v="23.39"/>
  </r>
  <r>
    <x v="155"/>
    <x v="155"/>
    <x v="6"/>
    <x v="2"/>
    <x v="2"/>
    <x v="1374"/>
    <n v="119475"/>
    <n v="155.57"/>
    <n v="10657.5"/>
    <n v="634334.4"/>
    <n v="0"/>
    <m/>
    <m/>
    <m/>
    <m/>
    <m/>
    <m/>
    <m/>
    <m/>
    <m/>
    <m/>
    <m/>
    <m/>
    <m/>
    <m/>
    <n v="52633.57"/>
    <n v="70170"/>
    <n v="91.37"/>
    <n v="822.4"/>
  </r>
  <r>
    <x v="204"/>
    <x v="204"/>
    <x v="1"/>
    <x v="6"/>
    <x v="6"/>
    <x v="4"/>
    <m/>
    <m/>
    <m/>
    <m/>
    <n v="0"/>
    <m/>
    <m/>
    <m/>
    <m/>
    <m/>
    <m/>
    <m/>
    <m/>
    <m/>
    <m/>
    <m/>
    <m/>
    <m/>
    <m/>
    <n v="1013133"/>
    <n v="104368"/>
    <n v="1087.17"/>
    <n v="126641.63"/>
  </r>
  <r>
    <x v="83"/>
    <x v="83"/>
    <x v="10"/>
    <x v="4"/>
    <x v="100"/>
    <x v="1375"/>
    <n v="52"/>
    <n v="0.15"/>
    <n v="5.89"/>
    <n v="153.44999999999999"/>
    <n v="71.77"/>
    <n v="138"/>
    <n v="0.41"/>
    <m/>
    <m/>
    <m/>
    <m/>
    <m/>
    <m/>
    <m/>
    <m/>
    <m/>
    <m/>
    <m/>
    <m/>
    <n v="1650"/>
    <n v="15727"/>
    <n v="46.81"/>
    <n v="58.93"/>
  </r>
  <r>
    <x v="119"/>
    <x v="119"/>
    <x v="9"/>
    <x v="3"/>
    <x v="7"/>
    <x v="0"/>
    <n v="0"/>
    <n v="0"/>
    <n v="0"/>
    <n v="0"/>
    <n v="0"/>
    <n v="0"/>
    <n v="0"/>
    <n v="0"/>
    <n v="0"/>
    <m/>
    <m/>
    <m/>
    <m/>
    <m/>
    <m/>
    <m/>
    <m/>
    <m/>
    <m/>
    <n v="22096"/>
    <n v="1586"/>
    <n v="66.08"/>
    <n v="11048"/>
  </r>
  <r>
    <x v="52"/>
    <x v="52"/>
    <x v="4"/>
    <x v="17"/>
    <x v="5"/>
    <x v="1376"/>
    <n v="18912"/>
    <n v="19.7"/>
    <n v="1299"/>
    <n v="96645.6"/>
    <n v="25792.43"/>
    <n v="49052"/>
    <n v="51.1"/>
    <n v="322.41000000000003"/>
    <n v="311038.71000000002"/>
    <m/>
    <m/>
    <m/>
    <m/>
    <m/>
    <m/>
    <m/>
    <m/>
    <m/>
    <m/>
    <n v="2706"/>
    <n v="25655"/>
    <n v="26.72"/>
    <n v="33.83"/>
  </r>
  <r>
    <x v="119"/>
    <x v="119"/>
    <x v="0"/>
    <x v="4"/>
    <x v="75"/>
    <x v="1143"/>
    <n v="52"/>
    <n v="0.04"/>
    <n v="2.0499999999999998"/>
    <n v="194.37"/>
    <n v="0"/>
    <n v="0"/>
    <n v="0"/>
    <m/>
    <m/>
    <m/>
    <m/>
    <m/>
    <m/>
    <m/>
    <m/>
    <m/>
    <m/>
    <m/>
    <m/>
    <n v="0"/>
    <n v="0"/>
    <n v="0"/>
    <n v="0"/>
  </r>
  <r>
    <x v="106"/>
    <x v="106"/>
    <x v="15"/>
    <x v="7"/>
    <x v="9"/>
    <x v="1377"/>
    <n v="64819"/>
    <n v="135.04"/>
    <n v="12180"/>
    <n v="453096"/>
    <n v="0"/>
    <m/>
    <m/>
    <m/>
    <m/>
    <m/>
    <m/>
    <m/>
    <m/>
    <m/>
    <m/>
    <m/>
    <m/>
    <m/>
    <m/>
    <n v="28900"/>
    <n v="2671"/>
    <n v="5.56"/>
    <n v="722.5"/>
  </r>
  <r>
    <x v="42"/>
    <x v="42"/>
    <x v="5"/>
    <x v="1"/>
    <x v="11"/>
    <x v="4"/>
    <m/>
    <m/>
    <m/>
    <m/>
    <n v="0"/>
    <m/>
    <m/>
    <m/>
    <m/>
    <m/>
    <m/>
    <m/>
    <m/>
    <m/>
    <m/>
    <m/>
    <m/>
    <m/>
    <m/>
    <n v="0"/>
    <m/>
    <m/>
    <n v="0"/>
  </r>
  <r>
    <x v="80"/>
    <x v="80"/>
    <x v="2"/>
    <x v="2"/>
    <x v="49"/>
    <x v="1378"/>
    <n v="106362"/>
    <n v="116.63"/>
    <n v="10800"/>
    <n v="763344"/>
    <n v="0"/>
    <m/>
    <m/>
    <m/>
    <m/>
    <m/>
    <m/>
    <m/>
    <m/>
    <m/>
    <m/>
    <m/>
    <m/>
    <m/>
    <m/>
    <n v="194300"/>
    <n v="15653"/>
    <n v="17.16"/>
    <n v="2556.58"/>
  </r>
  <r>
    <x v="44"/>
    <x v="44"/>
    <x v="14"/>
    <x v="6"/>
    <x v="16"/>
    <x v="1379"/>
    <n v="25"/>
    <n v="0.52"/>
    <n v="32"/>
    <n v="119.04"/>
    <n v="0"/>
    <m/>
    <m/>
    <m/>
    <m/>
    <m/>
    <m/>
    <m/>
    <m/>
    <m/>
    <m/>
    <m/>
    <m/>
    <m/>
    <m/>
    <n v="0"/>
    <m/>
    <m/>
    <n v="0"/>
  </r>
  <r>
    <x v="225"/>
    <x v="225"/>
    <x v="14"/>
    <x v="1"/>
    <x v="6"/>
    <x v="1380"/>
    <n v="2415"/>
    <n v="25.16"/>
    <n v="3198.13"/>
    <n v="23794.05"/>
    <n v="0"/>
    <m/>
    <m/>
    <m/>
    <m/>
    <m/>
    <m/>
    <m/>
    <m/>
    <m/>
    <m/>
    <m/>
    <m/>
    <m/>
    <m/>
    <n v="401.04"/>
    <n v="5146"/>
    <n v="53.6"/>
    <n v="50.13"/>
  </r>
  <r>
    <x v="156"/>
    <x v="156"/>
    <x v="4"/>
    <x v="2"/>
    <x v="9"/>
    <x v="1381"/>
    <n v="64394"/>
    <n v="134.15"/>
    <n v="19092"/>
    <n v="710222.4"/>
    <n v="0"/>
    <m/>
    <m/>
    <m/>
    <m/>
    <m/>
    <m/>
    <m/>
    <m/>
    <m/>
    <m/>
    <m/>
    <m/>
    <m/>
    <m/>
    <n v="1142.97"/>
    <n v="5808"/>
    <n v="12.1"/>
    <n v="28.57"/>
  </r>
  <r>
    <x v="15"/>
    <x v="15"/>
    <x v="0"/>
    <x v="1"/>
    <x v="13"/>
    <x v="1382"/>
    <n v="2470"/>
    <n v="12.11"/>
    <n v="715.35"/>
    <n v="11309.73"/>
    <n v="0"/>
    <m/>
    <m/>
    <m/>
    <m/>
    <n v="6876"/>
    <n v="13747"/>
    <n v="67.39"/>
    <n v="404"/>
    <n v="87112.04"/>
    <n v="10143"/>
    <n v="31928"/>
    <n v="156.51"/>
    <n v="596"/>
    <n v="227040.91"/>
    <n v="29124"/>
    <n v="39593"/>
    <n v="194.08"/>
    <n v="1713.18"/>
  </r>
  <r>
    <x v="50"/>
    <x v="50"/>
    <x v="4"/>
    <x v="12"/>
    <x v="6"/>
    <x v="4"/>
    <m/>
    <m/>
    <m/>
    <m/>
    <n v="0"/>
    <m/>
    <m/>
    <m/>
    <m/>
    <m/>
    <m/>
    <m/>
    <m/>
    <m/>
    <m/>
    <m/>
    <m/>
    <m/>
    <m/>
    <n v="0"/>
    <m/>
    <m/>
    <n v="0"/>
  </r>
  <r>
    <x v="99"/>
    <x v="99"/>
    <x v="9"/>
    <x v="2"/>
    <x v="2"/>
    <x v="1383"/>
    <n v="27607"/>
    <n v="35.950000000000003"/>
    <n v="3188.13"/>
    <n v="189757.2"/>
    <n v="44466"/>
    <n v="29011"/>
    <n v="37.770000000000003"/>
    <n v="694.78"/>
    <n v="536228.82999999996"/>
    <m/>
    <m/>
    <m/>
    <m/>
    <m/>
    <m/>
    <m/>
    <m/>
    <m/>
    <m/>
    <n v="74000"/>
    <n v="2333"/>
    <n v="3.04"/>
    <n v="1156.25"/>
  </r>
  <r>
    <x v="40"/>
    <x v="40"/>
    <x v="1"/>
    <x v="7"/>
    <x v="9"/>
    <x v="1384"/>
    <n v="37900"/>
    <n v="78.959999999999994"/>
    <n v="9462"/>
    <n v="351986.4"/>
    <n v="0"/>
    <m/>
    <m/>
    <m/>
    <m/>
    <m/>
    <m/>
    <m/>
    <m/>
    <m/>
    <m/>
    <m/>
    <m/>
    <m/>
    <m/>
    <n v="150900"/>
    <n v="8582"/>
    <n v="17.88"/>
    <n v="3772.5"/>
  </r>
  <r>
    <x v="186"/>
    <x v="186"/>
    <x v="0"/>
    <x v="1"/>
    <x v="6"/>
    <x v="1385"/>
    <n v="517"/>
    <n v="5.39"/>
    <n v="787.63"/>
    <n v="5859.93"/>
    <n v="0"/>
    <n v="282"/>
    <n v="2.94"/>
    <m/>
    <m/>
    <m/>
    <m/>
    <m/>
    <m/>
    <m/>
    <m/>
    <m/>
    <m/>
    <m/>
    <m/>
    <n v="0"/>
    <m/>
    <m/>
    <n v="0"/>
  </r>
  <r>
    <x v="8"/>
    <x v="8"/>
    <x v="10"/>
    <x v="7"/>
    <x v="93"/>
    <x v="1386"/>
    <n v="16580"/>
    <n v="41.87"/>
    <n v="3752.18"/>
    <n v="115154.46"/>
    <n v="9888.4599999999991"/>
    <n v="13899"/>
    <n v="35.1"/>
    <m/>
    <m/>
    <m/>
    <m/>
    <m/>
    <m/>
    <m/>
    <m/>
    <m/>
    <m/>
    <m/>
    <m/>
    <n v="19460"/>
    <n v="1156"/>
    <n v="2.92"/>
    <n v="589.70000000000005"/>
  </r>
  <r>
    <x v="47"/>
    <x v="47"/>
    <x v="6"/>
    <x v="5"/>
    <x v="3"/>
    <x v="1387"/>
    <n v="31365"/>
    <n v="36.299999999999997"/>
    <n v="2484.63"/>
    <n v="166370.49"/>
    <n v="33798.25"/>
    <n v="56514"/>
    <n v="65.41"/>
    <m/>
    <m/>
    <m/>
    <m/>
    <m/>
    <m/>
    <m/>
    <m/>
    <m/>
    <m/>
    <m/>
    <m/>
    <n v="0"/>
    <m/>
    <m/>
    <n v="0"/>
  </r>
  <r>
    <x v="52"/>
    <x v="52"/>
    <x v="7"/>
    <x v="35"/>
    <x v="11"/>
    <x v="1388"/>
    <n v="4669"/>
    <n v="38.909999999999997"/>
    <n v="3191.3"/>
    <n v="29679.09"/>
    <n v="2725.51"/>
    <n v="4278"/>
    <n v="35.65"/>
    <n v="272.55"/>
    <n v="32867.730000000003"/>
    <m/>
    <m/>
    <m/>
    <m/>
    <m/>
    <m/>
    <m/>
    <m/>
    <m/>
    <m/>
    <n v="734"/>
    <n v="3457"/>
    <n v="28.81"/>
    <n v="73.400000000000006"/>
  </r>
  <r>
    <x v="28"/>
    <x v="28"/>
    <x v="11"/>
    <x v="7"/>
    <x v="29"/>
    <x v="1389"/>
    <n v="25976"/>
    <n v="41.63"/>
    <n v="3072.31"/>
    <n v="148576.79999999999"/>
    <n v="0"/>
    <m/>
    <m/>
    <m/>
    <m/>
    <m/>
    <m/>
    <m/>
    <m/>
    <m/>
    <m/>
    <m/>
    <m/>
    <m/>
    <m/>
    <n v="129010"/>
    <n v="11933"/>
    <n v="19.12"/>
    <n v="2480.96"/>
  </r>
  <r>
    <x v="63"/>
    <x v="63"/>
    <x v="14"/>
    <x v="7"/>
    <x v="126"/>
    <x v="1390"/>
    <n v="499113"/>
    <n v="199.01"/>
    <n v="11655.69"/>
    <n v="2265516.27"/>
    <n v="0"/>
    <m/>
    <m/>
    <m/>
    <m/>
    <m/>
    <m/>
    <m/>
    <m/>
    <m/>
    <m/>
    <m/>
    <m/>
    <m/>
    <m/>
    <n v="1341432"/>
    <n v="214146"/>
    <n v="85.39"/>
    <n v="6418.33"/>
  </r>
  <r>
    <x v="47"/>
    <x v="47"/>
    <x v="4"/>
    <x v="7"/>
    <x v="14"/>
    <x v="1391"/>
    <n v="16902"/>
    <n v="32.01"/>
    <n v="1967.86"/>
    <n v="80524.98"/>
    <n v="5575.17"/>
    <n v="8140"/>
    <n v="15.42"/>
    <n v="126.71"/>
    <n v="67232.639999999999"/>
    <m/>
    <m/>
    <m/>
    <m/>
    <m/>
    <m/>
    <m/>
    <m/>
    <m/>
    <m/>
    <n v="738"/>
    <n v="6131"/>
    <n v="11.61"/>
    <n v="16.77"/>
  </r>
  <r>
    <x v="76"/>
    <x v="76"/>
    <x v="4"/>
    <x v="7"/>
    <x v="37"/>
    <x v="1392"/>
    <n v="16920"/>
    <n v="44.06"/>
    <n v="2322.7199999999998"/>
    <n v="69124.11"/>
    <n v="10671.19"/>
    <n v="9866"/>
    <n v="25.69"/>
    <n v="333.47"/>
    <n v="128687.12"/>
    <m/>
    <m/>
    <m/>
    <m/>
    <m/>
    <m/>
    <m/>
    <m/>
    <m/>
    <m/>
    <n v="118200"/>
    <n v="9669"/>
    <n v="25.18"/>
    <n v="3693.75"/>
  </r>
  <r>
    <x v="211"/>
    <x v="211"/>
    <x v="0"/>
    <x v="2"/>
    <x v="42"/>
    <x v="1393"/>
    <n v="39059"/>
    <n v="108.5"/>
    <n v="8667.27"/>
    <n v="241816.74"/>
    <n v="0"/>
    <m/>
    <m/>
    <m/>
    <m/>
    <m/>
    <m/>
    <m/>
    <m/>
    <m/>
    <m/>
    <m/>
    <m/>
    <m/>
    <m/>
    <n v="3304.35"/>
    <n v="14494"/>
    <n v="40.26"/>
    <n v="110.14"/>
  </r>
  <r>
    <x v="233"/>
    <x v="233"/>
    <x v="0"/>
    <x v="1"/>
    <x v="7"/>
    <x v="1394"/>
    <n v="1136"/>
    <n v="47.33"/>
    <n v="3973"/>
    <n v="7389.78"/>
    <n v="0"/>
    <m/>
    <m/>
    <m/>
    <m/>
    <m/>
    <m/>
    <m/>
    <m/>
    <m/>
    <n v="824"/>
    <n v="3000"/>
    <n v="125"/>
    <n v="412"/>
    <n v="18444.419999999998"/>
    <n v="41.44"/>
    <n v="113"/>
    <n v="4.71"/>
    <n v="20.72"/>
  </r>
  <r>
    <x v="67"/>
    <x v="67"/>
    <x v="10"/>
    <x v="0"/>
    <x v="57"/>
    <x v="1395"/>
    <n v="55684"/>
    <n v="110.48"/>
    <n v="11514.29"/>
    <n v="449748"/>
    <n v="0"/>
    <m/>
    <m/>
    <m/>
    <m/>
    <m/>
    <m/>
    <m/>
    <m/>
    <m/>
    <m/>
    <m/>
    <m/>
    <m/>
    <m/>
    <n v="185030"/>
    <n v="15235"/>
    <n v="30.23"/>
    <n v="4405.4799999999996"/>
  </r>
  <r>
    <x v="88"/>
    <x v="88"/>
    <x v="5"/>
    <x v="3"/>
    <x v="6"/>
    <x v="1396"/>
    <n v="88"/>
    <n v="0.92"/>
    <n v="28.75"/>
    <n v="213.9"/>
    <n v="0"/>
    <m/>
    <m/>
    <m/>
    <m/>
    <m/>
    <m/>
    <m/>
    <m/>
    <m/>
    <m/>
    <m/>
    <m/>
    <m/>
    <m/>
    <n v="64519"/>
    <n v="13743"/>
    <n v="143.16"/>
    <n v="8064.88"/>
  </r>
  <r>
    <x v="16"/>
    <x v="16"/>
    <x v="5"/>
    <x v="7"/>
    <x v="5"/>
    <x v="1397"/>
    <n v="45382"/>
    <n v="47.27"/>
    <n v="2935.5"/>
    <n v="218401.2"/>
    <n v="29798.25"/>
    <n v="25955"/>
    <n v="27.04"/>
    <n v="372.48"/>
    <n v="359346.09"/>
    <m/>
    <m/>
    <m/>
    <m/>
    <m/>
    <m/>
    <m/>
    <m/>
    <m/>
    <m/>
    <n v="20345"/>
    <n v="21190"/>
    <n v="22.07"/>
    <n v="254.31"/>
  </r>
  <r>
    <x v="3"/>
    <x v="3"/>
    <x v="15"/>
    <x v="27"/>
    <x v="68"/>
    <x v="4"/>
    <m/>
    <m/>
    <m/>
    <m/>
    <n v="0"/>
    <m/>
    <m/>
    <m/>
    <m/>
    <m/>
    <m/>
    <m/>
    <m/>
    <m/>
    <m/>
    <m/>
    <m/>
    <m/>
    <m/>
    <n v="0"/>
    <m/>
    <m/>
    <n v="0"/>
  </r>
  <r>
    <x v="87"/>
    <x v="87"/>
    <x v="8"/>
    <x v="21"/>
    <x v="78"/>
    <x v="1398"/>
    <n v="89343"/>
    <n v="130.62"/>
    <n v="9536.84"/>
    <n v="505548"/>
    <n v="2986.42"/>
    <n v="4085"/>
    <n v="5.97"/>
    <n v="52.39"/>
    <n v="36014.15"/>
    <m/>
    <m/>
    <m/>
    <m/>
    <m/>
    <m/>
    <m/>
    <m/>
    <m/>
    <m/>
    <n v="1251"/>
    <n v="11530"/>
    <n v="16.86"/>
    <n v="21.95"/>
  </r>
  <r>
    <x v="62"/>
    <x v="62"/>
    <x v="12"/>
    <x v="12"/>
    <x v="6"/>
    <x v="0"/>
    <n v="0"/>
    <n v="0"/>
    <n v="0"/>
    <n v="0"/>
    <n v="0"/>
    <n v="0"/>
    <n v="0"/>
    <m/>
    <m/>
    <m/>
    <m/>
    <m/>
    <m/>
    <m/>
    <m/>
    <m/>
    <m/>
    <m/>
    <m/>
    <n v="287"/>
    <n v="1225"/>
    <n v="12.76"/>
    <n v="35.880000000000003"/>
  </r>
  <r>
    <x v="136"/>
    <x v="136"/>
    <x v="14"/>
    <x v="1"/>
    <x v="71"/>
    <x v="1399"/>
    <n v="5430"/>
    <n v="90.5"/>
    <n v="5397.4"/>
    <n v="25097.91"/>
    <n v="2872.94"/>
    <n v="3929"/>
    <n v="65.48"/>
    <m/>
    <m/>
    <n v="43"/>
    <n v="156"/>
    <n v="2.6"/>
    <n v="8"/>
    <n v="544.77"/>
    <n v="443"/>
    <n v="1626"/>
    <n v="27.1"/>
    <n v="88"/>
    <n v="9916.11"/>
    <n v="26500"/>
    <n v="634"/>
    <n v="10.57"/>
    <n v="5300"/>
  </r>
  <r>
    <x v="56"/>
    <x v="56"/>
    <x v="4"/>
    <x v="17"/>
    <x v="37"/>
    <x v="1400"/>
    <n v="3461"/>
    <n v="9.01"/>
    <n v="496.38"/>
    <n v="14772.12"/>
    <n v="17674.099999999999"/>
    <n v="23542"/>
    <n v="61.31"/>
    <n v="552.32000000000005"/>
    <n v="213137.31"/>
    <m/>
    <m/>
    <m/>
    <m/>
    <m/>
    <m/>
    <m/>
    <m/>
    <m/>
    <m/>
    <n v="41202"/>
    <n v="17286"/>
    <n v="45.02"/>
    <n v="1287.56"/>
  </r>
  <r>
    <x v="33"/>
    <x v="33"/>
    <x v="11"/>
    <x v="6"/>
    <x v="53"/>
    <x v="1401"/>
    <n v="1357"/>
    <n v="8.6999999999999993"/>
    <n v="777.62"/>
    <n v="9401.3700000000008"/>
    <n v="0"/>
    <m/>
    <m/>
    <m/>
    <m/>
    <m/>
    <m/>
    <m/>
    <m/>
    <m/>
    <m/>
    <m/>
    <m/>
    <m/>
    <m/>
    <n v="83404"/>
    <n v="13337"/>
    <n v="85.49"/>
    <n v="6415.69"/>
  </r>
  <r>
    <x v="12"/>
    <x v="12"/>
    <x v="12"/>
    <x v="7"/>
    <x v="57"/>
    <x v="1402"/>
    <n v="24115"/>
    <n v="47.85"/>
    <n v="3240"/>
    <n v="126554.4"/>
    <n v="26368.57"/>
    <n v="23798"/>
    <n v="47.22"/>
    <n v="627.82000000000005"/>
    <n v="317986.55"/>
    <m/>
    <m/>
    <m/>
    <m/>
    <m/>
    <m/>
    <m/>
    <m/>
    <m/>
    <m/>
    <n v="1519"/>
    <n v="15829"/>
    <n v="31.41"/>
    <n v="36.17"/>
  </r>
  <r>
    <x v="29"/>
    <x v="29"/>
    <x v="1"/>
    <x v="0"/>
    <x v="117"/>
    <x v="1403"/>
    <n v="23607"/>
    <n v="33.340000000000003"/>
    <n v="3781.66"/>
    <n v="207499.74"/>
    <n v="16065.96"/>
    <n v="18596"/>
    <n v="26.27"/>
    <m/>
    <m/>
    <m/>
    <m/>
    <m/>
    <m/>
    <m/>
    <m/>
    <m/>
    <m/>
    <m/>
    <m/>
    <n v="4010"/>
    <n v="7489"/>
    <n v="10.58"/>
    <n v="67.97"/>
  </r>
  <r>
    <x v="141"/>
    <x v="141"/>
    <x v="9"/>
    <x v="2"/>
    <x v="143"/>
    <x v="1404"/>
    <n v="183523"/>
    <n v="132.99"/>
    <n v="11264.35"/>
    <n v="1204722"/>
    <n v="44.62"/>
    <n v="684"/>
    <n v="0.5"/>
    <n v="0.39"/>
    <n v="538.04999999999995"/>
    <m/>
    <m/>
    <m/>
    <m/>
    <m/>
    <m/>
    <m/>
    <m/>
    <m/>
    <m/>
    <n v="697918"/>
    <n v="75741"/>
    <n v="54.88"/>
    <n v="6068.85"/>
  </r>
  <r>
    <x v="100"/>
    <x v="100"/>
    <x v="6"/>
    <x v="13"/>
    <x v="6"/>
    <x v="4"/>
    <m/>
    <m/>
    <m/>
    <m/>
    <n v="0"/>
    <m/>
    <m/>
    <m/>
    <m/>
    <m/>
    <m/>
    <m/>
    <m/>
    <m/>
    <m/>
    <m/>
    <m/>
    <m/>
    <m/>
    <n v="0"/>
    <m/>
    <m/>
    <n v="0"/>
  </r>
  <r>
    <x v="209"/>
    <x v="209"/>
    <x v="1"/>
    <x v="7"/>
    <x v="20"/>
    <x v="1405"/>
    <n v="29913"/>
    <n v="41.55"/>
    <n v="3950"/>
    <n v="220410"/>
    <n v="0"/>
    <m/>
    <m/>
    <m/>
    <m/>
    <m/>
    <m/>
    <m/>
    <m/>
    <m/>
    <m/>
    <m/>
    <m/>
    <m/>
    <m/>
    <n v="106870"/>
    <n v="2576"/>
    <n v="3.58"/>
    <n v="1781.17"/>
  </r>
  <r>
    <x v="50"/>
    <x v="50"/>
    <x v="0"/>
    <x v="12"/>
    <x v="6"/>
    <x v="4"/>
    <m/>
    <m/>
    <m/>
    <m/>
    <n v="0"/>
    <m/>
    <m/>
    <m/>
    <m/>
    <m/>
    <m/>
    <m/>
    <m/>
    <m/>
    <m/>
    <m/>
    <m/>
    <m/>
    <m/>
    <n v="0"/>
    <m/>
    <m/>
    <n v="0"/>
  </r>
  <r>
    <x v="139"/>
    <x v="139"/>
    <x v="0"/>
    <x v="1"/>
    <x v="28"/>
    <x v="1406"/>
    <n v="1571"/>
    <n v="10.91"/>
    <n v="641.33000000000004"/>
    <n v="7157.28"/>
    <n v="0"/>
    <m/>
    <m/>
    <m/>
    <m/>
    <m/>
    <m/>
    <m/>
    <m/>
    <m/>
    <m/>
    <m/>
    <m/>
    <m/>
    <m/>
    <n v="754"/>
    <n v="8228"/>
    <n v="57.14"/>
    <n v="62.83"/>
  </r>
  <r>
    <x v="40"/>
    <x v="40"/>
    <x v="0"/>
    <x v="14"/>
    <x v="101"/>
    <x v="1407"/>
    <n v="152545"/>
    <n v="115.56"/>
    <n v="12009.09"/>
    <n v="1228530"/>
    <n v="15911.74"/>
    <n v="15728"/>
    <n v="11.92"/>
    <n v="144.65"/>
    <n v="191884.4"/>
    <m/>
    <m/>
    <m/>
    <m/>
    <m/>
    <m/>
    <m/>
    <m/>
    <m/>
    <m/>
    <n v="612047"/>
    <n v="41123"/>
    <n v="31.15"/>
    <n v="5564.06"/>
  </r>
  <r>
    <x v="30"/>
    <x v="30"/>
    <x v="13"/>
    <x v="14"/>
    <x v="0"/>
    <x v="1408"/>
    <n v="52728"/>
    <n v="65.58"/>
    <n v="4433.84"/>
    <n v="276272.31"/>
    <n v="17938.89"/>
    <n v="18333"/>
    <n v="22.8"/>
    <n v="267.74"/>
    <n v="216330.51"/>
    <m/>
    <m/>
    <m/>
    <m/>
    <m/>
    <m/>
    <m/>
    <m/>
    <m/>
    <m/>
    <n v="1471"/>
    <n v="20697"/>
    <n v="25.74"/>
    <n v="21.96"/>
  </r>
  <r>
    <x v="25"/>
    <x v="25"/>
    <x v="2"/>
    <x v="3"/>
    <x v="46"/>
    <x v="1409"/>
    <n v="19150"/>
    <n v="61.38"/>
    <n v="5866.62"/>
    <n v="141854.76"/>
    <n v="10603.3"/>
    <n v="22995"/>
    <n v="73.7"/>
    <n v="407.82"/>
    <n v="127868.35"/>
    <m/>
    <m/>
    <m/>
    <m/>
    <m/>
    <n v="782"/>
    <n v="1435"/>
    <n v="4.5999999999999996"/>
    <n v="30"/>
    <n v="17504.29"/>
    <n v="2995"/>
    <n v="16046"/>
    <n v="51.43"/>
    <n v="115.19"/>
  </r>
  <r>
    <x v="234"/>
    <x v="234"/>
    <x v="12"/>
    <x v="2"/>
    <x v="20"/>
    <x v="1410"/>
    <n v="112684"/>
    <n v="156.51"/>
    <n v="10299.07"/>
    <n v="574687.92000000004"/>
    <n v="0"/>
    <m/>
    <m/>
    <m/>
    <m/>
    <m/>
    <m/>
    <m/>
    <m/>
    <m/>
    <m/>
    <m/>
    <m/>
    <m/>
    <m/>
    <n v="2.41"/>
    <n v="18042"/>
    <n v="25.06"/>
    <n v="0.04"/>
  </r>
  <r>
    <x v="72"/>
    <x v="72"/>
    <x v="3"/>
    <x v="4"/>
    <x v="140"/>
    <x v="1411"/>
    <n v="6762"/>
    <n v="4.4400000000000004"/>
    <n v="164.68"/>
    <n v="19450.02"/>
    <n v="5749.76"/>
    <n v="10252"/>
    <n v="6.73"/>
    <n v="45.27"/>
    <n v="69338.05"/>
    <m/>
    <m/>
    <m/>
    <m/>
    <m/>
    <m/>
    <m/>
    <m/>
    <m/>
    <m/>
    <n v="0"/>
    <n v="137832"/>
    <n v="90.44"/>
    <n v="0"/>
  </r>
  <r>
    <x v="129"/>
    <x v="129"/>
    <x v="7"/>
    <x v="5"/>
    <x v="2"/>
    <x v="1412"/>
    <n v="13799"/>
    <n v="17.97"/>
    <n v="2125"/>
    <n v="126480"/>
    <n v="10326"/>
    <n v="11603"/>
    <n v="15.11"/>
    <n v="161.34"/>
    <n v="124524.33"/>
    <m/>
    <m/>
    <m/>
    <m/>
    <m/>
    <m/>
    <m/>
    <m/>
    <m/>
    <m/>
    <n v="1085"/>
    <n v="6412"/>
    <n v="8.35"/>
    <n v="16.95"/>
  </r>
  <r>
    <x v="150"/>
    <x v="150"/>
    <x v="12"/>
    <x v="3"/>
    <x v="41"/>
    <x v="4"/>
    <m/>
    <m/>
    <m/>
    <m/>
    <n v="0"/>
    <m/>
    <m/>
    <m/>
    <m/>
    <m/>
    <m/>
    <m/>
    <m/>
    <m/>
    <m/>
    <m/>
    <m/>
    <m/>
    <m/>
    <n v="0"/>
    <m/>
    <m/>
    <n v="0"/>
  </r>
  <r>
    <x v="101"/>
    <x v="101"/>
    <x v="5"/>
    <x v="5"/>
    <x v="9"/>
    <x v="1413"/>
    <n v="30674"/>
    <n v="63.9"/>
    <n v="5858"/>
    <n v="217917.6"/>
    <n v="14052.38"/>
    <n v="17444"/>
    <n v="36.340000000000003"/>
    <m/>
    <m/>
    <m/>
    <m/>
    <m/>
    <m/>
    <m/>
    <m/>
    <m/>
    <m/>
    <m/>
    <m/>
    <n v="126545"/>
    <n v="18224"/>
    <n v="37.97"/>
    <n v="3163.63"/>
  </r>
  <r>
    <x v="93"/>
    <x v="93"/>
    <x v="14"/>
    <x v="5"/>
    <x v="91"/>
    <x v="1414"/>
    <n v="34451"/>
    <n v="53.17"/>
    <n v="4431.17"/>
    <n v="222533.19"/>
    <n v="0"/>
    <m/>
    <m/>
    <m/>
    <m/>
    <m/>
    <m/>
    <m/>
    <m/>
    <m/>
    <m/>
    <m/>
    <m/>
    <m/>
    <m/>
    <n v="1448.65"/>
    <n v="7442"/>
    <n v="11.48"/>
    <n v="26.83"/>
  </r>
  <r>
    <x v="105"/>
    <x v="105"/>
    <x v="4"/>
    <x v="6"/>
    <x v="68"/>
    <x v="1415"/>
    <n v="459"/>
    <n v="2.39"/>
    <n v="47.06"/>
    <n v="700.29"/>
    <n v="258"/>
    <n v="487"/>
    <n v="2.54"/>
    <m/>
    <m/>
    <m/>
    <m/>
    <m/>
    <m/>
    <m/>
    <m/>
    <m/>
    <m/>
    <m/>
    <m/>
    <n v="100405"/>
    <n v="6319"/>
    <n v="32.909999999999997"/>
    <n v="6275.31"/>
  </r>
  <r>
    <x v="166"/>
    <x v="166"/>
    <x v="13"/>
    <x v="5"/>
    <x v="129"/>
    <x v="1416"/>
    <n v="163069"/>
    <n v="108.71"/>
    <n v="9814.4"/>
    <n v="1140924"/>
    <n v="8109.6"/>
    <n v="6629"/>
    <n v="4.42"/>
    <n v="64.88"/>
    <n v="97796.13"/>
    <m/>
    <m/>
    <m/>
    <m/>
    <m/>
    <m/>
    <m/>
    <m/>
    <m/>
    <m/>
    <n v="11562"/>
    <n v="83361"/>
    <n v="55.57"/>
    <n v="92.5"/>
  </r>
  <r>
    <x v="24"/>
    <x v="24"/>
    <x v="3"/>
    <x v="4"/>
    <x v="15"/>
    <x v="1417"/>
    <n v="27043"/>
    <n v="62.6"/>
    <n v="4877.78"/>
    <n v="163308"/>
    <n v="27160.04"/>
    <n v="51389"/>
    <n v="118.96"/>
    <n v="754.45"/>
    <n v="327531.06"/>
    <m/>
    <m/>
    <m/>
    <m/>
    <m/>
    <m/>
    <m/>
    <m/>
    <m/>
    <m/>
    <n v="2165"/>
    <n v="11105"/>
    <n v="25.71"/>
    <n v="60.14"/>
  </r>
  <r>
    <x v="131"/>
    <x v="131"/>
    <x v="4"/>
    <x v="2"/>
    <x v="33"/>
    <x v="1418"/>
    <n v="126611"/>
    <n v="105.51"/>
    <n v="7747.95"/>
    <n v="720559.35"/>
    <n v="0"/>
    <m/>
    <m/>
    <m/>
    <m/>
    <m/>
    <m/>
    <m/>
    <m/>
    <m/>
    <m/>
    <m/>
    <m/>
    <m/>
    <m/>
    <n v="3.07"/>
    <n v="24813"/>
    <n v="20.68"/>
    <n v="0.03"/>
  </r>
  <r>
    <x v="92"/>
    <x v="92"/>
    <x v="9"/>
    <x v="12"/>
    <x v="6"/>
    <x v="4"/>
    <n v="0"/>
    <n v="0"/>
    <m/>
    <m/>
    <n v="0"/>
    <m/>
    <m/>
    <m/>
    <m/>
    <m/>
    <m/>
    <m/>
    <m/>
    <m/>
    <m/>
    <m/>
    <m/>
    <m/>
    <m/>
    <n v="0"/>
    <m/>
    <m/>
    <n v="0"/>
  </r>
  <r>
    <x v="52"/>
    <x v="52"/>
    <x v="1"/>
    <x v="17"/>
    <x v="5"/>
    <x v="1419"/>
    <n v="24970"/>
    <n v="26.01"/>
    <n v="2748.75"/>
    <n v="204507"/>
    <n v="61028.13"/>
    <n v="85881"/>
    <n v="89.46"/>
    <m/>
    <m/>
    <m/>
    <m/>
    <m/>
    <m/>
    <m/>
    <m/>
    <m/>
    <m/>
    <m/>
    <m/>
    <n v="9690"/>
    <n v="38870"/>
    <n v="40.49"/>
    <n v="121.13"/>
  </r>
  <r>
    <x v="18"/>
    <x v="18"/>
    <x v="3"/>
    <x v="4"/>
    <x v="30"/>
    <x v="1420"/>
    <n v="1583"/>
    <n v="2.75"/>
    <n v="195.15"/>
    <n v="8711.31"/>
    <n v="0"/>
    <m/>
    <m/>
    <m/>
    <m/>
    <m/>
    <m/>
    <m/>
    <m/>
    <m/>
    <n v="1125"/>
    <n v="2877"/>
    <n v="4.99"/>
    <n v="23"/>
    <n v="25182"/>
    <n v="287200"/>
    <n v="29637"/>
    <n v="51.45"/>
    <n v="5983.33"/>
  </r>
  <r>
    <x v="46"/>
    <x v="46"/>
    <x v="1"/>
    <x v="1"/>
    <x v="11"/>
    <x v="1421"/>
    <n v="55"/>
    <n v="0.46"/>
    <n v="34"/>
    <n v="316.2"/>
    <n v="0"/>
    <m/>
    <m/>
    <m/>
    <m/>
    <m/>
    <m/>
    <m/>
    <m/>
    <m/>
    <n v="302"/>
    <n v="579"/>
    <n v="4.83"/>
    <n v="30"/>
    <n v="6759.97"/>
    <n v="0.64"/>
    <n v="1574"/>
    <n v="13.12"/>
    <n v="0.06"/>
  </r>
  <r>
    <x v="15"/>
    <x v="15"/>
    <x v="11"/>
    <x v="7"/>
    <x v="31"/>
    <x v="1422"/>
    <n v="10281"/>
    <n v="42.84"/>
    <n v="3107.4"/>
    <n v="57797.64"/>
    <n v="0"/>
    <m/>
    <m/>
    <m/>
    <m/>
    <m/>
    <m/>
    <m/>
    <m/>
    <m/>
    <m/>
    <m/>
    <m/>
    <m/>
    <m/>
    <n v="215626"/>
    <n v="20497"/>
    <n v="85.4"/>
    <n v="10781.3"/>
  </r>
  <r>
    <x v="62"/>
    <x v="62"/>
    <x v="5"/>
    <x v="12"/>
    <x v="6"/>
    <x v="4"/>
    <m/>
    <m/>
    <m/>
    <m/>
    <n v="0"/>
    <m/>
    <m/>
    <m/>
    <m/>
    <m/>
    <m/>
    <m/>
    <m/>
    <m/>
    <m/>
    <m/>
    <m/>
    <m/>
    <m/>
    <n v="281"/>
    <n v="1676"/>
    <n v="17.46"/>
    <n v="35.130000000000003"/>
  </r>
  <r>
    <x v="49"/>
    <x v="49"/>
    <x v="15"/>
    <x v="6"/>
    <x v="6"/>
    <x v="1423"/>
    <n v="35"/>
    <n v="0.36"/>
    <n v="14.38"/>
    <n v="106.95"/>
    <n v="14.55"/>
    <n v="24"/>
    <n v="0.25"/>
    <n v="1.82"/>
    <n v="175.45"/>
    <m/>
    <m/>
    <m/>
    <m/>
    <m/>
    <m/>
    <m/>
    <m/>
    <m/>
    <m/>
    <n v="71288"/>
    <n v="8632"/>
    <n v="89.92"/>
    <n v="8911"/>
  </r>
  <r>
    <x v="143"/>
    <x v="143"/>
    <x v="3"/>
    <x v="12"/>
    <x v="6"/>
    <x v="4"/>
    <m/>
    <m/>
    <m/>
    <m/>
    <n v="0"/>
    <m/>
    <m/>
    <m/>
    <m/>
    <m/>
    <m/>
    <m/>
    <m/>
    <m/>
    <m/>
    <m/>
    <m/>
    <m/>
    <m/>
    <n v="180.58"/>
    <n v="581"/>
    <n v="6.05"/>
    <n v="22.57"/>
  </r>
  <r>
    <x v="160"/>
    <x v="160"/>
    <x v="5"/>
    <x v="1"/>
    <x v="16"/>
    <x v="4"/>
    <m/>
    <m/>
    <m/>
    <m/>
    <n v="0"/>
    <m/>
    <m/>
    <m/>
    <m/>
    <m/>
    <m/>
    <m/>
    <m/>
    <m/>
    <m/>
    <m/>
    <m/>
    <m/>
    <m/>
    <n v="0"/>
    <m/>
    <m/>
    <n v="0"/>
  </r>
  <r>
    <x v="4"/>
    <x v="4"/>
    <x v="8"/>
    <x v="7"/>
    <x v="21"/>
    <x v="1424"/>
    <n v="14365"/>
    <n v="49.88"/>
    <n v="3351.92"/>
    <n v="74814.78"/>
    <n v="15792.43"/>
    <n v="19134"/>
    <n v="66.44"/>
    <m/>
    <m/>
    <m/>
    <m/>
    <m/>
    <m/>
    <m/>
    <m/>
    <m/>
    <m/>
    <m/>
    <m/>
    <n v="649"/>
    <n v="3076"/>
    <n v="10.68"/>
    <n v="27.04"/>
  </r>
  <r>
    <x v="229"/>
    <x v="229"/>
    <x v="13"/>
    <x v="2"/>
    <x v="15"/>
    <x v="1425"/>
    <n v="25471"/>
    <n v="58.96"/>
    <n v="3941.36"/>
    <n v="131956.76999999999"/>
    <n v="0"/>
    <m/>
    <m/>
    <m/>
    <m/>
    <n v="17448"/>
    <n v="26645"/>
    <n v="61.68"/>
    <n v="484"/>
    <n v="221048.71"/>
    <m/>
    <m/>
    <m/>
    <m/>
    <m/>
    <n v="0"/>
    <m/>
    <m/>
    <n v="0"/>
  </r>
  <r>
    <x v="101"/>
    <x v="101"/>
    <x v="11"/>
    <x v="6"/>
    <x v="6"/>
    <x v="4"/>
    <m/>
    <m/>
    <m/>
    <m/>
    <n v="0"/>
    <m/>
    <m/>
    <m/>
    <m/>
    <m/>
    <m/>
    <m/>
    <m/>
    <m/>
    <m/>
    <m/>
    <m/>
    <m/>
    <m/>
    <n v="71.17"/>
    <n v="6417"/>
    <n v="66.84"/>
    <n v="8.9"/>
  </r>
  <r>
    <x v="183"/>
    <x v="183"/>
    <x v="8"/>
    <x v="6"/>
    <x v="7"/>
    <x v="1426"/>
    <n v="1344"/>
    <n v="56"/>
    <n v="3692.5"/>
    <n v="6868.05"/>
    <n v="0"/>
    <m/>
    <m/>
    <m/>
    <m/>
    <m/>
    <m/>
    <m/>
    <m/>
    <m/>
    <m/>
    <m/>
    <m/>
    <m/>
    <m/>
    <n v="0"/>
    <m/>
    <m/>
    <n v="0"/>
  </r>
  <r>
    <x v="2"/>
    <x v="2"/>
    <x v="15"/>
    <x v="5"/>
    <x v="21"/>
    <x v="4"/>
    <m/>
    <m/>
    <m/>
    <m/>
    <n v="0"/>
    <m/>
    <m/>
    <m/>
    <m/>
    <m/>
    <m/>
    <m/>
    <m/>
    <m/>
    <m/>
    <m/>
    <m/>
    <m/>
    <m/>
    <n v="678.26"/>
    <n v="2052"/>
    <n v="7.13"/>
    <n v="28.26"/>
  </r>
  <r>
    <x v="38"/>
    <x v="38"/>
    <x v="8"/>
    <x v="13"/>
    <x v="6"/>
    <x v="4"/>
    <m/>
    <m/>
    <m/>
    <m/>
    <n v="0"/>
    <m/>
    <m/>
    <m/>
    <m/>
    <m/>
    <m/>
    <m/>
    <m/>
    <m/>
    <m/>
    <m/>
    <m/>
    <m/>
    <m/>
    <n v="0"/>
    <m/>
    <m/>
    <n v="0"/>
  </r>
  <r>
    <x v="209"/>
    <x v="209"/>
    <x v="8"/>
    <x v="2"/>
    <x v="90"/>
    <x v="1427"/>
    <n v="49606"/>
    <n v="121.58"/>
    <n v="9335.2900000000009"/>
    <n v="295182"/>
    <n v="0"/>
    <m/>
    <m/>
    <m/>
    <m/>
    <m/>
    <m/>
    <m/>
    <m/>
    <m/>
    <m/>
    <m/>
    <m/>
    <m/>
    <m/>
    <n v="121764"/>
    <n v="13666"/>
    <n v="33.5"/>
    <n v="3581.29"/>
  </r>
  <r>
    <x v="93"/>
    <x v="93"/>
    <x v="7"/>
    <x v="0"/>
    <x v="108"/>
    <x v="1428"/>
    <n v="5137"/>
    <n v="18.61"/>
    <n v="1899.52"/>
    <n v="40630.769999999997"/>
    <n v="0"/>
    <m/>
    <m/>
    <m/>
    <m/>
    <m/>
    <m/>
    <m/>
    <m/>
    <m/>
    <n v="1640"/>
    <n v="1688"/>
    <n v="6.12"/>
    <n v="71"/>
    <n v="36709.760000000002"/>
    <n v="414.41"/>
    <n v="1521"/>
    <n v="5.51"/>
    <n v="18.02"/>
  </r>
  <r>
    <x v="185"/>
    <x v="185"/>
    <x v="1"/>
    <x v="5"/>
    <x v="88"/>
    <x v="1429"/>
    <n v="21668"/>
    <n v="23.15"/>
    <n v="2478.77"/>
    <n v="179809.92000000001"/>
    <n v="40405.43"/>
    <n v="54978"/>
    <n v="58.74"/>
    <n v="518.02"/>
    <n v="487261.22"/>
    <m/>
    <m/>
    <m/>
    <m/>
    <m/>
    <m/>
    <m/>
    <m/>
    <m/>
    <m/>
    <n v="228000"/>
    <n v="19642"/>
    <n v="20.99"/>
    <n v="2923.08"/>
  </r>
  <r>
    <x v="208"/>
    <x v="208"/>
    <x v="8"/>
    <x v="2"/>
    <x v="38"/>
    <x v="1430"/>
    <n v="30063"/>
    <n v="44.74"/>
    <n v="3112.55"/>
    <n v="162101.79"/>
    <n v="20842.87"/>
    <n v="28406"/>
    <n v="42.27"/>
    <n v="372.19"/>
    <n v="251350.43"/>
    <m/>
    <m/>
    <m/>
    <m/>
    <m/>
    <m/>
    <m/>
    <m/>
    <m/>
    <m/>
    <n v="314.32"/>
    <n v="36053"/>
    <n v="53.65"/>
    <n v="5.61"/>
  </r>
  <r>
    <x v="59"/>
    <x v="59"/>
    <x v="0"/>
    <x v="1"/>
    <x v="1"/>
    <x v="1431"/>
    <n v="1228"/>
    <n v="17.059999999999999"/>
    <n v="1132.33"/>
    <n v="6318.42"/>
    <n v="0"/>
    <m/>
    <m/>
    <m/>
    <m/>
    <m/>
    <m/>
    <m/>
    <m/>
    <m/>
    <m/>
    <m/>
    <m/>
    <m/>
    <m/>
    <n v="52309"/>
    <n v="2766"/>
    <n v="38.42"/>
    <n v="8718.17"/>
  </r>
  <r>
    <x v="73"/>
    <x v="73"/>
    <x v="10"/>
    <x v="16"/>
    <x v="3"/>
    <x v="1432"/>
    <n v="45633"/>
    <n v="52.82"/>
    <n v="8545"/>
    <n v="572173.19999999995"/>
    <n v="5317.17"/>
    <n v="7564"/>
    <n v="8.75"/>
    <n v="73.849999999999994"/>
    <n v="64121.32"/>
    <m/>
    <m/>
    <m/>
    <m/>
    <m/>
    <m/>
    <m/>
    <m/>
    <m/>
    <m/>
    <n v="446750"/>
    <n v="18503"/>
    <n v="21.42"/>
    <n v="6204.86"/>
  </r>
  <r>
    <x v="60"/>
    <x v="60"/>
    <x v="1"/>
    <x v="2"/>
    <x v="76"/>
    <x v="709"/>
    <n v="17644"/>
    <n v="32.67"/>
    <n v="3557.33"/>
    <n v="148874.4"/>
    <n v="0"/>
    <m/>
    <m/>
    <m/>
    <m/>
    <m/>
    <m/>
    <m/>
    <m/>
    <m/>
    <m/>
    <m/>
    <m/>
    <m/>
    <m/>
    <n v="0"/>
    <m/>
    <m/>
    <n v="0"/>
  </r>
  <r>
    <x v="25"/>
    <x v="25"/>
    <x v="5"/>
    <x v="4"/>
    <x v="26"/>
    <x v="1433"/>
    <n v="2492"/>
    <n v="3.05"/>
    <n v="239.84"/>
    <n v="15167.37"/>
    <n v="0"/>
    <m/>
    <m/>
    <m/>
    <m/>
    <m/>
    <m/>
    <m/>
    <m/>
    <m/>
    <n v="825"/>
    <n v="1159"/>
    <n v="1.42"/>
    <n v="12"/>
    <n v="18466.8"/>
    <n v="6575"/>
    <n v="41158"/>
    <n v="50.44"/>
    <n v="96.69"/>
  </r>
  <r>
    <x v="125"/>
    <x v="125"/>
    <x v="8"/>
    <x v="0"/>
    <x v="68"/>
    <x v="1434"/>
    <n v="19440"/>
    <n v="101.25"/>
    <n v="6827.5"/>
    <n v="101593.2"/>
    <n v="0"/>
    <m/>
    <m/>
    <m/>
    <m/>
    <m/>
    <m/>
    <m/>
    <m/>
    <m/>
    <m/>
    <m/>
    <m/>
    <m/>
    <m/>
    <n v="446"/>
    <n v="2378"/>
    <n v="12.39"/>
    <n v="27.88"/>
  </r>
  <r>
    <x v="217"/>
    <x v="217"/>
    <x v="9"/>
    <x v="7"/>
    <x v="144"/>
    <x v="1435"/>
    <n v="89050"/>
    <n v="90.5"/>
    <n v="5751.46"/>
    <n v="438606.6"/>
    <n v="0"/>
    <m/>
    <m/>
    <m/>
    <m/>
    <m/>
    <m/>
    <m/>
    <m/>
    <m/>
    <m/>
    <m/>
    <m/>
    <m/>
    <m/>
    <n v="535010"/>
    <n v="27985"/>
    <n v="28.44"/>
    <n v="6524.51"/>
  </r>
  <r>
    <x v="41"/>
    <x v="41"/>
    <x v="2"/>
    <x v="0"/>
    <x v="42"/>
    <x v="1436"/>
    <n v="14783"/>
    <n v="41.06"/>
    <n v="2581.5"/>
    <n v="72023.850000000006"/>
    <n v="6258"/>
    <n v="10044"/>
    <n v="27.9"/>
    <n v="208.6"/>
    <n v="75467.12"/>
    <m/>
    <m/>
    <m/>
    <m/>
    <m/>
    <m/>
    <m/>
    <m/>
    <m/>
    <m/>
    <n v="1307"/>
    <n v="22679"/>
    <n v="63"/>
    <n v="43.57"/>
  </r>
  <r>
    <x v="33"/>
    <x v="33"/>
    <x v="11"/>
    <x v="0"/>
    <x v="75"/>
    <x v="1437"/>
    <n v="134978"/>
    <n v="110.28"/>
    <n v="10140.18"/>
    <n v="961897.14"/>
    <n v="6940.83"/>
    <n v="7209"/>
    <n v="5.89"/>
    <n v="68.05"/>
    <n v="83701.600000000006"/>
    <m/>
    <m/>
    <m/>
    <m/>
    <m/>
    <m/>
    <m/>
    <m/>
    <m/>
    <m/>
    <n v="154662"/>
    <n v="24732"/>
    <n v="20.21"/>
    <n v="1516.29"/>
  </r>
  <r>
    <x v="64"/>
    <x v="64"/>
    <x v="2"/>
    <x v="2"/>
    <x v="9"/>
    <x v="1438"/>
    <n v="59142"/>
    <n v="123.21"/>
    <n v="12366.6"/>
    <n v="460037.52"/>
    <n v="0"/>
    <m/>
    <m/>
    <m/>
    <m/>
    <m/>
    <m/>
    <m/>
    <m/>
    <m/>
    <m/>
    <m/>
    <m/>
    <m/>
    <m/>
    <n v="105508"/>
    <n v="6614"/>
    <n v="13.78"/>
    <n v="2637.7"/>
  </r>
  <r>
    <x v="177"/>
    <x v="177"/>
    <x v="9"/>
    <x v="2"/>
    <x v="30"/>
    <x v="1439"/>
    <n v="106159"/>
    <n v="184.3"/>
    <n v="2552.08"/>
    <n v="113925"/>
    <n v="0"/>
    <m/>
    <m/>
    <m/>
    <m/>
    <m/>
    <m/>
    <m/>
    <m/>
    <m/>
    <m/>
    <m/>
    <m/>
    <m/>
    <m/>
    <n v="100620"/>
    <n v="7278"/>
    <n v="12.64"/>
    <n v="2096.25"/>
  </r>
  <r>
    <x v="123"/>
    <x v="123"/>
    <x v="0"/>
    <x v="1"/>
    <x v="6"/>
    <x v="1440"/>
    <n v="177"/>
    <n v="1.84"/>
    <n v="143.5"/>
    <n v="1067.6400000000001"/>
    <n v="83"/>
    <n v="183"/>
    <n v="1.91"/>
    <n v="10.38"/>
    <n v="1000.92"/>
    <m/>
    <m/>
    <m/>
    <m/>
    <m/>
    <m/>
    <m/>
    <m/>
    <m/>
    <m/>
    <n v="64900"/>
    <n v="3420"/>
    <n v="35.630000000000003"/>
    <n v="8112.5"/>
  </r>
  <r>
    <x v="131"/>
    <x v="131"/>
    <x v="3"/>
    <x v="7"/>
    <x v="30"/>
    <x v="1441"/>
    <n v="74455"/>
    <n v="129.26"/>
    <n v="11455"/>
    <n v="511351.2"/>
    <n v="0"/>
    <m/>
    <m/>
    <m/>
    <m/>
    <m/>
    <m/>
    <m/>
    <m/>
    <m/>
    <m/>
    <m/>
    <m/>
    <m/>
    <m/>
    <n v="2357"/>
    <n v="20594"/>
    <n v="35.75"/>
    <n v="49.1"/>
  </r>
  <r>
    <x v="25"/>
    <x v="25"/>
    <x v="6"/>
    <x v="0"/>
    <x v="29"/>
    <x v="1442"/>
    <n v="71086"/>
    <n v="113.92"/>
    <n v="11384.62"/>
    <n v="550560"/>
    <n v="0"/>
    <m/>
    <m/>
    <m/>
    <m/>
    <m/>
    <m/>
    <m/>
    <m/>
    <m/>
    <m/>
    <m/>
    <m/>
    <m/>
    <m/>
    <n v="1240"/>
    <n v="7619"/>
    <n v="12.21"/>
    <n v="23.85"/>
  </r>
  <r>
    <x v="45"/>
    <x v="45"/>
    <x v="0"/>
    <x v="2"/>
    <x v="100"/>
    <x v="1443"/>
    <n v="15722"/>
    <n v="46.79"/>
    <n v="3706.64"/>
    <n v="96520.98"/>
    <n v="10652.76"/>
    <n v="12456"/>
    <n v="37.07"/>
    <n v="380.46"/>
    <n v="128464.88"/>
    <m/>
    <m/>
    <m/>
    <m/>
    <m/>
    <m/>
    <m/>
    <m/>
    <m/>
    <m/>
    <n v="10211.620000000001"/>
    <n v="47411"/>
    <n v="141.1"/>
    <n v="364.7"/>
  </r>
  <r>
    <x v="69"/>
    <x v="69"/>
    <x v="3"/>
    <x v="7"/>
    <x v="9"/>
    <x v="1444"/>
    <n v="52035"/>
    <n v="108.41"/>
    <n v="8136"/>
    <n v="302659.20000000001"/>
    <n v="0"/>
    <m/>
    <m/>
    <m/>
    <m/>
    <m/>
    <m/>
    <m/>
    <m/>
    <m/>
    <m/>
    <m/>
    <m/>
    <m/>
    <m/>
    <n v="249022.83"/>
    <n v="28212"/>
    <n v="58.78"/>
    <n v="6225.57"/>
  </r>
  <r>
    <x v="226"/>
    <x v="226"/>
    <x v="15"/>
    <x v="2"/>
    <x v="42"/>
    <x v="1445"/>
    <n v="34538"/>
    <n v="95.94"/>
    <n v="7608"/>
    <n v="212263.2"/>
    <n v="0"/>
    <m/>
    <m/>
    <m/>
    <m/>
    <m/>
    <m/>
    <m/>
    <m/>
    <m/>
    <m/>
    <m/>
    <m/>
    <m/>
    <m/>
    <n v="7660"/>
    <n v="3915"/>
    <n v="10.88"/>
    <n v="255.33"/>
  </r>
  <r>
    <x v="12"/>
    <x v="12"/>
    <x v="15"/>
    <x v="2"/>
    <x v="9"/>
    <x v="1446"/>
    <n v="9123"/>
    <n v="19.010000000000002"/>
    <n v="1520.28"/>
    <n v="56554.23"/>
    <n v="0"/>
    <m/>
    <m/>
    <m/>
    <m/>
    <m/>
    <m/>
    <m/>
    <m/>
    <m/>
    <m/>
    <m/>
    <m/>
    <m/>
    <m/>
    <n v="238"/>
    <n v="3407"/>
    <n v="7.1"/>
    <n v="5.95"/>
  </r>
  <r>
    <x v="235"/>
    <x v="235"/>
    <x v="11"/>
    <x v="2"/>
    <x v="5"/>
    <x v="4"/>
    <m/>
    <m/>
    <m/>
    <m/>
    <n v="0"/>
    <m/>
    <m/>
    <m/>
    <m/>
    <m/>
    <m/>
    <m/>
    <m/>
    <m/>
    <m/>
    <m/>
    <m/>
    <m/>
    <m/>
    <n v="0"/>
    <m/>
    <m/>
    <n v="0"/>
  </r>
  <r>
    <x v="15"/>
    <x v="15"/>
    <x v="1"/>
    <x v="1"/>
    <x v="13"/>
    <x v="1447"/>
    <n v="1629"/>
    <n v="7.99"/>
    <n v="436.71"/>
    <n v="6904.32"/>
    <n v="0"/>
    <m/>
    <m/>
    <m/>
    <m/>
    <n v="6292"/>
    <n v="9299"/>
    <n v="45.58"/>
    <n v="370"/>
    <n v="79713.350000000006"/>
    <n v="3833"/>
    <n v="5226"/>
    <n v="25.62"/>
    <n v="225"/>
    <n v="85797.87"/>
    <n v="1926600"/>
    <n v="47658"/>
    <n v="233.62"/>
    <n v="113329.41"/>
  </r>
  <r>
    <x v="12"/>
    <x v="12"/>
    <x v="8"/>
    <x v="18"/>
    <x v="19"/>
    <x v="4"/>
    <m/>
    <m/>
    <m/>
    <m/>
    <n v="0"/>
    <m/>
    <m/>
    <m/>
    <m/>
    <m/>
    <m/>
    <m/>
    <m/>
    <m/>
    <m/>
    <m/>
    <m/>
    <m/>
    <m/>
    <n v="1348"/>
    <n v="18905"/>
    <n v="105.03"/>
    <n v="89.87"/>
  </r>
  <r>
    <x v="38"/>
    <x v="38"/>
    <x v="1"/>
    <x v="12"/>
    <x v="68"/>
    <x v="1448"/>
    <n v="11548"/>
    <n v="60.15"/>
    <n v="6745.13"/>
    <n v="100367.46"/>
    <n v="0"/>
    <m/>
    <m/>
    <m/>
    <m/>
    <m/>
    <m/>
    <m/>
    <m/>
    <m/>
    <m/>
    <m/>
    <m/>
    <m/>
    <m/>
    <n v="0"/>
    <m/>
    <m/>
    <n v="0"/>
  </r>
  <r>
    <x v="66"/>
    <x v="66"/>
    <x v="4"/>
    <x v="7"/>
    <x v="7"/>
    <x v="4"/>
    <m/>
    <m/>
    <m/>
    <m/>
    <n v="0"/>
    <m/>
    <m/>
    <m/>
    <m/>
    <m/>
    <m/>
    <m/>
    <m/>
    <m/>
    <n v="261"/>
    <n v="720"/>
    <n v="30"/>
    <n v="130"/>
    <n v="5842.22"/>
    <n v="0"/>
    <m/>
    <m/>
    <n v="0"/>
  </r>
  <r>
    <x v="219"/>
    <x v="219"/>
    <x v="12"/>
    <x v="2"/>
    <x v="30"/>
    <x v="1449"/>
    <n v="23535"/>
    <n v="40.86"/>
    <n v="2623.19"/>
    <n v="117099.09"/>
    <n v="8425"/>
    <n v="26717"/>
    <n v="46.38"/>
    <m/>
    <m/>
    <m/>
    <m/>
    <m/>
    <m/>
    <m/>
    <m/>
    <m/>
    <m/>
    <m/>
    <m/>
    <n v="2417"/>
    <n v="9547"/>
    <n v="16.57"/>
    <n v="50.35"/>
  </r>
  <r>
    <x v="41"/>
    <x v="41"/>
    <x v="11"/>
    <x v="4"/>
    <x v="21"/>
    <x v="1450"/>
    <n v="211"/>
    <n v="0.73"/>
    <n v="25.88"/>
    <n v="577.53"/>
    <n v="0"/>
    <m/>
    <m/>
    <m/>
    <m/>
    <m/>
    <m/>
    <m/>
    <m/>
    <m/>
    <m/>
    <m/>
    <m/>
    <m/>
    <m/>
    <n v="2.13"/>
    <n v="15762"/>
    <n v="54.73"/>
    <n v="0.09"/>
  </r>
  <r>
    <x v="197"/>
    <x v="197"/>
    <x v="9"/>
    <x v="12"/>
    <x v="1"/>
    <x v="4"/>
    <m/>
    <m/>
    <m/>
    <m/>
    <n v="0"/>
    <m/>
    <m/>
    <m/>
    <m/>
    <m/>
    <m/>
    <m/>
    <m/>
    <m/>
    <m/>
    <m/>
    <m/>
    <m/>
    <m/>
    <n v="64.17"/>
    <n v="308"/>
    <n v="4.28"/>
    <n v="10.69"/>
  </r>
  <r>
    <x v="76"/>
    <x v="76"/>
    <x v="12"/>
    <x v="12"/>
    <x v="11"/>
    <x v="0"/>
    <n v="0"/>
    <n v="0"/>
    <n v="0"/>
    <n v="0"/>
    <n v="8449.08"/>
    <n v="11730"/>
    <n v="97.75"/>
    <n v="844.91"/>
    <n v="101889.97"/>
    <m/>
    <m/>
    <m/>
    <m/>
    <m/>
    <m/>
    <m/>
    <m/>
    <m/>
    <m/>
    <n v="154485"/>
    <n v="7417"/>
    <n v="61.81"/>
    <n v="15448.5"/>
  </r>
  <r>
    <x v="80"/>
    <x v="80"/>
    <x v="15"/>
    <x v="2"/>
    <x v="49"/>
    <x v="1451"/>
    <n v="108822"/>
    <n v="119.32"/>
    <n v="10067.950000000001"/>
    <n v="711602.52"/>
    <n v="0"/>
    <m/>
    <m/>
    <m/>
    <m/>
    <m/>
    <m/>
    <m/>
    <m/>
    <m/>
    <m/>
    <m/>
    <m/>
    <m/>
    <m/>
    <n v="223500"/>
    <n v="24476"/>
    <n v="26.84"/>
    <n v="2940.79"/>
  </r>
  <r>
    <x v="119"/>
    <x v="119"/>
    <x v="10"/>
    <x v="0"/>
    <x v="10"/>
    <x v="1452"/>
    <n v="43103"/>
    <n v="48.54"/>
    <n v="5133.7700000000004"/>
    <n v="353306.07"/>
    <n v="27134.82"/>
    <n v="37630"/>
    <n v="42.38"/>
    <n v="366.69"/>
    <n v="327226.94"/>
    <m/>
    <m/>
    <m/>
    <m/>
    <m/>
    <m/>
    <m/>
    <m/>
    <m/>
    <m/>
    <n v="980385"/>
    <n v="69032"/>
    <n v="77.739999999999995"/>
    <n v="13248.45"/>
  </r>
  <r>
    <x v="202"/>
    <x v="202"/>
    <x v="4"/>
    <x v="7"/>
    <x v="9"/>
    <x v="1453"/>
    <n v="19367"/>
    <n v="40.35"/>
    <n v="2168.88"/>
    <n v="80682.149999999994"/>
    <n v="14799.22"/>
    <n v="16780"/>
    <n v="34.96"/>
    <n v="369.98"/>
    <n v="178468.28"/>
    <m/>
    <m/>
    <m/>
    <m/>
    <m/>
    <m/>
    <m/>
    <m/>
    <m/>
    <m/>
    <n v="806"/>
    <n v="10221"/>
    <n v="21.29"/>
    <n v="20.149999999999999"/>
  </r>
  <r>
    <x v="217"/>
    <x v="217"/>
    <x v="8"/>
    <x v="7"/>
    <x v="144"/>
    <x v="1454"/>
    <n v="106129"/>
    <n v="107.85"/>
    <n v="10742.93"/>
    <n v="819255.6"/>
    <n v="0"/>
    <m/>
    <m/>
    <m/>
    <m/>
    <m/>
    <m/>
    <m/>
    <m/>
    <m/>
    <m/>
    <m/>
    <m/>
    <m/>
    <m/>
    <n v="140094"/>
    <n v="11651"/>
    <n v="11.84"/>
    <n v="1708.46"/>
  </r>
  <r>
    <x v="174"/>
    <x v="174"/>
    <x v="15"/>
    <x v="1"/>
    <x v="6"/>
    <x v="1455"/>
    <n v="39"/>
    <n v="0.41"/>
    <n v="27.5"/>
    <n v="204.6"/>
    <n v="317"/>
    <n v="577"/>
    <n v="6.01"/>
    <m/>
    <m/>
    <m/>
    <m/>
    <m/>
    <m/>
    <m/>
    <m/>
    <m/>
    <m/>
    <m/>
    <m/>
    <n v="0"/>
    <n v="3705"/>
    <n v="38.590000000000003"/>
    <n v="0"/>
  </r>
  <r>
    <x v="32"/>
    <x v="32"/>
    <x v="6"/>
    <x v="4"/>
    <x v="11"/>
    <x v="4"/>
    <m/>
    <m/>
    <m/>
    <m/>
    <n v="0"/>
    <m/>
    <m/>
    <m/>
    <m/>
    <m/>
    <m/>
    <m/>
    <m/>
    <m/>
    <m/>
    <m/>
    <m/>
    <m/>
    <m/>
    <n v="0"/>
    <m/>
    <m/>
    <n v="0"/>
  </r>
  <r>
    <x v="53"/>
    <x v="53"/>
    <x v="9"/>
    <x v="7"/>
    <x v="94"/>
    <x v="1456"/>
    <n v="9717"/>
    <n v="42.62"/>
    <n v="2168.7399999999998"/>
    <n v="38321.58"/>
    <n v="3492"/>
    <n v="5925"/>
    <n v="25.99"/>
    <n v="183.79"/>
    <n v="42111.08"/>
    <m/>
    <m/>
    <m/>
    <m/>
    <m/>
    <m/>
    <m/>
    <m/>
    <m/>
    <m/>
    <n v="280"/>
    <n v="2731"/>
    <n v="11.98"/>
    <n v="14.74"/>
  </r>
  <r>
    <x v="16"/>
    <x v="16"/>
    <x v="12"/>
    <x v="7"/>
    <x v="5"/>
    <x v="1457"/>
    <n v="51648"/>
    <n v="53.8"/>
    <n v="3670.5"/>
    <n v="273085.2"/>
    <n v="35330.75"/>
    <n v="45360"/>
    <n v="47.25"/>
    <n v="441.63"/>
    <n v="426064.08"/>
    <m/>
    <m/>
    <m/>
    <m/>
    <m/>
    <m/>
    <m/>
    <m/>
    <m/>
    <m/>
    <n v="29431"/>
    <n v="19478"/>
    <n v="20.29"/>
    <n v="367.89"/>
  </r>
  <r>
    <x v="3"/>
    <x v="3"/>
    <x v="14"/>
    <x v="14"/>
    <x v="123"/>
    <x v="1458"/>
    <n v="33145"/>
    <n v="67.37"/>
    <n v="4207.2700000000004"/>
    <n v="160423.14000000001"/>
    <n v="7128.03"/>
    <n v="9878"/>
    <n v="20.079999999999998"/>
    <m/>
    <m/>
    <m/>
    <m/>
    <m/>
    <m/>
    <m/>
    <m/>
    <m/>
    <m/>
    <m/>
    <m/>
    <n v="135550"/>
    <n v="7378"/>
    <n v="15"/>
    <n v="3306.1"/>
  </r>
  <r>
    <x v="60"/>
    <x v="60"/>
    <x v="0"/>
    <x v="2"/>
    <x v="76"/>
    <x v="1459"/>
    <n v="50220"/>
    <n v="93"/>
    <n v="8933.33"/>
    <n v="373860"/>
    <n v="0"/>
    <m/>
    <m/>
    <m/>
    <m/>
    <m/>
    <m/>
    <m/>
    <m/>
    <m/>
    <m/>
    <m/>
    <m/>
    <m/>
    <m/>
    <n v="0"/>
    <m/>
    <m/>
    <n v="0"/>
  </r>
  <r>
    <x v="127"/>
    <x v="127"/>
    <x v="11"/>
    <x v="1"/>
    <x v="28"/>
    <x v="1460"/>
    <n v="1357"/>
    <n v="9.42"/>
    <n v="93.5"/>
    <n v="1043.46"/>
    <n v="0"/>
    <m/>
    <m/>
    <m/>
    <m/>
    <m/>
    <m/>
    <m/>
    <m/>
    <m/>
    <m/>
    <m/>
    <m/>
    <m/>
    <m/>
    <n v="209.01"/>
    <n v="5612"/>
    <n v="38.97"/>
    <n v="17.420000000000002"/>
  </r>
  <r>
    <x v="208"/>
    <x v="208"/>
    <x v="9"/>
    <x v="2"/>
    <x v="38"/>
    <x v="1461"/>
    <n v="29227"/>
    <n v="43.49"/>
    <n v="2646.04"/>
    <n v="137805.54"/>
    <n v="20756.55"/>
    <n v="35553"/>
    <n v="52.91"/>
    <n v="370.65"/>
    <n v="250309.43"/>
    <m/>
    <m/>
    <m/>
    <m/>
    <m/>
    <m/>
    <m/>
    <m/>
    <m/>
    <m/>
    <n v="204710"/>
    <n v="23120"/>
    <n v="34.4"/>
    <n v="3655.54"/>
  </r>
  <r>
    <x v="182"/>
    <x v="182"/>
    <x v="12"/>
    <x v="4"/>
    <x v="42"/>
    <x v="1462"/>
    <n v="318"/>
    <n v="0.88"/>
    <n v="40.03"/>
    <n v="1116.93"/>
    <n v="0"/>
    <m/>
    <m/>
    <m/>
    <m/>
    <m/>
    <m/>
    <m/>
    <m/>
    <m/>
    <m/>
    <m/>
    <m/>
    <m/>
    <m/>
    <n v="0"/>
    <m/>
    <m/>
    <n v="0"/>
  </r>
  <r>
    <x v="225"/>
    <x v="225"/>
    <x v="3"/>
    <x v="1"/>
    <x v="6"/>
    <x v="1463"/>
    <n v="3070"/>
    <n v="31.98"/>
    <n v="3130.25"/>
    <n v="23289.06"/>
    <n v="0"/>
    <m/>
    <m/>
    <m/>
    <m/>
    <m/>
    <m/>
    <m/>
    <m/>
    <m/>
    <m/>
    <m/>
    <m/>
    <m/>
    <m/>
    <n v="666.27"/>
    <n v="5891"/>
    <n v="61.36"/>
    <n v="83.28"/>
  </r>
  <r>
    <x v="216"/>
    <x v="216"/>
    <x v="11"/>
    <x v="2"/>
    <x v="38"/>
    <x v="1464"/>
    <n v="76240"/>
    <n v="113.45"/>
    <n v="9828.2099999999991"/>
    <n v="511853.4"/>
    <n v="0"/>
    <m/>
    <m/>
    <m/>
    <m/>
    <m/>
    <m/>
    <m/>
    <m/>
    <m/>
    <m/>
    <m/>
    <m/>
    <m/>
    <m/>
    <n v="0"/>
    <m/>
    <m/>
    <n v="0"/>
  </r>
  <r>
    <x v="74"/>
    <x v="74"/>
    <x v="6"/>
    <x v="4"/>
    <x v="50"/>
    <x v="1465"/>
    <n v="6288"/>
    <n v="3.28"/>
    <n v="222.86"/>
    <n v="33161.94"/>
    <n v="1950.53"/>
    <n v="3986"/>
    <n v="2.08"/>
    <m/>
    <m/>
    <m/>
    <m/>
    <m/>
    <m/>
    <m/>
    <m/>
    <m/>
    <m/>
    <m/>
    <m/>
    <n v="11034.02"/>
    <n v="163888"/>
    <n v="85.36"/>
    <n v="68.959999999999994"/>
  </r>
  <r>
    <x v="201"/>
    <x v="201"/>
    <x v="8"/>
    <x v="4"/>
    <x v="135"/>
    <x v="1466"/>
    <n v="265805"/>
    <n v="86.53"/>
    <n v="7312.52"/>
    <n v="1740965.58"/>
    <n v="206596.51"/>
    <n v="268229"/>
    <n v="87.31"/>
    <n v="807.02"/>
    <n v="2491409.27"/>
    <m/>
    <m/>
    <m/>
    <m/>
    <m/>
    <m/>
    <m/>
    <m/>
    <m/>
    <m/>
    <n v="38.090000000000003"/>
    <n v="183789"/>
    <n v="59.83"/>
    <n v="0.15"/>
  </r>
  <r>
    <x v="52"/>
    <x v="52"/>
    <x v="6"/>
    <x v="35"/>
    <x v="11"/>
    <x v="1467"/>
    <n v="11624"/>
    <n v="96.87"/>
    <n v="5358.9"/>
    <n v="49837.77"/>
    <n v="8181.38"/>
    <n v="14738"/>
    <n v="122.82"/>
    <m/>
    <m/>
    <m/>
    <m/>
    <m/>
    <m/>
    <m/>
    <m/>
    <m/>
    <m/>
    <m/>
    <m/>
    <n v="955"/>
    <n v="6642"/>
    <n v="55.35"/>
    <n v="95.5"/>
  </r>
  <r>
    <x v="77"/>
    <x v="77"/>
    <x v="1"/>
    <x v="1"/>
    <x v="51"/>
    <x v="4"/>
    <m/>
    <m/>
    <m/>
    <m/>
    <n v="0"/>
    <m/>
    <m/>
    <m/>
    <m/>
    <m/>
    <m/>
    <m/>
    <m/>
    <m/>
    <m/>
    <m/>
    <m/>
    <m/>
    <m/>
    <n v="74.86"/>
    <n v="524"/>
    <n v="43.67"/>
    <n v="74.86"/>
  </r>
  <r>
    <x v="65"/>
    <x v="65"/>
    <x v="10"/>
    <x v="1"/>
    <x v="32"/>
    <x v="1468"/>
    <n v="79"/>
    <n v="0.73"/>
    <n v="71"/>
    <n v="594.27"/>
    <n v="608.15"/>
    <n v="824"/>
    <n v="7.63"/>
    <n v="67.569999999999993"/>
    <n v="7333.83"/>
    <m/>
    <m/>
    <m/>
    <m/>
    <m/>
    <m/>
    <m/>
    <m/>
    <m/>
    <m/>
    <n v="188"/>
    <n v="783"/>
    <n v="7.25"/>
    <n v="20.89"/>
  </r>
  <r>
    <x v="89"/>
    <x v="89"/>
    <x v="15"/>
    <x v="5"/>
    <x v="64"/>
    <x v="4"/>
    <m/>
    <m/>
    <m/>
    <m/>
    <n v="0"/>
    <m/>
    <m/>
    <m/>
    <m/>
    <m/>
    <m/>
    <m/>
    <m/>
    <m/>
    <m/>
    <m/>
    <m/>
    <m/>
    <m/>
    <n v="0"/>
    <m/>
    <m/>
    <n v="0"/>
  </r>
  <r>
    <x v="19"/>
    <x v="19"/>
    <x v="15"/>
    <x v="3"/>
    <x v="28"/>
    <x v="4"/>
    <m/>
    <m/>
    <m/>
    <m/>
    <n v="0"/>
    <m/>
    <m/>
    <m/>
    <m/>
    <m/>
    <m/>
    <m/>
    <m/>
    <m/>
    <m/>
    <m/>
    <m/>
    <m/>
    <m/>
    <n v="0"/>
    <m/>
    <m/>
    <n v="0"/>
  </r>
  <r>
    <x v="159"/>
    <x v="159"/>
    <x v="9"/>
    <x v="6"/>
    <x v="83"/>
    <x v="4"/>
    <m/>
    <m/>
    <m/>
    <m/>
    <n v="0"/>
    <m/>
    <m/>
    <m/>
    <m/>
    <m/>
    <m/>
    <m/>
    <m/>
    <m/>
    <m/>
    <m/>
    <m/>
    <m/>
    <m/>
    <n v="110.15"/>
    <n v="7662"/>
    <n v="58.05"/>
    <n v="10.01"/>
  </r>
  <r>
    <x v="134"/>
    <x v="134"/>
    <x v="5"/>
    <x v="1"/>
    <x v="71"/>
    <x v="4"/>
    <m/>
    <m/>
    <m/>
    <m/>
    <n v="0"/>
    <m/>
    <m/>
    <m/>
    <m/>
    <m/>
    <m/>
    <m/>
    <m/>
    <m/>
    <m/>
    <m/>
    <m/>
    <m/>
    <m/>
    <n v="173.79"/>
    <n v="576"/>
    <n v="9.6"/>
    <n v="34.76"/>
  </r>
  <r>
    <x v="39"/>
    <x v="39"/>
    <x v="14"/>
    <x v="4"/>
    <x v="119"/>
    <x v="4"/>
    <m/>
    <m/>
    <m/>
    <m/>
    <n v="0"/>
    <m/>
    <m/>
    <m/>
    <m/>
    <m/>
    <m/>
    <m/>
    <m/>
    <m/>
    <m/>
    <m/>
    <m/>
    <m/>
    <m/>
    <n v="0"/>
    <m/>
    <m/>
    <n v="0"/>
  </r>
  <r>
    <x v="101"/>
    <x v="101"/>
    <x v="10"/>
    <x v="0"/>
    <x v="27"/>
    <x v="1469"/>
    <n v="17443"/>
    <n v="38.25"/>
    <n v="3767.37"/>
    <n v="133138.79999999999"/>
    <n v="0"/>
    <m/>
    <m/>
    <m/>
    <m/>
    <m/>
    <m/>
    <m/>
    <m/>
    <m/>
    <n v="11503"/>
    <n v="19899"/>
    <n v="43.64"/>
    <n v="302"/>
    <n v="257483.15"/>
    <n v="135.69"/>
    <n v="7522"/>
    <n v="16.5"/>
    <n v="3.57"/>
  </r>
  <r>
    <x v="9"/>
    <x v="9"/>
    <x v="11"/>
    <x v="1"/>
    <x v="28"/>
    <x v="1470"/>
    <n v="219"/>
    <n v="1.52"/>
    <n v="40.08"/>
    <n v="447.33"/>
    <n v="187"/>
    <n v="205"/>
    <n v="1.42"/>
    <n v="15.58"/>
    <n v="2255.09"/>
    <m/>
    <m/>
    <m/>
    <m/>
    <m/>
    <m/>
    <m/>
    <m/>
    <m/>
    <m/>
    <n v="1407.56"/>
    <n v="4537"/>
    <n v="31.51"/>
    <n v="117.3"/>
  </r>
  <r>
    <x v="129"/>
    <x v="129"/>
    <x v="6"/>
    <x v="5"/>
    <x v="2"/>
    <x v="1471"/>
    <n v="39736"/>
    <n v="51.74"/>
    <n v="3935"/>
    <n v="234211.20000000001"/>
    <n v="34035"/>
    <n v="57149"/>
    <n v="74.41"/>
    <n v="531.79999999999995"/>
    <n v="410438.28"/>
    <m/>
    <m/>
    <m/>
    <m/>
    <m/>
    <m/>
    <m/>
    <m/>
    <m/>
    <m/>
    <n v="2321"/>
    <n v="23904"/>
    <n v="31.13"/>
    <n v="36.270000000000003"/>
  </r>
  <r>
    <x v="212"/>
    <x v="212"/>
    <x v="4"/>
    <x v="2"/>
    <x v="20"/>
    <x v="1472"/>
    <n v="54441"/>
    <n v="75.61"/>
    <n v="4420.67"/>
    <n v="246673.2"/>
    <n v="0"/>
    <m/>
    <m/>
    <m/>
    <m/>
    <m/>
    <m/>
    <m/>
    <m/>
    <m/>
    <m/>
    <m/>
    <m/>
    <m/>
    <m/>
    <n v="693.67"/>
    <n v="6375"/>
    <n v="8.85"/>
    <n v="11.56"/>
  </r>
  <r>
    <x v="119"/>
    <x v="119"/>
    <x v="8"/>
    <x v="11"/>
    <x v="17"/>
    <x v="1473"/>
    <n v="18545"/>
    <n v="30.91"/>
    <n v="1497.92"/>
    <n v="69653.279999999999"/>
    <n v="2515.0300000000002"/>
    <n v="4152"/>
    <n v="6.92"/>
    <n v="50.3"/>
    <n v="30329.55"/>
    <m/>
    <m/>
    <m/>
    <m/>
    <m/>
    <m/>
    <m/>
    <m/>
    <m/>
    <m/>
    <n v="378200"/>
    <n v="43906"/>
    <n v="73.180000000000007"/>
    <n v="7564"/>
  </r>
  <r>
    <x v="7"/>
    <x v="7"/>
    <x v="0"/>
    <x v="1"/>
    <x v="6"/>
    <x v="4"/>
    <m/>
    <m/>
    <m/>
    <m/>
    <n v="0"/>
    <m/>
    <m/>
    <m/>
    <m/>
    <m/>
    <m/>
    <m/>
    <m/>
    <m/>
    <m/>
    <m/>
    <m/>
    <m/>
    <m/>
    <n v="0"/>
    <m/>
    <m/>
    <n v="0"/>
  </r>
  <r>
    <x v="50"/>
    <x v="50"/>
    <x v="1"/>
    <x v="12"/>
    <x v="6"/>
    <x v="1474"/>
    <n v="4549"/>
    <n v="47.39"/>
    <n v="3978.88"/>
    <n v="29602.83"/>
    <n v="0"/>
    <m/>
    <m/>
    <m/>
    <m/>
    <m/>
    <m/>
    <m/>
    <m/>
    <m/>
    <n v="1557"/>
    <n v="2005"/>
    <n v="20.89"/>
    <n v="194"/>
    <n v="34851.89"/>
    <n v="0"/>
    <m/>
    <m/>
    <n v="0"/>
  </r>
  <r>
    <x v="20"/>
    <x v="20"/>
    <x v="9"/>
    <x v="12"/>
    <x v="6"/>
    <x v="0"/>
    <n v="0"/>
    <n v="0"/>
    <n v="0"/>
    <n v="0"/>
    <n v="0"/>
    <n v="0"/>
    <n v="0"/>
    <n v="0"/>
    <n v="0"/>
    <m/>
    <m/>
    <m/>
    <m/>
    <m/>
    <m/>
    <m/>
    <m/>
    <m/>
    <m/>
    <n v="11100"/>
    <n v="1199"/>
    <n v="12.49"/>
    <n v="1387.5"/>
  </r>
  <r>
    <x v="204"/>
    <x v="204"/>
    <x v="9"/>
    <x v="1"/>
    <x v="16"/>
    <x v="4"/>
    <m/>
    <m/>
    <m/>
    <m/>
    <n v="0"/>
    <m/>
    <m/>
    <m/>
    <m/>
    <m/>
    <m/>
    <m/>
    <m/>
    <m/>
    <m/>
    <m/>
    <m/>
    <m/>
    <m/>
    <n v="389211"/>
    <n v="37718319"/>
    <n v="785798.31"/>
    <n v="97302.75"/>
  </r>
  <r>
    <x v="174"/>
    <x v="174"/>
    <x v="1"/>
    <x v="12"/>
    <x v="6"/>
    <x v="4"/>
    <n v="0"/>
    <n v="0"/>
    <m/>
    <m/>
    <n v="0"/>
    <n v="0"/>
    <n v="0"/>
    <m/>
    <m/>
    <m/>
    <m/>
    <m/>
    <m/>
    <m/>
    <m/>
    <m/>
    <m/>
    <m/>
    <m/>
    <n v="0"/>
    <m/>
    <m/>
    <n v="0"/>
  </r>
  <r>
    <x v="87"/>
    <x v="87"/>
    <x v="6"/>
    <x v="11"/>
    <x v="9"/>
    <x v="1475"/>
    <n v="3524"/>
    <n v="7.34"/>
    <n v="568"/>
    <n v="21129.599999999999"/>
    <n v="2069.84"/>
    <n v="2961"/>
    <n v="6.17"/>
    <n v="51.75"/>
    <n v="24960.76"/>
    <m/>
    <m/>
    <m/>
    <m/>
    <m/>
    <n v="568"/>
    <n v="1593"/>
    <n v="3.32"/>
    <n v="14"/>
    <n v="12714.11"/>
    <n v="6199"/>
    <n v="47671"/>
    <n v="99.31"/>
    <n v="154.97999999999999"/>
  </r>
  <r>
    <x v="108"/>
    <x v="108"/>
    <x v="5"/>
    <x v="1"/>
    <x v="71"/>
    <x v="4"/>
    <m/>
    <m/>
    <m/>
    <m/>
    <n v="0"/>
    <m/>
    <m/>
    <m/>
    <m/>
    <m/>
    <m/>
    <m/>
    <m/>
    <m/>
    <m/>
    <m/>
    <m/>
    <m/>
    <m/>
    <n v="0.49"/>
    <n v="6349"/>
    <n v="105.82"/>
    <n v="0.1"/>
  </r>
  <r>
    <x v="159"/>
    <x v="159"/>
    <x v="4"/>
    <x v="0"/>
    <x v="94"/>
    <x v="1476"/>
    <n v="11949"/>
    <n v="52.41"/>
    <n v="2896.68"/>
    <n v="51184.41"/>
    <n v="1709.02"/>
    <n v="3212"/>
    <n v="14.09"/>
    <m/>
    <m/>
    <m/>
    <m/>
    <m/>
    <m/>
    <m/>
    <m/>
    <m/>
    <m/>
    <m/>
    <m/>
    <n v="48600"/>
    <n v="8461"/>
    <n v="37.11"/>
    <n v="2557.89"/>
  </r>
  <r>
    <x v="6"/>
    <x v="6"/>
    <x v="3"/>
    <x v="2"/>
    <x v="9"/>
    <x v="1477"/>
    <n v="24446"/>
    <n v="50.93"/>
    <n v="2965.8"/>
    <n v="110327.76"/>
    <n v="13365.66"/>
    <n v="7036"/>
    <n v="14.66"/>
    <n v="334.14"/>
    <n v="161180.56"/>
    <m/>
    <m/>
    <m/>
    <m/>
    <m/>
    <m/>
    <m/>
    <m/>
    <m/>
    <m/>
    <n v="209716"/>
    <n v="22688"/>
    <n v="47.27"/>
    <n v="5242.9"/>
  </r>
  <r>
    <x v="229"/>
    <x v="229"/>
    <x v="6"/>
    <x v="2"/>
    <x v="15"/>
    <x v="1478"/>
    <n v="26978"/>
    <n v="62.45"/>
    <n v="3875.31"/>
    <n v="129745.23"/>
    <n v="0"/>
    <m/>
    <m/>
    <m/>
    <m/>
    <n v="14718"/>
    <n v="25688"/>
    <n v="59.46"/>
    <n v="408"/>
    <n v="186462.34"/>
    <m/>
    <m/>
    <m/>
    <m/>
    <m/>
    <n v="0"/>
    <m/>
    <m/>
    <n v="0"/>
  </r>
  <r>
    <x v="98"/>
    <x v="98"/>
    <x v="9"/>
    <x v="13"/>
    <x v="21"/>
    <x v="1479"/>
    <n v="33239"/>
    <n v="115.41"/>
    <n v="7604"/>
    <n v="169721.28"/>
    <n v="14921.44"/>
    <n v="19677"/>
    <n v="68.319999999999993"/>
    <n v="621.73"/>
    <n v="179942.07"/>
    <m/>
    <m/>
    <m/>
    <m/>
    <m/>
    <m/>
    <m/>
    <m/>
    <m/>
    <m/>
    <n v="0"/>
    <m/>
    <m/>
    <n v="0"/>
  </r>
  <r>
    <x v="139"/>
    <x v="139"/>
    <x v="4"/>
    <x v="1"/>
    <x v="28"/>
    <x v="1480"/>
    <n v="1131"/>
    <n v="7.85"/>
    <n v="328.42"/>
    <n v="3665.13"/>
    <n v="0"/>
    <m/>
    <m/>
    <m/>
    <m/>
    <m/>
    <m/>
    <m/>
    <m/>
    <m/>
    <m/>
    <m/>
    <m/>
    <m/>
    <m/>
    <n v="277"/>
    <n v="3568"/>
    <n v="24.78"/>
    <n v="23.08"/>
  </r>
  <r>
    <x v="173"/>
    <x v="173"/>
    <x v="14"/>
    <x v="12"/>
    <x v="6"/>
    <x v="4"/>
    <m/>
    <m/>
    <m/>
    <m/>
    <n v="0"/>
    <m/>
    <m/>
    <m/>
    <m/>
    <m/>
    <m/>
    <m/>
    <m/>
    <m/>
    <m/>
    <m/>
    <m/>
    <m/>
    <m/>
    <n v="0"/>
    <m/>
    <m/>
    <n v="0"/>
  </r>
  <r>
    <x v="11"/>
    <x v="11"/>
    <x v="0"/>
    <x v="1"/>
    <x v="11"/>
    <x v="1481"/>
    <n v="534"/>
    <n v="4.45"/>
    <n v="276.3"/>
    <n v="2569.59"/>
    <n v="0"/>
    <m/>
    <m/>
    <m/>
    <m/>
    <m/>
    <m/>
    <m/>
    <m/>
    <m/>
    <m/>
    <m/>
    <m/>
    <m/>
    <m/>
    <n v="51000"/>
    <n v="3636"/>
    <n v="30.3"/>
    <n v="5100"/>
  </r>
  <r>
    <x v="31"/>
    <x v="31"/>
    <x v="15"/>
    <x v="6"/>
    <x v="41"/>
    <x v="0"/>
    <n v="0"/>
    <n v="0"/>
    <n v="0"/>
    <n v="0"/>
    <n v="0"/>
    <n v="0"/>
    <n v="0"/>
    <n v="0"/>
    <n v="0"/>
    <m/>
    <m/>
    <m/>
    <m/>
    <m/>
    <m/>
    <m/>
    <m/>
    <m/>
    <m/>
    <n v="282"/>
    <n v="4596"/>
    <n v="127.67"/>
    <n v="94"/>
  </r>
  <r>
    <x v="25"/>
    <x v="25"/>
    <x v="15"/>
    <x v="3"/>
    <x v="46"/>
    <x v="1482"/>
    <n v="23565"/>
    <n v="75.53"/>
    <n v="7469.69"/>
    <n v="180617.16"/>
    <n v="15716.78"/>
    <n v="18940"/>
    <n v="60.71"/>
    <n v="604.49"/>
    <n v="189533.36"/>
    <m/>
    <m/>
    <m/>
    <m/>
    <m/>
    <n v="1057"/>
    <n v="2993"/>
    <n v="9.59"/>
    <n v="40"/>
    <n v="23659.89"/>
    <n v="1154"/>
    <n v="7058"/>
    <n v="22.62"/>
    <n v="44.38"/>
  </r>
  <r>
    <x v="227"/>
    <x v="227"/>
    <x v="14"/>
    <x v="5"/>
    <x v="78"/>
    <x v="1483"/>
    <n v="85722"/>
    <n v="125.32"/>
    <n v="12711.58"/>
    <n v="673840.8"/>
    <n v="0"/>
    <m/>
    <m/>
    <m/>
    <m/>
    <m/>
    <m/>
    <m/>
    <m/>
    <m/>
    <m/>
    <m/>
    <m/>
    <m/>
    <m/>
    <n v="1656"/>
    <n v="22115"/>
    <n v="32.33"/>
    <n v="29.05"/>
  </r>
  <r>
    <x v="176"/>
    <x v="176"/>
    <x v="13"/>
    <x v="7"/>
    <x v="15"/>
    <x v="1484"/>
    <n v="9221"/>
    <n v="21.34"/>
    <n v="1360.39"/>
    <n v="45545.82"/>
    <n v="8615.91"/>
    <n v="7573"/>
    <n v="17.53"/>
    <n v="239.33"/>
    <n v="103901.81"/>
    <m/>
    <m/>
    <m/>
    <m/>
    <m/>
    <m/>
    <m/>
    <m/>
    <m/>
    <m/>
    <n v="23.82"/>
    <n v="1092"/>
    <n v="2.5299999999999998"/>
    <n v="0.66"/>
  </r>
  <r>
    <x v="98"/>
    <x v="98"/>
    <x v="3"/>
    <x v="7"/>
    <x v="33"/>
    <x v="1485"/>
    <n v="23522"/>
    <n v="19.600000000000001"/>
    <n v="1463.6"/>
    <n v="136114.79999999999"/>
    <n v="5979.63"/>
    <n v="71488"/>
    <n v="59.57"/>
    <n v="59.8"/>
    <n v="72110.17"/>
    <m/>
    <m/>
    <m/>
    <m/>
    <m/>
    <m/>
    <m/>
    <m/>
    <m/>
    <m/>
    <n v="551.83000000000004"/>
    <n v="45606"/>
    <n v="38.01"/>
    <n v="5.52"/>
  </r>
  <r>
    <x v="170"/>
    <x v="170"/>
    <x v="6"/>
    <x v="7"/>
    <x v="30"/>
    <x v="1486"/>
    <n v="14447"/>
    <n v="25.08"/>
    <n v="2517.63"/>
    <n v="112386.78"/>
    <n v="71742"/>
    <n v="49524"/>
    <n v="85.98"/>
    <n v="1494.62"/>
    <n v="865158.28"/>
    <m/>
    <m/>
    <m/>
    <m/>
    <m/>
    <m/>
    <m/>
    <m/>
    <m/>
    <m/>
    <n v="65846.25"/>
    <n v="22039"/>
    <n v="38.26"/>
    <n v="1371.8"/>
  </r>
  <r>
    <x v="122"/>
    <x v="122"/>
    <x v="8"/>
    <x v="7"/>
    <x v="110"/>
    <x v="1487"/>
    <n v="28218"/>
    <n v="51.12"/>
    <n v="4822.04"/>
    <n v="206287.02"/>
    <n v="24423.86"/>
    <n v="29349"/>
    <n v="53.17"/>
    <n v="530.95000000000005"/>
    <n v="294534.65999999997"/>
    <m/>
    <m/>
    <m/>
    <m/>
    <m/>
    <m/>
    <m/>
    <m/>
    <m/>
    <m/>
    <n v="3577.58"/>
    <n v="79981"/>
    <n v="144.88999999999999"/>
    <n v="77.77"/>
  </r>
  <r>
    <x v="92"/>
    <x v="92"/>
    <x v="8"/>
    <x v="12"/>
    <x v="6"/>
    <x v="4"/>
    <m/>
    <m/>
    <m/>
    <m/>
    <n v="0"/>
    <m/>
    <m/>
    <m/>
    <m/>
    <m/>
    <m/>
    <m/>
    <m/>
    <m/>
    <m/>
    <m/>
    <m/>
    <m/>
    <m/>
    <n v="0"/>
    <m/>
    <m/>
    <n v="0"/>
  </r>
  <r>
    <x v="96"/>
    <x v="96"/>
    <x v="15"/>
    <x v="2"/>
    <x v="42"/>
    <x v="1488"/>
    <n v="12691"/>
    <n v="35.25"/>
    <n v="3003.33"/>
    <n v="83793"/>
    <n v="18093.11"/>
    <n v="16707"/>
    <n v="46.41"/>
    <m/>
    <m/>
    <m/>
    <m/>
    <m/>
    <m/>
    <m/>
    <m/>
    <m/>
    <m/>
    <m/>
    <m/>
    <n v="25909.35"/>
    <n v="13886"/>
    <n v="38.57"/>
    <n v="863.64"/>
  </r>
  <r>
    <x v="178"/>
    <x v="178"/>
    <x v="13"/>
    <x v="7"/>
    <x v="10"/>
    <x v="1489"/>
    <n v="289180"/>
    <n v="325.64999999999998"/>
    <n v="12216.47"/>
    <n v="840737.67"/>
    <n v="0"/>
    <m/>
    <m/>
    <m/>
    <m/>
    <m/>
    <m/>
    <m/>
    <m/>
    <m/>
    <m/>
    <m/>
    <m/>
    <m/>
    <m/>
    <n v="285309"/>
    <n v="91987"/>
    <n v="103.59"/>
    <n v="3855.53"/>
  </r>
  <r>
    <x v="166"/>
    <x v="166"/>
    <x v="6"/>
    <x v="5"/>
    <x v="129"/>
    <x v="1490"/>
    <n v="179390"/>
    <n v="119.59"/>
    <n v="10550.4"/>
    <n v="1226484"/>
    <n v="7656.99"/>
    <n v="7743"/>
    <n v="5.16"/>
    <n v="61.26"/>
    <n v="92337.88"/>
    <m/>
    <m/>
    <m/>
    <m/>
    <m/>
    <m/>
    <m/>
    <m/>
    <m/>
    <m/>
    <n v="1556.51"/>
    <n v="16453"/>
    <n v="10.97"/>
    <n v="12.45"/>
  </r>
  <r>
    <x v="25"/>
    <x v="25"/>
    <x v="12"/>
    <x v="4"/>
    <x v="26"/>
    <x v="1491"/>
    <n v="3470"/>
    <n v="4.25"/>
    <n v="405.06"/>
    <n v="25615.919999999998"/>
    <n v="0"/>
    <m/>
    <m/>
    <m/>
    <m/>
    <m/>
    <m/>
    <m/>
    <m/>
    <m/>
    <n v="1139"/>
    <n v="2096"/>
    <n v="2.57"/>
    <n v="16"/>
    <n v="25495.38"/>
    <n v="8334"/>
    <n v="51472"/>
    <n v="63.08"/>
    <n v="122.56"/>
  </r>
  <r>
    <x v="37"/>
    <x v="37"/>
    <x v="10"/>
    <x v="3"/>
    <x v="98"/>
    <x v="4"/>
    <m/>
    <m/>
    <m/>
    <m/>
    <n v="0"/>
    <m/>
    <m/>
    <m/>
    <m/>
    <m/>
    <m/>
    <m/>
    <m/>
    <m/>
    <m/>
    <m/>
    <m/>
    <m/>
    <m/>
    <n v="9405.75"/>
    <n v="451"/>
    <n v="2.09"/>
    <n v="522.54"/>
  </r>
  <r>
    <x v="19"/>
    <x v="19"/>
    <x v="10"/>
    <x v="33"/>
    <x v="110"/>
    <x v="1492"/>
    <n v="2133"/>
    <n v="3.86"/>
    <n v="349.57"/>
    <n v="14954.4"/>
    <n v="21457.81"/>
    <n v="27416"/>
    <n v="49.67"/>
    <m/>
    <m/>
    <m/>
    <m/>
    <m/>
    <m/>
    <m/>
    <m/>
    <m/>
    <m/>
    <m/>
    <m/>
    <n v="1133"/>
    <n v="9830"/>
    <n v="17.809999999999999"/>
    <n v="24.63"/>
  </r>
  <r>
    <x v="73"/>
    <x v="73"/>
    <x v="11"/>
    <x v="16"/>
    <x v="3"/>
    <x v="1493"/>
    <n v="60754"/>
    <n v="70.319999999999993"/>
    <n v="7029.17"/>
    <n v="470673"/>
    <n v="5064.99"/>
    <n v="7379"/>
    <n v="8.5399999999999991"/>
    <n v="70.349999999999994"/>
    <n v="61080.18"/>
    <m/>
    <m/>
    <m/>
    <m/>
    <m/>
    <m/>
    <m/>
    <m/>
    <m/>
    <m/>
    <n v="2861"/>
    <n v="22080"/>
    <n v="25.56"/>
    <n v="39.74"/>
  </r>
  <r>
    <x v="35"/>
    <x v="35"/>
    <x v="1"/>
    <x v="1"/>
    <x v="21"/>
    <x v="1494"/>
    <n v="29"/>
    <n v="0.1"/>
    <n v="6.17"/>
    <n v="137.63999999999999"/>
    <n v="24352.09"/>
    <n v="32082"/>
    <n v="111.4"/>
    <n v="1014.67"/>
    <n v="293669.09999999998"/>
    <m/>
    <m/>
    <m/>
    <m/>
    <m/>
    <m/>
    <m/>
    <m/>
    <m/>
    <m/>
    <n v="7538.11"/>
    <n v="57449"/>
    <n v="199.48"/>
    <n v="314.08999999999997"/>
  </r>
  <r>
    <x v="47"/>
    <x v="47"/>
    <x v="13"/>
    <x v="1"/>
    <x v="41"/>
    <x v="1495"/>
    <n v="100"/>
    <n v="2.78"/>
    <n v="126.33"/>
    <n v="352.47"/>
    <n v="217.26"/>
    <n v="626"/>
    <n v="17.39"/>
    <m/>
    <m/>
    <m/>
    <m/>
    <m/>
    <m/>
    <m/>
    <m/>
    <m/>
    <m/>
    <m/>
    <m/>
    <n v="35.15"/>
    <n v="1088"/>
    <n v="30.22"/>
    <n v="11.72"/>
  </r>
  <r>
    <x v="18"/>
    <x v="18"/>
    <x v="14"/>
    <x v="4"/>
    <x v="30"/>
    <x v="1496"/>
    <n v="4932"/>
    <n v="8.56"/>
    <n v="468.17"/>
    <n v="20898.96"/>
    <n v="0"/>
    <m/>
    <m/>
    <m/>
    <m/>
    <m/>
    <m/>
    <m/>
    <m/>
    <m/>
    <n v="2276"/>
    <n v="7331"/>
    <n v="12.73"/>
    <n v="47"/>
    <n v="50945.98"/>
    <n v="182200"/>
    <n v="26797"/>
    <n v="46.52"/>
    <n v="3795.83"/>
  </r>
  <r>
    <x v="83"/>
    <x v="83"/>
    <x v="13"/>
    <x v="5"/>
    <x v="38"/>
    <x v="1497"/>
    <n v="104497"/>
    <n v="155.5"/>
    <n v="10377.86"/>
    <n v="540478.80000000005"/>
    <n v="0"/>
    <m/>
    <m/>
    <m/>
    <m/>
    <m/>
    <m/>
    <m/>
    <m/>
    <m/>
    <m/>
    <m/>
    <m/>
    <m/>
    <m/>
    <n v="1412"/>
    <n v="15460"/>
    <n v="23.01"/>
    <n v="25.21"/>
  </r>
  <r>
    <x v="155"/>
    <x v="155"/>
    <x v="7"/>
    <x v="2"/>
    <x v="2"/>
    <x v="1498"/>
    <n v="38862"/>
    <n v="50.6"/>
    <n v="4749.38"/>
    <n v="282682.8"/>
    <n v="0"/>
    <m/>
    <m/>
    <m/>
    <m/>
    <m/>
    <m/>
    <m/>
    <m/>
    <m/>
    <m/>
    <m/>
    <m/>
    <m/>
    <m/>
    <n v="14196.91"/>
    <n v="31775"/>
    <n v="41.37"/>
    <n v="221.83"/>
  </r>
  <r>
    <x v="8"/>
    <x v="8"/>
    <x v="5"/>
    <x v="2"/>
    <x v="2"/>
    <x v="323"/>
    <n v="39267"/>
    <n v="51.13"/>
    <n v="3402.5"/>
    <n v="202516.8"/>
    <n v="24413"/>
    <n v="34732"/>
    <n v="45.22"/>
    <n v="381.45"/>
    <n v="294403.69"/>
    <m/>
    <m/>
    <m/>
    <m/>
    <m/>
    <m/>
    <m/>
    <m/>
    <m/>
    <m/>
    <n v="2.14"/>
    <n v="11980"/>
    <n v="15.6"/>
    <n v="0.03"/>
  </r>
  <r>
    <x v="95"/>
    <x v="95"/>
    <x v="9"/>
    <x v="7"/>
    <x v="30"/>
    <x v="1499"/>
    <n v="57508"/>
    <n v="99.84"/>
    <n v="7807.23"/>
    <n v="348514.71"/>
    <n v="0"/>
    <m/>
    <m/>
    <m/>
    <m/>
    <m/>
    <m/>
    <m/>
    <m/>
    <m/>
    <m/>
    <m/>
    <m/>
    <m/>
    <m/>
    <n v="170650"/>
    <n v="5833"/>
    <n v="10.130000000000001"/>
    <n v="3555.21"/>
  </r>
  <r>
    <x v="81"/>
    <x v="81"/>
    <x v="7"/>
    <x v="2"/>
    <x v="81"/>
    <x v="1500"/>
    <n v="5781"/>
    <n v="15.54"/>
    <n v="1819.35"/>
    <n v="52452"/>
    <n v="15705.14"/>
    <n v="5641"/>
    <n v="15.16"/>
    <n v="506.62"/>
    <n v="189393"/>
    <m/>
    <m/>
    <m/>
    <m/>
    <m/>
    <m/>
    <m/>
    <m/>
    <m/>
    <m/>
    <n v="58"/>
    <n v="2415"/>
    <n v="6.49"/>
    <n v="1.87"/>
  </r>
  <r>
    <x v="24"/>
    <x v="24"/>
    <x v="4"/>
    <x v="11"/>
    <x v="26"/>
    <x v="1501"/>
    <n v="867"/>
    <n v="1.06"/>
    <n v="43.49"/>
    <n v="2750.01"/>
    <n v="380.21"/>
    <n v="585"/>
    <n v="0.72"/>
    <n v="5.59"/>
    <n v="4585.1099999999997"/>
    <m/>
    <m/>
    <m/>
    <m/>
    <m/>
    <m/>
    <m/>
    <m/>
    <m/>
    <m/>
    <n v="3371"/>
    <n v="40244"/>
    <n v="49.32"/>
    <n v="49.57"/>
  </r>
  <r>
    <x v="215"/>
    <x v="215"/>
    <x v="8"/>
    <x v="2"/>
    <x v="12"/>
    <x v="1502"/>
    <n v="18196"/>
    <n v="108.31"/>
    <n v="6285.71"/>
    <n v="81840"/>
    <n v="0"/>
    <m/>
    <m/>
    <m/>
    <m/>
    <m/>
    <m/>
    <m/>
    <m/>
    <m/>
    <n v="7204"/>
    <n v="16427"/>
    <n v="97.78"/>
    <n v="514"/>
    <n v="161254.34"/>
    <n v="529.91"/>
    <n v="4715"/>
    <n v="28.07"/>
    <n v="37.85"/>
  </r>
  <r>
    <x v="71"/>
    <x v="71"/>
    <x v="8"/>
    <x v="7"/>
    <x v="38"/>
    <x v="1503"/>
    <n v="74832"/>
    <n v="111.36"/>
    <n v="8715.84"/>
    <n v="453920.91"/>
    <n v="0"/>
    <m/>
    <m/>
    <m/>
    <m/>
    <m/>
    <m/>
    <m/>
    <m/>
    <m/>
    <m/>
    <m/>
    <m/>
    <m/>
    <m/>
    <n v="40888"/>
    <n v="14304"/>
    <n v="21.29"/>
    <n v="730.14"/>
  </r>
  <r>
    <x v="38"/>
    <x v="38"/>
    <x v="13"/>
    <x v="6"/>
    <x v="7"/>
    <x v="1504"/>
    <n v="42"/>
    <n v="1.75"/>
    <n v="98.5"/>
    <n v="183.21"/>
    <n v="378"/>
    <n v="560"/>
    <n v="23.33"/>
    <n v="189"/>
    <n v="4558.42"/>
    <m/>
    <m/>
    <m/>
    <m/>
    <m/>
    <m/>
    <m/>
    <m/>
    <m/>
    <m/>
    <n v="175"/>
    <n v="1135"/>
    <n v="47.29"/>
    <n v="87.5"/>
  </r>
  <r>
    <x v="77"/>
    <x v="77"/>
    <x v="4"/>
    <x v="1"/>
    <x v="51"/>
    <x v="4"/>
    <m/>
    <m/>
    <m/>
    <m/>
    <n v="0"/>
    <m/>
    <m/>
    <m/>
    <m/>
    <m/>
    <m/>
    <m/>
    <m/>
    <m/>
    <m/>
    <m/>
    <m/>
    <m/>
    <m/>
    <n v="23.93"/>
    <n v="863"/>
    <n v="71.92"/>
    <n v="23.93"/>
  </r>
  <r>
    <x v="67"/>
    <x v="67"/>
    <x v="12"/>
    <x v="2"/>
    <x v="42"/>
    <x v="1505"/>
    <n v="14439"/>
    <n v="40.11"/>
    <n v="2625.33"/>
    <n v="73246.8"/>
    <n v="16668.28"/>
    <n v="21586"/>
    <n v="59.96"/>
    <n v="555.61"/>
    <n v="201007.83"/>
    <m/>
    <m/>
    <m/>
    <m/>
    <m/>
    <m/>
    <m/>
    <m/>
    <m/>
    <m/>
    <n v="79100"/>
    <n v="10040"/>
    <n v="27.89"/>
    <n v="2636.67"/>
  </r>
  <r>
    <x v="20"/>
    <x v="20"/>
    <x v="13"/>
    <x v="18"/>
    <x v="6"/>
    <x v="1506"/>
    <n v="52"/>
    <n v="0.54"/>
    <n v="29.13"/>
    <n v="216.69"/>
    <n v="33.950000000000003"/>
    <n v="86"/>
    <n v="0.9"/>
    <n v="4.24"/>
    <n v="409.38"/>
    <m/>
    <m/>
    <m/>
    <m/>
    <m/>
    <m/>
    <m/>
    <m/>
    <m/>
    <m/>
    <n v="46300"/>
    <n v="3302"/>
    <n v="34.4"/>
    <n v="5787.5"/>
  </r>
  <r>
    <x v="37"/>
    <x v="37"/>
    <x v="13"/>
    <x v="3"/>
    <x v="98"/>
    <x v="925"/>
    <n v="61"/>
    <n v="0.28000000000000003"/>
    <n v="11.11"/>
    <n v="186"/>
    <n v="5.82"/>
    <n v="35"/>
    <n v="0.16"/>
    <n v="0.32"/>
    <n v="70.180000000000007"/>
    <m/>
    <m/>
    <m/>
    <m/>
    <m/>
    <m/>
    <m/>
    <m/>
    <m/>
    <m/>
    <n v="145.61000000000001"/>
    <n v="1155"/>
    <n v="5.35"/>
    <n v="8.09"/>
  </r>
  <r>
    <x v="9"/>
    <x v="9"/>
    <x v="14"/>
    <x v="1"/>
    <x v="28"/>
    <x v="1507"/>
    <n v="69"/>
    <n v="0.48"/>
    <n v="28.58"/>
    <n v="318.99"/>
    <n v="54"/>
    <n v="84"/>
    <n v="0.57999999999999996"/>
    <n v="4.5"/>
    <n v="651.20000000000005"/>
    <m/>
    <m/>
    <m/>
    <m/>
    <m/>
    <m/>
    <m/>
    <m/>
    <m/>
    <m/>
    <n v="1747.64"/>
    <n v="5765"/>
    <n v="40.03"/>
    <n v="145.63999999999999"/>
  </r>
  <r>
    <x v="62"/>
    <x v="62"/>
    <x v="15"/>
    <x v="2"/>
    <x v="127"/>
    <x v="1508"/>
    <n v="59105"/>
    <n v="78.180000000000007"/>
    <n v="7259.17"/>
    <n v="425315.04"/>
    <n v="9609"/>
    <n v="14078"/>
    <n v="18.62"/>
    <n v="152.52000000000001"/>
    <n v="115877.81"/>
    <m/>
    <m/>
    <m/>
    <m/>
    <m/>
    <m/>
    <m/>
    <m/>
    <m/>
    <m/>
    <n v="1844"/>
    <n v="9837"/>
    <n v="13.01"/>
    <n v="29.27"/>
  </r>
  <r>
    <x v="88"/>
    <x v="88"/>
    <x v="5"/>
    <x v="7"/>
    <x v="65"/>
    <x v="1509"/>
    <n v="241073"/>
    <n v="133.93"/>
    <n v="10228.629999999999"/>
    <n v="1426893.42"/>
    <n v="14557.66"/>
    <n v="14210"/>
    <n v="7.89"/>
    <n v="97.05"/>
    <n v="175555.23"/>
    <m/>
    <m/>
    <m/>
    <m/>
    <m/>
    <m/>
    <m/>
    <m/>
    <m/>
    <m/>
    <n v="492300"/>
    <n v="107988"/>
    <n v="59.99"/>
    <n v="3282"/>
  </r>
  <r>
    <x v="51"/>
    <x v="51"/>
    <x v="12"/>
    <x v="1"/>
    <x v="41"/>
    <x v="1510"/>
    <n v="126"/>
    <n v="3.5"/>
    <n v="39"/>
    <n v="108.81"/>
    <n v="0"/>
    <m/>
    <m/>
    <m/>
    <m/>
    <m/>
    <m/>
    <m/>
    <m/>
    <m/>
    <n v="208"/>
    <n v="539"/>
    <n v="14.97"/>
    <n v="69"/>
    <n v="4655.87"/>
    <n v="12.97"/>
    <n v="368"/>
    <n v="10.220000000000001"/>
    <n v="4.32"/>
  </r>
  <r>
    <x v="14"/>
    <x v="14"/>
    <x v="7"/>
    <x v="4"/>
    <x v="26"/>
    <x v="1511"/>
    <n v="4642"/>
    <n v="5.69"/>
    <n v="436.28"/>
    <n v="27590.31"/>
    <n v="30059.17"/>
    <n v="31130"/>
    <n v="38.15"/>
    <n v="442.05"/>
    <n v="362492.5"/>
    <m/>
    <m/>
    <m/>
    <m/>
    <m/>
    <m/>
    <m/>
    <m/>
    <m/>
    <m/>
    <n v="0"/>
    <m/>
    <m/>
    <n v="0"/>
  </r>
  <r>
    <x v="56"/>
    <x v="56"/>
    <x v="15"/>
    <x v="6"/>
    <x v="6"/>
    <x v="1512"/>
    <n v="5598"/>
    <n v="58.31"/>
    <n v="3385"/>
    <n v="25184.400000000001"/>
    <n v="761.4"/>
    <n v="1054"/>
    <n v="10.98"/>
    <n v="95.17"/>
    <n v="9181.91"/>
    <m/>
    <m/>
    <m/>
    <m/>
    <m/>
    <m/>
    <m/>
    <m/>
    <m/>
    <m/>
    <n v="84500"/>
    <n v="10702"/>
    <n v="111.48"/>
    <n v="10562.5"/>
  </r>
  <r>
    <x v="204"/>
    <x v="204"/>
    <x v="15"/>
    <x v="1"/>
    <x v="16"/>
    <x v="4"/>
    <m/>
    <m/>
    <m/>
    <m/>
    <n v="0"/>
    <m/>
    <m/>
    <m/>
    <m/>
    <m/>
    <m/>
    <m/>
    <m/>
    <m/>
    <m/>
    <m/>
    <m/>
    <m/>
    <m/>
    <n v="6.8"/>
    <n v="5289"/>
    <n v="110.19"/>
    <n v="1.7"/>
  </r>
  <r>
    <x v="29"/>
    <x v="29"/>
    <x v="9"/>
    <x v="2"/>
    <x v="102"/>
    <x v="1513"/>
    <n v="104259"/>
    <n v="84.35"/>
    <n v="6273.4"/>
    <n v="600928.80000000005"/>
    <n v="4248.3"/>
    <n v="58858"/>
    <n v="47.62"/>
    <m/>
    <m/>
    <m/>
    <m/>
    <m/>
    <m/>
    <m/>
    <m/>
    <m/>
    <m/>
    <m/>
    <m/>
    <n v="4091"/>
    <n v="33840"/>
    <n v="27.38"/>
    <n v="39.72"/>
  </r>
  <r>
    <x v="152"/>
    <x v="152"/>
    <x v="9"/>
    <x v="12"/>
    <x v="6"/>
    <x v="4"/>
    <m/>
    <m/>
    <m/>
    <m/>
    <n v="0"/>
    <m/>
    <m/>
    <m/>
    <m/>
    <m/>
    <m/>
    <m/>
    <m/>
    <m/>
    <m/>
    <m/>
    <m/>
    <m/>
    <m/>
    <n v="0"/>
    <m/>
    <m/>
    <n v="0"/>
  </r>
  <r>
    <x v="122"/>
    <x v="122"/>
    <x v="1"/>
    <x v="4"/>
    <x v="121"/>
    <x v="1514"/>
    <n v="113782"/>
    <n v="33.15"/>
    <n v="4984.0600000000004"/>
    <n v="1325661.06"/>
    <n v="0"/>
    <n v="0"/>
    <n v="0"/>
    <m/>
    <m/>
    <n v="0"/>
    <n v="0"/>
    <n v="0"/>
    <n v="0"/>
    <n v="0"/>
    <n v="2327"/>
    <n v="4377"/>
    <n v="1.28"/>
    <n v="8"/>
    <n v="52087.57"/>
    <n v="13795.36"/>
    <n v="111865"/>
    <n v="32.590000000000003"/>
    <n v="48.24"/>
  </r>
  <r>
    <x v="30"/>
    <x v="30"/>
    <x v="5"/>
    <x v="5"/>
    <x v="128"/>
    <x v="1515"/>
    <n v="197501"/>
    <n v="124.68"/>
    <n v="11137.89"/>
    <n v="1367287.86"/>
    <n v="0"/>
    <m/>
    <m/>
    <m/>
    <m/>
    <m/>
    <m/>
    <m/>
    <m/>
    <m/>
    <m/>
    <m/>
    <m/>
    <m/>
    <m/>
    <n v="3723"/>
    <n v="51626"/>
    <n v="32.590000000000003"/>
    <n v="28.2"/>
  </r>
  <r>
    <x v="78"/>
    <x v="78"/>
    <x v="5"/>
    <x v="6"/>
    <x v="53"/>
    <x v="4"/>
    <m/>
    <m/>
    <m/>
    <m/>
    <n v="0"/>
    <m/>
    <m/>
    <m/>
    <m/>
    <m/>
    <m/>
    <m/>
    <m/>
    <m/>
    <m/>
    <m/>
    <m/>
    <m/>
    <m/>
    <n v="81573.289999999994"/>
    <n v="11859"/>
    <n v="76.02"/>
    <n v="6274.87"/>
  </r>
  <r>
    <x v="46"/>
    <x v="46"/>
    <x v="3"/>
    <x v="0"/>
    <x v="58"/>
    <x v="1516"/>
    <n v="148329"/>
    <n v="118.85"/>
    <n v="9763.2000000000007"/>
    <n v="944296.89"/>
    <n v="0"/>
    <n v="1699"/>
    <n v="1.36"/>
    <m/>
    <m/>
    <m/>
    <m/>
    <m/>
    <m/>
    <m/>
    <m/>
    <m/>
    <m/>
    <m/>
    <m/>
    <n v="0"/>
    <n v="8771"/>
    <n v="7.03"/>
    <n v="0"/>
  </r>
  <r>
    <x v="80"/>
    <x v="80"/>
    <x v="15"/>
    <x v="1"/>
    <x v="41"/>
    <x v="4"/>
    <m/>
    <m/>
    <m/>
    <m/>
    <n v="0"/>
    <m/>
    <m/>
    <m/>
    <m/>
    <m/>
    <m/>
    <m/>
    <m/>
    <m/>
    <m/>
    <m/>
    <m/>
    <m/>
    <m/>
    <n v="22100"/>
    <n v="2294"/>
    <n v="63.72"/>
    <n v="7366.67"/>
  </r>
  <r>
    <x v="41"/>
    <x v="41"/>
    <x v="0"/>
    <x v="0"/>
    <x v="42"/>
    <x v="1517"/>
    <n v="15917"/>
    <n v="44.21"/>
    <n v="3461.63"/>
    <n v="96579.57"/>
    <n v="6972.84"/>
    <n v="9269"/>
    <n v="25.75"/>
    <n v="232.43"/>
    <n v="84087.59"/>
    <m/>
    <m/>
    <m/>
    <m/>
    <m/>
    <m/>
    <m/>
    <m/>
    <m/>
    <m/>
    <n v="1.34"/>
    <n v="9672"/>
    <n v="26.87"/>
    <n v="0.04"/>
  </r>
  <r>
    <x v="75"/>
    <x v="75"/>
    <x v="13"/>
    <x v="5"/>
    <x v="9"/>
    <x v="1518"/>
    <n v="21736"/>
    <n v="45.28"/>
    <n v="3765"/>
    <n v="140058"/>
    <n v="8220.17"/>
    <n v="11662"/>
    <n v="24.3"/>
    <n v="205.5"/>
    <n v="99129.55"/>
    <m/>
    <m/>
    <m/>
    <m/>
    <m/>
    <m/>
    <m/>
    <m/>
    <m/>
    <m/>
    <n v="114600"/>
    <n v="4966"/>
    <n v="10.35"/>
    <n v="2865"/>
  </r>
  <r>
    <x v="115"/>
    <x v="115"/>
    <x v="14"/>
    <x v="2"/>
    <x v="38"/>
    <x v="1519"/>
    <n v="98160"/>
    <n v="146.07"/>
    <n v="11082.14"/>
    <n v="577158"/>
    <n v="0"/>
    <m/>
    <m/>
    <m/>
    <m/>
    <m/>
    <m/>
    <m/>
    <m/>
    <m/>
    <m/>
    <m/>
    <m/>
    <m/>
    <m/>
    <n v="165900"/>
    <n v="7939"/>
    <n v="11.81"/>
    <n v="2962.5"/>
  </r>
  <r>
    <x v="96"/>
    <x v="96"/>
    <x v="9"/>
    <x v="2"/>
    <x v="42"/>
    <x v="1520"/>
    <n v="16177"/>
    <n v="44.94"/>
    <n v="2966.93"/>
    <n v="82777.440000000002"/>
    <n v="21817.9"/>
    <n v="27666"/>
    <n v="76.849999999999994"/>
    <n v="727.26"/>
    <n v="263108.65000000002"/>
    <m/>
    <m/>
    <m/>
    <m/>
    <m/>
    <m/>
    <m/>
    <m/>
    <m/>
    <m/>
    <n v="83610"/>
    <n v="10477"/>
    <n v="29.1"/>
    <n v="2787"/>
  </r>
  <r>
    <x v="101"/>
    <x v="101"/>
    <x v="8"/>
    <x v="7"/>
    <x v="36"/>
    <x v="1521"/>
    <n v="69095"/>
    <n v="92.87"/>
    <n v="8496.77"/>
    <n v="489924"/>
    <n v="0"/>
    <m/>
    <m/>
    <m/>
    <m/>
    <m/>
    <m/>
    <m/>
    <m/>
    <m/>
    <m/>
    <m/>
    <m/>
    <m/>
    <m/>
    <n v="307735.26"/>
    <n v="30643"/>
    <n v="41.19"/>
    <n v="4963.47"/>
  </r>
  <r>
    <x v="143"/>
    <x v="143"/>
    <x v="1"/>
    <x v="7"/>
    <x v="9"/>
    <x v="1522"/>
    <n v="30347"/>
    <n v="63.22"/>
    <n v="5913.13"/>
    <n v="219968.25"/>
    <n v="18211"/>
    <n v="23961"/>
    <n v="49.92"/>
    <n v="455.28"/>
    <n v="219611.91"/>
    <m/>
    <m/>
    <m/>
    <m/>
    <m/>
    <m/>
    <m/>
    <m/>
    <m/>
    <m/>
    <n v="1423"/>
    <n v="3557"/>
    <n v="7.41"/>
    <n v="35.58"/>
  </r>
  <r>
    <x v="63"/>
    <x v="63"/>
    <x v="11"/>
    <x v="7"/>
    <x v="126"/>
    <x v="1523"/>
    <n v="352019"/>
    <n v="140.36000000000001"/>
    <n v="10837.21"/>
    <n v="2106428.61"/>
    <n v="0"/>
    <n v="1601"/>
    <n v="0.64"/>
    <m/>
    <m/>
    <m/>
    <m/>
    <m/>
    <m/>
    <m/>
    <m/>
    <m/>
    <m/>
    <m/>
    <m/>
    <n v="1294118"/>
    <n v="204775"/>
    <n v="81.650000000000006"/>
    <n v="6191.95"/>
  </r>
  <r>
    <x v="197"/>
    <x v="197"/>
    <x v="8"/>
    <x v="12"/>
    <x v="1"/>
    <x v="4"/>
    <m/>
    <m/>
    <m/>
    <m/>
    <n v="0"/>
    <m/>
    <m/>
    <m/>
    <m/>
    <m/>
    <m/>
    <m/>
    <m/>
    <m/>
    <m/>
    <m/>
    <m/>
    <m/>
    <m/>
    <n v="0"/>
    <m/>
    <m/>
    <n v="0"/>
  </r>
  <r>
    <x v="56"/>
    <x v="56"/>
    <x v="11"/>
    <x v="40"/>
    <x v="31"/>
    <x v="1524"/>
    <n v="13625"/>
    <n v="56.77"/>
    <n v="3176"/>
    <n v="59073.599999999999"/>
    <n v="4168.5200000000004"/>
    <n v="5543"/>
    <n v="23.1"/>
    <n v="208.43"/>
    <n v="50269.39"/>
    <m/>
    <m/>
    <m/>
    <m/>
    <m/>
    <m/>
    <m/>
    <m/>
    <m/>
    <m/>
    <n v="34724"/>
    <n v="8818"/>
    <n v="36.74"/>
    <n v="1736.2"/>
  </r>
  <r>
    <x v="80"/>
    <x v="80"/>
    <x v="8"/>
    <x v="5"/>
    <x v="69"/>
    <x v="1525"/>
    <n v="73304"/>
    <n v="105.32"/>
    <n v="8626"/>
    <n v="465286.44"/>
    <n v="0"/>
    <m/>
    <m/>
    <m/>
    <m/>
    <m/>
    <m/>
    <m/>
    <m/>
    <m/>
    <m/>
    <m/>
    <m/>
    <m/>
    <m/>
    <n v="178800"/>
    <n v="22370"/>
    <n v="32.14"/>
    <n v="3082.76"/>
  </r>
  <r>
    <x v="78"/>
    <x v="78"/>
    <x v="11"/>
    <x v="11"/>
    <x v="123"/>
    <x v="4"/>
    <m/>
    <m/>
    <m/>
    <m/>
    <n v="0"/>
    <m/>
    <m/>
    <m/>
    <m/>
    <m/>
    <m/>
    <m/>
    <m/>
    <m/>
    <m/>
    <m/>
    <m/>
    <m/>
    <m/>
    <n v="254950"/>
    <n v="24588"/>
    <n v="49.98"/>
    <n v="6218.29"/>
  </r>
  <r>
    <x v="47"/>
    <x v="47"/>
    <x v="11"/>
    <x v="1"/>
    <x v="41"/>
    <x v="0"/>
    <n v="0"/>
    <n v="0"/>
    <n v="0"/>
    <n v="0"/>
    <n v="0"/>
    <n v="0"/>
    <n v="0"/>
    <m/>
    <m/>
    <m/>
    <m/>
    <m/>
    <m/>
    <m/>
    <m/>
    <m/>
    <m/>
    <m/>
    <m/>
    <n v="0.31"/>
    <n v="820"/>
    <n v="22.78"/>
    <n v="0.1"/>
  </r>
  <r>
    <x v="44"/>
    <x v="44"/>
    <x v="10"/>
    <x v="12"/>
    <x v="4"/>
    <x v="1526"/>
    <n v="2035"/>
    <n v="24.23"/>
    <n v="2089.71"/>
    <n v="13604.04"/>
    <n v="3801.16"/>
    <n v="5417"/>
    <n v="64.489999999999995"/>
    <n v="543.02"/>
    <n v="45839.38"/>
    <m/>
    <m/>
    <m/>
    <m/>
    <m/>
    <m/>
    <m/>
    <m/>
    <m/>
    <m/>
    <n v="492"/>
    <n v="3191"/>
    <n v="37.99"/>
    <n v="70.290000000000006"/>
  </r>
  <r>
    <x v="197"/>
    <x v="197"/>
    <x v="14"/>
    <x v="13"/>
    <x v="6"/>
    <x v="4"/>
    <m/>
    <m/>
    <m/>
    <m/>
    <n v="0"/>
    <m/>
    <m/>
    <m/>
    <m/>
    <m/>
    <m/>
    <m/>
    <m/>
    <m/>
    <m/>
    <m/>
    <m/>
    <m/>
    <m/>
    <n v="0"/>
    <m/>
    <m/>
    <n v="0"/>
  </r>
  <r>
    <x v="223"/>
    <x v="223"/>
    <x v="9"/>
    <x v="2"/>
    <x v="31"/>
    <x v="1527"/>
    <n v="3602"/>
    <n v="15.01"/>
    <n v="1419.5"/>
    <n v="26402.7"/>
    <n v="2102"/>
    <n v="3319"/>
    <n v="13.83"/>
    <m/>
    <m/>
    <m/>
    <m/>
    <m/>
    <m/>
    <m/>
    <m/>
    <m/>
    <m/>
    <m/>
    <m/>
    <n v="10819.92"/>
    <n v="7635"/>
    <n v="31.81"/>
    <n v="541"/>
  </r>
  <r>
    <x v="25"/>
    <x v="25"/>
    <x v="10"/>
    <x v="14"/>
    <x v="17"/>
    <x v="1528"/>
    <n v="54248"/>
    <n v="90.41"/>
    <n v="10320"/>
    <n v="479880"/>
    <n v="0"/>
    <m/>
    <m/>
    <m/>
    <m/>
    <m/>
    <m/>
    <m/>
    <m/>
    <m/>
    <m/>
    <m/>
    <m/>
    <m/>
    <m/>
    <n v="2850"/>
    <n v="55325"/>
    <n v="92.21"/>
    <n v="57"/>
  </r>
  <r>
    <x v="166"/>
    <x v="166"/>
    <x v="15"/>
    <x v="7"/>
    <x v="20"/>
    <x v="1529"/>
    <n v="97678"/>
    <n v="135.66"/>
    <n v="11213.33"/>
    <n v="625704"/>
    <n v="0"/>
    <n v="0"/>
    <n v="0"/>
    <n v="0"/>
    <n v="0"/>
    <m/>
    <m/>
    <m/>
    <m/>
    <m/>
    <m/>
    <m/>
    <m/>
    <m/>
    <m/>
    <n v="974"/>
    <n v="8154"/>
    <n v="11.33"/>
    <n v="16.23"/>
  </r>
  <r>
    <x v="139"/>
    <x v="139"/>
    <x v="1"/>
    <x v="1"/>
    <x v="28"/>
    <x v="4"/>
    <m/>
    <m/>
    <m/>
    <m/>
    <n v="0"/>
    <m/>
    <m/>
    <m/>
    <m/>
    <m/>
    <m/>
    <m/>
    <m/>
    <m/>
    <m/>
    <m/>
    <m/>
    <m/>
    <m/>
    <n v="129.88"/>
    <n v="7917"/>
    <n v="54.98"/>
    <n v="10.82"/>
  </r>
  <r>
    <x v="4"/>
    <x v="4"/>
    <x v="11"/>
    <x v="18"/>
    <x v="16"/>
    <x v="1530"/>
    <n v="119"/>
    <n v="2.48"/>
    <n v="45.5"/>
    <n v="169.26"/>
    <n v="0"/>
    <m/>
    <m/>
    <m/>
    <m/>
    <m/>
    <m/>
    <m/>
    <m/>
    <m/>
    <m/>
    <m/>
    <m/>
    <m/>
    <m/>
    <n v="561"/>
    <n v="2883"/>
    <n v="60.06"/>
    <n v="140.25"/>
  </r>
  <r>
    <x v="11"/>
    <x v="11"/>
    <x v="5"/>
    <x v="2"/>
    <x v="29"/>
    <x v="1531"/>
    <n v="85187"/>
    <n v="136.52000000000001"/>
    <n v="10308.06"/>
    <n v="498497.67"/>
    <n v="0"/>
    <m/>
    <m/>
    <m/>
    <m/>
    <n v="1014"/>
    <n v="3054"/>
    <n v="4.8899999999999997"/>
    <n v="19"/>
    <n v="12846.37"/>
    <m/>
    <m/>
    <m/>
    <m/>
    <m/>
    <n v="95800"/>
    <n v="7101"/>
    <n v="11.38"/>
    <n v="1842.31"/>
  </r>
  <r>
    <x v="91"/>
    <x v="91"/>
    <x v="14"/>
    <x v="4"/>
    <x v="62"/>
    <x v="1532"/>
    <n v="32823"/>
    <n v="30.06"/>
    <n v="2194.59"/>
    <n v="185728.44"/>
    <n v="70149.37"/>
    <n v="74932"/>
    <n v="68.62"/>
    <n v="770.87"/>
    <n v="845952.29"/>
    <m/>
    <m/>
    <m/>
    <m/>
    <m/>
    <m/>
    <m/>
    <m/>
    <m/>
    <m/>
    <n v="787059"/>
    <n v="35319"/>
    <n v="32.340000000000003"/>
    <n v="8649"/>
  </r>
  <r>
    <x v="31"/>
    <x v="31"/>
    <x v="14"/>
    <x v="1"/>
    <x v="16"/>
    <x v="0"/>
    <n v="0"/>
    <n v="0"/>
    <n v="0"/>
    <n v="0"/>
    <n v="0"/>
    <n v="0"/>
    <n v="0"/>
    <n v="0"/>
    <n v="0"/>
    <m/>
    <m/>
    <m/>
    <m/>
    <m/>
    <m/>
    <m/>
    <m/>
    <m/>
    <m/>
    <n v="332"/>
    <n v="4103"/>
    <n v="85.48"/>
    <n v="83"/>
  </r>
  <r>
    <x v="179"/>
    <x v="179"/>
    <x v="3"/>
    <x v="1"/>
    <x v="31"/>
    <x v="1533"/>
    <n v="2336"/>
    <n v="9.73"/>
    <n v="526.65"/>
    <n v="9795.69"/>
    <n v="0"/>
    <m/>
    <m/>
    <m/>
    <m/>
    <m/>
    <m/>
    <m/>
    <m/>
    <m/>
    <m/>
    <m/>
    <m/>
    <m/>
    <m/>
    <n v="1389.88"/>
    <n v="8648"/>
    <n v="36.03"/>
    <n v="69.489999999999995"/>
  </r>
  <r>
    <x v="63"/>
    <x v="63"/>
    <x v="0"/>
    <x v="2"/>
    <x v="38"/>
    <x v="1534"/>
    <n v="3213"/>
    <n v="4.78"/>
    <n v="1105.54"/>
    <n v="57576.3"/>
    <n v="39419.980000000003"/>
    <n v="22446"/>
    <n v="33.4"/>
    <n v="703.93"/>
    <n v="475377.37"/>
    <m/>
    <m/>
    <m/>
    <m/>
    <m/>
    <m/>
    <m/>
    <m/>
    <m/>
    <m/>
    <n v="303977"/>
    <n v="56511"/>
    <n v="84.09"/>
    <n v="5428.16"/>
  </r>
  <r>
    <x v="157"/>
    <x v="157"/>
    <x v="14"/>
    <x v="7"/>
    <x v="28"/>
    <x v="1535"/>
    <n v="3825"/>
    <n v="26.56"/>
    <n v="1440.83"/>
    <n v="16079.7"/>
    <n v="3006.79"/>
    <n v="4184"/>
    <n v="29.06"/>
    <n v="250.57"/>
    <n v="36259.78"/>
    <m/>
    <m/>
    <m/>
    <m/>
    <m/>
    <m/>
    <m/>
    <m/>
    <m/>
    <m/>
    <n v="95.06"/>
    <n v="24338"/>
    <n v="169.01"/>
    <n v="7.92"/>
  </r>
  <r>
    <x v="20"/>
    <x v="20"/>
    <x v="4"/>
    <x v="4"/>
    <x v="10"/>
    <x v="1536"/>
    <n v="8725"/>
    <n v="9.83"/>
    <n v="569.47"/>
    <n v="39191.129999999997"/>
    <n v="1270.6099999999999"/>
    <n v="2084"/>
    <n v="2.35"/>
    <n v="17.170000000000002"/>
    <n v="15322.68"/>
    <m/>
    <m/>
    <m/>
    <m/>
    <m/>
    <m/>
    <m/>
    <m/>
    <m/>
    <m/>
    <n v="461400"/>
    <n v="36905"/>
    <n v="41.56"/>
    <n v="6235.14"/>
  </r>
  <r>
    <x v="24"/>
    <x v="24"/>
    <x v="9"/>
    <x v="2"/>
    <x v="29"/>
    <x v="1537"/>
    <n v="31976"/>
    <n v="51.24"/>
    <n v="3256.56"/>
    <n v="157487.13"/>
    <n v="37911.74"/>
    <n v="54776"/>
    <n v="87.78"/>
    <n v="729.07"/>
    <n v="457189"/>
    <m/>
    <m/>
    <m/>
    <m/>
    <m/>
    <m/>
    <m/>
    <m/>
    <m/>
    <m/>
    <n v="1571"/>
    <n v="3784"/>
    <n v="6.06"/>
    <n v="30.21"/>
  </r>
  <r>
    <x v="17"/>
    <x v="17"/>
    <x v="0"/>
    <x v="1"/>
    <x v="7"/>
    <x v="4"/>
    <n v="10"/>
    <n v="0.42"/>
    <m/>
    <m/>
    <n v="0"/>
    <m/>
    <m/>
    <m/>
    <m/>
    <m/>
    <m/>
    <m/>
    <m/>
    <m/>
    <m/>
    <m/>
    <m/>
    <m/>
    <m/>
    <n v="3220"/>
    <n v="1021"/>
    <n v="42.54"/>
    <n v="1610"/>
  </r>
  <r>
    <x v="109"/>
    <x v="109"/>
    <x v="8"/>
    <x v="2"/>
    <x v="2"/>
    <x v="1538"/>
    <n v="94663"/>
    <n v="123.26"/>
    <n v="9725.6299999999992"/>
    <n v="578869.19999999995"/>
    <n v="0"/>
    <m/>
    <m/>
    <m/>
    <m/>
    <m/>
    <m/>
    <m/>
    <m/>
    <m/>
    <m/>
    <m/>
    <m/>
    <m/>
    <m/>
    <n v="1579"/>
    <n v="5988"/>
    <n v="7.8"/>
    <n v="24.67"/>
  </r>
  <r>
    <x v="26"/>
    <x v="26"/>
    <x v="0"/>
    <x v="2"/>
    <x v="69"/>
    <x v="1539"/>
    <n v="29744"/>
    <n v="42.74"/>
    <n v="3684.83"/>
    <n v="198759.6"/>
    <n v="25898.93"/>
    <n v="35792"/>
    <n v="51.43"/>
    <n v="446.53"/>
    <n v="312322.98"/>
    <m/>
    <m/>
    <m/>
    <m/>
    <m/>
    <m/>
    <m/>
    <m/>
    <m/>
    <m/>
    <n v="1938.37"/>
    <n v="10555"/>
    <n v="15.17"/>
    <n v="33.42"/>
  </r>
  <r>
    <x v="176"/>
    <x v="176"/>
    <x v="8"/>
    <x v="12"/>
    <x v="6"/>
    <x v="4"/>
    <m/>
    <m/>
    <m/>
    <m/>
    <n v="0"/>
    <m/>
    <m/>
    <m/>
    <m/>
    <m/>
    <m/>
    <m/>
    <m/>
    <m/>
    <m/>
    <m/>
    <m/>
    <m/>
    <m/>
    <n v="0"/>
    <m/>
    <m/>
    <n v="0"/>
  </r>
  <r>
    <x v="31"/>
    <x v="31"/>
    <x v="8"/>
    <x v="6"/>
    <x v="41"/>
    <x v="0"/>
    <n v="0"/>
    <n v="0"/>
    <n v="0"/>
    <n v="0"/>
    <n v="0"/>
    <n v="0"/>
    <n v="0"/>
    <n v="0"/>
    <n v="0"/>
    <m/>
    <m/>
    <m/>
    <m/>
    <m/>
    <m/>
    <m/>
    <m/>
    <m/>
    <m/>
    <n v="299"/>
    <n v="5781"/>
    <n v="160.58000000000001"/>
    <n v="99.67"/>
  </r>
  <r>
    <x v="2"/>
    <x v="2"/>
    <x v="0"/>
    <x v="6"/>
    <x v="4"/>
    <x v="1540"/>
    <n v="131"/>
    <n v="1.56"/>
    <n v="13.71"/>
    <n v="89.28"/>
    <n v="0"/>
    <m/>
    <m/>
    <m/>
    <m/>
    <m/>
    <m/>
    <m/>
    <m/>
    <m/>
    <m/>
    <m/>
    <m/>
    <m/>
    <m/>
    <n v="671.34"/>
    <n v="2031"/>
    <n v="24.18"/>
    <n v="95.91"/>
  </r>
  <r>
    <x v="62"/>
    <x v="62"/>
    <x v="15"/>
    <x v="38"/>
    <x v="57"/>
    <x v="1541"/>
    <n v="24790"/>
    <n v="49.19"/>
    <n v="4394.29"/>
    <n v="171640.8"/>
    <n v="28078"/>
    <n v="42446"/>
    <n v="84.22"/>
    <n v="668.52"/>
    <n v="338601.03"/>
    <m/>
    <m/>
    <m/>
    <m/>
    <m/>
    <m/>
    <m/>
    <m/>
    <m/>
    <m/>
    <n v="0"/>
    <n v="0"/>
    <n v="0"/>
    <n v="0"/>
  </r>
  <r>
    <x v="227"/>
    <x v="227"/>
    <x v="14"/>
    <x v="1"/>
    <x v="28"/>
    <x v="1542"/>
    <n v="6244"/>
    <n v="43.36"/>
    <n v="1982.83"/>
    <n v="22128.42"/>
    <n v="6105.72"/>
    <n v="9028"/>
    <n v="62.69"/>
    <n v="508.81"/>
    <n v="73630.740000000005"/>
    <m/>
    <m/>
    <m/>
    <m/>
    <m/>
    <m/>
    <m/>
    <m/>
    <m/>
    <m/>
    <n v="754"/>
    <n v="9448"/>
    <n v="65.61"/>
    <n v="62.83"/>
  </r>
  <r>
    <x v="128"/>
    <x v="128"/>
    <x v="9"/>
    <x v="7"/>
    <x v="28"/>
    <x v="1543"/>
    <n v="9434"/>
    <n v="65.510000000000005"/>
    <n v="5769.17"/>
    <n v="64383.9"/>
    <n v="2929"/>
    <n v="5001"/>
    <n v="34.729999999999997"/>
    <m/>
    <m/>
    <m/>
    <m/>
    <m/>
    <m/>
    <m/>
    <m/>
    <m/>
    <m/>
    <m/>
    <m/>
    <n v="34500"/>
    <n v="2841"/>
    <n v="19.73"/>
    <n v="2875"/>
  </r>
  <r>
    <x v="99"/>
    <x v="99"/>
    <x v="8"/>
    <x v="1"/>
    <x v="28"/>
    <x v="1544"/>
    <n v="335"/>
    <n v="2.33"/>
    <n v="104.92"/>
    <n v="1170.8699999999999"/>
    <n v="0"/>
    <m/>
    <m/>
    <m/>
    <m/>
    <m/>
    <m/>
    <m/>
    <m/>
    <m/>
    <m/>
    <m/>
    <m/>
    <m/>
    <m/>
    <n v="0"/>
    <m/>
    <m/>
    <n v="0"/>
  </r>
  <r>
    <x v="99"/>
    <x v="99"/>
    <x v="13"/>
    <x v="5"/>
    <x v="93"/>
    <x v="1545"/>
    <n v="26810"/>
    <n v="67.7"/>
    <n v="4729.1499999999996"/>
    <n v="145137.66"/>
    <n v="11725.51"/>
    <n v="13070"/>
    <n v="33.01"/>
    <n v="355.32"/>
    <n v="141401.43"/>
    <m/>
    <m/>
    <m/>
    <m/>
    <m/>
    <m/>
    <m/>
    <m/>
    <m/>
    <m/>
    <n v="0"/>
    <m/>
    <m/>
    <n v="0"/>
  </r>
  <r>
    <x v="22"/>
    <x v="22"/>
    <x v="12"/>
    <x v="0"/>
    <x v="30"/>
    <x v="1546"/>
    <n v="18315"/>
    <n v="31.8"/>
    <n v="3082.33"/>
    <n v="137595.35999999999"/>
    <n v="23641.13"/>
    <n v="28935"/>
    <n v="50.23"/>
    <n v="492.52"/>
    <n v="285095.42"/>
    <m/>
    <m/>
    <m/>
    <m/>
    <m/>
    <m/>
    <m/>
    <m/>
    <m/>
    <m/>
    <n v="102.19"/>
    <n v="7497"/>
    <n v="13.02"/>
    <n v="2.13"/>
  </r>
  <r>
    <x v="94"/>
    <x v="94"/>
    <x v="13"/>
    <x v="2"/>
    <x v="38"/>
    <x v="770"/>
    <n v="63127"/>
    <n v="93.94"/>
    <n v="6280"/>
    <n v="327062.40000000002"/>
    <n v="0"/>
    <m/>
    <m/>
    <m/>
    <m/>
    <m/>
    <m/>
    <m/>
    <m/>
    <m/>
    <m/>
    <m/>
    <m/>
    <m/>
    <m/>
    <n v="963.84"/>
    <n v="3848"/>
    <n v="5.73"/>
    <n v="17.21"/>
  </r>
  <r>
    <x v="135"/>
    <x v="135"/>
    <x v="2"/>
    <x v="4"/>
    <x v="57"/>
    <x v="1547"/>
    <n v="2985"/>
    <n v="5.92"/>
    <n v="352.83"/>
    <n v="13781.67"/>
    <n v="380.21"/>
    <n v="1224"/>
    <n v="2.4300000000000002"/>
    <n v="9.0500000000000007"/>
    <n v="4585.1099999999997"/>
    <m/>
    <m/>
    <m/>
    <m/>
    <m/>
    <m/>
    <m/>
    <m/>
    <m/>
    <m/>
    <n v="230311"/>
    <n v="17714"/>
    <n v="35.15"/>
    <n v="5483.6"/>
  </r>
  <r>
    <x v="34"/>
    <x v="34"/>
    <x v="4"/>
    <x v="1"/>
    <x v="7"/>
    <x v="4"/>
    <m/>
    <m/>
    <m/>
    <m/>
    <n v="0"/>
    <m/>
    <m/>
    <m/>
    <m/>
    <m/>
    <m/>
    <m/>
    <m/>
    <m/>
    <m/>
    <m/>
    <m/>
    <m/>
    <m/>
    <n v="228.17"/>
    <n v="1114"/>
    <n v="46.42"/>
    <n v="114.08"/>
  </r>
  <r>
    <x v="46"/>
    <x v="46"/>
    <x v="4"/>
    <x v="1"/>
    <x v="11"/>
    <x v="4"/>
    <m/>
    <m/>
    <m/>
    <m/>
    <n v="0"/>
    <m/>
    <m/>
    <m/>
    <m/>
    <m/>
    <m/>
    <m/>
    <m/>
    <m/>
    <m/>
    <m/>
    <m/>
    <m/>
    <m/>
    <n v="699"/>
    <n v="5469"/>
    <n v="45.58"/>
    <n v="69.900000000000006"/>
  </r>
  <r>
    <x v="14"/>
    <x v="14"/>
    <x v="9"/>
    <x v="0"/>
    <x v="76"/>
    <x v="1548"/>
    <n v="35906"/>
    <n v="66.489999999999995"/>
    <n v="4170.67"/>
    <n v="174542.4"/>
    <n v="18613"/>
    <n v="30251"/>
    <n v="56.02"/>
    <n v="413.62"/>
    <n v="224459.72"/>
    <m/>
    <m/>
    <m/>
    <m/>
    <m/>
    <m/>
    <m/>
    <m/>
    <m/>
    <m/>
    <n v="0"/>
    <n v="11565"/>
    <n v="21.42"/>
    <n v="0"/>
  </r>
  <r>
    <x v="8"/>
    <x v="8"/>
    <x v="9"/>
    <x v="3"/>
    <x v="1"/>
    <x v="4"/>
    <m/>
    <m/>
    <m/>
    <m/>
    <n v="0"/>
    <m/>
    <m/>
    <m/>
    <m/>
    <m/>
    <m/>
    <m/>
    <m/>
    <m/>
    <m/>
    <m/>
    <m/>
    <m/>
    <m/>
    <n v="0"/>
    <m/>
    <m/>
    <n v="0"/>
  </r>
  <r>
    <x v="77"/>
    <x v="77"/>
    <x v="9"/>
    <x v="28"/>
    <x v="6"/>
    <x v="4"/>
    <m/>
    <m/>
    <m/>
    <m/>
    <n v="0"/>
    <m/>
    <m/>
    <m/>
    <m/>
    <m/>
    <m/>
    <m/>
    <m/>
    <m/>
    <m/>
    <m/>
    <m/>
    <m/>
    <m/>
    <n v="0"/>
    <m/>
    <m/>
    <n v="0"/>
  </r>
  <r>
    <x v="39"/>
    <x v="39"/>
    <x v="14"/>
    <x v="2"/>
    <x v="27"/>
    <x v="1549"/>
    <n v="45241"/>
    <n v="99.21"/>
    <n v="15743.82"/>
    <n v="556386.44999999995"/>
    <n v="0"/>
    <n v="54736"/>
    <n v="120.04"/>
    <n v="0"/>
    <n v="0"/>
    <m/>
    <m/>
    <m/>
    <m/>
    <m/>
    <m/>
    <m/>
    <m/>
    <m/>
    <m/>
    <n v="0"/>
    <n v="54987"/>
    <n v="120.59"/>
    <n v="0"/>
  </r>
  <r>
    <x v="4"/>
    <x v="4"/>
    <x v="15"/>
    <x v="7"/>
    <x v="21"/>
    <x v="1550"/>
    <n v="12016"/>
    <n v="41.72"/>
    <n v="2791.17"/>
    <n v="62298.84"/>
    <n v="46576.14"/>
    <n v="10151"/>
    <n v="35.25"/>
    <n v="1940.67"/>
    <n v="561675.64"/>
    <m/>
    <m/>
    <m/>
    <m/>
    <m/>
    <m/>
    <m/>
    <m/>
    <m/>
    <m/>
    <n v="381"/>
    <n v="1669"/>
    <n v="5.8"/>
    <n v="15.88"/>
  </r>
  <r>
    <x v="11"/>
    <x v="11"/>
    <x v="12"/>
    <x v="2"/>
    <x v="29"/>
    <x v="1551"/>
    <n v="91150"/>
    <n v="146.07"/>
    <n v="9250.52"/>
    <n v="447355.11"/>
    <n v="0"/>
    <m/>
    <m/>
    <m/>
    <m/>
    <n v="298"/>
    <n v="946"/>
    <n v="1.52"/>
    <n v="5"/>
    <n v="3775.36"/>
    <m/>
    <m/>
    <m/>
    <m/>
    <m/>
    <n v="55632"/>
    <n v="2823"/>
    <n v="4.5199999999999996"/>
    <n v="1069.8499999999999"/>
  </r>
  <r>
    <x v="173"/>
    <x v="173"/>
    <x v="13"/>
    <x v="3"/>
    <x v="28"/>
    <x v="1552"/>
    <n v="683"/>
    <n v="4.74"/>
    <n v="235.33"/>
    <n v="2626.32"/>
    <n v="540.25"/>
    <n v="713"/>
    <n v="4.95"/>
    <n v="45.02"/>
    <n v="6515.06"/>
    <m/>
    <n v="15"/>
    <n v="0.1"/>
    <m/>
    <m/>
    <m/>
    <m/>
    <m/>
    <m/>
    <m/>
    <n v="60668"/>
    <n v="3124"/>
    <n v="21.69"/>
    <n v="5055.67"/>
  </r>
  <r>
    <x v="159"/>
    <x v="159"/>
    <x v="14"/>
    <x v="4"/>
    <x v="46"/>
    <x v="4"/>
    <m/>
    <m/>
    <m/>
    <m/>
    <n v="0"/>
    <m/>
    <m/>
    <m/>
    <m/>
    <m/>
    <m/>
    <m/>
    <m/>
    <m/>
    <m/>
    <m/>
    <m/>
    <m/>
    <m/>
    <n v="131462.69"/>
    <n v="30459"/>
    <n v="97.63"/>
    <n v="5056.26"/>
  </r>
  <r>
    <x v="26"/>
    <x v="26"/>
    <x v="11"/>
    <x v="7"/>
    <x v="15"/>
    <x v="1553"/>
    <n v="21318"/>
    <n v="49.35"/>
    <n v="4567.72"/>
    <n v="152927.34"/>
    <n v="11760.43"/>
    <n v="14004"/>
    <n v="32.42"/>
    <m/>
    <m/>
    <m/>
    <m/>
    <m/>
    <m/>
    <m/>
    <m/>
    <m/>
    <m/>
    <m/>
    <m/>
    <n v="131800"/>
    <n v="8159"/>
    <n v="18.89"/>
    <n v="3661.11"/>
  </r>
  <r>
    <x v="99"/>
    <x v="99"/>
    <x v="8"/>
    <x v="12"/>
    <x v="68"/>
    <x v="4"/>
    <m/>
    <m/>
    <m/>
    <m/>
    <n v="0"/>
    <m/>
    <m/>
    <m/>
    <m/>
    <m/>
    <m/>
    <m/>
    <m/>
    <m/>
    <m/>
    <m/>
    <m/>
    <m/>
    <m/>
    <n v="0"/>
    <m/>
    <m/>
    <n v="0"/>
  </r>
  <r>
    <x v="58"/>
    <x v="58"/>
    <x v="14"/>
    <x v="1"/>
    <x v="7"/>
    <x v="734"/>
    <n v="405"/>
    <n v="16.88"/>
    <n v="863.5"/>
    <n v="1606.11"/>
    <n v="3.88"/>
    <n v="35"/>
    <n v="1.46"/>
    <n v="1.94"/>
    <n v="46.79"/>
    <m/>
    <m/>
    <m/>
    <m/>
    <m/>
    <m/>
    <m/>
    <m/>
    <m/>
    <m/>
    <n v="0"/>
    <m/>
    <m/>
    <n v="0"/>
  </r>
  <r>
    <x v="0"/>
    <x v="0"/>
    <x v="4"/>
    <x v="2"/>
    <x v="142"/>
    <x v="4"/>
    <m/>
    <m/>
    <m/>
    <m/>
    <n v="0"/>
    <m/>
    <m/>
    <m/>
    <m/>
    <m/>
    <m/>
    <m/>
    <m/>
    <m/>
    <m/>
    <m/>
    <m/>
    <m/>
    <m/>
    <n v="0"/>
    <m/>
    <m/>
    <n v="0"/>
  </r>
  <r>
    <x v="24"/>
    <x v="24"/>
    <x v="8"/>
    <x v="2"/>
    <x v="29"/>
    <x v="1554"/>
    <n v="40492"/>
    <n v="64.89"/>
    <n v="3485.6"/>
    <n v="168563.43"/>
    <n v="64276.43"/>
    <n v="37576"/>
    <n v="60.22"/>
    <n v="1236.0899999999999"/>
    <n v="775128.76"/>
    <m/>
    <m/>
    <m/>
    <m/>
    <m/>
    <m/>
    <m/>
    <m/>
    <m/>
    <m/>
    <n v="1360"/>
    <n v="9083"/>
    <n v="14.56"/>
    <n v="26.15"/>
  </r>
  <r>
    <x v="119"/>
    <x v="119"/>
    <x v="3"/>
    <x v="14"/>
    <x v="108"/>
    <x v="1555"/>
    <n v="14850"/>
    <n v="53.8"/>
    <n v="3866.09"/>
    <n v="82695.600000000006"/>
    <n v="5065.96"/>
    <n v="6569"/>
    <n v="23.8"/>
    <n v="220.26"/>
    <n v="61091.88"/>
    <m/>
    <m/>
    <m/>
    <m/>
    <m/>
    <m/>
    <m/>
    <m/>
    <m/>
    <m/>
    <n v="100646"/>
    <n v="9140"/>
    <n v="33.119999999999997"/>
    <n v="4375.91"/>
  </r>
  <r>
    <x v="42"/>
    <x v="42"/>
    <x v="5"/>
    <x v="2"/>
    <x v="15"/>
    <x v="1556"/>
    <n v="23692"/>
    <n v="54.84"/>
    <n v="3527.86"/>
    <n v="118112.79"/>
    <n v="11009.7"/>
    <n v="15342"/>
    <n v="35.51"/>
    <m/>
    <m/>
    <m/>
    <m/>
    <m/>
    <m/>
    <m/>
    <m/>
    <m/>
    <m/>
    <m/>
    <m/>
    <n v="0"/>
    <m/>
    <m/>
    <n v="0"/>
  </r>
  <r>
    <x v="78"/>
    <x v="78"/>
    <x v="8"/>
    <x v="1"/>
    <x v="51"/>
    <x v="4"/>
    <m/>
    <m/>
    <m/>
    <m/>
    <n v="0"/>
    <m/>
    <m/>
    <m/>
    <m/>
    <m/>
    <m/>
    <m/>
    <m/>
    <m/>
    <m/>
    <m/>
    <m/>
    <m/>
    <m/>
    <n v="6600"/>
    <n v="631"/>
    <n v="52.58"/>
    <n v="6600"/>
  </r>
  <r>
    <x v="87"/>
    <x v="87"/>
    <x v="4"/>
    <x v="16"/>
    <x v="57"/>
    <x v="1557"/>
    <n v="18518"/>
    <n v="36.74"/>
    <n v="1900.86"/>
    <n v="74247.48"/>
    <n v="10798.25"/>
    <n v="12218"/>
    <n v="24.24"/>
    <n v="257.10000000000002"/>
    <n v="130219.39"/>
    <m/>
    <m/>
    <m/>
    <m/>
    <m/>
    <m/>
    <m/>
    <m/>
    <m/>
    <m/>
    <n v="1095"/>
    <n v="9757"/>
    <n v="19.36"/>
    <n v="26.07"/>
  </r>
  <r>
    <x v="71"/>
    <x v="71"/>
    <x v="14"/>
    <x v="2"/>
    <x v="9"/>
    <x v="1558"/>
    <n v="51590"/>
    <n v="107.48"/>
    <n v="10361.25"/>
    <n v="385438.5"/>
    <n v="0"/>
    <m/>
    <m/>
    <m/>
    <m/>
    <m/>
    <m/>
    <m/>
    <m/>
    <m/>
    <m/>
    <m/>
    <m/>
    <m/>
    <m/>
    <n v="32266"/>
    <n v="12162"/>
    <n v="25.34"/>
    <n v="806.65"/>
  </r>
  <r>
    <x v="20"/>
    <x v="20"/>
    <x v="6"/>
    <x v="18"/>
    <x v="6"/>
    <x v="0"/>
    <n v="0"/>
    <n v="0"/>
    <n v="0"/>
    <n v="0"/>
    <n v="0"/>
    <n v="0"/>
    <n v="0"/>
    <n v="0"/>
    <n v="0"/>
    <m/>
    <m/>
    <m/>
    <m/>
    <m/>
    <m/>
    <m/>
    <m/>
    <m/>
    <m/>
    <n v="32900"/>
    <n v="2224"/>
    <n v="23.17"/>
    <n v="4112.5"/>
  </r>
  <r>
    <x v="62"/>
    <x v="62"/>
    <x v="2"/>
    <x v="13"/>
    <x v="6"/>
    <x v="0"/>
    <n v="0"/>
    <n v="0"/>
    <n v="0"/>
    <n v="0"/>
    <n v="0"/>
    <n v="0"/>
    <n v="0"/>
    <n v="0"/>
    <n v="0"/>
    <m/>
    <m/>
    <m/>
    <m/>
    <m/>
    <m/>
    <m/>
    <m/>
    <m/>
    <m/>
    <n v="401"/>
    <n v="1605"/>
    <n v="16.72"/>
    <n v="50.13"/>
  </r>
  <r>
    <x v="78"/>
    <x v="78"/>
    <x v="10"/>
    <x v="11"/>
    <x v="123"/>
    <x v="4"/>
    <m/>
    <m/>
    <m/>
    <m/>
    <n v="0"/>
    <m/>
    <m/>
    <m/>
    <m/>
    <m/>
    <m/>
    <m/>
    <m/>
    <m/>
    <m/>
    <m/>
    <m/>
    <m/>
    <m/>
    <n v="275550"/>
    <n v="19653"/>
    <n v="39.950000000000003"/>
    <n v="6720.73"/>
  </r>
  <r>
    <x v="44"/>
    <x v="44"/>
    <x v="15"/>
    <x v="4"/>
    <x v="5"/>
    <x v="1559"/>
    <n v="6379"/>
    <n v="6.64"/>
    <n v="370.35"/>
    <n v="27554.04"/>
    <n v="721.63"/>
    <n v="1390"/>
    <n v="1.45"/>
    <n v="9.02"/>
    <n v="8702.35"/>
    <m/>
    <m/>
    <m/>
    <m/>
    <m/>
    <m/>
    <m/>
    <m/>
    <m/>
    <m/>
    <n v="7976"/>
    <n v="84474"/>
    <n v="87.99"/>
    <n v="99.7"/>
  </r>
  <r>
    <x v="128"/>
    <x v="128"/>
    <x v="8"/>
    <x v="7"/>
    <x v="28"/>
    <x v="1560"/>
    <n v="9391"/>
    <n v="65.22"/>
    <n v="4353.58"/>
    <n v="48585.99"/>
    <n v="1837"/>
    <n v="3313"/>
    <n v="23.01"/>
    <n v="153.08000000000001"/>
    <n v="22152.93"/>
    <m/>
    <m/>
    <m/>
    <m/>
    <m/>
    <m/>
    <m/>
    <m/>
    <m/>
    <m/>
    <n v="46.12"/>
    <n v="4396"/>
    <n v="30.53"/>
    <n v="3.84"/>
  </r>
  <r>
    <x v="74"/>
    <x v="74"/>
    <x v="10"/>
    <x v="1"/>
    <x v="19"/>
    <x v="1561"/>
    <n v="521"/>
    <n v="2.89"/>
    <n v="218.07"/>
    <n v="3042.03"/>
    <n v="0"/>
    <m/>
    <m/>
    <m/>
    <m/>
    <m/>
    <m/>
    <m/>
    <m/>
    <m/>
    <m/>
    <m/>
    <m/>
    <m/>
    <m/>
    <n v="962.5"/>
    <n v="7744"/>
    <n v="43.02"/>
    <n v="64.17"/>
  </r>
  <r>
    <x v="184"/>
    <x v="184"/>
    <x v="4"/>
    <x v="7"/>
    <x v="91"/>
    <x v="1562"/>
    <n v="35520"/>
    <n v="54.81"/>
    <n v="6739.63"/>
    <n v="338464.2"/>
    <n v="12332.69"/>
    <n v="13744"/>
    <n v="21.21"/>
    <m/>
    <m/>
    <m/>
    <m/>
    <m/>
    <m/>
    <m/>
    <m/>
    <m/>
    <m/>
    <m/>
    <m/>
    <n v="0"/>
    <m/>
    <m/>
    <n v="0"/>
  </r>
  <r>
    <x v="12"/>
    <x v="12"/>
    <x v="1"/>
    <x v="35"/>
    <x v="98"/>
    <x v="1563"/>
    <n v="552"/>
    <n v="2.56"/>
    <n v="209.72"/>
    <n v="3510.75"/>
    <n v="239.44"/>
    <n v="578"/>
    <n v="2.68"/>
    <n v="13.3"/>
    <n v="2887.45"/>
    <m/>
    <m/>
    <m/>
    <m/>
    <m/>
    <m/>
    <m/>
    <m/>
    <m/>
    <m/>
    <n v="663"/>
    <n v="5694"/>
    <n v="26.36"/>
    <n v="36.83"/>
  </r>
  <r>
    <x v="163"/>
    <x v="163"/>
    <x v="3"/>
    <x v="2"/>
    <x v="38"/>
    <x v="1564"/>
    <n v="100204"/>
    <n v="149.11000000000001"/>
    <n v="11116.25"/>
    <n v="578934.30000000005"/>
    <n v="0"/>
    <m/>
    <m/>
    <m/>
    <m/>
    <m/>
    <m/>
    <m/>
    <m/>
    <m/>
    <m/>
    <m/>
    <m/>
    <m/>
    <m/>
    <n v="174600"/>
    <n v="8666"/>
    <n v="12.9"/>
    <n v="3117.86"/>
  </r>
  <r>
    <x v="21"/>
    <x v="21"/>
    <x v="15"/>
    <x v="7"/>
    <x v="29"/>
    <x v="1565"/>
    <n v="23449"/>
    <n v="37.58"/>
    <n v="3220.87"/>
    <n v="155761.04999999999"/>
    <n v="17058"/>
    <n v="21962"/>
    <n v="35.200000000000003"/>
    <n v="328.04"/>
    <n v="205707.54"/>
    <m/>
    <m/>
    <m/>
    <m/>
    <m/>
    <m/>
    <m/>
    <m/>
    <m/>
    <m/>
    <n v="756.63"/>
    <n v="18965"/>
    <n v="30.39"/>
    <n v="14.55"/>
  </r>
  <r>
    <x v="46"/>
    <x v="46"/>
    <x v="2"/>
    <x v="5"/>
    <x v="59"/>
    <x v="1566"/>
    <n v="133504"/>
    <n v="95.91"/>
    <n v="10655.17"/>
    <n v="1149480"/>
    <n v="206.6"/>
    <n v="2192"/>
    <n v="1.57"/>
    <n v="1.78"/>
    <n v="2491.4"/>
    <m/>
    <m/>
    <m/>
    <m/>
    <m/>
    <m/>
    <m/>
    <m/>
    <m/>
    <m/>
    <n v="1462.93"/>
    <n v="24524"/>
    <n v="17.62"/>
    <n v="12.61"/>
  </r>
  <r>
    <x v="136"/>
    <x v="136"/>
    <x v="9"/>
    <x v="7"/>
    <x v="20"/>
    <x v="1567"/>
    <n v="31313"/>
    <n v="43.49"/>
    <n v="3126.62"/>
    <n v="174465.21"/>
    <n v="3559.65"/>
    <n v="59264"/>
    <n v="82.31"/>
    <m/>
    <m/>
    <m/>
    <m/>
    <m/>
    <m/>
    <m/>
    <m/>
    <m/>
    <m/>
    <m/>
    <m/>
    <n v="12100"/>
    <n v="650"/>
    <n v="0.9"/>
    <n v="201.67"/>
  </r>
  <r>
    <x v="5"/>
    <x v="5"/>
    <x v="6"/>
    <x v="11"/>
    <x v="46"/>
    <x v="1568"/>
    <n v="173"/>
    <n v="0.55000000000000004"/>
    <n v="12.19"/>
    <n v="294.81"/>
    <n v="60"/>
    <n v="102"/>
    <n v="0.33"/>
    <m/>
    <m/>
    <m/>
    <m/>
    <m/>
    <m/>
    <m/>
    <m/>
    <m/>
    <m/>
    <m/>
    <m/>
    <n v="1967"/>
    <n v="8599"/>
    <n v="27.56"/>
    <n v="75.650000000000006"/>
  </r>
  <r>
    <x v="20"/>
    <x v="20"/>
    <x v="13"/>
    <x v="2"/>
    <x v="26"/>
    <x v="1569"/>
    <n v="93220"/>
    <n v="114.24"/>
    <n v="9019.65"/>
    <n v="570402.48"/>
    <n v="0"/>
    <m/>
    <m/>
    <m/>
    <m/>
    <m/>
    <m/>
    <m/>
    <m/>
    <m/>
    <m/>
    <m/>
    <m/>
    <m/>
    <m/>
    <n v="238770"/>
    <n v="17024"/>
    <n v="20.86"/>
    <n v="3511.32"/>
  </r>
  <r>
    <x v="3"/>
    <x v="3"/>
    <x v="11"/>
    <x v="12"/>
    <x v="6"/>
    <x v="4"/>
    <m/>
    <m/>
    <m/>
    <m/>
    <n v="0"/>
    <m/>
    <m/>
    <m/>
    <m/>
    <m/>
    <m/>
    <m/>
    <m/>
    <m/>
    <m/>
    <m/>
    <m/>
    <m/>
    <m/>
    <n v="0"/>
    <m/>
    <m/>
    <n v="0"/>
  </r>
  <r>
    <x v="106"/>
    <x v="106"/>
    <x v="6"/>
    <x v="2"/>
    <x v="9"/>
    <x v="1570"/>
    <n v="16445"/>
    <n v="34.26"/>
    <n v="3260"/>
    <n v="121272"/>
    <n v="8458.7800000000007"/>
    <n v="18438"/>
    <n v="38.409999999999997"/>
    <n v="211.47"/>
    <n v="102006.94"/>
    <m/>
    <m/>
    <m/>
    <m/>
    <m/>
    <m/>
    <m/>
    <m/>
    <m/>
    <m/>
    <n v="34118.17"/>
    <n v="14990"/>
    <n v="31.23"/>
    <n v="852.95"/>
  </r>
  <r>
    <x v="9"/>
    <x v="9"/>
    <x v="3"/>
    <x v="1"/>
    <x v="28"/>
    <x v="1571"/>
    <n v="152"/>
    <n v="1.06"/>
    <n v="69.5"/>
    <n v="775.62"/>
    <n v="321"/>
    <n v="532"/>
    <n v="3.69"/>
    <m/>
    <m/>
    <m/>
    <n v="0"/>
    <n v="0"/>
    <m/>
    <m/>
    <m/>
    <m/>
    <m/>
    <m/>
    <m/>
    <n v="433.81"/>
    <n v="2593"/>
    <n v="18.010000000000002"/>
    <n v="36.15"/>
  </r>
  <r>
    <x v="105"/>
    <x v="105"/>
    <x v="3"/>
    <x v="2"/>
    <x v="30"/>
    <x v="1572"/>
    <n v="75422"/>
    <n v="130.94"/>
    <n v="10351.23"/>
    <n v="462078.87"/>
    <n v="0"/>
    <m/>
    <m/>
    <m/>
    <m/>
    <m/>
    <m/>
    <m/>
    <m/>
    <m/>
    <m/>
    <m/>
    <m/>
    <m/>
    <m/>
    <n v="156597"/>
    <n v="6297"/>
    <n v="10.93"/>
    <n v="3262.44"/>
  </r>
  <r>
    <x v="50"/>
    <x v="50"/>
    <x v="12"/>
    <x v="12"/>
    <x v="6"/>
    <x v="1573"/>
    <n v="5043"/>
    <n v="52.53"/>
    <n v="3449.25"/>
    <n v="25662.42"/>
    <n v="0"/>
    <m/>
    <m/>
    <m/>
    <m/>
    <m/>
    <m/>
    <m/>
    <m/>
    <m/>
    <n v="1257"/>
    <n v="2140"/>
    <n v="22.29"/>
    <n v="157"/>
    <n v="28136.69"/>
    <n v="576.16"/>
    <n v="3494"/>
    <n v="36.4"/>
    <n v="72.02"/>
  </r>
  <r>
    <x v="57"/>
    <x v="57"/>
    <x v="5"/>
    <x v="2"/>
    <x v="9"/>
    <x v="1574"/>
    <n v="47432"/>
    <n v="98.82"/>
    <n v="7743.15"/>
    <n v="288045.18"/>
    <n v="0"/>
    <m/>
    <m/>
    <m/>
    <m/>
    <m/>
    <m/>
    <m/>
    <m/>
    <m/>
    <m/>
    <m/>
    <m/>
    <m/>
    <m/>
    <n v="739"/>
    <n v="13934"/>
    <n v="29.03"/>
    <n v="18.48"/>
  </r>
  <r>
    <x v="174"/>
    <x v="174"/>
    <x v="12"/>
    <x v="12"/>
    <x v="6"/>
    <x v="4"/>
    <n v="0"/>
    <n v="0"/>
    <m/>
    <m/>
    <n v="0"/>
    <n v="0"/>
    <n v="0"/>
    <m/>
    <m/>
    <m/>
    <m/>
    <m/>
    <m/>
    <m/>
    <m/>
    <m/>
    <m/>
    <m/>
    <m/>
    <n v="0"/>
    <n v="0"/>
    <n v="0"/>
    <n v="0"/>
  </r>
  <r>
    <x v="68"/>
    <x v="68"/>
    <x v="2"/>
    <x v="1"/>
    <x v="4"/>
    <x v="1575"/>
    <n v="4778"/>
    <n v="56.88"/>
    <n v="297.29000000000002"/>
    <n v="1935.33"/>
    <n v="1743.94"/>
    <n v="4618"/>
    <n v="54.98"/>
    <n v="249.13"/>
    <n v="21030.67"/>
    <m/>
    <m/>
    <m/>
    <m/>
    <m/>
    <n v="1878"/>
    <n v="3979"/>
    <n v="47.37"/>
    <n v="268"/>
    <n v="42037.15"/>
    <n v="0.36"/>
    <n v="2116"/>
    <n v="25.19"/>
    <n v="0.05"/>
  </r>
  <r>
    <x v="66"/>
    <x v="66"/>
    <x v="7"/>
    <x v="2"/>
    <x v="20"/>
    <x v="1576"/>
    <n v="12122"/>
    <n v="16.84"/>
    <n v="1248.8800000000001"/>
    <n v="69687.69"/>
    <n v="0"/>
    <n v="0"/>
    <n v="0"/>
    <m/>
    <m/>
    <m/>
    <m/>
    <m/>
    <m/>
    <m/>
    <m/>
    <m/>
    <m/>
    <m/>
    <m/>
    <n v="1050"/>
    <n v="8752"/>
    <n v="12.16"/>
    <n v="17.5"/>
  </r>
  <r>
    <x v="52"/>
    <x v="52"/>
    <x v="15"/>
    <x v="11"/>
    <x v="65"/>
    <x v="1577"/>
    <n v="128888"/>
    <n v="71.599999999999994"/>
    <n v="4358.67"/>
    <n v="608034"/>
    <n v="115037.83"/>
    <n v="159111"/>
    <n v="88.4"/>
    <n v="766.92"/>
    <n v="1387275.67"/>
    <m/>
    <m/>
    <m/>
    <m/>
    <m/>
    <m/>
    <m/>
    <m/>
    <m/>
    <m/>
    <n v="16244"/>
    <n v="105456"/>
    <n v="58.59"/>
    <n v="108.29"/>
  </r>
  <r>
    <x v="51"/>
    <x v="51"/>
    <x v="5"/>
    <x v="1"/>
    <x v="41"/>
    <x v="1578"/>
    <n v="93"/>
    <n v="2.58"/>
    <n v="129.33000000000001"/>
    <n v="360.84"/>
    <n v="0"/>
    <m/>
    <m/>
    <m/>
    <m/>
    <m/>
    <m/>
    <m/>
    <m/>
    <m/>
    <n v="508"/>
    <n v="951"/>
    <n v="26.42"/>
    <n v="169"/>
    <n v="11371.07"/>
    <n v="20500"/>
    <n v="857"/>
    <n v="23.81"/>
    <n v="6833.33"/>
  </r>
  <r>
    <x v="18"/>
    <x v="18"/>
    <x v="10"/>
    <x v="2"/>
    <x v="54"/>
    <x v="1579"/>
    <n v="3267"/>
    <n v="9.39"/>
    <n v="642.24"/>
    <n v="17321.25"/>
    <n v="0"/>
    <m/>
    <m/>
    <m/>
    <m/>
    <m/>
    <m/>
    <m/>
    <m/>
    <m/>
    <n v="15164"/>
    <n v="27950"/>
    <n v="80.319999999999993"/>
    <n v="522"/>
    <n v="339430.98"/>
    <n v="86000"/>
    <n v="8000"/>
    <n v="22.99"/>
    <n v="2965.52"/>
  </r>
  <r>
    <x v="30"/>
    <x v="30"/>
    <x v="12"/>
    <x v="5"/>
    <x v="128"/>
    <x v="1580"/>
    <n v="248529"/>
    <n v="156.9"/>
    <n v="10996.09"/>
    <n v="1349880.12"/>
    <n v="0"/>
    <m/>
    <m/>
    <m/>
    <m/>
    <m/>
    <m/>
    <m/>
    <m/>
    <m/>
    <m/>
    <m/>
    <m/>
    <m/>
    <m/>
    <n v="3414.33"/>
    <n v="32264"/>
    <n v="20.37"/>
    <n v="25.87"/>
  </r>
  <r>
    <x v="98"/>
    <x v="98"/>
    <x v="4"/>
    <x v="5"/>
    <x v="101"/>
    <x v="4"/>
    <n v="0"/>
    <n v="0"/>
    <m/>
    <m/>
    <n v="0"/>
    <m/>
    <m/>
    <m/>
    <m/>
    <m/>
    <m/>
    <m/>
    <m/>
    <m/>
    <m/>
    <m/>
    <m/>
    <m/>
    <m/>
    <n v="0"/>
    <m/>
    <m/>
    <n v="0"/>
  </r>
  <r>
    <x v="38"/>
    <x v="38"/>
    <x v="4"/>
    <x v="3"/>
    <x v="16"/>
    <x v="4"/>
    <m/>
    <m/>
    <m/>
    <m/>
    <n v="0"/>
    <m/>
    <m/>
    <m/>
    <m/>
    <m/>
    <m/>
    <m/>
    <m/>
    <m/>
    <m/>
    <m/>
    <m/>
    <m/>
    <m/>
    <n v="0"/>
    <n v="1389"/>
    <n v="28.94"/>
    <n v="0"/>
  </r>
  <r>
    <x v="72"/>
    <x v="72"/>
    <x v="5"/>
    <x v="4"/>
    <x v="140"/>
    <x v="1581"/>
    <n v="5546"/>
    <n v="3.64"/>
    <n v="145.72999999999999"/>
    <n v="17212.439999999999"/>
    <n v="3305.53"/>
    <n v="4767"/>
    <n v="3.13"/>
    <n v="26.03"/>
    <n v="39862.36"/>
    <m/>
    <m/>
    <m/>
    <m/>
    <m/>
    <m/>
    <m/>
    <m/>
    <m/>
    <m/>
    <n v="0"/>
    <n v="159380"/>
    <n v="104.58"/>
    <n v="0"/>
  </r>
  <r>
    <x v="37"/>
    <x v="37"/>
    <x v="4"/>
    <x v="18"/>
    <x v="41"/>
    <x v="4"/>
    <m/>
    <m/>
    <m/>
    <m/>
    <n v="0"/>
    <m/>
    <m/>
    <m/>
    <m/>
    <m/>
    <m/>
    <m/>
    <m/>
    <m/>
    <m/>
    <m/>
    <m/>
    <m/>
    <m/>
    <n v="0"/>
    <m/>
    <m/>
    <n v="0"/>
  </r>
  <r>
    <x v="131"/>
    <x v="131"/>
    <x v="9"/>
    <x v="2"/>
    <x v="33"/>
    <x v="1582"/>
    <n v="173989"/>
    <n v="144.99"/>
    <n v="11152.05"/>
    <n v="1037140.65"/>
    <n v="0"/>
    <m/>
    <m/>
    <m/>
    <m/>
    <m/>
    <m/>
    <m/>
    <m/>
    <m/>
    <m/>
    <m/>
    <m/>
    <m/>
    <m/>
    <n v="3.37"/>
    <n v="25652"/>
    <n v="21.38"/>
    <n v="0.03"/>
  </r>
  <r>
    <x v="44"/>
    <x v="44"/>
    <x v="0"/>
    <x v="2"/>
    <x v="116"/>
    <x v="1583"/>
    <n v="65695"/>
    <n v="40.25"/>
    <n v="3088.75"/>
    <n v="390665.1"/>
    <n v="75282.25"/>
    <n v="89369"/>
    <n v="54.76"/>
    <n v="553.54999999999995"/>
    <n v="907851.24"/>
    <m/>
    <m/>
    <m/>
    <m/>
    <m/>
    <m/>
    <m/>
    <m/>
    <m/>
    <m/>
    <n v="6367"/>
    <n v="59310"/>
    <n v="36.340000000000003"/>
    <n v="46.82"/>
  </r>
  <r>
    <x v="197"/>
    <x v="197"/>
    <x v="3"/>
    <x v="13"/>
    <x v="6"/>
    <x v="4"/>
    <m/>
    <m/>
    <m/>
    <m/>
    <n v="0"/>
    <m/>
    <m/>
    <m/>
    <m/>
    <m/>
    <m/>
    <m/>
    <m/>
    <m/>
    <m/>
    <m/>
    <m/>
    <m/>
    <m/>
    <n v="446.49"/>
    <n v="3037"/>
    <n v="31.64"/>
    <n v="55.81"/>
  </r>
  <r>
    <x v="140"/>
    <x v="140"/>
    <x v="12"/>
    <x v="5"/>
    <x v="55"/>
    <x v="1584"/>
    <n v="150447"/>
    <n v="130.6"/>
    <n v="10507.5"/>
    <n v="938109.6"/>
    <n v="0"/>
    <m/>
    <m/>
    <m/>
    <m/>
    <m/>
    <m/>
    <m/>
    <m/>
    <m/>
    <m/>
    <m/>
    <m/>
    <m/>
    <m/>
    <n v="322777"/>
    <n v="18528"/>
    <n v="16.079999999999998"/>
    <n v="3362.26"/>
  </r>
  <r>
    <x v="5"/>
    <x v="5"/>
    <x v="13"/>
    <x v="11"/>
    <x v="46"/>
    <x v="1585"/>
    <n v="98"/>
    <n v="0.31"/>
    <n v="0.46"/>
    <n v="11.16"/>
    <n v="0"/>
    <m/>
    <m/>
    <m/>
    <m/>
    <m/>
    <m/>
    <m/>
    <m/>
    <m/>
    <m/>
    <m/>
    <m/>
    <m/>
    <m/>
    <n v="2141"/>
    <n v="10883"/>
    <n v="34.880000000000003"/>
    <n v="82.35"/>
  </r>
  <r>
    <x v="96"/>
    <x v="96"/>
    <x v="8"/>
    <x v="2"/>
    <x v="42"/>
    <x v="1586"/>
    <n v="18491"/>
    <n v="51.36"/>
    <n v="3437.33"/>
    <n v="95901.6"/>
    <n v="13555.77"/>
    <n v="18119"/>
    <n v="50.33"/>
    <n v="451.86"/>
    <n v="163473.10999999999"/>
    <m/>
    <m/>
    <m/>
    <m/>
    <m/>
    <m/>
    <m/>
    <m/>
    <m/>
    <m/>
    <n v="54285.89"/>
    <n v="13803"/>
    <n v="38.340000000000003"/>
    <n v="1809.53"/>
  </r>
  <r>
    <x v="158"/>
    <x v="158"/>
    <x v="14"/>
    <x v="5"/>
    <x v="29"/>
    <x v="1587"/>
    <n v="34973"/>
    <n v="56.05"/>
    <n v="4181.71"/>
    <n v="202227.57"/>
    <n v="16576"/>
    <n v="20465"/>
    <n v="32.799999999999997"/>
    <m/>
    <m/>
    <m/>
    <m/>
    <m/>
    <m/>
    <m/>
    <m/>
    <m/>
    <m/>
    <m/>
    <m/>
    <n v="209241"/>
    <n v="26038"/>
    <n v="41.73"/>
    <n v="4023.87"/>
  </r>
  <r>
    <x v="110"/>
    <x v="110"/>
    <x v="0"/>
    <x v="2"/>
    <x v="30"/>
    <x v="1588"/>
    <n v="17609"/>
    <n v="30.57"/>
    <n v="5965.83"/>
    <n v="266314.8"/>
    <n v="37674.1"/>
    <n v="22073"/>
    <n v="38.32"/>
    <n v="784.88"/>
    <n v="454323.31"/>
    <m/>
    <m/>
    <m/>
    <m/>
    <m/>
    <m/>
    <m/>
    <m/>
    <m/>
    <m/>
    <n v="81150.73"/>
    <n v="47278"/>
    <n v="82.08"/>
    <n v="1690.64"/>
  </r>
  <r>
    <x v="87"/>
    <x v="87"/>
    <x v="7"/>
    <x v="19"/>
    <x v="124"/>
    <x v="1589"/>
    <n v="15500"/>
    <n v="27.48"/>
    <n v="3351.06"/>
    <n v="146475"/>
    <n v="0"/>
    <m/>
    <m/>
    <m/>
    <m/>
    <m/>
    <m/>
    <m/>
    <m/>
    <m/>
    <m/>
    <m/>
    <m/>
    <m/>
    <m/>
    <n v="1076"/>
    <n v="6941"/>
    <n v="12.31"/>
    <n v="22.89"/>
  </r>
  <r>
    <x v="116"/>
    <x v="116"/>
    <x v="15"/>
    <x v="12"/>
    <x v="28"/>
    <x v="1590"/>
    <n v="31569"/>
    <n v="219.23"/>
    <n v="21390"/>
    <n v="238712.4"/>
    <n v="0"/>
    <m/>
    <m/>
    <m/>
    <m/>
    <m/>
    <m/>
    <m/>
    <m/>
    <m/>
    <m/>
    <m/>
    <m/>
    <m/>
    <m/>
    <n v="70000"/>
    <n v="6545"/>
    <n v="45.45"/>
    <n v="5833.33"/>
  </r>
  <r>
    <x v="17"/>
    <x v="17"/>
    <x v="4"/>
    <x v="1"/>
    <x v="7"/>
    <x v="4"/>
    <m/>
    <m/>
    <m/>
    <m/>
    <n v="0"/>
    <m/>
    <m/>
    <m/>
    <m/>
    <m/>
    <m/>
    <m/>
    <m/>
    <m/>
    <m/>
    <m/>
    <m/>
    <m/>
    <m/>
    <n v="0"/>
    <m/>
    <m/>
    <n v="0"/>
  </r>
  <r>
    <x v="62"/>
    <x v="62"/>
    <x v="3"/>
    <x v="12"/>
    <x v="6"/>
    <x v="0"/>
    <n v="0"/>
    <n v="0"/>
    <n v="0"/>
    <n v="0"/>
    <n v="0"/>
    <n v="0"/>
    <n v="0"/>
    <m/>
    <m/>
    <m/>
    <m/>
    <m/>
    <m/>
    <m/>
    <m/>
    <m/>
    <m/>
    <m/>
    <m/>
    <n v="430"/>
    <n v="1763"/>
    <n v="18.36"/>
    <n v="53.75"/>
  </r>
  <r>
    <x v="148"/>
    <x v="148"/>
    <x v="4"/>
    <x v="7"/>
    <x v="38"/>
    <x v="1591"/>
    <n v="7681"/>
    <n v="11.43"/>
    <n v="2145.71"/>
    <n v="111748.8"/>
    <n v="0"/>
    <m/>
    <m/>
    <m/>
    <m/>
    <m/>
    <m/>
    <m/>
    <m/>
    <m/>
    <m/>
    <m/>
    <m/>
    <m/>
    <m/>
    <n v="0"/>
    <n v="3115"/>
    <n v="4.6399999999999997"/>
    <n v="0"/>
  </r>
  <r>
    <x v="28"/>
    <x v="28"/>
    <x v="1"/>
    <x v="1"/>
    <x v="1"/>
    <x v="1592"/>
    <n v="53"/>
    <n v="0.74"/>
    <n v="56.33"/>
    <n v="314.33999999999997"/>
    <n v="51.41"/>
    <n v="91"/>
    <n v="1.26"/>
    <m/>
    <m/>
    <m/>
    <m/>
    <m/>
    <m/>
    <m/>
    <m/>
    <m/>
    <m/>
    <m/>
    <m/>
    <n v="26500"/>
    <n v="1692"/>
    <n v="23.5"/>
    <n v="4416.67"/>
  </r>
  <r>
    <x v="3"/>
    <x v="3"/>
    <x v="1"/>
    <x v="13"/>
    <x v="6"/>
    <x v="4"/>
    <n v="0"/>
    <n v="0"/>
    <m/>
    <m/>
    <n v="0"/>
    <m/>
    <m/>
    <m/>
    <m/>
    <m/>
    <m/>
    <m/>
    <m/>
    <m/>
    <m/>
    <m/>
    <m/>
    <m/>
    <m/>
    <n v="0"/>
    <m/>
    <m/>
    <n v="0"/>
  </r>
  <r>
    <x v="166"/>
    <x v="166"/>
    <x v="2"/>
    <x v="7"/>
    <x v="20"/>
    <x v="1593"/>
    <n v="68263"/>
    <n v="94.81"/>
    <n v="10426.67"/>
    <n v="581808"/>
    <n v="0"/>
    <m/>
    <m/>
    <m/>
    <m/>
    <m/>
    <m/>
    <m/>
    <m/>
    <m/>
    <m/>
    <m/>
    <m/>
    <m/>
    <m/>
    <n v="1408"/>
    <n v="9886"/>
    <n v="13.73"/>
    <n v="23.47"/>
  </r>
  <r>
    <x v="183"/>
    <x v="183"/>
    <x v="9"/>
    <x v="2"/>
    <x v="20"/>
    <x v="1594"/>
    <n v="103460"/>
    <n v="143.69"/>
    <n v="10961.02"/>
    <n v="611624.73"/>
    <n v="0"/>
    <m/>
    <m/>
    <m/>
    <m/>
    <m/>
    <m/>
    <m/>
    <m/>
    <m/>
    <m/>
    <m/>
    <m/>
    <m/>
    <m/>
    <n v="229.13"/>
    <n v="13400"/>
    <n v="18.61"/>
    <n v="3.82"/>
  </r>
  <r>
    <x v="203"/>
    <x v="203"/>
    <x v="15"/>
    <x v="2"/>
    <x v="9"/>
    <x v="157"/>
    <n v="52986"/>
    <n v="110.39"/>
    <n v="8016"/>
    <n v="298195.20000000001"/>
    <n v="0"/>
    <m/>
    <m/>
    <m/>
    <m/>
    <m/>
    <m/>
    <m/>
    <m/>
    <m/>
    <m/>
    <m/>
    <m/>
    <m/>
    <m/>
    <n v="1063000"/>
    <n v="5904"/>
    <n v="12.3"/>
    <n v="26575"/>
  </r>
  <r>
    <x v="179"/>
    <x v="179"/>
    <x v="14"/>
    <x v="1"/>
    <x v="31"/>
    <x v="1595"/>
    <n v="1470"/>
    <n v="6.13"/>
    <n v="416.3"/>
    <n v="7743.18"/>
    <n v="0"/>
    <m/>
    <m/>
    <m/>
    <m/>
    <m/>
    <m/>
    <m/>
    <m/>
    <m/>
    <m/>
    <m/>
    <m/>
    <m/>
    <m/>
    <n v="1231.25"/>
    <n v="7479"/>
    <n v="31.16"/>
    <n v="61.56"/>
  </r>
  <r>
    <x v="98"/>
    <x v="98"/>
    <x v="0"/>
    <x v="5"/>
    <x v="101"/>
    <x v="1596"/>
    <n v="9077"/>
    <n v="6.88"/>
    <n v="476.73"/>
    <n v="48769.2"/>
    <n v="18618.82"/>
    <n v="24094"/>
    <n v="18.25"/>
    <m/>
    <m/>
    <m/>
    <m/>
    <m/>
    <m/>
    <m/>
    <m/>
    <m/>
    <m/>
    <m/>
    <m/>
    <n v="0"/>
    <m/>
    <m/>
    <n v="0"/>
  </r>
  <r>
    <x v="91"/>
    <x v="91"/>
    <x v="7"/>
    <x v="14"/>
    <x v="117"/>
    <x v="1597"/>
    <n v="18889"/>
    <n v="26.68"/>
    <n v="3432.2"/>
    <n v="188325"/>
    <n v="1258"/>
    <n v="1323"/>
    <n v="1.87"/>
    <m/>
    <m/>
    <m/>
    <m/>
    <m/>
    <m/>
    <m/>
    <m/>
    <m/>
    <m/>
    <m/>
    <m/>
    <n v="69500"/>
    <n v="1765"/>
    <n v="2.4900000000000002"/>
    <n v="1177.97"/>
  </r>
  <r>
    <x v="181"/>
    <x v="181"/>
    <x v="1"/>
    <x v="4"/>
    <x v="145"/>
    <x v="1598"/>
    <n v="267339"/>
    <n v="24.11"/>
    <n v="2724.28"/>
    <n v="2341032.27"/>
    <n v="173382.15"/>
    <n v="198773"/>
    <n v="17.93"/>
    <n v="187.64"/>
    <n v="2090867.4"/>
    <m/>
    <m/>
    <m/>
    <m/>
    <m/>
    <m/>
    <m/>
    <m/>
    <m/>
    <m/>
    <n v="3176"/>
    <n v="235691"/>
    <n v="21.26"/>
    <n v="3.44"/>
  </r>
  <r>
    <x v="77"/>
    <x v="77"/>
    <x v="8"/>
    <x v="28"/>
    <x v="6"/>
    <x v="4"/>
    <m/>
    <m/>
    <m/>
    <m/>
    <n v="0"/>
    <m/>
    <m/>
    <m/>
    <m/>
    <m/>
    <m/>
    <m/>
    <m/>
    <m/>
    <m/>
    <m/>
    <m/>
    <m/>
    <m/>
    <n v="0"/>
    <m/>
    <m/>
    <n v="0"/>
  </r>
  <r>
    <x v="193"/>
    <x v="193"/>
    <x v="5"/>
    <x v="7"/>
    <x v="31"/>
    <x v="1599"/>
    <n v="7177"/>
    <n v="29.9"/>
    <n v="3498.75"/>
    <n v="65076.75"/>
    <n v="0"/>
    <m/>
    <m/>
    <m/>
    <m/>
    <m/>
    <m/>
    <m/>
    <m/>
    <m/>
    <m/>
    <m/>
    <m/>
    <m/>
    <m/>
    <n v="0"/>
    <m/>
    <m/>
    <n v="0"/>
  </r>
  <r>
    <x v="19"/>
    <x v="19"/>
    <x v="14"/>
    <x v="13"/>
    <x v="6"/>
    <x v="4"/>
    <m/>
    <m/>
    <m/>
    <m/>
    <n v="0"/>
    <m/>
    <m/>
    <m/>
    <m/>
    <m/>
    <m/>
    <m/>
    <m/>
    <m/>
    <m/>
    <m/>
    <m/>
    <m/>
    <m/>
    <n v="0"/>
    <m/>
    <m/>
    <n v="0"/>
  </r>
  <r>
    <x v="207"/>
    <x v="207"/>
    <x v="11"/>
    <x v="2"/>
    <x v="91"/>
    <x v="1600"/>
    <n v="55629"/>
    <n v="85.85"/>
    <n v="7566.7"/>
    <n v="379999.86"/>
    <n v="5689.38"/>
    <n v="5803"/>
    <n v="8.9600000000000009"/>
    <n v="105.36"/>
    <n v="68609.990000000005"/>
    <m/>
    <m/>
    <m/>
    <m/>
    <m/>
    <m/>
    <m/>
    <m/>
    <m/>
    <m/>
    <n v="151314"/>
    <n v="11286"/>
    <n v="17.420000000000002"/>
    <n v="2802.11"/>
  </r>
  <r>
    <x v="81"/>
    <x v="81"/>
    <x v="15"/>
    <x v="2"/>
    <x v="81"/>
    <x v="1601"/>
    <n v="13643"/>
    <n v="36.67"/>
    <n v="2674.71"/>
    <n v="77111.88"/>
    <n v="12665.37"/>
    <n v="16918"/>
    <n v="45.48"/>
    <n v="408.56"/>
    <n v="152735.54"/>
    <m/>
    <m/>
    <m/>
    <m/>
    <m/>
    <m/>
    <m/>
    <m/>
    <m/>
    <m/>
    <n v="105"/>
    <n v="17591"/>
    <n v="47.29"/>
    <n v="3.39"/>
  </r>
  <r>
    <x v="48"/>
    <x v="48"/>
    <x v="10"/>
    <x v="0"/>
    <x v="5"/>
    <x v="1602"/>
    <n v="30313"/>
    <n v="31.58"/>
    <n v="5545"/>
    <n v="412548"/>
    <n v="0"/>
    <m/>
    <m/>
    <m/>
    <m/>
    <m/>
    <m/>
    <m/>
    <m/>
    <m/>
    <m/>
    <m/>
    <m/>
    <m/>
    <m/>
    <n v="4.7699999999999996"/>
    <n v="26320"/>
    <n v="27.42"/>
    <n v="0.06"/>
  </r>
  <r>
    <x v="24"/>
    <x v="24"/>
    <x v="5"/>
    <x v="7"/>
    <x v="5"/>
    <x v="1603"/>
    <n v="52120"/>
    <n v="54.29"/>
    <n v="3113.08"/>
    <n v="231612.78"/>
    <n v="27070.81"/>
    <n v="25673"/>
    <n v="26.74"/>
    <n v="338.39"/>
    <n v="326454.96000000002"/>
    <m/>
    <m/>
    <m/>
    <m/>
    <m/>
    <m/>
    <m/>
    <m/>
    <m/>
    <m/>
    <n v="1021"/>
    <n v="7045"/>
    <n v="7.34"/>
    <n v="12.76"/>
  </r>
  <r>
    <x v="76"/>
    <x v="76"/>
    <x v="0"/>
    <x v="12"/>
    <x v="11"/>
    <x v="1604"/>
    <n v="261"/>
    <n v="2.1800000000000002"/>
    <n v="602.20000000000005"/>
    <n v="5600.46"/>
    <n v="6621.65"/>
    <n v="11317"/>
    <n v="94.31"/>
    <n v="662.17"/>
    <n v="79852.52"/>
    <n v="0"/>
    <n v="0"/>
    <n v="0"/>
    <n v="0"/>
    <n v="0"/>
    <n v="0"/>
    <n v="0"/>
    <n v="0"/>
    <n v="0"/>
    <n v="0"/>
    <n v="103298"/>
    <n v="7687"/>
    <n v="64.06"/>
    <n v="10329.799999999999"/>
  </r>
  <r>
    <x v="228"/>
    <x v="228"/>
    <x v="10"/>
    <x v="2"/>
    <x v="67"/>
    <x v="1605"/>
    <n v="108942"/>
    <n v="108.08"/>
    <n v="2572.6799999999998"/>
    <n v="200977.65"/>
    <n v="871.97"/>
    <n v="4801"/>
    <n v="4.76"/>
    <n v="10.38"/>
    <n v="10515.34"/>
    <m/>
    <m/>
    <m/>
    <m/>
    <m/>
    <m/>
    <m/>
    <m/>
    <m/>
    <m/>
    <n v="6659.98"/>
    <n v="24826"/>
    <n v="24.63"/>
    <n v="79.290000000000006"/>
  </r>
  <r>
    <x v="52"/>
    <x v="52"/>
    <x v="10"/>
    <x v="18"/>
    <x v="32"/>
    <x v="1606"/>
    <n v="7376"/>
    <n v="68.3"/>
    <n v="5094.78"/>
    <n v="42643.29"/>
    <n v="6175.56"/>
    <n v="8714"/>
    <n v="80.69"/>
    <n v="686.17"/>
    <n v="74472.899999999994"/>
    <m/>
    <m/>
    <m/>
    <m/>
    <m/>
    <m/>
    <m/>
    <m/>
    <m/>
    <m/>
    <n v="636"/>
    <n v="3040"/>
    <n v="28.15"/>
    <n v="70.67"/>
  </r>
  <r>
    <x v="64"/>
    <x v="64"/>
    <x v="8"/>
    <x v="5"/>
    <x v="5"/>
    <x v="1607"/>
    <n v="117477"/>
    <n v="122.37"/>
    <n v="9674.5"/>
    <n v="719782.8"/>
    <n v="0"/>
    <m/>
    <m/>
    <m/>
    <m/>
    <m/>
    <m/>
    <m/>
    <m/>
    <m/>
    <m/>
    <m/>
    <m/>
    <m/>
    <m/>
    <n v="129031"/>
    <n v="14194"/>
    <n v="14.79"/>
    <n v="1612.89"/>
  </r>
  <r>
    <x v="123"/>
    <x v="123"/>
    <x v="1"/>
    <x v="7"/>
    <x v="30"/>
    <x v="1608"/>
    <n v="48411"/>
    <n v="84.05"/>
    <n v="9816.25"/>
    <n v="438197.4"/>
    <n v="0"/>
    <m/>
    <m/>
    <m/>
    <m/>
    <m/>
    <m/>
    <m/>
    <m/>
    <m/>
    <m/>
    <m/>
    <m/>
    <m/>
    <m/>
    <n v="150788"/>
    <n v="5065"/>
    <n v="8.7899999999999991"/>
    <n v="3141.42"/>
  </r>
  <r>
    <x v="61"/>
    <x v="61"/>
    <x v="5"/>
    <x v="1"/>
    <x v="1"/>
    <x v="4"/>
    <m/>
    <m/>
    <m/>
    <m/>
    <n v="0"/>
    <m/>
    <m/>
    <m/>
    <m/>
    <m/>
    <m/>
    <m/>
    <m/>
    <m/>
    <m/>
    <m/>
    <m/>
    <m/>
    <m/>
    <n v="50.37"/>
    <n v="4329"/>
    <n v="60.13"/>
    <n v="8.4"/>
  </r>
  <r>
    <x v="18"/>
    <x v="18"/>
    <x v="15"/>
    <x v="7"/>
    <x v="9"/>
    <x v="1609"/>
    <n v="8035"/>
    <n v="16.739999999999998"/>
    <n v="1180.03"/>
    <n v="43896.93"/>
    <n v="21651.79"/>
    <n v="31057"/>
    <n v="64.7"/>
    <n v="541.29"/>
    <n v="261105.48"/>
    <m/>
    <m/>
    <m/>
    <m/>
    <m/>
    <m/>
    <m/>
    <m/>
    <m/>
    <m/>
    <n v="107000"/>
    <n v="15855"/>
    <n v="33.03"/>
    <n v="2675"/>
  </r>
  <r>
    <x v="62"/>
    <x v="62"/>
    <x v="2"/>
    <x v="2"/>
    <x v="127"/>
    <x v="1610"/>
    <n v="67565"/>
    <n v="89.37"/>
    <n v="23014.1"/>
    <n v="1348395.84"/>
    <n v="4035"/>
    <n v="5302"/>
    <n v="7.01"/>
    <n v="64.05"/>
    <n v="48659.28"/>
    <m/>
    <m/>
    <m/>
    <m/>
    <m/>
    <m/>
    <m/>
    <m/>
    <m/>
    <m/>
    <n v="2364"/>
    <n v="9713"/>
    <n v="12.85"/>
    <n v="37.520000000000003"/>
  </r>
  <r>
    <x v="233"/>
    <x v="233"/>
    <x v="15"/>
    <x v="1"/>
    <x v="7"/>
    <x v="1611"/>
    <n v="629"/>
    <n v="26.21"/>
    <n v="2168"/>
    <n v="4032.48"/>
    <n v="0"/>
    <m/>
    <m/>
    <m/>
    <m/>
    <m/>
    <m/>
    <m/>
    <m/>
    <m/>
    <m/>
    <m/>
    <m/>
    <m/>
    <m/>
    <n v="44.11"/>
    <n v="119"/>
    <n v="4.96"/>
    <n v="22.06"/>
  </r>
  <r>
    <x v="126"/>
    <x v="126"/>
    <x v="1"/>
    <x v="7"/>
    <x v="64"/>
    <x v="1612"/>
    <n v="83689"/>
    <n v="92.99"/>
    <n v="10760.67"/>
    <n v="750556.5"/>
    <n v="0"/>
    <m/>
    <m/>
    <m/>
    <m/>
    <m/>
    <m/>
    <m/>
    <m/>
    <m/>
    <m/>
    <m/>
    <m/>
    <m/>
    <m/>
    <n v="1594.81"/>
    <n v="4017"/>
    <n v="4.46"/>
    <n v="21.26"/>
  </r>
  <r>
    <x v="11"/>
    <x v="11"/>
    <x v="13"/>
    <x v="7"/>
    <x v="10"/>
    <x v="1613"/>
    <n v="128464"/>
    <n v="144.66999999999999"/>
    <n v="10266.65"/>
    <n v="706550.76"/>
    <n v="0"/>
    <m/>
    <m/>
    <m/>
    <m/>
    <n v="325"/>
    <n v="730"/>
    <n v="0.82"/>
    <n v="4"/>
    <n v="4117.43"/>
    <m/>
    <m/>
    <m/>
    <m/>
    <m/>
    <n v="186200"/>
    <n v="33366"/>
    <n v="37.57"/>
    <n v="2516.2199999999998"/>
  </r>
  <r>
    <x v="204"/>
    <x v="204"/>
    <x v="2"/>
    <x v="1"/>
    <x v="16"/>
    <x v="4"/>
    <m/>
    <m/>
    <m/>
    <m/>
    <n v="0"/>
    <m/>
    <m/>
    <m/>
    <m/>
    <m/>
    <m/>
    <m/>
    <m/>
    <m/>
    <m/>
    <m/>
    <m/>
    <m/>
    <m/>
    <n v="292896"/>
    <n v="31746"/>
    <n v="661.38"/>
    <n v="73224"/>
  </r>
  <r>
    <x v="29"/>
    <x v="29"/>
    <x v="8"/>
    <x v="2"/>
    <x v="102"/>
    <x v="4"/>
    <m/>
    <m/>
    <m/>
    <m/>
    <n v="0"/>
    <m/>
    <m/>
    <m/>
    <m/>
    <m/>
    <m/>
    <m/>
    <m/>
    <m/>
    <m/>
    <m/>
    <m/>
    <m/>
    <m/>
    <n v="0"/>
    <m/>
    <m/>
    <n v="0"/>
  </r>
  <r>
    <x v="64"/>
    <x v="64"/>
    <x v="0"/>
    <x v="1"/>
    <x v="11"/>
    <x v="1614"/>
    <n v="453"/>
    <n v="3.78"/>
    <n v="134.30000000000001"/>
    <n v="1248.99"/>
    <n v="0"/>
    <m/>
    <m/>
    <m/>
    <m/>
    <m/>
    <m/>
    <m/>
    <m/>
    <m/>
    <n v="75"/>
    <n v="289"/>
    <n v="2.41"/>
    <n v="7"/>
    <n v="1678.8"/>
    <n v="85700"/>
    <n v="10427"/>
    <n v="86.89"/>
    <n v="8570"/>
  </r>
  <r>
    <x v="87"/>
    <x v="87"/>
    <x v="13"/>
    <x v="21"/>
    <x v="78"/>
    <x v="1615"/>
    <n v="133620"/>
    <n v="195.35"/>
    <n v="10736.84"/>
    <n v="569160"/>
    <n v="355"/>
    <n v="680"/>
    <n v="0.99"/>
    <n v="6.23"/>
    <n v="4280.99"/>
    <m/>
    <m/>
    <m/>
    <m/>
    <m/>
    <m/>
    <m/>
    <m/>
    <m/>
    <m/>
    <n v="1145"/>
    <n v="10144"/>
    <n v="14.83"/>
    <n v="20.09"/>
  </r>
  <r>
    <x v="131"/>
    <x v="131"/>
    <x v="5"/>
    <x v="7"/>
    <x v="30"/>
    <x v="1616"/>
    <n v="75472"/>
    <n v="131.03"/>
    <n v="9610"/>
    <n v="428990.4"/>
    <n v="0"/>
    <m/>
    <m/>
    <m/>
    <m/>
    <m/>
    <m/>
    <m/>
    <m/>
    <m/>
    <m/>
    <m/>
    <m/>
    <m/>
    <m/>
    <n v="1109.47"/>
    <n v="23115"/>
    <n v="40.130000000000003"/>
    <n v="23.11"/>
  </r>
  <r>
    <x v="100"/>
    <x v="100"/>
    <x v="15"/>
    <x v="6"/>
    <x v="11"/>
    <x v="1617"/>
    <n v="201"/>
    <n v="1.68"/>
    <n v="148.4"/>
    <n v="1380.12"/>
    <n v="0"/>
    <n v="131"/>
    <n v="1.0900000000000001"/>
    <m/>
    <m/>
    <m/>
    <m/>
    <m/>
    <m/>
    <m/>
    <m/>
    <m/>
    <m/>
    <m/>
    <m/>
    <n v="91671"/>
    <n v="8784"/>
    <n v="73.2"/>
    <n v="9167.1"/>
  </r>
  <r>
    <x v="106"/>
    <x v="106"/>
    <x v="4"/>
    <x v="7"/>
    <x v="9"/>
    <x v="1618"/>
    <n v="60343"/>
    <n v="125.71"/>
    <n v="6682"/>
    <n v="248570.4"/>
    <n v="0"/>
    <m/>
    <m/>
    <m/>
    <m/>
    <m/>
    <m/>
    <m/>
    <m/>
    <m/>
    <m/>
    <m/>
    <m/>
    <m/>
    <m/>
    <n v="57534.36"/>
    <n v="5127"/>
    <n v="10.68"/>
    <n v="1438.36"/>
  </r>
  <r>
    <x v="119"/>
    <x v="119"/>
    <x v="14"/>
    <x v="14"/>
    <x v="108"/>
    <x v="1619"/>
    <n v="16793"/>
    <n v="60.84"/>
    <n v="3961.74"/>
    <n v="84741.6"/>
    <n v="4853.54"/>
    <n v="7113"/>
    <n v="25.77"/>
    <n v="211.02"/>
    <n v="58530.3"/>
    <m/>
    <m/>
    <m/>
    <m/>
    <m/>
    <m/>
    <m/>
    <m/>
    <m/>
    <m/>
    <n v="21785"/>
    <n v="17201"/>
    <n v="62.32"/>
    <n v="947.17"/>
  </r>
  <r>
    <x v="27"/>
    <x v="27"/>
    <x v="2"/>
    <x v="1"/>
    <x v="22"/>
    <x v="4"/>
    <m/>
    <m/>
    <m/>
    <m/>
    <n v="0"/>
    <m/>
    <m/>
    <m/>
    <m/>
    <m/>
    <m/>
    <m/>
    <m/>
    <m/>
    <m/>
    <m/>
    <m/>
    <m/>
    <m/>
    <n v="1.37"/>
    <n v="2348"/>
    <n v="7.83"/>
    <n v="0.05"/>
  </r>
  <r>
    <x v="83"/>
    <x v="83"/>
    <x v="9"/>
    <x v="2"/>
    <x v="9"/>
    <x v="1620"/>
    <n v="22820"/>
    <n v="47.54"/>
    <n v="3391.43"/>
    <n v="126161.01"/>
    <n v="21394.76"/>
    <n v="32594"/>
    <n v="67.900000000000006"/>
    <n v="534.87"/>
    <n v="258005.86"/>
    <m/>
    <m/>
    <m/>
    <m/>
    <m/>
    <m/>
    <m/>
    <m/>
    <m/>
    <m/>
    <n v="1120"/>
    <n v="9772"/>
    <n v="20.36"/>
    <n v="28"/>
  </r>
  <r>
    <x v="220"/>
    <x v="220"/>
    <x v="2"/>
    <x v="2"/>
    <x v="9"/>
    <x v="1621"/>
    <n v="54339"/>
    <n v="113.21"/>
    <n v="8504.25"/>
    <n v="316358.09999999998"/>
    <n v="0"/>
    <m/>
    <m/>
    <m/>
    <m/>
    <m/>
    <m/>
    <m/>
    <m/>
    <m/>
    <m/>
    <m/>
    <m/>
    <m/>
    <m/>
    <n v="1652.03"/>
    <n v="9924"/>
    <n v="20.68"/>
    <n v="41.3"/>
  </r>
  <r>
    <x v="31"/>
    <x v="31"/>
    <x v="4"/>
    <x v="4"/>
    <x v="46"/>
    <x v="0"/>
    <n v="0"/>
    <n v="0"/>
    <n v="0"/>
    <n v="0"/>
    <n v="0"/>
    <n v="0"/>
    <n v="0"/>
    <n v="0"/>
    <n v="0"/>
    <m/>
    <m/>
    <m/>
    <m/>
    <m/>
    <m/>
    <m/>
    <m/>
    <m/>
    <m/>
    <n v="1335"/>
    <n v="18479"/>
    <n v="59.23"/>
    <n v="51.35"/>
  </r>
  <r>
    <x v="164"/>
    <x v="164"/>
    <x v="5"/>
    <x v="12"/>
    <x v="6"/>
    <x v="4"/>
    <m/>
    <m/>
    <m/>
    <m/>
    <n v="0"/>
    <m/>
    <m/>
    <m/>
    <m/>
    <m/>
    <m/>
    <m/>
    <m/>
    <m/>
    <m/>
    <m/>
    <m/>
    <m/>
    <m/>
    <n v="0"/>
    <m/>
    <m/>
    <n v="0"/>
  </r>
  <r>
    <x v="205"/>
    <x v="205"/>
    <x v="8"/>
    <x v="7"/>
    <x v="42"/>
    <x v="1622"/>
    <n v="32278"/>
    <n v="89.66"/>
    <n v="7376"/>
    <n v="205790.4"/>
    <n v="0"/>
    <m/>
    <m/>
    <m/>
    <m/>
    <m/>
    <m/>
    <m/>
    <m/>
    <m/>
    <m/>
    <m/>
    <m/>
    <m/>
    <m/>
    <n v="0"/>
    <m/>
    <m/>
    <n v="0"/>
  </r>
  <r>
    <x v="77"/>
    <x v="77"/>
    <x v="1"/>
    <x v="2"/>
    <x v="9"/>
    <x v="1623"/>
    <n v="10732"/>
    <n v="22.36"/>
    <n v="2761.5"/>
    <n v="102727.8"/>
    <n v="27880"/>
    <n v="30105"/>
    <n v="62.72"/>
    <n v="697"/>
    <n v="336213.28"/>
    <m/>
    <m/>
    <m/>
    <m/>
    <m/>
    <m/>
    <m/>
    <m/>
    <m/>
    <m/>
    <n v="1907.63"/>
    <n v="7575"/>
    <n v="15.78"/>
    <n v="47.69"/>
  </r>
  <r>
    <x v="36"/>
    <x v="36"/>
    <x v="8"/>
    <x v="2"/>
    <x v="67"/>
    <x v="1624"/>
    <n v="151240"/>
    <n v="150.04"/>
    <n v="7636.5"/>
    <n v="596563.38"/>
    <n v="0"/>
    <m/>
    <m/>
    <m/>
    <m/>
    <m/>
    <m/>
    <m/>
    <m/>
    <m/>
    <m/>
    <m/>
    <m/>
    <m/>
    <m/>
    <n v="163169"/>
    <n v="12150"/>
    <n v="12.05"/>
    <n v="1942.49"/>
  </r>
  <r>
    <x v="93"/>
    <x v="93"/>
    <x v="11"/>
    <x v="0"/>
    <x v="108"/>
    <x v="1625"/>
    <n v="11495"/>
    <n v="41.65"/>
    <n v="3577.35"/>
    <n v="76519.47"/>
    <n v="0"/>
    <m/>
    <m/>
    <m/>
    <m/>
    <m/>
    <m/>
    <m/>
    <m/>
    <m/>
    <n v="7865"/>
    <n v="11017"/>
    <n v="39.92"/>
    <n v="341"/>
    <n v="176050.16"/>
    <n v="261.93"/>
    <n v="16043740"/>
    <n v="58129.49"/>
    <n v="11.39"/>
  </r>
  <r>
    <x v="65"/>
    <x v="65"/>
    <x v="6"/>
    <x v="4"/>
    <x v="44"/>
    <x v="1626"/>
    <n v="2264"/>
    <n v="2.1"/>
    <n v="76.819999999999993"/>
    <n v="6430.02"/>
    <n v="1231.81"/>
    <n v="1877"/>
    <n v="1.74"/>
    <n v="13.69"/>
    <n v="14854.81"/>
    <m/>
    <m/>
    <m/>
    <m/>
    <m/>
    <m/>
    <m/>
    <m/>
    <m/>
    <m/>
    <n v="604695"/>
    <n v="25164"/>
    <n v="23.3"/>
    <n v="6718.83"/>
  </r>
  <r>
    <x v="67"/>
    <x v="67"/>
    <x v="13"/>
    <x v="7"/>
    <x v="45"/>
    <x v="1627"/>
    <n v="301659"/>
    <n v="142.83000000000001"/>
    <n v="8814.27"/>
    <n v="1442719.23"/>
    <n v="0"/>
    <m/>
    <m/>
    <m/>
    <m/>
    <m/>
    <m/>
    <m/>
    <m/>
    <m/>
    <m/>
    <m/>
    <m/>
    <m/>
    <m/>
    <n v="5650"/>
    <n v="94072"/>
    <n v="44.54"/>
    <n v="32.1"/>
  </r>
  <r>
    <x v="131"/>
    <x v="131"/>
    <x v="12"/>
    <x v="7"/>
    <x v="30"/>
    <x v="1628"/>
    <n v="89180"/>
    <n v="154.83000000000001"/>
    <n v="11092.5"/>
    <n v="495169.2"/>
    <n v="0"/>
    <m/>
    <m/>
    <m/>
    <m/>
    <m/>
    <m/>
    <m/>
    <m/>
    <m/>
    <m/>
    <m/>
    <m/>
    <m/>
    <m/>
    <n v="3028"/>
    <n v="26889"/>
    <n v="46.68"/>
    <n v="63.08"/>
  </r>
  <r>
    <x v="18"/>
    <x v="18"/>
    <x v="2"/>
    <x v="11"/>
    <x v="21"/>
    <x v="1629"/>
    <n v="720"/>
    <n v="2.5"/>
    <n v="131.83000000000001"/>
    <n v="2942.52"/>
    <n v="0"/>
    <m/>
    <m/>
    <m/>
    <m/>
    <m/>
    <m/>
    <m/>
    <m/>
    <m/>
    <n v="833"/>
    <n v="2026"/>
    <n v="7.03"/>
    <n v="34"/>
    <n v="18645.87"/>
    <n v="160800"/>
    <n v="15734"/>
    <n v="54.63"/>
    <n v="6700"/>
  </r>
  <r>
    <x v="55"/>
    <x v="55"/>
    <x v="3"/>
    <x v="7"/>
    <x v="49"/>
    <x v="1630"/>
    <n v="114110"/>
    <n v="125.12"/>
    <n v="9780"/>
    <n v="691250.4"/>
    <n v="0"/>
    <m/>
    <m/>
    <m/>
    <m/>
    <m/>
    <m/>
    <m/>
    <m/>
    <m/>
    <m/>
    <m/>
    <m/>
    <m/>
    <m/>
    <n v="31710"/>
    <n v="598119"/>
    <n v="655.83"/>
    <n v="417.24"/>
  </r>
  <r>
    <x v="64"/>
    <x v="64"/>
    <x v="9"/>
    <x v="5"/>
    <x v="5"/>
    <x v="1631"/>
    <n v="116266"/>
    <n v="121.11"/>
    <n v="9031"/>
    <n v="671906.4"/>
    <n v="0"/>
    <m/>
    <m/>
    <m/>
    <m/>
    <m/>
    <m/>
    <m/>
    <m/>
    <m/>
    <m/>
    <m/>
    <m/>
    <m/>
    <m/>
    <n v="231403"/>
    <n v="18322"/>
    <n v="19.09"/>
    <n v="2892.54"/>
  </r>
  <r>
    <x v="3"/>
    <x v="3"/>
    <x v="10"/>
    <x v="12"/>
    <x v="6"/>
    <x v="4"/>
    <m/>
    <m/>
    <m/>
    <m/>
    <n v="0"/>
    <m/>
    <m/>
    <m/>
    <m/>
    <m/>
    <m/>
    <m/>
    <m/>
    <m/>
    <m/>
    <m/>
    <m/>
    <m/>
    <m/>
    <n v="0"/>
    <m/>
    <m/>
    <n v="0"/>
  </r>
  <r>
    <x v="109"/>
    <x v="109"/>
    <x v="12"/>
    <x v="1"/>
    <x v="46"/>
    <x v="0"/>
    <n v="0"/>
    <n v="0"/>
    <n v="0"/>
    <n v="0"/>
    <n v="0"/>
    <n v="0"/>
    <n v="0"/>
    <m/>
    <m/>
    <n v="0"/>
    <n v="0"/>
    <n v="0"/>
    <n v="0"/>
    <n v="0"/>
    <n v="0"/>
    <n v="0"/>
    <n v="0"/>
    <n v="0"/>
    <n v="0"/>
    <n v="0"/>
    <n v="0"/>
    <n v="0"/>
    <n v="0"/>
  </r>
  <r>
    <x v="87"/>
    <x v="87"/>
    <x v="6"/>
    <x v="21"/>
    <x v="78"/>
    <x v="1632"/>
    <n v="61174"/>
    <n v="89.44"/>
    <n v="9448.42"/>
    <n v="500860.8"/>
    <n v="1651.79"/>
    <n v="2227"/>
    <n v="3.26"/>
    <n v="28.98"/>
    <n v="19919.48"/>
    <m/>
    <m/>
    <m/>
    <m/>
    <m/>
    <m/>
    <m/>
    <m/>
    <m/>
    <m/>
    <n v="1710"/>
    <n v="13241"/>
    <n v="19.36"/>
    <n v="30"/>
  </r>
  <r>
    <x v="75"/>
    <x v="75"/>
    <x v="11"/>
    <x v="13"/>
    <x v="6"/>
    <x v="4"/>
    <m/>
    <m/>
    <m/>
    <m/>
    <n v="0"/>
    <m/>
    <m/>
    <m/>
    <m/>
    <m/>
    <m/>
    <m/>
    <m/>
    <m/>
    <m/>
    <m/>
    <m/>
    <m/>
    <m/>
    <n v="51800"/>
    <n v="1908"/>
    <n v="19.88"/>
    <n v="6475"/>
  </r>
  <r>
    <x v="153"/>
    <x v="153"/>
    <x v="6"/>
    <x v="2"/>
    <x v="37"/>
    <x v="1633"/>
    <n v="24997"/>
    <n v="65.099999999999994"/>
    <n v="3160.88"/>
    <n v="94067.64"/>
    <n v="24546"/>
    <n v="8043"/>
    <n v="20.95"/>
    <n v="767.06"/>
    <n v="296007.58"/>
    <m/>
    <m/>
    <m/>
    <m/>
    <m/>
    <m/>
    <m/>
    <m/>
    <m/>
    <m/>
    <n v="36.590000000000003"/>
    <n v="2978"/>
    <n v="7.76"/>
    <n v="1.1399999999999999"/>
  </r>
  <r>
    <x v="144"/>
    <x v="144"/>
    <x v="15"/>
    <x v="7"/>
    <x v="37"/>
    <x v="1634"/>
    <n v="3649"/>
    <n v="9.5"/>
    <n v="819.19"/>
    <n v="24379.02"/>
    <n v="4407.6099999999997"/>
    <n v="5312"/>
    <n v="13.83"/>
    <n v="137.74"/>
    <n v="53152.69"/>
    <m/>
    <m/>
    <m/>
    <m/>
    <m/>
    <m/>
    <m/>
    <m/>
    <m/>
    <m/>
    <n v="0"/>
    <m/>
    <m/>
    <n v="0"/>
  </r>
  <r>
    <x v="96"/>
    <x v="96"/>
    <x v="5"/>
    <x v="7"/>
    <x v="38"/>
    <x v="1635"/>
    <n v="78933"/>
    <n v="117.46"/>
    <n v="8143.46"/>
    <n v="424111.62"/>
    <n v="0"/>
    <m/>
    <m/>
    <m/>
    <m/>
    <m/>
    <m/>
    <m/>
    <m/>
    <m/>
    <m/>
    <m/>
    <m/>
    <m/>
    <m/>
    <n v="39489.06"/>
    <n v="32726"/>
    <n v="48.7"/>
    <n v="705.16"/>
  </r>
  <r>
    <x v="93"/>
    <x v="93"/>
    <x v="10"/>
    <x v="0"/>
    <x v="108"/>
    <x v="1636"/>
    <n v="10112"/>
    <n v="36.64"/>
    <n v="3721.22"/>
    <n v="79596.84"/>
    <n v="0"/>
    <m/>
    <m/>
    <m/>
    <m/>
    <m/>
    <m/>
    <m/>
    <m/>
    <m/>
    <n v="3860"/>
    <n v="7634"/>
    <n v="27.66"/>
    <n v="167"/>
    <n v="86402.240000000005"/>
    <n v="713.86"/>
    <n v="1987"/>
    <n v="7.2"/>
    <n v="31.04"/>
  </r>
  <r>
    <x v="44"/>
    <x v="44"/>
    <x v="1"/>
    <x v="2"/>
    <x v="116"/>
    <x v="1637"/>
    <n v="44631"/>
    <n v="27.35"/>
    <n v="3051.47"/>
    <n v="385950"/>
    <n v="82953.440000000002"/>
    <n v="81604"/>
    <n v="50"/>
    <n v="609.95000000000005"/>
    <n v="1000360.46"/>
    <m/>
    <m/>
    <m/>
    <m/>
    <m/>
    <m/>
    <m/>
    <m/>
    <m/>
    <m/>
    <n v="4992"/>
    <n v="30477"/>
    <n v="18.670000000000002"/>
    <n v="36.71"/>
  </r>
  <r>
    <x v="101"/>
    <x v="101"/>
    <x v="3"/>
    <x v="2"/>
    <x v="22"/>
    <x v="1638"/>
    <n v="6893"/>
    <n v="22.98"/>
    <n v="2312.96"/>
    <n v="53776.32"/>
    <n v="13478.18"/>
    <n v="15227"/>
    <n v="50.76"/>
    <m/>
    <m/>
    <m/>
    <m/>
    <m/>
    <m/>
    <m/>
    <m/>
    <m/>
    <m/>
    <m/>
    <m/>
    <n v="127.13"/>
    <n v="8055"/>
    <n v="26.85"/>
    <n v="5.09"/>
  </r>
  <r>
    <x v="49"/>
    <x v="49"/>
    <x v="11"/>
    <x v="1"/>
    <x v="71"/>
    <x v="4"/>
    <m/>
    <m/>
    <m/>
    <m/>
    <n v="0"/>
    <m/>
    <m/>
    <m/>
    <m/>
    <m/>
    <m/>
    <m/>
    <m/>
    <m/>
    <m/>
    <m/>
    <m/>
    <m/>
    <m/>
    <n v="49041"/>
    <n v="4886"/>
    <n v="81.430000000000007"/>
    <n v="9808.2000000000007"/>
  </r>
  <r>
    <x v="18"/>
    <x v="18"/>
    <x v="11"/>
    <x v="2"/>
    <x v="54"/>
    <x v="1639"/>
    <n v="2318"/>
    <n v="6.66"/>
    <n v="383"/>
    <n v="10329.51"/>
    <n v="11673.13"/>
    <n v="14262"/>
    <n v="40.98"/>
    <n v="402.52"/>
    <n v="140769.81"/>
    <m/>
    <m/>
    <m/>
    <m/>
    <m/>
    <m/>
    <m/>
    <m/>
    <m/>
    <m/>
    <n v="93000"/>
    <n v="12836"/>
    <n v="36.89"/>
    <n v="3206.9"/>
  </r>
  <r>
    <x v="140"/>
    <x v="140"/>
    <x v="5"/>
    <x v="5"/>
    <x v="55"/>
    <x v="1640"/>
    <n v="184262"/>
    <n v="159.94999999999999"/>
    <n v="9670.83"/>
    <n v="863412"/>
    <n v="0"/>
    <m/>
    <m/>
    <m/>
    <m/>
    <m/>
    <m/>
    <m/>
    <m/>
    <m/>
    <m/>
    <m/>
    <m/>
    <m/>
    <m/>
    <n v="106505"/>
    <n v="8200"/>
    <n v="7.12"/>
    <n v="1109.43"/>
  </r>
  <r>
    <x v="12"/>
    <x v="12"/>
    <x v="5"/>
    <x v="7"/>
    <x v="57"/>
    <x v="1641"/>
    <n v="32565"/>
    <n v="64.61"/>
    <n v="3750.48"/>
    <n v="146493.6"/>
    <n v="17115.419999999998"/>
    <n v="24065"/>
    <n v="47.75"/>
    <n v="407.51"/>
    <n v="206400.01"/>
    <m/>
    <m/>
    <m/>
    <m/>
    <m/>
    <m/>
    <m/>
    <m/>
    <m/>
    <m/>
    <n v="2181"/>
    <n v="35618"/>
    <n v="70.67"/>
    <n v="51.93"/>
  </r>
  <r>
    <x v="81"/>
    <x v="81"/>
    <x v="10"/>
    <x v="4"/>
    <x v="81"/>
    <x v="1642"/>
    <n v="130"/>
    <n v="0.35"/>
    <n v="19.260000000000002"/>
    <n v="555.21"/>
    <n v="17.46"/>
    <n v="79"/>
    <n v="0.21"/>
    <n v="0.56000000000000005"/>
    <n v="210.54"/>
    <m/>
    <m/>
    <m/>
    <m/>
    <m/>
    <m/>
    <m/>
    <m/>
    <m/>
    <m/>
    <n v="280"/>
    <n v="12167"/>
    <n v="32.71"/>
    <n v="9.0299999999999994"/>
  </r>
  <r>
    <x v="72"/>
    <x v="72"/>
    <x v="12"/>
    <x v="4"/>
    <x v="140"/>
    <x v="1643"/>
    <n v="14252"/>
    <n v="9.35"/>
    <n v="215.62"/>
    <n v="25467.119999999999"/>
    <n v="14599.42"/>
    <n v="13401"/>
    <n v="8.7899999999999991"/>
    <n v="114.96"/>
    <n v="176058.76"/>
    <m/>
    <m/>
    <m/>
    <m/>
    <m/>
    <m/>
    <m/>
    <m/>
    <m/>
    <m/>
    <n v="0"/>
    <n v="137832"/>
    <n v="90.44"/>
    <n v="0"/>
  </r>
  <r>
    <x v="102"/>
    <x v="102"/>
    <x v="13"/>
    <x v="2"/>
    <x v="40"/>
    <x v="1644"/>
    <n v="96598"/>
    <n v="115"/>
    <n v="7330"/>
    <n v="477183"/>
    <n v="0"/>
    <m/>
    <m/>
    <m/>
    <m/>
    <m/>
    <m/>
    <m/>
    <m/>
    <m/>
    <m/>
    <m/>
    <m/>
    <m/>
    <m/>
    <n v="177.9"/>
    <n v="7913"/>
    <n v="9.42"/>
    <n v="2.54"/>
  </r>
  <r>
    <x v="164"/>
    <x v="164"/>
    <x v="12"/>
    <x v="12"/>
    <x v="6"/>
    <x v="4"/>
    <m/>
    <m/>
    <m/>
    <m/>
    <n v="0"/>
    <m/>
    <m/>
    <m/>
    <m/>
    <m/>
    <m/>
    <m/>
    <m/>
    <m/>
    <m/>
    <m/>
    <m/>
    <m/>
    <m/>
    <n v="0"/>
    <m/>
    <m/>
    <n v="0"/>
  </r>
  <r>
    <x v="206"/>
    <x v="206"/>
    <x v="5"/>
    <x v="1"/>
    <x v="12"/>
    <x v="1645"/>
    <n v="2749"/>
    <n v="16.36"/>
    <n v="846.93"/>
    <n v="11027.01"/>
    <n v="146.46"/>
    <n v="891"/>
    <n v="5.3"/>
    <m/>
    <m/>
    <m/>
    <m/>
    <m/>
    <m/>
    <m/>
    <m/>
    <m/>
    <m/>
    <m/>
    <m/>
    <n v="2722.88"/>
    <n v="24059"/>
    <n v="143.21"/>
    <n v="194.49"/>
  </r>
  <r>
    <x v="27"/>
    <x v="27"/>
    <x v="15"/>
    <x v="1"/>
    <x v="22"/>
    <x v="1646"/>
    <n v="184"/>
    <n v="0.61"/>
    <n v="30.76"/>
    <n v="715.17"/>
    <n v="0"/>
    <m/>
    <m/>
    <m/>
    <m/>
    <m/>
    <m/>
    <m/>
    <m/>
    <m/>
    <n v="300"/>
    <n v="1008"/>
    <n v="3.36"/>
    <n v="12"/>
    <n v="6715.2"/>
    <n v="1945.39"/>
    <n v="5212"/>
    <n v="17.37"/>
    <n v="77.819999999999993"/>
  </r>
  <r>
    <x v="224"/>
    <x v="224"/>
    <x v="15"/>
    <x v="2"/>
    <x v="9"/>
    <x v="1647"/>
    <n v="45936"/>
    <n v="95.7"/>
    <n v="9020"/>
    <n v="335544"/>
    <n v="0"/>
    <m/>
    <m/>
    <m/>
    <m/>
    <m/>
    <m/>
    <m/>
    <m/>
    <m/>
    <m/>
    <m/>
    <m/>
    <m/>
    <m/>
    <n v="431.52"/>
    <n v="4757"/>
    <n v="9.91"/>
    <n v="10.79"/>
  </r>
  <r>
    <x v="218"/>
    <x v="218"/>
    <x v="4"/>
    <x v="2"/>
    <x v="110"/>
    <x v="1648"/>
    <n v="39880"/>
    <n v="72.25"/>
    <n v="2516.52"/>
    <n v="107656.8"/>
    <n v="0"/>
    <m/>
    <m/>
    <m/>
    <m/>
    <m/>
    <m/>
    <m/>
    <m/>
    <m/>
    <m/>
    <m/>
    <m/>
    <m/>
    <m/>
    <n v="117.61"/>
    <n v="6730"/>
    <n v="12.19"/>
    <n v="2.56"/>
  </r>
  <r>
    <x v="76"/>
    <x v="76"/>
    <x v="4"/>
    <x v="19"/>
    <x v="94"/>
    <x v="1649"/>
    <n v="14539"/>
    <n v="63.77"/>
    <n v="3174"/>
    <n v="56084.58"/>
    <n v="6862.27"/>
    <n v="6346"/>
    <n v="27.83"/>
    <n v="361.17"/>
    <n v="82754.17"/>
    <m/>
    <m/>
    <m/>
    <m/>
    <m/>
    <m/>
    <m/>
    <m/>
    <m/>
    <m/>
    <n v="57000"/>
    <n v="4999"/>
    <n v="21.93"/>
    <n v="3000"/>
  </r>
  <r>
    <x v="50"/>
    <x v="50"/>
    <x v="3"/>
    <x v="5"/>
    <x v="30"/>
    <x v="1650"/>
    <n v="36273"/>
    <n v="62.97"/>
    <n v="4853.08"/>
    <n v="216641.64"/>
    <n v="0"/>
    <m/>
    <m/>
    <m/>
    <m/>
    <m/>
    <m/>
    <m/>
    <m/>
    <m/>
    <n v="15938"/>
    <n v="36526"/>
    <n v="63.41"/>
    <n v="332"/>
    <n v="356756.19"/>
    <n v="3204.33"/>
    <n v="13166"/>
    <n v="22.86"/>
    <n v="66.760000000000005"/>
  </r>
  <r>
    <x v="62"/>
    <x v="62"/>
    <x v="2"/>
    <x v="38"/>
    <x v="57"/>
    <x v="1651"/>
    <n v="24846"/>
    <n v="49.3"/>
    <n v="3923.26"/>
    <n v="153242.60999999999"/>
    <n v="9054"/>
    <n v="14364"/>
    <n v="28.5"/>
    <n v="215.57"/>
    <n v="109184.9"/>
    <m/>
    <m/>
    <m/>
    <m/>
    <m/>
    <m/>
    <m/>
    <m/>
    <m/>
    <m/>
    <n v="2367"/>
    <n v="10130"/>
    <n v="20.100000000000001"/>
    <n v="56.36"/>
  </r>
  <r>
    <x v="19"/>
    <x v="19"/>
    <x v="3"/>
    <x v="11"/>
    <x v="39"/>
    <x v="1652"/>
    <n v="1414"/>
    <n v="1.08"/>
    <n v="76.84"/>
    <n v="7789.68"/>
    <n v="14409.31"/>
    <n v="11674"/>
    <n v="8.93"/>
    <m/>
    <m/>
    <m/>
    <m/>
    <m/>
    <m/>
    <m/>
    <m/>
    <m/>
    <m/>
    <m/>
    <m/>
    <n v="0"/>
    <m/>
    <m/>
    <n v="0"/>
  </r>
  <r>
    <x v="24"/>
    <x v="24"/>
    <x v="12"/>
    <x v="11"/>
    <x v="26"/>
    <x v="1653"/>
    <n v="737"/>
    <n v="0.9"/>
    <n v="43.56"/>
    <n v="2754.66"/>
    <n v="0"/>
    <m/>
    <m/>
    <m/>
    <m/>
    <m/>
    <m/>
    <m/>
    <m/>
    <m/>
    <m/>
    <m/>
    <m/>
    <m/>
    <m/>
    <n v="6985"/>
    <n v="42495"/>
    <n v="52.08"/>
    <n v="102.72"/>
  </r>
  <r>
    <x v="66"/>
    <x v="66"/>
    <x v="1"/>
    <x v="7"/>
    <x v="7"/>
    <x v="0"/>
    <n v="0"/>
    <n v="0"/>
    <n v="0"/>
    <n v="0"/>
    <n v="0"/>
    <n v="0"/>
    <n v="0"/>
    <m/>
    <m/>
    <m/>
    <m/>
    <m/>
    <m/>
    <m/>
    <m/>
    <m/>
    <m/>
    <m/>
    <m/>
    <n v="0"/>
    <n v="0"/>
    <n v="0"/>
    <n v="0"/>
  </r>
  <r>
    <x v="73"/>
    <x v="73"/>
    <x v="6"/>
    <x v="1"/>
    <x v="5"/>
    <x v="1654"/>
    <n v="120937"/>
    <n v="125.98"/>
    <n v="11765.5"/>
    <n v="875353.2"/>
    <n v="0"/>
    <m/>
    <m/>
    <m/>
    <m/>
    <m/>
    <m/>
    <m/>
    <m/>
    <m/>
    <m/>
    <m/>
    <m/>
    <m/>
    <m/>
    <n v="642150"/>
    <n v="44603"/>
    <n v="46.46"/>
    <n v="8026.88"/>
  </r>
  <r>
    <x v="120"/>
    <x v="120"/>
    <x v="6"/>
    <x v="2"/>
    <x v="37"/>
    <x v="1655"/>
    <n v="41321"/>
    <n v="107.61"/>
    <n v="7482.25"/>
    <n v="222671.76"/>
    <n v="0"/>
    <m/>
    <m/>
    <m/>
    <m/>
    <n v="1496"/>
    <n v="3065"/>
    <n v="7.98"/>
    <n v="46"/>
    <n v="18952.82"/>
    <m/>
    <m/>
    <m/>
    <m/>
    <m/>
    <n v="102.72"/>
    <n v="904"/>
    <n v="2.35"/>
    <n v="3.21"/>
  </r>
  <r>
    <x v="28"/>
    <x v="28"/>
    <x v="0"/>
    <x v="1"/>
    <x v="1"/>
    <x v="4"/>
    <m/>
    <m/>
    <m/>
    <m/>
    <n v="0"/>
    <m/>
    <m/>
    <m/>
    <m/>
    <m/>
    <m/>
    <m/>
    <m/>
    <m/>
    <m/>
    <m/>
    <m/>
    <m/>
    <m/>
    <n v="36300"/>
    <n v="3377"/>
    <n v="46.9"/>
    <n v="6050"/>
  </r>
  <r>
    <x v="122"/>
    <x v="122"/>
    <x v="0"/>
    <x v="4"/>
    <x v="121"/>
    <x v="1656"/>
    <n v="510532"/>
    <n v="148.76"/>
    <n v="10498.63"/>
    <n v="2792425.44"/>
    <n v="300.68"/>
    <n v="4319"/>
    <n v="1.26"/>
    <n v="1.05"/>
    <n v="3625.98"/>
    <m/>
    <n v="1699"/>
    <n v="0.5"/>
    <m/>
    <m/>
    <m/>
    <n v="7125"/>
    <n v="2.08"/>
    <m/>
    <m/>
    <n v="24275.74"/>
    <n v="327038"/>
    <n v="95.29"/>
    <n v="84.88"/>
  </r>
  <r>
    <x v="159"/>
    <x v="159"/>
    <x v="3"/>
    <x v="4"/>
    <x v="46"/>
    <x v="4"/>
    <m/>
    <m/>
    <m/>
    <m/>
    <n v="0"/>
    <m/>
    <m/>
    <m/>
    <m/>
    <m/>
    <m/>
    <m/>
    <m/>
    <m/>
    <m/>
    <m/>
    <m/>
    <m/>
    <m/>
    <n v="52505.87"/>
    <n v="25795"/>
    <n v="82.68"/>
    <n v="2019.46"/>
  </r>
  <r>
    <x v="90"/>
    <x v="90"/>
    <x v="2"/>
    <x v="7"/>
    <x v="11"/>
    <x v="1657"/>
    <n v="4915"/>
    <n v="40.96"/>
    <n v="3560"/>
    <n v="33108"/>
    <n v="3871.97"/>
    <n v="6243"/>
    <n v="52.03"/>
    <n v="387.2"/>
    <n v="46693.24"/>
    <m/>
    <m/>
    <m/>
    <m/>
    <m/>
    <m/>
    <m/>
    <m/>
    <m/>
    <m/>
    <n v="586.01"/>
    <n v="3880"/>
    <n v="32.33"/>
    <n v="58.6"/>
  </r>
  <r>
    <x v="135"/>
    <x v="135"/>
    <x v="11"/>
    <x v="2"/>
    <x v="33"/>
    <x v="1658"/>
    <n v="113600"/>
    <n v="94.67"/>
    <n v="9542.4"/>
    <n v="887443.2"/>
    <n v="10979.54"/>
    <n v="14110"/>
    <n v="11.76"/>
    <n v="109.8"/>
    <n v="132405.57"/>
    <m/>
    <m/>
    <m/>
    <m/>
    <m/>
    <m/>
    <m/>
    <m/>
    <m/>
    <m/>
    <n v="541751"/>
    <n v="27726"/>
    <n v="23.11"/>
    <n v="5417.51"/>
  </r>
  <r>
    <x v="46"/>
    <x v="46"/>
    <x v="1"/>
    <x v="2"/>
    <x v="81"/>
    <x v="1659"/>
    <n v="4991"/>
    <n v="13.42"/>
    <n v="1287.74"/>
    <n v="37125.599999999999"/>
    <n v="5661.49"/>
    <n v="8326"/>
    <n v="22.38"/>
    <m/>
    <m/>
    <m/>
    <m/>
    <m/>
    <m/>
    <m/>
    <m/>
    <m/>
    <m/>
    <m/>
    <m/>
    <n v="0"/>
    <n v="983"/>
    <n v="2.64"/>
    <n v="0"/>
  </r>
  <r>
    <x v="30"/>
    <x v="30"/>
    <x v="9"/>
    <x v="19"/>
    <x v="71"/>
    <x v="4"/>
    <n v="4373"/>
    <n v="72.88"/>
    <m/>
    <m/>
    <n v="0"/>
    <m/>
    <m/>
    <m/>
    <m/>
    <m/>
    <m/>
    <m/>
    <m/>
    <m/>
    <m/>
    <m/>
    <m/>
    <m/>
    <m/>
    <n v="0"/>
    <m/>
    <m/>
    <n v="0"/>
  </r>
  <r>
    <x v="84"/>
    <x v="84"/>
    <x v="10"/>
    <x v="7"/>
    <x v="9"/>
    <x v="1660"/>
    <n v="12686"/>
    <n v="26.43"/>
    <n v="2422.5"/>
    <n v="90117"/>
    <n v="31424.83"/>
    <n v="45186"/>
    <n v="94.14"/>
    <m/>
    <m/>
    <m/>
    <m/>
    <m/>
    <m/>
    <m/>
    <m/>
    <m/>
    <m/>
    <m/>
    <m/>
    <n v="207580"/>
    <n v="7663"/>
    <n v="15.96"/>
    <n v="5189.5"/>
  </r>
  <r>
    <x v="127"/>
    <x v="127"/>
    <x v="4"/>
    <x v="12"/>
    <x v="16"/>
    <x v="1661"/>
    <n v="1297"/>
    <n v="27.02"/>
    <n v="1057.25"/>
    <n v="3932.97"/>
    <n v="0"/>
    <m/>
    <m/>
    <m/>
    <m/>
    <m/>
    <m/>
    <m/>
    <m/>
    <m/>
    <n v="300"/>
    <n v="830"/>
    <n v="17.29"/>
    <n v="75"/>
    <n v="6715.2"/>
    <n v="0.04"/>
    <n v="32"/>
    <n v="0.67"/>
    <n v="0.01"/>
  </r>
  <r>
    <x v="136"/>
    <x v="136"/>
    <x v="8"/>
    <x v="7"/>
    <x v="20"/>
    <x v="1662"/>
    <n v="31096"/>
    <n v="43.19"/>
    <n v="3762.07"/>
    <n v="209923.32"/>
    <n v="24127.06"/>
    <n v="25419"/>
    <n v="35.299999999999997"/>
    <n v="402.12"/>
    <n v="290955.46999999997"/>
    <m/>
    <m/>
    <m/>
    <m/>
    <m/>
    <m/>
    <m/>
    <m/>
    <m/>
    <m/>
    <n v="87000"/>
    <n v="8537"/>
    <n v="11.86"/>
    <n v="1450"/>
  </r>
  <r>
    <x v="110"/>
    <x v="110"/>
    <x v="11"/>
    <x v="7"/>
    <x v="2"/>
    <x v="1663"/>
    <n v="21706"/>
    <n v="28.26"/>
    <n v="2761.25"/>
    <n v="164349.6"/>
    <n v="18632.400000000001"/>
    <n v="33531"/>
    <n v="43.66"/>
    <n v="291.13"/>
    <n v="224693.65"/>
    <m/>
    <m/>
    <m/>
    <m/>
    <m/>
    <m/>
    <m/>
    <m/>
    <m/>
    <m/>
    <n v="215279"/>
    <n v="24333"/>
    <n v="31.68"/>
    <n v="3363.73"/>
  </r>
  <r>
    <x v="4"/>
    <x v="4"/>
    <x v="11"/>
    <x v="2"/>
    <x v="37"/>
    <x v="1664"/>
    <n v="34912"/>
    <n v="90.92"/>
    <n v="8320"/>
    <n v="247603.20000000001"/>
    <n v="0"/>
    <m/>
    <m/>
    <m/>
    <m/>
    <m/>
    <m/>
    <m/>
    <m/>
    <m/>
    <m/>
    <m/>
    <m/>
    <m/>
    <m/>
    <n v="559"/>
    <n v="2828"/>
    <n v="7.36"/>
    <n v="17.47"/>
  </r>
  <r>
    <x v="106"/>
    <x v="106"/>
    <x v="0"/>
    <x v="7"/>
    <x v="9"/>
    <x v="1665"/>
    <n v="51275"/>
    <n v="106.82"/>
    <n v="10876"/>
    <n v="404587.2"/>
    <n v="0"/>
    <m/>
    <m/>
    <m/>
    <m/>
    <m/>
    <m/>
    <m/>
    <m/>
    <m/>
    <m/>
    <m/>
    <m/>
    <m/>
    <m/>
    <n v="106.68"/>
    <n v="8073"/>
    <n v="16.82"/>
    <n v="2.67"/>
  </r>
  <r>
    <x v="61"/>
    <x v="61"/>
    <x v="2"/>
    <x v="7"/>
    <x v="20"/>
    <x v="1666"/>
    <n v="42829"/>
    <n v="59.48"/>
    <n v="2654.82"/>
    <n v="148138.76999999999"/>
    <n v="0"/>
    <m/>
    <m/>
    <m/>
    <m/>
    <m/>
    <m/>
    <m/>
    <m/>
    <m/>
    <m/>
    <m/>
    <m/>
    <m/>
    <m/>
    <n v="74236"/>
    <n v="1667"/>
    <n v="2.3199999999999998"/>
    <n v="1237.27"/>
  </r>
  <r>
    <x v="87"/>
    <x v="87"/>
    <x v="15"/>
    <x v="4"/>
    <x v="107"/>
    <x v="1667"/>
    <n v="6636"/>
    <n v="7.18"/>
    <n v="143.94"/>
    <n v="10307.19"/>
    <n v="779.83"/>
    <n v="1187"/>
    <n v="1.28"/>
    <n v="10.130000000000001"/>
    <n v="9404.15"/>
    <m/>
    <m/>
    <m/>
    <m/>
    <m/>
    <m/>
    <m/>
    <m/>
    <m/>
    <m/>
    <n v="2606"/>
    <n v="21622"/>
    <n v="23.4"/>
    <n v="33.840000000000003"/>
  </r>
  <r>
    <x v="8"/>
    <x v="8"/>
    <x v="5"/>
    <x v="1"/>
    <x v="6"/>
    <x v="1668"/>
    <n v="277"/>
    <n v="2.89"/>
    <n v="119"/>
    <n v="885.36"/>
    <n v="803"/>
    <n v="769"/>
    <n v="8.01"/>
    <n v="100.38"/>
    <n v="9683.6200000000008"/>
    <m/>
    <m/>
    <m/>
    <m/>
    <m/>
    <m/>
    <m/>
    <m/>
    <m/>
    <m/>
    <n v="0.61"/>
    <n v="15005"/>
    <n v="156.30000000000001"/>
    <n v="0.08"/>
  </r>
  <r>
    <x v="183"/>
    <x v="183"/>
    <x v="8"/>
    <x v="2"/>
    <x v="20"/>
    <x v="1669"/>
    <n v="113469"/>
    <n v="157.6"/>
    <n v="10720.37"/>
    <n v="598196.46"/>
    <n v="0"/>
    <m/>
    <m/>
    <m/>
    <m/>
    <n v="41400"/>
    <n v="3878"/>
    <n v="5.39"/>
    <n v="690"/>
    <n v="524496.6"/>
    <m/>
    <m/>
    <m/>
    <m/>
    <m/>
    <n v="149.59"/>
    <n v="11712"/>
    <n v="16.27"/>
    <n v="2.4900000000000002"/>
  </r>
  <r>
    <x v="182"/>
    <x v="182"/>
    <x v="14"/>
    <x v="5"/>
    <x v="32"/>
    <x v="1670"/>
    <n v="7080"/>
    <n v="65.56"/>
    <n v="5351.44"/>
    <n v="44791.59"/>
    <n v="0"/>
    <m/>
    <m/>
    <m/>
    <m/>
    <m/>
    <m/>
    <m/>
    <m/>
    <m/>
    <n v="5120"/>
    <n v="8712"/>
    <n v="80.67"/>
    <n v="568"/>
    <n v="114606.08"/>
    <n v="304.12"/>
    <n v="556"/>
    <n v="5.15"/>
    <n v="33.79"/>
  </r>
  <r>
    <x v="74"/>
    <x v="74"/>
    <x v="11"/>
    <x v="1"/>
    <x v="19"/>
    <x v="0"/>
    <n v="0"/>
    <n v="0"/>
    <n v="0"/>
    <n v="0"/>
    <n v="0"/>
    <m/>
    <m/>
    <m/>
    <m/>
    <m/>
    <m/>
    <m/>
    <m/>
    <m/>
    <m/>
    <m/>
    <m/>
    <m/>
    <m/>
    <n v="0"/>
    <m/>
    <m/>
    <n v="0"/>
  </r>
  <r>
    <x v="76"/>
    <x v="76"/>
    <x v="4"/>
    <x v="12"/>
    <x v="11"/>
    <x v="1671"/>
    <n v="204"/>
    <n v="1.7"/>
    <n v="72.5"/>
    <n v="674.25"/>
    <n v="6363.72"/>
    <n v="8544"/>
    <n v="71.2"/>
    <n v="636.37"/>
    <n v="76742.06"/>
    <m/>
    <m/>
    <m/>
    <m/>
    <m/>
    <m/>
    <m/>
    <m/>
    <m/>
    <m/>
    <n v="79147"/>
    <n v="6657"/>
    <n v="55.48"/>
    <n v="7914.7"/>
  </r>
  <r>
    <x v="73"/>
    <x v="73"/>
    <x v="7"/>
    <x v="16"/>
    <x v="3"/>
    <x v="1672"/>
    <n v="17213"/>
    <n v="19.920000000000002"/>
    <n v="3558.33"/>
    <n v="238266"/>
    <n v="2475.27"/>
    <n v="2510"/>
    <n v="2.91"/>
    <n v="34.380000000000003"/>
    <n v="29849.98"/>
    <m/>
    <m/>
    <m/>
    <m/>
    <m/>
    <m/>
    <m/>
    <m/>
    <m/>
    <m/>
    <n v="0"/>
    <m/>
    <m/>
    <n v="0"/>
  </r>
  <r>
    <x v="17"/>
    <x v="17"/>
    <x v="12"/>
    <x v="25"/>
    <x v="16"/>
    <x v="4"/>
    <m/>
    <m/>
    <m/>
    <m/>
    <n v="0"/>
    <m/>
    <m/>
    <m/>
    <m/>
    <m/>
    <m/>
    <m/>
    <m/>
    <m/>
    <m/>
    <m/>
    <m/>
    <m/>
    <m/>
    <n v="0"/>
    <m/>
    <m/>
    <n v="0"/>
  </r>
  <r>
    <x v="71"/>
    <x v="71"/>
    <x v="3"/>
    <x v="2"/>
    <x v="9"/>
    <x v="1673"/>
    <n v="52360"/>
    <n v="109.08"/>
    <n v="10111"/>
    <n v="376129.2"/>
    <n v="0"/>
    <m/>
    <m/>
    <m/>
    <m/>
    <m/>
    <m/>
    <m/>
    <m/>
    <m/>
    <m/>
    <m/>
    <m/>
    <m/>
    <m/>
    <n v="146.88"/>
    <n v="10242"/>
    <n v="21.34"/>
    <n v="3.67"/>
  </r>
  <r>
    <x v="41"/>
    <x v="41"/>
    <x v="1"/>
    <x v="0"/>
    <x v="42"/>
    <x v="1674"/>
    <n v="11400"/>
    <n v="31.67"/>
    <n v="2836.6"/>
    <n v="79141.14"/>
    <n v="7353.06"/>
    <n v="8548"/>
    <n v="23.74"/>
    <n v="245.1"/>
    <n v="88672.7"/>
    <m/>
    <m/>
    <m/>
    <m/>
    <m/>
    <m/>
    <m/>
    <m/>
    <m/>
    <m/>
    <n v="2860"/>
    <n v="7474"/>
    <n v="20.76"/>
    <n v="95.33"/>
  </r>
  <r>
    <x v="19"/>
    <x v="19"/>
    <x v="14"/>
    <x v="2"/>
    <x v="63"/>
    <x v="4"/>
    <m/>
    <m/>
    <m/>
    <m/>
    <n v="0"/>
    <m/>
    <m/>
    <m/>
    <m/>
    <m/>
    <m/>
    <m/>
    <m/>
    <m/>
    <m/>
    <m/>
    <m/>
    <m/>
    <m/>
    <n v="0"/>
    <m/>
    <m/>
    <n v="0"/>
  </r>
  <r>
    <x v="78"/>
    <x v="78"/>
    <x v="9"/>
    <x v="1"/>
    <x v="51"/>
    <x v="4"/>
    <m/>
    <m/>
    <m/>
    <m/>
    <n v="0"/>
    <m/>
    <m/>
    <m/>
    <m/>
    <m/>
    <m/>
    <m/>
    <m/>
    <m/>
    <m/>
    <m/>
    <m/>
    <m/>
    <m/>
    <n v="4500"/>
    <n v="373"/>
    <n v="31.08"/>
    <n v="4500"/>
  </r>
  <r>
    <x v="58"/>
    <x v="58"/>
    <x v="3"/>
    <x v="1"/>
    <x v="7"/>
    <x v="1675"/>
    <n v="102"/>
    <n v="4.25"/>
    <n v="68.5"/>
    <n v="127.41"/>
    <n v="0"/>
    <m/>
    <m/>
    <m/>
    <m/>
    <m/>
    <m/>
    <m/>
    <m/>
    <m/>
    <m/>
    <m/>
    <m/>
    <m/>
    <m/>
    <n v="4300"/>
    <n v="295"/>
    <n v="12.29"/>
    <n v="2150"/>
  </r>
  <r>
    <x v="56"/>
    <x v="56"/>
    <x v="2"/>
    <x v="7"/>
    <x v="20"/>
    <x v="1676"/>
    <n v="9904"/>
    <n v="13.76"/>
    <n v="341.13"/>
    <n v="19035.240000000002"/>
    <n v="0"/>
    <m/>
    <m/>
    <m/>
    <m/>
    <m/>
    <m/>
    <m/>
    <m/>
    <m/>
    <n v="37891"/>
    <n v="73068"/>
    <n v="101.48"/>
    <n v="631"/>
    <n v="848152.14"/>
    <n v="178300"/>
    <n v="19130"/>
    <n v="26.57"/>
    <n v="2971.67"/>
  </r>
  <r>
    <x v="48"/>
    <x v="48"/>
    <x v="6"/>
    <x v="7"/>
    <x v="15"/>
    <x v="1677"/>
    <n v="16262"/>
    <n v="37.64"/>
    <n v="3566.67"/>
    <n v="119412"/>
    <n v="12862.27"/>
    <n v="26360"/>
    <n v="61.02"/>
    <n v="357.29"/>
    <n v="155109.97"/>
    <m/>
    <m/>
    <m/>
    <m/>
    <m/>
    <m/>
    <m/>
    <m/>
    <m/>
    <m/>
    <n v="2147"/>
    <n v="10746"/>
    <n v="24.88"/>
    <n v="59.64"/>
  </r>
  <r>
    <x v="168"/>
    <x v="168"/>
    <x v="0"/>
    <x v="2"/>
    <x v="37"/>
    <x v="1678"/>
    <n v="5455"/>
    <n v="14.21"/>
    <n v="907.75"/>
    <n v="27014.639999999999"/>
    <n v="7801"/>
    <n v="3924"/>
    <n v="10.220000000000001"/>
    <n v="243.78"/>
    <n v="94074.6"/>
    <m/>
    <m/>
    <m/>
    <m/>
    <m/>
    <m/>
    <m/>
    <m/>
    <m/>
    <m/>
    <n v="0"/>
    <m/>
    <m/>
    <n v="0"/>
  </r>
  <r>
    <x v="12"/>
    <x v="12"/>
    <x v="14"/>
    <x v="19"/>
    <x v="28"/>
    <x v="1679"/>
    <n v="4186"/>
    <n v="29.07"/>
    <n v="1888.67"/>
    <n v="21077.52"/>
    <n v="6068.87"/>
    <n v="8938"/>
    <n v="62.07"/>
    <n v="505.74"/>
    <n v="73186.27"/>
    <m/>
    <m/>
    <m/>
    <m/>
    <m/>
    <m/>
    <m/>
    <m/>
    <m/>
    <m/>
    <n v="648"/>
    <n v="10157"/>
    <n v="70.53"/>
    <n v="54"/>
  </r>
  <r>
    <x v="218"/>
    <x v="218"/>
    <x v="0"/>
    <x v="2"/>
    <x v="110"/>
    <x v="1680"/>
    <n v="63049"/>
    <n v="114.22"/>
    <n v="9476.52"/>
    <n v="405405.6"/>
    <n v="0"/>
    <m/>
    <m/>
    <m/>
    <m/>
    <m/>
    <m/>
    <m/>
    <m/>
    <m/>
    <m/>
    <m/>
    <m/>
    <m/>
    <m/>
    <n v="14387"/>
    <n v="46728"/>
    <n v="84.65"/>
    <n v="312.76"/>
  </r>
  <r>
    <x v="162"/>
    <x v="162"/>
    <x v="4"/>
    <x v="1"/>
    <x v="4"/>
    <x v="1681"/>
    <n v="551"/>
    <n v="6.56"/>
    <n v="333.71"/>
    <n v="2172.48"/>
    <n v="0"/>
    <m/>
    <m/>
    <m/>
    <m/>
    <m/>
    <m/>
    <m/>
    <m/>
    <m/>
    <m/>
    <m/>
    <m/>
    <m/>
    <m/>
    <n v="502"/>
    <n v="2017"/>
    <n v="24.01"/>
    <n v="71.709999999999994"/>
  </r>
  <r>
    <x v="149"/>
    <x v="149"/>
    <x v="8"/>
    <x v="2"/>
    <x v="42"/>
    <x v="1682"/>
    <n v="52529"/>
    <n v="145.91"/>
    <n v="9305.1"/>
    <n v="259612.29"/>
    <n v="0"/>
    <m/>
    <m/>
    <m/>
    <m/>
    <m/>
    <m/>
    <m/>
    <m/>
    <m/>
    <m/>
    <m/>
    <m/>
    <m/>
    <m/>
    <n v="0"/>
    <m/>
    <m/>
    <n v="0"/>
  </r>
  <r>
    <x v="226"/>
    <x v="226"/>
    <x v="7"/>
    <x v="1"/>
    <x v="1"/>
    <x v="4"/>
    <m/>
    <m/>
    <m/>
    <m/>
    <n v="0"/>
    <m/>
    <m/>
    <m/>
    <m/>
    <m/>
    <m/>
    <m/>
    <m/>
    <m/>
    <m/>
    <m/>
    <m/>
    <m/>
    <m/>
    <n v="0"/>
    <m/>
    <m/>
    <n v="0"/>
  </r>
  <r>
    <x v="66"/>
    <x v="66"/>
    <x v="1"/>
    <x v="28"/>
    <x v="6"/>
    <x v="0"/>
    <n v="0"/>
    <n v="0"/>
    <n v="0"/>
    <n v="0"/>
    <n v="0"/>
    <n v="0"/>
    <n v="0"/>
    <m/>
    <m/>
    <m/>
    <m/>
    <m/>
    <m/>
    <m/>
    <m/>
    <m/>
    <m/>
    <m/>
    <m/>
    <n v="0"/>
    <n v="0"/>
    <n v="0"/>
    <n v="0"/>
  </r>
  <r>
    <x v="145"/>
    <x v="145"/>
    <x v="14"/>
    <x v="2"/>
    <x v="30"/>
    <x v="1683"/>
    <n v="59169"/>
    <n v="102.72"/>
    <n v="14078.33"/>
    <n v="628456.80000000005"/>
    <n v="0"/>
    <m/>
    <m/>
    <m/>
    <m/>
    <m/>
    <m/>
    <m/>
    <m/>
    <m/>
    <m/>
    <m/>
    <m/>
    <m/>
    <m/>
    <n v="220.57"/>
    <n v="11542"/>
    <n v="20.04"/>
    <n v="4.5999999999999996"/>
  </r>
  <r>
    <x v="144"/>
    <x v="144"/>
    <x v="11"/>
    <x v="2"/>
    <x v="9"/>
    <x v="1684"/>
    <n v="26063"/>
    <n v="54.3"/>
    <n v="4760.75"/>
    <n v="177099.9"/>
    <n v="19359.16"/>
    <n v="22127"/>
    <n v="46.1"/>
    <n v="483.98"/>
    <n v="233457.93"/>
    <m/>
    <m/>
    <m/>
    <m/>
    <m/>
    <m/>
    <m/>
    <m/>
    <m/>
    <m/>
    <n v="221374"/>
    <n v="29439"/>
    <n v="61.33"/>
    <n v="5534.35"/>
  </r>
  <r>
    <x v="220"/>
    <x v="220"/>
    <x v="15"/>
    <x v="2"/>
    <x v="9"/>
    <x v="1685"/>
    <n v="55650"/>
    <n v="115.94"/>
    <n v="6829"/>
    <n v="254038.8"/>
    <n v="0"/>
    <m/>
    <m/>
    <m/>
    <m/>
    <m/>
    <m/>
    <m/>
    <m/>
    <m/>
    <m/>
    <m/>
    <m/>
    <m/>
    <m/>
    <n v="779.36"/>
    <n v="12504"/>
    <n v="26.05"/>
    <n v="19.48"/>
  </r>
  <r>
    <x v="5"/>
    <x v="5"/>
    <x v="9"/>
    <x v="7"/>
    <x v="5"/>
    <x v="1686"/>
    <n v="255832"/>
    <n v="266.49"/>
    <n v="8911.48"/>
    <n v="663013.74"/>
    <n v="0"/>
    <m/>
    <m/>
    <m/>
    <m/>
    <m/>
    <m/>
    <m/>
    <m/>
    <m/>
    <m/>
    <m/>
    <m/>
    <m/>
    <m/>
    <n v="2337"/>
    <n v="10596"/>
    <n v="11.04"/>
    <n v="29.21"/>
  </r>
  <r>
    <x v="72"/>
    <x v="72"/>
    <x v="11"/>
    <x v="1"/>
    <x v="21"/>
    <x v="1687"/>
    <n v="120"/>
    <n v="0.42"/>
    <n v="22.04"/>
    <n v="491.97"/>
    <n v="137.72999999999999"/>
    <n v="213"/>
    <n v="0.74"/>
    <n v="5.74"/>
    <n v="1660.93"/>
    <m/>
    <m/>
    <m/>
    <m/>
    <m/>
    <m/>
    <m/>
    <m/>
    <m/>
    <m/>
    <n v="0"/>
    <n v="21414"/>
    <n v="74.349999999999994"/>
    <n v="0"/>
  </r>
  <r>
    <x v="87"/>
    <x v="87"/>
    <x v="0"/>
    <x v="2"/>
    <x v="28"/>
    <x v="1688"/>
    <n v="9641"/>
    <n v="66.95"/>
    <n v="5023.42"/>
    <n v="56061.33"/>
    <n v="6413.19"/>
    <n v="8603"/>
    <n v="59.74"/>
    <n v="534.42999999999995"/>
    <n v="77338.600000000006"/>
    <m/>
    <m/>
    <m/>
    <m/>
    <m/>
    <m/>
    <m/>
    <m/>
    <m/>
    <m/>
    <n v="301"/>
    <n v="2660"/>
    <n v="18.47"/>
    <n v="25.08"/>
  </r>
  <r>
    <x v="87"/>
    <x v="87"/>
    <x v="11"/>
    <x v="7"/>
    <x v="46"/>
    <x v="1689"/>
    <n v="9055"/>
    <n v="29.02"/>
    <n v="2535.62"/>
    <n v="61311.18"/>
    <n v="15978.66"/>
    <n v="18468"/>
    <n v="59.19"/>
    <n v="614.55999999999995"/>
    <n v="192691.47"/>
    <m/>
    <m/>
    <m/>
    <m/>
    <m/>
    <m/>
    <m/>
    <m/>
    <m/>
    <m/>
    <n v="786"/>
    <n v="6426"/>
    <n v="20.6"/>
    <n v="30.23"/>
  </r>
  <r>
    <x v="60"/>
    <x v="60"/>
    <x v="15"/>
    <x v="1"/>
    <x v="6"/>
    <x v="1690"/>
    <n v="3212"/>
    <n v="33.46"/>
    <n v="2534.88"/>
    <n v="18859.47"/>
    <n v="0"/>
    <m/>
    <m/>
    <m/>
    <m/>
    <m/>
    <m/>
    <m/>
    <m/>
    <m/>
    <m/>
    <m/>
    <m/>
    <m/>
    <m/>
    <n v="57270"/>
    <n v="4584"/>
    <n v="47.75"/>
    <n v="7158.75"/>
  </r>
  <r>
    <x v="119"/>
    <x v="119"/>
    <x v="13"/>
    <x v="7"/>
    <x v="56"/>
    <x v="1691"/>
    <n v="127700"/>
    <n v="88.68"/>
    <n v="3534.58"/>
    <n v="394459.5"/>
    <n v="44297.77"/>
    <n v="34666"/>
    <n v="24.07"/>
    <n v="369.15"/>
    <n v="534200.09"/>
    <m/>
    <m/>
    <m/>
    <m/>
    <m/>
    <m/>
    <m/>
    <m/>
    <m/>
    <m/>
    <n v="507580"/>
    <n v="70325"/>
    <n v="48.84"/>
    <n v="4229.83"/>
  </r>
  <r>
    <x v="66"/>
    <x v="66"/>
    <x v="1"/>
    <x v="11"/>
    <x v="84"/>
    <x v="1692"/>
    <n v="32035"/>
    <n v="23.42"/>
    <n v="2987.39"/>
    <n v="316723.59000000003"/>
    <n v="80069.84"/>
    <n v="97991"/>
    <n v="71.63"/>
    <m/>
    <m/>
    <m/>
    <m/>
    <m/>
    <m/>
    <m/>
    <m/>
    <m/>
    <m/>
    <m/>
    <m/>
    <n v="5690"/>
    <n v="48934"/>
    <n v="35.770000000000003"/>
    <n v="49.91"/>
  </r>
  <r>
    <x v="40"/>
    <x v="40"/>
    <x v="10"/>
    <x v="15"/>
    <x v="34"/>
    <x v="1693"/>
    <n v="18081"/>
    <n v="43.05"/>
    <n v="3659.74"/>
    <n v="119124.63"/>
    <n v="17763.34"/>
    <n v="15213"/>
    <n v="36.22"/>
    <n v="507.52"/>
    <n v="214213.4"/>
    <m/>
    <m/>
    <m/>
    <m/>
    <m/>
    <m/>
    <m/>
    <m/>
    <m/>
    <m/>
    <n v="147500"/>
    <n v="8684"/>
    <n v="20.68"/>
    <n v="4214.29"/>
  </r>
  <r>
    <x v="134"/>
    <x v="134"/>
    <x v="14"/>
    <x v="6"/>
    <x v="7"/>
    <x v="4"/>
    <m/>
    <m/>
    <m/>
    <m/>
    <n v="0"/>
    <m/>
    <m/>
    <m/>
    <m/>
    <m/>
    <m/>
    <m/>
    <m/>
    <m/>
    <m/>
    <m/>
    <m/>
    <m/>
    <m/>
    <n v="132.34"/>
    <n v="442"/>
    <n v="18.420000000000002"/>
    <n v="66.17"/>
  </r>
  <r>
    <x v="136"/>
    <x v="136"/>
    <x v="5"/>
    <x v="4"/>
    <x v="9"/>
    <x v="1694"/>
    <n v="67392"/>
    <n v="140.4"/>
    <n v="5797.63"/>
    <n v="215671.65"/>
    <n v="17450.05"/>
    <n v="45697"/>
    <n v="95.2"/>
    <n v="436.25"/>
    <n v="210435.37"/>
    <m/>
    <m/>
    <m/>
    <m/>
    <m/>
    <m/>
    <m/>
    <m/>
    <m/>
    <m/>
    <n v="269300"/>
    <n v="26225"/>
    <n v="54.64"/>
    <n v="6732.5"/>
  </r>
  <r>
    <x v="40"/>
    <x v="40"/>
    <x v="5"/>
    <x v="11"/>
    <x v="116"/>
    <x v="1695"/>
    <n v="5038"/>
    <n v="3.09"/>
    <n v="115.94"/>
    <n v="14664.24"/>
    <n v="1419.01"/>
    <n v="1580"/>
    <n v="0.97"/>
    <n v="10.43"/>
    <n v="17112.28"/>
    <m/>
    <m/>
    <m/>
    <m/>
    <m/>
    <m/>
    <m/>
    <m/>
    <m/>
    <m/>
    <n v="1245229"/>
    <n v="108167"/>
    <n v="66.28"/>
    <n v="9156.1"/>
  </r>
  <r>
    <x v="197"/>
    <x v="197"/>
    <x v="9"/>
    <x v="2"/>
    <x v="30"/>
    <x v="1696"/>
    <n v="64303"/>
    <n v="111.64"/>
    <n v="9566.42"/>
    <n v="427044.84"/>
    <n v="0"/>
    <m/>
    <m/>
    <m/>
    <m/>
    <m/>
    <m/>
    <m/>
    <m/>
    <m/>
    <m/>
    <m/>
    <m/>
    <m/>
    <m/>
    <n v="358.26"/>
    <n v="6802"/>
    <n v="11.81"/>
    <n v="7.46"/>
  </r>
  <r>
    <x v="194"/>
    <x v="194"/>
    <x v="3"/>
    <x v="2"/>
    <x v="9"/>
    <x v="1697"/>
    <n v="70414"/>
    <n v="146.69999999999999"/>
    <n v="11174"/>
    <n v="415672.8"/>
    <n v="0"/>
    <m/>
    <m/>
    <m/>
    <m/>
    <m/>
    <m/>
    <m/>
    <m/>
    <m/>
    <m/>
    <m/>
    <m/>
    <m/>
    <m/>
    <n v="142590"/>
    <n v="4157"/>
    <n v="8.66"/>
    <n v="3564.75"/>
  </r>
  <r>
    <x v="49"/>
    <x v="49"/>
    <x v="10"/>
    <x v="1"/>
    <x v="71"/>
    <x v="4"/>
    <m/>
    <m/>
    <m/>
    <m/>
    <n v="0"/>
    <m/>
    <m/>
    <m/>
    <m/>
    <m/>
    <m/>
    <m/>
    <m/>
    <m/>
    <m/>
    <m/>
    <m/>
    <m/>
    <m/>
    <n v="29579"/>
    <n v="1450"/>
    <n v="24.17"/>
    <n v="5915.8"/>
  </r>
  <r>
    <x v="66"/>
    <x v="66"/>
    <x v="10"/>
    <x v="4"/>
    <x v="133"/>
    <x v="1698"/>
    <n v="278393"/>
    <n v="131.07"/>
    <n v="12873.85"/>
    <n v="2119164.0299999998"/>
    <n v="150142.57999999999"/>
    <n v="279279"/>
    <n v="131.49"/>
    <n v="848.26"/>
    <n v="1810614.42"/>
    <m/>
    <m/>
    <m/>
    <m/>
    <m/>
    <m/>
    <m/>
    <m/>
    <m/>
    <m/>
    <n v="30172"/>
    <n v="251183"/>
    <n v="118.26"/>
    <n v="170.46"/>
  </r>
  <r>
    <x v="91"/>
    <x v="91"/>
    <x v="6"/>
    <x v="12"/>
    <x v="66"/>
    <x v="4"/>
    <m/>
    <m/>
    <m/>
    <m/>
    <n v="0"/>
    <m/>
    <m/>
    <m/>
    <m/>
    <m/>
    <m/>
    <m/>
    <m/>
    <m/>
    <m/>
    <m/>
    <m/>
    <m/>
    <m/>
    <n v="0"/>
    <m/>
    <m/>
    <n v="0"/>
  </r>
  <r>
    <x v="79"/>
    <x v="79"/>
    <x v="12"/>
    <x v="2"/>
    <x v="66"/>
    <x v="1699"/>
    <n v="4499"/>
    <n v="17.04"/>
    <n v="1000.14"/>
    <n v="20462.79"/>
    <n v="0"/>
    <m/>
    <m/>
    <m/>
    <m/>
    <n v="7604"/>
    <n v="13547"/>
    <n v="51.31"/>
    <n v="345"/>
    <n v="96335.08"/>
    <m/>
    <m/>
    <m/>
    <m/>
    <m/>
    <n v="858.3"/>
    <n v="4494"/>
    <n v="17.02"/>
    <n v="39.01"/>
  </r>
  <r>
    <x v="140"/>
    <x v="140"/>
    <x v="13"/>
    <x v="0"/>
    <x v="9"/>
    <x v="1700"/>
    <n v="19177"/>
    <n v="39.950000000000003"/>
    <n v="2631.7"/>
    <n v="97899.24"/>
    <n v="17198.84"/>
    <n v="12300"/>
    <n v="25.63"/>
    <n v="429.97"/>
    <n v="207405.92"/>
    <m/>
    <m/>
    <m/>
    <m/>
    <m/>
    <m/>
    <m/>
    <m/>
    <m/>
    <m/>
    <n v="163630"/>
    <n v="12338"/>
    <n v="25.7"/>
    <n v="4090.75"/>
  </r>
  <r>
    <x v="124"/>
    <x v="124"/>
    <x v="8"/>
    <x v="1"/>
    <x v="28"/>
    <x v="1701"/>
    <n v="395"/>
    <n v="2.74"/>
    <n v="35.08"/>
    <n v="391.53"/>
    <n v="0"/>
    <m/>
    <m/>
    <m/>
    <m/>
    <m/>
    <m/>
    <m/>
    <m/>
    <m/>
    <m/>
    <m/>
    <m/>
    <m/>
    <m/>
    <n v="64003"/>
    <n v="8186"/>
    <n v="56.85"/>
    <n v="5333.58"/>
  </r>
  <r>
    <x v="143"/>
    <x v="143"/>
    <x v="0"/>
    <x v="6"/>
    <x v="11"/>
    <x v="1702"/>
    <n v="342"/>
    <n v="2.85"/>
    <n v="125.7"/>
    <n v="1169.01"/>
    <n v="219"/>
    <n v="872"/>
    <n v="7.27"/>
    <n v="21.9"/>
    <n v="2640.99"/>
    <m/>
    <m/>
    <m/>
    <m/>
    <m/>
    <m/>
    <m/>
    <m/>
    <m/>
    <m/>
    <n v="2.14"/>
    <n v="3433"/>
    <n v="28.61"/>
    <n v="0.21"/>
  </r>
  <r>
    <x v="59"/>
    <x v="59"/>
    <x v="9"/>
    <x v="2"/>
    <x v="30"/>
    <x v="1703"/>
    <n v="74784"/>
    <n v="129.83000000000001"/>
    <n v="9585.5"/>
    <n v="427896.72"/>
    <n v="0"/>
    <m/>
    <m/>
    <m/>
    <m/>
    <m/>
    <m/>
    <m/>
    <m/>
    <m/>
    <m/>
    <m/>
    <m/>
    <m/>
    <m/>
    <n v="147677"/>
    <n v="9277"/>
    <n v="16.11"/>
    <n v="3076.6"/>
  </r>
  <r>
    <x v="148"/>
    <x v="148"/>
    <x v="0"/>
    <x v="7"/>
    <x v="38"/>
    <x v="1704"/>
    <n v="74357"/>
    <n v="110.65"/>
    <n v="9248.57"/>
    <n v="481665.6"/>
    <n v="0"/>
    <m/>
    <m/>
    <m/>
    <m/>
    <m/>
    <m/>
    <m/>
    <m/>
    <m/>
    <m/>
    <m/>
    <m/>
    <m/>
    <m/>
    <n v="0"/>
    <m/>
    <m/>
    <n v="0"/>
  </r>
  <r>
    <x v="161"/>
    <x v="161"/>
    <x v="9"/>
    <x v="17"/>
    <x v="2"/>
    <x v="1705"/>
    <n v="2047"/>
    <n v="2.67"/>
    <n v="158.69999999999999"/>
    <n v="9446.01"/>
    <n v="1704.17"/>
    <n v="3124"/>
    <n v="4.07"/>
    <n v="26.63"/>
    <n v="20551.11"/>
    <m/>
    <m/>
    <m/>
    <m/>
    <m/>
    <m/>
    <m/>
    <m/>
    <m/>
    <m/>
    <n v="7944"/>
    <n v="60942"/>
    <n v="79.349999999999994"/>
    <n v="124.13"/>
  </r>
  <r>
    <x v="6"/>
    <x v="6"/>
    <x v="12"/>
    <x v="1"/>
    <x v="11"/>
    <x v="4"/>
    <m/>
    <m/>
    <m/>
    <m/>
    <n v="9296.7999999999993"/>
    <n v="5451"/>
    <n v="45.43"/>
    <n v="929.68"/>
    <n v="112112.89"/>
    <m/>
    <m/>
    <m/>
    <m/>
    <m/>
    <m/>
    <m/>
    <m/>
    <m/>
    <m/>
    <n v="306686"/>
    <n v="6767"/>
    <n v="56.39"/>
    <n v="30668.6"/>
  </r>
  <r>
    <x v="109"/>
    <x v="109"/>
    <x v="13"/>
    <x v="5"/>
    <x v="98"/>
    <x v="1706"/>
    <n v="11270"/>
    <n v="52.18"/>
    <n v="3493.33"/>
    <n v="58478.400000000001"/>
    <n v="2234.7199999999998"/>
    <n v="7108"/>
    <n v="32.909999999999997"/>
    <n v="124.15"/>
    <n v="26949.200000000001"/>
    <m/>
    <m/>
    <m/>
    <m/>
    <m/>
    <m/>
    <m/>
    <m/>
    <m/>
    <m/>
    <n v="69"/>
    <n v="1528"/>
    <n v="7.07"/>
    <n v="3.83"/>
  </r>
  <r>
    <x v="147"/>
    <x v="147"/>
    <x v="11"/>
    <x v="7"/>
    <x v="38"/>
    <x v="1707"/>
    <n v="40383"/>
    <n v="60.09"/>
    <n v="3748.89"/>
    <n v="195242.34"/>
    <n v="35960"/>
    <n v="59127"/>
    <n v="87.99"/>
    <m/>
    <m/>
    <m/>
    <m/>
    <m/>
    <m/>
    <m/>
    <m/>
    <m/>
    <m/>
    <m/>
    <m/>
    <n v="1977"/>
    <n v="29082"/>
    <n v="43.28"/>
    <n v="35.299999999999997"/>
  </r>
  <r>
    <x v="96"/>
    <x v="96"/>
    <x v="9"/>
    <x v="1"/>
    <x v="28"/>
    <x v="1708"/>
    <n v="495"/>
    <n v="3.44"/>
    <n v="103.42"/>
    <n v="1154.1300000000001"/>
    <n v="452.6"/>
    <n v="775"/>
    <n v="5.38"/>
    <n v="37.72"/>
    <n v="5458.09"/>
    <m/>
    <m/>
    <m/>
    <m/>
    <m/>
    <m/>
    <m/>
    <m/>
    <m/>
    <m/>
    <n v="138343"/>
    <n v="11100"/>
    <n v="77.08"/>
    <n v="11528.58"/>
  </r>
  <r>
    <x v="167"/>
    <x v="167"/>
    <x v="1"/>
    <x v="2"/>
    <x v="30"/>
    <x v="1524"/>
    <n v="5665"/>
    <n v="9.84"/>
    <n v="1323.33"/>
    <n v="59073.599999999999"/>
    <n v="15186.23"/>
    <n v="23768"/>
    <n v="41.26"/>
    <n v="316.38"/>
    <n v="183135.27"/>
    <m/>
    <m/>
    <m/>
    <m/>
    <m/>
    <m/>
    <m/>
    <m/>
    <m/>
    <m/>
    <n v="193900"/>
    <n v="5412"/>
    <n v="9.4"/>
    <n v="4039.58"/>
  </r>
  <r>
    <x v="207"/>
    <x v="207"/>
    <x v="10"/>
    <x v="2"/>
    <x v="91"/>
    <x v="1709"/>
    <n v="45024"/>
    <n v="69.48"/>
    <n v="6216.11"/>
    <n v="312173.09999999998"/>
    <n v="2314.2600000000002"/>
    <n v="4468"/>
    <n v="6.9"/>
    <m/>
    <m/>
    <m/>
    <m/>
    <m/>
    <m/>
    <m/>
    <m/>
    <m/>
    <m/>
    <m/>
    <m/>
    <n v="279202"/>
    <n v="21122"/>
    <n v="32.6"/>
    <n v="5170.41"/>
  </r>
  <r>
    <x v="38"/>
    <x v="38"/>
    <x v="5"/>
    <x v="7"/>
    <x v="5"/>
    <x v="1710"/>
    <n v="49685"/>
    <n v="51.76"/>
    <n v="4174.16"/>
    <n v="310557.69"/>
    <n v="19448.66"/>
    <n v="20989"/>
    <n v="21.86"/>
    <n v="243.11"/>
    <n v="234537.17"/>
    <m/>
    <m/>
    <m/>
    <m/>
    <m/>
    <m/>
    <m/>
    <m/>
    <m/>
    <m/>
    <n v="2295"/>
    <n v="12184"/>
    <n v="12.69"/>
    <n v="28.69"/>
  </r>
  <r>
    <x v="27"/>
    <x v="27"/>
    <x v="3"/>
    <x v="7"/>
    <x v="42"/>
    <x v="1711"/>
    <n v="12958"/>
    <n v="35.99"/>
    <n v="2799.07"/>
    <n v="78093.960000000006"/>
    <n v="12974"/>
    <n v="19983"/>
    <n v="55.51"/>
    <m/>
    <m/>
    <m/>
    <m/>
    <m/>
    <m/>
    <m/>
    <m/>
    <m/>
    <m/>
    <m/>
    <m/>
    <n v="1.27"/>
    <n v="2153"/>
    <n v="5.98"/>
    <n v="0.04"/>
  </r>
  <r>
    <x v="59"/>
    <x v="59"/>
    <x v="12"/>
    <x v="7"/>
    <x v="21"/>
    <x v="1712"/>
    <n v="40919"/>
    <n v="142.08000000000001"/>
    <n v="9064.0400000000009"/>
    <n v="202309.41"/>
    <n v="0"/>
    <m/>
    <m/>
    <m/>
    <m/>
    <m/>
    <m/>
    <m/>
    <m/>
    <m/>
    <m/>
    <m/>
    <m/>
    <m/>
    <m/>
    <n v="20373.46"/>
    <n v="2971"/>
    <n v="10.32"/>
    <n v="848.89"/>
  </r>
  <r>
    <x v="211"/>
    <x v="211"/>
    <x v="8"/>
    <x v="1"/>
    <x v="19"/>
    <x v="1713"/>
    <n v="866"/>
    <n v="4.8099999999999996"/>
    <n v="133.72999999999999"/>
    <n v="1865.58"/>
    <n v="0"/>
    <m/>
    <m/>
    <m/>
    <m/>
    <m/>
    <m/>
    <m/>
    <m/>
    <m/>
    <m/>
    <m/>
    <m/>
    <m/>
    <m/>
    <n v="5082.55"/>
    <n v="28969"/>
    <n v="160.94"/>
    <n v="338.84"/>
  </r>
  <r>
    <x v="24"/>
    <x v="24"/>
    <x v="6"/>
    <x v="5"/>
    <x v="61"/>
    <x v="1714"/>
    <n v="9004"/>
    <n v="8.16"/>
    <n v="809.57"/>
    <n v="69266.399999999994"/>
    <n v="15160.04"/>
    <n v="22492"/>
    <n v="20.37"/>
    <n v="164.78"/>
    <n v="182819.46"/>
    <m/>
    <m/>
    <m/>
    <m/>
    <m/>
    <m/>
    <m/>
    <m/>
    <m/>
    <m/>
    <n v="0"/>
    <m/>
    <m/>
    <n v="0"/>
  </r>
  <r>
    <x v="70"/>
    <x v="70"/>
    <x v="11"/>
    <x v="5"/>
    <x v="17"/>
    <x v="1715"/>
    <n v="22664"/>
    <n v="37.770000000000003"/>
    <n v="3505.6"/>
    <n v="163010.4"/>
    <n v="18989.330000000002"/>
    <n v="63046"/>
    <n v="105.08"/>
    <n v="379.79"/>
    <n v="228998.04"/>
    <m/>
    <m/>
    <m/>
    <m/>
    <m/>
    <m/>
    <m/>
    <m/>
    <m/>
    <m/>
    <n v="2355.86"/>
    <n v="8214"/>
    <n v="13.69"/>
    <n v="47.12"/>
  </r>
  <r>
    <x v="204"/>
    <x v="204"/>
    <x v="2"/>
    <x v="2"/>
    <x v="9"/>
    <x v="1716"/>
    <n v="70849"/>
    <n v="147.6"/>
    <n v="9854.25"/>
    <n v="366578.1"/>
    <n v="0"/>
    <m/>
    <m/>
    <m/>
    <m/>
    <m/>
    <m/>
    <m/>
    <m/>
    <m/>
    <m/>
    <m/>
    <m/>
    <m/>
    <m/>
    <n v="1213749.49"/>
    <n v="136896"/>
    <n v="285.2"/>
    <n v="30343.74"/>
  </r>
  <r>
    <x v="40"/>
    <x v="40"/>
    <x v="12"/>
    <x v="6"/>
    <x v="12"/>
    <x v="1717"/>
    <n v="3383"/>
    <n v="20.14"/>
    <n v="1300.21"/>
    <n v="16928.79"/>
    <n v="0"/>
    <m/>
    <m/>
    <m/>
    <m/>
    <m/>
    <m/>
    <m/>
    <m/>
    <m/>
    <m/>
    <m/>
    <m/>
    <m/>
    <m/>
    <n v="105600"/>
    <n v="10017"/>
    <n v="59.63"/>
    <n v="7542.86"/>
  </r>
  <r>
    <x v="29"/>
    <x v="29"/>
    <x v="8"/>
    <x v="1"/>
    <x v="32"/>
    <x v="1718"/>
    <n v="1564"/>
    <n v="14.48"/>
    <n v="607.33000000000004"/>
    <n v="5083.38"/>
    <n v="739.09"/>
    <n v="1289"/>
    <n v="11.94"/>
    <n v="82.12"/>
    <n v="8912.89"/>
    <m/>
    <m/>
    <m/>
    <m/>
    <m/>
    <m/>
    <m/>
    <m/>
    <m/>
    <m/>
    <n v="1114"/>
    <n v="14542"/>
    <n v="134.65"/>
    <n v="123.78"/>
  </r>
  <r>
    <x v="228"/>
    <x v="228"/>
    <x v="11"/>
    <x v="2"/>
    <x v="67"/>
    <x v="1719"/>
    <n v="74158"/>
    <n v="73.569999999999993"/>
    <n v="9857.81"/>
    <n v="770092.08"/>
    <n v="4869.0600000000004"/>
    <n v="2289"/>
    <n v="2.27"/>
    <n v="57.96"/>
    <n v="58717.45"/>
    <m/>
    <m/>
    <m/>
    <m/>
    <m/>
    <m/>
    <m/>
    <m/>
    <m/>
    <m/>
    <n v="1108.21"/>
    <n v="4573"/>
    <n v="4.54"/>
    <n v="13.19"/>
  </r>
  <r>
    <x v="66"/>
    <x v="66"/>
    <x v="14"/>
    <x v="1"/>
    <x v="60"/>
    <x v="1720"/>
    <n v="114233"/>
    <n v="110.69"/>
    <n v="9087.07"/>
    <n v="726783.84"/>
    <n v="41889.43"/>
    <n v="65448"/>
    <n v="63.42"/>
    <n v="487.09"/>
    <n v="505157.18"/>
    <m/>
    <m/>
    <m/>
    <m/>
    <m/>
    <m/>
    <m/>
    <m/>
    <m/>
    <m/>
    <n v="11505"/>
    <n v="151540"/>
    <n v="146.84"/>
    <n v="133.78"/>
  </r>
  <r>
    <x v="85"/>
    <x v="85"/>
    <x v="8"/>
    <x v="7"/>
    <x v="9"/>
    <x v="1721"/>
    <n v="58870"/>
    <n v="122.65"/>
    <n v="8826"/>
    <n v="328327.2"/>
    <n v="0"/>
    <m/>
    <m/>
    <m/>
    <m/>
    <m/>
    <m/>
    <m/>
    <m/>
    <m/>
    <m/>
    <m/>
    <m/>
    <m/>
    <m/>
    <n v="914"/>
    <n v="22780"/>
    <n v="47.46"/>
    <n v="22.85"/>
  </r>
  <r>
    <x v="72"/>
    <x v="72"/>
    <x v="9"/>
    <x v="7"/>
    <x v="99"/>
    <x v="1722"/>
    <n v="156195"/>
    <n v="84.52"/>
    <n v="7120.81"/>
    <n v="1019842.65"/>
    <n v="17062.080000000002"/>
    <n v="32454"/>
    <n v="17.559999999999999"/>
    <n v="110.79"/>
    <n v="205756.69"/>
    <m/>
    <m/>
    <m/>
    <m/>
    <m/>
    <m/>
    <m/>
    <m/>
    <m/>
    <m/>
    <n v="1398878"/>
    <n v="49150"/>
    <n v="26.6"/>
    <n v="9083.6200000000008"/>
  </r>
  <r>
    <x v="194"/>
    <x v="194"/>
    <x v="14"/>
    <x v="2"/>
    <x v="9"/>
    <x v="1723"/>
    <n v="43445"/>
    <n v="90.51"/>
    <n v="8488.1299999999992"/>
    <n v="315758.25"/>
    <n v="0"/>
    <m/>
    <m/>
    <m/>
    <m/>
    <m/>
    <m/>
    <m/>
    <m/>
    <m/>
    <m/>
    <m/>
    <m/>
    <m/>
    <m/>
    <n v="87730"/>
    <n v="3416"/>
    <n v="7.12"/>
    <n v="2193.25"/>
  </r>
  <r>
    <x v="29"/>
    <x v="29"/>
    <x v="5"/>
    <x v="6"/>
    <x v="19"/>
    <x v="1025"/>
    <n v="888"/>
    <n v="4.93"/>
    <n v="224.47"/>
    <n v="3131.31"/>
    <n v="343.36"/>
    <n v="451"/>
    <n v="2.5099999999999998"/>
    <m/>
    <m/>
    <m/>
    <m/>
    <m/>
    <m/>
    <m/>
    <m/>
    <m/>
    <m/>
    <m/>
    <m/>
    <n v="1453"/>
    <n v="16213"/>
    <n v="90.07"/>
    <n v="96.87"/>
  </r>
  <r>
    <x v="38"/>
    <x v="38"/>
    <x v="7"/>
    <x v="6"/>
    <x v="7"/>
    <x v="4"/>
    <m/>
    <m/>
    <m/>
    <m/>
    <n v="0"/>
    <m/>
    <m/>
    <m/>
    <m/>
    <m/>
    <m/>
    <m/>
    <m/>
    <m/>
    <m/>
    <m/>
    <m/>
    <m/>
    <m/>
    <n v="93"/>
    <n v="372"/>
    <n v="15.5"/>
    <n v="46.5"/>
  </r>
  <r>
    <x v="204"/>
    <x v="204"/>
    <x v="15"/>
    <x v="2"/>
    <x v="9"/>
    <x v="1724"/>
    <n v="66541"/>
    <n v="138.63"/>
    <n v="8168.08"/>
    <n v="303852.39"/>
    <n v="0"/>
    <m/>
    <m/>
    <m/>
    <m/>
    <m/>
    <m/>
    <m/>
    <m/>
    <m/>
    <m/>
    <m/>
    <m/>
    <m/>
    <m/>
    <n v="511623.33"/>
    <n v="81002"/>
    <n v="168.75"/>
    <n v="12790.58"/>
  </r>
  <r>
    <x v="155"/>
    <x v="155"/>
    <x v="14"/>
    <x v="1"/>
    <x v="1"/>
    <x v="1725"/>
    <n v="767"/>
    <n v="10.65"/>
    <n v="596.33000000000004"/>
    <n v="3327.54"/>
    <n v="0"/>
    <m/>
    <m/>
    <m/>
    <m/>
    <m/>
    <m/>
    <m/>
    <m/>
    <m/>
    <m/>
    <m/>
    <m/>
    <m/>
    <m/>
    <n v="287.95"/>
    <n v="6024"/>
    <n v="83.67"/>
    <n v="47.99"/>
  </r>
  <r>
    <x v="37"/>
    <x v="37"/>
    <x v="12"/>
    <x v="7"/>
    <x v="108"/>
    <x v="1726"/>
    <n v="16144"/>
    <n v="58.49"/>
    <n v="3739.13"/>
    <n v="79980"/>
    <n v="7052.38"/>
    <n v="23207"/>
    <n v="84.08"/>
    <n v="306.63"/>
    <n v="85046.720000000001"/>
    <m/>
    <m/>
    <m/>
    <m/>
    <m/>
    <m/>
    <m/>
    <m/>
    <m/>
    <m/>
    <n v="111.32"/>
    <n v="7448"/>
    <n v="26.99"/>
    <n v="4.84"/>
  </r>
  <r>
    <x v="143"/>
    <x v="143"/>
    <x v="4"/>
    <x v="6"/>
    <x v="11"/>
    <x v="1727"/>
    <n v="92"/>
    <n v="0.77"/>
    <n v="31.3"/>
    <n v="291.08999999999997"/>
    <n v="47"/>
    <n v="140"/>
    <n v="1.17"/>
    <m/>
    <m/>
    <m/>
    <m/>
    <m/>
    <m/>
    <m/>
    <m/>
    <m/>
    <m/>
    <m/>
    <m/>
    <n v="1114.9000000000001"/>
    <n v="2882"/>
    <n v="24.02"/>
    <n v="111.49"/>
  </r>
  <r>
    <x v="136"/>
    <x v="136"/>
    <x v="12"/>
    <x v="4"/>
    <x v="9"/>
    <x v="1728"/>
    <n v="41608"/>
    <n v="86.68"/>
    <n v="5857.23"/>
    <n v="217888.77"/>
    <n v="8504.36"/>
    <n v="38524"/>
    <n v="80.260000000000005"/>
    <n v="212.61"/>
    <n v="102556.69"/>
    <m/>
    <m/>
    <m/>
    <m/>
    <m/>
    <m/>
    <m/>
    <m/>
    <m/>
    <m/>
    <n v="159400"/>
    <n v="21917"/>
    <n v="45.66"/>
    <n v="3985"/>
  </r>
  <r>
    <x v="215"/>
    <x v="215"/>
    <x v="13"/>
    <x v="6"/>
    <x v="1"/>
    <x v="1729"/>
    <n v="777"/>
    <n v="10.79"/>
    <n v="502"/>
    <n v="2801.16"/>
    <n v="0"/>
    <m/>
    <m/>
    <m/>
    <m/>
    <m/>
    <m/>
    <m/>
    <m/>
    <m/>
    <m/>
    <m/>
    <m/>
    <m/>
    <m/>
    <n v="431.65"/>
    <n v="4083"/>
    <n v="56.71"/>
    <n v="71.94"/>
  </r>
  <r>
    <x v="1"/>
    <x v="1"/>
    <x v="4"/>
    <x v="1"/>
    <x v="1"/>
    <x v="4"/>
    <m/>
    <m/>
    <m/>
    <m/>
    <n v="0"/>
    <m/>
    <m/>
    <m/>
    <m/>
    <m/>
    <m/>
    <m/>
    <m/>
    <m/>
    <m/>
    <m/>
    <m/>
    <m/>
    <m/>
    <n v="41400"/>
    <n v="2420"/>
    <n v="33.61"/>
    <n v="6900"/>
  </r>
  <r>
    <x v="57"/>
    <x v="57"/>
    <x v="13"/>
    <x v="12"/>
    <x v="6"/>
    <x v="0"/>
    <n v="0"/>
    <n v="0"/>
    <n v="0"/>
    <n v="0"/>
    <n v="0"/>
    <n v="0"/>
    <n v="0"/>
    <n v="0"/>
    <n v="0"/>
    <m/>
    <m/>
    <m/>
    <m/>
    <m/>
    <n v="0"/>
    <n v="0"/>
    <n v="0"/>
    <n v="0"/>
    <n v="0"/>
    <n v="0"/>
    <n v="0"/>
    <n v="0"/>
    <n v="0"/>
  </r>
  <r>
    <x v="38"/>
    <x v="38"/>
    <x v="8"/>
    <x v="2"/>
    <x v="42"/>
    <x v="1730"/>
    <n v="17934"/>
    <n v="49.82"/>
    <n v="2545.67"/>
    <n v="71024.100000000006"/>
    <n v="12760.03"/>
    <n v="18052"/>
    <n v="50.14"/>
    <n v="425.33"/>
    <n v="153876.97"/>
    <m/>
    <m/>
    <m/>
    <m/>
    <m/>
    <m/>
    <m/>
    <m/>
    <m/>
    <m/>
    <n v="1600"/>
    <n v="5618"/>
    <n v="15.61"/>
    <n v="53.33"/>
  </r>
  <r>
    <x v="52"/>
    <x v="52"/>
    <x v="10"/>
    <x v="5"/>
    <x v="77"/>
    <x v="1731"/>
    <n v="30229"/>
    <n v="22.49"/>
    <n v="1958.18"/>
    <n v="203963.88"/>
    <n v="58047.53"/>
    <n v="106700"/>
    <n v="79.39"/>
    <n v="518.28"/>
    <n v="700012.54"/>
    <m/>
    <m/>
    <m/>
    <m/>
    <m/>
    <m/>
    <m/>
    <m/>
    <m/>
    <m/>
    <n v="5567"/>
    <n v="23952"/>
    <n v="17.82"/>
    <n v="49.71"/>
  </r>
  <r>
    <x v="0"/>
    <x v="0"/>
    <x v="15"/>
    <x v="5"/>
    <x v="91"/>
    <x v="1732"/>
    <n v="25784"/>
    <n v="39.79"/>
    <n v="3725.93"/>
    <n v="187116"/>
    <n v="19121"/>
    <n v="26026"/>
    <n v="40.159999999999997"/>
    <m/>
    <m/>
    <m/>
    <m/>
    <m/>
    <m/>
    <m/>
    <m/>
    <m/>
    <m/>
    <m/>
    <m/>
    <n v="4008"/>
    <n v="26392"/>
    <n v="40.729999999999997"/>
    <n v="74.22"/>
  </r>
  <r>
    <x v="21"/>
    <x v="21"/>
    <x v="15"/>
    <x v="6"/>
    <x v="31"/>
    <x v="1733"/>
    <n v="168"/>
    <n v="0.7"/>
    <n v="21.95"/>
    <n v="408.27"/>
    <n v="30"/>
    <n v="74"/>
    <n v="0.31"/>
    <m/>
    <m/>
    <m/>
    <m/>
    <m/>
    <m/>
    <m/>
    <m/>
    <m/>
    <m/>
    <m/>
    <m/>
    <n v="1545.08"/>
    <n v="13340"/>
    <n v="55.58"/>
    <n v="77.25"/>
  </r>
  <r>
    <x v="96"/>
    <x v="96"/>
    <x v="8"/>
    <x v="1"/>
    <x v="28"/>
    <x v="1734"/>
    <n v="413"/>
    <n v="2.87"/>
    <n v="82.25"/>
    <n v="917.91"/>
    <n v="0"/>
    <m/>
    <m/>
    <m/>
    <m/>
    <m/>
    <m/>
    <m/>
    <m/>
    <m/>
    <m/>
    <m/>
    <m/>
    <m/>
    <m/>
    <n v="73056.149999999994"/>
    <n v="9227"/>
    <n v="64.08"/>
    <n v="6088.01"/>
  </r>
  <r>
    <x v="40"/>
    <x v="40"/>
    <x v="5"/>
    <x v="6"/>
    <x v="12"/>
    <x v="1735"/>
    <n v="2658"/>
    <n v="15.82"/>
    <n v="933.07"/>
    <n v="12148.59"/>
    <n v="0"/>
    <m/>
    <m/>
    <m/>
    <m/>
    <m/>
    <m/>
    <m/>
    <m/>
    <m/>
    <m/>
    <m/>
    <m/>
    <m/>
    <m/>
    <n v="132984"/>
    <n v="11511"/>
    <n v="68.52"/>
    <n v="9498.86"/>
  </r>
  <r>
    <x v="145"/>
    <x v="145"/>
    <x v="8"/>
    <x v="7"/>
    <x v="22"/>
    <x v="1736"/>
    <n v="14367"/>
    <n v="47.89"/>
    <n v="2531.16"/>
    <n v="58849.47"/>
    <n v="0"/>
    <n v="10408"/>
    <n v="34.69"/>
    <m/>
    <m/>
    <m/>
    <m/>
    <m/>
    <m/>
    <m/>
    <m/>
    <m/>
    <m/>
    <m/>
    <m/>
    <n v="41.94"/>
    <n v="3159"/>
    <n v="10.53"/>
    <n v="1.68"/>
  </r>
  <r>
    <x v="127"/>
    <x v="127"/>
    <x v="0"/>
    <x v="12"/>
    <x v="16"/>
    <x v="1737"/>
    <n v="792"/>
    <n v="16.5"/>
    <n v="944.75"/>
    <n v="3514.47"/>
    <n v="0"/>
    <m/>
    <m/>
    <m/>
    <m/>
    <m/>
    <m/>
    <m/>
    <m/>
    <m/>
    <m/>
    <m/>
    <m/>
    <m/>
    <m/>
    <n v="7.09"/>
    <n v="650"/>
    <n v="13.54"/>
    <n v="1.77"/>
  </r>
  <r>
    <x v="4"/>
    <x v="4"/>
    <x v="10"/>
    <x v="2"/>
    <x v="37"/>
    <x v="1738"/>
    <n v="27054"/>
    <n v="70.45"/>
    <n v="8145"/>
    <n v="242395.2"/>
    <n v="0"/>
    <m/>
    <m/>
    <m/>
    <m/>
    <m/>
    <m/>
    <m/>
    <m/>
    <m/>
    <m/>
    <m/>
    <m/>
    <m/>
    <m/>
    <n v="623"/>
    <n v="6842"/>
    <n v="17.82"/>
    <n v="19.47"/>
  </r>
  <r>
    <x v="49"/>
    <x v="49"/>
    <x v="9"/>
    <x v="5"/>
    <x v="57"/>
    <x v="1739"/>
    <n v="26867"/>
    <n v="53.31"/>
    <n v="3721.88"/>
    <n v="145376.67000000001"/>
    <n v="35267.9"/>
    <n v="17906"/>
    <n v="35.53"/>
    <n v="839.71"/>
    <n v="425306.15"/>
    <m/>
    <m/>
    <m/>
    <m/>
    <m/>
    <m/>
    <m/>
    <m/>
    <m/>
    <m/>
    <n v="137444"/>
    <n v="18224"/>
    <n v="36.159999999999997"/>
    <n v="3272.48"/>
  </r>
  <r>
    <x v="133"/>
    <x v="133"/>
    <x v="12"/>
    <x v="1"/>
    <x v="6"/>
    <x v="1740"/>
    <n v="360"/>
    <n v="3.75"/>
    <n v="187.5"/>
    <n v="1395"/>
    <n v="13.58"/>
    <n v="78"/>
    <n v="0.81"/>
    <m/>
    <m/>
    <m/>
    <m/>
    <m/>
    <m/>
    <m/>
    <n v="2709"/>
    <n v="4771"/>
    <n v="49.7"/>
    <n v="338"/>
    <n v="60638.26"/>
    <n v="33.82"/>
    <n v="4773"/>
    <n v="49.72"/>
    <n v="4.2300000000000004"/>
  </r>
  <r>
    <x v="211"/>
    <x v="211"/>
    <x v="9"/>
    <x v="1"/>
    <x v="19"/>
    <x v="1741"/>
    <n v="1483"/>
    <n v="8.24"/>
    <n v="429.87"/>
    <n v="5996.64"/>
    <n v="0"/>
    <m/>
    <m/>
    <m/>
    <m/>
    <m/>
    <m/>
    <m/>
    <m/>
    <m/>
    <m/>
    <m/>
    <m/>
    <m/>
    <m/>
    <n v="1486.53"/>
    <n v="6127"/>
    <n v="34.04"/>
    <n v="99.1"/>
  </r>
  <r>
    <x v="190"/>
    <x v="190"/>
    <x v="3"/>
    <x v="2"/>
    <x v="11"/>
    <x v="1742"/>
    <n v="17670"/>
    <n v="147.25"/>
    <n v="9788.7000000000007"/>
    <n v="91034.91"/>
    <n v="0"/>
    <m/>
    <m/>
    <m/>
    <m/>
    <m/>
    <m/>
    <m/>
    <m/>
    <m/>
    <m/>
    <m/>
    <m/>
    <m/>
    <m/>
    <n v="383"/>
    <n v="4086"/>
    <n v="34.049999999999997"/>
    <n v="38.299999999999997"/>
  </r>
  <r>
    <x v="21"/>
    <x v="21"/>
    <x v="9"/>
    <x v="0"/>
    <x v="77"/>
    <x v="1743"/>
    <n v="182345"/>
    <n v="135.66999999999999"/>
    <n v="13138.57"/>
    <n v="1368513.6"/>
    <n v="0"/>
    <m/>
    <m/>
    <m/>
    <m/>
    <m/>
    <m/>
    <m/>
    <m/>
    <m/>
    <m/>
    <m/>
    <m/>
    <m/>
    <m/>
    <n v="3061.96"/>
    <n v="36580"/>
    <n v="27.22"/>
    <n v="27.34"/>
  </r>
  <r>
    <x v="138"/>
    <x v="138"/>
    <x v="4"/>
    <x v="12"/>
    <x v="6"/>
    <x v="4"/>
    <m/>
    <m/>
    <m/>
    <m/>
    <n v="0"/>
    <m/>
    <m/>
    <m/>
    <m/>
    <m/>
    <m/>
    <m/>
    <m/>
    <m/>
    <m/>
    <m/>
    <m/>
    <m/>
    <m/>
    <n v="0"/>
    <m/>
    <m/>
    <n v="0"/>
  </r>
  <r>
    <x v="153"/>
    <x v="153"/>
    <x v="13"/>
    <x v="2"/>
    <x v="37"/>
    <x v="1744"/>
    <n v="19572"/>
    <n v="50.97"/>
    <n v="2431.75"/>
    <n v="72368.88"/>
    <n v="14946.65"/>
    <n v="18471"/>
    <n v="48.1"/>
    <n v="467.08"/>
    <n v="180246.18"/>
    <m/>
    <m/>
    <m/>
    <m/>
    <m/>
    <m/>
    <m/>
    <m/>
    <m/>
    <m/>
    <n v="55530"/>
    <n v="4811"/>
    <n v="12.53"/>
    <n v="1735.31"/>
  </r>
  <r>
    <x v="103"/>
    <x v="103"/>
    <x v="2"/>
    <x v="1"/>
    <x v="53"/>
    <x v="1745"/>
    <n v="896"/>
    <n v="5.74"/>
    <n v="327"/>
    <n v="3953.43"/>
    <n v="198"/>
    <n v="412"/>
    <n v="2.64"/>
    <n v="15.23"/>
    <n v="2387.7399999999998"/>
    <m/>
    <m/>
    <m/>
    <m/>
    <m/>
    <m/>
    <m/>
    <m/>
    <m/>
    <m/>
    <n v="594.88"/>
    <n v="728"/>
    <n v="4.67"/>
    <n v="45.76"/>
  </r>
  <r>
    <x v="92"/>
    <x v="92"/>
    <x v="6"/>
    <x v="2"/>
    <x v="5"/>
    <x v="1746"/>
    <n v="91034"/>
    <n v="94.83"/>
    <n v="7731.9"/>
    <n v="575253.36"/>
    <n v="0"/>
    <m/>
    <m/>
    <m/>
    <m/>
    <m/>
    <m/>
    <m/>
    <m/>
    <m/>
    <m/>
    <m/>
    <m/>
    <m/>
    <m/>
    <n v="723.21"/>
    <n v="4351"/>
    <n v="4.53"/>
    <n v="9.0399999999999991"/>
  </r>
  <r>
    <x v="85"/>
    <x v="85"/>
    <x v="14"/>
    <x v="5"/>
    <x v="5"/>
    <x v="1747"/>
    <n v="92409"/>
    <n v="96.26"/>
    <n v="7342.15"/>
    <n v="546255.96"/>
    <n v="12063.05"/>
    <n v="5185"/>
    <n v="5.4"/>
    <n v="150.79"/>
    <n v="145471.89000000001"/>
    <m/>
    <m/>
    <m/>
    <m/>
    <m/>
    <m/>
    <m/>
    <m/>
    <m/>
    <m/>
    <n v="1755"/>
    <n v="25969"/>
    <n v="27.05"/>
    <n v="21.94"/>
  </r>
  <r>
    <x v="119"/>
    <x v="119"/>
    <x v="12"/>
    <x v="2"/>
    <x v="2"/>
    <x v="1748"/>
    <n v="45690"/>
    <n v="59.49"/>
    <n v="3918.55"/>
    <n v="233231.91"/>
    <n v="43322.99"/>
    <n v="49110"/>
    <n v="63.95"/>
    <n v="676.92"/>
    <n v="522444.9"/>
    <m/>
    <m/>
    <m/>
    <m/>
    <m/>
    <m/>
    <m/>
    <m/>
    <m/>
    <m/>
    <n v="346483"/>
    <n v="55624"/>
    <n v="72.430000000000007"/>
    <n v="5413.8"/>
  </r>
  <r>
    <x v="170"/>
    <x v="170"/>
    <x v="2"/>
    <x v="1"/>
    <x v="16"/>
    <x v="4"/>
    <m/>
    <m/>
    <m/>
    <m/>
    <n v="0"/>
    <m/>
    <m/>
    <m/>
    <m/>
    <m/>
    <m/>
    <m/>
    <m/>
    <m/>
    <m/>
    <m/>
    <m/>
    <m/>
    <m/>
    <n v="8800"/>
    <n v="952"/>
    <n v="19.829999999999998"/>
    <n v="2200"/>
  </r>
  <r>
    <x v="87"/>
    <x v="87"/>
    <x v="1"/>
    <x v="2"/>
    <x v="28"/>
    <x v="1749"/>
    <n v="3045"/>
    <n v="21.15"/>
    <n v="2023.67"/>
    <n v="22584.12"/>
    <n v="15848.89"/>
    <n v="17320"/>
    <n v="120.28"/>
    <n v="1320.74"/>
    <n v="191126.57"/>
    <m/>
    <m/>
    <m/>
    <m/>
    <m/>
    <m/>
    <m/>
    <m/>
    <m/>
    <m/>
    <n v="590"/>
    <n v="3805"/>
    <n v="26.42"/>
    <n v="49.17"/>
  </r>
  <r>
    <x v="165"/>
    <x v="165"/>
    <x v="7"/>
    <x v="2"/>
    <x v="30"/>
    <x v="1750"/>
    <n v="20698"/>
    <n v="35.93"/>
    <n v="3650.23"/>
    <n v="162946.23000000001"/>
    <n v="0"/>
    <m/>
    <m/>
    <m/>
    <m/>
    <m/>
    <m/>
    <m/>
    <m/>
    <m/>
    <m/>
    <m/>
    <m/>
    <m/>
    <m/>
    <n v="430.45"/>
    <n v="1578"/>
    <n v="2.74"/>
    <n v="8.9700000000000006"/>
  </r>
  <r>
    <x v="191"/>
    <x v="191"/>
    <x v="0"/>
    <x v="4"/>
    <x v="100"/>
    <x v="1751"/>
    <n v="7451"/>
    <n v="22.18"/>
    <n v="1834.29"/>
    <n v="47764.800000000003"/>
    <n v="20458.78"/>
    <n v="25586"/>
    <n v="76.150000000000006"/>
    <n v="730.67"/>
    <n v="246718.54"/>
    <m/>
    <m/>
    <m/>
    <m/>
    <m/>
    <m/>
    <m/>
    <m/>
    <m/>
    <m/>
    <n v="701.82"/>
    <n v="5878"/>
    <n v="17.489999999999998"/>
    <n v="25.07"/>
  </r>
  <r>
    <x v="89"/>
    <x v="89"/>
    <x v="6"/>
    <x v="4"/>
    <x v="65"/>
    <x v="1752"/>
    <n v="144606"/>
    <n v="80.34"/>
    <n v="8192.32"/>
    <n v="1142828.6399999999"/>
    <n v="0"/>
    <m/>
    <m/>
    <m/>
    <m/>
    <m/>
    <m/>
    <m/>
    <m/>
    <m/>
    <n v="2400"/>
    <n v="6924"/>
    <n v="3.85"/>
    <n v="16"/>
    <n v="53721.599999999999"/>
    <n v="10657"/>
    <n v="137444"/>
    <n v="76.36"/>
    <n v="71.05"/>
  </r>
  <r>
    <x v="87"/>
    <x v="87"/>
    <x v="5"/>
    <x v="1"/>
    <x v="19"/>
    <x v="1753"/>
    <n v="240"/>
    <n v="1.33"/>
    <n v="62.07"/>
    <n v="865.83"/>
    <n v="0"/>
    <m/>
    <m/>
    <m/>
    <m/>
    <m/>
    <m/>
    <m/>
    <m/>
    <m/>
    <m/>
    <m/>
    <m/>
    <m/>
    <m/>
    <n v="294"/>
    <n v="3594"/>
    <n v="19.97"/>
    <n v="19.600000000000001"/>
  </r>
  <r>
    <x v="125"/>
    <x v="125"/>
    <x v="8"/>
    <x v="7"/>
    <x v="29"/>
    <x v="1754"/>
    <n v="81215"/>
    <n v="130.15"/>
    <n v="9070"/>
    <n v="438625.2"/>
    <n v="0"/>
    <m/>
    <m/>
    <m/>
    <m/>
    <m/>
    <m/>
    <m/>
    <m/>
    <m/>
    <m/>
    <m/>
    <m/>
    <m/>
    <m/>
    <n v="1364"/>
    <n v="7289"/>
    <n v="11.68"/>
    <n v="26.23"/>
  </r>
  <r>
    <x v="121"/>
    <x v="121"/>
    <x v="11"/>
    <x v="13"/>
    <x v="6"/>
    <x v="4"/>
    <m/>
    <m/>
    <m/>
    <m/>
    <n v="0"/>
    <m/>
    <m/>
    <m/>
    <m/>
    <m/>
    <m/>
    <m/>
    <m/>
    <m/>
    <m/>
    <m/>
    <m/>
    <m/>
    <m/>
    <n v="6900"/>
    <n v="3518"/>
    <n v="36.65"/>
    <n v="862.5"/>
  </r>
  <r>
    <x v="0"/>
    <x v="0"/>
    <x v="11"/>
    <x v="1"/>
    <x v="32"/>
    <x v="1755"/>
    <n v="642"/>
    <n v="5.94"/>
    <n v="85.33"/>
    <n v="714.24"/>
    <n v="2"/>
    <n v="513"/>
    <n v="4.75"/>
    <m/>
    <m/>
    <m/>
    <m/>
    <m/>
    <m/>
    <m/>
    <m/>
    <m/>
    <m/>
    <m/>
    <m/>
    <n v="0"/>
    <n v="460"/>
    <n v="4.26"/>
    <n v="0"/>
  </r>
  <r>
    <x v="25"/>
    <x v="25"/>
    <x v="15"/>
    <x v="19"/>
    <x v="88"/>
    <x v="1756"/>
    <n v="82538"/>
    <n v="88.18"/>
    <n v="8707.1200000000008"/>
    <n v="631614.15"/>
    <n v="75015.520000000004"/>
    <n v="94049"/>
    <n v="100.48"/>
    <n v="961.74"/>
    <n v="904634.65"/>
    <m/>
    <m/>
    <m/>
    <m/>
    <m/>
    <n v="305"/>
    <n v="1164"/>
    <n v="1.24"/>
    <n v="3"/>
    <n v="6827.12"/>
    <n v="1355"/>
    <n v="8330"/>
    <n v="8.9"/>
    <n v="17.37"/>
  </r>
  <r>
    <x v="77"/>
    <x v="77"/>
    <x v="6"/>
    <x v="3"/>
    <x v="28"/>
    <x v="4"/>
    <m/>
    <m/>
    <m/>
    <m/>
    <n v="0"/>
    <m/>
    <m/>
    <m/>
    <m/>
    <m/>
    <m/>
    <m/>
    <m/>
    <m/>
    <m/>
    <m/>
    <m/>
    <m/>
    <m/>
    <n v="1646.28"/>
    <n v="13668"/>
    <n v="94.92"/>
    <n v="137.19"/>
  </r>
  <r>
    <x v="83"/>
    <x v="83"/>
    <x v="8"/>
    <x v="1"/>
    <x v="71"/>
    <x v="4"/>
    <m/>
    <m/>
    <m/>
    <m/>
    <n v="0"/>
    <m/>
    <m/>
    <m/>
    <m/>
    <m/>
    <m/>
    <m/>
    <m/>
    <m/>
    <m/>
    <m/>
    <m/>
    <m/>
    <m/>
    <n v="556"/>
    <n v="5493"/>
    <n v="91.55"/>
    <n v="111.2"/>
  </r>
  <r>
    <x v="75"/>
    <x v="75"/>
    <x v="11"/>
    <x v="6"/>
    <x v="11"/>
    <x v="1757"/>
    <n v="582"/>
    <n v="4.8499999999999996"/>
    <n v="272.2"/>
    <n v="2531.46"/>
    <n v="2318.14"/>
    <n v="3030"/>
    <n v="25.25"/>
    <n v="231.81"/>
    <n v="27955.119999999999"/>
    <m/>
    <m/>
    <m/>
    <m/>
    <m/>
    <n v="886"/>
    <n v="3226"/>
    <n v="26.88"/>
    <n v="88"/>
    <n v="19832.22"/>
    <n v="76300"/>
    <n v="2664"/>
    <n v="22.2"/>
    <n v="7630"/>
  </r>
  <r>
    <x v="78"/>
    <x v="78"/>
    <x v="1"/>
    <x v="5"/>
    <x v="79"/>
    <x v="1758"/>
    <n v="15433"/>
    <n v="18.64"/>
    <n v="2314.1999999999998"/>
    <n v="148502.39999999999"/>
    <n v="14117"/>
    <n v="16434"/>
    <n v="19.850000000000001"/>
    <n v="204.59"/>
    <n v="170241.14"/>
    <m/>
    <m/>
    <m/>
    <m/>
    <m/>
    <m/>
    <m/>
    <m/>
    <m/>
    <m/>
    <n v="141400"/>
    <n v="9403"/>
    <n v="11.36"/>
    <n v="2049.2800000000002"/>
  </r>
  <r>
    <x v="106"/>
    <x v="106"/>
    <x v="7"/>
    <x v="2"/>
    <x v="9"/>
    <x v="1759"/>
    <n v="7471"/>
    <n v="15.56"/>
    <n v="1932"/>
    <n v="71870.399999999994"/>
    <n v="9641.1299999999992"/>
    <n v="10052"/>
    <n v="20.94"/>
    <m/>
    <m/>
    <m/>
    <m/>
    <m/>
    <m/>
    <m/>
    <m/>
    <m/>
    <m/>
    <m/>
    <m/>
    <n v="134.62"/>
    <n v="3659"/>
    <n v="7.62"/>
    <n v="3.37"/>
  </r>
  <r>
    <x v="19"/>
    <x v="19"/>
    <x v="11"/>
    <x v="14"/>
    <x v="71"/>
    <x v="4"/>
    <m/>
    <m/>
    <m/>
    <m/>
    <n v="0"/>
    <m/>
    <m/>
    <m/>
    <m/>
    <m/>
    <m/>
    <m/>
    <m/>
    <m/>
    <m/>
    <m/>
    <m/>
    <m/>
    <m/>
    <n v="0"/>
    <m/>
    <m/>
    <n v="0"/>
  </r>
  <r>
    <x v="44"/>
    <x v="44"/>
    <x v="11"/>
    <x v="12"/>
    <x v="4"/>
    <x v="1760"/>
    <n v="2077"/>
    <n v="24.73"/>
    <n v="2030.29"/>
    <n v="13217.16"/>
    <n v="2717.75"/>
    <n v="3610"/>
    <n v="42.98"/>
    <m/>
    <m/>
    <m/>
    <m/>
    <m/>
    <m/>
    <m/>
    <m/>
    <m/>
    <m/>
    <m/>
    <m/>
    <n v="258"/>
    <n v="2651"/>
    <n v="31.56"/>
    <n v="36.86"/>
  </r>
  <r>
    <x v="227"/>
    <x v="227"/>
    <x v="14"/>
    <x v="2"/>
    <x v="15"/>
    <x v="1761"/>
    <n v="14889"/>
    <n v="34.47"/>
    <n v="3447.78"/>
    <n v="115431.6"/>
    <n v="22274.49"/>
    <n v="26430"/>
    <n v="61.18"/>
    <n v="618.74"/>
    <n v="268614.77"/>
    <m/>
    <m/>
    <m/>
    <m/>
    <m/>
    <m/>
    <m/>
    <m/>
    <m/>
    <m/>
    <n v="1419"/>
    <n v="18634"/>
    <n v="43.13"/>
    <n v="39.42"/>
  </r>
  <r>
    <x v="83"/>
    <x v="83"/>
    <x v="12"/>
    <x v="7"/>
    <x v="9"/>
    <x v="1762"/>
    <n v="71492"/>
    <n v="148.94"/>
    <n v="10636"/>
    <n v="395659.2"/>
    <n v="173.62"/>
    <n v="399"/>
    <n v="0.83"/>
    <m/>
    <m/>
    <m/>
    <m/>
    <m/>
    <m/>
    <m/>
    <m/>
    <m/>
    <m/>
    <m/>
    <m/>
    <n v="3082"/>
    <n v="28450"/>
    <n v="59.27"/>
    <n v="77.05"/>
  </r>
  <r>
    <x v="40"/>
    <x v="40"/>
    <x v="12"/>
    <x v="11"/>
    <x v="116"/>
    <x v="1763"/>
    <n v="6749"/>
    <n v="4.1399999999999997"/>
    <n v="178.81"/>
    <n v="22615.74"/>
    <n v="2180.41"/>
    <n v="3695"/>
    <n v="2.2599999999999998"/>
    <n v="16.03"/>
    <n v="26294.19"/>
    <m/>
    <m/>
    <m/>
    <m/>
    <m/>
    <m/>
    <m/>
    <m/>
    <m/>
    <m/>
    <n v="1253800"/>
    <n v="104099"/>
    <n v="63.79"/>
    <n v="9219.1200000000008"/>
  </r>
  <r>
    <x v="103"/>
    <x v="103"/>
    <x v="4"/>
    <x v="2"/>
    <x v="15"/>
    <x v="1764"/>
    <n v="24399"/>
    <n v="56.48"/>
    <n v="49634.97"/>
    <n v="1661778.87"/>
    <n v="43323"/>
    <n v="10691"/>
    <n v="24.75"/>
    <n v="1203.42"/>
    <n v="522445.05"/>
    <m/>
    <m/>
    <m/>
    <m/>
    <m/>
    <m/>
    <m/>
    <m/>
    <m/>
    <m/>
    <n v="468.7"/>
    <n v="2842"/>
    <n v="6.58"/>
    <n v="13.02"/>
  </r>
  <r>
    <x v="85"/>
    <x v="85"/>
    <x v="3"/>
    <x v="5"/>
    <x v="5"/>
    <x v="1765"/>
    <n v="99717"/>
    <n v="103.87"/>
    <n v="6704.75"/>
    <n v="498833.4"/>
    <n v="0"/>
    <n v="0"/>
    <n v="0"/>
    <m/>
    <m/>
    <m/>
    <m/>
    <m/>
    <m/>
    <m/>
    <m/>
    <m/>
    <m/>
    <m/>
    <m/>
    <n v="2564"/>
    <n v="17740"/>
    <n v="18.48"/>
    <n v="32.049999999999997"/>
  </r>
  <r>
    <x v="156"/>
    <x v="156"/>
    <x v="12"/>
    <x v="7"/>
    <x v="2"/>
    <x v="1766"/>
    <n v="82778"/>
    <n v="107.78"/>
    <n v="8541.33"/>
    <n v="508379.85"/>
    <n v="0"/>
    <m/>
    <m/>
    <m/>
    <m/>
    <m/>
    <m/>
    <m/>
    <m/>
    <m/>
    <m/>
    <m/>
    <m/>
    <m/>
    <m/>
    <n v="2100.13"/>
    <n v="5275"/>
    <n v="6.87"/>
    <n v="32.81"/>
  </r>
  <r>
    <x v="93"/>
    <x v="93"/>
    <x v="7"/>
    <x v="7"/>
    <x v="20"/>
    <x v="1767"/>
    <n v="26992"/>
    <n v="37.49"/>
    <n v="3328.13"/>
    <n v="185709.84"/>
    <n v="0"/>
    <m/>
    <m/>
    <m/>
    <m/>
    <m/>
    <m/>
    <m/>
    <m/>
    <m/>
    <m/>
    <m/>
    <m/>
    <m/>
    <m/>
    <n v="1942.38"/>
    <n v="3394"/>
    <n v="4.71"/>
    <n v="32.369999999999997"/>
  </r>
  <r>
    <x v="139"/>
    <x v="139"/>
    <x v="1"/>
    <x v="2"/>
    <x v="2"/>
    <x v="1768"/>
    <n v="25890"/>
    <n v="33.71"/>
    <n v="2472.44"/>
    <n v="147159.48000000001"/>
    <n v="22308.44"/>
    <n v="28184"/>
    <n v="36.700000000000003"/>
    <n v="348.57"/>
    <n v="269024.15000000002"/>
    <m/>
    <m/>
    <m/>
    <m/>
    <m/>
    <m/>
    <m/>
    <m/>
    <m/>
    <m/>
    <n v="276.2"/>
    <n v="16855"/>
    <n v="21.95"/>
    <n v="4.32"/>
  </r>
  <r>
    <x v="21"/>
    <x v="21"/>
    <x v="11"/>
    <x v="12"/>
    <x v="12"/>
    <x v="4"/>
    <m/>
    <m/>
    <m/>
    <m/>
    <n v="0"/>
    <m/>
    <m/>
    <m/>
    <m/>
    <m/>
    <m/>
    <m/>
    <m/>
    <m/>
    <m/>
    <m/>
    <m/>
    <m/>
    <m/>
    <n v="78.87"/>
    <n v="4241"/>
    <n v="25.24"/>
    <n v="5.63"/>
  </r>
  <r>
    <x v="201"/>
    <x v="201"/>
    <x v="10"/>
    <x v="11"/>
    <x v="112"/>
    <x v="1769"/>
    <n v="170427"/>
    <n v="72.83"/>
    <n v="7665.64"/>
    <n v="1390164"/>
    <n v="215813.77"/>
    <n v="300891"/>
    <n v="128.59"/>
    <m/>
    <m/>
    <m/>
    <m/>
    <m/>
    <m/>
    <m/>
    <m/>
    <m/>
    <m/>
    <m/>
    <m/>
    <n v="18.66"/>
    <n v="68303"/>
    <n v="29.19"/>
    <n v="0.1"/>
  </r>
  <r>
    <x v="194"/>
    <x v="194"/>
    <x v="8"/>
    <x v="7"/>
    <x v="40"/>
    <x v="1770"/>
    <n v="103305"/>
    <n v="122.98"/>
    <n v="10433.709999999999"/>
    <n v="679234.8"/>
    <n v="0"/>
    <m/>
    <m/>
    <m/>
    <m/>
    <m/>
    <m/>
    <m/>
    <m/>
    <m/>
    <m/>
    <m/>
    <m/>
    <m/>
    <m/>
    <n v="200580"/>
    <n v="8068"/>
    <n v="9.6"/>
    <n v="2865.43"/>
  </r>
  <r>
    <x v="71"/>
    <x v="71"/>
    <x v="14"/>
    <x v="1"/>
    <x v="28"/>
    <x v="4"/>
    <m/>
    <m/>
    <m/>
    <m/>
    <n v="0"/>
    <m/>
    <m/>
    <m/>
    <m/>
    <m/>
    <m/>
    <m/>
    <m/>
    <m/>
    <m/>
    <m/>
    <m/>
    <m/>
    <m/>
    <n v="1141"/>
    <n v="9024"/>
    <n v="62.67"/>
    <n v="95.08"/>
  </r>
  <r>
    <x v="32"/>
    <x v="32"/>
    <x v="0"/>
    <x v="2"/>
    <x v="71"/>
    <x v="4"/>
    <n v="3891801"/>
    <n v="64863.35"/>
    <m/>
    <m/>
    <n v="0"/>
    <m/>
    <m/>
    <m/>
    <m/>
    <m/>
    <m/>
    <m/>
    <m/>
    <m/>
    <m/>
    <m/>
    <m/>
    <m/>
    <m/>
    <n v="0"/>
    <m/>
    <m/>
    <n v="0"/>
  </r>
  <r>
    <x v="25"/>
    <x v="25"/>
    <x v="11"/>
    <x v="14"/>
    <x v="17"/>
    <x v="1771"/>
    <n v="51545"/>
    <n v="85.91"/>
    <n v="8396"/>
    <n v="390414"/>
    <n v="0"/>
    <m/>
    <m/>
    <m/>
    <m/>
    <m/>
    <m/>
    <m/>
    <m/>
    <m/>
    <m/>
    <m/>
    <m/>
    <m/>
    <m/>
    <n v="1680"/>
    <n v="10356"/>
    <n v="17.260000000000002"/>
    <n v="33.6"/>
  </r>
  <r>
    <x v="45"/>
    <x v="45"/>
    <x v="11"/>
    <x v="6"/>
    <x v="53"/>
    <x v="4"/>
    <m/>
    <m/>
    <m/>
    <m/>
    <n v="0"/>
    <m/>
    <m/>
    <m/>
    <m/>
    <m/>
    <m/>
    <m/>
    <m/>
    <m/>
    <m/>
    <m/>
    <m/>
    <m/>
    <m/>
    <n v="8723.7800000000007"/>
    <n v="47078"/>
    <n v="301.77999999999997"/>
    <n v="671.06"/>
  </r>
  <r>
    <x v="20"/>
    <x v="20"/>
    <x v="1"/>
    <x v="4"/>
    <x v="10"/>
    <x v="1772"/>
    <n v="6067"/>
    <n v="6.83"/>
    <n v="342.2"/>
    <n v="23550.39"/>
    <n v="3883"/>
    <n v="4525"/>
    <n v="5.0999999999999996"/>
    <n v="52.47"/>
    <n v="46826.26"/>
    <m/>
    <m/>
    <m/>
    <m/>
    <m/>
    <m/>
    <m/>
    <m/>
    <m/>
    <m/>
    <n v="454400"/>
    <n v="20818"/>
    <n v="23.44"/>
    <n v="6140.54"/>
  </r>
  <r>
    <x v="91"/>
    <x v="91"/>
    <x v="13"/>
    <x v="12"/>
    <x v="66"/>
    <x v="4"/>
    <m/>
    <m/>
    <m/>
    <m/>
    <n v="0"/>
    <m/>
    <m/>
    <m/>
    <m/>
    <m/>
    <m/>
    <m/>
    <m/>
    <m/>
    <m/>
    <m/>
    <m/>
    <m/>
    <m/>
    <n v="0"/>
    <m/>
    <m/>
    <n v="0"/>
  </r>
  <r>
    <x v="66"/>
    <x v="66"/>
    <x v="11"/>
    <x v="4"/>
    <x v="133"/>
    <x v="1773"/>
    <n v="183645"/>
    <n v="86.46"/>
    <n v="7140.89"/>
    <n v="1175462.3400000001"/>
    <n v="124223.08"/>
    <n v="173544"/>
    <n v="81.709999999999994"/>
    <n v="701.83"/>
    <n v="1498043.44"/>
    <m/>
    <m/>
    <m/>
    <m/>
    <m/>
    <m/>
    <m/>
    <m/>
    <m/>
    <m/>
    <n v="12521"/>
    <n v="209293"/>
    <n v="98.54"/>
    <n v="70.739999999999995"/>
  </r>
  <r>
    <x v="3"/>
    <x v="3"/>
    <x v="5"/>
    <x v="1"/>
    <x v="6"/>
    <x v="1774"/>
    <n v="629"/>
    <n v="6.55"/>
    <n v="373.25"/>
    <n v="2776.98"/>
    <n v="0"/>
    <m/>
    <m/>
    <m/>
    <m/>
    <m/>
    <m/>
    <m/>
    <m/>
    <m/>
    <m/>
    <m/>
    <m/>
    <m/>
    <m/>
    <n v="112240"/>
    <n v="6003"/>
    <n v="62.53"/>
    <n v="14030"/>
  </r>
  <r>
    <x v="40"/>
    <x v="40"/>
    <x v="13"/>
    <x v="3"/>
    <x v="28"/>
    <x v="1775"/>
    <n v="674"/>
    <n v="4.68"/>
    <n v="127.92"/>
    <n v="1427.55"/>
    <n v="0"/>
    <m/>
    <m/>
    <m/>
    <m/>
    <m/>
    <m/>
    <m/>
    <m/>
    <m/>
    <m/>
    <m/>
    <m/>
    <m/>
    <m/>
    <n v="110572"/>
    <n v="9601"/>
    <n v="66.67"/>
    <n v="9214.33"/>
  </r>
  <r>
    <x v="48"/>
    <x v="48"/>
    <x v="15"/>
    <x v="19"/>
    <x v="13"/>
    <x v="1776"/>
    <n v="14897"/>
    <n v="73.02"/>
    <n v="6276.12"/>
    <n v="99225.42"/>
    <n v="13144.52"/>
    <n v="15232"/>
    <n v="74.67"/>
    <m/>
    <m/>
    <m/>
    <m/>
    <m/>
    <m/>
    <m/>
    <m/>
    <m/>
    <m/>
    <m/>
    <m/>
    <n v="532"/>
    <n v="6692"/>
    <n v="32.799999999999997"/>
    <n v="31.29"/>
  </r>
  <r>
    <x v="133"/>
    <x v="133"/>
    <x v="10"/>
    <x v="7"/>
    <x v="2"/>
    <x v="1777"/>
    <n v="156595"/>
    <n v="203.9"/>
    <n v="9056.17"/>
    <n v="539023.35"/>
    <n v="0"/>
    <m/>
    <m/>
    <m/>
    <m/>
    <m/>
    <m/>
    <m/>
    <m/>
    <m/>
    <m/>
    <m/>
    <m/>
    <m/>
    <m/>
    <n v="612.39"/>
    <n v="30588"/>
    <n v="39.83"/>
    <n v="9.57"/>
  </r>
  <r>
    <x v="196"/>
    <x v="196"/>
    <x v="7"/>
    <x v="2"/>
    <x v="9"/>
    <x v="1778"/>
    <n v="6044"/>
    <n v="12.59"/>
    <n v="1535"/>
    <n v="57102"/>
    <n v="0"/>
    <m/>
    <m/>
    <m/>
    <m/>
    <m/>
    <m/>
    <m/>
    <m/>
    <m/>
    <n v="5770"/>
    <n v="6103"/>
    <n v="12.71"/>
    <n v="144"/>
    <n v="129155.68"/>
    <n v="132.1"/>
    <n v="1954"/>
    <n v="4.07"/>
    <n v="3.3"/>
  </r>
  <r>
    <x v="97"/>
    <x v="97"/>
    <x v="9"/>
    <x v="7"/>
    <x v="9"/>
    <x v="1779"/>
    <n v="59519"/>
    <n v="124"/>
    <n v="9196.25"/>
    <n v="342100.5"/>
    <n v="0"/>
    <m/>
    <m/>
    <m/>
    <m/>
    <m/>
    <m/>
    <m/>
    <m/>
    <m/>
    <m/>
    <m/>
    <m/>
    <m/>
    <m/>
    <n v="140200"/>
    <n v="16010"/>
    <n v="33.35"/>
    <n v="3505"/>
  </r>
  <r>
    <x v="161"/>
    <x v="161"/>
    <x v="4"/>
    <x v="2"/>
    <x v="52"/>
    <x v="1780"/>
    <n v="11201"/>
    <n v="23.93"/>
    <n v="1397.41"/>
    <n v="50684.07"/>
    <n v="13325.9"/>
    <n v="16799"/>
    <n v="35.9"/>
    <n v="341.69"/>
    <n v="160700.99"/>
    <m/>
    <m/>
    <m/>
    <m/>
    <m/>
    <m/>
    <m/>
    <m/>
    <m/>
    <m/>
    <n v="768"/>
    <n v="8419"/>
    <n v="17.989999999999998"/>
    <n v="19.690000000000001"/>
  </r>
  <r>
    <x v="109"/>
    <x v="109"/>
    <x v="6"/>
    <x v="5"/>
    <x v="98"/>
    <x v="1781"/>
    <n v="10723"/>
    <n v="49.64"/>
    <n v="3584.44"/>
    <n v="60003.6"/>
    <n v="5111"/>
    <n v="8218"/>
    <n v="38.049999999999997"/>
    <n v="283.94"/>
    <n v="61635.08"/>
    <n v="0"/>
    <n v="0"/>
    <n v="0"/>
    <n v="0"/>
    <n v="0"/>
    <n v="0"/>
    <n v="0"/>
    <n v="0"/>
    <n v="0"/>
    <n v="0"/>
    <n v="410"/>
    <n v="1198"/>
    <n v="5.55"/>
    <n v="22.78"/>
  </r>
  <r>
    <x v="6"/>
    <x v="6"/>
    <x v="5"/>
    <x v="1"/>
    <x v="11"/>
    <x v="4"/>
    <m/>
    <m/>
    <m/>
    <m/>
    <n v="9001.94"/>
    <n v="8894"/>
    <n v="74.12"/>
    <n v="900.19"/>
    <n v="108557.09"/>
    <m/>
    <m/>
    <m/>
    <m/>
    <m/>
    <m/>
    <m/>
    <m/>
    <m/>
    <m/>
    <n v="70865"/>
    <n v="9730"/>
    <n v="81.08"/>
    <n v="7086.5"/>
  </r>
  <r>
    <x v="38"/>
    <x v="38"/>
    <x v="6"/>
    <x v="6"/>
    <x v="7"/>
    <x v="4"/>
    <m/>
    <m/>
    <m/>
    <m/>
    <n v="15.52"/>
    <n v="38"/>
    <n v="1.58"/>
    <n v="7.76"/>
    <n v="187.15"/>
    <m/>
    <m/>
    <m/>
    <m/>
    <m/>
    <m/>
    <m/>
    <m/>
    <m/>
    <m/>
    <n v="75"/>
    <n v="500"/>
    <n v="20.83"/>
    <n v="37.5"/>
  </r>
  <r>
    <x v="147"/>
    <x v="147"/>
    <x v="12"/>
    <x v="14"/>
    <x v="129"/>
    <x v="1782"/>
    <n v="278667"/>
    <n v="185.78"/>
    <n v="11066.88"/>
    <n v="1286524.8"/>
    <n v="8583"/>
    <n v="19419"/>
    <n v="12.95"/>
    <m/>
    <m/>
    <m/>
    <m/>
    <m/>
    <m/>
    <m/>
    <m/>
    <m/>
    <m/>
    <m/>
    <m/>
    <n v="4526"/>
    <n v="29601"/>
    <n v="19.73"/>
    <n v="36.21"/>
  </r>
  <r>
    <x v="52"/>
    <x v="52"/>
    <x v="11"/>
    <x v="5"/>
    <x v="77"/>
    <x v="1783"/>
    <n v="48435"/>
    <n v="36.04"/>
    <n v="2217.69"/>
    <n v="230994.33"/>
    <n v="60251.21"/>
    <n v="88311"/>
    <n v="65.709999999999994"/>
    <n v="537.96"/>
    <n v="726587.45"/>
    <m/>
    <m/>
    <m/>
    <m/>
    <m/>
    <m/>
    <m/>
    <m/>
    <m/>
    <m/>
    <n v="4725"/>
    <n v="30906"/>
    <n v="23"/>
    <n v="42.19"/>
  </r>
  <r>
    <x v="43"/>
    <x v="43"/>
    <x v="6"/>
    <x v="1"/>
    <x v="16"/>
    <x v="1784"/>
    <n v="243"/>
    <n v="5.0599999999999996"/>
    <n v="72.75"/>
    <n v="270.63"/>
    <n v="198.53"/>
    <n v="318"/>
    <n v="6.63"/>
    <n v="49.63"/>
    <n v="2394.1"/>
    <m/>
    <m/>
    <m/>
    <m/>
    <m/>
    <m/>
    <m/>
    <m/>
    <m/>
    <m/>
    <n v="303.92"/>
    <n v="4233"/>
    <n v="88.19"/>
    <n v="75.98"/>
  </r>
  <r>
    <x v="127"/>
    <x v="127"/>
    <x v="6"/>
    <x v="13"/>
    <x v="16"/>
    <x v="1785"/>
    <n v="110"/>
    <n v="2.29"/>
    <n v="19.25"/>
    <n v="71.61"/>
    <n v="0"/>
    <m/>
    <m/>
    <m/>
    <m/>
    <m/>
    <m/>
    <m/>
    <m/>
    <m/>
    <m/>
    <m/>
    <m/>
    <m/>
    <m/>
    <n v="0"/>
    <m/>
    <m/>
    <n v="0"/>
  </r>
  <r>
    <x v="78"/>
    <x v="78"/>
    <x v="10"/>
    <x v="17"/>
    <x v="46"/>
    <x v="4"/>
    <m/>
    <m/>
    <m/>
    <m/>
    <n v="0"/>
    <m/>
    <m/>
    <m/>
    <m/>
    <m/>
    <m/>
    <m/>
    <m/>
    <m/>
    <m/>
    <m/>
    <m/>
    <m/>
    <m/>
    <n v="238850"/>
    <n v="16965"/>
    <n v="54.38"/>
    <n v="9186.5400000000009"/>
  </r>
  <r>
    <x v="158"/>
    <x v="158"/>
    <x v="11"/>
    <x v="2"/>
    <x v="31"/>
    <x v="1786"/>
    <n v="7611"/>
    <n v="31.71"/>
    <n v="2833.25"/>
    <n v="52698.45"/>
    <n v="10098"/>
    <n v="13434"/>
    <n v="55.98"/>
    <n v="504.9"/>
    <n v="121774.81"/>
    <m/>
    <m/>
    <m/>
    <m/>
    <m/>
    <m/>
    <m/>
    <m/>
    <m/>
    <m/>
    <n v="46062"/>
    <n v="6908"/>
    <n v="28.78"/>
    <n v="2303.1"/>
  </r>
  <r>
    <x v="125"/>
    <x v="125"/>
    <x v="3"/>
    <x v="2"/>
    <x v="9"/>
    <x v="1787"/>
    <n v="34702"/>
    <n v="72.3"/>
    <n v="3899.03"/>
    <n v="145043.73000000001"/>
    <n v="18776.919999999998"/>
    <n v="28087"/>
    <n v="58.51"/>
    <n v="469.42"/>
    <n v="226436.46"/>
    <m/>
    <m/>
    <m/>
    <m/>
    <m/>
    <m/>
    <m/>
    <m/>
    <m/>
    <m/>
    <n v="1527"/>
    <n v="6871"/>
    <n v="14.31"/>
    <n v="38.18"/>
  </r>
  <r>
    <x v="1"/>
    <x v="1"/>
    <x v="0"/>
    <x v="1"/>
    <x v="1"/>
    <x v="4"/>
    <m/>
    <m/>
    <m/>
    <m/>
    <n v="0"/>
    <m/>
    <m/>
    <m/>
    <m/>
    <m/>
    <m/>
    <m/>
    <m/>
    <m/>
    <m/>
    <m/>
    <m/>
    <m/>
    <m/>
    <n v="35000"/>
    <n v="2043"/>
    <n v="28.38"/>
    <n v="5833.33"/>
  </r>
  <r>
    <x v="2"/>
    <x v="2"/>
    <x v="15"/>
    <x v="2"/>
    <x v="2"/>
    <x v="1788"/>
    <n v="68612"/>
    <n v="89.34"/>
    <n v="8532.5"/>
    <n v="507854.4"/>
    <n v="0"/>
    <m/>
    <m/>
    <m/>
    <m/>
    <m/>
    <m/>
    <m/>
    <m/>
    <m/>
    <m/>
    <m/>
    <m/>
    <m/>
    <m/>
    <n v="2290.87"/>
    <n v="8284"/>
    <n v="10.79"/>
    <n v="35.79"/>
  </r>
  <r>
    <x v="0"/>
    <x v="0"/>
    <x v="10"/>
    <x v="1"/>
    <x v="32"/>
    <x v="1789"/>
    <n v="4052"/>
    <n v="37.520000000000003"/>
    <n v="1252.1099999999999"/>
    <n v="10480.17"/>
    <n v="2254"/>
    <n v="3022"/>
    <n v="27.98"/>
    <n v="250.44"/>
    <n v="27181.66"/>
    <m/>
    <m/>
    <m/>
    <m/>
    <m/>
    <m/>
    <m/>
    <m/>
    <m/>
    <m/>
    <n v="180"/>
    <n v="808"/>
    <n v="7.48"/>
    <n v="20"/>
  </r>
  <r>
    <x v="67"/>
    <x v="67"/>
    <x v="5"/>
    <x v="2"/>
    <x v="42"/>
    <x v="1790"/>
    <n v="16724"/>
    <n v="46.46"/>
    <n v="2558.67"/>
    <n v="71386.8"/>
    <n v="16441.32"/>
    <n v="14803"/>
    <n v="41.12"/>
    <n v="548.04"/>
    <n v="198270.8"/>
    <m/>
    <m/>
    <m/>
    <m/>
    <m/>
    <m/>
    <m/>
    <m/>
    <m/>
    <m/>
    <n v="993"/>
    <n v="9843"/>
    <n v="27.34"/>
    <n v="33.1"/>
  </r>
  <r>
    <x v="78"/>
    <x v="78"/>
    <x v="12"/>
    <x v="12"/>
    <x v="41"/>
    <x v="4"/>
    <m/>
    <m/>
    <m/>
    <m/>
    <n v="0"/>
    <m/>
    <m/>
    <m/>
    <m/>
    <m/>
    <m/>
    <m/>
    <m/>
    <m/>
    <m/>
    <m/>
    <m/>
    <m/>
    <m/>
    <n v="14239"/>
    <n v="4898"/>
    <n v="136.06"/>
    <n v="4746.33"/>
  </r>
  <r>
    <x v="107"/>
    <x v="107"/>
    <x v="15"/>
    <x v="2"/>
    <x v="21"/>
    <x v="1791"/>
    <n v="15343"/>
    <n v="53.27"/>
    <n v="3386.67"/>
    <n v="75590.399999999994"/>
    <n v="5466.54"/>
    <n v="7908"/>
    <n v="27.46"/>
    <m/>
    <m/>
    <m/>
    <m/>
    <m/>
    <m/>
    <m/>
    <m/>
    <m/>
    <m/>
    <m/>
    <m/>
    <n v="721.88"/>
    <n v="1972"/>
    <n v="6.85"/>
    <n v="30.08"/>
  </r>
  <r>
    <x v="101"/>
    <x v="101"/>
    <x v="14"/>
    <x v="1"/>
    <x v="6"/>
    <x v="1792"/>
    <n v="2825"/>
    <n v="29.43"/>
    <n v="2148.13"/>
    <n v="15982.05"/>
    <n v="3669.67"/>
    <n v="12315"/>
    <n v="128.28"/>
    <n v="458.71"/>
    <n v="44253.61"/>
    <m/>
    <m/>
    <m/>
    <m/>
    <m/>
    <m/>
    <m/>
    <m/>
    <m/>
    <m/>
    <n v="36525"/>
    <n v="4718"/>
    <n v="49.15"/>
    <n v="4565.63"/>
  </r>
  <r>
    <x v="214"/>
    <x v="214"/>
    <x v="11"/>
    <x v="2"/>
    <x v="26"/>
    <x v="1793"/>
    <n v="33117"/>
    <n v="40.58"/>
    <n v="2956.66"/>
    <n v="186979.29"/>
    <n v="34747.82"/>
    <n v="40287"/>
    <n v="49.37"/>
    <m/>
    <m/>
    <m/>
    <m/>
    <m/>
    <m/>
    <m/>
    <m/>
    <m/>
    <m/>
    <m/>
    <m/>
    <n v="1994.87"/>
    <n v="11351"/>
    <n v="13.91"/>
    <n v="29.34"/>
  </r>
  <r>
    <x v="226"/>
    <x v="226"/>
    <x v="6"/>
    <x v="1"/>
    <x v="1"/>
    <x v="4"/>
    <n v="0"/>
    <n v="0"/>
    <m/>
    <m/>
    <n v="0"/>
    <m/>
    <m/>
    <m/>
    <m/>
    <m/>
    <m/>
    <m/>
    <m/>
    <m/>
    <m/>
    <m/>
    <m/>
    <m/>
    <m/>
    <n v="0"/>
    <m/>
    <m/>
    <n v="0"/>
  </r>
  <r>
    <x v="173"/>
    <x v="173"/>
    <x v="6"/>
    <x v="3"/>
    <x v="28"/>
    <x v="1794"/>
    <n v="1074"/>
    <n v="7.46"/>
    <n v="484.92"/>
    <n v="5411.67"/>
    <n v="0"/>
    <m/>
    <m/>
    <m/>
    <m/>
    <n v="95"/>
    <n v="266"/>
    <n v="1.85"/>
    <n v="7"/>
    <n v="1203.56"/>
    <m/>
    <m/>
    <m/>
    <m/>
    <m/>
    <n v="1332943"/>
    <n v="42809"/>
    <n v="297.27999999999997"/>
    <n v="111078.58"/>
  </r>
  <r>
    <x v="162"/>
    <x v="162"/>
    <x v="0"/>
    <x v="1"/>
    <x v="4"/>
    <x v="1795"/>
    <n v="875"/>
    <n v="10.42"/>
    <n v="581.86"/>
    <n v="3787.89"/>
    <n v="0"/>
    <m/>
    <m/>
    <m/>
    <m/>
    <m/>
    <m/>
    <m/>
    <m/>
    <m/>
    <m/>
    <m/>
    <m/>
    <m/>
    <m/>
    <n v="661"/>
    <n v="3464"/>
    <n v="41.24"/>
    <n v="94.43"/>
  </r>
  <r>
    <x v="215"/>
    <x v="215"/>
    <x v="9"/>
    <x v="2"/>
    <x v="12"/>
    <x v="1796"/>
    <n v="16434"/>
    <n v="97.82"/>
    <n v="6729.29"/>
    <n v="87615.3"/>
    <n v="0"/>
    <m/>
    <m/>
    <m/>
    <m/>
    <m/>
    <m/>
    <m/>
    <m/>
    <m/>
    <n v="7364"/>
    <n v="5252"/>
    <n v="31.26"/>
    <n v="526"/>
    <n v="164835.78"/>
    <n v="442300"/>
    <n v="4642"/>
    <n v="27.63"/>
    <n v="31592.86"/>
  </r>
  <r>
    <x v="76"/>
    <x v="76"/>
    <x v="2"/>
    <x v="6"/>
    <x v="31"/>
    <x v="1797"/>
    <n v="460"/>
    <n v="1.92"/>
    <n v="90.75"/>
    <n v="1687.95"/>
    <n v="18972.84"/>
    <n v="31099"/>
    <n v="129.58000000000001"/>
    <n v="948.64"/>
    <n v="228799.19"/>
    <m/>
    <m/>
    <m/>
    <m/>
    <m/>
    <m/>
    <m/>
    <m/>
    <m/>
    <m/>
    <n v="208616"/>
    <n v="6846"/>
    <n v="28.53"/>
    <n v="10430.799999999999"/>
  </r>
  <r>
    <x v="104"/>
    <x v="104"/>
    <x v="10"/>
    <x v="2"/>
    <x v="54"/>
    <x v="1798"/>
    <n v="12321"/>
    <n v="35.409999999999997"/>
    <n v="3211.03"/>
    <n v="86601.600000000006"/>
    <n v="0"/>
    <m/>
    <m/>
    <m/>
    <m/>
    <m/>
    <m/>
    <m/>
    <m/>
    <m/>
    <n v="4597"/>
    <n v="8522"/>
    <n v="24.49"/>
    <n v="158"/>
    <n v="102899.25"/>
    <n v="225"/>
    <n v="11262"/>
    <n v="32.36"/>
    <n v="7.76"/>
  </r>
  <r>
    <x v="77"/>
    <x v="77"/>
    <x v="2"/>
    <x v="5"/>
    <x v="20"/>
    <x v="1799"/>
    <n v="101019"/>
    <n v="140.30000000000001"/>
    <n v="9880"/>
    <n v="551304"/>
    <n v="0"/>
    <m/>
    <m/>
    <m/>
    <m/>
    <m/>
    <m/>
    <m/>
    <m/>
    <m/>
    <m/>
    <m/>
    <m/>
    <m/>
    <m/>
    <n v="0.93"/>
    <n v="3910"/>
    <n v="5.43"/>
    <n v="0.02"/>
  </r>
  <r>
    <x v="36"/>
    <x v="36"/>
    <x v="8"/>
    <x v="1"/>
    <x v="6"/>
    <x v="1800"/>
    <n v="97"/>
    <n v="1.01"/>
    <n v="54.75"/>
    <n v="407.34"/>
    <n v="60.14"/>
    <n v="170"/>
    <n v="1.77"/>
    <n v="7.52"/>
    <n v="725.2"/>
    <m/>
    <n v="0"/>
    <n v="0"/>
    <m/>
    <m/>
    <m/>
    <n v="0"/>
    <n v="0"/>
    <m/>
    <m/>
    <n v="45727"/>
    <n v="3369"/>
    <n v="35.090000000000003"/>
    <n v="5715.88"/>
  </r>
  <r>
    <x v="29"/>
    <x v="29"/>
    <x v="5"/>
    <x v="7"/>
    <x v="40"/>
    <x v="4"/>
    <m/>
    <m/>
    <m/>
    <m/>
    <n v="0"/>
    <m/>
    <m/>
    <m/>
    <m/>
    <m/>
    <m/>
    <m/>
    <m/>
    <m/>
    <m/>
    <m/>
    <m/>
    <m/>
    <m/>
    <n v="0"/>
    <m/>
    <m/>
    <n v="0"/>
  </r>
  <r>
    <x v="85"/>
    <x v="85"/>
    <x v="2"/>
    <x v="19"/>
    <x v="67"/>
    <x v="1801"/>
    <n v="55020"/>
    <n v="54.58"/>
    <n v="3537.5"/>
    <n v="276349.5"/>
    <n v="47422.89"/>
    <n v="69983"/>
    <n v="69.430000000000007"/>
    <n v="564.55999999999995"/>
    <n v="571886.86"/>
    <m/>
    <m/>
    <m/>
    <m/>
    <m/>
    <m/>
    <m/>
    <m/>
    <m/>
    <m/>
    <n v="3680"/>
    <n v="26538"/>
    <n v="26.33"/>
    <n v="43.81"/>
  </r>
  <r>
    <x v="23"/>
    <x v="23"/>
    <x v="1"/>
    <x v="37"/>
    <x v="9"/>
    <x v="1802"/>
    <n v="15847"/>
    <n v="33.01"/>
    <n v="3202.53"/>
    <n v="119133.93"/>
    <n v="23142"/>
    <n v="31011"/>
    <n v="64.61"/>
    <n v="578.54999999999995"/>
    <n v="279076.32"/>
    <m/>
    <m/>
    <m/>
    <m/>
    <m/>
    <m/>
    <m/>
    <m/>
    <m/>
    <m/>
    <n v="2275"/>
    <n v="12564"/>
    <n v="26.18"/>
    <n v="56.88"/>
  </r>
  <r>
    <x v="17"/>
    <x v="17"/>
    <x v="11"/>
    <x v="7"/>
    <x v="64"/>
    <x v="1803"/>
    <n v="26078"/>
    <n v="28.98"/>
    <n v="3280"/>
    <n v="228780"/>
    <n v="32631.599999999999"/>
    <n v="35059"/>
    <n v="38.950000000000003"/>
    <n v="435.09"/>
    <n v="393514.27"/>
    <m/>
    <m/>
    <m/>
    <m/>
    <m/>
    <m/>
    <m/>
    <m/>
    <m/>
    <m/>
    <n v="383780"/>
    <n v="49329"/>
    <n v="54.81"/>
    <n v="5117.07"/>
  </r>
  <r>
    <x v="72"/>
    <x v="72"/>
    <x v="10"/>
    <x v="1"/>
    <x v="21"/>
    <x v="1804"/>
    <n v="266"/>
    <n v="0.92"/>
    <n v="31.54"/>
    <n v="704.01"/>
    <n v="1296"/>
    <n v="1989"/>
    <n v="6.91"/>
    <n v="54"/>
    <n v="15628.85"/>
    <m/>
    <m/>
    <m/>
    <m/>
    <m/>
    <m/>
    <m/>
    <m/>
    <m/>
    <m/>
    <n v="0"/>
    <n v="20808"/>
    <n v="72.25"/>
    <n v="0"/>
  </r>
  <r>
    <x v="62"/>
    <x v="62"/>
    <x v="14"/>
    <x v="24"/>
    <x v="78"/>
    <x v="4"/>
    <m/>
    <m/>
    <m/>
    <m/>
    <n v="0"/>
    <m/>
    <m/>
    <m/>
    <m/>
    <m/>
    <m/>
    <m/>
    <m/>
    <m/>
    <m/>
    <m/>
    <m/>
    <m/>
    <m/>
    <n v="0"/>
    <m/>
    <m/>
    <n v="0"/>
  </r>
  <r>
    <x v="33"/>
    <x v="33"/>
    <x v="4"/>
    <x v="41"/>
    <x v="53"/>
    <x v="1805"/>
    <n v="1516"/>
    <n v="9.7200000000000006"/>
    <n v="590.77"/>
    <n v="7142.4"/>
    <n v="0"/>
    <n v="0"/>
    <n v="0"/>
    <m/>
    <m/>
    <m/>
    <m/>
    <m/>
    <m/>
    <m/>
    <m/>
    <m/>
    <m/>
    <m/>
    <m/>
    <n v="43.17"/>
    <n v="8674"/>
    <n v="55.6"/>
    <n v="3.32"/>
  </r>
  <r>
    <x v="227"/>
    <x v="227"/>
    <x v="0"/>
    <x v="4"/>
    <x v="44"/>
    <x v="1806"/>
    <n v="28827"/>
    <n v="26.69"/>
    <n v="2184.16"/>
    <n v="182813.82"/>
    <n v="66250.240000000005"/>
    <n v="80948"/>
    <n v="74.95"/>
    <n v="736.11"/>
    <n v="798931.55"/>
    <m/>
    <m/>
    <m/>
    <m/>
    <m/>
    <m/>
    <m/>
    <m/>
    <m/>
    <m/>
    <n v="8635"/>
    <n v="109233"/>
    <n v="101.14"/>
    <n v="95.94"/>
  </r>
  <r>
    <x v="159"/>
    <x v="159"/>
    <x v="10"/>
    <x v="2"/>
    <x v="136"/>
    <x v="1807"/>
    <n v="1215343"/>
    <n v="1033.45"/>
    <n v="16108.87"/>
    <n v="1468162.17"/>
    <n v="0"/>
    <m/>
    <m/>
    <m/>
    <m/>
    <m/>
    <m/>
    <m/>
    <m/>
    <m/>
    <m/>
    <m/>
    <m/>
    <m/>
    <m/>
    <n v="0"/>
    <n v="35442"/>
    <n v="30.14"/>
    <n v="0"/>
  </r>
  <r>
    <x v="127"/>
    <x v="127"/>
    <x v="7"/>
    <x v="13"/>
    <x v="16"/>
    <x v="1808"/>
    <n v="161"/>
    <n v="3.35"/>
    <n v="66.5"/>
    <n v="247.38"/>
    <n v="0"/>
    <m/>
    <m/>
    <m/>
    <m/>
    <m/>
    <m/>
    <m/>
    <m/>
    <m/>
    <m/>
    <m/>
    <m/>
    <m/>
    <m/>
    <n v="36.36"/>
    <n v="836"/>
    <n v="17.420000000000002"/>
    <n v="9.09"/>
  </r>
  <r>
    <x v="46"/>
    <x v="46"/>
    <x v="14"/>
    <x v="0"/>
    <x v="58"/>
    <x v="1809"/>
    <n v="120483"/>
    <n v="96.54"/>
    <n v="9349.94"/>
    <n v="904326.42"/>
    <n v="436.47"/>
    <n v="1051"/>
    <n v="0.84"/>
    <n v="4.2"/>
    <n v="5263.52"/>
    <m/>
    <m/>
    <m/>
    <m/>
    <m/>
    <m/>
    <m/>
    <m/>
    <m/>
    <m/>
    <n v="2280"/>
    <n v="17166"/>
    <n v="13.75"/>
    <n v="21.92"/>
  </r>
  <r>
    <x v="19"/>
    <x v="19"/>
    <x v="8"/>
    <x v="17"/>
    <x v="20"/>
    <x v="4"/>
    <m/>
    <m/>
    <m/>
    <m/>
    <n v="0"/>
    <m/>
    <m/>
    <m/>
    <m/>
    <m/>
    <m/>
    <m/>
    <m/>
    <m/>
    <m/>
    <m/>
    <m/>
    <m/>
    <m/>
    <n v="0"/>
    <m/>
    <m/>
    <n v="0"/>
  </r>
  <r>
    <x v="190"/>
    <x v="190"/>
    <x v="14"/>
    <x v="2"/>
    <x v="11"/>
    <x v="1810"/>
    <n v="16999"/>
    <n v="141.66"/>
    <n v="8610.2999999999993"/>
    <n v="80075.789999999994"/>
    <n v="0"/>
    <m/>
    <m/>
    <m/>
    <m/>
    <m/>
    <m/>
    <m/>
    <m/>
    <m/>
    <m/>
    <m/>
    <m/>
    <m/>
    <m/>
    <n v="285"/>
    <n v="7841"/>
    <n v="65.34"/>
    <n v="28.5"/>
  </r>
  <r>
    <x v="92"/>
    <x v="92"/>
    <x v="7"/>
    <x v="2"/>
    <x v="5"/>
    <x v="1811"/>
    <n v="32312"/>
    <n v="33.659999999999997"/>
    <n v="4212.18"/>
    <n v="313385.82"/>
    <n v="0"/>
    <m/>
    <m/>
    <m/>
    <m/>
    <m/>
    <m/>
    <m/>
    <m/>
    <m/>
    <m/>
    <m/>
    <m/>
    <m/>
    <m/>
    <n v="1106.0899999999999"/>
    <n v="3338"/>
    <n v="3.48"/>
    <n v="13.83"/>
  </r>
  <r>
    <x v="225"/>
    <x v="225"/>
    <x v="8"/>
    <x v="2"/>
    <x v="29"/>
    <x v="1812"/>
    <n v="79310"/>
    <n v="127.1"/>
    <n v="11675.48"/>
    <n v="564626.25"/>
    <n v="0"/>
    <m/>
    <m/>
    <m/>
    <m/>
    <m/>
    <m/>
    <m/>
    <m/>
    <m/>
    <m/>
    <m/>
    <m/>
    <m/>
    <m/>
    <n v="1330.12"/>
    <n v="18628"/>
    <n v="29.85"/>
    <n v="25.58"/>
  </r>
  <r>
    <x v="138"/>
    <x v="138"/>
    <x v="0"/>
    <x v="12"/>
    <x v="6"/>
    <x v="4"/>
    <m/>
    <m/>
    <m/>
    <m/>
    <n v="0"/>
    <m/>
    <m/>
    <m/>
    <m/>
    <m/>
    <m/>
    <m/>
    <m/>
    <m/>
    <m/>
    <m/>
    <m/>
    <m/>
    <m/>
    <n v="0"/>
    <m/>
    <m/>
    <n v="0"/>
  </r>
  <r>
    <x v="118"/>
    <x v="118"/>
    <x v="6"/>
    <x v="2"/>
    <x v="5"/>
    <x v="1813"/>
    <n v="152964"/>
    <n v="159.34"/>
    <n v="12501.84"/>
    <n v="930136.71"/>
    <n v="0"/>
    <m/>
    <m/>
    <m/>
    <m/>
    <m/>
    <m/>
    <m/>
    <m/>
    <m/>
    <m/>
    <m/>
    <m/>
    <m/>
    <m/>
    <n v="193900"/>
    <n v="12860"/>
    <n v="13.4"/>
    <n v="2423.75"/>
  </r>
  <r>
    <x v="76"/>
    <x v="76"/>
    <x v="7"/>
    <x v="0"/>
    <x v="9"/>
    <x v="1814"/>
    <n v="7442"/>
    <n v="15.5"/>
    <n v="1525.1"/>
    <n v="56733.72"/>
    <n v="3230.84"/>
    <n v="4064"/>
    <n v="8.4700000000000006"/>
    <n v="80.77"/>
    <n v="38961.72"/>
    <m/>
    <m/>
    <m/>
    <m/>
    <m/>
    <m/>
    <m/>
    <m/>
    <m/>
    <m/>
    <n v="1026"/>
    <n v="3104"/>
    <n v="6.47"/>
    <n v="25.65"/>
  </r>
  <r>
    <x v="77"/>
    <x v="77"/>
    <x v="15"/>
    <x v="5"/>
    <x v="20"/>
    <x v="1815"/>
    <n v="72480"/>
    <n v="100.67"/>
    <n v="9458.67"/>
    <n v="527793.6"/>
    <n v="0"/>
    <m/>
    <m/>
    <m/>
    <m/>
    <m/>
    <m/>
    <m/>
    <m/>
    <m/>
    <m/>
    <m/>
    <m/>
    <m/>
    <m/>
    <n v="3733.71"/>
    <n v="56709"/>
    <n v="78.760000000000005"/>
    <n v="62.23"/>
  </r>
  <r>
    <x v="9"/>
    <x v="9"/>
    <x v="4"/>
    <x v="4"/>
    <x v="8"/>
    <x v="0"/>
    <n v="0"/>
    <n v="0"/>
    <n v="0"/>
    <n v="0"/>
    <n v="0"/>
    <n v="0"/>
    <n v="0"/>
    <m/>
    <m/>
    <m/>
    <m/>
    <m/>
    <m/>
    <m/>
    <m/>
    <m/>
    <m/>
    <m/>
    <m/>
    <n v="0"/>
    <m/>
    <m/>
    <n v="0"/>
  </r>
  <r>
    <x v="44"/>
    <x v="44"/>
    <x v="11"/>
    <x v="7"/>
    <x v="63"/>
    <x v="1816"/>
    <n v="205953"/>
    <n v="86.68"/>
    <n v="8762.36"/>
    <n v="1613501.64"/>
    <n v="12525.7"/>
    <n v="15527"/>
    <n v="6.53"/>
    <n v="63.26"/>
    <n v="151051.21"/>
    <m/>
    <m/>
    <m/>
    <m/>
    <m/>
    <m/>
    <m/>
    <m/>
    <m/>
    <m/>
    <n v="8235"/>
    <n v="84482"/>
    <n v="35.56"/>
    <n v="41.59"/>
  </r>
  <r>
    <x v="20"/>
    <x v="20"/>
    <x v="0"/>
    <x v="4"/>
    <x v="10"/>
    <x v="1817"/>
    <n v="4603"/>
    <n v="5.18"/>
    <n v="308.68"/>
    <n v="21243.06"/>
    <n v="1762.37"/>
    <n v="3130"/>
    <n v="3.52"/>
    <n v="23.82"/>
    <n v="21252.91"/>
    <m/>
    <m/>
    <m/>
    <m/>
    <m/>
    <m/>
    <m/>
    <m/>
    <m/>
    <m/>
    <n v="572300"/>
    <n v="39431"/>
    <n v="44.4"/>
    <n v="7733.78"/>
  </r>
  <r>
    <x v="75"/>
    <x v="75"/>
    <x v="10"/>
    <x v="6"/>
    <x v="11"/>
    <x v="1012"/>
    <n v="818"/>
    <n v="6.82"/>
    <n v="470.8"/>
    <n v="4378.4399999999996"/>
    <n v="3063.05"/>
    <n v="4513"/>
    <n v="37.61"/>
    <n v="306.3"/>
    <n v="36938.19"/>
    <m/>
    <m/>
    <m/>
    <m/>
    <m/>
    <m/>
    <m/>
    <m/>
    <m/>
    <m/>
    <n v="86600"/>
    <n v="2054"/>
    <n v="17.12"/>
    <n v="8660"/>
  </r>
  <r>
    <x v="159"/>
    <x v="159"/>
    <x v="2"/>
    <x v="12"/>
    <x v="6"/>
    <x v="4"/>
    <m/>
    <m/>
    <m/>
    <m/>
    <n v="0"/>
    <m/>
    <m/>
    <m/>
    <m/>
    <m/>
    <m/>
    <m/>
    <m/>
    <m/>
    <m/>
    <m/>
    <m/>
    <m/>
    <m/>
    <n v="0"/>
    <m/>
    <m/>
    <n v="0"/>
  </r>
  <r>
    <x v="12"/>
    <x v="12"/>
    <x v="8"/>
    <x v="5"/>
    <x v="15"/>
    <x v="4"/>
    <m/>
    <m/>
    <m/>
    <m/>
    <n v="0"/>
    <m/>
    <m/>
    <m/>
    <m/>
    <m/>
    <m/>
    <m/>
    <m/>
    <m/>
    <m/>
    <m/>
    <m/>
    <m/>
    <m/>
    <n v="0"/>
    <m/>
    <m/>
    <n v="0"/>
  </r>
  <r>
    <x v="125"/>
    <x v="125"/>
    <x v="9"/>
    <x v="7"/>
    <x v="29"/>
    <x v="1818"/>
    <n v="66214"/>
    <n v="106.11"/>
    <n v="8881.5400000000009"/>
    <n v="429511.2"/>
    <n v="0"/>
    <m/>
    <m/>
    <m/>
    <m/>
    <m/>
    <m/>
    <m/>
    <m/>
    <m/>
    <m/>
    <m/>
    <m/>
    <m/>
    <m/>
    <n v="843"/>
    <n v="3270"/>
    <n v="5.24"/>
    <n v="16.21"/>
  </r>
  <r>
    <x v="129"/>
    <x v="129"/>
    <x v="12"/>
    <x v="7"/>
    <x v="17"/>
    <x v="1819"/>
    <n v="41430"/>
    <n v="69.05"/>
    <n v="3260.52"/>
    <n v="151614.18"/>
    <n v="55414"/>
    <n v="72926"/>
    <n v="121.54"/>
    <n v="1108.28"/>
    <n v="668254.05000000005"/>
    <m/>
    <m/>
    <m/>
    <m/>
    <m/>
    <m/>
    <m/>
    <m/>
    <m/>
    <m/>
    <n v="1824"/>
    <n v="18507"/>
    <n v="30.85"/>
    <n v="36.479999999999997"/>
  </r>
  <r>
    <x v="12"/>
    <x v="12"/>
    <x v="11"/>
    <x v="10"/>
    <x v="68"/>
    <x v="4"/>
    <m/>
    <m/>
    <m/>
    <m/>
    <n v="0"/>
    <m/>
    <m/>
    <m/>
    <m/>
    <m/>
    <m/>
    <m/>
    <m/>
    <m/>
    <m/>
    <m/>
    <m/>
    <m/>
    <m/>
    <n v="355"/>
    <n v="5107"/>
    <n v="26.6"/>
    <n v="22.19"/>
  </r>
  <r>
    <x v="148"/>
    <x v="148"/>
    <x v="1"/>
    <x v="7"/>
    <x v="38"/>
    <x v="1820"/>
    <n v="57781"/>
    <n v="85.98"/>
    <n v="10282.86"/>
    <n v="535531.19999999995"/>
    <n v="0"/>
    <m/>
    <m/>
    <m/>
    <m/>
    <m/>
    <m/>
    <m/>
    <m/>
    <m/>
    <m/>
    <m/>
    <m/>
    <m/>
    <m/>
    <n v="1871.53"/>
    <n v="13580"/>
    <n v="20.21"/>
    <n v="33.42"/>
  </r>
  <r>
    <x v="84"/>
    <x v="84"/>
    <x v="15"/>
    <x v="4"/>
    <x v="90"/>
    <x v="1821"/>
    <n v="907"/>
    <n v="2.2200000000000002"/>
    <n v="57.26"/>
    <n v="1810.71"/>
    <n v="73.709999999999994"/>
    <n v="71"/>
    <n v="0.17"/>
    <m/>
    <m/>
    <m/>
    <m/>
    <m/>
    <m/>
    <m/>
    <m/>
    <m/>
    <m/>
    <m/>
    <m/>
    <n v="218800"/>
    <n v="17056"/>
    <n v="41.8"/>
    <n v="6435.29"/>
  </r>
  <r>
    <x v="26"/>
    <x v="26"/>
    <x v="1"/>
    <x v="2"/>
    <x v="69"/>
    <x v="1186"/>
    <n v="19420"/>
    <n v="27.9"/>
    <n v="8.6199999999999992"/>
    <n v="465"/>
    <n v="23796"/>
    <n v="28818"/>
    <n v="41.41"/>
    <n v="410.28"/>
    <n v="286963.09999999998"/>
    <m/>
    <m/>
    <m/>
    <m/>
    <m/>
    <m/>
    <m/>
    <m/>
    <m/>
    <m/>
    <n v="20652.5"/>
    <n v="89975"/>
    <n v="129.27000000000001"/>
    <n v="356.08"/>
  </r>
  <r>
    <x v="156"/>
    <x v="156"/>
    <x v="5"/>
    <x v="7"/>
    <x v="2"/>
    <x v="1822"/>
    <n v="75105"/>
    <n v="97.79"/>
    <n v="7143.7"/>
    <n v="425193.21"/>
    <n v="0"/>
    <m/>
    <m/>
    <m/>
    <m/>
    <m/>
    <m/>
    <m/>
    <m/>
    <m/>
    <m/>
    <m/>
    <m/>
    <m/>
    <m/>
    <n v="1892.92"/>
    <n v="8313"/>
    <n v="10.82"/>
    <n v="29.58"/>
  </r>
  <r>
    <x v="81"/>
    <x v="81"/>
    <x v="8"/>
    <x v="5"/>
    <x v="17"/>
    <x v="1823"/>
    <n v="52135"/>
    <n v="86.89"/>
    <n v="7906.68"/>
    <n v="367660.62"/>
    <n v="0"/>
    <m/>
    <m/>
    <m/>
    <m/>
    <m/>
    <m/>
    <m/>
    <m/>
    <m/>
    <m/>
    <m/>
    <m/>
    <m/>
    <m/>
    <n v="46428"/>
    <n v="10497"/>
    <n v="17.5"/>
    <n v="928.56"/>
  </r>
  <r>
    <x v="46"/>
    <x v="46"/>
    <x v="10"/>
    <x v="4"/>
    <x v="3"/>
    <x v="1824"/>
    <n v="2029"/>
    <n v="2.35"/>
    <n v="124.22"/>
    <n v="8317.92"/>
    <n v="284.19"/>
    <n v="2351"/>
    <n v="2.72"/>
    <n v="3.95"/>
    <n v="3427.13"/>
    <m/>
    <m/>
    <m/>
    <m/>
    <m/>
    <n v="1191"/>
    <n v="2951"/>
    <n v="3.42"/>
    <n v="16"/>
    <n v="26659.34"/>
    <n v="1.68"/>
    <n v="3793"/>
    <n v="4.3899999999999997"/>
    <n v="0.02"/>
  </r>
  <r>
    <x v="202"/>
    <x v="202"/>
    <x v="14"/>
    <x v="5"/>
    <x v="5"/>
    <x v="1825"/>
    <n v="46046"/>
    <n v="47.96"/>
    <n v="3475.5"/>
    <n v="258577.2"/>
    <n v="36928.230000000003"/>
    <n v="44091"/>
    <n v="45.93"/>
    <n v="461.6"/>
    <n v="445328.54"/>
    <m/>
    <m/>
    <m/>
    <m/>
    <m/>
    <m/>
    <m/>
    <m/>
    <m/>
    <m/>
    <n v="3073"/>
    <n v="34675"/>
    <n v="36.119999999999997"/>
    <n v="38.409999999999997"/>
  </r>
  <r>
    <x v="29"/>
    <x v="29"/>
    <x v="9"/>
    <x v="1"/>
    <x v="32"/>
    <x v="1826"/>
    <n v="1675"/>
    <n v="15.51"/>
    <n v="692"/>
    <n v="5792.04"/>
    <n v="0"/>
    <n v="3140"/>
    <n v="29.07"/>
    <m/>
    <m/>
    <m/>
    <m/>
    <m/>
    <m/>
    <m/>
    <m/>
    <m/>
    <m/>
    <m/>
    <m/>
    <n v="758"/>
    <n v="5886"/>
    <n v="54.5"/>
    <n v="84.22"/>
  </r>
  <r>
    <x v="160"/>
    <x v="160"/>
    <x v="14"/>
    <x v="6"/>
    <x v="16"/>
    <x v="0"/>
    <n v="0"/>
    <n v="0"/>
    <n v="0"/>
    <n v="0"/>
    <n v="0"/>
    <m/>
    <m/>
    <m/>
    <m/>
    <m/>
    <m/>
    <m/>
    <m/>
    <m/>
    <m/>
    <m/>
    <m/>
    <m/>
    <m/>
    <n v="0"/>
    <m/>
    <m/>
    <n v="0"/>
  </r>
  <r>
    <x v="51"/>
    <x v="51"/>
    <x v="12"/>
    <x v="2"/>
    <x v="9"/>
    <x v="1827"/>
    <n v="53194"/>
    <n v="110.82"/>
    <n v="6661.38"/>
    <n v="247803.15"/>
    <n v="0"/>
    <m/>
    <m/>
    <m/>
    <m/>
    <m/>
    <m/>
    <m/>
    <m/>
    <m/>
    <m/>
    <m/>
    <m/>
    <m/>
    <m/>
    <n v="11153.06"/>
    <n v="3622"/>
    <n v="7.55"/>
    <n v="278.83"/>
  </r>
  <r>
    <x v="56"/>
    <x v="56"/>
    <x v="11"/>
    <x v="16"/>
    <x v="117"/>
    <x v="1828"/>
    <n v="39121"/>
    <n v="55.26"/>
    <n v="4157.6899999999996"/>
    <n v="228132.72"/>
    <n v="30312.32"/>
    <n v="35739"/>
    <n v="50.48"/>
    <n v="513.77"/>
    <n v="365545.34"/>
    <m/>
    <m/>
    <m/>
    <m/>
    <m/>
    <m/>
    <m/>
    <m/>
    <m/>
    <m/>
    <n v="161173"/>
    <n v="54567"/>
    <n v="77.069999999999993"/>
    <n v="2731.75"/>
  </r>
  <r>
    <x v="91"/>
    <x v="91"/>
    <x v="11"/>
    <x v="5"/>
    <x v="3"/>
    <x v="1829"/>
    <n v="107410"/>
    <n v="124.32"/>
    <n v="9380"/>
    <n v="628084.80000000005"/>
    <n v="0"/>
    <m/>
    <m/>
    <m/>
    <m/>
    <m/>
    <m/>
    <m/>
    <m/>
    <m/>
    <m/>
    <m/>
    <m/>
    <m/>
    <m/>
    <n v="126800"/>
    <n v="5590"/>
    <n v="6.47"/>
    <n v="1761.11"/>
  </r>
  <r>
    <x v="4"/>
    <x v="4"/>
    <x v="0"/>
    <x v="3"/>
    <x v="4"/>
    <x v="1830"/>
    <n v="1362"/>
    <n v="16.21"/>
    <n v="962"/>
    <n v="6262.62"/>
    <n v="0"/>
    <m/>
    <m/>
    <m/>
    <m/>
    <m/>
    <m/>
    <m/>
    <m/>
    <m/>
    <m/>
    <m/>
    <m/>
    <m/>
    <m/>
    <n v="871"/>
    <n v="4385"/>
    <n v="52.2"/>
    <n v="124.43"/>
  </r>
  <r>
    <x v="77"/>
    <x v="77"/>
    <x v="7"/>
    <x v="3"/>
    <x v="28"/>
    <x v="4"/>
    <m/>
    <m/>
    <m/>
    <m/>
    <n v="0"/>
    <m/>
    <m/>
    <m/>
    <m/>
    <m/>
    <m/>
    <m/>
    <m/>
    <m/>
    <m/>
    <m/>
    <m/>
    <m/>
    <m/>
    <n v="0"/>
    <m/>
    <m/>
    <n v="0"/>
  </r>
  <r>
    <x v="79"/>
    <x v="79"/>
    <x v="12"/>
    <x v="1"/>
    <x v="6"/>
    <x v="4"/>
    <m/>
    <m/>
    <m/>
    <m/>
    <n v="0"/>
    <m/>
    <m/>
    <m/>
    <m/>
    <m/>
    <m/>
    <m/>
    <m/>
    <m/>
    <m/>
    <m/>
    <m/>
    <m/>
    <m/>
    <n v="0"/>
    <m/>
    <m/>
    <n v="0"/>
  </r>
  <r>
    <x v="3"/>
    <x v="3"/>
    <x v="15"/>
    <x v="5"/>
    <x v="3"/>
    <x v="1831"/>
    <n v="127604"/>
    <n v="147.69"/>
    <n v="10569.68"/>
    <n v="707745.81"/>
    <n v="2340.4499999999998"/>
    <n v="2952"/>
    <n v="3.42"/>
    <n v="32.51"/>
    <n v="28224.14"/>
    <m/>
    <m/>
    <m/>
    <m/>
    <m/>
    <m/>
    <m/>
    <m/>
    <m/>
    <m/>
    <n v="250410"/>
    <n v="12686"/>
    <n v="14.68"/>
    <n v="3477.92"/>
  </r>
  <r>
    <x v="83"/>
    <x v="83"/>
    <x v="5"/>
    <x v="7"/>
    <x v="9"/>
    <x v="1832"/>
    <n v="57871"/>
    <n v="120.56"/>
    <n v="8636"/>
    <n v="321259.2"/>
    <n v="0"/>
    <m/>
    <m/>
    <m/>
    <m/>
    <m/>
    <m/>
    <m/>
    <m/>
    <m/>
    <m/>
    <m/>
    <m/>
    <m/>
    <m/>
    <n v="713"/>
    <n v="8488"/>
    <n v="17.68"/>
    <n v="17.829999999999998"/>
  </r>
  <r>
    <x v="215"/>
    <x v="215"/>
    <x v="6"/>
    <x v="6"/>
    <x v="1"/>
    <x v="1833"/>
    <n v="478"/>
    <n v="6.64"/>
    <n v="265.67"/>
    <n v="1482.42"/>
    <n v="0"/>
    <m/>
    <m/>
    <m/>
    <m/>
    <m/>
    <m/>
    <m/>
    <m/>
    <m/>
    <m/>
    <m/>
    <m/>
    <m/>
    <m/>
    <n v="216623.42"/>
    <n v="6010"/>
    <n v="83.47"/>
    <n v="36103.9"/>
  </r>
  <r>
    <x v="19"/>
    <x v="19"/>
    <x v="14"/>
    <x v="1"/>
    <x v="19"/>
    <x v="4"/>
    <m/>
    <m/>
    <m/>
    <m/>
    <n v="0"/>
    <m/>
    <m/>
    <m/>
    <m/>
    <m/>
    <m/>
    <m/>
    <m/>
    <m/>
    <m/>
    <m/>
    <m/>
    <m/>
    <m/>
    <n v="0"/>
    <m/>
    <m/>
    <n v="0"/>
  </r>
  <r>
    <x v="38"/>
    <x v="38"/>
    <x v="9"/>
    <x v="2"/>
    <x v="42"/>
    <x v="1834"/>
    <n v="19938"/>
    <n v="55.38"/>
    <n v="3993.97"/>
    <n v="111431.67"/>
    <n v="24579.05"/>
    <n v="27106"/>
    <n v="75.290000000000006"/>
    <n v="819.3"/>
    <n v="296406.13"/>
    <m/>
    <m/>
    <m/>
    <m/>
    <m/>
    <m/>
    <m/>
    <m/>
    <m/>
    <m/>
    <n v="1434"/>
    <n v="8897"/>
    <n v="24.71"/>
    <n v="47.8"/>
  </r>
  <r>
    <x v="176"/>
    <x v="176"/>
    <x v="12"/>
    <x v="1"/>
    <x v="28"/>
    <x v="1107"/>
    <n v="99"/>
    <n v="0.69"/>
    <n v="32.92"/>
    <n v="367.35"/>
    <n v="301.64999999999998"/>
    <n v="549"/>
    <n v="3.81"/>
    <n v="25.14"/>
    <n v="3637.67"/>
    <m/>
    <m/>
    <m/>
    <m/>
    <m/>
    <m/>
    <m/>
    <m/>
    <m/>
    <m/>
    <n v="196"/>
    <n v="7808"/>
    <n v="54.22"/>
    <n v="16.329999999999998"/>
  </r>
  <r>
    <x v="113"/>
    <x v="113"/>
    <x v="14"/>
    <x v="2"/>
    <x v="3"/>
    <x v="1835"/>
    <n v="113225"/>
    <n v="131.05000000000001"/>
    <n v="10966.56"/>
    <n v="734320.56"/>
    <n v="0"/>
    <n v="12"/>
    <n v="0.01"/>
    <m/>
    <m/>
    <m/>
    <m/>
    <m/>
    <m/>
    <m/>
    <m/>
    <m/>
    <m/>
    <m/>
    <m/>
    <n v="1296.05"/>
    <n v="8671"/>
    <n v="10.039999999999999"/>
    <n v="18"/>
  </r>
  <r>
    <x v="63"/>
    <x v="63"/>
    <x v="1"/>
    <x v="2"/>
    <x v="38"/>
    <x v="1836"/>
    <n v="5202"/>
    <n v="7.74"/>
    <n v="923.57"/>
    <n v="48099.6"/>
    <n v="24053.35"/>
    <n v="15526"/>
    <n v="23.1"/>
    <n v="429.52"/>
    <n v="290066.52"/>
    <m/>
    <m/>
    <m/>
    <m/>
    <m/>
    <m/>
    <m/>
    <m/>
    <m/>
    <m/>
    <n v="237690"/>
    <n v="22411"/>
    <n v="33.35"/>
    <n v="4244.46"/>
  </r>
  <r>
    <x v="180"/>
    <x v="180"/>
    <x v="9"/>
    <x v="2"/>
    <x v="30"/>
    <x v="1837"/>
    <n v="506662"/>
    <n v="879.62"/>
    <n v="20184.150000000001"/>
    <n v="901020.27"/>
    <n v="0"/>
    <m/>
    <m/>
    <m/>
    <m/>
    <m/>
    <m/>
    <m/>
    <m/>
    <m/>
    <m/>
    <m/>
    <m/>
    <m/>
    <m/>
    <n v="0"/>
    <m/>
    <m/>
    <n v="0"/>
  </r>
  <r>
    <x v="20"/>
    <x v="20"/>
    <x v="7"/>
    <x v="18"/>
    <x v="6"/>
    <x v="1838"/>
    <n v="91"/>
    <n v="0.95"/>
    <n v="70.5"/>
    <n v="524.52"/>
    <n v="42"/>
    <n v="47"/>
    <n v="0.49"/>
    <n v="5.25"/>
    <n v="506.49"/>
    <m/>
    <m/>
    <m/>
    <m/>
    <m/>
    <m/>
    <m/>
    <m/>
    <m/>
    <m/>
    <n v="0"/>
    <m/>
    <m/>
    <n v="0"/>
  </r>
  <r>
    <x v="144"/>
    <x v="144"/>
    <x v="10"/>
    <x v="2"/>
    <x v="9"/>
    <x v="1839"/>
    <n v="13647"/>
    <n v="28.43"/>
    <n v="3026.95"/>
    <n v="112602.54"/>
    <n v="11167"/>
    <n v="19577"/>
    <n v="40.79"/>
    <m/>
    <m/>
    <m/>
    <m/>
    <m/>
    <m/>
    <m/>
    <m/>
    <m/>
    <m/>
    <m/>
    <m/>
    <n v="1831.32"/>
    <n v="43024"/>
    <n v="89.63"/>
    <n v="45.78"/>
  </r>
  <r>
    <x v="161"/>
    <x v="161"/>
    <x v="0"/>
    <x v="2"/>
    <x v="52"/>
    <x v="1840"/>
    <n v="16061"/>
    <n v="34.32"/>
    <n v="2671.64"/>
    <n v="96900.42"/>
    <n v="23502.42"/>
    <n v="52297"/>
    <n v="111.75"/>
    <n v="602.63"/>
    <n v="283422.78999999998"/>
    <m/>
    <m/>
    <m/>
    <m/>
    <m/>
    <m/>
    <m/>
    <m/>
    <m/>
    <m/>
    <n v="1155"/>
    <n v="8566"/>
    <n v="18.3"/>
    <n v="29.62"/>
  </r>
  <r>
    <x v="19"/>
    <x v="19"/>
    <x v="3"/>
    <x v="33"/>
    <x v="110"/>
    <x v="1841"/>
    <n v="900"/>
    <n v="1.63"/>
    <n v="114.2"/>
    <n v="4885.29"/>
    <n v="7650.82"/>
    <n v="11753"/>
    <n v="21.29"/>
    <m/>
    <m/>
    <m/>
    <m/>
    <m/>
    <m/>
    <m/>
    <m/>
    <m/>
    <m/>
    <m/>
    <m/>
    <n v="0"/>
    <m/>
    <m/>
    <n v="0"/>
  </r>
  <r>
    <x v="101"/>
    <x v="101"/>
    <x v="7"/>
    <x v="0"/>
    <x v="27"/>
    <x v="1842"/>
    <n v="6351"/>
    <n v="13.93"/>
    <n v="1714.74"/>
    <n v="60598.8"/>
    <n v="0"/>
    <m/>
    <m/>
    <m/>
    <m/>
    <m/>
    <m/>
    <m/>
    <m/>
    <m/>
    <n v="2577"/>
    <n v="2339"/>
    <n v="5.13"/>
    <n v="67"/>
    <n v="57683.57"/>
    <n v="0"/>
    <n v="2953"/>
    <n v="6.48"/>
    <n v="0"/>
  </r>
  <r>
    <x v="72"/>
    <x v="72"/>
    <x v="5"/>
    <x v="3"/>
    <x v="28"/>
    <x v="864"/>
    <n v="105"/>
    <n v="0.73"/>
    <n v="33.92"/>
    <n v="378.51"/>
    <n v="500.48"/>
    <n v="948"/>
    <n v="6.58"/>
    <n v="41.71"/>
    <n v="6035.5"/>
    <m/>
    <m/>
    <m/>
    <m/>
    <m/>
    <m/>
    <m/>
    <m/>
    <m/>
    <m/>
    <n v="242732"/>
    <n v="8666"/>
    <n v="60.18"/>
    <n v="20227.669999999998"/>
  </r>
  <r>
    <x v="129"/>
    <x v="129"/>
    <x v="13"/>
    <x v="4"/>
    <x v="100"/>
    <x v="1843"/>
    <n v="17926"/>
    <n v="53.35"/>
    <n v="4688.57"/>
    <n v="122090.4"/>
    <n v="0"/>
    <m/>
    <m/>
    <m/>
    <m/>
    <m/>
    <m/>
    <m/>
    <m/>
    <m/>
    <n v="9916"/>
    <n v="17105"/>
    <n v="50.91"/>
    <n v="354"/>
    <n v="221959.74"/>
    <n v="1658"/>
    <n v="19073"/>
    <n v="56.76"/>
    <n v="59.21"/>
  </r>
  <r>
    <x v="84"/>
    <x v="84"/>
    <x v="9"/>
    <x v="4"/>
    <x v="90"/>
    <x v="1844"/>
    <n v="1409"/>
    <n v="3.45"/>
    <n v="98.94"/>
    <n v="3128.52"/>
    <n v="9.6999999999999993"/>
    <n v="28"/>
    <n v="7.0000000000000007E-2"/>
    <m/>
    <m/>
    <m/>
    <m/>
    <m/>
    <m/>
    <m/>
    <m/>
    <m/>
    <m/>
    <m/>
    <m/>
    <n v="310590"/>
    <n v="17191"/>
    <n v="42.13"/>
    <n v="9135"/>
  </r>
  <r>
    <x v="159"/>
    <x v="159"/>
    <x v="13"/>
    <x v="1"/>
    <x v="4"/>
    <x v="1845"/>
    <n v="110"/>
    <n v="1.31"/>
    <n v="56"/>
    <n v="364.56"/>
    <n v="420.95"/>
    <n v="508"/>
    <n v="6.05"/>
    <n v="60.14"/>
    <n v="5076.37"/>
    <m/>
    <m/>
    <m/>
    <m/>
    <m/>
    <m/>
    <m/>
    <m/>
    <m/>
    <m/>
    <n v="82200"/>
    <n v="14305"/>
    <n v="170.3"/>
    <n v="11742.86"/>
  </r>
  <r>
    <x v="185"/>
    <x v="185"/>
    <x v="7"/>
    <x v="7"/>
    <x v="9"/>
    <x v="1846"/>
    <n v="1654"/>
    <n v="3.45"/>
    <n v="320.39999999999998"/>
    <n v="11918.88"/>
    <n v="7135.79"/>
    <n v="7903"/>
    <n v="16.46"/>
    <n v="178.39"/>
    <n v="86052.64"/>
    <m/>
    <m/>
    <m/>
    <m/>
    <m/>
    <m/>
    <m/>
    <m/>
    <m/>
    <m/>
    <n v="42200"/>
    <n v="3508"/>
    <n v="7.31"/>
    <n v="1055"/>
  </r>
  <r>
    <x v="109"/>
    <x v="109"/>
    <x v="14"/>
    <x v="18"/>
    <x v="98"/>
    <x v="0"/>
    <n v="0"/>
    <n v="0"/>
    <n v="0"/>
    <n v="0"/>
    <n v="0"/>
    <n v="0"/>
    <n v="0"/>
    <m/>
    <m/>
    <n v="0"/>
    <n v="0"/>
    <n v="0"/>
    <n v="0"/>
    <n v="0"/>
    <n v="0"/>
    <n v="0"/>
    <n v="0"/>
    <n v="0"/>
    <n v="0"/>
    <n v="0"/>
    <n v="0"/>
    <n v="0"/>
    <n v="0"/>
  </r>
  <r>
    <x v="119"/>
    <x v="119"/>
    <x v="2"/>
    <x v="3"/>
    <x v="7"/>
    <x v="4"/>
    <n v="0"/>
    <n v="0"/>
    <m/>
    <m/>
    <n v="0"/>
    <n v="0"/>
    <n v="0"/>
    <m/>
    <m/>
    <m/>
    <m/>
    <m/>
    <m/>
    <m/>
    <m/>
    <m/>
    <m/>
    <m/>
    <m/>
    <n v="83552"/>
    <n v="4988"/>
    <n v="207.83"/>
    <n v="41776"/>
  </r>
  <r>
    <x v="151"/>
    <x v="151"/>
    <x v="6"/>
    <x v="7"/>
    <x v="93"/>
    <x v="1847"/>
    <n v="194939"/>
    <n v="492.27"/>
    <n v="3531.12"/>
    <n v="108370.11"/>
    <n v="11179"/>
    <n v="31533"/>
    <n v="79.63"/>
    <n v="338.76"/>
    <n v="134810.91"/>
    <m/>
    <m/>
    <m/>
    <m/>
    <m/>
    <m/>
    <m/>
    <m/>
    <m/>
    <m/>
    <n v="0"/>
    <n v="56925"/>
    <n v="143.75"/>
    <n v="0"/>
  </r>
  <r>
    <x v="148"/>
    <x v="148"/>
    <x v="13"/>
    <x v="1"/>
    <x v="7"/>
    <x v="1848"/>
    <n v="61"/>
    <n v="2.54"/>
    <n v="122"/>
    <n v="226.92"/>
    <n v="0"/>
    <m/>
    <m/>
    <m/>
    <m/>
    <m/>
    <m/>
    <m/>
    <m/>
    <m/>
    <m/>
    <m/>
    <m/>
    <m/>
    <m/>
    <n v="46.79"/>
    <n v="1290"/>
    <n v="53.75"/>
    <n v="23.39"/>
  </r>
  <r>
    <x v="35"/>
    <x v="35"/>
    <x v="15"/>
    <x v="1"/>
    <x v="21"/>
    <x v="1849"/>
    <n v="255"/>
    <n v="0.89"/>
    <n v="65.75"/>
    <n v="1467.54"/>
    <n v="20276.43"/>
    <n v="24219"/>
    <n v="84.09"/>
    <n v="844.85"/>
    <n v="244519.56"/>
    <m/>
    <m/>
    <m/>
    <m/>
    <m/>
    <m/>
    <m/>
    <m/>
    <m/>
    <m/>
    <n v="2129"/>
    <n v="29012"/>
    <n v="100.74"/>
    <n v="88.71"/>
  </r>
  <r>
    <x v="44"/>
    <x v="44"/>
    <x v="2"/>
    <x v="5"/>
    <x v="111"/>
    <x v="1850"/>
    <n v="9559"/>
    <n v="16.260000000000002"/>
    <n v="1653.37"/>
    <n v="75343.95"/>
    <n v="13000.97"/>
    <n v="23827"/>
    <n v="40.520000000000003"/>
    <m/>
    <m/>
    <m/>
    <m/>
    <m/>
    <m/>
    <m/>
    <m/>
    <m/>
    <m/>
    <m/>
    <m/>
    <n v="0"/>
    <n v="12145"/>
    <n v="20.65"/>
    <n v="0"/>
  </r>
  <r>
    <x v="65"/>
    <x v="65"/>
    <x v="2"/>
    <x v="2"/>
    <x v="30"/>
    <x v="1851"/>
    <n v="60647"/>
    <n v="105.29"/>
    <n v="4513.0600000000004"/>
    <n v="201463.11"/>
    <n v="20928.23"/>
    <n v="13214"/>
    <n v="22.94"/>
    <n v="436"/>
    <n v="252379.74"/>
    <m/>
    <m/>
    <m/>
    <m/>
    <m/>
    <m/>
    <m/>
    <m/>
    <m/>
    <m/>
    <n v="2603"/>
    <n v="8974"/>
    <n v="15.58"/>
    <n v="54.23"/>
  </r>
  <r>
    <x v="41"/>
    <x v="41"/>
    <x v="13"/>
    <x v="4"/>
    <x v="21"/>
    <x v="1852"/>
    <n v="244"/>
    <n v="0.85"/>
    <n v="27.21"/>
    <n v="607.29"/>
    <n v="0"/>
    <m/>
    <m/>
    <m/>
    <m/>
    <m/>
    <m/>
    <m/>
    <m/>
    <m/>
    <m/>
    <m/>
    <m/>
    <m/>
    <m/>
    <n v="2.0299999999999998"/>
    <n v="16183"/>
    <n v="56.19"/>
    <n v="0.08"/>
  </r>
  <r>
    <x v="50"/>
    <x v="50"/>
    <x v="10"/>
    <x v="2"/>
    <x v="29"/>
    <x v="1853"/>
    <n v="79366"/>
    <n v="127.19"/>
    <n v="13285.52"/>
    <n v="642487.71"/>
    <n v="0"/>
    <m/>
    <m/>
    <m/>
    <m/>
    <m/>
    <m/>
    <m/>
    <m/>
    <m/>
    <m/>
    <m/>
    <m/>
    <m/>
    <m/>
    <n v="1211.1500000000001"/>
    <n v="2844"/>
    <n v="4.5599999999999996"/>
    <n v="23.29"/>
  </r>
  <r>
    <x v="12"/>
    <x v="12"/>
    <x v="4"/>
    <x v="0"/>
    <x v="1"/>
    <x v="4"/>
    <m/>
    <m/>
    <m/>
    <m/>
    <n v="0"/>
    <m/>
    <m/>
    <m/>
    <m/>
    <m/>
    <m/>
    <m/>
    <m/>
    <m/>
    <m/>
    <m/>
    <m/>
    <m/>
    <m/>
    <n v="0"/>
    <m/>
    <m/>
    <n v="0"/>
  </r>
  <r>
    <x v="145"/>
    <x v="145"/>
    <x v="12"/>
    <x v="1"/>
    <x v="1"/>
    <x v="4"/>
    <m/>
    <m/>
    <m/>
    <m/>
    <n v="0"/>
    <m/>
    <m/>
    <m/>
    <m/>
    <m/>
    <m/>
    <m/>
    <m/>
    <m/>
    <m/>
    <m/>
    <m/>
    <m/>
    <m/>
    <n v="42.91"/>
    <n v="2087"/>
    <n v="28.99"/>
    <n v="7.15"/>
  </r>
  <r>
    <x v="133"/>
    <x v="133"/>
    <x v="12"/>
    <x v="2"/>
    <x v="29"/>
    <x v="1854"/>
    <n v="20106"/>
    <n v="32.22"/>
    <n v="2192.52"/>
    <n v="106030.23"/>
    <n v="16414.16"/>
    <n v="39755"/>
    <n v="63.71"/>
    <n v="315.66000000000003"/>
    <n v="197943.29"/>
    <m/>
    <m/>
    <m/>
    <m/>
    <m/>
    <m/>
    <m/>
    <m/>
    <m/>
    <m/>
    <n v="113.09"/>
    <n v="15130"/>
    <n v="24.25"/>
    <n v="2.17"/>
  </r>
  <r>
    <x v="53"/>
    <x v="53"/>
    <x v="7"/>
    <x v="7"/>
    <x v="94"/>
    <x v="1855"/>
    <n v="3966"/>
    <n v="17.39"/>
    <n v="1705.26"/>
    <n v="30132"/>
    <n v="1648"/>
    <n v="1913"/>
    <n v="8.39"/>
    <m/>
    <m/>
    <m/>
    <m/>
    <m/>
    <m/>
    <m/>
    <m/>
    <m/>
    <m/>
    <m/>
    <m/>
    <n v="240"/>
    <n v="2622"/>
    <n v="11.5"/>
    <n v="12.63"/>
  </r>
  <r>
    <x v="201"/>
    <x v="201"/>
    <x v="15"/>
    <x v="4"/>
    <x v="135"/>
    <x v="1856"/>
    <n v="253006"/>
    <n v="82.36"/>
    <n v="8110.63"/>
    <n v="1930977.6"/>
    <n v="215344.33"/>
    <n v="281687"/>
    <n v="91.69"/>
    <n v="841.19"/>
    <n v="2596901.83"/>
    <m/>
    <m/>
    <m/>
    <m/>
    <m/>
    <m/>
    <m/>
    <m/>
    <m/>
    <m/>
    <n v="38.92"/>
    <n v="187910"/>
    <n v="61.17"/>
    <n v="0.15"/>
  </r>
  <r>
    <x v="147"/>
    <x v="147"/>
    <x v="12"/>
    <x v="4"/>
    <x v="50"/>
    <x v="1857"/>
    <n v="25126"/>
    <n v="13.09"/>
    <n v="492.14"/>
    <n v="73230.990000000005"/>
    <n v="20299"/>
    <n v="43291"/>
    <n v="22.55"/>
    <n v="126.87"/>
    <n v="244791.73"/>
    <m/>
    <m/>
    <m/>
    <m/>
    <m/>
    <m/>
    <m/>
    <m/>
    <m/>
    <m/>
    <n v="8992"/>
    <n v="58281"/>
    <n v="30.35"/>
    <n v="56.2"/>
  </r>
  <r>
    <x v="36"/>
    <x v="36"/>
    <x v="9"/>
    <x v="1"/>
    <x v="6"/>
    <x v="1858"/>
    <n v="177"/>
    <n v="1.84"/>
    <n v="3662"/>
    <n v="27245.279999999999"/>
    <n v="0"/>
    <m/>
    <m/>
    <m/>
    <m/>
    <m/>
    <m/>
    <m/>
    <m/>
    <m/>
    <m/>
    <m/>
    <m/>
    <m/>
    <m/>
    <n v="35.26"/>
    <n v="908"/>
    <n v="9.4600000000000009"/>
    <n v="4.41"/>
  </r>
  <r>
    <x v="175"/>
    <x v="175"/>
    <x v="0"/>
    <x v="2"/>
    <x v="9"/>
    <x v="1859"/>
    <n v="23000"/>
    <n v="47.92"/>
    <n v="2961.53"/>
    <n v="110168.73"/>
    <n v="10462.66"/>
    <n v="23677"/>
    <n v="49.33"/>
    <n v="261.57"/>
    <n v="126172.33"/>
    <m/>
    <m/>
    <m/>
    <m/>
    <m/>
    <m/>
    <m/>
    <m/>
    <m/>
    <m/>
    <n v="35707.29"/>
    <n v="11988"/>
    <n v="24.98"/>
    <n v="892.68"/>
  </r>
  <r>
    <x v="71"/>
    <x v="71"/>
    <x v="14"/>
    <x v="5"/>
    <x v="17"/>
    <x v="1860"/>
    <n v="28505"/>
    <n v="47.51"/>
    <n v="4447.2"/>
    <n v="206794.8"/>
    <n v="6811.83"/>
    <n v="13762"/>
    <n v="22.94"/>
    <n v="136.24"/>
    <n v="82145.94"/>
    <m/>
    <m/>
    <m/>
    <m/>
    <m/>
    <m/>
    <m/>
    <m/>
    <m/>
    <m/>
    <n v="111196"/>
    <n v="12936"/>
    <n v="21.56"/>
    <n v="2223.92"/>
  </r>
  <r>
    <x v="6"/>
    <x v="6"/>
    <x v="11"/>
    <x v="6"/>
    <x v="7"/>
    <x v="4"/>
    <m/>
    <m/>
    <m/>
    <m/>
    <n v="1011.64"/>
    <n v="857"/>
    <n v="35.71"/>
    <m/>
    <m/>
    <m/>
    <m/>
    <m/>
    <m/>
    <m/>
    <m/>
    <m/>
    <m/>
    <m/>
    <m/>
    <n v="23381"/>
    <n v="2757"/>
    <n v="114.88"/>
    <n v="11690.5"/>
  </r>
  <r>
    <x v="170"/>
    <x v="170"/>
    <x v="11"/>
    <x v="2"/>
    <x v="37"/>
    <x v="1861"/>
    <n v="8839"/>
    <n v="23.02"/>
    <n v="2988.75"/>
    <n v="88945.2"/>
    <n v="30809.89"/>
    <n v="31635"/>
    <n v="82.38"/>
    <n v="962.81"/>
    <n v="371545.75"/>
    <m/>
    <m/>
    <m/>
    <m/>
    <m/>
    <m/>
    <m/>
    <m/>
    <m/>
    <m/>
    <n v="38547.67"/>
    <n v="13553"/>
    <n v="35.29"/>
    <n v="1204.6099999999999"/>
  </r>
  <r>
    <x v="127"/>
    <x v="127"/>
    <x v="14"/>
    <x v="27"/>
    <x v="16"/>
    <x v="1862"/>
    <n v="1122"/>
    <n v="23.38"/>
    <n v="219.25"/>
    <n v="815.61"/>
    <n v="0"/>
    <m/>
    <m/>
    <m/>
    <m/>
    <m/>
    <m/>
    <m/>
    <m/>
    <m/>
    <m/>
    <m/>
    <m/>
    <m/>
    <m/>
    <n v="6.42"/>
    <n v="178"/>
    <n v="3.71"/>
    <n v="1.6"/>
  </r>
  <r>
    <x v="30"/>
    <x v="30"/>
    <x v="0"/>
    <x v="4"/>
    <x v="134"/>
    <x v="1863"/>
    <n v="11128"/>
    <n v="7.36"/>
    <n v="392.13"/>
    <n v="45950.37"/>
    <n v="1992.24"/>
    <n v="2934"/>
    <n v="1.94"/>
    <n v="15.81"/>
    <n v="24025.03"/>
    <m/>
    <m/>
    <m/>
    <m/>
    <m/>
    <m/>
    <m/>
    <m/>
    <m/>
    <m/>
    <n v="15504"/>
    <n v="78185"/>
    <n v="51.71"/>
    <n v="123.05"/>
  </r>
  <r>
    <x v="44"/>
    <x v="44"/>
    <x v="5"/>
    <x v="1"/>
    <x v="6"/>
    <x v="1741"/>
    <n v="1397"/>
    <n v="14.55"/>
    <n v="806"/>
    <n v="5996.64"/>
    <n v="0"/>
    <m/>
    <m/>
    <m/>
    <m/>
    <m/>
    <m/>
    <m/>
    <m/>
    <m/>
    <m/>
    <m/>
    <m/>
    <m/>
    <m/>
    <n v="1106"/>
    <n v="7405"/>
    <n v="77.14"/>
    <n v="138.25"/>
  </r>
  <r>
    <x v="76"/>
    <x v="76"/>
    <x v="4"/>
    <x v="21"/>
    <x v="76"/>
    <x v="1864"/>
    <n v="35038"/>
    <n v="64.89"/>
    <n v="3381.73"/>
    <n v="141525.54"/>
    <n v="13479.15"/>
    <n v="14869"/>
    <n v="27.54"/>
    <m/>
    <m/>
    <m/>
    <m/>
    <m/>
    <m/>
    <m/>
    <m/>
    <m/>
    <m/>
    <m/>
    <m/>
    <n v="133900"/>
    <n v="12613"/>
    <n v="23.36"/>
    <n v="2975.56"/>
  </r>
  <r>
    <x v="178"/>
    <x v="178"/>
    <x v="11"/>
    <x v="7"/>
    <x v="10"/>
    <x v="1865"/>
    <n v="133241"/>
    <n v="150.05000000000001"/>
    <n v="12069.24"/>
    <n v="830605.32"/>
    <n v="0"/>
    <m/>
    <m/>
    <m/>
    <m/>
    <m/>
    <m/>
    <m/>
    <m/>
    <m/>
    <m/>
    <m/>
    <m/>
    <m/>
    <m/>
    <n v="1026210"/>
    <n v="185811"/>
    <n v="209.25"/>
    <n v="13867.7"/>
  </r>
  <r>
    <x v="85"/>
    <x v="85"/>
    <x v="2"/>
    <x v="4"/>
    <x v="101"/>
    <x v="1866"/>
    <n v="22759"/>
    <n v="17.239999999999998"/>
    <n v="1133.0999999999999"/>
    <n v="115916.13"/>
    <n v="32660.52"/>
    <n v="46877"/>
    <n v="35.51"/>
    <n v="296.91000000000003"/>
    <n v="393863.05"/>
    <m/>
    <m/>
    <m/>
    <m/>
    <m/>
    <n v="75065"/>
    <n v="126329"/>
    <n v="95.7"/>
    <n v="682"/>
    <n v="1680254.96"/>
    <n v="7395"/>
    <n v="56351"/>
    <n v="42.69"/>
    <n v="67.23"/>
  </r>
  <r>
    <x v="36"/>
    <x v="36"/>
    <x v="6"/>
    <x v="5"/>
    <x v="42"/>
    <x v="1867"/>
    <n v="36874"/>
    <n v="102.43"/>
    <n v="3767.6"/>
    <n v="105116.04"/>
    <n v="1971.87"/>
    <n v="5285"/>
    <n v="14.68"/>
    <n v="65.73"/>
    <n v="23779.4"/>
    <m/>
    <m/>
    <m/>
    <m/>
    <m/>
    <m/>
    <m/>
    <m/>
    <m/>
    <m/>
    <n v="91.05"/>
    <n v="6131"/>
    <n v="17.03"/>
    <n v="3.03"/>
  </r>
  <r>
    <x v="76"/>
    <x v="76"/>
    <x v="3"/>
    <x v="3"/>
    <x v="6"/>
    <x v="37"/>
    <n v="125"/>
    <n v="1.3"/>
    <n v="47.5"/>
    <n v="353.4"/>
    <n v="6690.59"/>
    <n v="9745"/>
    <n v="101.51"/>
    <n v="836.32"/>
    <n v="80683.850000000006"/>
    <m/>
    <m/>
    <m/>
    <m/>
    <m/>
    <m/>
    <m/>
    <m/>
    <m/>
    <m/>
    <n v="91443"/>
    <n v="3343"/>
    <n v="34.82"/>
    <n v="11430.38"/>
  </r>
  <r>
    <x v="75"/>
    <x v="75"/>
    <x v="5"/>
    <x v="1"/>
    <x v="28"/>
    <x v="1868"/>
    <n v="1387"/>
    <n v="9.6300000000000008"/>
    <n v="591.08000000000004"/>
    <n v="6596.49"/>
    <n v="2085.35"/>
    <n v="2176"/>
    <n v="15.11"/>
    <n v="173.78"/>
    <n v="25147.91"/>
    <m/>
    <m/>
    <m/>
    <m/>
    <m/>
    <m/>
    <m/>
    <m/>
    <m/>
    <m/>
    <n v="62500"/>
    <n v="3611"/>
    <n v="25.08"/>
    <n v="5208.33"/>
  </r>
  <r>
    <x v="33"/>
    <x v="33"/>
    <x v="14"/>
    <x v="6"/>
    <x v="53"/>
    <x v="1869"/>
    <n v="826"/>
    <n v="5.29"/>
    <n v="260.23"/>
    <n v="3146.19"/>
    <n v="0"/>
    <m/>
    <m/>
    <m/>
    <m/>
    <m/>
    <m/>
    <m/>
    <m/>
    <m/>
    <m/>
    <m/>
    <m/>
    <m/>
    <m/>
    <n v="72603.429999999993"/>
    <n v="14048"/>
    <n v="90.05"/>
    <n v="5584.88"/>
  </r>
  <r>
    <x v="15"/>
    <x v="15"/>
    <x v="13"/>
    <x v="7"/>
    <x v="31"/>
    <x v="1870"/>
    <n v="11293"/>
    <n v="47.05"/>
    <n v="3033.1"/>
    <n v="56415.66"/>
    <n v="0"/>
    <m/>
    <m/>
    <m/>
    <m/>
    <n v="251"/>
    <n v="385"/>
    <n v="1.6"/>
    <n v="12"/>
    <n v="3179.92"/>
    <n v="2221"/>
    <n v="4662"/>
    <n v="19.43"/>
    <n v="111"/>
    <n v="49714.86"/>
    <n v="4531"/>
    <n v="237"/>
    <n v="0.99"/>
    <n v="226.55"/>
  </r>
  <r>
    <x v="183"/>
    <x v="183"/>
    <x v="13"/>
    <x v="6"/>
    <x v="7"/>
    <x v="1871"/>
    <n v="396"/>
    <n v="16.5"/>
    <n v="626"/>
    <n v="1164.3599999999999"/>
    <n v="0"/>
    <m/>
    <m/>
    <m/>
    <m/>
    <m/>
    <m/>
    <m/>
    <m/>
    <m/>
    <m/>
    <m/>
    <m/>
    <m/>
    <m/>
    <n v="0"/>
    <m/>
    <m/>
    <n v="0"/>
  </r>
  <r>
    <x v="21"/>
    <x v="21"/>
    <x v="10"/>
    <x v="12"/>
    <x v="12"/>
    <x v="4"/>
    <m/>
    <m/>
    <m/>
    <m/>
    <n v="0"/>
    <m/>
    <m/>
    <m/>
    <m/>
    <m/>
    <m/>
    <m/>
    <m/>
    <m/>
    <m/>
    <m/>
    <m/>
    <m/>
    <m/>
    <n v="612.26"/>
    <n v="3972"/>
    <n v="23.64"/>
    <n v="43.73"/>
  </r>
  <r>
    <x v="150"/>
    <x v="150"/>
    <x v="14"/>
    <x v="2"/>
    <x v="118"/>
    <x v="1872"/>
    <n v="23395"/>
    <n v="72.209999999999994"/>
    <n v="4045"/>
    <n v="101569.95"/>
    <n v="0"/>
    <m/>
    <m/>
    <m/>
    <m/>
    <m/>
    <m/>
    <m/>
    <m/>
    <m/>
    <n v="14940"/>
    <n v="49702"/>
    <n v="153.4"/>
    <n v="553"/>
    <n v="334416.96000000002"/>
    <n v="66200"/>
    <n v="5351"/>
    <n v="16.52"/>
    <n v="2451.85"/>
  </r>
  <r>
    <x v="100"/>
    <x v="100"/>
    <x v="4"/>
    <x v="12"/>
    <x v="6"/>
    <x v="4"/>
    <m/>
    <m/>
    <m/>
    <m/>
    <n v="0"/>
    <m/>
    <m/>
    <m/>
    <m/>
    <m/>
    <m/>
    <m/>
    <m/>
    <m/>
    <m/>
    <m/>
    <m/>
    <m/>
    <m/>
    <n v="0"/>
    <m/>
    <m/>
    <n v="0"/>
  </r>
  <r>
    <x v="23"/>
    <x v="23"/>
    <x v="9"/>
    <x v="7"/>
    <x v="124"/>
    <x v="1873"/>
    <n v="30053"/>
    <n v="53.29"/>
    <n v="4258.91"/>
    <n v="186157.17"/>
    <n v="26632.400000000001"/>
    <n v="35487"/>
    <n v="62.92"/>
    <n v="566.65"/>
    <n v="321168.05"/>
    <m/>
    <m/>
    <m/>
    <m/>
    <m/>
    <m/>
    <m/>
    <m/>
    <m/>
    <m/>
    <n v="3481"/>
    <n v="29509"/>
    <n v="52.32"/>
    <n v="74.06"/>
  </r>
  <r>
    <x v="143"/>
    <x v="143"/>
    <x v="7"/>
    <x v="5"/>
    <x v="37"/>
    <x v="1874"/>
    <n v="15645"/>
    <n v="40.74"/>
    <n v="3677.5"/>
    <n v="109442.4"/>
    <n v="7"/>
    <n v="48"/>
    <n v="0.13"/>
    <n v="0.22"/>
    <n v="84.42"/>
    <m/>
    <m/>
    <m/>
    <m/>
    <m/>
    <m/>
    <m/>
    <m/>
    <m/>
    <m/>
    <n v="0"/>
    <n v="830"/>
    <n v="2.16"/>
    <n v="0"/>
  </r>
  <r>
    <x v="116"/>
    <x v="116"/>
    <x v="10"/>
    <x v="1"/>
    <x v="16"/>
    <x v="1875"/>
    <n v="2829"/>
    <n v="58.94"/>
    <n v="6027.25"/>
    <n v="22421.37"/>
    <n v="0"/>
    <m/>
    <m/>
    <m/>
    <m/>
    <m/>
    <m/>
    <m/>
    <m/>
    <m/>
    <n v="1413"/>
    <n v="2521"/>
    <n v="52.52"/>
    <n v="353"/>
    <n v="31628.59"/>
    <n v="33400"/>
    <n v="1264"/>
    <n v="26.33"/>
    <n v="8350"/>
  </r>
  <r>
    <x v="162"/>
    <x v="162"/>
    <x v="10"/>
    <x v="7"/>
    <x v="20"/>
    <x v="1876"/>
    <n v="71399"/>
    <n v="99.17"/>
    <n v="10240"/>
    <n v="571392"/>
    <n v="0"/>
    <m/>
    <m/>
    <m/>
    <m/>
    <m/>
    <m/>
    <m/>
    <m/>
    <m/>
    <m/>
    <m/>
    <m/>
    <m/>
    <m/>
    <n v="792"/>
    <n v="1721"/>
    <n v="2.39"/>
    <n v="13.2"/>
  </r>
  <r>
    <x v="86"/>
    <x v="86"/>
    <x v="1"/>
    <x v="2"/>
    <x v="38"/>
    <x v="1877"/>
    <n v="57912"/>
    <n v="86.18"/>
    <n v="9405.3799999999992"/>
    <n v="489831.93"/>
    <n v="0"/>
    <m/>
    <m/>
    <m/>
    <m/>
    <m/>
    <m/>
    <m/>
    <m/>
    <m/>
    <m/>
    <m/>
    <m/>
    <m/>
    <m/>
    <n v="87.86"/>
    <n v="3943"/>
    <n v="5.87"/>
    <n v="1.57"/>
  </r>
  <r>
    <x v="119"/>
    <x v="119"/>
    <x v="3"/>
    <x v="0"/>
    <x v="10"/>
    <x v="1878"/>
    <n v="59171"/>
    <n v="66.63"/>
    <n v="5642.2"/>
    <n v="388296.39"/>
    <n v="27183.32"/>
    <n v="34094"/>
    <n v="38.39"/>
    <n v="367.34"/>
    <n v="327811.78000000003"/>
    <m/>
    <m/>
    <m/>
    <m/>
    <m/>
    <m/>
    <m/>
    <m/>
    <m/>
    <m/>
    <n v="196694"/>
    <n v="19639"/>
    <n v="22.12"/>
    <n v="2658.03"/>
  </r>
  <r>
    <x v="122"/>
    <x v="122"/>
    <x v="8"/>
    <x v="0"/>
    <x v="102"/>
    <x v="1879"/>
    <n v="101857"/>
    <n v="82.41"/>
    <n v="9251.5300000000007"/>
    <n v="886204.44"/>
    <n v="19027.16"/>
    <n v="21458"/>
    <n v="17.36"/>
    <n v="184.73"/>
    <n v="229454.21"/>
    <m/>
    <m/>
    <m/>
    <m/>
    <m/>
    <m/>
    <m/>
    <m/>
    <m/>
    <m/>
    <n v="2806.94"/>
    <n v="89830"/>
    <n v="72.680000000000007"/>
    <n v="27.25"/>
  </r>
  <r>
    <x v="210"/>
    <x v="210"/>
    <x v="10"/>
    <x v="2"/>
    <x v="48"/>
    <x v="1880"/>
    <n v="21766"/>
    <n v="35.57"/>
    <n v="3216.31"/>
    <n v="152549.76000000001"/>
    <n v="28729.39"/>
    <n v="35227"/>
    <n v="57.56"/>
    <n v="563.32000000000005"/>
    <n v="346456.32000000001"/>
    <m/>
    <m/>
    <m/>
    <m/>
    <m/>
    <m/>
    <m/>
    <m/>
    <m/>
    <m/>
    <n v="1017880"/>
    <n v="19853"/>
    <n v="32.44"/>
    <n v="19958.43"/>
  </r>
  <r>
    <x v="93"/>
    <x v="93"/>
    <x v="6"/>
    <x v="7"/>
    <x v="20"/>
    <x v="1881"/>
    <n v="86749"/>
    <n v="120.48"/>
    <n v="7617.33"/>
    <n v="425047.2"/>
    <n v="0"/>
    <m/>
    <m/>
    <m/>
    <m/>
    <m/>
    <m/>
    <m/>
    <m/>
    <m/>
    <m/>
    <m/>
    <m/>
    <m/>
    <m/>
    <n v="2191.92"/>
    <n v="8374"/>
    <n v="11.63"/>
    <n v="36.53"/>
  </r>
  <r>
    <x v="182"/>
    <x v="182"/>
    <x v="1"/>
    <x v="4"/>
    <x v="42"/>
    <x v="1882"/>
    <n v="157"/>
    <n v="0.44"/>
    <n v="32.57"/>
    <n v="908.61"/>
    <n v="0"/>
    <m/>
    <m/>
    <m/>
    <m/>
    <m/>
    <m/>
    <m/>
    <m/>
    <m/>
    <m/>
    <m/>
    <m/>
    <m/>
    <m/>
    <n v="5126.66"/>
    <n v="5930"/>
    <n v="16.47"/>
    <n v="170.89"/>
  </r>
  <r>
    <x v="119"/>
    <x v="119"/>
    <x v="13"/>
    <x v="6"/>
    <x v="94"/>
    <x v="1883"/>
    <n v="4322"/>
    <n v="18.96"/>
    <n v="826.11"/>
    <n v="14597.28"/>
    <n v="610.09"/>
    <n v="878"/>
    <n v="3.85"/>
    <n v="32.11"/>
    <n v="7357.23"/>
    <m/>
    <m/>
    <m/>
    <m/>
    <m/>
    <m/>
    <m/>
    <m/>
    <m/>
    <m/>
    <n v="170580"/>
    <n v="18616"/>
    <n v="81.650000000000006"/>
    <n v="8977.89"/>
  </r>
  <r>
    <x v="174"/>
    <x v="174"/>
    <x v="8"/>
    <x v="1"/>
    <x v="6"/>
    <x v="0"/>
    <n v="0"/>
    <n v="0"/>
    <n v="0"/>
    <n v="0"/>
    <n v="0"/>
    <n v="0"/>
    <n v="0"/>
    <m/>
    <m/>
    <m/>
    <m/>
    <m/>
    <m/>
    <m/>
    <m/>
    <m/>
    <m/>
    <m/>
    <m/>
    <n v="0"/>
    <n v="7284"/>
    <n v="75.88"/>
    <n v="0"/>
  </r>
  <r>
    <x v="53"/>
    <x v="53"/>
    <x v="14"/>
    <x v="2"/>
    <x v="9"/>
    <x v="1884"/>
    <n v="77515"/>
    <n v="161.49"/>
    <n v="8772.4500000000007"/>
    <n v="326335.14"/>
    <n v="594.57000000000005"/>
    <n v="933"/>
    <n v="1.94"/>
    <n v="14.86"/>
    <n v="7170.08"/>
    <m/>
    <m/>
    <m/>
    <m/>
    <m/>
    <m/>
    <m/>
    <m/>
    <m/>
    <m/>
    <n v="684"/>
    <n v="5736"/>
    <n v="11.95"/>
    <n v="17.100000000000001"/>
  </r>
  <r>
    <x v="32"/>
    <x v="32"/>
    <x v="11"/>
    <x v="4"/>
    <x v="11"/>
    <x v="4"/>
    <n v="5454"/>
    <n v="45.45"/>
    <m/>
    <m/>
    <n v="0"/>
    <m/>
    <m/>
    <m/>
    <m/>
    <m/>
    <m/>
    <m/>
    <m/>
    <m/>
    <m/>
    <m/>
    <m/>
    <m/>
    <m/>
    <n v="0"/>
    <m/>
    <m/>
    <n v="0"/>
  </r>
  <r>
    <x v="85"/>
    <x v="85"/>
    <x v="13"/>
    <x v="11"/>
    <x v="64"/>
    <x v="4"/>
    <n v="0"/>
    <n v="0"/>
    <m/>
    <m/>
    <n v="2783.71"/>
    <n v="3717"/>
    <n v="4.13"/>
    <n v="37.119999999999997"/>
    <n v="33569.54"/>
    <m/>
    <m/>
    <m/>
    <m/>
    <m/>
    <m/>
    <m/>
    <m/>
    <m/>
    <m/>
    <n v="6590"/>
    <n v="84190"/>
    <n v="93.54"/>
    <n v="87.87"/>
  </r>
  <r>
    <x v="3"/>
    <x v="3"/>
    <x v="0"/>
    <x v="1"/>
    <x v="6"/>
    <x v="1885"/>
    <n v="758"/>
    <n v="7.9"/>
    <n v="655.75"/>
    <n v="4878.78"/>
    <n v="71.77"/>
    <n v="114"/>
    <n v="1.19"/>
    <n v="8.9700000000000006"/>
    <n v="865.56"/>
    <m/>
    <m/>
    <m/>
    <m/>
    <m/>
    <m/>
    <m/>
    <m/>
    <m/>
    <m/>
    <n v="124790"/>
    <n v="6166"/>
    <n v="64.23"/>
    <n v="15598.75"/>
  </r>
  <r>
    <x v="159"/>
    <x v="159"/>
    <x v="2"/>
    <x v="6"/>
    <x v="83"/>
    <x v="4"/>
    <m/>
    <m/>
    <m/>
    <m/>
    <n v="0"/>
    <m/>
    <m/>
    <m/>
    <m/>
    <m/>
    <m/>
    <m/>
    <m/>
    <m/>
    <m/>
    <m/>
    <m/>
    <m/>
    <m/>
    <n v="78000"/>
    <n v="12542"/>
    <n v="95.02"/>
    <n v="7090.91"/>
  </r>
  <r>
    <x v="28"/>
    <x v="28"/>
    <x v="3"/>
    <x v="14"/>
    <x v="21"/>
    <x v="1886"/>
    <n v="19301"/>
    <n v="67.02"/>
    <n v="4886.13"/>
    <n v="109058.31"/>
    <n v="455.87"/>
    <n v="14953"/>
    <n v="51.92"/>
    <n v="18.989999999999998"/>
    <n v="5497.45"/>
    <m/>
    <m/>
    <m/>
    <m/>
    <m/>
    <m/>
    <m/>
    <m/>
    <m/>
    <m/>
    <n v="36800"/>
    <n v="6854"/>
    <n v="23.8"/>
    <n v="1533.33"/>
  </r>
  <r>
    <x v="147"/>
    <x v="147"/>
    <x v="1"/>
    <x v="2"/>
    <x v="30"/>
    <x v="1887"/>
    <n v="18139"/>
    <n v="31.49"/>
    <n v="2495.56"/>
    <n v="111401.91"/>
    <n v="79268"/>
    <n v="50257"/>
    <n v="87.25"/>
    <n v="1651.42"/>
    <n v="955916.59"/>
    <m/>
    <m/>
    <m/>
    <m/>
    <m/>
    <m/>
    <m/>
    <m/>
    <m/>
    <m/>
    <n v="2642"/>
    <n v="10175"/>
    <n v="17.66"/>
    <n v="55.04"/>
  </r>
  <r>
    <x v="150"/>
    <x v="150"/>
    <x v="9"/>
    <x v="6"/>
    <x v="6"/>
    <x v="1888"/>
    <n v="197"/>
    <n v="2.0499999999999998"/>
    <n v="60.5"/>
    <n v="450.12"/>
    <n v="0"/>
    <m/>
    <m/>
    <m/>
    <m/>
    <m/>
    <m/>
    <m/>
    <m/>
    <m/>
    <n v="100"/>
    <n v="312"/>
    <n v="3.25"/>
    <n v="12"/>
    <n v="2238.4"/>
    <n v="42400"/>
    <n v="1368"/>
    <n v="14.25"/>
    <n v="5300"/>
  </r>
  <r>
    <x v="195"/>
    <x v="195"/>
    <x v="6"/>
    <x v="1"/>
    <x v="11"/>
    <x v="1060"/>
    <n v="557"/>
    <n v="4.6399999999999997"/>
    <n v="82.6"/>
    <n v="768.18"/>
    <n v="0"/>
    <m/>
    <m/>
    <m/>
    <m/>
    <n v="323"/>
    <n v="723"/>
    <n v="6.03"/>
    <n v="32"/>
    <n v="4092.09"/>
    <m/>
    <m/>
    <m/>
    <m/>
    <m/>
    <n v="0"/>
    <n v="4209"/>
    <n v="35.08"/>
    <n v="0"/>
  </r>
  <r>
    <x v="40"/>
    <x v="40"/>
    <x v="9"/>
    <x v="5"/>
    <x v="15"/>
    <x v="1889"/>
    <n v="50416"/>
    <n v="116.7"/>
    <n v="9057.11"/>
    <n v="303232.08"/>
    <n v="0"/>
    <m/>
    <m/>
    <m/>
    <m/>
    <m/>
    <m/>
    <m/>
    <m/>
    <m/>
    <m/>
    <m/>
    <m/>
    <m/>
    <m/>
    <n v="123300"/>
    <n v="8351"/>
    <n v="19.329999999999998"/>
    <n v="3425"/>
  </r>
  <r>
    <x v="62"/>
    <x v="62"/>
    <x v="2"/>
    <x v="1"/>
    <x v="66"/>
    <x v="1890"/>
    <n v="5094"/>
    <n v="19.3"/>
    <n v="1284.68"/>
    <n v="26284.59"/>
    <n v="11229"/>
    <n v="20218"/>
    <n v="76.58"/>
    <n v="510.41"/>
    <n v="135413.88"/>
    <m/>
    <m/>
    <m/>
    <m/>
    <m/>
    <m/>
    <m/>
    <m/>
    <m/>
    <m/>
    <n v="5340"/>
    <n v="22479"/>
    <n v="85.15"/>
    <n v="242.73"/>
  </r>
  <r>
    <x v="116"/>
    <x v="116"/>
    <x v="11"/>
    <x v="1"/>
    <x v="16"/>
    <x v="1891"/>
    <n v="4315"/>
    <n v="89.9"/>
    <n v="7782"/>
    <n v="28949.040000000001"/>
    <n v="0"/>
    <m/>
    <m/>
    <m/>
    <m/>
    <m/>
    <m/>
    <m/>
    <m/>
    <m/>
    <n v="1887"/>
    <n v="6664"/>
    <n v="138.83000000000001"/>
    <n v="471"/>
    <n v="42238.61"/>
    <n v="35100"/>
    <n v="2692"/>
    <n v="56.08"/>
    <n v="8775"/>
  </r>
  <r>
    <x v="15"/>
    <x v="15"/>
    <x v="6"/>
    <x v="7"/>
    <x v="31"/>
    <x v="1892"/>
    <n v="10826"/>
    <n v="45.11"/>
    <n v="3687"/>
    <n v="68578.2"/>
    <n v="0"/>
    <m/>
    <m/>
    <m/>
    <m/>
    <m/>
    <m/>
    <m/>
    <m/>
    <m/>
    <n v="4606"/>
    <n v="11448"/>
    <n v="47.7"/>
    <n v="230"/>
    <n v="103100.7"/>
    <n v="9249"/>
    <n v="23898"/>
    <n v="99.58"/>
    <n v="462.45"/>
  </r>
  <r>
    <x v="76"/>
    <x v="76"/>
    <x v="4"/>
    <x v="6"/>
    <x v="31"/>
    <x v="919"/>
    <n v="34"/>
    <n v="0.14000000000000001"/>
    <n v="6.45"/>
    <n v="119.97"/>
    <n v="15266.73"/>
    <n v="20935"/>
    <n v="87.23"/>
    <n v="763.34"/>
    <n v="184106.09"/>
    <m/>
    <m/>
    <m/>
    <m/>
    <m/>
    <m/>
    <m/>
    <m/>
    <m/>
    <m/>
    <n v="206092"/>
    <n v="17058"/>
    <n v="71.08"/>
    <n v="10304.6"/>
  </r>
  <r>
    <x v="23"/>
    <x v="23"/>
    <x v="8"/>
    <x v="7"/>
    <x v="124"/>
    <x v="1893"/>
    <n v="33707"/>
    <n v="59.76"/>
    <n v="3666.47"/>
    <n v="160261.32"/>
    <n v="20486.91"/>
    <n v="22565"/>
    <n v="40.01"/>
    <n v="435.89"/>
    <n v="247057.74"/>
    <m/>
    <m/>
    <m/>
    <m/>
    <m/>
    <m/>
    <m/>
    <m/>
    <m/>
    <m/>
    <n v="1749"/>
    <n v="17948"/>
    <n v="31.82"/>
    <n v="37.21"/>
  </r>
  <r>
    <x v="183"/>
    <x v="183"/>
    <x v="6"/>
    <x v="6"/>
    <x v="7"/>
    <x v="32"/>
    <n v="152"/>
    <n v="6.33"/>
    <n v="108.5"/>
    <n v="201.81"/>
    <n v="0"/>
    <m/>
    <m/>
    <m/>
    <m/>
    <m/>
    <m/>
    <m/>
    <m/>
    <m/>
    <m/>
    <m/>
    <m/>
    <m/>
    <m/>
    <n v="0"/>
    <m/>
    <m/>
    <n v="0"/>
  </r>
  <r>
    <x v="144"/>
    <x v="144"/>
    <x v="11"/>
    <x v="1"/>
    <x v="16"/>
    <x v="1894"/>
    <n v="59"/>
    <n v="1.23"/>
    <n v="48.25"/>
    <n v="179.49"/>
    <n v="0"/>
    <m/>
    <m/>
    <m/>
    <m/>
    <m/>
    <m/>
    <m/>
    <m/>
    <m/>
    <m/>
    <m/>
    <m/>
    <m/>
    <m/>
    <n v="30781"/>
    <n v="1172"/>
    <n v="24.42"/>
    <n v="7695.25"/>
  </r>
  <r>
    <x v="43"/>
    <x v="43"/>
    <x v="8"/>
    <x v="1"/>
    <x v="16"/>
    <x v="0"/>
    <n v="125"/>
    <n v="2.6"/>
    <n v="0"/>
    <n v="0"/>
    <n v="0"/>
    <m/>
    <m/>
    <m/>
    <m/>
    <m/>
    <m/>
    <m/>
    <m/>
    <m/>
    <m/>
    <m/>
    <m/>
    <m/>
    <m/>
    <n v="322.83"/>
    <n v="4167"/>
    <n v="86.81"/>
    <n v="80.709999999999994"/>
  </r>
  <r>
    <x v="162"/>
    <x v="162"/>
    <x v="11"/>
    <x v="7"/>
    <x v="20"/>
    <x v="1895"/>
    <n v="100428"/>
    <n v="139.47999999999999"/>
    <n v="9506.67"/>
    <n v="530472"/>
    <n v="0"/>
    <m/>
    <m/>
    <m/>
    <m/>
    <m/>
    <m/>
    <m/>
    <m/>
    <m/>
    <m/>
    <m/>
    <m/>
    <m/>
    <m/>
    <n v="1206.05"/>
    <n v="3926"/>
    <n v="5.45"/>
    <n v="20.100000000000001"/>
  </r>
  <r>
    <x v="168"/>
    <x v="168"/>
    <x v="0"/>
    <x v="1"/>
    <x v="21"/>
    <x v="1896"/>
    <n v="1380"/>
    <n v="4.79"/>
    <n v="305.25"/>
    <n v="6813.18"/>
    <n v="60"/>
    <n v="127"/>
    <n v="0.44"/>
    <n v="2.5"/>
    <n v="723.56"/>
    <m/>
    <m/>
    <m/>
    <m/>
    <m/>
    <m/>
    <m/>
    <m/>
    <m/>
    <m/>
    <n v="0"/>
    <m/>
    <m/>
    <n v="0"/>
  </r>
  <r>
    <x v="73"/>
    <x v="73"/>
    <x v="8"/>
    <x v="5"/>
    <x v="26"/>
    <x v="1897"/>
    <n v="33120"/>
    <n v="40.590000000000003"/>
    <n v="3701.18"/>
    <n v="234062.4"/>
    <n v="27147.43"/>
    <n v="31675"/>
    <n v="38.82"/>
    <n v="399.23"/>
    <n v="327379"/>
    <m/>
    <m/>
    <m/>
    <m/>
    <m/>
    <m/>
    <m/>
    <m/>
    <m/>
    <m/>
    <n v="3018"/>
    <n v="28748"/>
    <n v="35.229999999999997"/>
    <n v="44.38"/>
  </r>
  <r>
    <x v="63"/>
    <x v="63"/>
    <x v="3"/>
    <x v="17"/>
    <x v="55"/>
    <x v="1898"/>
    <n v="157582"/>
    <n v="136.79"/>
    <n v="8316.0400000000009"/>
    <n v="742456.2"/>
    <n v="144759.46"/>
    <n v="131843"/>
    <n v="114.45"/>
    <n v="1507.91"/>
    <n v="1745697.72"/>
    <m/>
    <m/>
    <m/>
    <m/>
    <m/>
    <m/>
    <m/>
    <m/>
    <m/>
    <m/>
    <n v="1293029"/>
    <n v="128487"/>
    <n v="111.53"/>
    <n v="13469.05"/>
  </r>
  <r>
    <x v="75"/>
    <x v="75"/>
    <x v="12"/>
    <x v="1"/>
    <x v="28"/>
    <x v="1899"/>
    <n v="892"/>
    <n v="6.19"/>
    <n v="428.17"/>
    <n v="4778.34"/>
    <n v="3518.91"/>
    <n v="5349"/>
    <n v="37.15"/>
    <n v="293.24"/>
    <n v="42435.64"/>
    <m/>
    <m/>
    <m/>
    <m/>
    <m/>
    <m/>
    <m/>
    <m/>
    <m/>
    <m/>
    <n v="70100"/>
    <n v="2001"/>
    <n v="13.9"/>
    <n v="5841.67"/>
  </r>
  <r>
    <x v="25"/>
    <x v="25"/>
    <x v="0"/>
    <x v="3"/>
    <x v="46"/>
    <x v="1900"/>
    <n v="18397"/>
    <n v="58.96"/>
    <n v="9155.0400000000009"/>
    <n v="221368.83"/>
    <n v="12974.78"/>
    <n v="17762"/>
    <n v="56.93"/>
    <m/>
    <m/>
    <m/>
    <m/>
    <m/>
    <m/>
    <m/>
    <n v="781"/>
    <n v="2315"/>
    <n v="7.42"/>
    <n v="30"/>
    <n v="17481.900000000001"/>
    <n v="2066"/>
    <n v="9621"/>
    <n v="30.84"/>
    <n v="79.459999999999994"/>
  </r>
  <r>
    <x v="143"/>
    <x v="143"/>
    <x v="7"/>
    <x v="1"/>
    <x v="31"/>
    <x v="1901"/>
    <n v="1706"/>
    <n v="7.11"/>
    <n v="548.54999999999995"/>
    <n v="10203.030000000001"/>
    <n v="223"/>
    <n v="469"/>
    <n v="1.95"/>
    <n v="11.15"/>
    <n v="2689.22"/>
    <m/>
    <m/>
    <m/>
    <m/>
    <m/>
    <m/>
    <m/>
    <m/>
    <m/>
    <m/>
    <n v="237"/>
    <n v="531"/>
    <n v="2.21"/>
    <n v="11.85"/>
  </r>
  <r>
    <x v="70"/>
    <x v="70"/>
    <x v="8"/>
    <x v="12"/>
    <x v="6"/>
    <x v="4"/>
    <m/>
    <m/>
    <m/>
    <m/>
    <n v="0"/>
    <m/>
    <m/>
    <m/>
    <m/>
    <m/>
    <m/>
    <m/>
    <m/>
    <m/>
    <m/>
    <m/>
    <m/>
    <m/>
    <m/>
    <n v="0"/>
    <m/>
    <m/>
    <n v="0"/>
  </r>
  <r>
    <x v="125"/>
    <x v="125"/>
    <x v="6"/>
    <x v="0"/>
    <x v="68"/>
    <x v="1902"/>
    <n v="19474"/>
    <n v="101.43"/>
    <n v="7135"/>
    <n v="106168.8"/>
    <n v="0"/>
    <m/>
    <m/>
    <m/>
    <m/>
    <m/>
    <m/>
    <m/>
    <m/>
    <m/>
    <m/>
    <m/>
    <m/>
    <m/>
    <m/>
    <n v="416"/>
    <n v="1914"/>
    <n v="9.9700000000000006"/>
    <n v="26"/>
  </r>
  <r>
    <x v="35"/>
    <x v="35"/>
    <x v="5"/>
    <x v="7"/>
    <x v="137"/>
    <x v="1903"/>
    <n v="43580"/>
    <n v="59.54"/>
    <n v="3918.03"/>
    <n v="222270"/>
    <n v="15418.04"/>
    <n v="14430"/>
    <n v="19.71"/>
    <n v="252.75"/>
    <n v="185930.78"/>
    <m/>
    <m/>
    <m/>
    <m/>
    <m/>
    <m/>
    <m/>
    <m/>
    <m/>
    <m/>
    <n v="2215"/>
    <n v="23026"/>
    <n v="31.46"/>
    <n v="36.31"/>
  </r>
  <r>
    <x v="70"/>
    <x v="70"/>
    <x v="10"/>
    <x v="2"/>
    <x v="2"/>
    <x v="1904"/>
    <n v="56185"/>
    <n v="73.16"/>
    <n v="6711.47"/>
    <n v="399466.62"/>
    <n v="7355"/>
    <n v="8038"/>
    <n v="10.47"/>
    <n v="114.92"/>
    <n v="88696.15"/>
    <m/>
    <m/>
    <m/>
    <m/>
    <m/>
    <m/>
    <m/>
    <m/>
    <m/>
    <m/>
    <n v="287.41000000000003"/>
    <n v="9068"/>
    <n v="11.81"/>
    <n v="4.49"/>
  </r>
  <r>
    <x v="48"/>
    <x v="48"/>
    <x v="11"/>
    <x v="14"/>
    <x v="23"/>
    <x v="1905"/>
    <n v="28903"/>
    <n v="43.79"/>
    <n v="4048.87"/>
    <n v="207099.84"/>
    <n v="20987.39"/>
    <n v="30550"/>
    <n v="46.29"/>
    <n v="381.59"/>
    <n v="253093.24"/>
    <m/>
    <m/>
    <m/>
    <m/>
    <m/>
    <m/>
    <m/>
    <m/>
    <m/>
    <m/>
    <n v="1654"/>
    <n v="19069"/>
    <n v="28.89"/>
    <n v="30.07"/>
  </r>
  <r>
    <x v="161"/>
    <x v="161"/>
    <x v="5"/>
    <x v="22"/>
    <x v="56"/>
    <x v="1906"/>
    <n v="72994"/>
    <n v="50.69"/>
    <n v="3491.05"/>
    <n v="389601.18"/>
    <n v="71960.23"/>
    <n v="82735"/>
    <n v="57.45"/>
    <n v="599.66999999999996"/>
    <n v="867790.04"/>
    <m/>
    <m/>
    <m/>
    <m/>
    <m/>
    <m/>
    <m/>
    <m/>
    <m/>
    <m/>
    <n v="3391"/>
    <n v="47258"/>
    <n v="32.82"/>
    <n v="28.26"/>
  </r>
  <r>
    <x v="166"/>
    <x v="166"/>
    <x v="11"/>
    <x v="5"/>
    <x v="129"/>
    <x v="1907"/>
    <n v="153360"/>
    <n v="102.24"/>
    <n v="8681.6"/>
    <n v="1009236"/>
    <n v="5616.88"/>
    <n v="4634"/>
    <n v="3.09"/>
    <n v="44.94"/>
    <n v="67735.600000000006"/>
    <m/>
    <m/>
    <m/>
    <m/>
    <m/>
    <m/>
    <m/>
    <m/>
    <m/>
    <m/>
    <n v="329.53"/>
    <n v="15218"/>
    <n v="10.15"/>
    <n v="2.64"/>
  </r>
  <r>
    <x v="33"/>
    <x v="33"/>
    <x v="10"/>
    <x v="4"/>
    <x v="118"/>
    <x v="4"/>
    <m/>
    <m/>
    <m/>
    <m/>
    <n v="0"/>
    <m/>
    <m/>
    <m/>
    <m/>
    <m/>
    <m/>
    <m/>
    <m/>
    <m/>
    <m/>
    <m/>
    <m/>
    <m/>
    <m/>
    <n v="0"/>
    <m/>
    <m/>
    <n v="0"/>
  </r>
  <r>
    <x v="98"/>
    <x v="98"/>
    <x v="13"/>
    <x v="21"/>
    <x v="123"/>
    <x v="4"/>
    <n v="0"/>
    <n v="0"/>
    <m/>
    <m/>
    <n v="0"/>
    <m/>
    <m/>
    <m/>
    <m/>
    <m/>
    <m/>
    <m/>
    <m/>
    <m/>
    <m/>
    <m/>
    <m/>
    <m/>
    <m/>
    <n v="0"/>
    <m/>
    <m/>
    <n v="0"/>
  </r>
  <r>
    <x v="104"/>
    <x v="104"/>
    <x v="6"/>
    <x v="2"/>
    <x v="54"/>
    <x v="1908"/>
    <n v="23027"/>
    <n v="66.17"/>
    <n v="4320"/>
    <n v="116510.39999999999"/>
    <n v="7.76"/>
    <n v="101"/>
    <n v="0.28999999999999998"/>
    <m/>
    <m/>
    <m/>
    <m/>
    <m/>
    <m/>
    <m/>
    <n v="4563"/>
    <n v="9670"/>
    <n v="27.79"/>
    <n v="157"/>
    <n v="102138.19"/>
    <n v="115775"/>
    <n v="15876"/>
    <n v="45.62"/>
    <n v="3992.24"/>
  </r>
  <r>
    <x v="150"/>
    <x v="150"/>
    <x v="6"/>
    <x v="7"/>
    <x v="17"/>
    <x v="1909"/>
    <n v="94662"/>
    <n v="157.77000000000001"/>
    <n v="8492.9599999999991"/>
    <n v="394922.64"/>
    <n v="0"/>
    <m/>
    <m/>
    <m/>
    <m/>
    <m/>
    <m/>
    <m/>
    <m/>
    <m/>
    <m/>
    <m/>
    <m/>
    <m/>
    <m/>
    <n v="138000"/>
    <n v="10602"/>
    <n v="17.670000000000002"/>
    <n v="2760"/>
  </r>
  <r>
    <x v="134"/>
    <x v="134"/>
    <x v="4"/>
    <x v="1"/>
    <x v="71"/>
    <x v="4"/>
    <m/>
    <m/>
    <m/>
    <m/>
    <n v="0"/>
    <m/>
    <m/>
    <m/>
    <m/>
    <m/>
    <m/>
    <m/>
    <m/>
    <m/>
    <m/>
    <m/>
    <m/>
    <m/>
    <m/>
    <n v="0"/>
    <m/>
    <m/>
    <n v="0"/>
  </r>
  <r>
    <x v="116"/>
    <x v="116"/>
    <x v="14"/>
    <x v="7"/>
    <x v="3"/>
    <x v="1910"/>
    <n v="101011"/>
    <n v="116.91"/>
    <n v="10390"/>
    <n v="695714.4"/>
    <n v="5385.06"/>
    <n v="7161"/>
    <n v="8.2899999999999991"/>
    <m/>
    <m/>
    <m/>
    <m/>
    <m/>
    <m/>
    <m/>
    <m/>
    <m/>
    <m/>
    <m/>
    <m/>
    <n v="39300"/>
    <n v="19014"/>
    <n v="22.01"/>
    <n v="545.83000000000004"/>
  </r>
  <r>
    <x v="136"/>
    <x v="136"/>
    <x v="10"/>
    <x v="1"/>
    <x v="71"/>
    <x v="1911"/>
    <n v="7791"/>
    <n v="129.85"/>
    <n v="9475.7999999999993"/>
    <n v="44062.47"/>
    <n v="5182.3500000000004"/>
    <n v="6503"/>
    <n v="108.38"/>
    <n v="1036.47"/>
    <n v="62495.48"/>
    <n v="74"/>
    <n v="159"/>
    <n v="2.65"/>
    <n v="14"/>
    <n v="937.51"/>
    <n v="1010"/>
    <n v="1700"/>
    <n v="28.33"/>
    <n v="202"/>
    <n v="22607.84"/>
    <n v="13298"/>
    <n v="1154"/>
    <n v="19.23"/>
    <n v="2659.6"/>
  </r>
  <r>
    <x v="56"/>
    <x v="56"/>
    <x v="15"/>
    <x v="11"/>
    <x v="33"/>
    <x v="1912"/>
    <n v="28371"/>
    <n v="23.64"/>
    <n v="999.89"/>
    <n v="92989.77"/>
    <n v="115566.44"/>
    <n v="150851"/>
    <n v="125.71"/>
    <n v="1155.6600000000001"/>
    <n v="1393650.37"/>
    <m/>
    <m/>
    <m/>
    <m/>
    <m/>
    <m/>
    <m/>
    <m/>
    <m/>
    <m/>
    <n v="570893"/>
    <n v="121520"/>
    <n v="101.27"/>
    <n v="5708.93"/>
  </r>
  <r>
    <x v="81"/>
    <x v="81"/>
    <x v="9"/>
    <x v="12"/>
    <x v="7"/>
    <x v="1913"/>
    <n v="8234"/>
    <n v="343.08"/>
    <n v="21229"/>
    <n v="39485.94"/>
    <n v="0"/>
    <m/>
    <m/>
    <m/>
    <m/>
    <m/>
    <m/>
    <m/>
    <m/>
    <m/>
    <n v="4009"/>
    <n v="7716"/>
    <n v="321.5"/>
    <n v="2004"/>
    <n v="89737.46"/>
    <n v="69"/>
    <n v="974"/>
    <n v="40.58"/>
    <n v="34.5"/>
  </r>
  <r>
    <x v="159"/>
    <x v="159"/>
    <x v="6"/>
    <x v="1"/>
    <x v="4"/>
    <x v="4"/>
    <m/>
    <m/>
    <m/>
    <m/>
    <n v="0"/>
    <m/>
    <m/>
    <m/>
    <m/>
    <m/>
    <m/>
    <m/>
    <m/>
    <m/>
    <m/>
    <m/>
    <m/>
    <m/>
    <m/>
    <n v="75.66"/>
    <n v="5786"/>
    <n v="68.88"/>
    <n v="10.81"/>
  </r>
  <r>
    <x v="163"/>
    <x v="163"/>
    <x v="3"/>
    <x v="1"/>
    <x v="6"/>
    <x v="1914"/>
    <n v="1782"/>
    <n v="18.559999999999999"/>
    <n v="1142"/>
    <n v="8496.48"/>
    <n v="0"/>
    <m/>
    <m/>
    <m/>
    <m/>
    <m/>
    <m/>
    <m/>
    <m/>
    <m/>
    <m/>
    <m/>
    <m/>
    <m/>
    <m/>
    <n v="75800"/>
    <n v="5523"/>
    <n v="57.53"/>
    <n v="9475"/>
  </r>
  <r>
    <x v="235"/>
    <x v="235"/>
    <x v="3"/>
    <x v="2"/>
    <x v="5"/>
    <x v="1915"/>
    <n v="91131"/>
    <n v="94.93"/>
    <n v="10726.5"/>
    <n v="798051.6"/>
    <n v="0"/>
    <m/>
    <m/>
    <m/>
    <m/>
    <m/>
    <m/>
    <m/>
    <m/>
    <m/>
    <m/>
    <m/>
    <m/>
    <m/>
    <m/>
    <n v="27.55"/>
    <n v="19168"/>
    <n v="19.97"/>
    <n v="0.34"/>
  </r>
  <r>
    <x v="41"/>
    <x v="41"/>
    <x v="6"/>
    <x v="4"/>
    <x v="21"/>
    <x v="1916"/>
    <n v="367"/>
    <n v="1.27"/>
    <n v="56.25"/>
    <n v="1255.5"/>
    <n v="0"/>
    <m/>
    <m/>
    <m/>
    <m/>
    <m/>
    <m/>
    <m/>
    <m/>
    <m/>
    <m/>
    <m/>
    <m/>
    <m/>
    <m/>
    <n v="2.35"/>
    <n v="17721"/>
    <n v="61.53"/>
    <n v="0.1"/>
  </r>
  <r>
    <x v="0"/>
    <x v="0"/>
    <x v="3"/>
    <x v="17"/>
    <x v="33"/>
    <x v="1917"/>
    <n v="70102"/>
    <n v="58.42"/>
    <n v="4596.01"/>
    <n v="427428.93"/>
    <n v="85738"/>
    <n v="164703"/>
    <n v="137.25"/>
    <n v="857.38"/>
    <n v="1033940.26"/>
    <m/>
    <m/>
    <m/>
    <m/>
    <m/>
    <m/>
    <m/>
    <m/>
    <m/>
    <m/>
    <n v="9946"/>
    <n v="45811"/>
    <n v="38.18"/>
    <n v="99.46"/>
  </r>
  <r>
    <x v="53"/>
    <x v="53"/>
    <x v="6"/>
    <x v="7"/>
    <x v="94"/>
    <x v="1918"/>
    <n v="8871"/>
    <n v="38.909999999999997"/>
    <n v="3126.32"/>
    <n v="55242"/>
    <n v="3086"/>
    <n v="4764"/>
    <n v="20.89"/>
    <n v="162.41999999999999"/>
    <n v="37215"/>
    <m/>
    <m/>
    <m/>
    <m/>
    <m/>
    <m/>
    <m/>
    <m/>
    <m/>
    <m/>
    <n v="230"/>
    <n v="2379"/>
    <n v="10.43"/>
    <n v="12.11"/>
  </r>
  <r>
    <x v="143"/>
    <x v="143"/>
    <x v="6"/>
    <x v="5"/>
    <x v="37"/>
    <x v="1919"/>
    <n v="38154"/>
    <n v="99.36"/>
    <n v="7857.25"/>
    <n v="233831.76"/>
    <n v="12"/>
    <n v="90"/>
    <n v="0.23"/>
    <n v="0.38"/>
    <n v="144.71"/>
    <m/>
    <m/>
    <m/>
    <m/>
    <m/>
    <m/>
    <m/>
    <m/>
    <m/>
    <m/>
    <n v="0.53"/>
    <n v="1358"/>
    <n v="3.54"/>
    <n v="0.02"/>
  </r>
  <r>
    <x v="44"/>
    <x v="44"/>
    <x v="10"/>
    <x v="6"/>
    <x v="16"/>
    <x v="4"/>
    <m/>
    <m/>
    <m/>
    <m/>
    <n v="0"/>
    <m/>
    <m/>
    <m/>
    <m/>
    <m/>
    <m/>
    <m/>
    <m/>
    <m/>
    <m/>
    <m/>
    <m/>
    <m/>
    <m/>
    <n v="0"/>
    <m/>
    <m/>
    <n v="0"/>
  </r>
  <r>
    <x v="111"/>
    <x v="111"/>
    <x v="14"/>
    <x v="2"/>
    <x v="57"/>
    <x v="1920"/>
    <n v="55316"/>
    <n v="109.75"/>
    <n v="9525.7099999999991"/>
    <n v="372074.4"/>
    <n v="0"/>
    <m/>
    <m/>
    <m/>
    <m/>
    <m/>
    <m/>
    <m/>
    <m/>
    <m/>
    <m/>
    <m/>
    <m/>
    <m/>
    <m/>
    <n v="1158.3499999999999"/>
    <n v="13653"/>
    <n v="27.09"/>
    <n v="27.58"/>
  </r>
  <r>
    <x v="60"/>
    <x v="60"/>
    <x v="2"/>
    <x v="2"/>
    <x v="76"/>
    <x v="1921"/>
    <n v="47871"/>
    <n v="88.65"/>
    <n v="5624.89"/>
    <n v="235401.60000000001"/>
    <n v="0"/>
    <m/>
    <m/>
    <m/>
    <m/>
    <m/>
    <m/>
    <m/>
    <m/>
    <m/>
    <m/>
    <m/>
    <m/>
    <m/>
    <m/>
    <n v="0"/>
    <m/>
    <m/>
    <n v="0"/>
  </r>
  <r>
    <x v="6"/>
    <x v="6"/>
    <x v="10"/>
    <x v="6"/>
    <x v="7"/>
    <x v="4"/>
    <m/>
    <m/>
    <m/>
    <m/>
    <n v="1131.9100000000001"/>
    <n v="1690"/>
    <n v="70.42"/>
    <m/>
    <m/>
    <m/>
    <m/>
    <m/>
    <m/>
    <m/>
    <m/>
    <m/>
    <m/>
    <m/>
    <m/>
    <n v="10403"/>
    <n v="910"/>
    <n v="37.92"/>
    <n v="5201.5"/>
  </r>
  <r>
    <x v="97"/>
    <x v="97"/>
    <x v="8"/>
    <x v="7"/>
    <x v="9"/>
    <x v="1922"/>
    <n v="56010"/>
    <n v="116.69"/>
    <n v="8401.75"/>
    <n v="312545.09999999998"/>
    <n v="0"/>
    <m/>
    <m/>
    <m/>
    <m/>
    <m/>
    <m/>
    <m/>
    <m/>
    <m/>
    <m/>
    <m/>
    <m/>
    <m/>
    <m/>
    <n v="162311"/>
    <n v="15475"/>
    <n v="32.24"/>
    <n v="4057.78"/>
  </r>
  <r>
    <x v="148"/>
    <x v="148"/>
    <x v="2"/>
    <x v="6"/>
    <x v="51"/>
    <x v="4"/>
    <m/>
    <m/>
    <m/>
    <m/>
    <n v="0"/>
    <m/>
    <m/>
    <m/>
    <m/>
    <m/>
    <m/>
    <m/>
    <m/>
    <m/>
    <m/>
    <m/>
    <m/>
    <m/>
    <m/>
    <n v="85.56"/>
    <n v="160"/>
    <n v="13.33"/>
    <n v="85.56"/>
  </r>
  <r>
    <x v="20"/>
    <x v="20"/>
    <x v="11"/>
    <x v="5"/>
    <x v="31"/>
    <x v="1923"/>
    <n v="11224"/>
    <n v="46.77"/>
    <n v="3982"/>
    <n v="74065.2"/>
    <n v="7246.36"/>
    <n v="9167"/>
    <n v="38.200000000000003"/>
    <n v="362.32"/>
    <n v="87386.06"/>
    <m/>
    <m/>
    <m/>
    <m/>
    <m/>
    <m/>
    <m/>
    <m/>
    <m/>
    <m/>
    <n v="54000"/>
    <n v="3720"/>
    <n v="15.5"/>
    <n v="2700"/>
  </r>
  <r>
    <x v="75"/>
    <x v="75"/>
    <x v="2"/>
    <x v="7"/>
    <x v="42"/>
    <x v="1924"/>
    <n v="14071"/>
    <n v="39.090000000000003"/>
    <n v="3189.2"/>
    <n v="88978.68"/>
    <n v="26732.3"/>
    <n v="39093"/>
    <n v="108.59"/>
    <n v="891.08"/>
    <n v="322372.81"/>
    <m/>
    <m/>
    <m/>
    <m/>
    <m/>
    <m/>
    <m/>
    <m/>
    <m/>
    <m/>
    <n v="220400"/>
    <n v="2553"/>
    <n v="7.09"/>
    <n v="7346.67"/>
  </r>
  <r>
    <x v="234"/>
    <x v="234"/>
    <x v="1"/>
    <x v="2"/>
    <x v="20"/>
    <x v="1925"/>
    <n v="37382"/>
    <n v="51.92"/>
    <n v="4891.25"/>
    <n v="272931.75"/>
    <n v="0"/>
    <m/>
    <m/>
    <m/>
    <m/>
    <m/>
    <m/>
    <m/>
    <m/>
    <m/>
    <m/>
    <m/>
    <m/>
    <m/>
    <m/>
    <n v="0"/>
    <m/>
    <m/>
    <n v="0"/>
  </r>
  <r>
    <x v="78"/>
    <x v="78"/>
    <x v="5"/>
    <x v="12"/>
    <x v="41"/>
    <x v="4"/>
    <m/>
    <m/>
    <m/>
    <m/>
    <n v="0"/>
    <m/>
    <m/>
    <m/>
    <m/>
    <m/>
    <m/>
    <m/>
    <m/>
    <m/>
    <m/>
    <m/>
    <m/>
    <m/>
    <m/>
    <n v="25078.63"/>
    <n v="3284"/>
    <n v="91.22"/>
    <n v="8359.5400000000009"/>
  </r>
  <r>
    <x v="38"/>
    <x v="38"/>
    <x v="13"/>
    <x v="13"/>
    <x v="6"/>
    <x v="4"/>
    <m/>
    <m/>
    <m/>
    <m/>
    <n v="0"/>
    <m/>
    <m/>
    <m/>
    <m/>
    <m/>
    <m/>
    <m/>
    <m/>
    <m/>
    <m/>
    <m/>
    <m/>
    <m/>
    <m/>
    <n v="0"/>
    <m/>
    <m/>
    <n v="0"/>
  </r>
  <r>
    <x v="101"/>
    <x v="101"/>
    <x v="7"/>
    <x v="6"/>
    <x v="6"/>
    <x v="4"/>
    <m/>
    <m/>
    <m/>
    <m/>
    <n v="0"/>
    <m/>
    <m/>
    <m/>
    <m/>
    <m/>
    <m/>
    <m/>
    <m/>
    <m/>
    <m/>
    <m/>
    <m/>
    <m/>
    <m/>
    <n v="35100"/>
    <n v="2439"/>
    <n v="25.41"/>
    <n v="4387.5"/>
  </r>
  <r>
    <x v="147"/>
    <x v="147"/>
    <x v="12"/>
    <x v="1"/>
    <x v="19"/>
    <x v="1926"/>
    <n v="1911"/>
    <n v="10.62"/>
    <n v="460.07"/>
    <n v="6417.93"/>
    <n v="5671"/>
    <n v="10447"/>
    <n v="58.04"/>
    <m/>
    <m/>
    <m/>
    <m/>
    <m/>
    <m/>
    <m/>
    <n v="942"/>
    <n v="2155"/>
    <n v="11.97"/>
    <n v="62"/>
    <n v="21085.73"/>
    <n v="1009"/>
    <n v="7880"/>
    <n v="43.78"/>
    <n v="67.27"/>
  </r>
  <r>
    <x v="74"/>
    <x v="74"/>
    <x v="12"/>
    <x v="0"/>
    <x v="115"/>
    <x v="1927"/>
    <n v="138649"/>
    <n v="119.11"/>
    <n v="11121.72"/>
    <n v="1003290.51"/>
    <n v="11504.36"/>
    <n v="15225"/>
    <n v="13.08"/>
    <m/>
    <m/>
    <m/>
    <m/>
    <m/>
    <m/>
    <m/>
    <m/>
    <m/>
    <m/>
    <m/>
    <m/>
    <n v="3741.73"/>
    <n v="56287"/>
    <n v="48.36"/>
    <n v="38.57"/>
  </r>
  <r>
    <x v="33"/>
    <x v="33"/>
    <x v="11"/>
    <x v="7"/>
    <x v="42"/>
    <x v="1928"/>
    <n v="33125"/>
    <n v="92.01"/>
    <n v="8708.5300000000007"/>
    <n v="242968.08"/>
    <n v="0"/>
    <m/>
    <m/>
    <m/>
    <m/>
    <m/>
    <m/>
    <m/>
    <m/>
    <m/>
    <m/>
    <m/>
    <m/>
    <m/>
    <m/>
    <n v="96020"/>
    <n v="12282"/>
    <n v="34.119999999999997"/>
    <n v="3200.67"/>
  </r>
  <r>
    <x v="151"/>
    <x v="151"/>
    <x v="14"/>
    <x v="2"/>
    <x v="9"/>
    <x v="1929"/>
    <n v="61500"/>
    <n v="128.13"/>
    <n v="11208"/>
    <n v="416937.6"/>
    <n v="0"/>
    <m/>
    <m/>
    <m/>
    <m/>
    <m/>
    <m/>
    <m/>
    <m/>
    <m/>
    <m/>
    <m/>
    <m/>
    <m/>
    <m/>
    <n v="0"/>
    <n v="121450"/>
    <n v="253.02"/>
    <n v="0"/>
  </r>
  <r>
    <x v="85"/>
    <x v="85"/>
    <x v="15"/>
    <x v="4"/>
    <x v="101"/>
    <x v="1930"/>
    <n v="19357"/>
    <n v="14.66"/>
    <n v="916.14"/>
    <n v="93720.75"/>
    <n v="57059.17"/>
    <n v="54182"/>
    <n v="41.05"/>
    <n v="518.72"/>
    <n v="688093.6"/>
    <m/>
    <m/>
    <m/>
    <m/>
    <m/>
    <m/>
    <m/>
    <m/>
    <m/>
    <m/>
    <n v="11577"/>
    <n v="221088"/>
    <n v="167.49"/>
    <n v="105.25"/>
  </r>
  <r>
    <x v="12"/>
    <x v="12"/>
    <x v="10"/>
    <x v="27"/>
    <x v="21"/>
    <x v="1931"/>
    <n v="6205"/>
    <n v="21.55"/>
    <n v="2294.17"/>
    <n v="51205.8"/>
    <n v="695.44"/>
    <n v="978"/>
    <n v="3.4"/>
    <n v="28.98"/>
    <n v="8386.5400000000009"/>
    <m/>
    <m/>
    <m/>
    <m/>
    <m/>
    <m/>
    <m/>
    <m/>
    <m/>
    <m/>
    <n v="0"/>
    <m/>
    <m/>
    <n v="0"/>
  </r>
  <r>
    <x v="85"/>
    <x v="85"/>
    <x v="4"/>
    <x v="3"/>
    <x v="28"/>
    <x v="1932"/>
    <n v="3180"/>
    <n v="22.08"/>
    <n v="1260.75"/>
    <n v="14069.97"/>
    <n v="5373.42"/>
    <n v="5754"/>
    <n v="39.96"/>
    <n v="447.79"/>
    <n v="64799.73"/>
    <m/>
    <m/>
    <m/>
    <m/>
    <m/>
    <m/>
    <m/>
    <m/>
    <m/>
    <m/>
    <n v="407"/>
    <n v="6537"/>
    <n v="45.4"/>
    <n v="33.92"/>
  </r>
  <r>
    <x v="103"/>
    <x v="103"/>
    <x v="15"/>
    <x v="1"/>
    <x v="53"/>
    <x v="1933"/>
    <n v="734"/>
    <n v="4.71"/>
    <n v="201.69"/>
    <n v="2438.46"/>
    <n v="0"/>
    <m/>
    <m/>
    <m/>
    <m/>
    <m/>
    <m/>
    <m/>
    <m/>
    <m/>
    <m/>
    <m/>
    <m/>
    <m/>
    <m/>
    <n v="0.96"/>
    <n v="1120"/>
    <n v="7.18"/>
    <n v="7.0000000000000007E-2"/>
  </r>
  <r>
    <x v="29"/>
    <x v="29"/>
    <x v="7"/>
    <x v="5"/>
    <x v="14"/>
    <x v="1934"/>
    <n v="7801"/>
    <n v="14.77"/>
    <n v="1763.64"/>
    <n v="72168"/>
    <n v="5619.79"/>
    <n v="5115"/>
    <n v="9.69"/>
    <n v="127.72"/>
    <n v="67770.69"/>
    <m/>
    <m/>
    <m/>
    <m/>
    <m/>
    <m/>
    <m/>
    <m/>
    <m/>
    <m/>
    <n v="791"/>
    <n v="2841"/>
    <n v="5.38"/>
    <n v="17.98"/>
  </r>
  <r>
    <x v="134"/>
    <x v="134"/>
    <x v="3"/>
    <x v="6"/>
    <x v="7"/>
    <x v="0"/>
    <n v="0"/>
    <n v="0"/>
    <n v="0"/>
    <n v="0"/>
    <n v="0"/>
    <n v="0"/>
    <n v="0"/>
    <m/>
    <m/>
    <m/>
    <m/>
    <m/>
    <m/>
    <m/>
    <m/>
    <m/>
    <m/>
    <m/>
    <m/>
    <n v="201.86"/>
    <n v="594"/>
    <n v="24.75"/>
    <n v="100.93"/>
  </r>
  <r>
    <x v="91"/>
    <x v="91"/>
    <x v="10"/>
    <x v="1"/>
    <x v="19"/>
    <x v="1935"/>
    <n v="24905"/>
    <n v="138.36000000000001"/>
    <n v="15365.33"/>
    <n v="214346.4"/>
    <n v="0"/>
    <m/>
    <m/>
    <m/>
    <m/>
    <m/>
    <m/>
    <m/>
    <m/>
    <m/>
    <m/>
    <m/>
    <m/>
    <m/>
    <m/>
    <n v="107400"/>
    <n v="3145"/>
    <n v="17.47"/>
    <n v="7160"/>
  </r>
  <r>
    <x v="4"/>
    <x v="4"/>
    <x v="3"/>
    <x v="12"/>
    <x v="6"/>
    <x v="4"/>
    <m/>
    <m/>
    <m/>
    <m/>
    <n v="0"/>
    <m/>
    <m/>
    <m/>
    <m/>
    <m/>
    <m/>
    <m/>
    <m/>
    <m/>
    <m/>
    <m/>
    <m/>
    <m/>
    <m/>
    <n v="0"/>
    <m/>
    <m/>
    <n v="0"/>
  </r>
  <r>
    <x v="136"/>
    <x v="136"/>
    <x v="11"/>
    <x v="1"/>
    <x v="71"/>
    <x v="1936"/>
    <n v="7451"/>
    <n v="124.18"/>
    <n v="7384.6"/>
    <n v="34338.39"/>
    <n v="3346.27"/>
    <n v="3528"/>
    <n v="58.8"/>
    <m/>
    <m/>
    <n v="37"/>
    <n v="142"/>
    <n v="2.37"/>
    <n v="7"/>
    <n v="468.75"/>
    <n v="363"/>
    <n v="1265"/>
    <n v="21.08"/>
    <n v="72"/>
    <n v="8125.39"/>
    <n v="53900"/>
    <n v="1589"/>
    <n v="26.48"/>
    <n v="10780"/>
  </r>
  <r>
    <x v="52"/>
    <x v="52"/>
    <x v="15"/>
    <x v="17"/>
    <x v="5"/>
    <x v="1937"/>
    <n v="27805"/>
    <n v="28.96"/>
    <n v="1772"/>
    <n v="131836.79999999999"/>
    <n v="59483.03"/>
    <n v="86488"/>
    <n v="90.09"/>
    <n v="743.54"/>
    <n v="717323.66"/>
    <m/>
    <m/>
    <m/>
    <m/>
    <m/>
    <m/>
    <m/>
    <m/>
    <m/>
    <m/>
    <n v="7639"/>
    <n v="49700"/>
    <n v="51.77"/>
    <n v="95.49"/>
  </r>
  <r>
    <x v="85"/>
    <x v="85"/>
    <x v="9"/>
    <x v="7"/>
    <x v="9"/>
    <x v="1938"/>
    <n v="63650"/>
    <n v="132.6"/>
    <n v="8541"/>
    <n v="317725.2"/>
    <n v="0"/>
    <n v="0"/>
    <n v="0"/>
    <m/>
    <m/>
    <m/>
    <m/>
    <m/>
    <m/>
    <m/>
    <m/>
    <m/>
    <m/>
    <m/>
    <m/>
    <n v="1166"/>
    <n v="6387"/>
    <n v="13.31"/>
    <n v="29.15"/>
  </r>
  <r>
    <x v="44"/>
    <x v="44"/>
    <x v="11"/>
    <x v="6"/>
    <x v="16"/>
    <x v="4"/>
    <m/>
    <m/>
    <m/>
    <m/>
    <n v="0"/>
    <m/>
    <m/>
    <m/>
    <m/>
    <m/>
    <m/>
    <m/>
    <m/>
    <m/>
    <m/>
    <m/>
    <m/>
    <m/>
    <m/>
    <n v="0"/>
    <m/>
    <m/>
    <n v="0"/>
  </r>
  <r>
    <x v="191"/>
    <x v="191"/>
    <x v="1"/>
    <x v="4"/>
    <x v="100"/>
    <x v="4"/>
    <n v="1066"/>
    <n v="3.17"/>
    <m/>
    <m/>
    <n v="0"/>
    <n v="5873"/>
    <n v="17.48"/>
    <m/>
    <m/>
    <m/>
    <n v="0"/>
    <n v="0"/>
    <m/>
    <m/>
    <m/>
    <n v="0"/>
    <n v="0"/>
    <m/>
    <m/>
    <n v="0"/>
    <n v="19131"/>
    <n v="56.94"/>
    <n v="0"/>
  </r>
  <r>
    <x v="182"/>
    <x v="182"/>
    <x v="0"/>
    <x v="4"/>
    <x v="42"/>
    <x v="1939"/>
    <n v="242"/>
    <n v="0.67"/>
    <n v="15.23"/>
    <n v="425.01"/>
    <n v="0"/>
    <m/>
    <m/>
    <m/>
    <m/>
    <m/>
    <m/>
    <m/>
    <m/>
    <m/>
    <m/>
    <m/>
    <m/>
    <m/>
    <m/>
    <n v="0"/>
    <n v="1421"/>
    <n v="3.95"/>
    <n v="0"/>
  </r>
  <r>
    <x v="137"/>
    <x v="137"/>
    <x v="8"/>
    <x v="2"/>
    <x v="2"/>
    <x v="1940"/>
    <n v="116511"/>
    <n v="151.71"/>
    <n v="9857.5300000000007"/>
    <n v="586720.26"/>
    <n v="0"/>
    <m/>
    <m/>
    <m/>
    <m/>
    <m/>
    <m/>
    <m/>
    <m/>
    <m/>
    <m/>
    <m/>
    <m/>
    <m/>
    <m/>
    <n v="1459.19"/>
    <n v="8760"/>
    <n v="11.41"/>
    <n v="22.8"/>
  </r>
  <r>
    <x v="11"/>
    <x v="11"/>
    <x v="12"/>
    <x v="1"/>
    <x v="11"/>
    <x v="1941"/>
    <n v="640"/>
    <n v="5.33"/>
    <n v="249.8"/>
    <n v="2323.14"/>
    <n v="0"/>
    <m/>
    <m/>
    <m/>
    <m/>
    <m/>
    <m/>
    <m/>
    <m/>
    <m/>
    <m/>
    <m/>
    <m/>
    <m/>
    <m/>
    <n v="40000"/>
    <n v="2079"/>
    <n v="17.329999999999998"/>
    <n v="4000"/>
  </r>
  <r>
    <x v="199"/>
    <x v="199"/>
    <x v="10"/>
    <x v="1"/>
    <x v="21"/>
    <x v="1942"/>
    <n v="365"/>
    <n v="1.27"/>
    <n v="131.16999999999999"/>
    <n v="2927.64"/>
    <n v="0"/>
    <m/>
    <m/>
    <m/>
    <m/>
    <m/>
    <m/>
    <m/>
    <m/>
    <m/>
    <m/>
    <m/>
    <m/>
    <m/>
    <m/>
    <n v="0"/>
    <m/>
    <m/>
    <n v="0"/>
  </r>
  <r>
    <x v="174"/>
    <x v="174"/>
    <x v="15"/>
    <x v="2"/>
    <x v="42"/>
    <x v="1943"/>
    <n v="15358"/>
    <n v="42.66"/>
    <n v="2128"/>
    <n v="59371.199999999997"/>
    <n v="14799"/>
    <n v="19995"/>
    <n v="55.54"/>
    <m/>
    <m/>
    <m/>
    <m/>
    <m/>
    <m/>
    <m/>
    <m/>
    <m/>
    <m/>
    <m/>
    <m/>
    <n v="0"/>
    <n v="8336"/>
    <n v="23.16"/>
    <n v="0"/>
  </r>
  <r>
    <x v="108"/>
    <x v="108"/>
    <x v="5"/>
    <x v="2"/>
    <x v="37"/>
    <x v="1944"/>
    <n v="50814"/>
    <n v="132.33000000000001"/>
    <n v="8332.5"/>
    <n v="247975.2"/>
    <n v="0"/>
    <m/>
    <m/>
    <m/>
    <m/>
    <m/>
    <m/>
    <m/>
    <m/>
    <m/>
    <m/>
    <m/>
    <m/>
    <m/>
    <m/>
    <n v="0.65"/>
    <n v="9176"/>
    <n v="23.9"/>
    <n v="0.02"/>
  </r>
  <r>
    <x v="47"/>
    <x v="47"/>
    <x v="11"/>
    <x v="18"/>
    <x v="68"/>
    <x v="1945"/>
    <n v="1199"/>
    <n v="6.24"/>
    <n v="500"/>
    <n v="7440"/>
    <n v="573.15"/>
    <n v="706"/>
    <n v="3.68"/>
    <n v="35.82"/>
    <n v="6911.83"/>
    <m/>
    <m/>
    <m/>
    <m/>
    <m/>
    <m/>
    <m/>
    <m/>
    <m/>
    <m/>
    <n v="373.47"/>
    <n v="10107"/>
    <n v="52.64"/>
    <n v="23.34"/>
  </r>
  <r>
    <x v="217"/>
    <x v="217"/>
    <x v="13"/>
    <x v="7"/>
    <x v="144"/>
    <x v="1946"/>
    <n v="76784"/>
    <n v="78.03"/>
    <n v="9820.98"/>
    <n v="748947.6"/>
    <n v="0"/>
    <m/>
    <m/>
    <m/>
    <m/>
    <m/>
    <m/>
    <m/>
    <m/>
    <m/>
    <m/>
    <m/>
    <m/>
    <m/>
    <m/>
    <n v="302730"/>
    <n v="12803"/>
    <n v="13.01"/>
    <n v="3691.83"/>
  </r>
  <r>
    <x v="197"/>
    <x v="197"/>
    <x v="14"/>
    <x v="3"/>
    <x v="51"/>
    <x v="4"/>
    <m/>
    <m/>
    <m/>
    <m/>
    <n v="0"/>
    <m/>
    <m/>
    <m/>
    <m/>
    <m/>
    <m/>
    <m/>
    <m/>
    <m/>
    <m/>
    <m/>
    <m/>
    <m/>
    <m/>
    <n v="0"/>
    <m/>
    <m/>
    <n v="0"/>
  </r>
  <r>
    <x v="101"/>
    <x v="101"/>
    <x v="3"/>
    <x v="5"/>
    <x v="9"/>
    <x v="1947"/>
    <n v="19248"/>
    <n v="40.1"/>
    <n v="4712.2299999999996"/>
    <n v="175294.77"/>
    <n v="22318.14"/>
    <n v="27510"/>
    <n v="57.31"/>
    <m/>
    <m/>
    <m/>
    <m/>
    <m/>
    <m/>
    <m/>
    <m/>
    <m/>
    <m/>
    <m/>
    <m/>
    <n v="161.75"/>
    <n v="10163"/>
    <n v="21.17"/>
    <n v="4.04"/>
  </r>
  <r>
    <x v="59"/>
    <x v="59"/>
    <x v="5"/>
    <x v="7"/>
    <x v="21"/>
    <x v="1948"/>
    <n v="34765"/>
    <n v="120.71"/>
    <n v="8198.58"/>
    <n v="182992.38"/>
    <n v="0"/>
    <m/>
    <m/>
    <m/>
    <m/>
    <m/>
    <m/>
    <m/>
    <m/>
    <m/>
    <m/>
    <m/>
    <m/>
    <m/>
    <m/>
    <n v="1062362"/>
    <n v="1711"/>
    <n v="5.94"/>
    <n v="44265.08"/>
  </r>
  <r>
    <x v="116"/>
    <x v="116"/>
    <x v="4"/>
    <x v="2"/>
    <x v="58"/>
    <x v="1949"/>
    <n v="120143"/>
    <n v="96.27"/>
    <n v="8851.44"/>
    <n v="856111.5"/>
    <n v="0"/>
    <m/>
    <m/>
    <m/>
    <m/>
    <m/>
    <m/>
    <m/>
    <m/>
    <m/>
    <m/>
    <m/>
    <m/>
    <m/>
    <m/>
    <n v="238295"/>
    <n v="29845"/>
    <n v="23.91"/>
    <n v="2291.3000000000002"/>
  </r>
  <r>
    <x v="170"/>
    <x v="170"/>
    <x v="9"/>
    <x v="7"/>
    <x v="30"/>
    <x v="1950"/>
    <n v="22310"/>
    <n v="38.729999999999997"/>
    <n v="2626.25"/>
    <n v="117235.8"/>
    <n v="61214.35"/>
    <n v="55887"/>
    <n v="97.03"/>
    <n v="1275.3"/>
    <n v="738202.27"/>
    <m/>
    <m/>
    <m/>
    <m/>
    <m/>
    <m/>
    <m/>
    <m/>
    <m/>
    <m/>
    <n v="0"/>
    <n v="8544"/>
    <n v="14.83"/>
    <n v="0"/>
  </r>
  <r>
    <x v="211"/>
    <x v="211"/>
    <x v="5"/>
    <x v="2"/>
    <x v="42"/>
    <x v="1951"/>
    <n v="40540"/>
    <n v="112.61"/>
    <n v="6878.23"/>
    <n v="191902.71"/>
    <n v="0"/>
    <m/>
    <m/>
    <m/>
    <m/>
    <m/>
    <m/>
    <m/>
    <m/>
    <m/>
    <m/>
    <m/>
    <m/>
    <m/>
    <m/>
    <n v="2761.48"/>
    <n v="12626"/>
    <n v="35.07"/>
    <n v="92.05"/>
  </r>
  <r>
    <x v="168"/>
    <x v="168"/>
    <x v="1"/>
    <x v="2"/>
    <x v="37"/>
    <x v="1952"/>
    <n v="6934"/>
    <n v="18.059999999999999"/>
    <n v="1427.13"/>
    <n v="42471.24"/>
    <n v="7729"/>
    <n v="10712"/>
    <n v="27.9"/>
    <n v="241.53"/>
    <n v="93206.33"/>
    <m/>
    <m/>
    <m/>
    <m/>
    <m/>
    <m/>
    <m/>
    <m/>
    <m/>
    <m/>
    <n v="481.25"/>
    <n v="1240"/>
    <n v="3.23"/>
    <n v="15.04"/>
  </r>
  <r>
    <x v="98"/>
    <x v="98"/>
    <x v="9"/>
    <x v="4"/>
    <x v="131"/>
    <x v="1953"/>
    <n v="245617"/>
    <n v="94.76"/>
    <n v="6150.19"/>
    <n v="1235449.2"/>
    <n v="167597.48000000001"/>
    <n v="230367"/>
    <n v="88.88"/>
    <n v="775.91"/>
    <n v="2021108.27"/>
    <m/>
    <m/>
    <m/>
    <m/>
    <m/>
    <m/>
    <m/>
    <m/>
    <m/>
    <m/>
    <n v="0"/>
    <m/>
    <m/>
    <n v="0"/>
  </r>
  <r>
    <x v="148"/>
    <x v="148"/>
    <x v="7"/>
    <x v="2"/>
    <x v="2"/>
    <x v="1954"/>
    <n v="24865"/>
    <n v="32.380000000000003"/>
    <n v="4105"/>
    <n v="244329.60000000001"/>
    <n v="0"/>
    <m/>
    <m/>
    <m/>
    <m/>
    <m/>
    <m/>
    <m/>
    <m/>
    <m/>
    <m/>
    <m/>
    <m/>
    <m/>
    <m/>
    <n v="2192.37"/>
    <n v="7425"/>
    <n v="9.67"/>
    <n v="34.26"/>
  </r>
  <r>
    <x v="92"/>
    <x v="92"/>
    <x v="13"/>
    <x v="12"/>
    <x v="6"/>
    <x v="4"/>
    <m/>
    <m/>
    <m/>
    <m/>
    <n v="0"/>
    <m/>
    <m/>
    <m/>
    <m/>
    <m/>
    <m/>
    <m/>
    <m/>
    <m/>
    <m/>
    <m/>
    <m/>
    <m/>
    <m/>
    <n v="0"/>
    <m/>
    <m/>
    <n v="0"/>
  </r>
  <r>
    <x v="65"/>
    <x v="65"/>
    <x v="5"/>
    <x v="0"/>
    <x v="100"/>
    <x v="1955"/>
    <n v="33681"/>
    <n v="100.24"/>
    <n v="7863.86"/>
    <n v="204774.84"/>
    <n v="12243.45"/>
    <n v="16329"/>
    <n v="48.6"/>
    <n v="437.27"/>
    <n v="147647.47"/>
    <m/>
    <m/>
    <m/>
    <m/>
    <m/>
    <m/>
    <m/>
    <m/>
    <m/>
    <m/>
    <n v="1212"/>
    <n v="5706"/>
    <n v="16.98"/>
    <n v="43.29"/>
  </r>
  <r>
    <x v="40"/>
    <x v="40"/>
    <x v="15"/>
    <x v="12"/>
    <x v="13"/>
    <x v="1956"/>
    <n v="4696"/>
    <n v="23.02"/>
    <n v="1930.82"/>
    <n v="30526.32"/>
    <n v="0"/>
    <m/>
    <m/>
    <m/>
    <m/>
    <m/>
    <m/>
    <m/>
    <m/>
    <m/>
    <m/>
    <m/>
    <m/>
    <m/>
    <m/>
    <n v="103369"/>
    <n v="7309"/>
    <n v="35.83"/>
    <n v="6080.53"/>
  </r>
  <r>
    <x v="185"/>
    <x v="185"/>
    <x v="6"/>
    <x v="7"/>
    <x v="9"/>
    <x v="1957"/>
    <n v="3048"/>
    <n v="6.35"/>
    <n v="480.38"/>
    <n v="17869.95"/>
    <n v="21886.52"/>
    <n v="36242"/>
    <n v="75.5"/>
    <n v="547.16"/>
    <n v="263936.09000000003"/>
    <m/>
    <m/>
    <m/>
    <m/>
    <m/>
    <m/>
    <m/>
    <m/>
    <m/>
    <m/>
    <n v="128400"/>
    <n v="10512"/>
    <n v="21.9"/>
    <n v="3210"/>
  </r>
  <r>
    <x v="42"/>
    <x v="42"/>
    <x v="6"/>
    <x v="12"/>
    <x v="6"/>
    <x v="4"/>
    <m/>
    <m/>
    <m/>
    <m/>
    <n v="0"/>
    <m/>
    <m/>
    <m/>
    <m/>
    <m/>
    <m/>
    <m/>
    <m/>
    <m/>
    <m/>
    <m/>
    <m/>
    <m/>
    <m/>
    <n v="0"/>
    <m/>
    <m/>
    <n v="0"/>
  </r>
  <r>
    <x v="31"/>
    <x v="31"/>
    <x v="15"/>
    <x v="12"/>
    <x v="28"/>
    <x v="1958"/>
    <n v="1088"/>
    <n v="7.56"/>
    <n v="516.58000000000004"/>
    <n v="5765.07"/>
    <n v="9279.34"/>
    <n v="12506"/>
    <n v="86.85"/>
    <n v="773.28"/>
    <n v="111902.35"/>
    <m/>
    <m/>
    <m/>
    <m/>
    <m/>
    <m/>
    <m/>
    <m/>
    <m/>
    <m/>
    <n v="614"/>
    <n v="9136"/>
    <n v="63.44"/>
    <n v="51.17"/>
  </r>
  <r>
    <x v="117"/>
    <x v="117"/>
    <x v="12"/>
    <x v="1"/>
    <x v="71"/>
    <x v="4"/>
    <m/>
    <m/>
    <m/>
    <m/>
    <n v="0"/>
    <m/>
    <m/>
    <m/>
    <m/>
    <m/>
    <m/>
    <m/>
    <m/>
    <m/>
    <m/>
    <m/>
    <m/>
    <m/>
    <m/>
    <n v="795.4"/>
    <n v="1925"/>
    <n v="32.08"/>
    <n v="159.08000000000001"/>
  </r>
  <r>
    <x v="55"/>
    <x v="55"/>
    <x v="15"/>
    <x v="5"/>
    <x v="20"/>
    <x v="1959"/>
    <n v="45494"/>
    <n v="63.19"/>
    <n v="6069.83"/>
    <n v="338696.7"/>
    <n v="0"/>
    <n v="20879"/>
    <n v="29"/>
    <m/>
    <m/>
    <m/>
    <m/>
    <m/>
    <m/>
    <m/>
    <m/>
    <m/>
    <m/>
    <m/>
    <m/>
    <n v="1100"/>
    <n v="56045"/>
    <n v="77.84"/>
    <n v="18.329999999999998"/>
  </r>
  <r>
    <x v="35"/>
    <x v="35"/>
    <x v="2"/>
    <x v="1"/>
    <x v="21"/>
    <x v="1960"/>
    <n v="586"/>
    <n v="2.0299999999999998"/>
    <n v="128.88"/>
    <n v="2876.49"/>
    <n v="25079.53"/>
    <n v="42130"/>
    <n v="146.28"/>
    <m/>
    <m/>
    <m/>
    <m/>
    <m/>
    <m/>
    <m/>
    <m/>
    <m/>
    <m/>
    <m/>
    <m/>
    <n v="4496"/>
    <n v="22664"/>
    <n v="78.69"/>
    <n v="187.33"/>
  </r>
  <r>
    <x v="34"/>
    <x v="34"/>
    <x v="11"/>
    <x v="7"/>
    <x v="113"/>
    <x v="1961"/>
    <n v="51574"/>
    <n v="66.12"/>
    <n v="5101.38"/>
    <n v="308378.7"/>
    <n v="35477.21"/>
    <n v="49597"/>
    <n v="63.59"/>
    <m/>
    <m/>
    <m/>
    <m/>
    <m/>
    <m/>
    <m/>
    <m/>
    <m/>
    <m/>
    <m/>
    <m/>
    <n v="648921.23"/>
    <n v="6522"/>
    <n v="8.36"/>
    <n v="9983.4"/>
  </r>
  <r>
    <x v="35"/>
    <x v="35"/>
    <x v="15"/>
    <x v="4"/>
    <x v="132"/>
    <x v="0"/>
    <n v="0"/>
    <n v="0"/>
    <n v="0"/>
    <n v="0"/>
    <n v="0"/>
    <n v="0"/>
    <n v="0"/>
    <m/>
    <m/>
    <m/>
    <m/>
    <m/>
    <m/>
    <m/>
    <m/>
    <m/>
    <m/>
    <m/>
    <m/>
    <n v="0"/>
    <m/>
    <m/>
    <n v="0"/>
  </r>
  <r>
    <x v="161"/>
    <x v="161"/>
    <x v="9"/>
    <x v="11"/>
    <x v="20"/>
    <x v="1962"/>
    <n v="1052"/>
    <n v="1.46"/>
    <n v="77.52"/>
    <n v="4325.43"/>
    <n v="323.95999999999998"/>
    <n v="813"/>
    <n v="1.1299999999999999"/>
    <n v="5.4"/>
    <n v="3906.7"/>
    <m/>
    <m/>
    <m/>
    <m/>
    <m/>
    <m/>
    <m/>
    <m/>
    <m/>
    <m/>
    <n v="5733"/>
    <n v="37898"/>
    <n v="52.64"/>
    <n v="95.55"/>
  </r>
  <r>
    <x v="74"/>
    <x v="74"/>
    <x v="10"/>
    <x v="19"/>
    <x v="38"/>
    <x v="1963"/>
    <n v="26648"/>
    <n v="39.65"/>
    <n v="4222.8599999999997"/>
    <n v="219926.39999999999"/>
    <n v="3903.98"/>
    <n v="23580"/>
    <n v="35.090000000000003"/>
    <m/>
    <m/>
    <m/>
    <m/>
    <m/>
    <m/>
    <m/>
    <m/>
    <m/>
    <m/>
    <m/>
    <m/>
    <n v="1636.25"/>
    <n v="13273"/>
    <n v="19.75"/>
    <n v="29.22"/>
  </r>
  <r>
    <x v="147"/>
    <x v="147"/>
    <x v="0"/>
    <x v="2"/>
    <x v="30"/>
    <x v="1964"/>
    <n v="32428"/>
    <n v="56.3"/>
    <n v="3156.04"/>
    <n v="140885.70000000001"/>
    <n v="35418"/>
    <n v="73462"/>
    <n v="127.54"/>
    <m/>
    <m/>
    <m/>
    <m/>
    <m/>
    <m/>
    <m/>
    <m/>
    <m/>
    <m/>
    <m/>
    <m/>
    <n v="3076"/>
    <n v="25227"/>
    <n v="43.8"/>
    <n v="64.08"/>
  </r>
  <r>
    <x v="52"/>
    <x v="52"/>
    <x v="15"/>
    <x v="6"/>
    <x v="27"/>
    <x v="1965"/>
    <n v="41655"/>
    <n v="91.35"/>
    <n v="4628.26"/>
    <n v="163562.82"/>
    <n v="18186.23"/>
    <n v="28279"/>
    <n v="62.02"/>
    <m/>
    <m/>
    <m/>
    <m/>
    <m/>
    <m/>
    <m/>
    <m/>
    <m/>
    <m/>
    <m/>
    <m/>
    <n v="2317"/>
    <n v="15814"/>
    <n v="34.68"/>
    <n v="60.97"/>
  </r>
  <r>
    <x v="148"/>
    <x v="148"/>
    <x v="6"/>
    <x v="1"/>
    <x v="7"/>
    <x v="1966"/>
    <n v="720"/>
    <n v="30"/>
    <n v="2532"/>
    <n v="4709.5200000000004"/>
    <n v="0"/>
    <m/>
    <m/>
    <m/>
    <m/>
    <m/>
    <m/>
    <m/>
    <m/>
    <m/>
    <m/>
    <m/>
    <m/>
    <m/>
    <m/>
    <n v="9.36"/>
    <n v="160"/>
    <n v="6.67"/>
    <n v="4.68"/>
  </r>
  <r>
    <x v="22"/>
    <x v="22"/>
    <x v="11"/>
    <x v="1"/>
    <x v="6"/>
    <x v="4"/>
    <m/>
    <m/>
    <m/>
    <m/>
    <n v="0"/>
    <m/>
    <m/>
    <m/>
    <m/>
    <m/>
    <m/>
    <m/>
    <m/>
    <m/>
    <m/>
    <m/>
    <m/>
    <m/>
    <m/>
    <n v="72.459999999999994"/>
    <n v="6189"/>
    <n v="64.47"/>
    <n v="9.06"/>
  </r>
  <r>
    <x v="76"/>
    <x v="76"/>
    <x v="14"/>
    <x v="17"/>
    <x v="116"/>
    <x v="0"/>
    <n v="0"/>
    <n v="0"/>
    <n v="0"/>
    <n v="0"/>
    <n v="0"/>
    <n v="0"/>
    <n v="0"/>
    <n v="0"/>
    <n v="0"/>
    <m/>
    <m/>
    <m/>
    <m/>
    <m/>
    <m/>
    <m/>
    <m/>
    <m/>
    <m/>
    <n v="0"/>
    <n v="0"/>
    <n v="0"/>
    <n v="0"/>
  </r>
  <r>
    <x v="201"/>
    <x v="201"/>
    <x v="2"/>
    <x v="4"/>
    <x v="135"/>
    <x v="1967"/>
    <n v="271973"/>
    <n v="88.53"/>
    <n v="6880.48"/>
    <n v="1638103.86"/>
    <n v="176946.65"/>
    <n v="269169"/>
    <n v="87.62"/>
    <n v="691.2"/>
    <n v="2133852.7799999998"/>
    <m/>
    <m/>
    <m/>
    <m/>
    <m/>
    <m/>
    <m/>
    <m/>
    <m/>
    <m/>
    <n v="25.41"/>
    <n v="81782"/>
    <n v="26.62"/>
    <n v="0.1"/>
  </r>
  <r>
    <x v="183"/>
    <x v="183"/>
    <x v="2"/>
    <x v="3"/>
    <x v="7"/>
    <x v="4"/>
    <m/>
    <m/>
    <m/>
    <m/>
    <n v="0"/>
    <m/>
    <m/>
    <m/>
    <m/>
    <m/>
    <m/>
    <m/>
    <m/>
    <m/>
    <m/>
    <m/>
    <m/>
    <m/>
    <m/>
    <n v="14.57"/>
    <n v="336"/>
    <n v="14"/>
    <n v="7.29"/>
  </r>
  <r>
    <x v="117"/>
    <x v="117"/>
    <x v="14"/>
    <x v="18"/>
    <x v="28"/>
    <x v="4"/>
    <m/>
    <m/>
    <m/>
    <m/>
    <n v="0"/>
    <m/>
    <m/>
    <m/>
    <m/>
    <m/>
    <m/>
    <m/>
    <m/>
    <m/>
    <m/>
    <m/>
    <m/>
    <m/>
    <m/>
    <n v="643.01"/>
    <n v="1559"/>
    <n v="10.83"/>
    <n v="53.58"/>
  </r>
  <r>
    <x v="161"/>
    <x v="161"/>
    <x v="12"/>
    <x v="22"/>
    <x v="56"/>
    <x v="1968"/>
    <n v="58783"/>
    <n v="40.82"/>
    <n v="3413.67"/>
    <n v="380965.2"/>
    <n v="93668.28"/>
    <n v="123706"/>
    <n v="85.91"/>
    <n v="780.57"/>
    <n v="1129573.93"/>
    <m/>
    <m/>
    <m/>
    <m/>
    <m/>
    <m/>
    <m/>
    <m/>
    <m/>
    <m/>
    <n v="5065"/>
    <n v="42527"/>
    <n v="29.53"/>
    <n v="42.21"/>
  </r>
  <r>
    <x v="182"/>
    <x v="182"/>
    <x v="9"/>
    <x v="7"/>
    <x v="81"/>
    <x v="1969"/>
    <n v="14190"/>
    <n v="38.15"/>
    <n v="4215.1899999999996"/>
    <n v="121524.03"/>
    <n v="0"/>
    <m/>
    <m/>
    <m/>
    <m/>
    <m/>
    <m/>
    <m/>
    <m/>
    <m/>
    <m/>
    <m/>
    <m/>
    <m/>
    <m/>
    <n v="0"/>
    <m/>
    <m/>
    <n v="0"/>
  </r>
  <r>
    <x v="143"/>
    <x v="143"/>
    <x v="6"/>
    <x v="1"/>
    <x v="31"/>
    <x v="1970"/>
    <n v="1382"/>
    <n v="5.76"/>
    <n v="331.9"/>
    <n v="6173.34"/>
    <n v="422"/>
    <n v="620"/>
    <n v="2.58"/>
    <n v="21.1"/>
    <n v="5089.0200000000004"/>
    <m/>
    <m/>
    <m/>
    <m/>
    <m/>
    <m/>
    <m/>
    <m/>
    <m/>
    <m/>
    <n v="0.28999999999999998"/>
    <n v="764"/>
    <n v="3.18"/>
    <n v="0.01"/>
  </r>
  <r>
    <x v="146"/>
    <x v="146"/>
    <x v="10"/>
    <x v="2"/>
    <x v="87"/>
    <x v="1971"/>
    <n v="145493"/>
    <n v="93.26"/>
    <n v="9161.23"/>
    <n v="1107592.8"/>
    <n v="0"/>
    <m/>
    <m/>
    <m/>
    <m/>
    <m/>
    <m/>
    <m/>
    <m/>
    <m/>
    <m/>
    <m/>
    <m/>
    <m/>
    <m/>
    <n v="211256"/>
    <n v="15671"/>
    <n v="10.050000000000001"/>
    <n v="1625.05"/>
  </r>
  <r>
    <x v="75"/>
    <x v="75"/>
    <x v="6"/>
    <x v="2"/>
    <x v="42"/>
    <x v="1972"/>
    <n v="14265"/>
    <n v="39.630000000000003"/>
    <n v="3146.63"/>
    <n v="87791.07"/>
    <n v="26679.919999999998"/>
    <n v="39915"/>
    <n v="110.88"/>
    <n v="889.33"/>
    <n v="321741.19"/>
    <m/>
    <m/>
    <m/>
    <m/>
    <m/>
    <m/>
    <m/>
    <m/>
    <m/>
    <m/>
    <n v="107000"/>
    <n v="2309"/>
    <n v="6.41"/>
    <n v="3566.67"/>
  </r>
  <r>
    <x v="38"/>
    <x v="38"/>
    <x v="15"/>
    <x v="12"/>
    <x v="68"/>
    <x v="1973"/>
    <n v="8181"/>
    <n v="42.61"/>
    <n v="3256.06"/>
    <n v="48450.21"/>
    <n v="0"/>
    <m/>
    <m/>
    <m/>
    <m/>
    <m/>
    <m/>
    <m/>
    <m/>
    <m/>
    <m/>
    <m/>
    <m/>
    <m/>
    <m/>
    <n v="0"/>
    <m/>
    <m/>
    <n v="0"/>
  </r>
  <r>
    <x v="145"/>
    <x v="145"/>
    <x v="5"/>
    <x v="1"/>
    <x v="1"/>
    <x v="4"/>
    <m/>
    <m/>
    <m/>
    <m/>
    <n v="0"/>
    <m/>
    <m/>
    <m/>
    <m/>
    <m/>
    <m/>
    <m/>
    <m/>
    <m/>
    <m/>
    <m/>
    <m/>
    <m/>
    <m/>
    <n v="22.32"/>
    <n v="1867"/>
    <n v="25.93"/>
    <n v="3.72"/>
  </r>
  <r>
    <x v="208"/>
    <x v="208"/>
    <x v="2"/>
    <x v="7"/>
    <x v="38"/>
    <x v="1974"/>
    <n v="38039"/>
    <n v="56.61"/>
    <n v="3790.71"/>
    <n v="197420.4"/>
    <n v="21400.58"/>
    <n v="33866"/>
    <n v="50.4"/>
    <m/>
    <m/>
    <m/>
    <m/>
    <m/>
    <m/>
    <m/>
    <m/>
    <m/>
    <m/>
    <m/>
    <m/>
    <n v="108173"/>
    <n v="14855"/>
    <n v="22.11"/>
    <n v="1931.66"/>
  </r>
  <r>
    <x v="30"/>
    <x v="30"/>
    <x v="4"/>
    <x v="4"/>
    <x v="134"/>
    <x v="4"/>
    <m/>
    <m/>
    <m/>
    <m/>
    <n v="0"/>
    <m/>
    <m/>
    <m/>
    <m/>
    <m/>
    <m/>
    <m/>
    <m/>
    <m/>
    <m/>
    <m/>
    <m/>
    <m/>
    <m/>
    <n v="6641"/>
    <n v="85753"/>
    <n v="56.71"/>
    <n v="52.71"/>
  </r>
  <r>
    <x v="164"/>
    <x v="164"/>
    <x v="9"/>
    <x v="2"/>
    <x v="5"/>
    <x v="1975"/>
    <n v="102478"/>
    <n v="106.75"/>
    <n v="7517.98"/>
    <n v="559337.34"/>
    <n v="0"/>
    <m/>
    <m/>
    <m/>
    <m/>
    <m/>
    <m/>
    <m/>
    <m/>
    <m/>
    <m/>
    <m/>
    <m/>
    <m/>
    <m/>
    <n v="419300"/>
    <n v="23551"/>
    <n v="24.53"/>
    <n v="5241.25"/>
  </r>
  <r>
    <x v="54"/>
    <x v="54"/>
    <x v="6"/>
    <x v="4"/>
    <x v="37"/>
    <x v="1976"/>
    <n v="9296"/>
    <n v="24.21"/>
    <n v="595.88"/>
    <n v="17733.240000000002"/>
    <n v="7506.3"/>
    <n v="14191"/>
    <n v="36.96"/>
    <n v="234.57"/>
    <n v="90520.78"/>
    <m/>
    <m/>
    <m/>
    <m/>
    <m/>
    <m/>
    <m/>
    <m/>
    <m/>
    <m/>
    <n v="156100"/>
    <n v="11167"/>
    <n v="29.08"/>
    <n v="4878.13"/>
  </r>
  <r>
    <x v="209"/>
    <x v="209"/>
    <x v="2"/>
    <x v="2"/>
    <x v="90"/>
    <x v="1977"/>
    <n v="55147"/>
    <n v="135.16"/>
    <n v="8968.24"/>
    <n v="283575.59999999998"/>
    <n v="0"/>
    <m/>
    <m/>
    <m/>
    <m/>
    <m/>
    <m/>
    <m/>
    <m/>
    <m/>
    <m/>
    <m/>
    <m/>
    <m/>
    <m/>
    <n v="0"/>
    <m/>
    <m/>
    <n v="0"/>
  </r>
  <r>
    <x v="17"/>
    <x v="17"/>
    <x v="0"/>
    <x v="2"/>
    <x v="76"/>
    <x v="1978"/>
    <n v="28204"/>
    <n v="52.23"/>
    <n v="4395.04"/>
    <n v="183932.61"/>
    <n v="26825.41"/>
    <n v="32491"/>
    <n v="60.17"/>
    <n v="596.12"/>
    <n v="323495.69"/>
    <m/>
    <m/>
    <m/>
    <m/>
    <m/>
    <m/>
    <m/>
    <m/>
    <m/>
    <m/>
    <n v="149658"/>
    <n v="18635"/>
    <n v="34.51"/>
    <n v="3325.73"/>
  </r>
  <r>
    <x v="10"/>
    <x v="10"/>
    <x v="13"/>
    <x v="4"/>
    <x v="15"/>
    <x v="4"/>
    <m/>
    <m/>
    <m/>
    <m/>
    <n v="0"/>
    <m/>
    <m/>
    <m/>
    <m/>
    <m/>
    <m/>
    <m/>
    <m/>
    <m/>
    <m/>
    <m/>
    <m/>
    <m/>
    <m/>
    <n v="267886"/>
    <n v="32589"/>
    <n v="75.44"/>
    <n v="7441.28"/>
  </r>
  <r>
    <x v="161"/>
    <x v="161"/>
    <x v="3"/>
    <x v="7"/>
    <x v="56"/>
    <x v="1979"/>
    <n v="87709"/>
    <n v="60.91"/>
    <n v="5193.33"/>
    <n v="579576"/>
    <n v="79258"/>
    <n v="102264"/>
    <n v="71.02"/>
    <n v="660.48"/>
    <n v="955796.02"/>
    <m/>
    <m/>
    <m/>
    <m/>
    <m/>
    <m/>
    <m/>
    <m/>
    <m/>
    <m/>
    <n v="1302"/>
    <n v="48008"/>
    <n v="33.340000000000003"/>
    <n v="10.85"/>
  </r>
  <r>
    <x v="156"/>
    <x v="156"/>
    <x v="7"/>
    <x v="5"/>
    <x v="21"/>
    <x v="4"/>
    <m/>
    <m/>
    <m/>
    <m/>
    <n v="0"/>
    <m/>
    <m/>
    <m/>
    <m/>
    <m/>
    <m/>
    <m/>
    <m/>
    <m/>
    <m/>
    <m/>
    <m/>
    <m/>
    <m/>
    <n v="0"/>
    <m/>
    <m/>
    <n v="0"/>
  </r>
  <r>
    <x v="152"/>
    <x v="152"/>
    <x v="3"/>
    <x v="1"/>
    <x v="28"/>
    <x v="1980"/>
    <n v="625"/>
    <n v="4.34"/>
    <n v="229.75"/>
    <n v="2564.0100000000002"/>
    <n v="36"/>
    <n v="96"/>
    <n v="0.67"/>
    <n v="3"/>
    <n v="434.13"/>
    <m/>
    <m/>
    <m/>
    <m/>
    <m/>
    <m/>
    <m/>
    <m/>
    <m/>
    <m/>
    <n v="1208.48"/>
    <n v="2545"/>
    <n v="17.670000000000002"/>
    <n v="100.71"/>
  </r>
  <r>
    <x v="45"/>
    <x v="45"/>
    <x v="0"/>
    <x v="1"/>
    <x v="71"/>
    <x v="4"/>
    <m/>
    <m/>
    <m/>
    <m/>
    <n v="0"/>
    <m/>
    <m/>
    <m/>
    <m/>
    <m/>
    <m/>
    <m/>
    <m/>
    <m/>
    <m/>
    <m/>
    <m/>
    <m/>
    <m/>
    <n v="4816.3599999999997"/>
    <n v="22515"/>
    <n v="375.25"/>
    <n v="963.27"/>
  </r>
  <r>
    <x v="194"/>
    <x v="194"/>
    <x v="12"/>
    <x v="1"/>
    <x v="7"/>
    <x v="4"/>
    <n v="0"/>
    <n v="0"/>
    <m/>
    <m/>
    <n v="0"/>
    <m/>
    <m/>
    <m/>
    <m/>
    <m/>
    <m/>
    <m/>
    <m/>
    <m/>
    <m/>
    <m/>
    <m/>
    <m/>
    <m/>
    <n v="15800"/>
    <n v="615"/>
    <n v="25.63"/>
    <n v="7900"/>
  </r>
  <r>
    <x v="2"/>
    <x v="2"/>
    <x v="5"/>
    <x v="7"/>
    <x v="5"/>
    <x v="1981"/>
    <n v="189854"/>
    <n v="197.76"/>
    <n v="13377.91"/>
    <n v="995316.69"/>
    <n v="0"/>
    <m/>
    <m/>
    <m/>
    <m/>
    <m/>
    <m/>
    <m/>
    <m/>
    <m/>
    <m/>
    <m/>
    <m/>
    <m/>
    <m/>
    <n v="1674.15"/>
    <n v="5250"/>
    <n v="5.47"/>
    <n v="20.93"/>
  </r>
  <r>
    <x v="76"/>
    <x v="76"/>
    <x v="14"/>
    <x v="3"/>
    <x v="6"/>
    <x v="1982"/>
    <n v="155"/>
    <n v="1.61"/>
    <n v="50.13"/>
    <n v="372.93"/>
    <n v="10525.42"/>
    <n v="15537"/>
    <n v="161.84"/>
    <n v="1315.68"/>
    <n v="126929.14"/>
    <m/>
    <m/>
    <m/>
    <m/>
    <m/>
    <m/>
    <m/>
    <m/>
    <m/>
    <m/>
    <n v="51472"/>
    <n v="4100"/>
    <n v="42.71"/>
    <n v="6434"/>
  </r>
  <r>
    <x v="56"/>
    <x v="56"/>
    <x v="2"/>
    <x v="11"/>
    <x v="33"/>
    <x v="1983"/>
    <n v="23708"/>
    <n v="19.760000000000002"/>
    <n v="820.63"/>
    <n v="76318.59"/>
    <n v="139233.75"/>
    <n v="178767"/>
    <n v="148.97"/>
    <n v="1392.34"/>
    <n v="1679061.61"/>
    <m/>
    <m/>
    <m/>
    <m/>
    <m/>
    <m/>
    <m/>
    <m/>
    <m/>
    <m/>
    <n v="1198100"/>
    <n v="120562"/>
    <n v="100.47"/>
    <n v="11981"/>
  </r>
  <r>
    <x v="127"/>
    <x v="127"/>
    <x v="3"/>
    <x v="27"/>
    <x v="16"/>
    <x v="4"/>
    <m/>
    <m/>
    <m/>
    <m/>
    <n v="0"/>
    <m/>
    <m/>
    <m/>
    <m/>
    <m/>
    <m/>
    <m/>
    <m/>
    <m/>
    <m/>
    <m/>
    <m/>
    <m/>
    <m/>
    <n v="0"/>
    <m/>
    <m/>
    <n v="0"/>
  </r>
  <r>
    <x v="74"/>
    <x v="74"/>
    <x v="5"/>
    <x v="14"/>
    <x v="97"/>
    <x v="1984"/>
    <n v="54927"/>
    <n v="56.51"/>
    <n v="4156.26"/>
    <n v="313091.01"/>
    <n v="21528.61"/>
    <n v="25553"/>
    <n v="26.29"/>
    <n v="265.79000000000002"/>
    <n v="259620"/>
    <m/>
    <m/>
    <m/>
    <m/>
    <m/>
    <m/>
    <m/>
    <m/>
    <m/>
    <m/>
    <n v="1169.71"/>
    <n v="38664"/>
    <n v="39.78"/>
    <n v="14.44"/>
  </r>
  <r>
    <x v="22"/>
    <x v="22"/>
    <x v="14"/>
    <x v="7"/>
    <x v="37"/>
    <x v="1985"/>
    <n v="13956"/>
    <n v="36.340000000000003"/>
    <n v="2830"/>
    <n v="84220.800000000003"/>
    <n v="20297.77"/>
    <n v="24786"/>
    <n v="64.55"/>
    <n v="634.30999999999995"/>
    <n v="244776.89"/>
    <m/>
    <m/>
    <m/>
    <m/>
    <m/>
    <m/>
    <m/>
    <m/>
    <m/>
    <m/>
    <n v="121.78"/>
    <n v="11685"/>
    <n v="30.43"/>
    <n v="3.81"/>
  </r>
  <r>
    <x v="116"/>
    <x v="116"/>
    <x v="3"/>
    <x v="7"/>
    <x v="3"/>
    <x v="1986"/>
    <n v="78705"/>
    <n v="91.09"/>
    <n v="9678.33"/>
    <n v="648061.19999999995"/>
    <n v="5428.71"/>
    <n v="8786"/>
    <n v="10.17"/>
    <n v="75.400000000000006"/>
    <n v="65466.44"/>
    <m/>
    <m/>
    <m/>
    <m/>
    <m/>
    <m/>
    <m/>
    <m/>
    <m/>
    <m/>
    <n v="455.85"/>
    <n v="21478"/>
    <n v="24.86"/>
    <n v="6.33"/>
  </r>
  <r>
    <x v="98"/>
    <x v="98"/>
    <x v="8"/>
    <x v="4"/>
    <x v="131"/>
    <x v="1987"/>
    <n v="249333"/>
    <n v="96.19"/>
    <n v="6529.07"/>
    <n v="1311560.3999999999"/>
    <n v="199426.77"/>
    <n v="222964"/>
    <n v="86.02"/>
    <n v="923.27"/>
    <n v="2404947.25"/>
    <m/>
    <m/>
    <m/>
    <m/>
    <m/>
    <m/>
    <m/>
    <m/>
    <m/>
    <m/>
    <n v="0"/>
    <m/>
    <m/>
    <n v="0"/>
  </r>
  <r>
    <x v="197"/>
    <x v="197"/>
    <x v="3"/>
    <x v="3"/>
    <x v="51"/>
    <x v="4"/>
    <m/>
    <m/>
    <m/>
    <m/>
    <n v="0"/>
    <m/>
    <m/>
    <m/>
    <m/>
    <m/>
    <m/>
    <m/>
    <m/>
    <m/>
    <m/>
    <m/>
    <m/>
    <m/>
    <m/>
    <n v="173.79"/>
    <n v="526"/>
    <n v="43.83"/>
    <n v="173.79"/>
  </r>
  <r>
    <x v="211"/>
    <x v="211"/>
    <x v="12"/>
    <x v="2"/>
    <x v="42"/>
    <x v="1988"/>
    <n v="42342"/>
    <n v="117.62"/>
    <n v="9967.33"/>
    <n v="278088.59999999998"/>
    <n v="0"/>
    <m/>
    <m/>
    <m/>
    <m/>
    <m/>
    <m/>
    <m/>
    <m/>
    <m/>
    <m/>
    <m/>
    <m/>
    <m/>
    <m/>
    <n v="2172.9299999999998"/>
    <n v="10130"/>
    <n v="28.14"/>
    <n v="72.430000000000007"/>
  </r>
  <r>
    <x v="70"/>
    <x v="70"/>
    <x v="8"/>
    <x v="0"/>
    <x v="1"/>
    <x v="4"/>
    <m/>
    <m/>
    <m/>
    <m/>
    <n v="0"/>
    <m/>
    <m/>
    <m/>
    <m/>
    <m/>
    <m/>
    <m/>
    <m/>
    <m/>
    <m/>
    <m/>
    <m/>
    <m/>
    <m/>
    <n v="0"/>
    <m/>
    <m/>
    <n v="0"/>
  </r>
  <r>
    <x v="42"/>
    <x v="42"/>
    <x v="7"/>
    <x v="12"/>
    <x v="6"/>
    <x v="0"/>
    <n v="0"/>
    <n v="0"/>
    <n v="0"/>
    <n v="0"/>
    <n v="0"/>
    <n v="0"/>
    <n v="0"/>
    <m/>
    <m/>
    <m/>
    <m/>
    <m/>
    <m/>
    <m/>
    <m/>
    <m/>
    <m/>
    <m/>
    <m/>
    <n v="24346"/>
    <n v="493"/>
    <n v="5.14"/>
    <n v="3043.25"/>
  </r>
  <r>
    <x v="147"/>
    <x v="147"/>
    <x v="5"/>
    <x v="4"/>
    <x v="50"/>
    <x v="1989"/>
    <n v="14894"/>
    <n v="7.76"/>
    <n v="254.54"/>
    <n v="37876.11"/>
    <n v="2680.89"/>
    <n v="4804"/>
    <n v="2.5"/>
    <n v="16.760000000000002"/>
    <n v="32329.68"/>
    <m/>
    <m/>
    <m/>
    <m/>
    <m/>
    <m/>
    <m/>
    <m/>
    <m/>
    <m/>
    <n v="10574"/>
    <n v="118447"/>
    <n v="61.69"/>
    <n v="66.09"/>
  </r>
  <r>
    <x v="26"/>
    <x v="26"/>
    <x v="0"/>
    <x v="1"/>
    <x v="12"/>
    <x v="4"/>
    <m/>
    <m/>
    <m/>
    <m/>
    <n v="0"/>
    <m/>
    <m/>
    <m/>
    <m/>
    <m/>
    <m/>
    <m/>
    <m/>
    <m/>
    <m/>
    <m/>
    <m/>
    <m/>
    <m/>
    <n v="150800"/>
    <n v="8601"/>
    <n v="51.2"/>
    <n v="10771.43"/>
  </r>
  <r>
    <x v="100"/>
    <x v="100"/>
    <x v="0"/>
    <x v="12"/>
    <x v="6"/>
    <x v="4"/>
    <m/>
    <m/>
    <m/>
    <m/>
    <n v="0"/>
    <m/>
    <m/>
    <m/>
    <m/>
    <m/>
    <m/>
    <m/>
    <m/>
    <m/>
    <m/>
    <m/>
    <m/>
    <m/>
    <m/>
    <n v="0"/>
    <m/>
    <m/>
    <n v="0"/>
  </r>
  <r>
    <x v="40"/>
    <x v="40"/>
    <x v="11"/>
    <x v="19"/>
    <x v="91"/>
    <x v="1990"/>
    <n v="28685"/>
    <n v="44.27"/>
    <n v="4947.78"/>
    <n v="248477.4"/>
    <n v="29028.13"/>
    <n v="18950"/>
    <n v="29.24"/>
    <n v="537.55999999999995"/>
    <n v="350058.9"/>
    <m/>
    <m/>
    <m/>
    <m/>
    <m/>
    <m/>
    <m/>
    <m/>
    <m/>
    <m/>
    <n v="217700"/>
    <n v="16482"/>
    <n v="25.44"/>
    <n v="4031.48"/>
  </r>
  <r>
    <x v="111"/>
    <x v="111"/>
    <x v="3"/>
    <x v="2"/>
    <x v="57"/>
    <x v="1991"/>
    <n v="59114"/>
    <n v="117.29"/>
    <n v="11331.43"/>
    <n v="442605.6"/>
    <n v="0"/>
    <m/>
    <m/>
    <m/>
    <m/>
    <m/>
    <m/>
    <m/>
    <m/>
    <m/>
    <m/>
    <m/>
    <m/>
    <m/>
    <m/>
    <n v="1171.25"/>
    <n v="4328"/>
    <n v="8.59"/>
    <n v="27.89"/>
  </r>
  <r>
    <x v="118"/>
    <x v="118"/>
    <x v="4"/>
    <x v="7"/>
    <x v="70"/>
    <x v="1992"/>
    <n v="7042"/>
    <n v="11.07"/>
    <n v="1270.1300000000001"/>
    <n v="62604.81"/>
    <n v="3276.89"/>
    <n v="8311"/>
    <n v="13.07"/>
    <n v="61.83"/>
    <n v="39517.03"/>
    <m/>
    <m/>
    <m/>
    <m/>
    <m/>
    <m/>
    <m/>
    <m/>
    <m/>
    <m/>
    <n v="22100"/>
    <n v="1540"/>
    <n v="2.42"/>
    <n v="416.98"/>
  </r>
  <r>
    <x v="209"/>
    <x v="209"/>
    <x v="15"/>
    <x v="2"/>
    <x v="90"/>
    <x v="1993"/>
    <n v="49692"/>
    <n v="121.79"/>
    <n v="9384.7099999999991"/>
    <n v="296744.40000000002"/>
    <n v="0"/>
    <m/>
    <m/>
    <m/>
    <m/>
    <m/>
    <m/>
    <m/>
    <m/>
    <m/>
    <m/>
    <m/>
    <m/>
    <m/>
    <m/>
    <n v="124029"/>
    <n v="11811"/>
    <n v="28.95"/>
    <n v="3647.91"/>
  </r>
  <r>
    <x v="38"/>
    <x v="38"/>
    <x v="2"/>
    <x v="12"/>
    <x v="68"/>
    <x v="1994"/>
    <n v="15561"/>
    <n v="81.05"/>
    <n v="6473.88"/>
    <n v="96331.26"/>
    <n v="2015.52"/>
    <n v="3616"/>
    <n v="18.829999999999998"/>
    <n v="125.97"/>
    <n v="24305.75"/>
    <m/>
    <m/>
    <m/>
    <m/>
    <m/>
    <m/>
    <m/>
    <m/>
    <m/>
    <m/>
    <n v="37"/>
    <n v="182"/>
    <n v="0.95"/>
    <n v="2.31"/>
  </r>
  <r>
    <x v="230"/>
    <x v="230"/>
    <x v="11"/>
    <x v="2"/>
    <x v="2"/>
    <x v="1995"/>
    <n v="79379"/>
    <n v="103.36"/>
    <n v="5335"/>
    <n v="317539.20000000001"/>
    <n v="0"/>
    <m/>
    <m/>
    <m/>
    <m/>
    <m/>
    <m/>
    <m/>
    <m/>
    <m/>
    <m/>
    <m/>
    <m/>
    <m/>
    <m/>
    <n v="417568.24"/>
    <n v="5214"/>
    <n v="6.79"/>
    <n v="6524.5"/>
  </r>
  <r>
    <x v="234"/>
    <x v="234"/>
    <x v="0"/>
    <x v="2"/>
    <x v="20"/>
    <x v="1996"/>
    <n v="22260"/>
    <n v="30.92"/>
    <n v="2435.88"/>
    <n v="135922.29"/>
    <n v="0"/>
    <m/>
    <m/>
    <m/>
    <m/>
    <m/>
    <m/>
    <m/>
    <m/>
    <m/>
    <m/>
    <m/>
    <m/>
    <m/>
    <m/>
    <n v="1.05"/>
    <n v="9929"/>
    <n v="13.79"/>
    <n v="0.02"/>
  </r>
  <r>
    <x v="162"/>
    <x v="162"/>
    <x v="5"/>
    <x v="2"/>
    <x v="29"/>
    <x v="1997"/>
    <n v="78752"/>
    <n v="126.21"/>
    <n v="7827.69"/>
    <n v="378547.20000000001"/>
    <n v="0"/>
    <m/>
    <m/>
    <m/>
    <m/>
    <m/>
    <m/>
    <m/>
    <m/>
    <m/>
    <m/>
    <m/>
    <m/>
    <m/>
    <m/>
    <n v="1379"/>
    <n v="4525"/>
    <n v="7.25"/>
    <n v="26.52"/>
  </r>
  <r>
    <x v="229"/>
    <x v="229"/>
    <x v="6"/>
    <x v="1"/>
    <x v="16"/>
    <x v="4"/>
    <m/>
    <m/>
    <m/>
    <m/>
    <n v="0"/>
    <m/>
    <m/>
    <m/>
    <m/>
    <m/>
    <m/>
    <m/>
    <m/>
    <m/>
    <m/>
    <m/>
    <m/>
    <m/>
    <m/>
    <n v="0"/>
    <m/>
    <m/>
    <n v="0"/>
  </r>
  <r>
    <x v="130"/>
    <x v="130"/>
    <x v="13"/>
    <x v="2"/>
    <x v="9"/>
    <x v="1998"/>
    <n v="30012"/>
    <n v="62.53"/>
    <n v="2685.75"/>
    <n v="99909.9"/>
    <n v="21086.32"/>
    <n v="28067"/>
    <n v="58.47"/>
    <n v="527.16"/>
    <n v="254286.31"/>
    <m/>
    <m/>
    <m/>
    <m/>
    <m/>
    <m/>
    <m/>
    <m/>
    <m/>
    <m/>
    <n v="116500"/>
    <n v="3678"/>
    <n v="7.66"/>
    <n v="2912.5"/>
  </r>
  <r>
    <x v="93"/>
    <x v="93"/>
    <x v="13"/>
    <x v="7"/>
    <x v="20"/>
    <x v="1999"/>
    <n v="59658"/>
    <n v="82.86"/>
    <n v="7063.88"/>
    <n v="394164.69"/>
    <n v="0"/>
    <m/>
    <m/>
    <m/>
    <m/>
    <m/>
    <m/>
    <m/>
    <m/>
    <m/>
    <m/>
    <m/>
    <m/>
    <m/>
    <m/>
    <n v="1193.77"/>
    <n v="5341"/>
    <n v="7.42"/>
    <n v="19.899999999999999"/>
  </r>
  <r>
    <x v="122"/>
    <x v="122"/>
    <x v="8"/>
    <x v="6"/>
    <x v="76"/>
    <x v="2000"/>
    <n v="11152"/>
    <n v="20.65"/>
    <n v="1299.1099999999999"/>
    <n v="54367.8"/>
    <n v="17036.86"/>
    <n v="20781"/>
    <n v="38.479999999999997"/>
    <n v="378.6"/>
    <n v="205452.57"/>
    <m/>
    <m/>
    <m/>
    <m/>
    <m/>
    <m/>
    <m/>
    <m/>
    <m/>
    <m/>
    <n v="2813.58"/>
    <n v="49704"/>
    <n v="92.04"/>
    <n v="62.52"/>
  </r>
  <r>
    <x v="57"/>
    <x v="57"/>
    <x v="0"/>
    <x v="1"/>
    <x v="1"/>
    <x v="2001"/>
    <n v="13"/>
    <n v="0.18"/>
    <n v="1.17"/>
    <n v="6.51"/>
    <n v="0"/>
    <n v="0"/>
    <n v="0"/>
    <m/>
    <m/>
    <m/>
    <m/>
    <m/>
    <m/>
    <m/>
    <m/>
    <m/>
    <m/>
    <m/>
    <m/>
    <n v="520"/>
    <n v="7754"/>
    <n v="107.69"/>
    <n v="86.67"/>
  </r>
  <r>
    <x v="177"/>
    <x v="177"/>
    <x v="8"/>
    <x v="1"/>
    <x v="6"/>
    <x v="4"/>
    <m/>
    <m/>
    <m/>
    <m/>
    <n v="0"/>
    <m/>
    <m/>
    <m/>
    <m/>
    <m/>
    <m/>
    <m/>
    <m/>
    <m/>
    <m/>
    <m/>
    <m/>
    <m/>
    <m/>
    <n v="600729"/>
    <n v="90603"/>
    <n v="943.78"/>
    <n v="75091.13"/>
  </r>
  <r>
    <x v="184"/>
    <x v="184"/>
    <x v="13"/>
    <x v="1"/>
    <x v="6"/>
    <x v="2002"/>
    <n v="987"/>
    <n v="10.28"/>
    <n v="12214.63"/>
    <n v="90876.81"/>
    <n v="36.86"/>
    <n v="71"/>
    <n v="0.74"/>
    <n v="4.6100000000000003"/>
    <n v="444.47"/>
    <m/>
    <m/>
    <m/>
    <m/>
    <m/>
    <m/>
    <m/>
    <m/>
    <m/>
    <m/>
    <n v="0"/>
    <m/>
    <m/>
    <n v="0"/>
  </r>
  <r>
    <x v="164"/>
    <x v="164"/>
    <x v="8"/>
    <x v="2"/>
    <x v="5"/>
    <x v="2003"/>
    <n v="151642"/>
    <n v="157.96"/>
    <n v="9135.7000000000007"/>
    <n v="679696.08"/>
    <n v="0"/>
    <m/>
    <m/>
    <m/>
    <m/>
    <m/>
    <m/>
    <m/>
    <m/>
    <m/>
    <m/>
    <m/>
    <m/>
    <m/>
    <m/>
    <n v="276600"/>
    <n v="15906"/>
    <n v="16.57"/>
    <n v="3457.5"/>
  </r>
  <r>
    <x v="85"/>
    <x v="85"/>
    <x v="0"/>
    <x v="3"/>
    <x v="28"/>
    <x v="2004"/>
    <n v="13327"/>
    <n v="92.55"/>
    <n v="3483.58"/>
    <n v="38876.79"/>
    <n v="4543.16"/>
    <n v="5828"/>
    <n v="40.47"/>
    <n v="378.6"/>
    <n v="54787.35"/>
    <m/>
    <m/>
    <m/>
    <m/>
    <m/>
    <m/>
    <m/>
    <m/>
    <m/>
    <m/>
    <n v="0.77"/>
    <n v="7118"/>
    <n v="49.43"/>
    <n v="0.06"/>
  </r>
  <r>
    <x v="48"/>
    <x v="48"/>
    <x v="10"/>
    <x v="14"/>
    <x v="23"/>
    <x v="2005"/>
    <n v="22582"/>
    <n v="34.22"/>
    <n v="5660.55"/>
    <n v="289536.90000000002"/>
    <n v="40783.71"/>
    <n v="56166"/>
    <n v="85.1"/>
    <n v="741.52"/>
    <n v="491822.94"/>
    <m/>
    <m/>
    <m/>
    <m/>
    <m/>
    <m/>
    <m/>
    <m/>
    <m/>
    <m/>
    <n v="2.82"/>
    <n v="18121"/>
    <n v="27.46"/>
    <n v="0.05"/>
  </r>
  <r>
    <x v="201"/>
    <x v="201"/>
    <x v="9"/>
    <x v="2"/>
    <x v="80"/>
    <x v="2006"/>
    <n v="51630"/>
    <n v="60.6"/>
    <n v="5115.49"/>
    <n v="337776"/>
    <n v="28376.33"/>
    <n v="41645"/>
    <n v="48.88"/>
    <n v="399.67"/>
    <n v="342198.72"/>
    <m/>
    <m/>
    <m/>
    <m/>
    <m/>
    <m/>
    <m/>
    <m/>
    <m/>
    <m/>
    <n v="5.89"/>
    <n v="24101"/>
    <n v="28.29"/>
    <n v="0.08"/>
  </r>
  <r>
    <x v="72"/>
    <x v="72"/>
    <x v="15"/>
    <x v="6"/>
    <x v="4"/>
    <x v="2007"/>
    <n v="139"/>
    <n v="1.65"/>
    <n v="20.71"/>
    <n v="134.85"/>
    <n v="674.1"/>
    <n v="752"/>
    <n v="8.9499999999999993"/>
    <n v="96.3"/>
    <n v="8129.21"/>
    <m/>
    <m/>
    <m/>
    <m/>
    <m/>
    <m/>
    <m/>
    <m/>
    <m/>
    <m/>
    <n v="0"/>
    <n v="8285"/>
    <n v="98.63"/>
    <n v="0"/>
  </r>
  <r>
    <x v="156"/>
    <x v="156"/>
    <x v="4"/>
    <x v="4"/>
    <x v="68"/>
    <x v="2008"/>
    <n v="14189"/>
    <n v="73.900000000000006"/>
    <n v="3247.63"/>
    <n v="48324.66"/>
    <n v="0"/>
    <m/>
    <m/>
    <m/>
    <m/>
    <m/>
    <m/>
    <m/>
    <m/>
    <m/>
    <n v="4409"/>
    <n v="14436"/>
    <n v="75.19"/>
    <n v="275"/>
    <n v="98691.06"/>
    <n v="556.11"/>
    <n v="6625"/>
    <n v="34.51"/>
    <n v="34.76"/>
  </r>
  <r>
    <x v="75"/>
    <x v="75"/>
    <x v="15"/>
    <x v="3"/>
    <x v="51"/>
    <x v="4"/>
    <m/>
    <m/>
    <m/>
    <m/>
    <n v="0"/>
    <m/>
    <m/>
    <m/>
    <m/>
    <m/>
    <m/>
    <m/>
    <m/>
    <m/>
    <n v="1120"/>
    <n v="4276"/>
    <n v="356.33"/>
    <n v="1120"/>
    <n v="25070.080000000002"/>
    <n v="12700"/>
    <n v="547"/>
    <n v="45.58"/>
    <n v="12700"/>
  </r>
  <r>
    <x v="50"/>
    <x v="50"/>
    <x v="11"/>
    <x v="2"/>
    <x v="29"/>
    <x v="2009"/>
    <n v="76798"/>
    <n v="123.07"/>
    <n v="11603.21"/>
    <n v="561131.31000000006"/>
    <n v="0"/>
    <m/>
    <m/>
    <m/>
    <m/>
    <m/>
    <m/>
    <m/>
    <m/>
    <m/>
    <m/>
    <m/>
    <m/>
    <m/>
    <m/>
    <n v="867000"/>
    <n v="16367"/>
    <n v="26.23"/>
    <n v="16673.080000000002"/>
  </r>
  <r>
    <x v="17"/>
    <x v="17"/>
    <x v="1"/>
    <x v="2"/>
    <x v="76"/>
    <x v="2010"/>
    <n v="12054"/>
    <n v="22.32"/>
    <n v="2061.67"/>
    <n v="86280.75"/>
    <n v="38301.65"/>
    <n v="48193"/>
    <n v="89.25"/>
    <n v="851.15"/>
    <n v="461891.07"/>
    <m/>
    <m/>
    <m/>
    <m/>
    <m/>
    <m/>
    <m/>
    <m/>
    <m/>
    <m/>
    <n v="1.19"/>
    <n v="6282"/>
    <n v="11.63"/>
    <n v="0.03"/>
  </r>
  <r>
    <x v="101"/>
    <x v="101"/>
    <x v="6"/>
    <x v="6"/>
    <x v="6"/>
    <x v="4"/>
    <m/>
    <m/>
    <m/>
    <m/>
    <n v="0"/>
    <m/>
    <m/>
    <m/>
    <m/>
    <m/>
    <m/>
    <m/>
    <m/>
    <m/>
    <m/>
    <m/>
    <m/>
    <m/>
    <m/>
    <n v="53.07"/>
    <n v="6150"/>
    <n v="64.06"/>
    <n v="6.63"/>
  </r>
  <r>
    <x v="17"/>
    <x v="17"/>
    <x v="13"/>
    <x v="12"/>
    <x v="71"/>
    <x v="4"/>
    <m/>
    <m/>
    <m/>
    <m/>
    <n v="0"/>
    <m/>
    <m/>
    <m/>
    <m/>
    <m/>
    <m/>
    <m/>
    <m/>
    <m/>
    <m/>
    <m/>
    <m/>
    <m/>
    <m/>
    <n v="0"/>
    <m/>
    <m/>
    <n v="0"/>
  </r>
  <r>
    <x v="12"/>
    <x v="12"/>
    <x v="11"/>
    <x v="27"/>
    <x v="21"/>
    <x v="2011"/>
    <n v="23075"/>
    <n v="80.12"/>
    <n v="6354.17"/>
    <n v="141825"/>
    <n v="2725.51"/>
    <n v="3970"/>
    <n v="13.78"/>
    <n v="113.56"/>
    <n v="32867.730000000003"/>
    <m/>
    <m/>
    <m/>
    <m/>
    <m/>
    <m/>
    <m/>
    <m/>
    <m/>
    <m/>
    <n v="1142"/>
    <n v="15609"/>
    <n v="54.2"/>
    <n v="47.58"/>
  </r>
  <r>
    <x v="195"/>
    <x v="195"/>
    <x v="7"/>
    <x v="1"/>
    <x v="11"/>
    <x v="2012"/>
    <n v="104"/>
    <n v="0.87"/>
    <n v="27.9"/>
    <n v="259.47000000000003"/>
    <n v="0"/>
    <m/>
    <m/>
    <m/>
    <m/>
    <m/>
    <m/>
    <m/>
    <m/>
    <m/>
    <m/>
    <m/>
    <m/>
    <m/>
    <m/>
    <n v="423.77"/>
    <n v="2309"/>
    <n v="19.239999999999998"/>
    <n v="42.38"/>
  </r>
  <r>
    <x v="7"/>
    <x v="7"/>
    <x v="0"/>
    <x v="2"/>
    <x v="69"/>
    <x v="2013"/>
    <n v="59618"/>
    <n v="85.66"/>
    <n v="6233.86"/>
    <n v="336254.52"/>
    <n v="28235.69"/>
    <n v="36347"/>
    <n v="52.22"/>
    <n v="486.82"/>
    <n v="340502.7"/>
    <m/>
    <m/>
    <m/>
    <m/>
    <m/>
    <m/>
    <m/>
    <m/>
    <m/>
    <m/>
    <n v="3189.63"/>
    <n v="20459"/>
    <n v="29.4"/>
    <n v="54.99"/>
  </r>
  <r>
    <x v="147"/>
    <x v="147"/>
    <x v="4"/>
    <x v="5"/>
    <x v="87"/>
    <x v="2014"/>
    <n v="173434"/>
    <n v="111.18"/>
    <n v="5908.85"/>
    <n v="714379.5"/>
    <n v="4893.3100000000004"/>
    <n v="6300"/>
    <n v="4.04"/>
    <n v="37.64"/>
    <n v="59009.86"/>
    <m/>
    <m/>
    <m/>
    <m/>
    <m/>
    <m/>
    <m/>
    <m/>
    <m/>
    <m/>
    <n v="3283"/>
    <n v="39515"/>
    <n v="25.33"/>
    <n v="25.25"/>
  </r>
  <r>
    <x v="167"/>
    <x v="167"/>
    <x v="14"/>
    <x v="1"/>
    <x v="28"/>
    <x v="4"/>
    <m/>
    <m/>
    <m/>
    <m/>
    <n v="15"/>
    <n v="23"/>
    <n v="0.16"/>
    <m/>
    <m/>
    <m/>
    <m/>
    <m/>
    <m/>
    <m/>
    <m/>
    <m/>
    <m/>
    <m/>
    <m/>
    <n v="0"/>
    <m/>
    <m/>
    <n v="0"/>
  </r>
  <r>
    <x v="144"/>
    <x v="144"/>
    <x v="10"/>
    <x v="1"/>
    <x v="16"/>
    <x v="2015"/>
    <n v="16"/>
    <n v="0.33"/>
    <n v="31.5"/>
    <n v="117.18"/>
    <n v="0"/>
    <m/>
    <m/>
    <m/>
    <m/>
    <m/>
    <m/>
    <m/>
    <m/>
    <m/>
    <n v="704"/>
    <n v="1423"/>
    <n v="29.65"/>
    <n v="176"/>
    <n v="15758.34"/>
    <n v="416.69"/>
    <n v="9666"/>
    <n v="201.38"/>
    <n v="104.17"/>
  </r>
  <r>
    <x v="18"/>
    <x v="18"/>
    <x v="3"/>
    <x v="5"/>
    <x v="9"/>
    <x v="2016"/>
    <n v="6586"/>
    <n v="13.72"/>
    <n v="814.2"/>
    <n v="30288.240000000002"/>
    <n v="20622.7"/>
    <n v="30591"/>
    <n v="63.73"/>
    <n v="515.57000000000005"/>
    <n v="248695.28"/>
    <m/>
    <m/>
    <m/>
    <m/>
    <m/>
    <m/>
    <m/>
    <m/>
    <m/>
    <m/>
    <n v="94000"/>
    <n v="9681"/>
    <n v="20.170000000000002"/>
    <n v="2350"/>
  </r>
  <r>
    <x v="12"/>
    <x v="12"/>
    <x v="15"/>
    <x v="18"/>
    <x v="19"/>
    <x v="4"/>
    <m/>
    <m/>
    <m/>
    <m/>
    <n v="0"/>
    <m/>
    <m/>
    <m/>
    <m/>
    <m/>
    <m/>
    <m/>
    <m/>
    <m/>
    <m/>
    <m/>
    <m/>
    <m/>
    <m/>
    <n v="1397"/>
    <n v="18040"/>
    <n v="100.22"/>
    <n v="93.13"/>
  </r>
  <r>
    <x v="15"/>
    <x v="15"/>
    <x v="11"/>
    <x v="6"/>
    <x v="16"/>
    <x v="4"/>
    <m/>
    <m/>
    <m/>
    <m/>
    <n v="0"/>
    <m/>
    <m/>
    <m/>
    <m/>
    <n v="376"/>
    <n v="724"/>
    <n v="15.08"/>
    <n v="94"/>
    <n v="4763.54"/>
    <n v="1411"/>
    <n v="4477"/>
    <n v="93.27"/>
    <n v="352"/>
    <n v="31583.82"/>
    <n v="8208"/>
    <n v="11063"/>
    <n v="230.48"/>
    <n v="2052"/>
  </r>
  <r>
    <x v="15"/>
    <x v="15"/>
    <x v="7"/>
    <x v="7"/>
    <x v="31"/>
    <x v="2017"/>
    <n v="3875"/>
    <n v="16.149999999999999"/>
    <n v="2000"/>
    <n v="37200"/>
    <n v="0"/>
    <m/>
    <m/>
    <m/>
    <m/>
    <m/>
    <m/>
    <m/>
    <m/>
    <m/>
    <n v="4239"/>
    <n v="4465"/>
    <n v="18.600000000000001"/>
    <n v="211"/>
    <n v="94885.78"/>
    <n v="397740"/>
    <n v="9396"/>
    <n v="39.15"/>
    <n v="19887"/>
  </r>
  <r>
    <x v="35"/>
    <x v="35"/>
    <x v="12"/>
    <x v="7"/>
    <x v="137"/>
    <x v="2018"/>
    <n v="42286"/>
    <n v="57.77"/>
    <n v="4122.49"/>
    <n v="233868.96"/>
    <n v="16450.05"/>
    <n v="21856"/>
    <n v="29.86"/>
    <m/>
    <m/>
    <m/>
    <m/>
    <m/>
    <m/>
    <m/>
    <m/>
    <m/>
    <m/>
    <m/>
    <m/>
    <n v="0"/>
    <m/>
    <m/>
    <n v="0"/>
  </r>
  <r>
    <x v="3"/>
    <x v="3"/>
    <x v="5"/>
    <x v="0"/>
    <x v="3"/>
    <x v="2019"/>
    <n v="131043"/>
    <n v="151.66999999999999"/>
    <n v="10618.89"/>
    <n v="711040.8"/>
    <n v="0"/>
    <m/>
    <m/>
    <m/>
    <m/>
    <m/>
    <m/>
    <m/>
    <m/>
    <m/>
    <m/>
    <m/>
    <m/>
    <m/>
    <m/>
    <n v="300478"/>
    <n v="18015"/>
    <n v="20.85"/>
    <n v="4173.3100000000004"/>
  </r>
  <r>
    <x v="12"/>
    <x v="12"/>
    <x v="0"/>
    <x v="0"/>
    <x v="1"/>
    <x v="4"/>
    <m/>
    <m/>
    <m/>
    <m/>
    <n v="0"/>
    <m/>
    <m/>
    <m/>
    <m/>
    <m/>
    <m/>
    <m/>
    <m/>
    <m/>
    <m/>
    <m/>
    <m/>
    <m/>
    <m/>
    <n v="0"/>
    <m/>
    <m/>
    <n v="0"/>
  </r>
  <r>
    <x v="3"/>
    <x v="3"/>
    <x v="12"/>
    <x v="25"/>
    <x v="6"/>
    <x v="4"/>
    <m/>
    <m/>
    <m/>
    <m/>
    <n v="0"/>
    <m/>
    <m/>
    <m/>
    <m/>
    <m/>
    <m/>
    <m/>
    <m/>
    <m/>
    <m/>
    <m/>
    <m/>
    <m/>
    <m/>
    <n v="0"/>
    <m/>
    <m/>
    <n v="0"/>
  </r>
  <r>
    <x v="53"/>
    <x v="53"/>
    <x v="3"/>
    <x v="13"/>
    <x v="1"/>
    <x v="4"/>
    <m/>
    <m/>
    <m/>
    <m/>
    <n v="0"/>
    <m/>
    <m/>
    <m/>
    <m/>
    <m/>
    <m/>
    <m/>
    <m/>
    <m/>
    <m/>
    <m/>
    <m/>
    <m/>
    <m/>
    <n v="0"/>
    <m/>
    <m/>
    <n v="0"/>
  </r>
  <r>
    <x v="81"/>
    <x v="81"/>
    <x v="7"/>
    <x v="1"/>
    <x v="16"/>
    <x v="4"/>
    <m/>
    <m/>
    <m/>
    <m/>
    <n v="0"/>
    <m/>
    <m/>
    <m/>
    <m/>
    <m/>
    <m/>
    <m/>
    <m/>
    <m/>
    <m/>
    <m/>
    <m/>
    <m/>
    <m/>
    <n v="33"/>
    <n v="1235"/>
    <n v="25.73"/>
    <n v="8.25"/>
  </r>
  <r>
    <x v="33"/>
    <x v="33"/>
    <x v="14"/>
    <x v="0"/>
    <x v="75"/>
    <x v="2020"/>
    <n v="149138"/>
    <n v="121.84"/>
    <n v="11548.24"/>
    <n v="1095465.6000000001"/>
    <n v="10792.43"/>
    <n v="13794"/>
    <n v="11.27"/>
    <n v="105.81"/>
    <n v="130149.21"/>
    <m/>
    <m/>
    <m/>
    <m/>
    <m/>
    <m/>
    <m/>
    <m/>
    <m/>
    <m/>
    <n v="112384.15"/>
    <n v="19460"/>
    <n v="15.9"/>
    <n v="1101.81"/>
  </r>
  <r>
    <x v="125"/>
    <x v="125"/>
    <x v="14"/>
    <x v="1"/>
    <x v="1"/>
    <x v="4"/>
    <m/>
    <m/>
    <m/>
    <m/>
    <n v="0"/>
    <m/>
    <m/>
    <m/>
    <m/>
    <m/>
    <m/>
    <m/>
    <m/>
    <m/>
    <m/>
    <m/>
    <m/>
    <m/>
    <m/>
    <n v="0"/>
    <m/>
    <m/>
    <n v="0"/>
  </r>
  <r>
    <x v="72"/>
    <x v="72"/>
    <x v="13"/>
    <x v="13"/>
    <x v="6"/>
    <x v="4"/>
    <m/>
    <m/>
    <m/>
    <m/>
    <n v="0"/>
    <m/>
    <m/>
    <m/>
    <m/>
    <m/>
    <m/>
    <m/>
    <m/>
    <m/>
    <m/>
    <m/>
    <m/>
    <m/>
    <m/>
    <n v="88100"/>
    <n v="3263"/>
    <n v="33.99"/>
    <n v="11012.5"/>
  </r>
  <r>
    <x v="185"/>
    <x v="185"/>
    <x v="13"/>
    <x v="7"/>
    <x v="9"/>
    <x v="2021"/>
    <n v="4313"/>
    <n v="8.99"/>
    <n v="608"/>
    <n v="22617.599999999999"/>
    <n v="13329.78"/>
    <n v="22779"/>
    <n v="47.46"/>
    <n v="333.24"/>
    <n v="160747.78"/>
    <m/>
    <m/>
    <m/>
    <m/>
    <m/>
    <m/>
    <m/>
    <m/>
    <m/>
    <m/>
    <n v="120400"/>
    <n v="15937"/>
    <n v="33.200000000000003"/>
    <n v="3010"/>
  </r>
  <r>
    <x v="0"/>
    <x v="0"/>
    <x v="8"/>
    <x v="4"/>
    <x v="96"/>
    <x v="2022"/>
    <n v="65373"/>
    <n v="41.59"/>
    <n v="2589.1799999999998"/>
    <n v="315440.19"/>
    <n v="64910"/>
    <n v="91161"/>
    <n v="57.99"/>
    <m/>
    <m/>
    <m/>
    <m/>
    <m/>
    <m/>
    <m/>
    <m/>
    <m/>
    <m/>
    <m/>
    <m/>
    <n v="3907"/>
    <n v="30956"/>
    <n v="19.690000000000001"/>
    <n v="29.82"/>
  </r>
  <r>
    <x v="98"/>
    <x v="98"/>
    <x v="5"/>
    <x v="2"/>
    <x v="2"/>
    <x v="4"/>
    <n v="0"/>
    <n v="0"/>
    <m/>
    <m/>
    <n v="0"/>
    <m/>
    <m/>
    <m/>
    <m/>
    <m/>
    <m/>
    <m/>
    <m/>
    <m/>
    <m/>
    <m/>
    <m/>
    <m/>
    <m/>
    <n v="0"/>
    <m/>
    <m/>
    <n v="0"/>
  </r>
  <r>
    <x v="22"/>
    <x v="22"/>
    <x v="3"/>
    <x v="11"/>
    <x v="91"/>
    <x v="4"/>
    <m/>
    <m/>
    <m/>
    <m/>
    <n v="0"/>
    <m/>
    <m/>
    <m/>
    <m/>
    <m/>
    <m/>
    <m/>
    <m/>
    <m/>
    <m/>
    <m/>
    <m/>
    <m/>
    <m/>
    <n v="570.67999999999995"/>
    <n v="41539"/>
    <n v="64.099999999999994"/>
    <n v="10.57"/>
  </r>
  <r>
    <x v="1"/>
    <x v="1"/>
    <x v="1"/>
    <x v="2"/>
    <x v="30"/>
    <x v="2023"/>
    <n v="26435"/>
    <n v="45.89"/>
    <n v="4077.08"/>
    <n v="182001"/>
    <n v="0"/>
    <m/>
    <m/>
    <m/>
    <m/>
    <m/>
    <m/>
    <m/>
    <m/>
    <m/>
    <m/>
    <m/>
    <m/>
    <m/>
    <m/>
    <n v="78.28"/>
    <n v="2710"/>
    <n v="4.7"/>
    <n v="1.63"/>
  </r>
  <r>
    <x v="101"/>
    <x v="101"/>
    <x v="14"/>
    <x v="5"/>
    <x v="9"/>
    <x v="2024"/>
    <n v="24979"/>
    <n v="52.04"/>
    <n v="4874"/>
    <n v="181312.8"/>
    <n v="17303.91"/>
    <n v="21132"/>
    <n v="44.03"/>
    <n v="432.6"/>
    <n v="208673.05"/>
    <m/>
    <m/>
    <m/>
    <m/>
    <m/>
    <m/>
    <m/>
    <m/>
    <m/>
    <m/>
    <n v="117524"/>
    <n v="15178"/>
    <n v="31.62"/>
    <n v="2938.1"/>
  </r>
  <r>
    <x v="83"/>
    <x v="83"/>
    <x v="1"/>
    <x v="0"/>
    <x v="54"/>
    <x v="2025"/>
    <n v="16028"/>
    <n v="46.06"/>
    <n v="4274.21"/>
    <n v="115275.36"/>
    <n v="11865.18"/>
    <n v="13523"/>
    <n v="38.86"/>
    <n v="409.14"/>
    <n v="143085.76000000001"/>
    <m/>
    <m/>
    <m/>
    <m/>
    <m/>
    <m/>
    <m/>
    <m/>
    <m/>
    <m/>
    <n v="863"/>
    <n v="7199"/>
    <n v="20.69"/>
    <n v="29.76"/>
  </r>
  <r>
    <x v="12"/>
    <x v="12"/>
    <x v="8"/>
    <x v="2"/>
    <x v="9"/>
    <x v="2026"/>
    <n v="9016"/>
    <n v="18.78"/>
    <n v="1228.2"/>
    <n v="45689.04"/>
    <n v="0"/>
    <m/>
    <m/>
    <m/>
    <m/>
    <m/>
    <m/>
    <m/>
    <m/>
    <m/>
    <m/>
    <m/>
    <m/>
    <m/>
    <m/>
    <n v="261"/>
    <n v="4202"/>
    <n v="8.75"/>
    <n v="6.53"/>
  </r>
  <r>
    <x v="123"/>
    <x v="123"/>
    <x v="2"/>
    <x v="1"/>
    <x v="6"/>
    <x v="2027"/>
    <n v="283"/>
    <n v="2.95"/>
    <n v="148.75"/>
    <n v="1106.7"/>
    <n v="246"/>
    <n v="629"/>
    <n v="6.55"/>
    <m/>
    <m/>
    <m/>
    <m/>
    <m/>
    <m/>
    <m/>
    <m/>
    <m/>
    <m/>
    <m/>
    <m/>
    <n v="69900"/>
    <n v="1646"/>
    <n v="17.149999999999999"/>
    <n v="8737.5"/>
  </r>
  <r>
    <x v="209"/>
    <x v="209"/>
    <x v="5"/>
    <x v="28"/>
    <x v="1"/>
    <x v="4"/>
    <m/>
    <m/>
    <m/>
    <m/>
    <n v="0"/>
    <m/>
    <m/>
    <m/>
    <m/>
    <m/>
    <m/>
    <m/>
    <m/>
    <m/>
    <m/>
    <m/>
    <m/>
    <m/>
    <m/>
    <n v="0"/>
    <m/>
    <m/>
    <n v="0"/>
  </r>
  <r>
    <x v="224"/>
    <x v="224"/>
    <x v="2"/>
    <x v="2"/>
    <x v="9"/>
    <x v="2028"/>
    <n v="40996"/>
    <n v="85.41"/>
    <n v="8777.25"/>
    <n v="326513.7"/>
    <n v="0"/>
    <m/>
    <m/>
    <m/>
    <m/>
    <m/>
    <m/>
    <m/>
    <m/>
    <m/>
    <m/>
    <m/>
    <m/>
    <m/>
    <m/>
    <n v="98.12"/>
    <n v="1826"/>
    <n v="3.8"/>
    <n v="2.4500000000000002"/>
  </r>
  <r>
    <x v="176"/>
    <x v="176"/>
    <x v="9"/>
    <x v="4"/>
    <x v="12"/>
    <x v="2029"/>
    <n v="123"/>
    <n v="0.73"/>
    <n v="43"/>
    <n v="559.86"/>
    <n v="67.900000000000006"/>
    <n v="128"/>
    <n v="0.76"/>
    <n v="4.8499999999999996"/>
    <n v="818.77"/>
    <m/>
    <m/>
    <m/>
    <m/>
    <m/>
    <m/>
    <m/>
    <m/>
    <m/>
    <m/>
    <n v="129.46"/>
    <n v="3812"/>
    <n v="22.69"/>
    <n v="9.25"/>
  </r>
  <r>
    <x v="21"/>
    <x v="21"/>
    <x v="9"/>
    <x v="14"/>
    <x v="2"/>
    <x v="2030"/>
    <n v="38539"/>
    <n v="50.18"/>
    <n v="4100"/>
    <n v="244032"/>
    <n v="17516"/>
    <n v="31453"/>
    <n v="40.950000000000003"/>
    <m/>
    <m/>
    <m/>
    <m/>
    <m/>
    <m/>
    <m/>
    <m/>
    <m/>
    <m/>
    <m/>
    <m/>
    <n v="2142.2399999999998"/>
    <n v="21073"/>
    <n v="27.44"/>
    <n v="33.47"/>
  </r>
  <r>
    <x v="119"/>
    <x v="119"/>
    <x v="6"/>
    <x v="11"/>
    <x v="17"/>
    <x v="2031"/>
    <n v="7155"/>
    <n v="11.93"/>
    <n v="874.5"/>
    <n v="40664.25"/>
    <n v="9.6999999999999993"/>
    <n v="32"/>
    <n v="0.05"/>
    <n v="0.19"/>
    <n v="116.97"/>
    <m/>
    <m/>
    <m/>
    <m/>
    <m/>
    <m/>
    <m/>
    <m/>
    <m/>
    <m/>
    <n v="949007"/>
    <n v="104960"/>
    <n v="174.93"/>
    <n v="18980.14"/>
  </r>
  <r>
    <x v="121"/>
    <x v="121"/>
    <x v="3"/>
    <x v="4"/>
    <x v="42"/>
    <x v="4"/>
    <m/>
    <m/>
    <m/>
    <m/>
    <n v="0"/>
    <m/>
    <m/>
    <m/>
    <m/>
    <m/>
    <m/>
    <m/>
    <m/>
    <m/>
    <m/>
    <m/>
    <m/>
    <m/>
    <m/>
    <n v="227900"/>
    <n v="17621"/>
    <n v="48.95"/>
    <n v="7596.67"/>
  </r>
  <r>
    <x v="3"/>
    <x v="3"/>
    <x v="9"/>
    <x v="27"/>
    <x v="68"/>
    <x v="4"/>
    <m/>
    <m/>
    <m/>
    <m/>
    <n v="0"/>
    <m/>
    <m/>
    <m/>
    <m/>
    <m/>
    <m/>
    <m/>
    <m/>
    <m/>
    <m/>
    <m/>
    <m/>
    <m/>
    <m/>
    <n v="0"/>
    <m/>
    <m/>
    <n v="0"/>
  </r>
  <r>
    <x v="35"/>
    <x v="35"/>
    <x v="2"/>
    <x v="4"/>
    <x v="132"/>
    <x v="2032"/>
    <n v="64088"/>
    <n v="26.18"/>
    <n v="1951.47"/>
    <n v="370232.07"/>
    <n v="195952.47"/>
    <n v="323736"/>
    <n v="132.25"/>
    <n v="960.55"/>
    <n v="2363049.66"/>
    <m/>
    <m/>
    <m/>
    <m/>
    <m/>
    <m/>
    <m/>
    <m/>
    <m/>
    <m/>
    <n v="31536"/>
    <n v="179880"/>
    <n v="73.48"/>
    <n v="154.59"/>
  </r>
  <r>
    <x v="25"/>
    <x v="25"/>
    <x v="14"/>
    <x v="18"/>
    <x v="16"/>
    <x v="2033"/>
    <n v="5758"/>
    <n v="119.96"/>
    <n v="10650"/>
    <n v="39618"/>
    <n v="5141.6099999999997"/>
    <n v="7604"/>
    <n v="158.41999999999999"/>
    <n v="1285.4000000000001"/>
    <n v="62004.22"/>
    <m/>
    <m/>
    <m/>
    <m/>
    <m/>
    <m/>
    <m/>
    <m/>
    <m/>
    <m/>
    <n v="500"/>
    <n v="3038"/>
    <n v="63.29"/>
    <n v="125"/>
  </r>
  <r>
    <x v="95"/>
    <x v="95"/>
    <x v="7"/>
    <x v="7"/>
    <x v="30"/>
    <x v="2034"/>
    <n v="50365"/>
    <n v="87.44"/>
    <n v="4205.9399999999996"/>
    <n v="187753.05"/>
    <n v="0"/>
    <m/>
    <m/>
    <m/>
    <m/>
    <m/>
    <m/>
    <m/>
    <m/>
    <m/>
    <m/>
    <m/>
    <m/>
    <m/>
    <m/>
    <n v="226000"/>
    <n v="4435"/>
    <n v="7.7"/>
    <n v="4708.33"/>
  </r>
  <r>
    <x v="67"/>
    <x v="67"/>
    <x v="1"/>
    <x v="1"/>
    <x v="6"/>
    <x v="2035"/>
    <n v="559"/>
    <n v="5.82"/>
    <n v="367.13"/>
    <n v="2731.41"/>
    <n v="0"/>
    <m/>
    <m/>
    <m/>
    <m/>
    <m/>
    <m/>
    <m/>
    <m/>
    <m/>
    <m/>
    <m/>
    <m/>
    <m/>
    <m/>
    <n v="59900"/>
    <n v="4659"/>
    <n v="48.53"/>
    <n v="7487.5"/>
  </r>
  <r>
    <x v="87"/>
    <x v="87"/>
    <x v="10"/>
    <x v="11"/>
    <x v="9"/>
    <x v="2036"/>
    <n v="2234"/>
    <n v="4.6500000000000004"/>
    <n v="396.53"/>
    <n v="14750.73"/>
    <n v="1661.97"/>
    <n v="2575"/>
    <n v="5.36"/>
    <n v="41.55"/>
    <n v="20042.18"/>
    <m/>
    <m/>
    <m/>
    <m/>
    <m/>
    <n v="883"/>
    <n v="1651"/>
    <n v="3.44"/>
    <n v="22"/>
    <n v="19765.07"/>
    <n v="7119"/>
    <n v="46659"/>
    <n v="97.21"/>
    <n v="177.98"/>
  </r>
  <r>
    <x v="27"/>
    <x v="27"/>
    <x v="2"/>
    <x v="5"/>
    <x v="20"/>
    <x v="39"/>
    <n v="15204"/>
    <n v="21.12"/>
    <n v="1684"/>
    <n v="93967.2"/>
    <n v="0"/>
    <m/>
    <m/>
    <m/>
    <m/>
    <m/>
    <m/>
    <m/>
    <m/>
    <m/>
    <n v="5372"/>
    <n v="10044"/>
    <n v="13.95"/>
    <n v="89"/>
    <n v="120246.85"/>
    <n v="1.35"/>
    <n v="2395"/>
    <n v="3.33"/>
    <n v="0.02"/>
  </r>
  <r>
    <x v="17"/>
    <x v="17"/>
    <x v="14"/>
    <x v="6"/>
    <x v="15"/>
    <x v="4"/>
    <m/>
    <m/>
    <m/>
    <m/>
    <n v="0"/>
    <m/>
    <m/>
    <m/>
    <m/>
    <m/>
    <m/>
    <m/>
    <m/>
    <m/>
    <m/>
    <m/>
    <m/>
    <m/>
    <m/>
    <n v="66700"/>
    <n v="9309"/>
    <n v="21.55"/>
    <n v="1852.78"/>
  </r>
  <r>
    <x v="216"/>
    <x v="216"/>
    <x v="14"/>
    <x v="2"/>
    <x v="38"/>
    <x v="2037"/>
    <n v="86032"/>
    <n v="128.02000000000001"/>
    <n v="10737.14"/>
    <n v="559190.4"/>
    <n v="0"/>
    <m/>
    <m/>
    <m/>
    <m/>
    <m/>
    <m/>
    <m/>
    <m/>
    <m/>
    <m/>
    <m/>
    <m/>
    <m/>
    <m/>
    <n v="0"/>
    <m/>
    <m/>
    <n v="0"/>
  </r>
  <r>
    <x v="76"/>
    <x v="76"/>
    <x v="6"/>
    <x v="14"/>
    <x v="75"/>
    <x v="2038"/>
    <n v="32505"/>
    <n v="26.56"/>
    <n v="2579.1999999999998"/>
    <n v="244662.54"/>
    <n v="48988.08"/>
    <n v="52785"/>
    <n v="43.13"/>
    <n v="480.28"/>
    <n v="590761.94999999995"/>
    <m/>
    <m/>
    <m/>
    <m/>
    <m/>
    <m/>
    <m/>
    <m/>
    <m/>
    <m/>
    <n v="568000"/>
    <n v="27530"/>
    <n v="22.49"/>
    <n v="5568.63"/>
  </r>
  <r>
    <x v="225"/>
    <x v="225"/>
    <x v="12"/>
    <x v="1"/>
    <x v="6"/>
    <x v="2039"/>
    <n v="3223"/>
    <n v="33.57"/>
    <n v="3026.25"/>
    <n v="22515.3"/>
    <n v="0"/>
    <m/>
    <m/>
    <m/>
    <m/>
    <m/>
    <m/>
    <m/>
    <m/>
    <m/>
    <m/>
    <m/>
    <m/>
    <m/>
    <m/>
    <n v="641.66999999999996"/>
    <n v="6259"/>
    <n v="65.2"/>
    <n v="80.209999999999994"/>
  </r>
  <r>
    <x v="119"/>
    <x v="119"/>
    <x v="1"/>
    <x v="5"/>
    <x v="139"/>
    <x v="2040"/>
    <n v="104644"/>
    <n v="32.42"/>
    <n v="4808.5"/>
    <n v="1202941.98"/>
    <n v="17880.7"/>
    <n v="21367"/>
    <n v="6.62"/>
    <n v="66.47"/>
    <n v="215628.71"/>
    <m/>
    <m/>
    <m/>
    <m/>
    <m/>
    <m/>
    <m/>
    <m/>
    <m/>
    <m/>
    <n v="1247556"/>
    <n v="81591"/>
    <n v="25.28"/>
    <n v="4637.75"/>
  </r>
  <r>
    <x v="77"/>
    <x v="77"/>
    <x v="0"/>
    <x v="2"/>
    <x v="9"/>
    <x v="2041"/>
    <n v="17481"/>
    <n v="36.42"/>
    <n v="2167.4499999999998"/>
    <n v="80629.14"/>
    <n v="14944"/>
    <n v="26190"/>
    <n v="54.56"/>
    <n v="373.6"/>
    <n v="180214.18"/>
    <m/>
    <m/>
    <m/>
    <m/>
    <m/>
    <m/>
    <m/>
    <m/>
    <m/>
    <m/>
    <n v="902.35"/>
    <n v="6575"/>
    <n v="13.7"/>
    <n v="22.56"/>
  </r>
  <r>
    <x v="127"/>
    <x v="127"/>
    <x v="13"/>
    <x v="1"/>
    <x v="28"/>
    <x v="2042"/>
    <n v="417"/>
    <n v="2.9"/>
    <n v="97.67"/>
    <n v="1089.96"/>
    <n v="0"/>
    <m/>
    <m/>
    <m/>
    <m/>
    <m/>
    <m/>
    <m/>
    <m/>
    <m/>
    <n v="531"/>
    <n v="1272"/>
    <n v="8.83"/>
    <n v="44"/>
    <n v="11885.9"/>
    <n v="100.84"/>
    <n v="5426"/>
    <n v="37.68"/>
    <n v="8.4"/>
  </r>
  <r>
    <x v="221"/>
    <x v="221"/>
    <x v="15"/>
    <x v="2"/>
    <x v="30"/>
    <x v="2043"/>
    <n v="59457"/>
    <n v="103.22"/>
    <n v="7466.67"/>
    <n v="333312"/>
    <n v="0"/>
    <m/>
    <m/>
    <m/>
    <m/>
    <m/>
    <m/>
    <m/>
    <m/>
    <m/>
    <m/>
    <m/>
    <m/>
    <m/>
    <m/>
    <n v="127520"/>
    <n v="7415"/>
    <n v="12.87"/>
    <n v="2656.67"/>
  </r>
  <r>
    <x v="73"/>
    <x v="73"/>
    <x v="6"/>
    <x v="16"/>
    <x v="3"/>
    <x v="2044"/>
    <n v="68504"/>
    <n v="79.290000000000006"/>
    <n v="7423.92"/>
    <n v="497105.46"/>
    <n v="5195.93"/>
    <n v="8678"/>
    <n v="10.039999999999999"/>
    <n v="72.17"/>
    <n v="62659.23"/>
    <m/>
    <m/>
    <m/>
    <m/>
    <m/>
    <m/>
    <m/>
    <m/>
    <m/>
    <m/>
    <n v="226630"/>
    <n v="15758"/>
    <n v="18.239999999999998"/>
    <n v="3147.64"/>
  </r>
  <r>
    <x v="72"/>
    <x v="72"/>
    <x v="14"/>
    <x v="5"/>
    <x v="102"/>
    <x v="2045"/>
    <n v="81143"/>
    <n v="65.650000000000006"/>
    <n v="6680.98"/>
    <n v="639971.13"/>
    <n v="48386.03"/>
    <n v="45940"/>
    <n v="37.17"/>
    <n v="469.77"/>
    <n v="583501.68999999994"/>
    <m/>
    <m/>
    <m/>
    <m/>
    <m/>
    <m/>
    <m/>
    <m/>
    <m/>
    <m/>
    <n v="467099"/>
    <n v="15153"/>
    <n v="12.26"/>
    <n v="4534.9399999999996"/>
  </r>
  <r>
    <x v="64"/>
    <x v="64"/>
    <x v="2"/>
    <x v="1"/>
    <x v="11"/>
    <x v="2046"/>
    <n v="904"/>
    <n v="7.53"/>
    <n v="406.3"/>
    <n v="3778.59"/>
    <n v="16.489999999999998"/>
    <n v="381"/>
    <n v="3.18"/>
    <n v="1.65"/>
    <n v="198.84"/>
    <m/>
    <m/>
    <m/>
    <m/>
    <m/>
    <n v="100"/>
    <n v="199"/>
    <n v="1.66"/>
    <n v="10"/>
    <n v="2238.4"/>
    <n v="140800"/>
    <n v="8828"/>
    <n v="73.569999999999993"/>
    <n v="14080"/>
  </r>
  <r>
    <x v="65"/>
    <x v="65"/>
    <x v="12"/>
    <x v="0"/>
    <x v="100"/>
    <x v="2047"/>
    <n v="31413"/>
    <n v="93.49"/>
    <n v="6486.25"/>
    <n v="168901.95"/>
    <n v="10352.56"/>
    <n v="10514"/>
    <n v="31.29"/>
    <n v="369.73"/>
    <n v="124844.67"/>
    <m/>
    <m/>
    <m/>
    <m/>
    <m/>
    <m/>
    <m/>
    <m/>
    <m/>
    <m/>
    <n v="1946"/>
    <n v="6383"/>
    <n v="19"/>
    <n v="69.5"/>
  </r>
  <r>
    <x v="197"/>
    <x v="197"/>
    <x v="4"/>
    <x v="6"/>
    <x v="71"/>
    <x v="4"/>
    <m/>
    <m/>
    <m/>
    <m/>
    <n v="0"/>
    <m/>
    <m/>
    <m/>
    <m/>
    <m/>
    <m/>
    <m/>
    <m/>
    <m/>
    <m/>
    <m/>
    <m/>
    <m/>
    <m/>
    <n v="0"/>
    <m/>
    <m/>
    <n v="0"/>
  </r>
  <r>
    <x v="87"/>
    <x v="87"/>
    <x v="6"/>
    <x v="19"/>
    <x v="124"/>
    <x v="2048"/>
    <n v="170649"/>
    <n v="302.57"/>
    <n v="7953.19"/>
    <n v="347634"/>
    <n v="0"/>
    <m/>
    <m/>
    <m/>
    <m/>
    <m/>
    <m/>
    <m/>
    <m/>
    <m/>
    <m/>
    <m/>
    <m/>
    <m/>
    <m/>
    <n v="1428"/>
    <n v="10894"/>
    <n v="19.32"/>
    <n v="30.38"/>
  </r>
  <r>
    <x v="88"/>
    <x v="88"/>
    <x v="0"/>
    <x v="3"/>
    <x v="6"/>
    <x v="2049"/>
    <n v="253"/>
    <n v="2.64"/>
    <n v="178.38"/>
    <n v="1327.11"/>
    <n v="571.5"/>
    <n v="1531"/>
    <n v="15.95"/>
    <n v="71.44"/>
    <n v="6891.9"/>
    <m/>
    <m/>
    <m/>
    <m/>
    <m/>
    <m/>
    <m/>
    <m/>
    <m/>
    <m/>
    <n v="52492"/>
    <n v="16827"/>
    <n v="175.28"/>
    <n v="6561.5"/>
  </r>
  <r>
    <x v="138"/>
    <x v="138"/>
    <x v="10"/>
    <x v="1"/>
    <x v="31"/>
    <x v="2050"/>
    <n v="242"/>
    <n v="1.01"/>
    <n v="88.6"/>
    <n v="1647.96"/>
    <n v="0"/>
    <m/>
    <m/>
    <m/>
    <m/>
    <m/>
    <m/>
    <m/>
    <m/>
    <m/>
    <m/>
    <m/>
    <m/>
    <m/>
    <m/>
    <n v="28300"/>
    <n v="975"/>
    <n v="4.0599999999999996"/>
    <n v="1415"/>
  </r>
  <r>
    <x v="83"/>
    <x v="83"/>
    <x v="8"/>
    <x v="5"/>
    <x v="38"/>
    <x v="2051"/>
    <n v="98930"/>
    <n v="147.22"/>
    <n v="10534.29"/>
    <n v="548625.6"/>
    <n v="0"/>
    <m/>
    <m/>
    <m/>
    <m/>
    <m/>
    <m/>
    <m/>
    <m/>
    <m/>
    <m/>
    <m/>
    <m/>
    <m/>
    <m/>
    <n v="1900"/>
    <n v="19936"/>
    <n v="29.67"/>
    <n v="33.93"/>
  </r>
  <r>
    <x v="199"/>
    <x v="199"/>
    <x v="4"/>
    <x v="2"/>
    <x v="9"/>
    <x v="2052"/>
    <n v="53255"/>
    <n v="110.95"/>
    <n v="7120"/>
    <n v="264864"/>
    <n v="0"/>
    <m/>
    <m/>
    <m/>
    <m/>
    <m/>
    <m/>
    <m/>
    <m/>
    <m/>
    <m/>
    <m/>
    <m/>
    <m/>
    <m/>
    <n v="896.17"/>
    <n v="18497"/>
    <n v="38.54"/>
    <n v="22.4"/>
  </r>
  <r>
    <x v="18"/>
    <x v="18"/>
    <x v="12"/>
    <x v="4"/>
    <x v="30"/>
    <x v="2053"/>
    <n v="2589"/>
    <n v="4.49"/>
    <n v="276.85000000000002"/>
    <n v="12358.77"/>
    <n v="0"/>
    <m/>
    <m/>
    <m/>
    <m/>
    <m/>
    <m/>
    <m/>
    <m/>
    <m/>
    <n v="1800"/>
    <n v="4938"/>
    <n v="8.57"/>
    <n v="37"/>
    <n v="40291.199999999997"/>
    <n v="246900"/>
    <n v="30310"/>
    <n v="52.62"/>
    <n v="5143.75"/>
  </r>
  <r>
    <x v="91"/>
    <x v="91"/>
    <x v="13"/>
    <x v="2"/>
    <x v="106"/>
    <x v="2054"/>
    <n v="167135"/>
    <n v="123.26"/>
    <n v="9444.9599999999991"/>
    <n v="992570.4"/>
    <n v="0"/>
    <m/>
    <m/>
    <m/>
    <m/>
    <m/>
    <m/>
    <m/>
    <m/>
    <m/>
    <m/>
    <m/>
    <m/>
    <m/>
    <m/>
    <n v="343900"/>
    <n v="15991"/>
    <n v="11.79"/>
    <n v="3043.36"/>
  </r>
  <r>
    <x v="155"/>
    <x v="155"/>
    <x v="0"/>
    <x v="7"/>
    <x v="21"/>
    <x v="2055"/>
    <n v="51658"/>
    <n v="179.37"/>
    <n v="11575.42"/>
    <n v="258363.3"/>
    <n v="0"/>
    <m/>
    <m/>
    <m/>
    <m/>
    <m/>
    <m/>
    <m/>
    <m/>
    <m/>
    <m/>
    <m/>
    <m/>
    <m/>
    <m/>
    <n v="16269.35"/>
    <n v="1598638"/>
    <n v="5550.83"/>
    <n v="677.89"/>
  </r>
  <r>
    <x v="62"/>
    <x v="62"/>
    <x v="14"/>
    <x v="12"/>
    <x v="6"/>
    <x v="0"/>
    <n v="0"/>
    <n v="0"/>
    <n v="0"/>
    <n v="0"/>
    <n v="0"/>
    <n v="0"/>
    <n v="0"/>
    <m/>
    <m/>
    <m/>
    <m/>
    <m/>
    <m/>
    <m/>
    <m/>
    <m/>
    <m/>
    <m/>
    <m/>
    <n v="110"/>
    <n v="577"/>
    <n v="6.01"/>
    <n v="13.75"/>
  </r>
  <r>
    <x v="22"/>
    <x v="22"/>
    <x v="3"/>
    <x v="7"/>
    <x v="37"/>
    <x v="2056"/>
    <n v="11805"/>
    <n v="30.74"/>
    <n v="2832.16"/>
    <n v="84284.97"/>
    <n v="20123.18"/>
    <n v="31366"/>
    <n v="81.680000000000007"/>
    <n v="628.85"/>
    <n v="242671.48"/>
    <m/>
    <m/>
    <m/>
    <m/>
    <m/>
    <m/>
    <m/>
    <m/>
    <m/>
    <m/>
    <n v="94.65"/>
    <n v="6596"/>
    <n v="17.18"/>
    <n v="2.96"/>
  </r>
  <r>
    <x v="147"/>
    <x v="147"/>
    <x v="5"/>
    <x v="1"/>
    <x v="19"/>
    <x v="2057"/>
    <n v="1477"/>
    <n v="8.2100000000000009"/>
    <n v="235.13"/>
    <n v="3280.11"/>
    <n v="454.9"/>
    <n v="690"/>
    <n v="3.83"/>
    <n v="30.33"/>
    <n v="5485.75"/>
    <m/>
    <m/>
    <m/>
    <m/>
    <m/>
    <m/>
    <m/>
    <m/>
    <m/>
    <m/>
    <n v="1121"/>
    <n v="12354"/>
    <n v="68.63"/>
    <n v="74.73"/>
  </r>
  <r>
    <x v="68"/>
    <x v="68"/>
    <x v="0"/>
    <x v="2"/>
    <x v="29"/>
    <x v="2058"/>
    <n v="32985"/>
    <n v="52.86"/>
    <n v="3636.92"/>
    <n v="175881.60000000001"/>
    <n v="20693.5"/>
    <n v="26136"/>
    <n v="41.88"/>
    <m/>
    <m/>
    <m/>
    <m/>
    <m/>
    <m/>
    <m/>
    <m/>
    <m/>
    <m/>
    <m/>
    <m/>
    <n v="1.1100000000000001"/>
    <n v="2605"/>
    <n v="4.17"/>
    <n v="0.02"/>
  </r>
  <r>
    <x v="8"/>
    <x v="8"/>
    <x v="0"/>
    <x v="2"/>
    <x v="2"/>
    <x v="2059"/>
    <n v="30545"/>
    <n v="39.770000000000003"/>
    <n v="3280"/>
    <n v="195225.60000000001"/>
    <n v="29080.5"/>
    <n v="37184"/>
    <n v="48.42"/>
    <n v="454.38"/>
    <n v="350690.53"/>
    <m/>
    <m/>
    <m/>
    <m/>
    <m/>
    <m/>
    <m/>
    <m/>
    <m/>
    <m/>
    <n v="0"/>
    <n v="3091"/>
    <n v="4.0199999999999996"/>
    <n v="0"/>
  </r>
  <r>
    <x v="12"/>
    <x v="12"/>
    <x v="1"/>
    <x v="7"/>
    <x v="57"/>
    <x v="2060"/>
    <n v="19028"/>
    <n v="37.75"/>
    <n v="3834.29"/>
    <n v="149767.20000000001"/>
    <n v="19195.93"/>
    <n v="24114"/>
    <n v="47.85"/>
    <n v="457.05"/>
    <n v="231489.43"/>
    <m/>
    <m/>
    <m/>
    <m/>
    <m/>
    <m/>
    <m/>
    <m/>
    <m/>
    <m/>
    <n v="1473"/>
    <n v="14421"/>
    <n v="28.61"/>
    <n v="35.07"/>
  </r>
  <r>
    <x v="53"/>
    <x v="53"/>
    <x v="7"/>
    <x v="12"/>
    <x v="6"/>
    <x v="4"/>
    <m/>
    <m/>
    <m/>
    <m/>
    <n v="0"/>
    <m/>
    <m/>
    <m/>
    <m/>
    <m/>
    <m/>
    <m/>
    <m/>
    <m/>
    <m/>
    <m/>
    <m/>
    <m/>
    <m/>
    <n v="0"/>
    <m/>
    <m/>
    <n v="0"/>
  </r>
  <r>
    <x v="108"/>
    <x v="108"/>
    <x v="4"/>
    <x v="1"/>
    <x v="71"/>
    <x v="4"/>
    <m/>
    <m/>
    <m/>
    <m/>
    <n v="0"/>
    <m/>
    <m/>
    <m/>
    <m/>
    <m/>
    <m/>
    <m/>
    <m/>
    <m/>
    <m/>
    <m/>
    <m/>
    <m/>
    <m/>
    <n v="207.35"/>
    <n v="4876"/>
    <n v="81.27"/>
    <n v="41.47"/>
  </r>
  <r>
    <x v="120"/>
    <x v="120"/>
    <x v="4"/>
    <x v="7"/>
    <x v="37"/>
    <x v="2061"/>
    <n v="4937"/>
    <n v="12.86"/>
    <n v="1044.9100000000001"/>
    <n v="31096.41"/>
    <n v="0"/>
    <m/>
    <m/>
    <m/>
    <m/>
    <n v="3057"/>
    <n v="6274"/>
    <n v="16.34"/>
    <n v="95"/>
    <n v="38729.129999999997"/>
    <m/>
    <m/>
    <m/>
    <m/>
    <m/>
    <n v="176.73"/>
    <n v="1855"/>
    <n v="4.83"/>
    <n v="5.52"/>
  </r>
  <r>
    <x v="85"/>
    <x v="85"/>
    <x v="15"/>
    <x v="21"/>
    <x v="3"/>
    <x v="2062"/>
    <n v="50932"/>
    <n v="58.95"/>
    <n v="3995"/>
    <n v="267505.2"/>
    <n v="30947.62"/>
    <n v="33774"/>
    <n v="39.090000000000003"/>
    <n v="429.83"/>
    <n v="373206.68"/>
    <m/>
    <m/>
    <m/>
    <m/>
    <m/>
    <m/>
    <m/>
    <m/>
    <m/>
    <m/>
    <n v="2496"/>
    <n v="45479"/>
    <n v="52.64"/>
    <n v="34.67"/>
  </r>
  <r>
    <x v="33"/>
    <x v="33"/>
    <x v="4"/>
    <x v="5"/>
    <x v="47"/>
    <x v="2063"/>
    <n v="43668"/>
    <n v="84.63"/>
    <n v="5481.42"/>
    <n v="219201.93"/>
    <n v="0"/>
    <m/>
    <m/>
    <m/>
    <m/>
    <m/>
    <m/>
    <m/>
    <m/>
    <m/>
    <m/>
    <m/>
    <m/>
    <m/>
    <m/>
    <n v="121.22"/>
    <n v="14386"/>
    <n v="27.88"/>
    <n v="2.82"/>
  </r>
  <r>
    <x v="156"/>
    <x v="156"/>
    <x v="15"/>
    <x v="2"/>
    <x v="9"/>
    <x v="2064"/>
    <n v="43266"/>
    <n v="90.14"/>
    <n v="7938"/>
    <n v="295293.59999999998"/>
    <n v="0"/>
    <m/>
    <m/>
    <m/>
    <m/>
    <m/>
    <m/>
    <m/>
    <m/>
    <m/>
    <m/>
    <m/>
    <m/>
    <m/>
    <m/>
    <n v="966.51"/>
    <n v="4409"/>
    <n v="9.19"/>
    <n v="24.16"/>
  </r>
  <r>
    <x v="3"/>
    <x v="3"/>
    <x v="12"/>
    <x v="14"/>
    <x v="123"/>
    <x v="2065"/>
    <n v="34432"/>
    <n v="69.98"/>
    <n v="6046.17"/>
    <n v="230540.49"/>
    <n v="5234.72"/>
    <n v="6420"/>
    <n v="13.05"/>
    <m/>
    <m/>
    <m/>
    <m/>
    <m/>
    <m/>
    <m/>
    <m/>
    <m/>
    <m/>
    <m/>
    <m/>
    <n v="137000"/>
    <n v="7458"/>
    <n v="15.16"/>
    <n v="3341.46"/>
  </r>
  <r>
    <x v="130"/>
    <x v="130"/>
    <x v="0"/>
    <x v="1"/>
    <x v="68"/>
    <x v="2066"/>
    <n v="344"/>
    <n v="1.79"/>
    <n v="54.06"/>
    <n v="804.45"/>
    <n v="57.23"/>
    <n v="274"/>
    <n v="1.43"/>
    <n v="3.58"/>
    <n v="690.11"/>
    <m/>
    <m/>
    <m/>
    <m/>
    <m/>
    <n v="361"/>
    <n v="1192"/>
    <n v="6.21"/>
    <n v="22"/>
    <n v="8080.62"/>
    <n v="135396"/>
    <n v="3619"/>
    <n v="18.850000000000001"/>
    <n v="8462.25"/>
  </r>
  <r>
    <x v="30"/>
    <x v="30"/>
    <x v="11"/>
    <x v="14"/>
    <x v="0"/>
    <x v="2067"/>
    <n v="50304"/>
    <n v="62.57"/>
    <n v="4387.5200000000004"/>
    <n v="273386.52"/>
    <n v="28918.53"/>
    <n v="31876"/>
    <n v="39.65"/>
    <n v="431.62"/>
    <n v="348737.18"/>
    <m/>
    <m/>
    <m/>
    <m/>
    <m/>
    <m/>
    <m/>
    <m/>
    <m/>
    <m/>
    <n v="1327.81"/>
    <n v="16523"/>
    <n v="20.55"/>
    <n v="19.82"/>
  </r>
  <r>
    <x v="57"/>
    <x v="57"/>
    <x v="4"/>
    <x v="1"/>
    <x v="1"/>
    <x v="0"/>
    <n v="0"/>
    <n v="0"/>
    <n v="0"/>
    <n v="0"/>
    <n v="0"/>
    <n v="0"/>
    <n v="0"/>
    <m/>
    <m/>
    <m/>
    <m/>
    <m/>
    <m/>
    <m/>
    <m/>
    <m/>
    <m/>
    <m/>
    <m/>
    <n v="437"/>
    <n v="8829"/>
    <n v="122.63"/>
    <n v="72.83"/>
  </r>
  <r>
    <x v="40"/>
    <x v="40"/>
    <x v="0"/>
    <x v="22"/>
    <x v="31"/>
    <x v="2068"/>
    <n v="7426"/>
    <n v="30.94"/>
    <n v="2436.35"/>
    <n v="45316.11"/>
    <n v="16954.41"/>
    <n v="14426"/>
    <n v="60.11"/>
    <n v="847.72"/>
    <n v="204458.35"/>
    <m/>
    <m/>
    <m/>
    <m/>
    <m/>
    <m/>
    <m/>
    <m/>
    <m/>
    <m/>
    <n v="82400"/>
    <n v="6096"/>
    <n v="25.4"/>
    <n v="4120"/>
  </r>
  <r>
    <x v="24"/>
    <x v="24"/>
    <x v="10"/>
    <x v="4"/>
    <x v="15"/>
    <x v="2069"/>
    <n v="22939"/>
    <n v="53.1"/>
    <n v="5186.67"/>
    <n v="173649.6"/>
    <n v="38431.51"/>
    <n v="50860"/>
    <n v="117.73"/>
    <n v="1067.54"/>
    <n v="463457.16"/>
    <m/>
    <m/>
    <m/>
    <m/>
    <m/>
    <m/>
    <m/>
    <m/>
    <m/>
    <m/>
    <n v="3975"/>
    <n v="11926"/>
    <n v="27.61"/>
    <n v="110.42"/>
  </r>
  <r>
    <x v="19"/>
    <x v="19"/>
    <x v="11"/>
    <x v="0"/>
    <x v="48"/>
    <x v="4"/>
    <m/>
    <m/>
    <m/>
    <m/>
    <n v="0"/>
    <m/>
    <m/>
    <m/>
    <m/>
    <m/>
    <m/>
    <m/>
    <m/>
    <m/>
    <m/>
    <m/>
    <m/>
    <m/>
    <m/>
    <n v="0"/>
    <m/>
    <m/>
    <n v="0"/>
  </r>
  <r>
    <x v="129"/>
    <x v="129"/>
    <x v="9"/>
    <x v="5"/>
    <x v="2"/>
    <x v="2070"/>
    <n v="40031"/>
    <n v="52.12"/>
    <n v="3705.03"/>
    <n v="220523.46"/>
    <n v="32266"/>
    <n v="58364"/>
    <n v="75.989999999999995"/>
    <n v="504.16"/>
    <n v="389105.37"/>
    <m/>
    <m/>
    <m/>
    <m/>
    <m/>
    <m/>
    <m/>
    <m/>
    <m/>
    <m/>
    <n v="1731"/>
    <n v="23299"/>
    <n v="30.34"/>
    <n v="27.05"/>
  </r>
  <r>
    <x v="150"/>
    <x v="150"/>
    <x v="0"/>
    <x v="3"/>
    <x v="41"/>
    <x v="4"/>
    <m/>
    <m/>
    <m/>
    <m/>
    <n v="0"/>
    <m/>
    <m/>
    <m/>
    <m/>
    <m/>
    <m/>
    <m/>
    <m/>
    <m/>
    <m/>
    <m/>
    <m/>
    <m/>
    <m/>
    <n v="0"/>
    <m/>
    <m/>
    <n v="0"/>
  </r>
  <r>
    <x v="61"/>
    <x v="61"/>
    <x v="6"/>
    <x v="2"/>
    <x v="37"/>
    <x v="2071"/>
    <n v="26358"/>
    <n v="68.64"/>
    <n v="9156.31"/>
    <n v="272491.86"/>
    <n v="0"/>
    <n v="68669"/>
    <n v="178.83"/>
    <m/>
    <m/>
    <m/>
    <m/>
    <m/>
    <m/>
    <m/>
    <m/>
    <m/>
    <m/>
    <m/>
    <m/>
    <n v="0"/>
    <m/>
    <m/>
    <n v="0"/>
  </r>
  <r>
    <x v="170"/>
    <x v="170"/>
    <x v="8"/>
    <x v="7"/>
    <x v="30"/>
    <x v="2072"/>
    <n v="19319"/>
    <n v="33.54"/>
    <n v="2773.33"/>
    <n v="123801.60000000001"/>
    <n v="38524.65"/>
    <n v="25389"/>
    <n v="44.08"/>
    <n v="802.6"/>
    <n v="464580.25"/>
    <m/>
    <m/>
    <m/>
    <m/>
    <m/>
    <m/>
    <m/>
    <m/>
    <m/>
    <m/>
    <n v="63500"/>
    <n v="11170"/>
    <n v="19.39"/>
    <n v="1322.92"/>
  </r>
  <r>
    <x v="52"/>
    <x v="52"/>
    <x v="9"/>
    <x v="35"/>
    <x v="11"/>
    <x v="2073"/>
    <n v="11594"/>
    <n v="96.62"/>
    <n v="5825.2"/>
    <n v="54174.36"/>
    <n v="7616.88"/>
    <n v="14438"/>
    <n v="120.32"/>
    <n v="761.69"/>
    <n v="91854.2"/>
    <m/>
    <m/>
    <m/>
    <m/>
    <m/>
    <m/>
    <m/>
    <m/>
    <m/>
    <m/>
    <n v="1082"/>
    <n v="6331"/>
    <n v="52.76"/>
    <n v="108.2"/>
  </r>
  <r>
    <x v="40"/>
    <x v="40"/>
    <x v="10"/>
    <x v="4"/>
    <x v="37"/>
    <x v="2074"/>
    <n v="2685"/>
    <n v="6.99"/>
    <n v="575.94000000000005"/>
    <n v="17139.900000000001"/>
    <n v="0.97"/>
    <n v="48"/>
    <n v="0.13"/>
    <n v="0.03"/>
    <n v="11.7"/>
    <m/>
    <m/>
    <m/>
    <m/>
    <m/>
    <n v="11310"/>
    <n v="18607"/>
    <n v="48.46"/>
    <n v="353"/>
    <n v="253163.04"/>
    <n v="299100"/>
    <n v="17611"/>
    <n v="45.86"/>
    <n v="9346.8799999999992"/>
  </r>
  <r>
    <x v="28"/>
    <x v="28"/>
    <x v="13"/>
    <x v="7"/>
    <x v="29"/>
    <x v="2075"/>
    <n v="16465"/>
    <n v="26.39"/>
    <n v="1730.77"/>
    <n v="83700"/>
    <n v="6719.69"/>
    <n v="8459"/>
    <n v="13.56"/>
    <n v="129.22"/>
    <n v="81034.75"/>
    <m/>
    <m/>
    <m/>
    <m/>
    <m/>
    <m/>
    <m/>
    <m/>
    <m/>
    <m/>
    <n v="97610"/>
    <n v="8549"/>
    <n v="13.7"/>
    <n v="1877.12"/>
  </r>
  <r>
    <x v="130"/>
    <x v="130"/>
    <x v="3"/>
    <x v="5"/>
    <x v="90"/>
    <x v="2076"/>
    <n v="22297"/>
    <n v="54.65"/>
    <n v="8040"/>
    <n v="254224.8"/>
    <n v="12662.46"/>
    <n v="16760"/>
    <n v="41.08"/>
    <n v="372.43"/>
    <n v="152700.45000000001"/>
    <m/>
    <m/>
    <m/>
    <m/>
    <m/>
    <m/>
    <m/>
    <m/>
    <m/>
    <m/>
    <n v="116942"/>
    <n v="1972"/>
    <n v="4.83"/>
    <n v="3439.47"/>
  </r>
  <r>
    <x v="38"/>
    <x v="38"/>
    <x v="6"/>
    <x v="5"/>
    <x v="108"/>
    <x v="2077"/>
    <n v="14899"/>
    <n v="53.98"/>
    <n v="4375.6499999999996"/>
    <n v="93595.199999999997"/>
    <n v="0"/>
    <m/>
    <m/>
    <m/>
    <m/>
    <m/>
    <m/>
    <m/>
    <m/>
    <m/>
    <n v="4090"/>
    <n v="9434"/>
    <n v="34.18"/>
    <n v="177"/>
    <n v="91550.56"/>
    <n v="540"/>
    <n v="3579"/>
    <n v="12.97"/>
    <n v="23.48"/>
  </r>
  <r>
    <x v="92"/>
    <x v="92"/>
    <x v="6"/>
    <x v="12"/>
    <x v="6"/>
    <x v="4"/>
    <n v="0"/>
    <n v="0"/>
    <m/>
    <m/>
    <n v="0"/>
    <m/>
    <m/>
    <m/>
    <m/>
    <m/>
    <m/>
    <m/>
    <m/>
    <m/>
    <m/>
    <m/>
    <m/>
    <m/>
    <m/>
    <n v="0"/>
    <m/>
    <m/>
    <n v="0"/>
  </r>
  <r>
    <x v="98"/>
    <x v="98"/>
    <x v="10"/>
    <x v="7"/>
    <x v="33"/>
    <x v="2078"/>
    <n v="1425"/>
    <n v="1.19"/>
    <n v="122.39"/>
    <n v="11382.27"/>
    <n v="0"/>
    <n v="14889"/>
    <n v="12.41"/>
    <m/>
    <m/>
    <m/>
    <m/>
    <m/>
    <m/>
    <m/>
    <m/>
    <m/>
    <m/>
    <m/>
    <m/>
    <n v="2043000"/>
    <n v="145500"/>
    <n v="121.25"/>
    <n v="20430"/>
  </r>
  <r>
    <x v="25"/>
    <x v="25"/>
    <x v="12"/>
    <x v="5"/>
    <x v="29"/>
    <x v="2079"/>
    <n v="53694"/>
    <n v="86.05"/>
    <n v="9604.6200000000008"/>
    <n v="464479.2"/>
    <n v="0"/>
    <m/>
    <m/>
    <m/>
    <m/>
    <m/>
    <m/>
    <m/>
    <m/>
    <m/>
    <m/>
    <m/>
    <m/>
    <m/>
    <m/>
    <n v="1760"/>
    <n v="10837"/>
    <n v="17.37"/>
    <n v="33.85"/>
  </r>
  <r>
    <x v="24"/>
    <x v="24"/>
    <x v="5"/>
    <x v="11"/>
    <x v="26"/>
    <x v="2080"/>
    <n v="868"/>
    <n v="1.06"/>
    <n v="42.49"/>
    <n v="2686.77"/>
    <n v="359.84"/>
    <n v="577"/>
    <n v="0.71"/>
    <n v="5.29"/>
    <n v="4339.4799999999996"/>
    <m/>
    <m/>
    <m/>
    <m/>
    <m/>
    <m/>
    <m/>
    <m/>
    <m/>
    <m/>
    <n v="1698"/>
    <n v="11716"/>
    <n v="14.36"/>
    <n v="24.97"/>
  </r>
  <r>
    <x v="55"/>
    <x v="55"/>
    <x v="2"/>
    <x v="5"/>
    <x v="20"/>
    <x v="2081"/>
    <n v="42894"/>
    <n v="59.58"/>
    <n v="5527.88"/>
    <n v="308455.89"/>
    <n v="12980.84"/>
    <n v="9176"/>
    <n v="12.74"/>
    <n v="216.35"/>
    <n v="156539.82"/>
    <m/>
    <m/>
    <m/>
    <m/>
    <m/>
    <m/>
    <m/>
    <m/>
    <m/>
    <m/>
    <n v="9600.7999999999993"/>
    <n v="537795"/>
    <n v="746.94"/>
    <n v="160.01"/>
  </r>
  <r>
    <x v="37"/>
    <x v="37"/>
    <x v="7"/>
    <x v="3"/>
    <x v="98"/>
    <x v="4"/>
    <m/>
    <m/>
    <m/>
    <m/>
    <n v="0"/>
    <m/>
    <m/>
    <m/>
    <m/>
    <m/>
    <m/>
    <m/>
    <m/>
    <m/>
    <m/>
    <m/>
    <m/>
    <m/>
    <m/>
    <n v="12.57"/>
    <n v="254"/>
    <n v="1.18"/>
    <n v="0.7"/>
  </r>
  <r>
    <x v="4"/>
    <x v="4"/>
    <x v="9"/>
    <x v="6"/>
    <x v="12"/>
    <x v="2082"/>
    <n v="237"/>
    <n v="1.41"/>
    <n v="65.86"/>
    <n v="857.46"/>
    <n v="0"/>
    <m/>
    <m/>
    <m/>
    <m/>
    <m/>
    <m/>
    <m/>
    <m/>
    <m/>
    <m/>
    <m/>
    <m/>
    <m/>
    <m/>
    <n v="213"/>
    <n v="794"/>
    <n v="4.7300000000000004"/>
    <n v="15.21"/>
  </r>
  <r>
    <x v="183"/>
    <x v="183"/>
    <x v="14"/>
    <x v="1"/>
    <x v="1"/>
    <x v="2083"/>
    <n v="18286"/>
    <n v="253.97"/>
    <n v="20360"/>
    <n v="113608.8"/>
    <n v="0"/>
    <m/>
    <m/>
    <m/>
    <m/>
    <m/>
    <m/>
    <m/>
    <m/>
    <m/>
    <m/>
    <m/>
    <m/>
    <m/>
    <m/>
    <n v="36.36"/>
    <n v="1320"/>
    <n v="18.329999999999998"/>
    <n v="6.06"/>
  </r>
  <r>
    <x v="46"/>
    <x v="46"/>
    <x v="0"/>
    <x v="2"/>
    <x v="81"/>
    <x v="2084"/>
    <n v="14536"/>
    <n v="39.08"/>
    <n v="2618.06"/>
    <n v="75478.8"/>
    <n v="0"/>
    <n v="30198"/>
    <n v="81.180000000000007"/>
    <m/>
    <m/>
    <m/>
    <m/>
    <m/>
    <m/>
    <m/>
    <m/>
    <m/>
    <m/>
    <m/>
    <m/>
    <n v="0"/>
    <n v="4425"/>
    <n v="11.9"/>
    <n v="0"/>
  </r>
  <r>
    <x v="211"/>
    <x v="211"/>
    <x v="10"/>
    <x v="7"/>
    <x v="15"/>
    <x v="2085"/>
    <n v="38307"/>
    <n v="88.67"/>
    <n v="9845.39"/>
    <n v="329623.62"/>
    <n v="0"/>
    <m/>
    <m/>
    <m/>
    <m/>
    <m/>
    <m/>
    <m/>
    <m/>
    <m/>
    <m/>
    <m/>
    <m/>
    <m/>
    <m/>
    <n v="333.22"/>
    <n v="1102"/>
    <n v="2.5499999999999998"/>
    <n v="9.26"/>
  </r>
  <r>
    <x v="86"/>
    <x v="86"/>
    <x v="4"/>
    <x v="1"/>
    <x v="11"/>
    <x v="2086"/>
    <n v="4545"/>
    <n v="37.880000000000003"/>
    <n v="6664"/>
    <n v="61975.199999999997"/>
    <n v="0"/>
    <m/>
    <m/>
    <m/>
    <m/>
    <n v="6998"/>
    <n v="10368"/>
    <n v="86.4"/>
    <n v="699"/>
    <n v="88657.66"/>
    <m/>
    <m/>
    <m/>
    <m/>
    <m/>
    <n v="46800"/>
    <n v="7956"/>
    <n v="66.3"/>
    <n v="4680"/>
  </r>
  <r>
    <x v="199"/>
    <x v="199"/>
    <x v="3"/>
    <x v="7"/>
    <x v="9"/>
    <x v="2087"/>
    <n v="15362"/>
    <n v="32"/>
    <n v="2568"/>
    <n v="95529.600000000006"/>
    <n v="0"/>
    <m/>
    <m/>
    <m/>
    <m/>
    <m/>
    <m/>
    <m/>
    <m/>
    <m/>
    <m/>
    <m/>
    <m/>
    <m/>
    <m/>
    <n v="0"/>
    <m/>
    <m/>
    <n v="0"/>
  </r>
  <r>
    <x v="138"/>
    <x v="138"/>
    <x v="11"/>
    <x v="1"/>
    <x v="31"/>
    <x v="2088"/>
    <n v="819"/>
    <n v="3.41"/>
    <n v="234.45"/>
    <n v="4360.7700000000004"/>
    <n v="0"/>
    <m/>
    <m/>
    <m/>
    <m/>
    <m/>
    <m/>
    <m/>
    <m/>
    <m/>
    <m/>
    <m/>
    <m/>
    <m/>
    <m/>
    <n v="105670"/>
    <n v="9636"/>
    <n v="40.15"/>
    <n v="5283.5"/>
  </r>
  <r>
    <x v="2"/>
    <x v="2"/>
    <x v="8"/>
    <x v="5"/>
    <x v="21"/>
    <x v="4"/>
    <m/>
    <m/>
    <m/>
    <m/>
    <n v="0"/>
    <m/>
    <m/>
    <m/>
    <m/>
    <m/>
    <m/>
    <m/>
    <m/>
    <m/>
    <m/>
    <m/>
    <m/>
    <m/>
    <m/>
    <n v="373.52"/>
    <n v="1170"/>
    <n v="4.0599999999999996"/>
    <n v="15.56"/>
  </r>
  <r>
    <x v="15"/>
    <x v="15"/>
    <x v="10"/>
    <x v="6"/>
    <x v="16"/>
    <x v="2089"/>
    <n v="109"/>
    <n v="2.27"/>
    <n v="145.75"/>
    <n v="542.19000000000005"/>
    <n v="0"/>
    <m/>
    <m/>
    <m/>
    <m/>
    <n v="1248"/>
    <n v="1982"/>
    <n v="41.29"/>
    <n v="312"/>
    <n v="15810.91"/>
    <n v="1221"/>
    <n v="1975"/>
    <n v="41.15"/>
    <n v="305"/>
    <n v="27330.86"/>
    <n v="375285"/>
    <n v="8209"/>
    <n v="171.02"/>
    <n v="93821.25"/>
  </r>
  <r>
    <x v="116"/>
    <x v="116"/>
    <x v="9"/>
    <x v="6"/>
    <x v="11"/>
    <x v="2090"/>
    <n v="17656"/>
    <n v="147.13"/>
    <n v="6965.3"/>
    <n v="64777.29"/>
    <n v="0"/>
    <m/>
    <m/>
    <m/>
    <m/>
    <n v="6453"/>
    <n v="10098"/>
    <n v="84.15"/>
    <n v="645"/>
    <n v="81753.06"/>
    <m/>
    <m/>
    <m/>
    <m/>
    <m/>
    <n v="77.03"/>
    <n v="48165"/>
    <n v="401.38"/>
    <n v="7.7"/>
  </r>
  <r>
    <x v="229"/>
    <x v="229"/>
    <x v="11"/>
    <x v="2"/>
    <x v="15"/>
    <x v="2091"/>
    <n v="24700"/>
    <n v="57.18"/>
    <n v="4398.25"/>
    <n v="147253.41"/>
    <n v="0"/>
    <m/>
    <m/>
    <m/>
    <m/>
    <n v="14950"/>
    <n v="31770"/>
    <n v="73.540000000000006"/>
    <n v="415"/>
    <n v="189401.55"/>
    <m/>
    <m/>
    <m/>
    <m/>
    <m/>
    <n v="0"/>
    <m/>
    <m/>
    <n v="0"/>
  </r>
  <r>
    <x v="205"/>
    <x v="205"/>
    <x v="3"/>
    <x v="2"/>
    <x v="9"/>
    <x v="2092"/>
    <n v="30964"/>
    <n v="64.510000000000005"/>
    <n v="4034"/>
    <n v="150064.79999999999"/>
    <n v="0"/>
    <m/>
    <m/>
    <m/>
    <m/>
    <m/>
    <m/>
    <m/>
    <m/>
    <m/>
    <m/>
    <m/>
    <m/>
    <m/>
    <m/>
    <n v="175200"/>
    <n v="5059"/>
    <n v="10.54"/>
    <n v="4380"/>
  </r>
  <r>
    <x v="13"/>
    <x v="13"/>
    <x v="12"/>
    <x v="2"/>
    <x v="15"/>
    <x v="2093"/>
    <n v="7850"/>
    <n v="18.170000000000002"/>
    <n v="3473.36"/>
    <n v="116288.13"/>
    <n v="7774"/>
    <n v="18870"/>
    <n v="43.68"/>
    <n v="215.94"/>
    <n v="93749"/>
    <m/>
    <m/>
    <m/>
    <m/>
    <m/>
    <m/>
    <m/>
    <m/>
    <m/>
    <m/>
    <n v="1925.01"/>
    <n v="2673"/>
    <n v="6.19"/>
    <n v="53.47"/>
  </r>
  <r>
    <x v="90"/>
    <x v="90"/>
    <x v="13"/>
    <x v="1"/>
    <x v="11"/>
    <x v="158"/>
    <n v="73"/>
    <n v="0.61"/>
    <n v="21.2"/>
    <n v="197.16"/>
    <n v="263.82"/>
    <n v="380"/>
    <n v="3.17"/>
    <m/>
    <m/>
    <m/>
    <m/>
    <m/>
    <m/>
    <m/>
    <m/>
    <m/>
    <m/>
    <m/>
    <m/>
    <n v="435.97"/>
    <n v="6630"/>
    <n v="55.25"/>
    <n v="43.6"/>
  </r>
  <r>
    <x v="47"/>
    <x v="47"/>
    <x v="5"/>
    <x v="19"/>
    <x v="98"/>
    <x v="2094"/>
    <n v="1237"/>
    <n v="5.73"/>
    <n v="272.33"/>
    <n v="4558.8599999999997"/>
    <n v="3768.19"/>
    <n v="5288"/>
    <n v="24.48"/>
    <n v="209.34"/>
    <n v="45441.69"/>
    <m/>
    <m/>
    <m/>
    <m/>
    <m/>
    <m/>
    <m/>
    <m/>
    <m/>
    <m/>
    <n v="0.4"/>
    <n v="2447"/>
    <n v="11.33"/>
    <n v="0.02"/>
  </r>
  <r>
    <x v="185"/>
    <x v="185"/>
    <x v="5"/>
    <x v="5"/>
    <x v="88"/>
    <x v="2095"/>
    <n v="34176"/>
    <n v="36.51"/>
    <n v="2969.23"/>
    <n v="215388"/>
    <n v="25323.96"/>
    <n v="37900"/>
    <n v="40.49"/>
    <n v="324.67"/>
    <n v="305389.2"/>
    <m/>
    <m/>
    <m/>
    <m/>
    <m/>
    <m/>
    <m/>
    <m/>
    <m/>
    <m/>
    <n v="162000"/>
    <n v="25509"/>
    <n v="27.25"/>
    <n v="2076.92"/>
  </r>
  <r>
    <x v="84"/>
    <x v="84"/>
    <x v="1"/>
    <x v="5"/>
    <x v="23"/>
    <x v="2096"/>
    <n v="20267"/>
    <n v="30.71"/>
    <n v="3515.27"/>
    <n v="179806.2"/>
    <n v="28011.64"/>
    <n v="43382"/>
    <n v="65.73"/>
    <n v="509.3"/>
    <n v="337800.76"/>
    <m/>
    <m/>
    <m/>
    <m/>
    <m/>
    <m/>
    <m/>
    <m/>
    <m/>
    <m/>
    <n v="182830"/>
    <n v="7140"/>
    <n v="10.82"/>
    <n v="3324.18"/>
  </r>
  <r>
    <x v="29"/>
    <x v="29"/>
    <x v="6"/>
    <x v="5"/>
    <x v="14"/>
    <x v="2097"/>
    <n v="25581"/>
    <n v="48.45"/>
    <n v="4136.45"/>
    <n v="169263.72"/>
    <n v="1606.21"/>
    <n v="22243"/>
    <n v="42.13"/>
    <m/>
    <m/>
    <m/>
    <m/>
    <m/>
    <m/>
    <m/>
    <m/>
    <m/>
    <m/>
    <m/>
    <m/>
    <n v="1639"/>
    <n v="15921"/>
    <n v="30.15"/>
    <n v="37.25"/>
  </r>
  <r>
    <x v="73"/>
    <x v="73"/>
    <x v="8"/>
    <x v="1"/>
    <x v="5"/>
    <x v="2098"/>
    <n v="120505"/>
    <n v="125.53"/>
    <n v="11755.5"/>
    <n v="874609.2"/>
    <n v="0"/>
    <m/>
    <m/>
    <m/>
    <m/>
    <m/>
    <m/>
    <m/>
    <m/>
    <m/>
    <m/>
    <m/>
    <m/>
    <m/>
    <m/>
    <n v="6996"/>
    <n v="69452"/>
    <n v="72.349999999999994"/>
    <n v="87.45"/>
  </r>
  <r>
    <x v="114"/>
    <x v="114"/>
    <x v="1"/>
    <x v="23"/>
    <x v="36"/>
    <x v="2099"/>
    <n v="51315"/>
    <n v="68.97"/>
    <n v="7364.52"/>
    <n v="424638"/>
    <n v="0"/>
    <m/>
    <m/>
    <m/>
    <m/>
    <m/>
    <m/>
    <m/>
    <m/>
    <m/>
    <n v="17572"/>
    <n v="19691"/>
    <n v="26.47"/>
    <n v="283"/>
    <n v="393331.65"/>
    <n v="1824.76"/>
    <n v="990"/>
    <n v="1.33"/>
    <n v="29.43"/>
  </r>
  <r>
    <x v="118"/>
    <x v="118"/>
    <x v="13"/>
    <x v="1"/>
    <x v="15"/>
    <x v="4"/>
    <m/>
    <m/>
    <m/>
    <m/>
    <n v="0"/>
    <m/>
    <m/>
    <m/>
    <m/>
    <m/>
    <m/>
    <m/>
    <m/>
    <m/>
    <m/>
    <m/>
    <m/>
    <m/>
    <m/>
    <n v="114300"/>
    <n v="8243"/>
    <n v="19.079999999999998"/>
    <n v="3175"/>
  </r>
  <r>
    <x v="115"/>
    <x v="115"/>
    <x v="9"/>
    <x v="1"/>
    <x v="41"/>
    <x v="4"/>
    <m/>
    <m/>
    <m/>
    <m/>
    <n v="0"/>
    <m/>
    <m/>
    <m/>
    <m/>
    <m/>
    <m/>
    <m/>
    <m/>
    <m/>
    <m/>
    <m/>
    <m/>
    <m/>
    <m/>
    <n v="0"/>
    <m/>
    <m/>
    <n v="0"/>
  </r>
  <r>
    <x v="5"/>
    <x v="5"/>
    <x v="2"/>
    <x v="4"/>
    <x v="5"/>
    <x v="2100"/>
    <n v="4374"/>
    <n v="4.5599999999999996"/>
    <n v="229.81"/>
    <n v="17098.05"/>
    <n v="1816"/>
    <n v="4022"/>
    <n v="4.1900000000000004"/>
    <n v="22.7"/>
    <n v="21899.69"/>
    <m/>
    <m/>
    <m/>
    <m/>
    <m/>
    <m/>
    <m/>
    <m/>
    <m/>
    <m/>
    <n v="3536"/>
    <n v="17203"/>
    <n v="17.920000000000002"/>
    <n v="44.2"/>
  </r>
  <r>
    <x v="85"/>
    <x v="85"/>
    <x v="2"/>
    <x v="21"/>
    <x v="3"/>
    <x v="2101"/>
    <n v="57813"/>
    <n v="66.91"/>
    <n v="4333.33"/>
    <n v="290160"/>
    <n v="34421.919999999998"/>
    <n v="42272"/>
    <n v="48.93"/>
    <n v="478.08"/>
    <n v="415104.27"/>
    <m/>
    <m/>
    <m/>
    <m/>
    <m/>
    <m/>
    <m/>
    <m/>
    <m/>
    <m/>
    <n v="3516"/>
    <n v="26051"/>
    <n v="30.15"/>
    <n v="48.83"/>
  </r>
  <r>
    <x v="67"/>
    <x v="67"/>
    <x v="0"/>
    <x v="5"/>
    <x v="33"/>
    <x v="2102"/>
    <n v="146337"/>
    <n v="121.95"/>
    <n v="10967.53"/>
    <n v="1019980.29"/>
    <n v="0"/>
    <m/>
    <m/>
    <m/>
    <m/>
    <m/>
    <m/>
    <m/>
    <m/>
    <m/>
    <m/>
    <m/>
    <m/>
    <m/>
    <m/>
    <n v="274910"/>
    <n v="44110"/>
    <n v="36.76"/>
    <n v="2749.1"/>
  </r>
  <r>
    <x v="61"/>
    <x v="61"/>
    <x v="13"/>
    <x v="2"/>
    <x v="37"/>
    <x v="2103"/>
    <n v="9817"/>
    <n v="25.57"/>
    <n v="2130"/>
    <n v="63388.800000000003"/>
    <n v="11858.39"/>
    <n v="6281"/>
    <n v="16.36"/>
    <n v="370.57"/>
    <n v="143003.88"/>
    <m/>
    <m/>
    <m/>
    <m/>
    <m/>
    <m/>
    <m/>
    <m/>
    <m/>
    <m/>
    <n v="125.82"/>
    <n v="11490"/>
    <n v="29.92"/>
    <n v="3.93"/>
  </r>
  <r>
    <x v="150"/>
    <x v="150"/>
    <x v="1"/>
    <x v="3"/>
    <x v="41"/>
    <x v="2104"/>
    <n v="183"/>
    <n v="5.08"/>
    <n v="392"/>
    <n v="1093.68"/>
    <n v="0"/>
    <m/>
    <m/>
    <m/>
    <m/>
    <m/>
    <m/>
    <m/>
    <m/>
    <m/>
    <m/>
    <m/>
    <m/>
    <m/>
    <m/>
    <n v="0"/>
    <m/>
    <m/>
    <n v="0"/>
  </r>
  <r>
    <x v="53"/>
    <x v="53"/>
    <x v="14"/>
    <x v="13"/>
    <x v="1"/>
    <x v="4"/>
    <m/>
    <m/>
    <m/>
    <m/>
    <n v="0"/>
    <m/>
    <m/>
    <m/>
    <m/>
    <m/>
    <m/>
    <m/>
    <m/>
    <m/>
    <m/>
    <m/>
    <m/>
    <m/>
    <m/>
    <n v="0"/>
    <m/>
    <m/>
    <n v="0"/>
  </r>
  <r>
    <x v="39"/>
    <x v="39"/>
    <x v="13"/>
    <x v="0"/>
    <x v="11"/>
    <x v="2105"/>
    <n v="7108"/>
    <n v="59.23"/>
    <n v="3449.8"/>
    <n v="32083.14"/>
    <n v="2811.83"/>
    <n v="4582"/>
    <n v="38.18"/>
    <n v="281.18"/>
    <n v="33908.74"/>
    <m/>
    <m/>
    <m/>
    <m/>
    <m/>
    <m/>
    <m/>
    <m/>
    <m/>
    <m/>
    <n v="37409"/>
    <n v="7183"/>
    <n v="59.86"/>
    <n v="3740.9"/>
  </r>
  <r>
    <x v="33"/>
    <x v="33"/>
    <x v="4"/>
    <x v="1"/>
    <x v="11"/>
    <x v="2106"/>
    <n v="14038"/>
    <n v="116.98"/>
    <n v="6360.5"/>
    <n v="59152.65"/>
    <n v="6708.76"/>
    <n v="10416"/>
    <n v="86.8"/>
    <n v="670.88"/>
    <n v="80902.92"/>
    <m/>
    <m/>
    <m/>
    <m/>
    <m/>
    <m/>
    <m/>
    <m/>
    <m/>
    <m/>
    <n v="115.03"/>
    <n v="13654"/>
    <n v="113.78"/>
    <n v="11.5"/>
  </r>
  <r>
    <x v="57"/>
    <x v="57"/>
    <x v="3"/>
    <x v="6"/>
    <x v="16"/>
    <x v="2107"/>
    <n v="38"/>
    <n v="0.79"/>
    <n v="68"/>
    <n v="252.96"/>
    <n v="226.96"/>
    <n v="474"/>
    <n v="9.8800000000000008"/>
    <m/>
    <m/>
    <m/>
    <m/>
    <m/>
    <m/>
    <m/>
    <m/>
    <m/>
    <m/>
    <m/>
    <m/>
    <n v="29500"/>
    <n v="2774"/>
    <n v="57.79"/>
    <n v="7375"/>
  </r>
  <r>
    <x v="22"/>
    <x v="22"/>
    <x v="4"/>
    <x v="2"/>
    <x v="27"/>
    <x v="2108"/>
    <n v="10819"/>
    <n v="23.73"/>
    <n v="1643.16"/>
    <n v="58069.2"/>
    <n v="18678.95"/>
    <n v="22991"/>
    <n v="50.42"/>
    <n v="491.55"/>
    <n v="225255.09"/>
    <m/>
    <m/>
    <m/>
    <m/>
    <m/>
    <m/>
    <m/>
    <m/>
    <m/>
    <m/>
    <n v="37126.07"/>
    <n v="8627"/>
    <n v="18.920000000000002"/>
    <n v="977"/>
  </r>
  <r>
    <x v="128"/>
    <x v="128"/>
    <x v="6"/>
    <x v="1"/>
    <x v="4"/>
    <x v="2109"/>
    <n v="1498"/>
    <n v="17.829999999999998"/>
    <n v="1009.29"/>
    <n v="6570.45"/>
    <n v="0"/>
    <m/>
    <m/>
    <m/>
    <m/>
    <m/>
    <m/>
    <m/>
    <m/>
    <m/>
    <m/>
    <m/>
    <m/>
    <m/>
    <m/>
    <n v="27000"/>
    <n v="2328"/>
    <n v="27.71"/>
    <n v="3857.14"/>
  </r>
  <r>
    <x v="18"/>
    <x v="18"/>
    <x v="15"/>
    <x v="11"/>
    <x v="21"/>
    <x v="2110"/>
    <n v="1511"/>
    <n v="5.25"/>
    <n v="313.5"/>
    <n v="6997.32"/>
    <n v="0"/>
    <m/>
    <m/>
    <m/>
    <m/>
    <m/>
    <m/>
    <m/>
    <m/>
    <m/>
    <n v="400"/>
    <n v="1395"/>
    <n v="4.84"/>
    <n v="16"/>
    <n v="8953.6"/>
    <n v="178500"/>
    <n v="25287"/>
    <n v="87.8"/>
    <n v="7437.5"/>
  </r>
  <r>
    <x v="119"/>
    <x v="119"/>
    <x v="13"/>
    <x v="11"/>
    <x v="17"/>
    <x v="2111"/>
    <n v="14201"/>
    <n v="23.67"/>
    <n v="1169.18"/>
    <n v="54366.87"/>
    <n v="251.21"/>
    <n v="383"/>
    <n v="0.64"/>
    <n v="5.0199999999999996"/>
    <n v="3029.45"/>
    <m/>
    <m/>
    <m/>
    <m/>
    <m/>
    <m/>
    <m/>
    <m/>
    <m/>
    <m/>
    <n v="320539"/>
    <n v="35877"/>
    <n v="59.8"/>
    <n v="6410.78"/>
  </r>
  <r>
    <x v="69"/>
    <x v="69"/>
    <x v="12"/>
    <x v="7"/>
    <x v="9"/>
    <x v="2112"/>
    <n v="46454"/>
    <n v="96.78"/>
    <n v="7618"/>
    <n v="283389.59999999998"/>
    <n v="0"/>
    <m/>
    <m/>
    <m/>
    <m/>
    <m/>
    <m/>
    <m/>
    <m/>
    <m/>
    <m/>
    <m/>
    <m/>
    <m/>
    <m/>
    <n v="160020"/>
    <n v="13320"/>
    <n v="27.75"/>
    <n v="4000.5"/>
  </r>
  <r>
    <x v="87"/>
    <x v="87"/>
    <x v="11"/>
    <x v="11"/>
    <x v="9"/>
    <x v="2113"/>
    <n v="4386"/>
    <n v="9.14"/>
    <n v="767.38"/>
    <n v="28546.35"/>
    <n v="2074.6799999999998"/>
    <n v="3016"/>
    <n v="6.28"/>
    <n v="51.87"/>
    <n v="25019.25"/>
    <m/>
    <m/>
    <m/>
    <m/>
    <m/>
    <n v="555"/>
    <n v="2186"/>
    <n v="4.55"/>
    <n v="13"/>
    <n v="12423.12"/>
    <n v="5899"/>
    <n v="48837"/>
    <n v="101.74"/>
    <n v="147.47999999999999"/>
  </r>
  <r>
    <x v="21"/>
    <x v="21"/>
    <x v="8"/>
    <x v="14"/>
    <x v="2"/>
    <x v="2114"/>
    <n v="35831"/>
    <n v="46.65"/>
    <n v="3865"/>
    <n v="230044.79999999999"/>
    <n v="0"/>
    <n v="26116"/>
    <n v="34.01"/>
    <m/>
    <m/>
    <m/>
    <m/>
    <m/>
    <m/>
    <m/>
    <m/>
    <m/>
    <m/>
    <m/>
    <m/>
    <n v="1296.7"/>
    <n v="23670"/>
    <n v="30.82"/>
    <n v="20.260000000000002"/>
  </r>
  <r>
    <x v="40"/>
    <x v="40"/>
    <x v="10"/>
    <x v="19"/>
    <x v="91"/>
    <x v="2115"/>
    <n v="29870"/>
    <n v="46.1"/>
    <n v="4936.3"/>
    <n v="247900.79999999999"/>
    <n v="38425.800000000003"/>
    <n v="26261"/>
    <n v="40.53"/>
    <n v="711.59"/>
    <n v="463388.25"/>
    <m/>
    <m/>
    <m/>
    <m/>
    <m/>
    <m/>
    <m/>
    <m/>
    <m/>
    <m/>
    <n v="221900"/>
    <n v="13067"/>
    <n v="20.170000000000002"/>
    <n v="4109.26"/>
  </r>
  <r>
    <x v="137"/>
    <x v="137"/>
    <x v="12"/>
    <x v="1"/>
    <x v="94"/>
    <x v="2116"/>
    <n v="1581"/>
    <n v="6.93"/>
    <n v="411.79"/>
    <n v="7276.32"/>
    <n v="10079"/>
    <n v="24243"/>
    <n v="106.33"/>
    <n v="530.47"/>
    <n v="121545.68"/>
    <m/>
    <m/>
    <m/>
    <m/>
    <m/>
    <m/>
    <m/>
    <m/>
    <m/>
    <m/>
    <n v="898.74"/>
    <n v="4195"/>
    <n v="18.399999999999999"/>
    <n v="47.3"/>
  </r>
  <r>
    <x v="60"/>
    <x v="60"/>
    <x v="12"/>
    <x v="0"/>
    <x v="31"/>
    <x v="2117"/>
    <n v="2247"/>
    <n v="9.36"/>
    <n v="780.65"/>
    <n v="14520.09"/>
    <n v="2938.89"/>
    <n v="6642"/>
    <n v="27.68"/>
    <n v="146.94"/>
    <n v="35441.01"/>
    <m/>
    <m/>
    <m/>
    <m/>
    <m/>
    <m/>
    <m/>
    <m/>
    <m/>
    <m/>
    <n v="58040"/>
    <n v="4554"/>
    <n v="18.98"/>
    <n v="2902"/>
  </r>
  <r>
    <x v="45"/>
    <x v="45"/>
    <x v="12"/>
    <x v="2"/>
    <x v="100"/>
    <x v="2118"/>
    <n v="16109"/>
    <n v="47.94"/>
    <n v="3728.57"/>
    <n v="97092"/>
    <n v="10785.65"/>
    <n v="13944"/>
    <n v="41.5"/>
    <n v="385.2"/>
    <n v="130067.33"/>
    <m/>
    <m/>
    <m/>
    <m/>
    <m/>
    <m/>
    <m/>
    <m/>
    <m/>
    <m/>
    <n v="8354.52"/>
    <n v="45231"/>
    <n v="134.62"/>
    <n v="298.38"/>
  </r>
  <r>
    <x v="195"/>
    <x v="195"/>
    <x v="5"/>
    <x v="2"/>
    <x v="21"/>
    <x v="2119"/>
    <n v="25288"/>
    <n v="87.81"/>
    <n v="6265"/>
    <n v="139834.79999999999"/>
    <n v="0"/>
    <n v="2869"/>
    <n v="9.9600000000000009"/>
    <m/>
    <m/>
    <n v="901"/>
    <n v="1925"/>
    <n v="6.68"/>
    <n v="37"/>
    <n v="11414.77"/>
    <m/>
    <m/>
    <m/>
    <m/>
    <m/>
    <n v="842.19"/>
    <n v="7510"/>
    <n v="26.08"/>
    <n v="35.090000000000003"/>
  </r>
  <r>
    <x v="74"/>
    <x v="74"/>
    <x v="12"/>
    <x v="14"/>
    <x v="97"/>
    <x v="2120"/>
    <n v="49394"/>
    <n v="50.82"/>
    <n v="4293.33"/>
    <n v="323416.8"/>
    <n v="9914.65"/>
    <n v="36188"/>
    <n v="37.229999999999997"/>
    <m/>
    <m/>
    <m/>
    <m/>
    <m/>
    <m/>
    <m/>
    <m/>
    <m/>
    <m/>
    <m/>
    <m/>
    <n v="2375.5100000000002"/>
    <n v="35695"/>
    <n v="36.72"/>
    <n v="29.33"/>
  </r>
  <r>
    <x v="231"/>
    <x v="231"/>
    <x v="1"/>
    <x v="23"/>
    <x v="38"/>
    <x v="2121"/>
    <n v="74544"/>
    <n v="110.93"/>
    <n v="10927.21"/>
    <n v="569089.31999999995"/>
    <n v="0"/>
    <m/>
    <m/>
    <m/>
    <m/>
    <m/>
    <m/>
    <m/>
    <m/>
    <m/>
    <m/>
    <m/>
    <m/>
    <m/>
    <m/>
    <n v="1904.87"/>
    <n v="0"/>
    <n v="0"/>
    <n v="34.020000000000003"/>
  </r>
  <r>
    <x v="109"/>
    <x v="109"/>
    <x v="5"/>
    <x v="1"/>
    <x v="46"/>
    <x v="4"/>
    <m/>
    <m/>
    <m/>
    <m/>
    <n v="0"/>
    <m/>
    <m/>
    <m/>
    <m/>
    <m/>
    <m/>
    <m/>
    <m/>
    <m/>
    <m/>
    <m/>
    <m/>
    <m/>
    <m/>
    <n v="0"/>
    <m/>
    <m/>
    <n v="0"/>
  </r>
  <r>
    <x v="176"/>
    <x v="176"/>
    <x v="8"/>
    <x v="4"/>
    <x v="12"/>
    <x v="496"/>
    <n v="142"/>
    <n v="0.85"/>
    <n v="48.64"/>
    <n v="633.33000000000004"/>
    <n v="232.78"/>
    <n v="255"/>
    <n v="1.52"/>
    <n v="16.63"/>
    <n v="2807.21"/>
    <m/>
    <m/>
    <m/>
    <m/>
    <m/>
    <m/>
    <m/>
    <m/>
    <m/>
    <m/>
    <n v="181.43"/>
    <n v="7214"/>
    <n v="42.94"/>
    <n v="12.96"/>
  </r>
  <r>
    <x v="100"/>
    <x v="100"/>
    <x v="1"/>
    <x v="12"/>
    <x v="6"/>
    <x v="4"/>
    <m/>
    <m/>
    <m/>
    <m/>
    <n v="0"/>
    <m/>
    <m/>
    <m/>
    <m/>
    <m/>
    <m/>
    <m/>
    <m/>
    <m/>
    <m/>
    <m/>
    <m/>
    <m/>
    <m/>
    <n v="0"/>
    <m/>
    <m/>
    <n v="0"/>
  </r>
  <r>
    <x v="52"/>
    <x v="52"/>
    <x v="2"/>
    <x v="17"/>
    <x v="5"/>
    <x v="2122"/>
    <n v="41516"/>
    <n v="43.25"/>
    <n v="2003.55"/>
    <n v="149064.12"/>
    <n v="69330.75"/>
    <n v="94229"/>
    <n v="98.16"/>
    <m/>
    <m/>
    <m/>
    <m/>
    <m/>
    <m/>
    <m/>
    <m/>
    <m/>
    <m/>
    <m/>
    <m/>
    <n v="10273"/>
    <n v="45693"/>
    <n v="47.6"/>
    <n v="128.41"/>
  </r>
  <r>
    <x v="14"/>
    <x v="14"/>
    <x v="10"/>
    <x v="2"/>
    <x v="9"/>
    <x v="2123"/>
    <n v="16481"/>
    <n v="34.340000000000003"/>
    <n v="2431.65"/>
    <n v="90457.38"/>
    <n v="18244.72"/>
    <n v="23346"/>
    <n v="48.64"/>
    <n v="456.12"/>
    <n v="220018.52"/>
    <m/>
    <m/>
    <m/>
    <m/>
    <m/>
    <m/>
    <m/>
    <m/>
    <m/>
    <m/>
    <n v="0"/>
    <n v="14800"/>
    <n v="30.83"/>
    <n v="0"/>
  </r>
  <r>
    <x v="20"/>
    <x v="20"/>
    <x v="2"/>
    <x v="12"/>
    <x v="6"/>
    <x v="0"/>
    <n v="0"/>
    <n v="0"/>
    <n v="0"/>
    <n v="0"/>
    <n v="0"/>
    <n v="0"/>
    <n v="0"/>
    <m/>
    <m/>
    <m/>
    <m/>
    <m/>
    <m/>
    <m/>
    <m/>
    <m/>
    <m/>
    <m/>
    <m/>
    <n v="16300"/>
    <n v="1246"/>
    <n v="12.98"/>
    <n v="2037.5"/>
  </r>
  <r>
    <x v="103"/>
    <x v="103"/>
    <x v="4"/>
    <x v="12"/>
    <x v="6"/>
    <x v="2124"/>
    <n v="5758"/>
    <n v="59.98"/>
    <n v="4112.38"/>
    <n v="30596.07"/>
    <n v="1700"/>
    <n v="2557"/>
    <n v="26.64"/>
    <n v="212.5"/>
    <n v="20500.810000000001"/>
    <m/>
    <m/>
    <m/>
    <m/>
    <m/>
    <m/>
    <m/>
    <m/>
    <m/>
    <m/>
    <n v="147.05000000000001"/>
    <n v="49"/>
    <n v="0.51"/>
    <n v="18.38"/>
  </r>
  <r>
    <x v="123"/>
    <x v="123"/>
    <x v="15"/>
    <x v="1"/>
    <x v="6"/>
    <x v="2125"/>
    <n v="2730"/>
    <n v="28.44"/>
    <n v="55.25"/>
    <n v="411.06"/>
    <n v="209"/>
    <n v="274"/>
    <n v="2.85"/>
    <m/>
    <m/>
    <m/>
    <m/>
    <m/>
    <m/>
    <m/>
    <m/>
    <m/>
    <m/>
    <m/>
    <m/>
    <n v="45500"/>
    <n v="2664"/>
    <n v="27.75"/>
    <n v="5687.5"/>
  </r>
  <r>
    <x v="56"/>
    <x v="56"/>
    <x v="2"/>
    <x v="17"/>
    <x v="37"/>
    <x v="2126"/>
    <n v="3611"/>
    <n v="9.4"/>
    <n v="365.13"/>
    <n v="10866.12"/>
    <n v="14966.05"/>
    <n v="47470"/>
    <n v="123.62"/>
    <n v="467.69"/>
    <n v="180480.12"/>
    <m/>
    <m/>
    <m/>
    <m/>
    <m/>
    <m/>
    <m/>
    <m/>
    <m/>
    <m/>
    <n v="179200"/>
    <n v="30109"/>
    <n v="78.41"/>
    <n v="5600"/>
  </r>
  <r>
    <x v="67"/>
    <x v="67"/>
    <x v="0"/>
    <x v="1"/>
    <x v="6"/>
    <x v="2127"/>
    <n v="722"/>
    <n v="7.52"/>
    <n v="497"/>
    <n v="3697.68"/>
    <n v="0"/>
    <m/>
    <m/>
    <m/>
    <m/>
    <m/>
    <m/>
    <m/>
    <m/>
    <m/>
    <m/>
    <m/>
    <m/>
    <m/>
    <m/>
    <n v="62800"/>
    <n v="8476"/>
    <n v="88.29"/>
    <n v="7850"/>
  </r>
  <r>
    <x v="223"/>
    <x v="223"/>
    <x v="7"/>
    <x v="1"/>
    <x v="4"/>
    <x v="4"/>
    <m/>
    <m/>
    <m/>
    <m/>
    <n v="0"/>
    <m/>
    <m/>
    <m/>
    <m/>
    <m/>
    <m/>
    <m/>
    <m/>
    <m/>
    <m/>
    <m/>
    <m/>
    <m/>
    <m/>
    <n v="31500"/>
    <n v="3459"/>
    <n v="41.18"/>
    <n v="4500"/>
  </r>
  <r>
    <x v="62"/>
    <x v="62"/>
    <x v="1"/>
    <x v="14"/>
    <x v="16"/>
    <x v="2128"/>
    <n v="182"/>
    <n v="3.79"/>
    <n v="364.25"/>
    <n v="1355.01"/>
    <n v="0"/>
    <n v="0"/>
    <n v="0"/>
    <n v="0"/>
    <n v="0"/>
    <m/>
    <m/>
    <m/>
    <m/>
    <m/>
    <m/>
    <m/>
    <m/>
    <m/>
    <m/>
    <n v="93"/>
    <n v="386"/>
    <n v="8.0399999999999991"/>
    <n v="23.25"/>
  </r>
  <r>
    <x v="108"/>
    <x v="108"/>
    <x v="0"/>
    <x v="1"/>
    <x v="71"/>
    <x v="4"/>
    <m/>
    <m/>
    <m/>
    <m/>
    <n v="0"/>
    <m/>
    <m/>
    <m/>
    <m/>
    <m/>
    <m/>
    <m/>
    <m/>
    <m/>
    <m/>
    <m/>
    <m/>
    <m/>
    <m/>
    <n v="173.87"/>
    <n v="3094"/>
    <n v="51.57"/>
    <n v="34.770000000000003"/>
  </r>
  <r>
    <x v="217"/>
    <x v="217"/>
    <x v="6"/>
    <x v="7"/>
    <x v="144"/>
    <x v="2129"/>
    <n v="81986"/>
    <n v="83.32"/>
    <n v="8058.29"/>
    <n v="614525.4"/>
    <n v="0"/>
    <m/>
    <m/>
    <m/>
    <m/>
    <m/>
    <m/>
    <m/>
    <m/>
    <m/>
    <m/>
    <m/>
    <m/>
    <m/>
    <m/>
    <n v="173960"/>
    <n v="12226"/>
    <n v="12.42"/>
    <n v="2121.46"/>
  </r>
  <r>
    <x v="182"/>
    <x v="182"/>
    <x v="11"/>
    <x v="2"/>
    <x v="9"/>
    <x v="2130"/>
    <n v="73038"/>
    <n v="152.16"/>
    <n v="6140.5"/>
    <n v="228426.6"/>
    <n v="0"/>
    <m/>
    <m/>
    <m/>
    <m/>
    <m/>
    <m/>
    <m/>
    <m/>
    <m/>
    <m/>
    <m/>
    <m/>
    <m/>
    <m/>
    <n v="957.16"/>
    <n v="1663"/>
    <n v="3.46"/>
    <n v="23.93"/>
  </r>
  <r>
    <x v="127"/>
    <x v="127"/>
    <x v="6"/>
    <x v="1"/>
    <x v="28"/>
    <x v="2131"/>
    <n v="1226"/>
    <n v="8.51"/>
    <n v="98.33"/>
    <n v="1097.4000000000001"/>
    <n v="0"/>
    <m/>
    <m/>
    <m/>
    <m/>
    <m/>
    <m/>
    <m/>
    <m/>
    <m/>
    <m/>
    <m/>
    <m/>
    <m/>
    <m/>
    <n v="100.17"/>
    <n v="3797"/>
    <n v="26.37"/>
    <n v="8.35"/>
  </r>
  <r>
    <x v="26"/>
    <x v="26"/>
    <x v="4"/>
    <x v="1"/>
    <x v="12"/>
    <x v="4"/>
    <m/>
    <m/>
    <m/>
    <m/>
    <n v="0"/>
    <m/>
    <m/>
    <m/>
    <m/>
    <m/>
    <m/>
    <m/>
    <m/>
    <m/>
    <m/>
    <m/>
    <m/>
    <m/>
    <m/>
    <n v="135200"/>
    <n v="8352"/>
    <n v="49.71"/>
    <n v="9657.14"/>
  </r>
  <r>
    <x v="208"/>
    <x v="208"/>
    <x v="6"/>
    <x v="2"/>
    <x v="38"/>
    <x v="2132"/>
    <n v="33943"/>
    <n v="50.51"/>
    <n v="3387.71"/>
    <n v="176432.16"/>
    <n v="25332.69"/>
    <n v="34979"/>
    <n v="52.05"/>
    <n v="452.37"/>
    <n v="305494.46999999997"/>
    <m/>
    <m/>
    <m/>
    <m/>
    <m/>
    <m/>
    <m/>
    <m/>
    <m/>
    <m/>
    <n v="217161.8"/>
    <n v="44679"/>
    <n v="66.489999999999995"/>
    <n v="3877.89"/>
  </r>
  <r>
    <x v="171"/>
    <x v="171"/>
    <x v="4"/>
    <x v="2"/>
    <x v="9"/>
    <x v="2133"/>
    <n v="37709"/>
    <n v="78.56"/>
    <n v="5924.93"/>
    <n v="220407.21"/>
    <n v="0"/>
    <m/>
    <m/>
    <m/>
    <m/>
    <m/>
    <m/>
    <m/>
    <m/>
    <m/>
    <m/>
    <m/>
    <m/>
    <m/>
    <m/>
    <n v="0"/>
    <m/>
    <m/>
    <n v="0"/>
  </r>
  <r>
    <x v="98"/>
    <x v="98"/>
    <x v="3"/>
    <x v="27"/>
    <x v="6"/>
    <x v="4"/>
    <n v="0"/>
    <n v="0"/>
    <m/>
    <m/>
    <n v="0"/>
    <m/>
    <m/>
    <m/>
    <m/>
    <m/>
    <m/>
    <m/>
    <m/>
    <m/>
    <m/>
    <m/>
    <m/>
    <m/>
    <m/>
    <n v="25.53"/>
    <n v="1905"/>
    <n v="19.84"/>
    <n v="3.19"/>
  </r>
  <r>
    <x v="216"/>
    <x v="216"/>
    <x v="3"/>
    <x v="2"/>
    <x v="38"/>
    <x v="2134"/>
    <n v="93494"/>
    <n v="139.13"/>
    <n v="10119.14"/>
    <n v="527004.96"/>
    <n v="0"/>
    <m/>
    <m/>
    <m/>
    <m/>
    <m/>
    <m/>
    <m/>
    <m/>
    <m/>
    <m/>
    <m/>
    <m/>
    <m/>
    <m/>
    <n v="0"/>
    <m/>
    <m/>
    <n v="0"/>
  </r>
  <r>
    <x v="59"/>
    <x v="59"/>
    <x v="2"/>
    <x v="1"/>
    <x v="1"/>
    <x v="2135"/>
    <n v="890"/>
    <n v="12.36"/>
    <n v="698.83"/>
    <n v="3899.49"/>
    <n v="0"/>
    <m/>
    <m/>
    <m/>
    <m/>
    <m/>
    <m/>
    <m/>
    <m/>
    <m/>
    <m/>
    <m/>
    <m/>
    <m/>
    <m/>
    <n v="67538"/>
    <n v="2855"/>
    <n v="39.65"/>
    <n v="11256.33"/>
  </r>
  <r>
    <x v="124"/>
    <x v="124"/>
    <x v="10"/>
    <x v="2"/>
    <x v="107"/>
    <x v="2136"/>
    <n v="92214"/>
    <n v="99.8"/>
    <n v="10356.620000000001"/>
    <n v="741637.8"/>
    <n v="0"/>
    <m/>
    <m/>
    <m/>
    <m/>
    <m/>
    <m/>
    <m/>
    <m/>
    <m/>
    <m/>
    <m/>
    <m/>
    <m/>
    <m/>
    <n v="272900"/>
    <n v="17858"/>
    <n v="19.329999999999998"/>
    <n v="3544.16"/>
  </r>
  <r>
    <x v="105"/>
    <x v="105"/>
    <x v="15"/>
    <x v="6"/>
    <x v="68"/>
    <x v="2137"/>
    <n v="630"/>
    <n v="3.28"/>
    <n v="92.31"/>
    <n v="1373.61"/>
    <n v="301"/>
    <n v="627"/>
    <n v="3.27"/>
    <n v="18.809999999999999"/>
    <n v="3629.85"/>
    <m/>
    <m/>
    <m/>
    <m/>
    <m/>
    <m/>
    <m/>
    <m/>
    <m/>
    <m/>
    <n v="130388"/>
    <n v="6522"/>
    <n v="33.97"/>
    <n v="8149.25"/>
  </r>
  <r>
    <x v="95"/>
    <x v="95"/>
    <x v="3"/>
    <x v="2"/>
    <x v="9"/>
    <x v="2138"/>
    <n v="60020"/>
    <n v="125.04"/>
    <n v="11253"/>
    <n v="418611.6"/>
    <n v="0"/>
    <m/>
    <m/>
    <m/>
    <m/>
    <m/>
    <m/>
    <m/>
    <m/>
    <m/>
    <m/>
    <m/>
    <m/>
    <m/>
    <m/>
    <n v="99346.12"/>
    <n v="4506"/>
    <n v="9.39"/>
    <n v="2483.65"/>
  </r>
  <r>
    <x v="76"/>
    <x v="76"/>
    <x v="15"/>
    <x v="7"/>
    <x v="37"/>
    <x v="2139"/>
    <n v="28570"/>
    <n v="74.400000000000006"/>
    <n v="3580.88"/>
    <n v="106566.84"/>
    <n v="8978.41"/>
    <n v="13331"/>
    <n v="34.72"/>
    <n v="280.58"/>
    <n v="108273.3"/>
    <m/>
    <m/>
    <m/>
    <m/>
    <m/>
    <m/>
    <m/>
    <m/>
    <m/>
    <m/>
    <n v="152600"/>
    <n v="16334"/>
    <n v="42.54"/>
    <n v="4768.75"/>
  </r>
  <r>
    <x v="159"/>
    <x v="159"/>
    <x v="15"/>
    <x v="6"/>
    <x v="83"/>
    <x v="4"/>
    <m/>
    <m/>
    <m/>
    <m/>
    <n v="0"/>
    <m/>
    <m/>
    <m/>
    <m/>
    <m/>
    <m/>
    <m/>
    <m/>
    <m/>
    <m/>
    <m/>
    <m/>
    <m/>
    <m/>
    <n v="193.81"/>
    <n v="20745"/>
    <n v="157.16"/>
    <n v="17.62"/>
  </r>
  <r>
    <x v="166"/>
    <x v="166"/>
    <x v="10"/>
    <x v="5"/>
    <x v="129"/>
    <x v="2140"/>
    <n v="98844"/>
    <n v="65.900000000000006"/>
    <n v="11136"/>
    <n v="1294560"/>
    <n v="9055"/>
    <n v="11106"/>
    <n v="7.4"/>
    <n v="72.44"/>
    <n v="109196.96"/>
    <m/>
    <m/>
    <m/>
    <m/>
    <m/>
    <m/>
    <m/>
    <m/>
    <m/>
    <m/>
    <n v="2856"/>
    <n v="18650"/>
    <n v="12.43"/>
    <n v="22.85"/>
  </r>
  <r>
    <x v="36"/>
    <x v="36"/>
    <x v="13"/>
    <x v="5"/>
    <x v="42"/>
    <x v="2141"/>
    <n v="15113"/>
    <n v="41.98"/>
    <n v="2960"/>
    <n v="82584"/>
    <n v="10353.06"/>
    <n v="13266"/>
    <n v="36.85"/>
    <n v="345.1"/>
    <n v="124850.6"/>
    <m/>
    <m/>
    <m/>
    <m/>
    <m/>
    <m/>
    <m/>
    <m/>
    <m/>
    <m/>
    <n v="70774"/>
    <n v="5418"/>
    <n v="15.05"/>
    <n v="2359.13"/>
  </r>
  <r>
    <x v="60"/>
    <x v="60"/>
    <x v="5"/>
    <x v="0"/>
    <x v="31"/>
    <x v="2142"/>
    <n v="3535"/>
    <n v="14.73"/>
    <n v="1533.4"/>
    <n v="28521.24"/>
    <n v="3093.11"/>
    <n v="3379"/>
    <n v="14.08"/>
    <n v="154.66"/>
    <n v="37300.78"/>
    <m/>
    <m/>
    <m/>
    <m/>
    <m/>
    <m/>
    <m/>
    <m/>
    <m/>
    <m/>
    <n v="41300"/>
    <n v="4387"/>
    <n v="18.28"/>
    <n v="2065"/>
  </r>
  <r>
    <x v="67"/>
    <x v="67"/>
    <x v="1"/>
    <x v="5"/>
    <x v="33"/>
    <x v="2143"/>
    <n v="123325"/>
    <n v="102.77"/>
    <n v="11551.2"/>
    <n v="1074261.6000000001"/>
    <n v="0"/>
    <m/>
    <m/>
    <m/>
    <m/>
    <m/>
    <m/>
    <m/>
    <m/>
    <m/>
    <m/>
    <m/>
    <m/>
    <m/>
    <m/>
    <n v="309500"/>
    <n v="24058"/>
    <n v="20.05"/>
    <n v="3095"/>
  </r>
  <r>
    <x v="99"/>
    <x v="99"/>
    <x v="6"/>
    <x v="2"/>
    <x v="2"/>
    <x v="2144"/>
    <n v="29358"/>
    <n v="38.229999999999997"/>
    <n v="4598.45"/>
    <n v="273699.93"/>
    <n v="32659"/>
    <n v="13358"/>
    <n v="17.39"/>
    <n v="510.3"/>
    <n v="393844.68"/>
    <m/>
    <m/>
    <m/>
    <m/>
    <m/>
    <m/>
    <m/>
    <m/>
    <m/>
    <m/>
    <n v="495000"/>
    <n v="21829"/>
    <n v="28.42"/>
    <n v="7734.38"/>
  </r>
  <r>
    <x v="8"/>
    <x v="8"/>
    <x v="1"/>
    <x v="2"/>
    <x v="2"/>
    <x v="2145"/>
    <n v="19745"/>
    <n v="25.71"/>
    <n v="4485"/>
    <n v="266947.20000000001"/>
    <n v="50358.87"/>
    <n v="55318"/>
    <n v="72.03"/>
    <n v="786.86"/>
    <n v="607292.78"/>
    <m/>
    <m/>
    <m/>
    <m/>
    <m/>
    <m/>
    <m/>
    <m/>
    <m/>
    <m/>
    <n v="118340"/>
    <n v="3892"/>
    <n v="5.07"/>
    <n v="1849.06"/>
  </r>
  <r>
    <x v="24"/>
    <x v="24"/>
    <x v="13"/>
    <x v="6"/>
    <x v="21"/>
    <x v="2146"/>
    <n v="55"/>
    <n v="0.19"/>
    <n v="6.54"/>
    <n v="146.01"/>
    <n v="166.83"/>
    <n v="267"/>
    <n v="0.93"/>
    <n v="6.95"/>
    <n v="2011.83"/>
    <m/>
    <m/>
    <m/>
    <m/>
    <m/>
    <m/>
    <m/>
    <m/>
    <m/>
    <m/>
    <n v="1836"/>
    <n v="21560"/>
    <n v="74.86"/>
    <n v="76.5"/>
  </r>
  <r>
    <x v="148"/>
    <x v="148"/>
    <x v="15"/>
    <x v="6"/>
    <x v="51"/>
    <x v="4"/>
    <n v="0"/>
    <n v="0"/>
    <m/>
    <m/>
    <n v="0"/>
    <m/>
    <m/>
    <m/>
    <m/>
    <m/>
    <m/>
    <m/>
    <m/>
    <m/>
    <m/>
    <m/>
    <m/>
    <m/>
    <m/>
    <n v="0.24"/>
    <n v="548"/>
    <n v="45.67"/>
    <n v="0.24"/>
  </r>
  <r>
    <x v="65"/>
    <x v="65"/>
    <x v="7"/>
    <x v="13"/>
    <x v="16"/>
    <x v="4"/>
    <m/>
    <m/>
    <m/>
    <m/>
    <n v="0"/>
    <m/>
    <m/>
    <m/>
    <m/>
    <m/>
    <m/>
    <m/>
    <m/>
    <m/>
    <m/>
    <m/>
    <m/>
    <m/>
    <m/>
    <n v="0"/>
    <m/>
    <m/>
    <n v="0"/>
  </r>
  <r>
    <x v="155"/>
    <x v="155"/>
    <x v="1"/>
    <x v="7"/>
    <x v="21"/>
    <x v="2147"/>
    <n v="28214"/>
    <n v="97.97"/>
    <n v="9170.3799999999992"/>
    <n v="204682.77"/>
    <n v="0"/>
    <m/>
    <m/>
    <m/>
    <m/>
    <m/>
    <m/>
    <m/>
    <m/>
    <m/>
    <m/>
    <m/>
    <m/>
    <m/>
    <m/>
    <n v="10146.379999999999"/>
    <n v="23037"/>
    <n v="79.989999999999995"/>
    <n v="422.77"/>
  </r>
  <r>
    <x v="68"/>
    <x v="68"/>
    <x v="1"/>
    <x v="2"/>
    <x v="29"/>
    <x v="2148"/>
    <n v="22984"/>
    <n v="36.83"/>
    <n v="4278.46"/>
    <n v="206906.4"/>
    <n v="31557.71"/>
    <n v="35712"/>
    <n v="57.23"/>
    <n v="606.88"/>
    <n v="380563.9"/>
    <m/>
    <m/>
    <m/>
    <m/>
    <m/>
    <m/>
    <m/>
    <m/>
    <m/>
    <m/>
    <n v="2.3199999999999998"/>
    <n v="8171"/>
    <n v="13.09"/>
    <n v="0.04"/>
  </r>
  <r>
    <x v="17"/>
    <x v="17"/>
    <x v="14"/>
    <x v="0"/>
    <x v="125"/>
    <x v="2149"/>
    <n v="289901"/>
    <n v="120.79"/>
    <n v="11213"/>
    <n v="2085618"/>
    <n v="20435.5"/>
    <n v="27859"/>
    <n v="11.61"/>
    <m/>
    <m/>
    <m/>
    <m/>
    <m/>
    <m/>
    <m/>
    <m/>
    <m/>
    <m/>
    <m/>
    <m/>
    <n v="988400"/>
    <n v="131958"/>
    <n v="54.98"/>
    <n v="4942"/>
  </r>
  <r>
    <x v="174"/>
    <x v="174"/>
    <x v="9"/>
    <x v="1"/>
    <x v="6"/>
    <x v="2150"/>
    <n v="177"/>
    <n v="1.84"/>
    <n v="113.5"/>
    <n v="844.44"/>
    <n v="359"/>
    <n v="731"/>
    <n v="7.61"/>
    <n v="44.88"/>
    <n v="4329.29"/>
    <m/>
    <m/>
    <m/>
    <m/>
    <m/>
    <m/>
    <m/>
    <m/>
    <m/>
    <m/>
    <n v="0.35"/>
    <n v="5897"/>
    <n v="61.43"/>
    <n v="0.04"/>
  </r>
  <r>
    <x v="173"/>
    <x v="173"/>
    <x v="2"/>
    <x v="2"/>
    <x v="3"/>
    <x v="2151"/>
    <n v="108500"/>
    <n v="125.58"/>
    <n v="9503.33"/>
    <n v="636343.19999999995"/>
    <n v="0"/>
    <m/>
    <m/>
    <m/>
    <m/>
    <n v="3742"/>
    <n v="7916"/>
    <n v="9.16"/>
    <n v="51"/>
    <n v="47407.4"/>
    <m/>
    <m/>
    <m/>
    <m/>
    <m/>
    <n v="1226191"/>
    <n v="189549"/>
    <n v="219.39"/>
    <n v="17030.43"/>
  </r>
  <r>
    <x v="32"/>
    <x v="32"/>
    <x v="10"/>
    <x v="4"/>
    <x v="11"/>
    <x v="925"/>
    <n v="10"/>
    <n v="0.08"/>
    <n v="20"/>
    <n v="186"/>
    <n v="5290.01"/>
    <n v="20"/>
    <n v="0.17"/>
    <m/>
    <m/>
    <m/>
    <m/>
    <m/>
    <m/>
    <m/>
    <m/>
    <m/>
    <m/>
    <m/>
    <m/>
    <n v="0"/>
    <m/>
    <m/>
    <n v="0"/>
  </r>
  <r>
    <x v="100"/>
    <x v="100"/>
    <x v="13"/>
    <x v="18"/>
    <x v="28"/>
    <x v="2152"/>
    <n v="420"/>
    <n v="2.92"/>
    <n v="132.25"/>
    <n v="1475.91"/>
    <n v="0"/>
    <n v="524"/>
    <n v="3.64"/>
    <n v="0"/>
    <n v="0"/>
    <m/>
    <m/>
    <m/>
    <m/>
    <m/>
    <m/>
    <m/>
    <m/>
    <m/>
    <m/>
    <n v="72684"/>
    <n v="7180"/>
    <n v="49.86"/>
    <n v="6057"/>
  </r>
  <r>
    <x v="88"/>
    <x v="88"/>
    <x v="9"/>
    <x v="2"/>
    <x v="120"/>
    <x v="2153"/>
    <n v="205861"/>
    <n v="110.68"/>
    <n v="9170.08"/>
    <n v="1321867.5900000001"/>
    <n v="15581.96"/>
    <n v="25698"/>
    <n v="13.82"/>
    <n v="100.53"/>
    <n v="187907.52"/>
    <m/>
    <m/>
    <m/>
    <m/>
    <m/>
    <m/>
    <m/>
    <m/>
    <m/>
    <m/>
    <n v="446250"/>
    <n v="53875"/>
    <n v="28.97"/>
    <n v="2879.03"/>
  </r>
  <r>
    <x v="208"/>
    <x v="208"/>
    <x v="7"/>
    <x v="2"/>
    <x v="38"/>
    <x v="2154"/>
    <n v="11260"/>
    <n v="16.760000000000002"/>
    <n v="1325.61"/>
    <n v="69037.62"/>
    <n v="15128.03"/>
    <n v="5885"/>
    <n v="8.76"/>
    <m/>
    <m/>
    <m/>
    <m/>
    <m/>
    <m/>
    <m/>
    <m/>
    <m/>
    <m/>
    <m/>
    <m/>
    <n v="56176"/>
    <n v="3852"/>
    <n v="5.73"/>
    <n v="1003.14"/>
  </r>
  <r>
    <x v="182"/>
    <x v="182"/>
    <x v="10"/>
    <x v="2"/>
    <x v="9"/>
    <x v="2155"/>
    <n v="35309"/>
    <n v="73.56"/>
    <n v="7778.25"/>
    <n v="289350.90000000002"/>
    <n v="0"/>
    <m/>
    <m/>
    <m/>
    <m/>
    <m/>
    <m/>
    <m/>
    <m/>
    <m/>
    <m/>
    <m/>
    <m/>
    <m/>
    <m/>
    <n v="2306"/>
    <n v="667"/>
    <n v="1.39"/>
    <n v="57.65"/>
  </r>
  <r>
    <x v="49"/>
    <x v="49"/>
    <x v="7"/>
    <x v="4"/>
    <x v="11"/>
    <x v="4"/>
    <m/>
    <m/>
    <m/>
    <m/>
    <n v="0"/>
    <m/>
    <m/>
    <m/>
    <m/>
    <m/>
    <m/>
    <m/>
    <m/>
    <m/>
    <m/>
    <m/>
    <m/>
    <m/>
    <m/>
    <n v="65000"/>
    <n v="3368"/>
    <n v="28.07"/>
    <n v="6500"/>
  </r>
  <r>
    <x v="134"/>
    <x v="134"/>
    <x v="11"/>
    <x v="7"/>
    <x v="20"/>
    <x v="2156"/>
    <n v="36228"/>
    <n v="50.32"/>
    <n v="4707.63"/>
    <n v="262685.94"/>
    <n v="13982.54"/>
    <n v="17994"/>
    <n v="24.99"/>
    <n v="233.04"/>
    <n v="168619.66"/>
    <m/>
    <m/>
    <m/>
    <m/>
    <m/>
    <m/>
    <m/>
    <m/>
    <m/>
    <m/>
    <n v="1394.29"/>
    <n v="4102"/>
    <n v="5.7"/>
    <n v="23.24"/>
  </r>
  <r>
    <x v="105"/>
    <x v="105"/>
    <x v="2"/>
    <x v="6"/>
    <x v="68"/>
    <x v="2157"/>
    <n v="1392"/>
    <n v="7.25"/>
    <n v="138.75"/>
    <n v="2064.6"/>
    <n v="72"/>
    <n v="284"/>
    <n v="1.48"/>
    <m/>
    <m/>
    <m/>
    <m/>
    <m/>
    <m/>
    <m/>
    <m/>
    <m/>
    <m/>
    <m/>
    <m/>
    <n v="61726"/>
    <n v="4928"/>
    <n v="25.67"/>
    <n v="3857.88"/>
  </r>
  <r>
    <x v="40"/>
    <x v="40"/>
    <x v="1"/>
    <x v="22"/>
    <x v="31"/>
    <x v="2158"/>
    <n v="7404"/>
    <n v="30.85"/>
    <n v="2470.85"/>
    <n v="45957.81"/>
    <n v="14431.62"/>
    <n v="9760"/>
    <n v="40.67"/>
    <n v="721.58"/>
    <n v="174035.23"/>
    <m/>
    <m/>
    <m/>
    <m/>
    <m/>
    <m/>
    <m/>
    <m/>
    <m/>
    <m/>
    <n v="101800"/>
    <n v="5790"/>
    <n v="24.13"/>
    <n v="5090"/>
  </r>
  <r>
    <x v="58"/>
    <x v="58"/>
    <x v="9"/>
    <x v="2"/>
    <x v="38"/>
    <x v="2159"/>
    <n v="69418"/>
    <n v="103.3"/>
    <n v="7987.14"/>
    <n v="415970.4"/>
    <n v="0"/>
    <m/>
    <m/>
    <m/>
    <m/>
    <m/>
    <m/>
    <m/>
    <m/>
    <m/>
    <m/>
    <m/>
    <m/>
    <m/>
    <m/>
    <n v="0"/>
    <m/>
    <m/>
    <n v="0"/>
  </r>
  <r>
    <x v="89"/>
    <x v="89"/>
    <x v="9"/>
    <x v="5"/>
    <x v="64"/>
    <x v="2160"/>
    <n v="40970"/>
    <n v="45.52"/>
    <n v="5445"/>
    <n v="379788.75"/>
    <n v="18980.599999999999"/>
    <n v="21360"/>
    <n v="23.73"/>
    <n v="253.07"/>
    <n v="228892.77"/>
    <m/>
    <m/>
    <m/>
    <m/>
    <m/>
    <m/>
    <m/>
    <m/>
    <m/>
    <m/>
    <n v="1956"/>
    <n v="24652"/>
    <n v="27.39"/>
    <n v="26.08"/>
  </r>
  <r>
    <x v="77"/>
    <x v="77"/>
    <x v="3"/>
    <x v="7"/>
    <x v="9"/>
    <x v="2161"/>
    <n v="22111"/>
    <n v="46.06"/>
    <n v="2321.8000000000002"/>
    <n v="86370.96"/>
    <n v="23748"/>
    <n v="36973"/>
    <n v="77.03"/>
    <n v="593.70000000000005"/>
    <n v="286384.26"/>
    <m/>
    <m/>
    <m/>
    <m/>
    <m/>
    <m/>
    <m/>
    <m/>
    <m/>
    <m/>
    <n v="718.94"/>
    <n v="6482"/>
    <n v="13.5"/>
    <n v="17.97"/>
  </r>
  <r>
    <x v="3"/>
    <x v="3"/>
    <x v="2"/>
    <x v="2"/>
    <x v="9"/>
    <x v="2162"/>
    <n v="25392"/>
    <n v="52.9"/>
    <n v="3934.8"/>
    <n v="146374.56"/>
    <n v="24737.15"/>
    <n v="36714"/>
    <n v="76.489999999999995"/>
    <n v="618.42999999999995"/>
    <n v="298312.69"/>
    <m/>
    <m/>
    <m/>
    <m/>
    <m/>
    <m/>
    <m/>
    <m/>
    <m/>
    <m/>
    <n v="211635"/>
    <n v="7966"/>
    <n v="16.600000000000001"/>
    <n v="5290.88"/>
  </r>
  <r>
    <x v="47"/>
    <x v="47"/>
    <x v="15"/>
    <x v="7"/>
    <x v="14"/>
    <x v="2163"/>
    <n v="16756"/>
    <n v="31.73"/>
    <n v="2777.41"/>
    <n v="113651.58"/>
    <n v="10817.65"/>
    <n v="23530"/>
    <n v="44.56"/>
    <n v="245.86"/>
    <n v="130453.32"/>
    <m/>
    <m/>
    <m/>
    <m/>
    <m/>
    <m/>
    <m/>
    <m/>
    <m/>
    <m/>
    <n v="0.77"/>
    <n v="3777"/>
    <n v="7.15"/>
    <n v="0.02"/>
  </r>
  <r>
    <x v="101"/>
    <x v="101"/>
    <x v="6"/>
    <x v="0"/>
    <x v="27"/>
    <x v="2164"/>
    <n v="21045"/>
    <n v="46.15"/>
    <n v="4228.42"/>
    <n v="149432.4"/>
    <n v="0"/>
    <n v="18696"/>
    <n v="41"/>
    <n v="0"/>
    <n v="0"/>
    <m/>
    <m/>
    <m/>
    <m/>
    <m/>
    <m/>
    <m/>
    <m/>
    <m/>
    <m/>
    <n v="124.99"/>
    <n v="11008"/>
    <n v="24.14"/>
    <n v="3.29"/>
  </r>
  <r>
    <x v="25"/>
    <x v="25"/>
    <x v="1"/>
    <x v="4"/>
    <x v="26"/>
    <x v="2165"/>
    <n v="1584"/>
    <n v="1.94"/>
    <n v="162.41"/>
    <n v="10270.92"/>
    <n v="0"/>
    <m/>
    <m/>
    <m/>
    <m/>
    <m/>
    <m/>
    <m/>
    <m/>
    <m/>
    <n v="1027"/>
    <n v="1300"/>
    <n v="1.59"/>
    <n v="15"/>
    <n v="22988.37"/>
    <n v="6986"/>
    <n v="37472"/>
    <n v="45.92"/>
    <n v="102.74"/>
  </r>
  <r>
    <x v="37"/>
    <x v="37"/>
    <x v="6"/>
    <x v="3"/>
    <x v="98"/>
    <x v="2166"/>
    <n v="211"/>
    <n v="0.98"/>
    <n v="62.72"/>
    <n v="1049.97"/>
    <n v="0"/>
    <m/>
    <m/>
    <m/>
    <m/>
    <m/>
    <m/>
    <m/>
    <m/>
    <m/>
    <m/>
    <m/>
    <m/>
    <m/>
    <m/>
    <n v="228.63"/>
    <n v="873"/>
    <n v="4.04"/>
    <n v="12.7"/>
  </r>
  <r>
    <x v="73"/>
    <x v="73"/>
    <x v="13"/>
    <x v="16"/>
    <x v="3"/>
    <x v="2167"/>
    <n v="67555"/>
    <n v="78.19"/>
    <n v="7979.17"/>
    <n v="534285"/>
    <n v="7473.33"/>
    <n v="8400"/>
    <n v="9.7200000000000006"/>
    <n v="103.8"/>
    <n v="90123.09"/>
    <m/>
    <m/>
    <m/>
    <m/>
    <m/>
    <m/>
    <m/>
    <m/>
    <m/>
    <m/>
    <n v="187"/>
    <n v="2074"/>
    <n v="2.4"/>
    <n v="2.6"/>
  </r>
  <r>
    <x v="25"/>
    <x v="25"/>
    <x v="5"/>
    <x v="5"/>
    <x v="29"/>
    <x v="2168"/>
    <n v="60750"/>
    <n v="97.36"/>
    <n v="9393.85"/>
    <n v="454286.4"/>
    <n v="0"/>
    <m/>
    <m/>
    <m/>
    <m/>
    <m/>
    <m/>
    <m/>
    <m/>
    <m/>
    <m/>
    <m/>
    <m/>
    <m/>
    <m/>
    <n v="2060"/>
    <n v="12825"/>
    <n v="20.55"/>
    <n v="39.619999999999997"/>
  </r>
  <r>
    <x v="20"/>
    <x v="20"/>
    <x v="10"/>
    <x v="1"/>
    <x v="6"/>
    <x v="2169"/>
    <n v="433"/>
    <n v="4.51"/>
    <n v="22.63"/>
    <n v="168.33"/>
    <n v="243.67"/>
    <n v="422"/>
    <n v="4.4000000000000004"/>
    <n v="30.46"/>
    <n v="2938.49"/>
    <m/>
    <m/>
    <m/>
    <m/>
    <m/>
    <m/>
    <m/>
    <m/>
    <m/>
    <m/>
    <n v="200600"/>
    <n v="5285"/>
    <n v="55.05"/>
    <n v="25075"/>
  </r>
  <r>
    <x v="3"/>
    <x v="3"/>
    <x v="8"/>
    <x v="27"/>
    <x v="68"/>
    <x v="4"/>
    <m/>
    <m/>
    <m/>
    <m/>
    <n v="0"/>
    <m/>
    <m/>
    <m/>
    <m/>
    <m/>
    <m/>
    <m/>
    <m/>
    <m/>
    <m/>
    <m/>
    <m/>
    <m/>
    <m/>
    <n v="0"/>
    <m/>
    <m/>
    <n v="0"/>
  </r>
  <r>
    <x v="46"/>
    <x v="46"/>
    <x v="14"/>
    <x v="14"/>
    <x v="9"/>
    <x v="2170"/>
    <n v="58251"/>
    <n v="121.36"/>
    <n v="9083.18"/>
    <n v="337894.11"/>
    <n v="0"/>
    <m/>
    <m/>
    <m/>
    <m/>
    <m/>
    <m/>
    <m/>
    <m/>
    <m/>
    <m/>
    <m/>
    <m/>
    <m/>
    <m/>
    <n v="855"/>
    <n v="6893"/>
    <n v="14.36"/>
    <n v="21.38"/>
  </r>
  <r>
    <x v="29"/>
    <x v="29"/>
    <x v="2"/>
    <x v="0"/>
    <x v="117"/>
    <x v="2171"/>
    <n v="30182"/>
    <n v="42.63"/>
    <n v="3562.19"/>
    <n v="195457.17"/>
    <n v="17486.91"/>
    <n v="26967"/>
    <n v="38.090000000000003"/>
    <n v="296.39"/>
    <n v="210879.84"/>
    <m/>
    <m/>
    <m/>
    <m/>
    <m/>
    <m/>
    <m/>
    <m/>
    <m/>
    <m/>
    <n v="3270.7"/>
    <n v="12487"/>
    <n v="17.64"/>
    <n v="55.44"/>
  </r>
  <r>
    <x v="69"/>
    <x v="69"/>
    <x v="15"/>
    <x v="2"/>
    <x v="9"/>
    <x v="2172"/>
    <n v="15570"/>
    <n v="32.44"/>
    <n v="3086.53"/>
    <n v="114818.73"/>
    <n v="0"/>
    <m/>
    <m/>
    <m/>
    <m/>
    <m/>
    <m/>
    <m/>
    <m/>
    <m/>
    <m/>
    <m/>
    <m/>
    <m/>
    <m/>
    <n v="97000"/>
    <n v="10211"/>
    <n v="21.27"/>
    <n v="2425"/>
  </r>
  <r>
    <x v="25"/>
    <x v="25"/>
    <x v="3"/>
    <x v="18"/>
    <x v="16"/>
    <x v="2173"/>
    <n v="3589"/>
    <n v="74.77"/>
    <n v="8271"/>
    <n v="30768.12"/>
    <n v="5915.62"/>
    <n v="10224"/>
    <n v="213"/>
    <n v="1478.9"/>
    <n v="71338.19"/>
    <m/>
    <m/>
    <m/>
    <m/>
    <m/>
    <n v="176"/>
    <n v="426"/>
    <n v="8.8800000000000008"/>
    <n v="44"/>
    <n v="3939.58"/>
    <n v="445"/>
    <n v="2539"/>
    <n v="52.9"/>
    <n v="111.25"/>
  </r>
  <r>
    <x v="80"/>
    <x v="80"/>
    <x v="9"/>
    <x v="2"/>
    <x v="49"/>
    <x v="2174"/>
    <n v="116452"/>
    <n v="127.69"/>
    <n v="9984.3700000000008"/>
    <n v="705695.16"/>
    <n v="0"/>
    <m/>
    <m/>
    <m/>
    <m/>
    <m/>
    <m/>
    <m/>
    <m/>
    <m/>
    <m/>
    <m/>
    <m/>
    <m/>
    <m/>
    <n v="191200"/>
    <n v="24133"/>
    <n v="26.46"/>
    <n v="2515.79"/>
  </r>
  <r>
    <x v="98"/>
    <x v="98"/>
    <x v="7"/>
    <x v="13"/>
    <x v="21"/>
    <x v="2175"/>
    <n v="14611"/>
    <n v="50.73"/>
    <n v="4651.67"/>
    <n v="103825.2"/>
    <n v="1497.58"/>
    <n v="4665"/>
    <n v="16.2"/>
    <m/>
    <m/>
    <m/>
    <m/>
    <m/>
    <m/>
    <m/>
    <m/>
    <m/>
    <m/>
    <m/>
    <m/>
    <n v="950.47"/>
    <n v="39462"/>
    <n v="137.02000000000001"/>
    <n v="39.6"/>
  </r>
  <r>
    <x v="125"/>
    <x v="125"/>
    <x v="7"/>
    <x v="0"/>
    <x v="68"/>
    <x v="2176"/>
    <n v="6808"/>
    <n v="35.46"/>
    <n v="3605"/>
    <n v="53642.400000000001"/>
    <n v="0"/>
    <m/>
    <m/>
    <m/>
    <m/>
    <m/>
    <m/>
    <m/>
    <m/>
    <m/>
    <m/>
    <m/>
    <m/>
    <m/>
    <m/>
    <n v="300"/>
    <n v="1335"/>
    <n v="6.95"/>
    <n v="18.75"/>
  </r>
  <r>
    <x v="217"/>
    <x v="217"/>
    <x v="14"/>
    <x v="2"/>
    <x v="14"/>
    <x v="2177"/>
    <n v="67909"/>
    <n v="128.62"/>
    <n v="10317.27"/>
    <n v="422182.8"/>
    <n v="0"/>
    <m/>
    <m/>
    <m/>
    <m/>
    <m/>
    <m/>
    <m/>
    <m/>
    <m/>
    <m/>
    <m/>
    <m/>
    <m/>
    <m/>
    <n v="137538.9"/>
    <n v="15019"/>
    <n v="28.45"/>
    <n v="3125.88"/>
  </r>
  <r>
    <x v="49"/>
    <x v="49"/>
    <x v="4"/>
    <x v="2"/>
    <x v="54"/>
    <x v="2178"/>
    <n v="6959"/>
    <n v="20"/>
    <n v="1920.62"/>
    <n v="51799.14"/>
    <n v="5813.77"/>
    <n v="6917"/>
    <n v="19.88"/>
    <n v="200.47"/>
    <n v="70110.03"/>
    <m/>
    <m/>
    <m/>
    <m/>
    <m/>
    <m/>
    <m/>
    <m/>
    <m/>
    <m/>
    <n v="65325"/>
    <n v="9210"/>
    <n v="26.47"/>
    <n v="2252.59"/>
  </r>
  <r>
    <x v="15"/>
    <x v="15"/>
    <x v="5"/>
    <x v="1"/>
    <x v="13"/>
    <x v="2179"/>
    <n v="3055"/>
    <n v="14.98"/>
    <n v="619.76"/>
    <n v="9798.48"/>
    <n v="0"/>
    <m/>
    <m/>
    <m/>
    <m/>
    <n v="4327"/>
    <n v="6705"/>
    <n v="32.869999999999997"/>
    <n v="254"/>
    <n v="54818.76"/>
    <n v="9613"/>
    <n v="19299"/>
    <n v="94.6"/>
    <n v="565"/>
    <n v="215177.39"/>
    <n v="0"/>
    <n v="1622"/>
    <n v="7.95"/>
    <n v="0"/>
  </r>
  <r>
    <x v="120"/>
    <x v="120"/>
    <x v="13"/>
    <x v="1"/>
    <x v="68"/>
    <x v="4"/>
    <m/>
    <m/>
    <m/>
    <m/>
    <n v="0"/>
    <m/>
    <m/>
    <m/>
    <m/>
    <m/>
    <m/>
    <m/>
    <m/>
    <m/>
    <m/>
    <m/>
    <m/>
    <m/>
    <m/>
    <n v="1112.55"/>
    <n v="14134"/>
    <n v="73.61"/>
    <n v="69.53"/>
  </r>
  <r>
    <x v="72"/>
    <x v="72"/>
    <x v="13"/>
    <x v="34"/>
    <x v="9"/>
    <x v="2180"/>
    <n v="29325"/>
    <n v="61.09"/>
    <n v="6000.13"/>
    <n v="223204.65"/>
    <n v="26915.62"/>
    <n v="28512"/>
    <n v="59.4"/>
    <n v="672.89"/>
    <n v="324583.49"/>
    <m/>
    <m/>
    <m/>
    <m/>
    <m/>
    <m/>
    <m/>
    <m/>
    <m/>
    <m/>
    <n v="620700"/>
    <n v="20245"/>
    <n v="42.18"/>
    <n v="15517.5"/>
  </r>
  <r>
    <x v="72"/>
    <x v="72"/>
    <x v="3"/>
    <x v="5"/>
    <x v="102"/>
    <x v="2181"/>
    <n v="124556"/>
    <n v="100.77"/>
    <n v="7274.85"/>
    <n v="696858.3"/>
    <n v="80880.7"/>
    <n v="81384"/>
    <n v="65.84"/>
    <n v="785.25"/>
    <n v="975364.61"/>
    <m/>
    <m/>
    <m/>
    <m/>
    <m/>
    <m/>
    <m/>
    <m/>
    <m/>
    <m/>
    <n v="463613"/>
    <n v="13352"/>
    <n v="10.8"/>
    <n v="4501.1000000000004"/>
  </r>
  <r>
    <x v="133"/>
    <x v="133"/>
    <x v="5"/>
    <x v="5"/>
    <x v="22"/>
    <x v="2182"/>
    <n v="28703"/>
    <n v="95.68"/>
    <n v="5361.6"/>
    <n v="124657.2"/>
    <n v="12238"/>
    <n v="20042"/>
    <n v="66.81"/>
    <m/>
    <m/>
    <m/>
    <m/>
    <m/>
    <m/>
    <m/>
    <m/>
    <m/>
    <m/>
    <m/>
    <m/>
    <n v="76.2"/>
    <n v="8627"/>
    <n v="28.76"/>
    <n v="3.05"/>
  </r>
  <r>
    <x v="25"/>
    <x v="25"/>
    <x v="4"/>
    <x v="3"/>
    <x v="46"/>
    <x v="2183"/>
    <n v="15213"/>
    <n v="48.76"/>
    <n v="5164.58"/>
    <n v="124879.47"/>
    <n v="7997.09"/>
    <n v="10705"/>
    <n v="34.31"/>
    <n v="307.58"/>
    <n v="96439.31"/>
    <m/>
    <m/>
    <m/>
    <m/>
    <m/>
    <n v="423"/>
    <n v="908"/>
    <n v="2.91"/>
    <n v="16"/>
    <n v="9468.43"/>
    <n v="1478"/>
    <n v="13010"/>
    <n v="41.7"/>
    <n v="56.85"/>
  </r>
  <r>
    <x v="197"/>
    <x v="197"/>
    <x v="0"/>
    <x v="6"/>
    <x v="71"/>
    <x v="4"/>
    <m/>
    <m/>
    <m/>
    <m/>
    <n v="0"/>
    <m/>
    <m/>
    <m/>
    <m/>
    <m/>
    <m/>
    <m/>
    <m/>
    <m/>
    <m/>
    <m/>
    <m/>
    <m/>
    <m/>
    <n v="163.09"/>
    <n v="795"/>
    <n v="13.25"/>
    <n v="32.619999999999997"/>
  </r>
  <r>
    <x v="175"/>
    <x v="175"/>
    <x v="1"/>
    <x v="2"/>
    <x v="9"/>
    <x v="2184"/>
    <n v="15364"/>
    <n v="32.01"/>
    <n v="2417.63"/>
    <n v="89935.65"/>
    <n v="53938.9"/>
    <n v="66393"/>
    <n v="138.32"/>
    <n v="1348.47"/>
    <n v="650465.42000000004"/>
    <m/>
    <m/>
    <m/>
    <m/>
    <m/>
    <m/>
    <m/>
    <m/>
    <m/>
    <m/>
    <n v="1.52"/>
    <n v="2357"/>
    <n v="4.91"/>
    <n v="0.04"/>
  </r>
  <r>
    <x v="54"/>
    <x v="54"/>
    <x v="14"/>
    <x v="7"/>
    <x v="29"/>
    <x v="2185"/>
    <n v="59416"/>
    <n v="95.22"/>
    <n v="8747.5"/>
    <n v="423029.1"/>
    <n v="0"/>
    <m/>
    <m/>
    <m/>
    <m/>
    <m/>
    <m/>
    <m/>
    <m/>
    <m/>
    <m/>
    <m/>
    <m/>
    <m/>
    <m/>
    <n v="54500"/>
    <n v="2631"/>
    <n v="4.22"/>
    <n v="1048.08"/>
  </r>
  <r>
    <x v="30"/>
    <x v="30"/>
    <x v="12"/>
    <x v="2"/>
    <x v="3"/>
    <x v="2186"/>
    <n v="56276"/>
    <n v="65.13"/>
    <n v="2655.96"/>
    <n v="177842.97"/>
    <n v="0"/>
    <m/>
    <m/>
    <m/>
    <m/>
    <m/>
    <m/>
    <m/>
    <m/>
    <m/>
    <n v="19341"/>
    <n v="32759"/>
    <n v="37.92"/>
    <n v="268"/>
    <n v="432928.94"/>
    <n v="1111.32"/>
    <n v="11359"/>
    <n v="13.15"/>
    <n v="15.44"/>
  </r>
  <r>
    <x v="98"/>
    <x v="98"/>
    <x v="11"/>
    <x v="7"/>
    <x v="33"/>
    <x v="2187"/>
    <n v="23039"/>
    <n v="19.2"/>
    <n v="1615.76"/>
    <n v="150265.68"/>
    <n v="51370.51"/>
    <n v="63304"/>
    <n v="52.75"/>
    <m/>
    <m/>
    <m/>
    <m/>
    <m/>
    <m/>
    <m/>
    <m/>
    <m/>
    <m/>
    <m/>
    <m/>
    <n v="0"/>
    <m/>
    <m/>
    <n v="0"/>
  </r>
  <r>
    <x v="12"/>
    <x v="12"/>
    <x v="0"/>
    <x v="35"/>
    <x v="98"/>
    <x v="2188"/>
    <n v="1172"/>
    <n v="5.43"/>
    <n v="401.33"/>
    <n v="6718.32"/>
    <n v="0"/>
    <m/>
    <m/>
    <m/>
    <m/>
    <m/>
    <m/>
    <m/>
    <m/>
    <m/>
    <m/>
    <m/>
    <m/>
    <m/>
    <m/>
    <n v="0"/>
    <m/>
    <m/>
    <n v="0"/>
  </r>
  <r>
    <x v="20"/>
    <x v="20"/>
    <x v="15"/>
    <x v="7"/>
    <x v="9"/>
    <x v="2189"/>
    <n v="77725"/>
    <n v="161.93"/>
    <n v="11190.8"/>
    <n v="416297.76"/>
    <n v="0"/>
    <m/>
    <m/>
    <m/>
    <m/>
    <m/>
    <m/>
    <m/>
    <m/>
    <m/>
    <m/>
    <m/>
    <m/>
    <m/>
    <m/>
    <n v="147260"/>
    <n v="10147"/>
    <n v="21.14"/>
    <n v="3681.5"/>
  </r>
  <r>
    <x v="88"/>
    <x v="88"/>
    <x v="4"/>
    <x v="3"/>
    <x v="6"/>
    <x v="2190"/>
    <n v="186"/>
    <n v="1.94"/>
    <n v="17.75"/>
    <n v="132.06"/>
    <n v="0"/>
    <m/>
    <m/>
    <m/>
    <m/>
    <m/>
    <m/>
    <m/>
    <m/>
    <m/>
    <m/>
    <m/>
    <m/>
    <m/>
    <m/>
    <n v="36643"/>
    <n v="328"/>
    <n v="3.42"/>
    <n v="4580.38"/>
  </r>
  <r>
    <x v="181"/>
    <x v="181"/>
    <x v="10"/>
    <x v="42"/>
    <x v="146"/>
    <x v="2191"/>
    <n v="80429"/>
    <n v="25.98"/>
    <n v="2507.44"/>
    <n v="601635.6"/>
    <n v="11960.23"/>
    <n v="19434"/>
    <n v="6.28"/>
    <n v="46.36"/>
    <n v="144232.04"/>
    <m/>
    <m/>
    <m/>
    <m/>
    <m/>
    <n v="180153"/>
    <n v="309557"/>
    <n v="99.99"/>
    <n v="698"/>
    <n v="4032544.75"/>
    <n v="2314"/>
    <n v="172960"/>
    <n v="55.87"/>
    <n v="8.9700000000000006"/>
  </r>
  <r>
    <x v="78"/>
    <x v="78"/>
    <x v="0"/>
    <x v="6"/>
    <x v="53"/>
    <x v="4"/>
    <m/>
    <m/>
    <m/>
    <m/>
    <n v="0"/>
    <m/>
    <m/>
    <m/>
    <m/>
    <m/>
    <m/>
    <m/>
    <m/>
    <m/>
    <m/>
    <m/>
    <m/>
    <m/>
    <m/>
    <n v="116045"/>
    <n v="10861"/>
    <n v="69.62"/>
    <n v="8926.5400000000009"/>
  </r>
  <r>
    <x v="25"/>
    <x v="25"/>
    <x v="10"/>
    <x v="0"/>
    <x v="29"/>
    <x v="2192"/>
    <n v="63497"/>
    <n v="101.76"/>
    <n v="11729.23"/>
    <n v="567225.59999999998"/>
    <n v="0"/>
    <m/>
    <m/>
    <m/>
    <m/>
    <m/>
    <m/>
    <m/>
    <m/>
    <m/>
    <m/>
    <m/>
    <m/>
    <m/>
    <m/>
    <n v="1250"/>
    <n v="6720"/>
    <n v="10.77"/>
    <n v="24.04"/>
  </r>
  <r>
    <x v="45"/>
    <x v="45"/>
    <x v="5"/>
    <x v="2"/>
    <x v="100"/>
    <x v="2193"/>
    <n v="13849"/>
    <n v="41.22"/>
    <n v="3454.86"/>
    <n v="89964.479999999996"/>
    <n v="8155.19"/>
    <n v="8108"/>
    <n v="24.13"/>
    <n v="291.26"/>
    <n v="98345.87"/>
    <m/>
    <m/>
    <m/>
    <m/>
    <m/>
    <m/>
    <m/>
    <m/>
    <m/>
    <m/>
    <n v="601.54999999999995"/>
    <n v="2960"/>
    <n v="8.81"/>
    <n v="21.48"/>
  </r>
  <r>
    <x v="24"/>
    <x v="24"/>
    <x v="11"/>
    <x v="4"/>
    <x v="15"/>
    <x v="2194"/>
    <n v="20226"/>
    <n v="46.82"/>
    <n v="4342.3599999999997"/>
    <n v="145382.25"/>
    <n v="21903.98"/>
    <n v="15802"/>
    <n v="36.58"/>
    <n v="608.44000000000005"/>
    <n v="264146.63"/>
    <m/>
    <m/>
    <m/>
    <m/>
    <m/>
    <m/>
    <m/>
    <m/>
    <m/>
    <m/>
    <n v="1621"/>
    <n v="10344"/>
    <n v="23.94"/>
    <n v="45.03"/>
  </r>
  <r>
    <x v="19"/>
    <x v="19"/>
    <x v="1"/>
    <x v="30"/>
    <x v="21"/>
    <x v="2195"/>
    <n v="10007"/>
    <n v="34.75"/>
    <n v="3911.58"/>
    <n v="87306.54"/>
    <n v="9933.07"/>
    <n v="11698"/>
    <n v="40.619999999999997"/>
    <n v="413.88"/>
    <n v="119785.93"/>
    <m/>
    <m/>
    <m/>
    <m/>
    <m/>
    <m/>
    <m/>
    <m/>
    <m/>
    <m/>
    <n v="1122"/>
    <n v="9256"/>
    <n v="32.14"/>
    <n v="46.75"/>
  </r>
  <r>
    <x v="143"/>
    <x v="143"/>
    <x v="0"/>
    <x v="7"/>
    <x v="9"/>
    <x v="2196"/>
    <n v="30881"/>
    <n v="64.34"/>
    <n v="4727.6499999999996"/>
    <n v="175868.58"/>
    <n v="7982"/>
    <n v="12308"/>
    <n v="25.64"/>
    <n v="199.55"/>
    <n v="96257.33"/>
    <m/>
    <m/>
    <m/>
    <m/>
    <m/>
    <m/>
    <m/>
    <m/>
    <m/>
    <m/>
    <n v="2.72"/>
    <n v="2474"/>
    <n v="5.15"/>
    <n v="7.0000000000000007E-2"/>
  </r>
  <r>
    <x v="131"/>
    <x v="131"/>
    <x v="15"/>
    <x v="2"/>
    <x v="33"/>
    <x v="2197"/>
    <n v="146133"/>
    <n v="121.78"/>
    <n v="9057.0499999999993"/>
    <n v="842305.65"/>
    <n v="0"/>
    <m/>
    <m/>
    <m/>
    <m/>
    <m/>
    <m/>
    <m/>
    <m/>
    <m/>
    <m/>
    <m/>
    <m/>
    <m/>
    <m/>
    <n v="4675"/>
    <n v="48231"/>
    <n v="40.19"/>
    <n v="46.75"/>
  </r>
  <r>
    <x v="94"/>
    <x v="94"/>
    <x v="11"/>
    <x v="1"/>
    <x v="13"/>
    <x v="2198"/>
    <n v="332"/>
    <n v="1.63"/>
    <n v="124.76"/>
    <n v="1972.53"/>
    <n v="0"/>
    <m/>
    <m/>
    <m/>
    <m/>
    <m/>
    <m/>
    <m/>
    <m/>
    <m/>
    <m/>
    <m/>
    <m/>
    <m/>
    <m/>
    <n v="942.45"/>
    <n v="3671"/>
    <n v="18"/>
    <n v="55.44"/>
  </r>
  <r>
    <x v="157"/>
    <x v="157"/>
    <x v="15"/>
    <x v="1"/>
    <x v="4"/>
    <x v="2199"/>
    <n v="1056"/>
    <n v="12.57"/>
    <n v="663"/>
    <n v="4316.13"/>
    <n v="200.78"/>
    <n v="344"/>
    <n v="4.0999999999999996"/>
    <n v="28.68"/>
    <n v="2421.2199999999998"/>
    <m/>
    <m/>
    <m/>
    <m/>
    <m/>
    <m/>
    <m/>
    <m/>
    <m/>
    <m/>
    <n v="228.59"/>
    <n v="864"/>
    <n v="10.29"/>
    <n v="32.659999999999997"/>
  </r>
  <r>
    <x v="49"/>
    <x v="49"/>
    <x v="9"/>
    <x v="6"/>
    <x v="6"/>
    <x v="2200"/>
    <n v="81"/>
    <n v="0.84"/>
    <n v="33.5"/>
    <n v="249.24"/>
    <n v="1628.52"/>
    <n v="414"/>
    <n v="4.3099999999999996"/>
    <m/>
    <m/>
    <m/>
    <m/>
    <m/>
    <m/>
    <m/>
    <m/>
    <m/>
    <m/>
    <m/>
    <m/>
    <n v="104123"/>
    <n v="8991"/>
    <n v="93.66"/>
    <n v="13015.38"/>
  </r>
  <r>
    <x v="98"/>
    <x v="98"/>
    <x v="14"/>
    <x v="27"/>
    <x v="6"/>
    <x v="4"/>
    <n v="0"/>
    <n v="0"/>
    <m/>
    <m/>
    <n v="0"/>
    <m/>
    <m/>
    <m/>
    <m/>
    <m/>
    <m/>
    <m/>
    <m/>
    <m/>
    <m/>
    <m/>
    <m/>
    <m/>
    <m/>
    <n v="0"/>
    <m/>
    <m/>
    <n v="0"/>
  </r>
  <r>
    <x v="56"/>
    <x v="56"/>
    <x v="15"/>
    <x v="17"/>
    <x v="37"/>
    <x v="2201"/>
    <n v="7952"/>
    <n v="20.71"/>
    <n v="1219.47"/>
    <n v="36291.39"/>
    <n v="28135.79"/>
    <n v="35073"/>
    <n v="91.34"/>
    <n v="879.24"/>
    <n v="339297.94"/>
    <m/>
    <m/>
    <m/>
    <m/>
    <m/>
    <m/>
    <m/>
    <m/>
    <m/>
    <m/>
    <n v="156790"/>
    <n v="72978"/>
    <n v="190.05"/>
    <n v="4899.6899999999996"/>
  </r>
  <r>
    <x v="15"/>
    <x v="15"/>
    <x v="12"/>
    <x v="1"/>
    <x v="13"/>
    <x v="2202"/>
    <n v="1748"/>
    <n v="8.57"/>
    <n v="317"/>
    <n v="5011.7700000000004"/>
    <n v="0"/>
    <m/>
    <m/>
    <m/>
    <m/>
    <n v="5577"/>
    <n v="17271"/>
    <n v="84.66"/>
    <n v="328"/>
    <n v="70655.009999999995"/>
    <n v="9829"/>
    <n v="35127"/>
    <n v="172.19"/>
    <n v="578"/>
    <n v="220012.34"/>
    <n v="13506"/>
    <n v="31737"/>
    <n v="155.57"/>
    <n v="794.47"/>
  </r>
  <r>
    <x v="141"/>
    <x v="141"/>
    <x v="15"/>
    <x v="2"/>
    <x v="143"/>
    <x v="2203"/>
    <n v="145256"/>
    <n v="105.26"/>
    <n v="9193.0400000000009"/>
    <n v="983196"/>
    <n v="13343.36"/>
    <n v="11332"/>
    <n v="8.2100000000000009"/>
    <n v="116.03"/>
    <n v="160911.53"/>
    <m/>
    <m/>
    <m/>
    <m/>
    <m/>
    <m/>
    <m/>
    <m/>
    <m/>
    <m/>
    <n v="215189"/>
    <n v="30558"/>
    <n v="22.14"/>
    <n v="1871.21"/>
  </r>
  <r>
    <x v="76"/>
    <x v="76"/>
    <x v="7"/>
    <x v="14"/>
    <x v="75"/>
    <x v="2204"/>
    <n v="20829"/>
    <n v="17.02"/>
    <n v="2431.7800000000002"/>
    <n v="230679.06"/>
    <n v="8659.5499999999993"/>
    <n v="7579"/>
    <n v="6.19"/>
    <n v="84.9"/>
    <n v="104428.16"/>
    <m/>
    <m/>
    <m/>
    <m/>
    <m/>
    <m/>
    <m/>
    <m/>
    <m/>
    <m/>
    <n v="5542"/>
    <n v="14717"/>
    <n v="12.02"/>
    <n v="54.33"/>
  </r>
  <r>
    <x v="38"/>
    <x v="38"/>
    <x v="6"/>
    <x v="13"/>
    <x v="6"/>
    <x v="4"/>
    <m/>
    <m/>
    <m/>
    <m/>
    <n v="0"/>
    <m/>
    <m/>
    <m/>
    <m/>
    <m/>
    <m/>
    <m/>
    <m/>
    <m/>
    <m/>
    <m/>
    <m/>
    <m/>
    <m/>
    <n v="0"/>
    <m/>
    <m/>
    <n v="0"/>
  </r>
  <r>
    <x v="130"/>
    <x v="130"/>
    <x v="4"/>
    <x v="1"/>
    <x v="68"/>
    <x v="2205"/>
    <n v="273"/>
    <n v="1.42"/>
    <n v="12.94"/>
    <n v="192.51"/>
    <n v="0"/>
    <m/>
    <m/>
    <m/>
    <m/>
    <m/>
    <m/>
    <m/>
    <m/>
    <m/>
    <n v="207"/>
    <n v="538"/>
    <n v="2.8"/>
    <n v="12"/>
    <n v="4633.49"/>
    <n v="83779"/>
    <n v="2828"/>
    <n v="14.73"/>
    <n v="5236.1899999999996"/>
  </r>
  <r>
    <x v="209"/>
    <x v="209"/>
    <x v="12"/>
    <x v="7"/>
    <x v="20"/>
    <x v="2206"/>
    <n v="93058"/>
    <n v="129.25"/>
    <n v="11900"/>
    <n v="664020"/>
    <n v="0"/>
    <m/>
    <m/>
    <m/>
    <m/>
    <m/>
    <m/>
    <m/>
    <m/>
    <m/>
    <m/>
    <m/>
    <m/>
    <m/>
    <m/>
    <n v="163746"/>
    <n v="8130"/>
    <n v="11.29"/>
    <n v="2729.1"/>
  </r>
  <r>
    <x v="50"/>
    <x v="50"/>
    <x v="5"/>
    <x v="12"/>
    <x v="6"/>
    <x v="4"/>
    <m/>
    <m/>
    <m/>
    <m/>
    <n v="0"/>
    <m/>
    <m/>
    <m/>
    <m/>
    <m/>
    <m/>
    <m/>
    <m/>
    <m/>
    <m/>
    <m/>
    <m/>
    <m/>
    <m/>
    <n v="0"/>
    <m/>
    <m/>
    <n v="0"/>
  </r>
  <r>
    <x v="70"/>
    <x v="70"/>
    <x v="9"/>
    <x v="14"/>
    <x v="48"/>
    <x v="2207"/>
    <n v="11669"/>
    <n v="19.07"/>
    <n v="1352.16"/>
    <n v="64132.800000000003"/>
    <n v="9369"/>
    <n v="28951"/>
    <n v="47.31"/>
    <n v="183.71"/>
    <n v="112983.58"/>
    <m/>
    <m/>
    <m/>
    <m/>
    <m/>
    <m/>
    <m/>
    <m/>
    <m/>
    <m/>
    <n v="3577.97"/>
    <n v="13547"/>
    <n v="22.14"/>
    <n v="70.16"/>
  </r>
  <r>
    <x v="125"/>
    <x v="125"/>
    <x v="14"/>
    <x v="5"/>
    <x v="5"/>
    <x v="2208"/>
    <n v="133509"/>
    <n v="139.07"/>
    <n v="10899"/>
    <n v="810885.6"/>
    <n v="0"/>
    <m/>
    <m/>
    <m/>
    <m/>
    <m/>
    <m/>
    <m/>
    <m/>
    <m/>
    <m/>
    <m/>
    <m/>
    <m/>
    <m/>
    <n v="2674"/>
    <n v="13189"/>
    <n v="13.74"/>
    <n v="33.43"/>
  </r>
  <r>
    <x v="161"/>
    <x v="161"/>
    <x v="1"/>
    <x v="4"/>
    <x v="104"/>
    <x v="2209"/>
    <n v="5088"/>
    <n v="1.58"/>
    <n v="102.13"/>
    <n v="25455.03"/>
    <n v="393.79"/>
    <n v="793"/>
    <n v="0.25"/>
    <n v="1.47"/>
    <n v="4748.8599999999997"/>
    <m/>
    <m/>
    <m/>
    <m/>
    <m/>
    <n v="1809"/>
    <n v="2962"/>
    <n v="0.92"/>
    <n v="6"/>
    <n v="40492.660000000003"/>
    <n v="25980"/>
    <n v="193401"/>
    <n v="60.14"/>
    <n v="96.94"/>
  </r>
  <r>
    <x v="186"/>
    <x v="186"/>
    <x v="5"/>
    <x v="1"/>
    <x v="6"/>
    <x v="2210"/>
    <n v="285"/>
    <n v="2.97"/>
    <n v="124.75"/>
    <n v="928.14"/>
    <n v="61.11"/>
    <n v="404"/>
    <n v="4.21"/>
    <m/>
    <m/>
    <m/>
    <m/>
    <m/>
    <m/>
    <m/>
    <m/>
    <m/>
    <m/>
    <m/>
    <m/>
    <n v="0"/>
    <m/>
    <m/>
    <n v="0"/>
  </r>
  <r>
    <x v="93"/>
    <x v="93"/>
    <x v="12"/>
    <x v="5"/>
    <x v="91"/>
    <x v="2211"/>
    <n v="75131"/>
    <n v="115.94"/>
    <n v="8319.91"/>
    <n v="417825.75"/>
    <n v="0"/>
    <m/>
    <m/>
    <m/>
    <m/>
    <m/>
    <m/>
    <m/>
    <m/>
    <m/>
    <m/>
    <m/>
    <m/>
    <m/>
    <m/>
    <n v="1345.01"/>
    <n v="7001"/>
    <n v="10.8"/>
    <n v="24.91"/>
  </r>
  <r>
    <x v="25"/>
    <x v="25"/>
    <x v="8"/>
    <x v="11"/>
    <x v="21"/>
    <x v="2212"/>
    <n v="321"/>
    <n v="1.1100000000000001"/>
    <n v="87.83"/>
    <n v="1960.44"/>
    <n v="56.26"/>
    <n v="119"/>
    <n v="0.41"/>
    <n v="2.34"/>
    <n v="678.41"/>
    <m/>
    <m/>
    <m/>
    <m/>
    <m/>
    <m/>
    <m/>
    <m/>
    <m/>
    <m/>
    <n v="2890"/>
    <n v="17826"/>
    <n v="61.9"/>
    <n v="120.42"/>
  </r>
  <r>
    <x v="72"/>
    <x v="72"/>
    <x v="12"/>
    <x v="3"/>
    <x v="28"/>
    <x v="2213"/>
    <n v="74"/>
    <n v="0.51"/>
    <n v="17.829999999999998"/>
    <n v="199.02"/>
    <n v="50.44"/>
    <n v="139"/>
    <n v="0.97"/>
    <n v="4.2"/>
    <n v="608.23"/>
    <m/>
    <m/>
    <m/>
    <m/>
    <m/>
    <m/>
    <m/>
    <m/>
    <m/>
    <m/>
    <n v="293400"/>
    <n v="8449"/>
    <n v="58.67"/>
    <n v="24450"/>
  </r>
  <r>
    <x v="95"/>
    <x v="95"/>
    <x v="14"/>
    <x v="2"/>
    <x v="9"/>
    <x v="2214"/>
    <n v="65728"/>
    <n v="136.93"/>
    <n v="11086"/>
    <n v="412399.2"/>
    <n v="0"/>
    <m/>
    <m/>
    <m/>
    <m/>
    <m/>
    <m/>
    <m/>
    <m/>
    <m/>
    <m/>
    <m/>
    <m/>
    <m/>
    <m/>
    <n v="115000"/>
    <n v="4862"/>
    <n v="10.130000000000001"/>
    <n v="2875"/>
  </r>
  <r>
    <x v="83"/>
    <x v="83"/>
    <x v="0"/>
    <x v="0"/>
    <x v="54"/>
    <x v="2215"/>
    <n v="28608"/>
    <n v="82.21"/>
    <n v="4803.21"/>
    <n v="129542.49"/>
    <n v="9134.82"/>
    <n v="18953"/>
    <n v="54.46"/>
    <m/>
    <m/>
    <m/>
    <m/>
    <m/>
    <m/>
    <m/>
    <m/>
    <m/>
    <m/>
    <m/>
    <m/>
    <n v="843"/>
    <n v="8292"/>
    <n v="23.83"/>
    <n v="29.07"/>
  </r>
  <r>
    <x v="19"/>
    <x v="19"/>
    <x v="10"/>
    <x v="0"/>
    <x v="48"/>
    <x v="2216"/>
    <n v="2973"/>
    <n v="4.8600000000000003"/>
    <n v="475.51"/>
    <n v="22553.43"/>
    <n v="6164.89"/>
    <n v="7417"/>
    <n v="12.12"/>
    <m/>
    <m/>
    <m/>
    <m/>
    <m/>
    <m/>
    <m/>
    <m/>
    <m/>
    <m/>
    <m/>
    <m/>
    <n v="263"/>
    <n v="2177"/>
    <n v="3.56"/>
    <n v="5.16"/>
  </r>
  <r>
    <x v="177"/>
    <x v="177"/>
    <x v="7"/>
    <x v="2"/>
    <x v="30"/>
    <x v="2217"/>
    <n v="74464"/>
    <n v="129.28"/>
    <n v="14532.17"/>
    <n v="648715.92000000004"/>
    <n v="0"/>
    <m/>
    <m/>
    <m/>
    <m/>
    <m/>
    <m/>
    <m/>
    <m/>
    <m/>
    <m/>
    <m/>
    <m/>
    <m/>
    <m/>
    <n v="1152514"/>
    <n v="76560"/>
    <n v="132.91999999999999"/>
    <n v="24010.71"/>
  </r>
  <r>
    <x v="35"/>
    <x v="35"/>
    <x v="13"/>
    <x v="11"/>
    <x v="141"/>
    <x v="2218"/>
    <n v="269932"/>
    <n v="60.63"/>
    <n v="4958.1899999999996"/>
    <n v="1710722.91"/>
    <n v="352991.27"/>
    <n v="333598"/>
    <n v="74.930000000000007"/>
    <n v="951.46"/>
    <n v="4256827.63"/>
    <m/>
    <m/>
    <m/>
    <m/>
    <m/>
    <m/>
    <m/>
    <m/>
    <m/>
    <m/>
    <n v="26479"/>
    <n v="240393"/>
    <n v="54"/>
    <n v="71.37"/>
  </r>
  <r>
    <x v="150"/>
    <x v="150"/>
    <x v="8"/>
    <x v="6"/>
    <x v="6"/>
    <x v="1450"/>
    <n v="475"/>
    <n v="4.95"/>
    <n v="77.63"/>
    <n v="577.53"/>
    <n v="0"/>
    <m/>
    <m/>
    <m/>
    <m/>
    <m/>
    <m/>
    <m/>
    <m/>
    <m/>
    <n v="250"/>
    <n v="561"/>
    <n v="5.84"/>
    <n v="31"/>
    <n v="5596"/>
    <n v="35800"/>
    <n v="1549"/>
    <n v="16.14"/>
    <n v="4475"/>
  </r>
  <r>
    <x v="0"/>
    <x v="0"/>
    <x v="15"/>
    <x v="2"/>
    <x v="142"/>
    <x v="4"/>
    <m/>
    <m/>
    <m/>
    <m/>
    <n v="0"/>
    <m/>
    <m/>
    <m/>
    <m/>
    <m/>
    <m/>
    <m/>
    <m/>
    <m/>
    <m/>
    <m/>
    <m/>
    <m/>
    <m/>
    <n v="0"/>
    <m/>
    <m/>
    <n v="0"/>
  </r>
  <r>
    <x v="22"/>
    <x v="22"/>
    <x v="0"/>
    <x v="2"/>
    <x v="27"/>
    <x v="2219"/>
    <n v="14301"/>
    <n v="31.36"/>
    <n v="2629"/>
    <n v="92908.86"/>
    <n v="28732.3"/>
    <n v="35555"/>
    <n v="77.97"/>
    <n v="756.11"/>
    <n v="346491.41"/>
    <m/>
    <m/>
    <m/>
    <m/>
    <m/>
    <m/>
    <m/>
    <m/>
    <m/>
    <m/>
    <n v="147.18"/>
    <n v="11729"/>
    <n v="25.72"/>
    <n v="3.87"/>
  </r>
  <r>
    <x v="38"/>
    <x v="38"/>
    <x v="7"/>
    <x v="5"/>
    <x v="108"/>
    <x v="2220"/>
    <n v="3900"/>
    <n v="14.13"/>
    <n v="1773.91"/>
    <n v="37944"/>
    <n v="0"/>
    <m/>
    <m/>
    <m/>
    <m/>
    <m/>
    <m/>
    <m/>
    <m/>
    <m/>
    <n v="1892"/>
    <n v="2004"/>
    <n v="7.26"/>
    <n v="82"/>
    <n v="42350.53"/>
    <n v="250"/>
    <n v="1003"/>
    <n v="3.63"/>
    <n v="10.87"/>
  </r>
  <r>
    <x v="73"/>
    <x v="73"/>
    <x v="5"/>
    <x v="7"/>
    <x v="25"/>
    <x v="2221"/>
    <n v="31118"/>
    <n v="39.29"/>
    <n v="3738.79"/>
    <n v="229486.8"/>
    <n v="24827.35"/>
    <n v="24294"/>
    <n v="30.67"/>
    <n v="376.17"/>
    <n v="299400.49"/>
    <m/>
    <m/>
    <m/>
    <m/>
    <m/>
    <m/>
    <m/>
    <m/>
    <m/>
    <m/>
    <n v="860"/>
    <n v="8428"/>
    <n v="10.64"/>
    <n v="13.03"/>
  </r>
  <r>
    <x v="9"/>
    <x v="9"/>
    <x v="9"/>
    <x v="7"/>
    <x v="9"/>
    <x v="2222"/>
    <n v="20498"/>
    <n v="42.7"/>
    <n v="10623.13"/>
    <n v="395180.25"/>
    <n v="16605"/>
    <n v="26257"/>
    <n v="54.7"/>
    <n v="415.13"/>
    <n v="200244.68"/>
    <m/>
    <m/>
    <m/>
    <m/>
    <m/>
    <m/>
    <m/>
    <m/>
    <m/>
    <m/>
    <n v="2779.63"/>
    <n v="8672"/>
    <n v="18.07"/>
    <n v="69.489999999999995"/>
  </r>
  <r>
    <x v="64"/>
    <x v="64"/>
    <x v="0"/>
    <x v="0"/>
    <x v="14"/>
    <x v="2223"/>
    <n v="4771"/>
    <n v="9.0399999999999991"/>
    <n v="675.98"/>
    <n v="27660.99"/>
    <n v="12780.8"/>
    <n v="15412"/>
    <n v="29.19"/>
    <m/>
    <m/>
    <m/>
    <m/>
    <m/>
    <m/>
    <m/>
    <m/>
    <m/>
    <m/>
    <m/>
    <m/>
    <n v="94780"/>
    <n v="10426"/>
    <n v="19.75"/>
    <n v="2154.09"/>
  </r>
  <r>
    <x v="62"/>
    <x v="62"/>
    <x v="15"/>
    <x v="1"/>
    <x v="66"/>
    <x v="2224"/>
    <n v="6296"/>
    <n v="23.85"/>
    <n v="1206.4100000000001"/>
    <n v="24683.13"/>
    <n v="17424"/>
    <n v="30324"/>
    <n v="114.86"/>
    <n v="792"/>
    <n v="210121.24"/>
    <m/>
    <m/>
    <m/>
    <m/>
    <m/>
    <m/>
    <m/>
    <m/>
    <m/>
    <m/>
    <n v="2830"/>
    <n v="14100"/>
    <n v="53.41"/>
    <n v="128.63999999999999"/>
  </r>
  <r>
    <x v="12"/>
    <x v="12"/>
    <x v="9"/>
    <x v="2"/>
    <x v="9"/>
    <x v="2225"/>
    <n v="57343"/>
    <n v="119.46"/>
    <n v="9465"/>
    <n v="352098"/>
    <n v="0"/>
    <m/>
    <m/>
    <m/>
    <m/>
    <m/>
    <m/>
    <m/>
    <m/>
    <m/>
    <m/>
    <m/>
    <m/>
    <m/>
    <m/>
    <n v="2213"/>
    <n v="21039"/>
    <n v="43.83"/>
    <n v="55.33"/>
  </r>
  <r>
    <x v="155"/>
    <x v="155"/>
    <x v="8"/>
    <x v="2"/>
    <x v="2"/>
    <x v="2226"/>
    <n v="172445"/>
    <n v="224.54"/>
    <n v="11211.88"/>
    <n v="667330.80000000005"/>
    <n v="0"/>
    <m/>
    <m/>
    <m/>
    <m/>
    <m/>
    <m/>
    <m/>
    <m/>
    <m/>
    <m/>
    <m/>
    <m/>
    <m/>
    <m/>
    <n v="5343.67"/>
    <n v="33696"/>
    <n v="43.88"/>
    <n v="83.49"/>
  </r>
  <r>
    <x v="108"/>
    <x v="108"/>
    <x v="11"/>
    <x v="7"/>
    <x v="123"/>
    <x v="1091"/>
    <n v="45237"/>
    <n v="91.95"/>
    <n v="6497.56"/>
    <n v="247752"/>
    <n v="0"/>
    <m/>
    <m/>
    <m/>
    <m/>
    <m/>
    <m/>
    <m/>
    <m/>
    <m/>
    <m/>
    <m/>
    <m/>
    <m/>
    <m/>
    <n v="831.5"/>
    <n v="9050"/>
    <n v="18.39"/>
    <n v="20.28"/>
  </r>
  <r>
    <x v="52"/>
    <x v="52"/>
    <x v="4"/>
    <x v="7"/>
    <x v="43"/>
    <x v="710"/>
    <n v="76919"/>
    <n v="31.73"/>
    <n v="2358.42"/>
    <n v="443052"/>
    <n v="50835.11"/>
    <n v="62161"/>
    <n v="25.64"/>
    <m/>
    <m/>
    <m/>
    <m/>
    <m/>
    <m/>
    <m/>
    <m/>
    <m/>
    <m/>
    <m/>
    <m/>
    <n v="9850"/>
    <n v="81512"/>
    <n v="33.630000000000003"/>
    <n v="48.76"/>
  </r>
  <r>
    <x v="123"/>
    <x v="123"/>
    <x v="8"/>
    <x v="5"/>
    <x v="93"/>
    <x v="2227"/>
    <n v="26291"/>
    <n v="66.39"/>
    <n v="4173.1499999999996"/>
    <n v="128074.02"/>
    <n v="7122"/>
    <n v="9727"/>
    <n v="24.56"/>
    <n v="215.82"/>
    <n v="85886.33"/>
    <m/>
    <m/>
    <m/>
    <m/>
    <m/>
    <m/>
    <m/>
    <m/>
    <m/>
    <m/>
    <n v="90395"/>
    <n v="7276"/>
    <n v="18.37"/>
    <n v="2739.24"/>
  </r>
  <r>
    <x v="119"/>
    <x v="119"/>
    <x v="0"/>
    <x v="5"/>
    <x v="139"/>
    <x v="2228"/>
    <n v="372733"/>
    <n v="115.47"/>
    <n v="9451.2099999999991"/>
    <n v="2364408.75"/>
    <n v="39885.550000000003"/>
    <n v="38494"/>
    <n v="11.93"/>
    <n v="148.27000000000001"/>
    <n v="480991.79"/>
    <m/>
    <m/>
    <m/>
    <m/>
    <m/>
    <m/>
    <m/>
    <m/>
    <m/>
    <m/>
    <n v="2652292"/>
    <n v="476708"/>
    <n v="147.68"/>
    <n v="9859.82"/>
  </r>
  <r>
    <x v="119"/>
    <x v="119"/>
    <x v="15"/>
    <x v="3"/>
    <x v="7"/>
    <x v="4"/>
    <n v="0"/>
    <n v="0"/>
    <m/>
    <m/>
    <n v="363.72"/>
    <n v="494"/>
    <n v="20.58"/>
    <n v="181.86"/>
    <n v="4386.26"/>
    <m/>
    <m/>
    <m/>
    <m/>
    <m/>
    <m/>
    <m/>
    <m/>
    <m/>
    <m/>
    <n v="31345"/>
    <n v="13880"/>
    <n v="578.33000000000004"/>
    <n v="15672.5"/>
  </r>
  <r>
    <x v="21"/>
    <x v="21"/>
    <x v="4"/>
    <x v="7"/>
    <x v="29"/>
    <x v="2229"/>
    <n v="28446"/>
    <n v="45.59"/>
    <n v="3849.6"/>
    <n v="186166.47"/>
    <n v="2112"/>
    <n v="2441"/>
    <n v="3.91"/>
    <n v="40.619999999999997"/>
    <n v="25469.24"/>
    <m/>
    <m/>
    <m/>
    <m/>
    <m/>
    <m/>
    <m/>
    <m/>
    <m/>
    <m/>
    <n v="1647.62"/>
    <n v="18274"/>
    <n v="29.29"/>
    <n v="31.68"/>
  </r>
  <r>
    <x v="183"/>
    <x v="183"/>
    <x v="7"/>
    <x v="6"/>
    <x v="7"/>
    <x v="4"/>
    <m/>
    <m/>
    <m/>
    <m/>
    <n v="0"/>
    <m/>
    <m/>
    <m/>
    <m/>
    <m/>
    <m/>
    <m/>
    <m/>
    <m/>
    <m/>
    <m/>
    <m/>
    <m/>
    <m/>
    <n v="0"/>
    <m/>
    <m/>
    <n v="0"/>
  </r>
  <r>
    <x v="219"/>
    <x v="219"/>
    <x v="14"/>
    <x v="2"/>
    <x v="30"/>
    <x v="2230"/>
    <n v="20137"/>
    <n v="34.96"/>
    <n v="2410.38"/>
    <n v="107599.14"/>
    <n v="12642.04"/>
    <n v="16994"/>
    <n v="29.5"/>
    <n v="263.38"/>
    <n v="152454.12"/>
    <m/>
    <m/>
    <m/>
    <m/>
    <m/>
    <m/>
    <m/>
    <m/>
    <m/>
    <m/>
    <n v="0"/>
    <m/>
    <m/>
    <n v="0"/>
  </r>
  <r>
    <x v="2"/>
    <x v="2"/>
    <x v="9"/>
    <x v="5"/>
    <x v="21"/>
    <x v="2231"/>
    <n v="45530"/>
    <n v="158.09"/>
    <n v="6668.04"/>
    <n v="148830.69"/>
    <n v="0"/>
    <m/>
    <m/>
    <m/>
    <m/>
    <m/>
    <m/>
    <m/>
    <m/>
    <m/>
    <m/>
    <m/>
    <m/>
    <m/>
    <m/>
    <n v="915.81"/>
    <n v="2707"/>
    <n v="9.4"/>
    <n v="38.159999999999997"/>
  </r>
  <r>
    <x v="24"/>
    <x v="24"/>
    <x v="6"/>
    <x v="6"/>
    <x v="21"/>
    <x v="2232"/>
    <n v="333"/>
    <n v="1.1599999999999999"/>
    <n v="81.58"/>
    <n v="1820.94"/>
    <n v="0"/>
    <m/>
    <m/>
    <m/>
    <m/>
    <m/>
    <m/>
    <m/>
    <m/>
    <m/>
    <m/>
    <m/>
    <m/>
    <m/>
    <m/>
    <n v="0"/>
    <m/>
    <m/>
    <n v="0"/>
  </r>
  <r>
    <x v="100"/>
    <x v="100"/>
    <x v="6"/>
    <x v="18"/>
    <x v="28"/>
    <x v="2233"/>
    <n v="730"/>
    <n v="5.07"/>
    <n v="271.25"/>
    <n v="3027.15"/>
    <n v="0"/>
    <n v="417"/>
    <n v="2.9"/>
    <n v="0"/>
    <n v="0"/>
    <m/>
    <m/>
    <m/>
    <m/>
    <m/>
    <m/>
    <m/>
    <m/>
    <m/>
    <m/>
    <n v="0"/>
    <n v="6298"/>
    <n v="43.74"/>
    <n v="0"/>
  </r>
  <r>
    <x v="100"/>
    <x v="100"/>
    <x v="8"/>
    <x v="13"/>
    <x v="6"/>
    <x v="4"/>
    <m/>
    <m/>
    <m/>
    <m/>
    <n v="0"/>
    <m/>
    <m/>
    <m/>
    <m/>
    <m/>
    <m/>
    <m/>
    <m/>
    <m/>
    <m/>
    <m/>
    <m/>
    <m/>
    <m/>
    <n v="0"/>
    <m/>
    <m/>
    <n v="0"/>
  </r>
  <r>
    <x v="52"/>
    <x v="52"/>
    <x v="1"/>
    <x v="29"/>
    <x v="11"/>
    <x v="2234"/>
    <n v="9770"/>
    <n v="81.42"/>
    <n v="6558.2"/>
    <n v="60991.26"/>
    <n v="19399.61"/>
    <n v="25921"/>
    <n v="216.01"/>
    <m/>
    <m/>
    <m/>
    <m/>
    <m/>
    <m/>
    <m/>
    <m/>
    <m/>
    <m/>
    <m/>
    <m/>
    <n v="1242"/>
    <n v="6349"/>
    <n v="52.91"/>
    <n v="124.2"/>
  </r>
  <r>
    <x v="13"/>
    <x v="13"/>
    <x v="5"/>
    <x v="2"/>
    <x v="15"/>
    <x v="2235"/>
    <n v="21325"/>
    <n v="49.36"/>
    <n v="3339.42"/>
    <n v="111803.67"/>
    <n v="15118.51"/>
    <n v="17001"/>
    <n v="39.35"/>
    <n v="419.96"/>
    <n v="182318.7"/>
    <m/>
    <m/>
    <m/>
    <m/>
    <m/>
    <m/>
    <m/>
    <m/>
    <m/>
    <m/>
    <n v="1082.82"/>
    <n v="11766"/>
    <n v="27.24"/>
    <n v="30.08"/>
  </r>
  <r>
    <x v="128"/>
    <x v="128"/>
    <x v="13"/>
    <x v="1"/>
    <x v="4"/>
    <x v="1966"/>
    <n v="952"/>
    <n v="11.33"/>
    <n v="723.43"/>
    <n v="4709.5200000000004"/>
    <n v="0"/>
    <m/>
    <m/>
    <m/>
    <m/>
    <m/>
    <m/>
    <m/>
    <m/>
    <m/>
    <m/>
    <m/>
    <m/>
    <m/>
    <m/>
    <n v="34.81"/>
    <n v="3345"/>
    <n v="39.82"/>
    <n v="4.97"/>
  </r>
  <r>
    <x v="185"/>
    <x v="185"/>
    <x v="12"/>
    <x v="5"/>
    <x v="88"/>
    <x v="2236"/>
    <n v="25052"/>
    <n v="26.76"/>
    <n v="2618.46"/>
    <n v="189943.2"/>
    <n v="34732.300000000003"/>
    <n v="54258"/>
    <n v="57.97"/>
    <n v="445.29"/>
    <n v="418847.21"/>
    <m/>
    <m/>
    <m/>
    <m/>
    <m/>
    <m/>
    <m/>
    <m/>
    <m/>
    <m/>
    <n v="224000"/>
    <n v="21317"/>
    <n v="22.77"/>
    <n v="2871.79"/>
  </r>
  <r>
    <x v="40"/>
    <x v="40"/>
    <x v="5"/>
    <x v="14"/>
    <x v="101"/>
    <x v="2237"/>
    <n v="182820"/>
    <n v="138.5"/>
    <n v="8219.27"/>
    <n v="840831.6"/>
    <n v="16762.37"/>
    <n v="9802"/>
    <n v="7.43"/>
    <n v="152.38999999999999"/>
    <n v="202142.41"/>
    <m/>
    <m/>
    <m/>
    <m/>
    <m/>
    <m/>
    <m/>
    <m/>
    <m/>
    <m/>
    <n v="471979"/>
    <n v="40880"/>
    <n v="30.97"/>
    <n v="4290.72"/>
  </r>
  <r>
    <x v="49"/>
    <x v="49"/>
    <x v="6"/>
    <x v="4"/>
    <x v="11"/>
    <x v="2238"/>
    <n v="72"/>
    <n v="0.6"/>
    <n v="10.7"/>
    <n v="99.51"/>
    <n v="124.14"/>
    <n v="173"/>
    <n v="1.44"/>
    <n v="12.41"/>
    <n v="1497.08"/>
    <m/>
    <m/>
    <m/>
    <m/>
    <m/>
    <m/>
    <m/>
    <m/>
    <m/>
    <m/>
    <n v="113634"/>
    <n v="10474"/>
    <n v="87.28"/>
    <n v="11363.4"/>
  </r>
  <r>
    <x v="87"/>
    <x v="87"/>
    <x v="2"/>
    <x v="5"/>
    <x v="91"/>
    <x v="2239"/>
    <n v="29070"/>
    <n v="44.86"/>
    <n v="2301.81"/>
    <n v="115597.14"/>
    <n v="34515.56"/>
    <n v="54584"/>
    <n v="84.23"/>
    <n v="639.17999999999995"/>
    <n v="416233.55"/>
    <m/>
    <m/>
    <m/>
    <m/>
    <m/>
    <m/>
    <m/>
    <m/>
    <m/>
    <m/>
    <n v="1565"/>
    <n v="10094"/>
    <n v="15.58"/>
    <n v="28.98"/>
  </r>
  <r>
    <x v="116"/>
    <x v="116"/>
    <x v="7"/>
    <x v="4"/>
    <x v="31"/>
    <x v="4"/>
    <m/>
    <m/>
    <m/>
    <m/>
    <n v="0"/>
    <m/>
    <m/>
    <m/>
    <m/>
    <m/>
    <m/>
    <m/>
    <m/>
    <m/>
    <m/>
    <m/>
    <m/>
    <m/>
    <m/>
    <n v="118900"/>
    <n v="4019"/>
    <n v="16.75"/>
    <n v="5945"/>
  </r>
  <r>
    <x v="132"/>
    <x v="132"/>
    <x v="4"/>
    <x v="2"/>
    <x v="91"/>
    <x v="2240"/>
    <n v="59024"/>
    <n v="91.09"/>
    <n v="7899.67"/>
    <n v="396721.26"/>
    <n v="0"/>
    <m/>
    <m/>
    <m/>
    <m/>
    <m/>
    <m/>
    <m/>
    <m/>
    <m/>
    <m/>
    <m/>
    <m/>
    <m/>
    <m/>
    <n v="954.09"/>
    <n v="7517"/>
    <n v="11.6"/>
    <n v="17.670000000000002"/>
  </r>
  <r>
    <x v="109"/>
    <x v="109"/>
    <x v="10"/>
    <x v="6"/>
    <x v="6"/>
    <x v="0"/>
    <n v="0"/>
    <n v="0"/>
    <n v="0"/>
    <n v="0"/>
    <n v="0"/>
    <n v="0"/>
    <n v="0"/>
    <m/>
    <m/>
    <n v="0"/>
    <n v="0"/>
    <n v="0"/>
    <n v="0"/>
    <n v="0"/>
    <n v="0"/>
    <n v="0"/>
    <n v="0"/>
    <n v="0"/>
    <n v="0"/>
    <n v="18900"/>
    <n v="524"/>
    <n v="5.46"/>
    <n v="2362.5"/>
  </r>
  <r>
    <x v="57"/>
    <x v="57"/>
    <x v="14"/>
    <x v="6"/>
    <x v="16"/>
    <x v="0"/>
    <n v="0"/>
    <n v="0"/>
    <n v="0"/>
    <n v="0"/>
    <n v="0"/>
    <n v="0"/>
    <n v="0"/>
    <m/>
    <m/>
    <m/>
    <m/>
    <m/>
    <m/>
    <m/>
    <m/>
    <m/>
    <m/>
    <m/>
    <m/>
    <n v="0"/>
    <m/>
    <m/>
    <n v="0"/>
  </r>
  <r>
    <x v="184"/>
    <x v="184"/>
    <x v="0"/>
    <x v="7"/>
    <x v="91"/>
    <x v="977"/>
    <n v="36798"/>
    <n v="56.79"/>
    <n v="4746.67"/>
    <n v="238377.60000000001"/>
    <n v="10510.18"/>
    <n v="44870"/>
    <n v="69.239999999999995"/>
    <m/>
    <m/>
    <m/>
    <m/>
    <m/>
    <m/>
    <m/>
    <m/>
    <m/>
    <m/>
    <m/>
    <m/>
    <n v="1614.9"/>
    <n v="15926"/>
    <n v="24.58"/>
    <n v="29.91"/>
  </r>
  <r>
    <x v="83"/>
    <x v="83"/>
    <x v="15"/>
    <x v="2"/>
    <x v="9"/>
    <x v="2241"/>
    <n v="19994"/>
    <n v="41.65"/>
    <n v="3298"/>
    <n v="122685.6"/>
    <n v="20802.78"/>
    <n v="22032"/>
    <n v="45.9"/>
    <n v="520.07000000000005"/>
    <n v="250866.92"/>
    <m/>
    <m/>
    <m/>
    <m/>
    <m/>
    <m/>
    <m/>
    <m/>
    <m/>
    <m/>
    <n v="1140"/>
    <n v="13586"/>
    <n v="28.3"/>
    <n v="28.5"/>
  </r>
  <r>
    <x v="98"/>
    <x v="98"/>
    <x v="0"/>
    <x v="12"/>
    <x v="6"/>
    <x v="4"/>
    <n v="0"/>
    <n v="0"/>
    <m/>
    <m/>
    <n v="0"/>
    <m/>
    <m/>
    <m/>
    <m/>
    <m/>
    <m/>
    <m/>
    <m/>
    <m/>
    <m/>
    <m/>
    <m/>
    <m/>
    <m/>
    <n v="0"/>
    <m/>
    <m/>
    <n v="0"/>
  </r>
  <r>
    <x v="158"/>
    <x v="158"/>
    <x v="14"/>
    <x v="1"/>
    <x v="12"/>
    <x v="2242"/>
    <n v="27983"/>
    <n v="166.57"/>
    <n v="12807"/>
    <n v="166747.14000000001"/>
    <n v="11572"/>
    <n v="17434"/>
    <n v="103.77"/>
    <m/>
    <m/>
    <m/>
    <m/>
    <m/>
    <m/>
    <m/>
    <m/>
    <m/>
    <m/>
    <m/>
    <m/>
    <n v="145949"/>
    <n v="19784"/>
    <n v="117.76"/>
    <n v="10424.93"/>
  </r>
  <r>
    <x v="93"/>
    <x v="93"/>
    <x v="14"/>
    <x v="1"/>
    <x v="53"/>
    <x v="2243"/>
    <n v="297"/>
    <n v="1.9"/>
    <n v="90.69"/>
    <n v="1096.47"/>
    <n v="761.4"/>
    <n v="959"/>
    <n v="6.15"/>
    <n v="58.57"/>
    <n v="9181.91"/>
    <m/>
    <m/>
    <m/>
    <m/>
    <m/>
    <m/>
    <m/>
    <m/>
    <m/>
    <m/>
    <n v="828.82"/>
    <n v="3718"/>
    <n v="23.83"/>
    <n v="63.76"/>
  </r>
  <r>
    <x v="212"/>
    <x v="212"/>
    <x v="15"/>
    <x v="2"/>
    <x v="20"/>
    <x v="2244"/>
    <n v="52678"/>
    <n v="73.16"/>
    <n v="13450.88"/>
    <n v="750559.29"/>
    <n v="0"/>
    <m/>
    <m/>
    <m/>
    <m/>
    <m/>
    <m/>
    <m/>
    <m/>
    <m/>
    <m/>
    <m/>
    <m/>
    <m/>
    <m/>
    <n v="1398.3"/>
    <n v="5866"/>
    <n v="8.15"/>
    <n v="23.31"/>
  </r>
  <r>
    <x v="226"/>
    <x v="226"/>
    <x v="9"/>
    <x v="2"/>
    <x v="42"/>
    <x v="188"/>
    <n v="48820"/>
    <n v="135.61000000000001"/>
    <n v="9138.67"/>
    <n v="254968.8"/>
    <n v="0"/>
    <m/>
    <m/>
    <m/>
    <m/>
    <m/>
    <m/>
    <m/>
    <m/>
    <m/>
    <m/>
    <m/>
    <m/>
    <m/>
    <m/>
    <n v="0"/>
    <m/>
    <m/>
    <n v="0"/>
  </r>
  <r>
    <x v="81"/>
    <x v="81"/>
    <x v="12"/>
    <x v="7"/>
    <x v="9"/>
    <x v="2245"/>
    <n v="62950"/>
    <n v="131.15"/>
    <n v="12438.7"/>
    <n v="462719.64"/>
    <n v="0"/>
    <m/>
    <m/>
    <m/>
    <m/>
    <m/>
    <m/>
    <m/>
    <m/>
    <m/>
    <m/>
    <m/>
    <m/>
    <m/>
    <m/>
    <n v="110"/>
    <n v="7778"/>
    <n v="16.2"/>
    <n v="2.75"/>
  </r>
  <r>
    <x v="120"/>
    <x v="120"/>
    <x v="11"/>
    <x v="1"/>
    <x v="68"/>
    <x v="4"/>
    <m/>
    <m/>
    <m/>
    <m/>
    <n v="0"/>
    <m/>
    <m/>
    <m/>
    <m/>
    <m/>
    <m/>
    <m/>
    <m/>
    <m/>
    <m/>
    <m/>
    <m/>
    <m/>
    <m/>
    <n v="1432.66"/>
    <n v="14377"/>
    <n v="74.88"/>
    <n v="89.54"/>
  </r>
  <r>
    <x v="82"/>
    <x v="82"/>
    <x v="15"/>
    <x v="2"/>
    <x v="9"/>
    <x v="2246"/>
    <n v="19590"/>
    <n v="40.81"/>
    <n v="3873"/>
    <n v="144075.6"/>
    <n v="11564.8"/>
    <n v="17747"/>
    <n v="36.97"/>
    <n v="289.12"/>
    <n v="139463.35999999999"/>
    <m/>
    <m/>
    <m/>
    <m/>
    <m/>
    <m/>
    <m/>
    <m/>
    <m/>
    <m/>
    <n v="645.98"/>
    <n v="5397"/>
    <n v="11.24"/>
    <n v="16.149999999999999"/>
  </r>
  <r>
    <x v="44"/>
    <x v="44"/>
    <x v="5"/>
    <x v="13"/>
    <x v="31"/>
    <x v="4"/>
    <m/>
    <m/>
    <m/>
    <m/>
    <n v="0"/>
    <m/>
    <m/>
    <m/>
    <m/>
    <m/>
    <m/>
    <m/>
    <m/>
    <m/>
    <m/>
    <m/>
    <m/>
    <m/>
    <m/>
    <n v="0"/>
    <m/>
    <m/>
    <n v="0"/>
  </r>
  <r>
    <x v="40"/>
    <x v="40"/>
    <x v="14"/>
    <x v="7"/>
    <x v="9"/>
    <x v="2247"/>
    <n v="57608"/>
    <n v="120.02"/>
    <n v="9693.5"/>
    <n v="360598.2"/>
    <n v="0"/>
    <m/>
    <m/>
    <m/>
    <m/>
    <m/>
    <m/>
    <m/>
    <m/>
    <m/>
    <m/>
    <m/>
    <m/>
    <m/>
    <m/>
    <n v="131170"/>
    <n v="11724"/>
    <n v="24.43"/>
    <n v="3279.25"/>
  </r>
  <r>
    <x v="155"/>
    <x v="155"/>
    <x v="9"/>
    <x v="2"/>
    <x v="2"/>
    <x v="2248"/>
    <n v="166832"/>
    <n v="217.23"/>
    <n v="11775.64"/>
    <n v="700886.13"/>
    <n v="0"/>
    <m/>
    <m/>
    <m/>
    <m/>
    <m/>
    <m/>
    <m/>
    <m/>
    <m/>
    <m/>
    <m/>
    <m/>
    <m/>
    <m/>
    <n v="69394.83"/>
    <n v="93553"/>
    <n v="121.81"/>
    <n v="1084.29"/>
  </r>
  <r>
    <x v="124"/>
    <x v="124"/>
    <x v="4"/>
    <x v="6"/>
    <x v="28"/>
    <x v="4"/>
    <m/>
    <m/>
    <m/>
    <m/>
    <n v="0"/>
    <m/>
    <m/>
    <m/>
    <m/>
    <m/>
    <m/>
    <m/>
    <m/>
    <m/>
    <m/>
    <m/>
    <m/>
    <m/>
    <m/>
    <n v="16864"/>
    <n v="2246"/>
    <n v="15.6"/>
    <n v="1405.33"/>
  </r>
  <r>
    <x v="104"/>
    <x v="104"/>
    <x v="12"/>
    <x v="4"/>
    <x v="12"/>
    <x v="2249"/>
    <n v="152"/>
    <n v="0.9"/>
    <n v="57.86"/>
    <n v="753.3"/>
    <n v="0"/>
    <m/>
    <m/>
    <m/>
    <m/>
    <m/>
    <m/>
    <m/>
    <m/>
    <m/>
    <m/>
    <m/>
    <m/>
    <m/>
    <m/>
    <n v="121.84"/>
    <n v="5669"/>
    <n v="33.74"/>
    <n v="8.6999999999999993"/>
  </r>
  <r>
    <x v="74"/>
    <x v="74"/>
    <x v="14"/>
    <x v="7"/>
    <x v="49"/>
    <x v="2250"/>
    <n v="6925"/>
    <n v="7.59"/>
    <n v="455.88"/>
    <n v="32221.71"/>
    <n v="37114.449999999997"/>
    <n v="48886"/>
    <n v="53.6"/>
    <n v="488.35"/>
    <n v="447574.31"/>
    <m/>
    <m/>
    <m/>
    <m/>
    <m/>
    <m/>
    <m/>
    <m/>
    <m/>
    <m/>
    <n v="2094.7800000000002"/>
    <n v="32313"/>
    <n v="35.43"/>
    <n v="27.56"/>
  </r>
  <r>
    <x v="147"/>
    <x v="147"/>
    <x v="14"/>
    <x v="14"/>
    <x v="129"/>
    <x v="2251"/>
    <n v="241113"/>
    <n v="160.74"/>
    <n v="9678.86"/>
    <n v="1125167.01"/>
    <n v="9106.69"/>
    <n v="16273"/>
    <n v="10.85"/>
    <n v="72.849999999999994"/>
    <n v="109820.34"/>
    <m/>
    <m/>
    <m/>
    <m/>
    <m/>
    <m/>
    <m/>
    <m/>
    <m/>
    <m/>
    <n v="3032"/>
    <n v="34349"/>
    <n v="22.9"/>
    <n v="24.26"/>
  </r>
  <r>
    <x v="75"/>
    <x v="75"/>
    <x v="10"/>
    <x v="5"/>
    <x v="9"/>
    <x v="2252"/>
    <n v="17765"/>
    <n v="37.01"/>
    <n v="3787"/>
    <n v="140876.4"/>
    <n v="21657.61"/>
    <n v="28720"/>
    <n v="59.83"/>
    <n v="541.44000000000005"/>
    <n v="261175.66"/>
    <m/>
    <m/>
    <m/>
    <m/>
    <m/>
    <m/>
    <m/>
    <m/>
    <m/>
    <m/>
    <n v="92000"/>
    <n v="1696"/>
    <n v="3.53"/>
    <n v="2300"/>
  </r>
  <r>
    <x v="94"/>
    <x v="94"/>
    <x v="11"/>
    <x v="2"/>
    <x v="38"/>
    <x v="2253"/>
    <n v="76414"/>
    <n v="113.71"/>
    <n v="6883.07"/>
    <n v="358470.36"/>
    <n v="0"/>
    <m/>
    <m/>
    <m/>
    <m/>
    <m/>
    <m/>
    <m/>
    <m/>
    <m/>
    <m/>
    <m/>
    <m/>
    <m/>
    <m/>
    <n v="1930.35"/>
    <n v="7270"/>
    <n v="10.82"/>
    <n v="34.47"/>
  </r>
  <r>
    <x v="15"/>
    <x v="15"/>
    <x v="5"/>
    <x v="5"/>
    <x v="13"/>
    <x v="2254"/>
    <n v="6989"/>
    <n v="34.26"/>
    <n v="2560"/>
    <n v="40473.599999999999"/>
    <n v="806.98"/>
    <n v="2998"/>
    <n v="14.7"/>
    <m/>
    <m/>
    <m/>
    <m/>
    <m/>
    <m/>
    <m/>
    <m/>
    <m/>
    <m/>
    <m/>
    <m/>
    <n v="0"/>
    <n v="358"/>
    <n v="1.75"/>
    <n v="0"/>
  </r>
  <r>
    <x v="16"/>
    <x v="16"/>
    <x v="14"/>
    <x v="7"/>
    <x v="5"/>
    <x v="2255"/>
    <n v="39560"/>
    <n v="41.21"/>
    <n v="3184.5"/>
    <n v="236926.8"/>
    <n v="32741.62"/>
    <n v="34977"/>
    <n v="36.43"/>
    <n v="409.27"/>
    <n v="394841.03"/>
    <m/>
    <m/>
    <m/>
    <m/>
    <m/>
    <m/>
    <m/>
    <m/>
    <m/>
    <m/>
    <n v="17730"/>
    <n v="17332"/>
    <n v="18.05"/>
    <n v="221.63"/>
  </r>
  <r>
    <x v="143"/>
    <x v="143"/>
    <x v="5"/>
    <x v="7"/>
    <x v="9"/>
    <x v="2256"/>
    <n v="38531"/>
    <n v="80.27"/>
    <n v="5454.88"/>
    <n v="202921.35"/>
    <n v="14183"/>
    <n v="13513"/>
    <n v="28.15"/>
    <n v="354.58"/>
    <n v="171037.05"/>
    <m/>
    <m/>
    <m/>
    <m/>
    <m/>
    <m/>
    <m/>
    <m/>
    <m/>
    <m/>
    <n v="1192.43"/>
    <n v="1950"/>
    <n v="4.0599999999999996"/>
    <n v="29.81"/>
  </r>
  <r>
    <x v="29"/>
    <x v="29"/>
    <x v="15"/>
    <x v="11"/>
    <x v="9"/>
    <x v="2257"/>
    <n v="5940"/>
    <n v="12.38"/>
    <n v="952.63"/>
    <n v="35437.65"/>
    <n v="13778.86"/>
    <n v="8801"/>
    <n v="18.34"/>
    <m/>
    <m/>
    <m/>
    <m/>
    <m/>
    <m/>
    <m/>
    <n v="1219"/>
    <n v="4373"/>
    <n v="9.11"/>
    <n v="30"/>
    <n v="27286.1"/>
    <n v="3346"/>
    <n v="33336"/>
    <n v="69.45"/>
    <n v="83.65"/>
  </r>
  <r>
    <x v="54"/>
    <x v="54"/>
    <x v="12"/>
    <x v="0"/>
    <x v="34"/>
    <x v="2258"/>
    <n v="122681"/>
    <n v="292.10000000000002"/>
    <n v="1922.54"/>
    <n v="62578.77"/>
    <n v="6161.01"/>
    <n v="8842"/>
    <n v="21.05"/>
    <n v="176.03"/>
    <n v="74297.45"/>
    <m/>
    <m/>
    <m/>
    <m/>
    <m/>
    <m/>
    <m/>
    <m/>
    <m/>
    <m/>
    <n v="73000"/>
    <n v="3189"/>
    <n v="7.59"/>
    <n v="2085.71"/>
  </r>
  <r>
    <x v="17"/>
    <x v="17"/>
    <x v="4"/>
    <x v="5"/>
    <x v="65"/>
    <x v="2259"/>
    <n v="130808"/>
    <n v="72.67"/>
    <n v="5374"/>
    <n v="749673"/>
    <n v="9995.15"/>
    <n v="19012"/>
    <n v="10.56"/>
    <n v="66.63"/>
    <n v="120534.52"/>
    <m/>
    <m/>
    <m/>
    <m/>
    <m/>
    <m/>
    <m/>
    <m/>
    <m/>
    <m/>
    <n v="394900"/>
    <n v="85414"/>
    <n v="47.45"/>
    <n v="2632.67"/>
  </r>
  <r>
    <x v="14"/>
    <x v="14"/>
    <x v="8"/>
    <x v="4"/>
    <x v="26"/>
    <x v="2260"/>
    <n v="13327"/>
    <n v="16.329999999999998"/>
    <n v="962.72"/>
    <n v="60882.45"/>
    <n v="46848.69"/>
    <n v="58319"/>
    <n v="71.47"/>
    <n v="688.95"/>
    <n v="564962.41"/>
    <m/>
    <m/>
    <m/>
    <m/>
    <m/>
    <m/>
    <m/>
    <m/>
    <m/>
    <m/>
    <n v="0"/>
    <n v="36244"/>
    <n v="44.42"/>
    <n v="0"/>
  </r>
  <r>
    <x v="98"/>
    <x v="98"/>
    <x v="3"/>
    <x v="0"/>
    <x v="86"/>
    <x v="2261"/>
    <n v="108683"/>
    <n v="67.59"/>
    <n v="4426.2700000000004"/>
    <n v="551601.6"/>
    <n v="6402.52"/>
    <n v="73486"/>
    <n v="45.7"/>
    <n v="47.78"/>
    <n v="77209.929999999993"/>
    <m/>
    <m/>
    <m/>
    <m/>
    <m/>
    <m/>
    <m/>
    <m/>
    <m/>
    <m/>
    <n v="467.75"/>
    <n v="39049"/>
    <n v="24.28"/>
    <n v="3.49"/>
  </r>
  <r>
    <x v="74"/>
    <x v="74"/>
    <x v="9"/>
    <x v="4"/>
    <x v="50"/>
    <x v="2262"/>
    <n v="6491"/>
    <n v="3.38"/>
    <n v="229.12"/>
    <n v="34092.870000000003"/>
    <n v="1215.32"/>
    <n v="4665"/>
    <n v="2.4300000000000002"/>
    <m/>
    <m/>
    <m/>
    <m/>
    <m/>
    <m/>
    <m/>
    <m/>
    <m/>
    <m/>
    <m/>
    <m/>
    <n v="6329.73"/>
    <n v="128322"/>
    <n v="66.83"/>
    <n v="39.56"/>
  </r>
  <r>
    <x v="76"/>
    <x v="76"/>
    <x v="9"/>
    <x v="0"/>
    <x v="9"/>
    <x v="2263"/>
    <n v="28261"/>
    <n v="58.88"/>
    <n v="4052.85"/>
    <n v="150766.01999999999"/>
    <n v="16943.740000000002"/>
    <n v="19349"/>
    <n v="40.31"/>
    <n v="423.59"/>
    <n v="204329.69"/>
    <m/>
    <m/>
    <m/>
    <m/>
    <m/>
    <m/>
    <m/>
    <m/>
    <m/>
    <m/>
    <n v="98335"/>
    <n v="4406"/>
    <n v="9.18"/>
    <n v="2458.38"/>
  </r>
  <r>
    <x v="68"/>
    <x v="68"/>
    <x v="4"/>
    <x v="1"/>
    <x v="4"/>
    <x v="2264"/>
    <n v="535"/>
    <n v="6.37"/>
    <n v="273.43"/>
    <n v="1780.02"/>
    <n v="1212.42"/>
    <n v="1889"/>
    <n v="22.49"/>
    <m/>
    <m/>
    <m/>
    <m/>
    <m/>
    <m/>
    <m/>
    <m/>
    <m/>
    <m/>
    <m/>
    <m/>
    <n v="0.22"/>
    <n v="1040"/>
    <n v="12.38"/>
    <n v="0.03"/>
  </r>
  <r>
    <x v="27"/>
    <x v="27"/>
    <x v="1"/>
    <x v="2"/>
    <x v="21"/>
    <x v="2265"/>
    <n v="2295"/>
    <n v="7.97"/>
    <n v="797.79"/>
    <n v="17806.71"/>
    <n v="4074.68"/>
    <n v="9690"/>
    <n v="33.65"/>
    <m/>
    <m/>
    <n v="0"/>
    <n v="0"/>
    <n v="0"/>
    <n v="0"/>
    <n v="0"/>
    <n v="0"/>
    <n v="0"/>
    <n v="0"/>
    <n v="0"/>
    <n v="0"/>
    <n v="0.3"/>
    <n v="530"/>
    <n v="1.84"/>
    <n v="0.01"/>
  </r>
  <r>
    <x v="88"/>
    <x v="88"/>
    <x v="1"/>
    <x v="7"/>
    <x v="65"/>
    <x v="2266"/>
    <n v="144763"/>
    <n v="80.42"/>
    <n v="9782.98"/>
    <n v="1364725.71"/>
    <n v="10952.47"/>
    <n v="13644"/>
    <n v="7.58"/>
    <n v="73.02"/>
    <n v="132079.16"/>
    <m/>
    <m/>
    <m/>
    <m/>
    <m/>
    <m/>
    <m/>
    <m/>
    <m/>
    <m/>
    <n v="351000"/>
    <n v="28486"/>
    <n v="15.83"/>
    <n v="2340"/>
  </r>
  <r>
    <x v="77"/>
    <x v="77"/>
    <x v="2"/>
    <x v="1"/>
    <x v="51"/>
    <x v="4"/>
    <m/>
    <m/>
    <m/>
    <m/>
    <n v="0"/>
    <m/>
    <m/>
    <m/>
    <m/>
    <m/>
    <m/>
    <m/>
    <m/>
    <m/>
    <m/>
    <m/>
    <m/>
    <m/>
    <m/>
    <n v="109.62"/>
    <n v="790"/>
    <n v="65.83"/>
    <n v="109.62"/>
  </r>
  <r>
    <x v="158"/>
    <x v="158"/>
    <x v="6"/>
    <x v="0"/>
    <x v="5"/>
    <x v="2267"/>
    <n v="72520"/>
    <n v="75.540000000000006"/>
    <n v="5637.59"/>
    <n v="419436.51"/>
    <n v="43737"/>
    <n v="51308"/>
    <n v="53.45"/>
    <n v="546.71"/>
    <n v="527437.6"/>
    <m/>
    <m/>
    <m/>
    <m/>
    <m/>
    <m/>
    <m/>
    <m/>
    <m/>
    <m/>
    <n v="325760"/>
    <n v="28329"/>
    <n v="29.51"/>
    <n v="4072"/>
  </r>
  <r>
    <x v="78"/>
    <x v="78"/>
    <x v="1"/>
    <x v="6"/>
    <x v="53"/>
    <x v="4"/>
    <m/>
    <m/>
    <m/>
    <m/>
    <n v="0"/>
    <m/>
    <m/>
    <m/>
    <m/>
    <m/>
    <m/>
    <m/>
    <m/>
    <m/>
    <m/>
    <m/>
    <m/>
    <m/>
    <m/>
    <n v="38890"/>
    <n v="2580"/>
    <n v="16.54"/>
    <n v="2991.54"/>
  </r>
  <r>
    <x v="87"/>
    <x v="87"/>
    <x v="9"/>
    <x v="4"/>
    <x v="107"/>
    <x v="2268"/>
    <n v="3060"/>
    <n v="3.31"/>
    <n v="177.9"/>
    <n v="12739.14"/>
    <n v="735.21"/>
    <n v="2121"/>
    <n v="2.2999999999999998"/>
    <n v="9.5500000000000007"/>
    <n v="8866.1"/>
    <m/>
    <m/>
    <m/>
    <m/>
    <m/>
    <m/>
    <m/>
    <m/>
    <m/>
    <m/>
    <n v="2874"/>
    <n v="19677"/>
    <n v="21.3"/>
    <n v="37.32"/>
  </r>
  <r>
    <x v="90"/>
    <x v="90"/>
    <x v="6"/>
    <x v="2"/>
    <x v="2"/>
    <x v="2269"/>
    <n v="110435"/>
    <n v="143.80000000000001"/>
    <n v="9731.25"/>
    <n v="579204"/>
    <n v="1199.81"/>
    <n v="3094"/>
    <n v="4.03"/>
    <n v="18.75"/>
    <n v="14468.82"/>
    <m/>
    <m/>
    <m/>
    <m/>
    <m/>
    <m/>
    <m/>
    <m/>
    <m/>
    <m/>
    <n v="2954.3"/>
    <n v="13455"/>
    <n v="17.52"/>
    <n v="46.16"/>
  </r>
  <r>
    <x v="48"/>
    <x v="48"/>
    <x v="3"/>
    <x v="2"/>
    <x v="17"/>
    <x v="2270"/>
    <n v="15929"/>
    <n v="26.55"/>
    <n v="3136"/>
    <n v="145824"/>
    <n v="35554.800000000003"/>
    <n v="46710"/>
    <n v="77.849999999999994"/>
    <n v="711.1"/>
    <n v="428766.01"/>
    <m/>
    <m/>
    <m/>
    <m/>
    <m/>
    <m/>
    <m/>
    <m/>
    <m/>
    <m/>
    <n v="1175.52"/>
    <n v="15403"/>
    <n v="25.67"/>
    <n v="23.51"/>
  </r>
  <r>
    <x v="20"/>
    <x v="20"/>
    <x v="2"/>
    <x v="7"/>
    <x v="9"/>
    <x v="2271"/>
    <n v="69014"/>
    <n v="143.78"/>
    <n v="11329.65"/>
    <n v="421462.98"/>
    <n v="0"/>
    <n v="0"/>
    <n v="0"/>
    <m/>
    <m/>
    <m/>
    <m/>
    <m/>
    <m/>
    <m/>
    <m/>
    <m/>
    <m/>
    <m/>
    <m/>
    <n v="197580"/>
    <n v="13584"/>
    <n v="28.3"/>
    <n v="4939.5"/>
  </r>
  <r>
    <x v="31"/>
    <x v="31"/>
    <x v="10"/>
    <x v="2"/>
    <x v="3"/>
    <x v="2272"/>
    <n v="93572"/>
    <n v="108.3"/>
    <n v="9699.86"/>
    <n v="649502.69999999995"/>
    <n v="0"/>
    <n v="0"/>
    <n v="0"/>
    <n v="0"/>
    <n v="0"/>
    <m/>
    <m/>
    <m/>
    <m/>
    <m/>
    <m/>
    <m/>
    <m/>
    <m/>
    <m/>
    <n v="2392"/>
    <n v="18258"/>
    <n v="21.13"/>
    <n v="33.22"/>
  </r>
  <r>
    <x v="74"/>
    <x v="74"/>
    <x v="13"/>
    <x v="1"/>
    <x v="19"/>
    <x v="0"/>
    <n v="0"/>
    <n v="0"/>
    <n v="0"/>
    <n v="0"/>
    <n v="0"/>
    <n v="0"/>
    <n v="0"/>
    <m/>
    <m/>
    <m/>
    <m/>
    <m/>
    <m/>
    <m/>
    <m/>
    <m/>
    <m/>
    <m/>
    <m/>
    <n v="0"/>
    <m/>
    <m/>
    <n v="0"/>
  </r>
  <r>
    <x v="116"/>
    <x v="116"/>
    <x v="15"/>
    <x v="5"/>
    <x v="17"/>
    <x v="2273"/>
    <n v="34368"/>
    <n v="57.28"/>
    <n v="6163.74"/>
    <n v="286613.90999999997"/>
    <n v="13411.25"/>
    <n v="20176"/>
    <n v="33.630000000000003"/>
    <m/>
    <m/>
    <m/>
    <m/>
    <m/>
    <m/>
    <m/>
    <m/>
    <m/>
    <m/>
    <m/>
    <m/>
    <n v="22800"/>
    <n v="14069"/>
    <n v="23.45"/>
    <n v="456"/>
  </r>
  <r>
    <x v="77"/>
    <x v="77"/>
    <x v="3"/>
    <x v="6"/>
    <x v="71"/>
    <x v="4"/>
    <m/>
    <m/>
    <m/>
    <m/>
    <n v="0"/>
    <m/>
    <m/>
    <m/>
    <m/>
    <m/>
    <m/>
    <m/>
    <m/>
    <m/>
    <m/>
    <m/>
    <m/>
    <m/>
    <m/>
    <n v="629.64"/>
    <n v="3772"/>
    <n v="62.87"/>
    <n v="125.93"/>
  </r>
  <r>
    <x v="30"/>
    <x v="30"/>
    <x v="10"/>
    <x v="0"/>
    <x v="24"/>
    <x v="961"/>
    <n v="79397"/>
    <n v="45.95"/>
    <n v="4819.4399999999996"/>
    <n v="645420"/>
    <n v="0"/>
    <m/>
    <m/>
    <m/>
    <m/>
    <m/>
    <m/>
    <m/>
    <m/>
    <m/>
    <m/>
    <m/>
    <m/>
    <m/>
    <m/>
    <n v="8135"/>
    <n v="63531"/>
    <n v="36.770000000000003"/>
    <n v="56.49"/>
  </r>
  <r>
    <x v="119"/>
    <x v="119"/>
    <x v="15"/>
    <x v="4"/>
    <x v="75"/>
    <x v="4"/>
    <n v="0"/>
    <n v="0"/>
    <m/>
    <m/>
    <n v="0"/>
    <n v="0"/>
    <n v="0"/>
    <m/>
    <m/>
    <m/>
    <m/>
    <m/>
    <m/>
    <m/>
    <m/>
    <m/>
    <m/>
    <m/>
    <m/>
    <n v="0"/>
    <n v="0"/>
    <n v="0"/>
    <n v="0"/>
  </r>
  <r>
    <x v="85"/>
    <x v="85"/>
    <x v="13"/>
    <x v="14"/>
    <x v="56"/>
    <x v="2274"/>
    <n v="150566"/>
    <n v="104.56"/>
    <n v="7062"/>
    <n v="788119.2"/>
    <n v="0"/>
    <m/>
    <m/>
    <m/>
    <m/>
    <m/>
    <m/>
    <m/>
    <m/>
    <m/>
    <m/>
    <m/>
    <m/>
    <m/>
    <m/>
    <n v="3468"/>
    <n v="80789"/>
    <n v="56.1"/>
    <n v="28.9"/>
  </r>
  <r>
    <x v="197"/>
    <x v="197"/>
    <x v="7"/>
    <x v="12"/>
    <x v="1"/>
    <x v="4"/>
    <m/>
    <m/>
    <m/>
    <m/>
    <n v="0"/>
    <m/>
    <m/>
    <m/>
    <m/>
    <m/>
    <m/>
    <m/>
    <m/>
    <m/>
    <m/>
    <m/>
    <m/>
    <m/>
    <m/>
    <n v="64.17"/>
    <n v="194"/>
    <n v="2.69"/>
    <n v="10.69"/>
  </r>
  <r>
    <x v="44"/>
    <x v="44"/>
    <x v="13"/>
    <x v="12"/>
    <x v="4"/>
    <x v="2275"/>
    <n v="2650"/>
    <n v="31.55"/>
    <n v="2144.5700000000002"/>
    <n v="13961.16"/>
    <n v="3121.24"/>
    <n v="3752"/>
    <n v="44.67"/>
    <n v="445.89"/>
    <n v="37639.99"/>
    <m/>
    <m/>
    <m/>
    <m/>
    <m/>
    <m/>
    <m/>
    <m/>
    <m/>
    <m/>
    <n v="365"/>
    <n v="2875"/>
    <n v="34.229999999999997"/>
    <n v="52.14"/>
  </r>
  <r>
    <x v="105"/>
    <x v="105"/>
    <x v="11"/>
    <x v="2"/>
    <x v="30"/>
    <x v="2276"/>
    <n v="71948"/>
    <n v="124.91"/>
    <n v="9692.5"/>
    <n v="432673.2"/>
    <n v="0"/>
    <m/>
    <m/>
    <m/>
    <m/>
    <m/>
    <m/>
    <m/>
    <m/>
    <m/>
    <m/>
    <m/>
    <m/>
    <m/>
    <m/>
    <n v="84602"/>
    <n v="4070"/>
    <n v="7.07"/>
    <n v="1762.54"/>
  </r>
  <r>
    <x v="88"/>
    <x v="88"/>
    <x v="3"/>
    <x v="1"/>
    <x v="41"/>
    <x v="4"/>
    <m/>
    <m/>
    <m/>
    <m/>
    <n v="0"/>
    <m/>
    <m/>
    <m/>
    <m/>
    <m/>
    <m/>
    <m/>
    <m/>
    <m/>
    <m/>
    <m/>
    <m/>
    <m/>
    <m/>
    <n v="20725"/>
    <n v="3110"/>
    <n v="86.39"/>
    <n v="6908.33"/>
  </r>
  <r>
    <x v="110"/>
    <x v="110"/>
    <x v="5"/>
    <x v="2"/>
    <x v="30"/>
    <x v="2277"/>
    <n v="20860"/>
    <n v="36.22"/>
    <n v="2981.67"/>
    <n v="133101.6"/>
    <n v="18340.45"/>
    <n v="17031"/>
    <n v="29.57"/>
    <n v="382.09"/>
    <n v="221172.94"/>
    <m/>
    <m/>
    <m/>
    <m/>
    <m/>
    <m/>
    <m/>
    <m/>
    <m/>
    <m/>
    <n v="180.22"/>
    <n v="21907"/>
    <n v="38.03"/>
    <n v="3.75"/>
  </r>
  <r>
    <x v="39"/>
    <x v="39"/>
    <x v="3"/>
    <x v="4"/>
    <x v="119"/>
    <x v="2278"/>
    <n v="12466"/>
    <n v="4.72"/>
    <n v="259.97000000000003"/>
    <n v="53189.49"/>
    <n v="1665.37"/>
    <n v="14414"/>
    <n v="5.46"/>
    <n v="7.57"/>
    <n v="20083.240000000002"/>
    <m/>
    <m/>
    <m/>
    <m/>
    <m/>
    <m/>
    <m/>
    <m/>
    <m/>
    <m/>
    <n v="1434199"/>
    <n v="240130"/>
    <n v="90.96"/>
    <n v="6519.09"/>
  </r>
  <r>
    <x v="71"/>
    <x v="71"/>
    <x v="7"/>
    <x v="7"/>
    <x v="38"/>
    <x v="2279"/>
    <n v="2184"/>
    <n v="3.25"/>
    <n v="446"/>
    <n v="23227.68"/>
    <n v="0"/>
    <m/>
    <m/>
    <m/>
    <m/>
    <m/>
    <m/>
    <m/>
    <m/>
    <m/>
    <m/>
    <m/>
    <m/>
    <m/>
    <m/>
    <n v="217.77"/>
    <n v="4647"/>
    <n v="6.92"/>
    <n v="3.89"/>
  </r>
  <r>
    <x v="171"/>
    <x v="171"/>
    <x v="14"/>
    <x v="7"/>
    <x v="20"/>
    <x v="2280"/>
    <n v="108820"/>
    <n v="151.13999999999999"/>
    <n v="10829.45"/>
    <n v="604283.31000000006"/>
    <n v="0"/>
    <m/>
    <m/>
    <m/>
    <m/>
    <n v="248"/>
    <n v="592"/>
    <n v="0.82"/>
    <n v="4"/>
    <n v="3141.91"/>
    <m/>
    <m/>
    <m/>
    <m/>
    <m/>
    <n v="1261.98"/>
    <n v="5685"/>
    <n v="7.9"/>
    <n v="21.03"/>
  </r>
  <r>
    <x v="4"/>
    <x v="4"/>
    <x v="9"/>
    <x v="7"/>
    <x v="21"/>
    <x v="2281"/>
    <n v="14904"/>
    <n v="51.75"/>
    <n v="5433.25"/>
    <n v="121270.14"/>
    <n v="18423.86"/>
    <n v="30059"/>
    <n v="104.37"/>
    <n v="767.66"/>
    <n v="222178.86"/>
    <m/>
    <m/>
    <m/>
    <m/>
    <m/>
    <m/>
    <m/>
    <m/>
    <m/>
    <m/>
    <n v="2139"/>
    <n v="3142"/>
    <n v="10.91"/>
    <n v="89.13"/>
  </r>
  <r>
    <x v="73"/>
    <x v="73"/>
    <x v="9"/>
    <x v="2"/>
    <x v="49"/>
    <x v="2282"/>
    <n v="35484"/>
    <n v="38.909999999999997"/>
    <n v="3419.5"/>
    <n v="241690.26"/>
    <n v="38027.79"/>
    <n v="54770"/>
    <n v="60.05"/>
    <n v="500.37"/>
    <n v="458588.5"/>
    <m/>
    <m/>
    <m/>
    <m/>
    <m/>
    <m/>
    <m/>
    <m/>
    <m/>
    <m/>
    <n v="266367"/>
    <n v="15994"/>
    <n v="17.54"/>
    <n v="3504.83"/>
  </r>
  <r>
    <x v="54"/>
    <x v="54"/>
    <x v="15"/>
    <x v="1"/>
    <x v="4"/>
    <x v="2283"/>
    <n v="661"/>
    <n v="7.87"/>
    <n v="120.29"/>
    <n v="783.06"/>
    <n v="878.76"/>
    <n v="1538"/>
    <n v="18.309999999999999"/>
    <n v="125.54"/>
    <n v="10597.21"/>
    <m/>
    <m/>
    <m/>
    <m/>
    <m/>
    <m/>
    <m/>
    <m/>
    <m/>
    <m/>
    <n v="47100"/>
    <n v="2526"/>
    <n v="30.07"/>
    <n v="6728.57"/>
  </r>
  <r>
    <x v="98"/>
    <x v="98"/>
    <x v="0"/>
    <x v="1"/>
    <x v="41"/>
    <x v="2284"/>
    <n v="2876"/>
    <n v="79.89"/>
    <n v="3922.67"/>
    <n v="10944.24"/>
    <n v="7314.26"/>
    <n v="6682"/>
    <n v="185.61"/>
    <n v="2438.09"/>
    <n v="88204.83"/>
    <m/>
    <m/>
    <m/>
    <m/>
    <m/>
    <m/>
    <m/>
    <m/>
    <m/>
    <m/>
    <n v="0"/>
    <m/>
    <m/>
    <n v="0"/>
  </r>
  <r>
    <x v="66"/>
    <x v="66"/>
    <x v="9"/>
    <x v="2"/>
    <x v="20"/>
    <x v="2285"/>
    <n v="43437"/>
    <n v="60.33"/>
    <n v="3577.9"/>
    <n v="199646.82"/>
    <n v="47507.27"/>
    <n v="91386"/>
    <n v="126.93"/>
    <n v="791.79"/>
    <n v="572904.48"/>
    <m/>
    <m/>
    <m/>
    <m/>
    <m/>
    <m/>
    <m/>
    <m/>
    <m/>
    <m/>
    <n v="2800"/>
    <n v="28937"/>
    <n v="40.19"/>
    <n v="46.67"/>
  </r>
  <r>
    <x v="151"/>
    <x v="151"/>
    <x v="3"/>
    <x v="1"/>
    <x v="1"/>
    <x v="4"/>
    <m/>
    <m/>
    <m/>
    <m/>
    <n v="0"/>
    <n v="0"/>
    <n v="0"/>
    <m/>
    <m/>
    <n v="0"/>
    <n v="0"/>
    <n v="0"/>
    <n v="0"/>
    <n v="0"/>
    <n v="0"/>
    <n v="0"/>
    <n v="0"/>
    <n v="0"/>
    <n v="0"/>
    <n v="0"/>
    <m/>
    <m/>
    <n v="0"/>
  </r>
  <r>
    <x v="154"/>
    <x v="154"/>
    <x v="14"/>
    <x v="2"/>
    <x v="14"/>
    <x v="2286"/>
    <n v="41570"/>
    <n v="78.73"/>
    <n v="5555.91"/>
    <n v="227347.8"/>
    <n v="3866.33"/>
    <n v="5934"/>
    <n v="11.24"/>
    <n v="87.87"/>
    <n v="46625.27"/>
    <m/>
    <m/>
    <m/>
    <m/>
    <m/>
    <m/>
    <m/>
    <m/>
    <m/>
    <m/>
    <n v="60.16"/>
    <n v="4208"/>
    <n v="7.97"/>
    <n v="1.37"/>
  </r>
  <r>
    <x v="89"/>
    <x v="89"/>
    <x v="2"/>
    <x v="2"/>
    <x v="24"/>
    <x v="2287"/>
    <n v="72074"/>
    <n v="41.71"/>
    <n v="2474.7199999999998"/>
    <n v="331414.8"/>
    <n v="69211.45"/>
    <n v="75944"/>
    <n v="43.95"/>
    <n v="480.64"/>
    <n v="834641.58"/>
    <m/>
    <m/>
    <m/>
    <m/>
    <m/>
    <m/>
    <m/>
    <m/>
    <m/>
    <m/>
    <n v="0"/>
    <m/>
    <m/>
    <n v="0"/>
  </r>
  <r>
    <x v="62"/>
    <x v="62"/>
    <x v="13"/>
    <x v="3"/>
    <x v="37"/>
    <x v="2288"/>
    <n v="8237"/>
    <n v="21.45"/>
    <n v="1281.3399999999999"/>
    <n v="38132.79"/>
    <n v="2748.79"/>
    <n v="3745"/>
    <n v="9.75"/>
    <n v="85.9"/>
    <n v="33148.449999999997"/>
    <m/>
    <m/>
    <m/>
    <m/>
    <m/>
    <m/>
    <m/>
    <m/>
    <m/>
    <m/>
    <n v="2086"/>
    <n v="13629"/>
    <n v="35.49"/>
    <n v="65.19"/>
  </r>
  <r>
    <x v="94"/>
    <x v="94"/>
    <x v="15"/>
    <x v="7"/>
    <x v="66"/>
    <x v="2289"/>
    <n v="53297"/>
    <n v="201.88"/>
    <n v="11340"/>
    <n v="232016.4"/>
    <n v="0"/>
    <m/>
    <m/>
    <m/>
    <m/>
    <m/>
    <m/>
    <m/>
    <m/>
    <m/>
    <m/>
    <m/>
    <m/>
    <m/>
    <m/>
    <n v="294.10000000000002"/>
    <n v="2558"/>
    <n v="9.69"/>
    <n v="13.37"/>
  </r>
  <r>
    <x v="91"/>
    <x v="91"/>
    <x v="9"/>
    <x v="14"/>
    <x v="117"/>
    <x v="2290"/>
    <n v="98272"/>
    <n v="138.80000000000001"/>
    <n v="12173.19"/>
    <n v="667942.74"/>
    <n v="2967.02"/>
    <n v="4544"/>
    <n v="6.42"/>
    <n v="50.29"/>
    <n v="35780.21"/>
    <m/>
    <m/>
    <m/>
    <m/>
    <m/>
    <m/>
    <m/>
    <m/>
    <m/>
    <m/>
    <n v="141200"/>
    <n v="5058"/>
    <n v="7.14"/>
    <n v="2393.2199999999998"/>
  </r>
  <r>
    <x v="76"/>
    <x v="76"/>
    <x v="3"/>
    <x v="5"/>
    <x v="59"/>
    <x v="2291"/>
    <n v="79724"/>
    <n v="57.27"/>
    <n v="3952.87"/>
    <n v="426435.69"/>
    <n v="47535.4"/>
    <n v="63470"/>
    <n v="45.6"/>
    <n v="409.79"/>
    <n v="573243.68000000005"/>
    <m/>
    <m/>
    <m/>
    <m/>
    <m/>
    <m/>
    <m/>
    <m/>
    <m/>
    <m/>
    <n v="352655"/>
    <n v="15420"/>
    <n v="11.08"/>
    <n v="3040.13"/>
  </r>
  <r>
    <x v="64"/>
    <x v="64"/>
    <x v="1"/>
    <x v="0"/>
    <x v="14"/>
    <x v="2292"/>
    <n v="7832"/>
    <n v="14.83"/>
    <n v="1351.66"/>
    <n v="55309.89"/>
    <n v="10201.75"/>
    <n v="15168"/>
    <n v="28.73"/>
    <n v="231.86"/>
    <n v="123025.91"/>
    <m/>
    <m/>
    <m/>
    <m/>
    <m/>
    <m/>
    <m/>
    <m/>
    <m/>
    <m/>
    <n v="46040"/>
    <n v="2647"/>
    <n v="5.01"/>
    <n v="1046.3599999999999"/>
  </r>
  <r>
    <x v="124"/>
    <x v="124"/>
    <x v="15"/>
    <x v="7"/>
    <x v="11"/>
    <x v="2293"/>
    <n v="7454"/>
    <n v="62.12"/>
    <n v="4901.8"/>
    <n v="45586.74"/>
    <n v="0"/>
    <m/>
    <m/>
    <m/>
    <m/>
    <n v="4834"/>
    <n v="8656"/>
    <n v="72.13"/>
    <n v="483"/>
    <n v="61241.95"/>
    <m/>
    <m/>
    <m/>
    <m/>
    <m/>
    <n v="15230"/>
    <n v="1880"/>
    <n v="15.67"/>
    <n v="1523"/>
  </r>
  <r>
    <x v="143"/>
    <x v="143"/>
    <x v="8"/>
    <x v="2"/>
    <x v="29"/>
    <x v="2294"/>
    <n v="85730"/>
    <n v="137.38999999999999"/>
    <n v="7913.08"/>
    <n v="382676.4"/>
    <n v="0"/>
    <m/>
    <m/>
    <m/>
    <m/>
    <m/>
    <m/>
    <m/>
    <m/>
    <m/>
    <m/>
    <m/>
    <m/>
    <m/>
    <m/>
    <n v="1002.61"/>
    <n v="2662"/>
    <n v="4.2699999999999996"/>
    <n v="19.28"/>
  </r>
  <r>
    <x v="160"/>
    <x v="160"/>
    <x v="0"/>
    <x v="1"/>
    <x v="16"/>
    <x v="4"/>
    <m/>
    <m/>
    <m/>
    <m/>
    <n v="0"/>
    <m/>
    <m/>
    <m/>
    <m/>
    <m/>
    <m/>
    <m/>
    <m/>
    <m/>
    <m/>
    <m/>
    <m/>
    <m/>
    <m/>
    <n v="1.59"/>
    <n v="503"/>
    <n v="10.48"/>
    <n v="0.4"/>
  </r>
  <r>
    <x v="109"/>
    <x v="109"/>
    <x v="1"/>
    <x v="7"/>
    <x v="80"/>
    <x v="2295"/>
    <n v="31015"/>
    <n v="36.4"/>
    <n v="3731.62"/>
    <n v="246398.85"/>
    <n v="0"/>
    <n v="0"/>
    <n v="0"/>
    <m/>
    <m/>
    <n v="0"/>
    <n v="0"/>
    <n v="0"/>
    <n v="0"/>
    <n v="0"/>
    <n v="0"/>
    <n v="0"/>
    <n v="0"/>
    <n v="0"/>
    <n v="0"/>
    <n v="484200"/>
    <n v="2756"/>
    <n v="3.23"/>
    <n v="6819.72"/>
  </r>
  <r>
    <x v="69"/>
    <x v="69"/>
    <x v="2"/>
    <x v="2"/>
    <x v="9"/>
    <x v="2296"/>
    <n v="18217"/>
    <n v="37.950000000000003"/>
    <n v="2872"/>
    <n v="106838.39999999999"/>
    <n v="0"/>
    <m/>
    <m/>
    <m/>
    <m/>
    <m/>
    <m/>
    <m/>
    <m/>
    <m/>
    <n v="23000"/>
    <n v="47440"/>
    <n v="98.83"/>
    <n v="575"/>
    <n v="514832"/>
    <n v="117020"/>
    <n v="9492"/>
    <n v="19.78"/>
    <n v="2925.5"/>
  </r>
  <r>
    <x v="46"/>
    <x v="46"/>
    <x v="2"/>
    <x v="1"/>
    <x v="11"/>
    <x v="2297"/>
    <n v="257"/>
    <n v="2.14"/>
    <n v="278.5"/>
    <n v="2590.0500000000002"/>
    <n v="118.33"/>
    <n v="505"/>
    <n v="4.21"/>
    <n v="11.83"/>
    <n v="1427"/>
    <m/>
    <m/>
    <m/>
    <m/>
    <m/>
    <n v="227"/>
    <n v="521"/>
    <n v="4.34"/>
    <n v="22"/>
    <n v="5081.17"/>
    <n v="34.29"/>
    <n v="3413"/>
    <n v="28.44"/>
    <n v="3.43"/>
  </r>
  <r>
    <x v="46"/>
    <x v="46"/>
    <x v="4"/>
    <x v="5"/>
    <x v="59"/>
    <x v="2298"/>
    <n v="100851"/>
    <n v="72.45"/>
    <n v="7485.32"/>
    <n v="807516.21"/>
    <n v="384.09"/>
    <n v="1174"/>
    <n v="0.84"/>
    <n v="3.31"/>
    <n v="4631.8900000000003"/>
    <m/>
    <m/>
    <m/>
    <m/>
    <m/>
    <m/>
    <m/>
    <m/>
    <m/>
    <m/>
    <n v="1980"/>
    <n v="15753"/>
    <n v="11.32"/>
    <n v="17.07"/>
  </r>
  <r>
    <x v="121"/>
    <x v="121"/>
    <x v="9"/>
    <x v="12"/>
    <x v="6"/>
    <x v="4"/>
    <m/>
    <m/>
    <m/>
    <m/>
    <n v="0"/>
    <m/>
    <m/>
    <m/>
    <m/>
    <m/>
    <m/>
    <m/>
    <m/>
    <m/>
    <m/>
    <m/>
    <m/>
    <m/>
    <m/>
    <n v="0"/>
    <m/>
    <m/>
    <n v="0"/>
  </r>
  <r>
    <x v="184"/>
    <x v="184"/>
    <x v="2"/>
    <x v="7"/>
    <x v="91"/>
    <x v="2299"/>
    <n v="35148"/>
    <n v="54.24"/>
    <n v="4488.8900000000003"/>
    <n v="225432"/>
    <n v="19765.28"/>
    <n v="42141"/>
    <n v="65.03"/>
    <m/>
    <m/>
    <m/>
    <m/>
    <m/>
    <m/>
    <m/>
    <m/>
    <m/>
    <m/>
    <m/>
    <m/>
    <n v="3281.77"/>
    <n v="21307"/>
    <n v="32.880000000000003"/>
    <n v="60.77"/>
  </r>
  <r>
    <x v="12"/>
    <x v="12"/>
    <x v="5"/>
    <x v="35"/>
    <x v="98"/>
    <x v="2300"/>
    <n v="199"/>
    <n v="0.92"/>
    <n v="54.5"/>
    <n v="912.33"/>
    <n v="0"/>
    <m/>
    <m/>
    <m/>
    <m/>
    <m/>
    <m/>
    <m/>
    <m/>
    <m/>
    <m/>
    <m/>
    <m/>
    <m/>
    <m/>
    <n v="0"/>
    <m/>
    <m/>
    <n v="0"/>
  </r>
  <r>
    <x v="137"/>
    <x v="137"/>
    <x v="13"/>
    <x v="6"/>
    <x v="1"/>
    <x v="4"/>
    <m/>
    <m/>
    <m/>
    <m/>
    <n v="3568"/>
    <n v="6057"/>
    <n v="84.13"/>
    <m/>
    <m/>
    <m/>
    <m/>
    <m/>
    <m/>
    <m/>
    <m/>
    <m/>
    <m/>
    <m/>
    <m/>
    <n v="267.36"/>
    <n v="1459"/>
    <n v="20.260000000000002"/>
    <n v="44.56"/>
  </r>
  <r>
    <x v="62"/>
    <x v="62"/>
    <x v="6"/>
    <x v="27"/>
    <x v="6"/>
    <x v="2301"/>
    <n v="103"/>
    <n v="1.07"/>
    <n v="68.13"/>
    <n v="506.85"/>
    <n v="0"/>
    <n v="0"/>
    <n v="0"/>
    <m/>
    <m/>
    <m/>
    <m/>
    <m/>
    <m/>
    <m/>
    <m/>
    <m/>
    <m/>
    <m/>
    <m/>
    <n v="0"/>
    <n v="182"/>
    <n v="1.9"/>
    <n v="0"/>
  </r>
  <r>
    <x v="87"/>
    <x v="87"/>
    <x v="2"/>
    <x v="16"/>
    <x v="57"/>
    <x v="2302"/>
    <n v="32410"/>
    <n v="64.31"/>
    <n v="4625.6400000000003"/>
    <n v="180677.61"/>
    <n v="20505.53"/>
    <n v="24883"/>
    <n v="49.37"/>
    <n v="488.23"/>
    <n v="247282.34"/>
    <m/>
    <m/>
    <m/>
    <m/>
    <m/>
    <m/>
    <m/>
    <m/>
    <m/>
    <m/>
    <n v="1777"/>
    <n v="11736"/>
    <n v="23.29"/>
    <n v="42.31"/>
  </r>
  <r>
    <x v="98"/>
    <x v="98"/>
    <x v="6"/>
    <x v="13"/>
    <x v="21"/>
    <x v="2303"/>
    <n v="27041"/>
    <n v="93.89"/>
    <n v="7413"/>
    <n v="165458.16"/>
    <n v="17711.93"/>
    <n v="18833"/>
    <n v="65.39"/>
    <m/>
    <m/>
    <m/>
    <m/>
    <m/>
    <m/>
    <m/>
    <m/>
    <m/>
    <m/>
    <m/>
    <m/>
    <n v="0"/>
    <m/>
    <m/>
    <n v="0"/>
  </r>
  <r>
    <x v="36"/>
    <x v="36"/>
    <x v="1"/>
    <x v="7"/>
    <x v="20"/>
    <x v="2304"/>
    <n v="170653"/>
    <n v="237.02"/>
    <n v="15986.17"/>
    <n v="892028.1"/>
    <n v="0"/>
    <m/>
    <m/>
    <m/>
    <m/>
    <m/>
    <m/>
    <m/>
    <m/>
    <m/>
    <m/>
    <m/>
    <m/>
    <m/>
    <m/>
    <n v="499.45"/>
    <n v="10703"/>
    <n v="14.87"/>
    <n v="8.32"/>
  </r>
  <r>
    <x v="139"/>
    <x v="139"/>
    <x v="5"/>
    <x v="1"/>
    <x v="28"/>
    <x v="2305"/>
    <n v="1484"/>
    <n v="10.31"/>
    <n v="576.66999999999996"/>
    <n v="6435.6"/>
    <n v="0"/>
    <m/>
    <m/>
    <m/>
    <m/>
    <m/>
    <m/>
    <m/>
    <m/>
    <m/>
    <m/>
    <m/>
    <m/>
    <m/>
    <m/>
    <n v="540"/>
    <n v="6602"/>
    <n v="45.85"/>
    <n v="45"/>
  </r>
  <r>
    <x v="54"/>
    <x v="54"/>
    <x v="9"/>
    <x v="5"/>
    <x v="2"/>
    <x v="2306"/>
    <n v="82700"/>
    <n v="107.68"/>
    <n v="7127.95"/>
    <n v="424255.77"/>
    <n v="0"/>
    <m/>
    <m/>
    <m/>
    <m/>
    <m/>
    <m/>
    <m/>
    <m/>
    <m/>
    <m/>
    <m/>
    <m/>
    <m/>
    <m/>
    <n v="0"/>
    <m/>
    <m/>
    <n v="0"/>
  </r>
  <r>
    <x v="88"/>
    <x v="88"/>
    <x v="14"/>
    <x v="1"/>
    <x v="41"/>
    <x v="2307"/>
    <n v="9"/>
    <n v="0.25"/>
    <n v="10.33"/>
    <n v="28.83"/>
    <n v="0"/>
    <m/>
    <m/>
    <m/>
    <m/>
    <m/>
    <m/>
    <m/>
    <m/>
    <m/>
    <n v="154"/>
    <n v="415"/>
    <n v="11.53"/>
    <n v="51"/>
    <n v="3447.14"/>
    <n v="27644"/>
    <n v="10526"/>
    <n v="292.39"/>
    <n v="9214.67"/>
  </r>
  <r>
    <x v="35"/>
    <x v="35"/>
    <x v="7"/>
    <x v="5"/>
    <x v="25"/>
    <x v="2308"/>
    <n v="7851"/>
    <n v="9.91"/>
    <n v="1198.8599999999999"/>
    <n v="73586.25"/>
    <n v="1925.32"/>
    <n v="3621"/>
    <n v="4.57"/>
    <n v="29.17"/>
    <n v="23217.95"/>
    <m/>
    <m/>
    <m/>
    <m/>
    <m/>
    <m/>
    <m/>
    <m/>
    <m/>
    <m/>
    <n v="0"/>
    <m/>
    <m/>
    <n v="0"/>
  </r>
  <r>
    <x v="154"/>
    <x v="154"/>
    <x v="3"/>
    <x v="2"/>
    <x v="14"/>
    <x v="2309"/>
    <n v="45087"/>
    <n v="85.39"/>
    <n v="6458.18"/>
    <n v="264268.79999999999"/>
    <n v="3418.04"/>
    <n v="7128"/>
    <n v="13.5"/>
    <m/>
    <m/>
    <m/>
    <m/>
    <m/>
    <m/>
    <m/>
    <m/>
    <m/>
    <m/>
    <m/>
    <m/>
    <n v="276.72000000000003"/>
    <n v="11560"/>
    <n v="21.89"/>
    <n v="6.29"/>
  </r>
  <r>
    <x v="73"/>
    <x v="73"/>
    <x v="8"/>
    <x v="2"/>
    <x v="49"/>
    <x v="2310"/>
    <n v="31880"/>
    <n v="34.96"/>
    <n v="3194"/>
    <n v="225751.92"/>
    <n v="36620.76"/>
    <n v="43666"/>
    <n v="47.88"/>
    <n v="481.85"/>
    <n v="441620.69"/>
    <m/>
    <m/>
    <m/>
    <m/>
    <m/>
    <m/>
    <m/>
    <m/>
    <m/>
    <m/>
    <n v="3394"/>
    <n v="33143"/>
    <n v="36.340000000000003"/>
    <n v="44.66"/>
  </r>
  <r>
    <x v="25"/>
    <x v="25"/>
    <x v="0"/>
    <x v="4"/>
    <x v="26"/>
    <x v="2311"/>
    <n v="4211"/>
    <n v="5.16"/>
    <n v="455.87"/>
    <n v="28829.07"/>
    <n v="0"/>
    <m/>
    <m/>
    <m/>
    <m/>
    <m/>
    <m/>
    <m/>
    <m/>
    <m/>
    <n v="2731"/>
    <n v="8134"/>
    <n v="9.9700000000000006"/>
    <n v="40"/>
    <n v="61130.7"/>
    <n v="10381"/>
    <n v="64701"/>
    <n v="79.290000000000006"/>
    <n v="152.66"/>
  </r>
  <r>
    <x v="51"/>
    <x v="51"/>
    <x v="1"/>
    <x v="1"/>
    <x v="41"/>
    <x v="2312"/>
    <n v="378"/>
    <n v="10.5"/>
    <n v="94"/>
    <n v="262.26"/>
    <n v="0"/>
    <m/>
    <m/>
    <m/>
    <m/>
    <m/>
    <m/>
    <m/>
    <m/>
    <m/>
    <m/>
    <n v="193"/>
    <n v="5.36"/>
    <m/>
    <m/>
    <n v="0"/>
    <m/>
    <m/>
    <n v="0"/>
  </r>
  <r>
    <x v="12"/>
    <x v="12"/>
    <x v="9"/>
    <x v="8"/>
    <x v="11"/>
    <x v="2313"/>
    <n v="66"/>
    <n v="0.55000000000000004"/>
    <n v="24.8"/>
    <n v="230.64"/>
    <n v="464.6"/>
    <n v="858"/>
    <n v="7.15"/>
    <n v="46.46"/>
    <n v="5602.72"/>
    <m/>
    <m/>
    <m/>
    <m/>
    <m/>
    <m/>
    <m/>
    <m/>
    <m/>
    <m/>
    <n v="465"/>
    <n v="5119"/>
    <n v="42.66"/>
    <n v="46.5"/>
  </r>
  <r>
    <x v="4"/>
    <x v="4"/>
    <x v="3"/>
    <x v="18"/>
    <x v="16"/>
    <x v="2314"/>
    <n v="52"/>
    <n v="1.08"/>
    <n v="50.75"/>
    <n v="188.79"/>
    <n v="82.44"/>
    <n v="161"/>
    <n v="3.35"/>
    <m/>
    <m/>
    <m/>
    <m/>
    <m/>
    <m/>
    <m/>
    <m/>
    <m/>
    <m/>
    <m/>
    <m/>
    <n v="490"/>
    <n v="1760"/>
    <n v="36.67"/>
    <n v="122.5"/>
  </r>
  <r>
    <x v="16"/>
    <x v="16"/>
    <x v="15"/>
    <x v="2"/>
    <x v="14"/>
    <x v="2315"/>
    <n v="18912"/>
    <n v="35.82"/>
    <n v="2763.32"/>
    <n v="113074.98"/>
    <n v="20072.740000000002"/>
    <n v="19688"/>
    <n v="37.29"/>
    <n v="456.2"/>
    <n v="242063.25"/>
    <m/>
    <m/>
    <m/>
    <m/>
    <m/>
    <m/>
    <m/>
    <m/>
    <m/>
    <m/>
    <n v="10030"/>
    <n v="7381"/>
    <n v="13.98"/>
    <n v="227.95"/>
  </r>
  <r>
    <x v="40"/>
    <x v="40"/>
    <x v="11"/>
    <x v="3"/>
    <x v="28"/>
    <x v="2316"/>
    <n v="911"/>
    <n v="6.33"/>
    <n v="348.42"/>
    <n v="3888.33"/>
    <n v="0"/>
    <m/>
    <m/>
    <m/>
    <m/>
    <m/>
    <m/>
    <m/>
    <m/>
    <m/>
    <m/>
    <m/>
    <m/>
    <m/>
    <m/>
    <n v="176943"/>
    <n v="13471"/>
    <n v="93.55"/>
    <n v="14745.25"/>
  </r>
  <r>
    <x v="37"/>
    <x v="37"/>
    <x v="2"/>
    <x v="18"/>
    <x v="41"/>
    <x v="4"/>
    <m/>
    <m/>
    <m/>
    <m/>
    <n v="0"/>
    <m/>
    <m/>
    <m/>
    <m/>
    <m/>
    <m/>
    <m/>
    <m/>
    <m/>
    <m/>
    <m/>
    <m/>
    <m/>
    <m/>
    <n v="0"/>
    <m/>
    <m/>
    <n v="0"/>
  </r>
  <r>
    <x v="91"/>
    <x v="91"/>
    <x v="12"/>
    <x v="4"/>
    <x v="62"/>
    <x v="2317"/>
    <n v="32967"/>
    <n v="30.19"/>
    <n v="2019.64"/>
    <n v="170921.91"/>
    <n v="83138.7"/>
    <n v="83533"/>
    <n v="76.5"/>
    <n v="913.61"/>
    <n v="1002594.53"/>
    <m/>
    <m/>
    <m/>
    <m/>
    <m/>
    <m/>
    <m/>
    <m/>
    <m/>
    <m/>
    <n v="585200"/>
    <n v="22492"/>
    <n v="20.6"/>
    <n v="6430.77"/>
  </r>
  <r>
    <x v="158"/>
    <x v="158"/>
    <x v="3"/>
    <x v="1"/>
    <x v="12"/>
    <x v="2318"/>
    <n v="15910"/>
    <n v="94.7"/>
    <n v="8903.57"/>
    <n v="115924.5"/>
    <n v="9341"/>
    <n v="17935"/>
    <n v="106.76"/>
    <n v="667.21"/>
    <n v="112645.92"/>
    <m/>
    <m/>
    <m/>
    <m/>
    <m/>
    <m/>
    <m/>
    <m/>
    <m/>
    <m/>
    <n v="193427"/>
    <n v="18107"/>
    <n v="107.78"/>
    <n v="13816.21"/>
  </r>
  <r>
    <x v="159"/>
    <x v="159"/>
    <x v="0"/>
    <x v="12"/>
    <x v="6"/>
    <x v="4"/>
    <m/>
    <m/>
    <m/>
    <m/>
    <n v="0"/>
    <m/>
    <m/>
    <m/>
    <m/>
    <m/>
    <m/>
    <m/>
    <m/>
    <m/>
    <m/>
    <m/>
    <m/>
    <m/>
    <m/>
    <n v="0"/>
    <m/>
    <m/>
    <n v="0"/>
  </r>
  <r>
    <x v="87"/>
    <x v="87"/>
    <x v="14"/>
    <x v="14"/>
    <x v="17"/>
    <x v="2319"/>
    <n v="26995"/>
    <n v="44.99"/>
    <n v="4080"/>
    <n v="189720"/>
    <n v="18220.169999999998"/>
    <n v="22782"/>
    <n v="37.97"/>
    <n v="364.4"/>
    <n v="219722.55"/>
    <m/>
    <m/>
    <m/>
    <m/>
    <m/>
    <m/>
    <m/>
    <m/>
    <m/>
    <m/>
    <n v="1337"/>
    <n v="11685"/>
    <n v="19.48"/>
    <n v="26.74"/>
  </r>
  <r>
    <x v="81"/>
    <x v="81"/>
    <x v="5"/>
    <x v="7"/>
    <x v="9"/>
    <x v="2320"/>
    <n v="86197"/>
    <n v="179.58"/>
    <n v="7062.58"/>
    <n v="262727.78999999998"/>
    <n v="0"/>
    <m/>
    <m/>
    <m/>
    <m/>
    <m/>
    <m/>
    <m/>
    <m/>
    <m/>
    <m/>
    <m/>
    <m/>
    <m/>
    <m/>
    <n v="9580"/>
    <n v="8962"/>
    <n v="18.670000000000002"/>
    <n v="239.5"/>
  </r>
  <r>
    <x v="62"/>
    <x v="62"/>
    <x v="4"/>
    <x v="13"/>
    <x v="6"/>
    <x v="4"/>
    <m/>
    <m/>
    <m/>
    <m/>
    <n v="0"/>
    <m/>
    <m/>
    <m/>
    <m/>
    <m/>
    <m/>
    <m/>
    <m/>
    <m/>
    <m/>
    <m/>
    <m/>
    <m/>
    <m/>
    <n v="0"/>
    <n v="1531"/>
    <n v="15.95"/>
    <n v="0"/>
  </r>
  <r>
    <x v="42"/>
    <x v="42"/>
    <x v="1"/>
    <x v="2"/>
    <x v="15"/>
    <x v="2321"/>
    <n v="15005"/>
    <n v="34.729999999999997"/>
    <n v="3319.56"/>
    <n v="111138.72"/>
    <n v="12048.5"/>
    <n v="17220"/>
    <n v="39.86"/>
    <m/>
    <m/>
    <n v="0"/>
    <n v="0"/>
    <n v="0"/>
    <n v="0"/>
    <n v="0"/>
    <n v="0"/>
    <n v="0"/>
    <n v="0"/>
    <n v="0"/>
    <n v="0"/>
    <n v="75478"/>
    <n v="1792"/>
    <n v="4.1500000000000004"/>
    <n v="2096.61"/>
  </r>
  <r>
    <x v="43"/>
    <x v="43"/>
    <x v="8"/>
    <x v="2"/>
    <x v="30"/>
    <x v="2322"/>
    <n v="67589"/>
    <n v="117.34"/>
    <n v="9085.83"/>
    <n v="405591.6"/>
    <n v="0"/>
    <m/>
    <m/>
    <m/>
    <m/>
    <m/>
    <m/>
    <m/>
    <m/>
    <m/>
    <m/>
    <m/>
    <m/>
    <m/>
    <m/>
    <n v="2008.25"/>
    <n v="29830"/>
    <n v="51.79"/>
    <n v="41.84"/>
  </r>
  <r>
    <x v="173"/>
    <x v="173"/>
    <x v="14"/>
    <x v="7"/>
    <x v="37"/>
    <x v="2323"/>
    <n v="18711"/>
    <n v="48.73"/>
    <n v="3895"/>
    <n v="115915.2"/>
    <n v="8862.27"/>
    <n v="9557"/>
    <n v="24.89"/>
    <n v="276.95"/>
    <n v="106872.77"/>
    <m/>
    <m/>
    <m/>
    <m/>
    <m/>
    <m/>
    <m/>
    <m/>
    <m/>
    <m/>
    <n v="174124"/>
    <n v="10032"/>
    <n v="26.13"/>
    <n v="5441.38"/>
  </r>
  <r>
    <x v="21"/>
    <x v="21"/>
    <x v="13"/>
    <x v="2"/>
    <x v="17"/>
    <x v="2324"/>
    <n v="22172"/>
    <n v="36.950000000000003"/>
    <n v="3011.52"/>
    <n v="140035.68"/>
    <n v="0"/>
    <m/>
    <m/>
    <m/>
    <m/>
    <m/>
    <m/>
    <m/>
    <m/>
    <m/>
    <m/>
    <m/>
    <m/>
    <m/>
    <m/>
    <n v="2343.69"/>
    <n v="23125"/>
    <n v="38.54"/>
    <n v="46.87"/>
  </r>
  <r>
    <x v="124"/>
    <x v="124"/>
    <x v="0"/>
    <x v="6"/>
    <x v="28"/>
    <x v="2325"/>
    <n v="150"/>
    <n v="1.04"/>
    <n v="78.17"/>
    <n v="872.34"/>
    <n v="0"/>
    <m/>
    <m/>
    <m/>
    <m/>
    <n v="571"/>
    <n v="1257"/>
    <n v="8.73"/>
    <n v="47"/>
    <n v="7234"/>
    <m/>
    <m/>
    <m/>
    <m/>
    <m/>
    <n v="1991451"/>
    <n v="12566"/>
    <n v="87.26"/>
    <n v="165954.25"/>
  </r>
  <r>
    <x v="23"/>
    <x v="23"/>
    <x v="7"/>
    <x v="0"/>
    <x v="18"/>
    <x v="2326"/>
    <n v="51437"/>
    <n v="40.82"/>
    <n v="5420.57"/>
    <n v="529318.80000000005"/>
    <n v="1209"/>
    <n v="2562"/>
    <n v="2.0299999999999998"/>
    <n v="11.51"/>
    <n v="14579.69"/>
    <m/>
    <m/>
    <m/>
    <m/>
    <m/>
    <m/>
    <m/>
    <m/>
    <m/>
    <m/>
    <n v="2124"/>
    <n v="13205"/>
    <n v="10.48"/>
    <n v="20.23"/>
  </r>
  <r>
    <x v="74"/>
    <x v="74"/>
    <x v="3"/>
    <x v="7"/>
    <x v="49"/>
    <x v="2327"/>
    <n v="8929"/>
    <n v="9.7899999999999991"/>
    <n v="606.53"/>
    <n v="42869.279999999999"/>
    <n v="4022.31"/>
    <n v="63312"/>
    <n v="69.42"/>
    <m/>
    <m/>
    <m/>
    <m/>
    <m/>
    <m/>
    <m/>
    <m/>
    <m/>
    <m/>
    <m/>
    <m/>
    <n v="2359.4699999999998"/>
    <n v="27539"/>
    <n v="30.2"/>
    <n v="31.05"/>
  </r>
  <r>
    <x v="160"/>
    <x v="160"/>
    <x v="15"/>
    <x v="2"/>
    <x v="31"/>
    <x v="2328"/>
    <n v="12241"/>
    <n v="51"/>
    <n v="3468.05"/>
    <n v="64505.73"/>
    <n v="0"/>
    <m/>
    <m/>
    <m/>
    <m/>
    <n v="6840"/>
    <n v="21172"/>
    <n v="88.22"/>
    <n v="342"/>
    <n v="86655.96"/>
    <m/>
    <m/>
    <m/>
    <m/>
    <m/>
    <n v="331.42"/>
    <n v="2189"/>
    <n v="9.1199999999999992"/>
    <n v="16.57"/>
  </r>
  <r>
    <x v="131"/>
    <x v="131"/>
    <x v="0"/>
    <x v="6"/>
    <x v="51"/>
    <x v="4"/>
    <m/>
    <m/>
    <m/>
    <m/>
    <n v="0"/>
    <m/>
    <m/>
    <m/>
    <m/>
    <m/>
    <m/>
    <m/>
    <m/>
    <m/>
    <m/>
    <m/>
    <m/>
    <m/>
    <m/>
    <n v="0.08"/>
    <n v="617"/>
    <n v="51.42"/>
    <n v="0.08"/>
  </r>
  <r>
    <x v="44"/>
    <x v="44"/>
    <x v="12"/>
    <x v="13"/>
    <x v="31"/>
    <x v="4"/>
    <m/>
    <m/>
    <m/>
    <m/>
    <n v="0"/>
    <m/>
    <m/>
    <m/>
    <m/>
    <m/>
    <m/>
    <m/>
    <m/>
    <m/>
    <m/>
    <m/>
    <m/>
    <m/>
    <m/>
    <n v="0"/>
    <m/>
    <m/>
    <n v="0"/>
  </r>
  <r>
    <x v="98"/>
    <x v="98"/>
    <x v="4"/>
    <x v="12"/>
    <x v="6"/>
    <x v="4"/>
    <n v="0"/>
    <n v="0"/>
    <m/>
    <m/>
    <n v="0"/>
    <m/>
    <m/>
    <m/>
    <m/>
    <m/>
    <m/>
    <m/>
    <m/>
    <m/>
    <m/>
    <m/>
    <m/>
    <m/>
    <m/>
    <n v="0"/>
    <m/>
    <m/>
    <n v="0"/>
  </r>
  <r>
    <x v="27"/>
    <x v="27"/>
    <x v="0"/>
    <x v="2"/>
    <x v="21"/>
    <x v="2329"/>
    <n v="10223"/>
    <n v="35.5"/>
    <n v="2747.58"/>
    <n v="61326.06"/>
    <n v="12767"/>
    <n v="15310"/>
    <n v="53.16"/>
    <m/>
    <m/>
    <m/>
    <m/>
    <m/>
    <m/>
    <m/>
    <m/>
    <m/>
    <m/>
    <m/>
    <m/>
    <n v="510"/>
    <n v="1432"/>
    <n v="4.97"/>
    <n v="21.25"/>
  </r>
  <r>
    <x v="5"/>
    <x v="5"/>
    <x v="10"/>
    <x v="2"/>
    <x v="22"/>
    <x v="2330"/>
    <n v="4243"/>
    <n v="14.14"/>
    <n v="1425.24"/>
    <n v="33136.83"/>
    <n v="8915"/>
    <n v="14889"/>
    <n v="49.63"/>
    <n v="356.6"/>
    <n v="107508.66"/>
    <m/>
    <m/>
    <m/>
    <m/>
    <m/>
    <m/>
    <m/>
    <m/>
    <m/>
    <m/>
    <n v="1484"/>
    <n v="3038"/>
    <n v="10.130000000000001"/>
    <n v="59.36"/>
  </r>
  <r>
    <x v="70"/>
    <x v="70"/>
    <x v="8"/>
    <x v="14"/>
    <x v="48"/>
    <x v="2331"/>
    <n v="17504"/>
    <n v="28.6"/>
    <n v="2056.1999999999998"/>
    <n v="97525.38"/>
    <n v="12966.05"/>
    <n v="15733"/>
    <n v="25.71"/>
    <n v="254.24"/>
    <n v="156361.51999999999"/>
    <m/>
    <m/>
    <m/>
    <m/>
    <m/>
    <m/>
    <m/>
    <m/>
    <m/>
    <m/>
    <n v="0"/>
    <n v="3750"/>
    <n v="6.13"/>
    <n v="0"/>
  </r>
  <r>
    <x v="94"/>
    <x v="94"/>
    <x v="10"/>
    <x v="2"/>
    <x v="38"/>
    <x v="2332"/>
    <n v="48646"/>
    <n v="72.39"/>
    <n v="6348.57"/>
    <n v="330633.59999999998"/>
    <n v="0"/>
    <m/>
    <m/>
    <m/>
    <m/>
    <m/>
    <m/>
    <m/>
    <m/>
    <m/>
    <m/>
    <m/>
    <m/>
    <m/>
    <m/>
    <n v="1582.78"/>
    <n v="3888"/>
    <n v="5.79"/>
    <n v="28.26"/>
  </r>
  <r>
    <x v="34"/>
    <x v="34"/>
    <x v="2"/>
    <x v="1"/>
    <x v="7"/>
    <x v="4"/>
    <n v="0"/>
    <n v="0"/>
    <m/>
    <m/>
    <n v="0"/>
    <m/>
    <m/>
    <m/>
    <m/>
    <m/>
    <m/>
    <m/>
    <m/>
    <m/>
    <m/>
    <m/>
    <m/>
    <m/>
    <m/>
    <n v="303.05"/>
    <n v="1143"/>
    <n v="47.63"/>
    <n v="151.53"/>
  </r>
  <r>
    <x v="135"/>
    <x v="135"/>
    <x v="4"/>
    <x v="4"/>
    <x v="57"/>
    <x v="2333"/>
    <n v="2351"/>
    <n v="4.66"/>
    <n v="266.43"/>
    <n v="10406.700000000001"/>
    <n v="888.46"/>
    <n v="1331"/>
    <n v="2.64"/>
    <n v="21.15"/>
    <n v="10714.18"/>
    <m/>
    <m/>
    <m/>
    <m/>
    <m/>
    <m/>
    <m/>
    <m/>
    <m/>
    <m/>
    <n v="205755"/>
    <n v="12160"/>
    <n v="24.13"/>
    <n v="4898.93"/>
  </r>
  <r>
    <x v="134"/>
    <x v="134"/>
    <x v="1"/>
    <x v="13"/>
    <x v="6"/>
    <x v="4"/>
    <m/>
    <m/>
    <m/>
    <m/>
    <n v="0"/>
    <m/>
    <m/>
    <m/>
    <m/>
    <m/>
    <m/>
    <m/>
    <m/>
    <m/>
    <m/>
    <m/>
    <m/>
    <m/>
    <m/>
    <n v="0"/>
    <m/>
    <m/>
    <n v="0"/>
  </r>
  <r>
    <x v="57"/>
    <x v="57"/>
    <x v="1"/>
    <x v="2"/>
    <x v="9"/>
    <x v="2334"/>
    <n v="33354"/>
    <n v="69.489999999999995"/>
    <n v="9792"/>
    <n v="364262.40000000002"/>
    <n v="0"/>
    <m/>
    <m/>
    <m/>
    <m/>
    <m/>
    <m/>
    <m/>
    <m/>
    <m/>
    <m/>
    <m/>
    <m/>
    <m/>
    <m/>
    <n v="60500"/>
    <n v="5123"/>
    <n v="10.67"/>
    <n v="1512.5"/>
  </r>
  <r>
    <x v="2"/>
    <x v="2"/>
    <x v="8"/>
    <x v="1"/>
    <x v="41"/>
    <x v="4"/>
    <m/>
    <m/>
    <m/>
    <m/>
    <n v="0"/>
    <m/>
    <m/>
    <m/>
    <m/>
    <m/>
    <m/>
    <m/>
    <m/>
    <m/>
    <m/>
    <m/>
    <m/>
    <m/>
    <m/>
    <n v="218.8"/>
    <n v="719"/>
    <n v="19.97"/>
    <n v="72.930000000000007"/>
  </r>
  <r>
    <x v="85"/>
    <x v="85"/>
    <x v="12"/>
    <x v="16"/>
    <x v="20"/>
    <x v="2335"/>
    <n v="42710"/>
    <n v="59.32"/>
    <n v="3591.02"/>
    <n v="200378.73"/>
    <n v="22365.66"/>
    <n v="31982"/>
    <n v="44.42"/>
    <n v="372.76"/>
    <n v="269714.26"/>
    <m/>
    <m/>
    <m/>
    <m/>
    <m/>
    <m/>
    <m/>
    <m/>
    <m/>
    <m/>
    <n v="1853"/>
    <n v="31308"/>
    <n v="43.48"/>
    <n v="30.88"/>
  </r>
  <r>
    <x v="93"/>
    <x v="93"/>
    <x v="5"/>
    <x v="5"/>
    <x v="91"/>
    <x v="2336"/>
    <n v="86047"/>
    <n v="132.79"/>
    <n v="8554.0400000000009"/>
    <n v="429583.74"/>
    <n v="0"/>
    <m/>
    <m/>
    <m/>
    <m/>
    <m/>
    <m/>
    <m/>
    <m/>
    <m/>
    <m/>
    <m/>
    <m/>
    <m/>
    <m/>
    <n v="1777.96"/>
    <n v="7190"/>
    <n v="11.1"/>
    <n v="32.93"/>
  </r>
  <r>
    <x v="173"/>
    <x v="173"/>
    <x v="10"/>
    <x v="3"/>
    <x v="28"/>
    <x v="2337"/>
    <n v="642"/>
    <n v="4.46"/>
    <n v="319.42"/>
    <n v="3564.69"/>
    <n v="0"/>
    <n v="26"/>
    <n v="0.18"/>
    <m/>
    <m/>
    <n v="322"/>
    <n v="718"/>
    <n v="4.99"/>
    <n v="26"/>
    <n v="4079.42"/>
    <m/>
    <m/>
    <m/>
    <m/>
    <m/>
    <n v="527096"/>
    <n v="14596"/>
    <n v="101.36"/>
    <n v="43924.67"/>
  </r>
  <r>
    <x v="48"/>
    <x v="48"/>
    <x v="14"/>
    <x v="2"/>
    <x v="17"/>
    <x v="2338"/>
    <n v="24518"/>
    <n v="40.86"/>
    <n v="3650.4"/>
    <n v="169743.6"/>
    <n v="34846.410000000003"/>
    <n v="47731"/>
    <n v="79.55"/>
    <n v="696.93"/>
    <n v="420223.32"/>
    <m/>
    <m/>
    <m/>
    <m/>
    <m/>
    <m/>
    <m/>
    <m/>
    <m/>
    <m/>
    <n v="1617"/>
    <n v="19709"/>
    <n v="32.85"/>
    <n v="32.340000000000003"/>
  </r>
  <r>
    <x v="74"/>
    <x v="74"/>
    <x v="8"/>
    <x v="4"/>
    <x v="50"/>
    <x v="2339"/>
    <n v="8008"/>
    <n v="4.17"/>
    <n v="242.01"/>
    <n v="36011.46"/>
    <n v="1931.13"/>
    <n v="3503"/>
    <n v="1.82"/>
    <n v="12.07"/>
    <n v="23288.13"/>
    <m/>
    <m/>
    <m/>
    <m/>
    <m/>
    <m/>
    <m/>
    <m/>
    <m/>
    <m/>
    <n v="5073.1899999999996"/>
    <n v="75028"/>
    <n v="39.08"/>
    <n v="31.71"/>
  </r>
  <r>
    <x v="37"/>
    <x v="37"/>
    <x v="15"/>
    <x v="2"/>
    <x v="26"/>
    <x v="2340"/>
    <n v="108477"/>
    <n v="132.94"/>
    <n v="10699.88"/>
    <n v="676660.56"/>
    <n v="0"/>
    <m/>
    <m/>
    <m/>
    <m/>
    <m/>
    <m/>
    <m/>
    <m/>
    <m/>
    <m/>
    <m/>
    <m/>
    <m/>
    <m/>
    <n v="2650.49"/>
    <n v="16573"/>
    <n v="20.309999999999999"/>
    <n v="38.979999999999997"/>
  </r>
  <r>
    <x v="38"/>
    <x v="38"/>
    <x v="2"/>
    <x v="3"/>
    <x v="16"/>
    <x v="4"/>
    <m/>
    <m/>
    <m/>
    <m/>
    <n v="0"/>
    <m/>
    <m/>
    <m/>
    <m/>
    <m/>
    <m/>
    <m/>
    <m/>
    <m/>
    <m/>
    <m/>
    <m/>
    <m/>
    <m/>
    <n v="445"/>
    <n v="2097"/>
    <n v="43.69"/>
    <n v="111.25"/>
  </r>
  <r>
    <x v="140"/>
    <x v="140"/>
    <x v="15"/>
    <x v="4"/>
    <x v="38"/>
    <x v="2341"/>
    <n v="52288"/>
    <n v="77.81"/>
    <n v="6336.75"/>
    <n v="330017.94"/>
    <n v="36970.9"/>
    <n v="42426"/>
    <n v="63.13"/>
    <n v="660.19"/>
    <n v="445843.20000000001"/>
    <m/>
    <m/>
    <m/>
    <m/>
    <m/>
    <m/>
    <m/>
    <m/>
    <m/>
    <m/>
    <n v="546500"/>
    <n v="34279"/>
    <n v="51.01"/>
    <n v="9758.93"/>
  </r>
  <r>
    <x v="181"/>
    <x v="181"/>
    <x v="1"/>
    <x v="43"/>
    <x v="147"/>
    <x v="2342"/>
    <n v="150134"/>
    <n v="49.85"/>
    <n v="4514.8100000000004"/>
    <n v="1053892.74"/>
    <n v="104872.94"/>
    <n v="153357"/>
    <n v="50.92"/>
    <n v="417.82"/>
    <n v="1264694.23"/>
    <m/>
    <m/>
    <m/>
    <m/>
    <m/>
    <m/>
    <m/>
    <m/>
    <m/>
    <m/>
    <n v="1637"/>
    <n v="114806"/>
    <n v="38.119999999999997"/>
    <n v="6.52"/>
  </r>
  <r>
    <x v="40"/>
    <x v="40"/>
    <x v="15"/>
    <x v="2"/>
    <x v="17"/>
    <x v="2343"/>
    <n v="21565"/>
    <n v="35.94"/>
    <n v="3283.68"/>
    <n v="152691.12"/>
    <n v="44320.08"/>
    <n v="29291"/>
    <n v="48.82"/>
    <n v="886.4"/>
    <n v="534469.11"/>
    <m/>
    <m/>
    <m/>
    <m/>
    <m/>
    <m/>
    <m/>
    <m/>
    <m/>
    <m/>
    <n v="254743"/>
    <n v="20107"/>
    <n v="33.51"/>
    <n v="5094.8599999999997"/>
  </r>
  <r>
    <x v="61"/>
    <x v="61"/>
    <x v="4"/>
    <x v="7"/>
    <x v="20"/>
    <x v="2344"/>
    <n v="29193"/>
    <n v="40.549999999999997"/>
    <n v="2383.4499999999998"/>
    <n v="132996.51"/>
    <n v="31933.07"/>
    <n v="29922"/>
    <n v="41.56"/>
    <n v="532.22"/>
    <n v="385090.53"/>
    <m/>
    <m/>
    <m/>
    <m/>
    <m/>
    <m/>
    <m/>
    <m/>
    <m/>
    <m/>
    <n v="222.89"/>
    <n v="20651"/>
    <n v="28.68"/>
    <n v="3.71"/>
  </r>
  <r>
    <x v="28"/>
    <x v="28"/>
    <x v="12"/>
    <x v="2"/>
    <x v="9"/>
    <x v="2345"/>
    <n v="18023"/>
    <n v="37.549999999999997"/>
    <n v="2629.03"/>
    <n v="97799.73"/>
    <n v="40125.120000000003"/>
    <n v="75896"/>
    <n v="158.12"/>
    <n v="1003.13"/>
    <n v="483880.87"/>
    <m/>
    <m/>
    <m/>
    <m/>
    <m/>
    <m/>
    <m/>
    <m/>
    <m/>
    <m/>
    <n v="153200"/>
    <n v="13886"/>
    <n v="28.93"/>
    <n v="3830"/>
  </r>
  <r>
    <x v="8"/>
    <x v="8"/>
    <x v="0"/>
    <x v="1"/>
    <x v="6"/>
    <x v="4"/>
    <m/>
    <m/>
    <m/>
    <m/>
    <n v="0"/>
    <m/>
    <m/>
    <m/>
    <m/>
    <m/>
    <m/>
    <m/>
    <m/>
    <m/>
    <m/>
    <m/>
    <m/>
    <m/>
    <m/>
    <n v="0"/>
    <n v="1297"/>
    <n v="13.51"/>
    <n v="0"/>
  </r>
  <r>
    <x v="41"/>
    <x v="41"/>
    <x v="8"/>
    <x v="5"/>
    <x v="29"/>
    <x v="2346"/>
    <n v="84911"/>
    <n v="136.08000000000001"/>
    <n v="7664.17"/>
    <n v="370639.41"/>
    <n v="0"/>
    <m/>
    <m/>
    <m/>
    <m/>
    <m/>
    <m/>
    <m/>
    <m/>
    <m/>
    <m/>
    <m/>
    <m/>
    <m/>
    <m/>
    <n v="1.6"/>
    <n v="11856"/>
    <n v="19"/>
    <n v="0.03"/>
  </r>
  <r>
    <x v="90"/>
    <x v="90"/>
    <x v="13"/>
    <x v="2"/>
    <x v="2"/>
    <x v="2347"/>
    <n v="90757"/>
    <n v="118.17"/>
    <n v="8973.75"/>
    <n v="534117.6"/>
    <n v="1171.43"/>
    <n v="2318"/>
    <n v="3.02"/>
    <n v="18.3"/>
    <n v="14126.62"/>
    <m/>
    <m/>
    <m/>
    <m/>
    <m/>
    <m/>
    <m/>
    <m/>
    <m/>
    <m/>
    <n v="924.72"/>
    <n v="14018"/>
    <n v="18.25"/>
    <n v="14.45"/>
  </r>
  <r>
    <x v="44"/>
    <x v="44"/>
    <x v="9"/>
    <x v="4"/>
    <x v="5"/>
    <x v="2348"/>
    <n v="6369"/>
    <n v="6.63"/>
    <n v="339.74"/>
    <n v="25276.47"/>
    <n v="1118.33"/>
    <n v="2389"/>
    <n v="2.4900000000000002"/>
    <m/>
    <m/>
    <m/>
    <m/>
    <m/>
    <m/>
    <m/>
    <m/>
    <m/>
    <m/>
    <m/>
    <m/>
    <n v="6651"/>
    <n v="51678"/>
    <n v="53.83"/>
    <n v="83.14"/>
  </r>
  <r>
    <x v="17"/>
    <x v="17"/>
    <x v="14"/>
    <x v="25"/>
    <x v="16"/>
    <x v="4"/>
    <m/>
    <m/>
    <m/>
    <m/>
    <n v="0"/>
    <m/>
    <m/>
    <m/>
    <m/>
    <m/>
    <m/>
    <m/>
    <m/>
    <m/>
    <m/>
    <m/>
    <m/>
    <m/>
    <m/>
    <n v="0"/>
    <m/>
    <m/>
    <n v="0"/>
  </r>
  <r>
    <x v="24"/>
    <x v="24"/>
    <x v="1"/>
    <x v="7"/>
    <x v="5"/>
    <x v="2349"/>
    <n v="12982"/>
    <n v="13.52"/>
    <n v="1188.05"/>
    <n v="88390.92"/>
    <n v="13826.56"/>
    <n v="18202"/>
    <n v="18.96"/>
    <n v="172.83"/>
    <n v="166738.6"/>
    <m/>
    <m/>
    <m/>
    <m/>
    <m/>
    <m/>
    <m/>
    <m/>
    <m/>
    <m/>
    <n v="646"/>
    <n v="6151"/>
    <n v="6.41"/>
    <n v="8.08"/>
  </r>
  <r>
    <x v="67"/>
    <x v="67"/>
    <x v="10"/>
    <x v="7"/>
    <x v="45"/>
    <x v="2350"/>
    <n v="242761"/>
    <n v="114.94"/>
    <n v="12160.57"/>
    <n v="1990441.8"/>
    <n v="0"/>
    <m/>
    <m/>
    <m/>
    <m/>
    <m/>
    <m/>
    <m/>
    <m/>
    <m/>
    <m/>
    <m/>
    <m/>
    <m/>
    <m/>
    <n v="591500"/>
    <n v="48853"/>
    <n v="23.13"/>
    <n v="3360.8"/>
  </r>
  <r>
    <x v="73"/>
    <x v="73"/>
    <x v="14"/>
    <x v="21"/>
    <x v="9"/>
    <x v="2351"/>
    <n v="40445"/>
    <n v="84.26"/>
    <n v="8396.25"/>
    <n v="312340.5"/>
    <n v="1525.7"/>
    <n v="1953"/>
    <n v="4.07"/>
    <n v="38.14"/>
    <n v="18398.91"/>
    <m/>
    <m/>
    <m/>
    <m/>
    <m/>
    <m/>
    <m/>
    <m/>
    <m/>
    <m/>
    <n v="1409"/>
    <n v="12680"/>
    <n v="26.42"/>
    <n v="35.229999999999997"/>
  </r>
  <r>
    <x v="14"/>
    <x v="14"/>
    <x v="3"/>
    <x v="11"/>
    <x v="20"/>
    <x v="2352"/>
    <n v="3233"/>
    <n v="4.49"/>
    <n v="271.87"/>
    <n v="15170.16"/>
    <n v="66212.42"/>
    <n v="100211"/>
    <n v="139.18"/>
    <n v="1103.54"/>
    <n v="798475.38"/>
    <m/>
    <m/>
    <m/>
    <m/>
    <m/>
    <m/>
    <m/>
    <m/>
    <m/>
    <m/>
    <n v="0"/>
    <n v="29100"/>
    <n v="40.42"/>
    <n v="0"/>
  </r>
  <r>
    <x v="27"/>
    <x v="27"/>
    <x v="4"/>
    <x v="1"/>
    <x v="22"/>
    <x v="2353"/>
    <n v="206"/>
    <n v="0.69"/>
    <n v="30.96"/>
    <n v="719.82"/>
    <n v="0"/>
    <m/>
    <m/>
    <m/>
    <m/>
    <m/>
    <m/>
    <m/>
    <m/>
    <m/>
    <n v="500"/>
    <n v="1108"/>
    <n v="3.69"/>
    <n v="20"/>
    <n v="11192"/>
    <n v="1196.1099999999999"/>
    <n v="4029"/>
    <n v="13.43"/>
    <n v="47.84"/>
  </r>
  <r>
    <x v="181"/>
    <x v="181"/>
    <x v="1"/>
    <x v="2"/>
    <x v="9"/>
    <x v="1445"/>
    <n v="27227"/>
    <n v="56.72"/>
    <n v="5706"/>
    <n v="212263.2"/>
    <n v="25698.35"/>
    <n v="34532"/>
    <n v="71.94"/>
    <n v="642.46"/>
    <n v="309904.13"/>
    <m/>
    <m/>
    <m/>
    <m/>
    <m/>
    <m/>
    <m/>
    <m/>
    <m/>
    <m/>
    <n v="317"/>
    <n v="23587"/>
    <n v="49.14"/>
    <n v="7.93"/>
  </r>
  <r>
    <x v="119"/>
    <x v="119"/>
    <x v="2"/>
    <x v="4"/>
    <x v="75"/>
    <x v="2354"/>
    <n v="107574"/>
    <n v="87.89"/>
    <n v="6020.51"/>
    <n v="571105.56000000006"/>
    <n v="2595.54"/>
    <n v="5715"/>
    <n v="4.67"/>
    <n v="25.45"/>
    <n v="31300.38"/>
    <m/>
    <m/>
    <m/>
    <m/>
    <m/>
    <m/>
    <m/>
    <m/>
    <m/>
    <m/>
    <n v="558457"/>
    <n v="34311"/>
    <n v="28.03"/>
    <n v="5475.07"/>
  </r>
  <r>
    <x v="48"/>
    <x v="48"/>
    <x v="13"/>
    <x v="0"/>
    <x v="5"/>
    <x v="2355"/>
    <n v="51982"/>
    <n v="54.15"/>
    <n v="4898"/>
    <n v="364411.2"/>
    <n v="0"/>
    <m/>
    <m/>
    <m/>
    <m/>
    <m/>
    <m/>
    <m/>
    <m/>
    <m/>
    <m/>
    <m/>
    <m/>
    <m/>
    <m/>
    <n v="1801"/>
    <n v="24275"/>
    <n v="25.29"/>
    <n v="22.51"/>
  </r>
  <r>
    <x v="3"/>
    <x v="3"/>
    <x v="5"/>
    <x v="14"/>
    <x v="123"/>
    <x v="2356"/>
    <n v="35423"/>
    <n v="72"/>
    <n v="4518.05"/>
    <n v="172273.2"/>
    <n v="6973.81"/>
    <n v="9357"/>
    <n v="19.02"/>
    <m/>
    <m/>
    <m/>
    <m/>
    <m/>
    <m/>
    <m/>
    <m/>
    <m/>
    <m/>
    <m/>
    <m/>
    <n v="151780"/>
    <n v="9773"/>
    <n v="19.86"/>
    <n v="3701.95"/>
  </r>
  <r>
    <x v="135"/>
    <x v="135"/>
    <x v="0"/>
    <x v="4"/>
    <x v="57"/>
    <x v="2357"/>
    <n v="2766"/>
    <n v="5.49"/>
    <n v="269.93"/>
    <n v="10543.41"/>
    <n v="1009.7"/>
    <n v="2058"/>
    <n v="4.08"/>
    <n v="24.04"/>
    <n v="12176.27"/>
    <m/>
    <m/>
    <m/>
    <m/>
    <m/>
    <m/>
    <m/>
    <m/>
    <m/>
    <m/>
    <n v="162935"/>
    <n v="15830"/>
    <n v="31.41"/>
    <n v="3879.4"/>
  </r>
  <r>
    <x v="119"/>
    <x v="119"/>
    <x v="11"/>
    <x v="7"/>
    <x v="56"/>
    <x v="2358"/>
    <n v="78017"/>
    <n v="54.18"/>
    <n v="4199.8900000000003"/>
    <n v="468707.91"/>
    <n v="61869.06"/>
    <n v="58735"/>
    <n v="40.79"/>
    <n v="515.58000000000004"/>
    <n v="746097.55"/>
    <m/>
    <m/>
    <m/>
    <m/>
    <m/>
    <m/>
    <m/>
    <m/>
    <m/>
    <m/>
    <n v="574590"/>
    <n v="60763"/>
    <n v="42.2"/>
    <n v="4788.25"/>
  </r>
  <r>
    <x v="5"/>
    <x v="5"/>
    <x v="11"/>
    <x v="2"/>
    <x v="22"/>
    <x v="2359"/>
    <n v="19788"/>
    <n v="65.959999999999994"/>
    <n v="4925.08"/>
    <n v="114508.11"/>
    <n v="14393"/>
    <n v="5302"/>
    <n v="17.670000000000002"/>
    <n v="575.72"/>
    <n v="173569.5"/>
    <m/>
    <m/>
    <m/>
    <m/>
    <m/>
    <m/>
    <m/>
    <m/>
    <m/>
    <m/>
    <n v="429"/>
    <n v="2269"/>
    <n v="7.56"/>
    <n v="17.16"/>
  </r>
  <r>
    <x v="52"/>
    <x v="52"/>
    <x v="13"/>
    <x v="18"/>
    <x v="32"/>
    <x v="2360"/>
    <n v="8656"/>
    <n v="80.150000000000006"/>
    <n v="4439.33"/>
    <n v="37157.22"/>
    <n v="3567.41"/>
    <n v="5178"/>
    <n v="47.94"/>
    <n v="396.38"/>
    <n v="43020.47"/>
    <m/>
    <m/>
    <m/>
    <m/>
    <m/>
    <m/>
    <m/>
    <m/>
    <m/>
    <m/>
    <n v="706"/>
    <n v="5437"/>
    <n v="50.34"/>
    <n v="78.44"/>
  </r>
  <r>
    <x v="197"/>
    <x v="197"/>
    <x v="6"/>
    <x v="12"/>
    <x v="1"/>
    <x v="4"/>
    <m/>
    <m/>
    <m/>
    <m/>
    <n v="0"/>
    <m/>
    <m/>
    <m/>
    <m/>
    <m/>
    <m/>
    <m/>
    <m/>
    <m/>
    <m/>
    <m/>
    <m/>
    <m/>
    <m/>
    <n v="195.17"/>
    <n v="1245"/>
    <n v="17.29"/>
    <n v="32.53"/>
  </r>
  <r>
    <x v="30"/>
    <x v="30"/>
    <x v="11"/>
    <x v="0"/>
    <x v="24"/>
    <x v="2361"/>
    <n v="166162"/>
    <n v="96.16"/>
    <n v="7142.03"/>
    <n v="956460.36"/>
    <n v="11069.84"/>
    <n v="13684"/>
    <n v="7.92"/>
    <n v="76.87"/>
    <n v="133494.46"/>
    <m/>
    <m/>
    <m/>
    <m/>
    <m/>
    <m/>
    <m/>
    <m/>
    <m/>
    <m/>
    <n v="407.44"/>
    <n v="3959"/>
    <n v="2.29"/>
    <n v="2.83"/>
  </r>
  <r>
    <x v="31"/>
    <x v="31"/>
    <x v="11"/>
    <x v="2"/>
    <x v="3"/>
    <x v="2362"/>
    <n v="87441"/>
    <n v="101.2"/>
    <n v="7703.4"/>
    <n v="515819.85"/>
    <n v="0"/>
    <n v="0"/>
    <n v="0"/>
    <n v="0"/>
    <n v="0"/>
    <m/>
    <m/>
    <m/>
    <m/>
    <m/>
    <m/>
    <m/>
    <m/>
    <m/>
    <m/>
    <n v="1856"/>
    <n v="26609"/>
    <n v="30.8"/>
    <n v="25.78"/>
  </r>
  <r>
    <x v="52"/>
    <x v="52"/>
    <x v="12"/>
    <x v="4"/>
    <x v="33"/>
    <x v="2363"/>
    <n v="98581"/>
    <n v="82.15"/>
    <n v="5887.6"/>
    <n v="547546.80000000005"/>
    <n v="83407.37"/>
    <n v="125666"/>
    <n v="104.72"/>
    <n v="834.07"/>
    <n v="1005834.51"/>
    <m/>
    <m/>
    <m/>
    <m/>
    <m/>
    <m/>
    <m/>
    <m/>
    <m/>
    <m/>
    <n v="9062"/>
    <n v="50991"/>
    <n v="42.49"/>
    <n v="90.62"/>
  </r>
  <r>
    <x v="32"/>
    <x v="32"/>
    <x v="2"/>
    <x v="1"/>
    <x v="22"/>
    <x v="4"/>
    <m/>
    <m/>
    <m/>
    <m/>
    <n v="0"/>
    <m/>
    <m/>
    <m/>
    <m/>
    <m/>
    <m/>
    <m/>
    <m/>
    <m/>
    <m/>
    <m/>
    <m/>
    <m/>
    <m/>
    <n v="0"/>
    <m/>
    <m/>
    <n v="0"/>
  </r>
  <r>
    <x v="64"/>
    <x v="64"/>
    <x v="7"/>
    <x v="5"/>
    <x v="5"/>
    <x v="2364"/>
    <n v="37889"/>
    <n v="39.47"/>
    <n v="5083.75"/>
    <n v="378231"/>
    <n v="0"/>
    <m/>
    <m/>
    <m/>
    <m/>
    <m/>
    <m/>
    <m/>
    <m/>
    <m/>
    <m/>
    <m/>
    <m/>
    <m/>
    <m/>
    <n v="0"/>
    <m/>
    <m/>
    <n v="0"/>
  </r>
  <r>
    <x v="76"/>
    <x v="76"/>
    <x v="6"/>
    <x v="4"/>
    <x v="65"/>
    <x v="2365"/>
    <n v="42769"/>
    <n v="23.76"/>
    <n v="892.23"/>
    <n v="124466.55"/>
    <n v="105670.22"/>
    <n v="161645"/>
    <n v="89.8"/>
    <n v="704.47"/>
    <n v="1274308.92"/>
    <m/>
    <m/>
    <m/>
    <m/>
    <m/>
    <m/>
    <m/>
    <m/>
    <m/>
    <m/>
    <n v="907684"/>
    <n v="47903"/>
    <n v="26.61"/>
    <n v="6051.23"/>
  </r>
  <r>
    <x v="171"/>
    <x v="171"/>
    <x v="3"/>
    <x v="7"/>
    <x v="20"/>
    <x v="2366"/>
    <n v="12802"/>
    <n v="17.78"/>
    <n v="1367"/>
    <n v="76278.600000000006"/>
    <n v="0"/>
    <m/>
    <m/>
    <m/>
    <m/>
    <m/>
    <m/>
    <m/>
    <m/>
    <m/>
    <m/>
    <m/>
    <m/>
    <m/>
    <m/>
    <n v="1752.6"/>
    <n v="7451"/>
    <n v="10.35"/>
    <n v="29.21"/>
  </r>
  <r>
    <x v="76"/>
    <x v="76"/>
    <x v="12"/>
    <x v="11"/>
    <x v="72"/>
    <x v="2367"/>
    <n v="70907"/>
    <n v="30.15"/>
    <n v="1472.94"/>
    <n v="268488.21000000002"/>
    <n v="202725.51"/>
    <n v="248936"/>
    <n v="105.84"/>
    <n v="1034.31"/>
    <n v="2444727.73"/>
    <m/>
    <m/>
    <m/>
    <m/>
    <m/>
    <m/>
    <m/>
    <m/>
    <m/>
    <m/>
    <n v="2576662"/>
    <n v="123872"/>
    <n v="52.67"/>
    <n v="13146.23"/>
  </r>
  <r>
    <x v="35"/>
    <x v="35"/>
    <x v="1"/>
    <x v="0"/>
    <x v="17"/>
    <x v="2368"/>
    <n v="15795"/>
    <n v="26.33"/>
    <n v="3050.2"/>
    <n v="141834.29999999999"/>
    <n v="8720.66"/>
    <n v="13419"/>
    <n v="22.37"/>
    <n v="174.41"/>
    <n v="105165.05"/>
    <m/>
    <m/>
    <m/>
    <m/>
    <m/>
    <m/>
    <m/>
    <m/>
    <m/>
    <m/>
    <n v="2664.95"/>
    <n v="17652"/>
    <n v="29.42"/>
    <n v="53.3"/>
  </r>
  <r>
    <x v="66"/>
    <x v="66"/>
    <x v="8"/>
    <x v="2"/>
    <x v="20"/>
    <x v="0"/>
    <n v="0"/>
    <n v="0"/>
    <n v="0"/>
    <n v="0"/>
    <n v="0"/>
    <n v="0"/>
    <n v="0"/>
    <m/>
    <m/>
    <m/>
    <m/>
    <m/>
    <m/>
    <m/>
    <m/>
    <m/>
    <m/>
    <m/>
    <m/>
    <n v="0"/>
    <m/>
    <m/>
    <n v="0"/>
  </r>
  <r>
    <x v="40"/>
    <x v="40"/>
    <x v="2"/>
    <x v="2"/>
    <x v="17"/>
    <x v="2369"/>
    <n v="23556"/>
    <n v="39.26"/>
    <n v="2832.74"/>
    <n v="131722.41"/>
    <n v="30103.78"/>
    <n v="44989"/>
    <n v="74.98"/>
    <n v="602.08000000000004"/>
    <n v="363030.55"/>
    <m/>
    <m/>
    <m/>
    <m/>
    <m/>
    <m/>
    <m/>
    <m/>
    <m/>
    <m/>
    <n v="298500"/>
    <n v="17575"/>
    <n v="29.29"/>
    <n v="5970"/>
  </r>
  <r>
    <x v="80"/>
    <x v="80"/>
    <x v="0"/>
    <x v="0"/>
    <x v="13"/>
    <x v="2370"/>
    <n v="18796"/>
    <n v="92.14"/>
    <n v="8093.82"/>
    <n v="127963.35"/>
    <n v="0"/>
    <m/>
    <m/>
    <m/>
    <m/>
    <m/>
    <m/>
    <m/>
    <m/>
    <m/>
    <n v="2668"/>
    <n v="8421"/>
    <n v="41.28"/>
    <n v="156"/>
    <n v="59720.51"/>
    <n v="33000"/>
    <n v="3548"/>
    <n v="17.39"/>
    <n v="1941.18"/>
  </r>
  <r>
    <x v="3"/>
    <x v="3"/>
    <x v="5"/>
    <x v="13"/>
    <x v="6"/>
    <x v="2371"/>
    <n v="667"/>
    <n v="6.95"/>
    <n v="392.63"/>
    <n v="2921.13"/>
    <n v="116.39"/>
    <n v="157"/>
    <n v="1.64"/>
    <m/>
    <m/>
    <m/>
    <m/>
    <m/>
    <m/>
    <m/>
    <m/>
    <m/>
    <m/>
    <m/>
    <m/>
    <n v="105422"/>
    <n v="5711"/>
    <n v="59.49"/>
    <n v="13177.75"/>
  </r>
  <r>
    <x v="98"/>
    <x v="98"/>
    <x v="4"/>
    <x v="1"/>
    <x v="41"/>
    <x v="2372"/>
    <n v="288"/>
    <n v="8"/>
    <n v="356.33"/>
    <n v="994.17"/>
    <n v="1996.12"/>
    <n v="3205"/>
    <n v="89.03"/>
    <n v="665.37"/>
    <n v="24071.81"/>
    <m/>
    <m/>
    <m/>
    <m/>
    <m/>
    <m/>
    <m/>
    <m/>
    <m/>
    <m/>
    <n v="0"/>
    <m/>
    <m/>
    <n v="0"/>
  </r>
  <r>
    <x v="76"/>
    <x v="76"/>
    <x v="11"/>
    <x v="20"/>
    <x v="17"/>
    <x v="2373"/>
    <n v="3410"/>
    <n v="5.68"/>
    <n v="125.02"/>
    <n v="5813.43"/>
    <n v="4675"/>
    <n v="3462"/>
    <n v="5.77"/>
    <n v="93.5"/>
    <n v="56377.23"/>
    <m/>
    <m/>
    <m/>
    <m/>
    <m/>
    <m/>
    <m/>
    <m/>
    <m/>
    <m/>
    <n v="42790"/>
    <n v="7902"/>
    <n v="13.17"/>
    <n v="855.8"/>
  </r>
  <r>
    <x v="60"/>
    <x v="60"/>
    <x v="15"/>
    <x v="5"/>
    <x v="33"/>
    <x v="2374"/>
    <n v="154119"/>
    <n v="128.43"/>
    <n v="11872"/>
    <n v="1104096"/>
    <n v="0"/>
    <m/>
    <m/>
    <m/>
    <m/>
    <m/>
    <m/>
    <m/>
    <m/>
    <m/>
    <m/>
    <m/>
    <m/>
    <m/>
    <m/>
    <n v="574911"/>
    <n v="83775"/>
    <n v="69.81"/>
    <n v="5749.11"/>
  </r>
  <r>
    <x v="62"/>
    <x v="62"/>
    <x v="6"/>
    <x v="3"/>
    <x v="37"/>
    <x v="2375"/>
    <n v="7899"/>
    <n v="20.57"/>
    <n v="1397.94"/>
    <n v="41602.620000000003"/>
    <n v="3793"/>
    <n v="5468"/>
    <n v="14.24"/>
    <m/>
    <m/>
    <m/>
    <m/>
    <m/>
    <m/>
    <m/>
    <m/>
    <m/>
    <m/>
    <m/>
    <m/>
    <n v="2613"/>
    <n v="16253"/>
    <n v="42.33"/>
    <n v="81.66"/>
  </r>
  <r>
    <x v="13"/>
    <x v="13"/>
    <x v="12"/>
    <x v="1"/>
    <x v="12"/>
    <x v="2376"/>
    <n v="546"/>
    <n v="3.25"/>
    <n v="124.43"/>
    <n v="1620.06"/>
    <n v="330"/>
    <n v="554"/>
    <n v="3.3"/>
    <n v="23.57"/>
    <n v="3979.57"/>
    <m/>
    <m/>
    <m/>
    <m/>
    <m/>
    <m/>
    <m/>
    <m/>
    <m/>
    <m/>
    <n v="1113.56"/>
    <n v="2812"/>
    <n v="16.739999999999998"/>
    <n v="79.540000000000006"/>
  </r>
  <r>
    <x v="24"/>
    <x v="24"/>
    <x v="14"/>
    <x v="1"/>
    <x v="11"/>
    <x v="2377"/>
    <n v="257"/>
    <n v="2.14"/>
    <n v="64.3"/>
    <n v="597.99"/>
    <n v="290.01"/>
    <n v="481"/>
    <n v="4.01"/>
    <n v="29"/>
    <n v="3497.31"/>
    <m/>
    <m/>
    <m/>
    <m/>
    <m/>
    <m/>
    <m/>
    <m/>
    <m/>
    <m/>
    <n v="1215"/>
    <n v="8032"/>
    <n v="66.930000000000007"/>
    <n v="121.5"/>
  </r>
  <r>
    <x v="91"/>
    <x v="91"/>
    <x v="8"/>
    <x v="14"/>
    <x v="117"/>
    <x v="2378"/>
    <n v="72911"/>
    <n v="102.98"/>
    <n v="8394.08"/>
    <n v="460583.43"/>
    <n v="4733.2700000000004"/>
    <n v="5759"/>
    <n v="8.1300000000000008"/>
    <n v="80.22"/>
    <n v="57079.91"/>
    <m/>
    <m/>
    <m/>
    <m/>
    <m/>
    <m/>
    <m/>
    <m/>
    <m/>
    <m/>
    <n v="153500"/>
    <n v="6862"/>
    <n v="9.69"/>
    <n v="2601.69"/>
  </r>
  <r>
    <x v="132"/>
    <x v="132"/>
    <x v="15"/>
    <x v="1"/>
    <x v="28"/>
    <x v="2379"/>
    <n v="264"/>
    <n v="1.83"/>
    <n v="159.58000000000001"/>
    <n v="1780.95"/>
    <n v="0"/>
    <m/>
    <m/>
    <m/>
    <m/>
    <m/>
    <m/>
    <m/>
    <m/>
    <m/>
    <m/>
    <m/>
    <m/>
    <m/>
    <m/>
    <n v="2447.9699999999998"/>
    <n v="4664"/>
    <n v="32.39"/>
    <n v="204"/>
  </r>
  <r>
    <x v="95"/>
    <x v="95"/>
    <x v="6"/>
    <x v="7"/>
    <x v="30"/>
    <x v="2380"/>
    <n v="54672"/>
    <n v="94.92"/>
    <n v="7737.21"/>
    <n v="345388.98"/>
    <n v="0"/>
    <m/>
    <m/>
    <m/>
    <m/>
    <m/>
    <m/>
    <m/>
    <m/>
    <m/>
    <m/>
    <m/>
    <m/>
    <m/>
    <m/>
    <n v="160750"/>
    <n v="6076"/>
    <n v="10.55"/>
    <n v="3348.96"/>
  </r>
  <r>
    <x v="215"/>
    <x v="215"/>
    <x v="14"/>
    <x v="1"/>
    <x v="1"/>
    <x v="2381"/>
    <n v="704"/>
    <n v="9.7799999999999994"/>
    <n v="588.5"/>
    <n v="3283.83"/>
    <n v="0"/>
    <m/>
    <m/>
    <m/>
    <m/>
    <m/>
    <m/>
    <m/>
    <m/>
    <m/>
    <m/>
    <m/>
    <m/>
    <m/>
    <m/>
    <n v="523.12"/>
    <n v="3838"/>
    <n v="53.31"/>
    <n v="87.19"/>
  </r>
  <r>
    <x v="5"/>
    <x v="5"/>
    <x v="14"/>
    <x v="5"/>
    <x v="33"/>
    <x v="2382"/>
    <n v="126380"/>
    <n v="105.32"/>
    <n v="14135.12"/>
    <n v="1314566.1599999999"/>
    <n v="0"/>
    <m/>
    <m/>
    <m/>
    <m/>
    <m/>
    <m/>
    <m/>
    <m/>
    <m/>
    <m/>
    <m/>
    <m/>
    <m/>
    <m/>
    <n v="3751"/>
    <n v="21879"/>
    <n v="18.23"/>
    <n v="37.51"/>
  </r>
  <r>
    <x v="78"/>
    <x v="78"/>
    <x v="13"/>
    <x v="7"/>
    <x v="55"/>
    <x v="2383"/>
    <n v="33526"/>
    <n v="29.1"/>
    <n v="4735.75"/>
    <n v="422807.76"/>
    <n v="6419.58"/>
    <n v="16931"/>
    <n v="14.7"/>
    <n v="66.87"/>
    <n v="77415.63"/>
    <m/>
    <m/>
    <m/>
    <m/>
    <m/>
    <m/>
    <m/>
    <m/>
    <m/>
    <m/>
    <n v="178800"/>
    <n v="18091"/>
    <n v="15.7"/>
    <n v="1862.5"/>
  </r>
  <r>
    <x v="20"/>
    <x v="20"/>
    <x v="10"/>
    <x v="2"/>
    <x v="26"/>
    <x v="2384"/>
    <n v="73748"/>
    <n v="90.38"/>
    <n v="10171.030000000001"/>
    <n v="643215.9"/>
    <n v="0"/>
    <n v="0"/>
    <n v="0"/>
    <n v="0"/>
    <n v="0"/>
    <m/>
    <m/>
    <m/>
    <m/>
    <m/>
    <m/>
    <m/>
    <m/>
    <m/>
    <m/>
    <n v="351288"/>
    <n v="17077"/>
    <n v="20.93"/>
    <n v="5166"/>
  </r>
  <r>
    <x v="61"/>
    <x v="61"/>
    <x v="1"/>
    <x v="1"/>
    <x v="1"/>
    <x v="4"/>
    <m/>
    <m/>
    <m/>
    <m/>
    <n v="0"/>
    <m/>
    <m/>
    <m/>
    <m/>
    <m/>
    <m/>
    <m/>
    <m/>
    <m/>
    <m/>
    <m/>
    <m/>
    <m/>
    <m/>
    <n v="44000"/>
    <n v="818"/>
    <n v="11.36"/>
    <n v="7333.33"/>
  </r>
  <r>
    <x v="25"/>
    <x v="25"/>
    <x v="15"/>
    <x v="10"/>
    <x v="19"/>
    <x v="4"/>
    <m/>
    <m/>
    <m/>
    <m/>
    <n v="0"/>
    <m/>
    <m/>
    <m/>
    <m/>
    <m/>
    <m/>
    <m/>
    <m/>
    <m/>
    <m/>
    <m/>
    <m/>
    <m/>
    <m/>
    <n v="790"/>
    <n v="4520"/>
    <n v="25.11"/>
    <n v="52.67"/>
  </r>
  <r>
    <x v="134"/>
    <x v="134"/>
    <x v="0"/>
    <x v="2"/>
    <x v="38"/>
    <x v="2385"/>
    <n v="53109"/>
    <n v="79.03"/>
    <n v="8267.61"/>
    <n v="430576.98"/>
    <n v="0"/>
    <m/>
    <m/>
    <m/>
    <m/>
    <m/>
    <m/>
    <m/>
    <m/>
    <m/>
    <m/>
    <m/>
    <m/>
    <m/>
    <m/>
    <n v="852.88"/>
    <n v="2639"/>
    <n v="3.93"/>
    <n v="15.23"/>
  </r>
  <r>
    <x v="0"/>
    <x v="0"/>
    <x v="5"/>
    <x v="0"/>
    <x v="0"/>
    <x v="4"/>
    <m/>
    <m/>
    <m/>
    <m/>
    <n v="0"/>
    <m/>
    <m/>
    <m/>
    <m/>
    <m/>
    <m/>
    <m/>
    <m/>
    <m/>
    <m/>
    <m/>
    <m/>
    <m/>
    <m/>
    <n v="0"/>
    <m/>
    <m/>
    <n v="0"/>
  </r>
  <r>
    <x v="50"/>
    <x v="50"/>
    <x v="11"/>
    <x v="5"/>
    <x v="30"/>
    <x v="2386"/>
    <n v="35164"/>
    <n v="61.05"/>
    <n v="5316.88"/>
    <n v="237345.3"/>
    <n v="0"/>
    <m/>
    <m/>
    <m/>
    <m/>
    <m/>
    <m/>
    <m/>
    <m/>
    <m/>
    <n v="11703"/>
    <n v="39720"/>
    <n v="68.959999999999994"/>
    <n v="243"/>
    <n v="261959.95"/>
    <n v="1630000"/>
    <n v="16675"/>
    <n v="28.95"/>
    <n v="33958.33"/>
  </r>
  <r>
    <x v="126"/>
    <x v="126"/>
    <x v="5"/>
    <x v="7"/>
    <x v="64"/>
    <x v="2387"/>
    <n v="82255"/>
    <n v="91.39"/>
    <n v="10622.87"/>
    <n v="740944.95"/>
    <n v="0"/>
    <m/>
    <m/>
    <m/>
    <m/>
    <m/>
    <m/>
    <m/>
    <m/>
    <m/>
    <m/>
    <m/>
    <m/>
    <m/>
    <m/>
    <n v="2485.58"/>
    <n v="19115"/>
    <n v="21.24"/>
    <n v="33.14"/>
  </r>
  <r>
    <x v="77"/>
    <x v="77"/>
    <x v="15"/>
    <x v="1"/>
    <x v="51"/>
    <x v="4"/>
    <m/>
    <m/>
    <m/>
    <m/>
    <n v="0"/>
    <m/>
    <m/>
    <m/>
    <m/>
    <m/>
    <m/>
    <m/>
    <m/>
    <m/>
    <m/>
    <m/>
    <m/>
    <m/>
    <m/>
    <n v="180.47"/>
    <n v="3437"/>
    <n v="286.42"/>
    <n v="180.47"/>
  </r>
  <r>
    <x v="129"/>
    <x v="129"/>
    <x v="2"/>
    <x v="2"/>
    <x v="9"/>
    <x v="2388"/>
    <n v="17979"/>
    <n v="37.46"/>
    <n v="3513.6"/>
    <n v="130705.92"/>
    <n v="25424"/>
    <n v="51416"/>
    <n v="107.12"/>
    <n v="635.6"/>
    <n v="306595.64"/>
    <m/>
    <m/>
    <m/>
    <m/>
    <m/>
    <m/>
    <m/>
    <m/>
    <m/>
    <m/>
    <n v="1.47"/>
    <n v="12790"/>
    <n v="26.65"/>
    <n v="0.04"/>
  </r>
  <r>
    <x v="31"/>
    <x v="31"/>
    <x v="2"/>
    <x v="4"/>
    <x v="46"/>
    <x v="0"/>
    <n v="0"/>
    <n v="0"/>
    <n v="0"/>
    <n v="0"/>
    <n v="0"/>
    <n v="0"/>
    <n v="0"/>
    <n v="0"/>
    <n v="0"/>
    <m/>
    <m/>
    <m/>
    <m/>
    <m/>
    <m/>
    <m/>
    <m/>
    <m/>
    <m/>
    <n v="2022"/>
    <n v="16021"/>
    <n v="51.35"/>
    <n v="77.77"/>
  </r>
  <r>
    <x v="29"/>
    <x v="29"/>
    <x v="2"/>
    <x v="11"/>
    <x v="9"/>
    <x v="2389"/>
    <n v="7183"/>
    <n v="14.96"/>
    <n v="1277.8"/>
    <n v="47534.16"/>
    <n v="5633.37"/>
    <n v="9090"/>
    <n v="18.940000000000001"/>
    <n v="140.83000000000001"/>
    <n v="67934.45"/>
    <m/>
    <m/>
    <m/>
    <m/>
    <m/>
    <n v="950"/>
    <n v="2102"/>
    <n v="4.38"/>
    <n v="23"/>
    <n v="21264.799999999999"/>
    <n v="4565.62"/>
    <n v="21983"/>
    <n v="45.8"/>
    <n v="114.14"/>
  </r>
  <r>
    <x v="42"/>
    <x v="42"/>
    <x v="4"/>
    <x v="1"/>
    <x v="11"/>
    <x v="4"/>
    <m/>
    <m/>
    <m/>
    <m/>
    <n v="0"/>
    <m/>
    <m/>
    <m/>
    <m/>
    <m/>
    <m/>
    <m/>
    <m/>
    <m/>
    <m/>
    <m/>
    <m/>
    <m/>
    <m/>
    <n v="0"/>
    <m/>
    <m/>
    <n v="0"/>
  </r>
  <r>
    <x v="24"/>
    <x v="24"/>
    <x v="1"/>
    <x v="11"/>
    <x v="26"/>
    <x v="4"/>
    <m/>
    <m/>
    <m/>
    <m/>
    <n v="0"/>
    <m/>
    <m/>
    <m/>
    <m/>
    <m/>
    <m/>
    <m/>
    <m/>
    <m/>
    <m/>
    <m/>
    <m/>
    <m/>
    <m/>
    <n v="4500"/>
    <n v="21915"/>
    <n v="26.86"/>
    <n v="66.180000000000007"/>
  </r>
  <r>
    <x v="63"/>
    <x v="63"/>
    <x v="3"/>
    <x v="11"/>
    <x v="73"/>
    <x v="2390"/>
    <n v="237338"/>
    <n v="154.52000000000001"/>
    <n v="6788.25"/>
    <n v="808073.28"/>
    <n v="123258.97"/>
    <n v="121190"/>
    <n v="78.900000000000006"/>
    <n v="962.96"/>
    <n v="1486416.92"/>
    <m/>
    <m/>
    <m/>
    <m/>
    <m/>
    <m/>
    <m/>
    <m/>
    <m/>
    <m/>
    <n v="2076270"/>
    <n v="215505"/>
    <n v="140.30000000000001"/>
    <n v="16220.86"/>
  </r>
  <r>
    <x v="11"/>
    <x v="11"/>
    <x v="10"/>
    <x v="7"/>
    <x v="10"/>
    <x v="4"/>
    <m/>
    <m/>
    <m/>
    <m/>
    <n v="0"/>
    <m/>
    <m/>
    <m/>
    <m/>
    <m/>
    <m/>
    <m/>
    <m/>
    <m/>
    <m/>
    <m/>
    <m/>
    <m/>
    <m/>
    <n v="0"/>
    <m/>
    <m/>
    <n v="0"/>
  </r>
  <r>
    <x v="84"/>
    <x v="84"/>
    <x v="6"/>
    <x v="7"/>
    <x v="9"/>
    <x v="2391"/>
    <n v="18698"/>
    <n v="38.950000000000003"/>
    <n v="2824.5"/>
    <n v="105071.4"/>
    <n v="25786.61"/>
    <n v="35152"/>
    <n v="73.23"/>
    <n v="644.66999999999996"/>
    <n v="310968.53000000003"/>
    <m/>
    <m/>
    <m/>
    <m/>
    <m/>
    <m/>
    <m/>
    <m/>
    <m/>
    <m/>
    <n v="151800"/>
    <n v="8683"/>
    <n v="18.09"/>
    <n v="3795"/>
  </r>
  <r>
    <x v="204"/>
    <x v="204"/>
    <x v="4"/>
    <x v="1"/>
    <x v="16"/>
    <x v="4"/>
    <m/>
    <m/>
    <m/>
    <m/>
    <n v="0"/>
    <m/>
    <m/>
    <m/>
    <m/>
    <m/>
    <m/>
    <m/>
    <m/>
    <m/>
    <m/>
    <m/>
    <m/>
    <m/>
    <m/>
    <n v="13992"/>
    <n v="2273"/>
    <n v="47.35"/>
    <n v="3498"/>
  </r>
  <r>
    <x v="174"/>
    <x v="174"/>
    <x v="14"/>
    <x v="12"/>
    <x v="6"/>
    <x v="4"/>
    <n v="0"/>
    <n v="0"/>
    <m/>
    <m/>
    <n v="0"/>
    <n v="0"/>
    <n v="0"/>
    <m/>
    <m/>
    <m/>
    <m/>
    <m/>
    <m/>
    <m/>
    <m/>
    <m/>
    <m/>
    <m/>
    <m/>
    <n v="0"/>
    <n v="0"/>
    <n v="0"/>
    <n v="0"/>
  </r>
  <r>
    <x v="14"/>
    <x v="14"/>
    <x v="6"/>
    <x v="2"/>
    <x v="9"/>
    <x v="2392"/>
    <n v="23619"/>
    <n v="49.21"/>
    <n v="3090.65"/>
    <n v="114972.18"/>
    <n v="20589.72"/>
    <n v="28750"/>
    <n v="59.9"/>
    <n v="514.74"/>
    <n v="248297.59"/>
    <m/>
    <m/>
    <m/>
    <m/>
    <m/>
    <m/>
    <m/>
    <m/>
    <m/>
    <m/>
    <n v="0"/>
    <n v="21540"/>
    <n v="44.88"/>
    <n v="0"/>
  </r>
  <r>
    <x v="15"/>
    <x v="15"/>
    <x v="12"/>
    <x v="5"/>
    <x v="13"/>
    <x v="2393"/>
    <n v="7589"/>
    <n v="37.200000000000003"/>
    <n v="2602.35"/>
    <n v="41143.199999999997"/>
    <n v="520"/>
    <n v="3857"/>
    <n v="18.91"/>
    <n v="30.59"/>
    <n v="6270.84"/>
    <m/>
    <m/>
    <m/>
    <m/>
    <m/>
    <m/>
    <m/>
    <m/>
    <m/>
    <m/>
    <n v="4972.93"/>
    <n v="7188"/>
    <n v="35.24"/>
    <n v="292.52999999999997"/>
  </r>
  <r>
    <x v="10"/>
    <x v="10"/>
    <x v="9"/>
    <x v="2"/>
    <x v="14"/>
    <x v="2394"/>
    <n v="54783"/>
    <n v="103.76"/>
    <n v="8294.5499999999993"/>
    <n v="339412.8"/>
    <n v="0"/>
    <m/>
    <m/>
    <m/>
    <m/>
    <m/>
    <m/>
    <m/>
    <m/>
    <m/>
    <m/>
    <m/>
    <m/>
    <m/>
    <m/>
    <n v="164569"/>
    <n v="15373"/>
    <n v="29.12"/>
    <n v="3740.2"/>
  </r>
  <r>
    <x v="123"/>
    <x v="123"/>
    <x v="5"/>
    <x v="7"/>
    <x v="30"/>
    <x v="2395"/>
    <n v="69648"/>
    <n v="120.92"/>
    <n v="8465.83"/>
    <n v="377914.8"/>
    <n v="0"/>
    <m/>
    <m/>
    <m/>
    <m/>
    <m/>
    <m/>
    <m/>
    <m/>
    <m/>
    <m/>
    <m/>
    <m/>
    <m/>
    <m/>
    <n v="109600"/>
    <n v="11475"/>
    <n v="19.920000000000002"/>
    <n v="2283.33"/>
  </r>
  <r>
    <x v="80"/>
    <x v="80"/>
    <x v="1"/>
    <x v="0"/>
    <x v="13"/>
    <x v="2396"/>
    <n v="6986"/>
    <n v="34.25"/>
    <n v="3982.94"/>
    <n v="62970.3"/>
    <n v="0"/>
    <m/>
    <m/>
    <m/>
    <m/>
    <m/>
    <m/>
    <m/>
    <m/>
    <m/>
    <n v="933"/>
    <n v="1474"/>
    <n v="7.23"/>
    <n v="54"/>
    <n v="20884.27"/>
    <n v="1600"/>
    <n v="128"/>
    <n v="0.63"/>
    <n v="94.12"/>
  </r>
  <r>
    <x v="222"/>
    <x v="222"/>
    <x v="3"/>
    <x v="2"/>
    <x v="2"/>
    <x v="2397"/>
    <n v="6059324"/>
    <n v="7889.74"/>
    <n v="11"/>
    <n v="654.72"/>
    <n v="0"/>
    <m/>
    <m/>
    <m/>
    <m/>
    <m/>
    <m/>
    <m/>
    <m/>
    <m/>
    <m/>
    <m/>
    <m/>
    <m/>
    <m/>
    <n v="18508673"/>
    <n v="770867"/>
    <n v="1003.73"/>
    <n v="289198.02"/>
  </r>
  <r>
    <x v="21"/>
    <x v="21"/>
    <x v="6"/>
    <x v="2"/>
    <x v="17"/>
    <x v="2398"/>
    <n v="21251"/>
    <n v="35.42"/>
    <n v="3014.4"/>
    <n v="140169.60000000001"/>
    <n v="0"/>
    <m/>
    <m/>
    <m/>
    <m/>
    <m/>
    <m/>
    <m/>
    <m/>
    <m/>
    <n v="11900"/>
    <n v="28781"/>
    <n v="47.97"/>
    <n v="238"/>
    <n v="266369.59999999998"/>
    <n v="2595.08"/>
    <n v="20511"/>
    <n v="34.19"/>
    <n v="51.9"/>
  </r>
  <r>
    <x v="25"/>
    <x v="25"/>
    <x v="2"/>
    <x v="10"/>
    <x v="19"/>
    <x v="2399"/>
    <n v="189"/>
    <n v="1.05"/>
    <n v="111.4"/>
    <n v="1554.03"/>
    <n v="246.36"/>
    <n v="802"/>
    <n v="4.46"/>
    <m/>
    <m/>
    <m/>
    <m/>
    <m/>
    <m/>
    <m/>
    <n v="59"/>
    <n v="136"/>
    <n v="0.76"/>
    <n v="3"/>
    <n v="1320.66"/>
    <n v="1302"/>
    <n v="6644"/>
    <n v="36.909999999999997"/>
    <n v="86.8"/>
  </r>
  <r>
    <x v="44"/>
    <x v="44"/>
    <x v="5"/>
    <x v="2"/>
    <x v="116"/>
    <x v="2400"/>
    <n v="52119"/>
    <n v="31.94"/>
    <n v="3460.68"/>
    <n v="437706.36"/>
    <n v="49730.36"/>
    <n v="52820"/>
    <n v="32.369999999999997"/>
    <m/>
    <m/>
    <m/>
    <m/>
    <m/>
    <m/>
    <m/>
    <m/>
    <m/>
    <m/>
    <m/>
    <m/>
    <n v="11120"/>
    <n v="67788"/>
    <n v="41.54"/>
    <n v="81.760000000000005"/>
  </r>
  <r>
    <x v="80"/>
    <x v="80"/>
    <x v="9"/>
    <x v="1"/>
    <x v="41"/>
    <x v="4"/>
    <m/>
    <m/>
    <m/>
    <m/>
    <n v="0"/>
    <m/>
    <m/>
    <m/>
    <m/>
    <m/>
    <m/>
    <m/>
    <m/>
    <m/>
    <m/>
    <m/>
    <m/>
    <m/>
    <m/>
    <n v="33700"/>
    <n v="2950"/>
    <n v="81.94"/>
    <n v="11233.33"/>
  </r>
  <r>
    <x v="38"/>
    <x v="38"/>
    <x v="0"/>
    <x v="7"/>
    <x v="5"/>
    <x v="2401"/>
    <n v="57947"/>
    <n v="60.36"/>
    <n v="5030"/>
    <n v="374232"/>
    <n v="25985.45"/>
    <n v="44030"/>
    <n v="45.86"/>
    <n v="324.82"/>
    <n v="313366.34999999998"/>
    <m/>
    <m/>
    <m/>
    <m/>
    <m/>
    <m/>
    <m/>
    <m/>
    <m/>
    <m/>
    <n v="2558"/>
    <n v="17159"/>
    <n v="17.87"/>
    <n v="31.98"/>
  </r>
  <r>
    <x v="78"/>
    <x v="78"/>
    <x v="6"/>
    <x v="7"/>
    <x v="55"/>
    <x v="2402"/>
    <n v="127247"/>
    <n v="110.46"/>
    <n v="10481.25"/>
    <n v="935766"/>
    <n v="4662.46"/>
    <n v="9931"/>
    <n v="8.6199999999999992"/>
    <m/>
    <m/>
    <m/>
    <m/>
    <m/>
    <m/>
    <m/>
    <m/>
    <m/>
    <m/>
    <m/>
    <m/>
    <n v="359700"/>
    <n v="31853"/>
    <n v="27.65"/>
    <n v="3746.88"/>
  </r>
  <r>
    <x v="41"/>
    <x v="41"/>
    <x v="5"/>
    <x v="0"/>
    <x v="42"/>
    <x v="2403"/>
    <n v="17173"/>
    <n v="47.7"/>
    <n v="2747.07"/>
    <n v="76643.16"/>
    <n v="6351.12"/>
    <n v="7659"/>
    <n v="21.28"/>
    <n v="211.7"/>
    <n v="76590.009999999995"/>
    <m/>
    <m/>
    <m/>
    <m/>
    <m/>
    <m/>
    <m/>
    <m/>
    <m/>
    <m/>
    <n v="1.02"/>
    <n v="7481"/>
    <n v="20.78"/>
    <n v="0.03"/>
  </r>
  <r>
    <x v="99"/>
    <x v="99"/>
    <x v="6"/>
    <x v="1"/>
    <x v="28"/>
    <x v="2404"/>
    <n v="292"/>
    <n v="2.0299999999999998"/>
    <n v="141.41999999999999"/>
    <n v="1578.21"/>
    <n v="0"/>
    <m/>
    <m/>
    <m/>
    <m/>
    <m/>
    <m/>
    <m/>
    <m/>
    <m/>
    <m/>
    <m/>
    <m/>
    <m/>
    <m/>
    <n v="78100"/>
    <n v="2135"/>
    <n v="14.83"/>
    <n v="6508.33"/>
  </r>
  <r>
    <x v="75"/>
    <x v="75"/>
    <x v="11"/>
    <x v="5"/>
    <x v="9"/>
    <x v="2405"/>
    <n v="15574"/>
    <n v="32.450000000000003"/>
    <n v="3528"/>
    <n v="131241.60000000001"/>
    <n v="21138.7"/>
    <n v="24117"/>
    <n v="50.24"/>
    <n v="528.47"/>
    <n v="254917.93"/>
    <m/>
    <m/>
    <m/>
    <m/>
    <m/>
    <m/>
    <m/>
    <m/>
    <m/>
    <m/>
    <n v="96300"/>
    <n v="4503"/>
    <n v="9.3800000000000008"/>
    <n v="2407.5"/>
  </r>
  <r>
    <x v="42"/>
    <x v="42"/>
    <x v="0"/>
    <x v="1"/>
    <x v="11"/>
    <x v="4"/>
    <m/>
    <m/>
    <m/>
    <m/>
    <n v="0"/>
    <m/>
    <m/>
    <m/>
    <m/>
    <m/>
    <m/>
    <m/>
    <m/>
    <m/>
    <m/>
    <m/>
    <m/>
    <m/>
    <m/>
    <n v="0"/>
    <m/>
    <m/>
    <n v="0"/>
  </r>
  <r>
    <x v="76"/>
    <x v="76"/>
    <x v="7"/>
    <x v="1"/>
    <x v="31"/>
    <x v="2406"/>
    <n v="72"/>
    <n v="0.3"/>
    <n v="22.35"/>
    <n v="415.71"/>
    <n v="5967.99"/>
    <n v="7834"/>
    <n v="32.64"/>
    <m/>
    <m/>
    <m/>
    <m/>
    <m/>
    <m/>
    <m/>
    <m/>
    <m/>
    <m/>
    <m/>
    <m/>
    <n v="3512"/>
    <n v="9566"/>
    <n v="39.86"/>
    <n v="175.6"/>
  </r>
  <r>
    <x v="14"/>
    <x v="14"/>
    <x v="14"/>
    <x v="11"/>
    <x v="20"/>
    <x v="2407"/>
    <n v="4530"/>
    <n v="6.29"/>
    <n v="414.78"/>
    <n v="23144.91"/>
    <n v="52385.06"/>
    <n v="71438"/>
    <n v="99.22"/>
    <n v="873.08"/>
    <n v="631727.18999999994"/>
    <m/>
    <m/>
    <m/>
    <m/>
    <m/>
    <m/>
    <m/>
    <m/>
    <m/>
    <m/>
    <n v="0"/>
    <n v="31980"/>
    <n v="44.42"/>
    <n v="0"/>
  </r>
  <r>
    <x v="40"/>
    <x v="40"/>
    <x v="13"/>
    <x v="15"/>
    <x v="34"/>
    <x v="2408"/>
    <n v="28273"/>
    <n v="67.319999999999993"/>
    <n v="3526.91"/>
    <n v="114801.06"/>
    <n v="16818.62"/>
    <n v="13102"/>
    <n v="31.2"/>
    <n v="480.53"/>
    <n v="202820.82"/>
    <m/>
    <m/>
    <m/>
    <m/>
    <m/>
    <m/>
    <m/>
    <m/>
    <m/>
    <m/>
    <n v="127760"/>
    <n v="11398"/>
    <n v="27.14"/>
    <n v="3650.29"/>
  </r>
  <r>
    <x v="47"/>
    <x v="47"/>
    <x v="11"/>
    <x v="5"/>
    <x v="3"/>
    <x v="2409"/>
    <n v="23937"/>
    <n v="27.7"/>
    <n v="2230.19"/>
    <n v="149333.82"/>
    <n v="28790.49"/>
    <n v="35160"/>
    <n v="40.69"/>
    <m/>
    <m/>
    <m/>
    <m/>
    <m/>
    <m/>
    <m/>
    <m/>
    <m/>
    <m/>
    <m/>
    <m/>
    <n v="4.4000000000000004"/>
    <n v="22938"/>
    <n v="26.55"/>
    <n v="0.06"/>
  </r>
  <r>
    <x v="37"/>
    <x v="37"/>
    <x v="2"/>
    <x v="2"/>
    <x v="26"/>
    <x v="2410"/>
    <n v="135858"/>
    <n v="166.49"/>
    <n v="10267.530000000001"/>
    <n v="649318.56000000006"/>
    <n v="0"/>
    <m/>
    <m/>
    <m/>
    <m/>
    <m/>
    <m/>
    <m/>
    <m/>
    <m/>
    <m/>
    <m/>
    <m/>
    <m/>
    <m/>
    <n v="252753"/>
    <n v="6824"/>
    <n v="8.36"/>
    <n v="3716.96"/>
  </r>
  <r>
    <x v="2"/>
    <x v="2"/>
    <x v="9"/>
    <x v="1"/>
    <x v="41"/>
    <x v="4"/>
    <m/>
    <m/>
    <m/>
    <m/>
    <n v="0"/>
    <m/>
    <m/>
    <m/>
    <m/>
    <m/>
    <m/>
    <m/>
    <m/>
    <m/>
    <m/>
    <m/>
    <m/>
    <m/>
    <m/>
    <n v="137.85"/>
    <n v="469"/>
    <n v="13.03"/>
    <n v="45.95"/>
  </r>
  <r>
    <x v="129"/>
    <x v="129"/>
    <x v="15"/>
    <x v="2"/>
    <x v="9"/>
    <x v="2411"/>
    <n v="14151"/>
    <n v="29.48"/>
    <n v="3051.33"/>
    <n v="113509.29"/>
    <n v="17922"/>
    <n v="26322"/>
    <n v="54.84"/>
    <n v="448.05"/>
    <n v="216126.77"/>
    <m/>
    <m/>
    <m/>
    <m/>
    <m/>
    <m/>
    <m/>
    <m/>
    <m/>
    <m/>
    <n v="690"/>
    <n v="9754"/>
    <n v="20.32"/>
    <n v="17.25"/>
  </r>
  <r>
    <x v="127"/>
    <x v="127"/>
    <x v="7"/>
    <x v="1"/>
    <x v="28"/>
    <x v="2412"/>
    <n v="999"/>
    <n v="6.94"/>
    <n v="140.66999999999999"/>
    <n v="1569.84"/>
    <n v="0"/>
    <m/>
    <m/>
    <m/>
    <m/>
    <m/>
    <m/>
    <m/>
    <m/>
    <m/>
    <m/>
    <m/>
    <m/>
    <m/>
    <m/>
    <n v="331.77"/>
    <n v="11448"/>
    <n v="79.5"/>
    <n v="27.65"/>
  </r>
  <r>
    <x v="96"/>
    <x v="96"/>
    <x v="1"/>
    <x v="7"/>
    <x v="38"/>
    <x v="2413"/>
    <n v="62483"/>
    <n v="92.98"/>
    <n v="10513.05"/>
    <n v="547519.82999999996"/>
    <n v="0"/>
    <m/>
    <m/>
    <m/>
    <m/>
    <m/>
    <m/>
    <m/>
    <m/>
    <m/>
    <m/>
    <m/>
    <m/>
    <m/>
    <m/>
    <n v="188997"/>
    <n v="9612"/>
    <n v="14.3"/>
    <n v="3374.95"/>
  </r>
  <r>
    <x v="90"/>
    <x v="90"/>
    <x v="4"/>
    <x v="7"/>
    <x v="11"/>
    <x v="2414"/>
    <n v="3972"/>
    <n v="33.1"/>
    <n v="2080"/>
    <n v="19344"/>
    <n v="1682.83"/>
    <n v="3838"/>
    <n v="31.98"/>
    <n v="168.28"/>
    <n v="20293.78"/>
    <m/>
    <m/>
    <m/>
    <m/>
    <m/>
    <m/>
    <m/>
    <m/>
    <m/>
    <m/>
    <n v="205.99"/>
    <n v="5388"/>
    <n v="44.9"/>
    <n v="20.6"/>
  </r>
  <r>
    <x v="31"/>
    <x v="31"/>
    <x v="14"/>
    <x v="5"/>
    <x v="69"/>
    <x v="2415"/>
    <n v="38646"/>
    <n v="55.53"/>
    <n v="3841.69"/>
    <n v="207220.74"/>
    <n v="15463.63"/>
    <n v="17887"/>
    <n v="25.7"/>
    <n v="266.61"/>
    <n v="186480.52"/>
    <m/>
    <m/>
    <m/>
    <m/>
    <m/>
    <m/>
    <m/>
    <m/>
    <m/>
    <m/>
    <n v="1085"/>
    <n v="19649"/>
    <n v="28.23"/>
    <n v="18.71"/>
  </r>
  <r>
    <x v="88"/>
    <x v="88"/>
    <x v="8"/>
    <x v="6"/>
    <x v="1"/>
    <x v="1165"/>
    <n v="5"/>
    <n v="7.0000000000000007E-2"/>
    <n v="2.5"/>
    <n v="13.95"/>
    <n v="100.87"/>
    <n v="142"/>
    <n v="1.97"/>
    <m/>
    <m/>
    <m/>
    <m/>
    <m/>
    <m/>
    <m/>
    <m/>
    <m/>
    <m/>
    <m/>
    <m/>
    <n v="51612"/>
    <n v="10503"/>
    <n v="145.88"/>
    <n v="8602"/>
  </r>
  <r>
    <x v="4"/>
    <x v="4"/>
    <x v="8"/>
    <x v="6"/>
    <x v="12"/>
    <x v="2416"/>
    <n v="176"/>
    <n v="1.05"/>
    <n v="35.36"/>
    <n v="460.35"/>
    <n v="0"/>
    <m/>
    <m/>
    <m/>
    <m/>
    <m/>
    <m/>
    <m/>
    <m/>
    <m/>
    <m/>
    <m/>
    <m/>
    <m/>
    <m/>
    <n v="131"/>
    <n v="654"/>
    <n v="3.89"/>
    <n v="9.36"/>
  </r>
  <r>
    <x v="226"/>
    <x v="226"/>
    <x v="8"/>
    <x v="2"/>
    <x v="42"/>
    <x v="2417"/>
    <n v="50733"/>
    <n v="140.93"/>
    <n v="7520"/>
    <n v="209808"/>
    <n v="0"/>
    <m/>
    <m/>
    <m/>
    <m/>
    <m/>
    <m/>
    <m/>
    <m/>
    <m/>
    <m/>
    <m/>
    <m/>
    <m/>
    <m/>
    <n v="44437.03"/>
    <n v="7435"/>
    <n v="20.65"/>
    <n v="1481.23"/>
  </r>
  <r>
    <x v="101"/>
    <x v="101"/>
    <x v="17"/>
    <x v="2"/>
    <x v="22"/>
    <x v="2418"/>
    <n v="818"/>
    <n v="2.73"/>
    <n v="240.36"/>
    <n v="5588.37"/>
    <n v="1836.08"/>
    <n v="2455"/>
    <n v="8.18"/>
    <m/>
    <m/>
    <m/>
    <m/>
    <m/>
    <m/>
    <m/>
    <m/>
    <m/>
    <m/>
    <m/>
    <m/>
    <n v="0"/>
    <n v="1018"/>
    <n v="3.39"/>
    <n v="0"/>
  </r>
  <r>
    <x v="102"/>
    <x v="102"/>
    <x v="10"/>
    <x v="2"/>
    <x v="40"/>
    <x v="2419"/>
    <n v="54827"/>
    <n v="65.27"/>
    <n v="2889.26"/>
    <n v="188090.64"/>
    <n v="0"/>
    <n v="0"/>
    <n v="0"/>
    <m/>
    <m/>
    <m/>
    <n v="0"/>
    <n v="0"/>
    <m/>
    <m/>
    <m/>
    <n v="0"/>
    <n v="0"/>
    <m/>
    <m/>
    <n v="290284"/>
    <n v="7408"/>
    <n v="8.82"/>
    <n v="4146.91"/>
  </r>
  <r>
    <x v="143"/>
    <x v="143"/>
    <x v="9"/>
    <x v="2"/>
    <x v="29"/>
    <x v="2420"/>
    <n v="81707"/>
    <n v="130.94"/>
    <n v="8842.31"/>
    <n v="427614"/>
    <n v="0"/>
    <m/>
    <m/>
    <m/>
    <m/>
    <m/>
    <m/>
    <m/>
    <m/>
    <m/>
    <m/>
    <m/>
    <m/>
    <m/>
    <m/>
    <n v="2.02"/>
    <n v="4177"/>
    <n v="6.69"/>
    <n v="0.04"/>
  </r>
  <r>
    <x v="8"/>
    <x v="8"/>
    <x v="1"/>
    <x v="1"/>
    <x v="6"/>
    <x v="0"/>
    <n v="0"/>
    <n v="0"/>
    <n v="0"/>
    <n v="0"/>
    <n v="0"/>
    <n v="0"/>
    <n v="0"/>
    <m/>
    <m/>
    <m/>
    <m/>
    <m/>
    <m/>
    <m/>
    <m/>
    <m/>
    <m/>
    <m/>
    <m/>
    <n v="402.38"/>
    <n v="2593"/>
    <n v="27.01"/>
    <n v="50.3"/>
  </r>
  <r>
    <x v="66"/>
    <x v="66"/>
    <x v="13"/>
    <x v="5"/>
    <x v="19"/>
    <x v="2421"/>
    <n v="7376"/>
    <n v="40.98"/>
    <n v="2262.87"/>
    <n v="31566.99"/>
    <n v="8170.71"/>
    <n v="13469"/>
    <n v="74.83"/>
    <n v="544.71"/>
    <n v="98533.02"/>
    <m/>
    <m/>
    <m/>
    <m/>
    <m/>
    <m/>
    <m/>
    <m/>
    <m/>
    <m/>
    <n v="545"/>
    <n v="7880"/>
    <n v="43.78"/>
    <n v="36.33"/>
  </r>
  <r>
    <x v="39"/>
    <x v="39"/>
    <x v="11"/>
    <x v="0"/>
    <x v="11"/>
    <x v="2422"/>
    <n v="7372"/>
    <n v="61.43"/>
    <n v="5679"/>
    <n v="52814.7"/>
    <n v="0"/>
    <n v="5555"/>
    <n v="46.29"/>
    <m/>
    <m/>
    <m/>
    <m/>
    <m/>
    <m/>
    <m/>
    <m/>
    <m/>
    <m/>
    <m/>
    <m/>
    <n v="0"/>
    <n v="11785"/>
    <n v="98.21"/>
    <n v="0"/>
  </r>
  <r>
    <x v="160"/>
    <x v="160"/>
    <x v="4"/>
    <x v="1"/>
    <x v="16"/>
    <x v="4"/>
    <m/>
    <m/>
    <m/>
    <m/>
    <n v="0"/>
    <m/>
    <m/>
    <m/>
    <m/>
    <m/>
    <m/>
    <m/>
    <m/>
    <m/>
    <m/>
    <m/>
    <m/>
    <m/>
    <m/>
    <n v="0"/>
    <m/>
    <m/>
    <n v="0"/>
  </r>
  <r>
    <x v="37"/>
    <x v="37"/>
    <x v="14"/>
    <x v="6"/>
    <x v="32"/>
    <x v="2423"/>
    <n v="129"/>
    <n v="1.19"/>
    <n v="39.89"/>
    <n v="333.87"/>
    <n v="0"/>
    <m/>
    <m/>
    <m/>
    <m/>
    <m/>
    <m/>
    <m/>
    <m/>
    <m/>
    <m/>
    <m/>
    <m/>
    <m/>
    <m/>
    <n v="0"/>
    <m/>
    <m/>
    <n v="0"/>
  </r>
  <r>
    <x v="109"/>
    <x v="109"/>
    <x v="0"/>
    <x v="7"/>
    <x v="80"/>
    <x v="2424"/>
    <n v="94981"/>
    <n v="111.48"/>
    <n v="9066.77"/>
    <n v="598679.13"/>
    <n v="0"/>
    <n v="0"/>
    <n v="0"/>
    <n v="0"/>
    <n v="0"/>
    <n v="0"/>
    <n v="0"/>
    <n v="0"/>
    <n v="0"/>
    <n v="0"/>
    <n v="0"/>
    <n v="0"/>
    <n v="0"/>
    <n v="0"/>
    <n v="0"/>
    <n v="2756"/>
    <n v="5978"/>
    <n v="7.02"/>
    <n v="38.82"/>
  </r>
  <r>
    <x v="93"/>
    <x v="93"/>
    <x v="13"/>
    <x v="0"/>
    <x v="108"/>
    <x v="2425"/>
    <n v="10896"/>
    <n v="39.479999999999997"/>
    <n v="3413.52"/>
    <n v="73015.23"/>
    <n v="0"/>
    <m/>
    <m/>
    <m/>
    <m/>
    <m/>
    <m/>
    <m/>
    <m/>
    <m/>
    <n v="6632"/>
    <n v="13146"/>
    <n v="47.63"/>
    <n v="288"/>
    <n v="148450.69"/>
    <n v="343.56"/>
    <n v="1730"/>
    <n v="6.27"/>
    <n v="14.94"/>
  </r>
  <r>
    <x v="38"/>
    <x v="38"/>
    <x v="14"/>
    <x v="1"/>
    <x v="68"/>
    <x v="2426"/>
    <n v="370"/>
    <n v="1.93"/>
    <n v="110.69"/>
    <n v="1647.03"/>
    <n v="0"/>
    <n v="568"/>
    <n v="2.96"/>
    <n v="0"/>
    <n v="0"/>
    <m/>
    <m/>
    <m/>
    <m/>
    <m/>
    <m/>
    <m/>
    <m/>
    <m/>
    <m/>
    <n v="9667"/>
    <n v="36010"/>
    <n v="187.55"/>
    <n v="604.19000000000005"/>
  </r>
  <r>
    <x v="85"/>
    <x v="85"/>
    <x v="6"/>
    <x v="14"/>
    <x v="56"/>
    <x v="2427"/>
    <n v="151002"/>
    <n v="104.86"/>
    <n v="8081"/>
    <n v="901839.6"/>
    <n v="0"/>
    <m/>
    <m/>
    <m/>
    <m/>
    <m/>
    <m/>
    <m/>
    <m/>
    <m/>
    <m/>
    <m/>
    <m/>
    <m/>
    <m/>
    <n v="4.57"/>
    <n v="50584"/>
    <n v="35.130000000000003"/>
    <n v="0.04"/>
  </r>
  <r>
    <x v="49"/>
    <x v="49"/>
    <x v="14"/>
    <x v="7"/>
    <x v="20"/>
    <x v="2428"/>
    <n v="73210"/>
    <n v="101.68"/>
    <n v="11029.78"/>
    <n v="615461.91"/>
    <n v="0"/>
    <m/>
    <m/>
    <m/>
    <m/>
    <m/>
    <m/>
    <m/>
    <m/>
    <m/>
    <m/>
    <m/>
    <m/>
    <m/>
    <m/>
    <n v="120476"/>
    <n v="14854"/>
    <n v="20.63"/>
    <n v="2007.93"/>
  </r>
  <r>
    <x v="76"/>
    <x v="76"/>
    <x v="10"/>
    <x v="2"/>
    <x v="64"/>
    <x v="2429"/>
    <n v="454372"/>
    <n v="504.86"/>
    <n v="2540.67"/>
    <n v="177211.5"/>
    <n v="23505.33"/>
    <n v="309060"/>
    <n v="343.4"/>
    <n v="313.39999999999998"/>
    <n v="283457.88"/>
    <m/>
    <m/>
    <m/>
    <m/>
    <m/>
    <m/>
    <m/>
    <m/>
    <m/>
    <m/>
    <n v="269694"/>
    <n v="311425"/>
    <n v="346.03"/>
    <n v="3595.92"/>
  </r>
  <r>
    <x v="12"/>
    <x v="12"/>
    <x v="8"/>
    <x v="8"/>
    <x v="11"/>
    <x v="1614"/>
    <n v="249"/>
    <n v="2.08"/>
    <n v="134.30000000000001"/>
    <n v="1248.99"/>
    <n v="0"/>
    <m/>
    <m/>
    <m/>
    <m/>
    <m/>
    <m/>
    <m/>
    <m/>
    <m/>
    <m/>
    <m/>
    <m/>
    <m/>
    <m/>
    <n v="465"/>
    <n v="8358"/>
    <n v="69.650000000000006"/>
    <n v="46.5"/>
  </r>
  <r>
    <x v="48"/>
    <x v="48"/>
    <x v="5"/>
    <x v="5"/>
    <x v="3"/>
    <x v="2430"/>
    <n v="85169"/>
    <n v="98.58"/>
    <n v="9507.11"/>
    <n v="636596.16"/>
    <n v="29848.02"/>
    <n v="37106"/>
    <n v="42.95"/>
    <n v="414.56"/>
    <n v="359946.2"/>
    <m/>
    <m/>
    <m/>
    <m/>
    <m/>
    <m/>
    <m/>
    <m/>
    <m/>
    <m/>
    <n v="2829"/>
    <n v="41685"/>
    <n v="48.25"/>
    <n v="39.29"/>
  </r>
  <r>
    <x v="17"/>
    <x v="17"/>
    <x v="0"/>
    <x v="5"/>
    <x v="65"/>
    <x v="2431"/>
    <n v="148787"/>
    <n v="82.66"/>
    <n v="8892"/>
    <n v="1240434"/>
    <n v="16875.849999999999"/>
    <n v="21335"/>
    <n v="11.85"/>
    <n v="112.51"/>
    <n v="203510.92"/>
    <m/>
    <m/>
    <m/>
    <m/>
    <m/>
    <m/>
    <m/>
    <m/>
    <m/>
    <m/>
    <n v="479200"/>
    <n v="72964"/>
    <n v="40.54"/>
    <n v="3194.67"/>
  </r>
  <r>
    <x v="16"/>
    <x v="16"/>
    <x v="2"/>
    <x v="2"/>
    <x v="14"/>
    <x v="2432"/>
    <n v="18451"/>
    <n v="34.950000000000003"/>
    <n v="2762.73"/>
    <n v="113050.8"/>
    <n v="22851.599999999999"/>
    <n v="32661"/>
    <n v="61.86"/>
    <n v="519.35"/>
    <n v="275574.3"/>
    <m/>
    <m/>
    <m/>
    <m/>
    <m/>
    <m/>
    <m/>
    <m/>
    <m/>
    <m/>
    <n v="7510"/>
    <n v="3443"/>
    <n v="6.52"/>
    <n v="170.68"/>
  </r>
  <r>
    <x v="53"/>
    <x v="53"/>
    <x v="12"/>
    <x v="1"/>
    <x v="28"/>
    <x v="4"/>
    <m/>
    <m/>
    <m/>
    <m/>
    <n v="0"/>
    <m/>
    <m/>
    <m/>
    <m/>
    <m/>
    <m/>
    <m/>
    <m/>
    <m/>
    <m/>
    <m/>
    <m/>
    <m/>
    <m/>
    <n v="703"/>
    <n v="9694"/>
    <n v="67.319999999999993"/>
    <n v="58.58"/>
  </r>
  <r>
    <x v="166"/>
    <x v="166"/>
    <x v="4"/>
    <x v="7"/>
    <x v="20"/>
    <x v="2433"/>
    <n v="52761"/>
    <n v="73.28"/>
    <n v="5450.67"/>
    <n v="304147.20000000001"/>
    <n v="0"/>
    <m/>
    <m/>
    <m/>
    <m/>
    <m/>
    <m/>
    <m/>
    <m/>
    <m/>
    <m/>
    <m/>
    <m/>
    <m/>
    <m/>
    <n v="1545"/>
    <n v="11138"/>
    <n v="15.47"/>
    <n v="25.75"/>
  </r>
  <r>
    <x v="25"/>
    <x v="25"/>
    <x v="4"/>
    <x v="4"/>
    <x v="26"/>
    <x v="2434"/>
    <n v="1420"/>
    <n v="1.74"/>
    <n v="150.41"/>
    <n v="9512.0400000000009"/>
    <n v="0"/>
    <m/>
    <m/>
    <m/>
    <m/>
    <m/>
    <m/>
    <m/>
    <m/>
    <m/>
    <n v="618"/>
    <n v="1283"/>
    <n v="1.57"/>
    <n v="9"/>
    <n v="13833.31"/>
    <n v="5131"/>
    <n v="34948"/>
    <n v="42.83"/>
    <n v="75.459999999999994"/>
  </r>
  <r>
    <x v="13"/>
    <x v="13"/>
    <x v="5"/>
    <x v="1"/>
    <x v="12"/>
    <x v="2435"/>
    <n v="514"/>
    <n v="3.06"/>
    <n v="94.71"/>
    <n v="1233.18"/>
    <n v="0"/>
    <m/>
    <m/>
    <m/>
    <m/>
    <m/>
    <m/>
    <m/>
    <m/>
    <m/>
    <m/>
    <m/>
    <m/>
    <m/>
    <m/>
    <n v="570.82000000000005"/>
    <n v="1622"/>
    <n v="9.65"/>
    <n v="40.770000000000003"/>
  </r>
  <r>
    <x v="47"/>
    <x v="47"/>
    <x v="13"/>
    <x v="2"/>
    <x v="30"/>
    <x v="2436"/>
    <n v="32565"/>
    <n v="56.54"/>
    <n v="3604.06"/>
    <n v="160885.35"/>
    <n v="33406.400000000001"/>
    <n v="36342"/>
    <n v="63.09"/>
    <n v="695.97"/>
    <n v="402857.82"/>
    <m/>
    <m/>
    <m/>
    <m/>
    <m/>
    <m/>
    <m/>
    <m/>
    <m/>
    <m/>
    <n v="1165.08"/>
    <n v="27824"/>
    <n v="48.31"/>
    <n v="24.27"/>
  </r>
  <r>
    <x v="56"/>
    <x v="56"/>
    <x v="15"/>
    <x v="0"/>
    <x v="37"/>
    <x v="2437"/>
    <n v="42307"/>
    <n v="110.17"/>
    <n v="8782.5"/>
    <n v="261367.2"/>
    <n v="0"/>
    <m/>
    <m/>
    <m/>
    <m/>
    <m/>
    <m/>
    <m/>
    <m/>
    <m/>
    <m/>
    <m/>
    <m/>
    <m/>
    <m/>
    <n v="48200"/>
    <n v="9182"/>
    <n v="23.91"/>
    <n v="1506.25"/>
  </r>
  <r>
    <x v="96"/>
    <x v="96"/>
    <x v="0"/>
    <x v="7"/>
    <x v="38"/>
    <x v="2438"/>
    <n v="62388"/>
    <n v="92.84"/>
    <n v="8507.75"/>
    <n v="443083.62"/>
    <n v="0"/>
    <m/>
    <m/>
    <m/>
    <m/>
    <m/>
    <m/>
    <m/>
    <m/>
    <m/>
    <m/>
    <m/>
    <m/>
    <m/>
    <m/>
    <n v="85964.07"/>
    <n v="21527"/>
    <n v="32.03"/>
    <n v="1535.07"/>
  </r>
  <r>
    <x v="166"/>
    <x v="166"/>
    <x v="6"/>
    <x v="2"/>
    <x v="57"/>
    <x v="2439"/>
    <n v="30470"/>
    <n v="60.46"/>
    <n v="3626.67"/>
    <n v="141657.60000000001"/>
    <n v="32248.3"/>
    <n v="39987"/>
    <n v="79.34"/>
    <n v="767.82"/>
    <n v="388891.96"/>
    <m/>
    <m/>
    <m/>
    <m/>
    <m/>
    <m/>
    <m/>
    <m/>
    <m/>
    <m/>
    <n v="69275.69"/>
    <n v="25338"/>
    <n v="50.27"/>
    <n v="1649.42"/>
  </r>
  <r>
    <x v="46"/>
    <x v="46"/>
    <x v="6"/>
    <x v="4"/>
    <x v="3"/>
    <x v="2440"/>
    <n v="1380"/>
    <n v="1.6"/>
    <n v="65.78"/>
    <n v="4404.4799999999996"/>
    <n v="10.67"/>
    <n v="2123"/>
    <n v="2.46"/>
    <m/>
    <m/>
    <m/>
    <m/>
    <m/>
    <m/>
    <m/>
    <m/>
    <m/>
    <m/>
    <m/>
    <m/>
    <n v="0"/>
    <n v="17511"/>
    <n v="20.27"/>
    <n v="0"/>
  </r>
  <r>
    <x v="31"/>
    <x v="31"/>
    <x v="2"/>
    <x v="12"/>
    <x v="28"/>
    <x v="2441"/>
    <n v="1667"/>
    <n v="11.58"/>
    <n v="630.66999999999996"/>
    <n v="7038.24"/>
    <n v="7489.82"/>
    <n v="14720"/>
    <n v="102.22"/>
    <n v="624.15"/>
    <n v="90321.93"/>
    <m/>
    <m/>
    <m/>
    <m/>
    <m/>
    <m/>
    <m/>
    <m/>
    <m/>
    <m/>
    <n v="603"/>
    <n v="4553"/>
    <n v="31.62"/>
    <n v="50.25"/>
  </r>
  <r>
    <x v="51"/>
    <x v="51"/>
    <x v="14"/>
    <x v="2"/>
    <x v="9"/>
    <x v="2442"/>
    <n v="63776"/>
    <n v="132.87"/>
    <n v="9135.3799999999992"/>
    <n v="339835.95"/>
    <n v="0"/>
    <m/>
    <m/>
    <m/>
    <m/>
    <m/>
    <m/>
    <m/>
    <m/>
    <m/>
    <m/>
    <m/>
    <m/>
    <m/>
    <m/>
    <n v="53000"/>
    <n v="8231"/>
    <n v="17.149999999999999"/>
    <n v="1325"/>
  </r>
  <r>
    <x v="22"/>
    <x v="22"/>
    <x v="10"/>
    <x v="1"/>
    <x v="6"/>
    <x v="4"/>
    <m/>
    <m/>
    <m/>
    <m/>
    <n v="0"/>
    <m/>
    <m/>
    <m/>
    <m/>
    <m/>
    <m/>
    <m/>
    <m/>
    <m/>
    <m/>
    <m/>
    <m/>
    <m/>
    <m/>
    <n v="80.209999999999994"/>
    <n v="5450"/>
    <n v="56.77"/>
    <n v="10.029999999999999"/>
  </r>
  <r>
    <x v="134"/>
    <x v="134"/>
    <x v="1"/>
    <x v="2"/>
    <x v="38"/>
    <x v="2443"/>
    <n v="48893"/>
    <n v="72.760000000000005"/>
    <n v="8145.27"/>
    <n v="424205.55"/>
    <n v="0"/>
    <m/>
    <m/>
    <m/>
    <m/>
    <m/>
    <m/>
    <m/>
    <m/>
    <m/>
    <m/>
    <m/>
    <m/>
    <m/>
    <m/>
    <n v="612.26"/>
    <n v="2404"/>
    <n v="3.58"/>
    <n v="10.93"/>
  </r>
  <r>
    <x v="109"/>
    <x v="109"/>
    <x v="4"/>
    <x v="7"/>
    <x v="80"/>
    <x v="2444"/>
    <n v="100746"/>
    <n v="118.25"/>
    <n v="7768.63"/>
    <n v="512962.89"/>
    <n v="0"/>
    <m/>
    <m/>
    <m/>
    <m/>
    <m/>
    <m/>
    <m/>
    <m/>
    <m/>
    <m/>
    <m/>
    <m/>
    <m/>
    <m/>
    <n v="1948"/>
    <n v="7208"/>
    <n v="8.4600000000000009"/>
    <n v="27.44"/>
  </r>
  <r>
    <x v="100"/>
    <x v="100"/>
    <x v="0"/>
    <x v="7"/>
    <x v="2"/>
    <x v="2445"/>
    <n v="78581"/>
    <n v="102.32"/>
    <n v="8545.1299999999992"/>
    <n v="508605.84"/>
    <n v="0"/>
    <m/>
    <m/>
    <m/>
    <m/>
    <m/>
    <m/>
    <m/>
    <m/>
    <m/>
    <m/>
    <m/>
    <m/>
    <m/>
    <m/>
    <n v="128162"/>
    <n v="21095"/>
    <n v="27.47"/>
    <n v="2002.53"/>
  </r>
  <r>
    <x v="6"/>
    <x v="6"/>
    <x v="5"/>
    <x v="5"/>
    <x v="3"/>
    <x v="2446"/>
    <n v="108505"/>
    <n v="125.58"/>
    <n v="6414.54"/>
    <n v="429517.71"/>
    <n v="20828.32"/>
    <n v="12137"/>
    <n v="14.05"/>
    <n v="289.27999999999997"/>
    <n v="251174.98"/>
    <m/>
    <m/>
    <m/>
    <m/>
    <m/>
    <m/>
    <m/>
    <m/>
    <m/>
    <m/>
    <n v="178150"/>
    <n v="35047"/>
    <n v="40.56"/>
    <n v="2474.31"/>
  </r>
  <r>
    <x v="5"/>
    <x v="5"/>
    <x v="3"/>
    <x v="5"/>
    <x v="33"/>
    <x v="2447"/>
    <n v="159045"/>
    <n v="132.54"/>
    <n v="8113.44"/>
    <n v="754549.92"/>
    <n v="0"/>
    <n v="1310"/>
    <n v="1.0900000000000001"/>
    <m/>
    <m/>
    <m/>
    <m/>
    <m/>
    <m/>
    <m/>
    <m/>
    <m/>
    <m/>
    <m/>
    <m/>
    <n v="2220"/>
    <n v="13366"/>
    <n v="11.14"/>
    <n v="22.2"/>
  </r>
  <r>
    <x v="49"/>
    <x v="49"/>
    <x v="15"/>
    <x v="5"/>
    <x v="57"/>
    <x v="2448"/>
    <n v="22512"/>
    <n v="44.67"/>
    <n v="4499.05"/>
    <n v="175732.8"/>
    <n v="12570.32"/>
    <n v="15731"/>
    <n v="31.21"/>
    <n v="299.29000000000002"/>
    <n v="151589.26"/>
    <m/>
    <m/>
    <m/>
    <m/>
    <m/>
    <m/>
    <m/>
    <m/>
    <m/>
    <m/>
    <n v="198630"/>
    <n v="27266"/>
    <n v="54.1"/>
    <n v="4729.29"/>
  </r>
  <r>
    <x v="98"/>
    <x v="98"/>
    <x v="1"/>
    <x v="2"/>
    <x v="2"/>
    <x v="2449"/>
    <n v="10038"/>
    <n v="13.07"/>
    <n v="1102.58"/>
    <n v="65625.45"/>
    <n v="11300.68"/>
    <n v="50982"/>
    <n v="66.38"/>
    <n v="176.57"/>
    <n v="136278.28"/>
    <m/>
    <m/>
    <m/>
    <m/>
    <m/>
    <m/>
    <m/>
    <m/>
    <m/>
    <m/>
    <n v="3460273.21"/>
    <n v="357272"/>
    <n v="465.2"/>
    <n v="54066.77"/>
  </r>
  <r>
    <x v="138"/>
    <x v="138"/>
    <x v="3"/>
    <x v="2"/>
    <x v="117"/>
    <x v="2450"/>
    <n v="114415"/>
    <n v="161.6"/>
    <n v="11288.14"/>
    <n v="619380"/>
    <n v="0"/>
    <m/>
    <m/>
    <m/>
    <m/>
    <m/>
    <m/>
    <m/>
    <m/>
    <m/>
    <m/>
    <m/>
    <m/>
    <m/>
    <m/>
    <n v="209968"/>
    <n v="9180"/>
    <n v="12.97"/>
    <n v="3558.78"/>
  </r>
  <r>
    <x v="70"/>
    <x v="70"/>
    <x v="0"/>
    <x v="1"/>
    <x v="83"/>
    <x v="2451"/>
    <n v="1498"/>
    <n v="11.35"/>
    <n v="510.45"/>
    <n v="5221.95"/>
    <n v="0"/>
    <m/>
    <m/>
    <m/>
    <m/>
    <m/>
    <m/>
    <m/>
    <m/>
    <m/>
    <m/>
    <m/>
    <m/>
    <m/>
    <m/>
    <n v="1594.01"/>
    <n v="5903"/>
    <n v="44.72"/>
    <n v="144.91"/>
  </r>
  <r>
    <x v="47"/>
    <x v="47"/>
    <x v="5"/>
    <x v="3"/>
    <x v="6"/>
    <x v="2452"/>
    <n v="188"/>
    <n v="1.96"/>
    <n v="73.5"/>
    <n v="546.84"/>
    <n v="25.22"/>
    <n v="69"/>
    <n v="0.72"/>
    <n v="3.15"/>
    <n v="304.11"/>
    <m/>
    <m/>
    <m/>
    <m/>
    <m/>
    <m/>
    <m/>
    <m/>
    <m/>
    <m/>
    <n v="1.02"/>
    <n v="7393"/>
    <n v="77.010000000000005"/>
    <n v="0.13"/>
  </r>
  <r>
    <x v="47"/>
    <x v="47"/>
    <x v="0"/>
    <x v="4"/>
    <x v="29"/>
    <x v="2453"/>
    <n v="1088"/>
    <n v="1.74"/>
    <n v="90.42"/>
    <n v="4372.8599999999997"/>
    <n v="2720.48"/>
    <n v="3595"/>
    <n v="5.76"/>
    <n v="52.32"/>
    <n v="32807.129999999997"/>
    <m/>
    <m/>
    <m/>
    <m/>
    <m/>
    <m/>
    <m/>
    <m/>
    <m/>
    <m/>
    <n v="1.53"/>
    <n v="9024"/>
    <n v="14.46"/>
    <n v="0.03"/>
  </r>
  <r>
    <x v="63"/>
    <x v="63"/>
    <x v="14"/>
    <x v="11"/>
    <x v="73"/>
    <x v="2454"/>
    <n v="215636"/>
    <n v="140.38999999999999"/>
    <n v="7487.23"/>
    <n v="891279.45"/>
    <n v="77767.22"/>
    <n v="121644"/>
    <n v="79.2"/>
    <n v="607.55999999999995"/>
    <n v="937818.19"/>
    <m/>
    <m/>
    <m/>
    <m/>
    <m/>
    <m/>
    <m/>
    <m/>
    <m/>
    <m/>
    <n v="1323238.26"/>
    <n v="270128"/>
    <n v="175.86"/>
    <n v="10337.799999999999"/>
  </r>
  <r>
    <x v="20"/>
    <x v="20"/>
    <x v="15"/>
    <x v="6"/>
    <x v="28"/>
    <x v="986"/>
    <n v="56"/>
    <n v="0.39"/>
    <n v="21.92"/>
    <n v="244.59"/>
    <n v="99.9"/>
    <n v="202"/>
    <n v="1.4"/>
    <n v="8.33"/>
    <n v="1204.76"/>
    <m/>
    <m/>
    <m/>
    <m/>
    <m/>
    <m/>
    <m/>
    <m/>
    <m/>
    <m/>
    <n v="101000"/>
    <n v="9026"/>
    <n v="62.68"/>
    <n v="8416.67"/>
  </r>
  <r>
    <x v="56"/>
    <x v="56"/>
    <x v="4"/>
    <x v="7"/>
    <x v="20"/>
    <x v="2455"/>
    <n v="12850"/>
    <n v="17.850000000000001"/>
    <n v="593.1"/>
    <n v="33094.980000000003"/>
    <n v="20484"/>
    <n v="27623"/>
    <n v="38.369999999999997"/>
    <n v="341.4"/>
    <n v="247022.65"/>
    <m/>
    <m/>
    <m/>
    <m/>
    <m/>
    <m/>
    <m/>
    <m/>
    <m/>
    <m/>
    <n v="43798"/>
    <n v="28199"/>
    <n v="39.17"/>
    <n v="729.97"/>
  </r>
  <r>
    <x v="97"/>
    <x v="97"/>
    <x v="11"/>
    <x v="2"/>
    <x v="9"/>
    <x v="2456"/>
    <n v="50504"/>
    <n v="105.22"/>
    <n v="8972.25"/>
    <n v="333767.7"/>
    <n v="0"/>
    <m/>
    <m/>
    <m/>
    <m/>
    <m/>
    <m/>
    <m/>
    <m/>
    <m/>
    <m/>
    <m/>
    <m/>
    <m/>
    <m/>
    <n v="108077"/>
    <n v="15566"/>
    <n v="32.43"/>
    <n v="2701.93"/>
  </r>
  <r>
    <x v="146"/>
    <x v="146"/>
    <x v="11"/>
    <x v="2"/>
    <x v="87"/>
    <x v="2457"/>
    <n v="182554"/>
    <n v="117.02"/>
    <n v="9182.77"/>
    <n v="1110196.8"/>
    <n v="0"/>
    <m/>
    <m/>
    <m/>
    <m/>
    <m/>
    <m/>
    <m/>
    <m/>
    <m/>
    <m/>
    <m/>
    <m/>
    <m/>
    <m/>
    <n v="2505.14"/>
    <n v="18353"/>
    <n v="11.76"/>
    <n v="19.27"/>
  </r>
  <r>
    <x v="25"/>
    <x v="25"/>
    <x v="7"/>
    <x v="7"/>
    <x v="17"/>
    <x v="845"/>
    <n v="13276"/>
    <n v="22.13"/>
    <n v="1438.4"/>
    <n v="66885.600000000006"/>
    <n v="12231.81"/>
    <n v="14330"/>
    <n v="23.88"/>
    <m/>
    <m/>
    <m/>
    <m/>
    <m/>
    <m/>
    <m/>
    <m/>
    <m/>
    <m/>
    <m/>
    <m/>
    <n v="1190"/>
    <n v="6326"/>
    <n v="10.54"/>
    <n v="23.8"/>
  </r>
  <r>
    <x v="124"/>
    <x v="124"/>
    <x v="7"/>
    <x v="1"/>
    <x v="28"/>
    <x v="2458"/>
    <n v="664"/>
    <n v="4.6100000000000003"/>
    <n v="337.17"/>
    <n v="3762.78"/>
    <n v="0"/>
    <m/>
    <m/>
    <m/>
    <m/>
    <m/>
    <m/>
    <m/>
    <m/>
    <m/>
    <m/>
    <m/>
    <m/>
    <m/>
    <m/>
    <n v="0"/>
    <m/>
    <m/>
    <n v="0"/>
  </r>
  <r>
    <x v="75"/>
    <x v="75"/>
    <x v="7"/>
    <x v="2"/>
    <x v="42"/>
    <x v="2459"/>
    <n v="5226"/>
    <n v="14.52"/>
    <n v="1479.03"/>
    <n v="41265.03"/>
    <n v="13176.53"/>
    <n v="13975"/>
    <n v="38.82"/>
    <n v="439.22"/>
    <n v="158899.70000000001"/>
    <m/>
    <m/>
    <m/>
    <m/>
    <m/>
    <m/>
    <m/>
    <m/>
    <m/>
    <m/>
    <n v="38922"/>
    <n v="839"/>
    <n v="2.33"/>
    <n v="1297.4000000000001"/>
  </r>
  <r>
    <x v="48"/>
    <x v="48"/>
    <x v="12"/>
    <x v="5"/>
    <x v="3"/>
    <x v="2460"/>
    <n v="78741"/>
    <n v="91.14"/>
    <n v="10072.17"/>
    <n v="674432.28"/>
    <n v="37810.86"/>
    <n v="65243"/>
    <n v="75.510000000000005"/>
    <m/>
    <m/>
    <m/>
    <m/>
    <m/>
    <m/>
    <m/>
    <m/>
    <m/>
    <m/>
    <m/>
    <m/>
    <n v="2030"/>
    <n v="22474"/>
    <n v="26.01"/>
    <n v="28.19"/>
  </r>
  <r>
    <x v="40"/>
    <x v="40"/>
    <x v="5"/>
    <x v="26"/>
    <x v="68"/>
    <x v="2461"/>
    <n v="8793"/>
    <n v="45.8"/>
    <n v="2807.5"/>
    <n v="41775.599999999999"/>
    <n v="8190.11"/>
    <n v="5411"/>
    <n v="28.18"/>
    <n v="511.88"/>
    <n v="98766.95"/>
    <m/>
    <m/>
    <m/>
    <m/>
    <m/>
    <m/>
    <m/>
    <m/>
    <m/>
    <m/>
    <n v="34722"/>
    <n v="3010"/>
    <n v="15.68"/>
    <n v="2170.13"/>
  </r>
  <r>
    <x v="126"/>
    <x v="126"/>
    <x v="9"/>
    <x v="2"/>
    <x v="20"/>
    <x v="2462"/>
    <n v="45065"/>
    <n v="62.59"/>
    <n v="5376"/>
    <n v="299980.79999999999"/>
    <n v="0"/>
    <m/>
    <m/>
    <m/>
    <m/>
    <m/>
    <m/>
    <m/>
    <m/>
    <m/>
    <m/>
    <m/>
    <m/>
    <m/>
    <m/>
    <n v="736.58"/>
    <n v="3475"/>
    <n v="4.83"/>
    <n v="12.28"/>
  </r>
  <r>
    <x v="149"/>
    <x v="149"/>
    <x v="7"/>
    <x v="2"/>
    <x v="42"/>
    <x v="2463"/>
    <n v="12958"/>
    <n v="35.99"/>
    <n v="4283.17"/>
    <n v="119500.35"/>
    <n v="0"/>
    <m/>
    <m/>
    <m/>
    <m/>
    <m/>
    <m/>
    <m/>
    <m/>
    <m/>
    <m/>
    <m/>
    <m/>
    <m/>
    <m/>
    <n v="0"/>
    <m/>
    <m/>
    <n v="0"/>
  </r>
  <r>
    <x v="85"/>
    <x v="85"/>
    <x v="3"/>
    <x v="1"/>
    <x v="1"/>
    <x v="4"/>
    <n v="0"/>
    <n v="0"/>
    <m/>
    <m/>
    <n v="0"/>
    <n v="0"/>
    <n v="0"/>
    <m/>
    <m/>
    <m/>
    <m/>
    <m/>
    <m/>
    <m/>
    <m/>
    <m/>
    <m/>
    <m/>
    <m/>
    <n v="690"/>
    <n v="3146"/>
    <n v="43.69"/>
    <n v="115"/>
  </r>
  <r>
    <x v="55"/>
    <x v="55"/>
    <x v="4"/>
    <x v="2"/>
    <x v="5"/>
    <x v="2464"/>
    <n v="82962"/>
    <n v="86.42"/>
    <n v="5855"/>
    <n v="435612"/>
    <n v="0"/>
    <m/>
    <m/>
    <m/>
    <m/>
    <m/>
    <m/>
    <m/>
    <m/>
    <m/>
    <m/>
    <m/>
    <m/>
    <m/>
    <m/>
    <n v="965"/>
    <n v="27574"/>
    <n v="28.72"/>
    <n v="12.06"/>
  </r>
  <r>
    <x v="140"/>
    <x v="140"/>
    <x v="10"/>
    <x v="0"/>
    <x v="9"/>
    <x v="270"/>
    <n v="17520"/>
    <n v="36.5"/>
    <n v="3563"/>
    <n v="132543.6"/>
    <n v="30236.66"/>
    <n v="19515"/>
    <n v="40.659999999999997"/>
    <n v="755.92"/>
    <n v="364633"/>
    <m/>
    <m/>
    <m/>
    <m/>
    <m/>
    <m/>
    <m/>
    <m/>
    <m/>
    <m/>
    <n v="68130"/>
    <n v="3589"/>
    <n v="7.48"/>
    <n v="1703.25"/>
  </r>
  <r>
    <x v="21"/>
    <x v="21"/>
    <x v="9"/>
    <x v="6"/>
    <x v="31"/>
    <x v="2465"/>
    <n v="1108"/>
    <n v="4.62"/>
    <n v="7622.05"/>
    <n v="141770.13"/>
    <n v="58"/>
    <n v="103"/>
    <n v="0.43"/>
    <m/>
    <m/>
    <m/>
    <m/>
    <m/>
    <m/>
    <m/>
    <n v="100"/>
    <n v="269"/>
    <n v="1.1200000000000001"/>
    <n v="5"/>
    <n v="2238.4"/>
    <n v="1988.64"/>
    <n v="10441"/>
    <n v="43.5"/>
    <n v="99.43"/>
  </r>
  <r>
    <x v="165"/>
    <x v="165"/>
    <x v="9"/>
    <x v="2"/>
    <x v="30"/>
    <x v="2466"/>
    <n v="89045"/>
    <n v="154.59"/>
    <n v="11387.5"/>
    <n v="508338"/>
    <n v="0"/>
    <m/>
    <m/>
    <m/>
    <m/>
    <m/>
    <m/>
    <m/>
    <m/>
    <m/>
    <m/>
    <m/>
    <m/>
    <m/>
    <m/>
    <n v="784.71"/>
    <n v="6707"/>
    <n v="11.64"/>
    <n v="16.350000000000001"/>
  </r>
  <r>
    <x v="151"/>
    <x v="151"/>
    <x v="3"/>
    <x v="2"/>
    <x v="9"/>
    <x v="2467"/>
    <n v="2173"/>
    <n v="4.53"/>
    <n v="1270.08"/>
    <n v="47246.79"/>
    <n v="0"/>
    <m/>
    <m/>
    <m/>
    <m/>
    <m/>
    <m/>
    <m/>
    <m/>
    <m/>
    <m/>
    <m/>
    <m/>
    <m/>
    <m/>
    <n v="0"/>
    <n v="12000"/>
    <n v="25"/>
    <n v="0"/>
  </r>
  <r>
    <x v="19"/>
    <x v="19"/>
    <x v="11"/>
    <x v="17"/>
    <x v="20"/>
    <x v="4"/>
    <m/>
    <m/>
    <m/>
    <m/>
    <n v="0"/>
    <m/>
    <m/>
    <m/>
    <m/>
    <m/>
    <m/>
    <m/>
    <m/>
    <m/>
    <m/>
    <m/>
    <m/>
    <m/>
    <m/>
    <n v="0"/>
    <m/>
    <m/>
    <n v="0"/>
  </r>
  <r>
    <x v="73"/>
    <x v="73"/>
    <x v="0"/>
    <x v="0"/>
    <x v="61"/>
    <x v="2468"/>
    <n v="97764"/>
    <n v="88.55"/>
    <n v="8626.09"/>
    <n v="738048"/>
    <n v="0"/>
    <m/>
    <m/>
    <m/>
    <m/>
    <m/>
    <m/>
    <m/>
    <m/>
    <m/>
    <m/>
    <m/>
    <m/>
    <m/>
    <m/>
    <n v="317910"/>
    <n v="23150"/>
    <n v="20.97"/>
    <n v="3455.54"/>
  </r>
  <r>
    <x v="14"/>
    <x v="14"/>
    <x v="10"/>
    <x v="5"/>
    <x v="33"/>
    <x v="2469"/>
    <n v="96642"/>
    <n v="80.540000000000006"/>
    <n v="7682.69"/>
    <n v="714490.17"/>
    <n v="7983.51"/>
    <n v="11468"/>
    <n v="9.56"/>
    <n v="79.84"/>
    <n v="96275.56"/>
    <m/>
    <m/>
    <m/>
    <m/>
    <m/>
    <m/>
    <m/>
    <m/>
    <m/>
    <m/>
    <n v="0"/>
    <n v="37000"/>
    <n v="30.83"/>
    <n v="0"/>
  </r>
  <r>
    <x v="39"/>
    <x v="39"/>
    <x v="13"/>
    <x v="7"/>
    <x v="21"/>
    <x v="2470"/>
    <n v="9201"/>
    <n v="31.95"/>
    <n v="1865.5"/>
    <n v="41637.96"/>
    <n v="6614.94"/>
    <n v="7577"/>
    <n v="26.31"/>
    <n v="275.62"/>
    <n v="79771.509999999995"/>
    <m/>
    <m/>
    <m/>
    <m/>
    <m/>
    <m/>
    <m/>
    <m/>
    <m/>
    <m/>
    <n v="57269"/>
    <n v="15161"/>
    <n v="52.64"/>
    <n v="2386.21"/>
  </r>
  <r>
    <x v="9"/>
    <x v="9"/>
    <x v="3"/>
    <x v="5"/>
    <x v="31"/>
    <x v="2471"/>
    <n v="12240"/>
    <n v="51"/>
    <n v="10260"/>
    <n v="190836"/>
    <n v="4369"/>
    <n v="5754"/>
    <n v="23.98"/>
    <n v="218.45"/>
    <n v="52687.08"/>
    <m/>
    <m/>
    <m/>
    <m/>
    <m/>
    <m/>
    <m/>
    <m/>
    <m/>
    <m/>
    <n v="391.02"/>
    <n v="1186"/>
    <n v="4.9400000000000004"/>
    <n v="19.55"/>
  </r>
  <r>
    <x v="56"/>
    <x v="56"/>
    <x v="5"/>
    <x v="3"/>
    <x v="16"/>
    <x v="4"/>
    <n v="0"/>
    <n v="0"/>
    <m/>
    <m/>
    <n v="0"/>
    <n v="0"/>
    <n v="0"/>
    <m/>
    <m/>
    <m/>
    <m/>
    <m/>
    <m/>
    <m/>
    <m/>
    <m/>
    <m/>
    <m/>
    <m/>
    <n v="43300"/>
    <n v="7248"/>
    <n v="151"/>
    <n v="10825"/>
  </r>
  <r>
    <x v="119"/>
    <x v="119"/>
    <x v="10"/>
    <x v="7"/>
    <x v="56"/>
    <x v="2472"/>
    <n v="65668"/>
    <n v="45.6"/>
    <n v="3735.68"/>
    <n v="416901.33"/>
    <n v="70118.33"/>
    <n v="94716"/>
    <n v="65.78"/>
    <n v="584.32000000000005"/>
    <n v="845578"/>
    <m/>
    <m/>
    <m/>
    <m/>
    <m/>
    <m/>
    <m/>
    <m/>
    <m/>
    <m/>
    <n v="690769"/>
    <n v="36418"/>
    <n v="25.29"/>
    <n v="5756.41"/>
  </r>
  <r>
    <x v="72"/>
    <x v="72"/>
    <x v="15"/>
    <x v="12"/>
    <x v="1"/>
    <x v="4"/>
    <m/>
    <m/>
    <m/>
    <m/>
    <n v="0"/>
    <m/>
    <m/>
    <m/>
    <m/>
    <m/>
    <m/>
    <m/>
    <m/>
    <m/>
    <m/>
    <m/>
    <m/>
    <m/>
    <m/>
    <n v="0"/>
    <n v="3655"/>
    <n v="50.76"/>
    <n v="0"/>
  </r>
  <r>
    <x v="38"/>
    <x v="38"/>
    <x v="1"/>
    <x v="7"/>
    <x v="5"/>
    <x v="2473"/>
    <n v="41306"/>
    <n v="43.03"/>
    <n v="6066"/>
    <n v="451310.4"/>
    <n v="30265.759999999998"/>
    <n v="36932"/>
    <n v="38.47"/>
    <n v="378.32"/>
    <n v="364983.9"/>
    <m/>
    <m/>
    <m/>
    <m/>
    <m/>
    <m/>
    <m/>
    <m/>
    <m/>
    <m/>
    <n v="2754"/>
    <n v="11727"/>
    <n v="12.22"/>
    <n v="34.43"/>
  </r>
  <r>
    <x v="211"/>
    <x v="211"/>
    <x v="7"/>
    <x v="1"/>
    <x v="19"/>
    <x v="2474"/>
    <n v="783"/>
    <n v="4.3499999999999996"/>
    <n v="207.2"/>
    <n v="2890.44"/>
    <n v="0"/>
    <m/>
    <m/>
    <m/>
    <m/>
    <m/>
    <m/>
    <m/>
    <m/>
    <m/>
    <m/>
    <m/>
    <m/>
    <m/>
    <m/>
    <n v="0"/>
    <m/>
    <m/>
    <n v="0"/>
  </r>
  <r>
    <x v="66"/>
    <x v="66"/>
    <x v="5"/>
    <x v="11"/>
    <x v="84"/>
    <x v="2475"/>
    <n v="146063"/>
    <n v="106.77"/>
    <n v="6708.59"/>
    <n v="711244.47"/>
    <n v="69621.73"/>
    <n v="92769"/>
    <n v="67.81"/>
    <n v="610.72"/>
    <n v="839589.29"/>
    <m/>
    <m/>
    <m/>
    <m/>
    <m/>
    <m/>
    <m/>
    <m/>
    <m/>
    <m/>
    <n v="8558"/>
    <n v="120459"/>
    <n v="88.05"/>
    <n v="75.069999999999993"/>
  </r>
  <r>
    <x v="69"/>
    <x v="69"/>
    <x v="9"/>
    <x v="5"/>
    <x v="14"/>
    <x v="2476"/>
    <n v="78425"/>
    <n v="148.53"/>
    <n v="11528.18"/>
    <n v="471733.2"/>
    <n v="0"/>
    <m/>
    <m/>
    <m/>
    <m/>
    <m/>
    <m/>
    <m/>
    <m/>
    <m/>
    <m/>
    <m/>
    <m/>
    <m/>
    <m/>
    <n v="143200"/>
    <n v="12386"/>
    <n v="23.46"/>
    <n v="3254.55"/>
  </r>
  <r>
    <x v="41"/>
    <x v="41"/>
    <x v="9"/>
    <x v="5"/>
    <x v="29"/>
    <x v="2477"/>
    <n v="85200"/>
    <n v="136.54"/>
    <n v="8782.27"/>
    <n v="424710.54"/>
    <n v="0"/>
    <m/>
    <m/>
    <m/>
    <m/>
    <m/>
    <m/>
    <m/>
    <m/>
    <m/>
    <m/>
    <m/>
    <m/>
    <m/>
    <m/>
    <n v="1967"/>
    <n v="16228"/>
    <n v="26.01"/>
    <n v="37.83"/>
  </r>
  <r>
    <x v="167"/>
    <x v="167"/>
    <x v="5"/>
    <x v="2"/>
    <x v="30"/>
    <x v="2478"/>
    <n v="15835"/>
    <n v="27.49"/>
    <n v="2465.94"/>
    <n v="110079.45"/>
    <n v="12207"/>
    <n v="21156"/>
    <n v="36.729999999999997"/>
    <m/>
    <m/>
    <m/>
    <m/>
    <m/>
    <m/>
    <m/>
    <m/>
    <m/>
    <m/>
    <m/>
    <m/>
    <n v="186894.69"/>
    <n v="14225"/>
    <n v="24.7"/>
    <n v="3893.64"/>
  </r>
  <r>
    <x v="55"/>
    <x v="55"/>
    <x v="0"/>
    <x v="2"/>
    <x v="5"/>
    <x v="2479"/>
    <n v="102299"/>
    <n v="106.56"/>
    <n v="8802"/>
    <n v="654868.80000000005"/>
    <n v="0"/>
    <m/>
    <m/>
    <m/>
    <m/>
    <m/>
    <m/>
    <m/>
    <m/>
    <m/>
    <m/>
    <m/>
    <m/>
    <m/>
    <m/>
    <n v="14465"/>
    <n v="224078"/>
    <n v="233.41"/>
    <n v="180.81"/>
  </r>
  <r>
    <x v="75"/>
    <x v="75"/>
    <x v="9"/>
    <x v="12"/>
    <x v="6"/>
    <x v="4"/>
    <m/>
    <m/>
    <m/>
    <m/>
    <n v="0"/>
    <m/>
    <m/>
    <m/>
    <m/>
    <m/>
    <m/>
    <m/>
    <m/>
    <m/>
    <m/>
    <m/>
    <m/>
    <m/>
    <m/>
    <n v="0"/>
    <m/>
    <m/>
    <n v="0"/>
  </r>
  <r>
    <x v="119"/>
    <x v="119"/>
    <x v="12"/>
    <x v="1"/>
    <x v="98"/>
    <x v="2480"/>
    <n v="648"/>
    <n v="3"/>
    <n v="142"/>
    <n v="2377.08"/>
    <n v="420.95"/>
    <n v="729"/>
    <n v="3.38"/>
    <n v="23.39"/>
    <n v="5076.37"/>
    <m/>
    <m/>
    <m/>
    <m/>
    <m/>
    <m/>
    <m/>
    <m/>
    <m/>
    <m/>
    <n v="358640"/>
    <n v="29870"/>
    <n v="138.29"/>
    <n v="19924.439999999999"/>
  </r>
  <r>
    <x v="57"/>
    <x v="57"/>
    <x v="10"/>
    <x v="12"/>
    <x v="6"/>
    <x v="0"/>
    <n v="0"/>
    <n v="0"/>
    <n v="0"/>
    <n v="0"/>
    <n v="0"/>
    <n v="0"/>
    <n v="0"/>
    <m/>
    <m/>
    <m/>
    <m/>
    <m/>
    <m/>
    <m/>
    <m/>
    <m/>
    <m/>
    <m/>
    <m/>
    <n v="0"/>
    <m/>
    <m/>
    <n v="0"/>
  </r>
  <r>
    <x v="87"/>
    <x v="87"/>
    <x v="1"/>
    <x v="1"/>
    <x v="19"/>
    <x v="2481"/>
    <n v="194"/>
    <n v="1.08"/>
    <n v="113.8"/>
    <n v="1587.51"/>
    <n v="0"/>
    <m/>
    <m/>
    <m/>
    <m/>
    <m/>
    <m/>
    <m/>
    <m/>
    <m/>
    <m/>
    <m/>
    <m/>
    <m/>
    <m/>
    <n v="520"/>
    <n v="3354"/>
    <n v="18.63"/>
    <n v="34.67"/>
  </r>
  <r>
    <x v="22"/>
    <x v="22"/>
    <x v="15"/>
    <x v="5"/>
    <x v="2"/>
    <x v="2482"/>
    <n v="26635"/>
    <n v="34.68"/>
    <n v="3564.13"/>
    <n v="212136.72"/>
    <n v="29976.720000000001"/>
    <n v="32784"/>
    <n v="42.69"/>
    <n v="468.39"/>
    <n v="361498.28"/>
    <m/>
    <m/>
    <m/>
    <m/>
    <m/>
    <m/>
    <m/>
    <m/>
    <m/>
    <m/>
    <n v="109.56"/>
    <n v="9080"/>
    <n v="11.82"/>
    <n v="1.71"/>
  </r>
  <r>
    <x v="39"/>
    <x v="39"/>
    <x v="6"/>
    <x v="7"/>
    <x v="21"/>
    <x v="2483"/>
    <n v="8730"/>
    <n v="30.31"/>
    <n v="3352"/>
    <n v="74816.639999999999"/>
    <n v="0"/>
    <n v="16885"/>
    <n v="58.63"/>
    <m/>
    <m/>
    <m/>
    <m/>
    <m/>
    <m/>
    <m/>
    <m/>
    <m/>
    <m/>
    <m/>
    <m/>
    <n v="85138.37"/>
    <n v="16269"/>
    <n v="56.49"/>
    <n v="3547.43"/>
  </r>
  <r>
    <x v="141"/>
    <x v="141"/>
    <x v="9"/>
    <x v="1"/>
    <x v="6"/>
    <x v="2484"/>
    <n v="3260"/>
    <n v="33.96"/>
    <n v="2216.63"/>
    <n v="16491.689999999999"/>
    <n v="0"/>
    <m/>
    <m/>
    <m/>
    <m/>
    <m/>
    <m/>
    <m/>
    <m/>
    <m/>
    <m/>
    <m/>
    <m/>
    <m/>
    <m/>
    <n v="80802"/>
    <n v="8612"/>
    <n v="89.71"/>
    <n v="10100.25"/>
  </r>
  <r>
    <x v="75"/>
    <x v="75"/>
    <x v="14"/>
    <x v="4"/>
    <x v="79"/>
    <x v="2485"/>
    <n v="2369"/>
    <n v="2.86"/>
    <n v="156.77000000000001"/>
    <n v="10059.81"/>
    <n v="0"/>
    <m/>
    <m/>
    <m/>
    <m/>
    <m/>
    <m/>
    <m/>
    <m/>
    <m/>
    <m/>
    <m/>
    <m/>
    <m/>
    <m/>
    <n v="536200"/>
    <n v="25959"/>
    <n v="31.35"/>
    <n v="7771.01"/>
  </r>
  <r>
    <x v="52"/>
    <x v="52"/>
    <x v="5"/>
    <x v="3"/>
    <x v="69"/>
    <x v="4"/>
    <m/>
    <m/>
    <m/>
    <m/>
    <n v="0"/>
    <m/>
    <m/>
    <m/>
    <m/>
    <m/>
    <m/>
    <m/>
    <m/>
    <m/>
    <m/>
    <m/>
    <m/>
    <m/>
    <m/>
    <n v="0"/>
    <m/>
    <m/>
    <n v="0"/>
  </r>
  <r>
    <x v="5"/>
    <x v="5"/>
    <x v="15"/>
    <x v="7"/>
    <x v="5"/>
    <x v="2486"/>
    <n v="211737"/>
    <n v="220.56"/>
    <n v="9103.7000000000007"/>
    <n v="677315.28"/>
    <n v="0"/>
    <m/>
    <m/>
    <m/>
    <m/>
    <m/>
    <m/>
    <m/>
    <m/>
    <m/>
    <m/>
    <m/>
    <m/>
    <m/>
    <m/>
    <n v="2832"/>
    <n v="13376"/>
    <n v="13.93"/>
    <n v="35.4"/>
  </r>
  <r>
    <x v="14"/>
    <x v="14"/>
    <x v="11"/>
    <x v="5"/>
    <x v="33"/>
    <x v="2487"/>
    <n v="119558"/>
    <n v="99.63"/>
    <n v="8093.88"/>
    <n v="752730.84"/>
    <n v="7270.61"/>
    <n v="10210"/>
    <n v="8.51"/>
    <n v="72.709999999999994"/>
    <n v="87678.48"/>
    <m/>
    <m/>
    <m/>
    <m/>
    <m/>
    <m/>
    <m/>
    <m/>
    <m/>
    <m/>
    <n v="0"/>
    <n v="53300"/>
    <n v="44.42"/>
    <n v="0"/>
  </r>
  <r>
    <x v="145"/>
    <x v="145"/>
    <x v="7"/>
    <x v="7"/>
    <x v="22"/>
    <x v="2488"/>
    <n v="6490"/>
    <n v="21.63"/>
    <n v="2009.24"/>
    <n v="46714.83"/>
    <n v="17613"/>
    <n v="4764"/>
    <n v="15.88"/>
    <m/>
    <m/>
    <m/>
    <m/>
    <m/>
    <m/>
    <m/>
    <m/>
    <m/>
    <m/>
    <m/>
    <m/>
    <n v="48.13"/>
    <n v="1431"/>
    <n v="4.7699999999999996"/>
    <n v="1.93"/>
  </r>
  <r>
    <x v="73"/>
    <x v="73"/>
    <x v="4"/>
    <x v="0"/>
    <x v="61"/>
    <x v="2489"/>
    <n v="87875"/>
    <n v="79.599999999999994"/>
    <n v="7314.78"/>
    <n v="625852.80000000005"/>
    <n v="0"/>
    <m/>
    <m/>
    <m/>
    <m/>
    <m/>
    <m/>
    <m/>
    <m/>
    <m/>
    <m/>
    <m/>
    <m/>
    <m/>
    <m/>
    <n v="2545"/>
    <n v="28478"/>
    <n v="25.8"/>
    <n v="27.66"/>
  </r>
  <r>
    <x v="29"/>
    <x v="29"/>
    <x v="1"/>
    <x v="6"/>
    <x v="19"/>
    <x v="2490"/>
    <n v="785"/>
    <n v="4.3600000000000003"/>
    <n v="230.87"/>
    <n v="3220.59"/>
    <n v="0"/>
    <m/>
    <m/>
    <m/>
    <m/>
    <m/>
    <m/>
    <m/>
    <m/>
    <m/>
    <m/>
    <m/>
    <m/>
    <m/>
    <m/>
    <n v="2658.85"/>
    <n v="11151"/>
    <n v="61.95"/>
    <n v="177.26"/>
  </r>
  <r>
    <x v="6"/>
    <x v="6"/>
    <x v="12"/>
    <x v="5"/>
    <x v="3"/>
    <x v="2491"/>
    <n v="60028"/>
    <n v="69.48"/>
    <n v="4660"/>
    <n v="312033.59999999998"/>
    <n v="37270.61"/>
    <n v="11414"/>
    <n v="13.21"/>
    <n v="517.65"/>
    <n v="449457.48"/>
    <m/>
    <m/>
    <m/>
    <m/>
    <m/>
    <m/>
    <m/>
    <m/>
    <m/>
    <m/>
    <n v="205600"/>
    <n v="32806"/>
    <n v="37.97"/>
    <n v="2855.56"/>
  </r>
  <r>
    <x v="123"/>
    <x v="123"/>
    <x v="12"/>
    <x v="7"/>
    <x v="30"/>
    <x v="2492"/>
    <n v="71710"/>
    <n v="124.5"/>
    <n v="9651.25"/>
    <n v="430831.8"/>
    <n v="0"/>
    <m/>
    <m/>
    <m/>
    <m/>
    <m/>
    <m/>
    <m/>
    <m/>
    <m/>
    <m/>
    <m/>
    <m/>
    <m/>
    <m/>
    <n v="200868"/>
    <n v="15833"/>
    <n v="27.49"/>
    <n v="4184.75"/>
  </r>
  <r>
    <x v="72"/>
    <x v="72"/>
    <x v="2"/>
    <x v="12"/>
    <x v="1"/>
    <x v="4"/>
    <m/>
    <m/>
    <m/>
    <m/>
    <n v="0"/>
    <m/>
    <m/>
    <m/>
    <m/>
    <m/>
    <m/>
    <m/>
    <m/>
    <m/>
    <m/>
    <m/>
    <m/>
    <m/>
    <m/>
    <n v="0"/>
    <n v="8861"/>
    <n v="123.07"/>
    <n v="0"/>
  </r>
  <r>
    <x v="40"/>
    <x v="40"/>
    <x v="5"/>
    <x v="0"/>
    <x v="58"/>
    <x v="2493"/>
    <n v="132141"/>
    <n v="105.88"/>
    <n v="6850.96"/>
    <n v="662625"/>
    <n v="0"/>
    <m/>
    <m/>
    <m/>
    <m/>
    <m/>
    <m/>
    <m/>
    <m/>
    <m/>
    <m/>
    <m/>
    <m/>
    <m/>
    <m/>
    <n v="685136"/>
    <n v="59368"/>
    <n v="47.57"/>
    <n v="6587.85"/>
  </r>
  <r>
    <x v="148"/>
    <x v="148"/>
    <x v="8"/>
    <x v="2"/>
    <x v="2"/>
    <x v="2494"/>
    <n v="97456"/>
    <n v="126.9"/>
    <n v="9500"/>
    <n v="565440"/>
    <n v="0"/>
    <m/>
    <m/>
    <m/>
    <m/>
    <m/>
    <m/>
    <m/>
    <m/>
    <m/>
    <m/>
    <m/>
    <m/>
    <m/>
    <m/>
    <n v="1213.82"/>
    <n v="11798"/>
    <n v="15.36"/>
    <n v="18.97"/>
  </r>
  <r>
    <x v="3"/>
    <x v="3"/>
    <x v="12"/>
    <x v="0"/>
    <x v="3"/>
    <x v="2495"/>
    <n v="109380"/>
    <n v="126.6"/>
    <n v="12307.78"/>
    <n v="824128.8"/>
    <n v="0"/>
    <m/>
    <m/>
    <m/>
    <m/>
    <m/>
    <m/>
    <m/>
    <m/>
    <m/>
    <m/>
    <m/>
    <m/>
    <m/>
    <m/>
    <n v="220320"/>
    <n v="15965"/>
    <n v="18.48"/>
    <n v="3060"/>
  </r>
  <r>
    <x v="153"/>
    <x v="153"/>
    <x v="15"/>
    <x v="7"/>
    <x v="14"/>
    <x v="2496"/>
    <n v="74388"/>
    <n v="140.88999999999999"/>
    <n v="9176.5499999999993"/>
    <n v="375504.24"/>
    <n v="0"/>
    <m/>
    <m/>
    <m/>
    <m/>
    <m/>
    <m/>
    <m/>
    <m/>
    <m/>
    <m/>
    <m/>
    <m/>
    <m/>
    <m/>
    <n v="180.07"/>
    <n v="6919"/>
    <n v="13.1"/>
    <n v="4.09"/>
  </r>
  <r>
    <x v="53"/>
    <x v="53"/>
    <x v="5"/>
    <x v="1"/>
    <x v="28"/>
    <x v="4"/>
    <m/>
    <m/>
    <m/>
    <m/>
    <n v="0"/>
    <m/>
    <m/>
    <m/>
    <m/>
    <m/>
    <m/>
    <m/>
    <m/>
    <m/>
    <m/>
    <m/>
    <m/>
    <m/>
    <m/>
    <n v="914"/>
    <n v="8267"/>
    <n v="57.41"/>
    <n v="76.17"/>
  </r>
  <r>
    <x v="103"/>
    <x v="103"/>
    <x v="4"/>
    <x v="1"/>
    <x v="53"/>
    <x v="2497"/>
    <n v="566"/>
    <n v="3.63"/>
    <n v="170.54"/>
    <n v="2061.81"/>
    <n v="0"/>
    <m/>
    <m/>
    <m/>
    <m/>
    <m/>
    <m/>
    <m/>
    <m/>
    <m/>
    <m/>
    <m/>
    <m/>
    <m/>
    <m/>
    <n v="457.66"/>
    <n v="1070"/>
    <n v="6.86"/>
    <n v="35.200000000000003"/>
  </r>
  <r>
    <x v="15"/>
    <x v="15"/>
    <x v="14"/>
    <x v="2"/>
    <x v="31"/>
    <x v="2498"/>
    <n v="25950"/>
    <n v="108.13"/>
    <n v="8216"/>
    <n v="152817.60000000001"/>
    <n v="0"/>
    <m/>
    <m/>
    <m/>
    <m/>
    <n v="2756"/>
    <n v="4261"/>
    <n v="17.75"/>
    <n v="137"/>
    <n v="34915.760000000002"/>
    <m/>
    <m/>
    <m/>
    <m/>
    <m/>
    <n v="858.23"/>
    <n v="881"/>
    <n v="3.67"/>
    <n v="42.91"/>
  </r>
  <r>
    <x v="71"/>
    <x v="71"/>
    <x v="12"/>
    <x v="1"/>
    <x v="28"/>
    <x v="4"/>
    <m/>
    <m/>
    <m/>
    <m/>
    <n v="0"/>
    <m/>
    <m/>
    <m/>
    <m/>
    <m/>
    <m/>
    <m/>
    <m/>
    <m/>
    <m/>
    <m/>
    <m/>
    <m/>
    <m/>
    <n v="1.68"/>
    <n v="7842"/>
    <n v="54.46"/>
    <n v="0.14000000000000001"/>
  </r>
  <r>
    <x v="140"/>
    <x v="140"/>
    <x v="11"/>
    <x v="0"/>
    <x v="9"/>
    <x v="2499"/>
    <n v="21347"/>
    <n v="44.47"/>
    <n v="3656"/>
    <n v="136003.20000000001"/>
    <n v="12242.48"/>
    <n v="13182"/>
    <n v="27.46"/>
    <n v="306.06"/>
    <n v="147635.78"/>
    <m/>
    <m/>
    <m/>
    <m/>
    <m/>
    <m/>
    <m/>
    <m/>
    <m/>
    <m/>
    <n v="199365"/>
    <n v="12221"/>
    <n v="25.46"/>
    <n v="4984.13"/>
  </r>
  <r>
    <x v="158"/>
    <x v="158"/>
    <x v="4"/>
    <x v="4"/>
    <x v="21"/>
    <x v="2500"/>
    <n v="730"/>
    <n v="2.5299999999999998"/>
    <n v="133.71"/>
    <n v="2984.37"/>
    <n v="407"/>
    <n v="90"/>
    <n v="0.31"/>
    <m/>
    <m/>
    <m/>
    <m/>
    <m/>
    <m/>
    <m/>
    <m/>
    <m/>
    <m/>
    <m/>
    <m/>
    <n v="140.06"/>
    <n v="49411"/>
    <n v="171.57"/>
    <n v="5.84"/>
  </r>
  <r>
    <x v="56"/>
    <x v="56"/>
    <x v="5"/>
    <x v="21"/>
    <x v="4"/>
    <x v="4"/>
    <n v="0"/>
    <n v="0"/>
    <m/>
    <m/>
    <n v="0"/>
    <n v="0"/>
    <n v="0"/>
    <m/>
    <m/>
    <m/>
    <m/>
    <m/>
    <m/>
    <m/>
    <m/>
    <m/>
    <m/>
    <m/>
    <m/>
    <n v="5800"/>
    <n v="286"/>
    <n v="3.4"/>
    <n v="828.57"/>
  </r>
  <r>
    <x v="81"/>
    <x v="81"/>
    <x v="0"/>
    <x v="0"/>
    <x v="42"/>
    <x v="2501"/>
    <n v="159534"/>
    <n v="443.15"/>
    <n v="3250.67"/>
    <n v="90693.6"/>
    <n v="7481.09"/>
    <n v="11217"/>
    <n v="31.16"/>
    <n v="249.37"/>
    <n v="90216.66"/>
    <m/>
    <m/>
    <m/>
    <m/>
    <m/>
    <m/>
    <m/>
    <m/>
    <m/>
    <m/>
    <n v="82"/>
    <n v="5510"/>
    <n v="15.31"/>
    <n v="2.73"/>
  </r>
  <r>
    <x v="130"/>
    <x v="130"/>
    <x v="15"/>
    <x v="7"/>
    <x v="30"/>
    <x v="2502"/>
    <n v="26723"/>
    <n v="46.39"/>
    <n v="2992.58"/>
    <n v="133588.92000000001"/>
    <n v="98043.65"/>
    <n v="34750"/>
    <n v="60.33"/>
    <n v="2042.58"/>
    <n v="1182337.75"/>
    <m/>
    <m/>
    <m/>
    <m/>
    <m/>
    <m/>
    <m/>
    <m/>
    <m/>
    <m/>
    <n v="215364"/>
    <n v="5836"/>
    <n v="10.130000000000001"/>
    <n v="4486.75"/>
  </r>
  <r>
    <x v="201"/>
    <x v="201"/>
    <x v="8"/>
    <x v="2"/>
    <x v="80"/>
    <x v="2503"/>
    <n v="47123"/>
    <n v="55.31"/>
    <n v="4484.51"/>
    <n v="296112"/>
    <n v="28938.89"/>
    <n v="33682"/>
    <n v="39.53"/>
    <n v="407.59"/>
    <n v="348982.81"/>
    <m/>
    <m/>
    <m/>
    <m/>
    <m/>
    <m/>
    <m/>
    <m/>
    <m/>
    <m/>
    <n v="7.13"/>
    <n v="34391"/>
    <n v="40.369999999999997"/>
    <n v="0.1"/>
  </r>
  <r>
    <x v="161"/>
    <x v="161"/>
    <x v="15"/>
    <x v="17"/>
    <x v="2"/>
    <x v="2504"/>
    <n v="1315"/>
    <n v="1.71"/>
    <n v="78.47"/>
    <n v="4670.46"/>
    <n v="533.46"/>
    <n v="815"/>
    <n v="1.06"/>
    <n v="8.34"/>
    <n v="6433.19"/>
    <m/>
    <m/>
    <m/>
    <m/>
    <m/>
    <m/>
    <m/>
    <m/>
    <m/>
    <m/>
    <n v="5860"/>
    <n v="57539"/>
    <n v="74.92"/>
    <n v="91.56"/>
  </r>
  <r>
    <x v="166"/>
    <x v="166"/>
    <x v="13"/>
    <x v="2"/>
    <x v="57"/>
    <x v="2505"/>
    <n v="22287"/>
    <n v="44.22"/>
    <n v="3259.05"/>
    <n v="127298.4"/>
    <n v="18947.62"/>
    <n v="16041"/>
    <n v="31.83"/>
    <n v="451.13"/>
    <n v="228495.08"/>
    <m/>
    <m/>
    <m/>
    <m/>
    <m/>
    <m/>
    <m/>
    <m/>
    <m/>
    <m/>
    <n v="3236"/>
    <n v="23331"/>
    <n v="46.29"/>
    <n v="77.05"/>
  </r>
  <r>
    <x v="147"/>
    <x v="147"/>
    <x v="3"/>
    <x v="7"/>
    <x v="38"/>
    <x v="2506"/>
    <n v="48310"/>
    <n v="71.89"/>
    <n v="3779.98"/>
    <n v="196861.47"/>
    <n v="40058"/>
    <n v="65069"/>
    <n v="96.83"/>
    <m/>
    <m/>
    <m/>
    <m/>
    <m/>
    <m/>
    <m/>
    <m/>
    <m/>
    <m/>
    <m/>
    <m/>
    <n v="2470"/>
    <n v="10549"/>
    <n v="15.7"/>
    <n v="44.11"/>
  </r>
  <r>
    <x v="20"/>
    <x v="20"/>
    <x v="14"/>
    <x v="3"/>
    <x v="11"/>
    <x v="2507"/>
    <n v="397"/>
    <n v="3.31"/>
    <n v="89.5"/>
    <n v="832.35"/>
    <n v="167.8"/>
    <n v="275"/>
    <n v="2.29"/>
    <n v="16.78"/>
    <n v="2023.53"/>
    <m/>
    <m/>
    <m/>
    <m/>
    <m/>
    <m/>
    <m/>
    <m/>
    <m/>
    <m/>
    <n v="101600"/>
    <n v="7000"/>
    <n v="58.33"/>
    <n v="10160"/>
  </r>
  <r>
    <x v="129"/>
    <x v="129"/>
    <x v="14"/>
    <x v="7"/>
    <x v="17"/>
    <x v="2508"/>
    <n v="20190"/>
    <n v="33.65"/>
    <n v="3160.18"/>
    <n v="146948.37"/>
    <n v="19701"/>
    <n v="32029"/>
    <n v="53.38"/>
    <n v="394.02"/>
    <n v="237580.27"/>
    <m/>
    <m/>
    <m/>
    <m/>
    <m/>
    <m/>
    <m/>
    <m/>
    <m/>
    <m/>
    <n v="1252"/>
    <n v="17153"/>
    <n v="28.59"/>
    <n v="25.04"/>
  </r>
  <r>
    <x v="23"/>
    <x v="23"/>
    <x v="6"/>
    <x v="14"/>
    <x v="17"/>
    <x v="2509"/>
    <n v="42145"/>
    <n v="70.239999999999995"/>
    <n v="5454.7"/>
    <n v="253643.55"/>
    <n v="18362.75"/>
    <n v="30418"/>
    <n v="50.7"/>
    <n v="367.26"/>
    <n v="221441.97"/>
    <m/>
    <m/>
    <m/>
    <m/>
    <m/>
    <m/>
    <m/>
    <m/>
    <m/>
    <m/>
    <n v="1995"/>
    <n v="19281"/>
    <n v="32.14"/>
    <n v="39.9"/>
  </r>
  <r>
    <x v="170"/>
    <x v="170"/>
    <x v="4"/>
    <x v="1"/>
    <x v="16"/>
    <x v="4"/>
    <m/>
    <m/>
    <m/>
    <m/>
    <n v="0"/>
    <m/>
    <m/>
    <m/>
    <m/>
    <m/>
    <m/>
    <m/>
    <m/>
    <m/>
    <m/>
    <m/>
    <m/>
    <m/>
    <m/>
    <n v="11622.32"/>
    <n v="1679"/>
    <n v="34.979999999999997"/>
    <n v="2905.58"/>
  </r>
  <r>
    <x v="37"/>
    <x v="37"/>
    <x v="15"/>
    <x v="1"/>
    <x v="28"/>
    <x v="2510"/>
    <n v="108"/>
    <n v="0.75"/>
    <n v="50.67"/>
    <n v="565.44000000000005"/>
    <n v="8.73"/>
    <n v="68"/>
    <n v="0.47"/>
    <n v="0.73"/>
    <n v="105.27"/>
    <m/>
    <m/>
    <m/>
    <m/>
    <m/>
    <m/>
    <m/>
    <m/>
    <m/>
    <m/>
    <n v="1048.0999999999999"/>
    <n v="4782"/>
    <n v="33.21"/>
    <n v="87.34"/>
  </r>
  <r>
    <x v="100"/>
    <x v="100"/>
    <x v="4"/>
    <x v="7"/>
    <x v="2"/>
    <x v="2511"/>
    <n v="94430"/>
    <n v="122.96"/>
    <n v="7910.88"/>
    <n v="470855.28"/>
    <n v="0"/>
    <m/>
    <m/>
    <m/>
    <m/>
    <m/>
    <m/>
    <m/>
    <m/>
    <m/>
    <m/>
    <m/>
    <m/>
    <m/>
    <m/>
    <n v="129843"/>
    <n v="31175"/>
    <n v="40.590000000000003"/>
    <n v="2028.8"/>
  </r>
  <r>
    <x v="56"/>
    <x v="56"/>
    <x v="13"/>
    <x v="2"/>
    <x v="21"/>
    <x v="2512"/>
    <n v="11348"/>
    <n v="39.4"/>
    <n v="2809.42"/>
    <n v="62706.18"/>
    <n v="5156.16"/>
    <n v="11040"/>
    <n v="38.33"/>
    <n v="214.84"/>
    <n v="62179.67"/>
    <m/>
    <m/>
    <m/>
    <m/>
    <m/>
    <m/>
    <m/>
    <m/>
    <m/>
    <m/>
    <n v="47800"/>
    <n v="3482"/>
    <n v="12.09"/>
    <n v="1991.67"/>
  </r>
  <r>
    <x v="138"/>
    <x v="138"/>
    <x v="14"/>
    <x v="2"/>
    <x v="117"/>
    <x v="2513"/>
    <n v="105449"/>
    <n v="148.94"/>
    <n v="10086.1"/>
    <n v="553424.4"/>
    <n v="0"/>
    <m/>
    <m/>
    <m/>
    <m/>
    <m/>
    <m/>
    <m/>
    <m/>
    <m/>
    <m/>
    <m/>
    <m/>
    <m/>
    <m/>
    <n v="1117090"/>
    <n v="80581"/>
    <n v="113.81"/>
    <n v="18933.73"/>
  </r>
  <r>
    <x v="70"/>
    <x v="70"/>
    <x v="9"/>
    <x v="0"/>
    <x v="1"/>
    <x v="2514"/>
    <n v="2301"/>
    <n v="31.96"/>
    <n v="1609"/>
    <n v="8978.2199999999993"/>
    <n v="0"/>
    <m/>
    <m/>
    <m/>
    <m/>
    <m/>
    <m/>
    <m/>
    <m/>
    <m/>
    <m/>
    <m/>
    <m/>
    <m/>
    <m/>
    <n v="0"/>
    <m/>
    <m/>
    <n v="0"/>
  </r>
  <r>
    <x v="19"/>
    <x v="19"/>
    <x v="1"/>
    <x v="37"/>
    <x v="93"/>
    <x v="2515"/>
    <n v="32666"/>
    <n v="82.49"/>
    <n v="5145.82"/>
    <n v="157925.16"/>
    <n v="16034.92"/>
    <n v="18403"/>
    <n v="46.47"/>
    <n v="485.91"/>
    <n v="193369.88"/>
    <m/>
    <m/>
    <m/>
    <m/>
    <m/>
    <m/>
    <m/>
    <m/>
    <m/>
    <m/>
    <n v="3166"/>
    <n v="11205"/>
    <n v="28.3"/>
    <n v="95.94"/>
  </r>
  <r>
    <x v="0"/>
    <x v="0"/>
    <x v="14"/>
    <x v="11"/>
    <x v="72"/>
    <x v="2516"/>
    <n v="129172"/>
    <n v="54.92"/>
    <n v="5008.72"/>
    <n v="912990.3"/>
    <n v="159500"/>
    <n v="230384"/>
    <n v="97.95"/>
    <n v="813.78"/>
    <n v="1923458.35"/>
    <m/>
    <m/>
    <m/>
    <m/>
    <m/>
    <m/>
    <m/>
    <m/>
    <m/>
    <m/>
    <n v="16653"/>
    <n v="149411"/>
    <n v="63.53"/>
    <n v="84.96"/>
  </r>
  <r>
    <x v="87"/>
    <x v="87"/>
    <x v="5"/>
    <x v="2"/>
    <x v="28"/>
    <x v="2517"/>
    <n v="10364"/>
    <n v="71.97"/>
    <n v="4144.33"/>
    <n v="46250.76"/>
    <n v="0"/>
    <n v="481"/>
    <n v="3.34"/>
    <m/>
    <m/>
    <m/>
    <m/>
    <m/>
    <m/>
    <m/>
    <m/>
    <m/>
    <m/>
    <m/>
    <m/>
    <n v="944"/>
    <n v="8900"/>
    <n v="61.81"/>
    <n v="78.67"/>
  </r>
  <r>
    <x v="66"/>
    <x v="66"/>
    <x v="12"/>
    <x v="1"/>
    <x v="60"/>
    <x v="2518"/>
    <n v="251338"/>
    <n v="243.54"/>
    <n v="23564.6"/>
    <n v="1884697.08"/>
    <n v="9354.0300000000007"/>
    <n v="17646"/>
    <n v="17.100000000000001"/>
    <n v="108.77"/>
    <n v="112803"/>
    <m/>
    <m/>
    <m/>
    <m/>
    <m/>
    <m/>
    <m/>
    <m/>
    <m/>
    <m/>
    <n v="9202"/>
    <n v="131463"/>
    <n v="127.39"/>
    <n v="107"/>
  </r>
  <r>
    <x v="0"/>
    <x v="0"/>
    <x v="12"/>
    <x v="0"/>
    <x v="0"/>
    <x v="2519"/>
    <n v="40031"/>
    <n v="49.79"/>
    <n v="4057.31"/>
    <n v="252811.2"/>
    <n v="16638"/>
    <n v="27817"/>
    <n v="34.6"/>
    <n v="248.33"/>
    <n v="200642.63"/>
    <m/>
    <m/>
    <m/>
    <m/>
    <m/>
    <m/>
    <m/>
    <m/>
    <m/>
    <m/>
    <n v="1908"/>
    <n v="8960"/>
    <n v="11.14"/>
    <n v="28.48"/>
  </r>
  <r>
    <x v="119"/>
    <x v="119"/>
    <x v="11"/>
    <x v="22"/>
    <x v="2"/>
    <x v="2520"/>
    <n v="24147"/>
    <n v="31.44"/>
    <n v="2513.69"/>
    <n v="149614.68"/>
    <n v="15589.72"/>
    <n v="13578"/>
    <n v="17.68"/>
    <n v="243.59"/>
    <n v="188001.09"/>
    <m/>
    <m/>
    <m/>
    <m/>
    <m/>
    <m/>
    <m/>
    <m/>
    <m/>
    <m/>
    <n v="169510"/>
    <n v="28557"/>
    <n v="37.18"/>
    <n v="2648.59"/>
  </r>
  <r>
    <x v="159"/>
    <x v="159"/>
    <x v="6"/>
    <x v="2"/>
    <x v="136"/>
    <x v="2521"/>
    <n v="100113"/>
    <n v="85.13"/>
    <n v="8372.51"/>
    <n v="763070.58"/>
    <n v="0"/>
    <m/>
    <m/>
    <m/>
    <m/>
    <m/>
    <m/>
    <m/>
    <m/>
    <m/>
    <m/>
    <m/>
    <m/>
    <m/>
    <m/>
    <n v="304.93"/>
    <n v="33543"/>
    <n v="28.52"/>
    <n v="3.11"/>
  </r>
  <r>
    <x v="158"/>
    <x v="158"/>
    <x v="3"/>
    <x v="2"/>
    <x v="31"/>
    <x v="2522"/>
    <n v="5779"/>
    <n v="24.08"/>
    <n v="1883.6"/>
    <n v="35034.959999999999"/>
    <n v="12753"/>
    <n v="21776"/>
    <n v="90.73"/>
    <n v="637.65"/>
    <n v="153792.25"/>
    <m/>
    <m/>
    <m/>
    <m/>
    <m/>
    <m/>
    <m/>
    <m/>
    <m/>
    <m/>
    <n v="62063"/>
    <n v="6633"/>
    <n v="27.64"/>
    <n v="3103.15"/>
  </r>
  <r>
    <x v="3"/>
    <x v="3"/>
    <x v="1"/>
    <x v="4"/>
    <x v="20"/>
    <x v="4"/>
    <n v="0"/>
    <n v="0"/>
    <m/>
    <m/>
    <n v="0"/>
    <m/>
    <m/>
    <m/>
    <m/>
    <m/>
    <m/>
    <m/>
    <m/>
    <m/>
    <m/>
    <m/>
    <m/>
    <m/>
    <m/>
    <n v="0"/>
    <m/>
    <m/>
    <n v="0"/>
  </r>
  <r>
    <x v="15"/>
    <x v="15"/>
    <x v="15"/>
    <x v="3"/>
    <x v="1"/>
    <x v="2523"/>
    <n v="249"/>
    <n v="3.46"/>
    <n v="40.33"/>
    <n v="225.06"/>
    <n v="0"/>
    <m/>
    <m/>
    <m/>
    <m/>
    <n v="4520"/>
    <n v="8749"/>
    <n v="121.51"/>
    <n v="753"/>
    <n v="57263.88"/>
    <m/>
    <m/>
    <m/>
    <m/>
    <m/>
    <n v="6315"/>
    <n v="22800"/>
    <n v="316.67"/>
    <n v="1052.5"/>
  </r>
  <r>
    <x v="76"/>
    <x v="76"/>
    <x v="6"/>
    <x v="1"/>
    <x v="31"/>
    <x v="0"/>
    <n v="0"/>
    <n v="0"/>
    <n v="0"/>
    <n v="0"/>
    <n v="17829.29"/>
    <n v="26856"/>
    <n v="111.9"/>
    <n v="891.46"/>
    <n v="215008.78"/>
    <m/>
    <m/>
    <m/>
    <m/>
    <m/>
    <m/>
    <m/>
    <m/>
    <m/>
    <m/>
    <n v="445485"/>
    <n v="23201"/>
    <n v="96.67"/>
    <n v="22274.25"/>
  </r>
  <r>
    <x v="83"/>
    <x v="83"/>
    <x v="7"/>
    <x v="1"/>
    <x v="71"/>
    <x v="4"/>
    <m/>
    <m/>
    <m/>
    <m/>
    <n v="15.52"/>
    <n v="20"/>
    <n v="0.33"/>
    <m/>
    <m/>
    <m/>
    <m/>
    <m/>
    <m/>
    <m/>
    <m/>
    <m/>
    <m/>
    <m/>
    <m/>
    <n v="275"/>
    <n v="2108"/>
    <n v="35.130000000000003"/>
    <n v="55"/>
  </r>
  <r>
    <x v="128"/>
    <x v="128"/>
    <x v="11"/>
    <x v="2"/>
    <x v="48"/>
    <x v="2524"/>
    <n v="51001"/>
    <n v="83.33"/>
    <n v="6658.27"/>
    <n v="315801.96000000002"/>
    <n v="2753"/>
    <n v="4828"/>
    <n v="7.89"/>
    <n v="53.98"/>
    <n v="33199.25"/>
    <m/>
    <m/>
    <m/>
    <m/>
    <m/>
    <m/>
    <m/>
    <m/>
    <m/>
    <m/>
    <n v="61086.89"/>
    <n v="16192"/>
    <n v="26.46"/>
    <n v="1197.78"/>
  </r>
  <r>
    <x v="28"/>
    <x v="28"/>
    <x v="1"/>
    <x v="5"/>
    <x v="89"/>
    <x v="2525"/>
    <n v="47359"/>
    <n v="36.54"/>
    <n v="3494.29"/>
    <n v="350966.19"/>
    <n v="65371.48"/>
    <n v="77172"/>
    <n v="59.55"/>
    <n v="605.29"/>
    <n v="788334.34"/>
    <m/>
    <m/>
    <m/>
    <m/>
    <m/>
    <m/>
    <m/>
    <m/>
    <m/>
    <m/>
    <n v="131500"/>
    <n v="8192"/>
    <n v="6.32"/>
    <n v="1217.5899999999999"/>
  </r>
  <r>
    <x v="91"/>
    <x v="91"/>
    <x v="10"/>
    <x v="12"/>
    <x v="66"/>
    <x v="4"/>
    <m/>
    <m/>
    <m/>
    <m/>
    <n v="0"/>
    <m/>
    <m/>
    <m/>
    <m/>
    <m/>
    <m/>
    <m/>
    <m/>
    <m/>
    <m/>
    <m/>
    <m/>
    <m/>
    <m/>
    <n v="0"/>
    <m/>
    <m/>
    <n v="0"/>
  </r>
  <r>
    <x v="157"/>
    <x v="157"/>
    <x v="4"/>
    <x v="2"/>
    <x v="9"/>
    <x v="2526"/>
    <n v="19414"/>
    <n v="40.450000000000003"/>
    <n v="1777.5"/>
    <n v="66123"/>
    <n v="11136"/>
    <n v="19738"/>
    <n v="41.12"/>
    <n v="278.39999999999998"/>
    <n v="134292.35999999999"/>
    <m/>
    <m/>
    <m/>
    <m/>
    <m/>
    <m/>
    <m/>
    <m/>
    <m/>
    <m/>
    <n v="517.35"/>
    <n v="6482"/>
    <n v="13.5"/>
    <n v="12.93"/>
  </r>
  <r>
    <x v="162"/>
    <x v="162"/>
    <x v="2"/>
    <x v="1"/>
    <x v="4"/>
    <x v="2527"/>
    <n v="348"/>
    <n v="4.1399999999999997"/>
    <n v="111.71"/>
    <n v="727.26"/>
    <n v="0"/>
    <m/>
    <m/>
    <m/>
    <m/>
    <m/>
    <m/>
    <m/>
    <m/>
    <m/>
    <m/>
    <m/>
    <m/>
    <m/>
    <m/>
    <n v="771"/>
    <n v="4530"/>
    <n v="53.93"/>
    <n v="110.14"/>
  </r>
  <r>
    <x v="143"/>
    <x v="143"/>
    <x v="2"/>
    <x v="6"/>
    <x v="11"/>
    <x v="2528"/>
    <n v="1450"/>
    <n v="12.08"/>
    <n v="661.2"/>
    <n v="6149.16"/>
    <n v="527"/>
    <n v="986"/>
    <n v="8.2200000000000006"/>
    <n v="52.7"/>
    <n v="6355.25"/>
    <m/>
    <m/>
    <m/>
    <m/>
    <m/>
    <m/>
    <m/>
    <m/>
    <m/>
    <m/>
    <n v="804.76"/>
    <n v="1683"/>
    <n v="14.03"/>
    <n v="80.48"/>
  </r>
  <r>
    <x v="165"/>
    <x v="165"/>
    <x v="8"/>
    <x v="2"/>
    <x v="30"/>
    <x v="2529"/>
    <n v="73570"/>
    <n v="127.73"/>
    <n v="9395.83"/>
    <n v="419430"/>
    <n v="0"/>
    <m/>
    <m/>
    <m/>
    <m/>
    <m/>
    <m/>
    <m/>
    <m/>
    <m/>
    <m/>
    <m/>
    <m/>
    <m/>
    <m/>
    <n v="0"/>
    <n v="77356"/>
    <n v="134.30000000000001"/>
    <n v="0"/>
  </r>
  <r>
    <x v="3"/>
    <x v="3"/>
    <x v="1"/>
    <x v="1"/>
    <x v="6"/>
    <x v="4"/>
    <n v="0"/>
    <n v="0"/>
    <m/>
    <m/>
    <n v="0"/>
    <m/>
    <m/>
    <m/>
    <m/>
    <m/>
    <m/>
    <m/>
    <m/>
    <m/>
    <m/>
    <m/>
    <m/>
    <m/>
    <m/>
    <n v="0"/>
    <m/>
    <m/>
    <n v="0"/>
  </r>
  <r>
    <x v="12"/>
    <x v="12"/>
    <x v="6"/>
    <x v="5"/>
    <x v="15"/>
    <x v="2530"/>
    <n v="16997"/>
    <n v="39.340000000000003"/>
    <n v="2329.14"/>
    <n v="77979.570000000007"/>
    <n v="13413.19"/>
    <n v="24949"/>
    <n v="57.75"/>
    <m/>
    <m/>
    <m/>
    <m/>
    <m/>
    <m/>
    <m/>
    <m/>
    <m/>
    <m/>
    <m/>
    <m/>
    <n v="2503"/>
    <n v="40859"/>
    <n v="94.58"/>
    <n v="69.53"/>
  </r>
  <r>
    <x v="37"/>
    <x v="37"/>
    <x v="2"/>
    <x v="1"/>
    <x v="28"/>
    <x v="4"/>
    <m/>
    <m/>
    <m/>
    <m/>
    <n v="0"/>
    <m/>
    <m/>
    <m/>
    <m/>
    <m/>
    <m/>
    <m/>
    <m/>
    <m/>
    <m/>
    <m/>
    <m/>
    <m/>
    <m/>
    <n v="105221"/>
    <n v="2841"/>
    <n v="19.73"/>
    <n v="8768.42"/>
  </r>
  <r>
    <x v="23"/>
    <x v="23"/>
    <x v="5"/>
    <x v="37"/>
    <x v="9"/>
    <x v="2531"/>
    <n v="31596"/>
    <n v="65.83"/>
    <n v="3758.4"/>
    <n v="139812.48000000001"/>
    <n v="20477.21"/>
    <n v="21636"/>
    <n v="45.08"/>
    <n v="511.93"/>
    <n v="246940.78"/>
    <m/>
    <m/>
    <m/>
    <m/>
    <m/>
    <m/>
    <m/>
    <m/>
    <m/>
    <m/>
    <n v="1403"/>
    <n v="13938"/>
    <n v="29.04"/>
    <n v="35.08"/>
  </r>
  <r>
    <x v="75"/>
    <x v="75"/>
    <x v="15"/>
    <x v="0"/>
    <x v="5"/>
    <x v="2532"/>
    <n v="41631"/>
    <n v="43.37"/>
    <n v="4704.33"/>
    <n v="350001.78"/>
    <n v="53766.25"/>
    <n v="57474"/>
    <n v="59.87"/>
    <n v="672.08"/>
    <n v="648383.29"/>
    <m/>
    <m/>
    <m/>
    <m/>
    <m/>
    <m/>
    <m/>
    <m/>
    <m/>
    <m/>
    <n v="304400"/>
    <n v="10136"/>
    <n v="10.56"/>
    <n v="3805"/>
  </r>
  <r>
    <x v="52"/>
    <x v="52"/>
    <x v="11"/>
    <x v="8"/>
    <x v="6"/>
    <x v="2533"/>
    <n v="15402"/>
    <n v="160.44"/>
    <n v="8447.75"/>
    <n v="62851.26"/>
    <n v="7961.2"/>
    <n v="13268"/>
    <n v="138.21"/>
    <n v="995.15"/>
    <n v="96006.53"/>
    <m/>
    <m/>
    <m/>
    <m/>
    <m/>
    <m/>
    <m/>
    <m/>
    <m/>
    <m/>
    <n v="1479"/>
    <n v="10344"/>
    <n v="107.75"/>
    <n v="184.88"/>
  </r>
  <r>
    <x v="29"/>
    <x v="29"/>
    <x v="1"/>
    <x v="7"/>
    <x v="40"/>
    <x v="2534"/>
    <n v="29259"/>
    <n v="34.83"/>
    <n v="3639.59"/>
    <n v="236937.03"/>
    <n v="23952.47"/>
    <n v="25878"/>
    <n v="30.81"/>
    <n v="342.18"/>
    <n v="288850.06"/>
    <m/>
    <m/>
    <m/>
    <m/>
    <m/>
    <m/>
    <m/>
    <m/>
    <m/>
    <m/>
    <n v="3203"/>
    <n v="11977"/>
    <n v="14.26"/>
    <n v="45.76"/>
  </r>
  <r>
    <x v="133"/>
    <x v="133"/>
    <x v="13"/>
    <x v="7"/>
    <x v="2"/>
    <x v="2535"/>
    <n v="86888"/>
    <n v="113.14"/>
    <n v="7399.69"/>
    <n v="440429.4"/>
    <n v="0"/>
    <m/>
    <m/>
    <m/>
    <m/>
    <m/>
    <m/>
    <m/>
    <m/>
    <m/>
    <m/>
    <m/>
    <m/>
    <m/>
    <m/>
    <n v="348.64"/>
    <n v="41130"/>
    <n v="53.55"/>
    <n v="5.45"/>
  </r>
  <r>
    <x v="9"/>
    <x v="9"/>
    <x v="14"/>
    <x v="5"/>
    <x v="31"/>
    <x v="2536"/>
    <n v="15866"/>
    <n v="66.11"/>
    <n v="6120"/>
    <n v="113832"/>
    <n v="5220"/>
    <n v="6221"/>
    <n v="25.92"/>
    <n v="261"/>
    <n v="62949.55"/>
    <m/>
    <m/>
    <m/>
    <m/>
    <m/>
    <m/>
    <m/>
    <m/>
    <m/>
    <m/>
    <n v="376.2"/>
    <n v="1200"/>
    <n v="5"/>
    <n v="18.809999999999999"/>
  </r>
  <r>
    <x v="76"/>
    <x v="76"/>
    <x v="13"/>
    <x v="1"/>
    <x v="31"/>
    <x v="2537"/>
    <n v="26"/>
    <n v="0.11"/>
    <n v="6.75"/>
    <n v="125.55"/>
    <n v="11734.24"/>
    <n v="14945"/>
    <n v="62.27"/>
    <n v="586.71"/>
    <n v="141506.70000000001"/>
    <m/>
    <m/>
    <m/>
    <m/>
    <m/>
    <m/>
    <m/>
    <m/>
    <m/>
    <m/>
    <n v="177471"/>
    <n v="12483"/>
    <n v="52.01"/>
    <n v="8873.5499999999993"/>
  </r>
  <r>
    <x v="19"/>
    <x v="19"/>
    <x v="0"/>
    <x v="37"/>
    <x v="93"/>
    <x v="4"/>
    <m/>
    <m/>
    <m/>
    <m/>
    <n v="0"/>
    <m/>
    <m/>
    <m/>
    <m/>
    <m/>
    <m/>
    <m/>
    <m/>
    <m/>
    <m/>
    <m/>
    <m/>
    <m/>
    <m/>
    <n v="0"/>
    <m/>
    <m/>
    <n v="0"/>
  </r>
  <r>
    <x v="40"/>
    <x v="40"/>
    <x v="12"/>
    <x v="0"/>
    <x v="58"/>
    <x v="2538"/>
    <n v="110747"/>
    <n v="88.74"/>
    <n v="8327.8799999999992"/>
    <n v="805473"/>
    <n v="0"/>
    <m/>
    <m/>
    <m/>
    <m/>
    <m/>
    <m/>
    <m/>
    <m/>
    <m/>
    <m/>
    <m/>
    <m/>
    <m/>
    <m/>
    <n v="307100"/>
    <n v="39921"/>
    <n v="31.99"/>
    <n v="2952.88"/>
  </r>
  <r>
    <x v="77"/>
    <x v="77"/>
    <x v="14"/>
    <x v="6"/>
    <x v="71"/>
    <x v="4"/>
    <m/>
    <m/>
    <m/>
    <m/>
    <n v="0"/>
    <m/>
    <m/>
    <m/>
    <m/>
    <m/>
    <m/>
    <m/>
    <m/>
    <m/>
    <m/>
    <m/>
    <m/>
    <m/>
    <m/>
    <n v="0"/>
    <n v="1823"/>
    <n v="30.38"/>
    <n v="0"/>
  </r>
  <r>
    <x v="79"/>
    <x v="79"/>
    <x v="14"/>
    <x v="1"/>
    <x v="6"/>
    <x v="4"/>
    <m/>
    <m/>
    <m/>
    <m/>
    <n v="0"/>
    <m/>
    <m/>
    <m/>
    <m/>
    <m/>
    <m/>
    <m/>
    <m/>
    <m/>
    <m/>
    <m/>
    <m/>
    <m/>
    <m/>
    <n v="0"/>
    <m/>
    <m/>
    <n v="0"/>
  </r>
  <r>
    <x v="3"/>
    <x v="3"/>
    <x v="9"/>
    <x v="5"/>
    <x v="3"/>
    <x v="2539"/>
    <n v="101102"/>
    <n v="117.02"/>
    <n v="8995.7099999999991"/>
    <n v="602352.63"/>
    <n v="2570.3200000000002"/>
    <n v="4091"/>
    <n v="4.7300000000000004"/>
    <m/>
    <m/>
    <m/>
    <m/>
    <m/>
    <m/>
    <m/>
    <m/>
    <m/>
    <m/>
    <m/>
    <m/>
    <n v="272595"/>
    <n v="13166"/>
    <n v="15.24"/>
    <n v="3786.04"/>
  </r>
  <r>
    <x v="106"/>
    <x v="106"/>
    <x v="8"/>
    <x v="2"/>
    <x v="9"/>
    <x v="2164"/>
    <n v="24753"/>
    <n v="51.57"/>
    <n v="4017"/>
    <n v="149432.4"/>
    <n v="15253.15"/>
    <n v="17192"/>
    <n v="35.82"/>
    <n v="381.33"/>
    <n v="183942.34"/>
    <m/>
    <m/>
    <m/>
    <m/>
    <m/>
    <m/>
    <m/>
    <m/>
    <m/>
    <m/>
    <n v="93.84"/>
    <n v="5798"/>
    <n v="12.08"/>
    <n v="2.35"/>
  </r>
  <r>
    <x v="28"/>
    <x v="28"/>
    <x v="11"/>
    <x v="0"/>
    <x v="23"/>
    <x v="2540"/>
    <n v="32938"/>
    <n v="49.91"/>
    <n v="3582.55"/>
    <n v="183247.2"/>
    <n v="11433.56"/>
    <n v="15212"/>
    <n v="23.05"/>
    <m/>
    <m/>
    <m/>
    <m/>
    <m/>
    <m/>
    <m/>
    <m/>
    <m/>
    <m/>
    <m/>
    <m/>
    <n v="167850"/>
    <n v="15526"/>
    <n v="23.52"/>
    <n v="3051.82"/>
  </r>
  <r>
    <x v="139"/>
    <x v="139"/>
    <x v="5"/>
    <x v="2"/>
    <x v="2"/>
    <x v="2541"/>
    <n v="20873"/>
    <n v="27.18"/>
    <n v="2146.25"/>
    <n v="127744.8"/>
    <n v="17773.04"/>
    <n v="23338"/>
    <n v="30.39"/>
    <n v="277.7"/>
    <n v="214330.37"/>
    <m/>
    <m/>
    <m/>
    <m/>
    <m/>
    <m/>
    <m/>
    <m/>
    <m/>
    <m/>
    <n v="1466"/>
    <n v="17940"/>
    <n v="23.36"/>
    <n v="22.91"/>
  </r>
  <r>
    <x v="138"/>
    <x v="138"/>
    <x v="8"/>
    <x v="7"/>
    <x v="81"/>
    <x v="4"/>
    <m/>
    <m/>
    <m/>
    <m/>
    <n v="0"/>
    <m/>
    <m/>
    <m/>
    <m/>
    <m/>
    <m/>
    <m/>
    <m/>
    <m/>
    <m/>
    <m/>
    <m/>
    <m/>
    <m/>
    <n v="0"/>
    <m/>
    <m/>
    <n v="0"/>
  </r>
  <r>
    <x v="194"/>
    <x v="194"/>
    <x v="7"/>
    <x v="7"/>
    <x v="40"/>
    <x v="2542"/>
    <n v="37148"/>
    <n v="44.22"/>
    <n v="5380"/>
    <n v="350238"/>
    <n v="0"/>
    <m/>
    <m/>
    <m/>
    <m/>
    <m/>
    <m/>
    <m/>
    <m/>
    <m/>
    <m/>
    <m/>
    <m/>
    <m/>
    <m/>
    <n v="245360"/>
    <n v="6182"/>
    <n v="7.36"/>
    <n v="3505.14"/>
  </r>
  <r>
    <x v="111"/>
    <x v="111"/>
    <x v="11"/>
    <x v="1"/>
    <x v="28"/>
    <x v="2543"/>
    <n v="371"/>
    <n v="2.58"/>
    <n v="195.17"/>
    <n v="2178.06"/>
    <n v="162.94999999999999"/>
    <n v="328"/>
    <n v="2.2799999999999998"/>
    <n v="13.58"/>
    <n v="1965.05"/>
    <m/>
    <m/>
    <m/>
    <m/>
    <m/>
    <m/>
    <m/>
    <m/>
    <m/>
    <m/>
    <n v="990.24"/>
    <n v="7741"/>
    <n v="53.76"/>
    <n v="82.52"/>
  </r>
  <r>
    <x v="55"/>
    <x v="55"/>
    <x v="6"/>
    <x v="4"/>
    <x v="35"/>
    <x v="2544"/>
    <n v="16903"/>
    <n v="7.45"/>
    <n v="437.08"/>
    <n v="76826.37"/>
    <n v="82694.47"/>
    <n v="140474"/>
    <n v="61.94"/>
    <n v="437.54"/>
    <n v="997237.44"/>
    <m/>
    <m/>
    <m/>
    <m/>
    <m/>
    <m/>
    <m/>
    <m/>
    <m/>
    <m/>
    <n v="136315"/>
    <n v="2170224"/>
    <n v="956.89"/>
    <n v="721.24"/>
  </r>
  <r>
    <x v="80"/>
    <x v="80"/>
    <x v="12"/>
    <x v="6"/>
    <x v="16"/>
    <x v="4"/>
    <m/>
    <m/>
    <m/>
    <m/>
    <n v="0"/>
    <m/>
    <m/>
    <m/>
    <m/>
    <m/>
    <m/>
    <m/>
    <m/>
    <m/>
    <m/>
    <m/>
    <m/>
    <m/>
    <m/>
    <n v="29600"/>
    <n v="2762"/>
    <n v="57.54"/>
    <n v="7400"/>
  </r>
  <r>
    <x v="98"/>
    <x v="98"/>
    <x v="7"/>
    <x v="21"/>
    <x v="123"/>
    <x v="4"/>
    <m/>
    <m/>
    <m/>
    <m/>
    <n v="0"/>
    <m/>
    <m/>
    <m/>
    <m/>
    <m/>
    <m/>
    <m/>
    <m/>
    <m/>
    <m/>
    <m/>
    <m/>
    <m/>
    <m/>
    <n v="0"/>
    <m/>
    <m/>
    <n v="0"/>
  </r>
  <r>
    <x v="201"/>
    <x v="201"/>
    <x v="13"/>
    <x v="11"/>
    <x v="112"/>
    <x v="2545"/>
    <n v="248354"/>
    <n v="106.13"/>
    <n v="7400.73"/>
    <n v="1342122.06"/>
    <n v="178186.23"/>
    <n v="221775"/>
    <n v="94.78"/>
    <n v="913.78"/>
    <n v="2148801.17"/>
    <m/>
    <m/>
    <m/>
    <m/>
    <m/>
    <m/>
    <m/>
    <m/>
    <m/>
    <m/>
    <n v="31.91"/>
    <n v="153971"/>
    <n v="65.8"/>
    <n v="0.16"/>
  </r>
  <r>
    <x v="85"/>
    <x v="85"/>
    <x v="4"/>
    <x v="19"/>
    <x v="67"/>
    <x v="2546"/>
    <n v="86017"/>
    <n v="85.33"/>
    <n v="5405.69"/>
    <n v="422292.54"/>
    <n v="27513.09"/>
    <n v="27123"/>
    <n v="26.91"/>
    <n v="327.54000000000002"/>
    <n v="331788.65999999997"/>
    <m/>
    <m/>
    <m/>
    <m/>
    <m/>
    <m/>
    <m/>
    <m/>
    <m/>
    <m/>
    <n v="2343"/>
    <n v="54146"/>
    <n v="53.72"/>
    <n v="27.89"/>
  </r>
  <r>
    <x v="57"/>
    <x v="57"/>
    <x v="11"/>
    <x v="7"/>
    <x v="9"/>
    <x v="2547"/>
    <n v="37140"/>
    <n v="77.38"/>
    <n v="7983"/>
    <n v="296967.59999999998"/>
    <n v="0"/>
    <m/>
    <m/>
    <m/>
    <m/>
    <m/>
    <m/>
    <m/>
    <m/>
    <m/>
    <m/>
    <m/>
    <m/>
    <m/>
    <m/>
    <n v="763"/>
    <n v="11848"/>
    <n v="24.68"/>
    <n v="19.079999999999998"/>
  </r>
  <r>
    <x v="73"/>
    <x v="73"/>
    <x v="6"/>
    <x v="5"/>
    <x v="26"/>
    <x v="2548"/>
    <n v="28851"/>
    <n v="35.36"/>
    <n v="5662.35"/>
    <n v="358087.2"/>
    <n v="32108.63"/>
    <n v="49391"/>
    <n v="60.53"/>
    <n v="472.19"/>
    <n v="387207.63"/>
    <m/>
    <m/>
    <m/>
    <m/>
    <m/>
    <m/>
    <m/>
    <m/>
    <m/>
    <m/>
    <n v="166151"/>
    <n v="15827"/>
    <n v="19.399999999999999"/>
    <n v="2443.4"/>
  </r>
  <r>
    <x v="54"/>
    <x v="54"/>
    <x v="5"/>
    <x v="0"/>
    <x v="34"/>
    <x v="2549"/>
    <n v="8676"/>
    <n v="20.66"/>
    <n v="1629.77"/>
    <n v="53049.06"/>
    <n v="5659.55"/>
    <n v="4525"/>
    <n v="10.77"/>
    <n v="161.69999999999999"/>
    <n v="68250.259999999995"/>
    <m/>
    <m/>
    <m/>
    <m/>
    <m/>
    <m/>
    <m/>
    <m/>
    <m/>
    <m/>
    <n v="81900"/>
    <n v="4508"/>
    <n v="10.73"/>
    <n v="2340"/>
  </r>
  <r>
    <x v="196"/>
    <x v="196"/>
    <x v="8"/>
    <x v="2"/>
    <x v="9"/>
    <x v="2550"/>
    <n v="24364"/>
    <n v="50.76"/>
    <n v="3627.73"/>
    <n v="134951.37"/>
    <n v="0"/>
    <m/>
    <m/>
    <m/>
    <m/>
    <m/>
    <m/>
    <m/>
    <m/>
    <m/>
    <n v="13941"/>
    <n v="28714"/>
    <n v="59.82"/>
    <n v="348"/>
    <n v="312055.34000000003"/>
    <n v="179100"/>
    <n v="8212"/>
    <n v="17.11"/>
    <n v="4477.5"/>
  </r>
  <r>
    <x v="91"/>
    <x v="91"/>
    <x v="3"/>
    <x v="5"/>
    <x v="3"/>
    <x v="2551"/>
    <n v="71995"/>
    <n v="83.33"/>
    <n v="10367.33"/>
    <n v="694196.64"/>
    <n v="0"/>
    <m/>
    <m/>
    <m/>
    <m/>
    <m/>
    <m/>
    <m/>
    <m/>
    <m/>
    <m/>
    <m/>
    <m/>
    <m/>
    <m/>
    <n v="126800"/>
    <n v="4292"/>
    <n v="4.97"/>
    <n v="1761.11"/>
  </r>
  <r>
    <x v="84"/>
    <x v="84"/>
    <x v="12"/>
    <x v="2"/>
    <x v="9"/>
    <x v="2552"/>
    <n v="20482"/>
    <n v="42.67"/>
    <n v="3109.1"/>
    <n v="115658.52"/>
    <n v="20945.68"/>
    <n v="33228"/>
    <n v="69.23"/>
    <n v="523.64"/>
    <n v="252590.28"/>
    <m/>
    <m/>
    <m/>
    <m/>
    <m/>
    <m/>
    <m/>
    <m/>
    <m/>
    <m/>
    <n v="62200"/>
    <n v="3638"/>
    <n v="7.58"/>
    <n v="1555"/>
  </r>
  <r>
    <x v="75"/>
    <x v="75"/>
    <x v="3"/>
    <x v="4"/>
    <x v="79"/>
    <x v="2553"/>
    <n v="2269"/>
    <n v="2.74"/>
    <n v="158.04"/>
    <n v="10141.65"/>
    <n v="0"/>
    <m/>
    <m/>
    <m/>
    <m/>
    <m/>
    <m/>
    <m/>
    <m/>
    <m/>
    <m/>
    <m/>
    <m/>
    <m/>
    <m/>
    <n v="388300"/>
    <n v="9694"/>
    <n v="11.71"/>
    <n v="5627.54"/>
  </r>
  <r>
    <x v="121"/>
    <x v="121"/>
    <x v="14"/>
    <x v="2"/>
    <x v="3"/>
    <x v="2554"/>
    <n v="119922"/>
    <n v="138.80000000000001"/>
    <n v="9797.7800000000007"/>
    <n v="656059.19999999995"/>
    <n v="0"/>
    <m/>
    <m/>
    <m/>
    <m/>
    <m/>
    <m/>
    <m/>
    <m/>
    <m/>
    <m/>
    <m/>
    <m/>
    <m/>
    <m/>
    <n v="291900"/>
    <n v="34824"/>
    <n v="40.31"/>
    <n v="4054.17"/>
  </r>
  <r>
    <x v="82"/>
    <x v="82"/>
    <x v="2"/>
    <x v="2"/>
    <x v="9"/>
    <x v="2555"/>
    <n v="14956"/>
    <n v="31.16"/>
    <n v="3512"/>
    <n v="130646.39999999999"/>
    <n v="26820"/>
    <n v="38510"/>
    <n v="80.23"/>
    <n v="670.5"/>
    <n v="323430.43"/>
    <m/>
    <m/>
    <m/>
    <m/>
    <m/>
    <m/>
    <m/>
    <m/>
    <m/>
    <m/>
    <n v="2044.11"/>
    <n v="11940"/>
    <n v="24.88"/>
    <n v="51.1"/>
  </r>
  <r>
    <x v="65"/>
    <x v="65"/>
    <x v="15"/>
    <x v="2"/>
    <x v="30"/>
    <x v="2556"/>
    <n v="28940"/>
    <n v="50.24"/>
    <n v="3128.58"/>
    <n v="139659.96"/>
    <n v="19376.330000000002"/>
    <n v="25412"/>
    <n v="44.12"/>
    <m/>
    <m/>
    <m/>
    <m/>
    <m/>
    <m/>
    <m/>
    <m/>
    <m/>
    <m/>
    <m/>
    <m/>
    <n v="1021"/>
    <n v="5983"/>
    <n v="10.39"/>
    <n v="21.27"/>
  </r>
  <r>
    <x v="91"/>
    <x v="91"/>
    <x v="12"/>
    <x v="3"/>
    <x v="7"/>
    <x v="2557"/>
    <n v="2214"/>
    <n v="92.25"/>
    <n v="6750"/>
    <n v="12555"/>
    <n v="2367.6"/>
    <n v="3327"/>
    <n v="138.63"/>
    <n v="1183.8"/>
    <n v="28551.65"/>
    <m/>
    <m/>
    <m/>
    <m/>
    <m/>
    <m/>
    <m/>
    <m/>
    <m/>
    <m/>
    <n v="8500"/>
    <n v="326"/>
    <n v="13.58"/>
    <n v="4250"/>
  </r>
  <r>
    <x v="236"/>
    <x v="236"/>
    <x v="6"/>
    <x v="28"/>
    <x v="6"/>
    <x v="4"/>
    <m/>
    <m/>
    <m/>
    <m/>
    <n v="0"/>
    <m/>
    <m/>
    <m/>
    <m/>
    <m/>
    <m/>
    <m/>
    <m/>
    <m/>
    <m/>
    <m/>
    <m/>
    <m/>
    <m/>
    <n v="17.38"/>
    <n v="400"/>
    <n v="4.17"/>
    <n v="2.17"/>
  </r>
  <r>
    <x v="78"/>
    <x v="78"/>
    <x v="13"/>
    <x v="17"/>
    <x v="46"/>
    <x v="4"/>
    <m/>
    <m/>
    <m/>
    <m/>
    <n v="0"/>
    <m/>
    <m/>
    <m/>
    <m/>
    <m/>
    <m/>
    <m/>
    <m/>
    <m/>
    <m/>
    <m/>
    <m/>
    <m/>
    <m/>
    <n v="111000"/>
    <n v="16231"/>
    <n v="52.02"/>
    <n v="4269.2299999999996"/>
  </r>
  <r>
    <x v="168"/>
    <x v="168"/>
    <x v="1"/>
    <x v="1"/>
    <x v="21"/>
    <x v="2558"/>
    <n v="2400"/>
    <n v="8.33"/>
    <n v="717.08"/>
    <n v="16005.3"/>
    <n v="1386"/>
    <n v="2074"/>
    <n v="7.2"/>
    <n v="57.75"/>
    <n v="16714.189999999999"/>
    <m/>
    <m/>
    <m/>
    <m/>
    <m/>
    <m/>
    <m/>
    <m/>
    <m/>
    <m/>
    <n v="1199.1199999999999"/>
    <n v="3651"/>
    <n v="12.68"/>
    <n v="49.96"/>
  </r>
  <r>
    <x v="98"/>
    <x v="98"/>
    <x v="14"/>
    <x v="0"/>
    <x v="86"/>
    <x v="2559"/>
    <n v="128404"/>
    <n v="79.849999999999994"/>
    <n v="5455.34"/>
    <n v="679843.95"/>
    <n v="49524.73"/>
    <n v="75578"/>
    <n v="47"/>
    <m/>
    <m/>
    <m/>
    <m/>
    <m/>
    <m/>
    <m/>
    <m/>
    <m/>
    <m/>
    <m/>
    <m/>
    <n v="0"/>
    <m/>
    <m/>
    <n v="0"/>
  </r>
  <r>
    <x v="23"/>
    <x v="23"/>
    <x v="13"/>
    <x v="14"/>
    <x v="17"/>
    <x v="2560"/>
    <n v="43652"/>
    <n v="72.75"/>
    <n v="4897.8999999999996"/>
    <n v="227752.35"/>
    <n v="14098.93"/>
    <n v="15541"/>
    <n v="25.9"/>
    <n v="281.98"/>
    <n v="170023.26"/>
    <m/>
    <m/>
    <m/>
    <m/>
    <m/>
    <m/>
    <m/>
    <m/>
    <m/>
    <m/>
    <n v="1307"/>
    <n v="13720"/>
    <n v="22.87"/>
    <n v="26.14"/>
  </r>
  <r>
    <x v="8"/>
    <x v="8"/>
    <x v="11"/>
    <x v="6"/>
    <x v="7"/>
    <x v="4"/>
    <m/>
    <m/>
    <m/>
    <m/>
    <n v="0"/>
    <m/>
    <m/>
    <m/>
    <m/>
    <m/>
    <m/>
    <m/>
    <m/>
    <m/>
    <m/>
    <m/>
    <m/>
    <m/>
    <m/>
    <n v="0"/>
    <m/>
    <m/>
    <n v="0"/>
  </r>
  <r>
    <x v="158"/>
    <x v="158"/>
    <x v="0"/>
    <x v="4"/>
    <x v="21"/>
    <x v="2561"/>
    <n v="1288"/>
    <n v="4.47"/>
    <n v="273.42"/>
    <n v="6102.66"/>
    <n v="1413"/>
    <n v="3358"/>
    <n v="11.66"/>
    <n v="58.88"/>
    <n v="17039.79"/>
    <m/>
    <m/>
    <m/>
    <m/>
    <m/>
    <m/>
    <m/>
    <m/>
    <m/>
    <m/>
    <n v="111434"/>
    <n v="14367"/>
    <n v="49.89"/>
    <n v="4643.08"/>
  </r>
  <r>
    <x v="65"/>
    <x v="65"/>
    <x v="14"/>
    <x v="7"/>
    <x v="10"/>
    <x v="2562"/>
    <n v="130908"/>
    <n v="147.41999999999999"/>
    <n v="12077.84"/>
    <n v="831196.8"/>
    <n v="0"/>
    <m/>
    <m/>
    <m/>
    <m/>
    <m/>
    <m/>
    <m/>
    <m/>
    <m/>
    <m/>
    <m/>
    <m/>
    <m/>
    <m/>
    <n v="3611"/>
    <n v="15505"/>
    <n v="17.46"/>
    <n v="48.8"/>
  </r>
  <r>
    <x v="85"/>
    <x v="85"/>
    <x v="14"/>
    <x v="1"/>
    <x v="1"/>
    <x v="2563"/>
    <n v="1144"/>
    <n v="15.89"/>
    <n v="898"/>
    <n v="5010.84"/>
    <n v="1648.88"/>
    <n v="1335"/>
    <n v="18.54"/>
    <n v="274.81"/>
    <n v="19884.39"/>
    <m/>
    <m/>
    <m/>
    <m/>
    <m/>
    <m/>
    <m/>
    <m/>
    <m/>
    <m/>
    <n v="528"/>
    <n v="8512"/>
    <n v="118.22"/>
    <n v="88"/>
  </r>
  <r>
    <x v="193"/>
    <x v="193"/>
    <x v="15"/>
    <x v="2"/>
    <x v="38"/>
    <x v="2564"/>
    <n v="56969"/>
    <n v="84.78"/>
    <n v="7310"/>
    <n v="380704.8"/>
    <n v="0"/>
    <m/>
    <m/>
    <m/>
    <m/>
    <m/>
    <m/>
    <m/>
    <m/>
    <m/>
    <m/>
    <m/>
    <m/>
    <m/>
    <m/>
    <n v="0"/>
    <m/>
    <m/>
    <n v="0"/>
  </r>
  <r>
    <x v="9"/>
    <x v="9"/>
    <x v="2"/>
    <x v="4"/>
    <x v="8"/>
    <x v="2565"/>
    <n v="5540"/>
    <n v="2.15"/>
    <n v="577.04999999999995"/>
    <n v="115381.38"/>
    <n v="126725"/>
    <n v="217089"/>
    <n v="84.14"/>
    <n v="589.41999999999996"/>
    <n v="1528214.79"/>
    <m/>
    <m/>
    <m/>
    <m/>
    <m/>
    <m/>
    <m/>
    <m/>
    <m/>
    <m/>
    <n v="17904.310000000001"/>
    <n v="87804"/>
    <n v="34.03"/>
    <n v="83.28"/>
  </r>
  <r>
    <x v="103"/>
    <x v="103"/>
    <x v="14"/>
    <x v="28"/>
    <x v="16"/>
    <x v="0"/>
    <n v="0"/>
    <n v="0"/>
    <n v="0"/>
    <n v="0"/>
    <n v="0"/>
    <n v="0"/>
    <n v="0"/>
    <m/>
    <m/>
    <m/>
    <m/>
    <m/>
    <m/>
    <m/>
    <m/>
    <m/>
    <m/>
    <m/>
    <m/>
    <n v="0"/>
    <m/>
    <m/>
    <n v="0"/>
  </r>
  <r>
    <x v="70"/>
    <x v="70"/>
    <x v="1"/>
    <x v="1"/>
    <x v="83"/>
    <x v="2566"/>
    <n v="3680"/>
    <n v="27.88"/>
    <n v="2625.91"/>
    <n v="26863.05"/>
    <n v="0"/>
    <m/>
    <m/>
    <m/>
    <m/>
    <m/>
    <m/>
    <m/>
    <m/>
    <m/>
    <m/>
    <m/>
    <m/>
    <m/>
    <m/>
    <n v="1721.74"/>
    <n v="3366"/>
    <n v="25.5"/>
    <n v="156.52000000000001"/>
  </r>
  <r>
    <x v="81"/>
    <x v="81"/>
    <x v="1"/>
    <x v="0"/>
    <x v="42"/>
    <x v="2567"/>
    <n v="9188"/>
    <n v="25.52"/>
    <n v="2949.33"/>
    <n v="82286.399999999994"/>
    <n v="8881.67"/>
    <n v="9627"/>
    <n v="26.74"/>
    <n v="296.06"/>
    <n v="107106.7"/>
    <m/>
    <m/>
    <m/>
    <m/>
    <m/>
    <m/>
    <m/>
    <m/>
    <m/>
    <m/>
    <n v="80"/>
    <n v="3506"/>
    <n v="9.74"/>
    <n v="2.67"/>
  </r>
  <r>
    <x v="92"/>
    <x v="92"/>
    <x v="8"/>
    <x v="2"/>
    <x v="5"/>
    <x v="2568"/>
    <n v="117435"/>
    <n v="122.33"/>
    <n v="8406.86"/>
    <n v="625470.56999999995"/>
    <n v="0"/>
    <m/>
    <m/>
    <m/>
    <m/>
    <m/>
    <m/>
    <m/>
    <m/>
    <m/>
    <m/>
    <m/>
    <m/>
    <m/>
    <m/>
    <n v="1712.45"/>
    <n v="8336"/>
    <n v="8.68"/>
    <n v="21.41"/>
  </r>
  <r>
    <x v="126"/>
    <x v="126"/>
    <x v="8"/>
    <x v="2"/>
    <x v="20"/>
    <x v="2569"/>
    <n v="79956"/>
    <n v="111.05"/>
    <n v="9669.33"/>
    <n v="539548.80000000005"/>
    <n v="0"/>
    <m/>
    <m/>
    <m/>
    <m/>
    <m/>
    <m/>
    <m/>
    <m/>
    <m/>
    <m/>
    <m/>
    <m/>
    <m/>
    <m/>
    <n v="1203.1300000000001"/>
    <n v="8980"/>
    <n v="12.47"/>
    <n v="20.05"/>
  </r>
  <r>
    <x v="76"/>
    <x v="76"/>
    <x v="8"/>
    <x v="0"/>
    <x v="9"/>
    <x v="2570"/>
    <n v="28329"/>
    <n v="59.02"/>
    <n v="3395.7"/>
    <n v="126320.04"/>
    <n v="17720.66"/>
    <n v="19392"/>
    <n v="40.4"/>
    <n v="443.02"/>
    <n v="213698.75"/>
    <m/>
    <m/>
    <m/>
    <m/>
    <m/>
    <m/>
    <m/>
    <m/>
    <m/>
    <m/>
    <n v="252717"/>
    <n v="18925"/>
    <n v="39.43"/>
    <n v="6317.93"/>
  </r>
  <r>
    <x v="77"/>
    <x v="77"/>
    <x v="4"/>
    <x v="5"/>
    <x v="20"/>
    <x v="2571"/>
    <n v="85938"/>
    <n v="119.36"/>
    <n v="8437.33"/>
    <n v="470803.20000000001"/>
    <n v="0"/>
    <m/>
    <m/>
    <m/>
    <m/>
    <m/>
    <m/>
    <m/>
    <m/>
    <m/>
    <m/>
    <m/>
    <m/>
    <m/>
    <m/>
    <n v="930.42"/>
    <n v="13735"/>
    <n v="19.079999999999998"/>
    <n v="15.51"/>
  </r>
  <r>
    <x v="171"/>
    <x v="171"/>
    <x v="15"/>
    <x v="1"/>
    <x v="83"/>
    <x v="2572"/>
    <n v="492"/>
    <n v="3.73"/>
    <n v="153.63999999999999"/>
    <n v="1571.7"/>
    <n v="0"/>
    <m/>
    <m/>
    <m/>
    <m/>
    <m/>
    <m/>
    <m/>
    <m/>
    <m/>
    <m/>
    <m/>
    <m/>
    <m/>
    <m/>
    <n v="513.62"/>
    <n v="2652"/>
    <n v="20.09"/>
    <n v="46.69"/>
  </r>
  <r>
    <x v="150"/>
    <x v="150"/>
    <x v="13"/>
    <x v="7"/>
    <x v="17"/>
    <x v="2573"/>
    <n v="65528"/>
    <n v="109.21"/>
    <n v="7276.8"/>
    <n v="338371.2"/>
    <n v="0"/>
    <m/>
    <m/>
    <m/>
    <m/>
    <m/>
    <m/>
    <m/>
    <m/>
    <m/>
    <m/>
    <m/>
    <m/>
    <m/>
    <m/>
    <n v="100100"/>
    <n v="10893"/>
    <n v="18.16"/>
    <n v="2002"/>
  </r>
  <r>
    <x v="63"/>
    <x v="63"/>
    <x v="8"/>
    <x v="4"/>
    <x v="40"/>
    <x v="2574"/>
    <n v="101375"/>
    <n v="120.68"/>
    <n v="6803.7"/>
    <n v="442920.87"/>
    <n v="49862.27"/>
    <n v="80845"/>
    <n v="96.24"/>
    <n v="712.32"/>
    <n v="601304.06999999995"/>
    <m/>
    <m/>
    <m/>
    <m/>
    <m/>
    <m/>
    <m/>
    <m/>
    <m/>
    <m/>
    <n v="192708"/>
    <n v="94721"/>
    <n v="112.76"/>
    <n v="2752.97"/>
  </r>
  <r>
    <x v="81"/>
    <x v="81"/>
    <x v="8"/>
    <x v="12"/>
    <x v="7"/>
    <x v="2575"/>
    <n v="3816"/>
    <n v="159"/>
    <n v="10644.5"/>
    <n v="19798.77"/>
    <n v="2205.63"/>
    <n v="2946"/>
    <n v="122.75"/>
    <n v="1102.81"/>
    <n v="26598.3"/>
    <m/>
    <m/>
    <m/>
    <m/>
    <m/>
    <m/>
    <m/>
    <m/>
    <m/>
    <m/>
    <n v="4993"/>
    <n v="691"/>
    <n v="28.79"/>
    <n v="2496.5"/>
  </r>
  <r>
    <x v="196"/>
    <x v="196"/>
    <x v="9"/>
    <x v="2"/>
    <x v="9"/>
    <x v="2576"/>
    <n v="15065"/>
    <n v="31.39"/>
    <n v="1796.7"/>
    <n v="66837.240000000005"/>
    <n v="0"/>
    <m/>
    <m/>
    <m/>
    <m/>
    <m/>
    <m/>
    <m/>
    <m/>
    <m/>
    <n v="6243"/>
    <n v="24474"/>
    <n v="50.99"/>
    <n v="156"/>
    <n v="139743.31"/>
    <n v="74.900000000000006"/>
    <n v="2932"/>
    <n v="6.11"/>
    <n v="1.87"/>
  </r>
  <r>
    <x v="98"/>
    <x v="98"/>
    <x v="6"/>
    <x v="21"/>
    <x v="123"/>
    <x v="4"/>
    <n v="0"/>
    <n v="0"/>
    <m/>
    <m/>
    <n v="0"/>
    <n v="0"/>
    <n v="0"/>
    <m/>
    <m/>
    <m/>
    <m/>
    <m/>
    <m/>
    <m/>
    <m/>
    <m/>
    <m/>
    <m/>
    <m/>
    <n v="0"/>
    <m/>
    <m/>
    <n v="0"/>
  </r>
  <r>
    <x v="159"/>
    <x v="159"/>
    <x v="4"/>
    <x v="12"/>
    <x v="6"/>
    <x v="4"/>
    <m/>
    <m/>
    <m/>
    <m/>
    <n v="0"/>
    <m/>
    <m/>
    <m/>
    <m/>
    <m/>
    <m/>
    <m/>
    <m/>
    <m/>
    <m/>
    <m/>
    <m/>
    <m/>
    <m/>
    <n v="0"/>
    <m/>
    <m/>
    <n v="0"/>
  </r>
  <r>
    <x v="104"/>
    <x v="104"/>
    <x v="13"/>
    <x v="2"/>
    <x v="54"/>
    <x v="2577"/>
    <n v="18004"/>
    <n v="51.74"/>
    <n v="3820.76"/>
    <n v="103045.86"/>
    <n v="0"/>
    <m/>
    <m/>
    <m/>
    <m/>
    <m/>
    <m/>
    <m/>
    <m/>
    <m/>
    <n v="6841"/>
    <n v="12742"/>
    <n v="36.61"/>
    <n v="235"/>
    <n v="153128.94"/>
    <n v="56922"/>
    <n v="9274"/>
    <n v="26.65"/>
    <n v="1962.83"/>
  </r>
  <r>
    <x v="131"/>
    <x v="131"/>
    <x v="1"/>
    <x v="6"/>
    <x v="51"/>
    <x v="4"/>
    <m/>
    <m/>
    <m/>
    <m/>
    <n v="0"/>
    <m/>
    <m/>
    <m/>
    <m/>
    <m/>
    <m/>
    <m/>
    <m/>
    <m/>
    <m/>
    <m/>
    <m/>
    <m/>
    <m/>
    <n v="132"/>
    <n v="1270"/>
    <n v="105.83"/>
    <n v="132"/>
  </r>
  <r>
    <x v="225"/>
    <x v="225"/>
    <x v="7"/>
    <x v="2"/>
    <x v="29"/>
    <x v="2578"/>
    <n v="27041"/>
    <n v="43.33"/>
    <n v="4786.1499999999996"/>
    <n v="231458.4"/>
    <n v="0"/>
    <m/>
    <m/>
    <m/>
    <m/>
    <m/>
    <m/>
    <m/>
    <m/>
    <m/>
    <m/>
    <m/>
    <m/>
    <m/>
    <m/>
    <n v="856.89"/>
    <n v="5132"/>
    <n v="8.2200000000000006"/>
    <n v="16.48"/>
  </r>
  <r>
    <x v="62"/>
    <x v="62"/>
    <x v="12"/>
    <x v="24"/>
    <x v="78"/>
    <x v="2579"/>
    <n v="30290"/>
    <n v="44.28"/>
    <n v="4720.93"/>
    <n v="250256.49"/>
    <n v="20894"/>
    <n v="29038"/>
    <n v="42.45"/>
    <n v="366.56"/>
    <n v="251967.01"/>
    <m/>
    <m/>
    <m/>
    <m/>
    <m/>
    <m/>
    <m/>
    <m/>
    <m/>
    <m/>
    <n v="955"/>
    <n v="4428"/>
    <n v="6.47"/>
    <n v="16.75"/>
  </r>
  <r>
    <x v="26"/>
    <x v="26"/>
    <x v="5"/>
    <x v="2"/>
    <x v="69"/>
    <x v="2471"/>
    <n v="34133"/>
    <n v="49.04"/>
    <n v="3537.93"/>
    <n v="190836"/>
    <n v="26316.2"/>
    <n v="30756"/>
    <n v="44.19"/>
    <n v="453.73"/>
    <n v="317354.92"/>
    <m/>
    <m/>
    <m/>
    <m/>
    <m/>
    <m/>
    <m/>
    <m/>
    <m/>
    <m/>
    <n v="2114.83"/>
    <n v="11972"/>
    <n v="17.2"/>
    <n v="36.46"/>
  </r>
  <r>
    <x v="81"/>
    <x v="81"/>
    <x v="7"/>
    <x v="5"/>
    <x v="17"/>
    <x v="2580"/>
    <n v="17899"/>
    <n v="29.83"/>
    <n v="4382.9799999999996"/>
    <n v="203808.57"/>
    <n v="0"/>
    <m/>
    <m/>
    <m/>
    <m/>
    <m/>
    <m/>
    <m/>
    <m/>
    <m/>
    <m/>
    <m/>
    <m/>
    <m/>
    <m/>
    <n v="725"/>
    <n v="3927"/>
    <n v="6.55"/>
    <n v="14.5"/>
  </r>
  <r>
    <x v="90"/>
    <x v="90"/>
    <x v="7"/>
    <x v="2"/>
    <x v="2"/>
    <x v="2581"/>
    <n v="29555"/>
    <n v="38.479999999999997"/>
    <n v="4800"/>
    <n v="285696"/>
    <n v="0"/>
    <m/>
    <m/>
    <m/>
    <m/>
    <m/>
    <m/>
    <m/>
    <m/>
    <m/>
    <m/>
    <m/>
    <m/>
    <m/>
    <m/>
    <n v="0"/>
    <m/>
    <m/>
    <n v="0"/>
  </r>
  <r>
    <x v="33"/>
    <x v="33"/>
    <x v="11"/>
    <x v="12"/>
    <x v="6"/>
    <x v="2582"/>
    <n v="3161"/>
    <n v="32.93"/>
    <n v="2938.38"/>
    <n v="21861.51"/>
    <n v="251.21"/>
    <n v="436"/>
    <n v="4.54"/>
    <n v="31.4"/>
    <n v="3029.45"/>
    <m/>
    <m/>
    <m/>
    <m/>
    <m/>
    <m/>
    <m/>
    <m/>
    <m/>
    <m/>
    <n v="53070"/>
    <n v="6791"/>
    <n v="70.739999999999995"/>
    <n v="6633.75"/>
  </r>
  <r>
    <x v="23"/>
    <x v="23"/>
    <x v="14"/>
    <x v="1"/>
    <x v="34"/>
    <x v="2583"/>
    <n v="9124"/>
    <n v="21.72"/>
    <n v="1372.09"/>
    <n v="44661.39"/>
    <n v="7531.52"/>
    <n v="10414"/>
    <n v="24.8"/>
    <n v="215.19"/>
    <n v="90824.89"/>
    <m/>
    <m/>
    <m/>
    <m/>
    <m/>
    <m/>
    <m/>
    <m/>
    <m/>
    <m/>
    <n v="3640"/>
    <n v="35707"/>
    <n v="85.02"/>
    <n v="104"/>
  </r>
  <r>
    <x v="47"/>
    <x v="47"/>
    <x v="4"/>
    <x v="4"/>
    <x v="29"/>
    <x v="2584"/>
    <n v="634"/>
    <n v="1.02"/>
    <n v="39.92"/>
    <n v="1930.68"/>
    <n v="512.12"/>
    <n v="837"/>
    <n v="1.34"/>
    <n v="9.85"/>
    <n v="6175.86"/>
    <m/>
    <m/>
    <m/>
    <m/>
    <m/>
    <m/>
    <m/>
    <m/>
    <m/>
    <m/>
    <n v="3554"/>
    <n v="38594"/>
    <n v="61.85"/>
    <n v="68.349999999999994"/>
  </r>
  <r>
    <x v="33"/>
    <x v="33"/>
    <x v="0"/>
    <x v="2"/>
    <x v="42"/>
    <x v="2585"/>
    <n v="21730"/>
    <n v="60.36"/>
    <n v="4697.3999999999996"/>
    <n v="131057.46"/>
    <n v="23261.88"/>
    <n v="30088"/>
    <n v="83.58"/>
    <m/>
    <m/>
    <m/>
    <m/>
    <m/>
    <m/>
    <m/>
    <m/>
    <m/>
    <m/>
    <m/>
    <m/>
    <n v="0"/>
    <m/>
    <m/>
    <n v="0"/>
  </r>
  <r>
    <x v="0"/>
    <x v="0"/>
    <x v="3"/>
    <x v="11"/>
    <x v="72"/>
    <x v="2586"/>
    <n v="167370"/>
    <n v="71.16"/>
    <n v="6117.96"/>
    <n v="1115181.6000000001"/>
    <n v="181279"/>
    <n v="357967"/>
    <n v="152.19999999999999"/>
    <n v="924.89"/>
    <n v="2186097.84"/>
    <m/>
    <m/>
    <m/>
    <m/>
    <m/>
    <m/>
    <m/>
    <m/>
    <m/>
    <m/>
    <n v="28000"/>
    <n v="129018"/>
    <n v="54.85"/>
    <n v="142.86000000000001"/>
  </r>
  <r>
    <x v="27"/>
    <x v="27"/>
    <x v="4"/>
    <x v="2"/>
    <x v="21"/>
    <x v="2587"/>
    <n v="4247"/>
    <n v="14.75"/>
    <n v="1027.67"/>
    <n v="22937.52"/>
    <n v="10587.78"/>
    <n v="13115"/>
    <n v="45.54"/>
    <m/>
    <m/>
    <m/>
    <m/>
    <m/>
    <m/>
    <m/>
    <m/>
    <m/>
    <m/>
    <m/>
    <m/>
    <n v="135.35"/>
    <n v="1151"/>
    <n v="4"/>
    <n v="5.64"/>
  </r>
  <r>
    <x v="86"/>
    <x v="86"/>
    <x v="0"/>
    <x v="2"/>
    <x v="38"/>
    <x v="2588"/>
    <n v="75848"/>
    <n v="112.87"/>
    <n v="8822.89"/>
    <n v="459496.26"/>
    <n v="0"/>
    <m/>
    <m/>
    <m/>
    <m/>
    <m/>
    <m/>
    <m/>
    <m/>
    <m/>
    <m/>
    <m/>
    <m/>
    <m/>
    <m/>
    <n v="161.09"/>
    <n v="14174"/>
    <n v="21.09"/>
    <n v="2.88"/>
  </r>
  <r>
    <x v="136"/>
    <x v="136"/>
    <x v="11"/>
    <x v="2"/>
    <x v="17"/>
    <x v="2589"/>
    <n v="22334"/>
    <n v="37.22"/>
    <n v="2866.38"/>
    <n v="133286.67000000001"/>
    <n v="22588.75"/>
    <n v="28056"/>
    <n v="46.76"/>
    <n v="451.77"/>
    <n v="272404.5"/>
    <m/>
    <m/>
    <m/>
    <m/>
    <m/>
    <m/>
    <m/>
    <m/>
    <m/>
    <m/>
    <n v="132600"/>
    <n v="11547"/>
    <n v="19.25"/>
    <n v="2652"/>
  </r>
  <r>
    <x v="124"/>
    <x v="124"/>
    <x v="1"/>
    <x v="6"/>
    <x v="28"/>
    <x v="2590"/>
    <n v="13"/>
    <n v="0.09"/>
    <n v="1.17"/>
    <n v="13.02"/>
    <n v="0"/>
    <m/>
    <m/>
    <m/>
    <m/>
    <m/>
    <m/>
    <m/>
    <m/>
    <m/>
    <m/>
    <m/>
    <m/>
    <m/>
    <m/>
    <n v="53630"/>
    <n v="7349"/>
    <n v="51.03"/>
    <n v="4469.17"/>
  </r>
  <r>
    <x v="21"/>
    <x v="21"/>
    <x v="15"/>
    <x v="0"/>
    <x v="77"/>
    <x v="2591"/>
    <n v="187660"/>
    <n v="139.63"/>
    <n v="12517.86"/>
    <n v="1303860"/>
    <n v="0"/>
    <m/>
    <m/>
    <m/>
    <m/>
    <m/>
    <m/>
    <m/>
    <m/>
    <m/>
    <m/>
    <m/>
    <m/>
    <m/>
    <m/>
    <n v="1015.97"/>
    <n v="31135"/>
    <n v="23.17"/>
    <n v="9.07"/>
  </r>
  <r>
    <x v="28"/>
    <x v="28"/>
    <x v="0"/>
    <x v="5"/>
    <x v="89"/>
    <x v="2592"/>
    <n v="60998"/>
    <n v="47.07"/>
    <n v="3310.87"/>
    <n v="332543.82"/>
    <n v="44240.54"/>
    <n v="59377"/>
    <n v="45.82"/>
    <n v="409.63"/>
    <n v="533509.98"/>
    <m/>
    <m/>
    <m/>
    <m/>
    <m/>
    <m/>
    <m/>
    <m/>
    <m/>
    <m/>
    <n v="238800"/>
    <n v="21468"/>
    <n v="16.559999999999999"/>
    <n v="2211.11"/>
  </r>
  <r>
    <x v="185"/>
    <x v="185"/>
    <x v="14"/>
    <x v="2"/>
    <x v="9"/>
    <x v="2593"/>
    <n v="6860"/>
    <n v="14.29"/>
    <n v="1021.48"/>
    <n v="37998.870000000003"/>
    <n v="22019.03"/>
    <n v="29693"/>
    <n v="61.86"/>
    <n v="550.48"/>
    <n v="265534.07"/>
    <m/>
    <m/>
    <m/>
    <m/>
    <m/>
    <m/>
    <m/>
    <m/>
    <m/>
    <m/>
    <n v="143500"/>
    <n v="8935"/>
    <n v="18.61"/>
    <n v="3587.5"/>
  </r>
  <r>
    <x v="140"/>
    <x v="140"/>
    <x v="2"/>
    <x v="4"/>
    <x v="38"/>
    <x v="2594"/>
    <n v="54994"/>
    <n v="81.84"/>
    <n v="7145.71"/>
    <n v="372148.8"/>
    <n v="128201.75"/>
    <n v="58955"/>
    <n v="87.73"/>
    <n v="2289.3200000000002"/>
    <n v="1546023.31"/>
    <m/>
    <m/>
    <m/>
    <m/>
    <m/>
    <m/>
    <m/>
    <m/>
    <m/>
    <m/>
    <n v="529420"/>
    <n v="28522"/>
    <n v="42.44"/>
    <n v="9453.93"/>
  </r>
  <r>
    <x v="32"/>
    <x v="32"/>
    <x v="2"/>
    <x v="2"/>
    <x v="71"/>
    <x v="4"/>
    <m/>
    <m/>
    <m/>
    <m/>
    <n v="0"/>
    <m/>
    <m/>
    <m/>
    <m/>
    <m/>
    <m/>
    <m/>
    <m/>
    <m/>
    <m/>
    <m/>
    <m/>
    <m/>
    <m/>
    <n v="0"/>
    <m/>
    <m/>
    <n v="0"/>
  </r>
  <r>
    <x v="12"/>
    <x v="12"/>
    <x v="7"/>
    <x v="5"/>
    <x v="15"/>
    <x v="2595"/>
    <n v="5749"/>
    <n v="13.31"/>
    <n v="1025.33"/>
    <n v="34328.160000000003"/>
    <n v="4782.74"/>
    <n v="5448"/>
    <n v="12.61"/>
    <n v="132.85"/>
    <n v="57676.44"/>
    <m/>
    <m/>
    <m/>
    <m/>
    <m/>
    <m/>
    <m/>
    <m/>
    <m/>
    <m/>
    <n v="238"/>
    <n v="4259"/>
    <n v="9.86"/>
    <n v="6.61"/>
  </r>
  <r>
    <x v="3"/>
    <x v="3"/>
    <x v="0"/>
    <x v="4"/>
    <x v="20"/>
    <x v="2596"/>
    <n v="6010"/>
    <n v="8.35"/>
    <n v="530.72"/>
    <n v="29613.99"/>
    <n v="113.48"/>
    <n v="394"/>
    <n v="0.55000000000000004"/>
    <n v="1.89"/>
    <n v="1368.51"/>
    <m/>
    <m/>
    <m/>
    <m/>
    <m/>
    <m/>
    <m/>
    <m/>
    <m/>
    <m/>
    <n v="473936"/>
    <n v="24567"/>
    <n v="34.119999999999997"/>
    <n v="7898.93"/>
  </r>
  <r>
    <x v="159"/>
    <x v="159"/>
    <x v="13"/>
    <x v="2"/>
    <x v="136"/>
    <x v="2597"/>
    <n v="139539"/>
    <n v="118.66"/>
    <n v="9988.2900000000009"/>
    <n v="910332.36"/>
    <n v="0"/>
    <m/>
    <m/>
    <m/>
    <m/>
    <m/>
    <m/>
    <m/>
    <m/>
    <m/>
    <m/>
    <m/>
    <m/>
    <m/>
    <m/>
    <n v="178747"/>
    <n v="31353"/>
    <n v="26.66"/>
    <n v="1823.95"/>
  </r>
  <r>
    <x v="104"/>
    <x v="104"/>
    <x v="5"/>
    <x v="4"/>
    <x v="12"/>
    <x v="4"/>
    <m/>
    <m/>
    <m/>
    <m/>
    <n v="0"/>
    <m/>
    <m/>
    <m/>
    <m/>
    <m/>
    <m/>
    <m/>
    <m/>
    <m/>
    <m/>
    <m/>
    <m/>
    <m/>
    <m/>
    <n v="115059"/>
    <n v="18379"/>
    <n v="109.4"/>
    <n v="8218.5"/>
  </r>
  <r>
    <x v="44"/>
    <x v="44"/>
    <x v="1"/>
    <x v="1"/>
    <x v="6"/>
    <x v="2598"/>
    <n v="157"/>
    <n v="1.64"/>
    <n v="102.38"/>
    <n v="761.67"/>
    <n v="789.52"/>
    <n v="1094"/>
    <n v="11.4"/>
    <n v="98.69"/>
    <n v="9521.1200000000008"/>
    <m/>
    <m/>
    <m/>
    <m/>
    <m/>
    <m/>
    <m/>
    <m/>
    <m/>
    <m/>
    <n v="838"/>
    <n v="5135"/>
    <n v="53.49"/>
    <n v="104.75"/>
  </r>
  <r>
    <x v="0"/>
    <x v="0"/>
    <x v="9"/>
    <x v="5"/>
    <x v="91"/>
    <x v="2599"/>
    <n v="30878"/>
    <n v="47.65"/>
    <n v="3951.85"/>
    <n v="198462"/>
    <n v="15980"/>
    <n v="27139"/>
    <n v="41.88"/>
    <n v="295.93"/>
    <n v="192707.61"/>
    <m/>
    <m/>
    <m/>
    <m/>
    <m/>
    <m/>
    <m/>
    <m/>
    <m/>
    <m/>
    <n v="2400"/>
    <n v="11479"/>
    <n v="17.71"/>
    <n v="44.44"/>
  </r>
  <r>
    <x v="29"/>
    <x v="29"/>
    <x v="0"/>
    <x v="7"/>
    <x v="40"/>
    <x v="2600"/>
    <n v="3185"/>
    <n v="3.79"/>
    <n v="279.56"/>
    <n v="18199.169999999998"/>
    <n v="582.92999999999995"/>
    <n v="7952"/>
    <n v="9.4700000000000006"/>
    <m/>
    <m/>
    <m/>
    <m/>
    <m/>
    <m/>
    <m/>
    <m/>
    <m/>
    <m/>
    <m/>
    <m/>
    <n v="203"/>
    <n v="1986"/>
    <n v="2.36"/>
    <n v="2.9"/>
  </r>
  <r>
    <x v="133"/>
    <x v="133"/>
    <x v="6"/>
    <x v="7"/>
    <x v="2"/>
    <x v="2601"/>
    <n v="87038"/>
    <n v="113.33"/>
    <n v="9340.6299999999992"/>
    <n v="555954"/>
    <n v="0"/>
    <m/>
    <m/>
    <m/>
    <m/>
    <m/>
    <m/>
    <m/>
    <m/>
    <m/>
    <m/>
    <m/>
    <m/>
    <m/>
    <m/>
    <n v="152.53"/>
    <n v="27866"/>
    <n v="36.28"/>
    <n v="2.38"/>
  </r>
  <r>
    <x v="123"/>
    <x v="123"/>
    <x v="9"/>
    <x v="2"/>
    <x v="30"/>
    <x v="2602"/>
    <n v="53496"/>
    <n v="92.88"/>
    <n v="7209.17"/>
    <n v="321817.2"/>
    <n v="0"/>
    <m/>
    <m/>
    <m/>
    <m/>
    <n v="0"/>
    <n v="240"/>
    <n v="0.42"/>
    <n v="0"/>
    <n v="0"/>
    <m/>
    <m/>
    <m/>
    <m/>
    <m/>
    <n v="3670"/>
    <n v="4251"/>
    <n v="7.38"/>
    <n v="76.459999999999994"/>
  </r>
  <r>
    <x v="22"/>
    <x v="22"/>
    <x v="2"/>
    <x v="5"/>
    <x v="2"/>
    <x v="2603"/>
    <n v="21805"/>
    <n v="28.39"/>
    <n v="2902.81"/>
    <n v="172775.4"/>
    <n v="23825.41"/>
    <n v="35494"/>
    <n v="46.22"/>
    <n v="372.27"/>
    <n v="287317.78999999998"/>
    <m/>
    <m/>
    <m/>
    <m/>
    <m/>
    <m/>
    <m/>
    <m/>
    <m/>
    <m/>
    <n v="237.89"/>
    <n v="12996"/>
    <n v="16.920000000000002"/>
    <n v="3.72"/>
  </r>
  <r>
    <x v="89"/>
    <x v="89"/>
    <x v="15"/>
    <x v="2"/>
    <x v="24"/>
    <x v="2604"/>
    <n v="70128"/>
    <n v="40.58"/>
    <n v="4097.42"/>
    <n v="548726.97"/>
    <n v="80430.649999999994"/>
    <n v="94786"/>
    <n v="54.85"/>
    <n v="558.54999999999995"/>
    <n v="969937.34"/>
    <m/>
    <m/>
    <m/>
    <m/>
    <m/>
    <m/>
    <m/>
    <m/>
    <m/>
    <m/>
    <n v="3945"/>
    <n v="50925"/>
    <n v="29.47"/>
    <n v="27.4"/>
  </r>
  <r>
    <x v="46"/>
    <x v="46"/>
    <x v="13"/>
    <x v="4"/>
    <x v="3"/>
    <x v="2605"/>
    <n v="7993"/>
    <n v="9.25"/>
    <n v="389.25"/>
    <n v="26064.18"/>
    <n v="1487.88"/>
    <n v="2340"/>
    <n v="2.71"/>
    <n v="20.66"/>
    <n v="17942.740000000002"/>
    <m/>
    <m/>
    <m/>
    <m/>
    <m/>
    <m/>
    <m/>
    <m/>
    <m/>
    <m/>
    <n v="4289"/>
    <n v="34331"/>
    <n v="39.729999999999997"/>
    <n v="59.57"/>
  </r>
  <r>
    <x v="55"/>
    <x v="55"/>
    <x v="1"/>
    <x v="2"/>
    <x v="5"/>
    <x v="2606"/>
    <n v="70177"/>
    <n v="73.099999999999994"/>
    <n v="7564.48"/>
    <n v="562796.93999999994"/>
    <n v="0"/>
    <m/>
    <m/>
    <m/>
    <m/>
    <m/>
    <m/>
    <m/>
    <m/>
    <m/>
    <m/>
    <m/>
    <m/>
    <m/>
    <m/>
    <n v="46.08"/>
    <n v="445889"/>
    <n v="464.47"/>
    <n v="0.57999999999999996"/>
  </r>
  <r>
    <x v="52"/>
    <x v="52"/>
    <x v="12"/>
    <x v="3"/>
    <x v="69"/>
    <x v="2607"/>
    <n v="72960"/>
    <n v="104.83"/>
    <n v="6379.41"/>
    <n v="344105.58"/>
    <n v="47531.519999999997"/>
    <n v="77089"/>
    <n v="110.76"/>
    <n v="819.51"/>
    <n v="573196.89"/>
    <m/>
    <m/>
    <m/>
    <m/>
    <m/>
    <m/>
    <m/>
    <m/>
    <m/>
    <m/>
    <n v="7973"/>
    <n v="46610"/>
    <n v="66.97"/>
    <n v="137.47"/>
  </r>
  <r>
    <x v="87"/>
    <x v="87"/>
    <x v="15"/>
    <x v="16"/>
    <x v="57"/>
    <x v="2608"/>
    <n v="39256"/>
    <n v="77.89"/>
    <n v="6805.79"/>
    <n v="265833.99"/>
    <n v="18092.14"/>
    <n v="21393"/>
    <n v="42.45"/>
    <n v="430.77"/>
    <n v="218178.59"/>
    <m/>
    <m/>
    <m/>
    <m/>
    <m/>
    <m/>
    <m/>
    <m/>
    <m/>
    <m/>
    <n v="1945"/>
    <n v="16821"/>
    <n v="33.380000000000003"/>
    <n v="46.31"/>
  </r>
  <r>
    <x v="145"/>
    <x v="145"/>
    <x v="6"/>
    <x v="7"/>
    <x v="22"/>
    <x v="2609"/>
    <n v="14094"/>
    <n v="46.98"/>
    <n v="3499.8"/>
    <n v="81370.350000000006"/>
    <n v="8722"/>
    <n v="13963"/>
    <n v="46.54"/>
    <m/>
    <m/>
    <m/>
    <m/>
    <m/>
    <m/>
    <m/>
    <m/>
    <m/>
    <m/>
    <m/>
    <m/>
    <n v="86.89"/>
    <n v="4520"/>
    <n v="15.07"/>
    <n v="3.48"/>
  </r>
  <r>
    <x v="117"/>
    <x v="117"/>
    <x v="14"/>
    <x v="2"/>
    <x v="2"/>
    <x v="2610"/>
    <n v="98444"/>
    <n v="128.18"/>
    <n v="10907.81"/>
    <n v="649233"/>
    <n v="0"/>
    <m/>
    <m/>
    <m/>
    <m/>
    <m/>
    <m/>
    <m/>
    <m/>
    <m/>
    <m/>
    <m/>
    <m/>
    <m/>
    <m/>
    <n v="2113.5"/>
    <n v="4763"/>
    <n v="6.2"/>
    <n v="33.020000000000003"/>
  </r>
  <r>
    <x v="178"/>
    <x v="178"/>
    <x v="5"/>
    <x v="4"/>
    <x v="33"/>
    <x v="2611"/>
    <n v="10086"/>
    <n v="8.41"/>
    <n v="324010.39"/>
    <n v="30132966.27"/>
    <n v="0"/>
    <m/>
    <m/>
    <m/>
    <m/>
    <m/>
    <m/>
    <m/>
    <m/>
    <m/>
    <m/>
    <m/>
    <m/>
    <m/>
    <m/>
    <n v="701765"/>
    <n v="355551"/>
    <n v="296.29000000000002"/>
    <n v="7017.65"/>
  </r>
  <r>
    <x v="62"/>
    <x v="62"/>
    <x v="13"/>
    <x v="27"/>
    <x v="6"/>
    <x v="4"/>
    <m/>
    <m/>
    <m/>
    <m/>
    <n v="0"/>
    <m/>
    <m/>
    <m/>
    <m/>
    <m/>
    <m/>
    <m/>
    <m/>
    <m/>
    <m/>
    <m/>
    <m/>
    <m/>
    <m/>
    <n v="0"/>
    <n v="289"/>
    <n v="3.01"/>
    <n v="0"/>
  </r>
  <r>
    <x v="80"/>
    <x v="80"/>
    <x v="5"/>
    <x v="6"/>
    <x v="16"/>
    <x v="4"/>
    <m/>
    <m/>
    <m/>
    <m/>
    <n v="0"/>
    <m/>
    <m/>
    <m/>
    <m/>
    <m/>
    <m/>
    <m/>
    <m/>
    <m/>
    <m/>
    <m/>
    <m/>
    <m/>
    <m/>
    <n v="20800"/>
    <n v="2368"/>
    <n v="49.33"/>
    <n v="5200"/>
  </r>
  <r>
    <x v="156"/>
    <x v="156"/>
    <x v="9"/>
    <x v="1"/>
    <x v="1"/>
    <x v="4"/>
    <m/>
    <m/>
    <m/>
    <m/>
    <n v="0"/>
    <m/>
    <m/>
    <m/>
    <m/>
    <m/>
    <m/>
    <m/>
    <m/>
    <m/>
    <m/>
    <m/>
    <m/>
    <m/>
    <m/>
    <n v="1101.53"/>
    <n v="3023"/>
    <n v="41.99"/>
    <n v="183.59"/>
  </r>
  <r>
    <x v="93"/>
    <x v="93"/>
    <x v="14"/>
    <x v="2"/>
    <x v="37"/>
    <x v="2612"/>
    <n v="15964"/>
    <n v="41.57"/>
    <n v="3120"/>
    <n v="92851.199999999997"/>
    <n v="24442.29"/>
    <n v="14824"/>
    <n v="38.6"/>
    <n v="763.82"/>
    <n v="294756.90000000002"/>
    <m/>
    <m/>
    <m/>
    <m/>
    <m/>
    <m/>
    <m/>
    <m/>
    <m/>
    <m/>
    <n v="938.44"/>
    <n v="4096"/>
    <n v="10.67"/>
    <n v="29.33"/>
  </r>
  <r>
    <x v="54"/>
    <x v="54"/>
    <x v="14"/>
    <x v="11"/>
    <x v="28"/>
    <x v="4"/>
    <m/>
    <m/>
    <m/>
    <m/>
    <n v="0"/>
    <m/>
    <m/>
    <m/>
    <m/>
    <m/>
    <m/>
    <m/>
    <m/>
    <m/>
    <m/>
    <m/>
    <m/>
    <m/>
    <m/>
    <n v="0"/>
    <m/>
    <m/>
    <n v="0"/>
  </r>
  <r>
    <x v="100"/>
    <x v="100"/>
    <x v="13"/>
    <x v="1"/>
    <x v="11"/>
    <x v="2613"/>
    <n v="1648"/>
    <n v="13.73"/>
    <n v="694.9"/>
    <n v="6462.57"/>
    <n v="0"/>
    <m/>
    <m/>
    <m/>
    <m/>
    <m/>
    <m/>
    <m/>
    <m/>
    <m/>
    <m/>
    <m/>
    <m/>
    <m/>
    <m/>
    <n v="21944"/>
    <n v="2882"/>
    <n v="24.02"/>
    <n v="2194.4"/>
  </r>
  <r>
    <x v="37"/>
    <x v="37"/>
    <x v="14"/>
    <x v="7"/>
    <x v="108"/>
    <x v="2614"/>
    <n v="15972"/>
    <n v="57.87"/>
    <n v="4020.87"/>
    <n v="86006.399999999994"/>
    <n v="6636.28"/>
    <n v="9106"/>
    <n v="32.99"/>
    <n v="288.52999999999997"/>
    <n v="80028.84"/>
    <m/>
    <m/>
    <m/>
    <m/>
    <m/>
    <m/>
    <m/>
    <m/>
    <m/>
    <m/>
    <n v="1075.53"/>
    <n v="6662"/>
    <n v="24.14"/>
    <n v="46.76"/>
  </r>
  <r>
    <x v="25"/>
    <x v="25"/>
    <x v="6"/>
    <x v="7"/>
    <x v="17"/>
    <x v="2615"/>
    <n v="20101"/>
    <n v="33.5"/>
    <n v="3292.8"/>
    <n v="153115.20000000001"/>
    <n v="35464.6"/>
    <n v="49506"/>
    <n v="82.51"/>
    <n v="709.29"/>
    <n v="427678.22"/>
    <m/>
    <m/>
    <m/>
    <m/>
    <m/>
    <m/>
    <m/>
    <m/>
    <m/>
    <m/>
    <n v="1770"/>
    <n v="12566"/>
    <n v="20.94"/>
    <n v="35.4"/>
  </r>
  <r>
    <x v="40"/>
    <x v="40"/>
    <x v="10"/>
    <x v="3"/>
    <x v="28"/>
    <x v="2616"/>
    <n v="888"/>
    <n v="6.17"/>
    <n v="377.83"/>
    <n v="4216.62"/>
    <n v="0"/>
    <m/>
    <m/>
    <m/>
    <m/>
    <m/>
    <m/>
    <m/>
    <m/>
    <m/>
    <m/>
    <m/>
    <m/>
    <m/>
    <m/>
    <n v="98200"/>
    <n v="7713"/>
    <n v="53.56"/>
    <n v="8183.33"/>
  </r>
  <r>
    <x v="95"/>
    <x v="95"/>
    <x v="12"/>
    <x v="5"/>
    <x v="30"/>
    <x v="2617"/>
    <n v="57590"/>
    <n v="99.98"/>
    <n v="9083.83"/>
    <n v="405502.32"/>
    <n v="0"/>
    <m/>
    <m/>
    <m/>
    <m/>
    <m/>
    <m/>
    <m/>
    <m/>
    <m/>
    <m/>
    <m/>
    <m/>
    <m/>
    <m/>
    <n v="152847.99"/>
    <n v="6770"/>
    <n v="11.75"/>
    <n v="3184.33"/>
  </r>
  <r>
    <x v="36"/>
    <x v="36"/>
    <x v="0"/>
    <x v="7"/>
    <x v="20"/>
    <x v="2618"/>
    <n v="127331"/>
    <n v="176.85"/>
    <n v="10154.67"/>
    <n v="566630.40000000002"/>
    <n v="0"/>
    <m/>
    <m/>
    <m/>
    <m/>
    <m/>
    <m/>
    <m/>
    <m/>
    <m/>
    <m/>
    <m/>
    <m/>
    <m/>
    <m/>
    <n v="193.25"/>
    <n v="10499"/>
    <n v="14.58"/>
    <n v="3.22"/>
  </r>
  <r>
    <x v="124"/>
    <x v="124"/>
    <x v="6"/>
    <x v="1"/>
    <x v="28"/>
    <x v="2619"/>
    <n v="1936"/>
    <n v="13.44"/>
    <n v="677.42"/>
    <n v="7559.97"/>
    <n v="0"/>
    <m/>
    <m/>
    <m/>
    <m/>
    <m/>
    <m/>
    <m/>
    <m/>
    <m/>
    <m/>
    <m/>
    <m/>
    <m/>
    <m/>
    <n v="115679"/>
    <n v="15671"/>
    <n v="108.83"/>
    <n v="9639.92"/>
  </r>
  <r>
    <x v="57"/>
    <x v="57"/>
    <x v="10"/>
    <x v="7"/>
    <x v="9"/>
    <x v="2620"/>
    <n v="35239"/>
    <n v="73.41"/>
    <n v="9405.75"/>
    <n v="349893.9"/>
    <n v="0"/>
    <m/>
    <m/>
    <m/>
    <m/>
    <m/>
    <m/>
    <m/>
    <m/>
    <m/>
    <m/>
    <m/>
    <m/>
    <m/>
    <m/>
    <n v="72900"/>
    <n v="6486"/>
    <n v="13.51"/>
    <n v="1822.5"/>
  </r>
  <r>
    <x v="57"/>
    <x v="57"/>
    <x v="11"/>
    <x v="12"/>
    <x v="6"/>
    <x v="0"/>
    <n v="0"/>
    <n v="0"/>
    <n v="0"/>
    <n v="0"/>
    <n v="0"/>
    <m/>
    <m/>
    <m/>
    <m/>
    <m/>
    <m/>
    <m/>
    <m/>
    <m/>
    <m/>
    <m/>
    <m/>
    <m/>
    <m/>
    <n v="0"/>
    <n v="0"/>
    <n v="0"/>
    <n v="0"/>
  </r>
  <r>
    <x v="40"/>
    <x v="40"/>
    <x v="12"/>
    <x v="26"/>
    <x v="68"/>
    <x v="2621"/>
    <n v="10073"/>
    <n v="52.46"/>
    <n v="3735"/>
    <n v="55576.800000000003"/>
    <n v="5608.15"/>
    <n v="5047"/>
    <n v="26.29"/>
    <n v="350.51"/>
    <n v="67630.33"/>
    <m/>
    <m/>
    <m/>
    <m/>
    <m/>
    <m/>
    <m/>
    <m/>
    <m/>
    <m/>
    <n v="175200"/>
    <n v="3325"/>
    <n v="17.32"/>
    <n v="10950"/>
  </r>
  <r>
    <x v="107"/>
    <x v="107"/>
    <x v="8"/>
    <x v="1"/>
    <x v="1"/>
    <x v="608"/>
    <n v="272"/>
    <n v="3.78"/>
    <n v="161.5"/>
    <n v="901.17"/>
    <n v="0"/>
    <m/>
    <m/>
    <m/>
    <m/>
    <m/>
    <m/>
    <m/>
    <m/>
    <m/>
    <m/>
    <m/>
    <m/>
    <m/>
    <m/>
    <n v="463.87"/>
    <n v="1112"/>
    <n v="15.44"/>
    <n v="77.31"/>
  </r>
  <r>
    <x v="38"/>
    <x v="38"/>
    <x v="10"/>
    <x v="13"/>
    <x v="6"/>
    <x v="4"/>
    <m/>
    <m/>
    <m/>
    <m/>
    <n v="0"/>
    <m/>
    <m/>
    <m/>
    <m/>
    <m/>
    <m/>
    <m/>
    <m/>
    <m/>
    <m/>
    <m/>
    <m/>
    <m/>
    <m/>
    <n v="0"/>
    <m/>
    <m/>
    <n v="0"/>
  </r>
  <r>
    <x v="70"/>
    <x v="70"/>
    <x v="14"/>
    <x v="13"/>
    <x v="6"/>
    <x v="4"/>
    <m/>
    <m/>
    <m/>
    <m/>
    <n v="0"/>
    <m/>
    <m/>
    <m/>
    <m/>
    <m/>
    <m/>
    <m/>
    <m/>
    <m/>
    <m/>
    <m/>
    <m/>
    <m/>
    <m/>
    <n v="0"/>
    <m/>
    <m/>
    <n v="0"/>
  </r>
  <r>
    <x v="169"/>
    <x v="169"/>
    <x v="2"/>
    <x v="2"/>
    <x v="20"/>
    <x v="2622"/>
    <n v="26064"/>
    <n v="36.200000000000003"/>
    <n v="2665.33"/>
    <n v="148725.6"/>
    <n v="11921.44"/>
    <n v="30696"/>
    <n v="42.63"/>
    <n v="198.69"/>
    <n v="143764.17000000001"/>
    <m/>
    <m/>
    <m/>
    <m/>
    <m/>
    <m/>
    <m/>
    <m/>
    <m/>
    <m/>
    <n v="216.96"/>
    <n v="14738"/>
    <n v="20.47"/>
    <n v="3.62"/>
  </r>
  <r>
    <x v="162"/>
    <x v="162"/>
    <x v="0"/>
    <x v="2"/>
    <x v="29"/>
    <x v="2623"/>
    <n v="80295"/>
    <n v="128.68"/>
    <n v="10829.23"/>
    <n v="523701.6"/>
    <n v="0"/>
    <m/>
    <m/>
    <m/>
    <m/>
    <m/>
    <m/>
    <m/>
    <m/>
    <m/>
    <m/>
    <m/>
    <m/>
    <m/>
    <m/>
    <n v="1916"/>
    <n v="5272"/>
    <n v="8.4499999999999993"/>
    <n v="36.85"/>
  </r>
  <r>
    <x v="13"/>
    <x v="13"/>
    <x v="13"/>
    <x v="12"/>
    <x v="68"/>
    <x v="2624"/>
    <n v="3386"/>
    <n v="17.64"/>
    <n v="1039.8800000000001"/>
    <n v="15473.34"/>
    <n v="585.84"/>
    <n v="795"/>
    <n v="4.1399999999999997"/>
    <m/>
    <m/>
    <m/>
    <m/>
    <m/>
    <m/>
    <m/>
    <m/>
    <m/>
    <m/>
    <m/>
    <m/>
    <n v="887.64"/>
    <n v="2338"/>
    <n v="12.18"/>
    <n v="55.48"/>
  </r>
  <r>
    <x v="210"/>
    <x v="210"/>
    <x v="13"/>
    <x v="2"/>
    <x v="48"/>
    <x v="2625"/>
    <n v="12832"/>
    <n v="20.97"/>
    <n v="3165.49"/>
    <n v="150139.20000000001"/>
    <n v="17097.96"/>
    <n v="20382"/>
    <n v="33.299999999999997"/>
    <n v="335.25"/>
    <n v="206189.47"/>
    <m/>
    <m/>
    <m/>
    <m/>
    <m/>
    <m/>
    <m/>
    <m/>
    <m/>
    <m/>
    <n v="56998"/>
    <n v="2383"/>
    <n v="3.89"/>
    <n v="1117.6099999999999"/>
  </r>
  <r>
    <x v="76"/>
    <x v="76"/>
    <x v="2"/>
    <x v="21"/>
    <x v="76"/>
    <x v="2626"/>
    <n v="7318"/>
    <n v="13.55"/>
    <n v="1554.33"/>
    <n v="65048.85"/>
    <n v="6342.39"/>
    <n v="11102"/>
    <n v="20.56"/>
    <n v="140.94"/>
    <n v="76484.740000000005"/>
    <m/>
    <m/>
    <m/>
    <m/>
    <m/>
    <m/>
    <m/>
    <m/>
    <m/>
    <m/>
    <n v="0"/>
    <m/>
    <m/>
    <n v="0"/>
  </r>
  <r>
    <x v="117"/>
    <x v="117"/>
    <x v="3"/>
    <x v="2"/>
    <x v="2"/>
    <x v="2627"/>
    <n v="93273"/>
    <n v="121.45"/>
    <n v="11172.19"/>
    <n v="664968.6"/>
    <n v="0"/>
    <m/>
    <m/>
    <m/>
    <m/>
    <m/>
    <m/>
    <m/>
    <m/>
    <m/>
    <m/>
    <m/>
    <m/>
    <m/>
    <m/>
    <n v="2108.15"/>
    <n v="4790"/>
    <n v="6.24"/>
    <n v="32.94"/>
  </r>
  <r>
    <x v="140"/>
    <x v="140"/>
    <x v="7"/>
    <x v="7"/>
    <x v="9"/>
    <x v="2628"/>
    <n v="9318"/>
    <n v="19.41"/>
    <n v="2252"/>
    <n v="83774.399999999994"/>
    <n v="11074.68"/>
    <n v="10218"/>
    <n v="21.29"/>
    <m/>
    <m/>
    <m/>
    <m/>
    <m/>
    <m/>
    <m/>
    <m/>
    <m/>
    <m/>
    <m/>
    <m/>
    <n v="106998"/>
    <n v="5400"/>
    <n v="11.25"/>
    <n v="2674.95"/>
  </r>
  <r>
    <x v="117"/>
    <x v="117"/>
    <x v="13"/>
    <x v="6"/>
    <x v="41"/>
    <x v="4"/>
    <m/>
    <m/>
    <m/>
    <m/>
    <n v="0"/>
    <m/>
    <m/>
    <m/>
    <m/>
    <m/>
    <m/>
    <m/>
    <m/>
    <m/>
    <m/>
    <m/>
    <m/>
    <m/>
    <m/>
    <n v="169.77"/>
    <n v="668"/>
    <n v="18.559999999999999"/>
    <n v="56.59"/>
  </r>
  <r>
    <x v="75"/>
    <x v="75"/>
    <x v="4"/>
    <x v="7"/>
    <x v="42"/>
    <x v="2629"/>
    <n v="3109"/>
    <n v="8.64"/>
    <n v="792.57"/>
    <n v="22112.61"/>
    <n v="0"/>
    <m/>
    <m/>
    <m/>
    <m/>
    <m/>
    <m/>
    <m/>
    <m/>
    <m/>
    <m/>
    <m/>
    <m/>
    <m/>
    <m/>
    <n v="24800"/>
    <n v="4604"/>
    <n v="12.79"/>
    <n v="826.67"/>
  </r>
  <r>
    <x v="30"/>
    <x v="30"/>
    <x v="13"/>
    <x v="7"/>
    <x v="33"/>
    <x v="2630"/>
    <n v="62236"/>
    <n v="51.86"/>
    <n v="6319.33"/>
    <n v="587697.68999999994"/>
    <n v="10974.78"/>
    <n v="10783"/>
    <n v="8.99"/>
    <n v="109.75"/>
    <n v="132348.19"/>
    <m/>
    <m/>
    <m/>
    <m/>
    <m/>
    <m/>
    <m/>
    <m/>
    <m/>
    <m/>
    <n v="2642"/>
    <n v="36544"/>
    <n v="30.45"/>
    <n v="26.42"/>
  </r>
  <r>
    <x v="87"/>
    <x v="87"/>
    <x v="14"/>
    <x v="0"/>
    <x v="17"/>
    <x v="2631"/>
    <n v="29176"/>
    <n v="48.63"/>
    <n v="3275.8"/>
    <n v="152324.70000000001"/>
    <n v="22829.29"/>
    <n v="27821"/>
    <n v="46.37"/>
    <n v="456.59"/>
    <n v="275305.28000000003"/>
    <m/>
    <m/>
    <m/>
    <m/>
    <m/>
    <m/>
    <m/>
    <m/>
    <m/>
    <m/>
    <n v="1121"/>
    <n v="13815"/>
    <n v="23.03"/>
    <n v="22.42"/>
  </r>
  <r>
    <x v="187"/>
    <x v="187"/>
    <x v="6"/>
    <x v="31"/>
    <x v="31"/>
    <x v="2632"/>
    <n v="14519"/>
    <n v="60.5"/>
    <n v="4800"/>
    <n v="89280"/>
    <n v="5771"/>
    <n v="8024"/>
    <n v="33.43"/>
    <n v="288.55"/>
    <n v="69594.22"/>
    <m/>
    <m/>
    <m/>
    <m/>
    <m/>
    <m/>
    <m/>
    <m/>
    <m/>
    <m/>
    <n v="48850"/>
    <n v="4724"/>
    <n v="19.68"/>
    <n v="2442.5"/>
  </r>
  <r>
    <x v="101"/>
    <x v="101"/>
    <x v="3"/>
    <x v="1"/>
    <x v="6"/>
    <x v="2633"/>
    <n v="3129"/>
    <n v="32.590000000000003"/>
    <n v="2896.25"/>
    <n v="21548.1"/>
    <n v="0"/>
    <m/>
    <m/>
    <m/>
    <m/>
    <m/>
    <m/>
    <m/>
    <m/>
    <m/>
    <m/>
    <n v="10473"/>
    <n v="109.09"/>
    <m/>
    <m/>
    <n v="64.17"/>
    <n v="4007"/>
    <n v="41.74"/>
    <n v="8.02"/>
  </r>
  <r>
    <x v="129"/>
    <x v="129"/>
    <x v="10"/>
    <x v="4"/>
    <x v="100"/>
    <x v="2634"/>
    <n v="38187"/>
    <n v="113.65"/>
    <n v="5256.93"/>
    <n v="136890.42000000001"/>
    <n v="0"/>
    <m/>
    <m/>
    <m/>
    <m/>
    <m/>
    <m/>
    <m/>
    <m/>
    <m/>
    <n v="12570"/>
    <n v="23857"/>
    <n v="71"/>
    <n v="448"/>
    <n v="281366.88"/>
    <n v="611.02"/>
    <n v="15889"/>
    <n v="47.29"/>
    <n v="21.82"/>
  </r>
  <r>
    <x v="193"/>
    <x v="193"/>
    <x v="8"/>
    <x v="1"/>
    <x v="41"/>
    <x v="2635"/>
    <n v="496"/>
    <n v="13.78"/>
    <n v="554.66999999999996"/>
    <n v="1547.52"/>
    <n v="0"/>
    <m/>
    <m/>
    <m/>
    <m/>
    <m/>
    <m/>
    <m/>
    <m/>
    <m/>
    <m/>
    <m/>
    <m/>
    <m/>
    <m/>
    <n v="0"/>
    <m/>
    <m/>
    <n v="0"/>
  </r>
  <r>
    <x v="194"/>
    <x v="194"/>
    <x v="14"/>
    <x v="1"/>
    <x v="7"/>
    <x v="4"/>
    <n v="0"/>
    <n v="0"/>
    <m/>
    <m/>
    <n v="0"/>
    <m/>
    <m/>
    <m/>
    <m/>
    <m/>
    <m/>
    <m/>
    <m/>
    <m/>
    <m/>
    <m/>
    <m/>
    <m/>
    <m/>
    <n v="24802.01"/>
    <n v="1322"/>
    <n v="55.08"/>
    <n v="12401"/>
  </r>
  <r>
    <x v="50"/>
    <x v="50"/>
    <x v="13"/>
    <x v="2"/>
    <x v="29"/>
    <x v="2636"/>
    <n v="104444"/>
    <n v="167.38"/>
    <n v="10849.4"/>
    <n v="524677.17000000004"/>
    <n v="0"/>
    <m/>
    <m/>
    <m/>
    <m/>
    <m/>
    <m/>
    <m/>
    <m/>
    <m/>
    <m/>
    <m/>
    <m/>
    <m/>
    <m/>
    <n v="469493"/>
    <n v="10055"/>
    <n v="16.11"/>
    <n v="9028.7099999999991"/>
  </r>
  <r>
    <x v="4"/>
    <x v="4"/>
    <x v="3"/>
    <x v="5"/>
    <x v="31"/>
    <x v="2637"/>
    <n v="7995"/>
    <n v="33.31"/>
    <n v="2635.85"/>
    <n v="49026.81"/>
    <n v="8717.75"/>
    <n v="12903"/>
    <n v="53.76"/>
    <n v="435.89"/>
    <n v="105129.96"/>
    <m/>
    <m/>
    <m/>
    <m/>
    <m/>
    <m/>
    <m/>
    <m/>
    <m/>
    <m/>
    <n v="659"/>
    <n v="3007"/>
    <n v="12.53"/>
    <n v="32.950000000000003"/>
  </r>
  <r>
    <x v="113"/>
    <x v="113"/>
    <x v="11"/>
    <x v="1"/>
    <x v="6"/>
    <x v="4"/>
    <m/>
    <m/>
    <m/>
    <m/>
    <n v="0"/>
    <m/>
    <m/>
    <m/>
    <m/>
    <m/>
    <m/>
    <m/>
    <m/>
    <m/>
    <m/>
    <m/>
    <m/>
    <m/>
    <m/>
    <n v="161.26"/>
    <n v="3977"/>
    <n v="41.43"/>
    <n v="20.16"/>
  </r>
  <r>
    <x v="150"/>
    <x v="150"/>
    <x v="3"/>
    <x v="1"/>
    <x v="71"/>
    <x v="2638"/>
    <n v="925"/>
    <n v="15.42"/>
    <n v="724"/>
    <n v="3366.6"/>
    <n v="0"/>
    <m/>
    <m/>
    <m/>
    <m/>
    <m/>
    <m/>
    <m/>
    <m/>
    <m/>
    <n v="3053"/>
    <n v="7196"/>
    <n v="119.93"/>
    <n v="610"/>
    <n v="68338.350000000006"/>
    <n v="0"/>
    <n v="995"/>
    <n v="16.579999999999998"/>
    <n v="0"/>
  </r>
  <r>
    <x v="139"/>
    <x v="139"/>
    <x v="11"/>
    <x v="7"/>
    <x v="91"/>
    <x v="2639"/>
    <n v="31550"/>
    <n v="48.69"/>
    <n v="3721.48"/>
    <n v="186892.79999999999"/>
    <n v="16866.150000000001"/>
    <n v="23803"/>
    <n v="36.729999999999997"/>
    <n v="312.33999999999997"/>
    <n v="203393.96"/>
    <m/>
    <m/>
    <m/>
    <m/>
    <m/>
    <m/>
    <m/>
    <m/>
    <m/>
    <m/>
    <n v="1701"/>
    <n v="21525"/>
    <n v="33.22"/>
    <n v="31.5"/>
  </r>
  <r>
    <x v="44"/>
    <x v="44"/>
    <x v="4"/>
    <x v="5"/>
    <x v="111"/>
    <x v="2640"/>
    <n v="5544"/>
    <n v="9.43"/>
    <n v="973.33"/>
    <n v="44354.49"/>
    <n v="7854.51"/>
    <n v="7997"/>
    <n v="13.6"/>
    <n v="160.30000000000001"/>
    <n v="94719.89"/>
    <m/>
    <m/>
    <m/>
    <m/>
    <m/>
    <m/>
    <m/>
    <m/>
    <m/>
    <m/>
    <n v="1700"/>
    <n v="21726"/>
    <n v="36.950000000000003"/>
    <n v="34.69"/>
  </r>
  <r>
    <x v="123"/>
    <x v="123"/>
    <x v="6"/>
    <x v="5"/>
    <x v="93"/>
    <x v="2641"/>
    <n v="27552"/>
    <n v="69.58"/>
    <n v="4480.76"/>
    <n v="137514.45000000001"/>
    <n v="5675"/>
    <n v="9482"/>
    <n v="23.94"/>
    <n v="171.97"/>
    <n v="68436.53"/>
    <m/>
    <m/>
    <m/>
    <m/>
    <m/>
    <m/>
    <m/>
    <m/>
    <m/>
    <m/>
    <n v="96000"/>
    <n v="6521"/>
    <n v="16.47"/>
    <n v="2909.09"/>
  </r>
  <r>
    <x v="141"/>
    <x v="141"/>
    <x v="4"/>
    <x v="2"/>
    <x v="143"/>
    <x v="2642"/>
    <n v="86596"/>
    <n v="62.75"/>
    <n v="6351.22"/>
    <n v="679262.7"/>
    <n v="8907.86"/>
    <n v="7459"/>
    <n v="5.41"/>
    <n v="77.459999999999994"/>
    <n v="107422.51"/>
    <m/>
    <m/>
    <m/>
    <m/>
    <m/>
    <m/>
    <m/>
    <m/>
    <m/>
    <m/>
    <n v="415566"/>
    <n v="76622"/>
    <n v="55.52"/>
    <n v="3613.62"/>
  </r>
  <r>
    <x v="130"/>
    <x v="130"/>
    <x v="10"/>
    <x v="2"/>
    <x v="9"/>
    <x v="2643"/>
    <n v="18174"/>
    <n v="37.86"/>
    <n v="2755.55"/>
    <n v="102506.46"/>
    <n v="23217.26"/>
    <n v="30646"/>
    <n v="63.85"/>
    <n v="580.42999999999995"/>
    <n v="279983.96000000002"/>
    <m/>
    <m/>
    <m/>
    <m/>
    <m/>
    <m/>
    <m/>
    <m/>
    <m/>
    <m/>
    <n v="108400"/>
    <n v="2185"/>
    <n v="4.55"/>
    <n v="2710"/>
  </r>
  <r>
    <x v="52"/>
    <x v="52"/>
    <x v="11"/>
    <x v="1"/>
    <x v="21"/>
    <x v="2644"/>
    <n v="24799"/>
    <n v="86.11"/>
    <n v="5212.67"/>
    <n v="116346.72"/>
    <n v="17209.509999999998"/>
    <n v="24951"/>
    <n v="86.64"/>
    <n v="717.06"/>
    <n v="207534.59"/>
    <m/>
    <m/>
    <m/>
    <m/>
    <m/>
    <m/>
    <m/>
    <m/>
    <m/>
    <m/>
    <n v="2487"/>
    <n v="17764"/>
    <n v="61.68"/>
    <n v="103.63"/>
  </r>
  <r>
    <x v="48"/>
    <x v="48"/>
    <x v="15"/>
    <x v="4"/>
    <x v="64"/>
    <x v="2645"/>
    <n v="317"/>
    <n v="0.35"/>
    <n v="29.45"/>
    <n v="2054.37"/>
    <n v="0"/>
    <m/>
    <m/>
    <m/>
    <m/>
    <m/>
    <m/>
    <m/>
    <m/>
    <m/>
    <m/>
    <m/>
    <m/>
    <m/>
    <m/>
    <n v="5204"/>
    <n v="51988"/>
    <n v="57.76"/>
    <n v="69.39"/>
  </r>
  <r>
    <x v="72"/>
    <x v="72"/>
    <x v="13"/>
    <x v="25"/>
    <x v="28"/>
    <x v="4"/>
    <m/>
    <m/>
    <m/>
    <m/>
    <n v="0"/>
    <m/>
    <m/>
    <m/>
    <m/>
    <m/>
    <m/>
    <m/>
    <m/>
    <m/>
    <m/>
    <m/>
    <m/>
    <m/>
    <m/>
    <n v="167100"/>
    <n v="6618"/>
    <n v="45.96"/>
    <n v="13925"/>
  </r>
  <r>
    <x v="103"/>
    <x v="103"/>
    <x v="0"/>
    <x v="2"/>
    <x v="15"/>
    <x v="2646"/>
    <n v="27897"/>
    <n v="64.58"/>
    <n v="5137.8100000000004"/>
    <n v="172013.73"/>
    <n v="1746"/>
    <n v="11716"/>
    <n v="27.12"/>
    <n v="48.5"/>
    <n v="21055.54"/>
    <m/>
    <m/>
    <m/>
    <m/>
    <m/>
    <m/>
    <m/>
    <m/>
    <m/>
    <m/>
    <n v="1.31"/>
    <n v="2667"/>
    <n v="6.17"/>
    <n v="0.04"/>
  </r>
  <r>
    <x v="75"/>
    <x v="75"/>
    <x v="1"/>
    <x v="1"/>
    <x v="28"/>
    <x v="2647"/>
    <n v="1139"/>
    <n v="7.91"/>
    <n v="691.42"/>
    <n v="7716.21"/>
    <n v="5713.87"/>
    <n v="7185"/>
    <n v="49.9"/>
    <n v="476.16"/>
    <n v="68905.27"/>
    <m/>
    <m/>
    <m/>
    <m/>
    <m/>
    <m/>
    <m/>
    <m/>
    <m/>
    <m/>
    <n v="60400"/>
    <n v="1532"/>
    <n v="10.64"/>
    <n v="5033.33"/>
  </r>
  <r>
    <x v="161"/>
    <x v="161"/>
    <x v="5"/>
    <x v="4"/>
    <x v="104"/>
    <x v="2648"/>
    <n v="7585"/>
    <n v="2.36"/>
    <n v="124.97"/>
    <n v="31147.56"/>
    <n v="0"/>
    <m/>
    <m/>
    <m/>
    <m/>
    <m/>
    <m/>
    <m/>
    <m/>
    <m/>
    <n v="2088"/>
    <n v="4672"/>
    <n v="1.45"/>
    <n v="7"/>
    <n v="46737.79"/>
    <n v="23998"/>
    <n v="250844"/>
    <n v="78"/>
    <n v="89.54"/>
  </r>
  <r>
    <x v="65"/>
    <x v="65"/>
    <x v="0"/>
    <x v="12"/>
    <x v="1"/>
    <x v="4"/>
    <m/>
    <m/>
    <m/>
    <m/>
    <n v="0"/>
    <m/>
    <m/>
    <m/>
    <m/>
    <m/>
    <m/>
    <m/>
    <m/>
    <m/>
    <m/>
    <m/>
    <m/>
    <m/>
    <m/>
    <n v="0"/>
    <m/>
    <m/>
    <n v="0"/>
  </r>
  <r>
    <x v="50"/>
    <x v="50"/>
    <x v="7"/>
    <x v="1"/>
    <x v="12"/>
    <x v="2649"/>
    <n v="8"/>
    <n v="0.05"/>
    <n v="3.86"/>
    <n v="50.22"/>
    <n v="0"/>
    <m/>
    <m/>
    <m/>
    <m/>
    <m/>
    <m/>
    <m/>
    <m/>
    <m/>
    <m/>
    <m/>
    <m/>
    <m/>
    <m/>
    <n v="0"/>
    <m/>
    <m/>
    <n v="0"/>
  </r>
  <r>
    <x v="91"/>
    <x v="91"/>
    <x v="9"/>
    <x v="0"/>
    <x v="64"/>
    <x v="2650"/>
    <n v="142909"/>
    <n v="158.79"/>
    <n v="14400"/>
    <n v="1004400"/>
    <n v="0"/>
    <m/>
    <m/>
    <m/>
    <m/>
    <m/>
    <m/>
    <m/>
    <m/>
    <m/>
    <m/>
    <m/>
    <m/>
    <m/>
    <m/>
    <n v="215900"/>
    <n v="7728"/>
    <n v="8.59"/>
    <n v="2878.67"/>
  </r>
  <r>
    <x v="178"/>
    <x v="178"/>
    <x v="0"/>
    <x v="2"/>
    <x v="5"/>
    <x v="2651"/>
    <n v="127296"/>
    <n v="132.6"/>
    <n v="9869"/>
    <n v="734253.6"/>
    <n v="0"/>
    <m/>
    <m/>
    <m/>
    <m/>
    <m/>
    <m/>
    <m/>
    <m/>
    <m/>
    <m/>
    <m/>
    <m/>
    <m/>
    <m/>
    <n v="998909"/>
    <n v="174504"/>
    <n v="181.78"/>
    <n v="12486.36"/>
  </r>
  <r>
    <x v="19"/>
    <x v="19"/>
    <x v="11"/>
    <x v="39"/>
    <x v="64"/>
    <x v="4"/>
    <m/>
    <m/>
    <m/>
    <m/>
    <n v="0"/>
    <m/>
    <m/>
    <m/>
    <m/>
    <m/>
    <m/>
    <m/>
    <m/>
    <m/>
    <m/>
    <m/>
    <m/>
    <m/>
    <m/>
    <n v="0"/>
    <m/>
    <m/>
    <n v="0"/>
  </r>
  <r>
    <x v="32"/>
    <x v="32"/>
    <x v="4"/>
    <x v="2"/>
    <x v="71"/>
    <x v="4"/>
    <m/>
    <m/>
    <m/>
    <m/>
    <n v="0"/>
    <m/>
    <m/>
    <m/>
    <m/>
    <m/>
    <m/>
    <m/>
    <m/>
    <m/>
    <m/>
    <m/>
    <m/>
    <m/>
    <m/>
    <n v="0"/>
    <m/>
    <m/>
    <n v="0"/>
  </r>
  <r>
    <x v="21"/>
    <x v="21"/>
    <x v="11"/>
    <x v="5"/>
    <x v="20"/>
    <x v="2652"/>
    <n v="31741"/>
    <n v="44.08"/>
    <n v="3711.88"/>
    <n v="207123.09"/>
    <n v="40383"/>
    <n v="48105"/>
    <n v="66.81"/>
    <m/>
    <m/>
    <m/>
    <m/>
    <m/>
    <m/>
    <m/>
    <m/>
    <m/>
    <m/>
    <m/>
    <m/>
    <n v="2282.27"/>
    <n v="17456"/>
    <n v="24.24"/>
    <n v="38.04"/>
  </r>
  <r>
    <x v="3"/>
    <x v="3"/>
    <x v="3"/>
    <x v="7"/>
    <x v="2"/>
    <x v="2653"/>
    <n v="33270"/>
    <n v="43.32"/>
    <n v="3768.13"/>
    <n v="224278.8"/>
    <n v="38896.22"/>
    <n v="47276"/>
    <n v="61.56"/>
    <n v="607.75"/>
    <n v="469061.15"/>
    <m/>
    <m/>
    <m/>
    <m/>
    <m/>
    <m/>
    <m/>
    <m/>
    <m/>
    <m/>
    <n v="186235"/>
    <n v="7177"/>
    <n v="9.35"/>
    <n v="2909.92"/>
  </r>
  <r>
    <x v="72"/>
    <x v="72"/>
    <x v="12"/>
    <x v="27"/>
    <x v="11"/>
    <x v="4"/>
    <m/>
    <m/>
    <m/>
    <m/>
    <n v="0"/>
    <m/>
    <m/>
    <m/>
    <m/>
    <m/>
    <m/>
    <m/>
    <m/>
    <m/>
    <m/>
    <m/>
    <m/>
    <m/>
    <m/>
    <n v="252960"/>
    <n v="6681"/>
    <n v="55.68"/>
    <n v="25296"/>
  </r>
  <r>
    <x v="72"/>
    <x v="72"/>
    <x v="10"/>
    <x v="2"/>
    <x v="26"/>
    <x v="2654"/>
    <n v="23036"/>
    <n v="28.23"/>
    <n v="3796.62"/>
    <n v="240098.1"/>
    <n v="45443"/>
    <n v="64591"/>
    <n v="79.16"/>
    <n v="668.28"/>
    <n v="548010.77"/>
    <m/>
    <m/>
    <m/>
    <m/>
    <m/>
    <m/>
    <m/>
    <m/>
    <m/>
    <m/>
    <n v="1174776"/>
    <n v="23885"/>
    <n v="29.27"/>
    <n v="17276.12"/>
  </r>
  <r>
    <x v="159"/>
    <x v="159"/>
    <x v="4"/>
    <x v="6"/>
    <x v="83"/>
    <x v="2655"/>
    <n v="10663"/>
    <n v="80.78"/>
    <n v="5057"/>
    <n v="51733.11"/>
    <n v="2715.81"/>
    <n v="2097"/>
    <n v="15.89"/>
    <n v="246.89"/>
    <n v="32750.77"/>
    <m/>
    <m/>
    <m/>
    <m/>
    <m/>
    <m/>
    <m/>
    <m/>
    <m/>
    <m/>
    <n v="65621"/>
    <n v="11195"/>
    <n v="84.81"/>
    <n v="5965.55"/>
  </r>
  <r>
    <x v="78"/>
    <x v="78"/>
    <x v="11"/>
    <x v="0"/>
    <x v="28"/>
    <x v="4"/>
    <m/>
    <m/>
    <m/>
    <m/>
    <n v="0"/>
    <m/>
    <m/>
    <m/>
    <m/>
    <m/>
    <m/>
    <m/>
    <m/>
    <m/>
    <m/>
    <m/>
    <m/>
    <m/>
    <m/>
    <n v="0"/>
    <m/>
    <m/>
    <n v="0"/>
  </r>
  <r>
    <x v="156"/>
    <x v="156"/>
    <x v="8"/>
    <x v="5"/>
    <x v="21"/>
    <x v="2656"/>
    <n v="47088"/>
    <n v="163.5"/>
    <n v="13344.67"/>
    <n v="297852.96000000002"/>
    <n v="0"/>
    <m/>
    <m/>
    <m/>
    <m/>
    <m/>
    <m/>
    <m/>
    <m/>
    <m/>
    <m/>
    <m/>
    <m/>
    <m/>
    <m/>
    <n v="852.88"/>
    <n v="4821"/>
    <n v="16.739999999999998"/>
    <n v="35.54"/>
  </r>
  <r>
    <x v="3"/>
    <x v="3"/>
    <x v="11"/>
    <x v="6"/>
    <x v="1"/>
    <x v="4"/>
    <m/>
    <m/>
    <m/>
    <m/>
    <n v="0"/>
    <m/>
    <m/>
    <m/>
    <m/>
    <m/>
    <m/>
    <m/>
    <m/>
    <m/>
    <m/>
    <m/>
    <m/>
    <m/>
    <m/>
    <n v="53953"/>
    <n v="2733"/>
    <n v="37.96"/>
    <n v="8992.17"/>
  </r>
  <r>
    <x v="98"/>
    <x v="98"/>
    <x v="3"/>
    <x v="11"/>
    <x v="130"/>
    <x v="2657"/>
    <n v="88865"/>
    <n v="30.86"/>
    <n v="1879.39"/>
    <n v="419479.29"/>
    <n v="53144.23"/>
    <n v="342193"/>
    <n v="118.82"/>
    <n v="221.43"/>
    <n v="640882.18000000005"/>
    <m/>
    <m/>
    <m/>
    <m/>
    <m/>
    <m/>
    <m/>
    <m/>
    <m/>
    <m/>
    <n v="1684280"/>
    <n v="260695"/>
    <n v="90.52"/>
    <n v="7017.83"/>
  </r>
  <r>
    <x v="143"/>
    <x v="143"/>
    <x v="14"/>
    <x v="12"/>
    <x v="6"/>
    <x v="4"/>
    <m/>
    <m/>
    <m/>
    <m/>
    <n v="0"/>
    <m/>
    <m/>
    <m/>
    <m/>
    <m/>
    <m/>
    <m/>
    <m/>
    <m/>
    <m/>
    <m/>
    <m/>
    <m/>
    <m/>
    <n v="0.27"/>
    <n v="675"/>
    <n v="7.03"/>
    <n v="0.03"/>
  </r>
  <r>
    <x v="144"/>
    <x v="144"/>
    <x v="15"/>
    <x v="6"/>
    <x v="6"/>
    <x v="2658"/>
    <n v="800"/>
    <n v="8.33"/>
    <n v="343.25"/>
    <n v="2553.7800000000002"/>
    <n v="0"/>
    <m/>
    <m/>
    <m/>
    <m/>
    <m/>
    <m/>
    <m/>
    <m/>
    <m/>
    <m/>
    <m/>
    <m/>
    <m/>
    <m/>
    <n v="32699.4"/>
    <n v="4171"/>
    <n v="43.45"/>
    <n v="4087.43"/>
  </r>
  <r>
    <x v="136"/>
    <x v="136"/>
    <x v="10"/>
    <x v="12"/>
    <x v="6"/>
    <x v="4"/>
    <m/>
    <m/>
    <m/>
    <m/>
    <n v="0"/>
    <m/>
    <m/>
    <m/>
    <m/>
    <m/>
    <m/>
    <m/>
    <m/>
    <m/>
    <m/>
    <m/>
    <m/>
    <m/>
    <m/>
    <n v="0"/>
    <m/>
    <m/>
    <n v="0"/>
  </r>
  <r>
    <x v="176"/>
    <x v="176"/>
    <x v="0"/>
    <x v="2"/>
    <x v="9"/>
    <x v="2659"/>
    <n v="45212"/>
    <n v="94.19"/>
    <n v="9530.15"/>
    <n v="354521.58"/>
    <n v="0"/>
    <m/>
    <m/>
    <m/>
    <m/>
    <m/>
    <m/>
    <m/>
    <m/>
    <m/>
    <m/>
    <m/>
    <m/>
    <m/>
    <m/>
    <n v="244.72"/>
    <n v="9177"/>
    <n v="19.12"/>
    <n v="6.12"/>
  </r>
  <r>
    <x v="21"/>
    <x v="21"/>
    <x v="10"/>
    <x v="1"/>
    <x v="1"/>
    <x v="2660"/>
    <n v="149"/>
    <n v="2.0699999999999998"/>
    <n v="143"/>
    <n v="797.94"/>
    <n v="216"/>
    <n v="371"/>
    <n v="5.15"/>
    <n v="36"/>
    <n v="2604.81"/>
    <m/>
    <m/>
    <m/>
    <m/>
    <m/>
    <m/>
    <m/>
    <m/>
    <m/>
    <m/>
    <n v="229"/>
    <n v="2732"/>
    <n v="37.94"/>
    <n v="38.17"/>
  </r>
  <r>
    <x v="173"/>
    <x v="173"/>
    <x v="2"/>
    <x v="1"/>
    <x v="12"/>
    <x v="2661"/>
    <n v="144"/>
    <n v="0.86"/>
    <n v="15.93"/>
    <n v="207.39"/>
    <n v="104.75"/>
    <n v="268"/>
    <n v="1.6"/>
    <n v="7.48"/>
    <n v="1263.24"/>
    <m/>
    <m/>
    <m/>
    <m/>
    <m/>
    <m/>
    <m/>
    <m/>
    <m/>
    <m/>
    <n v="448648.73"/>
    <n v="77241"/>
    <n v="459.77"/>
    <n v="32046.34"/>
  </r>
  <r>
    <x v="65"/>
    <x v="65"/>
    <x v="1"/>
    <x v="12"/>
    <x v="1"/>
    <x v="4"/>
    <m/>
    <m/>
    <m/>
    <m/>
    <n v="0"/>
    <m/>
    <m/>
    <m/>
    <m/>
    <m/>
    <m/>
    <m/>
    <m/>
    <m/>
    <m/>
    <m/>
    <m/>
    <m/>
    <m/>
    <n v="0"/>
    <m/>
    <m/>
    <n v="0"/>
  </r>
  <r>
    <x v="35"/>
    <x v="35"/>
    <x v="1"/>
    <x v="7"/>
    <x v="137"/>
    <x v="2662"/>
    <n v="27074"/>
    <n v="36.99"/>
    <n v="3562.95"/>
    <n v="202126.2"/>
    <n v="12397.67"/>
    <n v="19677"/>
    <n v="26.88"/>
    <n v="203.24"/>
    <n v="149507.25"/>
    <m/>
    <m/>
    <m/>
    <m/>
    <m/>
    <m/>
    <m/>
    <m/>
    <m/>
    <m/>
    <n v="2502.09"/>
    <n v="20338"/>
    <n v="27.78"/>
    <n v="41.02"/>
  </r>
  <r>
    <x v="48"/>
    <x v="48"/>
    <x v="2"/>
    <x v="4"/>
    <x v="64"/>
    <x v="2663"/>
    <n v="343"/>
    <n v="0.38"/>
    <n v="33.630000000000003"/>
    <n v="2345.46"/>
    <n v="0"/>
    <m/>
    <m/>
    <m/>
    <m/>
    <m/>
    <m/>
    <m/>
    <m/>
    <m/>
    <m/>
    <m/>
    <m/>
    <m/>
    <m/>
    <n v="6.41"/>
    <n v="43857"/>
    <n v="48.73"/>
    <n v="0.09"/>
  </r>
  <r>
    <x v="213"/>
    <x v="213"/>
    <x v="3"/>
    <x v="2"/>
    <x v="2"/>
    <x v="2664"/>
    <n v="104908"/>
    <n v="136.6"/>
    <n v="11195.63"/>
    <n v="666363.6"/>
    <n v="0"/>
    <m/>
    <m/>
    <m/>
    <m/>
    <m/>
    <m/>
    <m/>
    <m/>
    <m/>
    <m/>
    <m/>
    <m/>
    <m/>
    <m/>
    <n v="0"/>
    <m/>
    <m/>
    <n v="0"/>
  </r>
  <r>
    <x v="21"/>
    <x v="21"/>
    <x v="10"/>
    <x v="5"/>
    <x v="20"/>
    <x v="2665"/>
    <n v="21467"/>
    <n v="29.82"/>
    <n v="2920.88"/>
    <n v="162985.29"/>
    <n v="26315"/>
    <n v="40639"/>
    <n v="56.44"/>
    <n v="438.58"/>
    <n v="317340.48"/>
    <m/>
    <m/>
    <m/>
    <m/>
    <m/>
    <m/>
    <m/>
    <m/>
    <m/>
    <m/>
    <n v="1785.44"/>
    <n v="18209"/>
    <n v="25.29"/>
    <n v="29.76"/>
  </r>
  <r>
    <x v="80"/>
    <x v="80"/>
    <x v="12"/>
    <x v="7"/>
    <x v="100"/>
    <x v="2666"/>
    <n v="46021"/>
    <n v="136.97"/>
    <n v="10045.39"/>
    <n v="261582.03"/>
    <n v="0"/>
    <m/>
    <m/>
    <m/>
    <m/>
    <m/>
    <m/>
    <m/>
    <m/>
    <m/>
    <m/>
    <m/>
    <m/>
    <m/>
    <m/>
    <n v="81600"/>
    <n v="7996"/>
    <n v="23.8"/>
    <n v="2914.29"/>
  </r>
  <r>
    <x v="146"/>
    <x v="146"/>
    <x v="14"/>
    <x v="1"/>
    <x v="12"/>
    <x v="2667"/>
    <n v="389"/>
    <n v="2.3199999999999998"/>
    <n v="73.5"/>
    <n v="956.97"/>
    <n v="78"/>
    <n v="104"/>
    <n v="0.62"/>
    <m/>
    <m/>
    <m/>
    <m/>
    <m/>
    <m/>
    <m/>
    <m/>
    <m/>
    <m/>
    <m/>
    <m/>
    <n v="982"/>
    <n v="5098"/>
    <n v="30.35"/>
    <n v="70.14"/>
  </r>
  <r>
    <x v="6"/>
    <x v="6"/>
    <x v="11"/>
    <x v="11"/>
    <x v="20"/>
    <x v="2668"/>
    <n v="12506"/>
    <n v="17.37"/>
    <n v="1241.42"/>
    <n v="69271.05"/>
    <n v="34931.129999999997"/>
    <n v="22030"/>
    <n v="30.6"/>
    <n v="582.19000000000005"/>
    <n v="421245.03"/>
    <m/>
    <m/>
    <m/>
    <m/>
    <m/>
    <m/>
    <m/>
    <m/>
    <m/>
    <m/>
    <n v="686382"/>
    <n v="102537"/>
    <n v="142.41"/>
    <n v="11439.7"/>
  </r>
  <r>
    <x v="71"/>
    <x v="71"/>
    <x v="12"/>
    <x v="5"/>
    <x v="17"/>
    <x v="1295"/>
    <n v="29121"/>
    <n v="48.54"/>
    <n v="3907.2"/>
    <n v="181684.8"/>
    <n v="11913.68"/>
    <n v="15705"/>
    <n v="26.18"/>
    <n v="238.27"/>
    <n v="143670.59"/>
    <m/>
    <m/>
    <m/>
    <m/>
    <m/>
    <m/>
    <m/>
    <m/>
    <m/>
    <m/>
    <n v="159.38999999999999"/>
    <n v="11417"/>
    <n v="19.03"/>
    <n v="3.19"/>
  </r>
  <r>
    <x v="73"/>
    <x v="73"/>
    <x v="3"/>
    <x v="19"/>
    <x v="55"/>
    <x v="2669"/>
    <n v="88615"/>
    <n v="76.92"/>
    <n v="7562.5"/>
    <n v="675180"/>
    <n v="0"/>
    <m/>
    <m/>
    <m/>
    <m/>
    <m/>
    <m/>
    <m/>
    <m/>
    <m/>
    <m/>
    <m/>
    <m/>
    <m/>
    <m/>
    <n v="399700"/>
    <n v="21691"/>
    <n v="18.829999999999998"/>
    <n v="4163.54"/>
  </r>
  <r>
    <x v="6"/>
    <x v="6"/>
    <x v="13"/>
    <x v="6"/>
    <x v="7"/>
    <x v="4"/>
    <m/>
    <m/>
    <m/>
    <m/>
    <n v="1228.9000000000001"/>
    <n v="1424"/>
    <n v="59.33"/>
    <n v="614.45000000000005"/>
    <n v="14819.72"/>
    <m/>
    <m/>
    <m/>
    <m/>
    <m/>
    <m/>
    <m/>
    <m/>
    <m/>
    <m/>
    <n v="14939"/>
    <n v="1975"/>
    <n v="82.29"/>
    <n v="7469.5"/>
  </r>
  <r>
    <x v="176"/>
    <x v="176"/>
    <x v="5"/>
    <x v="1"/>
    <x v="28"/>
    <x v="2670"/>
    <n v="35"/>
    <n v="0.24"/>
    <n v="10.25"/>
    <n v="114.39"/>
    <n v="198.84"/>
    <n v="232"/>
    <n v="1.61"/>
    <n v="16.57"/>
    <n v="2397.8200000000002"/>
    <m/>
    <m/>
    <m/>
    <m/>
    <m/>
    <m/>
    <m/>
    <m/>
    <m/>
    <m/>
    <n v="214.05"/>
    <n v="10960"/>
    <n v="76.11"/>
    <n v="17.84"/>
  </r>
  <r>
    <x v="113"/>
    <x v="113"/>
    <x v="3"/>
    <x v="2"/>
    <x v="3"/>
    <x v="2671"/>
    <n v="210737"/>
    <n v="243.91"/>
    <n v="11531.22"/>
    <n v="772130.64"/>
    <n v="0"/>
    <m/>
    <m/>
    <m/>
    <m/>
    <m/>
    <m/>
    <m/>
    <m/>
    <m/>
    <m/>
    <m/>
    <m/>
    <m/>
    <m/>
    <n v="3953.75"/>
    <n v="13058"/>
    <n v="15.11"/>
    <n v="54.91"/>
  </r>
  <r>
    <x v="72"/>
    <x v="72"/>
    <x v="11"/>
    <x v="2"/>
    <x v="26"/>
    <x v="2672"/>
    <n v="27847"/>
    <n v="34.130000000000003"/>
    <n v="3171.76"/>
    <n v="200582.39999999999"/>
    <n v="38869.440000000002"/>
    <n v="49838"/>
    <n v="61.08"/>
    <n v="571.61"/>
    <n v="468738.24"/>
    <m/>
    <m/>
    <m/>
    <m/>
    <m/>
    <m/>
    <m/>
    <m/>
    <m/>
    <m/>
    <n v="678000"/>
    <n v="21544"/>
    <n v="26.4"/>
    <n v="9970.59"/>
  </r>
  <r>
    <x v="99"/>
    <x v="99"/>
    <x v="0"/>
    <x v="7"/>
    <x v="5"/>
    <x v="2673"/>
    <n v="50598"/>
    <n v="52.71"/>
    <n v="7244"/>
    <n v="538953.6"/>
    <n v="102324"/>
    <n v="79633"/>
    <n v="82.95"/>
    <n v="1279.05"/>
    <n v="1233955.81"/>
    <m/>
    <m/>
    <m/>
    <m/>
    <m/>
    <m/>
    <m/>
    <m/>
    <m/>
    <m/>
    <n v="35100"/>
    <n v="1089"/>
    <n v="1.1299999999999999"/>
    <n v="438.75"/>
  </r>
  <r>
    <x v="3"/>
    <x v="3"/>
    <x v="14"/>
    <x v="7"/>
    <x v="2"/>
    <x v="2674"/>
    <n v="37047"/>
    <n v="48.24"/>
    <n v="3236.56"/>
    <n v="192640.2"/>
    <n v="29627.55"/>
    <n v="38310"/>
    <n v="49.88"/>
    <n v="462.93"/>
    <n v="357287.47"/>
    <m/>
    <m/>
    <m/>
    <m/>
    <m/>
    <m/>
    <m/>
    <m/>
    <m/>
    <m/>
    <n v="182432"/>
    <n v="9433"/>
    <n v="12.28"/>
    <n v="2850.5"/>
  </r>
  <r>
    <x v="35"/>
    <x v="35"/>
    <x v="9"/>
    <x v="2"/>
    <x v="64"/>
    <x v="2675"/>
    <n v="28273"/>
    <n v="31.41"/>
    <n v="2368"/>
    <n v="165168"/>
    <n v="43101.84"/>
    <n v="61987"/>
    <n v="68.87"/>
    <n v="574.69000000000005"/>
    <n v="519778.05"/>
    <m/>
    <m/>
    <m/>
    <m/>
    <m/>
    <m/>
    <m/>
    <m/>
    <m/>
    <m/>
    <n v="0"/>
    <m/>
    <m/>
    <n v="0"/>
  </r>
  <r>
    <x v="180"/>
    <x v="180"/>
    <x v="8"/>
    <x v="2"/>
    <x v="30"/>
    <x v="2676"/>
    <n v="65334"/>
    <n v="113.43"/>
    <n v="9810.15"/>
    <n v="437924.91"/>
    <n v="0"/>
    <m/>
    <m/>
    <m/>
    <m/>
    <m/>
    <m/>
    <m/>
    <m/>
    <m/>
    <m/>
    <m/>
    <m/>
    <m/>
    <m/>
    <n v="108743"/>
    <n v="5741"/>
    <n v="9.9700000000000006"/>
    <n v="2265.48"/>
  </r>
  <r>
    <x v="198"/>
    <x v="198"/>
    <x v="0"/>
    <x v="2"/>
    <x v="33"/>
    <x v="2677"/>
    <n v="143971"/>
    <n v="119.98"/>
    <n v="14424.43"/>
    <n v="1341471.99"/>
    <n v="0"/>
    <m/>
    <m/>
    <m/>
    <m/>
    <m/>
    <m/>
    <m/>
    <m/>
    <m/>
    <m/>
    <m/>
    <m/>
    <m/>
    <m/>
    <n v="2550.36"/>
    <n v="19043"/>
    <n v="15.87"/>
    <n v="25.5"/>
  </r>
  <r>
    <x v="187"/>
    <x v="187"/>
    <x v="4"/>
    <x v="1"/>
    <x v="53"/>
    <x v="2678"/>
    <n v="431"/>
    <n v="2.76"/>
    <n v="115.31"/>
    <n v="1394.07"/>
    <n v="0"/>
    <n v="1061"/>
    <n v="6.8"/>
    <m/>
    <m/>
    <m/>
    <m/>
    <m/>
    <m/>
    <m/>
    <m/>
    <m/>
    <m/>
    <m/>
    <m/>
    <n v="0"/>
    <n v="4189"/>
    <n v="26.85"/>
    <n v="0"/>
  </r>
  <r>
    <x v="74"/>
    <x v="74"/>
    <x v="14"/>
    <x v="0"/>
    <x v="115"/>
    <x v="2679"/>
    <n v="142363"/>
    <n v="122.3"/>
    <n v="10494.26"/>
    <n v="946686.99"/>
    <n v="11967.99"/>
    <n v="16347"/>
    <n v="14.04"/>
    <n v="123.38"/>
    <n v="144325.60999999999"/>
    <m/>
    <m/>
    <m/>
    <m/>
    <m/>
    <m/>
    <m/>
    <m/>
    <m/>
    <m/>
    <n v="3515.81"/>
    <n v="53860"/>
    <n v="46.27"/>
    <n v="36.25"/>
  </r>
  <r>
    <x v="156"/>
    <x v="156"/>
    <x v="8"/>
    <x v="1"/>
    <x v="1"/>
    <x v="4"/>
    <m/>
    <m/>
    <m/>
    <m/>
    <n v="0"/>
    <m/>
    <m/>
    <m/>
    <m/>
    <m/>
    <m/>
    <m/>
    <m/>
    <m/>
    <m/>
    <m/>
    <m/>
    <m/>
    <m/>
    <n v="590.87"/>
    <n v="2683"/>
    <n v="37.26"/>
    <n v="98.48"/>
  </r>
  <r>
    <x v="30"/>
    <x v="30"/>
    <x v="6"/>
    <x v="11"/>
    <x v="17"/>
    <x v="0"/>
    <n v="0"/>
    <n v="0"/>
    <n v="0"/>
    <n v="0"/>
    <n v="639.19000000000005"/>
    <n v="1093"/>
    <n v="1.82"/>
    <m/>
    <m/>
    <m/>
    <m/>
    <m/>
    <m/>
    <m/>
    <m/>
    <m/>
    <m/>
    <m/>
    <m/>
    <n v="4078"/>
    <n v="16272"/>
    <n v="27.12"/>
    <n v="81.56"/>
  </r>
  <r>
    <x v="95"/>
    <x v="95"/>
    <x v="5"/>
    <x v="5"/>
    <x v="30"/>
    <x v="2680"/>
    <n v="54073"/>
    <n v="93.88"/>
    <n v="8200.94"/>
    <n v="366089.85"/>
    <n v="0"/>
    <m/>
    <m/>
    <m/>
    <m/>
    <m/>
    <m/>
    <m/>
    <m/>
    <m/>
    <m/>
    <m/>
    <m/>
    <m/>
    <m/>
    <n v="129100"/>
    <n v="5847"/>
    <n v="10.15"/>
    <n v="2689.58"/>
  </r>
  <r>
    <x v="109"/>
    <x v="109"/>
    <x v="12"/>
    <x v="18"/>
    <x v="98"/>
    <x v="0"/>
    <n v="0"/>
    <n v="0"/>
    <n v="0"/>
    <n v="0"/>
    <n v="0"/>
    <n v="0"/>
    <n v="0"/>
    <n v="0"/>
    <n v="0"/>
    <n v="0"/>
    <n v="0"/>
    <n v="0"/>
    <n v="0"/>
    <n v="0"/>
    <n v="0"/>
    <n v="0"/>
    <n v="0"/>
    <n v="0"/>
    <n v="0"/>
    <n v="0"/>
    <n v="0"/>
    <n v="0"/>
    <n v="0"/>
  </r>
  <r>
    <x v="73"/>
    <x v="73"/>
    <x v="7"/>
    <x v="5"/>
    <x v="26"/>
    <x v="2681"/>
    <n v="10628"/>
    <n v="13.02"/>
    <n v="1854.71"/>
    <n v="117291.6"/>
    <n v="15162.95"/>
    <n v="14098"/>
    <n v="17.28"/>
    <m/>
    <m/>
    <m/>
    <m/>
    <m/>
    <m/>
    <m/>
    <m/>
    <m/>
    <m/>
    <m/>
    <m/>
    <n v="0"/>
    <m/>
    <m/>
    <n v="0"/>
  </r>
  <r>
    <x v="107"/>
    <x v="107"/>
    <x v="9"/>
    <x v="1"/>
    <x v="1"/>
    <x v="2682"/>
    <n v="324"/>
    <n v="4.5"/>
    <n v="192.5"/>
    <n v="1074.1500000000001"/>
    <n v="42"/>
    <n v="88"/>
    <n v="1.22"/>
    <m/>
    <m/>
    <m/>
    <m/>
    <m/>
    <m/>
    <m/>
    <m/>
    <m/>
    <m/>
    <m/>
    <m/>
    <n v="399.71"/>
    <n v="2418"/>
    <n v="33.58"/>
    <n v="66.62"/>
  </r>
  <r>
    <x v="140"/>
    <x v="140"/>
    <x v="14"/>
    <x v="2"/>
    <x v="57"/>
    <x v="2683"/>
    <n v="35324"/>
    <n v="70.09"/>
    <n v="6371.43"/>
    <n v="248868"/>
    <n v="23228.9"/>
    <n v="25806"/>
    <n v="51.2"/>
    <n v="553.07000000000005"/>
    <n v="280124.32"/>
    <m/>
    <m/>
    <m/>
    <m/>
    <m/>
    <m/>
    <m/>
    <m/>
    <m/>
    <m/>
    <n v="53850"/>
    <n v="3457"/>
    <n v="6.86"/>
    <n v="1282.1400000000001"/>
  </r>
  <r>
    <x v="7"/>
    <x v="7"/>
    <x v="11"/>
    <x v="7"/>
    <x v="46"/>
    <x v="4"/>
    <m/>
    <m/>
    <m/>
    <m/>
    <n v="0"/>
    <m/>
    <m/>
    <m/>
    <m/>
    <m/>
    <m/>
    <m/>
    <m/>
    <m/>
    <m/>
    <m/>
    <m/>
    <m/>
    <m/>
    <n v="0"/>
    <m/>
    <m/>
    <n v="0"/>
  </r>
  <r>
    <x v="202"/>
    <x v="202"/>
    <x v="9"/>
    <x v="7"/>
    <x v="9"/>
    <x v="4"/>
    <m/>
    <m/>
    <m/>
    <m/>
    <n v="3772.07"/>
    <n v="5796"/>
    <n v="12.08"/>
    <n v="94.3"/>
    <n v="45488.47"/>
    <m/>
    <m/>
    <m/>
    <m/>
    <m/>
    <m/>
    <m/>
    <m/>
    <m/>
    <m/>
    <n v="1242"/>
    <n v="13339"/>
    <n v="27.79"/>
    <n v="31.05"/>
  </r>
  <r>
    <x v="119"/>
    <x v="119"/>
    <x v="11"/>
    <x v="0"/>
    <x v="10"/>
    <x v="2684"/>
    <n v="51702"/>
    <n v="58.22"/>
    <n v="10442.530000000001"/>
    <n v="718654.71"/>
    <n v="28197.87"/>
    <n v="27391"/>
    <n v="30.85"/>
    <n v="381.05"/>
    <n v="340046.53"/>
    <m/>
    <m/>
    <m/>
    <m/>
    <m/>
    <m/>
    <m/>
    <m/>
    <m/>
    <m/>
    <n v="435243"/>
    <n v="125422"/>
    <n v="141.24"/>
    <n v="5881.66"/>
  </r>
  <r>
    <x v="210"/>
    <x v="210"/>
    <x v="6"/>
    <x v="2"/>
    <x v="48"/>
    <x v="2685"/>
    <n v="26100"/>
    <n v="42.65"/>
    <n v="3352.16"/>
    <n v="158992.79999999999"/>
    <n v="22050.44"/>
    <n v="36138"/>
    <n v="59.05"/>
    <n v="432.36"/>
    <n v="265912.83"/>
    <m/>
    <m/>
    <m/>
    <m/>
    <m/>
    <m/>
    <m/>
    <m/>
    <m/>
    <m/>
    <n v="1089926"/>
    <n v="32739"/>
    <n v="53.5"/>
    <n v="21371.1"/>
  </r>
  <r>
    <x v="234"/>
    <x v="234"/>
    <x v="5"/>
    <x v="2"/>
    <x v="20"/>
    <x v="2686"/>
    <n v="106391"/>
    <n v="147.77000000000001"/>
    <n v="9266.92"/>
    <n v="517093.95"/>
    <n v="0"/>
    <m/>
    <m/>
    <m/>
    <m/>
    <m/>
    <m/>
    <m/>
    <m/>
    <m/>
    <m/>
    <m/>
    <m/>
    <m/>
    <m/>
    <n v="1.47"/>
    <n v="16726"/>
    <n v="23.23"/>
    <n v="0.02"/>
  </r>
  <r>
    <x v="209"/>
    <x v="209"/>
    <x v="14"/>
    <x v="7"/>
    <x v="20"/>
    <x v="2687"/>
    <n v="84429"/>
    <n v="117.26"/>
    <n v="9666.67"/>
    <n v="539400"/>
    <n v="0"/>
    <m/>
    <m/>
    <m/>
    <m/>
    <m/>
    <m/>
    <m/>
    <m/>
    <m/>
    <m/>
    <m/>
    <m/>
    <m/>
    <m/>
    <n v="0"/>
    <m/>
    <m/>
    <n v="0"/>
  </r>
  <r>
    <x v="127"/>
    <x v="127"/>
    <x v="6"/>
    <x v="2"/>
    <x v="30"/>
    <x v="2688"/>
    <n v="62694"/>
    <n v="108.84"/>
    <n v="7851.52"/>
    <n v="350491.89"/>
    <n v="0"/>
    <m/>
    <m/>
    <m/>
    <m/>
    <m/>
    <m/>
    <m/>
    <m/>
    <m/>
    <m/>
    <m/>
    <m/>
    <m/>
    <m/>
    <n v="55.2"/>
    <n v="2505"/>
    <n v="4.3499999999999996"/>
    <n v="1.1499999999999999"/>
  </r>
  <r>
    <x v="85"/>
    <x v="85"/>
    <x v="3"/>
    <x v="2"/>
    <x v="22"/>
    <x v="2689"/>
    <n v="4592"/>
    <n v="15.31"/>
    <n v="839.76"/>
    <n v="19524.419999999998"/>
    <n v="1484"/>
    <n v="2288"/>
    <n v="7.63"/>
    <n v="59.36"/>
    <n v="17895.95"/>
    <m/>
    <m/>
    <m/>
    <m/>
    <m/>
    <m/>
    <m/>
    <m/>
    <m/>
    <m/>
    <n v="135"/>
    <n v="978"/>
    <n v="3.26"/>
    <n v="5.4"/>
  </r>
  <r>
    <x v="60"/>
    <x v="60"/>
    <x v="4"/>
    <x v="2"/>
    <x v="76"/>
    <x v="2690"/>
    <n v="60836"/>
    <n v="112.66"/>
    <n v="7368.89"/>
    <n v="308388"/>
    <n v="0"/>
    <m/>
    <m/>
    <m/>
    <m/>
    <m/>
    <m/>
    <m/>
    <m/>
    <m/>
    <m/>
    <m/>
    <m/>
    <m/>
    <m/>
    <n v="0"/>
    <m/>
    <m/>
    <n v="0"/>
  </r>
  <r>
    <x v="70"/>
    <x v="70"/>
    <x v="7"/>
    <x v="12"/>
    <x v="6"/>
    <x v="4"/>
    <m/>
    <m/>
    <m/>
    <m/>
    <n v="0"/>
    <m/>
    <m/>
    <m/>
    <m/>
    <m/>
    <m/>
    <m/>
    <m/>
    <m/>
    <m/>
    <m/>
    <m/>
    <m/>
    <m/>
    <n v="0"/>
    <m/>
    <m/>
    <n v="0"/>
  </r>
  <r>
    <x v="118"/>
    <x v="118"/>
    <x v="13"/>
    <x v="2"/>
    <x v="5"/>
    <x v="2691"/>
    <n v="99799"/>
    <n v="103.96"/>
    <n v="11893.18"/>
    <n v="884852.22"/>
    <n v="0"/>
    <m/>
    <m/>
    <m/>
    <m/>
    <m/>
    <m/>
    <m/>
    <m/>
    <m/>
    <m/>
    <m/>
    <m/>
    <m/>
    <m/>
    <n v="167300"/>
    <n v="10018"/>
    <n v="10.44"/>
    <n v="2091.25"/>
  </r>
  <r>
    <x v="17"/>
    <x v="17"/>
    <x v="5"/>
    <x v="13"/>
    <x v="28"/>
    <x v="4"/>
    <m/>
    <m/>
    <m/>
    <m/>
    <n v="0"/>
    <m/>
    <m/>
    <m/>
    <m/>
    <m/>
    <m/>
    <m/>
    <m/>
    <m/>
    <m/>
    <m/>
    <m/>
    <m/>
    <m/>
    <n v="0"/>
    <m/>
    <m/>
    <n v="0"/>
  </r>
  <r>
    <x v="4"/>
    <x v="4"/>
    <x v="14"/>
    <x v="5"/>
    <x v="31"/>
    <x v="2692"/>
    <n v="11684"/>
    <n v="48.68"/>
    <n v="3496"/>
    <n v="65025.599999999999"/>
    <n v="5931.13"/>
    <n v="8768"/>
    <n v="36.53"/>
    <m/>
    <m/>
    <m/>
    <m/>
    <m/>
    <m/>
    <m/>
    <m/>
    <m/>
    <m/>
    <m/>
    <m/>
    <n v="527"/>
    <n v="3339"/>
    <n v="13.91"/>
    <n v="26.35"/>
  </r>
  <r>
    <x v="87"/>
    <x v="87"/>
    <x v="3"/>
    <x v="0"/>
    <x v="17"/>
    <x v="2693"/>
    <n v="32716"/>
    <n v="54.53"/>
    <n v="820.6"/>
    <n v="38157.9"/>
    <n v="30120.27"/>
    <n v="44738"/>
    <n v="74.56"/>
    <n v="602.41"/>
    <n v="363229.39"/>
    <m/>
    <m/>
    <m/>
    <m/>
    <m/>
    <m/>
    <m/>
    <m/>
    <m/>
    <m/>
    <n v="2546"/>
    <n v="16795"/>
    <n v="27.99"/>
    <n v="50.92"/>
  </r>
  <r>
    <x v="122"/>
    <x v="122"/>
    <x v="10"/>
    <x v="2"/>
    <x v="15"/>
    <x v="2694"/>
    <n v="16621"/>
    <n v="38.47"/>
    <n v="2540.81"/>
    <n v="85066.17"/>
    <n v="34781.769999999997"/>
    <n v="43634"/>
    <n v="101"/>
    <n v="966.16"/>
    <n v="419443.74"/>
    <m/>
    <m/>
    <m/>
    <m/>
    <m/>
    <n v="0"/>
    <n v="0"/>
    <n v="0"/>
    <n v="0"/>
    <n v="0"/>
    <n v="1892.78"/>
    <n v="16277"/>
    <n v="37.68"/>
    <n v="52.58"/>
  </r>
  <r>
    <x v="122"/>
    <x v="122"/>
    <x v="14"/>
    <x v="1"/>
    <x v="21"/>
    <x v="2695"/>
    <n v="4920"/>
    <n v="17.079999999999998"/>
    <n v="1064.21"/>
    <n v="23753.13"/>
    <n v="3574.2"/>
    <n v="5690"/>
    <n v="19.760000000000002"/>
    <n v="148.91999999999999"/>
    <n v="43102.35"/>
    <m/>
    <m/>
    <m/>
    <m/>
    <m/>
    <m/>
    <m/>
    <m/>
    <m/>
    <m/>
    <n v="2036.14"/>
    <n v="31464"/>
    <n v="109.25"/>
    <n v="84.84"/>
  </r>
  <r>
    <x v="134"/>
    <x v="134"/>
    <x v="2"/>
    <x v="1"/>
    <x v="71"/>
    <x v="0"/>
    <n v="0"/>
    <n v="0"/>
    <n v="0"/>
    <n v="0"/>
    <n v="0"/>
    <n v="0"/>
    <n v="0"/>
    <m/>
    <m/>
    <m/>
    <m/>
    <m/>
    <m/>
    <m/>
    <m/>
    <m/>
    <m/>
    <m/>
    <m/>
    <n v="497.29"/>
    <n v="1381"/>
    <n v="23.02"/>
    <n v="99.46"/>
  </r>
  <r>
    <x v="72"/>
    <x v="72"/>
    <x v="5"/>
    <x v="27"/>
    <x v="11"/>
    <x v="4"/>
    <m/>
    <m/>
    <m/>
    <m/>
    <n v="0"/>
    <m/>
    <m/>
    <m/>
    <m/>
    <m/>
    <m/>
    <m/>
    <m/>
    <m/>
    <m/>
    <m/>
    <m/>
    <m/>
    <m/>
    <n v="116600"/>
    <n v="3536"/>
    <n v="29.47"/>
    <n v="11660"/>
  </r>
  <r>
    <x v="6"/>
    <x v="6"/>
    <x v="14"/>
    <x v="2"/>
    <x v="9"/>
    <x v="2696"/>
    <n v="21080"/>
    <n v="43.92"/>
    <n v="2921.33"/>
    <n v="108673.29"/>
    <n v="19540.25"/>
    <n v="10229"/>
    <n v="21.31"/>
    <n v="488.51"/>
    <n v="235641.76"/>
    <m/>
    <m/>
    <m/>
    <m/>
    <m/>
    <m/>
    <m/>
    <m/>
    <m/>
    <m/>
    <n v="119362"/>
    <n v="16853"/>
    <n v="35.11"/>
    <n v="2984.05"/>
  </r>
  <r>
    <x v="35"/>
    <x v="35"/>
    <x v="14"/>
    <x v="6"/>
    <x v="68"/>
    <x v="2697"/>
    <n v="809"/>
    <n v="4.21"/>
    <n v="255.81"/>
    <n v="3806.49"/>
    <n v="905.92"/>
    <n v="1125"/>
    <n v="5.86"/>
    <n v="56.62"/>
    <n v="10924.72"/>
    <m/>
    <m/>
    <m/>
    <m/>
    <m/>
    <m/>
    <m/>
    <m/>
    <m/>
    <m/>
    <n v="1497"/>
    <n v="14938"/>
    <n v="77.8"/>
    <n v="93.56"/>
  </r>
  <r>
    <x v="78"/>
    <x v="78"/>
    <x v="5"/>
    <x v="5"/>
    <x v="79"/>
    <x v="2698"/>
    <n v="24701"/>
    <n v="29.83"/>
    <n v="4225.1400000000003"/>
    <n v="271127.55"/>
    <n v="48312.12"/>
    <n v="74611"/>
    <n v="90.11"/>
    <n v="700.18"/>
    <n v="582610.31999999995"/>
    <m/>
    <m/>
    <m/>
    <m/>
    <m/>
    <m/>
    <m/>
    <m/>
    <m/>
    <m/>
    <n v="149700"/>
    <n v="13194"/>
    <n v="15.93"/>
    <n v="2169.5700000000002"/>
  </r>
  <r>
    <x v="78"/>
    <x v="78"/>
    <x v="1"/>
    <x v="12"/>
    <x v="41"/>
    <x v="4"/>
    <m/>
    <m/>
    <m/>
    <m/>
    <n v="0"/>
    <m/>
    <m/>
    <m/>
    <m/>
    <m/>
    <m/>
    <m/>
    <m/>
    <m/>
    <m/>
    <m/>
    <m/>
    <m/>
    <m/>
    <n v="11388"/>
    <n v="758"/>
    <n v="21.06"/>
    <n v="3796"/>
  </r>
  <r>
    <x v="91"/>
    <x v="91"/>
    <x v="15"/>
    <x v="6"/>
    <x v="7"/>
    <x v="2699"/>
    <n v="2767"/>
    <n v="115.29"/>
    <n v="9397.5"/>
    <n v="17479.349999999999"/>
    <n v="609.12"/>
    <n v="987"/>
    <n v="41.13"/>
    <n v="304.56"/>
    <n v="7345.53"/>
    <m/>
    <m/>
    <m/>
    <m/>
    <m/>
    <n v="796"/>
    <n v="2824"/>
    <n v="117.67"/>
    <n v="398"/>
    <n v="17817.66"/>
    <n v="26400"/>
    <n v="1180"/>
    <n v="49.17"/>
    <n v="13200"/>
  </r>
  <r>
    <x v="81"/>
    <x v="81"/>
    <x v="9"/>
    <x v="5"/>
    <x v="17"/>
    <x v="2700"/>
    <n v="82710"/>
    <n v="137.85"/>
    <n v="16332.76"/>
    <n v="759473.34"/>
    <n v="0"/>
    <m/>
    <m/>
    <m/>
    <m/>
    <m/>
    <m/>
    <m/>
    <m/>
    <m/>
    <m/>
    <m/>
    <m/>
    <m/>
    <m/>
    <n v="171"/>
    <n v="12987"/>
    <n v="21.65"/>
    <n v="3.42"/>
  </r>
  <r>
    <x v="85"/>
    <x v="85"/>
    <x v="6"/>
    <x v="6"/>
    <x v="69"/>
    <x v="4"/>
    <m/>
    <m/>
    <m/>
    <m/>
    <n v="0"/>
    <m/>
    <m/>
    <m/>
    <m/>
    <m/>
    <m/>
    <m/>
    <m/>
    <m/>
    <m/>
    <m/>
    <m/>
    <m/>
    <m/>
    <n v="0"/>
    <m/>
    <m/>
    <n v="0"/>
  </r>
  <r>
    <x v="52"/>
    <x v="52"/>
    <x v="10"/>
    <x v="1"/>
    <x v="21"/>
    <x v="2701"/>
    <n v="19433"/>
    <n v="67.48"/>
    <n v="5873.21"/>
    <n v="131090.01"/>
    <n v="19658.580000000002"/>
    <n v="21664"/>
    <n v="75.22"/>
    <n v="819.11"/>
    <n v="237068.76"/>
    <m/>
    <m/>
    <m/>
    <m/>
    <m/>
    <m/>
    <m/>
    <m/>
    <m/>
    <m/>
    <n v="2862"/>
    <n v="13739"/>
    <n v="47.7"/>
    <n v="119.25"/>
  </r>
  <r>
    <x v="22"/>
    <x v="22"/>
    <x v="5"/>
    <x v="14"/>
    <x v="123"/>
    <x v="2702"/>
    <n v="23301"/>
    <n v="47.36"/>
    <n v="4080"/>
    <n v="155570.4"/>
    <n v="12578.08"/>
    <n v="12110"/>
    <n v="24.61"/>
    <n v="306.77999999999997"/>
    <n v="151682.82999999999"/>
    <m/>
    <m/>
    <m/>
    <m/>
    <m/>
    <m/>
    <m/>
    <m/>
    <m/>
    <m/>
    <n v="118.71"/>
    <n v="13173"/>
    <n v="26.77"/>
    <n v="2.9"/>
  </r>
  <r>
    <x v="172"/>
    <x v="172"/>
    <x v="11"/>
    <x v="2"/>
    <x v="9"/>
    <x v="2703"/>
    <n v="52266"/>
    <n v="108.89"/>
    <n v="9870"/>
    <n v="367164"/>
    <n v="0"/>
    <m/>
    <m/>
    <m/>
    <m/>
    <m/>
    <m/>
    <m/>
    <m/>
    <m/>
    <m/>
    <m/>
    <m/>
    <m/>
    <m/>
    <n v="31500"/>
    <n v="8378"/>
    <n v="17.45"/>
    <n v="787.5"/>
  </r>
  <r>
    <x v="158"/>
    <x v="158"/>
    <x v="8"/>
    <x v="7"/>
    <x v="30"/>
    <x v="2704"/>
    <n v="27781"/>
    <n v="48.23"/>
    <n v="3989.63"/>
    <n v="178096.86"/>
    <n v="12094"/>
    <n v="15034"/>
    <n v="26.1"/>
    <n v="251.96"/>
    <n v="145845.17000000001"/>
    <m/>
    <m/>
    <m/>
    <m/>
    <m/>
    <m/>
    <m/>
    <m/>
    <m/>
    <m/>
    <n v="140171"/>
    <n v="22890"/>
    <n v="39.74"/>
    <n v="2920.23"/>
  </r>
  <r>
    <x v="208"/>
    <x v="208"/>
    <x v="4"/>
    <x v="7"/>
    <x v="38"/>
    <x v="2705"/>
    <n v="27712"/>
    <n v="41.24"/>
    <n v="3499.39"/>
    <n v="182248.38"/>
    <n v="16764.310000000001"/>
    <n v="21210"/>
    <n v="31.56"/>
    <n v="299.36"/>
    <n v="202165.8"/>
    <m/>
    <m/>
    <m/>
    <m/>
    <m/>
    <m/>
    <m/>
    <m/>
    <m/>
    <m/>
    <n v="185640"/>
    <n v="38876"/>
    <n v="57.85"/>
    <n v="3315"/>
  </r>
  <r>
    <x v="197"/>
    <x v="197"/>
    <x v="8"/>
    <x v="2"/>
    <x v="30"/>
    <x v="2706"/>
    <n v="66637"/>
    <n v="115.69"/>
    <n v="10117.83"/>
    <n v="451660.08"/>
    <n v="0"/>
    <m/>
    <m/>
    <m/>
    <m/>
    <m/>
    <m/>
    <m/>
    <m/>
    <m/>
    <m/>
    <m/>
    <m/>
    <m/>
    <m/>
    <n v="0"/>
    <n v="2132"/>
    <n v="3.7"/>
    <n v="0"/>
  </r>
  <r>
    <x v="81"/>
    <x v="81"/>
    <x v="9"/>
    <x v="1"/>
    <x v="16"/>
    <x v="4"/>
    <m/>
    <m/>
    <m/>
    <m/>
    <n v="0"/>
    <m/>
    <m/>
    <m/>
    <m/>
    <m/>
    <m/>
    <m/>
    <m/>
    <m/>
    <m/>
    <m/>
    <m/>
    <m/>
    <m/>
    <n v="199"/>
    <n v="3387"/>
    <n v="70.56"/>
    <n v="49.75"/>
  </r>
  <r>
    <x v="0"/>
    <x v="0"/>
    <x v="9"/>
    <x v="6"/>
    <x v="21"/>
    <x v="2707"/>
    <n v="41739"/>
    <n v="144.93"/>
    <n v="10526.58"/>
    <n v="234953.34"/>
    <n v="20655"/>
    <n v="37012"/>
    <n v="128.51"/>
    <n v="860.63"/>
    <n v="249084.84"/>
    <m/>
    <m/>
    <m/>
    <m/>
    <m/>
    <m/>
    <m/>
    <m/>
    <m/>
    <m/>
    <n v="5471"/>
    <n v="25695"/>
    <n v="89.22"/>
    <n v="227.96"/>
  </r>
  <r>
    <x v="130"/>
    <x v="130"/>
    <x v="11"/>
    <x v="2"/>
    <x v="9"/>
    <x v="2708"/>
    <n v="18639"/>
    <n v="38.83"/>
    <n v="1557.98"/>
    <n v="57956.67"/>
    <n v="17283.22"/>
    <n v="19042"/>
    <n v="39.67"/>
    <n v="432.08"/>
    <n v="208423.54"/>
    <m/>
    <m/>
    <m/>
    <m/>
    <m/>
    <m/>
    <m/>
    <m/>
    <m/>
    <m/>
    <n v="114200"/>
    <n v="2875"/>
    <n v="5.99"/>
    <n v="2855"/>
  </r>
  <r>
    <x v="72"/>
    <x v="72"/>
    <x v="6"/>
    <x v="25"/>
    <x v="28"/>
    <x v="4"/>
    <m/>
    <m/>
    <m/>
    <m/>
    <n v="0"/>
    <m/>
    <m/>
    <m/>
    <m/>
    <m/>
    <m/>
    <m/>
    <m/>
    <m/>
    <m/>
    <m/>
    <m/>
    <m/>
    <m/>
    <n v="169300"/>
    <n v="5062"/>
    <n v="35.15"/>
    <n v="14108.33"/>
  </r>
  <r>
    <x v="141"/>
    <x v="141"/>
    <x v="14"/>
    <x v="7"/>
    <x v="82"/>
    <x v="2709"/>
    <n v="69939"/>
    <n v="157.52000000000001"/>
    <n v="11921.97"/>
    <n v="410235.09"/>
    <n v="0"/>
    <m/>
    <m/>
    <m/>
    <m/>
    <m/>
    <m/>
    <m/>
    <m/>
    <m/>
    <m/>
    <m/>
    <m/>
    <m/>
    <m/>
    <n v="74735"/>
    <n v="8168"/>
    <n v="18.399999999999999"/>
    <n v="2019.86"/>
  </r>
  <r>
    <x v="199"/>
    <x v="199"/>
    <x v="13"/>
    <x v="1"/>
    <x v="21"/>
    <x v="2710"/>
    <n v="4121"/>
    <n v="14.31"/>
    <n v="799.33"/>
    <n v="17841.12"/>
    <n v="0"/>
    <m/>
    <m/>
    <m/>
    <m/>
    <m/>
    <m/>
    <m/>
    <m/>
    <m/>
    <m/>
    <m/>
    <m/>
    <m/>
    <m/>
    <n v="418.68"/>
    <n v="41546"/>
    <n v="144.26"/>
    <n v="17.45"/>
  </r>
  <r>
    <x v="10"/>
    <x v="10"/>
    <x v="10"/>
    <x v="4"/>
    <x v="15"/>
    <x v="4"/>
    <m/>
    <m/>
    <m/>
    <m/>
    <n v="0"/>
    <m/>
    <m/>
    <m/>
    <m/>
    <m/>
    <m/>
    <m/>
    <m/>
    <m/>
    <m/>
    <m/>
    <m/>
    <m/>
    <m/>
    <n v="248110"/>
    <n v="21906"/>
    <n v="50.71"/>
    <n v="6891.94"/>
  </r>
  <r>
    <x v="176"/>
    <x v="176"/>
    <x v="3"/>
    <x v="7"/>
    <x v="15"/>
    <x v="2711"/>
    <n v="9219"/>
    <n v="21.34"/>
    <n v="1527.25"/>
    <n v="51132.33"/>
    <n v="14702.23"/>
    <n v="14474"/>
    <n v="33.5"/>
    <n v="408.4"/>
    <n v="177298.61"/>
    <m/>
    <m/>
    <m/>
    <m/>
    <m/>
    <m/>
    <m/>
    <m/>
    <m/>
    <m/>
    <n v="37.299999999999997"/>
    <n v="1074"/>
    <n v="2.4900000000000002"/>
    <n v="1.04"/>
  </r>
  <r>
    <x v="9"/>
    <x v="9"/>
    <x v="15"/>
    <x v="12"/>
    <x v="6"/>
    <x v="4"/>
    <n v="0"/>
    <n v="0"/>
    <m/>
    <m/>
    <n v="0"/>
    <n v="0"/>
    <n v="0"/>
    <m/>
    <m/>
    <m/>
    <m/>
    <m/>
    <m/>
    <m/>
    <m/>
    <m/>
    <m/>
    <m/>
    <m/>
    <n v="0"/>
    <n v="0"/>
    <n v="0"/>
    <n v="0"/>
  </r>
  <r>
    <x v="116"/>
    <x v="116"/>
    <x v="2"/>
    <x v="2"/>
    <x v="58"/>
    <x v="2712"/>
    <n v="110374"/>
    <n v="88.44"/>
    <n v="12495.98"/>
    <n v="1208611.26"/>
    <n v="0"/>
    <m/>
    <m/>
    <m/>
    <m/>
    <m/>
    <m/>
    <m/>
    <m/>
    <m/>
    <m/>
    <m/>
    <m/>
    <m/>
    <m/>
    <n v="283400"/>
    <n v="17819"/>
    <n v="14.28"/>
    <n v="2725"/>
  </r>
  <r>
    <x v="156"/>
    <x v="156"/>
    <x v="9"/>
    <x v="5"/>
    <x v="21"/>
    <x v="4"/>
    <m/>
    <m/>
    <m/>
    <m/>
    <n v="0"/>
    <m/>
    <m/>
    <m/>
    <m/>
    <m/>
    <m/>
    <m/>
    <m/>
    <m/>
    <m/>
    <m/>
    <m/>
    <m/>
    <m/>
    <n v="0"/>
    <m/>
    <m/>
    <n v="0"/>
  </r>
  <r>
    <x v="2"/>
    <x v="2"/>
    <x v="8"/>
    <x v="30"/>
    <x v="68"/>
    <x v="4"/>
    <m/>
    <m/>
    <m/>
    <m/>
    <n v="0"/>
    <m/>
    <m/>
    <m/>
    <m/>
    <m/>
    <m/>
    <m/>
    <m/>
    <m/>
    <m/>
    <m/>
    <m/>
    <m/>
    <m/>
    <n v="394.01"/>
    <n v="1227"/>
    <n v="6.39"/>
    <n v="24.63"/>
  </r>
  <r>
    <x v="156"/>
    <x v="156"/>
    <x v="2"/>
    <x v="4"/>
    <x v="68"/>
    <x v="2713"/>
    <n v="1084"/>
    <n v="5.65"/>
    <n v="468.38"/>
    <n v="6969.42"/>
    <n v="0"/>
    <m/>
    <m/>
    <m/>
    <m/>
    <m/>
    <m/>
    <m/>
    <m/>
    <m/>
    <n v="10120"/>
    <n v="2576"/>
    <n v="13.42"/>
    <n v="632"/>
    <n v="226526.07999999999"/>
    <n v="389.95"/>
    <n v="1382"/>
    <n v="7.2"/>
    <n v="24.37"/>
  </r>
  <r>
    <x v="72"/>
    <x v="72"/>
    <x v="9"/>
    <x v="6"/>
    <x v="4"/>
    <x v="2714"/>
    <n v="111"/>
    <n v="1.32"/>
    <n v="48.71"/>
    <n v="317.13"/>
    <n v="30.07"/>
    <n v="52"/>
    <n v="0.62"/>
    <n v="4.3"/>
    <n v="362.6"/>
    <m/>
    <m/>
    <m/>
    <m/>
    <m/>
    <m/>
    <m/>
    <m/>
    <m/>
    <m/>
    <n v="0"/>
    <n v="7860"/>
    <n v="93.57"/>
    <n v="0"/>
  </r>
  <r>
    <x v="73"/>
    <x v="73"/>
    <x v="3"/>
    <x v="4"/>
    <x v="85"/>
    <x v="2715"/>
    <n v="272458"/>
    <n v="100.46"/>
    <n v="9465.69"/>
    <n v="1989499.71"/>
    <n v="224124.15"/>
    <n v="312897"/>
    <n v="115.38"/>
    <n v="991.7"/>
    <n v="2702780.38"/>
    <m/>
    <m/>
    <m/>
    <m/>
    <m/>
    <m/>
    <m/>
    <m/>
    <m/>
    <m/>
    <n v="3092337"/>
    <n v="159351"/>
    <n v="58.76"/>
    <n v="13682.91"/>
  </r>
  <r>
    <x v="17"/>
    <x v="17"/>
    <x v="11"/>
    <x v="12"/>
    <x v="71"/>
    <x v="4"/>
    <m/>
    <m/>
    <m/>
    <m/>
    <n v="0"/>
    <m/>
    <m/>
    <m/>
    <m/>
    <m/>
    <m/>
    <m/>
    <m/>
    <m/>
    <m/>
    <m/>
    <m/>
    <m/>
    <m/>
    <n v="0"/>
    <m/>
    <m/>
    <n v="0"/>
  </r>
  <r>
    <x v="51"/>
    <x v="51"/>
    <x v="6"/>
    <x v="7"/>
    <x v="34"/>
    <x v="2716"/>
    <n v="21093"/>
    <n v="50.22"/>
    <n v="5091.43"/>
    <n v="165726"/>
    <n v="7817.65"/>
    <n v="9844"/>
    <n v="23.44"/>
    <m/>
    <m/>
    <m/>
    <m/>
    <m/>
    <m/>
    <m/>
    <m/>
    <m/>
    <m/>
    <m/>
    <m/>
    <n v="109500"/>
    <n v="2522"/>
    <n v="6"/>
    <n v="3128.57"/>
  </r>
  <r>
    <x v="85"/>
    <x v="85"/>
    <x v="6"/>
    <x v="0"/>
    <x v="5"/>
    <x v="2717"/>
    <n v="90369"/>
    <n v="94.13"/>
    <n v="2269.4899999999998"/>
    <n v="168849.87"/>
    <n v="0"/>
    <n v="173"/>
    <n v="0.18"/>
    <m/>
    <m/>
    <m/>
    <m/>
    <m/>
    <m/>
    <m/>
    <m/>
    <m/>
    <m/>
    <m/>
    <m/>
    <n v="4.0199999999999996"/>
    <n v="43229"/>
    <n v="45.03"/>
    <n v="0.05"/>
  </r>
  <r>
    <x v="95"/>
    <x v="95"/>
    <x v="14"/>
    <x v="1"/>
    <x v="28"/>
    <x v="1740"/>
    <n v="315"/>
    <n v="2.19"/>
    <n v="125"/>
    <n v="1395"/>
    <n v="0"/>
    <m/>
    <m/>
    <m/>
    <m/>
    <m/>
    <m/>
    <m/>
    <m/>
    <m/>
    <m/>
    <m/>
    <m/>
    <m/>
    <m/>
    <n v="121700"/>
    <n v="4492"/>
    <n v="31.19"/>
    <n v="10141.67"/>
  </r>
  <r>
    <x v="137"/>
    <x v="137"/>
    <x v="7"/>
    <x v="2"/>
    <x v="2"/>
    <x v="2718"/>
    <n v="33114"/>
    <n v="43.12"/>
    <n v="4915.47"/>
    <n v="292568.7"/>
    <n v="0"/>
    <m/>
    <m/>
    <m/>
    <m/>
    <m/>
    <m/>
    <m/>
    <m/>
    <m/>
    <m/>
    <m/>
    <m/>
    <m/>
    <m/>
    <n v="0"/>
    <m/>
    <m/>
    <n v="0"/>
  </r>
  <r>
    <x v="142"/>
    <x v="142"/>
    <x v="9"/>
    <x v="2"/>
    <x v="2"/>
    <x v="2719"/>
    <n v="110737"/>
    <n v="144.19"/>
    <n v="10987.5"/>
    <n v="653976"/>
    <n v="0"/>
    <m/>
    <m/>
    <m/>
    <m/>
    <m/>
    <m/>
    <m/>
    <m/>
    <m/>
    <m/>
    <m/>
    <m/>
    <m/>
    <m/>
    <n v="212000"/>
    <n v="7114"/>
    <n v="9.26"/>
    <n v="3312.5"/>
  </r>
  <r>
    <x v="74"/>
    <x v="74"/>
    <x v="13"/>
    <x v="19"/>
    <x v="38"/>
    <x v="2720"/>
    <n v="29856"/>
    <n v="44.43"/>
    <n v="4266.3900000000003"/>
    <n v="222193.74"/>
    <n v="13276.43"/>
    <n v="17113"/>
    <n v="25.47"/>
    <n v="237.08"/>
    <n v="160104.46"/>
    <m/>
    <m/>
    <m/>
    <m/>
    <m/>
    <m/>
    <m/>
    <m/>
    <m/>
    <m/>
    <n v="881.49"/>
    <n v="19084"/>
    <n v="28.4"/>
    <n v="15.74"/>
  </r>
  <r>
    <x v="50"/>
    <x v="50"/>
    <x v="15"/>
    <x v="7"/>
    <x v="25"/>
    <x v="2721"/>
    <n v="25069"/>
    <n v="31.65"/>
    <n v="2956.36"/>
    <n v="181461.6"/>
    <n v="0"/>
    <m/>
    <m/>
    <m/>
    <m/>
    <m/>
    <m/>
    <m/>
    <m/>
    <m/>
    <n v="13114"/>
    <n v="44849"/>
    <n v="56.63"/>
    <n v="198"/>
    <n v="293543.78000000003"/>
    <n v="0"/>
    <m/>
    <m/>
    <n v="0"/>
  </r>
  <r>
    <x v="21"/>
    <x v="21"/>
    <x v="11"/>
    <x v="1"/>
    <x v="1"/>
    <x v="2722"/>
    <n v="72"/>
    <n v="1"/>
    <n v="44"/>
    <n v="245.52"/>
    <n v="0"/>
    <n v="21"/>
    <n v="0.28999999999999998"/>
    <m/>
    <m/>
    <m/>
    <m/>
    <m/>
    <m/>
    <m/>
    <m/>
    <m/>
    <m/>
    <m/>
    <m/>
    <n v="249.98"/>
    <n v="2971"/>
    <n v="41.26"/>
    <n v="41.66"/>
  </r>
  <r>
    <x v="169"/>
    <x v="169"/>
    <x v="15"/>
    <x v="2"/>
    <x v="20"/>
    <x v="2723"/>
    <n v="25876"/>
    <n v="35.94"/>
    <n v="2609.33"/>
    <n v="145600.79999999999"/>
    <n v="19517.939999999999"/>
    <n v="24479"/>
    <n v="34"/>
    <n v="325.3"/>
    <n v="235372.74"/>
    <m/>
    <m/>
    <m/>
    <m/>
    <m/>
    <m/>
    <m/>
    <m/>
    <m/>
    <m/>
    <n v="0"/>
    <n v="14912"/>
    <n v="20.71"/>
    <n v="0"/>
  </r>
  <r>
    <x v="162"/>
    <x v="162"/>
    <x v="1"/>
    <x v="2"/>
    <x v="29"/>
    <x v="2724"/>
    <n v="46032"/>
    <n v="73.77"/>
    <n v="6403.85"/>
    <n v="309690"/>
    <n v="0"/>
    <m/>
    <m/>
    <m/>
    <m/>
    <m/>
    <m/>
    <m/>
    <m/>
    <m/>
    <m/>
    <m/>
    <m/>
    <m/>
    <m/>
    <n v="1857"/>
    <n v="5811"/>
    <n v="9.31"/>
    <n v="35.71"/>
  </r>
  <r>
    <x v="122"/>
    <x v="122"/>
    <x v="14"/>
    <x v="5"/>
    <x v="20"/>
    <x v="2725"/>
    <n v="98243"/>
    <n v="136.44999999999999"/>
    <n v="12229.33"/>
    <n v="682396.8"/>
    <n v="0"/>
    <m/>
    <m/>
    <m/>
    <m/>
    <m/>
    <m/>
    <m/>
    <m/>
    <m/>
    <m/>
    <m/>
    <m/>
    <m/>
    <m/>
    <n v="1751.22"/>
    <n v="39877"/>
    <n v="55.38"/>
    <n v="29.19"/>
  </r>
  <r>
    <x v="15"/>
    <x v="15"/>
    <x v="10"/>
    <x v="14"/>
    <x v="12"/>
    <x v="2726"/>
    <n v="9814"/>
    <n v="58.42"/>
    <n v="6140.57"/>
    <n v="79950.240000000005"/>
    <n v="0"/>
    <m/>
    <m/>
    <m/>
    <m/>
    <m/>
    <m/>
    <m/>
    <m/>
    <m/>
    <n v="3549"/>
    <n v="6081"/>
    <n v="36.200000000000003"/>
    <n v="253"/>
    <n v="79440.820000000007"/>
    <n v="460203"/>
    <n v="29664"/>
    <n v="176.57"/>
    <n v="32871.64"/>
  </r>
  <r>
    <x v="25"/>
    <x v="25"/>
    <x v="3"/>
    <x v="2"/>
    <x v="34"/>
    <x v="2727"/>
    <n v="9962"/>
    <n v="23.72"/>
    <n v="2663.03"/>
    <n v="86681.58"/>
    <n v="20415.13"/>
    <n v="36903"/>
    <n v="87.86"/>
    <m/>
    <m/>
    <m/>
    <m/>
    <m/>
    <m/>
    <m/>
    <m/>
    <m/>
    <m/>
    <m/>
    <m/>
    <n v="1390"/>
    <n v="7749"/>
    <n v="18.45"/>
    <n v="39.71"/>
  </r>
  <r>
    <x v="140"/>
    <x v="140"/>
    <x v="6"/>
    <x v="7"/>
    <x v="9"/>
    <x v="2728"/>
    <n v="26650"/>
    <n v="55.52"/>
    <n v="4183.55"/>
    <n v="155628.06"/>
    <n v="22017.46"/>
    <n v="27603"/>
    <n v="57.51"/>
    <n v="550.44000000000005"/>
    <n v="265515.14"/>
    <m/>
    <m/>
    <m/>
    <m/>
    <m/>
    <m/>
    <m/>
    <m/>
    <m/>
    <m/>
    <n v="51423.48"/>
    <n v="7736"/>
    <n v="16.12"/>
    <n v="1285.5899999999999"/>
  </r>
  <r>
    <x v="124"/>
    <x v="124"/>
    <x v="1"/>
    <x v="12"/>
    <x v="6"/>
    <x v="4"/>
    <m/>
    <m/>
    <m/>
    <m/>
    <n v="0"/>
    <m/>
    <m/>
    <m/>
    <m/>
    <m/>
    <m/>
    <m/>
    <m/>
    <m/>
    <m/>
    <m/>
    <m/>
    <m/>
    <m/>
    <n v="29290"/>
    <n v="1861"/>
    <n v="19.39"/>
    <n v="3661.25"/>
  </r>
  <r>
    <x v="75"/>
    <x v="75"/>
    <x v="0"/>
    <x v="7"/>
    <x v="42"/>
    <x v="2729"/>
    <n v="12922"/>
    <n v="35.89"/>
    <n v="3637.87"/>
    <n v="101496.48"/>
    <n v="30053.35"/>
    <n v="44019"/>
    <n v="122.28"/>
    <n v="1001.78"/>
    <n v="362422.32"/>
    <m/>
    <m/>
    <m/>
    <m/>
    <m/>
    <m/>
    <m/>
    <m/>
    <m/>
    <m/>
    <n v="170400"/>
    <n v="4614"/>
    <n v="12.82"/>
    <n v="5680"/>
  </r>
  <r>
    <x v="60"/>
    <x v="60"/>
    <x v="14"/>
    <x v="7"/>
    <x v="9"/>
    <x v="2730"/>
    <n v="53611"/>
    <n v="111.69"/>
    <n v="7239.5"/>
    <n v="269309.40000000002"/>
    <n v="0"/>
    <m/>
    <m/>
    <m/>
    <m/>
    <m/>
    <m/>
    <m/>
    <m/>
    <m/>
    <m/>
    <m/>
    <m/>
    <m/>
    <m/>
    <n v="0"/>
    <m/>
    <m/>
    <n v="0"/>
  </r>
  <r>
    <x v="54"/>
    <x v="54"/>
    <x v="15"/>
    <x v="2"/>
    <x v="9"/>
    <x v="2731"/>
    <n v="73168"/>
    <n v="152.43"/>
    <n v="2681.8"/>
    <n v="99762.96"/>
    <n v="0"/>
    <m/>
    <m/>
    <m/>
    <m/>
    <m/>
    <m/>
    <m/>
    <m/>
    <m/>
    <m/>
    <m/>
    <m/>
    <m/>
    <m/>
    <n v="99200"/>
    <n v="4699"/>
    <n v="9.7899999999999991"/>
    <n v="2480"/>
  </r>
  <r>
    <x v="0"/>
    <x v="0"/>
    <x v="6"/>
    <x v="4"/>
    <x v="96"/>
    <x v="2732"/>
    <n v="109974"/>
    <n v="69.959999999999994"/>
    <n v="6025.71"/>
    <n v="734112.24"/>
    <n v="99705"/>
    <n v="195985"/>
    <n v="124.67"/>
    <n v="761.11"/>
    <n v="1202372.51"/>
    <m/>
    <m/>
    <m/>
    <m/>
    <m/>
    <m/>
    <m/>
    <m/>
    <m/>
    <m/>
    <n v="11858"/>
    <n v="92870"/>
    <n v="59.08"/>
    <n v="90.52"/>
  </r>
  <r>
    <x v="184"/>
    <x v="184"/>
    <x v="11"/>
    <x v="1"/>
    <x v="6"/>
    <x v="2733"/>
    <n v="1316"/>
    <n v="13.71"/>
    <n v="854.13"/>
    <n v="6354.69"/>
    <n v="346.27"/>
    <n v="1225"/>
    <n v="12.76"/>
    <m/>
    <m/>
    <m/>
    <m/>
    <m/>
    <m/>
    <m/>
    <m/>
    <m/>
    <m/>
    <m/>
    <m/>
    <n v="526.36"/>
    <n v="5683"/>
    <n v="59.2"/>
    <n v="65.790000000000006"/>
  </r>
  <r>
    <x v="33"/>
    <x v="33"/>
    <x v="13"/>
    <x v="4"/>
    <x v="118"/>
    <x v="2734"/>
    <n v="358"/>
    <n v="1.1000000000000001"/>
    <n v="51.93"/>
    <n v="1303.8599999999999"/>
    <n v="86.32"/>
    <n v="279"/>
    <n v="0.86"/>
    <n v="3.2"/>
    <n v="1041.01"/>
    <m/>
    <m/>
    <m/>
    <m/>
    <m/>
    <m/>
    <m/>
    <m/>
    <m/>
    <m/>
    <n v="368"/>
    <n v="43183"/>
    <n v="133.28"/>
    <n v="13.63"/>
  </r>
  <r>
    <x v="30"/>
    <x v="30"/>
    <x v="2"/>
    <x v="4"/>
    <x v="134"/>
    <x v="2735"/>
    <n v="11258"/>
    <n v="7.45"/>
    <n v="364.74"/>
    <n v="42740.01"/>
    <n v="1082.44"/>
    <n v="2465"/>
    <n v="1.63"/>
    <n v="8.59"/>
    <n v="13053.52"/>
    <m/>
    <m/>
    <m/>
    <m/>
    <m/>
    <m/>
    <m/>
    <m/>
    <m/>
    <m/>
    <n v="22646"/>
    <n v="147255"/>
    <n v="97.39"/>
    <n v="179.73"/>
  </r>
  <r>
    <x v="119"/>
    <x v="119"/>
    <x v="5"/>
    <x v="1"/>
    <x v="98"/>
    <x v="2736"/>
    <n v="1415"/>
    <n v="6.55"/>
    <n v="377.72"/>
    <n v="6323.07"/>
    <n v="258.97000000000003"/>
    <n v="261"/>
    <n v="1.21"/>
    <n v="14.39"/>
    <n v="3123.02"/>
    <m/>
    <m/>
    <m/>
    <m/>
    <m/>
    <m/>
    <m/>
    <m/>
    <m/>
    <m/>
    <n v="117305"/>
    <n v="8632"/>
    <n v="39.96"/>
    <n v="6516.94"/>
  </r>
  <r>
    <x v="20"/>
    <x v="20"/>
    <x v="2"/>
    <x v="6"/>
    <x v="28"/>
    <x v="2737"/>
    <n v="137"/>
    <n v="0.95"/>
    <n v="48.08"/>
    <n v="536.61"/>
    <n v="84.38"/>
    <n v="199"/>
    <n v="1.38"/>
    <n v="7.03"/>
    <n v="1017.61"/>
    <m/>
    <m/>
    <m/>
    <m/>
    <m/>
    <m/>
    <m/>
    <m/>
    <m/>
    <m/>
    <n v="170800"/>
    <n v="9324"/>
    <n v="64.75"/>
    <n v="14233.33"/>
  </r>
  <r>
    <x v="129"/>
    <x v="129"/>
    <x v="11"/>
    <x v="4"/>
    <x v="100"/>
    <x v="2738"/>
    <n v="16191"/>
    <n v="48.19"/>
    <n v="4497.1400000000003"/>
    <n v="117105.60000000001"/>
    <n v="0"/>
    <m/>
    <m/>
    <m/>
    <m/>
    <m/>
    <m/>
    <m/>
    <m/>
    <m/>
    <n v="8168"/>
    <n v="27274"/>
    <n v="81.17"/>
    <n v="291"/>
    <n v="182832.51"/>
    <n v="1772"/>
    <n v="16249"/>
    <n v="48.36"/>
    <n v="63.29"/>
  </r>
  <r>
    <x v="41"/>
    <x v="41"/>
    <x v="5"/>
    <x v="7"/>
    <x v="57"/>
    <x v="2739"/>
    <n v="21734"/>
    <n v="43.12"/>
    <n v="2335.5500000000002"/>
    <n v="91226.49"/>
    <n v="17615.91"/>
    <n v="20118"/>
    <n v="39.92"/>
    <m/>
    <m/>
    <m/>
    <m/>
    <m/>
    <m/>
    <m/>
    <m/>
    <m/>
    <m/>
    <m/>
    <m/>
    <n v="1.08"/>
    <n v="7986"/>
    <n v="15.85"/>
    <n v="0.03"/>
  </r>
  <r>
    <x v="139"/>
    <x v="139"/>
    <x v="10"/>
    <x v="7"/>
    <x v="91"/>
    <x v="2740"/>
    <n v="26274"/>
    <n v="40.549999999999997"/>
    <n v="3471.11"/>
    <n v="174319.2"/>
    <n v="0"/>
    <m/>
    <m/>
    <m/>
    <m/>
    <m/>
    <m/>
    <m/>
    <m/>
    <m/>
    <m/>
    <m/>
    <m/>
    <m/>
    <m/>
    <n v="143.08000000000001"/>
    <n v="11961"/>
    <n v="18.46"/>
    <n v="2.65"/>
  </r>
  <r>
    <x v="227"/>
    <x v="227"/>
    <x v="8"/>
    <x v="7"/>
    <x v="9"/>
    <x v="2741"/>
    <n v="20510"/>
    <n v="42.73"/>
    <n v="4145"/>
    <n v="154194"/>
    <n v="24572.26"/>
    <n v="22391"/>
    <n v="46.65"/>
    <n v="614.30999999999995"/>
    <n v="296324.25"/>
    <m/>
    <m/>
    <m/>
    <m/>
    <m/>
    <m/>
    <m/>
    <m/>
    <m/>
    <m/>
    <n v="1067"/>
    <n v="14200"/>
    <n v="29.58"/>
    <n v="26.68"/>
  </r>
  <r>
    <x v="66"/>
    <x v="66"/>
    <x v="0"/>
    <x v="28"/>
    <x v="6"/>
    <x v="0"/>
    <n v="0"/>
    <n v="0"/>
    <n v="0"/>
    <n v="0"/>
    <n v="0"/>
    <n v="0"/>
    <n v="0"/>
    <m/>
    <m/>
    <m/>
    <m/>
    <m/>
    <m/>
    <m/>
    <m/>
    <m/>
    <m/>
    <m/>
    <m/>
    <n v="0"/>
    <n v="0"/>
    <n v="0"/>
    <n v="0"/>
  </r>
  <r>
    <x v="145"/>
    <x v="145"/>
    <x v="3"/>
    <x v="2"/>
    <x v="30"/>
    <x v="2742"/>
    <n v="74643"/>
    <n v="129.59"/>
    <n v="13812.5"/>
    <n v="616590"/>
    <n v="0"/>
    <m/>
    <m/>
    <m/>
    <m/>
    <m/>
    <m/>
    <m/>
    <m/>
    <m/>
    <m/>
    <m/>
    <m/>
    <m/>
    <m/>
    <n v="169.77"/>
    <n v="5095"/>
    <n v="8.85"/>
    <n v="3.54"/>
  </r>
  <r>
    <x v="147"/>
    <x v="147"/>
    <x v="15"/>
    <x v="5"/>
    <x v="87"/>
    <x v="2743"/>
    <n v="215352"/>
    <n v="138.05000000000001"/>
    <n v="8481.15"/>
    <n v="1025371.5"/>
    <n v="7632.74"/>
    <n v="13614"/>
    <n v="8.73"/>
    <n v="58.71"/>
    <n v="92045.48"/>
    <m/>
    <m/>
    <m/>
    <m/>
    <m/>
    <m/>
    <m/>
    <m/>
    <m/>
    <m/>
    <n v="2267"/>
    <n v="24130"/>
    <n v="15.47"/>
    <n v="17.440000000000001"/>
  </r>
  <r>
    <x v="6"/>
    <x v="6"/>
    <x v="6"/>
    <x v="7"/>
    <x v="95"/>
    <x v="2744"/>
    <n v="134137"/>
    <n v="68.16"/>
    <n v="5096.05"/>
    <n v="777250.29"/>
    <n v="20809.89"/>
    <n v="7421"/>
    <n v="3.77"/>
    <n v="126.89"/>
    <n v="250952.75"/>
    <m/>
    <m/>
    <m/>
    <m/>
    <m/>
    <m/>
    <m/>
    <m/>
    <m/>
    <m/>
    <n v="459820"/>
    <n v="87003"/>
    <n v="44.21"/>
    <n v="2803.78"/>
  </r>
  <r>
    <x v="35"/>
    <x v="35"/>
    <x v="4"/>
    <x v="1"/>
    <x v="21"/>
    <x v="2745"/>
    <n v="1053"/>
    <n v="3.66"/>
    <n v="263.33"/>
    <n v="5877.6"/>
    <n v="16258"/>
    <n v="21536"/>
    <n v="74.78"/>
    <m/>
    <m/>
    <m/>
    <m/>
    <m/>
    <m/>
    <m/>
    <m/>
    <m/>
    <m/>
    <m/>
    <m/>
    <n v="2564"/>
    <n v="23937"/>
    <n v="83.11"/>
    <n v="106.83"/>
  </r>
  <r>
    <x v="183"/>
    <x v="183"/>
    <x v="4"/>
    <x v="3"/>
    <x v="7"/>
    <x v="4"/>
    <m/>
    <m/>
    <m/>
    <m/>
    <n v="0"/>
    <m/>
    <m/>
    <m/>
    <m/>
    <n v="557"/>
    <n v="1975"/>
    <n v="82.29"/>
    <n v="278"/>
    <n v="7056.63"/>
    <m/>
    <m/>
    <m/>
    <m/>
    <m/>
    <n v="0"/>
    <m/>
    <m/>
    <n v="0"/>
  </r>
  <r>
    <x v="44"/>
    <x v="44"/>
    <x v="0"/>
    <x v="5"/>
    <x v="111"/>
    <x v="2746"/>
    <n v="12512"/>
    <n v="21.28"/>
    <n v="1608.08"/>
    <n v="73280.28"/>
    <n v="13671.19"/>
    <n v="15790"/>
    <n v="26.85"/>
    <m/>
    <m/>
    <m/>
    <m/>
    <m/>
    <m/>
    <m/>
    <m/>
    <m/>
    <m/>
    <m/>
    <m/>
    <n v="1530"/>
    <n v="14351"/>
    <n v="24.41"/>
    <n v="31.22"/>
  </r>
  <r>
    <x v="91"/>
    <x v="91"/>
    <x v="13"/>
    <x v="1"/>
    <x v="19"/>
    <x v="2747"/>
    <n v="39463"/>
    <n v="219.24"/>
    <n v="14576"/>
    <n v="203335.2"/>
    <n v="0"/>
    <m/>
    <m/>
    <m/>
    <m/>
    <m/>
    <m/>
    <m/>
    <m/>
    <m/>
    <m/>
    <m/>
    <m/>
    <m/>
    <m/>
    <n v="120800"/>
    <n v="5617"/>
    <n v="31.21"/>
    <n v="8053.33"/>
  </r>
  <r>
    <x v="159"/>
    <x v="159"/>
    <x v="9"/>
    <x v="0"/>
    <x v="94"/>
    <x v="2748"/>
    <n v="13447"/>
    <n v="58.98"/>
    <n v="3645.05"/>
    <n v="64408.08"/>
    <n v="287"/>
    <n v="5204"/>
    <n v="22.82"/>
    <m/>
    <m/>
    <m/>
    <m/>
    <m/>
    <m/>
    <m/>
    <m/>
    <m/>
    <m/>
    <m/>
    <m/>
    <n v="40.51"/>
    <n v="3775"/>
    <n v="16.559999999999999"/>
    <n v="2.13"/>
  </r>
  <r>
    <x v="127"/>
    <x v="127"/>
    <x v="13"/>
    <x v="2"/>
    <x v="30"/>
    <x v="2749"/>
    <n v="78968"/>
    <n v="137.1"/>
    <n v="8531.67"/>
    <n v="380853.6"/>
    <n v="0"/>
    <m/>
    <m/>
    <m/>
    <m/>
    <m/>
    <m/>
    <m/>
    <m/>
    <m/>
    <m/>
    <m/>
    <m/>
    <m/>
    <m/>
    <n v="159"/>
    <n v="9161"/>
    <n v="15.9"/>
    <n v="3.31"/>
  </r>
  <r>
    <x v="122"/>
    <x v="122"/>
    <x v="3"/>
    <x v="5"/>
    <x v="20"/>
    <x v="2750"/>
    <n v="71250"/>
    <n v="98.96"/>
    <n v="4677.33"/>
    <n v="260995.20000000001"/>
    <n v="0"/>
    <m/>
    <m/>
    <m/>
    <m/>
    <m/>
    <m/>
    <m/>
    <m/>
    <m/>
    <m/>
    <m/>
    <m/>
    <m/>
    <m/>
    <n v="2124.19"/>
    <n v="26594"/>
    <n v="36.94"/>
    <n v="35.4"/>
  </r>
  <r>
    <x v="103"/>
    <x v="103"/>
    <x v="1"/>
    <x v="2"/>
    <x v="15"/>
    <x v="2751"/>
    <n v="10592"/>
    <n v="24.52"/>
    <n v="2536.69"/>
    <n v="84928.53"/>
    <n v="3412"/>
    <n v="4571"/>
    <n v="10.58"/>
    <n v="94.78"/>
    <n v="41146.33"/>
    <n v="0"/>
    <n v="0"/>
    <n v="0"/>
    <n v="0"/>
    <n v="0"/>
    <n v="0"/>
    <n v="0"/>
    <n v="0"/>
    <n v="0"/>
    <n v="0"/>
    <n v="16000"/>
    <n v="131"/>
    <n v="0.3"/>
    <n v="444.44"/>
  </r>
  <r>
    <x v="119"/>
    <x v="119"/>
    <x v="10"/>
    <x v="6"/>
    <x v="94"/>
    <x v="2752"/>
    <n v="4158"/>
    <n v="18.239999999999998"/>
    <n v="1220.58"/>
    <n v="21567.63"/>
    <n v="851.88"/>
    <n v="1438"/>
    <n v="6.31"/>
    <n v="44.84"/>
    <n v="10273.129999999999"/>
    <m/>
    <m/>
    <m/>
    <m/>
    <m/>
    <m/>
    <m/>
    <m/>
    <m/>
    <m/>
    <n v="309210"/>
    <n v="16654"/>
    <n v="73.040000000000006"/>
    <n v="16274.21"/>
  </r>
  <r>
    <x v="50"/>
    <x v="50"/>
    <x v="6"/>
    <x v="1"/>
    <x v="12"/>
    <x v="4"/>
    <m/>
    <m/>
    <m/>
    <m/>
    <n v="0"/>
    <m/>
    <m/>
    <m/>
    <m/>
    <m/>
    <m/>
    <m/>
    <m/>
    <m/>
    <m/>
    <m/>
    <m/>
    <m/>
    <m/>
    <n v="0"/>
    <m/>
    <m/>
    <n v="0"/>
  </r>
  <r>
    <x v="25"/>
    <x v="25"/>
    <x v="14"/>
    <x v="2"/>
    <x v="34"/>
    <x v="2753"/>
    <n v="14141"/>
    <n v="33.67"/>
    <n v="3239.54"/>
    <n v="105447.12"/>
    <n v="32506.3"/>
    <n v="27109"/>
    <n v="64.55"/>
    <n v="928.75"/>
    <n v="392003.28"/>
    <m/>
    <m/>
    <m/>
    <m/>
    <m/>
    <m/>
    <m/>
    <m/>
    <m/>
    <m/>
    <n v="1240"/>
    <n v="7436"/>
    <n v="17.7"/>
    <n v="35.43"/>
  </r>
  <r>
    <x v="0"/>
    <x v="0"/>
    <x v="7"/>
    <x v="4"/>
    <x v="96"/>
    <x v="2754"/>
    <n v="40538"/>
    <n v="25.79"/>
    <n v="1873.45"/>
    <n v="228242.46"/>
    <n v="42777"/>
    <n v="58758"/>
    <n v="37.380000000000003"/>
    <n v="326.54000000000002"/>
    <n v="515860.68"/>
    <m/>
    <m/>
    <m/>
    <m/>
    <m/>
    <m/>
    <m/>
    <m/>
    <m/>
    <m/>
    <n v="21950"/>
    <n v="83400"/>
    <n v="53.05"/>
    <n v="167.56"/>
  </r>
  <r>
    <x v="3"/>
    <x v="3"/>
    <x v="6"/>
    <x v="28"/>
    <x v="6"/>
    <x v="4"/>
    <m/>
    <m/>
    <m/>
    <m/>
    <n v="0"/>
    <m/>
    <m/>
    <m/>
    <m/>
    <m/>
    <m/>
    <m/>
    <m/>
    <m/>
    <m/>
    <m/>
    <m/>
    <m/>
    <m/>
    <n v="0"/>
    <m/>
    <m/>
    <n v="0"/>
  </r>
  <r>
    <x v="91"/>
    <x v="91"/>
    <x v="6"/>
    <x v="18"/>
    <x v="7"/>
    <x v="2755"/>
    <n v="6551"/>
    <n v="272.95999999999998"/>
    <n v="19074.5"/>
    <n v="35478.57"/>
    <n v="0"/>
    <m/>
    <m/>
    <m/>
    <m/>
    <m/>
    <m/>
    <m/>
    <m/>
    <m/>
    <n v="1443"/>
    <n v="3702"/>
    <n v="154.25"/>
    <n v="721"/>
    <n v="32300.11"/>
    <n v="36900"/>
    <n v="1442"/>
    <n v="60.08"/>
    <n v="18450"/>
  </r>
  <r>
    <x v="52"/>
    <x v="52"/>
    <x v="6"/>
    <x v="2"/>
    <x v="64"/>
    <x v="2756"/>
    <n v="11406"/>
    <n v="12.67"/>
    <n v="816.39"/>
    <n v="56942.97"/>
    <n v="13482.06"/>
    <n v="20777"/>
    <n v="23.09"/>
    <m/>
    <m/>
    <m/>
    <m/>
    <m/>
    <m/>
    <m/>
    <m/>
    <m/>
    <m/>
    <m/>
    <m/>
    <n v="1201"/>
    <n v="7500"/>
    <n v="8.33"/>
    <n v="16.010000000000002"/>
  </r>
  <r>
    <x v="184"/>
    <x v="184"/>
    <x v="10"/>
    <x v="1"/>
    <x v="6"/>
    <x v="2757"/>
    <n v="1142"/>
    <n v="11.9"/>
    <n v="787.75"/>
    <n v="5860.86"/>
    <n v="64.02"/>
    <n v="238"/>
    <n v="2.48"/>
    <m/>
    <m/>
    <m/>
    <m/>
    <m/>
    <m/>
    <m/>
    <m/>
    <m/>
    <m/>
    <m/>
    <m/>
    <n v="0"/>
    <m/>
    <m/>
    <n v="0"/>
  </r>
  <r>
    <x v="6"/>
    <x v="6"/>
    <x v="9"/>
    <x v="4"/>
    <x v="21"/>
    <x v="2758"/>
    <n v="49906"/>
    <n v="173.28"/>
    <n v="9631.5400000000009"/>
    <n v="214976.01"/>
    <n v="135361.78"/>
    <n v="163529"/>
    <n v="567.80999999999995"/>
    <n v="5640.07"/>
    <n v="1632368.37"/>
    <m/>
    <m/>
    <m/>
    <m/>
    <m/>
    <m/>
    <m/>
    <m/>
    <m/>
    <m/>
    <n v="1292032"/>
    <n v="128501"/>
    <n v="446.18"/>
    <n v="53834.67"/>
  </r>
  <r>
    <x v="122"/>
    <x v="122"/>
    <x v="11"/>
    <x v="2"/>
    <x v="15"/>
    <x v="2759"/>
    <n v="16216"/>
    <n v="37.54"/>
    <n v="2938.58"/>
    <n v="98383.77"/>
    <n v="20115.419999999998"/>
    <n v="25734"/>
    <n v="59.57"/>
    <n v="558.76"/>
    <n v="242577.91"/>
    <m/>
    <m/>
    <m/>
    <m/>
    <m/>
    <m/>
    <m/>
    <m/>
    <m/>
    <m/>
    <n v="1283.8800000000001"/>
    <n v="18194"/>
    <n v="42.12"/>
    <n v="35.659999999999997"/>
  </r>
  <r>
    <x v="177"/>
    <x v="177"/>
    <x v="7"/>
    <x v="1"/>
    <x v="6"/>
    <x v="0"/>
    <m/>
    <m/>
    <n v="0"/>
    <n v="0"/>
    <n v="0"/>
    <m/>
    <m/>
    <m/>
    <m/>
    <m/>
    <m/>
    <m/>
    <m/>
    <m/>
    <m/>
    <m/>
    <m/>
    <m/>
    <m/>
    <n v="793920"/>
    <n v="50448"/>
    <n v="525.5"/>
    <n v="99240"/>
  </r>
  <r>
    <x v="93"/>
    <x v="93"/>
    <x v="8"/>
    <x v="4"/>
    <x v="22"/>
    <x v="2760"/>
    <n v="41"/>
    <n v="0.14000000000000001"/>
    <n v="7.52"/>
    <n v="174.84"/>
    <n v="0"/>
    <m/>
    <m/>
    <m/>
    <m/>
    <m/>
    <m/>
    <m/>
    <m/>
    <m/>
    <n v="50"/>
    <n v="68"/>
    <n v="0.23"/>
    <n v="2"/>
    <n v="1119.2"/>
    <n v="1675.02"/>
    <n v="9834"/>
    <n v="32.78"/>
    <n v="67"/>
  </r>
  <r>
    <x v="104"/>
    <x v="104"/>
    <x v="11"/>
    <x v="1"/>
    <x v="71"/>
    <x v="2761"/>
    <n v="696"/>
    <n v="11.6"/>
    <n v="802.8"/>
    <n v="3733.02"/>
    <n v="0"/>
    <m/>
    <m/>
    <m/>
    <m/>
    <m/>
    <m/>
    <m/>
    <m/>
    <m/>
    <n v="6105"/>
    <n v="8036"/>
    <n v="133.93"/>
    <n v="1221"/>
    <n v="136654.32"/>
    <n v="0"/>
    <m/>
    <m/>
    <n v="0"/>
  </r>
  <r>
    <x v="60"/>
    <x v="60"/>
    <x v="3"/>
    <x v="7"/>
    <x v="9"/>
    <x v="2762"/>
    <n v="40394"/>
    <n v="84.15"/>
    <n v="7149"/>
    <n v="265942.8"/>
    <n v="0"/>
    <m/>
    <m/>
    <m/>
    <m/>
    <m/>
    <m/>
    <m/>
    <m/>
    <m/>
    <m/>
    <m/>
    <m/>
    <m/>
    <m/>
    <n v="0"/>
    <m/>
    <m/>
    <n v="0"/>
  </r>
  <r>
    <x v="78"/>
    <x v="78"/>
    <x v="10"/>
    <x v="0"/>
    <x v="28"/>
    <x v="4"/>
    <m/>
    <m/>
    <m/>
    <m/>
    <n v="0"/>
    <m/>
    <m/>
    <m/>
    <m/>
    <m/>
    <m/>
    <m/>
    <m/>
    <m/>
    <m/>
    <m/>
    <m/>
    <m/>
    <m/>
    <n v="0"/>
    <m/>
    <m/>
    <n v="0"/>
  </r>
  <r>
    <x v="91"/>
    <x v="91"/>
    <x v="2"/>
    <x v="6"/>
    <x v="7"/>
    <x v="2763"/>
    <n v="1336"/>
    <n v="55.67"/>
    <n v="5568"/>
    <n v="10356.48"/>
    <n v="550.91999999999996"/>
    <n v="1058"/>
    <n v="44.08"/>
    <n v="275.45999999999998"/>
    <n v="6643.73"/>
    <m/>
    <m/>
    <m/>
    <m/>
    <m/>
    <n v="497"/>
    <n v="1190"/>
    <n v="49.58"/>
    <n v="248"/>
    <n v="11124.85"/>
    <n v="17500"/>
    <n v="546"/>
    <n v="22.75"/>
    <n v="8750"/>
  </r>
  <r>
    <x v="41"/>
    <x v="41"/>
    <x v="12"/>
    <x v="7"/>
    <x v="57"/>
    <x v="2764"/>
    <n v="18555"/>
    <n v="36.82"/>
    <n v="2338.9"/>
    <n v="91357.62"/>
    <n v="21813.77"/>
    <n v="28343"/>
    <n v="56.24"/>
    <n v="519.38"/>
    <n v="263058.83"/>
    <m/>
    <m/>
    <m/>
    <m/>
    <m/>
    <m/>
    <m/>
    <m/>
    <m/>
    <m/>
    <n v="312.73"/>
    <n v="8733"/>
    <n v="17.329999999999998"/>
    <n v="7.45"/>
  </r>
  <r>
    <x v="23"/>
    <x v="23"/>
    <x v="3"/>
    <x v="2"/>
    <x v="21"/>
    <x v="2765"/>
    <n v="17918"/>
    <n v="62.22"/>
    <n v="4686.67"/>
    <n v="104606.39999999999"/>
    <n v="13356.94"/>
    <n v="19034"/>
    <n v="66.09"/>
    <n v="556.54"/>
    <n v="161075.29"/>
    <m/>
    <m/>
    <m/>
    <m/>
    <m/>
    <m/>
    <m/>
    <m/>
    <m/>
    <m/>
    <n v="1240"/>
    <n v="9041"/>
    <n v="31.39"/>
    <n v="51.67"/>
  </r>
  <r>
    <x v="124"/>
    <x v="124"/>
    <x v="0"/>
    <x v="12"/>
    <x v="6"/>
    <x v="4"/>
    <m/>
    <m/>
    <m/>
    <m/>
    <n v="0"/>
    <m/>
    <m/>
    <m/>
    <m/>
    <m/>
    <m/>
    <m/>
    <m/>
    <m/>
    <m/>
    <m/>
    <m/>
    <m/>
    <m/>
    <n v="0"/>
    <m/>
    <m/>
    <n v="0"/>
  </r>
  <r>
    <x v="188"/>
    <x v="188"/>
    <x v="15"/>
    <x v="2"/>
    <x v="9"/>
    <x v="2766"/>
    <n v="52591"/>
    <n v="109.56"/>
    <n v="8049.88"/>
    <n v="299455.34999999998"/>
    <n v="0"/>
    <m/>
    <m/>
    <m/>
    <m/>
    <m/>
    <m/>
    <m/>
    <m/>
    <m/>
    <m/>
    <m/>
    <m/>
    <m/>
    <m/>
    <n v="1027.81"/>
    <n v="20269"/>
    <n v="42.23"/>
    <n v="25.7"/>
  </r>
  <r>
    <x v="22"/>
    <x v="22"/>
    <x v="12"/>
    <x v="14"/>
    <x v="123"/>
    <x v="2767"/>
    <n v="22338"/>
    <n v="45.4"/>
    <n v="4429.2700000000004"/>
    <n v="168888"/>
    <n v="0"/>
    <m/>
    <m/>
    <m/>
    <m/>
    <m/>
    <m/>
    <m/>
    <m/>
    <m/>
    <n v="12368"/>
    <n v="20269"/>
    <n v="41.2"/>
    <n v="301"/>
    <n v="276845.31"/>
    <n v="137.41999999999999"/>
    <n v="10091"/>
    <n v="20.51"/>
    <n v="3.35"/>
  </r>
  <r>
    <x v="80"/>
    <x v="80"/>
    <x v="5"/>
    <x v="7"/>
    <x v="100"/>
    <x v="2768"/>
    <n v="37420"/>
    <n v="111.37"/>
    <n v="9491.5"/>
    <n v="247158.66"/>
    <n v="0"/>
    <m/>
    <m/>
    <m/>
    <m/>
    <m/>
    <m/>
    <m/>
    <m/>
    <m/>
    <m/>
    <m/>
    <m/>
    <m/>
    <m/>
    <n v="72500"/>
    <n v="9106"/>
    <n v="27.1"/>
    <n v="2589.29"/>
  </r>
  <r>
    <x v="1"/>
    <x v="1"/>
    <x v="5"/>
    <x v="2"/>
    <x v="30"/>
    <x v="2769"/>
    <n v="52622"/>
    <n v="91.36"/>
    <n v="6313.29"/>
    <n v="281825.34000000003"/>
    <n v="15144.52"/>
    <n v="24912"/>
    <n v="43.25"/>
    <n v="315.51"/>
    <n v="182632.31"/>
    <m/>
    <m/>
    <m/>
    <m/>
    <m/>
    <m/>
    <m/>
    <m/>
    <m/>
    <m/>
    <n v="169700"/>
    <n v="7541"/>
    <n v="13.09"/>
    <n v="3535.42"/>
  </r>
  <r>
    <x v="73"/>
    <x v="73"/>
    <x v="14"/>
    <x v="19"/>
    <x v="55"/>
    <x v="2770"/>
    <n v="96283"/>
    <n v="83.58"/>
    <n v="8076.04"/>
    <n v="721029"/>
    <n v="0"/>
    <n v="336"/>
    <n v="0.28999999999999998"/>
    <m/>
    <m/>
    <m/>
    <m/>
    <m/>
    <m/>
    <m/>
    <m/>
    <m/>
    <m/>
    <m/>
    <m/>
    <n v="1978"/>
    <n v="17839"/>
    <n v="15.49"/>
    <n v="20.6"/>
  </r>
  <r>
    <x v="190"/>
    <x v="190"/>
    <x v="9"/>
    <x v="1"/>
    <x v="28"/>
    <x v="0"/>
    <n v="0"/>
    <n v="0"/>
    <n v="0"/>
    <n v="0"/>
    <n v="0"/>
    <m/>
    <m/>
    <m/>
    <m/>
    <m/>
    <m/>
    <m/>
    <m/>
    <m/>
    <m/>
    <m/>
    <m/>
    <m/>
    <m/>
    <n v="896"/>
    <n v="12435"/>
    <n v="86.35"/>
    <n v="74.67"/>
  </r>
  <r>
    <x v="173"/>
    <x v="173"/>
    <x v="15"/>
    <x v="1"/>
    <x v="12"/>
    <x v="2771"/>
    <n v="495"/>
    <n v="2.95"/>
    <n v="179.86"/>
    <n v="2341.7399999999998"/>
    <n v="0"/>
    <m/>
    <m/>
    <m/>
    <m/>
    <n v="9"/>
    <n v="50"/>
    <n v="0.3"/>
    <n v="0"/>
    <n v="114.02"/>
    <m/>
    <m/>
    <m/>
    <m/>
    <m/>
    <n v="142860"/>
    <n v="7239"/>
    <n v="43.09"/>
    <n v="10204.290000000001"/>
  </r>
  <r>
    <x v="147"/>
    <x v="147"/>
    <x v="2"/>
    <x v="5"/>
    <x v="87"/>
    <x v="2772"/>
    <n v="239212"/>
    <n v="153.34"/>
    <n v="9387.69"/>
    <n v="1134972"/>
    <n v="8063"/>
    <n v="14928"/>
    <n v="9.57"/>
    <n v="62.02"/>
    <n v="97234.14"/>
    <m/>
    <m/>
    <m/>
    <m/>
    <m/>
    <m/>
    <m/>
    <m/>
    <m/>
    <m/>
    <n v="7307"/>
    <n v="30024"/>
    <n v="19.25"/>
    <n v="56.21"/>
  </r>
  <r>
    <x v="6"/>
    <x v="6"/>
    <x v="7"/>
    <x v="7"/>
    <x v="95"/>
    <x v="2773"/>
    <n v="90280"/>
    <n v="45.87"/>
    <n v="4636.1400000000003"/>
    <n v="707104.11"/>
    <n v="0"/>
    <m/>
    <m/>
    <m/>
    <m/>
    <m/>
    <m/>
    <m/>
    <m/>
    <m/>
    <m/>
    <m/>
    <m/>
    <m/>
    <m/>
    <n v="687992"/>
    <n v="80898"/>
    <n v="41.11"/>
    <n v="4195.07"/>
  </r>
  <r>
    <x v="208"/>
    <x v="208"/>
    <x v="0"/>
    <x v="7"/>
    <x v="38"/>
    <x v="2774"/>
    <n v="33795"/>
    <n v="50.29"/>
    <n v="4165.38"/>
    <n v="216932.73"/>
    <n v="22148.400000000001"/>
    <n v="33910"/>
    <n v="50.46"/>
    <n v="395.51"/>
    <n v="267094.2"/>
    <m/>
    <m/>
    <m/>
    <m/>
    <m/>
    <m/>
    <m/>
    <m/>
    <m/>
    <m/>
    <n v="356.39"/>
    <n v="20723"/>
    <n v="30.84"/>
    <n v="6.36"/>
  </r>
  <r>
    <x v="158"/>
    <x v="158"/>
    <x v="9"/>
    <x v="7"/>
    <x v="30"/>
    <x v="2775"/>
    <n v="29037"/>
    <n v="50.41"/>
    <n v="3979.19"/>
    <n v="177630.93"/>
    <n v="14943"/>
    <n v="23672"/>
    <n v="41.1"/>
    <m/>
    <m/>
    <m/>
    <m/>
    <m/>
    <m/>
    <m/>
    <m/>
    <m/>
    <m/>
    <m/>
    <m/>
    <n v="193551"/>
    <n v="18526"/>
    <n v="32.159999999999997"/>
    <n v="4032.31"/>
  </r>
  <r>
    <x v="144"/>
    <x v="144"/>
    <x v="5"/>
    <x v="3"/>
    <x v="51"/>
    <x v="4"/>
    <m/>
    <m/>
    <m/>
    <m/>
    <n v="0"/>
    <m/>
    <m/>
    <m/>
    <m/>
    <m/>
    <m/>
    <m/>
    <m/>
    <m/>
    <m/>
    <m/>
    <m/>
    <m/>
    <m/>
    <n v="6982"/>
    <n v="628"/>
    <n v="52.33"/>
    <n v="6982"/>
  </r>
  <r>
    <x v="72"/>
    <x v="72"/>
    <x v="10"/>
    <x v="13"/>
    <x v="6"/>
    <x v="4"/>
    <m/>
    <m/>
    <m/>
    <m/>
    <n v="0"/>
    <m/>
    <m/>
    <m/>
    <m/>
    <m/>
    <m/>
    <m/>
    <m/>
    <m/>
    <m/>
    <m/>
    <m/>
    <m/>
    <m/>
    <n v="263806"/>
    <n v="15282"/>
    <n v="159.19"/>
    <n v="32975.75"/>
  </r>
  <r>
    <x v="146"/>
    <x v="146"/>
    <x v="3"/>
    <x v="1"/>
    <x v="12"/>
    <x v="2776"/>
    <n v="1365"/>
    <n v="8.1300000000000008"/>
    <n v="314.36"/>
    <n v="4092.93"/>
    <n v="0"/>
    <m/>
    <m/>
    <m/>
    <m/>
    <m/>
    <m/>
    <m/>
    <m/>
    <m/>
    <m/>
    <m/>
    <m/>
    <m/>
    <m/>
    <n v="815"/>
    <n v="2715"/>
    <n v="16.16"/>
    <n v="58.21"/>
  </r>
  <r>
    <x v="72"/>
    <x v="72"/>
    <x v="7"/>
    <x v="25"/>
    <x v="28"/>
    <x v="4"/>
    <m/>
    <m/>
    <m/>
    <m/>
    <n v="0"/>
    <m/>
    <m/>
    <m/>
    <m/>
    <m/>
    <m/>
    <m/>
    <m/>
    <m/>
    <m/>
    <m/>
    <m/>
    <m/>
    <m/>
    <n v="90000"/>
    <n v="2052"/>
    <n v="14.25"/>
    <n v="7500"/>
  </r>
  <r>
    <x v="41"/>
    <x v="41"/>
    <x v="3"/>
    <x v="1"/>
    <x v="16"/>
    <x v="2777"/>
    <n v="84"/>
    <n v="1.75"/>
    <n v="11"/>
    <n v="40.92"/>
    <n v="0"/>
    <m/>
    <m/>
    <m/>
    <m/>
    <m/>
    <m/>
    <m/>
    <m/>
    <m/>
    <m/>
    <m/>
    <m/>
    <m/>
    <m/>
    <n v="140"/>
    <n v="1181"/>
    <n v="24.6"/>
    <n v="35"/>
  </r>
  <r>
    <x v="51"/>
    <x v="51"/>
    <x v="13"/>
    <x v="7"/>
    <x v="34"/>
    <x v="2778"/>
    <n v="24588"/>
    <n v="58.54"/>
    <n v="4588.57"/>
    <n v="149358"/>
    <n v="9432.59"/>
    <n v="8515"/>
    <n v="20.27"/>
    <n v="269.5"/>
    <n v="113750.43"/>
    <m/>
    <m/>
    <m/>
    <m/>
    <m/>
    <m/>
    <m/>
    <m/>
    <m/>
    <m/>
    <n v="133365"/>
    <n v="4949"/>
    <n v="11.78"/>
    <n v="3810.43"/>
  </r>
  <r>
    <x v="17"/>
    <x v="17"/>
    <x v="5"/>
    <x v="2"/>
    <x v="76"/>
    <x v="2779"/>
    <n v="26899"/>
    <n v="49.81"/>
    <n v="4141.51"/>
    <n v="173322.23999999999"/>
    <n v="23633.54"/>
    <n v="31127"/>
    <n v="57.64"/>
    <n v="525.19000000000005"/>
    <n v="285003.94"/>
    <m/>
    <m/>
    <m/>
    <m/>
    <m/>
    <m/>
    <m/>
    <m/>
    <m/>
    <m/>
    <n v="129000"/>
    <n v="25204"/>
    <n v="46.67"/>
    <n v="2866.67"/>
  </r>
  <r>
    <x v="14"/>
    <x v="14"/>
    <x v="3"/>
    <x v="17"/>
    <x v="30"/>
    <x v="2780"/>
    <n v="113"/>
    <n v="0.2"/>
    <n v="11.04"/>
    <n v="492.9"/>
    <n v="102.81"/>
    <n v="190"/>
    <n v="0.33"/>
    <n v="2.14"/>
    <n v="1239.8499999999999"/>
    <m/>
    <m/>
    <m/>
    <m/>
    <m/>
    <m/>
    <m/>
    <m/>
    <m/>
    <m/>
    <n v="0"/>
    <n v="23714"/>
    <n v="41.17"/>
    <n v="0"/>
  </r>
  <r>
    <x v="9"/>
    <x v="9"/>
    <x v="2"/>
    <x v="12"/>
    <x v="6"/>
    <x v="4"/>
    <m/>
    <m/>
    <m/>
    <m/>
    <n v="0"/>
    <m/>
    <m/>
    <m/>
    <m/>
    <m/>
    <m/>
    <m/>
    <m/>
    <m/>
    <m/>
    <m/>
    <m/>
    <m/>
    <m/>
    <n v="0"/>
    <m/>
    <m/>
    <n v="0"/>
  </r>
  <r>
    <x v="98"/>
    <x v="98"/>
    <x v="7"/>
    <x v="4"/>
    <x v="131"/>
    <x v="2781"/>
    <n v="89946"/>
    <n v="34.700000000000003"/>
    <n v="3211.48"/>
    <n v="645122.4"/>
    <n v="5881.67"/>
    <n v="39289"/>
    <n v="15.16"/>
    <m/>
    <m/>
    <m/>
    <m/>
    <m/>
    <m/>
    <m/>
    <m/>
    <m/>
    <m/>
    <m/>
    <m/>
    <n v="20502.91"/>
    <n v="990687"/>
    <n v="382.21"/>
    <n v="94.92"/>
  </r>
  <r>
    <x v="91"/>
    <x v="91"/>
    <x v="8"/>
    <x v="0"/>
    <x v="64"/>
    <x v="2782"/>
    <n v="118317"/>
    <n v="131.46"/>
    <n v="12953.6"/>
    <n v="903513.59999999998"/>
    <n v="0"/>
    <m/>
    <m/>
    <m/>
    <m/>
    <m/>
    <m/>
    <m/>
    <m/>
    <m/>
    <m/>
    <m/>
    <m/>
    <m/>
    <m/>
    <n v="204549"/>
    <n v="9144"/>
    <n v="10.16"/>
    <n v="2727.32"/>
  </r>
  <r>
    <x v="179"/>
    <x v="179"/>
    <x v="11"/>
    <x v="2"/>
    <x v="2"/>
    <x v="2783"/>
    <n v="73790"/>
    <n v="96.08"/>
    <n v="8443.75"/>
    <n v="502572"/>
    <n v="0"/>
    <m/>
    <m/>
    <m/>
    <m/>
    <m/>
    <m/>
    <m/>
    <m/>
    <m/>
    <m/>
    <m/>
    <m/>
    <m/>
    <m/>
    <n v="1842.71"/>
    <n v="14092"/>
    <n v="18.350000000000001"/>
    <n v="28.79"/>
  </r>
  <r>
    <x v="81"/>
    <x v="81"/>
    <x v="8"/>
    <x v="1"/>
    <x v="16"/>
    <x v="1379"/>
    <n v="32"/>
    <n v="0.67"/>
    <n v="32"/>
    <n v="119.04"/>
    <n v="22.31"/>
    <n v="62"/>
    <n v="1.29"/>
    <n v="5.58"/>
    <n v="269.02"/>
    <m/>
    <m/>
    <m/>
    <m/>
    <m/>
    <m/>
    <m/>
    <m/>
    <m/>
    <m/>
    <n v="16669"/>
    <n v="2807"/>
    <n v="58.48"/>
    <n v="4167.25"/>
  </r>
  <r>
    <x v="139"/>
    <x v="139"/>
    <x v="11"/>
    <x v="28"/>
    <x v="6"/>
    <x v="0"/>
    <n v="0"/>
    <n v="0"/>
    <n v="0"/>
    <n v="0"/>
    <n v="0"/>
    <n v="0"/>
    <n v="0"/>
    <m/>
    <m/>
    <m/>
    <m/>
    <m/>
    <m/>
    <m/>
    <m/>
    <m/>
    <m/>
    <m/>
    <m/>
    <n v="0"/>
    <n v="0"/>
    <n v="0"/>
    <n v="0"/>
  </r>
  <r>
    <x v="181"/>
    <x v="181"/>
    <x v="1"/>
    <x v="44"/>
    <x v="148"/>
    <x v="2784"/>
    <n v="155767"/>
    <n v="37.729999999999997"/>
    <n v="3338.56"/>
    <n v="1068073.3799999999"/>
    <n v="89182.35"/>
    <n v="117437"/>
    <n v="28.45"/>
    <n v="259.25"/>
    <n v="1075476.68"/>
    <m/>
    <m/>
    <m/>
    <m/>
    <m/>
    <m/>
    <m/>
    <m/>
    <m/>
    <m/>
    <n v="2111"/>
    <n v="156796"/>
    <n v="37.979999999999997"/>
    <n v="6.14"/>
  </r>
  <r>
    <x v="83"/>
    <x v="83"/>
    <x v="11"/>
    <x v="4"/>
    <x v="100"/>
    <x v="2785"/>
    <n v="73"/>
    <n v="0.22"/>
    <n v="15.36"/>
    <n v="399.9"/>
    <n v="13.58"/>
    <n v="49"/>
    <n v="0.15"/>
    <n v="0.48"/>
    <n v="163.75"/>
    <m/>
    <m/>
    <m/>
    <m/>
    <m/>
    <n v="100"/>
    <n v="403"/>
    <n v="1.2"/>
    <n v="3"/>
    <n v="2238.4"/>
    <n v="2086"/>
    <n v="21144"/>
    <n v="62.93"/>
    <n v="74.5"/>
  </r>
  <r>
    <x v="150"/>
    <x v="150"/>
    <x v="12"/>
    <x v="2"/>
    <x v="118"/>
    <x v="2786"/>
    <n v="15205"/>
    <n v="46.93"/>
    <n v="3542.33"/>
    <n v="88947.99"/>
    <n v="0"/>
    <m/>
    <m/>
    <m/>
    <m/>
    <m/>
    <m/>
    <m/>
    <m/>
    <m/>
    <n v="14231"/>
    <n v="29805"/>
    <n v="91.99"/>
    <n v="527"/>
    <n v="318546.7"/>
    <n v="66200"/>
    <n v="5473"/>
    <n v="16.89"/>
    <n v="2451.85"/>
  </r>
  <r>
    <x v="12"/>
    <x v="12"/>
    <x v="9"/>
    <x v="1"/>
    <x v="31"/>
    <x v="2787"/>
    <n v="979"/>
    <n v="4.08"/>
    <n v="263.8"/>
    <n v="4906.68"/>
    <n v="0"/>
    <m/>
    <m/>
    <m/>
    <m/>
    <m/>
    <m/>
    <m/>
    <m/>
    <m/>
    <m/>
    <m/>
    <m/>
    <m/>
    <m/>
    <n v="3767"/>
    <n v="37229"/>
    <n v="155.12"/>
    <n v="188.35"/>
  </r>
  <r>
    <x v="198"/>
    <x v="198"/>
    <x v="4"/>
    <x v="2"/>
    <x v="33"/>
    <x v="2788"/>
    <n v="101070"/>
    <n v="84.23"/>
    <n v="8864.24"/>
    <n v="824374.32"/>
    <n v="0"/>
    <m/>
    <m/>
    <m/>
    <m/>
    <m/>
    <m/>
    <m/>
    <m/>
    <m/>
    <m/>
    <m/>
    <m/>
    <m/>
    <m/>
    <n v="0"/>
    <n v="22442"/>
    <n v="18.7"/>
    <n v="0"/>
  </r>
  <r>
    <x v="172"/>
    <x v="172"/>
    <x v="10"/>
    <x v="2"/>
    <x v="9"/>
    <x v="2789"/>
    <n v="381940"/>
    <n v="795.71"/>
    <n v="6762"/>
    <n v="251546.4"/>
    <n v="0"/>
    <m/>
    <m/>
    <m/>
    <m/>
    <m/>
    <m/>
    <m/>
    <m/>
    <m/>
    <m/>
    <m/>
    <m/>
    <m/>
    <m/>
    <n v="1902.95"/>
    <n v="34265"/>
    <n v="71.39"/>
    <n v="47.57"/>
  </r>
  <r>
    <x v="148"/>
    <x v="148"/>
    <x v="10"/>
    <x v="1"/>
    <x v="7"/>
    <x v="4"/>
    <m/>
    <m/>
    <m/>
    <m/>
    <n v="0"/>
    <m/>
    <m/>
    <m/>
    <m/>
    <m/>
    <m/>
    <m/>
    <m/>
    <m/>
    <m/>
    <m/>
    <m/>
    <m/>
    <m/>
    <n v="95.37"/>
    <n v="171"/>
    <n v="7.13"/>
    <n v="47.68"/>
  </r>
  <r>
    <x v="22"/>
    <x v="22"/>
    <x v="13"/>
    <x v="1"/>
    <x v="6"/>
    <x v="4"/>
    <m/>
    <m/>
    <m/>
    <m/>
    <n v="0"/>
    <m/>
    <m/>
    <m/>
    <m/>
    <m/>
    <m/>
    <m/>
    <m/>
    <m/>
    <m/>
    <m/>
    <m/>
    <m/>
    <m/>
    <n v="66.17"/>
    <n v="7732"/>
    <n v="80.540000000000006"/>
    <n v="8.27"/>
  </r>
  <r>
    <x v="66"/>
    <x v="66"/>
    <x v="0"/>
    <x v="7"/>
    <x v="7"/>
    <x v="4"/>
    <m/>
    <m/>
    <m/>
    <m/>
    <n v="0"/>
    <m/>
    <m/>
    <m/>
    <m/>
    <m/>
    <m/>
    <m/>
    <m/>
    <m/>
    <n v="318"/>
    <n v="880"/>
    <n v="36.67"/>
    <n v="159"/>
    <n v="7118.11"/>
    <n v="0"/>
    <n v="0"/>
    <n v="0"/>
    <n v="0"/>
  </r>
  <r>
    <x v="202"/>
    <x v="202"/>
    <x v="10"/>
    <x v="2"/>
    <x v="37"/>
    <x v="2790"/>
    <n v="11055"/>
    <n v="28.79"/>
    <n v="3315"/>
    <n v="98654.399999999994"/>
    <n v="23939.86"/>
    <n v="30712"/>
    <n v="79.98"/>
    <n v="748.12"/>
    <n v="288698"/>
    <m/>
    <m/>
    <m/>
    <m/>
    <m/>
    <m/>
    <m/>
    <m/>
    <m/>
    <m/>
    <n v="0"/>
    <m/>
    <m/>
    <n v="0"/>
  </r>
  <r>
    <x v="28"/>
    <x v="28"/>
    <x v="10"/>
    <x v="7"/>
    <x v="29"/>
    <x v="2791"/>
    <n v="26147"/>
    <n v="41.9"/>
    <n v="3427.73"/>
    <n v="165765.06"/>
    <n v="31485.94"/>
    <n v="59566"/>
    <n v="95.46"/>
    <n v="605.5"/>
    <n v="379698.35"/>
    <m/>
    <m/>
    <m/>
    <m/>
    <m/>
    <m/>
    <m/>
    <m/>
    <m/>
    <m/>
    <n v="188390"/>
    <n v="12717"/>
    <n v="20.38"/>
    <n v="3622.88"/>
  </r>
  <r>
    <x v="19"/>
    <x v="19"/>
    <x v="11"/>
    <x v="25"/>
    <x v="6"/>
    <x v="4"/>
    <m/>
    <m/>
    <m/>
    <m/>
    <n v="0"/>
    <m/>
    <m/>
    <m/>
    <m/>
    <m/>
    <m/>
    <m/>
    <m/>
    <m/>
    <m/>
    <m/>
    <m/>
    <m/>
    <m/>
    <n v="0"/>
    <m/>
    <m/>
    <n v="0"/>
  </r>
  <r>
    <x v="101"/>
    <x v="101"/>
    <x v="11"/>
    <x v="2"/>
    <x v="22"/>
    <x v="2792"/>
    <n v="9514"/>
    <n v="31.71"/>
    <n v="2798.32"/>
    <n v="65060.94"/>
    <n v="211.45"/>
    <n v="12957"/>
    <n v="43.19"/>
    <n v="8.4600000000000009"/>
    <n v="2549.88"/>
    <m/>
    <m/>
    <m/>
    <m/>
    <m/>
    <m/>
    <m/>
    <m/>
    <m/>
    <m/>
    <n v="73.39"/>
    <n v="6953"/>
    <n v="23.18"/>
    <n v="2.94"/>
  </r>
  <r>
    <x v="24"/>
    <x v="24"/>
    <x v="0"/>
    <x v="0"/>
    <x v="88"/>
    <x v="2793"/>
    <n v="47537"/>
    <n v="50.79"/>
    <n v="5405.13"/>
    <n v="392088"/>
    <n v="40090.199999999997"/>
    <n v="15622"/>
    <n v="16.690000000000001"/>
    <n v="513.98"/>
    <n v="483459.79"/>
    <m/>
    <m/>
    <m/>
    <m/>
    <m/>
    <m/>
    <m/>
    <m/>
    <m/>
    <m/>
    <n v="3472"/>
    <n v="22101"/>
    <n v="23.61"/>
    <n v="44.51"/>
  </r>
  <r>
    <x v="66"/>
    <x v="66"/>
    <x v="6"/>
    <x v="5"/>
    <x v="19"/>
    <x v="2794"/>
    <n v="6033"/>
    <n v="33.520000000000003"/>
    <n v="2432.4699999999998"/>
    <n v="33932.910000000003"/>
    <n v="8412.2199999999993"/>
    <n v="18524"/>
    <n v="102.91"/>
    <n v="560.80999999999995"/>
    <n v="101445.5"/>
    <m/>
    <m/>
    <m/>
    <m/>
    <m/>
    <m/>
    <m/>
    <m/>
    <m/>
    <m/>
    <n v="887"/>
    <n v="10253"/>
    <n v="56.96"/>
    <n v="59.13"/>
  </r>
  <r>
    <x v="200"/>
    <x v="200"/>
    <x v="11"/>
    <x v="2"/>
    <x v="9"/>
    <x v="2795"/>
    <n v="22651"/>
    <n v="47.19"/>
    <n v="3525"/>
    <n v="131130"/>
    <n v="23815"/>
    <n v="24502"/>
    <n v="51.05"/>
    <n v="595.38"/>
    <n v="287192.23"/>
    <m/>
    <m/>
    <m/>
    <m/>
    <m/>
    <m/>
    <m/>
    <m/>
    <m/>
    <m/>
    <n v="1347.5"/>
    <n v="2876"/>
    <n v="5.99"/>
    <n v="33.69"/>
  </r>
  <r>
    <x v="8"/>
    <x v="8"/>
    <x v="11"/>
    <x v="7"/>
    <x v="93"/>
    <x v="2796"/>
    <n v="27594"/>
    <n v="69.680000000000007"/>
    <n v="4582.12"/>
    <n v="140625.29999999999"/>
    <n v="7561.59"/>
    <n v="7977"/>
    <n v="20.14"/>
    <n v="229.14"/>
    <n v="91187.49"/>
    <m/>
    <m/>
    <m/>
    <m/>
    <m/>
    <m/>
    <m/>
    <m/>
    <m/>
    <m/>
    <n v="0"/>
    <n v="3372"/>
    <n v="8.52"/>
    <n v="0"/>
  </r>
  <r>
    <x v="82"/>
    <x v="82"/>
    <x v="9"/>
    <x v="1"/>
    <x v="16"/>
    <x v="2797"/>
    <n v="280"/>
    <n v="5.83"/>
    <n v="420.5"/>
    <n v="1564.26"/>
    <n v="0"/>
    <m/>
    <m/>
    <m/>
    <m/>
    <m/>
    <m/>
    <m/>
    <m/>
    <m/>
    <m/>
    <m/>
    <m/>
    <m/>
    <m/>
    <n v="320.83"/>
    <n v="1722"/>
    <n v="35.880000000000003"/>
    <n v="80.209999999999994"/>
  </r>
  <r>
    <x v="110"/>
    <x v="110"/>
    <x v="4"/>
    <x v="5"/>
    <x v="74"/>
    <x v="2798"/>
    <n v="138473"/>
    <n v="93.06"/>
    <n v="6723.87"/>
    <n v="775396.8"/>
    <n v="0"/>
    <m/>
    <m/>
    <m/>
    <m/>
    <m/>
    <m/>
    <m/>
    <m/>
    <m/>
    <m/>
    <m/>
    <m/>
    <m/>
    <m/>
    <n v="454.74"/>
    <n v="69150"/>
    <n v="46.47"/>
    <n v="3.67"/>
  </r>
  <r>
    <x v="64"/>
    <x v="64"/>
    <x v="4"/>
    <x v="1"/>
    <x v="11"/>
    <x v="2799"/>
    <n v="830"/>
    <n v="6.92"/>
    <n v="284.10000000000002"/>
    <n v="2642.13"/>
    <n v="0"/>
    <m/>
    <m/>
    <m/>
    <m/>
    <m/>
    <m/>
    <m/>
    <m/>
    <m/>
    <m/>
    <m/>
    <m/>
    <m/>
    <m/>
    <n v="26900"/>
    <n v="3161"/>
    <n v="26.34"/>
    <n v="2690"/>
  </r>
  <r>
    <x v="31"/>
    <x v="31"/>
    <x v="9"/>
    <x v="7"/>
    <x v="10"/>
    <x v="2800"/>
    <n v="132398"/>
    <n v="149.1"/>
    <n v="10024.86"/>
    <n v="689911.2"/>
    <n v="0"/>
    <n v="0"/>
    <n v="0"/>
    <n v="0"/>
    <n v="0"/>
    <m/>
    <m/>
    <m/>
    <m/>
    <m/>
    <m/>
    <m/>
    <m/>
    <m/>
    <m/>
    <n v="1931"/>
    <n v="21034"/>
    <n v="23.69"/>
    <n v="26.09"/>
  </r>
  <r>
    <x v="224"/>
    <x v="224"/>
    <x v="4"/>
    <x v="2"/>
    <x v="9"/>
    <x v="2801"/>
    <n v="34917"/>
    <n v="72.739999999999995"/>
    <n v="6632"/>
    <n v="246710.39999999999"/>
    <n v="0"/>
    <m/>
    <m/>
    <m/>
    <m/>
    <m/>
    <m/>
    <m/>
    <m/>
    <m/>
    <m/>
    <m/>
    <m/>
    <m/>
    <m/>
    <n v="565.74"/>
    <n v="4609"/>
    <n v="9.6"/>
    <n v="14.14"/>
  </r>
  <r>
    <x v="195"/>
    <x v="195"/>
    <x v="1"/>
    <x v="2"/>
    <x v="21"/>
    <x v="2802"/>
    <n v="31997"/>
    <n v="111.1"/>
    <n v="7995"/>
    <n v="178448.4"/>
    <n v="0"/>
    <m/>
    <m/>
    <m/>
    <m/>
    <n v="1820"/>
    <n v="2807"/>
    <n v="9.75"/>
    <n v="75"/>
    <n v="23057.58"/>
    <m/>
    <m/>
    <m/>
    <m/>
    <m/>
    <n v="735.24"/>
    <n v="6593"/>
    <n v="22.89"/>
    <n v="30.64"/>
  </r>
  <r>
    <x v="39"/>
    <x v="39"/>
    <x v="5"/>
    <x v="5"/>
    <x v="102"/>
    <x v="2803"/>
    <n v="31602"/>
    <n v="25.57"/>
    <n v="1682.68"/>
    <n v="161183.88"/>
    <n v="9975.75"/>
    <n v="15242"/>
    <n v="12.33"/>
    <n v="96.85"/>
    <n v="120300.58"/>
    <m/>
    <m/>
    <m/>
    <m/>
    <m/>
    <m/>
    <m/>
    <m/>
    <m/>
    <m/>
    <n v="64511"/>
    <n v="50732"/>
    <n v="41.05"/>
    <n v="626.32000000000005"/>
  </r>
  <r>
    <x v="187"/>
    <x v="187"/>
    <x v="3"/>
    <x v="22"/>
    <x v="90"/>
    <x v="2804"/>
    <n v="26649"/>
    <n v="65.319999999999993"/>
    <n v="5435.59"/>
    <n v="171873.3"/>
    <n v="8366.19"/>
    <n v="22604586"/>
    <n v="55403.4"/>
    <n v="246.06"/>
    <n v="100890.38"/>
    <m/>
    <m/>
    <m/>
    <m/>
    <m/>
    <m/>
    <m/>
    <m/>
    <m/>
    <m/>
    <n v="102150"/>
    <n v="2662"/>
    <n v="6.52"/>
    <n v="3004.41"/>
  </r>
  <r>
    <x v="184"/>
    <x v="184"/>
    <x v="7"/>
    <x v="2"/>
    <x v="30"/>
    <x v="2805"/>
    <n v="7426"/>
    <n v="12.89"/>
    <n v="1670.46"/>
    <n v="74569.259999999995"/>
    <n v="13273.52"/>
    <n v="13353"/>
    <n v="23.18"/>
    <m/>
    <m/>
    <m/>
    <m/>
    <m/>
    <m/>
    <m/>
    <m/>
    <m/>
    <m/>
    <m/>
    <m/>
    <n v="1080.1400000000001"/>
    <n v="6464"/>
    <n v="11.22"/>
    <n v="22.5"/>
  </r>
  <r>
    <x v="65"/>
    <x v="65"/>
    <x v="7"/>
    <x v="4"/>
    <x v="44"/>
    <x v="2806"/>
    <n v="2536"/>
    <n v="2.35"/>
    <n v="165.84"/>
    <n v="13881.18"/>
    <n v="794.37"/>
    <n v="1089"/>
    <n v="1.01"/>
    <n v="8.83"/>
    <n v="9579.6"/>
    <m/>
    <m/>
    <m/>
    <m/>
    <m/>
    <m/>
    <m/>
    <m/>
    <m/>
    <m/>
    <n v="2059"/>
    <n v="4779"/>
    <n v="4.43"/>
    <n v="22.88"/>
  </r>
  <r>
    <x v="10"/>
    <x v="10"/>
    <x v="5"/>
    <x v="7"/>
    <x v="9"/>
    <x v="2807"/>
    <n v="21106"/>
    <n v="43.97"/>
    <n v="3217.5"/>
    <n v="119691"/>
    <n v="25983.51"/>
    <n v="37097"/>
    <n v="77.290000000000006"/>
    <m/>
    <m/>
    <m/>
    <m/>
    <m/>
    <m/>
    <m/>
    <m/>
    <m/>
    <m/>
    <m/>
    <m/>
    <n v="67300"/>
    <n v="11230"/>
    <n v="23.4"/>
    <n v="1682.5"/>
  </r>
  <r>
    <x v="233"/>
    <x v="233"/>
    <x v="4"/>
    <x v="1"/>
    <x v="7"/>
    <x v="4"/>
    <m/>
    <m/>
    <m/>
    <m/>
    <n v="0"/>
    <m/>
    <m/>
    <m/>
    <m/>
    <m/>
    <m/>
    <m/>
    <m/>
    <m/>
    <n v="500"/>
    <n v="1225"/>
    <n v="51.04"/>
    <n v="250"/>
    <n v="11192"/>
    <n v="0"/>
    <m/>
    <m/>
    <n v="0"/>
  </r>
  <r>
    <x v="94"/>
    <x v="94"/>
    <x v="3"/>
    <x v="1"/>
    <x v="13"/>
    <x v="2808"/>
    <n v="194"/>
    <n v="0.95"/>
    <n v="46.41"/>
    <n v="733.77"/>
    <n v="0"/>
    <m/>
    <m/>
    <m/>
    <m/>
    <m/>
    <m/>
    <m/>
    <m/>
    <m/>
    <m/>
    <m/>
    <m/>
    <m/>
    <m/>
    <n v="1450.44"/>
    <n v="3898"/>
    <n v="19.11"/>
    <n v="85.32"/>
  </r>
  <r>
    <x v="67"/>
    <x v="67"/>
    <x v="11"/>
    <x v="0"/>
    <x v="57"/>
    <x v="2809"/>
    <n v="54975"/>
    <n v="109.08"/>
    <n v="9588.57"/>
    <n v="374529.6"/>
    <n v="0"/>
    <m/>
    <m/>
    <m/>
    <m/>
    <m/>
    <m/>
    <m/>
    <m/>
    <m/>
    <m/>
    <m/>
    <m/>
    <m/>
    <m/>
    <n v="108460"/>
    <n v="15427"/>
    <n v="30.61"/>
    <n v="2582.38"/>
  </r>
  <r>
    <x v="205"/>
    <x v="205"/>
    <x v="9"/>
    <x v="7"/>
    <x v="42"/>
    <x v="2810"/>
    <n v="25374"/>
    <n v="70.48"/>
    <n v="5184.57"/>
    <n v="144649.41"/>
    <n v="0"/>
    <m/>
    <m/>
    <m/>
    <m/>
    <m/>
    <m/>
    <m/>
    <m/>
    <m/>
    <m/>
    <m/>
    <m/>
    <m/>
    <m/>
    <n v="0"/>
    <m/>
    <m/>
    <n v="0"/>
  </r>
  <r>
    <x v="103"/>
    <x v="103"/>
    <x v="2"/>
    <x v="12"/>
    <x v="6"/>
    <x v="4"/>
    <m/>
    <m/>
    <m/>
    <m/>
    <n v="0"/>
    <m/>
    <m/>
    <m/>
    <m/>
    <m/>
    <m/>
    <m/>
    <m/>
    <m/>
    <m/>
    <m/>
    <m/>
    <m/>
    <m/>
    <n v="0"/>
    <m/>
    <m/>
    <n v="0"/>
  </r>
  <r>
    <x v="21"/>
    <x v="21"/>
    <x v="12"/>
    <x v="4"/>
    <x v="36"/>
    <x v="1301"/>
    <n v="2507"/>
    <n v="3.37"/>
    <n v="279.92"/>
    <n v="16140.15"/>
    <n v="619"/>
    <n v="1355"/>
    <n v="1.82"/>
    <n v="9.98"/>
    <n v="7464.71"/>
    <m/>
    <m/>
    <m/>
    <m/>
    <m/>
    <n v="3458"/>
    <n v="5026"/>
    <n v="6.76"/>
    <n v="55"/>
    <n v="77403.87"/>
    <n v="5105.67"/>
    <n v="29822"/>
    <n v="40.08"/>
    <n v="82.35"/>
  </r>
  <r>
    <x v="4"/>
    <x v="4"/>
    <x v="14"/>
    <x v="1"/>
    <x v="41"/>
    <x v="4"/>
    <m/>
    <m/>
    <m/>
    <m/>
    <n v="0"/>
    <m/>
    <m/>
    <m/>
    <m/>
    <m/>
    <m/>
    <m/>
    <m/>
    <m/>
    <m/>
    <m/>
    <m/>
    <m/>
    <m/>
    <n v="192"/>
    <n v="1016"/>
    <n v="28.22"/>
    <n v="64"/>
  </r>
  <r>
    <x v="72"/>
    <x v="72"/>
    <x v="14"/>
    <x v="32"/>
    <x v="6"/>
    <x v="4"/>
    <m/>
    <m/>
    <m/>
    <m/>
    <n v="0"/>
    <m/>
    <m/>
    <m/>
    <m/>
    <m/>
    <m/>
    <m/>
    <m/>
    <m/>
    <m/>
    <m/>
    <m/>
    <m/>
    <m/>
    <n v="85400"/>
    <n v="2533"/>
    <n v="26.39"/>
    <n v="10675"/>
  </r>
  <r>
    <x v="29"/>
    <x v="29"/>
    <x v="0"/>
    <x v="0"/>
    <x v="117"/>
    <x v="4"/>
    <m/>
    <m/>
    <m/>
    <m/>
    <n v="0"/>
    <m/>
    <m/>
    <m/>
    <m/>
    <m/>
    <m/>
    <m/>
    <m/>
    <m/>
    <m/>
    <m/>
    <m/>
    <m/>
    <m/>
    <n v="0"/>
    <m/>
    <m/>
    <n v="0"/>
  </r>
  <r>
    <x v="123"/>
    <x v="123"/>
    <x v="4"/>
    <x v="1"/>
    <x v="6"/>
    <x v="4"/>
    <m/>
    <m/>
    <m/>
    <m/>
    <n v="0"/>
    <m/>
    <m/>
    <m/>
    <m/>
    <m/>
    <m/>
    <m/>
    <m/>
    <m/>
    <m/>
    <m/>
    <m/>
    <m/>
    <m/>
    <n v="67797"/>
    <n v="3844"/>
    <n v="40.04"/>
    <n v="8474.6299999999992"/>
  </r>
  <r>
    <x v="84"/>
    <x v="84"/>
    <x v="13"/>
    <x v="7"/>
    <x v="9"/>
    <x v="2811"/>
    <n v="27991"/>
    <n v="58.31"/>
    <n v="2659.6"/>
    <n v="98937.12"/>
    <n v="20084.38"/>
    <n v="22183"/>
    <n v="46.21"/>
    <n v="502.11"/>
    <n v="242203.61"/>
    <m/>
    <m/>
    <m/>
    <m/>
    <m/>
    <m/>
    <m/>
    <m/>
    <m/>
    <m/>
    <n v="90500"/>
    <n v="5171"/>
    <n v="10.77"/>
    <n v="2262.5"/>
  </r>
  <r>
    <x v="78"/>
    <x v="78"/>
    <x v="12"/>
    <x v="2"/>
    <x v="67"/>
    <x v="2812"/>
    <n v="80126"/>
    <n v="79.489999999999995"/>
    <n v="8917.14"/>
    <n v="696607.2"/>
    <n v="0"/>
    <m/>
    <m/>
    <m/>
    <m/>
    <m/>
    <m/>
    <m/>
    <m/>
    <m/>
    <m/>
    <m/>
    <m/>
    <m/>
    <m/>
    <n v="148941"/>
    <n v="16417"/>
    <n v="16.29"/>
    <n v="1773.11"/>
  </r>
  <r>
    <x v="92"/>
    <x v="92"/>
    <x v="12"/>
    <x v="13"/>
    <x v="6"/>
    <x v="0"/>
    <n v="0"/>
    <n v="0"/>
    <n v="0"/>
    <n v="0"/>
    <n v="0"/>
    <m/>
    <m/>
    <m/>
    <m/>
    <m/>
    <m/>
    <m/>
    <m/>
    <m/>
    <m/>
    <m/>
    <m/>
    <m/>
    <m/>
    <n v="0"/>
    <m/>
    <m/>
    <n v="0"/>
  </r>
  <r>
    <x v="91"/>
    <x v="91"/>
    <x v="13"/>
    <x v="18"/>
    <x v="7"/>
    <x v="2813"/>
    <n v="6148"/>
    <n v="256.17"/>
    <n v="16152.5"/>
    <n v="30043.65"/>
    <n v="0"/>
    <m/>
    <m/>
    <m/>
    <m/>
    <m/>
    <m/>
    <m/>
    <m/>
    <m/>
    <n v="1616"/>
    <n v="3399"/>
    <n v="141.63"/>
    <n v="808"/>
    <n v="36172.54"/>
    <n v="24830"/>
    <n v="1155"/>
    <n v="48.13"/>
    <n v="12415"/>
  </r>
  <r>
    <x v="158"/>
    <x v="158"/>
    <x v="3"/>
    <x v="5"/>
    <x v="29"/>
    <x v="2814"/>
    <n v="27416"/>
    <n v="43.94"/>
    <n v="3803.65"/>
    <n v="183944.7"/>
    <n v="16119"/>
    <n v="26109"/>
    <n v="41.84"/>
    <n v="309.98"/>
    <n v="194383.86"/>
    <m/>
    <m/>
    <m/>
    <m/>
    <m/>
    <m/>
    <m/>
    <m/>
    <m/>
    <m/>
    <n v="202875"/>
    <n v="20705"/>
    <n v="33.18"/>
    <n v="3901.44"/>
  </r>
  <r>
    <x v="47"/>
    <x v="47"/>
    <x v="0"/>
    <x v="19"/>
    <x v="98"/>
    <x v="2815"/>
    <n v="5247"/>
    <n v="24.29"/>
    <n v="1844.44"/>
    <n v="30876"/>
    <n v="3152.91"/>
    <n v="11401"/>
    <n v="52.78"/>
    <n v="175.16"/>
    <n v="38021.870000000003"/>
    <m/>
    <m/>
    <m/>
    <m/>
    <m/>
    <m/>
    <m/>
    <m/>
    <m/>
    <m/>
    <n v="50.08"/>
    <n v="795"/>
    <n v="3.68"/>
    <n v="2.78"/>
  </r>
  <r>
    <x v="53"/>
    <x v="53"/>
    <x v="8"/>
    <x v="12"/>
    <x v="6"/>
    <x v="4"/>
    <m/>
    <m/>
    <m/>
    <m/>
    <n v="0"/>
    <m/>
    <m/>
    <m/>
    <m/>
    <m/>
    <m/>
    <m/>
    <m/>
    <m/>
    <m/>
    <m/>
    <m/>
    <m/>
    <m/>
    <n v="0"/>
    <m/>
    <m/>
    <n v="0"/>
  </r>
  <r>
    <x v="28"/>
    <x v="28"/>
    <x v="5"/>
    <x v="2"/>
    <x v="9"/>
    <x v="2816"/>
    <n v="19527"/>
    <n v="40.68"/>
    <n v="2348"/>
    <n v="87345.600000000006"/>
    <n v="26321.05"/>
    <n v="26777"/>
    <n v="55.79"/>
    <n v="658.03"/>
    <n v="317413.40999999997"/>
    <m/>
    <m/>
    <m/>
    <m/>
    <m/>
    <m/>
    <m/>
    <m/>
    <m/>
    <m/>
    <n v="106900"/>
    <n v="13019"/>
    <n v="27.12"/>
    <n v="2672.5"/>
  </r>
  <r>
    <x v="114"/>
    <x v="114"/>
    <x v="12"/>
    <x v="23"/>
    <x v="36"/>
    <x v="288"/>
    <n v="52853"/>
    <n v="71.040000000000006"/>
    <n v="5338.71"/>
    <n v="307830"/>
    <n v="19175.560000000001"/>
    <n v="28861"/>
    <n v="38.79"/>
    <m/>
    <m/>
    <m/>
    <m/>
    <m/>
    <m/>
    <m/>
    <m/>
    <m/>
    <m/>
    <m/>
    <m/>
    <n v="1673.68"/>
    <n v="2676"/>
    <n v="3.6"/>
    <n v="26.99"/>
  </r>
  <r>
    <x v="87"/>
    <x v="87"/>
    <x v="0"/>
    <x v="5"/>
    <x v="91"/>
    <x v="2817"/>
    <n v="25083"/>
    <n v="38.71"/>
    <n v="3241.39"/>
    <n v="162782.54999999999"/>
    <n v="40479.15"/>
    <n v="44828"/>
    <n v="69.180000000000007"/>
    <n v="749.61"/>
    <n v="488150.17"/>
    <m/>
    <m/>
    <m/>
    <m/>
    <m/>
    <m/>
    <m/>
    <m/>
    <m/>
    <m/>
    <n v="2062"/>
    <n v="16288"/>
    <n v="25.14"/>
    <n v="38.19"/>
  </r>
  <r>
    <x v="118"/>
    <x v="118"/>
    <x v="11"/>
    <x v="1"/>
    <x v="15"/>
    <x v="4"/>
    <m/>
    <m/>
    <m/>
    <m/>
    <n v="0"/>
    <m/>
    <m/>
    <m/>
    <m/>
    <m/>
    <m/>
    <m/>
    <m/>
    <m/>
    <m/>
    <m/>
    <m/>
    <m/>
    <m/>
    <n v="167100"/>
    <n v="10434"/>
    <n v="24.15"/>
    <n v="4641.67"/>
  </r>
  <r>
    <x v="96"/>
    <x v="96"/>
    <x v="10"/>
    <x v="4"/>
    <x v="66"/>
    <x v="2818"/>
    <n v="1245"/>
    <n v="4.72"/>
    <n v="320.14"/>
    <n v="6549.99"/>
    <n v="38.799999999999997"/>
    <n v="127"/>
    <n v="0.48"/>
    <m/>
    <m/>
    <m/>
    <m/>
    <m/>
    <m/>
    <m/>
    <m/>
    <m/>
    <m/>
    <m/>
    <m/>
    <n v="59673.3"/>
    <n v="6896"/>
    <n v="26.12"/>
    <n v="2712.42"/>
  </r>
  <r>
    <x v="51"/>
    <x v="51"/>
    <x v="11"/>
    <x v="6"/>
    <x v="1"/>
    <x v="2819"/>
    <n v="143"/>
    <n v="1.99"/>
    <n v="160"/>
    <n v="892.8"/>
    <n v="55.29"/>
    <n v="93"/>
    <n v="1.29"/>
    <m/>
    <m/>
    <m/>
    <m/>
    <m/>
    <m/>
    <m/>
    <m/>
    <m/>
    <m/>
    <m/>
    <m/>
    <n v="57363"/>
    <n v="2556"/>
    <n v="35.5"/>
    <n v="9560.5"/>
  </r>
  <r>
    <x v="25"/>
    <x v="25"/>
    <x v="7"/>
    <x v="11"/>
    <x v="21"/>
    <x v="2820"/>
    <n v="153"/>
    <n v="0.53"/>
    <n v="55.04"/>
    <n v="1228.53"/>
    <n v="0"/>
    <m/>
    <m/>
    <m/>
    <m/>
    <m/>
    <m/>
    <m/>
    <m/>
    <m/>
    <n v="400"/>
    <n v="376"/>
    <n v="1.31"/>
    <n v="16"/>
    <n v="8953.6"/>
    <n v="1430"/>
    <n v="7665"/>
    <n v="26.61"/>
    <n v="59.58"/>
  </r>
  <r>
    <x v="40"/>
    <x v="40"/>
    <x v="13"/>
    <x v="4"/>
    <x v="37"/>
    <x v="2821"/>
    <n v="2613"/>
    <n v="6.8"/>
    <n v="374.94"/>
    <n v="11158.14"/>
    <n v="28074.68"/>
    <n v="17617"/>
    <n v="45.88"/>
    <n v="877.33"/>
    <n v="338561.05"/>
    <m/>
    <m/>
    <m/>
    <m/>
    <m/>
    <m/>
    <m/>
    <m/>
    <m/>
    <m/>
    <n v="226392"/>
    <n v="19839"/>
    <n v="51.66"/>
    <n v="7074.75"/>
  </r>
  <r>
    <x v="34"/>
    <x v="34"/>
    <x v="1"/>
    <x v="2"/>
    <x v="9"/>
    <x v="2822"/>
    <n v="31858"/>
    <n v="66.37"/>
    <n v="12272.03"/>
    <n v="456519.33"/>
    <n v="0"/>
    <m/>
    <m/>
    <m/>
    <m/>
    <m/>
    <m/>
    <m/>
    <m/>
    <m/>
    <m/>
    <m/>
    <m/>
    <m/>
    <m/>
    <n v="1174.29"/>
    <n v="6469"/>
    <n v="13.48"/>
    <n v="29.36"/>
  </r>
  <r>
    <x v="74"/>
    <x v="74"/>
    <x v="0"/>
    <x v="2"/>
    <x v="29"/>
    <x v="2823"/>
    <n v="5307"/>
    <n v="8.5"/>
    <n v="592.37"/>
    <n v="28646.79"/>
    <n v="28669.25"/>
    <n v="50480"/>
    <n v="80.900000000000006"/>
    <m/>
    <m/>
    <m/>
    <m/>
    <m/>
    <m/>
    <m/>
    <m/>
    <m/>
    <m/>
    <m/>
    <m/>
    <n v="1328.79"/>
    <n v="19433"/>
    <n v="31.14"/>
    <n v="25.55"/>
  </r>
  <r>
    <x v="120"/>
    <x v="120"/>
    <x v="2"/>
    <x v="7"/>
    <x v="37"/>
    <x v="2824"/>
    <n v="28533"/>
    <n v="74.3"/>
    <n v="5875"/>
    <n v="174840"/>
    <n v="0"/>
    <m/>
    <m/>
    <m/>
    <m/>
    <n v="4891"/>
    <n v="6033"/>
    <n v="15.71"/>
    <n v="152"/>
    <n v="61964.08"/>
    <m/>
    <m/>
    <m/>
    <m/>
    <m/>
    <n v="823.47"/>
    <n v="4443"/>
    <n v="11.57"/>
    <n v="25.73"/>
  </r>
  <r>
    <x v="130"/>
    <x v="130"/>
    <x v="9"/>
    <x v="0"/>
    <x v="100"/>
    <x v="2825"/>
    <n v="15206"/>
    <n v="45.26"/>
    <n v="2817.11"/>
    <n v="73357.47"/>
    <n v="10323.959999999999"/>
    <n v="13217"/>
    <n v="39.340000000000003"/>
    <n v="368.71"/>
    <n v="124499.7"/>
    <m/>
    <m/>
    <m/>
    <m/>
    <m/>
    <m/>
    <m/>
    <m/>
    <m/>
    <m/>
    <n v="118997"/>
    <n v="2479"/>
    <n v="7.38"/>
    <n v="4249.8900000000003"/>
  </r>
  <r>
    <x v="198"/>
    <x v="198"/>
    <x v="14"/>
    <x v="7"/>
    <x v="15"/>
    <x v="2826"/>
    <n v="17362"/>
    <n v="40.19"/>
    <n v="3863.06"/>
    <n v="129335.1"/>
    <n v="6567"/>
    <n v="8504"/>
    <n v="19.690000000000001"/>
    <m/>
    <m/>
    <m/>
    <m/>
    <m/>
    <m/>
    <m/>
    <m/>
    <m/>
    <m/>
    <m/>
    <m/>
    <n v="481.25"/>
    <n v="5028"/>
    <n v="11.64"/>
    <n v="13.37"/>
  </r>
  <r>
    <x v="31"/>
    <x v="31"/>
    <x v="3"/>
    <x v="5"/>
    <x v="69"/>
    <x v="2827"/>
    <n v="44963"/>
    <n v="64.599999999999994"/>
    <n v="4110.03"/>
    <n v="221695.26"/>
    <n v="19360.810000000001"/>
    <n v="24119"/>
    <n v="34.65"/>
    <n v="333.81"/>
    <n v="233477.87"/>
    <m/>
    <m/>
    <m/>
    <m/>
    <m/>
    <m/>
    <m/>
    <m/>
    <m/>
    <m/>
    <n v="1969"/>
    <n v="61676"/>
    <n v="88.61"/>
    <n v="33.950000000000003"/>
  </r>
  <r>
    <x v="83"/>
    <x v="83"/>
    <x v="7"/>
    <x v="5"/>
    <x v="38"/>
    <x v="2828"/>
    <n v="30727"/>
    <n v="45.72"/>
    <n v="5357.86"/>
    <n v="279037.2"/>
    <n v="0"/>
    <m/>
    <m/>
    <m/>
    <m/>
    <m/>
    <m/>
    <m/>
    <m/>
    <m/>
    <m/>
    <m/>
    <m/>
    <m/>
    <m/>
    <n v="1116"/>
    <n v="8928"/>
    <n v="13.29"/>
    <n v="19.93"/>
  </r>
  <r>
    <x v="207"/>
    <x v="207"/>
    <x v="13"/>
    <x v="4"/>
    <x v="11"/>
    <x v="4"/>
    <m/>
    <m/>
    <m/>
    <m/>
    <n v="0"/>
    <m/>
    <m/>
    <m/>
    <m/>
    <m/>
    <m/>
    <m/>
    <m/>
    <m/>
    <m/>
    <m/>
    <m/>
    <m/>
    <m/>
    <n v="28569"/>
    <n v="4995"/>
    <n v="41.63"/>
    <n v="2856.9"/>
  </r>
  <r>
    <x v="120"/>
    <x v="120"/>
    <x v="13"/>
    <x v="2"/>
    <x v="37"/>
    <x v="2829"/>
    <n v="34653"/>
    <n v="90.24"/>
    <n v="8022.5"/>
    <n v="238749.6"/>
    <n v="0"/>
    <m/>
    <m/>
    <m/>
    <m/>
    <m/>
    <m/>
    <m/>
    <m/>
    <m/>
    <m/>
    <m/>
    <m/>
    <m/>
    <m/>
    <n v="85.49"/>
    <n v="1164"/>
    <n v="3.03"/>
    <n v="2.67"/>
  </r>
  <r>
    <x v="23"/>
    <x v="23"/>
    <x v="5"/>
    <x v="30"/>
    <x v="103"/>
    <x v="2830"/>
    <n v="64013"/>
    <n v="62.76"/>
    <n v="3662.49"/>
    <n v="289520.15999999997"/>
    <n v="44158.1"/>
    <n v="45617"/>
    <n v="44.72"/>
    <n v="519.51"/>
    <n v="532515.76"/>
    <m/>
    <m/>
    <m/>
    <m/>
    <m/>
    <m/>
    <m/>
    <m/>
    <m/>
    <m/>
    <n v="3382"/>
    <n v="26930"/>
    <n v="26.4"/>
    <n v="39.79"/>
  </r>
  <r>
    <x v="18"/>
    <x v="18"/>
    <x v="8"/>
    <x v="0"/>
    <x v="33"/>
    <x v="2831"/>
    <n v="122777"/>
    <n v="102.31"/>
    <n v="8587.2000000000007"/>
    <n v="798609.6"/>
    <n v="0"/>
    <m/>
    <m/>
    <m/>
    <m/>
    <m/>
    <m/>
    <m/>
    <m/>
    <m/>
    <m/>
    <m/>
    <m/>
    <m/>
    <m/>
    <n v="250000"/>
    <n v="37377"/>
    <n v="31.15"/>
    <n v="2500"/>
  </r>
  <r>
    <x v="91"/>
    <x v="91"/>
    <x v="10"/>
    <x v="2"/>
    <x v="106"/>
    <x v="2832"/>
    <n v="113534"/>
    <n v="83.73"/>
    <n v="10808.5"/>
    <n v="1135864.8"/>
    <n v="0"/>
    <m/>
    <m/>
    <m/>
    <m/>
    <m/>
    <m/>
    <m/>
    <m/>
    <m/>
    <m/>
    <m/>
    <m/>
    <m/>
    <m/>
    <n v="292500"/>
    <n v="8585"/>
    <n v="6.33"/>
    <n v="2588.5"/>
  </r>
  <r>
    <x v="3"/>
    <x v="3"/>
    <x v="12"/>
    <x v="13"/>
    <x v="6"/>
    <x v="2833"/>
    <n v="1130"/>
    <n v="11.77"/>
    <n v="836.63"/>
    <n v="6224.49"/>
    <n v="0"/>
    <m/>
    <m/>
    <m/>
    <m/>
    <m/>
    <m/>
    <m/>
    <m/>
    <m/>
    <m/>
    <m/>
    <m/>
    <m/>
    <m/>
    <n v="93785"/>
    <n v="4688"/>
    <n v="48.83"/>
    <n v="11723.13"/>
  </r>
  <r>
    <x v="98"/>
    <x v="98"/>
    <x v="7"/>
    <x v="19"/>
    <x v="70"/>
    <x v="2834"/>
    <n v="7331"/>
    <n v="11.53"/>
    <n v="849.06"/>
    <n v="41850"/>
    <n v="430.65"/>
    <n v="3650"/>
    <n v="5.74"/>
    <m/>
    <m/>
    <m/>
    <m/>
    <m/>
    <m/>
    <m/>
    <m/>
    <m/>
    <m/>
    <m/>
    <m/>
    <n v="1618.61"/>
    <n v="88734"/>
    <n v="139.52000000000001"/>
    <n v="30.54"/>
  </r>
  <r>
    <x v="67"/>
    <x v="67"/>
    <x v="5"/>
    <x v="1"/>
    <x v="6"/>
    <x v="2835"/>
    <n v="644"/>
    <n v="6.71"/>
    <n v="289.38"/>
    <n v="2152.9499999999998"/>
    <n v="5.82"/>
    <n v="9"/>
    <n v="0.09"/>
    <n v="0.73"/>
    <n v="70.180000000000007"/>
    <m/>
    <m/>
    <m/>
    <m/>
    <m/>
    <m/>
    <m/>
    <m/>
    <m/>
    <m/>
    <n v="618"/>
    <n v="10226"/>
    <n v="106.52"/>
    <n v="77.25"/>
  </r>
  <r>
    <x v="15"/>
    <x v="15"/>
    <x v="13"/>
    <x v="6"/>
    <x v="16"/>
    <x v="2836"/>
    <n v="72"/>
    <n v="1.5"/>
    <n v="76.25"/>
    <n v="283.64999999999998"/>
    <n v="0"/>
    <m/>
    <m/>
    <m/>
    <m/>
    <n v="858"/>
    <n v="1522"/>
    <n v="31.71"/>
    <n v="214"/>
    <n v="10870"/>
    <n v="1599"/>
    <n v="3328"/>
    <n v="69.33"/>
    <n v="399"/>
    <n v="35792.019999999997"/>
    <n v="18342"/>
    <n v="1656"/>
    <n v="34.5"/>
    <n v="4585.5"/>
  </r>
  <r>
    <x v="59"/>
    <x v="59"/>
    <x v="4"/>
    <x v="1"/>
    <x v="1"/>
    <x v="2837"/>
    <n v="1831"/>
    <n v="25.43"/>
    <n v="1165.33"/>
    <n v="6502.56"/>
    <n v="0"/>
    <m/>
    <m/>
    <m/>
    <m/>
    <m/>
    <m/>
    <m/>
    <m/>
    <m/>
    <m/>
    <m/>
    <m/>
    <m/>
    <m/>
    <n v="14916"/>
    <n v="987"/>
    <n v="13.71"/>
    <n v="2486"/>
  </r>
  <r>
    <x v="140"/>
    <x v="140"/>
    <x v="13"/>
    <x v="7"/>
    <x v="9"/>
    <x v="440"/>
    <n v="21138"/>
    <n v="44.04"/>
    <n v="2826"/>
    <n v="105127.2"/>
    <n v="18097.96"/>
    <n v="20505"/>
    <n v="42.72"/>
    <n v="452.45"/>
    <n v="218248.77"/>
    <m/>
    <m/>
    <m/>
    <m/>
    <m/>
    <m/>
    <m/>
    <m/>
    <m/>
    <m/>
    <n v="218951"/>
    <n v="16587"/>
    <n v="34.56"/>
    <n v="5473.78"/>
  </r>
  <r>
    <x v="52"/>
    <x v="52"/>
    <x v="12"/>
    <x v="29"/>
    <x v="11"/>
    <x v="2838"/>
    <n v="14676"/>
    <n v="122.3"/>
    <n v="6718.3"/>
    <n v="62480.19"/>
    <n v="10913.68"/>
    <n v="19325"/>
    <n v="161.04"/>
    <n v="1091.3699999999999"/>
    <n v="131611.29"/>
    <m/>
    <m/>
    <m/>
    <m/>
    <m/>
    <m/>
    <m/>
    <m/>
    <m/>
    <m/>
    <n v="1237"/>
    <n v="7840"/>
    <n v="65.33"/>
    <n v="123.7"/>
  </r>
  <r>
    <x v="114"/>
    <x v="114"/>
    <x v="5"/>
    <x v="23"/>
    <x v="36"/>
    <x v="2839"/>
    <n v="38576"/>
    <n v="51.85"/>
    <n v="3450.74"/>
    <n v="198969.78"/>
    <n v="13232.12"/>
    <n v="14176"/>
    <n v="19.05"/>
    <n v="213.42"/>
    <n v="159570.07999999999"/>
    <m/>
    <m/>
    <m/>
    <m/>
    <m/>
    <m/>
    <m/>
    <m/>
    <m/>
    <m/>
    <n v="809279.33"/>
    <n v="6758"/>
    <n v="9.08"/>
    <n v="13052.89"/>
  </r>
  <r>
    <x v="173"/>
    <x v="173"/>
    <x v="0"/>
    <x v="2"/>
    <x v="3"/>
    <x v="2840"/>
    <n v="89657"/>
    <n v="103.77"/>
    <n v="9733.33"/>
    <n v="651744"/>
    <n v="0"/>
    <m/>
    <m/>
    <m/>
    <m/>
    <n v="3055"/>
    <n v="10583"/>
    <n v="12.25"/>
    <n v="42"/>
    <n v="38703.800000000003"/>
    <m/>
    <m/>
    <m/>
    <m/>
    <m/>
    <n v="1826648"/>
    <n v="94973"/>
    <n v="109.92"/>
    <n v="25370.11"/>
  </r>
  <r>
    <x v="76"/>
    <x v="76"/>
    <x v="0"/>
    <x v="19"/>
    <x v="94"/>
    <x v="2841"/>
    <n v="18210"/>
    <n v="79.87"/>
    <n v="3966.32"/>
    <n v="70084.800000000003"/>
    <n v="5499.95"/>
    <n v="7606"/>
    <n v="33.36"/>
    <n v="289.47000000000003"/>
    <n v="66325.53"/>
    <m/>
    <m/>
    <m/>
    <m/>
    <m/>
    <m/>
    <m/>
    <m/>
    <m/>
    <m/>
    <n v="40800"/>
    <n v="3984"/>
    <n v="17.47"/>
    <n v="2147.37"/>
  </r>
  <r>
    <x v="21"/>
    <x v="21"/>
    <x v="5"/>
    <x v="4"/>
    <x v="36"/>
    <x v="2842"/>
    <n v="4059"/>
    <n v="5.46"/>
    <n v="476.48"/>
    <n v="27474.06"/>
    <n v="924"/>
    <n v="1950"/>
    <n v="2.62"/>
    <n v="14.9"/>
    <n v="11142.79"/>
    <m/>
    <m/>
    <m/>
    <m/>
    <m/>
    <m/>
    <m/>
    <m/>
    <m/>
    <m/>
    <n v="5186.6899999999996"/>
    <n v="34226"/>
    <n v="46"/>
    <n v="83.66"/>
  </r>
  <r>
    <x v="124"/>
    <x v="124"/>
    <x v="13"/>
    <x v="2"/>
    <x v="107"/>
    <x v="2843"/>
    <n v="145784"/>
    <n v="157.77000000000001"/>
    <n v="9363.64"/>
    <n v="670530"/>
    <n v="0"/>
    <m/>
    <m/>
    <m/>
    <m/>
    <m/>
    <m/>
    <m/>
    <m/>
    <m/>
    <m/>
    <m/>
    <m/>
    <m/>
    <m/>
    <n v="72863"/>
    <n v="9694"/>
    <n v="10.49"/>
    <n v="946.27"/>
  </r>
  <r>
    <x v="73"/>
    <x v="73"/>
    <x v="7"/>
    <x v="1"/>
    <x v="5"/>
    <x v="2844"/>
    <n v="28414"/>
    <n v="29.6"/>
    <n v="4922.68"/>
    <n v="366247.02"/>
    <n v="0"/>
    <m/>
    <m/>
    <m/>
    <m/>
    <m/>
    <m/>
    <m/>
    <m/>
    <m/>
    <m/>
    <m/>
    <m/>
    <m/>
    <m/>
    <n v="0"/>
    <m/>
    <m/>
    <n v="0"/>
  </r>
  <r>
    <x v="122"/>
    <x v="122"/>
    <x v="9"/>
    <x v="7"/>
    <x v="110"/>
    <x v="2845"/>
    <n v="21935"/>
    <n v="39.74"/>
    <n v="3246.78"/>
    <n v="138897.35999999999"/>
    <n v="30359.84"/>
    <n v="52817"/>
    <n v="95.68"/>
    <n v="660"/>
    <n v="366118.48"/>
    <m/>
    <m/>
    <m/>
    <m/>
    <m/>
    <m/>
    <m/>
    <m/>
    <m/>
    <m/>
    <n v="2886.22"/>
    <n v="41339"/>
    <n v="74.89"/>
    <n v="62.74"/>
  </r>
  <r>
    <x v="100"/>
    <x v="100"/>
    <x v="6"/>
    <x v="2"/>
    <x v="9"/>
    <x v="2846"/>
    <n v="50733"/>
    <n v="105.69"/>
    <n v="10910.3"/>
    <n v="405863.16"/>
    <n v="0"/>
    <m/>
    <m/>
    <m/>
    <m/>
    <m/>
    <m/>
    <m/>
    <m/>
    <m/>
    <m/>
    <m/>
    <m/>
    <m/>
    <m/>
    <n v="36839.300000000003"/>
    <n v="10585"/>
    <n v="22.05"/>
    <n v="920.98"/>
  </r>
  <r>
    <x v="64"/>
    <x v="64"/>
    <x v="15"/>
    <x v="2"/>
    <x v="9"/>
    <x v="2847"/>
    <n v="53625"/>
    <n v="111.72"/>
    <n v="9219"/>
    <n v="342946.8"/>
    <n v="0"/>
    <m/>
    <m/>
    <m/>
    <m/>
    <m/>
    <m/>
    <m/>
    <m/>
    <m/>
    <m/>
    <m/>
    <m/>
    <m/>
    <m/>
    <n v="47445"/>
    <n v="4254"/>
    <n v="8.86"/>
    <n v="1186.1300000000001"/>
  </r>
  <r>
    <x v="5"/>
    <x v="5"/>
    <x v="4"/>
    <x v="4"/>
    <x v="5"/>
    <x v="2848"/>
    <n v="4528"/>
    <n v="4.72"/>
    <n v="257.19"/>
    <n v="19134.75"/>
    <n v="965.08"/>
    <n v="1518"/>
    <n v="1.58"/>
    <n v="12.06"/>
    <n v="11638.22"/>
    <m/>
    <m/>
    <m/>
    <m/>
    <m/>
    <m/>
    <m/>
    <m/>
    <m/>
    <m/>
    <n v="3994"/>
    <n v="24022"/>
    <n v="25.02"/>
    <n v="49.93"/>
  </r>
  <r>
    <x v="135"/>
    <x v="135"/>
    <x v="10"/>
    <x v="2"/>
    <x v="33"/>
    <x v="2849"/>
    <n v="120415"/>
    <n v="100.35"/>
    <n v="10368.719999999999"/>
    <n v="964290.96"/>
    <n v="10411.81"/>
    <n v="15648"/>
    <n v="13.04"/>
    <n v="104.12"/>
    <n v="125559.19"/>
    <m/>
    <m/>
    <m/>
    <m/>
    <m/>
    <m/>
    <m/>
    <m/>
    <m/>
    <m/>
    <n v="182540"/>
    <n v="8369"/>
    <n v="6.97"/>
    <n v="1825.4"/>
  </r>
  <r>
    <x v="189"/>
    <x v="189"/>
    <x v="11"/>
    <x v="2"/>
    <x v="9"/>
    <x v="2850"/>
    <n v="48986"/>
    <n v="102.05"/>
    <n v="7561.15"/>
    <n v="281274.78000000003"/>
    <n v="0"/>
    <m/>
    <m/>
    <m/>
    <m/>
    <m/>
    <m/>
    <m/>
    <m/>
    <m/>
    <m/>
    <m/>
    <m/>
    <m/>
    <m/>
    <n v="470.02"/>
    <n v="20513"/>
    <n v="42.74"/>
    <n v="11.75"/>
  </r>
  <r>
    <x v="76"/>
    <x v="76"/>
    <x v="11"/>
    <x v="2"/>
    <x v="64"/>
    <x v="2851"/>
    <n v="35350"/>
    <n v="39.28"/>
    <n v="2421.84"/>
    <n v="168923.34"/>
    <n v="6063"/>
    <n v="33766"/>
    <n v="37.520000000000003"/>
    <n v="80.84"/>
    <n v="73115.539999999994"/>
    <m/>
    <m/>
    <m/>
    <m/>
    <m/>
    <m/>
    <m/>
    <m/>
    <m/>
    <m/>
    <n v="197425"/>
    <n v="14991"/>
    <n v="16.66"/>
    <n v="2632.33"/>
  </r>
  <r>
    <x v="39"/>
    <x v="39"/>
    <x v="10"/>
    <x v="0"/>
    <x v="11"/>
    <x v="2852"/>
    <n v="10281"/>
    <n v="85.68"/>
    <n v="7965.3"/>
    <n v="74077.289999999994"/>
    <n v="2234.9699999999998"/>
    <n v="9293"/>
    <n v="77.44"/>
    <n v="223.5"/>
    <n v="26952.11"/>
    <m/>
    <m/>
    <m/>
    <m/>
    <m/>
    <m/>
    <m/>
    <m/>
    <m/>
    <m/>
    <n v="48000"/>
    <n v="5511"/>
    <n v="45.93"/>
    <n v="4800"/>
  </r>
  <r>
    <x v="88"/>
    <x v="88"/>
    <x v="6"/>
    <x v="6"/>
    <x v="1"/>
    <x v="2853"/>
    <n v="4"/>
    <n v="0.06"/>
    <n v="0.17"/>
    <n v="0.93"/>
    <n v="0"/>
    <m/>
    <m/>
    <m/>
    <m/>
    <m/>
    <m/>
    <m/>
    <m/>
    <m/>
    <n v="175"/>
    <n v="512"/>
    <n v="7.11"/>
    <n v="29"/>
    <n v="3917.2"/>
    <n v="46200"/>
    <n v="6876"/>
    <n v="95.5"/>
    <n v="7700"/>
  </r>
  <r>
    <x v="112"/>
    <x v="112"/>
    <x v="7"/>
    <x v="2"/>
    <x v="38"/>
    <x v="428"/>
    <n v="18826"/>
    <n v="28.01"/>
    <n v="3191.43"/>
    <n v="166209.60000000001"/>
    <n v="0"/>
    <m/>
    <m/>
    <m/>
    <m/>
    <m/>
    <m/>
    <m/>
    <m/>
    <m/>
    <m/>
    <m/>
    <m/>
    <m/>
    <m/>
    <n v="415000"/>
    <n v="531"/>
    <n v="0.79"/>
    <n v="7410.71"/>
  </r>
  <r>
    <x v="22"/>
    <x v="22"/>
    <x v="2"/>
    <x v="2"/>
    <x v="27"/>
    <x v="2854"/>
    <n v="12542"/>
    <n v="27.5"/>
    <n v="2322.89"/>
    <n v="82091.100000000006"/>
    <n v="20895.25"/>
    <n v="37802"/>
    <n v="82.9"/>
    <n v="549.87"/>
    <n v="251982.06"/>
    <m/>
    <m/>
    <m/>
    <m/>
    <m/>
    <m/>
    <m/>
    <m/>
    <m/>
    <m/>
    <n v="150.52000000000001"/>
    <n v="10498"/>
    <n v="23.02"/>
    <n v="3.96"/>
  </r>
  <r>
    <x v="211"/>
    <x v="211"/>
    <x v="13"/>
    <x v="7"/>
    <x v="15"/>
    <x v="2855"/>
    <n v="46290"/>
    <n v="107.15"/>
    <n v="7042.67"/>
    <n v="235788.48"/>
    <n v="0"/>
    <m/>
    <m/>
    <m/>
    <m/>
    <m/>
    <m/>
    <m/>
    <m/>
    <m/>
    <m/>
    <m/>
    <m/>
    <m/>
    <m/>
    <n v="3229.48"/>
    <n v="15544"/>
    <n v="35.979999999999997"/>
    <n v="89.71"/>
  </r>
  <r>
    <x v="0"/>
    <x v="0"/>
    <x v="14"/>
    <x v="7"/>
    <x v="105"/>
    <x v="4"/>
    <m/>
    <m/>
    <m/>
    <m/>
    <n v="0"/>
    <m/>
    <m/>
    <m/>
    <m/>
    <m/>
    <m/>
    <m/>
    <m/>
    <m/>
    <m/>
    <m/>
    <m/>
    <m/>
    <m/>
    <n v="0"/>
    <m/>
    <m/>
    <n v="0"/>
  </r>
  <r>
    <x v="14"/>
    <x v="14"/>
    <x v="13"/>
    <x v="2"/>
    <x v="9"/>
    <x v="2856"/>
    <n v="27778"/>
    <n v="57.87"/>
    <n v="3082.78"/>
    <n v="114679.23"/>
    <n v="13197.87"/>
    <n v="15149"/>
    <n v="31.56"/>
    <n v="329.95"/>
    <n v="159157.03"/>
    <m/>
    <m/>
    <m/>
    <m/>
    <m/>
    <m/>
    <m/>
    <m/>
    <m/>
    <m/>
    <n v="0"/>
    <n v="21320"/>
    <n v="44.42"/>
    <n v="0"/>
  </r>
  <r>
    <x v="64"/>
    <x v="64"/>
    <x v="3"/>
    <x v="6"/>
    <x v="6"/>
    <x v="0"/>
    <n v="3"/>
    <n v="0.03"/>
    <n v="0"/>
    <n v="0"/>
    <n v="212.42"/>
    <n v="429"/>
    <n v="4.47"/>
    <m/>
    <m/>
    <m/>
    <m/>
    <m/>
    <m/>
    <m/>
    <m/>
    <m/>
    <m/>
    <m/>
    <m/>
    <n v="61100"/>
    <n v="3903"/>
    <n v="40.659999999999997"/>
    <n v="7637.5"/>
  </r>
  <r>
    <x v="86"/>
    <x v="86"/>
    <x v="2"/>
    <x v="1"/>
    <x v="11"/>
    <x v="2857"/>
    <n v="13948"/>
    <n v="116.23"/>
    <n v="9424"/>
    <n v="87643.199999999997"/>
    <n v="0"/>
    <m/>
    <m/>
    <m/>
    <m/>
    <n v="10550"/>
    <n v="18910"/>
    <n v="157.58000000000001"/>
    <n v="1055"/>
    <n v="133657.95000000001"/>
    <m/>
    <m/>
    <m/>
    <m/>
    <m/>
    <n v="152.77000000000001"/>
    <n v="9713"/>
    <n v="80.94"/>
    <n v="15.28"/>
  </r>
  <r>
    <x v="231"/>
    <x v="231"/>
    <x v="5"/>
    <x v="23"/>
    <x v="38"/>
    <x v="2858"/>
    <n v="101423"/>
    <n v="150.93"/>
    <n v="10014.41"/>
    <n v="521550.51"/>
    <n v="0"/>
    <m/>
    <m/>
    <m/>
    <m/>
    <m/>
    <m/>
    <m/>
    <m/>
    <m/>
    <m/>
    <m/>
    <m/>
    <m/>
    <m/>
    <n v="0"/>
    <m/>
    <m/>
    <n v="0"/>
  </r>
  <r>
    <x v="202"/>
    <x v="202"/>
    <x v="11"/>
    <x v="2"/>
    <x v="37"/>
    <x v="2859"/>
    <n v="19124"/>
    <n v="49.8"/>
    <n v="3937.91"/>
    <n v="117192.09"/>
    <n v="15645"/>
    <n v="19067"/>
    <n v="49.65"/>
    <n v="488.91"/>
    <n v="188667.81"/>
    <m/>
    <m/>
    <m/>
    <m/>
    <m/>
    <m/>
    <m/>
    <m/>
    <m/>
    <m/>
    <n v="1113"/>
    <n v="11985"/>
    <n v="31.21"/>
    <n v="34.78"/>
  </r>
  <r>
    <x v="65"/>
    <x v="65"/>
    <x v="9"/>
    <x v="13"/>
    <x v="16"/>
    <x v="0"/>
    <n v="0"/>
    <n v="0"/>
    <n v="0"/>
    <n v="0"/>
    <n v="0"/>
    <n v="0"/>
    <n v="0"/>
    <n v="0"/>
    <n v="0"/>
    <m/>
    <m/>
    <m/>
    <m/>
    <m/>
    <m/>
    <m/>
    <m/>
    <m/>
    <m/>
    <n v="0"/>
    <m/>
    <m/>
    <n v="0"/>
  </r>
  <r>
    <x v="14"/>
    <x v="14"/>
    <x v="15"/>
    <x v="7"/>
    <x v="91"/>
    <x v="2860"/>
    <n v="92855"/>
    <n v="143.29"/>
    <n v="10918.85"/>
    <n v="548344.74"/>
    <n v="0"/>
    <m/>
    <m/>
    <m/>
    <m/>
    <m/>
    <m/>
    <m/>
    <m/>
    <m/>
    <m/>
    <m/>
    <m/>
    <m/>
    <m/>
    <n v="0"/>
    <n v="28782"/>
    <n v="44.42"/>
    <n v="0"/>
  </r>
  <r>
    <x v="84"/>
    <x v="84"/>
    <x v="5"/>
    <x v="5"/>
    <x v="23"/>
    <x v="2861"/>
    <n v="44669"/>
    <n v="67.680000000000007"/>
    <n v="3960.27"/>
    <n v="202567.95"/>
    <n v="22057.23"/>
    <n v="24476"/>
    <n v="37.08"/>
    <m/>
    <m/>
    <m/>
    <m/>
    <m/>
    <m/>
    <m/>
    <m/>
    <m/>
    <m/>
    <m/>
    <m/>
    <n v="169960"/>
    <n v="9542"/>
    <n v="14.46"/>
    <n v="3090.18"/>
  </r>
  <r>
    <x v="98"/>
    <x v="98"/>
    <x v="6"/>
    <x v="19"/>
    <x v="70"/>
    <x v="2862"/>
    <n v="13599"/>
    <n v="21.38"/>
    <n v="1650.36"/>
    <n v="81346.17"/>
    <n v="15169.74"/>
    <n v="15483"/>
    <n v="24.34"/>
    <n v="286.22000000000003"/>
    <n v="182936.42"/>
    <m/>
    <m/>
    <m/>
    <m/>
    <m/>
    <m/>
    <m/>
    <m/>
    <m/>
    <m/>
    <n v="0"/>
    <m/>
    <m/>
    <n v="0"/>
  </r>
  <r>
    <x v="18"/>
    <x v="18"/>
    <x v="9"/>
    <x v="0"/>
    <x v="33"/>
    <x v="2863"/>
    <n v="147541"/>
    <n v="122.95"/>
    <n v="8007.6"/>
    <n v="744706.8"/>
    <n v="0"/>
    <m/>
    <m/>
    <m/>
    <m/>
    <m/>
    <m/>
    <m/>
    <m/>
    <m/>
    <m/>
    <m/>
    <m/>
    <m/>
    <m/>
    <n v="254500"/>
    <n v="30230"/>
    <n v="25.19"/>
    <n v="2545"/>
  </r>
  <r>
    <x v="223"/>
    <x v="223"/>
    <x v="8"/>
    <x v="1"/>
    <x v="4"/>
    <x v="4"/>
    <m/>
    <m/>
    <m/>
    <m/>
    <n v="0"/>
    <m/>
    <m/>
    <m/>
    <m/>
    <m/>
    <m/>
    <m/>
    <m/>
    <m/>
    <m/>
    <m/>
    <m/>
    <m/>
    <m/>
    <n v="2622"/>
    <n v="7445"/>
    <n v="88.63"/>
    <n v="374.57"/>
  </r>
  <r>
    <x v="52"/>
    <x v="52"/>
    <x v="13"/>
    <x v="2"/>
    <x v="64"/>
    <x v="2864"/>
    <n v="20844"/>
    <n v="23.16"/>
    <n v="1569.23"/>
    <n v="109453.56"/>
    <n v="7935.01"/>
    <n v="8610"/>
    <n v="9.57"/>
    <n v="105.8"/>
    <n v="95690.72"/>
    <m/>
    <m/>
    <m/>
    <m/>
    <m/>
    <m/>
    <m/>
    <m/>
    <m/>
    <m/>
    <n v="620"/>
    <n v="6155"/>
    <n v="6.84"/>
    <n v="8.27"/>
  </r>
  <r>
    <x v="174"/>
    <x v="174"/>
    <x v="9"/>
    <x v="2"/>
    <x v="42"/>
    <x v="2865"/>
    <n v="15070"/>
    <n v="41.86"/>
    <n v="2880"/>
    <n v="80352"/>
    <n v="12123"/>
    <n v="24240"/>
    <n v="67.33"/>
    <m/>
    <m/>
    <m/>
    <m/>
    <m/>
    <m/>
    <m/>
    <m/>
    <m/>
    <m/>
    <m/>
    <m/>
    <n v="0"/>
    <n v="11188"/>
    <n v="31.08"/>
    <n v="0"/>
  </r>
  <r>
    <x v="100"/>
    <x v="100"/>
    <x v="12"/>
    <x v="3"/>
    <x v="32"/>
    <x v="2866"/>
    <n v="514"/>
    <n v="4.76"/>
    <n v="373.67"/>
    <n v="3127.59"/>
    <n v="0"/>
    <m/>
    <m/>
    <m/>
    <m/>
    <m/>
    <m/>
    <m/>
    <m/>
    <m/>
    <m/>
    <m/>
    <m/>
    <m/>
    <m/>
    <n v="27074.93"/>
    <n v="3211"/>
    <n v="29.73"/>
    <n v="3008.33"/>
  </r>
  <r>
    <x v="24"/>
    <x v="24"/>
    <x v="4"/>
    <x v="0"/>
    <x v="88"/>
    <x v="2867"/>
    <n v="18732"/>
    <n v="20.010000000000002"/>
    <n v="2053.73"/>
    <n v="148977.63"/>
    <n v="23518.91"/>
    <n v="12080"/>
    <n v="12.91"/>
    <n v="301.52"/>
    <n v="283621.64"/>
    <m/>
    <m/>
    <m/>
    <m/>
    <m/>
    <m/>
    <m/>
    <m/>
    <m/>
    <m/>
    <n v="841"/>
    <n v="13781"/>
    <n v="14.72"/>
    <n v="10.78"/>
  </r>
  <r>
    <x v="49"/>
    <x v="49"/>
    <x v="15"/>
    <x v="2"/>
    <x v="54"/>
    <x v="2868"/>
    <n v="8889"/>
    <n v="25.54"/>
    <n v="2307.4499999999998"/>
    <n v="62231.88"/>
    <n v="10529.58"/>
    <n v="13487"/>
    <n v="38.76"/>
    <n v="363.09"/>
    <n v="126979.4"/>
    <m/>
    <m/>
    <m/>
    <m/>
    <m/>
    <m/>
    <m/>
    <m/>
    <m/>
    <m/>
    <n v="68946"/>
    <n v="8093"/>
    <n v="23.26"/>
    <n v="2377.4499999999998"/>
  </r>
  <r>
    <x v="3"/>
    <x v="3"/>
    <x v="1"/>
    <x v="14"/>
    <x v="123"/>
    <x v="4"/>
    <n v="0"/>
    <n v="0"/>
    <m/>
    <m/>
    <n v="0"/>
    <m/>
    <m/>
    <m/>
    <m/>
    <m/>
    <m/>
    <m/>
    <m/>
    <m/>
    <m/>
    <m/>
    <m/>
    <m/>
    <m/>
    <n v="0"/>
    <m/>
    <m/>
    <n v="0"/>
  </r>
  <r>
    <x v="6"/>
    <x v="6"/>
    <x v="8"/>
    <x v="4"/>
    <x v="21"/>
    <x v="2869"/>
    <n v="17040"/>
    <n v="59.17"/>
    <n v="2550.08"/>
    <n v="56917.86"/>
    <n v="5896.22"/>
    <n v="6062"/>
    <n v="21.05"/>
    <n v="245.68"/>
    <n v="71104.25"/>
    <m/>
    <m/>
    <m/>
    <m/>
    <m/>
    <m/>
    <m/>
    <m/>
    <m/>
    <m/>
    <n v="127106"/>
    <n v="18211"/>
    <n v="63.23"/>
    <n v="5296.08"/>
  </r>
  <r>
    <x v="22"/>
    <x v="22"/>
    <x v="9"/>
    <x v="4"/>
    <x v="66"/>
    <x v="4"/>
    <m/>
    <m/>
    <m/>
    <m/>
    <n v="0"/>
    <m/>
    <m/>
    <m/>
    <m/>
    <m/>
    <m/>
    <m/>
    <m/>
    <m/>
    <m/>
    <m/>
    <m/>
    <m/>
    <m/>
    <n v="203.33"/>
    <n v="15378"/>
    <n v="58.25"/>
    <n v="9.24"/>
  </r>
  <r>
    <x v="171"/>
    <x v="171"/>
    <x v="2"/>
    <x v="2"/>
    <x v="9"/>
    <x v="2870"/>
    <n v="122071"/>
    <n v="254.31"/>
    <n v="14971.8"/>
    <n v="556950.96"/>
    <n v="0"/>
    <m/>
    <m/>
    <m/>
    <m/>
    <m/>
    <m/>
    <m/>
    <m/>
    <m/>
    <m/>
    <m/>
    <m/>
    <m/>
    <m/>
    <n v="3408.25"/>
    <n v="13384"/>
    <n v="27.88"/>
    <n v="85.21"/>
  </r>
  <r>
    <x v="207"/>
    <x v="207"/>
    <x v="6"/>
    <x v="4"/>
    <x v="11"/>
    <x v="2871"/>
    <n v="204"/>
    <n v="1.7"/>
    <n v="83.8"/>
    <n v="779.34"/>
    <n v="57.23"/>
    <n v="130"/>
    <n v="1.08"/>
    <n v="5.72"/>
    <n v="690.11"/>
    <m/>
    <m/>
    <m/>
    <m/>
    <m/>
    <m/>
    <m/>
    <m/>
    <m/>
    <m/>
    <n v="54900"/>
    <n v="3152"/>
    <n v="26.27"/>
    <n v="5490"/>
  </r>
  <r>
    <x v="93"/>
    <x v="93"/>
    <x v="9"/>
    <x v="4"/>
    <x v="22"/>
    <x v="2872"/>
    <n v="508"/>
    <n v="1.69"/>
    <n v="92.92"/>
    <n v="2160.39"/>
    <n v="0"/>
    <m/>
    <m/>
    <m/>
    <m/>
    <m/>
    <m/>
    <m/>
    <m/>
    <m/>
    <n v="610"/>
    <n v="1765"/>
    <n v="5.88"/>
    <n v="24"/>
    <n v="13654.24"/>
    <n v="99751.02"/>
    <n v="2434"/>
    <n v="8.11"/>
    <n v="3990.04"/>
  </r>
  <r>
    <x v="30"/>
    <x v="30"/>
    <x v="14"/>
    <x v="2"/>
    <x v="3"/>
    <x v="2873"/>
    <n v="37929"/>
    <n v="43.9"/>
    <n v="2438.8200000000002"/>
    <n v="163303.35"/>
    <n v="11258"/>
    <n v="34076"/>
    <n v="39.44"/>
    <n v="156.36000000000001"/>
    <n v="135763.62"/>
    <m/>
    <m/>
    <m/>
    <m/>
    <m/>
    <m/>
    <m/>
    <m/>
    <m/>
    <m/>
    <n v="1708875"/>
    <n v="45674"/>
    <n v="52.86"/>
    <n v="23734.38"/>
  </r>
  <r>
    <x v="150"/>
    <x v="150"/>
    <x v="5"/>
    <x v="3"/>
    <x v="41"/>
    <x v="4"/>
    <m/>
    <m/>
    <m/>
    <m/>
    <n v="0"/>
    <m/>
    <m/>
    <m/>
    <m/>
    <m/>
    <m/>
    <m/>
    <m/>
    <m/>
    <m/>
    <m/>
    <m/>
    <m/>
    <m/>
    <n v="0"/>
    <m/>
    <m/>
    <n v="0"/>
  </r>
  <r>
    <x v="187"/>
    <x v="187"/>
    <x v="11"/>
    <x v="7"/>
    <x v="4"/>
    <x v="2874"/>
    <n v="3717"/>
    <n v="44.25"/>
    <n v="3852.43"/>
    <n v="25079.31"/>
    <n v="1993.22"/>
    <n v="2504"/>
    <n v="29.81"/>
    <n v="284.75"/>
    <n v="24036.85"/>
    <m/>
    <m/>
    <m/>
    <m/>
    <m/>
    <m/>
    <m/>
    <m/>
    <m/>
    <m/>
    <n v="17276.64"/>
    <n v="4405"/>
    <n v="52.44"/>
    <n v="2468.09"/>
  </r>
  <r>
    <x v="90"/>
    <x v="90"/>
    <x v="10"/>
    <x v="1"/>
    <x v="11"/>
    <x v="2649"/>
    <n v="14"/>
    <n v="0.12"/>
    <n v="5.4"/>
    <n v="50.22"/>
    <n v="15.52"/>
    <n v="33"/>
    <n v="0.28000000000000003"/>
    <n v="1.55"/>
    <n v="187.15"/>
    <m/>
    <m/>
    <m/>
    <m/>
    <m/>
    <m/>
    <m/>
    <m/>
    <m/>
    <m/>
    <n v="649.96"/>
    <n v="3718"/>
    <n v="30.98"/>
    <n v="65"/>
  </r>
  <r>
    <x v="65"/>
    <x v="65"/>
    <x v="11"/>
    <x v="1"/>
    <x v="32"/>
    <x v="4"/>
    <m/>
    <m/>
    <m/>
    <m/>
    <n v="0"/>
    <m/>
    <m/>
    <m/>
    <m/>
    <m/>
    <m/>
    <m/>
    <m/>
    <m/>
    <m/>
    <m/>
    <m/>
    <m/>
    <m/>
    <n v="438"/>
    <n v="1646"/>
    <n v="15.24"/>
    <n v="48.67"/>
  </r>
  <r>
    <x v="95"/>
    <x v="95"/>
    <x v="3"/>
    <x v="1"/>
    <x v="28"/>
    <x v="2875"/>
    <n v="415"/>
    <n v="2.88"/>
    <n v="206.75"/>
    <n v="2307.33"/>
    <n v="0"/>
    <m/>
    <m/>
    <m/>
    <m/>
    <m/>
    <m/>
    <m/>
    <m/>
    <m/>
    <m/>
    <m/>
    <m/>
    <m/>
    <m/>
    <n v="102400"/>
    <n v="4250"/>
    <n v="29.51"/>
    <n v="8533.33"/>
  </r>
  <r>
    <x v="25"/>
    <x v="25"/>
    <x v="9"/>
    <x v="21"/>
    <x v="54"/>
    <x v="2876"/>
    <n v="13848"/>
    <n v="39.79"/>
    <n v="4040.86"/>
    <n v="108982.05"/>
    <n v="7602.33"/>
    <n v="15098"/>
    <n v="43.39"/>
    <n v="262.14999999999998"/>
    <n v="91678.75"/>
    <m/>
    <m/>
    <m/>
    <m/>
    <m/>
    <m/>
    <m/>
    <m/>
    <m/>
    <m/>
    <n v="1000"/>
    <n v="6132"/>
    <n v="17.62"/>
    <n v="34.479999999999997"/>
  </r>
  <r>
    <x v="119"/>
    <x v="119"/>
    <x v="10"/>
    <x v="11"/>
    <x v="17"/>
    <x v="2877"/>
    <n v="8018"/>
    <n v="13.36"/>
    <n v="1193.54"/>
    <n v="55499.61"/>
    <n v="1018.43"/>
    <n v="1643"/>
    <n v="2.74"/>
    <n v="20.37"/>
    <n v="12281.54"/>
    <m/>
    <m/>
    <m/>
    <m/>
    <m/>
    <m/>
    <m/>
    <m/>
    <m/>
    <m/>
    <n v="1192178"/>
    <n v="76135"/>
    <n v="126.89"/>
    <n v="23843.56"/>
  </r>
  <r>
    <x v="184"/>
    <x v="184"/>
    <x v="6"/>
    <x v="2"/>
    <x v="30"/>
    <x v="2878"/>
    <n v="20159"/>
    <n v="35"/>
    <n v="2761.08"/>
    <n v="123254.76"/>
    <n v="1236.6600000000001"/>
    <n v="39824"/>
    <n v="69.14"/>
    <m/>
    <m/>
    <m/>
    <m/>
    <m/>
    <m/>
    <m/>
    <m/>
    <m/>
    <m/>
    <m/>
    <m/>
    <n v="1074.79"/>
    <n v="9093"/>
    <n v="15.79"/>
    <n v="22.39"/>
  </r>
  <r>
    <x v="32"/>
    <x v="32"/>
    <x v="15"/>
    <x v="1"/>
    <x v="22"/>
    <x v="4"/>
    <m/>
    <m/>
    <m/>
    <m/>
    <n v="0"/>
    <m/>
    <m/>
    <m/>
    <m/>
    <m/>
    <m/>
    <m/>
    <m/>
    <m/>
    <m/>
    <m/>
    <m/>
    <m/>
    <m/>
    <n v="0"/>
    <m/>
    <m/>
    <n v="0"/>
  </r>
  <r>
    <x v="56"/>
    <x v="56"/>
    <x v="11"/>
    <x v="5"/>
    <x v="21"/>
    <x v="2879"/>
    <n v="3744"/>
    <n v="13"/>
    <n v="541.75"/>
    <n v="12091.86"/>
    <n v="9310.3799999999992"/>
    <n v="14705"/>
    <n v="51.06"/>
    <n v="387.93"/>
    <n v="112276.64"/>
    <m/>
    <m/>
    <m/>
    <m/>
    <m/>
    <m/>
    <m/>
    <m/>
    <m/>
    <m/>
    <n v="561"/>
    <n v="10632"/>
    <n v="36.92"/>
    <n v="23.38"/>
  </r>
  <r>
    <x v="122"/>
    <x v="122"/>
    <x v="4"/>
    <x v="19"/>
    <x v="109"/>
    <x v="2880"/>
    <n v="59437"/>
    <n v="46.73"/>
    <n v="4720.75"/>
    <n v="465372"/>
    <n v="5337.54"/>
    <n v="7245"/>
    <n v="5.7"/>
    <n v="50.35"/>
    <n v="64366.95"/>
    <m/>
    <m/>
    <m/>
    <m/>
    <m/>
    <m/>
    <m/>
    <m/>
    <m/>
    <m/>
    <n v="992.23"/>
    <n v="25471"/>
    <n v="20.02"/>
    <n v="9.36"/>
  </r>
  <r>
    <x v="155"/>
    <x v="155"/>
    <x v="5"/>
    <x v="7"/>
    <x v="21"/>
    <x v="2881"/>
    <n v="43782"/>
    <n v="152.02000000000001"/>
    <n v="19061.88"/>
    <n v="425461.05"/>
    <n v="0"/>
    <m/>
    <m/>
    <m/>
    <m/>
    <m/>
    <m/>
    <m/>
    <m/>
    <m/>
    <m/>
    <m/>
    <m/>
    <m/>
    <m/>
    <n v="1238.69"/>
    <n v="7864"/>
    <n v="27.31"/>
    <n v="51.61"/>
  </r>
  <r>
    <x v="26"/>
    <x v="26"/>
    <x v="2"/>
    <x v="1"/>
    <x v="12"/>
    <x v="4"/>
    <m/>
    <m/>
    <m/>
    <m/>
    <n v="0"/>
    <m/>
    <m/>
    <m/>
    <m/>
    <m/>
    <m/>
    <m/>
    <m/>
    <m/>
    <m/>
    <m/>
    <m/>
    <m/>
    <m/>
    <n v="142950"/>
    <n v="6728"/>
    <n v="40.049999999999997"/>
    <n v="10210.709999999999"/>
  </r>
  <r>
    <x v="20"/>
    <x v="20"/>
    <x v="4"/>
    <x v="12"/>
    <x v="6"/>
    <x v="0"/>
    <n v="0"/>
    <n v="0"/>
    <n v="0"/>
    <n v="0"/>
    <n v="0"/>
    <n v="0"/>
    <n v="0"/>
    <n v="0"/>
    <n v="0"/>
    <m/>
    <m/>
    <m/>
    <m/>
    <m/>
    <m/>
    <m/>
    <m/>
    <m/>
    <m/>
    <n v="6600"/>
    <n v="532"/>
    <n v="5.54"/>
    <n v="825"/>
  </r>
  <r>
    <x v="62"/>
    <x v="62"/>
    <x v="14"/>
    <x v="6"/>
    <x v="11"/>
    <x v="0"/>
    <n v="0"/>
    <n v="0"/>
    <n v="0"/>
    <n v="0"/>
    <n v="0"/>
    <n v="0"/>
    <n v="0"/>
    <m/>
    <m/>
    <m/>
    <m/>
    <m/>
    <m/>
    <m/>
    <m/>
    <m/>
    <m/>
    <m/>
    <m/>
    <n v="825"/>
    <n v="4526"/>
    <n v="37.72"/>
    <n v="82.5"/>
  </r>
  <r>
    <x v="15"/>
    <x v="15"/>
    <x v="11"/>
    <x v="14"/>
    <x v="12"/>
    <x v="2207"/>
    <n v="10158"/>
    <n v="60.46"/>
    <n v="4925.71"/>
    <n v="64132.800000000003"/>
    <n v="0"/>
    <m/>
    <m/>
    <m/>
    <m/>
    <m/>
    <m/>
    <m/>
    <m/>
    <m/>
    <n v="943"/>
    <n v="3282"/>
    <n v="19.54"/>
    <n v="67"/>
    <n v="21108.11"/>
    <n v="52660"/>
    <n v="27737"/>
    <n v="165.1"/>
    <n v="3761.43"/>
  </r>
  <r>
    <x v="81"/>
    <x v="81"/>
    <x v="11"/>
    <x v="4"/>
    <x v="81"/>
    <x v="4"/>
    <m/>
    <m/>
    <m/>
    <m/>
    <n v="0"/>
    <m/>
    <m/>
    <m/>
    <m/>
    <m/>
    <m/>
    <m/>
    <m/>
    <m/>
    <m/>
    <m/>
    <m/>
    <m/>
    <m/>
    <n v="280"/>
    <n v="16079"/>
    <n v="43.22"/>
    <n v="9.0299999999999994"/>
  </r>
  <r>
    <x v="17"/>
    <x v="17"/>
    <x v="6"/>
    <x v="4"/>
    <x v="114"/>
    <x v="2882"/>
    <n v="32235"/>
    <n v="6.72"/>
    <n v="558.77"/>
    <n v="207863.37"/>
    <n v="30076.62"/>
    <n v="46577"/>
    <n v="9.6999999999999993"/>
    <n v="75.19"/>
    <n v="362703.04"/>
    <m/>
    <m/>
    <m/>
    <m/>
    <m/>
    <m/>
    <m/>
    <m/>
    <m/>
    <m/>
    <n v="2869767"/>
    <n v="460006"/>
    <n v="95.83"/>
    <n v="7174.42"/>
  </r>
  <r>
    <x v="49"/>
    <x v="49"/>
    <x v="2"/>
    <x v="2"/>
    <x v="54"/>
    <x v="2883"/>
    <n v="8939"/>
    <n v="25.69"/>
    <n v="1931.21"/>
    <n v="52084.65"/>
    <n v="14755.07"/>
    <n v="25845"/>
    <n v="74.27"/>
    <n v="508.8"/>
    <n v="177935.79"/>
    <m/>
    <m/>
    <m/>
    <m/>
    <m/>
    <m/>
    <m/>
    <m/>
    <m/>
    <m/>
    <n v="99544.25"/>
    <n v="6848"/>
    <n v="19.68"/>
    <n v="3432.56"/>
  </r>
  <r>
    <x v="74"/>
    <x v="74"/>
    <x v="4"/>
    <x v="2"/>
    <x v="29"/>
    <x v="2884"/>
    <n v="2053"/>
    <n v="3.29"/>
    <n v="358.35"/>
    <n v="17329.62"/>
    <n v="10880.7"/>
    <n v="16182"/>
    <n v="25.93"/>
    <m/>
    <m/>
    <m/>
    <m/>
    <m/>
    <m/>
    <m/>
    <m/>
    <m/>
    <m/>
    <m/>
    <m/>
    <n v="804.76"/>
    <n v="13629"/>
    <n v="21.84"/>
    <n v="15.48"/>
  </r>
  <r>
    <x v="90"/>
    <x v="90"/>
    <x v="11"/>
    <x v="1"/>
    <x v="11"/>
    <x v="4"/>
    <m/>
    <m/>
    <m/>
    <m/>
    <n v="0"/>
    <m/>
    <m/>
    <m/>
    <m/>
    <m/>
    <m/>
    <m/>
    <m/>
    <m/>
    <m/>
    <m/>
    <m/>
    <m/>
    <m/>
    <n v="110510"/>
    <n v="16983"/>
    <n v="141.53"/>
    <n v="11051"/>
  </r>
  <r>
    <x v="98"/>
    <x v="98"/>
    <x v="8"/>
    <x v="13"/>
    <x v="21"/>
    <x v="2885"/>
    <n v="32917"/>
    <n v="114.3"/>
    <n v="7304"/>
    <n v="163025.28"/>
    <n v="15279.34"/>
    <n v="17289"/>
    <n v="60.03"/>
    <m/>
    <m/>
    <m/>
    <m/>
    <m/>
    <m/>
    <m/>
    <m/>
    <m/>
    <m/>
    <m/>
    <m/>
    <n v="0"/>
    <m/>
    <m/>
    <n v="0"/>
  </r>
  <r>
    <x v="49"/>
    <x v="49"/>
    <x v="8"/>
    <x v="4"/>
    <x v="11"/>
    <x v="4"/>
    <m/>
    <m/>
    <m/>
    <m/>
    <n v="0"/>
    <m/>
    <m/>
    <m/>
    <m/>
    <m/>
    <m/>
    <m/>
    <m/>
    <m/>
    <m/>
    <m/>
    <m/>
    <m/>
    <m/>
    <n v="68300"/>
    <n v="9188"/>
    <n v="76.569999999999993"/>
    <n v="6830"/>
  </r>
  <r>
    <x v="161"/>
    <x v="161"/>
    <x v="12"/>
    <x v="4"/>
    <x v="104"/>
    <x v="2886"/>
    <n v="11763"/>
    <n v="3.66"/>
    <n v="238.15"/>
    <n v="59355.39"/>
    <n v="5639.19"/>
    <n v="10231"/>
    <n v="3.18"/>
    <n v="21.04"/>
    <n v="68004.63"/>
    <m/>
    <m/>
    <m/>
    <m/>
    <m/>
    <n v="2025"/>
    <n v="4334"/>
    <n v="1.35"/>
    <n v="7"/>
    <n v="45327.6"/>
    <n v="23807"/>
    <n v="162050"/>
    <n v="50.39"/>
    <n v="88.83"/>
  </r>
  <r>
    <x v="67"/>
    <x v="67"/>
    <x v="5"/>
    <x v="5"/>
    <x v="33"/>
    <x v="2887"/>
    <n v="194047"/>
    <n v="161.71"/>
    <n v="9710.4"/>
    <n v="903067.2"/>
    <n v="0"/>
    <m/>
    <m/>
    <m/>
    <m/>
    <m/>
    <m/>
    <m/>
    <m/>
    <m/>
    <m/>
    <m/>
    <m/>
    <m/>
    <m/>
    <n v="2507"/>
    <n v="41297"/>
    <n v="34.409999999999997"/>
    <n v="25.07"/>
  </r>
  <r>
    <x v="45"/>
    <x v="45"/>
    <x v="13"/>
    <x v="7"/>
    <x v="6"/>
    <x v="2888"/>
    <n v="3552"/>
    <n v="37"/>
    <n v="3386"/>
    <n v="25191.84"/>
    <n v="2135.79"/>
    <n v="2523"/>
    <n v="26.28"/>
    <n v="266.97000000000003"/>
    <n v="25756.14"/>
    <m/>
    <m/>
    <m/>
    <m/>
    <m/>
    <m/>
    <m/>
    <m/>
    <m/>
    <m/>
    <n v="453.31"/>
    <n v="2095"/>
    <n v="21.82"/>
    <n v="56.66"/>
  </r>
  <r>
    <x v="72"/>
    <x v="72"/>
    <x v="10"/>
    <x v="34"/>
    <x v="9"/>
    <x v="2889"/>
    <n v="12749"/>
    <n v="26.56"/>
    <n v="3133.98"/>
    <n v="116583.87"/>
    <n v="24765"/>
    <n v="35210"/>
    <n v="73.349999999999994"/>
    <n v="619.13"/>
    <n v="298648.56"/>
    <m/>
    <m/>
    <m/>
    <m/>
    <m/>
    <m/>
    <m/>
    <m/>
    <m/>
    <m/>
    <n v="490436"/>
    <n v="97781"/>
    <n v="203.71"/>
    <n v="12260.9"/>
  </r>
  <r>
    <x v="31"/>
    <x v="31"/>
    <x v="3"/>
    <x v="1"/>
    <x v="16"/>
    <x v="0"/>
    <n v="0"/>
    <n v="0"/>
    <n v="0"/>
    <n v="0"/>
    <n v="0"/>
    <n v="0"/>
    <n v="0"/>
    <m/>
    <m/>
    <m/>
    <m/>
    <m/>
    <m/>
    <m/>
    <m/>
    <m/>
    <m/>
    <m/>
    <m/>
    <n v="284"/>
    <n v="2551"/>
    <n v="53.15"/>
    <n v="71"/>
  </r>
  <r>
    <x v="128"/>
    <x v="128"/>
    <x v="10"/>
    <x v="1"/>
    <x v="4"/>
    <x v="2890"/>
    <n v="1406"/>
    <n v="16.739999999999998"/>
    <n v="1442.43"/>
    <n v="9390.2099999999991"/>
    <n v="0"/>
    <m/>
    <m/>
    <m/>
    <m/>
    <m/>
    <m/>
    <m/>
    <m/>
    <m/>
    <m/>
    <m/>
    <m/>
    <m/>
    <m/>
    <n v="89000"/>
    <n v="6428"/>
    <n v="76.52"/>
    <n v="12714.29"/>
  </r>
  <r>
    <x v="70"/>
    <x v="70"/>
    <x v="2"/>
    <x v="7"/>
    <x v="71"/>
    <x v="4"/>
    <m/>
    <m/>
    <m/>
    <m/>
    <n v="0"/>
    <m/>
    <m/>
    <m/>
    <m/>
    <m/>
    <m/>
    <m/>
    <m/>
    <m/>
    <m/>
    <m/>
    <m/>
    <m/>
    <m/>
    <n v="0"/>
    <m/>
    <m/>
    <n v="0"/>
  </r>
  <r>
    <x v="29"/>
    <x v="29"/>
    <x v="12"/>
    <x v="4"/>
    <x v="88"/>
    <x v="2891"/>
    <n v="20106"/>
    <n v="21.48"/>
    <n v="1297.69"/>
    <n v="94134.6"/>
    <n v="8563.5300000000007"/>
    <n v="97058"/>
    <n v="103.69"/>
    <m/>
    <m/>
    <m/>
    <m/>
    <m/>
    <m/>
    <m/>
    <m/>
    <m/>
    <m/>
    <m/>
    <m/>
    <n v="4810"/>
    <n v="40011"/>
    <n v="42.75"/>
    <n v="61.67"/>
  </r>
  <r>
    <x v="130"/>
    <x v="130"/>
    <x v="8"/>
    <x v="0"/>
    <x v="100"/>
    <x v="2892"/>
    <n v="12730"/>
    <n v="37.89"/>
    <n v="2327.61"/>
    <n v="60610.89"/>
    <n v="6287.1"/>
    <n v="8451"/>
    <n v="25.15"/>
    <n v="224.54"/>
    <n v="75818.02"/>
    <m/>
    <m/>
    <m/>
    <m/>
    <m/>
    <m/>
    <m/>
    <m/>
    <m/>
    <m/>
    <n v="123800"/>
    <n v="3953"/>
    <n v="11.76"/>
    <n v="4421.43"/>
  </r>
  <r>
    <x v="159"/>
    <x v="159"/>
    <x v="10"/>
    <x v="5"/>
    <x v="79"/>
    <x v="2893"/>
    <n v="82440"/>
    <n v="99.57"/>
    <n v="24230.9"/>
    <n v="1554896.76"/>
    <n v="0"/>
    <m/>
    <m/>
    <m/>
    <m/>
    <m/>
    <m/>
    <m/>
    <m/>
    <m/>
    <m/>
    <m/>
    <m/>
    <m/>
    <m/>
    <n v="28620"/>
    <n v="10962"/>
    <n v="13.24"/>
    <n v="414.78"/>
  </r>
  <r>
    <x v="96"/>
    <x v="96"/>
    <x v="11"/>
    <x v="4"/>
    <x v="66"/>
    <x v="2894"/>
    <n v="1570"/>
    <n v="5.95"/>
    <n v="303.05"/>
    <n v="6200.31"/>
    <n v="85.35"/>
    <n v="182"/>
    <n v="0.69"/>
    <n v="3.88"/>
    <n v="1029.31"/>
    <m/>
    <m/>
    <m/>
    <m/>
    <m/>
    <m/>
    <m/>
    <m/>
    <m/>
    <m/>
    <n v="57231.05"/>
    <n v="13581"/>
    <n v="51.44"/>
    <n v="2601.41"/>
  </r>
  <r>
    <x v="51"/>
    <x v="51"/>
    <x v="10"/>
    <x v="6"/>
    <x v="1"/>
    <x v="4"/>
    <m/>
    <m/>
    <m/>
    <m/>
    <n v="0"/>
    <m/>
    <m/>
    <m/>
    <m/>
    <m/>
    <m/>
    <m/>
    <m/>
    <m/>
    <m/>
    <m/>
    <m/>
    <m/>
    <m/>
    <n v="17079.72"/>
    <n v="1515"/>
    <n v="21.04"/>
    <n v="2846.62"/>
  </r>
  <r>
    <x v="136"/>
    <x v="136"/>
    <x v="11"/>
    <x v="12"/>
    <x v="6"/>
    <x v="4"/>
    <m/>
    <m/>
    <m/>
    <m/>
    <n v="0"/>
    <m/>
    <m/>
    <m/>
    <m/>
    <m/>
    <m/>
    <m/>
    <m/>
    <m/>
    <m/>
    <m/>
    <m/>
    <m/>
    <m/>
    <n v="0"/>
    <m/>
    <m/>
    <n v="0"/>
  </r>
  <r>
    <x v="62"/>
    <x v="62"/>
    <x v="5"/>
    <x v="14"/>
    <x v="16"/>
    <x v="2895"/>
    <n v="1367"/>
    <n v="28.48"/>
    <n v="1755.5"/>
    <n v="6530.46"/>
    <n v="0"/>
    <m/>
    <m/>
    <m/>
    <m/>
    <m/>
    <m/>
    <m/>
    <m/>
    <m/>
    <m/>
    <m/>
    <m/>
    <m/>
    <m/>
    <n v="199"/>
    <n v="1146"/>
    <n v="23.88"/>
    <n v="49.75"/>
  </r>
  <r>
    <x v="176"/>
    <x v="176"/>
    <x v="4"/>
    <x v="2"/>
    <x v="9"/>
    <x v="2896"/>
    <n v="51421"/>
    <n v="107.13"/>
    <n v="7771.9"/>
    <n v="289114.68"/>
    <n v="0"/>
    <m/>
    <m/>
    <m/>
    <m/>
    <m/>
    <m/>
    <m/>
    <m/>
    <m/>
    <m/>
    <m/>
    <m/>
    <m/>
    <m/>
    <n v="592.41999999999996"/>
    <n v="30696"/>
    <n v="63.95"/>
    <n v="14.81"/>
  </r>
  <r>
    <x v="13"/>
    <x v="13"/>
    <x v="6"/>
    <x v="12"/>
    <x v="68"/>
    <x v="2897"/>
    <n v="440"/>
    <n v="2.29"/>
    <n v="181.56"/>
    <n v="2701.65"/>
    <n v="85"/>
    <n v="509"/>
    <n v="2.65"/>
    <n v="5.31"/>
    <n v="1025.04"/>
    <m/>
    <m/>
    <m/>
    <m/>
    <m/>
    <m/>
    <m/>
    <m/>
    <m/>
    <m/>
    <n v="1213.82"/>
    <n v="2653"/>
    <n v="13.82"/>
    <n v="75.86"/>
  </r>
  <r>
    <x v="47"/>
    <x v="47"/>
    <x v="8"/>
    <x v="14"/>
    <x v="76"/>
    <x v="2898"/>
    <n v="43017"/>
    <n v="79.66"/>
    <n v="4973.5600000000004"/>
    <n v="208143.3"/>
    <n v="9553.83"/>
    <n v="15437"/>
    <n v="28.59"/>
    <m/>
    <m/>
    <m/>
    <m/>
    <m/>
    <m/>
    <m/>
    <m/>
    <m/>
    <m/>
    <m/>
    <m/>
    <n v="0"/>
    <n v="8226"/>
    <n v="15.23"/>
    <n v="0"/>
  </r>
  <r>
    <x v="17"/>
    <x v="17"/>
    <x v="13"/>
    <x v="4"/>
    <x v="114"/>
    <x v="2899"/>
    <n v="20791"/>
    <n v="4.33"/>
    <n v="285.66000000000003"/>
    <n v="106264.59"/>
    <n v="16536.37"/>
    <n v="21937"/>
    <n v="4.57"/>
    <n v="41.34"/>
    <n v="199417.08"/>
    <m/>
    <m/>
    <m/>
    <m/>
    <m/>
    <m/>
    <m/>
    <m/>
    <m/>
    <m/>
    <n v="1347894"/>
    <n v="482867"/>
    <n v="100.6"/>
    <n v="3369.74"/>
  </r>
  <r>
    <x v="66"/>
    <x v="66"/>
    <x v="7"/>
    <x v="5"/>
    <x v="19"/>
    <x v="2900"/>
    <n v="1904"/>
    <n v="10.58"/>
    <n v="893.87"/>
    <n v="12469.44"/>
    <n v="1811.83"/>
    <n v="3388"/>
    <n v="18.82"/>
    <m/>
    <m/>
    <m/>
    <m/>
    <m/>
    <m/>
    <m/>
    <m/>
    <m/>
    <m/>
    <m/>
    <m/>
    <n v="195.21"/>
    <n v="3335"/>
    <n v="18.53"/>
    <n v="13.01"/>
  </r>
  <r>
    <x v="175"/>
    <x v="175"/>
    <x v="5"/>
    <x v="2"/>
    <x v="9"/>
    <x v="2901"/>
    <n v="22819"/>
    <n v="47.54"/>
    <n v="3223.1"/>
    <n v="119899.32"/>
    <n v="11288.07"/>
    <n v="17724"/>
    <n v="36.93"/>
    <n v="282.2"/>
    <n v="136126.22"/>
    <m/>
    <m/>
    <m/>
    <m/>
    <m/>
    <m/>
    <m/>
    <m/>
    <m/>
    <m/>
    <n v="191.39"/>
    <n v="30085"/>
    <n v="62.68"/>
    <n v="4.78"/>
  </r>
  <r>
    <x v="70"/>
    <x v="70"/>
    <x v="13"/>
    <x v="2"/>
    <x v="2"/>
    <x v="2902"/>
    <n v="48155"/>
    <n v="62.7"/>
    <n v="6170"/>
    <n v="367238.40000000002"/>
    <n v="10140.64"/>
    <n v="9977"/>
    <n v="12.99"/>
    <n v="158.44999999999999"/>
    <n v="122289.02"/>
    <m/>
    <m/>
    <m/>
    <m/>
    <m/>
    <m/>
    <m/>
    <m/>
    <m/>
    <m/>
    <n v="1208.48"/>
    <n v="18205"/>
    <n v="23.7"/>
    <n v="18.88"/>
  </r>
  <r>
    <x v="20"/>
    <x v="20"/>
    <x v="13"/>
    <x v="1"/>
    <x v="6"/>
    <x v="2903"/>
    <n v="685"/>
    <n v="7.14"/>
    <n v="180"/>
    <n v="1339.2"/>
    <n v="1140.93"/>
    <n v="1528"/>
    <n v="15.92"/>
    <n v="142.62"/>
    <n v="13758.85"/>
    <m/>
    <m/>
    <m/>
    <m/>
    <m/>
    <m/>
    <m/>
    <m/>
    <m/>
    <m/>
    <n v="61300"/>
    <n v="4429"/>
    <n v="46.14"/>
    <n v="7662.5"/>
  </r>
  <r>
    <x v="136"/>
    <x v="136"/>
    <x v="14"/>
    <x v="5"/>
    <x v="97"/>
    <x v="2904"/>
    <n v="51052"/>
    <n v="52.52"/>
    <n v="4172.26"/>
    <n v="314296.28999999998"/>
    <n v="39981.57"/>
    <n v="38268"/>
    <n v="39.369999999999997"/>
    <m/>
    <m/>
    <m/>
    <m/>
    <m/>
    <m/>
    <m/>
    <m/>
    <m/>
    <m/>
    <m/>
    <m/>
    <n v="227500"/>
    <n v="21736"/>
    <n v="22.36"/>
    <n v="2808.64"/>
  </r>
  <r>
    <x v="110"/>
    <x v="110"/>
    <x v="0"/>
    <x v="5"/>
    <x v="74"/>
    <x v="2905"/>
    <n v="139612"/>
    <n v="93.83"/>
    <n v="9768.39"/>
    <n v="1126490.3999999999"/>
    <n v="0"/>
    <m/>
    <m/>
    <m/>
    <m/>
    <m/>
    <m/>
    <m/>
    <m/>
    <m/>
    <m/>
    <m/>
    <m/>
    <m/>
    <m/>
    <n v="238355.43"/>
    <n v="84503"/>
    <n v="56.79"/>
    <n v="1922.22"/>
  </r>
  <r>
    <x v="133"/>
    <x v="133"/>
    <x v="1"/>
    <x v="5"/>
    <x v="22"/>
    <x v="2906"/>
    <n v="25591"/>
    <n v="85.3"/>
    <n v="6152.16"/>
    <n v="143037.72"/>
    <n v="17411"/>
    <n v="27044"/>
    <n v="90.15"/>
    <m/>
    <m/>
    <m/>
    <m/>
    <m/>
    <m/>
    <m/>
    <m/>
    <m/>
    <m/>
    <m/>
    <m/>
    <n v="100.26"/>
    <n v="5925"/>
    <n v="19.75"/>
    <n v="4.01"/>
  </r>
  <r>
    <x v="193"/>
    <x v="193"/>
    <x v="0"/>
    <x v="6"/>
    <x v="66"/>
    <x v="4"/>
    <m/>
    <m/>
    <m/>
    <m/>
    <n v="0"/>
    <m/>
    <m/>
    <m/>
    <m/>
    <m/>
    <m/>
    <m/>
    <m/>
    <m/>
    <m/>
    <m/>
    <m/>
    <m/>
    <m/>
    <n v="151.33000000000001"/>
    <n v="8993"/>
    <n v="34.06"/>
    <n v="6.88"/>
  </r>
  <r>
    <x v="30"/>
    <x v="30"/>
    <x v="6"/>
    <x v="7"/>
    <x v="33"/>
    <x v="2907"/>
    <n v="168759"/>
    <n v="140.63"/>
    <n v="9508.4"/>
    <n v="884281.2"/>
    <n v="0"/>
    <m/>
    <m/>
    <m/>
    <m/>
    <m/>
    <m/>
    <m/>
    <m/>
    <m/>
    <m/>
    <m/>
    <m/>
    <m/>
    <m/>
    <n v="3400"/>
    <n v="18598"/>
    <n v="15.5"/>
    <n v="34"/>
  </r>
  <r>
    <x v="120"/>
    <x v="120"/>
    <x v="10"/>
    <x v="1"/>
    <x v="68"/>
    <x v="2908"/>
    <n v="77"/>
    <n v="0.4"/>
    <n v="26"/>
    <n v="386.88"/>
    <n v="0"/>
    <m/>
    <m/>
    <m/>
    <m/>
    <n v="200"/>
    <n v="278"/>
    <n v="1.45"/>
    <n v="12"/>
    <n v="2533.8000000000002"/>
    <m/>
    <m/>
    <m/>
    <m/>
    <m/>
    <n v="1524.23"/>
    <n v="9527"/>
    <n v="49.62"/>
    <n v="95.26"/>
  </r>
  <r>
    <x v="82"/>
    <x v="82"/>
    <x v="8"/>
    <x v="1"/>
    <x v="16"/>
    <x v="2909"/>
    <n v="123"/>
    <n v="2.56"/>
    <n v="119"/>
    <n v="442.68"/>
    <n v="0"/>
    <m/>
    <m/>
    <m/>
    <m/>
    <m/>
    <m/>
    <m/>
    <m/>
    <m/>
    <m/>
    <m/>
    <m/>
    <m/>
    <m/>
    <n v="548.09"/>
    <n v="3305"/>
    <n v="68.849999999999994"/>
    <n v="137.02000000000001"/>
  </r>
  <r>
    <x v="173"/>
    <x v="173"/>
    <x v="4"/>
    <x v="2"/>
    <x v="3"/>
    <x v="2910"/>
    <n v="67241"/>
    <n v="77.83"/>
    <n v="5411.67"/>
    <n v="362365.2"/>
    <n v="0"/>
    <m/>
    <m/>
    <m/>
    <m/>
    <n v="2686"/>
    <n v="8483"/>
    <n v="9.82"/>
    <n v="37"/>
    <n v="34028.93"/>
    <m/>
    <m/>
    <m/>
    <m/>
    <m/>
    <n v="163188"/>
    <n v="13240"/>
    <n v="15.32"/>
    <n v="2266.5"/>
  </r>
  <r>
    <x v="97"/>
    <x v="97"/>
    <x v="15"/>
    <x v="4"/>
    <x v="28"/>
    <x v="4"/>
    <m/>
    <m/>
    <m/>
    <m/>
    <n v="0"/>
    <m/>
    <m/>
    <m/>
    <m/>
    <m/>
    <m/>
    <m/>
    <m/>
    <m/>
    <m/>
    <m/>
    <m/>
    <m/>
    <m/>
    <n v="77916"/>
    <n v="7919"/>
    <n v="54.99"/>
    <n v="6493"/>
  </r>
  <r>
    <x v="117"/>
    <x v="117"/>
    <x v="6"/>
    <x v="6"/>
    <x v="41"/>
    <x v="4"/>
    <m/>
    <m/>
    <m/>
    <m/>
    <n v="0"/>
    <m/>
    <m/>
    <m/>
    <m/>
    <m/>
    <m/>
    <m/>
    <m/>
    <m/>
    <m/>
    <m/>
    <m/>
    <m/>
    <m/>
    <n v="127"/>
    <n v="325"/>
    <n v="9.0299999999999994"/>
    <n v="42.33"/>
  </r>
  <r>
    <x v="4"/>
    <x v="4"/>
    <x v="3"/>
    <x v="1"/>
    <x v="41"/>
    <x v="4"/>
    <m/>
    <m/>
    <m/>
    <m/>
    <n v="0"/>
    <m/>
    <m/>
    <m/>
    <m/>
    <m/>
    <m/>
    <m/>
    <m/>
    <m/>
    <m/>
    <m/>
    <m/>
    <m/>
    <m/>
    <n v="340"/>
    <n v="20325"/>
    <n v="564.58000000000004"/>
    <n v="113.33"/>
  </r>
  <r>
    <x v="193"/>
    <x v="193"/>
    <x v="8"/>
    <x v="5"/>
    <x v="11"/>
    <x v="2911"/>
    <n v="17299"/>
    <n v="144.16"/>
    <n v="7873.2"/>
    <n v="73220.759999999995"/>
    <n v="0"/>
    <m/>
    <m/>
    <m/>
    <m/>
    <m/>
    <m/>
    <m/>
    <m/>
    <m/>
    <m/>
    <m/>
    <m/>
    <m/>
    <m/>
    <n v="0"/>
    <m/>
    <m/>
    <n v="0"/>
  </r>
  <r>
    <x v="112"/>
    <x v="112"/>
    <x v="6"/>
    <x v="2"/>
    <x v="38"/>
    <x v="2912"/>
    <n v="78787"/>
    <n v="117.24"/>
    <n v="8128.57"/>
    <n v="423336"/>
    <n v="0"/>
    <m/>
    <m/>
    <m/>
    <m/>
    <m/>
    <m/>
    <m/>
    <m/>
    <m/>
    <m/>
    <m/>
    <m/>
    <m/>
    <m/>
    <n v="0"/>
    <m/>
    <m/>
    <n v="0"/>
  </r>
  <r>
    <x v="67"/>
    <x v="67"/>
    <x v="3"/>
    <x v="4"/>
    <x v="122"/>
    <x v="2913"/>
    <n v="1667"/>
    <n v="1.9"/>
    <n v="88.03"/>
    <n v="5976.18"/>
    <n v="5492.73"/>
    <n v="10236"/>
    <n v="11.68"/>
    <n v="75.239999999999995"/>
    <n v="66238.42"/>
    <m/>
    <m/>
    <m/>
    <m/>
    <m/>
    <m/>
    <m/>
    <m/>
    <m/>
    <m/>
    <n v="575800"/>
    <n v="61964"/>
    <n v="70.739999999999995"/>
    <n v="7887.67"/>
  </r>
  <r>
    <x v="62"/>
    <x v="62"/>
    <x v="4"/>
    <x v="1"/>
    <x v="66"/>
    <x v="2914"/>
    <n v="5714"/>
    <n v="21.64"/>
    <n v="1148.9100000000001"/>
    <n v="23506.68"/>
    <n v="11844.81"/>
    <n v="14650"/>
    <n v="55.49"/>
    <n v="538.4"/>
    <n v="142840.13"/>
    <m/>
    <m/>
    <m/>
    <m/>
    <m/>
    <m/>
    <m/>
    <m/>
    <m/>
    <m/>
    <n v="1564"/>
    <n v="13508"/>
    <n v="51.17"/>
    <n v="71.09"/>
  </r>
  <r>
    <x v="23"/>
    <x v="23"/>
    <x v="6"/>
    <x v="0"/>
    <x v="18"/>
    <x v="2915"/>
    <n v="228589"/>
    <n v="181.42"/>
    <n v="15284.57"/>
    <n v="1492538.4"/>
    <n v="775.95"/>
    <n v="1524"/>
    <n v="1.21"/>
    <n v="7.39"/>
    <n v="9357.36"/>
    <m/>
    <m/>
    <m/>
    <m/>
    <m/>
    <m/>
    <m/>
    <m/>
    <m/>
    <m/>
    <n v="4360"/>
    <n v="42277"/>
    <n v="33.549999999999997"/>
    <n v="41.52"/>
  </r>
  <r>
    <x v="39"/>
    <x v="39"/>
    <x v="12"/>
    <x v="5"/>
    <x v="102"/>
    <x v="2916"/>
    <n v="2359"/>
    <n v="1.91"/>
    <n v="127.27"/>
    <n v="12191.37"/>
    <n v="0"/>
    <n v="2784"/>
    <n v="2.25"/>
    <n v="0"/>
    <n v="0"/>
    <m/>
    <m/>
    <m/>
    <m/>
    <m/>
    <m/>
    <m/>
    <m/>
    <m/>
    <m/>
    <n v="2.67"/>
    <n v="3081"/>
    <n v="2.4900000000000002"/>
    <n v="0.03"/>
  </r>
  <r>
    <x v="3"/>
    <x v="3"/>
    <x v="4"/>
    <x v="2"/>
    <x v="9"/>
    <x v="2917"/>
    <n v="16518"/>
    <n v="34.409999999999997"/>
    <n v="2404.65"/>
    <n v="89452.98"/>
    <n v="14840.93"/>
    <n v="17521"/>
    <n v="36.5"/>
    <m/>
    <m/>
    <m/>
    <m/>
    <m/>
    <m/>
    <m/>
    <m/>
    <m/>
    <m/>
    <m/>
    <m/>
    <n v="237586"/>
    <n v="19941"/>
    <n v="41.54"/>
    <n v="5939.65"/>
  </r>
  <r>
    <x v="17"/>
    <x v="17"/>
    <x v="12"/>
    <x v="13"/>
    <x v="28"/>
    <x v="4"/>
    <m/>
    <m/>
    <m/>
    <m/>
    <n v="0"/>
    <m/>
    <m/>
    <m/>
    <m/>
    <m/>
    <m/>
    <m/>
    <m/>
    <m/>
    <m/>
    <m/>
    <m/>
    <m/>
    <m/>
    <n v="0"/>
    <m/>
    <m/>
    <n v="0"/>
  </r>
  <r>
    <x v="198"/>
    <x v="198"/>
    <x v="15"/>
    <x v="1"/>
    <x v="53"/>
    <x v="2918"/>
    <n v="885"/>
    <n v="5.67"/>
    <n v="539.30999999999995"/>
    <n v="6520.23"/>
    <n v="0"/>
    <m/>
    <m/>
    <m/>
    <m/>
    <m/>
    <m/>
    <m/>
    <m/>
    <m/>
    <m/>
    <m/>
    <m/>
    <m/>
    <m/>
    <n v="609.76"/>
    <n v="5627"/>
    <n v="36.07"/>
    <n v="46.9"/>
  </r>
  <r>
    <x v="10"/>
    <x v="10"/>
    <x v="12"/>
    <x v="7"/>
    <x v="9"/>
    <x v="2919"/>
    <n v="18996"/>
    <n v="39.58"/>
    <n v="2922.5"/>
    <n v="108717"/>
    <n v="24046.560000000001"/>
    <n v="49450"/>
    <n v="103.02"/>
    <m/>
    <m/>
    <m/>
    <m/>
    <m/>
    <m/>
    <m/>
    <m/>
    <m/>
    <m/>
    <m/>
    <m/>
    <n v="167153"/>
    <n v="9705"/>
    <n v="20.22"/>
    <n v="4178.83"/>
  </r>
  <r>
    <x v="29"/>
    <x v="29"/>
    <x v="4"/>
    <x v="0"/>
    <x v="117"/>
    <x v="4"/>
    <m/>
    <m/>
    <m/>
    <m/>
    <n v="0"/>
    <m/>
    <m/>
    <m/>
    <m/>
    <m/>
    <m/>
    <m/>
    <m/>
    <m/>
    <m/>
    <m/>
    <m/>
    <m/>
    <m/>
    <n v="0"/>
    <m/>
    <m/>
    <n v="0"/>
  </r>
  <r>
    <x v="113"/>
    <x v="113"/>
    <x v="10"/>
    <x v="1"/>
    <x v="6"/>
    <x v="4"/>
    <m/>
    <m/>
    <m/>
    <m/>
    <n v="0"/>
    <m/>
    <m/>
    <m/>
    <m/>
    <m/>
    <m/>
    <m/>
    <m/>
    <m/>
    <m/>
    <m/>
    <m/>
    <m/>
    <m/>
    <n v="723.48"/>
    <n v="1810"/>
    <n v="18.850000000000001"/>
    <n v="90.44"/>
  </r>
  <r>
    <x v="7"/>
    <x v="7"/>
    <x v="4"/>
    <x v="1"/>
    <x v="6"/>
    <x v="4"/>
    <m/>
    <m/>
    <m/>
    <m/>
    <n v="0"/>
    <m/>
    <m/>
    <m/>
    <m/>
    <m/>
    <m/>
    <m/>
    <m/>
    <m/>
    <m/>
    <m/>
    <m/>
    <m/>
    <m/>
    <n v="0"/>
    <m/>
    <m/>
    <n v="0"/>
  </r>
  <r>
    <x v="46"/>
    <x v="46"/>
    <x v="11"/>
    <x v="7"/>
    <x v="17"/>
    <x v="2920"/>
    <n v="17541"/>
    <n v="29.24"/>
    <n v="2541.98"/>
    <n v="118202.07"/>
    <n v="0"/>
    <n v="20152"/>
    <n v="33.590000000000003"/>
    <m/>
    <m/>
    <m/>
    <m/>
    <m/>
    <m/>
    <m/>
    <m/>
    <m/>
    <m/>
    <m/>
    <m/>
    <n v="0"/>
    <n v="8826"/>
    <n v="14.71"/>
    <n v="0"/>
  </r>
  <r>
    <x v="76"/>
    <x v="76"/>
    <x v="8"/>
    <x v="14"/>
    <x v="75"/>
    <x v="2921"/>
    <n v="36203"/>
    <n v="29.58"/>
    <n v="3049.22"/>
    <n v="289248.59999999998"/>
    <n v="62418.04"/>
    <n v="54361"/>
    <n v="44.41"/>
    <n v="611.94000000000005"/>
    <n v="752717.88"/>
    <m/>
    <m/>
    <m/>
    <m/>
    <m/>
    <m/>
    <m/>
    <m/>
    <m/>
    <m/>
    <n v="595195"/>
    <n v="48794"/>
    <n v="39.86"/>
    <n v="5835.25"/>
  </r>
  <r>
    <x v="122"/>
    <x v="122"/>
    <x v="3"/>
    <x v="1"/>
    <x v="21"/>
    <x v="2922"/>
    <n v="2680"/>
    <n v="9.31"/>
    <n v="519.71"/>
    <n v="11599.89"/>
    <n v="0"/>
    <n v="157"/>
    <n v="0.55000000000000004"/>
    <m/>
    <m/>
    <m/>
    <m/>
    <m/>
    <m/>
    <m/>
    <m/>
    <m/>
    <m/>
    <m/>
    <m/>
    <n v="2785.34"/>
    <n v="37185"/>
    <n v="129.11000000000001"/>
    <n v="116.06"/>
  </r>
  <r>
    <x v="85"/>
    <x v="85"/>
    <x v="14"/>
    <x v="16"/>
    <x v="20"/>
    <x v="2923"/>
    <n v="21778"/>
    <n v="30.25"/>
    <n v="2198.0300000000002"/>
    <n v="122650.26"/>
    <n v="28818.62"/>
    <n v="24072"/>
    <n v="33.43"/>
    <n v="480.31"/>
    <n v="347532.42"/>
    <m/>
    <m/>
    <m/>
    <m/>
    <m/>
    <m/>
    <m/>
    <m/>
    <m/>
    <m/>
    <n v="1024"/>
    <n v="21718"/>
    <n v="30.16"/>
    <n v="17.07"/>
  </r>
  <r>
    <x v="22"/>
    <x v="22"/>
    <x v="8"/>
    <x v="4"/>
    <x v="66"/>
    <x v="4"/>
    <m/>
    <m/>
    <m/>
    <m/>
    <n v="0"/>
    <m/>
    <m/>
    <m/>
    <m/>
    <m/>
    <m/>
    <m/>
    <m/>
    <m/>
    <m/>
    <m/>
    <m/>
    <m/>
    <m/>
    <n v="200.79"/>
    <n v="22344"/>
    <n v="84.64"/>
    <n v="9.1300000000000008"/>
  </r>
  <r>
    <x v="136"/>
    <x v="136"/>
    <x v="3"/>
    <x v="5"/>
    <x v="97"/>
    <x v="2924"/>
    <n v="50041"/>
    <n v="51.48"/>
    <n v="3881.48"/>
    <n v="292392"/>
    <n v="5900.1"/>
    <n v="57716"/>
    <n v="59.38"/>
    <n v="72.84"/>
    <n v="71151.039999999994"/>
    <m/>
    <m/>
    <m/>
    <m/>
    <m/>
    <m/>
    <m/>
    <m/>
    <m/>
    <m/>
    <n v="115865"/>
    <n v="20769"/>
    <n v="21.37"/>
    <n v="1430.43"/>
  </r>
  <r>
    <x v="17"/>
    <x v="17"/>
    <x v="8"/>
    <x v="3"/>
    <x v="51"/>
    <x v="0"/>
    <n v="0"/>
    <n v="0"/>
    <n v="0"/>
    <n v="0"/>
    <n v="0"/>
    <n v="0"/>
    <n v="0"/>
    <m/>
    <m/>
    <m/>
    <m/>
    <m/>
    <m/>
    <m/>
    <m/>
    <m/>
    <m/>
    <m/>
    <m/>
    <n v="2200"/>
    <n v="330"/>
    <n v="27.5"/>
    <n v="2200"/>
  </r>
  <r>
    <x v="34"/>
    <x v="34"/>
    <x v="0"/>
    <x v="2"/>
    <x v="9"/>
    <x v="2925"/>
    <n v="70975"/>
    <n v="147.86000000000001"/>
    <n v="11475.98"/>
    <n v="426906.27"/>
    <n v="0"/>
    <m/>
    <m/>
    <m/>
    <m/>
    <m/>
    <m/>
    <m/>
    <m/>
    <m/>
    <m/>
    <m/>
    <m/>
    <m/>
    <m/>
    <n v="595.39"/>
    <n v="1281"/>
    <n v="2.67"/>
    <n v="14.88"/>
  </r>
  <r>
    <x v="151"/>
    <x v="151"/>
    <x v="14"/>
    <x v="1"/>
    <x v="1"/>
    <x v="4"/>
    <m/>
    <m/>
    <m/>
    <m/>
    <n v="0"/>
    <m/>
    <m/>
    <m/>
    <m/>
    <m/>
    <m/>
    <m/>
    <m/>
    <m/>
    <m/>
    <m/>
    <m/>
    <m/>
    <m/>
    <n v="0"/>
    <m/>
    <m/>
    <n v="0"/>
  </r>
  <r>
    <x v="25"/>
    <x v="25"/>
    <x v="13"/>
    <x v="0"/>
    <x v="29"/>
    <x v="2926"/>
    <n v="66929"/>
    <n v="107.26"/>
    <n v="11572.31"/>
    <n v="559636.80000000005"/>
    <n v="0"/>
    <m/>
    <m/>
    <m/>
    <m/>
    <m/>
    <m/>
    <m/>
    <m/>
    <m/>
    <m/>
    <m/>
    <m/>
    <m/>
    <m/>
    <n v="2090"/>
    <n v="13805"/>
    <n v="22.12"/>
    <n v="40.19"/>
  </r>
  <r>
    <x v="76"/>
    <x v="76"/>
    <x v="9"/>
    <x v="7"/>
    <x v="37"/>
    <x v="2927"/>
    <n v="26224"/>
    <n v="68.290000000000006"/>
    <n v="4889.53"/>
    <n v="145512.45000000001"/>
    <n v="12768.19"/>
    <n v="14696"/>
    <n v="38.270000000000003"/>
    <n v="399.01"/>
    <n v="153975.39000000001"/>
    <m/>
    <m/>
    <m/>
    <m/>
    <m/>
    <m/>
    <m/>
    <m/>
    <m/>
    <m/>
    <n v="130861"/>
    <n v="5941"/>
    <n v="15.47"/>
    <n v="4089.41"/>
  </r>
  <r>
    <x v="69"/>
    <x v="69"/>
    <x v="14"/>
    <x v="7"/>
    <x v="9"/>
    <x v="2928"/>
    <n v="46837"/>
    <n v="97.58"/>
    <n v="7972"/>
    <n v="296558.40000000002"/>
    <n v="0"/>
    <m/>
    <m/>
    <m/>
    <m/>
    <m/>
    <m/>
    <m/>
    <m/>
    <m/>
    <m/>
    <m/>
    <m/>
    <m/>
    <m/>
    <n v="86680"/>
    <n v="8957"/>
    <n v="18.66"/>
    <n v="2167"/>
  </r>
  <r>
    <x v="177"/>
    <x v="177"/>
    <x v="8"/>
    <x v="2"/>
    <x v="30"/>
    <x v="2929"/>
    <n v="85073"/>
    <n v="147.69999999999999"/>
    <n v="11250"/>
    <n v="502200"/>
    <n v="0"/>
    <m/>
    <m/>
    <m/>
    <m/>
    <m/>
    <m/>
    <m/>
    <m/>
    <m/>
    <m/>
    <m/>
    <m/>
    <m/>
    <m/>
    <n v="606743"/>
    <n v="126143"/>
    <n v="219"/>
    <n v="12640.48"/>
  </r>
  <r>
    <x v="186"/>
    <x v="186"/>
    <x v="1"/>
    <x v="1"/>
    <x v="6"/>
    <x v="4"/>
    <m/>
    <m/>
    <m/>
    <m/>
    <n v="0"/>
    <m/>
    <m/>
    <m/>
    <m/>
    <m/>
    <m/>
    <m/>
    <m/>
    <m/>
    <m/>
    <m/>
    <m/>
    <m/>
    <m/>
    <n v="0"/>
    <m/>
    <m/>
    <n v="0"/>
  </r>
  <r>
    <x v="65"/>
    <x v="65"/>
    <x v="9"/>
    <x v="5"/>
    <x v="33"/>
    <x v="2930"/>
    <n v="75133"/>
    <n v="62.61"/>
    <n v="4078.87"/>
    <n v="379334.91"/>
    <n v="48604.27"/>
    <n v="64781"/>
    <n v="53.98"/>
    <n v="486.04"/>
    <n v="586133.44999999995"/>
    <m/>
    <m/>
    <m/>
    <m/>
    <m/>
    <m/>
    <m/>
    <m/>
    <m/>
    <m/>
    <n v="3614"/>
    <n v="17159"/>
    <n v="14.3"/>
    <n v="36.14"/>
  </r>
  <r>
    <x v="173"/>
    <x v="173"/>
    <x v="3"/>
    <x v="7"/>
    <x v="37"/>
    <x v="2931"/>
    <n v="17273"/>
    <n v="44.98"/>
    <n v="3715"/>
    <n v="110558.39999999999"/>
    <n v="11488.85"/>
    <n v="16136"/>
    <n v="42.02"/>
    <n v="359.03"/>
    <n v="138547.44"/>
    <m/>
    <m/>
    <m/>
    <m/>
    <m/>
    <m/>
    <m/>
    <m/>
    <m/>
    <m/>
    <n v="1066263"/>
    <n v="85848"/>
    <n v="223.56"/>
    <n v="33320.720000000001"/>
  </r>
  <r>
    <x v="41"/>
    <x v="41"/>
    <x v="15"/>
    <x v="2"/>
    <x v="9"/>
    <x v="2932"/>
    <n v="15400"/>
    <n v="32.08"/>
    <n v="2366.23"/>
    <n v="88023.57"/>
    <n v="19406.400000000001"/>
    <n v="24819"/>
    <n v="51.71"/>
    <n v="485.16"/>
    <n v="234027.62"/>
    <m/>
    <m/>
    <m/>
    <m/>
    <m/>
    <m/>
    <m/>
    <m/>
    <m/>
    <m/>
    <n v="1.32"/>
    <n v="9981"/>
    <n v="20.79"/>
    <n v="0.03"/>
  </r>
  <r>
    <x v="23"/>
    <x v="23"/>
    <x v="12"/>
    <x v="30"/>
    <x v="103"/>
    <x v="2933"/>
    <n v="52007"/>
    <n v="50.99"/>
    <n v="3822.89"/>
    <n v="302199.78000000003"/>
    <n v="55827.35"/>
    <n v="82326"/>
    <n v="80.709999999999994"/>
    <m/>
    <m/>
    <m/>
    <m/>
    <m/>
    <m/>
    <m/>
    <m/>
    <m/>
    <m/>
    <m/>
    <m/>
    <n v="4301"/>
    <n v="28235"/>
    <n v="27.68"/>
    <n v="50.6"/>
  </r>
  <r>
    <x v="122"/>
    <x v="122"/>
    <x v="0"/>
    <x v="19"/>
    <x v="109"/>
    <x v="2934"/>
    <n v="261418"/>
    <n v="205.52"/>
    <n v="17150.939999999999"/>
    <n v="1690740"/>
    <n v="6637.25"/>
    <n v="12294"/>
    <n v="9.67"/>
    <m/>
    <m/>
    <m/>
    <n v="623"/>
    <n v="0.49"/>
    <m/>
    <m/>
    <m/>
    <m/>
    <m/>
    <m/>
    <m/>
    <n v="4939.67"/>
    <n v="94800"/>
    <n v="74.53"/>
    <n v="46.6"/>
  </r>
  <r>
    <x v="35"/>
    <x v="35"/>
    <x v="10"/>
    <x v="11"/>
    <x v="141"/>
    <x v="2935"/>
    <n v="307640"/>
    <n v="69.099999999999994"/>
    <n v="8582.14"/>
    <n v="2961096.75"/>
    <n v="382290.98"/>
    <n v="530763"/>
    <n v="119.22"/>
    <n v="1030.43"/>
    <n v="4610161.6100000003"/>
    <m/>
    <m/>
    <m/>
    <m/>
    <m/>
    <m/>
    <m/>
    <m/>
    <m/>
    <m/>
    <n v="50130.26"/>
    <n v="669245"/>
    <n v="150.32"/>
    <n v="135.12"/>
  </r>
  <r>
    <x v="217"/>
    <x v="217"/>
    <x v="12"/>
    <x v="2"/>
    <x v="14"/>
    <x v="2936"/>
    <n v="57922"/>
    <n v="109.7"/>
    <n v="9875.4500000000007"/>
    <n v="404103.6"/>
    <n v="0"/>
    <m/>
    <m/>
    <m/>
    <m/>
    <m/>
    <m/>
    <m/>
    <m/>
    <m/>
    <m/>
    <m/>
    <m/>
    <m/>
    <m/>
    <n v="58600"/>
    <n v="9498"/>
    <n v="17.989999999999998"/>
    <n v="1331.82"/>
  </r>
  <r>
    <x v="14"/>
    <x v="14"/>
    <x v="2"/>
    <x v="7"/>
    <x v="91"/>
    <x v="2937"/>
    <n v="110614"/>
    <n v="170.7"/>
    <n v="11984.26"/>
    <n v="601849.5"/>
    <n v="0"/>
    <m/>
    <m/>
    <m/>
    <m/>
    <m/>
    <m/>
    <m/>
    <m/>
    <m/>
    <m/>
    <m/>
    <m/>
    <m/>
    <m/>
    <n v="0"/>
    <n v="11718"/>
    <n v="18.079999999999998"/>
    <n v="0"/>
  </r>
  <r>
    <x v="72"/>
    <x v="72"/>
    <x v="11"/>
    <x v="34"/>
    <x v="9"/>
    <x v="2938"/>
    <n v="19184"/>
    <n v="39.97"/>
    <n v="3295.8"/>
    <n v="122603.76"/>
    <n v="21988.5"/>
    <n v="29904"/>
    <n v="62.3"/>
    <n v="549.71"/>
    <n v="265165.90999999997"/>
    <m/>
    <m/>
    <m/>
    <m/>
    <m/>
    <m/>
    <m/>
    <m/>
    <m/>
    <m/>
    <n v="626200"/>
    <n v="17619"/>
    <n v="36.71"/>
    <n v="15655"/>
  </r>
  <r>
    <x v="132"/>
    <x v="132"/>
    <x v="2"/>
    <x v="2"/>
    <x v="91"/>
    <x v="2939"/>
    <n v="49120"/>
    <n v="75.8"/>
    <n v="9192.59"/>
    <n v="461652"/>
    <n v="0"/>
    <m/>
    <m/>
    <m/>
    <m/>
    <m/>
    <m/>
    <m/>
    <m/>
    <m/>
    <m/>
    <m/>
    <m/>
    <m/>
    <m/>
    <n v="148800"/>
    <n v="4325"/>
    <n v="6.67"/>
    <n v="2755.56"/>
  </r>
  <r>
    <x v="187"/>
    <x v="187"/>
    <x v="0"/>
    <x v="1"/>
    <x v="53"/>
    <x v="2940"/>
    <n v="2156"/>
    <n v="13.82"/>
    <n v="457.08"/>
    <n v="5526.06"/>
    <n v="0"/>
    <m/>
    <m/>
    <m/>
    <m/>
    <m/>
    <m/>
    <m/>
    <m/>
    <m/>
    <m/>
    <m/>
    <m/>
    <m/>
    <m/>
    <n v="0"/>
    <m/>
    <m/>
    <n v="0"/>
  </r>
  <r>
    <x v="54"/>
    <x v="54"/>
    <x v="12"/>
    <x v="7"/>
    <x v="29"/>
    <x v="2941"/>
    <n v="88268"/>
    <n v="141.46"/>
    <n v="10540.67"/>
    <n v="509746.95"/>
    <n v="0"/>
    <m/>
    <m/>
    <m/>
    <m/>
    <m/>
    <m/>
    <m/>
    <m/>
    <m/>
    <m/>
    <m/>
    <m/>
    <m/>
    <m/>
    <n v="275800"/>
    <n v="10950"/>
    <n v="17.55"/>
    <n v="5303.85"/>
  </r>
  <r>
    <x v="138"/>
    <x v="138"/>
    <x v="15"/>
    <x v="6"/>
    <x v="28"/>
    <x v="2572"/>
    <n v="294"/>
    <n v="2.04"/>
    <n v="140.83000000000001"/>
    <n v="1571.7"/>
    <n v="0"/>
    <m/>
    <m/>
    <m/>
    <m/>
    <m/>
    <m/>
    <m/>
    <m/>
    <m/>
    <m/>
    <m/>
    <m/>
    <m/>
    <m/>
    <n v="0"/>
    <m/>
    <m/>
    <n v="0"/>
  </r>
  <r>
    <x v="206"/>
    <x v="206"/>
    <x v="5"/>
    <x v="2"/>
    <x v="2"/>
    <x v="2942"/>
    <n v="34821"/>
    <n v="45.34"/>
    <n v="2671.2"/>
    <n v="158990.01"/>
    <n v="3178.47"/>
    <n v="20181"/>
    <n v="26.28"/>
    <m/>
    <m/>
    <m/>
    <m/>
    <m/>
    <m/>
    <m/>
    <m/>
    <m/>
    <m/>
    <m/>
    <m/>
    <n v="2461.0700000000002"/>
    <n v="30690"/>
    <n v="39.96"/>
    <n v="38.450000000000003"/>
  </r>
  <r>
    <x v="2"/>
    <x v="2"/>
    <x v="5"/>
    <x v="6"/>
    <x v="4"/>
    <x v="2943"/>
    <n v="133"/>
    <n v="1.58"/>
    <n v="11.29"/>
    <n v="73.47"/>
    <n v="0"/>
    <m/>
    <m/>
    <m/>
    <m/>
    <m/>
    <m/>
    <m/>
    <m/>
    <m/>
    <m/>
    <m/>
    <m/>
    <m/>
    <m/>
    <n v="541.62"/>
    <n v="1761"/>
    <n v="20.96"/>
    <n v="77.37"/>
  </r>
  <r>
    <x v="116"/>
    <x v="116"/>
    <x v="8"/>
    <x v="4"/>
    <x v="31"/>
    <x v="4"/>
    <m/>
    <m/>
    <m/>
    <m/>
    <n v="0"/>
    <m/>
    <m/>
    <m/>
    <m/>
    <m/>
    <m/>
    <m/>
    <m/>
    <m/>
    <m/>
    <m/>
    <m/>
    <m/>
    <m/>
    <n v="184000"/>
    <n v="16948"/>
    <n v="70.62"/>
    <n v="9200"/>
  </r>
  <r>
    <x v="52"/>
    <x v="52"/>
    <x v="5"/>
    <x v="29"/>
    <x v="11"/>
    <x v="2944"/>
    <n v="12666"/>
    <n v="105.55"/>
    <n v="12631.6"/>
    <n v="117473.88"/>
    <n v="8190.11"/>
    <n v="13032"/>
    <n v="108.6"/>
    <n v="819.01"/>
    <n v="98766.95"/>
    <m/>
    <m/>
    <m/>
    <m/>
    <m/>
    <m/>
    <m/>
    <m/>
    <m/>
    <m/>
    <n v="916"/>
    <n v="7503"/>
    <n v="62.53"/>
    <n v="91.6"/>
  </r>
  <r>
    <x v="124"/>
    <x v="124"/>
    <x v="2"/>
    <x v="7"/>
    <x v="11"/>
    <x v="2945"/>
    <n v="7621"/>
    <n v="63.51"/>
    <n v="4910.8"/>
    <n v="45670.44"/>
    <n v="0"/>
    <m/>
    <m/>
    <m/>
    <m/>
    <n v="4468"/>
    <n v="6398"/>
    <n v="53.32"/>
    <n v="446"/>
    <n v="56605.09"/>
    <m/>
    <m/>
    <m/>
    <m/>
    <m/>
    <n v="16000"/>
    <n v="1163"/>
    <n v="9.69"/>
    <n v="1600"/>
  </r>
  <r>
    <x v="88"/>
    <x v="88"/>
    <x v="12"/>
    <x v="7"/>
    <x v="65"/>
    <x v="2946"/>
    <n v="174619"/>
    <n v="97.01"/>
    <n v="10116.030000000001"/>
    <n v="1411185.72"/>
    <n v="11816.41"/>
    <n v="16185"/>
    <n v="8.99"/>
    <n v="78.78"/>
    <n v="142497.62"/>
    <m/>
    <m/>
    <m/>
    <m/>
    <m/>
    <m/>
    <m/>
    <m/>
    <m/>
    <m/>
    <n v="388000"/>
    <n v="48576"/>
    <n v="26.99"/>
    <n v="2586.67"/>
  </r>
  <r>
    <x v="67"/>
    <x v="67"/>
    <x v="14"/>
    <x v="4"/>
    <x v="122"/>
    <x v="2947"/>
    <n v="2685"/>
    <n v="3.07"/>
    <n v="183.53"/>
    <n v="12460.14"/>
    <n v="2400.58"/>
    <n v="4480"/>
    <n v="5.1100000000000003"/>
    <n v="32.880000000000003"/>
    <n v="28949.34"/>
    <m/>
    <m/>
    <m/>
    <m/>
    <m/>
    <m/>
    <m/>
    <m/>
    <m/>
    <m/>
    <n v="4632"/>
    <n v="82818"/>
    <n v="94.54"/>
    <n v="63.45"/>
  </r>
  <r>
    <x v="58"/>
    <x v="58"/>
    <x v="15"/>
    <x v="2"/>
    <x v="38"/>
    <x v="2948"/>
    <n v="84775"/>
    <n v="126.15"/>
    <n v="9140.3799999999992"/>
    <n v="476030.73"/>
    <n v="0"/>
    <m/>
    <m/>
    <m/>
    <m/>
    <n v="239"/>
    <n v="669"/>
    <n v="1"/>
    <n v="4"/>
    <n v="3027.89"/>
    <m/>
    <m/>
    <m/>
    <m/>
    <m/>
    <n v="0"/>
    <m/>
    <m/>
    <n v="0"/>
  </r>
  <r>
    <x v="77"/>
    <x v="77"/>
    <x v="11"/>
    <x v="7"/>
    <x v="9"/>
    <x v="2949"/>
    <n v="7679"/>
    <n v="16"/>
    <n v="1069.43"/>
    <n v="39782.61"/>
    <n v="2008"/>
    <n v="13055"/>
    <n v="27.2"/>
    <n v="50.2"/>
    <n v="24215.07"/>
    <m/>
    <m/>
    <m/>
    <m/>
    <m/>
    <m/>
    <m/>
    <m/>
    <m/>
    <m/>
    <n v="39.1"/>
    <n v="2417"/>
    <n v="5.04"/>
    <n v="0.98"/>
  </r>
  <r>
    <x v="209"/>
    <x v="209"/>
    <x v="1"/>
    <x v="28"/>
    <x v="1"/>
    <x v="4"/>
    <m/>
    <m/>
    <m/>
    <m/>
    <n v="0"/>
    <m/>
    <m/>
    <m/>
    <m/>
    <m/>
    <m/>
    <m/>
    <m/>
    <m/>
    <m/>
    <m/>
    <m/>
    <m/>
    <m/>
    <n v="0"/>
    <m/>
    <m/>
    <n v="0"/>
  </r>
  <r>
    <x v="137"/>
    <x v="137"/>
    <x v="6"/>
    <x v="6"/>
    <x v="1"/>
    <x v="4"/>
    <m/>
    <m/>
    <m/>
    <m/>
    <n v="7288"/>
    <n v="13204"/>
    <n v="183.39"/>
    <m/>
    <m/>
    <m/>
    <m/>
    <m/>
    <m/>
    <m/>
    <m/>
    <m/>
    <m/>
    <m/>
    <m/>
    <n v="363.61"/>
    <n v="1095"/>
    <n v="15.21"/>
    <n v="60.6"/>
  </r>
  <r>
    <x v="109"/>
    <x v="109"/>
    <x v="13"/>
    <x v="6"/>
    <x v="6"/>
    <x v="4"/>
    <m/>
    <m/>
    <m/>
    <m/>
    <n v="0"/>
    <m/>
    <m/>
    <m/>
    <m/>
    <m/>
    <m/>
    <m/>
    <m/>
    <m/>
    <m/>
    <m/>
    <m/>
    <m/>
    <m/>
    <n v="0"/>
    <m/>
    <m/>
    <n v="0"/>
  </r>
  <r>
    <x v="73"/>
    <x v="73"/>
    <x v="1"/>
    <x v="7"/>
    <x v="25"/>
    <x v="2950"/>
    <n v="23164"/>
    <n v="29.25"/>
    <n v="4210.3"/>
    <n v="258428.4"/>
    <n v="42139.67"/>
    <n v="44820"/>
    <n v="56.59"/>
    <m/>
    <m/>
    <m/>
    <m/>
    <m/>
    <m/>
    <m/>
    <m/>
    <m/>
    <m/>
    <m/>
    <m/>
    <n v="609137.17000000004"/>
    <n v="27074"/>
    <n v="34.18"/>
    <n v="9229.35"/>
  </r>
  <r>
    <x v="187"/>
    <x v="187"/>
    <x v="14"/>
    <x v="22"/>
    <x v="90"/>
    <x v="2951"/>
    <n v="29929"/>
    <n v="73.36"/>
    <n v="5662.47"/>
    <n v="179047.32"/>
    <n v="6384"/>
    <n v="8464"/>
    <n v="20.75"/>
    <n v="187.76"/>
    <n v="76986.570000000007"/>
    <m/>
    <m/>
    <m/>
    <m/>
    <m/>
    <m/>
    <m/>
    <m/>
    <m/>
    <m/>
    <n v="154.86000000000001"/>
    <n v="13514"/>
    <n v="33.119999999999997"/>
    <n v="4.55"/>
  </r>
  <r>
    <x v="159"/>
    <x v="159"/>
    <x v="11"/>
    <x v="5"/>
    <x v="79"/>
    <x v="2952"/>
    <n v="98190"/>
    <n v="118.59"/>
    <n v="10017.17"/>
    <n v="642802.05000000005"/>
    <n v="1429.68"/>
    <n v="1353"/>
    <n v="1.63"/>
    <n v="20.72"/>
    <n v="17240.939999999999"/>
    <m/>
    <m/>
    <m/>
    <m/>
    <m/>
    <m/>
    <m/>
    <m/>
    <m/>
    <m/>
    <n v="175.12"/>
    <n v="28297"/>
    <n v="34.18"/>
    <n v="2.54"/>
  </r>
  <r>
    <x v="87"/>
    <x v="87"/>
    <x v="4"/>
    <x v="5"/>
    <x v="91"/>
    <x v="2953"/>
    <n v="8743"/>
    <n v="13.49"/>
    <n v="977.78"/>
    <n v="49104"/>
    <n v="14276.43"/>
    <n v="14964"/>
    <n v="23.09"/>
    <n v="264.38"/>
    <n v="172163.76"/>
    <m/>
    <m/>
    <m/>
    <m/>
    <m/>
    <m/>
    <m/>
    <m/>
    <m/>
    <m/>
    <n v="385"/>
    <n v="3430"/>
    <n v="5.29"/>
    <n v="7.13"/>
  </r>
  <r>
    <x v="20"/>
    <x v="20"/>
    <x v="6"/>
    <x v="1"/>
    <x v="6"/>
    <x v="2954"/>
    <n v="417"/>
    <n v="4.34"/>
    <n v="19.5"/>
    <n v="145.08000000000001"/>
    <n v="129.97"/>
    <n v="209"/>
    <n v="2.1800000000000002"/>
    <n v="16.25"/>
    <n v="1567.36"/>
    <m/>
    <m/>
    <m/>
    <m/>
    <m/>
    <m/>
    <m/>
    <m/>
    <m/>
    <m/>
    <n v="111700"/>
    <n v="7545"/>
    <n v="78.59"/>
    <n v="13962.5"/>
  </r>
  <r>
    <x v="40"/>
    <x v="40"/>
    <x v="1"/>
    <x v="14"/>
    <x v="101"/>
    <x v="2955"/>
    <n v="126176"/>
    <n v="95.59"/>
    <n v="12327.27"/>
    <n v="1261080"/>
    <n v="20812.8"/>
    <n v="8379"/>
    <n v="6.35"/>
    <n v="189.21"/>
    <n v="250987.84"/>
    <m/>
    <m/>
    <m/>
    <m/>
    <m/>
    <m/>
    <m/>
    <m/>
    <m/>
    <m/>
    <n v="446400"/>
    <n v="17407"/>
    <n v="13.19"/>
    <n v="4058.18"/>
  </r>
  <r>
    <x v="64"/>
    <x v="64"/>
    <x v="14"/>
    <x v="6"/>
    <x v="6"/>
    <x v="2956"/>
    <n v="41"/>
    <n v="0.43"/>
    <n v="29.63"/>
    <n v="220.41"/>
    <n v="0"/>
    <m/>
    <m/>
    <m/>
    <m/>
    <m/>
    <m/>
    <m/>
    <m/>
    <m/>
    <m/>
    <m/>
    <m/>
    <m/>
    <m/>
    <n v="48700"/>
    <n v="5357"/>
    <n v="55.8"/>
    <n v="6087.5"/>
  </r>
  <r>
    <x v="204"/>
    <x v="204"/>
    <x v="14"/>
    <x v="6"/>
    <x v="6"/>
    <x v="4"/>
    <m/>
    <m/>
    <m/>
    <m/>
    <n v="0"/>
    <m/>
    <m/>
    <m/>
    <m/>
    <m/>
    <m/>
    <m/>
    <m/>
    <m/>
    <m/>
    <m/>
    <m/>
    <m/>
    <m/>
    <n v="19380.59"/>
    <n v="14303"/>
    <n v="148.99"/>
    <n v="2422.5700000000002"/>
  </r>
  <r>
    <x v="44"/>
    <x v="44"/>
    <x v="9"/>
    <x v="27"/>
    <x v="1"/>
    <x v="2957"/>
    <n v="1766"/>
    <n v="24.53"/>
    <n v="1632.83"/>
    <n v="9111.2099999999991"/>
    <n v="0"/>
    <m/>
    <m/>
    <m/>
    <m/>
    <m/>
    <m/>
    <m/>
    <m/>
    <m/>
    <m/>
    <m/>
    <m/>
    <m/>
    <m/>
    <n v="86"/>
    <n v="666"/>
    <n v="9.25"/>
    <n v="14.33"/>
  </r>
  <r>
    <x v="21"/>
    <x v="21"/>
    <x v="2"/>
    <x v="7"/>
    <x v="29"/>
    <x v="2958"/>
    <n v="19367"/>
    <n v="31.04"/>
    <n v="2758.08"/>
    <n v="133380.6"/>
    <n v="30391"/>
    <n v="65284"/>
    <n v="104.62"/>
    <m/>
    <m/>
    <m/>
    <m/>
    <m/>
    <m/>
    <m/>
    <m/>
    <m/>
    <m/>
    <m/>
    <m/>
    <n v="1625.56"/>
    <n v="16486"/>
    <n v="26.42"/>
    <n v="31.26"/>
  </r>
  <r>
    <x v="123"/>
    <x v="123"/>
    <x v="7"/>
    <x v="5"/>
    <x v="93"/>
    <x v="2959"/>
    <n v="15108"/>
    <n v="38.15"/>
    <n v="4475.76"/>
    <n v="137361"/>
    <n v="2164"/>
    <n v="8330"/>
    <n v="21.04"/>
    <n v="65.58"/>
    <n v="26096.33"/>
    <m/>
    <m/>
    <m/>
    <m/>
    <m/>
    <m/>
    <m/>
    <m/>
    <m/>
    <m/>
    <n v="0"/>
    <n v="2245"/>
    <n v="5.67"/>
    <n v="0"/>
  </r>
  <r>
    <x v="68"/>
    <x v="68"/>
    <x v="5"/>
    <x v="2"/>
    <x v="29"/>
    <x v="2960"/>
    <n v="31848"/>
    <n v="51.04"/>
    <n v="3754.62"/>
    <n v="181573.2"/>
    <n v="19120"/>
    <n v="29148"/>
    <n v="46.71"/>
    <n v="367.69"/>
    <n v="230573.82"/>
    <m/>
    <m/>
    <m/>
    <m/>
    <m/>
    <m/>
    <m/>
    <m/>
    <m/>
    <m/>
    <n v="1.38"/>
    <n v="6455"/>
    <n v="10.34"/>
    <n v="0.03"/>
  </r>
  <r>
    <x v="116"/>
    <x v="116"/>
    <x v="15"/>
    <x v="6"/>
    <x v="11"/>
    <x v="2961"/>
    <n v="9786"/>
    <n v="81.55"/>
    <n v="7291.9"/>
    <n v="67814.67"/>
    <n v="0"/>
    <m/>
    <m/>
    <m/>
    <m/>
    <n v="7911"/>
    <n v="18876"/>
    <n v="157.30000000000001"/>
    <n v="791"/>
    <n v="100224.46"/>
    <m/>
    <m/>
    <m/>
    <m/>
    <m/>
    <n v="90426"/>
    <n v="7833"/>
    <n v="65.28"/>
    <n v="9042.6"/>
  </r>
  <r>
    <x v="52"/>
    <x v="52"/>
    <x v="2"/>
    <x v="7"/>
    <x v="43"/>
    <x v="2962"/>
    <n v="107753"/>
    <n v="44.45"/>
    <n v="3426.04"/>
    <n v="643615.80000000005"/>
    <n v="93157.13"/>
    <n v="119573"/>
    <n v="49.33"/>
    <n v="461.17"/>
    <n v="1123409.77"/>
    <m/>
    <m/>
    <m/>
    <m/>
    <m/>
    <m/>
    <m/>
    <m/>
    <m/>
    <m/>
    <n v="6330"/>
    <n v="28619"/>
    <n v="11.81"/>
    <n v="31.34"/>
  </r>
  <r>
    <x v="65"/>
    <x v="65"/>
    <x v="8"/>
    <x v="13"/>
    <x v="16"/>
    <x v="4"/>
    <m/>
    <m/>
    <m/>
    <m/>
    <n v="0"/>
    <m/>
    <m/>
    <m/>
    <m/>
    <m/>
    <m/>
    <m/>
    <m/>
    <m/>
    <m/>
    <m/>
    <m/>
    <m/>
    <m/>
    <n v="0"/>
    <m/>
    <m/>
    <n v="0"/>
  </r>
  <r>
    <x v="130"/>
    <x v="130"/>
    <x v="10"/>
    <x v="7"/>
    <x v="30"/>
    <x v="2963"/>
    <n v="18424"/>
    <n v="31.99"/>
    <n v="3082.27"/>
    <n v="137592.57"/>
    <n v="23639.19"/>
    <n v="29619"/>
    <n v="51.42"/>
    <n v="492.48"/>
    <n v="285072.03000000003"/>
    <m/>
    <m/>
    <m/>
    <m/>
    <m/>
    <m/>
    <m/>
    <m/>
    <m/>
    <m/>
    <n v="246076"/>
    <n v="3749"/>
    <n v="6.51"/>
    <n v="5126.58"/>
  </r>
  <r>
    <x v="92"/>
    <x v="92"/>
    <x v="14"/>
    <x v="2"/>
    <x v="5"/>
    <x v="2964"/>
    <n v="122522"/>
    <n v="127.63"/>
    <n v="8410.7999999999993"/>
    <n v="625763.52"/>
    <n v="0"/>
    <m/>
    <m/>
    <m/>
    <m/>
    <m/>
    <m/>
    <m/>
    <m/>
    <m/>
    <m/>
    <m/>
    <m/>
    <m/>
    <m/>
    <n v="730.55"/>
    <n v="6419"/>
    <n v="6.69"/>
    <n v="9.1300000000000008"/>
  </r>
  <r>
    <x v="62"/>
    <x v="62"/>
    <x v="13"/>
    <x v="1"/>
    <x v="66"/>
    <x v="2965"/>
    <n v="7228"/>
    <n v="27.38"/>
    <n v="1546"/>
    <n v="31631.16"/>
    <n v="18913.95"/>
    <n v="23124"/>
    <n v="87.59"/>
    <n v="859.72"/>
    <n v="228088.99"/>
    <m/>
    <m/>
    <m/>
    <m/>
    <m/>
    <m/>
    <m/>
    <m/>
    <m/>
    <m/>
    <n v="2504"/>
    <n v="16055"/>
    <n v="60.81"/>
    <n v="113.82"/>
  </r>
  <r>
    <x v="119"/>
    <x v="119"/>
    <x v="11"/>
    <x v="3"/>
    <x v="7"/>
    <x v="4"/>
    <n v="0"/>
    <n v="0"/>
    <m/>
    <m/>
    <n v="0"/>
    <n v="0"/>
    <n v="0"/>
    <m/>
    <m/>
    <m/>
    <m/>
    <m/>
    <m/>
    <m/>
    <m/>
    <m/>
    <m/>
    <m/>
    <m/>
    <n v="72693"/>
    <n v="7090"/>
    <n v="295.42"/>
    <n v="36346.5"/>
  </r>
  <r>
    <x v="43"/>
    <x v="43"/>
    <x v="14"/>
    <x v="1"/>
    <x v="16"/>
    <x v="2966"/>
    <n v="454"/>
    <n v="9.4600000000000009"/>
    <n v="487.75"/>
    <n v="1814.43"/>
    <n v="1034.92"/>
    <n v="1533"/>
    <n v="31.94"/>
    <n v="258.73"/>
    <n v="12480.38"/>
    <m/>
    <m/>
    <m/>
    <m/>
    <m/>
    <m/>
    <m/>
    <m/>
    <m/>
    <m/>
    <n v="259.47000000000003"/>
    <n v="4057"/>
    <n v="84.52"/>
    <n v="64.87"/>
  </r>
  <r>
    <x v="47"/>
    <x v="47"/>
    <x v="14"/>
    <x v="5"/>
    <x v="3"/>
    <x v="2967"/>
    <n v="23472"/>
    <n v="27.17"/>
    <n v="2136.2399999999998"/>
    <n v="143042.37"/>
    <n v="30255.09"/>
    <n v="38183"/>
    <n v="44.19"/>
    <n v="420.21"/>
    <n v="364855.23"/>
    <m/>
    <m/>
    <m/>
    <m/>
    <m/>
    <m/>
    <m/>
    <m/>
    <m/>
    <m/>
    <n v="7.73"/>
    <n v="78495"/>
    <n v="90.85"/>
    <n v="0.11"/>
  </r>
  <r>
    <x v="25"/>
    <x v="25"/>
    <x v="0"/>
    <x v="18"/>
    <x v="16"/>
    <x v="2968"/>
    <n v="4457"/>
    <n v="92.85"/>
    <n v="8205"/>
    <n v="30522.6"/>
    <n v="3953.44"/>
    <n v="7996"/>
    <n v="166.58"/>
    <n v="988.36"/>
    <n v="47675.76"/>
    <m/>
    <m/>
    <m/>
    <m/>
    <m/>
    <n v="160"/>
    <n v="540"/>
    <n v="11.25"/>
    <n v="40"/>
    <n v="3581.44"/>
    <n v="463"/>
    <n v="2808"/>
    <n v="58.5"/>
    <n v="115.75"/>
  </r>
  <r>
    <x v="17"/>
    <x v="17"/>
    <x v="4"/>
    <x v="4"/>
    <x v="114"/>
    <x v="2969"/>
    <n v="14939"/>
    <n v="3.11"/>
    <n v="328.06"/>
    <n v="122038.32"/>
    <n v="10855.48"/>
    <n v="36644"/>
    <n v="7.63"/>
    <m/>
    <m/>
    <m/>
    <m/>
    <m/>
    <m/>
    <m/>
    <m/>
    <m/>
    <m/>
    <m/>
    <m/>
    <n v="2162870"/>
    <n v="356305"/>
    <n v="74.23"/>
    <n v="5407.18"/>
  </r>
  <r>
    <x v="198"/>
    <x v="198"/>
    <x v="6"/>
    <x v="2"/>
    <x v="33"/>
    <x v="2970"/>
    <n v="6235"/>
    <n v="5.2"/>
    <n v="648"/>
    <n v="60264"/>
    <n v="0"/>
    <m/>
    <m/>
    <m/>
    <m/>
    <m/>
    <m/>
    <m/>
    <m/>
    <m/>
    <m/>
    <m/>
    <m/>
    <m/>
    <m/>
    <n v="6821.2"/>
    <n v="4725"/>
    <n v="3.94"/>
    <n v="68.209999999999994"/>
  </r>
  <r>
    <x v="2"/>
    <x v="2"/>
    <x v="6"/>
    <x v="1"/>
    <x v="41"/>
    <x v="2971"/>
    <n v="585"/>
    <n v="16.25"/>
    <n v="1202"/>
    <n v="3353.58"/>
    <n v="0"/>
    <m/>
    <m/>
    <m/>
    <m/>
    <m/>
    <m/>
    <m/>
    <m/>
    <m/>
    <m/>
    <m/>
    <m/>
    <m/>
    <m/>
    <n v="237.31"/>
    <n v="749"/>
    <n v="20.81"/>
    <n v="79.099999999999994"/>
  </r>
  <r>
    <x v="161"/>
    <x v="161"/>
    <x v="10"/>
    <x v="22"/>
    <x v="56"/>
    <x v="2972"/>
    <n v="46015"/>
    <n v="31.95"/>
    <n v="3461"/>
    <n v="386247.6"/>
    <n v="76087.289999999994"/>
    <n v="111818"/>
    <n v="77.650000000000006"/>
    <n v="634.05999999999995"/>
    <n v="917559.5"/>
    <m/>
    <m/>
    <m/>
    <m/>
    <m/>
    <m/>
    <m/>
    <m/>
    <m/>
    <m/>
    <n v="1962"/>
    <n v="15749"/>
    <n v="10.94"/>
    <n v="16.350000000000001"/>
  </r>
  <r>
    <x v="25"/>
    <x v="25"/>
    <x v="2"/>
    <x v="4"/>
    <x v="26"/>
    <x v="2973"/>
    <n v="2679"/>
    <n v="3.28"/>
    <n v="254.97"/>
    <n v="16124.34"/>
    <n v="0"/>
    <m/>
    <m/>
    <m/>
    <m/>
    <m/>
    <m/>
    <m/>
    <m/>
    <m/>
    <n v="1622"/>
    <n v="2937"/>
    <n v="3.6"/>
    <n v="23"/>
    <n v="36306.85"/>
    <n v="12992"/>
    <n v="37504"/>
    <n v="45.96"/>
    <n v="191.06"/>
  </r>
  <r>
    <x v="53"/>
    <x v="53"/>
    <x v="2"/>
    <x v="13"/>
    <x v="1"/>
    <x v="4"/>
    <m/>
    <m/>
    <m/>
    <m/>
    <n v="0"/>
    <m/>
    <m/>
    <m/>
    <m/>
    <m/>
    <m/>
    <m/>
    <m/>
    <m/>
    <m/>
    <m/>
    <m/>
    <m/>
    <m/>
    <n v="0"/>
    <m/>
    <m/>
    <n v="0"/>
  </r>
  <r>
    <x v="109"/>
    <x v="109"/>
    <x v="15"/>
    <x v="6"/>
    <x v="6"/>
    <x v="0"/>
    <n v="0"/>
    <n v="0"/>
    <n v="0"/>
    <n v="0"/>
    <n v="0"/>
    <n v="0"/>
    <n v="0"/>
    <m/>
    <m/>
    <n v="0"/>
    <n v="0"/>
    <n v="0"/>
    <n v="0"/>
    <n v="0"/>
    <n v="0"/>
    <n v="0"/>
    <n v="0"/>
    <n v="0"/>
    <n v="0"/>
    <n v="0"/>
    <n v="0"/>
    <n v="0"/>
    <n v="0"/>
  </r>
  <r>
    <x v="122"/>
    <x v="122"/>
    <x v="14"/>
    <x v="6"/>
    <x v="76"/>
    <x v="2974"/>
    <n v="14230"/>
    <n v="26.35"/>
    <n v="1653.04"/>
    <n v="69179.91"/>
    <n v="22270.61"/>
    <n v="30079"/>
    <n v="55.7"/>
    <n v="494.9"/>
    <n v="268567.98"/>
    <m/>
    <m/>
    <m/>
    <m/>
    <m/>
    <m/>
    <m/>
    <m/>
    <m/>
    <m/>
    <n v="3288.48"/>
    <n v="62402"/>
    <n v="115.56"/>
    <n v="73.08"/>
  </r>
  <r>
    <x v="21"/>
    <x v="21"/>
    <x v="11"/>
    <x v="0"/>
    <x v="77"/>
    <x v="2975"/>
    <n v="139223"/>
    <n v="103.59"/>
    <n v="92488.93"/>
    <n v="9633646.8000000007"/>
    <n v="0"/>
    <m/>
    <m/>
    <m/>
    <m/>
    <m/>
    <m/>
    <m/>
    <m/>
    <m/>
    <m/>
    <m/>
    <m/>
    <m/>
    <m/>
    <n v="0"/>
    <n v="32125"/>
    <n v="23.9"/>
    <n v="0"/>
  </r>
  <r>
    <x v="23"/>
    <x v="23"/>
    <x v="9"/>
    <x v="2"/>
    <x v="21"/>
    <x v="2976"/>
    <n v="16701"/>
    <n v="57.99"/>
    <n v="4630"/>
    <n v="103341.6"/>
    <n v="13116.39"/>
    <n v="18348"/>
    <n v="63.71"/>
    <n v="546.52"/>
    <n v="158174.5"/>
    <m/>
    <m/>
    <m/>
    <m/>
    <m/>
    <m/>
    <m/>
    <m/>
    <m/>
    <m/>
    <n v="1460"/>
    <n v="11431"/>
    <n v="39.69"/>
    <n v="60.83"/>
  </r>
  <r>
    <x v="3"/>
    <x v="3"/>
    <x v="3"/>
    <x v="2"/>
    <x v="9"/>
    <x v="2977"/>
    <n v="24059"/>
    <n v="50.12"/>
    <n v="3956.05"/>
    <n v="147165.06"/>
    <n v="27800.19"/>
    <n v="35435"/>
    <n v="73.819999999999993"/>
    <n v="695"/>
    <n v="335250.88"/>
    <m/>
    <m/>
    <m/>
    <m/>
    <m/>
    <m/>
    <m/>
    <m/>
    <m/>
    <m/>
    <n v="208495"/>
    <n v="8085"/>
    <n v="16.84"/>
    <n v="5212.38"/>
  </r>
  <r>
    <x v="185"/>
    <x v="185"/>
    <x v="12"/>
    <x v="7"/>
    <x v="9"/>
    <x v="2978"/>
    <n v="3424"/>
    <n v="7.13"/>
    <n v="457.55"/>
    <n v="17020.86"/>
    <n v="20420.95"/>
    <n v="34482"/>
    <n v="71.84"/>
    <n v="510.52"/>
    <n v="246262.37"/>
    <m/>
    <m/>
    <m/>
    <m/>
    <m/>
    <m/>
    <m/>
    <m/>
    <m/>
    <m/>
    <n v="132640"/>
    <n v="10778"/>
    <n v="22.45"/>
    <n v="3316"/>
  </r>
  <r>
    <x v="111"/>
    <x v="111"/>
    <x v="8"/>
    <x v="2"/>
    <x v="57"/>
    <x v="2225"/>
    <n v="56741"/>
    <n v="112.58"/>
    <n v="9014.2900000000009"/>
    <n v="352098"/>
    <n v="0"/>
    <m/>
    <m/>
    <m/>
    <m/>
    <m/>
    <m/>
    <m/>
    <m/>
    <m/>
    <m/>
    <m/>
    <m/>
    <m/>
    <m/>
    <n v="979.54"/>
    <n v="13962"/>
    <n v="27.7"/>
    <n v="23.32"/>
  </r>
  <r>
    <x v="35"/>
    <x v="35"/>
    <x v="12"/>
    <x v="2"/>
    <x v="64"/>
    <x v="2979"/>
    <n v="23320"/>
    <n v="25.91"/>
    <n v="2180.27"/>
    <n v="152073.60000000001"/>
    <n v="27644.03"/>
    <n v="49045"/>
    <n v="54.49"/>
    <n v="368.59"/>
    <n v="333367.71000000002"/>
    <m/>
    <m/>
    <m/>
    <m/>
    <m/>
    <m/>
    <m/>
    <m/>
    <m/>
    <m/>
    <n v="0"/>
    <m/>
    <m/>
    <n v="0"/>
  </r>
  <r>
    <x v="70"/>
    <x v="70"/>
    <x v="5"/>
    <x v="2"/>
    <x v="2"/>
    <x v="2980"/>
    <n v="54738"/>
    <n v="71.27"/>
    <n v="6965"/>
    <n v="414556.8"/>
    <n v="5122.21"/>
    <n v="5329"/>
    <n v="6.94"/>
    <n v="80.03"/>
    <n v="61770.28"/>
    <m/>
    <m/>
    <m/>
    <m/>
    <m/>
    <m/>
    <m/>
    <m/>
    <m/>
    <m/>
    <n v="1052.07"/>
    <n v="20297"/>
    <n v="26.43"/>
    <n v="16.440000000000001"/>
  </r>
  <r>
    <x v="113"/>
    <x v="113"/>
    <x v="9"/>
    <x v="2"/>
    <x v="3"/>
    <x v="2981"/>
    <n v="82860"/>
    <n v="95.9"/>
    <n v="8294.1299999999992"/>
    <n v="555374.61"/>
    <n v="0"/>
    <m/>
    <m/>
    <m/>
    <m/>
    <m/>
    <m/>
    <m/>
    <m/>
    <m/>
    <m/>
    <m/>
    <m/>
    <m/>
    <m/>
    <n v="71563.399999999994"/>
    <n v="19739"/>
    <n v="22.85"/>
    <n v="993.94"/>
  </r>
  <r>
    <x v="75"/>
    <x v="75"/>
    <x v="2"/>
    <x v="4"/>
    <x v="79"/>
    <x v="2982"/>
    <n v="2905"/>
    <n v="3.51"/>
    <n v="158.83000000000001"/>
    <n v="10191.870000000001"/>
    <n v="0"/>
    <m/>
    <m/>
    <m/>
    <m/>
    <m/>
    <m/>
    <m/>
    <m/>
    <m/>
    <m/>
    <m/>
    <m/>
    <m/>
    <m/>
    <n v="449476"/>
    <n v="10806"/>
    <n v="13.05"/>
    <n v="6514.14"/>
  </r>
  <r>
    <x v="44"/>
    <x v="44"/>
    <x v="4"/>
    <x v="2"/>
    <x v="116"/>
    <x v="2983"/>
    <n v="44427"/>
    <n v="27.22"/>
    <n v="2764.27"/>
    <n v="349625.13"/>
    <n v="31039.77"/>
    <n v="40649"/>
    <n v="24.91"/>
    <n v="228.23"/>
    <n v="374317.86"/>
    <m/>
    <m/>
    <m/>
    <m/>
    <m/>
    <m/>
    <m/>
    <m/>
    <m/>
    <m/>
    <n v="5529"/>
    <n v="71469"/>
    <n v="43.79"/>
    <n v="40.65"/>
  </r>
  <r>
    <x v="171"/>
    <x v="171"/>
    <x v="9"/>
    <x v="2"/>
    <x v="9"/>
    <x v="0"/>
    <n v="0"/>
    <n v="0"/>
    <n v="0"/>
    <n v="0"/>
    <n v="0"/>
    <m/>
    <m/>
    <m/>
    <m/>
    <m/>
    <m/>
    <m/>
    <m/>
    <m/>
    <m/>
    <m/>
    <m/>
    <m/>
    <m/>
    <n v="0"/>
    <m/>
    <m/>
    <n v="0"/>
  </r>
  <r>
    <x v="104"/>
    <x v="104"/>
    <x v="12"/>
    <x v="2"/>
    <x v="54"/>
    <x v="2984"/>
    <n v="25417"/>
    <n v="73.040000000000006"/>
    <n v="4380.97"/>
    <n v="118154.64"/>
    <n v="9.6999999999999993"/>
    <n v="342"/>
    <n v="0.98"/>
    <n v="0.33"/>
    <n v="116.97"/>
    <m/>
    <m/>
    <m/>
    <m/>
    <m/>
    <n v="6651"/>
    <n v="11632"/>
    <n v="33.43"/>
    <n v="229"/>
    <n v="148875.98000000001"/>
    <n v="139.76"/>
    <n v="6500"/>
    <n v="18.68"/>
    <n v="4.82"/>
  </r>
  <r>
    <x v="131"/>
    <x v="131"/>
    <x v="2"/>
    <x v="6"/>
    <x v="51"/>
    <x v="4"/>
    <m/>
    <m/>
    <m/>
    <m/>
    <n v="0"/>
    <m/>
    <m/>
    <m/>
    <m/>
    <m/>
    <m/>
    <m/>
    <m/>
    <m/>
    <m/>
    <m/>
    <m/>
    <m/>
    <m/>
    <n v="85"/>
    <n v="923"/>
    <n v="76.92"/>
    <n v="85"/>
  </r>
  <r>
    <x v="12"/>
    <x v="12"/>
    <x v="10"/>
    <x v="18"/>
    <x v="19"/>
    <x v="4"/>
    <m/>
    <m/>
    <m/>
    <m/>
    <n v="0"/>
    <m/>
    <m/>
    <m/>
    <m/>
    <m/>
    <m/>
    <m/>
    <m/>
    <m/>
    <m/>
    <m/>
    <m/>
    <m/>
    <m/>
    <n v="75"/>
    <n v="791"/>
    <n v="4.3899999999999997"/>
    <n v="5"/>
  </r>
  <r>
    <x v="25"/>
    <x v="25"/>
    <x v="6"/>
    <x v="21"/>
    <x v="54"/>
    <x v="2985"/>
    <n v="16476"/>
    <n v="47.34"/>
    <n v="4074.86"/>
    <n v="109899.03"/>
    <n v="7299.71"/>
    <n v="12511"/>
    <n v="35.950000000000003"/>
    <n v="251.71"/>
    <n v="88029.38"/>
    <m/>
    <m/>
    <m/>
    <m/>
    <m/>
    <m/>
    <m/>
    <m/>
    <m/>
    <m/>
    <n v="870"/>
    <n v="5328"/>
    <n v="15.31"/>
    <n v="30"/>
  </r>
  <r>
    <x v="163"/>
    <x v="163"/>
    <x v="4"/>
    <x v="1"/>
    <x v="6"/>
    <x v="2986"/>
    <n v="2357"/>
    <n v="24.55"/>
    <n v="1004.38"/>
    <n v="7472.55"/>
    <n v="0"/>
    <m/>
    <m/>
    <m/>
    <m/>
    <m/>
    <m/>
    <m/>
    <m/>
    <m/>
    <m/>
    <m/>
    <m/>
    <m/>
    <m/>
    <n v="22100"/>
    <n v="2233"/>
    <n v="23.26"/>
    <n v="2762.5"/>
  </r>
  <r>
    <x v="128"/>
    <x v="128"/>
    <x v="11"/>
    <x v="1"/>
    <x v="4"/>
    <x v="2987"/>
    <n v="1293"/>
    <n v="15.39"/>
    <n v="1019.43"/>
    <n v="6636.48"/>
    <n v="0"/>
    <m/>
    <m/>
    <m/>
    <m/>
    <m/>
    <m/>
    <m/>
    <m/>
    <m/>
    <m/>
    <m/>
    <m/>
    <m/>
    <m/>
    <n v="16024.06"/>
    <n v="3736"/>
    <n v="44.48"/>
    <n v="2289.15"/>
  </r>
  <r>
    <x v="136"/>
    <x v="136"/>
    <x v="3"/>
    <x v="2"/>
    <x v="17"/>
    <x v="2988"/>
    <n v="20653"/>
    <n v="34.42"/>
    <n v="2302.3000000000002"/>
    <n v="107056.95"/>
    <n v="5176.53"/>
    <n v="45705"/>
    <n v="76.180000000000007"/>
    <n v="103.53"/>
    <n v="62425.3"/>
    <m/>
    <m/>
    <m/>
    <m/>
    <m/>
    <m/>
    <m/>
    <m/>
    <m/>
    <m/>
    <n v="201367"/>
    <n v="15737"/>
    <n v="26.23"/>
    <n v="4027.34"/>
  </r>
  <r>
    <x v="116"/>
    <x v="116"/>
    <x v="3"/>
    <x v="4"/>
    <x v="31"/>
    <x v="4"/>
    <m/>
    <m/>
    <m/>
    <m/>
    <n v="0"/>
    <m/>
    <m/>
    <m/>
    <m/>
    <m/>
    <m/>
    <m/>
    <m/>
    <m/>
    <m/>
    <m/>
    <m/>
    <m/>
    <m/>
    <n v="289.42"/>
    <n v="10833"/>
    <n v="45.14"/>
    <n v="14.47"/>
  </r>
  <r>
    <x v="40"/>
    <x v="40"/>
    <x v="9"/>
    <x v="0"/>
    <x v="58"/>
    <x v="2989"/>
    <n v="131928"/>
    <n v="105.71"/>
    <n v="7641.38"/>
    <n v="739073.79"/>
    <n v="0"/>
    <m/>
    <m/>
    <m/>
    <m/>
    <m/>
    <m/>
    <m/>
    <m/>
    <m/>
    <m/>
    <m/>
    <m/>
    <m/>
    <m/>
    <n v="994894"/>
    <n v="66746"/>
    <n v="53.48"/>
    <n v="9566.2900000000009"/>
  </r>
  <r>
    <x v="100"/>
    <x v="100"/>
    <x v="11"/>
    <x v="1"/>
    <x v="11"/>
    <x v="2990"/>
    <n v="91"/>
    <n v="0.76"/>
    <n v="77.2"/>
    <n v="717.96"/>
    <n v="0"/>
    <m/>
    <m/>
    <m/>
    <m/>
    <m/>
    <m/>
    <m/>
    <m/>
    <m/>
    <m/>
    <m/>
    <m/>
    <m/>
    <m/>
    <n v="78126"/>
    <n v="4679"/>
    <n v="38.99"/>
    <n v="7812.6"/>
  </r>
  <r>
    <x v="122"/>
    <x v="122"/>
    <x v="5"/>
    <x v="2"/>
    <x v="15"/>
    <x v="2991"/>
    <n v="18820"/>
    <n v="43.56"/>
    <n v="2497.36"/>
    <n v="83611.649999999994"/>
    <n v="23048.5"/>
    <n v="20413"/>
    <n v="47.25"/>
    <n v="640.24"/>
    <n v="277948.74"/>
    <m/>
    <m/>
    <m/>
    <m/>
    <m/>
    <m/>
    <m/>
    <m/>
    <m/>
    <m/>
    <n v="647.37"/>
    <n v="12150"/>
    <n v="28.13"/>
    <n v="17.98"/>
  </r>
  <r>
    <x v="91"/>
    <x v="91"/>
    <x v="15"/>
    <x v="12"/>
    <x v="66"/>
    <x v="4"/>
    <m/>
    <m/>
    <m/>
    <m/>
    <n v="0"/>
    <m/>
    <m/>
    <m/>
    <m/>
    <m/>
    <m/>
    <m/>
    <m/>
    <m/>
    <m/>
    <m/>
    <m/>
    <m/>
    <m/>
    <n v="0"/>
    <m/>
    <m/>
    <n v="0"/>
  </r>
  <r>
    <x v="12"/>
    <x v="12"/>
    <x v="1"/>
    <x v="27"/>
    <x v="21"/>
    <x v="2992"/>
    <n v="22719"/>
    <n v="78.89"/>
    <n v="7885.29"/>
    <n v="175999.71"/>
    <n v="6584.87"/>
    <n v="8399"/>
    <n v="29.16"/>
    <n v="274.37"/>
    <n v="79408.91"/>
    <m/>
    <m/>
    <m/>
    <m/>
    <m/>
    <m/>
    <m/>
    <m/>
    <m/>
    <m/>
    <n v="765"/>
    <n v="8179"/>
    <n v="28.4"/>
    <n v="31.88"/>
  </r>
  <r>
    <x v="191"/>
    <x v="191"/>
    <x v="8"/>
    <x v="4"/>
    <x v="100"/>
    <x v="2993"/>
    <n v="179"/>
    <n v="0.53"/>
    <n v="17.25"/>
    <n v="449.19"/>
    <n v="18009.7"/>
    <n v="28002"/>
    <n v="83.34"/>
    <n v="643.20000000000005"/>
    <n v="217184.37"/>
    <m/>
    <m/>
    <m/>
    <m/>
    <m/>
    <m/>
    <m/>
    <m/>
    <m/>
    <m/>
    <n v="1645"/>
    <n v="15503"/>
    <n v="46.14"/>
    <n v="58.75"/>
  </r>
  <r>
    <x v="49"/>
    <x v="49"/>
    <x v="10"/>
    <x v="2"/>
    <x v="54"/>
    <x v="2994"/>
    <n v="8614"/>
    <n v="24.75"/>
    <n v="2252.52"/>
    <n v="60750.39"/>
    <n v="14987.39"/>
    <n v="23622"/>
    <n v="67.88"/>
    <n v="516.80999999999995"/>
    <n v="180737.44"/>
    <m/>
    <m/>
    <m/>
    <m/>
    <m/>
    <m/>
    <m/>
    <m/>
    <m/>
    <m/>
    <n v="91589"/>
    <n v="5271"/>
    <n v="15.15"/>
    <n v="3158.24"/>
  </r>
  <r>
    <x v="81"/>
    <x v="81"/>
    <x v="3"/>
    <x v="1"/>
    <x v="16"/>
    <x v="4"/>
    <m/>
    <m/>
    <m/>
    <m/>
    <n v="0"/>
    <m/>
    <m/>
    <m/>
    <m/>
    <m/>
    <m/>
    <m/>
    <m/>
    <m/>
    <m/>
    <m/>
    <m/>
    <m/>
    <m/>
    <n v="65"/>
    <n v="2791"/>
    <n v="58.15"/>
    <n v="16.25"/>
  </r>
  <r>
    <x v="141"/>
    <x v="141"/>
    <x v="15"/>
    <x v="7"/>
    <x v="82"/>
    <x v="2995"/>
    <n v="42966"/>
    <n v="96.77"/>
    <n v="7733.78"/>
    <n v="266119.5"/>
    <n v="0"/>
    <m/>
    <m/>
    <m/>
    <m/>
    <m/>
    <m/>
    <m/>
    <m/>
    <m/>
    <m/>
    <m/>
    <m/>
    <m/>
    <m/>
    <n v="54735"/>
    <n v="7352"/>
    <n v="16.559999999999999"/>
    <n v="1479.32"/>
  </r>
  <r>
    <x v="161"/>
    <x v="161"/>
    <x v="10"/>
    <x v="17"/>
    <x v="2"/>
    <x v="2996"/>
    <n v="1195"/>
    <n v="1.56"/>
    <n v="88.94"/>
    <n v="5293.56"/>
    <n v="80.5"/>
    <n v="140"/>
    <n v="0.18"/>
    <n v="1.26"/>
    <n v="970.83"/>
    <m/>
    <m/>
    <m/>
    <m/>
    <m/>
    <m/>
    <m/>
    <m/>
    <m/>
    <m/>
    <n v="0"/>
    <m/>
    <m/>
    <n v="0"/>
  </r>
  <r>
    <x v="137"/>
    <x v="137"/>
    <x v="14"/>
    <x v="2"/>
    <x v="2"/>
    <x v="2997"/>
    <n v="94817"/>
    <n v="123.46"/>
    <n v="9871.4699999999993"/>
    <n v="587549.81999999995"/>
    <n v="0"/>
    <m/>
    <m/>
    <m/>
    <m/>
    <m/>
    <m/>
    <m/>
    <m/>
    <m/>
    <m/>
    <m/>
    <m/>
    <m/>
    <m/>
    <n v="1482.65"/>
    <n v="11489"/>
    <n v="14.96"/>
    <n v="23.17"/>
  </r>
  <r>
    <x v="140"/>
    <x v="140"/>
    <x v="9"/>
    <x v="4"/>
    <x v="38"/>
    <x v="2998"/>
    <n v="50086"/>
    <n v="74.53"/>
    <n v="5938.43"/>
    <n v="309273.36"/>
    <n v="66750.73"/>
    <n v="56255"/>
    <n v="83.71"/>
    <n v="1191.98"/>
    <n v="804967.05"/>
    <m/>
    <m/>
    <m/>
    <m/>
    <m/>
    <m/>
    <m/>
    <m/>
    <m/>
    <m/>
    <n v="606610"/>
    <n v="34458"/>
    <n v="51.28"/>
    <n v="10832.32"/>
  </r>
  <r>
    <x v="77"/>
    <x v="77"/>
    <x v="9"/>
    <x v="7"/>
    <x v="9"/>
    <x v="2999"/>
    <n v="15850"/>
    <n v="33.020000000000003"/>
    <n v="2425.5"/>
    <n v="90228.6"/>
    <n v="25971"/>
    <n v="38770"/>
    <n v="80.77"/>
    <n v="649.28"/>
    <n v="313192.08"/>
    <m/>
    <m/>
    <m/>
    <m/>
    <m/>
    <m/>
    <m/>
    <m/>
    <m/>
    <m/>
    <n v="1.19"/>
    <n v="5855"/>
    <n v="12.2"/>
    <n v="0.03"/>
  </r>
  <r>
    <x v="37"/>
    <x v="37"/>
    <x v="10"/>
    <x v="1"/>
    <x v="28"/>
    <x v="4"/>
    <m/>
    <m/>
    <m/>
    <m/>
    <n v="0"/>
    <m/>
    <m/>
    <m/>
    <m/>
    <m/>
    <m/>
    <m/>
    <m/>
    <m/>
    <m/>
    <m/>
    <m/>
    <m/>
    <m/>
    <n v="49241.66"/>
    <n v="2573"/>
    <n v="17.87"/>
    <n v="4103.47"/>
  </r>
  <r>
    <x v="11"/>
    <x v="11"/>
    <x v="15"/>
    <x v="1"/>
    <x v="11"/>
    <x v="3000"/>
    <n v="764"/>
    <n v="6.37"/>
    <n v="103.6"/>
    <n v="963.48"/>
    <n v="0"/>
    <m/>
    <m/>
    <m/>
    <m/>
    <m/>
    <m/>
    <m/>
    <m/>
    <m/>
    <m/>
    <m/>
    <m/>
    <m/>
    <m/>
    <n v="46000"/>
    <n v="4211"/>
    <n v="35.090000000000003"/>
    <n v="4600"/>
  </r>
  <r>
    <x v="205"/>
    <x v="205"/>
    <x v="0"/>
    <x v="2"/>
    <x v="9"/>
    <x v="3001"/>
    <n v="41569"/>
    <n v="86.6"/>
    <n v="8526"/>
    <n v="317167.2"/>
    <n v="0"/>
    <m/>
    <m/>
    <m/>
    <m/>
    <m/>
    <m/>
    <m/>
    <m/>
    <m/>
    <m/>
    <m/>
    <m/>
    <m/>
    <m/>
    <n v="0"/>
    <m/>
    <m/>
    <n v="0"/>
  </r>
  <r>
    <x v="51"/>
    <x v="51"/>
    <x v="2"/>
    <x v="7"/>
    <x v="34"/>
    <x v="3002"/>
    <n v="26105"/>
    <n v="62.15"/>
    <n v="4449.1400000000003"/>
    <n v="144819.6"/>
    <n v="3777.89"/>
    <n v="16151"/>
    <n v="38.450000000000003"/>
    <n v="107.94"/>
    <n v="45558.66"/>
    <m/>
    <m/>
    <m/>
    <m/>
    <m/>
    <n v="11349"/>
    <n v="23545"/>
    <n v="56.06"/>
    <n v="324"/>
    <n v="254036.02"/>
    <n v="105708.15"/>
    <n v="1771"/>
    <n v="4.22"/>
    <n v="3020.23"/>
  </r>
  <r>
    <x v="0"/>
    <x v="0"/>
    <x v="4"/>
    <x v="17"/>
    <x v="33"/>
    <x v="3003"/>
    <n v="792"/>
    <n v="0.66"/>
    <n v="22.19"/>
    <n v="2063.67"/>
    <n v="0"/>
    <m/>
    <m/>
    <m/>
    <m/>
    <m/>
    <m/>
    <m/>
    <m/>
    <m/>
    <m/>
    <m/>
    <m/>
    <m/>
    <m/>
    <n v="0"/>
    <m/>
    <m/>
    <n v="0"/>
  </r>
  <r>
    <x v="156"/>
    <x v="156"/>
    <x v="6"/>
    <x v="4"/>
    <x v="68"/>
    <x v="3004"/>
    <n v="6106"/>
    <n v="31.8"/>
    <n v="2130.31"/>
    <n v="31699.05"/>
    <n v="0"/>
    <m/>
    <m/>
    <m/>
    <m/>
    <m/>
    <m/>
    <m/>
    <m/>
    <m/>
    <n v="1418"/>
    <n v="3974"/>
    <n v="20.7"/>
    <n v="88"/>
    <n v="31740.51"/>
    <n v="405.05"/>
    <n v="2104"/>
    <n v="10.96"/>
    <n v="25.32"/>
  </r>
  <r>
    <x v="21"/>
    <x v="21"/>
    <x v="5"/>
    <x v="1"/>
    <x v="1"/>
    <x v="3005"/>
    <n v="301"/>
    <n v="4.18"/>
    <n v="50"/>
    <n v="279"/>
    <n v="0"/>
    <m/>
    <m/>
    <m/>
    <m/>
    <m/>
    <m/>
    <m/>
    <m/>
    <m/>
    <m/>
    <m/>
    <m/>
    <m/>
    <m/>
    <n v="231.27"/>
    <n v="2387"/>
    <n v="33.15"/>
    <n v="38.54"/>
  </r>
  <r>
    <x v="138"/>
    <x v="138"/>
    <x v="8"/>
    <x v="6"/>
    <x v="28"/>
    <x v="4"/>
    <m/>
    <m/>
    <m/>
    <m/>
    <n v="0"/>
    <m/>
    <m/>
    <m/>
    <m/>
    <m/>
    <m/>
    <m/>
    <m/>
    <m/>
    <m/>
    <m/>
    <m/>
    <m/>
    <m/>
    <n v="0"/>
    <m/>
    <m/>
    <n v="0"/>
  </r>
  <r>
    <x v="93"/>
    <x v="93"/>
    <x v="5"/>
    <x v="4"/>
    <x v="22"/>
    <x v="252"/>
    <n v="212"/>
    <n v="0.71"/>
    <n v="17.399999999999999"/>
    <n v="404.55"/>
    <n v="0"/>
    <m/>
    <m/>
    <m/>
    <m/>
    <m/>
    <m/>
    <m/>
    <m/>
    <m/>
    <n v="200"/>
    <n v="320"/>
    <n v="1.07"/>
    <n v="8"/>
    <n v="4476.8"/>
    <n v="1497.23"/>
    <n v="9486"/>
    <n v="31.62"/>
    <n v="59.89"/>
  </r>
  <r>
    <x v="124"/>
    <x v="124"/>
    <x v="2"/>
    <x v="6"/>
    <x v="28"/>
    <x v="3006"/>
    <n v="21"/>
    <n v="0.15"/>
    <n v="7.75"/>
    <n v="86.49"/>
    <n v="0"/>
    <m/>
    <m/>
    <m/>
    <m/>
    <n v="470"/>
    <n v="673"/>
    <n v="4.67"/>
    <n v="39"/>
    <n v="5954.43"/>
    <m/>
    <m/>
    <m/>
    <m/>
    <m/>
    <n v="121200"/>
    <n v="8330"/>
    <n v="57.85"/>
    <n v="10100"/>
  </r>
  <r>
    <x v="41"/>
    <x v="41"/>
    <x v="8"/>
    <x v="1"/>
    <x v="16"/>
    <x v="3007"/>
    <n v="55"/>
    <n v="1.1499999999999999"/>
    <n v="11.25"/>
    <n v="41.85"/>
    <n v="0"/>
    <m/>
    <m/>
    <m/>
    <m/>
    <m/>
    <m/>
    <m/>
    <m/>
    <m/>
    <m/>
    <m/>
    <m/>
    <m/>
    <m/>
    <n v="0.52"/>
    <n v="4304"/>
    <n v="89.67"/>
    <n v="0.13"/>
  </r>
  <r>
    <x v="138"/>
    <x v="138"/>
    <x v="14"/>
    <x v="1"/>
    <x v="31"/>
    <x v="3008"/>
    <n v="2140"/>
    <n v="8.92"/>
    <n v="453.1"/>
    <n v="8427.66"/>
    <n v="0"/>
    <m/>
    <m/>
    <m/>
    <m/>
    <m/>
    <m/>
    <m/>
    <m/>
    <m/>
    <m/>
    <m/>
    <m/>
    <m/>
    <m/>
    <n v="901750"/>
    <n v="56643"/>
    <n v="236.01"/>
    <n v="45087.5"/>
  </r>
  <r>
    <x v="146"/>
    <x v="146"/>
    <x v="9"/>
    <x v="1"/>
    <x v="12"/>
    <x v="3009"/>
    <n v="1219"/>
    <n v="7.26"/>
    <n v="375.71"/>
    <n v="4891.8"/>
    <n v="0"/>
    <m/>
    <m/>
    <m/>
    <m/>
    <m/>
    <m/>
    <m/>
    <m/>
    <m/>
    <m/>
    <m/>
    <m/>
    <m/>
    <m/>
    <n v="536.76"/>
    <n v="3543"/>
    <n v="21.09"/>
    <n v="38.340000000000003"/>
  </r>
  <r>
    <x v="66"/>
    <x v="66"/>
    <x v="13"/>
    <x v="1"/>
    <x v="60"/>
    <x v="3010"/>
    <n v="136567"/>
    <n v="132.33000000000001"/>
    <n v="8599.17"/>
    <n v="687761.97"/>
    <n v="57800.19"/>
    <n v="63209"/>
    <n v="61.25"/>
    <n v="672.1"/>
    <n v="697029.88"/>
    <m/>
    <m/>
    <m/>
    <m/>
    <m/>
    <m/>
    <m/>
    <m/>
    <m/>
    <m/>
    <n v="9160"/>
    <n v="132791"/>
    <n v="128.66999999999999"/>
    <n v="106.51"/>
  </r>
  <r>
    <x v="46"/>
    <x v="46"/>
    <x v="15"/>
    <x v="5"/>
    <x v="59"/>
    <x v="3011"/>
    <n v="146511"/>
    <n v="105.25"/>
    <n v="10405.48"/>
    <n v="1122543.48"/>
    <n v="19.399999999999999"/>
    <n v="1444"/>
    <n v="1.04"/>
    <m/>
    <m/>
    <m/>
    <m/>
    <m/>
    <m/>
    <m/>
    <m/>
    <m/>
    <m/>
    <m/>
    <m/>
    <n v="690"/>
    <n v="29884"/>
    <n v="21.47"/>
    <n v="5.95"/>
  </r>
  <r>
    <x v="47"/>
    <x v="47"/>
    <x v="8"/>
    <x v="0"/>
    <x v="55"/>
    <x v="3012"/>
    <n v="47639"/>
    <n v="41.35"/>
    <n v="2492.54"/>
    <n v="222534.12"/>
    <n v="25001.94"/>
    <n v="39292"/>
    <n v="34.11"/>
    <m/>
    <m/>
    <m/>
    <m/>
    <m/>
    <m/>
    <m/>
    <m/>
    <m/>
    <m/>
    <m/>
    <m/>
    <n v="0"/>
    <n v="16126"/>
    <n v="14"/>
    <n v="0"/>
  </r>
  <r>
    <x v="44"/>
    <x v="44"/>
    <x v="5"/>
    <x v="6"/>
    <x v="16"/>
    <x v="4"/>
    <m/>
    <m/>
    <m/>
    <m/>
    <n v="0"/>
    <m/>
    <m/>
    <m/>
    <m/>
    <m/>
    <m/>
    <m/>
    <m/>
    <m/>
    <m/>
    <m/>
    <m/>
    <m/>
    <m/>
    <n v="0"/>
    <m/>
    <m/>
    <n v="0"/>
  </r>
  <r>
    <x v="194"/>
    <x v="194"/>
    <x v="0"/>
    <x v="2"/>
    <x v="9"/>
    <x v="3013"/>
    <n v="44399"/>
    <n v="92.5"/>
    <n v="8980"/>
    <n v="334056"/>
    <n v="0"/>
    <m/>
    <m/>
    <m/>
    <m/>
    <m/>
    <m/>
    <m/>
    <m/>
    <m/>
    <m/>
    <m/>
    <m/>
    <m/>
    <m/>
    <n v="95277"/>
    <n v="3089"/>
    <n v="6.44"/>
    <n v="2381.9299999999998"/>
  </r>
  <r>
    <x v="92"/>
    <x v="92"/>
    <x v="13"/>
    <x v="13"/>
    <x v="6"/>
    <x v="4"/>
    <m/>
    <m/>
    <m/>
    <m/>
    <n v="0"/>
    <m/>
    <m/>
    <m/>
    <m/>
    <m/>
    <m/>
    <m/>
    <m/>
    <m/>
    <m/>
    <m/>
    <m/>
    <m/>
    <m/>
    <n v="0"/>
    <m/>
    <m/>
    <n v="0"/>
  </r>
  <r>
    <x v="69"/>
    <x v="69"/>
    <x v="6"/>
    <x v="5"/>
    <x v="14"/>
    <x v="3014"/>
    <n v="59582"/>
    <n v="112.84"/>
    <n v="10660.91"/>
    <n v="436244.4"/>
    <n v="0"/>
    <m/>
    <m/>
    <m/>
    <m/>
    <m/>
    <m/>
    <m/>
    <m/>
    <m/>
    <m/>
    <m/>
    <m/>
    <m/>
    <m/>
    <n v="202600"/>
    <n v="17622"/>
    <n v="33.380000000000003"/>
    <n v="4604.55"/>
  </r>
  <r>
    <x v="22"/>
    <x v="22"/>
    <x v="15"/>
    <x v="1"/>
    <x v="6"/>
    <x v="4"/>
    <m/>
    <m/>
    <m/>
    <m/>
    <n v="0"/>
    <m/>
    <m/>
    <m/>
    <m/>
    <m/>
    <m/>
    <m/>
    <m/>
    <m/>
    <m/>
    <m/>
    <m/>
    <m/>
    <m/>
    <n v="60.96"/>
    <n v="5519"/>
    <n v="57.49"/>
    <n v="7.62"/>
  </r>
  <r>
    <x v="20"/>
    <x v="20"/>
    <x v="10"/>
    <x v="6"/>
    <x v="28"/>
    <x v="1504"/>
    <n v="49"/>
    <n v="0.34"/>
    <n v="16.420000000000002"/>
    <n v="183.21"/>
    <n v="70.81"/>
    <n v="158"/>
    <n v="1.1000000000000001"/>
    <n v="5.9"/>
    <n v="853.86"/>
    <m/>
    <m/>
    <m/>
    <m/>
    <m/>
    <m/>
    <m/>
    <m/>
    <m/>
    <m/>
    <n v="147000"/>
    <n v="11090"/>
    <n v="77.010000000000005"/>
    <n v="12250"/>
  </r>
  <r>
    <x v="116"/>
    <x v="116"/>
    <x v="14"/>
    <x v="4"/>
    <x v="31"/>
    <x v="4"/>
    <m/>
    <m/>
    <m/>
    <m/>
    <n v="0"/>
    <m/>
    <m/>
    <m/>
    <m/>
    <m/>
    <m/>
    <m/>
    <m/>
    <m/>
    <m/>
    <m/>
    <m/>
    <m/>
    <m/>
    <n v="115100"/>
    <n v="11372"/>
    <n v="47.38"/>
    <n v="5755"/>
  </r>
  <r>
    <x v="156"/>
    <x v="156"/>
    <x v="13"/>
    <x v="4"/>
    <x v="68"/>
    <x v="3015"/>
    <n v="12351"/>
    <n v="64.33"/>
    <n v="3395.75"/>
    <n v="50528.76"/>
    <n v="0"/>
    <m/>
    <m/>
    <m/>
    <m/>
    <m/>
    <m/>
    <m/>
    <m/>
    <m/>
    <n v="2669"/>
    <n v="6882"/>
    <n v="35.840000000000003"/>
    <n v="166"/>
    <n v="59742.9"/>
    <n v="417.08"/>
    <n v="4896"/>
    <n v="25.5"/>
    <n v="26.07"/>
  </r>
  <r>
    <x v="171"/>
    <x v="171"/>
    <x v="12"/>
    <x v="7"/>
    <x v="20"/>
    <x v="3016"/>
    <n v="134324"/>
    <n v="186.56"/>
    <n v="16742.02"/>
    <n v="934204.53"/>
    <n v="0"/>
    <m/>
    <m/>
    <m/>
    <m/>
    <m/>
    <m/>
    <m/>
    <m/>
    <m/>
    <m/>
    <m/>
    <m/>
    <m/>
    <m/>
    <n v="2631.78"/>
    <n v="11411"/>
    <n v="15.85"/>
    <n v="43.86"/>
  </r>
  <r>
    <x v="40"/>
    <x v="40"/>
    <x v="9"/>
    <x v="26"/>
    <x v="68"/>
    <x v="3017"/>
    <n v="9726"/>
    <n v="50.66"/>
    <n v="3557.5"/>
    <n v="52935.6"/>
    <n v="5434.17"/>
    <n v="5000"/>
    <n v="26.04"/>
    <n v="339.64"/>
    <n v="65532.26"/>
    <m/>
    <m/>
    <m/>
    <m/>
    <m/>
    <m/>
    <m/>
    <m/>
    <m/>
    <m/>
    <n v="63300"/>
    <n v="3983"/>
    <n v="20.74"/>
    <n v="3956.25"/>
  </r>
  <r>
    <x v="30"/>
    <x v="30"/>
    <x v="8"/>
    <x v="19"/>
    <x v="71"/>
    <x v="3018"/>
    <n v="7362"/>
    <n v="122.7"/>
    <n v="6698.2"/>
    <n v="31146.63"/>
    <n v="0"/>
    <m/>
    <m/>
    <m/>
    <m/>
    <m/>
    <m/>
    <m/>
    <m/>
    <m/>
    <m/>
    <m/>
    <m/>
    <m/>
    <m/>
    <n v="0"/>
    <m/>
    <m/>
    <n v="0"/>
  </r>
  <r>
    <x v="130"/>
    <x v="130"/>
    <x v="1"/>
    <x v="2"/>
    <x v="9"/>
    <x v="3019"/>
    <n v="16459"/>
    <n v="34.29"/>
    <n v="2652.35"/>
    <n v="98667.42"/>
    <n v="23915.62"/>
    <n v="27223"/>
    <n v="56.71"/>
    <n v="597.89"/>
    <n v="288405.59000000003"/>
    <m/>
    <m/>
    <m/>
    <m/>
    <m/>
    <m/>
    <m/>
    <m/>
    <m/>
    <m/>
    <n v="36600"/>
    <n v="574"/>
    <n v="1.2"/>
    <n v="915"/>
  </r>
  <r>
    <x v="3"/>
    <x v="3"/>
    <x v="4"/>
    <x v="13"/>
    <x v="6"/>
    <x v="3020"/>
    <n v="485"/>
    <n v="5.05"/>
    <n v="300.38"/>
    <n v="2234.79"/>
    <n v="0"/>
    <m/>
    <m/>
    <m/>
    <m/>
    <m/>
    <m/>
    <m/>
    <m/>
    <m/>
    <m/>
    <m/>
    <m/>
    <m/>
    <m/>
    <n v="77855"/>
    <n v="5218"/>
    <n v="54.35"/>
    <n v="9731.8799999999992"/>
  </r>
  <r>
    <x v="134"/>
    <x v="134"/>
    <x v="14"/>
    <x v="7"/>
    <x v="20"/>
    <x v="3021"/>
    <n v="46808"/>
    <n v="65.010000000000005"/>
    <n v="4092.27"/>
    <n v="228348.48"/>
    <n v="14709.99"/>
    <n v="19291"/>
    <n v="26.79"/>
    <n v="245.17"/>
    <n v="177392.19"/>
    <m/>
    <m/>
    <m/>
    <m/>
    <m/>
    <m/>
    <m/>
    <m/>
    <m/>
    <m/>
    <n v="1355.52"/>
    <n v="3992"/>
    <n v="5.54"/>
    <n v="22.59"/>
  </r>
  <r>
    <x v="124"/>
    <x v="124"/>
    <x v="10"/>
    <x v="1"/>
    <x v="28"/>
    <x v="3022"/>
    <n v="1656"/>
    <n v="11.5"/>
    <n v="868.33"/>
    <n v="9690.6"/>
    <n v="0"/>
    <m/>
    <m/>
    <m/>
    <m/>
    <m/>
    <m/>
    <m/>
    <m/>
    <m/>
    <m/>
    <m/>
    <m/>
    <m/>
    <m/>
    <n v="90633"/>
    <n v="5916"/>
    <n v="41.08"/>
    <n v="7552.75"/>
  </r>
  <r>
    <x v="71"/>
    <x v="71"/>
    <x v="7"/>
    <x v="5"/>
    <x v="17"/>
    <x v="3023"/>
    <n v="1940"/>
    <n v="3.23"/>
    <n v="432"/>
    <n v="20088"/>
    <n v="0"/>
    <n v="495"/>
    <n v="0.83"/>
    <n v="0"/>
    <n v="0"/>
    <m/>
    <m/>
    <m/>
    <m/>
    <m/>
    <m/>
    <m/>
    <m/>
    <m/>
    <m/>
    <n v="150.79"/>
    <n v="3106"/>
    <n v="5.18"/>
    <n v="3.02"/>
  </r>
  <r>
    <x v="97"/>
    <x v="97"/>
    <x v="14"/>
    <x v="4"/>
    <x v="28"/>
    <x v="4"/>
    <m/>
    <m/>
    <m/>
    <m/>
    <n v="0"/>
    <m/>
    <m/>
    <m/>
    <m/>
    <m/>
    <m/>
    <m/>
    <m/>
    <m/>
    <m/>
    <m/>
    <m/>
    <m/>
    <m/>
    <n v="80801"/>
    <n v="8791"/>
    <n v="61.05"/>
    <n v="6733.42"/>
  </r>
  <r>
    <x v="59"/>
    <x v="59"/>
    <x v="10"/>
    <x v="7"/>
    <x v="21"/>
    <x v="3024"/>
    <n v="57961"/>
    <n v="201.25"/>
    <n v="9700"/>
    <n v="216504"/>
    <n v="0"/>
    <m/>
    <m/>
    <m/>
    <m/>
    <m/>
    <m/>
    <m/>
    <m/>
    <m/>
    <m/>
    <m/>
    <m/>
    <m/>
    <m/>
    <n v="60000"/>
    <n v="2140"/>
    <n v="7.43"/>
    <n v="2500"/>
  </r>
  <r>
    <x v="208"/>
    <x v="208"/>
    <x v="3"/>
    <x v="7"/>
    <x v="38"/>
    <x v="3025"/>
    <n v="35216"/>
    <n v="52.4"/>
    <n v="3807.93"/>
    <n v="198316.92"/>
    <n v="22496.61"/>
    <n v="34923"/>
    <n v="51.97"/>
    <m/>
    <m/>
    <m/>
    <m/>
    <m/>
    <m/>
    <m/>
    <m/>
    <m/>
    <m/>
    <m/>
    <m/>
    <n v="157270"/>
    <n v="16550"/>
    <n v="24.63"/>
    <n v="2808.39"/>
  </r>
  <r>
    <x v="87"/>
    <x v="87"/>
    <x v="7"/>
    <x v="4"/>
    <x v="107"/>
    <x v="3026"/>
    <n v="1059"/>
    <n v="1.1499999999999999"/>
    <n v="57.57"/>
    <n v="4122.6899999999996"/>
    <n v="72"/>
    <n v="214"/>
    <n v="0.23"/>
    <n v="0.94"/>
    <n v="868.27"/>
    <m/>
    <m/>
    <m/>
    <m/>
    <m/>
    <m/>
    <m/>
    <m/>
    <m/>
    <m/>
    <n v="3218"/>
    <n v="17536"/>
    <n v="18.98"/>
    <n v="41.79"/>
  </r>
  <r>
    <x v="147"/>
    <x v="147"/>
    <x v="14"/>
    <x v="5"/>
    <x v="87"/>
    <x v="3027"/>
    <n v="242728"/>
    <n v="155.59"/>
    <n v="9430.2199999999993"/>
    <n v="1140113.04"/>
    <n v="7515.03"/>
    <n v="14484"/>
    <n v="9.2799999999999994"/>
    <n v="57.81"/>
    <n v="90626.05"/>
    <m/>
    <m/>
    <m/>
    <m/>
    <m/>
    <m/>
    <m/>
    <m/>
    <m/>
    <m/>
    <n v="2703"/>
    <n v="29888"/>
    <n v="19.16"/>
    <n v="20.79"/>
  </r>
  <r>
    <x v="41"/>
    <x v="41"/>
    <x v="9"/>
    <x v="1"/>
    <x v="16"/>
    <x v="3028"/>
    <n v="86"/>
    <n v="1.79"/>
    <n v="12.75"/>
    <n v="47.43"/>
    <n v="0"/>
    <m/>
    <m/>
    <m/>
    <m/>
    <m/>
    <m/>
    <m/>
    <m/>
    <m/>
    <m/>
    <m/>
    <m/>
    <m/>
    <m/>
    <n v="204"/>
    <n v="1863"/>
    <n v="38.81"/>
    <n v="51"/>
  </r>
  <r>
    <x v="72"/>
    <x v="72"/>
    <x v="3"/>
    <x v="34"/>
    <x v="9"/>
    <x v="3029"/>
    <n v="16509"/>
    <n v="34.39"/>
    <n v="2252.25"/>
    <n v="83783.7"/>
    <n v="24440.35"/>
    <n v="45999"/>
    <n v="95.83"/>
    <n v="611.01"/>
    <n v="294733.5"/>
    <m/>
    <m/>
    <m/>
    <m/>
    <m/>
    <m/>
    <m/>
    <m/>
    <m/>
    <m/>
    <n v="530965"/>
    <n v="14017"/>
    <n v="29.2"/>
    <n v="13274.13"/>
  </r>
  <r>
    <x v="83"/>
    <x v="83"/>
    <x v="3"/>
    <x v="5"/>
    <x v="38"/>
    <x v="3030"/>
    <n v="118609"/>
    <n v="176.5"/>
    <n v="10782.14"/>
    <n v="561534"/>
    <n v="0"/>
    <m/>
    <m/>
    <m/>
    <m/>
    <m/>
    <m/>
    <m/>
    <m/>
    <m/>
    <m/>
    <m/>
    <m/>
    <m/>
    <m/>
    <n v="2493"/>
    <n v="20210"/>
    <n v="30.07"/>
    <n v="44.52"/>
  </r>
  <r>
    <x v="21"/>
    <x v="21"/>
    <x v="0"/>
    <x v="5"/>
    <x v="20"/>
    <x v="3031"/>
    <n v="32515"/>
    <n v="45.16"/>
    <n v="3560.23"/>
    <n v="198661.02"/>
    <n v="49401"/>
    <n v="59539"/>
    <n v="82.69"/>
    <n v="823.35"/>
    <n v="595741.48"/>
    <m/>
    <m/>
    <m/>
    <m/>
    <m/>
    <m/>
    <m/>
    <m/>
    <m/>
    <m/>
    <n v="585.91999999999996"/>
    <n v="29421"/>
    <n v="40.86"/>
    <n v="9.77"/>
  </r>
  <r>
    <x v="138"/>
    <x v="138"/>
    <x v="9"/>
    <x v="6"/>
    <x v="28"/>
    <x v="3032"/>
    <n v="1891"/>
    <n v="13.13"/>
    <n v="709.58"/>
    <n v="7918.95"/>
    <n v="0"/>
    <m/>
    <m/>
    <m/>
    <m/>
    <m/>
    <m/>
    <m/>
    <m/>
    <m/>
    <m/>
    <m/>
    <m/>
    <m/>
    <m/>
    <n v="87700"/>
    <n v="3457"/>
    <n v="24.01"/>
    <n v="7308.33"/>
  </r>
  <r>
    <x v="5"/>
    <x v="5"/>
    <x v="12"/>
    <x v="5"/>
    <x v="33"/>
    <x v="3033"/>
    <n v="175490"/>
    <n v="146.24"/>
    <n v="11224.02"/>
    <n v="1043833.86"/>
    <n v="0"/>
    <m/>
    <m/>
    <m/>
    <m/>
    <m/>
    <m/>
    <m/>
    <m/>
    <m/>
    <m/>
    <m/>
    <m/>
    <m/>
    <m/>
    <n v="2662"/>
    <n v="13831"/>
    <n v="11.53"/>
    <n v="26.62"/>
  </r>
  <r>
    <x v="1"/>
    <x v="1"/>
    <x v="13"/>
    <x v="2"/>
    <x v="30"/>
    <x v="3034"/>
    <n v="74574"/>
    <n v="129.47"/>
    <n v="6791.63"/>
    <n v="303178.14"/>
    <n v="16231.81"/>
    <n v="26476"/>
    <n v="45.97"/>
    <n v="338.16"/>
    <n v="195744.31"/>
    <m/>
    <m/>
    <m/>
    <m/>
    <m/>
    <m/>
    <m/>
    <m/>
    <m/>
    <m/>
    <n v="119800"/>
    <n v="6091"/>
    <n v="10.57"/>
    <n v="2495.83"/>
  </r>
  <r>
    <x v="148"/>
    <x v="148"/>
    <x v="4"/>
    <x v="1"/>
    <x v="7"/>
    <x v="3035"/>
    <n v="535"/>
    <n v="22.29"/>
    <n v="1086.5"/>
    <n v="2020.89"/>
    <n v="0"/>
    <m/>
    <m/>
    <m/>
    <m/>
    <m/>
    <m/>
    <m/>
    <m/>
    <m/>
    <m/>
    <m/>
    <m/>
    <m/>
    <m/>
    <n v="8.02"/>
    <n v="286"/>
    <n v="11.92"/>
    <n v="4.01"/>
  </r>
  <r>
    <x v="119"/>
    <x v="119"/>
    <x v="9"/>
    <x v="4"/>
    <x v="75"/>
    <x v="3036"/>
    <n v="128006"/>
    <n v="104.58"/>
    <n v="6318.54"/>
    <n v="599376.63"/>
    <n v="3655.67"/>
    <n v="6149"/>
    <n v="5.0199999999999996"/>
    <n v="35.840000000000003"/>
    <n v="44084.87"/>
    <m/>
    <m/>
    <m/>
    <m/>
    <m/>
    <m/>
    <m/>
    <m/>
    <m/>
    <m/>
    <n v="438875"/>
    <n v="34134"/>
    <n v="27.89"/>
    <n v="4302.7"/>
  </r>
  <r>
    <x v="0"/>
    <x v="0"/>
    <x v="12"/>
    <x v="6"/>
    <x v="21"/>
    <x v="3037"/>
    <n v="44383"/>
    <n v="154.11000000000001"/>
    <n v="10983"/>
    <n v="245140.56"/>
    <n v="21427"/>
    <n v="40398"/>
    <n v="140.27000000000001"/>
    <n v="892.79"/>
    <n v="258394.62"/>
    <m/>
    <m/>
    <m/>
    <m/>
    <m/>
    <m/>
    <m/>
    <m/>
    <m/>
    <m/>
    <n v="5433"/>
    <n v="25905"/>
    <n v="89.95"/>
    <n v="226.38"/>
  </r>
  <r>
    <x v="19"/>
    <x v="19"/>
    <x v="1"/>
    <x v="2"/>
    <x v="63"/>
    <x v="3038"/>
    <n v="315854"/>
    <n v="132.94"/>
    <n v="16950.55"/>
    <n v="3121273.44"/>
    <n v="0"/>
    <m/>
    <m/>
    <m/>
    <m/>
    <m/>
    <m/>
    <m/>
    <m/>
    <m/>
    <m/>
    <m/>
    <m/>
    <m/>
    <m/>
    <n v="10190"/>
    <n v="82605"/>
    <n v="34.770000000000003"/>
    <n v="51.46"/>
  </r>
  <r>
    <x v="210"/>
    <x v="210"/>
    <x v="5"/>
    <x v="2"/>
    <x v="48"/>
    <x v="3039"/>
    <n v="25399"/>
    <n v="41.5"/>
    <n v="3458.82"/>
    <n v="164052"/>
    <n v="17572.259999999998"/>
    <n v="21659"/>
    <n v="35.39"/>
    <n v="344.55"/>
    <n v="211909.15"/>
    <m/>
    <m/>
    <m/>
    <m/>
    <m/>
    <m/>
    <m/>
    <m/>
    <m/>
    <m/>
    <n v="180603"/>
    <n v="7399"/>
    <n v="12.09"/>
    <n v="3541.24"/>
  </r>
  <r>
    <x v="104"/>
    <x v="104"/>
    <x v="5"/>
    <x v="2"/>
    <x v="54"/>
    <x v="3040"/>
    <n v="23485"/>
    <n v="67.489999999999995"/>
    <n v="3903.45"/>
    <n v="105276"/>
    <n v="0"/>
    <m/>
    <m/>
    <m/>
    <m/>
    <m/>
    <m/>
    <m/>
    <m/>
    <m/>
    <n v="8812"/>
    <n v="12062"/>
    <n v="34.659999999999997"/>
    <n v="303"/>
    <n v="197247.81"/>
    <n v="150325"/>
    <n v="24200"/>
    <n v="69.540000000000006"/>
    <n v="5183.62"/>
  </r>
  <r>
    <x v="26"/>
    <x v="26"/>
    <x v="4"/>
    <x v="2"/>
    <x v="69"/>
    <x v="3041"/>
    <n v="24342"/>
    <n v="34.97"/>
    <n v="2517.9299999999998"/>
    <n v="135817.20000000001"/>
    <n v="12020.37"/>
    <n v="14929"/>
    <n v="21.45"/>
    <m/>
    <m/>
    <m/>
    <m/>
    <m/>
    <m/>
    <m/>
    <m/>
    <m/>
    <m/>
    <m/>
    <m/>
    <n v="1286.01"/>
    <n v="8629"/>
    <n v="12.4"/>
    <n v="22.17"/>
  </r>
  <r>
    <x v="45"/>
    <x v="45"/>
    <x v="8"/>
    <x v="1"/>
    <x v="71"/>
    <x v="4"/>
    <m/>
    <m/>
    <m/>
    <m/>
    <n v="0"/>
    <m/>
    <m/>
    <m/>
    <m/>
    <m/>
    <m/>
    <m/>
    <m/>
    <m/>
    <m/>
    <m/>
    <m/>
    <m/>
    <m/>
    <n v="330.79"/>
    <n v="1572"/>
    <n v="26.2"/>
    <n v="66.16"/>
  </r>
  <r>
    <x v="93"/>
    <x v="93"/>
    <x v="1"/>
    <x v="5"/>
    <x v="91"/>
    <x v="3042"/>
    <n v="48253"/>
    <n v="74.459999999999994"/>
    <n v="17778.310000000001"/>
    <n v="892826.97"/>
    <n v="0"/>
    <m/>
    <m/>
    <m/>
    <m/>
    <m/>
    <m/>
    <m/>
    <m/>
    <m/>
    <m/>
    <m/>
    <m/>
    <m/>
    <m/>
    <n v="1341.44"/>
    <n v="4687"/>
    <n v="7.23"/>
    <n v="24.84"/>
  </r>
  <r>
    <x v="65"/>
    <x v="65"/>
    <x v="2"/>
    <x v="7"/>
    <x v="10"/>
    <x v="3043"/>
    <n v="117097"/>
    <n v="131.87"/>
    <n v="13222.07"/>
    <n v="909942.69"/>
    <n v="0"/>
    <m/>
    <m/>
    <m/>
    <m/>
    <m/>
    <m/>
    <m/>
    <m/>
    <m/>
    <m/>
    <m/>
    <m/>
    <m/>
    <m/>
    <n v="4261"/>
    <n v="21384"/>
    <n v="24.08"/>
    <n v="57.58"/>
  </r>
  <r>
    <x v="23"/>
    <x v="23"/>
    <x v="8"/>
    <x v="2"/>
    <x v="21"/>
    <x v="3044"/>
    <n v="19510"/>
    <n v="67.739999999999995"/>
    <n v="4100"/>
    <n v="91512"/>
    <n v="8938.89"/>
    <n v="10333"/>
    <n v="35.880000000000003"/>
    <n v="372.45"/>
    <n v="107796.81"/>
    <m/>
    <m/>
    <m/>
    <m/>
    <m/>
    <m/>
    <m/>
    <m/>
    <m/>
    <m/>
    <n v="530"/>
    <n v="5412"/>
    <n v="18.79"/>
    <n v="22.08"/>
  </r>
  <r>
    <x v="3"/>
    <x v="3"/>
    <x v="14"/>
    <x v="2"/>
    <x v="9"/>
    <x v="3045"/>
    <n v="27446"/>
    <n v="57.18"/>
    <n v="3621.28"/>
    <n v="134711.43"/>
    <n v="28876.82"/>
    <n v="37437"/>
    <n v="77.989999999999995"/>
    <n v="721.92"/>
    <n v="348234.22"/>
    <m/>
    <m/>
    <m/>
    <m/>
    <m/>
    <m/>
    <m/>
    <m/>
    <m/>
    <m/>
    <n v="172906"/>
    <n v="9291"/>
    <n v="19.36"/>
    <n v="4322.6499999999996"/>
  </r>
  <r>
    <x v="92"/>
    <x v="92"/>
    <x v="3"/>
    <x v="2"/>
    <x v="5"/>
    <x v="3046"/>
    <n v="111691"/>
    <n v="116.34"/>
    <n v="8752.5499999999993"/>
    <n v="651189.72"/>
    <n v="0"/>
    <m/>
    <m/>
    <m/>
    <m/>
    <m/>
    <m/>
    <m/>
    <m/>
    <m/>
    <m/>
    <m/>
    <m/>
    <m/>
    <m/>
    <n v="2322.04"/>
    <n v="8788"/>
    <n v="9.15"/>
    <n v="29.03"/>
  </r>
  <r>
    <x v="91"/>
    <x v="91"/>
    <x v="12"/>
    <x v="18"/>
    <x v="7"/>
    <x v="3047"/>
    <n v="5922"/>
    <n v="246.75"/>
    <n v="19147"/>
    <n v="35613.42"/>
    <n v="0"/>
    <m/>
    <m/>
    <m/>
    <m/>
    <m/>
    <m/>
    <m/>
    <m/>
    <m/>
    <n v="2043"/>
    <n v="4077"/>
    <n v="169.88"/>
    <n v="1021"/>
    <n v="45730.51"/>
    <n v="32500"/>
    <n v="1243"/>
    <n v="51.79"/>
    <n v="16250"/>
  </r>
  <r>
    <x v="31"/>
    <x v="31"/>
    <x v="12"/>
    <x v="5"/>
    <x v="69"/>
    <x v="3048"/>
    <n v="48962"/>
    <n v="70.349999999999994"/>
    <n v="4326.21"/>
    <n v="233355.6"/>
    <n v="18733.27"/>
    <n v="23777"/>
    <n v="34.159999999999997"/>
    <n v="322.99"/>
    <n v="225910.11"/>
    <m/>
    <m/>
    <m/>
    <m/>
    <m/>
    <m/>
    <m/>
    <m/>
    <m/>
    <m/>
    <n v="1927"/>
    <n v="20313"/>
    <n v="29.19"/>
    <n v="33.22"/>
  </r>
  <r>
    <x v="211"/>
    <x v="211"/>
    <x v="9"/>
    <x v="2"/>
    <x v="42"/>
    <x v="3049"/>
    <n v="40283"/>
    <n v="111.9"/>
    <n v="9267.5300000000007"/>
    <n v="258564.18"/>
    <n v="0"/>
    <m/>
    <m/>
    <m/>
    <m/>
    <m/>
    <m/>
    <m/>
    <m/>
    <m/>
    <m/>
    <m/>
    <m/>
    <m/>
    <m/>
    <n v="198.09"/>
    <n v="821"/>
    <n v="2.2799999999999998"/>
    <n v="6.6"/>
  </r>
  <r>
    <x v="141"/>
    <x v="141"/>
    <x v="10"/>
    <x v="2"/>
    <x v="143"/>
    <x v="3050"/>
    <n v="57107"/>
    <n v="41.38"/>
    <n v="5060.87"/>
    <n v="541260"/>
    <n v="9.6999999999999993"/>
    <n v="209"/>
    <n v="0.15"/>
    <m/>
    <m/>
    <m/>
    <m/>
    <m/>
    <m/>
    <m/>
    <m/>
    <m/>
    <m/>
    <m/>
    <m/>
    <n v="177392"/>
    <n v="8605"/>
    <n v="6.24"/>
    <n v="1542.54"/>
  </r>
  <r>
    <x v="226"/>
    <x v="226"/>
    <x v="13"/>
    <x v="1"/>
    <x v="1"/>
    <x v="3051"/>
    <n v="6886"/>
    <n v="95.64"/>
    <n v="1196.33"/>
    <n v="6675.54"/>
    <n v="0"/>
    <m/>
    <m/>
    <m/>
    <m/>
    <m/>
    <m/>
    <m/>
    <m/>
    <m/>
    <m/>
    <m/>
    <m/>
    <m/>
    <m/>
    <n v="0"/>
    <m/>
    <m/>
    <n v="0"/>
  </r>
  <r>
    <x v="3"/>
    <x v="3"/>
    <x v="6"/>
    <x v="27"/>
    <x v="68"/>
    <x v="4"/>
    <m/>
    <m/>
    <m/>
    <m/>
    <n v="0"/>
    <m/>
    <m/>
    <m/>
    <m/>
    <m/>
    <m/>
    <m/>
    <m/>
    <m/>
    <m/>
    <m/>
    <m/>
    <m/>
    <m/>
    <n v="0"/>
    <m/>
    <m/>
    <n v="0"/>
  </r>
  <r>
    <x v="127"/>
    <x v="127"/>
    <x v="14"/>
    <x v="13"/>
    <x v="16"/>
    <x v="3052"/>
    <n v="145"/>
    <n v="3.02"/>
    <n v="179.75"/>
    <n v="668.67"/>
    <n v="0"/>
    <m/>
    <m/>
    <m/>
    <m/>
    <m/>
    <m/>
    <m/>
    <m/>
    <m/>
    <m/>
    <m/>
    <m/>
    <m/>
    <m/>
    <n v="7.62"/>
    <n v="210"/>
    <n v="4.38"/>
    <n v="1.9"/>
  </r>
  <r>
    <x v="156"/>
    <x v="156"/>
    <x v="1"/>
    <x v="5"/>
    <x v="21"/>
    <x v="4"/>
    <m/>
    <m/>
    <m/>
    <m/>
    <n v="0"/>
    <m/>
    <m/>
    <m/>
    <m/>
    <m/>
    <m/>
    <m/>
    <m/>
    <m/>
    <m/>
    <m/>
    <m/>
    <m/>
    <m/>
    <n v="0"/>
    <m/>
    <m/>
    <n v="0"/>
  </r>
  <r>
    <x v="88"/>
    <x v="88"/>
    <x v="3"/>
    <x v="3"/>
    <x v="6"/>
    <x v="3053"/>
    <n v="136"/>
    <n v="1.42"/>
    <n v="82.13"/>
    <n v="611.01"/>
    <n v="0"/>
    <m/>
    <m/>
    <m/>
    <m/>
    <m/>
    <m/>
    <m/>
    <m/>
    <m/>
    <m/>
    <m/>
    <m/>
    <m/>
    <m/>
    <n v="72398"/>
    <n v="9882"/>
    <n v="102.94"/>
    <n v="9049.75"/>
  </r>
  <r>
    <x v="136"/>
    <x v="136"/>
    <x v="0"/>
    <x v="1"/>
    <x v="71"/>
    <x v="3054"/>
    <n v="6749"/>
    <n v="112.48"/>
    <n v="6474"/>
    <n v="30104.1"/>
    <n v="3114.45"/>
    <n v="4775"/>
    <n v="79.58"/>
    <m/>
    <m/>
    <n v="30"/>
    <n v="164"/>
    <n v="2.73"/>
    <n v="6"/>
    <n v="380.07"/>
    <n v="751"/>
    <n v="2729"/>
    <n v="45.48"/>
    <n v="150"/>
    <n v="16810.38"/>
    <n v="24300"/>
    <n v="465"/>
    <n v="7.75"/>
    <n v="4860"/>
  </r>
  <r>
    <x v="140"/>
    <x v="140"/>
    <x v="14"/>
    <x v="7"/>
    <x v="9"/>
    <x v="3055"/>
    <n v="26001"/>
    <n v="54.17"/>
    <n v="3865.45"/>
    <n v="143794.74"/>
    <n v="23310.38"/>
    <n v="24575"/>
    <n v="51.2"/>
    <n v="582.76"/>
    <n v="281106.84000000003"/>
    <m/>
    <m/>
    <m/>
    <m/>
    <m/>
    <m/>
    <m/>
    <m/>
    <m/>
    <m/>
    <n v="67710"/>
    <n v="4347"/>
    <n v="9.06"/>
    <n v="1692.75"/>
  </r>
  <r>
    <x v="25"/>
    <x v="25"/>
    <x v="10"/>
    <x v="11"/>
    <x v="21"/>
    <x v="3056"/>
    <n v="241"/>
    <n v="0.84"/>
    <n v="67.58"/>
    <n v="1508.46"/>
    <n v="0"/>
    <m/>
    <m/>
    <m/>
    <m/>
    <m/>
    <m/>
    <m/>
    <m/>
    <m/>
    <n v="0"/>
    <n v="0"/>
    <n v="0"/>
    <n v="0"/>
    <n v="0"/>
    <n v="2510"/>
    <n v="13497"/>
    <n v="46.86"/>
    <n v="104.58"/>
  </r>
  <r>
    <x v="73"/>
    <x v="73"/>
    <x v="7"/>
    <x v="0"/>
    <x v="61"/>
    <x v="3057"/>
    <n v="20044"/>
    <n v="18.16"/>
    <n v="3874.78"/>
    <n v="331526.40000000002"/>
    <n v="0"/>
    <m/>
    <m/>
    <m/>
    <m/>
    <m/>
    <m/>
    <m/>
    <m/>
    <m/>
    <m/>
    <m/>
    <m/>
    <m/>
    <m/>
    <n v="0"/>
    <m/>
    <m/>
    <n v="0"/>
  </r>
  <r>
    <x v="152"/>
    <x v="152"/>
    <x v="9"/>
    <x v="1"/>
    <x v="28"/>
    <x v="3058"/>
    <n v="1117"/>
    <n v="7.76"/>
    <n v="380.33"/>
    <n v="4244.5200000000004"/>
    <n v="238"/>
    <n v="552"/>
    <n v="3.83"/>
    <m/>
    <m/>
    <m/>
    <m/>
    <m/>
    <m/>
    <m/>
    <m/>
    <m/>
    <m/>
    <m/>
    <m/>
    <n v="762.47"/>
    <n v="1843"/>
    <n v="12.8"/>
    <n v="63.54"/>
  </r>
  <r>
    <x v="108"/>
    <x v="108"/>
    <x v="13"/>
    <x v="2"/>
    <x v="37"/>
    <x v="3059"/>
    <n v="50633"/>
    <n v="131.86000000000001"/>
    <n v="8456.25"/>
    <n v="251658"/>
    <n v="0"/>
    <m/>
    <m/>
    <m/>
    <m/>
    <m/>
    <m/>
    <m/>
    <m/>
    <m/>
    <m/>
    <m/>
    <m/>
    <m/>
    <m/>
    <n v="0.6"/>
    <n v="8618"/>
    <n v="22.44"/>
    <n v="0.02"/>
  </r>
  <r>
    <x v="134"/>
    <x v="134"/>
    <x v="2"/>
    <x v="2"/>
    <x v="38"/>
    <x v="3060"/>
    <n v="73854"/>
    <n v="109.9"/>
    <n v="7799.43"/>
    <n v="406194.24"/>
    <n v="0"/>
    <m/>
    <m/>
    <m/>
    <m/>
    <m/>
    <m/>
    <m/>
    <m/>
    <m/>
    <m/>
    <m/>
    <m/>
    <m/>
    <m/>
    <n v="1164.3599999999999"/>
    <n v="3568"/>
    <n v="5.31"/>
    <n v="20.79"/>
  </r>
  <r>
    <x v="150"/>
    <x v="150"/>
    <x v="4"/>
    <x v="3"/>
    <x v="41"/>
    <x v="4"/>
    <m/>
    <m/>
    <m/>
    <m/>
    <n v="0"/>
    <m/>
    <m/>
    <m/>
    <m/>
    <m/>
    <m/>
    <m/>
    <m/>
    <m/>
    <m/>
    <m/>
    <m/>
    <m/>
    <m/>
    <n v="0"/>
    <m/>
    <m/>
    <n v="0"/>
  </r>
  <r>
    <x v="101"/>
    <x v="101"/>
    <x v="15"/>
    <x v="5"/>
    <x v="9"/>
    <x v="261"/>
    <n v="24848"/>
    <n v="51.77"/>
    <n v="4970"/>
    <n v="184884"/>
    <n v="9898.58"/>
    <n v="26817"/>
    <n v="55.87"/>
    <n v="247.46"/>
    <n v="119369.99"/>
    <m/>
    <m/>
    <m/>
    <m/>
    <m/>
    <m/>
    <m/>
    <m/>
    <m/>
    <m/>
    <n v="20348.009999999998"/>
    <n v="13416"/>
    <n v="27.95"/>
    <n v="508.7"/>
  </r>
  <r>
    <x v="81"/>
    <x v="81"/>
    <x v="14"/>
    <x v="1"/>
    <x v="16"/>
    <x v="4"/>
    <m/>
    <m/>
    <m/>
    <m/>
    <n v="0"/>
    <m/>
    <m/>
    <m/>
    <m/>
    <m/>
    <m/>
    <m/>
    <m/>
    <m/>
    <m/>
    <m/>
    <m/>
    <m/>
    <m/>
    <n v="560"/>
    <n v="2109"/>
    <n v="43.94"/>
    <n v="140"/>
  </r>
  <r>
    <x v="211"/>
    <x v="211"/>
    <x v="5"/>
    <x v="7"/>
    <x v="15"/>
    <x v="3061"/>
    <n v="48649"/>
    <n v="112.61"/>
    <n v="6600.36"/>
    <n v="220980.09"/>
    <n v="0"/>
    <m/>
    <m/>
    <m/>
    <m/>
    <m/>
    <m/>
    <m/>
    <m/>
    <m/>
    <m/>
    <m/>
    <m/>
    <m/>
    <m/>
    <n v="3313.34"/>
    <n v="15147"/>
    <n v="35.06"/>
    <n v="92.04"/>
  </r>
  <r>
    <x v="30"/>
    <x v="30"/>
    <x v="14"/>
    <x v="14"/>
    <x v="0"/>
    <x v="3062"/>
    <n v="46400"/>
    <n v="57.71"/>
    <n v="4283.88"/>
    <n v="266928.59999999998"/>
    <n v="14531.52"/>
    <n v="38307"/>
    <n v="47.65"/>
    <n v="216.89"/>
    <n v="175239.99"/>
    <m/>
    <m/>
    <m/>
    <m/>
    <m/>
    <m/>
    <m/>
    <m/>
    <m/>
    <m/>
    <n v="4148.99"/>
    <n v="56892"/>
    <n v="70.760000000000005"/>
    <n v="61.93"/>
  </r>
  <r>
    <x v="90"/>
    <x v="90"/>
    <x v="12"/>
    <x v="1"/>
    <x v="11"/>
    <x v="1494"/>
    <n v="39"/>
    <n v="0.33"/>
    <n v="14.8"/>
    <n v="137.63999999999999"/>
    <n v="199.81"/>
    <n v="324"/>
    <n v="2.7"/>
    <n v="19.98"/>
    <n v="2409.52"/>
    <m/>
    <m/>
    <m/>
    <m/>
    <m/>
    <m/>
    <m/>
    <m/>
    <m/>
    <m/>
    <n v="0"/>
    <m/>
    <m/>
    <n v="0"/>
  </r>
  <r>
    <x v="215"/>
    <x v="215"/>
    <x v="2"/>
    <x v="6"/>
    <x v="1"/>
    <x v="3063"/>
    <n v="627"/>
    <n v="8.7100000000000009"/>
    <n v="544.66999999999996"/>
    <n v="3039.24"/>
    <n v="0"/>
    <m/>
    <m/>
    <m/>
    <m/>
    <m/>
    <m/>
    <m/>
    <m/>
    <m/>
    <m/>
    <m/>
    <m/>
    <m/>
    <m/>
    <n v="226097.44"/>
    <n v="3801"/>
    <n v="52.79"/>
    <n v="37682.910000000003"/>
  </r>
  <r>
    <x v="159"/>
    <x v="159"/>
    <x v="6"/>
    <x v="6"/>
    <x v="83"/>
    <x v="4"/>
    <m/>
    <m/>
    <m/>
    <m/>
    <n v="0"/>
    <m/>
    <m/>
    <m/>
    <m/>
    <m/>
    <m/>
    <m/>
    <m/>
    <m/>
    <m/>
    <m/>
    <m/>
    <m/>
    <m/>
    <n v="151.46"/>
    <n v="12527"/>
    <n v="94.9"/>
    <n v="13.77"/>
  </r>
  <r>
    <x v="136"/>
    <x v="136"/>
    <x v="14"/>
    <x v="2"/>
    <x v="17"/>
    <x v="3064"/>
    <n v="19928"/>
    <n v="33.21"/>
    <n v="2642.9"/>
    <n v="122894.85"/>
    <n v="29925.32"/>
    <n v="28506"/>
    <n v="47.51"/>
    <n v="598.51"/>
    <n v="360878.35"/>
    <m/>
    <m/>
    <m/>
    <m/>
    <m/>
    <m/>
    <m/>
    <m/>
    <m/>
    <m/>
    <n v="105000"/>
    <n v="9349"/>
    <n v="15.58"/>
    <n v="2100"/>
  </r>
  <r>
    <x v="93"/>
    <x v="93"/>
    <x v="0"/>
    <x v="5"/>
    <x v="91"/>
    <x v="3065"/>
    <n v="73814"/>
    <n v="113.91"/>
    <n v="9196.7999999999993"/>
    <n v="461863.11"/>
    <n v="0"/>
    <m/>
    <m/>
    <m/>
    <m/>
    <m/>
    <m/>
    <m/>
    <m/>
    <m/>
    <m/>
    <m/>
    <m/>
    <m/>
    <m/>
    <n v="2739.39"/>
    <n v="5982"/>
    <n v="9.23"/>
    <n v="50.73"/>
  </r>
  <r>
    <x v="72"/>
    <x v="72"/>
    <x v="10"/>
    <x v="12"/>
    <x v="1"/>
    <x v="4"/>
    <m/>
    <m/>
    <m/>
    <m/>
    <n v="0"/>
    <m/>
    <m/>
    <m/>
    <m/>
    <m/>
    <m/>
    <m/>
    <m/>
    <m/>
    <m/>
    <m/>
    <m/>
    <m/>
    <m/>
    <n v="0"/>
    <n v="3468"/>
    <n v="48.17"/>
    <n v="0"/>
  </r>
  <r>
    <x v="25"/>
    <x v="25"/>
    <x v="7"/>
    <x v="3"/>
    <x v="46"/>
    <x v="3066"/>
    <n v="8195"/>
    <n v="26.27"/>
    <n v="3130.23"/>
    <n v="75688.98"/>
    <n v="4189.1400000000003"/>
    <n v="5636"/>
    <n v="18.059999999999999"/>
    <m/>
    <m/>
    <m/>
    <m/>
    <m/>
    <m/>
    <m/>
    <n v="359"/>
    <n v="336"/>
    <n v="1.08"/>
    <n v="13"/>
    <n v="8035.86"/>
    <n v="2286"/>
    <n v="8317"/>
    <n v="26.66"/>
    <n v="87.92"/>
  </r>
  <r>
    <x v="52"/>
    <x v="52"/>
    <x v="12"/>
    <x v="2"/>
    <x v="64"/>
    <x v="3067"/>
    <n v="10130"/>
    <n v="11.26"/>
    <n v="713.23"/>
    <n v="49747.56"/>
    <n v="15037.83"/>
    <n v="22475"/>
    <n v="24.97"/>
    <n v="200.5"/>
    <n v="181345.67"/>
    <m/>
    <m/>
    <m/>
    <m/>
    <m/>
    <m/>
    <m/>
    <m/>
    <m/>
    <m/>
    <n v="1374"/>
    <n v="7728"/>
    <n v="8.59"/>
    <n v="18.32"/>
  </r>
  <r>
    <x v="183"/>
    <x v="183"/>
    <x v="2"/>
    <x v="6"/>
    <x v="7"/>
    <x v="3068"/>
    <n v="291"/>
    <n v="12.13"/>
    <n v="486.5"/>
    <n v="904.89"/>
    <n v="0"/>
    <m/>
    <m/>
    <m/>
    <m/>
    <m/>
    <m/>
    <m/>
    <m/>
    <m/>
    <m/>
    <m/>
    <m/>
    <m/>
    <m/>
    <n v="0"/>
    <m/>
    <m/>
    <n v="0"/>
  </r>
  <r>
    <x v="3"/>
    <x v="3"/>
    <x v="8"/>
    <x v="7"/>
    <x v="2"/>
    <x v="3069"/>
    <n v="36602"/>
    <n v="47.66"/>
    <n v="3410.63"/>
    <n v="203000.4"/>
    <n v="28891.37"/>
    <n v="33374"/>
    <n v="43.46"/>
    <n v="451.43"/>
    <n v="348409.67"/>
    <m/>
    <m/>
    <m/>
    <m/>
    <m/>
    <m/>
    <m/>
    <m/>
    <m/>
    <m/>
    <n v="188014"/>
    <n v="9683"/>
    <n v="12.61"/>
    <n v="2937.72"/>
  </r>
  <r>
    <x v="103"/>
    <x v="103"/>
    <x v="8"/>
    <x v="2"/>
    <x v="15"/>
    <x v="3070"/>
    <n v="30285"/>
    <n v="70.099999999999994"/>
    <n v="4431.17"/>
    <n v="148355.46"/>
    <n v="9789"/>
    <n v="8741"/>
    <n v="20.23"/>
    <n v="271.92"/>
    <n v="118048.49"/>
    <m/>
    <m/>
    <m/>
    <m/>
    <m/>
    <m/>
    <m/>
    <m/>
    <m/>
    <m/>
    <n v="812.78"/>
    <n v="1664"/>
    <n v="3.85"/>
    <n v="22.58"/>
  </r>
  <r>
    <x v="2"/>
    <x v="2"/>
    <x v="4"/>
    <x v="6"/>
    <x v="4"/>
    <x v="434"/>
    <n v="197"/>
    <n v="2.35"/>
    <n v="59.86"/>
    <n v="389.67"/>
    <n v="193.02"/>
    <n v="317"/>
    <n v="3.77"/>
    <m/>
    <m/>
    <m/>
    <m/>
    <m/>
    <m/>
    <m/>
    <m/>
    <m/>
    <m/>
    <m/>
    <m/>
    <n v="388.38"/>
    <n v="1271"/>
    <n v="15.13"/>
    <n v="55.48"/>
  </r>
  <r>
    <x v="198"/>
    <x v="198"/>
    <x v="4"/>
    <x v="7"/>
    <x v="15"/>
    <x v="3071"/>
    <n v="12261"/>
    <n v="28.38"/>
    <n v="2790.83"/>
    <n v="93437.1"/>
    <n v="0"/>
    <n v="6327"/>
    <n v="14.65"/>
    <n v="0"/>
    <n v="0"/>
    <m/>
    <m/>
    <m/>
    <m/>
    <m/>
    <m/>
    <m/>
    <m/>
    <m/>
    <m/>
    <n v="0"/>
    <n v="2516"/>
    <n v="5.82"/>
    <n v="0"/>
  </r>
  <r>
    <x v="160"/>
    <x v="160"/>
    <x v="15"/>
    <x v="1"/>
    <x v="16"/>
    <x v="3072"/>
    <n v="47"/>
    <n v="0.98"/>
    <n v="61.25"/>
    <n v="227.85"/>
    <n v="0"/>
    <m/>
    <m/>
    <m/>
    <m/>
    <m/>
    <m/>
    <m/>
    <m/>
    <m/>
    <m/>
    <m/>
    <m/>
    <m/>
    <m/>
    <n v="0"/>
    <n v="625"/>
    <n v="13.02"/>
    <n v="0"/>
  </r>
  <r>
    <x v="91"/>
    <x v="91"/>
    <x v="13"/>
    <x v="6"/>
    <x v="7"/>
    <x v="3073"/>
    <n v="4358"/>
    <n v="181.58"/>
    <n v="10045.5"/>
    <n v="18684.63"/>
    <n v="836.08"/>
    <n v="1215"/>
    <n v="50.63"/>
    <n v="418.04"/>
    <n v="10082.56"/>
    <m/>
    <m/>
    <m/>
    <m/>
    <m/>
    <n v="358"/>
    <n v="728"/>
    <n v="30.33"/>
    <n v="179"/>
    <n v="8013.47"/>
    <n v="27700"/>
    <n v="1289"/>
    <n v="53.71"/>
    <n v="13850"/>
  </r>
  <r>
    <x v="20"/>
    <x v="20"/>
    <x v="2"/>
    <x v="3"/>
    <x v="11"/>
    <x v="3074"/>
    <n v="413"/>
    <n v="3.44"/>
    <n v="85.3"/>
    <n v="793.29"/>
    <n v="13.58"/>
    <n v="47"/>
    <n v="0.39"/>
    <m/>
    <m/>
    <m/>
    <m/>
    <m/>
    <m/>
    <m/>
    <m/>
    <m/>
    <m/>
    <m/>
    <m/>
    <n v="156300"/>
    <n v="8197"/>
    <n v="68.31"/>
    <n v="15630"/>
  </r>
  <r>
    <x v="78"/>
    <x v="78"/>
    <x v="11"/>
    <x v="12"/>
    <x v="41"/>
    <x v="4"/>
    <m/>
    <m/>
    <m/>
    <m/>
    <n v="0"/>
    <m/>
    <m/>
    <m/>
    <m/>
    <m/>
    <m/>
    <m/>
    <m/>
    <m/>
    <m/>
    <m/>
    <m/>
    <m/>
    <m/>
    <n v="45249"/>
    <n v="4405"/>
    <n v="122.36"/>
    <n v="15083"/>
  </r>
  <r>
    <x v="22"/>
    <x v="22"/>
    <x v="2"/>
    <x v="1"/>
    <x v="6"/>
    <x v="4"/>
    <m/>
    <m/>
    <m/>
    <m/>
    <n v="0"/>
    <m/>
    <m/>
    <m/>
    <m/>
    <m/>
    <m/>
    <m/>
    <m/>
    <m/>
    <m/>
    <m/>
    <m/>
    <m/>
    <m/>
    <n v="102.67"/>
    <n v="7263"/>
    <n v="75.66"/>
    <n v="12.83"/>
  </r>
  <r>
    <x v="82"/>
    <x v="82"/>
    <x v="11"/>
    <x v="1"/>
    <x v="16"/>
    <x v="3075"/>
    <n v="5922"/>
    <n v="123.38"/>
    <n v="90.75"/>
    <n v="337.59"/>
    <n v="0"/>
    <m/>
    <m/>
    <m/>
    <m/>
    <m/>
    <m/>
    <m/>
    <m/>
    <m/>
    <m/>
    <m/>
    <m/>
    <m/>
    <m/>
    <n v="24100.34"/>
    <n v="21870"/>
    <n v="455.63"/>
    <n v="6025.09"/>
  </r>
  <r>
    <x v="155"/>
    <x v="155"/>
    <x v="6"/>
    <x v="1"/>
    <x v="1"/>
    <x v="3076"/>
    <n v="1329"/>
    <n v="18.46"/>
    <n v="1096"/>
    <n v="6115.68"/>
    <n v="0"/>
    <m/>
    <m/>
    <m/>
    <m/>
    <m/>
    <m/>
    <m/>
    <m/>
    <m/>
    <m/>
    <m/>
    <m/>
    <m/>
    <m/>
    <n v="273.44"/>
    <n v="3990"/>
    <n v="55.42"/>
    <n v="45.57"/>
  </r>
  <r>
    <x v="3"/>
    <x v="3"/>
    <x v="13"/>
    <x v="0"/>
    <x v="3"/>
    <x v="3077"/>
    <n v="135866"/>
    <n v="157.25"/>
    <n v="11074.44"/>
    <n v="741544.8"/>
    <n v="0"/>
    <m/>
    <m/>
    <m/>
    <m/>
    <m/>
    <m/>
    <m/>
    <m/>
    <m/>
    <m/>
    <m/>
    <m/>
    <m/>
    <m/>
    <n v="238190"/>
    <n v="20370"/>
    <n v="23.58"/>
    <n v="3308.19"/>
  </r>
  <r>
    <x v="119"/>
    <x v="119"/>
    <x v="10"/>
    <x v="3"/>
    <x v="7"/>
    <x v="3078"/>
    <n v="67"/>
    <n v="2.79"/>
    <n v="254"/>
    <n v="472.44"/>
    <n v="94.08"/>
    <n v="164"/>
    <n v="6.83"/>
    <n v="47.04"/>
    <n v="1134.58"/>
    <m/>
    <m/>
    <m/>
    <m/>
    <m/>
    <m/>
    <m/>
    <m/>
    <m/>
    <m/>
    <n v="80621"/>
    <n v="7479"/>
    <n v="311.63"/>
    <n v="40310.5"/>
  </r>
  <r>
    <x v="0"/>
    <x v="0"/>
    <x v="9"/>
    <x v="1"/>
    <x v="32"/>
    <x v="3079"/>
    <n v="27141"/>
    <n v="251.31"/>
    <n v="1836.33"/>
    <n v="15370.11"/>
    <n v="2165"/>
    <n v="3563"/>
    <n v="32.99"/>
    <n v="240.56"/>
    <n v="26108.38"/>
    <m/>
    <m/>
    <m/>
    <m/>
    <m/>
    <m/>
    <m/>
    <m/>
    <m/>
    <m/>
    <n v="361"/>
    <n v="1788"/>
    <n v="16.559999999999999"/>
    <n v="40.11"/>
  </r>
  <r>
    <x v="130"/>
    <x v="130"/>
    <x v="11"/>
    <x v="7"/>
    <x v="30"/>
    <x v="3080"/>
    <n v="21995"/>
    <n v="38.19"/>
    <n v="2533.65"/>
    <n v="113101.95"/>
    <n v="21899.13"/>
    <n v="26258"/>
    <n v="45.59"/>
    <n v="456.23"/>
    <n v="264088.14"/>
    <m/>
    <m/>
    <m/>
    <m/>
    <m/>
    <m/>
    <m/>
    <m/>
    <m/>
    <m/>
    <n v="163141"/>
    <n v="4431"/>
    <n v="7.69"/>
    <n v="3398.77"/>
  </r>
  <r>
    <x v="52"/>
    <x v="52"/>
    <x v="6"/>
    <x v="7"/>
    <x v="43"/>
    <x v="3081"/>
    <n v="142564"/>
    <n v="58.81"/>
    <n v="4038.32"/>
    <n v="758638.2"/>
    <n v="96646.94"/>
    <n v="146685"/>
    <n v="60.51"/>
    <n v="478.45"/>
    <n v="1165494.5"/>
    <m/>
    <m/>
    <m/>
    <m/>
    <m/>
    <m/>
    <m/>
    <m/>
    <m/>
    <m/>
    <n v="6700"/>
    <n v="42287"/>
    <n v="17.45"/>
    <n v="33.17"/>
  </r>
  <r>
    <x v="118"/>
    <x v="118"/>
    <x v="3"/>
    <x v="7"/>
    <x v="70"/>
    <x v="3082"/>
    <n v="30731"/>
    <n v="48.32"/>
    <n v="2898.77"/>
    <n v="142880.54999999999"/>
    <n v="4060"/>
    <n v="18381"/>
    <n v="28.9"/>
    <n v="76.599999999999994"/>
    <n v="48960.76"/>
    <m/>
    <m/>
    <m/>
    <m/>
    <m/>
    <m/>
    <m/>
    <m/>
    <m/>
    <m/>
    <n v="93400"/>
    <n v="7091"/>
    <n v="11.15"/>
    <n v="1762.26"/>
  </r>
  <r>
    <x v="131"/>
    <x v="131"/>
    <x v="8"/>
    <x v="2"/>
    <x v="33"/>
    <x v="3083"/>
    <n v="145425"/>
    <n v="121.19"/>
    <n v="9332.75"/>
    <n v="867945.75"/>
    <n v="0"/>
    <m/>
    <m/>
    <m/>
    <m/>
    <m/>
    <m/>
    <m/>
    <m/>
    <m/>
    <m/>
    <m/>
    <m/>
    <m/>
    <m/>
    <n v="4958"/>
    <n v="53036"/>
    <n v="44.2"/>
    <n v="49.58"/>
  </r>
  <r>
    <x v="177"/>
    <x v="177"/>
    <x v="13"/>
    <x v="2"/>
    <x v="30"/>
    <x v="3084"/>
    <n v="69892"/>
    <n v="121.34"/>
    <n v="11344.02"/>
    <n v="506397.09"/>
    <n v="0"/>
    <m/>
    <m/>
    <m/>
    <m/>
    <m/>
    <m/>
    <m/>
    <m/>
    <m/>
    <m/>
    <m/>
    <m/>
    <m/>
    <m/>
    <n v="89493"/>
    <n v="17790"/>
    <n v="30.89"/>
    <n v="1864.44"/>
  </r>
  <r>
    <x v="25"/>
    <x v="25"/>
    <x v="15"/>
    <x v="4"/>
    <x v="26"/>
    <x v="3085"/>
    <n v="3056"/>
    <n v="3.75"/>
    <n v="317.54000000000002"/>
    <n v="20081.490000000002"/>
    <n v="0"/>
    <m/>
    <m/>
    <m/>
    <m/>
    <m/>
    <m/>
    <m/>
    <m/>
    <m/>
    <n v="1120"/>
    <n v="3671"/>
    <n v="4.5"/>
    <n v="16"/>
    <n v="25070.080000000002"/>
    <n v="2749"/>
    <n v="16959"/>
    <n v="20.78"/>
    <n v="40.43"/>
  </r>
  <r>
    <x v="198"/>
    <x v="198"/>
    <x v="13"/>
    <x v="2"/>
    <x v="33"/>
    <x v="3086"/>
    <n v="119790"/>
    <n v="99.83"/>
    <n v="9664.1299999999992"/>
    <n v="898764.09"/>
    <n v="0"/>
    <m/>
    <m/>
    <m/>
    <m/>
    <m/>
    <m/>
    <m/>
    <m/>
    <m/>
    <m/>
    <m/>
    <m/>
    <m/>
    <m/>
    <n v="0"/>
    <n v="34160"/>
    <n v="28.47"/>
    <n v="0"/>
  </r>
  <r>
    <x v="28"/>
    <x v="28"/>
    <x v="7"/>
    <x v="5"/>
    <x v="89"/>
    <x v="3087"/>
    <n v="26083"/>
    <n v="20.13"/>
    <n v="2114.94"/>
    <n v="212424.09"/>
    <n v="32750.73"/>
    <n v="33955"/>
    <n v="26.2"/>
    <n v="303.25"/>
    <n v="394950.85"/>
    <m/>
    <m/>
    <m/>
    <m/>
    <m/>
    <m/>
    <m/>
    <m/>
    <m/>
    <m/>
    <n v="299800"/>
    <n v="17328"/>
    <n v="13.37"/>
    <n v="2775.93"/>
  </r>
  <r>
    <x v="64"/>
    <x v="64"/>
    <x v="12"/>
    <x v="2"/>
    <x v="9"/>
    <x v="3088"/>
    <n v="42833"/>
    <n v="89.24"/>
    <n v="9294"/>
    <n v="345736.8"/>
    <n v="0"/>
    <m/>
    <m/>
    <m/>
    <m/>
    <m/>
    <m/>
    <m/>
    <m/>
    <m/>
    <m/>
    <m/>
    <m/>
    <m/>
    <m/>
    <n v="80494"/>
    <n v="7365"/>
    <n v="15.34"/>
    <n v="2012.35"/>
  </r>
  <r>
    <x v="127"/>
    <x v="127"/>
    <x v="2"/>
    <x v="27"/>
    <x v="16"/>
    <x v="4"/>
    <m/>
    <m/>
    <m/>
    <m/>
    <n v="0"/>
    <m/>
    <m/>
    <m/>
    <m/>
    <m/>
    <m/>
    <m/>
    <m/>
    <m/>
    <m/>
    <m/>
    <m/>
    <m/>
    <m/>
    <n v="0"/>
    <m/>
    <m/>
    <n v="0"/>
  </r>
  <r>
    <x v="116"/>
    <x v="116"/>
    <x v="2"/>
    <x v="7"/>
    <x v="3"/>
    <x v="3089"/>
    <n v="95301"/>
    <n v="110.3"/>
    <n v="10961.97"/>
    <n v="734013.66"/>
    <n v="5965.08"/>
    <n v="10281"/>
    <n v="11.9"/>
    <n v="82.85"/>
    <n v="71934.720000000001"/>
    <m/>
    <m/>
    <m/>
    <m/>
    <m/>
    <m/>
    <m/>
    <m/>
    <m/>
    <m/>
    <n v="319000"/>
    <n v="17350"/>
    <n v="20.079999999999998"/>
    <n v="4430.5600000000004"/>
  </r>
  <r>
    <x v="147"/>
    <x v="147"/>
    <x v="3"/>
    <x v="5"/>
    <x v="87"/>
    <x v="3090"/>
    <n v="262772"/>
    <n v="168.44"/>
    <n v="10153.85"/>
    <n v="1227600"/>
    <n v="9356"/>
    <n v="15552"/>
    <n v="9.9700000000000006"/>
    <m/>
    <m/>
    <m/>
    <m/>
    <m/>
    <m/>
    <m/>
    <m/>
    <m/>
    <m/>
    <m/>
    <m/>
    <n v="5528"/>
    <n v="24072"/>
    <n v="15.43"/>
    <n v="42.52"/>
  </r>
  <r>
    <x v="87"/>
    <x v="87"/>
    <x v="12"/>
    <x v="14"/>
    <x v="17"/>
    <x v="3091"/>
    <n v="28228"/>
    <n v="47.05"/>
    <n v="3860.8"/>
    <n v="179527.2"/>
    <n v="20317.77"/>
    <n v="25606"/>
    <n v="42.68"/>
    <n v="406.36"/>
    <n v="245018.13"/>
    <m/>
    <m/>
    <m/>
    <m/>
    <m/>
    <m/>
    <m/>
    <m/>
    <m/>
    <m/>
    <n v="2414"/>
    <n v="17699"/>
    <n v="29.5"/>
    <n v="48.28"/>
  </r>
  <r>
    <x v="41"/>
    <x v="41"/>
    <x v="12"/>
    <x v="4"/>
    <x v="21"/>
    <x v="3092"/>
    <n v="320"/>
    <n v="1.1100000000000001"/>
    <n v="93.46"/>
    <n v="2085.9899999999998"/>
    <n v="0"/>
    <m/>
    <m/>
    <m/>
    <m/>
    <m/>
    <m/>
    <m/>
    <m/>
    <m/>
    <m/>
    <m/>
    <m/>
    <m/>
    <m/>
    <n v="541.26"/>
    <n v="14364"/>
    <n v="49.88"/>
    <n v="22.55"/>
  </r>
  <r>
    <x v="226"/>
    <x v="226"/>
    <x v="6"/>
    <x v="2"/>
    <x v="42"/>
    <x v="3093"/>
    <n v="39472"/>
    <n v="109.64"/>
    <n v="7912"/>
    <n v="220744.8"/>
    <n v="0"/>
    <m/>
    <m/>
    <m/>
    <m/>
    <m/>
    <m/>
    <m/>
    <m/>
    <m/>
    <m/>
    <m/>
    <m/>
    <m/>
    <m/>
    <n v="0"/>
    <m/>
    <m/>
    <n v="0"/>
  </r>
  <r>
    <x v="107"/>
    <x v="107"/>
    <x v="3"/>
    <x v="1"/>
    <x v="1"/>
    <x v="608"/>
    <n v="262"/>
    <n v="3.64"/>
    <n v="161.5"/>
    <n v="901.17"/>
    <n v="0"/>
    <m/>
    <m/>
    <m/>
    <m/>
    <m/>
    <m/>
    <m/>
    <m/>
    <m/>
    <m/>
    <m/>
    <m/>
    <m/>
    <m/>
    <n v="277.08"/>
    <n v="2406"/>
    <n v="33.42"/>
    <n v="46.18"/>
  </r>
  <r>
    <x v="173"/>
    <x v="173"/>
    <x v="12"/>
    <x v="7"/>
    <x v="37"/>
    <x v="3094"/>
    <n v="17408"/>
    <n v="45.33"/>
    <n v="3798.13"/>
    <n v="113032.2"/>
    <n v="9321.0499999999993"/>
    <n v="12974"/>
    <n v="33.79"/>
    <n v="291.27999999999997"/>
    <n v="112405.31"/>
    <m/>
    <m/>
    <m/>
    <m/>
    <m/>
    <m/>
    <m/>
    <m/>
    <m/>
    <m/>
    <n v="1795578"/>
    <n v="86823"/>
    <n v="226.1"/>
    <n v="56111.81"/>
  </r>
  <r>
    <x v="48"/>
    <x v="48"/>
    <x v="5"/>
    <x v="14"/>
    <x v="23"/>
    <x v="3095"/>
    <n v="29964"/>
    <n v="45.4"/>
    <n v="3744.27"/>
    <n v="191519.55"/>
    <n v="22768.19"/>
    <n v="28232"/>
    <n v="42.78"/>
    <n v="413.97"/>
    <n v="274568.39"/>
    <m/>
    <m/>
    <m/>
    <m/>
    <m/>
    <m/>
    <m/>
    <m/>
    <m/>
    <m/>
    <n v="1386"/>
    <n v="18980"/>
    <n v="28.76"/>
    <n v="25.2"/>
  </r>
  <r>
    <x v="12"/>
    <x v="12"/>
    <x v="11"/>
    <x v="18"/>
    <x v="19"/>
    <x v="3096"/>
    <n v="488"/>
    <n v="2.71"/>
    <n v="203.73"/>
    <n v="2842.08"/>
    <n v="193.02"/>
    <n v="270"/>
    <n v="1.5"/>
    <n v="12.87"/>
    <n v="2327.64"/>
    <m/>
    <m/>
    <m/>
    <m/>
    <m/>
    <m/>
    <m/>
    <m/>
    <m/>
    <m/>
    <n v="1487"/>
    <n v="20039"/>
    <n v="111.33"/>
    <n v="99.13"/>
  </r>
  <r>
    <x v="227"/>
    <x v="227"/>
    <x v="5"/>
    <x v="5"/>
    <x v="78"/>
    <x v="3097"/>
    <n v="76651"/>
    <n v="112.06"/>
    <n v="10648.42"/>
    <n v="564472.80000000005"/>
    <n v="0"/>
    <m/>
    <m/>
    <m/>
    <m/>
    <m/>
    <m/>
    <m/>
    <m/>
    <m/>
    <m/>
    <m/>
    <m/>
    <m/>
    <m/>
    <n v="1608"/>
    <n v="22216"/>
    <n v="32.479999999999997"/>
    <n v="28.21"/>
  </r>
  <r>
    <x v="156"/>
    <x v="156"/>
    <x v="5"/>
    <x v="1"/>
    <x v="1"/>
    <x v="4"/>
    <m/>
    <m/>
    <m/>
    <m/>
    <n v="0"/>
    <m/>
    <m/>
    <m/>
    <m/>
    <m/>
    <m/>
    <m/>
    <m/>
    <m/>
    <m/>
    <m/>
    <m/>
    <m/>
    <m/>
    <n v="491.28"/>
    <n v="2790"/>
    <n v="38.75"/>
    <n v="81.88"/>
  </r>
  <r>
    <x v="235"/>
    <x v="235"/>
    <x v="8"/>
    <x v="2"/>
    <x v="5"/>
    <x v="3098"/>
    <n v="129176"/>
    <n v="134.56"/>
    <n v="12228"/>
    <n v="909763.2"/>
    <n v="0"/>
    <m/>
    <m/>
    <m/>
    <m/>
    <m/>
    <m/>
    <m/>
    <m/>
    <m/>
    <m/>
    <m/>
    <m/>
    <m/>
    <m/>
    <n v="1636.25"/>
    <n v="21094"/>
    <n v="21.97"/>
    <n v="20.45"/>
  </r>
  <r>
    <x v="123"/>
    <x v="123"/>
    <x v="9"/>
    <x v="1"/>
    <x v="6"/>
    <x v="3099"/>
    <n v="112"/>
    <n v="1.17"/>
    <n v="61.38"/>
    <n v="456.63"/>
    <n v="224"/>
    <n v="1388"/>
    <n v="14.46"/>
    <n v="28"/>
    <n v="2701.28"/>
    <m/>
    <m/>
    <m/>
    <m/>
    <m/>
    <m/>
    <m/>
    <m/>
    <m/>
    <m/>
    <n v="52100"/>
    <n v="2921"/>
    <n v="30.43"/>
    <n v="6512.5"/>
  </r>
  <r>
    <x v="209"/>
    <x v="209"/>
    <x v="4"/>
    <x v="28"/>
    <x v="1"/>
    <x v="4"/>
    <m/>
    <m/>
    <m/>
    <m/>
    <n v="0"/>
    <m/>
    <m/>
    <m/>
    <m/>
    <m/>
    <m/>
    <m/>
    <m/>
    <m/>
    <m/>
    <m/>
    <m/>
    <m/>
    <m/>
    <n v="0"/>
    <m/>
    <m/>
    <n v="0"/>
  </r>
  <r>
    <x v="119"/>
    <x v="119"/>
    <x v="3"/>
    <x v="7"/>
    <x v="56"/>
    <x v="3100"/>
    <n v="78863"/>
    <n v="54.77"/>
    <n v="3611.38"/>
    <n v="403029.45"/>
    <n v="58135.79"/>
    <n v="71579"/>
    <n v="49.71"/>
    <n v="484.46"/>
    <n v="701076.94"/>
    <m/>
    <m/>
    <m/>
    <m/>
    <m/>
    <m/>
    <m/>
    <m/>
    <m/>
    <m/>
    <n v="589478"/>
    <n v="41721"/>
    <n v="28.97"/>
    <n v="4912.32"/>
  </r>
  <r>
    <x v="196"/>
    <x v="196"/>
    <x v="7"/>
    <x v="1"/>
    <x v="28"/>
    <x v="3101"/>
    <n v="718"/>
    <n v="4.99"/>
    <n v="270.08"/>
    <n v="3014.13"/>
    <n v="0"/>
    <m/>
    <m/>
    <m/>
    <m/>
    <m/>
    <m/>
    <m/>
    <m/>
    <m/>
    <m/>
    <m/>
    <m/>
    <m/>
    <m/>
    <n v="99.49"/>
    <n v="1942"/>
    <n v="13.49"/>
    <n v="8.2899999999999991"/>
  </r>
  <r>
    <x v="33"/>
    <x v="33"/>
    <x v="4"/>
    <x v="4"/>
    <x v="118"/>
    <x v="3102"/>
    <n v="44"/>
    <n v="0.14000000000000001"/>
    <n v="4.3"/>
    <n v="107.88"/>
    <n v="0"/>
    <n v="0"/>
    <n v="0"/>
    <m/>
    <m/>
    <m/>
    <m/>
    <m/>
    <m/>
    <m/>
    <m/>
    <m/>
    <m/>
    <m/>
    <m/>
    <n v="190.22"/>
    <n v="22744"/>
    <n v="70.2"/>
    <n v="7.05"/>
  </r>
  <r>
    <x v="223"/>
    <x v="223"/>
    <x v="10"/>
    <x v="1"/>
    <x v="4"/>
    <x v="4"/>
    <m/>
    <m/>
    <m/>
    <m/>
    <n v="0"/>
    <m/>
    <m/>
    <m/>
    <m/>
    <m/>
    <m/>
    <m/>
    <m/>
    <m/>
    <m/>
    <m/>
    <m/>
    <m/>
    <m/>
    <n v="70128"/>
    <n v="10205"/>
    <n v="121.49"/>
    <n v="10018.290000000001"/>
  </r>
  <r>
    <x v="78"/>
    <x v="78"/>
    <x v="10"/>
    <x v="12"/>
    <x v="41"/>
    <x v="4"/>
    <m/>
    <m/>
    <m/>
    <m/>
    <n v="0"/>
    <m/>
    <m/>
    <m/>
    <m/>
    <m/>
    <m/>
    <m/>
    <m/>
    <m/>
    <m/>
    <m/>
    <m/>
    <m/>
    <m/>
    <n v="19640"/>
    <n v="1861"/>
    <n v="51.69"/>
    <n v="6546.67"/>
  </r>
  <r>
    <x v="25"/>
    <x v="25"/>
    <x v="7"/>
    <x v="21"/>
    <x v="54"/>
    <x v="3103"/>
    <n v="6579"/>
    <n v="18.91"/>
    <n v="2178.2800000000002"/>
    <n v="58748.1"/>
    <n v="745.88"/>
    <n v="2986"/>
    <n v="8.58"/>
    <m/>
    <m/>
    <m/>
    <m/>
    <m/>
    <m/>
    <m/>
    <m/>
    <m/>
    <m/>
    <m/>
    <m/>
    <n v="460"/>
    <n v="2449"/>
    <n v="7.04"/>
    <n v="15.86"/>
  </r>
  <r>
    <x v="78"/>
    <x v="78"/>
    <x v="0"/>
    <x v="0"/>
    <x v="28"/>
    <x v="4"/>
    <m/>
    <m/>
    <m/>
    <m/>
    <n v="0"/>
    <m/>
    <m/>
    <m/>
    <m/>
    <m/>
    <m/>
    <m/>
    <m/>
    <m/>
    <m/>
    <m/>
    <m/>
    <m/>
    <m/>
    <n v="0"/>
    <m/>
    <m/>
    <n v="0"/>
  </r>
  <r>
    <x v="30"/>
    <x v="30"/>
    <x v="3"/>
    <x v="0"/>
    <x v="24"/>
    <x v="3104"/>
    <n v="288980"/>
    <n v="167.23"/>
    <n v="12092.24"/>
    <n v="1619393.19"/>
    <n v="0"/>
    <m/>
    <m/>
    <m/>
    <m/>
    <m/>
    <m/>
    <m/>
    <m/>
    <m/>
    <m/>
    <m/>
    <m/>
    <m/>
    <m/>
    <n v="8859"/>
    <n v="77080"/>
    <n v="44.61"/>
    <n v="61.52"/>
  </r>
  <r>
    <x v="31"/>
    <x v="31"/>
    <x v="3"/>
    <x v="2"/>
    <x v="3"/>
    <x v="3105"/>
    <n v="89947"/>
    <n v="104.11"/>
    <n v="7550.19"/>
    <n v="505561.02"/>
    <n v="0"/>
    <n v="0"/>
    <n v="0"/>
    <n v="0"/>
    <n v="0"/>
    <m/>
    <m/>
    <m/>
    <m/>
    <m/>
    <m/>
    <m/>
    <m/>
    <m/>
    <m/>
    <n v="2269"/>
    <n v="65813"/>
    <n v="76.17"/>
    <n v="31.51"/>
  </r>
  <r>
    <x v="93"/>
    <x v="93"/>
    <x v="12"/>
    <x v="4"/>
    <x v="22"/>
    <x v="2481"/>
    <n v="363"/>
    <n v="1.21"/>
    <n v="68.28"/>
    <n v="1587.51"/>
    <n v="0"/>
    <m/>
    <m/>
    <m/>
    <m/>
    <m/>
    <m/>
    <m/>
    <m/>
    <m/>
    <n v="478"/>
    <n v="800"/>
    <n v="2.67"/>
    <n v="19"/>
    <n v="10699.55"/>
    <n v="783.1"/>
    <n v="4331"/>
    <n v="14.44"/>
    <n v="31.32"/>
  </r>
  <r>
    <x v="19"/>
    <x v="19"/>
    <x v="14"/>
    <x v="0"/>
    <x v="48"/>
    <x v="4"/>
    <m/>
    <m/>
    <m/>
    <m/>
    <n v="0"/>
    <m/>
    <m/>
    <m/>
    <m/>
    <m/>
    <m/>
    <m/>
    <m/>
    <m/>
    <m/>
    <m/>
    <m/>
    <m/>
    <m/>
    <n v="0"/>
    <m/>
    <m/>
    <n v="0"/>
  </r>
  <r>
    <x v="4"/>
    <x v="4"/>
    <x v="4"/>
    <x v="5"/>
    <x v="31"/>
    <x v="3106"/>
    <n v="10406"/>
    <n v="43.36"/>
    <n v="3072"/>
    <n v="57139.199999999997"/>
    <n v="4057.23"/>
    <n v="6297"/>
    <n v="26.24"/>
    <m/>
    <m/>
    <m/>
    <m/>
    <m/>
    <m/>
    <m/>
    <m/>
    <m/>
    <m/>
    <m/>
    <m/>
    <n v="458"/>
    <n v="3785"/>
    <n v="15.77"/>
    <n v="22.9"/>
  </r>
  <r>
    <x v="163"/>
    <x v="163"/>
    <x v="0"/>
    <x v="1"/>
    <x v="6"/>
    <x v="3107"/>
    <n v="2364"/>
    <n v="24.63"/>
    <n v="2162.75"/>
    <n v="16090.86"/>
    <n v="0"/>
    <m/>
    <m/>
    <m/>
    <m/>
    <m/>
    <m/>
    <m/>
    <m/>
    <m/>
    <m/>
    <m/>
    <m/>
    <m/>
    <m/>
    <n v="25400"/>
    <n v="1993"/>
    <n v="20.76"/>
    <n v="3175"/>
  </r>
  <r>
    <x v="127"/>
    <x v="127"/>
    <x v="15"/>
    <x v="27"/>
    <x v="16"/>
    <x v="3108"/>
    <n v="1429"/>
    <n v="29.77"/>
    <n v="276"/>
    <n v="1026.72"/>
    <n v="0"/>
    <m/>
    <m/>
    <m/>
    <m/>
    <m/>
    <m/>
    <m/>
    <m/>
    <m/>
    <m/>
    <m/>
    <m/>
    <m/>
    <m/>
    <n v="6.95"/>
    <n v="192"/>
    <n v="4"/>
    <n v="1.74"/>
  </r>
  <r>
    <x v="116"/>
    <x v="116"/>
    <x v="15"/>
    <x v="7"/>
    <x v="3"/>
    <x v="3109"/>
    <n v="99427"/>
    <n v="115.08"/>
    <n v="11336.67"/>
    <n v="759103.2"/>
    <n v="4975.75"/>
    <n v="7338"/>
    <n v="8.49"/>
    <m/>
    <m/>
    <m/>
    <m/>
    <m/>
    <m/>
    <m/>
    <m/>
    <m/>
    <m/>
    <m/>
    <m/>
    <n v="53400"/>
    <n v="19565"/>
    <n v="22.64"/>
    <n v="741.67"/>
  </r>
  <r>
    <x v="161"/>
    <x v="161"/>
    <x v="11"/>
    <x v="17"/>
    <x v="2"/>
    <x v="3110"/>
    <n v="1941"/>
    <n v="2.5299999999999998"/>
    <n v="140.13"/>
    <n v="8340.24"/>
    <n v="1763.34"/>
    <n v="1721"/>
    <n v="2.2400000000000002"/>
    <n v="27.55"/>
    <n v="21264.6"/>
    <m/>
    <m/>
    <m/>
    <m/>
    <m/>
    <m/>
    <m/>
    <m/>
    <m/>
    <m/>
    <n v="5743"/>
    <n v="54244"/>
    <n v="70.63"/>
    <n v="89.73"/>
  </r>
  <r>
    <x v="201"/>
    <x v="201"/>
    <x v="11"/>
    <x v="4"/>
    <x v="135"/>
    <x v="3111"/>
    <n v="247816"/>
    <n v="80.67"/>
    <n v="8388.2999999999993"/>
    <n v="1997085.72"/>
    <n v="179110.57"/>
    <n v="225843"/>
    <n v="73.52"/>
    <n v="699.65"/>
    <n v="2159948.12"/>
    <m/>
    <m/>
    <m/>
    <m/>
    <m/>
    <m/>
    <m/>
    <m/>
    <m/>
    <m/>
    <n v="36.01"/>
    <n v="187235"/>
    <n v="60.95"/>
    <n v="0.14000000000000001"/>
  </r>
  <r>
    <x v="173"/>
    <x v="173"/>
    <x v="5"/>
    <x v="7"/>
    <x v="37"/>
    <x v="3112"/>
    <n v="20239"/>
    <n v="52.71"/>
    <n v="3667.5"/>
    <n v="109144.8"/>
    <n v="9712.9"/>
    <n v="8957"/>
    <n v="23.33"/>
    <n v="303.52999999999997"/>
    <n v="117130.78"/>
    <m/>
    <m/>
    <m/>
    <m/>
    <m/>
    <m/>
    <m/>
    <m/>
    <m/>
    <m/>
    <n v="174302"/>
    <n v="8946"/>
    <n v="23.3"/>
    <n v="5446.94"/>
  </r>
  <r>
    <x v="140"/>
    <x v="140"/>
    <x v="8"/>
    <x v="4"/>
    <x v="38"/>
    <x v="3113"/>
    <n v="59139"/>
    <n v="88"/>
    <n v="6320.91"/>
    <n v="329193.03000000003"/>
    <n v="46404.46"/>
    <n v="45576"/>
    <n v="67.819999999999993"/>
    <n v="828.65"/>
    <n v="559605.31999999995"/>
    <m/>
    <m/>
    <m/>
    <m/>
    <m/>
    <m/>
    <m/>
    <m/>
    <m/>
    <m/>
    <n v="729085"/>
    <n v="45554"/>
    <n v="67.790000000000006"/>
    <n v="13019.38"/>
  </r>
  <r>
    <x v="162"/>
    <x v="162"/>
    <x v="3"/>
    <x v="1"/>
    <x v="4"/>
    <x v="3114"/>
    <n v="260"/>
    <n v="3.1"/>
    <n v="123.43"/>
    <n v="803.52"/>
    <n v="0"/>
    <m/>
    <m/>
    <m/>
    <m/>
    <m/>
    <m/>
    <m/>
    <m/>
    <m/>
    <m/>
    <m/>
    <m/>
    <m/>
    <m/>
    <n v="525"/>
    <n v="2701"/>
    <n v="32.15"/>
    <n v="75"/>
  </r>
  <r>
    <x v="210"/>
    <x v="210"/>
    <x v="12"/>
    <x v="2"/>
    <x v="48"/>
    <x v="3115"/>
    <n v="24285"/>
    <n v="39.68"/>
    <n v="2990.41"/>
    <n v="141835.23000000001"/>
    <n v="22593.599999999999"/>
    <n v="36151"/>
    <n v="59.07"/>
    <n v="443.01"/>
    <n v="272462.98"/>
    <m/>
    <m/>
    <m/>
    <m/>
    <m/>
    <m/>
    <m/>
    <m/>
    <m/>
    <m/>
    <n v="910656"/>
    <n v="27661"/>
    <n v="45.2"/>
    <n v="17856"/>
  </r>
  <r>
    <x v="93"/>
    <x v="93"/>
    <x v="4"/>
    <x v="5"/>
    <x v="91"/>
    <x v="3116"/>
    <n v="65048"/>
    <n v="100.38"/>
    <n v="6353.8"/>
    <n v="319087.65000000002"/>
    <n v="0"/>
    <m/>
    <m/>
    <m/>
    <m/>
    <m/>
    <m/>
    <m/>
    <m/>
    <m/>
    <m/>
    <m/>
    <m/>
    <m/>
    <m/>
    <n v="735.24"/>
    <n v="3229"/>
    <n v="4.9800000000000004"/>
    <n v="13.62"/>
  </r>
  <r>
    <x v="226"/>
    <x v="226"/>
    <x v="7"/>
    <x v="2"/>
    <x v="42"/>
    <x v="3117"/>
    <n v="13884"/>
    <n v="38.57"/>
    <n v="3920"/>
    <n v="109368"/>
    <n v="0"/>
    <m/>
    <m/>
    <m/>
    <m/>
    <m/>
    <m/>
    <m/>
    <m/>
    <m/>
    <m/>
    <m/>
    <m/>
    <m/>
    <m/>
    <n v="0"/>
    <m/>
    <m/>
    <n v="0"/>
  </r>
  <r>
    <x v="53"/>
    <x v="53"/>
    <x v="3"/>
    <x v="12"/>
    <x v="6"/>
    <x v="158"/>
    <n v="45"/>
    <n v="0.47"/>
    <n v="26.5"/>
    <n v="197.16"/>
    <n v="166"/>
    <n v="450"/>
    <n v="4.6900000000000004"/>
    <n v="20.75"/>
    <n v="2001.84"/>
    <m/>
    <m/>
    <m/>
    <m/>
    <m/>
    <m/>
    <m/>
    <m/>
    <m/>
    <m/>
    <n v="0"/>
    <m/>
    <m/>
    <n v="0"/>
  </r>
  <r>
    <x v="120"/>
    <x v="120"/>
    <x v="3"/>
    <x v="1"/>
    <x v="68"/>
    <x v="4"/>
    <m/>
    <m/>
    <m/>
    <m/>
    <n v="0"/>
    <m/>
    <m/>
    <m/>
    <m/>
    <m/>
    <m/>
    <m/>
    <m/>
    <m/>
    <m/>
    <m/>
    <m/>
    <m/>
    <m/>
    <n v="1781.57"/>
    <n v="8233"/>
    <n v="42.88"/>
    <n v="111.35"/>
  </r>
  <r>
    <x v="124"/>
    <x v="124"/>
    <x v="15"/>
    <x v="6"/>
    <x v="28"/>
    <x v="3118"/>
    <n v="7"/>
    <n v="0.05"/>
    <n v="2.83"/>
    <n v="31.62"/>
    <n v="0"/>
    <m/>
    <m/>
    <m/>
    <m/>
    <n v="72"/>
    <n v="134"/>
    <n v="0.93"/>
    <n v="6"/>
    <n v="912.17"/>
    <m/>
    <m/>
    <m/>
    <m/>
    <m/>
    <n v="82070"/>
    <n v="10140"/>
    <n v="70.42"/>
    <n v="6839.17"/>
  </r>
  <r>
    <x v="216"/>
    <x v="216"/>
    <x v="7"/>
    <x v="2"/>
    <x v="38"/>
    <x v="3119"/>
    <n v="28494"/>
    <n v="42.4"/>
    <n v="5714.11"/>
    <n v="297590.7"/>
    <n v="0"/>
    <m/>
    <m/>
    <m/>
    <m/>
    <m/>
    <m/>
    <m/>
    <m/>
    <m/>
    <m/>
    <m/>
    <m/>
    <m/>
    <m/>
    <n v="0"/>
    <m/>
    <m/>
    <n v="0"/>
  </r>
  <r>
    <x v="101"/>
    <x v="101"/>
    <x v="14"/>
    <x v="0"/>
    <x v="27"/>
    <x v="3120"/>
    <n v="28366"/>
    <n v="62.21"/>
    <n v="3519.97"/>
    <n v="124395.87"/>
    <n v="5975.22"/>
    <n v="13817"/>
    <n v="30.3"/>
    <n v="157.24"/>
    <n v="72056.97"/>
    <m/>
    <m/>
    <m/>
    <m/>
    <m/>
    <m/>
    <m/>
    <m/>
    <m/>
    <m/>
    <n v="91783"/>
    <n v="11823"/>
    <n v="25.93"/>
    <n v="2415.34"/>
  </r>
  <r>
    <x v="176"/>
    <x v="176"/>
    <x v="9"/>
    <x v="7"/>
    <x v="15"/>
    <x v="3121"/>
    <n v="10525"/>
    <n v="24.36"/>
    <n v="1717.58"/>
    <n v="57504.69"/>
    <n v="8326.8700000000008"/>
    <n v="12850"/>
    <n v="29.75"/>
    <n v="231.3"/>
    <n v="100416.19"/>
    <m/>
    <m/>
    <m/>
    <m/>
    <m/>
    <m/>
    <m/>
    <m/>
    <m/>
    <m/>
    <n v="21.18"/>
    <n v="621"/>
    <n v="1.44"/>
    <n v="0.59"/>
  </r>
  <r>
    <x v="65"/>
    <x v="65"/>
    <x v="10"/>
    <x v="2"/>
    <x v="30"/>
    <x v="3122"/>
    <n v="24347"/>
    <n v="42.27"/>
    <n v="3057.44"/>
    <n v="136484.01"/>
    <n v="42839.96"/>
    <n v="27955"/>
    <n v="48.53"/>
    <n v="892.5"/>
    <n v="516619.94"/>
    <m/>
    <m/>
    <m/>
    <m/>
    <m/>
    <m/>
    <m/>
    <m/>
    <m/>
    <m/>
    <n v="1504"/>
    <n v="6210"/>
    <n v="10.78"/>
    <n v="31.33"/>
  </r>
  <r>
    <x v="74"/>
    <x v="74"/>
    <x v="5"/>
    <x v="19"/>
    <x v="38"/>
    <x v="678"/>
    <n v="41763"/>
    <n v="62.15"/>
    <n v="4491.43"/>
    <n v="233913.60000000001"/>
    <n v="13283.22"/>
    <n v="16548"/>
    <n v="24.63"/>
    <n v="237.2"/>
    <n v="160186.34"/>
    <m/>
    <m/>
    <m/>
    <m/>
    <m/>
    <m/>
    <m/>
    <m/>
    <m/>
    <m/>
    <n v="899.67"/>
    <n v="19107"/>
    <n v="28.43"/>
    <n v="16.07"/>
  </r>
  <r>
    <x v="159"/>
    <x v="159"/>
    <x v="13"/>
    <x v="6"/>
    <x v="83"/>
    <x v="3123"/>
    <n v="4163"/>
    <n v="31.54"/>
    <n v="2165.36"/>
    <n v="22151.67"/>
    <n v="1658.58"/>
    <n v="1661"/>
    <n v="12.58"/>
    <m/>
    <m/>
    <m/>
    <m/>
    <m/>
    <m/>
    <m/>
    <m/>
    <m/>
    <m/>
    <m/>
    <m/>
    <n v="75100"/>
    <n v="11759"/>
    <n v="89.08"/>
    <n v="6827.27"/>
  </r>
  <r>
    <x v="211"/>
    <x v="211"/>
    <x v="12"/>
    <x v="7"/>
    <x v="15"/>
    <x v="3124"/>
    <n v="50820"/>
    <n v="117.64"/>
    <n v="9968.9699999999993"/>
    <n v="333761.19"/>
    <n v="0"/>
    <m/>
    <m/>
    <m/>
    <m/>
    <m/>
    <m/>
    <m/>
    <m/>
    <m/>
    <m/>
    <m/>
    <m/>
    <m/>
    <m/>
    <n v="2607.5"/>
    <n v="11795"/>
    <n v="27.3"/>
    <n v="72.430000000000007"/>
  </r>
  <r>
    <x v="15"/>
    <x v="15"/>
    <x v="12"/>
    <x v="7"/>
    <x v="31"/>
    <x v="3125"/>
    <n v="12945"/>
    <n v="53.94"/>
    <n v="3964"/>
    <n v="73730.399999999994"/>
    <n v="0"/>
    <m/>
    <m/>
    <m/>
    <m/>
    <m/>
    <m/>
    <m/>
    <m/>
    <m/>
    <n v="5459"/>
    <n v="21616"/>
    <n v="90.07"/>
    <n v="272"/>
    <n v="122194.26"/>
    <n v="7474"/>
    <n v="20588"/>
    <n v="85.78"/>
    <n v="373.7"/>
  </r>
  <r>
    <x v="170"/>
    <x v="170"/>
    <x v="3"/>
    <x v="7"/>
    <x v="30"/>
    <x v="3126"/>
    <n v="13763"/>
    <n v="23.89"/>
    <n v="2583.04"/>
    <n v="115306.98"/>
    <n v="185360.81"/>
    <n v="52156"/>
    <n v="90.55"/>
    <n v="3861.68"/>
    <n v="2235321.67"/>
    <m/>
    <m/>
    <m/>
    <m/>
    <m/>
    <m/>
    <m/>
    <m/>
    <m/>
    <m/>
    <n v="0"/>
    <n v="16682"/>
    <n v="28.96"/>
    <n v="0"/>
  </r>
  <r>
    <x v="103"/>
    <x v="103"/>
    <x v="5"/>
    <x v="28"/>
    <x v="16"/>
    <x v="0"/>
    <n v="0"/>
    <n v="0"/>
    <n v="0"/>
    <n v="0"/>
    <n v="0"/>
    <m/>
    <m/>
    <m/>
    <m/>
    <m/>
    <m/>
    <m/>
    <m/>
    <m/>
    <m/>
    <m/>
    <m/>
    <m/>
    <m/>
    <n v="0"/>
    <m/>
    <m/>
    <n v="0"/>
  </r>
  <r>
    <x v="6"/>
    <x v="6"/>
    <x v="9"/>
    <x v="11"/>
    <x v="20"/>
    <x v="3127"/>
    <n v="18049"/>
    <n v="25.07"/>
    <n v="1492.07"/>
    <n v="83257.320000000007"/>
    <n v="36887.49"/>
    <n v="70473"/>
    <n v="97.88"/>
    <n v="614.79"/>
    <n v="444837.28"/>
    <m/>
    <m/>
    <m/>
    <m/>
    <m/>
    <m/>
    <m/>
    <m/>
    <m/>
    <m/>
    <n v="977257"/>
    <n v="91713"/>
    <n v="127.38"/>
    <n v="16287.62"/>
  </r>
  <r>
    <x v="72"/>
    <x v="72"/>
    <x v="12"/>
    <x v="25"/>
    <x v="28"/>
    <x v="4"/>
    <m/>
    <m/>
    <m/>
    <m/>
    <n v="0"/>
    <m/>
    <m/>
    <m/>
    <m/>
    <m/>
    <m/>
    <m/>
    <m/>
    <m/>
    <m/>
    <m/>
    <m/>
    <m/>
    <m/>
    <n v="178300"/>
    <n v="7178"/>
    <n v="49.85"/>
    <n v="14858.33"/>
  </r>
  <r>
    <x v="77"/>
    <x v="77"/>
    <x v="8"/>
    <x v="7"/>
    <x v="9"/>
    <x v="3128"/>
    <n v="7966"/>
    <n v="16.600000000000001"/>
    <n v="1475.25"/>
    <n v="54879.3"/>
    <n v="0"/>
    <n v="12402"/>
    <n v="25.84"/>
    <n v="0"/>
    <n v="0"/>
    <m/>
    <m/>
    <m/>
    <m/>
    <m/>
    <m/>
    <m/>
    <m/>
    <m/>
    <m/>
    <n v="1311.68"/>
    <n v="21069"/>
    <n v="43.89"/>
    <n v="32.79"/>
  </r>
  <r>
    <x v="25"/>
    <x v="25"/>
    <x v="6"/>
    <x v="3"/>
    <x v="46"/>
    <x v="3129"/>
    <n v="20199"/>
    <n v="64.739999999999995"/>
    <n v="6045.42"/>
    <n v="146178.32999999999"/>
    <n v="12145.49"/>
    <n v="18415"/>
    <n v="59.02"/>
    <m/>
    <m/>
    <m/>
    <m/>
    <m/>
    <m/>
    <m/>
    <n v="602"/>
    <n v="1335"/>
    <n v="4.28"/>
    <n v="23"/>
    <n v="13475.17"/>
    <n v="2607"/>
    <n v="15327"/>
    <n v="49.13"/>
    <n v="100.27"/>
  </r>
  <r>
    <x v="194"/>
    <x v="194"/>
    <x v="4"/>
    <x v="2"/>
    <x v="9"/>
    <x v="3130"/>
    <n v="51952"/>
    <n v="108.23"/>
    <n v="7244"/>
    <n v="269476.8"/>
    <n v="0"/>
    <n v="0"/>
    <n v="0"/>
    <m/>
    <m/>
    <m/>
    <m/>
    <m/>
    <m/>
    <m/>
    <m/>
    <m/>
    <m/>
    <m/>
    <m/>
    <n v="49680"/>
    <n v="2032"/>
    <n v="4.2300000000000004"/>
    <n v="1242"/>
  </r>
  <r>
    <x v="3"/>
    <x v="3"/>
    <x v="0"/>
    <x v="13"/>
    <x v="6"/>
    <x v="3131"/>
    <n v="754"/>
    <n v="7.85"/>
    <n v="654.88"/>
    <n v="4872.2700000000004"/>
    <n v="0"/>
    <m/>
    <m/>
    <m/>
    <m/>
    <m/>
    <m/>
    <m/>
    <m/>
    <m/>
    <m/>
    <m/>
    <m/>
    <m/>
    <m/>
    <n v="58910"/>
    <n v="3908"/>
    <n v="40.71"/>
    <n v="7363.75"/>
  </r>
  <r>
    <x v="60"/>
    <x v="60"/>
    <x v="9"/>
    <x v="5"/>
    <x v="33"/>
    <x v="3132"/>
    <n v="152494"/>
    <n v="127.08"/>
    <n v="11156"/>
    <n v="1037508"/>
    <n v="0"/>
    <m/>
    <m/>
    <m/>
    <m/>
    <m/>
    <m/>
    <m/>
    <m/>
    <m/>
    <m/>
    <m/>
    <m/>
    <m/>
    <m/>
    <n v="708090"/>
    <n v="73587"/>
    <n v="61.32"/>
    <n v="7080.9"/>
  </r>
  <r>
    <x v="49"/>
    <x v="49"/>
    <x v="3"/>
    <x v="4"/>
    <x v="11"/>
    <x v="4"/>
    <m/>
    <m/>
    <m/>
    <m/>
    <n v="0"/>
    <m/>
    <m/>
    <m/>
    <m/>
    <m/>
    <m/>
    <m/>
    <m/>
    <m/>
    <m/>
    <m/>
    <m/>
    <m/>
    <m/>
    <n v="72944"/>
    <n v="7970"/>
    <n v="66.42"/>
    <n v="7294.4"/>
  </r>
  <r>
    <x v="88"/>
    <x v="88"/>
    <x v="11"/>
    <x v="2"/>
    <x v="120"/>
    <x v="3133"/>
    <n v="149804"/>
    <n v="80.540000000000006"/>
    <n v="8960.5400000000009"/>
    <n v="1291662.1200000001"/>
    <n v="14926.29"/>
    <n v="18250"/>
    <n v="9.81"/>
    <n v="96.3"/>
    <n v="180000.55"/>
    <m/>
    <m/>
    <m/>
    <m/>
    <m/>
    <m/>
    <m/>
    <m/>
    <m/>
    <m/>
    <n v="426015.17"/>
    <n v="93344"/>
    <n v="50.18"/>
    <n v="2748.48"/>
  </r>
  <r>
    <x v="91"/>
    <x v="91"/>
    <x v="6"/>
    <x v="14"/>
    <x v="117"/>
    <x v="3134"/>
    <n v="83990"/>
    <n v="118.63"/>
    <n v="10174.58"/>
    <n v="558279"/>
    <n v="3129.97"/>
    <n v="3634"/>
    <n v="5.13"/>
    <n v="53.05"/>
    <n v="37745.26"/>
    <m/>
    <m/>
    <m/>
    <m/>
    <m/>
    <m/>
    <m/>
    <m/>
    <m/>
    <m/>
    <n v="160600"/>
    <n v="6389"/>
    <n v="9.02"/>
    <n v="2722.03"/>
  </r>
  <r>
    <x v="92"/>
    <x v="92"/>
    <x v="4"/>
    <x v="12"/>
    <x v="6"/>
    <x v="4"/>
    <m/>
    <m/>
    <m/>
    <m/>
    <n v="0"/>
    <m/>
    <m/>
    <m/>
    <m/>
    <m/>
    <m/>
    <m/>
    <m/>
    <m/>
    <m/>
    <m/>
    <m/>
    <m/>
    <m/>
    <n v="0"/>
    <m/>
    <m/>
    <n v="0"/>
  </r>
  <r>
    <x v="95"/>
    <x v="95"/>
    <x v="10"/>
    <x v="7"/>
    <x v="30"/>
    <x v="3135"/>
    <n v="45614"/>
    <n v="79.19"/>
    <n v="8401.25"/>
    <n v="375031.8"/>
    <n v="0"/>
    <m/>
    <m/>
    <m/>
    <m/>
    <m/>
    <m/>
    <m/>
    <m/>
    <m/>
    <m/>
    <m/>
    <m/>
    <m/>
    <m/>
    <n v="172550"/>
    <n v="5708"/>
    <n v="9.91"/>
    <n v="3594.79"/>
  </r>
  <r>
    <x v="70"/>
    <x v="70"/>
    <x v="12"/>
    <x v="2"/>
    <x v="2"/>
    <x v="3136"/>
    <n v="50513"/>
    <n v="65.77"/>
    <n v="7307.5"/>
    <n v="434942.4"/>
    <n v="8351"/>
    <n v="12672"/>
    <n v="16.5"/>
    <n v="130.47999999999999"/>
    <n v="100707.21"/>
    <m/>
    <m/>
    <m/>
    <m/>
    <m/>
    <m/>
    <m/>
    <m/>
    <m/>
    <m/>
    <n v="3796.54"/>
    <n v="85893"/>
    <n v="111.84"/>
    <n v="59.32"/>
  </r>
  <r>
    <x v="163"/>
    <x v="163"/>
    <x v="14"/>
    <x v="2"/>
    <x v="38"/>
    <x v="3137"/>
    <n v="93877"/>
    <n v="139.69999999999999"/>
    <n v="9515.7099999999991"/>
    <n v="495578.4"/>
    <n v="0"/>
    <m/>
    <m/>
    <m/>
    <m/>
    <m/>
    <m/>
    <m/>
    <m/>
    <m/>
    <m/>
    <m/>
    <m/>
    <m/>
    <m/>
    <n v="147900"/>
    <n v="10411"/>
    <n v="15.49"/>
    <n v="2641.07"/>
  </r>
  <r>
    <x v="21"/>
    <x v="21"/>
    <x v="1"/>
    <x v="5"/>
    <x v="20"/>
    <x v="3138"/>
    <n v="20331"/>
    <n v="28.24"/>
    <n v="3169.3"/>
    <n v="176846.94"/>
    <n v="25408"/>
    <n v="36672"/>
    <n v="50.93"/>
    <n v="423.47"/>
    <n v="306402.69"/>
    <m/>
    <m/>
    <m/>
    <m/>
    <m/>
    <m/>
    <m/>
    <m/>
    <m/>
    <m/>
    <n v="2095.38"/>
    <n v="19041"/>
    <n v="26.45"/>
    <n v="34.92"/>
  </r>
  <r>
    <x v="83"/>
    <x v="83"/>
    <x v="14"/>
    <x v="5"/>
    <x v="38"/>
    <x v="3139"/>
    <n v="91953"/>
    <n v="136.83000000000001"/>
    <n v="10760"/>
    <n v="560380.80000000005"/>
    <n v="0"/>
    <m/>
    <m/>
    <m/>
    <m/>
    <m/>
    <m/>
    <m/>
    <m/>
    <m/>
    <m/>
    <m/>
    <m/>
    <m/>
    <m/>
    <n v="1297"/>
    <n v="14117"/>
    <n v="21.01"/>
    <n v="23.16"/>
  </r>
  <r>
    <x v="3"/>
    <x v="3"/>
    <x v="6"/>
    <x v="0"/>
    <x v="3"/>
    <x v="3140"/>
    <n v="94692"/>
    <n v="109.6"/>
    <n v="10840"/>
    <n v="725846.4"/>
    <n v="0"/>
    <m/>
    <m/>
    <m/>
    <m/>
    <m/>
    <m/>
    <m/>
    <m/>
    <m/>
    <m/>
    <m/>
    <m/>
    <m/>
    <m/>
    <n v="301167"/>
    <n v="15564"/>
    <n v="18.010000000000002"/>
    <n v="4182.88"/>
  </r>
  <r>
    <x v="136"/>
    <x v="136"/>
    <x v="5"/>
    <x v="5"/>
    <x v="97"/>
    <x v="3141"/>
    <n v="65002"/>
    <n v="66.87"/>
    <n v="4468.5600000000004"/>
    <n v="336616.29"/>
    <n v="26272.55"/>
    <n v="27931"/>
    <n v="28.74"/>
    <m/>
    <m/>
    <m/>
    <m/>
    <m/>
    <m/>
    <m/>
    <m/>
    <m/>
    <m/>
    <m/>
    <m/>
    <n v="93200"/>
    <n v="102603"/>
    <n v="105.56"/>
    <n v="1150.6199999999999"/>
  </r>
  <r>
    <x v="199"/>
    <x v="199"/>
    <x v="4"/>
    <x v="7"/>
    <x v="9"/>
    <x v="3142"/>
    <n v="39436"/>
    <n v="82.16"/>
    <n v="5400"/>
    <n v="200880"/>
    <n v="0"/>
    <m/>
    <m/>
    <m/>
    <m/>
    <m/>
    <m/>
    <m/>
    <m/>
    <m/>
    <m/>
    <m/>
    <m/>
    <m/>
    <m/>
    <n v="464.97"/>
    <n v="14852"/>
    <n v="30.94"/>
    <n v="11.62"/>
  </r>
  <r>
    <x v="42"/>
    <x v="42"/>
    <x v="13"/>
    <x v="12"/>
    <x v="6"/>
    <x v="4"/>
    <m/>
    <m/>
    <m/>
    <m/>
    <n v="0"/>
    <m/>
    <m/>
    <m/>
    <m/>
    <m/>
    <m/>
    <m/>
    <m/>
    <m/>
    <m/>
    <m/>
    <m/>
    <m/>
    <m/>
    <n v="0"/>
    <m/>
    <m/>
    <n v="0"/>
  </r>
  <r>
    <x v="6"/>
    <x v="6"/>
    <x v="1"/>
    <x v="5"/>
    <x v="3"/>
    <x v="3143"/>
    <n v="48329"/>
    <n v="55.94"/>
    <n v="5427.36"/>
    <n v="363416.1"/>
    <n v="25423.86"/>
    <n v="36058"/>
    <n v="41.73"/>
    <n v="353.11"/>
    <n v="306593.96000000002"/>
    <m/>
    <m/>
    <m/>
    <m/>
    <m/>
    <m/>
    <m/>
    <m/>
    <m/>
    <m/>
    <n v="293120"/>
    <n v="32070"/>
    <n v="37.119999999999997"/>
    <n v="4071.11"/>
  </r>
  <r>
    <x v="52"/>
    <x v="52"/>
    <x v="13"/>
    <x v="7"/>
    <x v="43"/>
    <x v="3144"/>
    <n v="78939"/>
    <n v="32.57"/>
    <n v="2336.83"/>
    <n v="438997.2"/>
    <n v="69806.009999999995"/>
    <n v="67835"/>
    <n v="27.98"/>
    <n v="345.57"/>
    <n v="841811.66"/>
    <m/>
    <m/>
    <m/>
    <m/>
    <m/>
    <m/>
    <m/>
    <m/>
    <m/>
    <m/>
    <n v="3160"/>
    <n v="28219"/>
    <n v="11.64"/>
    <n v="15.64"/>
  </r>
  <r>
    <x v="18"/>
    <x v="18"/>
    <x v="7"/>
    <x v="7"/>
    <x v="9"/>
    <x v="3145"/>
    <n v="4149"/>
    <n v="8.64"/>
    <n v="682.65"/>
    <n v="25394.58"/>
    <n v="8375.36"/>
    <n v="10232"/>
    <n v="21.32"/>
    <n v="209.38"/>
    <n v="101001.02"/>
    <m/>
    <m/>
    <m/>
    <m/>
    <m/>
    <m/>
    <m/>
    <m/>
    <m/>
    <m/>
    <n v="47000"/>
    <n v="4230"/>
    <n v="8.81"/>
    <n v="1175"/>
  </r>
  <r>
    <x v="117"/>
    <x v="117"/>
    <x v="12"/>
    <x v="18"/>
    <x v="28"/>
    <x v="4"/>
    <m/>
    <m/>
    <m/>
    <m/>
    <n v="0"/>
    <m/>
    <m/>
    <m/>
    <m/>
    <m/>
    <m/>
    <m/>
    <m/>
    <m/>
    <m/>
    <m/>
    <m/>
    <m/>
    <m/>
    <n v="3245.77"/>
    <n v="7524"/>
    <n v="52.25"/>
    <n v="270.48"/>
  </r>
  <r>
    <x v="5"/>
    <x v="5"/>
    <x v="3"/>
    <x v="4"/>
    <x v="5"/>
    <x v="3146"/>
    <n v="2622"/>
    <n v="2.73"/>
    <n v="113.74"/>
    <n v="8462.07"/>
    <n v="2945"/>
    <n v="5330"/>
    <n v="5.55"/>
    <n v="36.81"/>
    <n v="35514.639999999999"/>
    <m/>
    <m/>
    <m/>
    <m/>
    <m/>
    <m/>
    <m/>
    <m/>
    <m/>
    <m/>
    <n v="4345"/>
    <n v="20614"/>
    <n v="21.47"/>
    <n v="54.31"/>
  </r>
  <r>
    <x v="92"/>
    <x v="92"/>
    <x v="7"/>
    <x v="13"/>
    <x v="6"/>
    <x v="4"/>
    <n v="0"/>
    <n v="0"/>
    <m/>
    <m/>
    <n v="0"/>
    <m/>
    <m/>
    <m/>
    <m/>
    <m/>
    <m/>
    <m/>
    <m/>
    <m/>
    <m/>
    <m/>
    <m/>
    <m/>
    <m/>
    <n v="0"/>
    <m/>
    <m/>
    <n v="0"/>
  </r>
  <r>
    <x v="67"/>
    <x v="67"/>
    <x v="4"/>
    <x v="4"/>
    <x v="122"/>
    <x v="3147"/>
    <n v="4230"/>
    <n v="4.83"/>
    <n v="204.97"/>
    <n v="13915.59"/>
    <n v="1680.89"/>
    <n v="1386"/>
    <n v="1.58"/>
    <n v="23.03"/>
    <n v="20270.38"/>
    <m/>
    <m/>
    <m/>
    <m/>
    <m/>
    <m/>
    <m/>
    <m/>
    <m/>
    <m/>
    <n v="3991"/>
    <n v="75722"/>
    <n v="86.44"/>
    <n v="54.67"/>
  </r>
  <r>
    <x v="177"/>
    <x v="177"/>
    <x v="14"/>
    <x v="1"/>
    <x v="6"/>
    <x v="4"/>
    <m/>
    <m/>
    <m/>
    <m/>
    <n v="0"/>
    <m/>
    <m/>
    <m/>
    <m/>
    <m/>
    <m/>
    <m/>
    <m/>
    <m/>
    <m/>
    <m/>
    <m/>
    <m/>
    <m/>
    <n v="726398"/>
    <n v="90124"/>
    <n v="938.79"/>
    <n v="90799.75"/>
  </r>
  <r>
    <x v="71"/>
    <x v="71"/>
    <x v="13"/>
    <x v="5"/>
    <x v="17"/>
    <x v="3148"/>
    <n v="38305"/>
    <n v="63.84"/>
    <n v="4603.2"/>
    <n v="214048.8"/>
    <n v="9926.2900000000009"/>
    <n v="8074"/>
    <n v="13.46"/>
    <n v="198.53"/>
    <n v="119704.05"/>
    <m/>
    <m/>
    <m/>
    <m/>
    <m/>
    <m/>
    <m/>
    <m/>
    <m/>
    <m/>
    <n v="1435"/>
    <n v="18206"/>
    <n v="30.34"/>
    <n v="28.7"/>
  </r>
  <r>
    <x v="226"/>
    <x v="226"/>
    <x v="13"/>
    <x v="2"/>
    <x v="42"/>
    <x v="3149"/>
    <n v="41912"/>
    <n v="116.42"/>
    <n v="7488"/>
    <n v="208915.20000000001"/>
    <n v="0"/>
    <m/>
    <m/>
    <m/>
    <m/>
    <m/>
    <m/>
    <m/>
    <m/>
    <m/>
    <m/>
    <m/>
    <m/>
    <m/>
    <m/>
    <n v="57000"/>
    <n v="6344"/>
    <n v="17.62"/>
    <n v="1900"/>
  </r>
  <r>
    <x v="51"/>
    <x v="51"/>
    <x v="11"/>
    <x v="1"/>
    <x v="41"/>
    <x v="3150"/>
    <n v="361"/>
    <n v="10.029999999999999"/>
    <n v="640.33000000000004"/>
    <n v="1786.53"/>
    <n v="0"/>
    <m/>
    <m/>
    <m/>
    <m/>
    <m/>
    <m/>
    <m/>
    <m/>
    <m/>
    <n v="235"/>
    <n v="891"/>
    <n v="24.75"/>
    <n v="78"/>
    <n v="5260.24"/>
    <n v="6400"/>
    <n v="627"/>
    <n v="17.420000000000002"/>
    <n v="2133.33"/>
  </r>
  <r>
    <x v="6"/>
    <x v="6"/>
    <x v="10"/>
    <x v="7"/>
    <x v="95"/>
    <x v="3151"/>
    <n v="255718"/>
    <n v="129.94"/>
    <n v="10154.15"/>
    <n v="1548710.4"/>
    <n v="0"/>
    <m/>
    <m/>
    <m/>
    <m/>
    <m/>
    <m/>
    <m/>
    <m/>
    <m/>
    <m/>
    <m/>
    <m/>
    <m/>
    <m/>
    <n v="1246624"/>
    <n v="170944"/>
    <n v="86.86"/>
    <n v="7601.37"/>
  </r>
  <r>
    <x v="101"/>
    <x v="101"/>
    <x v="4"/>
    <x v="2"/>
    <x v="22"/>
    <x v="3152"/>
    <n v="4561"/>
    <n v="15.2"/>
    <n v="1361.32"/>
    <n v="31650.69"/>
    <n v="5887.49"/>
    <n v="30934"/>
    <n v="103.11"/>
    <n v="235.5"/>
    <n v="70998.98"/>
    <m/>
    <m/>
    <m/>
    <m/>
    <m/>
    <m/>
    <m/>
    <m/>
    <m/>
    <m/>
    <n v="39889"/>
    <n v="5037"/>
    <n v="16.79"/>
    <n v="1595.56"/>
  </r>
  <r>
    <x v="158"/>
    <x v="158"/>
    <x v="15"/>
    <x v="4"/>
    <x v="21"/>
    <x v="3153"/>
    <n v="836"/>
    <n v="2.9"/>
    <n v="158"/>
    <n v="3526.56"/>
    <n v="134"/>
    <n v="198"/>
    <n v="0.69"/>
    <n v="5.58"/>
    <n v="1615.95"/>
    <m/>
    <m/>
    <m/>
    <m/>
    <m/>
    <m/>
    <m/>
    <m/>
    <m/>
    <m/>
    <n v="127703"/>
    <n v="19057"/>
    <n v="66.17"/>
    <n v="5320.96"/>
  </r>
  <r>
    <x v="125"/>
    <x v="125"/>
    <x v="14"/>
    <x v="2"/>
    <x v="9"/>
    <x v="3154"/>
    <n v="21038"/>
    <n v="43.83"/>
    <n v="3857.68"/>
    <n v="143505.51"/>
    <n v="16656.64"/>
    <n v="20392"/>
    <n v="42.48"/>
    <n v="416.42"/>
    <n v="200867.47"/>
    <m/>
    <m/>
    <m/>
    <m/>
    <m/>
    <m/>
    <m/>
    <m/>
    <m/>
    <m/>
    <n v="1116"/>
    <n v="5489"/>
    <n v="11.44"/>
    <n v="27.9"/>
  </r>
  <r>
    <x v="62"/>
    <x v="62"/>
    <x v="12"/>
    <x v="3"/>
    <x v="37"/>
    <x v="3155"/>
    <n v="6587"/>
    <n v="17.149999999999999"/>
    <n v="2201.44"/>
    <n v="65514.78"/>
    <n v="3244"/>
    <n v="3939"/>
    <n v="10.26"/>
    <m/>
    <m/>
    <m/>
    <m/>
    <m/>
    <m/>
    <m/>
    <m/>
    <m/>
    <m/>
    <m/>
    <m/>
    <n v="8102"/>
    <n v="38332"/>
    <n v="99.82"/>
    <n v="253.19"/>
  </r>
  <r>
    <x v="132"/>
    <x v="132"/>
    <x v="6"/>
    <x v="2"/>
    <x v="91"/>
    <x v="3156"/>
    <n v="62947"/>
    <n v="97.14"/>
    <n v="9024.19"/>
    <n v="453194.58"/>
    <n v="0"/>
    <m/>
    <m/>
    <m/>
    <m/>
    <m/>
    <m/>
    <m/>
    <m/>
    <m/>
    <m/>
    <m/>
    <m/>
    <m/>
    <m/>
    <n v="144500"/>
    <n v="8010"/>
    <n v="12.36"/>
    <n v="2675.93"/>
  </r>
  <r>
    <x v="14"/>
    <x v="14"/>
    <x v="4"/>
    <x v="2"/>
    <x v="9"/>
    <x v="3157"/>
    <n v="25169"/>
    <n v="52.44"/>
    <n v="2662.2"/>
    <n v="99033.84"/>
    <n v="8431.6200000000008"/>
    <n v="9848"/>
    <n v="20.52"/>
    <n v="210.79"/>
    <n v="101679.43"/>
    <m/>
    <m/>
    <m/>
    <m/>
    <m/>
    <m/>
    <m/>
    <m/>
    <m/>
    <m/>
    <n v="0"/>
    <n v="21320"/>
    <n v="44.42"/>
    <n v="0"/>
  </r>
  <r>
    <x v="100"/>
    <x v="100"/>
    <x v="8"/>
    <x v="12"/>
    <x v="6"/>
    <x v="4"/>
    <m/>
    <m/>
    <m/>
    <m/>
    <n v="0"/>
    <m/>
    <m/>
    <m/>
    <m/>
    <m/>
    <m/>
    <m/>
    <m/>
    <m/>
    <m/>
    <m/>
    <m/>
    <m/>
    <m/>
    <n v="0"/>
    <m/>
    <m/>
    <n v="0"/>
  </r>
  <r>
    <x v="40"/>
    <x v="40"/>
    <x v="5"/>
    <x v="19"/>
    <x v="91"/>
    <x v="3158"/>
    <n v="40653"/>
    <n v="62.74"/>
    <n v="4585.1899999999996"/>
    <n v="230268"/>
    <n v="30031.040000000001"/>
    <n v="18034"/>
    <n v="27.83"/>
    <n v="556.13"/>
    <n v="362153.29"/>
    <m/>
    <m/>
    <m/>
    <m/>
    <m/>
    <m/>
    <m/>
    <m/>
    <m/>
    <m/>
    <n v="208632"/>
    <n v="17907"/>
    <n v="27.63"/>
    <n v="3863.56"/>
  </r>
  <r>
    <x v="37"/>
    <x v="37"/>
    <x v="5"/>
    <x v="7"/>
    <x v="108"/>
    <x v="3159"/>
    <n v="19165"/>
    <n v="69.44"/>
    <n v="4093.91"/>
    <n v="87568.8"/>
    <n v="7042.68"/>
    <n v="9457"/>
    <n v="34.26"/>
    <n v="306.2"/>
    <n v="84929.75"/>
    <m/>
    <m/>
    <m/>
    <m/>
    <m/>
    <m/>
    <m/>
    <m/>
    <m/>
    <m/>
    <n v="849.04"/>
    <n v="10180"/>
    <n v="36.880000000000003"/>
    <n v="36.909999999999997"/>
  </r>
  <r>
    <x v="65"/>
    <x v="65"/>
    <x v="8"/>
    <x v="0"/>
    <x v="100"/>
    <x v="3160"/>
    <n v="33714"/>
    <n v="100.34"/>
    <n v="7889.61"/>
    <n v="205445.37"/>
    <n v="11223.08"/>
    <n v="9840"/>
    <n v="29.29"/>
    <n v="400.82"/>
    <n v="135342.54"/>
    <m/>
    <m/>
    <m/>
    <m/>
    <m/>
    <m/>
    <m/>
    <m/>
    <m/>
    <m/>
    <n v="1744"/>
    <n v="9021"/>
    <n v="26.85"/>
    <n v="62.29"/>
  </r>
  <r>
    <x v="54"/>
    <x v="54"/>
    <x v="4"/>
    <x v="0"/>
    <x v="34"/>
    <x v="3161"/>
    <n v="2626"/>
    <n v="6.25"/>
    <n v="349.4"/>
    <n v="11372.97"/>
    <n v="2189.14"/>
    <n v="3665"/>
    <n v="8.73"/>
    <n v="62.55"/>
    <n v="26399.46"/>
    <m/>
    <m/>
    <m/>
    <m/>
    <m/>
    <m/>
    <m/>
    <m/>
    <m/>
    <m/>
    <n v="38700"/>
    <n v="2368"/>
    <n v="5.64"/>
    <n v="1105.71"/>
  </r>
  <r>
    <x v="231"/>
    <x v="231"/>
    <x v="10"/>
    <x v="23"/>
    <x v="38"/>
    <x v="3162"/>
    <n v="86191"/>
    <n v="128.26"/>
    <n v="11606.09"/>
    <n v="604445.13"/>
    <n v="0"/>
    <m/>
    <m/>
    <m/>
    <m/>
    <m/>
    <m/>
    <m/>
    <m/>
    <m/>
    <m/>
    <m/>
    <m/>
    <m/>
    <m/>
    <n v="0"/>
    <m/>
    <m/>
    <n v="0"/>
  </r>
  <r>
    <x v="72"/>
    <x v="72"/>
    <x v="14"/>
    <x v="2"/>
    <x v="26"/>
    <x v="3163"/>
    <n v="26964"/>
    <n v="33.04"/>
    <n v="3010.56"/>
    <n v="190387.74"/>
    <n v="44048.5"/>
    <n v="46392"/>
    <n v="56.85"/>
    <n v="647.77"/>
    <n v="531194.04"/>
    <m/>
    <m/>
    <m/>
    <m/>
    <m/>
    <m/>
    <m/>
    <m/>
    <m/>
    <m/>
    <n v="836500"/>
    <n v="24819"/>
    <n v="30.42"/>
    <n v="12301.47"/>
  </r>
  <r>
    <x v="122"/>
    <x v="122"/>
    <x v="4"/>
    <x v="5"/>
    <x v="20"/>
    <x v="3164"/>
    <n v="33641"/>
    <n v="46.72"/>
    <n v="3997.33"/>
    <n v="223051.2"/>
    <n v="0"/>
    <n v="0"/>
    <n v="0"/>
    <m/>
    <m/>
    <m/>
    <m/>
    <m/>
    <m/>
    <m/>
    <m/>
    <m/>
    <m/>
    <m/>
    <m/>
    <n v="2288.15"/>
    <n v="58606"/>
    <n v="81.400000000000006"/>
    <n v="38.14"/>
  </r>
  <r>
    <x v="60"/>
    <x v="60"/>
    <x v="12"/>
    <x v="7"/>
    <x v="9"/>
    <x v="3165"/>
    <n v="32718"/>
    <n v="68.16"/>
    <n v="7491"/>
    <n v="278665.2"/>
    <n v="0"/>
    <m/>
    <m/>
    <m/>
    <m/>
    <m/>
    <m/>
    <m/>
    <m/>
    <m/>
    <m/>
    <m/>
    <m/>
    <m/>
    <m/>
    <n v="0"/>
    <m/>
    <m/>
    <n v="0"/>
  </r>
  <r>
    <x v="76"/>
    <x v="76"/>
    <x v="1"/>
    <x v="14"/>
    <x v="75"/>
    <x v="3166"/>
    <n v="38484"/>
    <n v="31.44"/>
    <n v="4065.69"/>
    <n v="385671"/>
    <n v="36578.080000000002"/>
    <n v="38181"/>
    <n v="31.19"/>
    <n v="358.61"/>
    <n v="441106.03"/>
    <m/>
    <m/>
    <m/>
    <m/>
    <m/>
    <m/>
    <m/>
    <m/>
    <m/>
    <m/>
    <n v="6161"/>
    <n v="18655"/>
    <n v="15.24"/>
    <n v="60.4"/>
  </r>
  <r>
    <x v="98"/>
    <x v="98"/>
    <x v="5"/>
    <x v="7"/>
    <x v="33"/>
    <x v="3167"/>
    <n v="15593"/>
    <n v="12.99"/>
    <n v="895.6"/>
    <n v="83290.8"/>
    <n v="47448.11"/>
    <n v="54048"/>
    <n v="45.04"/>
    <m/>
    <m/>
    <m/>
    <m/>
    <m/>
    <m/>
    <m/>
    <m/>
    <m/>
    <m/>
    <m/>
    <m/>
    <n v="0"/>
    <m/>
    <m/>
    <n v="0"/>
  </r>
  <r>
    <x v="22"/>
    <x v="22"/>
    <x v="3"/>
    <x v="4"/>
    <x v="66"/>
    <x v="4"/>
    <m/>
    <m/>
    <m/>
    <m/>
    <n v="0"/>
    <m/>
    <m/>
    <m/>
    <m/>
    <m/>
    <m/>
    <m/>
    <m/>
    <m/>
    <m/>
    <m/>
    <m/>
    <m/>
    <m/>
    <n v="196.91"/>
    <n v="14571"/>
    <n v="55.19"/>
    <n v="8.9499999999999993"/>
  </r>
  <r>
    <x v="23"/>
    <x v="23"/>
    <x v="0"/>
    <x v="0"/>
    <x v="18"/>
    <x v="3168"/>
    <n v="212794"/>
    <n v="168.88"/>
    <n v="15253.71"/>
    <n v="1489525.2"/>
    <n v="520.85"/>
    <n v="1206"/>
    <n v="0.96"/>
    <n v="4.96"/>
    <n v="6281.13"/>
    <m/>
    <m/>
    <m/>
    <m/>
    <m/>
    <m/>
    <m/>
    <m/>
    <m/>
    <m/>
    <n v="4673"/>
    <n v="46013"/>
    <n v="36.520000000000003"/>
    <n v="44.5"/>
  </r>
  <r>
    <x v="52"/>
    <x v="52"/>
    <x v="9"/>
    <x v="29"/>
    <x v="11"/>
    <x v="3169"/>
    <n v="14026"/>
    <n v="116.88"/>
    <n v="6850.3"/>
    <n v="63707.79"/>
    <n v="11029.1"/>
    <n v="17746"/>
    <n v="147.88"/>
    <n v="1102.9100000000001"/>
    <n v="133003.20000000001"/>
    <m/>
    <m/>
    <m/>
    <m/>
    <m/>
    <m/>
    <m/>
    <m/>
    <m/>
    <m/>
    <n v="1424"/>
    <n v="8150"/>
    <n v="67.92"/>
    <n v="142.4"/>
  </r>
  <r>
    <x v="37"/>
    <x v="37"/>
    <x v="8"/>
    <x v="2"/>
    <x v="26"/>
    <x v="3170"/>
    <n v="103695"/>
    <n v="127.08"/>
    <n v="8966"/>
    <n v="567009.84"/>
    <n v="0"/>
    <m/>
    <m/>
    <m/>
    <m/>
    <m/>
    <m/>
    <m/>
    <m/>
    <m/>
    <m/>
    <m/>
    <m/>
    <m/>
    <m/>
    <n v="2077.9699999999998"/>
    <n v="25352"/>
    <n v="31.07"/>
    <n v="30.56"/>
  </r>
  <r>
    <x v="182"/>
    <x v="182"/>
    <x v="15"/>
    <x v="4"/>
    <x v="42"/>
    <x v="3171"/>
    <n v="1735"/>
    <n v="4.82"/>
    <n v="16"/>
    <n v="446.4"/>
    <n v="0"/>
    <m/>
    <m/>
    <m/>
    <m/>
    <m/>
    <m/>
    <m/>
    <m/>
    <m/>
    <m/>
    <m/>
    <m/>
    <m/>
    <m/>
    <n v="2570.6799999999998"/>
    <n v="5389"/>
    <n v="14.97"/>
    <n v="85.69"/>
  </r>
  <r>
    <x v="5"/>
    <x v="5"/>
    <x v="3"/>
    <x v="2"/>
    <x v="22"/>
    <x v="3172"/>
    <n v="16373"/>
    <n v="54.58"/>
    <n v="2997.6"/>
    <n v="69694.2"/>
    <n v="17910"/>
    <n v="3906"/>
    <n v="13.02"/>
    <m/>
    <m/>
    <m/>
    <m/>
    <m/>
    <m/>
    <m/>
    <m/>
    <m/>
    <m/>
    <m/>
    <m/>
    <n v="840"/>
    <n v="5560"/>
    <n v="18.53"/>
    <n v="33.6"/>
  </r>
  <r>
    <x v="34"/>
    <x v="34"/>
    <x v="9"/>
    <x v="1"/>
    <x v="7"/>
    <x v="4"/>
    <m/>
    <m/>
    <m/>
    <m/>
    <n v="0"/>
    <m/>
    <m/>
    <m/>
    <m/>
    <m/>
    <m/>
    <m/>
    <m/>
    <m/>
    <m/>
    <m/>
    <m/>
    <m/>
    <m/>
    <n v="0"/>
    <m/>
    <m/>
    <n v="0"/>
  </r>
  <r>
    <x v="40"/>
    <x v="40"/>
    <x v="8"/>
    <x v="14"/>
    <x v="101"/>
    <x v="3173"/>
    <n v="228644"/>
    <n v="173.22"/>
    <n v="12056.27"/>
    <n v="1233356.7"/>
    <n v="19795.34"/>
    <n v="10514"/>
    <n v="7.97"/>
    <n v="179.96"/>
    <n v="238718"/>
    <m/>
    <m/>
    <m/>
    <m/>
    <m/>
    <m/>
    <m/>
    <m/>
    <m/>
    <m/>
    <n v="520568"/>
    <n v="49179"/>
    <n v="37.26"/>
    <n v="4732.4399999999996"/>
  </r>
  <r>
    <x v="21"/>
    <x v="21"/>
    <x v="6"/>
    <x v="7"/>
    <x v="29"/>
    <x v="3174"/>
    <n v="27179"/>
    <n v="43.56"/>
    <n v="2538.67"/>
    <n v="122770.23"/>
    <n v="10474"/>
    <n v="19547"/>
    <n v="31.33"/>
    <n v="201.42"/>
    <n v="126309.11"/>
    <m/>
    <m/>
    <m/>
    <m/>
    <m/>
    <m/>
    <m/>
    <m/>
    <m/>
    <m/>
    <n v="707.39"/>
    <n v="286684"/>
    <n v="459.43"/>
    <n v="13.6"/>
  </r>
  <r>
    <x v="90"/>
    <x v="90"/>
    <x v="5"/>
    <x v="1"/>
    <x v="11"/>
    <x v="3175"/>
    <n v="42"/>
    <n v="0.35"/>
    <n v="4.9000000000000004"/>
    <n v="45.57"/>
    <n v="23.28"/>
    <n v="175"/>
    <n v="1.46"/>
    <m/>
    <m/>
    <m/>
    <m/>
    <m/>
    <m/>
    <m/>
    <m/>
    <m/>
    <m/>
    <m/>
    <m/>
    <n v="1490.27"/>
    <n v="6904"/>
    <n v="57.53"/>
    <n v="149.03"/>
  </r>
  <r>
    <x v="14"/>
    <x v="14"/>
    <x v="2"/>
    <x v="11"/>
    <x v="20"/>
    <x v="3176"/>
    <n v="3333"/>
    <n v="4.63"/>
    <n v="271.37"/>
    <n v="15142.26"/>
    <n v="62798.25"/>
    <n v="106080"/>
    <n v="147.33000000000001"/>
    <n v="1046.6400000000001"/>
    <n v="757302.99"/>
    <m/>
    <m/>
    <m/>
    <m/>
    <m/>
    <m/>
    <m/>
    <m/>
    <m/>
    <m/>
    <n v="0"/>
    <n v="26040"/>
    <n v="36.17"/>
    <n v="0"/>
  </r>
  <r>
    <x v="38"/>
    <x v="38"/>
    <x v="14"/>
    <x v="3"/>
    <x v="16"/>
    <x v="4"/>
    <m/>
    <m/>
    <m/>
    <m/>
    <n v="0"/>
    <m/>
    <m/>
    <m/>
    <m/>
    <m/>
    <m/>
    <m/>
    <m/>
    <m/>
    <m/>
    <m/>
    <m/>
    <m/>
    <m/>
    <n v="4072"/>
    <n v="13881"/>
    <n v="289.19"/>
    <n v="1018"/>
  </r>
  <r>
    <x v="100"/>
    <x v="100"/>
    <x v="14"/>
    <x v="13"/>
    <x v="6"/>
    <x v="4"/>
    <m/>
    <m/>
    <m/>
    <m/>
    <n v="0"/>
    <m/>
    <m/>
    <m/>
    <m/>
    <m/>
    <m/>
    <m/>
    <m/>
    <m/>
    <m/>
    <m/>
    <m/>
    <m/>
    <m/>
    <n v="0"/>
    <m/>
    <m/>
    <n v="0"/>
  </r>
  <r>
    <x v="197"/>
    <x v="197"/>
    <x v="2"/>
    <x v="3"/>
    <x v="51"/>
    <x v="4"/>
    <m/>
    <m/>
    <m/>
    <m/>
    <n v="0"/>
    <m/>
    <m/>
    <m/>
    <m/>
    <m/>
    <m/>
    <m/>
    <m/>
    <m/>
    <m/>
    <m/>
    <m/>
    <m/>
    <m/>
    <n v="66.84"/>
    <n v="266"/>
    <n v="22.17"/>
    <n v="66.84"/>
  </r>
  <r>
    <x v="95"/>
    <x v="95"/>
    <x v="4"/>
    <x v="1"/>
    <x v="28"/>
    <x v="3177"/>
    <n v="72"/>
    <n v="0.5"/>
    <n v="21.33"/>
    <n v="238.08"/>
    <n v="0"/>
    <m/>
    <m/>
    <m/>
    <m/>
    <m/>
    <m/>
    <m/>
    <m/>
    <m/>
    <m/>
    <m/>
    <m/>
    <m/>
    <m/>
    <n v="119200"/>
    <n v="5249"/>
    <n v="36.450000000000003"/>
    <n v="9933.33"/>
  </r>
  <r>
    <x v="72"/>
    <x v="72"/>
    <x v="8"/>
    <x v="7"/>
    <x v="99"/>
    <x v="3178"/>
    <n v="144216"/>
    <n v="78.040000000000006"/>
    <n v="7524.74"/>
    <n v="1077693.3"/>
    <n v="16591.66"/>
    <n v="21687"/>
    <n v="11.74"/>
    <n v="107.74"/>
    <n v="200083.79"/>
    <m/>
    <m/>
    <m/>
    <m/>
    <m/>
    <m/>
    <m/>
    <m/>
    <m/>
    <m/>
    <n v="1571860"/>
    <n v="52384"/>
    <n v="28.35"/>
    <n v="10206.879999999999"/>
  </r>
  <r>
    <x v="36"/>
    <x v="36"/>
    <x v="15"/>
    <x v="7"/>
    <x v="20"/>
    <x v="3179"/>
    <n v="104932"/>
    <n v="145.74"/>
    <n v="9492.67"/>
    <n v="529690.80000000005"/>
    <n v="0"/>
    <m/>
    <m/>
    <m/>
    <m/>
    <m/>
    <m/>
    <m/>
    <m/>
    <m/>
    <m/>
    <m/>
    <m/>
    <m/>
    <m/>
    <n v="200.25"/>
    <n v="10934"/>
    <n v="15.19"/>
    <n v="3.34"/>
  </r>
  <r>
    <x v="173"/>
    <x v="173"/>
    <x v="9"/>
    <x v="1"/>
    <x v="12"/>
    <x v="3180"/>
    <n v="1780"/>
    <n v="10.6"/>
    <n v="739.57"/>
    <n v="9629.2199999999993"/>
    <n v="0"/>
    <m/>
    <m/>
    <m/>
    <m/>
    <m/>
    <m/>
    <m/>
    <m/>
    <m/>
    <m/>
    <m/>
    <m/>
    <m/>
    <m/>
    <n v="1585754"/>
    <n v="78912"/>
    <n v="469.71"/>
    <n v="113268.14"/>
  </r>
  <r>
    <x v="133"/>
    <x v="133"/>
    <x v="11"/>
    <x v="7"/>
    <x v="2"/>
    <x v="3181"/>
    <n v="69291"/>
    <n v="90.22"/>
    <n v="6980"/>
    <n v="415449.59999999998"/>
    <n v="0"/>
    <m/>
    <m/>
    <m/>
    <m/>
    <m/>
    <m/>
    <m/>
    <m/>
    <m/>
    <m/>
    <m/>
    <m/>
    <m/>
    <m/>
    <n v="213.22"/>
    <n v="21804"/>
    <n v="28.39"/>
    <n v="3.33"/>
  </r>
  <r>
    <x v="67"/>
    <x v="67"/>
    <x v="11"/>
    <x v="5"/>
    <x v="33"/>
    <x v="3182"/>
    <n v="138110"/>
    <n v="115.09"/>
    <n v="10216.799999999999"/>
    <n v="950162.4"/>
    <n v="0"/>
    <m/>
    <m/>
    <m/>
    <m/>
    <m/>
    <m/>
    <m/>
    <m/>
    <m/>
    <m/>
    <m/>
    <m/>
    <m/>
    <m/>
    <n v="247700"/>
    <n v="36076"/>
    <n v="30.06"/>
    <n v="2477"/>
  </r>
  <r>
    <x v="5"/>
    <x v="5"/>
    <x v="2"/>
    <x v="11"/>
    <x v="46"/>
    <x v="3183"/>
    <n v="514"/>
    <n v="1.65"/>
    <n v="72.540000000000006"/>
    <n v="1753.98"/>
    <n v="584"/>
    <n v="1041"/>
    <n v="3.34"/>
    <n v="22.46"/>
    <n v="7042.63"/>
    <m/>
    <m/>
    <m/>
    <m/>
    <m/>
    <m/>
    <m/>
    <m/>
    <m/>
    <m/>
    <n v="1962"/>
    <n v="8422"/>
    <n v="26.99"/>
    <n v="75.459999999999994"/>
  </r>
  <r>
    <x v="42"/>
    <x v="42"/>
    <x v="11"/>
    <x v="2"/>
    <x v="15"/>
    <x v="3184"/>
    <n v="19310"/>
    <n v="44.7"/>
    <n v="3797.31"/>
    <n v="127133.79"/>
    <n v="10250.24"/>
    <n v="16379"/>
    <n v="37.909999999999997"/>
    <m/>
    <m/>
    <m/>
    <m/>
    <m/>
    <m/>
    <m/>
    <m/>
    <m/>
    <m/>
    <m/>
    <m/>
    <n v="0"/>
    <m/>
    <m/>
    <n v="0"/>
  </r>
  <r>
    <x v="44"/>
    <x v="44"/>
    <x v="7"/>
    <x v="4"/>
    <x v="5"/>
    <x v="3185"/>
    <n v="1609"/>
    <n v="1.68"/>
    <n v="118.09"/>
    <n v="8785.7099999999991"/>
    <n v="1057.23"/>
    <n v="1799"/>
    <n v="1.87"/>
    <m/>
    <m/>
    <m/>
    <m/>
    <m/>
    <m/>
    <m/>
    <m/>
    <m/>
    <m/>
    <m/>
    <m/>
    <n v="7835"/>
    <n v="44610"/>
    <n v="46.47"/>
    <n v="97.94"/>
  </r>
  <r>
    <x v="61"/>
    <x v="61"/>
    <x v="13"/>
    <x v="7"/>
    <x v="20"/>
    <x v="3186"/>
    <n v="33058"/>
    <n v="45.91"/>
    <n v="3094.15"/>
    <n v="172653.57"/>
    <n v="60291.95"/>
    <n v="34621"/>
    <n v="48.08"/>
    <n v="1004.87"/>
    <n v="727078.71"/>
    <m/>
    <m/>
    <m/>
    <m/>
    <m/>
    <m/>
    <m/>
    <m/>
    <m/>
    <m/>
    <n v="278.73"/>
    <n v="26255"/>
    <n v="36.47"/>
    <n v="4.6500000000000004"/>
  </r>
  <r>
    <x v="47"/>
    <x v="47"/>
    <x v="6"/>
    <x v="6"/>
    <x v="11"/>
    <x v="927"/>
    <n v="81"/>
    <n v="0.68"/>
    <n v="42.2"/>
    <n v="392.46"/>
    <n v="230.85"/>
    <n v="313"/>
    <n v="2.61"/>
    <n v="23.08"/>
    <n v="2783.89"/>
    <m/>
    <m/>
    <m/>
    <m/>
    <m/>
    <m/>
    <m/>
    <m/>
    <m/>
    <m/>
    <n v="0.08"/>
    <n v="526"/>
    <n v="4.38"/>
    <n v="0.01"/>
  </r>
  <r>
    <x v="4"/>
    <x v="4"/>
    <x v="14"/>
    <x v="6"/>
    <x v="12"/>
    <x v="3187"/>
    <n v="216"/>
    <n v="1.29"/>
    <n v="42.07"/>
    <n v="547.77"/>
    <n v="0"/>
    <m/>
    <m/>
    <m/>
    <m/>
    <m/>
    <m/>
    <m/>
    <m/>
    <m/>
    <m/>
    <m/>
    <m/>
    <m/>
    <m/>
    <n v="158"/>
    <n v="746"/>
    <n v="4.4400000000000004"/>
    <n v="11.29"/>
  </r>
  <r>
    <x v="175"/>
    <x v="175"/>
    <x v="14"/>
    <x v="7"/>
    <x v="2"/>
    <x v="3188"/>
    <n v="35220"/>
    <n v="45.86"/>
    <n v="3382.91"/>
    <n v="201350.58"/>
    <n v="29463.63"/>
    <n v="46512"/>
    <n v="60.56"/>
    <n v="460.37"/>
    <n v="355310.72"/>
    <m/>
    <m/>
    <m/>
    <m/>
    <m/>
    <m/>
    <m/>
    <m/>
    <m/>
    <m/>
    <n v="95423.12"/>
    <n v="45957"/>
    <n v="59.84"/>
    <n v="1490.99"/>
  </r>
  <r>
    <x v="6"/>
    <x v="6"/>
    <x v="5"/>
    <x v="4"/>
    <x v="21"/>
    <x v="3189"/>
    <n v="17560"/>
    <n v="60.97"/>
    <n v="2973.21"/>
    <n v="66362.009999999995"/>
    <n v="7129.97"/>
    <n v="7905"/>
    <n v="27.45"/>
    <n v="297.08"/>
    <n v="85982.46"/>
    <m/>
    <m/>
    <m/>
    <m/>
    <m/>
    <m/>
    <m/>
    <m/>
    <m/>
    <m/>
    <n v="93567"/>
    <n v="13325"/>
    <n v="46.27"/>
    <n v="3898.63"/>
  </r>
  <r>
    <x v="5"/>
    <x v="5"/>
    <x v="14"/>
    <x v="2"/>
    <x v="22"/>
    <x v="3190"/>
    <n v="13980"/>
    <n v="46.6"/>
    <n v="6985.96"/>
    <n v="162423.57"/>
    <n v="8817"/>
    <n v="6424"/>
    <n v="21.41"/>
    <m/>
    <m/>
    <m/>
    <m/>
    <m/>
    <m/>
    <m/>
    <m/>
    <m/>
    <m/>
    <m/>
    <m/>
    <n v="777"/>
    <n v="3937"/>
    <n v="13.12"/>
    <n v="31.08"/>
  </r>
  <r>
    <x v="51"/>
    <x v="51"/>
    <x v="15"/>
    <x v="6"/>
    <x v="1"/>
    <x v="937"/>
    <n v="200"/>
    <n v="2.78"/>
    <n v="200"/>
    <n v="1116"/>
    <n v="186.23"/>
    <n v="246"/>
    <n v="3.42"/>
    <n v="31.04"/>
    <n v="2245.77"/>
    <n v="245"/>
    <n v="903"/>
    <n v="12.54"/>
    <n v="40"/>
    <n v="3103.91"/>
    <m/>
    <m/>
    <m/>
    <m/>
    <m/>
    <n v="37628.11"/>
    <n v="2022"/>
    <n v="28.08"/>
    <n v="6271.35"/>
  </r>
  <r>
    <x v="49"/>
    <x v="49"/>
    <x v="15"/>
    <x v="7"/>
    <x v="20"/>
    <x v="3191"/>
    <n v="77241"/>
    <n v="107.28"/>
    <n v="10947.67"/>
    <n v="610879.80000000005"/>
    <n v="0"/>
    <m/>
    <m/>
    <m/>
    <m/>
    <m/>
    <m/>
    <m/>
    <m/>
    <m/>
    <m/>
    <m/>
    <m/>
    <m/>
    <m/>
    <n v="195506"/>
    <n v="22688"/>
    <n v="31.51"/>
    <n v="3258.43"/>
  </r>
  <r>
    <x v="74"/>
    <x v="74"/>
    <x v="12"/>
    <x v="19"/>
    <x v="38"/>
    <x v="3192"/>
    <n v="36517"/>
    <n v="54.34"/>
    <n v="4471.43"/>
    <n v="232872"/>
    <n v="12914.65"/>
    <n v="31350"/>
    <n v="46.65"/>
    <m/>
    <m/>
    <m/>
    <m/>
    <m/>
    <m/>
    <m/>
    <m/>
    <m/>
    <m/>
    <m/>
    <m/>
    <n v="1871.53"/>
    <n v="28218"/>
    <n v="41.99"/>
    <n v="33.42"/>
  </r>
  <r>
    <x v="45"/>
    <x v="45"/>
    <x v="12"/>
    <x v="7"/>
    <x v="6"/>
    <x v="3193"/>
    <n v="4956"/>
    <n v="51.63"/>
    <n v="4852"/>
    <n v="36098.879999999997"/>
    <n v="2251.21"/>
    <n v="2935"/>
    <n v="30.57"/>
    <n v="281.39999999999998"/>
    <n v="27148.05"/>
    <m/>
    <m/>
    <m/>
    <m/>
    <m/>
    <m/>
    <m/>
    <m/>
    <m/>
    <m/>
    <n v="2527.91"/>
    <n v="12619"/>
    <n v="131.44999999999999"/>
    <n v="315.99"/>
  </r>
  <r>
    <x v="91"/>
    <x v="91"/>
    <x v="13"/>
    <x v="14"/>
    <x v="117"/>
    <x v="3194"/>
    <n v="93370"/>
    <n v="131.88"/>
    <n v="7161.02"/>
    <n v="392925"/>
    <n v="15790.49"/>
    <n v="13064"/>
    <n v="18.45"/>
    <n v="267.64"/>
    <n v="190422.31"/>
    <m/>
    <m/>
    <m/>
    <m/>
    <m/>
    <m/>
    <m/>
    <m/>
    <m/>
    <m/>
    <n v="179900"/>
    <n v="8366"/>
    <n v="11.82"/>
    <n v="3049.15"/>
  </r>
  <r>
    <x v="97"/>
    <x v="97"/>
    <x v="3"/>
    <x v="2"/>
    <x v="9"/>
    <x v="3195"/>
    <n v="63896"/>
    <n v="133.12"/>
    <n v="10169.25"/>
    <n v="378296.1"/>
    <n v="0"/>
    <m/>
    <m/>
    <m/>
    <m/>
    <m/>
    <m/>
    <m/>
    <m/>
    <m/>
    <m/>
    <m/>
    <m/>
    <m/>
    <m/>
    <n v="289000"/>
    <n v="32762"/>
    <n v="68.25"/>
    <n v="7225"/>
  </r>
  <r>
    <x v="53"/>
    <x v="53"/>
    <x v="1"/>
    <x v="1"/>
    <x v="28"/>
    <x v="4"/>
    <m/>
    <m/>
    <m/>
    <m/>
    <n v="0"/>
    <m/>
    <m/>
    <m/>
    <m/>
    <m/>
    <m/>
    <m/>
    <m/>
    <m/>
    <m/>
    <m/>
    <m/>
    <m/>
    <m/>
    <n v="894"/>
    <n v="9222"/>
    <n v="64.040000000000006"/>
    <n v="74.5"/>
  </r>
  <r>
    <x v="55"/>
    <x v="55"/>
    <x v="10"/>
    <x v="4"/>
    <x v="35"/>
    <x v="3196"/>
    <n v="23975"/>
    <n v="10.57"/>
    <n v="499.68"/>
    <n v="87828.27"/>
    <n v="80099.899999999994"/>
    <n v="205163"/>
    <n v="90.46"/>
    <n v="423.81"/>
    <n v="965948.76"/>
    <m/>
    <m/>
    <m/>
    <m/>
    <m/>
    <m/>
    <m/>
    <m/>
    <m/>
    <m/>
    <n v="324.06"/>
    <n v="2924880"/>
    <n v="1289.6300000000001"/>
    <n v="1.71"/>
  </r>
  <r>
    <x v="91"/>
    <x v="91"/>
    <x v="5"/>
    <x v="1"/>
    <x v="19"/>
    <x v="3197"/>
    <n v="35139"/>
    <n v="195.22"/>
    <n v="13274.67"/>
    <n v="185181.6"/>
    <n v="0"/>
    <m/>
    <m/>
    <m/>
    <m/>
    <m/>
    <m/>
    <m/>
    <m/>
    <m/>
    <m/>
    <m/>
    <m/>
    <m/>
    <m/>
    <n v="114000"/>
    <n v="5196"/>
    <n v="28.87"/>
    <n v="7600"/>
  </r>
  <r>
    <x v="8"/>
    <x v="8"/>
    <x v="7"/>
    <x v="1"/>
    <x v="6"/>
    <x v="0"/>
    <n v="0"/>
    <n v="0"/>
    <n v="0"/>
    <n v="0"/>
    <n v="0"/>
    <n v="0"/>
    <n v="0"/>
    <m/>
    <m/>
    <m/>
    <m/>
    <m/>
    <m/>
    <m/>
    <m/>
    <m/>
    <m/>
    <m/>
    <m/>
    <n v="271.37"/>
    <n v="1361"/>
    <n v="14.18"/>
    <n v="33.92"/>
  </r>
  <r>
    <x v="49"/>
    <x v="49"/>
    <x v="14"/>
    <x v="4"/>
    <x v="11"/>
    <x v="3198"/>
    <n v="38"/>
    <n v="0.32"/>
    <n v="16.3"/>
    <n v="151.59"/>
    <n v="105.72"/>
    <n v="158"/>
    <n v="1.32"/>
    <m/>
    <m/>
    <m/>
    <m/>
    <m/>
    <m/>
    <m/>
    <m/>
    <m/>
    <m/>
    <m/>
    <m/>
    <n v="71663"/>
    <n v="9033"/>
    <n v="75.28"/>
    <n v="7166.3"/>
  </r>
  <r>
    <x v="110"/>
    <x v="110"/>
    <x v="13"/>
    <x v="5"/>
    <x v="74"/>
    <x v="3199"/>
    <n v="181881"/>
    <n v="122.23"/>
    <n v="9352.26"/>
    <n v="1078502.3999999999"/>
    <n v="0"/>
    <m/>
    <m/>
    <m/>
    <m/>
    <m/>
    <m/>
    <m/>
    <m/>
    <m/>
    <m/>
    <m/>
    <m/>
    <m/>
    <m/>
    <n v="304.61"/>
    <n v="64789"/>
    <n v="43.54"/>
    <n v="2.46"/>
  </r>
  <r>
    <x v="3"/>
    <x v="3"/>
    <x v="5"/>
    <x v="25"/>
    <x v="6"/>
    <x v="4"/>
    <m/>
    <m/>
    <m/>
    <m/>
    <n v="0"/>
    <m/>
    <m/>
    <m/>
    <m/>
    <m/>
    <m/>
    <m/>
    <m/>
    <m/>
    <m/>
    <m/>
    <m/>
    <m/>
    <m/>
    <n v="0"/>
    <m/>
    <m/>
    <n v="0"/>
  </r>
  <r>
    <x v="132"/>
    <x v="132"/>
    <x v="13"/>
    <x v="2"/>
    <x v="91"/>
    <x v="3200"/>
    <n v="82394"/>
    <n v="127.15"/>
    <n v="10904.78"/>
    <n v="547637.93999999994"/>
    <n v="0"/>
    <m/>
    <m/>
    <m/>
    <m/>
    <m/>
    <m/>
    <m/>
    <m/>
    <m/>
    <m/>
    <m/>
    <m/>
    <m/>
    <m/>
    <n v="1097.46"/>
    <n v="96451"/>
    <n v="148.84"/>
    <n v="20.32"/>
  </r>
  <r>
    <x v="29"/>
    <x v="29"/>
    <x v="2"/>
    <x v="7"/>
    <x v="40"/>
    <x v="3201"/>
    <n v="39900"/>
    <n v="47.5"/>
    <n v="3736.8"/>
    <n v="243265.68"/>
    <n v="23129"/>
    <n v="33820"/>
    <n v="40.26"/>
    <n v="330.41"/>
    <n v="278919.56"/>
    <m/>
    <m/>
    <m/>
    <m/>
    <m/>
    <m/>
    <m/>
    <m/>
    <m/>
    <m/>
    <n v="2290.31"/>
    <n v="11964"/>
    <n v="14.24"/>
    <n v="32.72"/>
  </r>
  <r>
    <x v="67"/>
    <x v="67"/>
    <x v="10"/>
    <x v="5"/>
    <x v="33"/>
    <x v="3202"/>
    <n v="137056"/>
    <n v="114.21"/>
    <n v="12044.8"/>
    <n v="1120166.3999999999"/>
    <n v="0"/>
    <m/>
    <m/>
    <m/>
    <m/>
    <m/>
    <m/>
    <m/>
    <m/>
    <m/>
    <m/>
    <m/>
    <m/>
    <m/>
    <m/>
    <n v="340300"/>
    <n v="28054"/>
    <n v="23.38"/>
    <n v="3403"/>
  </r>
  <r>
    <x v="57"/>
    <x v="57"/>
    <x v="3"/>
    <x v="7"/>
    <x v="9"/>
    <x v="3203"/>
    <n v="32249"/>
    <n v="67.19"/>
    <n v="9070.5"/>
    <n v="337422.6"/>
    <n v="0"/>
    <m/>
    <m/>
    <m/>
    <m/>
    <m/>
    <m/>
    <m/>
    <m/>
    <m/>
    <m/>
    <m/>
    <m/>
    <m/>
    <m/>
    <n v="75870"/>
    <n v="8319"/>
    <n v="17.329999999999998"/>
    <n v="1896.75"/>
  </r>
  <r>
    <x v="116"/>
    <x v="116"/>
    <x v="12"/>
    <x v="12"/>
    <x v="28"/>
    <x v="3204"/>
    <n v="33779"/>
    <n v="234.58"/>
    <n v="21545"/>
    <n v="240442.2"/>
    <n v="0"/>
    <m/>
    <m/>
    <m/>
    <m/>
    <m/>
    <m/>
    <m/>
    <m/>
    <m/>
    <m/>
    <m/>
    <m/>
    <m/>
    <m/>
    <n v="60041.440000000002"/>
    <n v="6862"/>
    <n v="47.65"/>
    <n v="5003.45"/>
  </r>
  <r>
    <x v="56"/>
    <x v="56"/>
    <x v="11"/>
    <x v="0"/>
    <x v="37"/>
    <x v="3205"/>
    <n v="38400"/>
    <n v="100"/>
    <n v="7375"/>
    <n v="219480"/>
    <n v="0"/>
    <m/>
    <m/>
    <m/>
    <m/>
    <m/>
    <m/>
    <m/>
    <m/>
    <m/>
    <m/>
    <m/>
    <m/>
    <m/>
    <m/>
    <n v="23087"/>
    <n v="14498"/>
    <n v="37.76"/>
    <n v="721.47"/>
  </r>
  <r>
    <x v="182"/>
    <x v="182"/>
    <x v="11"/>
    <x v="7"/>
    <x v="81"/>
    <x v="3206"/>
    <n v="20185"/>
    <n v="54.26"/>
    <n v="4694.1899999999996"/>
    <n v="135333.6"/>
    <n v="0"/>
    <m/>
    <m/>
    <m/>
    <m/>
    <m/>
    <m/>
    <m/>
    <m/>
    <m/>
    <n v="8800"/>
    <n v="30196"/>
    <n v="81.17"/>
    <n v="283"/>
    <n v="196979.20000000001"/>
    <n v="909.03"/>
    <n v="1561"/>
    <n v="4.2"/>
    <n v="29.32"/>
  </r>
  <r>
    <x v="176"/>
    <x v="176"/>
    <x v="3"/>
    <x v="2"/>
    <x v="9"/>
    <x v="3207"/>
    <n v="54946"/>
    <n v="114.47"/>
    <n v="9671.35"/>
    <n v="359774.22"/>
    <n v="0"/>
    <m/>
    <m/>
    <m/>
    <m/>
    <m/>
    <m/>
    <m/>
    <m/>
    <m/>
    <m/>
    <m/>
    <m/>
    <m/>
    <m/>
    <n v="400.13"/>
    <n v="15898"/>
    <n v="33.119999999999997"/>
    <n v="10"/>
  </r>
  <r>
    <x v="28"/>
    <x v="28"/>
    <x v="8"/>
    <x v="1"/>
    <x v="1"/>
    <x v="4"/>
    <m/>
    <m/>
    <m/>
    <m/>
    <n v="0"/>
    <m/>
    <m/>
    <m/>
    <m/>
    <m/>
    <m/>
    <m/>
    <m/>
    <m/>
    <m/>
    <m/>
    <m/>
    <m/>
    <m/>
    <n v="43500"/>
    <n v="4835"/>
    <n v="67.150000000000006"/>
    <n v="7250"/>
  </r>
  <r>
    <x v="12"/>
    <x v="12"/>
    <x v="11"/>
    <x v="1"/>
    <x v="31"/>
    <x v="3208"/>
    <n v="2237"/>
    <n v="9.32"/>
    <n v="722.3"/>
    <n v="13434.78"/>
    <n v="0"/>
    <m/>
    <m/>
    <m/>
    <m/>
    <m/>
    <m/>
    <m/>
    <m/>
    <m/>
    <m/>
    <m/>
    <m/>
    <m/>
    <m/>
    <n v="3396"/>
    <n v="50373"/>
    <n v="209.89"/>
    <n v="169.8"/>
  </r>
  <r>
    <x v="67"/>
    <x v="67"/>
    <x v="15"/>
    <x v="7"/>
    <x v="45"/>
    <x v="3209"/>
    <n v="256038"/>
    <n v="121.23"/>
    <n v="11336.31"/>
    <n v="1855526.7"/>
    <n v="0"/>
    <m/>
    <m/>
    <m/>
    <m/>
    <m/>
    <m/>
    <m/>
    <m/>
    <m/>
    <m/>
    <m/>
    <m/>
    <m/>
    <m/>
    <n v="365806"/>
    <n v="84980"/>
    <n v="40.24"/>
    <n v="2078.44"/>
  </r>
  <r>
    <x v="173"/>
    <x v="173"/>
    <x v="8"/>
    <x v="1"/>
    <x v="12"/>
    <x v="3210"/>
    <n v="283"/>
    <n v="1.68"/>
    <n v="39.5"/>
    <n v="514.29"/>
    <n v="0"/>
    <m/>
    <m/>
    <m/>
    <m/>
    <m/>
    <m/>
    <m/>
    <m/>
    <m/>
    <m/>
    <m/>
    <m/>
    <m/>
    <m/>
    <n v="94227"/>
    <n v="7180"/>
    <n v="42.74"/>
    <n v="6730.5"/>
  </r>
  <r>
    <x v="61"/>
    <x v="61"/>
    <x v="6"/>
    <x v="7"/>
    <x v="20"/>
    <x v="3211"/>
    <n v="3879"/>
    <n v="5.39"/>
    <n v="877"/>
    <n v="48936.6"/>
    <n v="0"/>
    <n v="20626"/>
    <n v="28.65"/>
    <m/>
    <m/>
    <m/>
    <m/>
    <m/>
    <m/>
    <m/>
    <m/>
    <m/>
    <m/>
    <m/>
    <m/>
    <n v="0"/>
    <m/>
    <m/>
    <n v="0"/>
  </r>
  <r>
    <x v="66"/>
    <x v="66"/>
    <x v="12"/>
    <x v="5"/>
    <x v="19"/>
    <x v="3212"/>
    <n v="7281"/>
    <n v="40.450000000000003"/>
    <n v="2496.1999999999998"/>
    <n v="34821.99"/>
    <n v="6338.51"/>
    <n v="15852"/>
    <n v="88.07"/>
    <n v="422.57"/>
    <n v="76437.95"/>
    <m/>
    <m/>
    <m/>
    <m/>
    <m/>
    <m/>
    <m/>
    <m/>
    <m/>
    <m/>
    <n v="1463"/>
    <n v="15670"/>
    <n v="87.06"/>
    <n v="97.53"/>
  </r>
  <r>
    <x v="130"/>
    <x v="130"/>
    <x v="3"/>
    <x v="0"/>
    <x v="100"/>
    <x v="3213"/>
    <n v="14645"/>
    <n v="43.59"/>
    <n v="3047.18"/>
    <n v="79348.53"/>
    <n v="7838.99"/>
    <n v="12967"/>
    <n v="38.590000000000003"/>
    <n v="279.95999999999998"/>
    <n v="94532.75"/>
    <m/>
    <m/>
    <m/>
    <m/>
    <m/>
    <m/>
    <m/>
    <m/>
    <m/>
    <m/>
    <n v="37952"/>
    <n v="792"/>
    <n v="2.36"/>
    <n v="1355.43"/>
  </r>
  <r>
    <x v="24"/>
    <x v="24"/>
    <x v="5"/>
    <x v="4"/>
    <x v="15"/>
    <x v="3214"/>
    <n v="11825"/>
    <n v="27.37"/>
    <n v="1870.42"/>
    <n v="62621.55"/>
    <n v="13035.89"/>
    <n v="12707"/>
    <n v="29.41"/>
    <n v="362.11"/>
    <n v="157203.68"/>
    <m/>
    <m/>
    <m/>
    <m/>
    <m/>
    <m/>
    <m/>
    <m/>
    <m/>
    <m/>
    <n v="685"/>
    <n v="4727"/>
    <n v="10.94"/>
    <n v="19.03"/>
  </r>
  <r>
    <x v="171"/>
    <x v="171"/>
    <x v="8"/>
    <x v="1"/>
    <x v="83"/>
    <x v="3215"/>
    <n v="131"/>
    <n v="0.99"/>
    <n v="29.91"/>
    <n v="305.97000000000003"/>
    <n v="0"/>
    <m/>
    <m/>
    <m/>
    <m/>
    <m/>
    <m/>
    <m/>
    <m/>
    <m/>
    <n v="100"/>
    <n v="221"/>
    <n v="1.67"/>
    <n v="9"/>
    <n v="2238.4"/>
    <n v="252.64"/>
    <n v="1695"/>
    <n v="12.84"/>
    <n v="22.97"/>
  </r>
  <r>
    <x v="6"/>
    <x v="6"/>
    <x v="12"/>
    <x v="4"/>
    <x v="21"/>
    <x v="3216"/>
    <n v="55311"/>
    <n v="192.05"/>
    <n v="10843.67"/>
    <n v="242030.64"/>
    <n v="112902.04"/>
    <n v="42302"/>
    <n v="146.88"/>
    <n v="4704.25"/>
    <n v="1361519.53"/>
    <m/>
    <m/>
    <m/>
    <m/>
    <m/>
    <m/>
    <m/>
    <m/>
    <m/>
    <m/>
    <n v="1093352"/>
    <n v="135961"/>
    <n v="472.09"/>
    <n v="45556.33"/>
  </r>
  <r>
    <x v="22"/>
    <x v="22"/>
    <x v="14"/>
    <x v="4"/>
    <x v="66"/>
    <x v="4"/>
    <m/>
    <m/>
    <m/>
    <m/>
    <n v="0"/>
    <m/>
    <m/>
    <m/>
    <m/>
    <m/>
    <m/>
    <m/>
    <m/>
    <m/>
    <m/>
    <m/>
    <m/>
    <m/>
    <m/>
    <n v="227.12"/>
    <n v="22509"/>
    <n v="85.26"/>
    <n v="10.32"/>
  </r>
  <r>
    <x v="65"/>
    <x v="65"/>
    <x v="14"/>
    <x v="4"/>
    <x v="44"/>
    <x v="3217"/>
    <n v="2732"/>
    <n v="2.5299999999999998"/>
    <n v="85.7"/>
    <n v="7173.09"/>
    <n v="982.54"/>
    <n v="1767"/>
    <n v="1.64"/>
    <n v="10.92"/>
    <n v="11848.76"/>
    <m/>
    <m/>
    <m/>
    <m/>
    <m/>
    <m/>
    <m/>
    <m/>
    <m/>
    <m/>
    <n v="7345"/>
    <n v="28370"/>
    <n v="26.27"/>
    <n v="81.61"/>
  </r>
  <r>
    <x v="15"/>
    <x v="15"/>
    <x v="9"/>
    <x v="5"/>
    <x v="13"/>
    <x v="3218"/>
    <n v="9905"/>
    <n v="48.55"/>
    <n v="3082.35"/>
    <n v="48732"/>
    <n v="0"/>
    <n v="5530"/>
    <n v="27.11"/>
    <n v="0"/>
    <n v="0"/>
    <m/>
    <m/>
    <m/>
    <m/>
    <m/>
    <m/>
    <m/>
    <m/>
    <m/>
    <m/>
    <n v="4224.32"/>
    <n v="6473"/>
    <n v="31.73"/>
    <n v="248.49"/>
  </r>
  <r>
    <x v="177"/>
    <x v="177"/>
    <x v="3"/>
    <x v="1"/>
    <x v="6"/>
    <x v="4"/>
    <m/>
    <m/>
    <m/>
    <m/>
    <n v="0"/>
    <m/>
    <m/>
    <m/>
    <m/>
    <m/>
    <m/>
    <m/>
    <m/>
    <m/>
    <m/>
    <m/>
    <m/>
    <m/>
    <m/>
    <n v="379997"/>
    <n v="81282"/>
    <n v="846.69"/>
    <n v="47499.63"/>
  </r>
  <r>
    <x v="4"/>
    <x v="4"/>
    <x v="0"/>
    <x v="5"/>
    <x v="31"/>
    <x v="3219"/>
    <n v="11146"/>
    <n v="46.44"/>
    <n v="3404"/>
    <n v="63314.400000000001"/>
    <n v="6581.96"/>
    <n v="9948"/>
    <n v="41.45"/>
    <n v="329.1"/>
    <n v="79373.820000000007"/>
    <m/>
    <m/>
    <m/>
    <m/>
    <m/>
    <m/>
    <m/>
    <m/>
    <m/>
    <m/>
    <n v="454"/>
    <n v="1962"/>
    <n v="8.18"/>
    <n v="22.7"/>
  </r>
  <r>
    <x v="158"/>
    <x v="158"/>
    <x v="2"/>
    <x v="4"/>
    <x v="21"/>
    <x v="3220"/>
    <n v="1576"/>
    <n v="5.47"/>
    <n v="257.67"/>
    <n v="5751.12"/>
    <n v="2008"/>
    <n v="4133"/>
    <n v="14.35"/>
    <n v="83.67"/>
    <n v="24215.07"/>
    <m/>
    <m/>
    <m/>
    <m/>
    <m/>
    <m/>
    <m/>
    <m/>
    <m/>
    <m/>
    <n v="1400471"/>
    <n v="14045"/>
    <n v="48.77"/>
    <n v="58352.959999999999"/>
  </r>
  <r>
    <x v="41"/>
    <x v="41"/>
    <x v="9"/>
    <x v="7"/>
    <x v="57"/>
    <x v="3221"/>
    <n v="20618"/>
    <n v="40.909999999999997"/>
    <n v="2451.33"/>
    <n v="95749.08"/>
    <n v="20612.810000000001"/>
    <n v="28849"/>
    <n v="57.24"/>
    <n v="490.78"/>
    <n v="248576.12"/>
    <m/>
    <m/>
    <m/>
    <m/>
    <m/>
    <m/>
    <m/>
    <m/>
    <m/>
    <m/>
    <n v="1312"/>
    <n v="10992"/>
    <n v="21.81"/>
    <n v="31.24"/>
  </r>
  <r>
    <x v="98"/>
    <x v="98"/>
    <x v="7"/>
    <x v="1"/>
    <x v="41"/>
    <x v="3222"/>
    <n v="659"/>
    <n v="18.309999999999999"/>
    <n v="1690.33"/>
    <n v="4716.03"/>
    <n v="0"/>
    <m/>
    <m/>
    <m/>
    <m/>
    <m/>
    <m/>
    <m/>
    <m/>
    <m/>
    <m/>
    <m/>
    <m/>
    <m/>
    <m/>
    <n v="539.79999999999995"/>
    <n v="24702"/>
    <n v="686.17"/>
    <n v="179.93"/>
  </r>
  <r>
    <x v="193"/>
    <x v="193"/>
    <x v="8"/>
    <x v="2"/>
    <x v="38"/>
    <x v="3223"/>
    <n v="34194"/>
    <n v="50.88"/>
    <n v="7664.91"/>
    <n v="399188.55"/>
    <n v="0"/>
    <m/>
    <m/>
    <m/>
    <m/>
    <m/>
    <m/>
    <m/>
    <m/>
    <m/>
    <m/>
    <m/>
    <m/>
    <m/>
    <m/>
    <n v="0"/>
    <m/>
    <m/>
    <n v="0"/>
  </r>
  <r>
    <x v="19"/>
    <x v="19"/>
    <x v="11"/>
    <x v="7"/>
    <x v="52"/>
    <x v="4"/>
    <m/>
    <m/>
    <m/>
    <m/>
    <n v="0"/>
    <m/>
    <m/>
    <m/>
    <m/>
    <m/>
    <m/>
    <m/>
    <m/>
    <m/>
    <m/>
    <m/>
    <m/>
    <m/>
    <m/>
    <n v="0"/>
    <m/>
    <m/>
    <n v="0"/>
  </r>
  <r>
    <x v="22"/>
    <x v="22"/>
    <x v="2"/>
    <x v="7"/>
    <x v="37"/>
    <x v="3224"/>
    <n v="13169"/>
    <n v="34.29"/>
    <n v="2967.5"/>
    <n v="88312.8"/>
    <n v="14406.4"/>
    <n v="25861"/>
    <n v="67.349999999999994"/>
    <n v="450.2"/>
    <n v="173731.12"/>
    <m/>
    <m/>
    <m/>
    <m/>
    <m/>
    <m/>
    <m/>
    <m/>
    <m/>
    <m/>
    <n v="100.8"/>
    <n v="6985"/>
    <n v="18.190000000000001"/>
    <n v="3.15"/>
  </r>
  <r>
    <x v="176"/>
    <x v="176"/>
    <x v="12"/>
    <x v="4"/>
    <x v="12"/>
    <x v="3225"/>
    <n v="173"/>
    <n v="1.03"/>
    <n v="43.57"/>
    <n v="567.29999999999995"/>
    <n v="220.17"/>
    <n v="473"/>
    <n v="2.82"/>
    <n v="15.73"/>
    <n v="2655.15"/>
    <m/>
    <m/>
    <m/>
    <m/>
    <m/>
    <m/>
    <m/>
    <m/>
    <m/>
    <m/>
    <n v="176.86"/>
    <n v="5347"/>
    <n v="31.83"/>
    <n v="12.63"/>
  </r>
  <r>
    <x v="54"/>
    <x v="54"/>
    <x v="0"/>
    <x v="0"/>
    <x v="34"/>
    <x v="3226"/>
    <n v="27049"/>
    <n v="64.400000000000006"/>
    <n v="2019.6"/>
    <n v="65737.98"/>
    <n v="5532.49"/>
    <n v="6800"/>
    <n v="16.190000000000001"/>
    <n v="158.07"/>
    <n v="66717.990000000005"/>
    <m/>
    <m/>
    <m/>
    <m/>
    <m/>
    <m/>
    <m/>
    <m/>
    <m/>
    <m/>
    <n v="105000"/>
    <n v="4569"/>
    <n v="10.88"/>
    <n v="3000"/>
  </r>
  <r>
    <x v="78"/>
    <x v="78"/>
    <x v="11"/>
    <x v="6"/>
    <x v="53"/>
    <x v="4"/>
    <m/>
    <m/>
    <m/>
    <m/>
    <n v="0"/>
    <m/>
    <m/>
    <m/>
    <m/>
    <m/>
    <m/>
    <m/>
    <m/>
    <m/>
    <m/>
    <m/>
    <m/>
    <m/>
    <m/>
    <n v="86092"/>
    <n v="10135"/>
    <n v="64.97"/>
    <n v="6622.46"/>
  </r>
  <r>
    <x v="118"/>
    <x v="118"/>
    <x v="14"/>
    <x v="7"/>
    <x v="70"/>
    <x v="3227"/>
    <n v="28861"/>
    <n v="45.38"/>
    <n v="3082.45"/>
    <n v="151934.1"/>
    <n v="10413.51"/>
    <n v="13487"/>
    <n v="21.21"/>
    <n v="196.48"/>
    <n v="125579.67"/>
    <m/>
    <m/>
    <m/>
    <m/>
    <m/>
    <m/>
    <m/>
    <m/>
    <m/>
    <m/>
    <n v="0"/>
    <n v="3152"/>
    <n v="4.96"/>
    <n v="0"/>
  </r>
  <r>
    <x v="83"/>
    <x v="83"/>
    <x v="8"/>
    <x v="0"/>
    <x v="54"/>
    <x v="3228"/>
    <n v="29941"/>
    <n v="86.04"/>
    <n v="5189.72"/>
    <n v="139966.85999999999"/>
    <n v="8593.6"/>
    <n v="10284"/>
    <n v="29.55"/>
    <n v="296.33"/>
    <n v="103632.78"/>
    <m/>
    <m/>
    <m/>
    <m/>
    <m/>
    <m/>
    <m/>
    <m/>
    <m/>
    <m/>
    <n v="1028"/>
    <n v="10200"/>
    <n v="29.31"/>
    <n v="35.450000000000003"/>
  </r>
  <r>
    <x v="39"/>
    <x v="39"/>
    <x v="13"/>
    <x v="5"/>
    <x v="102"/>
    <x v="3229"/>
    <n v="21357"/>
    <n v="17.28"/>
    <n v="1046.82"/>
    <n v="100274.46"/>
    <n v="34580.99"/>
    <n v="28691"/>
    <n v="23.21"/>
    <n v="335.74"/>
    <n v="417022.52"/>
    <m/>
    <m/>
    <m/>
    <m/>
    <m/>
    <m/>
    <m/>
    <m/>
    <m/>
    <m/>
    <n v="169033"/>
    <n v="40881"/>
    <n v="33.08"/>
    <n v="1641.1"/>
  </r>
  <r>
    <x v="53"/>
    <x v="53"/>
    <x v="14"/>
    <x v="12"/>
    <x v="6"/>
    <x v="4"/>
    <m/>
    <m/>
    <m/>
    <m/>
    <n v="0"/>
    <m/>
    <m/>
    <m/>
    <m/>
    <m/>
    <m/>
    <m/>
    <m/>
    <m/>
    <m/>
    <m/>
    <m/>
    <m/>
    <m/>
    <n v="0"/>
    <m/>
    <m/>
    <n v="0"/>
  </r>
  <r>
    <x v="23"/>
    <x v="23"/>
    <x v="4"/>
    <x v="0"/>
    <x v="18"/>
    <x v="3230"/>
    <n v="138031"/>
    <n v="109.55"/>
    <n v="8278.86"/>
    <n v="808430.4"/>
    <n v="6262.85"/>
    <n v="6963"/>
    <n v="5.53"/>
    <n v="59.65"/>
    <n v="75525.61"/>
    <m/>
    <m/>
    <m/>
    <m/>
    <m/>
    <m/>
    <m/>
    <m/>
    <m/>
    <m/>
    <n v="1376"/>
    <n v="14653"/>
    <n v="11.63"/>
    <n v="13.1"/>
  </r>
  <r>
    <x v="2"/>
    <x v="2"/>
    <x v="14"/>
    <x v="30"/>
    <x v="68"/>
    <x v="4"/>
    <m/>
    <m/>
    <m/>
    <m/>
    <n v="0"/>
    <m/>
    <m/>
    <m/>
    <m/>
    <m/>
    <m/>
    <m/>
    <m/>
    <m/>
    <m/>
    <m/>
    <m/>
    <m/>
    <m/>
    <n v="363.06"/>
    <n v="1100"/>
    <n v="5.73"/>
    <n v="22.69"/>
  </r>
  <r>
    <x v="94"/>
    <x v="94"/>
    <x v="9"/>
    <x v="1"/>
    <x v="13"/>
    <x v="3231"/>
    <n v="172"/>
    <n v="0.84"/>
    <n v="36.119999999999997"/>
    <n v="571.02"/>
    <n v="0"/>
    <m/>
    <m/>
    <m/>
    <m/>
    <m/>
    <m/>
    <m/>
    <m/>
    <m/>
    <m/>
    <m/>
    <m/>
    <m/>
    <m/>
    <n v="1479.85"/>
    <n v="3750"/>
    <n v="18.38"/>
    <n v="87.05"/>
  </r>
  <r>
    <x v="76"/>
    <x v="76"/>
    <x v="0"/>
    <x v="14"/>
    <x v="75"/>
    <x v="3232"/>
    <n v="42350"/>
    <n v="34.6"/>
    <n v="1883.47"/>
    <n v="178666.02"/>
    <n v="52934.6"/>
    <n v="53389"/>
    <n v="43.62"/>
    <n v="518.97"/>
    <n v="638354.25"/>
    <m/>
    <m/>
    <m/>
    <m/>
    <m/>
    <m/>
    <m/>
    <m/>
    <m/>
    <m/>
    <n v="466980"/>
    <n v="35413"/>
    <n v="28.93"/>
    <n v="4578.24"/>
  </r>
  <r>
    <x v="78"/>
    <x v="78"/>
    <x v="12"/>
    <x v="7"/>
    <x v="55"/>
    <x v="343"/>
    <n v="139079"/>
    <n v="120.73"/>
    <n v="11178.13"/>
    <n v="997983"/>
    <n v="7512"/>
    <n v="13888"/>
    <n v="12.06"/>
    <m/>
    <m/>
    <m/>
    <m/>
    <m/>
    <m/>
    <m/>
    <m/>
    <m/>
    <m/>
    <m/>
    <m/>
    <n v="322600"/>
    <n v="36669"/>
    <n v="31.83"/>
    <n v="3360.42"/>
  </r>
  <r>
    <x v="54"/>
    <x v="54"/>
    <x v="6"/>
    <x v="5"/>
    <x v="2"/>
    <x v="3233"/>
    <n v="90041"/>
    <n v="117.24"/>
    <n v="4205"/>
    <n v="250281.60000000001"/>
    <n v="0"/>
    <m/>
    <m/>
    <m/>
    <m/>
    <m/>
    <m/>
    <m/>
    <m/>
    <m/>
    <m/>
    <m/>
    <m/>
    <m/>
    <m/>
    <n v="238700"/>
    <n v="9809"/>
    <n v="12.77"/>
    <n v="3729.69"/>
  </r>
  <r>
    <x v="73"/>
    <x v="73"/>
    <x v="14"/>
    <x v="1"/>
    <x v="5"/>
    <x v="3234"/>
    <n v="122672"/>
    <n v="127.78"/>
    <n v="12320.5"/>
    <n v="916645.2"/>
    <n v="0"/>
    <m/>
    <m/>
    <m/>
    <m/>
    <m/>
    <m/>
    <m/>
    <m/>
    <m/>
    <m/>
    <m/>
    <m/>
    <m/>
    <m/>
    <n v="4977"/>
    <n v="50376"/>
    <n v="52.48"/>
    <n v="62.21"/>
  </r>
  <r>
    <x v="167"/>
    <x v="167"/>
    <x v="5"/>
    <x v="1"/>
    <x v="28"/>
    <x v="3235"/>
    <n v="63"/>
    <n v="0.44"/>
    <n v="3.42"/>
    <n v="38.130000000000003"/>
    <n v="0"/>
    <m/>
    <m/>
    <m/>
    <m/>
    <m/>
    <m/>
    <m/>
    <m/>
    <m/>
    <m/>
    <m/>
    <m/>
    <m/>
    <m/>
    <n v="6100"/>
    <n v="679"/>
    <n v="4.72"/>
    <n v="508.33"/>
  </r>
  <r>
    <x v="76"/>
    <x v="76"/>
    <x v="10"/>
    <x v="1"/>
    <x v="31"/>
    <x v="2649"/>
    <n v="1296"/>
    <n v="5.4"/>
    <n v="2.7"/>
    <n v="50.22"/>
    <n v="12365.66"/>
    <n v="453621"/>
    <n v="1890.09"/>
    <n v="618.28"/>
    <n v="149121.26"/>
    <m/>
    <m/>
    <m/>
    <m/>
    <m/>
    <m/>
    <m/>
    <m/>
    <m/>
    <m/>
    <n v="337055"/>
    <n v="347067"/>
    <n v="1446.11"/>
    <n v="16852.75"/>
  </r>
  <r>
    <x v="86"/>
    <x v="86"/>
    <x v="3"/>
    <x v="1"/>
    <x v="11"/>
    <x v="3236"/>
    <n v="26040"/>
    <n v="217"/>
    <n v="9440"/>
    <n v="87792"/>
    <n v="0"/>
    <m/>
    <m/>
    <m/>
    <m/>
    <n v="10847"/>
    <n v="21267"/>
    <n v="177.23"/>
    <n v="1084"/>
    <n v="137420.64000000001"/>
    <m/>
    <m/>
    <m/>
    <m/>
    <m/>
    <n v="53104.58"/>
    <n v="9388"/>
    <n v="78.23"/>
    <n v="5310.46"/>
  </r>
  <r>
    <x v="21"/>
    <x v="21"/>
    <x v="13"/>
    <x v="7"/>
    <x v="29"/>
    <x v="3237"/>
    <n v="27602"/>
    <n v="44.23"/>
    <n v="3615.5"/>
    <n v="174845.58"/>
    <n v="2143"/>
    <n v="2501"/>
    <n v="4.01"/>
    <n v="41.21"/>
    <n v="25843.08"/>
    <m/>
    <m/>
    <m/>
    <m/>
    <m/>
    <m/>
    <m/>
    <m/>
    <m/>
    <m/>
    <n v="2336.0700000000002"/>
    <n v="23502"/>
    <n v="37.659999999999997"/>
    <n v="44.92"/>
  </r>
  <r>
    <x v="79"/>
    <x v="79"/>
    <x v="5"/>
    <x v="2"/>
    <x v="66"/>
    <x v="3238"/>
    <n v="4680"/>
    <n v="17.73"/>
    <n v="1030.1400000000001"/>
    <n v="21076.59"/>
    <n v="0"/>
    <m/>
    <m/>
    <m/>
    <m/>
    <n v="3982"/>
    <n v="6139"/>
    <n v="23.25"/>
    <n v="181"/>
    <n v="50447.96"/>
    <m/>
    <m/>
    <m/>
    <m/>
    <m/>
    <n v="1123.23"/>
    <n v="8457"/>
    <n v="32.03"/>
    <n v="51.06"/>
  </r>
  <r>
    <x v="70"/>
    <x v="70"/>
    <x v="3"/>
    <x v="14"/>
    <x v="48"/>
    <x v="3239"/>
    <n v="14509"/>
    <n v="23.71"/>
    <n v="1669.96"/>
    <n v="79206.240000000005"/>
    <n v="6384"/>
    <n v="21734"/>
    <n v="35.51"/>
    <n v="125.18"/>
    <n v="76986.570000000007"/>
    <m/>
    <m/>
    <m/>
    <m/>
    <m/>
    <m/>
    <m/>
    <m/>
    <m/>
    <m/>
    <n v="13612.06"/>
    <n v="5094"/>
    <n v="8.32"/>
    <n v="266.89999999999998"/>
  </r>
  <r>
    <x v="188"/>
    <x v="188"/>
    <x v="8"/>
    <x v="2"/>
    <x v="9"/>
    <x v="3240"/>
    <n v="66315"/>
    <n v="138.16"/>
    <n v="9148"/>
    <n v="340305.6"/>
    <n v="0"/>
    <m/>
    <m/>
    <m/>
    <m/>
    <m/>
    <m/>
    <m/>
    <m/>
    <m/>
    <m/>
    <m/>
    <m/>
    <m/>
    <m/>
    <n v="552.29999999999995"/>
    <n v="16289"/>
    <n v="33.94"/>
    <n v="13.81"/>
  </r>
  <r>
    <x v="182"/>
    <x v="182"/>
    <x v="0"/>
    <x v="2"/>
    <x v="9"/>
    <x v="3241"/>
    <n v="49148"/>
    <n v="102.39"/>
    <n v="6331.98"/>
    <n v="235549.47"/>
    <n v="0"/>
    <m/>
    <m/>
    <m/>
    <m/>
    <m/>
    <m/>
    <m/>
    <m/>
    <m/>
    <m/>
    <m/>
    <m/>
    <m/>
    <m/>
    <n v="1983.82"/>
    <n v="812"/>
    <n v="1.69"/>
    <n v="49.6"/>
  </r>
  <r>
    <x v="19"/>
    <x v="19"/>
    <x v="1"/>
    <x v="4"/>
    <x v="79"/>
    <x v="3242"/>
    <n v="12711"/>
    <n v="15.35"/>
    <n v="1664.45"/>
    <n v="106807.71"/>
    <n v="54773.04"/>
    <n v="54978"/>
    <n v="66.400000000000006"/>
    <n v="793.81"/>
    <n v="660524.47"/>
    <m/>
    <m/>
    <m/>
    <m/>
    <m/>
    <m/>
    <m/>
    <m/>
    <m/>
    <m/>
    <n v="2824"/>
    <n v="23658"/>
    <n v="28.57"/>
    <n v="40.93"/>
  </r>
  <r>
    <x v="73"/>
    <x v="73"/>
    <x v="4"/>
    <x v="19"/>
    <x v="55"/>
    <x v="3243"/>
    <n v="84674"/>
    <n v="73.5"/>
    <n v="6666.67"/>
    <n v="595200"/>
    <n v="0"/>
    <n v="194"/>
    <n v="0.17"/>
    <m/>
    <m/>
    <m/>
    <m/>
    <m/>
    <m/>
    <m/>
    <m/>
    <m/>
    <m/>
    <m/>
    <m/>
    <n v="2132"/>
    <n v="25103"/>
    <n v="21.79"/>
    <n v="22.21"/>
  </r>
  <r>
    <x v="191"/>
    <x v="191"/>
    <x v="3"/>
    <x v="2"/>
    <x v="9"/>
    <x v="3244"/>
    <n v="53314"/>
    <n v="111.07"/>
    <n v="9723"/>
    <n v="361695.6"/>
    <n v="0"/>
    <m/>
    <m/>
    <m/>
    <m/>
    <m/>
    <m/>
    <m/>
    <m/>
    <m/>
    <m/>
    <m/>
    <m/>
    <m/>
    <m/>
    <n v="0"/>
    <m/>
    <m/>
    <n v="0"/>
  </r>
  <r>
    <x v="19"/>
    <x v="19"/>
    <x v="8"/>
    <x v="30"/>
    <x v="21"/>
    <x v="4"/>
    <m/>
    <m/>
    <m/>
    <m/>
    <n v="0"/>
    <m/>
    <m/>
    <m/>
    <m/>
    <m/>
    <m/>
    <m/>
    <m/>
    <m/>
    <m/>
    <m/>
    <m/>
    <m/>
    <m/>
    <n v="0"/>
    <m/>
    <m/>
    <n v="0"/>
  </r>
  <r>
    <x v="57"/>
    <x v="57"/>
    <x v="2"/>
    <x v="2"/>
    <x v="9"/>
    <x v="3245"/>
    <n v="40030"/>
    <n v="83.4"/>
    <n v="9412.5"/>
    <n v="350145"/>
    <n v="0"/>
    <m/>
    <m/>
    <m/>
    <m/>
    <m/>
    <m/>
    <m/>
    <m/>
    <m/>
    <m/>
    <m/>
    <m/>
    <m/>
    <m/>
    <n v="63700"/>
    <n v="5979"/>
    <n v="12.46"/>
    <n v="1592.5"/>
  </r>
  <r>
    <x v="52"/>
    <x v="52"/>
    <x v="5"/>
    <x v="1"/>
    <x v="21"/>
    <x v="4"/>
    <m/>
    <m/>
    <m/>
    <m/>
    <n v="0"/>
    <m/>
    <m/>
    <m/>
    <m/>
    <m/>
    <m/>
    <m/>
    <m/>
    <m/>
    <m/>
    <m/>
    <m/>
    <m/>
    <m/>
    <n v="0"/>
    <m/>
    <m/>
    <n v="0"/>
  </r>
  <r>
    <x v="36"/>
    <x v="36"/>
    <x v="2"/>
    <x v="7"/>
    <x v="20"/>
    <x v="3246"/>
    <n v="87632"/>
    <n v="121.71"/>
    <n v="9625.17"/>
    <n v="537084.30000000005"/>
    <n v="0"/>
    <m/>
    <m/>
    <m/>
    <m/>
    <m/>
    <m/>
    <m/>
    <m/>
    <m/>
    <m/>
    <m/>
    <m/>
    <m/>
    <m/>
    <n v="177.28"/>
    <n v="6882"/>
    <n v="9.56"/>
    <n v="2.95"/>
  </r>
  <r>
    <x v="37"/>
    <x v="37"/>
    <x v="9"/>
    <x v="2"/>
    <x v="26"/>
    <x v="3247"/>
    <n v="73873"/>
    <n v="90.53"/>
    <n v="9746.4699999999993"/>
    <n v="616366.80000000005"/>
    <n v="0"/>
    <m/>
    <m/>
    <m/>
    <m/>
    <m/>
    <m/>
    <m/>
    <m/>
    <m/>
    <m/>
    <m/>
    <m/>
    <m/>
    <m/>
    <n v="61258.15"/>
    <n v="8430"/>
    <n v="10.33"/>
    <n v="900.86"/>
  </r>
  <r>
    <x v="19"/>
    <x v="19"/>
    <x v="10"/>
    <x v="7"/>
    <x v="52"/>
    <x v="3248"/>
    <n v="4485"/>
    <n v="9.58"/>
    <n v="957"/>
    <n v="34710.39"/>
    <n v="9191.08"/>
    <n v="11000"/>
    <n v="23.5"/>
    <m/>
    <m/>
    <m/>
    <m/>
    <m/>
    <m/>
    <m/>
    <m/>
    <m/>
    <m/>
    <m/>
    <m/>
    <n v="760"/>
    <n v="6468"/>
    <n v="13.82"/>
    <n v="19.489999999999998"/>
  </r>
  <r>
    <x v="4"/>
    <x v="4"/>
    <x v="3"/>
    <x v="6"/>
    <x v="12"/>
    <x v="3249"/>
    <n v="460"/>
    <n v="2.74"/>
    <n v="178.29"/>
    <n v="2321.2800000000002"/>
    <n v="0"/>
    <m/>
    <m/>
    <m/>
    <m/>
    <m/>
    <m/>
    <m/>
    <m/>
    <m/>
    <m/>
    <m/>
    <m/>
    <m/>
    <m/>
    <n v="288"/>
    <n v="1141"/>
    <n v="6.79"/>
    <n v="20.57"/>
  </r>
  <r>
    <x v="15"/>
    <x v="15"/>
    <x v="5"/>
    <x v="6"/>
    <x v="16"/>
    <x v="2372"/>
    <n v="244"/>
    <n v="5.08"/>
    <n v="267.25"/>
    <n v="994.17"/>
    <n v="0"/>
    <m/>
    <m/>
    <m/>
    <m/>
    <n v="674"/>
    <n v="932"/>
    <n v="19.420000000000002"/>
    <n v="168"/>
    <n v="8538.91"/>
    <n v="2115"/>
    <n v="4084"/>
    <n v="85.08"/>
    <n v="528"/>
    <n v="47342.16"/>
    <n v="4477"/>
    <n v="473"/>
    <n v="9.85"/>
    <n v="1119.25"/>
  </r>
  <r>
    <x v="63"/>
    <x v="63"/>
    <x v="6"/>
    <x v="4"/>
    <x v="40"/>
    <x v="3250"/>
    <n v="193135"/>
    <n v="229.92"/>
    <n v="7517.1"/>
    <n v="489363.21"/>
    <n v="56716.78"/>
    <n v="77173"/>
    <n v="91.87"/>
    <n v="810.24"/>
    <n v="683964.66"/>
    <m/>
    <m/>
    <m/>
    <m/>
    <m/>
    <m/>
    <m/>
    <m/>
    <m/>
    <m/>
    <n v="825039"/>
    <n v="97720"/>
    <n v="116.33"/>
    <n v="11786.27"/>
  </r>
  <r>
    <x v="205"/>
    <x v="205"/>
    <x v="4"/>
    <x v="2"/>
    <x v="9"/>
    <x v="3251"/>
    <n v="99707"/>
    <n v="207.72"/>
    <n v="5826"/>
    <n v="216727.2"/>
    <n v="0"/>
    <m/>
    <m/>
    <m/>
    <m/>
    <m/>
    <m/>
    <m/>
    <m/>
    <m/>
    <m/>
    <m/>
    <m/>
    <m/>
    <m/>
    <n v="0"/>
    <m/>
    <m/>
    <n v="0"/>
  </r>
  <r>
    <x v="35"/>
    <x v="35"/>
    <x v="5"/>
    <x v="11"/>
    <x v="141"/>
    <x v="3252"/>
    <n v="250107"/>
    <n v="56.18"/>
    <n v="4725.6099999999997"/>
    <n v="1630477.86"/>
    <n v="283270.61"/>
    <n v="253762"/>
    <n v="57"/>
    <n v="763.53"/>
    <n v="3416045.28"/>
    <m/>
    <m/>
    <m/>
    <m/>
    <m/>
    <m/>
    <m/>
    <m/>
    <m/>
    <m/>
    <n v="28128"/>
    <n v="277597"/>
    <n v="62.35"/>
    <n v="75.819999999999993"/>
  </r>
  <r>
    <x v="61"/>
    <x v="61"/>
    <x v="12"/>
    <x v="2"/>
    <x v="37"/>
    <x v="3253"/>
    <n v="43019"/>
    <n v="112.03"/>
    <n v="5713.56"/>
    <n v="170035.62"/>
    <n v="0"/>
    <n v="61479"/>
    <n v="160.1"/>
    <n v="0"/>
    <n v="0"/>
    <m/>
    <m/>
    <m/>
    <m/>
    <m/>
    <m/>
    <m/>
    <m/>
    <m/>
    <m/>
    <n v="0"/>
    <m/>
    <m/>
    <n v="0"/>
  </r>
  <r>
    <x v="58"/>
    <x v="58"/>
    <x v="7"/>
    <x v="1"/>
    <x v="7"/>
    <x v="4"/>
    <m/>
    <m/>
    <m/>
    <m/>
    <n v="0"/>
    <m/>
    <m/>
    <m/>
    <m/>
    <m/>
    <m/>
    <m/>
    <m/>
    <m/>
    <m/>
    <m/>
    <m/>
    <m/>
    <m/>
    <n v="0"/>
    <m/>
    <m/>
    <n v="0"/>
  </r>
  <r>
    <x v="116"/>
    <x v="116"/>
    <x v="15"/>
    <x v="1"/>
    <x v="16"/>
    <x v="3254"/>
    <n v="4475"/>
    <n v="93.23"/>
    <n v="8057.5"/>
    <n v="29973.9"/>
    <n v="0"/>
    <m/>
    <m/>
    <m/>
    <m/>
    <m/>
    <m/>
    <m/>
    <m/>
    <m/>
    <n v="1960"/>
    <n v="6671"/>
    <n v="138.97999999999999"/>
    <n v="490"/>
    <n v="43872.639999999999"/>
    <n v="38000"/>
    <n v="3289"/>
    <n v="68.52"/>
    <n v="9500"/>
  </r>
  <r>
    <x v="152"/>
    <x v="152"/>
    <x v="8"/>
    <x v="1"/>
    <x v="28"/>
    <x v="3255"/>
    <n v="718"/>
    <n v="4.99"/>
    <n v="253.25"/>
    <n v="2826.27"/>
    <n v="0"/>
    <m/>
    <m/>
    <m/>
    <m/>
    <m/>
    <m/>
    <m/>
    <m/>
    <m/>
    <m/>
    <m/>
    <m/>
    <m/>
    <m/>
    <n v="660.38"/>
    <n v="2261"/>
    <n v="15.7"/>
    <n v="55.03"/>
  </r>
  <r>
    <x v="85"/>
    <x v="85"/>
    <x v="11"/>
    <x v="14"/>
    <x v="56"/>
    <x v="3256"/>
    <n v="152778"/>
    <n v="106.1"/>
    <n v="9261"/>
    <n v="1033527.6"/>
    <n v="0"/>
    <m/>
    <m/>
    <m/>
    <m/>
    <m/>
    <m/>
    <m/>
    <m/>
    <m/>
    <m/>
    <m/>
    <m/>
    <m/>
    <m/>
    <n v="5742"/>
    <n v="93576"/>
    <n v="64.98"/>
    <n v="47.85"/>
  </r>
  <r>
    <x v="28"/>
    <x v="28"/>
    <x v="0"/>
    <x v="14"/>
    <x v="21"/>
    <x v="3159"/>
    <n v="15076"/>
    <n v="52.35"/>
    <n v="3923.33"/>
    <n v="87568.8"/>
    <n v="7945.68"/>
    <n v="11040"/>
    <n v="38.33"/>
    <n v="331.07"/>
    <n v="95819.38"/>
    <m/>
    <m/>
    <m/>
    <m/>
    <m/>
    <m/>
    <m/>
    <m/>
    <m/>
    <m/>
    <n v="23500"/>
    <n v="4181"/>
    <n v="14.52"/>
    <n v="979.17"/>
  </r>
  <r>
    <x v="146"/>
    <x v="146"/>
    <x v="8"/>
    <x v="1"/>
    <x v="12"/>
    <x v="3257"/>
    <n v="349"/>
    <n v="2.08"/>
    <n v="52.07"/>
    <n v="677.97"/>
    <n v="0"/>
    <m/>
    <m/>
    <m/>
    <m/>
    <m/>
    <m/>
    <m/>
    <m/>
    <m/>
    <m/>
    <m/>
    <m/>
    <m/>
    <m/>
    <n v="1085"/>
    <n v="5985"/>
    <n v="35.630000000000003"/>
    <n v="77.5"/>
  </r>
  <r>
    <x v="42"/>
    <x v="42"/>
    <x v="10"/>
    <x v="2"/>
    <x v="15"/>
    <x v="3258"/>
    <n v="17190"/>
    <n v="39.79"/>
    <n v="3249"/>
    <n v="108776.52"/>
    <n v="11111.65"/>
    <n v="17941"/>
    <n v="41.53"/>
    <n v="308.66000000000003"/>
    <n v="133998.70000000001"/>
    <n v="0"/>
    <n v="0"/>
    <n v="0"/>
    <n v="0"/>
    <n v="0"/>
    <n v="0"/>
    <n v="0"/>
    <n v="0"/>
    <n v="0"/>
    <n v="0"/>
    <n v="51218"/>
    <n v="1997"/>
    <n v="4.62"/>
    <n v="1422.72"/>
  </r>
  <r>
    <x v="184"/>
    <x v="184"/>
    <x v="0"/>
    <x v="2"/>
    <x v="30"/>
    <x v="3259"/>
    <n v="21227"/>
    <n v="36.85"/>
    <n v="2947.85"/>
    <n v="131592.21"/>
    <n v="11303.59"/>
    <n v="43409"/>
    <n v="75.36"/>
    <n v="235.49"/>
    <n v="136313.37"/>
    <m/>
    <m/>
    <m/>
    <m/>
    <m/>
    <m/>
    <m/>
    <m/>
    <m/>
    <m/>
    <n v="1408.46"/>
    <n v="13925"/>
    <n v="24.18"/>
    <n v="29.34"/>
  </r>
  <r>
    <x v="122"/>
    <x v="122"/>
    <x v="3"/>
    <x v="6"/>
    <x v="76"/>
    <x v="3260"/>
    <n v="9339"/>
    <n v="17.29"/>
    <n v="1115.6199999999999"/>
    <n v="46688.79"/>
    <n v="16030.07"/>
    <n v="31288"/>
    <n v="57.94"/>
    <n v="356.22"/>
    <n v="193311.4"/>
    <m/>
    <m/>
    <m/>
    <m/>
    <m/>
    <m/>
    <m/>
    <m/>
    <m/>
    <m/>
    <n v="4771.87"/>
    <n v="48926"/>
    <n v="90.6"/>
    <n v="106.04"/>
  </r>
  <r>
    <x v="49"/>
    <x v="49"/>
    <x v="2"/>
    <x v="7"/>
    <x v="20"/>
    <x v="3261"/>
    <n v="85836"/>
    <n v="119.22"/>
    <n v="10572.37"/>
    <n v="589938.06000000006"/>
    <n v="0"/>
    <m/>
    <m/>
    <m/>
    <m/>
    <m/>
    <m/>
    <m/>
    <m/>
    <m/>
    <m/>
    <m/>
    <m/>
    <m/>
    <m/>
    <n v="239028.99"/>
    <n v="17141"/>
    <n v="23.81"/>
    <n v="3983.82"/>
  </r>
  <r>
    <x v="92"/>
    <x v="92"/>
    <x v="6"/>
    <x v="13"/>
    <x v="6"/>
    <x v="4"/>
    <n v="0"/>
    <n v="0"/>
    <m/>
    <m/>
    <n v="0"/>
    <m/>
    <m/>
    <m/>
    <m/>
    <m/>
    <m/>
    <m/>
    <m/>
    <m/>
    <m/>
    <m/>
    <m/>
    <m/>
    <m/>
    <n v="0"/>
    <m/>
    <m/>
    <n v="0"/>
  </r>
  <r>
    <x v="93"/>
    <x v="93"/>
    <x v="12"/>
    <x v="2"/>
    <x v="37"/>
    <x v="3262"/>
    <n v="19228"/>
    <n v="50.07"/>
    <n v="3438.75"/>
    <n v="102337.2"/>
    <n v="10902.04"/>
    <n v="22271"/>
    <n v="58"/>
    <n v="340.69"/>
    <n v="131470.93"/>
    <m/>
    <m/>
    <m/>
    <m/>
    <m/>
    <m/>
    <m/>
    <m/>
    <m/>
    <m/>
    <n v="473.32"/>
    <n v="3268"/>
    <n v="8.51"/>
    <n v="14.79"/>
  </r>
  <r>
    <x v="122"/>
    <x v="122"/>
    <x v="6"/>
    <x v="19"/>
    <x v="109"/>
    <x v="3263"/>
    <n v="219034"/>
    <n v="172.2"/>
    <n v="14394.34"/>
    <n v="1418994"/>
    <n v="7832.2"/>
    <n v="12647"/>
    <n v="9.94"/>
    <n v="73.89"/>
    <n v="94450.87"/>
    <m/>
    <m/>
    <m/>
    <m/>
    <m/>
    <m/>
    <m/>
    <m/>
    <m/>
    <m/>
    <n v="5336.41"/>
    <n v="89654"/>
    <n v="70.48"/>
    <n v="50.34"/>
  </r>
  <r>
    <x v="98"/>
    <x v="98"/>
    <x v="8"/>
    <x v="27"/>
    <x v="6"/>
    <x v="0"/>
    <n v="0"/>
    <n v="0"/>
    <n v="0"/>
    <n v="0"/>
    <n v="0"/>
    <n v="0"/>
    <n v="0"/>
    <m/>
    <m/>
    <m/>
    <m/>
    <m/>
    <m/>
    <m/>
    <m/>
    <m/>
    <m/>
    <m/>
    <m/>
    <n v="0"/>
    <m/>
    <m/>
    <n v="0"/>
  </r>
  <r>
    <x v="35"/>
    <x v="35"/>
    <x v="13"/>
    <x v="7"/>
    <x v="137"/>
    <x v="3264"/>
    <n v="47428"/>
    <n v="64.790000000000006"/>
    <n v="4396.72"/>
    <n v="249426"/>
    <n v="12931.13"/>
    <n v="12943"/>
    <n v="17.68"/>
    <n v="211.99"/>
    <n v="155940.43"/>
    <m/>
    <m/>
    <m/>
    <m/>
    <m/>
    <m/>
    <m/>
    <m/>
    <m/>
    <m/>
    <n v="1834"/>
    <n v="18985"/>
    <n v="25.94"/>
    <n v="30.07"/>
  </r>
  <r>
    <x v="76"/>
    <x v="76"/>
    <x v="15"/>
    <x v="2"/>
    <x v="64"/>
    <x v="3265"/>
    <n v="134533"/>
    <n v="149.47999999999999"/>
    <n v="2287.1999999999998"/>
    <n v="159532.20000000001"/>
    <n v="19171.09"/>
    <n v="28754"/>
    <n v="31.95"/>
    <n v="255.61"/>
    <n v="231189.93"/>
    <m/>
    <m/>
    <m/>
    <m/>
    <m/>
    <m/>
    <m/>
    <m/>
    <m/>
    <m/>
    <n v="205982"/>
    <n v="20540"/>
    <n v="22.82"/>
    <n v="2746.43"/>
  </r>
  <r>
    <x v="109"/>
    <x v="109"/>
    <x v="2"/>
    <x v="6"/>
    <x v="6"/>
    <x v="0"/>
    <n v="0"/>
    <n v="0"/>
    <n v="0"/>
    <n v="0"/>
    <n v="0"/>
    <n v="0"/>
    <n v="0"/>
    <m/>
    <m/>
    <n v="0"/>
    <n v="0"/>
    <n v="0"/>
    <n v="0"/>
    <n v="0"/>
    <n v="0"/>
    <n v="0"/>
    <n v="0"/>
    <n v="0"/>
    <n v="0"/>
    <n v="0"/>
    <n v="0"/>
    <n v="0"/>
    <n v="0"/>
  </r>
  <r>
    <x v="53"/>
    <x v="53"/>
    <x v="0"/>
    <x v="1"/>
    <x v="28"/>
    <x v="3266"/>
    <n v="22"/>
    <n v="0.15"/>
    <n v="8.33"/>
    <n v="93"/>
    <n v="52"/>
    <n v="78"/>
    <n v="0.54"/>
    <n v="4.33"/>
    <n v="627.08000000000004"/>
    <m/>
    <m/>
    <m/>
    <m/>
    <m/>
    <m/>
    <m/>
    <m/>
    <m/>
    <m/>
    <n v="617"/>
    <n v="5153"/>
    <n v="35.78"/>
    <n v="51.42"/>
  </r>
  <r>
    <x v="25"/>
    <x v="25"/>
    <x v="10"/>
    <x v="7"/>
    <x v="17"/>
    <x v="3267"/>
    <n v="13987"/>
    <n v="23.31"/>
    <n v="2668"/>
    <n v="124062"/>
    <n v="28119.3"/>
    <n v="40843"/>
    <n v="68.069999999999993"/>
    <m/>
    <m/>
    <m/>
    <m/>
    <m/>
    <m/>
    <m/>
    <m/>
    <m/>
    <m/>
    <m/>
    <m/>
    <n v="2370"/>
    <n v="12740"/>
    <n v="21.23"/>
    <n v="47.4"/>
  </r>
  <r>
    <x v="95"/>
    <x v="95"/>
    <x v="1"/>
    <x v="5"/>
    <x v="30"/>
    <x v="3268"/>
    <n v="40851"/>
    <n v="70.92"/>
    <n v="7823.75"/>
    <n v="349252.2"/>
    <n v="0"/>
    <m/>
    <m/>
    <m/>
    <m/>
    <m/>
    <m/>
    <m/>
    <m/>
    <m/>
    <m/>
    <m/>
    <m/>
    <m/>
    <m/>
    <n v="138550"/>
    <n v="4777"/>
    <n v="8.2899999999999991"/>
    <n v="2886.46"/>
  </r>
  <r>
    <x v="101"/>
    <x v="101"/>
    <x v="0"/>
    <x v="2"/>
    <x v="22"/>
    <x v="3269"/>
    <n v="8897"/>
    <n v="29.66"/>
    <n v="2489.2800000000002"/>
    <n v="57875.76"/>
    <n v="0"/>
    <n v="17027"/>
    <n v="56.76"/>
    <m/>
    <m/>
    <m/>
    <m/>
    <m/>
    <m/>
    <m/>
    <m/>
    <m/>
    <m/>
    <m/>
    <m/>
    <n v="4356.95"/>
    <n v="6290"/>
    <n v="20.97"/>
    <n v="174.28"/>
  </r>
  <r>
    <x v="71"/>
    <x v="71"/>
    <x v="6"/>
    <x v="5"/>
    <x v="17"/>
    <x v="3270"/>
    <n v="33159"/>
    <n v="55.27"/>
    <n v="4435.2"/>
    <n v="206236.79999999999"/>
    <n v="7517.94"/>
    <n v="10829"/>
    <n v="18.05"/>
    <n v="150.36000000000001"/>
    <n v="90661.14"/>
    <m/>
    <m/>
    <m/>
    <m/>
    <m/>
    <m/>
    <m/>
    <m/>
    <m/>
    <m/>
    <n v="188.31"/>
    <n v="12565"/>
    <n v="20.94"/>
    <n v="3.77"/>
  </r>
  <r>
    <x v="81"/>
    <x v="81"/>
    <x v="9"/>
    <x v="7"/>
    <x v="9"/>
    <x v="3271"/>
    <n v="95873"/>
    <n v="199.74"/>
    <n v="16489.099999999999"/>
    <n v="613394.52"/>
    <n v="0"/>
    <m/>
    <m/>
    <m/>
    <m/>
    <m/>
    <m/>
    <m/>
    <m/>
    <m/>
    <m/>
    <m/>
    <m/>
    <m/>
    <m/>
    <n v="135"/>
    <n v="8797"/>
    <n v="18.329999999999998"/>
    <n v="3.38"/>
  </r>
  <r>
    <x v="94"/>
    <x v="94"/>
    <x v="14"/>
    <x v="7"/>
    <x v="66"/>
    <x v="3272"/>
    <n v="44132"/>
    <n v="167.17"/>
    <n v="11169.09"/>
    <n v="228519.6"/>
    <n v="0"/>
    <m/>
    <m/>
    <m/>
    <m/>
    <m/>
    <m/>
    <m/>
    <m/>
    <m/>
    <m/>
    <m/>
    <m/>
    <m/>
    <m/>
    <n v="482.59"/>
    <n v="1956"/>
    <n v="7.41"/>
    <n v="21.94"/>
  </r>
  <r>
    <x v="159"/>
    <x v="159"/>
    <x v="11"/>
    <x v="2"/>
    <x v="136"/>
    <x v="3273"/>
    <n v="139797"/>
    <n v="118.88"/>
    <n v="8631.35"/>
    <n v="786660.96"/>
    <n v="0"/>
    <m/>
    <m/>
    <m/>
    <m/>
    <m/>
    <m/>
    <m/>
    <m/>
    <m/>
    <m/>
    <m/>
    <m/>
    <m/>
    <m/>
    <n v="215.23"/>
    <n v="38795"/>
    <n v="32.99"/>
    <n v="2.2000000000000002"/>
  </r>
  <r>
    <x v="74"/>
    <x v="74"/>
    <x v="9"/>
    <x v="14"/>
    <x v="97"/>
    <x v="3274"/>
    <n v="49055"/>
    <n v="50.47"/>
    <n v="4334.8100000000004"/>
    <n v="326541.59999999998"/>
    <n v="3560.62"/>
    <n v="57284"/>
    <n v="58.93"/>
    <m/>
    <m/>
    <m/>
    <m/>
    <m/>
    <m/>
    <m/>
    <m/>
    <m/>
    <m/>
    <m/>
    <m/>
    <n v="1630.91"/>
    <n v="23384"/>
    <n v="24.06"/>
    <n v="20.13"/>
  </r>
  <r>
    <x v="104"/>
    <x v="104"/>
    <x v="0"/>
    <x v="4"/>
    <x v="12"/>
    <x v="4"/>
    <m/>
    <m/>
    <m/>
    <m/>
    <n v="0"/>
    <m/>
    <m/>
    <m/>
    <m/>
    <m/>
    <m/>
    <m/>
    <m/>
    <m/>
    <m/>
    <m/>
    <m/>
    <m/>
    <m/>
    <n v="77970"/>
    <n v="10859"/>
    <n v="64.64"/>
    <n v="5569.29"/>
  </r>
  <r>
    <x v="96"/>
    <x v="96"/>
    <x v="2"/>
    <x v="7"/>
    <x v="38"/>
    <x v="3275"/>
    <n v="58503"/>
    <n v="87.06"/>
    <n v="8560.0400000000009"/>
    <n v="445806.66"/>
    <n v="0"/>
    <m/>
    <m/>
    <m/>
    <m/>
    <m/>
    <m/>
    <m/>
    <m/>
    <m/>
    <m/>
    <m/>
    <m/>
    <m/>
    <m/>
    <n v="74170.83"/>
    <n v="8415"/>
    <n v="12.52"/>
    <n v="1324.48"/>
  </r>
  <r>
    <x v="224"/>
    <x v="224"/>
    <x v="13"/>
    <x v="2"/>
    <x v="9"/>
    <x v="617"/>
    <n v="43544"/>
    <n v="90.72"/>
    <n v="8604"/>
    <n v="320068.8"/>
    <n v="0"/>
    <m/>
    <m/>
    <m/>
    <m/>
    <m/>
    <m/>
    <m/>
    <m/>
    <m/>
    <m/>
    <m/>
    <m/>
    <m/>
    <m/>
    <n v="764.79"/>
    <n v="6174"/>
    <n v="12.86"/>
    <n v="19.12"/>
  </r>
  <r>
    <x v="51"/>
    <x v="51"/>
    <x v="10"/>
    <x v="1"/>
    <x v="41"/>
    <x v="4"/>
    <m/>
    <m/>
    <m/>
    <m/>
    <n v="0"/>
    <m/>
    <m/>
    <m/>
    <m/>
    <m/>
    <m/>
    <m/>
    <m/>
    <m/>
    <m/>
    <m/>
    <m/>
    <m/>
    <m/>
    <n v="17.91"/>
    <n v="322"/>
    <n v="8.94"/>
    <n v="5.97"/>
  </r>
  <r>
    <x v="87"/>
    <x v="87"/>
    <x v="4"/>
    <x v="2"/>
    <x v="28"/>
    <x v="1068"/>
    <n v="4346"/>
    <n v="30.18"/>
    <n v="1544.75"/>
    <n v="17239.41"/>
    <n v="0"/>
    <n v="152"/>
    <n v="1.06"/>
    <m/>
    <m/>
    <m/>
    <m/>
    <m/>
    <m/>
    <m/>
    <m/>
    <m/>
    <m/>
    <m/>
    <m/>
    <n v="427"/>
    <n v="3805"/>
    <n v="26.42"/>
    <n v="35.58"/>
  </r>
  <r>
    <x v="87"/>
    <x v="87"/>
    <x v="9"/>
    <x v="16"/>
    <x v="57"/>
    <x v="3276"/>
    <n v="38213"/>
    <n v="75.819999999999993"/>
    <n v="4445.4799999999996"/>
    <n v="173640.3"/>
    <n v="17154.22"/>
    <n v="24954"/>
    <n v="49.51"/>
    <n v="408.43"/>
    <n v="206867.88"/>
    <m/>
    <m/>
    <m/>
    <m/>
    <m/>
    <m/>
    <m/>
    <m/>
    <m/>
    <m/>
    <n v="1664"/>
    <n v="11942"/>
    <n v="23.69"/>
    <n v="39.619999999999997"/>
  </r>
  <r>
    <x v="38"/>
    <x v="38"/>
    <x v="14"/>
    <x v="5"/>
    <x v="108"/>
    <x v="3277"/>
    <n v="12338"/>
    <n v="44.7"/>
    <n v="3975.65"/>
    <n v="85039.2"/>
    <n v="0"/>
    <m/>
    <m/>
    <m/>
    <m/>
    <m/>
    <m/>
    <m/>
    <m/>
    <m/>
    <n v="6207"/>
    <n v="20817"/>
    <n v="75.42"/>
    <n v="269"/>
    <n v="138937.49"/>
    <n v="6683"/>
    <n v="22777"/>
    <n v="82.53"/>
    <n v="290.57"/>
  </r>
  <r>
    <x v="231"/>
    <x v="231"/>
    <x v="11"/>
    <x v="23"/>
    <x v="38"/>
    <x v="3278"/>
    <n v="84736"/>
    <n v="126.1"/>
    <n v="8938.2999999999993"/>
    <n v="465506.85"/>
    <n v="0"/>
    <m/>
    <m/>
    <m/>
    <m/>
    <m/>
    <m/>
    <m/>
    <m/>
    <m/>
    <m/>
    <m/>
    <m/>
    <m/>
    <m/>
    <n v="0"/>
    <m/>
    <m/>
    <n v="0"/>
  </r>
  <r>
    <x v="52"/>
    <x v="52"/>
    <x v="8"/>
    <x v="29"/>
    <x v="11"/>
    <x v="3279"/>
    <n v="11063"/>
    <n v="92.19"/>
    <n v="5910.7"/>
    <n v="54969.51"/>
    <n v="9245.39"/>
    <n v="14846"/>
    <n v="123.72"/>
    <n v="924.54"/>
    <n v="111492.97"/>
    <m/>
    <m/>
    <m/>
    <m/>
    <m/>
    <m/>
    <m/>
    <m/>
    <m/>
    <m/>
    <n v="1045"/>
    <n v="7878"/>
    <n v="65.650000000000006"/>
    <n v="104.5"/>
  </r>
  <r>
    <x v="195"/>
    <x v="195"/>
    <x v="9"/>
    <x v="2"/>
    <x v="21"/>
    <x v="3280"/>
    <n v="17319"/>
    <n v="60.14"/>
    <n v="5906.71"/>
    <n v="131837.73000000001"/>
    <n v="0"/>
    <m/>
    <m/>
    <m/>
    <m/>
    <n v="1040"/>
    <n v="2781"/>
    <n v="9.66"/>
    <n v="43"/>
    <n v="13175.76"/>
    <m/>
    <m/>
    <m/>
    <m/>
    <m/>
    <n v="139.03"/>
    <n v="865"/>
    <n v="3"/>
    <n v="5.79"/>
  </r>
  <r>
    <x v="117"/>
    <x v="117"/>
    <x v="12"/>
    <x v="2"/>
    <x v="2"/>
    <x v="3281"/>
    <n v="114667"/>
    <n v="149.31"/>
    <n v="10281.81"/>
    <n v="611973.48"/>
    <n v="0"/>
    <m/>
    <m/>
    <m/>
    <m/>
    <m/>
    <m/>
    <m/>
    <m/>
    <m/>
    <m/>
    <m/>
    <m/>
    <m/>
    <m/>
    <n v="4519.75"/>
    <n v="10213"/>
    <n v="13.3"/>
    <n v="70.62"/>
  </r>
  <r>
    <x v="122"/>
    <x v="122"/>
    <x v="2"/>
    <x v="1"/>
    <x v="21"/>
    <x v="3282"/>
    <n v="2901"/>
    <n v="10.07"/>
    <n v="610.63"/>
    <n v="13629.15"/>
    <n v="0"/>
    <m/>
    <m/>
    <m/>
    <m/>
    <m/>
    <m/>
    <m/>
    <m/>
    <m/>
    <m/>
    <m/>
    <m/>
    <m/>
    <m/>
    <n v="3629.61"/>
    <n v="33613"/>
    <n v="116.71"/>
    <n v="151.22999999999999"/>
  </r>
  <r>
    <x v="122"/>
    <x v="122"/>
    <x v="0"/>
    <x v="5"/>
    <x v="20"/>
    <x v="3283"/>
    <n v="96824"/>
    <n v="134.47999999999999"/>
    <n v="11362.67"/>
    <n v="634036.80000000005"/>
    <n v="0"/>
    <m/>
    <m/>
    <m/>
    <m/>
    <m/>
    <m/>
    <m/>
    <m/>
    <m/>
    <m/>
    <m/>
    <m/>
    <m/>
    <m/>
    <n v="2615.21"/>
    <n v="49999"/>
    <n v="69.44"/>
    <n v="43.59"/>
  </r>
  <r>
    <x v="133"/>
    <x v="133"/>
    <x v="0"/>
    <x v="2"/>
    <x v="29"/>
    <x v="3284"/>
    <n v="29259"/>
    <n v="46.89"/>
    <n v="3190.98"/>
    <n v="154315.82999999999"/>
    <n v="18424"/>
    <n v="43358"/>
    <n v="69.48"/>
    <n v="354.31"/>
    <n v="222180.54"/>
    <m/>
    <m/>
    <m/>
    <m/>
    <m/>
    <m/>
    <m/>
    <m/>
    <m/>
    <m/>
    <n v="160.68"/>
    <n v="16138"/>
    <n v="25.86"/>
    <n v="3.09"/>
  </r>
  <r>
    <x v="64"/>
    <x v="64"/>
    <x v="11"/>
    <x v="0"/>
    <x v="14"/>
    <x v="3285"/>
    <n v="4612"/>
    <n v="8.73"/>
    <n v="672.23"/>
    <n v="27507.54"/>
    <n v="10322.99"/>
    <n v="12060"/>
    <n v="22.84"/>
    <n v="234.61"/>
    <n v="124488"/>
    <m/>
    <m/>
    <m/>
    <m/>
    <m/>
    <m/>
    <m/>
    <m/>
    <m/>
    <m/>
    <n v="87230"/>
    <n v="9596"/>
    <n v="18.170000000000002"/>
    <n v="1982.5"/>
  </r>
  <r>
    <x v="178"/>
    <x v="178"/>
    <x v="11"/>
    <x v="2"/>
    <x v="5"/>
    <x v="3286"/>
    <n v="131937"/>
    <n v="137.43"/>
    <n v="10987.89"/>
    <n v="817498.83"/>
    <n v="0"/>
    <m/>
    <m/>
    <m/>
    <m/>
    <m/>
    <m/>
    <m/>
    <m/>
    <m/>
    <m/>
    <m/>
    <m/>
    <m/>
    <m/>
    <n v="1364665"/>
    <n v="233168"/>
    <n v="242.88"/>
    <n v="17058.310000000001"/>
  </r>
  <r>
    <x v="47"/>
    <x v="47"/>
    <x v="0"/>
    <x v="3"/>
    <x v="6"/>
    <x v="3287"/>
    <n v="319"/>
    <n v="3.32"/>
    <n v="223"/>
    <n v="1659.12"/>
    <n v="127.24"/>
    <n v="351"/>
    <n v="3.66"/>
    <n v="15.91"/>
    <n v="1534.44"/>
    <m/>
    <m/>
    <m/>
    <m/>
    <m/>
    <m/>
    <m/>
    <m/>
    <m/>
    <m/>
    <n v="0.49"/>
    <n v="5640"/>
    <n v="58.75"/>
    <n v="0.06"/>
  </r>
  <r>
    <x v="78"/>
    <x v="78"/>
    <x v="11"/>
    <x v="17"/>
    <x v="46"/>
    <x v="4"/>
    <m/>
    <m/>
    <m/>
    <m/>
    <n v="0"/>
    <m/>
    <m/>
    <m/>
    <m/>
    <m/>
    <m/>
    <m/>
    <m/>
    <m/>
    <m/>
    <m/>
    <m/>
    <m/>
    <m/>
    <n v="142400"/>
    <n v="13190"/>
    <n v="42.28"/>
    <n v="5476.92"/>
  </r>
  <r>
    <x v="137"/>
    <x v="137"/>
    <x v="3"/>
    <x v="2"/>
    <x v="2"/>
    <x v="3288"/>
    <n v="98734"/>
    <n v="128.56"/>
    <n v="10987.05"/>
    <n v="653949.03"/>
    <n v="0"/>
    <m/>
    <m/>
    <m/>
    <m/>
    <m/>
    <m/>
    <m/>
    <m/>
    <m/>
    <m/>
    <m/>
    <m/>
    <m/>
    <m/>
    <n v="1706.17"/>
    <n v="6661"/>
    <n v="8.67"/>
    <n v="26.66"/>
  </r>
  <r>
    <x v="98"/>
    <x v="98"/>
    <x v="6"/>
    <x v="1"/>
    <x v="41"/>
    <x v="3289"/>
    <n v="1893"/>
    <n v="52.58"/>
    <n v="3808"/>
    <n v="10624.32"/>
    <n v="5247.33"/>
    <n v="6521"/>
    <n v="181.14"/>
    <m/>
    <m/>
    <m/>
    <m/>
    <m/>
    <m/>
    <m/>
    <m/>
    <m/>
    <m/>
    <m/>
    <m/>
    <n v="0"/>
    <m/>
    <m/>
    <n v="0"/>
  </r>
  <r>
    <x v="133"/>
    <x v="133"/>
    <x v="1"/>
    <x v="2"/>
    <x v="29"/>
    <x v="3290"/>
    <n v="19418"/>
    <n v="31.12"/>
    <n v="2751.83"/>
    <n v="133078.35"/>
    <n v="34434"/>
    <n v="57672"/>
    <n v="92.42"/>
    <n v="662.19"/>
    <n v="415249.94"/>
    <m/>
    <m/>
    <m/>
    <m/>
    <m/>
    <m/>
    <m/>
    <m/>
    <m/>
    <m/>
    <n v="330.33"/>
    <n v="20109"/>
    <n v="32.229999999999997"/>
    <n v="6.35"/>
  </r>
  <r>
    <x v="50"/>
    <x v="50"/>
    <x v="12"/>
    <x v="7"/>
    <x v="25"/>
    <x v="3291"/>
    <n v="29602"/>
    <n v="37.380000000000003"/>
    <n v="2853.21"/>
    <n v="175130.16"/>
    <n v="0"/>
    <m/>
    <m/>
    <m/>
    <m/>
    <m/>
    <m/>
    <m/>
    <m/>
    <m/>
    <n v="11807"/>
    <n v="21657"/>
    <n v="27.34"/>
    <n v="178"/>
    <n v="264287.89"/>
    <n v="0"/>
    <m/>
    <m/>
    <n v="0"/>
  </r>
  <r>
    <x v="98"/>
    <x v="98"/>
    <x v="14"/>
    <x v="19"/>
    <x v="70"/>
    <x v="4"/>
    <n v="0"/>
    <n v="0"/>
    <m/>
    <m/>
    <n v="0"/>
    <m/>
    <m/>
    <m/>
    <m/>
    <m/>
    <m/>
    <m/>
    <m/>
    <m/>
    <m/>
    <m/>
    <m/>
    <m/>
    <m/>
    <n v="0"/>
    <m/>
    <m/>
    <n v="0"/>
  </r>
  <r>
    <x v="56"/>
    <x v="56"/>
    <x v="8"/>
    <x v="11"/>
    <x v="33"/>
    <x v="3292"/>
    <n v="17212"/>
    <n v="14.34"/>
    <n v="893.99"/>
    <n v="83141.070000000007"/>
    <n v="94255.09"/>
    <n v="119332"/>
    <n v="99.44"/>
    <n v="942.55"/>
    <n v="1136650.43"/>
    <m/>
    <m/>
    <m/>
    <m/>
    <m/>
    <m/>
    <m/>
    <m/>
    <m/>
    <m/>
    <n v="1073400"/>
    <n v="169548"/>
    <n v="141.29"/>
    <n v="10734"/>
  </r>
  <r>
    <x v="4"/>
    <x v="4"/>
    <x v="2"/>
    <x v="1"/>
    <x v="41"/>
    <x v="4"/>
    <m/>
    <m/>
    <m/>
    <m/>
    <n v="0"/>
    <m/>
    <m/>
    <m/>
    <m/>
    <m/>
    <m/>
    <m/>
    <m/>
    <m/>
    <m/>
    <m/>
    <m/>
    <m/>
    <m/>
    <n v="157"/>
    <n v="543"/>
    <n v="15.08"/>
    <n v="52.33"/>
  </r>
  <r>
    <x v="85"/>
    <x v="85"/>
    <x v="12"/>
    <x v="1"/>
    <x v="1"/>
    <x v="4"/>
    <m/>
    <m/>
    <m/>
    <m/>
    <n v="0"/>
    <m/>
    <m/>
    <m/>
    <m/>
    <m/>
    <m/>
    <m/>
    <m/>
    <m/>
    <m/>
    <m/>
    <m/>
    <m/>
    <m/>
    <n v="146"/>
    <n v="6033"/>
    <n v="83.79"/>
    <n v="24.33"/>
  </r>
  <r>
    <x v="15"/>
    <x v="15"/>
    <x v="8"/>
    <x v="1"/>
    <x v="13"/>
    <x v="3293"/>
    <n v="3202"/>
    <n v="15.7"/>
    <n v="691"/>
    <n v="10924.71"/>
    <n v="0"/>
    <m/>
    <m/>
    <m/>
    <m/>
    <n v="4325"/>
    <n v="6547"/>
    <n v="32.090000000000003"/>
    <n v="254"/>
    <n v="54793.43"/>
    <n v="8419"/>
    <n v="24885"/>
    <n v="121.99"/>
    <n v="495"/>
    <n v="188450.9"/>
    <n v="56.28"/>
    <n v="11913"/>
    <n v="58.4"/>
    <n v="3.31"/>
  </r>
  <r>
    <x v="68"/>
    <x v="68"/>
    <x v="15"/>
    <x v="1"/>
    <x v="4"/>
    <x v="3294"/>
    <n v="416"/>
    <n v="4.95"/>
    <n v="252.29"/>
    <n v="1642.38"/>
    <n v="1214"/>
    <n v="1894"/>
    <n v="22.55"/>
    <m/>
    <m/>
    <m/>
    <m/>
    <m/>
    <m/>
    <m/>
    <m/>
    <m/>
    <m/>
    <m/>
    <m/>
    <n v="0.43"/>
    <n v="2064"/>
    <n v="24.57"/>
    <n v="0.06"/>
  </r>
  <r>
    <x v="48"/>
    <x v="48"/>
    <x v="2"/>
    <x v="2"/>
    <x v="17"/>
    <x v="3295"/>
    <n v="13292"/>
    <n v="22.15"/>
    <n v="3288"/>
    <n v="152892"/>
    <n v="34487.879999999997"/>
    <n v="50540"/>
    <n v="84.23"/>
    <n v="689.76"/>
    <n v="415899.64"/>
    <m/>
    <m/>
    <m/>
    <m/>
    <m/>
    <m/>
    <m/>
    <m/>
    <m/>
    <m/>
    <n v="291.60000000000002"/>
    <n v="19649"/>
    <n v="32.75"/>
    <n v="5.83"/>
  </r>
  <r>
    <x v="171"/>
    <x v="171"/>
    <x v="9"/>
    <x v="1"/>
    <x v="83"/>
    <x v="3296"/>
    <n v="1735"/>
    <n v="13.14"/>
    <n v="566.73"/>
    <n v="5797.62"/>
    <n v="0"/>
    <m/>
    <m/>
    <m/>
    <m/>
    <m/>
    <m/>
    <m/>
    <m/>
    <m/>
    <m/>
    <m/>
    <m/>
    <m/>
    <m/>
    <n v="429.22"/>
    <n v="1520"/>
    <n v="11.52"/>
    <n v="39.020000000000003"/>
  </r>
  <r>
    <x v="85"/>
    <x v="85"/>
    <x v="15"/>
    <x v="19"/>
    <x v="67"/>
    <x v="3297"/>
    <n v="85630"/>
    <n v="84.95"/>
    <n v="6932.95"/>
    <n v="541602.24"/>
    <n v="54687.68"/>
    <n v="55601"/>
    <n v="55.16"/>
    <n v="651.04"/>
    <n v="659495.16"/>
    <m/>
    <m/>
    <m/>
    <m/>
    <m/>
    <m/>
    <m/>
    <m/>
    <m/>
    <m/>
    <n v="3285"/>
    <n v="56562"/>
    <n v="56.11"/>
    <n v="39.11"/>
  </r>
  <r>
    <x v="176"/>
    <x v="176"/>
    <x v="5"/>
    <x v="4"/>
    <x v="12"/>
    <x v="3298"/>
    <n v="323"/>
    <n v="1.92"/>
    <n v="118.36"/>
    <n v="1541.01"/>
    <n v="783.71"/>
    <n v="954"/>
    <n v="5.68"/>
    <n v="55.98"/>
    <n v="9450.94"/>
    <m/>
    <m/>
    <m/>
    <m/>
    <m/>
    <m/>
    <m/>
    <m/>
    <m/>
    <m/>
    <n v="196.59"/>
    <n v="7856"/>
    <n v="46.76"/>
    <n v="14.04"/>
  </r>
  <r>
    <x v="197"/>
    <x v="197"/>
    <x v="7"/>
    <x v="13"/>
    <x v="6"/>
    <x v="4"/>
    <m/>
    <m/>
    <m/>
    <m/>
    <n v="0"/>
    <m/>
    <m/>
    <m/>
    <m/>
    <m/>
    <m/>
    <m/>
    <m/>
    <m/>
    <m/>
    <m/>
    <m/>
    <m/>
    <m/>
    <n v="512"/>
    <n v="2050"/>
    <n v="21.35"/>
    <n v="64"/>
  </r>
  <r>
    <x v="40"/>
    <x v="40"/>
    <x v="8"/>
    <x v="22"/>
    <x v="31"/>
    <x v="3299"/>
    <n v="10012"/>
    <n v="41.72"/>
    <n v="2407.15"/>
    <n v="44772.99"/>
    <n v="11982.54"/>
    <n v="12507"/>
    <n v="52.11"/>
    <n v="599.13"/>
    <n v="144501.06"/>
    <m/>
    <m/>
    <m/>
    <m/>
    <m/>
    <m/>
    <m/>
    <m/>
    <m/>
    <m/>
    <n v="78620"/>
    <n v="6712"/>
    <n v="27.97"/>
    <n v="3931"/>
  </r>
  <r>
    <x v="227"/>
    <x v="227"/>
    <x v="4"/>
    <x v="4"/>
    <x v="44"/>
    <x v="3300"/>
    <n v="18647"/>
    <n v="17.27"/>
    <n v="1403.46"/>
    <n v="117469.23"/>
    <n v="33091.17"/>
    <n v="41414"/>
    <n v="38.35"/>
    <n v="367.68"/>
    <n v="399056.39"/>
    <m/>
    <m/>
    <m/>
    <m/>
    <m/>
    <m/>
    <m/>
    <m/>
    <m/>
    <m/>
    <n v="5426"/>
    <n v="78080"/>
    <n v="72.3"/>
    <n v="60.29"/>
  </r>
  <r>
    <x v="0"/>
    <x v="0"/>
    <x v="0"/>
    <x v="17"/>
    <x v="33"/>
    <x v="3301"/>
    <n v="3232"/>
    <n v="2.69"/>
    <n v="157.62"/>
    <n v="14658.66"/>
    <n v="0"/>
    <n v="0"/>
    <n v="0"/>
    <m/>
    <m/>
    <m/>
    <m/>
    <m/>
    <m/>
    <m/>
    <m/>
    <m/>
    <m/>
    <m/>
    <m/>
    <n v="0"/>
    <n v="65868"/>
    <n v="54.89"/>
    <n v="0"/>
  </r>
  <r>
    <x v="101"/>
    <x v="101"/>
    <x v="1"/>
    <x v="2"/>
    <x v="22"/>
    <x v="4"/>
    <n v="3357"/>
    <n v="11.19"/>
    <m/>
    <m/>
    <n v="10699.32"/>
    <n v="12762"/>
    <n v="42.54"/>
    <n v="427.97"/>
    <n v="129026.32"/>
    <m/>
    <m/>
    <m/>
    <m/>
    <m/>
    <m/>
    <m/>
    <m/>
    <m/>
    <m/>
    <n v="36700"/>
    <n v="2571"/>
    <n v="8.57"/>
    <n v="1468"/>
  </r>
  <r>
    <x v="100"/>
    <x v="100"/>
    <x v="15"/>
    <x v="7"/>
    <x v="2"/>
    <x v="3302"/>
    <n v="72312"/>
    <n v="94.16"/>
    <n v="9152.5"/>
    <n v="544756.80000000005"/>
    <n v="0"/>
    <m/>
    <m/>
    <m/>
    <m/>
    <m/>
    <m/>
    <m/>
    <m/>
    <m/>
    <m/>
    <m/>
    <m/>
    <m/>
    <m/>
    <n v="175587"/>
    <n v="22997"/>
    <n v="29.94"/>
    <n v="2743.55"/>
  </r>
  <r>
    <x v="61"/>
    <x v="61"/>
    <x v="11"/>
    <x v="1"/>
    <x v="1"/>
    <x v="4"/>
    <m/>
    <m/>
    <m/>
    <m/>
    <n v="0"/>
    <m/>
    <m/>
    <m/>
    <m/>
    <m/>
    <m/>
    <m/>
    <m/>
    <m/>
    <m/>
    <m/>
    <m/>
    <m/>
    <m/>
    <n v="0"/>
    <m/>
    <m/>
    <n v="0"/>
  </r>
  <r>
    <x v="76"/>
    <x v="76"/>
    <x v="11"/>
    <x v="1"/>
    <x v="31"/>
    <x v="317"/>
    <n v="131"/>
    <n v="0.55000000000000004"/>
    <n v="11.4"/>
    <n v="212.04"/>
    <n v="9212"/>
    <n v="17365"/>
    <n v="72.349999999999994"/>
    <n v="460.6"/>
    <n v="111090.27"/>
    <m/>
    <m/>
    <m/>
    <m/>
    <m/>
    <m/>
    <m/>
    <m/>
    <m/>
    <m/>
    <n v="181295"/>
    <n v="14266"/>
    <n v="59.44"/>
    <n v="9064.75"/>
  </r>
  <r>
    <x v="224"/>
    <x v="224"/>
    <x v="6"/>
    <x v="2"/>
    <x v="9"/>
    <x v="3303"/>
    <n v="14940"/>
    <n v="31.13"/>
    <n v="2644"/>
    <n v="98356.800000000003"/>
    <n v="0"/>
    <m/>
    <m/>
    <m/>
    <m/>
    <m/>
    <m/>
    <m/>
    <m/>
    <m/>
    <m/>
    <m/>
    <m/>
    <m/>
    <m/>
    <n v="0"/>
    <n v="1419"/>
    <n v="2.96"/>
    <n v="0"/>
  </r>
  <r>
    <x v="78"/>
    <x v="78"/>
    <x v="10"/>
    <x v="6"/>
    <x v="53"/>
    <x v="4"/>
    <m/>
    <m/>
    <m/>
    <m/>
    <n v="0"/>
    <m/>
    <m/>
    <m/>
    <m/>
    <m/>
    <m/>
    <m/>
    <m/>
    <m/>
    <m/>
    <m/>
    <m/>
    <m/>
    <m/>
    <n v="103532"/>
    <n v="7114"/>
    <n v="45.6"/>
    <n v="7964"/>
  </r>
  <r>
    <x v="44"/>
    <x v="44"/>
    <x v="9"/>
    <x v="13"/>
    <x v="31"/>
    <x v="4"/>
    <m/>
    <m/>
    <m/>
    <m/>
    <n v="0"/>
    <m/>
    <m/>
    <m/>
    <m/>
    <m/>
    <m/>
    <m/>
    <m/>
    <m/>
    <m/>
    <m/>
    <m/>
    <m/>
    <m/>
    <n v="0"/>
    <m/>
    <m/>
    <n v="0"/>
  </r>
  <r>
    <x v="155"/>
    <x v="155"/>
    <x v="7"/>
    <x v="7"/>
    <x v="21"/>
    <x v="3304"/>
    <n v="12475"/>
    <n v="43.32"/>
    <n v="4695"/>
    <n v="104792.4"/>
    <n v="0"/>
    <m/>
    <m/>
    <m/>
    <m/>
    <m/>
    <m/>
    <m/>
    <m/>
    <m/>
    <m/>
    <m/>
    <m/>
    <m/>
    <m/>
    <n v="6178.73"/>
    <n v="15211"/>
    <n v="52.82"/>
    <n v="257.45"/>
  </r>
  <r>
    <x v="104"/>
    <x v="104"/>
    <x v="1"/>
    <x v="4"/>
    <x v="12"/>
    <x v="0"/>
    <n v="0"/>
    <n v="0"/>
    <n v="0"/>
    <n v="0"/>
    <n v="0"/>
    <n v="0"/>
    <n v="0"/>
    <m/>
    <m/>
    <n v="0"/>
    <n v="0"/>
    <n v="0"/>
    <n v="0"/>
    <n v="0"/>
    <n v="0"/>
    <n v="0"/>
    <n v="0"/>
    <n v="0"/>
    <n v="0"/>
    <n v="43"/>
    <n v="2042"/>
    <n v="12.15"/>
    <n v="3.07"/>
  </r>
  <r>
    <x v="74"/>
    <x v="74"/>
    <x v="2"/>
    <x v="7"/>
    <x v="49"/>
    <x v="3305"/>
    <n v="8009"/>
    <n v="8.7799999999999994"/>
    <n v="575.86"/>
    <n v="40701.449999999997"/>
    <n v="4070.81"/>
    <n v="63846"/>
    <n v="70.010000000000005"/>
    <m/>
    <m/>
    <m/>
    <m/>
    <m/>
    <m/>
    <m/>
    <m/>
    <m/>
    <m/>
    <m/>
    <m/>
    <n v="1680.37"/>
    <n v="16239"/>
    <n v="17.809999999999999"/>
    <n v="22.11"/>
  </r>
  <r>
    <x v="195"/>
    <x v="195"/>
    <x v="8"/>
    <x v="2"/>
    <x v="21"/>
    <x v="3306"/>
    <n v="25556"/>
    <n v="88.74"/>
    <n v="6600"/>
    <n v="147312"/>
    <n v="0"/>
    <m/>
    <m/>
    <m/>
    <m/>
    <n v="1310"/>
    <n v="3669"/>
    <n v="12.74"/>
    <n v="54"/>
    <n v="16596.39"/>
    <m/>
    <m/>
    <m/>
    <m/>
    <m/>
    <n v="0"/>
    <n v="7705"/>
    <n v="26.75"/>
    <n v="0"/>
  </r>
  <r>
    <x v="45"/>
    <x v="45"/>
    <x v="5"/>
    <x v="7"/>
    <x v="6"/>
    <x v="3307"/>
    <n v="3245"/>
    <n v="33.799999999999997"/>
    <n v="3015.88"/>
    <n v="22438.11"/>
    <n v="1406.4"/>
    <n v="2151"/>
    <n v="22.41"/>
    <n v="175.8"/>
    <n v="16960.22"/>
    <m/>
    <m/>
    <m/>
    <m/>
    <m/>
    <m/>
    <m/>
    <m/>
    <m/>
    <m/>
    <n v="193.84"/>
    <n v="1193"/>
    <n v="12.43"/>
    <n v="24.23"/>
  </r>
  <r>
    <x v="63"/>
    <x v="63"/>
    <x v="12"/>
    <x v="11"/>
    <x v="73"/>
    <x v="3308"/>
    <n v="242235"/>
    <n v="157.71"/>
    <n v="8994.5"/>
    <n v="1070705.28"/>
    <n v="167458.78"/>
    <n v="118819"/>
    <n v="77.36"/>
    <n v="1308.27"/>
    <n v="2019435.64"/>
    <m/>
    <m/>
    <m/>
    <m/>
    <m/>
    <m/>
    <m/>
    <m/>
    <m/>
    <m/>
    <n v="2103224"/>
    <n v="280407"/>
    <n v="182.56"/>
    <n v="16431.439999999999"/>
  </r>
  <r>
    <x v="73"/>
    <x v="73"/>
    <x v="3"/>
    <x v="1"/>
    <x v="5"/>
    <x v="3309"/>
    <n v="108539"/>
    <n v="113.06"/>
    <n v="11405"/>
    <n v="848532"/>
    <n v="0"/>
    <m/>
    <m/>
    <m/>
    <m/>
    <m/>
    <m/>
    <m/>
    <m/>
    <m/>
    <m/>
    <m/>
    <m/>
    <m/>
    <m/>
    <n v="577600"/>
    <n v="29798"/>
    <n v="31.04"/>
    <n v="7220"/>
  </r>
  <r>
    <x v="64"/>
    <x v="64"/>
    <x v="10"/>
    <x v="0"/>
    <x v="14"/>
    <x v="3310"/>
    <n v="9691"/>
    <n v="18.350000000000001"/>
    <n v="1534.02"/>
    <n v="62772.21"/>
    <n v="13904.95"/>
    <n v="23708"/>
    <n v="44.9"/>
    <n v="316.02"/>
    <n v="167683.92000000001"/>
    <m/>
    <m/>
    <m/>
    <m/>
    <m/>
    <m/>
    <m/>
    <m/>
    <m/>
    <m/>
    <n v="36260"/>
    <n v="2273"/>
    <n v="4.3"/>
    <n v="824.09"/>
  </r>
  <r>
    <x v="86"/>
    <x v="86"/>
    <x v="14"/>
    <x v="1"/>
    <x v="11"/>
    <x v="3311"/>
    <n v="22481"/>
    <n v="187.34"/>
    <n v="11424"/>
    <n v="106243.2"/>
    <n v="0"/>
    <m/>
    <m/>
    <m/>
    <m/>
    <n v="11210"/>
    <n v="25042"/>
    <n v="208.68"/>
    <n v="1121"/>
    <n v="142019.49"/>
    <m/>
    <m/>
    <m/>
    <m/>
    <m/>
    <n v="57683"/>
    <n v="20372"/>
    <n v="169.77"/>
    <n v="5768.3"/>
  </r>
  <r>
    <x v="25"/>
    <x v="25"/>
    <x v="4"/>
    <x v="18"/>
    <x v="16"/>
    <x v="3312"/>
    <n v="725"/>
    <n v="15.1"/>
    <n v="1325.75"/>
    <n v="4931.79"/>
    <n v="2263.8200000000002"/>
    <n v="3599"/>
    <n v="74.98"/>
    <m/>
    <m/>
    <m/>
    <m/>
    <m/>
    <m/>
    <m/>
    <m/>
    <m/>
    <m/>
    <m/>
    <m/>
    <n v="32"/>
    <n v="205"/>
    <n v="4.2699999999999996"/>
    <n v="8"/>
  </r>
  <r>
    <x v="5"/>
    <x v="5"/>
    <x v="14"/>
    <x v="4"/>
    <x v="5"/>
    <x v="3313"/>
    <n v="3868"/>
    <n v="4.03"/>
    <n v="329.94"/>
    <n v="24547.35"/>
    <n v="763"/>
    <n v="1731"/>
    <n v="1.8"/>
    <m/>
    <m/>
    <m/>
    <m/>
    <m/>
    <m/>
    <m/>
    <m/>
    <m/>
    <m/>
    <m/>
    <m/>
    <n v="5177"/>
    <n v="29331"/>
    <n v="30.55"/>
    <n v="64.709999999999994"/>
  </r>
  <r>
    <x v="69"/>
    <x v="69"/>
    <x v="7"/>
    <x v="5"/>
    <x v="14"/>
    <x v="3314"/>
    <n v="20666"/>
    <n v="39.14"/>
    <n v="4729.55"/>
    <n v="193533"/>
    <n v="0"/>
    <m/>
    <m/>
    <m/>
    <m/>
    <m/>
    <m/>
    <m/>
    <m/>
    <m/>
    <m/>
    <m/>
    <m/>
    <m/>
    <m/>
    <n v="96800"/>
    <n v="8384"/>
    <n v="15.88"/>
    <n v="2200"/>
  </r>
  <r>
    <x v="117"/>
    <x v="117"/>
    <x v="5"/>
    <x v="18"/>
    <x v="28"/>
    <x v="4"/>
    <m/>
    <m/>
    <m/>
    <m/>
    <n v="0"/>
    <m/>
    <m/>
    <m/>
    <m/>
    <m/>
    <m/>
    <m/>
    <m/>
    <m/>
    <m/>
    <m/>
    <m/>
    <m/>
    <m/>
    <n v="483.92"/>
    <n v="2412"/>
    <n v="16.75"/>
    <n v="40.33"/>
  </r>
  <r>
    <x v="158"/>
    <x v="158"/>
    <x v="4"/>
    <x v="5"/>
    <x v="29"/>
    <x v="3315"/>
    <n v="17457"/>
    <n v="27.98"/>
    <n v="1673.58"/>
    <n v="80934.179999999993"/>
    <n v="23463"/>
    <n v="13608"/>
    <n v="21.81"/>
    <n v="451.21"/>
    <n v="282947.36"/>
    <m/>
    <m/>
    <m/>
    <m/>
    <m/>
    <m/>
    <m/>
    <m/>
    <m/>
    <m/>
    <n v="139.9"/>
    <n v="39073"/>
    <n v="62.62"/>
    <n v="2.69"/>
  </r>
  <r>
    <x v="6"/>
    <x v="6"/>
    <x v="11"/>
    <x v="7"/>
    <x v="95"/>
    <x v="3316"/>
    <n v="109914"/>
    <n v="55.85"/>
    <n v="4768.24"/>
    <n v="727251.63"/>
    <n v="20541.21"/>
    <n v="8788"/>
    <n v="4.47"/>
    <n v="125.25"/>
    <n v="247712.64000000001"/>
    <m/>
    <m/>
    <m/>
    <m/>
    <m/>
    <m/>
    <m/>
    <m/>
    <m/>
    <m/>
    <n v="533170"/>
    <n v="106816"/>
    <n v="54.28"/>
    <n v="3251.04"/>
  </r>
  <r>
    <x v="91"/>
    <x v="91"/>
    <x v="12"/>
    <x v="1"/>
    <x v="19"/>
    <x v="3317"/>
    <n v="32507"/>
    <n v="180.59"/>
    <n v="14250.67"/>
    <n v="198796.79999999999"/>
    <n v="0"/>
    <m/>
    <m/>
    <m/>
    <m/>
    <m/>
    <m/>
    <m/>
    <m/>
    <m/>
    <m/>
    <m/>
    <m/>
    <m/>
    <m/>
    <n v="99500"/>
    <n v="3820"/>
    <n v="21.22"/>
    <n v="6633.33"/>
  </r>
  <r>
    <x v="171"/>
    <x v="171"/>
    <x v="5"/>
    <x v="7"/>
    <x v="20"/>
    <x v="3318"/>
    <n v="68080"/>
    <n v="94.56"/>
    <n v="6973.83"/>
    <n v="389139.9"/>
    <n v="0"/>
    <m/>
    <m/>
    <m/>
    <m/>
    <m/>
    <m/>
    <m/>
    <m/>
    <m/>
    <m/>
    <m/>
    <m/>
    <m/>
    <m/>
    <n v="656.73"/>
    <n v="3450"/>
    <n v="4.79"/>
    <n v="10.95"/>
  </r>
  <r>
    <x v="111"/>
    <x v="111"/>
    <x v="3"/>
    <x v="1"/>
    <x v="28"/>
    <x v="3319"/>
    <n v="287"/>
    <n v="1.99"/>
    <n v="174.08"/>
    <n v="1942.77"/>
    <n v="400.58"/>
    <n v="762"/>
    <n v="5.29"/>
    <n v="33.380000000000003"/>
    <n v="4830.74"/>
    <m/>
    <m/>
    <m/>
    <m/>
    <m/>
    <m/>
    <m/>
    <m/>
    <m/>
    <m/>
    <n v="1099.53"/>
    <n v="4063"/>
    <n v="28.22"/>
    <n v="91.63"/>
  </r>
  <r>
    <x v="97"/>
    <x v="97"/>
    <x v="14"/>
    <x v="2"/>
    <x v="9"/>
    <x v="3320"/>
    <n v="55271"/>
    <n v="115.15"/>
    <n v="9369.5"/>
    <n v="348545.4"/>
    <n v="0"/>
    <m/>
    <m/>
    <m/>
    <m/>
    <m/>
    <m/>
    <m/>
    <m/>
    <m/>
    <m/>
    <m/>
    <m/>
    <m/>
    <m/>
    <n v="154247"/>
    <n v="22167"/>
    <n v="46.18"/>
    <n v="3856.18"/>
  </r>
  <r>
    <x v="119"/>
    <x v="119"/>
    <x v="8"/>
    <x v="4"/>
    <x v="75"/>
    <x v="4"/>
    <n v="0"/>
    <n v="0"/>
    <m/>
    <m/>
    <n v="0"/>
    <m/>
    <m/>
    <m/>
    <m/>
    <m/>
    <m/>
    <m/>
    <m/>
    <m/>
    <m/>
    <m/>
    <m/>
    <m/>
    <m/>
    <n v="0"/>
    <m/>
    <m/>
    <n v="0"/>
  </r>
  <r>
    <x v="0"/>
    <x v="0"/>
    <x v="5"/>
    <x v="6"/>
    <x v="21"/>
    <x v="3321"/>
    <n v="48438"/>
    <n v="168.19"/>
    <n v="8574.2099999999991"/>
    <n v="191376.33"/>
    <n v="15693"/>
    <n v="23501"/>
    <n v="81.599999999999994"/>
    <n v="653.88"/>
    <n v="189246.59"/>
    <m/>
    <m/>
    <m/>
    <m/>
    <m/>
    <m/>
    <m/>
    <m/>
    <m/>
    <m/>
    <n v="2094"/>
    <n v="30732"/>
    <n v="106.71"/>
    <n v="87.25"/>
  </r>
  <r>
    <x v="191"/>
    <x v="191"/>
    <x v="14"/>
    <x v="2"/>
    <x v="9"/>
    <x v="3322"/>
    <n v="35181"/>
    <n v="73.290000000000006"/>
    <n v="5886"/>
    <n v="218959.2"/>
    <n v="0"/>
    <m/>
    <m/>
    <m/>
    <m/>
    <m/>
    <m/>
    <m/>
    <m/>
    <m/>
    <m/>
    <m/>
    <m/>
    <m/>
    <m/>
    <n v="1086"/>
    <n v="8738"/>
    <n v="18.2"/>
    <n v="27.15"/>
  </r>
  <r>
    <x v="60"/>
    <x v="60"/>
    <x v="5"/>
    <x v="7"/>
    <x v="9"/>
    <x v="3323"/>
    <n v="40134"/>
    <n v="83.61"/>
    <n v="6033"/>
    <n v="224427.6"/>
    <n v="0"/>
    <m/>
    <m/>
    <m/>
    <m/>
    <m/>
    <m/>
    <m/>
    <m/>
    <m/>
    <m/>
    <m/>
    <m/>
    <m/>
    <m/>
    <n v="0"/>
    <m/>
    <m/>
    <n v="0"/>
  </r>
  <r>
    <x v="5"/>
    <x v="5"/>
    <x v="8"/>
    <x v="7"/>
    <x v="5"/>
    <x v="3324"/>
    <n v="108521"/>
    <n v="113.04"/>
    <n v="8832.9"/>
    <n v="657167.76"/>
    <n v="0"/>
    <m/>
    <m/>
    <m/>
    <m/>
    <m/>
    <m/>
    <m/>
    <m/>
    <m/>
    <m/>
    <m/>
    <m/>
    <m/>
    <m/>
    <n v="2410"/>
    <n v="13291"/>
    <n v="13.84"/>
    <n v="30.13"/>
  </r>
  <r>
    <x v="118"/>
    <x v="118"/>
    <x v="15"/>
    <x v="1"/>
    <x v="15"/>
    <x v="4"/>
    <m/>
    <m/>
    <m/>
    <m/>
    <n v="0"/>
    <m/>
    <m/>
    <m/>
    <m/>
    <m/>
    <m/>
    <m/>
    <m/>
    <m/>
    <m/>
    <m/>
    <m/>
    <m/>
    <m/>
    <n v="137700"/>
    <n v="9506"/>
    <n v="22"/>
    <n v="3825"/>
  </r>
  <r>
    <x v="110"/>
    <x v="110"/>
    <x v="6"/>
    <x v="5"/>
    <x v="74"/>
    <x v="3325"/>
    <n v="134528"/>
    <n v="90.41"/>
    <n v="9415.57"/>
    <n v="1085803.83"/>
    <n v="0"/>
    <m/>
    <m/>
    <m/>
    <m/>
    <m/>
    <m/>
    <m/>
    <m/>
    <m/>
    <m/>
    <m/>
    <m/>
    <m/>
    <m/>
    <n v="428139.79"/>
    <n v="88246"/>
    <n v="59.31"/>
    <n v="3452.74"/>
  </r>
  <r>
    <x v="65"/>
    <x v="65"/>
    <x v="9"/>
    <x v="0"/>
    <x v="100"/>
    <x v="3326"/>
    <n v="35709"/>
    <n v="106.28"/>
    <n v="7488.29"/>
    <n v="194994.96"/>
    <n v="12436.47"/>
    <n v="15020"/>
    <n v="44.7"/>
    <n v="444.16"/>
    <n v="149975.12"/>
    <m/>
    <m/>
    <m/>
    <m/>
    <m/>
    <m/>
    <m/>
    <m/>
    <m/>
    <m/>
    <n v="2070"/>
    <n v="6397"/>
    <n v="19.04"/>
    <n v="73.930000000000007"/>
  </r>
  <r>
    <x v="9"/>
    <x v="9"/>
    <x v="12"/>
    <x v="5"/>
    <x v="31"/>
    <x v="3327"/>
    <n v="15575"/>
    <n v="64.900000000000006"/>
    <n v="5959.45"/>
    <n v="110845.77"/>
    <n v="4495"/>
    <n v="7590"/>
    <n v="31.63"/>
    <n v="224.75"/>
    <n v="54206.55"/>
    <m/>
    <m/>
    <m/>
    <m/>
    <m/>
    <m/>
    <m/>
    <m/>
    <m/>
    <m/>
    <n v="358.67"/>
    <n v="1827"/>
    <n v="7.61"/>
    <n v="17.93"/>
  </r>
  <r>
    <x v="28"/>
    <x v="28"/>
    <x v="4"/>
    <x v="14"/>
    <x v="21"/>
    <x v="3328"/>
    <n v="12840"/>
    <n v="44.58"/>
    <n v="2951.67"/>
    <n v="65881.2"/>
    <n v="3707.08"/>
    <n v="4421"/>
    <n v="15.35"/>
    <n v="154.46"/>
    <n v="44704.800000000003"/>
    <m/>
    <m/>
    <m/>
    <m/>
    <m/>
    <m/>
    <m/>
    <m/>
    <m/>
    <m/>
    <n v="25860"/>
    <n v="3158"/>
    <n v="10.97"/>
    <n v="1077.5"/>
  </r>
  <r>
    <x v="55"/>
    <x v="55"/>
    <x v="10"/>
    <x v="5"/>
    <x v="20"/>
    <x v="3329"/>
    <n v="321465"/>
    <n v="446.48"/>
    <n v="7606.67"/>
    <n v="424452"/>
    <n v="17824.439999999999"/>
    <n v="124877"/>
    <n v="173.44"/>
    <n v="297.07"/>
    <n v="214950.3"/>
    <m/>
    <m/>
    <m/>
    <m/>
    <m/>
    <m/>
    <m/>
    <m/>
    <m/>
    <m/>
    <n v="66.95"/>
    <n v="503841"/>
    <n v="699.78"/>
    <n v="1.1200000000000001"/>
  </r>
  <r>
    <x v="72"/>
    <x v="72"/>
    <x v="3"/>
    <x v="2"/>
    <x v="26"/>
    <x v="3330"/>
    <n v="30682"/>
    <n v="37.6"/>
    <n v="2802.35"/>
    <n v="177220.8"/>
    <n v="32977.39"/>
    <n v="77353"/>
    <n v="94.8"/>
    <n v="484.96"/>
    <n v="397684.19"/>
    <m/>
    <m/>
    <m/>
    <m/>
    <m/>
    <m/>
    <m/>
    <m/>
    <m/>
    <m/>
    <n v="694848"/>
    <n v="19896"/>
    <n v="24.38"/>
    <n v="10218.35"/>
  </r>
  <r>
    <x v="200"/>
    <x v="200"/>
    <x v="15"/>
    <x v="2"/>
    <x v="9"/>
    <x v="3331"/>
    <n v="24959"/>
    <n v="52"/>
    <n v="3458"/>
    <n v="128637.6"/>
    <n v="28329"/>
    <n v="31538"/>
    <n v="65.7"/>
    <n v="708.23"/>
    <n v="341627.91"/>
    <m/>
    <m/>
    <m/>
    <m/>
    <m/>
    <m/>
    <m/>
    <m/>
    <m/>
    <m/>
    <n v="966.51"/>
    <n v="2257"/>
    <n v="4.7"/>
    <n v="24.16"/>
  </r>
  <r>
    <x v="168"/>
    <x v="168"/>
    <x v="4"/>
    <x v="2"/>
    <x v="37"/>
    <x v="3332"/>
    <n v="6799"/>
    <n v="17.71"/>
    <n v="928.97"/>
    <n v="27646.11"/>
    <n v="1667.31"/>
    <n v="2240"/>
    <n v="5.83"/>
    <n v="52.1"/>
    <n v="20106.63"/>
    <m/>
    <m/>
    <m/>
    <m/>
    <m/>
    <m/>
    <m/>
    <m/>
    <m/>
    <m/>
    <n v="0.96"/>
    <n v="5168"/>
    <n v="13.46"/>
    <n v="0.03"/>
  </r>
  <r>
    <x v="184"/>
    <x v="184"/>
    <x v="4"/>
    <x v="2"/>
    <x v="30"/>
    <x v="3333"/>
    <n v="19209"/>
    <n v="33.35"/>
    <n v="3609.08"/>
    <n v="161109.48000000001"/>
    <n v="8767.2199999999993"/>
    <n v="15909"/>
    <n v="27.62"/>
    <m/>
    <m/>
    <m/>
    <m/>
    <m/>
    <m/>
    <m/>
    <m/>
    <m/>
    <m/>
    <m/>
    <m/>
    <n v="0"/>
    <m/>
    <m/>
    <n v="0"/>
  </r>
  <r>
    <x v="54"/>
    <x v="54"/>
    <x v="8"/>
    <x v="2"/>
    <x v="9"/>
    <x v="661"/>
    <n v="51695"/>
    <n v="107.7"/>
    <n v="8523"/>
    <n v="317055.59999999998"/>
    <n v="0"/>
    <m/>
    <m/>
    <m/>
    <m/>
    <m/>
    <m/>
    <m/>
    <m/>
    <m/>
    <m/>
    <m/>
    <m/>
    <m/>
    <m/>
    <n v="84400"/>
    <n v="4595"/>
    <n v="9.57"/>
    <n v="2110"/>
  </r>
  <r>
    <x v="187"/>
    <x v="187"/>
    <x v="15"/>
    <x v="1"/>
    <x v="53"/>
    <x v="3334"/>
    <n v="1005"/>
    <n v="6.44"/>
    <n v="435.23"/>
    <n v="5261.94"/>
    <n v="7"/>
    <n v="18"/>
    <n v="0.12"/>
    <n v="0.54"/>
    <n v="84.42"/>
    <m/>
    <m/>
    <m/>
    <m/>
    <m/>
    <m/>
    <m/>
    <m/>
    <m/>
    <m/>
    <n v="152.29"/>
    <n v="10457"/>
    <n v="67.03"/>
    <n v="11.71"/>
  </r>
  <r>
    <x v="123"/>
    <x v="123"/>
    <x v="13"/>
    <x v="7"/>
    <x v="30"/>
    <x v="3335"/>
    <n v="70248"/>
    <n v="121.96"/>
    <n v="8608.33"/>
    <n v="384276"/>
    <n v="0"/>
    <m/>
    <m/>
    <m/>
    <m/>
    <m/>
    <m/>
    <m/>
    <m/>
    <m/>
    <m/>
    <m/>
    <m/>
    <m/>
    <m/>
    <n v="112000"/>
    <n v="11569"/>
    <n v="20.09"/>
    <n v="2333.33"/>
  </r>
  <r>
    <x v="7"/>
    <x v="7"/>
    <x v="4"/>
    <x v="2"/>
    <x v="69"/>
    <x v="3336"/>
    <n v="29699"/>
    <n v="42.67"/>
    <n v="4610.34"/>
    <n v="248682"/>
    <n v="16760.43"/>
    <n v="26441"/>
    <n v="37.99"/>
    <n v="288.97000000000003"/>
    <n v="202119.01"/>
    <m/>
    <m/>
    <m/>
    <m/>
    <m/>
    <m/>
    <m/>
    <m/>
    <m/>
    <m/>
    <n v="0"/>
    <n v="30520"/>
    <n v="43.85"/>
    <n v="0"/>
  </r>
  <r>
    <x v="95"/>
    <x v="95"/>
    <x v="0"/>
    <x v="5"/>
    <x v="30"/>
    <x v="3337"/>
    <n v="59835"/>
    <n v="103.88"/>
    <n v="9193.9599999999991"/>
    <n v="410418.3"/>
    <n v="0"/>
    <m/>
    <m/>
    <m/>
    <m/>
    <m/>
    <m/>
    <m/>
    <m/>
    <m/>
    <m/>
    <m/>
    <m/>
    <m/>
    <m/>
    <n v="158500"/>
    <n v="6005"/>
    <n v="10.43"/>
    <n v="3302.08"/>
  </r>
  <r>
    <x v="41"/>
    <x v="41"/>
    <x v="10"/>
    <x v="2"/>
    <x v="9"/>
    <x v="3338"/>
    <n v="13188"/>
    <n v="27.48"/>
    <n v="1919.05"/>
    <n v="71388.66"/>
    <n v="21422.89"/>
    <n v="29947"/>
    <n v="62.39"/>
    <m/>
    <m/>
    <m/>
    <m/>
    <m/>
    <m/>
    <m/>
    <m/>
    <m/>
    <m/>
    <m/>
    <m/>
    <n v="4817"/>
    <n v="15624"/>
    <n v="32.549999999999997"/>
    <n v="120.43"/>
  </r>
  <r>
    <x v="124"/>
    <x v="124"/>
    <x v="2"/>
    <x v="12"/>
    <x v="6"/>
    <x v="4"/>
    <m/>
    <m/>
    <m/>
    <m/>
    <n v="0"/>
    <m/>
    <m/>
    <m/>
    <m/>
    <m/>
    <m/>
    <m/>
    <m/>
    <m/>
    <m/>
    <m/>
    <m/>
    <m/>
    <m/>
    <n v="15560"/>
    <n v="2165"/>
    <n v="22.55"/>
    <n v="1945"/>
  </r>
  <r>
    <x v="83"/>
    <x v="83"/>
    <x v="3"/>
    <x v="4"/>
    <x v="100"/>
    <x v="3339"/>
    <n v="49"/>
    <n v="0.15"/>
    <n v="9.32"/>
    <n v="242.73"/>
    <n v="5.82"/>
    <n v="17"/>
    <n v="0.05"/>
    <m/>
    <m/>
    <m/>
    <m/>
    <m/>
    <m/>
    <m/>
    <m/>
    <m/>
    <m/>
    <m/>
    <m/>
    <n v="1995"/>
    <n v="12618"/>
    <n v="37.549999999999997"/>
    <n v="71.25"/>
  </r>
  <r>
    <x v="91"/>
    <x v="91"/>
    <x v="14"/>
    <x v="5"/>
    <x v="3"/>
    <x v="3340"/>
    <n v="92685"/>
    <n v="107.27"/>
    <n v="10793.33"/>
    <n v="722721.6"/>
    <n v="0"/>
    <m/>
    <m/>
    <m/>
    <m/>
    <m/>
    <m/>
    <m/>
    <m/>
    <m/>
    <m/>
    <m/>
    <m/>
    <m/>
    <m/>
    <n v="110500"/>
    <n v="5038"/>
    <n v="5.83"/>
    <n v="1534.72"/>
  </r>
  <r>
    <x v="202"/>
    <x v="202"/>
    <x v="14"/>
    <x v="2"/>
    <x v="37"/>
    <x v="3341"/>
    <n v="18417"/>
    <n v="47.96"/>
    <n v="3475.5"/>
    <n v="103430.88"/>
    <n v="18735.21"/>
    <n v="22645"/>
    <n v="58.97"/>
    <n v="585.48"/>
    <n v="225933.5"/>
    <m/>
    <m/>
    <m/>
    <m/>
    <m/>
    <m/>
    <m/>
    <m/>
    <m/>
    <m/>
    <n v="986"/>
    <n v="11074"/>
    <n v="28.84"/>
    <n v="30.81"/>
  </r>
  <r>
    <x v="78"/>
    <x v="78"/>
    <x v="3"/>
    <x v="17"/>
    <x v="46"/>
    <x v="4"/>
    <m/>
    <m/>
    <m/>
    <m/>
    <n v="0"/>
    <m/>
    <m/>
    <m/>
    <m/>
    <m/>
    <m/>
    <m/>
    <m/>
    <m/>
    <m/>
    <m/>
    <m/>
    <m/>
    <m/>
    <n v="196900"/>
    <n v="15996"/>
    <n v="51.27"/>
    <n v="7573.08"/>
  </r>
  <r>
    <x v="132"/>
    <x v="132"/>
    <x v="10"/>
    <x v="1"/>
    <x v="28"/>
    <x v="3342"/>
    <n v="340"/>
    <n v="2.36"/>
    <n v="288.08"/>
    <n v="3215.01"/>
    <n v="0"/>
    <m/>
    <m/>
    <m/>
    <m/>
    <m/>
    <m/>
    <m/>
    <m/>
    <m/>
    <m/>
    <m/>
    <m/>
    <m/>
    <m/>
    <n v="59600"/>
    <n v="3718"/>
    <n v="25.82"/>
    <n v="4966.67"/>
  </r>
  <r>
    <x v="93"/>
    <x v="93"/>
    <x v="1"/>
    <x v="2"/>
    <x v="37"/>
    <x v="3343"/>
    <n v="10030"/>
    <n v="26.12"/>
    <n v="2875.81"/>
    <n v="85584.18"/>
    <n v="0"/>
    <n v="4912"/>
    <n v="12.79"/>
    <m/>
    <m/>
    <m/>
    <m/>
    <m/>
    <m/>
    <m/>
    <m/>
    <m/>
    <m/>
    <m/>
    <m/>
    <n v="486.87"/>
    <n v="2281"/>
    <n v="5.94"/>
    <n v="15.21"/>
  </r>
  <r>
    <x v="85"/>
    <x v="85"/>
    <x v="5"/>
    <x v="1"/>
    <x v="1"/>
    <x v="3344"/>
    <n v="122"/>
    <n v="1.69"/>
    <n v="14"/>
    <n v="78.12"/>
    <n v="376.33"/>
    <n v="469"/>
    <n v="6.51"/>
    <n v="62.72"/>
    <n v="4538.32"/>
    <m/>
    <m/>
    <m/>
    <m/>
    <m/>
    <m/>
    <m/>
    <m/>
    <m/>
    <m/>
    <n v="423.17"/>
    <n v="6262"/>
    <n v="86.97"/>
    <n v="70.53"/>
  </r>
  <r>
    <x v="12"/>
    <x v="12"/>
    <x v="8"/>
    <x v="35"/>
    <x v="98"/>
    <x v="3345"/>
    <n v="626"/>
    <n v="2.9"/>
    <n v="152.66999999999999"/>
    <n v="2555.64"/>
    <n v="0"/>
    <m/>
    <m/>
    <m/>
    <m/>
    <m/>
    <m/>
    <m/>
    <m/>
    <m/>
    <m/>
    <m/>
    <m/>
    <m/>
    <m/>
    <n v="0"/>
    <m/>
    <m/>
    <n v="0"/>
  </r>
  <r>
    <x v="133"/>
    <x v="133"/>
    <x v="15"/>
    <x v="1"/>
    <x v="6"/>
    <x v="3346"/>
    <n v="868"/>
    <n v="9.0399999999999991"/>
    <n v="473.38"/>
    <n v="3521.91"/>
    <n v="40"/>
    <n v="128"/>
    <n v="1.33"/>
    <n v="5"/>
    <n v="482.37"/>
    <m/>
    <m/>
    <m/>
    <m/>
    <m/>
    <n v="2724"/>
    <n v="8106"/>
    <n v="84.44"/>
    <n v="340"/>
    <n v="60974.02"/>
    <n v="49.19"/>
    <n v="5118"/>
    <n v="53.31"/>
    <n v="6.15"/>
  </r>
  <r>
    <x v="75"/>
    <x v="75"/>
    <x v="6"/>
    <x v="12"/>
    <x v="6"/>
    <x v="4"/>
    <m/>
    <m/>
    <m/>
    <m/>
    <n v="0"/>
    <m/>
    <m/>
    <m/>
    <m/>
    <m/>
    <m/>
    <m/>
    <m/>
    <m/>
    <m/>
    <m/>
    <m/>
    <m/>
    <m/>
    <n v="0"/>
    <m/>
    <m/>
    <n v="0"/>
  </r>
  <r>
    <x v="128"/>
    <x v="128"/>
    <x v="9"/>
    <x v="2"/>
    <x v="48"/>
    <x v="3347"/>
    <n v="55205"/>
    <n v="90.2"/>
    <n v="14945.88"/>
    <n v="708883.2"/>
    <n v="4637"/>
    <n v="7071"/>
    <n v="11.55"/>
    <n v="90.92"/>
    <n v="55918.97"/>
    <m/>
    <m/>
    <m/>
    <m/>
    <m/>
    <n v="93"/>
    <n v="394"/>
    <n v="0.64"/>
    <n v="1"/>
    <n v="2081.71"/>
    <n v="207000"/>
    <n v="17545"/>
    <n v="28.67"/>
    <n v="4058.82"/>
  </r>
  <r>
    <x v="225"/>
    <x v="225"/>
    <x v="14"/>
    <x v="2"/>
    <x v="29"/>
    <x v="3348"/>
    <n v="84002"/>
    <n v="134.62"/>
    <n v="11730.77"/>
    <n v="567300"/>
    <n v="0"/>
    <m/>
    <m/>
    <m/>
    <m/>
    <m/>
    <m/>
    <m/>
    <m/>
    <m/>
    <m/>
    <m/>
    <m/>
    <m/>
    <m/>
    <n v="1418.35"/>
    <n v="18446"/>
    <n v="29.56"/>
    <n v="27.28"/>
  </r>
  <r>
    <x v="166"/>
    <x v="166"/>
    <x v="3"/>
    <x v="7"/>
    <x v="20"/>
    <x v="3349"/>
    <n v="88867"/>
    <n v="123.43"/>
    <n v="10898.67"/>
    <n v="608145.6"/>
    <n v="0"/>
    <m/>
    <m/>
    <m/>
    <m/>
    <m/>
    <m/>
    <m/>
    <m/>
    <m/>
    <m/>
    <m/>
    <m/>
    <m/>
    <m/>
    <n v="1177"/>
    <n v="9063"/>
    <n v="12.59"/>
    <n v="19.62"/>
  </r>
  <r>
    <x v="156"/>
    <x v="156"/>
    <x v="10"/>
    <x v="7"/>
    <x v="2"/>
    <x v="3350"/>
    <n v="82943"/>
    <n v="108"/>
    <n v="11193.91"/>
    <n v="666261.30000000005"/>
    <n v="0"/>
    <m/>
    <m/>
    <m/>
    <m/>
    <m/>
    <m/>
    <m/>
    <m/>
    <m/>
    <m/>
    <m/>
    <m/>
    <m/>
    <m/>
    <n v="1725.82"/>
    <n v="13050"/>
    <n v="16.989999999999998"/>
    <n v="26.97"/>
  </r>
  <r>
    <x v="96"/>
    <x v="96"/>
    <x v="14"/>
    <x v="4"/>
    <x v="66"/>
    <x v="3351"/>
    <n v="1444"/>
    <n v="5.47"/>
    <n v="266.41000000000003"/>
    <n v="5450.73"/>
    <n v="93.11"/>
    <n v="120"/>
    <n v="0.45"/>
    <m/>
    <m/>
    <m/>
    <m/>
    <m/>
    <m/>
    <m/>
    <m/>
    <m/>
    <m/>
    <m/>
    <m/>
    <n v="132.04"/>
    <n v="11699"/>
    <n v="44.31"/>
    <n v="6"/>
  </r>
  <r>
    <x v="124"/>
    <x v="124"/>
    <x v="14"/>
    <x v="7"/>
    <x v="11"/>
    <x v="3352"/>
    <n v="6721"/>
    <n v="56.01"/>
    <n v="4238.7"/>
    <n v="39419.910000000003"/>
    <n v="0"/>
    <m/>
    <m/>
    <m/>
    <m/>
    <n v="4967"/>
    <n v="10719"/>
    <n v="89.33"/>
    <n v="496"/>
    <n v="62926.92"/>
    <m/>
    <m/>
    <m/>
    <m/>
    <m/>
    <n v="2846"/>
    <n v="352"/>
    <n v="2.93"/>
    <n v="284.60000000000002"/>
  </r>
  <r>
    <x v="80"/>
    <x v="80"/>
    <x v="9"/>
    <x v="6"/>
    <x v="16"/>
    <x v="4"/>
    <m/>
    <m/>
    <m/>
    <m/>
    <n v="0"/>
    <m/>
    <m/>
    <m/>
    <m/>
    <m/>
    <m/>
    <m/>
    <m/>
    <m/>
    <m/>
    <m/>
    <m/>
    <m/>
    <m/>
    <n v="32200"/>
    <n v="3223"/>
    <n v="67.150000000000006"/>
    <n v="8050"/>
  </r>
  <r>
    <x v="76"/>
    <x v="76"/>
    <x v="0"/>
    <x v="20"/>
    <x v="17"/>
    <x v="3353"/>
    <n v="9015"/>
    <n v="15.03"/>
    <n v="391.62"/>
    <n v="18210.330000000002"/>
    <n v="27708.45"/>
    <n v="13825"/>
    <n v="23.04"/>
    <n v="554.16999999999996"/>
    <n v="334144.55"/>
    <m/>
    <m/>
    <m/>
    <m/>
    <m/>
    <m/>
    <m/>
    <m/>
    <m/>
    <m/>
    <n v="226786"/>
    <n v="22020"/>
    <n v="36.700000000000003"/>
    <n v="4535.72"/>
  </r>
  <r>
    <x v="187"/>
    <x v="187"/>
    <x v="5"/>
    <x v="22"/>
    <x v="90"/>
    <x v="3354"/>
    <n v="65445"/>
    <n v="160.4"/>
    <n v="5108.0600000000004"/>
    <n v="161516.82"/>
    <n v="2731.33"/>
    <n v="6898"/>
    <n v="16.91"/>
    <n v="80.33"/>
    <n v="32937.910000000003"/>
    <m/>
    <m/>
    <m/>
    <m/>
    <m/>
    <m/>
    <m/>
    <m/>
    <m/>
    <m/>
    <n v="0"/>
    <n v="4469"/>
    <n v="10.95"/>
    <n v="0"/>
  </r>
  <r>
    <x v="184"/>
    <x v="184"/>
    <x v="3"/>
    <x v="7"/>
    <x v="91"/>
    <x v="3355"/>
    <n v="37681"/>
    <n v="58.15"/>
    <n v="4877.3500000000004"/>
    <n v="244940.61"/>
    <n v="21240.54"/>
    <n v="41176"/>
    <n v="63.54"/>
    <m/>
    <m/>
    <m/>
    <m/>
    <m/>
    <m/>
    <m/>
    <m/>
    <m/>
    <m/>
    <m/>
    <m/>
    <n v="4407.9399999999996"/>
    <n v="30450"/>
    <n v="46.99"/>
    <n v="81.63"/>
  </r>
  <r>
    <x v="151"/>
    <x v="151"/>
    <x v="15"/>
    <x v="1"/>
    <x v="1"/>
    <x v="4"/>
    <m/>
    <m/>
    <m/>
    <m/>
    <n v="0"/>
    <m/>
    <m/>
    <m/>
    <m/>
    <m/>
    <m/>
    <m/>
    <m/>
    <m/>
    <m/>
    <m/>
    <m/>
    <m/>
    <m/>
    <n v="0"/>
    <m/>
    <m/>
    <n v="0"/>
  </r>
  <r>
    <x v="159"/>
    <x v="159"/>
    <x v="3"/>
    <x v="5"/>
    <x v="79"/>
    <x v="3356"/>
    <n v="98605"/>
    <n v="119.09"/>
    <n v="11834.25"/>
    <n v="759403.59"/>
    <n v="0"/>
    <n v="1851"/>
    <n v="2.2400000000000002"/>
    <m/>
    <m/>
    <m/>
    <m/>
    <m/>
    <m/>
    <m/>
    <m/>
    <m/>
    <m/>
    <m/>
    <m/>
    <n v="8588.43"/>
    <n v="4752"/>
    <n v="5.74"/>
    <n v="124.47"/>
  </r>
  <r>
    <x v="30"/>
    <x v="30"/>
    <x v="10"/>
    <x v="11"/>
    <x v="17"/>
    <x v="4"/>
    <m/>
    <m/>
    <m/>
    <m/>
    <n v="0"/>
    <m/>
    <m/>
    <m/>
    <m/>
    <m/>
    <m/>
    <m/>
    <m/>
    <m/>
    <m/>
    <m/>
    <m/>
    <m/>
    <m/>
    <n v="3858"/>
    <n v="19912"/>
    <n v="33.19"/>
    <n v="77.16"/>
  </r>
  <r>
    <x v="66"/>
    <x v="66"/>
    <x v="14"/>
    <x v="2"/>
    <x v="20"/>
    <x v="0"/>
    <n v="0"/>
    <n v="0"/>
    <n v="0"/>
    <n v="0"/>
    <n v="0"/>
    <n v="0"/>
    <n v="0"/>
    <m/>
    <m/>
    <m/>
    <m/>
    <m/>
    <m/>
    <m/>
    <m/>
    <m/>
    <m/>
    <m/>
    <m/>
    <n v="0"/>
    <n v="0"/>
    <n v="0"/>
    <n v="0"/>
  </r>
  <r>
    <x v="64"/>
    <x v="64"/>
    <x v="12"/>
    <x v="6"/>
    <x v="6"/>
    <x v="0"/>
    <n v="0"/>
    <n v="0"/>
    <n v="0"/>
    <n v="0"/>
    <n v="0"/>
    <n v="0"/>
    <n v="0"/>
    <m/>
    <m/>
    <m/>
    <m/>
    <m/>
    <m/>
    <m/>
    <m/>
    <m/>
    <m/>
    <m/>
    <m/>
    <n v="50400"/>
    <n v="4612"/>
    <n v="48.04"/>
    <n v="6300"/>
  </r>
  <r>
    <x v="142"/>
    <x v="142"/>
    <x v="7"/>
    <x v="2"/>
    <x v="2"/>
    <x v="3357"/>
    <n v="29883"/>
    <n v="38.909999999999997"/>
    <n v="4462.5"/>
    <n v="265608"/>
    <n v="0"/>
    <m/>
    <m/>
    <m/>
    <m/>
    <m/>
    <m/>
    <m/>
    <m/>
    <m/>
    <m/>
    <m/>
    <m/>
    <m/>
    <m/>
    <n v="112.56"/>
    <n v="2737"/>
    <n v="3.56"/>
    <n v="1.76"/>
  </r>
  <r>
    <x v="62"/>
    <x v="62"/>
    <x v="4"/>
    <x v="14"/>
    <x v="16"/>
    <x v="3358"/>
    <n v="727"/>
    <n v="15.15"/>
    <n v="1038"/>
    <n v="3861.36"/>
    <n v="0"/>
    <m/>
    <m/>
    <m/>
    <m/>
    <m/>
    <m/>
    <m/>
    <m/>
    <m/>
    <m/>
    <m/>
    <m/>
    <m/>
    <m/>
    <n v="174"/>
    <n v="1191"/>
    <n v="24.81"/>
    <n v="43.5"/>
  </r>
  <r>
    <x v="139"/>
    <x v="139"/>
    <x v="0"/>
    <x v="2"/>
    <x v="2"/>
    <x v="3359"/>
    <n v="22315"/>
    <n v="29.06"/>
    <n v="2203.75"/>
    <n v="131167.20000000001"/>
    <n v="21713.87"/>
    <n v="39454"/>
    <n v="51.37"/>
    <n v="339.28"/>
    <n v="261854.07"/>
    <m/>
    <m/>
    <m/>
    <m/>
    <m/>
    <m/>
    <m/>
    <m/>
    <m/>
    <m/>
    <n v="1719"/>
    <n v="17103"/>
    <n v="22.27"/>
    <n v="26.86"/>
  </r>
  <r>
    <x v="155"/>
    <x v="155"/>
    <x v="9"/>
    <x v="7"/>
    <x v="21"/>
    <x v="3360"/>
    <n v="74536"/>
    <n v="258.81"/>
    <n v="9862.75"/>
    <n v="220136.58"/>
    <n v="0"/>
    <m/>
    <m/>
    <m/>
    <m/>
    <m/>
    <m/>
    <m/>
    <m/>
    <m/>
    <m/>
    <m/>
    <m/>
    <m/>
    <m/>
    <n v="14933.68"/>
    <n v="46654"/>
    <n v="161.99"/>
    <n v="622.24"/>
  </r>
  <r>
    <x v="77"/>
    <x v="77"/>
    <x v="3"/>
    <x v="28"/>
    <x v="6"/>
    <x v="4"/>
    <m/>
    <m/>
    <m/>
    <m/>
    <n v="0"/>
    <m/>
    <m/>
    <m/>
    <m/>
    <m/>
    <m/>
    <m/>
    <m/>
    <m/>
    <m/>
    <m/>
    <m/>
    <m/>
    <m/>
    <n v="0"/>
    <n v="3853"/>
    <n v="40.14"/>
    <n v="0"/>
  </r>
  <r>
    <x v="70"/>
    <x v="70"/>
    <x v="14"/>
    <x v="14"/>
    <x v="48"/>
    <x v="3361"/>
    <n v="19515"/>
    <n v="31.89"/>
    <n v="2242.2399999999998"/>
    <n v="106349.22"/>
    <n v="14565.47"/>
    <n v="19082"/>
    <n v="31.18"/>
    <n v="285.60000000000002"/>
    <n v="175649.38"/>
    <m/>
    <m/>
    <m/>
    <m/>
    <m/>
    <m/>
    <m/>
    <m/>
    <m/>
    <m/>
    <n v="1859.5"/>
    <n v="7268"/>
    <n v="11.88"/>
    <n v="36.46"/>
  </r>
  <r>
    <x v="204"/>
    <x v="204"/>
    <x v="15"/>
    <x v="6"/>
    <x v="6"/>
    <x v="4"/>
    <m/>
    <m/>
    <m/>
    <m/>
    <n v="0"/>
    <m/>
    <m/>
    <m/>
    <m/>
    <m/>
    <m/>
    <m/>
    <m/>
    <m/>
    <m/>
    <m/>
    <m/>
    <m/>
    <m/>
    <n v="63998.85"/>
    <n v="21048"/>
    <n v="219.25"/>
    <n v="7999.86"/>
  </r>
  <r>
    <x v="65"/>
    <x v="65"/>
    <x v="6"/>
    <x v="13"/>
    <x v="16"/>
    <x v="0"/>
    <n v="0"/>
    <n v="0"/>
    <n v="0"/>
    <n v="0"/>
    <n v="0"/>
    <m/>
    <m/>
    <m/>
    <m/>
    <m/>
    <m/>
    <m/>
    <m/>
    <m/>
    <m/>
    <m/>
    <m/>
    <m/>
    <m/>
    <n v="0"/>
    <m/>
    <m/>
    <n v="0"/>
  </r>
  <r>
    <x v="14"/>
    <x v="14"/>
    <x v="12"/>
    <x v="0"/>
    <x v="76"/>
    <x v="652"/>
    <n v="34250"/>
    <n v="63.43"/>
    <n v="4200.8900000000003"/>
    <n v="175807.2"/>
    <n v="20343.36"/>
    <n v="31499"/>
    <n v="58.33"/>
    <n v="452.07"/>
    <n v="245326.63"/>
    <m/>
    <m/>
    <m/>
    <m/>
    <m/>
    <m/>
    <m/>
    <m/>
    <m/>
    <m/>
    <n v="0"/>
    <n v="27540"/>
    <n v="51"/>
    <n v="0"/>
  </r>
  <r>
    <x v="12"/>
    <x v="12"/>
    <x v="10"/>
    <x v="5"/>
    <x v="15"/>
    <x v="3362"/>
    <n v="1026"/>
    <n v="2.38"/>
    <n v="205.97"/>
    <n v="6895.95"/>
    <n v="2171.6799999999998"/>
    <n v="2927"/>
    <n v="6.78"/>
    <n v="60.32"/>
    <n v="26188.92"/>
    <m/>
    <m/>
    <m/>
    <m/>
    <m/>
    <m/>
    <m/>
    <m/>
    <m/>
    <m/>
    <n v="0"/>
    <m/>
    <m/>
    <n v="0"/>
  </r>
  <r>
    <x v="145"/>
    <x v="145"/>
    <x v="0"/>
    <x v="7"/>
    <x v="22"/>
    <x v="3363"/>
    <n v="12349"/>
    <n v="41.16"/>
    <n v="3285.28"/>
    <n v="76382.759999999995"/>
    <n v="11057"/>
    <n v="16636"/>
    <n v="55.45"/>
    <m/>
    <m/>
    <m/>
    <m/>
    <m/>
    <m/>
    <m/>
    <m/>
    <m/>
    <m/>
    <m/>
    <m/>
    <n v="60.96"/>
    <n v="4193"/>
    <n v="13.98"/>
    <n v="2.44"/>
  </r>
  <r>
    <x v="78"/>
    <x v="78"/>
    <x v="5"/>
    <x v="1"/>
    <x v="51"/>
    <x v="4"/>
    <m/>
    <m/>
    <m/>
    <m/>
    <n v="0"/>
    <m/>
    <m/>
    <m/>
    <m/>
    <m/>
    <m/>
    <m/>
    <m/>
    <m/>
    <m/>
    <m/>
    <m/>
    <m/>
    <m/>
    <n v="4802.8100000000004"/>
    <n v="681"/>
    <n v="56.75"/>
    <n v="4802.8100000000004"/>
  </r>
  <r>
    <x v="143"/>
    <x v="143"/>
    <x v="5"/>
    <x v="2"/>
    <x v="29"/>
    <x v="829"/>
    <n v="78158"/>
    <n v="125.25"/>
    <n v="8446.15"/>
    <n v="408456"/>
    <n v="0"/>
    <m/>
    <m/>
    <m/>
    <m/>
    <m/>
    <m/>
    <m/>
    <m/>
    <m/>
    <m/>
    <m/>
    <m/>
    <m/>
    <m/>
    <n v="978.54"/>
    <n v="2164"/>
    <n v="3.47"/>
    <n v="18.82"/>
  </r>
  <r>
    <x v="24"/>
    <x v="24"/>
    <x v="8"/>
    <x v="7"/>
    <x v="5"/>
    <x v="3364"/>
    <n v="61803"/>
    <n v="64.38"/>
    <n v="3443.73"/>
    <n v="256213.14"/>
    <n v="94057.23"/>
    <n v="54439"/>
    <n v="56.71"/>
    <n v="1175.72"/>
    <n v="1134264.31"/>
    <m/>
    <m/>
    <m/>
    <m/>
    <m/>
    <m/>
    <m/>
    <m/>
    <m/>
    <m/>
    <n v="2582"/>
    <n v="17253"/>
    <n v="17.97"/>
    <n v="32.28"/>
  </r>
  <r>
    <x v="204"/>
    <x v="204"/>
    <x v="8"/>
    <x v="2"/>
    <x v="9"/>
    <x v="3365"/>
    <n v="70464"/>
    <n v="146.80000000000001"/>
    <n v="10482.68"/>
    <n v="389955.51"/>
    <n v="0"/>
    <m/>
    <m/>
    <m/>
    <m/>
    <m/>
    <m/>
    <m/>
    <m/>
    <m/>
    <m/>
    <m/>
    <m/>
    <m/>
    <m/>
    <n v="207.32"/>
    <n v="26615"/>
    <n v="55.45"/>
    <n v="5.18"/>
  </r>
  <r>
    <x v="3"/>
    <x v="3"/>
    <x v="11"/>
    <x v="14"/>
    <x v="123"/>
    <x v="3366"/>
    <n v="31709"/>
    <n v="64.45"/>
    <n v="5645.32"/>
    <n v="215255.94"/>
    <n v="5342.39"/>
    <n v="5996"/>
    <n v="12.19"/>
    <n v="130.30000000000001"/>
    <n v="64425.440000000002"/>
    <m/>
    <m/>
    <m/>
    <m/>
    <m/>
    <m/>
    <m/>
    <m/>
    <m/>
    <m/>
    <n v="123252"/>
    <n v="6542"/>
    <n v="13.3"/>
    <n v="3006.15"/>
  </r>
  <r>
    <x v="20"/>
    <x v="20"/>
    <x v="6"/>
    <x v="12"/>
    <x v="6"/>
    <x v="0"/>
    <n v="0"/>
    <n v="0"/>
    <n v="0"/>
    <n v="0"/>
    <n v="0"/>
    <n v="0"/>
    <n v="0"/>
    <n v="0"/>
    <n v="0"/>
    <m/>
    <m/>
    <m/>
    <m/>
    <m/>
    <m/>
    <m/>
    <m/>
    <m/>
    <m/>
    <n v="42500"/>
    <n v="2900"/>
    <n v="30.21"/>
    <n v="5312.5"/>
  </r>
  <r>
    <x v="186"/>
    <x v="186"/>
    <x v="7"/>
    <x v="1"/>
    <x v="6"/>
    <x v="4"/>
    <m/>
    <m/>
    <m/>
    <m/>
    <n v="0"/>
    <m/>
    <m/>
    <m/>
    <m/>
    <m/>
    <m/>
    <m/>
    <m/>
    <m/>
    <m/>
    <m/>
    <m/>
    <m/>
    <m/>
    <n v="0"/>
    <m/>
    <m/>
    <n v="0"/>
  </r>
  <r>
    <x v="20"/>
    <x v="20"/>
    <x v="11"/>
    <x v="4"/>
    <x v="10"/>
    <x v="3367"/>
    <n v="4736"/>
    <n v="5.33"/>
    <n v="310.35000000000002"/>
    <n v="21358.38"/>
    <n v="2429.6799999999998"/>
    <n v="4236"/>
    <n v="4.7699999999999996"/>
    <n v="32.83"/>
    <n v="29300.240000000002"/>
    <m/>
    <m/>
    <m/>
    <m/>
    <m/>
    <m/>
    <m/>
    <m/>
    <m/>
    <m/>
    <n v="573800"/>
    <n v="39535"/>
    <n v="44.52"/>
    <n v="7754.05"/>
  </r>
  <r>
    <x v="0"/>
    <x v="0"/>
    <x v="13"/>
    <x v="2"/>
    <x v="142"/>
    <x v="4"/>
    <m/>
    <m/>
    <m/>
    <m/>
    <n v="0"/>
    <m/>
    <m/>
    <m/>
    <m/>
    <m/>
    <m/>
    <m/>
    <m/>
    <m/>
    <m/>
    <m/>
    <m/>
    <m/>
    <m/>
    <n v="0"/>
    <m/>
    <m/>
    <n v="0"/>
  </r>
  <r>
    <x v="137"/>
    <x v="137"/>
    <x v="4"/>
    <x v="6"/>
    <x v="1"/>
    <x v="4"/>
    <m/>
    <m/>
    <m/>
    <m/>
    <n v="4068"/>
    <n v="5562"/>
    <n v="77.25"/>
    <n v="678"/>
    <n v="49057.23"/>
    <m/>
    <m/>
    <m/>
    <m/>
    <m/>
    <m/>
    <m/>
    <m/>
    <m/>
    <m/>
    <n v="682.44"/>
    <n v="3239"/>
    <n v="44.99"/>
    <n v="113.74"/>
  </r>
  <r>
    <x v="39"/>
    <x v="39"/>
    <x v="15"/>
    <x v="0"/>
    <x v="11"/>
    <x v="3368"/>
    <n v="7153"/>
    <n v="59.61"/>
    <n v="5830.7"/>
    <n v="54225.51"/>
    <n v="0"/>
    <n v="5902"/>
    <n v="49.18"/>
    <m/>
    <m/>
    <m/>
    <m/>
    <m/>
    <m/>
    <m/>
    <m/>
    <m/>
    <m/>
    <m/>
    <m/>
    <n v="0"/>
    <n v="7202"/>
    <n v="60.02"/>
    <n v="0"/>
  </r>
  <r>
    <x v="76"/>
    <x v="76"/>
    <x v="9"/>
    <x v="5"/>
    <x v="59"/>
    <x v="3369"/>
    <n v="70788"/>
    <n v="50.85"/>
    <n v="3577.15"/>
    <n v="385902.57"/>
    <n v="53423.86"/>
    <n v="60414"/>
    <n v="43.4"/>
    <n v="460.55"/>
    <n v="644254.36"/>
    <m/>
    <m/>
    <m/>
    <m/>
    <m/>
    <m/>
    <m/>
    <m/>
    <m/>
    <m/>
    <n v="328712.46000000002"/>
    <n v="15472"/>
    <n v="11.11"/>
    <n v="2833.73"/>
  </r>
  <r>
    <x v="38"/>
    <x v="38"/>
    <x v="6"/>
    <x v="1"/>
    <x v="68"/>
    <x v="726"/>
    <n v="643"/>
    <n v="3.35"/>
    <n v="187.13"/>
    <n v="2784.42"/>
    <n v="328.81"/>
    <n v="613"/>
    <n v="3.19"/>
    <n v="20.55"/>
    <n v="3965.18"/>
    <m/>
    <m/>
    <m/>
    <m/>
    <m/>
    <m/>
    <m/>
    <m/>
    <m/>
    <m/>
    <n v="1148"/>
    <n v="7588"/>
    <n v="39.520000000000003"/>
    <n v="71.75"/>
  </r>
  <r>
    <x v="117"/>
    <x v="117"/>
    <x v="5"/>
    <x v="1"/>
    <x v="71"/>
    <x v="4"/>
    <m/>
    <m/>
    <m/>
    <m/>
    <n v="0"/>
    <m/>
    <m/>
    <m/>
    <m/>
    <m/>
    <m/>
    <m/>
    <m/>
    <m/>
    <m/>
    <m/>
    <m/>
    <m/>
    <m/>
    <n v="117.64"/>
    <n v="567"/>
    <n v="9.4499999999999993"/>
    <n v="23.53"/>
  </r>
  <r>
    <x v="109"/>
    <x v="109"/>
    <x v="6"/>
    <x v="7"/>
    <x v="80"/>
    <x v="3370"/>
    <n v="100123"/>
    <n v="117.52"/>
    <n v="8720.2999999999993"/>
    <n v="575801.13"/>
    <n v="0"/>
    <n v="0"/>
    <n v="0"/>
    <m/>
    <m/>
    <n v="0"/>
    <n v="0"/>
    <n v="0"/>
    <n v="0"/>
    <n v="0"/>
    <n v="0"/>
    <n v="0"/>
    <n v="0"/>
    <n v="0"/>
    <n v="0"/>
    <n v="2696"/>
    <n v="5565"/>
    <n v="6.53"/>
    <n v="37.97"/>
  </r>
  <r>
    <x v="142"/>
    <x v="142"/>
    <x v="6"/>
    <x v="2"/>
    <x v="2"/>
    <x v="3371"/>
    <n v="98701"/>
    <n v="128.52000000000001"/>
    <n v="10682.81"/>
    <n v="635841"/>
    <n v="0"/>
    <m/>
    <m/>
    <m/>
    <m/>
    <m/>
    <m/>
    <m/>
    <m/>
    <m/>
    <m/>
    <m/>
    <m/>
    <m/>
    <m/>
    <n v="221200"/>
    <n v="9477"/>
    <n v="12.34"/>
    <n v="3456.25"/>
  </r>
  <r>
    <x v="113"/>
    <x v="113"/>
    <x v="3"/>
    <x v="1"/>
    <x v="6"/>
    <x v="4"/>
    <m/>
    <m/>
    <m/>
    <m/>
    <n v="0"/>
    <m/>
    <m/>
    <m/>
    <m/>
    <m/>
    <m/>
    <m/>
    <m/>
    <m/>
    <m/>
    <m/>
    <m/>
    <m/>
    <m/>
    <n v="709.44"/>
    <n v="2183"/>
    <n v="22.74"/>
    <n v="88.68"/>
  </r>
  <r>
    <x v="96"/>
    <x v="96"/>
    <x v="3"/>
    <x v="4"/>
    <x v="66"/>
    <x v="3372"/>
    <n v="1714"/>
    <n v="6.49"/>
    <n v="339.36"/>
    <n v="6943.38"/>
    <n v="130.94"/>
    <n v="272"/>
    <n v="1.03"/>
    <n v="5.95"/>
    <n v="1579.05"/>
    <m/>
    <m/>
    <m/>
    <m/>
    <m/>
    <m/>
    <m/>
    <m/>
    <m/>
    <m/>
    <n v="137735"/>
    <n v="9782"/>
    <n v="37.049999999999997"/>
    <n v="6260.68"/>
  </r>
  <r>
    <x v="187"/>
    <x v="187"/>
    <x v="12"/>
    <x v="22"/>
    <x v="90"/>
    <x v="1641"/>
    <n v="18681"/>
    <n v="45.79"/>
    <n v="4632.9399999999996"/>
    <n v="146493.6"/>
    <n v="10007"/>
    <n v="13753"/>
    <n v="33.71"/>
    <n v="294.32"/>
    <n v="120677.42"/>
    <m/>
    <m/>
    <m/>
    <m/>
    <m/>
    <m/>
    <m/>
    <m/>
    <m/>
    <m/>
    <n v="92270"/>
    <n v="8822"/>
    <n v="21.62"/>
    <n v="2713.82"/>
  </r>
  <r>
    <x v="206"/>
    <x v="206"/>
    <x v="4"/>
    <x v="2"/>
    <x v="2"/>
    <x v="3373"/>
    <n v="25570"/>
    <n v="33.29"/>
    <n v="2337.77"/>
    <n v="139143.81"/>
    <n v="22614.94"/>
    <n v="28418"/>
    <n v="37"/>
    <n v="353.36"/>
    <n v="272720.31"/>
    <m/>
    <m/>
    <m/>
    <m/>
    <m/>
    <m/>
    <m/>
    <m/>
    <m/>
    <m/>
    <n v="5210.0200000000004"/>
    <n v="49395"/>
    <n v="64.319999999999993"/>
    <n v="81.41"/>
  </r>
  <r>
    <x v="87"/>
    <x v="87"/>
    <x v="15"/>
    <x v="5"/>
    <x v="91"/>
    <x v="3374"/>
    <n v="21737"/>
    <n v="33.54"/>
    <n v="3202.94"/>
    <n v="160851.87"/>
    <n v="25366.63"/>
    <n v="33788"/>
    <n v="52.14"/>
    <n v="469.75"/>
    <n v="305903.84999999998"/>
    <m/>
    <m/>
    <m/>
    <m/>
    <m/>
    <m/>
    <m/>
    <m/>
    <m/>
    <m/>
    <n v="1287"/>
    <n v="19407"/>
    <n v="29.95"/>
    <n v="23.83"/>
  </r>
  <r>
    <x v="62"/>
    <x v="62"/>
    <x v="4"/>
    <x v="12"/>
    <x v="6"/>
    <x v="4"/>
    <m/>
    <m/>
    <m/>
    <m/>
    <n v="0"/>
    <m/>
    <m/>
    <m/>
    <m/>
    <m/>
    <m/>
    <m/>
    <m/>
    <m/>
    <m/>
    <m/>
    <m/>
    <m/>
    <m/>
    <n v="242"/>
    <n v="1637"/>
    <n v="17.05"/>
    <n v="30.25"/>
  </r>
  <r>
    <x v="126"/>
    <x v="126"/>
    <x v="1"/>
    <x v="2"/>
    <x v="20"/>
    <x v="3375"/>
    <n v="53774"/>
    <n v="74.69"/>
    <n v="8736"/>
    <n v="487468.79999999999"/>
    <n v="0"/>
    <m/>
    <m/>
    <m/>
    <m/>
    <m/>
    <m/>
    <m/>
    <m/>
    <m/>
    <m/>
    <m/>
    <m/>
    <m/>
    <m/>
    <n v="737.92"/>
    <n v="2626"/>
    <n v="3.65"/>
    <n v="12.3"/>
  </r>
  <r>
    <x v="84"/>
    <x v="84"/>
    <x v="12"/>
    <x v="7"/>
    <x v="9"/>
    <x v="3376"/>
    <n v="14517"/>
    <n v="30.24"/>
    <n v="2194.5"/>
    <n v="81635.399999999994"/>
    <n v="22181.38"/>
    <n v="36513"/>
    <n v="76.069999999999993"/>
    <m/>
    <m/>
    <m/>
    <m/>
    <m/>
    <m/>
    <m/>
    <m/>
    <m/>
    <m/>
    <m/>
    <m/>
    <n v="67400"/>
    <n v="3943"/>
    <n v="8.2100000000000009"/>
    <n v="1685"/>
  </r>
  <r>
    <x v="65"/>
    <x v="65"/>
    <x v="13"/>
    <x v="13"/>
    <x v="16"/>
    <x v="4"/>
    <m/>
    <m/>
    <m/>
    <m/>
    <n v="0"/>
    <m/>
    <m/>
    <m/>
    <m/>
    <m/>
    <m/>
    <m/>
    <m/>
    <m/>
    <m/>
    <m/>
    <m/>
    <m/>
    <m/>
    <n v="0"/>
    <m/>
    <m/>
    <n v="0"/>
  </r>
  <r>
    <x v="66"/>
    <x v="66"/>
    <x v="7"/>
    <x v="7"/>
    <x v="7"/>
    <x v="0"/>
    <n v="0"/>
    <n v="0"/>
    <n v="0"/>
    <n v="0"/>
    <n v="0"/>
    <n v="0"/>
    <n v="0"/>
    <m/>
    <m/>
    <m/>
    <m/>
    <m/>
    <m/>
    <m/>
    <m/>
    <m/>
    <m/>
    <m/>
    <m/>
    <n v="0"/>
    <n v="0"/>
    <n v="0"/>
    <n v="0"/>
  </r>
  <r>
    <x v="119"/>
    <x v="119"/>
    <x v="4"/>
    <x v="5"/>
    <x v="139"/>
    <x v="0"/>
    <n v="0"/>
    <n v="0"/>
    <n v="0"/>
    <n v="0"/>
    <n v="0"/>
    <m/>
    <m/>
    <m/>
    <m/>
    <m/>
    <m/>
    <m/>
    <m/>
    <m/>
    <m/>
    <m/>
    <m/>
    <m/>
    <m/>
    <n v="0"/>
    <m/>
    <m/>
    <n v="0"/>
  </r>
  <r>
    <x v="84"/>
    <x v="84"/>
    <x v="15"/>
    <x v="2"/>
    <x v="9"/>
    <x v="3377"/>
    <n v="26484"/>
    <n v="55.18"/>
    <n v="4029"/>
    <n v="149878.79999999999"/>
    <n v="26786.61"/>
    <n v="34482"/>
    <n v="71.84"/>
    <m/>
    <m/>
    <m/>
    <m/>
    <m/>
    <m/>
    <m/>
    <m/>
    <m/>
    <m/>
    <m/>
    <m/>
    <n v="111300"/>
    <n v="6203"/>
    <n v="12.92"/>
    <n v="2782.5"/>
  </r>
  <r>
    <x v="83"/>
    <x v="83"/>
    <x v="14"/>
    <x v="4"/>
    <x v="100"/>
    <x v="3378"/>
    <n v="76"/>
    <n v="0.23"/>
    <n v="10.54"/>
    <n v="274.35000000000002"/>
    <n v="56.26"/>
    <n v="158"/>
    <n v="0.47"/>
    <m/>
    <m/>
    <m/>
    <m/>
    <m/>
    <m/>
    <m/>
    <n v="403"/>
    <n v="1481"/>
    <n v="4.41"/>
    <n v="14"/>
    <n v="9020.75"/>
    <n v="1342"/>
    <n v="14278"/>
    <n v="42.49"/>
    <n v="47.93"/>
  </r>
  <r>
    <x v="24"/>
    <x v="24"/>
    <x v="9"/>
    <x v="7"/>
    <x v="5"/>
    <x v="3379"/>
    <n v="42223"/>
    <n v="43.98"/>
    <n v="2807.7"/>
    <n v="208892.88"/>
    <n v="67699.320000000007"/>
    <n v="92834"/>
    <n v="96.7"/>
    <n v="846.24"/>
    <n v="816406.42"/>
    <m/>
    <m/>
    <m/>
    <m/>
    <m/>
    <m/>
    <m/>
    <m/>
    <m/>
    <m/>
    <n v="1716"/>
    <n v="4125"/>
    <n v="4.3"/>
    <n v="21.45"/>
  </r>
  <r>
    <x v="130"/>
    <x v="130"/>
    <x v="0"/>
    <x v="5"/>
    <x v="90"/>
    <x v="3380"/>
    <n v="22161"/>
    <n v="54.32"/>
    <n v="7252.94"/>
    <n v="229338"/>
    <n v="12472.36"/>
    <n v="19539"/>
    <n v="47.89"/>
    <n v="366.83"/>
    <n v="150407.89000000001"/>
    <m/>
    <m/>
    <m/>
    <m/>
    <m/>
    <m/>
    <m/>
    <m/>
    <m/>
    <m/>
    <n v="124221"/>
    <n v="3294"/>
    <n v="8.07"/>
    <n v="3653.56"/>
  </r>
  <r>
    <x v="64"/>
    <x v="64"/>
    <x v="5"/>
    <x v="6"/>
    <x v="6"/>
    <x v="1504"/>
    <n v="48"/>
    <n v="0.5"/>
    <n v="24.63"/>
    <n v="183.21"/>
    <n v="0"/>
    <m/>
    <m/>
    <m/>
    <m/>
    <m/>
    <m/>
    <m/>
    <m/>
    <m/>
    <m/>
    <m/>
    <m/>
    <m/>
    <m/>
    <n v="50300"/>
    <n v="5720"/>
    <n v="59.58"/>
    <n v="6287.5"/>
  </r>
  <r>
    <x v="115"/>
    <x v="115"/>
    <x v="15"/>
    <x v="2"/>
    <x v="38"/>
    <x v="3381"/>
    <n v="75588"/>
    <n v="112.48"/>
    <n v="10892.14"/>
    <n v="567262.80000000005"/>
    <n v="0"/>
    <m/>
    <m/>
    <m/>
    <m/>
    <m/>
    <m/>
    <m/>
    <m/>
    <m/>
    <m/>
    <m/>
    <m/>
    <m/>
    <m/>
    <n v="144400"/>
    <n v="6560"/>
    <n v="9.76"/>
    <n v="2578.5700000000002"/>
  </r>
  <r>
    <x v="98"/>
    <x v="98"/>
    <x v="11"/>
    <x v="12"/>
    <x v="6"/>
    <x v="4"/>
    <n v="0"/>
    <n v="0"/>
    <m/>
    <m/>
    <n v="0"/>
    <m/>
    <m/>
    <m/>
    <m/>
    <m/>
    <m/>
    <m/>
    <m/>
    <m/>
    <m/>
    <m/>
    <m/>
    <m/>
    <m/>
    <n v="0"/>
    <m/>
    <m/>
    <n v="0"/>
  </r>
  <r>
    <x v="147"/>
    <x v="147"/>
    <x v="7"/>
    <x v="14"/>
    <x v="129"/>
    <x v="3382"/>
    <n v="62411"/>
    <n v="41.61"/>
    <n v="3832.32"/>
    <n v="445507.2"/>
    <n v="3618"/>
    <n v="4601"/>
    <n v="3.07"/>
    <m/>
    <m/>
    <m/>
    <m/>
    <m/>
    <m/>
    <m/>
    <m/>
    <m/>
    <m/>
    <m/>
    <m/>
    <n v="2351"/>
    <n v="8438"/>
    <n v="5.63"/>
    <n v="18.809999999999999"/>
  </r>
  <r>
    <x v="152"/>
    <x v="152"/>
    <x v="12"/>
    <x v="12"/>
    <x v="6"/>
    <x v="4"/>
    <m/>
    <m/>
    <m/>
    <m/>
    <n v="0"/>
    <m/>
    <m/>
    <m/>
    <m/>
    <m/>
    <m/>
    <m/>
    <m/>
    <m/>
    <m/>
    <m/>
    <m/>
    <m/>
    <m/>
    <n v="0"/>
    <m/>
    <m/>
    <n v="0"/>
  </r>
  <r>
    <x v="54"/>
    <x v="54"/>
    <x v="9"/>
    <x v="2"/>
    <x v="9"/>
    <x v="3383"/>
    <n v="59863"/>
    <n v="124.71"/>
    <n v="9045.58"/>
    <n v="336495.39"/>
    <n v="0"/>
    <m/>
    <m/>
    <m/>
    <m/>
    <m/>
    <m/>
    <m/>
    <m/>
    <m/>
    <m/>
    <m/>
    <m/>
    <m/>
    <m/>
    <n v="0"/>
    <m/>
    <m/>
    <n v="0"/>
  </r>
  <r>
    <x v="38"/>
    <x v="38"/>
    <x v="2"/>
    <x v="6"/>
    <x v="7"/>
    <x v="4"/>
    <m/>
    <m/>
    <m/>
    <m/>
    <n v="0"/>
    <m/>
    <m/>
    <m/>
    <m/>
    <m/>
    <m/>
    <m/>
    <m/>
    <m/>
    <m/>
    <m/>
    <m/>
    <m/>
    <m/>
    <n v="126"/>
    <n v="640"/>
    <n v="26.67"/>
    <n v="63"/>
  </r>
  <r>
    <x v="3"/>
    <x v="3"/>
    <x v="4"/>
    <x v="1"/>
    <x v="6"/>
    <x v="3384"/>
    <n v="487"/>
    <n v="5.07"/>
    <n v="300.5"/>
    <n v="2235.7199999999998"/>
    <n v="0"/>
    <m/>
    <m/>
    <m/>
    <m/>
    <m/>
    <m/>
    <m/>
    <m/>
    <m/>
    <m/>
    <m/>
    <m/>
    <m/>
    <m/>
    <n v="101725"/>
    <n v="7228"/>
    <n v="75.290000000000006"/>
    <n v="12715.63"/>
  </r>
  <r>
    <x v="49"/>
    <x v="49"/>
    <x v="10"/>
    <x v="5"/>
    <x v="57"/>
    <x v="3385"/>
    <n v="20275"/>
    <n v="40.229999999999997"/>
    <n v="3737.14"/>
    <n v="145972.79999999999"/>
    <n v="11440.35"/>
    <n v="18302"/>
    <n v="36.31"/>
    <n v="272.39"/>
    <n v="137962.6"/>
    <m/>
    <m/>
    <m/>
    <m/>
    <m/>
    <m/>
    <m/>
    <m/>
    <m/>
    <m/>
    <n v="160700"/>
    <n v="9323"/>
    <n v="18.5"/>
    <n v="3826.19"/>
  </r>
  <r>
    <x v="93"/>
    <x v="93"/>
    <x v="15"/>
    <x v="1"/>
    <x v="53"/>
    <x v="3386"/>
    <n v="496"/>
    <n v="3.18"/>
    <n v="254.77"/>
    <n v="3080.16"/>
    <n v="1027.1600000000001"/>
    <n v="1446"/>
    <n v="9.27"/>
    <n v="79.010000000000005"/>
    <n v="12386.81"/>
    <n v="16"/>
    <n v="7"/>
    <n v="0.04"/>
    <n v="1"/>
    <n v="202.7"/>
    <n v="100"/>
    <n v="421"/>
    <n v="2.7"/>
    <n v="7"/>
    <n v="2238.4"/>
    <n v="740.59"/>
    <n v="3524"/>
    <n v="22.59"/>
    <n v="56.97"/>
  </r>
  <r>
    <x v="12"/>
    <x v="12"/>
    <x v="5"/>
    <x v="19"/>
    <x v="28"/>
    <x v="3387"/>
    <n v="5531"/>
    <n v="38.409999999999997"/>
    <n v="1950.75"/>
    <n v="21770.37"/>
    <n v="5587.78"/>
    <n v="8056"/>
    <n v="55.94"/>
    <n v="465.65"/>
    <n v="67384.7"/>
    <m/>
    <m/>
    <m/>
    <m/>
    <m/>
    <m/>
    <m/>
    <m/>
    <m/>
    <m/>
    <n v="346"/>
    <n v="5950"/>
    <n v="41.32"/>
    <n v="28.83"/>
  </r>
  <r>
    <x v="48"/>
    <x v="48"/>
    <x v="14"/>
    <x v="7"/>
    <x v="15"/>
    <x v="484"/>
    <n v="13228"/>
    <n v="30.62"/>
    <n v="2913.33"/>
    <n v="97538.4"/>
    <n v="10194.9"/>
    <n v="14245"/>
    <n v="32.97"/>
    <n v="283.19"/>
    <n v="122943.35"/>
    <m/>
    <m/>
    <m/>
    <m/>
    <m/>
    <m/>
    <m/>
    <m/>
    <m/>
    <m/>
    <n v="1992"/>
    <n v="10691"/>
    <n v="24.75"/>
    <n v="55.33"/>
  </r>
  <r>
    <x v="157"/>
    <x v="157"/>
    <x v="8"/>
    <x v="7"/>
    <x v="28"/>
    <x v="3388"/>
    <n v="4200"/>
    <n v="29.17"/>
    <n v="1506.58"/>
    <n v="16813.47"/>
    <n v="1900.1"/>
    <n v="1902"/>
    <n v="13.21"/>
    <n v="158.34"/>
    <n v="22913.84"/>
    <m/>
    <m/>
    <m/>
    <m/>
    <m/>
    <m/>
    <m/>
    <m/>
    <m/>
    <m/>
    <n v="139.03"/>
    <n v="791"/>
    <n v="5.49"/>
    <n v="11.59"/>
  </r>
  <r>
    <x v="166"/>
    <x v="166"/>
    <x v="14"/>
    <x v="7"/>
    <x v="20"/>
    <x v="3389"/>
    <n v="95119"/>
    <n v="132.11000000000001"/>
    <n v="10616"/>
    <n v="592372.80000000005"/>
    <n v="0"/>
    <n v="0"/>
    <n v="0"/>
    <n v="0"/>
    <n v="0"/>
    <m/>
    <m/>
    <m/>
    <m/>
    <m/>
    <m/>
    <m/>
    <m/>
    <m/>
    <m/>
    <n v="754.29"/>
    <n v="9871"/>
    <n v="13.71"/>
    <n v="12.57"/>
  </r>
  <r>
    <x v="17"/>
    <x v="17"/>
    <x v="4"/>
    <x v="2"/>
    <x v="76"/>
    <x v="3390"/>
    <n v="13404"/>
    <n v="24.82"/>
    <n v="3134.93"/>
    <n v="131196.96"/>
    <n v="24406.400000000001"/>
    <n v="37271"/>
    <n v="69.02"/>
    <n v="542.36"/>
    <n v="294324.12"/>
    <m/>
    <m/>
    <m/>
    <m/>
    <m/>
    <m/>
    <m/>
    <m/>
    <m/>
    <m/>
    <n v="97100"/>
    <n v="16039"/>
    <n v="29.7"/>
    <n v="2157.7800000000002"/>
  </r>
  <r>
    <x v="117"/>
    <x v="117"/>
    <x v="11"/>
    <x v="6"/>
    <x v="41"/>
    <x v="4"/>
    <m/>
    <m/>
    <m/>
    <m/>
    <n v="0"/>
    <m/>
    <m/>
    <m/>
    <m/>
    <m/>
    <m/>
    <m/>
    <m/>
    <m/>
    <m/>
    <m/>
    <m/>
    <m/>
    <m/>
    <n v="110.96"/>
    <n v="280"/>
    <n v="7.78"/>
    <n v="36.99"/>
  </r>
  <r>
    <x v="145"/>
    <x v="145"/>
    <x v="4"/>
    <x v="7"/>
    <x v="22"/>
    <x v="3391"/>
    <n v="13595"/>
    <n v="45.32"/>
    <n v="2450.1999999999998"/>
    <n v="56967.15"/>
    <n v="3843.07"/>
    <n v="6331"/>
    <n v="21.1"/>
    <n v="153.72"/>
    <n v="46344.69"/>
    <m/>
    <m/>
    <m/>
    <m/>
    <m/>
    <m/>
    <m/>
    <m/>
    <m/>
    <m/>
    <n v="23015.51"/>
    <n v="2895"/>
    <n v="9.65"/>
    <n v="920.62"/>
  </r>
  <r>
    <x v="116"/>
    <x v="116"/>
    <x v="11"/>
    <x v="5"/>
    <x v="17"/>
    <x v="3392"/>
    <n v="29409"/>
    <n v="49.02"/>
    <n v="5829.86"/>
    <n v="271088.49"/>
    <n v="11674.1"/>
    <n v="15183"/>
    <n v="25.31"/>
    <m/>
    <m/>
    <m/>
    <m/>
    <m/>
    <m/>
    <m/>
    <m/>
    <m/>
    <m/>
    <m/>
    <m/>
    <n v="24000"/>
    <n v="14356"/>
    <n v="23.93"/>
    <n v="480"/>
  </r>
  <r>
    <x v="40"/>
    <x v="40"/>
    <x v="15"/>
    <x v="7"/>
    <x v="9"/>
    <x v="3393"/>
    <n v="45725"/>
    <n v="95.26"/>
    <n v="9425.5"/>
    <n v="350628.6"/>
    <n v="0"/>
    <m/>
    <m/>
    <m/>
    <m/>
    <m/>
    <m/>
    <m/>
    <m/>
    <m/>
    <m/>
    <m/>
    <m/>
    <m/>
    <m/>
    <n v="127825"/>
    <n v="10211"/>
    <n v="21.27"/>
    <n v="3195.63"/>
  </r>
  <r>
    <x v="25"/>
    <x v="25"/>
    <x v="11"/>
    <x v="0"/>
    <x v="29"/>
    <x v="3394"/>
    <n v="66312"/>
    <n v="106.27"/>
    <n v="10523.08"/>
    <n v="508896"/>
    <n v="0"/>
    <m/>
    <m/>
    <m/>
    <m/>
    <m/>
    <m/>
    <m/>
    <m/>
    <m/>
    <m/>
    <m/>
    <m/>
    <m/>
    <m/>
    <n v="810"/>
    <n v="4971"/>
    <n v="7.97"/>
    <n v="15.58"/>
  </r>
  <r>
    <x v="193"/>
    <x v="193"/>
    <x v="6"/>
    <x v="5"/>
    <x v="11"/>
    <x v="3395"/>
    <n v="7292"/>
    <n v="60.77"/>
    <n v="9184.2000000000007"/>
    <n v="85413.06"/>
    <n v="0"/>
    <m/>
    <m/>
    <m/>
    <m/>
    <m/>
    <m/>
    <m/>
    <m/>
    <m/>
    <m/>
    <m/>
    <m/>
    <m/>
    <m/>
    <n v="21.52"/>
    <n v="1333"/>
    <n v="11.11"/>
    <n v="2.15"/>
  </r>
  <r>
    <x v="27"/>
    <x v="27"/>
    <x v="14"/>
    <x v="1"/>
    <x v="22"/>
    <x v="3396"/>
    <n v="944"/>
    <n v="3.15"/>
    <n v="185.4"/>
    <n v="4310.55"/>
    <n v="0"/>
    <m/>
    <m/>
    <m/>
    <m/>
    <m/>
    <m/>
    <m/>
    <m/>
    <m/>
    <n v="200"/>
    <n v="563"/>
    <n v="1.88"/>
    <n v="8"/>
    <n v="4476.8"/>
    <n v="1630.24"/>
    <n v="4670"/>
    <n v="15.57"/>
    <n v="65.209999999999994"/>
  </r>
  <r>
    <x v="52"/>
    <x v="52"/>
    <x v="11"/>
    <x v="35"/>
    <x v="11"/>
    <x v="3397"/>
    <n v="9918"/>
    <n v="82.65"/>
    <n v="4529.3999999999996"/>
    <n v="42123.42"/>
    <n v="7678.95"/>
    <n v="13410"/>
    <n v="111.75"/>
    <n v="767.9"/>
    <n v="92602.79"/>
    <m/>
    <m/>
    <m/>
    <m/>
    <m/>
    <m/>
    <m/>
    <m/>
    <m/>
    <m/>
    <n v="941"/>
    <n v="7025"/>
    <n v="58.54"/>
    <n v="94.1"/>
  </r>
  <r>
    <x v="167"/>
    <x v="167"/>
    <x v="11"/>
    <x v="2"/>
    <x v="30"/>
    <x v="3398"/>
    <n v="24382"/>
    <n v="42.33"/>
    <n v="4466.83"/>
    <n v="199399.44"/>
    <n v="9197.2199999999993"/>
    <n v="19947"/>
    <n v="34.630000000000003"/>
    <n v="191.61"/>
    <n v="110912.03"/>
    <m/>
    <m/>
    <m/>
    <m/>
    <m/>
    <m/>
    <m/>
    <m/>
    <m/>
    <m/>
    <n v="355130"/>
    <n v="13989"/>
    <n v="24.29"/>
    <n v="7398.54"/>
  </r>
  <r>
    <x v="139"/>
    <x v="139"/>
    <x v="3"/>
    <x v="7"/>
    <x v="91"/>
    <x v="3399"/>
    <n v="31574"/>
    <n v="48.73"/>
    <n v="3408.89"/>
    <n v="171194.4"/>
    <n v="21161.98"/>
    <n v="38467"/>
    <n v="59.36"/>
    <n v="391.89"/>
    <n v="255198.65"/>
    <m/>
    <m/>
    <m/>
    <m/>
    <m/>
    <m/>
    <m/>
    <m/>
    <m/>
    <m/>
    <n v="14454"/>
    <n v="15598"/>
    <n v="24.07"/>
    <n v="267.67"/>
  </r>
  <r>
    <x v="99"/>
    <x v="99"/>
    <x v="13"/>
    <x v="2"/>
    <x v="2"/>
    <x v="2979"/>
    <n v="28272"/>
    <n v="36.81"/>
    <n v="2555"/>
    <n v="152073.60000000001"/>
    <n v="19256.47"/>
    <n v="13525"/>
    <n v="17.61"/>
    <n v="300.88"/>
    <n v="232219.55"/>
    <m/>
    <m/>
    <m/>
    <m/>
    <m/>
    <m/>
    <m/>
    <m/>
    <m/>
    <m/>
    <n v="0"/>
    <m/>
    <m/>
    <n v="0"/>
  </r>
  <r>
    <x v="211"/>
    <x v="211"/>
    <x v="0"/>
    <x v="1"/>
    <x v="19"/>
    <x v="3400"/>
    <n v="1346"/>
    <n v="7.48"/>
    <n v="790.07"/>
    <n v="11021.43"/>
    <n v="0"/>
    <m/>
    <m/>
    <m/>
    <m/>
    <m/>
    <m/>
    <m/>
    <m/>
    <m/>
    <m/>
    <m/>
    <m/>
    <m/>
    <m/>
    <n v="4686.8500000000004"/>
    <n v="29270"/>
    <n v="162.61000000000001"/>
    <n v="312.45999999999998"/>
  </r>
  <r>
    <x v="44"/>
    <x v="44"/>
    <x v="8"/>
    <x v="13"/>
    <x v="31"/>
    <x v="4"/>
    <m/>
    <m/>
    <m/>
    <m/>
    <n v="0"/>
    <m/>
    <m/>
    <m/>
    <m/>
    <m/>
    <m/>
    <m/>
    <m/>
    <m/>
    <m/>
    <m/>
    <m/>
    <m/>
    <m/>
    <n v="0"/>
    <m/>
    <m/>
    <n v="0"/>
  </r>
  <r>
    <x v="46"/>
    <x v="46"/>
    <x v="14"/>
    <x v="7"/>
    <x v="17"/>
    <x v="3401"/>
    <n v="16895"/>
    <n v="28.16"/>
    <n v="2623.48"/>
    <n v="121991.82"/>
    <n v="12131.91"/>
    <n v="24443"/>
    <n v="40.74"/>
    <m/>
    <m/>
    <m/>
    <m/>
    <m/>
    <m/>
    <m/>
    <m/>
    <m/>
    <m/>
    <m/>
    <m/>
    <n v="1170"/>
    <n v="9080"/>
    <n v="15.13"/>
    <n v="23.4"/>
  </r>
  <r>
    <x v="156"/>
    <x v="156"/>
    <x v="12"/>
    <x v="2"/>
    <x v="9"/>
    <x v="3402"/>
    <n v="63445"/>
    <n v="132.18"/>
    <n v="11688.28"/>
    <n v="434803.83"/>
    <n v="0"/>
    <m/>
    <m/>
    <m/>
    <m/>
    <m/>
    <m/>
    <m/>
    <m/>
    <m/>
    <m/>
    <m/>
    <m/>
    <m/>
    <m/>
    <n v="858.23"/>
    <n v="3663"/>
    <n v="7.63"/>
    <n v="21.46"/>
  </r>
  <r>
    <x v="80"/>
    <x v="80"/>
    <x v="8"/>
    <x v="2"/>
    <x v="49"/>
    <x v="3403"/>
    <n v="104853"/>
    <n v="114.97"/>
    <n v="10146.219999999999"/>
    <n v="717135.09"/>
    <n v="0"/>
    <m/>
    <m/>
    <m/>
    <m/>
    <m/>
    <m/>
    <m/>
    <m/>
    <m/>
    <m/>
    <m/>
    <m/>
    <m/>
    <m/>
    <n v="115000"/>
    <n v="21106"/>
    <n v="23.14"/>
    <n v="1513.16"/>
  </r>
  <r>
    <x v="158"/>
    <x v="158"/>
    <x v="15"/>
    <x v="1"/>
    <x v="12"/>
    <x v="3404"/>
    <n v="19129"/>
    <n v="113.86"/>
    <n v="10394.14"/>
    <n v="135331.74"/>
    <n v="9036"/>
    <n v="12385"/>
    <n v="73.72"/>
    <m/>
    <m/>
    <m/>
    <m/>
    <m/>
    <m/>
    <m/>
    <m/>
    <m/>
    <m/>
    <m/>
    <m/>
    <n v="112915"/>
    <n v="16392"/>
    <n v="97.57"/>
    <n v="8065.36"/>
  </r>
  <r>
    <x v="158"/>
    <x v="158"/>
    <x v="1"/>
    <x v="2"/>
    <x v="31"/>
    <x v="3405"/>
    <n v="2836"/>
    <n v="11.82"/>
    <n v="1084.5"/>
    <n v="20171.7"/>
    <n v="5611.63"/>
    <n v="6105"/>
    <n v="25.44"/>
    <n v="280.58"/>
    <n v="67672.31"/>
    <m/>
    <n v="0"/>
    <n v="0"/>
    <m/>
    <m/>
    <m/>
    <n v="0"/>
    <n v="0"/>
    <m/>
    <m/>
    <n v="58888"/>
    <n v="6399"/>
    <n v="26.66"/>
    <n v="2944.4"/>
  </r>
  <r>
    <x v="227"/>
    <x v="227"/>
    <x v="13"/>
    <x v="7"/>
    <x v="9"/>
    <x v="3406"/>
    <n v="17677"/>
    <n v="36.83"/>
    <n v="3515"/>
    <n v="130758"/>
    <n v="17906.89"/>
    <n v="17861"/>
    <n v="37.21"/>
    <n v="447.67"/>
    <n v="215944.52"/>
    <m/>
    <m/>
    <m/>
    <m/>
    <m/>
    <m/>
    <m/>
    <m/>
    <m/>
    <m/>
    <n v="2451"/>
    <n v="33630"/>
    <n v="70.06"/>
    <n v="61.28"/>
  </r>
  <r>
    <x v="21"/>
    <x v="21"/>
    <x v="11"/>
    <x v="14"/>
    <x v="2"/>
    <x v="3407"/>
    <n v="33793"/>
    <n v="44"/>
    <n v="5134.8"/>
    <n v="305623.11"/>
    <n v="20592"/>
    <n v="21843"/>
    <n v="28.44"/>
    <m/>
    <m/>
    <m/>
    <m/>
    <m/>
    <m/>
    <m/>
    <m/>
    <m/>
    <m/>
    <m/>
    <m/>
    <n v="719.2"/>
    <n v="17060"/>
    <n v="22.21"/>
    <n v="11.24"/>
  </r>
  <r>
    <x v="17"/>
    <x v="17"/>
    <x v="13"/>
    <x v="3"/>
    <x v="51"/>
    <x v="4"/>
    <m/>
    <m/>
    <m/>
    <m/>
    <n v="0"/>
    <m/>
    <m/>
    <m/>
    <m/>
    <m/>
    <m/>
    <m/>
    <m/>
    <m/>
    <m/>
    <m/>
    <m/>
    <m/>
    <m/>
    <n v="0"/>
    <n v="487"/>
    <n v="40.58"/>
    <n v="0"/>
  </r>
  <r>
    <x v="206"/>
    <x v="206"/>
    <x v="8"/>
    <x v="1"/>
    <x v="12"/>
    <x v="3408"/>
    <n v="1464"/>
    <n v="8.7100000000000009"/>
    <n v="590.71"/>
    <n v="7691.1"/>
    <n v="0"/>
    <n v="991"/>
    <n v="5.9"/>
    <m/>
    <m/>
    <m/>
    <m/>
    <m/>
    <m/>
    <m/>
    <m/>
    <m/>
    <m/>
    <m/>
    <m/>
    <n v="846.2"/>
    <n v="6936"/>
    <n v="41.29"/>
    <n v="60.44"/>
  </r>
  <r>
    <x v="64"/>
    <x v="64"/>
    <x v="5"/>
    <x v="5"/>
    <x v="5"/>
    <x v="3409"/>
    <n v="90727"/>
    <n v="94.51"/>
    <n v="8386.5"/>
    <n v="623955.6"/>
    <n v="0"/>
    <m/>
    <m/>
    <m/>
    <m/>
    <m/>
    <m/>
    <m/>
    <m/>
    <m/>
    <m/>
    <m/>
    <m/>
    <m/>
    <m/>
    <n v="139882"/>
    <n v="15926"/>
    <n v="16.59"/>
    <n v="1748.53"/>
  </r>
  <r>
    <x v="19"/>
    <x v="19"/>
    <x v="14"/>
    <x v="14"/>
    <x v="71"/>
    <x v="4"/>
    <m/>
    <m/>
    <m/>
    <m/>
    <n v="0"/>
    <m/>
    <m/>
    <m/>
    <m/>
    <m/>
    <m/>
    <m/>
    <m/>
    <m/>
    <m/>
    <m/>
    <m/>
    <m/>
    <m/>
    <n v="0"/>
    <m/>
    <m/>
    <n v="0"/>
  </r>
  <r>
    <x v="8"/>
    <x v="8"/>
    <x v="14"/>
    <x v="7"/>
    <x v="93"/>
    <x v="3410"/>
    <n v="31241"/>
    <n v="78.89"/>
    <n v="5181.0600000000004"/>
    <n v="159006.75"/>
    <n v="8599.42"/>
    <n v="9677"/>
    <n v="24.44"/>
    <n v="260.58999999999997"/>
    <n v="103702.96"/>
    <m/>
    <m/>
    <m/>
    <m/>
    <m/>
    <m/>
    <m/>
    <m/>
    <m/>
    <m/>
    <n v="0"/>
    <n v="1930"/>
    <n v="4.87"/>
    <n v="0"/>
  </r>
  <r>
    <x v="80"/>
    <x v="80"/>
    <x v="11"/>
    <x v="1"/>
    <x v="41"/>
    <x v="4"/>
    <m/>
    <m/>
    <m/>
    <m/>
    <n v="0"/>
    <m/>
    <m/>
    <m/>
    <m/>
    <m/>
    <m/>
    <m/>
    <m/>
    <m/>
    <m/>
    <m/>
    <m/>
    <m/>
    <m/>
    <n v="21300"/>
    <n v="2131"/>
    <n v="59.19"/>
    <n v="7100"/>
  </r>
  <r>
    <x v="75"/>
    <x v="75"/>
    <x v="1"/>
    <x v="5"/>
    <x v="9"/>
    <x v="3411"/>
    <n v="14748"/>
    <n v="30.73"/>
    <n v="3772"/>
    <n v="140318.39999999999"/>
    <n v="23484.97"/>
    <n v="27090"/>
    <n v="56.44"/>
    <n v="587.12"/>
    <n v="283212.25"/>
    <m/>
    <m/>
    <m/>
    <m/>
    <m/>
    <m/>
    <m/>
    <m/>
    <m/>
    <m/>
    <n v="102700"/>
    <n v="1852"/>
    <n v="3.86"/>
    <n v="2567.5"/>
  </r>
  <r>
    <x v="42"/>
    <x v="42"/>
    <x v="3"/>
    <x v="1"/>
    <x v="11"/>
    <x v="4"/>
    <m/>
    <m/>
    <m/>
    <m/>
    <n v="0"/>
    <m/>
    <m/>
    <m/>
    <m/>
    <m/>
    <m/>
    <m/>
    <m/>
    <m/>
    <m/>
    <m/>
    <m/>
    <m/>
    <m/>
    <n v="0"/>
    <m/>
    <m/>
    <n v="0"/>
  </r>
  <r>
    <x v="30"/>
    <x v="30"/>
    <x v="10"/>
    <x v="7"/>
    <x v="33"/>
    <x v="3412"/>
    <n v="48299"/>
    <n v="40.25"/>
    <n v="3964"/>
    <n v="368652"/>
    <n v="0"/>
    <m/>
    <m/>
    <m/>
    <m/>
    <m/>
    <m/>
    <m/>
    <m/>
    <m/>
    <m/>
    <m/>
    <m/>
    <m/>
    <m/>
    <n v="8710"/>
    <n v="68608"/>
    <n v="57.17"/>
    <n v="87.1"/>
  </r>
  <r>
    <x v="19"/>
    <x v="19"/>
    <x v="3"/>
    <x v="39"/>
    <x v="64"/>
    <x v="3413"/>
    <n v="6948"/>
    <n v="7.72"/>
    <n v="646.4"/>
    <n v="45086.400000000001"/>
    <n v="13215.32"/>
    <n v="20138"/>
    <n v="22.38"/>
    <m/>
    <m/>
    <m/>
    <m/>
    <m/>
    <m/>
    <m/>
    <m/>
    <m/>
    <m/>
    <m/>
    <m/>
    <n v="0"/>
    <m/>
    <m/>
    <n v="0"/>
  </r>
  <r>
    <x v="61"/>
    <x v="61"/>
    <x v="10"/>
    <x v="1"/>
    <x v="1"/>
    <x v="4"/>
    <m/>
    <m/>
    <m/>
    <m/>
    <n v="0"/>
    <m/>
    <m/>
    <m/>
    <m/>
    <m/>
    <m/>
    <m/>
    <m/>
    <m/>
    <m/>
    <m/>
    <m/>
    <m/>
    <m/>
    <n v="27600"/>
    <n v="1666"/>
    <n v="23.14"/>
    <n v="4600"/>
  </r>
  <r>
    <x v="49"/>
    <x v="49"/>
    <x v="15"/>
    <x v="1"/>
    <x v="71"/>
    <x v="3414"/>
    <n v="538"/>
    <n v="8.9700000000000006"/>
    <n v="745"/>
    <n v="3464.25"/>
    <n v="0"/>
    <m/>
    <m/>
    <m/>
    <m/>
    <m/>
    <m/>
    <m/>
    <m/>
    <m/>
    <m/>
    <m/>
    <m/>
    <m/>
    <m/>
    <n v="43226"/>
    <n v="4174"/>
    <n v="69.569999999999993"/>
    <n v="8645.2000000000007"/>
  </r>
  <r>
    <x v="32"/>
    <x v="32"/>
    <x v="15"/>
    <x v="2"/>
    <x v="71"/>
    <x v="4"/>
    <m/>
    <m/>
    <m/>
    <m/>
    <n v="0"/>
    <m/>
    <m/>
    <m/>
    <m/>
    <m/>
    <m/>
    <m/>
    <m/>
    <m/>
    <m/>
    <m/>
    <m/>
    <m/>
    <m/>
    <n v="0"/>
    <m/>
    <m/>
    <n v="0"/>
  </r>
  <r>
    <x v="34"/>
    <x v="34"/>
    <x v="2"/>
    <x v="2"/>
    <x v="9"/>
    <x v="3415"/>
    <n v="107233"/>
    <n v="223.4"/>
    <n v="7647.28"/>
    <n v="284478.63"/>
    <n v="0"/>
    <m/>
    <m/>
    <m/>
    <m/>
    <m/>
    <m/>
    <m/>
    <m/>
    <m/>
    <m/>
    <m/>
    <m/>
    <m/>
    <m/>
    <n v="3273.24"/>
    <n v="21764"/>
    <n v="45.34"/>
    <n v="81.83"/>
  </r>
  <r>
    <x v="129"/>
    <x v="129"/>
    <x v="13"/>
    <x v="2"/>
    <x v="9"/>
    <x v="3416"/>
    <n v="23921"/>
    <n v="49.84"/>
    <n v="2713.83"/>
    <n v="100954.29"/>
    <n v="19206"/>
    <n v="27125"/>
    <n v="56.51"/>
    <n v="480.15"/>
    <n v="231610.92"/>
    <m/>
    <m/>
    <m/>
    <m/>
    <m/>
    <m/>
    <m/>
    <m/>
    <m/>
    <m/>
    <n v="1160"/>
    <n v="16291"/>
    <n v="33.94"/>
    <n v="29"/>
  </r>
  <r>
    <x v="207"/>
    <x v="207"/>
    <x v="2"/>
    <x v="2"/>
    <x v="91"/>
    <x v="3417"/>
    <n v="45215"/>
    <n v="69.78"/>
    <n v="5465.15"/>
    <n v="274459.74"/>
    <n v="2616.88"/>
    <n v="4770"/>
    <n v="7.36"/>
    <m/>
    <m/>
    <m/>
    <m/>
    <m/>
    <m/>
    <m/>
    <m/>
    <m/>
    <m/>
    <m/>
    <m/>
    <n v="115357"/>
    <n v="5001"/>
    <n v="7.72"/>
    <n v="2136.2399999999998"/>
  </r>
  <r>
    <x v="184"/>
    <x v="184"/>
    <x v="14"/>
    <x v="7"/>
    <x v="91"/>
    <x v="3418"/>
    <n v="34199"/>
    <n v="52.78"/>
    <n v="4551.1099999999997"/>
    <n v="228556.79999999999"/>
    <n v="22726.48"/>
    <n v="31960"/>
    <n v="49.32"/>
    <n v="420.86"/>
    <n v="274065.43"/>
    <m/>
    <m/>
    <m/>
    <m/>
    <m/>
    <m/>
    <m/>
    <m/>
    <m/>
    <m/>
    <n v="1848.52"/>
    <n v="23069"/>
    <n v="35.6"/>
    <n v="34.229999999999997"/>
  </r>
  <r>
    <x v="18"/>
    <x v="18"/>
    <x v="5"/>
    <x v="4"/>
    <x v="30"/>
    <x v="3419"/>
    <n v="1911"/>
    <n v="3.32"/>
    <n v="215.77"/>
    <n v="9632.01"/>
    <n v="0"/>
    <m/>
    <m/>
    <m/>
    <m/>
    <m/>
    <m/>
    <m/>
    <m/>
    <m/>
    <n v="50"/>
    <n v="87"/>
    <n v="0.15"/>
    <n v="1"/>
    <n v="1119.2"/>
    <n v="320500"/>
    <n v="47798"/>
    <n v="82.98"/>
    <n v="6677.08"/>
  </r>
  <r>
    <x v="6"/>
    <x v="6"/>
    <x v="12"/>
    <x v="2"/>
    <x v="9"/>
    <x v="3420"/>
    <n v="26816"/>
    <n v="55.87"/>
    <n v="3265.05"/>
    <n v="121459.86"/>
    <n v="12867.12"/>
    <n v="5846"/>
    <n v="12.18"/>
    <n v="321.68"/>
    <n v="155168.45000000001"/>
    <m/>
    <m/>
    <m/>
    <m/>
    <m/>
    <m/>
    <m/>
    <m/>
    <m/>
    <m/>
    <n v="88640"/>
    <n v="10340"/>
    <n v="21.54"/>
    <n v="2216"/>
  </r>
  <r>
    <x v="30"/>
    <x v="30"/>
    <x v="11"/>
    <x v="11"/>
    <x v="17"/>
    <x v="3421"/>
    <n v="16"/>
    <n v="0.03"/>
    <n v="1.64"/>
    <n v="76.260000000000005"/>
    <n v="0"/>
    <n v="0"/>
    <n v="0"/>
    <n v="0"/>
    <n v="0"/>
    <m/>
    <m/>
    <m/>
    <m/>
    <m/>
    <m/>
    <m/>
    <m/>
    <m/>
    <m/>
    <n v="5876.43"/>
    <n v="56346"/>
    <n v="93.91"/>
    <n v="117.53"/>
  </r>
  <r>
    <x v="151"/>
    <x v="151"/>
    <x v="2"/>
    <x v="1"/>
    <x v="1"/>
    <x v="3422"/>
    <n v="582"/>
    <n v="8.08"/>
    <n v="434.83"/>
    <n v="2426.37"/>
    <n v="0"/>
    <m/>
    <m/>
    <m/>
    <m/>
    <m/>
    <m/>
    <m/>
    <m/>
    <m/>
    <m/>
    <m/>
    <m/>
    <m/>
    <m/>
    <n v="0"/>
    <m/>
    <m/>
    <n v="0"/>
  </r>
  <r>
    <x v="148"/>
    <x v="148"/>
    <x v="11"/>
    <x v="7"/>
    <x v="38"/>
    <x v="3423"/>
    <n v="70960"/>
    <n v="105.6"/>
    <n v="8808.57"/>
    <n v="458750.4"/>
    <n v="0"/>
    <m/>
    <m/>
    <m/>
    <m/>
    <m/>
    <m/>
    <m/>
    <m/>
    <m/>
    <m/>
    <m/>
    <m/>
    <m/>
    <m/>
    <n v="681.77"/>
    <n v="5452"/>
    <n v="8.11"/>
    <n v="12.17"/>
  </r>
  <r>
    <x v="91"/>
    <x v="91"/>
    <x v="6"/>
    <x v="0"/>
    <x v="64"/>
    <x v="3424"/>
    <n v="141747"/>
    <n v="157.5"/>
    <n v="12691.2"/>
    <n v="885211.2"/>
    <n v="0"/>
    <m/>
    <m/>
    <m/>
    <m/>
    <m/>
    <m/>
    <m/>
    <m/>
    <m/>
    <m/>
    <m/>
    <m/>
    <m/>
    <m/>
    <n v="209200"/>
    <n v="8385"/>
    <n v="9.32"/>
    <n v="2789.33"/>
  </r>
  <r>
    <x v="5"/>
    <x v="5"/>
    <x v="0"/>
    <x v="11"/>
    <x v="46"/>
    <x v="3425"/>
    <n v="488"/>
    <n v="1.56"/>
    <n v="60.38"/>
    <n v="1460.1"/>
    <n v="479"/>
    <n v="857"/>
    <n v="2.75"/>
    <n v="18.420000000000002"/>
    <n v="5776.4"/>
    <m/>
    <m/>
    <m/>
    <m/>
    <m/>
    <m/>
    <m/>
    <m/>
    <m/>
    <m/>
    <n v="1950"/>
    <n v="8879"/>
    <n v="28.46"/>
    <n v="75"/>
  </r>
  <r>
    <x v="62"/>
    <x v="62"/>
    <x v="10"/>
    <x v="38"/>
    <x v="57"/>
    <x v="3426"/>
    <n v="20407"/>
    <n v="40.49"/>
    <n v="3671.02"/>
    <n v="143390.19"/>
    <n v="3313"/>
    <n v="38820"/>
    <n v="77.02"/>
    <n v="78.88"/>
    <n v="39952.46"/>
    <m/>
    <m/>
    <m/>
    <m/>
    <m/>
    <m/>
    <m/>
    <m/>
    <m/>
    <m/>
    <n v="647"/>
    <n v="4518"/>
    <n v="8.9600000000000009"/>
    <n v="15.4"/>
  </r>
  <r>
    <x v="204"/>
    <x v="204"/>
    <x v="2"/>
    <x v="6"/>
    <x v="6"/>
    <x v="4"/>
    <m/>
    <m/>
    <m/>
    <m/>
    <n v="0"/>
    <m/>
    <m/>
    <m/>
    <m/>
    <m/>
    <m/>
    <m/>
    <m/>
    <m/>
    <m/>
    <m/>
    <m/>
    <m/>
    <m/>
    <n v="499026"/>
    <n v="53766"/>
    <n v="560.05999999999995"/>
    <n v="62378.25"/>
  </r>
  <r>
    <x v="73"/>
    <x v="73"/>
    <x v="3"/>
    <x v="2"/>
    <x v="49"/>
    <x v="3427"/>
    <n v="37077"/>
    <n v="40.65"/>
    <n v="3801.42"/>
    <n v="268684.44"/>
    <n v="37622.699999999997"/>
    <n v="55853"/>
    <n v="61.24"/>
    <n v="495.04"/>
    <n v="453703.38"/>
    <m/>
    <m/>
    <m/>
    <m/>
    <m/>
    <m/>
    <m/>
    <m/>
    <m/>
    <m/>
    <n v="206153"/>
    <n v="14206"/>
    <n v="15.58"/>
    <n v="2712.54"/>
  </r>
  <r>
    <x v="69"/>
    <x v="69"/>
    <x v="5"/>
    <x v="7"/>
    <x v="9"/>
    <x v="3428"/>
    <n v="41599"/>
    <n v="86.66"/>
    <n v="6544"/>
    <n v="243436.79999999999"/>
    <n v="0"/>
    <m/>
    <m/>
    <m/>
    <m/>
    <m/>
    <m/>
    <m/>
    <m/>
    <m/>
    <m/>
    <m/>
    <m/>
    <m/>
    <m/>
    <n v="98350"/>
    <n v="15562"/>
    <n v="32.42"/>
    <n v="2458.75"/>
  </r>
  <r>
    <x v="143"/>
    <x v="143"/>
    <x v="5"/>
    <x v="12"/>
    <x v="6"/>
    <x v="4"/>
    <m/>
    <m/>
    <m/>
    <m/>
    <n v="0"/>
    <m/>
    <m/>
    <m/>
    <m/>
    <m/>
    <m/>
    <m/>
    <m/>
    <m/>
    <m/>
    <m/>
    <m/>
    <m/>
    <m/>
    <n v="207.21"/>
    <n v="407"/>
    <n v="4.24"/>
    <n v="25.9"/>
  </r>
  <r>
    <x v="23"/>
    <x v="23"/>
    <x v="13"/>
    <x v="30"/>
    <x v="103"/>
    <x v="3429"/>
    <n v="66605"/>
    <n v="65.3"/>
    <n v="3937.65"/>
    <n v="311271"/>
    <n v="45915.62"/>
    <n v="48893"/>
    <n v="47.93"/>
    <n v="540.17999999999995"/>
    <n v="553710.18999999994"/>
    <m/>
    <m/>
    <m/>
    <m/>
    <m/>
    <m/>
    <m/>
    <m/>
    <m/>
    <m/>
    <n v="3622"/>
    <n v="29167"/>
    <n v="28.6"/>
    <n v="42.61"/>
  </r>
  <r>
    <x v="39"/>
    <x v="39"/>
    <x v="2"/>
    <x v="0"/>
    <x v="11"/>
    <x v="3430"/>
    <n v="9705"/>
    <n v="80.88"/>
    <n v="6006.3"/>
    <n v="55858.59"/>
    <n v="4656.32"/>
    <n v="9579"/>
    <n v="79.83"/>
    <n v="465.63"/>
    <n v="56151.97"/>
    <m/>
    <m/>
    <m/>
    <m/>
    <m/>
    <m/>
    <m/>
    <m/>
    <m/>
    <m/>
    <n v="47000"/>
    <n v="5397"/>
    <n v="44.98"/>
    <n v="4700"/>
  </r>
  <r>
    <x v="80"/>
    <x v="80"/>
    <x v="0"/>
    <x v="7"/>
    <x v="100"/>
    <x v="3431"/>
    <n v="38948"/>
    <n v="115.92"/>
    <n v="9886.14"/>
    <n v="257435.16"/>
    <n v="0"/>
    <m/>
    <m/>
    <m/>
    <m/>
    <m/>
    <m/>
    <m/>
    <m/>
    <m/>
    <m/>
    <m/>
    <m/>
    <m/>
    <m/>
    <n v="78200"/>
    <n v="7999"/>
    <n v="23.81"/>
    <n v="2792.86"/>
  </r>
  <r>
    <x v="50"/>
    <x v="50"/>
    <x v="10"/>
    <x v="1"/>
    <x v="12"/>
    <x v="3432"/>
    <n v="26"/>
    <n v="0.15"/>
    <n v="4.71"/>
    <n v="61.38"/>
    <n v="0"/>
    <m/>
    <m/>
    <m/>
    <m/>
    <m/>
    <m/>
    <m/>
    <m/>
    <m/>
    <m/>
    <n v="0"/>
    <n v="0"/>
    <m/>
    <m/>
    <n v="0"/>
    <m/>
    <m/>
    <n v="0"/>
  </r>
  <r>
    <x v="14"/>
    <x v="14"/>
    <x v="5"/>
    <x v="0"/>
    <x v="76"/>
    <x v="3433"/>
    <n v="33388"/>
    <n v="61.83"/>
    <n v="3720.89"/>
    <n v="155719.20000000001"/>
    <n v="16804.07"/>
    <n v="18478"/>
    <n v="34.22"/>
    <n v="373.42"/>
    <n v="202645.37"/>
    <m/>
    <m/>
    <m/>
    <m/>
    <m/>
    <m/>
    <m/>
    <m/>
    <m/>
    <m/>
    <n v="0"/>
    <n v="35978"/>
    <n v="66.63"/>
    <n v="0"/>
  </r>
  <r>
    <x v="57"/>
    <x v="57"/>
    <x v="5"/>
    <x v="12"/>
    <x v="6"/>
    <x v="0"/>
    <n v="0"/>
    <n v="0"/>
    <n v="0"/>
    <n v="0"/>
    <n v="0"/>
    <m/>
    <m/>
    <m/>
    <m/>
    <m/>
    <m/>
    <m/>
    <m/>
    <m/>
    <m/>
    <m/>
    <m/>
    <m/>
    <m/>
    <n v="0"/>
    <n v="0"/>
    <n v="0"/>
    <n v="0"/>
  </r>
  <r>
    <x v="204"/>
    <x v="204"/>
    <x v="9"/>
    <x v="2"/>
    <x v="9"/>
    <x v="3434"/>
    <n v="70495"/>
    <n v="146.86000000000001"/>
    <n v="9829"/>
    <n v="365638.8"/>
    <n v="0"/>
    <m/>
    <m/>
    <m/>
    <m/>
    <m/>
    <m/>
    <m/>
    <m/>
    <m/>
    <m/>
    <m/>
    <m/>
    <m/>
    <m/>
    <n v="999429"/>
    <n v="120162"/>
    <n v="250.34"/>
    <n v="24985.73"/>
  </r>
  <r>
    <x v="60"/>
    <x v="60"/>
    <x v="15"/>
    <x v="2"/>
    <x v="76"/>
    <x v="3435"/>
    <n v="56905"/>
    <n v="105.38"/>
    <n v="9082.67"/>
    <n v="380109.6"/>
    <n v="0"/>
    <m/>
    <m/>
    <m/>
    <m/>
    <m/>
    <m/>
    <m/>
    <m/>
    <m/>
    <m/>
    <m/>
    <m/>
    <m/>
    <m/>
    <n v="0"/>
    <m/>
    <m/>
    <n v="0"/>
  </r>
  <r>
    <x v="65"/>
    <x v="65"/>
    <x v="2"/>
    <x v="12"/>
    <x v="1"/>
    <x v="0"/>
    <n v="0"/>
    <n v="0"/>
    <n v="0"/>
    <n v="0"/>
    <n v="0"/>
    <n v="0"/>
    <n v="0"/>
    <n v="0"/>
    <n v="0"/>
    <m/>
    <m/>
    <m/>
    <m/>
    <m/>
    <m/>
    <m/>
    <m/>
    <m/>
    <m/>
    <n v="0"/>
    <m/>
    <m/>
    <n v="0"/>
  </r>
  <r>
    <x v="176"/>
    <x v="176"/>
    <x v="0"/>
    <x v="1"/>
    <x v="28"/>
    <x v="3436"/>
    <n v="12"/>
    <n v="0.08"/>
    <n v="5"/>
    <n v="55.8"/>
    <n v="45.59"/>
    <n v="120"/>
    <n v="0.83"/>
    <n v="3.8"/>
    <n v="549.74"/>
    <m/>
    <m/>
    <m/>
    <m/>
    <m/>
    <m/>
    <m/>
    <m/>
    <m/>
    <m/>
    <n v="265.17"/>
    <n v="9454"/>
    <n v="65.650000000000006"/>
    <n v="22.1"/>
  </r>
  <r>
    <x v="175"/>
    <x v="175"/>
    <x v="3"/>
    <x v="7"/>
    <x v="2"/>
    <x v="3437"/>
    <n v="21580"/>
    <n v="28.1"/>
    <n v="1229.1600000000001"/>
    <n v="73159.38"/>
    <n v="24784.799999999999"/>
    <n v="30463"/>
    <n v="39.67"/>
    <n v="387.26"/>
    <n v="298887.31"/>
    <m/>
    <m/>
    <m/>
    <m/>
    <m/>
    <m/>
    <m/>
    <m/>
    <m/>
    <m/>
    <n v="0"/>
    <m/>
    <m/>
    <n v="0"/>
  </r>
  <r>
    <x v="159"/>
    <x v="159"/>
    <x v="14"/>
    <x v="5"/>
    <x v="79"/>
    <x v="3438"/>
    <n v="82536"/>
    <n v="99.68"/>
    <n v="8255.52"/>
    <n v="529756.82999999996"/>
    <n v="3245.39"/>
    <n v="3499"/>
    <n v="4.2300000000000004"/>
    <n v="47.03"/>
    <n v="39137.17"/>
    <m/>
    <m/>
    <m/>
    <m/>
    <m/>
    <m/>
    <m/>
    <m/>
    <m/>
    <m/>
    <n v="239000"/>
    <n v="41122"/>
    <n v="49.66"/>
    <n v="3463.77"/>
  </r>
  <r>
    <x v="100"/>
    <x v="100"/>
    <x v="11"/>
    <x v="2"/>
    <x v="9"/>
    <x v="3439"/>
    <n v="40136"/>
    <n v="83.62"/>
    <n v="8067"/>
    <n v="300092.40000000002"/>
    <n v="0"/>
    <m/>
    <m/>
    <m/>
    <m/>
    <m/>
    <m/>
    <m/>
    <m/>
    <m/>
    <m/>
    <m/>
    <m/>
    <m/>
    <m/>
    <n v="70257"/>
    <n v="11326"/>
    <n v="23.6"/>
    <n v="1756.43"/>
  </r>
  <r>
    <x v="0"/>
    <x v="0"/>
    <x v="6"/>
    <x v="2"/>
    <x v="142"/>
    <x v="3440"/>
    <n v="87737"/>
    <n v="49.07"/>
    <n v="4318.93"/>
    <n v="598473.6"/>
    <n v="58120"/>
    <n v="90950"/>
    <n v="50.87"/>
    <m/>
    <m/>
    <m/>
    <m/>
    <m/>
    <m/>
    <m/>
    <m/>
    <m/>
    <m/>
    <m/>
    <m/>
    <n v="7600"/>
    <n v="53298"/>
    <n v="29.81"/>
    <n v="51.01"/>
  </r>
  <r>
    <x v="73"/>
    <x v="73"/>
    <x v="14"/>
    <x v="16"/>
    <x v="3"/>
    <x v="3441"/>
    <n v="68574"/>
    <n v="79.37"/>
    <n v="8075"/>
    <n v="540702"/>
    <n v="6350.15"/>
    <n v="9191"/>
    <n v="10.64"/>
    <n v="88.2"/>
    <n v="76578.31"/>
    <m/>
    <m/>
    <m/>
    <m/>
    <m/>
    <m/>
    <m/>
    <m/>
    <m/>
    <m/>
    <n v="2978"/>
    <n v="26100"/>
    <n v="30.21"/>
    <n v="41.36"/>
  </r>
  <r>
    <x v="38"/>
    <x v="38"/>
    <x v="7"/>
    <x v="1"/>
    <x v="68"/>
    <x v="3442"/>
    <n v="153"/>
    <n v="0.8"/>
    <n v="67.5"/>
    <n v="1004.4"/>
    <n v="0"/>
    <m/>
    <m/>
    <m/>
    <m/>
    <m/>
    <m/>
    <m/>
    <m/>
    <m/>
    <m/>
    <m/>
    <m/>
    <m/>
    <m/>
    <n v="79"/>
    <n v="2442"/>
    <n v="12.72"/>
    <n v="4.9400000000000004"/>
  </r>
  <r>
    <x v="158"/>
    <x v="158"/>
    <x v="14"/>
    <x v="0"/>
    <x v="5"/>
    <x v="3443"/>
    <n v="63372"/>
    <n v="66.010000000000005"/>
    <n v="4717.68"/>
    <n v="350995.02"/>
    <n v="36091"/>
    <n v="56337"/>
    <n v="58.68"/>
    <n v="451.14"/>
    <n v="435232.2"/>
    <m/>
    <m/>
    <m/>
    <m/>
    <m/>
    <m/>
    <m/>
    <m/>
    <m/>
    <m/>
    <n v="264001"/>
    <n v="36137"/>
    <n v="37.64"/>
    <n v="3300.01"/>
  </r>
  <r>
    <x v="3"/>
    <x v="3"/>
    <x v="8"/>
    <x v="4"/>
    <x v="20"/>
    <x v="3444"/>
    <n v="8342"/>
    <n v="11.59"/>
    <n v="587.03"/>
    <n v="32756.46"/>
    <n v="911.74"/>
    <n v="1752"/>
    <n v="2.4300000000000002"/>
    <n v="15.2"/>
    <n v="10994.9"/>
    <m/>
    <m/>
    <m/>
    <m/>
    <m/>
    <m/>
    <m/>
    <m/>
    <m/>
    <m/>
    <n v="708921"/>
    <n v="39416"/>
    <n v="54.74"/>
    <n v="11815.35"/>
  </r>
  <r>
    <x v="110"/>
    <x v="110"/>
    <x v="0"/>
    <x v="7"/>
    <x v="2"/>
    <x v="3445"/>
    <n v="22483"/>
    <n v="29.27"/>
    <n v="2400.23"/>
    <n v="142861.95000000001"/>
    <n v="35367.599999999999"/>
    <n v="32910"/>
    <n v="42.85"/>
    <n v="552.62"/>
    <n v="426508.55"/>
    <m/>
    <m/>
    <m/>
    <m/>
    <m/>
    <m/>
    <m/>
    <m/>
    <m/>
    <m/>
    <n v="209130"/>
    <n v="22498"/>
    <n v="29.29"/>
    <n v="3267.66"/>
  </r>
  <r>
    <x v="84"/>
    <x v="84"/>
    <x v="8"/>
    <x v="4"/>
    <x v="90"/>
    <x v="3446"/>
    <n v="1074"/>
    <n v="2.63"/>
    <n v="77.97"/>
    <n v="2465.4299999999998"/>
    <n v="0"/>
    <m/>
    <m/>
    <m/>
    <m/>
    <m/>
    <m/>
    <m/>
    <m/>
    <m/>
    <n v="300"/>
    <n v="808"/>
    <n v="1.98"/>
    <n v="8"/>
    <n v="6715.2"/>
    <n v="559916"/>
    <n v="17521"/>
    <n v="42.94"/>
    <n v="16468.12"/>
  </r>
  <r>
    <x v="41"/>
    <x v="41"/>
    <x v="8"/>
    <x v="0"/>
    <x v="42"/>
    <x v="3447"/>
    <n v="20194"/>
    <n v="56.09"/>
    <n v="2284.37"/>
    <n v="63733.83"/>
    <n v="5865.18"/>
    <n v="8088"/>
    <n v="22.47"/>
    <n v="195.51"/>
    <n v="70729.960000000006"/>
    <m/>
    <m/>
    <m/>
    <m/>
    <m/>
    <m/>
    <m/>
    <m/>
    <m/>
    <m/>
    <n v="1.33"/>
    <n v="9773"/>
    <n v="27.15"/>
    <n v="0.04"/>
  </r>
  <r>
    <x v="67"/>
    <x v="67"/>
    <x v="15"/>
    <x v="0"/>
    <x v="57"/>
    <x v="3448"/>
    <n v="56944"/>
    <n v="112.98"/>
    <n v="10127.620000000001"/>
    <n v="395584.8"/>
    <n v="0"/>
    <m/>
    <m/>
    <m/>
    <m/>
    <m/>
    <m/>
    <m/>
    <m/>
    <m/>
    <m/>
    <m/>
    <m/>
    <m/>
    <m/>
    <n v="55740"/>
    <n v="20773"/>
    <n v="41.22"/>
    <n v="1327.14"/>
  </r>
  <r>
    <x v="14"/>
    <x v="14"/>
    <x v="3"/>
    <x v="4"/>
    <x v="26"/>
    <x v="3449"/>
    <n v="9953"/>
    <n v="12.2"/>
    <n v="705.04"/>
    <n v="44586.99"/>
    <n v="86113.48"/>
    <n v="130646"/>
    <n v="160.11000000000001"/>
    <n v="1266.3699999999999"/>
    <n v="1038468.31"/>
    <m/>
    <m/>
    <m/>
    <m/>
    <m/>
    <m/>
    <m/>
    <m/>
    <m/>
    <m/>
    <n v="0"/>
    <n v="32980"/>
    <n v="40.42"/>
    <n v="0"/>
  </r>
  <r>
    <x v="127"/>
    <x v="127"/>
    <x v="11"/>
    <x v="2"/>
    <x v="30"/>
    <x v="3450"/>
    <n v="77452"/>
    <n v="134.47"/>
    <n v="9781.25"/>
    <n v="436635"/>
    <n v="0"/>
    <m/>
    <m/>
    <m/>
    <m/>
    <m/>
    <m/>
    <m/>
    <m/>
    <m/>
    <m/>
    <m/>
    <m/>
    <m/>
    <m/>
    <n v="175.55"/>
    <n v="6154"/>
    <n v="10.68"/>
    <n v="3.66"/>
  </r>
  <r>
    <x v="85"/>
    <x v="85"/>
    <x v="5"/>
    <x v="5"/>
    <x v="5"/>
    <x v="3451"/>
    <n v="75077"/>
    <n v="78.209999999999994"/>
    <n v="6071.08"/>
    <n v="451687.98"/>
    <n v="5516.18"/>
    <n v="5692"/>
    <n v="5.93"/>
    <n v="68.95"/>
    <n v="66521.23"/>
    <m/>
    <m/>
    <m/>
    <m/>
    <m/>
    <m/>
    <m/>
    <m/>
    <m/>
    <m/>
    <n v="1097.24"/>
    <n v="50734"/>
    <n v="52.85"/>
    <n v="13.72"/>
  </r>
  <r>
    <x v="234"/>
    <x v="234"/>
    <x v="4"/>
    <x v="2"/>
    <x v="20"/>
    <x v="3452"/>
    <n v="86992"/>
    <n v="120.82"/>
    <n v="7516.6"/>
    <n v="419426.28"/>
    <n v="0"/>
    <m/>
    <m/>
    <m/>
    <m/>
    <m/>
    <m/>
    <m/>
    <m/>
    <m/>
    <m/>
    <m/>
    <m/>
    <m/>
    <m/>
    <n v="0"/>
    <n v="13780"/>
    <n v="19.14"/>
    <n v="0"/>
  </r>
  <r>
    <x v="84"/>
    <x v="84"/>
    <x v="5"/>
    <x v="7"/>
    <x v="9"/>
    <x v="3453"/>
    <n v="20703"/>
    <n v="43.13"/>
    <n v="2875.75"/>
    <n v="106977.9"/>
    <n v="21068.87"/>
    <n v="22462"/>
    <n v="46.8"/>
    <n v="526.72"/>
    <n v="254075.77"/>
    <m/>
    <m/>
    <m/>
    <m/>
    <m/>
    <m/>
    <m/>
    <m/>
    <m/>
    <m/>
    <n v="95700"/>
    <n v="5296"/>
    <n v="11.03"/>
    <n v="2392.5"/>
  </r>
  <r>
    <x v="129"/>
    <x v="129"/>
    <x v="15"/>
    <x v="7"/>
    <x v="17"/>
    <x v="3454"/>
    <n v="19666"/>
    <n v="32.78"/>
    <n v="3276.94"/>
    <n v="152377.71"/>
    <n v="21351"/>
    <n v="27632"/>
    <n v="46.05"/>
    <n v="427.02"/>
    <n v="257478.11"/>
    <m/>
    <m/>
    <m/>
    <m/>
    <m/>
    <m/>
    <m/>
    <m/>
    <m/>
    <m/>
    <n v="1339"/>
    <n v="17213"/>
    <n v="28.69"/>
    <n v="26.78"/>
  </r>
  <r>
    <x v="225"/>
    <x v="225"/>
    <x v="3"/>
    <x v="2"/>
    <x v="29"/>
    <x v="3455"/>
    <n v="79872"/>
    <n v="128"/>
    <n v="12612.69"/>
    <n v="609949.80000000005"/>
    <n v="0"/>
    <m/>
    <m/>
    <m/>
    <m/>
    <m/>
    <m/>
    <m/>
    <m/>
    <m/>
    <m/>
    <m/>
    <m/>
    <m/>
    <m/>
    <n v="1352.85"/>
    <n v="11945"/>
    <n v="19.14"/>
    <n v="26.02"/>
  </r>
  <r>
    <x v="99"/>
    <x v="99"/>
    <x v="15"/>
    <x v="7"/>
    <x v="5"/>
    <x v="3456"/>
    <n v="34217"/>
    <n v="35.64"/>
    <n v="3600.74"/>
    <n v="267894.87"/>
    <n v="39771.089999999997"/>
    <n v="58699"/>
    <n v="61.14"/>
    <n v="497.14"/>
    <n v="479611.51"/>
    <m/>
    <m/>
    <m/>
    <m/>
    <m/>
    <m/>
    <m/>
    <m/>
    <m/>
    <m/>
    <n v="18400"/>
    <n v="1480"/>
    <n v="1.54"/>
    <n v="230"/>
  </r>
  <r>
    <x v="21"/>
    <x v="21"/>
    <x v="5"/>
    <x v="2"/>
    <x v="17"/>
    <x v="3457"/>
    <n v="27788"/>
    <n v="46.31"/>
    <n v="3936"/>
    <n v="183024"/>
    <n v="0"/>
    <m/>
    <m/>
    <m/>
    <m/>
    <m/>
    <m/>
    <m/>
    <m/>
    <m/>
    <m/>
    <m/>
    <m/>
    <m/>
    <m/>
    <n v="1880.16"/>
    <n v="17031"/>
    <n v="28.39"/>
    <n v="37.6"/>
  </r>
  <r>
    <x v="12"/>
    <x v="12"/>
    <x v="9"/>
    <x v="35"/>
    <x v="98"/>
    <x v="3458"/>
    <n v="740"/>
    <n v="3.43"/>
    <n v="66.5"/>
    <n v="1113.21"/>
    <n v="114.45"/>
    <n v="227"/>
    <n v="1.05"/>
    <n v="6.36"/>
    <n v="1380.21"/>
    <m/>
    <m/>
    <m/>
    <m/>
    <m/>
    <m/>
    <m/>
    <m/>
    <m/>
    <m/>
    <n v="0"/>
    <m/>
    <m/>
    <n v="0"/>
  </r>
  <r>
    <x v="62"/>
    <x v="62"/>
    <x v="12"/>
    <x v="27"/>
    <x v="6"/>
    <x v="3459"/>
    <n v="547"/>
    <n v="5.7"/>
    <n v="406.25"/>
    <n v="3022.5"/>
    <n v="2501"/>
    <n v="2660"/>
    <n v="27.71"/>
    <m/>
    <m/>
    <m/>
    <m/>
    <m/>
    <m/>
    <m/>
    <m/>
    <m/>
    <m/>
    <m/>
    <m/>
    <n v="200"/>
    <n v="1150"/>
    <n v="11.98"/>
    <n v="25"/>
  </r>
  <r>
    <x v="40"/>
    <x v="40"/>
    <x v="2"/>
    <x v="7"/>
    <x v="9"/>
    <x v="3460"/>
    <n v="57307"/>
    <n v="119.39"/>
    <n v="12633"/>
    <n v="469947.6"/>
    <n v="0"/>
    <m/>
    <m/>
    <m/>
    <m/>
    <m/>
    <m/>
    <m/>
    <m/>
    <m/>
    <m/>
    <m/>
    <m/>
    <m/>
    <m/>
    <n v="130700"/>
    <n v="8485"/>
    <n v="17.68"/>
    <n v="3267.5"/>
  </r>
  <r>
    <x v="167"/>
    <x v="167"/>
    <x v="10"/>
    <x v="2"/>
    <x v="30"/>
    <x v="3461"/>
    <n v="1434"/>
    <n v="2.4900000000000002"/>
    <n v="333.17"/>
    <n v="14872.56"/>
    <n v="3652.76"/>
    <n v="2803"/>
    <n v="4.87"/>
    <m/>
    <m/>
    <m/>
    <m/>
    <m/>
    <m/>
    <m/>
    <m/>
    <m/>
    <m/>
    <m/>
    <m/>
    <n v="22750"/>
    <n v="567"/>
    <n v="0.98"/>
    <n v="473.96"/>
  </r>
  <r>
    <x v="78"/>
    <x v="78"/>
    <x v="5"/>
    <x v="7"/>
    <x v="55"/>
    <x v="3462"/>
    <n v="22740"/>
    <n v="19.739999999999998"/>
    <n v="5358.94"/>
    <n v="478445.94"/>
    <n v="116.39"/>
    <n v="527"/>
    <n v="0.46"/>
    <n v="1.21"/>
    <n v="1403.6"/>
    <m/>
    <m/>
    <m/>
    <m/>
    <m/>
    <m/>
    <m/>
    <m/>
    <m/>
    <m/>
    <n v="320400"/>
    <n v="27972"/>
    <n v="24.28"/>
    <n v="3337.5"/>
  </r>
  <r>
    <x v="10"/>
    <x v="10"/>
    <x v="4"/>
    <x v="7"/>
    <x v="9"/>
    <x v="3463"/>
    <n v="9454"/>
    <n v="19.7"/>
    <n v="1332.5"/>
    <n v="49569"/>
    <n v="13669.25"/>
    <n v="24945"/>
    <n v="51.97"/>
    <m/>
    <m/>
    <m/>
    <m/>
    <m/>
    <m/>
    <m/>
    <m/>
    <m/>
    <m/>
    <m/>
    <m/>
    <n v="73000"/>
    <n v="8747"/>
    <n v="18.22"/>
    <n v="1825"/>
  </r>
  <r>
    <x v="94"/>
    <x v="94"/>
    <x v="8"/>
    <x v="1"/>
    <x v="13"/>
    <x v="972"/>
    <n v="149"/>
    <n v="0.73"/>
    <n v="28.65"/>
    <n v="452.91"/>
    <n v="0"/>
    <m/>
    <m/>
    <m/>
    <m/>
    <m/>
    <m/>
    <m/>
    <m/>
    <m/>
    <m/>
    <m/>
    <m/>
    <m/>
    <m/>
    <n v="689.79"/>
    <n v="3187"/>
    <n v="15.62"/>
    <n v="40.58"/>
  </r>
  <r>
    <x v="76"/>
    <x v="76"/>
    <x v="12"/>
    <x v="4"/>
    <x v="65"/>
    <x v="3464"/>
    <n v="36452"/>
    <n v="20.25"/>
    <n v="687.21"/>
    <n v="95865.33"/>
    <n v="104255.09"/>
    <n v="140681"/>
    <n v="78.16"/>
    <n v="695.03"/>
    <n v="1257243.43"/>
    <m/>
    <m/>
    <m/>
    <m/>
    <m/>
    <m/>
    <m/>
    <m/>
    <m/>
    <m/>
    <n v="891944"/>
    <n v="42285"/>
    <n v="23.49"/>
    <n v="5946.29"/>
  </r>
  <r>
    <x v="193"/>
    <x v="193"/>
    <x v="13"/>
    <x v="5"/>
    <x v="11"/>
    <x v="3465"/>
    <n v="14518"/>
    <n v="120.98"/>
    <n v="6517.4"/>
    <n v="60611.82"/>
    <n v="0"/>
    <m/>
    <m/>
    <m/>
    <m/>
    <m/>
    <m/>
    <m/>
    <m/>
    <m/>
    <m/>
    <m/>
    <m/>
    <m/>
    <m/>
    <n v="0"/>
    <m/>
    <m/>
    <n v="0"/>
  </r>
  <r>
    <x v="15"/>
    <x v="15"/>
    <x v="8"/>
    <x v="5"/>
    <x v="13"/>
    <x v="3466"/>
    <n v="10533"/>
    <n v="51.63"/>
    <n v="3080.12"/>
    <n v="48696.66"/>
    <n v="609"/>
    <n v="3295"/>
    <n v="16.149999999999999"/>
    <n v="35.82"/>
    <n v="7344.11"/>
    <m/>
    <m/>
    <m/>
    <m/>
    <m/>
    <m/>
    <m/>
    <m/>
    <m/>
    <m/>
    <n v="173.79"/>
    <n v="679"/>
    <n v="3.33"/>
    <n v="10.220000000000001"/>
  </r>
  <r>
    <x v="101"/>
    <x v="101"/>
    <x v="17"/>
    <x v="7"/>
    <x v="36"/>
    <x v="3467"/>
    <n v="9146"/>
    <n v="12.29"/>
    <n v="1270.97"/>
    <n v="73284"/>
    <n v="0"/>
    <m/>
    <m/>
    <m/>
    <m/>
    <m/>
    <m/>
    <m/>
    <m/>
    <m/>
    <m/>
    <m/>
    <m/>
    <m/>
    <m/>
    <n v="13263"/>
    <n v="1654"/>
    <n v="2.2200000000000002"/>
    <n v="213.92"/>
  </r>
  <r>
    <x v="27"/>
    <x v="27"/>
    <x v="3"/>
    <x v="1"/>
    <x v="22"/>
    <x v="4"/>
    <m/>
    <m/>
    <m/>
    <m/>
    <n v="0"/>
    <m/>
    <m/>
    <m/>
    <m/>
    <m/>
    <m/>
    <m/>
    <m/>
    <m/>
    <m/>
    <m/>
    <m/>
    <m/>
    <m/>
    <n v="3.36"/>
    <n v="5813"/>
    <n v="19.38"/>
    <n v="0.13"/>
  </r>
  <r>
    <x v="158"/>
    <x v="158"/>
    <x v="2"/>
    <x v="1"/>
    <x v="12"/>
    <x v="3468"/>
    <n v="16981"/>
    <n v="101.08"/>
    <n v="8093.64"/>
    <n v="105379.23"/>
    <n v="8384"/>
    <n v="15558"/>
    <n v="92.61"/>
    <n v="598.86"/>
    <n v="101105.17"/>
    <m/>
    <m/>
    <m/>
    <m/>
    <m/>
    <m/>
    <m/>
    <m/>
    <m/>
    <m/>
    <n v="164514"/>
    <n v="15976"/>
    <n v="95.1"/>
    <n v="11751"/>
  </r>
  <r>
    <x v="3"/>
    <x v="3"/>
    <x v="10"/>
    <x v="14"/>
    <x v="123"/>
    <x v="3469"/>
    <n v="22436"/>
    <n v="45.6"/>
    <n v="4755.2700000000004"/>
    <n v="181318.38"/>
    <n v="2677.01"/>
    <n v="5728"/>
    <n v="11.64"/>
    <n v="65.290000000000006"/>
    <n v="32282.9"/>
    <m/>
    <m/>
    <m/>
    <m/>
    <m/>
    <m/>
    <m/>
    <m/>
    <m/>
    <m/>
    <n v="284000"/>
    <n v="10762"/>
    <n v="21.87"/>
    <n v="6926.83"/>
  </r>
  <r>
    <x v="132"/>
    <x v="132"/>
    <x v="11"/>
    <x v="1"/>
    <x v="28"/>
    <x v="3470"/>
    <n v="457"/>
    <n v="3.17"/>
    <n v="280.08"/>
    <n v="3125.73"/>
    <n v="0"/>
    <m/>
    <m/>
    <m/>
    <m/>
    <m/>
    <m/>
    <m/>
    <m/>
    <m/>
    <m/>
    <m/>
    <m/>
    <m/>
    <m/>
    <n v="85900"/>
    <n v="5563"/>
    <n v="38.630000000000003"/>
    <n v="7158.33"/>
  </r>
  <r>
    <x v="139"/>
    <x v="139"/>
    <x v="4"/>
    <x v="2"/>
    <x v="2"/>
    <x v="3471"/>
    <n v="19518"/>
    <n v="25.41"/>
    <n v="1419.81"/>
    <n v="84507.24"/>
    <n v="13541.22"/>
    <n v="21464"/>
    <n v="27.95"/>
    <n v="211.58"/>
    <n v="163297.66"/>
    <m/>
    <m/>
    <m/>
    <m/>
    <m/>
    <m/>
    <m/>
    <m/>
    <m/>
    <m/>
    <n v="1160"/>
    <n v="15144"/>
    <n v="19.72"/>
    <n v="18.13"/>
  </r>
  <r>
    <x v="53"/>
    <x v="53"/>
    <x v="13"/>
    <x v="7"/>
    <x v="94"/>
    <x v="3472"/>
    <n v="11009"/>
    <n v="48.29"/>
    <n v="78.42"/>
    <n v="1385.7"/>
    <n v="3348.21"/>
    <n v="4892"/>
    <n v="21.46"/>
    <n v="176.22"/>
    <n v="40377.019999999997"/>
    <m/>
    <m/>
    <m/>
    <m/>
    <m/>
    <m/>
    <m/>
    <m/>
    <m/>
    <m/>
    <n v="67"/>
    <n v="888"/>
    <n v="3.89"/>
    <n v="3.53"/>
  </r>
  <r>
    <x v="17"/>
    <x v="17"/>
    <x v="11"/>
    <x v="27"/>
    <x v="6"/>
    <x v="4"/>
    <m/>
    <m/>
    <m/>
    <m/>
    <n v="0"/>
    <m/>
    <m/>
    <m/>
    <m/>
    <m/>
    <m/>
    <m/>
    <m/>
    <m/>
    <m/>
    <m/>
    <m/>
    <m/>
    <m/>
    <n v="0"/>
    <m/>
    <m/>
    <n v="0"/>
  </r>
  <r>
    <x v="174"/>
    <x v="174"/>
    <x v="15"/>
    <x v="12"/>
    <x v="6"/>
    <x v="4"/>
    <n v="0"/>
    <n v="0"/>
    <m/>
    <m/>
    <n v="0"/>
    <n v="0"/>
    <n v="0"/>
    <m/>
    <m/>
    <m/>
    <m/>
    <m/>
    <m/>
    <m/>
    <m/>
    <m/>
    <m/>
    <m/>
    <m/>
    <n v="0"/>
    <n v="0"/>
    <n v="0"/>
    <n v="0"/>
  </r>
  <r>
    <x v="20"/>
    <x v="20"/>
    <x v="13"/>
    <x v="12"/>
    <x v="6"/>
    <x v="0"/>
    <n v="0"/>
    <n v="0"/>
    <n v="0"/>
    <n v="0"/>
    <n v="0"/>
    <n v="0"/>
    <n v="0"/>
    <n v="0"/>
    <n v="0"/>
    <m/>
    <m/>
    <m/>
    <m/>
    <m/>
    <m/>
    <m/>
    <m/>
    <m/>
    <m/>
    <n v="15100"/>
    <n v="1076"/>
    <n v="11.21"/>
    <n v="1887.5"/>
  </r>
  <r>
    <x v="127"/>
    <x v="127"/>
    <x v="10"/>
    <x v="2"/>
    <x v="30"/>
    <x v="3473"/>
    <n v="33994"/>
    <n v="59.02"/>
    <n v="8396.42"/>
    <n v="374816.04"/>
    <n v="0"/>
    <m/>
    <m/>
    <m/>
    <m/>
    <m/>
    <m/>
    <m/>
    <m/>
    <m/>
    <m/>
    <m/>
    <m/>
    <m/>
    <m/>
    <n v="157.08000000000001"/>
    <n v="3665"/>
    <n v="6.36"/>
    <n v="3.27"/>
  </r>
  <r>
    <x v="48"/>
    <x v="48"/>
    <x v="5"/>
    <x v="0"/>
    <x v="5"/>
    <x v="3474"/>
    <n v="53341"/>
    <n v="55.56"/>
    <n v="5250"/>
    <n v="390600"/>
    <n v="0"/>
    <m/>
    <m/>
    <m/>
    <m/>
    <m/>
    <m/>
    <m/>
    <m/>
    <m/>
    <m/>
    <m/>
    <m/>
    <m/>
    <m/>
    <n v="2237"/>
    <n v="32577"/>
    <n v="33.93"/>
    <n v="27.96"/>
  </r>
  <r>
    <x v="204"/>
    <x v="204"/>
    <x v="13"/>
    <x v="1"/>
    <x v="16"/>
    <x v="4"/>
    <m/>
    <m/>
    <m/>
    <m/>
    <n v="0"/>
    <m/>
    <m/>
    <m/>
    <m/>
    <m/>
    <m/>
    <m/>
    <m/>
    <m/>
    <m/>
    <m/>
    <m/>
    <m/>
    <m/>
    <n v="3165.36"/>
    <n v="3159"/>
    <n v="65.81"/>
    <n v="791.34"/>
  </r>
  <r>
    <x v="228"/>
    <x v="228"/>
    <x v="5"/>
    <x v="2"/>
    <x v="67"/>
    <x v="3475"/>
    <n v="92452"/>
    <n v="91.72"/>
    <n v="7852.71"/>
    <n v="613454.04"/>
    <n v="2479.15"/>
    <n v="3155"/>
    <n v="3.13"/>
    <m/>
    <m/>
    <m/>
    <m/>
    <m/>
    <m/>
    <m/>
    <m/>
    <m/>
    <m/>
    <m/>
    <m/>
    <n v="1080.1400000000001"/>
    <n v="4477"/>
    <n v="4.4400000000000004"/>
    <n v="12.86"/>
  </r>
  <r>
    <x v="119"/>
    <x v="119"/>
    <x v="14"/>
    <x v="0"/>
    <x v="10"/>
    <x v="3476"/>
    <n v="76455"/>
    <n v="86.1"/>
    <n v="5605.35"/>
    <n v="385760.28"/>
    <n v="29607.18"/>
    <n v="36659"/>
    <n v="41.28"/>
    <n v="400.1"/>
    <n v="357041.84"/>
    <m/>
    <m/>
    <m/>
    <m/>
    <m/>
    <m/>
    <m/>
    <m/>
    <m/>
    <m/>
    <n v="191465"/>
    <n v="120317"/>
    <n v="135.49"/>
    <n v="2587.36"/>
  </r>
  <r>
    <x v="129"/>
    <x v="129"/>
    <x v="2"/>
    <x v="7"/>
    <x v="17"/>
    <x v="3477"/>
    <n v="22474"/>
    <n v="37.46"/>
    <n v="3184.62"/>
    <n v="148084.82999999999"/>
    <n v="31137"/>
    <n v="62656"/>
    <n v="104.43"/>
    <n v="622.74"/>
    <n v="375490.42"/>
    <m/>
    <m/>
    <m/>
    <m/>
    <m/>
    <m/>
    <m/>
    <m/>
    <m/>
    <m/>
    <n v="499.95"/>
    <n v="15987"/>
    <n v="26.65"/>
    <n v="10"/>
  </r>
  <r>
    <x v="25"/>
    <x v="25"/>
    <x v="7"/>
    <x v="19"/>
    <x v="88"/>
    <x v="3478"/>
    <n v="35418"/>
    <n v="37.840000000000003"/>
    <n v="4524.2299999999996"/>
    <n v="328187.7"/>
    <n v="28763.34"/>
    <n v="35841"/>
    <n v="38.29"/>
    <m/>
    <m/>
    <m/>
    <m/>
    <m/>
    <m/>
    <m/>
    <m/>
    <m/>
    <m/>
    <m/>
    <m/>
    <n v="2404"/>
    <n v="13256"/>
    <n v="14.16"/>
    <n v="30.82"/>
  </r>
  <r>
    <x v="8"/>
    <x v="8"/>
    <x v="3"/>
    <x v="7"/>
    <x v="93"/>
    <x v="3479"/>
    <n v="11443"/>
    <n v="28.9"/>
    <n v="1964.61"/>
    <n v="60293.760000000002"/>
    <n v="3457.81"/>
    <n v="5210"/>
    <n v="13.16"/>
    <m/>
    <m/>
    <m/>
    <m/>
    <m/>
    <m/>
    <m/>
    <m/>
    <m/>
    <m/>
    <m/>
    <m/>
    <n v="507.99"/>
    <n v="1198"/>
    <n v="3.03"/>
    <n v="15.39"/>
  </r>
  <r>
    <x v="54"/>
    <x v="54"/>
    <x v="13"/>
    <x v="4"/>
    <x v="37"/>
    <x v="3480"/>
    <n v="7525"/>
    <n v="19.600000000000001"/>
    <n v="475.34"/>
    <n v="14146.23"/>
    <n v="5638.22"/>
    <n v="8416"/>
    <n v="21.92"/>
    <n v="176.19"/>
    <n v="67992.929999999993"/>
    <m/>
    <m/>
    <m/>
    <m/>
    <m/>
    <m/>
    <m/>
    <m/>
    <m/>
    <m/>
    <n v="415500"/>
    <n v="24105"/>
    <n v="62.77"/>
    <n v="12984.38"/>
  </r>
  <r>
    <x v="166"/>
    <x v="166"/>
    <x v="4"/>
    <x v="2"/>
    <x v="57"/>
    <x v="3481"/>
    <n v="21069"/>
    <n v="41.8"/>
    <n v="2615.2399999999998"/>
    <n v="102151.2"/>
    <n v="13567.41"/>
    <n v="13171"/>
    <n v="26.13"/>
    <n v="323.02999999999997"/>
    <n v="163613.47"/>
    <m/>
    <m/>
    <m/>
    <m/>
    <m/>
    <m/>
    <m/>
    <m/>
    <m/>
    <m/>
    <n v="1922"/>
    <n v="13858"/>
    <n v="27.5"/>
    <n v="45.76"/>
  </r>
  <r>
    <x v="121"/>
    <x v="121"/>
    <x v="0"/>
    <x v="4"/>
    <x v="42"/>
    <x v="4"/>
    <m/>
    <m/>
    <m/>
    <m/>
    <n v="0"/>
    <m/>
    <m/>
    <m/>
    <m/>
    <m/>
    <m/>
    <m/>
    <m/>
    <m/>
    <m/>
    <m/>
    <m/>
    <m/>
    <m/>
    <n v="214900"/>
    <n v="25538"/>
    <n v="70.94"/>
    <n v="7163.33"/>
  </r>
  <r>
    <x v="165"/>
    <x v="165"/>
    <x v="3"/>
    <x v="2"/>
    <x v="30"/>
    <x v="3482"/>
    <n v="68689"/>
    <n v="119.25"/>
    <n v="9191.67"/>
    <n v="410316"/>
    <n v="0"/>
    <m/>
    <m/>
    <m/>
    <m/>
    <m/>
    <m/>
    <m/>
    <m/>
    <m/>
    <m/>
    <m/>
    <m/>
    <m/>
    <m/>
    <n v="1057.42"/>
    <n v="3908"/>
    <n v="6.78"/>
    <n v="22.03"/>
  </r>
  <r>
    <x v="44"/>
    <x v="44"/>
    <x v="1"/>
    <x v="12"/>
    <x v="4"/>
    <x v="3483"/>
    <n v="1545"/>
    <n v="18.39"/>
    <n v="1697.43"/>
    <n v="11050.26"/>
    <n v="3648.88"/>
    <n v="3903"/>
    <n v="46.46"/>
    <n v="521.27"/>
    <n v="44002.99"/>
    <m/>
    <m/>
    <m/>
    <m/>
    <m/>
    <m/>
    <m/>
    <m/>
    <m/>
    <m/>
    <n v="524"/>
    <n v="3198"/>
    <n v="38.07"/>
    <n v="74.86"/>
  </r>
  <r>
    <x v="56"/>
    <x v="56"/>
    <x v="0"/>
    <x v="4"/>
    <x v="92"/>
    <x v="3484"/>
    <n v="29679"/>
    <n v="17.670000000000002"/>
    <n v="859.99"/>
    <n v="111970.14"/>
    <n v="201981.97"/>
    <n v="251511"/>
    <n v="149.71"/>
    <n v="1442.73"/>
    <n v="2435761.2200000002"/>
    <m/>
    <m/>
    <m/>
    <m/>
    <m/>
    <m/>
    <m/>
    <m/>
    <m/>
    <m/>
    <n v="1231994"/>
    <n v="207921"/>
    <n v="123.76"/>
    <n v="8799.9599999999991"/>
  </r>
  <r>
    <x v="30"/>
    <x v="30"/>
    <x v="11"/>
    <x v="7"/>
    <x v="33"/>
    <x v="3485"/>
    <n v="95959"/>
    <n v="79.97"/>
    <n v="5941.72"/>
    <n v="552579.96"/>
    <n v="11877.79"/>
    <n v="13317"/>
    <n v="11.1"/>
    <n v="118.78"/>
    <n v="143237.82"/>
    <m/>
    <m/>
    <m/>
    <m/>
    <m/>
    <m/>
    <m/>
    <m/>
    <m/>
    <m/>
    <n v="3063.47"/>
    <n v="45144"/>
    <n v="37.619999999999997"/>
    <n v="30.63"/>
  </r>
  <r>
    <x v="87"/>
    <x v="87"/>
    <x v="12"/>
    <x v="0"/>
    <x v="17"/>
    <x v="3486"/>
    <n v="5068"/>
    <n v="8.4499999999999993"/>
    <n v="550.64"/>
    <n v="25604.76"/>
    <n v="23666.49"/>
    <n v="29165"/>
    <n v="48.61"/>
    <n v="473.33"/>
    <n v="285401.28000000003"/>
    <m/>
    <m/>
    <m/>
    <m/>
    <m/>
    <m/>
    <m/>
    <m/>
    <m/>
    <m/>
    <n v="2026"/>
    <n v="14880"/>
    <n v="24.8"/>
    <n v="40.520000000000003"/>
  </r>
  <r>
    <x v="85"/>
    <x v="85"/>
    <x v="12"/>
    <x v="5"/>
    <x v="5"/>
    <x v="3487"/>
    <n v="137613"/>
    <n v="143.35"/>
    <n v="9457.11"/>
    <n v="703609.17"/>
    <n v="4926.29"/>
    <n v="7073"/>
    <n v="7.37"/>
    <n v="61.58"/>
    <n v="59407.55"/>
    <m/>
    <m/>
    <m/>
    <m/>
    <m/>
    <m/>
    <m/>
    <m/>
    <m/>
    <m/>
    <n v="1660"/>
    <n v="25113"/>
    <n v="26.16"/>
    <n v="20.75"/>
  </r>
  <r>
    <x v="116"/>
    <x v="116"/>
    <x v="14"/>
    <x v="12"/>
    <x v="28"/>
    <x v="3488"/>
    <n v="32589"/>
    <n v="226.31"/>
    <n v="19615"/>
    <n v="218903.4"/>
    <n v="0"/>
    <m/>
    <m/>
    <m/>
    <m/>
    <m/>
    <m/>
    <m/>
    <m/>
    <m/>
    <m/>
    <m/>
    <m/>
    <m/>
    <m/>
    <n v="64000"/>
    <n v="6025"/>
    <n v="41.84"/>
    <n v="5333.33"/>
  </r>
  <r>
    <x v="207"/>
    <x v="207"/>
    <x v="15"/>
    <x v="2"/>
    <x v="91"/>
    <x v="3489"/>
    <n v="74851"/>
    <n v="115.51"/>
    <n v="7373.91"/>
    <n v="370317.63"/>
    <n v="7001.94"/>
    <n v="6643"/>
    <n v="10.25"/>
    <m/>
    <m/>
    <m/>
    <m/>
    <m/>
    <m/>
    <m/>
    <m/>
    <m/>
    <m/>
    <m/>
    <m/>
    <n v="108443"/>
    <n v="8006"/>
    <n v="12.35"/>
    <n v="2008.2"/>
  </r>
  <r>
    <x v="3"/>
    <x v="3"/>
    <x v="3"/>
    <x v="6"/>
    <x v="1"/>
    <x v="4"/>
    <m/>
    <m/>
    <m/>
    <m/>
    <n v="0"/>
    <m/>
    <m/>
    <m/>
    <m/>
    <m/>
    <m/>
    <m/>
    <m/>
    <m/>
    <m/>
    <m/>
    <m/>
    <m/>
    <m/>
    <n v="52760"/>
    <n v="1972"/>
    <n v="27.39"/>
    <n v="8793.33"/>
  </r>
  <r>
    <x v="67"/>
    <x v="67"/>
    <x v="2"/>
    <x v="7"/>
    <x v="45"/>
    <x v="3490"/>
    <n v="258288"/>
    <n v="122.3"/>
    <n v="11240.91"/>
    <n v="1839912"/>
    <n v="0"/>
    <m/>
    <m/>
    <m/>
    <m/>
    <m/>
    <m/>
    <m/>
    <m/>
    <m/>
    <m/>
    <m/>
    <m/>
    <m/>
    <m/>
    <n v="547600"/>
    <n v="50868"/>
    <n v="24.09"/>
    <n v="3111.36"/>
  </r>
  <r>
    <x v="143"/>
    <x v="143"/>
    <x v="12"/>
    <x v="12"/>
    <x v="6"/>
    <x v="4"/>
    <m/>
    <m/>
    <m/>
    <m/>
    <n v="0"/>
    <m/>
    <m/>
    <m/>
    <m/>
    <m/>
    <m/>
    <m/>
    <m/>
    <m/>
    <m/>
    <m/>
    <m/>
    <m/>
    <m/>
    <n v="0.21"/>
    <n v="468"/>
    <n v="4.88"/>
    <n v="0.03"/>
  </r>
  <r>
    <x v="28"/>
    <x v="28"/>
    <x v="9"/>
    <x v="2"/>
    <x v="9"/>
    <x v="3491"/>
    <n v="17003"/>
    <n v="35.42"/>
    <n v="2689"/>
    <n v="100030.8"/>
    <n v="6781.77"/>
    <n v="34168"/>
    <n v="71.180000000000007"/>
    <n v="169.54"/>
    <n v="81783.34"/>
    <m/>
    <m/>
    <m/>
    <m/>
    <m/>
    <m/>
    <m/>
    <m/>
    <m/>
    <m/>
    <n v="160500"/>
    <n v="12492"/>
    <n v="26.03"/>
    <n v="4012.5"/>
  </r>
  <r>
    <x v="81"/>
    <x v="81"/>
    <x v="11"/>
    <x v="2"/>
    <x v="81"/>
    <x v="3492"/>
    <n v="16330"/>
    <n v="43.9"/>
    <n v="3110.97"/>
    <n v="89689.2"/>
    <n v="9395.42"/>
    <n v="14793"/>
    <n v="39.770000000000003"/>
    <n v="303.08"/>
    <n v="113302.21"/>
    <m/>
    <m/>
    <m/>
    <m/>
    <m/>
    <m/>
    <m/>
    <m/>
    <m/>
    <m/>
    <n v="88"/>
    <n v="6263"/>
    <n v="16.84"/>
    <n v="2.84"/>
  </r>
  <r>
    <x v="62"/>
    <x v="62"/>
    <x v="11"/>
    <x v="38"/>
    <x v="57"/>
    <x v="3493"/>
    <n v="21193"/>
    <n v="42.05"/>
    <n v="4410"/>
    <n v="172254.6"/>
    <n v="25652"/>
    <n v="28039"/>
    <n v="55.63"/>
    <n v="610.76"/>
    <n v="309345.15999999997"/>
    <m/>
    <m/>
    <m/>
    <m/>
    <m/>
    <m/>
    <m/>
    <m/>
    <m/>
    <m/>
    <n v="2499"/>
    <n v="13203"/>
    <n v="26.2"/>
    <n v="59.5"/>
  </r>
  <r>
    <x v="98"/>
    <x v="98"/>
    <x v="12"/>
    <x v="11"/>
    <x v="130"/>
    <x v="3494"/>
    <n v="87715"/>
    <n v="30.46"/>
    <n v="1814.9"/>
    <n v="405084.75"/>
    <n v="294219.2"/>
    <n v="276435"/>
    <n v="95.98"/>
    <n v="1225.9100000000001"/>
    <n v="3548077.65"/>
    <m/>
    <m/>
    <m/>
    <m/>
    <m/>
    <m/>
    <m/>
    <m/>
    <m/>
    <m/>
    <n v="0"/>
    <m/>
    <m/>
    <n v="0"/>
  </r>
  <r>
    <x v="212"/>
    <x v="212"/>
    <x v="12"/>
    <x v="2"/>
    <x v="20"/>
    <x v="3495"/>
    <n v="70442"/>
    <n v="97.84"/>
    <n v="7670.67"/>
    <n v="428023.2"/>
    <n v="0"/>
    <m/>
    <m/>
    <m/>
    <m/>
    <n v="24"/>
    <n v="301"/>
    <n v="0.42"/>
    <n v="0"/>
    <n v="304.06"/>
    <m/>
    <m/>
    <m/>
    <m/>
    <m/>
    <n v="1994.52"/>
    <n v="7391"/>
    <n v="10.27"/>
    <n v="33.24"/>
  </r>
  <r>
    <x v="213"/>
    <x v="213"/>
    <x v="12"/>
    <x v="2"/>
    <x v="2"/>
    <x v="3496"/>
    <n v="102856"/>
    <n v="133.93"/>
    <n v="1500.69"/>
    <n v="89320.92"/>
    <n v="0"/>
    <m/>
    <m/>
    <m/>
    <m/>
    <m/>
    <m/>
    <m/>
    <m/>
    <m/>
    <m/>
    <m/>
    <m/>
    <m/>
    <m/>
    <n v="0"/>
    <m/>
    <m/>
    <n v="0"/>
  </r>
  <r>
    <x v="19"/>
    <x v="19"/>
    <x v="7"/>
    <x v="19"/>
    <x v="94"/>
    <x v="3497"/>
    <n v="5492"/>
    <n v="24.09"/>
    <n v="3037.63"/>
    <n v="53674.95"/>
    <n v="3109.6"/>
    <n v="3425"/>
    <n v="15.02"/>
    <m/>
    <m/>
    <m/>
    <m/>
    <m/>
    <m/>
    <m/>
    <m/>
    <m/>
    <m/>
    <m/>
    <m/>
    <n v="528"/>
    <n v="3283"/>
    <n v="14.4"/>
    <n v="27.79"/>
  </r>
  <r>
    <x v="182"/>
    <x v="182"/>
    <x v="4"/>
    <x v="4"/>
    <x v="42"/>
    <x v="3498"/>
    <n v="155"/>
    <n v="0.43"/>
    <n v="11.23"/>
    <n v="313.41000000000003"/>
    <n v="0"/>
    <m/>
    <m/>
    <m/>
    <m/>
    <m/>
    <m/>
    <m/>
    <m/>
    <m/>
    <m/>
    <m/>
    <m/>
    <m/>
    <m/>
    <n v="1261.95"/>
    <n v="2308"/>
    <n v="6.41"/>
    <n v="42.06"/>
  </r>
  <r>
    <x v="175"/>
    <x v="175"/>
    <x v="4"/>
    <x v="2"/>
    <x v="9"/>
    <x v="3499"/>
    <n v="17683"/>
    <n v="36.840000000000003"/>
    <n v="2415.6"/>
    <n v="89860.32"/>
    <n v="7511.15"/>
    <n v="13502"/>
    <n v="28.13"/>
    <n v="187.78"/>
    <n v="90579.26"/>
    <m/>
    <m/>
    <m/>
    <m/>
    <m/>
    <m/>
    <m/>
    <m/>
    <m/>
    <m/>
    <n v="60.16"/>
    <n v="26997"/>
    <n v="56.24"/>
    <n v="1.5"/>
  </r>
  <r>
    <x v="48"/>
    <x v="48"/>
    <x v="9"/>
    <x v="4"/>
    <x v="64"/>
    <x v="3500"/>
    <n v="285"/>
    <n v="0.32"/>
    <n v="17.670000000000002"/>
    <n v="1232.25"/>
    <n v="0"/>
    <m/>
    <m/>
    <m/>
    <m/>
    <m/>
    <m/>
    <m/>
    <m/>
    <m/>
    <m/>
    <m/>
    <m/>
    <m/>
    <m/>
    <n v="6399"/>
    <n v="54833"/>
    <n v="60.93"/>
    <n v="85.32"/>
  </r>
  <r>
    <x v="14"/>
    <x v="14"/>
    <x v="14"/>
    <x v="4"/>
    <x v="26"/>
    <x v="3501"/>
    <n v="12804"/>
    <n v="15.69"/>
    <n v="997.4"/>
    <n v="63075.39"/>
    <n v="42474.3"/>
    <n v="54177"/>
    <n v="66.39"/>
    <n v="624.62"/>
    <n v="512210.29"/>
    <m/>
    <m/>
    <m/>
    <m/>
    <m/>
    <m/>
    <m/>
    <m/>
    <m/>
    <m/>
    <n v="0"/>
    <n v="36244"/>
    <n v="44.42"/>
    <n v="0"/>
  </r>
  <r>
    <x v="80"/>
    <x v="80"/>
    <x v="1"/>
    <x v="7"/>
    <x v="100"/>
    <x v="3502"/>
    <n v="13047"/>
    <n v="38.83"/>
    <n v="4340.75"/>
    <n v="113033.13"/>
    <n v="0"/>
    <m/>
    <m/>
    <m/>
    <m/>
    <m/>
    <m/>
    <m/>
    <m/>
    <m/>
    <m/>
    <m/>
    <m/>
    <m/>
    <m/>
    <n v="33700"/>
    <n v="2392"/>
    <n v="7.12"/>
    <n v="1203.57"/>
  </r>
  <r>
    <x v="140"/>
    <x v="140"/>
    <x v="5"/>
    <x v="0"/>
    <x v="9"/>
    <x v="3503"/>
    <n v="21093"/>
    <n v="43.94"/>
    <n v="2899"/>
    <n v="107842.8"/>
    <n v="11040.74"/>
    <n v="10244"/>
    <n v="21.34"/>
    <n v="276.02"/>
    <n v="133143.56"/>
    <m/>
    <m/>
    <m/>
    <m/>
    <m/>
    <m/>
    <m/>
    <m/>
    <m/>
    <m/>
    <n v="121490"/>
    <n v="8721"/>
    <n v="18.170000000000002"/>
    <n v="3037.25"/>
  </r>
  <r>
    <x v="130"/>
    <x v="130"/>
    <x v="4"/>
    <x v="5"/>
    <x v="90"/>
    <x v="3504"/>
    <n v="37235"/>
    <n v="91.26"/>
    <n v="5290.62"/>
    <n v="167289.32999999999"/>
    <n v="19303.689999999999"/>
    <n v="10538"/>
    <n v="25.83"/>
    <n v="567.76"/>
    <n v="232788.98"/>
    <m/>
    <m/>
    <m/>
    <m/>
    <m/>
    <m/>
    <m/>
    <m/>
    <m/>
    <m/>
    <n v="107000"/>
    <n v="3336"/>
    <n v="8.18"/>
    <n v="3147.06"/>
  </r>
  <r>
    <x v="125"/>
    <x v="125"/>
    <x v="13"/>
    <x v="0"/>
    <x v="68"/>
    <x v="3303"/>
    <n v="18055"/>
    <n v="94.04"/>
    <n v="6610"/>
    <n v="98356.800000000003"/>
    <n v="0"/>
    <m/>
    <m/>
    <m/>
    <m/>
    <m/>
    <m/>
    <m/>
    <m/>
    <m/>
    <m/>
    <m/>
    <m/>
    <m/>
    <m/>
    <n v="532"/>
    <n v="3112"/>
    <n v="16.21"/>
    <n v="33.25"/>
  </r>
  <r>
    <x v="57"/>
    <x v="57"/>
    <x v="12"/>
    <x v="12"/>
    <x v="6"/>
    <x v="0"/>
    <n v="0"/>
    <n v="0"/>
    <n v="0"/>
    <n v="0"/>
    <n v="0"/>
    <m/>
    <m/>
    <m/>
    <m/>
    <m/>
    <m/>
    <m/>
    <m/>
    <m/>
    <m/>
    <m/>
    <m/>
    <m/>
    <m/>
    <n v="0"/>
    <n v="0"/>
    <n v="0"/>
    <n v="0"/>
  </r>
  <r>
    <x v="91"/>
    <x v="91"/>
    <x v="7"/>
    <x v="0"/>
    <x v="64"/>
    <x v="3505"/>
    <n v="32451"/>
    <n v="36.06"/>
    <n v="4659.2"/>
    <n v="324979.20000000001"/>
    <n v="0"/>
    <m/>
    <m/>
    <m/>
    <m/>
    <m/>
    <m/>
    <m/>
    <m/>
    <m/>
    <m/>
    <m/>
    <m/>
    <m/>
    <m/>
    <n v="73300"/>
    <n v="1876"/>
    <n v="2.08"/>
    <n v="977.33"/>
  </r>
  <r>
    <x v="152"/>
    <x v="152"/>
    <x v="5"/>
    <x v="12"/>
    <x v="6"/>
    <x v="4"/>
    <m/>
    <m/>
    <m/>
    <m/>
    <n v="0"/>
    <m/>
    <m/>
    <m/>
    <m/>
    <m/>
    <m/>
    <m/>
    <m/>
    <m/>
    <m/>
    <m/>
    <m/>
    <m/>
    <m/>
    <n v="0"/>
    <m/>
    <m/>
    <n v="0"/>
  </r>
  <r>
    <x v="214"/>
    <x v="214"/>
    <x v="14"/>
    <x v="2"/>
    <x v="26"/>
    <x v="3506"/>
    <n v="40988"/>
    <n v="50.23"/>
    <n v="3171.97"/>
    <n v="200595.42"/>
    <n v="9105.7199999999993"/>
    <n v="35078"/>
    <n v="42.99"/>
    <n v="133.91"/>
    <n v="109808.64"/>
    <m/>
    <m/>
    <m/>
    <m/>
    <m/>
    <m/>
    <m/>
    <m/>
    <m/>
    <m/>
    <n v="1875.87"/>
    <n v="11493"/>
    <n v="14.08"/>
    <n v="27.59"/>
  </r>
  <r>
    <x v="35"/>
    <x v="35"/>
    <x v="1"/>
    <x v="5"/>
    <x v="25"/>
    <x v="3507"/>
    <n v="12866"/>
    <n v="16.239999999999998"/>
    <n v="1842.12"/>
    <n v="113069.4"/>
    <n v="5604.27"/>
    <n v="14951"/>
    <n v="18.88"/>
    <n v="84.91"/>
    <n v="67583.55"/>
    <m/>
    <m/>
    <m/>
    <m/>
    <m/>
    <m/>
    <m/>
    <m/>
    <m/>
    <m/>
    <n v="3181.96"/>
    <n v="25925"/>
    <n v="32.729999999999997"/>
    <n v="48.21"/>
  </r>
  <r>
    <x v="136"/>
    <x v="136"/>
    <x v="6"/>
    <x v="7"/>
    <x v="20"/>
    <x v="3508"/>
    <n v="31891"/>
    <n v="44.29"/>
    <n v="3270.9"/>
    <n v="182516.22"/>
    <n v="28173.62"/>
    <n v="34898"/>
    <n v="48.47"/>
    <m/>
    <m/>
    <m/>
    <m/>
    <m/>
    <m/>
    <m/>
    <m/>
    <m/>
    <m/>
    <m/>
    <m/>
    <n v="108000"/>
    <n v="9104"/>
    <n v="12.64"/>
    <n v="1800"/>
  </r>
  <r>
    <x v="76"/>
    <x v="76"/>
    <x v="0"/>
    <x v="0"/>
    <x v="9"/>
    <x v="3509"/>
    <n v="32555"/>
    <n v="67.819999999999993"/>
    <n v="3142.53"/>
    <n v="116901.93"/>
    <n v="11997.25"/>
    <n v="19326"/>
    <n v="40.26"/>
    <n v="299.93"/>
    <n v="144678.44"/>
    <m/>
    <m/>
    <m/>
    <m/>
    <m/>
    <m/>
    <m/>
    <m/>
    <m/>
    <m/>
    <n v="114318"/>
    <n v="8353"/>
    <n v="17.399999999999999"/>
    <n v="2857.95"/>
  </r>
  <r>
    <x v="119"/>
    <x v="119"/>
    <x v="12"/>
    <x v="14"/>
    <x v="108"/>
    <x v="3510"/>
    <n v="19488"/>
    <n v="70.61"/>
    <n v="3254.96"/>
    <n v="69623.520000000004"/>
    <n v="5131.91"/>
    <n v="6522"/>
    <n v="23.63"/>
    <n v="223.13"/>
    <n v="61887.25"/>
    <m/>
    <m/>
    <m/>
    <m/>
    <m/>
    <m/>
    <m/>
    <m/>
    <m/>
    <m/>
    <n v="111205"/>
    <n v="14365"/>
    <n v="52.05"/>
    <n v="4835"/>
  </r>
  <r>
    <x v="16"/>
    <x v="16"/>
    <x v="10"/>
    <x v="2"/>
    <x v="14"/>
    <x v="3511"/>
    <n v="13680"/>
    <n v="25.91"/>
    <n v="2252.73"/>
    <n v="92181.6"/>
    <n v="29469.45"/>
    <n v="36301"/>
    <n v="68.75"/>
    <n v="669.76"/>
    <n v="355380.9"/>
    <m/>
    <m/>
    <m/>
    <m/>
    <m/>
    <m/>
    <m/>
    <m/>
    <m/>
    <m/>
    <n v="22.2"/>
    <n v="7833"/>
    <n v="14.84"/>
    <n v="0.5"/>
  </r>
  <r>
    <x v="100"/>
    <x v="100"/>
    <x v="8"/>
    <x v="6"/>
    <x v="11"/>
    <x v="3512"/>
    <n v="844"/>
    <n v="7.03"/>
    <n v="347.5"/>
    <n v="3231.75"/>
    <n v="0"/>
    <m/>
    <m/>
    <m/>
    <m/>
    <m/>
    <m/>
    <m/>
    <m/>
    <m/>
    <m/>
    <m/>
    <m/>
    <m/>
    <m/>
    <n v="60032"/>
    <n v="7196"/>
    <n v="59.97"/>
    <n v="6003.2"/>
  </r>
  <r>
    <x v="215"/>
    <x v="215"/>
    <x v="6"/>
    <x v="1"/>
    <x v="1"/>
    <x v="3513"/>
    <n v="1020"/>
    <n v="14.17"/>
    <n v="477.5"/>
    <n v="2664.45"/>
    <n v="0"/>
    <m/>
    <m/>
    <m/>
    <m/>
    <n v="371"/>
    <n v="921"/>
    <n v="12.79"/>
    <n v="61"/>
    <n v="4700.2"/>
    <m/>
    <m/>
    <m/>
    <m/>
    <m/>
    <n v="67998.570000000007"/>
    <n v="2306"/>
    <n v="32.03"/>
    <n v="11333.09"/>
  </r>
  <r>
    <x v="23"/>
    <x v="23"/>
    <x v="7"/>
    <x v="1"/>
    <x v="34"/>
    <x v="3514"/>
    <n v="1747"/>
    <n v="4.16"/>
    <n v="328.8"/>
    <n v="10702.44"/>
    <n v="1699"/>
    <n v="1977"/>
    <n v="4.71"/>
    <n v="48.54"/>
    <n v="20488.75"/>
    <m/>
    <m/>
    <m/>
    <m/>
    <m/>
    <m/>
    <m/>
    <m/>
    <m/>
    <m/>
    <n v="2653"/>
    <n v="16412"/>
    <n v="39.08"/>
    <n v="75.8"/>
  </r>
  <r>
    <x v="177"/>
    <x v="177"/>
    <x v="6"/>
    <x v="2"/>
    <x v="30"/>
    <x v="3515"/>
    <n v="79436"/>
    <n v="137.91"/>
    <n v="10354.17"/>
    <n v="462210"/>
    <n v="0"/>
    <m/>
    <m/>
    <m/>
    <m/>
    <m/>
    <m/>
    <m/>
    <m/>
    <m/>
    <m/>
    <m/>
    <m/>
    <m/>
    <m/>
    <n v="1059729"/>
    <n v="88380"/>
    <n v="153.44"/>
    <n v="22077.69"/>
  </r>
  <r>
    <x v="52"/>
    <x v="52"/>
    <x v="5"/>
    <x v="5"/>
    <x v="77"/>
    <x v="3516"/>
    <n v="37746"/>
    <n v="28.08"/>
    <n v="1903.13"/>
    <n v="198229.5"/>
    <n v="63688.65"/>
    <n v="70647"/>
    <n v="52.56"/>
    <n v="568.65"/>
    <n v="768040.56"/>
    <m/>
    <m/>
    <m/>
    <m/>
    <m/>
    <m/>
    <m/>
    <m/>
    <m/>
    <m/>
    <n v="4756"/>
    <n v="30875"/>
    <n v="22.97"/>
    <n v="42.46"/>
  </r>
  <r>
    <x v="201"/>
    <x v="201"/>
    <x v="1"/>
    <x v="2"/>
    <x v="80"/>
    <x v="3517"/>
    <n v="35980"/>
    <n v="42.23"/>
    <n v="5131.2700000000004"/>
    <n v="338817.6"/>
    <n v="17472.36"/>
    <n v="33069"/>
    <n v="38.81"/>
    <m/>
    <m/>
    <m/>
    <m/>
    <m/>
    <m/>
    <m/>
    <m/>
    <m/>
    <m/>
    <m/>
    <m/>
    <n v="6.44"/>
    <n v="18335"/>
    <n v="21.52"/>
    <n v="0.09"/>
  </r>
  <r>
    <x v="10"/>
    <x v="10"/>
    <x v="1"/>
    <x v="7"/>
    <x v="9"/>
    <x v="3518"/>
    <n v="14246"/>
    <n v="29.68"/>
    <n v="3322.5"/>
    <n v="123597"/>
    <n v="26307.47"/>
    <n v="32882"/>
    <n v="68.5"/>
    <n v="657.69"/>
    <n v="317249.65000000002"/>
    <m/>
    <m/>
    <m/>
    <m/>
    <m/>
    <m/>
    <m/>
    <m/>
    <m/>
    <m/>
    <n v="750"/>
    <n v="6443"/>
    <n v="13.42"/>
    <n v="18.75"/>
  </r>
  <r>
    <x v="25"/>
    <x v="25"/>
    <x v="13"/>
    <x v="10"/>
    <x v="19"/>
    <x v="3519"/>
    <n v="109"/>
    <n v="0.61"/>
    <n v="41.07"/>
    <n v="572.88"/>
    <n v="152.28"/>
    <n v="235"/>
    <n v="1.31"/>
    <n v="10.15"/>
    <n v="1836.38"/>
    <m/>
    <m/>
    <m/>
    <m/>
    <m/>
    <m/>
    <m/>
    <m/>
    <m/>
    <m/>
    <n v="2337"/>
    <n v="14775"/>
    <n v="82.08"/>
    <n v="155.80000000000001"/>
  </r>
  <r>
    <x v="168"/>
    <x v="168"/>
    <x v="8"/>
    <x v="1"/>
    <x v="21"/>
    <x v="3520"/>
    <n v="1204"/>
    <n v="4.18"/>
    <n v="232.25"/>
    <n v="5183.82"/>
    <n v="0"/>
    <m/>
    <m/>
    <m/>
    <m/>
    <m/>
    <m/>
    <m/>
    <m/>
    <m/>
    <m/>
    <m/>
    <m/>
    <m/>
    <m/>
    <n v="1839.45"/>
    <n v="8579"/>
    <n v="29.79"/>
    <n v="76.64"/>
  </r>
  <r>
    <x v="229"/>
    <x v="229"/>
    <x v="13"/>
    <x v="1"/>
    <x v="16"/>
    <x v="4"/>
    <m/>
    <m/>
    <m/>
    <m/>
    <n v="0"/>
    <m/>
    <m/>
    <m/>
    <m/>
    <m/>
    <m/>
    <m/>
    <m/>
    <m/>
    <m/>
    <m/>
    <m/>
    <m/>
    <m/>
    <n v="0"/>
    <m/>
    <m/>
    <n v="0"/>
  </r>
  <r>
    <x v="18"/>
    <x v="18"/>
    <x v="14"/>
    <x v="5"/>
    <x v="9"/>
    <x v="3521"/>
    <n v="4423"/>
    <n v="9.2100000000000009"/>
    <n v="649.9"/>
    <n v="24176.28"/>
    <n v="23042.68"/>
    <n v="32038"/>
    <n v="66.75"/>
    <n v="576.07000000000005"/>
    <n v="277878.55"/>
    <m/>
    <m/>
    <m/>
    <m/>
    <m/>
    <m/>
    <m/>
    <m/>
    <m/>
    <m/>
    <n v="121000"/>
    <n v="17798"/>
    <n v="37.08"/>
    <n v="3025"/>
  </r>
  <r>
    <x v="109"/>
    <x v="109"/>
    <x v="13"/>
    <x v="18"/>
    <x v="98"/>
    <x v="4"/>
    <m/>
    <m/>
    <m/>
    <m/>
    <n v="0"/>
    <m/>
    <m/>
    <m/>
    <m/>
    <m/>
    <m/>
    <m/>
    <m/>
    <m/>
    <m/>
    <m/>
    <m/>
    <m/>
    <m/>
    <n v="0"/>
    <m/>
    <m/>
    <n v="0"/>
  </r>
  <r>
    <x v="155"/>
    <x v="155"/>
    <x v="7"/>
    <x v="1"/>
    <x v="1"/>
    <x v="3522"/>
    <n v="773"/>
    <n v="10.74"/>
    <n v="877.83"/>
    <n v="4898.3100000000004"/>
    <n v="0"/>
    <m/>
    <m/>
    <m/>
    <m/>
    <m/>
    <m/>
    <m/>
    <m/>
    <m/>
    <m/>
    <m/>
    <m/>
    <m/>
    <m/>
    <n v="160.41999999999999"/>
    <n v="1080"/>
    <n v="15"/>
    <n v="26.74"/>
  </r>
  <r>
    <x v="7"/>
    <x v="7"/>
    <x v="15"/>
    <x v="1"/>
    <x v="6"/>
    <x v="4"/>
    <m/>
    <m/>
    <m/>
    <m/>
    <n v="0"/>
    <m/>
    <m/>
    <m/>
    <m/>
    <m/>
    <m/>
    <m/>
    <m/>
    <m/>
    <m/>
    <m/>
    <m/>
    <m/>
    <m/>
    <n v="0"/>
    <m/>
    <m/>
    <n v="0"/>
  </r>
  <r>
    <x v="8"/>
    <x v="8"/>
    <x v="1"/>
    <x v="6"/>
    <x v="7"/>
    <x v="4"/>
    <m/>
    <m/>
    <m/>
    <m/>
    <n v="0"/>
    <m/>
    <m/>
    <m/>
    <m/>
    <m/>
    <m/>
    <m/>
    <m/>
    <m/>
    <m/>
    <m/>
    <m/>
    <m/>
    <m/>
    <n v="0"/>
    <m/>
    <m/>
    <n v="0"/>
  </r>
  <r>
    <x v="59"/>
    <x v="59"/>
    <x v="15"/>
    <x v="1"/>
    <x v="1"/>
    <x v="3523"/>
    <n v="1341"/>
    <n v="18.63"/>
    <n v="1334.33"/>
    <n v="7445.58"/>
    <n v="0"/>
    <m/>
    <m/>
    <m/>
    <m/>
    <m/>
    <m/>
    <m/>
    <m/>
    <m/>
    <m/>
    <m/>
    <m/>
    <m/>
    <m/>
    <n v="32755"/>
    <n v="2037"/>
    <n v="28.29"/>
    <n v="5459.17"/>
  </r>
  <r>
    <x v="47"/>
    <x v="47"/>
    <x v="6"/>
    <x v="14"/>
    <x v="76"/>
    <x v="3524"/>
    <n v="50300"/>
    <n v="93.15"/>
    <n v="5378.93"/>
    <n v="225108.36"/>
    <n v="10620"/>
    <n v="26653"/>
    <n v="49.36"/>
    <m/>
    <m/>
    <m/>
    <m/>
    <m/>
    <m/>
    <m/>
    <m/>
    <m/>
    <m/>
    <m/>
    <m/>
    <n v="0.56000000000000005"/>
    <n v="6976"/>
    <n v="12.92"/>
    <n v="0.01"/>
  </r>
  <r>
    <x v="147"/>
    <x v="147"/>
    <x v="13"/>
    <x v="14"/>
    <x v="129"/>
    <x v="3525"/>
    <n v="246519"/>
    <n v="164.35"/>
    <n v="8847.52"/>
    <n v="1028524.2"/>
    <n v="9092.14"/>
    <n v="165602"/>
    <n v="110.4"/>
    <n v="72.739999999999995"/>
    <n v="109644.89"/>
    <m/>
    <m/>
    <m/>
    <m/>
    <m/>
    <m/>
    <m/>
    <m/>
    <m/>
    <m/>
    <n v="3824"/>
    <n v="43366"/>
    <n v="28.91"/>
    <n v="30.59"/>
  </r>
  <r>
    <x v="21"/>
    <x v="21"/>
    <x v="12"/>
    <x v="2"/>
    <x v="17"/>
    <x v="3526"/>
    <n v="19471"/>
    <n v="32.450000000000003"/>
    <n v="2413.98"/>
    <n v="112250.07"/>
    <n v="0"/>
    <m/>
    <m/>
    <m/>
    <m/>
    <m/>
    <m/>
    <m/>
    <m/>
    <m/>
    <n v="20180"/>
    <n v="36300"/>
    <n v="60.5"/>
    <n v="403"/>
    <n v="451709.12"/>
    <n v="1763.48"/>
    <n v="17834"/>
    <n v="29.72"/>
    <n v="35.270000000000003"/>
  </r>
  <r>
    <x v="9"/>
    <x v="9"/>
    <x v="3"/>
    <x v="4"/>
    <x v="8"/>
    <x v="3527"/>
    <n v="14178"/>
    <n v="5.5"/>
    <n v="269.52"/>
    <n v="53889.78"/>
    <n v="679202"/>
    <n v="744944"/>
    <n v="288.74"/>
    <n v="3159.08"/>
    <n v="8190700.6799999997"/>
    <m/>
    <m/>
    <m/>
    <m/>
    <m/>
    <m/>
    <m/>
    <m/>
    <m/>
    <m/>
    <n v="15592.43"/>
    <n v="49759"/>
    <n v="19.29"/>
    <n v="72.52"/>
  </r>
  <r>
    <x v="150"/>
    <x v="150"/>
    <x v="2"/>
    <x v="7"/>
    <x v="17"/>
    <x v="3528"/>
    <n v="69066"/>
    <n v="115.11"/>
    <n v="6448.44"/>
    <n v="299852.46000000002"/>
    <n v="0"/>
    <m/>
    <m/>
    <m/>
    <m/>
    <m/>
    <m/>
    <m/>
    <m/>
    <m/>
    <m/>
    <m/>
    <m/>
    <m/>
    <m/>
    <n v="93700"/>
    <n v="5462"/>
    <n v="9.1"/>
    <n v="1874"/>
  </r>
  <r>
    <x v="41"/>
    <x v="41"/>
    <x v="9"/>
    <x v="0"/>
    <x v="42"/>
    <x v="3529"/>
    <n v="15008"/>
    <n v="41.69"/>
    <n v="2679"/>
    <n v="74744.100000000006"/>
    <n v="7898.16"/>
    <n v="11263"/>
    <n v="31.29"/>
    <n v="263.27"/>
    <n v="95246.25"/>
    <m/>
    <m/>
    <m/>
    <m/>
    <m/>
    <m/>
    <m/>
    <m/>
    <m/>
    <m/>
    <n v="1100"/>
    <n v="8984"/>
    <n v="24.96"/>
    <n v="36.67"/>
  </r>
  <r>
    <x v="136"/>
    <x v="136"/>
    <x v="12"/>
    <x v="5"/>
    <x v="97"/>
    <x v="3530"/>
    <n v="75523"/>
    <n v="77.7"/>
    <n v="5409.59"/>
    <n v="407504.61"/>
    <n v="27038.799999999999"/>
    <n v="44116"/>
    <n v="45.39"/>
    <m/>
    <m/>
    <m/>
    <m/>
    <m/>
    <m/>
    <m/>
    <m/>
    <m/>
    <m/>
    <m/>
    <m/>
    <n v="127899"/>
    <n v="32537"/>
    <n v="33.47"/>
    <n v="1579"/>
  </r>
  <r>
    <x v="119"/>
    <x v="119"/>
    <x v="9"/>
    <x v="1"/>
    <x v="98"/>
    <x v="3531"/>
    <n v="850"/>
    <n v="3.94"/>
    <n v="196.39"/>
    <n v="3287.55"/>
    <n v="1008.73"/>
    <n v="1657"/>
    <n v="7.67"/>
    <n v="56.04"/>
    <n v="12164.57"/>
    <m/>
    <m/>
    <m/>
    <m/>
    <m/>
    <m/>
    <m/>
    <m/>
    <m/>
    <m/>
    <n v="261126"/>
    <n v="19213"/>
    <n v="88.95"/>
    <n v="14507"/>
  </r>
  <r>
    <x v="104"/>
    <x v="104"/>
    <x v="1"/>
    <x v="1"/>
    <x v="71"/>
    <x v="3532"/>
    <n v="343"/>
    <n v="5.72"/>
    <n v="473"/>
    <n v="2199.4499999999998"/>
    <n v="0"/>
    <m/>
    <m/>
    <m/>
    <m/>
    <m/>
    <m/>
    <m/>
    <m/>
    <m/>
    <n v="1518"/>
    <n v="2250"/>
    <n v="37.5"/>
    <n v="303"/>
    <n v="33978.910000000003"/>
    <n v="0"/>
    <m/>
    <m/>
    <n v="0"/>
  </r>
  <r>
    <x v="133"/>
    <x v="133"/>
    <x v="2"/>
    <x v="5"/>
    <x v="22"/>
    <x v="3533"/>
    <n v="28508"/>
    <n v="95.03"/>
    <n v="6537.6"/>
    <n v="151999.20000000001"/>
    <n v="5780"/>
    <n v="30874"/>
    <n v="102.91"/>
    <m/>
    <m/>
    <m/>
    <m/>
    <m/>
    <m/>
    <m/>
    <m/>
    <m/>
    <m/>
    <m/>
    <m/>
    <n v="26.74"/>
    <n v="8758"/>
    <n v="29.19"/>
    <n v="1.07"/>
  </r>
  <r>
    <x v="87"/>
    <x v="87"/>
    <x v="7"/>
    <x v="1"/>
    <x v="19"/>
    <x v="3534"/>
    <n v="47"/>
    <n v="0.26"/>
    <n v="7.4"/>
    <n v="103.23"/>
    <n v="0"/>
    <m/>
    <m/>
    <m/>
    <m/>
    <m/>
    <m/>
    <m/>
    <m/>
    <m/>
    <m/>
    <m/>
    <m/>
    <m/>
    <m/>
    <n v="123"/>
    <n v="793"/>
    <n v="4.41"/>
    <n v="8.1999999999999993"/>
  </r>
  <r>
    <x v="22"/>
    <x v="22"/>
    <x v="11"/>
    <x v="5"/>
    <x v="2"/>
    <x v="3535"/>
    <n v="27349"/>
    <n v="35.61"/>
    <n v="3548.63"/>
    <n v="211214.16"/>
    <n v="30569.35"/>
    <n v="33384"/>
    <n v="43.47"/>
    <n v="477.65"/>
    <n v="368644.96"/>
    <m/>
    <m/>
    <m/>
    <m/>
    <m/>
    <m/>
    <m/>
    <m/>
    <m/>
    <m/>
    <n v="109.66"/>
    <n v="8772"/>
    <n v="11.42"/>
    <n v="1.71"/>
  </r>
  <r>
    <x v="81"/>
    <x v="81"/>
    <x v="1"/>
    <x v="12"/>
    <x v="7"/>
    <x v="3536"/>
    <n v="3046"/>
    <n v="126.92"/>
    <n v="10458.5"/>
    <n v="19452.810000000001"/>
    <n v="0"/>
    <m/>
    <m/>
    <m/>
    <m/>
    <m/>
    <m/>
    <m/>
    <m/>
    <m/>
    <n v="2553"/>
    <n v="3149"/>
    <n v="131.21"/>
    <n v="1276"/>
    <n v="57146.35"/>
    <n v="12"/>
    <n v="643"/>
    <n v="26.79"/>
    <n v="6"/>
  </r>
  <r>
    <x v="170"/>
    <x v="170"/>
    <x v="3"/>
    <x v="1"/>
    <x v="16"/>
    <x v="4"/>
    <n v="0"/>
    <n v="0"/>
    <m/>
    <m/>
    <n v="0"/>
    <m/>
    <m/>
    <m/>
    <m/>
    <m/>
    <m/>
    <m/>
    <m/>
    <m/>
    <m/>
    <m/>
    <m/>
    <m/>
    <m/>
    <n v="10600.88"/>
    <n v="837"/>
    <n v="17.440000000000001"/>
    <n v="2650.22"/>
  </r>
  <r>
    <x v="39"/>
    <x v="39"/>
    <x v="6"/>
    <x v="2"/>
    <x v="27"/>
    <x v="3537"/>
    <n v="43625"/>
    <n v="95.67"/>
    <n v="16409.47"/>
    <n v="579910.80000000005"/>
    <n v="0"/>
    <n v="53668"/>
    <n v="117.69"/>
    <m/>
    <m/>
    <m/>
    <m/>
    <m/>
    <m/>
    <m/>
    <m/>
    <m/>
    <m/>
    <m/>
    <m/>
    <n v="195074.86"/>
    <n v="34890"/>
    <n v="76.510000000000005"/>
    <n v="5133.55"/>
  </r>
  <r>
    <x v="22"/>
    <x v="22"/>
    <x v="4"/>
    <x v="11"/>
    <x v="91"/>
    <x v="4"/>
    <m/>
    <m/>
    <m/>
    <m/>
    <n v="0"/>
    <m/>
    <m/>
    <m/>
    <m/>
    <m/>
    <m/>
    <m/>
    <m/>
    <m/>
    <m/>
    <m/>
    <m/>
    <m/>
    <m/>
    <n v="204837.02"/>
    <n v="47901"/>
    <n v="73.92"/>
    <n v="3793.28"/>
  </r>
  <r>
    <x v="40"/>
    <x v="40"/>
    <x v="13"/>
    <x v="2"/>
    <x v="17"/>
    <x v="3538"/>
    <n v="26956"/>
    <n v="44.93"/>
    <n v="2738.02"/>
    <n v="127317.93"/>
    <n v="35484"/>
    <n v="23147"/>
    <n v="38.58"/>
    <n v="709.68"/>
    <n v="427912.15"/>
    <m/>
    <m/>
    <m/>
    <m/>
    <m/>
    <m/>
    <m/>
    <m/>
    <m/>
    <m/>
    <n v="196591"/>
    <n v="19047"/>
    <n v="31.75"/>
    <n v="3931.82"/>
  </r>
  <r>
    <x v="139"/>
    <x v="139"/>
    <x v="14"/>
    <x v="28"/>
    <x v="6"/>
    <x v="4"/>
    <m/>
    <m/>
    <m/>
    <m/>
    <n v="0"/>
    <m/>
    <m/>
    <m/>
    <m/>
    <m/>
    <m/>
    <m/>
    <m/>
    <m/>
    <m/>
    <m/>
    <m/>
    <m/>
    <m/>
    <n v="0"/>
    <m/>
    <m/>
    <n v="0"/>
  </r>
  <r>
    <x v="144"/>
    <x v="144"/>
    <x v="5"/>
    <x v="1"/>
    <x v="16"/>
    <x v="3539"/>
    <n v="154"/>
    <n v="3.21"/>
    <n v="152.25"/>
    <n v="566.37"/>
    <n v="0"/>
    <m/>
    <m/>
    <m/>
    <m/>
    <m/>
    <m/>
    <m/>
    <m/>
    <m/>
    <m/>
    <m/>
    <m/>
    <m/>
    <m/>
    <n v="27781"/>
    <n v="874"/>
    <n v="18.21"/>
    <n v="6945.25"/>
  </r>
  <r>
    <x v="194"/>
    <x v="194"/>
    <x v="14"/>
    <x v="7"/>
    <x v="40"/>
    <x v="3540"/>
    <n v="85308"/>
    <n v="101.56"/>
    <n v="10736"/>
    <n v="698913.6"/>
    <n v="0"/>
    <m/>
    <m/>
    <m/>
    <m/>
    <m/>
    <m/>
    <m/>
    <m/>
    <m/>
    <m/>
    <m/>
    <m/>
    <m/>
    <m/>
    <n v="153330"/>
    <n v="8884"/>
    <n v="10.58"/>
    <n v="2190.4299999999998"/>
  </r>
  <r>
    <x v="31"/>
    <x v="31"/>
    <x v="14"/>
    <x v="2"/>
    <x v="3"/>
    <x v="3541"/>
    <n v="86731"/>
    <n v="100.38"/>
    <n v="7426.76"/>
    <n v="497296.11"/>
    <n v="0"/>
    <n v="0"/>
    <n v="0"/>
    <n v="0"/>
    <n v="0"/>
    <m/>
    <m/>
    <m/>
    <m/>
    <m/>
    <m/>
    <m/>
    <m/>
    <m/>
    <m/>
    <n v="1178"/>
    <n v="23241"/>
    <n v="26.9"/>
    <n v="16.36"/>
  </r>
  <r>
    <x v="32"/>
    <x v="32"/>
    <x v="9"/>
    <x v="1"/>
    <x v="22"/>
    <x v="4"/>
    <n v="5454"/>
    <n v="18.18"/>
    <m/>
    <m/>
    <n v="0"/>
    <m/>
    <m/>
    <m/>
    <m/>
    <m/>
    <m/>
    <m/>
    <m/>
    <m/>
    <m/>
    <m/>
    <m/>
    <m/>
    <m/>
    <n v="0"/>
    <m/>
    <m/>
    <n v="0"/>
  </r>
  <r>
    <x v="29"/>
    <x v="29"/>
    <x v="7"/>
    <x v="6"/>
    <x v="19"/>
    <x v="3542"/>
    <n v="305"/>
    <n v="1.69"/>
    <n v="73.069999999999993"/>
    <n v="1019.28"/>
    <n v="0"/>
    <m/>
    <m/>
    <m/>
    <m/>
    <m/>
    <m/>
    <m/>
    <m/>
    <m/>
    <m/>
    <m/>
    <m/>
    <m/>
    <m/>
    <n v="1181"/>
    <n v="3790"/>
    <n v="21.06"/>
    <n v="78.73"/>
  </r>
  <r>
    <x v="176"/>
    <x v="176"/>
    <x v="3"/>
    <x v="5"/>
    <x v="1"/>
    <x v="4"/>
    <m/>
    <m/>
    <m/>
    <m/>
    <n v="0"/>
    <m/>
    <m/>
    <m/>
    <m/>
    <m/>
    <m/>
    <m/>
    <m/>
    <m/>
    <m/>
    <m/>
    <m/>
    <m/>
    <m/>
    <n v="0"/>
    <m/>
    <m/>
    <n v="0"/>
  </r>
  <r>
    <x v="78"/>
    <x v="78"/>
    <x v="9"/>
    <x v="5"/>
    <x v="79"/>
    <x v="3543"/>
    <n v="28951"/>
    <n v="34.96"/>
    <n v="2954.2"/>
    <n v="189571.20000000001"/>
    <n v="22232"/>
    <n v="36830"/>
    <n v="44.48"/>
    <m/>
    <m/>
    <m/>
    <m/>
    <m/>
    <m/>
    <m/>
    <m/>
    <m/>
    <m/>
    <m/>
    <m/>
    <n v="223100"/>
    <n v="18480"/>
    <n v="22.32"/>
    <n v="3233.33"/>
  </r>
  <r>
    <x v="172"/>
    <x v="172"/>
    <x v="15"/>
    <x v="2"/>
    <x v="9"/>
    <x v="3544"/>
    <n v="72089"/>
    <n v="150.19"/>
    <n v="10770"/>
    <n v="400644"/>
    <n v="0"/>
    <m/>
    <m/>
    <m/>
    <m/>
    <m/>
    <m/>
    <m/>
    <m/>
    <m/>
    <m/>
    <m/>
    <m/>
    <m/>
    <m/>
    <n v="1056.6099999999999"/>
    <n v="8954"/>
    <n v="18.649999999999999"/>
    <n v="26.42"/>
  </r>
  <r>
    <x v="140"/>
    <x v="140"/>
    <x v="2"/>
    <x v="2"/>
    <x v="57"/>
    <x v="3545"/>
    <n v="40819"/>
    <n v="80.989999999999995"/>
    <n v="6559.19"/>
    <n v="256201.98"/>
    <n v="334720.65999999997"/>
    <n v="40546"/>
    <n v="80.45"/>
    <n v="7969.54"/>
    <n v="4036496.85"/>
    <m/>
    <m/>
    <m/>
    <m/>
    <m/>
    <m/>
    <m/>
    <m/>
    <m/>
    <m/>
    <n v="162890"/>
    <n v="8944"/>
    <n v="17.75"/>
    <n v="3878.33"/>
  </r>
  <r>
    <x v="19"/>
    <x v="19"/>
    <x v="7"/>
    <x v="37"/>
    <x v="93"/>
    <x v="3546"/>
    <n v="11050"/>
    <n v="27.9"/>
    <n v="2869.18"/>
    <n v="88055.19"/>
    <n v="6546.07"/>
    <n v="6991"/>
    <n v="17.649999999999999"/>
    <m/>
    <m/>
    <m/>
    <m/>
    <m/>
    <m/>
    <m/>
    <m/>
    <m/>
    <m/>
    <m/>
    <m/>
    <n v="772"/>
    <n v="5628"/>
    <n v="14.21"/>
    <n v="23.39"/>
  </r>
  <r>
    <x v="40"/>
    <x v="40"/>
    <x v="5"/>
    <x v="3"/>
    <x v="28"/>
    <x v="3500"/>
    <n v="652"/>
    <n v="4.53"/>
    <n v="110.42"/>
    <n v="1232.25"/>
    <n v="0"/>
    <m/>
    <m/>
    <m/>
    <m/>
    <m/>
    <m/>
    <m/>
    <m/>
    <m/>
    <m/>
    <m/>
    <m/>
    <m/>
    <m/>
    <n v="106894"/>
    <n v="9169"/>
    <n v="63.67"/>
    <n v="8907.83"/>
  </r>
  <r>
    <x v="18"/>
    <x v="18"/>
    <x v="7"/>
    <x v="0"/>
    <x v="33"/>
    <x v="3547"/>
    <n v="117908"/>
    <n v="98.26"/>
    <n v="11224.8"/>
    <n v="1043906.4"/>
    <n v="0"/>
    <m/>
    <m/>
    <m/>
    <m/>
    <m/>
    <m/>
    <m/>
    <m/>
    <m/>
    <m/>
    <m/>
    <m/>
    <m/>
    <m/>
    <n v="115700"/>
    <n v="10413"/>
    <n v="8.68"/>
    <n v="1157"/>
  </r>
  <r>
    <x v="29"/>
    <x v="29"/>
    <x v="13"/>
    <x v="5"/>
    <x v="14"/>
    <x v="3548"/>
    <n v="25549"/>
    <n v="48.39"/>
    <n v="3665.45"/>
    <n v="149990.39999999999"/>
    <n v="16364.69"/>
    <n v="15596"/>
    <n v="29.54"/>
    <n v="371.92"/>
    <n v="197346.76"/>
    <m/>
    <m/>
    <m/>
    <m/>
    <m/>
    <m/>
    <m/>
    <m/>
    <m/>
    <m/>
    <n v="1894"/>
    <n v="28444"/>
    <n v="53.87"/>
    <n v="43.05"/>
  </r>
  <r>
    <x v="120"/>
    <x v="120"/>
    <x v="10"/>
    <x v="2"/>
    <x v="37"/>
    <x v="3549"/>
    <n v="39499"/>
    <n v="102.86"/>
    <n v="9519.06"/>
    <n v="283287.3"/>
    <n v="0"/>
    <m/>
    <m/>
    <m/>
    <m/>
    <m/>
    <m/>
    <m/>
    <m/>
    <m/>
    <m/>
    <m/>
    <m/>
    <m/>
    <m/>
    <n v="179.37"/>
    <n v="887"/>
    <n v="2.31"/>
    <n v="5.61"/>
  </r>
  <r>
    <x v="105"/>
    <x v="105"/>
    <x v="8"/>
    <x v="2"/>
    <x v="30"/>
    <x v="3550"/>
    <n v="60477"/>
    <n v="104.99"/>
    <n v="9072.5"/>
    <n v="404996.4"/>
    <n v="0"/>
    <m/>
    <m/>
    <m/>
    <m/>
    <m/>
    <m/>
    <m/>
    <m/>
    <m/>
    <m/>
    <m/>
    <m/>
    <m/>
    <m/>
    <n v="74033"/>
    <n v="3752"/>
    <n v="6.51"/>
    <n v="1542.35"/>
  </r>
  <r>
    <x v="103"/>
    <x v="103"/>
    <x v="13"/>
    <x v="1"/>
    <x v="53"/>
    <x v="3551"/>
    <n v="686"/>
    <n v="4.4000000000000004"/>
    <n v="194.77"/>
    <n v="2354.7600000000002"/>
    <n v="0"/>
    <m/>
    <m/>
    <m/>
    <m/>
    <m/>
    <m/>
    <m/>
    <m/>
    <m/>
    <m/>
    <m/>
    <m/>
    <m/>
    <m/>
    <n v="0.96"/>
    <n v="1153"/>
    <n v="7.39"/>
    <n v="7.0000000000000007E-2"/>
  </r>
  <r>
    <x v="165"/>
    <x v="165"/>
    <x v="14"/>
    <x v="2"/>
    <x v="30"/>
    <x v="3552"/>
    <n v="87812"/>
    <n v="152.44999999999999"/>
    <n v="24795.83"/>
    <n v="1106886"/>
    <n v="0"/>
    <m/>
    <m/>
    <m/>
    <m/>
    <m/>
    <m/>
    <m/>
    <m/>
    <m/>
    <m/>
    <m/>
    <m/>
    <m/>
    <m/>
    <n v="0"/>
    <n v="19320"/>
    <n v="33.54"/>
    <n v="0"/>
  </r>
  <r>
    <x v="48"/>
    <x v="48"/>
    <x v="12"/>
    <x v="0"/>
    <x v="5"/>
    <x v="222"/>
    <n v="50614"/>
    <n v="52.72"/>
    <n v="5484"/>
    <n v="408009.6"/>
    <n v="0"/>
    <m/>
    <m/>
    <m/>
    <m/>
    <m/>
    <m/>
    <m/>
    <m/>
    <m/>
    <m/>
    <m/>
    <m/>
    <m/>
    <m/>
    <n v="1972"/>
    <n v="21720"/>
    <n v="22.63"/>
    <n v="24.65"/>
  </r>
  <r>
    <x v="20"/>
    <x v="20"/>
    <x v="15"/>
    <x v="3"/>
    <x v="11"/>
    <x v="3553"/>
    <n v="378"/>
    <n v="3.15"/>
    <n v="72.2"/>
    <n v="671.46"/>
    <n v="0"/>
    <n v="0"/>
    <n v="0"/>
    <m/>
    <m/>
    <m/>
    <m/>
    <m/>
    <m/>
    <m/>
    <m/>
    <m/>
    <m/>
    <m/>
    <m/>
    <n v="89500"/>
    <n v="6166"/>
    <n v="51.38"/>
    <n v="8950"/>
  </r>
  <r>
    <x v="55"/>
    <x v="55"/>
    <x v="4"/>
    <x v="7"/>
    <x v="49"/>
    <x v="3554"/>
    <n v="71841"/>
    <n v="78.77"/>
    <n v="5673.68"/>
    <n v="401016"/>
    <n v="0"/>
    <m/>
    <m/>
    <m/>
    <m/>
    <m/>
    <m/>
    <m/>
    <m/>
    <m/>
    <m/>
    <m/>
    <m/>
    <m/>
    <m/>
    <n v="920"/>
    <n v="23660"/>
    <n v="25.94"/>
    <n v="12.11"/>
  </r>
  <r>
    <x v="176"/>
    <x v="176"/>
    <x v="8"/>
    <x v="7"/>
    <x v="15"/>
    <x v="3555"/>
    <n v="10783"/>
    <n v="24.96"/>
    <n v="1394.86"/>
    <n v="46699.95"/>
    <n v="9098.93"/>
    <n v="9117"/>
    <n v="21.1"/>
    <n v="252.75"/>
    <n v="109726.76"/>
    <m/>
    <m/>
    <m/>
    <m/>
    <m/>
    <m/>
    <m/>
    <m/>
    <m/>
    <m/>
    <n v="18.670000000000002"/>
    <n v="776"/>
    <n v="1.8"/>
    <n v="0.52"/>
  </r>
  <r>
    <x v="87"/>
    <x v="87"/>
    <x v="13"/>
    <x v="19"/>
    <x v="124"/>
    <x v="2099"/>
    <n v="74618"/>
    <n v="132.30000000000001"/>
    <n v="9714.89"/>
    <n v="424638"/>
    <n v="0"/>
    <m/>
    <m/>
    <m/>
    <m/>
    <m/>
    <m/>
    <m/>
    <m/>
    <m/>
    <m/>
    <m/>
    <m/>
    <m/>
    <m/>
    <n v="588"/>
    <n v="11205"/>
    <n v="19.87"/>
    <n v="12.51"/>
  </r>
  <r>
    <x v="3"/>
    <x v="3"/>
    <x v="14"/>
    <x v="6"/>
    <x v="1"/>
    <x v="4"/>
    <m/>
    <m/>
    <m/>
    <m/>
    <n v="0"/>
    <m/>
    <m/>
    <m/>
    <m/>
    <m/>
    <m/>
    <m/>
    <m/>
    <m/>
    <m/>
    <m/>
    <m/>
    <m/>
    <m/>
    <n v="55732"/>
    <n v="2828"/>
    <n v="39.28"/>
    <n v="9288.67"/>
  </r>
  <r>
    <x v="4"/>
    <x v="4"/>
    <x v="0"/>
    <x v="2"/>
    <x v="37"/>
    <x v="3556"/>
    <n v="42986"/>
    <n v="111.94"/>
    <n v="9180"/>
    <n v="273196.79999999999"/>
    <n v="0"/>
    <m/>
    <m/>
    <m/>
    <m/>
    <m/>
    <m/>
    <m/>
    <m/>
    <m/>
    <m/>
    <m/>
    <m/>
    <m/>
    <m/>
    <n v="370"/>
    <n v="3035"/>
    <n v="7.9"/>
    <n v="11.56"/>
  </r>
  <r>
    <x v="52"/>
    <x v="52"/>
    <x v="1"/>
    <x v="4"/>
    <x v="33"/>
    <x v="3557"/>
    <n v="49724"/>
    <n v="41.44"/>
    <n v="4371.08"/>
    <n v="406510.44"/>
    <n v="169143.55"/>
    <n v="109160"/>
    <n v="90.97"/>
    <m/>
    <m/>
    <m/>
    <m/>
    <m/>
    <m/>
    <m/>
    <m/>
    <m/>
    <m/>
    <m/>
    <m/>
    <n v="13388"/>
    <n v="53388"/>
    <n v="44.49"/>
    <n v="133.88"/>
  </r>
  <r>
    <x v="194"/>
    <x v="194"/>
    <x v="3"/>
    <x v="7"/>
    <x v="40"/>
    <x v="3558"/>
    <n v="90768"/>
    <n v="108.06"/>
    <n v="8247.43"/>
    <n v="536907.6"/>
    <n v="0"/>
    <m/>
    <m/>
    <m/>
    <m/>
    <m/>
    <m/>
    <m/>
    <m/>
    <m/>
    <m/>
    <m/>
    <m/>
    <m/>
    <m/>
    <n v="209460"/>
    <n v="6410"/>
    <n v="7.63"/>
    <n v="2992.29"/>
  </r>
  <r>
    <x v="81"/>
    <x v="81"/>
    <x v="10"/>
    <x v="2"/>
    <x v="81"/>
    <x v="3559"/>
    <n v="9988"/>
    <n v="26.85"/>
    <n v="5069.03"/>
    <n v="146140.20000000001"/>
    <n v="33109.599999999999"/>
    <n v="20927"/>
    <n v="56.26"/>
    <n v="1068.05"/>
    <n v="399278.63"/>
    <m/>
    <m/>
    <m/>
    <m/>
    <m/>
    <m/>
    <m/>
    <m/>
    <m/>
    <m/>
    <n v="96"/>
    <n v="4317"/>
    <n v="11.6"/>
    <n v="3.1"/>
  </r>
  <r>
    <x v="21"/>
    <x v="21"/>
    <x v="1"/>
    <x v="4"/>
    <x v="36"/>
    <x v="3560"/>
    <n v="2623"/>
    <n v="3.53"/>
    <n v="252.37"/>
    <n v="14551.71"/>
    <n v="1964"/>
    <n v="2456"/>
    <n v="3.3"/>
    <n v="31.68"/>
    <n v="23684.47"/>
    <m/>
    <m/>
    <m/>
    <m/>
    <m/>
    <m/>
    <m/>
    <m/>
    <m/>
    <m/>
    <n v="8429.09"/>
    <n v="40633"/>
    <n v="54.61"/>
    <n v="135.94999999999999"/>
  </r>
  <r>
    <x v="120"/>
    <x v="120"/>
    <x v="11"/>
    <x v="2"/>
    <x v="37"/>
    <x v="3561"/>
    <n v="35735"/>
    <n v="93.06"/>
    <n v="7137.34"/>
    <n v="212407.35"/>
    <n v="0"/>
    <m/>
    <m/>
    <m/>
    <m/>
    <m/>
    <m/>
    <m/>
    <m/>
    <m/>
    <m/>
    <m/>
    <m/>
    <m/>
    <m/>
    <n v="43.18"/>
    <n v="614"/>
    <n v="1.6"/>
    <n v="1.35"/>
  </r>
  <r>
    <x v="46"/>
    <x v="46"/>
    <x v="1"/>
    <x v="14"/>
    <x v="9"/>
    <x v="1291"/>
    <n v="14734"/>
    <n v="30.7"/>
    <n v="3386"/>
    <n v="125959.2"/>
    <n v="0"/>
    <m/>
    <m/>
    <m/>
    <m/>
    <m/>
    <m/>
    <m/>
    <m/>
    <m/>
    <m/>
    <m/>
    <m/>
    <m/>
    <m/>
    <n v="0.44"/>
    <n v="1016"/>
    <n v="2.12"/>
    <n v="0.01"/>
  </r>
  <r>
    <x v="139"/>
    <x v="139"/>
    <x v="3"/>
    <x v="28"/>
    <x v="6"/>
    <x v="4"/>
    <m/>
    <m/>
    <m/>
    <m/>
    <n v="0"/>
    <m/>
    <m/>
    <m/>
    <m/>
    <m/>
    <m/>
    <m/>
    <m/>
    <m/>
    <m/>
    <m/>
    <m/>
    <m/>
    <m/>
    <n v="0"/>
    <m/>
    <m/>
    <n v="0"/>
  </r>
  <r>
    <x v="8"/>
    <x v="8"/>
    <x v="4"/>
    <x v="2"/>
    <x v="2"/>
    <x v="3562"/>
    <n v="33031"/>
    <n v="43.01"/>
    <n v="2687.5"/>
    <n v="159960"/>
    <n v="24022.95"/>
    <n v="32385"/>
    <n v="42.17"/>
    <n v="375.36"/>
    <n v="289700.01"/>
    <m/>
    <m/>
    <m/>
    <m/>
    <m/>
    <m/>
    <m/>
    <m/>
    <m/>
    <m/>
    <n v="2.2000000000000002"/>
    <n v="8810"/>
    <n v="11.47"/>
    <n v="0.03"/>
  </r>
  <r>
    <x v="161"/>
    <x v="161"/>
    <x v="11"/>
    <x v="11"/>
    <x v="20"/>
    <x v="3563"/>
    <n v="540"/>
    <n v="0.75"/>
    <n v="31.12"/>
    <n v="1736.31"/>
    <n v="248.3"/>
    <n v="442"/>
    <n v="0.61"/>
    <n v="4.1399999999999997"/>
    <n v="2994.36"/>
    <m/>
    <m/>
    <m/>
    <m/>
    <m/>
    <m/>
    <m/>
    <m/>
    <m/>
    <m/>
    <n v="3548"/>
    <n v="31772"/>
    <n v="44.13"/>
    <n v="59.13"/>
  </r>
  <r>
    <x v="75"/>
    <x v="75"/>
    <x v="11"/>
    <x v="1"/>
    <x v="28"/>
    <x v="3564"/>
    <n v="658"/>
    <n v="4.57"/>
    <n v="344.75"/>
    <n v="3847.41"/>
    <n v="3196.9"/>
    <n v="3601"/>
    <n v="25.01"/>
    <n v="266.41000000000003"/>
    <n v="38552.33"/>
    <m/>
    <m/>
    <m/>
    <m/>
    <m/>
    <m/>
    <m/>
    <m/>
    <m/>
    <m/>
    <n v="77100"/>
    <n v="2291"/>
    <n v="15.91"/>
    <n v="6425"/>
  </r>
  <r>
    <x v="217"/>
    <x v="217"/>
    <x v="1"/>
    <x v="2"/>
    <x v="14"/>
    <x v="3565"/>
    <n v="14630"/>
    <n v="27.71"/>
    <n v="3595.91"/>
    <n v="147144.6"/>
    <n v="0"/>
    <m/>
    <m/>
    <m/>
    <m/>
    <m/>
    <m/>
    <m/>
    <m/>
    <m/>
    <m/>
    <m/>
    <m/>
    <m/>
    <m/>
    <n v="121900"/>
    <n v="5257"/>
    <n v="9.9600000000000009"/>
    <n v="2770.45"/>
  </r>
  <r>
    <x v="158"/>
    <x v="158"/>
    <x v="3"/>
    <x v="7"/>
    <x v="30"/>
    <x v="3566"/>
    <n v="25309"/>
    <n v="43.94"/>
    <n v="3611.29"/>
    <n v="161208.06"/>
    <n v="14877"/>
    <n v="24100"/>
    <n v="41.84"/>
    <n v="309.94"/>
    <n v="179406.21"/>
    <m/>
    <m/>
    <m/>
    <m/>
    <m/>
    <m/>
    <m/>
    <m/>
    <m/>
    <m/>
    <n v="207970"/>
    <n v="19112"/>
    <n v="33.18"/>
    <n v="4332.71"/>
  </r>
  <r>
    <x v="68"/>
    <x v="68"/>
    <x v="4"/>
    <x v="2"/>
    <x v="29"/>
    <x v="1402"/>
    <n v="27473"/>
    <n v="44.03"/>
    <n v="2616.92"/>
    <n v="126554.4"/>
    <n v="13981.57"/>
    <n v="20998"/>
    <n v="33.65"/>
    <n v="268.88"/>
    <n v="168607.96"/>
    <m/>
    <m/>
    <m/>
    <m/>
    <m/>
    <m/>
    <m/>
    <m/>
    <m/>
    <m/>
    <n v="0.64"/>
    <n v="2979"/>
    <n v="4.7699999999999996"/>
    <n v="0.01"/>
  </r>
  <r>
    <x v="66"/>
    <x v="66"/>
    <x v="5"/>
    <x v="4"/>
    <x v="133"/>
    <x v="3567"/>
    <n v="218046"/>
    <n v="102.66"/>
    <n v="6588.89"/>
    <n v="1084597.6200000001"/>
    <n v="121795.34"/>
    <n v="134804"/>
    <n v="63.47"/>
    <n v="688.11"/>
    <n v="1468766.6"/>
    <m/>
    <m/>
    <m/>
    <m/>
    <m/>
    <m/>
    <m/>
    <m/>
    <m/>
    <m/>
    <n v="14548"/>
    <n v="202919"/>
    <n v="95.54"/>
    <n v="82.19"/>
  </r>
  <r>
    <x v="1"/>
    <x v="1"/>
    <x v="11"/>
    <x v="1"/>
    <x v="1"/>
    <x v="0"/>
    <n v="0"/>
    <n v="0"/>
    <n v="0"/>
    <n v="0"/>
    <n v="0"/>
    <n v="0"/>
    <n v="0"/>
    <m/>
    <m/>
    <m/>
    <m/>
    <m/>
    <m/>
    <m/>
    <m/>
    <m/>
    <m/>
    <m/>
    <m/>
    <n v="7400"/>
    <n v="2092"/>
    <n v="29.06"/>
    <n v="1233.33"/>
  </r>
  <r>
    <x v="27"/>
    <x v="27"/>
    <x v="9"/>
    <x v="7"/>
    <x v="42"/>
    <x v="3568"/>
    <n v="14855"/>
    <n v="41.26"/>
    <n v="2541.1"/>
    <n v="70896.69"/>
    <n v="12794"/>
    <n v="20201"/>
    <n v="56.11"/>
    <m/>
    <m/>
    <m/>
    <m/>
    <m/>
    <m/>
    <m/>
    <m/>
    <m/>
    <m/>
    <m/>
    <m/>
    <n v="1.49"/>
    <n v="2780"/>
    <n v="7.72"/>
    <n v="0.05"/>
  </r>
  <r>
    <x v="28"/>
    <x v="28"/>
    <x v="1"/>
    <x v="0"/>
    <x v="23"/>
    <x v="3569"/>
    <n v="23693"/>
    <n v="35.9"/>
    <n v="3617.65"/>
    <n v="185043.03"/>
    <n v="0"/>
    <m/>
    <m/>
    <m/>
    <m/>
    <m/>
    <m/>
    <m/>
    <m/>
    <m/>
    <m/>
    <m/>
    <m/>
    <m/>
    <m/>
    <n v="100380"/>
    <n v="6254"/>
    <n v="9.48"/>
    <n v="1825.09"/>
  </r>
  <r>
    <x v="19"/>
    <x v="19"/>
    <x v="7"/>
    <x v="33"/>
    <x v="110"/>
    <x v="3570"/>
    <n v="3078"/>
    <n v="5.58"/>
    <n v="579.04"/>
    <n v="24771.48"/>
    <n v="18668.28"/>
    <n v="16213"/>
    <n v="29.37"/>
    <m/>
    <m/>
    <m/>
    <m/>
    <m/>
    <m/>
    <m/>
    <m/>
    <m/>
    <m/>
    <m/>
    <m/>
    <n v="3659"/>
    <n v="29362"/>
    <n v="53.19"/>
    <n v="79.540000000000006"/>
  </r>
  <r>
    <x v="9"/>
    <x v="9"/>
    <x v="10"/>
    <x v="12"/>
    <x v="6"/>
    <x v="4"/>
    <n v="0"/>
    <n v="0"/>
    <m/>
    <m/>
    <n v="0"/>
    <n v="0"/>
    <n v="0"/>
    <m/>
    <m/>
    <m/>
    <m/>
    <m/>
    <m/>
    <m/>
    <m/>
    <m/>
    <m/>
    <m/>
    <m/>
    <n v="2999.92"/>
    <n v="856"/>
    <n v="8.92"/>
    <n v="374.99"/>
  </r>
  <r>
    <x v="40"/>
    <x v="40"/>
    <x v="12"/>
    <x v="3"/>
    <x v="28"/>
    <x v="3571"/>
    <n v="760"/>
    <n v="5.28"/>
    <n v="212.42"/>
    <n v="2370.5700000000002"/>
    <n v="0"/>
    <m/>
    <m/>
    <m/>
    <m/>
    <m/>
    <m/>
    <m/>
    <m/>
    <m/>
    <m/>
    <m/>
    <m/>
    <m/>
    <m/>
    <n v="123400"/>
    <n v="8334"/>
    <n v="57.88"/>
    <n v="10283.33"/>
  </r>
  <r>
    <x v="67"/>
    <x v="67"/>
    <x v="13"/>
    <x v="2"/>
    <x v="42"/>
    <x v="3572"/>
    <n v="16483"/>
    <n v="45.79"/>
    <n v="2573.33"/>
    <n v="71796"/>
    <n v="15279.34"/>
    <n v="15814"/>
    <n v="43.93"/>
    <n v="509.31"/>
    <n v="184258.15"/>
    <m/>
    <m/>
    <m/>
    <m/>
    <m/>
    <m/>
    <m/>
    <m/>
    <m/>
    <m/>
    <n v="736"/>
    <n v="12447"/>
    <n v="34.58"/>
    <n v="24.53"/>
  </r>
  <r>
    <x v="78"/>
    <x v="78"/>
    <x v="1"/>
    <x v="0"/>
    <x v="28"/>
    <x v="4"/>
    <m/>
    <m/>
    <m/>
    <m/>
    <n v="0"/>
    <m/>
    <m/>
    <m/>
    <m/>
    <m/>
    <m/>
    <m/>
    <m/>
    <m/>
    <m/>
    <m/>
    <m/>
    <m/>
    <m/>
    <n v="0"/>
    <m/>
    <m/>
    <n v="0"/>
  </r>
  <r>
    <x v="10"/>
    <x v="10"/>
    <x v="8"/>
    <x v="2"/>
    <x v="14"/>
    <x v="3573"/>
    <n v="66198"/>
    <n v="125.38"/>
    <n v="10753.64"/>
    <n v="440038.8"/>
    <n v="0"/>
    <m/>
    <m/>
    <m/>
    <m/>
    <m/>
    <m/>
    <m/>
    <m/>
    <m/>
    <m/>
    <m/>
    <m/>
    <m/>
    <m/>
    <n v="102871"/>
    <n v="12340"/>
    <n v="23.37"/>
    <n v="2337.98"/>
  </r>
  <r>
    <x v="8"/>
    <x v="8"/>
    <x v="0"/>
    <x v="6"/>
    <x v="7"/>
    <x v="4"/>
    <m/>
    <m/>
    <m/>
    <m/>
    <n v="0"/>
    <m/>
    <m/>
    <m/>
    <m/>
    <m/>
    <m/>
    <m/>
    <m/>
    <m/>
    <m/>
    <m/>
    <m/>
    <m/>
    <m/>
    <n v="0"/>
    <m/>
    <m/>
    <n v="0"/>
  </r>
  <r>
    <x v="55"/>
    <x v="55"/>
    <x v="0"/>
    <x v="7"/>
    <x v="49"/>
    <x v="3574"/>
    <n v="95897"/>
    <n v="105.15"/>
    <n v="8574.4699999999993"/>
    <n v="606043.80000000005"/>
    <n v="0"/>
    <m/>
    <m/>
    <m/>
    <m/>
    <m/>
    <m/>
    <m/>
    <m/>
    <m/>
    <m/>
    <m/>
    <m/>
    <m/>
    <m/>
    <n v="13283"/>
    <n v="212385"/>
    <n v="232.88"/>
    <n v="174.78"/>
  </r>
  <r>
    <x v="10"/>
    <x v="10"/>
    <x v="0"/>
    <x v="7"/>
    <x v="9"/>
    <x v="3575"/>
    <n v="22442"/>
    <n v="46.75"/>
    <n v="3297.5"/>
    <n v="122667"/>
    <n v="24192.240000000002"/>
    <n v="47848"/>
    <n v="99.68"/>
    <n v="604.80999999999995"/>
    <n v="291741.43"/>
    <m/>
    <m/>
    <m/>
    <m/>
    <m/>
    <m/>
    <m/>
    <m/>
    <m/>
    <m/>
    <n v="176872"/>
    <n v="15223"/>
    <n v="31.71"/>
    <n v="4421.8"/>
  </r>
  <r>
    <x v="109"/>
    <x v="109"/>
    <x v="5"/>
    <x v="5"/>
    <x v="98"/>
    <x v="3576"/>
    <n v="11701"/>
    <n v="54.17"/>
    <n v="3491.11"/>
    <n v="58441.2"/>
    <n v="4229"/>
    <n v="6625"/>
    <n v="30.67"/>
    <m/>
    <m/>
    <m/>
    <m/>
    <m/>
    <m/>
    <m/>
    <m/>
    <m/>
    <m/>
    <m/>
    <m/>
    <n v="49"/>
    <n v="1074"/>
    <n v="4.97"/>
    <n v="2.72"/>
  </r>
  <r>
    <x v="76"/>
    <x v="76"/>
    <x v="1"/>
    <x v="0"/>
    <x v="9"/>
    <x v="3577"/>
    <n v="17908"/>
    <n v="37.31"/>
    <n v="3857.55"/>
    <n v="143500.85999999999"/>
    <n v="19363.72"/>
    <n v="25676"/>
    <n v="53.49"/>
    <n v="484.09"/>
    <n v="233512.95999999999"/>
    <m/>
    <m/>
    <m/>
    <m/>
    <m/>
    <m/>
    <m/>
    <m/>
    <m/>
    <m/>
    <n v="1507"/>
    <n v="4838"/>
    <n v="10.08"/>
    <n v="37.68"/>
  </r>
  <r>
    <x v="9"/>
    <x v="9"/>
    <x v="14"/>
    <x v="4"/>
    <x v="8"/>
    <x v="4"/>
    <n v="0"/>
    <n v="0"/>
    <m/>
    <m/>
    <n v="0"/>
    <n v="0"/>
    <n v="0"/>
    <m/>
    <m/>
    <m/>
    <n v="0"/>
    <n v="0"/>
    <m/>
    <m/>
    <m/>
    <n v="0"/>
    <n v="0"/>
    <m/>
    <m/>
    <n v="0"/>
    <n v="0"/>
    <n v="0"/>
    <n v="0"/>
  </r>
  <r>
    <x v="72"/>
    <x v="72"/>
    <x v="11"/>
    <x v="12"/>
    <x v="1"/>
    <x v="4"/>
    <m/>
    <m/>
    <m/>
    <m/>
    <n v="0"/>
    <m/>
    <m/>
    <m/>
    <m/>
    <m/>
    <m/>
    <m/>
    <m/>
    <m/>
    <m/>
    <m/>
    <m/>
    <m/>
    <m/>
    <n v="0"/>
    <n v="3568"/>
    <n v="49.56"/>
    <n v="0"/>
  </r>
  <r>
    <x v="38"/>
    <x v="38"/>
    <x v="8"/>
    <x v="7"/>
    <x v="5"/>
    <x v="3578"/>
    <n v="45064"/>
    <n v="46.94"/>
    <n v="3952"/>
    <n v="294028.79999999999"/>
    <n v="21296.76"/>
    <n v="26807"/>
    <n v="27.92"/>
    <n v="266.20999999999998"/>
    <n v="256823.98"/>
    <m/>
    <m/>
    <m/>
    <m/>
    <m/>
    <m/>
    <m/>
    <m/>
    <m/>
    <m/>
    <n v="3197"/>
    <n v="11154"/>
    <n v="11.62"/>
    <n v="39.96"/>
  </r>
  <r>
    <x v="79"/>
    <x v="79"/>
    <x v="15"/>
    <x v="1"/>
    <x v="6"/>
    <x v="4"/>
    <m/>
    <m/>
    <m/>
    <m/>
    <n v="0"/>
    <m/>
    <m/>
    <m/>
    <m/>
    <m/>
    <m/>
    <m/>
    <m/>
    <m/>
    <m/>
    <m/>
    <m/>
    <m/>
    <m/>
    <n v="0"/>
    <m/>
    <m/>
    <n v="0"/>
  </r>
  <r>
    <x v="33"/>
    <x v="33"/>
    <x v="5"/>
    <x v="12"/>
    <x v="6"/>
    <x v="4"/>
    <n v="0"/>
    <n v="0"/>
    <m/>
    <m/>
    <n v="0"/>
    <m/>
    <m/>
    <m/>
    <m/>
    <m/>
    <m/>
    <m/>
    <m/>
    <m/>
    <m/>
    <m/>
    <m/>
    <m/>
    <m/>
    <n v="0"/>
    <m/>
    <m/>
    <n v="0"/>
  </r>
  <r>
    <x v="196"/>
    <x v="196"/>
    <x v="3"/>
    <x v="2"/>
    <x v="9"/>
    <x v="3579"/>
    <n v="23254"/>
    <n v="48.45"/>
    <n v="3545.78"/>
    <n v="131902.82999999999"/>
    <n v="0"/>
    <m/>
    <m/>
    <m/>
    <m/>
    <m/>
    <m/>
    <m/>
    <m/>
    <m/>
    <n v="10285"/>
    <n v="24231"/>
    <n v="50.48"/>
    <n v="257"/>
    <n v="230219.44"/>
    <n v="157.86000000000001"/>
    <n v="5293"/>
    <n v="11.03"/>
    <n v="3.95"/>
  </r>
  <r>
    <x v="47"/>
    <x v="47"/>
    <x v="13"/>
    <x v="14"/>
    <x v="76"/>
    <x v="3580"/>
    <n v="41257"/>
    <n v="76.400000000000006"/>
    <n v="4920.78"/>
    <n v="205934.55"/>
    <n v="9461.69"/>
    <n v="11166"/>
    <n v="20.68"/>
    <n v="210.26"/>
    <n v="114101.33"/>
    <m/>
    <m/>
    <m/>
    <m/>
    <m/>
    <m/>
    <m/>
    <m/>
    <m/>
    <m/>
    <n v="447.75"/>
    <n v="13402"/>
    <n v="24.82"/>
    <n v="9.9499999999999993"/>
  </r>
  <r>
    <x v="164"/>
    <x v="164"/>
    <x v="9"/>
    <x v="12"/>
    <x v="6"/>
    <x v="4"/>
    <m/>
    <m/>
    <m/>
    <m/>
    <n v="0"/>
    <m/>
    <m/>
    <m/>
    <m/>
    <m/>
    <m/>
    <m/>
    <m/>
    <m/>
    <m/>
    <m/>
    <m/>
    <m/>
    <m/>
    <n v="0"/>
    <m/>
    <m/>
    <n v="0"/>
  </r>
  <r>
    <x v="209"/>
    <x v="209"/>
    <x v="13"/>
    <x v="2"/>
    <x v="90"/>
    <x v="3581"/>
    <n v="53969"/>
    <n v="132.28"/>
    <n v="9628.24"/>
    <n v="304444.79999999999"/>
    <n v="0"/>
    <m/>
    <m/>
    <m/>
    <m/>
    <m/>
    <m/>
    <m/>
    <m/>
    <m/>
    <m/>
    <m/>
    <m/>
    <m/>
    <m/>
    <n v="98712"/>
    <n v="14065"/>
    <n v="34.47"/>
    <n v="2903.29"/>
  </r>
  <r>
    <x v="110"/>
    <x v="110"/>
    <x v="9"/>
    <x v="2"/>
    <x v="30"/>
    <x v="3582"/>
    <n v="28962"/>
    <n v="50.28"/>
    <n v="3649.42"/>
    <n v="162909.96"/>
    <n v="29283.22"/>
    <n v="49338"/>
    <n v="85.66"/>
    <n v="610.07000000000005"/>
    <n v="353135.14"/>
    <m/>
    <m/>
    <m/>
    <m/>
    <m/>
    <m/>
    <m/>
    <m/>
    <m/>
    <m/>
    <n v="149.91999999999999"/>
    <n v="7756"/>
    <n v="13.47"/>
    <n v="3.12"/>
  </r>
  <r>
    <x v="186"/>
    <x v="186"/>
    <x v="9"/>
    <x v="2"/>
    <x v="31"/>
    <x v="3583"/>
    <n v="3607"/>
    <n v="15.03"/>
    <n v="1444.2"/>
    <n v="26862.12"/>
    <n v="2014.71"/>
    <n v="5269"/>
    <n v="21.95"/>
    <n v="100.74"/>
    <n v="24296.04"/>
    <m/>
    <m/>
    <m/>
    <m/>
    <m/>
    <m/>
    <m/>
    <m/>
    <m/>
    <m/>
    <n v="0"/>
    <m/>
    <m/>
    <n v="0"/>
  </r>
  <r>
    <x v="145"/>
    <x v="145"/>
    <x v="8"/>
    <x v="2"/>
    <x v="30"/>
    <x v="3584"/>
    <n v="59507"/>
    <n v="103.31"/>
    <n v="7840"/>
    <n v="349977.59999999998"/>
    <n v="0"/>
    <m/>
    <m/>
    <m/>
    <m/>
    <m/>
    <m/>
    <m/>
    <m/>
    <m/>
    <m/>
    <m/>
    <m/>
    <m/>
    <m/>
    <n v="133.55000000000001"/>
    <n v="6803"/>
    <n v="11.81"/>
    <n v="2.78"/>
  </r>
  <r>
    <x v="80"/>
    <x v="80"/>
    <x v="4"/>
    <x v="0"/>
    <x v="13"/>
    <x v="3585"/>
    <n v="14383"/>
    <n v="70.5"/>
    <n v="5992"/>
    <n v="94733.52"/>
    <n v="0"/>
    <m/>
    <m/>
    <m/>
    <m/>
    <m/>
    <m/>
    <m/>
    <m/>
    <m/>
    <n v="1647"/>
    <n v="3821"/>
    <n v="18.73"/>
    <n v="96"/>
    <n v="36866.449999999997"/>
    <n v="38000"/>
    <n v="7200"/>
    <n v="35.29"/>
    <n v="2235.29"/>
  </r>
  <r>
    <x v="66"/>
    <x v="66"/>
    <x v="7"/>
    <x v="28"/>
    <x v="6"/>
    <x v="0"/>
    <n v="0"/>
    <n v="0"/>
    <n v="0"/>
    <n v="0"/>
    <n v="0"/>
    <n v="0"/>
    <n v="0"/>
    <m/>
    <m/>
    <m/>
    <m/>
    <m/>
    <m/>
    <m/>
    <m/>
    <m/>
    <m/>
    <m/>
    <m/>
    <n v="0"/>
    <n v="0"/>
    <n v="0"/>
    <n v="0"/>
  </r>
  <r>
    <x v="82"/>
    <x v="82"/>
    <x v="10"/>
    <x v="2"/>
    <x v="9"/>
    <x v="3586"/>
    <n v="15135"/>
    <n v="31.53"/>
    <n v="3390"/>
    <n v="126108"/>
    <n v="27800"/>
    <n v="36498"/>
    <n v="76.040000000000006"/>
    <n v="695"/>
    <n v="335248.53999999998"/>
    <m/>
    <m/>
    <m/>
    <m/>
    <m/>
    <m/>
    <m/>
    <m/>
    <m/>
    <m/>
    <n v="1783.3"/>
    <n v="9781"/>
    <n v="20.38"/>
    <n v="44.58"/>
  </r>
  <r>
    <x v="184"/>
    <x v="184"/>
    <x v="15"/>
    <x v="1"/>
    <x v="6"/>
    <x v="3587"/>
    <n v="1188"/>
    <n v="12.38"/>
    <n v="799.38"/>
    <n v="5947.35"/>
    <n v="556.74"/>
    <n v="717"/>
    <n v="7.47"/>
    <n v="69.59"/>
    <n v="6713.91"/>
    <m/>
    <m/>
    <m/>
    <m/>
    <m/>
    <m/>
    <m/>
    <m/>
    <m/>
    <m/>
    <n v="214.06"/>
    <n v="2420"/>
    <n v="25.21"/>
    <n v="26.76"/>
  </r>
  <r>
    <x v="64"/>
    <x v="64"/>
    <x v="15"/>
    <x v="1"/>
    <x v="11"/>
    <x v="3588"/>
    <n v="478"/>
    <n v="3.98"/>
    <n v="211.4"/>
    <n v="1966.02"/>
    <n v="755.58"/>
    <n v="95"/>
    <n v="0.79"/>
    <n v="75.56"/>
    <n v="9111.73"/>
    <m/>
    <m/>
    <m/>
    <m/>
    <m/>
    <m/>
    <m/>
    <m/>
    <m/>
    <m/>
    <n v="74700"/>
    <n v="6636"/>
    <n v="55.3"/>
    <n v="7470"/>
  </r>
  <r>
    <x v="201"/>
    <x v="201"/>
    <x v="13"/>
    <x v="4"/>
    <x v="135"/>
    <x v="3589"/>
    <n v="270456"/>
    <n v="88.04"/>
    <n v="7010.23"/>
    <n v="1668996.6"/>
    <n v="193823.47"/>
    <n v="262831"/>
    <n v="85.56"/>
    <n v="757.12"/>
    <n v="2337375.4"/>
    <m/>
    <m/>
    <m/>
    <m/>
    <m/>
    <m/>
    <m/>
    <m/>
    <m/>
    <m/>
    <n v="37.270000000000003"/>
    <n v="179846"/>
    <n v="58.54"/>
    <n v="0.15"/>
  </r>
  <r>
    <x v="74"/>
    <x v="74"/>
    <x v="2"/>
    <x v="0"/>
    <x v="115"/>
    <x v="3590"/>
    <n v="176381"/>
    <n v="151.53"/>
    <n v="10767.14"/>
    <n v="971304.09"/>
    <n v="10740.06"/>
    <n v="16029"/>
    <n v="13.77"/>
    <m/>
    <m/>
    <m/>
    <m/>
    <m/>
    <m/>
    <m/>
    <m/>
    <m/>
    <m/>
    <m/>
    <m/>
    <n v="3132.14"/>
    <n v="30508"/>
    <n v="26.21"/>
    <n v="32.29"/>
  </r>
  <r>
    <x v="9"/>
    <x v="9"/>
    <x v="8"/>
    <x v="7"/>
    <x v="9"/>
    <x v="3591"/>
    <n v="20249"/>
    <n v="42.19"/>
    <n v="3706"/>
    <n v="137863.20000000001"/>
    <n v="20246.97"/>
    <n v="22553"/>
    <n v="46.99"/>
    <n v="506.17"/>
    <n v="244164.23"/>
    <m/>
    <m/>
    <m/>
    <m/>
    <m/>
    <m/>
    <m/>
    <m/>
    <m/>
    <m/>
    <n v="2078.1999999999998"/>
    <n v="6780"/>
    <n v="14.13"/>
    <n v="51.96"/>
  </r>
  <r>
    <x v="73"/>
    <x v="73"/>
    <x v="6"/>
    <x v="0"/>
    <x v="61"/>
    <x v="3592"/>
    <n v="91851"/>
    <n v="83.2"/>
    <n v="8064.35"/>
    <n v="689985.6"/>
    <n v="0"/>
    <m/>
    <m/>
    <m/>
    <m/>
    <m/>
    <m/>
    <m/>
    <m/>
    <m/>
    <m/>
    <m/>
    <m/>
    <m/>
    <m/>
    <n v="327950"/>
    <n v="22310"/>
    <n v="20.21"/>
    <n v="3564.67"/>
  </r>
  <r>
    <x v="91"/>
    <x v="91"/>
    <x v="5"/>
    <x v="4"/>
    <x v="62"/>
    <x v="3593"/>
    <n v="36709"/>
    <n v="33.619999999999997"/>
    <n v="2038.15"/>
    <n v="172488.95999999999"/>
    <n v="55294.86"/>
    <n v="50499"/>
    <n v="46.24"/>
    <n v="607.64"/>
    <n v="666817.30000000005"/>
    <m/>
    <m/>
    <m/>
    <m/>
    <m/>
    <m/>
    <m/>
    <m/>
    <m/>
    <m/>
    <n v="863000"/>
    <n v="39417"/>
    <n v="36.1"/>
    <n v="9483.52"/>
  </r>
  <r>
    <x v="23"/>
    <x v="23"/>
    <x v="1"/>
    <x v="7"/>
    <x v="124"/>
    <x v="3594"/>
    <n v="20705"/>
    <n v="36.71"/>
    <n v="3547.6"/>
    <n v="155065.41"/>
    <n v="21388"/>
    <n v="32499"/>
    <n v="57.62"/>
    <n v="455.06"/>
    <n v="257924.31"/>
    <m/>
    <m/>
    <m/>
    <m/>
    <m/>
    <m/>
    <m/>
    <m/>
    <m/>
    <m/>
    <n v="2817"/>
    <n v="17587"/>
    <n v="31.18"/>
    <n v="59.94"/>
  </r>
  <r>
    <x v="22"/>
    <x v="22"/>
    <x v="0"/>
    <x v="11"/>
    <x v="91"/>
    <x v="4"/>
    <m/>
    <m/>
    <m/>
    <m/>
    <n v="0"/>
    <m/>
    <m/>
    <m/>
    <m/>
    <m/>
    <m/>
    <m/>
    <m/>
    <m/>
    <m/>
    <m/>
    <m/>
    <m/>
    <m/>
    <n v="560.94000000000005"/>
    <n v="46423"/>
    <n v="71.64"/>
    <n v="10.39"/>
  </r>
  <r>
    <x v="91"/>
    <x v="91"/>
    <x v="3"/>
    <x v="2"/>
    <x v="106"/>
    <x v="3595"/>
    <n v="110577"/>
    <n v="81.55"/>
    <n v="10283.89"/>
    <n v="1080734.3999999999"/>
    <n v="0"/>
    <m/>
    <m/>
    <m/>
    <m/>
    <m/>
    <m/>
    <m/>
    <m/>
    <m/>
    <m/>
    <m/>
    <m/>
    <m/>
    <m/>
    <n v="299500"/>
    <n v="9982"/>
    <n v="7.36"/>
    <n v="2650.44"/>
  </r>
  <r>
    <x v="103"/>
    <x v="103"/>
    <x v="6"/>
    <x v="1"/>
    <x v="53"/>
    <x v="579"/>
    <n v="418"/>
    <n v="2.68"/>
    <n v="119.85"/>
    <n v="1448.94"/>
    <n v="0"/>
    <n v="0"/>
    <n v="0"/>
    <m/>
    <m/>
    <n v="0"/>
    <n v="0"/>
    <n v="0"/>
    <n v="0"/>
    <n v="0"/>
    <n v="0"/>
    <n v="0"/>
    <n v="0"/>
    <n v="0"/>
    <n v="0"/>
    <n v="1.01"/>
    <n v="1040"/>
    <n v="6.67"/>
    <n v="0.08"/>
  </r>
  <r>
    <x v="140"/>
    <x v="140"/>
    <x v="15"/>
    <x v="2"/>
    <x v="57"/>
    <x v="3596"/>
    <n v="39216"/>
    <n v="77.81"/>
    <n v="6336.71"/>
    <n v="247512.06"/>
    <n v="23583.9"/>
    <n v="22594"/>
    <n v="44.83"/>
    <n v="561.52"/>
    <n v="284405.31"/>
    <m/>
    <m/>
    <m/>
    <m/>
    <m/>
    <m/>
    <m/>
    <m/>
    <m/>
    <m/>
    <n v="115000"/>
    <n v="7221"/>
    <n v="14.33"/>
    <n v="2738.1"/>
  </r>
  <r>
    <x v="7"/>
    <x v="7"/>
    <x v="14"/>
    <x v="7"/>
    <x v="46"/>
    <x v="4"/>
    <m/>
    <m/>
    <m/>
    <m/>
    <n v="0"/>
    <m/>
    <m/>
    <m/>
    <m/>
    <m/>
    <m/>
    <m/>
    <m/>
    <m/>
    <m/>
    <m/>
    <m/>
    <m/>
    <m/>
    <n v="0"/>
    <m/>
    <m/>
    <n v="0"/>
  </r>
  <r>
    <x v="18"/>
    <x v="18"/>
    <x v="6"/>
    <x v="0"/>
    <x v="33"/>
    <x v="3597"/>
    <n v="127301"/>
    <n v="106.08"/>
    <n v="8361.2000000000007"/>
    <n v="777591.6"/>
    <n v="0"/>
    <m/>
    <m/>
    <m/>
    <m/>
    <m/>
    <m/>
    <m/>
    <m/>
    <m/>
    <m/>
    <m/>
    <m/>
    <m/>
    <m/>
    <n v="279200"/>
    <n v="35621"/>
    <n v="29.68"/>
    <n v="2792"/>
  </r>
  <r>
    <x v="81"/>
    <x v="81"/>
    <x v="3"/>
    <x v="4"/>
    <x v="81"/>
    <x v="4"/>
    <m/>
    <m/>
    <m/>
    <m/>
    <n v="0"/>
    <m/>
    <m/>
    <m/>
    <m/>
    <m/>
    <m/>
    <m/>
    <m/>
    <m/>
    <m/>
    <m/>
    <m/>
    <m/>
    <m/>
    <n v="264"/>
    <n v="13378"/>
    <n v="35.96"/>
    <n v="8.52"/>
  </r>
  <r>
    <x v="35"/>
    <x v="35"/>
    <x v="3"/>
    <x v="0"/>
    <x v="17"/>
    <x v="3598"/>
    <n v="23569"/>
    <n v="39.28"/>
    <n v="2886.88"/>
    <n v="134239.92000000001"/>
    <n v="18634.34"/>
    <n v="26850"/>
    <n v="44.75"/>
    <m/>
    <m/>
    <m/>
    <m/>
    <m/>
    <m/>
    <m/>
    <m/>
    <m/>
    <m/>
    <m/>
    <m/>
    <n v="1604"/>
    <n v="10103"/>
    <n v="16.84"/>
    <n v="32.08"/>
  </r>
  <r>
    <x v="89"/>
    <x v="89"/>
    <x v="14"/>
    <x v="2"/>
    <x v="24"/>
    <x v="3599"/>
    <n v="76362"/>
    <n v="44.19"/>
    <n v="3592.72"/>
    <n v="481136.43"/>
    <n v="30196.78"/>
    <n v="75159"/>
    <n v="43.49"/>
    <n v="209.7"/>
    <n v="364151.99"/>
    <m/>
    <m/>
    <m/>
    <m/>
    <m/>
    <m/>
    <m/>
    <m/>
    <m/>
    <m/>
    <n v="2759"/>
    <n v="36153"/>
    <n v="20.92"/>
    <n v="19.16"/>
  </r>
  <r>
    <x v="145"/>
    <x v="145"/>
    <x v="1"/>
    <x v="7"/>
    <x v="22"/>
    <x v="3600"/>
    <n v="12278"/>
    <n v="40.93"/>
    <n v="3651.84"/>
    <n v="84905.279999999999"/>
    <n v="11217"/>
    <n v="13070"/>
    <n v="43.57"/>
    <m/>
    <m/>
    <m/>
    <m/>
    <m/>
    <m/>
    <m/>
    <m/>
    <m/>
    <m/>
    <m/>
    <m/>
    <n v="99.19"/>
    <n v="2581"/>
    <n v="8.6"/>
    <n v="3.97"/>
  </r>
  <r>
    <x v="223"/>
    <x v="223"/>
    <x v="8"/>
    <x v="2"/>
    <x v="31"/>
    <x v="3601"/>
    <n v="3103"/>
    <n v="12.93"/>
    <n v="1182.5"/>
    <n v="21994.5"/>
    <n v="1568"/>
    <n v="3158"/>
    <n v="13.16"/>
    <m/>
    <m/>
    <m/>
    <m/>
    <m/>
    <m/>
    <m/>
    <m/>
    <m/>
    <m/>
    <m/>
    <m/>
    <n v="187"/>
    <n v="4129"/>
    <n v="17.2"/>
    <n v="9.35"/>
  </r>
  <r>
    <x v="46"/>
    <x v="46"/>
    <x v="4"/>
    <x v="2"/>
    <x v="81"/>
    <x v="3602"/>
    <n v="7438"/>
    <n v="19.989999999999998"/>
    <n v="1330.55"/>
    <n v="38359.71"/>
    <n v="15824.44"/>
    <n v="16330"/>
    <n v="43.9"/>
    <n v="510.47"/>
    <n v="190831.7"/>
    <m/>
    <m/>
    <m/>
    <m/>
    <m/>
    <m/>
    <m/>
    <m/>
    <m/>
    <m/>
    <n v="740"/>
    <n v="5956"/>
    <n v="16.010000000000002"/>
    <n v="23.87"/>
  </r>
  <r>
    <x v="190"/>
    <x v="190"/>
    <x v="5"/>
    <x v="1"/>
    <x v="28"/>
    <x v="0"/>
    <n v="0"/>
    <n v="0"/>
    <n v="0"/>
    <n v="0"/>
    <n v="0"/>
    <m/>
    <m/>
    <m/>
    <m/>
    <m/>
    <m/>
    <m/>
    <m/>
    <m/>
    <m/>
    <m/>
    <m/>
    <m/>
    <m/>
    <n v="828"/>
    <n v="16904"/>
    <n v="117.39"/>
    <n v="69"/>
  </r>
  <r>
    <x v="161"/>
    <x v="161"/>
    <x v="11"/>
    <x v="2"/>
    <x v="52"/>
    <x v="3603"/>
    <n v="15992"/>
    <n v="34.17"/>
    <n v="2672.49"/>
    <n v="96931.11"/>
    <n v="29960.23"/>
    <n v="35358"/>
    <n v="75.55"/>
    <n v="768.21"/>
    <n v="361299.44"/>
    <m/>
    <m/>
    <m/>
    <m/>
    <m/>
    <m/>
    <m/>
    <m/>
    <m/>
    <m/>
    <n v="1211"/>
    <n v="15855"/>
    <n v="33.880000000000003"/>
    <n v="31.05"/>
  </r>
  <r>
    <x v="40"/>
    <x v="40"/>
    <x v="11"/>
    <x v="4"/>
    <x v="37"/>
    <x v="3604"/>
    <n v="2340"/>
    <n v="6.09"/>
    <n v="481.28"/>
    <n v="14322.93"/>
    <n v="17751.7"/>
    <n v="12178"/>
    <n v="31.71"/>
    <n v="554.74"/>
    <n v="214073.04"/>
    <m/>
    <m/>
    <m/>
    <m/>
    <m/>
    <m/>
    <m/>
    <m/>
    <m/>
    <m/>
    <n v="220002"/>
    <n v="16790"/>
    <n v="43.72"/>
    <n v="6875.06"/>
  </r>
  <r>
    <x v="17"/>
    <x v="17"/>
    <x v="6"/>
    <x v="3"/>
    <x v="51"/>
    <x v="4"/>
    <m/>
    <m/>
    <m/>
    <m/>
    <n v="0"/>
    <m/>
    <m/>
    <m/>
    <m/>
    <m/>
    <m/>
    <m/>
    <m/>
    <m/>
    <m/>
    <m/>
    <m/>
    <m/>
    <m/>
    <n v="9900"/>
    <n v="1188"/>
    <n v="99"/>
    <n v="9900"/>
  </r>
  <r>
    <x v="76"/>
    <x v="76"/>
    <x v="8"/>
    <x v="5"/>
    <x v="59"/>
    <x v="3605"/>
    <n v="103030"/>
    <n v="74.02"/>
    <n v="3453.21"/>
    <n v="372531.96"/>
    <n v="43907.86"/>
    <n v="51594"/>
    <n v="37.06"/>
    <n v="378.52"/>
    <n v="529498.01"/>
    <m/>
    <m/>
    <m/>
    <m/>
    <m/>
    <m/>
    <m/>
    <m/>
    <m/>
    <m/>
    <n v="532328"/>
    <n v="41178"/>
    <n v="29.58"/>
    <n v="4589.03"/>
  </r>
  <r>
    <x v="19"/>
    <x v="19"/>
    <x v="14"/>
    <x v="39"/>
    <x v="64"/>
    <x v="4"/>
    <m/>
    <m/>
    <m/>
    <m/>
    <n v="0"/>
    <m/>
    <m/>
    <m/>
    <m/>
    <m/>
    <m/>
    <m/>
    <m/>
    <m/>
    <m/>
    <m/>
    <m/>
    <m/>
    <m/>
    <n v="0"/>
    <m/>
    <m/>
    <n v="0"/>
  </r>
  <r>
    <x v="211"/>
    <x v="211"/>
    <x v="15"/>
    <x v="2"/>
    <x v="42"/>
    <x v="3606"/>
    <n v="29295"/>
    <n v="81.38"/>
    <n v="7423.87"/>
    <n v="207125.88"/>
    <n v="0"/>
    <m/>
    <m/>
    <m/>
    <m/>
    <m/>
    <m/>
    <m/>
    <m/>
    <m/>
    <m/>
    <m/>
    <m/>
    <m/>
    <m/>
    <n v="3162.77"/>
    <n v="14069"/>
    <n v="39.08"/>
    <n v="105.43"/>
  </r>
  <r>
    <x v="193"/>
    <x v="193"/>
    <x v="6"/>
    <x v="1"/>
    <x v="41"/>
    <x v="1303"/>
    <n v="24"/>
    <n v="0.67"/>
    <n v="56.67"/>
    <n v="158.1"/>
    <n v="0"/>
    <m/>
    <m/>
    <m/>
    <m/>
    <m/>
    <m/>
    <m/>
    <m/>
    <m/>
    <m/>
    <m/>
    <m/>
    <m/>
    <m/>
    <n v="4.28"/>
    <n v="669"/>
    <n v="18.579999999999998"/>
    <n v="1.43"/>
  </r>
  <r>
    <x v="194"/>
    <x v="194"/>
    <x v="15"/>
    <x v="1"/>
    <x v="7"/>
    <x v="4"/>
    <n v="0"/>
    <n v="0"/>
    <m/>
    <m/>
    <n v="0"/>
    <m/>
    <m/>
    <m/>
    <m/>
    <m/>
    <m/>
    <m/>
    <m/>
    <m/>
    <m/>
    <m/>
    <m/>
    <m/>
    <m/>
    <n v="15300"/>
    <n v="907"/>
    <n v="37.79"/>
    <n v="7650"/>
  </r>
  <r>
    <x v="151"/>
    <x v="151"/>
    <x v="13"/>
    <x v="7"/>
    <x v="93"/>
    <x v="3607"/>
    <n v="16760"/>
    <n v="42.32"/>
    <n v="1613.33"/>
    <n v="49513.2"/>
    <n v="7550"/>
    <n v="13859"/>
    <n v="35"/>
    <n v="228.79"/>
    <n v="91047.72"/>
    <m/>
    <m/>
    <m/>
    <m/>
    <m/>
    <m/>
    <m/>
    <m/>
    <m/>
    <m/>
    <n v="0"/>
    <n v="86400"/>
    <n v="218.18"/>
    <n v="0"/>
  </r>
  <r>
    <x v="158"/>
    <x v="158"/>
    <x v="4"/>
    <x v="2"/>
    <x v="31"/>
    <x v="3608"/>
    <n v="3323"/>
    <n v="13.85"/>
    <n v="912.75"/>
    <n v="16977.150000000001"/>
    <n v="4910"/>
    <n v="6413"/>
    <n v="26.72"/>
    <n v="245.5"/>
    <n v="59211.16"/>
    <m/>
    <m/>
    <m/>
    <m/>
    <m/>
    <m/>
    <m/>
    <m/>
    <m/>
    <m/>
    <n v="2691.8"/>
    <n v="3369"/>
    <n v="14.04"/>
    <n v="134.59"/>
  </r>
  <r>
    <x v="46"/>
    <x v="46"/>
    <x v="2"/>
    <x v="4"/>
    <x v="3"/>
    <x v="3609"/>
    <n v="3089"/>
    <n v="3.58"/>
    <n v="136.97"/>
    <n v="9171.66"/>
    <n v="1059.17"/>
    <n v="4533"/>
    <n v="5.25"/>
    <n v="14.71"/>
    <n v="12772.8"/>
    <m/>
    <m/>
    <m/>
    <m/>
    <m/>
    <n v="100"/>
    <n v="234"/>
    <n v="0.27"/>
    <n v="1"/>
    <n v="2238.4"/>
    <n v="5.92"/>
    <n v="21134"/>
    <n v="24.46"/>
    <n v="0.08"/>
  </r>
  <r>
    <x v="180"/>
    <x v="180"/>
    <x v="3"/>
    <x v="2"/>
    <x v="30"/>
    <x v="3610"/>
    <n v="66898"/>
    <n v="116.14"/>
    <n v="9863.44"/>
    <n v="440303.85"/>
    <n v="0"/>
    <m/>
    <m/>
    <m/>
    <m/>
    <m/>
    <m/>
    <m/>
    <m/>
    <m/>
    <m/>
    <m/>
    <m/>
    <m/>
    <m/>
    <n v="98443"/>
    <n v="2844"/>
    <n v="4.9400000000000004"/>
    <n v="2050.9"/>
  </r>
  <r>
    <x v="146"/>
    <x v="146"/>
    <x v="9"/>
    <x v="2"/>
    <x v="87"/>
    <x v="3611"/>
    <n v="226298"/>
    <n v="145.06"/>
    <n v="10582"/>
    <n v="1279363.8"/>
    <n v="0"/>
    <m/>
    <m/>
    <m/>
    <m/>
    <m/>
    <m/>
    <m/>
    <m/>
    <m/>
    <m/>
    <m/>
    <m/>
    <m/>
    <m/>
    <n v="1051.3800000000001"/>
    <n v="18472"/>
    <n v="11.84"/>
    <n v="8.09"/>
  </r>
  <r>
    <x v="93"/>
    <x v="93"/>
    <x v="2"/>
    <x v="1"/>
    <x v="53"/>
    <x v="3612"/>
    <n v="1373"/>
    <n v="8.8000000000000007"/>
    <n v="529.15"/>
    <n v="6397.47"/>
    <n v="505.33"/>
    <n v="1744"/>
    <n v="11.18"/>
    <n v="38.869999999999997"/>
    <n v="6093.98"/>
    <m/>
    <m/>
    <m/>
    <m/>
    <m/>
    <m/>
    <m/>
    <m/>
    <m/>
    <m/>
    <n v="43084.46"/>
    <n v="2398"/>
    <n v="15.37"/>
    <n v="3314.19"/>
  </r>
  <r>
    <x v="113"/>
    <x v="113"/>
    <x v="8"/>
    <x v="2"/>
    <x v="3"/>
    <x v="3613"/>
    <n v="152130"/>
    <n v="176.08"/>
    <n v="10534.04"/>
    <n v="705359.43"/>
    <n v="0"/>
    <m/>
    <m/>
    <m/>
    <m/>
    <m/>
    <m/>
    <m/>
    <m/>
    <m/>
    <m/>
    <m/>
    <m/>
    <m/>
    <m/>
    <n v="1501.27"/>
    <n v="7679"/>
    <n v="8.89"/>
    <n v="20.85"/>
  </r>
  <r>
    <x v="138"/>
    <x v="138"/>
    <x v="6"/>
    <x v="12"/>
    <x v="6"/>
    <x v="4"/>
    <m/>
    <m/>
    <m/>
    <m/>
    <n v="0"/>
    <m/>
    <m/>
    <m/>
    <m/>
    <m/>
    <m/>
    <m/>
    <m/>
    <m/>
    <m/>
    <m/>
    <m/>
    <m/>
    <m/>
    <n v="0"/>
    <m/>
    <m/>
    <n v="0"/>
  </r>
  <r>
    <x v="100"/>
    <x v="100"/>
    <x v="0"/>
    <x v="3"/>
    <x v="32"/>
    <x v="2307"/>
    <n v="44"/>
    <n v="0.41"/>
    <n v="3.44"/>
    <n v="28.83"/>
    <n v="0"/>
    <m/>
    <m/>
    <m/>
    <m/>
    <m/>
    <m/>
    <m/>
    <m/>
    <m/>
    <m/>
    <m/>
    <m/>
    <m/>
    <m/>
    <n v="25552"/>
    <n v="2928"/>
    <n v="27.11"/>
    <n v="2839.11"/>
  </r>
  <r>
    <x v="22"/>
    <x v="22"/>
    <x v="10"/>
    <x v="5"/>
    <x v="2"/>
    <x v="3614"/>
    <n v="12220"/>
    <n v="15.91"/>
    <n v="1642.5"/>
    <n v="97761.600000000006"/>
    <n v="12719.69"/>
    <n v="18620"/>
    <n v="24.24"/>
    <n v="198.75"/>
    <n v="153390.54999999999"/>
    <m/>
    <m/>
    <m/>
    <m/>
    <m/>
    <m/>
    <m/>
    <m/>
    <m/>
    <m/>
    <n v="104.61"/>
    <n v="7235"/>
    <n v="9.42"/>
    <n v="1.63"/>
  </r>
  <r>
    <x v="170"/>
    <x v="170"/>
    <x v="14"/>
    <x v="1"/>
    <x v="16"/>
    <x v="4"/>
    <m/>
    <m/>
    <m/>
    <m/>
    <n v="0"/>
    <m/>
    <m/>
    <m/>
    <m/>
    <m/>
    <m/>
    <m/>
    <m/>
    <m/>
    <m/>
    <m/>
    <m/>
    <m/>
    <m/>
    <n v="16821.96"/>
    <n v="1341"/>
    <n v="27.94"/>
    <n v="4205.49"/>
  </r>
  <r>
    <x v="52"/>
    <x v="52"/>
    <x v="9"/>
    <x v="3"/>
    <x v="69"/>
    <x v="3615"/>
    <n v="61716"/>
    <n v="88.67"/>
    <n v="6471.03"/>
    <n v="349047.6"/>
    <n v="59134.82"/>
    <n v="73389"/>
    <n v="105.44"/>
    <m/>
    <m/>
    <m/>
    <m/>
    <m/>
    <m/>
    <m/>
    <m/>
    <m/>
    <m/>
    <m/>
    <m/>
    <n v="8166"/>
    <n v="43236"/>
    <n v="62.12"/>
    <n v="140.79"/>
  </r>
  <r>
    <x v="67"/>
    <x v="67"/>
    <x v="6"/>
    <x v="2"/>
    <x v="42"/>
    <x v="3616"/>
    <n v="15153"/>
    <n v="42.09"/>
    <n v="2562.67"/>
    <n v="71498.399999999994"/>
    <n v="14547.04"/>
    <n v="19988"/>
    <n v="55.52"/>
    <n v="484.9"/>
    <n v="175427.14"/>
    <m/>
    <m/>
    <m/>
    <m/>
    <m/>
    <m/>
    <m/>
    <m/>
    <m/>
    <m/>
    <n v="62900"/>
    <n v="8373"/>
    <n v="23.26"/>
    <n v="2096.67"/>
  </r>
  <r>
    <x v="30"/>
    <x v="30"/>
    <x v="5"/>
    <x v="2"/>
    <x v="3"/>
    <x v="3617"/>
    <n v="43236"/>
    <n v="50.04"/>
    <n v="2586.7600000000002"/>
    <n v="173209.71"/>
    <n v="20261.88"/>
    <n v="24350"/>
    <n v="28.18"/>
    <n v="281.42"/>
    <n v="244344.11"/>
    <m/>
    <m/>
    <m/>
    <m/>
    <m/>
    <m/>
    <m/>
    <m/>
    <m/>
    <m/>
    <n v="1497"/>
    <n v="18323"/>
    <n v="21.21"/>
    <n v="20.79"/>
  </r>
  <r>
    <x v="76"/>
    <x v="76"/>
    <x v="1"/>
    <x v="20"/>
    <x v="17"/>
    <x v="3618"/>
    <n v="6544"/>
    <n v="10.91"/>
    <n v="451.3"/>
    <n v="20985.45"/>
    <n v="48377.3"/>
    <n v="49057"/>
    <n v="81.760000000000005"/>
    <n v="967.55"/>
    <n v="583396.42000000004"/>
    <m/>
    <m/>
    <m/>
    <m/>
    <m/>
    <m/>
    <m/>
    <m/>
    <m/>
    <m/>
    <n v="5545"/>
    <n v="16140"/>
    <n v="26.9"/>
    <n v="110.9"/>
  </r>
  <r>
    <x v="193"/>
    <x v="193"/>
    <x v="13"/>
    <x v="1"/>
    <x v="41"/>
    <x v="3619"/>
    <n v="356"/>
    <n v="9.89"/>
    <n v="328.67"/>
    <n v="916.98"/>
    <n v="0"/>
    <m/>
    <m/>
    <m/>
    <m/>
    <m/>
    <m/>
    <m/>
    <m/>
    <m/>
    <m/>
    <m/>
    <m/>
    <m/>
    <m/>
    <n v="0"/>
    <m/>
    <m/>
    <n v="0"/>
  </r>
  <r>
    <x v="211"/>
    <x v="211"/>
    <x v="1"/>
    <x v="1"/>
    <x v="19"/>
    <x v="3620"/>
    <n v="1697"/>
    <n v="9.43"/>
    <n v="719.87"/>
    <n v="10042.14"/>
    <n v="0"/>
    <m/>
    <m/>
    <m/>
    <m/>
    <m/>
    <m/>
    <m/>
    <m/>
    <m/>
    <m/>
    <m/>
    <m/>
    <m/>
    <m/>
    <n v="1376.91"/>
    <n v="2435"/>
    <n v="13.53"/>
    <n v="91.79"/>
  </r>
  <r>
    <x v="109"/>
    <x v="109"/>
    <x v="12"/>
    <x v="5"/>
    <x v="98"/>
    <x v="3621"/>
    <n v="10906"/>
    <n v="50.49"/>
    <n v="3442.22"/>
    <n v="57622.8"/>
    <n v="4687"/>
    <n v="8654"/>
    <n v="40.06"/>
    <n v="260.39"/>
    <n v="56521.94"/>
    <n v="0"/>
    <n v="0"/>
    <n v="0"/>
    <n v="0"/>
    <n v="0"/>
    <n v="0"/>
    <n v="0"/>
    <n v="0"/>
    <n v="0"/>
    <n v="0"/>
    <n v="333"/>
    <n v="1007"/>
    <n v="4.66"/>
    <n v="18.5"/>
  </r>
  <r>
    <x v="70"/>
    <x v="70"/>
    <x v="11"/>
    <x v="0"/>
    <x v="1"/>
    <x v="4"/>
    <m/>
    <m/>
    <m/>
    <m/>
    <n v="0"/>
    <m/>
    <m/>
    <m/>
    <m/>
    <m/>
    <m/>
    <m/>
    <m/>
    <m/>
    <m/>
    <m/>
    <m/>
    <m/>
    <m/>
    <n v="0"/>
    <m/>
    <m/>
    <n v="0"/>
  </r>
  <r>
    <x v="91"/>
    <x v="91"/>
    <x v="2"/>
    <x v="12"/>
    <x v="66"/>
    <x v="4"/>
    <m/>
    <m/>
    <m/>
    <m/>
    <n v="0"/>
    <m/>
    <m/>
    <m/>
    <m/>
    <m/>
    <m/>
    <m/>
    <m/>
    <m/>
    <m/>
    <m/>
    <m/>
    <m/>
    <m/>
    <n v="0"/>
    <m/>
    <m/>
    <n v="0"/>
  </r>
  <r>
    <x v="194"/>
    <x v="194"/>
    <x v="2"/>
    <x v="1"/>
    <x v="7"/>
    <x v="4"/>
    <m/>
    <m/>
    <m/>
    <m/>
    <n v="0"/>
    <m/>
    <m/>
    <m/>
    <m/>
    <m/>
    <m/>
    <m/>
    <m/>
    <m/>
    <m/>
    <m/>
    <m/>
    <m/>
    <m/>
    <n v="42690"/>
    <n v="1210"/>
    <n v="50.42"/>
    <n v="21345"/>
  </r>
  <r>
    <x v="47"/>
    <x v="47"/>
    <x v="11"/>
    <x v="4"/>
    <x v="29"/>
    <x v="1725"/>
    <n v="1011"/>
    <n v="1.62"/>
    <n v="68.81"/>
    <n v="3327.54"/>
    <n v="1650.49"/>
    <n v="1924"/>
    <n v="3.08"/>
    <n v="31.74"/>
    <n v="19903.73"/>
    <m/>
    <m/>
    <m/>
    <m/>
    <m/>
    <m/>
    <m/>
    <m/>
    <m/>
    <m/>
    <n v="4.0999999999999996"/>
    <n v="27185"/>
    <n v="43.57"/>
    <n v="0.08"/>
  </r>
  <r>
    <x v="66"/>
    <x v="66"/>
    <x v="3"/>
    <x v="2"/>
    <x v="20"/>
    <x v="3622"/>
    <n v="45238"/>
    <n v="62.83"/>
    <n v="3952.2"/>
    <n v="220532.76"/>
    <n v="64790.49"/>
    <n v="100511"/>
    <n v="139.6"/>
    <n v="1079.8399999999999"/>
    <n v="781328.01"/>
    <m/>
    <m/>
    <m/>
    <m/>
    <m/>
    <m/>
    <m/>
    <m/>
    <m/>
    <m/>
    <n v="2460"/>
    <n v="37345"/>
    <n v="51.87"/>
    <n v="41"/>
  </r>
  <r>
    <x v="196"/>
    <x v="196"/>
    <x v="14"/>
    <x v="2"/>
    <x v="9"/>
    <x v="3623"/>
    <n v="23958"/>
    <n v="49.91"/>
    <n v="3579.35"/>
    <n v="133151.82"/>
    <n v="0"/>
    <m/>
    <m/>
    <m/>
    <m/>
    <m/>
    <m/>
    <m/>
    <m/>
    <m/>
    <n v="14388"/>
    <n v="43307"/>
    <n v="90.22"/>
    <n v="359"/>
    <n v="322060.99"/>
    <n v="89700"/>
    <n v="4779"/>
    <n v="9.9600000000000009"/>
    <n v="2242.5"/>
  </r>
  <r>
    <x v="139"/>
    <x v="139"/>
    <x v="14"/>
    <x v="7"/>
    <x v="91"/>
    <x v="3624"/>
    <n v="32634"/>
    <n v="50.36"/>
    <n v="3665.19"/>
    <n v="184065.6"/>
    <n v="20580.02"/>
    <n v="29141"/>
    <n v="44.97"/>
    <n v="381.11"/>
    <n v="248180.63"/>
    <m/>
    <m/>
    <m/>
    <m/>
    <m/>
    <m/>
    <m/>
    <m/>
    <m/>
    <m/>
    <n v="2036"/>
    <n v="22901"/>
    <n v="35.340000000000003"/>
    <n v="37.700000000000003"/>
  </r>
  <r>
    <x v="27"/>
    <x v="27"/>
    <x v="11"/>
    <x v="2"/>
    <x v="21"/>
    <x v="3625"/>
    <n v="10081"/>
    <n v="35"/>
    <n v="2805.96"/>
    <n v="62628.99"/>
    <n v="9903"/>
    <n v="10873"/>
    <n v="37.75"/>
    <m/>
    <m/>
    <m/>
    <m/>
    <m/>
    <m/>
    <m/>
    <m/>
    <m/>
    <m/>
    <m/>
    <m/>
    <n v="489"/>
    <n v="1344"/>
    <n v="4.67"/>
    <n v="20.38"/>
  </r>
  <r>
    <x v="179"/>
    <x v="179"/>
    <x v="4"/>
    <x v="1"/>
    <x v="31"/>
    <x v="3626"/>
    <n v="1254"/>
    <n v="5.23"/>
    <n v="281.10000000000002"/>
    <n v="5228.46"/>
    <n v="0"/>
    <m/>
    <m/>
    <m/>
    <m/>
    <m/>
    <m/>
    <m/>
    <m/>
    <m/>
    <m/>
    <m/>
    <m/>
    <m/>
    <m/>
    <n v="0"/>
    <m/>
    <m/>
    <n v="0"/>
  </r>
  <r>
    <x v="38"/>
    <x v="38"/>
    <x v="9"/>
    <x v="7"/>
    <x v="5"/>
    <x v="124"/>
    <n v="62390"/>
    <n v="64.989999999999995"/>
    <n v="5834"/>
    <n v="434049.6"/>
    <n v="26859.360000000001"/>
    <n v="47956"/>
    <n v="49.95"/>
    <n v="335.74"/>
    <n v="323905.08"/>
    <m/>
    <m/>
    <m/>
    <m/>
    <m/>
    <m/>
    <m/>
    <m/>
    <m/>
    <m/>
    <n v="3285"/>
    <n v="20417"/>
    <n v="21.27"/>
    <n v="41.06"/>
  </r>
  <r>
    <x v="158"/>
    <x v="158"/>
    <x v="0"/>
    <x v="2"/>
    <x v="31"/>
    <x v="3627"/>
    <n v="7365"/>
    <n v="30.69"/>
    <n v="2690.5"/>
    <n v="50043.3"/>
    <n v="13087"/>
    <n v="16046"/>
    <n v="66.86"/>
    <n v="654.35"/>
    <n v="157820.06"/>
    <m/>
    <m/>
    <m/>
    <m/>
    <m/>
    <m/>
    <m/>
    <m/>
    <m/>
    <m/>
    <n v="40557"/>
    <n v="5406"/>
    <n v="22.53"/>
    <n v="2027.85"/>
  </r>
  <r>
    <x v="62"/>
    <x v="62"/>
    <x v="0"/>
    <x v="14"/>
    <x v="16"/>
    <x v="3628"/>
    <n v="1075"/>
    <n v="22.4"/>
    <n v="1945.75"/>
    <n v="7238.19"/>
    <n v="36"/>
    <n v="139"/>
    <n v="2.9"/>
    <n v="9"/>
    <n v="434.13"/>
    <m/>
    <m/>
    <m/>
    <m/>
    <m/>
    <m/>
    <m/>
    <m/>
    <m/>
    <m/>
    <n v="200"/>
    <n v="1053"/>
    <n v="21.94"/>
    <n v="50"/>
  </r>
  <r>
    <x v="78"/>
    <x v="78"/>
    <x v="8"/>
    <x v="5"/>
    <x v="79"/>
    <x v="3629"/>
    <n v="26232"/>
    <n v="31.68"/>
    <n v="4108.83"/>
    <n v="263663.37"/>
    <n v="63407.37"/>
    <n v="79120"/>
    <n v="95.56"/>
    <m/>
    <m/>
    <m/>
    <m/>
    <m/>
    <m/>
    <m/>
    <m/>
    <m/>
    <m/>
    <m/>
    <m/>
    <n v="171100"/>
    <n v="16373"/>
    <n v="19.77"/>
    <n v="2479.71"/>
  </r>
  <r>
    <x v="46"/>
    <x v="46"/>
    <x v="3"/>
    <x v="7"/>
    <x v="17"/>
    <x v="3630"/>
    <n v="22925"/>
    <n v="38.21"/>
    <n v="3026.7"/>
    <n v="140741.54999999999"/>
    <n v="0"/>
    <n v="43470"/>
    <n v="72.45"/>
    <m/>
    <m/>
    <m/>
    <m/>
    <m/>
    <m/>
    <m/>
    <m/>
    <m/>
    <m/>
    <m/>
    <m/>
    <n v="0"/>
    <n v="5245"/>
    <n v="8.74"/>
    <n v="0"/>
  </r>
  <r>
    <x v="72"/>
    <x v="72"/>
    <x v="1"/>
    <x v="1"/>
    <x v="21"/>
    <x v="3631"/>
    <n v="134"/>
    <n v="0.47"/>
    <n v="29.46"/>
    <n v="657.51"/>
    <n v="455"/>
    <n v="671"/>
    <n v="2.33"/>
    <n v="18.96"/>
    <n v="5486.98"/>
    <m/>
    <m/>
    <m/>
    <m/>
    <m/>
    <m/>
    <m/>
    <m/>
    <m/>
    <m/>
    <n v="0"/>
    <n v="17712"/>
    <n v="61.5"/>
    <n v="0"/>
  </r>
  <r>
    <x v="197"/>
    <x v="197"/>
    <x v="3"/>
    <x v="2"/>
    <x v="30"/>
    <x v="3632"/>
    <n v="71538"/>
    <n v="124.2"/>
    <n v="9536.77"/>
    <n v="425721.45"/>
    <n v="0"/>
    <m/>
    <m/>
    <m/>
    <m/>
    <m/>
    <m/>
    <m/>
    <m/>
    <m/>
    <m/>
    <m/>
    <m/>
    <m/>
    <m/>
    <n v="222.45"/>
    <n v="6400"/>
    <n v="11.11"/>
    <n v="4.63"/>
  </r>
  <r>
    <x v="81"/>
    <x v="81"/>
    <x v="14"/>
    <x v="4"/>
    <x v="81"/>
    <x v="4"/>
    <m/>
    <m/>
    <m/>
    <m/>
    <n v="0"/>
    <m/>
    <m/>
    <m/>
    <m/>
    <m/>
    <m/>
    <m/>
    <m/>
    <m/>
    <m/>
    <m/>
    <m/>
    <m/>
    <m/>
    <n v="222"/>
    <n v="16033"/>
    <n v="43.1"/>
    <n v="7.16"/>
  </r>
  <r>
    <x v="75"/>
    <x v="75"/>
    <x v="14"/>
    <x v="2"/>
    <x v="42"/>
    <x v="3633"/>
    <n v="15790"/>
    <n v="43.86"/>
    <n v="3122.33"/>
    <n v="87113.1"/>
    <n v="20692.53"/>
    <n v="23226"/>
    <n v="64.52"/>
    <n v="689.75"/>
    <n v="249537.45"/>
    <m/>
    <m/>
    <m/>
    <m/>
    <m/>
    <m/>
    <m/>
    <m/>
    <m/>
    <m/>
    <n v="98000"/>
    <n v="4282"/>
    <n v="11.89"/>
    <n v="3266.67"/>
  </r>
  <r>
    <x v="71"/>
    <x v="71"/>
    <x v="5"/>
    <x v="7"/>
    <x v="38"/>
    <x v="3634"/>
    <n v="79406"/>
    <n v="118.16"/>
    <n v="1211.6300000000001"/>
    <n v="63101.43"/>
    <n v="0"/>
    <m/>
    <m/>
    <m/>
    <m/>
    <m/>
    <m/>
    <m/>
    <m/>
    <m/>
    <m/>
    <m/>
    <m/>
    <m/>
    <m/>
    <n v="668"/>
    <n v="7804"/>
    <n v="11.61"/>
    <n v="11.93"/>
  </r>
  <r>
    <x v="100"/>
    <x v="100"/>
    <x v="1"/>
    <x v="3"/>
    <x v="32"/>
    <x v="4"/>
    <m/>
    <m/>
    <m/>
    <m/>
    <n v="0"/>
    <m/>
    <m/>
    <m/>
    <m/>
    <m/>
    <m/>
    <m/>
    <m/>
    <m/>
    <m/>
    <m/>
    <m/>
    <m/>
    <m/>
    <n v="0"/>
    <m/>
    <m/>
    <n v="0"/>
  </r>
  <r>
    <x v="23"/>
    <x v="23"/>
    <x v="4"/>
    <x v="14"/>
    <x v="17"/>
    <x v="3635"/>
    <n v="30340"/>
    <n v="50.57"/>
    <n v="3543.84"/>
    <n v="164788.56"/>
    <n v="7917.56"/>
    <n v="8887"/>
    <n v="14.81"/>
    <n v="158.35"/>
    <n v="95480.18"/>
    <m/>
    <m/>
    <m/>
    <m/>
    <m/>
    <m/>
    <m/>
    <m/>
    <m/>
    <m/>
    <n v="1103"/>
    <n v="11884"/>
    <n v="19.809999999999999"/>
    <n v="22.06"/>
  </r>
  <r>
    <x v="82"/>
    <x v="82"/>
    <x v="11"/>
    <x v="2"/>
    <x v="9"/>
    <x v="3636"/>
    <n v="514187"/>
    <n v="1071.22"/>
    <n v="3828.3"/>
    <n v="142412.76"/>
    <n v="10927"/>
    <n v="358827"/>
    <n v="747.56"/>
    <n v="273.18"/>
    <n v="131771.97"/>
    <m/>
    <m/>
    <m/>
    <m/>
    <m/>
    <m/>
    <m/>
    <m/>
    <m/>
    <m/>
    <n v="165708.79999999999"/>
    <n v="238608"/>
    <n v="497.1"/>
    <n v="4142.72"/>
  </r>
  <r>
    <x v="105"/>
    <x v="105"/>
    <x v="9"/>
    <x v="2"/>
    <x v="30"/>
    <x v="3637"/>
    <n v="73240"/>
    <n v="127.15"/>
    <n v="10121.1"/>
    <n v="451806.09"/>
    <n v="0"/>
    <m/>
    <m/>
    <m/>
    <m/>
    <m/>
    <m/>
    <m/>
    <m/>
    <m/>
    <m/>
    <m/>
    <m/>
    <m/>
    <m/>
    <n v="82428"/>
    <n v="3326"/>
    <n v="5.77"/>
    <n v="1717.25"/>
  </r>
  <r>
    <x v="187"/>
    <x v="187"/>
    <x v="3"/>
    <x v="7"/>
    <x v="4"/>
    <x v="3638"/>
    <n v="2560"/>
    <n v="30.48"/>
    <n v="2339.86"/>
    <n v="15232.47"/>
    <n v="2600.8200000000002"/>
    <n v="4448"/>
    <n v="52.95"/>
    <n v="371.55"/>
    <n v="31364.11"/>
    <m/>
    <m/>
    <m/>
    <m/>
    <m/>
    <m/>
    <m/>
    <m/>
    <m/>
    <m/>
    <n v="18960"/>
    <n v="975"/>
    <n v="11.61"/>
    <n v="2708.57"/>
  </r>
  <r>
    <x v="110"/>
    <x v="110"/>
    <x v="8"/>
    <x v="2"/>
    <x v="30"/>
    <x v="3639"/>
    <n v="20283"/>
    <n v="35.21"/>
    <n v="2993.33"/>
    <n v="133622.39999999999"/>
    <n v="19379.240000000002"/>
    <n v="23741"/>
    <n v="41.22"/>
    <n v="403.73"/>
    <n v="233700.11"/>
    <m/>
    <m/>
    <m/>
    <m/>
    <m/>
    <m/>
    <m/>
    <m/>
    <m/>
    <m/>
    <n v="155806"/>
    <n v="24938"/>
    <n v="43.3"/>
    <n v="3245.96"/>
  </r>
  <r>
    <x v="112"/>
    <x v="112"/>
    <x v="10"/>
    <x v="2"/>
    <x v="38"/>
    <x v="3640"/>
    <n v="70247"/>
    <n v="104.53"/>
    <n v="10698.57"/>
    <n v="557181.6"/>
    <n v="0"/>
    <m/>
    <m/>
    <m/>
    <m/>
    <m/>
    <m/>
    <m/>
    <m/>
    <m/>
    <m/>
    <m/>
    <m/>
    <m/>
    <m/>
    <n v="491200"/>
    <n v="2262"/>
    <n v="3.37"/>
    <n v="8771.43"/>
  </r>
  <r>
    <x v="24"/>
    <x v="24"/>
    <x v="14"/>
    <x v="5"/>
    <x v="61"/>
    <x v="3641"/>
    <n v="52518"/>
    <n v="47.57"/>
    <n v="4357.2299999999996"/>
    <n v="372804.45"/>
    <n v="57403.49"/>
    <n v="29725"/>
    <n v="26.92"/>
    <n v="623.95000000000005"/>
    <n v="692245.93"/>
    <m/>
    <m/>
    <m/>
    <m/>
    <m/>
    <m/>
    <m/>
    <m/>
    <m/>
    <m/>
    <n v="5470"/>
    <n v="36058"/>
    <n v="32.659999999999997"/>
    <n v="59.46"/>
  </r>
  <r>
    <x v="77"/>
    <x v="77"/>
    <x v="8"/>
    <x v="6"/>
    <x v="71"/>
    <x v="4"/>
    <m/>
    <m/>
    <m/>
    <m/>
    <n v="0"/>
    <m/>
    <m/>
    <m/>
    <m/>
    <m/>
    <m/>
    <m/>
    <m/>
    <m/>
    <m/>
    <m/>
    <m/>
    <m/>
    <m/>
    <n v="368.96"/>
    <n v="5169"/>
    <n v="86.15"/>
    <n v="73.790000000000006"/>
  </r>
  <r>
    <x v="44"/>
    <x v="44"/>
    <x v="15"/>
    <x v="5"/>
    <x v="111"/>
    <x v="3642"/>
    <n v="10349"/>
    <n v="17.600000000000001"/>
    <n v="1668.92"/>
    <n v="76052.61"/>
    <n v="14618.82"/>
    <n v="16968"/>
    <n v="28.86"/>
    <n v="298.33999999999997"/>
    <n v="176292.7"/>
    <m/>
    <m/>
    <m/>
    <m/>
    <m/>
    <m/>
    <m/>
    <m/>
    <m/>
    <m/>
    <n v="1710"/>
    <n v="19192"/>
    <n v="32.64"/>
    <n v="34.9"/>
  </r>
  <r>
    <x v="109"/>
    <x v="109"/>
    <x v="6"/>
    <x v="18"/>
    <x v="98"/>
    <x v="0"/>
    <n v="0"/>
    <n v="0"/>
    <n v="0"/>
    <n v="0"/>
    <n v="0"/>
    <n v="0"/>
    <n v="0"/>
    <m/>
    <m/>
    <n v="0"/>
    <n v="0"/>
    <n v="0"/>
    <n v="0"/>
    <n v="0"/>
    <n v="0"/>
    <n v="0"/>
    <n v="0"/>
    <n v="0"/>
    <n v="0"/>
    <n v="0"/>
    <n v="0"/>
    <n v="0"/>
    <n v="0"/>
  </r>
  <r>
    <x v="107"/>
    <x v="107"/>
    <x v="11"/>
    <x v="2"/>
    <x v="21"/>
    <x v="3643"/>
    <n v="12822"/>
    <n v="44.52"/>
    <n v="3000.88"/>
    <n v="66979.53"/>
    <n v="2416.1"/>
    <n v="7131"/>
    <n v="24.76"/>
    <n v="100.67"/>
    <n v="29136.49"/>
    <m/>
    <m/>
    <m/>
    <m/>
    <m/>
    <m/>
    <m/>
    <m/>
    <m/>
    <m/>
    <n v="708.51"/>
    <n v="1937"/>
    <n v="6.73"/>
    <n v="29.52"/>
  </r>
  <r>
    <x v="48"/>
    <x v="48"/>
    <x v="15"/>
    <x v="5"/>
    <x v="3"/>
    <x v="3644"/>
    <n v="163171"/>
    <n v="188.86"/>
    <n v="8204"/>
    <n v="549339.84"/>
    <n v="29182.35"/>
    <n v="39393"/>
    <n v="45.59"/>
    <n v="405.31"/>
    <n v="351918.68"/>
    <m/>
    <m/>
    <m/>
    <m/>
    <m/>
    <m/>
    <m/>
    <m/>
    <m/>
    <m/>
    <n v="2723.36"/>
    <n v="35767"/>
    <n v="41.4"/>
    <n v="37.82"/>
  </r>
  <r>
    <x v="90"/>
    <x v="90"/>
    <x v="12"/>
    <x v="2"/>
    <x v="2"/>
    <x v="3645"/>
    <n v="99037"/>
    <n v="128.94999999999999"/>
    <n v="8962.5"/>
    <n v="533448"/>
    <n v="1387.97"/>
    <n v="3339"/>
    <n v="4.3499999999999996"/>
    <n v="21.69"/>
    <n v="16737.98"/>
    <m/>
    <m/>
    <m/>
    <m/>
    <m/>
    <m/>
    <m/>
    <m/>
    <m/>
    <m/>
    <n v="0"/>
    <m/>
    <m/>
    <n v="0"/>
  </r>
  <r>
    <x v="114"/>
    <x v="114"/>
    <x v="0"/>
    <x v="23"/>
    <x v="36"/>
    <x v="3646"/>
    <n v="45703"/>
    <n v="61.43"/>
    <n v="5519.35"/>
    <n v="318246"/>
    <n v="16080.5"/>
    <n v="21371"/>
    <n v="28.72"/>
    <n v="259.36"/>
    <n v="193919.63"/>
    <m/>
    <m/>
    <m/>
    <m/>
    <m/>
    <m/>
    <m/>
    <m/>
    <m/>
    <m/>
    <n v="1283.3399999999999"/>
    <n v="2554"/>
    <n v="3.43"/>
    <n v="20.7"/>
  </r>
  <r>
    <x v="20"/>
    <x v="20"/>
    <x v="12"/>
    <x v="18"/>
    <x v="6"/>
    <x v="3647"/>
    <n v="45"/>
    <n v="0.47"/>
    <n v="22"/>
    <n v="163.68"/>
    <n v="33.950000000000003"/>
    <n v="128"/>
    <n v="1.33"/>
    <n v="4.24"/>
    <n v="409.38"/>
    <m/>
    <m/>
    <m/>
    <m/>
    <m/>
    <m/>
    <m/>
    <m/>
    <m/>
    <m/>
    <n v="14900"/>
    <n v="943"/>
    <n v="9.82"/>
    <n v="1862.5"/>
  </r>
  <r>
    <x v="49"/>
    <x v="49"/>
    <x v="11"/>
    <x v="5"/>
    <x v="57"/>
    <x v="3648"/>
    <n v="20587"/>
    <n v="40.85"/>
    <n v="4506.67"/>
    <n v="176030.4"/>
    <n v="10824.44"/>
    <n v="13125"/>
    <n v="26.04"/>
    <n v="257.72000000000003"/>
    <n v="130535.2"/>
    <m/>
    <m/>
    <m/>
    <m/>
    <m/>
    <m/>
    <m/>
    <m/>
    <m/>
    <m/>
    <n v="163209"/>
    <n v="20616"/>
    <n v="40.9"/>
    <n v="3885.93"/>
  </r>
  <r>
    <x v="21"/>
    <x v="21"/>
    <x v="0"/>
    <x v="4"/>
    <x v="36"/>
    <x v="3649"/>
    <n v="2788"/>
    <n v="3.75"/>
    <n v="324.39999999999998"/>
    <n v="18705.09"/>
    <n v="389"/>
    <n v="1170"/>
    <n v="1.57"/>
    <m/>
    <m/>
    <m/>
    <m/>
    <m/>
    <m/>
    <m/>
    <n v="100"/>
    <n v="361"/>
    <n v="0.49"/>
    <n v="1"/>
    <n v="2238.4"/>
    <n v="4970.9799999999996"/>
    <n v="33078"/>
    <n v="44.46"/>
    <n v="80.180000000000007"/>
  </r>
  <r>
    <x v="14"/>
    <x v="14"/>
    <x v="15"/>
    <x v="5"/>
    <x v="33"/>
    <x v="3650"/>
    <n v="134820"/>
    <n v="112.35"/>
    <n v="9185.07"/>
    <n v="854211.51"/>
    <n v="7634.34"/>
    <n v="10915"/>
    <n v="9.1"/>
    <n v="76.34"/>
    <n v="92064.74"/>
    <m/>
    <m/>
    <m/>
    <m/>
    <m/>
    <m/>
    <m/>
    <m/>
    <m/>
    <m/>
    <n v="0"/>
    <n v="53300"/>
    <n v="44.42"/>
    <n v="0"/>
  </r>
  <r>
    <x v="63"/>
    <x v="63"/>
    <x v="14"/>
    <x v="17"/>
    <x v="55"/>
    <x v="3651"/>
    <n v="186631"/>
    <n v="162.01"/>
    <n v="7395.68"/>
    <n v="660286.05000000005"/>
    <n v="75294.86"/>
    <n v="107469"/>
    <n v="93.29"/>
    <m/>
    <m/>
    <m/>
    <m/>
    <m/>
    <m/>
    <m/>
    <m/>
    <m/>
    <m/>
    <m/>
    <m/>
    <n v="1135778"/>
    <n v="176257"/>
    <n v="153"/>
    <n v="11831.02"/>
  </r>
  <r>
    <x v="81"/>
    <x v="81"/>
    <x v="8"/>
    <x v="0"/>
    <x v="42"/>
    <x v="3652"/>
    <n v="12143"/>
    <n v="33.729999999999997"/>
    <n v="2419.17"/>
    <n v="67494.75"/>
    <n v="9183.32"/>
    <n v="12419"/>
    <n v="34.5"/>
    <n v="306.11"/>
    <n v="110744.38"/>
    <m/>
    <m/>
    <m/>
    <m/>
    <m/>
    <m/>
    <m/>
    <m/>
    <m/>
    <m/>
    <n v="76900"/>
    <n v="6184"/>
    <n v="17.18"/>
    <n v="2563.33"/>
  </r>
  <r>
    <x v="78"/>
    <x v="78"/>
    <x v="3"/>
    <x v="11"/>
    <x v="123"/>
    <x v="4"/>
    <m/>
    <m/>
    <m/>
    <m/>
    <n v="0"/>
    <m/>
    <m/>
    <m/>
    <m/>
    <m/>
    <m/>
    <m/>
    <m/>
    <m/>
    <m/>
    <m/>
    <m/>
    <m/>
    <m/>
    <n v="267900"/>
    <n v="21864"/>
    <n v="44.44"/>
    <n v="6534.15"/>
  </r>
  <r>
    <x v="52"/>
    <x v="52"/>
    <x v="0"/>
    <x v="4"/>
    <x v="33"/>
    <x v="3653"/>
    <n v="105664"/>
    <n v="88.05"/>
    <n v="5771.6"/>
    <n v="536758.80000000005"/>
    <n v="82609.119999999995"/>
    <n v="126057"/>
    <n v="105.05"/>
    <m/>
    <m/>
    <m/>
    <m/>
    <m/>
    <m/>
    <m/>
    <m/>
    <m/>
    <m/>
    <m/>
    <m/>
    <n v="10075"/>
    <n v="64342"/>
    <n v="53.62"/>
    <n v="100.75"/>
  </r>
  <r>
    <x v="28"/>
    <x v="28"/>
    <x v="0"/>
    <x v="0"/>
    <x v="23"/>
    <x v="3654"/>
    <n v="28994"/>
    <n v="43.93"/>
    <n v="3482.18"/>
    <n v="178113.6"/>
    <n v="11585.84"/>
    <n v="15881"/>
    <n v="24.06"/>
    <n v="210.65"/>
    <n v="139717.10999999999"/>
    <m/>
    <m/>
    <m/>
    <m/>
    <m/>
    <m/>
    <m/>
    <m/>
    <m/>
    <m/>
    <n v="156390"/>
    <n v="14059"/>
    <n v="21.3"/>
    <n v="2843.45"/>
  </r>
  <r>
    <x v="116"/>
    <x v="116"/>
    <x v="10"/>
    <x v="5"/>
    <x v="17"/>
    <x v="3655"/>
    <n v="23958"/>
    <n v="39.93"/>
    <n v="6394.14"/>
    <n v="297327.51"/>
    <n v="0"/>
    <m/>
    <m/>
    <m/>
    <m/>
    <m/>
    <m/>
    <m/>
    <m/>
    <m/>
    <n v="9673"/>
    <n v="18256"/>
    <n v="30.43"/>
    <n v="193"/>
    <n v="216520.43"/>
    <n v="131100"/>
    <n v="7982"/>
    <n v="13.3"/>
    <n v="2622"/>
  </r>
  <r>
    <x v="147"/>
    <x v="147"/>
    <x v="6"/>
    <x v="14"/>
    <x v="129"/>
    <x v="3656"/>
    <n v="294659"/>
    <n v="196.44"/>
    <n v="11251.2"/>
    <n v="1307952"/>
    <n v="9325"/>
    <n v="20968"/>
    <n v="13.98"/>
    <m/>
    <m/>
    <m/>
    <m/>
    <m/>
    <m/>
    <m/>
    <m/>
    <m/>
    <m/>
    <m/>
    <m/>
    <n v="4764"/>
    <n v="32047"/>
    <n v="21.36"/>
    <n v="38.11"/>
  </r>
  <r>
    <x v="173"/>
    <x v="173"/>
    <x v="15"/>
    <x v="2"/>
    <x v="3"/>
    <x v="3657"/>
    <n v="80156"/>
    <n v="92.77"/>
    <n v="9859.75"/>
    <n v="660208.86"/>
    <n v="265"/>
    <m/>
    <m/>
    <n v="3.68"/>
    <n v="3195.71"/>
    <n v="3505"/>
    <n v="10136"/>
    <n v="11.73"/>
    <n v="48"/>
    <n v="44404.85"/>
    <m/>
    <m/>
    <m/>
    <m/>
    <m/>
    <n v="406014"/>
    <n v="21262"/>
    <n v="24.61"/>
    <n v="5639.08"/>
  </r>
  <r>
    <x v="89"/>
    <x v="89"/>
    <x v="3"/>
    <x v="2"/>
    <x v="24"/>
    <x v="3658"/>
    <n v="77805"/>
    <n v="45.03"/>
    <n v="3499.41"/>
    <n v="468640.95"/>
    <n v="65531.519999999997"/>
    <n v="112292"/>
    <n v="64.98"/>
    <n v="455.08"/>
    <n v="790264.29"/>
    <m/>
    <m/>
    <m/>
    <m/>
    <m/>
    <m/>
    <m/>
    <m/>
    <m/>
    <m/>
    <n v="15212"/>
    <n v="317849"/>
    <n v="183.94"/>
    <n v="105.64"/>
  </r>
  <r>
    <x v="75"/>
    <x v="75"/>
    <x v="10"/>
    <x v="1"/>
    <x v="28"/>
    <x v="3659"/>
    <n v="824"/>
    <n v="5.72"/>
    <n v="447.58"/>
    <n v="4995.03"/>
    <n v="3306.5"/>
    <n v="4775"/>
    <n v="33.159999999999997"/>
    <n v="275.54000000000002"/>
    <n v="39874.06"/>
    <m/>
    <m/>
    <m/>
    <m/>
    <m/>
    <m/>
    <m/>
    <m/>
    <m/>
    <m/>
    <n v="83200"/>
    <n v="2042"/>
    <n v="14.18"/>
    <n v="6933.33"/>
  </r>
  <r>
    <x v="117"/>
    <x v="117"/>
    <x v="10"/>
    <x v="6"/>
    <x v="41"/>
    <x v="4"/>
    <m/>
    <m/>
    <m/>
    <m/>
    <n v="0"/>
    <m/>
    <m/>
    <m/>
    <m/>
    <m/>
    <m/>
    <m/>
    <m/>
    <m/>
    <m/>
    <m/>
    <m/>
    <m/>
    <m/>
    <n v="719.2"/>
    <n v="1722"/>
    <n v="47.83"/>
    <n v="239.73"/>
  </r>
  <r>
    <x v="81"/>
    <x v="81"/>
    <x v="14"/>
    <x v="5"/>
    <x v="17"/>
    <x v="3660"/>
    <n v="62911"/>
    <n v="104.85"/>
    <n v="9561.56"/>
    <n v="444612.54"/>
    <n v="0"/>
    <m/>
    <m/>
    <m/>
    <m/>
    <m/>
    <m/>
    <m/>
    <m/>
    <m/>
    <m/>
    <m/>
    <m/>
    <m/>
    <m/>
    <n v="91"/>
    <n v="14177"/>
    <n v="23.63"/>
    <n v="1.82"/>
  </r>
  <r>
    <x v="52"/>
    <x v="52"/>
    <x v="11"/>
    <x v="6"/>
    <x v="27"/>
    <x v="3661"/>
    <n v="38194"/>
    <n v="83.76"/>
    <n v="4585.6099999999997"/>
    <n v="162055.29"/>
    <n v="16993.21"/>
    <n v="27130"/>
    <n v="59.5"/>
    <n v="447.19"/>
    <n v="204926.22"/>
    <m/>
    <m/>
    <m/>
    <m/>
    <m/>
    <m/>
    <m/>
    <m/>
    <m/>
    <m/>
    <n v="1980"/>
    <n v="13582"/>
    <n v="29.79"/>
    <n v="52.11"/>
  </r>
  <r>
    <x v="53"/>
    <x v="53"/>
    <x v="4"/>
    <x v="13"/>
    <x v="1"/>
    <x v="4"/>
    <m/>
    <m/>
    <m/>
    <m/>
    <n v="0"/>
    <m/>
    <m/>
    <m/>
    <m/>
    <m/>
    <m/>
    <m/>
    <m/>
    <m/>
    <m/>
    <m/>
    <m/>
    <m/>
    <m/>
    <n v="0"/>
    <m/>
    <m/>
    <n v="0"/>
  </r>
  <r>
    <x v="73"/>
    <x v="73"/>
    <x v="14"/>
    <x v="5"/>
    <x v="26"/>
    <x v="3662"/>
    <n v="33649"/>
    <n v="41.24"/>
    <n v="3797.65"/>
    <n v="240163.20000000001"/>
    <n v="27838.02"/>
    <n v="34450"/>
    <n v="42.22"/>
    <n v="409.38"/>
    <n v="335707.05"/>
    <m/>
    <m/>
    <m/>
    <m/>
    <m/>
    <m/>
    <m/>
    <m/>
    <m/>
    <m/>
    <n v="2389"/>
    <n v="20676"/>
    <n v="25.34"/>
    <n v="35.130000000000003"/>
  </r>
  <r>
    <x v="46"/>
    <x v="46"/>
    <x v="15"/>
    <x v="4"/>
    <x v="3"/>
    <x v="3663"/>
    <n v="3303"/>
    <n v="3.82"/>
    <n v="266.70999999999998"/>
    <n v="17858.79"/>
    <n v="175.56"/>
    <n v="2465"/>
    <n v="2.85"/>
    <m/>
    <m/>
    <m/>
    <m/>
    <m/>
    <m/>
    <m/>
    <m/>
    <m/>
    <m/>
    <m/>
    <m/>
    <n v="1182"/>
    <n v="38727"/>
    <n v="44.82"/>
    <n v="16.420000000000002"/>
  </r>
  <r>
    <x v="161"/>
    <x v="161"/>
    <x v="13"/>
    <x v="22"/>
    <x v="56"/>
    <x v="3664"/>
    <n v="76164"/>
    <n v="52.89"/>
    <n v="3390.95"/>
    <n v="378430.02"/>
    <n v="71628.52"/>
    <n v="84717"/>
    <n v="58.83"/>
    <n v="596.9"/>
    <n v="863789.76"/>
    <m/>
    <m/>
    <m/>
    <m/>
    <m/>
    <m/>
    <m/>
    <m/>
    <m/>
    <m/>
    <n v="2430"/>
    <n v="32337"/>
    <n v="22.46"/>
    <n v="20.25"/>
  </r>
  <r>
    <x v="101"/>
    <x v="101"/>
    <x v="15"/>
    <x v="1"/>
    <x v="6"/>
    <x v="3665"/>
    <n v="3401"/>
    <n v="35.43"/>
    <n v="2650.38"/>
    <n v="19718.79"/>
    <n v="2372.4499999999998"/>
    <n v="7449"/>
    <n v="77.59"/>
    <m/>
    <m/>
    <m/>
    <m/>
    <m/>
    <m/>
    <m/>
    <m/>
    <m/>
    <m/>
    <m/>
    <m/>
    <n v="7153.48"/>
    <n v="5158"/>
    <n v="53.73"/>
    <n v="894.19"/>
  </r>
  <r>
    <x v="121"/>
    <x v="121"/>
    <x v="6"/>
    <x v="2"/>
    <x v="3"/>
    <x v="3666"/>
    <n v="95842"/>
    <n v="110.93"/>
    <n v="9070.69"/>
    <n v="607373.69999999995"/>
    <n v="0"/>
    <m/>
    <m/>
    <m/>
    <m/>
    <m/>
    <m/>
    <m/>
    <m/>
    <m/>
    <m/>
    <m/>
    <m/>
    <m/>
    <m/>
    <n v="446100"/>
    <n v="53729"/>
    <n v="62.19"/>
    <n v="6195.83"/>
  </r>
  <r>
    <x v="226"/>
    <x v="226"/>
    <x v="11"/>
    <x v="1"/>
    <x v="1"/>
    <x v="3667"/>
    <n v="338"/>
    <n v="4.6900000000000004"/>
    <n v="397.33"/>
    <n v="2217.12"/>
    <n v="0"/>
    <m/>
    <m/>
    <m/>
    <m/>
    <m/>
    <m/>
    <m/>
    <m/>
    <m/>
    <m/>
    <m/>
    <m/>
    <m/>
    <m/>
    <n v="0"/>
    <m/>
    <m/>
    <n v="0"/>
  </r>
  <r>
    <x v="131"/>
    <x v="131"/>
    <x v="4"/>
    <x v="6"/>
    <x v="51"/>
    <x v="4"/>
    <m/>
    <m/>
    <m/>
    <m/>
    <n v="0"/>
    <m/>
    <m/>
    <m/>
    <m/>
    <m/>
    <m/>
    <m/>
    <m/>
    <m/>
    <n v="645"/>
    <n v="1379"/>
    <n v="114.92"/>
    <n v="645"/>
    <n v="14437.68"/>
    <n v="0.04"/>
    <n v="323"/>
    <n v="26.92"/>
    <n v="0.04"/>
  </r>
  <r>
    <x v="121"/>
    <x v="121"/>
    <x v="14"/>
    <x v="13"/>
    <x v="6"/>
    <x v="4"/>
    <n v="0"/>
    <n v="0"/>
    <m/>
    <m/>
    <n v="0"/>
    <m/>
    <m/>
    <m/>
    <m/>
    <m/>
    <m/>
    <m/>
    <m/>
    <m/>
    <m/>
    <m/>
    <m/>
    <m/>
    <m/>
    <n v="0"/>
    <m/>
    <m/>
    <n v="0"/>
  </r>
  <r>
    <x v="1"/>
    <x v="1"/>
    <x v="11"/>
    <x v="2"/>
    <x v="30"/>
    <x v="3668"/>
    <n v="45136"/>
    <n v="78.36"/>
    <n v="4579.4799999999996"/>
    <n v="204427.95"/>
    <n v="10108.14"/>
    <n v="29403"/>
    <n v="51.05"/>
    <n v="210.59"/>
    <n v="121897.05"/>
    <m/>
    <m/>
    <m/>
    <m/>
    <m/>
    <m/>
    <m/>
    <m/>
    <m/>
    <m/>
    <n v="23400"/>
    <n v="4978"/>
    <n v="8.64"/>
    <n v="487.5"/>
  </r>
  <r>
    <x v="140"/>
    <x v="140"/>
    <x v="12"/>
    <x v="7"/>
    <x v="9"/>
    <x v="3669"/>
    <n v="24673"/>
    <n v="51.4"/>
    <n v="3704"/>
    <n v="137788.79999999999"/>
    <n v="22568.38"/>
    <n v="29483"/>
    <n v="61.42"/>
    <n v="564.21"/>
    <n v="272158.87"/>
    <m/>
    <m/>
    <m/>
    <m/>
    <m/>
    <m/>
    <m/>
    <m/>
    <m/>
    <m/>
    <n v="114430"/>
    <n v="6568"/>
    <n v="13.68"/>
    <n v="2860.75"/>
  </r>
  <r>
    <x v="72"/>
    <x v="72"/>
    <x v="12"/>
    <x v="13"/>
    <x v="6"/>
    <x v="4"/>
    <m/>
    <m/>
    <m/>
    <m/>
    <n v="0"/>
    <m/>
    <m/>
    <m/>
    <m/>
    <m/>
    <m/>
    <m/>
    <m/>
    <m/>
    <m/>
    <m/>
    <m/>
    <m/>
    <m/>
    <n v="118663"/>
    <n v="3475"/>
    <n v="36.200000000000003"/>
    <n v="14832.88"/>
  </r>
  <r>
    <x v="36"/>
    <x v="36"/>
    <x v="6"/>
    <x v="2"/>
    <x v="67"/>
    <x v="3670"/>
    <n v="167205"/>
    <n v="165.88"/>
    <n v="7492.74"/>
    <n v="585332.69999999995"/>
    <n v="0"/>
    <m/>
    <m/>
    <m/>
    <m/>
    <m/>
    <m/>
    <m/>
    <m/>
    <m/>
    <m/>
    <m/>
    <m/>
    <m/>
    <m/>
    <n v="516.46"/>
    <n v="28967"/>
    <n v="28.74"/>
    <n v="6.15"/>
  </r>
  <r>
    <x v="20"/>
    <x v="20"/>
    <x v="11"/>
    <x v="2"/>
    <x v="26"/>
    <x v="3671"/>
    <n v="87465"/>
    <n v="107.19"/>
    <n v="7506.4"/>
    <n v="474704.55"/>
    <n v="0"/>
    <m/>
    <m/>
    <m/>
    <m/>
    <m/>
    <m/>
    <m/>
    <m/>
    <m/>
    <m/>
    <m/>
    <m/>
    <m/>
    <m/>
    <n v="165690"/>
    <n v="11416"/>
    <n v="13.99"/>
    <n v="2436.62"/>
  </r>
  <r>
    <x v="57"/>
    <x v="57"/>
    <x v="12"/>
    <x v="6"/>
    <x v="16"/>
    <x v="0"/>
    <n v="0"/>
    <n v="0"/>
    <n v="0"/>
    <n v="0"/>
    <n v="0"/>
    <n v="0"/>
    <n v="0"/>
    <m/>
    <m/>
    <m/>
    <m/>
    <m/>
    <m/>
    <m/>
    <m/>
    <m/>
    <m/>
    <m/>
    <m/>
    <n v="23600"/>
    <n v="3204"/>
    <n v="66.75"/>
    <n v="5900"/>
  </r>
  <r>
    <x v="162"/>
    <x v="162"/>
    <x v="10"/>
    <x v="2"/>
    <x v="29"/>
    <x v="3672"/>
    <n v="69565"/>
    <n v="111.48"/>
    <n v="10730.77"/>
    <n v="518940"/>
    <n v="0"/>
    <m/>
    <m/>
    <m/>
    <m/>
    <m/>
    <m/>
    <m/>
    <m/>
    <m/>
    <m/>
    <m/>
    <m/>
    <m/>
    <m/>
    <n v="1660"/>
    <n v="3869"/>
    <n v="6.2"/>
    <n v="31.92"/>
  </r>
  <r>
    <x v="38"/>
    <x v="38"/>
    <x v="3"/>
    <x v="2"/>
    <x v="42"/>
    <x v="3673"/>
    <n v="21880"/>
    <n v="60.78"/>
    <n v="4578.33"/>
    <n v="127735.5"/>
    <n v="14269.64"/>
    <n v="24613"/>
    <n v="68.37"/>
    <n v="475.65"/>
    <n v="172081.88"/>
    <m/>
    <m/>
    <m/>
    <m/>
    <m/>
    <m/>
    <m/>
    <m/>
    <m/>
    <m/>
    <n v="1523"/>
    <n v="9110"/>
    <n v="25.31"/>
    <n v="50.77"/>
  </r>
  <r>
    <x v="123"/>
    <x v="123"/>
    <x v="1"/>
    <x v="5"/>
    <x v="93"/>
    <x v="3674"/>
    <n v="17596"/>
    <n v="44.43"/>
    <n v="4452.0600000000004"/>
    <n v="136633.74"/>
    <n v="3553"/>
    <n v="8704"/>
    <n v="21.98"/>
    <n v="107.67"/>
    <n v="42846.69"/>
    <m/>
    <m/>
    <m/>
    <m/>
    <m/>
    <m/>
    <m/>
    <m/>
    <m/>
    <m/>
    <n v="43960"/>
    <n v="2680"/>
    <n v="6.77"/>
    <n v="1332.12"/>
  </r>
  <r>
    <x v="122"/>
    <x v="122"/>
    <x v="1"/>
    <x v="2"/>
    <x v="15"/>
    <x v="3675"/>
    <n v="5578"/>
    <n v="12.91"/>
    <n v="1094.31"/>
    <n v="36637.35"/>
    <n v="6143.55"/>
    <n v="8345"/>
    <n v="19.32"/>
    <n v="170.65"/>
    <n v="74086.91"/>
    <m/>
    <m/>
    <m/>
    <m/>
    <m/>
    <m/>
    <m/>
    <m/>
    <m/>
    <m/>
    <n v="1009.36"/>
    <n v="8184"/>
    <n v="18.940000000000001"/>
    <n v="28.04"/>
  </r>
  <r>
    <x v="147"/>
    <x v="147"/>
    <x v="8"/>
    <x v="4"/>
    <x v="50"/>
    <x v="3676"/>
    <n v="15396"/>
    <n v="8.02"/>
    <n v="238.6"/>
    <n v="35503.68"/>
    <n v="2684.77"/>
    <n v="5332"/>
    <n v="2.78"/>
    <n v="16.78"/>
    <n v="32376.47"/>
    <m/>
    <m/>
    <m/>
    <m/>
    <m/>
    <m/>
    <m/>
    <m/>
    <m/>
    <m/>
    <n v="12486"/>
    <n v="130563"/>
    <n v="68"/>
    <n v="78.040000000000006"/>
  </r>
  <r>
    <x v="118"/>
    <x v="118"/>
    <x v="0"/>
    <x v="2"/>
    <x v="5"/>
    <x v="3677"/>
    <n v="188866"/>
    <n v="196.74"/>
    <n v="13460.88"/>
    <n v="1001489.1"/>
    <n v="0"/>
    <m/>
    <m/>
    <m/>
    <m/>
    <m/>
    <m/>
    <m/>
    <m/>
    <m/>
    <m/>
    <m/>
    <m/>
    <m/>
    <m/>
    <n v="216770"/>
    <n v="13495"/>
    <n v="14.06"/>
    <n v="2709.63"/>
  </r>
  <r>
    <x v="107"/>
    <x v="107"/>
    <x v="10"/>
    <x v="2"/>
    <x v="21"/>
    <x v="3678"/>
    <n v="10372"/>
    <n v="36.01"/>
    <n v="3756.67"/>
    <n v="83848.800000000003"/>
    <n v="5717"/>
    <n v="8725"/>
    <n v="30.3"/>
    <n v="238.21"/>
    <n v="68943.02"/>
    <m/>
    <m/>
    <m/>
    <m/>
    <m/>
    <m/>
    <m/>
    <m/>
    <m/>
    <m/>
    <n v="2179"/>
    <n v="2902"/>
    <n v="10.08"/>
    <n v="90.79"/>
  </r>
  <r>
    <x v="62"/>
    <x v="62"/>
    <x v="10"/>
    <x v="1"/>
    <x v="66"/>
    <x v="3679"/>
    <n v="12265"/>
    <n v="46.46"/>
    <n v="3052.27"/>
    <n v="62449.5"/>
    <n v="3667"/>
    <n v="22335"/>
    <n v="84.6"/>
    <m/>
    <m/>
    <m/>
    <m/>
    <m/>
    <m/>
    <m/>
    <m/>
    <m/>
    <m/>
    <m/>
    <m/>
    <n v="171"/>
    <n v="904"/>
    <n v="3.42"/>
    <n v="7.77"/>
  </r>
  <r>
    <x v="91"/>
    <x v="91"/>
    <x v="15"/>
    <x v="3"/>
    <x v="7"/>
    <x v="3680"/>
    <n v="879"/>
    <n v="36.630000000000003"/>
    <n v="2837.5"/>
    <n v="5277.75"/>
    <n v="1364.69"/>
    <n v="1785"/>
    <n v="74.38"/>
    <n v="682.35"/>
    <n v="16457.259999999998"/>
    <m/>
    <m/>
    <m/>
    <m/>
    <m/>
    <m/>
    <m/>
    <m/>
    <m/>
    <m/>
    <n v="2100"/>
    <n v="124"/>
    <n v="5.17"/>
    <n v="1050"/>
  </r>
  <r>
    <x v="40"/>
    <x v="40"/>
    <x v="15"/>
    <x v="26"/>
    <x v="68"/>
    <x v="3681"/>
    <n v="7701"/>
    <n v="40.11"/>
    <n v="3555"/>
    <n v="52898.400000000001"/>
    <n v="4959.5600000000004"/>
    <n v="3807"/>
    <n v="19.829999999999998"/>
    <n v="309.97000000000003"/>
    <n v="59808.83"/>
    <m/>
    <m/>
    <m/>
    <m/>
    <m/>
    <m/>
    <m/>
    <m/>
    <m/>
    <m/>
    <n v="46887"/>
    <n v="3686"/>
    <n v="19.2"/>
    <n v="2930.44"/>
  </r>
  <r>
    <x v="4"/>
    <x v="4"/>
    <x v="0"/>
    <x v="1"/>
    <x v="41"/>
    <x v="3682"/>
    <n v="39"/>
    <n v="1.08"/>
    <n v="80"/>
    <n v="223.2"/>
    <n v="31.04"/>
    <n v="50"/>
    <n v="1.39"/>
    <m/>
    <m/>
    <m/>
    <m/>
    <m/>
    <m/>
    <m/>
    <m/>
    <m/>
    <m/>
    <m/>
    <m/>
    <n v="235"/>
    <n v="1049"/>
    <n v="29.14"/>
    <n v="78.33"/>
  </r>
  <r>
    <x v="85"/>
    <x v="85"/>
    <x v="5"/>
    <x v="16"/>
    <x v="20"/>
    <x v="3683"/>
    <n v="40859"/>
    <n v="56.75"/>
    <n v="4567.2700000000004"/>
    <n v="254853.48"/>
    <n v="21579.05"/>
    <n v="15061"/>
    <n v="20.92"/>
    <n v="359.65"/>
    <n v="260228.23"/>
    <m/>
    <m/>
    <m/>
    <m/>
    <m/>
    <m/>
    <m/>
    <m/>
    <m/>
    <m/>
    <n v="1884.68"/>
    <n v="35846"/>
    <n v="49.79"/>
    <n v="31.41"/>
  </r>
  <r>
    <x v="103"/>
    <x v="103"/>
    <x v="1"/>
    <x v="28"/>
    <x v="16"/>
    <x v="0"/>
    <n v="0"/>
    <n v="0"/>
    <n v="0"/>
    <n v="0"/>
    <n v="0"/>
    <n v="0"/>
    <n v="0"/>
    <n v="0"/>
    <n v="0"/>
    <n v="0"/>
    <n v="0"/>
    <n v="0"/>
    <n v="0"/>
    <n v="0"/>
    <n v="0"/>
    <n v="0"/>
    <n v="0"/>
    <n v="0"/>
    <n v="0"/>
    <n v="0"/>
    <n v="0"/>
    <n v="0"/>
    <n v="0"/>
  </r>
  <r>
    <x v="36"/>
    <x v="36"/>
    <x v="14"/>
    <x v="1"/>
    <x v="6"/>
    <x v="4"/>
    <m/>
    <m/>
    <m/>
    <m/>
    <n v="0"/>
    <m/>
    <m/>
    <m/>
    <m/>
    <m/>
    <m/>
    <m/>
    <m/>
    <m/>
    <m/>
    <m/>
    <m/>
    <m/>
    <m/>
    <n v="49.92"/>
    <n v="4469"/>
    <n v="46.55"/>
    <n v="6.24"/>
  </r>
  <r>
    <x v="173"/>
    <x v="173"/>
    <x v="11"/>
    <x v="3"/>
    <x v="28"/>
    <x v="3684"/>
    <n v="623"/>
    <n v="4.33"/>
    <n v="296"/>
    <n v="3303.36"/>
    <n v="11.64"/>
    <n v="28"/>
    <n v="0.19"/>
    <n v="0.97"/>
    <n v="140.36000000000001"/>
    <m/>
    <m/>
    <m/>
    <m/>
    <m/>
    <m/>
    <m/>
    <m/>
    <m/>
    <m/>
    <n v="77800"/>
    <n v="3382"/>
    <n v="23.49"/>
    <n v="6483.33"/>
  </r>
  <r>
    <x v="19"/>
    <x v="19"/>
    <x v="15"/>
    <x v="1"/>
    <x v="19"/>
    <x v="4"/>
    <m/>
    <m/>
    <m/>
    <m/>
    <n v="0"/>
    <m/>
    <m/>
    <m/>
    <m/>
    <m/>
    <m/>
    <m/>
    <m/>
    <m/>
    <m/>
    <m/>
    <m/>
    <m/>
    <m/>
    <n v="0"/>
    <m/>
    <m/>
    <n v="0"/>
  </r>
  <r>
    <x v="183"/>
    <x v="183"/>
    <x v="0"/>
    <x v="6"/>
    <x v="7"/>
    <x v="3685"/>
    <n v="361"/>
    <n v="15.04"/>
    <n v="1118.5"/>
    <n v="2080.41"/>
    <n v="0"/>
    <m/>
    <m/>
    <m/>
    <m/>
    <m/>
    <m/>
    <m/>
    <m/>
    <m/>
    <m/>
    <m/>
    <m/>
    <m/>
    <m/>
    <n v="0"/>
    <m/>
    <m/>
    <n v="0"/>
  </r>
  <r>
    <x v="45"/>
    <x v="45"/>
    <x v="0"/>
    <x v="6"/>
    <x v="53"/>
    <x v="4"/>
    <m/>
    <m/>
    <m/>
    <m/>
    <n v="0"/>
    <m/>
    <m/>
    <m/>
    <m/>
    <m/>
    <m/>
    <m/>
    <m/>
    <m/>
    <m/>
    <m/>
    <m/>
    <m/>
    <m/>
    <n v="11551.23"/>
    <n v="56922"/>
    <n v="364.88"/>
    <n v="888.56"/>
  </r>
  <r>
    <x v="74"/>
    <x v="74"/>
    <x v="15"/>
    <x v="0"/>
    <x v="115"/>
    <x v="3686"/>
    <n v="130049"/>
    <n v="111.73"/>
    <n v="11007.48"/>
    <n v="992985.18"/>
    <n v="12613"/>
    <n v="16565"/>
    <n v="14.23"/>
    <m/>
    <m/>
    <m/>
    <m/>
    <m/>
    <m/>
    <m/>
    <m/>
    <m/>
    <m/>
    <m/>
    <m/>
    <n v="2801.95"/>
    <n v="43667"/>
    <n v="37.51"/>
    <n v="28.89"/>
  </r>
  <r>
    <x v="72"/>
    <x v="72"/>
    <x v="0"/>
    <x v="4"/>
    <x v="140"/>
    <x v="3687"/>
    <n v="5580"/>
    <n v="3.66"/>
    <n v="153.74"/>
    <n v="18158.25"/>
    <n v="3465.57"/>
    <n v="7290"/>
    <n v="4.78"/>
    <n v="27.29"/>
    <n v="41792.32"/>
    <m/>
    <m/>
    <m/>
    <m/>
    <m/>
    <m/>
    <m/>
    <m/>
    <m/>
    <m/>
    <n v="0"/>
    <n v="138408"/>
    <n v="90.82"/>
    <n v="0"/>
  </r>
  <r>
    <x v="125"/>
    <x v="125"/>
    <x v="13"/>
    <x v="7"/>
    <x v="29"/>
    <x v="3688"/>
    <n v="77627"/>
    <n v="124.4"/>
    <n v="8669.23"/>
    <n v="419244"/>
    <n v="81.47"/>
    <n v="593"/>
    <n v="0.95"/>
    <n v="1.57"/>
    <n v="982.52"/>
    <m/>
    <m/>
    <m/>
    <m/>
    <m/>
    <m/>
    <m/>
    <m/>
    <m/>
    <m/>
    <n v="1350"/>
    <n v="7949"/>
    <n v="12.74"/>
    <n v="25.96"/>
  </r>
  <r>
    <x v="44"/>
    <x v="44"/>
    <x v="2"/>
    <x v="2"/>
    <x v="116"/>
    <x v="3689"/>
    <n v="51659"/>
    <n v="31.65"/>
    <n v="2991.32"/>
    <n v="378342.6"/>
    <n v="77940.83"/>
    <n v="145927"/>
    <n v="89.42"/>
    <m/>
    <m/>
    <m/>
    <m/>
    <m/>
    <m/>
    <m/>
    <m/>
    <m/>
    <m/>
    <m/>
    <m/>
    <n v="5251"/>
    <n v="35127"/>
    <n v="21.52"/>
    <n v="38.61"/>
  </r>
  <r>
    <x v="193"/>
    <x v="193"/>
    <x v="0"/>
    <x v="7"/>
    <x v="31"/>
    <x v="3690"/>
    <n v="9681"/>
    <n v="40.340000000000003"/>
    <n v="3281.3"/>
    <n v="61032.18"/>
    <n v="0"/>
    <m/>
    <m/>
    <m/>
    <m/>
    <m/>
    <m/>
    <m/>
    <m/>
    <m/>
    <m/>
    <m/>
    <m/>
    <m/>
    <m/>
    <n v="69.38"/>
    <n v="4217"/>
    <n v="17.57"/>
    <n v="3.47"/>
  </r>
  <r>
    <x v="76"/>
    <x v="76"/>
    <x v="15"/>
    <x v="12"/>
    <x v="11"/>
    <x v="3691"/>
    <n v="141"/>
    <n v="1.18"/>
    <n v="37.200000000000003"/>
    <n v="345.96"/>
    <n v="6624.39"/>
    <n v="10165"/>
    <n v="84.71"/>
    <n v="662.44"/>
    <n v="79885.45"/>
    <m/>
    <m/>
    <m/>
    <m/>
    <m/>
    <m/>
    <m/>
    <m/>
    <m/>
    <m/>
    <n v="113198"/>
    <n v="13088"/>
    <n v="109.07"/>
    <n v="11319.8"/>
  </r>
  <r>
    <x v="21"/>
    <x v="21"/>
    <x v="1"/>
    <x v="1"/>
    <x v="1"/>
    <x v="3692"/>
    <n v="74"/>
    <n v="1.03"/>
    <n v="49.67"/>
    <n v="277.14"/>
    <n v="0"/>
    <m/>
    <m/>
    <m/>
    <m/>
    <m/>
    <m/>
    <m/>
    <m/>
    <m/>
    <m/>
    <m/>
    <m/>
    <m/>
    <m/>
    <n v="1214.8900000000001"/>
    <n v="2211"/>
    <n v="30.71"/>
    <n v="202.48"/>
  </r>
  <r>
    <x v="19"/>
    <x v="19"/>
    <x v="8"/>
    <x v="36"/>
    <x v="32"/>
    <x v="4"/>
    <m/>
    <m/>
    <m/>
    <m/>
    <n v="0"/>
    <m/>
    <m/>
    <m/>
    <m/>
    <m/>
    <m/>
    <m/>
    <m/>
    <m/>
    <m/>
    <m/>
    <m/>
    <m/>
    <m/>
    <n v="0"/>
    <m/>
    <m/>
    <n v="0"/>
  </r>
  <r>
    <x v="62"/>
    <x v="62"/>
    <x v="2"/>
    <x v="6"/>
    <x v="11"/>
    <x v="3693"/>
    <n v="1378"/>
    <n v="11.48"/>
    <n v="859.5"/>
    <n v="7993.35"/>
    <n v="918"/>
    <n v="2666"/>
    <n v="22.22"/>
    <n v="91.8"/>
    <n v="11070.44"/>
    <m/>
    <m/>
    <m/>
    <m/>
    <m/>
    <m/>
    <m/>
    <m/>
    <m/>
    <m/>
    <n v="1299"/>
    <n v="4421"/>
    <n v="36.840000000000003"/>
    <n v="129.9"/>
  </r>
  <r>
    <x v="121"/>
    <x v="121"/>
    <x v="8"/>
    <x v="12"/>
    <x v="6"/>
    <x v="4"/>
    <m/>
    <m/>
    <m/>
    <m/>
    <n v="0"/>
    <m/>
    <m/>
    <m/>
    <m/>
    <m/>
    <m/>
    <m/>
    <m/>
    <m/>
    <m/>
    <m/>
    <m/>
    <m/>
    <m/>
    <n v="0"/>
    <m/>
    <m/>
    <n v="0"/>
  </r>
  <r>
    <x v="183"/>
    <x v="183"/>
    <x v="6"/>
    <x v="1"/>
    <x v="1"/>
    <x v="3614"/>
    <n v="14648"/>
    <n v="203.44"/>
    <n v="17520"/>
    <n v="97761.600000000006"/>
    <n v="0"/>
    <m/>
    <m/>
    <m/>
    <m/>
    <m/>
    <m/>
    <m/>
    <m/>
    <m/>
    <m/>
    <m/>
    <m/>
    <m/>
    <m/>
    <n v="20.59"/>
    <n v="668"/>
    <n v="9.2799999999999994"/>
    <n v="3.43"/>
  </r>
  <r>
    <x v="54"/>
    <x v="54"/>
    <x v="8"/>
    <x v="5"/>
    <x v="2"/>
    <x v="3694"/>
    <n v="86178"/>
    <n v="112.21"/>
    <n v="9083.1299999999992"/>
    <n v="540627.6"/>
    <n v="0"/>
    <m/>
    <m/>
    <m/>
    <m/>
    <m/>
    <m/>
    <m/>
    <m/>
    <m/>
    <m/>
    <m/>
    <m/>
    <m/>
    <m/>
    <n v="74000"/>
    <n v="3952"/>
    <n v="5.15"/>
    <n v="1156.25"/>
  </r>
  <r>
    <x v="223"/>
    <x v="223"/>
    <x v="13"/>
    <x v="1"/>
    <x v="4"/>
    <x v="3432"/>
    <n v="20"/>
    <n v="0.24"/>
    <n v="9.43"/>
    <n v="61.38"/>
    <n v="0"/>
    <m/>
    <m/>
    <m/>
    <m/>
    <m/>
    <m/>
    <m/>
    <m/>
    <m/>
    <m/>
    <m/>
    <m/>
    <m/>
    <m/>
    <n v="364"/>
    <n v="5102"/>
    <n v="60.74"/>
    <n v="52"/>
  </r>
  <r>
    <x v="87"/>
    <x v="87"/>
    <x v="14"/>
    <x v="11"/>
    <x v="9"/>
    <x v="3695"/>
    <n v="3287"/>
    <n v="6.85"/>
    <n v="442.13"/>
    <n v="16447.05"/>
    <n v="2096.9899999999998"/>
    <n v="4004"/>
    <n v="8.34"/>
    <n v="52.42"/>
    <n v="25288.27"/>
    <m/>
    <m/>
    <m/>
    <m/>
    <m/>
    <n v="601"/>
    <n v="2271"/>
    <n v="4.7300000000000004"/>
    <n v="15"/>
    <n v="13452.78"/>
    <n v="2571"/>
    <n v="22662"/>
    <n v="47.21"/>
    <n v="64.28"/>
  </r>
  <r>
    <x v="93"/>
    <x v="93"/>
    <x v="1"/>
    <x v="4"/>
    <x v="22"/>
    <x v="3696"/>
    <n v="337"/>
    <n v="1.1200000000000001"/>
    <n v="62.68"/>
    <n v="1457.31"/>
    <n v="0"/>
    <m/>
    <m/>
    <m/>
    <m/>
    <m/>
    <m/>
    <m/>
    <m/>
    <m/>
    <n v="400"/>
    <n v="1001"/>
    <n v="3.34"/>
    <n v="16"/>
    <n v="8953.6"/>
    <n v="417.53"/>
    <n v="1878"/>
    <n v="6.26"/>
    <n v="16.7"/>
  </r>
  <r>
    <x v="170"/>
    <x v="170"/>
    <x v="11"/>
    <x v="7"/>
    <x v="30"/>
    <x v="3697"/>
    <n v="15065"/>
    <n v="26.15"/>
    <n v="2995.83"/>
    <n v="133734"/>
    <n v="46803.1"/>
    <n v="28362"/>
    <n v="49.24"/>
    <n v="975.06"/>
    <n v="564412.67000000004"/>
    <m/>
    <m/>
    <m/>
    <m/>
    <m/>
    <m/>
    <m/>
    <m/>
    <m/>
    <m/>
    <n v="69948.12"/>
    <n v="26857"/>
    <n v="46.63"/>
    <n v="1457.25"/>
  </r>
  <r>
    <x v="190"/>
    <x v="190"/>
    <x v="12"/>
    <x v="1"/>
    <x v="28"/>
    <x v="0"/>
    <n v="0"/>
    <n v="0"/>
    <n v="0"/>
    <n v="0"/>
    <n v="0"/>
    <m/>
    <m/>
    <m/>
    <m/>
    <m/>
    <m/>
    <m/>
    <m/>
    <m/>
    <m/>
    <m/>
    <m/>
    <m/>
    <m/>
    <n v="1034"/>
    <n v="14413"/>
    <n v="100.09"/>
    <n v="86.17"/>
  </r>
  <r>
    <x v="11"/>
    <x v="11"/>
    <x v="1"/>
    <x v="2"/>
    <x v="29"/>
    <x v="3698"/>
    <n v="154763"/>
    <n v="248.02"/>
    <n v="28707.69"/>
    <n v="1388304"/>
    <n v="0"/>
    <m/>
    <m/>
    <m/>
    <m/>
    <m/>
    <m/>
    <m/>
    <m/>
    <m/>
    <m/>
    <m/>
    <m/>
    <m/>
    <m/>
    <n v="0"/>
    <m/>
    <m/>
    <n v="0"/>
  </r>
  <r>
    <x v="135"/>
    <x v="135"/>
    <x v="3"/>
    <x v="2"/>
    <x v="33"/>
    <x v="3699"/>
    <n v="142251"/>
    <n v="118.54"/>
    <n v="10101.6"/>
    <n v="939448.8"/>
    <n v="11129.97"/>
    <n v="3815"/>
    <n v="3.18"/>
    <n v="111.3"/>
    <n v="134219.66"/>
    <m/>
    <m/>
    <m/>
    <m/>
    <m/>
    <m/>
    <m/>
    <m/>
    <m/>
    <m/>
    <n v="205078"/>
    <n v="10398"/>
    <n v="8.67"/>
    <n v="2050.7800000000002"/>
  </r>
  <r>
    <x v="111"/>
    <x v="111"/>
    <x v="7"/>
    <x v="2"/>
    <x v="57"/>
    <x v="3700"/>
    <n v="16827"/>
    <n v="33.39"/>
    <n v="4508.57"/>
    <n v="176104.8"/>
    <n v="0"/>
    <m/>
    <m/>
    <m/>
    <m/>
    <m/>
    <m/>
    <m/>
    <m/>
    <m/>
    <m/>
    <m/>
    <m/>
    <m/>
    <m/>
    <n v="697.08"/>
    <n v="2011"/>
    <n v="3.99"/>
    <n v="16.600000000000001"/>
  </r>
  <r>
    <x v="30"/>
    <x v="30"/>
    <x v="6"/>
    <x v="19"/>
    <x v="71"/>
    <x v="0"/>
    <n v="941"/>
    <n v="15.68"/>
    <n v="0"/>
    <n v="0"/>
    <n v="0"/>
    <m/>
    <m/>
    <m/>
    <m/>
    <m/>
    <m/>
    <m/>
    <m/>
    <m/>
    <m/>
    <n v="2429"/>
    <n v="40.479999999999997"/>
    <m/>
    <m/>
    <n v="0"/>
    <m/>
    <m/>
    <n v="0"/>
  </r>
  <r>
    <x v="195"/>
    <x v="195"/>
    <x v="0"/>
    <x v="1"/>
    <x v="11"/>
    <x v="3701"/>
    <n v="820"/>
    <n v="6.83"/>
    <n v="229.1"/>
    <n v="2130.63"/>
    <n v="0"/>
    <m/>
    <m/>
    <m/>
    <m/>
    <n v="371"/>
    <n v="1049"/>
    <n v="8.74"/>
    <n v="37"/>
    <n v="4700.2"/>
    <m/>
    <m/>
    <m/>
    <m/>
    <m/>
    <n v="466.55"/>
    <n v="3965"/>
    <n v="33.04"/>
    <n v="46.65"/>
  </r>
  <r>
    <x v="24"/>
    <x v="24"/>
    <x v="4"/>
    <x v="6"/>
    <x v="21"/>
    <x v="3702"/>
    <n v="17"/>
    <n v="0.06"/>
    <n v="2.21"/>
    <n v="49.29"/>
    <n v="88.26"/>
    <n v="125"/>
    <n v="0.43"/>
    <n v="3.68"/>
    <n v="1064.4000000000001"/>
    <m/>
    <m/>
    <m/>
    <m/>
    <m/>
    <m/>
    <m/>
    <m/>
    <m/>
    <m/>
    <n v="863"/>
    <n v="6914"/>
    <n v="24.01"/>
    <n v="35.96"/>
  </r>
  <r>
    <x v="70"/>
    <x v="70"/>
    <x v="10"/>
    <x v="7"/>
    <x v="71"/>
    <x v="3703"/>
    <n v="21"/>
    <n v="0.35"/>
    <n v="26.2"/>
    <n v="121.83"/>
    <n v="389"/>
    <n v="556"/>
    <n v="9.27"/>
    <m/>
    <m/>
    <m/>
    <m/>
    <m/>
    <m/>
    <m/>
    <m/>
    <m/>
    <m/>
    <m/>
    <m/>
    <n v="0"/>
    <m/>
    <m/>
    <n v="0"/>
  </r>
  <r>
    <x v="84"/>
    <x v="84"/>
    <x v="9"/>
    <x v="5"/>
    <x v="23"/>
    <x v="3704"/>
    <n v="35800"/>
    <n v="54.24"/>
    <n v="3876.6"/>
    <n v="198288.09"/>
    <n v="33411.25"/>
    <n v="49107"/>
    <n v="74.400000000000006"/>
    <n v="607.48"/>
    <n v="402916.3"/>
    <m/>
    <m/>
    <m/>
    <m/>
    <m/>
    <m/>
    <m/>
    <m/>
    <m/>
    <m/>
    <n v="320510"/>
    <n v="16493"/>
    <n v="24.99"/>
    <n v="5827.45"/>
  </r>
  <r>
    <x v="12"/>
    <x v="12"/>
    <x v="5"/>
    <x v="27"/>
    <x v="21"/>
    <x v="3705"/>
    <n v="26682"/>
    <n v="92.65"/>
    <n v="5817.04"/>
    <n v="129836.37"/>
    <n v="5065.96"/>
    <n v="7176"/>
    <n v="24.92"/>
    <n v="211.08"/>
    <n v="61091.88"/>
    <m/>
    <m/>
    <m/>
    <m/>
    <m/>
    <m/>
    <m/>
    <m/>
    <m/>
    <m/>
    <n v="888"/>
    <n v="15316"/>
    <n v="53.18"/>
    <n v="37"/>
  </r>
  <r>
    <x v="44"/>
    <x v="44"/>
    <x v="3"/>
    <x v="7"/>
    <x v="63"/>
    <x v="3706"/>
    <n v="212703"/>
    <n v="89.52"/>
    <n v="9700.85"/>
    <n v="1786315.17"/>
    <n v="16079.53"/>
    <n v="25783"/>
    <n v="10.85"/>
    <n v="81.209999999999994"/>
    <n v="193907.93"/>
    <m/>
    <m/>
    <m/>
    <m/>
    <m/>
    <m/>
    <m/>
    <m/>
    <m/>
    <m/>
    <n v="8910"/>
    <n v="64242"/>
    <n v="27.04"/>
    <n v="45"/>
  </r>
  <r>
    <x v="87"/>
    <x v="87"/>
    <x v="8"/>
    <x v="4"/>
    <x v="107"/>
    <x v="3707"/>
    <n v="808"/>
    <n v="0.87"/>
    <n v="45.79"/>
    <n v="3279.18"/>
    <n v="576.14"/>
    <n v="934"/>
    <n v="1.01"/>
    <n v="7.48"/>
    <n v="6947.84"/>
    <m/>
    <m/>
    <m/>
    <m/>
    <m/>
    <m/>
    <m/>
    <m/>
    <m/>
    <m/>
    <n v="4255"/>
    <n v="50346"/>
    <n v="54.49"/>
    <n v="55.26"/>
  </r>
  <r>
    <x v="51"/>
    <x v="51"/>
    <x v="4"/>
    <x v="7"/>
    <x v="34"/>
    <x v="1843"/>
    <n v="22458"/>
    <n v="53.47"/>
    <n v="3750.86"/>
    <n v="122090.4"/>
    <n v="7270.61"/>
    <n v="10247"/>
    <n v="24.4"/>
    <m/>
    <m/>
    <m/>
    <m/>
    <m/>
    <m/>
    <m/>
    <m/>
    <m/>
    <m/>
    <m/>
    <m/>
    <n v="237100"/>
    <n v="5342"/>
    <n v="12.72"/>
    <n v="6774.29"/>
  </r>
  <r>
    <x v="85"/>
    <x v="85"/>
    <x v="8"/>
    <x v="21"/>
    <x v="3"/>
    <x v="3708"/>
    <n v="58722"/>
    <n v="67.97"/>
    <n v="4258.33"/>
    <n v="285138"/>
    <n v="31353.06"/>
    <n v="30952"/>
    <n v="35.82"/>
    <n v="435.46"/>
    <n v="378095.9"/>
    <m/>
    <m/>
    <m/>
    <m/>
    <m/>
    <m/>
    <m/>
    <m/>
    <m/>
    <m/>
    <n v="2303"/>
    <n v="50674"/>
    <n v="58.65"/>
    <n v="31.99"/>
  </r>
  <r>
    <x v="59"/>
    <x v="59"/>
    <x v="13"/>
    <x v="7"/>
    <x v="21"/>
    <x v="3709"/>
    <n v="39858"/>
    <n v="138.4"/>
    <n v="8569.9599999999991"/>
    <n v="191281.47"/>
    <n v="0"/>
    <m/>
    <m/>
    <m/>
    <m/>
    <m/>
    <m/>
    <m/>
    <m/>
    <m/>
    <m/>
    <m/>
    <m/>
    <m/>
    <m/>
    <n v="42297"/>
    <n v="3602"/>
    <n v="12.51"/>
    <n v="1762.38"/>
  </r>
  <r>
    <x v="75"/>
    <x v="75"/>
    <x v="0"/>
    <x v="4"/>
    <x v="79"/>
    <x v="3710"/>
    <n v="2059"/>
    <n v="2.4900000000000002"/>
    <n v="156.62"/>
    <n v="10050.51"/>
    <n v="0"/>
    <m/>
    <m/>
    <m/>
    <m/>
    <m/>
    <m/>
    <m/>
    <m/>
    <m/>
    <m/>
    <m/>
    <m/>
    <m/>
    <m/>
    <n v="488900"/>
    <n v="15271"/>
    <n v="18.440000000000001"/>
    <n v="7085.51"/>
  </r>
  <r>
    <x v="85"/>
    <x v="85"/>
    <x v="2"/>
    <x v="11"/>
    <x v="64"/>
    <x v="3711"/>
    <n v="32"/>
    <n v="0.04"/>
    <n v="1.99"/>
    <n v="138.57"/>
    <n v="2382.15"/>
    <n v="3168"/>
    <n v="3.52"/>
    <n v="31.76"/>
    <n v="28727.1"/>
    <m/>
    <m/>
    <m/>
    <m/>
    <m/>
    <m/>
    <m/>
    <m/>
    <m/>
    <m/>
    <n v="9812"/>
    <n v="140648"/>
    <n v="156.28"/>
    <n v="130.83000000000001"/>
  </r>
  <r>
    <x v="21"/>
    <x v="21"/>
    <x v="0"/>
    <x v="1"/>
    <x v="1"/>
    <x v="3712"/>
    <n v="96"/>
    <n v="1.33"/>
    <n v="61.33"/>
    <n v="342.24"/>
    <n v="0"/>
    <m/>
    <m/>
    <m/>
    <m/>
    <m/>
    <m/>
    <m/>
    <m/>
    <m/>
    <m/>
    <m/>
    <m/>
    <m/>
    <m/>
    <n v="334.39"/>
    <n v="2899"/>
    <n v="40.26"/>
    <n v="55.73"/>
  </r>
  <r>
    <x v="29"/>
    <x v="29"/>
    <x v="15"/>
    <x v="0"/>
    <x v="117"/>
    <x v="4"/>
    <m/>
    <m/>
    <m/>
    <m/>
    <n v="0"/>
    <m/>
    <m/>
    <m/>
    <m/>
    <m/>
    <m/>
    <m/>
    <m/>
    <m/>
    <m/>
    <m/>
    <m/>
    <m/>
    <m/>
    <n v="0"/>
    <m/>
    <m/>
    <n v="0"/>
  </r>
  <r>
    <x v="101"/>
    <x v="101"/>
    <x v="14"/>
    <x v="6"/>
    <x v="6"/>
    <x v="4"/>
    <m/>
    <m/>
    <m/>
    <m/>
    <n v="0"/>
    <m/>
    <m/>
    <m/>
    <m/>
    <m/>
    <m/>
    <m/>
    <m/>
    <m/>
    <m/>
    <m/>
    <m/>
    <m/>
    <m/>
    <n v="45582"/>
    <n v="7388"/>
    <n v="76.959999999999994"/>
    <n v="5697.75"/>
  </r>
  <r>
    <x v="20"/>
    <x v="20"/>
    <x v="13"/>
    <x v="6"/>
    <x v="28"/>
    <x v="3713"/>
    <n v="265"/>
    <n v="1.84"/>
    <n v="85.67"/>
    <n v="956.04"/>
    <n v="480.12"/>
    <n v="705"/>
    <n v="4.9000000000000004"/>
    <n v="40.01"/>
    <n v="5789.87"/>
    <m/>
    <m/>
    <m/>
    <m/>
    <m/>
    <m/>
    <m/>
    <m/>
    <m/>
    <m/>
    <n v="78400"/>
    <n v="5600"/>
    <n v="38.89"/>
    <n v="6533.33"/>
  </r>
  <r>
    <x v="17"/>
    <x v="17"/>
    <x v="5"/>
    <x v="12"/>
    <x v="71"/>
    <x v="4"/>
    <m/>
    <m/>
    <m/>
    <m/>
    <n v="0"/>
    <m/>
    <m/>
    <m/>
    <m/>
    <m/>
    <m/>
    <m/>
    <m/>
    <m/>
    <m/>
    <m/>
    <m/>
    <m/>
    <m/>
    <n v="0"/>
    <m/>
    <m/>
    <n v="0"/>
  </r>
  <r>
    <x v="148"/>
    <x v="148"/>
    <x v="2"/>
    <x v="1"/>
    <x v="7"/>
    <x v="3714"/>
    <n v="38"/>
    <n v="1.58"/>
    <n v="106.5"/>
    <n v="198.09"/>
    <n v="0"/>
    <m/>
    <m/>
    <m/>
    <m/>
    <m/>
    <m/>
    <m/>
    <m/>
    <m/>
    <m/>
    <m/>
    <m/>
    <m/>
    <m/>
    <n v="96.04"/>
    <n v="184"/>
    <n v="7.67"/>
    <n v="48.02"/>
  </r>
  <r>
    <x v="72"/>
    <x v="72"/>
    <x v="5"/>
    <x v="13"/>
    <x v="6"/>
    <x v="4"/>
    <m/>
    <m/>
    <m/>
    <m/>
    <n v="0"/>
    <m/>
    <m/>
    <m/>
    <m/>
    <m/>
    <m/>
    <m/>
    <m/>
    <m/>
    <m/>
    <m/>
    <m/>
    <m/>
    <m/>
    <n v="70200"/>
    <n v="3256"/>
    <n v="33.92"/>
    <n v="8775"/>
  </r>
  <r>
    <x v="124"/>
    <x v="124"/>
    <x v="13"/>
    <x v="1"/>
    <x v="28"/>
    <x v="3715"/>
    <n v="454"/>
    <n v="3.15"/>
    <n v="41.08"/>
    <n v="458.49"/>
    <n v="0"/>
    <m/>
    <m/>
    <m/>
    <m/>
    <m/>
    <m/>
    <m/>
    <m/>
    <m/>
    <m/>
    <m/>
    <m/>
    <m/>
    <m/>
    <n v="27528"/>
    <n v="3664"/>
    <n v="25.44"/>
    <n v="2294"/>
  </r>
  <r>
    <x v="149"/>
    <x v="149"/>
    <x v="13"/>
    <x v="2"/>
    <x v="42"/>
    <x v="3716"/>
    <n v="42851"/>
    <n v="119.03"/>
    <n v="8009.6"/>
    <n v="223467.84"/>
    <n v="0"/>
    <m/>
    <m/>
    <m/>
    <m/>
    <m/>
    <m/>
    <m/>
    <m/>
    <m/>
    <m/>
    <m/>
    <m/>
    <m/>
    <m/>
    <n v="0"/>
    <m/>
    <m/>
    <n v="0"/>
  </r>
  <r>
    <x v="119"/>
    <x v="119"/>
    <x v="13"/>
    <x v="3"/>
    <x v="7"/>
    <x v="0"/>
    <n v="0"/>
    <n v="0"/>
    <n v="0"/>
    <n v="0"/>
    <n v="0"/>
    <n v="0"/>
    <n v="0"/>
    <n v="0"/>
    <n v="0"/>
    <m/>
    <m/>
    <m/>
    <m/>
    <m/>
    <m/>
    <m/>
    <m/>
    <m/>
    <m/>
    <n v="46955"/>
    <n v="5167"/>
    <n v="215.29"/>
    <n v="23477.5"/>
  </r>
  <r>
    <x v="62"/>
    <x v="62"/>
    <x v="9"/>
    <x v="2"/>
    <x v="127"/>
    <x v="3717"/>
    <n v="52130"/>
    <n v="68.959999999999994"/>
    <n v="6221.14"/>
    <n v="364496.76"/>
    <n v="10433"/>
    <n v="36911"/>
    <n v="48.82"/>
    <n v="165.6"/>
    <n v="125814.68"/>
    <m/>
    <m/>
    <m/>
    <m/>
    <m/>
    <m/>
    <m/>
    <m/>
    <m/>
    <m/>
    <n v="1168"/>
    <n v="33807"/>
    <n v="44.72"/>
    <n v="18.54"/>
  </r>
  <r>
    <x v="53"/>
    <x v="53"/>
    <x v="0"/>
    <x v="13"/>
    <x v="1"/>
    <x v="4"/>
    <m/>
    <m/>
    <m/>
    <m/>
    <n v="0"/>
    <m/>
    <m/>
    <m/>
    <m/>
    <m/>
    <m/>
    <m/>
    <m/>
    <m/>
    <m/>
    <m/>
    <m/>
    <m/>
    <m/>
    <n v="0"/>
    <m/>
    <m/>
    <n v="0"/>
  </r>
  <r>
    <x v="109"/>
    <x v="109"/>
    <x v="4"/>
    <x v="6"/>
    <x v="6"/>
    <x v="4"/>
    <m/>
    <m/>
    <m/>
    <m/>
    <n v="0"/>
    <m/>
    <m/>
    <m/>
    <m/>
    <m/>
    <m/>
    <m/>
    <m/>
    <m/>
    <m/>
    <m/>
    <m/>
    <m/>
    <m/>
    <n v="0"/>
    <m/>
    <m/>
    <n v="0"/>
  </r>
  <r>
    <x v="20"/>
    <x v="20"/>
    <x v="12"/>
    <x v="1"/>
    <x v="6"/>
    <x v="3718"/>
    <n v="390"/>
    <n v="4.0599999999999996"/>
    <n v="7.38"/>
    <n v="54.87"/>
    <n v="345.3"/>
    <n v="469"/>
    <n v="4.8899999999999997"/>
    <m/>
    <m/>
    <m/>
    <m/>
    <m/>
    <m/>
    <m/>
    <m/>
    <m/>
    <m/>
    <m/>
    <m/>
    <n v="87500"/>
    <n v="5846"/>
    <n v="60.9"/>
    <n v="10937.5"/>
  </r>
  <r>
    <x v="52"/>
    <x v="52"/>
    <x v="10"/>
    <x v="6"/>
    <x v="27"/>
    <x v="3719"/>
    <n v="27842"/>
    <n v="61.06"/>
    <n v="4567.47"/>
    <n v="161414.51999999999"/>
    <n v="16791.46"/>
    <n v="20936"/>
    <n v="45.91"/>
    <n v="441.88"/>
    <n v="202493.31"/>
    <m/>
    <m/>
    <m/>
    <m/>
    <m/>
    <m/>
    <m/>
    <m/>
    <m/>
    <m/>
    <n v="2102"/>
    <n v="9697"/>
    <n v="21.27"/>
    <n v="55.32"/>
  </r>
  <r>
    <x v="31"/>
    <x v="31"/>
    <x v="12"/>
    <x v="1"/>
    <x v="16"/>
    <x v="0"/>
    <n v="0"/>
    <n v="0"/>
    <n v="0"/>
    <n v="0"/>
    <n v="0"/>
    <n v="0"/>
    <n v="0"/>
    <m/>
    <m/>
    <m/>
    <m/>
    <m/>
    <m/>
    <m/>
    <m/>
    <m/>
    <m/>
    <m/>
    <m/>
    <n v="213"/>
    <n v="2098"/>
    <n v="43.71"/>
    <n v="53.25"/>
  </r>
  <r>
    <x v="199"/>
    <x v="199"/>
    <x v="15"/>
    <x v="1"/>
    <x v="21"/>
    <x v="3720"/>
    <n v="32733"/>
    <n v="113.66"/>
    <n v="1762"/>
    <n v="39327.839999999997"/>
    <n v="0"/>
    <m/>
    <m/>
    <m/>
    <m/>
    <m/>
    <m/>
    <m/>
    <m/>
    <m/>
    <m/>
    <m/>
    <m/>
    <m/>
    <m/>
    <n v="4437.17"/>
    <n v="81383"/>
    <n v="282.58"/>
    <n v="184.88"/>
  </r>
  <r>
    <x v="141"/>
    <x v="141"/>
    <x v="13"/>
    <x v="2"/>
    <x v="143"/>
    <x v="3721"/>
    <n v="112877"/>
    <n v="81.790000000000006"/>
    <n v="7966.63"/>
    <n v="852031.59"/>
    <n v="23096.02"/>
    <n v="10298"/>
    <n v="7.46"/>
    <n v="200.83"/>
    <n v="278521.87"/>
    <m/>
    <m/>
    <m/>
    <m/>
    <m/>
    <m/>
    <m/>
    <m/>
    <m/>
    <m/>
    <n v="158941"/>
    <n v="29114"/>
    <n v="21.1"/>
    <n v="1382.1"/>
  </r>
  <r>
    <x v="25"/>
    <x v="25"/>
    <x v="13"/>
    <x v="11"/>
    <x v="21"/>
    <x v="3722"/>
    <n v="343"/>
    <n v="1.19"/>
    <n v="103.08"/>
    <n v="2300.8200000000002"/>
    <n v="371.48"/>
    <n v="833"/>
    <n v="2.89"/>
    <n v="15.48"/>
    <n v="4479.84"/>
    <m/>
    <m/>
    <m/>
    <m/>
    <m/>
    <m/>
    <m/>
    <m/>
    <m/>
    <m/>
    <n v="3090"/>
    <n v="20367"/>
    <n v="70.72"/>
    <n v="128.75"/>
  </r>
  <r>
    <x v="12"/>
    <x v="12"/>
    <x v="4"/>
    <x v="7"/>
    <x v="57"/>
    <x v="3040"/>
    <n v="24519"/>
    <n v="48.65"/>
    <n v="2695.24"/>
    <n v="105276"/>
    <n v="10931.13"/>
    <n v="13580"/>
    <n v="26.94"/>
    <n v="260.27"/>
    <n v="131821.82999999999"/>
    <m/>
    <m/>
    <m/>
    <m/>
    <m/>
    <m/>
    <m/>
    <m/>
    <m/>
    <m/>
    <n v="1598"/>
    <n v="28528"/>
    <n v="56.6"/>
    <n v="38.049999999999997"/>
  </r>
  <r>
    <x v="101"/>
    <x v="101"/>
    <x v="2"/>
    <x v="1"/>
    <x v="6"/>
    <x v="3723"/>
    <n v="3383"/>
    <n v="35.24"/>
    <n v="2864.38"/>
    <n v="21310.95"/>
    <n v="2953"/>
    <n v="6852"/>
    <n v="71.38"/>
    <n v="369.13"/>
    <n v="35611.11"/>
    <m/>
    <m/>
    <m/>
    <m/>
    <m/>
    <m/>
    <m/>
    <m/>
    <m/>
    <m/>
    <n v="70.849999999999994"/>
    <n v="4104"/>
    <n v="42.75"/>
    <n v="8.86"/>
  </r>
  <r>
    <x v="225"/>
    <x v="225"/>
    <x v="13"/>
    <x v="1"/>
    <x v="6"/>
    <x v="3724"/>
    <n v="1689"/>
    <n v="17.59"/>
    <n v="1574.63"/>
    <n v="11715.21"/>
    <n v="0"/>
    <m/>
    <m/>
    <m/>
    <m/>
    <m/>
    <m/>
    <m/>
    <m/>
    <m/>
    <m/>
    <m/>
    <m/>
    <m/>
    <m/>
    <n v="368.42"/>
    <n v="5472"/>
    <n v="57"/>
    <n v="46.05"/>
  </r>
  <r>
    <x v="26"/>
    <x v="26"/>
    <x v="2"/>
    <x v="2"/>
    <x v="69"/>
    <x v="3725"/>
    <n v="32495"/>
    <n v="46.69"/>
    <n v="2643.69"/>
    <n v="142600.62"/>
    <n v="22412"/>
    <n v="140456"/>
    <n v="201.8"/>
    <n v="386.41"/>
    <n v="270273.03000000003"/>
    <m/>
    <m/>
    <m/>
    <m/>
    <m/>
    <m/>
    <m/>
    <m/>
    <m/>
    <m/>
    <n v="8133.15"/>
    <n v="28392"/>
    <n v="40.79"/>
    <n v="140.22999999999999"/>
  </r>
  <r>
    <x v="29"/>
    <x v="29"/>
    <x v="3"/>
    <x v="1"/>
    <x v="32"/>
    <x v="3726"/>
    <n v="9864"/>
    <n v="91.33"/>
    <n v="1970.67"/>
    <n v="16494.48"/>
    <n v="394.76"/>
    <n v="1711"/>
    <n v="15.84"/>
    <n v="43.86"/>
    <n v="4760.5600000000004"/>
    <m/>
    <m/>
    <m/>
    <m/>
    <m/>
    <m/>
    <m/>
    <m/>
    <m/>
    <m/>
    <n v="713"/>
    <n v="5015"/>
    <n v="46.44"/>
    <n v="79.22"/>
  </r>
  <r>
    <x v="156"/>
    <x v="156"/>
    <x v="5"/>
    <x v="5"/>
    <x v="21"/>
    <x v="3727"/>
    <n v="46752"/>
    <n v="162.33000000000001"/>
    <n v="10535.5"/>
    <n v="235152.36"/>
    <n v="0"/>
    <m/>
    <m/>
    <m/>
    <m/>
    <m/>
    <m/>
    <m/>
    <m/>
    <m/>
    <m/>
    <m/>
    <m/>
    <m/>
    <m/>
    <n v="1140.3"/>
    <n v="4979"/>
    <n v="17.29"/>
    <n v="47.51"/>
  </r>
  <r>
    <x v="76"/>
    <x v="76"/>
    <x v="12"/>
    <x v="7"/>
    <x v="37"/>
    <x v="3728"/>
    <n v="20036"/>
    <n v="52.18"/>
    <n v="3647.72"/>
    <n v="108556.11"/>
    <n v="11458.78"/>
    <n v="14401"/>
    <n v="37.5"/>
    <n v="358.09"/>
    <n v="138184.84"/>
    <m/>
    <m/>
    <m/>
    <m/>
    <m/>
    <m/>
    <m/>
    <m/>
    <m/>
    <m/>
    <n v="151200"/>
    <n v="6971"/>
    <n v="18.149999999999999"/>
    <n v="4725"/>
  </r>
  <r>
    <x v="99"/>
    <x v="99"/>
    <x v="11"/>
    <x v="5"/>
    <x v="93"/>
    <x v="3729"/>
    <n v="26231"/>
    <n v="66.239999999999995"/>
    <n v="5434.39"/>
    <n v="166781.54999999999"/>
    <n v="10088"/>
    <n v="13382"/>
    <n v="33.79"/>
    <n v="305.7"/>
    <n v="121654.22"/>
    <m/>
    <m/>
    <m/>
    <m/>
    <m/>
    <m/>
    <m/>
    <m/>
    <m/>
    <m/>
    <n v="108000"/>
    <n v="6720"/>
    <n v="16.97"/>
    <n v="3272.73"/>
  </r>
  <r>
    <x v="44"/>
    <x v="44"/>
    <x v="0"/>
    <x v="6"/>
    <x v="16"/>
    <x v="4"/>
    <m/>
    <m/>
    <m/>
    <m/>
    <n v="0"/>
    <m/>
    <m/>
    <m/>
    <m/>
    <m/>
    <m/>
    <m/>
    <m/>
    <m/>
    <m/>
    <m/>
    <m/>
    <m/>
    <m/>
    <n v="0"/>
    <m/>
    <m/>
    <n v="0"/>
  </r>
  <r>
    <x v="18"/>
    <x v="18"/>
    <x v="13"/>
    <x v="0"/>
    <x v="33"/>
    <x v="3730"/>
    <n v="132812"/>
    <n v="110.68"/>
    <n v="7836"/>
    <n v="728748"/>
    <n v="0"/>
    <m/>
    <m/>
    <m/>
    <m/>
    <m/>
    <m/>
    <m/>
    <m/>
    <m/>
    <m/>
    <m/>
    <m/>
    <m/>
    <m/>
    <n v="277700"/>
    <n v="40815"/>
    <n v="34.01"/>
    <n v="2777"/>
  </r>
  <r>
    <x v="144"/>
    <x v="144"/>
    <x v="11"/>
    <x v="6"/>
    <x v="6"/>
    <x v="3731"/>
    <n v="20"/>
    <n v="0.21"/>
    <n v="15.13"/>
    <n v="112.53"/>
    <n v="0"/>
    <m/>
    <m/>
    <m/>
    <m/>
    <m/>
    <m/>
    <m/>
    <m/>
    <m/>
    <m/>
    <m/>
    <m/>
    <m/>
    <m/>
    <n v="37090.339999999997"/>
    <n v="5196"/>
    <n v="54.13"/>
    <n v="4636.29"/>
  </r>
  <r>
    <x v="134"/>
    <x v="134"/>
    <x v="4"/>
    <x v="2"/>
    <x v="38"/>
    <x v="3732"/>
    <n v="51687"/>
    <n v="76.92"/>
    <n v="5047.25"/>
    <n v="262860.78000000003"/>
    <n v="0"/>
    <m/>
    <m/>
    <m/>
    <m/>
    <m/>
    <m/>
    <m/>
    <m/>
    <m/>
    <m/>
    <m/>
    <m/>
    <m/>
    <m/>
    <n v="0"/>
    <m/>
    <m/>
    <n v="0"/>
  </r>
  <r>
    <x v="51"/>
    <x v="51"/>
    <x v="6"/>
    <x v="2"/>
    <x v="9"/>
    <x v="3733"/>
    <n v="50288"/>
    <n v="104.77"/>
    <n v="9504.18"/>
    <n v="353555.31"/>
    <n v="2013.58"/>
    <n v="2332"/>
    <n v="4.8600000000000003"/>
    <m/>
    <m/>
    <m/>
    <m/>
    <m/>
    <m/>
    <m/>
    <m/>
    <m/>
    <m/>
    <m/>
    <m/>
    <n v="110391"/>
    <n v="3320"/>
    <n v="6.92"/>
    <n v="2759.78"/>
  </r>
  <r>
    <x v="162"/>
    <x v="162"/>
    <x v="11"/>
    <x v="2"/>
    <x v="29"/>
    <x v="3734"/>
    <n v="70646"/>
    <n v="113.21"/>
    <n v="9120"/>
    <n v="441043.20000000001"/>
    <n v="0"/>
    <m/>
    <m/>
    <m/>
    <m/>
    <m/>
    <m/>
    <m/>
    <m/>
    <m/>
    <m/>
    <m/>
    <m/>
    <m/>
    <m/>
    <n v="1530.48"/>
    <n v="5986"/>
    <n v="9.59"/>
    <n v="29.43"/>
  </r>
  <r>
    <x v="22"/>
    <x v="22"/>
    <x v="9"/>
    <x v="14"/>
    <x v="123"/>
    <x v="3735"/>
    <n v="23237"/>
    <n v="47.23"/>
    <n v="4464.3900000000003"/>
    <n v="170227.20000000001"/>
    <n v="0"/>
    <m/>
    <m/>
    <m/>
    <m/>
    <m/>
    <m/>
    <m/>
    <m/>
    <m/>
    <n v="15000"/>
    <n v="41194"/>
    <n v="83.73"/>
    <n v="365"/>
    <n v="335760"/>
    <n v="184.61"/>
    <n v="13111"/>
    <n v="26.65"/>
    <n v="4.5"/>
  </r>
  <r>
    <x v="122"/>
    <x v="122"/>
    <x v="0"/>
    <x v="2"/>
    <x v="15"/>
    <x v="3736"/>
    <n v="14925"/>
    <n v="34.549999999999997"/>
    <n v="2662.69"/>
    <n v="89147.01"/>
    <n v="26162.95"/>
    <n v="42682"/>
    <n v="98.8"/>
    <n v="726.75"/>
    <n v="315506.84999999998"/>
    <m/>
    <m/>
    <m/>
    <m/>
    <m/>
    <m/>
    <m/>
    <m/>
    <m/>
    <m/>
    <n v="1553.93"/>
    <n v="20951"/>
    <n v="48.5"/>
    <n v="43.16"/>
  </r>
  <r>
    <x v="130"/>
    <x v="130"/>
    <x v="5"/>
    <x v="2"/>
    <x v="9"/>
    <x v="3737"/>
    <n v="27084"/>
    <n v="56.43"/>
    <n v="3067.83"/>
    <n v="114123.09"/>
    <n v="10575.42"/>
    <n v="23589"/>
    <n v="49.14"/>
    <n v="264.39"/>
    <n v="127532.12"/>
    <m/>
    <m/>
    <m/>
    <m/>
    <m/>
    <m/>
    <m/>
    <m/>
    <m/>
    <m/>
    <n v="117800"/>
    <n v="3574"/>
    <n v="7.45"/>
    <n v="2945"/>
  </r>
  <r>
    <x v="226"/>
    <x v="226"/>
    <x v="10"/>
    <x v="1"/>
    <x v="1"/>
    <x v="4"/>
    <m/>
    <m/>
    <m/>
    <m/>
    <n v="0"/>
    <m/>
    <m/>
    <m/>
    <m/>
    <m/>
    <m/>
    <m/>
    <m/>
    <m/>
    <m/>
    <m/>
    <m/>
    <m/>
    <m/>
    <n v="0"/>
    <m/>
    <m/>
    <n v="0"/>
  </r>
  <r>
    <x v="49"/>
    <x v="49"/>
    <x v="6"/>
    <x v="2"/>
    <x v="54"/>
    <x v="1325"/>
    <n v="15587"/>
    <n v="44.79"/>
    <n v="2552.0300000000002"/>
    <n v="68828.37"/>
    <n v="15568.67"/>
    <n v="25283"/>
    <n v="72.650000000000006"/>
    <n v="536.85"/>
    <n v="187747.29"/>
    <m/>
    <m/>
    <m/>
    <m/>
    <m/>
    <m/>
    <m/>
    <m/>
    <m/>
    <m/>
    <n v="84208"/>
    <n v="7259"/>
    <n v="20.86"/>
    <n v="2903.72"/>
  </r>
  <r>
    <x v="144"/>
    <x v="144"/>
    <x v="8"/>
    <x v="7"/>
    <x v="37"/>
    <x v="3738"/>
    <n v="4757"/>
    <n v="12.39"/>
    <n v="951.88"/>
    <n v="28327.8"/>
    <n v="194"/>
    <n v="228"/>
    <n v="0.59"/>
    <m/>
    <m/>
    <m/>
    <m/>
    <m/>
    <m/>
    <m/>
    <m/>
    <m/>
    <m/>
    <m/>
    <m/>
    <n v="0"/>
    <m/>
    <m/>
    <n v="0"/>
  </r>
  <r>
    <x v="87"/>
    <x v="87"/>
    <x v="11"/>
    <x v="21"/>
    <x v="78"/>
    <x v="3739"/>
    <n v="71304"/>
    <n v="104.25"/>
    <n v="8720"/>
    <n v="462247.2"/>
    <n v="3050.44"/>
    <n v="3947"/>
    <n v="5.77"/>
    <n v="53.52"/>
    <n v="36786.129999999997"/>
    <m/>
    <m/>
    <m/>
    <m/>
    <m/>
    <m/>
    <m/>
    <m/>
    <m/>
    <m/>
    <n v="1724"/>
    <n v="17593"/>
    <n v="25.72"/>
    <n v="30.25"/>
  </r>
  <r>
    <x v="23"/>
    <x v="23"/>
    <x v="11"/>
    <x v="37"/>
    <x v="9"/>
    <x v="3740"/>
    <n v="25749"/>
    <n v="53.64"/>
    <n v="3784.5"/>
    <n v="140783.4"/>
    <n v="21355.97"/>
    <n v="36002"/>
    <n v="75"/>
    <n v="533.9"/>
    <n v="257537.99"/>
    <m/>
    <m/>
    <m/>
    <m/>
    <m/>
    <m/>
    <m/>
    <m/>
    <m/>
    <m/>
    <n v="1867"/>
    <n v="17573"/>
    <n v="36.61"/>
    <n v="46.68"/>
  </r>
  <r>
    <x v="48"/>
    <x v="48"/>
    <x v="11"/>
    <x v="19"/>
    <x v="13"/>
    <x v="3741"/>
    <n v="15463"/>
    <n v="75.8"/>
    <n v="7015.29"/>
    <n v="110911.8"/>
    <n v="12162.78"/>
    <n v="18903"/>
    <n v="92.66"/>
    <n v="715.46"/>
    <n v="146674.59"/>
    <m/>
    <m/>
    <m/>
    <m/>
    <m/>
    <m/>
    <m/>
    <m/>
    <m/>
    <m/>
    <n v="492"/>
    <n v="5998"/>
    <n v="29.4"/>
    <n v="28.94"/>
  </r>
  <r>
    <x v="36"/>
    <x v="36"/>
    <x v="3"/>
    <x v="1"/>
    <x v="6"/>
    <x v="268"/>
    <n v="25"/>
    <n v="0.26"/>
    <n v="11.88"/>
    <n v="88.35"/>
    <n v="0"/>
    <n v="2882"/>
    <n v="30.02"/>
    <m/>
    <m/>
    <m/>
    <m/>
    <m/>
    <m/>
    <m/>
    <m/>
    <m/>
    <m/>
    <m/>
    <m/>
    <n v="60.64"/>
    <n v="1569"/>
    <n v="16.34"/>
    <n v="7.58"/>
  </r>
  <r>
    <x v="129"/>
    <x v="129"/>
    <x v="11"/>
    <x v="5"/>
    <x v="2"/>
    <x v="533"/>
    <n v="28227"/>
    <n v="36.75"/>
    <n v="3732.5"/>
    <n v="222158.4"/>
    <n v="29307"/>
    <n v="39037"/>
    <n v="50.83"/>
    <n v="457.92"/>
    <n v="353421.91"/>
    <m/>
    <m/>
    <m/>
    <m/>
    <m/>
    <m/>
    <m/>
    <m/>
    <m/>
    <m/>
    <n v="3083"/>
    <n v="34297"/>
    <n v="44.66"/>
    <n v="48.17"/>
  </r>
  <r>
    <x v="47"/>
    <x v="47"/>
    <x v="4"/>
    <x v="19"/>
    <x v="98"/>
    <x v="3742"/>
    <n v="2324"/>
    <n v="10.76"/>
    <n v="568.89"/>
    <n v="9523.2000000000007"/>
    <n v="1876.82"/>
    <n v="3083"/>
    <n v="14.27"/>
    <n v="104.27"/>
    <n v="22633.119999999999"/>
    <m/>
    <m/>
    <m/>
    <m/>
    <m/>
    <m/>
    <m/>
    <m/>
    <m/>
    <m/>
    <n v="0"/>
    <n v="180"/>
    <n v="0.83"/>
    <n v="0"/>
  </r>
  <r>
    <x v="150"/>
    <x v="150"/>
    <x v="6"/>
    <x v="2"/>
    <x v="118"/>
    <x v="3743"/>
    <n v="13587"/>
    <n v="41.94"/>
    <n v="3431.74"/>
    <n v="86171.01"/>
    <n v="0"/>
    <m/>
    <m/>
    <m/>
    <m/>
    <m/>
    <m/>
    <m/>
    <m/>
    <m/>
    <n v="15385"/>
    <n v="41575"/>
    <n v="128.32"/>
    <n v="569"/>
    <n v="344377.84"/>
    <n v="72700"/>
    <n v="5563"/>
    <n v="17.170000000000002"/>
    <n v="2692.59"/>
  </r>
  <r>
    <x v="76"/>
    <x v="76"/>
    <x v="5"/>
    <x v="7"/>
    <x v="37"/>
    <x v="3744"/>
    <n v="21448"/>
    <n v="55.85"/>
    <n v="4135.28"/>
    <n v="123065.97"/>
    <n v="11011.64"/>
    <n v="7154"/>
    <n v="18.63"/>
    <n v="344.11"/>
    <n v="132792.66"/>
    <m/>
    <m/>
    <m/>
    <m/>
    <m/>
    <m/>
    <m/>
    <m/>
    <m/>
    <m/>
    <n v="203800"/>
    <n v="15908"/>
    <n v="41.43"/>
    <n v="6368.75"/>
  </r>
  <r>
    <x v="122"/>
    <x v="122"/>
    <x v="14"/>
    <x v="0"/>
    <x v="102"/>
    <x v="3745"/>
    <n v="135965"/>
    <n v="110"/>
    <n v="11142.59"/>
    <n v="1067348.9099999999"/>
    <n v="18973.810000000001"/>
    <n v="26329"/>
    <n v="21.3"/>
    <n v="184.21"/>
    <n v="228810.89"/>
    <m/>
    <m/>
    <m/>
    <m/>
    <m/>
    <m/>
    <m/>
    <m/>
    <m/>
    <m/>
    <n v="2971.46"/>
    <n v="73820"/>
    <n v="59.72"/>
    <n v="28.85"/>
  </r>
  <r>
    <x v="18"/>
    <x v="18"/>
    <x v="3"/>
    <x v="2"/>
    <x v="54"/>
    <x v="3746"/>
    <n v="4018"/>
    <n v="11.55"/>
    <n v="609.38"/>
    <n v="16434.96"/>
    <n v="0"/>
    <m/>
    <m/>
    <m/>
    <m/>
    <m/>
    <m/>
    <m/>
    <m/>
    <m/>
    <n v="15599"/>
    <n v="35853"/>
    <n v="103.03"/>
    <n v="537"/>
    <n v="349168.02"/>
    <n v="104000"/>
    <n v="10747"/>
    <n v="30.88"/>
    <n v="3586.21"/>
  </r>
  <r>
    <x v="125"/>
    <x v="125"/>
    <x v="6"/>
    <x v="7"/>
    <x v="29"/>
    <x v="3747"/>
    <n v="75010"/>
    <n v="120.21"/>
    <n v="8580"/>
    <n v="414928.8"/>
    <n v="0"/>
    <m/>
    <m/>
    <m/>
    <m/>
    <m/>
    <m/>
    <m/>
    <m/>
    <m/>
    <m/>
    <m/>
    <m/>
    <m/>
    <m/>
    <n v="1931"/>
    <n v="8882"/>
    <n v="14.23"/>
    <n v="37.130000000000003"/>
  </r>
  <r>
    <x v="0"/>
    <x v="0"/>
    <x v="11"/>
    <x v="5"/>
    <x v="91"/>
    <x v="3748"/>
    <n v="27863"/>
    <n v="43"/>
    <n v="4137.04"/>
    <n v="207762"/>
    <n v="13198"/>
    <n v="22345"/>
    <n v="34.479999999999997"/>
    <n v="244.41"/>
    <n v="159158.64000000001"/>
    <m/>
    <m/>
    <m/>
    <m/>
    <m/>
    <m/>
    <m/>
    <m/>
    <m/>
    <m/>
    <n v="3141"/>
    <n v="20794"/>
    <n v="32.090000000000003"/>
    <n v="58.17"/>
  </r>
  <r>
    <x v="96"/>
    <x v="96"/>
    <x v="3"/>
    <x v="1"/>
    <x v="28"/>
    <x v="3749"/>
    <n v="350"/>
    <n v="2.4300000000000002"/>
    <n v="78.33"/>
    <n v="874.2"/>
    <n v="0"/>
    <m/>
    <m/>
    <m/>
    <m/>
    <m/>
    <m/>
    <m/>
    <m/>
    <m/>
    <m/>
    <m/>
    <m/>
    <m/>
    <m/>
    <n v="92774"/>
    <n v="6487"/>
    <n v="45.05"/>
    <n v="7731.17"/>
  </r>
  <r>
    <x v="119"/>
    <x v="119"/>
    <x v="5"/>
    <x v="6"/>
    <x v="94"/>
    <x v="3750"/>
    <n v="4613"/>
    <n v="20.23"/>
    <n v="932.63"/>
    <n v="16479.599999999999"/>
    <n v="813.77"/>
    <n v="966"/>
    <n v="4.24"/>
    <n v="42.83"/>
    <n v="9813.5300000000007"/>
    <m/>
    <m/>
    <m/>
    <m/>
    <m/>
    <m/>
    <m/>
    <m/>
    <m/>
    <m/>
    <n v="114420"/>
    <n v="11427"/>
    <n v="50.12"/>
    <n v="6022.11"/>
  </r>
  <r>
    <x v="47"/>
    <x v="47"/>
    <x v="14"/>
    <x v="1"/>
    <x v="41"/>
    <x v="3175"/>
    <n v="15"/>
    <n v="0.42"/>
    <n v="16.329999999999998"/>
    <n v="45.57"/>
    <n v="74.680000000000007"/>
    <n v="95"/>
    <n v="2.64"/>
    <n v="24.89"/>
    <n v="900.65"/>
    <m/>
    <m/>
    <m/>
    <m/>
    <m/>
    <m/>
    <m/>
    <m/>
    <m/>
    <m/>
    <n v="0.23"/>
    <n v="1757"/>
    <n v="48.81"/>
    <n v="0.08"/>
  </r>
  <r>
    <x v="48"/>
    <x v="48"/>
    <x v="1"/>
    <x v="14"/>
    <x v="23"/>
    <x v="3751"/>
    <n v="2205"/>
    <n v="3.34"/>
    <n v="527.27"/>
    <n v="26970"/>
    <n v="5597.48"/>
    <n v="13164"/>
    <n v="19.95"/>
    <m/>
    <m/>
    <m/>
    <m/>
    <m/>
    <m/>
    <m/>
    <m/>
    <m/>
    <m/>
    <m/>
    <m/>
    <n v="0.75"/>
    <n v="5236"/>
    <n v="7.93"/>
    <n v="0.01"/>
  </r>
  <r>
    <x v="21"/>
    <x v="21"/>
    <x v="5"/>
    <x v="5"/>
    <x v="20"/>
    <x v="3752"/>
    <n v="33831"/>
    <n v="46.99"/>
    <n v="3930"/>
    <n v="219294"/>
    <n v="40371"/>
    <n v="43708"/>
    <n v="60.71"/>
    <n v="672.85"/>
    <n v="486846"/>
    <m/>
    <m/>
    <m/>
    <m/>
    <m/>
    <m/>
    <m/>
    <m/>
    <m/>
    <m/>
    <n v="1778.36"/>
    <n v="18146"/>
    <n v="25.2"/>
    <n v="29.64"/>
  </r>
  <r>
    <x v="12"/>
    <x v="12"/>
    <x v="0"/>
    <x v="7"/>
    <x v="57"/>
    <x v="3753"/>
    <n v="29762"/>
    <n v="59.05"/>
    <n v="3910.48"/>
    <n v="152743.20000000001"/>
    <n v="18282.25"/>
    <n v="31840"/>
    <n v="63.17"/>
    <n v="435.29"/>
    <n v="220471.14"/>
    <m/>
    <m/>
    <m/>
    <m/>
    <m/>
    <m/>
    <m/>
    <m/>
    <m/>
    <m/>
    <n v="1787"/>
    <n v="22925"/>
    <n v="45.49"/>
    <n v="42.55"/>
  </r>
  <r>
    <x v="150"/>
    <x v="150"/>
    <x v="2"/>
    <x v="3"/>
    <x v="41"/>
    <x v="3754"/>
    <n v="321"/>
    <n v="8.92"/>
    <n v="253.67"/>
    <n v="707.73"/>
    <n v="0"/>
    <m/>
    <m/>
    <m/>
    <m/>
    <m/>
    <m/>
    <m/>
    <m/>
    <m/>
    <m/>
    <m/>
    <m/>
    <m/>
    <m/>
    <n v="0"/>
    <m/>
    <m/>
    <n v="0"/>
  </r>
  <r>
    <x v="2"/>
    <x v="2"/>
    <x v="2"/>
    <x v="6"/>
    <x v="4"/>
    <x v="4"/>
    <m/>
    <m/>
    <m/>
    <m/>
    <n v="0"/>
    <m/>
    <m/>
    <m/>
    <m/>
    <m/>
    <m/>
    <m/>
    <m/>
    <m/>
    <m/>
    <m/>
    <m/>
    <m/>
    <m/>
    <n v="349.39"/>
    <n v="1122"/>
    <n v="13.36"/>
    <n v="49.91"/>
  </r>
  <r>
    <x v="72"/>
    <x v="72"/>
    <x v="1"/>
    <x v="4"/>
    <x v="140"/>
    <x v="3755"/>
    <n v="5689"/>
    <n v="3.73"/>
    <n v="186.15"/>
    <n v="21986.13"/>
    <n v="7818"/>
    <n v="12671"/>
    <n v="8.31"/>
    <n v="61.56"/>
    <n v="94279.61"/>
    <m/>
    <m/>
    <m/>
    <m/>
    <m/>
    <m/>
    <m/>
    <m/>
    <m/>
    <m/>
    <n v="0"/>
    <n v="117330"/>
    <n v="76.989999999999995"/>
    <n v="0"/>
  </r>
  <r>
    <x v="47"/>
    <x v="47"/>
    <x v="6"/>
    <x v="0"/>
    <x v="55"/>
    <x v="3756"/>
    <n v="44278"/>
    <n v="38.44"/>
    <n v="2794.95"/>
    <n v="249532.95"/>
    <n v="47677.01"/>
    <n v="175718"/>
    <n v="152.53"/>
    <m/>
    <m/>
    <m/>
    <m/>
    <m/>
    <m/>
    <m/>
    <m/>
    <m/>
    <m/>
    <m/>
    <m/>
    <n v="0"/>
    <m/>
    <m/>
    <n v="0"/>
  </r>
  <r>
    <x v="95"/>
    <x v="95"/>
    <x v="5"/>
    <x v="2"/>
    <x v="9"/>
    <x v="3757"/>
    <n v="52975"/>
    <n v="110.36"/>
    <n v="10099"/>
    <n v="375682.8"/>
    <n v="0"/>
    <m/>
    <m/>
    <m/>
    <m/>
    <m/>
    <m/>
    <m/>
    <m/>
    <m/>
    <m/>
    <m/>
    <m/>
    <m/>
    <m/>
    <n v="133500"/>
    <n v="5874"/>
    <n v="12.24"/>
    <n v="3337.5"/>
  </r>
  <r>
    <x v="87"/>
    <x v="87"/>
    <x v="3"/>
    <x v="7"/>
    <x v="46"/>
    <x v="3758"/>
    <n v="10975"/>
    <n v="35.18"/>
    <n v="2452.77"/>
    <n v="59307.96"/>
    <n v="18193.990000000002"/>
    <n v="25498"/>
    <n v="81.72"/>
    <n v="699.77"/>
    <n v="219406.74"/>
    <m/>
    <m/>
    <m/>
    <m/>
    <m/>
    <m/>
    <m/>
    <m/>
    <m/>
    <m/>
    <n v="1068"/>
    <n v="7061"/>
    <n v="22.63"/>
    <n v="41.08"/>
  </r>
  <r>
    <x v="44"/>
    <x v="44"/>
    <x v="14"/>
    <x v="7"/>
    <x v="63"/>
    <x v="3759"/>
    <n v="248400"/>
    <n v="104.55"/>
    <n v="9355.93"/>
    <n v="1722801.75"/>
    <n v="13906.89"/>
    <n v="15251"/>
    <n v="6.42"/>
    <m/>
    <m/>
    <m/>
    <m/>
    <m/>
    <m/>
    <m/>
    <m/>
    <m/>
    <m/>
    <m/>
    <m/>
    <n v="15150"/>
    <n v="86730"/>
    <n v="36.5"/>
    <n v="76.52"/>
  </r>
  <r>
    <x v="96"/>
    <x v="96"/>
    <x v="7"/>
    <x v="2"/>
    <x v="42"/>
    <x v="3760"/>
    <n v="7616"/>
    <n v="21.16"/>
    <n v="2640"/>
    <n v="73656"/>
    <n v="8761.77"/>
    <n v="5438"/>
    <n v="15.11"/>
    <n v="292.06"/>
    <n v="105660.76"/>
    <m/>
    <m/>
    <m/>
    <m/>
    <m/>
    <m/>
    <m/>
    <m/>
    <m/>
    <m/>
    <n v="25080"/>
    <n v="1219"/>
    <n v="3.39"/>
    <n v="836"/>
  </r>
  <r>
    <x v="223"/>
    <x v="223"/>
    <x v="6"/>
    <x v="1"/>
    <x v="4"/>
    <x v="4"/>
    <m/>
    <m/>
    <m/>
    <m/>
    <n v="0"/>
    <m/>
    <m/>
    <m/>
    <m/>
    <m/>
    <m/>
    <m/>
    <m/>
    <m/>
    <m/>
    <m/>
    <m/>
    <m/>
    <m/>
    <n v="47.86"/>
    <n v="5015"/>
    <n v="59.7"/>
    <n v="6.84"/>
  </r>
  <r>
    <x v="46"/>
    <x v="46"/>
    <x v="15"/>
    <x v="1"/>
    <x v="11"/>
    <x v="4"/>
    <m/>
    <m/>
    <m/>
    <m/>
    <n v="0"/>
    <m/>
    <m/>
    <m/>
    <m/>
    <m/>
    <m/>
    <m/>
    <m/>
    <m/>
    <m/>
    <m/>
    <m/>
    <m/>
    <m/>
    <n v="168"/>
    <n v="5100"/>
    <n v="42.5"/>
    <n v="16.8"/>
  </r>
  <r>
    <x v="78"/>
    <x v="78"/>
    <x v="5"/>
    <x v="0"/>
    <x v="28"/>
    <x v="4"/>
    <m/>
    <m/>
    <m/>
    <m/>
    <n v="0"/>
    <m/>
    <m/>
    <m/>
    <m/>
    <m/>
    <m/>
    <m/>
    <m/>
    <m/>
    <m/>
    <m/>
    <m/>
    <m/>
    <m/>
    <n v="0"/>
    <m/>
    <m/>
    <n v="0"/>
  </r>
  <r>
    <x v="80"/>
    <x v="80"/>
    <x v="6"/>
    <x v="5"/>
    <x v="69"/>
    <x v="3761"/>
    <n v="69349"/>
    <n v="99.64"/>
    <n v="7772.95"/>
    <n v="419272.83"/>
    <n v="0"/>
    <m/>
    <m/>
    <m/>
    <m/>
    <m/>
    <m/>
    <m/>
    <m/>
    <m/>
    <m/>
    <m/>
    <m/>
    <m/>
    <m/>
    <n v="161700"/>
    <n v="14921"/>
    <n v="21.44"/>
    <n v="2787.93"/>
  </r>
  <r>
    <x v="215"/>
    <x v="215"/>
    <x v="4"/>
    <x v="6"/>
    <x v="1"/>
    <x v="1942"/>
    <n v="401"/>
    <n v="5.57"/>
    <n v="524.66999999999996"/>
    <n v="2927.64"/>
    <n v="0"/>
    <m/>
    <m/>
    <m/>
    <m/>
    <m/>
    <m/>
    <m/>
    <m/>
    <m/>
    <m/>
    <m/>
    <m/>
    <m/>
    <m/>
    <n v="118.85"/>
    <n v="1049"/>
    <n v="14.57"/>
    <n v="19.809999999999999"/>
  </r>
  <r>
    <x v="58"/>
    <x v="58"/>
    <x v="10"/>
    <x v="2"/>
    <x v="38"/>
    <x v="3762"/>
    <n v="67811"/>
    <n v="100.91"/>
    <n v="9597.14"/>
    <n v="499819.2"/>
    <n v="0"/>
    <m/>
    <m/>
    <m/>
    <m/>
    <m/>
    <m/>
    <m/>
    <m/>
    <m/>
    <m/>
    <m/>
    <m/>
    <m/>
    <m/>
    <n v="0"/>
    <m/>
    <m/>
    <n v="0"/>
  </r>
  <r>
    <x v="87"/>
    <x v="87"/>
    <x v="10"/>
    <x v="21"/>
    <x v="78"/>
    <x v="3763"/>
    <n v="74409"/>
    <n v="108.79"/>
    <n v="11734.74"/>
    <n v="622058.4"/>
    <n v="4963.3599999999997"/>
    <n v="7804"/>
    <n v="11.41"/>
    <n v="87.08"/>
    <n v="59854.62"/>
    <m/>
    <m/>
    <m/>
    <m/>
    <m/>
    <m/>
    <m/>
    <m/>
    <m/>
    <m/>
    <n v="1938"/>
    <n v="12717"/>
    <n v="18.59"/>
    <n v="34"/>
  </r>
  <r>
    <x v="2"/>
    <x v="2"/>
    <x v="6"/>
    <x v="5"/>
    <x v="21"/>
    <x v="4"/>
    <m/>
    <m/>
    <m/>
    <m/>
    <n v="0"/>
    <m/>
    <m/>
    <m/>
    <m/>
    <m/>
    <m/>
    <m/>
    <m/>
    <m/>
    <m/>
    <m/>
    <m/>
    <m/>
    <m/>
    <n v="932.92"/>
    <n v="2756"/>
    <n v="9.57"/>
    <n v="38.869999999999997"/>
  </r>
  <r>
    <x v="72"/>
    <x v="72"/>
    <x v="13"/>
    <x v="12"/>
    <x v="1"/>
    <x v="4"/>
    <m/>
    <m/>
    <m/>
    <m/>
    <n v="0"/>
    <m/>
    <m/>
    <m/>
    <m/>
    <m/>
    <m/>
    <m/>
    <m/>
    <m/>
    <m/>
    <m/>
    <m/>
    <m/>
    <m/>
    <n v="0"/>
    <n v="4159"/>
    <n v="57.76"/>
    <n v="0"/>
  </r>
  <r>
    <x v="11"/>
    <x v="11"/>
    <x v="0"/>
    <x v="2"/>
    <x v="29"/>
    <x v="3764"/>
    <n v="80661"/>
    <n v="129.26"/>
    <n v="10790.25"/>
    <n v="521816.49"/>
    <n v="0"/>
    <m/>
    <m/>
    <m/>
    <m/>
    <n v="308"/>
    <n v="1180"/>
    <n v="1.89"/>
    <n v="5"/>
    <n v="3902.05"/>
    <m/>
    <m/>
    <m/>
    <m/>
    <m/>
    <n v="121334"/>
    <n v="4856"/>
    <n v="7.78"/>
    <n v="2333.35"/>
  </r>
  <r>
    <x v="183"/>
    <x v="183"/>
    <x v="4"/>
    <x v="6"/>
    <x v="7"/>
    <x v="3765"/>
    <n v="123"/>
    <n v="5.13"/>
    <n v="49.5"/>
    <n v="92.07"/>
    <n v="0"/>
    <m/>
    <m/>
    <m/>
    <m/>
    <m/>
    <m/>
    <m/>
    <m/>
    <m/>
    <m/>
    <m/>
    <m/>
    <m/>
    <m/>
    <n v="0"/>
    <m/>
    <m/>
    <n v="0"/>
  </r>
  <r>
    <x v="184"/>
    <x v="184"/>
    <x v="2"/>
    <x v="1"/>
    <x v="6"/>
    <x v="3766"/>
    <n v="1210"/>
    <n v="12.6"/>
    <n v="793.75"/>
    <n v="5905.5"/>
    <n v="103.78"/>
    <n v="296"/>
    <n v="3.08"/>
    <m/>
    <m/>
    <m/>
    <m/>
    <m/>
    <m/>
    <m/>
    <m/>
    <m/>
    <m/>
    <m/>
    <m/>
    <n v="775.44"/>
    <n v="5067"/>
    <n v="52.78"/>
    <n v="96.93"/>
  </r>
  <r>
    <x v="81"/>
    <x v="81"/>
    <x v="3"/>
    <x v="5"/>
    <x v="17"/>
    <x v="3767"/>
    <n v="70048"/>
    <n v="116.75"/>
    <n v="11087.58"/>
    <n v="515572.47"/>
    <n v="0"/>
    <m/>
    <m/>
    <m/>
    <m/>
    <m/>
    <m/>
    <m/>
    <m/>
    <m/>
    <m/>
    <m/>
    <m/>
    <m/>
    <m/>
    <n v="149"/>
    <n v="10799"/>
    <n v="18"/>
    <n v="2.98"/>
  </r>
  <r>
    <x v="209"/>
    <x v="209"/>
    <x v="2"/>
    <x v="28"/>
    <x v="1"/>
    <x v="4"/>
    <m/>
    <m/>
    <m/>
    <m/>
    <n v="0"/>
    <m/>
    <m/>
    <m/>
    <m/>
    <m/>
    <m/>
    <m/>
    <m/>
    <m/>
    <m/>
    <m/>
    <m/>
    <m/>
    <m/>
    <n v="0"/>
    <m/>
    <m/>
    <n v="0"/>
  </r>
  <r>
    <x v="104"/>
    <x v="104"/>
    <x v="0"/>
    <x v="1"/>
    <x v="71"/>
    <x v="1661"/>
    <n v="918"/>
    <n v="15.3"/>
    <n v="845.8"/>
    <n v="3932.97"/>
    <n v="0"/>
    <m/>
    <m/>
    <m/>
    <m/>
    <m/>
    <m/>
    <m/>
    <m/>
    <m/>
    <n v="10043"/>
    <n v="7351"/>
    <n v="122.52"/>
    <n v="2008"/>
    <n v="224802.51"/>
    <n v="0"/>
    <m/>
    <m/>
    <n v="0"/>
  </r>
  <r>
    <x v="15"/>
    <x v="15"/>
    <x v="0"/>
    <x v="14"/>
    <x v="12"/>
    <x v="3768"/>
    <n v="10569"/>
    <n v="62.91"/>
    <n v="5068.57"/>
    <n v="65992.800000000003"/>
    <n v="0"/>
    <m/>
    <m/>
    <m/>
    <m/>
    <m/>
    <m/>
    <m/>
    <m/>
    <m/>
    <n v="3553"/>
    <n v="11769"/>
    <n v="70.05"/>
    <n v="253"/>
    <n v="79530.350000000006"/>
    <n v="5753"/>
    <n v="30264"/>
    <n v="180.14"/>
    <n v="410.93"/>
  </r>
  <r>
    <x v="131"/>
    <x v="131"/>
    <x v="7"/>
    <x v="2"/>
    <x v="33"/>
    <x v="3769"/>
    <n v="46521"/>
    <n v="38.770000000000003"/>
    <n v="4157.6499999999996"/>
    <n v="386661.45"/>
    <n v="0"/>
    <m/>
    <m/>
    <m/>
    <m/>
    <m/>
    <m/>
    <m/>
    <m/>
    <m/>
    <m/>
    <m/>
    <m/>
    <m/>
    <m/>
    <n v="1351"/>
    <n v="20868"/>
    <n v="17.39"/>
    <n v="13.51"/>
  </r>
  <r>
    <x v="208"/>
    <x v="208"/>
    <x v="4"/>
    <x v="2"/>
    <x v="38"/>
    <x v="3770"/>
    <n v="28312"/>
    <n v="42.13"/>
    <n v="2318.4299999999998"/>
    <n v="120743.76"/>
    <n v="13940.83"/>
    <n v="20584"/>
    <n v="30.63"/>
    <n v="248.94"/>
    <n v="168116.7"/>
    <m/>
    <m/>
    <m/>
    <m/>
    <m/>
    <m/>
    <m/>
    <m/>
    <m/>
    <m/>
    <n v="201120"/>
    <n v="40947"/>
    <n v="60.93"/>
    <n v="3591.43"/>
  </r>
  <r>
    <x v="73"/>
    <x v="73"/>
    <x v="3"/>
    <x v="5"/>
    <x v="26"/>
    <x v="3771"/>
    <n v="34100"/>
    <n v="41.79"/>
    <n v="3927.06"/>
    <n v="248347.2"/>
    <n v="35219.199999999997"/>
    <n v="49617"/>
    <n v="60.81"/>
    <n v="517.92999999999995"/>
    <n v="424718.95"/>
    <m/>
    <m/>
    <m/>
    <m/>
    <m/>
    <m/>
    <m/>
    <m/>
    <m/>
    <m/>
    <n v="342512"/>
    <n v="16951"/>
    <n v="20.77"/>
    <n v="5036.9399999999996"/>
  </r>
  <r>
    <x v="121"/>
    <x v="121"/>
    <x v="3"/>
    <x v="13"/>
    <x v="6"/>
    <x v="4"/>
    <m/>
    <m/>
    <m/>
    <m/>
    <n v="0"/>
    <m/>
    <m/>
    <m/>
    <m/>
    <m/>
    <m/>
    <m/>
    <m/>
    <m/>
    <m/>
    <m/>
    <m/>
    <m/>
    <m/>
    <n v="0"/>
    <m/>
    <m/>
    <n v="0"/>
  </r>
  <r>
    <x v="91"/>
    <x v="91"/>
    <x v="10"/>
    <x v="6"/>
    <x v="7"/>
    <x v="3772"/>
    <n v="1251"/>
    <n v="52.13"/>
    <n v="5190"/>
    <n v="9653.4"/>
    <n v="404.46"/>
    <n v="766"/>
    <n v="31.92"/>
    <n v="202.23"/>
    <n v="4877.5200000000004"/>
    <m/>
    <m/>
    <m/>
    <m/>
    <m/>
    <n v="1095"/>
    <n v="2174"/>
    <n v="90.58"/>
    <n v="547"/>
    <n v="24510.48"/>
    <n v="10900"/>
    <n v="319"/>
    <n v="13.29"/>
    <n v="5450"/>
  </r>
  <r>
    <x v="1"/>
    <x v="1"/>
    <x v="10"/>
    <x v="2"/>
    <x v="30"/>
    <x v="3773"/>
    <n v="73629"/>
    <n v="127.83"/>
    <n v="12212.5"/>
    <n v="545166"/>
    <n v="0"/>
    <m/>
    <m/>
    <m/>
    <m/>
    <m/>
    <m/>
    <m/>
    <m/>
    <m/>
    <m/>
    <m/>
    <m/>
    <m/>
    <m/>
    <n v="186"/>
    <n v="4445"/>
    <n v="7.72"/>
    <n v="3.88"/>
  </r>
  <r>
    <x v="156"/>
    <x v="156"/>
    <x v="1"/>
    <x v="1"/>
    <x v="1"/>
    <x v="4"/>
    <m/>
    <m/>
    <m/>
    <m/>
    <n v="0"/>
    <m/>
    <m/>
    <m/>
    <m/>
    <m/>
    <m/>
    <m/>
    <m/>
    <m/>
    <m/>
    <m/>
    <m/>
    <m/>
    <m/>
    <n v="474.57"/>
    <n v="1848"/>
    <n v="25.67"/>
    <n v="79.09"/>
  </r>
  <r>
    <x v="163"/>
    <x v="163"/>
    <x v="12"/>
    <x v="2"/>
    <x v="38"/>
    <x v="3774"/>
    <n v="84939"/>
    <n v="126.4"/>
    <n v="8543.93"/>
    <n v="444967.8"/>
    <n v="0"/>
    <m/>
    <m/>
    <m/>
    <m/>
    <m/>
    <m/>
    <m/>
    <m/>
    <m/>
    <m/>
    <m/>
    <m/>
    <m/>
    <m/>
    <n v="125300"/>
    <n v="8033"/>
    <n v="11.95"/>
    <n v="2237.5"/>
  </r>
  <r>
    <x v="23"/>
    <x v="23"/>
    <x v="6"/>
    <x v="1"/>
    <x v="34"/>
    <x v="3775"/>
    <n v="7210"/>
    <n v="17.170000000000002"/>
    <n v="1193.77"/>
    <n v="38857.26"/>
    <n v="8223.08"/>
    <n v="11053"/>
    <n v="26.32"/>
    <n v="234.95"/>
    <n v="99164.64"/>
    <m/>
    <m/>
    <m/>
    <m/>
    <m/>
    <m/>
    <m/>
    <m/>
    <m/>
    <m/>
    <n v="4512"/>
    <n v="42903"/>
    <n v="102.15"/>
    <n v="128.91"/>
  </r>
  <r>
    <x v="3"/>
    <x v="3"/>
    <x v="10"/>
    <x v="0"/>
    <x v="3"/>
    <x v="3776"/>
    <n v="47321"/>
    <n v="54.77"/>
    <n v="6130"/>
    <n v="410464.8"/>
    <n v="0"/>
    <m/>
    <m/>
    <m/>
    <m/>
    <m/>
    <m/>
    <m/>
    <m/>
    <m/>
    <m/>
    <m/>
    <m/>
    <m/>
    <m/>
    <n v="541950"/>
    <n v="19656"/>
    <n v="22.75"/>
    <n v="7527.08"/>
  </r>
  <r>
    <x v="77"/>
    <x v="77"/>
    <x v="0"/>
    <x v="3"/>
    <x v="28"/>
    <x v="4"/>
    <m/>
    <m/>
    <m/>
    <m/>
    <n v="0"/>
    <m/>
    <m/>
    <m/>
    <m/>
    <m/>
    <m/>
    <m/>
    <m/>
    <m/>
    <m/>
    <m/>
    <m/>
    <m/>
    <m/>
    <n v="847.54"/>
    <n v="5985"/>
    <n v="41.56"/>
    <n v="70.63"/>
  </r>
  <r>
    <x v="118"/>
    <x v="118"/>
    <x v="4"/>
    <x v="2"/>
    <x v="5"/>
    <x v="3777"/>
    <n v="50626"/>
    <n v="52.74"/>
    <n v="5718.15"/>
    <n v="425430.36"/>
    <n v="0"/>
    <m/>
    <m/>
    <m/>
    <m/>
    <m/>
    <m/>
    <m/>
    <m/>
    <m/>
    <m/>
    <m/>
    <m/>
    <m/>
    <m/>
    <n v="51600"/>
    <n v="3046"/>
    <n v="3.17"/>
    <n v="645"/>
  </r>
  <r>
    <x v="131"/>
    <x v="131"/>
    <x v="1"/>
    <x v="7"/>
    <x v="30"/>
    <x v="3778"/>
    <n v="69105"/>
    <n v="119.97"/>
    <n v="12375"/>
    <n v="552420"/>
    <n v="0"/>
    <m/>
    <m/>
    <m/>
    <m/>
    <m/>
    <m/>
    <m/>
    <m/>
    <m/>
    <m/>
    <m/>
    <m/>
    <m/>
    <m/>
    <n v="856"/>
    <n v="12386"/>
    <n v="21.5"/>
    <n v="17.829999999999998"/>
  </r>
  <r>
    <x v="235"/>
    <x v="235"/>
    <x v="7"/>
    <x v="2"/>
    <x v="5"/>
    <x v="3779"/>
    <n v="31397"/>
    <n v="32.71"/>
    <n v="4271.55"/>
    <n v="317803.32"/>
    <n v="0"/>
    <m/>
    <m/>
    <m/>
    <m/>
    <m/>
    <m/>
    <m/>
    <m/>
    <m/>
    <m/>
    <m/>
    <m/>
    <m/>
    <m/>
    <n v="1411.67"/>
    <n v="9573"/>
    <n v="9.9700000000000006"/>
    <n v="17.649999999999999"/>
  </r>
  <r>
    <x v="12"/>
    <x v="12"/>
    <x v="6"/>
    <x v="2"/>
    <x v="9"/>
    <x v="3780"/>
    <n v="96555"/>
    <n v="201.16"/>
    <n v="13275"/>
    <n v="493830"/>
    <n v="0"/>
    <m/>
    <m/>
    <m/>
    <m/>
    <m/>
    <m/>
    <m/>
    <m/>
    <m/>
    <m/>
    <m/>
    <m/>
    <m/>
    <m/>
    <n v="2248"/>
    <n v="28976"/>
    <n v="60.37"/>
    <n v="56.2"/>
  </r>
  <r>
    <x v="28"/>
    <x v="28"/>
    <x v="8"/>
    <x v="5"/>
    <x v="89"/>
    <x v="3781"/>
    <n v="73039"/>
    <n v="56.36"/>
    <n v="3808.89"/>
    <n v="382564.8"/>
    <n v="39297.769999999997"/>
    <n v="43830"/>
    <n v="33.82"/>
    <n v="363.87"/>
    <n v="473903.59"/>
    <m/>
    <m/>
    <m/>
    <m/>
    <m/>
    <m/>
    <m/>
    <m/>
    <m/>
    <m/>
    <n v="229900"/>
    <n v="21007"/>
    <n v="16.21"/>
    <n v="2128.6999999999998"/>
  </r>
  <r>
    <x v="52"/>
    <x v="52"/>
    <x v="8"/>
    <x v="11"/>
    <x v="65"/>
    <x v="3782"/>
    <n v="98354"/>
    <n v="54.64"/>
    <n v="4444"/>
    <n v="619938"/>
    <n v="117778.86"/>
    <n v="156831"/>
    <n v="87.13"/>
    <n v="785.19"/>
    <n v="1420330.55"/>
    <m/>
    <m/>
    <m/>
    <m/>
    <m/>
    <m/>
    <m/>
    <m/>
    <m/>
    <m/>
    <n v="14492"/>
    <n v="95053"/>
    <n v="52.81"/>
    <n v="96.61"/>
  </r>
  <r>
    <x v="14"/>
    <x v="14"/>
    <x v="14"/>
    <x v="7"/>
    <x v="91"/>
    <x v="3783"/>
    <n v="88884"/>
    <n v="137.16999999999999"/>
    <n v="10577.78"/>
    <n v="531216"/>
    <n v="0"/>
    <m/>
    <m/>
    <m/>
    <m/>
    <m/>
    <m/>
    <m/>
    <m/>
    <m/>
    <m/>
    <m/>
    <m/>
    <m/>
    <m/>
    <n v="0"/>
    <n v="28682"/>
    <n v="44.26"/>
    <n v="0"/>
  </r>
  <r>
    <x v="177"/>
    <x v="177"/>
    <x v="10"/>
    <x v="2"/>
    <x v="30"/>
    <x v="3784"/>
    <n v="78508"/>
    <n v="136.30000000000001"/>
    <n v="12454.23"/>
    <n v="555956.79"/>
    <n v="0"/>
    <m/>
    <m/>
    <m/>
    <m/>
    <m/>
    <m/>
    <m/>
    <m/>
    <m/>
    <m/>
    <m/>
    <m/>
    <m/>
    <m/>
    <n v="1359222"/>
    <n v="172679"/>
    <n v="299.79000000000002"/>
    <n v="28317.13"/>
  </r>
  <r>
    <x v="123"/>
    <x v="123"/>
    <x v="0"/>
    <x v="5"/>
    <x v="93"/>
    <x v="3785"/>
    <n v="19731"/>
    <n v="49.83"/>
    <n v="4091.45"/>
    <n v="125566.74"/>
    <n v="4776"/>
    <n v="9514"/>
    <n v="24.03"/>
    <n v="144.72999999999999"/>
    <n v="57595.22"/>
    <m/>
    <m/>
    <m/>
    <m/>
    <m/>
    <m/>
    <m/>
    <m/>
    <m/>
    <m/>
    <n v="81400"/>
    <n v="5952"/>
    <n v="15.03"/>
    <n v="2466.67"/>
  </r>
  <r>
    <x v="75"/>
    <x v="75"/>
    <x v="13"/>
    <x v="7"/>
    <x v="42"/>
    <x v="3786"/>
    <n v="14897"/>
    <n v="41.38"/>
    <n v="3385.7"/>
    <n v="94461.03"/>
    <n v="15960.23"/>
    <n v="16530"/>
    <n v="45.92"/>
    <n v="532.01"/>
    <n v="192469.24"/>
    <m/>
    <m/>
    <m/>
    <m/>
    <m/>
    <m/>
    <m/>
    <m/>
    <m/>
    <m/>
    <n v="92200"/>
    <n v="4047"/>
    <n v="11.24"/>
    <n v="3073.33"/>
  </r>
  <r>
    <x v="50"/>
    <x v="50"/>
    <x v="15"/>
    <x v="2"/>
    <x v="29"/>
    <x v="3787"/>
    <n v="671633766"/>
    <n v="1076336.1599999999"/>
    <n v="12637.42"/>
    <n v="611145.78"/>
    <n v="0"/>
    <m/>
    <m/>
    <m/>
    <m/>
    <m/>
    <m/>
    <m/>
    <m/>
    <m/>
    <m/>
    <m/>
    <m/>
    <m/>
    <m/>
    <n v="1561000"/>
    <n v="13106"/>
    <n v="21"/>
    <n v="30019.23"/>
  </r>
  <r>
    <x v="122"/>
    <x v="122"/>
    <x v="2"/>
    <x v="4"/>
    <x v="121"/>
    <x v="3788"/>
    <n v="277233"/>
    <n v="80.78"/>
    <n v="10035.85"/>
    <n v="2669336.2200000002"/>
    <n v="0"/>
    <m/>
    <m/>
    <m/>
    <m/>
    <m/>
    <m/>
    <m/>
    <m/>
    <m/>
    <n v="7888"/>
    <n v="19341"/>
    <n v="5.64"/>
    <n v="27"/>
    <n v="176564.99"/>
    <n v="26212.01"/>
    <n v="238419"/>
    <n v="69.47"/>
    <n v="91.65"/>
  </r>
  <r>
    <x v="145"/>
    <x v="145"/>
    <x v="6"/>
    <x v="1"/>
    <x v="1"/>
    <x v="4"/>
    <m/>
    <m/>
    <m/>
    <m/>
    <n v="0"/>
    <m/>
    <m/>
    <m/>
    <m/>
    <m/>
    <m/>
    <m/>
    <m/>
    <m/>
    <m/>
    <m/>
    <m/>
    <m/>
    <m/>
    <n v="58.55"/>
    <n v="3180"/>
    <n v="44.17"/>
    <n v="9.76"/>
  </r>
  <r>
    <x v="4"/>
    <x v="4"/>
    <x v="2"/>
    <x v="5"/>
    <x v="31"/>
    <x v="3789"/>
    <n v="4418"/>
    <n v="18.41"/>
    <n v="1632"/>
    <n v="30355.200000000001"/>
    <n v="6824.63"/>
    <n v="11278"/>
    <n v="46.99"/>
    <n v="341.23"/>
    <n v="82300.22"/>
    <m/>
    <m/>
    <m/>
    <m/>
    <m/>
    <m/>
    <m/>
    <m/>
    <m/>
    <m/>
    <n v="445"/>
    <n v="1637"/>
    <n v="6.82"/>
    <n v="22.25"/>
  </r>
  <r>
    <x v="225"/>
    <x v="225"/>
    <x v="6"/>
    <x v="1"/>
    <x v="6"/>
    <x v="3790"/>
    <n v="2811"/>
    <n v="29.28"/>
    <n v="2496.5"/>
    <n v="18573.96"/>
    <n v="0"/>
    <m/>
    <m/>
    <m/>
    <m/>
    <m/>
    <m/>
    <m/>
    <m/>
    <m/>
    <m/>
    <m/>
    <m/>
    <m/>
    <m/>
    <n v="681.77"/>
    <n v="6656"/>
    <n v="69.33"/>
    <n v="85.22"/>
  </r>
  <r>
    <x v="76"/>
    <x v="76"/>
    <x v="14"/>
    <x v="21"/>
    <x v="76"/>
    <x v="3791"/>
    <n v="55898"/>
    <n v="103.51"/>
    <n v="4883.8900000000003"/>
    <n v="204390.75"/>
    <n v="16849.189999999999"/>
    <n v="25239"/>
    <n v="46.74"/>
    <n v="374.43"/>
    <n v="203189.45"/>
    <m/>
    <m/>
    <m/>
    <m/>
    <m/>
    <m/>
    <m/>
    <m/>
    <m/>
    <m/>
    <n v="122200"/>
    <n v="9095"/>
    <n v="16.84"/>
    <n v="2715.56"/>
  </r>
  <r>
    <x v="29"/>
    <x v="29"/>
    <x v="7"/>
    <x v="2"/>
    <x v="102"/>
    <x v="3792"/>
    <n v="35624"/>
    <n v="28.82"/>
    <n v="3202.33"/>
    <n v="306751.2"/>
    <n v="12428.71"/>
    <n v="10878"/>
    <n v="8.8000000000000007"/>
    <m/>
    <m/>
    <m/>
    <m/>
    <m/>
    <m/>
    <m/>
    <m/>
    <m/>
    <m/>
    <m/>
    <m/>
    <n v="2012"/>
    <n v="7342"/>
    <n v="5.94"/>
    <n v="19.53"/>
  </r>
  <r>
    <x v="127"/>
    <x v="127"/>
    <x v="4"/>
    <x v="27"/>
    <x v="16"/>
    <x v="3793"/>
    <n v="404"/>
    <n v="8.42"/>
    <n v="89.5"/>
    <n v="332.94"/>
    <n v="0"/>
    <m/>
    <m/>
    <m/>
    <m/>
    <m/>
    <m/>
    <m/>
    <m/>
    <m/>
    <m/>
    <m/>
    <m/>
    <m/>
    <m/>
    <n v="0"/>
    <m/>
    <m/>
    <n v="0"/>
  </r>
  <r>
    <x v="116"/>
    <x v="116"/>
    <x v="4"/>
    <x v="7"/>
    <x v="3"/>
    <x v="3794"/>
    <n v="83243"/>
    <n v="96.35"/>
    <n v="8142.92"/>
    <n v="545249.69999999995"/>
    <n v="4291.95"/>
    <n v="5433"/>
    <n v="6.29"/>
    <m/>
    <m/>
    <m/>
    <m/>
    <m/>
    <m/>
    <m/>
    <m/>
    <m/>
    <m/>
    <m/>
    <m/>
    <n v="161840"/>
    <n v="19989"/>
    <n v="23.14"/>
    <n v="2247.7800000000002"/>
  </r>
  <r>
    <x v="209"/>
    <x v="209"/>
    <x v="15"/>
    <x v="7"/>
    <x v="20"/>
    <x v="3795"/>
    <n v="92606"/>
    <n v="128.62"/>
    <n v="9953.33"/>
    <n v="555396"/>
    <n v="0"/>
    <m/>
    <m/>
    <m/>
    <m/>
    <m/>
    <m/>
    <m/>
    <m/>
    <m/>
    <m/>
    <m/>
    <m/>
    <m/>
    <m/>
    <n v="181705"/>
    <n v="15899"/>
    <n v="22.08"/>
    <n v="3028.42"/>
  </r>
  <r>
    <x v="219"/>
    <x v="219"/>
    <x v="2"/>
    <x v="2"/>
    <x v="30"/>
    <x v="3796"/>
    <n v="11095"/>
    <n v="19.260000000000002"/>
    <n v="1419.96"/>
    <n v="63386.94"/>
    <n v="2050"/>
    <n v="7897"/>
    <n v="13.71"/>
    <n v="42.71"/>
    <n v="24721.57"/>
    <m/>
    <m/>
    <m/>
    <m/>
    <m/>
    <m/>
    <m/>
    <m/>
    <m/>
    <m/>
    <n v="0"/>
    <m/>
    <m/>
    <n v="0"/>
  </r>
  <r>
    <x v="32"/>
    <x v="32"/>
    <x v="15"/>
    <x v="4"/>
    <x v="11"/>
    <x v="3797"/>
    <n v="500"/>
    <n v="4.17"/>
    <n v="25"/>
    <n v="232.5"/>
    <n v="545"/>
    <n v="22"/>
    <n v="0.18"/>
    <n v="54.5"/>
    <n v="6572.32"/>
    <n v="400"/>
    <n v="454"/>
    <n v="3.78"/>
    <n v="40"/>
    <n v="5067.6000000000004"/>
    <n v="200"/>
    <n v="300"/>
    <n v="2.5"/>
    <n v="20"/>
    <n v="4476.8"/>
    <n v="7.29"/>
    <n v="100"/>
    <n v="0.83"/>
    <n v="0.73"/>
  </r>
  <r>
    <x v="95"/>
    <x v="95"/>
    <x v="13"/>
    <x v="7"/>
    <x v="30"/>
    <x v="3798"/>
    <n v="46380"/>
    <n v="80.52"/>
    <n v="8111.15"/>
    <n v="362081.55"/>
    <n v="0"/>
    <m/>
    <m/>
    <m/>
    <m/>
    <m/>
    <m/>
    <m/>
    <m/>
    <m/>
    <m/>
    <m/>
    <m/>
    <m/>
    <m/>
    <n v="94150"/>
    <n v="5433"/>
    <n v="9.43"/>
    <n v="1961.46"/>
  </r>
  <r>
    <x v="144"/>
    <x v="144"/>
    <x v="14"/>
    <x v="2"/>
    <x v="9"/>
    <x v="3799"/>
    <n v="26800"/>
    <n v="55.83"/>
    <n v="4651.3500000000004"/>
    <n v="173030.22"/>
    <n v="22538.01"/>
    <n v="28673"/>
    <n v="59.74"/>
    <n v="563.45000000000005"/>
    <n v="271792.61"/>
    <m/>
    <m/>
    <m/>
    <m/>
    <m/>
    <m/>
    <m/>
    <m/>
    <m/>
    <m/>
    <n v="255110"/>
    <n v="27404"/>
    <n v="57.09"/>
    <n v="6377.75"/>
  </r>
  <r>
    <x v="171"/>
    <x v="171"/>
    <x v="15"/>
    <x v="2"/>
    <x v="9"/>
    <x v="0"/>
    <n v="0"/>
    <n v="0"/>
    <n v="0"/>
    <n v="0"/>
    <n v="0"/>
    <m/>
    <m/>
    <m/>
    <m/>
    <m/>
    <m/>
    <m/>
    <m/>
    <m/>
    <m/>
    <m/>
    <m/>
    <m/>
    <m/>
    <n v="0"/>
    <m/>
    <m/>
    <n v="0"/>
  </r>
  <r>
    <x v="216"/>
    <x v="216"/>
    <x v="8"/>
    <x v="2"/>
    <x v="38"/>
    <x v="3800"/>
    <n v="77809"/>
    <n v="115.79"/>
    <n v="9449.2900000000009"/>
    <n v="492118.8"/>
    <n v="0"/>
    <m/>
    <m/>
    <m/>
    <m/>
    <m/>
    <m/>
    <m/>
    <m/>
    <m/>
    <m/>
    <m/>
    <m/>
    <m/>
    <m/>
    <n v="0"/>
    <m/>
    <m/>
    <n v="0"/>
  </r>
  <r>
    <x v="103"/>
    <x v="103"/>
    <x v="6"/>
    <x v="2"/>
    <x v="15"/>
    <x v="3801"/>
    <n v="12137"/>
    <n v="28.09"/>
    <n v="1561.47"/>
    <n v="52278.09"/>
    <n v="0"/>
    <n v="2452"/>
    <n v="5.68"/>
    <m/>
    <m/>
    <m/>
    <m/>
    <m/>
    <m/>
    <m/>
    <m/>
    <m/>
    <m/>
    <m/>
    <m/>
    <n v="1.44"/>
    <n v="2952"/>
    <n v="6.83"/>
    <n v="0.04"/>
  </r>
  <r>
    <x v="15"/>
    <x v="15"/>
    <x v="1"/>
    <x v="14"/>
    <x v="12"/>
    <x v="3802"/>
    <n v="8723"/>
    <n v="51.92"/>
    <n v="5958.43"/>
    <n v="77578.740000000005"/>
    <n v="0"/>
    <m/>
    <m/>
    <m/>
    <m/>
    <m/>
    <m/>
    <m/>
    <m/>
    <m/>
    <n v="3643"/>
    <n v="4760"/>
    <n v="28.33"/>
    <n v="260"/>
    <n v="81544.91"/>
    <n v="373033"/>
    <n v="29604"/>
    <n v="176.21"/>
    <n v="26645.21"/>
  </r>
  <r>
    <x v="208"/>
    <x v="208"/>
    <x v="0"/>
    <x v="2"/>
    <x v="38"/>
    <x v="3803"/>
    <n v="35340"/>
    <n v="52.59"/>
    <n v="3219.14"/>
    <n v="167652.96"/>
    <n v="26353.06"/>
    <n v="37885"/>
    <n v="56.38"/>
    <n v="470.59"/>
    <n v="317799.40000000002"/>
    <m/>
    <m/>
    <m/>
    <m/>
    <m/>
    <m/>
    <m/>
    <m/>
    <m/>
    <m/>
    <n v="413.45"/>
    <n v="40924"/>
    <n v="60.9"/>
    <n v="7.38"/>
  </r>
  <r>
    <x v="77"/>
    <x v="77"/>
    <x v="4"/>
    <x v="3"/>
    <x v="28"/>
    <x v="4"/>
    <m/>
    <m/>
    <m/>
    <m/>
    <n v="0"/>
    <m/>
    <m/>
    <m/>
    <m/>
    <m/>
    <m/>
    <m/>
    <m/>
    <m/>
    <m/>
    <m/>
    <m/>
    <m/>
    <m/>
    <n v="528.04"/>
    <n v="6719"/>
    <n v="46.66"/>
    <n v="44"/>
  </r>
  <r>
    <x v="144"/>
    <x v="144"/>
    <x v="10"/>
    <x v="6"/>
    <x v="6"/>
    <x v="4"/>
    <m/>
    <m/>
    <m/>
    <m/>
    <n v="0"/>
    <m/>
    <m/>
    <m/>
    <m/>
    <m/>
    <m/>
    <m/>
    <m/>
    <m/>
    <m/>
    <m/>
    <m/>
    <m/>
    <m/>
    <n v="3112.79"/>
    <n v="22464"/>
    <n v="234"/>
    <n v="389.1"/>
  </r>
  <r>
    <x v="91"/>
    <x v="91"/>
    <x v="11"/>
    <x v="6"/>
    <x v="7"/>
    <x v="3804"/>
    <n v="3357"/>
    <n v="139.88"/>
    <n v="9409.5"/>
    <n v="17501.669999999998"/>
    <n v="584.87"/>
    <n v="907"/>
    <n v="37.79"/>
    <n v="292.43"/>
    <n v="7053.11"/>
    <m/>
    <m/>
    <m/>
    <m/>
    <m/>
    <n v="546"/>
    <n v="1930"/>
    <n v="80.42"/>
    <n v="273"/>
    <n v="12221.66"/>
    <n v="24300"/>
    <n v="1052"/>
    <n v="43.83"/>
    <n v="12150"/>
  </r>
  <r>
    <x v="25"/>
    <x v="25"/>
    <x v="8"/>
    <x v="21"/>
    <x v="54"/>
    <x v="3805"/>
    <n v="17490"/>
    <n v="50.26"/>
    <n v="4397.59"/>
    <n v="118602.9"/>
    <n v="7663.43"/>
    <n v="8595"/>
    <n v="24.7"/>
    <n v="264.26"/>
    <n v="92415.64"/>
    <m/>
    <m/>
    <m/>
    <m/>
    <m/>
    <m/>
    <m/>
    <m/>
    <m/>
    <m/>
    <n v="13695"/>
    <n v="5874"/>
    <n v="16.88"/>
    <n v="472.24"/>
  </r>
  <r>
    <x v="76"/>
    <x v="76"/>
    <x v="2"/>
    <x v="12"/>
    <x v="11"/>
    <x v="4"/>
    <m/>
    <m/>
    <m/>
    <m/>
    <n v="5898.16"/>
    <n v="9858"/>
    <n v="82.15"/>
    <n v="589.82000000000005"/>
    <n v="71127.649999999994"/>
    <m/>
    <m/>
    <m/>
    <m/>
    <m/>
    <m/>
    <m/>
    <m/>
    <m/>
    <m/>
    <n v="30740"/>
    <n v="1079"/>
    <n v="8.99"/>
    <n v="3074"/>
  </r>
  <r>
    <x v="78"/>
    <x v="78"/>
    <x v="13"/>
    <x v="12"/>
    <x v="41"/>
    <x v="4"/>
    <m/>
    <m/>
    <m/>
    <m/>
    <n v="0"/>
    <m/>
    <m/>
    <m/>
    <m/>
    <m/>
    <m/>
    <m/>
    <m/>
    <m/>
    <m/>
    <m/>
    <m/>
    <m/>
    <m/>
    <n v="25844"/>
    <n v="3631"/>
    <n v="100.86"/>
    <n v="8614.67"/>
  </r>
  <r>
    <x v="82"/>
    <x v="82"/>
    <x v="3"/>
    <x v="1"/>
    <x v="16"/>
    <x v="3806"/>
    <n v="226"/>
    <n v="4.71"/>
    <n v="449.75"/>
    <n v="1673.07"/>
    <n v="0"/>
    <m/>
    <m/>
    <m/>
    <m/>
    <m/>
    <m/>
    <m/>
    <m/>
    <m/>
    <m/>
    <m/>
    <m/>
    <m/>
    <m/>
    <n v="245.97"/>
    <n v="1299"/>
    <n v="27.06"/>
    <n v="61.49"/>
  </r>
  <r>
    <x v="119"/>
    <x v="119"/>
    <x v="11"/>
    <x v="11"/>
    <x v="17"/>
    <x v="3807"/>
    <n v="10553"/>
    <n v="17.59"/>
    <n v="1277.94"/>
    <n v="59424.21"/>
    <n v="575.16999999999996"/>
    <n v="862"/>
    <n v="1.44"/>
    <n v="11.5"/>
    <n v="6936.14"/>
    <m/>
    <m/>
    <m/>
    <m/>
    <m/>
    <m/>
    <m/>
    <m/>
    <m/>
    <m/>
    <n v="454210"/>
    <n v="51940"/>
    <n v="86.57"/>
    <n v="9084.2000000000007"/>
  </r>
  <r>
    <x v="209"/>
    <x v="209"/>
    <x v="2"/>
    <x v="7"/>
    <x v="20"/>
    <x v="3808"/>
    <n v="94443"/>
    <n v="131.16999999999999"/>
    <n v="9265"/>
    <n v="516987"/>
    <n v="0"/>
    <m/>
    <m/>
    <m/>
    <m/>
    <m/>
    <m/>
    <m/>
    <m/>
    <m/>
    <m/>
    <m/>
    <m/>
    <m/>
    <m/>
    <n v="0"/>
    <m/>
    <m/>
    <n v="0"/>
  </r>
  <r>
    <x v="87"/>
    <x v="87"/>
    <x v="3"/>
    <x v="11"/>
    <x v="9"/>
    <x v="3809"/>
    <n v="6234"/>
    <n v="12.99"/>
    <n v="904.65"/>
    <n v="33652.980000000003"/>
    <n v="1949.56"/>
    <n v="4471"/>
    <n v="9.31"/>
    <n v="48.74"/>
    <n v="23510.37"/>
    <m/>
    <m/>
    <m/>
    <m/>
    <m/>
    <n v="631"/>
    <n v="1742"/>
    <n v="3.63"/>
    <n v="15"/>
    <n v="14124.3"/>
    <n v="7758"/>
    <n v="51548"/>
    <n v="107.39"/>
    <n v="193.95"/>
  </r>
  <r>
    <x v="75"/>
    <x v="75"/>
    <x v="6"/>
    <x v="7"/>
    <x v="42"/>
    <x v="3810"/>
    <n v="12953"/>
    <n v="35.979999999999997"/>
    <n v="3515.87"/>
    <n v="98092.68"/>
    <n v="33991.269999999997"/>
    <n v="39634"/>
    <n v="110.09"/>
    <n v="1133.04"/>
    <n v="409910.93"/>
    <m/>
    <m/>
    <m/>
    <m/>
    <m/>
    <m/>
    <m/>
    <m/>
    <m/>
    <m/>
    <n v="109000"/>
    <n v="2580"/>
    <n v="7.17"/>
    <n v="3633.33"/>
  </r>
  <r>
    <x v="65"/>
    <x v="65"/>
    <x v="13"/>
    <x v="2"/>
    <x v="30"/>
    <x v="3811"/>
    <n v="33154"/>
    <n v="57.56"/>
    <n v="3083.38"/>
    <n v="137641.85999999999"/>
    <n v="18537.34"/>
    <n v="13201"/>
    <n v="22.92"/>
    <n v="386.19"/>
    <n v="223547.37"/>
    <m/>
    <m/>
    <m/>
    <m/>
    <m/>
    <m/>
    <m/>
    <m/>
    <m/>
    <m/>
    <n v="1450"/>
    <n v="8574"/>
    <n v="14.89"/>
    <n v="30.21"/>
  </r>
  <r>
    <x v="159"/>
    <x v="159"/>
    <x v="10"/>
    <x v="6"/>
    <x v="83"/>
    <x v="4"/>
    <m/>
    <m/>
    <m/>
    <m/>
    <n v="0"/>
    <m/>
    <m/>
    <m/>
    <m/>
    <m/>
    <m/>
    <m/>
    <m/>
    <m/>
    <m/>
    <m/>
    <m/>
    <m/>
    <m/>
    <n v="37062.42"/>
    <n v="13180"/>
    <n v="99.85"/>
    <n v="3369.31"/>
  </r>
  <r>
    <x v="0"/>
    <x v="0"/>
    <x v="15"/>
    <x v="1"/>
    <x v="32"/>
    <x v="1468"/>
    <n v="476"/>
    <n v="4.41"/>
    <n v="71"/>
    <n v="594.27"/>
    <n v="0"/>
    <n v="88"/>
    <n v="0.81"/>
    <m/>
    <m/>
    <m/>
    <m/>
    <m/>
    <m/>
    <m/>
    <m/>
    <m/>
    <m/>
    <m/>
    <m/>
    <n v="0"/>
    <n v="460"/>
    <n v="4.26"/>
    <n v="0"/>
  </r>
  <r>
    <x v="76"/>
    <x v="76"/>
    <x v="3"/>
    <x v="21"/>
    <x v="76"/>
    <x v="3812"/>
    <n v="41027"/>
    <n v="75.98"/>
    <n v="5013.9799999999996"/>
    <n v="209834.97"/>
    <n v="13048.5"/>
    <n v="18682"/>
    <n v="34.6"/>
    <n v="289.97000000000003"/>
    <n v="157355.74"/>
    <m/>
    <m/>
    <m/>
    <m/>
    <m/>
    <m/>
    <m/>
    <m/>
    <m/>
    <m/>
    <n v="173500"/>
    <n v="7183"/>
    <n v="13.3"/>
    <n v="3855.56"/>
  </r>
  <r>
    <x v="24"/>
    <x v="24"/>
    <x v="6"/>
    <x v="0"/>
    <x v="88"/>
    <x v="3813"/>
    <n v="10862"/>
    <n v="11.6"/>
    <n v="1144.6199999999999"/>
    <n v="83030.399999999994"/>
    <n v="11585.84"/>
    <n v="16721"/>
    <n v="17.86"/>
    <n v="148.54"/>
    <n v="139717.10999999999"/>
    <m/>
    <m/>
    <m/>
    <m/>
    <m/>
    <m/>
    <m/>
    <m/>
    <m/>
    <m/>
    <n v="0"/>
    <m/>
    <m/>
    <n v="0"/>
  </r>
  <r>
    <x v="9"/>
    <x v="9"/>
    <x v="12"/>
    <x v="1"/>
    <x v="28"/>
    <x v="3339"/>
    <n v="89"/>
    <n v="0.62"/>
    <n v="21.75"/>
    <n v="242.73"/>
    <n v="106"/>
    <n v="186"/>
    <n v="1.29"/>
    <n v="8.83"/>
    <n v="1278.29"/>
    <m/>
    <m/>
    <m/>
    <m/>
    <m/>
    <m/>
    <m/>
    <m/>
    <m/>
    <m/>
    <n v="1611.41"/>
    <n v="4792"/>
    <n v="33.28"/>
    <n v="134.28"/>
  </r>
  <r>
    <x v="17"/>
    <x v="17"/>
    <x v="15"/>
    <x v="1"/>
    <x v="7"/>
    <x v="4"/>
    <m/>
    <m/>
    <m/>
    <m/>
    <n v="0"/>
    <m/>
    <m/>
    <m/>
    <m/>
    <m/>
    <m/>
    <m/>
    <m/>
    <m/>
    <m/>
    <m/>
    <m/>
    <m/>
    <m/>
    <n v="12500"/>
    <n v="1698"/>
    <n v="70.75"/>
    <n v="6250"/>
  </r>
  <r>
    <x v="181"/>
    <x v="181"/>
    <x v="1"/>
    <x v="45"/>
    <x v="149"/>
    <x v="3814"/>
    <n v="180279"/>
    <n v="52.35"/>
    <n v="4614.71"/>
    <n v="1231711.53"/>
    <n v="10242.48"/>
    <n v="12722"/>
    <n v="3.69"/>
    <n v="35.69"/>
    <n v="123517.18"/>
    <m/>
    <m/>
    <m/>
    <m/>
    <m/>
    <m/>
    <m/>
    <m/>
    <m/>
    <m/>
    <n v="1725"/>
    <n v="129969"/>
    <n v="37.74"/>
    <n v="6.01"/>
  </r>
  <r>
    <x v="145"/>
    <x v="145"/>
    <x v="13"/>
    <x v="1"/>
    <x v="1"/>
    <x v="0"/>
    <n v="0"/>
    <n v="0"/>
    <n v="0"/>
    <n v="0"/>
    <n v="0"/>
    <n v="0"/>
    <n v="0"/>
    <m/>
    <m/>
    <m/>
    <m/>
    <m/>
    <m/>
    <m/>
    <m/>
    <m/>
    <m/>
    <m/>
    <m/>
    <n v="56.95"/>
    <n v="2253"/>
    <n v="31.29"/>
    <n v="9.49"/>
  </r>
  <r>
    <x v="100"/>
    <x v="100"/>
    <x v="9"/>
    <x v="6"/>
    <x v="11"/>
    <x v="3815"/>
    <n v="772"/>
    <n v="6.43"/>
    <n v="42.8"/>
    <n v="398.04"/>
    <n v="0"/>
    <n v="126"/>
    <n v="1.05"/>
    <m/>
    <m/>
    <m/>
    <m/>
    <m/>
    <m/>
    <m/>
    <m/>
    <m/>
    <m/>
    <m/>
    <m/>
    <n v="73600"/>
    <n v="4093"/>
    <n v="34.11"/>
    <n v="7360"/>
  </r>
  <r>
    <x v="52"/>
    <x v="52"/>
    <x v="9"/>
    <x v="11"/>
    <x v="65"/>
    <x v="3816"/>
    <n v="133832"/>
    <n v="74.349999999999994"/>
    <n v="5101.33"/>
    <n v="711636"/>
    <n v="123146.46"/>
    <n v="159230"/>
    <n v="88.46"/>
    <n v="820.98"/>
    <n v="1485060.1"/>
    <m/>
    <m/>
    <m/>
    <m/>
    <m/>
    <m/>
    <m/>
    <m/>
    <m/>
    <m/>
    <n v="15053"/>
    <n v="77264"/>
    <n v="42.92"/>
    <n v="100.35"/>
  </r>
  <r>
    <x v="85"/>
    <x v="85"/>
    <x v="15"/>
    <x v="11"/>
    <x v="64"/>
    <x v="3817"/>
    <n v="136"/>
    <n v="0.15"/>
    <n v="11.11"/>
    <n v="774.69"/>
    <n v="557.71"/>
    <n v="1640"/>
    <n v="1.82"/>
    <n v="7.44"/>
    <n v="6725.6"/>
    <m/>
    <m/>
    <m/>
    <m/>
    <m/>
    <m/>
    <m/>
    <m/>
    <m/>
    <m/>
    <n v="5882"/>
    <n v="65453"/>
    <n v="72.73"/>
    <n v="78.430000000000007"/>
  </r>
  <r>
    <x v="40"/>
    <x v="40"/>
    <x v="9"/>
    <x v="6"/>
    <x v="12"/>
    <x v="3818"/>
    <n v="3268"/>
    <n v="19.45"/>
    <n v="1397.21"/>
    <n v="18191.73"/>
    <n v="0"/>
    <m/>
    <m/>
    <m/>
    <m/>
    <m/>
    <m/>
    <m/>
    <m/>
    <m/>
    <n v="300"/>
    <n v="675"/>
    <n v="4.0199999999999996"/>
    <n v="21"/>
    <n v="6715.2"/>
    <n v="226100"/>
    <n v="14276"/>
    <n v="84.98"/>
    <n v="16150"/>
  </r>
  <r>
    <x v="39"/>
    <x v="39"/>
    <x v="2"/>
    <x v="7"/>
    <x v="21"/>
    <x v="3819"/>
    <n v="8793"/>
    <n v="30.53"/>
    <n v="2263.33"/>
    <n v="50517.599999999999"/>
    <n v="11002.91"/>
    <n v="21620"/>
    <n v="75.069999999999993"/>
    <n v="458.45"/>
    <n v="132687.39000000001"/>
    <m/>
    <m/>
    <m/>
    <m/>
    <m/>
    <m/>
    <m/>
    <m/>
    <m/>
    <m/>
    <n v="152940"/>
    <n v="19743"/>
    <n v="68.55"/>
    <n v="6372.5"/>
  </r>
  <r>
    <x v="2"/>
    <x v="2"/>
    <x v="13"/>
    <x v="5"/>
    <x v="21"/>
    <x v="4"/>
    <m/>
    <m/>
    <m/>
    <m/>
    <n v="0"/>
    <m/>
    <m/>
    <m/>
    <m/>
    <m/>
    <m/>
    <m/>
    <m/>
    <m/>
    <m/>
    <m/>
    <m/>
    <m/>
    <m/>
    <n v="380.2"/>
    <n v="1559"/>
    <n v="5.41"/>
    <n v="15.84"/>
  </r>
  <r>
    <x v="50"/>
    <x v="50"/>
    <x v="2"/>
    <x v="2"/>
    <x v="29"/>
    <x v="3820"/>
    <n v="106791"/>
    <n v="171.14"/>
    <n v="12527.81"/>
    <n v="605844.78"/>
    <n v="0"/>
    <m/>
    <m/>
    <m/>
    <m/>
    <m/>
    <m/>
    <m/>
    <m/>
    <m/>
    <m/>
    <m/>
    <m/>
    <m/>
    <m/>
    <n v="2501.17"/>
    <n v="6085"/>
    <n v="9.75"/>
    <n v="48.1"/>
  </r>
  <r>
    <x v="51"/>
    <x v="51"/>
    <x v="0"/>
    <x v="7"/>
    <x v="34"/>
    <x v="3821"/>
    <n v="16181"/>
    <n v="38.53"/>
    <n v="3951.83"/>
    <n v="128632.02"/>
    <n v="8527.92"/>
    <n v="11468"/>
    <n v="27.3"/>
    <n v="243.65"/>
    <n v="102840.7"/>
    <m/>
    <m/>
    <m/>
    <m/>
    <m/>
    <m/>
    <m/>
    <m/>
    <m/>
    <m/>
    <n v="115800"/>
    <n v="2647"/>
    <n v="6.3"/>
    <n v="3308.57"/>
  </r>
  <r>
    <x v="150"/>
    <x v="150"/>
    <x v="7"/>
    <x v="2"/>
    <x v="118"/>
    <x v="4"/>
    <m/>
    <m/>
    <m/>
    <m/>
    <n v="0"/>
    <m/>
    <m/>
    <m/>
    <m/>
    <m/>
    <m/>
    <m/>
    <m/>
    <m/>
    <m/>
    <m/>
    <m/>
    <m/>
    <m/>
    <n v="0"/>
    <m/>
    <m/>
    <n v="0"/>
  </r>
  <r>
    <x v="0"/>
    <x v="0"/>
    <x v="10"/>
    <x v="5"/>
    <x v="91"/>
    <x v="3822"/>
    <n v="17695"/>
    <n v="27.31"/>
    <n v="2840.74"/>
    <n v="142662"/>
    <n v="8994"/>
    <n v="9347"/>
    <n v="14.42"/>
    <m/>
    <m/>
    <m/>
    <m/>
    <m/>
    <m/>
    <m/>
    <m/>
    <m/>
    <m/>
    <m/>
    <m/>
    <n v="2090"/>
    <n v="13415"/>
    <n v="20.7"/>
    <n v="38.700000000000003"/>
  </r>
  <r>
    <x v="122"/>
    <x v="122"/>
    <x v="3"/>
    <x v="0"/>
    <x v="102"/>
    <x v="3823"/>
    <n v="150665"/>
    <n v="121.9"/>
    <n v="11020.44"/>
    <n v="1055647.6499999999"/>
    <n v="49.47"/>
    <n v="1740"/>
    <n v="1.41"/>
    <n v="0.48"/>
    <n v="596.53"/>
    <m/>
    <m/>
    <m/>
    <m/>
    <m/>
    <n v="0"/>
    <n v="0"/>
    <n v="0"/>
    <n v="0"/>
    <n v="0"/>
    <n v="4588.7700000000004"/>
    <n v="57785"/>
    <n v="46.75"/>
    <n v="44.55"/>
  </r>
  <r>
    <x v="40"/>
    <x v="40"/>
    <x v="11"/>
    <x v="5"/>
    <x v="15"/>
    <x v="3824"/>
    <n v="35359"/>
    <n v="81.849999999999994"/>
    <n v="8800.5"/>
    <n v="294640.74"/>
    <n v="0"/>
    <m/>
    <m/>
    <m/>
    <m/>
    <m/>
    <m/>
    <m/>
    <m/>
    <m/>
    <m/>
    <m/>
    <m/>
    <m/>
    <m/>
    <n v="127700"/>
    <n v="9756"/>
    <n v="22.58"/>
    <n v="3547.22"/>
  </r>
  <r>
    <x v="227"/>
    <x v="227"/>
    <x v="0"/>
    <x v="5"/>
    <x v="78"/>
    <x v="3825"/>
    <n v="84273"/>
    <n v="123.21"/>
    <n v="11566.32"/>
    <n v="613130.4"/>
    <n v="0"/>
    <m/>
    <m/>
    <m/>
    <m/>
    <m/>
    <m/>
    <m/>
    <m/>
    <m/>
    <m/>
    <m/>
    <m/>
    <m/>
    <m/>
    <n v="1841"/>
    <n v="22817"/>
    <n v="33.36"/>
    <n v="32.299999999999997"/>
  </r>
  <r>
    <x v="31"/>
    <x v="31"/>
    <x v="6"/>
    <x v="6"/>
    <x v="41"/>
    <x v="0"/>
    <n v="0"/>
    <n v="0"/>
    <n v="0"/>
    <n v="0"/>
    <n v="0"/>
    <n v="0"/>
    <n v="0"/>
    <m/>
    <m/>
    <m/>
    <m/>
    <m/>
    <m/>
    <m/>
    <m/>
    <m/>
    <m/>
    <m/>
    <m/>
    <n v="295"/>
    <n v="4064"/>
    <n v="112.89"/>
    <n v="98.33"/>
  </r>
  <r>
    <x v="136"/>
    <x v="136"/>
    <x v="7"/>
    <x v="7"/>
    <x v="20"/>
    <x v="3826"/>
    <n v="11876"/>
    <n v="16.489999999999998"/>
    <n v="1719.33"/>
    <n v="95938.8"/>
    <n v="13675.07"/>
    <n v="12783"/>
    <n v="17.75"/>
    <m/>
    <m/>
    <m/>
    <m/>
    <m/>
    <m/>
    <m/>
    <m/>
    <m/>
    <m/>
    <m/>
    <m/>
    <n v="0"/>
    <m/>
    <m/>
    <n v="0"/>
  </r>
  <r>
    <x v="122"/>
    <x v="122"/>
    <x v="11"/>
    <x v="7"/>
    <x v="110"/>
    <x v="3827"/>
    <n v="19543"/>
    <n v="35.4"/>
    <n v="3491.85"/>
    <n v="149381.25"/>
    <n v="31121.24"/>
    <n v="38609"/>
    <n v="69.94"/>
    <n v="676.55"/>
    <n v="375300.39"/>
    <m/>
    <m/>
    <m/>
    <m/>
    <m/>
    <m/>
    <m/>
    <m/>
    <m/>
    <m/>
    <n v="3456.67"/>
    <n v="69532"/>
    <n v="125.96"/>
    <n v="75.150000000000006"/>
  </r>
  <r>
    <x v="194"/>
    <x v="194"/>
    <x v="2"/>
    <x v="2"/>
    <x v="9"/>
    <x v="3828"/>
    <n v="28017"/>
    <n v="58.37"/>
    <n v="5368"/>
    <n v="199689.60000000001"/>
    <n v="0"/>
    <m/>
    <m/>
    <m/>
    <m/>
    <m/>
    <m/>
    <m/>
    <m/>
    <m/>
    <m/>
    <m/>
    <m/>
    <m/>
    <m/>
    <n v="128510"/>
    <n v="3260"/>
    <n v="6.79"/>
    <n v="3212.75"/>
  </r>
  <r>
    <x v="74"/>
    <x v="74"/>
    <x v="7"/>
    <x v="2"/>
    <x v="29"/>
    <x v="3829"/>
    <n v="2017"/>
    <n v="3.23"/>
    <n v="294.58"/>
    <n v="14245.74"/>
    <n v="7628.52"/>
    <n v="7130"/>
    <n v="11.43"/>
    <n v="146.69999999999999"/>
    <n v="91994.559999999998"/>
    <m/>
    <m/>
    <m/>
    <m/>
    <m/>
    <m/>
    <m/>
    <m/>
    <m/>
    <m/>
    <n v="770"/>
    <n v="5558"/>
    <n v="8.91"/>
    <n v="14.81"/>
  </r>
  <r>
    <x v="96"/>
    <x v="96"/>
    <x v="6"/>
    <x v="2"/>
    <x v="42"/>
    <x v="3830"/>
    <n v="14373"/>
    <n v="39.93"/>
    <n v="3549.33"/>
    <n v="99026.4"/>
    <n v="20889.43"/>
    <n v="19718"/>
    <n v="54.77"/>
    <m/>
    <m/>
    <m/>
    <m/>
    <m/>
    <m/>
    <m/>
    <m/>
    <m/>
    <m/>
    <m/>
    <m/>
    <n v="116.85"/>
    <n v="12360"/>
    <n v="34.33"/>
    <n v="3.9"/>
  </r>
  <r>
    <x v="166"/>
    <x v="166"/>
    <x v="15"/>
    <x v="5"/>
    <x v="129"/>
    <x v="3831"/>
    <n v="194296"/>
    <n v="129.53"/>
    <n v="10905.6"/>
    <n v="1267776"/>
    <n v="8138.65"/>
    <n v="7292"/>
    <n v="4.8600000000000003"/>
    <n v="65.11"/>
    <n v="98146.42"/>
    <m/>
    <m/>
    <m/>
    <m/>
    <m/>
    <m/>
    <m/>
    <m/>
    <m/>
    <m/>
    <n v="2398"/>
    <n v="25278"/>
    <n v="16.850000000000001"/>
    <n v="19.18"/>
  </r>
  <r>
    <x v="87"/>
    <x v="87"/>
    <x v="14"/>
    <x v="7"/>
    <x v="46"/>
    <x v="3832"/>
    <n v="11208"/>
    <n v="35.92"/>
    <n v="2600.65"/>
    <n v="62883.81"/>
    <n v="18298.740000000002"/>
    <n v="21809"/>
    <n v="69.900000000000006"/>
    <n v="703.8"/>
    <n v="220669.98"/>
    <m/>
    <m/>
    <m/>
    <m/>
    <m/>
    <m/>
    <m/>
    <m/>
    <m/>
    <m/>
    <n v="579"/>
    <n v="5090"/>
    <n v="16.309999999999999"/>
    <n v="22.27"/>
  </r>
  <r>
    <x v="27"/>
    <x v="27"/>
    <x v="8"/>
    <x v="7"/>
    <x v="42"/>
    <x v="3833"/>
    <n v="14658"/>
    <n v="40.72"/>
    <n v="2653.1"/>
    <n v="74021.490000000005"/>
    <n v="12868.09"/>
    <n v="18377"/>
    <n v="51.05"/>
    <n v="428.94"/>
    <n v="155180.15"/>
    <m/>
    <m/>
    <m/>
    <m/>
    <m/>
    <m/>
    <m/>
    <m/>
    <m/>
    <m/>
    <n v="1224.18"/>
    <n v="3390"/>
    <n v="9.42"/>
    <n v="40.81"/>
  </r>
  <r>
    <x v="169"/>
    <x v="169"/>
    <x v="14"/>
    <x v="2"/>
    <x v="20"/>
    <x v="3834"/>
    <n v="22675"/>
    <n v="31.49"/>
    <n v="2189.85"/>
    <n v="122193.63"/>
    <n v="35291.949999999997"/>
    <n v="26203"/>
    <n v="36.39"/>
    <n v="588.20000000000005"/>
    <n v="425596.21"/>
    <m/>
    <m/>
    <m/>
    <m/>
    <m/>
    <m/>
    <m/>
    <m/>
    <m/>
    <m/>
    <n v="131.01"/>
    <n v="16824"/>
    <n v="23.37"/>
    <n v="2.1800000000000002"/>
  </r>
  <r>
    <x v="9"/>
    <x v="9"/>
    <x v="11"/>
    <x v="12"/>
    <x v="6"/>
    <x v="4"/>
    <n v="0"/>
    <n v="0"/>
    <m/>
    <m/>
    <n v="0"/>
    <n v="0"/>
    <n v="0"/>
    <m/>
    <m/>
    <m/>
    <m/>
    <m/>
    <m/>
    <m/>
    <m/>
    <m/>
    <m/>
    <m/>
    <m/>
    <n v="0"/>
    <n v="0"/>
    <n v="0"/>
    <n v="0"/>
  </r>
  <r>
    <x v="80"/>
    <x v="80"/>
    <x v="13"/>
    <x v="5"/>
    <x v="69"/>
    <x v="3835"/>
    <n v="65197"/>
    <n v="93.67"/>
    <n v="8015.43"/>
    <n v="432352.35"/>
    <n v="0"/>
    <m/>
    <m/>
    <m/>
    <m/>
    <m/>
    <m/>
    <m/>
    <m/>
    <m/>
    <m/>
    <m/>
    <m/>
    <m/>
    <m/>
    <n v="139700"/>
    <n v="27141"/>
    <n v="39"/>
    <n v="2408.62"/>
  </r>
  <r>
    <x v="59"/>
    <x v="59"/>
    <x v="5"/>
    <x v="2"/>
    <x v="30"/>
    <x v="3836"/>
    <n v="70060"/>
    <n v="121.63"/>
    <n v="8198.65"/>
    <n v="365987.55"/>
    <n v="0"/>
    <m/>
    <m/>
    <m/>
    <m/>
    <m/>
    <m/>
    <m/>
    <m/>
    <m/>
    <m/>
    <m/>
    <m/>
    <m/>
    <m/>
    <n v="1867216"/>
    <n v="2738"/>
    <n v="4.75"/>
    <n v="38900.33"/>
  </r>
  <r>
    <x v="92"/>
    <x v="92"/>
    <x v="2"/>
    <x v="12"/>
    <x v="6"/>
    <x v="4"/>
    <n v="0"/>
    <n v="0"/>
    <m/>
    <m/>
    <n v="0"/>
    <m/>
    <m/>
    <m/>
    <m/>
    <m/>
    <m/>
    <m/>
    <m/>
    <m/>
    <m/>
    <m/>
    <m/>
    <m/>
    <m/>
    <n v="0"/>
    <m/>
    <m/>
    <n v="0"/>
  </r>
  <r>
    <x v="21"/>
    <x v="21"/>
    <x v="11"/>
    <x v="6"/>
    <x v="31"/>
    <x v="777"/>
    <n v="65"/>
    <n v="0.27"/>
    <n v="3.05"/>
    <n v="56.73"/>
    <n v="73"/>
    <n v="128"/>
    <n v="0.53"/>
    <m/>
    <m/>
    <m/>
    <m/>
    <m/>
    <m/>
    <m/>
    <m/>
    <m/>
    <m/>
    <m/>
    <m/>
    <n v="404911.65"/>
    <n v="11173"/>
    <n v="46.55"/>
    <n v="20245.580000000002"/>
  </r>
  <r>
    <x v="26"/>
    <x v="26"/>
    <x v="3"/>
    <x v="7"/>
    <x v="15"/>
    <x v="3837"/>
    <n v="20854"/>
    <n v="48.27"/>
    <n v="4447.92"/>
    <n v="148916.25"/>
    <n v="9403"/>
    <n v="13718"/>
    <n v="31.75"/>
    <m/>
    <m/>
    <m/>
    <m/>
    <m/>
    <m/>
    <m/>
    <m/>
    <m/>
    <m/>
    <m/>
    <m/>
    <n v="101400"/>
    <n v="4934"/>
    <n v="11.42"/>
    <n v="2816.67"/>
  </r>
  <r>
    <x v="85"/>
    <x v="85"/>
    <x v="9"/>
    <x v="19"/>
    <x v="67"/>
    <x v="3838"/>
    <n v="68427"/>
    <n v="67.88"/>
    <n v="4351.07"/>
    <n v="339905.7"/>
    <n v="84329.78"/>
    <n v="59992"/>
    <n v="59.52"/>
    <n v="1003.93"/>
    <n v="1016958.08"/>
    <m/>
    <m/>
    <m/>
    <m/>
    <m/>
    <m/>
    <m/>
    <m/>
    <m/>
    <m/>
    <n v="1170"/>
    <n v="10826"/>
    <n v="10.74"/>
    <n v="13.93"/>
  </r>
  <r>
    <x v="14"/>
    <x v="14"/>
    <x v="2"/>
    <x v="2"/>
    <x v="9"/>
    <x v="3839"/>
    <n v="26393"/>
    <n v="54.99"/>
    <n v="3003.98"/>
    <n v="111747.87"/>
    <n v="20686.71"/>
    <n v="35927"/>
    <n v="74.849999999999994"/>
    <n v="517.16999999999996"/>
    <n v="249467.27"/>
    <m/>
    <m/>
    <m/>
    <m/>
    <m/>
    <m/>
    <m/>
    <m/>
    <m/>
    <m/>
    <n v="0"/>
    <n v="17360"/>
    <n v="36.17"/>
    <n v="0"/>
  </r>
  <r>
    <x v="25"/>
    <x v="25"/>
    <x v="9"/>
    <x v="19"/>
    <x v="88"/>
    <x v="3840"/>
    <n v="75165"/>
    <n v="80.3"/>
    <n v="9054.42"/>
    <n v="656807.85"/>
    <n v="85441.32"/>
    <n v="159370"/>
    <n v="170.27"/>
    <m/>
    <m/>
    <m/>
    <m/>
    <m/>
    <m/>
    <m/>
    <m/>
    <m/>
    <m/>
    <m/>
    <m/>
    <n v="4050"/>
    <n v="24955"/>
    <n v="26.66"/>
    <n v="51.92"/>
  </r>
  <r>
    <x v="88"/>
    <x v="88"/>
    <x v="0"/>
    <x v="6"/>
    <x v="1"/>
    <x v="3841"/>
    <n v="105"/>
    <n v="1.46"/>
    <n v="63.5"/>
    <n v="354.33"/>
    <n v="0"/>
    <m/>
    <m/>
    <m/>
    <m/>
    <m/>
    <m/>
    <m/>
    <m/>
    <m/>
    <n v="793"/>
    <n v="2742"/>
    <n v="38.08"/>
    <n v="132"/>
    <n v="17750.509999999998"/>
    <n v="68800"/>
    <n v="10295"/>
    <n v="142.99"/>
    <n v="11466.67"/>
  </r>
  <r>
    <x v="55"/>
    <x v="55"/>
    <x v="13"/>
    <x v="5"/>
    <x v="20"/>
    <x v="3842"/>
    <n v="52422"/>
    <n v="72.81"/>
    <n v="5413.33"/>
    <n v="302064"/>
    <n v="0"/>
    <n v="1219"/>
    <n v="1.69"/>
    <n v="0"/>
    <n v="0"/>
    <m/>
    <m/>
    <m/>
    <m/>
    <m/>
    <m/>
    <m/>
    <m/>
    <m/>
    <m/>
    <n v="1389.99"/>
    <n v="28740"/>
    <n v="39.92"/>
    <n v="23.17"/>
  </r>
  <r>
    <x v="74"/>
    <x v="74"/>
    <x v="0"/>
    <x v="7"/>
    <x v="49"/>
    <x v="3843"/>
    <n v="7817"/>
    <n v="8.57"/>
    <n v="568.91999999999996"/>
    <n v="40211.339999999997"/>
    <n v="48259.94"/>
    <n v="82726"/>
    <n v="90.71"/>
    <m/>
    <m/>
    <m/>
    <m/>
    <m/>
    <m/>
    <m/>
    <m/>
    <m/>
    <m/>
    <m/>
    <m/>
    <n v="1949.07"/>
    <n v="28488"/>
    <n v="31.24"/>
    <n v="25.65"/>
  </r>
  <r>
    <x v="93"/>
    <x v="93"/>
    <x v="3"/>
    <x v="0"/>
    <x v="108"/>
    <x v="3844"/>
    <n v="14151"/>
    <n v="51.27"/>
    <n v="3785.57"/>
    <n v="80973.240000000005"/>
    <n v="0"/>
    <m/>
    <m/>
    <m/>
    <m/>
    <m/>
    <m/>
    <m/>
    <m/>
    <m/>
    <n v="1786"/>
    <n v="3545"/>
    <n v="12.84"/>
    <n v="77"/>
    <n v="39977.82"/>
    <n v="60562"/>
    <n v="2675"/>
    <n v="9.69"/>
    <n v="2633.13"/>
  </r>
  <r>
    <x v="205"/>
    <x v="205"/>
    <x v="14"/>
    <x v="7"/>
    <x v="42"/>
    <x v="3845"/>
    <n v="38551"/>
    <n v="107.09"/>
    <n v="9035"/>
    <n v="252076.5"/>
    <n v="0"/>
    <m/>
    <m/>
    <m/>
    <m/>
    <m/>
    <m/>
    <m/>
    <m/>
    <m/>
    <m/>
    <m/>
    <m/>
    <m/>
    <m/>
    <n v="0"/>
    <m/>
    <m/>
    <n v="0"/>
  </r>
  <r>
    <x v="52"/>
    <x v="52"/>
    <x v="10"/>
    <x v="7"/>
    <x v="43"/>
    <x v="3846"/>
    <n v="88932"/>
    <n v="36.69"/>
    <n v="3440.4"/>
    <n v="646312.80000000005"/>
    <n v="89196.68"/>
    <n v="92628"/>
    <n v="38.21"/>
    <n v="441.57"/>
    <n v="1075649.52"/>
    <m/>
    <m/>
    <m/>
    <m/>
    <m/>
    <m/>
    <m/>
    <m/>
    <m/>
    <m/>
    <n v="5940"/>
    <n v="25500"/>
    <n v="10.52"/>
    <n v="29.41"/>
  </r>
  <r>
    <x v="37"/>
    <x v="37"/>
    <x v="1"/>
    <x v="7"/>
    <x v="108"/>
    <x v="3847"/>
    <n v="12004"/>
    <n v="43.49"/>
    <n v="3780.87"/>
    <n v="80872.800000000003"/>
    <n v="7194.96"/>
    <n v="11680"/>
    <n v="42.32"/>
    <n v="312.82"/>
    <n v="86766.14"/>
    <m/>
    <m/>
    <m/>
    <m/>
    <m/>
    <m/>
    <m/>
    <m/>
    <m/>
    <m/>
    <n v="46.6"/>
    <n v="941"/>
    <n v="3.41"/>
    <n v="2.0299999999999998"/>
  </r>
  <r>
    <x v="153"/>
    <x v="153"/>
    <x v="11"/>
    <x v="2"/>
    <x v="37"/>
    <x v="3848"/>
    <n v="22693"/>
    <n v="59.1"/>
    <n v="3382.22"/>
    <n v="100654.83"/>
    <n v="13233"/>
    <n v="7674"/>
    <n v="19.98"/>
    <n v="413.53"/>
    <n v="159580.72"/>
    <m/>
    <m/>
    <m/>
    <m/>
    <m/>
    <m/>
    <m/>
    <m/>
    <m/>
    <m/>
    <n v="19607.75"/>
    <n v="6413"/>
    <n v="16.7"/>
    <n v="612.74"/>
  </r>
  <r>
    <x v="40"/>
    <x v="40"/>
    <x v="1"/>
    <x v="19"/>
    <x v="91"/>
    <x v="3849"/>
    <n v="25377"/>
    <n v="39.159999999999997"/>
    <n v="4802.96"/>
    <n v="241204.8"/>
    <n v="27856.45"/>
    <n v="22051"/>
    <n v="34.03"/>
    <n v="515.86"/>
    <n v="335929.29"/>
    <m/>
    <m/>
    <m/>
    <m/>
    <m/>
    <m/>
    <m/>
    <m/>
    <m/>
    <m/>
    <n v="252800"/>
    <n v="13543"/>
    <n v="20.9"/>
    <n v="4681.4799999999996"/>
  </r>
  <r>
    <x v="67"/>
    <x v="67"/>
    <x v="2"/>
    <x v="4"/>
    <x v="122"/>
    <x v="3850"/>
    <n v="1436"/>
    <n v="1.64"/>
    <n v="96.11"/>
    <n v="6524.88"/>
    <n v="1207.57"/>
    <n v="2377"/>
    <n v="2.71"/>
    <n v="16.54"/>
    <n v="14562.39"/>
    <m/>
    <m/>
    <m/>
    <m/>
    <m/>
    <m/>
    <m/>
    <m/>
    <m/>
    <m/>
    <n v="663700"/>
    <n v="60881"/>
    <n v="69.5"/>
    <n v="9091.7800000000007"/>
  </r>
  <r>
    <x v="136"/>
    <x v="136"/>
    <x v="1"/>
    <x v="4"/>
    <x v="9"/>
    <x v="3851"/>
    <n v="22389"/>
    <n v="46.64"/>
    <n v="4594.1000000000004"/>
    <n v="170900.52"/>
    <n v="33984.480000000003"/>
    <n v="37990"/>
    <n v="79.150000000000006"/>
    <n v="849.61"/>
    <n v="409829.05"/>
    <m/>
    <m/>
    <m/>
    <m/>
    <m/>
    <m/>
    <m/>
    <m/>
    <m/>
    <m/>
    <n v="4214"/>
    <n v="23977"/>
    <n v="49.95"/>
    <n v="105.35"/>
  </r>
  <r>
    <x v="46"/>
    <x v="46"/>
    <x v="5"/>
    <x v="0"/>
    <x v="58"/>
    <x v="3852"/>
    <n v="119811"/>
    <n v="96"/>
    <n v="9254.24"/>
    <n v="895070.13"/>
    <n v="504.36"/>
    <n v="948"/>
    <n v="0.76"/>
    <n v="4.8499999999999996"/>
    <n v="6082.29"/>
    <m/>
    <m/>
    <m/>
    <m/>
    <m/>
    <m/>
    <m/>
    <m/>
    <m/>
    <m/>
    <n v="2050"/>
    <n v="13299"/>
    <n v="10.66"/>
    <n v="19.71"/>
  </r>
  <r>
    <x v="6"/>
    <x v="6"/>
    <x v="13"/>
    <x v="7"/>
    <x v="95"/>
    <x v="3853"/>
    <n v="180916"/>
    <n v="91.93"/>
    <n v="5897.99"/>
    <n v="899562.03"/>
    <n v="25726.48"/>
    <n v="12501"/>
    <n v="6.35"/>
    <n v="156.87"/>
    <n v="310243.33"/>
    <m/>
    <m/>
    <m/>
    <m/>
    <m/>
    <m/>
    <m/>
    <m/>
    <m/>
    <m/>
    <n v="750740"/>
    <n v="179446"/>
    <n v="91.18"/>
    <n v="4577.68"/>
  </r>
  <r>
    <x v="131"/>
    <x v="131"/>
    <x v="0"/>
    <x v="7"/>
    <x v="30"/>
    <x v="3854"/>
    <n v="85406"/>
    <n v="148.27000000000001"/>
    <n v="10258.33"/>
    <n v="457932"/>
    <n v="0"/>
    <m/>
    <m/>
    <m/>
    <m/>
    <m/>
    <m/>
    <m/>
    <m/>
    <m/>
    <m/>
    <m/>
    <m/>
    <m/>
    <m/>
    <n v="1.32"/>
    <n v="8726"/>
    <n v="15.15"/>
    <n v="0.03"/>
  </r>
  <r>
    <x v="161"/>
    <x v="161"/>
    <x v="9"/>
    <x v="7"/>
    <x v="56"/>
    <x v="3855"/>
    <n v="79744"/>
    <n v="55.38"/>
    <n v="4792.67"/>
    <n v="534861.6"/>
    <n v="52098.93"/>
    <n v="81883"/>
    <n v="56.86"/>
    <n v="434.16"/>
    <n v="628276.66"/>
    <m/>
    <m/>
    <m/>
    <m/>
    <m/>
    <m/>
    <m/>
    <m/>
    <m/>
    <m/>
    <n v="3894"/>
    <n v="72323"/>
    <n v="50.22"/>
    <n v="32.450000000000003"/>
  </r>
  <r>
    <x v="171"/>
    <x v="171"/>
    <x v="7"/>
    <x v="1"/>
    <x v="83"/>
    <x v="2238"/>
    <n v="47"/>
    <n v="0.36"/>
    <n v="9.73"/>
    <n v="99.51"/>
    <n v="0"/>
    <m/>
    <m/>
    <m/>
    <m/>
    <m/>
    <m/>
    <m/>
    <m/>
    <m/>
    <m/>
    <m/>
    <m/>
    <m/>
    <m/>
    <n v="1068.1099999999999"/>
    <n v="2908"/>
    <n v="22.03"/>
    <n v="97.1"/>
  </r>
  <r>
    <x v="148"/>
    <x v="148"/>
    <x v="14"/>
    <x v="6"/>
    <x v="51"/>
    <x v="0"/>
    <n v="0"/>
    <n v="0"/>
    <n v="0"/>
    <n v="0"/>
    <n v="0"/>
    <m/>
    <m/>
    <m/>
    <m/>
    <m/>
    <m/>
    <m/>
    <m/>
    <m/>
    <m/>
    <m/>
    <m/>
    <m/>
    <m/>
    <n v="127"/>
    <n v="787"/>
    <n v="65.58"/>
    <n v="127"/>
  </r>
  <r>
    <x v="119"/>
    <x v="119"/>
    <x v="1"/>
    <x v="2"/>
    <x v="2"/>
    <x v="3856"/>
    <n v="19438"/>
    <n v="25.31"/>
    <n v="2290.58"/>
    <n v="136335.21"/>
    <n v="10454.9"/>
    <n v="15894"/>
    <n v="20.7"/>
    <n v="163.36000000000001"/>
    <n v="126078.75"/>
    <m/>
    <m/>
    <m/>
    <m/>
    <m/>
    <m/>
    <m/>
    <m/>
    <m/>
    <m/>
    <n v="183535"/>
    <n v="11379"/>
    <n v="14.82"/>
    <n v="2867.73"/>
  </r>
  <r>
    <x v="116"/>
    <x v="116"/>
    <x v="12"/>
    <x v="6"/>
    <x v="11"/>
    <x v="3857"/>
    <n v="9516"/>
    <n v="79.3"/>
    <n v="6916.5"/>
    <n v="64323.45"/>
    <n v="2490.59"/>
    <n v="4069"/>
    <n v="33.909999999999997"/>
    <n v="249.06"/>
    <n v="30034.79"/>
    <n v="4341"/>
    <n v="6959"/>
    <n v="57.99"/>
    <n v="434"/>
    <n v="54996.13"/>
    <m/>
    <m/>
    <m/>
    <m/>
    <m/>
    <n v="99000"/>
    <n v="7152"/>
    <n v="59.6"/>
    <n v="9900"/>
  </r>
  <r>
    <x v="6"/>
    <x v="6"/>
    <x v="5"/>
    <x v="2"/>
    <x v="9"/>
    <x v="3858"/>
    <n v="29915"/>
    <n v="62.32"/>
    <n v="3114.65"/>
    <n v="115864.98"/>
    <n v="15654.7"/>
    <n v="6214"/>
    <n v="12.95"/>
    <n v="391.37"/>
    <n v="188784.77"/>
    <m/>
    <m/>
    <m/>
    <m/>
    <m/>
    <m/>
    <m/>
    <m/>
    <m/>
    <m/>
    <n v="110711"/>
    <n v="16542"/>
    <n v="34.46"/>
    <n v="2767.78"/>
  </r>
  <r>
    <x v="53"/>
    <x v="53"/>
    <x v="11"/>
    <x v="7"/>
    <x v="94"/>
    <x v="3859"/>
    <n v="10832"/>
    <n v="47.51"/>
    <n v="4008.84"/>
    <n v="70836.240000000005"/>
    <n v="3447.64"/>
    <n v="4613"/>
    <n v="20.23"/>
    <n v="181.45"/>
    <n v="41576.089999999997"/>
    <m/>
    <m/>
    <m/>
    <m/>
    <m/>
    <m/>
    <m/>
    <m/>
    <m/>
    <m/>
    <n v="230"/>
    <n v="1981"/>
    <n v="8.69"/>
    <n v="12.11"/>
  </r>
  <r>
    <x v="8"/>
    <x v="8"/>
    <x v="8"/>
    <x v="1"/>
    <x v="6"/>
    <x v="3860"/>
    <n v="307"/>
    <n v="3.2"/>
    <n v="160.38"/>
    <n v="1193.19"/>
    <n v="897.34"/>
    <n v="1415"/>
    <n v="14.74"/>
    <n v="112.17"/>
    <n v="10821.34"/>
    <m/>
    <m/>
    <m/>
    <m/>
    <m/>
    <m/>
    <m/>
    <m/>
    <m/>
    <m/>
    <n v="0"/>
    <n v="8440"/>
    <n v="87.92"/>
    <n v="0"/>
  </r>
  <r>
    <x v="20"/>
    <x v="20"/>
    <x v="14"/>
    <x v="5"/>
    <x v="31"/>
    <x v="3861"/>
    <n v="9334"/>
    <n v="38.89"/>
    <n v="3252"/>
    <n v="60487.199999999997"/>
    <n v="7247.62"/>
    <n v="8862"/>
    <n v="36.93"/>
    <n v="362.38"/>
    <n v="87401.24"/>
    <m/>
    <m/>
    <m/>
    <m/>
    <m/>
    <m/>
    <m/>
    <m/>
    <m/>
    <m/>
    <n v="47000"/>
    <n v="3239"/>
    <n v="13.5"/>
    <n v="2350"/>
  </r>
  <r>
    <x v="44"/>
    <x v="44"/>
    <x v="8"/>
    <x v="4"/>
    <x v="5"/>
    <x v="3862"/>
    <n v="7323"/>
    <n v="7.63"/>
    <n v="347.11"/>
    <n v="25825.17"/>
    <n v="663.43"/>
    <n v="1189"/>
    <n v="1.24"/>
    <n v="8.2899999999999991"/>
    <n v="8000.54"/>
    <m/>
    <m/>
    <m/>
    <m/>
    <m/>
    <m/>
    <m/>
    <m/>
    <m/>
    <m/>
    <n v="6886"/>
    <n v="84134"/>
    <n v="87.64"/>
    <n v="86.08"/>
  </r>
  <r>
    <x v="35"/>
    <x v="35"/>
    <x v="5"/>
    <x v="6"/>
    <x v="68"/>
    <x v="3863"/>
    <n v="706"/>
    <n v="3.68"/>
    <n v="208.31"/>
    <n v="3099.69"/>
    <n v="726.48"/>
    <n v="880"/>
    <n v="4.58"/>
    <n v="45.4"/>
    <n v="8760.83"/>
    <m/>
    <m/>
    <m/>
    <m/>
    <m/>
    <m/>
    <m/>
    <m/>
    <m/>
    <m/>
    <n v="1724"/>
    <n v="18151"/>
    <n v="94.54"/>
    <n v="107.75"/>
  </r>
  <r>
    <x v="216"/>
    <x v="216"/>
    <x v="9"/>
    <x v="2"/>
    <x v="38"/>
    <x v="3864"/>
    <n v="93565"/>
    <n v="139.22999999999999"/>
    <n v="9978.93"/>
    <n v="519702.6"/>
    <n v="0"/>
    <m/>
    <m/>
    <m/>
    <m/>
    <m/>
    <m/>
    <m/>
    <m/>
    <m/>
    <m/>
    <m/>
    <m/>
    <m/>
    <m/>
    <n v="0"/>
    <m/>
    <m/>
    <n v="0"/>
  </r>
  <r>
    <x v="5"/>
    <x v="5"/>
    <x v="4"/>
    <x v="11"/>
    <x v="46"/>
    <x v="3865"/>
    <n v="233"/>
    <n v="0.75"/>
    <n v="19.88"/>
    <n v="480.81"/>
    <n v="58.2"/>
    <n v="128"/>
    <n v="0.41"/>
    <n v="2.2400000000000002"/>
    <n v="701.8"/>
    <m/>
    <m/>
    <m/>
    <m/>
    <m/>
    <m/>
    <m/>
    <m/>
    <m/>
    <m/>
    <n v="1308"/>
    <n v="6878"/>
    <n v="22.04"/>
    <n v="50.31"/>
  </r>
  <r>
    <x v="80"/>
    <x v="80"/>
    <x v="4"/>
    <x v="7"/>
    <x v="100"/>
    <x v="3866"/>
    <n v="26996"/>
    <n v="80.349999999999994"/>
    <n v="6833.07"/>
    <n v="177933.18"/>
    <n v="0"/>
    <m/>
    <m/>
    <m/>
    <m/>
    <m/>
    <m/>
    <m/>
    <m/>
    <m/>
    <m/>
    <m/>
    <m/>
    <m/>
    <m/>
    <n v="52800"/>
    <n v="7977"/>
    <n v="23.74"/>
    <n v="1885.71"/>
  </r>
  <r>
    <x v="154"/>
    <x v="154"/>
    <x v="0"/>
    <x v="2"/>
    <x v="14"/>
    <x v="3867"/>
    <n v="31149"/>
    <n v="58.99"/>
    <n v="5476.36"/>
    <n v="224092.79999999999"/>
    <n v="2330.38"/>
    <n v="4365"/>
    <n v="8.27"/>
    <n v="52.96"/>
    <n v="28102.77"/>
    <m/>
    <m/>
    <m/>
    <m/>
    <m/>
    <m/>
    <m/>
    <m/>
    <m/>
    <m/>
    <n v="122.99"/>
    <n v="8446"/>
    <n v="16"/>
    <n v="2.8"/>
  </r>
  <r>
    <x v="6"/>
    <x v="6"/>
    <x v="1"/>
    <x v="4"/>
    <x v="21"/>
    <x v="3868"/>
    <n v="17508"/>
    <n v="60.79"/>
    <n v="7146.21"/>
    <n v="159503.37"/>
    <n v="26069.84"/>
    <n v="17004"/>
    <n v="59.04"/>
    <n v="1086.24"/>
    <n v="314383.96000000002"/>
    <m/>
    <m/>
    <m/>
    <m/>
    <m/>
    <n v="149786"/>
    <n v="76771"/>
    <n v="266.57"/>
    <n v="6241"/>
    <n v="3352809.82"/>
    <n v="1398193"/>
    <n v="131774"/>
    <n v="457.55"/>
    <n v="58258.04"/>
  </r>
  <r>
    <x v="72"/>
    <x v="72"/>
    <x v="7"/>
    <x v="7"/>
    <x v="99"/>
    <x v="3869"/>
    <n v="36676"/>
    <n v="19.850000000000001"/>
    <n v="2771.99"/>
    <n v="397004.91"/>
    <n v="7135"/>
    <n v="6577"/>
    <n v="3.56"/>
    <n v="46.33"/>
    <n v="86043.11"/>
    <m/>
    <m/>
    <m/>
    <m/>
    <m/>
    <m/>
    <m/>
    <m/>
    <m/>
    <m/>
    <n v="825885"/>
    <n v="15444"/>
    <n v="8.36"/>
    <n v="5362.89"/>
  </r>
  <r>
    <x v="90"/>
    <x v="90"/>
    <x v="1"/>
    <x v="1"/>
    <x v="11"/>
    <x v="3870"/>
    <n v="25"/>
    <n v="0.21"/>
    <n v="20.2"/>
    <n v="187.86"/>
    <n v="324.93"/>
    <n v="618"/>
    <n v="5.15"/>
    <n v="32.49"/>
    <n v="3918.4"/>
    <m/>
    <m/>
    <m/>
    <m/>
    <m/>
    <m/>
    <m/>
    <m/>
    <m/>
    <m/>
    <n v="662.96"/>
    <n v="3804"/>
    <n v="31.7"/>
    <n v="66.3"/>
  </r>
  <r>
    <x v="14"/>
    <x v="14"/>
    <x v="4"/>
    <x v="11"/>
    <x v="20"/>
    <x v="3871"/>
    <n v="3758"/>
    <n v="5.22"/>
    <n v="275.48"/>
    <n v="15371.97"/>
    <n v="26989.33"/>
    <n v="30218"/>
    <n v="41.97"/>
    <n v="449.82"/>
    <n v="325472.44"/>
    <m/>
    <m/>
    <m/>
    <m/>
    <m/>
    <m/>
    <m/>
    <m/>
    <m/>
    <m/>
    <n v="0"/>
    <n v="31980"/>
    <n v="44.42"/>
    <n v="0"/>
  </r>
  <r>
    <x v="58"/>
    <x v="58"/>
    <x v="11"/>
    <x v="2"/>
    <x v="38"/>
    <x v="3872"/>
    <n v="63443"/>
    <n v="94.41"/>
    <n v="7002.39"/>
    <n v="364684.62"/>
    <n v="0"/>
    <m/>
    <m/>
    <m/>
    <m/>
    <m/>
    <m/>
    <m/>
    <m/>
    <m/>
    <m/>
    <m/>
    <m/>
    <m/>
    <m/>
    <n v="0"/>
    <m/>
    <m/>
    <n v="0"/>
  </r>
  <r>
    <x v="40"/>
    <x v="40"/>
    <x v="1"/>
    <x v="11"/>
    <x v="116"/>
    <x v="3873"/>
    <n v="3317"/>
    <n v="2.0299999999999998"/>
    <n v="195.55"/>
    <n v="24733.35"/>
    <n v="0"/>
    <m/>
    <m/>
    <m/>
    <m/>
    <m/>
    <m/>
    <m/>
    <m/>
    <m/>
    <n v="2233"/>
    <n v="2538"/>
    <n v="1.56"/>
    <n v="16"/>
    <n v="49983.47"/>
    <n v="2051500"/>
    <n v="108594"/>
    <n v="66.540000000000006"/>
    <n v="15084.56"/>
  </r>
  <r>
    <x v="222"/>
    <x v="222"/>
    <x v="4"/>
    <x v="2"/>
    <x v="2"/>
    <x v="3874"/>
    <n v="16523"/>
    <n v="21.51"/>
    <n v="2323.13"/>
    <n v="138272.4"/>
    <n v="0"/>
    <m/>
    <m/>
    <m/>
    <m/>
    <m/>
    <m/>
    <m/>
    <m/>
    <m/>
    <m/>
    <m/>
    <m/>
    <m/>
    <m/>
    <n v="41545"/>
    <n v="1191"/>
    <n v="1.55"/>
    <n v="649.14"/>
  </r>
  <r>
    <x v="108"/>
    <x v="108"/>
    <x v="11"/>
    <x v="1"/>
    <x v="71"/>
    <x v="4"/>
    <m/>
    <m/>
    <m/>
    <m/>
    <n v="0"/>
    <m/>
    <m/>
    <m/>
    <m/>
    <m/>
    <m/>
    <m/>
    <m/>
    <m/>
    <m/>
    <m/>
    <m/>
    <m/>
    <m/>
    <n v="266.02"/>
    <n v="2483"/>
    <n v="41.38"/>
    <n v="53.2"/>
  </r>
  <r>
    <x v="158"/>
    <x v="158"/>
    <x v="15"/>
    <x v="5"/>
    <x v="29"/>
    <x v="3875"/>
    <n v="30976"/>
    <n v="49.64"/>
    <n v="4140.4399999999996"/>
    <n v="200231.79"/>
    <n v="16604"/>
    <n v="19327"/>
    <n v="30.97"/>
    <m/>
    <m/>
    <m/>
    <m/>
    <m/>
    <m/>
    <m/>
    <m/>
    <m/>
    <m/>
    <m/>
    <m/>
    <n v="149907"/>
    <n v="21552"/>
    <n v="34.54"/>
    <n v="2882.83"/>
  </r>
  <r>
    <x v="75"/>
    <x v="75"/>
    <x v="3"/>
    <x v="13"/>
    <x v="6"/>
    <x v="4"/>
    <m/>
    <m/>
    <m/>
    <m/>
    <n v="0"/>
    <m/>
    <m/>
    <m/>
    <m/>
    <m/>
    <m/>
    <m/>
    <m/>
    <m/>
    <m/>
    <m/>
    <m/>
    <m/>
    <m/>
    <n v="33100"/>
    <n v="904"/>
    <n v="9.42"/>
    <n v="4137.5"/>
  </r>
  <r>
    <x v="72"/>
    <x v="72"/>
    <x v="14"/>
    <x v="25"/>
    <x v="28"/>
    <x v="4"/>
    <m/>
    <m/>
    <m/>
    <m/>
    <n v="0"/>
    <m/>
    <m/>
    <m/>
    <m/>
    <m/>
    <m/>
    <m/>
    <m/>
    <m/>
    <m/>
    <m/>
    <m/>
    <m/>
    <m/>
    <n v="136800"/>
    <n v="4643"/>
    <n v="32.24"/>
    <n v="11400"/>
  </r>
  <r>
    <x v="98"/>
    <x v="98"/>
    <x v="6"/>
    <x v="5"/>
    <x v="101"/>
    <x v="3876"/>
    <n v="47497"/>
    <n v="35.979999999999997"/>
    <n v="2151.35"/>
    <n v="220083.57"/>
    <n v="50145.49"/>
    <n v="53963"/>
    <n v="40.880000000000003"/>
    <m/>
    <m/>
    <m/>
    <m/>
    <m/>
    <m/>
    <m/>
    <m/>
    <m/>
    <m/>
    <m/>
    <m/>
    <n v="0"/>
    <m/>
    <m/>
    <n v="0"/>
  </r>
  <r>
    <x v="197"/>
    <x v="197"/>
    <x v="4"/>
    <x v="3"/>
    <x v="51"/>
    <x v="4"/>
    <m/>
    <m/>
    <m/>
    <m/>
    <n v="0"/>
    <m/>
    <m/>
    <m/>
    <m/>
    <m/>
    <m/>
    <m/>
    <m/>
    <m/>
    <m/>
    <m/>
    <m/>
    <m/>
    <m/>
    <n v="0"/>
    <m/>
    <m/>
    <n v="0"/>
  </r>
  <r>
    <x v="55"/>
    <x v="55"/>
    <x v="13"/>
    <x v="4"/>
    <x v="35"/>
    <x v="3877"/>
    <n v="25883"/>
    <n v="11.41"/>
    <n v="524.78"/>
    <n v="92241.12"/>
    <n v="126284.19"/>
    <n v="116268"/>
    <n v="51.26"/>
    <n v="668.17"/>
    <n v="1522898.93"/>
    <m/>
    <m/>
    <m/>
    <m/>
    <m/>
    <m/>
    <m/>
    <m/>
    <m/>
    <m/>
    <n v="13048"/>
    <n v="259531"/>
    <n v="114.43"/>
    <n v="69.040000000000006"/>
  </r>
  <r>
    <x v="24"/>
    <x v="24"/>
    <x v="13"/>
    <x v="0"/>
    <x v="88"/>
    <x v="3878"/>
    <n v="62678"/>
    <n v="66.959999999999994"/>
    <n v="7434.77"/>
    <n v="539318.16"/>
    <n v="23746.85"/>
    <n v="11073"/>
    <n v="11.83"/>
    <n v="304.45"/>
    <n v="286370.36"/>
    <m/>
    <m/>
    <m/>
    <m/>
    <m/>
    <m/>
    <m/>
    <m/>
    <m/>
    <m/>
    <n v="3373"/>
    <n v="25687"/>
    <n v="27.44"/>
    <n v="43.24"/>
  </r>
  <r>
    <x v="44"/>
    <x v="44"/>
    <x v="11"/>
    <x v="27"/>
    <x v="1"/>
    <x v="3879"/>
    <n v="1222"/>
    <n v="16.97"/>
    <n v="1332.67"/>
    <n v="7436.28"/>
    <n v="0"/>
    <m/>
    <m/>
    <m/>
    <m/>
    <m/>
    <m/>
    <m/>
    <m/>
    <m/>
    <m/>
    <m/>
    <m/>
    <m/>
    <m/>
    <n v="132"/>
    <n v="1360"/>
    <n v="18.89"/>
    <n v="22"/>
  </r>
  <r>
    <x v="219"/>
    <x v="219"/>
    <x v="15"/>
    <x v="2"/>
    <x v="30"/>
    <x v="3880"/>
    <n v="21626"/>
    <n v="37.549999999999997"/>
    <n v="2833.21"/>
    <n v="126474.42"/>
    <n v="13603.3"/>
    <n v="19889"/>
    <n v="34.53"/>
    <n v="283.39999999999998"/>
    <n v="164046.25"/>
    <m/>
    <m/>
    <m/>
    <m/>
    <m/>
    <m/>
    <m/>
    <m/>
    <m/>
    <m/>
    <n v="306"/>
    <n v="1476"/>
    <n v="2.56"/>
    <n v="6.38"/>
  </r>
  <r>
    <x v="3"/>
    <x v="3"/>
    <x v="1"/>
    <x v="25"/>
    <x v="6"/>
    <x v="4"/>
    <n v="0"/>
    <n v="0"/>
    <m/>
    <m/>
    <n v="0"/>
    <m/>
    <m/>
    <m/>
    <m/>
    <m/>
    <m/>
    <m/>
    <m/>
    <m/>
    <m/>
    <m/>
    <m/>
    <m/>
    <m/>
    <n v="0"/>
    <m/>
    <m/>
    <n v="0"/>
  </r>
  <r>
    <x v="197"/>
    <x v="197"/>
    <x v="13"/>
    <x v="6"/>
    <x v="71"/>
    <x v="4"/>
    <m/>
    <m/>
    <m/>
    <m/>
    <n v="0"/>
    <m/>
    <m/>
    <m/>
    <m/>
    <m/>
    <m/>
    <m/>
    <m/>
    <m/>
    <m/>
    <m/>
    <m/>
    <m/>
    <m/>
    <n v="0"/>
    <m/>
    <m/>
    <n v="0"/>
  </r>
  <r>
    <x v="116"/>
    <x v="116"/>
    <x v="13"/>
    <x v="2"/>
    <x v="58"/>
    <x v="3881"/>
    <n v="140696"/>
    <n v="112.74"/>
    <n v="10214.629999999999"/>
    <n v="987958.53"/>
    <n v="0"/>
    <m/>
    <m/>
    <m/>
    <m/>
    <m/>
    <m/>
    <m/>
    <m/>
    <m/>
    <m/>
    <m/>
    <m/>
    <m/>
    <m/>
    <n v="240257"/>
    <n v="34572"/>
    <n v="27.7"/>
    <n v="2310.16"/>
  </r>
  <r>
    <x v="98"/>
    <x v="98"/>
    <x v="0"/>
    <x v="7"/>
    <x v="33"/>
    <x v="3882"/>
    <n v="22611"/>
    <n v="18.84"/>
    <n v="1590"/>
    <n v="147870"/>
    <n v="52540.25"/>
    <n v="61985"/>
    <n v="51.65"/>
    <m/>
    <m/>
    <m/>
    <m/>
    <m/>
    <m/>
    <m/>
    <m/>
    <m/>
    <m/>
    <m/>
    <m/>
    <n v="0"/>
    <m/>
    <m/>
    <n v="0"/>
  </r>
  <r>
    <x v="13"/>
    <x v="13"/>
    <x v="12"/>
    <x v="12"/>
    <x v="68"/>
    <x v="3883"/>
    <n v="661"/>
    <n v="3.44"/>
    <n v="249.94"/>
    <n v="3719.07"/>
    <n v="328"/>
    <n v="673"/>
    <n v="3.51"/>
    <n v="20.5"/>
    <n v="3955.45"/>
    <m/>
    <m/>
    <m/>
    <m/>
    <m/>
    <m/>
    <m/>
    <m/>
    <m/>
    <m/>
    <n v="997.26"/>
    <n v="2344"/>
    <n v="12.21"/>
    <n v="62.33"/>
  </r>
  <r>
    <x v="47"/>
    <x v="47"/>
    <x v="8"/>
    <x v="6"/>
    <x v="11"/>
    <x v="3884"/>
    <n v="66"/>
    <n v="0.55000000000000004"/>
    <n v="38.5"/>
    <n v="358.05"/>
    <n v="95.05"/>
    <n v="125"/>
    <n v="1.04"/>
    <m/>
    <m/>
    <m/>
    <m/>
    <m/>
    <m/>
    <m/>
    <m/>
    <m/>
    <m/>
    <m/>
    <m/>
    <n v="0"/>
    <n v="4043"/>
    <n v="33.69"/>
    <n v="0"/>
  </r>
  <r>
    <x v="85"/>
    <x v="85"/>
    <x v="6"/>
    <x v="7"/>
    <x v="9"/>
    <x v="3885"/>
    <n v="82321"/>
    <n v="171.5"/>
    <n v="10402.450000000001"/>
    <n v="386971.14"/>
    <n v="0"/>
    <m/>
    <m/>
    <m/>
    <m/>
    <m/>
    <m/>
    <m/>
    <m/>
    <m/>
    <m/>
    <m/>
    <m/>
    <m/>
    <m/>
    <n v="6660"/>
    <n v="7156"/>
    <n v="14.91"/>
    <n v="166.5"/>
  </r>
  <r>
    <x v="29"/>
    <x v="29"/>
    <x v="4"/>
    <x v="7"/>
    <x v="40"/>
    <x v="4"/>
    <m/>
    <m/>
    <m/>
    <m/>
    <n v="0"/>
    <m/>
    <m/>
    <m/>
    <m/>
    <m/>
    <m/>
    <m/>
    <m/>
    <m/>
    <m/>
    <m/>
    <m/>
    <m/>
    <m/>
    <n v="0"/>
    <m/>
    <m/>
    <n v="0"/>
  </r>
  <r>
    <x v="31"/>
    <x v="31"/>
    <x v="13"/>
    <x v="6"/>
    <x v="41"/>
    <x v="0"/>
    <n v="0"/>
    <n v="0"/>
    <n v="0"/>
    <n v="0"/>
    <n v="0"/>
    <n v="0"/>
    <n v="0"/>
    <n v="0"/>
    <n v="0"/>
    <m/>
    <m/>
    <m/>
    <m/>
    <m/>
    <m/>
    <m/>
    <m/>
    <m/>
    <m/>
    <n v="321"/>
    <n v="6014"/>
    <n v="167.06"/>
    <n v="107"/>
  </r>
  <r>
    <x v="18"/>
    <x v="18"/>
    <x v="9"/>
    <x v="7"/>
    <x v="9"/>
    <x v="3886"/>
    <n v="12516"/>
    <n v="26.08"/>
    <n v="1534.5"/>
    <n v="57083.4"/>
    <n v="21793.4"/>
    <n v="37244"/>
    <n v="77.59"/>
    <n v="544.84"/>
    <n v="262813.2"/>
    <m/>
    <m/>
    <m/>
    <m/>
    <m/>
    <m/>
    <m/>
    <m/>
    <m/>
    <m/>
    <n v="125000"/>
    <n v="17258"/>
    <n v="35.950000000000003"/>
    <n v="3125"/>
  </r>
  <r>
    <x v="19"/>
    <x v="19"/>
    <x v="0"/>
    <x v="25"/>
    <x v="6"/>
    <x v="4"/>
    <m/>
    <m/>
    <m/>
    <m/>
    <n v="0"/>
    <m/>
    <m/>
    <m/>
    <m/>
    <m/>
    <m/>
    <m/>
    <m/>
    <m/>
    <m/>
    <m/>
    <m/>
    <m/>
    <m/>
    <n v="0"/>
    <m/>
    <m/>
    <n v="0"/>
  </r>
  <r>
    <x v="134"/>
    <x v="134"/>
    <x v="12"/>
    <x v="6"/>
    <x v="7"/>
    <x v="0"/>
    <n v="0"/>
    <n v="0"/>
    <n v="0"/>
    <n v="0"/>
    <n v="0"/>
    <m/>
    <m/>
    <m/>
    <m/>
    <m/>
    <m/>
    <m/>
    <m/>
    <m/>
    <m/>
    <m/>
    <m/>
    <m/>
    <m/>
    <n v="240.63"/>
    <n v="810"/>
    <n v="33.75"/>
    <n v="120.31"/>
  </r>
  <r>
    <x v="74"/>
    <x v="74"/>
    <x v="6"/>
    <x v="2"/>
    <x v="29"/>
    <x v="3887"/>
    <n v="5603"/>
    <n v="8.98"/>
    <n v="583.37"/>
    <n v="28211.55"/>
    <n v="23133.85"/>
    <n v="42590"/>
    <n v="68.25"/>
    <m/>
    <m/>
    <m/>
    <m/>
    <m/>
    <m/>
    <m/>
    <m/>
    <m/>
    <m/>
    <m/>
    <m/>
    <n v="1256.5999999999999"/>
    <n v="18651"/>
    <n v="29.89"/>
    <n v="24.17"/>
  </r>
  <r>
    <x v="29"/>
    <x v="29"/>
    <x v="6"/>
    <x v="2"/>
    <x v="102"/>
    <x v="3888"/>
    <n v="105450"/>
    <n v="85.32"/>
    <n v="6582.23"/>
    <n v="630512.1"/>
    <n v="3488.85"/>
    <n v="47101"/>
    <n v="38.11"/>
    <n v="33.869999999999997"/>
    <n v="42073.04"/>
    <m/>
    <m/>
    <m/>
    <m/>
    <m/>
    <m/>
    <m/>
    <m/>
    <m/>
    <m/>
    <n v="1222"/>
    <n v="14375"/>
    <n v="11.63"/>
    <n v="11.86"/>
  </r>
  <r>
    <x v="14"/>
    <x v="14"/>
    <x v="3"/>
    <x v="7"/>
    <x v="91"/>
    <x v="3889"/>
    <n v="98007"/>
    <n v="151.25"/>
    <n v="10396.299999999999"/>
    <n v="522102"/>
    <n v="0"/>
    <m/>
    <m/>
    <m/>
    <m/>
    <m/>
    <m/>
    <m/>
    <m/>
    <m/>
    <m/>
    <m/>
    <m/>
    <m/>
    <m/>
    <n v="0"/>
    <n v="26190"/>
    <n v="40.42"/>
    <n v="0"/>
  </r>
  <r>
    <x v="28"/>
    <x v="28"/>
    <x v="7"/>
    <x v="1"/>
    <x v="1"/>
    <x v="3890"/>
    <n v="11"/>
    <n v="0.15"/>
    <n v="12.17"/>
    <n v="67.89"/>
    <n v="2.91"/>
    <n v="6"/>
    <n v="0.08"/>
    <m/>
    <m/>
    <m/>
    <m/>
    <m/>
    <m/>
    <m/>
    <m/>
    <m/>
    <m/>
    <m/>
    <m/>
    <n v="67800"/>
    <n v="2780"/>
    <n v="38.61"/>
    <n v="11300"/>
  </r>
  <r>
    <x v="85"/>
    <x v="85"/>
    <x v="14"/>
    <x v="4"/>
    <x v="101"/>
    <x v="3891"/>
    <n v="16119"/>
    <n v="12.21"/>
    <n v="699.4"/>
    <n v="71548.62"/>
    <n v="34661.49"/>
    <n v="50527"/>
    <n v="38.28"/>
    <n v="315.10000000000002"/>
    <n v="417993.35"/>
    <m/>
    <m/>
    <m/>
    <m/>
    <m/>
    <m/>
    <m/>
    <m/>
    <m/>
    <m/>
    <n v="8621"/>
    <n v="176993"/>
    <n v="134.09"/>
    <n v="78.37"/>
  </r>
  <r>
    <x v="25"/>
    <x v="25"/>
    <x v="3"/>
    <x v="14"/>
    <x v="17"/>
    <x v="3892"/>
    <n v="49236"/>
    <n v="82.06"/>
    <n v="9208"/>
    <n v="428172"/>
    <n v="0"/>
    <m/>
    <m/>
    <m/>
    <m/>
    <m/>
    <m/>
    <m/>
    <m/>
    <m/>
    <m/>
    <m/>
    <m/>
    <m/>
    <m/>
    <n v="2040"/>
    <n v="14550"/>
    <n v="24.25"/>
    <n v="40.799999999999997"/>
  </r>
  <r>
    <x v="179"/>
    <x v="179"/>
    <x v="0"/>
    <x v="2"/>
    <x v="2"/>
    <x v="3893"/>
    <n v="82895"/>
    <n v="107.94"/>
    <n v="8858.1299999999992"/>
    <n v="527235.6"/>
    <n v="0"/>
    <m/>
    <m/>
    <m/>
    <m/>
    <m/>
    <m/>
    <m/>
    <m/>
    <m/>
    <m/>
    <m/>
    <m/>
    <m/>
    <m/>
    <n v="915.89"/>
    <n v="6875"/>
    <n v="8.9499999999999993"/>
    <n v="14.31"/>
  </r>
  <r>
    <x v="96"/>
    <x v="96"/>
    <x v="13"/>
    <x v="2"/>
    <x v="42"/>
    <x v="3894"/>
    <n v="18687"/>
    <n v="51.91"/>
    <n v="3373.33"/>
    <n v="94116"/>
    <n v="19497.580000000002"/>
    <n v="16074"/>
    <n v="44.65"/>
    <m/>
    <m/>
    <m/>
    <m/>
    <m/>
    <m/>
    <m/>
    <m/>
    <m/>
    <m/>
    <m/>
    <m/>
    <n v="85164"/>
    <n v="25861"/>
    <n v="71.84"/>
    <n v="2838.8"/>
  </r>
  <r>
    <x v="37"/>
    <x v="37"/>
    <x v="12"/>
    <x v="3"/>
    <x v="98"/>
    <x v="3895"/>
    <n v="155"/>
    <n v="0.72"/>
    <n v="39.06"/>
    <n v="653.79"/>
    <n v="0"/>
    <m/>
    <m/>
    <m/>
    <m/>
    <m/>
    <m/>
    <m/>
    <m/>
    <m/>
    <m/>
    <m/>
    <m/>
    <m/>
    <m/>
    <n v="56.98"/>
    <n v="1128"/>
    <n v="5.22"/>
    <n v="3.17"/>
  </r>
  <r>
    <x v="62"/>
    <x v="62"/>
    <x v="14"/>
    <x v="3"/>
    <x v="37"/>
    <x v="3896"/>
    <n v="6379"/>
    <n v="16.61"/>
    <n v="1115.56"/>
    <n v="33199.14"/>
    <n v="1355.18"/>
    <n v="2108"/>
    <n v="5.49"/>
    <n v="42.35"/>
    <n v="16342.49"/>
    <m/>
    <m/>
    <m/>
    <m/>
    <m/>
    <m/>
    <m/>
    <m/>
    <m/>
    <m/>
    <n v="5756"/>
    <n v="37121"/>
    <n v="96.67"/>
    <n v="179.88"/>
  </r>
  <r>
    <x v="100"/>
    <x v="100"/>
    <x v="6"/>
    <x v="12"/>
    <x v="6"/>
    <x v="4"/>
    <m/>
    <m/>
    <m/>
    <m/>
    <n v="0"/>
    <m/>
    <m/>
    <m/>
    <m/>
    <m/>
    <m/>
    <m/>
    <m/>
    <m/>
    <m/>
    <m/>
    <m/>
    <m/>
    <m/>
    <n v="0"/>
    <m/>
    <m/>
    <n v="0"/>
  </r>
  <r>
    <x v="43"/>
    <x v="43"/>
    <x v="11"/>
    <x v="2"/>
    <x v="30"/>
    <x v="3897"/>
    <n v="124769"/>
    <n v="216.61"/>
    <n v="7373.73"/>
    <n v="329163.27"/>
    <n v="0"/>
    <n v="0"/>
    <n v="0"/>
    <m/>
    <m/>
    <m/>
    <m/>
    <m/>
    <m/>
    <m/>
    <m/>
    <m/>
    <m/>
    <m/>
    <m/>
    <n v="1854.28"/>
    <n v="34709"/>
    <n v="60.26"/>
    <n v="38.630000000000003"/>
  </r>
  <r>
    <x v="50"/>
    <x v="50"/>
    <x v="13"/>
    <x v="1"/>
    <x v="12"/>
    <x v="4"/>
    <m/>
    <m/>
    <m/>
    <m/>
    <n v="0"/>
    <m/>
    <m/>
    <m/>
    <m/>
    <m/>
    <m/>
    <m/>
    <m/>
    <m/>
    <n v="100"/>
    <n v="190"/>
    <n v="1.1299999999999999"/>
    <n v="7"/>
    <n v="2238.4"/>
    <n v="0"/>
    <m/>
    <m/>
    <n v="0"/>
  </r>
  <r>
    <x v="221"/>
    <x v="221"/>
    <x v="11"/>
    <x v="2"/>
    <x v="30"/>
    <x v="3898"/>
    <n v="54924"/>
    <n v="95.35"/>
    <n v="7068.33"/>
    <n v="315530.40000000002"/>
    <n v="0"/>
    <m/>
    <m/>
    <m/>
    <m/>
    <m/>
    <m/>
    <m/>
    <m/>
    <m/>
    <m/>
    <m/>
    <m/>
    <m/>
    <m/>
    <n v="140000"/>
    <n v="7671"/>
    <n v="13.32"/>
    <n v="2916.67"/>
  </r>
  <r>
    <x v="98"/>
    <x v="98"/>
    <x v="7"/>
    <x v="5"/>
    <x v="101"/>
    <x v="3899"/>
    <n v="28470"/>
    <n v="21.57"/>
    <n v="2446.36"/>
    <n v="250263"/>
    <n v="1887.49"/>
    <n v="10057"/>
    <n v="7.62"/>
    <m/>
    <m/>
    <m/>
    <m/>
    <m/>
    <m/>
    <m/>
    <m/>
    <m/>
    <m/>
    <m/>
    <m/>
    <n v="4002.41"/>
    <n v="215682"/>
    <n v="163.4"/>
    <n v="36.39"/>
  </r>
  <r>
    <x v="54"/>
    <x v="54"/>
    <x v="13"/>
    <x v="1"/>
    <x v="4"/>
    <x v="3102"/>
    <n v="367"/>
    <n v="4.37"/>
    <n v="16.57"/>
    <n v="107.88"/>
    <n v="8.73"/>
    <n v="20"/>
    <n v="0.24"/>
    <n v="1.25"/>
    <n v="105.27"/>
    <m/>
    <m/>
    <m/>
    <m/>
    <m/>
    <m/>
    <m/>
    <m/>
    <m/>
    <m/>
    <n v="94700"/>
    <n v="5737"/>
    <n v="68.3"/>
    <n v="13528.57"/>
  </r>
  <r>
    <x v="109"/>
    <x v="109"/>
    <x v="3"/>
    <x v="2"/>
    <x v="2"/>
    <x v="3900"/>
    <n v="101583"/>
    <n v="132.27000000000001"/>
    <n v="10032.19"/>
    <n v="597115.80000000005"/>
    <n v="0"/>
    <n v="0"/>
    <n v="0"/>
    <m/>
    <m/>
    <n v="0"/>
    <n v="0"/>
    <n v="0"/>
    <n v="0"/>
    <n v="0"/>
    <n v="0"/>
    <n v="0"/>
    <n v="0"/>
    <n v="0"/>
    <n v="0"/>
    <n v="2162"/>
    <n v="4207"/>
    <n v="5.48"/>
    <n v="33.78"/>
  </r>
  <r>
    <x v="125"/>
    <x v="125"/>
    <x v="7"/>
    <x v="7"/>
    <x v="29"/>
    <x v="3901"/>
    <n v="24809"/>
    <n v="39.76"/>
    <n v="4004.62"/>
    <n v="193663.2"/>
    <n v="0"/>
    <m/>
    <m/>
    <m/>
    <m/>
    <m/>
    <m/>
    <m/>
    <m/>
    <m/>
    <m/>
    <m/>
    <m/>
    <m/>
    <m/>
    <n v="1160"/>
    <n v="5162"/>
    <n v="8.27"/>
    <n v="22.31"/>
  </r>
  <r>
    <x v="129"/>
    <x v="129"/>
    <x v="3"/>
    <x v="4"/>
    <x v="100"/>
    <x v="3902"/>
    <n v="25495"/>
    <n v="75.88"/>
    <n v="6785.71"/>
    <n v="176700"/>
    <n v="0"/>
    <m/>
    <m/>
    <m/>
    <m/>
    <m/>
    <m/>
    <m/>
    <m/>
    <m/>
    <n v="378999"/>
    <n v="48932"/>
    <n v="145.63"/>
    <n v="13535"/>
    <n v="8483513.6199999992"/>
    <n v="2839"/>
    <n v="18312"/>
    <n v="54.5"/>
    <n v="101.39"/>
  </r>
  <r>
    <x v="227"/>
    <x v="227"/>
    <x v="15"/>
    <x v="4"/>
    <x v="44"/>
    <x v="3903"/>
    <n v="27552"/>
    <n v="25.51"/>
    <n v="2223.91"/>
    <n v="186141.36"/>
    <n v="65085.35"/>
    <n v="70159"/>
    <n v="64.959999999999994"/>
    <n v="723.17"/>
    <n v="784883.81"/>
    <m/>
    <m/>
    <m/>
    <m/>
    <m/>
    <m/>
    <m/>
    <m/>
    <m/>
    <m/>
    <n v="8284"/>
    <n v="110568"/>
    <n v="102.38"/>
    <n v="92.04"/>
  </r>
  <r>
    <x v="23"/>
    <x v="23"/>
    <x v="10"/>
    <x v="30"/>
    <x v="103"/>
    <x v="3904"/>
    <n v="42198"/>
    <n v="41.37"/>
    <n v="3792.93"/>
    <n v="299831.07"/>
    <n v="54788"/>
    <n v="54019"/>
    <n v="52.96"/>
    <n v="644.55999999999995"/>
    <n v="660704.93000000005"/>
    <m/>
    <m/>
    <m/>
    <m/>
    <m/>
    <m/>
    <m/>
    <m/>
    <m/>
    <m/>
    <n v="4541"/>
    <n v="23136"/>
    <n v="22.68"/>
    <n v="53.42"/>
  </r>
  <r>
    <x v="40"/>
    <x v="40"/>
    <x v="0"/>
    <x v="19"/>
    <x v="91"/>
    <x v="3905"/>
    <n v="29525"/>
    <n v="45.56"/>
    <n v="4755.93"/>
    <n v="238842.6"/>
    <n v="36166.83"/>
    <n v="28319"/>
    <n v="43.7"/>
    <n v="669.76"/>
    <n v="436146.63"/>
    <m/>
    <m/>
    <m/>
    <m/>
    <m/>
    <m/>
    <m/>
    <m/>
    <m/>
    <m/>
    <n v="286600"/>
    <n v="20233"/>
    <n v="31.22"/>
    <n v="5307.41"/>
  </r>
  <r>
    <x v="174"/>
    <x v="174"/>
    <x v="13"/>
    <x v="1"/>
    <x v="6"/>
    <x v="3906"/>
    <n v="325"/>
    <n v="3.39"/>
    <n v="143.63"/>
    <n v="1068.57"/>
    <n v="90"/>
    <n v="582"/>
    <n v="6.06"/>
    <n v="11.25"/>
    <n v="1085.3399999999999"/>
    <m/>
    <m/>
    <m/>
    <m/>
    <m/>
    <m/>
    <m/>
    <m/>
    <m/>
    <m/>
    <n v="0.6"/>
    <n v="5023"/>
    <n v="52.32"/>
    <n v="0.08"/>
  </r>
  <r>
    <x v="38"/>
    <x v="38"/>
    <x v="9"/>
    <x v="12"/>
    <x v="68"/>
    <x v="3907"/>
    <n v="11431"/>
    <n v="59.54"/>
    <n v="4370.6899999999996"/>
    <n v="65035.83"/>
    <n v="393.79"/>
    <n v="826"/>
    <n v="4.3"/>
    <n v="24.61"/>
    <n v="4748.8599999999997"/>
    <m/>
    <m/>
    <m/>
    <m/>
    <m/>
    <m/>
    <m/>
    <m/>
    <m/>
    <m/>
    <n v="225"/>
    <n v="1418"/>
    <n v="7.39"/>
    <n v="14.06"/>
  </r>
  <r>
    <x v="75"/>
    <x v="75"/>
    <x v="14"/>
    <x v="13"/>
    <x v="6"/>
    <x v="4"/>
    <m/>
    <m/>
    <m/>
    <m/>
    <n v="0"/>
    <m/>
    <m/>
    <m/>
    <m/>
    <m/>
    <m/>
    <m/>
    <m/>
    <m/>
    <m/>
    <m/>
    <m/>
    <m/>
    <m/>
    <n v="15200"/>
    <n v="841"/>
    <n v="8.76"/>
    <n v="1900"/>
  </r>
  <r>
    <x v="220"/>
    <x v="220"/>
    <x v="9"/>
    <x v="2"/>
    <x v="9"/>
    <x v="3908"/>
    <n v="57055"/>
    <n v="118.86"/>
    <n v="8665.4"/>
    <n v="322352.88"/>
    <n v="0"/>
    <m/>
    <m/>
    <m/>
    <m/>
    <m/>
    <m/>
    <m/>
    <m/>
    <m/>
    <m/>
    <m/>
    <m/>
    <m/>
    <m/>
    <n v="649.69000000000005"/>
    <n v="5647"/>
    <n v="11.76"/>
    <n v="16.239999999999998"/>
  </r>
  <r>
    <x v="33"/>
    <x v="33"/>
    <x v="4"/>
    <x v="2"/>
    <x v="42"/>
    <x v="3909"/>
    <n v="21779"/>
    <n v="60.5"/>
    <n v="4050.1"/>
    <n v="112997.79"/>
    <n v="11643.02"/>
    <n v="13735"/>
    <n v="38.15"/>
    <n v="388.1"/>
    <n v="140406.62"/>
    <m/>
    <m/>
    <m/>
    <m/>
    <m/>
    <m/>
    <m/>
    <m/>
    <m/>
    <m/>
    <n v="70.2"/>
    <n v="9026"/>
    <n v="25.07"/>
    <n v="2.34"/>
  </r>
  <r>
    <x v="83"/>
    <x v="83"/>
    <x v="7"/>
    <x v="0"/>
    <x v="54"/>
    <x v="3910"/>
    <n v="7961"/>
    <n v="22.88"/>
    <n v="2211.66"/>
    <n v="59648.34"/>
    <n v="3059.17"/>
    <n v="4337"/>
    <n v="12.46"/>
    <n v="105.49"/>
    <n v="36891.4"/>
    <m/>
    <m/>
    <m/>
    <m/>
    <m/>
    <m/>
    <m/>
    <m/>
    <m/>
    <m/>
    <n v="494"/>
    <n v="4121"/>
    <n v="11.84"/>
    <n v="17.03"/>
  </r>
  <r>
    <x v="222"/>
    <x v="222"/>
    <x v="0"/>
    <x v="2"/>
    <x v="2"/>
    <x v="2397"/>
    <n v="7386421"/>
    <n v="9617.74"/>
    <n v="11"/>
    <n v="654.72"/>
    <n v="0"/>
    <m/>
    <m/>
    <m/>
    <m/>
    <m/>
    <m/>
    <m/>
    <m/>
    <m/>
    <m/>
    <m/>
    <m/>
    <m/>
    <m/>
    <n v="51456820"/>
    <n v="304187"/>
    <n v="396.08"/>
    <n v="804012.81"/>
  </r>
  <r>
    <x v="109"/>
    <x v="109"/>
    <x v="6"/>
    <x v="1"/>
    <x v="46"/>
    <x v="0"/>
    <n v="0"/>
    <n v="0"/>
    <n v="0"/>
    <n v="0"/>
    <n v="0"/>
    <n v="0"/>
    <n v="0"/>
    <m/>
    <m/>
    <n v="0"/>
    <n v="0"/>
    <n v="0"/>
    <n v="0"/>
    <n v="0"/>
    <n v="0"/>
    <n v="0"/>
    <n v="0"/>
    <n v="0"/>
    <n v="0"/>
    <n v="0"/>
    <n v="0"/>
    <n v="0"/>
    <n v="0"/>
  </r>
  <r>
    <x v="39"/>
    <x v="39"/>
    <x v="10"/>
    <x v="5"/>
    <x v="102"/>
    <x v="3911"/>
    <n v="1487"/>
    <n v="1.2"/>
    <n v="96.09"/>
    <n v="9204.2099999999991"/>
    <n v="1224.8"/>
    <n v="2135"/>
    <n v="1.73"/>
    <n v="11.89"/>
    <n v="14770.19"/>
    <m/>
    <m/>
    <m/>
    <m/>
    <m/>
    <m/>
    <m/>
    <m/>
    <m/>
    <m/>
    <n v="44670"/>
    <n v="5491"/>
    <n v="4.4400000000000004"/>
    <n v="433.69"/>
  </r>
  <r>
    <x v="122"/>
    <x v="122"/>
    <x v="0"/>
    <x v="1"/>
    <x v="21"/>
    <x v="3912"/>
    <n v="3489"/>
    <n v="12.11"/>
    <n v="815.71"/>
    <n v="18206.61"/>
    <n v="2462.66"/>
    <n v="3018"/>
    <n v="10.48"/>
    <n v="102.61"/>
    <n v="29697.93"/>
    <m/>
    <m/>
    <m/>
    <m/>
    <m/>
    <m/>
    <m/>
    <m/>
    <m/>
    <m/>
    <n v="1731.02"/>
    <n v="23310"/>
    <n v="80.94"/>
    <n v="72.13"/>
  </r>
  <r>
    <x v="205"/>
    <x v="205"/>
    <x v="3"/>
    <x v="7"/>
    <x v="42"/>
    <x v="3913"/>
    <n v="19146"/>
    <n v="53.18"/>
    <n v="3619"/>
    <n v="100970.1"/>
    <n v="0"/>
    <m/>
    <m/>
    <m/>
    <m/>
    <m/>
    <m/>
    <m/>
    <m/>
    <m/>
    <m/>
    <m/>
    <m/>
    <m/>
    <m/>
    <n v="0"/>
    <m/>
    <m/>
    <n v="0"/>
  </r>
  <r>
    <x v="122"/>
    <x v="122"/>
    <x v="2"/>
    <x v="5"/>
    <x v="20"/>
    <x v="3914"/>
    <n v="69664"/>
    <n v="96.76"/>
    <n v="9616.33"/>
    <n v="536591.4"/>
    <n v="0"/>
    <n v="0"/>
    <n v="0"/>
    <m/>
    <m/>
    <m/>
    <m/>
    <m/>
    <m/>
    <m/>
    <m/>
    <m/>
    <m/>
    <m/>
    <m/>
    <n v="2374.17"/>
    <n v="27174"/>
    <n v="37.74"/>
    <n v="39.57"/>
  </r>
  <r>
    <x v="29"/>
    <x v="29"/>
    <x v="13"/>
    <x v="4"/>
    <x v="88"/>
    <x v="3915"/>
    <n v="19716"/>
    <n v="21.06"/>
    <n v="788.62"/>
    <n v="57206.16"/>
    <n v="65682.83"/>
    <n v="48549"/>
    <n v="51.87"/>
    <n v="842.09"/>
    <n v="792088.98"/>
    <m/>
    <m/>
    <m/>
    <m/>
    <m/>
    <m/>
    <m/>
    <m/>
    <m/>
    <m/>
    <n v="4897"/>
    <n v="67733"/>
    <n v="72.36"/>
    <n v="62.78"/>
  </r>
  <r>
    <x v="30"/>
    <x v="30"/>
    <x v="4"/>
    <x v="5"/>
    <x v="128"/>
    <x v="3916"/>
    <n v="183587"/>
    <n v="115.9"/>
    <n v="7806.42"/>
    <n v="958315.71"/>
    <n v="0"/>
    <m/>
    <m/>
    <m/>
    <m/>
    <m/>
    <m/>
    <m/>
    <m/>
    <m/>
    <m/>
    <m/>
    <m/>
    <m/>
    <m/>
    <n v="3685"/>
    <n v="50906"/>
    <n v="32.14"/>
    <n v="27.92"/>
  </r>
  <r>
    <x v="143"/>
    <x v="143"/>
    <x v="11"/>
    <x v="7"/>
    <x v="9"/>
    <x v="3917"/>
    <n v="36993"/>
    <n v="77.069999999999993"/>
    <n v="6355.58"/>
    <n v="236427.39"/>
    <n v="10198"/>
    <n v="11439"/>
    <n v="23.83"/>
    <n v="254.95"/>
    <n v="122980.74"/>
    <m/>
    <m/>
    <m/>
    <m/>
    <m/>
    <m/>
    <m/>
    <m/>
    <m/>
    <m/>
    <n v="2.92"/>
    <n v="3952"/>
    <n v="8.23"/>
    <n v="7.0000000000000007E-2"/>
  </r>
  <r>
    <x v="72"/>
    <x v="72"/>
    <x v="9"/>
    <x v="3"/>
    <x v="28"/>
    <x v="3918"/>
    <n v="7955"/>
    <n v="55.24"/>
    <n v="240.17"/>
    <n v="2680.26"/>
    <n v="672.16"/>
    <n v="1540"/>
    <n v="10.69"/>
    <n v="56.01"/>
    <n v="8105.81"/>
    <m/>
    <m/>
    <m/>
    <m/>
    <m/>
    <m/>
    <m/>
    <m/>
    <m/>
    <m/>
    <n v="225200"/>
    <n v="7160"/>
    <n v="49.72"/>
    <n v="18766.669999999998"/>
  </r>
  <r>
    <x v="161"/>
    <x v="161"/>
    <x v="9"/>
    <x v="4"/>
    <x v="104"/>
    <x v="3919"/>
    <n v="8639"/>
    <n v="2.69"/>
    <n v="162.07"/>
    <n v="40393.620000000003"/>
    <n v="1571.29"/>
    <n v="3071"/>
    <n v="0.95"/>
    <n v="5.86"/>
    <n v="18948.66"/>
    <m/>
    <m/>
    <m/>
    <m/>
    <m/>
    <n v="1525"/>
    <n v="6624"/>
    <n v="2.06"/>
    <n v="5"/>
    <n v="34135.599999999999"/>
    <n v="31029"/>
    <n v="220013"/>
    <n v="68.41"/>
    <n v="115.78"/>
  </r>
  <r>
    <x v="161"/>
    <x v="161"/>
    <x v="8"/>
    <x v="7"/>
    <x v="56"/>
    <x v="3920"/>
    <n v="123161"/>
    <n v="85.53"/>
    <n v="5949.12"/>
    <n v="663921.42000000004"/>
    <n v="62183.32"/>
    <n v="78962"/>
    <n v="54.83"/>
    <n v="518.19000000000005"/>
    <n v="749887.28"/>
    <m/>
    <m/>
    <m/>
    <m/>
    <m/>
    <m/>
    <m/>
    <m/>
    <m/>
    <m/>
    <n v="4349.54"/>
    <n v="64782"/>
    <n v="44.99"/>
    <n v="36.25"/>
  </r>
  <r>
    <x v="25"/>
    <x v="25"/>
    <x v="12"/>
    <x v="2"/>
    <x v="34"/>
    <x v="3921"/>
    <n v="11200"/>
    <n v="26.67"/>
    <n v="2988.83"/>
    <n v="97286.37"/>
    <n v="22041.71"/>
    <n v="33026"/>
    <n v="78.63"/>
    <m/>
    <m/>
    <m/>
    <m/>
    <m/>
    <m/>
    <m/>
    <m/>
    <m/>
    <m/>
    <m/>
    <m/>
    <n v="1620"/>
    <n v="9492"/>
    <n v="22.6"/>
    <n v="46.29"/>
  </r>
  <r>
    <x v="42"/>
    <x v="42"/>
    <x v="10"/>
    <x v="12"/>
    <x v="6"/>
    <x v="0"/>
    <n v="0"/>
    <n v="0"/>
    <n v="0"/>
    <n v="0"/>
    <n v="0"/>
    <n v="0"/>
    <n v="0"/>
    <m/>
    <m/>
    <n v="0"/>
    <n v="0"/>
    <n v="0"/>
    <n v="0"/>
    <n v="0"/>
    <n v="0"/>
    <n v="0"/>
    <n v="0"/>
    <n v="0"/>
    <n v="0"/>
    <n v="74500"/>
    <n v="1283"/>
    <n v="13.36"/>
    <n v="9312.5"/>
  </r>
  <r>
    <x v="192"/>
    <x v="192"/>
    <x v="4"/>
    <x v="2"/>
    <x v="57"/>
    <x v="3922"/>
    <n v="29757"/>
    <n v="59.04"/>
    <n v="3715.5"/>
    <n v="145127.43"/>
    <n v="0"/>
    <m/>
    <m/>
    <m/>
    <m/>
    <m/>
    <m/>
    <m/>
    <m/>
    <m/>
    <m/>
    <m/>
    <m/>
    <m/>
    <m/>
    <n v="9945"/>
    <n v="3855"/>
    <n v="7.65"/>
    <n v="236.79"/>
  </r>
  <r>
    <x v="67"/>
    <x v="67"/>
    <x v="10"/>
    <x v="1"/>
    <x v="6"/>
    <x v="3923"/>
    <n v="627"/>
    <n v="6.53"/>
    <n v="403.25"/>
    <n v="3000.18"/>
    <n v="0"/>
    <m/>
    <m/>
    <m/>
    <m/>
    <m/>
    <m/>
    <m/>
    <m/>
    <m/>
    <m/>
    <m/>
    <m/>
    <m/>
    <m/>
    <n v="93900"/>
    <n v="7743"/>
    <n v="80.66"/>
    <n v="11737.5"/>
  </r>
  <r>
    <x v="181"/>
    <x v="181"/>
    <x v="1"/>
    <x v="42"/>
    <x v="146"/>
    <x v="3924"/>
    <n v="177318"/>
    <n v="57.27"/>
    <n v="5809.15"/>
    <n v="1393846.8"/>
    <n v="6515.03"/>
    <n v="9918"/>
    <n v="3.2"/>
    <n v="25.25"/>
    <n v="78566.75"/>
    <m/>
    <m/>
    <m/>
    <m/>
    <m/>
    <n v="107850"/>
    <n v="152110"/>
    <n v="49.13"/>
    <n v="418"/>
    <n v="2414114.4"/>
    <n v="1922"/>
    <n v="143680"/>
    <n v="46.41"/>
    <n v="7.45"/>
  </r>
  <r>
    <x v="46"/>
    <x v="46"/>
    <x v="12"/>
    <x v="0"/>
    <x v="58"/>
    <x v="3925"/>
    <n v="130818"/>
    <n v="104.82"/>
    <n v="9534.2199999999993"/>
    <n v="922149.87"/>
    <n v="0"/>
    <n v="12024"/>
    <n v="9.6300000000000008"/>
    <m/>
    <m/>
    <m/>
    <m/>
    <m/>
    <m/>
    <m/>
    <m/>
    <m/>
    <m/>
    <m/>
    <m/>
    <n v="0"/>
    <n v="15659"/>
    <n v="12.55"/>
    <n v="0"/>
  </r>
  <r>
    <x v="87"/>
    <x v="87"/>
    <x v="5"/>
    <x v="0"/>
    <x v="17"/>
    <x v="3926"/>
    <n v="33728"/>
    <n v="56.21"/>
    <n v="3798.5"/>
    <n v="176630.25"/>
    <n v="17691.560000000001"/>
    <n v="23563"/>
    <n v="39.270000000000003"/>
    <n v="353.83"/>
    <n v="213347.85"/>
    <m/>
    <m/>
    <m/>
    <m/>
    <m/>
    <m/>
    <m/>
    <m/>
    <m/>
    <m/>
    <n v="1256"/>
    <n v="11516"/>
    <n v="19.190000000000001"/>
    <n v="25.12"/>
  </r>
  <r>
    <x v="2"/>
    <x v="2"/>
    <x v="8"/>
    <x v="2"/>
    <x v="2"/>
    <x v="1895"/>
    <n v="96446"/>
    <n v="125.58"/>
    <n v="8912.5"/>
    <n v="530472"/>
    <n v="0"/>
    <m/>
    <m/>
    <m/>
    <m/>
    <m/>
    <m/>
    <m/>
    <m/>
    <m/>
    <m/>
    <m/>
    <m/>
    <m/>
    <m/>
    <n v="1605.11"/>
    <n v="5821"/>
    <n v="7.58"/>
    <n v="25.08"/>
  </r>
  <r>
    <x v="22"/>
    <x v="22"/>
    <x v="4"/>
    <x v="7"/>
    <x v="37"/>
    <x v="3927"/>
    <n v="11200"/>
    <n v="29.17"/>
    <n v="2085"/>
    <n v="62049.599999999999"/>
    <n v="13331.74"/>
    <n v="16804"/>
    <n v="43.76"/>
    <n v="416.62"/>
    <n v="160771.51"/>
    <m/>
    <m/>
    <m/>
    <m/>
    <m/>
    <m/>
    <m/>
    <m/>
    <m/>
    <m/>
    <n v="17223.900000000001"/>
    <n v="8018"/>
    <n v="20.88"/>
    <n v="538.25"/>
  </r>
  <r>
    <x v="121"/>
    <x v="121"/>
    <x v="4"/>
    <x v="4"/>
    <x v="42"/>
    <x v="4"/>
    <m/>
    <m/>
    <m/>
    <m/>
    <n v="0"/>
    <m/>
    <m/>
    <m/>
    <m/>
    <m/>
    <m/>
    <m/>
    <m/>
    <m/>
    <m/>
    <m/>
    <m/>
    <m/>
    <m/>
    <n v="79400"/>
    <n v="15822"/>
    <n v="43.95"/>
    <n v="2646.67"/>
  </r>
  <r>
    <x v="0"/>
    <x v="0"/>
    <x v="15"/>
    <x v="7"/>
    <x v="105"/>
    <x v="4"/>
    <m/>
    <m/>
    <m/>
    <m/>
    <n v="0"/>
    <m/>
    <m/>
    <m/>
    <m/>
    <m/>
    <m/>
    <m/>
    <m/>
    <m/>
    <m/>
    <m/>
    <m/>
    <m/>
    <m/>
    <n v="0"/>
    <m/>
    <m/>
    <n v="0"/>
  </r>
  <r>
    <x v="8"/>
    <x v="8"/>
    <x v="9"/>
    <x v="1"/>
    <x v="6"/>
    <x v="4"/>
    <m/>
    <m/>
    <m/>
    <m/>
    <n v="0"/>
    <m/>
    <m/>
    <m/>
    <m/>
    <m/>
    <m/>
    <m/>
    <m/>
    <m/>
    <m/>
    <m/>
    <m/>
    <m/>
    <m/>
    <n v="0"/>
    <m/>
    <m/>
    <n v="0"/>
  </r>
  <r>
    <x v="6"/>
    <x v="6"/>
    <x v="1"/>
    <x v="1"/>
    <x v="11"/>
    <x v="4"/>
    <m/>
    <m/>
    <m/>
    <m/>
    <n v="6075.65"/>
    <n v="10255"/>
    <n v="85.46"/>
    <n v="607.57000000000005"/>
    <n v="73268.14"/>
    <m/>
    <m/>
    <m/>
    <m/>
    <m/>
    <n v="873"/>
    <n v="1013"/>
    <n v="8.44"/>
    <n v="87"/>
    <n v="19541.23"/>
    <n v="73546"/>
    <n v="6374"/>
    <n v="53.12"/>
    <n v="7354.6"/>
  </r>
  <r>
    <x v="24"/>
    <x v="24"/>
    <x v="0"/>
    <x v="6"/>
    <x v="21"/>
    <x v="3928"/>
    <n v="1177"/>
    <n v="4.09"/>
    <n v="289.95999999999998"/>
    <n v="6471.87"/>
    <n v="0"/>
    <m/>
    <m/>
    <m/>
    <m/>
    <m/>
    <m/>
    <m/>
    <m/>
    <m/>
    <m/>
    <m/>
    <m/>
    <m/>
    <m/>
    <n v="3104"/>
    <n v="19343"/>
    <n v="67.16"/>
    <n v="129.33000000000001"/>
  </r>
  <r>
    <x v="207"/>
    <x v="207"/>
    <x v="12"/>
    <x v="4"/>
    <x v="11"/>
    <x v="3929"/>
    <n v="83"/>
    <n v="0.69"/>
    <n v="37.4"/>
    <n v="347.82"/>
    <n v="136.76"/>
    <n v="257"/>
    <n v="2.14"/>
    <m/>
    <m/>
    <m/>
    <m/>
    <m/>
    <m/>
    <m/>
    <m/>
    <m/>
    <m/>
    <m/>
    <m/>
    <n v="39300"/>
    <n v="2199"/>
    <n v="18.329999999999998"/>
    <n v="3930"/>
  </r>
  <r>
    <x v="176"/>
    <x v="176"/>
    <x v="14"/>
    <x v="12"/>
    <x v="6"/>
    <x v="4"/>
    <m/>
    <m/>
    <m/>
    <m/>
    <n v="0"/>
    <m/>
    <m/>
    <m/>
    <m/>
    <m/>
    <m/>
    <m/>
    <m/>
    <m/>
    <m/>
    <m/>
    <m/>
    <m/>
    <m/>
    <n v="0"/>
    <m/>
    <m/>
    <n v="0"/>
  </r>
  <r>
    <x v="35"/>
    <x v="35"/>
    <x v="12"/>
    <x v="6"/>
    <x v="68"/>
    <x v="3930"/>
    <n v="955"/>
    <n v="4.97"/>
    <n v="290.25"/>
    <n v="4318.92"/>
    <n v="1972.84"/>
    <n v="2915"/>
    <n v="15.18"/>
    <m/>
    <m/>
    <m/>
    <m/>
    <m/>
    <m/>
    <m/>
    <m/>
    <m/>
    <m/>
    <m/>
    <m/>
    <n v="0"/>
    <m/>
    <m/>
    <n v="0"/>
  </r>
  <r>
    <x v="37"/>
    <x v="37"/>
    <x v="6"/>
    <x v="18"/>
    <x v="41"/>
    <x v="4"/>
    <m/>
    <m/>
    <m/>
    <m/>
    <n v="0"/>
    <m/>
    <m/>
    <m/>
    <m/>
    <m/>
    <m/>
    <m/>
    <m/>
    <m/>
    <m/>
    <m/>
    <m/>
    <m/>
    <m/>
    <n v="0"/>
    <m/>
    <m/>
    <n v="0"/>
  </r>
  <r>
    <x v="62"/>
    <x v="62"/>
    <x v="15"/>
    <x v="6"/>
    <x v="11"/>
    <x v="3931"/>
    <n v="102"/>
    <n v="0.85"/>
    <n v="73.099999999999994"/>
    <n v="679.83"/>
    <n v="37"/>
    <n v="1201"/>
    <n v="10.01"/>
    <m/>
    <m/>
    <m/>
    <m/>
    <m/>
    <m/>
    <m/>
    <m/>
    <m/>
    <m/>
    <m/>
    <m/>
    <n v="394"/>
    <n v="3021"/>
    <n v="25.18"/>
    <n v="39.4"/>
  </r>
  <r>
    <x v="20"/>
    <x v="20"/>
    <x v="3"/>
    <x v="5"/>
    <x v="31"/>
    <x v="3932"/>
    <n v="12087"/>
    <n v="50.36"/>
    <n v="3728"/>
    <n v="69340.800000000003"/>
    <n v="7106.69"/>
    <n v="10798"/>
    <n v="44.99"/>
    <n v="355.33"/>
    <n v="85701.74"/>
    <m/>
    <m/>
    <m/>
    <m/>
    <m/>
    <m/>
    <m/>
    <m/>
    <m/>
    <m/>
    <n v="43000"/>
    <n v="2504"/>
    <n v="10.43"/>
    <n v="2150"/>
  </r>
  <r>
    <x v="122"/>
    <x v="122"/>
    <x v="4"/>
    <x v="1"/>
    <x v="21"/>
    <x v="3933"/>
    <n v="1846"/>
    <n v="6.41"/>
    <n v="287.13"/>
    <n v="6408.63"/>
    <n v="2321.0500000000002"/>
    <n v="3864"/>
    <n v="13.42"/>
    <n v="96.71"/>
    <n v="27990.21"/>
    <m/>
    <m/>
    <m/>
    <m/>
    <m/>
    <m/>
    <m/>
    <m/>
    <m/>
    <m/>
    <n v="445.14"/>
    <n v="7346"/>
    <n v="25.51"/>
    <n v="18.55"/>
  </r>
  <r>
    <x v="58"/>
    <x v="58"/>
    <x v="8"/>
    <x v="1"/>
    <x v="7"/>
    <x v="3934"/>
    <n v="177"/>
    <n v="7.38"/>
    <n v="163"/>
    <n v="303.18"/>
    <n v="0"/>
    <m/>
    <m/>
    <m/>
    <m/>
    <n v="258"/>
    <n v="602"/>
    <n v="25.08"/>
    <n v="129"/>
    <n v="3268.6"/>
    <m/>
    <m/>
    <m/>
    <m/>
    <m/>
    <n v="0"/>
    <n v="10"/>
    <n v="0.42"/>
    <n v="0"/>
  </r>
  <r>
    <x v="167"/>
    <x v="167"/>
    <x v="1"/>
    <x v="1"/>
    <x v="28"/>
    <x v="0"/>
    <n v="0"/>
    <n v="0"/>
    <n v="0"/>
    <n v="0"/>
    <n v="0"/>
    <n v="0"/>
    <n v="0"/>
    <m/>
    <m/>
    <n v="0"/>
    <n v="0"/>
    <n v="0"/>
    <n v="0"/>
    <n v="0"/>
    <n v="0"/>
    <n v="0"/>
    <n v="0"/>
    <n v="0"/>
    <n v="0"/>
    <n v="0"/>
    <n v="0"/>
    <n v="0"/>
    <n v="0"/>
  </r>
  <r>
    <x v="148"/>
    <x v="148"/>
    <x v="3"/>
    <x v="6"/>
    <x v="51"/>
    <x v="4"/>
    <m/>
    <m/>
    <m/>
    <m/>
    <n v="0"/>
    <m/>
    <m/>
    <m/>
    <m/>
    <m/>
    <m/>
    <m/>
    <m/>
    <m/>
    <m/>
    <m/>
    <m/>
    <m/>
    <m/>
    <n v="77.53"/>
    <n v="197"/>
    <n v="16.420000000000002"/>
    <n v="77.53"/>
  </r>
  <r>
    <x v="130"/>
    <x v="130"/>
    <x v="3"/>
    <x v="1"/>
    <x v="68"/>
    <x v="0"/>
    <n v="146"/>
    <n v="0.76"/>
    <n v="0"/>
    <n v="0"/>
    <n v="319.11"/>
    <n v="725"/>
    <n v="3.78"/>
    <m/>
    <m/>
    <m/>
    <m/>
    <m/>
    <m/>
    <m/>
    <m/>
    <m/>
    <m/>
    <m/>
    <m/>
    <n v="112849"/>
    <n v="2126"/>
    <n v="11.07"/>
    <n v="7053.06"/>
  </r>
  <r>
    <x v="135"/>
    <x v="135"/>
    <x v="14"/>
    <x v="4"/>
    <x v="57"/>
    <x v="3935"/>
    <n v="3008"/>
    <n v="5.97"/>
    <n v="290.10000000000002"/>
    <n v="11331.12"/>
    <n v="831.23"/>
    <n v="1770"/>
    <n v="3.51"/>
    <n v="19.79"/>
    <n v="10024.07"/>
    <m/>
    <m/>
    <m/>
    <m/>
    <m/>
    <m/>
    <m/>
    <m/>
    <m/>
    <m/>
    <n v="174856"/>
    <n v="8631"/>
    <n v="17.13"/>
    <n v="4163.24"/>
  </r>
  <r>
    <x v="146"/>
    <x v="146"/>
    <x v="7"/>
    <x v="1"/>
    <x v="12"/>
    <x v="3936"/>
    <n v="265"/>
    <n v="1.58"/>
    <n v="131.36000000000001"/>
    <n v="1710.27"/>
    <n v="0"/>
    <m/>
    <m/>
    <m/>
    <m/>
    <m/>
    <m/>
    <m/>
    <m/>
    <m/>
    <m/>
    <m/>
    <m/>
    <m/>
    <m/>
    <n v="18954"/>
    <n v="1663"/>
    <n v="9.9"/>
    <n v="1353.86"/>
  </r>
  <r>
    <x v="115"/>
    <x v="115"/>
    <x v="5"/>
    <x v="1"/>
    <x v="41"/>
    <x v="4"/>
    <m/>
    <m/>
    <m/>
    <m/>
    <n v="0"/>
    <m/>
    <m/>
    <m/>
    <m/>
    <m/>
    <m/>
    <m/>
    <m/>
    <m/>
    <m/>
    <m/>
    <m/>
    <m/>
    <m/>
    <n v="13000"/>
    <n v="662"/>
    <n v="18.39"/>
    <n v="4333.33"/>
  </r>
  <r>
    <x v="183"/>
    <x v="183"/>
    <x v="7"/>
    <x v="1"/>
    <x v="1"/>
    <x v="3937"/>
    <n v="3797"/>
    <n v="52.74"/>
    <n v="7840"/>
    <n v="43747.199999999997"/>
    <n v="0"/>
    <m/>
    <m/>
    <m/>
    <m/>
    <m/>
    <m/>
    <m/>
    <m/>
    <m/>
    <m/>
    <m/>
    <m/>
    <m/>
    <m/>
    <n v="21284"/>
    <n v="464"/>
    <n v="6.44"/>
    <n v="3547.33"/>
  </r>
  <r>
    <x v="124"/>
    <x v="124"/>
    <x v="2"/>
    <x v="2"/>
    <x v="107"/>
    <x v="3938"/>
    <n v="99063"/>
    <n v="107.21"/>
    <n v="8895.58"/>
    <n v="637012.80000000005"/>
    <n v="0"/>
    <m/>
    <m/>
    <m/>
    <m/>
    <m/>
    <m/>
    <m/>
    <m/>
    <m/>
    <m/>
    <m/>
    <m/>
    <m/>
    <m/>
    <n v="242979"/>
    <n v="17660"/>
    <n v="19.11"/>
    <n v="3155.57"/>
  </r>
  <r>
    <x v="109"/>
    <x v="109"/>
    <x v="13"/>
    <x v="1"/>
    <x v="46"/>
    <x v="4"/>
    <m/>
    <m/>
    <m/>
    <m/>
    <n v="0"/>
    <m/>
    <m/>
    <m/>
    <m/>
    <m/>
    <m/>
    <m/>
    <m/>
    <m/>
    <m/>
    <m/>
    <m/>
    <m/>
    <m/>
    <n v="0"/>
    <m/>
    <m/>
    <n v="0"/>
  </r>
  <r>
    <x v="161"/>
    <x v="161"/>
    <x v="8"/>
    <x v="4"/>
    <x v="104"/>
    <x v="3939"/>
    <n v="10671"/>
    <n v="3.32"/>
    <n v="173.77"/>
    <n v="43310.1"/>
    <n v="1298.74"/>
    <n v="2276"/>
    <n v="0.71"/>
    <n v="4.8499999999999996"/>
    <n v="15661.88"/>
    <m/>
    <m/>
    <m/>
    <m/>
    <m/>
    <n v="2117"/>
    <n v="5871"/>
    <n v="1.83"/>
    <n v="7"/>
    <n v="47386.93"/>
    <n v="16191"/>
    <n v="164988"/>
    <n v="51.3"/>
    <n v="60.41"/>
  </r>
  <r>
    <x v="60"/>
    <x v="60"/>
    <x v="9"/>
    <x v="1"/>
    <x v="6"/>
    <x v="3940"/>
    <n v="6123"/>
    <n v="63.78"/>
    <n v="4850.25"/>
    <n v="36085.86"/>
    <n v="0"/>
    <m/>
    <m/>
    <m/>
    <m/>
    <m/>
    <m/>
    <m/>
    <m/>
    <m/>
    <m/>
    <m/>
    <m/>
    <m/>
    <m/>
    <n v="42910"/>
    <n v="7914"/>
    <n v="82.44"/>
    <n v="5363.75"/>
  </r>
  <r>
    <x v="98"/>
    <x v="98"/>
    <x v="7"/>
    <x v="27"/>
    <x v="6"/>
    <x v="0"/>
    <n v="0"/>
    <n v="0"/>
    <n v="0"/>
    <n v="0"/>
    <n v="0"/>
    <n v="0"/>
    <n v="0"/>
    <m/>
    <m/>
    <m/>
    <m/>
    <m/>
    <m/>
    <m/>
    <m/>
    <m/>
    <m/>
    <m/>
    <m/>
    <n v="69000"/>
    <n v="7098"/>
    <n v="73.94"/>
    <n v="8625"/>
  </r>
  <r>
    <x v="137"/>
    <x v="137"/>
    <x v="6"/>
    <x v="1"/>
    <x v="94"/>
    <x v="3941"/>
    <n v="2147"/>
    <n v="9.42"/>
    <n v="553.26"/>
    <n v="9776.16"/>
    <n v="16039"/>
    <n v="25128"/>
    <n v="110.21"/>
    <m/>
    <m/>
    <m/>
    <m/>
    <m/>
    <m/>
    <m/>
    <m/>
    <m/>
    <m/>
    <m/>
    <m/>
    <n v="1309.47"/>
    <n v="5154"/>
    <n v="22.61"/>
    <n v="68.92"/>
  </r>
  <r>
    <x v="34"/>
    <x v="34"/>
    <x v="15"/>
    <x v="1"/>
    <x v="7"/>
    <x v="4"/>
    <m/>
    <m/>
    <m/>
    <m/>
    <n v="0"/>
    <m/>
    <m/>
    <m/>
    <m/>
    <m/>
    <m/>
    <m/>
    <m/>
    <m/>
    <m/>
    <m/>
    <m/>
    <m/>
    <m/>
    <n v="9772"/>
    <n v="520"/>
    <n v="21.67"/>
    <n v="4886"/>
  </r>
  <r>
    <x v="21"/>
    <x v="21"/>
    <x v="10"/>
    <x v="7"/>
    <x v="29"/>
    <x v="3942"/>
    <n v="17149"/>
    <n v="27.48"/>
    <n v="3398.6"/>
    <n v="164356.10999999999"/>
    <n v="35159"/>
    <n v="55052"/>
    <n v="88.22"/>
    <n v="676.13"/>
    <n v="423992.93"/>
    <m/>
    <m/>
    <m/>
    <m/>
    <m/>
    <m/>
    <m/>
    <m/>
    <m/>
    <m/>
    <n v="1282.67"/>
    <n v="16553"/>
    <n v="26.53"/>
    <n v="24.67"/>
  </r>
  <r>
    <x v="69"/>
    <x v="69"/>
    <x v="8"/>
    <x v="5"/>
    <x v="14"/>
    <x v="3943"/>
    <n v="63405"/>
    <n v="120.09"/>
    <n v="9722.73"/>
    <n v="397854"/>
    <n v="0"/>
    <m/>
    <m/>
    <m/>
    <m/>
    <m/>
    <m/>
    <m/>
    <m/>
    <m/>
    <m/>
    <m/>
    <m/>
    <m/>
    <m/>
    <n v="91220"/>
    <n v="9539"/>
    <n v="18.07"/>
    <n v="2073.1799999999998"/>
  </r>
  <r>
    <x v="17"/>
    <x v="17"/>
    <x v="12"/>
    <x v="12"/>
    <x v="71"/>
    <x v="4"/>
    <m/>
    <m/>
    <m/>
    <m/>
    <n v="0"/>
    <m/>
    <m/>
    <m/>
    <m/>
    <m/>
    <m/>
    <m/>
    <m/>
    <m/>
    <m/>
    <m/>
    <m/>
    <m/>
    <m/>
    <n v="0"/>
    <m/>
    <m/>
    <n v="0"/>
  </r>
  <r>
    <x v="99"/>
    <x v="99"/>
    <x v="14"/>
    <x v="1"/>
    <x v="28"/>
    <x v="3944"/>
    <n v="319"/>
    <n v="2.2200000000000002"/>
    <n v="132.91999999999999"/>
    <n v="1483.35"/>
    <n v="0"/>
    <m/>
    <m/>
    <m/>
    <m/>
    <m/>
    <m/>
    <m/>
    <m/>
    <m/>
    <m/>
    <m/>
    <m/>
    <m/>
    <m/>
    <n v="45500"/>
    <n v="2783"/>
    <n v="19.329999999999998"/>
    <n v="3791.67"/>
  </r>
  <r>
    <x v="52"/>
    <x v="52"/>
    <x v="1"/>
    <x v="1"/>
    <x v="21"/>
    <x v="3945"/>
    <n v="46804"/>
    <n v="162.51"/>
    <n v="12053.75"/>
    <n v="269039.7"/>
    <n v="24621.73"/>
    <n v="21011"/>
    <n v="72.95"/>
    <n v="1025.9100000000001"/>
    <n v="296920.78999999998"/>
    <m/>
    <m/>
    <m/>
    <m/>
    <m/>
    <m/>
    <m/>
    <m/>
    <m/>
    <m/>
    <n v="3080"/>
    <n v="14130"/>
    <n v="49.06"/>
    <n v="128.33000000000001"/>
  </r>
  <r>
    <x v="75"/>
    <x v="75"/>
    <x v="12"/>
    <x v="3"/>
    <x v="51"/>
    <x v="4"/>
    <m/>
    <m/>
    <m/>
    <m/>
    <n v="0"/>
    <m/>
    <m/>
    <m/>
    <m/>
    <m/>
    <m/>
    <m/>
    <m/>
    <m/>
    <n v="936"/>
    <n v="2481"/>
    <n v="206.75"/>
    <n v="936"/>
    <n v="20951.419999999998"/>
    <n v="8000"/>
    <n v="224"/>
    <n v="18.670000000000002"/>
    <n v="8000"/>
  </r>
  <r>
    <x v="195"/>
    <x v="195"/>
    <x v="4"/>
    <x v="1"/>
    <x v="11"/>
    <x v="3946"/>
    <n v="16"/>
    <n v="0.13"/>
    <n v="4.8"/>
    <n v="44.64"/>
    <n v="0"/>
    <m/>
    <m/>
    <m/>
    <m/>
    <m/>
    <m/>
    <m/>
    <m/>
    <m/>
    <m/>
    <m/>
    <m/>
    <m/>
    <m/>
    <n v="0"/>
    <m/>
    <m/>
    <n v="0"/>
  </r>
  <r>
    <x v="192"/>
    <x v="192"/>
    <x v="0"/>
    <x v="2"/>
    <x v="57"/>
    <x v="3947"/>
    <n v="44613"/>
    <n v="88.52"/>
    <n v="9092.86"/>
    <n v="355167"/>
    <n v="0"/>
    <m/>
    <m/>
    <m/>
    <m/>
    <m/>
    <m/>
    <m/>
    <m/>
    <m/>
    <m/>
    <m/>
    <m/>
    <m/>
    <m/>
    <n v="29165"/>
    <n v="20794"/>
    <n v="41.26"/>
    <n v="694.4"/>
  </r>
  <r>
    <x v="84"/>
    <x v="84"/>
    <x v="8"/>
    <x v="5"/>
    <x v="23"/>
    <x v="3948"/>
    <n v="42466"/>
    <n v="64.34"/>
    <n v="3682.56"/>
    <n v="188363.13"/>
    <n v="21807.95"/>
    <n v="27714"/>
    <n v="41.99"/>
    <n v="396.51"/>
    <n v="262988.65000000002"/>
    <m/>
    <m/>
    <m/>
    <m/>
    <m/>
    <m/>
    <m/>
    <m/>
    <m/>
    <m/>
    <n v="229790"/>
    <n v="12460"/>
    <n v="18.88"/>
    <n v="4178"/>
  </r>
  <r>
    <x v="15"/>
    <x v="15"/>
    <x v="1"/>
    <x v="6"/>
    <x v="16"/>
    <x v="3949"/>
    <n v="68"/>
    <n v="1.42"/>
    <n v="93.25"/>
    <n v="346.89"/>
    <n v="0"/>
    <m/>
    <m/>
    <m/>
    <m/>
    <n v="938"/>
    <n v="1174"/>
    <n v="24.46"/>
    <n v="234"/>
    <n v="11883.52"/>
    <n v="207"/>
    <n v="325"/>
    <n v="6.77"/>
    <n v="51"/>
    <n v="4633.49"/>
    <n v="1439658"/>
    <n v="14076"/>
    <n v="293.25"/>
    <n v="359914.5"/>
  </r>
  <r>
    <x v="159"/>
    <x v="159"/>
    <x v="12"/>
    <x v="4"/>
    <x v="46"/>
    <x v="4"/>
    <m/>
    <m/>
    <m/>
    <m/>
    <n v="0"/>
    <m/>
    <m/>
    <m/>
    <m/>
    <m/>
    <m/>
    <m/>
    <m/>
    <m/>
    <m/>
    <m/>
    <m/>
    <m/>
    <m/>
    <n v="53010.95"/>
    <n v="27970"/>
    <n v="89.65"/>
    <n v="2038.88"/>
  </r>
  <r>
    <x v="25"/>
    <x v="25"/>
    <x v="5"/>
    <x v="2"/>
    <x v="34"/>
    <x v="3950"/>
    <n v="11547"/>
    <n v="27.49"/>
    <n v="2649.51"/>
    <n v="86241.69"/>
    <n v="9681.86"/>
    <n v="10442"/>
    <n v="24.86"/>
    <n v="276.62"/>
    <n v="116756.48"/>
    <m/>
    <m/>
    <m/>
    <m/>
    <m/>
    <m/>
    <m/>
    <m/>
    <m/>
    <m/>
    <n v="1230"/>
    <n v="7431"/>
    <n v="17.690000000000001"/>
    <n v="35.14"/>
  </r>
  <r>
    <x v="36"/>
    <x v="36"/>
    <x v="4"/>
    <x v="7"/>
    <x v="20"/>
    <x v="3951"/>
    <n v="69047"/>
    <n v="95.9"/>
    <n v="6663.87"/>
    <n v="371843.76"/>
    <n v="0"/>
    <m/>
    <m/>
    <m/>
    <m/>
    <m/>
    <m/>
    <m/>
    <m/>
    <m/>
    <m/>
    <m/>
    <m/>
    <m/>
    <m/>
    <n v="108089"/>
    <n v="8694"/>
    <n v="12.08"/>
    <n v="1801.48"/>
  </r>
  <r>
    <x v="74"/>
    <x v="74"/>
    <x v="4"/>
    <x v="7"/>
    <x v="49"/>
    <x v="3952"/>
    <n v="2991"/>
    <n v="3.28"/>
    <n v="292.66000000000003"/>
    <n v="20685.060000000001"/>
    <n v="18264.79"/>
    <n v="25987"/>
    <n v="28.49"/>
    <m/>
    <m/>
    <m/>
    <m/>
    <m/>
    <m/>
    <m/>
    <m/>
    <m/>
    <m/>
    <m/>
    <m/>
    <n v="1787.31"/>
    <n v="30303"/>
    <n v="33.229999999999997"/>
    <n v="23.52"/>
  </r>
  <r>
    <x v="78"/>
    <x v="78"/>
    <x v="15"/>
    <x v="2"/>
    <x v="67"/>
    <x v="3953"/>
    <n v="84858"/>
    <n v="84.18"/>
    <n v="8287.0400000000009"/>
    <n v="647383.23"/>
    <n v="0"/>
    <m/>
    <m/>
    <m/>
    <m/>
    <m/>
    <m/>
    <m/>
    <m/>
    <m/>
    <m/>
    <m/>
    <m/>
    <m/>
    <m/>
    <n v="112030"/>
    <n v="10569"/>
    <n v="10.49"/>
    <n v="1333.69"/>
  </r>
  <r>
    <x v="103"/>
    <x v="103"/>
    <x v="3"/>
    <x v="12"/>
    <x v="6"/>
    <x v="4"/>
    <m/>
    <m/>
    <m/>
    <m/>
    <n v="0"/>
    <m/>
    <m/>
    <m/>
    <m/>
    <m/>
    <m/>
    <m/>
    <m/>
    <m/>
    <m/>
    <m/>
    <m/>
    <m/>
    <m/>
    <n v="0"/>
    <m/>
    <m/>
    <n v="0"/>
  </r>
  <r>
    <x v="25"/>
    <x v="25"/>
    <x v="13"/>
    <x v="7"/>
    <x v="17"/>
    <x v="3954"/>
    <n v="17135"/>
    <n v="28.56"/>
    <n v="2925.6"/>
    <n v="136040.4"/>
    <n v="31668.28"/>
    <n v="31678"/>
    <n v="52.8"/>
    <n v="633.37"/>
    <n v="381897.33"/>
    <m/>
    <m/>
    <m/>
    <m/>
    <m/>
    <m/>
    <m/>
    <m/>
    <m/>
    <m/>
    <n v="1990"/>
    <n v="13071"/>
    <n v="21.79"/>
    <n v="39.799999999999997"/>
  </r>
  <r>
    <x v="96"/>
    <x v="96"/>
    <x v="4"/>
    <x v="7"/>
    <x v="38"/>
    <x v="3955"/>
    <n v="76641"/>
    <n v="114.05"/>
    <n v="7087.75"/>
    <n v="369130.02"/>
    <n v="0"/>
    <m/>
    <m/>
    <m/>
    <m/>
    <m/>
    <m/>
    <m/>
    <m/>
    <m/>
    <m/>
    <m/>
    <m/>
    <m/>
    <m/>
    <n v="73633.509999999995"/>
    <n v="36426"/>
    <n v="54.21"/>
    <n v="1314.88"/>
  </r>
  <r>
    <x v="224"/>
    <x v="224"/>
    <x v="10"/>
    <x v="2"/>
    <x v="9"/>
    <x v="3956"/>
    <n v="44317"/>
    <n v="92.33"/>
    <n v="9094"/>
    <n v="338296.8"/>
    <n v="0"/>
    <m/>
    <m/>
    <m/>
    <m/>
    <m/>
    <m/>
    <m/>
    <m/>
    <m/>
    <m/>
    <m/>
    <m/>
    <m/>
    <m/>
    <n v="561.46"/>
    <n v="4691"/>
    <n v="9.77"/>
    <n v="14.04"/>
  </r>
  <r>
    <x v="41"/>
    <x v="41"/>
    <x v="11"/>
    <x v="2"/>
    <x v="9"/>
    <x v="3957"/>
    <n v="15900"/>
    <n v="33.130000000000003"/>
    <n v="2332.1999999999998"/>
    <n v="86757.84"/>
    <n v="16165.86"/>
    <n v="22051"/>
    <n v="45.94"/>
    <m/>
    <m/>
    <m/>
    <m/>
    <m/>
    <m/>
    <m/>
    <m/>
    <m/>
    <m/>
    <m/>
    <m/>
    <n v="1.47"/>
    <n v="10936"/>
    <n v="22.78"/>
    <n v="0.04"/>
  </r>
  <r>
    <x v="72"/>
    <x v="72"/>
    <x v="15"/>
    <x v="32"/>
    <x v="6"/>
    <x v="4"/>
    <m/>
    <m/>
    <m/>
    <m/>
    <n v="0"/>
    <m/>
    <m/>
    <m/>
    <m/>
    <m/>
    <m/>
    <m/>
    <m/>
    <m/>
    <m/>
    <m/>
    <m/>
    <m/>
    <m/>
    <n v="65700"/>
    <n v="2093"/>
    <n v="21.8"/>
    <n v="8212.5"/>
  </r>
  <r>
    <x v="35"/>
    <x v="35"/>
    <x v="10"/>
    <x v="7"/>
    <x v="137"/>
    <x v="3958"/>
    <n v="32514"/>
    <n v="44.42"/>
    <n v="4085.25"/>
    <n v="231756"/>
    <n v="17987.39"/>
    <n v="25177"/>
    <n v="34.39"/>
    <n v="294.88"/>
    <n v="216915.34"/>
    <m/>
    <m/>
    <m/>
    <m/>
    <m/>
    <m/>
    <m/>
    <m/>
    <m/>
    <m/>
    <n v="1895.46"/>
    <n v="21678"/>
    <n v="29.61"/>
    <n v="31.07"/>
  </r>
  <r>
    <x v="200"/>
    <x v="200"/>
    <x v="9"/>
    <x v="2"/>
    <x v="9"/>
    <x v="3959"/>
    <n v="27694"/>
    <n v="57.7"/>
    <n v="3898"/>
    <n v="145005.6"/>
    <n v="16892"/>
    <n v="35342"/>
    <n v="73.63"/>
    <n v="422.3"/>
    <n v="203705.7"/>
    <m/>
    <m/>
    <m/>
    <m/>
    <m/>
    <m/>
    <m/>
    <m/>
    <m/>
    <m/>
    <n v="1304.73"/>
    <n v="2804"/>
    <n v="5.84"/>
    <n v="32.619999999999997"/>
  </r>
  <r>
    <x v="168"/>
    <x v="168"/>
    <x v="15"/>
    <x v="2"/>
    <x v="37"/>
    <x v="3960"/>
    <n v="8712"/>
    <n v="22.69"/>
    <n v="1040.8399999999999"/>
    <n v="30975.51"/>
    <n v="3947.19"/>
    <n v="4696"/>
    <n v="12.23"/>
    <n v="123.35"/>
    <n v="47600.35"/>
    <m/>
    <m/>
    <m/>
    <m/>
    <m/>
    <m/>
    <m/>
    <m/>
    <m/>
    <m/>
    <n v="812.78"/>
    <n v="4119"/>
    <n v="10.73"/>
    <n v="25.4"/>
  </r>
  <r>
    <x v="29"/>
    <x v="29"/>
    <x v="12"/>
    <x v="11"/>
    <x v="9"/>
    <x v="3961"/>
    <n v="7843"/>
    <n v="16.34"/>
    <n v="1917.15"/>
    <n v="71317.98"/>
    <n v="399.61"/>
    <n v="5769"/>
    <n v="12.02"/>
    <n v="9.99"/>
    <n v="4819.04"/>
    <m/>
    <m/>
    <m/>
    <m/>
    <m/>
    <n v="4018"/>
    <n v="8022"/>
    <n v="16.71"/>
    <n v="100"/>
    <n v="89938.91"/>
    <n v="2971"/>
    <n v="23107"/>
    <n v="48.14"/>
    <n v="74.28"/>
  </r>
  <r>
    <x v="3"/>
    <x v="3"/>
    <x v="3"/>
    <x v="12"/>
    <x v="6"/>
    <x v="4"/>
    <m/>
    <m/>
    <m/>
    <m/>
    <n v="0"/>
    <m/>
    <m/>
    <m/>
    <m/>
    <m/>
    <m/>
    <m/>
    <m/>
    <m/>
    <m/>
    <m/>
    <m/>
    <m/>
    <m/>
    <n v="0"/>
    <m/>
    <m/>
    <n v="0"/>
  </r>
  <r>
    <x v="88"/>
    <x v="88"/>
    <x v="9"/>
    <x v="7"/>
    <x v="65"/>
    <x v="3962"/>
    <n v="234718"/>
    <n v="130.4"/>
    <n v="10778.6"/>
    <n v="1503614.7"/>
    <n v="11201.75"/>
    <n v="18807"/>
    <n v="10.45"/>
    <m/>
    <m/>
    <m/>
    <m/>
    <m/>
    <m/>
    <m/>
    <m/>
    <m/>
    <m/>
    <m/>
    <m/>
    <n v="372000"/>
    <n v="44651"/>
    <n v="24.81"/>
    <n v="2480"/>
  </r>
  <r>
    <x v="67"/>
    <x v="67"/>
    <x v="15"/>
    <x v="4"/>
    <x v="122"/>
    <x v="3963"/>
    <n v="2268"/>
    <n v="2.59"/>
    <n v="187.84"/>
    <n v="12752.16"/>
    <n v="3342.39"/>
    <n v="5014"/>
    <n v="5.72"/>
    <n v="45.79"/>
    <n v="40306.839999999997"/>
    <m/>
    <m/>
    <m/>
    <m/>
    <m/>
    <m/>
    <m/>
    <m/>
    <m/>
    <m/>
    <n v="460424"/>
    <n v="96556"/>
    <n v="110.22"/>
    <n v="6307.18"/>
  </r>
  <r>
    <x v="108"/>
    <x v="108"/>
    <x v="15"/>
    <x v="7"/>
    <x v="123"/>
    <x v="3964"/>
    <n v="45069"/>
    <n v="91.6"/>
    <n v="6886.83"/>
    <n v="262594.8"/>
    <n v="0"/>
    <m/>
    <m/>
    <m/>
    <m/>
    <m/>
    <m/>
    <m/>
    <m/>
    <m/>
    <m/>
    <m/>
    <m/>
    <m/>
    <m/>
    <n v="1084.1500000000001"/>
    <n v="12989"/>
    <n v="26.4"/>
    <n v="26.44"/>
  </r>
  <r>
    <x v="220"/>
    <x v="220"/>
    <x v="8"/>
    <x v="2"/>
    <x v="9"/>
    <x v="3965"/>
    <n v="45902"/>
    <n v="95.63"/>
    <n v="6878.75"/>
    <n v="255889.5"/>
    <n v="0"/>
    <m/>
    <m/>
    <m/>
    <m/>
    <m/>
    <m/>
    <m/>
    <m/>
    <m/>
    <m/>
    <m/>
    <m/>
    <m/>
    <m/>
    <n v="5304.59"/>
    <n v="19656"/>
    <n v="40.950000000000003"/>
    <n v="132.61000000000001"/>
  </r>
  <r>
    <x v="57"/>
    <x v="57"/>
    <x v="4"/>
    <x v="2"/>
    <x v="9"/>
    <x v="3966"/>
    <n v="33889"/>
    <n v="70.599999999999994"/>
    <n v="5554.5"/>
    <n v="206627.4"/>
    <n v="0"/>
    <m/>
    <m/>
    <m/>
    <m/>
    <m/>
    <m/>
    <m/>
    <m/>
    <m/>
    <m/>
    <m/>
    <m/>
    <m/>
    <m/>
    <n v="695"/>
    <n v="14187"/>
    <n v="29.56"/>
    <n v="17.38"/>
  </r>
  <r>
    <x v="51"/>
    <x v="51"/>
    <x v="13"/>
    <x v="1"/>
    <x v="41"/>
    <x v="4"/>
    <m/>
    <m/>
    <m/>
    <m/>
    <n v="0"/>
    <m/>
    <m/>
    <m/>
    <m/>
    <m/>
    <m/>
    <m/>
    <m/>
    <m/>
    <m/>
    <m/>
    <m/>
    <m/>
    <m/>
    <n v="14100"/>
    <n v="598"/>
    <n v="16.61"/>
    <n v="4700"/>
  </r>
  <r>
    <x v="149"/>
    <x v="149"/>
    <x v="6"/>
    <x v="2"/>
    <x v="42"/>
    <x v="3967"/>
    <n v="36465"/>
    <n v="101.29"/>
    <n v="9427.17"/>
    <n v="263017.95"/>
    <n v="0"/>
    <m/>
    <m/>
    <m/>
    <m/>
    <m/>
    <m/>
    <m/>
    <m/>
    <m/>
    <m/>
    <m/>
    <m/>
    <m/>
    <m/>
    <n v="0"/>
    <m/>
    <m/>
    <n v="0"/>
  </r>
  <r>
    <x v="73"/>
    <x v="73"/>
    <x v="2"/>
    <x v="19"/>
    <x v="55"/>
    <x v="3968"/>
    <n v="75431"/>
    <n v="65.48"/>
    <n v="6837.5"/>
    <n v="610452"/>
    <n v="0"/>
    <m/>
    <m/>
    <m/>
    <m/>
    <m/>
    <m/>
    <m/>
    <m/>
    <m/>
    <m/>
    <m/>
    <m/>
    <m/>
    <m/>
    <n v="290370"/>
    <n v="14048"/>
    <n v="12.19"/>
    <n v="3024.69"/>
  </r>
  <r>
    <x v="17"/>
    <x v="17"/>
    <x v="8"/>
    <x v="13"/>
    <x v="28"/>
    <x v="0"/>
    <n v="0"/>
    <n v="0"/>
    <n v="0"/>
    <n v="0"/>
    <n v="0"/>
    <n v="0"/>
    <n v="0"/>
    <m/>
    <m/>
    <m/>
    <m/>
    <m/>
    <m/>
    <m/>
    <m/>
    <m/>
    <m/>
    <m/>
    <m/>
    <n v="0"/>
    <n v="0"/>
    <n v="0"/>
    <n v="0"/>
  </r>
  <r>
    <x v="41"/>
    <x v="41"/>
    <x v="15"/>
    <x v="7"/>
    <x v="57"/>
    <x v="3969"/>
    <n v="18258"/>
    <n v="36.229999999999997"/>
    <n v="2794.52"/>
    <n v="109154.1"/>
    <n v="20852.57"/>
    <n v="27456"/>
    <n v="54.48"/>
    <n v="496.49"/>
    <n v="251467.4"/>
    <m/>
    <m/>
    <m/>
    <m/>
    <m/>
    <m/>
    <m/>
    <m/>
    <m/>
    <m/>
    <n v="1.96"/>
    <n v="14562"/>
    <n v="28.89"/>
    <n v="0.05"/>
  </r>
  <r>
    <x v="21"/>
    <x v="21"/>
    <x v="3"/>
    <x v="14"/>
    <x v="2"/>
    <x v="3970"/>
    <n v="34034"/>
    <n v="44.32"/>
    <n v="3748.75"/>
    <n v="223125.6"/>
    <n v="18998"/>
    <n v="31616"/>
    <n v="41.17"/>
    <m/>
    <m/>
    <m/>
    <m/>
    <m/>
    <m/>
    <m/>
    <m/>
    <m/>
    <m/>
    <m/>
    <m/>
    <n v="1614.87"/>
    <n v="20816"/>
    <n v="27.1"/>
    <n v="25.23"/>
  </r>
  <r>
    <x v="109"/>
    <x v="109"/>
    <x v="14"/>
    <x v="2"/>
    <x v="2"/>
    <x v="969"/>
    <n v="96675"/>
    <n v="125.88"/>
    <n v="9885"/>
    <n v="588355.19999999995"/>
    <n v="0"/>
    <n v="0"/>
    <n v="0"/>
    <n v="0"/>
    <n v="0"/>
    <n v="0"/>
    <n v="0"/>
    <n v="0"/>
    <n v="0"/>
    <n v="0"/>
    <n v="0"/>
    <n v="0"/>
    <n v="0"/>
    <n v="0"/>
    <n v="0"/>
    <n v="1389"/>
    <n v="5862"/>
    <n v="7.63"/>
    <n v="21.7"/>
  </r>
  <r>
    <x v="74"/>
    <x v="74"/>
    <x v="15"/>
    <x v="14"/>
    <x v="97"/>
    <x v="3971"/>
    <n v="40771"/>
    <n v="41.95"/>
    <n v="3914.75"/>
    <n v="294898.34999999998"/>
    <n v="33438.410000000003"/>
    <n v="43654"/>
    <n v="44.91"/>
    <m/>
    <m/>
    <m/>
    <m/>
    <m/>
    <m/>
    <m/>
    <m/>
    <m/>
    <m/>
    <m/>
    <m/>
    <n v="1699.08"/>
    <n v="35340"/>
    <n v="36.36"/>
    <n v="20.98"/>
  </r>
  <r>
    <x v="30"/>
    <x v="30"/>
    <x v="0"/>
    <x v="5"/>
    <x v="128"/>
    <x v="3972"/>
    <n v="235092"/>
    <n v="148.41999999999999"/>
    <n v="10714.73"/>
    <n v="1315339.92"/>
    <n v="0"/>
    <m/>
    <m/>
    <m/>
    <m/>
    <m/>
    <m/>
    <m/>
    <m/>
    <m/>
    <m/>
    <m/>
    <m/>
    <m/>
    <m/>
    <n v="8550"/>
    <n v="51214"/>
    <n v="32.33"/>
    <n v="64.77"/>
  </r>
  <r>
    <x v="197"/>
    <x v="197"/>
    <x v="8"/>
    <x v="13"/>
    <x v="6"/>
    <x v="4"/>
    <m/>
    <m/>
    <m/>
    <m/>
    <n v="0"/>
    <m/>
    <m/>
    <m/>
    <m/>
    <m/>
    <m/>
    <m/>
    <m/>
    <m/>
    <m/>
    <m/>
    <m/>
    <m/>
    <m/>
    <n v="0"/>
    <m/>
    <m/>
    <n v="0"/>
  </r>
  <r>
    <x v="76"/>
    <x v="76"/>
    <x v="15"/>
    <x v="11"/>
    <x v="72"/>
    <x v="0"/>
    <n v="0"/>
    <n v="0"/>
    <n v="0"/>
    <n v="0"/>
    <n v="0"/>
    <n v="0"/>
    <n v="0"/>
    <m/>
    <m/>
    <m/>
    <m/>
    <m/>
    <m/>
    <m/>
    <m/>
    <m/>
    <m/>
    <m/>
    <m/>
    <n v="0"/>
    <n v="0"/>
    <n v="0"/>
    <n v="0"/>
  </r>
  <r>
    <x v="119"/>
    <x v="119"/>
    <x v="0"/>
    <x v="2"/>
    <x v="2"/>
    <x v="3973"/>
    <n v="41479"/>
    <n v="54.01"/>
    <n v="4314"/>
    <n v="256769.28"/>
    <n v="43372.45"/>
    <n v="46331"/>
    <n v="60.33"/>
    <n v="677.69"/>
    <n v="523041.43"/>
    <m/>
    <m/>
    <m/>
    <m/>
    <m/>
    <m/>
    <m/>
    <m/>
    <m/>
    <m/>
    <n v="243048"/>
    <n v="39515"/>
    <n v="51.45"/>
    <n v="3797.63"/>
  </r>
  <r>
    <x v="221"/>
    <x v="221"/>
    <x v="10"/>
    <x v="2"/>
    <x v="30"/>
    <x v="3974"/>
    <n v="51463"/>
    <n v="89.35"/>
    <n v="7905"/>
    <n v="352879.2"/>
    <n v="0"/>
    <m/>
    <m/>
    <m/>
    <m/>
    <m/>
    <m/>
    <m/>
    <m/>
    <m/>
    <m/>
    <m/>
    <m/>
    <m/>
    <m/>
    <n v="156191"/>
    <n v="6437"/>
    <n v="11.18"/>
    <n v="3253.98"/>
  </r>
  <r>
    <x v="136"/>
    <x v="136"/>
    <x v="15"/>
    <x v="12"/>
    <x v="6"/>
    <x v="4"/>
    <m/>
    <m/>
    <m/>
    <m/>
    <n v="0"/>
    <m/>
    <m/>
    <m/>
    <m/>
    <m/>
    <m/>
    <m/>
    <m/>
    <m/>
    <m/>
    <m/>
    <m/>
    <m/>
    <m/>
    <n v="0"/>
    <m/>
    <m/>
    <n v="0"/>
  </r>
  <r>
    <x v="155"/>
    <x v="155"/>
    <x v="8"/>
    <x v="7"/>
    <x v="21"/>
    <x v="3975"/>
    <n v="45323"/>
    <n v="157.37"/>
    <n v="10133.92"/>
    <n v="226189.02"/>
    <n v="0"/>
    <m/>
    <m/>
    <m/>
    <m/>
    <m/>
    <m/>
    <m/>
    <m/>
    <m/>
    <m/>
    <m/>
    <m/>
    <m/>
    <m/>
    <n v="5675.29"/>
    <n v="33532"/>
    <n v="116.43"/>
    <n v="236.47"/>
  </r>
  <r>
    <x v="4"/>
    <x v="4"/>
    <x v="4"/>
    <x v="1"/>
    <x v="41"/>
    <x v="4"/>
    <m/>
    <m/>
    <m/>
    <m/>
    <n v="0"/>
    <m/>
    <m/>
    <m/>
    <m/>
    <m/>
    <m/>
    <m/>
    <m/>
    <m/>
    <m/>
    <m/>
    <m/>
    <m/>
    <m/>
    <n v="107"/>
    <n v="865"/>
    <n v="24.03"/>
    <n v="35.67"/>
  </r>
  <r>
    <x v="72"/>
    <x v="72"/>
    <x v="9"/>
    <x v="27"/>
    <x v="11"/>
    <x v="4"/>
    <m/>
    <m/>
    <m/>
    <m/>
    <n v="0"/>
    <m/>
    <m/>
    <m/>
    <m/>
    <m/>
    <m/>
    <m/>
    <m/>
    <m/>
    <m/>
    <m/>
    <m/>
    <m/>
    <m/>
    <n v="245502"/>
    <n v="6483"/>
    <n v="54.03"/>
    <n v="24550.2"/>
  </r>
  <r>
    <x v="28"/>
    <x v="28"/>
    <x v="5"/>
    <x v="7"/>
    <x v="29"/>
    <x v="3976"/>
    <n v="20698"/>
    <n v="33.17"/>
    <n v="1879.23"/>
    <n v="90879.6"/>
    <n v="0"/>
    <m/>
    <m/>
    <m/>
    <m/>
    <m/>
    <m/>
    <m/>
    <m/>
    <m/>
    <m/>
    <m/>
    <m/>
    <m/>
    <m/>
    <n v="84920"/>
    <n v="10718"/>
    <n v="17.18"/>
    <n v="1633.08"/>
  </r>
  <r>
    <x v="27"/>
    <x v="27"/>
    <x v="3"/>
    <x v="5"/>
    <x v="20"/>
    <x v="3977"/>
    <n v="30892"/>
    <n v="42.91"/>
    <n v="3457.33"/>
    <n v="192919.2"/>
    <n v="0"/>
    <m/>
    <m/>
    <m/>
    <m/>
    <m/>
    <m/>
    <m/>
    <m/>
    <m/>
    <n v="19775"/>
    <n v="45192"/>
    <n v="62.77"/>
    <n v="329"/>
    <n v="442643.6"/>
    <n v="3.38"/>
    <n v="5973"/>
    <n v="8.3000000000000007"/>
    <n v="0.06"/>
  </r>
  <r>
    <x v="75"/>
    <x v="75"/>
    <x v="12"/>
    <x v="5"/>
    <x v="9"/>
    <x v="3978"/>
    <n v="17337"/>
    <n v="36.119999999999997"/>
    <n v="3597"/>
    <n v="133808.4"/>
    <n v="57768.19"/>
    <n v="39019"/>
    <n v="81.290000000000006"/>
    <n v="1444.2"/>
    <n v="696643.89"/>
    <m/>
    <m/>
    <m/>
    <m/>
    <m/>
    <m/>
    <m/>
    <m/>
    <m/>
    <m/>
    <n v="77000"/>
    <n v="1888"/>
    <n v="3.93"/>
    <n v="1925"/>
  </r>
  <r>
    <x v="103"/>
    <x v="103"/>
    <x v="14"/>
    <x v="12"/>
    <x v="6"/>
    <x v="3979"/>
    <n v="2266"/>
    <n v="23.6"/>
    <n v="1603.63"/>
    <n v="11930.97"/>
    <n v="523"/>
    <n v="688"/>
    <n v="7.17"/>
    <m/>
    <m/>
    <m/>
    <m/>
    <m/>
    <m/>
    <m/>
    <m/>
    <m/>
    <m/>
    <m/>
    <m/>
    <n v="0"/>
    <m/>
    <m/>
    <n v="0"/>
  </r>
  <r>
    <x v="29"/>
    <x v="29"/>
    <x v="6"/>
    <x v="4"/>
    <x v="88"/>
    <x v="3980"/>
    <n v="17303"/>
    <n v="18.489999999999998"/>
    <n v="1087.79"/>
    <n v="78908.639999999999"/>
    <n v="71536.37"/>
    <n v="73099"/>
    <n v="78.099999999999994"/>
    <m/>
    <m/>
    <m/>
    <m/>
    <m/>
    <m/>
    <m/>
    <m/>
    <m/>
    <m/>
    <m/>
    <m/>
    <n v="5630"/>
    <n v="52277"/>
    <n v="55.85"/>
    <n v="72.180000000000007"/>
  </r>
  <r>
    <x v="143"/>
    <x v="143"/>
    <x v="10"/>
    <x v="7"/>
    <x v="9"/>
    <x v="3981"/>
    <n v="34373"/>
    <n v="71.61"/>
    <n v="6840.23"/>
    <n v="254456.37"/>
    <n v="16826"/>
    <n v="26207"/>
    <n v="54.6"/>
    <n v="420.65"/>
    <n v="202909.78"/>
    <m/>
    <m/>
    <m/>
    <m/>
    <m/>
    <m/>
    <m/>
    <m/>
    <m/>
    <m/>
    <n v="819.47"/>
    <n v="4269"/>
    <n v="8.89"/>
    <n v="20.49"/>
  </r>
  <r>
    <x v="3"/>
    <x v="3"/>
    <x v="14"/>
    <x v="12"/>
    <x v="6"/>
    <x v="4"/>
    <m/>
    <m/>
    <m/>
    <m/>
    <n v="0"/>
    <m/>
    <m/>
    <m/>
    <m/>
    <m/>
    <m/>
    <m/>
    <m/>
    <m/>
    <m/>
    <m/>
    <m/>
    <m/>
    <m/>
    <n v="0"/>
    <m/>
    <m/>
    <n v="0"/>
  </r>
  <r>
    <x v="87"/>
    <x v="87"/>
    <x v="2"/>
    <x v="2"/>
    <x v="28"/>
    <x v="3659"/>
    <n v="925"/>
    <n v="6.42"/>
    <n v="447.58"/>
    <n v="4995.03"/>
    <n v="3397.67"/>
    <n v="2962"/>
    <n v="20.57"/>
    <n v="283.14"/>
    <n v="40973.550000000003"/>
    <m/>
    <m/>
    <m/>
    <m/>
    <m/>
    <m/>
    <m/>
    <m/>
    <m/>
    <m/>
    <n v="142"/>
    <n v="916"/>
    <n v="6.36"/>
    <n v="11.83"/>
  </r>
  <r>
    <x v="24"/>
    <x v="24"/>
    <x v="6"/>
    <x v="1"/>
    <x v="11"/>
    <x v="3711"/>
    <n v="51"/>
    <n v="0.43"/>
    <n v="14.9"/>
    <n v="138.57"/>
    <n v="0"/>
    <m/>
    <m/>
    <m/>
    <m/>
    <m/>
    <m/>
    <m/>
    <m/>
    <m/>
    <m/>
    <m/>
    <m/>
    <m/>
    <m/>
    <n v="0"/>
    <m/>
    <m/>
    <n v="0"/>
  </r>
  <r>
    <x v="72"/>
    <x v="72"/>
    <x v="2"/>
    <x v="32"/>
    <x v="6"/>
    <x v="4"/>
    <m/>
    <m/>
    <m/>
    <m/>
    <n v="0"/>
    <m/>
    <m/>
    <m/>
    <m/>
    <m/>
    <m/>
    <m/>
    <m/>
    <m/>
    <m/>
    <m/>
    <m/>
    <m/>
    <m/>
    <n v="53000"/>
    <n v="1465"/>
    <n v="15.26"/>
    <n v="6625"/>
  </r>
  <r>
    <x v="77"/>
    <x v="77"/>
    <x v="11"/>
    <x v="2"/>
    <x v="9"/>
    <x v="2949"/>
    <n v="7676"/>
    <n v="15.99"/>
    <n v="1069.43"/>
    <n v="39782.61"/>
    <n v="2008"/>
    <n v="13237"/>
    <n v="27.58"/>
    <n v="50.2"/>
    <n v="24215.07"/>
    <m/>
    <m/>
    <m/>
    <m/>
    <m/>
    <m/>
    <m/>
    <m/>
    <m/>
    <m/>
    <n v="39.1"/>
    <n v="2417"/>
    <n v="5.04"/>
    <n v="0.98"/>
  </r>
  <r>
    <x v="133"/>
    <x v="133"/>
    <x v="5"/>
    <x v="2"/>
    <x v="29"/>
    <x v="3982"/>
    <n v="29567"/>
    <n v="47.38"/>
    <n v="2905.9"/>
    <n v="140529.51"/>
    <n v="19995"/>
    <n v="39323"/>
    <n v="63.02"/>
    <n v="384.52"/>
    <n v="241125.7"/>
    <m/>
    <m/>
    <m/>
    <m/>
    <m/>
    <m/>
    <m/>
    <m/>
    <m/>
    <m/>
    <n v="225.92"/>
    <n v="25696"/>
    <n v="41.18"/>
    <n v="4.34"/>
  </r>
  <r>
    <x v="108"/>
    <x v="108"/>
    <x v="11"/>
    <x v="2"/>
    <x v="37"/>
    <x v="3983"/>
    <n v="39965"/>
    <n v="104.08"/>
    <n v="7976.25"/>
    <n v="237373.2"/>
    <n v="0"/>
    <m/>
    <m/>
    <m/>
    <m/>
    <m/>
    <m/>
    <m/>
    <m/>
    <m/>
    <m/>
    <m/>
    <m/>
    <m/>
    <m/>
    <n v="692.47"/>
    <n v="7525"/>
    <n v="19.600000000000001"/>
    <n v="21.64"/>
  </r>
  <r>
    <x v="67"/>
    <x v="67"/>
    <x v="11"/>
    <x v="1"/>
    <x v="6"/>
    <x v="3984"/>
    <n v="721"/>
    <n v="7.51"/>
    <n v="494"/>
    <n v="3675.36"/>
    <n v="0"/>
    <m/>
    <m/>
    <m/>
    <m/>
    <m/>
    <m/>
    <m/>
    <m/>
    <m/>
    <m/>
    <m/>
    <m/>
    <m/>
    <m/>
    <n v="68300"/>
    <n v="9706"/>
    <n v="101.1"/>
    <n v="8537.5"/>
  </r>
  <r>
    <x v="36"/>
    <x v="36"/>
    <x v="13"/>
    <x v="2"/>
    <x v="67"/>
    <x v="3985"/>
    <n v="104979"/>
    <n v="104.15"/>
    <n v="7296.74"/>
    <n v="570021.18000000005"/>
    <n v="0"/>
    <m/>
    <m/>
    <m/>
    <m/>
    <m/>
    <m/>
    <m/>
    <m/>
    <m/>
    <m/>
    <m/>
    <m/>
    <m/>
    <m/>
    <n v="176567"/>
    <n v="14286"/>
    <n v="14.17"/>
    <n v="2101.9899999999998"/>
  </r>
  <r>
    <x v="56"/>
    <x v="56"/>
    <x v="5"/>
    <x v="5"/>
    <x v="21"/>
    <x v="3986"/>
    <n v="4094"/>
    <n v="14.22"/>
    <n v="816.71"/>
    <n v="18228.93"/>
    <n v="7417.07"/>
    <n v="7529"/>
    <n v="26.14"/>
    <n v="309.04000000000002"/>
    <n v="89444.68"/>
    <m/>
    <m/>
    <m/>
    <m/>
    <m/>
    <m/>
    <m/>
    <m/>
    <m/>
    <m/>
    <n v="63500"/>
    <n v="6812"/>
    <n v="23.65"/>
    <n v="2645.83"/>
  </r>
  <r>
    <x v="2"/>
    <x v="2"/>
    <x v="9"/>
    <x v="2"/>
    <x v="2"/>
    <x v="3987"/>
    <n v="69089"/>
    <n v="89.96"/>
    <n v="7501.56"/>
    <n v="446493"/>
    <n v="0"/>
    <m/>
    <m/>
    <m/>
    <m/>
    <m/>
    <m/>
    <m/>
    <m/>
    <m/>
    <m/>
    <m/>
    <m/>
    <m/>
    <m/>
    <n v="1658.53"/>
    <n v="5820"/>
    <n v="7.58"/>
    <n v="25.91"/>
  </r>
  <r>
    <x v="56"/>
    <x v="56"/>
    <x v="11"/>
    <x v="6"/>
    <x v="6"/>
    <x v="3988"/>
    <n v="6849"/>
    <n v="71.34"/>
    <n v="5391.88"/>
    <n v="40115.550000000003"/>
    <n v="6056.26"/>
    <n v="1659"/>
    <n v="17.28"/>
    <n v="757.03"/>
    <n v="73034.210000000006"/>
    <m/>
    <m/>
    <m/>
    <m/>
    <m/>
    <m/>
    <m/>
    <m/>
    <m/>
    <m/>
    <n v="26559"/>
    <n v="12924"/>
    <n v="134.63"/>
    <n v="3319.88"/>
  </r>
  <r>
    <x v="144"/>
    <x v="144"/>
    <x v="15"/>
    <x v="3"/>
    <x v="51"/>
    <x v="4"/>
    <m/>
    <m/>
    <m/>
    <m/>
    <n v="0"/>
    <m/>
    <m/>
    <m/>
    <m/>
    <m/>
    <m/>
    <m/>
    <m/>
    <m/>
    <m/>
    <m/>
    <m/>
    <m/>
    <m/>
    <n v="8057"/>
    <n v="684"/>
    <n v="57"/>
    <n v="8057"/>
  </r>
  <r>
    <x v="88"/>
    <x v="88"/>
    <x v="8"/>
    <x v="7"/>
    <x v="65"/>
    <x v="3989"/>
    <n v="290855"/>
    <n v="161.59"/>
    <n v="11574.48"/>
    <n v="1614639.96"/>
    <n v="13117.36"/>
    <n v="17191"/>
    <n v="9.5500000000000007"/>
    <n v="87.45"/>
    <n v="158186.20000000001"/>
    <m/>
    <m/>
    <m/>
    <m/>
    <m/>
    <m/>
    <m/>
    <m/>
    <m/>
    <m/>
    <n v="446000"/>
    <n v="88371"/>
    <n v="49.1"/>
    <n v="2973.33"/>
  </r>
  <r>
    <x v="25"/>
    <x v="25"/>
    <x v="2"/>
    <x v="18"/>
    <x v="16"/>
    <x v="3990"/>
    <n v="4489"/>
    <n v="93.52"/>
    <n v="8168.75"/>
    <n v="30387.75"/>
    <n v="5225.0200000000004"/>
    <n v="9473"/>
    <n v="197.35"/>
    <m/>
    <m/>
    <m/>
    <m/>
    <m/>
    <m/>
    <m/>
    <m/>
    <m/>
    <m/>
    <m/>
    <m/>
    <n v="482"/>
    <n v="2573"/>
    <n v="53.6"/>
    <n v="120.5"/>
  </r>
  <r>
    <x v="95"/>
    <x v="95"/>
    <x v="2"/>
    <x v="1"/>
    <x v="28"/>
    <x v="25"/>
    <n v="452"/>
    <n v="3.14"/>
    <n v="225.83"/>
    <n v="2520.3000000000002"/>
    <n v="0"/>
    <m/>
    <m/>
    <m/>
    <m/>
    <m/>
    <m/>
    <m/>
    <m/>
    <m/>
    <m/>
    <m/>
    <m/>
    <m/>
    <m/>
    <n v="113868"/>
    <n v="4895"/>
    <n v="33.99"/>
    <n v="9489"/>
  </r>
  <r>
    <x v="158"/>
    <x v="158"/>
    <x v="2"/>
    <x v="5"/>
    <x v="29"/>
    <x v="3991"/>
    <n v="37579"/>
    <n v="60.22"/>
    <n v="3219.98"/>
    <n v="155718.26999999999"/>
    <n v="16734"/>
    <n v="23717"/>
    <n v="38.01"/>
    <n v="321.81"/>
    <n v="201800.33"/>
    <m/>
    <m/>
    <m/>
    <m/>
    <m/>
    <m/>
    <m/>
    <m/>
    <m/>
    <m/>
    <n v="221103"/>
    <n v="23013"/>
    <n v="36.880000000000003"/>
    <n v="4251.9799999999996"/>
  </r>
  <r>
    <x v="80"/>
    <x v="80"/>
    <x v="10"/>
    <x v="1"/>
    <x v="41"/>
    <x v="4"/>
    <m/>
    <m/>
    <m/>
    <m/>
    <n v="0"/>
    <m/>
    <m/>
    <m/>
    <m/>
    <m/>
    <m/>
    <m/>
    <m/>
    <m/>
    <m/>
    <m/>
    <m/>
    <m/>
    <m/>
    <n v="20710.560000000001"/>
    <n v="2199"/>
    <n v="61.08"/>
    <n v="6903.52"/>
  </r>
  <r>
    <x v="57"/>
    <x v="57"/>
    <x v="0"/>
    <x v="2"/>
    <x v="9"/>
    <x v="3992"/>
    <n v="44207"/>
    <n v="92.1"/>
    <n v="9124.5"/>
    <n v="339431.4"/>
    <n v="0"/>
    <m/>
    <m/>
    <m/>
    <m/>
    <m/>
    <m/>
    <m/>
    <m/>
    <m/>
    <m/>
    <m/>
    <m/>
    <m/>
    <m/>
    <n v="796"/>
    <n v="12057"/>
    <n v="25.12"/>
    <n v="19.899999999999999"/>
  </r>
  <r>
    <x v="48"/>
    <x v="48"/>
    <x v="4"/>
    <x v="2"/>
    <x v="17"/>
    <x v="3993"/>
    <n v="21940"/>
    <n v="36.57"/>
    <n v="2928"/>
    <n v="136152"/>
    <n v="25722.6"/>
    <n v="30140"/>
    <n v="50.23"/>
    <n v="514.45000000000005"/>
    <n v="310196.53999999998"/>
    <m/>
    <m/>
    <m/>
    <m/>
    <m/>
    <m/>
    <m/>
    <m/>
    <m/>
    <m/>
    <n v="1342"/>
    <n v="19238"/>
    <n v="32.06"/>
    <n v="26.84"/>
  </r>
  <r>
    <x v="49"/>
    <x v="49"/>
    <x v="13"/>
    <x v="2"/>
    <x v="54"/>
    <x v="3994"/>
    <n v="8337"/>
    <n v="23.96"/>
    <n v="2284.41"/>
    <n v="61610.64"/>
    <n v="9525.7000000000007"/>
    <n v="10601"/>
    <n v="30.46"/>
    <n v="328.47"/>
    <n v="114873.31"/>
    <m/>
    <m/>
    <m/>
    <m/>
    <m/>
    <m/>
    <m/>
    <m/>
    <m/>
    <m/>
    <n v="86951"/>
    <n v="12129"/>
    <n v="34.85"/>
    <n v="2998.31"/>
  </r>
  <r>
    <x v="111"/>
    <x v="111"/>
    <x v="6"/>
    <x v="2"/>
    <x v="57"/>
    <x v="3995"/>
    <n v="51643"/>
    <n v="102.47"/>
    <n v="8545.7099999999991"/>
    <n v="333795.59999999998"/>
    <n v="0"/>
    <m/>
    <m/>
    <m/>
    <m/>
    <m/>
    <m/>
    <m/>
    <m/>
    <m/>
    <m/>
    <m/>
    <m/>
    <m/>
    <m/>
    <n v="726.6"/>
    <n v="3301"/>
    <n v="6.55"/>
    <n v="17.3"/>
  </r>
  <r>
    <x v="197"/>
    <x v="197"/>
    <x v="6"/>
    <x v="6"/>
    <x v="71"/>
    <x v="4"/>
    <m/>
    <m/>
    <m/>
    <m/>
    <n v="0"/>
    <m/>
    <m/>
    <m/>
    <m/>
    <m/>
    <m/>
    <m/>
    <m/>
    <m/>
    <m/>
    <m/>
    <m/>
    <m/>
    <m/>
    <n v="125.66"/>
    <n v="718"/>
    <n v="11.97"/>
    <n v="25.13"/>
  </r>
  <r>
    <x v="115"/>
    <x v="115"/>
    <x v="12"/>
    <x v="1"/>
    <x v="41"/>
    <x v="4"/>
    <m/>
    <m/>
    <m/>
    <m/>
    <n v="0"/>
    <m/>
    <m/>
    <m/>
    <m/>
    <m/>
    <m/>
    <m/>
    <m/>
    <m/>
    <m/>
    <m/>
    <m/>
    <m/>
    <m/>
    <n v="255600"/>
    <n v="8628"/>
    <n v="239.67"/>
    <n v="85200"/>
  </r>
  <r>
    <x v="176"/>
    <x v="176"/>
    <x v="11"/>
    <x v="2"/>
    <x v="9"/>
    <x v="3996"/>
    <n v="38128"/>
    <n v="79.430000000000007"/>
    <n v="8505.48"/>
    <n v="316403.67"/>
    <n v="0"/>
    <m/>
    <m/>
    <m/>
    <m/>
    <m/>
    <m/>
    <m/>
    <m/>
    <m/>
    <m/>
    <m/>
    <m/>
    <m/>
    <m/>
    <n v="224.98"/>
    <n v="8507"/>
    <n v="17.72"/>
    <n v="5.62"/>
  </r>
  <r>
    <x v="24"/>
    <x v="24"/>
    <x v="3"/>
    <x v="2"/>
    <x v="29"/>
    <x v="3997"/>
    <n v="30249"/>
    <n v="48.48"/>
    <n v="3218.67"/>
    <n v="155655.03"/>
    <n v="39956.35"/>
    <n v="63237"/>
    <n v="101.34"/>
    <n v="768.39"/>
    <n v="481845.65"/>
    <m/>
    <m/>
    <m/>
    <m/>
    <m/>
    <m/>
    <m/>
    <m/>
    <m/>
    <m/>
    <n v="2164"/>
    <n v="11749"/>
    <n v="18.829999999999998"/>
    <n v="41.62"/>
  </r>
  <r>
    <x v="22"/>
    <x v="22"/>
    <x v="13"/>
    <x v="2"/>
    <x v="27"/>
    <x v="3998"/>
    <n v="12706"/>
    <n v="27.86"/>
    <n v="2107.4699999999998"/>
    <n v="74478.12"/>
    <n v="26116.39"/>
    <n v="25844"/>
    <n v="56.68"/>
    <n v="687.27"/>
    <n v="314945.40000000002"/>
    <m/>
    <m/>
    <m/>
    <m/>
    <m/>
    <m/>
    <m/>
    <m/>
    <m/>
    <m/>
    <n v="98.52"/>
    <n v="11094"/>
    <n v="24.33"/>
    <n v="2.59"/>
  </r>
  <r>
    <x v="116"/>
    <x v="116"/>
    <x v="6"/>
    <x v="2"/>
    <x v="58"/>
    <x v="3999"/>
    <n v="105090"/>
    <n v="84.21"/>
    <n v="9227.8700000000008"/>
    <n v="892519.14"/>
    <n v="0"/>
    <m/>
    <m/>
    <m/>
    <m/>
    <m/>
    <m/>
    <m/>
    <m/>
    <m/>
    <m/>
    <m/>
    <m/>
    <m/>
    <m/>
    <n v="319000"/>
    <n v="34387"/>
    <n v="27.55"/>
    <n v="3067.31"/>
  </r>
  <r>
    <x v="75"/>
    <x v="75"/>
    <x v="8"/>
    <x v="12"/>
    <x v="6"/>
    <x v="4"/>
    <m/>
    <m/>
    <m/>
    <m/>
    <n v="0"/>
    <m/>
    <m/>
    <m/>
    <m/>
    <m/>
    <m/>
    <m/>
    <m/>
    <m/>
    <m/>
    <m/>
    <m/>
    <m/>
    <m/>
    <n v="0"/>
    <m/>
    <m/>
    <n v="0"/>
  </r>
  <r>
    <x v="176"/>
    <x v="176"/>
    <x v="3"/>
    <x v="12"/>
    <x v="6"/>
    <x v="4"/>
    <m/>
    <m/>
    <m/>
    <m/>
    <n v="0"/>
    <m/>
    <m/>
    <m/>
    <m/>
    <m/>
    <m/>
    <m/>
    <m/>
    <m/>
    <m/>
    <m/>
    <m/>
    <m/>
    <m/>
    <n v="0"/>
    <m/>
    <m/>
    <n v="0"/>
  </r>
  <r>
    <x v="40"/>
    <x v="40"/>
    <x v="7"/>
    <x v="22"/>
    <x v="31"/>
    <x v="4000"/>
    <n v="3886"/>
    <n v="16.190000000000001"/>
    <n v="1498.25"/>
    <n v="27867.45"/>
    <n v="8094.08"/>
    <n v="6606"/>
    <n v="27.53"/>
    <n v="404.7"/>
    <n v="97608.98"/>
    <m/>
    <m/>
    <m/>
    <m/>
    <m/>
    <m/>
    <m/>
    <m/>
    <m/>
    <m/>
    <n v="51900"/>
    <n v="2483"/>
    <n v="10.35"/>
    <n v="2595"/>
  </r>
  <r>
    <x v="198"/>
    <x v="198"/>
    <x v="11"/>
    <x v="1"/>
    <x v="53"/>
    <x v="4001"/>
    <n v="914"/>
    <n v="5.86"/>
    <n v="496.31"/>
    <n v="6000.36"/>
    <n v="0"/>
    <m/>
    <m/>
    <m/>
    <m/>
    <m/>
    <m/>
    <m/>
    <m/>
    <m/>
    <m/>
    <m/>
    <m/>
    <m/>
    <m/>
    <n v="672.28"/>
    <n v="5969"/>
    <n v="38.26"/>
    <n v="51.71"/>
  </r>
  <r>
    <x v="66"/>
    <x v="66"/>
    <x v="14"/>
    <x v="5"/>
    <x v="19"/>
    <x v="4002"/>
    <n v="6269"/>
    <n v="34.83"/>
    <n v="2424.4699999999998"/>
    <n v="33821.31"/>
    <n v="9116.39"/>
    <n v="13088"/>
    <n v="72.709999999999994"/>
    <n v="607.76"/>
    <n v="109937.3"/>
    <m/>
    <m/>
    <m/>
    <m/>
    <m/>
    <m/>
    <m/>
    <m/>
    <m/>
    <m/>
    <n v="624"/>
    <n v="8106"/>
    <n v="45.03"/>
    <n v="41.6"/>
  </r>
  <r>
    <x v="88"/>
    <x v="88"/>
    <x v="4"/>
    <x v="6"/>
    <x v="1"/>
    <x v="4"/>
    <m/>
    <m/>
    <m/>
    <m/>
    <n v="0"/>
    <m/>
    <m/>
    <m/>
    <m/>
    <m/>
    <m/>
    <m/>
    <m/>
    <m/>
    <m/>
    <m/>
    <m/>
    <m/>
    <m/>
    <n v="69894"/>
    <n v="1655"/>
    <n v="22.99"/>
    <n v="11649"/>
  </r>
  <r>
    <x v="99"/>
    <x v="99"/>
    <x v="3"/>
    <x v="1"/>
    <x v="28"/>
    <x v="4003"/>
    <n v="307"/>
    <n v="2.13"/>
    <n v="132.08000000000001"/>
    <n v="1474.05"/>
    <n v="26"/>
    <n v="36"/>
    <n v="0.25"/>
    <n v="2.17"/>
    <n v="313.54000000000002"/>
    <m/>
    <m/>
    <m/>
    <m/>
    <m/>
    <m/>
    <m/>
    <m/>
    <m/>
    <m/>
    <n v="52900"/>
    <n v="1408"/>
    <n v="9.7799999999999994"/>
    <n v="4408.33"/>
  </r>
  <r>
    <x v="134"/>
    <x v="134"/>
    <x v="5"/>
    <x v="6"/>
    <x v="7"/>
    <x v="4"/>
    <m/>
    <m/>
    <m/>
    <m/>
    <n v="0"/>
    <m/>
    <m/>
    <m/>
    <m/>
    <m/>
    <m/>
    <m/>
    <m/>
    <m/>
    <m/>
    <m/>
    <m/>
    <m/>
    <m/>
    <n v="76.2"/>
    <n v="257"/>
    <n v="10.71"/>
    <n v="38.1"/>
  </r>
  <r>
    <x v="18"/>
    <x v="18"/>
    <x v="8"/>
    <x v="7"/>
    <x v="9"/>
    <x v="4004"/>
    <n v="8297"/>
    <n v="17.29"/>
    <n v="1125.53"/>
    <n v="41869.53"/>
    <n v="23633.37"/>
    <n v="31558"/>
    <n v="65.75"/>
    <n v="590.83000000000004"/>
    <n v="285001.84999999998"/>
    <m/>
    <m/>
    <m/>
    <m/>
    <m/>
    <m/>
    <m/>
    <m/>
    <m/>
    <m/>
    <n v="115000"/>
    <n v="17289"/>
    <n v="36.020000000000003"/>
    <n v="2875"/>
  </r>
  <r>
    <x v="168"/>
    <x v="168"/>
    <x v="2"/>
    <x v="2"/>
    <x v="37"/>
    <x v="4005"/>
    <n v="5805"/>
    <n v="15.12"/>
    <n v="878.13"/>
    <n v="26133"/>
    <n v="7230"/>
    <n v="10633"/>
    <n v="27.69"/>
    <n v="225.94"/>
    <n v="87188.74"/>
    <m/>
    <m/>
    <m/>
    <m/>
    <m/>
    <m/>
    <m/>
    <m/>
    <m/>
    <m/>
    <n v="870.26"/>
    <n v="2273"/>
    <n v="5.92"/>
    <n v="27.2"/>
  </r>
  <r>
    <x v="136"/>
    <x v="136"/>
    <x v="0"/>
    <x v="4"/>
    <x v="9"/>
    <x v="4006"/>
    <n v="40585"/>
    <n v="84.55"/>
    <n v="6146.6"/>
    <n v="228653.52"/>
    <n v="19973.810000000001"/>
    <n v="33080"/>
    <n v="68.92"/>
    <n v="499.35"/>
    <n v="240870.19"/>
    <m/>
    <m/>
    <m/>
    <m/>
    <m/>
    <m/>
    <m/>
    <m/>
    <m/>
    <m/>
    <n v="305700"/>
    <n v="19052"/>
    <n v="39.69"/>
    <n v="7642.5"/>
  </r>
  <r>
    <x v="12"/>
    <x v="12"/>
    <x v="12"/>
    <x v="19"/>
    <x v="28"/>
    <x v="4007"/>
    <n v="5598"/>
    <n v="38.880000000000003"/>
    <n v="2316"/>
    <n v="25846.560000000001"/>
    <n v="8701.26"/>
    <n v="8321"/>
    <n v="57.78"/>
    <n v="725.11"/>
    <n v="104931.12"/>
    <m/>
    <m/>
    <m/>
    <m/>
    <m/>
    <m/>
    <m/>
    <m/>
    <m/>
    <m/>
    <n v="302"/>
    <n v="1513"/>
    <n v="10.51"/>
    <n v="25.17"/>
  </r>
  <r>
    <x v="35"/>
    <x v="35"/>
    <x v="11"/>
    <x v="7"/>
    <x v="137"/>
    <x v="4008"/>
    <n v="45373"/>
    <n v="61.98"/>
    <n v="4415.08"/>
    <n v="250467.6"/>
    <n v="12179.44"/>
    <n v="12219"/>
    <n v="16.690000000000001"/>
    <n v="199.66"/>
    <n v="146875.49"/>
    <m/>
    <m/>
    <m/>
    <m/>
    <m/>
    <m/>
    <m/>
    <m/>
    <m/>
    <m/>
    <n v="1474"/>
    <n v="12890"/>
    <n v="17.61"/>
    <n v="24.16"/>
  </r>
  <r>
    <x v="13"/>
    <x v="13"/>
    <x v="15"/>
    <x v="1"/>
    <x v="12"/>
    <x v="4009"/>
    <n v="551"/>
    <n v="3.28"/>
    <n v="105"/>
    <n v="1367.1"/>
    <n v="0"/>
    <m/>
    <m/>
    <m/>
    <m/>
    <m/>
    <m/>
    <m/>
    <m/>
    <m/>
    <m/>
    <m/>
    <m/>
    <m/>
    <m/>
    <n v="1078.8"/>
    <n v="2987"/>
    <n v="17.78"/>
    <n v="77.06"/>
  </r>
  <r>
    <x v="29"/>
    <x v="29"/>
    <x v="13"/>
    <x v="2"/>
    <x v="102"/>
    <x v="4"/>
    <m/>
    <m/>
    <m/>
    <m/>
    <n v="0"/>
    <m/>
    <m/>
    <m/>
    <m/>
    <m/>
    <m/>
    <m/>
    <m/>
    <m/>
    <m/>
    <m/>
    <m/>
    <m/>
    <m/>
    <n v="0"/>
    <m/>
    <m/>
    <n v="0"/>
  </r>
  <r>
    <x v="185"/>
    <x v="185"/>
    <x v="8"/>
    <x v="5"/>
    <x v="88"/>
    <x v="4010"/>
    <n v="34139"/>
    <n v="36.47"/>
    <n v="3069.74"/>
    <n v="222679.2"/>
    <n v="28784.68"/>
    <n v="42358"/>
    <n v="45.25"/>
    <n v="369.03"/>
    <n v="347123.03"/>
    <m/>
    <m/>
    <m/>
    <m/>
    <m/>
    <m/>
    <m/>
    <m/>
    <m/>
    <m/>
    <n v="151000"/>
    <n v="22148"/>
    <n v="23.66"/>
    <n v="1935.9"/>
  </r>
  <r>
    <x v="20"/>
    <x v="20"/>
    <x v="5"/>
    <x v="1"/>
    <x v="6"/>
    <x v="4011"/>
    <n v="561"/>
    <n v="5.84"/>
    <n v="101.5"/>
    <n v="755.16"/>
    <n v="338.51"/>
    <n v="432"/>
    <n v="4.5"/>
    <n v="42.31"/>
    <n v="4082.15"/>
    <m/>
    <m/>
    <m/>
    <m/>
    <m/>
    <m/>
    <m/>
    <m/>
    <m/>
    <m/>
    <n v="67300"/>
    <n v="4648"/>
    <n v="48.42"/>
    <n v="8412.5"/>
  </r>
  <r>
    <x v="159"/>
    <x v="159"/>
    <x v="5"/>
    <x v="4"/>
    <x v="46"/>
    <x v="4"/>
    <n v="0"/>
    <n v="0"/>
    <m/>
    <m/>
    <n v="0"/>
    <n v="0"/>
    <n v="0"/>
    <m/>
    <m/>
    <m/>
    <m/>
    <m/>
    <m/>
    <m/>
    <m/>
    <m/>
    <m/>
    <m/>
    <m/>
    <n v="162000"/>
    <n v="29791"/>
    <n v="95.48"/>
    <n v="6230.77"/>
  </r>
  <r>
    <x v="35"/>
    <x v="35"/>
    <x v="10"/>
    <x v="4"/>
    <x v="132"/>
    <x v="4012"/>
    <n v="53792"/>
    <n v="21.97"/>
    <n v="2069.87"/>
    <n v="392695.29"/>
    <n v="242353.06"/>
    <n v="314663"/>
    <n v="128.54"/>
    <n v="1188.01"/>
    <n v="2922608.2"/>
    <m/>
    <m/>
    <m/>
    <m/>
    <m/>
    <m/>
    <m/>
    <m/>
    <m/>
    <m/>
    <n v="22531.68"/>
    <n v="271315"/>
    <n v="110.83"/>
    <n v="110.45"/>
  </r>
  <r>
    <x v="94"/>
    <x v="94"/>
    <x v="12"/>
    <x v="7"/>
    <x v="66"/>
    <x v="4013"/>
    <n v="49075"/>
    <n v="185.89"/>
    <n v="11749.09"/>
    <n v="240386.4"/>
    <n v="0"/>
    <m/>
    <m/>
    <m/>
    <m/>
    <m/>
    <m/>
    <m/>
    <m/>
    <m/>
    <m/>
    <m/>
    <m/>
    <m/>
    <m/>
    <n v="613.6"/>
    <n v="2152"/>
    <n v="8.15"/>
    <n v="27.89"/>
  </r>
  <r>
    <x v="78"/>
    <x v="78"/>
    <x v="1"/>
    <x v="1"/>
    <x v="51"/>
    <x v="4"/>
    <m/>
    <m/>
    <m/>
    <m/>
    <n v="0"/>
    <m/>
    <m/>
    <m/>
    <m/>
    <m/>
    <m/>
    <m/>
    <m/>
    <m/>
    <m/>
    <m/>
    <m/>
    <m/>
    <m/>
    <n v="3700"/>
    <n v="246"/>
    <n v="20.5"/>
    <n v="3700"/>
  </r>
  <r>
    <x v="143"/>
    <x v="143"/>
    <x v="1"/>
    <x v="2"/>
    <x v="29"/>
    <x v="4014"/>
    <n v="66445"/>
    <n v="106.48"/>
    <n v="10500"/>
    <n v="507780"/>
    <n v="0"/>
    <n v="0"/>
    <n v="0"/>
    <n v="0"/>
    <n v="0"/>
    <m/>
    <m/>
    <m/>
    <m/>
    <m/>
    <m/>
    <m/>
    <m/>
    <m/>
    <m/>
    <n v="2738.19"/>
    <n v="5473"/>
    <n v="8.77"/>
    <n v="52.66"/>
  </r>
  <r>
    <x v="90"/>
    <x v="90"/>
    <x v="6"/>
    <x v="7"/>
    <x v="11"/>
    <x v="4015"/>
    <n v="5124"/>
    <n v="42.7"/>
    <n v="2456"/>
    <n v="22840.799999999999"/>
    <n v="3393.79"/>
    <n v="7555"/>
    <n v="62.96"/>
    <n v="339.38"/>
    <n v="40926.76"/>
    <m/>
    <m/>
    <m/>
    <m/>
    <m/>
    <m/>
    <m/>
    <m/>
    <m/>
    <m/>
    <n v="339.98"/>
    <n v="2233"/>
    <n v="18.61"/>
    <n v="34"/>
  </r>
  <r>
    <x v="140"/>
    <x v="140"/>
    <x v="9"/>
    <x v="5"/>
    <x v="55"/>
    <x v="4016"/>
    <n v="144266"/>
    <n v="125.23"/>
    <n v="9944.17"/>
    <n v="887815.2"/>
    <n v="0"/>
    <m/>
    <m/>
    <m/>
    <m/>
    <m/>
    <m/>
    <m/>
    <m/>
    <m/>
    <m/>
    <m/>
    <m/>
    <m/>
    <m/>
    <n v="251169"/>
    <n v="14267"/>
    <n v="12.38"/>
    <n v="2616.34"/>
  </r>
  <r>
    <x v="33"/>
    <x v="33"/>
    <x v="5"/>
    <x v="0"/>
    <x v="75"/>
    <x v="4017"/>
    <n v="149845"/>
    <n v="122.42"/>
    <n v="10080.709999999999"/>
    <n v="956255.76"/>
    <n v="8880.7000000000007"/>
    <n v="14838"/>
    <n v="12.12"/>
    <n v="87.07"/>
    <n v="107095.01"/>
    <m/>
    <m/>
    <m/>
    <m/>
    <m/>
    <m/>
    <m/>
    <m/>
    <m/>
    <m/>
    <n v="192.96"/>
    <n v="22393"/>
    <n v="18.29"/>
    <n v="1.89"/>
  </r>
  <r>
    <x v="123"/>
    <x v="123"/>
    <x v="10"/>
    <x v="7"/>
    <x v="30"/>
    <x v="4018"/>
    <n v="53948"/>
    <n v="93.66"/>
    <n v="9670"/>
    <n v="431668.8"/>
    <n v="0"/>
    <m/>
    <m/>
    <m/>
    <m/>
    <m/>
    <m/>
    <m/>
    <m/>
    <m/>
    <m/>
    <m/>
    <m/>
    <m/>
    <m/>
    <n v="77516"/>
    <n v="2586"/>
    <n v="4.49"/>
    <n v="1614.92"/>
  </r>
  <r>
    <x v="125"/>
    <x v="125"/>
    <x v="12"/>
    <x v="1"/>
    <x v="1"/>
    <x v="4"/>
    <m/>
    <m/>
    <m/>
    <m/>
    <n v="0"/>
    <m/>
    <m/>
    <m/>
    <m/>
    <m/>
    <m/>
    <m/>
    <m/>
    <m/>
    <m/>
    <m/>
    <m/>
    <m/>
    <m/>
    <n v="0"/>
    <m/>
    <m/>
    <n v="0"/>
  </r>
  <r>
    <x v="38"/>
    <x v="38"/>
    <x v="0"/>
    <x v="6"/>
    <x v="7"/>
    <x v="4"/>
    <m/>
    <m/>
    <m/>
    <m/>
    <n v="0"/>
    <m/>
    <m/>
    <m/>
    <m/>
    <m/>
    <m/>
    <m/>
    <m/>
    <m/>
    <m/>
    <m/>
    <m/>
    <m/>
    <m/>
    <n v="299"/>
    <n v="1993"/>
    <n v="83.04"/>
    <n v="149.5"/>
  </r>
  <r>
    <x v="137"/>
    <x v="137"/>
    <x v="2"/>
    <x v="6"/>
    <x v="1"/>
    <x v="4"/>
    <m/>
    <m/>
    <m/>
    <m/>
    <n v="5574"/>
    <n v="11325"/>
    <n v="157.29"/>
    <m/>
    <m/>
    <m/>
    <m/>
    <m/>
    <m/>
    <m/>
    <m/>
    <m/>
    <m/>
    <m/>
    <m/>
    <n v="639.66"/>
    <n v="1897"/>
    <n v="26.35"/>
    <n v="106.61"/>
  </r>
  <r>
    <x v="125"/>
    <x v="125"/>
    <x v="10"/>
    <x v="0"/>
    <x v="68"/>
    <x v="4019"/>
    <n v="16026"/>
    <n v="83.47"/>
    <n v="7550"/>
    <n v="112344"/>
    <n v="0"/>
    <m/>
    <m/>
    <m/>
    <m/>
    <m/>
    <m/>
    <m/>
    <m/>
    <m/>
    <m/>
    <m/>
    <m/>
    <m/>
    <m/>
    <n v="750"/>
    <n v="3338"/>
    <n v="17.39"/>
    <n v="46.88"/>
  </r>
  <r>
    <x v="22"/>
    <x v="22"/>
    <x v="6"/>
    <x v="2"/>
    <x v="27"/>
    <x v="4020"/>
    <n v="13790"/>
    <n v="30.24"/>
    <n v="2528.5500000000002"/>
    <n v="89359.05"/>
    <n v="28514.06"/>
    <n v="33951"/>
    <n v="74.45"/>
    <n v="750.37"/>
    <n v="343859.65"/>
    <m/>
    <m/>
    <m/>
    <m/>
    <m/>
    <m/>
    <m/>
    <m/>
    <m/>
    <m/>
    <n v="194.37"/>
    <n v="15299"/>
    <n v="33.549999999999997"/>
    <n v="5.12"/>
  </r>
  <r>
    <x v="93"/>
    <x v="93"/>
    <x v="5"/>
    <x v="2"/>
    <x v="37"/>
    <x v="4021"/>
    <n v="19584"/>
    <n v="51"/>
    <n v="3138.75"/>
    <n v="93409.2"/>
    <n v="21513.09"/>
    <n v="12808"/>
    <n v="33.35"/>
    <n v="672.28"/>
    <n v="259432.86"/>
    <m/>
    <m/>
    <m/>
    <m/>
    <m/>
    <m/>
    <m/>
    <m/>
    <m/>
    <m/>
    <n v="770"/>
    <n v="3653"/>
    <n v="9.51"/>
    <n v="24.06"/>
  </r>
  <r>
    <x v="186"/>
    <x v="186"/>
    <x v="8"/>
    <x v="1"/>
    <x v="6"/>
    <x v="4022"/>
    <n v="368"/>
    <n v="3.83"/>
    <n v="125.63"/>
    <n v="934.65"/>
    <n v="87.29"/>
    <n v="514"/>
    <n v="5.35"/>
    <m/>
    <m/>
    <m/>
    <m/>
    <m/>
    <m/>
    <m/>
    <m/>
    <m/>
    <m/>
    <m/>
    <m/>
    <n v="0"/>
    <m/>
    <m/>
    <n v="0"/>
  </r>
  <r>
    <x v="62"/>
    <x v="62"/>
    <x v="13"/>
    <x v="13"/>
    <x v="6"/>
    <x v="4"/>
    <m/>
    <m/>
    <m/>
    <m/>
    <n v="0"/>
    <m/>
    <m/>
    <m/>
    <m/>
    <m/>
    <m/>
    <m/>
    <m/>
    <m/>
    <m/>
    <m/>
    <m/>
    <m/>
    <m/>
    <n v="843"/>
    <n v="5692"/>
    <n v="59.29"/>
    <n v="105.38"/>
  </r>
  <r>
    <x v="129"/>
    <x v="129"/>
    <x v="10"/>
    <x v="2"/>
    <x v="9"/>
    <x v="4023"/>
    <n v="18686"/>
    <n v="38.93"/>
    <n v="3582.63"/>
    <n v="133273.65"/>
    <n v="35098"/>
    <n v="63372"/>
    <n v="132.03"/>
    <n v="877.45"/>
    <n v="423257.31"/>
    <m/>
    <m/>
    <m/>
    <m/>
    <m/>
    <m/>
    <m/>
    <m/>
    <m/>
    <m/>
    <n v="372"/>
    <n v="14710"/>
    <n v="30.65"/>
    <n v="9.3000000000000007"/>
  </r>
  <r>
    <x v="197"/>
    <x v="197"/>
    <x v="7"/>
    <x v="6"/>
    <x v="71"/>
    <x v="4"/>
    <m/>
    <m/>
    <m/>
    <m/>
    <n v="0"/>
    <m/>
    <m/>
    <m/>
    <m/>
    <m/>
    <m/>
    <m/>
    <m/>
    <m/>
    <m/>
    <m/>
    <m/>
    <m/>
    <m/>
    <n v="398.37"/>
    <n v="1149"/>
    <n v="19.149999999999999"/>
    <n v="79.67"/>
  </r>
  <r>
    <x v="157"/>
    <x v="157"/>
    <x v="14"/>
    <x v="2"/>
    <x v="9"/>
    <x v="4024"/>
    <n v="16506"/>
    <n v="34.39"/>
    <n v="2091.9299999999998"/>
    <n v="77819.61"/>
    <n v="14788.55"/>
    <n v="19716"/>
    <n v="41.08"/>
    <n v="369.71"/>
    <n v="178339.62"/>
    <m/>
    <m/>
    <m/>
    <m/>
    <m/>
    <m/>
    <m/>
    <m/>
    <m/>
    <m/>
    <n v="929.08"/>
    <n v="5285"/>
    <n v="11.01"/>
    <n v="23.23"/>
  </r>
  <r>
    <x v="34"/>
    <x v="34"/>
    <x v="14"/>
    <x v="7"/>
    <x v="113"/>
    <x v="4025"/>
    <n v="25058"/>
    <n v="32.130000000000003"/>
    <n v="6728.45"/>
    <n v="406734.57"/>
    <n v="0"/>
    <n v="5006"/>
    <n v="6.42"/>
    <m/>
    <m/>
    <m/>
    <m/>
    <m/>
    <m/>
    <m/>
    <m/>
    <m/>
    <m/>
    <m/>
    <m/>
    <n v="0"/>
    <n v="18569"/>
    <n v="23.81"/>
    <n v="0"/>
  </r>
  <r>
    <x v="159"/>
    <x v="159"/>
    <x v="13"/>
    <x v="12"/>
    <x v="6"/>
    <x v="4"/>
    <m/>
    <m/>
    <m/>
    <m/>
    <n v="0"/>
    <m/>
    <m/>
    <m/>
    <m/>
    <m/>
    <m/>
    <m/>
    <m/>
    <m/>
    <m/>
    <m/>
    <m/>
    <m/>
    <m/>
    <n v="0"/>
    <m/>
    <m/>
    <n v="0"/>
  </r>
  <r>
    <x v="94"/>
    <x v="94"/>
    <x v="2"/>
    <x v="2"/>
    <x v="38"/>
    <x v="1245"/>
    <n v="47702"/>
    <n v="70.989999999999995"/>
    <n v="6064.29"/>
    <n v="315828"/>
    <n v="0"/>
    <m/>
    <m/>
    <m/>
    <m/>
    <m/>
    <m/>
    <m/>
    <m/>
    <m/>
    <m/>
    <m/>
    <m/>
    <m/>
    <m/>
    <n v="1621.55"/>
    <n v="3983"/>
    <n v="5.93"/>
    <n v="28.96"/>
  </r>
  <r>
    <x v="24"/>
    <x v="24"/>
    <x v="9"/>
    <x v="11"/>
    <x v="26"/>
    <x v="4026"/>
    <n v="848"/>
    <n v="1.04"/>
    <n v="43.96"/>
    <n v="2779.77"/>
    <n v="0"/>
    <m/>
    <m/>
    <m/>
    <m/>
    <m/>
    <m/>
    <m/>
    <m/>
    <m/>
    <m/>
    <m/>
    <m/>
    <m/>
    <m/>
    <n v="5412"/>
    <n v="12982"/>
    <n v="15.91"/>
    <n v="79.59"/>
  </r>
  <r>
    <x v="62"/>
    <x v="62"/>
    <x v="15"/>
    <x v="24"/>
    <x v="78"/>
    <x v="4"/>
    <m/>
    <m/>
    <m/>
    <m/>
    <n v="0"/>
    <m/>
    <m/>
    <m/>
    <m/>
    <m/>
    <m/>
    <m/>
    <m/>
    <m/>
    <m/>
    <m/>
    <m/>
    <m/>
    <m/>
    <n v="0"/>
    <m/>
    <m/>
    <n v="0"/>
  </r>
  <r>
    <x v="76"/>
    <x v="76"/>
    <x v="15"/>
    <x v="6"/>
    <x v="31"/>
    <x v="4027"/>
    <n v="376"/>
    <n v="1.57"/>
    <n v="56.25"/>
    <n v="1046.25"/>
    <n v="14786.58"/>
    <n v="23737"/>
    <n v="98.9"/>
    <n v="739.33"/>
    <n v="178315.77"/>
    <m/>
    <m/>
    <m/>
    <m/>
    <m/>
    <m/>
    <m/>
    <m/>
    <m/>
    <m/>
    <n v="265571"/>
    <n v="54937"/>
    <n v="228.9"/>
    <n v="13278.55"/>
  </r>
  <r>
    <x v="119"/>
    <x v="119"/>
    <x v="15"/>
    <x v="5"/>
    <x v="139"/>
    <x v="4"/>
    <n v="0"/>
    <n v="0"/>
    <m/>
    <m/>
    <n v="0"/>
    <n v="0"/>
    <n v="0"/>
    <m/>
    <m/>
    <m/>
    <m/>
    <m/>
    <m/>
    <m/>
    <m/>
    <m/>
    <m/>
    <m/>
    <m/>
    <n v="0"/>
    <m/>
    <m/>
    <n v="0"/>
  </r>
  <r>
    <x v="185"/>
    <x v="185"/>
    <x v="9"/>
    <x v="5"/>
    <x v="88"/>
    <x v="4028"/>
    <n v="33646"/>
    <n v="35.950000000000003"/>
    <n v="2633.85"/>
    <n v="191059.20000000001"/>
    <n v="36824.44"/>
    <n v="56911"/>
    <n v="60.8"/>
    <n v="472.11"/>
    <n v="444077"/>
    <m/>
    <m/>
    <m/>
    <m/>
    <m/>
    <m/>
    <m/>
    <m/>
    <m/>
    <m/>
    <n v="222000"/>
    <n v="20473"/>
    <n v="21.87"/>
    <n v="2846.15"/>
  </r>
  <r>
    <x v="19"/>
    <x v="19"/>
    <x v="15"/>
    <x v="13"/>
    <x v="6"/>
    <x v="4"/>
    <m/>
    <m/>
    <m/>
    <m/>
    <n v="0"/>
    <m/>
    <m/>
    <m/>
    <m/>
    <m/>
    <m/>
    <m/>
    <m/>
    <m/>
    <m/>
    <m/>
    <m/>
    <m/>
    <m/>
    <n v="0"/>
    <m/>
    <m/>
    <n v="0"/>
  </r>
  <r>
    <x v="17"/>
    <x v="17"/>
    <x v="15"/>
    <x v="25"/>
    <x v="16"/>
    <x v="4"/>
    <m/>
    <m/>
    <m/>
    <m/>
    <n v="0"/>
    <m/>
    <m/>
    <m/>
    <m/>
    <m/>
    <m/>
    <m/>
    <m/>
    <m/>
    <m/>
    <m/>
    <m/>
    <m/>
    <m/>
    <n v="0"/>
    <m/>
    <m/>
    <n v="0"/>
  </r>
  <r>
    <x v="71"/>
    <x v="71"/>
    <x v="8"/>
    <x v="2"/>
    <x v="9"/>
    <x v="4029"/>
    <n v="53489"/>
    <n v="111.44"/>
    <n v="8718.2999999999993"/>
    <n v="324320.76"/>
    <n v="0"/>
    <m/>
    <m/>
    <m/>
    <m/>
    <m/>
    <m/>
    <m/>
    <m/>
    <m/>
    <m/>
    <m/>
    <m/>
    <m/>
    <m/>
    <n v="29204"/>
    <n v="10217"/>
    <n v="21.29"/>
    <n v="730.1"/>
  </r>
  <r>
    <x v="12"/>
    <x v="12"/>
    <x v="13"/>
    <x v="5"/>
    <x v="15"/>
    <x v="4"/>
    <m/>
    <m/>
    <m/>
    <m/>
    <n v="0"/>
    <m/>
    <m/>
    <m/>
    <m/>
    <m/>
    <m/>
    <m/>
    <m/>
    <m/>
    <m/>
    <m/>
    <m/>
    <m/>
    <m/>
    <n v="0"/>
    <m/>
    <m/>
    <n v="0"/>
  </r>
  <r>
    <x v="56"/>
    <x v="56"/>
    <x v="4"/>
    <x v="40"/>
    <x v="31"/>
    <x v="4030"/>
    <n v="9792"/>
    <n v="40.799999999999997"/>
    <n v="2756"/>
    <n v="51261.599999999999"/>
    <n v="1829.29"/>
    <n v="2791"/>
    <n v="11.63"/>
    <n v="91.46"/>
    <n v="22059.98"/>
    <m/>
    <m/>
    <m/>
    <m/>
    <m/>
    <m/>
    <m/>
    <m/>
    <m/>
    <m/>
    <n v="3904"/>
    <n v="1599"/>
    <n v="6.66"/>
    <n v="195.2"/>
  </r>
  <r>
    <x v="4"/>
    <x v="4"/>
    <x v="4"/>
    <x v="18"/>
    <x v="16"/>
    <x v="4031"/>
    <n v="397"/>
    <n v="8.27"/>
    <n v="88.5"/>
    <n v="329.22"/>
    <n v="53.35"/>
    <n v="96"/>
    <n v="2"/>
    <m/>
    <m/>
    <m/>
    <m/>
    <m/>
    <m/>
    <m/>
    <m/>
    <m/>
    <m/>
    <m/>
    <m/>
    <n v="441"/>
    <n v="2694"/>
    <n v="56.13"/>
    <n v="110.25"/>
  </r>
  <r>
    <x v="97"/>
    <x v="97"/>
    <x v="6"/>
    <x v="7"/>
    <x v="9"/>
    <x v="4032"/>
    <n v="52624"/>
    <n v="109.63"/>
    <n v="8604.75"/>
    <n v="320096.7"/>
    <n v="0"/>
    <m/>
    <m/>
    <m/>
    <m/>
    <m/>
    <m/>
    <m/>
    <m/>
    <m/>
    <m/>
    <m/>
    <m/>
    <m/>
    <m/>
    <n v="109500"/>
    <n v="14224"/>
    <n v="29.63"/>
    <n v="2737.5"/>
  </r>
  <r>
    <x v="47"/>
    <x v="47"/>
    <x v="14"/>
    <x v="18"/>
    <x v="68"/>
    <x v="4033"/>
    <n v="1173"/>
    <n v="6.11"/>
    <n v="420.69"/>
    <n v="6259.83"/>
    <n v="402.52"/>
    <n v="559"/>
    <n v="2.91"/>
    <n v="25.16"/>
    <n v="4854.13"/>
    <m/>
    <m/>
    <m/>
    <m/>
    <m/>
    <m/>
    <m/>
    <m/>
    <m/>
    <m/>
    <n v="1.45"/>
    <n v="15046"/>
    <n v="78.36"/>
    <n v="0.09"/>
  </r>
  <r>
    <x v="54"/>
    <x v="54"/>
    <x v="12"/>
    <x v="11"/>
    <x v="28"/>
    <x v="4"/>
    <m/>
    <m/>
    <m/>
    <m/>
    <n v="0"/>
    <m/>
    <m/>
    <m/>
    <m/>
    <m/>
    <m/>
    <m/>
    <m/>
    <m/>
    <m/>
    <m/>
    <m/>
    <m/>
    <m/>
    <n v="0"/>
    <m/>
    <m/>
    <n v="0"/>
  </r>
  <r>
    <x v="189"/>
    <x v="189"/>
    <x v="9"/>
    <x v="2"/>
    <x v="9"/>
    <x v="4034"/>
    <n v="87940"/>
    <n v="183.21"/>
    <n v="10947"/>
    <n v="407228.4"/>
    <n v="0"/>
    <m/>
    <m/>
    <m/>
    <m/>
    <m/>
    <m/>
    <m/>
    <m/>
    <m/>
    <m/>
    <m/>
    <m/>
    <m/>
    <m/>
    <n v="140249.96"/>
    <n v="17317"/>
    <n v="36.08"/>
    <n v="3506.25"/>
  </r>
  <r>
    <x v="203"/>
    <x v="203"/>
    <x v="12"/>
    <x v="2"/>
    <x v="9"/>
    <x v="4035"/>
    <n v="45789"/>
    <n v="95.39"/>
    <n v="8594"/>
    <n v="319696.8"/>
    <n v="0"/>
    <m/>
    <m/>
    <m/>
    <m/>
    <m/>
    <m/>
    <m/>
    <m/>
    <m/>
    <m/>
    <m/>
    <m/>
    <m/>
    <m/>
    <n v="719.2"/>
    <n v="3936"/>
    <n v="8.1999999999999993"/>
    <n v="17.98"/>
  </r>
  <r>
    <x v="58"/>
    <x v="58"/>
    <x v="9"/>
    <x v="1"/>
    <x v="7"/>
    <x v="4036"/>
    <n v="126"/>
    <n v="5.25"/>
    <n v="155.5"/>
    <n v="289.23"/>
    <n v="0"/>
    <m/>
    <m/>
    <m/>
    <m/>
    <m/>
    <m/>
    <m/>
    <m/>
    <m/>
    <m/>
    <m/>
    <m/>
    <m/>
    <m/>
    <n v="3000"/>
    <n v="96"/>
    <n v="4"/>
    <n v="1500"/>
  </r>
  <r>
    <x v="76"/>
    <x v="76"/>
    <x v="3"/>
    <x v="19"/>
    <x v="94"/>
    <x v="4037"/>
    <n v="19043"/>
    <n v="83.52"/>
    <n v="5232.95"/>
    <n v="92466.18"/>
    <n v="7009.7"/>
    <n v="8402"/>
    <n v="36.85"/>
    <n v="368.93"/>
    <n v="84532.07"/>
    <m/>
    <m/>
    <m/>
    <m/>
    <m/>
    <m/>
    <m/>
    <m/>
    <m/>
    <m/>
    <n v="59600"/>
    <n v="2492"/>
    <n v="10.93"/>
    <n v="3136.84"/>
  </r>
  <r>
    <x v="56"/>
    <x v="56"/>
    <x v="15"/>
    <x v="3"/>
    <x v="16"/>
    <x v="0"/>
    <m/>
    <m/>
    <n v="0"/>
    <n v="0"/>
    <n v="0"/>
    <n v="0"/>
    <n v="0"/>
    <m/>
    <m/>
    <m/>
    <m/>
    <m/>
    <m/>
    <m/>
    <m/>
    <m/>
    <m/>
    <m/>
    <m/>
    <n v="35112"/>
    <n v="8010"/>
    <n v="166.88"/>
    <n v="8778"/>
  </r>
  <r>
    <x v="124"/>
    <x v="124"/>
    <x v="15"/>
    <x v="2"/>
    <x v="107"/>
    <x v="4038"/>
    <n v="111497"/>
    <n v="120.67"/>
    <n v="11031.3"/>
    <n v="789951.3"/>
    <n v="0"/>
    <m/>
    <m/>
    <m/>
    <m/>
    <m/>
    <m/>
    <m/>
    <m/>
    <m/>
    <m/>
    <m/>
    <m/>
    <m/>
    <m/>
    <n v="122481"/>
    <n v="15121"/>
    <n v="16.36"/>
    <n v="1590.66"/>
  </r>
  <r>
    <x v="37"/>
    <x v="37"/>
    <x v="13"/>
    <x v="18"/>
    <x v="41"/>
    <x v="4"/>
    <m/>
    <m/>
    <m/>
    <m/>
    <n v="0"/>
    <m/>
    <m/>
    <m/>
    <m/>
    <m/>
    <m/>
    <m/>
    <m/>
    <m/>
    <m/>
    <m/>
    <m/>
    <m/>
    <m/>
    <n v="0"/>
    <m/>
    <m/>
    <n v="0"/>
  </r>
  <r>
    <x v="49"/>
    <x v="49"/>
    <x v="9"/>
    <x v="1"/>
    <x v="71"/>
    <x v="950"/>
    <n v="53"/>
    <n v="0.88"/>
    <n v="21"/>
    <n v="97.65"/>
    <n v="61"/>
    <n v="2104"/>
    <n v="35.07"/>
    <n v="12.2"/>
    <n v="735.62"/>
    <m/>
    <m/>
    <m/>
    <m/>
    <m/>
    <m/>
    <m/>
    <m/>
    <m/>
    <m/>
    <n v="151750"/>
    <n v="10325"/>
    <n v="172.08"/>
    <n v="30350"/>
  </r>
  <r>
    <x v="138"/>
    <x v="138"/>
    <x v="1"/>
    <x v="7"/>
    <x v="81"/>
    <x v="4039"/>
    <n v="8611"/>
    <n v="23.15"/>
    <n v="2250.3200000000002"/>
    <n v="64876.800000000003"/>
    <n v="4523.76"/>
    <n v="5502"/>
    <n v="14.79"/>
    <n v="145.93"/>
    <n v="54553.42"/>
    <m/>
    <m/>
    <m/>
    <m/>
    <m/>
    <m/>
    <m/>
    <m/>
    <m/>
    <m/>
    <n v="48600"/>
    <n v="1791"/>
    <n v="4.8099999999999996"/>
    <n v="1567.74"/>
  </r>
  <r>
    <x v="143"/>
    <x v="143"/>
    <x v="14"/>
    <x v="6"/>
    <x v="11"/>
    <x v="3458"/>
    <n v="285"/>
    <n v="2.38"/>
    <n v="119.7"/>
    <n v="1113.21"/>
    <n v="0"/>
    <m/>
    <m/>
    <m/>
    <m/>
    <m/>
    <m/>
    <m/>
    <m/>
    <m/>
    <m/>
    <m/>
    <m/>
    <m/>
    <m/>
    <n v="0.63"/>
    <n v="1843"/>
    <n v="15.36"/>
    <n v="0.06"/>
  </r>
  <r>
    <x v="75"/>
    <x v="75"/>
    <x v="11"/>
    <x v="0"/>
    <x v="5"/>
    <x v="4040"/>
    <n v="38556"/>
    <n v="40.159999999999997"/>
    <n v="4672.34"/>
    <n v="347621.91"/>
    <n v="49264.79"/>
    <n v="52758"/>
    <n v="54.96"/>
    <n v="615.80999999999995"/>
    <n v="594098.9"/>
    <m/>
    <m/>
    <m/>
    <m/>
    <m/>
    <m/>
    <m/>
    <m/>
    <m/>
    <m/>
    <n v="280300"/>
    <n v="11810"/>
    <n v="12.3"/>
    <n v="3503.75"/>
  </r>
  <r>
    <x v="48"/>
    <x v="48"/>
    <x v="15"/>
    <x v="2"/>
    <x v="17"/>
    <x v="4041"/>
    <n v="22519"/>
    <n v="37.53"/>
    <n v="3564.8"/>
    <n v="165763.20000000001"/>
    <n v="35028.129999999997"/>
    <n v="45343"/>
    <n v="75.569999999999993"/>
    <n v="700.56"/>
    <n v="422414.7"/>
    <m/>
    <m/>
    <m/>
    <m/>
    <m/>
    <m/>
    <m/>
    <m/>
    <m/>
    <m/>
    <n v="1481"/>
    <n v="16378"/>
    <n v="27.3"/>
    <n v="29.62"/>
  </r>
  <r>
    <x v="182"/>
    <x v="182"/>
    <x v="1"/>
    <x v="2"/>
    <x v="9"/>
    <x v="4042"/>
    <n v="15747"/>
    <n v="32.81"/>
    <n v="3904.95"/>
    <n v="145264.14000000001"/>
    <n v="0"/>
    <m/>
    <m/>
    <m/>
    <m/>
    <m/>
    <m/>
    <m/>
    <m/>
    <m/>
    <m/>
    <m/>
    <m/>
    <m/>
    <m/>
    <n v="3753.76"/>
    <n v="4608"/>
    <n v="9.6"/>
    <n v="93.84"/>
  </r>
  <r>
    <x v="0"/>
    <x v="0"/>
    <x v="10"/>
    <x v="2"/>
    <x v="142"/>
    <x v="4043"/>
    <n v="52680"/>
    <n v="29.46"/>
    <n v="3381.48"/>
    <n v="468571.2"/>
    <n v="58218"/>
    <n v="50506"/>
    <n v="28.25"/>
    <m/>
    <m/>
    <m/>
    <m/>
    <m/>
    <m/>
    <m/>
    <m/>
    <m/>
    <m/>
    <m/>
    <m/>
    <n v="7374"/>
    <n v="33024"/>
    <n v="18.47"/>
    <n v="49.49"/>
  </r>
  <r>
    <x v="135"/>
    <x v="135"/>
    <x v="3"/>
    <x v="4"/>
    <x v="57"/>
    <x v="4044"/>
    <n v="3620"/>
    <n v="7.18"/>
    <n v="366.83"/>
    <n v="14328.51"/>
    <n v="946.65"/>
    <n v="982"/>
    <n v="1.95"/>
    <n v="22.54"/>
    <n v="11415.98"/>
    <m/>
    <m/>
    <m/>
    <m/>
    <m/>
    <m/>
    <m/>
    <m/>
    <m/>
    <m/>
    <n v="369013"/>
    <n v="18062"/>
    <n v="35.840000000000003"/>
    <n v="8786.02"/>
  </r>
  <r>
    <x v="63"/>
    <x v="63"/>
    <x v="13"/>
    <x v="4"/>
    <x v="40"/>
    <x v="4045"/>
    <n v="107409"/>
    <n v="127.87"/>
    <n v="7412.67"/>
    <n v="482564.91"/>
    <n v="53885.55"/>
    <n v="85909"/>
    <n v="102.27"/>
    <n v="769.79"/>
    <n v="649821.99"/>
    <m/>
    <m/>
    <m/>
    <m/>
    <m/>
    <m/>
    <m/>
    <m/>
    <m/>
    <m/>
    <n v="169536.63"/>
    <n v="112800"/>
    <n v="134.29"/>
    <n v="2421.9499999999998"/>
  </r>
  <r>
    <x v="49"/>
    <x v="49"/>
    <x v="12"/>
    <x v="6"/>
    <x v="6"/>
    <x v="4"/>
    <m/>
    <m/>
    <m/>
    <m/>
    <n v="0"/>
    <m/>
    <m/>
    <m/>
    <m/>
    <m/>
    <m/>
    <m/>
    <m/>
    <m/>
    <m/>
    <m/>
    <m/>
    <m/>
    <m/>
    <n v="95721"/>
    <n v="8502"/>
    <n v="88.56"/>
    <n v="11965.13"/>
  </r>
  <r>
    <x v="137"/>
    <x v="137"/>
    <x v="13"/>
    <x v="1"/>
    <x v="94"/>
    <x v="4046"/>
    <n v="2502"/>
    <n v="10.97"/>
    <n v="516.53"/>
    <n v="9127.02"/>
    <n v="5555"/>
    <n v="12964"/>
    <n v="56.86"/>
    <n v="292.37"/>
    <n v="66989.41"/>
    <m/>
    <m/>
    <m/>
    <m/>
    <m/>
    <m/>
    <m/>
    <m/>
    <m/>
    <m/>
    <n v="1169.82"/>
    <n v="8980"/>
    <n v="39.39"/>
    <n v="61.57"/>
  </r>
  <r>
    <x v="52"/>
    <x v="52"/>
    <x v="1"/>
    <x v="8"/>
    <x v="6"/>
    <x v="4047"/>
    <n v="26321"/>
    <n v="274.18"/>
    <n v="23785.38"/>
    <n v="176963.19"/>
    <n v="8195.93"/>
    <n v="10680"/>
    <n v="111.25"/>
    <m/>
    <m/>
    <m/>
    <m/>
    <m/>
    <m/>
    <m/>
    <m/>
    <m/>
    <m/>
    <m/>
    <m/>
    <n v="1590"/>
    <n v="7071"/>
    <n v="73.66"/>
    <n v="198.75"/>
  </r>
  <r>
    <x v="73"/>
    <x v="73"/>
    <x v="15"/>
    <x v="21"/>
    <x v="9"/>
    <x v="4048"/>
    <n v="39028"/>
    <n v="81.31"/>
    <n v="7902.25"/>
    <n v="293963.7"/>
    <n v="0"/>
    <m/>
    <m/>
    <m/>
    <m/>
    <m/>
    <m/>
    <m/>
    <m/>
    <m/>
    <m/>
    <m/>
    <m/>
    <m/>
    <m/>
    <n v="1352"/>
    <n v="11164"/>
    <n v="23.26"/>
    <n v="33.799999999999997"/>
  </r>
  <r>
    <x v="30"/>
    <x v="30"/>
    <x v="13"/>
    <x v="11"/>
    <x v="17"/>
    <x v="4"/>
    <m/>
    <m/>
    <m/>
    <m/>
    <n v="0"/>
    <m/>
    <m/>
    <m/>
    <m/>
    <m/>
    <m/>
    <m/>
    <m/>
    <m/>
    <m/>
    <m/>
    <m/>
    <m/>
    <m/>
    <n v="3636"/>
    <n v="43844"/>
    <n v="73.069999999999993"/>
    <n v="72.72"/>
  </r>
  <r>
    <x v="142"/>
    <x v="142"/>
    <x v="8"/>
    <x v="2"/>
    <x v="2"/>
    <x v="4049"/>
    <n v="97419"/>
    <n v="126.85"/>
    <n v="8128.13"/>
    <n v="483786"/>
    <n v="0"/>
    <m/>
    <m/>
    <m/>
    <m/>
    <m/>
    <m/>
    <m/>
    <m/>
    <m/>
    <m/>
    <m/>
    <m/>
    <m/>
    <m/>
    <n v="84700"/>
    <n v="7545"/>
    <n v="9.82"/>
    <n v="1323.44"/>
  </r>
  <r>
    <x v="19"/>
    <x v="19"/>
    <x v="7"/>
    <x v="46"/>
    <x v="16"/>
    <x v="4050"/>
    <n v="373"/>
    <n v="7.77"/>
    <n v="796"/>
    <n v="2961.12"/>
    <n v="617.85"/>
    <n v="905"/>
    <n v="18.850000000000001"/>
    <m/>
    <m/>
    <m/>
    <m/>
    <m/>
    <m/>
    <m/>
    <m/>
    <m/>
    <m/>
    <m/>
    <m/>
    <n v="225"/>
    <n v="1795"/>
    <n v="37.4"/>
    <n v="56.25"/>
  </r>
  <r>
    <x v="35"/>
    <x v="35"/>
    <x v="12"/>
    <x v="11"/>
    <x v="141"/>
    <x v="4051"/>
    <n v="362781"/>
    <n v="81.489999999999995"/>
    <n v="7862.51"/>
    <n v="2712801.63"/>
    <n v="331336.57"/>
    <n v="520499"/>
    <n v="116.91"/>
    <n v="893.09"/>
    <n v="3995687.06"/>
    <m/>
    <m/>
    <m/>
    <m/>
    <m/>
    <m/>
    <m/>
    <m/>
    <m/>
    <m/>
    <n v="0"/>
    <m/>
    <m/>
    <n v="0"/>
  </r>
  <r>
    <x v="147"/>
    <x v="147"/>
    <x v="8"/>
    <x v="7"/>
    <x v="38"/>
    <x v="4052"/>
    <n v="53644"/>
    <n v="79.83"/>
    <n v="3764.8"/>
    <n v="196070.97"/>
    <n v="41875.85"/>
    <n v="63909"/>
    <n v="95.1"/>
    <n v="747.78"/>
    <n v="504993.42"/>
    <m/>
    <m/>
    <m/>
    <m/>
    <m/>
    <m/>
    <m/>
    <m/>
    <m/>
    <m/>
    <n v="1576"/>
    <n v="17161"/>
    <n v="25.54"/>
    <n v="28.14"/>
  </r>
  <r>
    <x v="65"/>
    <x v="65"/>
    <x v="11"/>
    <x v="5"/>
    <x v="33"/>
    <x v="4053"/>
    <n v="69270"/>
    <n v="57.73"/>
    <n v="4366.3999999999996"/>
    <n v="406075.2"/>
    <n v="34814.74"/>
    <n v="49230"/>
    <n v="41.03"/>
    <m/>
    <m/>
    <m/>
    <m/>
    <m/>
    <m/>
    <m/>
    <m/>
    <m/>
    <m/>
    <m/>
    <m/>
    <n v="2933"/>
    <n v="13841"/>
    <n v="11.53"/>
    <n v="29.33"/>
  </r>
  <r>
    <x v="73"/>
    <x v="73"/>
    <x v="8"/>
    <x v="7"/>
    <x v="25"/>
    <x v="4054"/>
    <n v="33603"/>
    <n v="42.43"/>
    <n v="3896.97"/>
    <n v="239196"/>
    <n v="25537.34"/>
    <n v="32544"/>
    <n v="41.09"/>
    <n v="386.93"/>
    <n v="307962.46999999997"/>
    <m/>
    <m/>
    <m/>
    <m/>
    <m/>
    <m/>
    <m/>
    <m/>
    <m/>
    <m/>
    <n v="4145"/>
    <n v="40022"/>
    <n v="50.53"/>
    <n v="62.8"/>
  </r>
  <r>
    <x v="73"/>
    <x v="73"/>
    <x v="14"/>
    <x v="4"/>
    <x v="85"/>
    <x v="4055"/>
    <n v="271406"/>
    <n v="100.08"/>
    <n v="9239.08"/>
    <n v="1941869.76"/>
    <n v="178263.82"/>
    <n v="232381"/>
    <n v="85.69"/>
    <n v="788.78"/>
    <n v="2149736.9"/>
    <m/>
    <m/>
    <m/>
    <m/>
    <m/>
    <m/>
    <m/>
    <m/>
    <m/>
    <m/>
    <n v="33582"/>
    <n v="296063"/>
    <n v="109.17"/>
    <n v="148.59"/>
  </r>
  <r>
    <x v="62"/>
    <x v="62"/>
    <x v="2"/>
    <x v="14"/>
    <x v="16"/>
    <x v="4056"/>
    <n v="706"/>
    <n v="14.71"/>
    <n v="903.5"/>
    <n v="3361.02"/>
    <n v="3287"/>
    <n v="3935"/>
    <n v="81.98"/>
    <n v="821.75"/>
    <n v="39638.92"/>
    <m/>
    <m/>
    <m/>
    <m/>
    <m/>
    <m/>
    <m/>
    <m/>
    <m/>
    <m/>
    <n v="77"/>
    <n v="321"/>
    <n v="6.69"/>
    <n v="19.25"/>
  </r>
  <r>
    <x v="52"/>
    <x v="52"/>
    <x v="9"/>
    <x v="17"/>
    <x v="5"/>
    <x v="4057"/>
    <n v="28481"/>
    <n v="29.67"/>
    <n v="2066"/>
    <n v="153710.39999999999"/>
    <n v="56913.68"/>
    <n v="81628"/>
    <n v="85.03"/>
    <n v="711.42"/>
    <n v="686339.09"/>
    <m/>
    <m/>
    <m/>
    <m/>
    <m/>
    <m/>
    <m/>
    <m/>
    <m/>
    <m/>
    <n v="7900"/>
    <n v="40560"/>
    <n v="42.25"/>
    <n v="98.75"/>
  </r>
  <r>
    <x v="156"/>
    <x v="156"/>
    <x v="13"/>
    <x v="7"/>
    <x v="2"/>
    <x v="4058"/>
    <n v="76420"/>
    <n v="99.51"/>
    <n v="6207.72"/>
    <n v="369483.42"/>
    <n v="0"/>
    <m/>
    <m/>
    <m/>
    <m/>
    <m/>
    <m/>
    <m/>
    <m/>
    <m/>
    <m/>
    <m/>
    <m/>
    <m/>
    <m/>
    <n v="1481.23"/>
    <n v="8560"/>
    <n v="11.15"/>
    <n v="23.14"/>
  </r>
  <r>
    <x v="29"/>
    <x v="29"/>
    <x v="14"/>
    <x v="11"/>
    <x v="9"/>
    <x v="4059"/>
    <n v="11182"/>
    <n v="23.3"/>
    <n v="1868.53"/>
    <n v="69509.13"/>
    <n v="1947.62"/>
    <n v="8296"/>
    <n v="17.28"/>
    <n v="48.69"/>
    <n v="23486.98"/>
    <m/>
    <m/>
    <m/>
    <m/>
    <m/>
    <n v="4000"/>
    <n v="13012"/>
    <n v="27.11"/>
    <n v="100"/>
    <n v="89536"/>
    <n v="3496"/>
    <n v="39433"/>
    <n v="82.15"/>
    <n v="87.4"/>
  </r>
  <r>
    <x v="66"/>
    <x v="66"/>
    <x v="9"/>
    <x v="11"/>
    <x v="84"/>
    <x v="4060"/>
    <n v="149954"/>
    <n v="109.62"/>
    <n v="6992.54"/>
    <n v="741349.5"/>
    <n v="118985.45"/>
    <n v="201157"/>
    <n v="147.04"/>
    <n v="1043.73"/>
    <n v="1434881.25"/>
    <m/>
    <m/>
    <m/>
    <m/>
    <m/>
    <m/>
    <m/>
    <m/>
    <m/>
    <m/>
    <n v="7323.33"/>
    <n v="101873"/>
    <n v="74.47"/>
    <n v="64.239999999999995"/>
  </r>
  <r>
    <x v="100"/>
    <x v="100"/>
    <x v="11"/>
    <x v="18"/>
    <x v="28"/>
    <x v="4061"/>
    <n v="394"/>
    <n v="2.74"/>
    <n v="184.83"/>
    <n v="2062.7399999999998"/>
    <n v="449"/>
    <n v="589"/>
    <n v="4.09"/>
    <n v="37.42"/>
    <n v="5414.63"/>
    <m/>
    <m/>
    <m/>
    <m/>
    <m/>
    <m/>
    <m/>
    <m/>
    <m/>
    <m/>
    <n v="93896"/>
    <n v="6024"/>
    <n v="41.83"/>
    <n v="7824.67"/>
  </r>
  <r>
    <x v="71"/>
    <x v="71"/>
    <x v="9"/>
    <x v="2"/>
    <x v="9"/>
    <x v="4062"/>
    <n v="50921"/>
    <n v="106.09"/>
    <n v="5573"/>
    <n v="207315.6"/>
    <n v="0"/>
    <m/>
    <m/>
    <m/>
    <m/>
    <m/>
    <m/>
    <m/>
    <m/>
    <m/>
    <m/>
    <m/>
    <m/>
    <m/>
    <m/>
    <n v="88.05"/>
    <n v="4410"/>
    <n v="9.19"/>
    <n v="2.2000000000000002"/>
  </r>
  <r>
    <x v="54"/>
    <x v="54"/>
    <x v="5"/>
    <x v="7"/>
    <x v="29"/>
    <x v="4063"/>
    <n v="54173"/>
    <n v="86.82"/>
    <n v="7583.83"/>
    <n v="366753.87"/>
    <n v="0"/>
    <m/>
    <m/>
    <m/>
    <m/>
    <m/>
    <m/>
    <m/>
    <m/>
    <m/>
    <m/>
    <m/>
    <m/>
    <m/>
    <m/>
    <n v="179400"/>
    <n v="10362"/>
    <n v="16.61"/>
    <n v="3450"/>
  </r>
  <r>
    <x v="173"/>
    <x v="173"/>
    <x v="4"/>
    <x v="12"/>
    <x v="6"/>
    <x v="4"/>
    <m/>
    <m/>
    <m/>
    <m/>
    <n v="0"/>
    <m/>
    <m/>
    <m/>
    <m/>
    <m/>
    <m/>
    <m/>
    <m/>
    <m/>
    <m/>
    <m/>
    <m/>
    <m/>
    <m/>
    <n v="0"/>
    <m/>
    <m/>
    <n v="0"/>
  </r>
  <r>
    <x v="56"/>
    <x v="56"/>
    <x v="0"/>
    <x v="40"/>
    <x v="31"/>
    <x v="4064"/>
    <n v="13743"/>
    <n v="57.26"/>
    <n v="3508"/>
    <n v="65248.800000000003"/>
    <n v="4639.1899999999996"/>
    <n v="6553"/>
    <n v="27.3"/>
    <n v="231.96"/>
    <n v="55945.33"/>
    <m/>
    <m/>
    <m/>
    <m/>
    <m/>
    <m/>
    <m/>
    <m/>
    <m/>
    <m/>
    <n v="37400"/>
    <n v="7217"/>
    <n v="30.07"/>
    <n v="1870"/>
  </r>
  <r>
    <x v="183"/>
    <x v="183"/>
    <x v="3"/>
    <x v="2"/>
    <x v="20"/>
    <x v="4065"/>
    <n v="101357"/>
    <n v="140.77000000000001"/>
    <n v="10965.35"/>
    <n v="611866.53"/>
    <n v="0"/>
    <m/>
    <m/>
    <m/>
    <m/>
    <m/>
    <m/>
    <m/>
    <m/>
    <m/>
    <m/>
    <m/>
    <m/>
    <m/>
    <m/>
    <n v="184.61"/>
    <n v="9142"/>
    <n v="12.7"/>
    <n v="3.08"/>
  </r>
  <r>
    <x v="85"/>
    <x v="85"/>
    <x v="13"/>
    <x v="0"/>
    <x v="5"/>
    <x v="4066"/>
    <n v="127458"/>
    <n v="132.77000000000001"/>
    <n v="8101.5"/>
    <n v="602751.6"/>
    <n v="157.13"/>
    <n v="225"/>
    <n v="0.23"/>
    <n v="1.96"/>
    <n v="1894.87"/>
    <m/>
    <m/>
    <m/>
    <m/>
    <m/>
    <m/>
    <m/>
    <m/>
    <m/>
    <m/>
    <n v="2733"/>
    <n v="54078"/>
    <n v="56.33"/>
    <n v="34.159999999999997"/>
  </r>
  <r>
    <x v="98"/>
    <x v="98"/>
    <x v="1"/>
    <x v="13"/>
    <x v="21"/>
    <x v="4067"/>
    <n v="25388"/>
    <n v="88.15"/>
    <n v="8436.6299999999992"/>
    <n v="188305.47"/>
    <n v="3375.36"/>
    <n v="18754"/>
    <n v="65.12"/>
    <n v="140.63999999999999"/>
    <n v="40704.519999999997"/>
    <m/>
    <m/>
    <m/>
    <m/>
    <m/>
    <m/>
    <m/>
    <m/>
    <m/>
    <m/>
    <n v="592975.24"/>
    <n v="52616"/>
    <n v="182.69"/>
    <n v="24707.3"/>
  </r>
  <r>
    <x v="63"/>
    <x v="63"/>
    <x v="0"/>
    <x v="7"/>
    <x v="126"/>
    <x v="4068"/>
    <n v="230662"/>
    <n v="91.97"/>
    <n v="60311.56"/>
    <n v="11722756.949999999"/>
    <n v="1066.08"/>
    <n v="4900"/>
    <n v="1.95"/>
    <n v="5.0999999999999996"/>
    <n v="12856.13"/>
    <m/>
    <m/>
    <m/>
    <m/>
    <m/>
    <m/>
    <m/>
    <m/>
    <m/>
    <m/>
    <n v="1217066"/>
    <n v="280471"/>
    <n v="111.83"/>
    <n v="5823.28"/>
  </r>
  <r>
    <x v="111"/>
    <x v="111"/>
    <x v="14"/>
    <x v="1"/>
    <x v="28"/>
    <x v="4069"/>
    <n v="264"/>
    <n v="1.83"/>
    <n v="127.67"/>
    <n v="1424.76"/>
    <n v="14.55"/>
    <n v="21"/>
    <n v="0.15"/>
    <m/>
    <m/>
    <m/>
    <m/>
    <m/>
    <m/>
    <m/>
    <m/>
    <m/>
    <m/>
    <m/>
    <m/>
    <n v="866.42"/>
    <n v="9600"/>
    <n v="66.67"/>
    <n v="72.2"/>
  </r>
  <r>
    <x v="123"/>
    <x v="123"/>
    <x v="5"/>
    <x v="2"/>
    <x v="30"/>
    <x v="4070"/>
    <n v="55400"/>
    <n v="96.18"/>
    <n v="6846.67"/>
    <n v="305635.20000000001"/>
    <n v="0"/>
    <m/>
    <m/>
    <m/>
    <m/>
    <m/>
    <m/>
    <m/>
    <m/>
    <m/>
    <m/>
    <m/>
    <m/>
    <m/>
    <m/>
    <n v="98400"/>
    <n v="11188"/>
    <n v="19.420000000000002"/>
    <n v="2050"/>
  </r>
  <r>
    <x v="128"/>
    <x v="128"/>
    <x v="12"/>
    <x v="7"/>
    <x v="28"/>
    <x v="4071"/>
    <n v="10743"/>
    <n v="74.599999999999994"/>
    <n v="4794.5"/>
    <n v="53506.62"/>
    <n v="2730"/>
    <n v="3717"/>
    <n v="25.81"/>
    <n v="227.5"/>
    <n v="32921.89"/>
    <m/>
    <m/>
    <m/>
    <m/>
    <m/>
    <m/>
    <m/>
    <m/>
    <m/>
    <m/>
    <n v="43049"/>
    <n v="3692"/>
    <n v="25.64"/>
    <n v="3587.42"/>
  </r>
  <r>
    <x v="136"/>
    <x v="136"/>
    <x v="4"/>
    <x v="4"/>
    <x v="9"/>
    <x v="4072"/>
    <n v="33166"/>
    <n v="69.099999999999994"/>
    <n v="4694.25"/>
    <n v="174626.1"/>
    <n v="16221.14"/>
    <n v="28029"/>
    <n v="58.39"/>
    <n v="405.53"/>
    <n v="195615.65"/>
    <m/>
    <m/>
    <m/>
    <m/>
    <m/>
    <m/>
    <m/>
    <m/>
    <m/>
    <m/>
    <n v="150000"/>
    <n v="32993"/>
    <n v="68.739999999999995"/>
    <n v="3750"/>
  </r>
  <r>
    <x v="155"/>
    <x v="155"/>
    <x v="3"/>
    <x v="2"/>
    <x v="2"/>
    <x v="4073"/>
    <n v="135792"/>
    <n v="176.81"/>
    <n v="30116.38"/>
    <n v="1792526.64"/>
    <n v="0"/>
    <m/>
    <m/>
    <m/>
    <m/>
    <m/>
    <m/>
    <m/>
    <m/>
    <m/>
    <m/>
    <m/>
    <m/>
    <m/>
    <m/>
    <n v="33379.449999999997"/>
    <n v="91782"/>
    <n v="119.51"/>
    <n v="521.54999999999995"/>
  </r>
  <r>
    <x v="126"/>
    <x v="126"/>
    <x v="5"/>
    <x v="2"/>
    <x v="20"/>
    <x v="4074"/>
    <n v="53473"/>
    <n v="74.27"/>
    <n v="8790.6200000000008"/>
    <n v="490516.41"/>
    <n v="0"/>
    <m/>
    <m/>
    <m/>
    <m/>
    <m/>
    <m/>
    <m/>
    <m/>
    <m/>
    <m/>
    <m/>
    <m/>
    <m/>
    <m/>
    <n v="1203.1300000000001"/>
    <n v="9313"/>
    <n v="12.93"/>
    <n v="20.05"/>
  </r>
  <r>
    <x v="98"/>
    <x v="98"/>
    <x v="4"/>
    <x v="0"/>
    <x v="86"/>
    <x v="4075"/>
    <n v="111356"/>
    <n v="69.25"/>
    <n v="4122.78"/>
    <n v="513781.29"/>
    <n v="47930.16"/>
    <n v="57703"/>
    <n v="35.880000000000003"/>
    <n v="357.69"/>
    <n v="578004.24"/>
    <m/>
    <m/>
    <m/>
    <m/>
    <m/>
    <m/>
    <m/>
    <m/>
    <m/>
    <m/>
    <n v="0"/>
    <m/>
    <m/>
    <n v="0"/>
  </r>
  <r>
    <x v="52"/>
    <x v="52"/>
    <x v="8"/>
    <x v="17"/>
    <x v="5"/>
    <x v="4076"/>
    <n v="18369"/>
    <n v="19.13"/>
    <n v="1548"/>
    <n v="115171.2"/>
    <n v="56757.52"/>
    <n v="77881"/>
    <n v="81.13"/>
    <n v="709.47"/>
    <n v="684455.92"/>
    <m/>
    <m/>
    <m/>
    <m/>
    <m/>
    <m/>
    <m/>
    <m/>
    <m/>
    <m/>
    <n v="7420"/>
    <n v="48625"/>
    <n v="50.65"/>
    <n v="92.75"/>
  </r>
  <r>
    <x v="83"/>
    <x v="83"/>
    <x v="9"/>
    <x v="7"/>
    <x v="9"/>
    <x v="4077"/>
    <n v="66827"/>
    <n v="139.22"/>
    <n v="10596"/>
    <n v="394171.2"/>
    <n v="0"/>
    <m/>
    <m/>
    <m/>
    <m/>
    <m/>
    <m/>
    <m/>
    <m/>
    <m/>
    <m/>
    <m/>
    <m/>
    <m/>
    <m/>
    <n v="4059"/>
    <n v="44160"/>
    <n v="92"/>
    <n v="101.48"/>
  </r>
  <r>
    <x v="38"/>
    <x v="38"/>
    <x v="4"/>
    <x v="6"/>
    <x v="7"/>
    <x v="4"/>
    <m/>
    <m/>
    <m/>
    <m/>
    <n v="0"/>
    <m/>
    <m/>
    <m/>
    <m/>
    <m/>
    <m/>
    <m/>
    <m/>
    <m/>
    <m/>
    <m/>
    <m/>
    <m/>
    <m/>
    <n v="0"/>
    <n v="1533"/>
    <n v="63.88"/>
    <n v="0"/>
  </r>
  <r>
    <x v="123"/>
    <x v="123"/>
    <x v="11"/>
    <x v="7"/>
    <x v="30"/>
    <x v="4078"/>
    <n v="47732"/>
    <n v="82.87"/>
    <n v="7915"/>
    <n v="353325.6"/>
    <n v="0"/>
    <m/>
    <m/>
    <m/>
    <m/>
    <m/>
    <m/>
    <m/>
    <m/>
    <m/>
    <m/>
    <m/>
    <m/>
    <m/>
    <m/>
    <n v="42210"/>
    <n v="9001"/>
    <n v="15.63"/>
    <n v="879.38"/>
  </r>
  <r>
    <x v="73"/>
    <x v="73"/>
    <x v="9"/>
    <x v="7"/>
    <x v="25"/>
    <x v="4079"/>
    <n v="39187"/>
    <n v="49.48"/>
    <n v="4375.1499999999996"/>
    <n v="268546.8"/>
    <n v="35260.910000000003"/>
    <n v="50460"/>
    <n v="63.71"/>
    <m/>
    <m/>
    <m/>
    <m/>
    <m/>
    <m/>
    <m/>
    <m/>
    <m/>
    <m/>
    <m/>
    <m/>
    <n v="365940"/>
    <n v="21732"/>
    <n v="27.44"/>
    <n v="5544.55"/>
  </r>
  <r>
    <x v="126"/>
    <x v="126"/>
    <x v="11"/>
    <x v="7"/>
    <x v="64"/>
    <x v="4080"/>
    <n v="87379"/>
    <n v="97.09"/>
    <n v="20668.27"/>
    <n v="1441611.6"/>
    <n v="0"/>
    <m/>
    <m/>
    <m/>
    <m/>
    <m/>
    <m/>
    <m/>
    <m/>
    <m/>
    <m/>
    <m/>
    <m/>
    <m/>
    <m/>
    <n v="2286.34"/>
    <n v="16093"/>
    <n v="17.88"/>
    <n v="30.48"/>
  </r>
  <r>
    <x v="35"/>
    <x v="35"/>
    <x v="9"/>
    <x v="1"/>
    <x v="21"/>
    <x v="4081"/>
    <n v="726"/>
    <n v="2.52"/>
    <n v="167.54"/>
    <n v="3739.53"/>
    <n v="25721.63"/>
    <n v="39409"/>
    <n v="136.84"/>
    <n v="1071.73"/>
    <n v="310184.84999999998"/>
    <m/>
    <m/>
    <m/>
    <m/>
    <m/>
    <m/>
    <m/>
    <m/>
    <m/>
    <m/>
    <n v="0"/>
    <m/>
    <m/>
    <n v="0"/>
  </r>
  <r>
    <x v="106"/>
    <x v="106"/>
    <x v="6"/>
    <x v="7"/>
    <x v="9"/>
    <x v="4082"/>
    <n v="51166"/>
    <n v="106.6"/>
    <n v="10572"/>
    <n v="393278.4"/>
    <n v="0"/>
    <m/>
    <m/>
    <m/>
    <m/>
    <m/>
    <m/>
    <m/>
    <m/>
    <m/>
    <m/>
    <m/>
    <m/>
    <m/>
    <m/>
    <n v="20721.12"/>
    <n v="130391"/>
    <n v="271.64999999999998"/>
    <n v="518.03"/>
  </r>
  <r>
    <x v="6"/>
    <x v="6"/>
    <x v="4"/>
    <x v="5"/>
    <x v="3"/>
    <x v="4083"/>
    <n v="43421"/>
    <n v="50.26"/>
    <n v="1873.94"/>
    <n v="125479.32"/>
    <n v="16632.400000000001"/>
    <n v="8572"/>
    <n v="9.92"/>
    <n v="231.01"/>
    <n v="200575.05"/>
    <m/>
    <m/>
    <m/>
    <m/>
    <m/>
    <m/>
    <m/>
    <m/>
    <m/>
    <m/>
    <n v="130580"/>
    <n v="26184"/>
    <n v="30.31"/>
    <n v="1813.61"/>
  </r>
  <r>
    <x v="140"/>
    <x v="140"/>
    <x v="8"/>
    <x v="5"/>
    <x v="55"/>
    <x v="4084"/>
    <n v="175784"/>
    <n v="152.59"/>
    <n v="10598.54"/>
    <n v="946237.8"/>
    <n v="0"/>
    <m/>
    <m/>
    <m/>
    <m/>
    <m/>
    <m/>
    <m/>
    <m/>
    <m/>
    <m/>
    <m/>
    <m/>
    <m/>
    <m/>
    <n v="121321"/>
    <n v="16242"/>
    <n v="14.1"/>
    <n v="1263.76"/>
  </r>
  <r>
    <x v="15"/>
    <x v="15"/>
    <x v="9"/>
    <x v="1"/>
    <x v="13"/>
    <x v="4085"/>
    <n v="1969"/>
    <n v="9.65"/>
    <n v="362.47"/>
    <n v="5730.66"/>
    <n v="0"/>
    <m/>
    <m/>
    <m/>
    <m/>
    <n v="5484"/>
    <n v="12073"/>
    <n v="59.18"/>
    <n v="322"/>
    <n v="69476.800000000003"/>
    <n v="7227"/>
    <n v="22143"/>
    <n v="108.54"/>
    <n v="425"/>
    <n v="161769.17000000001"/>
    <n v="13675"/>
    <n v="30564"/>
    <n v="149.82"/>
    <n v="804.41"/>
  </r>
  <r>
    <x v="17"/>
    <x v="17"/>
    <x v="14"/>
    <x v="7"/>
    <x v="64"/>
    <x v="4086"/>
    <n v="25917"/>
    <n v="28.8"/>
    <n v="3334.4"/>
    <n v="232574.4"/>
    <n v="26069.84"/>
    <n v="42582"/>
    <n v="47.31"/>
    <n v="347.6"/>
    <n v="314383.96000000002"/>
    <m/>
    <m/>
    <m/>
    <m/>
    <m/>
    <m/>
    <m/>
    <m/>
    <m/>
    <m/>
    <n v="709090"/>
    <n v="109082"/>
    <n v="121.2"/>
    <n v="9454.5300000000007"/>
  </r>
  <r>
    <x v="77"/>
    <x v="77"/>
    <x v="14"/>
    <x v="5"/>
    <x v="20"/>
    <x v="4087"/>
    <n v="72048"/>
    <n v="100.07"/>
    <n v="9752"/>
    <n v="544161.6"/>
    <n v="0"/>
    <m/>
    <m/>
    <m/>
    <m/>
    <m/>
    <m/>
    <m/>
    <m/>
    <m/>
    <m/>
    <m/>
    <m/>
    <m/>
    <m/>
    <n v="720.54"/>
    <n v="14091"/>
    <n v="19.57"/>
    <n v="12.01"/>
  </r>
  <r>
    <x v="186"/>
    <x v="186"/>
    <x v="9"/>
    <x v="1"/>
    <x v="6"/>
    <x v="4"/>
    <m/>
    <m/>
    <m/>
    <m/>
    <n v="0"/>
    <m/>
    <m/>
    <m/>
    <m/>
    <m/>
    <m/>
    <m/>
    <m/>
    <m/>
    <m/>
    <m/>
    <m/>
    <m/>
    <m/>
    <n v="0"/>
    <m/>
    <m/>
    <n v="0"/>
  </r>
  <r>
    <x v="75"/>
    <x v="75"/>
    <x v="5"/>
    <x v="5"/>
    <x v="9"/>
    <x v="4088"/>
    <n v="23992"/>
    <n v="49.98"/>
    <n v="3829"/>
    <n v="142438.79999999999"/>
    <n v="17222.11"/>
    <n v="16810"/>
    <n v="35.020000000000003"/>
    <n v="430.55"/>
    <n v="207686.64"/>
    <m/>
    <m/>
    <m/>
    <m/>
    <m/>
    <m/>
    <m/>
    <m/>
    <m/>
    <m/>
    <n v="105800"/>
    <n v="7987"/>
    <n v="16.64"/>
    <n v="2645"/>
  </r>
  <r>
    <x v="197"/>
    <x v="197"/>
    <x v="1"/>
    <x v="12"/>
    <x v="1"/>
    <x v="4"/>
    <m/>
    <m/>
    <m/>
    <m/>
    <n v="0"/>
    <m/>
    <m/>
    <m/>
    <m/>
    <m/>
    <m/>
    <m/>
    <m/>
    <m/>
    <m/>
    <m/>
    <m/>
    <m/>
    <m/>
    <n v="60.16"/>
    <n v="196"/>
    <n v="2.72"/>
    <n v="10.029999999999999"/>
  </r>
  <r>
    <x v="83"/>
    <x v="83"/>
    <x v="11"/>
    <x v="2"/>
    <x v="9"/>
    <x v="4089"/>
    <n v="23161"/>
    <n v="48.25"/>
    <n v="3240"/>
    <n v="120528"/>
    <n v="19438.41"/>
    <n v="22638"/>
    <n v="47.16"/>
    <n v="485.96"/>
    <n v="234413.61"/>
    <m/>
    <m/>
    <m/>
    <m/>
    <m/>
    <m/>
    <m/>
    <m/>
    <m/>
    <m/>
    <n v="720"/>
    <n v="7655"/>
    <n v="15.95"/>
    <n v="18"/>
  </r>
  <r>
    <x v="64"/>
    <x v="64"/>
    <x v="1"/>
    <x v="5"/>
    <x v="5"/>
    <x v="4090"/>
    <n v="80235"/>
    <n v="83.58"/>
    <n v="10360"/>
    <n v="770784"/>
    <n v="0"/>
    <m/>
    <m/>
    <m/>
    <m/>
    <m/>
    <m/>
    <m/>
    <m/>
    <m/>
    <m/>
    <m/>
    <m/>
    <m/>
    <m/>
    <n v="124735"/>
    <n v="7172"/>
    <n v="7.47"/>
    <n v="1559.19"/>
  </r>
  <r>
    <x v="28"/>
    <x v="28"/>
    <x v="12"/>
    <x v="7"/>
    <x v="29"/>
    <x v="4091"/>
    <n v="31391"/>
    <n v="50.31"/>
    <n v="3329.9"/>
    <n v="161034.15"/>
    <n v="0"/>
    <m/>
    <m/>
    <m/>
    <m/>
    <m/>
    <m/>
    <m/>
    <m/>
    <m/>
    <m/>
    <m/>
    <m/>
    <m/>
    <m/>
    <n v="161570"/>
    <n v="14525"/>
    <n v="23.28"/>
    <n v="3107.12"/>
  </r>
  <r>
    <x v="17"/>
    <x v="17"/>
    <x v="10"/>
    <x v="3"/>
    <x v="51"/>
    <x v="4"/>
    <m/>
    <m/>
    <m/>
    <m/>
    <n v="0"/>
    <m/>
    <m/>
    <m/>
    <m/>
    <m/>
    <m/>
    <m/>
    <m/>
    <m/>
    <m/>
    <m/>
    <m/>
    <m/>
    <m/>
    <n v="184.71"/>
    <n v="14131"/>
    <n v="1177.58"/>
    <n v="184.71"/>
  </r>
  <r>
    <x v="3"/>
    <x v="3"/>
    <x v="2"/>
    <x v="1"/>
    <x v="6"/>
    <x v="4092"/>
    <n v="875"/>
    <n v="9.11"/>
    <n v="511.25"/>
    <n v="3803.7"/>
    <n v="0"/>
    <m/>
    <m/>
    <m/>
    <m/>
    <m/>
    <m/>
    <m/>
    <m/>
    <m/>
    <m/>
    <m/>
    <m/>
    <m/>
    <m/>
    <n v="96250"/>
    <n v="4174"/>
    <n v="43.48"/>
    <n v="12031.25"/>
  </r>
  <r>
    <x v="47"/>
    <x v="47"/>
    <x v="4"/>
    <x v="3"/>
    <x v="6"/>
    <x v="4093"/>
    <n v="86"/>
    <n v="0.9"/>
    <n v="23.63"/>
    <n v="175.77"/>
    <n v="199.81"/>
    <n v="343"/>
    <n v="3.57"/>
    <n v="24.98"/>
    <n v="2409.52"/>
    <m/>
    <m/>
    <m/>
    <m/>
    <m/>
    <m/>
    <m/>
    <m/>
    <m/>
    <m/>
    <n v="551"/>
    <n v="6232"/>
    <n v="64.92"/>
    <n v="68.88"/>
  </r>
  <r>
    <x v="6"/>
    <x v="6"/>
    <x v="0"/>
    <x v="1"/>
    <x v="11"/>
    <x v="4"/>
    <m/>
    <m/>
    <m/>
    <m/>
    <n v="10018.43"/>
    <n v="7630"/>
    <n v="63.58"/>
    <m/>
    <m/>
    <m/>
    <m/>
    <m/>
    <m/>
    <m/>
    <m/>
    <m/>
    <m/>
    <m/>
    <m/>
    <n v="70082"/>
    <n v="8483"/>
    <n v="70.69"/>
    <n v="7008.2"/>
  </r>
  <r>
    <x v="34"/>
    <x v="34"/>
    <x v="4"/>
    <x v="2"/>
    <x v="9"/>
    <x v="4094"/>
    <n v="51568"/>
    <n v="107.43"/>
    <n v="6370"/>
    <n v="236964"/>
    <n v="0"/>
    <m/>
    <m/>
    <m/>
    <m/>
    <m/>
    <m/>
    <m/>
    <m/>
    <m/>
    <m/>
    <m/>
    <m/>
    <m/>
    <m/>
    <n v="506.38"/>
    <n v="3370"/>
    <n v="7.02"/>
    <n v="12.66"/>
  </r>
  <r>
    <x v="138"/>
    <x v="138"/>
    <x v="0"/>
    <x v="7"/>
    <x v="81"/>
    <x v="4"/>
    <m/>
    <m/>
    <m/>
    <m/>
    <n v="0"/>
    <m/>
    <m/>
    <m/>
    <m/>
    <m/>
    <m/>
    <m/>
    <m/>
    <m/>
    <m/>
    <m/>
    <m/>
    <m/>
    <m/>
    <n v="0"/>
    <m/>
    <m/>
    <n v="0"/>
  </r>
  <r>
    <x v="125"/>
    <x v="125"/>
    <x v="5"/>
    <x v="5"/>
    <x v="5"/>
    <x v="4095"/>
    <n v="131244"/>
    <n v="136.71"/>
    <n v="9883"/>
    <n v="735295.2"/>
    <n v="0"/>
    <m/>
    <m/>
    <m/>
    <m/>
    <m/>
    <m/>
    <m/>
    <m/>
    <m/>
    <m/>
    <m/>
    <m/>
    <m/>
    <m/>
    <n v="2624"/>
    <n v="15149"/>
    <n v="15.78"/>
    <n v="32.799999999999997"/>
  </r>
  <r>
    <x v="47"/>
    <x v="47"/>
    <x v="8"/>
    <x v="7"/>
    <x v="14"/>
    <x v="4096"/>
    <n v="17177"/>
    <n v="32.53"/>
    <n v="2265.5700000000002"/>
    <n v="92707.05"/>
    <n v="2582.9299999999998"/>
    <n v="22920"/>
    <n v="43.41"/>
    <m/>
    <m/>
    <m/>
    <m/>
    <m/>
    <m/>
    <m/>
    <m/>
    <m/>
    <m/>
    <m/>
    <m/>
    <n v="0"/>
    <n v="3508"/>
    <n v="6.64"/>
    <n v="0"/>
  </r>
  <r>
    <x v="60"/>
    <x v="60"/>
    <x v="8"/>
    <x v="1"/>
    <x v="6"/>
    <x v="4097"/>
    <n v="5660"/>
    <n v="58.96"/>
    <n v="3923.88"/>
    <n v="29193.63"/>
    <n v="0"/>
    <m/>
    <m/>
    <m/>
    <m/>
    <m/>
    <m/>
    <m/>
    <m/>
    <m/>
    <m/>
    <m/>
    <m/>
    <m/>
    <m/>
    <n v="21030"/>
    <n v="3620"/>
    <n v="37.71"/>
    <n v="2628.75"/>
  </r>
  <r>
    <x v="151"/>
    <x v="151"/>
    <x v="12"/>
    <x v="2"/>
    <x v="9"/>
    <x v="4098"/>
    <n v="120639"/>
    <n v="251.33"/>
    <n v="11043.08"/>
    <n v="410802.39"/>
    <n v="0"/>
    <m/>
    <m/>
    <m/>
    <m/>
    <m/>
    <m/>
    <m/>
    <m/>
    <m/>
    <m/>
    <m/>
    <m/>
    <m/>
    <m/>
    <n v="0"/>
    <n v="24600"/>
    <n v="51.25"/>
    <n v="0"/>
  </r>
  <r>
    <x v="151"/>
    <x v="151"/>
    <x v="4"/>
    <x v="1"/>
    <x v="1"/>
    <x v="4"/>
    <m/>
    <m/>
    <m/>
    <m/>
    <n v="0"/>
    <m/>
    <m/>
    <m/>
    <m/>
    <m/>
    <m/>
    <m/>
    <m/>
    <m/>
    <m/>
    <m/>
    <m/>
    <m/>
    <m/>
    <n v="0"/>
    <m/>
    <m/>
    <n v="0"/>
  </r>
  <r>
    <x v="117"/>
    <x v="117"/>
    <x v="1"/>
    <x v="1"/>
    <x v="71"/>
    <x v="4"/>
    <m/>
    <m/>
    <m/>
    <m/>
    <n v="0"/>
    <m/>
    <m/>
    <m/>
    <m/>
    <m/>
    <m/>
    <m/>
    <m/>
    <m/>
    <m/>
    <m/>
    <m/>
    <m/>
    <m/>
    <n v="7626.5"/>
    <n v="12260"/>
    <n v="204.33"/>
    <n v="1525.3"/>
  </r>
  <r>
    <x v="150"/>
    <x v="150"/>
    <x v="14"/>
    <x v="1"/>
    <x v="71"/>
    <x v="1740"/>
    <n v="517"/>
    <n v="8.6199999999999992"/>
    <n v="300"/>
    <n v="1395"/>
    <n v="0"/>
    <m/>
    <m/>
    <m/>
    <m/>
    <m/>
    <m/>
    <m/>
    <m/>
    <m/>
    <n v="4115"/>
    <n v="13917"/>
    <n v="231.95"/>
    <n v="823"/>
    <n v="92110.16"/>
    <n v="35800"/>
    <n v="2734"/>
    <n v="45.57"/>
    <n v="7160"/>
  </r>
  <r>
    <x v="62"/>
    <x v="62"/>
    <x v="2"/>
    <x v="12"/>
    <x v="6"/>
    <x v="0"/>
    <n v="0"/>
    <n v="0"/>
    <n v="0"/>
    <n v="0"/>
    <n v="0"/>
    <n v="0"/>
    <n v="0"/>
    <n v="0"/>
    <n v="0"/>
    <m/>
    <m/>
    <m/>
    <m/>
    <m/>
    <m/>
    <m/>
    <m/>
    <m/>
    <m/>
    <n v="162"/>
    <n v="638"/>
    <n v="6.65"/>
    <n v="20.25"/>
  </r>
  <r>
    <x v="67"/>
    <x v="67"/>
    <x v="9"/>
    <x v="0"/>
    <x v="57"/>
    <x v="4099"/>
    <n v="73152"/>
    <n v="145.13999999999999"/>
    <n v="10624.76"/>
    <n v="415003.2"/>
    <n v="0"/>
    <m/>
    <m/>
    <m/>
    <m/>
    <m/>
    <m/>
    <m/>
    <m/>
    <m/>
    <m/>
    <m/>
    <m/>
    <m/>
    <m/>
    <n v="120100"/>
    <n v="14211"/>
    <n v="28.2"/>
    <n v="2859.52"/>
  </r>
  <r>
    <x v="124"/>
    <x v="124"/>
    <x v="4"/>
    <x v="12"/>
    <x v="6"/>
    <x v="4"/>
    <m/>
    <m/>
    <m/>
    <m/>
    <n v="0"/>
    <m/>
    <m/>
    <m/>
    <m/>
    <m/>
    <m/>
    <m/>
    <m/>
    <m/>
    <m/>
    <m/>
    <m/>
    <m/>
    <m/>
    <n v="0"/>
    <m/>
    <m/>
    <n v="0"/>
  </r>
  <r>
    <x v="16"/>
    <x v="16"/>
    <x v="15"/>
    <x v="7"/>
    <x v="5"/>
    <x v="4100"/>
    <n v="41361"/>
    <n v="43.08"/>
    <n v="3349.5"/>
    <n v="249202.8"/>
    <n v="32481.09"/>
    <n v="33135"/>
    <n v="34.520000000000003"/>
    <n v="406.01"/>
    <n v="391699.16"/>
    <m/>
    <m/>
    <m/>
    <m/>
    <m/>
    <m/>
    <m/>
    <m/>
    <m/>
    <m/>
    <n v="11872"/>
    <n v="11324"/>
    <n v="11.8"/>
    <n v="148.4"/>
  </r>
  <r>
    <x v="88"/>
    <x v="88"/>
    <x v="8"/>
    <x v="1"/>
    <x v="41"/>
    <x v="4"/>
    <m/>
    <m/>
    <m/>
    <m/>
    <n v="0"/>
    <m/>
    <m/>
    <m/>
    <m/>
    <m/>
    <m/>
    <m/>
    <m/>
    <m/>
    <m/>
    <m/>
    <m/>
    <m/>
    <m/>
    <n v="21342"/>
    <n v="4274"/>
    <n v="118.72"/>
    <n v="7114"/>
  </r>
  <r>
    <x v="139"/>
    <x v="139"/>
    <x v="9"/>
    <x v="1"/>
    <x v="28"/>
    <x v="4101"/>
    <n v="1167"/>
    <n v="8.1"/>
    <n v="471.42"/>
    <n v="5261.01"/>
    <n v="0"/>
    <m/>
    <m/>
    <m/>
    <m/>
    <m/>
    <m/>
    <m/>
    <m/>
    <m/>
    <m/>
    <m/>
    <m/>
    <m/>
    <m/>
    <n v="61160"/>
    <n v="5788"/>
    <n v="40.19"/>
    <n v="5096.67"/>
  </r>
  <r>
    <x v="154"/>
    <x v="154"/>
    <x v="2"/>
    <x v="2"/>
    <x v="14"/>
    <x v="4102"/>
    <n v="41267"/>
    <n v="78.16"/>
    <n v="5905.45"/>
    <n v="241651.20000000001"/>
    <n v="3136.98"/>
    <n v="7325"/>
    <n v="13.87"/>
    <n v="71.290000000000006"/>
    <n v="37829.74"/>
    <m/>
    <m/>
    <m/>
    <m/>
    <m/>
    <m/>
    <m/>
    <m/>
    <m/>
    <m/>
    <n v="279.39"/>
    <n v="13690"/>
    <n v="25.93"/>
    <n v="6.35"/>
  </r>
  <r>
    <x v="234"/>
    <x v="234"/>
    <x v="2"/>
    <x v="2"/>
    <x v="20"/>
    <x v="4103"/>
    <n v="10892"/>
    <n v="15.13"/>
    <n v="1052.6500000000001"/>
    <n v="58737.87"/>
    <n v="0"/>
    <m/>
    <m/>
    <m/>
    <m/>
    <m/>
    <m/>
    <m/>
    <m/>
    <m/>
    <m/>
    <m/>
    <m/>
    <m/>
    <m/>
    <n v="0"/>
    <m/>
    <m/>
    <n v="0"/>
  </r>
  <r>
    <x v="33"/>
    <x v="33"/>
    <x v="5"/>
    <x v="6"/>
    <x v="53"/>
    <x v="4104"/>
    <n v="254"/>
    <n v="1.63"/>
    <n v="88.23"/>
    <n v="1066.71"/>
    <n v="0"/>
    <m/>
    <m/>
    <m/>
    <m/>
    <m/>
    <m/>
    <m/>
    <m/>
    <m/>
    <m/>
    <m/>
    <m/>
    <m/>
    <m/>
    <n v="0"/>
    <m/>
    <m/>
    <n v="0"/>
  </r>
  <r>
    <x v="71"/>
    <x v="71"/>
    <x v="13"/>
    <x v="1"/>
    <x v="28"/>
    <x v="4"/>
    <m/>
    <m/>
    <m/>
    <m/>
    <n v="0"/>
    <m/>
    <m/>
    <m/>
    <m/>
    <m/>
    <m/>
    <m/>
    <m/>
    <m/>
    <m/>
    <m/>
    <m/>
    <m/>
    <m/>
    <n v="847"/>
    <n v="7311"/>
    <n v="50.77"/>
    <n v="70.58"/>
  </r>
  <r>
    <x v="40"/>
    <x v="40"/>
    <x v="9"/>
    <x v="14"/>
    <x v="101"/>
    <x v="4105"/>
    <n v="190208"/>
    <n v="144.1"/>
    <n v="19458.650000000001"/>
    <n v="1990620.36"/>
    <n v="16565.47"/>
    <n v="14355"/>
    <n v="10.88"/>
    <n v="150.6"/>
    <n v="199767.98"/>
    <m/>
    <m/>
    <m/>
    <m/>
    <m/>
    <m/>
    <m/>
    <m/>
    <m/>
    <m/>
    <n v="518700"/>
    <n v="33591"/>
    <n v="25.45"/>
    <n v="4715.45"/>
  </r>
  <r>
    <x v="228"/>
    <x v="228"/>
    <x v="0"/>
    <x v="2"/>
    <x v="67"/>
    <x v="4106"/>
    <n v="30161"/>
    <n v="29.92"/>
    <n v="3701.37"/>
    <n v="289150.95"/>
    <n v="927.26"/>
    <n v="1041"/>
    <n v="1.03"/>
    <n v="11.04"/>
    <n v="11182.05"/>
    <m/>
    <m/>
    <m/>
    <m/>
    <m/>
    <m/>
    <m/>
    <m/>
    <m/>
    <m/>
    <n v="643.01"/>
    <n v="4908"/>
    <n v="4.87"/>
    <n v="7.65"/>
  </r>
  <r>
    <x v="93"/>
    <x v="93"/>
    <x v="11"/>
    <x v="7"/>
    <x v="20"/>
    <x v="4107"/>
    <n v="60363"/>
    <n v="83.84"/>
    <n v="6575.03"/>
    <n v="366886.86"/>
    <n v="0"/>
    <m/>
    <m/>
    <m/>
    <m/>
    <m/>
    <m/>
    <m/>
    <m/>
    <m/>
    <m/>
    <m/>
    <m/>
    <m/>
    <m/>
    <n v="1498.92"/>
    <n v="7978"/>
    <n v="11.08"/>
    <n v="24.98"/>
  </r>
  <r>
    <x v="50"/>
    <x v="50"/>
    <x v="9"/>
    <x v="12"/>
    <x v="6"/>
    <x v="4108"/>
    <n v="4292"/>
    <n v="44.71"/>
    <n v="3102"/>
    <n v="23078.880000000001"/>
    <n v="0"/>
    <m/>
    <m/>
    <m/>
    <m/>
    <m/>
    <m/>
    <m/>
    <m/>
    <m/>
    <n v="1534"/>
    <n v="4570"/>
    <n v="47.6"/>
    <n v="191"/>
    <n v="34337.06"/>
    <n v="0"/>
    <m/>
    <m/>
    <n v="0"/>
  </r>
  <r>
    <x v="20"/>
    <x v="20"/>
    <x v="3"/>
    <x v="4"/>
    <x v="10"/>
    <x v="4109"/>
    <n v="6237"/>
    <n v="7.02"/>
    <n v="398.88"/>
    <n v="27450.81"/>
    <n v="4086.32"/>
    <n v="7393"/>
    <n v="8.33"/>
    <n v="55.22"/>
    <n v="49278.21"/>
    <m/>
    <m/>
    <m/>
    <m/>
    <m/>
    <m/>
    <m/>
    <m/>
    <m/>
    <m/>
    <n v="412500"/>
    <n v="23545"/>
    <n v="26.51"/>
    <n v="5574.32"/>
  </r>
  <r>
    <x v="38"/>
    <x v="38"/>
    <x v="3"/>
    <x v="3"/>
    <x v="16"/>
    <x v="2213"/>
    <n v="84"/>
    <n v="1.75"/>
    <n v="53.5"/>
    <n v="199.02"/>
    <n v="0"/>
    <m/>
    <m/>
    <m/>
    <m/>
    <m/>
    <m/>
    <m/>
    <m/>
    <m/>
    <m/>
    <m/>
    <m/>
    <m/>
    <m/>
    <n v="478"/>
    <n v="2799"/>
    <n v="58.31"/>
    <n v="119.5"/>
  </r>
  <r>
    <x v="140"/>
    <x v="140"/>
    <x v="1"/>
    <x v="0"/>
    <x v="9"/>
    <x v="4110"/>
    <n v="13029"/>
    <n v="27.14"/>
    <n v="3245.5"/>
    <n v="120732.6"/>
    <n v="8033.95"/>
    <n v="10092"/>
    <n v="21.03"/>
    <n v="200.85"/>
    <n v="96883.78"/>
    <m/>
    <m/>
    <m/>
    <m/>
    <m/>
    <m/>
    <m/>
    <m/>
    <m/>
    <m/>
    <n v="30083.84"/>
    <n v="2445"/>
    <n v="5.09"/>
    <n v="752.1"/>
  </r>
  <r>
    <x v="70"/>
    <x v="70"/>
    <x v="6"/>
    <x v="12"/>
    <x v="6"/>
    <x v="4"/>
    <m/>
    <m/>
    <m/>
    <m/>
    <n v="0"/>
    <m/>
    <m/>
    <m/>
    <m/>
    <m/>
    <m/>
    <m/>
    <m/>
    <m/>
    <m/>
    <m/>
    <m/>
    <m/>
    <m/>
    <n v="0"/>
    <m/>
    <m/>
    <n v="0"/>
  </r>
  <r>
    <x v="105"/>
    <x v="105"/>
    <x v="8"/>
    <x v="6"/>
    <x v="68"/>
    <x v="4111"/>
    <n v="468"/>
    <n v="2.44"/>
    <n v="34.81"/>
    <n v="518.01"/>
    <n v="474"/>
    <n v="843"/>
    <n v="4.3899999999999997"/>
    <n v="29.63"/>
    <n v="5716.11"/>
    <m/>
    <m/>
    <m/>
    <m/>
    <m/>
    <m/>
    <m/>
    <m/>
    <m/>
    <m/>
    <n v="113553"/>
    <n v="6298"/>
    <n v="32.799999999999997"/>
    <n v="7097.06"/>
  </r>
  <r>
    <x v="128"/>
    <x v="128"/>
    <x v="5"/>
    <x v="7"/>
    <x v="28"/>
    <x v="4112"/>
    <n v="8981"/>
    <n v="62.37"/>
    <n v="3872.75"/>
    <n v="43219.89"/>
    <n v="2300"/>
    <n v="3328"/>
    <n v="23.11"/>
    <m/>
    <m/>
    <m/>
    <m/>
    <m/>
    <m/>
    <m/>
    <m/>
    <m/>
    <m/>
    <m/>
    <m/>
    <n v="35.96"/>
    <n v="3507"/>
    <n v="24.35"/>
    <n v="3"/>
  </r>
  <r>
    <x v="56"/>
    <x v="56"/>
    <x v="5"/>
    <x v="4"/>
    <x v="92"/>
    <x v="4113"/>
    <n v="27016"/>
    <n v="16.079999999999998"/>
    <n v="906.7"/>
    <n v="118052.34"/>
    <n v="109278.37"/>
    <n v="99034"/>
    <n v="58.95"/>
    <n v="780.56"/>
    <n v="1317820.6499999999"/>
    <m/>
    <m/>
    <m/>
    <m/>
    <m/>
    <m/>
    <m/>
    <m/>
    <m/>
    <m/>
    <n v="1173400"/>
    <n v="174170"/>
    <n v="103.67"/>
    <n v="8381.43"/>
  </r>
  <r>
    <x v="74"/>
    <x v="74"/>
    <x v="15"/>
    <x v="1"/>
    <x v="19"/>
    <x v="0"/>
    <n v="0"/>
    <n v="0"/>
    <n v="0"/>
    <n v="0"/>
    <n v="0"/>
    <m/>
    <m/>
    <m/>
    <m/>
    <m/>
    <m/>
    <m/>
    <m/>
    <m/>
    <m/>
    <m/>
    <m/>
    <m/>
    <m/>
    <n v="0"/>
    <m/>
    <m/>
    <n v="0"/>
  </r>
  <r>
    <x v="134"/>
    <x v="134"/>
    <x v="1"/>
    <x v="12"/>
    <x v="6"/>
    <x v="4"/>
    <m/>
    <m/>
    <m/>
    <m/>
    <n v="0"/>
    <m/>
    <m/>
    <m/>
    <m/>
    <m/>
    <m/>
    <m/>
    <m/>
    <m/>
    <m/>
    <m/>
    <m/>
    <m/>
    <m/>
    <n v="0"/>
    <m/>
    <m/>
    <n v="0"/>
  </r>
  <r>
    <x v="70"/>
    <x v="70"/>
    <x v="0"/>
    <x v="5"/>
    <x v="17"/>
    <x v="4114"/>
    <n v="26455"/>
    <n v="44.09"/>
    <n v="3315.2"/>
    <n v="154156.79999999999"/>
    <n v="18481.09"/>
    <n v="30477"/>
    <n v="50.8"/>
    <n v="369.62"/>
    <n v="222868.96"/>
    <m/>
    <m/>
    <m/>
    <m/>
    <m/>
    <m/>
    <m/>
    <m/>
    <m/>
    <m/>
    <n v="1998.53"/>
    <n v="14261"/>
    <n v="23.77"/>
    <n v="39.97"/>
  </r>
  <r>
    <x v="76"/>
    <x v="76"/>
    <x v="12"/>
    <x v="3"/>
    <x v="6"/>
    <x v="2785"/>
    <n v="145"/>
    <n v="1.51"/>
    <n v="53.75"/>
    <n v="399.9"/>
    <n v="7216.29"/>
    <n v="9576"/>
    <n v="99.75"/>
    <n v="902.04"/>
    <n v="87023.46"/>
    <m/>
    <m/>
    <m/>
    <m/>
    <m/>
    <m/>
    <m/>
    <m/>
    <m/>
    <m/>
    <n v="112995"/>
    <n v="5879"/>
    <n v="61.24"/>
    <n v="14124.38"/>
  </r>
  <r>
    <x v="4"/>
    <x v="4"/>
    <x v="11"/>
    <x v="7"/>
    <x v="21"/>
    <x v="4115"/>
    <n v="773"/>
    <n v="2.68"/>
    <n v="107.75"/>
    <n v="2404.98"/>
    <n v="0"/>
    <n v="131"/>
    <n v="0.45"/>
    <m/>
    <m/>
    <m/>
    <m/>
    <m/>
    <m/>
    <m/>
    <m/>
    <m/>
    <m/>
    <m/>
    <m/>
    <n v="1"/>
    <n v="15"/>
    <n v="0.05"/>
    <n v="0.04"/>
  </r>
  <r>
    <x v="24"/>
    <x v="24"/>
    <x v="1"/>
    <x v="4"/>
    <x v="15"/>
    <x v="4116"/>
    <n v="11150"/>
    <n v="25.81"/>
    <n v="2952.22"/>
    <n v="98840.4"/>
    <n v="16005.82"/>
    <n v="16434"/>
    <n v="38.04"/>
    <n v="444.61"/>
    <n v="193018.95"/>
    <m/>
    <m/>
    <m/>
    <m/>
    <m/>
    <m/>
    <m/>
    <m/>
    <m/>
    <m/>
    <n v="1933"/>
    <n v="9414"/>
    <n v="21.79"/>
    <n v="53.69"/>
  </r>
  <r>
    <x v="18"/>
    <x v="18"/>
    <x v="1"/>
    <x v="4"/>
    <x v="30"/>
    <x v="4117"/>
    <n v="1506"/>
    <n v="2.61"/>
    <n v="198.54"/>
    <n v="8862.9"/>
    <n v="0"/>
    <m/>
    <m/>
    <m/>
    <m/>
    <m/>
    <m/>
    <m/>
    <m/>
    <m/>
    <n v="950"/>
    <n v="1635"/>
    <n v="2.84"/>
    <n v="19"/>
    <n v="21264.799999999999"/>
    <n v="257500"/>
    <n v="28899"/>
    <n v="50.17"/>
    <n v="5364.58"/>
  </r>
  <r>
    <x v="143"/>
    <x v="143"/>
    <x v="1"/>
    <x v="12"/>
    <x v="6"/>
    <x v="0"/>
    <n v="0"/>
    <n v="0"/>
    <n v="0"/>
    <n v="0"/>
    <n v="0"/>
    <n v="0"/>
    <n v="0"/>
    <m/>
    <m/>
    <m/>
    <n v="0"/>
    <n v="0"/>
    <m/>
    <m/>
    <m/>
    <n v="0"/>
    <n v="0"/>
    <m/>
    <m/>
    <n v="62"/>
    <n v="296"/>
    <n v="3.08"/>
    <n v="7.75"/>
  </r>
  <r>
    <x v="54"/>
    <x v="54"/>
    <x v="5"/>
    <x v="11"/>
    <x v="28"/>
    <x v="4"/>
    <m/>
    <m/>
    <m/>
    <m/>
    <n v="0"/>
    <m/>
    <m/>
    <m/>
    <m/>
    <m/>
    <m/>
    <m/>
    <m/>
    <m/>
    <m/>
    <m/>
    <m/>
    <m/>
    <m/>
    <n v="0"/>
    <m/>
    <m/>
    <n v="0"/>
  </r>
  <r>
    <x v="62"/>
    <x v="62"/>
    <x v="13"/>
    <x v="38"/>
    <x v="57"/>
    <x v="4118"/>
    <n v="24880"/>
    <n v="49.37"/>
    <n v="4167.62"/>
    <n v="162787.20000000001"/>
    <n v="21739.09"/>
    <n v="25172"/>
    <n v="49.94"/>
    <m/>
    <m/>
    <m/>
    <m/>
    <m/>
    <m/>
    <m/>
    <m/>
    <m/>
    <m/>
    <m/>
    <m/>
    <n v="1010"/>
    <n v="6881"/>
    <n v="13.65"/>
    <n v="24.05"/>
  </r>
  <r>
    <x v="98"/>
    <x v="98"/>
    <x v="14"/>
    <x v="11"/>
    <x v="130"/>
    <x v="4119"/>
    <n v="73700"/>
    <n v="25.59"/>
    <n v="1571.94"/>
    <n v="350857.38"/>
    <n v="293850.63"/>
    <n v="353997"/>
    <n v="122.92"/>
    <n v="1224.3800000000001"/>
    <n v="3543632.91"/>
    <m/>
    <m/>
    <m/>
    <m/>
    <m/>
    <m/>
    <m/>
    <m/>
    <m/>
    <m/>
    <n v="0"/>
    <m/>
    <m/>
    <n v="0"/>
  </r>
  <r>
    <x v="65"/>
    <x v="65"/>
    <x v="4"/>
    <x v="12"/>
    <x v="1"/>
    <x v="4"/>
    <m/>
    <m/>
    <m/>
    <m/>
    <n v="0"/>
    <m/>
    <m/>
    <m/>
    <m/>
    <m/>
    <m/>
    <m/>
    <m/>
    <m/>
    <m/>
    <m/>
    <m/>
    <m/>
    <m/>
    <n v="0"/>
    <m/>
    <m/>
    <n v="0"/>
  </r>
  <r>
    <x v="227"/>
    <x v="227"/>
    <x v="4"/>
    <x v="1"/>
    <x v="28"/>
    <x v="4120"/>
    <n v="3600"/>
    <n v="25"/>
    <n v="1003"/>
    <n v="11193.48"/>
    <n v="3296.8"/>
    <n v="5236"/>
    <n v="36.36"/>
    <n v="274.73"/>
    <n v="39757.089999999997"/>
    <m/>
    <m/>
    <m/>
    <m/>
    <m/>
    <m/>
    <m/>
    <m/>
    <m/>
    <m/>
    <n v="400"/>
    <n v="5257"/>
    <n v="36.51"/>
    <n v="33.33"/>
  </r>
  <r>
    <x v="213"/>
    <x v="213"/>
    <x v="14"/>
    <x v="2"/>
    <x v="2"/>
    <x v="4121"/>
    <n v="90399"/>
    <n v="117.71"/>
    <n v="9062.81"/>
    <n v="539418.6"/>
    <n v="0"/>
    <m/>
    <m/>
    <m/>
    <m/>
    <m/>
    <m/>
    <m/>
    <m/>
    <m/>
    <m/>
    <m/>
    <m/>
    <m/>
    <m/>
    <n v="807.95"/>
    <n v="17680"/>
    <n v="23.02"/>
    <n v="12.62"/>
  </r>
  <r>
    <x v="49"/>
    <x v="49"/>
    <x v="5"/>
    <x v="6"/>
    <x v="6"/>
    <x v="2670"/>
    <n v="16"/>
    <n v="0.17"/>
    <n v="15.38"/>
    <n v="114.39"/>
    <n v="0"/>
    <m/>
    <m/>
    <m/>
    <m/>
    <m/>
    <m/>
    <m/>
    <m/>
    <m/>
    <m/>
    <m/>
    <m/>
    <m/>
    <m/>
    <n v="62156"/>
    <n v="8508"/>
    <n v="88.63"/>
    <n v="7769.5"/>
  </r>
  <r>
    <x v="90"/>
    <x v="90"/>
    <x v="13"/>
    <x v="7"/>
    <x v="11"/>
    <x v="4122"/>
    <n v="5528"/>
    <n v="46.07"/>
    <n v="3136"/>
    <n v="29164.799999999999"/>
    <n v="2101.31"/>
    <n v="4331"/>
    <n v="36.090000000000003"/>
    <n v="210.13"/>
    <n v="25340.31"/>
    <m/>
    <m/>
    <m/>
    <m/>
    <m/>
    <m/>
    <m/>
    <m/>
    <m/>
    <m/>
    <n v="175.99"/>
    <n v="2639"/>
    <n v="21.99"/>
    <n v="17.600000000000001"/>
  </r>
  <r>
    <x v="59"/>
    <x v="59"/>
    <x v="9"/>
    <x v="1"/>
    <x v="1"/>
    <x v="4123"/>
    <n v="1123"/>
    <n v="15.6"/>
    <n v="931.33"/>
    <n v="5196.84"/>
    <n v="0"/>
    <m/>
    <m/>
    <m/>
    <m/>
    <m/>
    <m/>
    <m/>
    <m/>
    <m/>
    <m/>
    <m/>
    <m/>
    <m/>
    <m/>
    <n v="49419"/>
    <n v="2589"/>
    <n v="35.96"/>
    <n v="8236.5"/>
  </r>
  <r>
    <x v="217"/>
    <x v="217"/>
    <x v="10"/>
    <x v="7"/>
    <x v="144"/>
    <x v="4124"/>
    <n v="69561"/>
    <n v="70.69"/>
    <n v="9928.5400000000009"/>
    <n v="757150.2"/>
    <n v="0"/>
    <m/>
    <m/>
    <m/>
    <m/>
    <m/>
    <m/>
    <m/>
    <m/>
    <m/>
    <m/>
    <m/>
    <m/>
    <m/>
    <m/>
    <n v="0"/>
    <m/>
    <m/>
    <n v="0"/>
  </r>
  <r>
    <x v="94"/>
    <x v="94"/>
    <x v="15"/>
    <x v="2"/>
    <x v="38"/>
    <x v="4125"/>
    <n v="85332"/>
    <n v="126.98"/>
    <n v="6974.29"/>
    <n v="363220.8"/>
    <n v="0"/>
    <m/>
    <m/>
    <m/>
    <m/>
    <m/>
    <m/>
    <m/>
    <m/>
    <m/>
    <m/>
    <m/>
    <m/>
    <m/>
    <m/>
    <n v="1346.17"/>
    <n v="5317"/>
    <n v="7.91"/>
    <n v="24.04"/>
  </r>
  <r>
    <x v="6"/>
    <x v="6"/>
    <x v="3"/>
    <x v="6"/>
    <x v="7"/>
    <x v="4"/>
    <m/>
    <m/>
    <m/>
    <m/>
    <n v="1038.8"/>
    <n v="906"/>
    <n v="37.75"/>
    <m/>
    <m/>
    <m/>
    <m/>
    <m/>
    <m/>
    <m/>
    <m/>
    <m/>
    <m/>
    <m/>
    <m/>
    <n v="11885"/>
    <n v="1104"/>
    <n v="46"/>
    <n v="5942.5"/>
  </r>
  <r>
    <x v="88"/>
    <x v="88"/>
    <x v="1"/>
    <x v="6"/>
    <x v="1"/>
    <x v="4"/>
    <m/>
    <m/>
    <m/>
    <m/>
    <n v="0"/>
    <m/>
    <m/>
    <m/>
    <m/>
    <m/>
    <m/>
    <m/>
    <m/>
    <m/>
    <m/>
    <m/>
    <m/>
    <m/>
    <m/>
    <n v="0"/>
    <m/>
    <m/>
    <n v="0"/>
  </r>
  <r>
    <x v="41"/>
    <x v="41"/>
    <x v="7"/>
    <x v="0"/>
    <x v="42"/>
    <x v="4126"/>
    <n v="5804"/>
    <n v="16.12"/>
    <n v="1570.17"/>
    <n v="43807.65"/>
    <n v="2447.14"/>
    <n v="2504"/>
    <n v="6.96"/>
    <m/>
    <m/>
    <m/>
    <m/>
    <m/>
    <m/>
    <m/>
    <m/>
    <m/>
    <m/>
    <m/>
    <m/>
    <n v="1400"/>
    <n v="3192"/>
    <n v="8.8699999999999992"/>
    <n v="46.67"/>
  </r>
  <r>
    <x v="125"/>
    <x v="125"/>
    <x v="11"/>
    <x v="0"/>
    <x v="68"/>
    <x v="4127"/>
    <n v="19064"/>
    <n v="99.29"/>
    <n v="6538.31"/>
    <n v="97290.09"/>
    <n v="0"/>
    <m/>
    <m/>
    <m/>
    <m/>
    <m/>
    <m/>
    <m/>
    <m/>
    <m/>
    <m/>
    <m/>
    <m/>
    <m/>
    <m/>
    <n v="359"/>
    <n v="1651"/>
    <n v="8.6"/>
    <n v="22.44"/>
  </r>
  <r>
    <x v="57"/>
    <x v="57"/>
    <x v="1"/>
    <x v="12"/>
    <x v="6"/>
    <x v="4"/>
    <n v="0"/>
    <n v="0"/>
    <m/>
    <m/>
    <n v="0"/>
    <n v="0"/>
    <n v="0"/>
    <m/>
    <m/>
    <m/>
    <m/>
    <m/>
    <m/>
    <m/>
    <m/>
    <m/>
    <m/>
    <m/>
    <m/>
    <n v="0"/>
    <m/>
    <m/>
    <n v="0"/>
  </r>
  <r>
    <x v="25"/>
    <x v="25"/>
    <x v="8"/>
    <x v="19"/>
    <x v="88"/>
    <x v="4128"/>
    <n v="71128"/>
    <n v="75.989999999999995"/>
    <n v="7343.27"/>
    <n v="532680.75"/>
    <n v="72015.520000000004"/>
    <n v="72822"/>
    <n v="77.8"/>
    <m/>
    <m/>
    <m/>
    <m/>
    <m/>
    <m/>
    <m/>
    <m/>
    <m/>
    <m/>
    <m/>
    <m/>
    <n v="4037"/>
    <n v="24873"/>
    <n v="26.57"/>
    <n v="51.76"/>
  </r>
  <r>
    <x v="15"/>
    <x v="15"/>
    <x v="10"/>
    <x v="3"/>
    <x v="1"/>
    <x v="550"/>
    <n v="90"/>
    <n v="1.25"/>
    <n v="7.17"/>
    <n v="39.99"/>
    <n v="0"/>
    <m/>
    <m/>
    <m/>
    <m/>
    <n v="473"/>
    <n v="932"/>
    <n v="12.94"/>
    <n v="78"/>
    <n v="5992.44"/>
    <m/>
    <m/>
    <m/>
    <m/>
    <m/>
    <n v="757800"/>
    <n v="18626"/>
    <n v="258.69"/>
    <n v="126300"/>
  </r>
  <r>
    <x v="38"/>
    <x v="38"/>
    <x v="11"/>
    <x v="13"/>
    <x v="6"/>
    <x v="4"/>
    <m/>
    <m/>
    <m/>
    <m/>
    <n v="0"/>
    <m/>
    <m/>
    <m/>
    <m/>
    <m/>
    <m/>
    <m/>
    <m/>
    <m/>
    <m/>
    <m/>
    <m/>
    <m/>
    <m/>
    <n v="0"/>
    <m/>
    <m/>
    <n v="0"/>
  </r>
  <r>
    <x v="166"/>
    <x v="166"/>
    <x v="2"/>
    <x v="2"/>
    <x v="57"/>
    <x v="4129"/>
    <n v="19681"/>
    <n v="39.049999999999997"/>
    <n v="3295.24"/>
    <n v="128712"/>
    <n v="29771"/>
    <n v="38061"/>
    <n v="75.52"/>
    <n v="708.83"/>
    <n v="359017.42"/>
    <m/>
    <m/>
    <m/>
    <m/>
    <m/>
    <m/>
    <m/>
    <m/>
    <m/>
    <m/>
    <n v="1265"/>
    <n v="8867"/>
    <n v="17.59"/>
    <n v="30.12"/>
  </r>
  <r>
    <x v="141"/>
    <x v="141"/>
    <x v="11"/>
    <x v="1"/>
    <x v="6"/>
    <x v="4130"/>
    <n v="383"/>
    <n v="3.99"/>
    <n v="255.5"/>
    <n v="1900.92"/>
    <n v="0"/>
    <m/>
    <m/>
    <m/>
    <m/>
    <m/>
    <m/>
    <m/>
    <m/>
    <m/>
    <m/>
    <m/>
    <m/>
    <m/>
    <m/>
    <n v="110337"/>
    <n v="10438"/>
    <n v="108.73"/>
    <n v="13792.13"/>
  </r>
  <r>
    <x v="25"/>
    <x v="25"/>
    <x v="3"/>
    <x v="0"/>
    <x v="29"/>
    <x v="4131"/>
    <n v="61149"/>
    <n v="98"/>
    <n v="12101.54"/>
    <n v="585230.4"/>
    <n v="0"/>
    <m/>
    <m/>
    <m/>
    <m/>
    <m/>
    <m/>
    <m/>
    <m/>
    <m/>
    <m/>
    <m/>
    <m/>
    <m/>
    <m/>
    <n v="990"/>
    <n v="5726"/>
    <n v="9.18"/>
    <n v="19.04"/>
  </r>
  <r>
    <x v="69"/>
    <x v="69"/>
    <x v="1"/>
    <x v="7"/>
    <x v="9"/>
    <x v="4132"/>
    <n v="35333"/>
    <n v="73.61"/>
    <n v="8548"/>
    <n v="317985.59999999998"/>
    <n v="0"/>
    <m/>
    <m/>
    <m/>
    <m/>
    <m/>
    <m/>
    <m/>
    <m/>
    <m/>
    <m/>
    <m/>
    <m/>
    <m/>
    <m/>
    <n v="222080"/>
    <n v="19473"/>
    <n v="40.57"/>
    <n v="5552"/>
  </r>
  <r>
    <x v="2"/>
    <x v="2"/>
    <x v="0"/>
    <x v="7"/>
    <x v="5"/>
    <x v="4133"/>
    <n v="74898"/>
    <n v="78.02"/>
    <n v="13300"/>
    <n v="989520"/>
    <n v="0"/>
    <m/>
    <m/>
    <m/>
    <m/>
    <m/>
    <m/>
    <m/>
    <m/>
    <m/>
    <m/>
    <m/>
    <m/>
    <m/>
    <m/>
    <n v="3296.69"/>
    <n v="9921"/>
    <n v="10.33"/>
    <n v="41.21"/>
  </r>
  <r>
    <x v="84"/>
    <x v="84"/>
    <x v="7"/>
    <x v="4"/>
    <x v="90"/>
    <x v="4134"/>
    <n v="412"/>
    <n v="1.01"/>
    <n v="50.94"/>
    <n v="1610.76"/>
    <n v="0"/>
    <m/>
    <m/>
    <m/>
    <m/>
    <m/>
    <m/>
    <m/>
    <m/>
    <m/>
    <n v="100"/>
    <n v="130"/>
    <n v="0.32"/>
    <n v="2"/>
    <n v="2238.4"/>
    <n v="147090"/>
    <n v="4948"/>
    <n v="12.13"/>
    <n v="4326.18"/>
  </r>
  <r>
    <x v="98"/>
    <x v="98"/>
    <x v="0"/>
    <x v="0"/>
    <x v="86"/>
    <x v="4135"/>
    <n v="114118"/>
    <n v="70.97"/>
    <n v="4744.05"/>
    <n v="591203.79"/>
    <n v="54367.6"/>
    <n v="72144"/>
    <n v="44.87"/>
    <m/>
    <m/>
    <m/>
    <m/>
    <m/>
    <m/>
    <m/>
    <m/>
    <m/>
    <m/>
    <m/>
    <m/>
    <n v="0"/>
    <m/>
    <m/>
    <n v="0"/>
  </r>
  <r>
    <x v="159"/>
    <x v="159"/>
    <x v="6"/>
    <x v="12"/>
    <x v="6"/>
    <x v="4"/>
    <m/>
    <m/>
    <m/>
    <m/>
    <n v="0"/>
    <m/>
    <m/>
    <m/>
    <m/>
    <m/>
    <m/>
    <m/>
    <m/>
    <m/>
    <m/>
    <m/>
    <m/>
    <m/>
    <m/>
    <n v="0"/>
    <m/>
    <m/>
    <n v="0"/>
  </r>
  <r>
    <x v="190"/>
    <x v="190"/>
    <x v="2"/>
    <x v="2"/>
    <x v="11"/>
    <x v="4136"/>
    <n v="17120"/>
    <n v="142.66999999999999"/>
    <n v="10192.5"/>
    <n v="94790.25"/>
    <n v="0"/>
    <m/>
    <m/>
    <m/>
    <m/>
    <m/>
    <m/>
    <m/>
    <m/>
    <m/>
    <m/>
    <m/>
    <m/>
    <m/>
    <m/>
    <n v="400"/>
    <n v="2413"/>
    <n v="20.11"/>
    <n v="40"/>
  </r>
  <r>
    <x v="6"/>
    <x v="6"/>
    <x v="0"/>
    <x v="5"/>
    <x v="3"/>
    <x v="2573"/>
    <n v="56843"/>
    <n v="65.790000000000006"/>
    <n v="5053.33"/>
    <n v="338371.2"/>
    <n v="24335.599999999999"/>
    <n v="10588"/>
    <n v="12.25"/>
    <m/>
    <m/>
    <m/>
    <m/>
    <m/>
    <m/>
    <m/>
    <m/>
    <m/>
    <m/>
    <m/>
    <m/>
    <n v="156890"/>
    <n v="25566"/>
    <n v="29.59"/>
    <n v="2179.0300000000002"/>
  </r>
  <r>
    <x v="66"/>
    <x v="66"/>
    <x v="8"/>
    <x v="7"/>
    <x v="7"/>
    <x v="4"/>
    <m/>
    <m/>
    <m/>
    <m/>
    <n v="0"/>
    <m/>
    <m/>
    <m/>
    <m/>
    <m/>
    <m/>
    <m/>
    <m/>
    <m/>
    <n v="348"/>
    <n v="960"/>
    <n v="40"/>
    <n v="174"/>
    <n v="7789.63"/>
    <n v="0"/>
    <m/>
    <m/>
    <n v="0"/>
  </r>
  <r>
    <x v="53"/>
    <x v="53"/>
    <x v="10"/>
    <x v="7"/>
    <x v="94"/>
    <x v="4137"/>
    <n v="7763"/>
    <n v="34.049999999999997"/>
    <n v="2660.58"/>
    <n v="47012.43"/>
    <n v="3683"/>
    <n v="6457"/>
    <n v="28.32"/>
    <n v="193.84"/>
    <n v="44414.400000000001"/>
    <m/>
    <m/>
    <m/>
    <m/>
    <m/>
    <m/>
    <m/>
    <m/>
    <m/>
    <m/>
    <n v="380"/>
    <n v="3634"/>
    <n v="15.94"/>
    <n v="20"/>
  </r>
  <r>
    <x v="62"/>
    <x v="62"/>
    <x v="2"/>
    <x v="24"/>
    <x v="78"/>
    <x v="4138"/>
    <n v="15389"/>
    <n v="22.5"/>
    <n v="2109.65"/>
    <n v="111832.5"/>
    <n v="14010"/>
    <n v="19291"/>
    <n v="28.2"/>
    <n v="245.79"/>
    <n v="168950.79"/>
    <m/>
    <m/>
    <m/>
    <m/>
    <m/>
    <m/>
    <m/>
    <m/>
    <m/>
    <m/>
    <n v="1676"/>
    <n v="7183"/>
    <n v="10.5"/>
    <n v="29.4"/>
  </r>
  <r>
    <x v="204"/>
    <x v="204"/>
    <x v="10"/>
    <x v="1"/>
    <x v="16"/>
    <x v="4"/>
    <m/>
    <m/>
    <m/>
    <m/>
    <n v="0"/>
    <m/>
    <m/>
    <m/>
    <m/>
    <m/>
    <m/>
    <m/>
    <m/>
    <m/>
    <m/>
    <m/>
    <m/>
    <m/>
    <m/>
    <n v="870906"/>
    <n v="89753"/>
    <n v="1869.85"/>
    <n v="217726.5"/>
  </r>
  <r>
    <x v="175"/>
    <x v="175"/>
    <x v="2"/>
    <x v="2"/>
    <x v="9"/>
    <x v="4139"/>
    <n v="7512"/>
    <n v="15.65"/>
    <n v="418.6"/>
    <n v="15571.92"/>
    <n v="6270"/>
    <n v="15400"/>
    <n v="32.08"/>
    <m/>
    <m/>
    <m/>
    <m/>
    <m/>
    <m/>
    <m/>
    <m/>
    <m/>
    <m/>
    <m/>
    <m/>
    <n v="0"/>
    <m/>
    <m/>
    <n v="0"/>
  </r>
  <r>
    <x v="74"/>
    <x v="74"/>
    <x v="3"/>
    <x v="4"/>
    <x v="50"/>
    <x v="4140"/>
    <n v="5022"/>
    <n v="2.62"/>
    <n v="174.8"/>
    <n v="26010.240000000002"/>
    <n v="439.38"/>
    <n v="2342"/>
    <n v="1.22"/>
    <m/>
    <m/>
    <m/>
    <m/>
    <m/>
    <m/>
    <m/>
    <m/>
    <m/>
    <m/>
    <m/>
    <m/>
    <n v="14656.77"/>
    <n v="166725"/>
    <n v="86.84"/>
    <n v="91.6"/>
  </r>
  <r>
    <x v="3"/>
    <x v="3"/>
    <x v="13"/>
    <x v="14"/>
    <x v="123"/>
    <x v="4141"/>
    <n v="36784"/>
    <n v="74.760000000000005"/>
    <n v="4373.32"/>
    <n v="166754.57999999999"/>
    <n v="7578.08"/>
    <n v="8774"/>
    <n v="17.829999999999998"/>
    <n v="184.83"/>
    <n v="91386.33"/>
    <m/>
    <m/>
    <m/>
    <m/>
    <m/>
    <m/>
    <m/>
    <m/>
    <m/>
    <m/>
    <n v="140360"/>
    <n v="10506"/>
    <n v="21.35"/>
    <n v="3423.41"/>
  </r>
  <r>
    <x v="202"/>
    <x v="202"/>
    <x v="8"/>
    <x v="7"/>
    <x v="9"/>
    <x v="4142"/>
    <n v="24936"/>
    <n v="51.95"/>
    <n v="3024.73"/>
    <n v="112519.77"/>
    <n v="25973.81"/>
    <n v="26358"/>
    <n v="54.91"/>
    <n v="649.35"/>
    <n v="313225.99"/>
    <m/>
    <m/>
    <m/>
    <m/>
    <m/>
    <m/>
    <m/>
    <m/>
    <m/>
    <m/>
    <n v="894"/>
    <n v="10857"/>
    <n v="22.62"/>
    <n v="22.35"/>
  </r>
  <r>
    <x v="60"/>
    <x v="60"/>
    <x v="9"/>
    <x v="2"/>
    <x v="76"/>
    <x v="4143"/>
    <n v="55149"/>
    <n v="102.13"/>
    <n v="7882.67"/>
    <n v="329889.59999999998"/>
    <n v="0"/>
    <m/>
    <m/>
    <m/>
    <m/>
    <m/>
    <m/>
    <m/>
    <m/>
    <m/>
    <m/>
    <m/>
    <m/>
    <m/>
    <m/>
    <n v="0"/>
    <m/>
    <m/>
    <n v="0"/>
  </r>
  <r>
    <x v="217"/>
    <x v="217"/>
    <x v="11"/>
    <x v="7"/>
    <x v="144"/>
    <x v="4144"/>
    <n v="91689"/>
    <n v="93.18"/>
    <n v="9610.24"/>
    <n v="732877.2"/>
    <n v="0"/>
    <m/>
    <m/>
    <m/>
    <m/>
    <m/>
    <m/>
    <m/>
    <m/>
    <m/>
    <m/>
    <m/>
    <m/>
    <m/>
    <m/>
    <n v="223350"/>
    <n v="16845"/>
    <n v="17.12"/>
    <n v="2723.78"/>
  </r>
  <r>
    <x v="174"/>
    <x v="174"/>
    <x v="6"/>
    <x v="1"/>
    <x v="6"/>
    <x v="4145"/>
    <n v="52"/>
    <n v="0.54"/>
    <n v="27.38"/>
    <n v="203.67"/>
    <n v="410"/>
    <n v="688"/>
    <n v="7.17"/>
    <m/>
    <m/>
    <m/>
    <m/>
    <m/>
    <m/>
    <m/>
    <m/>
    <m/>
    <m/>
    <m/>
    <m/>
    <n v="0"/>
    <n v="4630"/>
    <n v="48.23"/>
    <n v="0"/>
  </r>
  <r>
    <x v="77"/>
    <x v="77"/>
    <x v="3"/>
    <x v="1"/>
    <x v="51"/>
    <x v="4"/>
    <m/>
    <m/>
    <m/>
    <m/>
    <n v="0"/>
    <m/>
    <m/>
    <m/>
    <m/>
    <m/>
    <m/>
    <m/>
    <m/>
    <m/>
    <m/>
    <m/>
    <m/>
    <m/>
    <m/>
    <n v="1.46"/>
    <n v="1076"/>
    <n v="89.67"/>
    <n v="1.46"/>
  </r>
  <r>
    <x v="6"/>
    <x v="6"/>
    <x v="4"/>
    <x v="1"/>
    <x v="11"/>
    <x v="4"/>
    <m/>
    <m/>
    <m/>
    <m/>
    <n v="4663.43"/>
    <n v="6030"/>
    <n v="50.25"/>
    <n v="466.34"/>
    <n v="56237.74"/>
    <m/>
    <m/>
    <m/>
    <m/>
    <m/>
    <m/>
    <m/>
    <m/>
    <m/>
    <m/>
    <n v="27413"/>
    <n v="5478"/>
    <n v="45.65"/>
    <n v="2741.3"/>
  </r>
  <r>
    <x v="197"/>
    <x v="197"/>
    <x v="0"/>
    <x v="12"/>
    <x v="1"/>
    <x v="4"/>
    <m/>
    <m/>
    <m/>
    <m/>
    <n v="0"/>
    <m/>
    <m/>
    <m/>
    <m/>
    <m/>
    <m/>
    <m/>
    <m/>
    <m/>
    <m/>
    <m/>
    <m/>
    <m/>
    <m/>
    <n v="157.74"/>
    <n v="1130"/>
    <n v="15.69"/>
    <n v="26.29"/>
  </r>
  <r>
    <x v="70"/>
    <x v="70"/>
    <x v="1"/>
    <x v="5"/>
    <x v="17"/>
    <x v="4146"/>
    <n v="17153"/>
    <n v="28.59"/>
    <n v="3393.6"/>
    <n v="157802.4"/>
    <n v="14413"/>
    <n v="25550"/>
    <n v="42.58"/>
    <m/>
    <m/>
    <m/>
    <m/>
    <m/>
    <m/>
    <m/>
    <m/>
    <m/>
    <m/>
    <m/>
    <m/>
    <n v="1211.1500000000001"/>
    <n v="6400"/>
    <n v="10.67"/>
    <n v="24.22"/>
  </r>
  <r>
    <x v="187"/>
    <x v="187"/>
    <x v="13"/>
    <x v="31"/>
    <x v="31"/>
    <x v="4147"/>
    <n v="19019"/>
    <n v="79.25"/>
    <n v="4862.1000000000004"/>
    <n v="90435.06"/>
    <n v="0"/>
    <n v="4413"/>
    <n v="18.39"/>
    <m/>
    <m/>
    <m/>
    <m/>
    <m/>
    <m/>
    <m/>
    <m/>
    <m/>
    <m/>
    <m/>
    <m/>
    <n v="12480"/>
    <n v="2552"/>
    <n v="10.63"/>
    <n v="624"/>
  </r>
  <r>
    <x v="39"/>
    <x v="39"/>
    <x v="0"/>
    <x v="4"/>
    <x v="119"/>
    <x v="4148"/>
    <n v="12089"/>
    <n v="4.58"/>
    <n v="245.81"/>
    <n v="50292.54"/>
    <n v="0"/>
    <n v="11039"/>
    <n v="4.18"/>
    <n v="0"/>
    <n v="0"/>
    <m/>
    <m/>
    <m/>
    <m/>
    <m/>
    <m/>
    <m/>
    <m/>
    <m/>
    <m/>
    <n v="170936.75"/>
    <n v="298721"/>
    <n v="113.15"/>
    <n v="776.99"/>
  </r>
  <r>
    <x v="65"/>
    <x v="65"/>
    <x v="9"/>
    <x v="1"/>
    <x v="32"/>
    <x v="0"/>
    <n v="0"/>
    <n v="0"/>
    <n v="0"/>
    <n v="0"/>
    <n v="0"/>
    <n v="0"/>
    <n v="0"/>
    <m/>
    <m/>
    <m/>
    <m/>
    <m/>
    <m/>
    <m/>
    <m/>
    <m/>
    <m/>
    <m/>
    <m/>
    <n v="695"/>
    <n v="1476"/>
    <n v="13.67"/>
    <n v="77.22"/>
  </r>
  <r>
    <x v="134"/>
    <x v="134"/>
    <x v="15"/>
    <x v="1"/>
    <x v="71"/>
    <x v="4"/>
    <m/>
    <m/>
    <m/>
    <m/>
    <n v="0"/>
    <m/>
    <m/>
    <m/>
    <m/>
    <m/>
    <m/>
    <m/>
    <m/>
    <m/>
    <m/>
    <m/>
    <m/>
    <m/>
    <m/>
    <n v="219.24"/>
    <n v="728"/>
    <n v="12.13"/>
    <n v="43.85"/>
  </r>
  <r>
    <x v="148"/>
    <x v="148"/>
    <x v="3"/>
    <x v="7"/>
    <x v="38"/>
    <x v="4149"/>
    <n v="56568"/>
    <n v="84.18"/>
    <n v="8557.14"/>
    <n v="445656"/>
    <n v="0"/>
    <m/>
    <m/>
    <m/>
    <m/>
    <m/>
    <m/>
    <m/>
    <m/>
    <m/>
    <m/>
    <m/>
    <m/>
    <m/>
    <m/>
    <n v="1630.91"/>
    <n v="8413"/>
    <n v="12.52"/>
    <n v="29.12"/>
  </r>
  <r>
    <x v="40"/>
    <x v="40"/>
    <x v="0"/>
    <x v="11"/>
    <x v="116"/>
    <x v="4150"/>
    <n v="6055"/>
    <n v="3.71"/>
    <n v="152.29"/>
    <n v="19262.16"/>
    <n v="1655.67"/>
    <n v="2811"/>
    <n v="1.72"/>
    <n v="12.17"/>
    <n v="19966.27"/>
    <m/>
    <m/>
    <m/>
    <m/>
    <m/>
    <m/>
    <m/>
    <m/>
    <m/>
    <m/>
    <n v="1275200"/>
    <n v="122696"/>
    <n v="75.180000000000007"/>
    <n v="9376.4699999999993"/>
  </r>
  <r>
    <x v="16"/>
    <x v="16"/>
    <x v="2"/>
    <x v="7"/>
    <x v="5"/>
    <x v="3380"/>
    <n v="36517"/>
    <n v="38.04"/>
    <n v="3082.5"/>
    <n v="229338"/>
    <n v="32655.67"/>
    <n v="45933"/>
    <n v="47.85"/>
    <n v="408.2"/>
    <n v="393804.57"/>
    <m/>
    <m/>
    <m/>
    <m/>
    <m/>
    <m/>
    <m/>
    <m/>
    <m/>
    <m/>
    <n v="41201.43"/>
    <n v="26108"/>
    <n v="27.2"/>
    <n v="515.02"/>
  </r>
  <r>
    <x v="85"/>
    <x v="85"/>
    <x v="13"/>
    <x v="6"/>
    <x v="69"/>
    <x v="4"/>
    <m/>
    <m/>
    <m/>
    <m/>
    <n v="0"/>
    <m/>
    <m/>
    <m/>
    <m/>
    <m/>
    <m/>
    <m/>
    <m/>
    <m/>
    <m/>
    <m/>
    <m/>
    <m/>
    <m/>
    <n v="0"/>
    <m/>
    <m/>
    <n v="0"/>
  </r>
  <r>
    <x v="159"/>
    <x v="159"/>
    <x v="8"/>
    <x v="0"/>
    <x v="94"/>
    <x v="4151"/>
    <n v="15199"/>
    <n v="66.66"/>
    <n v="3029.11"/>
    <n v="53524.29"/>
    <n v="2190.11"/>
    <n v="5019"/>
    <n v="22.01"/>
    <m/>
    <m/>
    <m/>
    <m/>
    <m/>
    <m/>
    <m/>
    <m/>
    <m/>
    <m/>
    <m/>
    <m/>
    <n v="124800"/>
    <n v="21438"/>
    <n v="94.03"/>
    <n v="6568.42"/>
  </r>
  <r>
    <x v="160"/>
    <x v="160"/>
    <x v="14"/>
    <x v="2"/>
    <x v="31"/>
    <x v="4152"/>
    <n v="7789"/>
    <n v="32.450000000000003"/>
    <n v="3377.9"/>
    <n v="62828.94"/>
    <n v="0"/>
    <m/>
    <m/>
    <m/>
    <m/>
    <n v="6771"/>
    <n v="15790"/>
    <n v="65.790000000000006"/>
    <n v="338"/>
    <n v="85781.8"/>
    <m/>
    <m/>
    <m/>
    <m/>
    <m/>
    <n v="867.63"/>
    <n v="6933"/>
    <n v="28.89"/>
    <n v="43.38"/>
  </r>
  <r>
    <x v="7"/>
    <x v="7"/>
    <x v="9"/>
    <x v="1"/>
    <x v="6"/>
    <x v="4"/>
    <m/>
    <m/>
    <m/>
    <m/>
    <n v="0"/>
    <m/>
    <m/>
    <m/>
    <m/>
    <m/>
    <m/>
    <m/>
    <m/>
    <m/>
    <m/>
    <m/>
    <m/>
    <m/>
    <m/>
    <n v="0"/>
    <m/>
    <m/>
    <n v="0"/>
  </r>
  <r>
    <x v="158"/>
    <x v="158"/>
    <x v="4"/>
    <x v="1"/>
    <x v="12"/>
    <x v="4153"/>
    <n v="12723"/>
    <n v="75.73"/>
    <n v="5557.07"/>
    <n v="72353.070000000007"/>
    <n v="5264"/>
    <n v="8268"/>
    <n v="49.21"/>
    <n v="376"/>
    <n v="63480.160000000003"/>
    <m/>
    <m/>
    <m/>
    <m/>
    <m/>
    <m/>
    <m/>
    <m/>
    <m/>
    <m/>
    <n v="111.54"/>
    <n v="12882"/>
    <n v="76.680000000000007"/>
    <n v="7.97"/>
  </r>
  <r>
    <x v="76"/>
    <x v="76"/>
    <x v="4"/>
    <x v="14"/>
    <x v="75"/>
    <x v="3708"/>
    <n v="50592"/>
    <n v="41.33"/>
    <n v="3005.88"/>
    <n v="285138"/>
    <n v="40352.089999999997"/>
    <n v="34810"/>
    <n v="28.44"/>
    <n v="395.61"/>
    <n v="486617.9"/>
    <m/>
    <m/>
    <m/>
    <m/>
    <m/>
    <m/>
    <m/>
    <m/>
    <m/>
    <m/>
    <n v="432800"/>
    <n v="36107"/>
    <n v="29.5"/>
    <n v="4243.1400000000003"/>
  </r>
  <r>
    <x v="19"/>
    <x v="19"/>
    <x v="15"/>
    <x v="4"/>
    <x v="79"/>
    <x v="4"/>
    <m/>
    <m/>
    <m/>
    <m/>
    <n v="0"/>
    <m/>
    <m/>
    <m/>
    <m/>
    <m/>
    <m/>
    <m/>
    <m/>
    <m/>
    <m/>
    <m/>
    <m/>
    <m/>
    <m/>
    <n v="0"/>
    <m/>
    <m/>
    <n v="0"/>
  </r>
  <r>
    <x v="19"/>
    <x v="19"/>
    <x v="8"/>
    <x v="19"/>
    <x v="94"/>
    <x v="4"/>
    <m/>
    <m/>
    <m/>
    <m/>
    <n v="0"/>
    <m/>
    <m/>
    <m/>
    <m/>
    <m/>
    <m/>
    <m/>
    <m/>
    <m/>
    <m/>
    <m/>
    <m/>
    <m/>
    <m/>
    <n v="0"/>
    <m/>
    <m/>
    <n v="0"/>
  </r>
  <r>
    <x v="74"/>
    <x v="74"/>
    <x v="2"/>
    <x v="1"/>
    <x v="19"/>
    <x v="4154"/>
    <n v="553"/>
    <n v="3.07"/>
    <n v="186.93"/>
    <n v="2607.7199999999998"/>
    <n v="0"/>
    <m/>
    <m/>
    <m/>
    <m/>
    <m/>
    <m/>
    <m/>
    <m/>
    <m/>
    <m/>
    <m/>
    <m/>
    <m/>
    <m/>
    <n v="561.46"/>
    <n v="5449"/>
    <n v="30.27"/>
    <n v="37.43"/>
  </r>
  <r>
    <x v="139"/>
    <x v="139"/>
    <x v="8"/>
    <x v="1"/>
    <x v="28"/>
    <x v="4155"/>
    <n v="1546"/>
    <n v="10.74"/>
    <n v="629.83000000000004"/>
    <n v="7028.94"/>
    <n v="0"/>
    <m/>
    <m/>
    <m/>
    <m/>
    <m/>
    <m/>
    <m/>
    <m/>
    <m/>
    <m/>
    <m/>
    <m/>
    <m/>
    <m/>
    <n v="939"/>
    <n v="10929"/>
    <n v="75.900000000000006"/>
    <n v="78.25"/>
  </r>
  <r>
    <x v="229"/>
    <x v="229"/>
    <x v="15"/>
    <x v="2"/>
    <x v="15"/>
    <x v="4156"/>
    <n v="23159"/>
    <n v="53.61"/>
    <n v="4111.3599999999997"/>
    <n v="137648.37"/>
    <n v="0"/>
    <m/>
    <m/>
    <m/>
    <m/>
    <n v="21416"/>
    <n v="36822"/>
    <n v="85.24"/>
    <n v="594"/>
    <n v="271319.3"/>
    <m/>
    <m/>
    <m/>
    <m/>
    <m/>
    <n v="0"/>
    <m/>
    <m/>
    <n v="0"/>
  </r>
  <r>
    <x v="93"/>
    <x v="93"/>
    <x v="10"/>
    <x v="7"/>
    <x v="20"/>
    <x v="4157"/>
    <n v="69702"/>
    <n v="96.81"/>
    <n v="8685.33"/>
    <n v="484641.6"/>
    <n v="0"/>
    <m/>
    <m/>
    <m/>
    <m/>
    <m/>
    <m/>
    <m/>
    <m/>
    <m/>
    <m/>
    <m/>
    <m/>
    <m/>
    <m/>
    <n v="2118.84"/>
    <n v="5513"/>
    <n v="7.66"/>
    <n v="35.31"/>
  </r>
  <r>
    <x v="71"/>
    <x v="71"/>
    <x v="6"/>
    <x v="1"/>
    <x v="28"/>
    <x v="4"/>
    <m/>
    <m/>
    <m/>
    <m/>
    <n v="0"/>
    <m/>
    <m/>
    <m/>
    <m/>
    <m/>
    <m/>
    <m/>
    <m/>
    <m/>
    <m/>
    <m/>
    <m/>
    <m/>
    <m/>
    <n v="1.81"/>
    <n v="6839"/>
    <n v="47.49"/>
    <n v="0.15"/>
  </r>
  <r>
    <x v="173"/>
    <x v="173"/>
    <x v="0"/>
    <x v="12"/>
    <x v="6"/>
    <x v="4"/>
    <m/>
    <m/>
    <m/>
    <m/>
    <n v="0"/>
    <m/>
    <m/>
    <m/>
    <m/>
    <m/>
    <m/>
    <m/>
    <m/>
    <m/>
    <m/>
    <m/>
    <m/>
    <m/>
    <m/>
    <n v="0"/>
    <m/>
    <m/>
    <n v="0"/>
  </r>
  <r>
    <x v="56"/>
    <x v="56"/>
    <x v="8"/>
    <x v="21"/>
    <x v="4"/>
    <x v="4"/>
    <n v="0"/>
    <n v="0"/>
    <m/>
    <m/>
    <n v="0"/>
    <m/>
    <m/>
    <m/>
    <m/>
    <m/>
    <m/>
    <m/>
    <m/>
    <m/>
    <m/>
    <m/>
    <m/>
    <m/>
    <m/>
    <n v="0"/>
    <m/>
    <m/>
    <n v="0"/>
  </r>
  <r>
    <x v="66"/>
    <x v="66"/>
    <x v="8"/>
    <x v="11"/>
    <x v="84"/>
    <x v="4158"/>
    <n v="128474"/>
    <n v="93.91"/>
    <n v="6723.39"/>
    <n v="712814.31"/>
    <n v="64090.2"/>
    <n v="94693"/>
    <n v="69.22"/>
    <n v="562.19000000000005"/>
    <n v="772882.99"/>
    <m/>
    <m/>
    <m/>
    <m/>
    <m/>
    <m/>
    <m/>
    <m/>
    <m/>
    <m/>
    <n v="9725"/>
    <n v="130802"/>
    <n v="95.62"/>
    <n v="85.31"/>
  </r>
  <r>
    <x v="44"/>
    <x v="44"/>
    <x v="5"/>
    <x v="12"/>
    <x v="4"/>
    <x v="4159"/>
    <n v="2371"/>
    <n v="28.23"/>
    <n v="1989.57"/>
    <n v="12952.11"/>
    <n v="2996.12"/>
    <n v="3457"/>
    <n v="41.15"/>
    <n v="428.02"/>
    <n v="36131.11"/>
    <m/>
    <m/>
    <m/>
    <m/>
    <m/>
    <m/>
    <m/>
    <m/>
    <m/>
    <m/>
    <n v="692"/>
    <n v="4480"/>
    <n v="53.33"/>
    <n v="98.86"/>
  </r>
  <r>
    <x v="67"/>
    <x v="67"/>
    <x v="4"/>
    <x v="7"/>
    <x v="45"/>
    <x v="4160"/>
    <n v="136429"/>
    <n v="64.599999999999994"/>
    <n v="5776.31"/>
    <n v="945466.83"/>
    <n v="0"/>
    <m/>
    <m/>
    <m/>
    <m/>
    <m/>
    <m/>
    <m/>
    <m/>
    <m/>
    <m/>
    <m/>
    <m/>
    <m/>
    <m/>
    <n v="4203"/>
    <n v="79747"/>
    <n v="37.76"/>
    <n v="23.88"/>
  </r>
  <r>
    <x v="12"/>
    <x v="12"/>
    <x v="7"/>
    <x v="35"/>
    <x v="98"/>
    <x v="4"/>
    <m/>
    <m/>
    <m/>
    <m/>
    <n v="0"/>
    <m/>
    <m/>
    <m/>
    <m/>
    <m/>
    <m/>
    <m/>
    <m/>
    <m/>
    <m/>
    <m/>
    <m/>
    <m/>
    <m/>
    <n v="0"/>
    <m/>
    <m/>
    <n v="0"/>
  </r>
  <r>
    <x v="62"/>
    <x v="62"/>
    <x v="14"/>
    <x v="27"/>
    <x v="6"/>
    <x v="443"/>
    <n v="54"/>
    <n v="0.56000000000000005"/>
    <n v="7.25"/>
    <n v="53.94"/>
    <n v="0"/>
    <n v="0"/>
    <n v="0"/>
    <m/>
    <m/>
    <m/>
    <m/>
    <m/>
    <m/>
    <m/>
    <m/>
    <m/>
    <m/>
    <m/>
    <m/>
    <n v="0"/>
    <n v="375"/>
    <n v="3.91"/>
    <n v="0"/>
  </r>
  <r>
    <x v="164"/>
    <x v="164"/>
    <x v="7"/>
    <x v="2"/>
    <x v="5"/>
    <x v="4161"/>
    <n v="28474"/>
    <n v="29.66"/>
    <n v="3865.04"/>
    <n v="287558.78999999998"/>
    <n v="0"/>
    <m/>
    <m/>
    <m/>
    <m/>
    <m/>
    <m/>
    <m/>
    <m/>
    <m/>
    <m/>
    <m/>
    <m/>
    <m/>
    <m/>
    <n v="1650000"/>
    <n v="108930"/>
    <n v="113.47"/>
    <n v="20625"/>
  </r>
  <r>
    <x v="100"/>
    <x v="100"/>
    <x v="13"/>
    <x v="2"/>
    <x v="9"/>
    <x v="4162"/>
    <n v="55366"/>
    <n v="115.35"/>
    <n v="7165.4"/>
    <n v="266552.88"/>
    <n v="0"/>
    <m/>
    <m/>
    <m/>
    <m/>
    <m/>
    <m/>
    <m/>
    <m/>
    <m/>
    <m/>
    <m/>
    <m/>
    <m/>
    <m/>
    <n v="108634"/>
    <n v="19532"/>
    <n v="40.69"/>
    <n v="2715.85"/>
  </r>
  <r>
    <x v="70"/>
    <x v="70"/>
    <x v="11"/>
    <x v="1"/>
    <x v="83"/>
    <x v="4163"/>
    <n v="1567"/>
    <n v="11.87"/>
    <n v="395.55"/>
    <n v="4046.43"/>
    <n v="0"/>
    <m/>
    <m/>
    <m/>
    <m/>
    <m/>
    <m/>
    <m/>
    <m/>
    <m/>
    <m/>
    <m/>
    <m/>
    <m/>
    <m/>
    <n v="1108.58"/>
    <n v="7630"/>
    <n v="57.8"/>
    <n v="100.78"/>
  </r>
  <r>
    <x v="98"/>
    <x v="98"/>
    <x v="0"/>
    <x v="13"/>
    <x v="21"/>
    <x v="4164"/>
    <n v="28884"/>
    <n v="100.29"/>
    <n v="7540.5"/>
    <n v="168303.96"/>
    <n v="15730.36"/>
    <n v="17265"/>
    <n v="59.95"/>
    <n v="655.43"/>
    <n v="189697.12"/>
    <m/>
    <m/>
    <m/>
    <m/>
    <m/>
    <m/>
    <m/>
    <m/>
    <m/>
    <m/>
    <n v="0"/>
    <m/>
    <m/>
    <n v="0"/>
  </r>
  <r>
    <x v="55"/>
    <x v="55"/>
    <x v="11"/>
    <x v="4"/>
    <x v="35"/>
    <x v="4165"/>
    <n v="22288"/>
    <n v="9.83"/>
    <n v="696.49"/>
    <n v="122421.48"/>
    <n v="81305.53"/>
    <n v="103030"/>
    <n v="45.43"/>
    <n v="430.19"/>
    <n v="980487.76"/>
    <m/>
    <m/>
    <m/>
    <m/>
    <m/>
    <m/>
    <m/>
    <m/>
    <m/>
    <m/>
    <n v="173626"/>
    <n v="3610736"/>
    <n v="1592.04"/>
    <n v="918.66"/>
  </r>
  <r>
    <x v="98"/>
    <x v="98"/>
    <x v="1"/>
    <x v="7"/>
    <x v="33"/>
    <x v="4166"/>
    <n v="11654"/>
    <n v="9.7100000000000009"/>
    <n v="1139.1300000000001"/>
    <n v="105939.09"/>
    <n v="8732.2999999999993"/>
    <n v="62024"/>
    <n v="51.69"/>
    <n v="87.32"/>
    <n v="105305.41"/>
    <m/>
    <m/>
    <m/>
    <m/>
    <m/>
    <m/>
    <m/>
    <m/>
    <m/>
    <m/>
    <n v="3407731.1"/>
    <n v="388000"/>
    <n v="323.33"/>
    <n v="34077.31"/>
  </r>
  <r>
    <x v="10"/>
    <x v="10"/>
    <x v="11"/>
    <x v="4"/>
    <x v="15"/>
    <x v="4"/>
    <m/>
    <m/>
    <m/>
    <m/>
    <n v="0"/>
    <m/>
    <m/>
    <m/>
    <m/>
    <m/>
    <m/>
    <m/>
    <m/>
    <m/>
    <m/>
    <m/>
    <m/>
    <m/>
    <m/>
    <n v="228397"/>
    <n v="27413"/>
    <n v="63.46"/>
    <n v="6344.36"/>
  </r>
  <r>
    <x v="73"/>
    <x v="73"/>
    <x v="12"/>
    <x v="16"/>
    <x v="3"/>
    <x v="4167"/>
    <n v="83113"/>
    <n v="96.2"/>
    <n v="8408.33"/>
    <n v="563022"/>
    <n v="5820.56"/>
    <n v="9467"/>
    <n v="10.96"/>
    <n v="80.84"/>
    <n v="70191.91"/>
    <m/>
    <m/>
    <m/>
    <m/>
    <m/>
    <m/>
    <m/>
    <m/>
    <m/>
    <m/>
    <n v="216450"/>
    <n v="13893"/>
    <n v="16.079999999999998"/>
    <n v="3006.25"/>
  </r>
  <r>
    <x v="75"/>
    <x v="75"/>
    <x v="10"/>
    <x v="0"/>
    <x v="5"/>
    <x v="4168"/>
    <n v="45472"/>
    <n v="47.37"/>
    <n v="4915.03"/>
    <n v="365677.86"/>
    <n v="56999.03"/>
    <n v="76047"/>
    <n v="79.22"/>
    <n v="712.49"/>
    <n v="687368.4"/>
    <m/>
    <m/>
    <m/>
    <m/>
    <m/>
    <m/>
    <m/>
    <m/>
    <m/>
    <m/>
    <n v="280200"/>
    <n v="4452"/>
    <n v="4.6399999999999997"/>
    <n v="3502.5"/>
  </r>
  <r>
    <x v="101"/>
    <x v="101"/>
    <x v="3"/>
    <x v="7"/>
    <x v="36"/>
    <x v="4169"/>
    <n v="61846"/>
    <n v="83.13"/>
    <n v="9787.1"/>
    <n v="564324"/>
    <n v="0"/>
    <m/>
    <m/>
    <m/>
    <m/>
    <m/>
    <m/>
    <m/>
    <m/>
    <m/>
    <m/>
    <m/>
    <m/>
    <m/>
    <m/>
    <n v="0"/>
    <n v="21810"/>
    <n v="29.31"/>
    <n v="0"/>
  </r>
  <r>
    <x v="57"/>
    <x v="57"/>
    <x v="14"/>
    <x v="7"/>
    <x v="9"/>
    <x v="4170"/>
    <n v="45781"/>
    <n v="95.38"/>
    <n v="9236.5499999999993"/>
    <n v="343599.66"/>
    <n v="0"/>
    <n v="0"/>
    <n v="0"/>
    <m/>
    <m/>
    <m/>
    <m/>
    <m/>
    <m/>
    <m/>
    <m/>
    <m/>
    <m/>
    <m/>
    <m/>
    <n v="647"/>
    <n v="11627"/>
    <n v="24.22"/>
    <n v="16.18"/>
  </r>
  <r>
    <x v="52"/>
    <x v="52"/>
    <x v="1"/>
    <x v="5"/>
    <x v="77"/>
    <x v="4171"/>
    <n v="136028"/>
    <n v="101.21"/>
    <n v="10634.75"/>
    <n v="1107715.56"/>
    <n v="118822.5"/>
    <n v="139606"/>
    <n v="103.87"/>
    <n v="1060.92"/>
    <n v="1432916.2"/>
    <m/>
    <m/>
    <m/>
    <m/>
    <m/>
    <m/>
    <m/>
    <m/>
    <m/>
    <m/>
    <n v="7144"/>
    <n v="18935"/>
    <n v="14.09"/>
    <n v="63.79"/>
  </r>
  <r>
    <x v="227"/>
    <x v="227"/>
    <x v="5"/>
    <x v="2"/>
    <x v="15"/>
    <x v="4172"/>
    <n v="13705"/>
    <n v="31.72"/>
    <n v="3018.89"/>
    <n v="101072.4"/>
    <n v="16683.8"/>
    <n v="15359"/>
    <n v="35.549999999999997"/>
    <n v="463.44"/>
    <n v="201194.98"/>
    <m/>
    <m/>
    <m/>
    <m/>
    <m/>
    <m/>
    <m/>
    <m/>
    <m/>
    <m/>
    <n v="1222"/>
    <n v="16594"/>
    <n v="38.409999999999997"/>
    <n v="33.94"/>
  </r>
  <r>
    <x v="34"/>
    <x v="34"/>
    <x v="3"/>
    <x v="7"/>
    <x v="113"/>
    <x v="4173"/>
    <n v="55168"/>
    <n v="70.73"/>
    <n v="4915.9399999999996"/>
    <n v="297168.48"/>
    <n v="30948.720000000001"/>
    <n v="37195"/>
    <n v="47.69"/>
    <n v="476.13"/>
    <n v="373219.87"/>
    <m/>
    <m/>
    <m/>
    <m/>
    <m/>
    <m/>
    <m/>
    <m/>
    <m/>
    <m/>
    <n v="1435.33"/>
    <n v="10636"/>
    <n v="13.64"/>
    <n v="22.08"/>
  </r>
  <r>
    <x v="126"/>
    <x v="126"/>
    <x v="10"/>
    <x v="7"/>
    <x v="64"/>
    <x v="4174"/>
    <n v="84650"/>
    <n v="94.06"/>
    <n v="10491.71"/>
    <n v="731796.54"/>
    <n v="0"/>
    <m/>
    <m/>
    <m/>
    <m/>
    <m/>
    <m/>
    <m/>
    <m/>
    <m/>
    <m/>
    <m/>
    <m/>
    <m/>
    <m/>
    <n v="2040.63"/>
    <n v="7411"/>
    <n v="8.23"/>
    <n v="27.21"/>
  </r>
  <r>
    <x v="24"/>
    <x v="24"/>
    <x v="8"/>
    <x v="11"/>
    <x v="26"/>
    <x v="4175"/>
    <n v="1920"/>
    <n v="2.35"/>
    <n v="94.25"/>
    <n v="5960.37"/>
    <n v="49.47"/>
    <n v="71"/>
    <n v="0.09"/>
    <n v="0.73"/>
    <n v="596.53"/>
    <m/>
    <m/>
    <m/>
    <m/>
    <m/>
    <m/>
    <m/>
    <m/>
    <m/>
    <m/>
    <n v="7010"/>
    <n v="46883"/>
    <n v="57.45"/>
    <n v="103.09"/>
  </r>
  <r>
    <x v="6"/>
    <x v="6"/>
    <x v="15"/>
    <x v="17"/>
    <x v="138"/>
    <x v="4176"/>
    <n v="15489"/>
    <n v="9.2899999999999991"/>
    <n v="551.67999999999995"/>
    <n v="71316.12"/>
    <n v="81118.33"/>
    <n v="36638"/>
    <n v="21.97"/>
    <n v="583.59"/>
    <n v="978230.3"/>
    <m/>
    <m/>
    <m/>
    <m/>
    <m/>
    <m/>
    <m/>
    <m/>
    <m/>
    <m/>
    <n v="977039"/>
    <n v="141957"/>
    <n v="85.11"/>
    <n v="7029.06"/>
  </r>
  <r>
    <x v="4"/>
    <x v="4"/>
    <x v="8"/>
    <x v="3"/>
    <x v="4"/>
    <x v="4177"/>
    <n v="1454"/>
    <n v="17.309999999999999"/>
    <n v="1022.43"/>
    <n v="6656.01"/>
    <n v="0"/>
    <m/>
    <m/>
    <m/>
    <m/>
    <m/>
    <m/>
    <m/>
    <m/>
    <m/>
    <m/>
    <m/>
    <m/>
    <m/>
    <m/>
    <n v="1536"/>
    <n v="6135"/>
    <n v="73.040000000000006"/>
    <n v="219.43"/>
  </r>
  <r>
    <x v="202"/>
    <x v="202"/>
    <x v="0"/>
    <x v="4"/>
    <x v="20"/>
    <x v="0"/>
    <n v="0"/>
    <n v="0"/>
    <n v="0"/>
    <n v="0"/>
    <n v="0"/>
    <n v="0"/>
    <n v="0"/>
    <n v="0"/>
    <n v="0"/>
    <m/>
    <m/>
    <m/>
    <m/>
    <m/>
    <m/>
    <m/>
    <m/>
    <m/>
    <m/>
    <n v="4479"/>
    <n v="53996"/>
    <n v="74.989999999999995"/>
    <n v="74.650000000000006"/>
  </r>
  <r>
    <x v="161"/>
    <x v="161"/>
    <x v="3"/>
    <x v="11"/>
    <x v="20"/>
    <x v="4178"/>
    <n v="379"/>
    <n v="0.53"/>
    <n v="15.48"/>
    <n v="863.97"/>
    <n v="166.83"/>
    <n v="310"/>
    <n v="0.43"/>
    <n v="2.78"/>
    <n v="2011.83"/>
    <m/>
    <m/>
    <m/>
    <m/>
    <m/>
    <m/>
    <m/>
    <m/>
    <m/>
    <m/>
    <n v="3814"/>
    <n v="25865"/>
    <n v="35.92"/>
    <n v="63.57"/>
  </r>
  <r>
    <x v="182"/>
    <x v="182"/>
    <x v="4"/>
    <x v="5"/>
    <x v="32"/>
    <x v="4179"/>
    <n v="6492"/>
    <n v="60.11"/>
    <n v="3684.44"/>
    <n v="30838.799999999999"/>
    <n v="0"/>
    <m/>
    <m/>
    <m/>
    <m/>
    <m/>
    <m/>
    <m/>
    <m/>
    <m/>
    <n v="1774"/>
    <n v="3971"/>
    <n v="36.770000000000003"/>
    <n v="197"/>
    <n v="39709.22"/>
    <n v="127"/>
    <n v="250"/>
    <n v="2.31"/>
    <n v="14.11"/>
  </r>
  <r>
    <x v="0"/>
    <x v="0"/>
    <x v="9"/>
    <x v="0"/>
    <x v="0"/>
    <x v="4180"/>
    <n v="45326"/>
    <n v="56.38"/>
    <n v="4630.45"/>
    <n v="288523.2"/>
    <n v="18559"/>
    <n v="28919"/>
    <n v="35.97"/>
    <n v="277"/>
    <n v="223808.55"/>
    <m/>
    <m/>
    <m/>
    <m/>
    <m/>
    <m/>
    <m/>
    <m/>
    <m/>
    <m/>
    <n v="1465.66"/>
    <n v="9703"/>
    <n v="12.07"/>
    <n v="21.88"/>
  </r>
  <r>
    <x v="75"/>
    <x v="75"/>
    <x v="15"/>
    <x v="6"/>
    <x v="11"/>
    <x v="4181"/>
    <n v="4770"/>
    <n v="39.75"/>
    <n v="848"/>
    <n v="7886.4"/>
    <n v="2675.07"/>
    <n v="3570"/>
    <n v="29.75"/>
    <n v="267.51"/>
    <n v="32259.5"/>
    <m/>
    <m/>
    <m/>
    <m/>
    <m/>
    <n v="572"/>
    <n v="2098"/>
    <n v="17.48"/>
    <n v="57"/>
    <n v="12803.65"/>
    <n v="97700"/>
    <n v="4097"/>
    <n v="34.14"/>
    <n v="9770"/>
  </r>
  <r>
    <x v="209"/>
    <x v="209"/>
    <x v="10"/>
    <x v="2"/>
    <x v="90"/>
    <x v="4182"/>
    <n v="45488"/>
    <n v="111.49"/>
    <n v="9924.7099999999991"/>
    <n v="313819.2"/>
    <n v="0"/>
    <m/>
    <m/>
    <m/>
    <m/>
    <m/>
    <m/>
    <m/>
    <m/>
    <m/>
    <m/>
    <m/>
    <m/>
    <m/>
    <m/>
    <n v="91162"/>
    <n v="2006"/>
    <n v="4.92"/>
    <n v="2681.24"/>
  </r>
  <r>
    <x v="1"/>
    <x v="1"/>
    <x v="3"/>
    <x v="1"/>
    <x v="1"/>
    <x v="4"/>
    <m/>
    <m/>
    <m/>
    <m/>
    <n v="0"/>
    <m/>
    <m/>
    <m/>
    <m/>
    <m/>
    <m/>
    <m/>
    <m/>
    <m/>
    <m/>
    <m/>
    <m/>
    <m/>
    <m/>
    <n v="0"/>
    <n v="1362"/>
    <n v="18.920000000000002"/>
    <n v="0"/>
  </r>
  <r>
    <x v="183"/>
    <x v="183"/>
    <x v="14"/>
    <x v="3"/>
    <x v="7"/>
    <x v="4"/>
    <m/>
    <m/>
    <m/>
    <m/>
    <n v="0"/>
    <m/>
    <m/>
    <m/>
    <m/>
    <m/>
    <m/>
    <m/>
    <m/>
    <m/>
    <m/>
    <m/>
    <m/>
    <m/>
    <m/>
    <n v="0"/>
    <m/>
    <m/>
    <n v="0"/>
  </r>
  <r>
    <x v="54"/>
    <x v="54"/>
    <x v="11"/>
    <x v="4"/>
    <x v="37"/>
    <x v="4183"/>
    <n v="6029"/>
    <n v="15.7"/>
    <n v="424.91"/>
    <n v="12645.21"/>
    <n v="4967.5600000000004"/>
    <n v="8730"/>
    <n v="22.73"/>
    <n v="155.24"/>
    <n v="59905.25"/>
    <m/>
    <m/>
    <m/>
    <m/>
    <m/>
    <m/>
    <m/>
    <m/>
    <m/>
    <m/>
    <n v="283000"/>
    <n v="13350"/>
    <n v="34.770000000000003"/>
    <n v="8843.75"/>
  </r>
  <r>
    <x v="196"/>
    <x v="196"/>
    <x v="13"/>
    <x v="1"/>
    <x v="28"/>
    <x v="4184"/>
    <n v="96"/>
    <n v="0.67"/>
    <n v="38.17"/>
    <n v="425.94"/>
    <n v="55.29"/>
    <n v="92"/>
    <n v="0.64"/>
    <n v="4.6100000000000003"/>
    <n v="666.71"/>
    <m/>
    <m/>
    <m/>
    <m/>
    <m/>
    <m/>
    <m/>
    <m/>
    <m/>
    <m/>
    <n v="149700"/>
    <n v="5901"/>
    <n v="40.98"/>
    <n v="12475"/>
  </r>
  <r>
    <x v="148"/>
    <x v="148"/>
    <x v="1"/>
    <x v="2"/>
    <x v="2"/>
    <x v="4185"/>
    <n v="62921"/>
    <n v="81.93"/>
    <n v="9970"/>
    <n v="593414.40000000002"/>
    <n v="0"/>
    <m/>
    <m/>
    <m/>
    <m/>
    <m/>
    <m/>
    <m/>
    <m/>
    <m/>
    <m/>
    <m/>
    <m/>
    <m/>
    <m/>
    <n v="2165.63"/>
    <n v="7376"/>
    <n v="9.6"/>
    <n v="33.840000000000003"/>
  </r>
  <r>
    <x v="83"/>
    <x v="83"/>
    <x v="14"/>
    <x v="1"/>
    <x v="71"/>
    <x v="4"/>
    <m/>
    <m/>
    <m/>
    <m/>
    <n v="0"/>
    <m/>
    <m/>
    <m/>
    <m/>
    <m/>
    <m/>
    <m/>
    <m/>
    <m/>
    <m/>
    <m/>
    <m/>
    <m/>
    <m/>
    <n v="290"/>
    <n v="3020"/>
    <n v="50.33"/>
    <n v="58"/>
  </r>
  <r>
    <x v="87"/>
    <x v="87"/>
    <x v="8"/>
    <x v="1"/>
    <x v="19"/>
    <x v="4186"/>
    <n v="930"/>
    <n v="5.17"/>
    <n v="257"/>
    <n v="3585.15"/>
    <n v="0"/>
    <m/>
    <m/>
    <m/>
    <m/>
    <m/>
    <m/>
    <m/>
    <m/>
    <m/>
    <m/>
    <m/>
    <m/>
    <m/>
    <m/>
    <n v="283"/>
    <n v="3418"/>
    <n v="18.989999999999998"/>
    <n v="18.87"/>
  </r>
  <r>
    <x v="0"/>
    <x v="0"/>
    <x v="14"/>
    <x v="4"/>
    <x v="96"/>
    <x v="4187"/>
    <n v="130862"/>
    <n v="83.25"/>
    <n v="6114.34"/>
    <n v="744909.54"/>
    <n v="99699"/>
    <n v="143827"/>
    <n v="91.49"/>
    <n v="761.06"/>
    <n v="1202300.1499999999"/>
    <m/>
    <m/>
    <m/>
    <m/>
    <m/>
    <m/>
    <m/>
    <m/>
    <m/>
    <m/>
    <n v="18372"/>
    <n v="142400"/>
    <n v="90.59"/>
    <n v="140.24"/>
  </r>
  <r>
    <x v="143"/>
    <x v="143"/>
    <x v="0"/>
    <x v="1"/>
    <x v="31"/>
    <x v="4188"/>
    <n v="104"/>
    <n v="0.43"/>
    <n v="8.1999999999999993"/>
    <n v="152.52000000000001"/>
    <n v="0"/>
    <m/>
    <m/>
    <m/>
    <m/>
    <m/>
    <m/>
    <m/>
    <m/>
    <m/>
    <m/>
    <m/>
    <m/>
    <m/>
    <m/>
    <n v="0.53"/>
    <n v="1277"/>
    <n v="5.32"/>
    <n v="0.03"/>
  </r>
  <r>
    <x v="164"/>
    <x v="164"/>
    <x v="6"/>
    <x v="2"/>
    <x v="5"/>
    <x v="4189"/>
    <n v="97796"/>
    <n v="101.87"/>
    <n v="8492.5499999999993"/>
    <n v="631845.72"/>
    <n v="0"/>
    <m/>
    <m/>
    <m/>
    <m/>
    <m/>
    <m/>
    <m/>
    <m/>
    <m/>
    <m/>
    <m/>
    <m/>
    <m/>
    <m/>
    <n v="488000"/>
    <n v="19799"/>
    <n v="20.62"/>
    <n v="6100"/>
  </r>
  <r>
    <x v="218"/>
    <x v="218"/>
    <x v="13"/>
    <x v="2"/>
    <x v="110"/>
    <x v="4190"/>
    <n v="47283"/>
    <n v="85.66"/>
    <n v="4433.74"/>
    <n v="189675.36"/>
    <n v="0"/>
    <m/>
    <m/>
    <m/>
    <m/>
    <m/>
    <m/>
    <m/>
    <m/>
    <m/>
    <m/>
    <m/>
    <m/>
    <m/>
    <m/>
    <n v="99880"/>
    <n v="4917"/>
    <n v="8.91"/>
    <n v="2171.3000000000002"/>
  </r>
  <r>
    <x v="15"/>
    <x v="15"/>
    <x v="11"/>
    <x v="3"/>
    <x v="1"/>
    <x v="2015"/>
    <n v="229"/>
    <n v="3.18"/>
    <n v="21"/>
    <n v="117.18"/>
    <n v="0"/>
    <m/>
    <m/>
    <m/>
    <m/>
    <n v="4597"/>
    <n v="8837"/>
    <n v="122.74"/>
    <n v="766"/>
    <n v="58239.39"/>
    <n v="719"/>
    <n v="2623"/>
    <n v="36.43"/>
    <n v="119"/>
    <n v="16094.1"/>
    <n v="115422"/>
    <n v="38678"/>
    <n v="537.19000000000005"/>
    <n v="19237"/>
  </r>
  <r>
    <x v="31"/>
    <x v="31"/>
    <x v="11"/>
    <x v="12"/>
    <x v="28"/>
    <x v="4191"/>
    <n v="1016"/>
    <n v="7.06"/>
    <n v="477.25"/>
    <n v="5326.11"/>
    <n v="8718.7199999999993"/>
    <n v="11536"/>
    <n v="80.11"/>
    <n v="726.56"/>
    <n v="105141.66"/>
    <m/>
    <m/>
    <m/>
    <m/>
    <m/>
    <m/>
    <m/>
    <m/>
    <m/>
    <m/>
    <n v="767"/>
    <n v="9282"/>
    <n v="64.459999999999994"/>
    <n v="63.92"/>
  </r>
  <r>
    <x v="18"/>
    <x v="18"/>
    <x v="9"/>
    <x v="11"/>
    <x v="21"/>
    <x v="4192"/>
    <n v="1091"/>
    <n v="3.79"/>
    <n v="167.75"/>
    <n v="3744.18"/>
    <n v="0"/>
    <m/>
    <m/>
    <m/>
    <m/>
    <m/>
    <m/>
    <m/>
    <m/>
    <m/>
    <n v="847"/>
    <n v="2688"/>
    <n v="9.33"/>
    <n v="35"/>
    <n v="18959.25"/>
    <n v="152400"/>
    <n v="18215"/>
    <n v="63.25"/>
    <n v="6350"/>
  </r>
  <r>
    <x v="33"/>
    <x v="33"/>
    <x v="15"/>
    <x v="4"/>
    <x v="118"/>
    <x v="4193"/>
    <n v="405"/>
    <n v="1.25"/>
    <n v="30.81"/>
    <n v="773.76"/>
    <n v="281.27999999999997"/>
    <n v="417"/>
    <n v="1.29"/>
    <n v="10.42"/>
    <n v="3392.04"/>
    <m/>
    <m/>
    <m/>
    <m/>
    <m/>
    <m/>
    <m/>
    <m/>
    <m/>
    <m/>
    <n v="234077"/>
    <n v="29950"/>
    <n v="92.44"/>
    <n v="8669.52"/>
  </r>
  <r>
    <x v="147"/>
    <x v="147"/>
    <x v="11"/>
    <x v="2"/>
    <x v="30"/>
    <x v="4194"/>
    <n v="26325"/>
    <n v="45.7"/>
    <n v="2536.69"/>
    <n v="113237.73"/>
    <n v="35940"/>
    <n v="61210"/>
    <n v="106.27"/>
    <m/>
    <m/>
    <m/>
    <m/>
    <m/>
    <m/>
    <m/>
    <m/>
    <m/>
    <m/>
    <m/>
    <m/>
    <n v="2901"/>
    <n v="30291"/>
    <n v="52.59"/>
    <n v="60.44"/>
  </r>
  <r>
    <x v="144"/>
    <x v="144"/>
    <x v="1"/>
    <x v="1"/>
    <x v="16"/>
    <x v="4"/>
    <m/>
    <m/>
    <m/>
    <m/>
    <n v="0"/>
    <m/>
    <m/>
    <m/>
    <m/>
    <m/>
    <m/>
    <m/>
    <m/>
    <m/>
    <m/>
    <m/>
    <m/>
    <m/>
    <m/>
    <n v="277.79000000000002"/>
    <n v="6444"/>
    <n v="134.25"/>
    <n v="69.45"/>
  </r>
  <r>
    <x v="4"/>
    <x v="4"/>
    <x v="5"/>
    <x v="2"/>
    <x v="37"/>
    <x v="4195"/>
    <n v="37823"/>
    <n v="98.5"/>
    <n v="7660"/>
    <n v="227961.60000000001"/>
    <n v="0"/>
    <m/>
    <m/>
    <m/>
    <m/>
    <m/>
    <m/>
    <m/>
    <m/>
    <m/>
    <m/>
    <m/>
    <m/>
    <m/>
    <m/>
    <n v="31659"/>
    <n v="4599"/>
    <n v="11.98"/>
    <n v="989.34"/>
  </r>
  <r>
    <x v="98"/>
    <x v="98"/>
    <x v="6"/>
    <x v="4"/>
    <x v="131"/>
    <x v="4196"/>
    <n v="256016"/>
    <n v="98.77"/>
    <n v="6164.26"/>
    <n v="1238276.3999999999"/>
    <n v="185745.88"/>
    <n v="290145"/>
    <n v="111.94"/>
    <m/>
    <m/>
    <m/>
    <m/>
    <m/>
    <m/>
    <m/>
    <m/>
    <m/>
    <m/>
    <m/>
    <m/>
    <n v="0"/>
    <m/>
    <m/>
    <n v="0"/>
  </r>
  <r>
    <x v="87"/>
    <x v="87"/>
    <x v="5"/>
    <x v="14"/>
    <x v="17"/>
    <x v="4197"/>
    <n v="30125"/>
    <n v="50.21"/>
    <n v="4267.2"/>
    <n v="198424.8"/>
    <n v="12684.77"/>
    <n v="17631"/>
    <n v="29.39"/>
    <n v="253.7"/>
    <n v="152969.47"/>
    <m/>
    <m/>
    <m/>
    <m/>
    <m/>
    <m/>
    <m/>
    <m/>
    <m/>
    <m/>
    <n v="1058"/>
    <n v="18669"/>
    <n v="31.12"/>
    <n v="21.16"/>
  </r>
  <r>
    <x v="102"/>
    <x v="102"/>
    <x v="2"/>
    <x v="2"/>
    <x v="40"/>
    <x v="4198"/>
    <n v="34018"/>
    <n v="40.5"/>
    <n v="2970"/>
    <n v="193347"/>
    <n v="0"/>
    <m/>
    <m/>
    <m/>
    <m/>
    <m/>
    <m/>
    <m/>
    <m/>
    <m/>
    <m/>
    <m/>
    <m/>
    <m/>
    <m/>
    <n v="266138"/>
    <n v="6671"/>
    <n v="7.94"/>
    <n v="3801.97"/>
  </r>
  <r>
    <x v="150"/>
    <x v="150"/>
    <x v="4"/>
    <x v="7"/>
    <x v="17"/>
    <x v="4199"/>
    <n v="13134"/>
    <n v="21.89"/>
    <n v="8164.8"/>
    <n v="379663.2"/>
    <n v="0"/>
    <m/>
    <m/>
    <m/>
    <m/>
    <m/>
    <m/>
    <m/>
    <m/>
    <m/>
    <m/>
    <m/>
    <m/>
    <m/>
    <m/>
    <n v="88900"/>
    <n v="9936"/>
    <n v="16.559999999999999"/>
    <n v="1778"/>
  </r>
  <r>
    <x v="12"/>
    <x v="12"/>
    <x v="7"/>
    <x v="2"/>
    <x v="9"/>
    <x v="4200"/>
    <n v="23244"/>
    <n v="48.43"/>
    <n v="4830"/>
    <n v="179676"/>
    <n v="0"/>
    <m/>
    <m/>
    <m/>
    <m/>
    <m/>
    <m/>
    <m/>
    <m/>
    <m/>
    <m/>
    <m/>
    <m/>
    <m/>
    <m/>
    <n v="1084"/>
    <n v="8280"/>
    <n v="17.25"/>
    <n v="27.1"/>
  </r>
  <r>
    <x v="168"/>
    <x v="168"/>
    <x v="7"/>
    <x v="1"/>
    <x v="21"/>
    <x v="4201"/>
    <n v="1313"/>
    <n v="4.5599999999999996"/>
    <n v="365.17"/>
    <n v="8150.52"/>
    <n v="354"/>
    <n v="489"/>
    <n v="1.7"/>
    <n v="14.75"/>
    <n v="4268.99"/>
    <m/>
    <m/>
    <m/>
    <m/>
    <m/>
    <m/>
    <m/>
    <m/>
    <m/>
    <m/>
    <n v="975.87"/>
    <n v="3303"/>
    <n v="11.47"/>
    <n v="40.659999999999997"/>
  </r>
  <r>
    <x v="27"/>
    <x v="27"/>
    <x v="3"/>
    <x v="2"/>
    <x v="21"/>
    <x v="4202"/>
    <n v="11997"/>
    <n v="41.66"/>
    <n v="2710.04"/>
    <n v="60488.13"/>
    <n v="14801"/>
    <n v="23260"/>
    <n v="80.760000000000005"/>
    <n v="616.71"/>
    <n v="178489.7"/>
    <m/>
    <m/>
    <m/>
    <m/>
    <m/>
    <m/>
    <m/>
    <m/>
    <m/>
    <m/>
    <n v="1.47"/>
    <n v="2545"/>
    <n v="8.84"/>
    <n v="0.06"/>
  </r>
  <r>
    <x v="29"/>
    <x v="29"/>
    <x v="8"/>
    <x v="6"/>
    <x v="19"/>
    <x v="4203"/>
    <n v="1411"/>
    <n v="7.84"/>
    <n v="373.27"/>
    <n v="5207.07"/>
    <n v="630.46"/>
    <n v="902"/>
    <n v="5.01"/>
    <m/>
    <m/>
    <m/>
    <m/>
    <m/>
    <m/>
    <m/>
    <m/>
    <m/>
    <m/>
    <m/>
    <m/>
    <n v="1487"/>
    <n v="15327"/>
    <n v="85.15"/>
    <n v="99.13"/>
  </r>
  <r>
    <x v="46"/>
    <x v="46"/>
    <x v="12"/>
    <x v="14"/>
    <x v="9"/>
    <x v="4204"/>
    <n v="54893"/>
    <n v="114.36"/>
    <n v="9034"/>
    <n v="336064.8"/>
    <n v="0"/>
    <m/>
    <m/>
    <m/>
    <m/>
    <m/>
    <m/>
    <m/>
    <m/>
    <m/>
    <m/>
    <m/>
    <m/>
    <m/>
    <m/>
    <n v="0"/>
    <n v="4861"/>
    <n v="10.130000000000001"/>
    <n v="0"/>
  </r>
  <r>
    <x v="26"/>
    <x v="26"/>
    <x v="14"/>
    <x v="7"/>
    <x v="15"/>
    <x v="4205"/>
    <n v="23914"/>
    <n v="55.36"/>
    <n v="4871.33"/>
    <n v="163092.24"/>
    <n v="10265.76"/>
    <n v="17178"/>
    <n v="39.76"/>
    <m/>
    <m/>
    <m/>
    <m/>
    <m/>
    <m/>
    <m/>
    <m/>
    <m/>
    <m/>
    <m/>
    <m/>
    <n v="83200"/>
    <n v="7157"/>
    <n v="16.57"/>
    <n v="2311.11"/>
  </r>
  <r>
    <x v="190"/>
    <x v="190"/>
    <x v="15"/>
    <x v="2"/>
    <x v="11"/>
    <x v="4206"/>
    <n v="13575"/>
    <n v="113.13"/>
    <n v="8308.7999999999993"/>
    <n v="77271.839999999997"/>
    <n v="0"/>
    <m/>
    <m/>
    <m/>
    <m/>
    <m/>
    <m/>
    <m/>
    <m/>
    <m/>
    <m/>
    <m/>
    <m/>
    <m/>
    <m/>
    <n v="232"/>
    <n v="7014"/>
    <n v="58.45"/>
    <n v="23.2"/>
  </r>
  <r>
    <x v="25"/>
    <x v="25"/>
    <x v="10"/>
    <x v="10"/>
    <x v="19"/>
    <x v="4207"/>
    <n v="16"/>
    <n v="0.09"/>
    <n v="9.6"/>
    <n v="133.91999999999999"/>
    <n v="0"/>
    <m/>
    <m/>
    <m/>
    <m/>
    <m/>
    <m/>
    <m/>
    <m/>
    <m/>
    <m/>
    <m/>
    <m/>
    <m/>
    <m/>
    <n v="1494"/>
    <n v="7593"/>
    <n v="42.18"/>
    <n v="99.6"/>
  </r>
  <r>
    <x v="30"/>
    <x v="30"/>
    <x v="14"/>
    <x v="0"/>
    <x v="24"/>
    <x v="4208"/>
    <n v="184158"/>
    <n v="106.57"/>
    <n v="8420.7099999999991"/>
    <n v="1127701.26"/>
    <n v="6439.38"/>
    <n v="13981"/>
    <n v="8.09"/>
    <n v="44.72"/>
    <n v="77654.41"/>
    <m/>
    <m/>
    <m/>
    <m/>
    <m/>
    <m/>
    <m/>
    <m/>
    <m/>
    <m/>
    <n v="238945.95"/>
    <n v="11302"/>
    <n v="6.54"/>
    <n v="1659.35"/>
  </r>
  <r>
    <x v="197"/>
    <x v="197"/>
    <x v="4"/>
    <x v="12"/>
    <x v="1"/>
    <x v="4"/>
    <m/>
    <m/>
    <m/>
    <m/>
    <n v="0"/>
    <m/>
    <m/>
    <m/>
    <m/>
    <m/>
    <m/>
    <m/>
    <m/>
    <m/>
    <m/>
    <m/>
    <m/>
    <m/>
    <m/>
    <n v="0"/>
    <m/>
    <m/>
    <n v="0"/>
  </r>
  <r>
    <x v="19"/>
    <x v="19"/>
    <x v="8"/>
    <x v="37"/>
    <x v="93"/>
    <x v="4"/>
    <m/>
    <m/>
    <m/>
    <m/>
    <n v="0"/>
    <m/>
    <m/>
    <m/>
    <m/>
    <m/>
    <m/>
    <m/>
    <m/>
    <m/>
    <m/>
    <m/>
    <m/>
    <m/>
    <m/>
    <n v="0"/>
    <m/>
    <m/>
    <n v="0"/>
  </r>
  <r>
    <x v="185"/>
    <x v="185"/>
    <x v="2"/>
    <x v="2"/>
    <x v="9"/>
    <x v="4209"/>
    <n v="3359"/>
    <n v="7"/>
    <n v="661.83"/>
    <n v="24619.89"/>
    <n v="13248.3"/>
    <n v="27054"/>
    <n v="56.36"/>
    <n v="331.21"/>
    <n v="159765.26"/>
    <m/>
    <m/>
    <m/>
    <m/>
    <m/>
    <m/>
    <m/>
    <m/>
    <m/>
    <m/>
    <n v="85300"/>
    <n v="3086"/>
    <n v="6.43"/>
    <n v="2132.5"/>
  </r>
  <r>
    <x v="66"/>
    <x v="66"/>
    <x v="0"/>
    <x v="4"/>
    <x v="133"/>
    <x v="4210"/>
    <n v="202304"/>
    <n v="95.25"/>
    <n v="7346.55"/>
    <n v="1209315.27"/>
    <n v="167140.64000000001"/>
    <n v="290148"/>
    <n v="136.6"/>
    <n v="944.3"/>
    <n v="2015599.12"/>
    <m/>
    <m/>
    <m/>
    <m/>
    <m/>
    <m/>
    <m/>
    <m/>
    <m/>
    <m/>
    <n v="17192"/>
    <n v="203726"/>
    <n v="95.92"/>
    <n v="97.13"/>
  </r>
  <r>
    <x v="29"/>
    <x v="29"/>
    <x v="10"/>
    <x v="5"/>
    <x v="14"/>
    <x v="4211"/>
    <n v="16134"/>
    <n v="30.56"/>
    <n v="3254.55"/>
    <n v="133176"/>
    <n v="20769.16"/>
    <n v="28015"/>
    <n v="53.06"/>
    <n v="472.03"/>
    <n v="250461.48"/>
    <m/>
    <m/>
    <m/>
    <m/>
    <m/>
    <m/>
    <m/>
    <m/>
    <m/>
    <m/>
    <n v="1428"/>
    <n v="5297"/>
    <n v="10.029999999999999"/>
    <n v="32.450000000000003"/>
  </r>
  <r>
    <x v="161"/>
    <x v="161"/>
    <x v="3"/>
    <x v="2"/>
    <x v="52"/>
    <x v="4212"/>
    <n v="19376"/>
    <n v="41.4"/>
    <n v="3009.77"/>
    <n v="109164.33"/>
    <n v="31848.69"/>
    <n v="43311"/>
    <n v="92.54"/>
    <n v="816.63"/>
    <n v="384072.91"/>
    <m/>
    <m/>
    <m/>
    <m/>
    <m/>
    <m/>
    <m/>
    <m/>
    <m/>
    <m/>
    <n v="1328"/>
    <n v="10098"/>
    <n v="21.58"/>
    <n v="34.049999999999997"/>
  </r>
  <r>
    <x v="9"/>
    <x v="9"/>
    <x v="13"/>
    <x v="12"/>
    <x v="6"/>
    <x v="4"/>
    <n v="0"/>
    <n v="0"/>
    <m/>
    <m/>
    <n v="0"/>
    <n v="0"/>
    <n v="0"/>
    <m/>
    <m/>
    <m/>
    <m/>
    <m/>
    <m/>
    <m/>
    <m/>
    <m/>
    <m/>
    <m/>
    <m/>
    <n v="0"/>
    <n v="0"/>
    <n v="0"/>
    <n v="0"/>
  </r>
  <r>
    <x v="3"/>
    <x v="3"/>
    <x v="6"/>
    <x v="7"/>
    <x v="2"/>
    <x v="4213"/>
    <n v="28016"/>
    <n v="36.479999999999997"/>
    <n v="3670"/>
    <n v="218438.39999999999"/>
    <n v="29947.62"/>
    <n v="32461"/>
    <n v="42.27"/>
    <n v="467.93"/>
    <n v="361147.38"/>
    <m/>
    <m/>
    <m/>
    <m/>
    <m/>
    <m/>
    <m/>
    <m/>
    <m/>
    <m/>
    <n v="199195"/>
    <n v="10204"/>
    <n v="13.29"/>
    <n v="3112.42"/>
  </r>
  <r>
    <x v="57"/>
    <x v="57"/>
    <x v="2"/>
    <x v="1"/>
    <x v="1"/>
    <x v="4214"/>
    <n v="29"/>
    <n v="0.4"/>
    <n v="16.829999999999998"/>
    <n v="93.93"/>
    <n v="0"/>
    <n v="0"/>
    <n v="0"/>
    <m/>
    <m/>
    <m/>
    <m/>
    <m/>
    <m/>
    <m/>
    <m/>
    <m/>
    <m/>
    <m/>
    <m/>
    <n v="63400"/>
    <n v="5950"/>
    <n v="82.64"/>
    <n v="10566.67"/>
  </r>
  <r>
    <x v="81"/>
    <x v="81"/>
    <x v="5"/>
    <x v="12"/>
    <x v="7"/>
    <x v="4215"/>
    <n v="8393"/>
    <n v="349.71"/>
    <n v="9397"/>
    <n v="17478.419999999998"/>
    <n v="1472.36"/>
    <n v="2611"/>
    <n v="108.79"/>
    <n v="736.18"/>
    <n v="17755.59"/>
    <m/>
    <m/>
    <m/>
    <m/>
    <m/>
    <m/>
    <m/>
    <m/>
    <m/>
    <m/>
    <n v="1540"/>
    <n v="1138"/>
    <n v="47.42"/>
    <n v="770"/>
  </r>
  <r>
    <x v="33"/>
    <x v="33"/>
    <x v="14"/>
    <x v="7"/>
    <x v="42"/>
    <x v="4216"/>
    <n v="39481"/>
    <n v="109.67"/>
    <n v="8078.17"/>
    <n v="225380.85"/>
    <n v="0"/>
    <m/>
    <m/>
    <m/>
    <m/>
    <m/>
    <m/>
    <m/>
    <m/>
    <m/>
    <m/>
    <m/>
    <m/>
    <m/>
    <m/>
    <n v="57249.52"/>
    <n v="12480"/>
    <n v="34.67"/>
    <n v="1908.32"/>
  </r>
  <r>
    <x v="101"/>
    <x v="101"/>
    <x v="2"/>
    <x v="5"/>
    <x v="9"/>
    <x v="4"/>
    <n v="25341"/>
    <n v="52.79"/>
    <m/>
    <m/>
    <n v="17058"/>
    <n v="27628"/>
    <n v="57.56"/>
    <n v="426.45"/>
    <n v="205707.54"/>
    <m/>
    <m/>
    <m/>
    <m/>
    <m/>
    <m/>
    <m/>
    <m/>
    <m/>
    <m/>
    <n v="17.38"/>
    <n v="10082"/>
    <n v="21"/>
    <n v="0.43"/>
  </r>
  <r>
    <x v="20"/>
    <x v="20"/>
    <x v="8"/>
    <x v="7"/>
    <x v="9"/>
    <x v="4217"/>
    <n v="64661"/>
    <n v="134.71"/>
    <n v="13432.33"/>
    <n v="499682.49"/>
    <n v="0"/>
    <m/>
    <m/>
    <m/>
    <m/>
    <m/>
    <m/>
    <m/>
    <m/>
    <m/>
    <m/>
    <m/>
    <m/>
    <m/>
    <m/>
    <n v="93240"/>
    <n v="6424"/>
    <n v="13.38"/>
    <n v="2331"/>
  </r>
  <r>
    <x v="201"/>
    <x v="201"/>
    <x v="12"/>
    <x v="11"/>
    <x v="112"/>
    <x v="4218"/>
    <n v="212993"/>
    <n v="91.02"/>
    <n v="8157.37"/>
    <n v="1479338.91"/>
    <n v="220668.28"/>
    <n v="345932"/>
    <n v="147.83000000000001"/>
    <n v="1131.6300000000001"/>
    <n v="2661105.0299999998"/>
    <m/>
    <m/>
    <m/>
    <m/>
    <m/>
    <m/>
    <m/>
    <m/>
    <m/>
    <m/>
    <n v="38.94"/>
    <n v="181940"/>
    <n v="77.75"/>
    <n v="0.2"/>
  </r>
  <r>
    <x v="40"/>
    <x v="40"/>
    <x v="1"/>
    <x v="3"/>
    <x v="28"/>
    <x v="4219"/>
    <n v="838"/>
    <n v="5.82"/>
    <n v="358.58"/>
    <n v="4001.79"/>
    <n v="0"/>
    <m/>
    <m/>
    <m/>
    <m/>
    <m/>
    <m/>
    <m/>
    <m/>
    <m/>
    <m/>
    <m/>
    <m/>
    <m/>
    <m/>
    <n v="149300"/>
    <n v="8516"/>
    <n v="59.14"/>
    <n v="12441.67"/>
  </r>
  <r>
    <x v="47"/>
    <x v="47"/>
    <x v="11"/>
    <x v="2"/>
    <x v="30"/>
    <x v="4220"/>
    <n v="25084"/>
    <n v="43.55"/>
    <n v="3145.6"/>
    <n v="140419.76999999999"/>
    <n v="23815.71"/>
    <n v="36132"/>
    <n v="62.73"/>
    <m/>
    <m/>
    <m/>
    <m/>
    <m/>
    <m/>
    <m/>
    <m/>
    <m/>
    <m/>
    <m/>
    <m/>
    <n v="3.1"/>
    <n v="15356"/>
    <n v="26.66"/>
    <n v="0.06"/>
  </r>
  <r>
    <x v="95"/>
    <x v="95"/>
    <x v="12"/>
    <x v="2"/>
    <x v="9"/>
    <x v="4221"/>
    <n v="67323"/>
    <n v="140.26"/>
    <n v="12511.75"/>
    <n v="465437.1"/>
    <n v="0"/>
    <m/>
    <m/>
    <m/>
    <m/>
    <m/>
    <m/>
    <m/>
    <m/>
    <m/>
    <m/>
    <m/>
    <m/>
    <m/>
    <m/>
    <n v="137652.94"/>
    <n v="6256"/>
    <n v="13.03"/>
    <n v="3441.32"/>
  </r>
  <r>
    <x v="105"/>
    <x v="105"/>
    <x v="9"/>
    <x v="6"/>
    <x v="68"/>
    <x v="4222"/>
    <n v="857"/>
    <n v="4.46"/>
    <n v="122.94"/>
    <n v="1829.31"/>
    <n v="785"/>
    <n v="1748"/>
    <n v="9.1"/>
    <m/>
    <m/>
    <m/>
    <m/>
    <m/>
    <m/>
    <m/>
    <m/>
    <m/>
    <m/>
    <m/>
    <m/>
    <n v="140686"/>
    <n v="6239"/>
    <n v="32.49"/>
    <n v="8792.8799999999992"/>
  </r>
  <r>
    <x v="70"/>
    <x v="70"/>
    <x v="13"/>
    <x v="12"/>
    <x v="6"/>
    <x v="4"/>
    <m/>
    <m/>
    <m/>
    <m/>
    <n v="0"/>
    <m/>
    <m/>
    <m/>
    <m/>
    <m/>
    <m/>
    <m/>
    <m/>
    <m/>
    <m/>
    <m/>
    <m/>
    <m/>
    <m/>
    <n v="0"/>
    <m/>
    <m/>
    <n v="0"/>
  </r>
  <r>
    <x v="15"/>
    <x v="15"/>
    <x v="15"/>
    <x v="2"/>
    <x v="31"/>
    <x v="4223"/>
    <n v="20703"/>
    <n v="86.26"/>
    <n v="7230.5"/>
    <n v="134487.29999999999"/>
    <n v="0"/>
    <m/>
    <m/>
    <m/>
    <m/>
    <n v="1961"/>
    <n v="3769"/>
    <n v="15.7"/>
    <n v="98"/>
    <n v="24843.91"/>
    <m/>
    <m/>
    <m/>
    <m/>
    <m/>
    <n v="4736.3100000000004"/>
    <n v="4398"/>
    <n v="18.329999999999998"/>
    <n v="236.82"/>
  </r>
  <r>
    <x v="16"/>
    <x v="16"/>
    <x v="13"/>
    <x v="2"/>
    <x v="14"/>
    <x v="4224"/>
    <n v="32500"/>
    <n v="61.55"/>
    <n v="2565.23"/>
    <n v="104969.1"/>
    <n v="16552.86"/>
    <n v="15583"/>
    <n v="29.51"/>
    <n v="376.2"/>
    <n v="199615.92"/>
    <m/>
    <m/>
    <m/>
    <m/>
    <m/>
    <m/>
    <m/>
    <m/>
    <m/>
    <m/>
    <n v="6677"/>
    <n v="5671"/>
    <n v="10.74"/>
    <n v="151.75"/>
  </r>
  <r>
    <x v="150"/>
    <x v="150"/>
    <x v="6"/>
    <x v="6"/>
    <x v="6"/>
    <x v="4225"/>
    <n v="189"/>
    <n v="1.97"/>
    <n v="56.75"/>
    <n v="422.22"/>
    <n v="0"/>
    <m/>
    <m/>
    <m/>
    <m/>
    <m/>
    <m/>
    <m/>
    <m/>
    <m/>
    <m/>
    <m/>
    <m/>
    <m/>
    <m/>
    <n v="50000"/>
    <n v="1629"/>
    <n v="16.97"/>
    <n v="6250"/>
  </r>
  <r>
    <x v="76"/>
    <x v="76"/>
    <x v="5"/>
    <x v="3"/>
    <x v="6"/>
    <x v="4226"/>
    <n v="3827"/>
    <n v="39.86"/>
    <n v="2497"/>
    <n v="18577.68"/>
    <n v="5485.94"/>
    <n v="6051"/>
    <n v="63.03"/>
    <n v="685.74"/>
    <n v="66156.55"/>
    <m/>
    <m/>
    <m/>
    <m/>
    <m/>
    <m/>
    <m/>
    <m/>
    <m/>
    <m/>
    <n v="77170"/>
    <n v="6118"/>
    <n v="63.73"/>
    <n v="9646.25"/>
  </r>
  <r>
    <x v="4"/>
    <x v="4"/>
    <x v="8"/>
    <x v="12"/>
    <x v="6"/>
    <x v="4"/>
    <m/>
    <m/>
    <m/>
    <m/>
    <n v="0"/>
    <m/>
    <m/>
    <m/>
    <m/>
    <m/>
    <m/>
    <m/>
    <m/>
    <m/>
    <m/>
    <m/>
    <m/>
    <m/>
    <m/>
    <n v="0"/>
    <m/>
    <m/>
    <n v="0"/>
  </r>
  <r>
    <x v="39"/>
    <x v="39"/>
    <x v="0"/>
    <x v="7"/>
    <x v="21"/>
    <x v="4227"/>
    <n v="21619"/>
    <n v="75.069999999999993"/>
    <n v="3764.13"/>
    <n v="84015.27"/>
    <n v="0"/>
    <n v="14065"/>
    <n v="48.84"/>
    <m/>
    <m/>
    <m/>
    <m/>
    <m/>
    <m/>
    <m/>
    <m/>
    <m/>
    <m/>
    <m/>
    <m/>
    <n v="8100"/>
    <n v="14395"/>
    <n v="49.98"/>
    <n v="337.5"/>
  </r>
  <r>
    <x v="40"/>
    <x v="40"/>
    <x v="10"/>
    <x v="2"/>
    <x v="17"/>
    <x v="4228"/>
    <n v="17787"/>
    <n v="29.65"/>
    <n v="2591.44"/>
    <n v="120501.96"/>
    <n v="51863.89"/>
    <n v="34645"/>
    <n v="57.74"/>
    <n v="1037.28"/>
    <n v="625442.17000000004"/>
    <m/>
    <m/>
    <m/>
    <m/>
    <m/>
    <m/>
    <m/>
    <m/>
    <m/>
    <m/>
    <n v="412103"/>
    <n v="19610"/>
    <n v="32.68"/>
    <n v="8242.06"/>
  </r>
  <r>
    <x v="70"/>
    <x v="70"/>
    <x v="3"/>
    <x v="0"/>
    <x v="1"/>
    <x v="4229"/>
    <n v="2007"/>
    <n v="27.88"/>
    <n v="1744.33"/>
    <n v="9733.3799999999992"/>
    <n v="0"/>
    <m/>
    <m/>
    <m/>
    <m/>
    <m/>
    <m/>
    <m/>
    <m/>
    <m/>
    <m/>
    <m/>
    <m/>
    <m/>
    <m/>
    <n v="0"/>
    <m/>
    <m/>
    <n v="0"/>
  </r>
  <r>
    <x v="201"/>
    <x v="201"/>
    <x v="5"/>
    <x v="2"/>
    <x v="80"/>
    <x v="4230"/>
    <n v="50588"/>
    <n v="59.38"/>
    <n v="4619.72"/>
    <n v="305040"/>
    <n v="29399.61"/>
    <n v="33970"/>
    <n v="39.869999999999997"/>
    <n v="414.08"/>
    <n v="354538.74"/>
    <m/>
    <m/>
    <m/>
    <m/>
    <m/>
    <m/>
    <m/>
    <m/>
    <m/>
    <m/>
    <n v="8.76"/>
    <n v="42275"/>
    <n v="49.62"/>
    <n v="0.12"/>
  </r>
  <r>
    <x v="215"/>
    <x v="215"/>
    <x v="0"/>
    <x v="6"/>
    <x v="1"/>
    <x v="4231"/>
    <n v="551"/>
    <n v="7.65"/>
    <n v="547.5"/>
    <n v="3055.05"/>
    <n v="0"/>
    <m/>
    <m/>
    <m/>
    <m/>
    <n v="225"/>
    <n v="596"/>
    <n v="8.2799999999999994"/>
    <n v="37"/>
    <n v="2850.53"/>
    <m/>
    <m/>
    <m/>
    <m/>
    <m/>
    <n v="465.76"/>
    <n v="5742"/>
    <n v="79.75"/>
    <n v="77.63"/>
  </r>
  <r>
    <x v="147"/>
    <x v="147"/>
    <x v="1"/>
    <x v="1"/>
    <x v="19"/>
    <x v="4232"/>
    <n v="626"/>
    <n v="3.48"/>
    <n v="198.47"/>
    <n v="2768.61"/>
    <n v="1661"/>
    <n v="2175"/>
    <n v="12.08"/>
    <n v="110.73"/>
    <n v="20030.5"/>
    <m/>
    <m/>
    <m/>
    <m/>
    <m/>
    <n v="895"/>
    <n v="1529"/>
    <n v="8.49"/>
    <n v="59"/>
    <n v="20033.68"/>
    <n v="1562"/>
    <n v="5854"/>
    <n v="32.520000000000003"/>
    <n v="104.13"/>
  </r>
  <r>
    <x v="103"/>
    <x v="103"/>
    <x v="10"/>
    <x v="1"/>
    <x v="53"/>
    <x v="926"/>
    <n v="1072"/>
    <n v="6.87"/>
    <n v="474.69"/>
    <n v="5739.03"/>
    <n v="393"/>
    <n v="611"/>
    <n v="3.92"/>
    <n v="30.23"/>
    <n v="4739.3"/>
    <n v="0"/>
    <n v="0"/>
    <n v="0"/>
    <n v="0"/>
    <n v="0"/>
    <n v="0"/>
    <n v="0"/>
    <n v="0"/>
    <n v="0"/>
    <n v="0"/>
    <n v="0"/>
    <m/>
    <m/>
    <n v="0"/>
  </r>
  <r>
    <x v="72"/>
    <x v="72"/>
    <x v="11"/>
    <x v="6"/>
    <x v="4"/>
    <x v="4233"/>
    <n v="26"/>
    <n v="0.31"/>
    <n v="12.14"/>
    <n v="79.05"/>
    <n v="117.36"/>
    <n v="165"/>
    <n v="1.96"/>
    <n v="16.77"/>
    <n v="1415.3"/>
    <m/>
    <m/>
    <m/>
    <m/>
    <m/>
    <m/>
    <m/>
    <m/>
    <m/>
    <m/>
    <n v="0"/>
    <n v="8100"/>
    <n v="96.43"/>
    <n v="0"/>
  </r>
  <r>
    <x v="143"/>
    <x v="143"/>
    <x v="4"/>
    <x v="5"/>
    <x v="37"/>
    <x v="4234"/>
    <n v="25858"/>
    <n v="67.34"/>
    <n v="4952.5"/>
    <n v="147386.4"/>
    <n v="3"/>
    <n v="80"/>
    <n v="0.21"/>
    <n v="0.09"/>
    <n v="36.18"/>
    <m/>
    <m/>
    <m/>
    <m/>
    <m/>
    <m/>
    <m/>
    <m/>
    <m/>
    <m/>
    <n v="521.36"/>
    <n v="972"/>
    <n v="2.5299999999999998"/>
    <n v="16.29"/>
  </r>
  <r>
    <x v="37"/>
    <x v="37"/>
    <x v="15"/>
    <x v="6"/>
    <x v="32"/>
    <x v="1785"/>
    <n v="13"/>
    <n v="0.12"/>
    <n v="8.56"/>
    <n v="71.61"/>
    <n v="0"/>
    <m/>
    <m/>
    <m/>
    <m/>
    <m/>
    <m/>
    <m/>
    <m/>
    <m/>
    <m/>
    <m/>
    <m/>
    <m/>
    <m/>
    <n v="120.34"/>
    <n v="564"/>
    <n v="5.22"/>
    <n v="13.37"/>
  </r>
  <r>
    <x v="71"/>
    <x v="71"/>
    <x v="7"/>
    <x v="1"/>
    <x v="28"/>
    <x v="4"/>
    <m/>
    <m/>
    <m/>
    <m/>
    <n v="0"/>
    <m/>
    <m/>
    <m/>
    <m/>
    <m/>
    <m/>
    <m/>
    <m/>
    <m/>
    <m/>
    <m/>
    <m/>
    <m/>
    <m/>
    <n v="189.69"/>
    <n v="3656"/>
    <n v="25.39"/>
    <n v="15.81"/>
  </r>
  <r>
    <x v="66"/>
    <x v="66"/>
    <x v="1"/>
    <x v="4"/>
    <x v="133"/>
    <x v="4235"/>
    <n v="46232"/>
    <n v="21.77"/>
    <n v="3209.16"/>
    <n v="528260.46"/>
    <n v="130381.18"/>
    <n v="145092"/>
    <n v="68.31"/>
    <n v="736.62"/>
    <n v="1572305.8"/>
    <m/>
    <m/>
    <m/>
    <m/>
    <m/>
    <m/>
    <m/>
    <m/>
    <m/>
    <m/>
    <n v="7830"/>
    <n v="67521"/>
    <n v="31.79"/>
    <n v="44.24"/>
  </r>
  <r>
    <x v="98"/>
    <x v="98"/>
    <x v="8"/>
    <x v="2"/>
    <x v="2"/>
    <x v="4"/>
    <n v="0"/>
    <n v="0"/>
    <m/>
    <m/>
    <n v="0"/>
    <m/>
    <m/>
    <m/>
    <m/>
    <m/>
    <m/>
    <m/>
    <m/>
    <m/>
    <m/>
    <m/>
    <m/>
    <m/>
    <m/>
    <n v="0"/>
    <m/>
    <m/>
    <n v="0"/>
  </r>
  <r>
    <x v="122"/>
    <x v="122"/>
    <x v="4"/>
    <x v="4"/>
    <x v="121"/>
    <x v="4236"/>
    <n v="78368"/>
    <n v="22.83"/>
    <n v="2166.84"/>
    <n v="576335.88"/>
    <n v="1611.06"/>
    <n v="5742"/>
    <n v="1.67"/>
    <n v="5.63"/>
    <n v="19428.22"/>
    <m/>
    <m/>
    <m/>
    <m/>
    <m/>
    <m/>
    <m/>
    <m/>
    <m/>
    <m/>
    <n v="6269.77"/>
    <n v="102483"/>
    <n v="29.86"/>
    <n v="21.92"/>
  </r>
  <r>
    <x v="52"/>
    <x v="52"/>
    <x v="5"/>
    <x v="4"/>
    <x v="33"/>
    <x v="4237"/>
    <n v="82888"/>
    <n v="69.069999999999993"/>
    <n v="5216.3999999999996"/>
    <n v="485125.2"/>
    <n v="67820.56"/>
    <n v="75792"/>
    <n v="63.16"/>
    <n v="678.21"/>
    <n v="817868.51"/>
    <m/>
    <m/>
    <m/>
    <m/>
    <m/>
    <m/>
    <m/>
    <m/>
    <m/>
    <m/>
    <n v="4206"/>
    <n v="30688"/>
    <n v="25.57"/>
    <n v="42.06"/>
  </r>
  <r>
    <x v="30"/>
    <x v="30"/>
    <x v="15"/>
    <x v="4"/>
    <x v="134"/>
    <x v="0"/>
    <n v="0"/>
    <n v="0"/>
    <n v="0"/>
    <n v="0"/>
    <n v="0"/>
    <m/>
    <m/>
    <m/>
    <m/>
    <m/>
    <m/>
    <m/>
    <m/>
    <m/>
    <m/>
    <m/>
    <m/>
    <m/>
    <m/>
    <n v="4431.26"/>
    <n v="48421"/>
    <n v="32.020000000000003"/>
    <n v="35.17"/>
  </r>
  <r>
    <x v="44"/>
    <x v="44"/>
    <x v="9"/>
    <x v="1"/>
    <x v="6"/>
    <x v="4238"/>
    <n v="429"/>
    <n v="4.47"/>
    <n v="257.5"/>
    <n v="1915.8"/>
    <n v="143.55000000000001"/>
    <n v="245"/>
    <n v="2.5499999999999998"/>
    <m/>
    <m/>
    <m/>
    <m/>
    <m/>
    <m/>
    <m/>
    <m/>
    <m/>
    <m/>
    <m/>
    <m/>
    <n v="785"/>
    <n v="6139"/>
    <n v="63.95"/>
    <n v="98.13"/>
  </r>
  <r>
    <x v="60"/>
    <x v="60"/>
    <x v="8"/>
    <x v="5"/>
    <x v="33"/>
    <x v="3132"/>
    <n v="158743"/>
    <n v="132.29"/>
    <n v="11156"/>
    <n v="1037508"/>
    <n v="0"/>
    <m/>
    <m/>
    <m/>
    <m/>
    <m/>
    <m/>
    <m/>
    <m/>
    <m/>
    <m/>
    <m/>
    <m/>
    <m/>
    <m/>
    <n v="409482"/>
    <n v="52775"/>
    <n v="43.98"/>
    <n v="4094.82"/>
  </r>
  <r>
    <x v="66"/>
    <x v="66"/>
    <x v="8"/>
    <x v="28"/>
    <x v="6"/>
    <x v="0"/>
    <n v="0"/>
    <n v="0"/>
    <n v="0"/>
    <n v="0"/>
    <n v="0"/>
    <n v="0"/>
    <n v="0"/>
    <m/>
    <m/>
    <m/>
    <m/>
    <m/>
    <m/>
    <m/>
    <m/>
    <m/>
    <m/>
    <m/>
    <m/>
    <n v="0"/>
    <n v="0"/>
    <n v="0"/>
    <n v="0"/>
  </r>
  <r>
    <x v="56"/>
    <x v="56"/>
    <x v="13"/>
    <x v="7"/>
    <x v="20"/>
    <x v="4239"/>
    <n v="10152"/>
    <n v="14.1"/>
    <n v="786.58"/>
    <n v="43891.35"/>
    <n v="24129.97"/>
    <n v="32922"/>
    <n v="45.73"/>
    <n v="402.17"/>
    <n v="290990.56"/>
    <m/>
    <m/>
    <m/>
    <m/>
    <m/>
    <m/>
    <m/>
    <m/>
    <m/>
    <m/>
    <n v="331523"/>
    <n v="46269"/>
    <n v="64.260000000000005"/>
    <n v="5525.38"/>
  </r>
  <r>
    <x v="76"/>
    <x v="76"/>
    <x v="5"/>
    <x v="0"/>
    <x v="9"/>
    <x v="4240"/>
    <n v="29498"/>
    <n v="61.45"/>
    <n v="4319.3500000000004"/>
    <n v="160679.82"/>
    <n v="14154.22"/>
    <n v="10314"/>
    <n v="21.49"/>
    <n v="353.86"/>
    <n v="170689.98"/>
    <m/>
    <m/>
    <m/>
    <m/>
    <m/>
    <m/>
    <m/>
    <m/>
    <m/>
    <m/>
    <n v="228702"/>
    <n v="17364"/>
    <n v="36.18"/>
    <n v="5717.55"/>
  </r>
  <r>
    <x v="138"/>
    <x v="138"/>
    <x v="9"/>
    <x v="2"/>
    <x v="117"/>
    <x v="4241"/>
    <n v="111538"/>
    <n v="157.54"/>
    <n v="15173.22"/>
    <n v="832554.6"/>
    <n v="0"/>
    <m/>
    <m/>
    <m/>
    <m/>
    <m/>
    <m/>
    <m/>
    <m/>
    <m/>
    <m/>
    <m/>
    <m/>
    <m/>
    <m/>
    <n v="209090"/>
    <n v="10097"/>
    <n v="14.26"/>
    <n v="3543.9"/>
  </r>
  <r>
    <x v="209"/>
    <x v="209"/>
    <x v="0"/>
    <x v="28"/>
    <x v="1"/>
    <x v="4"/>
    <m/>
    <m/>
    <m/>
    <m/>
    <n v="0"/>
    <m/>
    <m/>
    <m/>
    <m/>
    <m/>
    <m/>
    <m/>
    <m/>
    <m/>
    <m/>
    <m/>
    <m/>
    <m/>
    <m/>
    <n v="0"/>
    <m/>
    <m/>
    <n v="0"/>
  </r>
  <r>
    <x v="150"/>
    <x v="150"/>
    <x v="13"/>
    <x v="6"/>
    <x v="6"/>
    <x v="4242"/>
    <n v="486"/>
    <n v="5.0599999999999996"/>
    <n v="138.13"/>
    <n v="1027.6500000000001"/>
    <n v="0"/>
    <m/>
    <m/>
    <m/>
    <m/>
    <m/>
    <m/>
    <m/>
    <m/>
    <m/>
    <n v="500"/>
    <n v="1016"/>
    <n v="10.58"/>
    <n v="62"/>
    <n v="11192"/>
    <n v="27800"/>
    <n v="1325"/>
    <n v="13.8"/>
    <n v="3475"/>
  </r>
  <r>
    <x v="4"/>
    <x v="4"/>
    <x v="9"/>
    <x v="12"/>
    <x v="6"/>
    <x v="4"/>
    <m/>
    <m/>
    <m/>
    <m/>
    <n v="0"/>
    <m/>
    <m/>
    <m/>
    <m/>
    <m/>
    <m/>
    <m/>
    <m/>
    <m/>
    <m/>
    <m/>
    <m/>
    <m/>
    <m/>
    <n v="0"/>
    <m/>
    <m/>
    <n v="0"/>
  </r>
  <r>
    <x v="77"/>
    <x v="77"/>
    <x v="6"/>
    <x v="6"/>
    <x v="71"/>
    <x v="4"/>
    <m/>
    <m/>
    <m/>
    <m/>
    <n v="0"/>
    <m/>
    <m/>
    <m/>
    <m/>
    <m/>
    <m/>
    <m/>
    <m/>
    <m/>
    <m/>
    <m/>
    <m/>
    <m/>
    <m/>
    <n v="354.25"/>
    <n v="2903"/>
    <n v="48.38"/>
    <n v="70.849999999999994"/>
  </r>
  <r>
    <x v="85"/>
    <x v="85"/>
    <x v="15"/>
    <x v="3"/>
    <x v="28"/>
    <x v="4243"/>
    <n v="6911"/>
    <n v="47.99"/>
    <n v="3189.08"/>
    <n v="35590.17"/>
    <n v="7522.79"/>
    <n v="7547"/>
    <n v="52.41"/>
    <n v="626.9"/>
    <n v="90719.62"/>
    <m/>
    <m/>
    <m/>
    <m/>
    <m/>
    <m/>
    <m/>
    <m/>
    <m/>
    <m/>
    <n v="263"/>
    <n v="4965"/>
    <n v="34.479999999999997"/>
    <n v="21.92"/>
  </r>
  <r>
    <x v="201"/>
    <x v="201"/>
    <x v="12"/>
    <x v="2"/>
    <x v="80"/>
    <x v="4244"/>
    <n v="49057"/>
    <n v="57.58"/>
    <n v="4748.17"/>
    <n v="313521.59999999998"/>
    <n v="35435.5"/>
    <n v="56164"/>
    <n v="65.92"/>
    <n v="499.09"/>
    <n v="427327.32"/>
    <m/>
    <m/>
    <m/>
    <m/>
    <m/>
    <m/>
    <m/>
    <m/>
    <m/>
    <m/>
    <n v="8.11"/>
    <n v="37906"/>
    <n v="44.49"/>
    <n v="0.11"/>
  </r>
  <r>
    <x v="63"/>
    <x v="63"/>
    <x v="8"/>
    <x v="2"/>
    <x v="38"/>
    <x v="4245"/>
    <n v="7278"/>
    <n v="10.83"/>
    <n v="810"/>
    <n v="42184.800000000003"/>
    <n v="9861.2999999999993"/>
    <n v="10265"/>
    <n v="15.28"/>
    <n v="176.09"/>
    <n v="118920.37"/>
    <m/>
    <m/>
    <m/>
    <m/>
    <m/>
    <m/>
    <m/>
    <m/>
    <m/>
    <m/>
    <n v="242292"/>
    <n v="41764"/>
    <n v="62.15"/>
    <n v="4326.6400000000003"/>
  </r>
  <r>
    <x v="11"/>
    <x v="11"/>
    <x v="11"/>
    <x v="7"/>
    <x v="10"/>
    <x v="4246"/>
    <n v="106451"/>
    <n v="119.88"/>
    <n v="10473.42"/>
    <n v="720780.69"/>
    <n v="0"/>
    <m/>
    <m/>
    <m/>
    <m/>
    <n v="465"/>
    <n v="957"/>
    <n v="1.08"/>
    <n v="6"/>
    <n v="5891.09"/>
    <m/>
    <m/>
    <m/>
    <m/>
    <m/>
    <n v="156456"/>
    <n v="8772"/>
    <n v="9.8800000000000008"/>
    <n v="2114.27"/>
  </r>
  <r>
    <x v="14"/>
    <x v="14"/>
    <x v="4"/>
    <x v="17"/>
    <x v="30"/>
    <x v="4"/>
    <m/>
    <m/>
    <m/>
    <m/>
    <n v="0"/>
    <m/>
    <m/>
    <m/>
    <m/>
    <m/>
    <m/>
    <m/>
    <m/>
    <m/>
    <m/>
    <m/>
    <m/>
    <m/>
    <m/>
    <n v="0"/>
    <n v="25584"/>
    <n v="44.42"/>
    <n v="0"/>
  </r>
  <r>
    <x v="59"/>
    <x v="59"/>
    <x v="12"/>
    <x v="2"/>
    <x v="30"/>
    <x v="4247"/>
    <n v="81840"/>
    <n v="142.08000000000001"/>
    <n v="9334.83"/>
    <n v="416706.96"/>
    <n v="0"/>
    <m/>
    <m/>
    <m/>
    <m/>
    <m/>
    <m/>
    <m/>
    <m/>
    <m/>
    <m/>
    <m/>
    <m/>
    <m/>
    <m/>
    <n v="86228.160000000003"/>
    <n v="6572"/>
    <n v="11.41"/>
    <n v="1796.42"/>
  </r>
  <r>
    <x v="147"/>
    <x v="147"/>
    <x v="0"/>
    <x v="1"/>
    <x v="19"/>
    <x v="4248"/>
    <n v="10120"/>
    <n v="56.22"/>
    <n v="3429.47"/>
    <n v="47841.06"/>
    <n v="4542"/>
    <n v="6779"/>
    <n v="37.659999999999997"/>
    <m/>
    <m/>
    <m/>
    <m/>
    <m/>
    <m/>
    <m/>
    <m/>
    <m/>
    <m/>
    <m/>
    <m/>
    <n v="522"/>
    <n v="5758"/>
    <n v="31.99"/>
    <n v="34.799999999999997"/>
  </r>
  <r>
    <x v="68"/>
    <x v="68"/>
    <x v="2"/>
    <x v="2"/>
    <x v="29"/>
    <x v="4249"/>
    <n v="28770"/>
    <n v="46.11"/>
    <n v="3186.44"/>
    <n v="154096.35"/>
    <n v="26381.18"/>
    <n v="49157"/>
    <n v="78.78"/>
    <n v="507.33"/>
    <n v="318138.59999999998"/>
    <m/>
    <m/>
    <m/>
    <m/>
    <m/>
    <m/>
    <m/>
    <m/>
    <m/>
    <m/>
    <n v="2.4900000000000002"/>
    <n v="10340"/>
    <n v="16.57"/>
    <n v="0.05"/>
  </r>
  <r>
    <x v="69"/>
    <x v="69"/>
    <x v="8"/>
    <x v="2"/>
    <x v="9"/>
    <x v="4250"/>
    <n v="16761"/>
    <n v="34.92"/>
    <n v="2770"/>
    <n v="103044"/>
    <n v="0"/>
    <m/>
    <m/>
    <m/>
    <m/>
    <m/>
    <m/>
    <m/>
    <m/>
    <m/>
    <n v="22100"/>
    <n v="40885"/>
    <n v="85.18"/>
    <n v="552"/>
    <n v="494686.4"/>
    <n v="78070"/>
    <n v="7941"/>
    <n v="16.54"/>
    <n v="1951.75"/>
  </r>
  <r>
    <x v="8"/>
    <x v="8"/>
    <x v="2"/>
    <x v="2"/>
    <x v="2"/>
    <x v="4251"/>
    <n v="29817"/>
    <n v="38.82"/>
    <n v="2530"/>
    <n v="150585.60000000001"/>
    <n v="41709.019999999997"/>
    <n v="71864"/>
    <n v="93.57"/>
    <n v="651.70000000000005"/>
    <n v="502981.59"/>
    <m/>
    <m/>
    <m/>
    <m/>
    <m/>
    <m/>
    <m/>
    <m/>
    <m/>
    <m/>
    <n v="946.46"/>
    <n v="4039"/>
    <n v="5.26"/>
    <n v="14.79"/>
  </r>
  <r>
    <x v="50"/>
    <x v="50"/>
    <x v="9"/>
    <x v="5"/>
    <x v="30"/>
    <x v="4252"/>
    <n v="37201"/>
    <n v="64.59"/>
    <n v="4662.54"/>
    <n v="208135.86"/>
    <n v="0"/>
    <m/>
    <m/>
    <m/>
    <m/>
    <m/>
    <m/>
    <m/>
    <m/>
    <m/>
    <n v="12741"/>
    <n v="37446"/>
    <n v="65.010000000000005"/>
    <n v="265"/>
    <n v="285194.53999999998"/>
    <n v="1687.05"/>
    <n v="7685"/>
    <n v="13.34"/>
    <n v="35.15"/>
  </r>
  <r>
    <x v="73"/>
    <x v="73"/>
    <x v="11"/>
    <x v="2"/>
    <x v="49"/>
    <x v="4253"/>
    <n v="30298"/>
    <n v="33.22"/>
    <n v="3117.38"/>
    <n v="220336.53"/>
    <n v="33032.01"/>
    <n v="38883"/>
    <n v="42.63"/>
    <m/>
    <m/>
    <m/>
    <m/>
    <m/>
    <m/>
    <m/>
    <m/>
    <m/>
    <m/>
    <m/>
    <m/>
    <n v="2666"/>
    <n v="18396"/>
    <n v="20.170000000000002"/>
    <n v="35.08"/>
  </r>
  <r>
    <x v="217"/>
    <x v="217"/>
    <x v="5"/>
    <x v="2"/>
    <x v="14"/>
    <x v="4254"/>
    <n v="40822"/>
    <n v="77.31"/>
    <n v="9175.91"/>
    <n v="375478.2"/>
    <n v="0"/>
    <m/>
    <m/>
    <m/>
    <m/>
    <m/>
    <m/>
    <m/>
    <m/>
    <m/>
    <m/>
    <m/>
    <m/>
    <m/>
    <m/>
    <n v="117430"/>
    <n v="6796"/>
    <n v="12.87"/>
    <n v="2668.86"/>
  </r>
  <r>
    <x v="76"/>
    <x v="76"/>
    <x v="15"/>
    <x v="17"/>
    <x v="116"/>
    <x v="4255"/>
    <n v="21796"/>
    <n v="13.36"/>
    <n v="611.85"/>
    <n v="77387.16"/>
    <n v="69248"/>
    <n v="103051"/>
    <n v="63.14"/>
    <n v="509.18"/>
    <n v="835082.41"/>
    <m/>
    <m/>
    <m/>
    <m/>
    <m/>
    <m/>
    <m/>
    <m/>
    <m/>
    <m/>
    <n v="448927"/>
    <n v="42412"/>
    <n v="25.99"/>
    <n v="3300.93"/>
  </r>
  <r>
    <x v="17"/>
    <x v="17"/>
    <x v="12"/>
    <x v="0"/>
    <x v="125"/>
    <x v="4256"/>
    <n v="89294"/>
    <n v="37.21"/>
    <n v="4200"/>
    <n v="781200"/>
    <n v="10294.86"/>
    <n v="11210"/>
    <n v="4.67"/>
    <n v="51.47"/>
    <n v="124148.8"/>
    <m/>
    <m/>
    <m/>
    <m/>
    <m/>
    <m/>
    <m/>
    <m/>
    <m/>
    <m/>
    <n v="415900"/>
    <n v="50636"/>
    <n v="21.1"/>
    <n v="2079.5"/>
  </r>
  <r>
    <x v="75"/>
    <x v="75"/>
    <x v="12"/>
    <x v="2"/>
    <x v="42"/>
    <x v="4257"/>
    <n v="14479"/>
    <n v="40.22"/>
    <n v="2946.83"/>
    <n v="82216.649999999994"/>
    <n v="30179.439999999999"/>
    <n v="44458"/>
    <n v="123.49"/>
    <n v="1005.98"/>
    <n v="363942.89"/>
    <m/>
    <m/>
    <m/>
    <m/>
    <m/>
    <m/>
    <m/>
    <m/>
    <m/>
    <m/>
    <n v="98300"/>
    <n v="2388"/>
    <n v="6.63"/>
    <n v="3276.67"/>
  </r>
  <r>
    <x v="71"/>
    <x v="71"/>
    <x v="0"/>
    <x v="7"/>
    <x v="38"/>
    <x v="4258"/>
    <n v="60834"/>
    <n v="90.53"/>
    <n v="7916.25"/>
    <n v="412278.3"/>
    <n v="0"/>
    <m/>
    <m/>
    <m/>
    <m/>
    <m/>
    <m/>
    <m/>
    <m/>
    <m/>
    <m/>
    <m/>
    <m/>
    <m/>
    <m/>
    <n v="94"/>
    <n v="10015"/>
    <n v="14.9"/>
    <n v="1.68"/>
  </r>
  <r>
    <x v="119"/>
    <x v="119"/>
    <x v="12"/>
    <x v="6"/>
    <x v="94"/>
    <x v="4259"/>
    <n v="5363"/>
    <n v="23.52"/>
    <n v="1193.74"/>
    <n v="21093.33"/>
    <n v="1594.57"/>
    <n v="1945"/>
    <n v="8.5299999999999994"/>
    <n v="83.92"/>
    <n v="19229.38"/>
    <m/>
    <m/>
    <m/>
    <m/>
    <m/>
    <m/>
    <m/>
    <m/>
    <m/>
    <m/>
    <n v="474637"/>
    <n v="52455"/>
    <n v="230.07"/>
    <n v="24980.89"/>
  </r>
  <r>
    <x v="66"/>
    <x v="66"/>
    <x v="7"/>
    <x v="1"/>
    <x v="60"/>
    <x v="4260"/>
    <n v="67824"/>
    <n v="65.72"/>
    <n v="5873.79"/>
    <n v="469785.78"/>
    <n v="3000"/>
    <n v="5058"/>
    <n v="4.9000000000000004"/>
    <m/>
    <m/>
    <m/>
    <m/>
    <m/>
    <m/>
    <m/>
    <m/>
    <m/>
    <m/>
    <m/>
    <m/>
    <n v="7630"/>
    <n v="65638"/>
    <n v="63.6"/>
    <n v="88.72"/>
  </r>
  <r>
    <x v="202"/>
    <x v="202"/>
    <x v="1"/>
    <x v="4"/>
    <x v="20"/>
    <x v="4261"/>
    <n v="686"/>
    <n v="0.95"/>
    <n v="58.52"/>
    <n v="3265.23"/>
    <n v="806.01"/>
    <n v="1419"/>
    <n v="1.97"/>
    <n v="13.43"/>
    <n v="9719.9599999999991"/>
    <m/>
    <m/>
    <m/>
    <m/>
    <m/>
    <m/>
    <m/>
    <m/>
    <m/>
    <m/>
    <n v="0"/>
    <m/>
    <m/>
    <n v="0"/>
  </r>
  <r>
    <x v="133"/>
    <x v="133"/>
    <x v="4"/>
    <x v="5"/>
    <x v="22"/>
    <x v="4262"/>
    <n v="19524"/>
    <n v="65.08"/>
    <n v="4147.2"/>
    <n v="96422.399999999994"/>
    <n v="7341"/>
    <n v="11131"/>
    <n v="37.1"/>
    <m/>
    <m/>
    <m/>
    <m/>
    <m/>
    <m/>
    <m/>
    <m/>
    <m/>
    <m/>
    <m/>
    <m/>
    <n v="44.78"/>
    <n v="7887"/>
    <n v="26.29"/>
    <n v="1.79"/>
  </r>
  <r>
    <x v="33"/>
    <x v="33"/>
    <x v="15"/>
    <x v="5"/>
    <x v="47"/>
    <x v="4263"/>
    <n v="49479"/>
    <n v="95.89"/>
    <n v="8942.93"/>
    <n v="357627.78"/>
    <n v="0"/>
    <n v="0"/>
    <n v="0"/>
    <n v="0"/>
    <n v="0"/>
    <m/>
    <m/>
    <m/>
    <m/>
    <m/>
    <m/>
    <m/>
    <m/>
    <m/>
    <m/>
    <n v="89372"/>
    <n v="12049"/>
    <n v="23.35"/>
    <n v="2078.42"/>
  </r>
  <r>
    <x v="22"/>
    <x v="22"/>
    <x v="15"/>
    <x v="0"/>
    <x v="30"/>
    <x v="4264"/>
    <n v="17757"/>
    <n v="30.83"/>
    <n v="3405.33"/>
    <n v="152014.07999999999"/>
    <n v="19983.509999999998"/>
    <n v="21795"/>
    <n v="37.840000000000003"/>
    <n v="416.32"/>
    <n v="240987.16"/>
    <m/>
    <m/>
    <m/>
    <m/>
    <m/>
    <m/>
    <m/>
    <m/>
    <m/>
    <m/>
    <n v="73.040000000000006"/>
    <n v="6054"/>
    <n v="10.51"/>
    <n v="1.52"/>
  </r>
  <r>
    <x v="106"/>
    <x v="106"/>
    <x v="3"/>
    <x v="2"/>
    <x v="9"/>
    <x v="4265"/>
    <n v="20255"/>
    <n v="42.2"/>
    <n v="3413.25"/>
    <n v="126972.9"/>
    <n v="0"/>
    <n v="28618"/>
    <n v="59.62"/>
    <m/>
    <m/>
    <m/>
    <m/>
    <m/>
    <m/>
    <m/>
    <m/>
    <m/>
    <m/>
    <m/>
    <m/>
    <n v="0"/>
    <n v="3141"/>
    <n v="6.54"/>
    <n v="0"/>
  </r>
  <r>
    <x v="82"/>
    <x v="82"/>
    <x v="13"/>
    <x v="2"/>
    <x v="9"/>
    <x v="4266"/>
    <n v="21010"/>
    <n v="43.77"/>
    <n v="3476"/>
    <n v="129307.2"/>
    <n v="20128.52"/>
    <n v="10142"/>
    <n v="21.13"/>
    <n v="503.21"/>
    <n v="242735.81"/>
    <m/>
    <m/>
    <m/>
    <m/>
    <m/>
    <m/>
    <m/>
    <m/>
    <m/>
    <m/>
    <n v="425.11"/>
    <n v="2991"/>
    <n v="6.23"/>
    <n v="10.63"/>
  </r>
  <r>
    <x v="30"/>
    <x v="30"/>
    <x v="3"/>
    <x v="14"/>
    <x v="0"/>
    <x v="4267"/>
    <n v="42942"/>
    <n v="53.41"/>
    <n v="3881.19"/>
    <n v="241837.2"/>
    <n v="28342.39"/>
    <n v="44306"/>
    <n v="55.11"/>
    <n v="423.02"/>
    <n v="341789.34"/>
    <m/>
    <m/>
    <m/>
    <m/>
    <m/>
    <n v="831"/>
    <n v="1155"/>
    <n v="1.44"/>
    <n v="12"/>
    <n v="18601.099999999999"/>
    <n v="1.71"/>
    <n v="9261"/>
    <n v="11.52"/>
    <n v="0.03"/>
  </r>
  <r>
    <x v="52"/>
    <x v="52"/>
    <x v="5"/>
    <x v="18"/>
    <x v="32"/>
    <x v="4268"/>
    <n v="8717"/>
    <n v="80.709999999999994"/>
    <n v="4496.4399999999996"/>
    <n v="37635.24"/>
    <n v="3318.14"/>
    <n v="5168"/>
    <n v="47.85"/>
    <n v="368.68"/>
    <n v="40014.42"/>
    <m/>
    <m/>
    <m/>
    <m/>
    <m/>
    <m/>
    <m/>
    <m/>
    <m/>
    <m/>
    <n v="716"/>
    <n v="5061"/>
    <n v="46.86"/>
    <n v="79.56"/>
  </r>
  <r>
    <x v="19"/>
    <x v="19"/>
    <x v="3"/>
    <x v="0"/>
    <x v="48"/>
    <x v="4269"/>
    <n v="1421"/>
    <n v="2.3199999999999998"/>
    <n v="170.67"/>
    <n v="8094.72"/>
    <n v="2319.11"/>
    <n v="3024"/>
    <n v="4.9400000000000004"/>
    <n v="45.47"/>
    <n v="27966.82"/>
    <m/>
    <m/>
    <m/>
    <m/>
    <m/>
    <m/>
    <m/>
    <m/>
    <m/>
    <m/>
    <n v="0"/>
    <m/>
    <m/>
    <n v="0"/>
  </r>
  <r>
    <x v="72"/>
    <x v="72"/>
    <x v="12"/>
    <x v="5"/>
    <x v="102"/>
    <x v="4270"/>
    <n v="117059"/>
    <n v="94.71"/>
    <n v="6890.3"/>
    <n v="660021.93000000005"/>
    <n v="53321.05"/>
    <n v="74823"/>
    <n v="60.54"/>
    <n v="517.67999999999995"/>
    <n v="643014.51"/>
    <m/>
    <m/>
    <m/>
    <m/>
    <m/>
    <m/>
    <m/>
    <m/>
    <m/>
    <m/>
    <n v="489243"/>
    <n v="14107"/>
    <n v="11.41"/>
    <n v="4749.93"/>
  </r>
  <r>
    <x v="53"/>
    <x v="53"/>
    <x v="5"/>
    <x v="2"/>
    <x v="9"/>
    <x v="4271"/>
    <n v="60093"/>
    <n v="125.19"/>
    <n v="76.849999999999994"/>
    <n v="2858.82"/>
    <n v="428.71"/>
    <n v="711"/>
    <n v="1.48"/>
    <n v="10.72"/>
    <n v="5169.9399999999996"/>
    <m/>
    <m/>
    <m/>
    <m/>
    <m/>
    <m/>
    <m/>
    <m/>
    <m/>
    <m/>
    <n v="926"/>
    <n v="8498"/>
    <n v="17.7"/>
    <n v="23.15"/>
  </r>
  <r>
    <x v="143"/>
    <x v="143"/>
    <x v="4"/>
    <x v="1"/>
    <x v="31"/>
    <x v="268"/>
    <n v="80"/>
    <n v="0.33"/>
    <n v="4.75"/>
    <n v="88.35"/>
    <n v="0"/>
    <m/>
    <m/>
    <m/>
    <m/>
    <m/>
    <m/>
    <m/>
    <m/>
    <m/>
    <m/>
    <m/>
    <m/>
    <m/>
    <m/>
    <n v="683.11"/>
    <n v="1417"/>
    <n v="5.9"/>
    <n v="34.159999999999997"/>
  </r>
  <r>
    <x v="201"/>
    <x v="201"/>
    <x v="10"/>
    <x v="4"/>
    <x v="135"/>
    <x v="4272"/>
    <n v="227036"/>
    <n v="73.900000000000006"/>
    <n v="7097.24"/>
    <n v="1689710.49"/>
    <n v="181474.3"/>
    <n v="286679"/>
    <n v="93.32"/>
    <n v="708.88"/>
    <n v="2188452.9900000002"/>
    <m/>
    <m/>
    <m/>
    <m/>
    <m/>
    <m/>
    <m/>
    <m/>
    <m/>
    <m/>
    <n v="27.16"/>
    <n v="93496"/>
    <n v="30.43"/>
    <n v="0.11"/>
  </r>
  <r>
    <x v="183"/>
    <x v="183"/>
    <x v="3"/>
    <x v="3"/>
    <x v="7"/>
    <x v="4273"/>
    <n v="22"/>
    <n v="0.92"/>
    <n v="14"/>
    <n v="26.04"/>
    <n v="0"/>
    <m/>
    <m/>
    <m/>
    <m/>
    <m/>
    <m/>
    <m/>
    <m/>
    <m/>
    <m/>
    <m/>
    <m/>
    <m/>
    <m/>
    <n v="12.97"/>
    <n v="322"/>
    <n v="13.42"/>
    <n v="6.48"/>
  </r>
  <r>
    <x v="77"/>
    <x v="77"/>
    <x v="14"/>
    <x v="1"/>
    <x v="51"/>
    <x v="4"/>
    <m/>
    <m/>
    <m/>
    <m/>
    <n v="0"/>
    <m/>
    <m/>
    <m/>
    <m/>
    <m/>
    <m/>
    <m/>
    <m/>
    <m/>
    <m/>
    <m/>
    <m/>
    <m/>
    <m/>
    <n v="0"/>
    <n v="811"/>
    <n v="67.58"/>
    <n v="0"/>
  </r>
  <r>
    <x v="145"/>
    <x v="145"/>
    <x v="7"/>
    <x v="2"/>
    <x v="30"/>
    <x v="4274"/>
    <n v="26328"/>
    <n v="45.71"/>
    <n v="5193.75"/>
    <n v="231849"/>
    <n v="0"/>
    <m/>
    <m/>
    <m/>
    <m/>
    <m/>
    <m/>
    <m/>
    <m/>
    <m/>
    <m/>
    <m/>
    <m/>
    <m/>
    <m/>
    <n v="102.53"/>
    <n v="4301"/>
    <n v="7.47"/>
    <n v="2.14"/>
  </r>
  <r>
    <x v="80"/>
    <x v="80"/>
    <x v="2"/>
    <x v="0"/>
    <x v="13"/>
    <x v="4275"/>
    <n v="21797"/>
    <n v="106.85"/>
    <n v="9689.06"/>
    <n v="153184.01999999999"/>
    <n v="0"/>
    <m/>
    <m/>
    <m/>
    <m/>
    <m/>
    <m/>
    <m/>
    <m/>
    <m/>
    <n v="2052"/>
    <n v="4152"/>
    <n v="20.350000000000001"/>
    <n v="120"/>
    <n v="45931.97"/>
    <n v="2401.1999999999998"/>
    <n v="280"/>
    <n v="1.37"/>
    <n v="141.25"/>
  </r>
  <r>
    <x v="10"/>
    <x v="10"/>
    <x v="7"/>
    <x v="2"/>
    <x v="14"/>
    <x v="4276"/>
    <n v="16912"/>
    <n v="32.03"/>
    <n v="3863.64"/>
    <n v="158100"/>
    <n v="0"/>
    <m/>
    <m/>
    <m/>
    <m/>
    <m/>
    <m/>
    <m/>
    <m/>
    <m/>
    <m/>
    <m/>
    <m/>
    <m/>
    <m/>
    <n v="519"/>
    <n v="4059"/>
    <n v="7.69"/>
    <n v="11.8"/>
  </r>
  <r>
    <x v="31"/>
    <x v="31"/>
    <x v="3"/>
    <x v="4"/>
    <x v="46"/>
    <x v="0"/>
    <n v="0"/>
    <n v="0"/>
    <n v="0"/>
    <n v="0"/>
    <n v="0"/>
    <n v="0"/>
    <n v="0"/>
    <m/>
    <m/>
    <m/>
    <m/>
    <m/>
    <m/>
    <m/>
    <m/>
    <m/>
    <m/>
    <m/>
    <m/>
    <n v="1809"/>
    <n v="51138"/>
    <n v="163.9"/>
    <n v="69.58"/>
  </r>
  <r>
    <x v="3"/>
    <x v="3"/>
    <x v="12"/>
    <x v="5"/>
    <x v="3"/>
    <x v="4277"/>
    <n v="113011"/>
    <n v="130.80000000000001"/>
    <n v="11802.43"/>
    <n v="790290.75"/>
    <n v="2761.4"/>
    <n v="3779"/>
    <n v="4.37"/>
    <m/>
    <m/>
    <m/>
    <m/>
    <m/>
    <m/>
    <m/>
    <m/>
    <m/>
    <m/>
    <m/>
    <m/>
    <n v="203195"/>
    <n v="14477"/>
    <n v="16.760000000000002"/>
    <n v="2822.15"/>
  </r>
  <r>
    <x v="20"/>
    <x v="20"/>
    <x v="9"/>
    <x v="7"/>
    <x v="9"/>
    <x v="4278"/>
    <n v="51355"/>
    <n v="106.99"/>
    <n v="10754.05"/>
    <n v="400050.66"/>
    <n v="0"/>
    <n v="0"/>
    <n v="0"/>
    <m/>
    <m/>
    <m/>
    <m/>
    <m/>
    <m/>
    <m/>
    <m/>
    <m/>
    <m/>
    <m/>
    <m/>
    <n v="183520"/>
    <n v="11266"/>
    <n v="23.47"/>
    <n v="4588"/>
  </r>
  <r>
    <x v="87"/>
    <x v="87"/>
    <x v="10"/>
    <x v="19"/>
    <x v="124"/>
    <x v="4279"/>
    <n v="51702"/>
    <n v="91.67"/>
    <n v="9708.51"/>
    <n v="424359"/>
    <n v="0"/>
    <m/>
    <m/>
    <m/>
    <m/>
    <m/>
    <m/>
    <m/>
    <m/>
    <m/>
    <m/>
    <m/>
    <m/>
    <m/>
    <m/>
    <n v="1800"/>
    <n v="11610"/>
    <n v="20.59"/>
    <n v="38.299999999999997"/>
  </r>
  <r>
    <x v="193"/>
    <x v="193"/>
    <x v="4"/>
    <x v="6"/>
    <x v="66"/>
    <x v="4280"/>
    <n v="2245"/>
    <n v="8.5"/>
    <n v="448.18"/>
    <n v="9169.7999999999993"/>
    <n v="0"/>
    <m/>
    <m/>
    <m/>
    <m/>
    <m/>
    <m/>
    <m/>
    <m/>
    <m/>
    <m/>
    <m/>
    <m/>
    <m/>
    <m/>
    <n v="0"/>
    <m/>
    <m/>
    <n v="0"/>
  </r>
  <r>
    <x v="46"/>
    <x v="46"/>
    <x v="5"/>
    <x v="14"/>
    <x v="9"/>
    <x v="4281"/>
    <n v="65368"/>
    <n v="136.18"/>
    <n v="8290.2000000000007"/>
    <n v="308395.44"/>
    <n v="0"/>
    <m/>
    <m/>
    <m/>
    <m/>
    <m/>
    <m/>
    <m/>
    <m/>
    <m/>
    <m/>
    <m/>
    <m/>
    <m/>
    <m/>
    <n v="976"/>
    <n v="5709"/>
    <n v="11.89"/>
    <n v="24.4"/>
  </r>
  <r>
    <x v="230"/>
    <x v="230"/>
    <x v="0"/>
    <x v="2"/>
    <x v="2"/>
    <x v="4282"/>
    <n v="90937"/>
    <n v="118.41"/>
    <n v="6949.38"/>
    <n v="413626.8"/>
    <n v="0"/>
    <m/>
    <m/>
    <m/>
    <m/>
    <m/>
    <m/>
    <m/>
    <m/>
    <m/>
    <m/>
    <m/>
    <m/>
    <m/>
    <m/>
    <n v="1427400"/>
    <n v="6100"/>
    <n v="7.94"/>
    <n v="22303.13"/>
  </r>
  <r>
    <x v="229"/>
    <x v="229"/>
    <x v="11"/>
    <x v="1"/>
    <x v="16"/>
    <x v="4"/>
    <m/>
    <m/>
    <m/>
    <m/>
    <n v="0"/>
    <m/>
    <m/>
    <m/>
    <m/>
    <m/>
    <m/>
    <m/>
    <m/>
    <m/>
    <m/>
    <m/>
    <m/>
    <m/>
    <m/>
    <n v="0"/>
    <m/>
    <m/>
    <n v="0"/>
  </r>
  <r>
    <x v="23"/>
    <x v="23"/>
    <x v="8"/>
    <x v="1"/>
    <x v="34"/>
    <x v="4283"/>
    <n v="9959"/>
    <n v="23.71"/>
    <n v="1369.23"/>
    <n v="44568.39"/>
    <n v="6722.6"/>
    <n v="9063"/>
    <n v="21.58"/>
    <n v="192.07"/>
    <n v="81069.84"/>
    <m/>
    <m/>
    <m/>
    <m/>
    <m/>
    <m/>
    <m/>
    <m/>
    <m/>
    <m/>
    <n v="3583"/>
    <n v="36185"/>
    <n v="86.15"/>
    <n v="102.37"/>
  </r>
  <r>
    <x v="12"/>
    <x v="12"/>
    <x v="0"/>
    <x v="10"/>
    <x v="68"/>
    <x v="925"/>
    <n v="44"/>
    <n v="0.23"/>
    <n v="12.5"/>
    <n v="186"/>
    <n v="16.489999999999998"/>
    <n v="38"/>
    <n v="0.2"/>
    <m/>
    <m/>
    <m/>
    <m/>
    <m/>
    <m/>
    <m/>
    <m/>
    <m/>
    <m/>
    <m/>
    <m/>
    <n v="1733"/>
    <n v="25789"/>
    <n v="134.32"/>
    <n v="108.31"/>
  </r>
  <r>
    <x v="40"/>
    <x v="40"/>
    <x v="5"/>
    <x v="15"/>
    <x v="34"/>
    <x v="4284"/>
    <n v="25327"/>
    <n v="60.3"/>
    <n v="3441.11"/>
    <n v="112008.27"/>
    <n v="20865.18"/>
    <n v="12814"/>
    <n v="30.51"/>
    <n v="596.15"/>
    <n v="251619.46"/>
    <m/>
    <m/>
    <m/>
    <m/>
    <m/>
    <m/>
    <m/>
    <m/>
    <m/>
    <m/>
    <n v="124416"/>
    <n v="10879"/>
    <n v="25.9"/>
    <n v="3554.74"/>
  </r>
  <r>
    <x v="90"/>
    <x v="90"/>
    <x v="14"/>
    <x v="2"/>
    <x v="2"/>
    <x v="4285"/>
    <n v="92152"/>
    <n v="119.99"/>
    <n v="10410"/>
    <n v="619603.19999999995"/>
    <n v="1289.04"/>
    <n v="1923"/>
    <n v="2.5"/>
    <n v="20.14"/>
    <n v="15544.92"/>
    <m/>
    <m/>
    <m/>
    <m/>
    <m/>
    <m/>
    <m/>
    <m/>
    <m/>
    <m/>
    <n v="640.51"/>
    <n v="6614"/>
    <n v="8.61"/>
    <n v="10.01"/>
  </r>
  <r>
    <x v="75"/>
    <x v="75"/>
    <x v="13"/>
    <x v="1"/>
    <x v="28"/>
    <x v="4286"/>
    <n v="1400"/>
    <n v="9.7200000000000006"/>
    <n v="568.91999999999996"/>
    <n v="6349.11"/>
    <n v="2407.37"/>
    <n v="2580"/>
    <n v="17.920000000000002"/>
    <n v="200.61"/>
    <n v="29031.21"/>
    <m/>
    <m/>
    <m/>
    <m/>
    <m/>
    <m/>
    <m/>
    <m/>
    <m/>
    <m/>
    <n v="118100"/>
    <n v="6922"/>
    <n v="48.07"/>
    <n v="9841.67"/>
  </r>
  <r>
    <x v="127"/>
    <x v="127"/>
    <x v="6"/>
    <x v="12"/>
    <x v="16"/>
    <x v="4287"/>
    <n v="781"/>
    <n v="16.27"/>
    <n v="890"/>
    <n v="3310.8"/>
    <n v="0"/>
    <m/>
    <m/>
    <m/>
    <m/>
    <m/>
    <m/>
    <m/>
    <m/>
    <m/>
    <m/>
    <m/>
    <m/>
    <m/>
    <m/>
    <n v="29.81"/>
    <n v="1171"/>
    <n v="24.4"/>
    <n v="7.45"/>
  </r>
  <r>
    <x v="120"/>
    <x v="120"/>
    <x v="15"/>
    <x v="7"/>
    <x v="37"/>
    <x v="4288"/>
    <n v="20867"/>
    <n v="54.34"/>
    <n v="5240"/>
    <n v="155942.39999999999"/>
    <n v="0"/>
    <m/>
    <m/>
    <m/>
    <m/>
    <n v="13597"/>
    <n v="17848"/>
    <n v="46.48"/>
    <n v="424"/>
    <n v="172260.39"/>
    <m/>
    <m/>
    <m/>
    <m/>
    <m/>
    <n v="819.86"/>
    <n v="6541"/>
    <n v="17.03"/>
    <n v="25.62"/>
  </r>
  <r>
    <x v="29"/>
    <x v="29"/>
    <x v="11"/>
    <x v="5"/>
    <x v="14"/>
    <x v="4289"/>
    <n v="24725"/>
    <n v="46.83"/>
    <n v="3916.36"/>
    <n v="160257.60000000001"/>
    <n v="1622.7"/>
    <n v="18502"/>
    <n v="35.04"/>
    <m/>
    <m/>
    <m/>
    <m/>
    <m/>
    <m/>
    <m/>
    <m/>
    <m/>
    <m/>
    <m/>
    <m/>
    <n v="1791"/>
    <n v="19460"/>
    <n v="36.86"/>
    <n v="40.700000000000003"/>
  </r>
  <r>
    <x v="57"/>
    <x v="57"/>
    <x v="15"/>
    <x v="1"/>
    <x v="1"/>
    <x v="3682"/>
    <n v="35"/>
    <n v="0.49"/>
    <n v="40"/>
    <n v="223.2"/>
    <n v="0"/>
    <m/>
    <m/>
    <m/>
    <m/>
    <m/>
    <m/>
    <m/>
    <m/>
    <m/>
    <m/>
    <m/>
    <m/>
    <m/>
    <m/>
    <n v="0"/>
    <n v="9294"/>
    <n v="129.08000000000001"/>
    <n v="0"/>
  </r>
  <r>
    <x v="185"/>
    <x v="185"/>
    <x v="15"/>
    <x v="2"/>
    <x v="9"/>
    <x v="4290"/>
    <n v="6433"/>
    <n v="13.4"/>
    <n v="1019.4"/>
    <n v="37921.68"/>
    <n v="19618.82"/>
    <n v="31180"/>
    <n v="64.959999999999994"/>
    <n v="490.47"/>
    <n v="236589.2"/>
    <m/>
    <m/>
    <m/>
    <m/>
    <m/>
    <m/>
    <m/>
    <m/>
    <m/>
    <m/>
    <n v="100300"/>
    <n v="5573"/>
    <n v="11.61"/>
    <n v="2507.5"/>
  </r>
  <r>
    <x v="147"/>
    <x v="147"/>
    <x v="9"/>
    <x v="7"/>
    <x v="38"/>
    <x v="4291"/>
    <n v="45139"/>
    <n v="67.17"/>
    <n v="3702.5"/>
    <n v="192826.2"/>
    <n v="37103"/>
    <n v="74692"/>
    <n v="111.15"/>
    <n v="662.55"/>
    <n v="447436.21"/>
    <m/>
    <m/>
    <m/>
    <m/>
    <m/>
    <m/>
    <m/>
    <m/>
    <m/>
    <m/>
    <n v="2333"/>
    <n v="12826"/>
    <n v="19.09"/>
    <n v="41.66"/>
  </r>
  <r>
    <x v="125"/>
    <x v="125"/>
    <x v="12"/>
    <x v="5"/>
    <x v="5"/>
    <x v="4292"/>
    <n v="136806"/>
    <n v="142.51"/>
    <n v="10753"/>
    <n v="800023.2"/>
    <n v="0"/>
    <m/>
    <m/>
    <m/>
    <m/>
    <m/>
    <m/>
    <m/>
    <m/>
    <m/>
    <m/>
    <m/>
    <m/>
    <m/>
    <m/>
    <n v="2667"/>
    <n v="12268"/>
    <n v="12.78"/>
    <n v="33.340000000000003"/>
  </r>
  <r>
    <x v="86"/>
    <x v="86"/>
    <x v="11"/>
    <x v="2"/>
    <x v="38"/>
    <x v="4293"/>
    <n v="64582"/>
    <n v="96.1"/>
    <n v="7620.29"/>
    <n v="396864.48"/>
    <n v="0"/>
    <m/>
    <m/>
    <m/>
    <m/>
    <m/>
    <m/>
    <m/>
    <m/>
    <m/>
    <m/>
    <m/>
    <m/>
    <m/>
    <m/>
    <n v="202.39"/>
    <n v="18958"/>
    <n v="28.21"/>
    <n v="3.61"/>
  </r>
  <r>
    <x v="25"/>
    <x v="25"/>
    <x v="6"/>
    <x v="11"/>
    <x v="21"/>
    <x v="169"/>
    <n v="329"/>
    <n v="1.1399999999999999"/>
    <n v="82.33"/>
    <n v="1837.68"/>
    <n v="80.5"/>
    <n v="170"/>
    <n v="0.59"/>
    <n v="3.35"/>
    <n v="970.83"/>
    <m/>
    <m/>
    <m/>
    <m/>
    <m/>
    <m/>
    <m/>
    <m/>
    <m/>
    <m/>
    <n v="2400"/>
    <n v="14798"/>
    <n v="51.38"/>
    <n v="100"/>
  </r>
  <r>
    <x v="15"/>
    <x v="15"/>
    <x v="2"/>
    <x v="2"/>
    <x v="31"/>
    <x v="4294"/>
    <n v="30987"/>
    <n v="129.11000000000001"/>
    <n v="9140"/>
    <n v="170004"/>
    <n v="0"/>
    <m/>
    <m/>
    <m/>
    <m/>
    <n v="2100"/>
    <n v="3484"/>
    <n v="14.52"/>
    <n v="105"/>
    <n v="26604.9"/>
    <m/>
    <m/>
    <m/>
    <m/>
    <m/>
    <n v="4553.17"/>
    <n v="6415"/>
    <n v="26.73"/>
    <n v="227.66"/>
  </r>
  <r>
    <x v="91"/>
    <x v="91"/>
    <x v="1"/>
    <x v="4"/>
    <x v="62"/>
    <x v="4295"/>
    <n v="9785"/>
    <n v="8.9600000000000009"/>
    <n v="883.26"/>
    <n v="74750.61"/>
    <n v="87590.69"/>
    <n v="100323"/>
    <n v="91.87"/>
    <n v="962.54"/>
    <n v="1056282.3899999999"/>
    <m/>
    <m/>
    <m/>
    <m/>
    <m/>
    <m/>
    <m/>
    <m/>
    <m/>
    <m/>
    <n v="772100"/>
    <n v="21278"/>
    <n v="19.489999999999998"/>
    <n v="8484.6200000000008"/>
  </r>
  <r>
    <x v="87"/>
    <x v="87"/>
    <x v="11"/>
    <x v="19"/>
    <x v="124"/>
    <x v="4296"/>
    <n v="54192"/>
    <n v="96.09"/>
    <n v="8751.06"/>
    <n v="382509"/>
    <n v="0"/>
    <m/>
    <m/>
    <m/>
    <m/>
    <m/>
    <m/>
    <m/>
    <m/>
    <m/>
    <m/>
    <m/>
    <m/>
    <m/>
    <m/>
    <n v="1309"/>
    <n v="10740"/>
    <n v="19.04"/>
    <n v="27.85"/>
  </r>
  <r>
    <x v="63"/>
    <x v="63"/>
    <x v="1"/>
    <x v="7"/>
    <x v="126"/>
    <x v="4297"/>
    <n v="87130"/>
    <n v="34.74"/>
    <n v="4506.04"/>
    <n v="875838.66"/>
    <n v="268586.81"/>
    <n v="29278"/>
    <n v="11.67"/>
    <n v="1285.0999999999999"/>
    <n v="3238968.9"/>
    <m/>
    <m/>
    <m/>
    <m/>
    <m/>
    <m/>
    <m/>
    <m/>
    <m/>
    <m/>
    <n v="622000"/>
    <n v="65187"/>
    <n v="25.99"/>
    <n v="2976.08"/>
  </r>
  <r>
    <x v="143"/>
    <x v="143"/>
    <x v="3"/>
    <x v="6"/>
    <x v="11"/>
    <x v="4298"/>
    <n v="741"/>
    <n v="6.18"/>
    <n v="323.89999999999998"/>
    <n v="3012.27"/>
    <n v="479"/>
    <n v="1052"/>
    <n v="8.77"/>
    <n v="47.9"/>
    <n v="5776.4"/>
    <m/>
    <m/>
    <m/>
    <m/>
    <m/>
    <m/>
    <m/>
    <m/>
    <m/>
    <m/>
    <n v="778.55"/>
    <n v="2809"/>
    <n v="23.41"/>
    <n v="77.86"/>
  </r>
  <r>
    <x v="36"/>
    <x v="36"/>
    <x v="10"/>
    <x v="5"/>
    <x v="42"/>
    <x v="4299"/>
    <n v="7540"/>
    <n v="20.94"/>
    <n v="1920"/>
    <n v="53568"/>
    <n v="2451.02"/>
    <n v="8125"/>
    <n v="22.57"/>
    <n v="81.7"/>
    <n v="29557.57"/>
    <m/>
    <m/>
    <m/>
    <m/>
    <m/>
    <m/>
    <m/>
    <m/>
    <m/>
    <m/>
    <n v="171.74"/>
    <n v="3175"/>
    <n v="8.82"/>
    <n v="5.72"/>
  </r>
  <r>
    <x v="150"/>
    <x v="150"/>
    <x v="7"/>
    <x v="6"/>
    <x v="6"/>
    <x v="4"/>
    <m/>
    <m/>
    <m/>
    <m/>
    <n v="0"/>
    <m/>
    <m/>
    <m/>
    <m/>
    <m/>
    <m/>
    <m/>
    <m/>
    <m/>
    <m/>
    <m/>
    <m/>
    <m/>
    <m/>
    <n v="0"/>
    <m/>
    <m/>
    <n v="0"/>
  </r>
  <r>
    <x v="25"/>
    <x v="25"/>
    <x v="1"/>
    <x v="5"/>
    <x v="29"/>
    <x v="3375"/>
    <n v="49239"/>
    <n v="78.91"/>
    <n v="10080"/>
    <n v="487468.79999999999"/>
    <n v="0"/>
    <m/>
    <m/>
    <m/>
    <m/>
    <m/>
    <m/>
    <m/>
    <m/>
    <m/>
    <m/>
    <m/>
    <m/>
    <m/>
    <m/>
    <n v="2080"/>
    <n v="11184"/>
    <n v="17.920000000000002"/>
    <n v="40"/>
  </r>
  <r>
    <x v="72"/>
    <x v="72"/>
    <x v="10"/>
    <x v="6"/>
    <x v="4"/>
    <x v="4"/>
    <m/>
    <m/>
    <m/>
    <m/>
    <n v="0"/>
    <m/>
    <m/>
    <m/>
    <m/>
    <m/>
    <m/>
    <m/>
    <m/>
    <m/>
    <m/>
    <m/>
    <m/>
    <m/>
    <m/>
    <n v="0"/>
    <n v="6738"/>
    <n v="80.209999999999994"/>
    <n v="0"/>
  </r>
  <r>
    <x v="98"/>
    <x v="98"/>
    <x v="12"/>
    <x v="21"/>
    <x v="123"/>
    <x v="4"/>
    <n v="0"/>
    <n v="0"/>
    <m/>
    <m/>
    <n v="0"/>
    <n v="0"/>
    <n v="0"/>
    <m/>
    <m/>
    <m/>
    <m/>
    <m/>
    <m/>
    <m/>
    <m/>
    <m/>
    <m/>
    <m/>
    <m/>
    <n v="0"/>
    <m/>
    <m/>
    <n v="0"/>
  </r>
  <r>
    <x v="0"/>
    <x v="0"/>
    <x v="4"/>
    <x v="11"/>
    <x v="72"/>
    <x v="4300"/>
    <n v="65212"/>
    <n v="27.73"/>
    <n v="2092.77"/>
    <n v="381470.19"/>
    <n v="100566"/>
    <n v="136173"/>
    <n v="57.9"/>
    <n v="513.09"/>
    <n v="1212755.56"/>
    <m/>
    <m/>
    <m/>
    <m/>
    <m/>
    <m/>
    <m/>
    <m/>
    <m/>
    <m/>
    <n v="14045"/>
    <n v="149452"/>
    <n v="63.54"/>
    <n v="71.66"/>
  </r>
  <r>
    <x v="46"/>
    <x v="46"/>
    <x v="2"/>
    <x v="2"/>
    <x v="81"/>
    <x v="4301"/>
    <n v="12054"/>
    <n v="32.4"/>
    <n v="2850.32"/>
    <n v="82174.8"/>
    <n v="10560.62"/>
    <n v="31773"/>
    <n v="85.41"/>
    <n v="340.67"/>
    <n v="127353.69"/>
    <m/>
    <m/>
    <m/>
    <m/>
    <m/>
    <m/>
    <m/>
    <m/>
    <m/>
    <m/>
    <n v="0.8"/>
    <n v="4057"/>
    <n v="10.91"/>
    <n v="0.03"/>
  </r>
  <r>
    <x v="143"/>
    <x v="143"/>
    <x v="0"/>
    <x v="5"/>
    <x v="37"/>
    <x v="4302"/>
    <n v="38808"/>
    <n v="101.06"/>
    <n v="9051.25"/>
    <n v="269365.2"/>
    <n v="11"/>
    <n v="104"/>
    <n v="0.27"/>
    <n v="0.34"/>
    <n v="132.65"/>
    <m/>
    <m/>
    <m/>
    <m/>
    <m/>
    <m/>
    <m/>
    <m/>
    <m/>
    <m/>
    <n v="1.62"/>
    <n v="1978"/>
    <n v="5.15"/>
    <n v="0.05"/>
  </r>
  <r>
    <x v="223"/>
    <x v="223"/>
    <x v="7"/>
    <x v="2"/>
    <x v="31"/>
    <x v="4303"/>
    <n v="1284"/>
    <n v="5.35"/>
    <n v="620.25"/>
    <n v="11536.65"/>
    <n v="790"/>
    <n v="1199"/>
    <n v="5"/>
    <m/>
    <m/>
    <m/>
    <m/>
    <m/>
    <m/>
    <m/>
    <m/>
    <m/>
    <m/>
    <m/>
    <m/>
    <n v="19100"/>
    <n v="3019"/>
    <n v="12.58"/>
    <n v="955"/>
  </r>
  <r>
    <x v="8"/>
    <x v="8"/>
    <x v="11"/>
    <x v="3"/>
    <x v="1"/>
    <x v="4"/>
    <m/>
    <m/>
    <m/>
    <m/>
    <n v="0"/>
    <m/>
    <m/>
    <m/>
    <m/>
    <m/>
    <m/>
    <m/>
    <m/>
    <m/>
    <m/>
    <m/>
    <m/>
    <m/>
    <m/>
    <n v="0"/>
    <n v="4099"/>
    <n v="56.93"/>
    <n v="0"/>
  </r>
  <r>
    <x v="138"/>
    <x v="138"/>
    <x v="3"/>
    <x v="1"/>
    <x v="31"/>
    <x v="4304"/>
    <n v="3268"/>
    <n v="13.62"/>
    <n v="1012.6"/>
    <n v="18834.36"/>
    <n v="0"/>
    <m/>
    <m/>
    <m/>
    <m/>
    <m/>
    <m/>
    <m/>
    <m/>
    <m/>
    <m/>
    <m/>
    <m/>
    <m/>
    <m/>
    <n v="163199"/>
    <n v="6788"/>
    <n v="28.28"/>
    <n v="8159.95"/>
  </r>
  <r>
    <x v="38"/>
    <x v="38"/>
    <x v="7"/>
    <x v="7"/>
    <x v="5"/>
    <x v="4305"/>
    <n v="18721"/>
    <n v="19.5"/>
    <n v="2294"/>
    <n v="170673.6"/>
    <n v="9672.16"/>
    <n v="10838"/>
    <n v="11.29"/>
    <n v="120.9"/>
    <n v="116639.51"/>
    <m/>
    <m/>
    <m/>
    <m/>
    <m/>
    <m/>
    <m/>
    <m/>
    <m/>
    <m/>
    <n v="1229"/>
    <n v="4965"/>
    <n v="5.17"/>
    <n v="15.36"/>
  </r>
  <r>
    <x v="66"/>
    <x v="66"/>
    <x v="6"/>
    <x v="1"/>
    <x v="60"/>
    <x v="4306"/>
    <n v="244316"/>
    <n v="236.74"/>
    <n v="19430.580000000002"/>
    <n v="1554057.9"/>
    <n v="10121.24"/>
    <n v="22953"/>
    <n v="22.24"/>
    <n v="117.69"/>
    <n v="122055.09"/>
    <m/>
    <m/>
    <m/>
    <m/>
    <m/>
    <m/>
    <m/>
    <m/>
    <m/>
    <m/>
    <n v="12188"/>
    <n v="140135"/>
    <n v="135.79"/>
    <n v="141.72"/>
  </r>
  <r>
    <x v="3"/>
    <x v="3"/>
    <x v="14"/>
    <x v="28"/>
    <x v="6"/>
    <x v="4"/>
    <m/>
    <m/>
    <m/>
    <m/>
    <n v="0"/>
    <m/>
    <m/>
    <m/>
    <m/>
    <m/>
    <m/>
    <m/>
    <m/>
    <m/>
    <m/>
    <m/>
    <m/>
    <m/>
    <m/>
    <n v="0"/>
    <m/>
    <m/>
    <n v="0"/>
  </r>
  <r>
    <x v="40"/>
    <x v="40"/>
    <x v="12"/>
    <x v="15"/>
    <x v="34"/>
    <x v="4307"/>
    <n v="23921"/>
    <n v="56.95"/>
    <n v="3892.89"/>
    <n v="126713.43"/>
    <n v="19423.86"/>
    <n v="15337"/>
    <n v="36.520000000000003"/>
    <n v="554.97"/>
    <n v="234238.16"/>
    <m/>
    <m/>
    <m/>
    <m/>
    <m/>
    <m/>
    <m/>
    <m/>
    <m/>
    <m/>
    <n v="130000"/>
    <n v="8775"/>
    <n v="20.89"/>
    <n v="3714.29"/>
  </r>
  <r>
    <x v="12"/>
    <x v="12"/>
    <x v="15"/>
    <x v="0"/>
    <x v="1"/>
    <x v="4"/>
    <m/>
    <m/>
    <m/>
    <m/>
    <n v="0"/>
    <m/>
    <m/>
    <m/>
    <m/>
    <m/>
    <m/>
    <m/>
    <m/>
    <m/>
    <m/>
    <m/>
    <m/>
    <m/>
    <m/>
    <n v="0"/>
    <m/>
    <m/>
    <n v="0"/>
  </r>
  <r>
    <x v="48"/>
    <x v="48"/>
    <x v="9"/>
    <x v="5"/>
    <x v="3"/>
    <x v="4308"/>
    <n v="69904"/>
    <n v="80.91"/>
    <n v="10040.56"/>
    <n v="672315.6"/>
    <n v="38945.68"/>
    <n v="60516"/>
    <n v="70.040000000000006"/>
    <n v="540.91"/>
    <n v="469657.68"/>
    <m/>
    <m/>
    <m/>
    <m/>
    <m/>
    <m/>
    <m/>
    <m/>
    <m/>
    <m/>
    <n v="2123"/>
    <n v="21869"/>
    <n v="25.31"/>
    <n v="29.49"/>
  </r>
  <r>
    <x v="17"/>
    <x v="17"/>
    <x v="12"/>
    <x v="6"/>
    <x v="15"/>
    <x v="4"/>
    <m/>
    <m/>
    <m/>
    <m/>
    <n v="0"/>
    <m/>
    <m/>
    <m/>
    <m/>
    <m/>
    <m/>
    <m/>
    <m/>
    <m/>
    <m/>
    <m/>
    <m/>
    <m/>
    <m/>
    <n v="147800"/>
    <n v="17741"/>
    <n v="41.07"/>
    <n v="4105.5600000000004"/>
  </r>
  <r>
    <x v="13"/>
    <x v="13"/>
    <x v="0"/>
    <x v="2"/>
    <x v="15"/>
    <x v="4309"/>
    <n v="9675"/>
    <n v="22.4"/>
    <n v="3605.06"/>
    <n v="120697.26"/>
    <n v="13585"/>
    <n v="29312"/>
    <n v="67.849999999999994"/>
    <n v="377.36"/>
    <n v="163825.59"/>
    <m/>
    <m/>
    <m/>
    <m/>
    <m/>
    <m/>
    <m/>
    <m/>
    <m/>
    <m/>
    <n v="1557.38"/>
    <n v="4487"/>
    <n v="10.39"/>
    <n v="43.26"/>
  </r>
  <r>
    <x v="37"/>
    <x v="37"/>
    <x v="2"/>
    <x v="6"/>
    <x v="32"/>
    <x v="4"/>
    <m/>
    <m/>
    <m/>
    <m/>
    <n v="0"/>
    <m/>
    <m/>
    <m/>
    <m/>
    <m/>
    <m/>
    <m/>
    <m/>
    <m/>
    <m/>
    <m/>
    <m/>
    <m/>
    <m/>
    <n v="0"/>
    <m/>
    <m/>
    <n v="0"/>
  </r>
  <r>
    <x v="2"/>
    <x v="2"/>
    <x v="13"/>
    <x v="1"/>
    <x v="41"/>
    <x v="4"/>
    <m/>
    <m/>
    <m/>
    <m/>
    <n v="0"/>
    <m/>
    <m/>
    <m/>
    <m/>
    <m/>
    <m/>
    <m/>
    <m/>
    <m/>
    <m/>
    <m/>
    <m/>
    <m/>
    <m/>
    <n v="114.75"/>
    <n v="536"/>
    <n v="14.89"/>
    <n v="38.25"/>
  </r>
  <r>
    <x v="98"/>
    <x v="98"/>
    <x v="9"/>
    <x v="2"/>
    <x v="2"/>
    <x v="4310"/>
    <n v="13471"/>
    <n v="17.54"/>
    <n v="964.33"/>
    <n v="57396.81"/>
    <n v="51769.16"/>
    <n v="60893"/>
    <n v="79.290000000000006"/>
    <n v="808.89"/>
    <n v="624299.78"/>
    <m/>
    <m/>
    <m/>
    <m/>
    <m/>
    <m/>
    <m/>
    <m/>
    <m/>
    <m/>
    <n v="0"/>
    <m/>
    <m/>
    <n v="0"/>
  </r>
  <r>
    <x v="26"/>
    <x v="26"/>
    <x v="15"/>
    <x v="1"/>
    <x v="12"/>
    <x v="4"/>
    <m/>
    <m/>
    <m/>
    <m/>
    <n v="0"/>
    <m/>
    <m/>
    <m/>
    <m/>
    <m/>
    <m/>
    <m/>
    <m/>
    <m/>
    <m/>
    <m/>
    <m/>
    <m/>
    <m/>
    <n v="150000"/>
    <n v="8640"/>
    <n v="51.43"/>
    <n v="10714.29"/>
  </r>
  <r>
    <x v="230"/>
    <x v="230"/>
    <x v="1"/>
    <x v="2"/>
    <x v="2"/>
    <x v="4311"/>
    <n v="48529"/>
    <n v="63.19"/>
    <n v="8000.09"/>
    <n v="476165.58"/>
    <n v="0"/>
    <m/>
    <m/>
    <m/>
    <m/>
    <m/>
    <m/>
    <m/>
    <m/>
    <m/>
    <m/>
    <m/>
    <m/>
    <m/>
    <m/>
    <n v="1856.16"/>
    <n v="5854"/>
    <n v="7.62"/>
    <n v="29"/>
  </r>
  <r>
    <x v="98"/>
    <x v="98"/>
    <x v="3"/>
    <x v="12"/>
    <x v="6"/>
    <x v="0"/>
    <n v="0"/>
    <n v="0"/>
    <n v="0"/>
    <n v="0"/>
    <n v="0"/>
    <m/>
    <m/>
    <m/>
    <m/>
    <m/>
    <m/>
    <m/>
    <m/>
    <m/>
    <m/>
    <m/>
    <m/>
    <m/>
    <m/>
    <n v="29.14"/>
    <n v="2164"/>
    <n v="22.54"/>
    <n v="3.64"/>
  </r>
  <r>
    <x v="31"/>
    <x v="31"/>
    <x v="8"/>
    <x v="7"/>
    <x v="10"/>
    <x v="4312"/>
    <n v="109894"/>
    <n v="123.75"/>
    <n v="9471.35"/>
    <n v="651818.4"/>
    <n v="0"/>
    <n v="0"/>
    <n v="0"/>
    <n v="0"/>
    <n v="0"/>
    <m/>
    <m/>
    <m/>
    <m/>
    <m/>
    <m/>
    <m/>
    <m/>
    <m/>
    <m/>
    <n v="1976"/>
    <n v="30932"/>
    <n v="34.83"/>
    <n v="26.7"/>
  </r>
  <r>
    <x v="83"/>
    <x v="83"/>
    <x v="3"/>
    <x v="1"/>
    <x v="71"/>
    <x v="4"/>
    <m/>
    <m/>
    <m/>
    <m/>
    <n v="0"/>
    <m/>
    <m/>
    <m/>
    <m/>
    <m/>
    <m/>
    <m/>
    <m/>
    <m/>
    <m/>
    <m/>
    <m/>
    <m/>
    <m/>
    <n v="468"/>
    <n v="3421"/>
    <n v="57.02"/>
    <n v="93.6"/>
  </r>
  <r>
    <x v="17"/>
    <x v="17"/>
    <x v="15"/>
    <x v="5"/>
    <x v="65"/>
    <x v="4313"/>
    <n v="139731"/>
    <n v="77.63"/>
    <n v="8104"/>
    <n v="1130508"/>
    <n v="17106.689999999999"/>
    <n v="18572"/>
    <n v="10.32"/>
    <n v="114.04"/>
    <n v="206294.74"/>
    <m/>
    <m/>
    <m/>
    <m/>
    <m/>
    <m/>
    <m/>
    <m/>
    <m/>
    <m/>
    <n v="645000"/>
    <n v="88324"/>
    <n v="49.07"/>
    <n v="4300"/>
  </r>
  <r>
    <x v="87"/>
    <x v="87"/>
    <x v="9"/>
    <x v="1"/>
    <x v="19"/>
    <x v="4314"/>
    <n v="786"/>
    <n v="4.37"/>
    <n v="220.6"/>
    <n v="3077.37"/>
    <n v="81.47"/>
    <n v="301"/>
    <n v="1.67"/>
    <n v="5.43"/>
    <n v="982.52"/>
    <m/>
    <m/>
    <m/>
    <m/>
    <m/>
    <m/>
    <m/>
    <m/>
    <m/>
    <m/>
    <n v="405"/>
    <n v="2835"/>
    <n v="15.75"/>
    <n v="27"/>
  </r>
  <r>
    <x v="186"/>
    <x v="186"/>
    <x v="15"/>
    <x v="2"/>
    <x v="31"/>
    <x v="4315"/>
    <n v="15197"/>
    <n v="63.32"/>
    <n v="3760.75"/>
    <n v="69949.95"/>
    <n v="3037.83"/>
    <n v="2868"/>
    <n v="11.95"/>
    <n v="151.88999999999999"/>
    <n v="36634.07"/>
    <m/>
    <m/>
    <m/>
    <m/>
    <m/>
    <m/>
    <m/>
    <m/>
    <m/>
    <m/>
    <n v="0"/>
    <m/>
    <m/>
    <n v="0"/>
  </r>
  <r>
    <x v="22"/>
    <x v="22"/>
    <x v="13"/>
    <x v="5"/>
    <x v="2"/>
    <x v="4316"/>
    <n v="27180"/>
    <n v="35.39"/>
    <n v="2725.5"/>
    <n v="162221.76000000001"/>
    <n v="22923.38"/>
    <n v="22633"/>
    <n v="29.47"/>
    <n v="358.18"/>
    <n v="276439.86"/>
    <m/>
    <m/>
    <m/>
    <m/>
    <m/>
    <m/>
    <m/>
    <m/>
    <m/>
    <m/>
    <n v="211.11"/>
    <n v="24490"/>
    <n v="31.89"/>
    <n v="3.3"/>
  </r>
  <r>
    <x v="125"/>
    <x v="125"/>
    <x v="5"/>
    <x v="1"/>
    <x v="1"/>
    <x v="4"/>
    <m/>
    <m/>
    <m/>
    <m/>
    <n v="0"/>
    <m/>
    <m/>
    <m/>
    <m/>
    <m/>
    <m/>
    <m/>
    <m/>
    <m/>
    <m/>
    <m/>
    <m/>
    <m/>
    <m/>
    <n v="0"/>
    <m/>
    <m/>
    <n v="0"/>
  </r>
  <r>
    <x v="33"/>
    <x v="33"/>
    <x v="15"/>
    <x v="1"/>
    <x v="11"/>
    <x v="4317"/>
    <n v="13962"/>
    <n v="116.35"/>
    <n v="9487.5"/>
    <n v="88233.75"/>
    <n v="8984.48"/>
    <n v="12334"/>
    <n v="102.78"/>
    <n v="898.45"/>
    <n v="108346.55"/>
    <m/>
    <m/>
    <m/>
    <m/>
    <m/>
    <m/>
    <m/>
    <m/>
    <m/>
    <m/>
    <n v="70261"/>
    <n v="8986"/>
    <n v="74.88"/>
    <n v="7026.1"/>
  </r>
  <r>
    <x v="218"/>
    <x v="218"/>
    <x v="6"/>
    <x v="2"/>
    <x v="110"/>
    <x v="4318"/>
    <n v="62326"/>
    <n v="112.91"/>
    <n v="9469.57"/>
    <n v="405108"/>
    <n v="0"/>
    <m/>
    <m/>
    <m/>
    <m/>
    <m/>
    <m/>
    <m/>
    <m/>
    <m/>
    <m/>
    <m/>
    <m/>
    <m/>
    <m/>
    <n v="15786"/>
    <n v="46134"/>
    <n v="83.58"/>
    <n v="343.17"/>
  </r>
  <r>
    <x v="0"/>
    <x v="0"/>
    <x v="3"/>
    <x v="4"/>
    <x v="96"/>
    <x v="4319"/>
    <n v="111421"/>
    <n v="70.88"/>
    <n v="5996.56"/>
    <n v="730561.5"/>
    <n v="117170"/>
    <n v="221062"/>
    <n v="140.62"/>
    <n v="894.43"/>
    <n v="1412988.18"/>
    <m/>
    <m/>
    <m/>
    <m/>
    <m/>
    <m/>
    <m/>
    <m/>
    <m/>
    <m/>
    <n v="19300"/>
    <n v="89186"/>
    <n v="56.73"/>
    <n v="147.33000000000001"/>
  </r>
  <r>
    <x v="89"/>
    <x v="89"/>
    <x v="0"/>
    <x v="4"/>
    <x v="65"/>
    <x v="4320"/>
    <n v="123541"/>
    <n v="68.63"/>
    <n v="8169.27"/>
    <n v="1139612.7"/>
    <n v="0"/>
    <m/>
    <m/>
    <m/>
    <m/>
    <m/>
    <m/>
    <m/>
    <m/>
    <m/>
    <m/>
    <m/>
    <m/>
    <m/>
    <m/>
    <n v="5022"/>
    <n v="105159"/>
    <n v="58.42"/>
    <n v="33.479999999999997"/>
  </r>
  <r>
    <x v="56"/>
    <x v="56"/>
    <x v="0"/>
    <x v="16"/>
    <x v="117"/>
    <x v="3148"/>
    <n v="37830"/>
    <n v="53.43"/>
    <n v="3901.02"/>
    <n v="214048.8"/>
    <n v="32205.63"/>
    <n v="41406"/>
    <n v="58.48"/>
    <n v="545.86"/>
    <n v="388377.3"/>
    <m/>
    <m/>
    <m/>
    <m/>
    <m/>
    <m/>
    <m/>
    <m/>
    <m/>
    <m/>
    <n v="241700"/>
    <n v="47362"/>
    <n v="66.900000000000006"/>
    <n v="4096.6099999999997"/>
  </r>
  <r>
    <x v="46"/>
    <x v="46"/>
    <x v="4"/>
    <x v="4"/>
    <x v="3"/>
    <x v="4321"/>
    <n v="4754"/>
    <n v="5.5"/>
    <n v="256.94"/>
    <n v="17205"/>
    <n v="967.02"/>
    <n v="1547"/>
    <n v="1.79"/>
    <n v="13.43"/>
    <n v="11661.61"/>
    <m/>
    <m/>
    <m/>
    <m/>
    <m/>
    <m/>
    <m/>
    <m/>
    <m/>
    <m/>
    <n v="3287"/>
    <n v="26775"/>
    <n v="30.99"/>
    <n v="45.65"/>
  </r>
  <r>
    <x v="62"/>
    <x v="62"/>
    <x v="6"/>
    <x v="13"/>
    <x v="6"/>
    <x v="0"/>
    <n v="0"/>
    <n v="0"/>
    <n v="0"/>
    <n v="0"/>
    <n v="0"/>
    <n v="0"/>
    <n v="0"/>
    <m/>
    <m/>
    <m/>
    <m/>
    <m/>
    <m/>
    <m/>
    <m/>
    <m/>
    <m/>
    <m/>
    <m/>
    <n v="76"/>
    <n v="814"/>
    <n v="8.48"/>
    <n v="9.5"/>
  </r>
  <r>
    <x v="170"/>
    <x v="170"/>
    <x v="0"/>
    <x v="2"/>
    <x v="37"/>
    <x v="4322"/>
    <n v="10836"/>
    <n v="28.22"/>
    <n v="2646.78"/>
    <n v="78768.210000000006"/>
    <n v="34239.57"/>
    <n v="19541"/>
    <n v="50.89"/>
    <n v="1069.99"/>
    <n v="412905.29"/>
    <m/>
    <m/>
    <m/>
    <m/>
    <m/>
    <m/>
    <m/>
    <m/>
    <m/>
    <m/>
    <n v="61003.68"/>
    <n v="13599"/>
    <n v="35.409999999999997"/>
    <n v="1906.36"/>
  </r>
  <r>
    <x v="60"/>
    <x v="60"/>
    <x v="1"/>
    <x v="0"/>
    <x v="31"/>
    <x v="2894"/>
    <n v="1024"/>
    <n v="4.2699999999999996"/>
    <n v="333.35"/>
    <n v="6200.31"/>
    <n v="935.98"/>
    <n v="2287"/>
    <n v="9.5299999999999994"/>
    <n v="46.8"/>
    <n v="11287.32"/>
    <m/>
    <m/>
    <m/>
    <m/>
    <m/>
    <m/>
    <m/>
    <m/>
    <m/>
    <m/>
    <n v="43900"/>
    <n v="2902"/>
    <n v="12.09"/>
    <n v="2195"/>
  </r>
  <r>
    <x v="99"/>
    <x v="99"/>
    <x v="0"/>
    <x v="12"/>
    <x v="68"/>
    <x v="4"/>
    <m/>
    <m/>
    <m/>
    <m/>
    <n v="0"/>
    <m/>
    <m/>
    <m/>
    <m/>
    <m/>
    <m/>
    <m/>
    <m/>
    <m/>
    <m/>
    <m/>
    <m/>
    <m/>
    <m/>
    <n v="0"/>
    <m/>
    <m/>
    <n v="0"/>
  </r>
  <r>
    <x v="9"/>
    <x v="9"/>
    <x v="7"/>
    <x v="7"/>
    <x v="9"/>
    <x v="4"/>
    <n v="0"/>
    <n v="0"/>
    <m/>
    <m/>
    <n v="0"/>
    <n v="0"/>
    <n v="0"/>
    <m/>
    <m/>
    <m/>
    <m/>
    <m/>
    <m/>
    <m/>
    <m/>
    <m/>
    <m/>
    <m/>
    <m/>
    <n v="0"/>
    <n v="0"/>
    <n v="0"/>
    <n v="0"/>
  </r>
  <r>
    <x v="14"/>
    <x v="14"/>
    <x v="0"/>
    <x v="17"/>
    <x v="30"/>
    <x v="4"/>
    <m/>
    <m/>
    <m/>
    <m/>
    <n v="88.26"/>
    <n v="125"/>
    <n v="0.22"/>
    <n v="1.84"/>
    <n v="1064.4000000000001"/>
    <m/>
    <m/>
    <m/>
    <m/>
    <m/>
    <m/>
    <m/>
    <m/>
    <m/>
    <m/>
    <n v="0"/>
    <n v="24864"/>
    <n v="43.17"/>
    <n v="0"/>
  </r>
  <r>
    <x v="44"/>
    <x v="44"/>
    <x v="8"/>
    <x v="1"/>
    <x v="6"/>
    <x v="4323"/>
    <n v="696"/>
    <n v="7.25"/>
    <n v="339.75"/>
    <n v="2527.7399999999998"/>
    <n v="0"/>
    <n v="0"/>
    <n v="0"/>
    <m/>
    <m/>
    <m/>
    <m/>
    <m/>
    <m/>
    <m/>
    <m/>
    <m/>
    <m/>
    <m/>
    <m/>
    <n v="698"/>
    <n v="8980"/>
    <n v="93.54"/>
    <n v="87.25"/>
  </r>
  <r>
    <x v="50"/>
    <x v="50"/>
    <x v="8"/>
    <x v="5"/>
    <x v="30"/>
    <x v="4324"/>
    <n v="41496"/>
    <n v="72.040000000000006"/>
    <n v="4926.63"/>
    <n v="219924.54"/>
    <n v="0"/>
    <m/>
    <m/>
    <m/>
    <m/>
    <m/>
    <m/>
    <m/>
    <m/>
    <m/>
    <n v="12518"/>
    <n v="29471"/>
    <n v="51.16"/>
    <n v="260"/>
    <n v="280202.90999999997"/>
    <n v="545700"/>
    <n v="14765"/>
    <n v="25.63"/>
    <n v="11368.75"/>
  </r>
  <r>
    <x v="98"/>
    <x v="98"/>
    <x v="13"/>
    <x v="4"/>
    <x v="131"/>
    <x v="4325"/>
    <n v="220352"/>
    <n v="85.01"/>
    <n v="5004.07"/>
    <n v="1005218.4"/>
    <n v="236429.68"/>
    <n v="180620"/>
    <n v="69.680000000000007"/>
    <m/>
    <m/>
    <m/>
    <m/>
    <m/>
    <m/>
    <m/>
    <m/>
    <m/>
    <m/>
    <m/>
    <m/>
    <n v="0"/>
    <m/>
    <m/>
    <n v="0"/>
  </r>
  <r>
    <x v="151"/>
    <x v="151"/>
    <x v="10"/>
    <x v="7"/>
    <x v="93"/>
    <x v="4326"/>
    <n v="3046"/>
    <n v="7.69"/>
    <n v="688.36"/>
    <n v="21125.88"/>
    <n v="2979"/>
    <n v="5464"/>
    <n v="13.8"/>
    <m/>
    <m/>
    <m/>
    <m/>
    <m/>
    <m/>
    <m/>
    <m/>
    <m/>
    <m/>
    <m/>
    <m/>
    <n v="0"/>
    <n v="3549"/>
    <n v="8.9600000000000009"/>
    <n v="0"/>
  </r>
  <r>
    <x v="102"/>
    <x v="102"/>
    <x v="15"/>
    <x v="2"/>
    <x v="40"/>
    <x v="4327"/>
    <n v="83778"/>
    <n v="99.74"/>
    <n v="9850"/>
    <n v="641235"/>
    <n v="0"/>
    <m/>
    <m/>
    <m/>
    <m/>
    <m/>
    <m/>
    <m/>
    <m/>
    <m/>
    <m/>
    <m/>
    <m/>
    <m/>
    <m/>
    <n v="169149"/>
    <n v="5337"/>
    <n v="6.35"/>
    <n v="2416.41"/>
  </r>
  <r>
    <x v="119"/>
    <x v="119"/>
    <x v="2"/>
    <x v="5"/>
    <x v="139"/>
    <x v="4328"/>
    <n v="396441"/>
    <n v="122.81"/>
    <n v="9063.31"/>
    <n v="2267367.9"/>
    <n v="38274.49"/>
    <n v="56188"/>
    <n v="17.41"/>
    <n v="142.28"/>
    <n v="461563.57"/>
    <m/>
    <m/>
    <m/>
    <m/>
    <m/>
    <m/>
    <m/>
    <m/>
    <m/>
    <m/>
    <n v="2069149"/>
    <n v="176390"/>
    <n v="54.64"/>
    <n v="7692"/>
  </r>
  <r>
    <x v="138"/>
    <x v="138"/>
    <x v="8"/>
    <x v="2"/>
    <x v="117"/>
    <x v="4329"/>
    <n v="121082"/>
    <n v="171.02"/>
    <n v="9727.1200000000008"/>
    <n v="533727"/>
    <n v="0"/>
    <m/>
    <m/>
    <m/>
    <m/>
    <m/>
    <m/>
    <m/>
    <m/>
    <m/>
    <m/>
    <m/>
    <m/>
    <m/>
    <m/>
    <n v="277612"/>
    <n v="64309"/>
    <n v="90.83"/>
    <n v="4705.29"/>
  </r>
  <r>
    <x v="123"/>
    <x v="123"/>
    <x v="12"/>
    <x v="2"/>
    <x v="30"/>
    <x v="4330"/>
    <n v="55828"/>
    <n v="96.92"/>
    <n v="10616.67"/>
    <n v="473928"/>
    <n v="0"/>
    <m/>
    <m/>
    <m/>
    <m/>
    <m/>
    <n v="240"/>
    <n v="0.42"/>
    <m/>
    <m/>
    <m/>
    <m/>
    <m/>
    <m/>
    <m/>
    <n v="176110"/>
    <n v="15035"/>
    <n v="26.1"/>
    <n v="3668.96"/>
  </r>
  <r>
    <x v="147"/>
    <x v="147"/>
    <x v="9"/>
    <x v="4"/>
    <x v="50"/>
    <x v="4331"/>
    <n v="26813"/>
    <n v="13.97"/>
    <n v="550.66"/>
    <n v="81937.649999999994"/>
    <n v="21590"/>
    <n v="45732"/>
    <n v="23.82"/>
    <n v="134.94"/>
    <n v="260360.29"/>
    <m/>
    <m/>
    <m/>
    <m/>
    <m/>
    <m/>
    <m/>
    <m/>
    <m/>
    <m/>
    <n v="8666"/>
    <n v="50384"/>
    <n v="26.24"/>
    <n v="54.16"/>
  </r>
  <r>
    <x v="106"/>
    <x v="106"/>
    <x v="7"/>
    <x v="7"/>
    <x v="9"/>
    <x v="2095"/>
    <n v="20798"/>
    <n v="43.33"/>
    <n v="5790"/>
    <n v="215388"/>
    <n v="0"/>
    <m/>
    <m/>
    <m/>
    <m/>
    <m/>
    <m/>
    <m/>
    <m/>
    <m/>
    <m/>
    <m/>
    <m/>
    <m/>
    <m/>
    <n v="238.75"/>
    <n v="77452"/>
    <n v="161.36000000000001"/>
    <n v="5.97"/>
  </r>
  <r>
    <x v="174"/>
    <x v="174"/>
    <x v="8"/>
    <x v="2"/>
    <x v="42"/>
    <x v="4332"/>
    <n v="14898"/>
    <n v="41.38"/>
    <n v="2778.67"/>
    <n v="77524.800000000003"/>
    <n v="12349"/>
    <n v="14840"/>
    <n v="41.22"/>
    <n v="411.63"/>
    <n v="148920.29999999999"/>
    <m/>
    <m/>
    <m/>
    <m/>
    <m/>
    <m/>
    <m/>
    <m/>
    <m/>
    <m/>
    <n v="0"/>
    <n v="9187"/>
    <n v="25.52"/>
    <n v="0"/>
  </r>
  <r>
    <x v="31"/>
    <x v="31"/>
    <x v="14"/>
    <x v="4"/>
    <x v="46"/>
    <x v="0"/>
    <n v="0"/>
    <n v="0"/>
    <n v="0"/>
    <n v="0"/>
    <n v="0"/>
    <n v="0"/>
    <n v="0"/>
    <n v="0"/>
    <n v="0"/>
    <m/>
    <m/>
    <m/>
    <m/>
    <m/>
    <m/>
    <m/>
    <m/>
    <m/>
    <m/>
    <n v="1742"/>
    <n v="22785"/>
    <n v="73.03"/>
    <n v="67"/>
  </r>
  <r>
    <x v="44"/>
    <x v="44"/>
    <x v="1"/>
    <x v="6"/>
    <x v="16"/>
    <x v="4333"/>
    <n v="546"/>
    <n v="11.38"/>
    <n v="1205.25"/>
    <n v="4483.53"/>
    <n v="0"/>
    <m/>
    <m/>
    <m/>
    <m/>
    <m/>
    <m/>
    <m/>
    <m/>
    <m/>
    <m/>
    <m/>
    <m/>
    <m/>
    <m/>
    <n v="0"/>
    <m/>
    <m/>
    <n v="0"/>
  </r>
  <r>
    <x v="23"/>
    <x v="23"/>
    <x v="2"/>
    <x v="14"/>
    <x v="17"/>
    <x v="4334"/>
    <n v="21477"/>
    <n v="35.799999999999997"/>
    <n v="3351.92"/>
    <n v="155864.28"/>
    <n v="15991.09"/>
    <n v="22667"/>
    <n v="37.78"/>
    <n v="319.82"/>
    <n v="192841.33"/>
    <m/>
    <m/>
    <m/>
    <m/>
    <m/>
    <m/>
    <m/>
    <m/>
    <m/>
    <m/>
    <n v="1781"/>
    <n v="12945"/>
    <n v="21.58"/>
    <n v="35.619999999999997"/>
  </r>
  <r>
    <x v="146"/>
    <x v="146"/>
    <x v="15"/>
    <x v="2"/>
    <x v="87"/>
    <x v="4335"/>
    <n v="261399"/>
    <n v="167.56"/>
    <n v="8724.31"/>
    <n v="1054768.8"/>
    <n v="0"/>
    <m/>
    <m/>
    <m/>
    <m/>
    <m/>
    <m/>
    <m/>
    <m/>
    <m/>
    <m/>
    <m/>
    <m/>
    <m/>
    <m/>
    <n v="3208"/>
    <n v="17966"/>
    <n v="11.52"/>
    <n v="24.68"/>
  </r>
  <r>
    <x v="223"/>
    <x v="223"/>
    <x v="6"/>
    <x v="2"/>
    <x v="31"/>
    <x v="4336"/>
    <n v="4232"/>
    <n v="17.63"/>
    <n v="1674.45"/>
    <n v="31144.77"/>
    <n v="1758"/>
    <n v="3718"/>
    <n v="15.49"/>
    <m/>
    <m/>
    <m/>
    <m/>
    <m/>
    <m/>
    <m/>
    <m/>
    <m/>
    <m/>
    <m/>
    <m/>
    <n v="34.89"/>
    <n v="5733"/>
    <n v="23.89"/>
    <n v="1.74"/>
  </r>
  <r>
    <x v="52"/>
    <x v="52"/>
    <x v="12"/>
    <x v="18"/>
    <x v="32"/>
    <x v="4337"/>
    <n v="8182"/>
    <n v="75.760000000000005"/>
    <n v="4051.56"/>
    <n v="33911.519999999997"/>
    <n v="5873.91"/>
    <n v="9416"/>
    <n v="87.19"/>
    <n v="652.66"/>
    <n v="70835.23"/>
    <m/>
    <m/>
    <m/>
    <m/>
    <m/>
    <m/>
    <m/>
    <m/>
    <m/>
    <m/>
    <n v="1117"/>
    <n v="6317"/>
    <n v="58.49"/>
    <n v="124.11"/>
  </r>
  <r>
    <x v="179"/>
    <x v="179"/>
    <x v="2"/>
    <x v="1"/>
    <x v="31"/>
    <x v="4338"/>
    <n v="2349"/>
    <n v="9.7899999999999991"/>
    <n v="581.1"/>
    <n v="10808.46"/>
    <n v="0"/>
    <m/>
    <m/>
    <m/>
    <m/>
    <m/>
    <m/>
    <m/>
    <m/>
    <m/>
    <m/>
    <m/>
    <m/>
    <m/>
    <m/>
    <n v="1614.87"/>
    <n v="10822"/>
    <n v="45.09"/>
    <n v="80.739999999999995"/>
  </r>
  <r>
    <x v="77"/>
    <x v="77"/>
    <x v="3"/>
    <x v="5"/>
    <x v="20"/>
    <x v="4339"/>
    <n v="101442"/>
    <n v="140.88999999999999"/>
    <n v="11210.67"/>
    <n v="625555.19999999995"/>
    <n v="0"/>
    <m/>
    <m/>
    <m/>
    <m/>
    <m/>
    <m/>
    <m/>
    <m/>
    <m/>
    <m/>
    <m/>
    <m/>
    <m/>
    <m/>
    <n v="2141.5700000000002"/>
    <n v="8971"/>
    <n v="12.46"/>
    <n v="35.69"/>
  </r>
  <r>
    <x v="150"/>
    <x v="150"/>
    <x v="0"/>
    <x v="7"/>
    <x v="17"/>
    <x v="4340"/>
    <n v="84293"/>
    <n v="140.49"/>
    <n v="10100.64"/>
    <n v="469679.76"/>
    <n v="0"/>
    <m/>
    <m/>
    <m/>
    <m/>
    <m/>
    <m/>
    <m/>
    <m/>
    <m/>
    <m/>
    <m/>
    <m/>
    <m/>
    <m/>
    <n v="72406"/>
    <n v="12561"/>
    <n v="20.94"/>
    <n v="1448.12"/>
  </r>
  <r>
    <x v="100"/>
    <x v="100"/>
    <x v="5"/>
    <x v="3"/>
    <x v="32"/>
    <x v="3007"/>
    <n v="172"/>
    <n v="1.59"/>
    <n v="5"/>
    <n v="41.85"/>
    <n v="0"/>
    <m/>
    <m/>
    <m/>
    <m/>
    <m/>
    <m/>
    <m/>
    <m/>
    <m/>
    <m/>
    <m/>
    <m/>
    <m/>
    <m/>
    <n v="25982"/>
    <n v="4110"/>
    <n v="38.06"/>
    <n v="2886.89"/>
  </r>
  <r>
    <x v="106"/>
    <x v="106"/>
    <x v="14"/>
    <x v="2"/>
    <x v="9"/>
    <x v="4341"/>
    <n v="20037"/>
    <n v="41.74"/>
    <n v="3142"/>
    <n v="116882.4"/>
    <n v="10892.34"/>
    <n v="20342"/>
    <n v="42.38"/>
    <n v="272.31"/>
    <n v="131353.97"/>
    <m/>
    <m/>
    <m/>
    <m/>
    <m/>
    <m/>
    <m/>
    <m/>
    <m/>
    <m/>
    <n v="42763.77"/>
    <n v="5471"/>
    <n v="11.4"/>
    <n v="1069.0899999999999"/>
  </r>
  <r>
    <x v="108"/>
    <x v="108"/>
    <x v="8"/>
    <x v="6"/>
    <x v="71"/>
    <x v="4"/>
    <m/>
    <m/>
    <m/>
    <m/>
    <n v="0"/>
    <m/>
    <m/>
    <m/>
    <m/>
    <m/>
    <m/>
    <m/>
    <m/>
    <m/>
    <m/>
    <m/>
    <m/>
    <m/>
    <m/>
    <n v="147.08000000000001"/>
    <n v="1928"/>
    <n v="32.130000000000003"/>
    <n v="29.42"/>
  </r>
  <r>
    <x v="40"/>
    <x v="40"/>
    <x v="3"/>
    <x v="4"/>
    <x v="37"/>
    <x v="4342"/>
    <n v="3164"/>
    <n v="8.24"/>
    <n v="492.59"/>
    <n v="14659.59"/>
    <n v="25321.05"/>
    <n v="38697"/>
    <n v="100.77"/>
    <n v="791.28"/>
    <n v="305354.11"/>
    <m/>
    <m/>
    <m/>
    <m/>
    <m/>
    <m/>
    <m/>
    <m/>
    <m/>
    <m/>
    <n v="229900"/>
    <n v="14258"/>
    <n v="37.130000000000003"/>
    <n v="7184.38"/>
  </r>
  <r>
    <x v="133"/>
    <x v="133"/>
    <x v="0"/>
    <x v="5"/>
    <x v="22"/>
    <x v="4343"/>
    <n v="22924"/>
    <n v="76.41"/>
    <n v="6436.8"/>
    <n v="149655.6"/>
    <n v="12676"/>
    <n v="30443"/>
    <n v="101.48"/>
    <n v="507.04"/>
    <n v="152863.69"/>
    <m/>
    <m/>
    <m/>
    <m/>
    <m/>
    <m/>
    <m/>
    <m/>
    <m/>
    <m/>
    <n v="109.62"/>
    <n v="11973"/>
    <n v="39.909999999999997"/>
    <n v="4.38"/>
  </r>
  <r>
    <x v="80"/>
    <x v="80"/>
    <x v="15"/>
    <x v="0"/>
    <x v="13"/>
    <x v="4344"/>
    <n v="19356"/>
    <n v="94.88"/>
    <n v="8037.94"/>
    <n v="127079.85"/>
    <n v="0"/>
    <m/>
    <m/>
    <m/>
    <m/>
    <m/>
    <m/>
    <m/>
    <m/>
    <m/>
    <n v="2543"/>
    <n v="8377"/>
    <n v="41.06"/>
    <n v="149"/>
    <n v="56922.51"/>
    <n v="34000"/>
    <n v="4110"/>
    <n v="20.149999999999999"/>
    <n v="2000"/>
  </r>
  <r>
    <x v="53"/>
    <x v="53"/>
    <x v="12"/>
    <x v="2"/>
    <x v="9"/>
    <x v="4345"/>
    <n v="115181"/>
    <n v="239.96"/>
    <n v="8299.73"/>
    <n v="308749.77"/>
    <n v="0"/>
    <m/>
    <m/>
    <m/>
    <m/>
    <m/>
    <m/>
    <m/>
    <m/>
    <m/>
    <m/>
    <m/>
    <m/>
    <m/>
    <m/>
    <n v="1104"/>
    <n v="10436"/>
    <n v="21.74"/>
    <n v="27.6"/>
  </r>
  <r>
    <x v="37"/>
    <x v="37"/>
    <x v="13"/>
    <x v="1"/>
    <x v="28"/>
    <x v="4346"/>
    <n v="317"/>
    <n v="2.2000000000000002"/>
    <n v="102.92"/>
    <n v="1148.55"/>
    <n v="269.64"/>
    <n v="738"/>
    <n v="5.13"/>
    <n v="22.47"/>
    <n v="3251.68"/>
    <m/>
    <m/>
    <m/>
    <m/>
    <m/>
    <m/>
    <m/>
    <m/>
    <m/>
    <m/>
    <n v="940.16"/>
    <n v="6841"/>
    <n v="47.51"/>
    <n v="78.349999999999994"/>
  </r>
  <r>
    <x v="18"/>
    <x v="18"/>
    <x v="8"/>
    <x v="11"/>
    <x v="21"/>
    <x v="4347"/>
    <n v="4096"/>
    <n v="14.22"/>
    <n v="635.63"/>
    <n v="14187.15"/>
    <n v="0"/>
    <m/>
    <m/>
    <m/>
    <m/>
    <m/>
    <m/>
    <m/>
    <m/>
    <m/>
    <n v="402"/>
    <n v="848"/>
    <n v="2.94"/>
    <n v="16"/>
    <n v="8998.3700000000008"/>
    <n v="138200"/>
    <n v="20722"/>
    <n v="71.95"/>
    <n v="5758.33"/>
  </r>
  <r>
    <x v="65"/>
    <x v="65"/>
    <x v="15"/>
    <x v="7"/>
    <x v="10"/>
    <x v="4348"/>
    <n v="128643"/>
    <n v="144.87"/>
    <n v="11515.95"/>
    <n v="792527.4"/>
    <n v="0"/>
    <m/>
    <m/>
    <m/>
    <m/>
    <m/>
    <m/>
    <m/>
    <m/>
    <m/>
    <m/>
    <m/>
    <m/>
    <m/>
    <m/>
    <n v="4356"/>
    <n v="18192"/>
    <n v="20.49"/>
    <n v="58.86"/>
  </r>
  <r>
    <x v="73"/>
    <x v="73"/>
    <x v="2"/>
    <x v="21"/>
    <x v="9"/>
    <x v="4349"/>
    <n v="30769"/>
    <n v="64.099999999999994"/>
    <n v="6793.13"/>
    <n v="252704.25"/>
    <n v="0"/>
    <m/>
    <m/>
    <m/>
    <m/>
    <m/>
    <m/>
    <m/>
    <m/>
    <m/>
    <m/>
    <m/>
    <m/>
    <m/>
    <m/>
    <n v="108980"/>
    <n v="6018"/>
    <n v="12.54"/>
    <n v="2724.5"/>
  </r>
  <r>
    <x v="52"/>
    <x v="52"/>
    <x v="0"/>
    <x v="8"/>
    <x v="6"/>
    <x v="4350"/>
    <n v="15465"/>
    <n v="161.09"/>
    <n v="8188.88"/>
    <n v="60925.23"/>
    <n v="9367.6"/>
    <n v="16075"/>
    <n v="167.45"/>
    <n v="1170.95"/>
    <n v="112966.75"/>
    <m/>
    <m/>
    <m/>
    <m/>
    <m/>
    <m/>
    <m/>
    <m/>
    <m/>
    <m/>
    <n v="1086"/>
    <n v="7789"/>
    <n v="81.14"/>
    <n v="135.75"/>
  </r>
  <r>
    <x v="31"/>
    <x v="31"/>
    <x v="10"/>
    <x v="12"/>
    <x v="28"/>
    <x v="4351"/>
    <n v="1753"/>
    <n v="12.17"/>
    <n v="957.42"/>
    <n v="10684.77"/>
    <n v="14890.4"/>
    <n v="15805"/>
    <n v="109.76"/>
    <n v="1240.8699999999999"/>
    <n v="179567.77"/>
    <m/>
    <m/>
    <m/>
    <m/>
    <m/>
    <m/>
    <m/>
    <m/>
    <m/>
    <m/>
    <n v="695"/>
    <n v="4974"/>
    <n v="34.54"/>
    <n v="57.92"/>
  </r>
  <r>
    <x v="156"/>
    <x v="156"/>
    <x v="6"/>
    <x v="7"/>
    <x v="2"/>
    <x v="4352"/>
    <n v="14734"/>
    <n v="19.18"/>
    <n v="1292.94"/>
    <n v="76955.64"/>
    <n v="0"/>
    <m/>
    <m/>
    <m/>
    <m/>
    <m/>
    <m/>
    <m/>
    <m/>
    <m/>
    <m/>
    <m/>
    <m/>
    <m/>
    <m/>
    <n v="503.98"/>
    <n v="2121"/>
    <n v="2.76"/>
    <n v="7.87"/>
  </r>
  <r>
    <x v="215"/>
    <x v="215"/>
    <x v="3"/>
    <x v="2"/>
    <x v="12"/>
    <x v="4353"/>
    <n v="15553"/>
    <n v="92.58"/>
    <n v="6641.5"/>
    <n v="86472.33"/>
    <n v="0"/>
    <m/>
    <m/>
    <m/>
    <m/>
    <m/>
    <m/>
    <m/>
    <m/>
    <m/>
    <n v="9526"/>
    <n v="21989"/>
    <n v="130.88999999999999"/>
    <n v="680"/>
    <n v="213229.98"/>
    <n v="402900"/>
    <n v="4062"/>
    <n v="24.18"/>
    <n v="28778.57"/>
  </r>
  <r>
    <x v="151"/>
    <x v="151"/>
    <x v="5"/>
    <x v="2"/>
    <x v="9"/>
    <x v="4354"/>
    <n v="50042"/>
    <n v="104.25"/>
    <n v="8816"/>
    <n v="327955.20000000001"/>
    <n v="0"/>
    <m/>
    <m/>
    <m/>
    <m/>
    <m/>
    <m/>
    <m/>
    <m/>
    <m/>
    <m/>
    <m/>
    <m/>
    <m/>
    <m/>
    <n v="2.7"/>
    <n v="94480"/>
    <n v="196.83"/>
    <n v="7.0000000000000007E-2"/>
  </r>
  <r>
    <x v="41"/>
    <x v="41"/>
    <x v="3"/>
    <x v="5"/>
    <x v="29"/>
    <x v="4355"/>
    <n v="86689"/>
    <n v="138.91999999999999"/>
    <n v="9663.3700000000008"/>
    <n v="467320.35"/>
    <n v="0"/>
    <m/>
    <m/>
    <m/>
    <m/>
    <m/>
    <m/>
    <m/>
    <m/>
    <m/>
    <m/>
    <m/>
    <m/>
    <m/>
    <m/>
    <n v="1217"/>
    <n v="9255"/>
    <n v="14.83"/>
    <n v="23.4"/>
  </r>
  <r>
    <x v="60"/>
    <x v="60"/>
    <x v="0"/>
    <x v="0"/>
    <x v="31"/>
    <x v="4356"/>
    <n v="2242"/>
    <n v="9.34"/>
    <n v="766.55"/>
    <n v="14257.83"/>
    <n v="3378.27"/>
    <n v="6380"/>
    <n v="26.58"/>
    <n v="168.91"/>
    <n v="40739.61"/>
    <m/>
    <m/>
    <m/>
    <m/>
    <m/>
    <m/>
    <m/>
    <m/>
    <m/>
    <m/>
    <n v="57300"/>
    <n v="4891"/>
    <n v="20.38"/>
    <n v="2865"/>
  </r>
  <r>
    <x v="170"/>
    <x v="170"/>
    <x v="1"/>
    <x v="2"/>
    <x v="37"/>
    <x v="4357"/>
    <n v="11322"/>
    <n v="29.48"/>
    <n v="1980.06"/>
    <n v="58926.66"/>
    <n v="18404.46"/>
    <n v="22594"/>
    <n v="58.84"/>
    <n v="575.14"/>
    <n v="221944.92"/>
    <m/>
    <m/>
    <m/>
    <m/>
    <m/>
    <m/>
    <m/>
    <m/>
    <m/>
    <m/>
    <n v="0"/>
    <n v="6825"/>
    <n v="17.77"/>
    <n v="0"/>
  </r>
  <r>
    <x v="211"/>
    <x v="211"/>
    <x v="5"/>
    <x v="1"/>
    <x v="19"/>
    <x v="4358"/>
    <n v="714"/>
    <n v="3.97"/>
    <n v="72.27"/>
    <n v="1008.12"/>
    <n v="0"/>
    <m/>
    <m/>
    <m/>
    <m/>
    <m/>
    <m/>
    <m/>
    <m/>
    <m/>
    <m/>
    <m/>
    <m/>
    <m/>
    <m/>
    <n v="5026.3999999999996"/>
    <n v="28600"/>
    <n v="158.88999999999999"/>
    <n v="335.09"/>
  </r>
  <r>
    <x v="91"/>
    <x v="91"/>
    <x v="11"/>
    <x v="2"/>
    <x v="106"/>
    <x v="4359"/>
    <n v="161692"/>
    <n v="119.24"/>
    <n v="9241.06"/>
    <n v="971143.2"/>
    <n v="0"/>
    <m/>
    <m/>
    <m/>
    <m/>
    <m/>
    <m/>
    <m/>
    <m/>
    <m/>
    <m/>
    <m/>
    <m/>
    <m/>
    <m/>
    <n v="302600"/>
    <n v="13141"/>
    <n v="9.69"/>
    <n v="2677.88"/>
  </r>
  <r>
    <x v="91"/>
    <x v="91"/>
    <x v="4"/>
    <x v="12"/>
    <x v="66"/>
    <x v="4"/>
    <m/>
    <m/>
    <m/>
    <m/>
    <n v="0"/>
    <m/>
    <m/>
    <m/>
    <m/>
    <m/>
    <m/>
    <m/>
    <m/>
    <m/>
    <m/>
    <m/>
    <m/>
    <m/>
    <m/>
    <n v="0"/>
    <m/>
    <m/>
    <n v="0"/>
  </r>
  <r>
    <x v="159"/>
    <x v="159"/>
    <x v="12"/>
    <x v="1"/>
    <x v="4"/>
    <x v="4"/>
    <m/>
    <m/>
    <m/>
    <m/>
    <n v="0"/>
    <m/>
    <m/>
    <m/>
    <m/>
    <m/>
    <m/>
    <m/>
    <m/>
    <m/>
    <m/>
    <m/>
    <m/>
    <m/>
    <m/>
    <n v="15238.18"/>
    <n v="5481"/>
    <n v="65.25"/>
    <n v="2176.88"/>
  </r>
  <r>
    <x v="71"/>
    <x v="71"/>
    <x v="1"/>
    <x v="7"/>
    <x v="38"/>
    <x v="4360"/>
    <n v="20412"/>
    <n v="30.38"/>
    <n v="3668"/>
    <n v="191029.44"/>
    <n v="0"/>
    <m/>
    <m/>
    <m/>
    <m/>
    <m/>
    <m/>
    <m/>
    <m/>
    <m/>
    <m/>
    <m/>
    <m/>
    <m/>
    <m/>
    <n v="96.91"/>
    <n v="3361"/>
    <n v="5"/>
    <n v="1.73"/>
  </r>
  <r>
    <x v="23"/>
    <x v="23"/>
    <x v="10"/>
    <x v="37"/>
    <x v="9"/>
    <x v="4361"/>
    <n v="17617"/>
    <n v="36.700000000000003"/>
    <n v="3371.65"/>
    <n v="125425.38"/>
    <n v="25907"/>
    <n v="27890"/>
    <n v="58.1"/>
    <n v="647.67999999999995"/>
    <n v="312420.28999999998"/>
    <m/>
    <m/>
    <m/>
    <m/>
    <m/>
    <m/>
    <m/>
    <m/>
    <m/>
    <m/>
    <n v="2483"/>
    <n v="15341"/>
    <n v="31.96"/>
    <n v="62.08"/>
  </r>
  <r>
    <x v="136"/>
    <x v="136"/>
    <x v="1"/>
    <x v="1"/>
    <x v="71"/>
    <x v="4362"/>
    <n v="5399"/>
    <n v="89.98"/>
    <n v="6810.4"/>
    <n v="31668.36"/>
    <n v="4776.92"/>
    <n v="5948"/>
    <n v="99.13"/>
    <n v="955.38"/>
    <n v="57606.26"/>
    <n v="85"/>
    <n v="145"/>
    <n v="2.42"/>
    <n v="17"/>
    <n v="1076.8699999999999"/>
    <n v="1003"/>
    <n v="1533"/>
    <n v="25.55"/>
    <n v="200"/>
    <n v="22451.15"/>
    <n v="7195"/>
    <n v="1296"/>
    <n v="21.6"/>
    <n v="1439"/>
  </r>
  <r>
    <x v="12"/>
    <x v="12"/>
    <x v="4"/>
    <x v="10"/>
    <x v="68"/>
    <x v="4363"/>
    <n v="426"/>
    <n v="2.2200000000000002"/>
    <n v="78"/>
    <n v="1160.6400000000001"/>
    <n v="633.37"/>
    <n v="1144"/>
    <n v="5.96"/>
    <n v="39.590000000000003"/>
    <n v="7637.95"/>
    <m/>
    <m/>
    <m/>
    <m/>
    <m/>
    <m/>
    <m/>
    <m/>
    <m/>
    <m/>
    <n v="274"/>
    <n v="5073"/>
    <n v="26.42"/>
    <n v="17.13"/>
  </r>
  <r>
    <x v="127"/>
    <x v="127"/>
    <x v="7"/>
    <x v="12"/>
    <x v="16"/>
    <x v="640"/>
    <n v="179"/>
    <n v="3.73"/>
    <n v="305.25"/>
    <n v="1135.53"/>
    <n v="0"/>
    <m/>
    <m/>
    <m/>
    <m/>
    <m/>
    <m/>
    <m/>
    <m/>
    <m/>
    <m/>
    <m/>
    <m/>
    <m/>
    <m/>
    <n v="58.42"/>
    <n v="1602"/>
    <n v="33.380000000000003"/>
    <n v="14.6"/>
  </r>
  <r>
    <x v="75"/>
    <x v="75"/>
    <x v="4"/>
    <x v="4"/>
    <x v="79"/>
    <x v="4364"/>
    <n v="1412"/>
    <n v="1.71"/>
    <n v="61.38"/>
    <n v="3938.55"/>
    <n v="0"/>
    <m/>
    <m/>
    <m/>
    <m/>
    <m/>
    <m/>
    <m/>
    <m/>
    <m/>
    <m/>
    <m/>
    <m/>
    <m/>
    <m/>
    <n v="280500"/>
    <n v="13487"/>
    <n v="16.29"/>
    <n v="4065.22"/>
  </r>
  <r>
    <x v="21"/>
    <x v="21"/>
    <x v="15"/>
    <x v="12"/>
    <x v="12"/>
    <x v="4"/>
    <m/>
    <m/>
    <m/>
    <m/>
    <n v="0"/>
    <m/>
    <m/>
    <m/>
    <m/>
    <m/>
    <m/>
    <m/>
    <m/>
    <m/>
    <m/>
    <m/>
    <m/>
    <m/>
    <m/>
    <n v="45116.69"/>
    <n v="5854"/>
    <n v="34.85"/>
    <n v="3222.62"/>
  </r>
  <r>
    <x v="85"/>
    <x v="85"/>
    <x v="9"/>
    <x v="21"/>
    <x v="3"/>
    <x v="4365"/>
    <n v="82400"/>
    <n v="95.37"/>
    <n v="4939.67"/>
    <n v="330760.08"/>
    <n v="65452.959999999999"/>
    <n v="46833"/>
    <n v="54.2"/>
    <n v="909.07"/>
    <n v="789316.86"/>
    <m/>
    <m/>
    <m/>
    <m/>
    <m/>
    <m/>
    <m/>
    <m/>
    <m/>
    <m/>
    <n v="2454"/>
    <n v="33252"/>
    <n v="38.49"/>
    <n v="34.08"/>
  </r>
  <r>
    <x v="121"/>
    <x v="121"/>
    <x v="7"/>
    <x v="2"/>
    <x v="3"/>
    <x v="4366"/>
    <n v="32675"/>
    <n v="37.82"/>
    <n v="3810"/>
    <n v="255117.6"/>
    <n v="0"/>
    <m/>
    <m/>
    <m/>
    <m/>
    <m/>
    <m/>
    <m/>
    <m/>
    <m/>
    <m/>
    <m/>
    <m/>
    <m/>
    <m/>
    <n v="0"/>
    <m/>
    <m/>
    <n v="0"/>
  </r>
  <r>
    <x v="81"/>
    <x v="81"/>
    <x v="7"/>
    <x v="0"/>
    <x v="42"/>
    <x v="4367"/>
    <n v="5439"/>
    <n v="15.11"/>
    <n v="1754.67"/>
    <n v="48955.199999999997"/>
    <n v="2558.6799999999998"/>
    <n v="2770"/>
    <n v="7.69"/>
    <n v="85.29"/>
    <n v="30855.9"/>
    <m/>
    <m/>
    <m/>
    <m/>
    <m/>
    <m/>
    <m/>
    <m/>
    <m/>
    <m/>
    <n v="52"/>
    <n v="2102"/>
    <n v="5.84"/>
    <n v="1.73"/>
  </r>
  <r>
    <x v="134"/>
    <x v="134"/>
    <x v="3"/>
    <x v="7"/>
    <x v="20"/>
    <x v="4368"/>
    <n v="43727"/>
    <n v="60.73"/>
    <n v="4824.18"/>
    <n v="269189.43"/>
    <n v="22981.57"/>
    <n v="33114"/>
    <n v="45.99"/>
    <n v="383.03"/>
    <n v="277141.65999999997"/>
    <m/>
    <m/>
    <m/>
    <m/>
    <m/>
    <m/>
    <m/>
    <m/>
    <m/>
    <m/>
    <n v="2038.7"/>
    <n v="8114"/>
    <n v="11.27"/>
    <n v="33.979999999999997"/>
  </r>
  <r>
    <x v="55"/>
    <x v="55"/>
    <x v="6"/>
    <x v="2"/>
    <x v="5"/>
    <x v="4369"/>
    <n v="65312"/>
    <n v="68.03"/>
    <n v="6200"/>
    <n v="461280"/>
    <n v="0"/>
    <m/>
    <m/>
    <m/>
    <m/>
    <m/>
    <m/>
    <m/>
    <m/>
    <m/>
    <m/>
    <m/>
    <m/>
    <m/>
    <m/>
    <n v="18104"/>
    <n v="275856"/>
    <n v="287.35000000000002"/>
    <n v="226.3"/>
  </r>
  <r>
    <x v="112"/>
    <x v="112"/>
    <x v="13"/>
    <x v="2"/>
    <x v="38"/>
    <x v="4370"/>
    <n v="99222"/>
    <n v="147.65"/>
    <n v="10802.86"/>
    <n v="562612.80000000005"/>
    <n v="0"/>
    <m/>
    <m/>
    <m/>
    <m/>
    <m/>
    <m/>
    <m/>
    <m/>
    <m/>
    <m/>
    <m/>
    <m/>
    <m/>
    <m/>
    <n v="486.65"/>
    <n v="1397"/>
    <n v="2.08"/>
    <n v="8.69"/>
  </r>
  <r>
    <x v="148"/>
    <x v="148"/>
    <x v="0"/>
    <x v="2"/>
    <x v="2"/>
    <x v="4371"/>
    <n v="85478"/>
    <n v="111.3"/>
    <n v="9460"/>
    <n v="563059.19999999995"/>
    <n v="0"/>
    <m/>
    <m/>
    <m/>
    <m/>
    <m/>
    <m/>
    <m/>
    <m/>
    <m/>
    <m/>
    <m/>
    <m/>
    <m/>
    <m/>
    <n v="0"/>
    <m/>
    <m/>
    <n v="0"/>
  </r>
  <r>
    <x v="208"/>
    <x v="208"/>
    <x v="14"/>
    <x v="7"/>
    <x v="38"/>
    <x v="4372"/>
    <n v="27119"/>
    <n v="40.36"/>
    <n v="3638.57"/>
    <n v="189496.8"/>
    <n v="28364.69"/>
    <n v="29636"/>
    <n v="44.1"/>
    <n v="506.51"/>
    <n v="342058.36"/>
    <m/>
    <m/>
    <m/>
    <m/>
    <m/>
    <m/>
    <m/>
    <m/>
    <m/>
    <m/>
    <n v="98150"/>
    <n v="15279"/>
    <n v="22.74"/>
    <n v="1752.68"/>
  </r>
  <r>
    <x v="23"/>
    <x v="23"/>
    <x v="5"/>
    <x v="7"/>
    <x v="124"/>
    <x v="4373"/>
    <n v="33852"/>
    <n v="60.02"/>
    <n v="3419.89"/>
    <n v="149483.54999999999"/>
    <n v="25148.400000000001"/>
    <n v="26311"/>
    <n v="46.65"/>
    <n v="535.07000000000005"/>
    <n v="303272.09999999998"/>
    <m/>
    <m/>
    <m/>
    <m/>
    <m/>
    <m/>
    <m/>
    <m/>
    <m/>
    <m/>
    <n v="1591"/>
    <n v="16511"/>
    <n v="29.27"/>
    <n v="33.85"/>
  </r>
  <r>
    <x v="218"/>
    <x v="218"/>
    <x v="7"/>
    <x v="2"/>
    <x v="110"/>
    <x v="2675"/>
    <n v="18833"/>
    <n v="34.119999999999997"/>
    <n v="3860.87"/>
    <n v="165168"/>
    <n v="0"/>
    <m/>
    <m/>
    <m/>
    <m/>
    <m/>
    <m/>
    <m/>
    <m/>
    <m/>
    <m/>
    <m/>
    <m/>
    <m/>
    <m/>
    <n v="426719.68"/>
    <n v="14940"/>
    <n v="27.07"/>
    <n v="9276.51"/>
  </r>
  <r>
    <x v="201"/>
    <x v="201"/>
    <x v="5"/>
    <x v="11"/>
    <x v="112"/>
    <x v="4374"/>
    <n v="248144"/>
    <n v="106.04"/>
    <n v="7772.63"/>
    <n v="1409565.66"/>
    <n v="174397.67"/>
    <n v="212945"/>
    <n v="91"/>
    <n v="894.35"/>
    <n v="2103113.85"/>
    <m/>
    <m/>
    <m/>
    <m/>
    <m/>
    <m/>
    <m/>
    <m/>
    <m/>
    <m/>
    <n v="32.46"/>
    <n v="156641"/>
    <n v="66.94"/>
    <n v="0.17"/>
  </r>
  <r>
    <x v="36"/>
    <x v="36"/>
    <x v="11"/>
    <x v="5"/>
    <x v="42"/>
    <x v="4375"/>
    <n v="21087"/>
    <n v="58.58"/>
    <n v="3016"/>
    <n v="84146.4"/>
    <n v="7097.96"/>
    <n v="11610"/>
    <n v="32.25"/>
    <n v="236.6"/>
    <n v="85596.47"/>
    <m/>
    <m/>
    <m/>
    <m/>
    <m/>
    <m/>
    <m/>
    <m/>
    <m/>
    <m/>
    <n v="149.66999999999999"/>
    <n v="8144"/>
    <n v="22.62"/>
    <n v="4.99"/>
  </r>
  <r>
    <x v="77"/>
    <x v="77"/>
    <x v="7"/>
    <x v="6"/>
    <x v="71"/>
    <x v="4"/>
    <m/>
    <m/>
    <m/>
    <m/>
    <n v="0"/>
    <m/>
    <m/>
    <m/>
    <m/>
    <m/>
    <m/>
    <m/>
    <m/>
    <m/>
    <m/>
    <m/>
    <m/>
    <m/>
    <m/>
    <n v="0"/>
    <m/>
    <m/>
    <n v="0"/>
  </r>
  <r>
    <x v="25"/>
    <x v="25"/>
    <x v="0"/>
    <x v="5"/>
    <x v="29"/>
    <x v="4376"/>
    <n v="61890"/>
    <n v="99.18"/>
    <n v="9423.08"/>
    <n v="455700"/>
    <n v="0"/>
    <m/>
    <m/>
    <m/>
    <m/>
    <m/>
    <m/>
    <m/>
    <m/>
    <m/>
    <m/>
    <m/>
    <m/>
    <m/>
    <m/>
    <n v="2090"/>
    <n v="12879"/>
    <n v="20.64"/>
    <n v="40.19"/>
  </r>
  <r>
    <x v="29"/>
    <x v="29"/>
    <x v="9"/>
    <x v="6"/>
    <x v="19"/>
    <x v="4377"/>
    <n v="1881"/>
    <n v="10.45"/>
    <n v="554.6"/>
    <n v="7736.67"/>
    <n v="0"/>
    <n v="17141"/>
    <n v="95.23"/>
    <m/>
    <m/>
    <m/>
    <m/>
    <m/>
    <m/>
    <m/>
    <m/>
    <m/>
    <m/>
    <m/>
    <m/>
    <n v="1411"/>
    <n v="8912"/>
    <n v="49.51"/>
    <n v="94.07"/>
  </r>
  <r>
    <x v="162"/>
    <x v="162"/>
    <x v="15"/>
    <x v="7"/>
    <x v="20"/>
    <x v="4378"/>
    <n v="82713"/>
    <n v="114.88"/>
    <n v="9790"/>
    <n v="546282"/>
    <n v="0"/>
    <m/>
    <m/>
    <m/>
    <m/>
    <m/>
    <m/>
    <m/>
    <m/>
    <m/>
    <m/>
    <m/>
    <m/>
    <m/>
    <m/>
    <n v="1492"/>
    <n v="3975"/>
    <n v="5.52"/>
    <n v="24.87"/>
  </r>
  <r>
    <x v="4"/>
    <x v="4"/>
    <x v="0"/>
    <x v="18"/>
    <x v="16"/>
    <x v="37"/>
    <n v="158"/>
    <n v="3.29"/>
    <n v="95"/>
    <n v="353.4"/>
    <n v="0"/>
    <m/>
    <m/>
    <m/>
    <m/>
    <m/>
    <m/>
    <m/>
    <m/>
    <m/>
    <m/>
    <m/>
    <m/>
    <m/>
    <m/>
    <n v="539"/>
    <n v="2609"/>
    <n v="54.35"/>
    <n v="134.75"/>
  </r>
  <r>
    <x v="121"/>
    <x v="121"/>
    <x v="6"/>
    <x v="12"/>
    <x v="6"/>
    <x v="4"/>
    <n v="0"/>
    <n v="0"/>
    <m/>
    <m/>
    <n v="0"/>
    <m/>
    <m/>
    <m/>
    <m/>
    <m/>
    <m/>
    <m/>
    <m/>
    <m/>
    <m/>
    <m/>
    <m/>
    <m/>
    <m/>
    <n v="52100"/>
    <n v="7717"/>
    <n v="80.39"/>
    <n v="6512.5"/>
  </r>
  <r>
    <x v="72"/>
    <x v="72"/>
    <x v="5"/>
    <x v="1"/>
    <x v="21"/>
    <x v="3715"/>
    <n v="162"/>
    <n v="0.56000000000000005"/>
    <n v="20.54"/>
    <n v="458.49"/>
    <n v="419.98"/>
    <n v="646"/>
    <n v="2.2400000000000002"/>
    <n v="17.5"/>
    <n v="5064.67"/>
    <m/>
    <m/>
    <m/>
    <m/>
    <m/>
    <m/>
    <m/>
    <m/>
    <m/>
    <m/>
    <n v="0"/>
    <n v="24047"/>
    <n v="83.5"/>
    <n v="0"/>
  </r>
  <r>
    <x v="172"/>
    <x v="172"/>
    <x v="9"/>
    <x v="2"/>
    <x v="9"/>
    <x v="4379"/>
    <n v="163152"/>
    <n v="339.9"/>
    <n v="2760"/>
    <n v="102672"/>
    <n v="0"/>
    <m/>
    <m/>
    <m/>
    <m/>
    <m/>
    <m/>
    <m/>
    <m/>
    <m/>
    <m/>
    <m/>
    <m/>
    <m/>
    <m/>
    <n v="422.3"/>
    <n v="7930"/>
    <n v="16.52"/>
    <n v="10.56"/>
  </r>
  <r>
    <x v="76"/>
    <x v="76"/>
    <x v="2"/>
    <x v="17"/>
    <x v="116"/>
    <x v="4380"/>
    <n v="14413"/>
    <n v="8.83"/>
    <n v="618.57000000000005"/>
    <n v="78236.25"/>
    <n v="78030.070000000007"/>
    <n v="130199"/>
    <n v="79.78"/>
    <n v="573.75"/>
    <n v="940988"/>
    <m/>
    <m/>
    <m/>
    <m/>
    <m/>
    <m/>
    <m/>
    <m/>
    <m/>
    <m/>
    <n v="521779"/>
    <n v="18066"/>
    <n v="11.07"/>
    <n v="3836.61"/>
  </r>
  <r>
    <x v="69"/>
    <x v="69"/>
    <x v="9"/>
    <x v="2"/>
    <x v="9"/>
    <x v="4381"/>
    <n v="20047"/>
    <n v="41.76"/>
    <n v="3316"/>
    <n v="123355.2"/>
    <n v="0"/>
    <m/>
    <m/>
    <m/>
    <m/>
    <m/>
    <m/>
    <m/>
    <m/>
    <m/>
    <n v="22207"/>
    <n v="71287"/>
    <n v="148.51"/>
    <n v="555"/>
    <n v="497081.49"/>
    <n v="113700"/>
    <n v="9582"/>
    <n v="19.96"/>
    <n v="2842.5"/>
  </r>
  <r>
    <x v="107"/>
    <x v="107"/>
    <x v="13"/>
    <x v="2"/>
    <x v="21"/>
    <x v="1730"/>
    <n v="15253"/>
    <n v="52.96"/>
    <n v="3182.08"/>
    <n v="71024.100000000006"/>
    <n v="4627.55"/>
    <n v="6573"/>
    <n v="22.82"/>
    <m/>
    <m/>
    <m/>
    <m/>
    <m/>
    <m/>
    <m/>
    <m/>
    <m/>
    <m/>
    <m/>
    <m/>
    <n v="521.36"/>
    <n v="1497"/>
    <n v="5.2"/>
    <n v="21.72"/>
  </r>
  <r>
    <x v="134"/>
    <x v="134"/>
    <x v="15"/>
    <x v="2"/>
    <x v="38"/>
    <x v="4382"/>
    <n v="75618"/>
    <n v="112.53"/>
    <n v="8445.48"/>
    <n v="439840.71"/>
    <n v="0"/>
    <m/>
    <m/>
    <m/>
    <m/>
    <m/>
    <m/>
    <m/>
    <m/>
    <m/>
    <m/>
    <m/>
    <m/>
    <m/>
    <m/>
    <n v="479.91"/>
    <n v="1470"/>
    <n v="2.19"/>
    <n v="8.57"/>
  </r>
  <r>
    <x v="218"/>
    <x v="218"/>
    <x v="9"/>
    <x v="2"/>
    <x v="110"/>
    <x v="4383"/>
    <n v="76479"/>
    <n v="138.55000000000001"/>
    <n v="10045.219999999999"/>
    <n v="429734.40000000002"/>
    <n v="0"/>
    <m/>
    <m/>
    <m/>
    <m/>
    <m/>
    <m/>
    <m/>
    <m/>
    <m/>
    <m/>
    <m/>
    <m/>
    <m/>
    <m/>
    <n v="16692"/>
    <n v="39014"/>
    <n v="70.680000000000007"/>
    <n v="362.87"/>
  </r>
  <r>
    <x v="119"/>
    <x v="119"/>
    <x v="3"/>
    <x v="11"/>
    <x v="17"/>
    <x v="4384"/>
    <n v="14244"/>
    <n v="23.74"/>
    <n v="1485.44"/>
    <n v="69072.960000000006"/>
    <n v="7377.3"/>
    <n v="11951"/>
    <n v="19.920000000000002"/>
    <n v="147.55000000000001"/>
    <n v="88965.119999999995"/>
    <m/>
    <m/>
    <m/>
    <m/>
    <m/>
    <m/>
    <m/>
    <m/>
    <m/>
    <m/>
    <n v="678112"/>
    <n v="64971"/>
    <n v="108.29"/>
    <n v="13562.24"/>
  </r>
  <r>
    <x v="48"/>
    <x v="48"/>
    <x v="4"/>
    <x v="5"/>
    <x v="3"/>
    <x v="4385"/>
    <n v="68594"/>
    <n v="79.39"/>
    <n v="6487.83"/>
    <n v="434425.32"/>
    <n v="20407.37"/>
    <n v="21382"/>
    <n v="24.75"/>
    <n v="283.44"/>
    <n v="246098.61"/>
    <m/>
    <m/>
    <m/>
    <m/>
    <m/>
    <m/>
    <m/>
    <m/>
    <m/>
    <m/>
    <n v="1728"/>
    <n v="26528"/>
    <n v="30.7"/>
    <n v="24"/>
  </r>
  <r>
    <x v="56"/>
    <x v="56"/>
    <x v="14"/>
    <x v="5"/>
    <x v="21"/>
    <x v="4386"/>
    <n v="3964"/>
    <n v="13.76"/>
    <n v="749.63"/>
    <n v="16731.63"/>
    <n v="9019.4"/>
    <n v="10383"/>
    <n v="36.049999999999997"/>
    <n v="375.81"/>
    <n v="108767.63"/>
    <m/>
    <m/>
    <m/>
    <m/>
    <m/>
    <m/>
    <m/>
    <m/>
    <m/>
    <m/>
    <n v="141500"/>
    <n v="24014"/>
    <n v="83.38"/>
    <n v="5895.83"/>
  </r>
  <r>
    <x v="51"/>
    <x v="51"/>
    <x v="10"/>
    <x v="2"/>
    <x v="9"/>
    <x v="4387"/>
    <n v="49851"/>
    <n v="103.86"/>
    <n v="249522.9"/>
    <n v="9282251.8800000008"/>
    <n v="0"/>
    <m/>
    <m/>
    <m/>
    <m/>
    <m/>
    <m/>
    <m/>
    <m/>
    <m/>
    <m/>
    <m/>
    <m/>
    <m/>
    <m/>
    <n v="173.79"/>
    <n v="3192"/>
    <n v="6.65"/>
    <n v="4.34"/>
  </r>
  <r>
    <x v="0"/>
    <x v="0"/>
    <x v="8"/>
    <x v="1"/>
    <x v="32"/>
    <x v="2107"/>
    <n v="400"/>
    <n v="3.7"/>
    <n v="30.22"/>
    <n v="252.96"/>
    <n v="0"/>
    <m/>
    <m/>
    <m/>
    <m/>
    <m/>
    <m/>
    <m/>
    <m/>
    <m/>
    <m/>
    <m/>
    <m/>
    <m/>
    <m/>
    <n v="0"/>
    <n v="129"/>
    <n v="1.19"/>
    <n v="0"/>
  </r>
  <r>
    <x v="149"/>
    <x v="149"/>
    <x v="11"/>
    <x v="2"/>
    <x v="42"/>
    <x v="4388"/>
    <n v="34263"/>
    <n v="95.18"/>
    <n v="9803.67"/>
    <n v="273522.3"/>
    <n v="0"/>
    <m/>
    <m/>
    <m/>
    <m/>
    <m/>
    <m/>
    <m/>
    <m/>
    <m/>
    <m/>
    <m/>
    <m/>
    <m/>
    <m/>
    <n v="0"/>
    <m/>
    <m/>
    <n v="0"/>
  </r>
  <r>
    <x v="27"/>
    <x v="27"/>
    <x v="6"/>
    <x v="7"/>
    <x v="42"/>
    <x v="4389"/>
    <n v="11682"/>
    <n v="32.450000000000003"/>
    <n v="2372.0700000000002"/>
    <n v="66180.66"/>
    <n v="13032"/>
    <n v="16165"/>
    <n v="44.9"/>
    <m/>
    <m/>
    <m/>
    <m/>
    <m/>
    <m/>
    <m/>
    <m/>
    <m/>
    <m/>
    <m/>
    <m/>
    <n v="856"/>
    <n v="2195"/>
    <n v="6.1"/>
    <n v="28.53"/>
  </r>
  <r>
    <x v="24"/>
    <x v="24"/>
    <x v="9"/>
    <x v="0"/>
    <x v="88"/>
    <x v="4390"/>
    <n v="56893"/>
    <n v="60.78"/>
    <n v="4676.71"/>
    <n v="339248.19"/>
    <n v="32360.81"/>
    <n v="59198"/>
    <n v="63.25"/>
    <n v="414.88"/>
    <n v="390248.77"/>
    <m/>
    <m/>
    <m/>
    <m/>
    <m/>
    <m/>
    <m/>
    <m/>
    <m/>
    <m/>
    <n v="3129"/>
    <n v="7513"/>
    <n v="8.0299999999999994"/>
    <n v="40.119999999999997"/>
  </r>
  <r>
    <x v="31"/>
    <x v="31"/>
    <x v="5"/>
    <x v="5"/>
    <x v="69"/>
    <x v="4391"/>
    <n v="40205"/>
    <n v="57.77"/>
    <n v="3739.41"/>
    <n v="201703.98"/>
    <n v="14750.73"/>
    <n v="16720"/>
    <n v="24.02"/>
    <n v="254.32"/>
    <n v="177883.45"/>
    <m/>
    <m/>
    <m/>
    <m/>
    <m/>
    <m/>
    <m/>
    <m/>
    <m/>
    <m/>
    <n v="1271"/>
    <n v="24838"/>
    <n v="35.69"/>
    <n v="21.91"/>
  </r>
  <r>
    <x v="28"/>
    <x v="28"/>
    <x v="15"/>
    <x v="5"/>
    <x v="89"/>
    <x v="4392"/>
    <n v="61603"/>
    <n v="47.53"/>
    <n v="3734.44"/>
    <n v="375087.6"/>
    <n v="41023.279999999999"/>
    <n v="59667"/>
    <n v="46.04"/>
    <m/>
    <m/>
    <m/>
    <m/>
    <m/>
    <m/>
    <m/>
    <m/>
    <m/>
    <m/>
    <m/>
    <m/>
    <n v="330500"/>
    <n v="32051"/>
    <n v="24.73"/>
    <n v="3060.19"/>
  </r>
  <r>
    <x v="46"/>
    <x v="46"/>
    <x v="4"/>
    <x v="14"/>
    <x v="9"/>
    <x v="4393"/>
    <n v="48786"/>
    <n v="101.64"/>
    <n v="5465.5"/>
    <n v="203316.6"/>
    <n v="0"/>
    <m/>
    <m/>
    <m/>
    <m/>
    <m/>
    <m/>
    <m/>
    <m/>
    <m/>
    <m/>
    <m/>
    <m/>
    <m/>
    <m/>
    <n v="684"/>
    <n v="5733"/>
    <n v="11.94"/>
    <n v="17.100000000000001"/>
  </r>
  <r>
    <x v="82"/>
    <x v="82"/>
    <x v="10"/>
    <x v="1"/>
    <x v="16"/>
    <x v="4358"/>
    <n v="137"/>
    <n v="2.85"/>
    <n v="271"/>
    <n v="1008.12"/>
    <n v="0"/>
    <m/>
    <m/>
    <m/>
    <m/>
    <m/>
    <m/>
    <m/>
    <m/>
    <m/>
    <m/>
    <m/>
    <m/>
    <m/>
    <m/>
    <n v="439.81"/>
    <n v="2278"/>
    <n v="47.46"/>
    <n v="109.95"/>
  </r>
  <r>
    <x v="95"/>
    <x v="95"/>
    <x v="11"/>
    <x v="7"/>
    <x v="30"/>
    <x v="4394"/>
    <n v="53246"/>
    <n v="92.44"/>
    <n v="7388.02"/>
    <n v="329801.25"/>
    <n v="0"/>
    <m/>
    <m/>
    <m/>
    <m/>
    <m/>
    <m/>
    <m/>
    <m/>
    <m/>
    <m/>
    <m/>
    <m/>
    <m/>
    <m/>
    <n v="124501"/>
    <n v="38832"/>
    <n v="67.42"/>
    <n v="2593.77"/>
  </r>
  <r>
    <x v="3"/>
    <x v="3"/>
    <x v="13"/>
    <x v="27"/>
    <x v="68"/>
    <x v="4"/>
    <m/>
    <m/>
    <m/>
    <m/>
    <n v="0"/>
    <m/>
    <m/>
    <m/>
    <m/>
    <m/>
    <m/>
    <m/>
    <m/>
    <m/>
    <m/>
    <m/>
    <m/>
    <m/>
    <m/>
    <n v="0"/>
    <m/>
    <m/>
    <n v="0"/>
  </r>
  <r>
    <x v="44"/>
    <x v="44"/>
    <x v="6"/>
    <x v="27"/>
    <x v="1"/>
    <x v="4395"/>
    <n v="2101"/>
    <n v="29.18"/>
    <n v="1662.17"/>
    <n v="9274.89"/>
    <n v="0"/>
    <m/>
    <m/>
    <m/>
    <m/>
    <m/>
    <m/>
    <m/>
    <m/>
    <m/>
    <m/>
    <m/>
    <m/>
    <m/>
    <m/>
    <n v="101"/>
    <n v="868"/>
    <n v="12.06"/>
    <n v="16.829999999999998"/>
  </r>
  <r>
    <x v="221"/>
    <x v="221"/>
    <x v="6"/>
    <x v="2"/>
    <x v="30"/>
    <x v="4396"/>
    <n v="61983"/>
    <n v="107.61"/>
    <n v="7316.67"/>
    <n v="326616"/>
    <n v="0"/>
    <m/>
    <m/>
    <m/>
    <m/>
    <m/>
    <m/>
    <m/>
    <m/>
    <m/>
    <m/>
    <m/>
    <m/>
    <m/>
    <m/>
    <n v="146697"/>
    <n v="7191"/>
    <n v="12.48"/>
    <n v="3056.19"/>
  </r>
  <r>
    <x v="78"/>
    <x v="78"/>
    <x v="4"/>
    <x v="2"/>
    <x v="67"/>
    <x v="4397"/>
    <n v="44626"/>
    <n v="44.27"/>
    <n v="5479.23"/>
    <n v="428037.15"/>
    <n v="0"/>
    <m/>
    <m/>
    <m/>
    <m/>
    <m/>
    <m/>
    <m/>
    <m/>
    <m/>
    <m/>
    <m/>
    <m/>
    <m/>
    <m/>
    <n v="21800"/>
    <n v="4556"/>
    <n v="4.5199999999999996"/>
    <n v="259.52"/>
  </r>
  <r>
    <x v="225"/>
    <x v="225"/>
    <x v="11"/>
    <x v="1"/>
    <x v="6"/>
    <x v="4398"/>
    <n v="2340"/>
    <n v="24.38"/>
    <n v="2106"/>
    <n v="15668.64"/>
    <n v="0"/>
    <m/>
    <m/>
    <m/>
    <m/>
    <m/>
    <m/>
    <m/>
    <m/>
    <m/>
    <m/>
    <m/>
    <m/>
    <m/>
    <m/>
    <n v="414.41"/>
    <n v="4637"/>
    <n v="48.3"/>
    <n v="51.8"/>
  </r>
  <r>
    <x v="216"/>
    <x v="216"/>
    <x v="13"/>
    <x v="2"/>
    <x v="38"/>
    <x v="4399"/>
    <n v="92047"/>
    <n v="136.97"/>
    <n v="9871.48"/>
    <n v="514106.79"/>
    <n v="0"/>
    <m/>
    <m/>
    <m/>
    <m/>
    <m/>
    <m/>
    <m/>
    <m/>
    <m/>
    <m/>
    <m/>
    <m/>
    <m/>
    <m/>
    <n v="0"/>
    <m/>
    <m/>
    <n v="0"/>
  </r>
  <r>
    <x v="25"/>
    <x v="25"/>
    <x v="11"/>
    <x v="7"/>
    <x v="17"/>
    <x v="4400"/>
    <n v="20098"/>
    <n v="33.5"/>
    <n v="3356.8"/>
    <n v="156091.20000000001"/>
    <n v="30426.77"/>
    <n v="37417"/>
    <n v="62.36"/>
    <n v="608.54"/>
    <n v="366925.55"/>
    <m/>
    <m/>
    <m/>
    <m/>
    <m/>
    <m/>
    <m/>
    <m/>
    <m/>
    <m/>
    <n v="1310"/>
    <n v="7979"/>
    <n v="13.3"/>
    <n v="26.2"/>
  </r>
  <r>
    <x v="29"/>
    <x v="29"/>
    <x v="9"/>
    <x v="0"/>
    <x v="117"/>
    <x v="4401"/>
    <n v="37665"/>
    <n v="53.2"/>
    <n v="3502.44"/>
    <n v="192178.92"/>
    <n v="1870.03"/>
    <n v="25718"/>
    <n v="36.32"/>
    <m/>
    <m/>
    <m/>
    <m/>
    <m/>
    <m/>
    <m/>
    <m/>
    <m/>
    <m/>
    <m/>
    <m/>
    <n v="1790"/>
    <n v="14467"/>
    <n v="20.43"/>
    <n v="30.34"/>
  </r>
  <r>
    <x v="123"/>
    <x v="123"/>
    <x v="8"/>
    <x v="1"/>
    <x v="6"/>
    <x v="1316"/>
    <n v="69"/>
    <n v="0.72"/>
    <n v="33.130000000000003"/>
    <n v="246.45"/>
    <n v="68"/>
    <n v="96"/>
    <n v="1"/>
    <n v="8.5"/>
    <n v="820.03"/>
    <m/>
    <m/>
    <m/>
    <m/>
    <m/>
    <m/>
    <m/>
    <m/>
    <m/>
    <m/>
    <n v="46400"/>
    <n v="3010"/>
    <n v="31.35"/>
    <n v="5800"/>
  </r>
  <r>
    <x v="83"/>
    <x v="83"/>
    <x v="10"/>
    <x v="1"/>
    <x v="71"/>
    <x v="4402"/>
    <n v="15"/>
    <n v="0.25"/>
    <n v="12.4"/>
    <n v="57.66"/>
    <n v="0"/>
    <m/>
    <m/>
    <m/>
    <m/>
    <m/>
    <m/>
    <m/>
    <m/>
    <m/>
    <m/>
    <m/>
    <m/>
    <m/>
    <m/>
    <n v="404"/>
    <n v="2971"/>
    <n v="49.52"/>
    <n v="80.8"/>
  </r>
  <r>
    <x v="205"/>
    <x v="205"/>
    <x v="10"/>
    <x v="7"/>
    <x v="42"/>
    <x v="4403"/>
    <n v="28208"/>
    <n v="78.36"/>
    <n v="7833"/>
    <n v="218540.7"/>
    <n v="0"/>
    <m/>
    <m/>
    <m/>
    <m/>
    <m/>
    <m/>
    <m/>
    <m/>
    <m/>
    <m/>
    <m/>
    <m/>
    <m/>
    <m/>
    <n v="193400"/>
    <n v="5660"/>
    <n v="15.72"/>
    <n v="6446.67"/>
  </r>
  <r>
    <x v="77"/>
    <x v="77"/>
    <x v="14"/>
    <x v="2"/>
    <x v="9"/>
    <x v="4404"/>
    <n v="13110"/>
    <n v="27.31"/>
    <n v="6426"/>
    <n v="239047.2"/>
    <n v="1940.39"/>
    <n v="11980"/>
    <n v="24.96"/>
    <n v="48.51"/>
    <n v="23399.78"/>
    <m/>
    <m/>
    <m/>
    <m/>
    <m/>
    <m/>
    <m/>
    <m/>
    <m/>
    <m/>
    <n v="291.42"/>
    <n v="4507"/>
    <n v="9.39"/>
    <n v="7.29"/>
  </r>
  <r>
    <x v="52"/>
    <x v="52"/>
    <x v="4"/>
    <x v="3"/>
    <x v="69"/>
    <x v="0"/>
    <n v="0"/>
    <n v="0"/>
    <n v="0"/>
    <n v="0"/>
    <n v="0"/>
    <n v="0"/>
    <n v="0"/>
    <n v="0"/>
    <n v="0"/>
    <m/>
    <m/>
    <m/>
    <m/>
    <m/>
    <m/>
    <m/>
    <m/>
    <m/>
    <m/>
    <n v="0"/>
    <n v="0"/>
    <n v="0"/>
    <n v="0"/>
  </r>
  <r>
    <x v="45"/>
    <x v="45"/>
    <x v="4"/>
    <x v="2"/>
    <x v="100"/>
    <x v="4405"/>
    <n v="10535"/>
    <n v="31.35"/>
    <n v="2302.3200000000002"/>
    <n v="59952.45"/>
    <n v="6024.25"/>
    <n v="7085"/>
    <n v="21.09"/>
    <n v="215.15"/>
    <n v="72648.22"/>
    <m/>
    <m/>
    <m/>
    <m/>
    <m/>
    <m/>
    <m/>
    <m/>
    <m/>
    <m/>
    <n v="799.47"/>
    <n v="4926"/>
    <n v="14.66"/>
    <n v="28.55"/>
  </r>
  <r>
    <x v="168"/>
    <x v="168"/>
    <x v="9"/>
    <x v="2"/>
    <x v="37"/>
    <x v="4406"/>
    <n v="7871"/>
    <n v="20.5"/>
    <n v="1995.78"/>
    <n v="59394.45"/>
    <n v="7821"/>
    <n v="4232"/>
    <n v="11.02"/>
    <n v="244.41"/>
    <n v="94315.79"/>
    <m/>
    <m/>
    <m/>
    <m/>
    <m/>
    <m/>
    <m/>
    <m/>
    <m/>
    <m/>
    <n v="406.78"/>
    <n v="2642"/>
    <n v="6.88"/>
    <n v="12.71"/>
  </r>
  <r>
    <x v="134"/>
    <x v="134"/>
    <x v="0"/>
    <x v="6"/>
    <x v="7"/>
    <x v="0"/>
    <n v="0"/>
    <n v="0"/>
    <n v="0"/>
    <n v="0"/>
    <n v="0"/>
    <m/>
    <m/>
    <m/>
    <m/>
    <m/>
    <m/>
    <m/>
    <m/>
    <m/>
    <m/>
    <m/>
    <m/>
    <m/>
    <m/>
    <n v="108.28"/>
    <n v="364"/>
    <n v="15.17"/>
    <n v="54.14"/>
  </r>
  <r>
    <x v="74"/>
    <x v="74"/>
    <x v="9"/>
    <x v="2"/>
    <x v="29"/>
    <x v="4407"/>
    <n v="6309"/>
    <n v="10.11"/>
    <n v="659.17"/>
    <n v="31877.61"/>
    <n v="2567.41"/>
    <n v="41070"/>
    <n v="65.819999999999993"/>
    <m/>
    <m/>
    <m/>
    <m/>
    <m/>
    <m/>
    <m/>
    <m/>
    <m/>
    <m/>
    <m/>
    <m/>
    <n v="1021.32"/>
    <n v="14646"/>
    <n v="23.47"/>
    <n v="19.64"/>
  </r>
  <r>
    <x v="69"/>
    <x v="69"/>
    <x v="13"/>
    <x v="5"/>
    <x v="14"/>
    <x v="4408"/>
    <n v="36451"/>
    <n v="69.040000000000006"/>
    <n v="9297.27"/>
    <n v="380444.4"/>
    <n v="0"/>
    <m/>
    <m/>
    <m/>
    <m/>
    <m/>
    <m/>
    <m/>
    <m/>
    <m/>
    <m/>
    <m/>
    <m/>
    <m/>
    <m/>
    <n v="78650"/>
    <n v="13730"/>
    <n v="26"/>
    <n v="1787.5"/>
  </r>
  <r>
    <x v="124"/>
    <x v="124"/>
    <x v="11"/>
    <x v="1"/>
    <x v="28"/>
    <x v="4409"/>
    <n v="869"/>
    <n v="6.03"/>
    <n v="271.75"/>
    <n v="3032.73"/>
    <n v="0"/>
    <m/>
    <m/>
    <m/>
    <m/>
    <m/>
    <m/>
    <m/>
    <m/>
    <m/>
    <m/>
    <m/>
    <m/>
    <m/>
    <m/>
    <n v="70570"/>
    <n v="8715"/>
    <n v="60.52"/>
    <n v="5880.83"/>
  </r>
  <r>
    <x v="194"/>
    <x v="194"/>
    <x v="1"/>
    <x v="2"/>
    <x v="9"/>
    <x v="4410"/>
    <n v="53428"/>
    <n v="111.31"/>
    <n v="9352.58"/>
    <n v="347915.79"/>
    <n v="0"/>
    <m/>
    <m/>
    <m/>
    <m/>
    <m/>
    <m/>
    <m/>
    <m/>
    <m/>
    <m/>
    <m/>
    <m/>
    <m/>
    <m/>
    <n v="0"/>
    <m/>
    <m/>
    <n v="0"/>
  </r>
  <r>
    <x v="158"/>
    <x v="158"/>
    <x v="1"/>
    <x v="5"/>
    <x v="29"/>
    <x v="4411"/>
    <n v="8470"/>
    <n v="13.57"/>
    <n v="1967.98"/>
    <n v="95171.55"/>
    <n v="5650.43"/>
    <n v="6682"/>
    <n v="10.71"/>
    <n v="108.66"/>
    <n v="68140.240000000005"/>
    <m/>
    <m/>
    <m/>
    <m/>
    <m/>
    <m/>
    <m/>
    <m/>
    <m/>
    <m/>
    <n v="105043"/>
    <n v="8449"/>
    <n v="13.54"/>
    <n v="2020.06"/>
  </r>
  <r>
    <x v="87"/>
    <x v="87"/>
    <x v="12"/>
    <x v="7"/>
    <x v="46"/>
    <x v="4412"/>
    <n v="9913"/>
    <n v="31.77"/>
    <n v="2232.69"/>
    <n v="53986.5"/>
    <n v="18187.86"/>
    <n v="20880"/>
    <n v="66.92"/>
    <n v="699.53"/>
    <n v="219332.88"/>
    <m/>
    <m/>
    <m/>
    <m/>
    <m/>
    <m/>
    <m/>
    <m/>
    <m/>
    <m/>
    <n v="962"/>
    <n v="7064"/>
    <n v="22.64"/>
    <n v="37"/>
  </r>
  <r>
    <x v="9"/>
    <x v="9"/>
    <x v="5"/>
    <x v="5"/>
    <x v="31"/>
    <x v="4413"/>
    <n v="16004"/>
    <n v="66.680000000000007"/>
    <n v="5098"/>
    <n v="94822.8"/>
    <n v="4737.0200000000004"/>
    <n v="4642"/>
    <n v="19.34"/>
    <n v="236.85"/>
    <n v="57125.2"/>
    <m/>
    <m/>
    <m/>
    <m/>
    <m/>
    <m/>
    <m/>
    <m/>
    <m/>
    <m/>
    <n v="355.99"/>
    <n v="1396"/>
    <n v="5.82"/>
    <n v="17.8"/>
  </r>
  <r>
    <x v="88"/>
    <x v="88"/>
    <x v="14"/>
    <x v="3"/>
    <x v="6"/>
    <x v="2956"/>
    <n v="55"/>
    <n v="0.56999999999999995"/>
    <n v="29.63"/>
    <n v="220.41"/>
    <n v="0"/>
    <m/>
    <m/>
    <m/>
    <m/>
    <m/>
    <m/>
    <m/>
    <m/>
    <m/>
    <n v="543"/>
    <n v="1462"/>
    <n v="15.23"/>
    <n v="67"/>
    <n v="12154.51"/>
    <n v="59503"/>
    <n v="14543"/>
    <n v="151.49"/>
    <n v="7437.88"/>
  </r>
  <r>
    <x v="59"/>
    <x v="59"/>
    <x v="0"/>
    <x v="2"/>
    <x v="30"/>
    <x v="4414"/>
    <n v="68596"/>
    <n v="119.09"/>
    <n v="9092.27"/>
    <n v="405878.97"/>
    <n v="0"/>
    <m/>
    <m/>
    <m/>
    <m/>
    <m/>
    <m/>
    <m/>
    <m/>
    <m/>
    <m/>
    <m/>
    <m/>
    <m/>
    <m/>
    <n v="99302"/>
    <n v="5331"/>
    <n v="9.26"/>
    <n v="2068.79"/>
  </r>
  <r>
    <x v="194"/>
    <x v="194"/>
    <x v="10"/>
    <x v="7"/>
    <x v="40"/>
    <x v="4415"/>
    <n v="68503"/>
    <n v="81.55"/>
    <n v="8912"/>
    <n v="580171.19999999995"/>
    <n v="0"/>
    <m/>
    <m/>
    <m/>
    <m/>
    <m/>
    <m/>
    <m/>
    <m/>
    <m/>
    <m/>
    <m/>
    <m/>
    <m/>
    <m/>
    <n v="227061"/>
    <n v="7207"/>
    <n v="8.58"/>
    <n v="3243.73"/>
  </r>
  <r>
    <x v="21"/>
    <x v="21"/>
    <x v="13"/>
    <x v="6"/>
    <x v="31"/>
    <x v="4"/>
    <n v="0"/>
    <n v="0"/>
    <m/>
    <m/>
    <n v="123"/>
    <n v="159"/>
    <n v="0.66"/>
    <n v="6.15"/>
    <n v="1483.29"/>
    <m/>
    <m/>
    <m/>
    <m/>
    <m/>
    <m/>
    <m/>
    <m/>
    <m/>
    <m/>
    <n v="2798.81"/>
    <n v="16935"/>
    <n v="70.56"/>
    <n v="139.94"/>
  </r>
  <r>
    <x v="119"/>
    <x v="119"/>
    <x v="14"/>
    <x v="7"/>
    <x v="56"/>
    <x v="4416"/>
    <n v="86241"/>
    <n v="59.89"/>
    <n v="3817.89"/>
    <n v="426076.71"/>
    <n v="64660.52"/>
    <n v="84135"/>
    <n v="58.43"/>
    <n v="538.84"/>
    <n v="779760.65"/>
    <m/>
    <m/>
    <m/>
    <m/>
    <m/>
    <m/>
    <m/>
    <m/>
    <m/>
    <m/>
    <n v="138130"/>
    <n v="56506"/>
    <n v="39.24"/>
    <n v="1151.08"/>
  </r>
  <r>
    <x v="147"/>
    <x v="147"/>
    <x v="15"/>
    <x v="1"/>
    <x v="19"/>
    <x v="4417"/>
    <n v="3760"/>
    <n v="20.89"/>
    <n v="1106.1300000000001"/>
    <n v="15430.56"/>
    <n v="1717.17"/>
    <n v="3386"/>
    <n v="18.809999999999999"/>
    <n v="114.48"/>
    <n v="20707.87"/>
    <m/>
    <m/>
    <m/>
    <m/>
    <m/>
    <n v="500"/>
    <n v="2599"/>
    <n v="14.44"/>
    <n v="33"/>
    <n v="11192"/>
    <n v="491"/>
    <n v="7607"/>
    <n v="42.26"/>
    <n v="32.729999999999997"/>
  </r>
  <r>
    <x v="129"/>
    <x v="129"/>
    <x v="13"/>
    <x v="5"/>
    <x v="2"/>
    <x v="4418"/>
    <n v="28972"/>
    <n v="37.72"/>
    <n v="3533.75"/>
    <n v="210328.8"/>
    <n v="32761"/>
    <n v="38288"/>
    <n v="49.85"/>
    <n v="511.89"/>
    <n v="395074.73"/>
    <m/>
    <m/>
    <m/>
    <m/>
    <m/>
    <m/>
    <m/>
    <m/>
    <m/>
    <m/>
    <n v="3049"/>
    <n v="28294"/>
    <n v="36.840000000000003"/>
    <n v="47.64"/>
  </r>
  <r>
    <x v="207"/>
    <x v="207"/>
    <x v="14"/>
    <x v="4"/>
    <x v="11"/>
    <x v="4"/>
    <m/>
    <m/>
    <m/>
    <m/>
    <n v="0"/>
    <m/>
    <m/>
    <m/>
    <m/>
    <m/>
    <m/>
    <m/>
    <m/>
    <m/>
    <m/>
    <m/>
    <m/>
    <m/>
    <m/>
    <n v="44993"/>
    <n v="4726"/>
    <n v="39.380000000000003"/>
    <n v="4499.3"/>
  </r>
  <r>
    <x v="85"/>
    <x v="85"/>
    <x v="6"/>
    <x v="21"/>
    <x v="3"/>
    <x v="4419"/>
    <n v="79125"/>
    <n v="91.58"/>
    <n v="4126.0600000000004"/>
    <n v="276280.68"/>
    <n v="39075.65"/>
    <n v="43312"/>
    <n v="50.13"/>
    <n v="542.72"/>
    <n v="471225.04"/>
    <m/>
    <m/>
    <m/>
    <m/>
    <m/>
    <m/>
    <m/>
    <m/>
    <m/>
    <m/>
    <n v="2.2799999999999998"/>
    <n v="24387"/>
    <n v="28.23"/>
    <n v="0.03"/>
  </r>
  <r>
    <x v="109"/>
    <x v="109"/>
    <x v="14"/>
    <x v="5"/>
    <x v="98"/>
    <x v="4420"/>
    <n v="12243"/>
    <n v="56.68"/>
    <n v="3957.78"/>
    <n v="66253.2"/>
    <n v="8612"/>
    <n v="8799"/>
    <n v="40.74"/>
    <n v="478.44"/>
    <n v="103854.69"/>
    <n v="0"/>
    <n v="0"/>
    <n v="0"/>
    <n v="0"/>
    <n v="0"/>
    <n v="0"/>
    <n v="0"/>
    <n v="0"/>
    <n v="0"/>
    <n v="0"/>
    <n v="39"/>
    <n v="827"/>
    <n v="3.83"/>
    <n v="2.17"/>
  </r>
  <r>
    <x v="2"/>
    <x v="2"/>
    <x v="11"/>
    <x v="5"/>
    <x v="21"/>
    <x v="4"/>
    <m/>
    <m/>
    <m/>
    <m/>
    <n v="0"/>
    <m/>
    <m/>
    <m/>
    <m/>
    <m/>
    <m/>
    <m/>
    <m/>
    <m/>
    <m/>
    <m/>
    <m/>
    <m/>
    <m/>
    <n v="1002.43"/>
    <n v="3020"/>
    <n v="10.49"/>
    <n v="41.77"/>
  </r>
  <r>
    <x v="59"/>
    <x v="59"/>
    <x v="11"/>
    <x v="7"/>
    <x v="21"/>
    <x v="4421"/>
    <n v="30547"/>
    <n v="106.07"/>
    <n v="9110.0400000000009"/>
    <n v="203336.13"/>
    <n v="0"/>
    <m/>
    <m/>
    <m/>
    <m/>
    <m/>
    <m/>
    <m/>
    <m/>
    <m/>
    <m/>
    <m/>
    <m/>
    <m/>
    <m/>
    <n v="31569"/>
    <n v="2135"/>
    <n v="7.41"/>
    <n v="1315.38"/>
  </r>
  <r>
    <x v="198"/>
    <x v="198"/>
    <x v="0"/>
    <x v="7"/>
    <x v="15"/>
    <x v="4422"/>
    <n v="16715"/>
    <n v="38.69"/>
    <n v="3796.94"/>
    <n v="127121.7"/>
    <n v="0"/>
    <n v="8490"/>
    <n v="19.649999999999999"/>
    <m/>
    <m/>
    <m/>
    <m/>
    <m/>
    <m/>
    <m/>
    <m/>
    <m/>
    <m/>
    <m/>
    <m/>
    <n v="247.31"/>
    <n v="1799"/>
    <n v="4.16"/>
    <n v="6.87"/>
  </r>
  <r>
    <x v="96"/>
    <x v="96"/>
    <x v="10"/>
    <x v="1"/>
    <x v="28"/>
    <x v="4423"/>
    <n v="354"/>
    <n v="2.46"/>
    <n v="87.67"/>
    <n v="978.36"/>
    <n v="14.55"/>
    <n v="25"/>
    <n v="0.17"/>
    <m/>
    <m/>
    <m/>
    <m/>
    <m/>
    <m/>
    <m/>
    <m/>
    <m/>
    <m/>
    <m/>
    <m/>
    <n v="26249.32"/>
    <n v="3614"/>
    <n v="25.1"/>
    <n v="2187.44"/>
  </r>
  <r>
    <x v="40"/>
    <x v="40"/>
    <x v="2"/>
    <x v="6"/>
    <x v="12"/>
    <x v="4424"/>
    <n v="2814"/>
    <n v="16.75"/>
    <n v="1156.6400000000001"/>
    <n v="15059.49"/>
    <n v="0"/>
    <m/>
    <m/>
    <m/>
    <m/>
    <m/>
    <m/>
    <m/>
    <m/>
    <m/>
    <n v="769"/>
    <n v="1385"/>
    <n v="8.24"/>
    <n v="54"/>
    <n v="17213.3"/>
    <n v="153900"/>
    <n v="9962"/>
    <n v="59.3"/>
    <n v="10992.86"/>
  </r>
  <r>
    <x v="85"/>
    <x v="85"/>
    <x v="11"/>
    <x v="7"/>
    <x v="9"/>
    <x v="4425"/>
    <n v="63683"/>
    <n v="132.66999999999999"/>
    <n v="8703"/>
    <n v="323751.59999999998"/>
    <n v="0"/>
    <m/>
    <m/>
    <m/>
    <m/>
    <m/>
    <m/>
    <m/>
    <m/>
    <m/>
    <m/>
    <m/>
    <m/>
    <m/>
    <m/>
    <n v="1057"/>
    <n v="11433"/>
    <n v="23.82"/>
    <n v="26.43"/>
  </r>
  <r>
    <x v="38"/>
    <x v="38"/>
    <x v="15"/>
    <x v="7"/>
    <x v="5"/>
    <x v="4426"/>
    <n v="46683"/>
    <n v="48.63"/>
    <n v="4814"/>
    <n v="358161.6"/>
    <n v="1875.85"/>
    <n v="35167"/>
    <n v="36.630000000000003"/>
    <m/>
    <m/>
    <m/>
    <m/>
    <m/>
    <m/>
    <m/>
    <m/>
    <m/>
    <m/>
    <m/>
    <m/>
    <n v="27194"/>
    <n v="95562"/>
    <n v="99.54"/>
    <n v="339.93"/>
  </r>
  <r>
    <x v="222"/>
    <x v="222"/>
    <x v="12"/>
    <x v="2"/>
    <x v="2"/>
    <x v="4427"/>
    <n v="5637274"/>
    <n v="7340.2"/>
    <n v="10"/>
    <n v="595.20000000000005"/>
    <n v="0"/>
    <m/>
    <m/>
    <m/>
    <m/>
    <m/>
    <m/>
    <m/>
    <m/>
    <m/>
    <m/>
    <m/>
    <m/>
    <m/>
    <m/>
    <n v="124246"/>
    <n v="421443"/>
    <n v="548.75"/>
    <n v="1941.34"/>
  </r>
  <r>
    <x v="29"/>
    <x v="29"/>
    <x v="11"/>
    <x v="1"/>
    <x v="32"/>
    <x v="4428"/>
    <n v="1795"/>
    <n v="16.62"/>
    <n v="686.78"/>
    <n v="5748.33"/>
    <n v="1144.52"/>
    <n v="1496"/>
    <n v="13.85"/>
    <n v="127.17"/>
    <n v="13802.11"/>
    <m/>
    <m/>
    <m/>
    <m/>
    <m/>
    <m/>
    <m/>
    <m/>
    <m/>
    <m/>
    <n v="1642"/>
    <n v="17178"/>
    <n v="159.06"/>
    <n v="182.44"/>
  </r>
  <r>
    <x v="122"/>
    <x v="122"/>
    <x v="6"/>
    <x v="7"/>
    <x v="110"/>
    <x v="4429"/>
    <n v="26711"/>
    <n v="48.39"/>
    <n v="3660.02"/>
    <n v="156575.73000000001"/>
    <n v="27535.4"/>
    <n v="44952"/>
    <n v="81.430000000000007"/>
    <n v="598.6"/>
    <n v="332057.68"/>
    <m/>
    <m/>
    <m/>
    <m/>
    <m/>
    <m/>
    <m/>
    <m/>
    <m/>
    <m/>
    <n v="2394.36"/>
    <n v="41175"/>
    <n v="74.59"/>
    <n v="52.05"/>
  </r>
  <r>
    <x v="40"/>
    <x v="40"/>
    <x v="9"/>
    <x v="22"/>
    <x v="31"/>
    <x v="4430"/>
    <n v="8183"/>
    <n v="34.1"/>
    <n v="2049.5500000000002"/>
    <n v="38121.629999999997"/>
    <n v="16429.68"/>
    <n v="14523"/>
    <n v="60.51"/>
    <n v="821.48"/>
    <n v="198130.44"/>
    <m/>
    <m/>
    <m/>
    <m/>
    <m/>
    <m/>
    <m/>
    <m/>
    <m/>
    <m/>
    <n v="94300"/>
    <n v="6065"/>
    <n v="25.27"/>
    <n v="4715"/>
  </r>
  <r>
    <x v="24"/>
    <x v="24"/>
    <x v="3"/>
    <x v="5"/>
    <x v="61"/>
    <x v="4431"/>
    <n v="41295"/>
    <n v="37.4"/>
    <n v="3112.17"/>
    <n v="266277.59999999998"/>
    <n v="58806.01"/>
    <n v="93491"/>
    <n v="84.68"/>
    <n v="639.20000000000005"/>
    <n v="709159.36"/>
    <m/>
    <m/>
    <m/>
    <m/>
    <m/>
    <m/>
    <m/>
    <m/>
    <m/>
    <m/>
    <n v="4378"/>
    <n v="22459"/>
    <n v="20.34"/>
    <n v="47.59"/>
  </r>
  <r>
    <x v="18"/>
    <x v="18"/>
    <x v="11"/>
    <x v="0"/>
    <x v="33"/>
    <x v="4432"/>
    <n v="111407"/>
    <n v="92.84"/>
    <n v="8210.7999999999993"/>
    <n v="763604.4"/>
    <n v="0"/>
    <m/>
    <m/>
    <m/>
    <m/>
    <m/>
    <m/>
    <m/>
    <m/>
    <m/>
    <m/>
    <m/>
    <m/>
    <m/>
    <m/>
    <n v="371000"/>
    <n v="50946"/>
    <n v="42.46"/>
    <n v="3710"/>
  </r>
  <r>
    <x v="38"/>
    <x v="38"/>
    <x v="11"/>
    <x v="2"/>
    <x v="42"/>
    <x v="4433"/>
    <n v="20090"/>
    <n v="55.81"/>
    <n v="3806.27"/>
    <n v="106194.84"/>
    <n v="5453.93"/>
    <n v="19497"/>
    <n v="54.16"/>
    <n v="181.8"/>
    <n v="65770.559999999998"/>
    <m/>
    <m/>
    <m/>
    <m/>
    <m/>
    <m/>
    <m/>
    <m/>
    <m/>
    <m/>
    <n v="5620"/>
    <n v="29381"/>
    <n v="81.61"/>
    <n v="187.33"/>
  </r>
  <r>
    <x v="155"/>
    <x v="155"/>
    <x v="13"/>
    <x v="1"/>
    <x v="1"/>
    <x v="3684"/>
    <n v="923"/>
    <n v="12.82"/>
    <n v="592"/>
    <n v="3303.36"/>
    <n v="0"/>
    <m/>
    <m/>
    <m/>
    <m/>
    <m/>
    <m/>
    <m/>
    <m/>
    <m/>
    <m/>
    <m/>
    <m/>
    <m/>
    <m/>
    <n v="17.22"/>
    <n v="453"/>
    <n v="6.29"/>
    <n v="2.87"/>
  </r>
  <r>
    <x v="14"/>
    <x v="14"/>
    <x v="5"/>
    <x v="7"/>
    <x v="91"/>
    <x v="4434"/>
    <n v="101030"/>
    <n v="155.91"/>
    <n v="9605.56"/>
    <n v="482391"/>
    <n v="0"/>
    <m/>
    <m/>
    <m/>
    <m/>
    <m/>
    <m/>
    <m/>
    <m/>
    <m/>
    <m/>
    <m/>
    <m/>
    <m/>
    <m/>
    <n v="0"/>
    <n v="28782"/>
    <n v="44.42"/>
    <n v="0"/>
  </r>
  <r>
    <x v="76"/>
    <x v="76"/>
    <x v="7"/>
    <x v="2"/>
    <x v="64"/>
    <x v="4435"/>
    <n v="12291"/>
    <n v="13.66"/>
    <n v="1172.6500000000001"/>
    <n v="81792.570000000007"/>
    <n v="8095.05"/>
    <n v="6172"/>
    <n v="6.86"/>
    <n v="107.93"/>
    <n v="97620.68"/>
    <m/>
    <m/>
    <m/>
    <m/>
    <m/>
    <m/>
    <m/>
    <m/>
    <m/>
    <m/>
    <n v="1805"/>
    <n v="4809"/>
    <n v="5.34"/>
    <n v="24.07"/>
  </r>
  <r>
    <x v="29"/>
    <x v="29"/>
    <x v="15"/>
    <x v="6"/>
    <x v="19"/>
    <x v="4436"/>
    <n v="1443"/>
    <n v="8.02"/>
    <n v="403"/>
    <n v="5621.85"/>
    <n v="967.99"/>
    <n v="1346"/>
    <n v="7.48"/>
    <m/>
    <m/>
    <m/>
    <m/>
    <m/>
    <m/>
    <m/>
    <m/>
    <m/>
    <m/>
    <m/>
    <m/>
    <n v="1657"/>
    <n v="15913"/>
    <n v="88.41"/>
    <n v="110.47"/>
  </r>
  <r>
    <x v="191"/>
    <x v="191"/>
    <x v="9"/>
    <x v="4"/>
    <x v="100"/>
    <x v="4437"/>
    <n v="5753"/>
    <n v="17.12"/>
    <n v="1658.57"/>
    <n v="43189.2"/>
    <n v="18942.77"/>
    <n v="32778"/>
    <n v="97.55"/>
    <n v="676.53"/>
    <n v="228436.59"/>
    <m/>
    <m/>
    <m/>
    <m/>
    <m/>
    <m/>
    <m/>
    <m/>
    <m/>
    <m/>
    <n v="1823.41"/>
    <n v="16325"/>
    <n v="48.59"/>
    <n v="65.12"/>
  </r>
  <r>
    <x v="219"/>
    <x v="219"/>
    <x v="1"/>
    <x v="2"/>
    <x v="30"/>
    <x v="4438"/>
    <n v="15653"/>
    <n v="27.18"/>
    <n v="2727.75"/>
    <n v="121766.76"/>
    <n v="12305"/>
    <n v="22894"/>
    <n v="39.75"/>
    <m/>
    <m/>
    <m/>
    <m/>
    <m/>
    <m/>
    <m/>
    <m/>
    <m/>
    <m/>
    <m/>
    <m/>
    <n v="1060"/>
    <n v="2380"/>
    <n v="4.13"/>
    <n v="22.08"/>
  </r>
  <r>
    <x v="173"/>
    <x v="173"/>
    <x v="9"/>
    <x v="2"/>
    <x v="3"/>
    <x v="4439"/>
    <n v="88082"/>
    <n v="101.95"/>
    <n v="9908.33"/>
    <n v="663462"/>
    <n v="0"/>
    <m/>
    <m/>
    <m/>
    <m/>
    <n v="2841"/>
    <n v="7302"/>
    <n v="8.4499999999999993"/>
    <n v="39"/>
    <n v="35992.629999999997"/>
    <m/>
    <m/>
    <m/>
    <m/>
    <m/>
    <n v="5410512"/>
    <n v="218940"/>
    <n v="253.4"/>
    <n v="75146"/>
  </r>
  <r>
    <x v="72"/>
    <x v="72"/>
    <x v="10"/>
    <x v="7"/>
    <x v="99"/>
    <x v="4440"/>
    <n v="115485"/>
    <n v="62.49"/>
    <n v="8715.06"/>
    <n v="1248171.6000000001"/>
    <n v="16548"/>
    <n v="24277"/>
    <n v="13.14"/>
    <n v="107.45"/>
    <n v="199557.3"/>
    <m/>
    <m/>
    <m/>
    <m/>
    <m/>
    <m/>
    <m/>
    <m/>
    <m/>
    <m/>
    <n v="1850616"/>
    <n v="48858"/>
    <n v="26.44"/>
    <n v="12016.99"/>
  </r>
  <r>
    <x v="67"/>
    <x v="67"/>
    <x v="1"/>
    <x v="4"/>
    <x v="122"/>
    <x v="4441"/>
    <n v="2707"/>
    <n v="3.09"/>
    <n v="140.19"/>
    <n v="9517.6200000000008"/>
    <n v="11187.2"/>
    <n v="17455"/>
    <n v="19.93"/>
    <m/>
    <m/>
    <m/>
    <m/>
    <m/>
    <m/>
    <m/>
    <m/>
    <m/>
    <m/>
    <m/>
    <m/>
    <n v="583000"/>
    <n v="45492"/>
    <n v="51.93"/>
    <n v="7986.3"/>
  </r>
  <r>
    <x v="64"/>
    <x v="64"/>
    <x v="5"/>
    <x v="2"/>
    <x v="9"/>
    <x v="4442"/>
    <n v="42932"/>
    <n v="89.44"/>
    <n v="8179.5"/>
    <n v="304277.40000000002"/>
    <n v="0"/>
    <m/>
    <m/>
    <m/>
    <m/>
    <m/>
    <m/>
    <m/>
    <m/>
    <m/>
    <m/>
    <m/>
    <m/>
    <m/>
    <m/>
    <n v="53595"/>
    <n v="6110"/>
    <n v="12.73"/>
    <n v="1339.88"/>
  </r>
  <r>
    <x v="127"/>
    <x v="127"/>
    <x v="9"/>
    <x v="12"/>
    <x v="16"/>
    <x v="4443"/>
    <n v="250"/>
    <n v="5.21"/>
    <n v="345.5"/>
    <n v="1285.26"/>
    <n v="0"/>
    <m/>
    <m/>
    <m/>
    <m/>
    <m/>
    <m/>
    <m/>
    <m/>
    <m/>
    <m/>
    <m/>
    <m/>
    <m/>
    <m/>
    <n v="0"/>
    <n v="222"/>
    <n v="4.63"/>
    <n v="0"/>
  </r>
  <r>
    <x v="47"/>
    <x v="47"/>
    <x v="15"/>
    <x v="19"/>
    <x v="98"/>
    <x v="4444"/>
    <n v="844"/>
    <n v="3.91"/>
    <n v="280"/>
    <n v="4687.2"/>
    <n v="2624.64"/>
    <n v="2938"/>
    <n v="13.6"/>
    <m/>
    <m/>
    <m/>
    <m/>
    <m/>
    <m/>
    <m/>
    <m/>
    <m/>
    <m/>
    <m/>
    <m/>
    <n v="0.01"/>
    <n v="466"/>
    <n v="2.16"/>
    <n v="0"/>
  </r>
  <r>
    <x v="52"/>
    <x v="52"/>
    <x v="13"/>
    <x v="6"/>
    <x v="27"/>
    <x v="4445"/>
    <n v="31472"/>
    <n v="69.02"/>
    <n v="3792.13"/>
    <n v="134013.93"/>
    <n v="15733.27"/>
    <n v="18947"/>
    <n v="41.55"/>
    <n v="414.03"/>
    <n v="189732.21"/>
    <m/>
    <m/>
    <m/>
    <m/>
    <m/>
    <m/>
    <m/>
    <m/>
    <m/>
    <m/>
    <n v="2379"/>
    <n v="18949"/>
    <n v="41.55"/>
    <n v="62.61"/>
  </r>
  <r>
    <x v="19"/>
    <x v="19"/>
    <x v="15"/>
    <x v="37"/>
    <x v="93"/>
    <x v="4"/>
    <m/>
    <m/>
    <m/>
    <m/>
    <n v="0"/>
    <m/>
    <m/>
    <m/>
    <m/>
    <m/>
    <m/>
    <m/>
    <m/>
    <m/>
    <m/>
    <m/>
    <m/>
    <m/>
    <m/>
    <n v="0"/>
    <m/>
    <m/>
    <n v="0"/>
  </r>
  <r>
    <x v="40"/>
    <x v="40"/>
    <x v="15"/>
    <x v="6"/>
    <x v="12"/>
    <x v="4446"/>
    <n v="2777"/>
    <n v="16.53"/>
    <n v="1388"/>
    <n v="18071.759999999998"/>
    <n v="0"/>
    <m/>
    <m/>
    <m/>
    <m/>
    <m/>
    <m/>
    <m/>
    <m/>
    <m/>
    <m/>
    <m/>
    <m/>
    <m/>
    <m/>
    <n v="131542"/>
    <n v="10194"/>
    <n v="60.68"/>
    <n v="9395.86"/>
  </r>
  <r>
    <x v="21"/>
    <x v="21"/>
    <x v="6"/>
    <x v="6"/>
    <x v="31"/>
    <x v="2397"/>
    <n v="129"/>
    <n v="0.54"/>
    <n v="35.200000000000003"/>
    <n v="654.72"/>
    <n v="237"/>
    <n v="430"/>
    <n v="1.79"/>
    <m/>
    <m/>
    <m/>
    <m/>
    <m/>
    <m/>
    <m/>
    <m/>
    <m/>
    <m/>
    <m/>
    <m/>
    <n v="2323.5700000000002"/>
    <n v="13442"/>
    <n v="56.01"/>
    <n v="116.18"/>
  </r>
  <r>
    <x v="29"/>
    <x v="29"/>
    <x v="3"/>
    <x v="5"/>
    <x v="14"/>
    <x v="4447"/>
    <n v="23232"/>
    <n v="44"/>
    <n v="3913.25"/>
    <n v="160130.19"/>
    <n v="2529.58"/>
    <n v="36040"/>
    <n v="68.260000000000005"/>
    <n v="57.49"/>
    <n v="30505"/>
    <m/>
    <m/>
    <m/>
    <m/>
    <m/>
    <m/>
    <m/>
    <m/>
    <m/>
    <m/>
    <n v="1329"/>
    <n v="8348"/>
    <n v="15.81"/>
    <n v="30.2"/>
  </r>
  <r>
    <x v="207"/>
    <x v="207"/>
    <x v="3"/>
    <x v="4"/>
    <x v="11"/>
    <x v="4"/>
    <m/>
    <m/>
    <m/>
    <m/>
    <n v="282.25"/>
    <m/>
    <m/>
    <m/>
    <m/>
    <m/>
    <m/>
    <m/>
    <m/>
    <m/>
    <m/>
    <m/>
    <m/>
    <m/>
    <m/>
    <n v="75481"/>
    <n v="3763"/>
    <n v="31.36"/>
    <n v="7548.1"/>
  </r>
  <r>
    <x v="121"/>
    <x v="121"/>
    <x v="10"/>
    <x v="2"/>
    <x v="3"/>
    <x v="4448"/>
    <n v="86357"/>
    <n v="99.95"/>
    <n v="9835.56"/>
    <n v="658588.80000000005"/>
    <n v="0"/>
    <m/>
    <m/>
    <m/>
    <m/>
    <m/>
    <m/>
    <m/>
    <m/>
    <m/>
    <m/>
    <m/>
    <m/>
    <m/>
    <m/>
    <n v="316000"/>
    <n v="17466"/>
    <n v="20.22"/>
    <n v="4388.8900000000003"/>
  </r>
  <r>
    <x v="0"/>
    <x v="0"/>
    <x v="6"/>
    <x v="5"/>
    <x v="91"/>
    <x v="4449"/>
    <n v="31018"/>
    <n v="47.87"/>
    <n v="4185.1899999999996"/>
    <n v="210180"/>
    <n v="17079"/>
    <n v="29197"/>
    <n v="45.06"/>
    <m/>
    <m/>
    <m/>
    <m/>
    <m/>
    <m/>
    <m/>
    <m/>
    <m/>
    <m/>
    <m/>
    <m/>
    <n v="3278"/>
    <n v="23280"/>
    <n v="35.93"/>
    <n v="60.7"/>
  </r>
  <r>
    <x v="182"/>
    <x v="182"/>
    <x v="1"/>
    <x v="5"/>
    <x v="32"/>
    <x v="4450"/>
    <n v="2288"/>
    <n v="21.19"/>
    <n v="2404.44"/>
    <n v="20125.2"/>
    <n v="0"/>
    <m/>
    <m/>
    <m/>
    <m/>
    <m/>
    <m/>
    <m/>
    <m/>
    <m/>
    <n v="1500"/>
    <n v="1721"/>
    <n v="15.94"/>
    <n v="166"/>
    <n v="33576"/>
    <n v="922.4"/>
    <n v="1170"/>
    <n v="10.83"/>
    <n v="102.49"/>
  </r>
  <r>
    <x v="96"/>
    <x v="96"/>
    <x v="11"/>
    <x v="1"/>
    <x v="28"/>
    <x v="4451"/>
    <n v="366"/>
    <n v="2.54"/>
    <n v="79.25"/>
    <n v="884.43"/>
    <n v="0"/>
    <m/>
    <m/>
    <m/>
    <m/>
    <m/>
    <m/>
    <m/>
    <m/>
    <m/>
    <m/>
    <m/>
    <m/>
    <m/>
    <m/>
    <n v="39769.040000000001"/>
    <n v="8418"/>
    <n v="58.46"/>
    <n v="3314.09"/>
  </r>
  <r>
    <x v="18"/>
    <x v="18"/>
    <x v="10"/>
    <x v="0"/>
    <x v="33"/>
    <x v="4452"/>
    <n v="108604"/>
    <n v="90.5"/>
    <n v="8165.6"/>
    <n v="759400.8"/>
    <n v="0"/>
    <m/>
    <m/>
    <m/>
    <m/>
    <m/>
    <m/>
    <m/>
    <m/>
    <m/>
    <m/>
    <m/>
    <m/>
    <m/>
    <m/>
    <n v="233300"/>
    <n v="21588"/>
    <n v="17.989999999999998"/>
    <n v="2333"/>
  </r>
  <r>
    <x v="115"/>
    <x v="115"/>
    <x v="0"/>
    <x v="1"/>
    <x v="41"/>
    <x v="4"/>
    <m/>
    <m/>
    <m/>
    <m/>
    <n v="0"/>
    <m/>
    <m/>
    <m/>
    <m/>
    <m/>
    <m/>
    <m/>
    <m/>
    <m/>
    <m/>
    <m/>
    <m/>
    <m/>
    <m/>
    <n v="39100"/>
    <n v="2008"/>
    <n v="55.78"/>
    <n v="13033.33"/>
  </r>
  <r>
    <x v="183"/>
    <x v="183"/>
    <x v="10"/>
    <x v="1"/>
    <x v="1"/>
    <x v="4453"/>
    <n v="10434"/>
    <n v="144.91999999999999"/>
    <n v="17457.169999999998"/>
    <n v="97410.99"/>
    <n v="0"/>
    <m/>
    <m/>
    <m/>
    <m/>
    <m/>
    <m/>
    <m/>
    <m/>
    <m/>
    <m/>
    <m/>
    <m/>
    <m/>
    <m/>
    <n v="5518.05"/>
    <n v="537"/>
    <n v="7.46"/>
    <n v="919.67"/>
  </r>
  <r>
    <x v="88"/>
    <x v="88"/>
    <x v="15"/>
    <x v="6"/>
    <x v="1"/>
    <x v="1023"/>
    <n v="72"/>
    <n v="1"/>
    <n v="46.33"/>
    <n v="258.54000000000002"/>
    <n v="1099.25"/>
    <n v="1236"/>
    <n v="17.170000000000002"/>
    <n v="183.21"/>
    <n v="13256.17"/>
    <m/>
    <m/>
    <m/>
    <m/>
    <m/>
    <m/>
    <m/>
    <m/>
    <m/>
    <m/>
    <n v="55175"/>
    <n v="12283"/>
    <n v="170.6"/>
    <n v="9195.83"/>
  </r>
  <r>
    <x v="57"/>
    <x v="57"/>
    <x v="1"/>
    <x v="6"/>
    <x v="16"/>
    <x v="4454"/>
    <n v="14"/>
    <n v="0.28999999999999998"/>
    <n v="35"/>
    <n v="130.19999999999999"/>
    <n v="0"/>
    <n v="61"/>
    <n v="1.27"/>
    <m/>
    <m/>
    <m/>
    <m/>
    <m/>
    <m/>
    <m/>
    <m/>
    <m/>
    <m/>
    <m/>
    <m/>
    <n v="26300"/>
    <n v="2231"/>
    <n v="46.48"/>
    <n v="6575"/>
  </r>
  <r>
    <x v="122"/>
    <x v="122"/>
    <x v="13"/>
    <x v="7"/>
    <x v="110"/>
    <x v="4455"/>
    <n v="28884"/>
    <n v="52.33"/>
    <n v="4137.72"/>
    <n v="177011.55"/>
    <n v="20929.189999999999"/>
    <n v="23258"/>
    <n v="42.13"/>
    <n v="454.98"/>
    <n v="252391.44"/>
    <m/>
    <m/>
    <m/>
    <m/>
    <m/>
    <m/>
    <m/>
    <m/>
    <m/>
    <m/>
    <n v="1689"/>
    <n v="42142"/>
    <n v="76.34"/>
    <n v="36.72"/>
  </r>
  <r>
    <x v="223"/>
    <x v="223"/>
    <x v="11"/>
    <x v="1"/>
    <x v="4"/>
    <x v="4"/>
    <m/>
    <m/>
    <m/>
    <m/>
    <n v="0"/>
    <m/>
    <m/>
    <m/>
    <m/>
    <m/>
    <m/>
    <m/>
    <m/>
    <m/>
    <m/>
    <m/>
    <m/>
    <m/>
    <m/>
    <n v="47.72"/>
    <n v="3474"/>
    <n v="41.36"/>
    <n v="6.82"/>
  </r>
  <r>
    <x v="21"/>
    <x v="21"/>
    <x v="10"/>
    <x v="0"/>
    <x v="77"/>
    <x v="4456"/>
    <n v="140188"/>
    <n v="104.31"/>
    <n v="13412.86"/>
    <n v="1397083.2"/>
    <n v="0"/>
    <m/>
    <m/>
    <m/>
    <m/>
    <m/>
    <m/>
    <m/>
    <m/>
    <m/>
    <m/>
    <m/>
    <m/>
    <m/>
    <m/>
    <n v="4289.82"/>
    <n v="36159"/>
    <n v="26.9"/>
    <n v="38.299999999999997"/>
  </r>
  <r>
    <x v="0"/>
    <x v="0"/>
    <x v="4"/>
    <x v="0"/>
    <x v="0"/>
    <x v="4"/>
    <m/>
    <m/>
    <m/>
    <m/>
    <n v="0"/>
    <m/>
    <m/>
    <m/>
    <m/>
    <m/>
    <m/>
    <m/>
    <m/>
    <m/>
    <m/>
    <m/>
    <m/>
    <m/>
    <m/>
    <n v="0"/>
    <m/>
    <m/>
    <n v="0"/>
  </r>
  <r>
    <x v="98"/>
    <x v="98"/>
    <x v="3"/>
    <x v="19"/>
    <x v="70"/>
    <x v="758"/>
    <n v="14461"/>
    <n v="22.74"/>
    <n v="1666.42"/>
    <n v="82137.600000000006"/>
    <n v="1459.75"/>
    <n v="17909"/>
    <n v="28.16"/>
    <n v="27.54"/>
    <n v="17603.54"/>
    <m/>
    <m/>
    <m/>
    <m/>
    <m/>
    <m/>
    <m/>
    <m/>
    <m/>
    <m/>
    <n v="180.74"/>
    <n v="14995"/>
    <n v="23.58"/>
    <n v="3.41"/>
  </r>
  <r>
    <x v="56"/>
    <x v="56"/>
    <x v="8"/>
    <x v="17"/>
    <x v="37"/>
    <x v="4457"/>
    <n v="5273"/>
    <n v="13.73"/>
    <n v="882.44"/>
    <n v="26261.34"/>
    <n v="27715.81"/>
    <n v="27088"/>
    <n v="70.540000000000006"/>
    <n v="866.12"/>
    <n v="334233.27"/>
    <m/>
    <m/>
    <m/>
    <m/>
    <m/>
    <m/>
    <m/>
    <m/>
    <m/>
    <m/>
    <n v="233400"/>
    <n v="49844"/>
    <n v="129.80000000000001"/>
    <n v="7293.75"/>
  </r>
  <r>
    <x v="87"/>
    <x v="87"/>
    <x v="12"/>
    <x v="11"/>
    <x v="9"/>
    <x v="4458"/>
    <n v="3170"/>
    <n v="6.6"/>
    <n v="435.3"/>
    <n v="16193.16"/>
    <n v="2113.81"/>
    <n v="3154"/>
    <n v="6.57"/>
    <n v="52.85"/>
    <n v="25491.09"/>
    <m/>
    <m/>
    <m/>
    <m/>
    <m/>
    <n v="627"/>
    <n v="1485"/>
    <n v="3.09"/>
    <n v="15"/>
    <n v="14034.77"/>
    <n v="6424"/>
    <n v="47797"/>
    <n v="99.58"/>
    <n v="160.6"/>
  </r>
  <r>
    <x v="24"/>
    <x v="24"/>
    <x v="8"/>
    <x v="0"/>
    <x v="88"/>
    <x v="4459"/>
    <n v="72702"/>
    <n v="77.67"/>
    <n v="5222.05"/>
    <n v="378807.6"/>
    <n v="49102.81"/>
    <n v="27437"/>
    <n v="29.31"/>
    <n v="629.52"/>
    <n v="592145.55000000005"/>
    <m/>
    <m/>
    <m/>
    <m/>
    <m/>
    <m/>
    <m/>
    <m/>
    <m/>
    <m/>
    <n v="3440"/>
    <n v="23537"/>
    <n v="25.15"/>
    <n v="44.1"/>
  </r>
  <r>
    <x v="225"/>
    <x v="225"/>
    <x v="10"/>
    <x v="1"/>
    <x v="6"/>
    <x v="4460"/>
    <n v="3171"/>
    <n v="33.03"/>
    <n v="3254"/>
    <n v="24209.759999999998"/>
    <n v="0"/>
    <m/>
    <m/>
    <m/>
    <m/>
    <m/>
    <m/>
    <m/>
    <m/>
    <m/>
    <m/>
    <m/>
    <m/>
    <m/>
    <m/>
    <n v="641.66999999999996"/>
    <n v="4492"/>
    <n v="46.79"/>
    <n v="80.209999999999994"/>
  </r>
  <r>
    <x v="187"/>
    <x v="187"/>
    <x v="12"/>
    <x v="7"/>
    <x v="4"/>
    <x v="4461"/>
    <n v="6800"/>
    <n v="80.95"/>
    <n v="5682.29"/>
    <n v="36991.68"/>
    <n v="1461"/>
    <n v="2254"/>
    <n v="26.83"/>
    <n v="208.71"/>
    <n v="17618.64"/>
    <m/>
    <m/>
    <m/>
    <m/>
    <m/>
    <m/>
    <m/>
    <m/>
    <m/>
    <m/>
    <n v="25680"/>
    <n v="2126"/>
    <n v="25.31"/>
    <n v="3668.57"/>
  </r>
  <r>
    <x v="149"/>
    <x v="149"/>
    <x v="10"/>
    <x v="2"/>
    <x v="42"/>
    <x v="4462"/>
    <n v="39809"/>
    <n v="110.58"/>
    <n v="10738.5"/>
    <n v="299604.15000000002"/>
    <n v="0"/>
    <m/>
    <m/>
    <m/>
    <m/>
    <m/>
    <m/>
    <m/>
    <m/>
    <m/>
    <m/>
    <m/>
    <m/>
    <m/>
    <m/>
    <n v="0"/>
    <m/>
    <m/>
    <n v="0"/>
  </r>
  <r>
    <x v="108"/>
    <x v="108"/>
    <x v="14"/>
    <x v="1"/>
    <x v="71"/>
    <x v="4"/>
    <m/>
    <m/>
    <m/>
    <m/>
    <n v="0"/>
    <m/>
    <m/>
    <m/>
    <m/>
    <m/>
    <m/>
    <m/>
    <m/>
    <m/>
    <m/>
    <m/>
    <m/>
    <m/>
    <m/>
    <n v="279.39"/>
    <n v="2726"/>
    <n v="45.43"/>
    <n v="55.88"/>
  </r>
  <r>
    <x v="70"/>
    <x v="70"/>
    <x v="6"/>
    <x v="7"/>
    <x v="71"/>
    <x v="4"/>
    <m/>
    <m/>
    <m/>
    <m/>
    <n v="0"/>
    <m/>
    <m/>
    <m/>
    <m/>
    <m/>
    <m/>
    <m/>
    <m/>
    <m/>
    <m/>
    <m/>
    <m/>
    <m/>
    <m/>
    <n v="0"/>
    <m/>
    <m/>
    <n v="0"/>
  </r>
  <r>
    <x v="84"/>
    <x v="84"/>
    <x v="15"/>
    <x v="5"/>
    <x v="23"/>
    <x v="4463"/>
    <n v="29838"/>
    <n v="45.21"/>
    <n v="3819.76"/>
    <n v="195380.91"/>
    <n v="22219.200000000001"/>
    <n v="29581"/>
    <n v="44.82"/>
    <n v="403.99"/>
    <n v="267948.05"/>
    <m/>
    <m/>
    <m/>
    <m/>
    <m/>
    <m/>
    <m/>
    <m/>
    <m/>
    <m/>
    <n v="247140"/>
    <n v="13872"/>
    <n v="21.02"/>
    <n v="4493.45"/>
  </r>
  <r>
    <x v="14"/>
    <x v="14"/>
    <x v="9"/>
    <x v="2"/>
    <x v="9"/>
    <x v="4464"/>
    <n v="26417"/>
    <n v="55.04"/>
    <n v="3077.85"/>
    <n v="114496.02"/>
    <n v="19926.29"/>
    <n v="32242"/>
    <n v="67.17"/>
    <n v="498.16"/>
    <n v="240297.05"/>
    <m/>
    <m/>
    <m/>
    <m/>
    <m/>
    <m/>
    <m/>
    <m/>
    <m/>
    <m/>
    <n v="0"/>
    <n v="10280"/>
    <n v="21.42"/>
    <n v="0"/>
  </r>
  <r>
    <x v="171"/>
    <x v="171"/>
    <x v="8"/>
    <x v="2"/>
    <x v="9"/>
    <x v="4465"/>
    <n v="70407"/>
    <n v="146.68"/>
    <n v="8819.7999999999993"/>
    <n v="328096.56"/>
    <n v="0"/>
    <m/>
    <m/>
    <m/>
    <m/>
    <m/>
    <m/>
    <m/>
    <m/>
    <m/>
    <m/>
    <m/>
    <m/>
    <m/>
    <m/>
    <n v="461.81"/>
    <n v="2307"/>
    <n v="4.8099999999999996"/>
    <n v="11.55"/>
  </r>
  <r>
    <x v="119"/>
    <x v="119"/>
    <x v="2"/>
    <x v="2"/>
    <x v="2"/>
    <x v="4466"/>
    <n v="42316"/>
    <n v="55.1"/>
    <n v="3755.09"/>
    <n v="223503.18"/>
    <n v="28572.26"/>
    <n v="42266"/>
    <n v="55.03"/>
    <n v="446.44"/>
    <n v="344561.45"/>
    <m/>
    <m/>
    <m/>
    <m/>
    <m/>
    <m/>
    <m/>
    <m/>
    <m/>
    <m/>
    <n v="294535"/>
    <n v="21293"/>
    <n v="27.73"/>
    <n v="4602.1099999999997"/>
  </r>
  <r>
    <x v="125"/>
    <x v="125"/>
    <x v="11"/>
    <x v="7"/>
    <x v="29"/>
    <x v="4467"/>
    <n v="69196"/>
    <n v="110.89"/>
    <n v="7918.46"/>
    <n v="382936.8"/>
    <n v="0"/>
    <m/>
    <m/>
    <m/>
    <m/>
    <m/>
    <m/>
    <m/>
    <m/>
    <m/>
    <m/>
    <m/>
    <m/>
    <m/>
    <m/>
    <n v="961"/>
    <n v="4421"/>
    <n v="7.08"/>
    <n v="18.48"/>
  </r>
  <r>
    <x v="101"/>
    <x v="101"/>
    <x v="4"/>
    <x v="1"/>
    <x v="6"/>
    <x v="4468"/>
    <n v="1424"/>
    <n v="14.83"/>
    <n v="1134.3800000000001"/>
    <n v="8439.75"/>
    <n v="10804.07"/>
    <n v="5305"/>
    <n v="55.26"/>
    <m/>
    <m/>
    <m/>
    <m/>
    <m/>
    <m/>
    <m/>
    <m/>
    <m/>
    <m/>
    <m/>
    <m/>
    <n v="20123"/>
    <n v="2481"/>
    <n v="25.84"/>
    <n v="2515.38"/>
  </r>
  <r>
    <x v="208"/>
    <x v="208"/>
    <x v="15"/>
    <x v="2"/>
    <x v="38"/>
    <x v="4469"/>
    <n v="33352"/>
    <n v="49.63"/>
    <n v="3346.34"/>
    <n v="174277.35"/>
    <n v="25490.79"/>
    <n v="30795"/>
    <n v="45.83"/>
    <n v="455.19"/>
    <n v="307401.03000000003"/>
    <m/>
    <m/>
    <m/>
    <m/>
    <m/>
    <m/>
    <m/>
    <m/>
    <m/>
    <m/>
    <n v="321563"/>
    <n v="49413"/>
    <n v="73.53"/>
    <n v="5742.2"/>
  </r>
  <r>
    <x v="221"/>
    <x v="221"/>
    <x v="7"/>
    <x v="2"/>
    <x v="30"/>
    <x v="4470"/>
    <n v="20634"/>
    <n v="35.82"/>
    <n v="3585.83"/>
    <n v="160071.6"/>
    <n v="0"/>
    <m/>
    <m/>
    <m/>
    <m/>
    <m/>
    <m/>
    <m/>
    <m/>
    <m/>
    <m/>
    <m/>
    <m/>
    <m/>
    <m/>
    <n v="120.86"/>
    <n v="3551"/>
    <n v="6.16"/>
    <n v="2.52"/>
  </r>
  <r>
    <x v="26"/>
    <x v="26"/>
    <x v="8"/>
    <x v="1"/>
    <x v="12"/>
    <x v="4"/>
    <m/>
    <m/>
    <m/>
    <m/>
    <n v="0"/>
    <m/>
    <m/>
    <m/>
    <m/>
    <m/>
    <m/>
    <m/>
    <m/>
    <m/>
    <m/>
    <m/>
    <m/>
    <m/>
    <m/>
    <n v="161200"/>
    <n v="10105"/>
    <n v="60.15"/>
    <n v="11514.29"/>
  </r>
  <r>
    <x v="216"/>
    <x v="216"/>
    <x v="6"/>
    <x v="2"/>
    <x v="38"/>
    <x v="4471"/>
    <n v="86168"/>
    <n v="128.22999999999999"/>
    <n v="10216.43"/>
    <n v="532071.6"/>
    <n v="0"/>
    <m/>
    <m/>
    <m/>
    <m/>
    <m/>
    <m/>
    <m/>
    <m/>
    <m/>
    <m/>
    <m/>
    <m/>
    <m/>
    <m/>
    <n v="0"/>
    <m/>
    <m/>
    <n v="0"/>
  </r>
  <r>
    <x v="83"/>
    <x v="83"/>
    <x v="11"/>
    <x v="1"/>
    <x v="71"/>
    <x v="4"/>
    <m/>
    <m/>
    <m/>
    <m/>
    <n v="0"/>
    <m/>
    <m/>
    <m/>
    <m/>
    <m/>
    <m/>
    <m/>
    <m/>
    <m/>
    <m/>
    <m/>
    <m/>
    <m/>
    <m/>
    <n v="444"/>
    <n v="4081"/>
    <n v="68.02"/>
    <n v="88.8"/>
  </r>
  <r>
    <x v="25"/>
    <x v="25"/>
    <x v="13"/>
    <x v="21"/>
    <x v="54"/>
    <x v="4472"/>
    <n v="16276"/>
    <n v="46.77"/>
    <n v="4297.24"/>
    <n v="115896.6"/>
    <n v="8020.37"/>
    <n v="8503"/>
    <n v="24.43"/>
    <n v="276.56"/>
    <n v="96720.03"/>
    <m/>
    <m/>
    <m/>
    <m/>
    <m/>
    <m/>
    <m/>
    <m/>
    <m/>
    <m/>
    <n v="960"/>
    <n v="6339"/>
    <n v="18.22"/>
    <n v="33.1"/>
  </r>
  <r>
    <x v="15"/>
    <x v="15"/>
    <x v="12"/>
    <x v="14"/>
    <x v="12"/>
    <x v="965"/>
    <n v="11230"/>
    <n v="66.849999999999994"/>
    <n v="4885.71"/>
    <n v="63612"/>
    <n v="0"/>
    <m/>
    <m/>
    <m/>
    <m/>
    <m/>
    <m/>
    <m/>
    <m/>
    <m/>
    <n v="4312"/>
    <n v="15546"/>
    <n v="92.54"/>
    <n v="308"/>
    <n v="96519.81"/>
    <n v="5450"/>
    <n v="31434"/>
    <n v="187.11"/>
    <n v="389.29"/>
  </r>
  <r>
    <x v="121"/>
    <x v="121"/>
    <x v="12"/>
    <x v="13"/>
    <x v="6"/>
    <x v="4"/>
    <m/>
    <m/>
    <m/>
    <m/>
    <n v="0"/>
    <m/>
    <m/>
    <m/>
    <m/>
    <m/>
    <m/>
    <m/>
    <m/>
    <m/>
    <m/>
    <m/>
    <m/>
    <m/>
    <m/>
    <n v="0"/>
    <m/>
    <m/>
    <n v="0"/>
  </r>
  <r>
    <x v="62"/>
    <x v="62"/>
    <x v="0"/>
    <x v="6"/>
    <x v="11"/>
    <x v="995"/>
    <n v="84"/>
    <n v="0.7"/>
    <n v="56"/>
    <n v="520.79999999999995"/>
    <n v="78"/>
    <n v="13"/>
    <n v="0.11"/>
    <m/>
    <m/>
    <m/>
    <m/>
    <m/>
    <m/>
    <m/>
    <m/>
    <m/>
    <m/>
    <m/>
    <m/>
    <n v="375"/>
    <n v="1957"/>
    <n v="16.309999999999999"/>
    <n v="37.5"/>
  </r>
  <r>
    <x v="89"/>
    <x v="89"/>
    <x v="15"/>
    <x v="4"/>
    <x v="65"/>
    <x v="4"/>
    <m/>
    <m/>
    <m/>
    <m/>
    <n v="0"/>
    <m/>
    <m/>
    <m/>
    <m/>
    <m/>
    <m/>
    <m/>
    <m/>
    <m/>
    <m/>
    <m/>
    <m/>
    <m/>
    <m/>
    <n v="0"/>
    <m/>
    <m/>
    <n v="0"/>
  </r>
  <r>
    <x v="119"/>
    <x v="119"/>
    <x v="14"/>
    <x v="11"/>
    <x v="17"/>
    <x v="4473"/>
    <n v="13845"/>
    <n v="23.08"/>
    <n v="1386.64"/>
    <n v="64478.76"/>
    <n v="2697.38"/>
    <n v="5006"/>
    <n v="8.34"/>
    <n v="53.95"/>
    <n v="32528.53"/>
    <m/>
    <m/>
    <m/>
    <m/>
    <m/>
    <m/>
    <m/>
    <m/>
    <m/>
    <m/>
    <n v="97050"/>
    <n v="46823"/>
    <n v="78.040000000000006"/>
    <n v="1941"/>
  </r>
  <r>
    <x v="77"/>
    <x v="77"/>
    <x v="15"/>
    <x v="3"/>
    <x v="28"/>
    <x v="4"/>
    <m/>
    <m/>
    <m/>
    <m/>
    <n v="0"/>
    <m/>
    <m/>
    <m/>
    <m/>
    <m/>
    <m/>
    <m/>
    <m/>
    <m/>
    <m/>
    <m/>
    <m/>
    <m/>
    <m/>
    <n v="1548.02"/>
    <n v="19157"/>
    <n v="133.03"/>
    <n v="129"/>
  </r>
  <r>
    <x v="215"/>
    <x v="215"/>
    <x v="11"/>
    <x v="1"/>
    <x v="1"/>
    <x v="4474"/>
    <n v="730"/>
    <n v="10.14"/>
    <n v="610.83000000000004"/>
    <n v="3408.45"/>
    <n v="0"/>
    <m/>
    <m/>
    <m/>
    <m/>
    <n v="47"/>
    <n v="140"/>
    <n v="1.94"/>
    <n v="7"/>
    <n v="595.44000000000005"/>
    <m/>
    <m/>
    <m/>
    <m/>
    <m/>
    <n v="440.16"/>
    <n v="3305"/>
    <n v="45.9"/>
    <n v="73.36"/>
  </r>
  <r>
    <x v="166"/>
    <x v="166"/>
    <x v="9"/>
    <x v="5"/>
    <x v="129"/>
    <x v="4475"/>
    <n v="190926"/>
    <n v="127.28"/>
    <n v="11891.2"/>
    <n v="1382352"/>
    <n v="9177"/>
    <n v="12637"/>
    <n v="8.42"/>
    <n v="73.42"/>
    <n v="110668.2"/>
    <m/>
    <m/>
    <m/>
    <m/>
    <m/>
    <m/>
    <m/>
    <m/>
    <m/>
    <m/>
    <n v="6298"/>
    <n v="50346"/>
    <n v="33.56"/>
    <n v="50.38"/>
  </r>
  <r>
    <x v="58"/>
    <x v="58"/>
    <x v="13"/>
    <x v="2"/>
    <x v="38"/>
    <x v="4476"/>
    <n v="95925"/>
    <n v="142.75"/>
    <n v="9138.1299999999992"/>
    <n v="475913.55"/>
    <n v="0"/>
    <m/>
    <m/>
    <m/>
    <m/>
    <n v="682"/>
    <n v="1672"/>
    <n v="2.4900000000000002"/>
    <n v="12"/>
    <n v="8640.26"/>
    <m/>
    <m/>
    <m/>
    <m/>
    <m/>
    <n v="0"/>
    <m/>
    <m/>
    <n v="0"/>
  </r>
  <r>
    <x v="74"/>
    <x v="74"/>
    <x v="8"/>
    <x v="2"/>
    <x v="29"/>
    <x v="4477"/>
    <n v="4991"/>
    <n v="8"/>
    <n v="442.75"/>
    <n v="21411.39"/>
    <n v="10784.68"/>
    <n v="17054"/>
    <n v="27.33"/>
    <n v="207.4"/>
    <n v="130055.63"/>
    <m/>
    <m/>
    <m/>
    <m/>
    <m/>
    <m/>
    <m/>
    <m/>
    <m/>
    <m/>
    <n v="625.63"/>
    <n v="9253"/>
    <n v="14.83"/>
    <n v="12.03"/>
  </r>
  <r>
    <x v="77"/>
    <x v="77"/>
    <x v="10"/>
    <x v="6"/>
    <x v="71"/>
    <x v="4"/>
    <m/>
    <m/>
    <m/>
    <m/>
    <n v="0"/>
    <m/>
    <m/>
    <m/>
    <m/>
    <m/>
    <m/>
    <m/>
    <m/>
    <m/>
    <m/>
    <m/>
    <m/>
    <m/>
    <m/>
    <n v="0"/>
    <m/>
    <m/>
    <n v="0"/>
  </r>
  <r>
    <x v="81"/>
    <x v="81"/>
    <x v="15"/>
    <x v="0"/>
    <x v="42"/>
    <x v="4478"/>
    <n v="13720"/>
    <n v="38.11"/>
    <n v="2811.47"/>
    <n v="78439.92"/>
    <n v="7264.79"/>
    <n v="10506"/>
    <n v="29.18"/>
    <m/>
    <m/>
    <m/>
    <m/>
    <m/>
    <m/>
    <m/>
    <m/>
    <m/>
    <m/>
    <m/>
    <m/>
    <n v="19020"/>
    <n v="3313"/>
    <n v="9.1999999999999993"/>
    <n v="634"/>
  </r>
  <r>
    <x v="59"/>
    <x v="59"/>
    <x v="1"/>
    <x v="2"/>
    <x v="30"/>
    <x v="4479"/>
    <n v="48659"/>
    <n v="84.48"/>
    <n v="9502.65"/>
    <n v="424198.11"/>
    <n v="0"/>
    <n v="0"/>
    <n v="0"/>
    <m/>
    <m/>
    <n v="0"/>
    <n v="0"/>
    <n v="0"/>
    <n v="0"/>
    <n v="0"/>
    <n v="0"/>
    <n v="0"/>
    <n v="0"/>
    <n v="0"/>
    <n v="0"/>
    <n v="171650"/>
    <n v="5898"/>
    <n v="10.24"/>
    <n v="3576.04"/>
  </r>
  <r>
    <x v="49"/>
    <x v="49"/>
    <x v="8"/>
    <x v="2"/>
    <x v="54"/>
    <x v="4480"/>
    <n v="8926"/>
    <n v="25.65"/>
    <n v="2245.7199999999998"/>
    <n v="60567.18"/>
    <n v="10021.34"/>
    <n v="12022"/>
    <n v="34.549999999999997"/>
    <n v="345.56"/>
    <n v="120850.33"/>
    <m/>
    <m/>
    <m/>
    <m/>
    <m/>
    <m/>
    <m/>
    <m/>
    <m/>
    <m/>
    <n v="79395"/>
    <n v="10254"/>
    <n v="29.47"/>
    <n v="2737.76"/>
  </r>
  <r>
    <x v="23"/>
    <x v="23"/>
    <x v="3"/>
    <x v="37"/>
    <x v="9"/>
    <x v="4481"/>
    <n v="22923"/>
    <n v="47.76"/>
    <n v="3651.2"/>
    <n v="135824.64000000001"/>
    <n v="23133.85"/>
    <n v="33867"/>
    <n v="70.56"/>
    <n v="578.35"/>
    <n v="278978.03999999998"/>
    <m/>
    <m/>
    <m/>
    <m/>
    <m/>
    <m/>
    <m/>
    <m/>
    <m/>
    <m/>
    <n v="2368"/>
    <n v="18469"/>
    <n v="38.479999999999997"/>
    <n v="59.2"/>
  </r>
  <r>
    <x v="12"/>
    <x v="12"/>
    <x v="5"/>
    <x v="10"/>
    <x v="68"/>
    <x v="1064"/>
    <n v="781"/>
    <n v="4.07"/>
    <n v="162.94"/>
    <n v="2424.5100000000002"/>
    <n v="1232.78"/>
    <n v="1766"/>
    <n v="9.1999999999999993"/>
    <n v="77.05"/>
    <n v="14866.51"/>
    <m/>
    <m/>
    <m/>
    <m/>
    <m/>
    <m/>
    <m/>
    <m/>
    <m/>
    <m/>
    <n v="107"/>
    <n v="1830"/>
    <n v="9.5299999999999994"/>
    <n v="6.69"/>
  </r>
  <r>
    <x v="40"/>
    <x v="40"/>
    <x v="14"/>
    <x v="3"/>
    <x v="28"/>
    <x v="1552"/>
    <n v="762"/>
    <n v="5.29"/>
    <n v="235.33"/>
    <n v="2626.32"/>
    <n v="0"/>
    <m/>
    <m/>
    <m/>
    <m/>
    <m/>
    <m/>
    <m/>
    <m/>
    <m/>
    <m/>
    <m/>
    <m/>
    <m/>
    <m/>
    <n v="23483"/>
    <n v="2620"/>
    <n v="18.190000000000001"/>
    <n v="1956.92"/>
  </r>
  <r>
    <x v="70"/>
    <x v="70"/>
    <x v="7"/>
    <x v="7"/>
    <x v="71"/>
    <x v="4482"/>
    <n v="88"/>
    <n v="1.47"/>
    <n v="106.2"/>
    <n v="493.83"/>
    <n v="658"/>
    <n v="851"/>
    <n v="14.18"/>
    <m/>
    <m/>
    <m/>
    <m/>
    <m/>
    <m/>
    <m/>
    <m/>
    <m/>
    <m/>
    <m/>
    <m/>
    <n v="7.0000000000000007E-2"/>
    <n v="35"/>
    <n v="0.57999999999999996"/>
    <n v="0.01"/>
  </r>
  <r>
    <x v="52"/>
    <x v="52"/>
    <x v="7"/>
    <x v="11"/>
    <x v="65"/>
    <x v="4483"/>
    <n v="33326"/>
    <n v="18.510000000000002"/>
    <n v="1675.47"/>
    <n v="233727.6"/>
    <n v="34264.79"/>
    <n v="36332"/>
    <n v="20.18"/>
    <n v="228.43"/>
    <n v="413209.4"/>
    <m/>
    <m/>
    <m/>
    <m/>
    <m/>
    <m/>
    <m/>
    <m/>
    <m/>
    <m/>
    <n v="9333"/>
    <n v="36916"/>
    <n v="20.51"/>
    <n v="62.22"/>
  </r>
  <r>
    <x v="36"/>
    <x v="36"/>
    <x v="14"/>
    <x v="5"/>
    <x v="42"/>
    <x v="4484"/>
    <n v="17985"/>
    <n v="49.96"/>
    <n v="3225.33"/>
    <n v="89986.8"/>
    <n v="6595.54"/>
    <n v="14899"/>
    <n v="41.39"/>
    <n v="219.85"/>
    <n v="79537.58"/>
    <m/>
    <m/>
    <m/>
    <m/>
    <m/>
    <m/>
    <m/>
    <m/>
    <m/>
    <m/>
    <n v="100.01"/>
    <n v="7829"/>
    <n v="21.75"/>
    <n v="3.33"/>
  </r>
  <r>
    <x v="31"/>
    <x v="31"/>
    <x v="1"/>
    <x v="1"/>
    <x v="16"/>
    <x v="4"/>
    <m/>
    <m/>
    <m/>
    <m/>
    <n v="0"/>
    <m/>
    <m/>
    <m/>
    <m/>
    <m/>
    <m/>
    <m/>
    <m/>
    <m/>
    <m/>
    <m/>
    <m/>
    <m/>
    <m/>
    <n v="117"/>
    <n v="741"/>
    <n v="15.44"/>
    <n v="29.25"/>
  </r>
  <r>
    <x v="32"/>
    <x v="32"/>
    <x v="9"/>
    <x v="4"/>
    <x v="11"/>
    <x v="4"/>
    <n v="787"/>
    <n v="6.56"/>
    <m/>
    <m/>
    <n v="0"/>
    <m/>
    <m/>
    <m/>
    <m/>
    <m/>
    <m/>
    <m/>
    <m/>
    <m/>
    <m/>
    <m/>
    <m/>
    <m/>
    <m/>
    <n v="0"/>
    <m/>
    <m/>
    <n v="0"/>
  </r>
  <r>
    <x v="109"/>
    <x v="109"/>
    <x v="3"/>
    <x v="5"/>
    <x v="98"/>
    <x v="4485"/>
    <n v="11229"/>
    <n v="51.99"/>
    <n v="3804.44"/>
    <n v="63686.400000000001"/>
    <n v="7603"/>
    <n v="11722"/>
    <n v="54.27"/>
    <n v="422.39"/>
    <n v="91686.86"/>
    <n v="0"/>
    <n v="0"/>
    <n v="0"/>
    <n v="0"/>
    <n v="0"/>
    <n v="0"/>
    <n v="0"/>
    <n v="0"/>
    <n v="0"/>
    <n v="0"/>
    <n v="510"/>
    <n v="895"/>
    <n v="4.1399999999999997"/>
    <n v="28.33"/>
  </r>
  <r>
    <x v="20"/>
    <x v="20"/>
    <x v="5"/>
    <x v="5"/>
    <x v="31"/>
    <x v="4486"/>
    <n v="12014"/>
    <n v="50.06"/>
    <n v="3374"/>
    <n v="62756.4"/>
    <n v="8111.41"/>
    <n v="9714"/>
    <n v="40.479999999999997"/>
    <n v="405.57"/>
    <n v="97817.88"/>
    <m/>
    <m/>
    <m/>
    <m/>
    <m/>
    <m/>
    <m/>
    <m/>
    <m/>
    <m/>
    <n v="80000"/>
    <n v="5512"/>
    <n v="22.97"/>
    <n v="4000"/>
  </r>
  <r>
    <x v="48"/>
    <x v="48"/>
    <x v="6"/>
    <x v="19"/>
    <x v="13"/>
    <x v="4487"/>
    <n v="14729"/>
    <n v="72.2"/>
    <n v="6847.06"/>
    <n v="108252"/>
    <n v="11438.41"/>
    <n v="25628"/>
    <n v="125.63"/>
    <m/>
    <m/>
    <m/>
    <m/>
    <m/>
    <m/>
    <m/>
    <m/>
    <m/>
    <m/>
    <m/>
    <m/>
    <n v="684"/>
    <n v="8064"/>
    <n v="39.53"/>
    <n v="40.24"/>
  </r>
  <r>
    <x v="45"/>
    <x v="45"/>
    <x v="12"/>
    <x v="6"/>
    <x v="53"/>
    <x v="4"/>
    <m/>
    <m/>
    <m/>
    <m/>
    <n v="0"/>
    <m/>
    <m/>
    <m/>
    <m/>
    <m/>
    <m/>
    <m/>
    <m/>
    <m/>
    <m/>
    <m/>
    <m/>
    <m/>
    <m/>
    <n v="11664.73"/>
    <n v="57453"/>
    <n v="368.29"/>
    <n v="897.29"/>
  </r>
  <r>
    <x v="194"/>
    <x v="194"/>
    <x v="11"/>
    <x v="7"/>
    <x v="40"/>
    <x v="4488"/>
    <n v="84619"/>
    <n v="100.74"/>
    <n v="9146.6"/>
    <n v="595443.66"/>
    <n v="0"/>
    <m/>
    <m/>
    <m/>
    <m/>
    <m/>
    <m/>
    <m/>
    <m/>
    <m/>
    <m/>
    <m/>
    <m/>
    <m/>
    <m/>
    <n v="268610"/>
    <n v="8608"/>
    <n v="10.25"/>
    <n v="3837.29"/>
  </r>
  <r>
    <x v="88"/>
    <x v="88"/>
    <x v="10"/>
    <x v="2"/>
    <x v="120"/>
    <x v="4489"/>
    <n v="38213"/>
    <n v="20.54"/>
    <n v="2643.54"/>
    <n v="381066.57"/>
    <n v="1877.79"/>
    <n v="3485"/>
    <n v="1.87"/>
    <n v="12.11"/>
    <n v="22644.82"/>
    <m/>
    <m/>
    <m/>
    <m/>
    <m/>
    <m/>
    <m/>
    <m/>
    <m/>
    <m/>
    <n v="0"/>
    <m/>
    <m/>
    <n v="0"/>
  </r>
  <r>
    <x v="35"/>
    <x v="35"/>
    <x v="4"/>
    <x v="6"/>
    <x v="68"/>
    <x v="4490"/>
    <n v="495"/>
    <n v="2.58"/>
    <n v="146.25"/>
    <n v="2176.1999999999998"/>
    <n v="728.42"/>
    <n v="993"/>
    <n v="5.17"/>
    <m/>
    <m/>
    <m/>
    <m/>
    <m/>
    <m/>
    <m/>
    <m/>
    <m/>
    <m/>
    <m/>
    <m/>
    <n v="1704"/>
    <n v="17125"/>
    <n v="89.19"/>
    <n v="106.5"/>
  </r>
  <r>
    <x v="208"/>
    <x v="208"/>
    <x v="2"/>
    <x v="2"/>
    <x v="38"/>
    <x v="4491"/>
    <n v="33058"/>
    <n v="49.19"/>
    <n v="2950.48"/>
    <n v="153661.10999999999"/>
    <n v="23821.53"/>
    <n v="34194"/>
    <n v="50.88"/>
    <n v="425.38"/>
    <n v="287271.01"/>
    <m/>
    <m/>
    <m/>
    <m/>
    <m/>
    <m/>
    <m/>
    <m/>
    <m/>
    <m/>
    <n v="227900"/>
    <n v="18965"/>
    <n v="28.22"/>
    <n v="4069.64"/>
  </r>
  <r>
    <x v="29"/>
    <x v="29"/>
    <x v="11"/>
    <x v="4"/>
    <x v="88"/>
    <x v="4492"/>
    <n v="15766"/>
    <n v="16.84"/>
    <n v="964.13"/>
    <n v="69937.86"/>
    <n v="67682.83"/>
    <n v="61448"/>
    <n v="65.650000000000006"/>
    <n v="867.73"/>
    <n v="816207.58"/>
    <m/>
    <m/>
    <m/>
    <m/>
    <m/>
    <m/>
    <m/>
    <m/>
    <m/>
    <m/>
    <n v="6550"/>
    <n v="64613"/>
    <n v="69.03"/>
    <n v="83.97"/>
  </r>
  <r>
    <x v="176"/>
    <x v="176"/>
    <x v="12"/>
    <x v="5"/>
    <x v="1"/>
    <x v="4"/>
    <m/>
    <m/>
    <m/>
    <m/>
    <n v="0"/>
    <m/>
    <m/>
    <m/>
    <m/>
    <m/>
    <m/>
    <m/>
    <m/>
    <m/>
    <m/>
    <m/>
    <m/>
    <m/>
    <m/>
    <n v="0"/>
    <m/>
    <m/>
    <n v="0"/>
  </r>
  <r>
    <x v="1"/>
    <x v="1"/>
    <x v="14"/>
    <x v="1"/>
    <x v="1"/>
    <x v="4"/>
    <m/>
    <m/>
    <m/>
    <m/>
    <n v="0"/>
    <m/>
    <m/>
    <m/>
    <m/>
    <m/>
    <m/>
    <m/>
    <m/>
    <m/>
    <m/>
    <m/>
    <m/>
    <m/>
    <m/>
    <n v="45400"/>
    <n v="2255"/>
    <n v="31.32"/>
    <n v="7566.67"/>
  </r>
  <r>
    <x v="215"/>
    <x v="215"/>
    <x v="10"/>
    <x v="2"/>
    <x v="12"/>
    <x v="4493"/>
    <n v="3818"/>
    <n v="22.73"/>
    <n v="1634.29"/>
    <n v="21278.400000000001"/>
    <n v="0"/>
    <m/>
    <m/>
    <m/>
    <m/>
    <m/>
    <m/>
    <m/>
    <m/>
    <m/>
    <m/>
    <m/>
    <m/>
    <m/>
    <m/>
    <n v="0"/>
    <m/>
    <m/>
    <n v="0"/>
  </r>
  <r>
    <x v="147"/>
    <x v="147"/>
    <x v="11"/>
    <x v="14"/>
    <x v="129"/>
    <x v="4494"/>
    <n v="238193"/>
    <n v="158.80000000000001"/>
    <n v="9880.32"/>
    <n v="1148587.2"/>
    <n v="8053"/>
    <n v="13309"/>
    <n v="8.8699999999999992"/>
    <m/>
    <m/>
    <m/>
    <m/>
    <m/>
    <m/>
    <m/>
    <m/>
    <m/>
    <m/>
    <m/>
    <m/>
    <n v="4626"/>
    <n v="48737"/>
    <n v="32.49"/>
    <n v="37.01"/>
  </r>
  <r>
    <x v="107"/>
    <x v="107"/>
    <x v="6"/>
    <x v="2"/>
    <x v="21"/>
    <x v="4495"/>
    <n v="20652"/>
    <n v="71.709999999999994"/>
    <n v="3656.67"/>
    <n v="81616.800000000003"/>
    <n v="5128.8599999999997"/>
    <n v="6719"/>
    <n v="23.33"/>
    <n v="213.7"/>
    <n v="61850.5"/>
    <m/>
    <m/>
    <m/>
    <m/>
    <m/>
    <m/>
    <m/>
    <m/>
    <m/>
    <m/>
    <n v="1537.33"/>
    <n v="2177"/>
    <n v="7.56"/>
    <n v="64.06"/>
  </r>
  <r>
    <x v="4"/>
    <x v="4"/>
    <x v="9"/>
    <x v="3"/>
    <x v="4"/>
    <x v="4496"/>
    <n v="1327"/>
    <n v="15.8"/>
    <n v="1127.71"/>
    <n v="7341.42"/>
    <n v="0"/>
    <m/>
    <m/>
    <m/>
    <m/>
    <m/>
    <m/>
    <m/>
    <m/>
    <m/>
    <m/>
    <m/>
    <m/>
    <m/>
    <m/>
    <n v="1032"/>
    <n v="3858"/>
    <n v="45.93"/>
    <n v="147.43"/>
  </r>
  <r>
    <x v="20"/>
    <x v="20"/>
    <x v="3"/>
    <x v="18"/>
    <x v="6"/>
    <x v="4497"/>
    <n v="223"/>
    <n v="2.3199999999999998"/>
    <n v="143.13"/>
    <n v="1064.8499999999999"/>
    <n v="127.06"/>
    <n v="344"/>
    <n v="3.58"/>
    <n v="15.88"/>
    <n v="1532.27"/>
    <m/>
    <m/>
    <m/>
    <m/>
    <m/>
    <m/>
    <m/>
    <m/>
    <m/>
    <m/>
    <n v="33000"/>
    <n v="1877"/>
    <n v="19.55"/>
    <n v="4125"/>
  </r>
  <r>
    <x v="47"/>
    <x v="47"/>
    <x v="11"/>
    <x v="14"/>
    <x v="76"/>
    <x v="4498"/>
    <n v="38364"/>
    <n v="71.040000000000006"/>
    <n v="5134.2700000000004"/>
    <n v="214869.06"/>
    <n v="12221.7"/>
    <n v="14872"/>
    <n v="27.54"/>
    <n v="271.58999999999997"/>
    <n v="147385.17000000001"/>
    <m/>
    <m/>
    <m/>
    <m/>
    <m/>
    <m/>
    <m/>
    <m/>
    <m/>
    <m/>
    <n v="1.81"/>
    <n v="9085"/>
    <n v="16.82"/>
    <n v="0.04"/>
  </r>
  <r>
    <x v="91"/>
    <x v="91"/>
    <x v="4"/>
    <x v="3"/>
    <x v="7"/>
    <x v="4499"/>
    <n v="1974"/>
    <n v="82.25"/>
    <n v="4256"/>
    <n v="7916.16"/>
    <n v="1785.65"/>
    <n v="2923"/>
    <n v="121.79"/>
    <n v="892.82"/>
    <n v="21533.63"/>
    <m/>
    <m/>
    <m/>
    <m/>
    <m/>
    <m/>
    <m/>
    <m/>
    <m/>
    <m/>
    <n v="0"/>
    <n v="69"/>
    <n v="2.88"/>
    <n v="0"/>
  </r>
  <r>
    <x v="127"/>
    <x v="127"/>
    <x v="3"/>
    <x v="13"/>
    <x v="16"/>
    <x v="4"/>
    <m/>
    <m/>
    <m/>
    <m/>
    <n v="0"/>
    <m/>
    <m/>
    <m/>
    <m/>
    <m/>
    <m/>
    <m/>
    <m/>
    <m/>
    <m/>
    <m/>
    <m/>
    <m/>
    <m/>
    <n v="0"/>
    <m/>
    <m/>
    <n v="0"/>
  </r>
  <r>
    <x v="120"/>
    <x v="120"/>
    <x v="14"/>
    <x v="1"/>
    <x v="68"/>
    <x v="4"/>
    <m/>
    <m/>
    <m/>
    <m/>
    <n v="0"/>
    <m/>
    <m/>
    <m/>
    <m/>
    <m/>
    <m/>
    <m/>
    <m/>
    <m/>
    <m/>
    <m/>
    <m/>
    <m/>
    <m/>
    <n v="1199.25"/>
    <n v="14759"/>
    <n v="76.87"/>
    <n v="74.95"/>
  </r>
  <r>
    <x v="29"/>
    <x v="29"/>
    <x v="8"/>
    <x v="0"/>
    <x v="117"/>
    <x v="4"/>
    <m/>
    <m/>
    <m/>
    <m/>
    <n v="0"/>
    <m/>
    <m/>
    <m/>
    <m/>
    <m/>
    <m/>
    <m/>
    <m/>
    <m/>
    <m/>
    <m/>
    <m/>
    <m/>
    <m/>
    <n v="0"/>
    <m/>
    <m/>
    <n v="0"/>
  </r>
  <r>
    <x v="37"/>
    <x v="37"/>
    <x v="3"/>
    <x v="3"/>
    <x v="98"/>
    <x v="4"/>
    <m/>
    <m/>
    <m/>
    <m/>
    <n v="0"/>
    <m/>
    <m/>
    <m/>
    <m/>
    <m/>
    <m/>
    <m/>
    <m/>
    <m/>
    <m/>
    <m/>
    <m/>
    <m/>
    <m/>
    <n v="4796.71"/>
    <n v="717"/>
    <n v="3.32"/>
    <n v="266.48"/>
  </r>
  <r>
    <x v="46"/>
    <x v="46"/>
    <x v="0"/>
    <x v="14"/>
    <x v="9"/>
    <x v="4500"/>
    <n v="59140"/>
    <n v="123.21"/>
    <n v="10072"/>
    <n v="374678.4"/>
    <n v="0"/>
    <m/>
    <m/>
    <m/>
    <m/>
    <m/>
    <m/>
    <m/>
    <m/>
    <m/>
    <m/>
    <m/>
    <m/>
    <m/>
    <m/>
    <n v="0"/>
    <n v="4996"/>
    <n v="10.41"/>
    <n v="0"/>
  </r>
  <r>
    <x v="4"/>
    <x v="4"/>
    <x v="5"/>
    <x v="1"/>
    <x v="41"/>
    <x v="2001"/>
    <n v="8"/>
    <n v="0.22"/>
    <n v="2.33"/>
    <n v="6.51"/>
    <n v="0"/>
    <m/>
    <m/>
    <m/>
    <m/>
    <m/>
    <m/>
    <m/>
    <m/>
    <m/>
    <m/>
    <m/>
    <m/>
    <m/>
    <m/>
    <n v="225"/>
    <n v="3058"/>
    <n v="84.94"/>
    <n v="75"/>
  </r>
  <r>
    <x v="25"/>
    <x v="25"/>
    <x v="1"/>
    <x v="18"/>
    <x v="16"/>
    <x v="4501"/>
    <n v="3360"/>
    <n v="70"/>
    <n v="7860.25"/>
    <n v="29240.13"/>
    <n v="313958.40000000002"/>
    <n v="74250"/>
    <n v="1546.88"/>
    <n v="78489.600000000006"/>
    <n v="3786118.51"/>
    <m/>
    <m/>
    <m/>
    <m/>
    <m/>
    <n v="1278"/>
    <n v="1417"/>
    <n v="29.52"/>
    <n v="319"/>
    <n v="28606.75"/>
    <n v="361"/>
    <n v="2204"/>
    <n v="45.92"/>
    <n v="90.25"/>
  </r>
  <r>
    <x v="20"/>
    <x v="20"/>
    <x v="14"/>
    <x v="1"/>
    <x v="6"/>
    <x v="4502"/>
    <n v="830"/>
    <n v="8.65"/>
    <n v="267.13"/>
    <n v="1987.41"/>
    <n v="200.98"/>
    <n v="340"/>
    <n v="3.54"/>
    <n v="25.12"/>
    <n v="2423.66"/>
    <m/>
    <m/>
    <m/>
    <m/>
    <m/>
    <m/>
    <m/>
    <m/>
    <m/>
    <m/>
    <n v="80600"/>
    <n v="5521"/>
    <n v="57.51"/>
    <n v="10075"/>
  </r>
  <r>
    <x v="173"/>
    <x v="173"/>
    <x v="3"/>
    <x v="3"/>
    <x v="28"/>
    <x v="4503"/>
    <n v="1216"/>
    <n v="8.44"/>
    <n v="460.75"/>
    <n v="5141.97"/>
    <n v="204.66"/>
    <n v="565"/>
    <n v="3.92"/>
    <n v="17.05"/>
    <n v="2468"/>
    <n v="244"/>
    <n v="559"/>
    <n v="3.88"/>
    <n v="20"/>
    <n v="3091.24"/>
    <n v="292953"/>
    <m/>
    <m/>
    <n v="24412"/>
    <n v="6557459.9500000002"/>
    <n v="1022483"/>
    <n v="35448"/>
    <n v="246.17"/>
    <n v="85206.92"/>
  </r>
  <r>
    <x v="173"/>
    <x v="173"/>
    <x v="8"/>
    <x v="2"/>
    <x v="3"/>
    <x v="4504"/>
    <n v="109455"/>
    <n v="126.68"/>
    <n v="8603.33"/>
    <n v="576079.19999999995"/>
    <n v="0"/>
    <m/>
    <m/>
    <m/>
    <m/>
    <n v="3411"/>
    <n v="9322"/>
    <n v="10.79"/>
    <n v="47"/>
    <n v="43213.96"/>
    <m/>
    <m/>
    <m/>
    <m/>
    <m/>
    <n v="413972"/>
    <n v="24557"/>
    <n v="28.42"/>
    <n v="5749.61"/>
  </r>
  <r>
    <x v="125"/>
    <x v="125"/>
    <x v="1"/>
    <x v="2"/>
    <x v="9"/>
    <x v="4505"/>
    <n v="14864"/>
    <n v="30.97"/>
    <n v="3542.3"/>
    <n v="131773.56"/>
    <n v="18238.599999999999"/>
    <n v="20810"/>
    <n v="43.35"/>
    <n v="455.97"/>
    <n v="219944.79"/>
    <m/>
    <m/>
    <m/>
    <m/>
    <m/>
    <m/>
    <m/>
    <m/>
    <m/>
    <m/>
    <n v="1176"/>
    <n v="5233"/>
    <n v="10.9"/>
    <n v="29.4"/>
  </r>
  <r>
    <x v="162"/>
    <x v="162"/>
    <x v="14"/>
    <x v="1"/>
    <x v="4"/>
    <x v="4506"/>
    <n v="664"/>
    <n v="7.9"/>
    <n v="451.14"/>
    <n v="2936.94"/>
    <n v="0"/>
    <m/>
    <m/>
    <m/>
    <m/>
    <m/>
    <m/>
    <m/>
    <m/>
    <m/>
    <m/>
    <m/>
    <m/>
    <m/>
    <m/>
    <n v="555"/>
    <n v="2875"/>
    <n v="34.229999999999997"/>
    <n v="79.290000000000006"/>
  </r>
  <r>
    <x v="76"/>
    <x v="76"/>
    <x v="2"/>
    <x v="0"/>
    <x v="9"/>
    <x v="4507"/>
    <n v="9627"/>
    <n v="20.059999999999999"/>
    <n v="1854.5"/>
    <n v="68987.399999999994"/>
    <n v="11593.6"/>
    <n v="18068"/>
    <n v="37.64"/>
    <n v="289.83999999999997"/>
    <n v="139810.68"/>
    <m/>
    <m/>
    <m/>
    <m/>
    <m/>
    <m/>
    <m/>
    <m/>
    <m/>
    <m/>
    <n v="40502"/>
    <n v="1434"/>
    <n v="2.99"/>
    <n v="1012.55"/>
  </r>
  <r>
    <x v="75"/>
    <x v="75"/>
    <x v="5"/>
    <x v="4"/>
    <x v="79"/>
    <x v="4508"/>
    <n v="2867"/>
    <n v="3.46"/>
    <n v="156.33000000000001"/>
    <n v="10031.91"/>
    <n v="0"/>
    <m/>
    <m/>
    <m/>
    <m/>
    <m/>
    <m/>
    <m/>
    <m/>
    <m/>
    <m/>
    <m/>
    <m/>
    <m/>
    <m/>
    <n v="498148"/>
    <n v="22546"/>
    <n v="27.23"/>
    <n v="7219.54"/>
  </r>
  <r>
    <x v="131"/>
    <x v="131"/>
    <x v="15"/>
    <x v="6"/>
    <x v="51"/>
    <x v="4"/>
    <m/>
    <m/>
    <m/>
    <m/>
    <n v="0"/>
    <m/>
    <m/>
    <m/>
    <m/>
    <m/>
    <m/>
    <m/>
    <m/>
    <m/>
    <m/>
    <m/>
    <m/>
    <m/>
    <m/>
    <n v="91"/>
    <n v="1846"/>
    <n v="153.83000000000001"/>
    <n v="91"/>
  </r>
  <r>
    <x v="101"/>
    <x v="101"/>
    <x v="3"/>
    <x v="0"/>
    <x v="27"/>
    <x v="4509"/>
    <n v="17772"/>
    <n v="38.97"/>
    <n v="4657.8900000000003"/>
    <n v="164610"/>
    <n v="5683.8"/>
    <n v="8393"/>
    <n v="18.41"/>
    <m/>
    <m/>
    <m/>
    <m/>
    <m/>
    <m/>
    <m/>
    <m/>
    <n v="5957"/>
    <n v="13.06"/>
    <m/>
    <m/>
    <n v="153.19999999999999"/>
    <n v="9634"/>
    <n v="21.13"/>
    <n v="4.03"/>
  </r>
  <r>
    <x v="72"/>
    <x v="72"/>
    <x v="14"/>
    <x v="34"/>
    <x v="9"/>
    <x v="4510"/>
    <n v="18675"/>
    <n v="38.909999999999997"/>
    <n v="3549.95"/>
    <n v="132058.14000000001"/>
    <n v="24905.919999999998"/>
    <n v="26960"/>
    <n v="56.17"/>
    <n v="622.65"/>
    <n v="300347.92"/>
    <m/>
    <m/>
    <m/>
    <m/>
    <m/>
    <m/>
    <m/>
    <m/>
    <m/>
    <m/>
    <n v="448100"/>
    <n v="15450"/>
    <n v="32.19"/>
    <n v="11202.5"/>
  </r>
  <r>
    <x v="76"/>
    <x v="76"/>
    <x v="1"/>
    <x v="7"/>
    <x v="37"/>
    <x v="4511"/>
    <n v="11553"/>
    <n v="30.09"/>
    <n v="3393.47"/>
    <n v="100989.63"/>
    <n v="12241.51"/>
    <n v="14757"/>
    <n v="38.43"/>
    <n v="382.55"/>
    <n v="147624.07999999999"/>
    <m/>
    <m/>
    <m/>
    <m/>
    <m/>
    <m/>
    <m/>
    <m/>
    <m/>
    <m/>
    <n v="1650"/>
    <n v="4791"/>
    <n v="12.48"/>
    <n v="51.56"/>
  </r>
  <r>
    <x v="118"/>
    <x v="118"/>
    <x v="15"/>
    <x v="2"/>
    <x v="5"/>
    <x v="4512"/>
    <n v="143186"/>
    <n v="149.15"/>
    <n v="11088.21"/>
    <n v="824963.01"/>
    <n v="0"/>
    <m/>
    <m/>
    <m/>
    <m/>
    <m/>
    <m/>
    <m/>
    <m/>
    <m/>
    <m/>
    <m/>
    <m/>
    <m/>
    <m/>
    <n v="129700"/>
    <n v="8186"/>
    <n v="8.5299999999999994"/>
    <n v="1621.25"/>
  </r>
  <r>
    <x v="44"/>
    <x v="44"/>
    <x v="12"/>
    <x v="7"/>
    <x v="63"/>
    <x v="4513"/>
    <n v="329702"/>
    <n v="138.76"/>
    <n v="9803.23"/>
    <n v="1805167.2"/>
    <n v="16299.71"/>
    <n v="21775"/>
    <n v="9.16"/>
    <n v="82.32"/>
    <n v="196563.08"/>
    <m/>
    <m/>
    <m/>
    <m/>
    <m/>
    <m/>
    <m/>
    <m/>
    <m/>
    <m/>
    <n v="8320"/>
    <n v="65049"/>
    <n v="27.38"/>
    <n v="42.02"/>
  </r>
  <r>
    <x v="143"/>
    <x v="143"/>
    <x v="14"/>
    <x v="7"/>
    <x v="9"/>
    <x v="4514"/>
    <n v="36760"/>
    <n v="76.58"/>
    <n v="5478.4"/>
    <n v="203796.48000000001"/>
    <n v="13503"/>
    <n v="17233"/>
    <n v="35.9"/>
    <n v="337.58"/>
    <n v="162836.73000000001"/>
    <m/>
    <m/>
    <m/>
    <m/>
    <m/>
    <m/>
    <m/>
    <m/>
    <m/>
    <m/>
    <n v="0.59"/>
    <n v="1575"/>
    <n v="3.28"/>
    <n v="0.01"/>
  </r>
  <r>
    <x v="91"/>
    <x v="91"/>
    <x v="0"/>
    <x v="3"/>
    <x v="7"/>
    <x v="4515"/>
    <n v="1971"/>
    <n v="82.13"/>
    <n v="5574"/>
    <n v="10367.64"/>
    <n v="2060.14"/>
    <n v="3003"/>
    <n v="125.13"/>
    <m/>
    <m/>
    <m/>
    <m/>
    <m/>
    <m/>
    <m/>
    <m/>
    <m/>
    <m/>
    <m/>
    <m/>
    <n v="12500"/>
    <n v="524"/>
    <n v="21.83"/>
    <n v="6250"/>
  </r>
  <r>
    <x v="193"/>
    <x v="193"/>
    <x v="15"/>
    <x v="6"/>
    <x v="66"/>
    <x v="4516"/>
    <n v="1160"/>
    <n v="4.3899999999999997"/>
    <n v="362.09"/>
    <n v="7408.38"/>
    <n v="0"/>
    <m/>
    <m/>
    <m/>
    <m/>
    <m/>
    <m/>
    <m/>
    <m/>
    <m/>
    <m/>
    <m/>
    <m/>
    <m/>
    <m/>
    <n v="0"/>
    <m/>
    <m/>
    <n v="0"/>
  </r>
  <r>
    <x v="80"/>
    <x v="80"/>
    <x v="10"/>
    <x v="5"/>
    <x v="69"/>
    <x v="4517"/>
    <n v="48298"/>
    <n v="69.39"/>
    <n v="7936.67"/>
    <n v="428104.11"/>
    <n v="0"/>
    <m/>
    <m/>
    <m/>
    <m/>
    <m/>
    <m/>
    <m/>
    <m/>
    <m/>
    <m/>
    <m/>
    <m/>
    <m/>
    <m/>
    <n v="134700"/>
    <n v="9984"/>
    <n v="14.34"/>
    <n v="2322.41"/>
  </r>
  <r>
    <x v="145"/>
    <x v="145"/>
    <x v="10"/>
    <x v="1"/>
    <x v="1"/>
    <x v="4"/>
    <m/>
    <m/>
    <m/>
    <m/>
    <n v="0"/>
    <m/>
    <m/>
    <m/>
    <m/>
    <m/>
    <m/>
    <m/>
    <m/>
    <m/>
    <m/>
    <m/>
    <m/>
    <m/>
    <m/>
    <n v="10681.55"/>
    <n v="2326"/>
    <n v="32.31"/>
    <n v="1780.26"/>
  </r>
  <r>
    <x v="85"/>
    <x v="85"/>
    <x v="0"/>
    <x v="16"/>
    <x v="20"/>
    <x v="4518"/>
    <n v="33030"/>
    <n v="45.88"/>
    <n v="3063.9"/>
    <n v="170965.62"/>
    <n v="21746.85"/>
    <n v="25052"/>
    <n v="34.79"/>
    <n v="362.45"/>
    <n v="262251.76"/>
    <m/>
    <m/>
    <m/>
    <m/>
    <m/>
    <m/>
    <m/>
    <m/>
    <m/>
    <m/>
    <n v="1.72"/>
    <n v="21215"/>
    <n v="29.47"/>
    <n v="0.03"/>
  </r>
  <r>
    <x v="48"/>
    <x v="48"/>
    <x v="13"/>
    <x v="19"/>
    <x v="13"/>
    <x v="4519"/>
    <n v="15045"/>
    <n v="73.75"/>
    <n v="5974.12"/>
    <n v="94450.8"/>
    <n v="13814.74"/>
    <n v="15646"/>
    <n v="76.7"/>
    <n v="812.63"/>
    <n v="166596.13"/>
    <m/>
    <m/>
    <m/>
    <m/>
    <m/>
    <m/>
    <m/>
    <m/>
    <m/>
    <m/>
    <n v="486"/>
    <n v="7182"/>
    <n v="35.21"/>
    <n v="28.59"/>
  </r>
  <r>
    <x v="209"/>
    <x v="209"/>
    <x v="4"/>
    <x v="7"/>
    <x v="20"/>
    <x v="4520"/>
    <n v="66417"/>
    <n v="92.25"/>
    <n v="6046.67"/>
    <n v="337404"/>
    <n v="0"/>
    <m/>
    <m/>
    <m/>
    <m/>
    <m/>
    <m/>
    <m/>
    <m/>
    <m/>
    <m/>
    <m/>
    <m/>
    <m/>
    <m/>
    <n v="160000"/>
    <n v="20880"/>
    <n v="29"/>
    <n v="2666.67"/>
  </r>
  <r>
    <x v="54"/>
    <x v="54"/>
    <x v="8"/>
    <x v="1"/>
    <x v="4"/>
    <x v="4521"/>
    <n v="1336"/>
    <n v="15.9"/>
    <n v="564.71"/>
    <n v="3676.29"/>
    <n v="284.19"/>
    <n v="626"/>
    <n v="7.45"/>
    <n v="40.6"/>
    <n v="3427.13"/>
    <m/>
    <m/>
    <m/>
    <m/>
    <m/>
    <m/>
    <m/>
    <m/>
    <m/>
    <m/>
    <n v="44300"/>
    <n v="2606"/>
    <n v="31.02"/>
    <n v="6328.57"/>
  </r>
  <r>
    <x v="36"/>
    <x v="36"/>
    <x v="11"/>
    <x v="1"/>
    <x v="6"/>
    <x v="4522"/>
    <n v="115"/>
    <n v="1.2"/>
    <n v="10"/>
    <n v="74.400000000000006"/>
    <n v="131.91"/>
    <n v="194"/>
    <n v="2.02"/>
    <m/>
    <m/>
    <m/>
    <m/>
    <m/>
    <m/>
    <m/>
    <m/>
    <m/>
    <m/>
    <m/>
    <m/>
    <n v="73.17"/>
    <n v="3964"/>
    <n v="41.29"/>
    <n v="9.15"/>
  </r>
  <r>
    <x v="43"/>
    <x v="43"/>
    <x v="13"/>
    <x v="2"/>
    <x v="30"/>
    <x v="4523"/>
    <n v="65888"/>
    <n v="114.39"/>
    <n v="8143.54"/>
    <n v="363527.7"/>
    <n v="0"/>
    <m/>
    <m/>
    <m/>
    <m/>
    <m/>
    <m/>
    <m/>
    <m/>
    <m/>
    <m/>
    <m/>
    <m/>
    <m/>
    <m/>
    <n v="1084.55"/>
    <n v="22826"/>
    <n v="39.630000000000003"/>
    <n v="22.59"/>
  </r>
  <r>
    <x v="12"/>
    <x v="12"/>
    <x v="12"/>
    <x v="10"/>
    <x v="68"/>
    <x v="4"/>
    <m/>
    <m/>
    <m/>
    <m/>
    <n v="0"/>
    <m/>
    <m/>
    <m/>
    <m/>
    <m/>
    <m/>
    <m/>
    <m/>
    <m/>
    <m/>
    <m/>
    <m/>
    <m/>
    <m/>
    <n v="307"/>
    <n v="3362"/>
    <n v="17.510000000000002"/>
    <n v="19.190000000000001"/>
  </r>
  <r>
    <x v="81"/>
    <x v="81"/>
    <x v="11"/>
    <x v="5"/>
    <x v="17"/>
    <x v="4524"/>
    <n v="72010"/>
    <n v="120.02"/>
    <n v="8960.02"/>
    <n v="416640.93"/>
    <n v="0"/>
    <m/>
    <m/>
    <m/>
    <m/>
    <m/>
    <m/>
    <m/>
    <m/>
    <m/>
    <m/>
    <m/>
    <m/>
    <m/>
    <m/>
    <n v="123"/>
    <n v="11847"/>
    <n v="19.75"/>
    <n v="2.46"/>
  </r>
  <r>
    <x v="46"/>
    <x v="46"/>
    <x v="9"/>
    <x v="4"/>
    <x v="3"/>
    <x v="4525"/>
    <n v="2358"/>
    <n v="2.73"/>
    <n v="118.93"/>
    <n v="7963.59"/>
    <n v="512.12"/>
    <n v="6269"/>
    <n v="7.26"/>
    <m/>
    <m/>
    <m/>
    <m/>
    <m/>
    <m/>
    <m/>
    <m/>
    <m/>
    <m/>
    <m/>
    <m/>
    <n v="0"/>
    <n v="23383"/>
    <n v="27.06"/>
    <n v="0"/>
  </r>
  <r>
    <x v="23"/>
    <x v="23"/>
    <x v="14"/>
    <x v="37"/>
    <x v="9"/>
    <x v="4526"/>
    <n v="27611"/>
    <n v="57.52"/>
    <n v="3858.3"/>
    <n v="143528.76"/>
    <n v="21073.71"/>
    <n v="24373"/>
    <n v="50.78"/>
    <n v="526.84"/>
    <n v="254134.25"/>
    <m/>
    <m/>
    <m/>
    <m/>
    <m/>
    <m/>
    <m/>
    <m/>
    <m/>
    <m/>
    <n v="1546"/>
    <n v="14185"/>
    <n v="29.55"/>
    <n v="38.65"/>
  </r>
  <r>
    <x v="3"/>
    <x v="3"/>
    <x v="5"/>
    <x v="5"/>
    <x v="3"/>
    <x v="4527"/>
    <n v="129909"/>
    <n v="150.36000000000001"/>
    <n v="9926.17"/>
    <n v="664656.12"/>
    <n v="1965.08"/>
    <n v="2800"/>
    <n v="3.24"/>
    <m/>
    <m/>
    <m/>
    <m/>
    <m/>
    <m/>
    <m/>
    <m/>
    <m/>
    <m/>
    <m/>
    <m/>
    <n v="244669"/>
    <n v="13908"/>
    <n v="16.100000000000001"/>
    <n v="3398.18"/>
  </r>
  <r>
    <x v="25"/>
    <x v="25"/>
    <x v="11"/>
    <x v="11"/>
    <x v="21"/>
    <x v="4528"/>
    <n v="200"/>
    <n v="0.69"/>
    <n v="55.5"/>
    <n v="1238.76"/>
    <n v="0"/>
    <m/>
    <m/>
    <m/>
    <m/>
    <m/>
    <m/>
    <m/>
    <m/>
    <m/>
    <m/>
    <m/>
    <m/>
    <m/>
    <m/>
    <n v="2000"/>
    <n v="12337"/>
    <n v="42.84"/>
    <n v="83.33"/>
  </r>
  <r>
    <x v="76"/>
    <x v="76"/>
    <x v="0"/>
    <x v="7"/>
    <x v="37"/>
    <x v="4529"/>
    <n v="28354"/>
    <n v="73.84"/>
    <n v="2781.63"/>
    <n v="82781.16"/>
    <n v="7253.8"/>
    <n v="12823"/>
    <n v="33.39"/>
    <n v="226.68"/>
    <n v="87475.69"/>
    <m/>
    <m/>
    <m/>
    <m/>
    <m/>
    <m/>
    <m/>
    <m/>
    <m/>
    <m/>
    <n v="122700"/>
    <n v="8760"/>
    <n v="22.81"/>
    <n v="3834.38"/>
  </r>
  <r>
    <x v="15"/>
    <x v="15"/>
    <x v="5"/>
    <x v="14"/>
    <x v="12"/>
    <x v="4530"/>
    <n v="10441"/>
    <n v="62.15"/>
    <n v="4411.43"/>
    <n v="57436.800000000003"/>
    <n v="0"/>
    <m/>
    <m/>
    <m/>
    <m/>
    <m/>
    <m/>
    <m/>
    <m/>
    <m/>
    <n v="1683"/>
    <n v="3460"/>
    <n v="20.6"/>
    <n v="120"/>
    <n v="37672.269999999997"/>
    <n v="15583.9"/>
    <n v="1260"/>
    <n v="7.5"/>
    <n v="1113.1400000000001"/>
  </r>
  <r>
    <x v="101"/>
    <x v="101"/>
    <x v="0"/>
    <x v="1"/>
    <x v="6"/>
    <x v="4531"/>
    <n v="2977"/>
    <n v="31.01"/>
    <n v="2366.88"/>
    <n v="17609.55"/>
    <n v="0"/>
    <m/>
    <m/>
    <m/>
    <m/>
    <m/>
    <n v="5187"/>
    <n v="54.03"/>
    <m/>
    <m/>
    <m/>
    <n v="15171"/>
    <n v="158.03"/>
    <m/>
    <m/>
    <n v="60.16"/>
    <n v="5434"/>
    <n v="56.6"/>
    <n v="7.52"/>
  </r>
  <r>
    <x v="226"/>
    <x v="226"/>
    <x v="3"/>
    <x v="1"/>
    <x v="1"/>
    <x v="4532"/>
    <n v="12"/>
    <n v="0.17"/>
    <n v="5"/>
    <n v="27.9"/>
    <n v="0"/>
    <m/>
    <m/>
    <m/>
    <m/>
    <m/>
    <m/>
    <m/>
    <m/>
    <m/>
    <m/>
    <m/>
    <m/>
    <m/>
    <m/>
    <n v="0"/>
    <m/>
    <m/>
    <n v="0"/>
  </r>
  <r>
    <x v="125"/>
    <x v="125"/>
    <x v="10"/>
    <x v="7"/>
    <x v="29"/>
    <x v="4533"/>
    <n v="61713"/>
    <n v="98.9"/>
    <n v="8781.5400000000009"/>
    <n v="424675.2"/>
    <n v="0"/>
    <m/>
    <m/>
    <m/>
    <m/>
    <m/>
    <m/>
    <m/>
    <m/>
    <m/>
    <m/>
    <m/>
    <m/>
    <m/>
    <m/>
    <n v="2313"/>
    <n v="10293"/>
    <n v="16.5"/>
    <n v="44.48"/>
  </r>
  <r>
    <x v="83"/>
    <x v="83"/>
    <x v="9"/>
    <x v="0"/>
    <x v="54"/>
    <x v="4534"/>
    <n v="21922"/>
    <n v="62.99"/>
    <n v="4223.34"/>
    <n v="113903.61"/>
    <n v="10406.76"/>
    <n v="17877"/>
    <n v="51.37"/>
    <n v="358.85"/>
    <n v="125498.26"/>
    <m/>
    <m/>
    <m/>
    <m/>
    <m/>
    <m/>
    <m/>
    <m/>
    <m/>
    <m/>
    <n v="851"/>
    <n v="7137"/>
    <n v="20.51"/>
    <n v="29.34"/>
  </r>
  <r>
    <x v="23"/>
    <x v="23"/>
    <x v="10"/>
    <x v="1"/>
    <x v="34"/>
    <x v="4535"/>
    <n v="5128"/>
    <n v="12.21"/>
    <n v="967.6"/>
    <n v="31495.38"/>
    <n v="8747"/>
    <n v="12538"/>
    <n v="29.85"/>
    <n v="249.91"/>
    <n v="105482.7"/>
    <m/>
    <m/>
    <m/>
    <m/>
    <m/>
    <m/>
    <m/>
    <m/>
    <m/>
    <m/>
    <n v="5653"/>
    <n v="37469"/>
    <n v="89.21"/>
    <n v="161.51"/>
  </r>
  <r>
    <x v="29"/>
    <x v="29"/>
    <x v="10"/>
    <x v="1"/>
    <x v="32"/>
    <x v="4536"/>
    <n v="1444"/>
    <n v="13.37"/>
    <n v="978.89"/>
    <n v="8193.2999999999993"/>
    <n v="400.58"/>
    <n v="664"/>
    <n v="6.15"/>
    <n v="44.51"/>
    <n v="4830.74"/>
    <m/>
    <m/>
    <m/>
    <m/>
    <m/>
    <m/>
    <m/>
    <m/>
    <m/>
    <m/>
    <n v="1008"/>
    <n v="4348"/>
    <n v="40.26"/>
    <n v="112"/>
  </r>
  <r>
    <x v="95"/>
    <x v="95"/>
    <x v="0"/>
    <x v="2"/>
    <x v="9"/>
    <x v="4537"/>
    <n v="63529"/>
    <n v="132.35"/>
    <n v="11254.25"/>
    <n v="418658.1"/>
    <n v="0"/>
    <m/>
    <m/>
    <m/>
    <m/>
    <m/>
    <m/>
    <m/>
    <m/>
    <m/>
    <m/>
    <m/>
    <m/>
    <m/>
    <m/>
    <n v="136500"/>
    <n v="5167"/>
    <n v="10.76"/>
    <n v="3412.5"/>
  </r>
  <r>
    <x v="99"/>
    <x v="99"/>
    <x v="3"/>
    <x v="5"/>
    <x v="93"/>
    <x v="4538"/>
    <n v="26181"/>
    <n v="66.11"/>
    <n v="4303.88"/>
    <n v="132086.04"/>
    <n v="2850"/>
    <n v="4187"/>
    <n v="10.57"/>
    <n v="86.36"/>
    <n v="34369.01"/>
    <m/>
    <m/>
    <m/>
    <m/>
    <m/>
    <n v="5050"/>
    <n v="12027"/>
    <n v="30.37"/>
    <n v="153"/>
    <n v="113039.2"/>
    <n v="31000"/>
    <n v="3707"/>
    <n v="9.36"/>
    <n v="939.39"/>
  </r>
  <r>
    <x v="77"/>
    <x v="77"/>
    <x v="2"/>
    <x v="3"/>
    <x v="28"/>
    <x v="4"/>
    <m/>
    <m/>
    <m/>
    <m/>
    <n v="0"/>
    <m/>
    <m/>
    <m/>
    <m/>
    <m/>
    <m/>
    <m/>
    <m/>
    <m/>
    <m/>
    <m/>
    <m/>
    <m/>
    <m/>
    <n v="0.53"/>
    <n v="2234"/>
    <n v="15.51"/>
    <n v="0.04"/>
  </r>
  <r>
    <x v="51"/>
    <x v="51"/>
    <x v="11"/>
    <x v="2"/>
    <x v="9"/>
    <x v="4539"/>
    <n v="44498"/>
    <n v="92.7"/>
    <n v="7703.75"/>
    <n v="286579.5"/>
    <n v="0"/>
    <m/>
    <m/>
    <m/>
    <m/>
    <m/>
    <m/>
    <m/>
    <m/>
    <m/>
    <m/>
    <m/>
    <m/>
    <m/>
    <m/>
    <n v="102000"/>
    <n v="8569"/>
    <n v="17.850000000000001"/>
    <n v="2550"/>
  </r>
  <r>
    <x v="144"/>
    <x v="144"/>
    <x v="13"/>
    <x v="6"/>
    <x v="6"/>
    <x v="4540"/>
    <n v="386"/>
    <n v="4.0199999999999996"/>
    <n v="283.5"/>
    <n v="2109.2399999999998"/>
    <n v="0"/>
    <m/>
    <m/>
    <m/>
    <m/>
    <m/>
    <m/>
    <m/>
    <m/>
    <m/>
    <m/>
    <m/>
    <m/>
    <m/>
    <m/>
    <n v="63054.59"/>
    <n v="6642"/>
    <n v="69.19"/>
    <n v="7881.82"/>
  </r>
  <r>
    <x v="12"/>
    <x v="12"/>
    <x v="10"/>
    <x v="2"/>
    <x v="9"/>
    <x v="4"/>
    <m/>
    <m/>
    <m/>
    <m/>
    <n v="0"/>
    <m/>
    <m/>
    <m/>
    <m/>
    <m/>
    <m/>
    <m/>
    <m/>
    <m/>
    <m/>
    <m/>
    <m/>
    <m/>
    <m/>
    <n v="0"/>
    <m/>
    <m/>
    <n v="0"/>
  </r>
  <r>
    <x v="62"/>
    <x v="62"/>
    <x v="6"/>
    <x v="1"/>
    <x v="66"/>
    <x v="4541"/>
    <n v="6312"/>
    <n v="23.91"/>
    <n v="1891.36"/>
    <n v="38697.300000000003"/>
    <n v="26034"/>
    <n v="24379"/>
    <n v="92.34"/>
    <m/>
    <m/>
    <m/>
    <m/>
    <m/>
    <m/>
    <m/>
    <m/>
    <m/>
    <m/>
    <m/>
    <m/>
    <n v="5404"/>
    <n v="26506"/>
    <n v="100.4"/>
    <n v="245.64"/>
  </r>
  <r>
    <x v="14"/>
    <x v="14"/>
    <x v="12"/>
    <x v="7"/>
    <x v="91"/>
    <x v="4542"/>
    <n v="100439"/>
    <n v="155"/>
    <n v="10182.41"/>
    <n v="511360.5"/>
    <n v="0"/>
    <m/>
    <m/>
    <m/>
    <m/>
    <m/>
    <m/>
    <m/>
    <m/>
    <m/>
    <m/>
    <m/>
    <m/>
    <m/>
    <m/>
    <n v="0"/>
    <n v="33048"/>
    <n v="51"/>
    <n v="0"/>
  </r>
  <r>
    <x v="27"/>
    <x v="27"/>
    <x v="7"/>
    <x v="7"/>
    <x v="42"/>
    <x v="4543"/>
    <n v="5978"/>
    <n v="16.61"/>
    <n v="1688.2"/>
    <n v="47100.78"/>
    <n v="4342.3900000000003"/>
    <n v="4700"/>
    <n v="13.06"/>
    <m/>
    <m/>
    <n v="0"/>
    <n v="0"/>
    <n v="0"/>
    <n v="0"/>
    <n v="0"/>
    <n v="0"/>
    <n v="0"/>
    <n v="0"/>
    <n v="0"/>
    <n v="0"/>
    <n v="0.96"/>
    <n v="1432"/>
    <n v="3.98"/>
    <n v="0.03"/>
  </r>
  <r>
    <x v="123"/>
    <x v="123"/>
    <x v="2"/>
    <x v="5"/>
    <x v="93"/>
    <x v="4544"/>
    <n v="24865"/>
    <n v="62.79"/>
    <n v="4104.7299999999996"/>
    <n v="125974.08"/>
    <n v="6133"/>
    <n v="9412"/>
    <n v="23.77"/>
    <n v="185.85"/>
    <n v="73959.69"/>
    <m/>
    <m/>
    <m/>
    <m/>
    <m/>
    <m/>
    <m/>
    <m/>
    <m/>
    <m/>
    <n v="70730"/>
    <n v="2482"/>
    <n v="6.27"/>
    <n v="2143.33"/>
  </r>
  <r>
    <x v="215"/>
    <x v="215"/>
    <x v="15"/>
    <x v="6"/>
    <x v="1"/>
    <x v="4545"/>
    <n v="706"/>
    <n v="9.81"/>
    <n v="658.5"/>
    <n v="3674.43"/>
    <n v="0"/>
    <m/>
    <m/>
    <m/>
    <m/>
    <m/>
    <m/>
    <m/>
    <m/>
    <m/>
    <m/>
    <m/>
    <m/>
    <m/>
    <m/>
    <n v="470.52"/>
    <n v="3411"/>
    <n v="47.38"/>
    <n v="78.42"/>
  </r>
  <r>
    <x v="58"/>
    <x v="58"/>
    <x v="6"/>
    <x v="2"/>
    <x v="38"/>
    <x v="4546"/>
    <n v="73719"/>
    <n v="109.7"/>
    <n v="7927.14"/>
    <n v="412845.6"/>
    <n v="0"/>
    <m/>
    <m/>
    <m/>
    <m/>
    <m/>
    <m/>
    <m/>
    <m/>
    <m/>
    <m/>
    <m/>
    <m/>
    <m/>
    <m/>
    <n v="0"/>
    <m/>
    <m/>
    <n v="0"/>
  </r>
  <r>
    <x v="88"/>
    <x v="88"/>
    <x v="2"/>
    <x v="7"/>
    <x v="65"/>
    <x v="4547"/>
    <n v="206754"/>
    <n v="114.86"/>
    <n v="8829.17"/>
    <n v="1231668.75"/>
    <n v="12031.04"/>
    <n v="17154"/>
    <n v="9.5299999999999994"/>
    <n v="80.209999999999994"/>
    <n v="145085.89000000001"/>
    <m/>
    <m/>
    <m/>
    <m/>
    <m/>
    <m/>
    <m/>
    <m/>
    <m/>
    <m/>
    <n v="387000"/>
    <n v="40230"/>
    <n v="22.35"/>
    <n v="2580"/>
  </r>
  <r>
    <x v="40"/>
    <x v="40"/>
    <x v="4"/>
    <x v="26"/>
    <x v="68"/>
    <x v="4548"/>
    <n v="8082"/>
    <n v="42.09"/>
    <n v="2570"/>
    <n v="38241.599999999999"/>
    <n v="6907.86"/>
    <n v="4784"/>
    <n v="24.92"/>
    <n v="431.74"/>
    <n v="83303.91"/>
    <m/>
    <m/>
    <m/>
    <m/>
    <m/>
    <m/>
    <m/>
    <m/>
    <m/>
    <m/>
    <n v="39775"/>
    <n v="3709"/>
    <n v="19.32"/>
    <n v="2485.94"/>
  </r>
  <r>
    <x v="67"/>
    <x v="67"/>
    <x v="0"/>
    <x v="4"/>
    <x v="122"/>
    <x v="4549"/>
    <n v="788"/>
    <n v="0.9"/>
    <n v="48"/>
    <n v="3258.72"/>
    <n v="548.01"/>
    <n v="1059"/>
    <n v="1.21"/>
    <n v="7.51"/>
    <n v="6608.64"/>
    <m/>
    <m/>
    <m/>
    <m/>
    <m/>
    <m/>
    <m/>
    <m/>
    <m/>
    <m/>
    <n v="529754"/>
    <n v="72678"/>
    <n v="82.97"/>
    <n v="7256.9"/>
  </r>
  <r>
    <x v="19"/>
    <x v="19"/>
    <x v="0"/>
    <x v="1"/>
    <x v="19"/>
    <x v="4"/>
    <m/>
    <m/>
    <m/>
    <m/>
    <n v="0"/>
    <m/>
    <m/>
    <m/>
    <m/>
    <m/>
    <m/>
    <m/>
    <m/>
    <m/>
    <m/>
    <m/>
    <m/>
    <m/>
    <m/>
    <n v="0"/>
    <m/>
    <m/>
    <n v="0"/>
  </r>
  <r>
    <x v="24"/>
    <x v="24"/>
    <x v="15"/>
    <x v="6"/>
    <x v="21"/>
    <x v="4550"/>
    <n v="1076"/>
    <n v="3.74"/>
    <n v="240.04"/>
    <n v="5357.73"/>
    <n v="0"/>
    <m/>
    <m/>
    <m/>
    <m/>
    <m/>
    <m/>
    <m/>
    <m/>
    <m/>
    <m/>
    <m/>
    <m/>
    <m/>
    <m/>
    <n v="2808"/>
    <n v="18336"/>
    <n v="63.67"/>
    <n v="117"/>
  </r>
  <r>
    <x v="219"/>
    <x v="219"/>
    <x v="0"/>
    <x v="2"/>
    <x v="30"/>
    <x v="4551"/>
    <n v="21160"/>
    <n v="36.74"/>
    <n v="2916.23"/>
    <n v="130180.47"/>
    <n v="6592.63"/>
    <n v="18225"/>
    <n v="31.64"/>
    <n v="137.35"/>
    <n v="79502.490000000005"/>
    <m/>
    <m/>
    <m/>
    <m/>
    <m/>
    <m/>
    <m/>
    <m/>
    <m/>
    <m/>
    <n v="320"/>
    <n v="1506"/>
    <n v="2.61"/>
    <n v="6.67"/>
  </r>
  <r>
    <x v="38"/>
    <x v="38"/>
    <x v="10"/>
    <x v="2"/>
    <x v="42"/>
    <x v="4552"/>
    <n v="16224"/>
    <n v="45.07"/>
    <n v="4506.43"/>
    <n v="125729.49"/>
    <n v="1952.47"/>
    <n v="959"/>
    <n v="2.66"/>
    <n v="65.08"/>
    <n v="23545.46"/>
    <m/>
    <m/>
    <m/>
    <m/>
    <m/>
    <m/>
    <m/>
    <m/>
    <m/>
    <m/>
    <n v="1119"/>
    <n v="4531"/>
    <n v="12.59"/>
    <n v="37.299999999999997"/>
  </r>
  <r>
    <x v="78"/>
    <x v="78"/>
    <x v="0"/>
    <x v="2"/>
    <x v="67"/>
    <x v="4553"/>
    <n v="78982"/>
    <n v="78.36"/>
    <n v="7844.29"/>
    <n v="612795.6"/>
    <n v="0"/>
    <m/>
    <m/>
    <m/>
    <m/>
    <m/>
    <m/>
    <m/>
    <m/>
    <m/>
    <m/>
    <m/>
    <m/>
    <m/>
    <m/>
    <n v="51200"/>
    <n v="9202"/>
    <n v="9.1300000000000008"/>
    <n v="609.52"/>
  </r>
  <r>
    <x v="45"/>
    <x v="45"/>
    <x v="5"/>
    <x v="6"/>
    <x v="53"/>
    <x v="4"/>
    <m/>
    <m/>
    <m/>
    <m/>
    <n v="0"/>
    <m/>
    <m/>
    <m/>
    <m/>
    <m/>
    <m/>
    <m/>
    <m/>
    <m/>
    <m/>
    <m/>
    <m/>
    <m/>
    <m/>
    <n v="619.89"/>
    <n v="3228"/>
    <n v="20.69"/>
    <n v="47.68"/>
  </r>
  <r>
    <x v="44"/>
    <x v="44"/>
    <x v="13"/>
    <x v="27"/>
    <x v="1"/>
    <x v="4554"/>
    <n v="1390"/>
    <n v="19.309999999999999"/>
    <n v="1248.33"/>
    <n v="6965.7"/>
    <n v="0"/>
    <m/>
    <m/>
    <m/>
    <m/>
    <m/>
    <m/>
    <m/>
    <m/>
    <m/>
    <m/>
    <m/>
    <m/>
    <m/>
    <m/>
    <n v="626"/>
    <n v="4566"/>
    <n v="63.42"/>
    <n v="104.33"/>
  </r>
  <r>
    <x v="121"/>
    <x v="121"/>
    <x v="11"/>
    <x v="2"/>
    <x v="3"/>
    <x v="4555"/>
    <n v="80785"/>
    <n v="93.5"/>
    <n v="7155.53"/>
    <n v="479134.14"/>
    <n v="0"/>
    <m/>
    <m/>
    <m/>
    <m/>
    <m/>
    <m/>
    <m/>
    <m/>
    <m/>
    <m/>
    <m/>
    <m/>
    <m/>
    <m/>
    <n v="99300"/>
    <n v="45376"/>
    <n v="52.52"/>
    <n v="1379.17"/>
  </r>
  <r>
    <x v="0"/>
    <x v="0"/>
    <x v="13"/>
    <x v="5"/>
    <x v="91"/>
    <x v="4556"/>
    <n v="30057"/>
    <n v="46.38"/>
    <n v="3462.96"/>
    <n v="173910"/>
    <n v="18410"/>
    <n v="17987"/>
    <n v="27.76"/>
    <n v="340.93"/>
    <n v="222011.71"/>
    <m/>
    <m/>
    <m/>
    <m/>
    <m/>
    <m/>
    <m/>
    <m/>
    <m/>
    <m/>
    <n v="1640"/>
    <n v="11742"/>
    <n v="18.12"/>
    <n v="30.37"/>
  </r>
  <r>
    <x v="52"/>
    <x v="52"/>
    <x v="7"/>
    <x v="7"/>
    <x v="43"/>
    <x v="4557"/>
    <n v="59418"/>
    <n v="24.51"/>
    <n v="2705.05"/>
    <n v="508170.6"/>
    <n v="33726.480000000003"/>
    <n v="42887"/>
    <n v="17.690000000000001"/>
    <n v="166.96"/>
    <n v="406717.73"/>
    <m/>
    <m/>
    <m/>
    <m/>
    <m/>
    <m/>
    <m/>
    <m/>
    <m/>
    <m/>
    <n v="3390"/>
    <n v="14099"/>
    <n v="5.82"/>
    <n v="16.78"/>
  </r>
  <r>
    <x v="183"/>
    <x v="183"/>
    <x v="11"/>
    <x v="1"/>
    <x v="1"/>
    <x v="4558"/>
    <n v="13389"/>
    <n v="185.96"/>
    <n v="16960"/>
    <n v="94636.800000000003"/>
    <n v="0"/>
    <m/>
    <m/>
    <m/>
    <m/>
    <m/>
    <m/>
    <m/>
    <m/>
    <m/>
    <m/>
    <m/>
    <m/>
    <m/>
    <m/>
    <n v="0"/>
    <m/>
    <m/>
    <n v="0"/>
  </r>
  <r>
    <x v="57"/>
    <x v="57"/>
    <x v="0"/>
    <x v="6"/>
    <x v="16"/>
    <x v="0"/>
    <n v="0"/>
    <n v="0"/>
    <n v="0"/>
    <n v="0"/>
    <n v="0"/>
    <n v="0"/>
    <n v="0"/>
    <m/>
    <m/>
    <m/>
    <m/>
    <m/>
    <m/>
    <m/>
    <m/>
    <m/>
    <m/>
    <m/>
    <m/>
    <n v="174"/>
    <n v="2618"/>
    <n v="54.54"/>
    <n v="43.5"/>
  </r>
  <r>
    <x v="21"/>
    <x v="21"/>
    <x v="7"/>
    <x v="7"/>
    <x v="29"/>
    <x v="4559"/>
    <n v="9451"/>
    <n v="15.15"/>
    <n v="1026.4000000000001"/>
    <n v="49636.89"/>
    <n v="25483"/>
    <n v="13502"/>
    <n v="21.64"/>
    <m/>
    <m/>
    <m/>
    <m/>
    <m/>
    <m/>
    <m/>
    <m/>
    <m/>
    <m/>
    <m/>
    <m/>
    <n v="808.77"/>
    <n v="7999"/>
    <n v="12.82"/>
    <n v="15.55"/>
  </r>
  <r>
    <x v="83"/>
    <x v="83"/>
    <x v="5"/>
    <x v="4"/>
    <x v="100"/>
    <x v="4560"/>
    <n v="12"/>
    <n v="0.04"/>
    <n v="0.11"/>
    <n v="2.79"/>
    <n v="0"/>
    <m/>
    <m/>
    <m/>
    <m/>
    <m/>
    <m/>
    <m/>
    <m/>
    <m/>
    <m/>
    <m/>
    <m/>
    <m/>
    <m/>
    <n v="1410"/>
    <n v="15083"/>
    <n v="44.89"/>
    <n v="50.36"/>
  </r>
  <r>
    <x v="72"/>
    <x v="72"/>
    <x v="15"/>
    <x v="3"/>
    <x v="28"/>
    <x v="4561"/>
    <n v="100"/>
    <n v="0.69"/>
    <n v="31.83"/>
    <n v="355.26"/>
    <n v="269.64"/>
    <n v="423"/>
    <n v="2.94"/>
    <n v="22.47"/>
    <n v="3251.68"/>
    <m/>
    <m/>
    <m/>
    <m/>
    <m/>
    <m/>
    <m/>
    <m/>
    <m/>
    <m/>
    <n v="327775"/>
    <n v="9534"/>
    <n v="66.209999999999994"/>
    <n v="27314.58"/>
  </r>
  <r>
    <x v="65"/>
    <x v="65"/>
    <x v="8"/>
    <x v="2"/>
    <x v="30"/>
    <x v="4562"/>
    <n v="35728"/>
    <n v="62.03"/>
    <n v="3233.35"/>
    <n v="144336.93"/>
    <n v="20645"/>
    <n v="16096"/>
    <n v="27.94"/>
    <n v="430.1"/>
    <n v="248964.31"/>
    <m/>
    <m/>
    <m/>
    <m/>
    <m/>
    <m/>
    <m/>
    <m/>
    <m/>
    <m/>
    <n v="1163"/>
    <n v="6010"/>
    <n v="10.43"/>
    <n v="24.23"/>
  </r>
  <r>
    <x v="88"/>
    <x v="88"/>
    <x v="15"/>
    <x v="7"/>
    <x v="65"/>
    <x v="4563"/>
    <n v="173745"/>
    <n v="96.53"/>
    <n v="8587.35"/>
    <n v="1197935.79"/>
    <n v="13313.76"/>
    <n v="17544"/>
    <n v="9.75"/>
    <n v="88.76"/>
    <n v="160554.67000000001"/>
    <m/>
    <m/>
    <m/>
    <m/>
    <m/>
    <m/>
    <m/>
    <m/>
    <m/>
    <m/>
    <n v="422000"/>
    <n v="75500"/>
    <n v="41.94"/>
    <n v="2813.33"/>
  </r>
  <r>
    <x v="101"/>
    <x v="101"/>
    <x v="1"/>
    <x v="1"/>
    <x v="6"/>
    <x v="4"/>
    <n v="1998"/>
    <n v="20.81"/>
    <m/>
    <m/>
    <n v="0"/>
    <m/>
    <m/>
    <m/>
    <m/>
    <m/>
    <m/>
    <m/>
    <m/>
    <m/>
    <n v="4557"/>
    <n v="4650"/>
    <n v="48.44"/>
    <n v="569"/>
    <n v="102003.89"/>
    <n v="21000"/>
    <n v="1459"/>
    <n v="15.2"/>
    <n v="2625"/>
  </r>
  <r>
    <x v="50"/>
    <x v="50"/>
    <x v="9"/>
    <x v="2"/>
    <x v="29"/>
    <x v="4564"/>
    <n v="85280"/>
    <n v="136.66999999999999"/>
    <n v="10784.42"/>
    <n v="521534.7"/>
    <n v="0"/>
    <m/>
    <m/>
    <m/>
    <m/>
    <m/>
    <m/>
    <m/>
    <m/>
    <m/>
    <m/>
    <m/>
    <m/>
    <m/>
    <m/>
    <n v="833892.99"/>
    <n v="5326"/>
    <n v="8.5399999999999991"/>
    <n v="16036.4"/>
  </r>
  <r>
    <x v="29"/>
    <x v="29"/>
    <x v="10"/>
    <x v="2"/>
    <x v="102"/>
    <x v="4565"/>
    <n v="82380"/>
    <n v="66.650000000000006"/>
    <n v="5829.13"/>
    <n v="558372"/>
    <n v="47552.86"/>
    <n v="63098"/>
    <n v="51.05"/>
    <n v="461.68"/>
    <n v="573454.22"/>
    <m/>
    <m/>
    <m/>
    <m/>
    <m/>
    <m/>
    <m/>
    <m/>
    <m/>
    <m/>
    <n v="2863"/>
    <n v="10665"/>
    <n v="8.6300000000000008"/>
    <n v="27.8"/>
  </r>
  <r>
    <x v="152"/>
    <x v="152"/>
    <x v="0"/>
    <x v="12"/>
    <x v="6"/>
    <x v="4"/>
    <m/>
    <m/>
    <m/>
    <m/>
    <n v="0"/>
    <m/>
    <m/>
    <m/>
    <m/>
    <m/>
    <m/>
    <m/>
    <m/>
    <m/>
    <m/>
    <m/>
    <m/>
    <m/>
    <m/>
    <n v="0"/>
    <m/>
    <m/>
    <n v="0"/>
  </r>
  <r>
    <x v="76"/>
    <x v="76"/>
    <x v="12"/>
    <x v="21"/>
    <x v="76"/>
    <x v="4566"/>
    <n v="39271"/>
    <n v="72.72"/>
    <n v="4366"/>
    <n v="182717.1"/>
    <n v="14072.87"/>
    <n v="18576"/>
    <n v="34.4"/>
    <n v="312.73"/>
    <n v="169708.95"/>
    <m/>
    <m/>
    <m/>
    <m/>
    <m/>
    <m/>
    <m/>
    <m/>
    <m/>
    <m/>
    <n v="159500"/>
    <n v="7834"/>
    <n v="14.51"/>
    <n v="3544.44"/>
  </r>
  <r>
    <x v="87"/>
    <x v="87"/>
    <x v="0"/>
    <x v="0"/>
    <x v="17"/>
    <x v="4567"/>
    <n v="33434"/>
    <n v="55.72"/>
    <n v="2319.48"/>
    <n v="107855.82"/>
    <n v="27662.46"/>
    <n v="31593"/>
    <n v="52.66"/>
    <n v="553.25"/>
    <n v="333589.95"/>
    <m/>
    <m/>
    <m/>
    <m/>
    <m/>
    <m/>
    <m/>
    <m/>
    <m/>
    <m/>
    <n v="2754"/>
    <n v="21719"/>
    <n v="36.200000000000003"/>
    <n v="55.08"/>
  </r>
  <r>
    <x v="30"/>
    <x v="30"/>
    <x v="14"/>
    <x v="7"/>
    <x v="33"/>
    <x v="4568"/>
    <n v="99662"/>
    <n v="83.05"/>
    <n v="6448.79"/>
    <n v="599737.47"/>
    <n v="6649.85"/>
    <n v="14146"/>
    <n v="11.79"/>
    <n v="66.5"/>
    <n v="80192.59"/>
    <m/>
    <m/>
    <m/>
    <m/>
    <m/>
    <m/>
    <m/>
    <m/>
    <m/>
    <m/>
    <n v="1627999.56"/>
    <n v="87145"/>
    <n v="72.62"/>
    <n v="16280"/>
  </r>
  <r>
    <x v="81"/>
    <x v="81"/>
    <x v="4"/>
    <x v="7"/>
    <x v="9"/>
    <x v="4569"/>
    <n v="35445"/>
    <n v="73.84"/>
    <n v="5742.6"/>
    <n v="213624.72"/>
    <n v="0"/>
    <m/>
    <m/>
    <m/>
    <m/>
    <m/>
    <m/>
    <m/>
    <m/>
    <m/>
    <m/>
    <m/>
    <m/>
    <m/>
    <m/>
    <n v="99900"/>
    <n v="8906"/>
    <n v="18.55"/>
    <n v="2497.5"/>
  </r>
  <r>
    <x v="37"/>
    <x v="37"/>
    <x v="14"/>
    <x v="3"/>
    <x v="98"/>
    <x v="4570"/>
    <n v="115"/>
    <n v="0.53"/>
    <n v="19.559999999999999"/>
    <n v="327.36"/>
    <n v="0"/>
    <m/>
    <m/>
    <m/>
    <m/>
    <m/>
    <m/>
    <m/>
    <m/>
    <m/>
    <m/>
    <m/>
    <m/>
    <m/>
    <m/>
    <n v="265.41000000000003"/>
    <n v="1270"/>
    <n v="5.88"/>
    <n v="14.75"/>
  </r>
  <r>
    <x v="72"/>
    <x v="72"/>
    <x v="2"/>
    <x v="27"/>
    <x v="11"/>
    <x v="4"/>
    <m/>
    <m/>
    <m/>
    <m/>
    <n v="0"/>
    <m/>
    <m/>
    <m/>
    <m/>
    <m/>
    <m/>
    <m/>
    <m/>
    <m/>
    <m/>
    <m/>
    <m/>
    <m/>
    <m/>
    <n v="254001"/>
    <n v="6708"/>
    <n v="55.9"/>
    <n v="25400.1"/>
  </r>
  <r>
    <x v="36"/>
    <x v="36"/>
    <x v="10"/>
    <x v="1"/>
    <x v="6"/>
    <x v="4"/>
    <m/>
    <m/>
    <m/>
    <m/>
    <n v="0"/>
    <m/>
    <m/>
    <m/>
    <m/>
    <m/>
    <m/>
    <m/>
    <m/>
    <m/>
    <m/>
    <m/>
    <m/>
    <m/>
    <m/>
    <n v="201.18"/>
    <n v="2777"/>
    <n v="28.93"/>
    <n v="25.15"/>
  </r>
  <r>
    <x v="99"/>
    <x v="99"/>
    <x v="8"/>
    <x v="7"/>
    <x v="5"/>
    <x v="4571"/>
    <n v="37264"/>
    <n v="38.82"/>
    <n v="3037"/>
    <n v="225952.8"/>
    <n v="19943.009999999998"/>
    <n v="38643"/>
    <n v="40.25"/>
    <n v="249.29"/>
    <n v="240498.7"/>
    <m/>
    <m/>
    <m/>
    <m/>
    <m/>
    <m/>
    <m/>
    <m/>
    <m/>
    <m/>
    <n v="0"/>
    <n v="608"/>
    <n v="0.63"/>
    <n v="0"/>
  </r>
  <r>
    <x v="113"/>
    <x v="113"/>
    <x v="12"/>
    <x v="1"/>
    <x v="6"/>
    <x v="4"/>
    <m/>
    <m/>
    <m/>
    <m/>
    <n v="0"/>
    <m/>
    <m/>
    <m/>
    <m/>
    <m/>
    <m/>
    <m/>
    <m/>
    <m/>
    <m/>
    <m/>
    <m/>
    <m/>
    <m/>
    <n v="720.47"/>
    <n v="2338"/>
    <n v="24.35"/>
    <n v="90.06"/>
  </r>
  <r>
    <x v="197"/>
    <x v="197"/>
    <x v="13"/>
    <x v="13"/>
    <x v="6"/>
    <x v="4"/>
    <m/>
    <m/>
    <m/>
    <m/>
    <n v="0"/>
    <m/>
    <m/>
    <m/>
    <m/>
    <m/>
    <m/>
    <m/>
    <m/>
    <m/>
    <m/>
    <m/>
    <m/>
    <m/>
    <m/>
    <n v="0"/>
    <m/>
    <m/>
    <n v="0"/>
  </r>
  <r>
    <x v="133"/>
    <x v="133"/>
    <x v="4"/>
    <x v="2"/>
    <x v="29"/>
    <x v="4572"/>
    <n v="24779"/>
    <n v="39.71"/>
    <n v="2346.15"/>
    <n v="113460"/>
    <n v="16419"/>
    <n v="25296"/>
    <n v="40.54"/>
    <n v="315.75"/>
    <n v="198001.65"/>
    <m/>
    <m/>
    <m/>
    <m/>
    <m/>
    <m/>
    <m/>
    <m/>
    <m/>
    <m/>
    <n v="152.26"/>
    <n v="17998"/>
    <n v="28.84"/>
    <n v="2.93"/>
  </r>
  <r>
    <x v="75"/>
    <x v="75"/>
    <x v="14"/>
    <x v="5"/>
    <x v="9"/>
    <x v="4573"/>
    <n v="21847"/>
    <n v="45.51"/>
    <n v="3473.5"/>
    <n v="129214.2"/>
    <n v="21012.58"/>
    <n v="23076"/>
    <n v="48.08"/>
    <n v="525.30999999999995"/>
    <n v="253396.98"/>
    <m/>
    <m/>
    <m/>
    <m/>
    <m/>
    <m/>
    <m/>
    <m/>
    <m/>
    <m/>
    <n v="103000"/>
    <n v="4490"/>
    <n v="9.35"/>
    <n v="2575"/>
  </r>
  <r>
    <x v="13"/>
    <x v="13"/>
    <x v="14"/>
    <x v="12"/>
    <x v="68"/>
    <x v="4574"/>
    <n v="1097"/>
    <n v="5.71"/>
    <n v="311.19"/>
    <n v="4630.47"/>
    <n v="194"/>
    <n v="752"/>
    <n v="3.92"/>
    <m/>
    <m/>
    <m/>
    <m/>
    <m/>
    <m/>
    <m/>
    <m/>
    <m/>
    <m/>
    <m/>
    <m/>
    <n v="1586.79"/>
    <n v="2418"/>
    <n v="12.59"/>
    <n v="99.17"/>
  </r>
  <r>
    <x v="3"/>
    <x v="3"/>
    <x v="12"/>
    <x v="12"/>
    <x v="6"/>
    <x v="4"/>
    <m/>
    <m/>
    <m/>
    <m/>
    <n v="0"/>
    <m/>
    <m/>
    <m/>
    <m/>
    <m/>
    <m/>
    <m/>
    <m/>
    <m/>
    <m/>
    <m/>
    <m/>
    <m/>
    <m/>
    <n v="0"/>
    <m/>
    <m/>
    <n v="0"/>
  </r>
  <r>
    <x v="48"/>
    <x v="48"/>
    <x v="6"/>
    <x v="4"/>
    <x v="64"/>
    <x v="4575"/>
    <n v="1110"/>
    <n v="1.23"/>
    <n v="68.64"/>
    <n v="4787.6400000000003"/>
    <n v="0"/>
    <m/>
    <m/>
    <m/>
    <m/>
    <m/>
    <m/>
    <m/>
    <m/>
    <m/>
    <m/>
    <m/>
    <m/>
    <m/>
    <m/>
    <n v="5571"/>
    <n v="53520"/>
    <n v="59.47"/>
    <n v="74.28"/>
  </r>
  <r>
    <x v="54"/>
    <x v="54"/>
    <x v="4"/>
    <x v="7"/>
    <x v="29"/>
    <x v="4576"/>
    <n v="23598"/>
    <n v="37.82"/>
    <n v="3369.37"/>
    <n v="162942.51"/>
    <n v="0"/>
    <m/>
    <m/>
    <m/>
    <m/>
    <m/>
    <m/>
    <m/>
    <m/>
    <m/>
    <m/>
    <m/>
    <m/>
    <m/>
    <m/>
    <n v="123000"/>
    <n v="7430"/>
    <n v="11.91"/>
    <n v="2365.38"/>
  </r>
  <r>
    <x v="87"/>
    <x v="87"/>
    <x v="13"/>
    <x v="4"/>
    <x v="107"/>
    <x v="4577"/>
    <n v="1669"/>
    <n v="1.81"/>
    <n v="88.86"/>
    <n v="6363.06"/>
    <n v="554.79999999999995"/>
    <n v="882"/>
    <n v="0.95"/>
    <n v="7.21"/>
    <n v="6690.51"/>
    <m/>
    <m/>
    <m/>
    <m/>
    <m/>
    <m/>
    <m/>
    <m/>
    <m/>
    <m/>
    <n v="4495"/>
    <n v="49767"/>
    <n v="53.86"/>
    <n v="58.38"/>
  </r>
  <r>
    <x v="198"/>
    <x v="198"/>
    <x v="13"/>
    <x v="1"/>
    <x v="53"/>
    <x v="4578"/>
    <n v="1656"/>
    <n v="10.62"/>
    <n v="1136.77"/>
    <n v="13743.54"/>
    <n v="0"/>
    <n v="15"/>
    <n v="0.1"/>
    <m/>
    <m/>
    <m/>
    <m/>
    <m/>
    <m/>
    <m/>
    <m/>
    <m/>
    <m/>
    <m/>
    <m/>
    <n v="0"/>
    <n v="7332"/>
    <n v="47"/>
    <n v="0"/>
  </r>
  <r>
    <x v="30"/>
    <x v="30"/>
    <x v="15"/>
    <x v="5"/>
    <x v="128"/>
    <x v="4579"/>
    <n v="209097"/>
    <n v="132.01"/>
    <n v="10621.57"/>
    <n v="1303903.71"/>
    <n v="0"/>
    <m/>
    <m/>
    <m/>
    <m/>
    <m/>
    <m/>
    <m/>
    <m/>
    <m/>
    <m/>
    <m/>
    <m/>
    <m/>
    <m/>
    <n v="3999.22"/>
    <n v="59236"/>
    <n v="37.4"/>
    <n v="30.3"/>
  </r>
  <r>
    <x v="143"/>
    <x v="143"/>
    <x v="3"/>
    <x v="7"/>
    <x v="9"/>
    <x v="4580"/>
    <n v="42787"/>
    <n v="89.14"/>
    <n v="6366.65"/>
    <n v="236839.38"/>
    <n v="13586"/>
    <n v="25374"/>
    <n v="52.86"/>
    <n v="339.65"/>
    <n v="163837.65"/>
    <m/>
    <m/>
    <m/>
    <m/>
    <m/>
    <m/>
    <m/>
    <m/>
    <m/>
    <m/>
    <n v="1004.61"/>
    <n v="3743"/>
    <n v="7.8"/>
    <n v="25.12"/>
  </r>
  <r>
    <x v="117"/>
    <x v="117"/>
    <x v="5"/>
    <x v="2"/>
    <x v="2"/>
    <x v="4581"/>
    <n v="110330"/>
    <n v="143.66"/>
    <n v="10068.59"/>
    <n v="599282.69999999995"/>
    <n v="0"/>
    <m/>
    <m/>
    <m/>
    <m/>
    <m/>
    <m/>
    <m/>
    <m/>
    <m/>
    <m/>
    <m/>
    <m/>
    <m/>
    <m/>
    <n v="1330.12"/>
    <n v="4713"/>
    <n v="6.14"/>
    <n v="20.78"/>
  </r>
  <r>
    <x v="99"/>
    <x v="99"/>
    <x v="11"/>
    <x v="1"/>
    <x v="28"/>
    <x v="4238"/>
    <n v="3213"/>
    <n v="22.31"/>
    <n v="171.67"/>
    <n v="1915.8"/>
    <n v="0"/>
    <m/>
    <m/>
    <m/>
    <m/>
    <m/>
    <m/>
    <m/>
    <m/>
    <m/>
    <m/>
    <m/>
    <m/>
    <m/>
    <m/>
    <n v="86300"/>
    <n v="5861"/>
    <n v="40.700000000000003"/>
    <n v="7191.67"/>
  </r>
  <r>
    <x v="22"/>
    <x v="22"/>
    <x v="2"/>
    <x v="14"/>
    <x v="123"/>
    <x v="4582"/>
    <n v="21912"/>
    <n v="44.54"/>
    <n v="4579.2700000000004"/>
    <n v="174607.5"/>
    <n v="0"/>
    <m/>
    <m/>
    <m/>
    <m/>
    <m/>
    <m/>
    <m/>
    <m/>
    <m/>
    <n v="12693"/>
    <n v="21594"/>
    <n v="43.89"/>
    <n v="309"/>
    <n v="284120.11"/>
    <n v="133.94999999999999"/>
    <n v="9292"/>
    <n v="18.89"/>
    <n v="3.27"/>
  </r>
  <r>
    <x v="161"/>
    <x v="161"/>
    <x v="15"/>
    <x v="4"/>
    <x v="104"/>
    <x v="4583"/>
    <n v="7744"/>
    <n v="2.41"/>
    <n v="145.97"/>
    <n v="36381.599999999999"/>
    <n v="2783.71"/>
    <n v="4359"/>
    <n v="1.36"/>
    <n v="10.39"/>
    <n v="33569.54"/>
    <m/>
    <m/>
    <m/>
    <m/>
    <m/>
    <n v="940"/>
    <n v="4195"/>
    <n v="1.3"/>
    <n v="3"/>
    <n v="21040.959999999999"/>
    <n v="22893"/>
    <n v="217167"/>
    <n v="67.53"/>
    <n v="85.42"/>
  </r>
  <r>
    <x v="46"/>
    <x v="46"/>
    <x v="9"/>
    <x v="1"/>
    <x v="11"/>
    <x v="4584"/>
    <n v="309"/>
    <n v="2.58"/>
    <n v="112.7"/>
    <n v="1048.1099999999999"/>
    <n v="0"/>
    <n v="709"/>
    <n v="5.91"/>
    <m/>
    <m/>
    <m/>
    <m/>
    <m/>
    <m/>
    <m/>
    <n v="300"/>
    <n v="971"/>
    <n v="8.09"/>
    <n v="30"/>
    <n v="6715.2"/>
    <n v="0"/>
    <n v="3391"/>
    <n v="28.26"/>
    <n v="0"/>
  </r>
  <r>
    <x v="115"/>
    <x v="115"/>
    <x v="0"/>
    <x v="2"/>
    <x v="38"/>
    <x v="4585"/>
    <n v="72653"/>
    <n v="108.11"/>
    <n v="10297.86"/>
    <n v="536312.4"/>
    <n v="0"/>
    <m/>
    <m/>
    <m/>
    <m/>
    <m/>
    <m/>
    <m/>
    <m/>
    <m/>
    <m/>
    <m/>
    <m/>
    <m/>
    <m/>
    <n v="318300"/>
    <n v="13876"/>
    <n v="20.65"/>
    <n v="5683.93"/>
  </r>
  <r>
    <x v="96"/>
    <x v="96"/>
    <x v="10"/>
    <x v="2"/>
    <x v="42"/>
    <x v="4586"/>
    <n v="16840"/>
    <n v="46.78"/>
    <n v="3470.67"/>
    <n v="96831.6"/>
    <n v="22500.06"/>
    <n v="29353"/>
    <n v="81.540000000000006"/>
    <n v="750"/>
    <n v="271334.99"/>
    <m/>
    <m/>
    <m/>
    <m/>
    <m/>
    <m/>
    <m/>
    <m/>
    <m/>
    <m/>
    <n v="28603.99"/>
    <n v="3599"/>
    <n v="10"/>
    <n v="953.47"/>
  </r>
  <r>
    <x v="101"/>
    <x v="101"/>
    <x v="11"/>
    <x v="7"/>
    <x v="36"/>
    <x v="4587"/>
    <n v="60290"/>
    <n v="81.03"/>
    <n v="8438.7099999999991"/>
    <n v="486576"/>
    <n v="0"/>
    <m/>
    <m/>
    <m/>
    <m/>
    <m/>
    <m/>
    <m/>
    <m/>
    <m/>
    <m/>
    <m/>
    <m/>
    <m/>
    <m/>
    <n v="0"/>
    <n v="16995"/>
    <n v="22.84"/>
    <n v="0"/>
  </r>
  <r>
    <x v="52"/>
    <x v="52"/>
    <x v="12"/>
    <x v="1"/>
    <x v="21"/>
    <x v="4588"/>
    <n v="27996"/>
    <n v="97.21"/>
    <n v="6016.75"/>
    <n v="134293.85999999999"/>
    <n v="18063.05"/>
    <n v="26404"/>
    <n v="91.68"/>
    <n v="752.63"/>
    <n v="217827.69"/>
    <m/>
    <m/>
    <m/>
    <m/>
    <m/>
    <m/>
    <m/>
    <m/>
    <m/>
    <m/>
    <n v="2397"/>
    <n v="15733"/>
    <n v="54.63"/>
    <n v="99.88"/>
  </r>
  <r>
    <x v="46"/>
    <x v="46"/>
    <x v="1"/>
    <x v="0"/>
    <x v="58"/>
    <x v="4589"/>
    <n v="36368"/>
    <n v="29.14"/>
    <n v="3693.67"/>
    <n v="357252.06"/>
    <n v="121.24"/>
    <n v="540"/>
    <n v="0.43"/>
    <m/>
    <m/>
    <m/>
    <m/>
    <m/>
    <m/>
    <m/>
    <m/>
    <m/>
    <m/>
    <m/>
    <m/>
    <n v="0"/>
    <n v="3297"/>
    <n v="2.64"/>
    <n v="0"/>
  </r>
  <r>
    <x v="80"/>
    <x v="80"/>
    <x v="6"/>
    <x v="1"/>
    <x v="41"/>
    <x v="4"/>
    <m/>
    <m/>
    <m/>
    <m/>
    <n v="0"/>
    <m/>
    <m/>
    <m/>
    <m/>
    <m/>
    <m/>
    <m/>
    <m/>
    <m/>
    <m/>
    <m/>
    <m/>
    <m/>
    <m/>
    <n v="29900"/>
    <n v="2448"/>
    <n v="68"/>
    <n v="9966.67"/>
  </r>
  <r>
    <x v="18"/>
    <x v="18"/>
    <x v="12"/>
    <x v="2"/>
    <x v="54"/>
    <x v="4590"/>
    <n v="2685"/>
    <n v="7.72"/>
    <n v="400.24"/>
    <n v="10794.51"/>
    <n v="14789.52"/>
    <n v="21488"/>
    <n v="61.75"/>
    <n v="509.98"/>
    <n v="178351.32"/>
    <m/>
    <m/>
    <m/>
    <m/>
    <m/>
    <m/>
    <m/>
    <m/>
    <m/>
    <m/>
    <n v="84300"/>
    <n v="10413"/>
    <n v="29.92"/>
    <n v="2906.9"/>
  </r>
  <r>
    <x v="130"/>
    <x v="130"/>
    <x v="14"/>
    <x v="2"/>
    <x v="9"/>
    <x v="4591"/>
    <n v="23129"/>
    <n v="48.19"/>
    <n v="2360.25"/>
    <n v="87801.3"/>
    <n v="15658.58"/>
    <n v="25112"/>
    <n v="52.32"/>
    <n v="391.46"/>
    <n v="188831.56"/>
    <m/>
    <m/>
    <m/>
    <m/>
    <m/>
    <m/>
    <m/>
    <m/>
    <m/>
    <m/>
    <n v="124929"/>
    <n v="7242"/>
    <n v="15.09"/>
    <n v="3123.23"/>
  </r>
  <r>
    <x v="85"/>
    <x v="85"/>
    <x v="12"/>
    <x v="4"/>
    <x v="101"/>
    <x v="4592"/>
    <n v="33289"/>
    <n v="25.22"/>
    <n v="1305.74"/>
    <n v="133576.82999999999"/>
    <n v="20968.96"/>
    <n v="31232"/>
    <n v="23.66"/>
    <n v="190.63"/>
    <n v="252871.01"/>
    <m/>
    <m/>
    <m/>
    <m/>
    <m/>
    <n v="58169"/>
    <n v="95053"/>
    <n v="72.010000000000005"/>
    <n v="528"/>
    <n v="1302054.8999999999"/>
    <n v="5426"/>
    <n v="61167"/>
    <n v="46.34"/>
    <n v="49.33"/>
  </r>
  <r>
    <x v="166"/>
    <x v="166"/>
    <x v="5"/>
    <x v="7"/>
    <x v="20"/>
    <x v="4593"/>
    <n v="71396"/>
    <n v="99.16"/>
    <n v="7282.67"/>
    <n v="406372.8"/>
    <n v="0"/>
    <m/>
    <m/>
    <m/>
    <m/>
    <m/>
    <m/>
    <m/>
    <m/>
    <m/>
    <m/>
    <m/>
    <m/>
    <m/>
    <m/>
    <n v="2021"/>
    <n v="14671"/>
    <n v="20.38"/>
    <n v="33.68"/>
  </r>
  <r>
    <x v="76"/>
    <x v="76"/>
    <x v="0"/>
    <x v="11"/>
    <x v="72"/>
    <x v="4594"/>
    <n v="62197"/>
    <n v="26.44"/>
    <n v="917.71"/>
    <n v="167280.03"/>
    <n v="144528.4"/>
    <n v="220524"/>
    <n v="93.76"/>
    <n v="737.39"/>
    <n v="1742911.32"/>
    <m/>
    <m/>
    <m/>
    <m/>
    <m/>
    <m/>
    <m/>
    <m/>
    <m/>
    <m/>
    <n v="1867993"/>
    <n v="155789"/>
    <n v="66.239999999999995"/>
    <n v="9530.58"/>
  </r>
  <r>
    <x v="156"/>
    <x v="156"/>
    <x v="4"/>
    <x v="5"/>
    <x v="21"/>
    <x v="4595"/>
    <n v="56138"/>
    <n v="194.92"/>
    <n v="9068.75"/>
    <n v="202414.5"/>
    <n v="0"/>
    <m/>
    <m/>
    <m/>
    <m/>
    <m/>
    <m/>
    <m/>
    <m/>
    <m/>
    <m/>
    <m/>
    <m/>
    <m/>
    <m/>
    <n v="780.7"/>
    <n v="3753"/>
    <n v="13.03"/>
    <n v="32.53"/>
  </r>
  <r>
    <x v="85"/>
    <x v="85"/>
    <x v="9"/>
    <x v="11"/>
    <x v="64"/>
    <x v="4596"/>
    <n v="5082"/>
    <n v="5.65"/>
    <n v="268.39"/>
    <n v="18719.97"/>
    <n v="10139.67"/>
    <n v="13080"/>
    <n v="14.53"/>
    <n v="135.19999999999999"/>
    <n v="122277.33"/>
    <m/>
    <m/>
    <m/>
    <m/>
    <m/>
    <m/>
    <m/>
    <m/>
    <m/>
    <m/>
    <n v="3883"/>
    <n v="36143"/>
    <n v="40.159999999999997"/>
    <n v="51.77"/>
  </r>
  <r>
    <x v="157"/>
    <x v="157"/>
    <x v="13"/>
    <x v="7"/>
    <x v="28"/>
    <x v="4597"/>
    <n v="6749"/>
    <n v="46.87"/>
    <n v="1900.42"/>
    <n v="21208.65"/>
    <n v="2756.78"/>
    <n v="3435"/>
    <n v="23.85"/>
    <n v="229.73"/>
    <n v="33244.79"/>
    <m/>
    <m/>
    <m/>
    <m/>
    <m/>
    <m/>
    <m/>
    <m/>
    <m/>
    <m/>
    <n v="127.8"/>
    <n v="1058"/>
    <n v="7.35"/>
    <n v="10.65"/>
  </r>
  <r>
    <x v="50"/>
    <x v="50"/>
    <x v="11"/>
    <x v="1"/>
    <x v="12"/>
    <x v="4"/>
    <m/>
    <m/>
    <m/>
    <m/>
    <n v="0"/>
    <m/>
    <m/>
    <m/>
    <m/>
    <m/>
    <m/>
    <m/>
    <m/>
    <m/>
    <m/>
    <m/>
    <m/>
    <m/>
    <m/>
    <n v="0"/>
    <m/>
    <m/>
    <n v="0"/>
  </r>
  <r>
    <x v="109"/>
    <x v="109"/>
    <x v="11"/>
    <x v="2"/>
    <x v="2"/>
    <x v="623"/>
    <n v="86774"/>
    <n v="112.99"/>
    <n v="9322.5"/>
    <n v="554875.19999999995"/>
    <n v="0"/>
    <n v="0"/>
    <n v="0"/>
    <m/>
    <m/>
    <n v="0"/>
    <n v="0"/>
    <n v="0"/>
    <n v="0"/>
    <n v="0"/>
    <n v="0"/>
    <n v="0"/>
    <n v="0"/>
    <n v="0"/>
    <n v="0"/>
    <n v="1592"/>
    <n v="5556"/>
    <n v="7.23"/>
    <n v="24.88"/>
  </r>
  <r>
    <x v="24"/>
    <x v="24"/>
    <x v="10"/>
    <x v="2"/>
    <x v="29"/>
    <x v="4598"/>
    <n v="22204"/>
    <n v="35.58"/>
    <n v="2172.25"/>
    <n v="105050.01"/>
    <n v="34676.99"/>
    <n v="50813"/>
    <n v="81.430000000000007"/>
    <n v="666.87"/>
    <n v="418180.24"/>
    <m/>
    <m/>
    <m/>
    <m/>
    <m/>
    <m/>
    <m/>
    <m/>
    <m/>
    <m/>
    <n v="2145"/>
    <n v="8085"/>
    <n v="12.96"/>
    <n v="41.25"/>
  </r>
  <r>
    <x v="199"/>
    <x v="199"/>
    <x v="8"/>
    <x v="1"/>
    <x v="21"/>
    <x v="4599"/>
    <n v="9318"/>
    <n v="32.35"/>
    <n v="1661.13"/>
    <n v="37076.31"/>
    <n v="0"/>
    <m/>
    <m/>
    <m/>
    <m/>
    <m/>
    <m/>
    <m/>
    <m/>
    <m/>
    <m/>
    <m/>
    <m/>
    <m/>
    <m/>
    <n v="1172.1500000000001"/>
    <n v="22256"/>
    <n v="77.28"/>
    <n v="48.84"/>
  </r>
  <r>
    <x v="40"/>
    <x v="40"/>
    <x v="6"/>
    <x v="5"/>
    <x v="15"/>
    <x v="4600"/>
    <n v="36845"/>
    <n v="85.29"/>
    <n v="8468.89"/>
    <n v="283538.40000000002"/>
    <n v="0"/>
    <m/>
    <m/>
    <m/>
    <m/>
    <m/>
    <m/>
    <m/>
    <m/>
    <m/>
    <m/>
    <m/>
    <m/>
    <m/>
    <m/>
    <n v="117850"/>
    <n v="8314"/>
    <n v="19.25"/>
    <n v="3273.61"/>
  </r>
  <r>
    <x v="174"/>
    <x v="174"/>
    <x v="11"/>
    <x v="1"/>
    <x v="6"/>
    <x v="3215"/>
    <n v="54"/>
    <n v="0.56000000000000005"/>
    <n v="41.13"/>
    <n v="305.97000000000003"/>
    <n v="313"/>
    <n v="337"/>
    <n v="3.51"/>
    <m/>
    <m/>
    <m/>
    <m/>
    <m/>
    <m/>
    <m/>
    <m/>
    <m/>
    <m/>
    <m/>
    <m/>
    <n v="0"/>
    <n v="3814"/>
    <n v="39.729999999999997"/>
    <n v="0"/>
  </r>
  <r>
    <x v="202"/>
    <x v="202"/>
    <x v="1"/>
    <x v="5"/>
    <x v="5"/>
    <x v="4"/>
    <m/>
    <m/>
    <m/>
    <m/>
    <n v="0"/>
    <m/>
    <m/>
    <m/>
    <m/>
    <m/>
    <m/>
    <m/>
    <m/>
    <m/>
    <m/>
    <m/>
    <m/>
    <m/>
    <m/>
    <n v="0"/>
    <m/>
    <m/>
    <n v="0"/>
  </r>
  <r>
    <x v="136"/>
    <x v="136"/>
    <x v="9"/>
    <x v="12"/>
    <x v="6"/>
    <x v="4"/>
    <m/>
    <m/>
    <m/>
    <m/>
    <n v="0"/>
    <m/>
    <m/>
    <m/>
    <m/>
    <m/>
    <m/>
    <m/>
    <m/>
    <m/>
    <m/>
    <m/>
    <m/>
    <m/>
    <m/>
    <n v="0"/>
    <m/>
    <m/>
    <n v="0"/>
  </r>
  <r>
    <x v="122"/>
    <x v="122"/>
    <x v="11"/>
    <x v="0"/>
    <x v="102"/>
    <x v="4601"/>
    <n v="86953"/>
    <n v="70.349999999999994"/>
    <n v="7385.29"/>
    <n v="707437.05"/>
    <n v="18054.32"/>
    <n v="22767"/>
    <n v="18.420000000000002"/>
    <n v="175.28"/>
    <n v="217722.42"/>
    <m/>
    <m/>
    <m/>
    <m/>
    <m/>
    <m/>
    <m/>
    <m/>
    <m/>
    <m/>
    <n v="3824.64"/>
    <n v="76668"/>
    <n v="62.03"/>
    <n v="37.130000000000003"/>
  </r>
  <r>
    <x v="119"/>
    <x v="119"/>
    <x v="5"/>
    <x v="0"/>
    <x v="10"/>
    <x v="4602"/>
    <n v="53917"/>
    <n v="60.72"/>
    <n v="4990.1400000000003"/>
    <n v="343421.1"/>
    <n v="21339.48"/>
    <n v="14153"/>
    <n v="15.94"/>
    <n v="288.37"/>
    <n v="257339.15"/>
    <m/>
    <m/>
    <m/>
    <m/>
    <m/>
    <m/>
    <m/>
    <m/>
    <m/>
    <m/>
    <n v="154287"/>
    <n v="25449"/>
    <n v="28.66"/>
    <n v="2084.96"/>
  </r>
  <r>
    <x v="176"/>
    <x v="176"/>
    <x v="14"/>
    <x v="2"/>
    <x v="9"/>
    <x v="4603"/>
    <n v="63147"/>
    <n v="131.56"/>
    <n v="10053.030000000001"/>
    <n v="373972.53"/>
    <n v="0"/>
    <m/>
    <m/>
    <m/>
    <m/>
    <m/>
    <m/>
    <m/>
    <m/>
    <m/>
    <m/>
    <m/>
    <m/>
    <m/>
    <m/>
    <n v="184.93"/>
    <n v="7621"/>
    <n v="15.88"/>
    <n v="4.62"/>
  </r>
  <r>
    <x v="62"/>
    <x v="62"/>
    <x v="6"/>
    <x v="38"/>
    <x v="57"/>
    <x v="4604"/>
    <n v="55990"/>
    <n v="111.09"/>
    <n v="6554.5"/>
    <n v="256018.77"/>
    <n v="21364"/>
    <n v="25208"/>
    <n v="50.02"/>
    <m/>
    <m/>
    <m/>
    <m/>
    <m/>
    <m/>
    <m/>
    <m/>
    <m/>
    <m/>
    <m/>
    <m/>
    <n v="1521"/>
    <n v="7295"/>
    <n v="14.47"/>
    <n v="36.21"/>
  </r>
  <r>
    <x v="33"/>
    <x v="33"/>
    <x v="15"/>
    <x v="2"/>
    <x v="42"/>
    <x v="4605"/>
    <n v="9250"/>
    <n v="25.69"/>
    <n v="4090.63"/>
    <n v="114128.67"/>
    <n v="18129.97"/>
    <n v="22678"/>
    <n v="62.99"/>
    <n v="604.33000000000004"/>
    <n v="218634.76"/>
    <m/>
    <m/>
    <m/>
    <m/>
    <m/>
    <m/>
    <m/>
    <m/>
    <m/>
    <m/>
    <n v="82156"/>
    <n v="10509"/>
    <n v="29.19"/>
    <n v="2738.53"/>
  </r>
  <r>
    <x v="176"/>
    <x v="176"/>
    <x v="11"/>
    <x v="12"/>
    <x v="6"/>
    <x v="4"/>
    <m/>
    <m/>
    <m/>
    <m/>
    <n v="0"/>
    <m/>
    <m/>
    <m/>
    <m/>
    <m/>
    <m/>
    <m/>
    <m/>
    <m/>
    <m/>
    <m/>
    <m/>
    <m/>
    <m/>
    <n v="0"/>
    <m/>
    <m/>
    <n v="0"/>
  </r>
  <r>
    <x v="143"/>
    <x v="143"/>
    <x v="0"/>
    <x v="12"/>
    <x v="6"/>
    <x v="4606"/>
    <n v="256"/>
    <n v="2.67"/>
    <n v="18.88"/>
    <n v="140.43"/>
    <n v="0"/>
    <m/>
    <m/>
    <m/>
    <m/>
    <m/>
    <m/>
    <m/>
    <m/>
    <m/>
    <m/>
    <m/>
    <m/>
    <m/>
    <m/>
    <n v="0.28000000000000003"/>
    <n v="503"/>
    <n v="5.24"/>
    <n v="0.04"/>
  </r>
  <r>
    <x v="128"/>
    <x v="128"/>
    <x v="0"/>
    <x v="7"/>
    <x v="28"/>
    <x v="4607"/>
    <n v="6532"/>
    <n v="45.36"/>
    <n v="3615.92"/>
    <n v="40353.629999999997"/>
    <n v="3167"/>
    <n v="3473"/>
    <n v="24.12"/>
    <m/>
    <m/>
    <m/>
    <m/>
    <m/>
    <m/>
    <m/>
    <m/>
    <m/>
    <m/>
    <m/>
    <m/>
    <n v="24600"/>
    <n v="3096"/>
    <n v="21.5"/>
    <n v="2050"/>
  </r>
  <r>
    <x v="31"/>
    <x v="31"/>
    <x v="11"/>
    <x v="6"/>
    <x v="41"/>
    <x v="0"/>
    <n v="0"/>
    <n v="0"/>
    <n v="0"/>
    <n v="0"/>
    <n v="0"/>
    <n v="0"/>
    <n v="0"/>
    <m/>
    <m/>
    <m/>
    <m/>
    <m/>
    <m/>
    <m/>
    <m/>
    <m/>
    <m/>
    <m/>
    <m/>
    <n v="329"/>
    <n v="5376"/>
    <n v="149.33000000000001"/>
    <n v="109.67"/>
  </r>
  <r>
    <x v="157"/>
    <x v="157"/>
    <x v="1"/>
    <x v="1"/>
    <x v="4"/>
    <x v="4"/>
    <m/>
    <m/>
    <m/>
    <m/>
    <n v="0"/>
    <m/>
    <m/>
    <m/>
    <m/>
    <m/>
    <m/>
    <m/>
    <m/>
    <m/>
    <m/>
    <m/>
    <m/>
    <m/>
    <m/>
    <n v="1652.3"/>
    <n v="4380"/>
    <n v="52.14"/>
    <n v="236.04"/>
  </r>
  <r>
    <x v="46"/>
    <x v="46"/>
    <x v="8"/>
    <x v="1"/>
    <x v="11"/>
    <x v="4"/>
    <m/>
    <m/>
    <m/>
    <m/>
    <n v="0"/>
    <m/>
    <m/>
    <m/>
    <m/>
    <m/>
    <m/>
    <m/>
    <m/>
    <m/>
    <m/>
    <m/>
    <m/>
    <m/>
    <m/>
    <n v="586"/>
    <n v="4844"/>
    <n v="40.369999999999997"/>
    <n v="58.6"/>
  </r>
  <r>
    <x v="80"/>
    <x v="80"/>
    <x v="2"/>
    <x v="7"/>
    <x v="100"/>
    <x v="4608"/>
    <n v="39186"/>
    <n v="116.63"/>
    <n v="10800"/>
    <n v="281232"/>
    <n v="0"/>
    <m/>
    <m/>
    <m/>
    <m/>
    <m/>
    <m/>
    <m/>
    <m/>
    <m/>
    <m/>
    <m/>
    <m/>
    <m/>
    <m/>
    <n v="76200"/>
    <n v="6379"/>
    <n v="18.989999999999998"/>
    <n v="2721.43"/>
  </r>
  <r>
    <x v="14"/>
    <x v="14"/>
    <x v="0"/>
    <x v="0"/>
    <x v="76"/>
    <x v="4609"/>
    <n v="30451"/>
    <n v="56.39"/>
    <n v="4021.33"/>
    <n v="168292.8"/>
    <n v="18923.38"/>
    <n v="28066"/>
    <n v="51.97"/>
    <n v="420.52"/>
    <n v="228202.66"/>
    <m/>
    <m/>
    <m/>
    <m/>
    <m/>
    <m/>
    <m/>
    <m/>
    <m/>
    <m/>
    <n v="0"/>
    <n v="23311"/>
    <n v="43.17"/>
    <n v="0"/>
  </r>
  <r>
    <x v="73"/>
    <x v="73"/>
    <x v="1"/>
    <x v="19"/>
    <x v="55"/>
    <x v="4610"/>
    <n v="53583"/>
    <n v="46.51"/>
    <n v="7689.58"/>
    <n v="686526"/>
    <n v="0"/>
    <m/>
    <m/>
    <m/>
    <m/>
    <m/>
    <m/>
    <m/>
    <m/>
    <m/>
    <m/>
    <m/>
    <m/>
    <m/>
    <m/>
    <n v="398019.32"/>
    <n v="17747"/>
    <n v="15.41"/>
    <n v="4146.03"/>
  </r>
  <r>
    <x v="28"/>
    <x v="28"/>
    <x v="1"/>
    <x v="14"/>
    <x v="21"/>
    <x v="4611"/>
    <n v="13501"/>
    <n v="46.88"/>
    <n v="4784.46"/>
    <n v="106789.11"/>
    <n v="10643.06"/>
    <n v="13937"/>
    <n v="48.39"/>
    <m/>
    <m/>
    <m/>
    <m/>
    <m/>
    <m/>
    <m/>
    <m/>
    <m/>
    <m/>
    <m/>
    <m/>
    <n v="34200"/>
    <n v="2131"/>
    <n v="7.4"/>
    <n v="1425"/>
  </r>
  <r>
    <x v="6"/>
    <x v="6"/>
    <x v="8"/>
    <x v="11"/>
    <x v="20"/>
    <x v="4612"/>
    <n v="17932"/>
    <n v="24.91"/>
    <n v="1274.9000000000001"/>
    <n v="71139.42"/>
    <n v="48797.279999999999"/>
    <n v="33866"/>
    <n v="47.04"/>
    <n v="813.29"/>
    <n v="588461.09"/>
    <m/>
    <m/>
    <m/>
    <m/>
    <m/>
    <m/>
    <m/>
    <m/>
    <m/>
    <m/>
    <n v="462804"/>
    <n v="92465"/>
    <n v="128.41999999999999"/>
    <n v="7713.4"/>
  </r>
  <r>
    <x v="35"/>
    <x v="35"/>
    <x v="3"/>
    <x v="7"/>
    <x v="137"/>
    <x v="4613"/>
    <n v="43954"/>
    <n v="60.05"/>
    <n v="3921.31"/>
    <n v="222456"/>
    <n v="15553.83"/>
    <n v="26503"/>
    <n v="36.21"/>
    <m/>
    <m/>
    <m/>
    <m/>
    <m/>
    <m/>
    <m/>
    <m/>
    <m/>
    <m/>
    <m/>
    <m/>
    <n v="2595"/>
    <n v="16410"/>
    <n v="22.42"/>
    <n v="42.54"/>
  </r>
  <r>
    <x v="195"/>
    <x v="195"/>
    <x v="15"/>
    <x v="1"/>
    <x v="11"/>
    <x v="4614"/>
    <n v="327"/>
    <n v="2.73"/>
    <n v="70.599999999999994"/>
    <n v="656.58"/>
    <n v="0"/>
    <m/>
    <m/>
    <m/>
    <m/>
    <m/>
    <m/>
    <m/>
    <m/>
    <m/>
    <m/>
    <m/>
    <m/>
    <m/>
    <m/>
    <n v="490.61"/>
    <n v="3700"/>
    <n v="30.83"/>
    <n v="49.06"/>
  </r>
  <r>
    <x v="99"/>
    <x v="99"/>
    <x v="9"/>
    <x v="7"/>
    <x v="5"/>
    <x v="4615"/>
    <n v="41414"/>
    <n v="43.14"/>
    <n v="4265"/>
    <n v="317316"/>
    <n v="50650"/>
    <n v="34761"/>
    <n v="36.21"/>
    <n v="633.13"/>
    <n v="610803.55000000005"/>
    <m/>
    <m/>
    <m/>
    <m/>
    <m/>
    <m/>
    <m/>
    <m/>
    <m/>
    <m/>
    <n v="12800"/>
    <n v="329"/>
    <n v="0.34"/>
    <n v="160"/>
  </r>
  <r>
    <x v="65"/>
    <x v="65"/>
    <x v="15"/>
    <x v="12"/>
    <x v="1"/>
    <x v="4"/>
    <m/>
    <m/>
    <m/>
    <m/>
    <n v="0"/>
    <m/>
    <m/>
    <m/>
    <m/>
    <m/>
    <m/>
    <m/>
    <m/>
    <m/>
    <m/>
    <m/>
    <m/>
    <m/>
    <m/>
    <n v="0"/>
    <m/>
    <m/>
    <n v="0"/>
  </r>
  <r>
    <x v="56"/>
    <x v="56"/>
    <x v="4"/>
    <x v="9"/>
    <x v="1"/>
    <x v="4616"/>
    <n v="395"/>
    <n v="5.49"/>
    <n v="290.83"/>
    <n v="1622.85"/>
    <n v="0"/>
    <n v="0"/>
    <n v="0"/>
    <m/>
    <m/>
    <m/>
    <m/>
    <m/>
    <m/>
    <m/>
    <m/>
    <m/>
    <m/>
    <m/>
    <m/>
    <n v="5555"/>
    <n v="1892"/>
    <n v="26.28"/>
    <n v="925.83"/>
  </r>
  <r>
    <x v="159"/>
    <x v="159"/>
    <x v="0"/>
    <x v="4"/>
    <x v="46"/>
    <x v="4"/>
    <m/>
    <m/>
    <m/>
    <m/>
    <n v="0"/>
    <m/>
    <m/>
    <m/>
    <m/>
    <m/>
    <m/>
    <m/>
    <m/>
    <m/>
    <m/>
    <m/>
    <m/>
    <m/>
    <m/>
    <n v="285.41000000000003"/>
    <n v="38364"/>
    <n v="122.96"/>
    <n v="10.98"/>
  </r>
  <r>
    <x v="94"/>
    <x v="94"/>
    <x v="1"/>
    <x v="7"/>
    <x v="66"/>
    <x v="4617"/>
    <n v="31891"/>
    <n v="120.8"/>
    <n v="11449.09"/>
    <n v="234248.4"/>
    <n v="0"/>
    <m/>
    <m/>
    <m/>
    <m/>
    <m/>
    <m/>
    <m/>
    <m/>
    <m/>
    <m/>
    <m/>
    <m/>
    <m/>
    <m/>
    <n v="572.15"/>
    <n v="1426"/>
    <n v="5.4"/>
    <n v="26.01"/>
  </r>
  <r>
    <x v="187"/>
    <x v="187"/>
    <x v="8"/>
    <x v="1"/>
    <x v="53"/>
    <x v="4618"/>
    <n v="260774"/>
    <n v="1671.63"/>
    <n v="404.54"/>
    <n v="4890.87"/>
    <n v="0"/>
    <n v="160"/>
    <n v="1.03"/>
    <n v="0"/>
    <n v="0"/>
    <m/>
    <m/>
    <m/>
    <m/>
    <m/>
    <m/>
    <m/>
    <m/>
    <m/>
    <m/>
    <n v="0"/>
    <n v="7486"/>
    <n v="47.99"/>
    <n v="0"/>
  </r>
  <r>
    <x v="143"/>
    <x v="143"/>
    <x v="2"/>
    <x v="2"/>
    <x v="29"/>
    <x v="4619"/>
    <n v="84038"/>
    <n v="134.68"/>
    <n v="8644.23"/>
    <n v="418035"/>
    <n v="0"/>
    <m/>
    <m/>
    <m/>
    <m/>
    <m/>
    <m/>
    <m/>
    <m/>
    <m/>
    <m/>
    <m/>
    <m/>
    <m/>
    <m/>
    <n v="794.06"/>
    <n v="1832"/>
    <n v="2.94"/>
    <n v="15.27"/>
  </r>
  <r>
    <x v="73"/>
    <x v="73"/>
    <x v="11"/>
    <x v="5"/>
    <x v="26"/>
    <x v="4620"/>
    <n v="30913"/>
    <n v="37.880000000000003"/>
    <n v="3547.06"/>
    <n v="224316"/>
    <n v="25024.51"/>
    <n v="29723"/>
    <n v="36.43"/>
    <n v="368.01"/>
    <n v="301778.08"/>
    <m/>
    <m/>
    <m/>
    <m/>
    <m/>
    <m/>
    <m/>
    <m/>
    <m/>
    <m/>
    <n v="3037"/>
    <n v="23141"/>
    <n v="28.36"/>
    <n v="44.66"/>
  </r>
  <r>
    <x v="44"/>
    <x v="44"/>
    <x v="6"/>
    <x v="4"/>
    <x v="5"/>
    <x v="4621"/>
    <n v="5783"/>
    <n v="6.02"/>
    <n v="332.69"/>
    <n v="24751.95"/>
    <n v="866.15"/>
    <n v="1647"/>
    <n v="1.72"/>
    <m/>
    <m/>
    <m/>
    <m/>
    <m/>
    <m/>
    <m/>
    <m/>
    <m/>
    <m/>
    <m/>
    <m/>
    <n v="6618"/>
    <n v="56915"/>
    <n v="59.29"/>
    <n v="82.73"/>
  </r>
  <r>
    <x v="125"/>
    <x v="125"/>
    <x v="3"/>
    <x v="0"/>
    <x v="68"/>
    <x v="4622"/>
    <n v="18507"/>
    <n v="96.39"/>
    <n v="7010"/>
    <n v="104308.8"/>
    <n v="0"/>
    <m/>
    <m/>
    <m/>
    <m/>
    <m/>
    <m/>
    <m/>
    <m/>
    <m/>
    <m/>
    <m/>
    <m/>
    <m/>
    <m/>
    <n v="605"/>
    <n v="2722"/>
    <n v="14.18"/>
    <n v="37.81"/>
  </r>
  <r>
    <x v="24"/>
    <x v="24"/>
    <x v="11"/>
    <x v="2"/>
    <x v="29"/>
    <x v="4623"/>
    <n v="27904"/>
    <n v="44.72"/>
    <n v="3648.77"/>
    <n v="176454.48"/>
    <n v="29887.49"/>
    <n v="12045"/>
    <n v="19.3"/>
    <n v="574.76"/>
    <n v="360422.18"/>
    <m/>
    <m/>
    <m/>
    <m/>
    <m/>
    <m/>
    <m/>
    <m/>
    <m/>
    <m/>
    <n v="1179"/>
    <n v="7501"/>
    <n v="12.02"/>
    <n v="22.67"/>
  </r>
  <r>
    <x v="163"/>
    <x v="163"/>
    <x v="1"/>
    <x v="2"/>
    <x v="38"/>
    <x v="4624"/>
    <n v="57248"/>
    <n v="85.19"/>
    <n v="8177.27"/>
    <n v="425872.11"/>
    <n v="0"/>
    <m/>
    <m/>
    <m/>
    <m/>
    <m/>
    <m/>
    <m/>
    <m/>
    <m/>
    <m/>
    <m/>
    <m/>
    <m/>
    <m/>
    <n v="127000"/>
    <n v="4044"/>
    <n v="6.02"/>
    <n v="2267.86"/>
  </r>
  <r>
    <x v="40"/>
    <x v="40"/>
    <x v="13"/>
    <x v="5"/>
    <x v="15"/>
    <x v="4625"/>
    <n v="59989"/>
    <n v="138.86000000000001"/>
    <n v="8296.67"/>
    <n v="277772.40000000002"/>
    <n v="0"/>
    <m/>
    <m/>
    <m/>
    <m/>
    <m/>
    <m/>
    <m/>
    <m/>
    <m/>
    <m/>
    <m/>
    <m/>
    <m/>
    <m/>
    <n v="250229"/>
    <n v="21751"/>
    <n v="50.35"/>
    <n v="6950.81"/>
  </r>
  <r>
    <x v="87"/>
    <x v="87"/>
    <x v="8"/>
    <x v="16"/>
    <x v="57"/>
    <x v="4626"/>
    <n v="47133"/>
    <n v="93.52"/>
    <n v="6568.81"/>
    <n v="256577.7"/>
    <n v="14975.75"/>
    <n v="26427"/>
    <n v="52.43"/>
    <n v="356.57"/>
    <n v="180597.08"/>
    <m/>
    <m/>
    <m/>
    <m/>
    <m/>
    <m/>
    <m/>
    <m/>
    <m/>
    <m/>
    <n v="1677"/>
    <n v="15377"/>
    <n v="30.51"/>
    <n v="39.93"/>
  </r>
  <r>
    <x v="48"/>
    <x v="48"/>
    <x v="12"/>
    <x v="14"/>
    <x v="23"/>
    <x v="4627"/>
    <n v="26571"/>
    <n v="40.26"/>
    <n v="3323.8"/>
    <n v="170012.37"/>
    <n v="24220.17"/>
    <n v="39651"/>
    <n v="60.08"/>
    <n v="440.37"/>
    <n v="292078.34999999998"/>
    <m/>
    <m/>
    <m/>
    <m/>
    <m/>
    <m/>
    <m/>
    <m/>
    <m/>
    <m/>
    <n v="1852"/>
    <n v="19508"/>
    <n v="29.56"/>
    <n v="33.67"/>
  </r>
  <r>
    <x v="31"/>
    <x v="31"/>
    <x v="10"/>
    <x v="6"/>
    <x v="41"/>
    <x v="0"/>
    <n v="0"/>
    <n v="0"/>
    <n v="0"/>
    <n v="0"/>
    <n v="0"/>
    <n v="0"/>
    <n v="0"/>
    <n v="0"/>
    <n v="0"/>
    <m/>
    <m/>
    <m/>
    <m/>
    <m/>
    <m/>
    <m/>
    <m/>
    <m/>
    <m/>
    <n v="369"/>
    <n v="2796"/>
    <n v="77.67"/>
    <n v="123"/>
  </r>
  <r>
    <x v="156"/>
    <x v="156"/>
    <x v="2"/>
    <x v="1"/>
    <x v="1"/>
    <x v="4"/>
    <m/>
    <m/>
    <m/>
    <m/>
    <n v="0"/>
    <m/>
    <m/>
    <m/>
    <m/>
    <m/>
    <m/>
    <m/>
    <m/>
    <m/>
    <m/>
    <m/>
    <m/>
    <m/>
    <m/>
    <n v="0"/>
    <m/>
    <m/>
    <n v="0"/>
  </r>
  <r>
    <x v="5"/>
    <x v="5"/>
    <x v="15"/>
    <x v="11"/>
    <x v="46"/>
    <x v="4628"/>
    <n v="107"/>
    <n v="0.34"/>
    <n v="3.12"/>
    <n v="75.33"/>
    <n v="72"/>
    <n v="105"/>
    <n v="0.34"/>
    <m/>
    <m/>
    <m/>
    <m/>
    <m/>
    <m/>
    <m/>
    <m/>
    <m/>
    <m/>
    <m/>
    <m/>
    <n v="1903"/>
    <n v="8765"/>
    <n v="28.09"/>
    <n v="73.19"/>
  </r>
  <r>
    <x v="47"/>
    <x v="47"/>
    <x v="5"/>
    <x v="1"/>
    <x v="41"/>
    <x v="4"/>
    <m/>
    <m/>
    <m/>
    <m/>
    <n v="0"/>
    <m/>
    <m/>
    <m/>
    <m/>
    <m/>
    <m/>
    <m/>
    <m/>
    <m/>
    <m/>
    <m/>
    <m/>
    <m/>
    <m/>
    <n v="0.24"/>
    <n v="1386"/>
    <n v="38.5"/>
    <n v="0.08"/>
  </r>
  <r>
    <x v="128"/>
    <x v="128"/>
    <x v="4"/>
    <x v="7"/>
    <x v="28"/>
    <x v="4629"/>
    <n v="5541"/>
    <n v="38.479999999999997"/>
    <n v="2258.5"/>
    <n v="25204.86"/>
    <n v="1449"/>
    <n v="2482"/>
    <n v="17.239999999999998"/>
    <n v="120.75"/>
    <n v="17473.93"/>
    <m/>
    <m/>
    <m/>
    <m/>
    <m/>
    <m/>
    <m/>
    <m/>
    <m/>
    <m/>
    <n v="24.09"/>
    <n v="2465"/>
    <n v="17.12"/>
    <n v="2.0099999999999998"/>
  </r>
  <r>
    <x v="78"/>
    <x v="78"/>
    <x v="4"/>
    <x v="1"/>
    <x v="51"/>
    <x v="4"/>
    <m/>
    <m/>
    <m/>
    <m/>
    <n v="0"/>
    <m/>
    <m/>
    <m/>
    <m/>
    <m/>
    <m/>
    <m/>
    <m/>
    <m/>
    <m/>
    <m/>
    <m/>
    <m/>
    <m/>
    <n v="0"/>
    <n v="357"/>
    <n v="29.75"/>
    <n v="0"/>
  </r>
  <r>
    <x v="74"/>
    <x v="74"/>
    <x v="9"/>
    <x v="1"/>
    <x v="19"/>
    <x v="4630"/>
    <n v="511"/>
    <n v="2.84"/>
    <n v="159.87"/>
    <n v="2230.14"/>
    <n v="0"/>
    <m/>
    <m/>
    <m/>
    <m/>
    <m/>
    <m/>
    <m/>
    <m/>
    <m/>
    <m/>
    <m/>
    <m/>
    <m/>
    <m/>
    <n v="735.24"/>
    <n v="10519"/>
    <n v="58.44"/>
    <n v="49.02"/>
  </r>
  <r>
    <x v="58"/>
    <x v="58"/>
    <x v="13"/>
    <x v="1"/>
    <x v="7"/>
    <x v="4631"/>
    <n v="5"/>
    <n v="0.21"/>
    <n v="51.5"/>
    <n v="95.79"/>
    <n v="0"/>
    <m/>
    <m/>
    <m/>
    <m/>
    <m/>
    <m/>
    <m/>
    <m/>
    <m/>
    <m/>
    <m/>
    <m/>
    <m/>
    <m/>
    <n v="0"/>
    <m/>
    <m/>
    <n v="0"/>
  </r>
  <r>
    <x v="187"/>
    <x v="187"/>
    <x v="11"/>
    <x v="31"/>
    <x v="31"/>
    <x v="4632"/>
    <n v="13354"/>
    <n v="55.64"/>
    <n v="4612"/>
    <n v="85783.2"/>
    <n v="5969.71"/>
    <n v="7282"/>
    <n v="30.34"/>
    <n v="298.49"/>
    <n v="71990.5"/>
    <m/>
    <m/>
    <m/>
    <m/>
    <m/>
    <m/>
    <m/>
    <m/>
    <m/>
    <m/>
    <n v="50779.96"/>
    <n v="8477"/>
    <n v="35.32"/>
    <n v="2539"/>
  </r>
  <r>
    <x v="154"/>
    <x v="154"/>
    <x v="5"/>
    <x v="2"/>
    <x v="14"/>
    <x v="4633"/>
    <n v="30585"/>
    <n v="57.93"/>
    <n v="4367.2700000000004"/>
    <n v="178708.8"/>
    <n v="1657"/>
    <n v="3621"/>
    <n v="6.86"/>
    <m/>
    <m/>
    <m/>
    <m/>
    <m/>
    <m/>
    <m/>
    <m/>
    <m/>
    <m/>
    <m/>
    <m/>
    <n v="101.6"/>
    <n v="8021"/>
    <n v="15.19"/>
    <n v="2.31"/>
  </r>
  <r>
    <x v="60"/>
    <x v="60"/>
    <x v="8"/>
    <x v="2"/>
    <x v="76"/>
    <x v="4634"/>
    <n v="59457"/>
    <n v="110.11"/>
    <n v="15799.56"/>
    <n v="661211.4"/>
    <n v="0"/>
    <m/>
    <m/>
    <m/>
    <m/>
    <m/>
    <m/>
    <m/>
    <m/>
    <m/>
    <m/>
    <m/>
    <m/>
    <m/>
    <m/>
    <n v="0"/>
    <m/>
    <m/>
    <n v="0"/>
  </r>
  <r>
    <x v="56"/>
    <x v="56"/>
    <x v="13"/>
    <x v="6"/>
    <x v="6"/>
    <x v="4635"/>
    <n v="2837"/>
    <n v="29.55"/>
    <n v="2110.5"/>
    <n v="15702.12"/>
    <n v="1092.1400000000001"/>
    <n v="2065"/>
    <n v="21.51"/>
    <n v="136.52000000000001"/>
    <n v="13170.49"/>
    <m/>
    <m/>
    <m/>
    <m/>
    <m/>
    <m/>
    <m/>
    <m/>
    <m/>
    <m/>
    <n v="98000"/>
    <n v="6376"/>
    <n v="66.42"/>
    <n v="12250"/>
  </r>
  <r>
    <x v="202"/>
    <x v="202"/>
    <x v="10"/>
    <x v="7"/>
    <x v="9"/>
    <x v="4"/>
    <m/>
    <m/>
    <m/>
    <m/>
    <n v="0"/>
    <m/>
    <m/>
    <m/>
    <m/>
    <m/>
    <m/>
    <m/>
    <m/>
    <m/>
    <m/>
    <m/>
    <m/>
    <m/>
    <m/>
    <n v="0"/>
    <m/>
    <m/>
    <n v="0"/>
  </r>
  <r>
    <x v="119"/>
    <x v="119"/>
    <x v="12"/>
    <x v="0"/>
    <x v="10"/>
    <x v="4636"/>
    <n v="90371"/>
    <n v="101.77"/>
    <n v="9283.27"/>
    <n v="638874.66"/>
    <n v="23580.99"/>
    <n v="30202"/>
    <n v="34.01"/>
    <n v="318.66000000000003"/>
    <n v="284370.21999999997"/>
    <m/>
    <m/>
    <m/>
    <m/>
    <m/>
    <m/>
    <m/>
    <m/>
    <m/>
    <m/>
    <n v="550530"/>
    <n v="124630"/>
    <n v="140.35"/>
    <n v="7439.59"/>
  </r>
  <r>
    <x v="85"/>
    <x v="85"/>
    <x v="4"/>
    <x v="16"/>
    <x v="20"/>
    <x v="4637"/>
    <n v="26679"/>
    <n v="37.049999999999997"/>
    <n v="2412.5"/>
    <n v="134617.5"/>
    <n v="11386.03"/>
    <n v="11195"/>
    <n v="15.55"/>
    <n v="189.77"/>
    <n v="137307.59"/>
    <m/>
    <m/>
    <m/>
    <m/>
    <m/>
    <m/>
    <m/>
    <m/>
    <m/>
    <m/>
    <n v="1434"/>
    <n v="35122"/>
    <n v="48.78"/>
    <n v="23.9"/>
  </r>
  <r>
    <x v="9"/>
    <x v="9"/>
    <x v="1"/>
    <x v="1"/>
    <x v="28"/>
    <x v="4"/>
    <n v="0"/>
    <n v="0"/>
    <m/>
    <m/>
    <n v="0"/>
    <n v="0"/>
    <n v="0"/>
    <m/>
    <m/>
    <m/>
    <m/>
    <m/>
    <m/>
    <m/>
    <m/>
    <m/>
    <m/>
    <m/>
    <m/>
    <n v="0"/>
    <n v="0"/>
    <n v="0"/>
    <n v="0"/>
  </r>
  <r>
    <x v="17"/>
    <x v="17"/>
    <x v="15"/>
    <x v="13"/>
    <x v="28"/>
    <x v="4"/>
    <m/>
    <m/>
    <m/>
    <m/>
    <n v="0"/>
    <m/>
    <m/>
    <m/>
    <m/>
    <m/>
    <m/>
    <m/>
    <m/>
    <m/>
    <m/>
    <m/>
    <m/>
    <m/>
    <m/>
    <n v="0"/>
    <m/>
    <m/>
    <n v="0"/>
  </r>
  <r>
    <x v="57"/>
    <x v="57"/>
    <x v="15"/>
    <x v="2"/>
    <x v="9"/>
    <x v="4638"/>
    <n v="47420"/>
    <n v="98.79"/>
    <n v="10404"/>
    <n v="387028.8"/>
    <n v="0"/>
    <m/>
    <m/>
    <m/>
    <m/>
    <m/>
    <m/>
    <m/>
    <m/>
    <m/>
    <m/>
    <m/>
    <m/>
    <m/>
    <m/>
    <n v="656"/>
    <n v="11136"/>
    <n v="23.2"/>
    <n v="16.399999999999999"/>
  </r>
  <r>
    <x v="225"/>
    <x v="225"/>
    <x v="10"/>
    <x v="2"/>
    <x v="29"/>
    <x v="4639"/>
    <n v="74250"/>
    <n v="118.99"/>
    <n v="12111.92"/>
    <n v="585732.6"/>
    <n v="0"/>
    <m/>
    <m/>
    <m/>
    <m/>
    <m/>
    <m/>
    <m/>
    <m/>
    <m/>
    <m/>
    <m/>
    <m/>
    <m/>
    <m/>
    <n v="1529.31"/>
    <n v="10701"/>
    <n v="17.149999999999999"/>
    <n v="29.41"/>
  </r>
  <r>
    <x v="19"/>
    <x v="19"/>
    <x v="0"/>
    <x v="4"/>
    <x v="79"/>
    <x v="4"/>
    <m/>
    <m/>
    <m/>
    <m/>
    <n v="0"/>
    <m/>
    <m/>
    <m/>
    <m/>
    <m/>
    <m/>
    <m/>
    <m/>
    <m/>
    <m/>
    <m/>
    <m/>
    <m/>
    <m/>
    <n v="0"/>
    <m/>
    <m/>
    <n v="0"/>
  </r>
  <r>
    <x v="145"/>
    <x v="145"/>
    <x v="11"/>
    <x v="1"/>
    <x v="1"/>
    <x v="4640"/>
    <n v="7"/>
    <n v="0.1"/>
    <n v="10.5"/>
    <n v="58.59"/>
    <n v="0"/>
    <m/>
    <m/>
    <m/>
    <m/>
    <m/>
    <m/>
    <m/>
    <m/>
    <m/>
    <m/>
    <m/>
    <m/>
    <m/>
    <m/>
    <n v="94.51"/>
    <n v="4101"/>
    <n v="56.96"/>
    <n v="15.75"/>
  </r>
  <r>
    <x v="87"/>
    <x v="87"/>
    <x v="1"/>
    <x v="0"/>
    <x v="17"/>
    <x v="4641"/>
    <n v="5930"/>
    <n v="9.8800000000000008"/>
    <n v="949.86"/>
    <n v="44168.49"/>
    <n v="32050.39"/>
    <n v="37419"/>
    <n v="62.37"/>
    <n v="641.01"/>
    <n v="386505.23"/>
    <m/>
    <m/>
    <m/>
    <m/>
    <m/>
    <m/>
    <m/>
    <m/>
    <m/>
    <m/>
    <n v="2529"/>
    <n v="16312"/>
    <n v="27.19"/>
    <n v="50.58"/>
  </r>
  <r>
    <x v="68"/>
    <x v="68"/>
    <x v="7"/>
    <x v="1"/>
    <x v="4"/>
    <x v="4"/>
    <m/>
    <m/>
    <m/>
    <m/>
    <n v="537.34"/>
    <n v="332"/>
    <n v="3.95"/>
    <m/>
    <m/>
    <m/>
    <m/>
    <m/>
    <m/>
    <m/>
    <n v="292"/>
    <n v="335"/>
    <n v="3.99"/>
    <n v="41"/>
    <n v="6536.13"/>
    <n v="0.15"/>
    <n v="437"/>
    <n v="5.2"/>
    <n v="0.02"/>
  </r>
  <r>
    <x v="98"/>
    <x v="98"/>
    <x v="8"/>
    <x v="5"/>
    <x v="101"/>
    <x v="4"/>
    <n v="0"/>
    <n v="0"/>
    <m/>
    <m/>
    <n v="0"/>
    <m/>
    <m/>
    <m/>
    <m/>
    <m/>
    <m/>
    <m/>
    <m/>
    <m/>
    <m/>
    <m/>
    <m/>
    <m/>
    <m/>
    <n v="0"/>
    <m/>
    <m/>
    <n v="0"/>
  </r>
  <r>
    <x v="54"/>
    <x v="54"/>
    <x v="13"/>
    <x v="5"/>
    <x v="2"/>
    <x v="4642"/>
    <n v="90388"/>
    <n v="117.69"/>
    <n v="9484.67"/>
    <n v="564527.67000000004"/>
    <n v="0"/>
    <m/>
    <m/>
    <m/>
    <m/>
    <m/>
    <m/>
    <m/>
    <m/>
    <m/>
    <m/>
    <m/>
    <m/>
    <m/>
    <m/>
    <n v="72700"/>
    <n v="4289"/>
    <n v="5.58"/>
    <n v="1135.94"/>
  </r>
  <r>
    <x v="163"/>
    <x v="163"/>
    <x v="1"/>
    <x v="1"/>
    <x v="6"/>
    <x v="4643"/>
    <n v="458"/>
    <n v="4.7699999999999996"/>
    <n v="470.88"/>
    <n v="3503.31"/>
    <n v="0"/>
    <m/>
    <m/>
    <m/>
    <m/>
    <m/>
    <m/>
    <m/>
    <m/>
    <m/>
    <m/>
    <m/>
    <m/>
    <m/>
    <m/>
    <n v="53700"/>
    <n v="1729"/>
    <n v="18.010000000000002"/>
    <n v="6712.5"/>
  </r>
  <r>
    <x v="111"/>
    <x v="111"/>
    <x v="10"/>
    <x v="2"/>
    <x v="57"/>
    <x v="4644"/>
    <n v="45868"/>
    <n v="91.01"/>
    <n v="10854.29"/>
    <n v="423968.4"/>
    <n v="0"/>
    <m/>
    <m/>
    <m/>
    <m/>
    <m/>
    <m/>
    <m/>
    <m/>
    <m/>
    <m/>
    <m/>
    <m/>
    <m/>
    <m/>
    <n v="1392.15"/>
    <n v="5143"/>
    <n v="10.199999999999999"/>
    <n v="33.15"/>
  </r>
  <r>
    <x v="0"/>
    <x v="0"/>
    <x v="1"/>
    <x v="17"/>
    <x v="33"/>
    <x v="4645"/>
    <n v="52613"/>
    <n v="43.84"/>
    <n v="5331.39"/>
    <n v="495819.27"/>
    <n v="108611"/>
    <n v="133508"/>
    <n v="111.26"/>
    <n v="1086.1099999999999"/>
    <n v="1309772.6299999999"/>
    <m/>
    <m/>
    <m/>
    <m/>
    <m/>
    <m/>
    <m/>
    <m/>
    <m/>
    <m/>
    <n v="4172"/>
    <n v="18565"/>
    <n v="15.47"/>
    <n v="41.72"/>
  </r>
  <r>
    <x v="148"/>
    <x v="148"/>
    <x v="12"/>
    <x v="6"/>
    <x v="51"/>
    <x v="4"/>
    <n v="0"/>
    <n v="0"/>
    <m/>
    <m/>
    <n v="0"/>
    <m/>
    <m/>
    <m/>
    <m/>
    <m/>
    <m/>
    <m/>
    <m/>
    <m/>
    <m/>
    <m/>
    <m/>
    <m/>
    <m/>
    <n v="116.3"/>
    <n v="525"/>
    <n v="43.75"/>
    <n v="116.3"/>
  </r>
  <r>
    <x v="6"/>
    <x v="6"/>
    <x v="0"/>
    <x v="2"/>
    <x v="9"/>
    <x v="4646"/>
    <n v="24184"/>
    <n v="50.38"/>
    <n v="3381.5"/>
    <n v="125791.8"/>
    <n v="16956.349999999999"/>
    <n v="7577"/>
    <n v="15.79"/>
    <m/>
    <m/>
    <m/>
    <m/>
    <m/>
    <m/>
    <m/>
    <m/>
    <m/>
    <m/>
    <m/>
    <m/>
    <n v="120721"/>
    <n v="16998"/>
    <n v="35.409999999999997"/>
    <n v="3018.03"/>
  </r>
  <r>
    <x v="30"/>
    <x v="30"/>
    <x v="2"/>
    <x v="5"/>
    <x v="128"/>
    <x v="4647"/>
    <n v="161407"/>
    <n v="101.9"/>
    <n v="10592.45"/>
    <n v="1300329.72"/>
    <n v="0"/>
    <m/>
    <m/>
    <m/>
    <m/>
    <m/>
    <m/>
    <m/>
    <m/>
    <m/>
    <m/>
    <m/>
    <m/>
    <m/>
    <m/>
    <n v="6518.7"/>
    <n v="107912"/>
    <n v="68.13"/>
    <n v="49.38"/>
  </r>
  <r>
    <x v="53"/>
    <x v="53"/>
    <x v="3"/>
    <x v="7"/>
    <x v="94"/>
    <x v="4648"/>
    <n v="7870"/>
    <n v="34.520000000000003"/>
    <n v="1748.32"/>
    <n v="30892.74"/>
    <n v="3944"/>
    <n v="7433"/>
    <n v="32.6"/>
    <n v="207.58"/>
    <n v="47561.88"/>
    <m/>
    <m/>
    <m/>
    <m/>
    <m/>
    <m/>
    <m/>
    <m/>
    <m/>
    <m/>
    <n v="560"/>
    <n v="4769"/>
    <n v="20.92"/>
    <n v="29.47"/>
  </r>
  <r>
    <x v="197"/>
    <x v="197"/>
    <x v="6"/>
    <x v="13"/>
    <x v="6"/>
    <x v="4"/>
    <m/>
    <m/>
    <m/>
    <m/>
    <n v="0"/>
    <m/>
    <m/>
    <m/>
    <m/>
    <m/>
    <m/>
    <m/>
    <m/>
    <m/>
    <m/>
    <m/>
    <m/>
    <m/>
    <m/>
    <n v="201.86"/>
    <n v="1260"/>
    <n v="13.13"/>
    <n v="25.23"/>
  </r>
  <r>
    <x v="20"/>
    <x v="20"/>
    <x v="12"/>
    <x v="5"/>
    <x v="31"/>
    <x v="4649"/>
    <n v="12716"/>
    <n v="52.98"/>
    <n v="3990"/>
    <n v="74214"/>
    <n v="6654.7"/>
    <n v="11918"/>
    <n v="49.66"/>
    <n v="332.74"/>
    <n v="80251.070000000007"/>
    <m/>
    <m/>
    <m/>
    <m/>
    <m/>
    <m/>
    <m/>
    <m/>
    <m/>
    <m/>
    <n v="61000"/>
    <n v="3836"/>
    <n v="15.98"/>
    <n v="3050"/>
  </r>
  <r>
    <x v="37"/>
    <x v="37"/>
    <x v="8"/>
    <x v="18"/>
    <x v="41"/>
    <x v="4"/>
    <m/>
    <m/>
    <m/>
    <m/>
    <n v="0"/>
    <m/>
    <m/>
    <m/>
    <m/>
    <m/>
    <m/>
    <m/>
    <m/>
    <m/>
    <m/>
    <m/>
    <m/>
    <m/>
    <m/>
    <n v="0"/>
    <m/>
    <m/>
    <n v="0"/>
  </r>
  <r>
    <x v="81"/>
    <x v="81"/>
    <x v="10"/>
    <x v="5"/>
    <x v="17"/>
    <x v="4650"/>
    <n v="51597"/>
    <n v="86"/>
    <n v="9212.32"/>
    <n v="428372.88"/>
    <n v="0"/>
    <m/>
    <m/>
    <m/>
    <m/>
    <m/>
    <m/>
    <m/>
    <m/>
    <m/>
    <m/>
    <m/>
    <m/>
    <m/>
    <m/>
    <n v="864"/>
    <n v="8715"/>
    <n v="14.53"/>
    <n v="17.28"/>
  </r>
  <r>
    <x v="140"/>
    <x v="140"/>
    <x v="2"/>
    <x v="5"/>
    <x v="55"/>
    <x v="4651"/>
    <n v="173339"/>
    <n v="150.47"/>
    <n v="10874.17"/>
    <n v="970845.6"/>
    <n v="0"/>
    <m/>
    <m/>
    <m/>
    <m/>
    <m/>
    <m/>
    <m/>
    <m/>
    <m/>
    <m/>
    <m/>
    <m/>
    <m/>
    <m/>
    <n v="221773"/>
    <n v="12147"/>
    <n v="10.54"/>
    <n v="2310.14"/>
  </r>
  <r>
    <x v="160"/>
    <x v="160"/>
    <x v="1"/>
    <x v="6"/>
    <x v="16"/>
    <x v="4"/>
    <m/>
    <m/>
    <m/>
    <m/>
    <n v="0"/>
    <m/>
    <m/>
    <m/>
    <m/>
    <m/>
    <m/>
    <m/>
    <m/>
    <m/>
    <m/>
    <m/>
    <m/>
    <m/>
    <m/>
    <n v="0"/>
    <m/>
    <m/>
    <n v="0"/>
  </r>
  <r>
    <x v="72"/>
    <x v="72"/>
    <x v="15"/>
    <x v="27"/>
    <x v="11"/>
    <x v="4"/>
    <m/>
    <m/>
    <m/>
    <m/>
    <n v="0"/>
    <m/>
    <m/>
    <m/>
    <m/>
    <m/>
    <m/>
    <m/>
    <m/>
    <m/>
    <m/>
    <m/>
    <m/>
    <m/>
    <m/>
    <n v="139200"/>
    <n v="4763"/>
    <n v="39.69"/>
    <n v="13920"/>
  </r>
  <r>
    <x v="35"/>
    <x v="35"/>
    <x v="0"/>
    <x v="6"/>
    <x v="68"/>
    <x v="4652"/>
    <n v="1971"/>
    <n v="10.27"/>
    <n v="721.56"/>
    <n v="10736.85"/>
    <n v="2563.5300000000002"/>
    <n v="3618"/>
    <n v="18.84"/>
    <m/>
    <m/>
    <m/>
    <m/>
    <m/>
    <m/>
    <m/>
    <m/>
    <m/>
    <m/>
    <m/>
    <m/>
    <n v="0"/>
    <m/>
    <m/>
    <n v="0"/>
  </r>
  <r>
    <x v="91"/>
    <x v="91"/>
    <x v="6"/>
    <x v="6"/>
    <x v="7"/>
    <x v="4653"/>
    <n v="3223"/>
    <n v="134.29"/>
    <n v="9267.5"/>
    <n v="17237.55"/>
    <n v="644.03"/>
    <n v="1060"/>
    <n v="44.17"/>
    <n v="322.02"/>
    <n v="7766.61"/>
    <m/>
    <m/>
    <m/>
    <m/>
    <m/>
    <n v="482"/>
    <n v="1227"/>
    <n v="51.13"/>
    <n v="241"/>
    <n v="10789.09"/>
    <n v="25600"/>
    <n v="1002"/>
    <n v="41.75"/>
    <n v="12800"/>
  </r>
  <r>
    <x v="29"/>
    <x v="29"/>
    <x v="10"/>
    <x v="4"/>
    <x v="88"/>
    <x v="4654"/>
    <n v="13039"/>
    <n v="13.93"/>
    <n v="1078.33"/>
    <n v="78222.3"/>
    <n v="113392.82"/>
    <n v="135569"/>
    <n v="144.84"/>
    <n v="1453.75"/>
    <n v="1367438.06"/>
    <m/>
    <m/>
    <m/>
    <m/>
    <m/>
    <m/>
    <m/>
    <m/>
    <m/>
    <m/>
    <n v="10170"/>
    <n v="37518"/>
    <n v="40.08"/>
    <n v="130.38"/>
  </r>
  <r>
    <x v="34"/>
    <x v="34"/>
    <x v="8"/>
    <x v="1"/>
    <x v="7"/>
    <x v="0"/>
    <n v="0"/>
    <n v="0"/>
    <n v="0"/>
    <n v="0"/>
    <n v="0"/>
    <m/>
    <m/>
    <m/>
    <m/>
    <m/>
    <m/>
    <m/>
    <m/>
    <m/>
    <m/>
    <m/>
    <m/>
    <m/>
    <m/>
    <n v="260.04000000000002"/>
    <n v="1094"/>
    <n v="45.58"/>
    <n v="130.02000000000001"/>
  </r>
  <r>
    <x v="74"/>
    <x v="74"/>
    <x v="5"/>
    <x v="7"/>
    <x v="49"/>
    <x v="4655"/>
    <n v="8121"/>
    <n v="8.9"/>
    <n v="503.86"/>
    <n v="35612.49"/>
    <n v="28575.17"/>
    <n v="33001"/>
    <n v="36.19"/>
    <n v="375.99"/>
    <n v="344596.54"/>
    <m/>
    <m/>
    <m/>
    <m/>
    <m/>
    <m/>
    <m/>
    <m/>
    <m/>
    <m/>
    <n v="1665.66"/>
    <n v="34951"/>
    <n v="38.32"/>
    <n v="21.92"/>
  </r>
  <r>
    <x v="160"/>
    <x v="160"/>
    <x v="1"/>
    <x v="2"/>
    <x v="31"/>
    <x v="4656"/>
    <n v="3961"/>
    <n v="16.5"/>
    <n v="1940.5"/>
    <n v="36093.300000000003"/>
    <n v="0"/>
    <m/>
    <m/>
    <m/>
    <m/>
    <n v="2314"/>
    <n v="3375"/>
    <n v="14.06"/>
    <n v="115"/>
    <n v="29316.07"/>
    <m/>
    <m/>
    <m/>
    <m/>
    <m/>
    <n v="582.9"/>
    <n v="1187"/>
    <n v="4.95"/>
    <n v="29.15"/>
  </r>
  <r>
    <x v="135"/>
    <x v="135"/>
    <x v="12"/>
    <x v="4"/>
    <x v="57"/>
    <x v="4657"/>
    <n v="2334"/>
    <n v="4.63"/>
    <n v="249.02"/>
    <n v="9726.8700000000008"/>
    <n v="600.39"/>
    <n v="1477"/>
    <n v="2.93"/>
    <n v="14.29"/>
    <n v="7240.26"/>
    <m/>
    <m/>
    <m/>
    <m/>
    <m/>
    <m/>
    <m/>
    <m/>
    <m/>
    <m/>
    <n v="151499"/>
    <n v="15271"/>
    <n v="30.3"/>
    <n v="3607.12"/>
  </r>
  <r>
    <x v="101"/>
    <x v="101"/>
    <x v="10"/>
    <x v="7"/>
    <x v="36"/>
    <x v="4658"/>
    <n v="72077"/>
    <n v="96.88"/>
    <n v="9716.1299999999992"/>
    <n v="560232"/>
    <n v="0"/>
    <m/>
    <m/>
    <m/>
    <m/>
    <m/>
    <m/>
    <m/>
    <m/>
    <m/>
    <m/>
    <m/>
    <m/>
    <m/>
    <m/>
    <n v="262.95999999999998"/>
    <n v="15517"/>
    <n v="20.86"/>
    <n v="4.24"/>
  </r>
  <r>
    <x v="85"/>
    <x v="85"/>
    <x v="5"/>
    <x v="4"/>
    <x v="101"/>
    <x v="4659"/>
    <n v="29554"/>
    <n v="22.39"/>
    <n v="1112.71"/>
    <n v="113830.14"/>
    <n v="29416.1"/>
    <n v="39680"/>
    <n v="30.06"/>
    <n v="267.42"/>
    <n v="354737.59"/>
    <m/>
    <m/>
    <m/>
    <m/>
    <m/>
    <m/>
    <m/>
    <m/>
    <m/>
    <m/>
    <n v="18943"/>
    <n v="231050"/>
    <n v="175.04"/>
    <n v="172.21"/>
  </r>
  <r>
    <x v="24"/>
    <x v="24"/>
    <x v="15"/>
    <x v="7"/>
    <x v="5"/>
    <x v="4660"/>
    <n v="38832"/>
    <n v="40.450000000000003"/>
    <n v="3295.81"/>
    <n v="245208.45"/>
    <n v="47243.45"/>
    <n v="20462"/>
    <n v="21.31"/>
    <n v="590.54"/>
    <n v="569722.97"/>
    <m/>
    <m/>
    <m/>
    <m/>
    <m/>
    <m/>
    <m/>
    <m/>
    <m/>
    <m/>
    <n v="2257"/>
    <n v="14765"/>
    <n v="15.38"/>
    <n v="28.21"/>
  </r>
  <r>
    <x v="134"/>
    <x v="134"/>
    <x v="1"/>
    <x v="6"/>
    <x v="7"/>
    <x v="4"/>
    <m/>
    <m/>
    <m/>
    <m/>
    <n v="0"/>
    <m/>
    <m/>
    <m/>
    <m/>
    <m/>
    <m/>
    <m/>
    <m/>
    <m/>
    <m/>
    <m/>
    <m/>
    <m/>
    <m/>
    <n v="117.64"/>
    <n v="351"/>
    <n v="14.63"/>
    <n v="58.82"/>
  </r>
  <r>
    <x v="115"/>
    <x v="115"/>
    <x v="4"/>
    <x v="2"/>
    <x v="38"/>
    <x v="4661"/>
    <n v="27586"/>
    <n v="41.05"/>
    <n v="6088.57"/>
    <n v="317092.8"/>
    <n v="0"/>
    <m/>
    <m/>
    <m/>
    <m/>
    <m/>
    <m/>
    <m/>
    <m/>
    <m/>
    <m/>
    <m/>
    <m/>
    <m/>
    <m/>
    <n v="110100"/>
    <n v="5153"/>
    <n v="7.67"/>
    <n v="1966.07"/>
  </r>
  <r>
    <x v="144"/>
    <x v="144"/>
    <x v="4"/>
    <x v="3"/>
    <x v="51"/>
    <x v="4"/>
    <m/>
    <m/>
    <m/>
    <m/>
    <n v="0"/>
    <m/>
    <m/>
    <m/>
    <m/>
    <m/>
    <m/>
    <m/>
    <m/>
    <m/>
    <m/>
    <m/>
    <m/>
    <m/>
    <m/>
    <n v="9299"/>
    <n v="931"/>
    <n v="77.58"/>
    <n v="9299"/>
  </r>
  <r>
    <x v="22"/>
    <x v="22"/>
    <x v="15"/>
    <x v="14"/>
    <x v="123"/>
    <x v="4662"/>
    <n v="21126"/>
    <n v="42.94"/>
    <n v="4111.22"/>
    <n v="156760.79999999999"/>
    <n v="4228.8999999999996"/>
    <n v="5192"/>
    <n v="10.55"/>
    <n v="103.14"/>
    <n v="50997.62"/>
    <m/>
    <m/>
    <m/>
    <m/>
    <m/>
    <n v="5950"/>
    <n v="18882"/>
    <n v="38.380000000000003"/>
    <n v="145"/>
    <n v="133184.79999999999"/>
    <n v="111.89"/>
    <n v="9281"/>
    <n v="18.86"/>
    <n v="2.73"/>
  </r>
  <r>
    <x v="14"/>
    <x v="14"/>
    <x v="5"/>
    <x v="11"/>
    <x v="20"/>
    <x v="4663"/>
    <n v="5273"/>
    <n v="7.32"/>
    <n v="385.17"/>
    <n v="21492.3"/>
    <n v="42055.29"/>
    <n v="45423"/>
    <n v="63.09"/>
    <n v="700.92"/>
    <n v="507157.31"/>
    <m/>
    <m/>
    <m/>
    <m/>
    <m/>
    <m/>
    <m/>
    <m/>
    <m/>
    <m/>
    <n v="0"/>
    <n v="31980"/>
    <n v="44.42"/>
    <n v="0"/>
  </r>
  <r>
    <x v="95"/>
    <x v="95"/>
    <x v="0"/>
    <x v="1"/>
    <x v="28"/>
    <x v="4664"/>
    <n v="368"/>
    <n v="2.56"/>
    <n v="164.83"/>
    <n v="1839.54"/>
    <n v="0"/>
    <m/>
    <m/>
    <m/>
    <m/>
    <m/>
    <m/>
    <m/>
    <m/>
    <m/>
    <m/>
    <m/>
    <m/>
    <m/>
    <m/>
    <n v="168200"/>
    <n v="5573"/>
    <n v="38.700000000000003"/>
    <n v="14016.67"/>
  </r>
  <r>
    <x v="158"/>
    <x v="158"/>
    <x v="0"/>
    <x v="5"/>
    <x v="29"/>
    <x v="4665"/>
    <n v="27165"/>
    <n v="43.53"/>
    <n v="4068"/>
    <n v="196728.48"/>
    <n v="14874"/>
    <n v="20424"/>
    <n v="32.729999999999997"/>
    <n v="286.04000000000002"/>
    <n v="179370.03"/>
    <m/>
    <m/>
    <m/>
    <m/>
    <m/>
    <m/>
    <m/>
    <m/>
    <m/>
    <m/>
    <n v="183428"/>
    <n v="29688"/>
    <n v="47.58"/>
    <n v="3527.46"/>
  </r>
  <r>
    <x v="116"/>
    <x v="116"/>
    <x v="5"/>
    <x v="12"/>
    <x v="28"/>
    <x v="4666"/>
    <n v="33635"/>
    <n v="233.58"/>
    <n v="19050"/>
    <n v="212598"/>
    <n v="0"/>
    <m/>
    <m/>
    <m/>
    <m/>
    <m/>
    <m/>
    <m/>
    <m/>
    <m/>
    <m/>
    <m/>
    <m/>
    <m/>
    <m/>
    <n v="67000"/>
    <n v="6379"/>
    <n v="44.3"/>
    <n v="5583.33"/>
  </r>
  <r>
    <x v="157"/>
    <x v="157"/>
    <x v="6"/>
    <x v="7"/>
    <x v="28"/>
    <x v="4667"/>
    <n v="4112"/>
    <n v="28.56"/>
    <n v="2373.08"/>
    <n v="26483.61"/>
    <n v="2290.98"/>
    <n v="3023"/>
    <n v="20.99"/>
    <n v="190.91"/>
    <n v="27627.61"/>
    <m/>
    <m/>
    <m/>
    <m/>
    <m/>
    <m/>
    <m/>
    <m/>
    <m/>
    <m/>
    <n v="154.66999999999999"/>
    <n v="1103"/>
    <n v="7.66"/>
    <n v="12.89"/>
  </r>
  <r>
    <x v="166"/>
    <x v="166"/>
    <x v="12"/>
    <x v="7"/>
    <x v="20"/>
    <x v="4668"/>
    <n v="85691"/>
    <n v="119.02"/>
    <n v="11041.33"/>
    <n v="616106.4"/>
    <n v="0"/>
    <m/>
    <m/>
    <m/>
    <m/>
    <m/>
    <m/>
    <m/>
    <m/>
    <m/>
    <m/>
    <m/>
    <m/>
    <m/>
    <m/>
    <n v="723"/>
    <n v="6141"/>
    <n v="8.5299999999999994"/>
    <n v="12.05"/>
  </r>
  <r>
    <x v="96"/>
    <x v="96"/>
    <x v="11"/>
    <x v="2"/>
    <x v="42"/>
    <x v="4669"/>
    <n v="14313"/>
    <n v="39.76"/>
    <n v="3517.33"/>
    <n v="98133.6"/>
    <n v="17135.79"/>
    <n v="16254"/>
    <n v="45.15"/>
    <n v="571.19000000000005"/>
    <n v="206645.64"/>
    <m/>
    <m/>
    <m/>
    <m/>
    <m/>
    <m/>
    <m/>
    <m/>
    <m/>
    <m/>
    <n v="37349.21"/>
    <n v="13475"/>
    <n v="37.43"/>
    <n v="1244.97"/>
  </r>
  <r>
    <x v="51"/>
    <x v="51"/>
    <x v="15"/>
    <x v="7"/>
    <x v="34"/>
    <x v="4670"/>
    <n v="19222"/>
    <n v="45.77"/>
    <n v="4666.29"/>
    <n v="151887.6"/>
    <n v="10340.450000000001"/>
    <n v="11191"/>
    <n v="26.65"/>
    <n v="295.44"/>
    <n v="124698.54"/>
    <m/>
    <m/>
    <m/>
    <m/>
    <m/>
    <m/>
    <m/>
    <m/>
    <m/>
    <m/>
    <n v="142442.78"/>
    <n v="5838"/>
    <n v="13.9"/>
    <n v="4069.79"/>
  </r>
  <r>
    <x v="199"/>
    <x v="199"/>
    <x v="9"/>
    <x v="1"/>
    <x v="21"/>
    <x v="4"/>
    <m/>
    <m/>
    <m/>
    <m/>
    <n v="0"/>
    <m/>
    <m/>
    <m/>
    <m/>
    <m/>
    <m/>
    <m/>
    <m/>
    <m/>
    <m/>
    <m/>
    <m/>
    <m/>
    <m/>
    <n v="457.88"/>
    <n v="7204"/>
    <n v="25.01"/>
    <n v="19.079999999999998"/>
  </r>
  <r>
    <x v="98"/>
    <x v="98"/>
    <x v="9"/>
    <x v="5"/>
    <x v="101"/>
    <x v="4671"/>
    <n v="57901"/>
    <n v="43.86"/>
    <n v="2556"/>
    <n v="261478.8"/>
    <n v="55902.04"/>
    <n v="64550"/>
    <n v="48.9"/>
    <n v="508.2"/>
    <n v="674139.43"/>
    <m/>
    <m/>
    <m/>
    <m/>
    <m/>
    <m/>
    <m/>
    <m/>
    <m/>
    <m/>
    <n v="0"/>
    <m/>
    <m/>
    <n v="0"/>
  </r>
  <r>
    <x v="122"/>
    <x v="122"/>
    <x v="10"/>
    <x v="0"/>
    <x v="102"/>
    <x v="4672"/>
    <n v="121740"/>
    <n v="98.5"/>
    <n v="12178.41"/>
    <n v="1166569.68"/>
    <n v="13.58"/>
    <n v="2864"/>
    <n v="2.3199999999999998"/>
    <n v="0.13"/>
    <n v="163.75"/>
    <m/>
    <m/>
    <m/>
    <m/>
    <m/>
    <n v="0"/>
    <n v="0"/>
    <n v="0"/>
    <n v="0"/>
    <n v="0"/>
    <n v="5842.07"/>
    <n v="59909"/>
    <n v="48.47"/>
    <n v="56.72"/>
  </r>
  <r>
    <x v="6"/>
    <x v="6"/>
    <x v="4"/>
    <x v="2"/>
    <x v="9"/>
    <x v="4673"/>
    <n v="21071"/>
    <n v="43.9"/>
    <n v="2043"/>
    <n v="75999.600000000006"/>
    <n v="1518.91"/>
    <n v="6102"/>
    <n v="12.71"/>
    <n v="37.97"/>
    <n v="18317.04"/>
    <m/>
    <m/>
    <m/>
    <m/>
    <m/>
    <m/>
    <m/>
    <m/>
    <m/>
    <m/>
    <n v="61302"/>
    <n v="9519"/>
    <n v="19.829999999999998"/>
    <n v="1532.55"/>
  </r>
  <r>
    <x v="207"/>
    <x v="207"/>
    <x v="8"/>
    <x v="2"/>
    <x v="91"/>
    <x v="4674"/>
    <n v="65733"/>
    <n v="101.44"/>
    <n v="8409.91"/>
    <n v="422345.55"/>
    <n v="6163.92"/>
    <n v="6469"/>
    <n v="9.98"/>
    <n v="114.15"/>
    <n v="74332.539999999994"/>
    <m/>
    <m/>
    <m/>
    <m/>
    <m/>
    <m/>
    <m/>
    <m/>
    <m/>
    <m/>
    <n v="140597"/>
    <n v="16696"/>
    <n v="25.77"/>
    <n v="2603.65"/>
  </r>
  <r>
    <x v="183"/>
    <x v="183"/>
    <x v="10"/>
    <x v="2"/>
    <x v="20"/>
    <x v="4675"/>
    <n v="57450"/>
    <n v="79.790000000000006"/>
    <n v="10869"/>
    <n v="606490.19999999995"/>
    <n v="0"/>
    <m/>
    <m/>
    <m/>
    <m/>
    <m/>
    <m/>
    <m/>
    <m/>
    <m/>
    <m/>
    <m/>
    <m/>
    <m/>
    <m/>
    <n v="53623.65"/>
    <n v="6394"/>
    <n v="8.8800000000000008"/>
    <n v="893.73"/>
  </r>
  <r>
    <x v="47"/>
    <x v="47"/>
    <x v="13"/>
    <x v="6"/>
    <x v="11"/>
    <x v="2126"/>
    <n v="2496"/>
    <n v="20.8"/>
    <n v="1168.4000000000001"/>
    <n v="10866.12"/>
    <n v="304.56"/>
    <n v="417"/>
    <n v="3.48"/>
    <n v="30.46"/>
    <n v="3672.76"/>
    <m/>
    <m/>
    <m/>
    <m/>
    <m/>
    <m/>
    <m/>
    <m/>
    <m/>
    <m/>
    <n v="113.51"/>
    <n v="4547"/>
    <n v="37.89"/>
    <n v="11.35"/>
  </r>
  <r>
    <x v="116"/>
    <x v="116"/>
    <x v="8"/>
    <x v="2"/>
    <x v="58"/>
    <x v="4676"/>
    <n v="147594"/>
    <n v="118.26"/>
    <n v="10769.72"/>
    <n v="1041647.43"/>
    <n v="0"/>
    <m/>
    <m/>
    <m/>
    <m/>
    <m/>
    <m/>
    <m/>
    <m/>
    <m/>
    <m/>
    <m/>
    <m/>
    <m/>
    <m/>
    <n v="308444"/>
    <n v="39247"/>
    <n v="31.45"/>
    <n v="2965.81"/>
  </r>
  <r>
    <x v="76"/>
    <x v="76"/>
    <x v="9"/>
    <x v="12"/>
    <x v="11"/>
    <x v="4"/>
    <m/>
    <m/>
    <m/>
    <m/>
    <n v="8186.23"/>
    <n v="11196"/>
    <n v="93.3"/>
    <n v="818.62"/>
    <n v="98720.17"/>
    <m/>
    <m/>
    <m/>
    <m/>
    <m/>
    <m/>
    <m/>
    <m/>
    <m/>
    <m/>
    <n v="114874"/>
    <n v="5032"/>
    <n v="41.93"/>
    <n v="11487.4"/>
  </r>
  <r>
    <x v="21"/>
    <x v="21"/>
    <x v="12"/>
    <x v="1"/>
    <x v="1"/>
    <x v="4677"/>
    <n v="91"/>
    <n v="1.26"/>
    <n v="49.5"/>
    <n v="276.20999999999998"/>
    <n v="0"/>
    <m/>
    <m/>
    <m/>
    <m/>
    <m/>
    <m/>
    <m/>
    <m/>
    <m/>
    <m/>
    <m/>
    <m/>
    <m/>
    <m/>
    <n v="493.48"/>
    <n v="3198"/>
    <n v="44.42"/>
    <n v="82.25"/>
  </r>
  <r>
    <x v="109"/>
    <x v="109"/>
    <x v="10"/>
    <x v="1"/>
    <x v="46"/>
    <x v="0"/>
    <n v="0"/>
    <n v="0"/>
    <n v="0"/>
    <n v="0"/>
    <n v="0"/>
    <n v="0"/>
    <n v="0"/>
    <m/>
    <m/>
    <n v="0"/>
    <n v="0"/>
    <n v="0"/>
    <n v="0"/>
    <n v="0"/>
    <n v="0"/>
    <n v="0"/>
    <n v="0"/>
    <n v="0"/>
    <n v="0"/>
    <n v="203300"/>
    <n v="4795"/>
    <n v="15.37"/>
    <n v="7819.23"/>
  </r>
  <r>
    <x v="19"/>
    <x v="19"/>
    <x v="0"/>
    <x v="13"/>
    <x v="6"/>
    <x v="4"/>
    <m/>
    <m/>
    <m/>
    <m/>
    <n v="0"/>
    <m/>
    <m/>
    <m/>
    <m/>
    <m/>
    <m/>
    <m/>
    <m/>
    <m/>
    <m/>
    <m/>
    <m/>
    <m/>
    <m/>
    <n v="0"/>
    <m/>
    <m/>
    <n v="0"/>
  </r>
  <r>
    <x v="156"/>
    <x v="156"/>
    <x v="0"/>
    <x v="5"/>
    <x v="21"/>
    <x v="4678"/>
    <n v="56342"/>
    <n v="195.63"/>
    <n v="14065.38"/>
    <n v="313939.17"/>
    <n v="0"/>
    <m/>
    <m/>
    <m/>
    <m/>
    <m/>
    <m/>
    <m/>
    <m/>
    <m/>
    <m/>
    <m/>
    <m/>
    <m/>
    <m/>
    <n v="826.68"/>
    <n v="4068"/>
    <n v="14.13"/>
    <n v="34.450000000000003"/>
  </r>
  <r>
    <x v="36"/>
    <x v="36"/>
    <x v="11"/>
    <x v="2"/>
    <x v="67"/>
    <x v="4679"/>
    <n v="123077"/>
    <n v="122.1"/>
    <n v="6669.52"/>
    <n v="521023.2"/>
    <n v="0"/>
    <m/>
    <m/>
    <m/>
    <m/>
    <m/>
    <m/>
    <m/>
    <m/>
    <m/>
    <m/>
    <m/>
    <m/>
    <m/>
    <m/>
    <n v="65952.63"/>
    <n v="19578"/>
    <n v="19.420000000000002"/>
    <n v="785.15"/>
  </r>
  <r>
    <x v="18"/>
    <x v="18"/>
    <x v="6"/>
    <x v="7"/>
    <x v="9"/>
    <x v="4680"/>
    <n v="11843"/>
    <n v="24.67"/>
    <n v="1569.65"/>
    <n v="58390.98"/>
    <n v="19322.990000000002"/>
    <n v="38997"/>
    <n v="81.239999999999995"/>
    <n v="483.07"/>
    <n v="233021.7"/>
    <m/>
    <m/>
    <m/>
    <m/>
    <m/>
    <m/>
    <m/>
    <m/>
    <m/>
    <m/>
    <n v="133000"/>
    <n v="16959"/>
    <n v="35.33"/>
    <n v="3325"/>
  </r>
  <r>
    <x v="42"/>
    <x v="42"/>
    <x v="3"/>
    <x v="12"/>
    <x v="6"/>
    <x v="4"/>
    <m/>
    <m/>
    <m/>
    <m/>
    <n v="0"/>
    <m/>
    <m/>
    <m/>
    <m/>
    <m/>
    <m/>
    <m/>
    <m/>
    <m/>
    <m/>
    <m/>
    <m/>
    <m/>
    <m/>
    <n v="0"/>
    <m/>
    <m/>
    <n v="0"/>
  </r>
  <r>
    <x v="87"/>
    <x v="87"/>
    <x v="14"/>
    <x v="21"/>
    <x v="78"/>
    <x v="4681"/>
    <n v="13216"/>
    <n v="19.32"/>
    <n v="2069.67"/>
    <n v="109713.03"/>
    <n v="5036.8599999999997"/>
    <n v="6475"/>
    <n v="9.4700000000000006"/>
    <n v="88.37"/>
    <n v="60740.97"/>
    <m/>
    <m/>
    <m/>
    <m/>
    <m/>
    <m/>
    <m/>
    <m/>
    <m/>
    <m/>
    <n v="1053"/>
    <n v="9522"/>
    <n v="13.92"/>
    <n v="18.47"/>
  </r>
  <r>
    <x v="25"/>
    <x v="25"/>
    <x v="1"/>
    <x v="2"/>
    <x v="34"/>
    <x v="4682"/>
    <n v="9076"/>
    <n v="21.61"/>
    <n v="2729.71"/>
    <n v="88852.2"/>
    <n v="20081.47"/>
    <n v="29804"/>
    <n v="70.959999999999994"/>
    <n v="573.76"/>
    <n v="242168.52"/>
    <m/>
    <m/>
    <m/>
    <m/>
    <m/>
    <m/>
    <m/>
    <m/>
    <m/>
    <m/>
    <n v="1450"/>
    <n v="7787"/>
    <n v="18.54"/>
    <n v="41.43"/>
  </r>
  <r>
    <x v="8"/>
    <x v="8"/>
    <x v="5"/>
    <x v="7"/>
    <x v="93"/>
    <x v="4683"/>
    <n v="44046"/>
    <n v="111.23"/>
    <n v="3777.42"/>
    <n v="115929.15"/>
    <n v="6848"/>
    <n v="10297"/>
    <n v="26"/>
    <n v="207.52"/>
    <n v="82582.09"/>
    <m/>
    <m/>
    <m/>
    <m/>
    <m/>
    <m/>
    <m/>
    <m/>
    <m/>
    <m/>
    <n v="1.51"/>
    <n v="6600"/>
    <n v="16.670000000000002"/>
    <n v="0.05"/>
  </r>
  <r>
    <x v="123"/>
    <x v="123"/>
    <x v="3"/>
    <x v="7"/>
    <x v="30"/>
    <x v="4684"/>
    <n v="71490"/>
    <n v="124.11"/>
    <n v="9539.58"/>
    <n v="425847"/>
    <n v="0"/>
    <m/>
    <m/>
    <m/>
    <m/>
    <m/>
    <m/>
    <m/>
    <m/>
    <m/>
    <m/>
    <m/>
    <m/>
    <m/>
    <m/>
    <n v="206726"/>
    <n v="10022"/>
    <n v="17.399999999999999"/>
    <n v="4306.79"/>
  </r>
  <r>
    <x v="64"/>
    <x v="64"/>
    <x v="4"/>
    <x v="5"/>
    <x v="5"/>
    <x v="4685"/>
    <n v="102695"/>
    <n v="106.97"/>
    <n v="6807.5"/>
    <n v="506478"/>
    <n v="0"/>
    <m/>
    <m/>
    <m/>
    <m/>
    <m/>
    <m/>
    <m/>
    <m/>
    <m/>
    <m/>
    <m/>
    <m/>
    <m/>
    <m/>
    <n v="44382"/>
    <n v="5215"/>
    <n v="5.43"/>
    <n v="554.78"/>
  </r>
  <r>
    <x v="20"/>
    <x v="20"/>
    <x v="8"/>
    <x v="6"/>
    <x v="28"/>
    <x v="495"/>
    <n v="328"/>
    <n v="2.2799999999999998"/>
    <n v="99.5"/>
    <n v="1110.42"/>
    <n v="277.60000000000002"/>
    <n v="445"/>
    <n v="3.09"/>
    <n v="23.13"/>
    <n v="3347.61"/>
    <m/>
    <m/>
    <m/>
    <m/>
    <m/>
    <m/>
    <m/>
    <m/>
    <m/>
    <m/>
    <n v="120900"/>
    <n v="8332"/>
    <n v="57.86"/>
    <n v="10075"/>
  </r>
  <r>
    <x v="12"/>
    <x v="12"/>
    <x v="1"/>
    <x v="19"/>
    <x v="28"/>
    <x v="4686"/>
    <n v="354"/>
    <n v="2.46"/>
    <n v="163.58000000000001"/>
    <n v="1825.59"/>
    <n v="578.08000000000004"/>
    <n v="795"/>
    <n v="5.52"/>
    <n v="48.17"/>
    <n v="6971.23"/>
    <m/>
    <m/>
    <m/>
    <m/>
    <m/>
    <m/>
    <m/>
    <m/>
    <m/>
    <m/>
    <n v="110"/>
    <n v="979"/>
    <n v="6.8"/>
    <n v="9.17"/>
  </r>
  <r>
    <x v="13"/>
    <x v="13"/>
    <x v="4"/>
    <x v="1"/>
    <x v="12"/>
    <x v="4687"/>
    <n v="810"/>
    <n v="4.82"/>
    <n v="157"/>
    <n v="2044.14"/>
    <n v="0"/>
    <m/>
    <m/>
    <m/>
    <m/>
    <m/>
    <m/>
    <m/>
    <m/>
    <m/>
    <m/>
    <m/>
    <m/>
    <m/>
    <m/>
    <n v="959.83"/>
    <n v="2806"/>
    <n v="16.7"/>
    <n v="68.56"/>
  </r>
  <r>
    <x v="131"/>
    <x v="131"/>
    <x v="15"/>
    <x v="7"/>
    <x v="30"/>
    <x v="4688"/>
    <n v="69432"/>
    <n v="120.54"/>
    <n v="8225.83"/>
    <n v="367201.2"/>
    <n v="0"/>
    <m/>
    <m/>
    <m/>
    <m/>
    <m/>
    <m/>
    <m/>
    <m/>
    <m/>
    <m/>
    <m/>
    <m/>
    <m/>
    <m/>
    <n v="2032"/>
    <n v="20978"/>
    <n v="36.42"/>
    <n v="42.33"/>
  </r>
  <r>
    <x v="29"/>
    <x v="29"/>
    <x v="11"/>
    <x v="2"/>
    <x v="102"/>
    <x v="4"/>
    <m/>
    <m/>
    <m/>
    <m/>
    <n v="0"/>
    <m/>
    <m/>
    <m/>
    <m/>
    <m/>
    <m/>
    <m/>
    <m/>
    <m/>
    <m/>
    <m/>
    <m/>
    <m/>
    <m/>
    <n v="0"/>
    <m/>
    <m/>
    <n v="0"/>
  </r>
  <r>
    <x v="126"/>
    <x v="126"/>
    <x v="3"/>
    <x v="7"/>
    <x v="64"/>
    <x v="4689"/>
    <n v="104155"/>
    <n v="115.73"/>
    <n v="9726.15"/>
    <n v="678398.73"/>
    <n v="0"/>
    <m/>
    <m/>
    <m/>
    <m/>
    <m/>
    <m/>
    <m/>
    <m/>
    <m/>
    <m/>
    <m/>
    <m/>
    <m/>
    <m/>
    <n v="1387.07"/>
    <n v="5833"/>
    <n v="6.48"/>
    <n v="18.489999999999998"/>
  </r>
  <r>
    <x v="35"/>
    <x v="35"/>
    <x v="7"/>
    <x v="1"/>
    <x v="21"/>
    <x v="0"/>
    <n v="0"/>
    <n v="0"/>
    <n v="0"/>
    <n v="0"/>
    <n v="9659.5499999999993"/>
    <n v="12665"/>
    <n v="43.98"/>
    <n v="402.48"/>
    <n v="116487.46"/>
    <m/>
    <m/>
    <m/>
    <m/>
    <m/>
    <m/>
    <m/>
    <m/>
    <m/>
    <m/>
    <n v="0"/>
    <m/>
    <m/>
    <n v="0"/>
  </r>
  <r>
    <x v="52"/>
    <x v="52"/>
    <x v="6"/>
    <x v="6"/>
    <x v="27"/>
    <x v="4690"/>
    <n v="37432"/>
    <n v="82.09"/>
    <n v="4476.34"/>
    <n v="158193.93"/>
    <n v="21012.61"/>
    <n v="33773"/>
    <n v="74.06"/>
    <n v="552.96"/>
    <n v="253397.36"/>
    <m/>
    <m/>
    <m/>
    <m/>
    <m/>
    <m/>
    <m/>
    <m/>
    <m/>
    <m/>
    <n v="2080"/>
    <n v="14542"/>
    <n v="31.89"/>
    <n v="54.74"/>
  </r>
  <r>
    <x v="179"/>
    <x v="179"/>
    <x v="5"/>
    <x v="2"/>
    <x v="2"/>
    <x v="4691"/>
    <n v="97838"/>
    <n v="127.39"/>
    <n v="8149.38"/>
    <n v="485050.8"/>
    <n v="0"/>
    <m/>
    <m/>
    <m/>
    <m/>
    <m/>
    <m/>
    <m/>
    <m/>
    <m/>
    <m/>
    <m/>
    <m/>
    <m/>
    <m/>
    <n v="0"/>
    <m/>
    <m/>
    <n v="0"/>
  </r>
  <r>
    <x v="35"/>
    <x v="35"/>
    <x v="6"/>
    <x v="4"/>
    <x v="132"/>
    <x v="4692"/>
    <n v="70870"/>
    <n v="28.95"/>
    <n v="2085.27"/>
    <n v="395618.28"/>
    <n v="268779.83"/>
    <n v="376497"/>
    <n v="153.80000000000001"/>
    <n v="1317.55"/>
    <n v="3241296.55"/>
    <m/>
    <m/>
    <m/>
    <m/>
    <m/>
    <m/>
    <m/>
    <m/>
    <m/>
    <m/>
    <n v="0"/>
    <m/>
    <m/>
    <n v="0"/>
  </r>
  <r>
    <x v="152"/>
    <x v="152"/>
    <x v="4"/>
    <x v="12"/>
    <x v="6"/>
    <x v="4"/>
    <m/>
    <m/>
    <m/>
    <m/>
    <n v="0"/>
    <m/>
    <m/>
    <m/>
    <m/>
    <m/>
    <m/>
    <m/>
    <m/>
    <m/>
    <m/>
    <m/>
    <m/>
    <m/>
    <m/>
    <n v="0"/>
    <m/>
    <m/>
    <n v="0"/>
  </r>
  <r>
    <x v="182"/>
    <x v="182"/>
    <x v="10"/>
    <x v="7"/>
    <x v="81"/>
    <x v="2323"/>
    <n v="13090"/>
    <n v="35.19"/>
    <n v="4020.65"/>
    <n v="115915.2"/>
    <n v="0"/>
    <m/>
    <m/>
    <m/>
    <m/>
    <m/>
    <m/>
    <m/>
    <m/>
    <m/>
    <n v="2000"/>
    <n v="2460"/>
    <n v="6.61"/>
    <n v="64"/>
    <n v="44768"/>
    <n v="588.20000000000005"/>
    <n v="710"/>
    <n v="1.91"/>
    <n v="18.97"/>
  </r>
  <r>
    <x v="221"/>
    <x v="221"/>
    <x v="13"/>
    <x v="2"/>
    <x v="30"/>
    <x v="4693"/>
    <n v="57452"/>
    <n v="99.74"/>
    <n v="6653.33"/>
    <n v="297004.79999999999"/>
    <n v="0"/>
    <m/>
    <m/>
    <m/>
    <m/>
    <m/>
    <m/>
    <m/>
    <m/>
    <m/>
    <m/>
    <m/>
    <m/>
    <m/>
    <m/>
    <n v="71000"/>
    <n v="7817"/>
    <n v="13.57"/>
    <n v="1479.17"/>
  </r>
  <r>
    <x v="38"/>
    <x v="38"/>
    <x v="6"/>
    <x v="12"/>
    <x v="68"/>
    <x v="4694"/>
    <n v="10830"/>
    <n v="56.41"/>
    <n v="4300.1899999999996"/>
    <n v="63986.79"/>
    <n v="0"/>
    <m/>
    <m/>
    <m/>
    <m/>
    <m/>
    <m/>
    <m/>
    <m/>
    <m/>
    <m/>
    <m/>
    <m/>
    <m/>
    <m/>
    <n v="393"/>
    <n v="2615"/>
    <n v="13.62"/>
    <n v="24.56"/>
  </r>
  <r>
    <x v="161"/>
    <x v="161"/>
    <x v="11"/>
    <x v="22"/>
    <x v="56"/>
    <x v="4695"/>
    <n v="53505"/>
    <n v="37.159999999999997"/>
    <n v="3556.67"/>
    <n v="396924"/>
    <n v="67897.19"/>
    <n v="94080"/>
    <n v="65.33"/>
    <n v="565.80999999999995"/>
    <n v="818792.55"/>
    <m/>
    <m/>
    <m/>
    <m/>
    <m/>
    <m/>
    <m/>
    <m/>
    <m/>
    <m/>
    <n v="5786"/>
    <n v="67599"/>
    <n v="46.94"/>
    <n v="48.22"/>
  </r>
  <r>
    <x v="27"/>
    <x v="27"/>
    <x v="12"/>
    <x v="1"/>
    <x v="22"/>
    <x v="4696"/>
    <n v="118"/>
    <n v="0.39"/>
    <n v="8.8800000000000008"/>
    <n v="206.46"/>
    <n v="0"/>
    <m/>
    <m/>
    <m/>
    <m/>
    <m/>
    <m/>
    <m/>
    <m/>
    <m/>
    <m/>
    <m/>
    <m/>
    <m/>
    <m/>
    <n v="1066.7"/>
    <n v="5710"/>
    <n v="19.03"/>
    <n v="42.67"/>
  </r>
  <r>
    <x v="220"/>
    <x v="220"/>
    <x v="7"/>
    <x v="2"/>
    <x v="9"/>
    <x v="4697"/>
    <n v="14662"/>
    <n v="30.55"/>
    <n v="3789.98"/>
    <n v="140987.07"/>
    <n v="0"/>
    <m/>
    <m/>
    <m/>
    <m/>
    <m/>
    <m/>
    <m/>
    <m/>
    <m/>
    <m/>
    <m/>
    <m/>
    <m/>
    <m/>
    <n v="1448.03"/>
    <n v="10847"/>
    <n v="22.6"/>
    <n v="36.200000000000003"/>
  </r>
  <r>
    <x v="65"/>
    <x v="65"/>
    <x v="3"/>
    <x v="4"/>
    <x v="44"/>
    <x v="4698"/>
    <n v="3822"/>
    <n v="3.54"/>
    <n v="94.39"/>
    <n v="7900.35"/>
    <n v="2466.54"/>
    <n v="4644"/>
    <n v="4.3"/>
    <n v="27.41"/>
    <n v="29744.71"/>
    <m/>
    <m/>
    <m/>
    <m/>
    <m/>
    <m/>
    <m/>
    <m/>
    <m/>
    <m/>
    <n v="1978.03"/>
    <n v="10143"/>
    <n v="9.39"/>
    <n v="21.98"/>
  </r>
  <r>
    <x v="159"/>
    <x v="159"/>
    <x v="10"/>
    <x v="0"/>
    <x v="94"/>
    <x v="4699"/>
    <n v="10003"/>
    <n v="43.87"/>
    <n v="3103.84"/>
    <n v="54844.89"/>
    <n v="0"/>
    <n v="3674"/>
    <n v="16.11"/>
    <n v="0"/>
    <n v="0"/>
    <m/>
    <m/>
    <m/>
    <m/>
    <m/>
    <m/>
    <m/>
    <m/>
    <m/>
    <m/>
    <n v="45922.73"/>
    <n v="5416"/>
    <n v="23.75"/>
    <n v="2416.9899999999998"/>
  </r>
  <r>
    <x v="19"/>
    <x v="19"/>
    <x v="7"/>
    <x v="11"/>
    <x v="39"/>
    <x v="4700"/>
    <n v="4205"/>
    <n v="3.21"/>
    <n v="355.76"/>
    <n v="36063.54"/>
    <n v="38130.94"/>
    <n v="35370"/>
    <n v="27.04"/>
    <n v="349.83"/>
    <n v="459832.45"/>
    <m/>
    <m/>
    <m/>
    <m/>
    <m/>
    <m/>
    <m/>
    <m/>
    <m/>
    <m/>
    <n v="6276"/>
    <n v="50254"/>
    <n v="38.42"/>
    <n v="57.58"/>
  </r>
  <r>
    <x v="24"/>
    <x v="24"/>
    <x v="10"/>
    <x v="1"/>
    <x v="11"/>
    <x v="4"/>
    <m/>
    <m/>
    <m/>
    <m/>
    <n v="0"/>
    <m/>
    <m/>
    <m/>
    <m/>
    <m/>
    <m/>
    <m/>
    <m/>
    <m/>
    <m/>
    <m/>
    <m/>
    <m/>
    <m/>
    <n v="2576"/>
    <n v="7461"/>
    <n v="62.18"/>
    <n v="257.60000000000002"/>
  </r>
  <r>
    <x v="205"/>
    <x v="205"/>
    <x v="11"/>
    <x v="7"/>
    <x v="42"/>
    <x v="4701"/>
    <n v="22644"/>
    <n v="62.9"/>
    <n v="6612"/>
    <n v="184474.8"/>
    <n v="0"/>
    <m/>
    <m/>
    <m/>
    <m/>
    <m/>
    <m/>
    <m/>
    <m/>
    <m/>
    <m/>
    <m/>
    <m/>
    <m/>
    <m/>
    <n v="0"/>
    <m/>
    <m/>
    <n v="0"/>
  </r>
  <r>
    <x v="77"/>
    <x v="77"/>
    <x v="3"/>
    <x v="2"/>
    <x v="9"/>
    <x v="4702"/>
    <n v="16171"/>
    <n v="33.69"/>
    <n v="2470.13"/>
    <n v="91888.65"/>
    <n v="19873"/>
    <n v="34915"/>
    <n v="72.739999999999995"/>
    <n v="496.83"/>
    <n v="239654.47"/>
    <m/>
    <m/>
    <m/>
    <m/>
    <m/>
    <m/>
    <m/>
    <m/>
    <m/>
    <m/>
    <n v="718.94"/>
    <n v="6482"/>
    <n v="13.5"/>
    <n v="17.97"/>
  </r>
  <r>
    <x v="109"/>
    <x v="109"/>
    <x v="11"/>
    <x v="1"/>
    <x v="46"/>
    <x v="0"/>
    <n v="0"/>
    <n v="0"/>
    <n v="0"/>
    <n v="0"/>
    <n v="0"/>
    <n v="0"/>
    <n v="0"/>
    <m/>
    <m/>
    <n v="0"/>
    <n v="0"/>
    <n v="0"/>
    <n v="0"/>
    <n v="0"/>
    <n v="0"/>
    <n v="0"/>
    <n v="0"/>
    <n v="0"/>
    <n v="0"/>
    <n v="0"/>
    <n v="0"/>
    <n v="0"/>
    <n v="0"/>
  </r>
  <r>
    <x v="206"/>
    <x v="206"/>
    <x v="15"/>
    <x v="1"/>
    <x v="12"/>
    <x v="4703"/>
    <n v="3479"/>
    <n v="20.71"/>
    <n v="1483.29"/>
    <n v="19312.38"/>
    <n v="6129.97"/>
    <n v="5634"/>
    <n v="33.54"/>
    <n v="437.86"/>
    <n v="73923.16"/>
    <m/>
    <m/>
    <m/>
    <m/>
    <m/>
    <m/>
    <m/>
    <m/>
    <m/>
    <m/>
    <n v="0"/>
    <n v="9686"/>
    <n v="57.65"/>
    <n v="0"/>
  </r>
  <r>
    <x v="137"/>
    <x v="137"/>
    <x v="10"/>
    <x v="1"/>
    <x v="94"/>
    <x v="4704"/>
    <n v="594"/>
    <n v="2.61"/>
    <n v="194.89"/>
    <n v="3443.79"/>
    <n v="11538"/>
    <n v="16892"/>
    <n v="74.09"/>
    <n v="607.26"/>
    <n v="139140.20000000001"/>
    <m/>
    <m/>
    <m/>
    <m/>
    <m/>
    <m/>
    <m/>
    <m/>
    <m/>
    <m/>
    <n v="898.26"/>
    <n v="98079"/>
    <n v="430.17"/>
    <n v="47.28"/>
  </r>
  <r>
    <x v="122"/>
    <x v="122"/>
    <x v="1"/>
    <x v="5"/>
    <x v="20"/>
    <x v="4705"/>
    <n v="17311"/>
    <n v="24.04"/>
    <n v="3616"/>
    <n v="201772.79999999999"/>
    <n v="0"/>
    <m/>
    <m/>
    <m/>
    <m/>
    <m/>
    <m/>
    <m/>
    <m/>
    <m/>
    <m/>
    <m/>
    <m/>
    <m/>
    <m/>
    <n v="1257.5999999999999"/>
    <n v="11909"/>
    <n v="16.54"/>
    <n v="20.96"/>
  </r>
  <r>
    <x v="64"/>
    <x v="64"/>
    <x v="0"/>
    <x v="5"/>
    <x v="5"/>
    <x v="4706"/>
    <n v="97330"/>
    <n v="101.39"/>
    <n v="9582.5"/>
    <n v="712938"/>
    <n v="0"/>
    <m/>
    <m/>
    <m/>
    <m/>
    <m/>
    <m/>
    <m/>
    <m/>
    <m/>
    <m/>
    <m/>
    <m/>
    <m/>
    <m/>
    <n v="130217"/>
    <n v="14324"/>
    <n v="14.92"/>
    <n v="1627.71"/>
  </r>
  <r>
    <x v="49"/>
    <x v="49"/>
    <x v="8"/>
    <x v="1"/>
    <x v="71"/>
    <x v="4707"/>
    <n v="229"/>
    <n v="3.82"/>
    <n v="338.8"/>
    <n v="1575.42"/>
    <n v="0"/>
    <m/>
    <m/>
    <m/>
    <m/>
    <m/>
    <m/>
    <m/>
    <m/>
    <m/>
    <m/>
    <m/>
    <m/>
    <m/>
    <m/>
    <n v="43886"/>
    <n v="4489"/>
    <n v="74.819999999999993"/>
    <n v="8777.2000000000007"/>
  </r>
  <r>
    <x v="192"/>
    <x v="192"/>
    <x v="5"/>
    <x v="2"/>
    <x v="57"/>
    <x v="4708"/>
    <n v="62760"/>
    <n v="124.52"/>
    <n v="10765"/>
    <n v="420480.9"/>
    <n v="0"/>
    <m/>
    <m/>
    <m/>
    <m/>
    <m/>
    <m/>
    <m/>
    <m/>
    <m/>
    <m/>
    <m/>
    <m/>
    <m/>
    <m/>
    <n v="8960"/>
    <n v="5028"/>
    <n v="9.98"/>
    <n v="213.33"/>
  </r>
  <r>
    <x v="80"/>
    <x v="80"/>
    <x v="13"/>
    <x v="1"/>
    <x v="41"/>
    <x v="4"/>
    <m/>
    <m/>
    <m/>
    <m/>
    <n v="0"/>
    <m/>
    <m/>
    <m/>
    <m/>
    <m/>
    <m/>
    <m/>
    <m/>
    <m/>
    <m/>
    <m/>
    <m/>
    <m/>
    <m/>
    <n v="22800"/>
    <n v="3003"/>
    <n v="83.42"/>
    <n v="7600"/>
  </r>
  <r>
    <x v="40"/>
    <x v="40"/>
    <x v="12"/>
    <x v="19"/>
    <x v="91"/>
    <x v="4709"/>
    <n v="29873"/>
    <n v="46.1"/>
    <n v="7496.3"/>
    <n v="376464"/>
    <n v="44560.62"/>
    <n v="35716"/>
    <n v="55.12"/>
    <n v="825.2"/>
    <n v="537369.89"/>
    <m/>
    <m/>
    <m/>
    <m/>
    <m/>
    <m/>
    <m/>
    <m/>
    <m/>
    <m/>
    <n v="181800"/>
    <n v="12205"/>
    <n v="18.829999999999998"/>
    <n v="3366.67"/>
  </r>
  <r>
    <x v="197"/>
    <x v="197"/>
    <x v="5"/>
    <x v="3"/>
    <x v="51"/>
    <x v="4"/>
    <m/>
    <m/>
    <m/>
    <m/>
    <n v="0"/>
    <m/>
    <m/>
    <m/>
    <m/>
    <m/>
    <m/>
    <m/>
    <m/>
    <m/>
    <m/>
    <m/>
    <m/>
    <m/>
    <m/>
    <n v="0"/>
    <m/>
    <m/>
    <n v="0"/>
  </r>
  <r>
    <x v="87"/>
    <x v="87"/>
    <x v="3"/>
    <x v="21"/>
    <x v="78"/>
    <x v="4710"/>
    <n v="96409"/>
    <n v="140.94999999999999"/>
    <n v="10724.21"/>
    <n v="568490.4"/>
    <n v="345.3"/>
    <n v="302"/>
    <n v="0.44"/>
    <n v="6.06"/>
    <n v="4164.03"/>
    <m/>
    <m/>
    <m/>
    <m/>
    <m/>
    <m/>
    <m/>
    <m/>
    <m/>
    <m/>
    <n v="1690"/>
    <n v="11359"/>
    <n v="16.61"/>
    <n v="29.65"/>
  </r>
  <r>
    <x v="83"/>
    <x v="83"/>
    <x v="10"/>
    <x v="2"/>
    <x v="9"/>
    <x v="4711"/>
    <n v="24901"/>
    <n v="51.88"/>
    <n v="3527"/>
    <n v="131204.4"/>
    <n v="27410.28"/>
    <n v="36898"/>
    <n v="76.87"/>
    <n v="685.26"/>
    <n v="330548.81"/>
    <m/>
    <m/>
    <m/>
    <m/>
    <m/>
    <m/>
    <m/>
    <m/>
    <m/>
    <m/>
    <n v="1070"/>
    <n v="9248"/>
    <n v="19.27"/>
    <n v="26.75"/>
  </r>
  <r>
    <x v="100"/>
    <x v="100"/>
    <x v="9"/>
    <x v="12"/>
    <x v="6"/>
    <x v="4"/>
    <m/>
    <m/>
    <m/>
    <m/>
    <n v="0"/>
    <m/>
    <m/>
    <m/>
    <m/>
    <m/>
    <m/>
    <m/>
    <m/>
    <m/>
    <m/>
    <m/>
    <m/>
    <m/>
    <m/>
    <n v="0"/>
    <m/>
    <m/>
    <n v="0"/>
  </r>
  <r>
    <x v="131"/>
    <x v="131"/>
    <x v="2"/>
    <x v="7"/>
    <x v="30"/>
    <x v="4712"/>
    <n v="72851"/>
    <n v="126.48"/>
    <n v="10638.33"/>
    <n v="474895.2"/>
    <n v="0"/>
    <m/>
    <m/>
    <m/>
    <m/>
    <m/>
    <m/>
    <m/>
    <m/>
    <m/>
    <m/>
    <m/>
    <m/>
    <m/>
    <m/>
    <n v="1432.06"/>
    <n v="18801"/>
    <n v="32.64"/>
    <n v="29.83"/>
  </r>
  <r>
    <x v="41"/>
    <x v="41"/>
    <x v="4"/>
    <x v="7"/>
    <x v="57"/>
    <x v="4713"/>
    <n v="15021"/>
    <n v="29.8"/>
    <n v="1829.31"/>
    <n v="71452.83"/>
    <n v="13127.06"/>
    <n v="14381"/>
    <n v="28.53"/>
    <n v="312.55"/>
    <n v="158303.17000000001"/>
    <m/>
    <m/>
    <m/>
    <m/>
    <m/>
    <m/>
    <m/>
    <m/>
    <m/>
    <m/>
    <n v="0.63"/>
    <n v="7255"/>
    <n v="14.39"/>
    <n v="0.02"/>
  </r>
  <r>
    <x v="25"/>
    <x v="25"/>
    <x v="0"/>
    <x v="2"/>
    <x v="34"/>
    <x v="4714"/>
    <n v="13756"/>
    <n v="32.75"/>
    <n v="3132.11"/>
    <n v="101950.32"/>
    <n v="24356.94"/>
    <n v="26971"/>
    <n v="64.22"/>
    <n v="695.91"/>
    <n v="293727.59000000003"/>
    <m/>
    <m/>
    <m/>
    <m/>
    <m/>
    <m/>
    <m/>
    <m/>
    <m/>
    <m/>
    <n v="1990"/>
    <n v="12033"/>
    <n v="28.65"/>
    <n v="56.86"/>
  </r>
  <r>
    <x v="27"/>
    <x v="27"/>
    <x v="5"/>
    <x v="1"/>
    <x v="22"/>
    <x v="4715"/>
    <n v="627"/>
    <n v="2.09"/>
    <n v="62.84"/>
    <n v="1461.03"/>
    <n v="105.72"/>
    <n v="189"/>
    <n v="0.63"/>
    <n v="4.2300000000000004"/>
    <n v="1274.94"/>
    <m/>
    <m/>
    <m/>
    <m/>
    <m/>
    <m/>
    <m/>
    <m/>
    <m/>
    <m/>
    <n v="1627.23"/>
    <n v="5117"/>
    <n v="17.059999999999999"/>
    <n v="65.09"/>
  </r>
  <r>
    <x v="143"/>
    <x v="143"/>
    <x v="4"/>
    <x v="12"/>
    <x v="6"/>
    <x v="4"/>
    <m/>
    <m/>
    <m/>
    <m/>
    <n v="0"/>
    <m/>
    <m/>
    <m/>
    <m/>
    <m/>
    <m/>
    <m/>
    <m/>
    <m/>
    <m/>
    <m/>
    <m/>
    <m/>
    <m/>
    <n v="191.16"/>
    <n v="384"/>
    <n v="4"/>
    <n v="23.9"/>
  </r>
  <r>
    <x v="234"/>
    <x v="234"/>
    <x v="9"/>
    <x v="2"/>
    <x v="20"/>
    <x v="4716"/>
    <n v="94201"/>
    <n v="130.83000000000001"/>
    <n v="8511.83"/>
    <n v="474960.3"/>
    <n v="0"/>
    <m/>
    <m/>
    <m/>
    <m/>
    <m/>
    <m/>
    <m/>
    <m/>
    <m/>
    <m/>
    <m/>
    <m/>
    <m/>
    <m/>
    <n v="74322.45"/>
    <n v="33898"/>
    <n v="47.08"/>
    <n v="1238.71"/>
  </r>
  <r>
    <x v="72"/>
    <x v="72"/>
    <x v="2"/>
    <x v="4"/>
    <x v="140"/>
    <x v="4717"/>
    <n v="5887"/>
    <n v="3.86"/>
    <n v="156.66999999999999"/>
    <n v="18504.21"/>
    <n v="3602.86"/>
    <n v="10684"/>
    <n v="7.01"/>
    <n v="28.37"/>
    <n v="43447.95"/>
    <m/>
    <m/>
    <m/>
    <m/>
    <m/>
    <m/>
    <m/>
    <m/>
    <m/>
    <m/>
    <n v="0"/>
    <n v="137832"/>
    <n v="90.44"/>
    <n v="0"/>
  </r>
  <r>
    <x v="140"/>
    <x v="140"/>
    <x v="15"/>
    <x v="5"/>
    <x v="55"/>
    <x v="4718"/>
    <n v="157808"/>
    <n v="136.99"/>
    <n v="11040.83"/>
    <n v="985725.6"/>
    <n v="0"/>
    <m/>
    <m/>
    <m/>
    <m/>
    <m/>
    <m/>
    <m/>
    <m/>
    <m/>
    <m/>
    <m/>
    <m/>
    <m/>
    <m/>
    <n v="264947"/>
    <n v="16618"/>
    <n v="14.43"/>
    <n v="2759.86"/>
  </r>
  <r>
    <x v="12"/>
    <x v="12"/>
    <x v="15"/>
    <x v="7"/>
    <x v="57"/>
    <x v="4719"/>
    <n v="25832"/>
    <n v="51.25"/>
    <n v="3897.14"/>
    <n v="152222.39999999999"/>
    <n v="20627.55"/>
    <n v="30129"/>
    <n v="59.78"/>
    <n v="491.13"/>
    <n v="248753.77"/>
    <m/>
    <m/>
    <m/>
    <m/>
    <m/>
    <m/>
    <m/>
    <m/>
    <m/>
    <m/>
    <n v="3057"/>
    <n v="43221"/>
    <n v="85.76"/>
    <n v="72.790000000000006"/>
  </r>
  <r>
    <x v="35"/>
    <x v="35"/>
    <x v="1"/>
    <x v="6"/>
    <x v="68"/>
    <x v="4720"/>
    <n v="380"/>
    <n v="1.98"/>
    <n v="150"/>
    <n v="2232"/>
    <n v="701.26"/>
    <n v="903"/>
    <n v="4.7"/>
    <n v="43.83"/>
    <n v="8456.7199999999993"/>
    <m/>
    <m/>
    <m/>
    <m/>
    <m/>
    <m/>
    <m/>
    <m/>
    <m/>
    <m/>
    <n v="4080.28"/>
    <n v="32157"/>
    <n v="167.48"/>
    <n v="255.02"/>
  </r>
  <r>
    <x v="62"/>
    <x v="62"/>
    <x v="4"/>
    <x v="6"/>
    <x v="11"/>
    <x v="4"/>
    <m/>
    <m/>
    <m/>
    <m/>
    <n v="0"/>
    <m/>
    <m/>
    <m/>
    <m/>
    <m/>
    <m/>
    <m/>
    <m/>
    <m/>
    <m/>
    <m/>
    <m/>
    <m/>
    <m/>
    <n v="558"/>
    <n v="3914"/>
    <n v="32.619999999999997"/>
    <n v="55.8"/>
  </r>
  <r>
    <x v="38"/>
    <x v="38"/>
    <x v="7"/>
    <x v="12"/>
    <x v="68"/>
    <x v="4721"/>
    <n v="3511"/>
    <n v="18.29"/>
    <n v="2094.38"/>
    <n v="31164.3"/>
    <n v="0"/>
    <m/>
    <m/>
    <m/>
    <m/>
    <m/>
    <m/>
    <m/>
    <m/>
    <m/>
    <m/>
    <m/>
    <m/>
    <m/>
    <m/>
    <n v="0"/>
    <m/>
    <m/>
    <n v="0"/>
  </r>
  <r>
    <x v="91"/>
    <x v="91"/>
    <x v="7"/>
    <x v="6"/>
    <x v="7"/>
    <x v="4722"/>
    <n v="896"/>
    <n v="37.33"/>
    <n v="4019.5"/>
    <n v="7476.27"/>
    <n v="328.81"/>
    <n v="438"/>
    <n v="18.25"/>
    <m/>
    <m/>
    <m/>
    <m/>
    <m/>
    <m/>
    <m/>
    <n v="541"/>
    <n v="683"/>
    <n v="28.46"/>
    <n v="270"/>
    <n v="12109.74"/>
    <n v="13000"/>
    <n v="330"/>
    <n v="13.75"/>
    <n v="6500"/>
  </r>
  <r>
    <x v="75"/>
    <x v="75"/>
    <x v="12"/>
    <x v="13"/>
    <x v="6"/>
    <x v="4"/>
    <m/>
    <m/>
    <m/>
    <m/>
    <n v="0"/>
    <m/>
    <m/>
    <m/>
    <m/>
    <m/>
    <m/>
    <m/>
    <m/>
    <m/>
    <m/>
    <m/>
    <m/>
    <m/>
    <m/>
    <n v="13300"/>
    <n v="391"/>
    <n v="4.07"/>
    <n v="1662.5"/>
  </r>
  <r>
    <x v="96"/>
    <x v="96"/>
    <x v="15"/>
    <x v="7"/>
    <x v="38"/>
    <x v="4723"/>
    <n v="62524"/>
    <n v="93.04"/>
    <n v="8068.45"/>
    <n v="420204.69"/>
    <n v="0"/>
    <m/>
    <m/>
    <m/>
    <m/>
    <m/>
    <m/>
    <m/>
    <m/>
    <m/>
    <m/>
    <m/>
    <m/>
    <m/>
    <m/>
    <n v="34833.83"/>
    <n v="25049"/>
    <n v="37.28"/>
    <n v="622.03"/>
  </r>
  <r>
    <x v="222"/>
    <x v="222"/>
    <x v="5"/>
    <x v="2"/>
    <x v="2"/>
    <x v="4724"/>
    <n v="66802"/>
    <n v="86.98"/>
    <n v="7052.08"/>
    <n v="419739.69"/>
    <n v="0"/>
    <m/>
    <m/>
    <m/>
    <m/>
    <m/>
    <m/>
    <m/>
    <m/>
    <m/>
    <m/>
    <m/>
    <m/>
    <m/>
    <m/>
    <n v="175036"/>
    <n v="6330"/>
    <n v="8.24"/>
    <n v="2734.94"/>
  </r>
  <r>
    <x v="36"/>
    <x v="36"/>
    <x v="10"/>
    <x v="2"/>
    <x v="67"/>
    <x v="4725"/>
    <n v="57238"/>
    <n v="56.78"/>
    <n v="5221.7700000000004"/>
    <n v="407924.97"/>
    <n v="0"/>
    <m/>
    <m/>
    <m/>
    <m/>
    <m/>
    <m/>
    <m/>
    <m/>
    <m/>
    <m/>
    <m/>
    <m/>
    <m/>
    <m/>
    <n v="715.92"/>
    <n v="8969"/>
    <n v="8.9"/>
    <n v="8.52"/>
  </r>
  <r>
    <x v="124"/>
    <x v="124"/>
    <x v="9"/>
    <x v="12"/>
    <x v="6"/>
    <x v="4"/>
    <m/>
    <m/>
    <m/>
    <m/>
    <n v="0"/>
    <m/>
    <m/>
    <m/>
    <m/>
    <m/>
    <m/>
    <m/>
    <m/>
    <m/>
    <m/>
    <m/>
    <m/>
    <m/>
    <m/>
    <n v="41960"/>
    <n v="3552"/>
    <n v="37"/>
    <n v="5245"/>
  </r>
  <r>
    <x v="29"/>
    <x v="29"/>
    <x v="1"/>
    <x v="11"/>
    <x v="9"/>
    <x v="4726"/>
    <n v="4791"/>
    <n v="9.98"/>
    <n v="1073.73"/>
    <n v="39942.57"/>
    <n v="4969.93"/>
    <n v="5495"/>
    <n v="11.45"/>
    <n v="124.25"/>
    <n v="59933.9"/>
    <m/>
    <m/>
    <m/>
    <m/>
    <m/>
    <n v="329"/>
    <n v="607"/>
    <n v="1.26"/>
    <n v="8"/>
    <n v="7364.34"/>
    <n v="4943"/>
    <n v="18518"/>
    <n v="38.58"/>
    <n v="123.58"/>
  </r>
  <r>
    <x v="83"/>
    <x v="83"/>
    <x v="12"/>
    <x v="4"/>
    <x v="100"/>
    <x v="4727"/>
    <n v="81"/>
    <n v="0.24"/>
    <n v="11.82"/>
    <n v="307.83"/>
    <n v="79.53"/>
    <n v="302"/>
    <n v="0.9"/>
    <m/>
    <m/>
    <m/>
    <m/>
    <m/>
    <m/>
    <m/>
    <m/>
    <m/>
    <m/>
    <m/>
    <m/>
    <n v="1061"/>
    <n v="8825"/>
    <n v="26.26"/>
    <n v="37.89"/>
  </r>
  <r>
    <x v="80"/>
    <x v="80"/>
    <x v="15"/>
    <x v="7"/>
    <x v="100"/>
    <x v="4728"/>
    <n v="40093"/>
    <n v="119.32"/>
    <n v="10067.959999999999"/>
    <n v="262169.78999999998"/>
    <n v="0"/>
    <m/>
    <m/>
    <m/>
    <m/>
    <m/>
    <m/>
    <m/>
    <m/>
    <m/>
    <m/>
    <m/>
    <m/>
    <m/>
    <m/>
    <n v="76700"/>
    <n v="8463"/>
    <n v="25.19"/>
    <n v="2739.29"/>
  </r>
  <r>
    <x v="78"/>
    <x v="78"/>
    <x v="0"/>
    <x v="1"/>
    <x v="51"/>
    <x v="4"/>
    <m/>
    <m/>
    <m/>
    <m/>
    <n v="0"/>
    <m/>
    <m/>
    <m/>
    <m/>
    <m/>
    <m/>
    <m/>
    <m/>
    <m/>
    <m/>
    <m/>
    <m/>
    <m/>
    <m/>
    <n v="5300"/>
    <n v="646"/>
    <n v="53.83"/>
    <n v="5300"/>
  </r>
  <r>
    <x v="17"/>
    <x v="17"/>
    <x v="14"/>
    <x v="12"/>
    <x v="71"/>
    <x v="4"/>
    <n v="0"/>
    <n v="0"/>
    <m/>
    <m/>
    <n v="0"/>
    <n v="0"/>
    <n v="0"/>
    <m/>
    <m/>
    <m/>
    <m/>
    <m/>
    <m/>
    <m/>
    <m/>
    <m/>
    <m/>
    <m/>
    <m/>
    <n v="0"/>
    <n v="0"/>
    <n v="0"/>
    <n v="0"/>
  </r>
  <r>
    <x v="135"/>
    <x v="135"/>
    <x v="12"/>
    <x v="2"/>
    <x v="33"/>
    <x v="4729"/>
    <n v="110313"/>
    <n v="91.93"/>
    <n v="8179.2"/>
    <n v="760665.59999999998"/>
    <n v="10199.81"/>
    <n v="15898"/>
    <n v="13.25"/>
    <n v="102"/>
    <n v="123002.52"/>
    <m/>
    <m/>
    <m/>
    <m/>
    <m/>
    <m/>
    <m/>
    <m/>
    <m/>
    <m/>
    <n v="158050"/>
    <n v="15840"/>
    <n v="13.2"/>
    <n v="1580.5"/>
  </r>
  <r>
    <x v="75"/>
    <x v="75"/>
    <x v="1"/>
    <x v="3"/>
    <x v="51"/>
    <x v="4"/>
    <m/>
    <m/>
    <m/>
    <m/>
    <n v="0"/>
    <m/>
    <m/>
    <m/>
    <m/>
    <m/>
    <m/>
    <m/>
    <m/>
    <m/>
    <m/>
    <m/>
    <m/>
    <m/>
    <m/>
    <n v="10500"/>
    <n v="249"/>
    <n v="20.75"/>
    <n v="10500"/>
  </r>
  <r>
    <x v="30"/>
    <x v="30"/>
    <x v="10"/>
    <x v="19"/>
    <x v="71"/>
    <x v="4"/>
    <m/>
    <m/>
    <m/>
    <m/>
    <n v="0"/>
    <m/>
    <m/>
    <m/>
    <m/>
    <m/>
    <m/>
    <m/>
    <m/>
    <m/>
    <m/>
    <n v="5492"/>
    <n v="91.53"/>
    <m/>
    <m/>
    <n v="0"/>
    <m/>
    <m/>
    <n v="0"/>
  </r>
  <r>
    <x v="28"/>
    <x v="28"/>
    <x v="9"/>
    <x v="1"/>
    <x v="1"/>
    <x v="4"/>
    <m/>
    <m/>
    <m/>
    <m/>
    <n v="0"/>
    <m/>
    <m/>
    <m/>
    <m/>
    <m/>
    <m/>
    <m/>
    <m/>
    <m/>
    <m/>
    <m/>
    <m/>
    <m/>
    <m/>
    <n v="43100"/>
    <n v="3982"/>
    <n v="55.31"/>
    <n v="7183.33"/>
  </r>
  <r>
    <x v="195"/>
    <x v="195"/>
    <x v="2"/>
    <x v="1"/>
    <x v="11"/>
    <x v="4730"/>
    <n v="448"/>
    <n v="3.73"/>
    <n v="142.5"/>
    <n v="1325.25"/>
    <n v="0"/>
    <m/>
    <m/>
    <m/>
    <m/>
    <n v="45"/>
    <n v="103"/>
    <n v="0.86"/>
    <n v="4"/>
    <n v="570.11"/>
    <m/>
    <m/>
    <m/>
    <m/>
    <m/>
    <n v="191.16"/>
    <n v="2962"/>
    <n v="24.68"/>
    <n v="19.12"/>
  </r>
  <r>
    <x v="73"/>
    <x v="73"/>
    <x v="0"/>
    <x v="19"/>
    <x v="55"/>
    <x v="4731"/>
    <n v="90379"/>
    <n v="78.45"/>
    <n v="7141.67"/>
    <n v="637608"/>
    <n v="145.49"/>
    <n v="498"/>
    <n v="0.43"/>
    <m/>
    <m/>
    <m/>
    <m/>
    <m/>
    <m/>
    <m/>
    <m/>
    <m/>
    <m/>
    <m/>
    <m/>
    <n v="141740"/>
    <n v="10660"/>
    <n v="9.25"/>
    <n v="1476.46"/>
  </r>
  <r>
    <x v="17"/>
    <x v="17"/>
    <x v="15"/>
    <x v="2"/>
    <x v="76"/>
    <x v="4732"/>
    <n v="26103"/>
    <n v="48.34"/>
    <n v="4107.3100000000004"/>
    <n v="171890.97"/>
    <n v="24216.19"/>
    <n v="26515"/>
    <n v="49.1"/>
    <n v="538.14"/>
    <n v="292030.24"/>
    <m/>
    <m/>
    <m/>
    <m/>
    <m/>
    <m/>
    <m/>
    <m/>
    <m/>
    <m/>
    <n v="150300"/>
    <n v="20561"/>
    <n v="38.08"/>
    <n v="3340"/>
  </r>
  <r>
    <x v="15"/>
    <x v="15"/>
    <x v="12"/>
    <x v="6"/>
    <x v="16"/>
    <x v="2537"/>
    <n v="30"/>
    <n v="0.63"/>
    <n v="33.75"/>
    <n v="125.55"/>
    <n v="0"/>
    <m/>
    <m/>
    <m/>
    <m/>
    <n v="1048"/>
    <n v="3268"/>
    <n v="68.08"/>
    <n v="262"/>
    <n v="13277.11"/>
    <n v="2137"/>
    <n v="7416"/>
    <n v="154.5"/>
    <n v="534"/>
    <n v="47834.61"/>
    <n v="1606"/>
    <n v="6093"/>
    <n v="126.94"/>
    <n v="401.5"/>
  </r>
  <r>
    <x v="50"/>
    <x v="50"/>
    <x v="8"/>
    <x v="2"/>
    <x v="29"/>
    <x v="4733"/>
    <n v="72495"/>
    <n v="116.18"/>
    <n v="9712.44"/>
    <n v="469693.71"/>
    <n v="0"/>
    <m/>
    <m/>
    <m/>
    <m/>
    <m/>
    <m/>
    <m/>
    <m/>
    <m/>
    <m/>
    <m/>
    <m/>
    <m/>
    <m/>
    <n v="2440590"/>
    <n v="19461"/>
    <n v="31.19"/>
    <n v="46934.42"/>
  </r>
  <r>
    <x v="87"/>
    <x v="87"/>
    <x v="6"/>
    <x v="4"/>
    <x v="107"/>
    <x v="4734"/>
    <n v="3649"/>
    <n v="3.95"/>
    <n v="236.14"/>
    <n v="16910.189999999999"/>
    <n v="1369.54"/>
    <n v="2255"/>
    <n v="2.44"/>
    <n v="17.79"/>
    <n v="16515.740000000002"/>
    <m/>
    <m/>
    <m/>
    <m/>
    <m/>
    <m/>
    <m/>
    <m/>
    <m/>
    <m/>
    <n v="4205"/>
    <n v="28357"/>
    <n v="30.69"/>
    <n v="54.61"/>
  </r>
  <r>
    <x v="8"/>
    <x v="8"/>
    <x v="15"/>
    <x v="1"/>
    <x v="6"/>
    <x v="4735"/>
    <n v="2395"/>
    <n v="24.95"/>
    <n v="14920"/>
    <n v="111004.8"/>
    <n v="88.26"/>
    <n v="119"/>
    <n v="1.24"/>
    <m/>
    <m/>
    <m/>
    <m/>
    <m/>
    <m/>
    <m/>
    <m/>
    <m/>
    <m/>
    <m/>
    <m/>
    <n v="0"/>
    <n v="6841"/>
    <n v="71.260000000000005"/>
    <n v="0"/>
  </r>
  <r>
    <x v="12"/>
    <x v="12"/>
    <x v="10"/>
    <x v="1"/>
    <x v="31"/>
    <x v="4736"/>
    <n v="676"/>
    <n v="2.82"/>
    <n v="245.8"/>
    <n v="4571.88"/>
    <n v="0"/>
    <m/>
    <m/>
    <m/>
    <m/>
    <m/>
    <m/>
    <m/>
    <m/>
    <m/>
    <m/>
    <m/>
    <m/>
    <m/>
    <m/>
    <n v="0"/>
    <m/>
    <m/>
    <n v="0"/>
  </r>
  <r>
    <x v="44"/>
    <x v="44"/>
    <x v="13"/>
    <x v="4"/>
    <x v="5"/>
    <x v="4737"/>
    <n v="9746"/>
    <n v="10.15"/>
    <n v="405.6"/>
    <n v="30176.639999999999"/>
    <n v="377.3"/>
    <n v="885"/>
    <n v="0.92"/>
    <n v="4.72"/>
    <n v="4550.0200000000004"/>
    <m/>
    <m/>
    <m/>
    <m/>
    <m/>
    <m/>
    <m/>
    <m/>
    <m/>
    <m/>
    <n v="13036"/>
    <n v="91938"/>
    <n v="95.77"/>
    <n v="162.94999999999999"/>
  </r>
  <r>
    <x v="61"/>
    <x v="61"/>
    <x v="7"/>
    <x v="7"/>
    <x v="20"/>
    <x v="4738"/>
    <n v="13037"/>
    <n v="18.11"/>
    <n v="1372.1"/>
    <n v="76563.179999999993"/>
    <n v="0"/>
    <m/>
    <m/>
    <m/>
    <m/>
    <m/>
    <m/>
    <m/>
    <m/>
    <m/>
    <m/>
    <m/>
    <m/>
    <m/>
    <m/>
    <n v="57400"/>
    <n v="1055"/>
    <n v="1.47"/>
    <n v="956.67"/>
  </r>
  <r>
    <x v="158"/>
    <x v="158"/>
    <x v="11"/>
    <x v="0"/>
    <x v="5"/>
    <x v="4739"/>
    <n v="54442"/>
    <n v="56.71"/>
    <n v="5058.78"/>
    <n v="376372.86"/>
    <n v="35105"/>
    <n v="45762"/>
    <n v="47.67"/>
    <m/>
    <m/>
    <m/>
    <m/>
    <m/>
    <m/>
    <m/>
    <m/>
    <m/>
    <m/>
    <m/>
    <m/>
    <n v="226132"/>
    <n v="24708"/>
    <n v="25.74"/>
    <n v="2826.65"/>
  </r>
  <r>
    <x v="3"/>
    <x v="3"/>
    <x v="2"/>
    <x v="25"/>
    <x v="6"/>
    <x v="4"/>
    <m/>
    <m/>
    <m/>
    <m/>
    <n v="0"/>
    <m/>
    <m/>
    <m/>
    <m/>
    <m/>
    <m/>
    <m/>
    <m/>
    <m/>
    <m/>
    <m/>
    <m/>
    <m/>
    <m/>
    <n v="0"/>
    <m/>
    <m/>
    <n v="0"/>
  </r>
  <r>
    <x v="179"/>
    <x v="179"/>
    <x v="12"/>
    <x v="2"/>
    <x v="2"/>
    <x v="4740"/>
    <n v="93947"/>
    <n v="122.33"/>
    <n v="9091.8799999999992"/>
    <n v="541148.4"/>
    <n v="0"/>
    <m/>
    <m/>
    <m/>
    <m/>
    <m/>
    <m/>
    <m/>
    <m/>
    <m/>
    <m/>
    <m/>
    <m/>
    <m/>
    <m/>
    <n v="2249.64"/>
    <n v="14139"/>
    <n v="18.41"/>
    <n v="35.15"/>
  </r>
  <r>
    <x v="19"/>
    <x v="19"/>
    <x v="0"/>
    <x v="2"/>
    <x v="63"/>
    <x v="4"/>
    <m/>
    <m/>
    <m/>
    <m/>
    <n v="0"/>
    <m/>
    <m/>
    <m/>
    <m/>
    <m/>
    <m/>
    <m/>
    <m/>
    <m/>
    <m/>
    <m/>
    <m/>
    <m/>
    <m/>
    <n v="0"/>
    <m/>
    <m/>
    <n v="0"/>
  </r>
  <r>
    <x v="76"/>
    <x v="76"/>
    <x v="8"/>
    <x v="12"/>
    <x v="11"/>
    <x v="550"/>
    <n v="12"/>
    <n v="0.1"/>
    <n v="4.3"/>
    <n v="39.99"/>
    <n v="16854.78"/>
    <n v="11791"/>
    <n v="98.26"/>
    <n v="1685.48"/>
    <n v="203256.81"/>
    <m/>
    <m/>
    <m/>
    <m/>
    <m/>
    <m/>
    <m/>
    <m/>
    <m/>
    <m/>
    <n v="96657"/>
    <n v="7561"/>
    <n v="63.01"/>
    <n v="9665.7000000000007"/>
  </r>
  <r>
    <x v="58"/>
    <x v="58"/>
    <x v="6"/>
    <x v="1"/>
    <x v="7"/>
    <x v="4454"/>
    <n v="92"/>
    <n v="3.83"/>
    <n v="70"/>
    <n v="130.19999999999999"/>
    <n v="0"/>
    <m/>
    <m/>
    <m/>
    <m/>
    <m/>
    <m/>
    <m/>
    <m/>
    <m/>
    <m/>
    <m/>
    <m/>
    <m/>
    <m/>
    <n v="7300"/>
    <n v="325"/>
    <n v="13.54"/>
    <n v="3650"/>
  </r>
  <r>
    <x v="56"/>
    <x v="56"/>
    <x v="4"/>
    <x v="3"/>
    <x v="16"/>
    <x v="0"/>
    <n v="0"/>
    <n v="0"/>
    <n v="0"/>
    <n v="0"/>
    <n v="0"/>
    <n v="0"/>
    <n v="0"/>
    <n v="0"/>
    <n v="0"/>
    <m/>
    <m/>
    <m/>
    <m/>
    <m/>
    <m/>
    <m/>
    <m/>
    <m/>
    <m/>
    <n v="15515"/>
    <n v="3860"/>
    <n v="80.42"/>
    <n v="3878.75"/>
  </r>
  <r>
    <x v="183"/>
    <x v="183"/>
    <x v="11"/>
    <x v="2"/>
    <x v="20"/>
    <x v="4741"/>
    <n v="75899"/>
    <n v="105.42"/>
    <n v="9020.1200000000008"/>
    <n v="503322.51"/>
    <n v="0"/>
    <m/>
    <m/>
    <m/>
    <m/>
    <n v="597"/>
    <n v="2459"/>
    <n v="3.42"/>
    <n v="9"/>
    <n v="7563.39"/>
    <m/>
    <m/>
    <m/>
    <m/>
    <m/>
    <n v="0"/>
    <m/>
    <m/>
    <n v="0"/>
  </r>
  <r>
    <x v="88"/>
    <x v="88"/>
    <x v="2"/>
    <x v="6"/>
    <x v="1"/>
    <x v="4"/>
    <m/>
    <m/>
    <m/>
    <m/>
    <n v="0"/>
    <m/>
    <m/>
    <m/>
    <m/>
    <m/>
    <m/>
    <m/>
    <m/>
    <m/>
    <m/>
    <m/>
    <m/>
    <m/>
    <m/>
    <n v="61500"/>
    <n v="7361"/>
    <n v="102.24"/>
    <n v="10250"/>
  </r>
  <r>
    <x v="72"/>
    <x v="72"/>
    <x v="4"/>
    <x v="32"/>
    <x v="6"/>
    <x v="4"/>
    <m/>
    <m/>
    <m/>
    <m/>
    <n v="0"/>
    <m/>
    <m/>
    <m/>
    <m/>
    <m/>
    <m/>
    <m/>
    <m/>
    <m/>
    <m/>
    <m/>
    <m/>
    <m/>
    <m/>
    <n v="83300"/>
    <n v="2847"/>
    <n v="29.66"/>
    <n v="10412.5"/>
  </r>
  <r>
    <x v="148"/>
    <x v="148"/>
    <x v="9"/>
    <x v="1"/>
    <x v="7"/>
    <x v="4742"/>
    <n v="697"/>
    <n v="29.04"/>
    <n v="2057"/>
    <n v="3826.02"/>
    <n v="0"/>
    <m/>
    <m/>
    <m/>
    <m/>
    <m/>
    <m/>
    <m/>
    <m/>
    <m/>
    <m/>
    <m/>
    <m/>
    <m/>
    <m/>
    <n v="82.88"/>
    <n v="345"/>
    <n v="14.38"/>
    <n v="41.44"/>
  </r>
  <r>
    <x v="74"/>
    <x v="74"/>
    <x v="8"/>
    <x v="1"/>
    <x v="19"/>
    <x v="0"/>
    <n v="0"/>
    <n v="0"/>
    <n v="0"/>
    <n v="0"/>
    <n v="0"/>
    <m/>
    <m/>
    <m/>
    <m/>
    <m/>
    <m/>
    <m/>
    <m/>
    <m/>
    <m/>
    <m/>
    <m/>
    <m/>
    <m/>
    <n v="0"/>
    <m/>
    <m/>
    <n v="0"/>
  </r>
  <r>
    <x v="72"/>
    <x v="72"/>
    <x v="14"/>
    <x v="13"/>
    <x v="6"/>
    <x v="4"/>
    <m/>
    <m/>
    <m/>
    <m/>
    <n v="0"/>
    <m/>
    <m/>
    <m/>
    <m/>
    <m/>
    <m/>
    <m/>
    <m/>
    <m/>
    <m/>
    <m/>
    <m/>
    <m/>
    <m/>
    <n v="103200"/>
    <n v="3257"/>
    <n v="33.93"/>
    <n v="12900"/>
  </r>
  <r>
    <x v="176"/>
    <x v="176"/>
    <x v="0"/>
    <x v="4"/>
    <x v="12"/>
    <x v="4"/>
    <m/>
    <m/>
    <m/>
    <m/>
    <n v="0"/>
    <m/>
    <m/>
    <m/>
    <m/>
    <m/>
    <m/>
    <m/>
    <m/>
    <m/>
    <m/>
    <m/>
    <m/>
    <m/>
    <m/>
    <n v="199"/>
    <n v="7080"/>
    <n v="42.14"/>
    <n v="14.21"/>
  </r>
  <r>
    <x v="67"/>
    <x v="67"/>
    <x v="3"/>
    <x v="1"/>
    <x v="6"/>
    <x v="4743"/>
    <n v="1190"/>
    <n v="12.4"/>
    <n v="534.75"/>
    <n v="3978.54"/>
    <n v="0"/>
    <m/>
    <m/>
    <m/>
    <m/>
    <m/>
    <m/>
    <m/>
    <m/>
    <m/>
    <m/>
    <m/>
    <m/>
    <m/>
    <m/>
    <n v="65400"/>
    <n v="6822"/>
    <n v="71.06"/>
    <n v="8175"/>
  </r>
  <r>
    <x v="148"/>
    <x v="148"/>
    <x v="15"/>
    <x v="2"/>
    <x v="2"/>
    <x v="4744"/>
    <n v="79063"/>
    <n v="102.95"/>
    <n v="9810"/>
    <n v="583891.19999999995"/>
    <n v="0"/>
    <m/>
    <m/>
    <m/>
    <m/>
    <m/>
    <m/>
    <m/>
    <m/>
    <m/>
    <m/>
    <m/>
    <m/>
    <m/>
    <m/>
    <n v="1657.64"/>
    <n v="15900"/>
    <n v="20.7"/>
    <n v="25.9"/>
  </r>
  <r>
    <x v="21"/>
    <x v="21"/>
    <x v="10"/>
    <x v="14"/>
    <x v="2"/>
    <x v="2030"/>
    <n v="28154"/>
    <n v="36.659999999999997"/>
    <n v="4100"/>
    <n v="244032"/>
    <n v="23596"/>
    <n v="37715"/>
    <n v="49.11"/>
    <n v="368.69"/>
    <n v="284551.24"/>
    <m/>
    <m/>
    <m/>
    <m/>
    <m/>
    <m/>
    <m/>
    <m/>
    <m/>
    <m/>
    <n v="1749.88"/>
    <n v="20797"/>
    <n v="27.08"/>
    <n v="27.34"/>
  </r>
  <r>
    <x v="65"/>
    <x v="65"/>
    <x v="2"/>
    <x v="0"/>
    <x v="100"/>
    <x v="4745"/>
    <n v="27480"/>
    <n v="81.790000000000006"/>
    <n v="7123.96"/>
    <n v="185508.03"/>
    <n v="13644.03"/>
    <n v="10920"/>
    <n v="32.5"/>
    <n v="487.29"/>
    <n v="164537.51"/>
    <m/>
    <m/>
    <m/>
    <m/>
    <m/>
    <m/>
    <m/>
    <m/>
    <m/>
    <m/>
    <n v="1078"/>
    <n v="3142"/>
    <n v="9.35"/>
    <n v="38.5"/>
  </r>
  <r>
    <x v="31"/>
    <x v="31"/>
    <x v="13"/>
    <x v="7"/>
    <x v="10"/>
    <x v="4746"/>
    <n v="104465"/>
    <n v="117.64"/>
    <n v="8782.7000000000007"/>
    <n v="604425.6"/>
    <n v="0"/>
    <n v="0"/>
    <n v="0"/>
    <n v="0"/>
    <n v="0"/>
    <m/>
    <m/>
    <m/>
    <m/>
    <m/>
    <m/>
    <m/>
    <m/>
    <m/>
    <m/>
    <n v="1661"/>
    <n v="29629"/>
    <n v="33.369999999999997"/>
    <n v="22.45"/>
  </r>
  <r>
    <x v="48"/>
    <x v="48"/>
    <x v="3"/>
    <x v="7"/>
    <x v="15"/>
    <x v="4747"/>
    <n v="11487"/>
    <n v="26.59"/>
    <n v="3340"/>
    <n v="111823.2"/>
    <n v="20721.63"/>
    <n v="34257"/>
    <n v="79.3"/>
    <n v="575.6"/>
    <n v="249888.35"/>
    <m/>
    <m/>
    <m/>
    <m/>
    <m/>
    <m/>
    <m/>
    <m/>
    <m/>
    <m/>
    <n v="2382.1"/>
    <n v="21246"/>
    <n v="49.18"/>
    <n v="66.17"/>
  </r>
  <r>
    <x v="73"/>
    <x v="73"/>
    <x v="3"/>
    <x v="16"/>
    <x v="3"/>
    <x v="4748"/>
    <n v="72217"/>
    <n v="83.58"/>
    <n v="8425"/>
    <n v="564138"/>
    <n v="5172.6499999999996"/>
    <n v="7905"/>
    <n v="9.15"/>
    <n v="71.84"/>
    <n v="62378.51"/>
    <m/>
    <m/>
    <m/>
    <m/>
    <m/>
    <m/>
    <m/>
    <m/>
    <m/>
    <m/>
    <n v="205200"/>
    <n v="10545"/>
    <n v="12.2"/>
    <n v="2850"/>
  </r>
  <r>
    <x v="211"/>
    <x v="211"/>
    <x v="4"/>
    <x v="1"/>
    <x v="19"/>
    <x v="4749"/>
    <n v="749"/>
    <n v="4.16"/>
    <n v="76.930000000000007"/>
    <n v="1073.22"/>
    <n v="0"/>
    <m/>
    <m/>
    <m/>
    <m/>
    <m/>
    <m/>
    <m/>
    <m/>
    <m/>
    <m/>
    <m/>
    <m/>
    <m/>
    <m/>
    <n v="2112.16"/>
    <n v="9844"/>
    <n v="54.69"/>
    <n v="140.81"/>
  </r>
  <r>
    <x v="220"/>
    <x v="220"/>
    <x v="6"/>
    <x v="2"/>
    <x v="9"/>
    <x v="4750"/>
    <n v="42961"/>
    <n v="89.5"/>
    <n v="6105.65"/>
    <n v="227130.18"/>
    <n v="0"/>
    <m/>
    <m/>
    <m/>
    <m/>
    <m/>
    <m/>
    <m/>
    <m/>
    <m/>
    <m/>
    <m/>
    <m/>
    <m/>
    <m/>
    <n v="560.12"/>
    <n v="6679"/>
    <n v="13.91"/>
    <n v="14"/>
  </r>
  <r>
    <x v="231"/>
    <x v="231"/>
    <x v="14"/>
    <x v="23"/>
    <x v="38"/>
    <x v="4751"/>
    <n v="104634"/>
    <n v="155.71"/>
    <n v="10667.3"/>
    <n v="555553.17000000004"/>
    <n v="0"/>
    <m/>
    <m/>
    <m/>
    <m/>
    <m/>
    <m/>
    <m/>
    <m/>
    <m/>
    <m/>
    <m/>
    <m/>
    <m/>
    <m/>
    <n v="0"/>
    <m/>
    <m/>
    <n v="0"/>
  </r>
  <r>
    <x v="35"/>
    <x v="35"/>
    <x v="7"/>
    <x v="4"/>
    <x v="132"/>
    <x v="4752"/>
    <n v="13523"/>
    <n v="5.52"/>
    <n v="575.80999999999995"/>
    <n v="109243.38"/>
    <n v="54517.94"/>
    <n v="47342"/>
    <n v="19.34"/>
    <n v="267.24"/>
    <n v="657448.24"/>
    <m/>
    <m/>
    <m/>
    <m/>
    <m/>
    <m/>
    <m/>
    <m/>
    <m/>
    <m/>
    <n v="0"/>
    <m/>
    <m/>
    <n v="0"/>
  </r>
  <r>
    <x v="138"/>
    <x v="138"/>
    <x v="6"/>
    <x v="2"/>
    <x v="117"/>
    <x v="4753"/>
    <n v="64466"/>
    <n v="91.05"/>
    <n v="7665.08"/>
    <n v="420583.2"/>
    <n v="0"/>
    <m/>
    <m/>
    <m/>
    <m/>
    <m/>
    <m/>
    <m/>
    <m/>
    <m/>
    <m/>
    <m/>
    <m/>
    <m/>
    <m/>
    <n v="0"/>
    <m/>
    <m/>
    <n v="0"/>
  </r>
  <r>
    <x v="53"/>
    <x v="53"/>
    <x v="4"/>
    <x v="1"/>
    <x v="28"/>
    <x v="4"/>
    <m/>
    <m/>
    <m/>
    <m/>
    <n v="0"/>
    <m/>
    <m/>
    <m/>
    <m/>
    <m/>
    <m/>
    <m/>
    <m/>
    <m/>
    <m/>
    <m/>
    <m/>
    <m/>
    <m/>
    <n v="1395"/>
    <n v="11644"/>
    <n v="80.86"/>
    <n v="116.25"/>
  </r>
  <r>
    <x v="67"/>
    <x v="67"/>
    <x v="7"/>
    <x v="0"/>
    <x v="57"/>
    <x v="4754"/>
    <n v="19033"/>
    <n v="37.76"/>
    <n v="4527.62"/>
    <n v="176848.8"/>
    <n v="0"/>
    <m/>
    <m/>
    <m/>
    <m/>
    <m/>
    <m/>
    <m/>
    <m/>
    <m/>
    <m/>
    <m/>
    <m/>
    <m/>
    <m/>
    <n v="99200"/>
    <n v="7629"/>
    <n v="15.14"/>
    <n v="2361.9"/>
  </r>
  <r>
    <x v="6"/>
    <x v="6"/>
    <x v="15"/>
    <x v="5"/>
    <x v="3"/>
    <x v="4755"/>
    <n v="37284"/>
    <n v="43.15"/>
    <n v="4690"/>
    <n v="314042.40000000002"/>
    <n v="26350.15"/>
    <n v="12377"/>
    <n v="14.33"/>
    <n v="365.97"/>
    <n v="317764.31"/>
    <m/>
    <m/>
    <m/>
    <m/>
    <m/>
    <m/>
    <m/>
    <m/>
    <m/>
    <m/>
    <n v="205510"/>
    <n v="37929"/>
    <n v="43.9"/>
    <n v="2854.31"/>
  </r>
  <r>
    <x v="141"/>
    <x v="141"/>
    <x v="6"/>
    <x v="1"/>
    <x v="6"/>
    <x v="4756"/>
    <n v="1036"/>
    <n v="10.79"/>
    <n v="827.63"/>
    <n v="6157.53"/>
    <n v="0"/>
    <m/>
    <m/>
    <m/>
    <m/>
    <m/>
    <m/>
    <m/>
    <m/>
    <m/>
    <m/>
    <m/>
    <m/>
    <m/>
    <m/>
    <n v="120000"/>
    <n v="10838"/>
    <n v="112.9"/>
    <n v="15000"/>
  </r>
  <r>
    <x v="197"/>
    <x v="197"/>
    <x v="8"/>
    <x v="6"/>
    <x v="71"/>
    <x v="4"/>
    <m/>
    <m/>
    <m/>
    <m/>
    <n v="0"/>
    <m/>
    <m/>
    <m/>
    <m/>
    <m/>
    <m/>
    <m/>
    <m/>
    <m/>
    <m/>
    <m/>
    <m/>
    <m/>
    <m/>
    <n v="0"/>
    <m/>
    <m/>
    <n v="0"/>
  </r>
  <r>
    <x v="21"/>
    <x v="21"/>
    <x v="4"/>
    <x v="4"/>
    <x v="36"/>
    <x v="4757"/>
    <n v="3670"/>
    <n v="4.93"/>
    <n v="405.66"/>
    <n v="23390.43"/>
    <n v="943"/>
    <n v="1779"/>
    <n v="2.39"/>
    <n v="15.21"/>
    <n v="11371.92"/>
    <m/>
    <m/>
    <m/>
    <m/>
    <m/>
    <m/>
    <m/>
    <m/>
    <m/>
    <m/>
    <n v="125122.69"/>
    <n v="39624"/>
    <n v="53.26"/>
    <n v="2018.11"/>
  </r>
  <r>
    <x v="146"/>
    <x v="146"/>
    <x v="8"/>
    <x v="2"/>
    <x v="87"/>
    <x v="4758"/>
    <n v="194036"/>
    <n v="124.38"/>
    <n v="10135.379999999999"/>
    <n v="1225368"/>
    <n v="0"/>
    <m/>
    <m/>
    <m/>
    <m/>
    <m/>
    <m/>
    <m/>
    <m/>
    <m/>
    <m/>
    <m/>
    <m/>
    <m/>
    <m/>
    <n v="2979"/>
    <n v="17408"/>
    <n v="11.16"/>
    <n v="22.92"/>
  </r>
  <r>
    <x v="17"/>
    <x v="17"/>
    <x v="0"/>
    <x v="6"/>
    <x v="15"/>
    <x v="0"/>
    <n v="10"/>
    <n v="0.02"/>
    <n v="0"/>
    <n v="0"/>
    <n v="0"/>
    <m/>
    <m/>
    <m/>
    <m/>
    <m/>
    <m/>
    <m/>
    <m/>
    <m/>
    <m/>
    <m/>
    <m/>
    <m/>
    <m/>
    <n v="223300"/>
    <n v="27789"/>
    <n v="64.33"/>
    <n v="6202.78"/>
  </r>
  <r>
    <x v="127"/>
    <x v="127"/>
    <x v="14"/>
    <x v="1"/>
    <x v="28"/>
    <x v="4759"/>
    <n v="503"/>
    <n v="3.49"/>
    <n v="89.17"/>
    <n v="995.1"/>
    <n v="0"/>
    <m/>
    <m/>
    <m/>
    <m/>
    <m/>
    <m/>
    <m/>
    <m/>
    <m/>
    <m/>
    <m/>
    <m/>
    <m/>
    <m/>
    <n v="159.61000000000001"/>
    <n v="5243"/>
    <n v="36.409999999999997"/>
    <n v="13.3"/>
  </r>
  <r>
    <x v="71"/>
    <x v="71"/>
    <x v="7"/>
    <x v="2"/>
    <x v="9"/>
    <x v="4760"/>
    <n v="1560"/>
    <n v="3.25"/>
    <n v="446"/>
    <n v="16591.2"/>
    <n v="0"/>
    <m/>
    <m/>
    <m/>
    <m/>
    <m/>
    <m/>
    <m/>
    <m/>
    <m/>
    <m/>
    <m/>
    <m/>
    <m/>
    <m/>
    <n v="110.82"/>
    <n v="2317"/>
    <n v="4.83"/>
    <n v="2.77"/>
  </r>
  <r>
    <x v="27"/>
    <x v="27"/>
    <x v="12"/>
    <x v="5"/>
    <x v="20"/>
    <x v="4761"/>
    <n v="32923"/>
    <n v="45.73"/>
    <n v="3145.33"/>
    <n v="175509.6"/>
    <n v="0"/>
    <m/>
    <m/>
    <m/>
    <m/>
    <m/>
    <m/>
    <m/>
    <m/>
    <m/>
    <n v="21248"/>
    <n v="39280"/>
    <n v="54.56"/>
    <n v="354"/>
    <n v="475615.23"/>
    <n v="441.13"/>
    <n v="6819"/>
    <n v="9.4700000000000006"/>
    <n v="7.35"/>
  </r>
  <r>
    <x v="33"/>
    <x v="33"/>
    <x v="1"/>
    <x v="0"/>
    <x v="75"/>
    <x v="4762"/>
    <n v="128748"/>
    <n v="105.19"/>
    <n v="14958.12"/>
    <n v="1418927.04"/>
    <n v="0"/>
    <m/>
    <m/>
    <m/>
    <m/>
    <m/>
    <m/>
    <m/>
    <m/>
    <m/>
    <m/>
    <m/>
    <m/>
    <m/>
    <m/>
    <n v="0"/>
    <m/>
    <m/>
    <n v="0"/>
  </r>
  <r>
    <x v="39"/>
    <x v="39"/>
    <x v="3"/>
    <x v="5"/>
    <x v="102"/>
    <x v="4763"/>
    <n v="3337"/>
    <n v="2.7"/>
    <n v="188.73"/>
    <n v="18078.27"/>
    <n v="244.42"/>
    <n v="3735"/>
    <n v="3.02"/>
    <n v="2.37"/>
    <n v="2947.57"/>
    <m/>
    <m/>
    <m/>
    <m/>
    <m/>
    <m/>
    <m/>
    <m/>
    <m/>
    <m/>
    <n v="113330"/>
    <n v="29190"/>
    <n v="23.62"/>
    <n v="1100.29"/>
  </r>
  <r>
    <x v="56"/>
    <x v="56"/>
    <x v="8"/>
    <x v="7"/>
    <x v="20"/>
    <x v="4764"/>
    <n v="9033"/>
    <n v="12.55"/>
    <n v="874.47"/>
    <n v="48795.24"/>
    <n v="29384.09"/>
    <n v="30823"/>
    <n v="42.81"/>
    <n v="489.73"/>
    <n v="354351.59"/>
    <m/>
    <m/>
    <m/>
    <m/>
    <m/>
    <m/>
    <m/>
    <m/>
    <m/>
    <m/>
    <n v="277700"/>
    <n v="41893"/>
    <n v="58.18"/>
    <n v="4628.33"/>
  </r>
  <r>
    <x v="145"/>
    <x v="145"/>
    <x v="10"/>
    <x v="2"/>
    <x v="30"/>
    <x v="4765"/>
    <n v="61345"/>
    <n v="106.5"/>
    <n v="9047.77"/>
    <n v="403892.49"/>
    <n v="0"/>
    <m/>
    <m/>
    <m/>
    <m/>
    <m/>
    <m/>
    <m/>
    <m/>
    <m/>
    <m/>
    <m/>
    <m/>
    <m/>
    <m/>
    <n v="227.12"/>
    <n v="7448"/>
    <n v="12.93"/>
    <n v="4.7300000000000004"/>
  </r>
  <r>
    <x v="70"/>
    <x v="70"/>
    <x v="14"/>
    <x v="1"/>
    <x v="83"/>
    <x v="4766"/>
    <n v="667"/>
    <n v="5.05"/>
    <n v="313"/>
    <n v="3201.99"/>
    <n v="0"/>
    <m/>
    <m/>
    <m/>
    <m/>
    <m/>
    <m/>
    <m/>
    <m/>
    <m/>
    <m/>
    <m/>
    <m/>
    <m/>
    <m/>
    <n v="32.51"/>
    <n v="45233"/>
    <n v="342.67"/>
    <n v="2.96"/>
  </r>
  <r>
    <x v="64"/>
    <x v="64"/>
    <x v="7"/>
    <x v="1"/>
    <x v="11"/>
    <x v="4767"/>
    <n v="685"/>
    <n v="5.71"/>
    <n v="136.9"/>
    <n v="1273.17"/>
    <n v="0"/>
    <m/>
    <m/>
    <m/>
    <m/>
    <m/>
    <m/>
    <m/>
    <m/>
    <m/>
    <m/>
    <m/>
    <m/>
    <m/>
    <m/>
    <n v="0"/>
    <m/>
    <m/>
    <n v="0"/>
  </r>
  <r>
    <x v="97"/>
    <x v="97"/>
    <x v="12"/>
    <x v="2"/>
    <x v="9"/>
    <x v="4768"/>
    <n v="64110"/>
    <n v="133.56"/>
    <n v="9912"/>
    <n v="368726.4"/>
    <n v="0"/>
    <m/>
    <m/>
    <m/>
    <m/>
    <m/>
    <m/>
    <m/>
    <m/>
    <m/>
    <m/>
    <m/>
    <m/>
    <m/>
    <m/>
    <n v="163600"/>
    <n v="19576"/>
    <n v="40.78"/>
    <n v="4090"/>
  </r>
  <r>
    <x v="100"/>
    <x v="100"/>
    <x v="4"/>
    <x v="3"/>
    <x v="32"/>
    <x v="1797"/>
    <n v="986"/>
    <n v="9.1300000000000008"/>
    <n v="201.67"/>
    <n v="1687.95"/>
    <n v="20"/>
    <n v="826"/>
    <n v="7.65"/>
    <n v="2.2200000000000002"/>
    <n v="241.19"/>
    <m/>
    <m/>
    <m/>
    <m/>
    <m/>
    <m/>
    <m/>
    <m/>
    <m/>
    <m/>
    <n v="27080"/>
    <n v="3956"/>
    <n v="36.630000000000003"/>
    <n v="3008.89"/>
  </r>
  <r>
    <x v="47"/>
    <x v="47"/>
    <x v="15"/>
    <x v="3"/>
    <x v="6"/>
    <x v="4769"/>
    <n v="219"/>
    <n v="2.2799999999999998"/>
    <n v="84.5"/>
    <n v="628.67999999999995"/>
    <n v="580.99"/>
    <n v="815"/>
    <n v="8.49"/>
    <m/>
    <m/>
    <m/>
    <m/>
    <m/>
    <m/>
    <m/>
    <m/>
    <m/>
    <m/>
    <m/>
    <m/>
    <n v="0.52"/>
    <n v="3233"/>
    <n v="33.68"/>
    <n v="0.06"/>
  </r>
  <r>
    <x v="25"/>
    <x v="25"/>
    <x v="13"/>
    <x v="19"/>
    <x v="88"/>
    <x v="4770"/>
    <n v="70962"/>
    <n v="75.81"/>
    <n v="7391.54"/>
    <n v="536182.19999999995"/>
    <n v="146040.74"/>
    <n v="41914"/>
    <n v="44.78"/>
    <n v="1872.32"/>
    <n v="1761149.06"/>
    <m/>
    <m/>
    <m/>
    <m/>
    <m/>
    <m/>
    <m/>
    <m/>
    <m/>
    <m/>
    <n v="3560"/>
    <n v="23631"/>
    <n v="25.25"/>
    <n v="45.64"/>
  </r>
  <r>
    <x v="87"/>
    <x v="87"/>
    <x v="3"/>
    <x v="19"/>
    <x v="124"/>
    <x v="4771"/>
    <n v="48938"/>
    <n v="86.77"/>
    <n v="10448.94"/>
    <n v="456723"/>
    <n v="0"/>
    <m/>
    <m/>
    <m/>
    <m/>
    <m/>
    <m/>
    <m/>
    <m/>
    <m/>
    <m/>
    <m/>
    <m/>
    <m/>
    <m/>
    <n v="983"/>
    <n v="10099"/>
    <n v="17.91"/>
    <n v="20.91"/>
  </r>
  <r>
    <x v="34"/>
    <x v="34"/>
    <x v="15"/>
    <x v="2"/>
    <x v="9"/>
    <x v="4772"/>
    <n v="23430"/>
    <n v="48.81"/>
    <n v="5559.3"/>
    <n v="206805.96"/>
    <n v="0"/>
    <m/>
    <m/>
    <m/>
    <m/>
    <m/>
    <m/>
    <m/>
    <m/>
    <m/>
    <m/>
    <m/>
    <m/>
    <m/>
    <m/>
    <n v="0"/>
    <n v="2073"/>
    <n v="4.32"/>
    <n v="0"/>
  </r>
  <r>
    <x v="5"/>
    <x v="5"/>
    <x v="13"/>
    <x v="7"/>
    <x v="5"/>
    <x v="4773"/>
    <n v="107054"/>
    <n v="111.51"/>
    <n v="7667.41"/>
    <n v="570455.49"/>
    <n v="0"/>
    <m/>
    <m/>
    <m/>
    <m/>
    <m/>
    <m/>
    <m/>
    <m/>
    <m/>
    <m/>
    <m/>
    <m/>
    <m/>
    <m/>
    <n v="2415"/>
    <n v="12510"/>
    <n v="13.03"/>
    <n v="30.19"/>
  </r>
  <r>
    <x v="161"/>
    <x v="161"/>
    <x v="13"/>
    <x v="7"/>
    <x v="56"/>
    <x v="4774"/>
    <n v="119659"/>
    <n v="83.1"/>
    <n v="5347.18"/>
    <n v="596745.66"/>
    <n v="51125.120000000003"/>
    <n v="62248"/>
    <n v="43.23"/>
    <n v="426.04"/>
    <n v="616533.17000000004"/>
    <m/>
    <m/>
    <m/>
    <m/>
    <m/>
    <m/>
    <m/>
    <m/>
    <m/>
    <m/>
    <n v="3167"/>
    <n v="50454"/>
    <n v="35.04"/>
    <n v="26.39"/>
  </r>
  <r>
    <x v="136"/>
    <x v="136"/>
    <x v="15"/>
    <x v="4"/>
    <x v="9"/>
    <x v="4775"/>
    <n v="39455"/>
    <n v="82.2"/>
    <n v="5769.2"/>
    <n v="214614.24"/>
    <n v="17003.88"/>
    <n v="27810"/>
    <n v="57.94"/>
    <n v="425.1"/>
    <n v="205054.89"/>
    <m/>
    <m/>
    <m/>
    <m/>
    <m/>
    <m/>
    <m/>
    <m/>
    <m/>
    <m/>
    <n v="210500"/>
    <n v="18524"/>
    <n v="38.590000000000003"/>
    <n v="5262.5"/>
  </r>
  <r>
    <x v="52"/>
    <x v="52"/>
    <x v="5"/>
    <x v="8"/>
    <x v="6"/>
    <x v="4776"/>
    <n v="45424"/>
    <n v="473.17"/>
    <n v="3484.63"/>
    <n v="25925.61"/>
    <n v="2058.1999999999998"/>
    <n v="3398"/>
    <n v="35.4"/>
    <n v="257.27"/>
    <n v="24820.400000000001"/>
    <m/>
    <m/>
    <m/>
    <m/>
    <m/>
    <m/>
    <m/>
    <m/>
    <m/>
    <m/>
    <n v="406"/>
    <n v="3227"/>
    <n v="33.61"/>
    <n v="50.75"/>
  </r>
  <r>
    <x v="199"/>
    <x v="199"/>
    <x v="8"/>
    <x v="2"/>
    <x v="9"/>
    <x v="4777"/>
    <n v="50719"/>
    <n v="105.66"/>
    <n v="8100"/>
    <n v="301320"/>
    <n v="0"/>
    <m/>
    <m/>
    <m/>
    <m/>
    <m/>
    <m/>
    <m/>
    <m/>
    <m/>
    <m/>
    <m/>
    <m/>
    <m/>
    <m/>
    <n v="868.64"/>
    <n v="21198"/>
    <n v="44.16"/>
    <n v="21.72"/>
  </r>
  <r>
    <x v="18"/>
    <x v="18"/>
    <x v="2"/>
    <x v="4"/>
    <x v="30"/>
    <x v="4778"/>
    <n v="2590"/>
    <n v="4.5"/>
    <n v="245.5"/>
    <n v="10959.12"/>
    <n v="0"/>
    <m/>
    <m/>
    <m/>
    <m/>
    <m/>
    <m/>
    <m/>
    <m/>
    <m/>
    <n v="1300"/>
    <n v="3110"/>
    <n v="5.4"/>
    <n v="27"/>
    <n v="29099.200000000001"/>
    <n v="328300"/>
    <n v="32013"/>
    <n v="55.58"/>
    <n v="6839.58"/>
  </r>
  <r>
    <x v="40"/>
    <x v="40"/>
    <x v="15"/>
    <x v="11"/>
    <x v="116"/>
    <x v="4779"/>
    <n v="5977"/>
    <n v="3.66"/>
    <n v="177.04"/>
    <n v="22392.54"/>
    <n v="631.42999999999995"/>
    <n v="1511"/>
    <n v="0.93"/>
    <n v="4.6399999999999997"/>
    <n v="7614.55"/>
    <m/>
    <m/>
    <m/>
    <m/>
    <m/>
    <m/>
    <m/>
    <m/>
    <m/>
    <m/>
    <n v="1481150"/>
    <n v="120365"/>
    <n v="73.75"/>
    <n v="10890.81"/>
  </r>
  <r>
    <x v="125"/>
    <x v="125"/>
    <x v="0"/>
    <x v="5"/>
    <x v="5"/>
    <x v="4780"/>
    <n v="137406"/>
    <n v="143.13"/>
    <n v="10675"/>
    <n v="794220"/>
    <n v="0"/>
    <m/>
    <m/>
    <m/>
    <m/>
    <m/>
    <m/>
    <m/>
    <m/>
    <m/>
    <m/>
    <m/>
    <m/>
    <m/>
    <m/>
    <n v="3154"/>
    <n v="14508"/>
    <n v="15.11"/>
    <n v="39.43"/>
  </r>
  <r>
    <x v="60"/>
    <x v="60"/>
    <x v="6"/>
    <x v="1"/>
    <x v="6"/>
    <x v="4781"/>
    <n v="3659"/>
    <n v="38.11"/>
    <n v="3207.88"/>
    <n v="23866.59"/>
    <n v="0"/>
    <m/>
    <m/>
    <m/>
    <m/>
    <m/>
    <m/>
    <m/>
    <m/>
    <m/>
    <m/>
    <m/>
    <m/>
    <m/>
    <m/>
    <n v="33260"/>
    <n v="5638"/>
    <n v="58.73"/>
    <n v="4157.5"/>
  </r>
  <r>
    <x v="151"/>
    <x v="151"/>
    <x v="1"/>
    <x v="2"/>
    <x v="9"/>
    <x v="4782"/>
    <n v="18488"/>
    <n v="38.520000000000003"/>
    <n v="4477.6499999999996"/>
    <n v="166568.57999999999"/>
    <n v="0"/>
    <n v="0"/>
    <n v="0"/>
    <m/>
    <m/>
    <n v="0"/>
    <n v="0"/>
    <n v="0"/>
    <n v="0"/>
    <n v="0"/>
    <n v="0"/>
    <n v="0"/>
    <n v="0"/>
    <n v="0"/>
    <n v="0"/>
    <n v="0"/>
    <n v="25200"/>
    <n v="52.5"/>
    <n v="0"/>
  </r>
  <r>
    <x v="130"/>
    <x v="130"/>
    <x v="14"/>
    <x v="1"/>
    <x v="68"/>
    <x v="4783"/>
    <n v="810"/>
    <n v="4.22"/>
    <n v="143.69"/>
    <n v="2138.0700000000002"/>
    <n v="114.45"/>
    <n v="316"/>
    <n v="1.65"/>
    <m/>
    <m/>
    <m/>
    <m/>
    <m/>
    <m/>
    <m/>
    <n v="1514"/>
    <n v="2653"/>
    <n v="13.82"/>
    <n v="94"/>
    <n v="33889.379999999997"/>
    <n v="131812"/>
    <n v="8245"/>
    <n v="42.94"/>
    <n v="8238.25"/>
  </r>
  <r>
    <x v="62"/>
    <x v="62"/>
    <x v="0"/>
    <x v="12"/>
    <x v="6"/>
    <x v="0"/>
    <n v="0"/>
    <n v="0"/>
    <n v="0"/>
    <n v="0"/>
    <n v="0"/>
    <n v="0"/>
    <n v="0"/>
    <m/>
    <m/>
    <m/>
    <m/>
    <m/>
    <m/>
    <m/>
    <m/>
    <m/>
    <m/>
    <m/>
    <m/>
    <n v="100"/>
    <n v="470"/>
    <n v="4.9000000000000004"/>
    <n v="12.5"/>
  </r>
  <r>
    <x v="153"/>
    <x v="153"/>
    <x v="6"/>
    <x v="7"/>
    <x v="14"/>
    <x v="4784"/>
    <n v="95635"/>
    <n v="181.13"/>
    <n v="5895.14"/>
    <n v="241228.98"/>
    <n v="0"/>
    <m/>
    <m/>
    <m/>
    <m/>
    <m/>
    <m/>
    <m/>
    <m/>
    <m/>
    <m/>
    <m/>
    <m/>
    <m/>
    <m/>
    <n v="52"/>
    <n v="1754"/>
    <n v="3.32"/>
    <n v="1.18"/>
  </r>
  <r>
    <x v="8"/>
    <x v="8"/>
    <x v="9"/>
    <x v="2"/>
    <x v="2"/>
    <x v="4785"/>
    <n v="3767"/>
    <n v="4.9000000000000004"/>
    <n v="280"/>
    <n v="16665.599999999999"/>
    <n v="1530.55"/>
    <n v="2659"/>
    <n v="3.46"/>
    <n v="23.91"/>
    <n v="18457.400000000001"/>
    <m/>
    <m/>
    <m/>
    <m/>
    <m/>
    <m/>
    <m/>
    <m/>
    <m/>
    <m/>
    <n v="0"/>
    <m/>
    <m/>
    <n v="0"/>
  </r>
  <r>
    <x v="76"/>
    <x v="76"/>
    <x v="15"/>
    <x v="14"/>
    <x v="75"/>
    <x v="4786"/>
    <n v="50876"/>
    <n v="41.57"/>
    <n v="1609.2"/>
    <n v="152648.34"/>
    <n v="33235.74"/>
    <n v="59824"/>
    <n v="48.88"/>
    <n v="325.83999999999997"/>
    <n v="400799.78"/>
    <m/>
    <m/>
    <m/>
    <m/>
    <m/>
    <m/>
    <m/>
    <m/>
    <m/>
    <m/>
    <n v="431100"/>
    <n v="49378"/>
    <n v="40.340000000000003"/>
    <n v="4226.47"/>
  </r>
  <r>
    <x v="33"/>
    <x v="33"/>
    <x v="8"/>
    <x v="5"/>
    <x v="47"/>
    <x v="4787"/>
    <n v="55278"/>
    <n v="107.13"/>
    <n v="4144.95"/>
    <n v="165756.69"/>
    <n v="0"/>
    <n v="0"/>
    <n v="0"/>
    <m/>
    <m/>
    <m/>
    <m/>
    <m/>
    <m/>
    <m/>
    <m/>
    <m/>
    <m/>
    <m/>
    <m/>
    <n v="79783.69"/>
    <n v="17691"/>
    <n v="34.28"/>
    <n v="1855.43"/>
  </r>
  <r>
    <x v="23"/>
    <x v="23"/>
    <x v="3"/>
    <x v="30"/>
    <x v="103"/>
    <x v="4788"/>
    <n v="53333"/>
    <n v="52.29"/>
    <n v="3829.86"/>
    <n v="302750.34000000003"/>
    <n v="55925.32"/>
    <n v="69518"/>
    <n v="68.150000000000006"/>
    <n v="657.94"/>
    <n v="674420.15"/>
    <m/>
    <m/>
    <m/>
    <m/>
    <m/>
    <m/>
    <m/>
    <m/>
    <m/>
    <m/>
    <n v="7451"/>
    <n v="42151"/>
    <n v="41.32"/>
    <n v="87.66"/>
  </r>
  <r>
    <x v="197"/>
    <x v="197"/>
    <x v="13"/>
    <x v="2"/>
    <x v="30"/>
    <x v="4789"/>
    <n v="43224"/>
    <n v="75.040000000000006"/>
    <n v="2309.02"/>
    <n v="103074.69"/>
    <n v="0"/>
    <m/>
    <m/>
    <m/>
    <m/>
    <m/>
    <m/>
    <m/>
    <m/>
    <m/>
    <m/>
    <m/>
    <m/>
    <m/>
    <m/>
    <n v="0"/>
    <m/>
    <m/>
    <n v="0"/>
  </r>
  <r>
    <x v="229"/>
    <x v="229"/>
    <x v="8"/>
    <x v="2"/>
    <x v="15"/>
    <x v="4790"/>
    <n v="24822"/>
    <n v="57.46"/>
    <n v="3921.64"/>
    <n v="131296.47"/>
    <n v="0"/>
    <m/>
    <m/>
    <m/>
    <m/>
    <n v="19726"/>
    <n v="36044"/>
    <n v="83.44"/>
    <n v="547"/>
    <n v="249908.69"/>
    <m/>
    <m/>
    <m/>
    <m/>
    <m/>
    <n v="0"/>
    <m/>
    <m/>
    <n v="0"/>
  </r>
  <r>
    <x v="228"/>
    <x v="228"/>
    <x v="12"/>
    <x v="2"/>
    <x v="67"/>
    <x v="4791"/>
    <n v="38060"/>
    <n v="37.76"/>
    <n v="3525.93"/>
    <n v="275445.53999999998"/>
    <n v="769.16"/>
    <n v="2223"/>
    <n v="2.21"/>
    <n v="9.16"/>
    <n v="9275.48"/>
    <m/>
    <m/>
    <m/>
    <m/>
    <m/>
    <m/>
    <m/>
    <m/>
    <m/>
    <m/>
    <n v="673.75"/>
    <n v="10677"/>
    <n v="10.59"/>
    <n v="8.02"/>
  </r>
  <r>
    <x v="79"/>
    <x v="79"/>
    <x v="4"/>
    <x v="2"/>
    <x v="66"/>
    <x v="402"/>
    <n v="9"/>
    <n v="0.03"/>
    <n v="1.23"/>
    <n v="25.11"/>
    <n v="0"/>
    <m/>
    <m/>
    <m/>
    <m/>
    <n v="626"/>
    <n v="709"/>
    <n v="2.69"/>
    <n v="28"/>
    <n v="7930.79"/>
    <m/>
    <m/>
    <m/>
    <m/>
    <m/>
    <n v="72.91"/>
    <n v="2299"/>
    <n v="8.7100000000000009"/>
    <n v="3.31"/>
  </r>
  <r>
    <x v="19"/>
    <x v="19"/>
    <x v="8"/>
    <x v="4"/>
    <x v="79"/>
    <x v="4"/>
    <m/>
    <m/>
    <m/>
    <m/>
    <n v="0"/>
    <m/>
    <m/>
    <m/>
    <m/>
    <m/>
    <m/>
    <m/>
    <m/>
    <m/>
    <m/>
    <m/>
    <m/>
    <m/>
    <m/>
    <n v="0"/>
    <m/>
    <m/>
    <n v="0"/>
  </r>
  <r>
    <x v="3"/>
    <x v="3"/>
    <x v="11"/>
    <x v="28"/>
    <x v="6"/>
    <x v="4"/>
    <m/>
    <m/>
    <m/>
    <m/>
    <n v="0"/>
    <m/>
    <m/>
    <m/>
    <m/>
    <m/>
    <m/>
    <m/>
    <m/>
    <m/>
    <m/>
    <m/>
    <m/>
    <m/>
    <m/>
    <n v="0"/>
    <m/>
    <m/>
    <n v="0"/>
  </r>
  <r>
    <x v="68"/>
    <x v="68"/>
    <x v="9"/>
    <x v="2"/>
    <x v="29"/>
    <x v="4792"/>
    <n v="31809"/>
    <n v="50.98"/>
    <n v="3040.52"/>
    <n v="147039.51"/>
    <n v="35909.269999999997"/>
    <n v="41755"/>
    <n v="66.92"/>
    <n v="690.56"/>
    <n v="433040.67"/>
    <m/>
    <m/>
    <m/>
    <m/>
    <m/>
    <m/>
    <m/>
    <m/>
    <m/>
    <m/>
    <n v="2.91"/>
    <n v="11810"/>
    <n v="18.93"/>
    <n v="0.06"/>
  </r>
  <r>
    <x v="120"/>
    <x v="120"/>
    <x v="8"/>
    <x v="7"/>
    <x v="37"/>
    <x v="4793"/>
    <n v="15943"/>
    <n v="41.52"/>
    <n v="5830"/>
    <n v="173500.79999999999"/>
    <n v="0"/>
    <m/>
    <m/>
    <m/>
    <m/>
    <n v="7498"/>
    <n v="10407"/>
    <n v="27.1"/>
    <n v="234"/>
    <n v="94992.16"/>
    <m/>
    <m/>
    <m/>
    <m/>
    <m/>
    <n v="770"/>
    <n v="6001"/>
    <n v="15.63"/>
    <n v="24.06"/>
  </r>
  <r>
    <x v="66"/>
    <x v="66"/>
    <x v="15"/>
    <x v="11"/>
    <x v="84"/>
    <x v="4794"/>
    <n v="108142"/>
    <n v="79.05"/>
    <n v="6067.46"/>
    <n v="643272.63"/>
    <n v="80877.789999999994"/>
    <n v="109122"/>
    <n v="79.77"/>
    <n v="709.45"/>
    <n v="975329.52"/>
    <m/>
    <m/>
    <m/>
    <m/>
    <m/>
    <m/>
    <m/>
    <m/>
    <m/>
    <m/>
    <n v="9039"/>
    <n v="122907"/>
    <n v="89.84"/>
    <n v="79.290000000000006"/>
  </r>
  <r>
    <x v="46"/>
    <x v="46"/>
    <x v="9"/>
    <x v="2"/>
    <x v="81"/>
    <x v="4795"/>
    <n v="13196"/>
    <n v="35.47"/>
    <n v="2516.13"/>
    <n v="72540"/>
    <n v="0"/>
    <n v="32107"/>
    <n v="86.31"/>
    <m/>
    <m/>
    <m/>
    <m/>
    <m/>
    <m/>
    <m/>
    <m/>
    <m/>
    <m/>
    <m/>
    <m/>
    <n v="0.43"/>
    <n v="3988"/>
    <n v="10.72"/>
    <n v="0.01"/>
  </r>
  <r>
    <x v="156"/>
    <x v="156"/>
    <x v="5"/>
    <x v="2"/>
    <x v="9"/>
    <x v="4796"/>
    <n v="50018"/>
    <n v="104.2"/>
    <n v="7455"/>
    <n v="277326"/>
    <n v="0"/>
    <m/>
    <m/>
    <m/>
    <m/>
    <m/>
    <m/>
    <m/>
    <m/>
    <m/>
    <m/>
    <m/>
    <m/>
    <m/>
    <m/>
    <n v="1642.94"/>
    <n v="10279"/>
    <n v="21.41"/>
    <n v="41.07"/>
  </r>
  <r>
    <x v="147"/>
    <x v="147"/>
    <x v="7"/>
    <x v="7"/>
    <x v="38"/>
    <x v="4797"/>
    <n v="12909"/>
    <n v="19.21"/>
    <n v="1603.55"/>
    <n v="83513.070000000007"/>
    <n v="19439"/>
    <n v="22937"/>
    <n v="34.130000000000003"/>
    <m/>
    <m/>
    <m/>
    <m/>
    <m/>
    <m/>
    <m/>
    <m/>
    <m/>
    <m/>
    <m/>
    <m/>
    <n v="1121"/>
    <n v="4479"/>
    <n v="6.67"/>
    <n v="20.02"/>
  </r>
  <r>
    <x v="130"/>
    <x v="130"/>
    <x v="1"/>
    <x v="5"/>
    <x v="90"/>
    <x v="4798"/>
    <n v="11977"/>
    <n v="29.36"/>
    <n v="3174.09"/>
    <n v="100364.67"/>
    <n v="9215.25"/>
    <n v="10639"/>
    <n v="26.08"/>
    <n v="271.04000000000002"/>
    <n v="111129.44"/>
    <m/>
    <m/>
    <m/>
    <m/>
    <m/>
    <m/>
    <m/>
    <m/>
    <m/>
    <m/>
    <n v="26307"/>
    <n v="388"/>
    <n v="0.95"/>
    <n v="773.74"/>
  </r>
  <r>
    <x v="121"/>
    <x v="121"/>
    <x v="1"/>
    <x v="4"/>
    <x v="42"/>
    <x v="4"/>
    <n v="0"/>
    <n v="0"/>
    <m/>
    <m/>
    <n v="0"/>
    <n v="0"/>
    <n v="0"/>
    <m/>
    <m/>
    <m/>
    <n v="0"/>
    <n v="0"/>
    <m/>
    <m/>
    <m/>
    <n v="0"/>
    <n v="0"/>
    <m/>
    <m/>
    <n v="3496"/>
    <n v="19606"/>
    <n v="54.46"/>
    <n v="116.53"/>
  </r>
  <r>
    <x v="52"/>
    <x v="52"/>
    <x v="10"/>
    <x v="35"/>
    <x v="11"/>
    <x v="4799"/>
    <n v="9518"/>
    <n v="79.319999999999993"/>
    <n v="5995.6"/>
    <n v="55759.08"/>
    <n v="9838.99"/>
    <n v="13664"/>
    <n v="113.87"/>
    <n v="983.9"/>
    <n v="118651.35"/>
    <m/>
    <m/>
    <m/>
    <m/>
    <m/>
    <m/>
    <m/>
    <m/>
    <m/>
    <m/>
    <n v="1973"/>
    <n v="8977"/>
    <n v="74.81"/>
    <n v="197.3"/>
  </r>
  <r>
    <x v="28"/>
    <x v="28"/>
    <x v="14"/>
    <x v="7"/>
    <x v="29"/>
    <x v="4800"/>
    <n v="19049"/>
    <n v="30.53"/>
    <n v="2240.77"/>
    <n v="108363.6"/>
    <n v="0"/>
    <m/>
    <m/>
    <m/>
    <m/>
    <m/>
    <m/>
    <m/>
    <m/>
    <m/>
    <m/>
    <m/>
    <m/>
    <m/>
    <m/>
    <n v="77510"/>
    <n v="9287"/>
    <n v="14.88"/>
    <n v="1490.58"/>
  </r>
  <r>
    <x v="116"/>
    <x v="116"/>
    <x v="9"/>
    <x v="2"/>
    <x v="58"/>
    <x v="4801"/>
    <n v="138974"/>
    <n v="111.36"/>
    <n v="10065.879999999999"/>
    <n v="973571.43"/>
    <n v="0"/>
    <m/>
    <m/>
    <m/>
    <m/>
    <m/>
    <m/>
    <m/>
    <m/>
    <m/>
    <m/>
    <m/>
    <m/>
    <m/>
    <m/>
    <n v="480.58"/>
    <n v="27412"/>
    <n v="21.96"/>
    <n v="4.62"/>
  </r>
  <r>
    <x v="192"/>
    <x v="192"/>
    <x v="1"/>
    <x v="2"/>
    <x v="57"/>
    <x v="4802"/>
    <n v="29545"/>
    <n v="58.62"/>
    <n v="6973.26"/>
    <n v="272375.61"/>
    <n v="0"/>
    <m/>
    <m/>
    <m/>
    <m/>
    <m/>
    <m/>
    <m/>
    <m/>
    <m/>
    <m/>
    <m/>
    <m/>
    <m/>
    <m/>
    <n v="0"/>
    <m/>
    <m/>
    <n v="0"/>
  </r>
  <r>
    <x v="70"/>
    <x v="70"/>
    <x v="12"/>
    <x v="5"/>
    <x v="17"/>
    <x v="4803"/>
    <n v="21863"/>
    <n v="36.44"/>
    <n v="3024"/>
    <n v="140616"/>
    <n v="21961"/>
    <n v="39059"/>
    <n v="65.099999999999994"/>
    <n v="439.22"/>
    <n v="264834.28999999998"/>
    <m/>
    <m/>
    <m/>
    <m/>
    <m/>
    <m/>
    <m/>
    <m/>
    <m/>
    <m/>
    <n v="3301.92"/>
    <n v="15726"/>
    <n v="26.21"/>
    <n v="66.040000000000006"/>
  </r>
  <r>
    <x v="6"/>
    <x v="6"/>
    <x v="2"/>
    <x v="1"/>
    <x v="11"/>
    <x v="4"/>
    <m/>
    <m/>
    <m/>
    <m/>
    <n v="7723.57"/>
    <n v="4868"/>
    <n v="40.57"/>
    <m/>
    <m/>
    <m/>
    <m/>
    <m/>
    <m/>
    <m/>
    <n v="495"/>
    <n v="892"/>
    <n v="7.43"/>
    <n v="49"/>
    <n v="11080.08"/>
    <n v="66485"/>
    <n v="6947"/>
    <n v="57.89"/>
    <n v="6648.5"/>
  </r>
  <r>
    <x v="201"/>
    <x v="201"/>
    <x v="4"/>
    <x v="2"/>
    <x v="80"/>
    <x v="4804"/>
    <n v="37632"/>
    <n v="44.17"/>
    <n v="3211.27"/>
    <n v="212040"/>
    <n v="20138.7"/>
    <n v="21745"/>
    <n v="25.52"/>
    <m/>
    <m/>
    <m/>
    <m/>
    <m/>
    <m/>
    <m/>
    <m/>
    <m/>
    <m/>
    <m/>
    <m/>
    <n v="5.55"/>
    <n v="26830"/>
    <n v="31.49"/>
    <n v="0.08"/>
  </r>
  <r>
    <x v="97"/>
    <x v="97"/>
    <x v="5"/>
    <x v="2"/>
    <x v="9"/>
    <x v="4805"/>
    <n v="52714"/>
    <n v="109.82"/>
    <n v="7890.75"/>
    <n v="293535.90000000002"/>
    <n v="0"/>
    <m/>
    <m/>
    <m/>
    <m/>
    <m/>
    <m/>
    <m/>
    <m/>
    <m/>
    <m/>
    <m/>
    <m/>
    <m/>
    <m/>
    <n v="108970"/>
    <n v="18019"/>
    <n v="37.54"/>
    <n v="2724.25"/>
  </r>
  <r>
    <x v="178"/>
    <x v="178"/>
    <x v="4"/>
    <x v="4"/>
    <x v="33"/>
    <x v="4806"/>
    <n v="5178"/>
    <n v="4.32"/>
    <n v="244.11"/>
    <n v="22702.23"/>
    <n v="1039.77"/>
    <n v="1732"/>
    <n v="1.44"/>
    <n v="10.4"/>
    <n v="12538.86"/>
    <m/>
    <m/>
    <m/>
    <m/>
    <m/>
    <m/>
    <m/>
    <m/>
    <m/>
    <m/>
    <n v="201761"/>
    <n v="82665"/>
    <n v="68.89"/>
    <n v="2017.61"/>
  </r>
  <r>
    <x v="38"/>
    <x v="38"/>
    <x v="3"/>
    <x v="5"/>
    <x v="108"/>
    <x v="4807"/>
    <n v="15605"/>
    <n v="56.54"/>
    <n v="4370.43"/>
    <n v="93483.6"/>
    <n v="0"/>
    <m/>
    <m/>
    <m/>
    <m/>
    <m/>
    <m/>
    <m/>
    <m/>
    <m/>
    <m/>
    <m/>
    <m/>
    <m/>
    <m/>
    <n v="1128"/>
    <n v="6474"/>
    <n v="23.46"/>
    <n v="49.04"/>
  </r>
  <r>
    <x v="5"/>
    <x v="5"/>
    <x v="6"/>
    <x v="7"/>
    <x v="5"/>
    <x v="4808"/>
    <n v="100449"/>
    <n v="104.63"/>
    <n v="8776.34"/>
    <n v="652959.51"/>
    <n v="0"/>
    <m/>
    <m/>
    <m/>
    <m/>
    <m/>
    <m/>
    <m/>
    <m/>
    <m/>
    <m/>
    <m/>
    <m/>
    <m/>
    <m/>
    <n v="2779"/>
    <n v="13002"/>
    <n v="13.54"/>
    <n v="34.74"/>
  </r>
  <r>
    <x v="25"/>
    <x v="25"/>
    <x v="2"/>
    <x v="5"/>
    <x v="29"/>
    <x v="4809"/>
    <n v="64968"/>
    <n v="104.12"/>
    <n v="9553.85"/>
    <n v="462024"/>
    <n v="0"/>
    <m/>
    <m/>
    <m/>
    <m/>
    <m/>
    <m/>
    <m/>
    <m/>
    <m/>
    <m/>
    <m/>
    <m/>
    <m/>
    <m/>
    <n v="2150"/>
    <n v="11560"/>
    <n v="18.53"/>
    <n v="41.35"/>
  </r>
  <r>
    <x v="136"/>
    <x v="136"/>
    <x v="2"/>
    <x v="4"/>
    <x v="9"/>
    <x v="4810"/>
    <n v="32044"/>
    <n v="66.760000000000005"/>
    <n v="5158.6000000000004"/>
    <n v="191899.92"/>
    <n v="29608.15"/>
    <n v="47521"/>
    <n v="99"/>
    <n v="740.2"/>
    <n v="357053.53"/>
    <m/>
    <m/>
    <m/>
    <m/>
    <m/>
    <m/>
    <m/>
    <m/>
    <m/>
    <m/>
    <n v="149200"/>
    <n v="7903"/>
    <n v="16.46"/>
    <n v="3730"/>
  </r>
  <r>
    <x v="57"/>
    <x v="57"/>
    <x v="5"/>
    <x v="7"/>
    <x v="9"/>
    <x v="4811"/>
    <n v="47434"/>
    <n v="98.82"/>
    <n v="8100.9"/>
    <n v="301353.48"/>
    <n v="0"/>
    <m/>
    <m/>
    <m/>
    <m/>
    <m/>
    <m/>
    <m/>
    <m/>
    <m/>
    <m/>
    <m/>
    <m/>
    <m/>
    <m/>
    <n v="578"/>
    <n v="10920"/>
    <n v="22.75"/>
    <n v="14.45"/>
  </r>
  <r>
    <x v="24"/>
    <x v="24"/>
    <x v="15"/>
    <x v="11"/>
    <x v="26"/>
    <x v="4812"/>
    <n v="790"/>
    <n v="0.97"/>
    <n v="41.06"/>
    <n v="2596.56"/>
    <n v="0"/>
    <m/>
    <m/>
    <m/>
    <m/>
    <m/>
    <m/>
    <m/>
    <m/>
    <m/>
    <m/>
    <m/>
    <m/>
    <m/>
    <m/>
    <n v="6362"/>
    <n v="41557"/>
    <n v="50.93"/>
    <n v="93.56"/>
  </r>
  <r>
    <x v="63"/>
    <x v="63"/>
    <x v="5"/>
    <x v="11"/>
    <x v="73"/>
    <x v="4813"/>
    <n v="211727"/>
    <n v="137.84"/>
    <n v="8014.23"/>
    <n v="954014.46"/>
    <n v="53431.62"/>
    <n v="60480"/>
    <n v="39.380000000000003"/>
    <n v="417.43"/>
    <n v="644347.93000000005"/>
    <m/>
    <m/>
    <m/>
    <m/>
    <m/>
    <m/>
    <m/>
    <m/>
    <m/>
    <m/>
    <n v="2252.2199999999998"/>
    <n v="279329"/>
    <n v="181.85"/>
    <n v="17.600000000000001"/>
  </r>
  <r>
    <x v="123"/>
    <x v="123"/>
    <x v="1"/>
    <x v="2"/>
    <x v="30"/>
    <x v="4814"/>
    <n v="43180"/>
    <n v="74.97"/>
    <n v="8786.67"/>
    <n v="392236.79999999999"/>
    <n v="0"/>
    <m/>
    <m/>
    <m/>
    <m/>
    <m/>
    <m/>
    <m/>
    <m/>
    <m/>
    <m/>
    <m/>
    <m/>
    <m/>
    <m/>
    <n v="85560"/>
    <n v="3957"/>
    <n v="6.87"/>
    <n v="1782.5"/>
  </r>
  <r>
    <x v="199"/>
    <x v="199"/>
    <x v="1"/>
    <x v="7"/>
    <x v="9"/>
    <x v="4815"/>
    <n v="12060"/>
    <n v="25.13"/>
    <n v="3137.65"/>
    <n v="116720.58"/>
    <n v="0"/>
    <m/>
    <m/>
    <m/>
    <m/>
    <m/>
    <m/>
    <m/>
    <m/>
    <m/>
    <m/>
    <m/>
    <m/>
    <m/>
    <m/>
    <n v="207.58"/>
    <n v="1941"/>
    <n v="4.04"/>
    <n v="5.19"/>
  </r>
  <r>
    <x v="76"/>
    <x v="76"/>
    <x v="1"/>
    <x v="17"/>
    <x v="116"/>
    <x v="4816"/>
    <n v="34501"/>
    <n v="21.14"/>
    <n v="1336.63"/>
    <n v="169056.33"/>
    <n v="87191.08"/>
    <n v="186287"/>
    <n v="114.15"/>
    <n v="641.11"/>
    <n v="1051463.3500000001"/>
    <m/>
    <m/>
    <m/>
    <m/>
    <m/>
    <m/>
    <m/>
    <m/>
    <m/>
    <m/>
    <n v="21669"/>
    <n v="63212"/>
    <n v="38.729999999999997"/>
    <n v="159.33000000000001"/>
  </r>
  <r>
    <x v="120"/>
    <x v="120"/>
    <x v="9"/>
    <x v="7"/>
    <x v="37"/>
    <x v="4817"/>
    <n v="16927"/>
    <n v="44.08"/>
    <n v="4231.97"/>
    <n v="125943.39"/>
    <n v="0"/>
    <n v="2016"/>
    <n v="5.25"/>
    <n v="0"/>
    <n v="0"/>
    <n v="3513"/>
    <n v="7935"/>
    <n v="20.66"/>
    <n v="109"/>
    <n v="44506.2"/>
    <m/>
    <m/>
    <m/>
    <m/>
    <m/>
    <n v="423.77"/>
    <n v="3250"/>
    <n v="8.4600000000000009"/>
    <n v="13.24"/>
  </r>
  <r>
    <x v="56"/>
    <x v="56"/>
    <x v="15"/>
    <x v="21"/>
    <x v="4"/>
    <x v="0"/>
    <m/>
    <m/>
    <n v="0"/>
    <n v="0"/>
    <n v="0"/>
    <m/>
    <m/>
    <m/>
    <m/>
    <m/>
    <m/>
    <m/>
    <m/>
    <m/>
    <m/>
    <m/>
    <m/>
    <m/>
    <m/>
    <n v="0"/>
    <m/>
    <m/>
    <n v="0"/>
  </r>
  <r>
    <x v="116"/>
    <x v="116"/>
    <x v="0"/>
    <x v="6"/>
    <x v="11"/>
    <x v="4818"/>
    <n v="10207"/>
    <n v="85.06"/>
    <n v="7973.3"/>
    <n v="74151.69"/>
    <n v="0"/>
    <m/>
    <m/>
    <m/>
    <m/>
    <n v="8373"/>
    <n v="20320"/>
    <n v="169.33"/>
    <n v="837"/>
    <n v="106077.54"/>
    <m/>
    <m/>
    <m/>
    <m/>
    <m/>
    <n v="112755"/>
    <n v="9369"/>
    <n v="78.08"/>
    <n v="11275.5"/>
  </r>
  <r>
    <x v="14"/>
    <x v="14"/>
    <x v="7"/>
    <x v="5"/>
    <x v="33"/>
    <x v="4819"/>
    <n v="39021"/>
    <n v="32.520000000000003"/>
    <n v="4011.29"/>
    <n v="373049.97"/>
    <n v="4672.16"/>
    <n v="3940"/>
    <n v="3.28"/>
    <n v="46.72"/>
    <n v="56343.01"/>
    <m/>
    <m/>
    <m/>
    <m/>
    <m/>
    <m/>
    <m/>
    <m/>
    <m/>
    <m/>
    <n v="0"/>
    <m/>
    <m/>
    <n v="0"/>
  </r>
  <r>
    <x v="71"/>
    <x v="71"/>
    <x v="11"/>
    <x v="1"/>
    <x v="28"/>
    <x v="4"/>
    <m/>
    <m/>
    <m/>
    <m/>
    <n v="0"/>
    <m/>
    <m/>
    <m/>
    <m/>
    <m/>
    <m/>
    <m/>
    <m/>
    <m/>
    <m/>
    <m/>
    <m/>
    <m/>
    <m/>
    <n v="1301"/>
    <n v="10593"/>
    <n v="73.56"/>
    <n v="108.42"/>
  </r>
  <r>
    <x v="125"/>
    <x v="125"/>
    <x v="1"/>
    <x v="1"/>
    <x v="1"/>
    <x v="4"/>
    <m/>
    <m/>
    <m/>
    <m/>
    <n v="0"/>
    <m/>
    <m/>
    <m/>
    <m/>
    <m/>
    <m/>
    <m/>
    <m/>
    <m/>
    <m/>
    <m/>
    <m/>
    <m/>
    <m/>
    <n v="0"/>
    <m/>
    <m/>
    <n v="0"/>
  </r>
  <r>
    <x v="140"/>
    <x v="140"/>
    <x v="12"/>
    <x v="0"/>
    <x v="9"/>
    <x v="3822"/>
    <n v="21216"/>
    <n v="44.2"/>
    <n v="3835"/>
    <n v="142662"/>
    <n v="11154.22"/>
    <n v="18522"/>
    <n v="38.590000000000003"/>
    <n v="278.86"/>
    <n v="134512.07999999999"/>
    <m/>
    <m/>
    <m/>
    <m/>
    <m/>
    <m/>
    <m/>
    <m/>
    <m/>
    <m/>
    <n v="187210"/>
    <n v="10746"/>
    <n v="22.39"/>
    <n v="4680.25"/>
  </r>
  <r>
    <x v="112"/>
    <x v="112"/>
    <x v="11"/>
    <x v="2"/>
    <x v="38"/>
    <x v="4820"/>
    <n v="70592"/>
    <n v="105.05"/>
    <n v="9228.57"/>
    <n v="480624"/>
    <n v="0"/>
    <m/>
    <m/>
    <m/>
    <m/>
    <n v="48"/>
    <n v="269"/>
    <n v="0.4"/>
    <n v="0"/>
    <n v="608.11"/>
    <m/>
    <m/>
    <m/>
    <m/>
    <m/>
    <n v="660.25"/>
    <n v="2081"/>
    <n v="3.1"/>
    <n v="11.79"/>
  </r>
  <r>
    <x v="22"/>
    <x v="22"/>
    <x v="8"/>
    <x v="2"/>
    <x v="27"/>
    <x v="4821"/>
    <n v="14241"/>
    <n v="31.23"/>
    <n v="2340.11"/>
    <n v="82699.320000000007"/>
    <n v="25379.24"/>
    <n v="24851"/>
    <n v="54.5"/>
    <n v="667.87"/>
    <n v="306055.90999999997"/>
    <m/>
    <m/>
    <m/>
    <m/>
    <m/>
    <m/>
    <m/>
    <m/>
    <m/>
    <m/>
    <n v="110.96"/>
    <n v="11963"/>
    <n v="26.23"/>
    <n v="2.92"/>
  </r>
  <r>
    <x v="132"/>
    <x v="132"/>
    <x v="9"/>
    <x v="2"/>
    <x v="91"/>
    <x v="4822"/>
    <n v="50651"/>
    <n v="78.17"/>
    <n v="8251.85"/>
    <n v="414408"/>
    <n v="0"/>
    <m/>
    <m/>
    <m/>
    <m/>
    <m/>
    <m/>
    <m/>
    <m/>
    <m/>
    <m/>
    <m/>
    <m/>
    <m/>
    <m/>
    <n v="125600"/>
    <n v="5095"/>
    <n v="7.86"/>
    <n v="2325.9299999999998"/>
  </r>
  <r>
    <x v="15"/>
    <x v="15"/>
    <x v="0"/>
    <x v="2"/>
    <x v="31"/>
    <x v="1199"/>
    <n v="23194"/>
    <n v="96.64"/>
    <n v="8400"/>
    <n v="156240"/>
    <n v="0"/>
    <m/>
    <m/>
    <m/>
    <m/>
    <n v="2068"/>
    <n v="4347"/>
    <n v="18.11"/>
    <n v="103"/>
    <n v="26199.49"/>
    <m/>
    <m/>
    <m/>
    <m/>
    <m/>
    <n v="4197.58"/>
    <n v="3785"/>
    <n v="15.77"/>
    <n v="209.88"/>
  </r>
  <r>
    <x v="33"/>
    <x v="33"/>
    <x v="8"/>
    <x v="1"/>
    <x v="11"/>
    <x v="4823"/>
    <n v="15049"/>
    <n v="125.41"/>
    <n v="6638"/>
    <n v="61733.4"/>
    <n v="9802.1299999999992"/>
    <n v="11858"/>
    <n v="98.82"/>
    <m/>
    <m/>
    <m/>
    <m/>
    <m/>
    <m/>
    <m/>
    <m/>
    <m/>
    <m/>
    <m/>
    <m/>
    <n v="47038.3"/>
    <n v="8825"/>
    <n v="73.540000000000006"/>
    <n v="4703.83"/>
  </r>
  <r>
    <x v="148"/>
    <x v="148"/>
    <x v="2"/>
    <x v="2"/>
    <x v="2"/>
    <x v="4824"/>
    <n v="68388"/>
    <n v="89.05"/>
    <n v="9327.5"/>
    <n v="555172.80000000005"/>
    <n v="0"/>
    <m/>
    <m/>
    <m/>
    <m/>
    <m/>
    <m/>
    <m/>
    <m/>
    <m/>
    <m/>
    <m/>
    <m/>
    <m/>
    <m/>
    <n v="2018.58"/>
    <n v="6768"/>
    <n v="8.81"/>
    <n v="31.54"/>
  </r>
  <r>
    <x v="10"/>
    <x v="10"/>
    <x v="3"/>
    <x v="4"/>
    <x v="15"/>
    <x v="4"/>
    <m/>
    <m/>
    <m/>
    <m/>
    <n v="0"/>
    <m/>
    <m/>
    <m/>
    <m/>
    <m/>
    <m/>
    <m/>
    <m/>
    <m/>
    <m/>
    <m/>
    <m/>
    <m/>
    <m/>
    <n v="258455"/>
    <n v="22330"/>
    <n v="51.69"/>
    <n v="7179.31"/>
  </r>
  <r>
    <x v="49"/>
    <x v="49"/>
    <x v="1"/>
    <x v="6"/>
    <x v="6"/>
    <x v="4"/>
    <m/>
    <m/>
    <m/>
    <m/>
    <n v="0"/>
    <m/>
    <m/>
    <m/>
    <m/>
    <m/>
    <m/>
    <m/>
    <m/>
    <m/>
    <m/>
    <m/>
    <m/>
    <m/>
    <m/>
    <n v="48842"/>
    <n v="3925"/>
    <n v="40.89"/>
    <n v="6105.25"/>
  </r>
  <r>
    <x v="65"/>
    <x v="65"/>
    <x v="7"/>
    <x v="1"/>
    <x v="32"/>
    <x v="4"/>
    <m/>
    <m/>
    <m/>
    <m/>
    <n v="0"/>
    <m/>
    <m/>
    <m/>
    <m/>
    <m/>
    <m/>
    <m/>
    <m/>
    <m/>
    <m/>
    <m/>
    <m/>
    <m/>
    <m/>
    <n v="148"/>
    <n v="382"/>
    <n v="3.54"/>
    <n v="16.440000000000001"/>
  </r>
  <r>
    <x v="137"/>
    <x v="137"/>
    <x v="11"/>
    <x v="1"/>
    <x v="94"/>
    <x v="4825"/>
    <n v="2331"/>
    <n v="10.220000000000001"/>
    <n v="410.53"/>
    <n v="7254"/>
    <n v="0"/>
    <n v="18859"/>
    <n v="82.71"/>
    <m/>
    <m/>
    <m/>
    <m/>
    <m/>
    <m/>
    <m/>
    <m/>
    <m/>
    <m/>
    <m/>
    <m/>
    <n v="1773.81"/>
    <n v="7588"/>
    <n v="33.28"/>
    <n v="93.36"/>
  </r>
  <r>
    <x v="2"/>
    <x v="2"/>
    <x v="2"/>
    <x v="7"/>
    <x v="5"/>
    <x v="4826"/>
    <n v="109069"/>
    <n v="113.61"/>
    <n v="8523.5300000000007"/>
    <n v="634150.26"/>
    <n v="0"/>
    <m/>
    <m/>
    <m/>
    <m/>
    <m/>
    <m/>
    <m/>
    <m/>
    <m/>
    <m/>
    <m/>
    <m/>
    <m/>
    <m/>
    <n v="1400.82"/>
    <n v="3896"/>
    <n v="4.0599999999999996"/>
    <n v="17.510000000000002"/>
  </r>
  <r>
    <x v="60"/>
    <x v="60"/>
    <x v="2"/>
    <x v="0"/>
    <x v="31"/>
    <x v="4827"/>
    <n v="2257"/>
    <n v="9.4"/>
    <n v="588.65"/>
    <n v="10948.89"/>
    <n v="2922.41"/>
    <n v="4658"/>
    <n v="19.41"/>
    <n v="146.12"/>
    <n v="35242.160000000003"/>
    <m/>
    <m/>
    <m/>
    <m/>
    <m/>
    <m/>
    <m/>
    <m/>
    <m/>
    <m/>
    <n v="25933"/>
    <n v="1704"/>
    <n v="7.1"/>
    <n v="1296.6500000000001"/>
  </r>
  <r>
    <x v="74"/>
    <x v="74"/>
    <x v="2"/>
    <x v="14"/>
    <x v="97"/>
    <x v="4828"/>
    <n v="58525"/>
    <n v="60.21"/>
    <n v="3961.48"/>
    <n v="298418.40000000002"/>
    <n v="3349.18"/>
    <n v="53622"/>
    <n v="55.17"/>
    <m/>
    <m/>
    <m/>
    <m/>
    <m/>
    <m/>
    <m/>
    <m/>
    <m/>
    <m/>
    <m/>
    <m/>
    <n v="1608.18"/>
    <n v="18999"/>
    <n v="19.55"/>
    <n v="19.850000000000001"/>
  </r>
  <r>
    <x v="67"/>
    <x v="67"/>
    <x v="14"/>
    <x v="5"/>
    <x v="33"/>
    <x v="4829"/>
    <n v="171352"/>
    <n v="142.79"/>
    <n v="10221.15"/>
    <n v="950566.95"/>
    <n v="0"/>
    <m/>
    <m/>
    <m/>
    <m/>
    <m/>
    <m/>
    <m/>
    <m/>
    <m/>
    <m/>
    <m/>
    <m/>
    <m/>
    <m/>
    <n v="2636"/>
    <n v="50742"/>
    <n v="42.29"/>
    <n v="26.36"/>
  </r>
  <r>
    <x v="176"/>
    <x v="176"/>
    <x v="4"/>
    <x v="4"/>
    <x v="12"/>
    <x v="4830"/>
    <n v="138"/>
    <n v="0.82"/>
    <n v="39.07"/>
    <n v="508.71"/>
    <n v="0"/>
    <m/>
    <m/>
    <m/>
    <m/>
    <m/>
    <m/>
    <m/>
    <m/>
    <m/>
    <m/>
    <m/>
    <m/>
    <m/>
    <m/>
    <n v="159.78"/>
    <n v="7440"/>
    <n v="44.29"/>
    <n v="11.41"/>
  </r>
  <r>
    <x v="70"/>
    <x v="70"/>
    <x v="10"/>
    <x v="0"/>
    <x v="1"/>
    <x v="4831"/>
    <n v="1523"/>
    <n v="21.15"/>
    <n v="1614.33"/>
    <n v="9007.98"/>
    <n v="0"/>
    <m/>
    <m/>
    <m/>
    <m/>
    <m/>
    <m/>
    <m/>
    <m/>
    <m/>
    <m/>
    <m/>
    <m/>
    <m/>
    <m/>
    <n v="0"/>
    <m/>
    <m/>
    <n v="0"/>
  </r>
  <r>
    <x v="147"/>
    <x v="147"/>
    <x v="6"/>
    <x v="7"/>
    <x v="38"/>
    <x v="4832"/>
    <n v="44025"/>
    <n v="65.510000000000005"/>
    <n v="3759.38"/>
    <n v="195788.25"/>
    <n v="42360"/>
    <n v="92246"/>
    <n v="137.27000000000001"/>
    <m/>
    <m/>
    <m/>
    <m/>
    <m/>
    <m/>
    <m/>
    <m/>
    <m/>
    <m/>
    <m/>
    <m/>
    <n v="2312"/>
    <n v="16144"/>
    <n v="24.02"/>
    <n v="41.29"/>
  </r>
  <r>
    <x v="20"/>
    <x v="20"/>
    <x v="7"/>
    <x v="12"/>
    <x v="6"/>
    <x v="0"/>
    <n v="0"/>
    <n v="0"/>
    <n v="0"/>
    <n v="0"/>
    <n v="0"/>
    <n v="0"/>
    <n v="0"/>
    <n v="0"/>
    <n v="0"/>
    <m/>
    <m/>
    <m/>
    <m/>
    <m/>
    <m/>
    <m/>
    <m/>
    <m/>
    <m/>
    <n v="0"/>
    <m/>
    <m/>
    <n v="0"/>
  </r>
  <r>
    <x v="231"/>
    <x v="231"/>
    <x v="3"/>
    <x v="23"/>
    <x v="38"/>
    <x v="4833"/>
    <n v="111045"/>
    <n v="165.25"/>
    <n v="11229.61"/>
    <n v="584837.93999999994"/>
    <n v="0"/>
    <m/>
    <m/>
    <m/>
    <m/>
    <m/>
    <m/>
    <m/>
    <m/>
    <m/>
    <m/>
    <m/>
    <m/>
    <m/>
    <m/>
    <n v="0"/>
    <m/>
    <m/>
    <n v="0"/>
  </r>
  <r>
    <x v="195"/>
    <x v="195"/>
    <x v="15"/>
    <x v="2"/>
    <x v="21"/>
    <x v="4834"/>
    <n v="25243"/>
    <n v="87.65"/>
    <n v="6215"/>
    <n v="138718.79999999999"/>
    <n v="0"/>
    <m/>
    <m/>
    <m/>
    <m/>
    <n v="1490"/>
    <n v="3896"/>
    <n v="13.53"/>
    <n v="62"/>
    <n v="18876.810000000001"/>
    <m/>
    <m/>
    <m/>
    <m/>
    <m/>
    <n v="614.92999999999995"/>
    <n v="5326"/>
    <n v="18.489999999999998"/>
    <n v="25.62"/>
  </r>
  <r>
    <x v="190"/>
    <x v="190"/>
    <x v="1"/>
    <x v="2"/>
    <x v="11"/>
    <x v="4835"/>
    <n v="13713"/>
    <n v="114.28"/>
    <n v="10777.3"/>
    <n v="100228.89"/>
    <n v="0"/>
    <m/>
    <m/>
    <m/>
    <m/>
    <m/>
    <m/>
    <m/>
    <m/>
    <m/>
    <m/>
    <m/>
    <m/>
    <m/>
    <m/>
    <n v="501"/>
    <n v="2353"/>
    <n v="19.61"/>
    <n v="50.1"/>
  </r>
  <r>
    <x v="6"/>
    <x v="6"/>
    <x v="2"/>
    <x v="5"/>
    <x v="3"/>
    <x v="4836"/>
    <n v="67183"/>
    <n v="77.760000000000005"/>
    <n v="4615"/>
    <n v="309020.40000000002"/>
    <n v="34118.120000000003"/>
    <n v="10566"/>
    <n v="12.23"/>
    <n v="473.86"/>
    <n v="411440.69"/>
    <m/>
    <m/>
    <m/>
    <m/>
    <m/>
    <m/>
    <m/>
    <m/>
    <m/>
    <m/>
    <n v="228190"/>
    <n v="25581"/>
    <n v="29.61"/>
    <n v="3169.31"/>
  </r>
  <r>
    <x v="153"/>
    <x v="153"/>
    <x v="14"/>
    <x v="2"/>
    <x v="37"/>
    <x v="4837"/>
    <n v="17022"/>
    <n v="44.33"/>
    <n v="3643.53"/>
    <n v="108431.49"/>
    <n v="9484.9699999999993"/>
    <n v="8026"/>
    <n v="20.9"/>
    <n v="296.41000000000003"/>
    <n v="114382.05"/>
    <m/>
    <m/>
    <m/>
    <m/>
    <m/>
    <m/>
    <m/>
    <m/>
    <m/>
    <m/>
    <n v="53.92"/>
    <n v="5468"/>
    <n v="14.24"/>
    <n v="1.69"/>
  </r>
  <r>
    <x v="67"/>
    <x v="67"/>
    <x v="14"/>
    <x v="1"/>
    <x v="6"/>
    <x v="4838"/>
    <n v="809"/>
    <n v="8.43"/>
    <n v="443.5"/>
    <n v="3299.64"/>
    <n v="0"/>
    <m/>
    <m/>
    <m/>
    <m/>
    <m/>
    <m/>
    <m/>
    <m/>
    <m/>
    <m/>
    <m/>
    <m/>
    <m/>
    <m/>
    <n v="599"/>
    <n v="11188"/>
    <n v="116.54"/>
    <n v="74.88"/>
  </r>
  <r>
    <x v="52"/>
    <x v="52"/>
    <x v="7"/>
    <x v="17"/>
    <x v="5"/>
    <x v="4839"/>
    <n v="19623"/>
    <n v="20.440000000000001"/>
    <n v="2222.5"/>
    <n v="165354"/>
    <n v="33423.86"/>
    <n v="23958"/>
    <n v="24.96"/>
    <m/>
    <m/>
    <m/>
    <m/>
    <m/>
    <m/>
    <m/>
    <m/>
    <m/>
    <m/>
    <m/>
    <m/>
    <n v="6918"/>
    <n v="26999"/>
    <n v="28.12"/>
    <n v="86.48"/>
  </r>
  <r>
    <x v="138"/>
    <x v="138"/>
    <x v="13"/>
    <x v="2"/>
    <x v="117"/>
    <x v="4840"/>
    <n v="90774"/>
    <n v="128.21"/>
    <n v="9549.56"/>
    <n v="523984.32"/>
    <n v="0"/>
    <m/>
    <m/>
    <m/>
    <m/>
    <m/>
    <m/>
    <m/>
    <m/>
    <m/>
    <m/>
    <m/>
    <m/>
    <m/>
    <m/>
    <n v="1143208"/>
    <n v="93681"/>
    <n v="132.32"/>
    <n v="19376.41"/>
  </r>
  <r>
    <x v="59"/>
    <x v="59"/>
    <x v="7"/>
    <x v="1"/>
    <x v="1"/>
    <x v="4841"/>
    <n v="380"/>
    <n v="5.28"/>
    <n v="396.83"/>
    <n v="2214.33"/>
    <n v="0"/>
    <m/>
    <m/>
    <m/>
    <m/>
    <m/>
    <m/>
    <m/>
    <m/>
    <m/>
    <m/>
    <m/>
    <m/>
    <m/>
    <m/>
    <n v="0"/>
    <m/>
    <m/>
    <n v="0"/>
  </r>
  <r>
    <x v="75"/>
    <x v="75"/>
    <x v="8"/>
    <x v="6"/>
    <x v="11"/>
    <x v="4842"/>
    <n v="3138"/>
    <n v="26.15"/>
    <n v="1010.4"/>
    <n v="9396.7199999999993"/>
    <n v="1959.26"/>
    <n v="2297"/>
    <n v="19.14"/>
    <n v="195.93"/>
    <n v="23627.34"/>
    <m/>
    <m/>
    <m/>
    <m/>
    <m/>
    <n v="654"/>
    <n v="1922"/>
    <n v="16.02"/>
    <n v="65"/>
    <n v="14639.14"/>
    <n v="63200"/>
    <n v="3472"/>
    <n v="28.93"/>
    <n v="6320"/>
  </r>
  <r>
    <x v="98"/>
    <x v="98"/>
    <x v="6"/>
    <x v="27"/>
    <x v="6"/>
    <x v="4"/>
    <n v="0"/>
    <n v="0"/>
    <m/>
    <m/>
    <n v="0"/>
    <n v="0"/>
    <n v="0"/>
    <m/>
    <m/>
    <m/>
    <m/>
    <m/>
    <m/>
    <m/>
    <m/>
    <m/>
    <m/>
    <m/>
    <m/>
    <n v="0"/>
    <m/>
    <m/>
    <n v="0"/>
  </r>
  <r>
    <x v="127"/>
    <x v="127"/>
    <x v="3"/>
    <x v="1"/>
    <x v="28"/>
    <x v="4843"/>
    <n v="447"/>
    <n v="3.1"/>
    <n v="119.17"/>
    <n v="1329.9"/>
    <n v="0"/>
    <m/>
    <m/>
    <m/>
    <m/>
    <m/>
    <m/>
    <m/>
    <m/>
    <m/>
    <m/>
    <m/>
    <m/>
    <m/>
    <m/>
    <n v="0"/>
    <m/>
    <m/>
    <n v="0"/>
  </r>
  <r>
    <x v="217"/>
    <x v="217"/>
    <x v="3"/>
    <x v="7"/>
    <x v="144"/>
    <x v="4844"/>
    <n v="111089"/>
    <n v="112.9"/>
    <n v="11493.66"/>
    <n v="876506.4"/>
    <n v="0"/>
    <m/>
    <m/>
    <m/>
    <m/>
    <m/>
    <m/>
    <m/>
    <m/>
    <m/>
    <m/>
    <m/>
    <m/>
    <m/>
    <m/>
    <n v="280250"/>
    <n v="6408"/>
    <n v="6.51"/>
    <n v="3417.68"/>
  </r>
  <r>
    <x v="189"/>
    <x v="189"/>
    <x v="7"/>
    <x v="2"/>
    <x v="9"/>
    <x v="1240"/>
    <n v="16150"/>
    <n v="33.65"/>
    <n v="4056"/>
    <n v="150883.20000000001"/>
    <n v="0"/>
    <m/>
    <m/>
    <m/>
    <m/>
    <m/>
    <m/>
    <m/>
    <m/>
    <m/>
    <m/>
    <m/>
    <m/>
    <m/>
    <m/>
    <n v="700.09"/>
    <n v="5814"/>
    <n v="12.11"/>
    <n v="17.5"/>
  </r>
  <r>
    <x v="128"/>
    <x v="128"/>
    <x v="8"/>
    <x v="2"/>
    <x v="48"/>
    <x v="4845"/>
    <n v="70147"/>
    <n v="114.62"/>
    <n v="7524.86"/>
    <n v="356904.24"/>
    <n v="4179"/>
    <n v="4957"/>
    <n v="8.1"/>
    <n v="81.94"/>
    <n v="50395.81"/>
    <m/>
    <m/>
    <m/>
    <m/>
    <m/>
    <m/>
    <m/>
    <m/>
    <m/>
    <m/>
    <n v="211.22"/>
    <n v="21980"/>
    <n v="35.92"/>
    <n v="4.1399999999999997"/>
  </r>
  <r>
    <x v="133"/>
    <x v="133"/>
    <x v="2"/>
    <x v="1"/>
    <x v="6"/>
    <x v="4846"/>
    <n v="556"/>
    <n v="5.79"/>
    <n v="357.25"/>
    <n v="2657.94"/>
    <n v="41"/>
    <n v="227"/>
    <n v="2.36"/>
    <m/>
    <m/>
    <m/>
    <m/>
    <m/>
    <m/>
    <m/>
    <n v="3834"/>
    <n v="7440"/>
    <n v="77.5"/>
    <n v="479"/>
    <n v="85820.26"/>
    <n v="42.64"/>
    <n v="6677"/>
    <n v="69.55"/>
    <n v="5.33"/>
  </r>
  <r>
    <x v="119"/>
    <x v="119"/>
    <x v="4"/>
    <x v="1"/>
    <x v="98"/>
    <x v="4847"/>
    <n v="1425"/>
    <n v="6.6"/>
    <n v="345.94"/>
    <n v="5791.11"/>
    <n v="245.39"/>
    <n v="431"/>
    <n v="2"/>
    <n v="13.63"/>
    <n v="2959.27"/>
    <m/>
    <m/>
    <m/>
    <m/>
    <m/>
    <m/>
    <m/>
    <m/>
    <m/>
    <m/>
    <n v="123041"/>
    <n v="10406"/>
    <n v="48.18"/>
    <n v="6835.61"/>
  </r>
  <r>
    <x v="125"/>
    <x v="125"/>
    <x v="1"/>
    <x v="5"/>
    <x v="5"/>
    <x v="4848"/>
    <n v="102287"/>
    <n v="106.55"/>
    <n v="11051.5"/>
    <n v="822231.6"/>
    <n v="0"/>
    <m/>
    <m/>
    <m/>
    <m/>
    <m/>
    <m/>
    <m/>
    <m/>
    <m/>
    <m/>
    <m/>
    <m/>
    <m/>
    <m/>
    <n v="3487"/>
    <n v="15662"/>
    <n v="16.309999999999999"/>
    <n v="43.59"/>
  </r>
  <r>
    <x v="87"/>
    <x v="87"/>
    <x v="15"/>
    <x v="1"/>
    <x v="19"/>
    <x v="4849"/>
    <n v="472"/>
    <n v="2.62"/>
    <n v="107.8"/>
    <n v="1503.81"/>
    <n v="0"/>
    <m/>
    <m/>
    <m/>
    <m/>
    <m/>
    <m/>
    <m/>
    <m/>
    <m/>
    <m/>
    <m/>
    <m/>
    <m/>
    <m/>
    <n v="414"/>
    <n v="3526"/>
    <n v="19.59"/>
    <n v="27.6"/>
  </r>
  <r>
    <x v="25"/>
    <x v="25"/>
    <x v="6"/>
    <x v="19"/>
    <x v="88"/>
    <x v="4850"/>
    <n v="86777"/>
    <n v="92.71"/>
    <n v="8468.27"/>
    <n v="614288.25"/>
    <n v="55874.879999999997"/>
    <n v="121057"/>
    <n v="129.33000000000001"/>
    <m/>
    <m/>
    <m/>
    <m/>
    <m/>
    <m/>
    <m/>
    <m/>
    <m/>
    <m/>
    <m/>
    <m/>
    <n v="3342"/>
    <n v="20581"/>
    <n v="21.99"/>
    <n v="42.85"/>
  </r>
  <r>
    <x v="124"/>
    <x v="124"/>
    <x v="9"/>
    <x v="2"/>
    <x v="107"/>
    <x v="4851"/>
    <n v="98421"/>
    <n v="106.52"/>
    <n v="9435.92"/>
    <n v="675706.38"/>
    <n v="0"/>
    <m/>
    <m/>
    <m/>
    <m/>
    <m/>
    <m/>
    <m/>
    <m/>
    <m/>
    <m/>
    <m/>
    <m/>
    <m/>
    <m/>
    <n v="202200"/>
    <n v="18227"/>
    <n v="19.73"/>
    <n v="2625.97"/>
  </r>
  <r>
    <x v="166"/>
    <x v="166"/>
    <x v="9"/>
    <x v="2"/>
    <x v="57"/>
    <x v="4852"/>
    <n v="23111"/>
    <n v="45.86"/>
    <n v="3356.19"/>
    <n v="131092.79999999999"/>
    <n v="33576"/>
    <n v="45960"/>
    <n v="91.19"/>
    <n v="799.43"/>
    <n v="404903.06"/>
    <m/>
    <m/>
    <m/>
    <m/>
    <m/>
    <m/>
    <m/>
    <m/>
    <m/>
    <m/>
    <n v="1925"/>
    <n v="17267"/>
    <n v="34.26"/>
    <n v="45.83"/>
  </r>
  <r>
    <x v="15"/>
    <x v="15"/>
    <x v="6"/>
    <x v="3"/>
    <x v="1"/>
    <x v="4093"/>
    <n v="356"/>
    <n v="4.9400000000000004"/>
    <n v="31.5"/>
    <n v="175.77"/>
    <n v="0"/>
    <m/>
    <m/>
    <m/>
    <m/>
    <n v="5903"/>
    <n v="14235"/>
    <n v="197.71"/>
    <n v="983"/>
    <n v="74785.11"/>
    <m/>
    <m/>
    <m/>
    <m/>
    <m/>
    <n v="9784"/>
    <n v="20693"/>
    <n v="287.39999999999998"/>
    <n v="1630.67"/>
  </r>
  <r>
    <x v="143"/>
    <x v="143"/>
    <x v="12"/>
    <x v="6"/>
    <x v="11"/>
    <x v="1375"/>
    <n v="36"/>
    <n v="0.3"/>
    <n v="16.5"/>
    <n v="153.44999999999999"/>
    <n v="0"/>
    <m/>
    <m/>
    <m/>
    <m/>
    <m/>
    <m/>
    <m/>
    <m/>
    <m/>
    <m/>
    <m/>
    <m/>
    <m/>
    <m/>
    <n v="1.43"/>
    <n v="3665"/>
    <n v="30.54"/>
    <n v="0.14000000000000001"/>
  </r>
  <r>
    <x v="105"/>
    <x v="105"/>
    <x v="6"/>
    <x v="6"/>
    <x v="68"/>
    <x v="4853"/>
    <n v="583"/>
    <n v="3.04"/>
    <n v="81.13"/>
    <n v="1207.1400000000001"/>
    <n v="249"/>
    <n v="584"/>
    <n v="3.04"/>
    <m/>
    <m/>
    <m/>
    <m/>
    <m/>
    <m/>
    <m/>
    <m/>
    <m/>
    <m/>
    <m/>
    <m/>
    <n v="124438"/>
    <n v="5705"/>
    <n v="29.71"/>
    <n v="7777.38"/>
  </r>
  <r>
    <x v="182"/>
    <x v="182"/>
    <x v="12"/>
    <x v="2"/>
    <x v="9"/>
    <x v="4854"/>
    <n v="44543"/>
    <n v="92.8"/>
    <n v="7504.48"/>
    <n v="279166.46999999997"/>
    <n v="0"/>
    <m/>
    <m/>
    <m/>
    <m/>
    <m/>
    <m/>
    <m/>
    <m/>
    <m/>
    <m/>
    <m/>
    <m/>
    <m/>
    <m/>
    <n v="0"/>
    <m/>
    <m/>
    <n v="0"/>
  </r>
  <r>
    <x v="18"/>
    <x v="18"/>
    <x v="6"/>
    <x v="11"/>
    <x v="21"/>
    <x v="4855"/>
    <n v="908"/>
    <n v="3.15"/>
    <n v="146.75"/>
    <n v="3275.46"/>
    <n v="0"/>
    <m/>
    <m/>
    <m/>
    <m/>
    <m/>
    <m/>
    <m/>
    <m/>
    <m/>
    <n v="939"/>
    <n v="2921"/>
    <n v="10.14"/>
    <n v="39"/>
    <n v="21018.58"/>
    <n v="152700"/>
    <n v="19489"/>
    <n v="67.67"/>
    <n v="6362.5"/>
  </r>
  <r>
    <x v="141"/>
    <x v="141"/>
    <x v="13"/>
    <x v="1"/>
    <x v="6"/>
    <x v="4856"/>
    <n v="424"/>
    <n v="4.42"/>
    <n v="248.13"/>
    <n v="1846.05"/>
    <n v="0"/>
    <m/>
    <m/>
    <m/>
    <m/>
    <m/>
    <m/>
    <m/>
    <m/>
    <m/>
    <m/>
    <m/>
    <m/>
    <m/>
    <m/>
    <n v="58877"/>
    <n v="7466"/>
    <n v="77.77"/>
    <n v="7359.63"/>
  </r>
  <r>
    <x v="128"/>
    <x v="128"/>
    <x v="1"/>
    <x v="7"/>
    <x v="28"/>
    <x v="4857"/>
    <n v="7067"/>
    <n v="49.08"/>
    <n v="4593.58"/>
    <n v="51264.39"/>
    <n v="3612"/>
    <n v="4444"/>
    <n v="30.86"/>
    <m/>
    <m/>
    <m/>
    <m/>
    <m/>
    <m/>
    <m/>
    <m/>
    <m/>
    <m/>
    <m/>
    <m/>
    <n v="50200"/>
    <n v="3259"/>
    <n v="22.63"/>
    <n v="4183.33"/>
  </r>
  <r>
    <x v="35"/>
    <x v="35"/>
    <x v="3"/>
    <x v="11"/>
    <x v="141"/>
    <x v="4858"/>
    <n v="472566"/>
    <n v="106.15"/>
    <n v="8341.5300000000007"/>
    <n v="2878077.51"/>
    <n v="444774.98"/>
    <n v="605361"/>
    <n v="135.97999999999999"/>
    <n v="1198.8499999999999"/>
    <n v="5363674.87"/>
    <m/>
    <m/>
    <m/>
    <m/>
    <m/>
    <m/>
    <m/>
    <m/>
    <m/>
    <m/>
    <n v="58540"/>
    <n v="369139"/>
    <n v="82.92"/>
    <n v="157.79"/>
  </r>
  <r>
    <x v="83"/>
    <x v="83"/>
    <x v="2"/>
    <x v="7"/>
    <x v="9"/>
    <x v="4859"/>
    <n v="68462"/>
    <n v="142.63"/>
    <n v="10160"/>
    <n v="377952"/>
    <n v="0"/>
    <m/>
    <m/>
    <m/>
    <m/>
    <m/>
    <m/>
    <m/>
    <m/>
    <m/>
    <m/>
    <m/>
    <m/>
    <m/>
    <m/>
    <n v="1247"/>
    <n v="8994"/>
    <n v="18.739999999999998"/>
    <n v="31.18"/>
  </r>
  <r>
    <x v="52"/>
    <x v="52"/>
    <x v="12"/>
    <x v="8"/>
    <x v="6"/>
    <x v="4860"/>
    <n v="16231"/>
    <n v="169.07"/>
    <n v="8793.6299999999992"/>
    <n v="65424.57"/>
    <n v="9865.18"/>
    <n v="15309"/>
    <n v="159.47"/>
    <n v="1233.1500000000001"/>
    <n v="118967.16"/>
    <m/>
    <m/>
    <m/>
    <m/>
    <m/>
    <m/>
    <m/>
    <m/>
    <m/>
    <m/>
    <n v="2124"/>
    <n v="12692"/>
    <n v="132.21"/>
    <n v="265.5"/>
  </r>
  <r>
    <x v="123"/>
    <x v="123"/>
    <x v="4"/>
    <x v="2"/>
    <x v="30"/>
    <x v="4861"/>
    <n v="46919"/>
    <n v="81.459999999999994"/>
    <n v="5823.33"/>
    <n v="259953.6"/>
    <n v="0"/>
    <m/>
    <m/>
    <m/>
    <m/>
    <m/>
    <m/>
    <m/>
    <m/>
    <m/>
    <m/>
    <m/>
    <m/>
    <m/>
    <m/>
    <n v="57100"/>
    <n v="5902"/>
    <n v="10.25"/>
    <n v="1189.58"/>
  </r>
  <r>
    <x v="125"/>
    <x v="125"/>
    <x v="4"/>
    <x v="5"/>
    <x v="5"/>
    <x v="4862"/>
    <n v="55098"/>
    <n v="57.39"/>
    <n v="4058"/>
    <n v="301915.2"/>
    <n v="0"/>
    <m/>
    <m/>
    <m/>
    <m/>
    <m/>
    <m/>
    <m/>
    <m/>
    <m/>
    <m/>
    <m/>
    <m/>
    <m/>
    <m/>
    <n v="1504"/>
    <n v="9024"/>
    <n v="9.4"/>
    <n v="18.8"/>
  </r>
  <r>
    <x v="75"/>
    <x v="75"/>
    <x v="6"/>
    <x v="0"/>
    <x v="5"/>
    <x v="4863"/>
    <n v="45054"/>
    <n v="46.93"/>
    <n v="4316.99"/>
    <n v="321183.87"/>
    <n v="53451.02"/>
    <n v="69547"/>
    <n v="72.44"/>
    <n v="668.14"/>
    <n v="644581.87"/>
    <m/>
    <m/>
    <m/>
    <m/>
    <m/>
    <m/>
    <m/>
    <m/>
    <m/>
    <m/>
    <n v="243900"/>
    <n v="5130"/>
    <n v="5.34"/>
    <n v="3048.75"/>
  </r>
  <r>
    <x v="80"/>
    <x v="80"/>
    <x v="4"/>
    <x v="6"/>
    <x v="16"/>
    <x v="4"/>
    <m/>
    <m/>
    <m/>
    <m/>
    <n v="0"/>
    <m/>
    <m/>
    <m/>
    <m/>
    <m/>
    <m/>
    <m/>
    <m/>
    <m/>
    <m/>
    <m/>
    <m/>
    <m/>
    <m/>
    <n v="14300"/>
    <n v="1758"/>
    <n v="36.630000000000003"/>
    <n v="3575"/>
  </r>
  <r>
    <x v="65"/>
    <x v="65"/>
    <x v="6"/>
    <x v="5"/>
    <x v="33"/>
    <x v="4864"/>
    <n v="64222"/>
    <n v="53.52"/>
    <n v="4277.6000000000004"/>
    <n v="397816.8"/>
    <n v="41988.36"/>
    <n v="51754"/>
    <n v="43.13"/>
    <m/>
    <m/>
    <m/>
    <m/>
    <m/>
    <m/>
    <m/>
    <m/>
    <m/>
    <m/>
    <m/>
    <m/>
    <n v="104129"/>
    <n v="18070"/>
    <n v="15.06"/>
    <n v="1041.29"/>
  </r>
  <r>
    <x v="99"/>
    <x v="99"/>
    <x v="3"/>
    <x v="2"/>
    <x v="2"/>
    <x v="4865"/>
    <n v="12578"/>
    <n v="16.38"/>
    <n v="2580.63"/>
    <n v="153598.79999999999"/>
    <n v="26512"/>
    <n v="37198"/>
    <n v="48.43"/>
    <n v="414.25"/>
    <n v="319716.15999999997"/>
    <m/>
    <m/>
    <m/>
    <m/>
    <m/>
    <m/>
    <m/>
    <m/>
    <m/>
    <m/>
    <n v="209000"/>
    <n v="9318"/>
    <n v="12.13"/>
    <n v="3265.63"/>
  </r>
  <r>
    <x v="40"/>
    <x v="40"/>
    <x v="2"/>
    <x v="11"/>
    <x v="116"/>
    <x v="2407"/>
    <n v="5454"/>
    <n v="3.34"/>
    <n v="182.99"/>
    <n v="23144.91"/>
    <n v="82.44"/>
    <n v="412"/>
    <n v="0.25"/>
    <n v="0.61"/>
    <n v="994.22"/>
    <m/>
    <m/>
    <m/>
    <m/>
    <m/>
    <n v="2903"/>
    <n v="5243"/>
    <n v="3.21"/>
    <n v="21"/>
    <n v="64980.75"/>
    <n v="1715800"/>
    <n v="102848"/>
    <n v="63.02"/>
    <n v="12616.18"/>
  </r>
  <r>
    <x v="60"/>
    <x v="60"/>
    <x v="13"/>
    <x v="1"/>
    <x v="6"/>
    <x v="4866"/>
    <n v="3534"/>
    <n v="36.81"/>
    <n v="2299.5"/>
    <n v="17108.28"/>
    <n v="0"/>
    <m/>
    <m/>
    <m/>
    <m/>
    <m/>
    <m/>
    <m/>
    <m/>
    <m/>
    <m/>
    <m/>
    <m/>
    <m/>
    <m/>
    <n v="47700"/>
    <n v="4449"/>
    <n v="46.34"/>
    <n v="5962.5"/>
  </r>
  <r>
    <x v="227"/>
    <x v="227"/>
    <x v="0"/>
    <x v="2"/>
    <x v="15"/>
    <x v="4867"/>
    <n v="14917"/>
    <n v="34.53"/>
    <n v="3204.44"/>
    <n v="107284.8"/>
    <n v="20759.46"/>
    <n v="25485"/>
    <n v="58.99"/>
    <m/>
    <m/>
    <m/>
    <m/>
    <m/>
    <m/>
    <m/>
    <m/>
    <m/>
    <m/>
    <m/>
    <m/>
    <n v="1032"/>
    <n v="12790"/>
    <n v="29.61"/>
    <n v="28.67"/>
  </r>
  <r>
    <x v="67"/>
    <x v="67"/>
    <x v="3"/>
    <x v="5"/>
    <x v="33"/>
    <x v="4868"/>
    <n v="147687"/>
    <n v="123.07"/>
    <n v="11900.8"/>
    <n v="1106774.3999999999"/>
    <n v="0"/>
    <m/>
    <m/>
    <m/>
    <m/>
    <m/>
    <m/>
    <m/>
    <m/>
    <m/>
    <m/>
    <m/>
    <m/>
    <m/>
    <m/>
    <n v="300900"/>
    <n v="31313"/>
    <n v="26.09"/>
    <n v="3009"/>
  </r>
  <r>
    <x v="80"/>
    <x v="80"/>
    <x v="10"/>
    <x v="2"/>
    <x v="49"/>
    <x v="4869"/>
    <n v="80543"/>
    <n v="88.31"/>
    <n v="9463.84"/>
    <n v="668904.36"/>
    <n v="0"/>
    <m/>
    <m/>
    <m/>
    <m/>
    <m/>
    <m/>
    <m/>
    <m/>
    <m/>
    <m/>
    <m/>
    <m/>
    <m/>
    <m/>
    <n v="100341.96"/>
    <n v="20299"/>
    <n v="22.26"/>
    <n v="1320.29"/>
  </r>
  <r>
    <x v="21"/>
    <x v="21"/>
    <x v="8"/>
    <x v="12"/>
    <x v="12"/>
    <x v="4"/>
    <m/>
    <m/>
    <m/>
    <m/>
    <n v="0"/>
    <m/>
    <m/>
    <m/>
    <m/>
    <m/>
    <m/>
    <m/>
    <m/>
    <m/>
    <m/>
    <m/>
    <m/>
    <m/>
    <m/>
    <n v="531.98"/>
    <n v="5136"/>
    <n v="30.57"/>
    <n v="38"/>
  </r>
  <r>
    <x v="217"/>
    <x v="217"/>
    <x v="0"/>
    <x v="2"/>
    <x v="14"/>
    <x v="4870"/>
    <n v="59904"/>
    <n v="113.45"/>
    <n v="10341.82"/>
    <n v="423187.20000000001"/>
    <n v="0"/>
    <m/>
    <m/>
    <m/>
    <m/>
    <m/>
    <m/>
    <m/>
    <m/>
    <m/>
    <m/>
    <m/>
    <m/>
    <m/>
    <m/>
    <n v="23400"/>
    <n v="5828"/>
    <n v="11.04"/>
    <n v="531.82000000000005"/>
  </r>
  <r>
    <x v="156"/>
    <x v="156"/>
    <x v="11"/>
    <x v="7"/>
    <x v="2"/>
    <x v="4871"/>
    <n v="56880"/>
    <n v="74.06"/>
    <n v="12121.98"/>
    <n v="721500.51"/>
    <n v="0"/>
    <m/>
    <m/>
    <m/>
    <m/>
    <m/>
    <m/>
    <m/>
    <m/>
    <m/>
    <m/>
    <m/>
    <m/>
    <m/>
    <m/>
    <n v="1906.87"/>
    <n v="10617"/>
    <n v="13.82"/>
    <n v="29.79"/>
  </r>
  <r>
    <x v="229"/>
    <x v="229"/>
    <x v="9"/>
    <x v="2"/>
    <x v="15"/>
    <x v="4872"/>
    <n v="24203"/>
    <n v="56.03"/>
    <n v="3957.25"/>
    <n v="132488.73000000001"/>
    <n v="0"/>
    <m/>
    <m/>
    <m/>
    <m/>
    <n v="16652"/>
    <n v="35750"/>
    <n v="82.75"/>
    <n v="462"/>
    <n v="210964.19"/>
    <m/>
    <m/>
    <m/>
    <m/>
    <m/>
    <n v="35056.94"/>
    <n v="4733"/>
    <n v="10.96"/>
    <n v="973.8"/>
  </r>
  <r>
    <x v="17"/>
    <x v="17"/>
    <x v="0"/>
    <x v="0"/>
    <x v="125"/>
    <x v="4873"/>
    <n v="236988"/>
    <n v="98.75"/>
    <n v="9595"/>
    <n v="1784670"/>
    <n v="23411.25"/>
    <n v="29419"/>
    <n v="12.26"/>
    <n v="117.06"/>
    <n v="282323.3"/>
    <m/>
    <m/>
    <m/>
    <m/>
    <m/>
    <m/>
    <m/>
    <m/>
    <m/>
    <m/>
    <n v="793200"/>
    <n v="107163"/>
    <n v="44.65"/>
    <n v="3966"/>
  </r>
  <r>
    <x v="237"/>
    <x v="237"/>
    <x v="1"/>
    <x v="2"/>
    <x v="38"/>
    <x v="4874"/>
    <n v="17254"/>
    <n v="25.68"/>
    <n v="2788.68"/>
    <n v="145234.38"/>
    <n v="26963.14"/>
    <n v="32790"/>
    <n v="48.79"/>
    <n v="481.48"/>
    <n v="325156.63"/>
    <n v="0"/>
    <n v="0"/>
    <n v="0"/>
    <n v="0"/>
    <n v="0"/>
    <n v="0"/>
    <n v="0"/>
    <n v="0"/>
    <n v="0"/>
    <n v="0"/>
    <n v="240300"/>
    <n v="14722"/>
    <n v="21.91"/>
    <n v="4291.07"/>
  </r>
  <r>
    <x v="97"/>
    <x v="97"/>
    <x v="10"/>
    <x v="7"/>
    <x v="9"/>
    <x v="4875"/>
    <n v="54327"/>
    <n v="113.18"/>
    <n v="10393.799999999999"/>
    <n v="386649.36"/>
    <n v="0"/>
    <m/>
    <m/>
    <m/>
    <m/>
    <m/>
    <m/>
    <m/>
    <m/>
    <m/>
    <m/>
    <m/>
    <m/>
    <m/>
    <m/>
    <n v="233500"/>
    <n v="23230"/>
    <n v="48.4"/>
    <n v="5837.5"/>
  </r>
  <r>
    <x v="148"/>
    <x v="148"/>
    <x v="5"/>
    <x v="6"/>
    <x v="51"/>
    <x v="0"/>
    <n v="0"/>
    <n v="0"/>
    <n v="0"/>
    <n v="0"/>
    <n v="0"/>
    <m/>
    <m/>
    <m/>
    <m/>
    <m/>
    <m/>
    <m/>
    <m/>
    <m/>
    <m/>
    <m/>
    <m/>
    <m/>
    <m/>
    <n v="123.52"/>
    <n v="1004"/>
    <n v="83.67"/>
    <n v="123.52"/>
  </r>
  <r>
    <x v="100"/>
    <x v="100"/>
    <x v="14"/>
    <x v="18"/>
    <x v="28"/>
    <x v="4876"/>
    <n v="824"/>
    <n v="5.72"/>
    <n v="3226.33"/>
    <n v="36005.879999999997"/>
    <n v="164"/>
    <n v="846"/>
    <n v="5.88"/>
    <n v="13.67"/>
    <n v="1977.73"/>
    <m/>
    <m/>
    <m/>
    <m/>
    <m/>
    <m/>
    <m/>
    <m/>
    <m/>
    <m/>
    <n v="80569"/>
    <n v="7815"/>
    <n v="54.27"/>
    <n v="6714.08"/>
  </r>
  <r>
    <x v="174"/>
    <x v="174"/>
    <x v="10"/>
    <x v="1"/>
    <x v="6"/>
    <x v="1701"/>
    <n v="115"/>
    <n v="1.2"/>
    <n v="52.63"/>
    <n v="391.53"/>
    <n v="367"/>
    <n v="915"/>
    <n v="9.5299999999999994"/>
    <m/>
    <m/>
    <m/>
    <m/>
    <m/>
    <m/>
    <m/>
    <m/>
    <m/>
    <m/>
    <m/>
    <m/>
    <n v="0"/>
    <n v="6047"/>
    <n v="62.99"/>
    <n v="0"/>
  </r>
  <r>
    <x v="25"/>
    <x v="25"/>
    <x v="15"/>
    <x v="5"/>
    <x v="29"/>
    <x v="4877"/>
    <n v="64452"/>
    <n v="103.29"/>
    <n v="9460.77"/>
    <n v="457522.8"/>
    <n v="0"/>
    <m/>
    <m/>
    <m/>
    <m/>
    <m/>
    <m/>
    <m/>
    <m/>
    <m/>
    <m/>
    <m/>
    <m/>
    <m/>
    <m/>
    <n v="830"/>
    <n v="5108"/>
    <n v="8.19"/>
    <n v="15.96"/>
  </r>
  <r>
    <x v="56"/>
    <x v="56"/>
    <x v="5"/>
    <x v="40"/>
    <x v="31"/>
    <x v="4878"/>
    <n v="11276"/>
    <n v="46.98"/>
    <n v="3486"/>
    <n v="64839.6"/>
    <n v="3341.42"/>
    <n v="3941"/>
    <n v="16.420000000000002"/>
    <n v="167.07"/>
    <n v="40295.14"/>
    <m/>
    <m/>
    <m/>
    <m/>
    <m/>
    <m/>
    <m/>
    <m/>
    <m/>
    <m/>
    <n v="13100"/>
    <n v="1416"/>
    <n v="5.9"/>
    <n v="655"/>
  </r>
  <r>
    <x v="6"/>
    <x v="6"/>
    <x v="15"/>
    <x v="1"/>
    <x v="11"/>
    <x v="4"/>
    <m/>
    <m/>
    <m/>
    <m/>
    <n v="7501.45"/>
    <n v="7831"/>
    <n v="65.260000000000005"/>
    <n v="750.15"/>
    <n v="90462.3"/>
    <m/>
    <m/>
    <m/>
    <m/>
    <m/>
    <m/>
    <m/>
    <m/>
    <m/>
    <m/>
    <n v="82326"/>
    <n v="10891"/>
    <n v="90.76"/>
    <n v="8232.6"/>
  </r>
  <r>
    <x v="201"/>
    <x v="201"/>
    <x v="14"/>
    <x v="11"/>
    <x v="112"/>
    <x v="4879"/>
    <n v="211815"/>
    <n v="90.52"/>
    <n v="7882.36"/>
    <n v="1429465.8"/>
    <n v="197500.48"/>
    <n v="238216"/>
    <n v="101.8"/>
    <n v="1012.82"/>
    <n v="2381717.6"/>
    <m/>
    <m/>
    <m/>
    <m/>
    <m/>
    <m/>
    <m/>
    <m/>
    <m/>
    <m/>
    <n v="35.130000000000003"/>
    <n v="169499"/>
    <n v="72.44"/>
    <n v="0.18"/>
  </r>
  <r>
    <x v="89"/>
    <x v="89"/>
    <x v="0"/>
    <x v="5"/>
    <x v="64"/>
    <x v="4880"/>
    <n v="41284"/>
    <n v="45.87"/>
    <n v="4839"/>
    <n v="337520.25"/>
    <n v="31443.26"/>
    <n v="52142"/>
    <n v="57.94"/>
    <n v="419.24"/>
    <n v="379183.69"/>
    <m/>
    <m/>
    <m/>
    <m/>
    <m/>
    <m/>
    <m/>
    <m/>
    <m/>
    <m/>
    <n v="644"/>
    <n v="22901"/>
    <n v="25.45"/>
    <n v="8.59"/>
  </r>
  <r>
    <x v="19"/>
    <x v="19"/>
    <x v="14"/>
    <x v="7"/>
    <x v="52"/>
    <x v="4"/>
    <m/>
    <m/>
    <m/>
    <m/>
    <n v="0"/>
    <m/>
    <m/>
    <m/>
    <m/>
    <m/>
    <m/>
    <m/>
    <m/>
    <m/>
    <m/>
    <m/>
    <m/>
    <m/>
    <m/>
    <n v="0"/>
    <m/>
    <m/>
    <n v="0"/>
  </r>
  <r>
    <x v="105"/>
    <x v="105"/>
    <x v="7"/>
    <x v="6"/>
    <x v="68"/>
    <x v="4881"/>
    <n v="709"/>
    <n v="3.69"/>
    <n v="95"/>
    <n v="1413.6"/>
    <n v="79"/>
    <n v="203"/>
    <n v="1.06"/>
    <m/>
    <m/>
    <m/>
    <m/>
    <m/>
    <m/>
    <m/>
    <m/>
    <m/>
    <m/>
    <m/>
    <m/>
    <n v="0"/>
    <n v="1902"/>
    <n v="9.91"/>
    <n v="0"/>
  </r>
  <r>
    <x v="111"/>
    <x v="111"/>
    <x v="12"/>
    <x v="1"/>
    <x v="28"/>
    <x v="3472"/>
    <n v="237"/>
    <n v="1.65"/>
    <n v="124.17"/>
    <n v="1385.7"/>
    <n v="60.14"/>
    <n v="173"/>
    <n v="1.2"/>
    <n v="5.01"/>
    <n v="725.2"/>
    <m/>
    <m/>
    <m/>
    <m/>
    <m/>
    <m/>
    <m/>
    <m/>
    <m/>
    <m/>
    <n v="1248.45"/>
    <n v="5377"/>
    <n v="37.340000000000003"/>
    <n v="104.04"/>
  </r>
  <r>
    <x v="55"/>
    <x v="55"/>
    <x v="3"/>
    <x v="4"/>
    <x v="35"/>
    <x v="4882"/>
    <n v="61989"/>
    <n v="27.33"/>
    <n v="619.57000000000005"/>
    <n v="108902.07"/>
    <n v="155312.32000000001"/>
    <n v="258665"/>
    <n v="114.05"/>
    <n v="821.76"/>
    <n v="1872957.84"/>
    <m/>
    <m/>
    <m/>
    <m/>
    <m/>
    <m/>
    <m/>
    <m/>
    <m/>
    <m/>
    <n v="183312"/>
    <n v="1171897"/>
    <n v="516.71"/>
    <n v="969.9"/>
  </r>
  <r>
    <x v="72"/>
    <x v="72"/>
    <x v="2"/>
    <x v="3"/>
    <x v="28"/>
    <x v="4883"/>
    <n v="138"/>
    <n v="0.96"/>
    <n v="57"/>
    <n v="636.12"/>
    <n v="500.1"/>
    <n v="944"/>
    <n v="6.56"/>
    <n v="41.67"/>
    <n v="6030.84"/>
    <m/>
    <m/>
    <m/>
    <m/>
    <m/>
    <m/>
    <m/>
    <m/>
    <m/>
    <m/>
    <n v="411979"/>
    <n v="11054"/>
    <n v="76.760000000000005"/>
    <n v="34331.58"/>
  </r>
  <r>
    <x v="57"/>
    <x v="57"/>
    <x v="12"/>
    <x v="7"/>
    <x v="9"/>
    <x v="115"/>
    <n v="46448"/>
    <n v="96.77"/>
    <n v="9300"/>
    <n v="345960"/>
    <n v="0"/>
    <m/>
    <m/>
    <m/>
    <m/>
    <m/>
    <m/>
    <m/>
    <m/>
    <m/>
    <m/>
    <m/>
    <m/>
    <m/>
    <m/>
    <n v="73000"/>
    <n v="10645"/>
    <n v="22.18"/>
    <n v="1825"/>
  </r>
  <r>
    <x v="38"/>
    <x v="38"/>
    <x v="15"/>
    <x v="6"/>
    <x v="7"/>
    <x v="4884"/>
    <n v="168"/>
    <n v="7"/>
    <n v="323.5"/>
    <n v="601.71"/>
    <n v="6.79"/>
    <n v="479"/>
    <n v="19.96"/>
    <m/>
    <m/>
    <m/>
    <m/>
    <m/>
    <m/>
    <m/>
    <m/>
    <m/>
    <m/>
    <m/>
    <m/>
    <n v="1324"/>
    <n v="4593"/>
    <n v="191.38"/>
    <n v="662"/>
  </r>
  <r>
    <x v="47"/>
    <x v="47"/>
    <x v="6"/>
    <x v="7"/>
    <x v="14"/>
    <x v="4885"/>
    <n v="19898"/>
    <n v="37.69"/>
    <n v="2609.9299999999998"/>
    <n v="106798.41"/>
    <n v="12279.34"/>
    <n v="32874"/>
    <n v="62.26"/>
    <n v="279.08"/>
    <n v="148080.25"/>
    <m/>
    <m/>
    <m/>
    <m/>
    <m/>
    <m/>
    <m/>
    <m/>
    <m/>
    <m/>
    <n v="0"/>
    <m/>
    <m/>
    <n v="0"/>
  </r>
  <r>
    <x v="52"/>
    <x v="52"/>
    <x v="12"/>
    <x v="5"/>
    <x v="77"/>
    <x v="4886"/>
    <n v="48332"/>
    <n v="35.96"/>
    <n v="2226.09"/>
    <n v="231869.46"/>
    <n v="65785.649999999994"/>
    <n v="103302"/>
    <n v="76.86"/>
    <n v="587.37"/>
    <n v="793328.83"/>
    <m/>
    <m/>
    <m/>
    <m/>
    <m/>
    <m/>
    <m/>
    <m/>
    <m/>
    <m/>
    <n v="5051"/>
    <n v="28450"/>
    <n v="21.17"/>
    <n v="45.1"/>
  </r>
  <r>
    <x v="113"/>
    <x v="113"/>
    <x v="14"/>
    <x v="1"/>
    <x v="6"/>
    <x v="4"/>
    <n v="24"/>
    <n v="0.25"/>
    <m/>
    <m/>
    <n v="288.07"/>
    <n v="485"/>
    <n v="5.05"/>
    <n v="36.01"/>
    <n v="3473.92"/>
    <m/>
    <m/>
    <m/>
    <m/>
    <m/>
    <m/>
    <m/>
    <m/>
    <m/>
    <m/>
    <n v="433.98"/>
    <n v="2447"/>
    <n v="25.49"/>
    <n v="54.25"/>
  </r>
  <r>
    <x v="85"/>
    <x v="85"/>
    <x v="11"/>
    <x v="6"/>
    <x v="69"/>
    <x v="4"/>
    <m/>
    <m/>
    <m/>
    <m/>
    <n v="0"/>
    <m/>
    <m/>
    <m/>
    <m/>
    <m/>
    <m/>
    <m/>
    <m/>
    <m/>
    <m/>
    <m/>
    <m/>
    <m/>
    <m/>
    <n v="0"/>
    <m/>
    <m/>
    <n v="0"/>
  </r>
  <r>
    <x v="2"/>
    <x v="2"/>
    <x v="6"/>
    <x v="2"/>
    <x v="2"/>
    <x v="4887"/>
    <n v="32567"/>
    <n v="42.4"/>
    <n v="12136.25"/>
    <n v="722349.6"/>
    <n v="0"/>
    <m/>
    <m/>
    <m/>
    <m/>
    <m/>
    <m/>
    <m/>
    <m/>
    <m/>
    <m/>
    <m/>
    <m/>
    <m/>
    <m/>
    <n v="1859.39"/>
    <n v="6918"/>
    <n v="9.01"/>
    <n v="29.05"/>
  </r>
  <r>
    <x v="69"/>
    <x v="69"/>
    <x v="6"/>
    <x v="2"/>
    <x v="9"/>
    <x v="4888"/>
    <n v="15820"/>
    <n v="32.96"/>
    <n v="3098"/>
    <n v="115245.6"/>
    <n v="0"/>
    <m/>
    <m/>
    <m/>
    <m/>
    <m/>
    <m/>
    <m/>
    <m/>
    <m/>
    <n v="22200"/>
    <n v="45320"/>
    <n v="94.42"/>
    <n v="555"/>
    <n v="496924.8"/>
    <n v="118600"/>
    <n v="9725"/>
    <n v="20.260000000000002"/>
    <n v="2965"/>
  </r>
  <r>
    <x v="190"/>
    <x v="190"/>
    <x v="4"/>
    <x v="2"/>
    <x v="11"/>
    <x v="4889"/>
    <n v="10640"/>
    <n v="88.67"/>
    <n v="5647.7"/>
    <n v="52523.61"/>
    <n v="0"/>
    <m/>
    <m/>
    <m/>
    <m/>
    <m/>
    <m/>
    <m/>
    <m/>
    <m/>
    <m/>
    <m/>
    <m/>
    <m/>
    <m/>
    <n v="314"/>
    <n v="6281"/>
    <n v="52.34"/>
    <n v="31.4"/>
  </r>
  <r>
    <x v="185"/>
    <x v="185"/>
    <x v="15"/>
    <x v="5"/>
    <x v="88"/>
    <x v="4890"/>
    <n v="32147"/>
    <n v="34.35"/>
    <n v="3073.85"/>
    <n v="222976.8"/>
    <n v="32097.7"/>
    <n v="47312"/>
    <n v="50.55"/>
    <n v="411.51"/>
    <n v="387075.79"/>
    <m/>
    <m/>
    <m/>
    <m/>
    <m/>
    <m/>
    <m/>
    <m/>
    <m/>
    <m/>
    <n v="143000"/>
    <n v="17371"/>
    <n v="18.559999999999999"/>
    <n v="1833.33"/>
  </r>
  <r>
    <x v="15"/>
    <x v="15"/>
    <x v="15"/>
    <x v="1"/>
    <x v="13"/>
    <x v="4891"/>
    <n v="1803"/>
    <n v="8.84"/>
    <n v="436.65"/>
    <n v="6903.39"/>
    <n v="0"/>
    <m/>
    <m/>
    <m/>
    <m/>
    <n v="4922"/>
    <n v="9269"/>
    <n v="45.44"/>
    <n v="289"/>
    <n v="62356.82"/>
    <n v="10416"/>
    <n v="35030"/>
    <n v="171.72"/>
    <n v="612"/>
    <n v="233151.74"/>
    <n v="22454"/>
    <n v="32854"/>
    <n v="161.05000000000001"/>
    <n v="1320.82"/>
  </r>
  <r>
    <x v="62"/>
    <x v="62"/>
    <x v="0"/>
    <x v="24"/>
    <x v="78"/>
    <x v="4892"/>
    <n v="20122"/>
    <n v="29.42"/>
    <n v="3261.75"/>
    <n v="172905.60000000001"/>
    <n v="10697"/>
    <n v="18414"/>
    <n v="26.92"/>
    <n v="187.67"/>
    <n v="128998.33"/>
    <m/>
    <m/>
    <m/>
    <m/>
    <m/>
    <m/>
    <m/>
    <m/>
    <m/>
    <m/>
    <n v="942"/>
    <n v="5043"/>
    <n v="7.37"/>
    <n v="16.53"/>
  </r>
  <r>
    <x v="17"/>
    <x v="17"/>
    <x v="12"/>
    <x v="7"/>
    <x v="64"/>
    <x v="4893"/>
    <n v="13869"/>
    <n v="15.41"/>
    <n v="1688"/>
    <n v="117738"/>
    <n v="11358.87"/>
    <n v="9368"/>
    <n v="10.41"/>
    <n v="151.44999999999999"/>
    <n v="136980.07999999999"/>
    <m/>
    <m/>
    <m/>
    <m/>
    <m/>
    <m/>
    <m/>
    <m/>
    <m/>
    <m/>
    <n v="219600"/>
    <n v="26947"/>
    <n v="29.94"/>
    <n v="2928"/>
  </r>
  <r>
    <x v="84"/>
    <x v="84"/>
    <x v="2"/>
    <x v="2"/>
    <x v="9"/>
    <x v="4894"/>
    <n v="27427"/>
    <n v="57.14"/>
    <n v="2885.23"/>
    <n v="107330.37"/>
    <n v="22021.34"/>
    <n v="33296"/>
    <n v="69.37"/>
    <n v="550.53"/>
    <n v="265561.93"/>
    <m/>
    <m/>
    <m/>
    <m/>
    <m/>
    <m/>
    <m/>
    <m/>
    <m/>
    <m/>
    <n v="160300"/>
    <n v="7441"/>
    <n v="15.5"/>
    <n v="4007.5"/>
  </r>
  <r>
    <x v="78"/>
    <x v="78"/>
    <x v="14"/>
    <x v="17"/>
    <x v="46"/>
    <x v="4"/>
    <m/>
    <m/>
    <m/>
    <m/>
    <n v="0"/>
    <m/>
    <m/>
    <m/>
    <m/>
    <m/>
    <m/>
    <m/>
    <m/>
    <m/>
    <m/>
    <m/>
    <m/>
    <m/>
    <m/>
    <n v="144100"/>
    <n v="13515"/>
    <n v="43.32"/>
    <n v="5542.31"/>
  </r>
  <r>
    <x v="77"/>
    <x v="77"/>
    <x v="12"/>
    <x v="5"/>
    <x v="20"/>
    <x v="4895"/>
    <n v="87287"/>
    <n v="121.23"/>
    <n v="14274.67"/>
    <n v="796526.4"/>
    <n v="0"/>
    <m/>
    <m/>
    <m/>
    <m/>
    <m/>
    <m/>
    <m/>
    <m/>
    <m/>
    <m/>
    <m/>
    <m/>
    <m/>
    <m/>
    <n v="2101.46"/>
    <n v="13466"/>
    <n v="18.7"/>
    <n v="35.020000000000003"/>
  </r>
  <r>
    <x v="133"/>
    <x v="133"/>
    <x v="15"/>
    <x v="5"/>
    <x v="22"/>
    <x v="4896"/>
    <n v="24168"/>
    <n v="80.56"/>
    <n v="6849.6"/>
    <n v="159253.20000000001"/>
    <n v="13345"/>
    <n v="24696"/>
    <n v="82.32"/>
    <n v="533.79999999999995"/>
    <n v="160931.35999999999"/>
    <m/>
    <m/>
    <m/>
    <m/>
    <m/>
    <m/>
    <m/>
    <m/>
    <m/>
    <m/>
    <n v="110.96"/>
    <n v="11685"/>
    <n v="38.950000000000003"/>
    <n v="4.4400000000000004"/>
  </r>
  <r>
    <x v="37"/>
    <x v="37"/>
    <x v="2"/>
    <x v="7"/>
    <x v="108"/>
    <x v="4897"/>
    <n v="18307"/>
    <n v="66.33"/>
    <n v="3996.52"/>
    <n v="85485.6"/>
    <n v="7690.59"/>
    <n v="10439"/>
    <n v="37.82"/>
    <m/>
    <m/>
    <m/>
    <m/>
    <m/>
    <m/>
    <m/>
    <m/>
    <m/>
    <m/>
    <m/>
    <m/>
    <n v="67050"/>
    <n v="1811"/>
    <n v="6.56"/>
    <n v="2915.22"/>
  </r>
  <r>
    <x v="71"/>
    <x v="71"/>
    <x v="10"/>
    <x v="1"/>
    <x v="28"/>
    <x v="4"/>
    <m/>
    <m/>
    <m/>
    <m/>
    <n v="0"/>
    <m/>
    <m/>
    <m/>
    <m/>
    <m/>
    <m/>
    <m/>
    <m/>
    <m/>
    <m/>
    <m/>
    <m/>
    <m/>
    <m/>
    <n v="220.76"/>
    <n v="9456"/>
    <n v="65.67"/>
    <n v="18.399999999999999"/>
  </r>
  <r>
    <x v="173"/>
    <x v="173"/>
    <x v="5"/>
    <x v="12"/>
    <x v="6"/>
    <x v="4"/>
    <m/>
    <m/>
    <m/>
    <m/>
    <n v="0"/>
    <m/>
    <m/>
    <m/>
    <m/>
    <m/>
    <m/>
    <m/>
    <m/>
    <m/>
    <m/>
    <m/>
    <m/>
    <m/>
    <m/>
    <n v="0"/>
    <m/>
    <m/>
    <n v="0"/>
  </r>
  <r>
    <x v="54"/>
    <x v="54"/>
    <x v="0"/>
    <x v="7"/>
    <x v="29"/>
    <x v="4898"/>
    <n v="68440"/>
    <n v="109.68"/>
    <n v="7563.35"/>
    <n v="365763.42"/>
    <n v="0"/>
    <m/>
    <m/>
    <m/>
    <m/>
    <m/>
    <m/>
    <m/>
    <m/>
    <m/>
    <m/>
    <m/>
    <m/>
    <m/>
    <m/>
    <n v="148100"/>
    <n v="6190"/>
    <n v="9.92"/>
    <n v="2848.08"/>
  </r>
  <r>
    <x v="72"/>
    <x v="72"/>
    <x v="1"/>
    <x v="5"/>
    <x v="102"/>
    <x v="4899"/>
    <n v="60998"/>
    <n v="49.35"/>
    <n v="6442.05"/>
    <n v="617083.82999999996"/>
    <n v="46503"/>
    <n v="55333"/>
    <n v="44.77"/>
    <n v="451.49"/>
    <n v="560793.63"/>
    <m/>
    <m/>
    <m/>
    <m/>
    <m/>
    <m/>
    <m/>
    <m/>
    <m/>
    <m/>
    <n v="445673"/>
    <n v="10731"/>
    <n v="8.68"/>
    <n v="4326.92"/>
  </r>
  <r>
    <x v="75"/>
    <x v="75"/>
    <x v="13"/>
    <x v="12"/>
    <x v="6"/>
    <x v="4"/>
    <m/>
    <m/>
    <m/>
    <m/>
    <n v="0"/>
    <m/>
    <m/>
    <m/>
    <m/>
    <m/>
    <m/>
    <m/>
    <m/>
    <m/>
    <m/>
    <m/>
    <m/>
    <m/>
    <m/>
    <n v="0"/>
    <m/>
    <m/>
    <n v="0"/>
  </r>
  <r>
    <x v="126"/>
    <x v="126"/>
    <x v="4"/>
    <x v="2"/>
    <x v="20"/>
    <x v="2114"/>
    <n v="32260"/>
    <n v="44.81"/>
    <n v="4122.67"/>
    <n v="230044.79999999999"/>
    <n v="0"/>
    <m/>
    <m/>
    <m/>
    <m/>
    <m/>
    <m/>
    <m/>
    <m/>
    <m/>
    <m/>
    <m/>
    <m/>
    <m/>
    <m/>
    <n v="401.04"/>
    <n v="2676"/>
    <n v="3.72"/>
    <n v="6.68"/>
  </r>
  <r>
    <x v="70"/>
    <x v="70"/>
    <x v="3"/>
    <x v="1"/>
    <x v="83"/>
    <x v="4900"/>
    <n v="3974"/>
    <n v="30.11"/>
    <n v="2012.82"/>
    <n v="20591.13"/>
    <n v="0"/>
    <m/>
    <m/>
    <m/>
    <m/>
    <m/>
    <m/>
    <m/>
    <m/>
    <m/>
    <m/>
    <m/>
    <m/>
    <m/>
    <m/>
    <n v="843.26"/>
    <n v="4126"/>
    <n v="31.26"/>
    <n v="76.66"/>
  </r>
  <r>
    <x v="60"/>
    <x v="60"/>
    <x v="15"/>
    <x v="0"/>
    <x v="31"/>
    <x v="4901"/>
    <n v="2514"/>
    <n v="10.48"/>
    <n v="808.4"/>
    <n v="15036.24"/>
    <n v="5060.1400000000003"/>
    <n v="6040"/>
    <n v="25.17"/>
    <n v="253.01"/>
    <n v="61021.7"/>
    <m/>
    <m/>
    <m/>
    <m/>
    <m/>
    <m/>
    <m/>
    <m/>
    <m/>
    <m/>
    <n v="51310"/>
    <n v="4800"/>
    <n v="20"/>
    <n v="2565.5"/>
  </r>
  <r>
    <x v="98"/>
    <x v="98"/>
    <x v="12"/>
    <x v="7"/>
    <x v="33"/>
    <x v="4902"/>
    <n v="25133"/>
    <n v="20.94"/>
    <n v="1550.84"/>
    <n v="144228.12"/>
    <n v="64168.77"/>
    <n v="62573"/>
    <n v="52.14"/>
    <n v="641.69000000000005"/>
    <n v="773830.43"/>
    <m/>
    <m/>
    <m/>
    <m/>
    <m/>
    <m/>
    <m/>
    <m/>
    <m/>
    <m/>
    <n v="0"/>
    <m/>
    <m/>
    <n v="0"/>
  </r>
  <r>
    <x v="197"/>
    <x v="197"/>
    <x v="9"/>
    <x v="6"/>
    <x v="71"/>
    <x v="4"/>
    <m/>
    <m/>
    <m/>
    <m/>
    <n v="0"/>
    <m/>
    <m/>
    <m/>
    <m/>
    <m/>
    <m/>
    <m/>
    <m/>
    <m/>
    <m/>
    <m/>
    <m/>
    <m/>
    <m/>
    <n v="243.3"/>
    <n v="2186"/>
    <n v="36.43"/>
    <n v="48.66"/>
  </r>
  <r>
    <x v="63"/>
    <x v="63"/>
    <x v="11"/>
    <x v="4"/>
    <x v="40"/>
    <x v="4903"/>
    <n v="98533"/>
    <n v="117.3"/>
    <n v="7074.99"/>
    <n v="460581.57"/>
    <n v="54110.45"/>
    <n v="78420"/>
    <n v="93.36"/>
    <n v="773.01"/>
    <n v="652534.09"/>
    <m/>
    <m/>
    <m/>
    <m/>
    <m/>
    <m/>
    <m/>
    <m/>
    <m/>
    <m/>
    <n v="793663"/>
    <n v="101627"/>
    <n v="120.98"/>
    <n v="11338.04"/>
  </r>
  <r>
    <x v="98"/>
    <x v="98"/>
    <x v="3"/>
    <x v="21"/>
    <x v="123"/>
    <x v="0"/>
    <n v="0"/>
    <n v="0"/>
    <n v="0"/>
    <n v="0"/>
    <n v="0"/>
    <n v="0"/>
    <n v="0"/>
    <m/>
    <m/>
    <n v="0"/>
    <n v="0"/>
    <n v="0"/>
    <n v="0"/>
    <n v="0"/>
    <m/>
    <n v="0"/>
    <n v="0"/>
    <m/>
    <m/>
    <n v="0"/>
    <m/>
    <m/>
    <n v="0"/>
  </r>
  <r>
    <x v="70"/>
    <x v="70"/>
    <x v="5"/>
    <x v="5"/>
    <x v="17"/>
    <x v="4904"/>
    <n v="13150"/>
    <n v="21.92"/>
    <n v="3641.6"/>
    <n v="169334.39999999999"/>
    <n v="19892.34"/>
    <n v="20198"/>
    <n v="33.659999999999997"/>
    <n v="397.85"/>
    <n v="239887.67"/>
    <m/>
    <m/>
    <m/>
    <m/>
    <m/>
    <m/>
    <m/>
    <m/>
    <m/>
    <m/>
    <n v="0"/>
    <n v="26317"/>
    <n v="43.86"/>
    <n v="0"/>
  </r>
  <r>
    <x v="89"/>
    <x v="89"/>
    <x v="1"/>
    <x v="5"/>
    <x v="64"/>
    <x v="4905"/>
    <n v="19692"/>
    <n v="21.88"/>
    <n v="2664"/>
    <n v="185814"/>
    <n v="5536.37"/>
    <n v="12075"/>
    <n v="13.42"/>
    <n v="73.819999999999993"/>
    <n v="66764.78"/>
    <m/>
    <m/>
    <m/>
    <m/>
    <m/>
    <m/>
    <m/>
    <m/>
    <m/>
    <m/>
    <n v="146600"/>
    <n v="16083"/>
    <n v="17.87"/>
    <n v="1954.67"/>
  </r>
  <r>
    <x v="19"/>
    <x v="19"/>
    <x v="3"/>
    <x v="7"/>
    <x v="52"/>
    <x v="3750"/>
    <n v="2537"/>
    <n v="5.42"/>
    <n v="454.36"/>
    <n v="16479.599999999999"/>
    <n v="2904.95"/>
    <n v="3781"/>
    <n v="8.08"/>
    <n v="74.489999999999995"/>
    <n v="35031.620000000003"/>
    <m/>
    <m/>
    <m/>
    <m/>
    <m/>
    <m/>
    <m/>
    <m/>
    <m/>
    <m/>
    <n v="0"/>
    <m/>
    <m/>
    <n v="0"/>
  </r>
  <r>
    <x v="81"/>
    <x v="81"/>
    <x v="4"/>
    <x v="12"/>
    <x v="7"/>
    <x v="4906"/>
    <n v="1475"/>
    <n v="61.46"/>
    <n v="2967.5"/>
    <n v="5519.55"/>
    <n v="1182.3499999999999"/>
    <n v="1667"/>
    <n v="69.459999999999994"/>
    <n v="591.16999999999996"/>
    <n v="14258.28"/>
    <m/>
    <m/>
    <m/>
    <m/>
    <m/>
    <m/>
    <m/>
    <m/>
    <m/>
    <m/>
    <n v="8000"/>
    <n v="1173"/>
    <n v="48.88"/>
    <n v="4000"/>
  </r>
  <r>
    <x v="159"/>
    <x v="159"/>
    <x v="8"/>
    <x v="12"/>
    <x v="6"/>
    <x v="4"/>
    <m/>
    <m/>
    <m/>
    <m/>
    <n v="0"/>
    <m/>
    <m/>
    <m/>
    <m/>
    <m/>
    <m/>
    <m/>
    <m/>
    <m/>
    <m/>
    <m/>
    <m/>
    <m/>
    <m/>
    <n v="0"/>
    <m/>
    <m/>
    <n v="0"/>
  </r>
  <r>
    <x v="24"/>
    <x v="24"/>
    <x v="12"/>
    <x v="4"/>
    <x v="15"/>
    <x v="4907"/>
    <n v="17633"/>
    <n v="40.82"/>
    <n v="3785.56"/>
    <n v="126740.4"/>
    <n v="31017.46"/>
    <n v="39805"/>
    <n v="92.14"/>
    <n v="861.6"/>
    <n v="374048.84"/>
    <m/>
    <m/>
    <m/>
    <m/>
    <m/>
    <m/>
    <m/>
    <m/>
    <m/>
    <m/>
    <n v="1110"/>
    <n v="8250"/>
    <n v="19.100000000000001"/>
    <n v="30.83"/>
  </r>
  <r>
    <x v="199"/>
    <x v="199"/>
    <x v="9"/>
    <x v="2"/>
    <x v="9"/>
    <x v="4"/>
    <m/>
    <m/>
    <m/>
    <m/>
    <n v="0"/>
    <m/>
    <m/>
    <m/>
    <m/>
    <m/>
    <m/>
    <m/>
    <m/>
    <m/>
    <m/>
    <m/>
    <m/>
    <m/>
    <m/>
    <n v="233.56"/>
    <n v="3573"/>
    <n v="7.44"/>
    <n v="5.84"/>
  </r>
  <r>
    <x v="190"/>
    <x v="190"/>
    <x v="0"/>
    <x v="2"/>
    <x v="11"/>
    <x v="4908"/>
    <n v="13904"/>
    <n v="115.87"/>
    <n v="8512.7999999999993"/>
    <n v="79169.039999999994"/>
    <n v="0"/>
    <m/>
    <m/>
    <m/>
    <m/>
    <m/>
    <m/>
    <m/>
    <m/>
    <m/>
    <m/>
    <m/>
    <m/>
    <m/>
    <m/>
    <n v="304"/>
    <n v="7280"/>
    <n v="60.67"/>
    <n v="30.4"/>
  </r>
  <r>
    <x v="54"/>
    <x v="54"/>
    <x v="0"/>
    <x v="11"/>
    <x v="28"/>
    <x v="4"/>
    <m/>
    <m/>
    <m/>
    <m/>
    <n v="0"/>
    <m/>
    <m/>
    <m/>
    <m/>
    <m/>
    <m/>
    <m/>
    <m/>
    <m/>
    <m/>
    <m/>
    <m/>
    <m/>
    <m/>
    <n v="0"/>
    <m/>
    <m/>
    <n v="0"/>
  </r>
  <r>
    <x v="157"/>
    <x v="157"/>
    <x v="5"/>
    <x v="1"/>
    <x v="4"/>
    <x v="4909"/>
    <n v="972"/>
    <n v="11.57"/>
    <n v="582.42999999999995"/>
    <n v="3791.61"/>
    <n v="59.17"/>
    <n v="229"/>
    <n v="2.73"/>
    <m/>
    <m/>
    <m/>
    <m/>
    <m/>
    <m/>
    <m/>
    <m/>
    <m/>
    <m/>
    <m/>
    <m/>
    <n v="1499.9"/>
    <n v="2418"/>
    <n v="28.79"/>
    <n v="214.27"/>
  </r>
  <r>
    <x v="46"/>
    <x v="46"/>
    <x v="0"/>
    <x v="0"/>
    <x v="58"/>
    <x v="4910"/>
    <n v="129958"/>
    <n v="104.13"/>
    <n v="9404.57"/>
    <n v="909609.75"/>
    <n v="0"/>
    <n v="1594"/>
    <n v="1.28"/>
    <m/>
    <m/>
    <m/>
    <m/>
    <m/>
    <m/>
    <m/>
    <m/>
    <m/>
    <m/>
    <m/>
    <m/>
    <n v="0"/>
    <n v="17546"/>
    <n v="14.06"/>
    <n v="0"/>
  </r>
  <r>
    <x v="76"/>
    <x v="76"/>
    <x v="2"/>
    <x v="14"/>
    <x v="75"/>
    <x v="4911"/>
    <n v="0"/>
    <n v="0"/>
    <n v="414.12"/>
    <n v="39283.199999999997"/>
    <n v="37130.94"/>
    <n v="59897"/>
    <n v="48.94"/>
    <n v="364.03"/>
    <n v="447773.15"/>
    <m/>
    <m/>
    <m/>
    <m/>
    <m/>
    <m/>
    <m/>
    <m/>
    <m/>
    <m/>
    <n v="250400"/>
    <n v="9036"/>
    <n v="7.38"/>
    <n v="2454.9"/>
  </r>
  <r>
    <x v="62"/>
    <x v="62"/>
    <x v="4"/>
    <x v="24"/>
    <x v="78"/>
    <x v="4"/>
    <m/>
    <m/>
    <m/>
    <m/>
    <n v="0"/>
    <m/>
    <m/>
    <m/>
    <m/>
    <m/>
    <m/>
    <m/>
    <m/>
    <m/>
    <m/>
    <m/>
    <m/>
    <m/>
    <m/>
    <n v="0"/>
    <m/>
    <m/>
    <n v="0"/>
  </r>
  <r>
    <x v="2"/>
    <x v="2"/>
    <x v="13"/>
    <x v="2"/>
    <x v="2"/>
    <x v="4912"/>
    <n v="81178"/>
    <n v="105.7"/>
    <n v="7842.31"/>
    <n v="466774.44"/>
    <n v="0"/>
    <m/>
    <m/>
    <m/>
    <m/>
    <m/>
    <m/>
    <m/>
    <m/>
    <m/>
    <m/>
    <m/>
    <m/>
    <m/>
    <m/>
    <n v="1623.13"/>
    <n v="7322"/>
    <n v="9.5299999999999994"/>
    <n v="25.36"/>
  </r>
  <r>
    <x v="16"/>
    <x v="16"/>
    <x v="4"/>
    <x v="7"/>
    <x v="5"/>
    <x v="4913"/>
    <n v="40828"/>
    <n v="42.53"/>
    <n v="2065.48"/>
    <n v="153671.34"/>
    <n v="24645"/>
    <n v="26388"/>
    <n v="27.49"/>
    <n v="308.06"/>
    <n v="297201.51"/>
    <m/>
    <m/>
    <m/>
    <m/>
    <m/>
    <m/>
    <m/>
    <m/>
    <m/>
    <m/>
    <n v="13199"/>
    <n v="14047"/>
    <n v="14.63"/>
    <n v="164.99"/>
  </r>
  <r>
    <x v="49"/>
    <x v="49"/>
    <x v="0"/>
    <x v="6"/>
    <x v="6"/>
    <x v="2007"/>
    <n v="26"/>
    <n v="0.27"/>
    <n v="18.13"/>
    <n v="134.85"/>
    <n v="0"/>
    <m/>
    <m/>
    <m/>
    <m/>
    <m/>
    <m/>
    <m/>
    <m/>
    <m/>
    <m/>
    <m/>
    <m/>
    <m/>
    <m/>
    <n v="100067"/>
    <n v="11571"/>
    <n v="120.53"/>
    <n v="12508.38"/>
  </r>
  <r>
    <x v="86"/>
    <x v="86"/>
    <x v="14"/>
    <x v="2"/>
    <x v="38"/>
    <x v="4914"/>
    <n v="65287"/>
    <n v="97.15"/>
    <n v="7464.45"/>
    <n v="388748.37"/>
    <n v="0"/>
    <m/>
    <m/>
    <m/>
    <m/>
    <n v="0"/>
    <n v="0"/>
    <n v="0"/>
    <n v="0"/>
    <n v="0"/>
    <m/>
    <m/>
    <m/>
    <m/>
    <m/>
    <n v="143100"/>
    <n v="22630"/>
    <n v="33.68"/>
    <n v="2555.36"/>
  </r>
  <r>
    <x v="77"/>
    <x v="77"/>
    <x v="5"/>
    <x v="5"/>
    <x v="20"/>
    <x v="4915"/>
    <n v="82913"/>
    <n v="115.16"/>
    <n v="8567.33"/>
    <n v="478057.2"/>
    <n v="0"/>
    <m/>
    <m/>
    <m/>
    <m/>
    <m/>
    <m/>
    <m/>
    <m/>
    <m/>
    <m/>
    <m/>
    <m/>
    <m/>
    <m/>
    <n v="1557.38"/>
    <n v="26486"/>
    <n v="36.79"/>
    <n v="25.96"/>
  </r>
  <r>
    <x v="75"/>
    <x v="75"/>
    <x v="9"/>
    <x v="6"/>
    <x v="11"/>
    <x v="707"/>
    <n v="1790"/>
    <n v="14.92"/>
    <n v="404.3"/>
    <n v="3759.99"/>
    <n v="4269.6400000000003"/>
    <n v="2959"/>
    <n v="24.66"/>
    <n v="426.96"/>
    <n v="51488.88"/>
    <m/>
    <m/>
    <m/>
    <m/>
    <m/>
    <n v="1162"/>
    <n v="3727"/>
    <n v="31.06"/>
    <n v="116"/>
    <n v="26010.21"/>
    <n v="35300"/>
    <n v="1074"/>
    <n v="8.9499999999999993"/>
    <n v="3530"/>
  </r>
  <r>
    <x v="70"/>
    <x v="70"/>
    <x v="5"/>
    <x v="13"/>
    <x v="6"/>
    <x v="4"/>
    <m/>
    <m/>
    <m/>
    <m/>
    <n v="0"/>
    <m/>
    <m/>
    <m/>
    <m/>
    <m/>
    <m/>
    <m/>
    <m/>
    <m/>
    <m/>
    <m/>
    <m/>
    <m/>
    <m/>
    <n v="0"/>
    <m/>
    <m/>
    <n v="0"/>
  </r>
  <r>
    <x v="12"/>
    <x v="12"/>
    <x v="11"/>
    <x v="5"/>
    <x v="15"/>
    <x v="4"/>
    <m/>
    <m/>
    <m/>
    <m/>
    <n v="0"/>
    <m/>
    <m/>
    <m/>
    <m/>
    <m/>
    <m/>
    <m/>
    <m/>
    <m/>
    <m/>
    <m/>
    <m/>
    <m/>
    <m/>
    <n v="0"/>
    <m/>
    <m/>
    <n v="0"/>
  </r>
  <r>
    <x v="185"/>
    <x v="185"/>
    <x v="0"/>
    <x v="2"/>
    <x v="9"/>
    <x v="4916"/>
    <n v="7298"/>
    <n v="15.2"/>
    <n v="1157.48"/>
    <n v="43058.07"/>
    <n v="18587.78"/>
    <n v="27738"/>
    <n v="57.79"/>
    <n v="464.69"/>
    <n v="224155.6"/>
    <m/>
    <m/>
    <m/>
    <m/>
    <m/>
    <m/>
    <m/>
    <m/>
    <m/>
    <m/>
    <n v="71300"/>
    <n v="4107"/>
    <n v="8.56"/>
    <n v="1782.5"/>
  </r>
  <r>
    <x v="202"/>
    <x v="202"/>
    <x v="0"/>
    <x v="5"/>
    <x v="5"/>
    <x v="4917"/>
    <n v="48376"/>
    <n v="50.39"/>
    <n v="3944.23"/>
    <n v="293450.34000000003"/>
    <n v="35761.4"/>
    <n v="51236"/>
    <n v="53.37"/>
    <n v="447.02"/>
    <n v="431257.41"/>
    <m/>
    <m/>
    <m/>
    <m/>
    <m/>
    <m/>
    <m/>
    <m/>
    <m/>
    <m/>
    <n v="2347"/>
    <n v="31280"/>
    <n v="32.58"/>
    <n v="29.34"/>
  </r>
  <r>
    <x v="33"/>
    <x v="33"/>
    <x v="0"/>
    <x v="6"/>
    <x v="53"/>
    <x v="4918"/>
    <n v="1808"/>
    <n v="11.59"/>
    <n v="346.23"/>
    <n v="4185.93"/>
    <n v="0"/>
    <m/>
    <m/>
    <m/>
    <m/>
    <m/>
    <m/>
    <m/>
    <m/>
    <m/>
    <m/>
    <m/>
    <m/>
    <m/>
    <m/>
    <n v="0"/>
    <m/>
    <m/>
    <n v="0"/>
  </r>
  <r>
    <x v="98"/>
    <x v="98"/>
    <x v="13"/>
    <x v="27"/>
    <x v="6"/>
    <x v="4919"/>
    <n v="48"/>
    <n v="0.5"/>
    <n v="23.13"/>
    <n v="172.05"/>
    <n v="487.88"/>
    <n v="563"/>
    <n v="5.86"/>
    <m/>
    <m/>
    <m/>
    <m/>
    <m/>
    <m/>
    <m/>
    <m/>
    <m/>
    <m/>
    <m/>
    <m/>
    <n v="0"/>
    <m/>
    <m/>
    <n v="0"/>
  </r>
  <r>
    <x v="15"/>
    <x v="15"/>
    <x v="2"/>
    <x v="1"/>
    <x v="13"/>
    <x v="2818"/>
    <n v="1935"/>
    <n v="9.49"/>
    <n v="414.29"/>
    <n v="6549.99"/>
    <n v="0"/>
    <m/>
    <m/>
    <m/>
    <m/>
    <n v="4840"/>
    <n v="8116"/>
    <n v="39.78"/>
    <n v="284"/>
    <n v="61317.96"/>
    <n v="4289"/>
    <n v="9014"/>
    <n v="44.19"/>
    <n v="252"/>
    <n v="96004.98"/>
    <n v="444117"/>
    <n v="29525"/>
    <n v="144.72999999999999"/>
    <n v="26124.53"/>
  </r>
  <r>
    <x v="50"/>
    <x v="50"/>
    <x v="15"/>
    <x v="12"/>
    <x v="6"/>
    <x v="4"/>
    <m/>
    <m/>
    <m/>
    <m/>
    <n v="0"/>
    <m/>
    <m/>
    <m/>
    <m/>
    <m/>
    <m/>
    <m/>
    <m/>
    <m/>
    <m/>
    <m/>
    <m/>
    <m/>
    <m/>
    <n v="0"/>
    <m/>
    <m/>
    <n v="0"/>
  </r>
  <r>
    <x v="186"/>
    <x v="186"/>
    <x v="15"/>
    <x v="1"/>
    <x v="6"/>
    <x v="4920"/>
    <n v="39"/>
    <n v="0.41"/>
    <n v="20.75"/>
    <n v="154.38"/>
    <n v="4.8499999999999996"/>
    <n v="33"/>
    <n v="0.34"/>
    <m/>
    <m/>
    <m/>
    <m/>
    <m/>
    <m/>
    <m/>
    <m/>
    <m/>
    <m/>
    <m/>
    <m/>
    <n v="0"/>
    <m/>
    <m/>
    <n v="0"/>
  </r>
  <r>
    <x v="3"/>
    <x v="3"/>
    <x v="9"/>
    <x v="4"/>
    <x v="20"/>
    <x v="4921"/>
    <n v="4451"/>
    <n v="6.18"/>
    <n v="273.42"/>
    <n v="15256.65"/>
    <n v="829.29"/>
    <n v="1716"/>
    <n v="2.38"/>
    <m/>
    <m/>
    <m/>
    <m/>
    <m/>
    <m/>
    <m/>
    <m/>
    <m/>
    <m/>
    <m/>
    <m/>
    <n v="621020"/>
    <n v="30276"/>
    <n v="42.05"/>
    <n v="10350.33"/>
  </r>
  <r>
    <x v="20"/>
    <x v="20"/>
    <x v="6"/>
    <x v="7"/>
    <x v="9"/>
    <x v="4922"/>
    <n v="62034"/>
    <n v="129.24"/>
    <n v="9874.0499999999993"/>
    <n v="367314.66"/>
    <n v="0"/>
    <m/>
    <m/>
    <m/>
    <m/>
    <m/>
    <m/>
    <m/>
    <m/>
    <m/>
    <m/>
    <m/>
    <m/>
    <m/>
    <m/>
    <n v="167240"/>
    <n v="11251"/>
    <n v="23.44"/>
    <n v="4181"/>
  </r>
  <r>
    <x v="122"/>
    <x v="122"/>
    <x v="5"/>
    <x v="1"/>
    <x v="21"/>
    <x v="4923"/>
    <n v="5196"/>
    <n v="18.04"/>
    <n v="971.83"/>
    <n v="21691.32"/>
    <n v="3264.79"/>
    <n v="4357"/>
    <n v="15.13"/>
    <n v="136.03"/>
    <n v="39371.1"/>
    <m/>
    <m/>
    <m/>
    <m/>
    <m/>
    <m/>
    <m/>
    <m/>
    <m/>
    <m/>
    <n v="1315.51"/>
    <n v="28232"/>
    <n v="98.03"/>
    <n v="54.81"/>
  </r>
  <r>
    <x v="38"/>
    <x v="38"/>
    <x v="3"/>
    <x v="13"/>
    <x v="6"/>
    <x v="4"/>
    <m/>
    <m/>
    <m/>
    <m/>
    <n v="0"/>
    <m/>
    <m/>
    <m/>
    <m/>
    <m/>
    <m/>
    <m/>
    <m/>
    <m/>
    <m/>
    <m/>
    <m/>
    <m/>
    <m/>
    <n v="0"/>
    <m/>
    <m/>
    <n v="0"/>
  </r>
  <r>
    <x v="15"/>
    <x v="15"/>
    <x v="13"/>
    <x v="3"/>
    <x v="1"/>
    <x v="4924"/>
    <n v="442"/>
    <n v="6.14"/>
    <n v="42.5"/>
    <n v="237.15"/>
    <n v="0"/>
    <n v="1086"/>
    <n v="15.08"/>
    <m/>
    <m/>
    <n v="2420"/>
    <n v="4077"/>
    <n v="56.63"/>
    <n v="403"/>
    <n v="30658.98"/>
    <n v="1484"/>
    <n v="2862"/>
    <n v="39.75"/>
    <n v="247"/>
    <n v="33217.86"/>
    <n v="6100"/>
    <n v="791"/>
    <n v="10.99"/>
    <n v="1016.67"/>
  </r>
  <r>
    <x v="123"/>
    <x v="123"/>
    <x v="0"/>
    <x v="2"/>
    <x v="30"/>
    <x v="4925"/>
    <n v="42716"/>
    <n v="74.16"/>
    <n v="7138.33"/>
    <n v="318655.2"/>
    <n v="0"/>
    <m/>
    <m/>
    <m/>
    <m/>
    <n v="203"/>
    <n v="1007"/>
    <n v="1.75"/>
    <n v="4"/>
    <n v="2571.81"/>
    <m/>
    <m/>
    <m/>
    <m/>
    <m/>
    <n v="126700"/>
    <n v="10385"/>
    <n v="18.03"/>
    <n v="2639.58"/>
  </r>
  <r>
    <x v="9"/>
    <x v="9"/>
    <x v="10"/>
    <x v="7"/>
    <x v="9"/>
    <x v="4926"/>
    <n v="5259"/>
    <n v="10.96"/>
    <n v="802.85"/>
    <n v="29866.02"/>
    <n v="2076"/>
    <n v="2766"/>
    <n v="5.76"/>
    <n v="51.9"/>
    <n v="25035.11"/>
    <m/>
    <m/>
    <m/>
    <m/>
    <m/>
    <m/>
    <m/>
    <m/>
    <m/>
    <m/>
    <n v="0"/>
    <m/>
    <m/>
    <n v="0"/>
  </r>
  <r>
    <x v="155"/>
    <x v="155"/>
    <x v="11"/>
    <x v="2"/>
    <x v="2"/>
    <x v="4927"/>
    <n v="107744"/>
    <n v="140.29"/>
    <n v="10544.38"/>
    <n v="627601.19999999995"/>
    <n v="0"/>
    <m/>
    <m/>
    <m/>
    <m/>
    <m/>
    <m/>
    <m/>
    <m/>
    <m/>
    <m/>
    <m/>
    <m/>
    <m/>
    <m/>
    <n v="21611.54"/>
    <n v="88845"/>
    <n v="115.68"/>
    <n v="337.68"/>
  </r>
  <r>
    <x v="126"/>
    <x v="126"/>
    <x v="0"/>
    <x v="2"/>
    <x v="20"/>
    <x v="4928"/>
    <n v="73766"/>
    <n v="102.45"/>
    <n v="8936"/>
    <n v="498628.8"/>
    <n v="0"/>
    <m/>
    <m/>
    <m/>
    <m/>
    <m/>
    <m/>
    <m/>
    <m/>
    <m/>
    <m/>
    <m/>
    <m/>
    <m/>
    <m/>
    <n v="1257.45"/>
    <n v="6552"/>
    <n v="9.1"/>
    <n v="20.96"/>
  </r>
  <r>
    <x v="83"/>
    <x v="83"/>
    <x v="15"/>
    <x v="7"/>
    <x v="9"/>
    <x v="4929"/>
    <n v="58659"/>
    <n v="122.21"/>
    <n v="9444"/>
    <n v="351316.8"/>
    <n v="1036.8599999999999"/>
    <n v="1469"/>
    <n v="3.06"/>
    <n v="25.92"/>
    <n v="12503.77"/>
    <m/>
    <m/>
    <m/>
    <m/>
    <m/>
    <m/>
    <m/>
    <m/>
    <m/>
    <m/>
    <n v="1485"/>
    <n v="17411"/>
    <n v="36.270000000000003"/>
    <n v="37.130000000000003"/>
  </r>
  <r>
    <x v="95"/>
    <x v="95"/>
    <x v="4"/>
    <x v="5"/>
    <x v="30"/>
    <x v="4930"/>
    <n v="39497"/>
    <n v="68.569999999999993"/>
    <n v="6066.98"/>
    <n v="270829.95"/>
    <n v="0"/>
    <m/>
    <m/>
    <m/>
    <m/>
    <m/>
    <m/>
    <m/>
    <m/>
    <m/>
    <m/>
    <m/>
    <m/>
    <m/>
    <m/>
    <n v="115200"/>
    <n v="6840"/>
    <n v="11.88"/>
    <n v="2400"/>
  </r>
  <r>
    <x v="98"/>
    <x v="98"/>
    <x v="5"/>
    <x v="0"/>
    <x v="86"/>
    <x v="4931"/>
    <n v="140134"/>
    <n v="87.15"/>
    <n v="5308.55"/>
    <n v="661551.78"/>
    <n v="54994.18"/>
    <n v="65887"/>
    <n v="40.97"/>
    <n v="410.4"/>
    <n v="663191.31999999995"/>
    <m/>
    <m/>
    <m/>
    <m/>
    <m/>
    <m/>
    <m/>
    <m/>
    <m/>
    <m/>
    <n v="0"/>
    <m/>
    <m/>
    <n v="0"/>
  </r>
  <r>
    <x v="35"/>
    <x v="35"/>
    <x v="14"/>
    <x v="11"/>
    <x v="141"/>
    <x v="4932"/>
    <n v="260302"/>
    <n v="58.47"/>
    <n v="5373.8"/>
    <n v="1854121.47"/>
    <n v="358354.03"/>
    <n v="356134"/>
    <n v="79.989999999999995"/>
    <n v="965.91"/>
    <n v="4321498.7"/>
    <m/>
    <m/>
    <m/>
    <m/>
    <m/>
    <m/>
    <m/>
    <m/>
    <m/>
    <m/>
    <n v="56946"/>
    <n v="546222"/>
    <n v="122.69"/>
    <n v="153.49"/>
  </r>
  <r>
    <x v="87"/>
    <x v="87"/>
    <x v="7"/>
    <x v="5"/>
    <x v="91"/>
    <x v="4933"/>
    <n v="9243"/>
    <n v="14.26"/>
    <n v="1779.22"/>
    <n v="89352.54"/>
    <n v="10931"/>
    <n v="6842"/>
    <n v="10.56"/>
    <n v="202.43"/>
    <n v="131820.21"/>
    <m/>
    <m/>
    <m/>
    <m/>
    <m/>
    <m/>
    <m/>
    <m/>
    <m/>
    <m/>
    <n v="883"/>
    <n v="5697"/>
    <n v="8.7899999999999991"/>
    <n v="16.350000000000001"/>
  </r>
  <r>
    <x v="73"/>
    <x v="73"/>
    <x v="15"/>
    <x v="7"/>
    <x v="25"/>
    <x v="4934"/>
    <n v="34646"/>
    <n v="43.74"/>
    <n v="4119.8"/>
    <n v="252873.51"/>
    <n v="25599.42"/>
    <n v="31812"/>
    <n v="40.17"/>
    <n v="387.87"/>
    <n v="308711.06"/>
    <m/>
    <m/>
    <m/>
    <m/>
    <m/>
    <m/>
    <m/>
    <m/>
    <m/>
    <m/>
    <n v="2531"/>
    <n v="19862"/>
    <n v="25.08"/>
    <n v="38.35"/>
  </r>
  <r>
    <x v="217"/>
    <x v="217"/>
    <x v="4"/>
    <x v="2"/>
    <x v="14"/>
    <x v="4935"/>
    <n v="29542"/>
    <n v="55.95"/>
    <n v="6934.09"/>
    <n v="283743"/>
    <n v="0"/>
    <m/>
    <m/>
    <m/>
    <m/>
    <m/>
    <m/>
    <m/>
    <m/>
    <m/>
    <m/>
    <m/>
    <m/>
    <m/>
    <m/>
    <n v="41300"/>
    <n v="1516"/>
    <n v="2.87"/>
    <n v="938.64"/>
  </r>
  <r>
    <x v="65"/>
    <x v="65"/>
    <x v="13"/>
    <x v="5"/>
    <x v="33"/>
    <x v="4936"/>
    <n v="58271"/>
    <n v="48.56"/>
    <n v="3384.17"/>
    <n v="314727.81"/>
    <n v="35669.25"/>
    <n v="22765"/>
    <n v="18.97"/>
    <n v="356.69"/>
    <n v="430146.22"/>
    <m/>
    <m/>
    <m/>
    <m/>
    <m/>
    <m/>
    <m/>
    <m/>
    <m/>
    <m/>
    <n v="2886"/>
    <n v="16407"/>
    <n v="13.67"/>
    <n v="28.86"/>
  </r>
  <r>
    <x v="108"/>
    <x v="108"/>
    <x v="8"/>
    <x v="7"/>
    <x v="123"/>
    <x v="4937"/>
    <n v="55288"/>
    <n v="112.37"/>
    <n v="7791.22"/>
    <n v="297079.2"/>
    <n v="0"/>
    <m/>
    <m/>
    <m/>
    <m/>
    <m/>
    <m/>
    <m/>
    <m/>
    <m/>
    <m/>
    <m/>
    <m/>
    <m/>
    <m/>
    <n v="667.29"/>
    <n v="11948"/>
    <n v="24.28"/>
    <n v="16.28"/>
  </r>
  <r>
    <x v="76"/>
    <x v="76"/>
    <x v="9"/>
    <x v="6"/>
    <x v="31"/>
    <x v="1808"/>
    <n v="18"/>
    <n v="0.08"/>
    <n v="13.3"/>
    <n v="247.38"/>
    <n v="17001.939999999999"/>
    <n v="22981"/>
    <n v="95.75"/>
    <n v="850.1"/>
    <n v="205031.49"/>
    <m/>
    <m/>
    <m/>
    <m/>
    <m/>
    <m/>
    <m/>
    <m/>
    <m/>
    <m/>
    <n v="307685"/>
    <n v="13007"/>
    <n v="54.2"/>
    <n v="15384.25"/>
  </r>
  <r>
    <x v="119"/>
    <x v="119"/>
    <x v="9"/>
    <x v="5"/>
    <x v="139"/>
    <x v="4938"/>
    <n v="414202"/>
    <n v="128.32"/>
    <n v="10742.7"/>
    <n v="2687501.91"/>
    <n v="24138.7"/>
    <n v="32189"/>
    <n v="9.9700000000000006"/>
    <n v="89.73"/>
    <n v="291095.83"/>
    <m/>
    <m/>
    <m/>
    <m/>
    <m/>
    <m/>
    <m/>
    <m/>
    <m/>
    <m/>
    <n v="2107086"/>
    <n v="276265"/>
    <n v="85.58"/>
    <n v="7833.03"/>
  </r>
  <r>
    <x v="66"/>
    <x v="66"/>
    <x v="12"/>
    <x v="4"/>
    <x v="133"/>
    <x v="4939"/>
    <n v="174449"/>
    <n v="82.13"/>
    <n v="6773.56"/>
    <n v="1114996.53"/>
    <n v="152859.35999999999"/>
    <n v="261627"/>
    <n v="123.18"/>
    <n v="863.61"/>
    <n v="1843376.88"/>
    <m/>
    <m/>
    <m/>
    <m/>
    <m/>
    <m/>
    <m/>
    <m/>
    <m/>
    <m/>
    <n v="20109"/>
    <n v="217679"/>
    <n v="102.49"/>
    <n v="113.61"/>
  </r>
  <r>
    <x v="116"/>
    <x v="116"/>
    <x v="1"/>
    <x v="6"/>
    <x v="11"/>
    <x v="4940"/>
    <n v="8635"/>
    <n v="71.959999999999994"/>
    <n v="7630.3"/>
    <n v="70961.789999999994"/>
    <n v="0"/>
    <m/>
    <m/>
    <m/>
    <m/>
    <n v="8282"/>
    <n v="8040"/>
    <n v="67"/>
    <n v="828"/>
    <n v="104924.66"/>
    <n v="36"/>
    <n v="48"/>
    <n v="0.4"/>
    <n v="3"/>
    <n v="805.82"/>
    <n v="97000"/>
    <n v="3252"/>
    <n v="27.1"/>
    <n v="9700"/>
  </r>
  <r>
    <x v="176"/>
    <x v="176"/>
    <x v="4"/>
    <x v="1"/>
    <x v="28"/>
    <x v="4941"/>
    <n v="132"/>
    <n v="0.92"/>
    <n v="38.92"/>
    <n v="434.31"/>
    <n v="286.13"/>
    <n v="483"/>
    <n v="3.35"/>
    <n v="23.84"/>
    <n v="3450.53"/>
    <m/>
    <m/>
    <m/>
    <m/>
    <m/>
    <m/>
    <m/>
    <m/>
    <m/>
    <m/>
    <n v="216"/>
    <n v="10056"/>
    <n v="69.83"/>
    <n v="18"/>
  </r>
  <r>
    <x v="185"/>
    <x v="185"/>
    <x v="2"/>
    <x v="5"/>
    <x v="88"/>
    <x v="440"/>
    <n v="10644"/>
    <n v="11.37"/>
    <n v="1449.23"/>
    <n v="105127.2"/>
    <n v="28174.59"/>
    <n v="51202"/>
    <n v="54.7"/>
    <n v="361.21"/>
    <n v="339765.81"/>
    <m/>
    <m/>
    <m/>
    <m/>
    <m/>
    <m/>
    <m/>
    <m/>
    <m/>
    <m/>
    <n v="162000"/>
    <n v="14949"/>
    <n v="15.97"/>
    <n v="2076.92"/>
  </r>
  <r>
    <x v="100"/>
    <x v="100"/>
    <x v="11"/>
    <x v="13"/>
    <x v="6"/>
    <x v="4"/>
    <m/>
    <m/>
    <m/>
    <m/>
    <n v="0"/>
    <m/>
    <m/>
    <m/>
    <m/>
    <m/>
    <m/>
    <m/>
    <m/>
    <m/>
    <m/>
    <m/>
    <m/>
    <m/>
    <m/>
    <n v="0"/>
    <m/>
    <m/>
    <n v="0"/>
  </r>
  <r>
    <x v="40"/>
    <x v="40"/>
    <x v="15"/>
    <x v="14"/>
    <x v="101"/>
    <x v="4942"/>
    <n v="163052"/>
    <n v="123.52"/>
    <n v="12623.45"/>
    <n v="1291379.3999999999"/>
    <n v="25459.75"/>
    <n v="11595"/>
    <n v="8.7799999999999994"/>
    <n v="231.45"/>
    <n v="307026.74"/>
    <m/>
    <m/>
    <m/>
    <m/>
    <m/>
    <m/>
    <m/>
    <m/>
    <m/>
    <m/>
    <n v="829287"/>
    <n v="66287"/>
    <n v="50.22"/>
    <n v="7538.97"/>
  </r>
  <r>
    <x v="13"/>
    <x v="13"/>
    <x v="15"/>
    <x v="2"/>
    <x v="15"/>
    <x v="4943"/>
    <n v="17031"/>
    <n v="39.42"/>
    <n v="2842.22"/>
    <n v="95157.6"/>
    <n v="15360"/>
    <n v="18460"/>
    <n v="42.73"/>
    <n v="426.67"/>
    <n v="185230.85"/>
    <m/>
    <m/>
    <m/>
    <m/>
    <m/>
    <m/>
    <m/>
    <m/>
    <m/>
    <m/>
    <n v="521.36"/>
    <n v="2837"/>
    <n v="6.57"/>
    <n v="14.48"/>
  </r>
  <r>
    <x v="111"/>
    <x v="111"/>
    <x v="5"/>
    <x v="1"/>
    <x v="28"/>
    <x v="1544"/>
    <n v="247"/>
    <n v="1.72"/>
    <n v="104.92"/>
    <n v="1170.8699999999999"/>
    <n v="0"/>
    <m/>
    <m/>
    <m/>
    <m/>
    <m/>
    <m/>
    <m/>
    <m/>
    <m/>
    <m/>
    <m/>
    <m/>
    <m/>
    <m/>
    <n v="590.04"/>
    <n v="13620"/>
    <n v="94.58"/>
    <n v="49.17"/>
  </r>
  <r>
    <x v="75"/>
    <x v="75"/>
    <x v="13"/>
    <x v="0"/>
    <x v="5"/>
    <x v="4944"/>
    <n v="50434"/>
    <n v="52.54"/>
    <n v="4563"/>
    <n v="339487.2"/>
    <n v="27329.21"/>
    <n v="24147"/>
    <n v="25.15"/>
    <n v="341.62"/>
    <n v="329571.11"/>
    <m/>
    <m/>
    <m/>
    <m/>
    <m/>
    <m/>
    <m/>
    <m/>
    <m/>
    <m/>
    <n v="221500"/>
    <n v="12019"/>
    <n v="12.52"/>
    <n v="2768.75"/>
  </r>
  <r>
    <x v="93"/>
    <x v="93"/>
    <x v="0"/>
    <x v="2"/>
    <x v="37"/>
    <x v="4945"/>
    <n v="20850"/>
    <n v="54.3"/>
    <n v="3422.5"/>
    <n v="101853.6"/>
    <n v="11477.21"/>
    <n v="30908"/>
    <n v="80.489999999999995"/>
    <n v="358.66"/>
    <n v="138407.07999999999"/>
    <m/>
    <m/>
    <m/>
    <m/>
    <m/>
    <m/>
    <m/>
    <m/>
    <m/>
    <m/>
    <n v="794.22"/>
    <n v="3426"/>
    <n v="8.92"/>
    <n v="24.82"/>
  </r>
  <r>
    <x v="36"/>
    <x v="36"/>
    <x v="9"/>
    <x v="7"/>
    <x v="20"/>
    <x v="4946"/>
    <n v="79888"/>
    <n v="110.96"/>
    <n v="9047.15"/>
    <n v="504830.97"/>
    <n v="0"/>
    <m/>
    <m/>
    <m/>
    <m/>
    <m/>
    <m/>
    <m/>
    <m/>
    <m/>
    <m/>
    <m/>
    <m/>
    <m/>
    <m/>
    <n v="47387.69"/>
    <n v="5313"/>
    <n v="7.38"/>
    <n v="789.79"/>
  </r>
  <r>
    <x v="22"/>
    <x v="22"/>
    <x v="9"/>
    <x v="2"/>
    <x v="27"/>
    <x v="4947"/>
    <n v="12224"/>
    <n v="26.81"/>
    <n v="2176.16"/>
    <n v="76905.42"/>
    <n v="29486.91"/>
    <n v="88254"/>
    <n v="193.54"/>
    <n v="775.97"/>
    <n v="355591.44"/>
    <m/>
    <m/>
    <m/>
    <m/>
    <m/>
    <m/>
    <m/>
    <m/>
    <m/>
    <m/>
    <n v="179.93"/>
    <n v="13042"/>
    <n v="28.6"/>
    <n v="4.74"/>
  </r>
  <r>
    <x v="132"/>
    <x v="132"/>
    <x v="8"/>
    <x v="2"/>
    <x v="91"/>
    <x v="4948"/>
    <n v="71096"/>
    <n v="109.72"/>
    <n v="8691.2800000000007"/>
    <n v="436475.97"/>
    <n v="0"/>
    <m/>
    <m/>
    <m/>
    <m/>
    <m/>
    <m/>
    <m/>
    <m/>
    <m/>
    <m/>
    <m/>
    <m/>
    <m/>
    <m/>
    <n v="106252.6"/>
    <n v="8750"/>
    <n v="13.5"/>
    <n v="1967.64"/>
  </r>
  <r>
    <x v="3"/>
    <x v="3"/>
    <x v="5"/>
    <x v="2"/>
    <x v="9"/>
    <x v="4949"/>
    <n v="29000"/>
    <n v="60.42"/>
    <n v="3888.85"/>
    <n v="144665.22"/>
    <n v="25240.54"/>
    <n v="28667"/>
    <n v="59.72"/>
    <m/>
    <m/>
    <m/>
    <m/>
    <m/>
    <m/>
    <m/>
    <m/>
    <m/>
    <m/>
    <m/>
    <m/>
    <n v="134555"/>
    <n v="9097"/>
    <n v="18.95"/>
    <n v="3363.88"/>
  </r>
  <r>
    <x v="87"/>
    <x v="87"/>
    <x v="1"/>
    <x v="14"/>
    <x v="17"/>
    <x v="4118"/>
    <n v="17227"/>
    <n v="28.71"/>
    <n v="3500.8"/>
    <n v="162787.20000000001"/>
    <n v="30050.69"/>
    <n v="33526"/>
    <n v="55.88"/>
    <n v="601.01"/>
    <n v="362390.23"/>
    <m/>
    <m/>
    <m/>
    <m/>
    <m/>
    <m/>
    <m/>
    <m/>
    <m/>
    <m/>
    <n v="1859"/>
    <n v="11990"/>
    <n v="19.98"/>
    <n v="37.18"/>
  </r>
  <r>
    <x v="41"/>
    <x v="41"/>
    <x v="14"/>
    <x v="4"/>
    <x v="21"/>
    <x v="677"/>
    <n v="251"/>
    <n v="0.87"/>
    <n v="32.380000000000003"/>
    <n v="722.61"/>
    <n v="0"/>
    <m/>
    <m/>
    <m/>
    <m/>
    <m/>
    <m/>
    <m/>
    <m/>
    <m/>
    <m/>
    <m/>
    <m/>
    <m/>
    <m/>
    <n v="2.39"/>
    <n v="18652"/>
    <n v="64.760000000000005"/>
    <n v="0.1"/>
  </r>
  <r>
    <x v="215"/>
    <x v="215"/>
    <x v="11"/>
    <x v="2"/>
    <x v="12"/>
    <x v="4950"/>
    <n v="12110"/>
    <n v="72.08"/>
    <n v="5845.71"/>
    <n v="76111.199999999997"/>
    <n v="0"/>
    <m/>
    <m/>
    <m/>
    <m/>
    <m/>
    <m/>
    <m/>
    <m/>
    <m/>
    <n v="5500"/>
    <n v="18664"/>
    <n v="111.1"/>
    <n v="392"/>
    <n v="123112"/>
    <n v="459.06"/>
    <n v="3904"/>
    <n v="23.24"/>
    <n v="32.79"/>
  </r>
  <r>
    <x v="73"/>
    <x v="73"/>
    <x v="2"/>
    <x v="7"/>
    <x v="25"/>
    <x v="4951"/>
    <n v="36109"/>
    <n v="45.59"/>
    <n v="4462.42"/>
    <n v="273903.59999999998"/>
    <n v="36956.35"/>
    <n v="52744"/>
    <n v="66.599999999999994"/>
    <n v="559.94000000000005"/>
    <n v="445667.75"/>
    <m/>
    <m/>
    <m/>
    <m/>
    <m/>
    <m/>
    <m/>
    <m/>
    <m/>
    <m/>
    <n v="497780"/>
    <n v="22704"/>
    <n v="28.67"/>
    <n v="7542.12"/>
  </r>
  <r>
    <x v="151"/>
    <x v="151"/>
    <x v="3"/>
    <x v="7"/>
    <x v="93"/>
    <x v="4952"/>
    <n v="635"/>
    <n v="1.6"/>
    <n v="291.58"/>
    <n v="8948.4599999999991"/>
    <n v="1552"/>
    <n v="2263"/>
    <n v="5.71"/>
    <m/>
    <m/>
    <n v="0"/>
    <n v="0"/>
    <n v="0"/>
    <n v="0"/>
    <n v="0"/>
    <n v="0"/>
    <n v="0"/>
    <n v="0"/>
    <n v="0"/>
    <n v="0"/>
    <n v="0"/>
    <n v="7800"/>
    <n v="19.7"/>
    <n v="0"/>
  </r>
  <r>
    <x v="62"/>
    <x v="62"/>
    <x v="9"/>
    <x v="13"/>
    <x v="6"/>
    <x v="0"/>
    <n v="0"/>
    <n v="0"/>
    <n v="0"/>
    <n v="0"/>
    <n v="0"/>
    <n v="0"/>
    <n v="0"/>
    <m/>
    <m/>
    <m/>
    <m/>
    <m/>
    <m/>
    <m/>
    <m/>
    <m/>
    <m/>
    <m/>
    <m/>
    <n v="97"/>
    <n v="390"/>
    <n v="4.0599999999999996"/>
    <n v="12.13"/>
  </r>
  <r>
    <x v="155"/>
    <x v="155"/>
    <x v="10"/>
    <x v="2"/>
    <x v="2"/>
    <x v="4953"/>
    <n v="70410"/>
    <n v="91.68"/>
    <n v="7572.83"/>
    <n v="450734.73"/>
    <n v="0"/>
    <m/>
    <m/>
    <m/>
    <m/>
    <m/>
    <m/>
    <m/>
    <m/>
    <m/>
    <m/>
    <m/>
    <m/>
    <m/>
    <m/>
    <n v="28845.67"/>
    <n v="57185"/>
    <n v="74.459999999999994"/>
    <n v="450.71"/>
  </r>
  <r>
    <x v="11"/>
    <x v="11"/>
    <x v="3"/>
    <x v="7"/>
    <x v="10"/>
    <x v="4954"/>
    <n v="131723"/>
    <n v="148.34"/>
    <n v="8747.0400000000009"/>
    <n v="601971.32999999996"/>
    <n v="0"/>
    <m/>
    <m/>
    <m/>
    <m/>
    <n v="418"/>
    <n v="1166"/>
    <n v="1.31"/>
    <n v="5"/>
    <n v="5295.64"/>
    <m/>
    <m/>
    <m/>
    <m/>
    <m/>
    <n v="1057120"/>
    <n v="13783"/>
    <n v="15.52"/>
    <n v="14285.41"/>
  </r>
  <r>
    <x v="159"/>
    <x v="159"/>
    <x v="14"/>
    <x v="1"/>
    <x v="4"/>
    <x v="4"/>
    <m/>
    <m/>
    <m/>
    <m/>
    <n v="0"/>
    <m/>
    <m/>
    <m/>
    <m/>
    <m/>
    <m/>
    <m/>
    <m/>
    <m/>
    <m/>
    <m/>
    <m/>
    <m/>
    <m/>
    <n v="47600"/>
    <n v="6997"/>
    <n v="83.3"/>
    <n v="6800"/>
  </r>
  <r>
    <x v="212"/>
    <x v="212"/>
    <x v="5"/>
    <x v="2"/>
    <x v="20"/>
    <x v="4955"/>
    <n v="79307"/>
    <n v="110.15"/>
    <n v="5959.33"/>
    <n v="332530.8"/>
    <n v="0"/>
    <m/>
    <m/>
    <m/>
    <m/>
    <m/>
    <m/>
    <m/>
    <m/>
    <m/>
    <m/>
    <m/>
    <m/>
    <m/>
    <m/>
    <n v="1109.55"/>
    <n v="8390"/>
    <n v="11.65"/>
    <n v="18.489999999999998"/>
  </r>
  <r>
    <x v="235"/>
    <x v="235"/>
    <x v="13"/>
    <x v="2"/>
    <x v="5"/>
    <x v="4746"/>
    <n v="90543"/>
    <n v="94.32"/>
    <n v="8124"/>
    <n v="604425.6"/>
    <n v="0"/>
    <m/>
    <m/>
    <m/>
    <m/>
    <m/>
    <m/>
    <m/>
    <m/>
    <m/>
    <m/>
    <m/>
    <m/>
    <m/>
    <m/>
    <n v="840.85"/>
    <n v="11294"/>
    <n v="11.76"/>
    <n v="10.51"/>
  </r>
  <r>
    <x v="12"/>
    <x v="12"/>
    <x v="8"/>
    <x v="0"/>
    <x v="1"/>
    <x v="4"/>
    <m/>
    <m/>
    <m/>
    <m/>
    <n v="0"/>
    <m/>
    <m/>
    <m/>
    <m/>
    <m/>
    <m/>
    <m/>
    <m/>
    <m/>
    <m/>
    <m/>
    <m/>
    <m/>
    <m/>
    <n v="0"/>
    <m/>
    <m/>
    <n v="0"/>
  </r>
  <r>
    <x v="17"/>
    <x v="17"/>
    <x v="5"/>
    <x v="7"/>
    <x v="64"/>
    <x v="4956"/>
    <n v="31456"/>
    <n v="34.950000000000003"/>
    <n v="2968.39"/>
    <n v="207044.97"/>
    <n v="24345.9"/>
    <n v="32662"/>
    <n v="36.29"/>
    <n v="324.61"/>
    <n v="293594.48"/>
    <m/>
    <m/>
    <m/>
    <m/>
    <m/>
    <m/>
    <m/>
    <m/>
    <m/>
    <m/>
    <n v="287918"/>
    <n v="51239"/>
    <n v="56.93"/>
    <n v="3838.91"/>
  </r>
  <r>
    <x v="180"/>
    <x v="180"/>
    <x v="13"/>
    <x v="2"/>
    <x v="30"/>
    <x v="4957"/>
    <n v="71831"/>
    <n v="124.71"/>
    <n v="10091"/>
    <n v="450462.24"/>
    <n v="0"/>
    <m/>
    <m/>
    <m/>
    <m/>
    <m/>
    <m/>
    <m/>
    <m/>
    <m/>
    <m/>
    <m/>
    <m/>
    <m/>
    <m/>
    <n v="69852"/>
    <n v="6920"/>
    <n v="12.01"/>
    <n v="1455.25"/>
  </r>
  <r>
    <x v="106"/>
    <x v="106"/>
    <x v="9"/>
    <x v="7"/>
    <x v="9"/>
    <x v="4958"/>
    <n v="685380"/>
    <n v="1427.88"/>
    <n v="20742"/>
    <n v="771602.4"/>
    <n v="0"/>
    <m/>
    <m/>
    <m/>
    <m/>
    <m/>
    <m/>
    <m/>
    <m/>
    <m/>
    <m/>
    <m/>
    <m/>
    <m/>
    <m/>
    <n v="22900"/>
    <n v="134784"/>
    <n v="280.8"/>
    <n v="572.5"/>
  </r>
  <r>
    <x v="122"/>
    <x v="122"/>
    <x v="15"/>
    <x v="4"/>
    <x v="121"/>
    <x v="4959"/>
    <n v="311608"/>
    <n v="90.79"/>
    <n v="7187.13"/>
    <n v="1911632.67"/>
    <n v="24318.14"/>
    <n v="46525"/>
    <n v="13.56"/>
    <n v="85.03"/>
    <n v="293259.71999999997"/>
    <m/>
    <n v="1325"/>
    <n v="0.39"/>
    <m/>
    <m/>
    <n v="195"/>
    <n v="3241"/>
    <n v="0.94"/>
    <n v="0"/>
    <n v="4364.88"/>
    <n v="22913.82"/>
    <n v="345598"/>
    <n v="100.7"/>
    <n v="80.12"/>
  </r>
  <r>
    <x v="17"/>
    <x v="17"/>
    <x v="8"/>
    <x v="5"/>
    <x v="65"/>
    <x v="4960"/>
    <n v="240546"/>
    <n v="133.63999999999999"/>
    <n v="10276"/>
    <n v="1433502"/>
    <n v="6784.59"/>
    <n v="19636"/>
    <n v="10.91"/>
    <n v="45.23"/>
    <n v="81817.45"/>
    <m/>
    <m/>
    <m/>
    <m/>
    <m/>
    <m/>
    <m/>
    <m/>
    <m/>
    <m/>
    <n v="333400"/>
    <n v="59851"/>
    <n v="33.25"/>
    <n v="2222.67"/>
  </r>
  <r>
    <x v="30"/>
    <x v="30"/>
    <x v="9"/>
    <x v="4"/>
    <x v="134"/>
    <x v="4961"/>
    <n v="28213"/>
    <n v="18.66"/>
    <n v="865.04"/>
    <n v="101365.35"/>
    <n v="18450.05"/>
    <n v="32298"/>
    <n v="21.36"/>
    <n v="146.43"/>
    <n v="222494.67"/>
    <m/>
    <m/>
    <m/>
    <m/>
    <m/>
    <m/>
    <m/>
    <m/>
    <m/>
    <m/>
    <n v="14006"/>
    <n v="102120"/>
    <n v="67.540000000000006"/>
    <n v="111.16"/>
  </r>
  <r>
    <x v="74"/>
    <x v="74"/>
    <x v="10"/>
    <x v="4"/>
    <x v="50"/>
    <x v="4962"/>
    <n v="3826"/>
    <n v="1.99"/>
    <n v="176.4"/>
    <n v="26248.32"/>
    <n v="404.46"/>
    <n v="2348"/>
    <n v="1.22"/>
    <m/>
    <m/>
    <m/>
    <m/>
    <m/>
    <m/>
    <m/>
    <m/>
    <m/>
    <m/>
    <m/>
    <m/>
    <n v="12474.84"/>
    <n v="120222"/>
    <n v="62.62"/>
    <n v="77.97"/>
  </r>
  <r>
    <x v="201"/>
    <x v="201"/>
    <x v="6"/>
    <x v="4"/>
    <x v="135"/>
    <x v="4963"/>
    <n v="306235"/>
    <n v="99.69"/>
    <n v="8436.69"/>
    <n v="2008607.49"/>
    <n v="202419.98"/>
    <n v="244933"/>
    <n v="79.73"/>
    <n v="790.7"/>
    <n v="2441043.27"/>
    <m/>
    <m/>
    <m/>
    <m/>
    <m/>
    <m/>
    <m/>
    <m/>
    <m/>
    <m/>
    <n v="35.75"/>
    <n v="167738"/>
    <n v="54.6"/>
    <n v="0.14000000000000001"/>
  </r>
  <r>
    <x v="44"/>
    <x v="44"/>
    <x v="15"/>
    <x v="1"/>
    <x v="6"/>
    <x v="0"/>
    <n v="38"/>
    <n v="0.4"/>
    <n v="0"/>
    <n v="0"/>
    <n v="0"/>
    <n v="0"/>
    <n v="0"/>
    <m/>
    <m/>
    <m/>
    <m/>
    <m/>
    <m/>
    <m/>
    <m/>
    <m/>
    <m/>
    <m/>
    <m/>
    <n v="532"/>
    <n v="5993"/>
    <n v="62.43"/>
    <n v="66.5"/>
  </r>
  <r>
    <x v="77"/>
    <x v="77"/>
    <x v="12"/>
    <x v="1"/>
    <x v="51"/>
    <x v="4"/>
    <m/>
    <m/>
    <m/>
    <m/>
    <n v="0"/>
    <m/>
    <m/>
    <m/>
    <m/>
    <m/>
    <m/>
    <m/>
    <m/>
    <m/>
    <m/>
    <m/>
    <m/>
    <m/>
    <m/>
    <n v="0.16"/>
    <n v="1669"/>
    <n v="139.08000000000001"/>
    <n v="0.16"/>
  </r>
  <r>
    <x v="125"/>
    <x v="125"/>
    <x v="4"/>
    <x v="1"/>
    <x v="1"/>
    <x v="4"/>
    <m/>
    <m/>
    <m/>
    <m/>
    <n v="0"/>
    <m/>
    <m/>
    <m/>
    <m/>
    <m/>
    <m/>
    <m/>
    <m/>
    <m/>
    <m/>
    <m/>
    <m/>
    <m/>
    <m/>
    <n v="0"/>
    <m/>
    <m/>
    <n v="0"/>
  </r>
  <r>
    <x v="150"/>
    <x v="150"/>
    <x v="13"/>
    <x v="2"/>
    <x v="118"/>
    <x v="4964"/>
    <n v="19120"/>
    <n v="59.01"/>
    <n v="6053.67"/>
    <n v="152007.57"/>
    <n v="0"/>
    <m/>
    <m/>
    <m/>
    <m/>
    <m/>
    <m/>
    <m/>
    <m/>
    <m/>
    <n v="10467"/>
    <n v="20199"/>
    <n v="62.34"/>
    <n v="387"/>
    <n v="234293.33"/>
    <n v="46600"/>
    <n v="5100"/>
    <n v="15.74"/>
    <n v="1725.93"/>
  </r>
  <r>
    <x v="63"/>
    <x v="63"/>
    <x v="12"/>
    <x v="7"/>
    <x v="126"/>
    <x v="4965"/>
    <n v="390872"/>
    <n v="155.85"/>
    <n v="23517.93"/>
    <n v="4571179.71"/>
    <n v="66.930000000000007"/>
    <n v="1946"/>
    <n v="0.78"/>
    <n v="0.32"/>
    <n v="807.07"/>
    <m/>
    <m/>
    <m/>
    <m/>
    <m/>
    <m/>
    <m/>
    <m/>
    <m/>
    <m/>
    <n v="1155036"/>
    <n v="154344"/>
    <n v="61.54"/>
    <n v="5526.49"/>
  </r>
  <r>
    <x v="23"/>
    <x v="23"/>
    <x v="0"/>
    <x v="7"/>
    <x v="124"/>
    <x v="4966"/>
    <n v="37964"/>
    <n v="67.31"/>
    <n v="4569.8100000000004"/>
    <n v="199746.33"/>
    <n v="31200.78"/>
    <n v="47865"/>
    <n v="84.87"/>
    <n v="663.85"/>
    <n v="376259.52"/>
    <m/>
    <m/>
    <m/>
    <m/>
    <m/>
    <m/>
    <m/>
    <m/>
    <m/>
    <m/>
    <n v="3610"/>
    <n v="32901"/>
    <n v="58.34"/>
    <n v="76.81"/>
  </r>
  <r>
    <x v="39"/>
    <x v="39"/>
    <x v="5"/>
    <x v="4"/>
    <x v="119"/>
    <x v="4"/>
    <m/>
    <m/>
    <m/>
    <m/>
    <n v="0"/>
    <m/>
    <m/>
    <m/>
    <m/>
    <m/>
    <m/>
    <m/>
    <m/>
    <m/>
    <m/>
    <m/>
    <m/>
    <m/>
    <m/>
    <n v="0"/>
    <m/>
    <m/>
    <n v="0"/>
  </r>
  <r>
    <x v="3"/>
    <x v="3"/>
    <x v="1"/>
    <x v="5"/>
    <x v="3"/>
    <x v="4"/>
    <n v="0"/>
    <n v="0"/>
    <m/>
    <m/>
    <n v="0"/>
    <m/>
    <m/>
    <m/>
    <m/>
    <m/>
    <m/>
    <m/>
    <m/>
    <m/>
    <m/>
    <m/>
    <m/>
    <m/>
    <m/>
    <n v="0"/>
    <m/>
    <m/>
    <n v="0"/>
  </r>
  <r>
    <x v="20"/>
    <x v="20"/>
    <x v="7"/>
    <x v="7"/>
    <x v="9"/>
    <x v="4967"/>
    <n v="14065"/>
    <n v="29.3"/>
    <n v="3824.05"/>
    <n v="142254.66"/>
    <n v="0"/>
    <n v="0"/>
    <n v="0"/>
    <m/>
    <m/>
    <m/>
    <m/>
    <m/>
    <m/>
    <m/>
    <m/>
    <m/>
    <m/>
    <m/>
    <m/>
    <n v="87690"/>
    <n v="3977"/>
    <n v="8.2899999999999991"/>
    <n v="2192.25"/>
  </r>
  <r>
    <x v="166"/>
    <x v="166"/>
    <x v="8"/>
    <x v="5"/>
    <x v="129"/>
    <x v="4968"/>
    <n v="140648"/>
    <n v="93.77"/>
    <n v="10694.4"/>
    <n v="1243224"/>
    <n v="5904.95"/>
    <n v="5553"/>
    <n v="3.7"/>
    <n v="47.24"/>
    <n v="71209.52"/>
    <m/>
    <m/>
    <m/>
    <m/>
    <m/>
    <m/>
    <m/>
    <m/>
    <m/>
    <m/>
    <n v="2418"/>
    <n v="16145"/>
    <n v="10.76"/>
    <n v="19.34"/>
  </r>
  <r>
    <x v="178"/>
    <x v="178"/>
    <x v="8"/>
    <x v="7"/>
    <x v="10"/>
    <x v="4969"/>
    <n v="170964"/>
    <n v="192.53"/>
    <n v="12286.81"/>
    <n v="845578.32"/>
    <n v="0"/>
    <m/>
    <m/>
    <m/>
    <m/>
    <m/>
    <m/>
    <m/>
    <m/>
    <m/>
    <m/>
    <m/>
    <m/>
    <m/>
    <m/>
    <n v="727786"/>
    <n v="173832"/>
    <n v="195.76"/>
    <n v="9834.9500000000007"/>
  </r>
  <r>
    <x v="36"/>
    <x v="36"/>
    <x v="3"/>
    <x v="5"/>
    <x v="42"/>
    <x v="4122"/>
    <n v="4347"/>
    <n v="12.08"/>
    <n v="1045.33"/>
    <n v="29164.799999999999"/>
    <n v="2403.4899999999998"/>
    <n v="4027"/>
    <n v="11.19"/>
    <m/>
    <m/>
    <m/>
    <m/>
    <m/>
    <m/>
    <m/>
    <m/>
    <m/>
    <m/>
    <m/>
    <m/>
    <n v="28.95"/>
    <n v="1506"/>
    <n v="4.18"/>
    <n v="0.96"/>
  </r>
  <r>
    <x v="76"/>
    <x v="76"/>
    <x v="1"/>
    <x v="3"/>
    <x v="6"/>
    <x v="4"/>
    <m/>
    <m/>
    <m/>
    <m/>
    <n v="0"/>
    <m/>
    <m/>
    <m/>
    <m/>
    <m/>
    <m/>
    <m/>
    <m/>
    <m/>
    <m/>
    <m/>
    <m/>
    <m/>
    <m/>
    <n v="0"/>
    <m/>
    <m/>
    <n v="0"/>
  </r>
  <r>
    <x v="4"/>
    <x v="4"/>
    <x v="13"/>
    <x v="7"/>
    <x v="21"/>
    <x v="4970"/>
    <n v="14793"/>
    <n v="51.36"/>
    <n v="3177.58"/>
    <n v="70923.66"/>
    <n v="13980.6"/>
    <n v="15187"/>
    <n v="52.73"/>
    <n v="582.53"/>
    <n v="168596.27"/>
    <m/>
    <m/>
    <m/>
    <m/>
    <m/>
    <m/>
    <m/>
    <m/>
    <m/>
    <m/>
    <n v="13375"/>
    <n v="6558"/>
    <n v="22.77"/>
    <n v="557.29"/>
  </r>
  <r>
    <x v="91"/>
    <x v="91"/>
    <x v="13"/>
    <x v="0"/>
    <x v="64"/>
    <x v="4971"/>
    <n v="144206"/>
    <n v="160.22999999999999"/>
    <n v="12140.8"/>
    <n v="846820.8"/>
    <n v="0"/>
    <m/>
    <m/>
    <m/>
    <m/>
    <m/>
    <m/>
    <m/>
    <m/>
    <m/>
    <m/>
    <m/>
    <m/>
    <m/>
    <m/>
    <n v="200013"/>
    <n v="9300"/>
    <n v="10.33"/>
    <n v="2666.84"/>
  </r>
  <r>
    <x v="16"/>
    <x v="16"/>
    <x v="0"/>
    <x v="7"/>
    <x v="5"/>
    <x v="4972"/>
    <n v="40729"/>
    <n v="42.43"/>
    <n v="3457.5"/>
    <n v="257238"/>
    <n v="31343.360000000001"/>
    <n v="34571"/>
    <n v="36.01"/>
    <n v="391.79"/>
    <n v="377978.93"/>
    <m/>
    <m/>
    <m/>
    <m/>
    <m/>
    <m/>
    <m/>
    <m/>
    <m/>
    <m/>
    <n v="14747"/>
    <n v="16693"/>
    <n v="17.39"/>
    <n v="184.34"/>
  </r>
  <r>
    <x v="143"/>
    <x v="143"/>
    <x v="2"/>
    <x v="5"/>
    <x v="37"/>
    <x v="4973"/>
    <n v="50082"/>
    <n v="130.41999999999999"/>
    <n v="8127.5"/>
    <n v="241874.4"/>
    <n v="7"/>
    <n v="100"/>
    <n v="0.26"/>
    <n v="0.22"/>
    <n v="84.42"/>
    <m/>
    <m/>
    <m/>
    <m/>
    <m/>
    <m/>
    <m/>
    <m/>
    <m/>
    <m/>
    <n v="401.04"/>
    <n v="823"/>
    <n v="2.14"/>
    <n v="12.53"/>
  </r>
  <r>
    <x v="80"/>
    <x v="80"/>
    <x v="11"/>
    <x v="5"/>
    <x v="69"/>
    <x v="4974"/>
    <n v="51542"/>
    <n v="74.05"/>
    <n v="6471.84"/>
    <n v="349091.31"/>
    <n v="0"/>
    <m/>
    <m/>
    <m/>
    <m/>
    <m/>
    <m/>
    <m/>
    <m/>
    <m/>
    <m/>
    <m/>
    <m/>
    <m/>
    <m/>
    <n v="173900"/>
    <n v="17601"/>
    <n v="25.29"/>
    <n v="2998.28"/>
  </r>
  <r>
    <x v="73"/>
    <x v="73"/>
    <x v="13"/>
    <x v="2"/>
    <x v="49"/>
    <x v="4975"/>
    <n v="36224"/>
    <n v="39.72"/>
    <n v="3666.49"/>
    <n v="259147.29"/>
    <n v="36998.06"/>
    <n v="40481"/>
    <n v="44.39"/>
    <n v="486.82"/>
    <n v="446170.71"/>
    <m/>
    <m/>
    <m/>
    <m/>
    <m/>
    <m/>
    <m/>
    <m/>
    <m/>
    <m/>
    <n v="2747"/>
    <n v="30827"/>
    <n v="33.799999999999997"/>
    <n v="36.14"/>
  </r>
  <r>
    <x v="54"/>
    <x v="54"/>
    <x v="4"/>
    <x v="11"/>
    <x v="28"/>
    <x v="4"/>
    <m/>
    <m/>
    <m/>
    <m/>
    <n v="0"/>
    <m/>
    <m/>
    <m/>
    <m/>
    <m/>
    <m/>
    <m/>
    <m/>
    <m/>
    <m/>
    <m/>
    <m/>
    <m/>
    <m/>
    <n v="0"/>
    <m/>
    <m/>
    <n v="0"/>
  </r>
  <r>
    <x v="150"/>
    <x v="150"/>
    <x v="5"/>
    <x v="1"/>
    <x v="71"/>
    <x v="4976"/>
    <n v="390"/>
    <n v="6.5"/>
    <n v="252.8"/>
    <n v="1175.52"/>
    <n v="0"/>
    <m/>
    <m/>
    <m/>
    <m/>
    <m/>
    <m/>
    <m/>
    <m/>
    <m/>
    <n v="3435"/>
    <n v="5735"/>
    <n v="95.58"/>
    <n v="687"/>
    <n v="76889.039999999994"/>
    <n v="48400"/>
    <n v="4955"/>
    <n v="82.58"/>
    <n v="9680"/>
  </r>
  <r>
    <x v="4"/>
    <x v="4"/>
    <x v="12"/>
    <x v="18"/>
    <x v="16"/>
    <x v="4977"/>
    <n v="113"/>
    <n v="2.35"/>
    <n v="43.25"/>
    <n v="160.88999999999999"/>
    <n v="0"/>
    <m/>
    <m/>
    <m/>
    <m/>
    <m/>
    <m/>
    <m/>
    <m/>
    <m/>
    <m/>
    <m/>
    <m/>
    <m/>
    <m/>
    <n v="566"/>
    <n v="2586"/>
    <n v="53.88"/>
    <n v="141.5"/>
  </r>
  <r>
    <x v="141"/>
    <x v="141"/>
    <x v="7"/>
    <x v="2"/>
    <x v="143"/>
    <x v="4978"/>
    <n v="50603"/>
    <n v="36.67"/>
    <n v="4883.4799999999996"/>
    <n v="522288"/>
    <n v="14.7"/>
    <n v="286"/>
    <n v="0.21"/>
    <n v="0.13"/>
    <n v="177.26"/>
    <n v="0"/>
    <n v="0"/>
    <n v="0"/>
    <n v="0"/>
    <n v="0"/>
    <n v="0"/>
    <n v="0"/>
    <n v="0"/>
    <n v="0"/>
    <n v="0"/>
    <n v="430503"/>
    <n v="18391"/>
    <n v="13.33"/>
    <n v="3743.5"/>
  </r>
  <r>
    <x v="17"/>
    <x v="17"/>
    <x v="1"/>
    <x v="0"/>
    <x v="125"/>
    <x v="4979"/>
    <n v="184780"/>
    <n v="76.989999999999995"/>
    <n v="9805"/>
    <n v="1823730"/>
    <n v="0"/>
    <n v="789"/>
    <n v="0.33"/>
    <m/>
    <m/>
    <m/>
    <m/>
    <m/>
    <m/>
    <m/>
    <m/>
    <m/>
    <m/>
    <m/>
    <m/>
    <n v="2705"/>
    <n v="25473"/>
    <n v="10.61"/>
    <n v="13.53"/>
  </r>
  <r>
    <x v="71"/>
    <x v="71"/>
    <x v="2"/>
    <x v="7"/>
    <x v="38"/>
    <x v="4980"/>
    <n v="67788"/>
    <n v="100.88"/>
    <n v="8870"/>
    <n v="461949.6"/>
    <n v="0"/>
    <m/>
    <m/>
    <m/>
    <m/>
    <m/>
    <m/>
    <m/>
    <m/>
    <m/>
    <m/>
    <m/>
    <m/>
    <m/>
    <m/>
    <n v="343.83"/>
    <n v="28407"/>
    <n v="42.27"/>
    <n v="6.14"/>
  </r>
  <r>
    <x v="119"/>
    <x v="119"/>
    <x v="14"/>
    <x v="6"/>
    <x v="94"/>
    <x v="4981"/>
    <n v="3839"/>
    <n v="16.84"/>
    <n v="879.95"/>
    <n v="15548.67"/>
    <n v="882.64"/>
    <n v="1465"/>
    <n v="6.43"/>
    <n v="46.45"/>
    <n v="10644"/>
    <m/>
    <m/>
    <m/>
    <m/>
    <m/>
    <m/>
    <m/>
    <m/>
    <m/>
    <m/>
    <n v="54695"/>
    <n v="21461"/>
    <n v="94.13"/>
    <n v="2878.68"/>
  </r>
  <r>
    <x v="223"/>
    <x v="223"/>
    <x v="10"/>
    <x v="2"/>
    <x v="31"/>
    <x v="4982"/>
    <n v="3153"/>
    <n v="13.14"/>
    <n v="1512.65"/>
    <n v="28135.29"/>
    <n v="2050"/>
    <n v="3274"/>
    <n v="13.64"/>
    <n v="102.5"/>
    <n v="24721.57"/>
    <m/>
    <m/>
    <m/>
    <m/>
    <m/>
    <m/>
    <m/>
    <m/>
    <m/>
    <m/>
    <n v="64600"/>
    <n v="9847"/>
    <n v="41.03"/>
    <n v="3230"/>
  </r>
  <r>
    <x v="22"/>
    <x v="22"/>
    <x v="4"/>
    <x v="0"/>
    <x v="30"/>
    <x v="4983"/>
    <n v="14080"/>
    <n v="24.44"/>
    <n v="1811.69"/>
    <n v="80873.73"/>
    <n v="11140.64"/>
    <n v="13784"/>
    <n v="23.93"/>
    <n v="232.1"/>
    <n v="134348.32"/>
    <m/>
    <m/>
    <m/>
    <m/>
    <m/>
    <m/>
    <m/>
    <m/>
    <m/>
    <m/>
    <n v="52151.5"/>
    <n v="11874"/>
    <n v="20.61"/>
    <n v="1086.49"/>
  </r>
  <r>
    <x v="15"/>
    <x v="15"/>
    <x v="14"/>
    <x v="7"/>
    <x v="31"/>
    <x v="1524"/>
    <n v="10494"/>
    <n v="43.73"/>
    <n v="3176"/>
    <n v="59073.599999999999"/>
    <n v="0"/>
    <m/>
    <m/>
    <m/>
    <m/>
    <m/>
    <m/>
    <m/>
    <m/>
    <m/>
    <n v="6870"/>
    <n v="3819"/>
    <n v="15.91"/>
    <n v="343"/>
    <n v="153778.07999999999"/>
    <n v="40044"/>
    <n v="3274"/>
    <n v="13.64"/>
    <n v="2002.2"/>
  </r>
  <r>
    <x v="93"/>
    <x v="93"/>
    <x v="3"/>
    <x v="7"/>
    <x v="20"/>
    <x v="4984"/>
    <n v="85499"/>
    <n v="118.75"/>
    <n v="10027.33"/>
    <n v="559525.19999999995"/>
    <n v="0"/>
    <m/>
    <m/>
    <m/>
    <m/>
    <m/>
    <m/>
    <m/>
    <m/>
    <m/>
    <m/>
    <m/>
    <m/>
    <m/>
    <m/>
    <n v="367566"/>
    <n v="8954"/>
    <n v="12.44"/>
    <n v="6126.1"/>
  </r>
  <r>
    <x v="185"/>
    <x v="185"/>
    <x v="4"/>
    <x v="2"/>
    <x v="9"/>
    <x v="4985"/>
    <n v="6504"/>
    <n v="13.55"/>
    <n v="877.8"/>
    <n v="32654.16"/>
    <n v="14232.78"/>
    <n v="21137"/>
    <n v="44.04"/>
    <n v="355.82"/>
    <n v="171637.41"/>
    <m/>
    <m/>
    <m/>
    <m/>
    <m/>
    <m/>
    <m/>
    <m/>
    <m/>
    <m/>
    <n v="59300"/>
    <n v="4902"/>
    <n v="10.210000000000001"/>
    <n v="1482.5"/>
  </r>
  <r>
    <x v="3"/>
    <x v="3"/>
    <x v="9"/>
    <x v="1"/>
    <x v="6"/>
    <x v="4986"/>
    <n v="1208"/>
    <n v="12.58"/>
    <n v="841.63"/>
    <n v="6261.69"/>
    <n v="76.62"/>
    <n v="158"/>
    <n v="1.65"/>
    <m/>
    <m/>
    <m/>
    <m/>
    <m/>
    <m/>
    <m/>
    <m/>
    <m/>
    <m/>
    <m/>
    <m/>
    <n v="133680"/>
    <n v="6419"/>
    <n v="66.86"/>
    <n v="16710"/>
  </r>
  <r>
    <x v="56"/>
    <x v="56"/>
    <x v="4"/>
    <x v="4"/>
    <x v="92"/>
    <x v="4987"/>
    <n v="20417"/>
    <n v="12.15"/>
    <n v="656.92"/>
    <n v="85531.17"/>
    <n v="120091.17"/>
    <n v="136359"/>
    <n v="81.17"/>
    <n v="857.79"/>
    <n v="1448215.49"/>
    <m/>
    <m/>
    <m/>
    <m/>
    <m/>
    <m/>
    <m/>
    <m/>
    <m/>
    <m/>
    <n v="1012570"/>
    <n v="165023"/>
    <n v="98.23"/>
    <n v="7232.64"/>
  </r>
  <r>
    <x v="53"/>
    <x v="53"/>
    <x v="0"/>
    <x v="2"/>
    <x v="9"/>
    <x v="4988"/>
    <n v="57211"/>
    <n v="119.19"/>
    <n v="16737.3"/>
    <n v="622627.56000000006"/>
    <n v="0"/>
    <m/>
    <m/>
    <m/>
    <m/>
    <m/>
    <m/>
    <m/>
    <m/>
    <m/>
    <m/>
    <m/>
    <m/>
    <m/>
    <m/>
    <n v="630"/>
    <n v="5285"/>
    <n v="11.01"/>
    <n v="15.75"/>
  </r>
  <r>
    <x v="86"/>
    <x v="86"/>
    <x v="3"/>
    <x v="2"/>
    <x v="38"/>
    <x v="4989"/>
    <n v="77633"/>
    <n v="115.53"/>
    <n v="8877.5499999999993"/>
    <n v="462342.99"/>
    <n v="0"/>
    <m/>
    <m/>
    <m/>
    <m/>
    <m/>
    <m/>
    <m/>
    <m/>
    <m/>
    <m/>
    <m/>
    <m/>
    <m/>
    <m/>
    <n v="65455.62"/>
    <n v="13688"/>
    <n v="20.37"/>
    <n v="1168.8499999999999"/>
  </r>
  <r>
    <x v="99"/>
    <x v="99"/>
    <x v="14"/>
    <x v="5"/>
    <x v="93"/>
    <x v="4990"/>
    <n v="30662"/>
    <n v="77.430000000000007"/>
    <n v="6718.33"/>
    <n v="206185.65"/>
    <n v="13047.56"/>
    <n v="21216"/>
    <n v="53.58"/>
    <n v="395.38"/>
    <n v="157344.4"/>
    <m/>
    <m/>
    <m/>
    <m/>
    <m/>
    <m/>
    <m/>
    <m/>
    <m/>
    <m/>
    <n v="21800"/>
    <n v="1535"/>
    <n v="3.88"/>
    <n v="660.61"/>
  </r>
  <r>
    <x v="70"/>
    <x v="70"/>
    <x v="10"/>
    <x v="12"/>
    <x v="6"/>
    <x v="4"/>
    <m/>
    <m/>
    <m/>
    <m/>
    <n v="0"/>
    <m/>
    <m/>
    <m/>
    <m/>
    <m/>
    <m/>
    <m/>
    <m/>
    <m/>
    <m/>
    <m/>
    <m/>
    <m/>
    <m/>
    <n v="0"/>
    <m/>
    <m/>
    <n v="0"/>
  </r>
  <r>
    <x v="196"/>
    <x v="196"/>
    <x v="10"/>
    <x v="1"/>
    <x v="28"/>
    <x v="4991"/>
    <n v="517"/>
    <n v="3.59"/>
    <n v="178.83"/>
    <n v="1995.78"/>
    <n v="0"/>
    <m/>
    <m/>
    <m/>
    <m/>
    <m/>
    <m/>
    <m/>
    <m/>
    <m/>
    <m/>
    <m/>
    <m/>
    <m/>
    <m/>
    <n v="58.42"/>
    <n v="2413"/>
    <n v="16.760000000000002"/>
    <n v="4.87"/>
  </r>
  <r>
    <x v="197"/>
    <x v="197"/>
    <x v="2"/>
    <x v="12"/>
    <x v="1"/>
    <x v="4"/>
    <m/>
    <m/>
    <m/>
    <m/>
    <n v="0"/>
    <m/>
    <m/>
    <m/>
    <m/>
    <m/>
    <m/>
    <m/>
    <m/>
    <m/>
    <m/>
    <m/>
    <m/>
    <m/>
    <m/>
    <n v="84.22"/>
    <n v="268"/>
    <n v="3.72"/>
    <n v="14.04"/>
  </r>
  <r>
    <x v="150"/>
    <x v="150"/>
    <x v="10"/>
    <x v="6"/>
    <x v="6"/>
    <x v="4992"/>
    <n v="255"/>
    <n v="2.66"/>
    <n v="139.88"/>
    <n v="1040.67"/>
    <n v="0"/>
    <m/>
    <m/>
    <m/>
    <m/>
    <m/>
    <m/>
    <m/>
    <m/>
    <m/>
    <n v="300"/>
    <n v="643"/>
    <n v="6.7"/>
    <n v="37"/>
    <n v="6715.2"/>
    <n v="48600"/>
    <n v="1240"/>
    <n v="12.92"/>
    <n v="6075"/>
  </r>
  <r>
    <x v="0"/>
    <x v="0"/>
    <x v="7"/>
    <x v="2"/>
    <x v="142"/>
    <x v="4993"/>
    <n v="29041"/>
    <n v="16.239999999999998"/>
    <n v="1320.12"/>
    <n v="182929.14"/>
    <n v="22118"/>
    <n v="25010"/>
    <n v="13.99"/>
    <n v="148.44"/>
    <n v="266727.59999999998"/>
    <m/>
    <m/>
    <m/>
    <m/>
    <m/>
    <m/>
    <m/>
    <m/>
    <m/>
    <m/>
    <n v="7494"/>
    <n v="28245"/>
    <n v="15.8"/>
    <n v="50.3"/>
  </r>
  <r>
    <x v="147"/>
    <x v="147"/>
    <x v="3"/>
    <x v="2"/>
    <x v="30"/>
    <x v="4994"/>
    <n v="31196"/>
    <n v="54.16"/>
    <n v="2968.02"/>
    <n v="132492.45000000001"/>
    <n v="37407"/>
    <n v="68393"/>
    <n v="118.74"/>
    <m/>
    <m/>
    <m/>
    <m/>
    <m/>
    <m/>
    <m/>
    <m/>
    <m/>
    <m/>
    <m/>
    <m/>
    <n v="1838"/>
    <n v="12062"/>
    <n v="20.94"/>
    <n v="38.29"/>
  </r>
  <r>
    <x v="40"/>
    <x v="40"/>
    <x v="6"/>
    <x v="2"/>
    <x v="17"/>
    <x v="4995"/>
    <n v="21993"/>
    <n v="36.659999999999997"/>
    <n v="2943.78"/>
    <n v="136885.76999999999"/>
    <n v="51628.52"/>
    <n v="41443"/>
    <n v="69.069999999999993"/>
    <n v="1032.57"/>
    <n v="622603.76"/>
    <m/>
    <m/>
    <m/>
    <m/>
    <m/>
    <m/>
    <m/>
    <m/>
    <m/>
    <m/>
    <n v="240300"/>
    <n v="16765"/>
    <n v="27.94"/>
    <n v="4806"/>
  </r>
  <r>
    <x v="124"/>
    <x v="124"/>
    <x v="1"/>
    <x v="7"/>
    <x v="11"/>
    <x v="4996"/>
    <n v="4065"/>
    <n v="33.880000000000003"/>
    <n v="3423.9"/>
    <n v="31842.27"/>
    <n v="0"/>
    <m/>
    <m/>
    <m/>
    <m/>
    <n v="5271"/>
    <n v="5579"/>
    <n v="46.49"/>
    <n v="527"/>
    <n v="66778.3"/>
    <m/>
    <m/>
    <m/>
    <m/>
    <m/>
    <n v="8600"/>
    <n v="547"/>
    <n v="4.5599999999999996"/>
    <n v="860"/>
  </r>
  <r>
    <x v="8"/>
    <x v="8"/>
    <x v="13"/>
    <x v="3"/>
    <x v="1"/>
    <x v="4"/>
    <m/>
    <m/>
    <m/>
    <m/>
    <n v="0"/>
    <m/>
    <m/>
    <m/>
    <m/>
    <m/>
    <m/>
    <m/>
    <m/>
    <m/>
    <m/>
    <m/>
    <m/>
    <m/>
    <m/>
    <n v="0.26"/>
    <n v="2885"/>
    <n v="40.07"/>
    <n v="0.04"/>
  </r>
  <r>
    <x v="15"/>
    <x v="15"/>
    <x v="3"/>
    <x v="7"/>
    <x v="31"/>
    <x v="1714"/>
    <n v="12745"/>
    <n v="53.1"/>
    <n v="3724"/>
    <n v="69266.399999999994"/>
    <n v="0"/>
    <m/>
    <m/>
    <m/>
    <m/>
    <m/>
    <m/>
    <m/>
    <m/>
    <m/>
    <n v="7166"/>
    <n v="17695"/>
    <n v="73.73"/>
    <n v="358"/>
    <n v="160403.74"/>
    <n v="4644"/>
    <n v="15411"/>
    <n v="64.209999999999994"/>
    <n v="232.2"/>
  </r>
  <r>
    <x v="4"/>
    <x v="4"/>
    <x v="5"/>
    <x v="18"/>
    <x v="16"/>
    <x v="4997"/>
    <n v="132"/>
    <n v="2.75"/>
    <n v="102"/>
    <n v="379.44"/>
    <n v="55.29"/>
    <n v="76"/>
    <n v="1.58"/>
    <m/>
    <m/>
    <m/>
    <m/>
    <m/>
    <m/>
    <m/>
    <m/>
    <m/>
    <m/>
    <m/>
    <m/>
    <n v="356"/>
    <n v="2524"/>
    <n v="52.58"/>
    <n v="89"/>
  </r>
  <r>
    <x v="76"/>
    <x v="76"/>
    <x v="8"/>
    <x v="6"/>
    <x v="31"/>
    <x v="4998"/>
    <n v="1225"/>
    <n v="5.0999999999999996"/>
    <n v="215.65"/>
    <n v="4011.09"/>
    <n v="21536.37"/>
    <n v="26803"/>
    <n v="111.68"/>
    <n v="1076.82"/>
    <n v="259713.58"/>
    <m/>
    <m/>
    <m/>
    <m/>
    <m/>
    <m/>
    <m/>
    <m/>
    <m/>
    <m/>
    <n v="253329.19"/>
    <n v="22145"/>
    <n v="92.27"/>
    <n v="12666.46"/>
  </r>
  <r>
    <x v="26"/>
    <x v="26"/>
    <x v="12"/>
    <x v="7"/>
    <x v="15"/>
    <x v="4999"/>
    <n v="23671"/>
    <n v="54.79"/>
    <n v="4395.75"/>
    <n v="147169.71"/>
    <n v="10081"/>
    <n v="14060"/>
    <n v="32.549999999999997"/>
    <m/>
    <m/>
    <m/>
    <m/>
    <m/>
    <m/>
    <m/>
    <m/>
    <m/>
    <m/>
    <m/>
    <m/>
    <n v="121000"/>
    <n v="6071"/>
    <n v="14.05"/>
    <n v="3361.11"/>
  </r>
  <r>
    <x v="4"/>
    <x v="4"/>
    <x v="6"/>
    <x v="7"/>
    <x v="21"/>
    <x v="5000"/>
    <n v="15215"/>
    <n v="52.83"/>
    <n v="2929.17"/>
    <n v="65379"/>
    <n v="16862.27"/>
    <n v="23251"/>
    <n v="80.73"/>
    <n v="702.59"/>
    <n v="203347.17"/>
    <m/>
    <m/>
    <m/>
    <m/>
    <m/>
    <m/>
    <m/>
    <m/>
    <m/>
    <m/>
    <n v="386"/>
    <n v="1561"/>
    <n v="5.42"/>
    <n v="16.079999999999998"/>
  </r>
  <r>
    <x v="98"/>
    <x v="98"/>
    <x v="5"/>
    <x v="11"/>
    <x v="130"/>
    <x v="5001"/>
    <n v="97090"/>
    <n v="33.71"/>
    <n v="1832.35"/>
    <n v="408980.52"/>
    <n v="262224.05"/>
    <n v="300070"/>
    <n v="104.19"/>
    <m/>
    <m/>
    <m/>
    <m/>
    <m/>
    <m/>
    <m/>
    <m/>
    <m/>
    <m/>
    <m/>
    <m/>
    <n v="0"/>
    <m/>
    <m/>
    <n v="0"/>
  </r>
  <r>
    <x v="23"/>
    <x v="23"/>
    <x v="4"/>
    <x v="7"/>
    <x v="124"/>
    <x v="5002"/>
    <n v="23079"/>
    <n v="40.92"/>
    <n v="2571.34"/>
    <n v="112393.29"/>
    <n v="17671.189999999999"/>
    <n v="19327"/>
    <n v="34.270000000000003"/>
    <m/>
    <m/>
    <m/>
    <m/>
    <m/>
    <m/>
    <m/>
    <m/>
    <m/>
    <m/>
    <m/>
    <m/>
    <n v="1367"/>
    <n v="14759"/>
    <n v="26.17"/>
    <n v="29.09"/>
  </r>
  <r>
    <x v="39"/>
    <x v="39"/>
    <x v="13"/>
    <x v="2"/>
    <x v="27"/>
    <x v="5003"/>
    <n v="19556"/>
    <n v="42.89"/>
    <n v="2558"/>
    <n v="90399.72"/>
    <n v="7355.97"/>
    <n v="8341"/>
    <n v="18.29"/>
    <n v="193.58"/>
    <n v="88707.79"/>
    <m/>
    <m/>
    <m/>
    <m/>
    <m/>
    <m/>
    <m/>
    <m/>
    <m/>
    <m/>
    <n v="147604"/>
    <n v="29442"/>
    <n v="64.569999999999993"/>
    <n v="3884.32"/>
  </r>
  <r>
    <x v="77"/>
    <x v="77"/>
    <x v="13"/>
    <x v="28"/>
    <x v="6"/>
    <x v="4"/>
    <m/>
    <m/>
    <m/>
    <m/>
    <n v="0"/>
    <m/>
    <m/>
    <m/>
    <m/>
    <m/>
    <m/>
    <m/>
    <m/>
    <m/>
    <m/>
    <m/>
    <m/>
    <m/>
    <m/>
    <n v="0"/>
    <m/>
    <m/>
    <n v="0"/>
  </r>
  <r>
    <x v="183"/>
    <x v="183"/>
    <x v="15"/>
    <x v="6"/>
    <x v="7"/>
    <x v="3198"/>
    <n v="103"/>
    <n v="4.29"/>
    <n v="81.5"/>
    <n v="151.59"/>
    <n v="0"/>
    <m/>
    <m/>
    <m/>
    <m/>
    <m/>
    <m/>
    <m/>
    <m/>
    <m/>
    <m/>
    <m/>
    <m/>
    <m/>
    <m/>
    <n v="0"/>
    <m/>
    <m/>
    <n v="0"/>
  </r>
  <r>
    <x v="143"/>
    <x v="143"/>
    <x v="15"/>
    <x v="5"/>
    <x v="37"/>
    <x v="5004"/>
    <n v="44449"/>
    <n v="115.75"/>
    <n v="8167.5"/>
    <n v="243064.8"/>
    <n v="31"/>
    <n v="134"/>
    <n v="0.35"/>
    <m/>
    <m/>
    <m/>
    <m/>
    <m/>
    <m/>
    <m/>
    <m/>
    <m/>
    <m/>
    <m/>
    <m/>
    <n v="882.29"/>
    <n v="2224"/>
    <n v="5.79"/>
    <n v="27.57"/>
  </r>
  <r>
    <x v="69"/>
    <x v="69"/>
    <x v="7"/>
    <x v="2"/>
    <x v="9"/>
    <x v="5005"/>
    <n v="6152"/>
    <n v="12.82"/>
    <n v="1586"/>
    <n v="58999.199999999997"/>
    <n v="0"/>
    <m/>
    <m/>
    <m/>
    <m/>
    <m/>
    <m/>
    <m/>
    <m/>
    <m/>
    <n v="24135"/>
    <n v="19730"/>
    <n v="41.1"/>
    <n v="603"/>
    <n v="540237.84"/>
    <n v="35647.06"/>
    <n v="5914"/>
    <n v="12.32"/>
    <n v="891.18"/>
  </r>
  <r>
    <x v="162"/>
    <x v="162"/>
    <x v="8"/>
    <x v="7"/>
    <x v="20"/>
    <x v="5006"/>
    <n v="112182"/>
    <n v="155.81"/>
    <n v="8956.67"/>
    <n v="499782"/>
    <n v="0"/>
    <m/>
    <m/>
    <m/>
    <m/>
    <m/>
    <m/>
    <m/>
    <m/>
    <m/>
    <m/>
    <m/>
    <m/>
    <m/>
    <m/>
    <n v="887"/>
    <n v="3101"/>
    <n v="4.3099999999999996"/>
    <n v="14.78"/>
  </r>
  <r>
    <x v="78"/>
    <x v="78"/>
    <x v="14"/>
    <x v="11"/>
    <x v="123"/>
    <x v="4"/>
    <m/>
    <m/>
    <m/>
    <m/>
    <n v="0"/>
    <m/>
    <m/>
    <m/>
    <m/>
    <m/>
    <m/>
    <m/>
    <m/>
    <m/>
    <m/>
    <m/>
    <m/>
    <m/>
    <m/>
    <n v="255920"/>
    <n v="24752"/>
    <n v="50.31"/>
    <n v="6241.95"/>
  </r>
  <r>
    <x v="101"/>
    <x v="101"/>
    <x v="4"/>
    <x v="5"/>
    <x v="9"/>
    <x v="5007"/>
    <n v="8698"/>
    <n v="18.12"/>
    <n v="1896"/>
    <n v="70531.199999999997"/>
    <n v="13853.54"/>
    <n v="15499"/>
    <n v="32.29"/>
    <m/>
    <m/>
    <m/>
    <m/>
    <m/>
    <m/>
    <m/>
    <m/>
    <m/>
    <m/>
    <m/>
    <m/>
    <n v="71221"/>
    <n v="28259"/>
    <n v="58.87"/>
    <n v="1780.53"/>
  </r>
  <r>
    <x v="98"/>
    <x v="98"/>
    <x v="15"/>
    <x v="13"/>
    <x v="21"/>
    <x v="5008"/>
    <n v="29465"/>
    <n v="102.31"/>
    <n v="8017"/>
    <n v="178939.44"/>
    <n v="16344.33"/>
    <n v="16909"/>
    <n v="58.71"/>
    <m/>
    <m/>
    <m/>
    <m/>
    <m/>
    <m/>
    <m/>
    <m/>
    <m/>
    <m/>
    <m/>
    <m/>
    <n v="0"/>
    <m/>
    <m/>
    <n v="0"/>
  </r>
  <r>
    <x v="139"/>
    <x v="139"/>
    <x v="15"/>
    <x v="1"/>
    <x v="28"/>
    <x v="5009"/>
    <n v="1413"/>
    <n v="9.81"/>
    <n v="616.08000000000004"/>
    <n v="6875.49"/>
    <n v="0"/>
    <m/>
    <m/>
    <m/>
    <m/>
    <m/>
    <m/>
    <m/>
    <m/>
    <m/>
    <m/>
    <m/>
    <m/>
    <m/>
    <m/>
    <n v="1134"/>
    <n v="11506"/>
    <n v="79.900000000000006"/>
    <n v="94.5"/>
  </r>
  <r>
    <x v="173"/>
    <x v="173"/>
    <x v="12"/>
    <x v="12"/>
    <x v="6"/>
    <x v="4"/>
    <m/>
    <m/>
    <m/>
    <m/>
    <n v="0"/>
    <m/>
    <m/>
    <m/>
    <m/>
    <m/>
    <m/>
    <m/>
    <m/>
    <m/>
    <m/>
    <m/>
    <m/>
    <m/>
    <m/>
    <n v="0"/>
    <m/>
    <m/>
    <n v="0"/>
  </r>
  <r>
    <x v="21"/>
    <x v="21"/>
    <x v="9"/>
    <x v="12"/>
    <x v="12"/>
    <x v="4"/>
    <m/>
    <m/>
    <m/>
    <m/>
    <n v="0"/>
    <m/>
    <m/>
    <m/>
    <m/>
    <m/>
    <m/>
    <m/>
    <m/>
    <m/>
    <m/>
    <m/>
    <m/>
    <m/>
    <m/>
    <n v="430.45"/>
    <n v="4368"/>
    <n v="26"/>
    <n v="30.75"/>
  </r>
  <r>
    <x v="12"/>
    <x v="12"/>
    <x v="10"/>
    <x v="8"/>
    <x v="11"/>
    <x v="4"/>
    <m/>
    <m/>
    <m/>
    <m/>
    <n v="291.95"/>
    <n v="414"/>
    <n v="3.45"/>
    <m/>
    <m/>
    <m/>
    <m/>
    <m/>
    <m/>
    <m/>
    <m/>
    <m/>
    <m/>
    <m/>
    <m/>
    <n v="0"/>
    <m/>
    <m/>
    <n v="0"/>
  </r>
  <r>
    <x v="63"/>
    <x v="63"/>
    <x v="1"/>
    <x v="17"/>
    <x v="55"/>
    <x v="5010"/>
    <n v="46369"/>
    <n v="40.25"/>
    <n v="3457.71"/>
    <n v="308704.2"/>
    <n v="72898.16"/>
    <n v="44560"/>
    <n v="38.68"/>
    <n v="759.36"/>
    <n v="879100.75"/>
    <m/>
    <m/>
    <m/>
    <m/>
    <m/>
    <m/>
    <m/>
    <m/>
    <m/>
    <m/>
    <n v="557450"/>
    <n v="48469"/>
    <n v="42.07"/>
    <n v="5806.77"/>
  </r>
  <r>
    <x v="93"/>
    <x v="93"/>
    <x v="4"/>
    <x v="2"/>
    <x v="37"/>
    <x v="5011"/>
    <n v="8738"/>
    <n v="22.76"/>
    <n v="1892.5"/>
    <n v="56320.800000000003"/>
    <n v="11885.55"/>
    <n v="9269"/>
    <n v="24.14"/>
    <n v="371.42"/>
    <n v="143331.39000000001"/>
    <m/>
    <m/>
    <m/>
    <m/>
    <m/>
    <m/>
    <m/>
    <m/>
    <m/>
    <m/>
    <n v="235.28"/>
    <n v="1464"/>
    <n v="3.81"/>
    <n v="7.35"/>
  </r>
  <r>
    <x v="185"/>
    <x v="185"/>
    <x v="3"/>
    <x v="7"/>
    <x v="9"/>
    <x v="5012"/>
    <n v="3097"/>
    <n v="6.45"/>
    <n v="401.25"/>
    <n v="14926.5"/>
    <n v="25556.74"/>
    <n v="38797"/>
    <n v="80.83"/>
    <n v="638.91999999999996"/>
    <n v="308196.40999999997"/>
    <m/>
    <m/>
    <m/>
    <m/>
    <m/>
    <m/>
    <m/>
    <m/>
    <m/>
    <m/>
    <n v="182500"/>
    <n v="15007"/>
    <n v="31.26"/>
    <n v="4562.5"/>
  </r>
  <r>
    <x v="25"/>
    <x v="25"/>
    <x v="9"/>
    <x v="3"/>
    <x v="46"/>
    <x v="5013"/>
    <n v="17871"/>
    <n v="57.28"/>
    <n v="6091.19"/>
    <n v="147285.03"/>
    <n v="13902.04"/>
    <n v="24322"/>
    <n v="77.959999999999994"/>
    <n v="534.69000000000005"/>
    <n v="167648.82999999999"/>
    <m/>
    <m/>
    <m/>
    <m/>
    <m/>
    <n v="860"/>
    <n v="2386"/>
    <n v="7.65"/>
    <n v="33"/>
    <n v="19250.240000000002"/>
    <n v="3222"/>
    <n v="19782"/>
    <n v="63.4"/>
    <n v="123.92"/>
  </r>
  <r>
    <x v="103"/>
    <x v="103"/>
    <x v="4"/>
    <x v="28"/>
    <x v="16"/>
    <x v="0"/>
    <n v="0"/>
    <n v="0"/>
    <n v="0"/>
    <n v="0"/>
    <n v="0"/>
    <m/>
    <m/>
    <m/>
    <m/>
    <m/>
    <m/>
    <m/>
    <m/>
    <m/>
    <m/>
    <m/>
    <m/>
    <m/>
    <m/>
    <n v="0"/>
    <m/>
    <m/>
    <n v="0"/>
  </r>
  <r>
    <x v="20"/>
    <x v="20"/>
    <x v="14"/>
    <x v="2"/>
    <x v="26"/>
    <x v="5014"/>
    <n v="99488"/>
    <n v="121.92"/>
    <n v="11827.28"/>
    <n v="747957.15"/>
    <n v="0"/>
    <n v="0"/>
    <n v="0"/>
    <n v="0"/>
    <n v="0"/>
    <m/>
    <m/>
    <m/>
    <m/>
    <m/>
    <m/>
    <m/>
    <m/>
    <m/>
    <m/>
    <n v="290430"/>
    <n v="20011"/>
    <n v="24.52"/>
    <n v="4271.03"/>
  </r>
  <r>
    <x v="137"/>
    <x v="137"/>
    <x v="9"/>
    <x v="6"/>
    <x v="1"/>
    <x v="4"/>
    <m/>
    <m/>
    <m/>
    <m/>
    <n v="7501"/>
    <n v="12952"/>
    <n v="179.89"/>
    <m/>
    <m/>
    <m/>
    <m/>
    <m/>
    <m/>
    <m/>
    <m/>
    <m/>
    <m/>
    <m/>
    <m/>
    <n v="707.17"/>
    <n v="1985"/>
    <n v="27.57"/>
    <n v="117.86"/>
  </r>
  <r>
    <x v="71"/>
    <x v="71"/>
    <x v="13"/>
    <x v="2"/>
    <x v="9"/>
    <x v="5015"/>
    <n v="52863"/>
    <n v="110.13"/>
    <n v="8561.25"/>
    <n v="318478.5"/>
    <n v="0"/>
    <m/>
    <m/>
    <m/>
    <m/>
    <m/>
    <m/>
    <m/>
    <m/>
    <m/>
    <m/>
    <m/>
    <m/>
    <m/>
    <m/>
    <n v="1460"/>
    <n v="17654"/>
    <n v="36.78"/>
    <n v="36.5"/>
  </r>
  <r>
    <x v="119"/>
    <x v="119"/>
    <x v="5"/>
    <x v="14"/>
    <x v="108"/>
    <x v="5016"/>
    <n v="18005"/>
    <n v="65.239999999999995"/>
    <n v="3878.26"/>
    <n v="82956"/>
    <n v="5350.15"/>
    <n v="4433"/>
    <n v="16.059999999999999"/>
    <n v="232.62"/>
    <n v="64519.01"/>
    <m/>
    <m/>
    <m/>
    <m/>
    <m/>
    <m/>
    <m/>
    <m/>
    <m/>
    <m/>
    <n v="98750"/>
    <n v="15076"/>
    <n v="54.62"/>
    <n v="4293.4799999999996"/>
  </r>
  <r>
    <x v="143"/>
    <x v="143"/>
    <x v="2"/>
    <x v="1"/>
    <x v="31"/>
    <x v="5017"/>
    <n v="5084"/>
    <n v="21.18"/>
    <n v="1116.45"/>
    <n v="20765.97"/>
    <n v="1669"/>
    <n v="2224"/>
    <n v="9.27"/>
    <n v="83.45"/>
    <n v="20126.97"/>
    <m/>
    <m/>
    <m/>
    <m/>
    <m/>
    <m/>
    <m/>
    <m/>
    <m/>
    <m/>
    <n v="200.52"/>
    <n v="453"/>
    <n v="1.89"/>
    <n v="10.029999999999999"/>
  </r>
  <r>
    <x v="70"/>
    <x v="70"/>
    <x v="11"/>
    <x v="12"/>
    <x v="6"/>
    <x v="4"/>
    <m/>
    <m/>
    <m/>
    <m/>
    <n v="0"/>
    <m/>
    <m/>
    <m/>
    <m/>
    <m/>
    <m/>
    <m/>
    <m/>
    <m/>
    <m/>
    <m/>
    <m/>
    <m/>
    <m/>
    <n v="0"/>
    <m/>
    <m/>
    <n v="0"/>
  </r>
  <r>
    <x v="181"/>
    <x v="181"/>
    <x v="1"/>
    <x v="8"/>
    <x v="150"/>
    <x v="5018"/>
    <n v="123717"/>
    <n v="73.12"/>
    <n v="6682.93"/>
    <n v="876332.49"/>
    <n v="159134.82"/>
    <n v="42188"/>
    <n v="24.93"/>
    <n v="1128.6199999999999"/>
    <n v="1919054.54"/>
    <m/>
    <m/>
    <m/>
    <m/>
    <m/>
    <m/>
    <m/>
    <m/>
    <m/>
    <m/>
    <n v="753"/>
    <n v="54338"/>
    <n v="32.11"/>
    <n v="5.34"/>
  </r>
  <r>
    <x v="62"/>
    <x v="62"/>
    <x v="8"/>
    <x v="13"/>
    <x v="6"/>
    <x v="4"/>
    <m/>
    <m/>
    <m/>
    <m/>
    <n v="0"/>
    <m/>
    <m/>
    <m/>
    <m/>
    <m/>
    <m/>
    <m/>
    <m/>
    <m/>
    <m/>
    <m/>
    <m/>
    <m/>
    <m/>
    <n v="97"/>
    <n v="873"/>
    <n v="9.09"/>
    <n v="12.13"/>
  </r>
  <r>
    <x v="87"/>
    <x v="87"/>
    <x v="0"/>
    <x v="14"/>
    <x v="17"/>
    <x v="5019"/>
    <n v="29268"/>
    <n v="48.78"/>
    <n v="4249.6000000000004"/>
    <n v="197606.39999999999"/>
    <n v="22075.65"/>
    <n v="25522"/>
    <n v="42.54"/>
    <n v="441.51"/>
    <n v="266216.94"/>
    <m/>
    <m/>
    <m/>
    <m/>
    <m/>
    <m/>
    <m/>
    <m/>
    <m/>
    <m/>
    <n v="1739"/>
    <n v="13709"/>
    <n v="22.85"/>
    <n v="34.78"/>
  </r>
  <r>
    <x v="98"/>
    <x v="98"/>
    <x v="14"/>
    <x v="21"/>
    <x v="123"/>
    <x v="4"/>
    <n v="0"/>
    <n v="0"/>
    <m/>
    <m/>
    <n v="0"/>
    <m/>
    <m/>
    <m/>
    <m/>
    <m/>
    <m/>
    <m/>
    <m/>
    <m/>
    <m/>
    <m/>
    <m/>
    <m/>
    <m/>
    <n v="0"/>
    <m/>
    <m/>
    <n v="0"/>
  </r>
  <r>
    <x v="159"/>
    <x v="159"/>
    <x v="3"/>
    <x v="1"/>
    <x v="4"/>
    <x v="4"/>
    <m/>
    <m/>
    <m/>
    <m/>
    <n v="0"/>
    <m/>
    <m/>
    <m/>
    <m/>
    <m/>
    <m/>
    <m/>
    <m/>
    <m/>
    <m/>
    <m/>
    <m/>
    <m/>
    <m/>
    <n v="24542.51"/>
    <n v="6764"/>
    <n v="80.52"/>
    <n v="3506.07"/>
  </r>
  <r>
    <x v="170"/>
    <x v="170"/>
    <x v="12"/>
    <x v="2"/>
    <x v="37"/>
    <x v="5020"/>
    <n v="10116"/>
    <n v="26.34"/>
    <n v="2800"/>
    <n v="83328"/>
    <n v="29879.73"/>
    <n v="28655"/>
    <n v="74.62"/>
    <n v="933.74"/>
    <n v="360328.61"/>
    <m/>
    <m/>
    <m/>
    <m/>
    <m/>
    <m/>
    <m/>
    <m/>
    <m/>
    <m/>
    <n v="29626.2"/>
    <n v="16670"/>
    <n v="43.41"/>
    <n v="925.82"/>
  </r>
  <r>
    <x v="150"/>
    <x v="150"/>
    <x v="15"/>
    <x v="7"/>
    <x v="17"/>
    <x v="5021"/>
    <n v="82694"/>
    <n v="137.82"/>
    <n v="9712"/>
    <n v="451608"/>
    <n v="0"/>
    <m/>
    <m/>
    <m/>
    <m/>
    <m/>
    <m/>
    <m/>
    <m/>
    <m/>
    <m/>
    <m/>
    <m/>
    <m/>
    <m/>
    <n v="102500"/>
    <n v="10684"/>
    <n v="17.809999999999999"/>
    <n v="2050"/>
  </r>
  <r>
    <x v="147"/>
    <x v="147"/>
    <x v="2"/>
    <x v="4"/>
    <x v="50"/>
    <x v="5022"/>
    <n v="22550"/>
    <n v="11.74"/>
    <n v="466.86"/>
    <n v="69469.14"/>
    <n v="13255"/>
    <n v="27089"/>
    <n v="14.11"/>
    <n v="82.84"/>
    <n v="159846.01999999999"/>
    <m/>
    <m/>
    <m/>
    <m/>
    <m/>
    <m/>
    <m/>
    <m/>
    <m/>
    <m/>
    <n v="10473"/>
    <n v="41452"/>
    <n v="21.59"/>
    <n v="65.459999999999994"/>
  </r>
  <r>
    <x v="168"/>
    <x v="168"/>
    <x v="9"/>
    <x v="1"/>
    <x v="21"/>
    <x v="5023"/>
    <n v="4902"/>
    <n v="17.02"/>
    <n v="814.29"/>
    <n v="18174.990000000002"/>
    <n v="833"/>
    <n v="2417"/>
    <n v="8.39"/>
    <m/>
    <m/>
    <m/>
    <m/>
    <m/>
    <m/>
    <m/>
    <m/>
    <m/>
    <m/>
    <m/>
    <m/>
    <n v="1779.49"/>
    <n v="6556"/>
    <n v="22.76"/>
    <n v="74.150000000000006"/>
  </r>
  <r>
    <x v="235"/>
    <x v="235"/>
    <x v="6"/>
    <x v="2"/>
    <x v="5"/>
    <x v="5024"/>
    <n v="69862"/>
    <n v="72.77"/>
    <n v="15763.5"/>
    <n v="1172804.3999999999"/>
    <n v="0"/>
    <m/>
    <m/>
    <m/>
    <m/>
    <m/>
    <m/>
    <m/>
    <m/>
    <m/>
    <m/>
    <m/>
    <m/>
    <m/>
    <m/>
    <n v="0"/>
    <n v="9335"/>
    <n v="9.7200000000000006"/>
    <n v="0"/>
  </r>
  <r>
    <x v="41"/>
    <x v="41"/>
    <x v="3"/>
    <x v="4"/>
    <x v="21"/>
    <x v="5025"/>
    <n v="248"/>
    <n v="0.86"/>
    <n v="34.5"/>
    <n v="770.04"/>
    <n v="0"/>
    <m/>
    <m/>
    <m/>
    <m/>
    <m/>
    <m/>
    <m/>
    <m/>
    <m/>
    <m/>
    <m/>
    <m/>
    <m/>
    <m/>
    <n v="1700"/>
    <n v="13860"/>
    <n v="48.13"/>
    <n v="70.83"/>
  </r>
  <r>
    <x v="11"/>
    <x v="11"/>
    <x v="4"/>
    <x v="2"/>
    <x v="29"/>
    <x v="5026"/>
    <n v="76128"/>
    <n v="122"/>
    <n v="7092.38"/>
    <n v="342987.72"/>
    <n v="0"/>
    <m/>
    <m/>
    <m/>
    <m/>
    <n v="503"/>
    <n v="1010"/>
    <n v="1.62"/>
    <n v="9"/>
    <n v="6372.51"/>
    <m/>
    <m/>
    <m/>
    <m/>
    <m/>
    <n v="78100"/>
    <n v="4417"/>
    <n v="7.08"/>
    <n v="1501.92"/>
  </r>
  <r>
    <x v="174"/>
    <x v="174"/>
    <x v="2"/>
    <x v="12"/>
    <x v="6"/>
    <x v="4"/>
    <n v="0"/>
    <n v="0"/>
    <m/>
    <m/>
    <n v="0"/>
    <n v="0"/>
    <n v="0"/>
    <m/>
    <m/>
    <m/>
    <m/>
    <m/>
    <m/>
    <m/>
    <m/>
    <m/>
    <m/>
    <m/>
    <m/>
    <n v="0"/>
    <n v="0"/>
    <n v="0"/>
    <n v="0"/>
  </r>
  <r>
    <x v="204"/>
    <x v="204"/>
    <x v="6"/>
    <x v="1"/>
    <x v="16"/>
    <x v="4"/>
    <m/>
    <m/>
    <m/>
    <m/>
    <n v="0"/>
    <m/>
    <m/>
    <m/>
    <m/>
    <m/>
    <m/>
    <m/>
    <m/>
    <m/>
    <m/>
    <m/>
    <m/>
    <m/>
    <m/>
    <n v="368418"/>
    <n v="35382"/>
    <n v="737.13"/>
    <n v="92104.5"/>
  </r>
  <r>
    <x v="2"/>
    <x v="2"/>
    <x v="11"/>
    <x v="1"/>
    <x v="41"/>
    <x v="4"/>
    <m/>
    <m/>
    <m/>
    <m/>
    <n v="0"/>
    <m/>
    <m/>
    <m/>
    <m/>
    <m/>
    <m/>
    <m/>
    <m/>
    <m/>
    <m/>
    <m/>
    <m/>
    <m/>
    <m/>
    <n v="242.36"/>
    <n v="764"/>
    <n v="21.22"/>
    <n v="80.790000000000006"/>
  </r>
  <r>
    <x v="50"/>
    <x v="50"/>
    <x v="2"/>
    <x v="12"/>
    <x v="6"/>
    <x v="5027"/>
    <n v="4687"/>
    <n v="48.82"/>
    <n v="3482.88"/>
    <n v="25912.59"/>
    <n v="0"/>
    <m/>
    <m/>
    <m/>
    <m/>
    <m/>
    <m/>
    <m/>
    <m/>
    <m/>
    <n v="1914"/>
    <n v="4079"/>
    <n v="42.49"/>
    <n v="239"/>
    <n v="42842.98"/>
    <n v="0"/>
    <m/>
    <m/>
    <n v="0"/>
  </r>
  <r>
    <x v="74"/>
    <x v="74"/>
    <x v="11"/>
    <x v="4"/>
    <x v="50"/>
    <x v="5028"/>
    <n v="5412"/>
    <n v="2.82"/>
    <n v="220.89"/>
    <n v="32868.99"/>
    <n v="2109.6"/>
    <n v="3444"/>
    <n v="1.79"/>
    <m/>
    <m/>
    <m/>
    <m/>
    <m/>
    <m/>
    <m/>
    <m/>
    <m/>
    <m/>
    <m/>
    <m/>
    <n v="11262.62"/>
    <n v="168533"/>
    <n v="87.78"/>
    <n v="70.39"/>
  </r>
  <r>
    <x v="3"/>
    <x v="3"/>
    <x v="10"/>
    <x v="7"/>
    <x v="2"/>
    <x v="5029"/>
    <n v="23000"/>
    <n v="29.95"/>
    <n v="2913.44"/>
    <n v="173407.8"/>
    <n v="17827.349999999999"/>
    <n v="24995"/>
    <n v="32.549999999999997"/>
    <n v="278.55"/>
    <n v="214985.39"/>
    <m/>
    <m/>
    <m/>
    <m/>
    <m/>
    <m/>
    <m/>
    <m/>
    <m/>
    <m/>
    <n v="345199"/>
    <n v="12377"/>
    <n v="16.12"/>
    <n v="5393.73"/>
  </r>
  <r>
    <x v="81"/>
    <x v="81"/>
    <x v="0"/>
    <x v="12"/>
    <x v="7"/>
    <x v="5030"/>
    <n v="5187"/>
    <n v="216.13"/>
    <n v="10807.5"/>
    <n v="20101.95"/>
    <n v="3721.03"/>
    <n v="5116"/>
    <n v="213.17"/>
    <n v="1860.52"/>
    <n v="44873.03"/>
    <m/>
    <m/>
    <m/>
    <m/>
    <m/>
    <m/>
    <m/>
    <m/>
    <m/>
    <m/>
    <n v="92"/>
    <n v="777"/>
    <n v="32.380000000000003"/>
    <n v="46"/>
  </r>
  <r>
    <x v="75"/>
    <x v="75"/>
    <x v="7"/>
    <x v="7"/>
    <x v="42"/>
    <x v="5031"/>
    <n v="4507"/>
    <n v="12.52"/>
    <n v="1563.4"/>
    <n v="43618.86"/>
    <n v="11934.04"/>
    <n v="12606"/>
    <n v="35.020000000000003"/>
    <n v="397.8"/>
    <n v="143916.22"/>
    <m/>
    <m/>
    <m/>
    <m/>
    <m/>
    <m/>
    <m/>
    <m/>
    <m/>
    <m/>
    <n v="52900"/>
    <n v="956"/>
    <n v="2.66"/>
    <n v="1763.33"/>
  </r>
  <r>
    <x v="95"/>
    <x v="95"/>
    <x v="1"/>
    <x v="2"/>
    <x v="9"/>
    <x v="5032"/>
    <n v="47063"/>
    <n v="98.05"/>
    <n v="10544.95"/>
    <n v="392272.14"/>
    <n v="0"/>
    <m/>
    <m/>
    <m/>
    <m/>
    <m/>
    <m/>
    <m/>
    <m/>
    <m/>
    <m/>
    <m/>
    <m/>
    <m/>
    <m/>
    <n v="164700"/>
    <n v="5633"/>
    <n v="11.74"/>
    <n v="4117.5"/>
  </r>
  <r>
    <x v="56"/>
    <x v="56"/>
    <x v="5"/>
    <x v="16"/>
    <x v="117"/>
    <x v="5033"/>
    <n v="48681"/>
    <n v="68.760000000000005"/>
    <n v="4390.51"/>
    <n v="240907.2"/>
    <n v="17380.21"/>
    <n v="17899"/>
    <n v="25.28"/>
    <n v="294.58"/>
    <n v="209593.21"/>
    <m/>
    <m/>
    <m/>
    <m/>
    <m/>
    <m/>
    <m/>
    <m/>
    <m/>
    <m/>
    <n v="231800"/>
    <n v="50706"/>
    <n v="71.62"/>
    <n v="3928.81"/>
  </r>
  <r>
    <x v="73"/>
    <x v="73"/>
    <x v="0"/>
    <x v="21"/>
    <x v="9"/>
    <x v="5034"/>
    <n v="37332"/>
    <n v="77.78"/>
    <n v="7077.23"/>
    <n v="263272.77"/>
    <n v="0"/>
    <m/>
    <m/>
    <m/>
    <m/>
    <m/>
    <m/>
    <m/>
    <m/>
    <m/>
    <m/>
    <m/>
    <m/>
    <m/>
    <m/>
    <n v="81814"/>
    <n v="9517"/>
    <n v="19.829999999999998"/>
    <n v="2045.35"/>
  </r>
  <r>
    <x v="10"/>
    <x v="10"/>
    <x v="10"/>
    <x v="2"/>
    <x v="14"/>
    <x v="5035"/>
    <n v="52056"/>
    <n v="98.59"/>
    <n v="9521.82"/>
    <n v="389632.8"/>
    <n v="0"/>
    <m/>
    <m/>
    <m/>
    <m/>
    <m/>
    <m/>
    <m/>
    <m/>
    <m/>
    <m/>
    <m/>
    <m/>
    <m/>
    <m/>
    <n v="107903"/>
    <n v="9458"/>
    <n v="17.91"/>
    <n v="2452.34"/>
  </r>
  <r>
    <x v="4"/>
    <x v="4"/>
    <x v="6"/>
    <x v="12"/>
    <x v="6"/>
    <x v="4"/>
    <m/>
    <m/>
    <m/>
    <m/>
    <n v="0"/>
    <m/>
    <m/>
    <m/>
    <m/>
    <m/>
    <m/>
    <m/>
    <m/>
    <m/>
    <m/>
    <m/>
    <m/>
    <m/>
    <m/>
    <n v="0"/>
    <m/>
    <m/>
    <n v="0"/>
  </r>
  <r>
    <x v="151"/>
    <x v="151"/>
    <x v="0"/>
    <x v="2"/>
    <x v="9"/>
    <x v="5036"/>
    <n v="67063"/>
    <n v="139.71"/>
    <n v="11641.45"/>
    <n v="433061.94"/>
    <n v="0"/>
    <m/>
    <m/>
    <m/>
    <m/>
    <m/>
    <m/>
    <m/>
    <m/>
    <m/>
    <m/>
    <m/>
    <m/>
    <m/>
    <m/>
    <n v="0"/>
    <n v="43600"/>
    <n v="90.83"/>
    <n v="0"/>
  </r>
  <r>
    <x v="41"/>
    <x v="41"/>
    <x v="11"/>
    <x v="5"/>
    <x v="29"/>
    <x v="5037"/>
    <n v="64255"/>
    <n v="102.97"/>
    <n v="7879.54"/>
    <n v="381054.48"/>
    <n v="0"/>
    <m/>
    <m/>
    <m/>
    <m/>
    <m/>
    <m/>
    <m/>
    <m/>
    <m/>
    <m/>
    <m/>
    <m/>
    <m/>
    <m/>
    <n v="1.52"/>
    <n v="11220"/>
    <n v="17.98"/>
    <n v="0.03"/>
  </r>
  <r>
    <x v="83"/>
    <x v="83"/>
    <x v="10"/>
    <x v="5"/>
    <x v="38"/>
    <x v="5038"/>
    <n v="84621"/>
    <n v="125.92"/>
    <n v="12181.43"/>
    <n v="634408.80000000005"/>
    <n v="0"/>
    <m/>
    <m/>
    <m/>
    <m/>
    <m/>
    <m/>
    <m/>
    <m/>
    <m/>
    <m/>
    <m/>
    <m/>
    <m/>
    <m/>
    <n v="1314"/>
    <n v="19849"/>
    <n v="29.54"/>
    <n v="23.46"/>
  </r>
  <r>
    <x v="73"/>
    <x v="73"/>
    <x v="5"/>
    <x v="4"/>
    <x v="85"/>
    <x v="5039"/>
    <n v="256899"/>
    <n v="94.73"/>
    <n v="8954.9599999999991"/>
    <n v="1882154.46"/>
    <n v="186221.14"/>
    <n v="210202"/>
    <n v="77.510000000000005"/>
    <n v="823.99"/>
    <n v="2245696.65"/>
    <m/>
    <m/>
    <m/>
    <m/>
    <m/>
    <m/>
    <m/>
    <m/>
    <m/>
    <m/>
    <n v="18713"/>
    <n v="183342"/>
    <n v="67.599999999999994"/>
    <n v="82.8"/>
  </r>
  <r>
    <x v="28"/>
    <x v="28"/>
    <x v="4"/>
    <x v="2"/>
    <x v="9"/>
    <x v="5040"/>
    <n v="20794"/>
    <n v="43.32"/>
    <n v="2393.25"/>
    <n v="89028.9"/>
    <n v="11593.6"/>
    <n v="10877"/>
    <n v="22.66"/>
    <n v="289.83999999999997"/>
    <n v="139810.68"/>
    <m/>
    <m/>
    <m/>
    <m/>
    <m/>
    <m/>
    <m/>
    <m/>
    <m/>
    <m/>
    <n v="56800"/>
    <n v="7538"/>
    <n v="15.7"/>
    <n v="1420"/>
  </r>
  <r>
    <x v="62"/>
    <x v="62"/>
    <x v="1"/>
    <x v="12"/>
    <x v="6"/>
    <x v="0"/>
    <n v="0"/>
    <n v="0"/>
    <n v="0"/>
    <n v="0"/>
    <n v="0"/>
    <n v="0"/>
    <n v="0"/>
    <n v="0"/>
    <n v="0"/>
    <m/>
    <m/>
    <m/>
    <m/>
    <m/>
    <m/>
    <m/>
    <m/>
    <m/>
    <m/>
    <n v="0"/>
    <n v="437"/>
    <n v="4.55"/>
    <n v="0"/>
  </r>
  <r>
    <x v="136"/>
    <x v="136"/>
    <x v="12"/>
    <x v="1"/>
    <x v="71"/>
    <x v="5041"/>
    <n v="9921"/>
    <n v="165.35"/>
    <n v="9110.4"/>
    <n v="42363.360000000001"/>
    <n v="1492.73"/>
    <n v="5905"/>
    <n v="98.42"/>
    <m/>
    <m/>
    <n v="59"/>
    <n v="168"/>
    <n v="2.8"/>
    <n v="11"/>
    <n v="747.47"/>
    <n v="677"/>
    <n v="1501"/>
    <n v="25.02"/>
    <n v="135"/>
    <n v="15153.97"/>
    <n v="40030.35"/>
    <n v="1194"/>
    <n v="19.899999999999999"/>
    <n v="8006.07"/>
  </r>
  <r>
    <x v="147"/>
    <x v="147"/>
    <x v="2"/>
    <x v="1"/>
    <x v="19"/>
    <x v="5042"/>
    <n v="189"/>
    <n v="1.05"/>
    <n v="50.6"/>
    <n v="705.87"/>
    <n v="842"/>
    <n v="1637"/>
    <n v="9.09"/>
    <n v="56.13"/>
    <n v="10153.93"/>
    <m/>
    <m/>
    <m/>
    <m/>
    <m/>
    <n v="200"/>
    <n v="460"/>
    <n v="2.56"/>
    <n v="13"/>
    <n v="4476.8"/>
    <n v="1950"/>
    <n v="7697"/>
    <n v="42.76"/>
    <n v="130"/>
  </r>
  <r>
    <x v="85"/>
    <x v="85"/>
    <x v="8"/>
    <x v="3"/>
    <x v="28"/>
    <x v="5043"/>
    <n v="6554"/>
    <n v="45.51"/>
    <n v="2376.08"/>
    <n v="26517.09"/>
    <n v="8290.98"/>
    <n v="8033"/>
    <n v="55.78"/>
    <n v="690.91"/>
    <n v="99983.41"/>
    <m/>
    <m/>
    <m/>
    <m/>
    <m/>
    <m/>
    <m/>
    <m/>
    <m/>
    <m/>
    <n v="713"/>
    <n v="10948"/>
    <n v="76.03"/>
    <n v="59.42"/>
  </r>
  <r>
    <x v="50"/>
    <x v="50"/>
    <x v="7"/>
    <x v="5"/>
    <x v="30"/>
    <x v="5044"/>
    <n v="22833"/>
    <n v="39.64"/>
    <n v="4655.2299999999996"/>
    <n v="207809.43"/>
    <n v="0"/>
    <m/>
    <m/>
    <m/>
    <m/>
    <m/>
    <m/>
    <m/>
    <m/>
    <m/>
    <n v="19649"/>
    <n v="19668"/>
    <n v="34.15"/>
    <n v="409"/>
    <n v="439823.22"/>
    <n v="3490.41"/>
    <n v="10378"/>
    <n v="18.02"/>
    <n v="72.72"/>
  </r>
  <r>
    <x v="72"/>
    <x v="72"/>
    <x v="13"/>
    <x v="6"/>
    <x v="4"/>
    <x v="4977"/>
    <n v="67"/>
    <n v="0.8"/>
    <n v="24.71"/>
    <n v="160.88999999999999"/>
    <n v="140.63999999999999"/>
    <n v="322"/>
    <n v="3.83"/>
    <n v="20.09"/>
    <n v="1696.02"/>
    <m/>
    <m/>
    <m/>
    <m/>
    <m/>
    <m/>
    <m/>
    <m/>
    <m/>
    <m/>
    <n v="0"/>
    <n v="9648"/>
    <n v="114.86"/>
    <n v="0"/>
  </r>
  <r>
    <x v="172"/>
    <x v="172"/>
    <x v="7"/>
    <x v="2"/>
    <x v="9"/>
    <x v="1216"/>
    <n v="53485"/>
    <n v="111.43"/>
    <n v="11625"/>
    <n v="432450"/>
    <n v="0"/>
    <m/>
    <m/>
    <m/>
    <m/>
    <m/>
    <m/>
    <m/>
    <m/>
    <m/>
    <m/>
    <m/>
    <m/>
    <m/>
    <m/>
    <n v="0"/>
    <m/>
    <m/>
    <n v="0"/>
  </r>
  <r>
    <x v="232"/>
    <x v="232"/>
    <x v="13"/>
    <x v="1"/>
    <x v="41"/>
    <x v="4"/>
    <m/>
    <m/>
    <m/>
    <m/>
    <n v="0"/>
    <m/>
    <m/>
    <m/>
    <m/>
    <m/>
    <m/>
    <m/>
    <m/>
    <m/>
    <m/>
    <m/>
    <m/>
    <m/>
    <m/>
    <n v="15330"/>
    <n v="774"/>
    <n v="21.5"/>
    <n v="5110"/>
  </r>
  <r>
    <x v="17"/>
    <x v="17"/>
    <x v="8"/>
    <x v="1"/>
    <x v="7"/>
    <x v="0"/>
    <n v="0"/>
    <n v="0"/>
    <n v="0"/>
    <n v="0"/>
    <n v="0"/>
    <n v="0"/>
    <n v="0"/>
    <n v="0"/>
    <n v="0"/>
    <m/>
    <m/>
    <m/>
    <m/>
    <m/>
    <m/>
    <m/>
    <m/>
    <m/>
    <m/>
    <n v="13100"/>
    <n v="1965"/>
    <n v="81.88"/>
    <n v="6550"/>
  </r>
  <r>
    <x v="30"/>
    <x v="30"/>
    <x v="12"/>
    <x v="0"/>
    <x v="24"/>
    <x v="5045"/>
    <n v="295371"/>
    <n v="170.93"/>
    <n v="9257.14"/>
    <n v="1239716.04"/>
    <n v="0"/>
    <m/>
    <m/>
    <m/>
    <m/>
    <m/>
    <m/>
    <m/>
    <m/>
    <m/>
    <m/>
    <m/>
    <m/>
    <m/>
    <m/>
    <n v="9.64"/>
    <n v="60958"/>
    <n v="35.28"/>
    <n v="7.0000000000000007E-2"/>
  </r>
  <r>
    <x v="197"/>
    <x v="197"/>
    <x v="15"/>
    <x v="12"/>
    <x v="1"/>
    <x v="4"/>
    <m/>
    <m/>
    <m/>
    <m/>
    <n v="0"/>
    <m/>
    <m/>
    <m/>
    <m/>
    <m/>
    <m/>
    <m/>
    <m/>
    <m/>
    <m/>
    <m/>
    <m/>
    <m/>
    <m/>
    <n v="0"/>
    <m/>
    <m/>
    <n v="0"/>
  </r>
  <r>
    <x v="174"/>
    <x v="174"/>
    <x v="6"/>
    <x v="2"/>
    <x v="42"/>
    <x v="5046"/>
    <n v="5880"/>
    <n v="16.329999999999998"/>
    <n v="986.67"/>
    <n v="27528"/>
    <n v="12755"/>
    <n v="21502"/>
    <n v="59.73"/>
    <m/>
    <m/>
    <m/>
    <m/>
    <m/>
    <m/>
    <m/>
    <m/>
    <m/>
    <m/>
    <m/>
    <m/>
    <n v="0"/>
    <n v="7833"/>
    <n v="21.76"/>
    <n v="0"/>
  </r>
  <r>
    <x v="22"/>
    <x v="22"/>
    <x v="0"/>
    <x v="0"/>
    <x v="30"/>
    <x v="5047"/>
    <n v="18282"/>
    <n v="31.74"/>
    <n v="3132.67"/>
    <n v="139842.23999999999"/>
    <n v="22166.83"/>
    <n v="27107"/>
    <n v="47.06"/>
    <n v="461.81"/>
    <n v="267316.43"/>
    <m/>
    <m/>
    <m/>
    <m/>
    <m/>
    <m/>
    <m/>
    <m/>
    <m/>
    <m/>
    <n v="89.07"/>
    <n v="7001"/>
    <n v="12.15"/>
    <n v="1.86"/>
  </r>
  <r>
    <x v="44"/>
    <x v="44"/>
    <x v="12"/>
    <x v="6"/>
    <x v="16"/>
    <x v="4"/>
    <m/>
    <m/>
    <m/>
    <m/>
    <n v="0"/>
    <m/>
    <m/>
    <m/>
    <m/>
    <m/>
    <m/>
    <m/>
    <m/>
    <m/>
    <m/>
    <m/>
    <m/>
    <m/>
    <m/>
    <n v="0"/>
    <m/>
    <m/>
    <n v="0"/>
  </r>
  <r>
    <x v="52"/>
    <x v="52"/>
    <x v="14"/>
    <x v="18"/>
    <x v="32"/>
    <x v="5048"/>
    <n v="8521"/>
    <n v="78.900000000000006"/>
    <n v="4233.4399999999996"/>
    <n v="35433.93"/>
    <n v="4391.8500000000004"/>
    <n v="7010"/>
    <n v="64.91"/>
    <n v="487.98"/>
    <n v="52962.67"/>
    <m/>
    <m/>
    <m/>
    <m/>
    <m/>
    <m/>
    <m/>
    <m/>
    <m/>
    <m/>
    <n v="1093"/>
    <n v="7122"/>
    <n v="65.94"/>
    <n v="121.44"/>
  </r>
  <r>
    <x v="11"/>
    <x v="11"/>
    <x v="2"/>
    <x v="1"/>
    <x v="11"/>
    <x v="5049"/>
    <n v="669"/>
    <n v="5.58"/>
    <n v="313.3"/>
    <n v="2913.69"/>
    <n v="0"/>
    <m/>
    <m/>
    <m/>
    <m/>
    <m/>
    <m/>
    <m/>
    <m/>
    <m/>
    <m/>
    <m/>
    <m/>
    <m/>
    <m/>
    <n v="52041.440000000002"/>
    <n v="2835"/>
    <n v="23.63"/>
    <n v="5204.1400000000003"/>
  </r>
  <r>
    <x v="179"/>
    <x v="179"/>
    <x v="0"/>
    <x v="1"/>
    <x v="31"/>
    <x v="4229"/>
    <n v="1801"/>
    <n v="7.5"/>
    <n v="523.29999999999995"/>
    <n v="9733.3799999999992"/>
    <n v="0"/>
    <m/>
    <m/>
    <m/>
    <m/>
    <m/>
    <m/>
    <m/>
    <m/>
    <m/>
    <m/>
    <m/>
    <m/>
    <m/>
    <m/>
    <n v="737.95"/>
    <n v="4200"/>
    <n v="17.5"/>
    <n v="36.9"/>
  </r>
  <r>
    <x v="203"/>
    <x v="203"/>
    <x v="1"/>
    <x v="2"/>
    <x v="9"/>
    <x v="5050"/>
    <n v="43660"/>
    <n v="90.96"/>
    <n v="10828"/>
    <n v="402801.6"/>
    <n v="0"/>
    <m/>
    <m/>
    <m/>
    <m/>
    <m/>
    <m/>
    <m/>
    <m/>
    <m/>
    <m/>
    <m/>
    <m/>
    <m/>
    <m/>
    <n v="799.01"/>
    <n v="5904"/>
    <n v="12.3"/>
    <n v="19.98"/>
  </r>
  <r>
    <x v="80"/>
    <x v="80"/>
    <x v="9"/>
    <x v="0"/>
    <x v="13"/>
    <x v="5051"/>
    <n v="21770"/>
    <n v="106.72"/>
    <n v="8754.24"/>
    <n v="138404.46"/>
    <n v="0"/>
    <m/>
    <m/>
    <m/>
    <m/>
    <m/>
    <m/>
    <m/>
    <m/>
    <m/>
    <n v="2987"/>
    <n v="8577"/>
    <n v="42.04"/>
    <n v="175"/>
    <n v="66861.009999999995"/>
    <n v="3800"/>
    <n v="331"/>
    <n v="1.62"/>
    <n v="223.53"/>
  </r>
  <r>
    <x v="53"/>
    <x v="53"/>
    <x v="1"/>
    <x v="2"/>
    <x v="9"/>
    <x v="5052"/>
    <n v="51381"/>
    <n v="107.04"/>
    <n v="10998"/>
    <n v="409125.6"/>
    <n v="0"/>
    <m/>
    <m/>
    <m/>
    <m/>
    <m/>
    <m/>
    <m/>
    <m/>
    <m/>
    <m/>
    <m/>
    <m/>
    <m/>
    <m/>
    <n v="1022"/>
    <n v="8311"/>
    <n v="17.309999999999999"/>
    <n v="25.55"/>
  </r>
  <r>
    <x v="60"/>
    <x v="60"/>
    <x v="6"/>
    <x v="5"/>
    <x v="33"/>
    <x v="5053"/>
    <n v="123398"/>
    <n v="102.83"/>
    <n v="11636"/>
    <n v="1082148"/>
    <n v="0"/>
    <m/>
    <m/>
    <m/>
    <m/>
    <m/>
    <m/>
    <m/>
    <m/>
    <m/>
    <m/>
    <m/>
    <m/>
    <m/>
    <m/>
    <n v="0"/>
    <n v="46518"/>
    <n v="38.770000000000003"/>
    <n v="0"/>
  </r>
  <r>
    <x v="63"/>
    <x v="63"/>
    <x v="5"/>
    <x v="7"/>
    <x v="126"/>
    <x v="5054"/>
    <n v="357266"/>
    <n v="142.44999999999999"/>
    <n v="10706.63"/>
    <n v="2081047.98"/>
    <n v="0"/>
    <m/>
    <m/>
    <m/>
    <m/>
    <m/>
    <m/>
    <m/>
    <m/>
    <m/>
    <m/>
    <m/>
    <m/>
    <m/>
    <m/>
    <n v="972960"/>
    <n v="195393"/>
    <n v="77.91"/>
    <n v="4655.3100000000004"/>
  </r>
  <r>
    <x v="170"/>
    <x v="170"/>
    <x v="10"/>
    <x v="7"/>
    <x v="30"/>
    <x v="5055"/>
    <n v="18360"/>
    <n v="31.88"/>
    <n v="2633.15"/>
    <n v="117543.63"/>
    <n v="29690.59"/>
    <n v="49045"/>
    <n v="85.15"/>
    <n v="618.54999999999995"/>
    <n v="358047.75"/>
    <m/>
    <m/>
    <m/>
    <m/>
    <m/>
    <m/>
    <m/>
    <m/>
    <m/>
    <m/>
    <n v="0"/>
    <n v="14332"/>
    <n v="24.88"/>
    <n v="0"/>
  </r>
  <r>
    <x v="40"/>
    <x v="40"/>
    <x v="7"/>
    <x v="2"/>
    <x v="17"/>
    <x v="5056"/>
    <n v="8833"/>
    <n v="14.72"/>
    <n v="1439.42"/>
    <n v="66933.03"/>
    <n v="18465.57"/>
    <n v="8122"/>
    <n v="13.54"/>
    <n v="369.31"/>
    <n v="222681.82"/>
    <m/>
    <m/>
    <m/>
    <m/>
    <m/>
    <m/>
    <m/>
    <m/>
    <m/>
    <m/>
    <n v="156600"/>
    <n v="8548"/>
    <n v="14.25"/>
    <n v="3132"/>
  </r>
  <r>
    <x v="101"/>
    <x v="101"/>
    <x v="1"/>
    <x v="5"/>
    <x v="9"/>
    <x v="5057"/>
    <n v="9001"/>
    <n v="18.75"/>
    <n v="1924.58"/>
    <n v="71594.19"/>
    <n v="14204.66"/>
    <n v="21560"/>
    <n v="44.92"/>
    <m/>
    <m/>
    <m/>
    <m/>
    <m/>
    <m/>
    <m/>
    <m/>
    <m/>
    <m/>
    <m/>
    <m/>
    <n v="62000"/>
    <n v="4307"/>
    <n v="8.9700000000000006"/>
    <n v="1550"/>
  </r>
  <r>
    <x v="52"/>
    <x v="52"/>
    <x v="4"/>
    <x v="4"/>
    <x v="33"/>
    <x v="5058"/>
    <n v="70031"/>
    <n v="58.36"/>
    <n v="4306"/>
    <n v="400458"/>
    <n v="50393.79"/>
    <n v="59158"/>
    <n v="49.3"/>
    <n v="503.94"/>
    <n v="607713.86"/>
    <m/>
    <m/>
    <m/>
    <m/>
    <m/>
    <m/>
    <m/>
    <m/>
    <m/>
    <m/>
    <n v="2392"/>
    <n v="21470"/>
    <n v="17.89"/>
    <n v="23.92"/>
  </r>
  <r>
    <x v="147"/>
    <x v="147"/>
    <x v="14"/>
    <x v="2"/>
    <x v="30"/>
    <x v="5059"/>
    <n v="32631"/>
    <n v="56.65"/>
    <n v="2752.67"/>
    <n v="122879.03999999999"/>
    <n v="37127.06"/>
    <n v="66060"/>
    <n v="114.69"/>
    <n v="773.48"/>
    <n v="447726.37"/>
    <m/>
    <m/>
    <m/>
    <m/>
    <m/>
    <m/>
    <m/>
    <m/>
    <m/>
    <m/>
    <n v="2771"/>
    <n v="28938"/>
    <n v="50.24"/>
    <n v="57.73"/>
  </r>
  <r>
    <x v="117"/>
    <x v="117"/>
    <x v="2"/>
    <x v="1"/>
    <x v="71"/>
    <x v="4"/>
    <m/>
    <m/>
    <m/>
    <m/>
    <n v="0"/>
    <m/>
    <m/>
    <m/>
    <m/>
    <m/>
    <m/>
    <m/>
    <m/>
    <m/>
    <m/>
    <m/>
    <m/>
    <m/>
    <m/>
    <n v="437.6"/>
    <n v="2093"/>
    <n v="34.880000000000003"/>
    <n v="87.52"/>
  </r>
  <r>
    <x v="31"/>
    <x v="31"/>
    <x v="6"/>
    <x v="12"/>
    <x v="28"/>
    <x v="5060"/>
    <n v="1330"/>
    <n v="9.24"/>
    <n v="574.83000000000004"/>
    <n v="6415.14"/>
    <n v="10089.23"/>
    <n v="14280"/>
    <n v="99.17"/>
    <n v="840.77"/>
    <n v="121669.1"/>
    <m/>
    <m/>
    <m/>
    <m/>
    <m/>
    <m/>
    <m/>
    <m/>
    <m/>
    <m/>
    <n v="707"/>
    <n v="7877"/>
    <n v="54.7"/>
    <n v="58.92"/>
  </r>
  <r>
    <x v="6"/>
    <x v="6"/>
    <x v="8"/>
    <x v="17"/>
    <x v="138"/>
    <x v="5061"/>
    <n v="24959"/>
    <n v="14.96"/>
    <n v="644.57000000000005"/>
    <n v="83323.350000000006"/>
    <n v="77605.240000000005"/>
    <n v="42160"/>
    <n v="25.28"/>
    <n v="558.30999999999995"/>
    <n v="935864.84"/>
    <m/>
    <m/>
    <m/>
    <m/>
    <m/>
    <m/>
    <m/>
    <m/>
    <m/>
    <m/>
    <n v="1020017"/>
    <n v="158188"/>
    <n v="94.84"/>
    <n v="7338.25"/>
  </r>
  <r>
    <x v="136"/>
    <x v="136"/>
    <x v="13"/>
    <x v="7"/>
    <x v="20"/>
    <x v="5062"/>
    <n v="58430"/>
    <n v="81.150000000000006"/>
    <n v="2748.4"/>
    <n v="153360.72"/>
    <n v="15339.48"/>
    <n v="18542"/>
    <n v="25.75"/>
    <n v="255.66"/>
    <n v="184983.35"/>
    <m/>
    <m/>
    <m/>
    <m/>
    <m/>
    <m/>
    <m/>
    <m/>
    <m/>
    <m/>
    <n v="49800"/>
    <n v="12883"/>
    <n v="17.89"/>
    <n v="830"/>
  </r>
  <r>
    <x v="98"/>
    <x v="98"/>
    <x v="10"/>
    <x v="4"/>
    <x v="131"/>
    <x v="4400"/>
    <n v="17301"/>
    <n v="6.67"/>
    <n v="777.04"/>
    <n v="156091.20000000001"/>
    <n v="0"/>
    <n v="29628"/>
    <n v="11.43"/>
    <m/>
    <m/>
    <m/>
    <m/>
    <m/>
    <m/>
    <m/>
    <m/>
    <m/>
    <m/>
    <m/>
    <m/>
    <n v="7668600"/>
    <n v="495344"/>
    <n v="191.1"/>
    <n v="35502.78"/>
  </r>
  <r>
    <x v="144"/>
    <x v="144"/>
    <x v="13"/>
    <x v="7"/>
    <x v="37"/>
    <x v="5063"/>
    <n v="4207"/>
    <n v="10.96"/>
    <n v="796.25"/>
    <n v="23696.400000000001"/>
    <n v="0"/>
    <m/>
    <m/>
    <m/>
    <m/>
    <m/>
    <m/>
    <m/>
    <m/>
    <m/>
    <m/>
    <m/>
    <m/>
    <m/>
    <m/>
    <n v="0"/>
    <m/>
    <m/>
    <n v="0"/>
  </r>
  <r>
    <x v="30"/>
    <x v="30"/>
    <x v="8"/>
    <x v="4"/>
    <x v="134"/>
    <x v="4"/>
    <m/>
    <m/>
    <m/>
    <m/>
    <n v="0"/>
    <m/>
    <m/>
    <m/>
    <m/>
    <m/>
    <m/>
    <m/>
    <m/>
    <m/>
    <m/>
    <m/>
    <m/>
    <m/>
    <m/>
    <n v="8754"/>
    <n v="113144"/>
    <n v="74.83"/>
    <n v="69.48"/>
  </r>
  <r>
    <x v="40"/>
    <x v="40"/>
    <x v="5"/>
    <x v="12"/>
    <x v="13"/>
    <x v="5064"/>
    <n v="5449"/>
    <n v="26.71"/>
    <n v="1482.88"/>
    <n v="23444.37"/>
    <n v="0"/>
    <m/>
    <m/>
    <m/>
    <m/>
    <m/>
    <m/>
    <m/>
    <m/>
    <m/>
    <m/>
    <m/>
    <m/>
    <m/>
    <m/>
    <n v="106881"/>
    <n v="9976"/>
    <n v="48.9"/>
    <n v="6287.12"/>
  </r>
  <r>
    <x v="230"/>
    <x v="230"/>
    <x v="5"/>
    <x v="2"/>
    <x v="2"/>
    <x v="5065"/>
    <n v="72571"/>
    <n v="94.49"/>
    <n v="5610"/>
    <n v="333907.20000000001"/>
    <n v="0"/>
    <m/>
    <m/>
    <m/>
    <m/>
    <m/>
    <m/>
    <m/>
    <m/>
    <m/>
    <m/>
    <m/>
    <m/>
    <m/>
    <m/>
    <n v="930.82"/>
    <n v="2858"/>
    <n v="3.72"/>
    <n v="14.54"/>
  </r>
  <r>
    <x v="229"/>
    <x v="229"/>
    <x v="3"/>
    <x v="1"/>
    <x v="16"/>
    <x v="4"/>
    <m/>
    <m/>
    <m/>
    <m/>
    <n v="0"/>
    <m/>
    <m/>
    <m/>
    <m/>
    <m/>
    <m/>
    <m/>
    <m/>
    <m/>
    <m/>
    <m/>
    <m/>
    <m/>
    <m/>
    <n v="102.01"/>
    <n v="2092"/>
    <n v="43.58"/>
    <n v="25.5"/>
  </r>
  <r>
    <x v="106"/>
    <x v="106"/>
    <x v="8"/>
    <x v="7"/>
    <x v="9"/>
    <x v="5066"/>
    <n v="78277"/>
    <n v="163.08000000000001"/>
    <n v="10706"/>
    <n v="398263.2"/>
    <n v="0"/>
    <m/>
    <m/>
    <m/>
    <m/>
    <m/>
    <m/>
    <m/>
    <m/>
    <m/>
    <m/>
    <m/>
    <m/>
    <m/>
    <m/>
    <n v="38187.160000000003"/>
    <n v="6335"/>
    <n v="13.2"/>
    <n v="954.68"/>
  </r>
  <r>
    <x v="204"/>
    <x v="204"/>
    <x v="7"/>
    <x v="1"/>
    <x v="16"/>
    <x v="4"/>
    <m/>
    <m/>
    <m/>
    <m/>
    <n v="0"/>
    <m/>
    <m/>
    <m/>
    <m/>
    <m/>
    <m/>
    <m/>
    <m/>
    <m/>
    <m/>
    <m/>
    <m/>
    <m/>
    <m/>
    <n v="295887"/>
    <n v="30612"/>
    <n v="637.75"/>
    <n v="73971.75"/>
  </r>
  <r>
    <x v="215"/>
    <x v="215"/>
    <x v="13"/>
    <x v="1"/>
    <x v="1"/>
    <x v="5067"/>
    <n v="703"/>
    <n v="9.76"/>
    <n v="559.66999999999996"/>
    <n v="3122.94"/>
    <n v="0"/>
    <m/>
    <m/>
    <m/>
    <m/>
    <m/>
    <m/>
    <m/>
    <m/>
    <m/>
    <m/>
    <m/>
    <m/>
    <m/>
    <m/>
    <n v="330.14"/>
    <n v="2914"/>
    <n v="40.47"/>
    <n v="55.02"/>
  </r>
  <r>
    <x v="25"/>
    <x v="25"/>
    <x v="6"/>
    <x v="10"/>
    <x v="19"/>
    <x v="4"/>
    <m/>
    <m/>
    <m/>
    <m/>
    <n v="0"/>
    <m/>
    <m/>
    <m/>
    <m/>
    <m/>
    <m/>
    <m/>
    <m/>
    <m/>
    <m/>
    <m/>
    <m/>
    <m/>
    <m/>
    <n v="1591"/>
    <n v="9128"/>
    <n v="50.71"/>
    <n v="106.07"/>
  </r>
  <r>
    <x v="76"/>
    <x v="76"/>
    <x v="0"/>
    <x v="17"/>
    <x v="116"/>
    <x v="5068"/>
    <n v="50480"/>
    <n v="30.93"/>
    <n v="1754.49"/>
    <n v="221907.3"/>
    <n v="94316.91"/>
    <n v="157634"/>
    <n v="96.59"/>
    <n v="693.51"/>
    <n v="1137395.9099999999"/>
    <m/>
    <m/>
    <m/>
    <m/>
    <m/>
    <m/>
    <m/>
    <m/>
    <m/>
    <m/>
    <n v="1280809"/>
    <n v="96383"/>
    <n v="59.06"/>
    <n v="9417.7099999999991"/>
  </r>
  <r>
    <x v="161"/>
    <x v="161"/>
    <x v="10"/>
    <x v="11"/>
    <x v="20"/>
    <x v="5069"/>
    <n v="300"/>
    <n v="0.42"/>
    <n v="11.68"/>
    <n v="651.92999999999995"/>
    <n v="153.25"/>
    <n v="267"/>
    <n v="0.37"/>
    <n v="2.5499999999999998"/>
    <n v="1848.08"/>
    <m/>
    <m/>
    <m/>
    <m/>
    <m/>
    <m/>
    <m/>
    <m/>
    <m/>
    <m/>
    <n v="1085"/>
    <n v="7194"/>
    <n v="9.99"/>
    <n v="18.079999999999998"/>
  </r>
  <r>
    <x v="37"/>
    <x v="37"/>
    <x v="4"/>
    <x v="6"/>
    <x v="32"/>
    <x v="4"/>
    <m/>
    <m/>
    <m/>
    <m/>
    <n v="0"/>
    <m/>
    <m/>
    <m/>
    <m/>
    <m/>
    <m/>
    <m/>
    <m/>
    <m/>
    <m/>
    <m/>
    <m/>
    <m/>
    <m/>
    <n v="0"/>
    <m/>
    <m/>
    <n v="0"/>
  </r>
  <r>
    <x v="75"/>
    <x v="75"/>
    <x v="3"/>
    <x v="2"/>
    <x v="42"/>
    <x v="5070"/>
    <n v="13637"/>
    <n v="37.880000000000003"/>
    <n v="2732.7"/>
    <n v="76242.33"/>
    <n v="30838.99"/>
    <n v="44633"/>
    <n v="123.98"/>
    <n v="1027.97"/>
    <n v="371896.65"/>
    <m/>
    <m/>
    <m/>
    <m/>
    <m/>
    <m/>
    <m/>
    <m/>
    <m/>
    <m/>
    <n v="70300"/>
    <n v="1542"/>
    <n v="4.28"/>
    <n v="2343.33"/>
  </r>
  <r>
    <x v="31"/>
    <x v="31"/>
    <x v="12"/>
    <x v="4"/>
    <x v="46"/>
    <x v="0"/>
    <n v="0"/>
    <n v="0"/>
    <n v="0"/>
    <n v="0"/>
    <n v="0"/>
    <n v="0"/>
    <n v="0"/>
    <n v="0"/>
    <n v="0"/>
    <m/>
    <m/>
    <m/>
    <m/>
    <m/>
    <m/>
    <m/>
    <m/>
    <m/>
    <m/>
    <n v="1843"/>
    <n v="57408"/>
    <n v="184"/>
    <n v="70.88"/>
  </r>
  <r>
    <x v="0"/>
    <x v="0"/>
    <x v="15"/>
    <x v="0"/>
    <x v="0"/>
    <x v="4"/>
    <m/>
    <m/>
    <m/>
    <m/>
    <n v="0"/>
    <m/>
    <m/>
    <m/>
    <m/>
    <m/>
    <m/>
    <m/>
    <m/>
    <m/>
    <m/>
    <m/>
    <m/>
    <m/>
    <m/>
    <n v="0"/>
    <m/>
    <m/>
    <n v="0"/>
  </r>
  <r>
    <x v="201"/>
    <x v="201"/>
    <x v="7"/>
    <x v="4"/>
    <x v="135"/>
    <x v="5071"/>
    <n v="86627"/>
    <n v="28.2"/>
    <n v="3842.91"/>
    <n v="914919.12"/>
    <n v="95063.05"/>
    <n v="81356"/>
    <n v="26.48"/>
    <m/>
    <m/>
    <m/>
    <m/>
    <m/>
    <m/>
    <m/>
    <m/>
    <m/>
    <m/>
    <m/>
    <m/>
    <n v="19.77"/>
    <n v="40673"/>
    <n v="13.24"/>
    <n v="0.08"/>
  </r>
  <r>
    <x v="11"/>
    <x v="11"/>
    <x v="14"/>
    <x v="7"/>
    <x v="10"/>
    <x v="5072"/>
    <n v="50816"/>
    <n v="57.23"/>
    <n v="4382.3500000000004"/>
    <n v="301593.42"/>
    <n v="0"/>
    <m/>
    <m/>
    <m/>
    <m/>
    <n v="366"/>
    <n v="1465"/>
    <n v="1.65"/>
    <n v="4"/>
    <n v="4636.8500000000004"/>
    <m/>
    <m/>
    <m/>
    <m/>
    <m/>
    <n v="45130.19"/>
    <n v="3895"/>
    <n v="4.3899999999999997"/>
    <n v="609.87"/>
  </r>
  <r>
    <x v="183"/>
    <x v="183"/>
    <x v="12"/>
    <x v="3"/>
    <x v="7"/>
    <x v="4"/>
    <m/>
    <m/>
    <m/>
    <m/>
    <n v="0"/>
    <m/>
    <m/>
    <m/>
    <m/>
    <m/>
    <m/>
    <m/>
    <m/>
    <m/>
    <m/>
    <m/>
    <m/>
    <m/>
    <m/>
    <n v="12.83"/>
    <n v="446"/>
    <n v="18.579999999999998"/>
    <n v="6.42"/>
  </r>
  <r>
    <x v="87"/>
    <x v="87"/>
    <x v="4"/>
    <x v="14"/>
    <x v="17"/>
    <x v="5073"/>
    <n v="9414"/>
    <n v="15.69"/>
    <n v="1145.5999999999999"/>
    <n v="53270.400000000001"/>
    <n v="10862.27"/>
    <n v="11428"/>
    <n v="19.05"/>
    <n v="217.25"/>
    <n v="130991.37"/>
    <m/>
    <m/>
    <m/>
    <m/>
    <m/>
    <m/>
    <m/>
    <m/>
    <m/>
    <m/>
    <n v="441"/>
    <n v="3929"/>
    <n v="6.55"/>
    <n v="8.82"/>
  </r>
  <r>
    <x v="187"/>
    <x v="187"/>
    <x v="14"/>
    <x v="7"/>
    <x v="4"/>
    <x v="5074"/>
    <n v="2471"/>
    <n v="29.42"/>
    <n v="2005.43"/>
    <n v="13055.34"/>
    <n v="1941"/>
    <n v="3324"/>
    <n v="39.57"/>
    <n v="277.29000000000002"/>
    <n v="23407.1"/>
    <m/>
    <m/>
    <m/>
    <m/>
    <m/>
    <m/>
    <m/>
    <m/>
    <m/>
    <m/>
    <n v="128.87"/>
    <n v="11042"/>
    <n v="131.44999999999999"/>
    <n v="18.41"/>
  </r>
  <r>
    <x v="54"/>
    <x v="54"/>
    <x v="3"/>
    <x v="4"/>
    <x v="37"/>
    <x v="5075"/>
    <n v="9475"/>
    <n v="24.67"/>
    <n v="596.5"/>
    <n v="17751.84"/>
    <n v="8560.6200000000008"/>
    <n v="21861"/>
    <n v="56.93"/>
    <n v="267.52"/>
    <n v="103235.09"/>
    <m/>
    <m/>
    <m/>
    <m/>
    <m/>
    <m/>
    <m/>
    <m/>
    <m/>
    <m/>
    <n v="469400"/>
    <n v="16305"/>
    <n v="42.46"/>
    <n v="14668.75"/>
  </r>
  <r>
    <x v="143"/>
    <x v="143"/>
    <x v="15"/>
    <x v="1"/>
    <x v="31"/>
    <x v="5076"/>
    <n v="187"/>
    <n v="0.78"/>
    <n v="28.75"/>
    <n v="534.75"/>
    <n v="109"/>
    <n v="142"/>
    <n v="0.59"/>
    <n v="5.45"/>
    <n v="1314.46"/>
    <m/>
    <m/>
    <m/>
    <m/>
    <m/>
    <m/>
    <m/>
    <m/>
    <m/>
    <m/>
    <n v="691.13"/>
    <n v="1792"/>
    <n v="7.47"/>
    <n v="34.56"/>
  </r>
  <r>
    <x v="10"/>
    <x v="10"/>
    <x v="14"/>
    <x v="4"/>
    <x v="15"/>
    <x v="4"/>
    <m/>
    <m/>
    <m/>
    <m/>
    <n v="0"/>
    <m/>
    <m/>
    <m/>
    <m/>
    <m/>
    <m/>
    <m/>
    <m/>
    <m/>
    <m/>
    <m/>
    <m/>
    <m/>
    <m/>
    <n v="226156"/>
    <n v="27058"/>
    <n v="62.63"/>
    <n v="6282.11"/>
  </r>
  <r>
    <x v="164"/>
    <x v="164"/>
    <x v="10"/>
    <x v="2"/>
    <x v="5"/>
    <x v="5077"/>
    <n v="85624"/>
    <n v="89.19"/>
    <n v="9716.43"/>
    <n v="722902.02"/>
    <n v="0"/>
    <m/>
    <m/>
    <m/>
    <m/>
    <m/>
    <m/>
    <m/>
    <m/>
    <m/>
    <m/>
    <m/>
    <m/>
    <m/>
    <m/>
    <n v="1450000"/>
    <n v="95880"/>
    <n v="99.88"/>
    <n v="18125"/>
  </r>
  <r>
    <x v="90"/>
    <x v="90"/>
    <x v="9"/>
    <x v="7"/>
    <x v="11"/>
    <x v="4367"/>
    <n v="9494"/>
    <n v="79.12"/>
    <n v="5264"/>
    <n v="48955.199999999997"/>
    <n v="4290.9799999999996"/>
    <n v="6204"/>
    <n v="51.7"/>
    <n v="429.1"/>
    <n v="51746.21"/>
    <m/>
    <m/>
    <m/>
    <m/>
    <m/>
    <m/>
    <m/>
    <m/>
    <m/>
    <m/>
    <n v="504.97"/>
    <n v="6350"/>
    <n v="52.92"/>
    <n v="50.5"/>
  </r>
  <r>
    <x v="62"/>
    <x v="62"/>
    <x v="8"/>
    <x v="2"/>
    <x v="127"/>
    <x v="5078"/>
    <n v="82289"/>
    <n v="108.85"/>
    <n v="7601.29"/>
    <n v="445359.33"/>
    <n v="6290.68"/>
    <n v="10039"/>
    <n v="13.28"/>
    <n v="99.85"/>
    <n v="75861.25"/>
    <m/>
    <m/>
    <m/>
    <m/>
    <m/>
    <m/>
    <m/>
    <m/>
    <m/>
    <m/>
    <n v="1812"/>
    <n v="10151"/>
    <n v="13.43"/>
    <n v="28.76"/>
  </r>
  <r>
    <x v="77"/>
    <x v="77"/>
    <x v="5"/>
    <x v="1"/>
    <x v="51"/>
    <x v="4"/>
    <m/>
    <m/>
    <m/>
    <m/>
    <n v="0"/>
    <m/>
    <m/>
    <m/>
    <m/>
    <m/>
    <m/>
    <m/>
    <m/>
    <m/>
    <m/>
    <m/>
    <m/>
    <m/>
    <m/>
    <n v="66.84"/>
    <n v="1355"/>
    <n v="112.92"/>
    <n v="66.84"/>
  </r>
  <r>
    <x v="208"/>
    <x v="208"/>
    <x v="12"/>
    <x v="7"/>
    <x v="38"/>
    <x v="5079"/>
    <n v="38236"/>
    <n v="56.9"/>
    <n v="4208.57"/>
    <n v="219182.4"/>
    <n v="18468.95"/>
    <n v="33843"/>
    <n v="50.36"/>
    <n v="329.8"/>
    <n v="222722.63"/>
    <m/>
    <m/>
    <m/>
    <m/>
    <m/>
    <m/>
    <m/>
    <m/>
    <m/>
    <m/>
    <n v="184200"/>
    <n v="25563"/>
    <n v="38.04"/>
    <n v="3289.29"/>
  </r>
  <r>
    <x v="18"/>
    <x v="18"/>
    <x v="7"/>
    <x v="11"/>
    <x v="21"/>
    <x v="5080"/>
    <n v="340"/>
    <n v="1.18"/>
    <n v="82.54"/>
    <n v="1842.33"/>
    <n v="0"/>
    <m/>
    <m/>
    <m/>
    <m/>
    <m/>
    <m/>
    <m/>
    <m/>
    <m/>
    <n v="593"/>
    <n v="954"/>
    <n v="3.31"/>
    <n v="24"/>
    <n v="13273.71"/>
    <n v="88600"/>
    <n v="7974"/>
    <n v="27.69"/>
    <n v="3691.67"/>
  </r>
  <r>
    <x v="211"/>
    <x v="211"/>
    <x v="2"/>
    <x v="2"/>
    <x v="42"/>
    <x v="5081"/>
    <n v="48199"/>
    <n v="133.88999999999999"/>
    <n v="9078.8700000000008"/>
    <n v="253300.38"/>
    <n v="0"/>
    <m/>
    <m/>
    <m/>
    <m/>
    <m/>
    <m/>
    <m/>
    <m/>
    <m/>
    <m/>
    <m/>
    <m/>
    <m/>
    <m/>
    <n v="693.8"/>
    <n v="2294"/>
    <n v="6.37"/>
    <n v="23.13"/>
  </r>
  <r>
    <x v="76"/>
    <x v="76"/>
    <x v="0"/>
    <x v="3"/>
    <x v="6"/>
    <x v="5082"/>
    <n v="237"/>
    <n v="2.4700000000000002"/>
    <n v="1115.3800000000001"/>
    <n v="8298.39"/>
    <n v="6777.34"/>
    <n v="8499"/>
    <n v="88.53"/>
    <n v="847.17"/>
    <n v="81729.960000000006"/>
    <m/>
    <m/>
    <m/>
    <m/>
    <m/>
    <m/>
    <m/>
    <m/>
    <m/>
    <m/>
    <n v="75229"/>
    <n v="5851"/>
    <n v="60.95"/>
    <n v="9403.6299999999992"/>
  </r>
  <r>
    <x v="170"/>
    <x v="170"/>
    <x v="5"/>
    <x v="2"/>
    <x v="37"/>
    <x v="5083"/>
    <n v="14733"/>
    <n v="38.369999999999997"/>
    <n v="2465"/>
    <n v="73358.399999999994"/>
    <n v="32981.57"/>
    <n v="22390"/>
    <n v="58.31"/>
    <n v="1030.67"/>
    <n v="397734.66"/>
    <m/>
    <m/>
    <m/>
    <m/>
    <m/>
    <m/>
    <m/>
    <m/>
    <m/>
    <m/>
    <n v="136100"/>
    <n v="14038"/>
    <n v="36.56"/>
    <n v="4253.13"/>
  </r>
  <r>
    <x v="55"/>
    <x v="55"/>
    <x v="1"/>
    <x v="7"/>
    <x v="49"/>
    <x v="5084"/>
    <n v="87892"/>
    <n v="96.37"/>
    <n v="9221.14"/>
    <n v="651750.51"/>
    <n v="0"/>
    <m/>
    <m/>
    <m/>
    <m/>
    <m/>
    <m/>
    <m/>
    <m/>
    <m/>
    <m/>
    <m/>
    <m/>
    <m/>
    <m/>
    <n v="216.04"/>
    <n v="385668"/>
    <n v="422.88"/>
    <n v="2.84"/>
  </r>
  <r>
    <x v="98"/>
    <x v="98"/>
    <x v="11"/>
    <x v="4"/>
    <x v="131"/>
    <x v="5085"/>
    <n v="225386"/>
    <n v="86.95"/>
    <n v="6526.3"/>
    <n v="1311002.3999999999"/>
    <n v="186058.2"/>
    <n v="202818"/>
    <n v="78.25"/>
    <n v="861.38"/>
    <n v="2243731.6"/>
    <m/>
    <m/>
    <m/>
    <m/>
    <m/>
    <m/>
    <m/>
    <m/>
    <m/>
    <m/>
    <n v="0"/>
    <m/>
    <m/>
    <n v="0"/>
  </r>
  <r>
    <x v="150"/>
    <x v="150"/>
    <x v="12"/>
    <x v="1"/>
    <x v="71"/>
    <x v="5086"/>
    <n v="1383"/>
    <n v="23.05"/>
    <n v="1367"/>
    <n v="6356.55"/>
    <n v="0"/>
    <m/>
    <m/>
    <m/>
    <m/>
    <m/>
    <m/>
    <m/>
    <m/>
    <m/>
    <n v="3266"/>
    <n v="6774"/>
    <n v="112.9"/>
    <n v="653"/>
    <n v="73106.14"/>
    <n v="36100"/>
    <n v="2734"/>
    <n v="45.57"/>
    <n v="7220"/>
  </r>
  <r>
    <x v="144"/>
    <x v="144"/>
    <x v="6"/>
    <x v="7"/>
    <x v="37"/>
    <x v="5087"/>
    <n v="2790"/>
    <n v="7.27"/>
    <n v="607.63"/>
    <n v="18082.919999999998"/>
    <n v="1469"/>
    <n v="1621"/>
    <n v="4.22"/>
    <n v="45.91"/>
    <n v="17715.11"/>
    <m/>
    <m/>
    <m/>
    <m/>
    <m/>
    <m/>
    <m/>
    <m/>
    <m/>
    <m/>
    <n v="0"/>
    <m/>
    <m/>
    <n v="0"/>
  </r>
  <r>
    <x v="66"/>
    <x v="66"/>
    <x v="10"/>
    <x v="1"/>
    <x v="60"/>
    <x v="5088"/>
    <n v="360164"/>
    <n v="349"/>
    <n v="34462.449999999997"/>
    <n v="2756307.03"/>
    <n v="14968.96"/>
    <n v="20423"/>
    <n v="19.79"/>
    <n v="174.06"/>
    <n v="180515.21"/>
    <m/>
    <m/>
    <m/>
    <m/>
    <m/>
    <m/>
    <m/>
    <m/>
    <m/>
    <m/>
    <n v="23040"/>
    <n v="207899"/>
    <n v="201.45"/>
    <n v="267.91000000000003"/>
  </r>
  <r>
    <x v="25"/>
    <x v="25"/>
    <x v="7"/>
    <x v="10"/>
    <x v="19"/>
    <x v="4"/>
    <m/>
    <m/>
    <m/>
    <m/>
    <n v="0"/>
    <m/>
    <m/>
    <m/>
    <m/>
    <m/>
    <m/>
    <m/>
    <m/>
    <m/>
    <m/>
    <m/>
    <m/>
    <m/>
    <m/>
    <n v="932"/>
    <n v="4687"/>
    <n v="26.04"/>
    <n v="62.13"/>
  </r>
  <r>
    <x v="147"/>
    <x v="147"/>
    <x v="15"/>
    <x v="4"/>
    <x v="50"/>
    <x v="5089"/>
    <n v="17013"/>
    <n v="8.86"/>
    <n v="325.01"/>
    <n v="48361.86"/>
    <n v="5527.71"/>
    <n v="10519"/>
    <n v="5.48"/>
    <n v="34.549999999999997"/>
    <n v="66660.25"/>
    <m/>
    <m/>
    <m/>
    <m/>
    <m/>
    <m/>
    <m/>
    <m/>
    <m/>
    <m/>
    <n v="11162"/>
    <n v="127838"/>
    <n v="66.58"/>
    <n v="69.760000000000005"/>
  </r>
  <r>
    <x v="90"/>
    <x v="90"/>
    <x v="8"/>
    <x v="7"/>
    <x v="11"/>
    <x v="5090"/>
    <n v="5200"/>
    <n v="43.33"/>
    <n v="2968"/>
    <n v="27602.400000000001"/>
    <n v="3585.84"/>
    <n v="5272"/>
    <n v="43.93"/>
    <n v="358.58"/>
    <n v="43242.71"/>
    <m/>
    <m/>
    <m/>
    <m/>
    <m/>
    <m/>
    <m/>
    <m/>
    <m/>
    <m/>
    <n v="1116.93"/>
    <n v="7463"/>
    <n v="62.19"/>
    <n v="111.69"/>
  </r>
  <r>
    <x v="209"/>
    <x v="209"/>
    <x v="6"/>
    <x v="2"/>
    <x v="90"/>
    <x v="5091"/>
    <n v="61499"/>
    <n v="150.72999999999999"/>
    <n v="9984.7099999999991"/>
    <n v="315716.40000000002"/>
    <n v="0"/>
    <m/>
    <m/>
    <m/>
    <m/>
    <m/>
    <m/>
    <m/>
    <m/>
    <m/>
    <m/>
    <m/>
    <m/>
    <m/>
    <m/>
    <n v="0"/>
    <m/>
    <m/>
    <n v="0"/>
  </r>
  <r>
    <x v="26"/>
    <x v="26"/>
    <x v="9"/>
    <x v="1"/>
    <x v="12"/>
    <x v="4"/>
    <m/>
    <m/>
    <m/>
    <m/>
    <n v="0"/>
    <m/>
    <m/>
    <m/>
    <m/>
    <m/>
    <m/>
    <m/>
    <m/>
    <m/>
    <m/>
    <m/>
    <m/>
    <m/>
    <m/>
    <n v="124100"/>
    <n v="5607"/>
    <n v="33.380000000000003"/>
    <n v="8864.2900000000009"/>
  </r>
  <r>
    <x v="230"/>
    <x v="230"/>
    <x v="12"/>
    <x v="2"/>
    <x v="2"/>
    <x v="5092"/>
    <n v="99579"/>
    <n v="129.66"/>
    <n v="8570"/>
    <n v="510086.40000000002"/>
    <n v="0"/>
    <m/>
    <m/>
    <m/>
    <m/>
    <m/>
    <m/>
    <m/>
    <m/>
    <m/>
    <m/>
    <m/>
    <m/>
    <m/>
    <m/>
    <n v="2003.61"/>
    <n v="6284"/>
    <n v="8.18"/>
    <n v="31.31"/>
  </r>
  <r>
    <x v="164"/>
    <x v="164"/>
    <x v="4"/>
    <x v="12"/>
    <x v="6"/>
    <x v="4"/>
    <m/>
    <m/>
    <m/>
    <m/>
    <n v="0"/>
    <m/>
    <m/>
    <m/>
    <m/>
    <m/>
    <m/>
    <m/>
    <m/>
    <m/>
    <m/>
    <m/>
    <m/>
    <m/>
    <m/>
    <n v="0"/>
    <m/>
    <m/>
    <n v="0"/>
  </r>
  <r>
    <x v="57"/>
    <x v="57"/>
    <x v="9"/>
    <x v="1"/>
    <x v="1"/>
    <x v="1468"/>
    <n v="107"/>
    <n v="1.49"/>
    <n v="106.5"/>
    <n v="594.27"/>
    <n v="15.52"/>
    <n v="94"/>
    <n v="1.31"/>
    <m/>
    <m/>
    <m/>
    <m/>
    <m/>
    <m/>
    <m/>
    <m/>
    <m/>
    <m/>
    <m/>
    <m/>
    <n v="66500"/>
    <n v="8153"/>
    <n v="113.24"/>
    <n v="11083.33"/>
  </r>
  <r>
    <x v="33"/>
    <x v="33"/>
    <x v="5"/>
    <x v="7"/>
    <x v="42"/>
    <x v="5093"/>
    <n v="37056"/>
    <n v="102.93"/>
    <n v="7153.47"/>
    <n v="199581.72"/>
    <n v="0"/>
    <m/>
    <m/>
    <m/>
    <m/>
    <m/>
    <m/>
    <m/>
    <m/>
    <m/>
    <m/>
    <m/>
    <m/>
    <m/>
    <m/>
    <n v="136.76"/>
    <n v="15863"/>
    <n v="44.06"/>
    <n v="4.5599999999999996"/>
  </r>
  <r>
    <x v="19"/>
    <x v="19"/>
    <x v="10"/>
    <x v="46"/>
    <x v="16"/>
    <x v="5094"/>
    <n v="185"/>
    <n v="3.85"/>
    <n v="363"/>
    <n v="1350.36"/>
    <n v="1509.21"/>
    <n v="2092"/>
    <n v="43.58"/>
    <n v="377.3"/>
    <n v="18200.07"/>
    <m/>
    <m/>
    <m/>
    <m/>
    <m/>
    <m/>
    <m/>
    <m/>
    <m/>
    <m/>
    <n v="227"/>
    <n v="1978"/>
    <n v="41.21"/>
    <n v="56.75"/>
  </r>
  <r>
    <x v="12"/>
    <x v="12"/>
    <x v="12"/>
    <x v="27"/>
    <x v="21"/>
    <x v="5095"/>
    <n v="27188"/>
    <n v="94.4"/>
    <n v="7025.08"/>
    <n v="156799.85999999999"/>
    <n v="3396.7"/>
    <n v="3654"/>
    <n v="12.69"/>
    <n v="141.53"/>
    <n v="40961.85"/>
    <m/>
    <m/>
    <m/>
    <m/>
    <m/>
    <m/>
    <m/>
    <m/>
    <m/>
    <m/>
    <n v="826"/>
    <n v="8288"/>
    <n v="28.78"/>
    <n v="34.42"/>
  </r>
  <r>
    <x v="31"/>
    <x v="31"/>
    <x v="6"/>
    <x v="7"/>
    <x v="10"/>
    <x v="5096"/>
    <n v="123041"/>
    <n v="138.56"/>
    <n v="9692.9699999999993"/>
    <n v="667070.4"/>
    <n v="0"/>
    <n v="0"/>
    <n v="0"/>
    <n v="0"/>
    <n v="0"/>
    <m/>
    <m/>
    <m/>
    <m/>
    <m/>
    <m/>
    <m/>
    <m/>
    <m/>
    <m/>
    <n v="2226"/>
    <n v="31691"/>
    <n v="35.69"/>
    <n v="30.08"/>
  </r>
  <r>
    <x v="186"/>
    <x v="186"/>
    <x v="4"/>
    <x v="2"/>
    <x v="31"/>
    <x v="5097"/>
    <n v="8771"/>
    <n v="36.549999999999997"/>
    <n v="2115.15"/>
    <n v="39341.79"/>
    <n v="0"/>
    <n v="4540"/>
    <n v="18.920000000000002"/>
    <m/>
    <m/>
    <m/>
    <m/>
    <m/>
    <m/>
    <m/>
    <m/>
    <m/>
    <m/>
    <m/>
    <m/>
    <n v="0"/>
    <m/>
    <m/>
    <n v="0"/>
  </r>
  <r>
    <x v="164"/>
    <x v="164"/>
    <x v="11"/>
    <x v="2"/>
    <x v="5"/>
    <x v="5098"/>
    <n v="83470"/>
    <n v="86.95"/>
    <n v="7751.01"/>
    <n v="576675.32999999996"/>
    <n v="0"/>
    <m/>
    <m/>
    <m/>
    <m/>
    <m/>
    <m/>
    <m/>
    <m/>
    <m/>
    <m/>
    <m/>
    <m/>
    <m/>
    <m/>
    <n v="258200"/>
    <n v="14394"/>
    <n v="14.99"/>
    <n v="3227.5"/>
  </r>
  <r>
    <x v="196"/>
    <x v="196"/>
    <x v="11"/>
    <x v="1"/>
    <x v="28"/>
    <x v="611"/>
    <n v="14"/>
    <n v="0.1"/>
    <n v="4.75"/>
    <n v="53.01"/>
    <n v="429"/>
    <n v="716"/>
    <n v="4.97"/>
    <n v="35.75"/>
    <n v="5173.4399999999996"/>
    <m/>
    <m/>
    <m/>
    <m/>
    <m/>
    <m/>
    <m/>
    <m/>
    <m/>
    <m/>
    <n v="124365"/>
    <n v="4880"/>
    <n v="33.89"/>
    <n v="10363.75"/>
  </r>
  <r>
    <x v="121"/>
    <x v="121"/>
    <x v="5"/>
    <x v="13"/>
    <x v="6"/>
    <x v="4"/>
    <m/>
    <m/>
    <m/>
    <m/>
    <n v="0"/>
    <m/>
    <m/>
    <m/>
    <m/>
    <m/>
    <m/>
    <m/>
    <m/>
    <m/>
    <m/>
    <m/>
    <m/>
    <m/>
    <m/>
    <n v="30900"/>
    <n v="3852"/>
    <n v="40.130000000000003"/>
    <n v="3862.5"/>
  </r>
  <r>
    <x v="89"/>
    <x v="89"/>
    <x v="2"/>
    <x v="4"/>
    <x v="65"/>
    <x v="5099"/>
    <n v="108753"/>
    <n v="60.42"/>
    <n v="5800.04"/>
    <n v="809105.58"/>
    <n v="0"/>
    <m/>
    <m/>
    <m/>
    <m/>
    <m/>
    <m/>
    <m/>
    <m/>
    <m/>
    <m/>
    <m/>
    <m/>
    <m/>
    <m/>
    <n v="5423"/>
    <n v="56074"/>
    <n v="31.15"/>
    <n v="36.15"/>
  </r>
  <r>
    <x v="31"/>
    <x v="31"/>
    <x v="13"/>
    <x v="12"/>
    <x v="28"/>
    <x v="5100"/>
    <n v="1290"/>
    <n v="8.9600000000000009"/>
    <n v="547.58000000000004"/>
    <n v="6111.03"/>
    <n v="8800.19"/>
    <n v="14190"/>
    <n v="98.54"/>
    <n v="733.35"/>
    <n v="106124.18"/>
    <m/>
    <m/>
    <m/>
    <m/>
    <m/>
    <m/>
    <m/>
    <m/>
    <m/>
    <m/>
    <n v="449"/>
    <n v="5881"/>
    <n v="40.840000000000003"/>
    <n v="37.42"/>
  </r>
  <r>
    <x v="42"/>
    <x v="42"/>
    <x v="14"/>
    <x v="1"/>
    <x v="11"/>
    <x v="4"/>
    <m/>
    <m/>
    <m/>
    <m/>
    <n v="0"/>
    <m/>
    <m/>
    <m/>
    <m/>
    <m/>
    <m/>
    <m/>
    <m/>
    <m/>
    <m/>
    <m/>
    <m/>
    <m/>
    <m/>
    <n v="0"/>
    <m/>
    <m/>
    <n v="0"/>
  </r>
  <r>
    <x v="38"/>
    <x v="38"/>
    <x v="13"/>
    <x v="1"/>
    <x v="68"/>
    <x v="4130"/>
    <n v="489"/>
    <n v="2.5499999999999998"/>
    <n v="127.75"/>
    <n v="1900.92"/>
    <n v="0"/>
    <m/>
    <m/>
    <m/>
    <m/>
    <m/>
    <m/>
    <m/>
    <m/>
    <m/>
    <m/>
    <m/>
    <m/>
    <m/>
    <m/>
    <n v="449"/>
    <n v="3520"/>
    <n v="18.329999999999998"/>
    <n v="28.06"/>
  </r>
  <r>
    <x v="73"/>
    <x v="73"/>
    <x v="4"/>
    <x v="21"/>
    <x v="9"/>
    <x v="5101"/>
    <n v="32991"/>
    <n v="68.73"/>
    <n v="6180.03"/>
    <n v="229896.93"/>
    <n v="3500.48"/>
    <n v="4130"/>
    <n v="8.6"/>
    <n v="87.51"/>
    <n v="42213.4"/>
    <m/>
    <m/>
    <m/>
    <m/>
    <m/>
    <m/>
    <m/>
    <m/>
    <m/>
    <m/>
    <n v="1036"/>
    <n v="11733"/>
    <n v="24.44"/>
    <n v="25.9"/>
  </r>
  <r>
    <x v="201"/>
    <x v="201"/>
    <x v="0"/>
    <x v="2"/>
    <x v="80"/>
    <x v="5102"/>
    <n v="54906"/>
    <n v="64.44"/>
    <n v="5879.44"/>
    <n v="388219.2"/>
    <n v="30756.55"/>
    <n v="35748"/>
    <n v="41.96"/>
    <n v="433.19"/>
    <n v="370902.43"/>
    <m/>
    <m/>
    <m/>
    <m/>
    <m/>
    <m/>
    <m/>
    <m/>
    <m/>
    <m/>
    <n v="6.78"/>
    <n v="32694"/>
    <n v="38.369999999999997"/>
    <n v="0.1"/>
  </r>
  <r>
    <x v="72"/>
    <x v="72"/>
    <x v="6"/>
    <x v="6"/>
    <x v="4"/>
    <x v="4"/>
    <m/>
    <m/>
    <m/>
    <m/>
    <n v="0"/>
    <m/>
    <m/>
    <m/>
    <m/>
    <m/>
    <m/>
    <m/>
    <m/>
    <m/>
    <m/>
    <m/>
    <m/>
    <m/>
    <m/>
    <n v="0"/>
    <n v="7827"/>
    <n v="93.18"/>
    <n v="0"/>
  </r>
  <r>
    <x v="14"/>
    <x v="14"/>
    <x v="5"/>
    <x v="17"/>
    <x v="30"/>
    <x v="4"/>
    <m/>
    <m/>
    <m/>
    <m/>
    <n v="0"/>
    <m/>
    <m/>
    <m/>
    <m/>
    <m/>
    <m/>
    <m/>
    <m/>
    <m/>
    <m/>
    <m/>
    <m/>
    <m/>
    <m/>
    <n v="0"/>
    <n v="25584"/>
    <n v="44.42"/>
    <n v="0"/>
  </r>
  <r>
    <x v="50"/>
    <x v="50"/>
    <x v="6"/>
    <x v="5"/>
    <x v="30"/>
    <x v="5103"/>
    <n v="64261"/>
    <n v="111.56"/>
    <n v="5268.04"/>
    <n v="235165.38"/>
    <n v="0"/>
    <m/>
    <m/>
    <m/>
    <m/>
    <m/>
    <m/>
    <m/>
    <m/>
    <m/>
    <n v="6766"/>
    <n v="23593"/>
    <n v="40.96"/>
    <n v="140"/>
    <n v="151450.14000000001"/>
    <n v="3070000"/>
    <n v="20331"/>
    <n v="35.299999999999997"/>
    <n v="63958.33"/>
  </r>
  <r>
    <x v="142"/>
    <x v="142"/>
    <x v="13"/>
    <x v="2"/>
    <x v="2"/>
    <x v="5104"/>
    <n v="89952"/>
    <n v="117.13"/>
    <n v="9912.5"/>
    <n v="589992"/>
    <n v="0"/>
    <m/>
    <m/>
    <m/>
    <m/>
    <m/>
    <m/>
    <m/>
    <m/>
    <m/>
    <m/>
    <m/>
    <m/>
    <m/>
    <m/>
    <n v="125400"/>
    <n v="8689"/>
    <n v="11.31"/>
    <n v="1959.38"/>
  </r>
  <r>
    <x v="85"/>
    <x v="85"/>
    <x v="9"/>
    <x v="3"/>
    <x v="28"/>
    <x v="5105"/>
    <n v="8621"/>
    <n v="59.87"/>
    <n v="3235.75"/>
    <n v="36110.97"/>
    <n v="10380.209999999999"/>
    <n v="11838"/>
    <n v="82.21"/>
    <n v="865.02"/>
    <n v="125178.11"/>
    <m/>
    <m/>
    <m/>
    <m/>
    <m/>
    <m/>
    <m/>
    <m/>
    <m/>
    <m/>
    <n v="638"/>
    <n v="4976"/>
    <n v="34.56"/>
    <n v="53.17"/>
  </r>
  <r>
    <x v="156"/>
    <x v="156"/>
    <x v="8"/>
    <x v="4"/>
    <x v="68"/>
    <x v="5106"/>
    <n v="10389"/>
    <n v="54.11"/>
    <n v="2952.94"/>
    <n v="43939.71"/>
    <n v="0"/>
    <m/>
    <m/>
    <m/>
    <m/>
    <m/>
    <m/>
    <m/>
    <m/>
    <m/>
    <n v="6395"/>
    <n v="16255"/>
    <n v="84.66"/>
    <n v="399"/>
    <n v="143145.68"/>
    <n v="800.75"/>
    <n v="6742"/>
    <n v="35.11"/>
    <n v="50.05"/>
  </r>
  <r>
    <x v="7"/>
    <x v="7"/>
    <x v="9"/>
    <x v="2"/>
    <x v="69"/>
    <x v="5107"/>
    <n v="7399"/>
    <n v="10.63"/>
    <n v="844.83"/>
    <n v="45570"/>
    <n v="638.22"/>
    <n v="1453"/>
    <n v="2.09"/>
    <n v="11"/>
    <n v="7696.43"/>
    <m/>
    <m/>
    <m/>
    <m/>
    <m/>
    <m/>
    <m/>
    <m/>
    <m/>
    <m/>
    <n v="763"/>
    <n v="4940"/>
    <n v="7.1"/>
    <n v="13.16"/>
  </r>
  <r>
    <x v="26"/>
    <x v="26"/>
    <x v="5"/>
    <x v="7"/>
    <x v="15"/>
    <x v="5108"/>
    <n v="30659"/>
    <n v="70.97"/>
    <n v="5224.0600000000004"/>
    <n v="174901.38"/>
    <n v="10664.4"/>
    <n v="14821"/>
    <n v="34.31"/>
    <n v="296.23"/>
    <n v="128605.24"/>
    <m/>
    <m/>
    <m/>
    <m/>
    <m/>
    <m/>
    <m/>
    <m/>
    <m/>
    <m/>
    <n v="91500"/>
    <n v="7653"/>
    <n v="17.72"/>
    <n v="2541.67"/>
  </r>
  <r>
    <x v="227"/>
    <x v="227"/>
    <x v="5"/>
    <x v="1"/>
    <x v="28"/>
    <x v="5109"/>
    <n v="6549"/>
    <n v="45.48"/>
    <n v="1860.25"/>
    <n v="20760.39"/>
    <n v="5633.37"/>
    <n v="7136"/>
    <n v="49.56"/>
    <n v="469.45"/>
    <n v="67934.45"/>
    <m/>
    <m/>
    <m/>
    <m/>
    <m/>
    <m/>
    <m/>
    <m/>
    <m/>
    <m/>
    <n v="797"/>
    <n v="10271"/>
    <n v="71.33"/>
    <n v="66.42"/>
  </r>
  <r>
    <x v="102"/>
    <x v="102"/>
    <x v="9"/>
    <x v="2"/>
    <x v="40"/>
    <x v="5110"/>
    <n v="78282"/>
    <n v="93.19"/>
    <n v="7890"/>
    <n v="513639"/>
    <n v="0"/>
    <m/>
    <m/>
    <m/>
    <m/>
    <m/>
    <m/>
    <m/>
    <m/>
    <m/>
    <m/>
    <m/>
    <m/>
    <m/>
    <m/>
    <n v="269621"/>
    <n v="6775"/>
    <n v="8.07"/>
    <n v="3851.73"/>
  </r>
  <r>
    <x v="18"/>
    <x v="18"/>
    <x v="1"/>
    <x v="5"/>
    <x v="9"/>
    <x v="5111"/>
    <n v="4681"/>
    <n v="9.75"/>
    <n v="836.6"/>
    <n v="31121.52"/>
    <n v="13412.98"/>
    <n v="26250"/>
    <n v="54.69"/>
    <n v="335.32"/>
    <n v="161751.16"/>
    <m/>
    <m/>
    <m/>
    <m/>
    <m/>
    <m/>
    <m/>
    <m/>
    <m/>
    <m/>
    <n v="81000"/>
    <n v="7454"/>
    <n v="15.53"/>
    <n v="2025"/>
  </r>
  <r>
    <x v="73"/>
    <x v="73"/>
    <x v="12"/>
    <x v="4"/>
    <x v="85"/>
    <x v="5112"/>
    <n v="320982"/>
    <n v="118.36"/>
    <n v="9923.61"/>
    <n v="2085744.48"/>
    <n v="234981.57"/>
    <n v="342795"/>
    <n v="126.4"/>
    <m/>
    <m/>
    <m/>
    <m/>
    <m/>
    <m/>
    <m/>
    <m/>
    <m/>
    <m/>
    <m/>
    <m/>
    <n v="2980250"/>
    <n v="194788"/>
    <n v="71.819999999999993"/>
    <n v="13186.95"/>
  </r>
  <r>
    <x v="12"/>
    <x v="12"/>
    <x v="6"/>
    <x v="18"/>
    <x v="19"/>
    <x v="4"/>
    <m/>
    <m/>
    <m/>
    <m/>
    <n v="0"/>
    <m/>
    <m/>
    <m/>
    <m/>
    <m/>
    <m/>
    <m/>
    <m/>
    <m/>
    <m/>
    <m/>
    <m/>
    <m/>
    <m/>
    <n v="1273"/>
    <n v="13769"/>
    <n v="76.489999999999995"/>
    <n v="84.87"/>
  </r>
  <r>
    <x v="66"/>
    <x v="66"/>
    <x v="15"/>
    <x v="7"/>
    <x v="7"/>
    <x v="4"/>
    <m/>
    <m/>
    <m/>
    <m/>
    <n v="0"/>
    <m/>
    <m/>
    <m/>
    <m/>
    <m/>
    <m/>
    <m/>
    <m/>
    <m/>
    <n v="324"/>
    <n v="960"/>
    <n v="40"/>
    <n v="162"/>
    <n v="7252.42"/>
    <n v="0"/>
    <m/>
    <m/>
    <n v="0"/>
  </r>
  <r>
    <x v="101"/>
    <x v="101"/>
    <x v="3"/>
    <x v="6"/>
    <x v="6"/>
    <x v="4"/>
    <m/>
    <m/>
    <m/>
    <m/>
    <n v="0"/>
    <m/>
    <m/>
    <m/>
    <m/>
    <m/>
    <m/>
    <m/>
    <m/>
    <m/>
    <m/>
    <m/>
    <m/>
    <m/>
    <m/>
    <n v="86.36"/>
    <n v="6895"/>
    <n v="71.819999999999993"/>
    <n v="10.79"/>
  </r>
  <r>
    <x v="12"/>
    <x v="12"/>
    <x v="11"/>
    <x v="8"/>
    <x v="11"/>
    <x v="4"/>
    <m/>
    <m/>
    <m/>
    <m/>
    <n v="0"/>
    <m/>
    <m/>
    <m/>
    <m/>
    <m/>
    <m/>
    <m/>
    <m/>
    <m/>
    <m/>
    <m/>
    <m/>
    <m/>
    <m/>
    <n v="485"/>
    <n v="7308"/>
    <n v="60.9"/>
    <n v="48.5"/>
  </r>
  <r>
    <x v="12"/>
    <x v="12"/>
    <x v="9"/>
    <x v="0"/>
    <x v="1"/>
    <x v="4"/>
    <m/>
    <m/>
    <m/>
    <m/>
    <n v="0"/>
    <m/>
    <m/>
    <m/>
    <m/>
    <m/>
    <m/>
    <m/>
    <m/>
    <m/>
    <m/>
    <m/>
    <m/>
    <m/>
    <m/>
    <n v="0"/>
    <m/>
    <m/>
    <n v="0"/>
  </r>
  <r>
    <x v="127"/>
    <x v="127"/>
    <x v="8"/>
    <x v="12"/>
    <x v="16"/>
    <x v="726"/>
    <n v="760"/>
    <n v="15.83"/>
    <n v="748.5"/>
    <n v="2784.42"/>
    <n v="0"/>
    <m/>
    <m/>
    <m/>
    <m/>
    <m/>
    <m/>
    <m/>
    <m/>
    <m/>
    <m/>
    <m/>
    <m/>
    <m/>
    <m/>
    <n v="83.83"/>
    <n v="2756"/>
    <n v="57.42"/>
    <n v="20.96"/>
  </r>
  <r>
    <x v="71"/>
    <x v="71"/>
    <x v="6"/>
    <x v="2"/>
    <x v="9"/>
    <x v="5113"/>
    <n v="50236"/>
    <n v="104.66"/>
    <n v="8366.5"/>
    <n v="311233.8"/>
    <n v="0"/>
    <m/>
    <m/>
    <m/>
    <m/>
    <m/>
    <m/>
    <m/>
    <m/>
    <m/>
    <m/>
    <m/>
    <m/>
    <m/>
    <m/>
    <n v="110.41"/>
    <n v="8880"/>
    <n v="18.5"/>
    <n v="2.76"/>
  </r>
  <r>
    <x v="158"/>
    <x v="158"/>
    <x v="13"/>
    <x v="7"/>
    <x v="30"/>
    <x v="5114"/>
    <n v="46152"/>
    <n v="80.13"/>
    <n v="4519.3500000000004"/>
    <n v="201743.97"/>
    <n v="17851.669999999998"/>
    <n v="21124"/>
    <n v="36.67"/>
    <n v="371.91"/>
    <n v="215278.64"/>
    <m/>
    <m/>
    <m/>
    <m/>
    <m/>
    <m/>
    <m/>
    <m/>
    <m/>
    <m/>
    <n v="23503.31"/>
    <n v="41077"/>
    <n v="71.31"/>
    <n v="489.65"/>
  </r>
  <r>
    <x v="98"/>
    <x v="98"/>
    <x v="15"/>
    <x v="2"/>
    <x v="2"/>
    <x v="4"/>
    <n v="0"/>
    <n v="0"/>
    <m/>
    <m/>
    <n v="0"/>
    <m/>
    <m/>
    <m/>
    <m/>
    <m/>
    <m/>
    <m/>
    <m/>
    <m/>
    <m/>
    <m/>
    <m/>
    <m/>
    <m/>
    <n v="0"/>
    <m/>
    <m/>
    <n v="0"/>
  </r>
  <r>
    <x v="139"/>
    <x v="139"/>
    <x v="2"/>
    <x v="1"/>
    <x v="28"/>
    <x v="5115"/>
    <n v="1746"/>
    <n v="12.13"/>
    <n v="685.58"/>
    <n v="7651.11"/>
    <n v="0"/>
    <m/>
    <m/>
    <m/>
    <m/>
    <m/>
    <m/>
    <m/>
    <m/>
    <m/>
    <m/>
    <m/>
    <m/>
    <m/>
    <m/>
    <n v="862"/>
    <n v="7522"/>
    <n v="52.24"/>
    <n v="71.83"/>
  </r>
  <r>
    <x v="5"/>
    <x v="5"/>
    <x v="5"/>
    <x v="5"/>
    <x v="33"/>
    <x v="5116"/>
    <n v="149462"/>
    <n v="124.55"/>
    <n v="6922.56"/>
    <n v="643798.07999999996"/>
    <n v="0"/>
    <n v="0"/>
    <n v="0"/>
    <m/>
    <m/>
    <m/>
    <m/>
    <m/>
    <m/>
    <m/>
    <m/>
    <m/>
    <m/>
    <m/>
    <m/>
    <n v="3346"/>
    <n v="17669"/>
    <n v="14.72"/>
    <n v="33.46"/>
  </r>
  <r>
    <x v="47"/>
    <x v="47"/>
    <x v="14"/>
    <x v="2"/>
    <x v="30"/>
    <x v="5117"/>
    <n v="31546"/>
    <n v="54.77"/>
    <n v="3841.06"/>
    <n v="171465.03"/>
    <n v="34764.31"/>
    <n v="39016"/>
    <n v="67.739999999999995"/>
    <n v="724.26"/>
    <n v="419233.2"/>
    <m/>
    <m/>
    <m/>
    <m/>
    <m/>
    <m/>
    <m/>
    <m/>
    <m/>
    <m/>
    <n v="2.74"/>
    <n v="18496"/>
    <n v="32.11"/>
    <n v="0.06"/>
  </r>
  <r>
    <x v="60"/>
    <x v="60"/>
    <x v="13"/>
    <x v="5"/>
    <x v="33"/>
    <x v="5118"/>
    <n v="180651"/>
    <n v="150.54"/>
    <n v="11380"/>
    <n v="1058340"/>
    <n v="0"/>
    <m/>
    <m/>
    <m/>
    <m/>
    <m/>
    <m/>
    <m/>
    <m/>
    <m/>
    <m/>
    <m/>
    <m/>
    <m/>
    <m/>
    <n v="477824"/>
    <n v="51949"/>
    <n v="43.29"/>
    <n v="4778.24"/>
  </r>
  <r>
    <x v="53"/>
    <x v="53"/>
    <x v="1"/>
    <x v="13"/>
    <x v="1"/>
    <x v="4"/>
    <m/>
    <m/>
    <m/>
    <m/>
    <n v="0"/>
    <m/>
    <m/>
    <m/>
    <m/>
    <m/>
    <m/>
    <m/>
    <m/>
    <m/>
    <m/>
    <m/>
    <m/>
    <m/>
    <m/>
    <n v="0"/>
    <m/>
    <m/>
    <n v="0"/>
  </r>
  <r>
    <x v="125"/>
    <x v="125"/>
    <x v="0"/>
    <x v="1"/>
    <x v="1"/>
    <x v="4"/>
    <m/>
    <m/>
    <m/>
    <m/>
    <n v="0"/>
    <m/>
    <m/>
    <m/>
    <m/>
    <m/>
    <m/>
    <m/>
    <m/>
    <m/>
    <m/>
    <m/>
    <m/>
    <m/>
    <m/>
    <n v="0"/>
    <m/>
    <m/>
    <n v="0"/>
  </r>
  <r>
    <x v="85"/>
    <x v="85"/>
    <x v="11"/>
    <x v="0"/>
    <x v="5"/>
    <x v="5119"/>
    <n v="108073"/>
    <n v="112.58"/>
    <n v="7920"/>
    <n v="589248"/>
    <n v="0"/>
    <m/>
    <m/>
    <m/>
    <m/>
    <m/>
    <m/>
    <m/>
    <m/>
    <m/>
    <m/>
    <m/>
    <m/>
    <m/>
    <m/>
    <n v="2119.9499999999998"/>
    <n v="39677"/>
    <n v="41.33"/>
    <n v="26.5"/>
  </r>
  <r>
    <x v="1"/>
    <x v="1"/>
    <x v="3"/>
    <x v="2"/>
    <x v="30"/>
    <x v="5120"/>
    <n v="110013"/>
    <n v="190.99"/>
    <n v="11849.23"/>
    <n v="528949.59"/>
    <n v="0"/>
    <n v="222"/>
    <n v="0.39"/>
    <m/>
    <m/>
    <m/>
    <m/>
    <m/>
    <m/>
    <m/>
    <m/>
    <m/>
    <m/>
    <m/>
    <m/>
    <n v="0"/>
    <n v="4367"/>
    <n v="7.58"/>
    <n v="0"/>
  </r>
  <r>
    <x v="101"/>
    <x v="101"/>
    <x v="0"/>
    <x v="5"/>
    <x v="9"/>
    <x v="5121"/>
    <n v="23523"/>
    <n v="49.01"/>
    <n v="4904"/>
    <n v="182428.79999999999"/>
    <n v="0"/>
    <n v="34540"/>
    <n v="71.959999999999994"/>
    <m/>
    <m/>
    <m/>
    <m/>
    <m/>
    <m/>
    <m/>
    <m/>
    <m/>
    <m/>
    <m/>
    <m/>
    <n v="114.3"/>
    <n v="10163"/>
    <n v="21.17"/>
    <n v="2.86"/>
  </r>
  <r>
    <x v="218"/>
    <x v="218"/>
    <x v="8"/>
    <x v="2"/>
    <x v="110"/>
    <x v="5122"/>
    <n v="79393"/>
    <n v="143.83000000000001"/>
    <n v="6790.24"/>
    <n v="290486.43"/>
    <n v="0"/>
    <m/>
    <m/>
    <m/>
    <m/>
    <m/>
    <m/>
    <m/>
    <m/>
    <m/>
    <m/>
    <m/>
    <m/>
    <m/>
    <m/>
    <n v="141.5"/>
    <n v="3715"/>
    <n v="6.73"/>
    <n v="3.08"/>
  </r>
  <r>
    <x v="0"/>
    <x v="0"/>
    <x v="11"/>
    <x v="4"/>
    <x v="96"/>
    <x v="5123"/>
    <n v="117223"/>
    <n v="74.569999999999993"/>
    <n v="6417.34"/>
    <n v="781824.03"/>
    <n v="85910"/>
    <n v="147077"/>
    <n v="93.56"/>
    <n v="655.8"/>
    <n v="1036014.46"/>
    <m/>
    <m/>
    <m/>
    <m/>
    <m/>
    <m/>
    <m/>
    <m/>
    <m/>
    <m/>
    <n v="12939"/>
    <n v="90857"/>
    <n v="57.8"/>
    <n v="98.77"/>
  </r>
  <r>
    <x v="20"/>
    <x v="20"/>
    <x v="3"/>
    <x v="2"/>
    <x v="26"/>
    <x v="5124"/>
    <n v="110009"/>
    <n v="134.81"/>
    <n v="10886.71"/>
    <n v="688475.28"/>
    <n v="0"/>
    <n v="0"/>
    <n v="0"/>
    <m/>
    <m/>
    <m/>
    <m/>
    <m/>
    <m/>
    <m/>
    <m/>
    <m/>
    <m/>
    <m/>
    <m/>
    <n v="354690"/>
    <n v="20204"/>
    <n v="24.76"/>
    <n v="5216.03"/>
  </r>
  <r>
    <x v="185"/>
    <x v="185"/>
    <x v="14"/>
    <x v="7"/>
    <x v="9"/>
    <x v="5125"/>
    <n v="4778"/>
    <n v="9.9499999999999993"/>
    <n v="691.9"/>
    <n v="25738.68"/>
    <n v="16150.04"/>
    <n v="23932"/>
    <n v="49.86"/>
    <n v="403.75"/>
    <n v="194758.17"/>
    <m/>
    <m/>
    <m/>
    <m/>
    <m/>
    <m/>
    <m/>
    <m/>
    <m/>
    <m/>
    <n v="91700"/>
    <n v="9649"/>
    <n v="20.100000000000001"/>
    <n v="2292.5"/>
  </r>
  <r>
    <x v="64"/>
    <x v="64"/>
    <x v="0"/>
    <x v="2"/>
    <x v="9"/>
    <x v="5126"/>
    <n v="27033"/>
    <n v="56.32"/>
    <n v="5386.5"/>
    <n v="200377.8"/>
    <n v="0"/>
    <m/>
    <m/>
    <m/>
    <m/>
    <m/>
    <m/>
    <m/>
    <m/>
    <m/>
    <m/>
    <m/>
    <m/>
    <m/>
    <m/>
    <n v="52877"/>
    <n v="5817"/>
    <n v="12.12"/>
    <n v="1321.93"/>
  </r>
  <r>
    <x v="15"/>
    <x v="15"/>
    <x v="4"/>
    <x v="2"/>
    <x v="31"/>
    <x v="5127"/>
    <n v="17700"/>
    <n v="73.75"/>
    <n v="2645.5"/>
    <n v="49206.3"/>
    <n v="0"/>
    <m/>
    <m/>
    <m/>
    <m/>
    <n v="1254"/>
    <n v="2001"/>
    <n v="8.34"/>
    <n v="62"/>
    <n v="15886.93"/>
    <m/>
    <m/>
    <m/>
    <m/>
    <m/>
    <n v="5.35"/>
    <n v="1130"/>
    <n v="4.71"/>
    <n v="0.27"/>
  </r>
  <r>
    <x v="181"/>
    <x v="181"/>
    <x v="10"/>
    <x v="11"/>
    <x v="3"/>
    <x v="5128"/>
    <n v="40582"/>
    <n v="46.97"/>
    <n v="4375"/>
    <n v="292950"/>
    <n v="88713.87"/>
    <n v="125760"/>
    <n v="145.56"/>
    <n v="1232.1400000000001"/>
    <n v="1069827.17"/>
    <m/>
    <m/>
    <m/>
    <m/>
    <m/>
    <m/>
    <m/>
    <m/>
    <m/>
    <m/>
    <n v="630"/>
    <n v="46916"/>
    <n v="54.3"/>
    <n v="8.75"/>
  </r>
  <r>
    <x v="78"/>
    <x v="78"/>
    <x v="2"/>
    <x v="2"/>
    <x v="67"/>
    <x v="5129"/>
    <n v="105754"/>
    <n v="104.91"/>
    <n v="7430.95"/>
    <n v="580506"/>
    <n v="0"/>
    <m/>
    <m/>
    <m/>
    <m/>
    <m/>
    <m/>
    <m/>
    <m/>
    <m/>
    <m/>
    <m/>
    <m/>
    <m/>
    <m/>
    <n v="138960"/>
    <n v="10636"/>
    <n v="10.55"/>
    <n v="1654.29"/>
  </r>
  <r>
    <x v="97"/>
    <x v="97"/>
    <x v="12"/>
    <x v="4"/>
    <x v="28"/>
    <x v="4"/>
    <m/>
    <m/>
    <m/>
    <m/>
    <n v="0"/>
    <m/>
    <m/>
    <m/>
    <m/>
    <m/>
    <m/>
    <m/>
    <m/>
    <m/>
    <m/>
    <m/>
    <m/>
    <m/>
    <m/>
    <n v="76600"/>
    <n v="6650"/>
    <n v="46.18"/>
    <n v="6383.33"/>
  </r>
  <r>
    <x v="101"/>
    <x v="101"/>
    <x v="12"/>
    <x v="2"/>
    <x v="22"/>
    <x v="5130"/>
    <n v="8185"/>
    <n v="27.28"/>
    <n v="2374.88"/>
    <n v="55215.96"/>
    <n v="164.89"/>
    <n v="15390"/>
    <n v="51.3"/>
    <m/>
    <m/>
    <m/>
    <m/>
    <m/>
    <m/>
    <m/>
    <m/>
    <m/>
    <m/>
    <m/>
    <m/>
    <n v="100.53"/>
    <n v="7060"/>
    <n v="23.53"/>
    <n v="4.0199999999999996"/>
  </r>
  <r>
    <x v="41"/>
    <x v="41"/>
    <x v="7"/>
    <x v="1"/>
    <x v="16"/>
    <x v="3703"/>
    <n v="53"/>
    <n v="1.1000000000000001"/>
    <n v="32.75"/>
    <n v="121.83"/>
    <n v="0"/>
    <m/>
    <m/>
    <m/>
    <m/>
    <m/>
    <m/>
    <m/>
    <m/>
    <m/>
    <m/>
    <m/>
    <m/>
    <m/>
    <m/>
    <n v="294"/>
    <n v="794"/>
    <n v="16.54"/>
    <n v="73.5"/>
  </r>
  <r>
    <x v="110"/>
    <x v="110"/>
    <x v="8"/>
    <x v="5"/>
    <x v="74"/>
    <x v="5131"/>
    <n v="160625"/>
    <n v="107.95"/>
    <n v="9063.8700000000008"/>
    <n v="1045245.6"/>
    <n v="0"/>
    <m/>
    <m/>
    <m/>
    <m/>
    <m/>
    <m/>
    <m/>
    <m/>
    <m/>
    <m/>
    <m/>
    <m/>
    <m/>
    <m/>
    <n v="543480.89"/>
    <n v="120930"/>
    <n v="81.27"/>
    <n v="4382.91"/>
  </r>
  <r>
    <x v="3"/>
    <x v="3"/>
    <x v="10"/>
    <x v="27"/>
    <x v="68"/>
    <x v="4"/>
    <m/>
    <m/>
    <m/>
    <m/>
    <n v="0"/>
    <m/>
    <m/>
    <m/>
    <m/>
    <m/>
    <m/>
    <m/>
    <m/>
    <m/>
    <m/>
    <m/>
    <m/>
    <m/>
    <m/>
    <n v="0"/>
    <m/>
    <m/>
    <n v="0"/>
  </r>
  <r>
    <x v="60"/>
    <x v="60"/>
    <x v="4"/>
    <x v="7"/>
    <x v="9"/>
    <x v="5132"/>
    <n v="42125"/>
    <n v="87.76"/>
    <n v="5595"/>
    <n v="208134"/>
    <n v="0"/>
    <m/>
    <m/>
    <m/>
    <m/>
    <m/>
    <m/>
    <m/>
    <m/>
    <m/>
    <m/>
    <m/>
    <m/>
    <m/>
    <m/>
    <n v="0"/>
    <m/>
    <m/>
    <n v="0"/>
  </r>
  <r>
    <x v="102"/>
    <x v="102"/>
    <x v="8"/>
    <x v="2"/>
    <x v="40"/>
    <x v="5133"/>
    <n v="123951"/>
    <n v="147.56"/>
    <n v="9555"/>
    <n v="622030.5"/>
    <n v="0"/>
    <m/>
    <m/>
    <m/>
    <m/>
    <m/>
    <m/>
    <m/>
    <m/>
    <m/>
    <m/>
    <m/>
    <m/>
    <m/>
    <m/>
    <n v="182840"/>
    <n v="5864"/>
    <n v="6.98"/>
    <n v="2612"/>
  </r>
  <r>
    <x v="12"/>
    <x v="12"/>
    <x v="13"/>
    <x v="18"/>
    <x v="19"/>
    <x v="5134"/>
    <n v="126"/>
    <n v="0.7"/>
    <n v="41.53"/>
    <n v="579.39"/>
    <n v="0"/>
    <m/>
    <m/>
    <m/>
    <m/>
    <m/>
    <m/>
    <m/>
    <m/>
    <m/>
    <m/>
    <m/>
    <m/>
    <m/>
    <m/>
    <n v="1341"/>
    <n v="22022"/>
    <n v="122.34"/>
    <n v="89.4"/>
  </r>
  <r>
    <x v="224"/>
    <x v="224"/>
    <x v="8"/>
    <x v="2"/>
    <x v="9"/>
    <x v="5135"/>
    <n v="47226"/>
    <n v="98.39"/>
    <n v="8884"/>
    <n v="330484.8"/>
    <n v="0"/>
    <m/>
    <m/>
    <m/>
    <m/>
    <m/>
    <m/>
    <m/>
    <m/>
    <m/>
    <m/>
    <m/>
    <m/>
    <m/>
    <m/>
    <n v="735.51"/>
    <n v="5079"/>
    <n v="10.58"/>
    <n v="18.39"/>
  </r>
  <r>
    <x v="65"/>
    <x v="65"/>
    <x v="11"/>
    <x v="4"/>
    <x v="44"/>
    <x v="5136"/>
    <n v="3425"/>
    <n v="3.17"/>
    <n v="119.6"/>
    <n v="10010.52"/>
    <n v="1112.51"/>
    <n v="2294"/>
    <n v="2.12"/>
    <m/>
    <m/>
    <m/>
    <m/>
    <m/>
    <m/>
    <m/>
    <m/>
    <m/>
    <m/>
    <m/>
    <m/>
    <n v="5732"/>
    <n v="17155"/>
    <n v="15.88"/>
    <n v="63.69"/>
  </r>
  <r>
    <x v="66"/>
    <x v="66"/>
    <x v="3"/>
    <x v="5"/>
    <x v="19"/>
    <x v="5137"/>
    <n v="6204"/>
    <n v="34.47"/>
    <n v="1888.53"/>
    <n v="26345.040000000001"/>
    <n v="9591.66"/>
    <n v="14976"/>
    <n v="83.2"/>
    <n v="639.44000000000005"/>
    <n v="115668.69"/>
    <m/>
    <m/>
    <m/>
    <m/>
    <m/>
    <m/>
    <m/>
    <m/>
    <m/>
    <m/>
    <n v="953"/>
    <n v="9664"/>
    <n v="53.69"/>
    <n v="63.53"/>
  </r>
  <r>
    <x v="5"/>
    <x v="5"/>
    <x v="1"/>
    <x v="5"/>
    <x v="33"/>
    <x v="4"/>
    <m/>
    <m/>
    <m/>
    <m/>
    <n v="0"/>
    <m/>
    <m/>
    <m/>
    <m/>
    <m/>
    <m/>
    <m/>
    <m/>
    <m/>
    <m/>
    <m/>
    <m/>
    <m/>
    <m/>
    <n v="0"/>
    <m/>
    <m/>
    <n v="0"/>
  </r>
  <r>
    <x v="123"/>
    <x v="123"/>
    <x v="7"/>
    <x v="1"/>
    <x v="6"/>
    <x v="5138"/>
    <n v="66"/>
    <n v="0.69"/>
    <n v="51.75"/>
    <n v="385.02"/>
    <n v="11"/>
    <n v="17"/>
    <n v="0.18"/>
    <n v="1.38"/>
    <n v="132.65"/>
    <m/>
    <m/>
    <m/>
    <m/>
    <m/>
    <m/>
    <m/>
    <m/>
    <m/>
    <m/>
    <n v="37666"/>
    <n v="1227"/>
    <n v="12.78"/>
    <n v="4708.25"/>
  </r>
  <r>
    <x v="209"/>
    <x v="209"/>
    <x v="15"/>
    <x v="28"/>
    <x v="1"/>
    <x v="4"/>
    <m/>
    <m/>
    <m/>
    <m/>
    <n v="0"/>
    <m/>
    <m/>
    <m/>
    <m/>
    <m/>
    <m/>
    <m/>
    <m/>
    <m/>
    <m/>
    <m/>
    <m/>
    <m/>
    <m/>
    <n v="0"/>
    <m/>
    <m/>
    <n v="0"/>
  </r>
  <r>
    <x v="173"/>
    <x v="173"/>
    <x v="13"/>
    <x v="1"/>
    <x v="12"/>
    <x v="5139"/>
    <n v="396"/>
    <n v="2.36"/>
    <n v="89.29"/>
    <n v="1162.5"/>
    <n v="0"/>
    <m/>
    <m/>
    <m/>
    <m/>
    <m/>
    <m/>
    <m/>
    <m/>
    <m/>
    <m/>
    <m/>
    <m/>
    <m/>
    <m/>
    <n v="129808"/>
    <n v="8827"/>
    <n v="52.54"/>
    <n v="9272"/>
  </r>
  <r>
    <x v="51"/>
    <x v="51"/>
    <x v="13"/>
    <x v="2"/>
    <x v="9"/>
    <x v="5140"/>
    <n v="57157"/>
    <n v="119.08"/>
    <n v="7843.2"/>
    <n v="291767.03999999998"/>
    <n v="0"/>
    <m/>
    <m/>
    <m/>
    <m/>
    <m/>
    <m/>
    <m/>
    <m/>
    <m/>
    <m/>
    <m/>
    <m/>
    <m/>
    <m/>
    <n v="94600"/>
    <n v="8628"/>
    <n v="17.98"/>
    <n v="2365"/>
  </r>
  <r>
    <x v="193"/>
    <x v="193"/>
    <x v="13"/>
    <x v="2"/>
    <x v="38"/>
    <x v="5141"/>
    <n v="68044"/>
    <n v="101.26"/>
    <n v="7822.86"/>
    <n v="407414.4"/>
    <n v="0"/>
    <m/>
    <m/>
    <m/>
    <m/>
    <m/>
    <m/>
    <m/>
    <m/>
    <m/>
    <m/>
    <m/>
    <m/>
    <m/>
    <m/>
    <n v="0"/>
    <m/>
    <m/>
    <n v="0"/>
  </r>
  <r>
    <x v="194"/>
    <x v="194"/>
    <x v="5"/>
    <x v="2"/>
    <x v="9"/>
    <x v="5142"/>
    <n v="53274"/>
    <n v="110.99"/>
    <n v="7647.93"/>
    <n v="284502.81"/>
    <n v="0"/>
    <m/>
    <m/>
    <m/>
    <m/>
    <m/>
    <m/>
    <m/>
    <m/>
    <m/>
    <m/>
    <m/>
    <m/>
    <m/>
    <m/>
    <n v="29540"/>
    <n v="1724"/>
    <n v="3.59"/>
    <n v="738.5"/>
  </r>
  <r>
    <x v="92"/>
    <x v="92"/>
    <x v="11"/>
    <x v="13"/>
    <x v="6"/>
    <x v="4"/>
    <m/>
    <m/>
    <m/>
    <m/>
    <n v="0"/>
    <m/>
    <m/>
    <m/>
    <m/>
    <m/>
    <m/>
    <m/>
    <m/>
    <m/>
    <m/>
    <m/>
    <m/>
    <m/>
    <m/>
    <n v="0"/>
    <m/>
    <m/>
    <n v="0"/>
  </r>
  <r>
    <x v="37"/>
    <x v="37"/>
    <x v="0"/>
    <x v="6"/>
    <x v="32"/>
    <x v="4"/>
    <m/>
    <m/>
    <m/>
    <m/>
    <n v="0"/>
    <m/>
    <m/>
    <m/>
    <m/>
    <m/>
    <m/>
    <m/>
    <m/>
    <m/>
    <m/>
    <m/>
    <m/>
    <m/>
    <m/>
    <n v="56.31"/>
    <n v="225"/>
    <n v="2.08"/>
    <n v="6.26"/>
  </r>
  <r>
    <x v="47"/>
    <x v="47"/>
    <x v="14"/>
    <x v="4"/>
    <x v="29"/>
    <x v="5143"/>
    <n v="834"/>
    <n v="1.34"/>
    <n v="62.46"/>
    <n v="3020.64"/>
    <n v="1030.07"/>
    <n v="1670"/>
    <n v="2.68"/>
    <n v="19.809999999999999"/>
    <n v="12421.9"/>
    <m/>
    <m/>
    <m/>
    <m/>
    <m/>
    <m/>
    <m/>
    <m/>
    <m/>
    <m/>
    <n v="4.2"/>
    <n v="36108"/>
    <n v="57.87"/>
    <n v="0.08"/>
  </r>
  <r>
    <x v="48"/>
    <x v="48"/>
    <x v="2"/>
    <x v="5"/>
    <x v="3"/>
    <x v="5144"/>
    <n v="49679"/>
    <n v="57.5"/>
    <n v="9669.94"/>
    <n v="647499.48"/>
    <n v="42481.09"/>
    <n v="42348"/>
    <n v="49.01"/>
    <n v="590.02"/>
    <n v="512292.16"/>
    <m/>
    <m/>
    <m/>
    <m/>
    <m/>
    <m/>
    <m/>
    <m/>
    <m/>
    <m/>
    <n v="180.64"/>
    <n v="20245"/>
    <n v="23.43"/>
    <n v="2.5099999999999998"/>
  </r>
  <r>
    <x v="31"/>
    <x v="31"/>
    <x v="5"/>
    <x v="4"/>
    <x v="46"/>
    <x v="0"/>
    <n v="0"/>
    <n v="0"/>
    <n v="0"/>
    <n v="0"/>
    <n v="0"/>
    <n v="0"/>
    <n v="0"/>
    <n v="0"/>
    <n v="0"/>
    <m/>
    <m/>
    <m/>
    <m/>
    <m/>
    <m/>
    <m/>
    <m/>
    <m/>
    <m/>
    <n v="1752"/>
    <n v="23450"/>
    <n v="75.16"/>
    <n v="67.38"/>
  </r>
  <r>
    <x v="20"/>
    <x v="20"/>
    <x v="6"/>
    <x v="6"/>
    <x v="28"/>
    <x v="1894"/>
    <n v="54"/>
    <n v="0.38"/>
    <n v="16.079999999999998"/>
    <n v="179.49"/>
    <n v="328.62"/>
    <n v="548"/>
    <n v="3.81"/>
    <n v="27.38"/>
    <n v="3962.9"/>
    <m/>
    <m/>
    <m/>
    <m/>
    <m/>
    <m/>
    <m/>
    <m/>
    <m/>
    <m/>
    <n v="145100"/>
    <n v="9776"/>
    <n v="67.89"/>
    <n v="12091.67"/>
  </r>
  <r>
    <x v="117"/>
    <x v="117"/>
    <x v="4"/>
    <x v="18"/>
    <x v="28"/>
    <x v="4"/>
    <m/>
    <m/>
    <m/>
    <m/>
    <n v="0"/>
    <m/>
    <m/>
    <m/>
    <m/>
    <m/>
    <m/>
    <m/>
    <m/>
    <m/>
    <m/>
    <m/>
    <m/>
    <m/>
    <m/>
    <n v="441.15"/>
    <n v="1680"/>
    <n v="11.67"/>
    <n v="36.76"/>
  </r>
  <r>
    <x v="55"/>
    <x v="55"/>
    <x v="8"/>
    <x v="2"/>
    <x v="5"/>
    <x v="5145"/>
    <n v="39318"/>
    <n v="40.96"/>
    <n v="9138"/>
    <n v="679867.2"/>
    <n v="0"/>
    <m/>
    <m/>
    <m/>
    <m/>
    <m/>
    <m/>
    <m/>
    <m/>
    <m/>
    <m/>
    <m/>
    <m/>
    <m/>
    <m/>
    <n v="2151.86"/>
    <n v="39807"/>
    <n v="41.47"/>
    <n v="26.9"/>
  </r>
  <r>
    <x v="233"/>
    <x v="233"/>
    <x v="8"/>
    <x v="1"/>
    <x v="7"/>
    <x v="5146"/>
    <n v="1044"/>
    <n v="43.5"/>
    <n v="2416"/>
    <n v="4493.76"/>
    <n v="0"/>
    <m/>
    <m/>
    <m/>
    <m/>
    <m/>
    <m/>
    <m/>
    <m/>
    <m/>
    <n v="777"/>
    <n v="1621"/>
    <n v="67.540000000000006"/>
    <n v="388"/>
    <n v="17392.37"/>
    <n v="63.83"/>
    <n v="244"/>
    <n v="10.17"/>
    <n v="31.92"/>
  </r>
  <r>
    <x v="9"/>
    <x v="9"/>
    <x v="5"/>
    <x v="4"/>
    <x v="8"/>
    <x v="4"/>
    <n v="0"/>
    <n v="0"/>
    <m/>
    <m/>
    <n v="0"/>
    <n v="0"/>
    <n v="0"/>
    <m/>
    <m/>
    <m/>
    <m/>
    <m/>
    <m/>
    <m/>
    <m/>
    <m/>
    <m/>
    <m/>
    <m/>
    <n v="0"/>
    <n v="0"/>
    <n v="0"/>
    <n v="0"/>
  </r>
  <r>
    <x v="91"/>
    <x v="91"/>
    <x v="14"/>
    <x v="18"/>
    <x v="7"/>
    <x v="5147"/>
    <n v="4763"/>
    <n v="198.46"/>
    <n v="15295.5"/>
    <n v="28449.63"/>
    <n v="0"/>
    <m/>
    <m/>
    <m/>
    <m/>
    <m/>
    <m/>
    <m/>
    <m/>
    <m/>
    <n v="1869"/>
    <n v="6129"/>
    <n v="255.38"/>
    <n v="934"/>
    <n v="41835.699999999997"/>
    <n v="18600"/>
    <n v="831"/>
    <n v="34.630000000000003"/>
    <n v="9300"/>
  </r>
  <r>
    <x v="65"/>
    <x v="65"/>
    <x v="4"/>
    <x v="7"/>
    <x v="10"/>
    <x v="5148"/>
    <n v="79882"/>
    <n v="89.96"/>
    <n v="6428.78"/>
    <n v="442428.9"/>
    <n v="0"/>
    <m/>
    <m/>
    <m/>
    <m/>
    <m/>
    <m/>
    <m/>
    <m/>
    <m/>
    <m/>
    <m/>
    <m/>
    <m/>
    <m/>
    <n v="2552"/>
    <n v="17518"/>
    <n v="19.73"/>
    <n v="34.49"/>
  </r>
  <r>
    <x v="21"/>
    <x v="21"/>
    <x v="10"/>
    <x v="6"/>
    <x v="31"/>
    <x v="5149"/>
    <n v="41"/>
    <n v="0.17"/>
    <n v="12.65"/>
    <n v="235.29"/>
    <n v="115"/>
    <n v="239"/>
    <n v="1"/>
    <m/>
    <m/>
    <m/>
    <m/>
    <m/>
    <m/>
    <m/>
    <m/>
    <m/>
    <m/>
    <m/>
    <m/>
    <n v="3117.3"/>
    <n v="11959"/>
    <n v="49.83"/>
    <n v="155.87"/>
  </r>
  <r>
    <x v="129"/>
    <x v="129"/>
    <x v="10"/>
    <x v="5"/>
    <x v="2"/>
    <x v="5150"/>
    <n v="34232"/>
    <n v="44.57"/>
    <n v="6770.25"/>
    <n v="402965.28"/>
    <n v="33621"/>
    <n v="71094"/>
    <n v="92.57"/>
    <n v="525.33000000000004"/>
    <n v="405445.73"/>
    <m/>
    <m/>
    <m/>
    <m/>
    <m/>
    <m/>
    <m/>
    <m/>
    <m/>
    <m/>
    <n v="626.38"/>
    <n v="18287"/>
    <n v="23.81"/>
    <n v="9.7899999999999991"/>
  </r>
  <r>
    <x v="41"/>
    <x v="41"/>
    <x v="10"/>
    <x v="5"/>
    <x v="29"/>
    <x v="5151"/>
    <n v="67566"/>
    <n v="108.28"/>
    <n v="9522.44"/>
    <n v="460505.31"/>
    <n v="0"/>
    <m/>
    <m/>
    <m/>
    <m/>
    <m/>
    <m/>
    <m/>
    <m/>
    <m/>
    <m/>
    <m/>
    <m/>
    <m/>
    <m/>
    <n v="5452"/>
    <n v="17550"/>
    <n v="28.13"/>
    <n v="104.85"/>
  </r>
  <r>
    <x v="53"/>
    <x v="53"/>
    <x v="11"/>
    <x v="12"/>
    <x v="6"/>
    <x v="5152"/>
    <n v="59"/>
    <n v="0.61"/>
    <n v="21.38"/>
    <n v="159.03"/>
    <n v="172.65"/>
    <n v="403"/>
    <n v="4.2"/>
    <m/>
    <m/>
    <m/>
    <m/>
    <m/>
    <m/>
    <m/>
    <m/>
    <m/>
    <m/>
    <m/>
    <m/>
    <n v="40"/>
    <n v="108"/>
    <n v="1.1299999999999999"/>
    <n v="5"/>
  </r>
  <r>
    <x v="9"/>
    <x v="9"/>
    <x v="1"/>
    <x v="5"/>
    <x v="31"/>
    <x v="5153"/>
    <n v="2057"/>
    <n v="8.57"/>
    <n v="868"/>
    <n v="16144.8"/>
    <n v="359"/>
    <n v="0"/>
    <n v="0"/>
    <n v="17.95"/>
    <n v="4329.29"/>
    <m/>
    <m/>
    <m/>
    <m/>
    <m/>
    <m/>
    <m/>
    <m/>
    <m/>
    <m/>
    <n v="0"/>
    <n v="920"/>
    <n v="3.83"/>
    <n v="0"/>
  </r>
  <r>
    <x v="96"/>
    <x v="96"/>
    <x v="13"/>
    <x v="1"/>
    <x v="28"/>
    <x v="5154"/>
    <n v="487"/>
    <n v="3.38"/>
    <n v="96.5"/>
    <n v="1076.94"/>
    <n v="25.22"/>
    <n v="38"/>
    <n v="0.26"/>
    <m/>
    <m/>
    <m/>
    <m/>
    <m/>
    <m/>
    <m/>
    <m/>
    <m/>
    <m/>
    <m/>
    <m/>
    <n v="89451"/>
    <n v="14309"/>
    <n v="99.37"/>
    <n v="7454.25"/>
  </r>
  <r>
    <x v="83"/>
    <x v="83"/>
    <x v="11"/>
    <x v="5"/>
    <x v="38"/>
    <x v="5155"/>
    <n v="92268"/>
    <n v="137.30000000000001"/>
    <n v="9828.93"/>
    <n v="511890.6"/>
    <n v="0"/>
    <m/>
    <m/>
    <m/>
    <m/>
    <m/>
    <m/>
    <m/>
    <m/>
    <m/>
    <m/>
    <m/>
    <m/>
    <m/>
    <m/>
    <n v="831"/>
    <n v="12905"/>
    <n v="19.2"/>
    <n v="14.84"/>
  </r>
  <r>
    <x v="136"/>
    <x v="136"/>
    <x v="5"/>
    <x v="1"/>
    <x v="71"/>
    <x v="5156"/>
    <n v="6841"/>
    <n v="114.02"/>
    <n v="5795.2"/>
    <n v="26947.68"/>
    <n v="1232.78"/>
    <n v="3236"/>
    <n v="53.93"/>
    <n v="246.56"/>
    <n v="14866.51"/>
    <n v="35"/>
    <n v="109"/>
    <n v="1.82"/>
    <n v="7"/>
    <n v="443.42"/>
    <n v="148"/>
    <n v="281"/>
    <n v="4.68"/>
    <n v="29"/>
    <n v="3312.83"/>
    <n v="30660"/>
    <n v="1530"/>
    <n v="25.5"/>
    <n v="6132"/>
  </r>
  <r>
    <x v="118"/>
    <x v="118"/>
    <x v="8"/>
    <x v="1"/>
    <x v="15"/>
    <x v="4"/>
    <m/>
    <m/>
    <m/>
    <m/>
    <n v="0"/>
    <m/>
    <m/>
    <m/>
    <m/>
    <m/>
    <m/>
    <m/>
    <m/>
    <m/>
    <m/>
    <m/>
    <m/>
    <m/>
    <m/>
    <n v="51331.01"/>
    <n v="8655"/>
    <n v="20.03"/>
    <n v="1425.86"/>
  </r>
  <r>
    <x v="73"/>
    <x v="73"/>
    <x v="9"/>
    <x v="0"/>
    <x v="61"/>
    <x v="5157"/>
    <n v="95448"/>
    <n v="86.46"/>
    <n v="8394.7800000000007"/>
    <n v="718257.6"/>
    <n v="0"/>
    <m/>
    <m/>
    <m/>
    <m/>
    <m/>
    <m/>
    <m/>
    <m/>
    <m/>
    <m/>
    <m/>
    <m/>
    <m/>
    <m/>
    <n v="407580"/>
    <n v="23639"/>
    <n v="21.41"/>
    <n v="4430.22"/>
  </r>
  <r>
    <x v="40"/>
    <x v="40"/>
    <x v="14"/>
    <x v="15"/>
    <x v="34"/>
    <x v="5158"/>
    <n v="22460"/>
    <n v="53.48"/>
    <n v="3659.37"/>
    <n v="119112.54"/>
    <n v="21328.81"/>
    <n v="14217"/>
    <n v="33.85"/>
    <n v="609.39"/>
    <n v="257210.48"/>
    <m/>
    <m/>
    <m/>
    <m/>
    <m/>
    <m/>
    <m/>
    <m/>
    <m/>
    <m/>
    <n v="105084"/>
    <n v="8675"/>
    <n v="20.65"/>
    <n v="3002.4"/>
  </r>
  <r>
    <x v="57"/>
    <x v="57"/>
    <x v="8"/>
    <x v="1"/>
    <x v="1"/>
    <x v="5159"/>
    <n v="35"/>
    <n v="0.49"/>
    <n v="29.83"/>
    <n v="166.47"/>
    <n v="92"/>
    <n v="129"/>
    <n v="1.79"/>
    <m/>
    <m/>
    <m/>
    <m/>
    <m/>
    <m/>
    <m/>
    <m/>
    <m/>
    <m/>
    <m/>
    <m/>
    <n v="343"/>
    <n v="6250"/>
    <n v="86.81"/>
    <n v="57.17"/>
  </r>
  <r>
    <x v="30"/>
    <x v="30"/>
    <x v="12"/>
    <x v="14"/>
    <x v="0"/>
    <x v="5160"/>
    <n v="57321"/>
    <n v="71.290000000000006"/>
    <n v="4613.7299999999996"/>
    <n v="287481.59999999998"/>
    <n v="28469.45"/>
    <n v="36956"/>
    <n v="45.97"/>
    <n v="424.92"/>
    <n v="343321.59999999998"/>
    <m/>
    <m/>
    <m/>
    <m/>
    <m/>
    <m/>
    <m/>
    <m/>
    <m/>
    <m/>
    <n v="1311.23"/>
    <n v="10546"/>
    <n v="13.12"/>
    <n v="19.57"/>
  </r>
  <r>
    <x v="69"/>
    <x v="69"/>
    <x v="10"/>
    <x v="5"/>
    <x v="14"/>
    <x v="5161"/>
    <n v="56717"/>
    <n v="107.42"/>
    <n v="11323.64"/>
    <n v="463363.2"/>
    <n v="0"/>
    <m/>
    <m/>
    <m/>
    <m/>
    <m/>
    <m/>
    <m/>
    <m/>
    <m/>
    <m/>
    <m/>
    <m/>
    <m/>
    <m/>
    <n v="133300"/>
    <n v="11570"/>
    <n v="21.91"/>
    <n v="3029.55"/>
  </r>
  <r>
    <x v="98"/>
    <x v="98"/>
    <x v="11"/>
    <x v="19"/>
    <x v="70"/>
    <x v="4"/>
    <n v="0"/>
    <n v="0"/>
    <m/>
    <m/>
    <n v="0"/>
    <m/>
    <m/>
    <m/>
    <m/>
    <m/>
    <m/>
    <m/>
    <m/>
    <m/>
    <m/>
    <m/>
    <m/>
    <m/>
    <m/>
    <n v="0"/>
    <m/>
    <m/>
    <n v="0"/>
  </r>
  <r>
    <x v="51"/>
    <x v="51"/>
    <x v="8"/>
    <x v="6"/>
    <x v="1"/>
    <x v="5162"/>
    <n v="34"/>
    <n v="0.47"/>
    <n v="20.83"/>
    <n v="116.25"/>
    <n v="24.25"/>
    <n v="53"/>
    <n v="0.74"/>
    <n v="4.04"/>
    <n v="292.42"/>
    <m/>
    <m/>
    <m/>
    <m/>
    <m/>
    <m/>
    <m/>
    <m/>
    <m/>
    <m/>
    <n v="35745"/>
    <n v="2175"/>
    <n v="30.21"/>
    <n v="5957.5"/>
  </r>
  <r>
    <x v="91"/>
    <x v="91"/>
    <x v="14"/>
    <x v="2"/>
    <x v="106"/>
    <x v="5163"/>
    <n v="134750"/>
    <n v="99.37"/>
    <n v="10141.77"/>
    <n v="1065798.6000000001"/>
    <n v="0"/>
    <m/>
    <m/>
    <m/>
    <m/>
    <m/>
    <m/>
    <m/>
    <m/>
    <m/>
    <m/>
    <m/>
    <m/>
    <m/>
    <m/>
    <n v="305433"/>
    <n v="13653"/>
    <n v="10.07"/>
    <n v="2702.95"/>
  </r>
  <r>
    <x v="5"/>
    <x v="5"/>
    <x v="5"/>
    <x v="4"/>
    <x v="5"/>
    <x v="5164"/>
    <n v="5227"/>
    <n v="5.44"/>
    <n v="261.51"/>
    <n v="19456.53"/>
    <n v="886.35"/>
    <n v="1473"/>
    <n v="1.53"/>
    <n v="11.08"/>
    <n v="10688.72"/>
    <m/>
    <m/>
    <m/>
    <m/>
    <m/>
    <m/>
    <m/>
    <m/>
    <m/>
    <m/>
    <n v="4581"/>
    <n v="35020"/>
    <n v="36.479999999999997"/>
    <n v="57.26"/>
  </r>
  <r>
    <x v="108"/>
    <x v="108"/>
    <x v="6"/>
    <x v="6"/>
    <x v="71"/>
    <x v="4"/>
    <n v="0"/>
    <n v="0"/>
    <m/>
    <m/>
    <n v="0"/>
    <n v="0"/>
    <n v="0"/>
    <m/>
    <m/>
    <m/>
    <n v="0"/>
    <n v="0"/>
    <m/>
    <m/>
    <m/>
    <n v="0"/>
    <n v="0"/>
    <m/>
    <m/>
    <n v="320.83"/>
    <n v="2746"/>
    <n v="45.77"/>
    <n v="64.17"/>
  </r>
  <r>
    <x v="72"/>
    <x v="72"/>
    <x v="6"/>
    <x v="12"/>
    <x v="1"/>
    <x v="4"/>
    <m/>
    <m/>
    <m/>
    <m/>
    <n v="0"/>
    <m/>
    <m/>
    <m/>
    <m/>
    <m/>
    <m/>
    <m/>
    <m/>
    <m/>
    <m/>
    <m/>
    <m/>
    <m/>
    <m/>
    <n v="0"/>
    <n v="3456"/>
    <n v="48"/>
    <n v="0"/>
  </r>
  <r>
    <x v="61"/>
    <x v="61"/>
    <x v="3"/>
    <x v="2"/>
    <x v="37"/>
    <x v="5165"/>
    <n v="15483"/>
    <n v="40.32"/>
    <n v="2835.97"/>
    <n v="84398.43"/>
    <n v="266.73"/>
    <n v="46908"/>
    <n v="122.16"/>
    <m/>
    <m/>
    <m/>
    <m/>
    <m/>
    <m/>
    <m/>
    <m/>
    <m/>
    <m/>
    <m/>
    <m/>
    <n v="0"/>
    <m/>
    <m/>
    <n v="0"/>
  </r>
  <r>
    <x v="161"/>
    <x v="161"/>
    <x v="13"/>
    <x v="17"/>
    <x v="2"/>
    <x v="737"/>
    <n v="2063"/>
    <n v="2.69"/>
    <n v="101.22"/>
    <n v="6024.54"/>
    <n v="0"/>
    <m/>
    <m/>
    <m/>
    <m/>
    <m/>
    <m/>
    <m/>
    <m/>
    <m/>
    <m/>
    <m/>
    <m/>
    <m/>
    <m/>
    <n v="3763"/>
    <n v="42518"/>
    <n v="55.36"/>
    <n v="58.8"/>
  </r>
  <r>
    <x v="3"/>
    <x v="3"/>
    <x v="2"/>
    <x v="13"/>
    <x v="6"/>
    <x v="5166"/>
    <n v="886"/>
    <n v="9.23"/>
    <n v="526"/>
    <n v="3913.44"/>
    <n v="0"/>
    <m/>
    <m/>
    <m/>
    <m/>
    <m/>
    <m/>
    <m/>
    <m/>
    <m/>
    <m/>
    <m/>
    <m/>
    <m/>
    <m/>
    <n v="49286"/>
    <n v="2284"/>
    <n v="23.79"/>
    <n v="6160.75"/>
  </r>
  <r>
    <x v="31"/>
    <x v="31"/>
    <x v="1"/>
    <x v="5"/>
    <x v="69"/>
    <x v="5167"/>
    <n v="14565"/>
    <n v="20.93"/>
    <n v="1686.72"/>
    <n v="90981.9"/>
    <n v="7612.03"/>
    <n v="1628"/>
    <n v="2.34"/>
    <n v="131.24"/>
    <n v="91795.72"/>
    <m/>
    <m/>
    <m/>
    <m/>
    <m/>
    <m/>
    <m/>
    <m/>
    <m/>
    <m/>
    <n v="936"/>
    <n v="6158"/>
    <n v="8.85"/>
    <n v="16.14"/>
  </r>
  <r>
    <x v="39"/>
    <x v="39"/>
    <x v="15"/>
    <x v="7"/>
    <x v="21"/>
    <x v="5168"/>
    <n v="11442"/>
    <n v="39.729999999999997"/>
    <n v="3856.67"/>
    <n v="86080.8"/>
    <n v="0"/>
    <n v="15186"/>
    <n v="52.73"/>
    <n v="0"/>
    <n v="0"/>
    <m/>
    <m/>
    <m/>
    <m/>
    <m/>
    <m/>
    <m/>
    <m/>
    <m/>
    <m/>
    <n v="0"/>
    <n v="10784"/>
    <n v="37.44"/>
    <n v="0"/>
  </r>
  <r>
    <x v="205"/>
    <x v="205"/>
    <x v="5"/>
    <x v="2"/>
    <x v="9"/>
    <x v="5169"/>
    <n v="47514"/>
    <n v="98.99"/>
    <n v="7962"/>
    <n v="296186.40000000002"/>
    <n v="0"/>
    <m/>
    <m/>
    <m/>
    <m/>
    <m/>
    <m/>
    <m/>
    <m/>
    <m/>
    <m/>
    <m/>
    <m/>
    <m/>
    <m/>
    <n v="0"/>
    <m/>
    <m/>
    <n v="0"/>
  </r>
  <r>
    <x v="92"/>
    <x v="92"/>
    <x v="15"/>
    <x v="12"/>
    <x v="6"/>
    <x v="4"/>
    <m/>
    <m/>
    <m/>
    <m/>
    <n v="0"/>
    <m/>
    <m/>
    <m/>
    <m/>
    <m/>
    <m/>
    <m/>
    <m/>
    <m/>
    <m/>
    <m/>
    <m/>
    <m/>
    <m/>
    <n v="0"/>
    <m/>
    <m/>
    <n v="0"/>
  </r>
  <r>
    <x v="118"/>
    <x v="118"/>
    <x v="9"/>
    <x v="1"/>
    <x v="15"/>
    <x v="4"/>
    <m/>
    <m/>
    <m/>
    <m/>
    <n v="0"/>
    <m/>
    <m/>
    <m/>
    <m/>
    <m/>
    <m/>
    <m/>
    <m/>
    <m/>
    <m/>
    <m/>
    <m/>
    <m/>
    <m/>
    <n v="177794"/>
    <n v="7549"/>
    <n v="17.47"/>
    <n v="4938.72"/>
  </r>
  <r>
    <x v="61"/>
    <x v="61"/>
    <x v="14"/>
    <x v="2"/>
    <x v="37"/>
    <x v="5170"/>
    <n v="28085"/>
    <n v="73.14"/>
    <n v="6581.44"/>
    <n v="195863.58"/>
    <n v="0"/>
    <n v="24458"/>
    <n v="63.69"/>
    <m/>
    <m/>
    <m/>
    <m/>
    <m/>
    <m/>
    <m/>
    <m/>
    <m/>
    <m/>
    <m/>
    <m/>
    <n v="0"/>
    <m/>
    <m/>
    <n v="0"/>
  </r>
  <r>
    <x v="183"/>
    <x v="183"/>
    <x v="13"/>
    <x v="1"/>
    <x v="1"/>
    <x v="5171"/>
    <n v="22477"/>
    <n v="312.18"/>
    <n v="14906.67"/>
    <n v="83179.199999999997"/>
    <n v="0"/>
    <m/>
    <m/>
    <m/>
    <m/>
    <m/>
    <m/>
    <m/>
    <m/>
    <m/>
    <m/>
    <m/>
    <m/>
    <m/>
    <m/>
    <n v="17.510000000000002"/>
    <n v="596"/>
    <n v="8.2799999999999994"/>
    <n v="2.92"/>
  </r>
  <r>
    <x v="22"/>
    <x v="22"/>
    <x v="6"/>
    <x v="5"/>
    <x v="2"/>
    <x v="5172"/>
    <n v="30403"/>
    <n v="39.590000000000003"/>
    <n v="3597"/>
    <n v="214093.44"/>
    <n v="33412.22"/>
    <n v="41660"/>
    <n v="54.24"/>
    <n v="522.07000000000005"/>
    <n v="402928"/>
    <m/>
    <m/>
    <m/>
    <m/>
    <m/>
    <m/>
    <m/>
    <m/>
    <m/>
    <m/>
    <n v="189.13"/>
    <n v="14529"/>
    <n v="18.920000000000002"/>
    <n v="2.96"/>
  </r>
  <r>
    <x v="193"/>
    <x v="193"/>
    <x v="4"/>
    <x v="7"/>
    <x v="31"/>
    <x v="5173"/>
    <n v="10049"/>
    <n v="41.87"/>
    <n v="2683.65"/>
    <n v="49915.89"/>
    <n v="0"/>
    <m/>
    <m/>
    <m/>
    <m/>
    <m/>
    <m/>
    <m/>
    <m/>
    <m/>
    <m/>
    <m/>
    <m/>
    <m/>
    <m/>
    <n v="0"/>
    <m/>
    <m/>
    <n v="0"/>
  </r>
  <r>
    <x v="138"/>
    <x v="138"/>
    <x v="12"/>
    <x v="1"/>
    <x v="31"/>
    <x v="5174"/>
    <n v="1403"/>
    <n v="5.85"/>
    <n v="361.65"/>
    <n v="6726.69"/>
    <n v="0"/>
    <m/>
    <m/>
    <m/>
    <m/>
    <m/>
    <m/>
    <m/>
    <m/>
    <m/>
    <m/>
    <m/>
    <m/>
    <m/>
    <m/>
    <n v="0"/>
    <m/>
    <m/>
    <n v="0"/>
  </r>
  <r>
    <x v="52"/>
    <x v="52"/>
    <x v="15"/>
    <x v="3"/>
    <x v="69"/>
    <x v="5175"/>
    <n v="70956"/>
    <n v="101.95"/>
    <n v="5700.14"/>
    <n v="307465.44"/>
    <n v="40600.39"/>
    <n v="56784"/>
    <n v="81.59"/>
    <n v="700.01"/>
    <n v="489612.26"/>
    <m/>
    <m/>
    <m/>
    <m/>
    <m/>
    <m/>
    <m/>
    <m/>
    <m/>
    <m/>
    <n v="7135.82"/>
    <n v="51841"/>
    <n v="74.48"/>
    <n v="123.03"/>
  </r>
  <r>
    <x v="122"/>
    <x v="122"/>
    <x v="10"/>
    <x v="7"/>
    <x v="110"/>
    <x v="5176"/>
    <n v="7723"/>
    <n v="13.99"/>
    <n v="3729.15"/>
    <n v="159533.13"/>
    <n v="31269.64"/>
    <n v="40976"/>
    <n v="74.23"/>
    <n v="679.77"/>
    <n v="377089.98"/>
    <m/>
    <m/>
    <m/>
    <m/>
    <m/>
    <n v="0"/>
    <n v="0"/>
    <n v="0"/>
    <n v="0"/>
    <n v="0"/>
    <n v="3634.21"/>
    <n v="37238"/>
    <n v="67.459999999999994"/>
    <n v="79"/>
  </r>
  <r>
    <x v="130"/>
    <x v="130"/>
    <x v="6"/>
    <x v="7"/>
    <x v="30"/>
    <x v="5177"/>
    <n v="23793"/>
    <n v="41.31"/>
    <n v="2857.54"/>
    <n v="127560.66"/>
    <n v="23619.79"/>
    <n v="36896"/>
    <n v="64.06"/>
    <n v="492.08"/>
    <n v="284838.09000000003"/>
    <m/>
    <m/>
    <m/>
    <m/>
    <m/>
    <m/>
    <m/>
    <m/>
    <m/>
    <m/>
    <n v="210890"/>
    <n v="5369"/>
    <n v="9.32"/>
    <n v="4393.54"/>
  </r>
  <r>
    <x v="30"/>
    <x v="30"/>
    <x v="5"/>
    <x v="14"/>
    <x v="0"/>
    <x v="5178"/>
    <n v="56900"/>
    <n v="70.77"/>
    <n v="4903.9399999999996"/>
    <n v="305564.52"/>
    <n v="23242.48"/>
    <n v="21670"/>
    <n v="26.95"/>
    <n v="346.9"/>
    <n v="280288.08"/>
    <m/>
    <m/>
    <m/>
    <m/>
    <m/>
    <m/>
    <m/>
    <m/>
    <m/>
    <m/>
    <n v="2800"/>
    <n v="38825"/>
    <n v="48.29"/>
    <n v="41.79"/>
  </r>
  <r>
    <x v="150"/>
    <x v="150"/>
    <x v="15"/>
    <x v="3"/>
    <x v="41"/>
    <x v="4"/>
    <m/>
    <m/>
    <m/>
    <m/>
    <n v="0"/>
    <m/>
    <m/>
    <m/>
    <m/>
    <m/>
    <m/>
    <m/>
    <m/>
    <m/>
    <m/>
    <m/>
    <m/>
    <m/>
    <m/>
    <n v="0"/>
    <m/>
    <m/>
    <n v="0"/>
  </r>
  <r>
    <x v="155"/>
    <x v="155"/>
    <x v="10"/>
    <x v="1"/>
    <x v="1"/>
    <x v="5179"/>
    <n v="1626"/>
    <n v="22.58"/>
    <n v="1690.67"/>
    <n v="9433.92"/>
    <n v="0"/>
    <m/>
    <m/>
    <m/>
    <m/>
    <m/>
    <m/>
    <m/>
    <m/>
    <m/>
    <m/>
    <m/>
    <m/>
    <m/>
    <m/>
    <n v="548.09"/>
    <n v="3240"/>
    <n v="45"/>
    <n v="91.35"/>
  </r>
  <r>
    <x v="139"/>
    <x v="139"/>
    <x v="5"/>
    <x v="28"/>
    <x v="6"/>
    <x v="4"/>
    <m/>
    <m/>
    <m/>
    <m/>
    <n v="0"/>
    <m/>
    <m/>
    <m/>
    <m/>
    <m/>
    <m/>
    <m/>
    <m/>
    <m/>
    <m/>
    <m/>
    <m/>
    <m/>
    <m/>
    <n v="0"/>
    <m/>
    <m/>
    <n v="0"/>
  </r>
  <r>
    <x v="73"/>
    <x v="73"/>
    <x v="11"/>
    <x v="1"/>
    <x v="5"/>
    <x v="5180"/>
    <n v="121577"/>
    <n v="126.64"/>
    <n v="12067.5"/>
    <n v="897822"/>
    <n v="0"/>
    <m/>
    <m/>
    <m/>
    <m/>
    <m/>
    <m/>
    <m/>
    <m/>
    <m/>
    <m/>
    <m/>
    <m/>
    <m/>
    <m/>
    <n v="5623"/>
    <n v="44389"/>
    <n v="46.24"/>
    <n v="70.290000000000006"/>
  </r>
  <r>
    <x v="49"/>
    <x v="49"/>
    <x v="1"/>
    <x v="7"/>
    <x v="20"/>
    <x v="5181"/>
    <n v="78145"/>
    <n v="108.53"/>
    <n v="10963.08"/>
    <n v="611740.05000000005"/>
    <n v="0"/>
    <m/>
    <m/>
    <m/>
    <m/>
    <m/>
    <m/>
    <m/>
    <m/>
    <m/>
    <m/>
    <m/>
    <m/>
    <m/>
    <m/>
    <n v="234557"/>
    <n v="11849"/>
    <n v="16.46"/>
    <n v="3909.28"/>
  </r>
  <r>
    <x v="3"/>
    <x v="3"/>
    <x v="11"/>
    <x v="0"/>
    <x v="3"/>
    <x v="5182"/>
    <n v="96527"/>
    <n v="111.72"/>
    <n v="10771.11"/>
    <n v="721233.6"/>
    <n v="0"/>
    <m/>
    <m/>
    <m/>
    <m/>
    <m/>
    <m/>
    <m/>
    <m/>
    <m/>
    <m/>
    <m/>
    <m/>
    <m/>
    <m/>
    <n v="297521"/>
    <n v="15363"/>
    <n v="17.78"/>
    <n v="4132.24"/>
  </r>
  <r>
    <x v="128"/>
    <x v="128"/>
    <x v="3"/>
    <x v="1"/>
    <x v="4"/>
    <x v="5183"/>
    <n v="1791"/>
    <n v="21.32"/>
    <n v="1435.86"/>
    <n v="9347.43"/>
    <n v="0"/>
    <n v="52"/>
    <n v="0.62"/>
    <m/>
    <m/>
    <m/>
    <m/>
    <m/>
    <m/>
    <m/>
    <m/>
    <m/>
    <m/>
    <m/>
    <m/>
    <n v="62000"/>
    <n v="4369"/>
    <n v="52.01"/>
    <n v="8857.14"/>
  </r>
  <r>
    <x v="76"/>
    <x v="76"/>
    <x v="8"/>
    <x v="2"/>
    <x v="64"/>
    <x v="5184"/>
    <n v="43906"/>
    <n v="48.78"/>
    <n v="2778.77"/>
    <n v="193819.44"/>
    <n v="34422.89"/>
    <n v="28200"/>
    <n v="31.33"/>
    <n v="458.97"/>
    <n v="415115.96"/>
    <m/>
    <m/>
    <m/>
    <m/>
    <m/>
    <m/>
    <m/>
    <m/>
    <m/>
    <m/>
    <n v="544058"/>
    <n v="23454"/>
    <n v="26.06"/>
    <n v="7254.11"/>
  </r>
  <r>
    <x v="86"/>
    <x v="86"/>
    <x v="12"/>
    <x v="1"/>
    <x v="11"/>
    <x v="5185"/>
    <n v="16790"/>
    <n v="139.91999999999999"/>
    <n v="10720"/>
    <n v="99696"/>
    <n v="0"/>
    <m/>
    <m/>
    <m/>
    <m/>
    <n v="10905"/>
    <n v="15600"/>
    <n v="130"/>
    <n v="1090"/>
    <n v="138155.45000000001"/>
    <m/>
    <m/>
    <m/>
    <m/>
    <m/>
    <n v="101.65"/>
    <n v="7992"/>
    <n v="66.599999999999994"/>
    <n v="10.17"/>
  </r>
  <r>
    <x v="90"/>
    <x v="90"/>
    <x v="14"/>
    <x v="1"/>
    <x v="11"/>
    <x v="4"/>
    <m/>
    <m/>
    <m/>
    <m/>
    <n v="0"/>
    <m/>
    <m/>
    <m/>
    <m/>
    <m/>
    <m/>
    <m/>
    <m/>
    <m/>
    <m/>
    <m/>
    <m/>
    <m/>
    <m/>
    <n v="474.47"/>
    <n v="5092"/>
    <n v="42.43"/>
    <n v="47.45"/>
  </r>
  <r>
    <x v="72"/>
    <x v="72"/>
    <x v="7"/>
    <x v="12"/>
    <x v="1"/>
    <x v="4"/>
    <m/>
    <m/>
    <m/>
    <m/>
    <n v="0"/>
    <m/>
    <m/>
    <m/>
    <m/>
    <m/>
    <m/>
    <m/>
    <m/>
    <m/>
    <m/>
    <m/>
    <m/>
    <m/>
    <m/>
    <n v="0"/>
    <n v="1218"/>
    <n v="16.920000000000002"/>
    <n v="0"/>
  </r>
  <r>
    <x v="5"/>
    <x v="5"/>
    <x v="12"/>
    <x v="4"/>
    <x v="5"/>
    <x v="5186"/>
    <n v="2419"/>
    <n v="2.52"/>
    <n v="111.35"/>
    <n v="8284.44"/>
    <n v="2961"/>
    <n v="4747"/>
    <n v="4.9400000000000004"/>
    <m/>
    <m/>
    <m/>
    <m/>
    <m/>
    <m/>
    <m/>
    <m/>
    <m/>
    <m/>
    <m/>
    <m/>
    <n v="6142"/>
    <n v="33470"/>
    <n v="34.86"/>
    <n v="76.78"/>
  </r>
  <r>
    <x v="40"/>
    <x v="40"/>
    <x v="15"/>
    <x v="0"/>
    <x v="58"/>
    <x v="5187"/>
    <n v="101090"/>
    <n v="81"/>
    <n v="7993.27"/>
    <n v="773109"/>
    <n v="0"/>
    <m/>
    <m/>
    <m/>
    <m/>
    <m/>
    <m/>
    <m/>
    <m/>
    <m/>
    <m/>
    <m/>
    <m/>
    <m/>
    <m/>
    <n v="532042"/>
    <n v="43183"/>
    <n v="34.6"/>
    <n v="5115.79"/>
  </r>
  <r>
    <x v="211"/>
    <x v="211"/>
    <x v="14"/>
    <x v="7"/>
    <x v="15"/>
    <x v="5188"/>
    <n v="36060"/>
    <n v="83.47"/>
    <n v="7418.19"/>
    <n v="248361.15"/>
    <n v="0"/>
    <m/>
    <m/>
    <m/>
    <m/>
    <m/>
    <m/>
    <m/>
    <m/>
    <m/>
    <m/>
    <m/>
    <m/>
    <m/>
    <m/>
    <n v="4579.91"/>
    <n v="20270"/>
    <n v="46.92"/>
    <n v="127.22"/>
  </r>
  <r>
    <x v="182"/>
    <x v="182"/>
    <x v="5"/>
    <x v="5"/>
    <x v="32"/>
    <x v="5189"/>
    <n v="7914"/>
    <n v="73.28"/>
    <n v="4955.5600000000004"/>
    <n v="41478"/>
    <n v="0"/>
    <m/>
    <m/>
    <m/>
    <m/>
    <m/>
    <m/>
    <m/>
    <m/>
    <m/>
    <n v="866"/>
    <n v="2078"/>
    <n v="19.239999999999998"/>
    <n v="96"/>
    <n v="19384.54"/>
    <n v="241.29"/>
    <n v="477"/>
    <n v="4.42"/>
    <n v="26.81"/>
  </r>
  <r>
    <x v="135"/>
    <x v="135"/>
    <x v="14"/>
    <x v="2"/>
    <x v="33"/>
    <x v="5190"/>
    <n v="121530"/>
    <n v="101.28"/>
    <n v="9840"/>
    <n v="915120"/>
    <n v="12919.5"/>
    <n v="16567"/>
    <n v="13.81"/>
    <n v="129.19"/>
    <n v="155800.07"/>
    <m/>
    <m/>
    <m/>
    <m/>
    <m/>
    <m/>
    <m/>
    <m/>
    <m/>
    <m/>
    <n v="345160"/>
    <n v="18581"/>
    <n v="15.48"/>
    <n v="3451.6"/>
  </r>
  <r>
    <x v="81"/>
    <x v="81"/>
    <x v="9"/>
    <x v="0"/>
    <x v="42"/>
    <x v="5191"/>
    <n v="17358"/>
    <n v="48.22"/>
    <n v="6038.67"/>
    <n v="168478.8"/>
    <n v="8819.59"/>
    <n v="12364"/>
    <n v="34.340000000000003"/>
    <n v="293.99"/>
    <n v="106358.11"/>
    <m/>
    <m/>
    <m/>
    <m/>
    <m/>
    <m/>
    <m/>
    <m/>
    <m/>
    <m/>
    <n v="138"/>
    <n v="7378"/>
    <n v="20.49"/>
    <n v="4.5999999999999996"/>
  </r>
  <r>
    <x v="64"/>
    <x v="64"/>
    <x v="1"/>
    <x v="2"/>
    <x v="9"/>
    <x v="5192"/>
    <n v="40006"/>
    <n v="83.35"/>
    <n v="9990"/>
    <n v="371628"/>
    <n v="0"/>
    <m/>
    <m/>
    <m/>
    <m/>
    <m/>
    <m/>
    <m/>
    <m/>
    <m/>
    <m/>
    <m/>
    <m/>
    <m/>
    <m/>
    <n v="28270"/>
    <n v="1626"/>
    <n v="3.39"/>
    <n v="706.75"/>
  </r>
  <r>
    <x v="52"/>
    <x v="52"/>
    <x v="14"/>
    <x v="2"/>
    <x v="64"/>
    <x v="5193"/>
    <n v="16929"/>
    <n v="18.809999999999999"/>
    <n v="1161.92"/>
    <n v="81043.92"/>
    <n v="8871"/>
    <n v="9885"/>
    <n v="10.98"/>
    <n v="118.28"/>
    <n v="106978.04"/>
    <m/>
    <m/>
    <m/>
    <m/>
    <m/>
    <m/>
    <m/>
    <m/>
    <m/>
    <m/>
    <n v="700"/>
    <n v="5432"/>
    <n v="6.04"/>
    <n v="9.33"/>
  </r>
  <r>
    <x v="37"/>
    <x v="37"/>
    <x v="6"/>
    <x v="1"/>
    <x v="28"/>
    <x v="4"/>
    <m/>
    <m/>
    <m/>
    <m/>
    <n v="0"/>
    <m/>
    <m/>
    <m/>
    <m/>
    <m/>
    <m/>
    <m/>
    <m/>
    <m/>
    <m/>
    <m/>
    <m/>
    <m/>
    <m/>
    <n v="1068.1099999999999"/>
    <n v="3979"/>
    <n v="27.63"/>
    <n v="89.01"/>
  </r>
  <r>
    <x v="158"/>
    <x v="158"/>
    <x v="8"/>
    <x v="4"/>
    <x v="21"/>
    <x v="5194"/>
    <n v="935"/>
    <n v="3.25"/>
    <n v="160.29"/>
    <n v="3577.71"/>
    <n v="0"/>
    <n v="154"/>
    <n v="0.53"/>
    <n v="0"/>
    <n v="0"/>
    <m/>
    <m/>
    <m/>
    <m/>
    <m/>
    <m/>
    <m/>
    <m/>
    <m/>
    <m/>
    <n v="156981"/>
    <n v="23637"/>
    <n v="82.07"/>
    <n v="6540.88"/>
  </r>
  <r>
    <x v="171"/>
    <x v="171"/>
    <x v="7"/>
    <x v="2"/>
    <x v="9"/>
    <x v="5195"/>
    <n v="50484"/>
    <n v="105.18"/>
    <n v="11037"/>
    <n v="410576.4"/>
    <n v="0"/>
    <m/>
    <m/>
    <m/>
    <m/>
    <n v="77"/>
    <n v="240"/>
    <n v="0.5"/>
    <n v="1"/>
    <n v="975.51"/>
    <m/>
    <m/>
    <m/>
    <m/>
    <m/>
    <n v="3696.28"/>
    <n v="14048"/>
    <n v="29.27"/>
    <n v="92.41"/>
  </r>
  <r>
    <x v="198"/>
    <x v="198"/>
    <x v="5"/>
    <x v="7"/>
    <x v="15"/>
    <x v="5196"/>
    <n v="17990"/>
    <n v="41.64"/>
    <n v="3962"/>
    <n v="132647.76"/>
    <n v="0"/>
    <n v="5840"/>
    <n v="13.52"/>
    <m/>
    <m/>
    <m/>
    <m/>
    <m/>
    <m/>
    <m/>
    <m/>
    <m/>
    <m/>
    <m/>
    <m/>
    <n v="0"/>
    <n v="3195"/>
    <n v="7.4"/>
    <n v="0"/>
  </r>
  <r>
    <x v="33"/>
    <x v="33"/>
    <x v="5"/>
    <x v="41"/>
    <x v="53"/>
    <x v="5197"/>
    <n v="1918"/>
    <n v="12.29"/>
    <n v="777.85"/>
    <n v="9404.16"/>
    <n v="0"/>
    <m/>
    <m/>
    <m/>
    <m/>
    <m/>
    <m/>
    <m/>
    <m/>
    <m/>
    <m/>
    <m/>
    <m/>
    <m/>
    <m/>
    <n v="97.07"/>
    <n v="15101"/>
    <n v="96.8"/>
    <n v="7.47"/>
  </r>
  <r>
    <x v="87"/>
    <x v="87"/>
    <x v="15"/>
    <x v="2"/>
    <x v="28"/>
    <x v="5198"/>
    <n v="7943"/>
    <n v="55.16"/>
    <n v="4086.42"/>
    <n v="45604.41"/>
    <n v="6303.59"/>
    <n v="7735"/>
    <n v="53.72"/>
    <n v="525.29999999999995"/>
    <n v="76016.87"/>
    <m/>
    <m/>
    <m/>
    <m/>
    <m/>
    <m/>
    <m/>
    <m/>
    <m/>
    <m/>
    <n v="281"/>
    <n v="2670"/>
    <n v="18.54"/>
    <n v="23.42"/>
  </r>
  <r>
    <x v="93"/>
    <x v="93"/>
    <x v="0"/>
    <x v="4"/>
    <x v="22"/>
    <x v="5199"/>
    <n v="959"/>
    <n v="3.2"/>
    <n v="179.16"/>
    <n v="4165.47"/>
    <n v="0"/>
    <m/>
    <m/>
    <m/>
    <m/>
    <m/>
    <m/>
    <m/>
    <m/>
    <m/>
    <n v="950"/>
    <n v="3852"/>
    <n v="12.84"/>
    <n v="38"/>
    <n v="21264.799999999999"/>
    <n v="1576.55"/>
    <n v="4836"/>
    <n v="16.12"/>
    <n v="63.06"/>
  </r>
  <r>
    <x v="123"/>
    <x v="123"/>
    <x v="6"/>
    <x v="1"/>
    <x v="6"/>
    <x v="4"/>
    <m/>
    <m/>
    <m/>
    <m/>
    <n v="0"/>
    <m/>
    <m/>
    <m/>
    <m/>
    <m/>
    <m/>
    <m/>
    <m/>
    <m/>
    <m/>
    <m/>
    <m/>
    <m/>
    <m/>
    <n v="96600"/>
    <n v="5302"/>
    <n v="55.23"/>
    <n v="12075"/>
  </r>
  <r>
    <x v="66"/>
    <x v="66"/>
    <x v="11"/>
    <x v="1"/>
    <x v="60"/>
    <x v="5200"/>
    <n v="106591"/>
    <n v="103.29"/>
    <n v="8966.4699999999993"/>
    <n v="717137.88"/>
    <n v="24616.880000000001"/>
    <n v="30231"/>
    <n v="29.29"/>
    <n v="286.24"/>
    <n v="296862.3"/>
    <m/>
    <m/>
    <m/>
    <m/>
    <m/>
    <m/>
    <m/>
    <m/>
    <m/>
    <m/>
    <n v="16772"/>
    <n v="156752"/>
    <n v="151.88999999999999"/>
    <n v="195.02"/>
  </r>
  <r>
    <x v="25"/>
    <x v="25"/>
    <x v="10"/>
    <x v="21"/>
    <x v="54"/>
    <x v="5201"/>
    <n v="13778"/>
    <n v="39.590000000000003"/>
    <n v="3985.34"/>
    <n v="107484.75"/>
    <n v="8792.43"/>
    <n v="12603"/>
    <n v="36.22"/>
    <n v="303.19"/>
    <n v="106030.61"/>
    <m/>
    <m/>
    <m/>
    <m/>
    <m/>
    <m/>
    <m/>
    <m/>
    <m/>
    <m/>
    <n v="880"/>
    <n v="4731"/>
    <n v="13.59"/>
    <n v="30.34"/>
  </r>
  <r>
    <x v="20"/>
    <x v="20"/>
    <x v="0"/>
    <x v="3"/>
    <x v="11"/>
    <x v="5202"/>
    <n v="370"/>
    <n v="3.08"/>
    <n v="75.2"/>
    <n v="699.36"/>
    <n v="6.79"/>
    <n v="19"/>
    <n v="0.16"/>
    <m/>
    <m/>
    <m/>
    <m/>
    <m/>
    <m/>
    <m/>
    <m/>
    <m/>
    <m/>
    <m/>
    <m/>
    <n v="88000"/>
    <n v="6063"/>
    <n v="50.53"/>
    <n v="8800"/>
  </r>
  <r>
    <x v="82"/>
    <x v="82"/>
    <x v="13"/>
    <x v="1"/>
    <x v="16"/>
    <x v="897"/>
    <n v="103"/>
    <n v="2.15"/>
    <n v="61.5"/>
    <n v="228.78"/>
    <n v="0"/>
    <m/>
    <m/>
    <m/>
    <m/>
    <m/>
    <m/>
    <m/>
    <m/>
    <m/>
    <n v="100"/>
    <n v="200"/>
    <n v="4.17"/>
    <n v="25"/>
    <n v="2238.4"/>
    <n v="93.58"/>
    <n v="839"/>
    <n v="17.48"/>
    <n v="23.39"/>
  </r>
  <r>
    <x v="92"/>
    <x v="92"/>
    <x v="10"/>
    <x v="13"/>
    <x v="6"/>
    <x v="0"/>
    <n v="0"/>
    <n v="0"/>
    <n v="0"/>
    <n v="0"/>
    <n v="0"/>
    <m/>
    <m/>
    <m/>
    <m/>
    <m/>
    <m/>
    <m/>
    <m/>
    <m/>
    <m/>
    <m/>
    <m/>
    <m/>
    <m/>
    <n v="0"/>
    <m/>
    <m/>
    <n v="0"/>
  </r>
  <r>
    <x v="14"/>
    <x v="14"/>
    <x v="1"/>
    <x v="11"/>
    <x v="20"/>
    <x v="5203"/>
    <n v="2404"/>
    <n v="3.34"/>
    <n v="298.39999999999998"/>
    <n v="16650.72"/>
    <n v="73210.48"/>
    <n v="57189"/>
    <n v="79.430000000000007"/>
    <n v="1220.17"/>
    <n v="882867.08"/>
    <m/>
    <m/>
    <m/>
    <m/>
    <m/>
    <m/>
    <m/>
    <m/>
    <m/>
    <m/>
    <n v="0"/>
    <n v="11100"/>
    <n v="15.42"/>
    <n v="0"/>
  </r>
  <r>
    <x v="73"/>
    <x v="73"/>
    <x v="8"/>
    <x v="0"/>
    <x v="61"/>
    <x v="5204"/>
    <n v="111088"/>
    <n v="100.62"/>
    <n v="10059.129999999999"/>
    <n v="860659.19999999995"/>
    <n v="0"/>
    <m/>
    <m/>
    <m/>
    <m/>
    <m/>
    <m/>
    <m/>
    <m/>
    <m/>
    <m/>
    <m/>
    <m/>
    <m/>
    <m/>
    <n v="1525"/>
    <n v="14503"/>
    <n v="13.14"/>
    <n v="16.579999999999998"/>
  </r>
  <r>
    <x v="40"/>
    <x v="40"/>
    <x v="3"/>
    <x v="15"/>
    <x v="34"/>
    <x v="5205"/>
    <n v="22380"/>
    <n v="53.29"/>
    <n v="3699.17"/>
    <n v="120408.03"/>
    <n v="16718.27"/>
    <n v="12768"/>
    <n v="30.4"/>
    <n v="477.66"/>
    <n v="201610.65"/>
    <m/>
    <m/>
    <m/>
    <m/>
    <m/>
    <m/>
    <m/>
    <m/>
    <m/>
    <m/>
    <n v="128400"/>
    <n v="7964"/>
    <n v="18.96"/>
    <n v="3668.57"/>
  </r>
  <r>
    <x v="0"/>
    <x v="0"/>
    <x v="7"/>
    <x v="1"/>
    <x v="32"/>
    <x v="5206"/>
    <n v="689"/>
    <n v="6.38"/>
    <n v="323.33"/>
    <n v="2706.3"/>
    <n v="1062"/>
    <n v="1875"/>
    <n v="17.36"/>
    <n v="118"/>
    <n v="12806.98"/>
    <m/>
    <m/>
    <m/>
    <m/>
    <m/>
    <m/>
    <m/>
    <m/>
    <m/>
    <m/>
    <n v="218"/>
    <n v="849"/>
    <n v="7.86"/>
    <n v="24.22"/>
  </r>
  <r>
    <x v="91"/>
    <x v="91"/>
    <x v="9"/>
    <x v="12"/>
    <x v="66"/>
    <x v="4"/>
    <m/>
    <m/>
    <m/>
    <m/>
    <n v="0"/>
    <m/>
    <m/>
    <m/>
    <m/>
    <m/>
    <m/>
    <m/>
    <m/>
    <m/>
    <m/>
    <m/>
    <m/>
    <m/>
    <m/>
    <n v="0"/>
    <m/>
    <m/>
    <n v="0"/>
  </r>
  <r>
    <x v="17"/>
    <x v="17"/>
    <x v="15"/>
    <x v="4"/>
    <x v="114"/>
    <x v="5207"/>
    <n v="22743"/>
    <n v="4.74"/>
    <n v="363.4"/>
    <n v="135183.87"/>
    <n v="32430.65"/>
    <n v="28420"/>
    <n v="5.92"/>
    <n v="81.08"/>
    <n v="391090.94"/>
    <m/>
    <m/>
    <m/>
    <m/>
    <m/>
    <m/>
    <m/>
    <m/>
    <m/>
    <m/>
    <n v="4237900"/>
    <n v="577952"/>
    <n v="120.41"/>
    <n v="10594.75"/>
  </r>
  <r>
    <x v="72"/>
    <x v="72"/>
    <x v="13"/>
    <x v="7"/>
    <x v="99"/>
    <x v="5208"/>
    <n v="136726"/>
    <n v="73.989999999999995"/>
    <n v="9090.51"/>
    <n v="1301943.27"/>
    <n v="16276.43"/>
    <n v="19860"/>
    <n v="10.75"/>
    <n v="105.69"/>
    <n v="196282.36"/>
    <m/>
    <m/>
    <m/>
    <m/>
    <m/>
    <m/>
    <m/>
    <m/>
    <m/>
    <m/>
    <n v="1051696"/>
    <n v="54084"/>
    <n v="29.27"/>
    <n v="6829.19"/>
  </r>
  <r>
    <x v="21"/>
    <x v="21"/>
    <x v="13"/>
    <x v="0"/>
    <x v="77"/>
    <x v="5209"/>
    <n v="173304"/>
    <n v="128.94999999999999"/>
    <n v="10951.44"/>
    <n v="1140701.73"/>
    <n v="0"/>
    <m/>
    <m/>
    <m/>
    <m/>
    <m/>
    <m/>
    <m/>
    <m/>
    <m/>
    <m/>
    <m/>
    <m/>
    <m/>
    <m/>
    <n v="5792.39"/>
    <n v="51222"/>
    <n v="38.11"/>
    <n v="51.72"/>
  </r>
  <r>
    <x v="23"/>
    <x v="23"/>
    <x v="7"/>
    <x v="2"/>
    <x v="21"/>
    <x v="5210"/>
    <n v="5738"/>
    <n v="19.920000000000002"/>
    <n v="2053.33"/>
    <n v="45830.400000000001"/>
    <n v="3709"/>
    <n v="4454"/>
    <n v="15.47"/>
    <n v="154.54"/>
    <n v="44727.94"/>
    <m/>
    <m/>
    <m/>
    <m/>
    <m/>
    <m/>
    <m/>
    <m/>
    <m/>
    <m/>
    <n v="860"/>
    <n v="4442"/>
    <n v="15.42"/>
    <n v="35.83"/>
  </r>
  <r>
    <x v="174"/>
    <x v="174"/>
    <x v="13"/>
    <x v="2"/>
    <x v="42"/>
    <x v="5211"/>
    <n v="9896"/>
    <n v="27.49"/>
    <n v="2778.3"/>
    <n v="77514.570000000007"/>
    <n v="10074"/>
    <n v="13135"/>
    <n v="36.49"/>
    <n v="335.8"/>
    <n v="121485.39"/>
    <m/>
    <m/>
    <m/>
    <m/>
    <m/>
    <m/>
    <m/>
    <m/>
    <m/>
    <m/>
    <n v="1.05"/>
    <n v="8868"/>
    <n v="24.63"/>
    <n v="0.03"/>
  </r>
  <r>
    <x v="159"/>
    <x v="159"/>
    <x v="3"/>
    <x v="2"/>
    <x v="136"/>
    <x v="5212"/>
    <n v="139903"/>
    <n v="118.97"/>
    <n v="11287.14"/>
    <n v="1028710.2"/>
    <n v="0"/>
    <m/>
    <m/>
    <m/>
    <m/>
    <m/>
    <m/>
    <m/>
    <m/>
    <m/>
    <m/>
    <m/>
    <m/>
    <m/>
    <m/>
    <n v="12150.02"/>
    <n v="7037"/>
    <n v="5.98"/>
    <n v="123.98"/>
  </r>
  <r>
    <x v="79"/>
    <x v="79"/>
    <x v="0"/>
    <x v="1"/>
    <x v="6"/>
    <x v="4"/>
    <m/>
    <m/>
    <m/>
    <m/>
    <n v="0"/>
    <m/>
    <m/>
    <m/>
    <m/>
    <m/>
    <m/>
    <m/>
    <m/>
    <m/>
    <m/>
    <m/>
    <m/>
    <m/>
    <m/>
    <n v="0"/>
    <m/>
    <m/>
    <n v="0"/>
  </r>
  <r>
    <x v="140"/>
    <x v="140"/>
    <x v="6"/>
    <x v="4"/>
    <x v="38"/>
    <x v="5213"/>
    <n v="47802"/>
    <n v="71.13"/>
    <n v="5959.18"/>
    <n v="310354.02"/>
    <n v="38958.29"/>
    <n v="52932"/>
    <n v="78.77"/>
    <n v="695.68"/>
    <n v="469809.74"/>
    <m/>
    <m/>
    <m/>
    <m/>
    <m/>
    <m/>
    <m/>
    <m/>
    <m/>
    <m/>
    <n v="392880"/>
    <n v="23090"/>
    <n v="34.36"/>
    <n v="7015.71"/>
  </r>
  <r>
    <x v="12"/>
    <x v="12"/>
    <x v="1"/>
    <x v="10"/>
    <x v="68"/>
    <x v="611"/>
    <n v="11"/>
    <n v="0.06"/>
    <n v="3.56"/>
    <n v="53.01"/>
    <n v="4.8499999999999996"/>
    <n v="110"/>
    <n v="0.56999999999999995"/>
    <m/>
    <m/>
    <m/>
    <m/>
    <m/>
    <m/>
    <m/>
    <m/>
    <m/>
    <m/>
    <m/>
    <m/>
    <n v="663"/>
    <n v="5719"/>
    <n v="29.79"/>
    <n v="41.44"/>
  </r>
  <r>
    <x v="49"/>
    <x v="49"/>
    <x v="11"/>
    <x v="4"/>
    <x v="11"/>
    <x v="1265"/>
    <n v="13"/>
    <n v="0.11"/>
    <n v="9.8000000000000007"/>
    <n v="91.14"/>
    <n v="17.46"/>
    <n v="22"/>
    <n v="0.18"/>
    <m/>
    <m/>
    <m/>
    <m/>
    <m/>
    <m/>
    <m/>
    <m/>
    <m/>
    <m/>
    <m/>
    <m/>
    <n v="122933"/>
    <n v="13869"/>
    <n v="115.58"/>
    <n v="12293.3"/>
  </r>
  <r>
    <x v="88"/>
    <x v="88"/>
    <x v="13"/>
    <x v="2"/>
    <x v="120"/>
    <x v="5214"/>
    <n v="214228"/>
    <n v="115.18"/>
    <n v="9603.26"/>
    <n v="1384309.65"/>
    <n v="17076.62"/>
    <n v="16464"/>
    <n v="8.85"/>
    <n v="110.17"/>
    <n v="205932.14"/>
    <m/>
    <m/>
    <m/>
    <m/>
    <m/>
    <m/>
    <m/>
    <m/>
    <m/>
    <m/>
    <n v="438563"/>
    <n v="95881"/>
    <n v="51.55"/>
    <n v="2829.44"/>
  </r>
  <r>
    <x v="3"/>
    <x v="3"/>
    <x v="0"/>
    <x v="5"/>
    <x v="3"/>
    <x v="5215"/>
    <n v="95288"/>
    <n v="110.29"/>
    <n v="9714.0400000000009"/>
    <n v="650452.23"/>
    <n v="2189.14"/>
    <n v="2931"/>
    <n v="3.39"/>
    <n v="30.4"/>
    <n v="26399.46"/>
    <m/>
    <m/>
    <m/>
    <m/>
    <m/>
    <m/>
    <m/>
    <m/>
    <m/>
    <m/>
    <n v="255340"/>
    <n v="12985"/>
    <n v="15.03"/>
    <n v="3546.39"/>
  </r>
  <r>
    <x v="133"/>
    <x v="133"/>
    <x v="14"/>
    <x v="7"/>
    <x v="2"/>
    <x v="5216"/>
    <n v="164770"/>
    <n v="214.54"/>
    <n v="9436.25"/>
    <n v="561645.6"/>
    <n v="0"/>
    <m/>
    <m/>
    <m/>
    <m/>
    <m/>
    <m/>
    <m/>
    <m/>
    <m/>
    <m/>
    <m/>
    <m/>
    <m/>
    <m/>
    <n v="183.41"/>
    <n v="26562"/>
    <n v="34.590000000000003"/>
    <n v="2.87"/>
  </r>
  <r>
    <x v="31"/>
    <x v="31"/>
    <x v="5"/>
    <x v="1"/>
    <x v="16"/>
    <x v="0"/>
    <n v="0"/>
    <n v="0"/>
    <n v="0"/>
    <n v="0"/>
    <n v="0"/>
    <n v="0"/>
    <n v="0"/>
    <n v="0"/>
    <n v="0"/>
    <m/>
    <m/>
    <m/>
    <m/>
    <m/>
    <m/>
    <m/>
    <m/>
    <m/>
    <m/>
    <n v="263"/>
    <n v="3229"/>
    <n v="67.27"/>
    <n v="65.75"/>
  </r>
  <r>
    <x v="49"/>
    <x v="49"/>
    <x v="7"/>
    <x v="2"/>
    <x v="54"/>
    <x v="5217"/>
    <n v="4626"/>
    <n v="13.29"/>
    <n v="1315.79"/>
    <n v="35486.94"/>
    <n v="7261.88"/>
    <n v="1474"/>
    <n v="4.24"/>
    <m/>
    <m/>
    <m/>
    <m/>
    <m/>
    <m/>
    <m/>
    <m/>
    <m/>
    <m/>
    <m/>
    <m/>
    <n v="53250"/>
    <n v="2519"/>
    <n v="7.24"/>
    <n v="1836.21"/>
  </r>
  <r>
    <x v="37"/>
    <x v="37"/>
    <x v="7"/>
    <x v="1"/>
    <x v="28"/>
    <x v="4"/>
    <m/>
    <m/>
    <m/>
    <m/>
    <n v="0"/>
    <m/>
    <m/>
    <m/>
    <m/>
    <m/>
    <m/>
    <m/>
    <m/>
    <m/>
    <m/>
    <m/>
    <m/>
    <m/>
    <m/>
    <n v="62.08"/>
    <n v="1254"/>
    <n v="8.7100000000000009"/>
    <n v="5.17"/>
  </r>
  <r>
    <x v="28"/>
    <x v="28"/>
    <x v="12"/>
    <x v="0"/>
    <x v="23"/>
    <x v="5218"/>
    <n v="36293"/>
    <n v="54.99"/>
    <n v="3632.31"/>
    <n v="185792.61"/>
    <n v="5371.48"/>
    <n v="12899"/>
    <n v="19.54"/>
    <n v="97.66"/>
    <n v="64776.34"/>
    <m/>
    <m/>
    <m/>
    <m/>
    <m/>
    <m/>
    <m/>
    <m/>
    <m/>
    <m/>
    <n v="105900"/>
    <n v="17826"/>
    <n v="27.01"/>
    <n v="1925.45"/>
  </r>
  <r>
    <x v="77"/>
    <x v="77"/>
    <x v="13"/>
    <x v="6"/>
    <x v="71"/>
    <x v="2205"/>
    <n v="55"/>
    <n v="0.92"/>
    <n v="41.4"/>
    <n v="192.51"/>
    <n v="0"/>
    <m/>
    <m/>
    <m/>
    <m/>
    <m/>
    <m/>
    <m/>
    <m/>
    <m/>
    <m/>
    <m/>
    <m/>
    <m/>
    <m/>
    <n v="145.71"/>
    <n v="3272"/>
    <n v="54.53"/>
    <n v="29.14"/>
  </r>
  <r>
    <x v="20"/>
    <x v="20"/>
    <x v="4"/>
    <x v="3"/>
    <x v="11"/>
    <x v="1470"/>
    <n v="292"/>
    <n v="2.4300000000000002"/>
    <n v="48.1"/>
    <n v="447.33"/>
    <n v="0"/>
    <n v="0"/>
    <n v="0"/>
    <n v="0"/>
    <n v="0"/>
    <m/>
    <m/>
    <m/>
    <m/>
    <m/>
    <m/>
    <m/>
    <m/>
    <m/>
    <m/>
    <n v="90900"/>
    <n v="7326"/>
    <n v="61.05"/>
    <n v="9090"/>
  </r>
  <r>
    <x v="19"/>
    <x v="19"/>
    <x v="8"/>
    <x v="3"/>
    <x v="28"/>
    <x v="4"/>
    <m/>
    <m/>
    <m/>
    <m/>
    <n v="0"/>
    <m/>
    <m/>
    <m/>
    <m/>
    <m/>
    <m/>
    <m/>
    <m/>
    <m/>
    <m/>
    <m/>
    <m/>
    <m/>
    <m/>
    <n v="0"/>
    <m/>
    <m/>
    <n v="0"/>
  </r>
  <r>
    <x v="40"/>
    <x v="40"/>
    <x v="15"/>
    <x v="22"/>
    <x v="31"/>
    <x v="5219"/>
    <n v="8006"/>
    <n v="33.36"/>
    <n v="2573.1999999999998"/>
    <n v="47861.52"/>
    <n v="14807.95"/>
    <n v="11542"/>
    <n v="48.09"/>
    <n v="740.4"/>
    <n v="178573.55"/>
    <m/>
    <m/>
    <m/>
    <m/>
    <m/>
    <m/>
    <m/>
    <m/>
    <m/>
    <m/>
    <n v="76054"/>
    <n v="6056"/>
    <n v="25.23"/>
    <n v="3802.7"/>
  </r>
  <r>
    <x v="24"/>
    <x v="24"/>
    <x v="11"/>
    <x v="5"/>
    <x v="61"/>
    <x v="5220"/>
    <n v="36176"/>
    <n v="32.770000000000003"/>
    <n v="3693.91"/>
    <n v="316051.20000000001"/>
    <n v="31147.43"/>
    <n v="12784"/>
    <n v="11.58"/>
    <n v="338.56"/>
    <n v="375616.2"/>
    <m/>
    <m/>
    <m/>
    <m/>
    <m/>
    <m/>
    <m/>
    <m/>
    <m/>
    <m/>
    <n v="4089"/>
    <n v="26081"/>
    <n v="23.62"/>
    <n v="44.45"/>
  </r>
  <r>
    <x v="51"/>
    <x v="51"/>
    <x v="9"/>
    <x v="6"/>
    <x v="1"/>
    <x v="5221"/>
    <n v="440"/>
    <n v="6.11"/>
    <n v="331.67"/>
    <n v="1850.7"/>
    <n v="191.08"/>
    <n v="382"/>
    <n v="5.31"/>
    <m/>
    <m/>
    <n v="271"/>
    <n v="832"/>
    <n v="11.56"/>
    <n v="45"/>
    <n v="3433.3"/>
    <n v="390"/>
    <n v="1307"/>
    <n v="18.149999999999999"/>
    <n v="65"/>
    <n v="8729.76"/>
    <n v="10611.59"/>
    <n v="714"/>
    <n v="9.92"/>
    <n v="1768.6"/>
  </r>
  <r>
    <x v="106"/>
    <x v="106"/>
    <x v="11"/>
    <x v="2"/>
    <x v="9"/>
    <x v="5222"/>
    <n v="15895"/>
    <n v="33.11"/>
    <n v="3628"/>
    <n v="134961.60000000001"/>
    <n v="15911.74"/>
    <n v="14431"/>
    <n v="30.06"/>
    <n v="397.79"/>
    <n v="191884.4"/>
    <m/>
    <m/>
    <m/>
    <m/>
    <m/>
    <m/>
    <m/>
    <m/>
    <m/>
    <m/>
    <n v="56700"/>
    <n v="9130"/>
    <n v="19.02"/>
    <n v="1417.5"/>
  </r>
  <r>
    <x v="45"/>
    <x v="45"/>
    <x v="14"/>
    <x v="7"/>
    <x v="6"/>
    <x v="5223"/>
    <n v="3305"/>
    <n v="34.43"/>
    <n v="2835.25"/>
    <n v="21094.26"/>
    <n v="2266.73"/>
    <n v="2514"/>
    <n v="26.19"/>
    <n v="283.33999999999997"/>
    <n v="27335.19"/>
    <m/>
    <m/>
    <m/>
    <m/>
    <m/>
    <m/>
    <m/>
    <m/>
    <m/>
    <m/>
    <n v="1777.55"/>
    <n v="8289"/>
    <n v="86.34"/>
    <n v="222.19"/>
  </r>
  <r>
    <x v="134"/>
    <x v="134"/>
    <x v="12"/>
    <x v="7"/>
    <x v="20"/>
    <x v="5224"/>
    <n v="38638"/>
    <n v="53.66"/>
    <n v="4760.8"/>
    <n v="265652.64"/>
    <n v="18197.87"/>
    <n v="26221"/>
    <n v="36.42"/>
    <m/>
    <m/>
    <m/>
    <m/>
    <m/>
    <m/>
    <m/>
    <m/>
    <m/>
    <m/>
    <m/>
    <m/>
    <n v="1943.72"/>
    <n v="5647"/>
    <n v="7.84"/>
    <n v="32.4"/>
  </r>
  <r>
    <x v="163"/>
    <x v="163"/>
    <x v="5"/>
    <x v="1"/>
    <x v="6"/>
    <x v="5225"/>
    <n v="3069"/>
    <n v="31.97"/>
    <n v="1005"/>
    <n v="7477.2"/>
    <n v="0"/>
    <m/>
    <m/>
    <m/>
    <m/>
    <m/>
    <m/>
    <m/>
    <m/>
    <m/>
    <m/>
    <m/>
    <m/>
    <m/>
    <m/>
    <n v="26900"/>
    <n v="2880"/>
    <n v="30"/>
    <n v="3362.5"/>
  </r>
  <r>
    <x v="77"/>
    <x v="77"/>
    <x v="6"/>
    <x v="7"/>
    <x v="9"/>
    <x v="5226"/>
    <n v="16431"/>
    <n v="34.229999999999997"/>
    <n v="2848.13"/>
    <n v="105950.25"/>
    <n v="21714"/>
    <n v="29461"/>
    <n v="61.38"/>
    <n v="542.85"/>
    <n v="261855.64"/>
    <m/>
    <m/>
    <m/>
    <m/>
    <m/>
    <m/>
    <m/>
    <m/>
    <m/>
    <m/>
    <n v="2471.4299999999998"/>
    <n v="21817"/>
    <n v="45.45"/>
    <n v="61.79"/>
  </r>
  <r>
    <x v="72"/>
    <x v="72"/>
    <x v="6"/>
    <x v="7"/>
    <x v="99"/>
    <x v="5227"/>
    <n v="145100"/>
    <n v="78.52"/>
    <n v="7291.5"/>
    <n v="1044288.63"/>
    <n v="16862.27"/>
    <n v="22558"/>
    <n v="12.21"/>
    <n v="109.5"/>
    <n v="203347.17"/>
    <m/>
    <m/>
    <m/>
    <m/>
    <m/>
    <m/>
    <m/>
    <m/>
    <m/>
    <m/>
    <n v="1405496"/>
    <n v="53248"/>
    <n v="28.81"/>
    <n v="9126.6"/>
  </r>
  <r>
    <x v="35"/>
    <x v="35"/>
    <x v="1"/>
    <x v="2"/>
    <x v="64"/>
    <x v="5228"/>
    <n v="22531"/>
    <n v="25.03"/>
    <n v="5617.07"/>
    <n v="391790.4"/>
    <n v="55881.67"/>
    <n v="49610"/>
    <n v="55.12"/>
    <n v="745.09"/>
    <n v="673893.8"/>
    <m/>
    <m/>
    <m/>
    <m/>
    <m/>
    <m/>
    <m/>
    <m/>
    <m/>
    <m/>
    <n v="4497.0600000000004"/>
    <n v="41134"/>
    <n v="45.7"/>
    <n v="59.96"/>
  </r>
  <r>
    <x v="97"/>
    <x v="97"/>
    <x v="5"/>
    <x v="4"/>
    <x v="28"/>
    <x v="4"/>
    <m/>
    <m/>
    <m/>
    <m/>
    <n v="0"/>
    <m/>
    <m/>
    <m/>
    <m/>
    <m/>
    <m/>
    <m/>
    <m/>
    <m/>
    <m/>
    <m/>
    <m/>
    <m/>
    <m/>
    <n v="71689"/>
    <n v="8504"/>
    <n v="59.06"/>
    <n v="5974.08"/>
  </r>
  <r>
    <x v="121"/>
    <x v="121"/>
    <x v="13"/>
    <x v="2"/>
    <x v="3"/>
    <x v="5229"/>
    <n v="43990"/>
    <n v="50.91"/>
    <n v="8139.35"/>
    <n v="545010.68999999994"/>
    <n v="0"/>
    <m/>
    <m/>
    <m/>
    <m/>
    <m/>
    <m/>
    <m/>
    <m/>
    <m/>
    <m/>
    <m/>
    <m/>
    <m/>
    <m/>
    <n v="119241.17"/>
    <n v="19957"/>
    <n v="23.1"/>
    <n v="1656.13"/>
  </r>
  <r>
    <x v="70"/>
    <x v="70"/>
    <x v="14"/>
    <x v="2"/>
    <x v="2"/>
    <x v="5230"/>
    <n v="66888"/>
    <n v="87.09"/>
    <n v="7655"/>
    <n v="455625.6"/>
    <n v="9522.7900000000009"/>
    <n v="12491"/>
    <n v="16.260000000000002"/>
    <n v="148.79"/>
    <n v="114838.22"/>
    <m/>
    <m/>
    <m/>
    <m/>
    <m/>
    <m/>
    <m/>
    <m/>
    <m/>
    <m/>
    <n v="1600.16"/>
    <n v="17080"/>
    <n v="22.24"/>
    <n v="25"/>
  </r>
  <r>
    <x v="75"/>
    <x v="75"/>
    <x v="1"/>
    <x v="4"/>
    <x v="79"/>
    <x v="5231"/>
    <n v="1782"/>
    <n v="2.15"/>
    <n v="175.77"/>
    <n v="11279.04"/>
    <n v="3335.6"/>
    <n v="4640"/>
    <n v="5.6"/>
    <m/>
    <m/>
    <m/>
    <m/>
    <m/>
    <m/>
    <m/>
    <m/>
    <m/>
    <m/>
    <m/>
    <m/>
    <n v="479500"/>
    <n v="11226"/>
    <n v="13.56"/>
    <n v="6949.28"/>
  </r>
  <r>
    <x v="82"/>
    <x v="82"/>
    <x v="7"/>
    <x v="2"/>
    <x v="9"/>
    <x v="5232"/>
    <n v="6285"/>
    <n v="13.09"/>
    <n v="1737"/>
    <n v="64616.4"/>
    <n v="9260"/>
    <n v="11380"/>
    <n v="23.71"/>
    <n v="231.5"/>
    <n v="111669.12"/>
    <m/>
    <m/>
    <m/>
    <m/>
    <m/>
    <m/>
    <m/>
    <m/>
    <m/>
    <m/>
    <n v="425.11"/>
    <n v="2018"/>
    <n v="4.2"/>
    <n v="10.63"/>
  </r>
  <r>
    <x v="29"/>
    <x v="29"/>
    <x v="7"/>
    <x v="0"/>
    <x v="117"/>
    <x v="5233"/>
    <n v="12065"/>
    <n v="17.04"/>
    <n v="1939.42"/>
    <n v="106416.18"/>
    <n v="4689.62"/>
    <n v="4319"/>
    <n v="6.1"/>
    <m/>
    <m/>
    <m/>
    <m/>
    <m/>
    <m/>
    <m/>
    <m/>
    <m/>
    <m/>
    <m/>
    <m/>
    <n v="2040"/>
    <n v="3619"/>
    <n v="5.1100000000000003"/>
    <n v="34.58"/>
  </r>
  <r>
    <x v="63"/>
    <x v="63"/>
    <x v="5"/>
    <x v="17"/>
    <x v="55"/>
    <x v="5234"/>
    <n v="160543"/>
    <n v="139.36000000000001"/>
    <n v="7999.1"/>
    <n v="714160.02"/>
    <n v="75390.880000000005"/>
    <n v="98366"/>
    <n v="85.39"/>
    <n v="785.32"/>
    <n v="909161.27"/>
    <m/>
    <m/>
    <m/>
    <m/>
    <m/>
    <m/>
    <m/>
    <m/>
    <m/>
    <m/>
    <n v="86102.15"/>
    <n v="159997"/>
    <n v="138.88999999999999"/>
    <n v="896.9"/>
  </r>
  <r>
    <x v="110"/>
    <x v="110"/>
    <x v="9"/>
    <x v="5"/>
    <x v="74"/>
    <x v="5235"/>
    <n v="165271"/>
    <n v="111.07"/>
    <n v="9100.15"/>
    <n v="1049429.67"/>
    <n v="0"/>
    <m/>
    <m/>
    <m/>
    <m/>
    <m/>
    <m/>
    <m/>
    <m/>
    <m/>
    <m/>
    <m/>
    <m/>
    <m/>
    <m/>
    <n v="0"/>
    <m/>
    <m/>
    <n v="0"/>
  </r>
  <r>
    <x v="57"/>
    <x v="57"/>
    <x v="5"/>
    <x v="6"/>
    <x v="16"/>
    <x v="4532"/>
    <n v="29"/>
    <n v="0.6"/>
    <n v="7.5"/>
    <n v="27.9"/>
    <n v="1.94"/>
    <n v="31"/>
    <n v="0.65"/>
    <m/>
    <m/>
    <m/>
    <m/>
    <m/>
    <m/>
    <m/>
    <m/>
    <m/>
    <m/>
    <m/>
    <m/>
    <n v="266"/>
    <n v="4937"/>
    <n v="102.85"/>
    <n v="66.5"/>
  </r>
  <r>
    <x v="136"/>
    <x v="136"/>
    <x v="0"/>
    <x v="5"/>
    <x v="97"/>
    <x v="5236"/>
    <n v="50207"/>
    <n v="51.65"/>
    <n v="3992.94"/>
    <n v="300788.03999999998"/>
    <n v="33644.03"/>
    <n v="37234"/>
    <n v="38.31"/>
    <m/>
    <m/>
    <m/>
    <m/>
    <m/>
    <m/>
    <m/>
    <m/>
    <m/>
    <m/>
    <m/>
    <m/>
    <n v="231200"/>
    <n v="20019"/>
    <n v="20.6"/>
    <n v="2854.32"/>
  </r>
  <r>
    <x v="101"/>
    <x v="101"/>
    <x v="17"/>
    <x v="0"/>
    <x v="27"/>
    <x v="5237"/>
    <n v="1354"/>
    <n v="2.97"/>
    <n v="303.16000000000003"/>
    <n v="10713.6"/>
    <n v="2588.75"/>
    <n v="6232"/>
    <n v="13.67"/>
    <m/>
    <m/>
    <m/>
    <m/>
    <m/>
    <m/>
    <m/>
    <m/>
    <m/>
    <m/>
    <m/>
    <m/>
    <n v="0"/>
    <n v="1213"/>
    <n v="2.66"/>
    <n v="0"/>
  </r>
  <r>
    <x v="171"/>
    <x v="171"/>
    <x v="6"/>
    <x v="1"/>
    <x v="83"/>
    <x v="5238"/>
    <n v="967"/>
    <n v="7.33"/>
    <n v="437.45"/>
    <n v="4475.16"/>
    <n v="0"/>
    <m/>
    <m/>
    <m/>
    <m/>
    <m/>
    <m/>
    <m/>
    <m/>
    <m/>
    <m/>
    <m/>
    <m/>
    <m/>
    <m/>
    <n v="812.89"/>
    <n v="3461"/>
    <n v="26.22"/>
    <n v="73.900000000000006"/>
  </r>
  <r>
    <x v="91"/>
    <x v="91"/>
    <x v="2"/>
    <x v="3"/>
    <x v="7"/>
    <x v="5239"/>
    <n v="1924"/>
    <n v="80.17"/>
    <n v="8314"/>
    <n v="15464.04"/>
    <n v="2099.9"/>
    <n v="3574"/>
    <n v="148.91999999999999"/>
    <n v="1049.95"/>
    <n v="25323.360000000001"/>
    <m/>
    <m/>
    <m/>
    <m/>
    <m/>
    <m/>
    <m/>
    <m/>
    <m/>
    <m/>
    <n v="7400"/>
    <n v="230"/>
    <n v="9.58"/>
    <n v="3700"/>
  </r>
  <r>
    <x v="65"/>
    <x v="65"/>
    <x v="6"/>
    <x v="2"/>
    <x v="30"/>
    <x v="5240"/>
    <n v="31137"/>
    <n v="54.06"/>
    <n v="3514.04"/>
    <n v="156866.82"/>
    <n v="19876.82"/>
    <n v="27422"/>
    <n v="47.61"/>
    <m/>
    <m/>
    <m/>
    <m/>
    <m/>
    <m/>
    <m/>
    <m/>
    <m/>
    <m/>
    <m/>
    <m/>
    <n v="33348"/>
    <n v="7942"/>
    <n v="13.79"/>
    <n v="694.75"/>
  </r>
  <r>
    <x v="62"/>
    <x v="62"/>
    <x v="8"/>
    <x v="1"/>
    <x v="66"/>
    <x v="5241"/>
    <n v="6642"/>
    <n v="25.16"/>
    <n v="1462.14"/>
    <n v="29915.31"/>
    <n v="17169.79"/>
    <n v="27928"/>
    <n v="105.79"/>
    <n v="780.45"/>
    <n v="207055.68"/>
    <m/>
    <m/>
    <m/>
    <m/>
    <m/>
    <m/>
    <m/>
    <m/>
    <m/>
    <m/>
    <n v="2232"/>
    <n v="15208"/>
    <n v="57.61"/>
    <n v="101.45"/>
  </r>
  <r>
    <x v="25"/>
    <x v="25"/>
    <x v="5"/>
    <x v="18"/>
    <x v="16"/>
    <x v="5242"/>
    <n v="4710"/>
    <n v="98.13"/>
    <n v="9166.75"/>
    <n v="34100.31"/>
    <n v="4717.75"/>
    <n v="5748"/>
    <n v="119.75"/>
    <n v="1179.44"/>
    <n v="56892.76"/>
    <m/>
    <m/>
    <m/>
    <m/>
    <m/>
    <m/>
    <m/>
    <m/>
    <m/>
    <m/>
    <n v="573"/>
    <n v="4327"/>
    <n v="90.15"/>
    <n v="143.25"/>
  </r>
  <r>
    <x v="125"/>
    <x v="125"/>
    <x v="5"/>
    <x v="2"/>
    <x v="9"/>
    <x v="5243"/>
    <n v="23375"/>
    <n v="48.7"/>
    <n v="4038.58"/>
    <n v="150234.99"/>
    <n v="12683.8"/>
    <n v="14157"/>
    <n v="29.49"/>
    <n v="317.10000000000002"/>
    <n v="152957.78"/>
    <m/>
    <m/>
    <m/>
    <m/>
    <m/>
    <m/>
    <m/>
    <m/>
    <m/>
    <m/>
    <n v="831"/>
    <n v="4799"/>
    <n v="10"/>
    <n v="20.78"/>
  </r>
  <r>
    <x v="9"/>
    <x v="9"/>
    <x v="12"/>
    <x v="4"/>
    <x v="8"/>
    <x v="5244"/>
    <n v="10043"/>
    <n v="3.89"/>
    <n v="261.56"/>
    <n v="52298.55"/>
    <n v="198790"/>
    <n v="330835"/>
    <n v="128.22999999999999"/>
    <n v="924.6"/>
    <n v="2397268.25"/>
    <m/>
    <m/>
    <m/>
    <m/>
    <m/>
    <m/>
    <m/>
    <m/>
    <m/>
    <m/>
    <n v="42522.49"/>
    <n v="124696"/>
    <n v="48.33"/>
    <n v="197.78"/>
  </r>
  <r>
    <x v="103"/>
    <x v="103"/>
    <x v="0"/>
    <x v="28"/>
    <x v="16"/>
    <x v="0"/>
    <n v="0"/>
    <n v="0"/>
    <n v="0"/>
    <n v="0"/>
    <n v="0"/>
    <n v="0"/>
    <n v="0"/>
    <m/>
    <m/>
    <n v="0"/>
    <n v="0"/>
    <n v="0"/>
    <n v="0"/>
    <n v="0"/>
    <n v="0"/>
    <n v="0"/>
    <n v="0"/>
    <n v="0"/>
    <n v="0"/>
    <n v="0.2"/>
    <n v="313"/>
    <n v="6.52"/>
    <n v="0.05"/>
  </r>
  <r>
    <x v="6"/>
    <x v="6"/>
    <x v="7"/>
    <x v="11"/>
    <x v="20"/>
    <x v="5245"/>
    <n v="4339"/>
    <n v="6.03"/>
    <n v="463.82"/>
    <n v="25880.97"/>
    <n v="788.55"/>
    <n v="1373"/>
    <n v="1.91"/>
    <n v="13.14"/>
    <n v="9509.42"/>
    <m/>
    <m/>
    <m/>
    <m/>
    <m/>
    <n v="22383"/>
    <n v="21046"/>
    <n v="29.23"/>
    <n v="373"/>
    <n v="501021.07"/>
    <n v="223855"/>
    <n v="19916"/>
    <n v="27.66"/>
    <n v="3730.92"/>
  </r>
  <r>
    <x v="86"/>
    <x v="86"/>
    <x v="5"/>
    <x v="1"/>
    <x v="11"/>
    <x v="5246"/>
    <n v="19034"/>
    <n v="158.62"/>
    <n v="9920"/>
    <n v="92256"/>
    <n v="0"/>
    <m/>
    <m/>
    <m/>
    <m/>
    <n v="8408"/>
    <n v="15403"/>
    <n v="128.36000000000001"/>
    <n v="840"/>
    <n v="106520.95"/>
    <m/>
    <m/>
    <m/>
    <m/>
    <m/>
    <n v="64400"/>
    <n v="10304"/>
    <n v="85.87"/>
    <n v="6440"/>
  </r>
  <r>
    <x v="158"/>
    <x v="158"/>
    <x v="9"/>
    <x v="4"/>
    <x v="21"/>
    <x v="5247"/>
    <n v="2832"/>
    <n v="9.83"/>
    <n v="664.25"/>
    <n v="14826.06"/>
    <n v="2566"/>
    <n v="4531"/>
    <n v="15.73"/>
    <n v="106.92"/>
    <n v="30944.16"/>
    <m/>
    <m/>
    <m/>
    <m/>
    <m/>
    <m/>
    <m/>
    <m/>
    <m/>
    <m/>
    <n v="151976"/>
    <n v="14795"/>
    <n v="51.37"/>
    <n v="6332.33"/>
  </r>
  <r>
    <x v="65"/>
    <x v="65"/>
    <x v="0"/>
    <x v="7"/>
    <x v="10"/>
    <x v="5248"/>
    <n v="135577"/>
    <n v="152.68"/>
    <n v="12279.23"/>
    <n v="845056.59"/>
    <n v="0"/>
    <m/>
    <m/>
    <m/>
    <m/>
    <m/>
    <m/>
    <m/>
    <m/>
    <m/>
    <m/>
    <m/>
    <m/>
    <m/>
    <m/>
    <n v="36049"/>
    <n v="16348"/>
    <n v="18.41"/>
    <n v="487.15"/>
  </r>
  <r>
    <x v="8"/>
    <x v="8"/>
    <x v="12"/>
    <x v="6"/>
    <x v="7"/>
    <x v="4"/>
    <m/>
    <m/>
    <m/>
    <m/>
    <n v="0"/>
    <m/>
    <m/>
    <m/>
    <m/>
    <m/>
    <m/>
    <m/>
    <m/>
    <m/>
    <m/>
    <m/>
    <m/>
    <m/>
    <m/>
    <n v="0"/>
    <m/>
    <m/>
    <n v="0"/>
  </r>
  <r>
    <x v="3"/>
    <x v="3"/>
    <x v="12"/>
    <x v="2"/>
    <x v="9"/>
    <x v="5249"/>
    <n v="19745"/>
    <n v="41.14"/>
    <n v="3551.95"/>
    <n v="132132.54"/>
    <n v="28720.66"/>
    <n v="31481"/>
    <n v="65.59"/>
    <n v="718.02"/>
    <n v="346351.05"/>
    <m/>
    <m/>
    <m/>
    <m/>
    <m/>
    <m/>
    <m/>
    <m/>
    <m/>
    <m/>
    <n v="145470"/>
    <n v="11185"/>
    <n v="23.3"/>
    <n v="3636.75"/>
  </r>
  <r>
    <x v="92"/>
    <x v="92"/>
    <x v="11"/>
    <x v="2"/>
    <x v="5"/>
    <x v="5250"/>
    <n v="79943"/>
    <n v="83.27"/>
    <n v="7908.16"/>
    <n v="588367.29"/>
    <n v="0"/>
    <m/>
    <m/>
    <m/>
    <m/>
    <m/>
    <m/>
    <m/>
    <m/>
    <m/>
    <m/>
    <m/>
    <m/>
    <m/>
    <m/>
    <n v="398.08"/>
    <n v="6272"/>
    <n v="6.53"/>
    <n v="4.9800000000000004"/>
  </r>
  <r>
    <x v="25"/>
    <x v="25"/>
    <x v="8"/>
    <x v="3"/>
    <x v="46"/>
    <x v="5251"/>
    <n v="21015"/>
    <n v="67.36"/>
    <n v="5922"/>
    <n v="143193.96"/>
    <n v="16890.71"/>
    <n v="15683"/>
    <n v="50.27"/>
    <n v="649.64"/>
    <n v="203690.16"/>
    <m/>
    <m/>
    <m/>
    <m/>
    <m/>
    <n v="1175"/>
    <n v="2134"/>
    <n v="6.84"/>
    <n v="45"/>
    <n v="26301.200000000001"/>
    <n v="2668"/>
    <n v="16342"/>
    <n v="52.38"/>
    <n v="102.62"/>
  </r>
  <r>
    <x v="76"/>
    <x v="76"/>
    <x v="4"/>
    <x v="0"/>
    <x v="9"/>
    <x v="5252"/>
    <n v="29474"/>
    <n v="61.4"/>
    <n v="3361.43"/>
    <n v="125045.01"/>
    <n v="12503.39"/>
    <n v="11999"/>
    <n v="25"/>
    <n v="312.58"/>
    <n v="150782.19"/>
    <m/>
    <m/>
    <m/>
    <m/>
    <m/>
    <m/>
    <m/>
    <m/>
    <m/>
    <m/>
    <n v="149045"/>
    <n v="12354"/>
    <n v="25.74"/>
    <n v="3726.13"/>
  </r>
  <r>
    <x v="193"/>
    <x v="193"/>
    <x v="6"/>
    <x v="2"/>
    <x v="38"/>
    <x v="5253"/>
    <n v="30484"/>
    <n v="45.36"/>
    <n v="3328.57"/>
    <n v="173352"/>
    <n v="0"/>
    <m/>
    <m/>
    <m/>
    <m/>
    <m/>
    <m/>
    <m/>
    <m/>
    <m/>
    <m/>
    <m/>
    <m/>
    <m/>
    <m/>
    <n v="99.86"/>
    <n v="5458"/>
    <n v="8.1199999999999992"/>
    <n v="1.78"/>
  </r>
  <r>
    <x v="55"/>
    <x v="55"/>
    <x v="9"/>
    <x v="2"/>
    <x v="5"/>
    <x v="5254"/>
    <n v="98272"/>
    <n v="102.37"/>
    <n v="8952"/>
    <n v="666028.80000000005"/>
    <n v="0"/>
    <m/>
    <m/>
    <m/>
    <m/>
    <m/>
    <m/>
    <m/>
    <m/>
    <m/>
    <m/>
    <m/>
    <m/>
    <m/>
    <m/>
    <n v="2736"/>
    <n v="505152"/>
    <n v="526.20000000000005"/>
    <n v="34.200000000000003"/>
  </r>
  <r>
    <x v="78"/>
    <x v="78"/>
    <x v="14"/>
    <x v="6"/>
    <x v="53"/>
    <x v="4"/>
    <m/>
    <m/>
    <m/>
    <m/>
    <n v="0"/>
    <m/>
    <m/>
    <m/>
    <m/>
    <m/>
    <m/>
    <m/>
    <m/>
    <m/>
    <m/>
    <m/>
    <m/>
    <m/>
    <m/>
    <n v="93472"/>
    <n v="8535"/>
    <n v="54.71"/>
    <n v="7190.15"/>
  </r>
  <r>
    <x v="141"/>
    <x v="141"/>
    <x v="6"/>
    <x v="2"/>
    <x v="143"/>
    <x v="5255"/>
    <n v="164532"/>
    <n v="119.23"/>
    <n v="10925.22"/>
    <n v="1168452"/>
    <n v="63.05"/>
    <n v="700"/>
    <n v="0.51"/>
    <n v="0.55000000000000004"/>
    <n v="760.29"/>
    <m/>
    <m/>
    <m/>
    <m/>
    <m/>
    <m/>
    <m/>
    <m/>
    <m/>
    <m/>
    <n v="588244"/>
    <n v="74210"/>
    <n v="53.78"/>
    <n v="5115.17"/>
  </r>
  <r>
    <x v="53"/>
    <x v="53"/>
    <x v="4"/>
    <x v="2"/>
    <x v="9"/>
    <x v="5256"/>
    <n v="35869"/>
    <n v="74.73"/>
    <n v="56.63"/>
    <n v="2106.4499999999998"/>
    <n v="513.09"/>
    <n v="744"/>
    <n v="1.55"/>
    <m/>
    <m/>
    <m/>
    <m/>
    <m/>
    <m/>
    <m/>
    <m/>
    <m/>
    <m/>
    <m/>
    <m/>
    <n v="661"/>
    <n v="6014"/>
    <n v="12.53"/>
    <n v="16.53"/>
  </r>
  <r>
    <x v="43"/>
    <x v="43"/>
    <x v="10"/>
    <x v="2"/>
    <x v="30"/>
    <x v="5257"/>
    <n v="14186"/>
    <n v="24.63"/>
    <n v="3633.75"/>
    <n v="162210.6"/>
    <n v="0"/>
    <m/>
    <m/>
    <m/>
    <m/>
    <m/>
    <m/>
    <m/>
    <m/>
    <m/>
    <m/>
    <m/>
    <m/>
    <m/>
    <m/>
    <n v="0"/>
    <m/>
    <m/>
    <n v="0"/>
  </r>
  <r>
    <x v="104"/>
    <x v="104"/>
    <x v="14"/>
    <x v="2"/>
    <x v="54"/>
    <x v="5258"/>
    <n v="25606"/>
    <n v="73.58"/>
    <n v="4309.66"/>
    <n v="116231.4"/>
    <n v="0"/>
    <m/>
    <m/>
    <m/>
    <m/>
    <m/>
    <m/>
    <m/>
    <m/>
    <m/>
    <n v="7182"/>
    <n v="20033"/>
    <n v="57.57"/>
    <n v="247"/>
    <n v="160761.89000000001"/>
    <n v="136372"/>
    <n v="21301"/>
    <n v="61.21"/>
    <n v="4702.4799999999996"/>
  </r>
  <r>
    <x v="25"/>
    <x v="25"/>
    <x v="3"/>
    <x v="7"/>
    <x v="17"/>
    <x v="5259"/>
    <n v="15583"/>
    <n v="25.97"/>
    <n v="3204"/>
    <n v="148986"/>
    <n v="31393.79"/>
    <n v="51270"/>
    <n v="85.45"/>
    <m/>
    <m/>
    <m/>
    <m/>
    <m/>
    <m/>
    <m/>
    <m/>
    <m/>
    <m/>
    <m/>
    <m/>
    <n v="1610"/>
    <n v="10982"/>
    <n v="18.3"/>
    <n v="32.200000000000003"/>
  </r>
  <r>
    <x v="136"/>
    <x v="136"/>
    <x v="1"/>
    <x v="5"/>
    <x v="97"/>
    <x v="5260"/>
    <n v="52148"/>
    <n v="53.65"/>
    <n v="5506.93"/>
    <n v="414836.73"/>
    <n v="60004.85"/>
    <n v="49649"/>
    <n v="51.08"/>
    <n v="740.8"/>
    <n v="723616.48"/>
    <m/>
    <m/>
    <m/>
    <m/>
    <m/>
    <m/>
    <m/>
    <m/>
    <m/>
    <m/>
    <n v="4950"/>
    <n v="28895"/>
    <n v="29.73"/>
    <n v="61.11"/>
  </r>
  <r>
    <x v="23"/>
    <x v="23"/>
    <x v="15"/>
    <x v="0"/>
    <x v="18"/>
    <x v="5261"/>
    <n v="180149"/>
    <n v="142.97999999999999"/>
    <n v="12388.57"/>
    <n v="1209744"/>
    <n v="9956.35"/>
    <n v="13801"/>
    <n v="10.95"/>
    <n v="94.82"/>
    <n v="120066.65"/>
    <m/>
    <m/>
    <m/>
    <m/>
    <m/>
    <m/>
    <m/>
    <m/>
    <m/>
    <m/>
    <n v="2442"/>
    <n v="24015"/>
    <n v="19.059999999999999"/>
    <n v="23.26"/>
  </r>
  <r>
    <x v="19"/>
    <x v="19"/>
    <x v="14"/>
    <x v="33"/>
    <x v="110"/>
    <x v="4"/>
    <m/>
    <m/>
    <m/>
    <m/>
    <n v="0"/>
    <m/>
    <m/>
    <m/>
    <m/>
    <m/>
    <m/>
    <m/>
    <m/>
    <m/>
    <m/>
    <m/>
    <m/>
    <m/>
    <m/>
    <n v="0"/>
    <m/>
    <m/>
    <n v="0"/>
  </r>
  <r>
    <x v="29"/>
    <x v="29"/>
    <x v="13"/>
    <x v="1"/>
    <x v="32"/>
    <x v="5262"/>
    <n v="1930"/>
    <n v="17.87"/>
    <n v="751.22"/>
    <n v="6287.73"/>
    <n v="1195.93"/>
    <n v="1504"/>
    <n v="13.93"/>
    <m/>
    <m/>
    <m/>
    <m/>
    <m/>
    <m/>
    <m/>
    <m/>
    <m/>
    <m/>
    <m/>
    <m/>
    <n v="2199"/>
    <n v="17077"/>
    <n v="158.12"/>
    <n v="244.33"/>
  </r>
  <r>
    <x v="23"/>
    <x v="23"/>
    <x v="13"/>
    <x v="1"/>
    <x v="34"/>
    <x v="5263"/>
    <n v="9308"/>
    <n v="22.16"/>
    <n v="1129.77"/>
    <n v="36774.06"/>
    <n v="6316.2"/>
    <n v="9320"/>
    <n v="22.19"/>
    <n v="180.46"/>
    <n v="76168.92"/>
    <m/>
    <m/>
    <m/>
    <m/>
    <m/>
    <m/>
    <m/>
    <m/>
    <m/>
    <m/>
    <n v="3483"/>
    <n v="35820"/>
    <n v="85.29"/>
    <n v="99.51"/>
  </r>
  <r>
    <x v="45"/>
    <x v="45"/>
    <x v="15"/>
    <x v="2"/>
    <x v="100"/>
    <x v="5264"/>
    <n v="13162"/>
    <n v="39.17"/>
    <n v="3189.25"/>
    <n v="83048.070000000007"/>
    <n v="10622.7"/>
    <n v="10859"/>
    <n v="32.32"/>
    <n v="379.38"/>
    <n v="128102.28"/>
    <m/>
    <m/>
    <m/>
    <m/>
    <m/>
    <m/>
    <m/>
    <m/>
    <m/>
    <m/>
    <n v="7122.84"/>
    <n v="36490"/>
    <n v="108.6"/>
    <n v="254.39"/>
  </r>
  <r>
    <x v="12"/>
    <x v="12"/>
    <x v="13"/>
    <x v="2"/>
    <x v="9"/>
    <x v="5265"/>
    <n v="7695"/>
    <n v="16.03"/>
    <n v="1080.73"/>
    <n v="40202.97"/>
    <n v="0"/>
    <m/>
    <m/>
    <m/>
    <m/>
    <m/>
    <m/>
    <m/>
    <m/>
    <m/>
    <m/>
    <m/>
    <m/>
    <m/>
    <m/>
    <n v="152"/>
    <n v="3964"/>
    <n v="8.26"/>
    <n v="3.8"/>
  </r>
  <r>
    <x v="21"/>
    <x v="21"/>
    <x v="6"/>
    <x v="0"/>
    <x v="77"/>
    <x v="5266"/>
    <n v="170878"/>
    <n v="127.14"/>
    <n v="21806.43"/>
    <n v="2271357.6"/>
    <n v="0"/>
    <m/>
    <m/>
    <m/>
    <m/>
    <m/>
    <m/>
    <m/>
    <m/>
    <m/>
    <m/>
    <m/>
    <m/>
    <m/>
    <m/>
    <n v="3732.37"/>
    <n v="39754"/>
    <n v="29.58"/>
    <n v="33.32"/>
  </r>
  <r>
    <x v="70"/>
    <x v="70"/>
    <x v="10"/>
    <x v="14"/>
    <x v="48"/>
    <x v="5267"/>
    <n v="10925"/>
    <n v="17.850000000000001"/>
    <n v="1409.71"/>
    <n v="66862.350000000006"/>
    <n v="8288"/>
    <n v="7041"/>
    <n v="11.5"/>
    <n v="162.51"/>
    <n v="99947.48"/>
    <m/>
    <m/>
    <m/>
    <m/>
    <m/>
    <n v="3132"/>
    <n v="5623"/>
    <n v="9.19"/>
    <n v="61"/>
    <n v="70106.69"/>
    <n v="2999.8"/>
    <n v="8199"/>
    <n v="13.4"/>
    <n v="58.82"/>
  </r>
  <r>
    <x v="171"/>
    <x v="171"/>
    <x v="13"/>
    <x v="1"/>
    <x v="83"/>
    <x v="3266"/>
    <n v="24"/>
    <n v="0.18"/>
    <n v="9.09"/>
    <n v="93"/>
    <n v="0"/>
    <m/>
    <m/>
    <m/>
    <m/>
    <m/>
    <m/>
    <m/>
    <m/>
    <m/>
    <m/>
    <m/>
    <m/>
    <m/>
    <m/>
    <n v="236.11"/>
    <n v="1502"/>
    <n v="11.38"/>
    <n v="21.46"/>
  </r>
  <r>
    <x v="127"/>
    <x v="127"/>
    <x v="11"/>
    <x v="13"/>
    <x v="16"/>
    <x v="4"/>
    <m/>
    <m/>
    <m/>
    <m/>
    <n v="0"/>
    <m/>
    <m/>
    <m/>
    <m/>
    <m/>
    <m/>
    <m/>
    <m/>
    <m/>
    <m/>
    <m/>
    <m/>
    <m/>
    <m/>
    <n v="0"/>
    <m/>
    <m/>
    <n v="0"/>
  </r>
  <r>
    <x v="136"/>
    <x v="136"/>
    <x v="12"/>
    <x v="2"/>
    <x v="17"/>
    <x v="5268"/>
    <n v="22490"/>
    <n v="37.479999999999997"/>
    <n v="2580.44"/>
    <n v="119990.46"/>
    <n v="20610.09"/>
    <n v="29584"/>
    <n v="49.31"/>
    <m/>
    <m/>
    <m/>
    <m/>
    <m/>
    <m/>
    <m/>
    <m/>
    <m/>
    <m/>
    <m/>
    <m/>
    <n v="195800"/>
    <n v="15054"/>
    <n v="25.09"/>
    <n v="3916"/>
  </r>
  <r>
    <x v="131"/>
    <x v="131"/>
    <x v="6"/>
    <x v="2"/>
    <x v="33"/>
    <x v="5269"/>
    <n v="166715"/>
    <n v="138.93"/>
    <n v="10485.65"/>
    <n v="975165.45"/>
    <n v="0"/>
    <m/>
    <m/>
    <m/>
    <m/>
    <m/>
    <m/>
    <m/>
    <m/>
    <m/>
    <m/>
    <m/>
    <m/>
    <m/>
    <m/>
    <n v="4178"/>
    <n v="36723"/>
    <n v="30.6"/>
    <n v="41.78"/>
  </r>
  <r>
    <x v="93"/>
    <x v="93"/>
    <x v="2"/>
    <x v="5"/>
    <x v="91"/>
    <x v="5270"/>
    <n v="66332"/>
    <n v="102.36"/>
    <n v="8759.6299999999992"/>
    <n v="439908.6"/>
    <n v="0"/>
    <m/>
    <m/>
    <m/>
    <m/>
    <m/>
    <m/>
    <m/>
    <m/>
    <m/>
    <m/>
    <m/>
    <m/>
    <m/>
    <m/>
    <n v="172526.03"/>
    <n v="5537"/>
    <n v="8.5399999999999991"/>
    <n v="3194.93"/>
  </r>
  <r>
    <x v="177"/>
    <x v="177"/>
    <x v="11"/>
    <x v="2"/>
    <x v="30"/>
    <x v="5271"/>
    <n v="71184"/>
    <n v="123.58"/>
    <n v="11666.67"/>
    <n v="520800"/>
    <n v="0"/>
    <m/>
    <m/>
    <m/>
    <m/>
    <m/>
    <m/>
    <m/>
    <m/>
    <m/>
    <m/>
    <m/>
    <m/>
    <m/>
    <m/>
    <n v="1913748.64"/>
    <n v="540517"/>
    <n v="938.4"/>
    <n v="39869.760000000002"/>
  </r>
  <r>
    <x v="159"/>
    <x v="159"/>
    <x v="14"/>
    <x v="2"/>
    <x v="136"/>
    <x v="5272"/>
    <n v="132512"/>
    <n v="112.68"/>
    <n v="8639.2199999999993"/>
    <n v="787378.92"/>
    <n v="0"/>
    <m/>
    <m/>
    <m/>
    <m/>
    <m/>
    <m/>
    <m/>
    <m/>
    <m/>
    <m/>
    <m/>
    <m/>
    <m/>
    <m/>
    <n v="238402.01"/>
    <n v="40853"/>
    <n v="34.74"/>
    <n v="2432.67"/>
  </r>
  <r>
    <x v="26"/>
    <x v="26"/>
    <x v="15"/>
    <x v="2"/>
    <x v="69"/>
    <x v="2236"/>
    <n v="27918"/>
    <n v="40.11"/>
    <n v="3521.38"/>
    <n v="189943.2"/>
    <n v="27884.58"/>
    <n v="35615"/>
    <n v="51.17"/>
    <n v="480.77"/>
    <n v="336268.49"/>
    <m/>
    <m/>
    <m/>
    <m/>
    <m/>
    <m/>
    <m/>
    <m/>
    <m/>
    <m/>
    <n v="1798.01"/>
    <n v="10089"/>
    <n v="14.5"/>
    <n v="31"/>
  </r>
  <r>
    <x v="28"/>
    <x v="28"/>
    <x v="9"/>
    <x v="5"/>
    <x v="89"/>
    <x v="5273"/>
    <n v="76413"/>
    <n v="58.96"/>
    <n v="4360.03"/>
    <n v="437921.19"/>
    <n v="7730.36"/>
    <n v="96812"/>
    <n v="74.7"/>
    <m/>
    <m/>
    <m/>
    <m/>
    <m/>
    <m/>
    <m/>
    <m/>
    <m/>
    <m/>
    <m/>
    <m/>
    <n v="323337"/>
    <n v="29068"/>
    <n v="22.43"/>
    <n v="2993.86"/>
  </r>
  <r>
    <x v="140"/>
    <x v="140"/>
    <x v="7"/>
    <x v="4"/>
    <x v="38"/>
    <x v="5274"/>
    <n v="16098"/>
    <n v="23.96"/>
    <n v="3268.5"/>
    <n v="170223.48"/>
    <n v="22166.83"/>
    <n v="20670"/>
    <n v="30.76"/>
    <n v="395.84"/>
    <n v="267316.43"/>
    <m/>
    <m/>
    <m/>
    <m/>
    <m/>
    <m/>
    <m/>
    <m/>
    <m/>
    <m/>
    <n v="161802"/>
    <n v="7560"/>
    <n v="11.25"/>
    <n v="2889.32"/>
  </r>
  <r>
    <x v="205"/>
    <x v="205"/>
    <x v="12"/>
    <x v="2"/>
    <x v="9"/>
    <x v="5275"/>
    <n v="40747"/>
    <n v="84.89"/>
    <n v="8253"/>
    <n v="307011.59999999998"/>
    <n v="0"/>
    <m/>
    <m/>
    <m/>
    <m/>
    <m/>
    <m/>
    <m/>
    <m/>
    <m/>
    <m/>
    <m/>
    <m/>
    <m/>
    <m/>
    <n v="0"/>
    <m/>
    <m/>
    <n v="0"/>
  </r>
  <r>
    <x v="89"/>
    <x v="89"/>
    <x v="5"/>
    <x v="2"/>
    <x v="24"/>
    <x v="5276"/>
    <n v="67311"/>
    <n v="38.950000000000003"/>
    <n v="3248.25"/>
    <n v="435005.64"/>
    <n v="26816.68"/>
    <n v="73561"/>
    <n v="42.57"/>
    <n v="186.23"/>
    <n v="323390.42"/>
    <m/>
    <m/>
    <m/>
    <m/>
    <m/>
    <m/>
    <m/>
    <m/>
    <m/>
    <m/>
    <n v="5151"/>
    <n v="77267"/>
    <n v="44.71"/>
    <n v="35.770000000000003"/>
  </r>
  <r>
    <x v="77"/>
    <x v="77"/>
    <x v="7"/>
    <x v="7"/>
    <x v="9"/>
    <x v="5277"/>
    <n v="5837"/>
    <n v="12.16"/>
    <n v="1530.38"/>
    <n v="56929.95"/>
    <n v="9602"/>
    <n v="11187"/>
    <n v="23.31"/>
    <n v="240.05"/>
    <n v="115793.4"/>
    <m/>
    <m/>
    <m/>
    <m/>
    <m/>
    <m/>
    <m/>
    <m/>
    <m/>
    <m/>
    <n v="0"/>
    <m/>
    <m/>
    <n v="0"/>
  </r>
  <r>
    <x v="99"/>
    <x v="99"/>
    <x v="15"/>
    <x v="12"/>
    <x v="68"/>
    <x v="5278"/>
    <n v="11"/>
    <n v="0.06"/>
    <n v="1.25"/>
    <n v="18.600000000000001"/>
    <n v="0"/>
    <m/>
    <m/>
    <m/>
    <m/>
    <m/>
    <m/>
    <m/>
    <m/>
    <m/>
    <m/>
    <m/>
    <m/>
    <m/>
    <m/>
    <n v="0"/>
    <m/>
    <m/>
    <n v="0"/>
  </r>
  <r>
    <x v="150"/>
    <x v="150"/>
    <x v="11"/>
    <x v="6"/>
    <x v="6"/>
    <x v="5279"/>
    <n v="549"/>
    <n v="5.72"/>
    <n v="458.25"/>
    <n v="3409.38"/>
    <n v="0"/>
    <m/>
    <m/>
    <m/>
    <m/>
    <m/>
    <m/>
    <m/>
    <m/>
    <m/>
    <n v="500"/>
    <n v="1844"/>
    <n v="19.21"/>
    <n v="62"/>
    <n v="11192"/>
    <n v="39700"/>
    <n v="1558"/>
    <n v="16.23"/>
    <n v="4962.5"/>
  </r>
  <r>
    <x v="63"/>
    <x v="63"/>
    <x v="15"/>
    <x v="2"/>
    <x v="38"/>
    <x v="2108"/>
    <n v="10364"/>
    <n v="15.42"/>
    <n v="1115"/>
    <n v="58069.2"/>
    <n v="28427.74"/>
    <n v="32180"/>
    <n v="47.89"/>
    <m/>
    <m/>
    <m/>
    <m/>
    <m/>
    <m/>
    <m/>
    <m/>
    <m/>
    <m/>
    <m/>
    <m/>
    <n v="243867"/>
    <n v="45092"/>
    <n v="67.099999999999994"/>
    <n v="4354.7700000000004"/>
  </r>
  <r>
    <x v="133"/>
    <x v="133"/>
    <x v="3"/>
    <x v="7"/>
    <x v="2"/>
    <x v="5280"/>
    <n v="93742"/>
    <n v="122.06"/>
    <n v="9015.9699999999993"/>
    <n v="536630.46"/>
    <n v="0"/>
    <m/>
    <m/>
    <m/>
    <m/>
    <m/>
    <m/>
    <m/>
    <m/>
    <m/>
    <m/>
    <m/>
    <m/>
    <m/>
    <m/>
    <n v="149.86000000000001"/>
    <n v="19308"/>
    <n v="25.14"/>
    <n v="2.34"/>
  </r>
  <r>
    <x v="138"/>
    <x v="138"/>
    <x v="6"/>
    <x v="6"/>
    <x v="28"/>
    <x v="3680"/>
    <n v="919"/>
    <n v="6.38"/>
    <n v="472.92"/>
    <n v="5277.75"/>
    <n v="0"/>
    <m/>
    <m/>
    <m/>
    <m/>
    <m/>
    <m/>
    <m/>
    <m/>
    <m/>
    <m/>
    <m/>
    <m/>
    <m/>
    <m/>
    <n v="0"/>
    <m/>
    <m/>
    <n v="0"/>
  </r>
  <r>
    <x v="52"/>
    <x v="52"/>
    <x v="2"/>
    <x v="3"/>
    <x v="69"/>
    <x v="5281"/>
    <n v="55401"/>
    <n v="79.599999999999994"/>
    <n v="6872.26"/>
    <n v="370689.63"/>
    <n v="41500.480000000003"/>
    <n v="62292"/>
    <n v="89.5"/>
    <m/>
    <m/>
    <m/>
    <m/>
    <m/>
    <m/>
    <m/>
    <m/>
    <m/>
    <m/>
    <m/>
    <m/>
    <n v="7825"/>
    <n v="35486"/>
    <n v="50.99"/>
    <n v="134.91"/>
  </r>
  <r>
    <x v="64"/>
    <x v="64"/>
    <x v="14"/>
    <x v="0"/>
    <x v="14"/>
    <x v="5282"/>
    <n v="7240"/>
    <n v="13.71"/>
    <n v="903.98"/>
    <n v="36990.75"/>
    <n v="11536.37"/>
    <n v="14589"/>
    <n v="27.63"/>
    <n v="262.19"/>
    <n v="139120.57999999999"/>
    <m/>
    <m/>
    <m/>
    <m/>
    <m/>
    <m/>
    <m/>
    <m/>
    <m/>
    <m/>
    <n v="77070"/>
    <n v="8478"/>
    <n v="16.059999999999999"/>
    <n v="1751.59"/>
  </r>
  <r>
    <x v="2"/>
    <x v="2"/>
    <x v="15"/>
    <x v="6"/>
    <x v="4"/>
    <x v="5283"/>
    <n v="268"/>
    <n v="3.19"/>
    <n v="125.14"/>
    <n v="814.68"/>
    <n v="6.79"/>
    <n v="20"/>
    <n v="0.24"/>
    <n v="0.97"/>
    <n v="81.88"/>
    <m/>
    <m/>
    <m/>
    <m/>
    <m/>
    <m/>
    <m/>
    <m/>
    <m/>
    <m/>
    <n v="424.52"/>
    <n v="1433"/>
    <n v="17.059999999999999"/>
    <n v="60.65"/>
  </r>
  <r>
    <x v="123"/>
    <x v="123"/>
    <x v="4"/>
    <x v="5"/>
    <x v="93"/>
    <x v="5284"/>
    <n v="24122"/>
    <n v="60.91"/>
    <n v="3459.48"/>
    <n v="106171.59"/>
    <n v="5810"/>
    <n v="7845"/>
    <n v="19.809999999999999"/>
    <n v="176.06"/>
    <n v="70064.53"/>
    <m/>
    <m/>
    <m/>
    <m/>
    <m/>
    <m/>
    <m/>
    <m/>
    <m/>
    <m/>
    <n v="89500"/>
    <n v="7578"/>
    <n v="19.14"/>
    <n v="2712.12"/>
  </r>
  <r>
    <x v="47"/>
    <x v="47"/>
    <x v="13"/>
    <x v="0"/>
    <x v="55"/>
    <x v="5285"/>
    <n v="46294"/>
    <n v="40.19"/>
    <n v="2634.01"/>
    <n v="235164.45"/>
    <n v="40872.94"/>
    <n v="50974"/>
    <n v="44.25"/>
    <n v="425.76"/>
    <n v="492899.03"/>
    <m/>
    <m/>
    <m/>
    <m/>
    <m/>
    <m/>
    <m/>
    <m/>
    <m/>
    <m/>
    <n v="756.65"/>
    <n v="20716"/>
    <n v="17.98"/>
    <n v="7.88"/>
  </r>
  <r>
    <x v="117"/>
    <x v="117"/>
    <x v="0"/>
    <x v="2"/>
    <x v="2"/>
    <x v="5286"/>
    <n v="132454"/>
    <n v="172.47"/>
    <n v="11010.94"/>
    <n v="655371"/>
    <n v="0"/>
    <m/>
    <m/>
    <m/>
    <m/>
    <m/>
    <m/>
    <m/>
    <m/>
    <m/>
    <m/>
    <m/>
    <m/>
    <m/>
    <m/>
    <n v="1735.18"/>
    <n v="3934"/>
    <n v="5.12"/>
    <n v="27.11"/>
  </r>
  <r>
    <x v="128"/>
    <x v="128"/>
    <x v="14"/>
    <x v="1"/>
    <x v="4"/>
    <x v="5287"/>
    <n v="909"/>
    <n v="10.82"/>
    <n v="742.86"/>
    <n v="4836"/>
    <n v="0"/>
    <m/>
    <m/>
    <m/>
    <m/>
    <m/>
    <m/>
    <m/>
    <m/>
    <m/>
    <m/>
    <m/>
    <m/>
    <m/>
    <m/>
    <n v="28.07"/>
    <n v="2563"/>
    <n v="30.51"/>
    <n v="4.01"/>
  </r>
  <r>
    <x v="100"/>
    <x v="100"/>
    <x v="14"/>
    <x v="1"/>
    <x v="11"/>
    <x v="5288"/>
    <n v="423"/>
    <n v="3.53"/>
    <n v="251.4"/>
    <n v="2338.02"/>
    <n v="0"/>
    <m/>
    <m/>
    <m/>
    <m/>
    <m/>
    <m/>
    <m/>
    <m/>
    <m/>
    <m/>
    <m/>
    <m/>
    <m/>
    <m/>
    <n v="60826"/>
    <n v="4384"/>
    <n v="36.53"/>
    <n v="6082.6"/>
  </r>
  <r>
    <x v="119"/>
    <x v="119"/>
    <x v="6"/>
    <x v="3"/>
    <x v="7"/>
    <x v="0"/>
    <n v="0"/>
    <n v="0"/>
    <n v="0"/>
    <n v="0"/>
    <n v="0"/>
    <n v="0"/>
    <n v="0"/>
    <m/>
    <m/>
    <m/>
    <m/>
    <m/>
    <m/>
    <m/>
    <m/>
    <m/>
    <m/>
    <m/>
    <m/>
    <n v="89617"/>
    <n v="9280"/>
    <n v="386.67"/>
    <n v="44808.5"/>
  </r>
  <r>
    <x v="116"/>
    <x v="116"/>
    <x v="11"/>
    <x v="4"/>
    <x v="31"/>
    <x v="4"/>
    <m/>
    <m/>
    <m/>
    <m/>
    <n v="0"/>
    <m/>
    <m/>
    <m/>
    <m/>
    <m/>
    <m/>
    <m/>
    <m/>
    <m/>
    <m/>
    <m/>
    <m/>
    <m/>
    <m/>
    <n v="138979"/>
    <n v="12631"/>
    <n v="52.63"/>
    <n v="6948.95"/>
  </r>
  <r>
    <x v="40"/>
    <x v="40"/>
    <x v="2"/>
    <x v="0"/>
    <x v="58"/>
    <x v="5289"/>
    <n v="140113"/>
    <n v="112.27"/>
    <n v="11510.77"/>
    <n v="1113321.6000000001"/>
    <n v="0"/>
    <m/>
    <m/>
    <m/>
    <m/>
    <m/>
    <m/>
    <m/>
    <m/>
    <m/>
    <m/>
    <m/>
    <m/>
    <m/>
    <m/>
    <n v="291000"/>
    <n v="17278"/>
    <n v="13.84"/>
    <n v="2798.08"/>
  </r>
  <r>
    <x v="21"/>
    <x v="21"/>
    <x v="8"/>
    <x v="7"/>
    <x v="29"/>
    <x v="5290"/>
    <n v="32100"/>
    <n v="51.44"/>
    <n v="4255.87"/>
    <n v="205813.65"/>
    <n v="0"/>
    <n v="7096"/>
    <n v="11.37"/>
    <m/>
    <m/>
    <m/>
    <m/>
    <m/>
    <m/>
    <m/>
    <m/>
    <m/>
    <m/>
    <m/>
    <m/>
    <n v="1330.12"/>
    <n v="20037"/>
    <n v="32.11"/>
    <n v="25.58"/>
  </r>
  <r>
    <x v="130"/>
    <x v="130"/>
    <x v="13"/>
    <x v="7"/>
    <x v="30"/>
    <x v="5291"/>
    <n v="28760"/>
    <n v="49.93"/>
    <n v="3203.08"/>
    <n v="142985.64000000001"/>
    <n v="66567.41"/>
    <n v="26237"/>
    <n v="45.55"/>
    <n v="1386.82"/>
    <n v="802756.37"/>
    <m/>
    <m/>
    <m/>
    <m/>
    <m/>
    <m/>
    <m/>
    <m/>
    <m/>
    <m/>
    <n v="320719"/>
    <n v="10291"/>
    <n v="17.87"/>
    <n v="6681.65"/>
  </r>
  <r>
    <x v="52"/>
    <x v="52"/>
    <x v="8"/>
    <x v="7"/>
    <x v="43"/>
    <x v="5292"/>
    <n v="81405"/>
    <n v="33.58"/>
    <n v="2804.65"/>
    <n v="526882.19999999995"/>
    <n v="74873.91"/>
    <n v="97686"/>
    <n v="40.299999999999997"/>
    <n v="370.66"/>
    <n v="902926.93"/>
    <m/>
    <m/>
    <m/>
    <m/>
    <m/>
    <m/>
    <m/>
    <m/>
    <m/>
    <m/>
    <n v="2720"/>
    <n v="19352"/>
    <n v="7.98"/>
    <n v="13.47"/>
  </r>
  <r>
    <x v="40"/>
    <x v="40"/>
    <x v="2"/>
    <x v="26"/>
    <x v="68"/>
    <x v="5293"/>
    <n v="9450"/>
    <n v="49.22"/>
    <n v="3685"/>
    <n v="54832.800000000003"/>
    <n v="2161.98"/>
    <n v="3618"/>
    <n v="18.84"/>
    <n v="135.12"/>
    <n v="26071.95"/>
    <m/>
    <m/>
    <m/>
    <m/>
    <m/>
    <m/>
    <m/>
    <m/>
    <m/>
    <m/>
    <n v="41100"/>
    <n v="2420"/>
    <n v="12.6"/>
    <n v="2568.75"/>
  </r>
  <r>
    <x v="109"/>
    <x v="109"/>
    <x v="9"/>
    <x v="6"/>
    <x v="6"/>
    <x v="0"/>
    <n v="0"/>
    <n v="0"/>
    <n v="0"/>
    <n v="0"/>
    <n v="0"/>
    <n v="0"/>
    <n v="0"/>
    <m/>
    <m/>
    <n v="0"/>
    <n v="0"/>
    <n v="0"/>
    <n v="0"/>
    <n v="0"/>
    <n v="0"/>
    <n v="0"/>
    <n v="0"/>
    <n v="0"/>
    <n v="0"/>
    <n v="0"/>
    <n v="0"/>
    <n v="0"/>
    <n v="0"/>
  </r>
  <r>
    <x v="39"/>
    <x v="39"/>
    <x v="11"/>
    <x v="2"/>
    <x v="27"/>
    <x v="5294"/>
    <n v="45181"/>
    <n v="99.08"/>
    <n v="9463.1299999999992"/>
    <n v="334427.07"/>
    <n v="0"/>
    <n v="62249"/>
    <n v="136.51"/>
    <n v="0"/>
    <n v="0"/>
    <m/>
    <m/>
    <m/>
    <m/>
    <m/>
    <m/>
    <m/>
    <m/>
    <m/>
    <m/>
    <n v="0"/>
    <n v="59936"/>
    <n v="131.44"/>
    <n v="0"/>
  </r>
  <r>
    <x v="134"/>
    <x v="134"/>
    <x v="5"/>
    <x v="7"/>
    <x v="20"/>
    <x v="5295"/>
    <n v="43546"/>
    <n v="60.48"/>
    <n v="4004.43"/>
    <n v="223447.38"/>
    <n v="15689.62"/>
    <n v="19566"/>
    <n v="27.18"/>
    <m/>
    <m/>
    <m/>
    <m/>
    <m/>
    <m/>
    <m/>
    <m/>
    <m/>
    <m/>
    <m/>
    <m/>
    <n v="1584.12"/>
    <n v="4635"/>
    <n v="6.44"/>
    <n v="26.4"/>
  </r>
  <r>
    <x v="104"/>
    <x v="104"/>
    <x v="2"/>
    <x v="4"/>
    <x v="12"/>
    <x v="5296"/>
    <n v="39"/>
    <n v="0.23"/>
    <n v="8"/>
    <n v="104.16"/>
    <n v="0"/>
    <n v="102"/>
    <n v="0.61"/>
    <n v="0"/>
    <n v="0"/>
    <m/>
    <m/>
    <m/>
    <m/>
    <m/>
    <m/>
    <m/>
    <m/>
    <m/>
    <m/>
    <n v="115.23"/>
    <n v="6232"/>
    <n v="37.1"/>
    <n v="8.23"/>
  </r>
  <r>
    <x v="81"/>
    <x v="81"/>
    <x v="2"/>
    <x v="7"/>
    <x v="9"/>
    <x v="5297"/>
    <n v="81362"/>
    <n v="169.5"/>
    <n v="10275.15"/>
    <n v="382235.58"/>
    <n v="0"/>
    <m/>
    <m/>
    <m/>
    <m/>
    <m/>
    <m/>
    <m/>
    <m/>
    <m/>
    <m/>
    <m/>
    <m/>
    <m/>
    <m/>
    <n v="127"/>
    <n v="6881"/>
    <n v="14.34"/>
    <n v="3.18"/>
  </r>
  <r>
    <x v="158"/>
    <x v="158"/>
    <x v="3"/>
    <x v="0"/>
    <x v="5"/>
    <x v="5298"/>
    <n v="63762"/>
    <n v="66.42"/>
    <n v="5786.98"/>
    <n v="430550.94"/>
    <n v="47036"/>
    <n v="75854"/>
    <n v="79.010000000000005"/>
    <n v="587.95000000000005"/>
    <n v="567221.23"/>
    <m/>
    <m/>
    <m/>
    <m/>
    <m/>
    <m/>
    <m/>
    <m/>
    <m/>
    <m/>
    <n v="351749"/>
    <n v="34643"/>
    <n v="36.090000000000003"/>
    <n v="4396.8599999999997"/>
  </r>
  <r>
    <x v="134"/>
    <x v="134"/>
    <x v="9"/>
    <x v="1"/>
    <x v="71"/>
    <x v="5299"/>
    <n v="889"/>
    <n v="14.82"/>
    <n v="382"/>
    <n v="1776.3"/>
    <n v="309.41000000000003"/>
    <n v="452"/>
    <n v="7.53"/>
    <m/>
    <m/>
    <m/>
    <m/>
    <m/>
    <m/>
    <m/>
    <m/>
    <m/>
    <m/>
    <m/>
    <m/>
    <n v="181.81"/>
    <n v="824"/>
    <n v="13.73"/>
    <n v="36.36"/>
  </r>
  <r>
    <x v="226"/>
    <x v="226"/>
    <x v="10"/>
    <x v="2"/>
    <x v="42"/>
    <x v="5300"/>
    <n v="42223"/>
    <n v="117.29"/>
    <n v="10898.67"/>
    <n v="304072.8"/>
    <n v="0"/>
    <m/>
    <m/>
    <m/>
    <m/>
    <m/>
    <m/>
    <m/>
    <m/>
    <m/>
    <m/>
    <m/>
    <m/>
    <m/>
    <m/>
    <n v="0"/>
    <m/>
    <m/>
    <n v="0"/>
  </r>
  <r>
    <x v="24"/>
    <x v="24"/>
    <x v="13"/>
    <x v="2"/>
    <x v="29"/>
    <x v="5301"/>
    <n v="41152"/>
    <n v="65.95"/>
    <n v="3340.48"/>
    <n v="161545.65"/>
    <n v="28234.720000000001"/>
    <n v="12822"/>
    <n v="20.55"/>
    <n v="542.98"/>
    <n v="340491"/>
    <m/>
    <m/>
    <m/>
    <m/>
    <m/>
    <m/>
    <m/>
    <m/>
    <m/>
    <m/>
    <n v="1464"/>
    <n v="13009"/>
    <n v="20.85"/>
    <n v="28.15"/>
  </r>
  <r>
    <x v="44"/>
    <x v="44"/>
    <x v="15"/>
    <x v="13"/>
    <x v="31"/>
    <x v="4"/>
    <m/>
    <m/>
    <m/>
    <m/>
    <n v="0"/>
    <m/>
    <m/>
    <m/>
    <m/>
    <m/>
    <m/>
    <m/>
    <m/>
    <m/>
    <m/>
    <m/>
    <m/>
    <m/>
    <m/>
    <n v="0"/>
    <m/>
    <m/>
    <n v="0"/>
  </r>
  <r>
    <x v="156"/>
    <x v="156"/>
    <x v="0"/>
    <x v="1"/>
    <x v="1"/>
    <x v="5302"/>
    <n v="48"/>
    <n v="0.67"/>
    <n v="28.67"/>
    <n v="159.96"/>
    <n v="0"/>
    <m/>
    <m/>
    <m/>
    <m/>
    <m/>
    <m/>
    <m/>
    <m/>
    <m/>
    <m/>
    <m/>
    <m/>
    <m/>
    <m/>
    <n v="493.28"/>
    <n v="1981"/>
    <n v="27.51"/>
    <n v="82.21"/>
  </r>
  <r>
    <x v="159"/>
    <x v="159"/>
    <x v="6"/>
    <x v="0"/>
    <x v="94"/>
    <x v="5303"/>
    <n v="12134"/>
    <n v="53.22"/>
    <n v="3607.37"/>
    <n v="63742.2"/>
    <n v="1700.29"/>
    <n v="4458"/>
    <n v="19.55"/>
    <n v="89.49"/>
    <n v="20504.32"/>
    <m/>
    <m/>
    <m/>
    <m/>
    <m/>
    <m/>
    <m/>
    <m/>
    <m/>
    <m/>
    <n v="47.06"/>
    <n v="4830"/>
    <n v="21.18"/>
    <n v="2.48"/>
  </r>
  <r>
    <x v="117"/>
    <x v="117"/>
    <x v="1"/>
    <x v="2"/>
    <x v="2"/>
    <x v="5304"/>
    <n v="70338"/>
    <n v="91.59"/>
    <n v="9782.81"/>
    <n v="582273"/>
    <n v="0"/>
    <m/>
    <m/>
    <m/>
    <m/>
    <m/>
    <m/>
    <m/>
    <m/>
    <m/>
    <m/>
    <m/>
    <m/>
    <m/>
    <m/>
    <n v="12519.22"/>
    <n v="19030"/>
    <n v="24.78"/>
    <n v="195.61"/>
  </r>
  <r>
    <x v="227"/>
    <x v="227"/>
    <x v="4"/>
    <x v="5"/>
    <x v="78"/>
    <x v="5305"/>
    <n v="49459"/>
    <n v="72.31"/>
    <n v="6600.72"/>
    <n v="349904.13"/>
    <n v="0"/>
    <m/>
    <m/>
    <m/>
    <m/>
    <m/>
    <m/>
    <m/>
    <m/>
    <m/>
    <m/>
    <m/>
    <m/>
    <m/>
    <m/>
    <n v="1013"/>
    <n v="14220"/>
    <n v="20.79"/>
    <n v="17.77"/>
  </r>
  <r>
    <x v="65"/>
    <x v="65"/>
    <x v="7"/>
    <x v="2"/>
    <x v="30"/>
    <x v="5306"/>
    <n v="10484"/>
    <n v="18.2"/>
    <n v="1497.38"/>
    <n v="66842.820000000007"/>
    <n v="9296.7999999999993"/>
    <n v="9405"/>
    <n v="16.329999999999998"/>
    <n v="193.68"/>
    <n v="112112.89"/>
    <m/>
    <m/>
    <m/>
    <m/>
    <m/>
    <m/>
    <m/>
    <m/>
    <m/>
    <m/>
    <n v="923"/>
    <n v="2776"/>
    <n v="4.82"/>
    <n v="19.23"/>
  </r>
  <r>
    <x v="129"/>
    <x v="129"/>
    <x v="14"/>
    <x v="4"/>
    <x v="100"/>
    <x v="2296"/>
    <n v="15042"/>
    <n v="44.77"/>
    <n v="4102.8599999999997"/>
    <n v="106838.39999999999"/>
    <n v="0"/>
    <m/>
    <m/>
    <m/>
    <m/>
    <m/>
    <m/>
    <m/>
    <m/>
    <m/>
    <n v="7808"/>
    <n v="24711"/>
    <n v="73.540000000000006"/>
    <n v="278"/>
    <n v="174774.27"/>
    <n v="1553"/>
    <n v="20205"/>
    <n v="60.13"/>
    <n v="55.46"/>
  </r>
  <r>
    <x v="45"/>
    <x v="45"/>
    <x v="15"/>
    <x v="1"/>
    <x v="71"/>
    <x v="4"/>
    <m/>
    <m/>
    <m/>
    <m/>
    <n v="0"/>
    <m/>
    <m/>
    <m/>
    <m/>
    <m/>
    <m/>
    <m/>
    <m/>
    <m/>
    <m/>
    <m/>
    <m/>
    <m/>
    <m/>
    <n v="4593.87"/>
    <n v="25479"/>
    <n v="424.65"/>
    <n v="918.77"/>
  </r>
  <r>
    <x v="94"/>
    <x v="94"/>
    <x v="8"/>
    <x v="2"/>
    <x v="38"/>
    <x v="5307"/>
    <n v="74238"/>
    <n v="110.47"/>
    <n v="6908.57"/>
    <n v="359798.4"/>
    <n v="0"/>
    <m/>
    <m/>
    <m/>
    <m/>
    <m/>
    <m/>
    <m/>
    <m/>
    <m/>
    <m/>
    <m/>
    <m/>
    <m/>
    <m/>
    <n v="1015.97"/>
    <n v="4000"/>
    <n v="5.95"/>
    <n v="18.14"/>
  </r>
  <r>
    <x v="29"/>
    <x v="29"/>
    <x v="5"/>
    <x v="11"/>
    <x v="9"/>
    <x v="5308"/>
    <n v="7118"/>
    <n v="14.83"/>
    <n v="1162.48"/>
    <n v="43244.07"/>
    <n v="2946.65"/>
    <n v="16490"/>
    <n v="34.35"/>
    <m/>
    <m/>
    <m/>
    <m/>
    <m/>
    <m/>
    <m/>
    <n v="420"/>
    <n v="727"/>
    <n v="1.51"/>
    <n v="10"/>
    <n v="9401.2800000000007"/>
    <n v="1555"/>
    <n v="29619"/>
    <n v="61.71"/>
    <n v="38.880000000000003"/>
  </r>
  <r>
    <x v="98"/>
    <x v="98"/>
    <x v="1"/>
    <x v="0"/>
    <x v="86"/>
    <x v="5309"/>
    <n v="198542"/>
    <n v="123.47"/>
    <n v="14478.78"/>
    <n v="1804345.08"/>
    <n v="2061.11"/>
    <n v="6353"/>
    <n v="3.95"/>
    <n v="15.38"/>
    <n v="24855.49"/>
    <m/>
    <m/>
    <m/>
    <m/>
    <m/>
    <m/>
    <m/>
    <m/>
    <m/>
    <m/>
    <n v="2597161.62"/>
    <n v="359456"/>
    <n v="223.54"/>
    <n v="19381.8"/>
  </r>
  <r>
    <x v="6"/>
    <x v="6"/>
    <x v="6"/>
    <x v="11"/>
    <x v="20"/>
    <x v="5310"/>
    <n v="17202"/>
    <n v="23.89"/>
    <n v="1583.63"/>
    <n v="88366.74"/>
    <n v="34308.44"/>
    <n v="22664"/>
    <n v="31.48"/>
    <n v="571.80999999999995"/>
    <n v="413735.75"/>
    <m/>
    <m/>
    <m/>
    <m/>
    <m/>
    <m/>
    <m/>
    <m/>
    <m/>
    <m/>
    <n v="556609"/>
    <n v="78045"/>
    <n v="108.4"/>
    <n v="9276.82"/>
  </r>
  <r>
    <x v="15"/>
    <x v="15"/>
    <x v="15"/>
    <x v="5"/>
    <x v="13"/>
    <x v="5311"/>
    <n v="12347"/>
    <n v="60.52"/>
    <n v="3088.65"/>
    <n v="48831.51"/>
    <n v="201"/>
    <n v="3411"/>
    <n v="16.72"/>
    <m/>
    <m/>
    <m/>
    <m/>
    <m/>
    <m/>
    <m/>
    <m/>
    <m/>
    <m/>
    <m/>
    <m/>
    <n v="4073.26"/>
    <n v="7482"/>
    <n v="36.68"/>
    <n v="239.6"/>
  </r>
  <r>
    <x v="4"/>
    <x v="4"/>
    <x v="5"/>
    <x v="5"/>
    <x v="31"/>
    <x v="5312"/>
    <n v="11379"/>
    <n v="47.41"/>
    <n v="3166.6"/>
    <n v="58898.76"/>
    <n v="6214.94"/>
    <n v="6494"/>
    <n v="27.06"/>
    <n v="310.75"/>
    <n v="74947.87"/>
    <m/>
    <m/>
    <m/>
    <m/>
    <m/>
    <m/>
    <m/>
    <m/>
    <m/>
    <m/>
    <n v="483"/>
    <n v="3195"/>
    <n v="13.31"/>
    <n v="24.15"/>
  </r>
  <r>
    <x v="48"/>
    <x v="48"/>
    <x v="1"/>
    <x v="2"/>
    <x v="17"/>
    <x v="5313"/>
    <n v="2899"/>
    <n v="4.83"/>
    <n v="872"/>
    <n v="40548"/>
    <n v="7111.54"/>
    <n v="10226"/>
    <n v="17.04"/>
    <m/>
    <m/>
    <m/>
    <m/>
    <m/>
    <m/>
    <m/>
    <m/>
    <m/>
    <m/>
    <m/>
    <m/>
    <n v="0.65"/>
    <n v="3825"/>
    <n v="6.38"/>
    <n v="0.01"/>
  </r>
  <r>
    <x v="71"/>
    <x v="71"/>
    <x v="10"/>
    <x v="5"/>
    <x v="17"/>
    <x v="5314"/>
    <n v="27581"/>
    <n v="45.97"/>
    <n v="6307.2"/>
    <n v="293284.8"/>
    <n v="446183"/>
    <n v="28605"/>
    <n v="47.68"/>
    <n v="8923.66"/>
    <n v="5380654.6500000004"/>
    <m/>
    <m/>
    <m/>
    <m/>
    <m/>
    <m/>
    <m/>
    <m/>
    <m/>
    <m/>
    <n v="159.44"/>
    <n v="7932"/>
    <n v="13.22"/>
    <n v="3.19"/>
  </r>
  <r>
    <x v="83"/>
    <x v="83"/>
    <x v="6"/>
    <x v="2"/>
    <x v="9"/>
    <x v="4211"/>
    <n v="25743"/>
    <n v="53.63"/>
    <n v="3580"/>
    <n v="133176"/>
    <n v="21370.51"/>
    <n v="34927"/>
    <n v="72.760000000000005"/>
    <n v="534.26"/>
    <n v="257713.44"/>
    <m/>
    <m/>
    <m/>
    <m/>
    <m/>
    <m/>
    <m/>
    <m/>
    <m/>
    <m/>
    <n v="836"/>
    <n v="8413"/>
    <n v="17.53"/>
    <n v="20.9"/>
  </r>
  <r>
    <x v="14"/>
    <x v="14"/>
    <x v="11"/>
    <x v="4"/>
    <x v="26"/>
    <x v="5315"/>
    <n v="10621"/>
    <n v="13.02"/>
    <n v="826.81"/>
    <n v="52287.39"/>
    <n v="57299.71"/>
    <n v="75357"/>
    <n v="92.35"/>
    <n v="842.64"/>
    <n v="690994.38"/>
    <m/>
    <m/>
    <m/>
    <m/>
    <m/>
    <m/>
    <m/>
    <m/>
    <m/>
    <m/>
    <n v="0"/>
    <n v="36244"/>
    <n v="44.42"/>
    <n v="0"/>
  </r>
  <r>
    <x v="127"/>
    <x v="127"/>
    <x v="0"/>
    <x v="27"/>
    <x v="16"/>
    <x v="4"/>
    <m/>
    <m/>
    <m/>
    <m/>
    <n v="0"/>
    <m/>
    <m/>
    <m/>
    <m/>
    <m/>
    <m/>
    <m/>
    <m/>
    <m/>
    <m/>
    <m/>
    <m/>
    <m/>
    <m/>
    <n v="0"/>
    <m/>
    <m/>
    <n v="0"/>
  </r>
  <r>
    <x v="116"/>
    <x v="116"/>
    <x v="0"/>
    <x v="7"/>
    <x v="3"/>
    <x v="5316"/>
    <n v="94060"/>
    <n v="108.87"/>
    <n v="11946.67"/>
    <n v="799948.80000000005"/>
    <n v="4663.43"/>
    <n v="7486"/>
    <n v="8.66"/>
    <m/>
    <m/>
    <m/>
    <m/>
    <m/>
    <m/>
    <m/>
    <m/>
    <m/>
    <m/>
    <m/>
    <m/>
    <n v="326000"/>
    <n v="30248"/>
    <n v="35.01"/>
    <n v="4527.78"/>
  </r>
  <r>
    <x v="119"/>
    <x v="119"/>
    <x v="6"/>
    <x v="4"/>
    <x v="75"/>
    <x v="5317"/>
    <n v="112056"/>
    <n v="91.55"/>
    <n v="7477.96"/>
    <n v="709359.36"/>
    <n v="3848.69"/>
    <n v="5521"/>
    <n v="4.51"/>
    <n v="37.729999999999997"/>
    <n v="46412.51"/>
    <m/>
    <m/>
    <m/>
    <m/>
    <m/>
    <m/>
    <m/>
    <m/>
    <m/>
    <m/>
    <n v="968425"/>
    <n v="103031"/>
    <n v="84.18"/>
    <n v="9494.36"/>
  </r>
  <r>
    <x v="3"/>
    <x v="3"/>
    <x v="0"/>
    <x v="25"/>
    <x v="6"/>
    <x v="4"/>
    <m/>
    <m/>
    <m/>
    <m/>
    <n v="0"/>
    <m/>
    <m/>
    <m/>
    <m/>
    <m/>
    <m/>
    <m/>
    <m/>
    <m/>
    <m/>
    <m/>
    <m/>
    <m/>
    <m/>
    <n v="0"/>
    <m/>
    <m/>
    <n v="0"/>
  </r>
  <r>
    <x v="197"/>
    <x v="197"/>
    <x v="10"/>
    <x v="13"/>
    <x v="6"/>
    <x v="4"/>
    <m/>
    <m/>
    <m/>
    <m/>
    <n v="0"/>
    <m/>
    <m/>
    <m/>
    <m/>
    <m/>
    <m/>
    <m/>
    <m/>
    <m/>
    <m/>
    <m/>
    <m/>
    <m/>
    <m/>
    <n v="554.78"/>
    <n v="3681"/>
    <n v="38.340000000000003"/>
    <n v="69.349999999999994"/>
  </r>
  <r>
    <x v="56"/>
    <x v="56"/>
    <x v="13"/>
    <x v="0"/>
    <x v="37"/>
    <x v="5318"/>
    <n v="44219"/>
    <n v="115.15"/>
    <n v="7725"/>
    <n v="229896"/>
    <n v="0"/>
    <n v="0"/>
    <n v="0"/>
    <n v="0"/>
    <n v="0"/>
    <m/>
    <m/>
    <m/>
    <m/>
    <m/>
    <m/>
    <m/>
    <m/>
    <m/>
    <m/>
    <n v="63522"/>
    <n v="5520"/>
    <n v="14.38"/>
    <n v="1985.06"/>
  </r>
  <r>
    <x v="78"/>
    <x v="78"/>
    <x v="3"/>
    <x v="6"/>
    <x v="53"/>
    <x v="4"/>
    <m/>
    <m/>
    <m/>
    <m/>
    <n v="0"/>
    <m/>
    <m/>
    <m/>
    <m/>
    <m/>
    <m/>
    <m/>
    <m/>
    <m/>
    <m/>
    <m/>
    <m/>
    <m/>
    <m/>
    <n v="64788"/>
    <n v="10616"/>
    <n v="68.05"/>
    <n v="4983.6899999999996"/>
  </r>
  <r>
    <x v="202"/>
    <x v="202"/>
    <x v="5"/>
    <x v="5"/>
    <x v="5"/>
    <x v="5319"/>
    <n v="45835"/>
    <n v="47.74"/>
    <n v="3118.34"/>
    <n v="232004.31"/>
    <n v="36574.199999999997"/>
    <n v="36162"/>
    <n v="37.67"/>
    <n v="457.18"/>
    <n v="441059.25"/>
    <m/>
    <m/>
    <m/>
    <m/>
    <m/>
    <m/>
    <m/>
    <m/>
    <m/>
    <m/>
    <n v="3552"/>
    <n v="42811"/>
    <n v="44.59"/>
    <n v="44.4"/>
  </r>
  <r>
    <x v="75"/>
    <x v="75"/>
    <x v="7"/>
    <x v="0"/>
    <x v="5"/>
    <x v="5320"/>
    <n v="18093"/>
    <n v="18.850000000000001"/>
    <n v="2443"/>
    <n v="181759.2"/>
    <n v="24908.83"/>
    <n v="26487"/>
    <n v="27.59"/>
    <n v="311.36"/>
    <n v="300383.01"/>
    <m/>
    <m/>
    <m/>
    <m/>
    <m/>
    <m/>
    <m/>
    <m/>
    <m/>
    <m/>
    <n v="280400"/>
    <n v="4011"/>
    <n v="4.18"/>
    <n v="3505"/>
  </r>
  <r>
    <x v="72"/>
    <x v="72"/>
    <x v="4"/>
    <x v="27"/>
    <x v="11"/>
    <x v="4"/>
    <m/>
    <m/>
    <m/>
    <m/>
    <n v="0"/>
    <m/>
    <m/>
    <m/>
    <m/>
    <m/>
    <m/>
    <m/>
    <m/>
    <m/>
    <m/>
    <m/>
    <m/>
    <m/>
    <m/>
    <n v="17000"/>
    <n v="645"/>
    <n v="5.38"/>
    <n v="1700"/>
  </r>
  <r>
    <x v="85"/>
    <x v="85"/>
    <x v="14"/>
    <x v="14"/>
    <x v="56"/>
    <x v="5321"/>
    <n v="152965"/>
    <n v="106.23"/>
    <n v="7340.33"/>
    <n v="819181.2"/>
    <n v="0"/>
    <m/>
    <m/>
    <m/>
    <m/>
    <m/>
    <m/>
    <m/>
    <m/>
    <m/>
    <m/>
    <m/>
    <m/>
    <m/>
    <m/>
    <n v="5485"/>
    <n v="108957"/>
    <n v="75.66"/>
    <n v="45.71"/>
  </r>
  <r>
    <x v="21"/>
    <x v="21"/>
    <x v="12"/>
    <x v="5"/>
    <x v="20"/>
    <x v="5322"/>
    <n v="29205"/>
    <n v="40.56"/>
    <n v="3216.37"/>
    <n v="179473.26"/>
    <n v="30237"/>
    <n v="54743"/>
    <n v="76.03"/>
    <n v="503.95"/>
    <n v="364637.05"/>
    <m/>
    <m/>
    <m/>
    <m/>
    <m/>
    <m/>
    <m/>
    <m/>
    <m/>
    <m/>
    <n v="2028.74"/>
    <n v="19888"/>
    <n v="27.62"/>
    <n v="33.81"/>
  </r>
  <r>
    <x v="116"/>
    <x v="116"/>
    <x v="9"/>
    <x v="1"/>
    <x v="16"/>
    <x v="5323"/>
    <n v="6583"/>
    <n v="137.15"/>
    <n v="6267"/>
    <n v="23313.24"/>
    <n v="0"/>
    <m/>
    <m/>
    <m/>
    <m/>
    <m/>
    <m/>
    <m/>
    <m/>
    <m/>
    <n v="1901"/>
    <n v="5714"/>
    <n v="119.04"/>
    <n v="475"/>
    <n v="42551.98"/>
    <n v="26.4"/>
    <n v="15660"/>
    <n v="326.25"/>
    <n v="6.6"/>
  </r>
  <r>
    <x v="178"/>
    <x v="178"/>
    <x v="14"/>
    <x v="2"/>
    <x v="5"/>
    <x v="5324"/>
    <n v="181712"/>
    <n v="189.28"/>
    <n v="13189"/>
    <n v="981261.6"/>
    <n v="0"/>
    <m/>
    <m/>
    <m/>
    <m/>
    <m/>
    <m/>
    <m/>
    <m/>
    <m/>
    <m/>
    <m/>
    <m/>
    <m/>
    <m/>
    <n v="1034313"/>
    <n v="188622"/>
    <n v="196.48"/>
    <n v="12928.91"/>
  </r>
  <r>
    <x v="187"/>
    <x v="187"/>
    <x v="3"/>
    <x v="31"/>
    <x v="31"/>
    <x v="5325"/>
    <n v="16679"/>
    <n v="69.5"/>
    <n v="4986"/>
    <n v="92739.6"/>
    <n v="5005.82"/>
    <n v="9228"/>
    <n v="38.450000000000003"/>
    <n v="250.29"/>
    <n v="60366.68"/>
    <m/>
    <m/>
    <m/>
    <m/>
    <m/>
    <m/>
    <m/>
    <m/>
    <m/>
    <m/>
    <n v="58370"/>
    <n v="1453"/>
    <n v="6.05"/>
    <n v="2918.5"/>
  </r>
  <r>
    <x v="88"/>
    <x v="88"/>
    <x v="6"/>
    <x v="1"/>
    <x v="41"/>
    <x v="4"/>
    <m/>
    <m/>
    <m/>
    <m/>
    <n v="0"/>
    <m/>
    <m/>
    <m/>
    <m/>
    <m/>
    <m/>
    <m/>
    <m/>
    <m/>
    <m/>
    <m/>
    <m/>
    <m/>
    <m/>
    <n v="10600"/>
    <n v="1587"/>
    <n v="44.08"/>
    <n v="3533.33"/>
  </r>
  <r>
    <x v="25"/>
    <x v="25"/>
    <x v="14"/>
    <x v="14"/>
    <x v="17"/>
    <x v="5326"/>
    <n v="63545"/>
    <n v="105.91"/>
    <n v="10216"/>
    <n v="475044"/>
    <n v="0"/>
    <m/>
    <m/>
    <m/>
    <m/>
    <m/>
    <m/>
    <m/>
    <m/>
    <m/>
    <m/>
    <m/>
    <m/>
    <m/>
    <m/>
    <n v="2630"/>
    <n v="16222"/>
    <n v="27.04"/>
    <n v="52.6"/>
  </r>
  <r>
    <x v="137"/>
    <x v="137"/>
    <x v="10"/>
    <x v="2"/>
    <x v="2"/>
    <x v="5327"/>
    <n v="70012"/>
    <n v="91.16"/>
    <n v="9430.08"/>
    <n v="561278.25"/>
    <n v="0"/>
    <m/>
    <m/>
    <m/>
    <m/>
    <m/>
    <m/>
    <m/>
    <m/>
    <m/>
    <m/>
    <m/>
    <m/>
    <m/>
    <m/>
    <n v="2974.6"/>
    <n v="10492"/>
    <n v="13.66"/>
    <n v="46.48"/>
  </r>
  <r>
    <x v="65"/>
    <x v="65"/>
    <x v="9"/>
    <x v="12"/>
    <x v="1"/>
    <x v="0"/>
    <n v="0"/>
    <n v="0"/>
    <n v="0"/>
    <n v="0"/>
    <n v="0"/>
    <n v="0"/>
    <n v="0"/>
    <m/>
    <m/>
    <m/>
    <m/>
    <m/>
    <m/>
    <m/>
    <m/>
    <m/>
    <m/>
    <m/>
    <m/>
    <n v="0"/>
    <m/>
    <m/>
    <n v="0"/>
  </r>
  <r>
    <x v="56"/>
    <x v="56"/>
    <x v="13"/>
    <x v="11"/>
    <x v="33"/>
    <x v="5328"/>
    <n v="18488"/>
    <n v="15.41"/>
    <n v="852.87"/>
    <n v="79316.91"/>
    <n v="87276.43"/>
    <n v="120573"/>
    <n v="100.48"/>
    <n v="872.76"/>
    <n v="1052492.6599999999"/>
    <m/>
    <m/>
    <m/>
    <m/>
    <m/>
    <m/>
    <m/>
    <m/>
    <m/>
    <m/>
    <n v="581000"/>
    <n v="38408"/>
    <n v="32.01"/>
    <n v="5810"/>
  </r>
  <r>
    <x v="44"/>
    <x v="44"/>
    <x v="14"/>
    <x v="12"/>
    <x v="4"/>
    <x v="5329"/>
    <n v="2366"/>
    <n v="28.17"/>
    <n v="2047"/>
    <n v="13325.97"/>
    <n v="3220.17"/>
    <n v="4511"/>
    <n v="53.7"/>
    <m/>
    <m/>
    <m/>
    <m/>
    <m/>
    <m/>
    <m/>
    <m/>
    <m/>
    <m/>
    <m/>
    <m/>
    <n v="502"/>
    <n v="2878"/>
    <n v="34.26"/>
    <n v="71.709999999999994"/>
  </r>
  <r>
    <x v="171"/>
    <x v="171"/>
    <x v="0"/>
    <x v="7"/>
    <x v="20"/>
    <x v="5330"/>
    <n v="122892"/>
    <n v="170.68"/>
    <n v="14452.67"/>
    <n v="806458.8"/>
    <n v="0"/>
    <m/>
    <m/>
    <m/>
    <m/>
    <m/>
    <m/>
    <m/>
    <m/>
    <m/>
    <m/>
    <m/>
    <m/>
    <m/>
    <m/>
    <n v="3039.97"/>
    <n v="13536"/>
    <n v="18.8"/>
    <n v="50.67"/>
  </r>
  <r>
    <x v="98"/>
    <x v="98"/>
    <x v="9"/>
    <x v="1"/>
    <x v="41"/>
    <x v="5331"/>
    <n v="2500"/>
    <n v="69.44"/>
    <n v="4337.33"/>
    <n v="12101.16"/>
    <n v="3982.54"/>
    <n v="6472"/>
    <n v="179.78"/>
    <n v="1327.51"/>
    <n v="48026.66"/>
    <m/>
    <m/>
    <m/>
    <m/>
    <m/>
    <m/>
    <m/>
    <m/>
    <m/>
    <m/>
    <n v="0"/>
    <m/>
    <m/>
    <n v="0"/>
  </r>
  <r>
    <x v="54"/>
    <x v="54"/>
    <x v="6"/>
    <x v="1"/>
    <x v="4"/>
    <x v="5332"/>
    <n v="1642"/>
    <n v="19.55"/>
    <n v="944.71"/>
    <n v="6150.09"/>
    <n v="288.14"/>
    <n v="594"/>
    <n v="7.07"/>
    <n v="41.16"/>
    <n v="3474.73"/>
    <m/>
    <m/>
    <m/>
    <m/>
    <m/>
    <m/>
    <m/>
    <m/>
    <m/>
    <m/>
    <n v="0"/>
    <n v="1309"/>
    <n v="15.58"/>
    <n v="0"/>
  </r>
  <r>
    <x v="163"/>
    <x v="163"/>
    <x v="12"/>
    <x v="1"/>
    <x v="6"/>
    <x v="5333"/>
    <n v="1059"/>
    <n v="11.03"/>
    <n v="657.88"/>
    <n v="4894.59"/>
    <n v="0"/>
    <m/>
    <m/>
    <m/>
    <m/>
    <m/>
    <m/>
    <m/>
    <m/>
    <m/>
    <m/>
    <m/>
    <m/>
    <m/>
    <m/>
    <n v="55000"/>
    <n v="3482"/>
    <n v="36.270000000000003"/>
    <n v="6875"/>
  </r>
  <r>
    <x v="46"/>
    <x v="46"/>
    <x v="8"/>
    <x v="5"/>
    <x v="59"/>
    <x v="5334"/>
    <n v="161804"/>
    <n v="116.24"/>
    <n v="10497.97"/>
    <n v="1132520.52"/>
    <n v="958.29"/>
    <n v="2234"/>
    <n v="1.6"/>
    <n v="8.26"/>
    <n v="11556.34"/>
    <m/>
    <m/>
    <m/>
    <m/>
    <m/>
    <m/>
    <m/>
    <m/>
    <m/>
    <m/>
    <n v="2650"/>
    <n v="19983"/>
    <n v="14.36"/>
    <n v="22.84"/>
  </r>
  <r>
    <x v="40"/>
    <x v="40"/>
    <x v="10"/>
    <x v="5"/>
    <x v="15"/>
    <x v="5335"/>
    <n v="40468"/>
    <n v="93.68"/>
    <n v="9910"/>
    <n v="331786.8"/>
    <n v="0"/>
    <m/>
    <m/>
    <m/>
    <m/>
    <m/>
    <m/>
    <m/>
    <m/>
    <m/>
    <m/>
    <m/>
    <m/>
    <m/>
    <m/>
    <n v="150065"/>
    <n v="8786"/>
    <n v="20.34"/>
    <n v="4168.47"/>
  </r>
  <r>
    <x v="91"/>
    <x v="91"/>
    <x v="10"/>
    <x v="14"/>
    <x v="117"/>
    <x v="5336"/>
    <n v="81005"/>
    <n v="114.41"/>
    <n v="13642.37"/>
    <n v="748557"/>
    <n v="2790.49"/>
    <n v="3944"/>
    <n v="5.57"/>
    <n v="47.3"/>
    <n v="33651.410000000003"/>
    <m/>
    <m/>
    <m/>
    <m/>
    <m/>
    <m/>
    <m/>
    <m/>
    <m/>
    <m/>
    <n v="137600"/>
    <n v="4040"/>
    <n v="5.71"/>
    <n v="2332.1999999999998"/>
  </r>
  <r>
    <x v="138"/>
    <x v="138"/>
    <x v="13"/>
    <x v="6"/>
    <x v="28"/>
    <x v="5337"/>
    <n v="49"/>
    <n v="0.34"/>
    <n v="13.42"/>
    <n v="149.72999999999999"/>
    <n v="0"/>
    <m/>
    <m/>
    <m/>
    <m/>
    <m/>
    <m/>
    <m/>
    <m/>
    <m/>
    <m/>
    <m/>
    <m/>
    <m/>
    <m/>
    <n v="90900"/>
    <n v="4941"/>
    <n v="34.31"/>
    <n v="7575"/>
  </r>
  <r>
    <x v="163"/>
    <x v="163"/>
    <x v="5"/>
    <x v="2"/>
    <x v="38"/>
    <x v="5338"/>
    <n v="92036"/>
    <n v="136.96"/>
    <n v="8637.14"/>
    <n v="449822.4"/>
    <n v="0"/>
    <m/>
    <m/>
    <m/>
    <m/>
    <m/>
    <m/>
    <m/>
    <m/>
    <m/>
    <m/>
    <m/>
    <m/>
    <m/>
    <m/>
    <n v="141000"/>
    <n v="13170"/>
    <n v="19.600000000000001"/>
    <n v="2517.86"/>
  </r>
  <r>
    <x v="87"/>
    <x v="87"/>
    <x v="7"/>
    <x v="16"/>
    <x v="57"/>
    <x v="5339"/>
    <n v="14359"/>
    <n v="28.49"/>
    <n v="2830"/>
    <n v="110539.8"/>
    <n v="5170"/>
    <n v="3339"/>
    <n v="6.63"/>
    <n v="123.1"/>
    <n v="62346.58"/>
    <m/>
    <m/>
    <m/>
    <m/>
    <m/>
    <m/>
    <m/>
    <m/>
    <m/>
    <m/>
    <n v="1021"/>
    <n v="6860"/>
    <n v="13.61"/>
    <n v="24.31"/>
  </r>
  <r>
    <x v="213"/>
    <x v="213"/>
    <x v="5"/>
    <x v="2"/>
    <x v="2"/>
    <x v="5340"/>
    <n v="94293"/>
    <n v="122.78"/>
    <n v="9072.66"/>
    <n v="540004.5"/>
    <n v="0"/>
    <m/>
    <m/>
    <m/>
    <m/>
    <m/>
    <m/>
    <m/>
    <m/>
    <m/>
    <m/>
    <m/>
    <m/>
    <m/>
    <m/>
    <n v="1575.89"/>
    <n v="32582"/>
    <n v="42.42"/>
    <n v="24.62"/>
  </r>
  <r>
    <x v="143"/>
    <x v="143"/>
    <x v="4"/>
    <x v="2"/>
    <x v="29"/>
    <x v="5341"/>
    <n v="55352"/>
    <n v="88.71"/>
    <n v="5700"/>
    <n v="275652"/>
    <n v="0"/>
    <m/>
    <m/>
    <m/>
    <m/>
    <m/>
    <m/>
    <m/>
    <m/>
    <m/>
    <m/>
    <m/>
    <m/>
    <m/>
    <m/>
    <n v="1086.83"/>
    <n v="2321"/>
    <n v="3.72"/>
    <n v="20.9"/>
  </r>
  <r>
    <x v="72"/>
    <x v="72"/>
    <x v="12"/>
    <x v="2"/>
    <x v="26"/>
    <x v="5342"/>
    <n v="32362"/>
    <n v="39.659999999999997"/>
    <n v="3114.31"/>
    <n v="196948.89"/>
    <n v="41782.74"/>
    <n v="58046"/>
    <n v="71.13"/>
    <n v="614.45000000000005"/>
    <n v="503870.54"/>
    <m/>
    <m/>
    <m/>
    <m/>
    <m/>
    <m/>
    <m/>
    <m/>
    <m/>
    <m/>
    <n v="835266"/>
    <n v="22121"/>
    <n v="27.11"/>
    <n v="12283.32"/>
  </r>
  <r>
    <x v="146"/>
    <x v="146"/>
    <x v="13"/>
    <x v="1"/>
    <x v="12"/>
    <x v="5343"/>
    <n v="397"/>
    <n v="2.36"/>
    <n v="62.5"/>
    <n v="813.75"/>
    <n v="0"/>
    <m/>
    <m/>
    <m/>
    <m/>
    <m/>
    <m/>
    <m/>
    <m/>
    <m/>
    <m/>
    <m/>
    <m/>
    <m/>
    <m/>
    <n v="1640"/>
    <n v="6969"/>
    <n v="41.48"/>
    <n v="117.14"/>
  </r>
  <r>
    <x v="41"/>
    <x v="41"/>
    <x v="13"/>
    <x v="1"/>
    <x v="16"/>
    <x v="4273"/>
    <n v="73"/>
    <n v="1.52"/>
    <n v="7"/>
    <n v="26.04"/>
    <n v="0"/>
    <m/>
    <m/>
    <m/>
    <m/>
    <m/>
    <m/>
    <m/>
    <m/>
    <m/>
    <m/>
    <m/>
    <m/>
    <m/>
    <m/>
    <n v="0.41"/>
    <n v="3335"/>
    <n v="69.48"/>
    <n v="0.1"/>
  </r>
  <r>
    <x v="48"/>
    <x v="48"/>
    <x v="8"/>
    <x v="4"/>
    <x v="64"/>
    <x v="5344"/>
    <n v="4053"/>
    <n v="4.5"/>
    <n v="338.39"/>
    <n v="23602.47"/>
    <n v="637.25"/>
    <n v="878"/>
    <n v="0.98"/>
    <n v="8.5"/>
    <n v="7684.73"/>
    <m/>
    <m/>
    <m/>
    <m/>
    <m/>
    <m/>
    <m/>
    <m/>
    <m/>
    <m/>
    <n v="4532"/>
    <n v="52307"/>
    <n v="58.12"/>
    <n v="60.43"/>
  </r>
  <r>
    <x v="28"/>
    <x v="28"/>
    <x v="5"/>
    <x v="14"/>
    <x v="21"/>
    <x v="5345"/>
    <n v="20232"/>
    <n v="70.25"/>
    <n v="3960"/>
    <n v="88387.199999999997"/>
    <n v="6253.15"/>
    <n v="6071"/>
    <n v="21.08"/>
    <n v="260.55"/>
    <n v="75408.639999999999"/>
    <m/>
    <m/>
    <m/>
    <m/>
    <m/>
    <m/>
    <m/>
    <m/>
    <m/>
    <m/>
    <n v="61700"/>
    <n v="7694"/>
    <n v="26.72"/>
    <n v="2570.83"/>
  </r>
  <r>
    <x v="62"/>
    <x v="62"/>
    <x v="3"/>
    <x v="27"/>
    <x v="6"/>
    <x v="1894"/>
    <n v="21"/>
    <n v="0.22"/>
    <n v="24.13"/>
    <n v="179.49"/>
    <n v="0"/>
    <n v="0"/>
    <n v="0"/>
    <m/>
    <m/>
    <m/>
    <m/>
    <m/>
    <m/>
    <m/>
    <m/>
    <m/>
    <m/>
    <m/>
    <m/>
    <n v="0"/>
    <n v="144"/>
    <n v="1.5"/>
    <n v="0"/>
  </r>
  <r>
    <x v="116"/>
    <x v="116"/>
    <x v="8"/>
    <x v="1"/>
    <x v="16"/>
    <x v="5346"/>
    <n v="4375"/>
    <n v="91.15"/>
    <n v="6323.75"/>
    <n v="23524.35"/>
    <n v="0"/>
    <m/>
    <m/>
    <m/>
    <m/>
    <m/>
    <m/>
    <m/>
    <m/>
    <m/>
    <n v="2143"/>
    <n v="5248"/>
    <n v="109.33"/>
    <n v="535"/>
    <n v="47968.91"/>
    <n v="25600"/>
    <n v="2384"/>
    <n v="49.67"/>
    <n v="6400"/>
  </r>
  <r>
    <x v="64"/>
    <x v="64"/>
    <x v="3"/>
    <x v="0"/>
    <x v="14"/>
    <x v="5347"/>
    <n v="12886"/>
    <n v="24.41"/>
    <n v="1657.45"/>
    <n v="67823.039999999994"/>
    <n v="24450.05"/>
    <n v="20487"/>
    <n v="38.799999999999997"/>
    <m/>
    <m/>
    <m/>
    <m/>
    <m/>
    <m/>
    <m/>
    <m/>
    <m/>
    <m/>
    <m/>
    <m/>
    <n v="91560"/>
    <n v="5853"/>
    <n v="11.09"/>
    <n v="2080.91"/>
  </r>
  <r>
    <x v="43"/>
    <x v="43"/>
    <x v="11"/>
    <x v="1"/>
    <x v="16"/>
    <x v="1733"/>
    <n v="322"/>
    <n v="6.71"/>
    <n v="109.75"/>
    <n v="408.27"/>
    <n v="222.11"/>
    <n v="376"/>
    <n v="7.83"/>
    <n v="55.53"/>
    <n v="2678.54"/>
    <m/>
    <m/>
    <m/>
    <m/>
    <m/>
    <m/>
    <m/>
    <m/>
    <m/>
    <m/>
    <n v="269.23"/>
    <n v="4561"/>
    <n v="95.02"/>
    <n v="67.31"/>
  </r>
  <r>
    <x v="171"/>
    <x v="171"/>
    <x v="4"/>
    <x v="7"/>
    <x v="20"/>
    <x v="5348"/>
    <n v="56566"/>
    <n v="78.56"/>
    <n v="6259.58"/>
    <n v="349284.75"/>
    <n v="0"/>
    <m/>
    <m/>
    <m/>
    <m/>
    <m/>
    <m/>
    <m/>
    <m/>
    <m/>
    <m/>
    <m/>
    <m/>
    <m/>
    <m/>
    <n v="0"/>
    <m/>
    <m/>
    <n v="0"/>
  </r>
  <r>
    <x v="156"/>
    <x v="156"/>
    <x v="4"/>
    <x v="1"/>
    <x v="1"/>
    <x v="4"/>
    <m/>
    <m/>
    <m/>
    <m/>
    <n v="0"/>
    <m/>
    <m/>
    <m/>
    <m/>
    <m/>
    <m/>
    <m/>
    <m/>
    <m/>
    <m/>
    <m/>
    <m/>
    <m/>
    <m/>
    <n v="380.99"/>
    <n v="2356"/>
    <n v="32.72"/>
    <n v="63.5"/>
  </r>
  <r>
    <x v="88"/>
    <x v="88"/>
    <x v="13"/>
    <x v="1"/>
    <x v="41"/>
    <x v="5349"/>
    <n v="31"/>
    <n v="0.86"/>
    <n v="30"/>
    <n v="83.7"/>
    <n v="0"/>
    <m/>
    <m/>
    <m/>
    <m/>
    <m/>
    <m/>
    <m/>
    <m/>
    <m/>
    <m/>
    <m/>
    <m/>
    <m/>
    <m/>
    <n v="387668"/>
    <n v="4748"/>
    <n v="131.88999999999999"/>
    <n v="129222.67"/>
  </r>
  <r>
    <x v="94"/>
    <x v="94"/>
    <x v="5"/>
    <x v="7"/>
    <x v="66"/>
    <x v="5350"/>
    <n v="43856"/>
    <n v="166.12"/>
    <n v="10507.27"/>
    <n v="214978.8"/>
    <n v="0"/>
    <m/>
    <m/>
    <m/>
    <m/>
    <m/>
    <m/>
    <m/>
    <m/>
    <m/>
    <m/>
    <m/>
    <m/>
    <m/>
    <m/>
    <n v="550.77"/>
    <n v="2245"/>
    <n v="8.5"/>
    <n v="25.03"/>
  </r>
  <r>
    <x v="51"/>
    <x v="51"/>
    <x v="3"/>
    <x v="1"/>
    <x v="41"/>
    <x v="5351"/>
    <n v="198"/>
    <n v="5.5"/>
    <n v="95.33"/>
    <n v="265.98"/>
    <n v="0"/>
    <m/>
    <m/>
    <m/>
    <m/>
    <m/>
    <m/>
    <m/>
    <m/>
    <m/>
    <n v="247"/>
    <n v="521"/>
    <n v="14.47"/>
    <n v="82"/>
    <n v="5528.85"/>
    <n v="14.04"/>
    <n v="299"/>
    <n v="8.31"/>
    <n v="4.68"/>
  </r>
  <r>
    <x v="25"/>
    <x v="25"/>
    <x v="9"/>
    <x v="4"/>
    <x v="26"/>
    <x v="5352"/>
    <n v="2267"/>
    <n v="2.78"/>
    <n v="253.5"/>
    <n v="16031.34"/>
    <n v="0"/>
    <m/>
    <m/>
    <m/>
    <m/>
    <m/>
    <m/>
    <m/>
    <m/>
    <m/>
    <n v="1689"/>
    <n v="3993"/>
    <n v="4.8899999999999997"/>
    <n v="24"/>
    <n v="37806.58"/>
    <n v="9135"/>
    <n v="56431"/>
    <n v="69.16"/>
    <n v="134.34"/>
  </r>
  <r>
    <x v="125"/>
    <x v="125"/>
    <x v="12"/>
    <x v="2"/>
    <x v="9"/>
    <x v="5353"/>
    <n v="22259"/>
    <n v="46.37"/>
    <n v="3866.65"/>
    <n v="143839.38"/>
    <n v="18820.560000000001"/>
    <n v="26986"/>
    <n v="56.22"/>
    <n v="470.51"/>
    <n v="226962.81"/>
    <m/>
    <m/>
    <m/>
    <m/>
    <m/>
    <m/>
    <m/>
    <m/>
    <m/>
    <m/>
    <n v="1216"/>
    <n v="5594"/>
    <n v="11.65"/>
    <n v="30.4"/>
  </r>
  <r>
    <x v="154"/>
    <x v="154"/>
    <x v="1"/>
    <x v="2"/>
    <x v="14"/>
    <x v="5354"/>
    <n v="26552"/>
    <n v="50.29"/>
    <n v="6829.09"/>
    <n v="279446.40000000002"/>
    <n v="1533.46"/>
    <n v="6121"/>
    <n v="11.59"/>
    <n v="34.85"/>
    <n v="18492.490000000002"/>
    <m/>
    <m/>
    <m/>
    <m/>
    <m/>
    <m/>
    <m/>
    <m/>
    <m/>
    <m/>
    <n v="0"/>
    <m/>
    <m/>
    <n v="0"/>
  </r>
  <r>
    <x v="173"/>
    <x v="173"/>
    <x v="0"/>
    <x v="7"/>
    <x v="37"/>
    <x v="5355"/>
    <n v="13397"/>
    <n v="34.89"/>
    <n v="3212.5"/>
    <n v="95604"/>
    <n v="9076.6200000000008"/>
    <n v="11427"/>
    <n v="29.76"/>
    <n v="283.64"/>
    <n v="109457.74"/>
    <m/>
    <m/>
    <m/>
    <m/>
    <m/>
    <m/>
    <m/>
    <m/>
    <m/>
    <m/>
    <n v="595658"/>
    <n v="30694"/>
    <n v="79.930000000000007"/>
    <n v="18614.310000000001"/>
  </r>
  <r>
    <x v="68"/>
    <x v="68"/>
    <x v="8"/>
    <x v="1"/>
    <x v="4"/>
    <x v="5356"/>
    <n v="539"/>
    <n v="6.42"/>
    <n v="284"/>
    <n v="1848.84"/>
    <n v="1783"/>
    <n v="2058"/>
    <n v="24.5"/>
    <m/>
    <m/>
    <m/>
    <m/>
    <m/>
    <m/>
    <m/>
    <m/>
    <m/>
    <m/>
    <m/>
    <m/>
    <n v="0.28999999999999998"/>
    <n v="1676"/>
    <n v="19.95"/>
    <n v="0.04"/>
  </r>
  <r>
    <x v="0"/>
    <x v="0"/>
    <x v="5"/>
    <x v="17"/>
    <x v="33"/>
    <x v="5357"/>
    <n v="1335"/>
    <n v="1.1100000000000001"/>
    <n v="40.35"/>
    <n v="3752.55"/>
    <n v="0"/>
    <m/>
    <m/>
    <m/>
    <m/>
    <m/>
    <m/>
    <m/>
    <m/>
    <m/>
    <m/>
    <m/>
    <m/>
    <m/>
    <m/>
    <n v="0"/>
    <m/>
    <m/>
    <n v="0"/>
  </r>
  <r>
    <x v="234"/>
    <x v="234"/>
    <x v="15"/>
    <x v="2"/>
    <x v="20"/>
    <x v="5358"/>
    <n v="99577"/>
    <n v="138.30000000000001"/>
    <n v="10461.549999999999"/>
    <n v="583754.49"/>
    <n v="0"/>
    <m/>
    <m/>
    <m/>
    <m/>
    <m/>
    <m/>
    <m/>
    <m/>
    <m/>
    <m/>
    <m/>
    <m/>
    <m/>
    <m/>
    <n v="1.39"/>
    <n v="14185"/>
    <n v="19.7"/>
    <n v="0.02"/>
  </r>
  <r>
    <x v="159"/>
    <x v="159"/>
    <x v="9"/>
    <x v="12"/>
    <x v="6"/>
    <x v="4"/>
    <m/>
    <m/>
    <m/>
    <m/>
    <n v="0"/>
    <m/>
    <m/>
    <m/>
    <m/>
    <m/>
    <m/>
    <m/>
    <m/>
    <m/>
    <m/>
    <m/>
    <m/>
    <m/>
    <m/>
    <n v="0"/>
    <m/>
    <m/>
    <n v="0"/>
  </r>
  <r>
    <x v="104"/>
    <x v="104"/>
    <x v="3"/>
    <x v="2"/>
    <x v="54"/>
    <x v="5359"/>
    <n v="16819"/>
    <n v="48.33"/>
    <n v="4154.4799999999996"/>
    <n v="112046.39999999999"/>
    <n v="0"/>
    <n v="108"/>
    <n v="0.31"/>
    <m/>
    <m/>
    <m/>
    <m/>
    <m/>
    <m/>
    <m/>
    <n v="5211"/>
    <n v="11648"/>
    <n v="33.47"/>
    <n v="179"/>
    <n v="116643.02"/>
    <n v="192.39"/>
    <n v="10134"/>
    <n v="29.12"/>
    <n v="6.63"/>
  </r>
  <r>
    <x v="37"/>
    <x v="37"/>
    <x v="7"/>
    <x v="18"/>
    <x v="41"/>
    <x v="4"/>
    <m/>
    <m/>
    <m/>
    <m/>
    <n v="0"/>
    <m/>
    <m/>
    <m/>
    <m/>
    <m/>
    <m/>
    <m/>
    <m/>
    <m/>
    <m/>
    <m/>
    <m/>
    <m/>
    <m/>
    <n v="0"/>
    <m/>
    <m/>
    <n v="0"/>
  </r>
  <r>
    <x v="93"/>
    <x v="93"/>
    <x v="15"/>
    <x v="5"/>
    <x v="91"/>
    <x v="5360"/>
    <n v="53910"/>
    <n v="83.19"/>
    <n v="7513.76"/>
    <n v="377340.99"/>
    <n v="0"/>
    <m/>
    <m/>
    <m/>
    <m/>
    <m/>
    <m/>
    <m/>
    <m/>
    <m/>
    <m/>
    <m/>
    <m/>
    <m/>
    <m/>
    <n v="1880.89"/>
    <n v="7643"/>
    <n v="11.79"/>
    <n v="34.83"/>
  </r>
  <r>
    <x v="136"/>
    <x v="136"/>
    <x v="7"/>
    <x v="12"/>
    <x v="6"/>
    <x v="4"/>
    <m/>
    <m/>
    <m/>
    <m/>
    <n v="0"/>
    <m/>
    <m/>
    <m/>
    <m/>
    <m/>
    <m/>
    <m/>
    <m/>
    <m/>
    <m/>
    <m/>
    <m/>
    <m/>
    <m/>
    <n v="0"/>
    <m/>
    <m/>
    <n v="0"/>
  </r>
  <r>
    <x v="42"/>
    <x v="42"/>
    <x v="3"/>
    <x v="2"/>
    <x v="15"/>
    <x v="5361"/>
    <n v="21622"/>
    <n v="50.05"/>
    <n v="3479.75"/>
    <n v="116502.03"/>
    <n v="11876.82"/>
    <n v="18391"/>
    <n v="42.57"/>
    <n v="329.91"/>
    <n v="143226.12"/>
    <m/>
    <m/>
    <m/>
    <m/>
    <m/>
    <m/>
    <m/>
    <m/>
    <m/>
    <m/>
    <n v="0"/>
    <m/>
    <m/>
    <n v="0"/>
  </r>
  <r>
    <x v="44"/>
    <x v="44"/>
    <x v="2"/>
    <x v="13"/>
    <x v="31"/>
    <x v="4"/>
    <m/>
    <m/>
    <m/>
    <m/>
    <n v="0"/>
    <m/>
    <m/>
    <m/>
    <m/>
    <m/>
    <m/>
    <m/>
    <m/>
    <m/>
    <m/>
    <m/>
    <m/>
    <m/>
    <m/>
    <n v="0"/>
    <m/>
    <m/>
    <n v="0"/>
  </r>
  <r>
    <x v="202"/>
    <x v="202"/>
    <x v="13"/>
    <x v="7"/>
    <x v="9"/>
    <x v="5362"/>
    <n v="23966"/>
    <n v="49.93"/>
    <n v="3121.25"/>
    <n v="116110.5"/>
    <n v="26379.24"/>
    <n v="28670"/>
    <n v="59.73"/>
    <n v="659.48"/>
    <n v="318115.21000000002"/>
    <m/>
    <m/>
    <m/>
    <m/>
    <m/>
    <m/>
    <m/>
    <m/>
    <m/>
    <m/>
    <n v="952"/>
    <n v="11913"/>
    <n v="24.82"/>
    <n v="23.8"/>
  </r>
  <r>
    <x v="23"/>
    <x v="23"/>
    <x v="2"/>
    <x v="0"/>
    <x v="18"/>
    <x v="5363"/>
    <n v="159514"/>
    <n v="126.6"/>
    <n v="12480"/>
    <n v="1218672"/>
    <n v="2002.97"/>
    <n v="3178"/>
    <n v="2.52"/>
    <n v="19.079999999999998"/>
    <n v="24154.39"/>
    <m/>
    <m/>
    <m/>
    <m/>
    <m/>
    <m/>
    <m/>
    <m/>
    <m/>
    <m/>
    <n v="4851"/>
    <n v="36176"/>
    <n v="28.71"/>
    <n v="46.2"/>
  </r>
  <r>
    <x v="74"/>
    <x v="74"/>
    <x v="1"/>
    <x v="7"/>
    <x v="49"/>
    <x v="5364"/>
    <n v="5343"/>
    <n v="5.86"/>
    <n v="493.53"/>
    <n v="34882.44"/>
    <n v="47282.25"/>
    <n v="42253"/>
    <n v="46.33"/>
    <n v="622.13"/>
    <n v="570190.84"/>
    <m/>
    <m/>
    <m/>
    <m/>
    <m/>
    <m/>
    <m/>
    <m/>
    <m/>
    <m/>
    <n v="1987.84"/>
    <n v="14876"/>
    <n v="16.309999999999999"/>
    <n v="26.16"/>
  </r>
  <r>
    <x v="160"/>
    <x v="160"/>
    <x v="5"/>
    <x v="2"/>
    <x v="31"/>
    <x v="5365"/>
    <n v="16574"/>
    <n v="69.06"/>
    <n v="4150.3500000000004"/>
    <n v="77196.509999999995"/>
    <n v="0"/>
    <m/>
    <m/>
    <m/>
    <m/>
    <n v="7630"/>
    <n v="15131"/>
    <n v="63.05"/>
    <n v="381"/>
    <n v="96664.47"/>
    <m/>
    <m/>
    <m/>
    <m/>
    <m/>
    <n v="0"/>
    <m/>
    <m/>
    <n v="0"/>
  </r>
  <r>
    <x v="133"/>
    <x v="133"/>
    <x v="2"/>
    <x v="2"/>
    <x v="29"/>
    <x v="5366"/>
    <n v="21766"/>
    <n v="34.880000000000003"/>
    <n v="2541.81"/>
    <n v="122921.82"/>
    <n v="21597"/>
    <n v="63582"/>
    <n v="101.89"/>
    <n v="415.33"/>
    <n v="260444.7"/>
    <m/>
    <m/>
    <m/>
    <m/>
    <m/>
    <m/>
    <m/>
    <m/>
    <m/>
    <m/>
    <n v="405.32"/>
    <n v="29627"/>
    <n v="47.48"/>
    <n v="7.79"/>
  </r>
  <r>
    <x v="37"/>
    <x v="37"/>
    <x v="6"/>
    <x v="2"/>
    <x v="26"/>
    <x v="5367"/>
    <n v="123364"/>
    <n v="151.18"/>
    <n v="10657.35"/>
    <n v="673971"/>
    <n v="0"/>
    <m/>
    <m/>
    <m/>
    <m/>
    <m/>
    <m/>
    <m/>
    <m/>
    <m/>
    <m/>
    <m/>
    <m/>
    <m/>
    <m/>
    <n v="2679.77"/>
    <n v="11759"/>
    <n v="14.41"/>
    <n v="39.409999999999997"/>
  </r>
  <r>
    <x v="78"/>
    <x v="78"/>
    <x v="3"/>
    <x v="12"/>
    <x v="41"/>
    <x v="4"/>
    <m/>
    <m/>
    <m/>
    <m/>
    <n v="0"/>
    <m/>
    <m/>
    <m/>
    <m/>
    <m/>
    <m/>
    <m/>
    <m/>
    <m/>
    <m/>
    <m/>
    <m/>
    <m/>
    <m/>
    <n v="25537"/>
    <n v="2096"/>
    <n v="58.22"/>
    <n v="8512.33"/>
  </r>
  <r>
    <x v="111"/>
    <x v="111"/>
    <x v="13"/>
    <x v="2"/>
    <x v="57"/>
    <x v="5368"/>
    <n v="68854"/>
    <n v="136.62"/>
    <n v="8351.02"/>
    <n v="326190.99"/>
    <n v="0"/>
    <m/>
    <m/>
    <m/>
    <m/>
    <m/>
    <m/>
    <m/>
    <m/>
    <m/>
    <m/>
    <m/>
    <m/>
    <m/>
    <m/>
    <n v="943.32"/>
    <n v="16084"/>
    <n v="31.91"/>
    <n v="22.46"/>
  </r>
  <r>
    <x v="34"/>
    <x v="34"/>
    <x v="7"/>
    <x v="1"/>
    <x v="7"/>
    <x v="4"/>
    <n v="0"/>
    <n v="0"/>
    <m/>
    <m/>
    <n v="0"/>
    <m/>
    <m/>
    <m/>
    <m/>
    <m/>
    <m/>
    <m/>
    <m/>
    <m/>
    <n v="275"/>
    <n v="465"/>
    <n v="19.38"/>
    <n v="137"/>
    <n v="6155.6"/>
    <n v="251.32"/>
    <n v="17625"/>
    <n v="734.38"/>
    <n v="125.66"/>
  </r>
  <r>
    <x v="47"/>
    <x v="47"/>
    <x v="5"/>
    <x v="5"/>
    <x v="3"/>
    <x v="5369"/>
    <n v="33299"/>
    <n v="38.54"/>
    <n v="2269.9899999999998"/>
    <n v="151998.26999999999"/>
    <n v="24076.62"/>
    <n v="34904"/>
    <n v="40.4"/>
    <n v="334.4"/>
    <n v="290347.24"/>
    <m/>
    <m/>
    <m/>
    <m/>
    <m/>
    <m/>
    <m/>
    <m/>
    <m/>
    <m/>
    <n v="3.34"/>
    <n v="18640"/>
    <n v="21.57"/>
    <n v="0.05"/>
  </r>
  <r>
    <x v="94"/>
    <x v="94"/>
    <x v="9"/>
    <x v="2"/>
    <x v="38"/>
    <x v="5370"/>
    <n v="46703"/>
    <n v="69.5"/>
    <n v="5902.86"/>
    <n v="307420.79999999999"/>
    <n v="0"/>
    <m/>
    <m/>
    <m/>
    <m/>
    <m/>
    <m/>
    <m/>
    <m/>
    <m/>
    <m/>
    <m/>
    <m/>
    <m/>
    <m/>
    <n v="1729.83"/>
    <n v="5221"/>
    <n v="7.77"/>
    <n v="30.89"/>
  </r>
  <r>
    <x v="52"/>
    <x v="52"/>
    <x v="14"/>
    <x v="1"/>
    <x v="21"/>
    <x v="5371"/>
    <n v="17627"/>
    <n v="61.2"/>
    <n v="3759.08"/>
    <n v="83902.74"/>
    <n v="11227.93"/>
    <n v="15589"/>
    <n v="54.13"/>
    <n v="467.83"/>
    <n v="135401.03"/>
    <m/>
    <m/>
    <m/>
    <m/>
    <m/>
    <m/>
    <m/>
    <m/>
    <m/>
    <m/>
    <n v="1411"/>
    <n v="10298"/>
    <n v="35.76"/>
    <n v="58.79"/>
  </r>
  <r>
    <x v="120"/>
    <x v="120"/>
    <x v="12"/>
    <x v="1"/>
    <x v="68"/>
    <x v="5372"/>
    <n v="23"/>
    <n v="0.12"/>
    <n v="4.25"/>
    <n v="63.24"/>
    <n v="0"/>
    <m/>
    <m/>
    <m/>
    <m/>
    <m/>
    <m/>
    <m/>
    <m/>
    <m/>
    <m/>
    <m/>
    <m/>
    <m/>
    <m/>
    <n v="1572.35"/>
    <n v="12798"/>
    <n v="66.66"/>
    <n v="98.27"/>
  </r>
  <r>
    <x v="122"/>
    <x v="122"/>
    <x v="10"/>
    <x v="6"/>
    <x v="76"/>
    <x v="5373"/>
    <n v="6240"/>
    <n v="11.56"/>
    <n v="838.42"/>
    <n v="35087.97"/>
    <n v="18770.13"/>
    <n v="26022"/>
    <n v="48.19"/>
    <n v="417.11"/>
    <n v="226354.58"/>
    <m/>
    <m/>
    <m/>
    <m/>
    <m/>
    <n v="0"/>
    <n v="0"/>
    <n v="0"/>
    <n v="0"/>
    <n v="0"/>
    <n v="5772.66"/>
    <n v="51711"/>
    <n v="95.76"/>
    <n v="128.28"/>
  </r>
  <r>
    <x v="38"/>
    <x v="38"/>
    <x v="12"/>
    <x v="3"/>
    <x v="16"/>
    <x v="4"/>
    <m/>
    <m/>
    <m/>
    <m/>
    <n v="0"/>
    <m/>
    <m/>
    <m/>
    <m/>
    <m/>
    <m/>
    <m/>
    <m/>
    <m/>
    <m/>
    <m/>
    <m/>
    <m/>
    <m/>
    <n v="536"/>
    <n v="3454"/>
    <n v="71.959999999999994"/>
    <n v="134"/>
  </r>
  <r>
    <x v="70"/>
    <x v="70"/>
    <x v="11"/>
    <x v="14"/>
    <x v="48"/>
    <x v="5374"/>
    <n v="19885"/>
    <n v="32.49"/>
    <n v="2213.71"/>
    <n v="104996.07"/>
    <n v="12710.96"/>
    <n v="17321"/>
    <n v="28.3"/>
    <m/>
    <m/>
    <m/>
    <m/>
    <m/>
    <m/>
    <m/>
    <m/>
    <m/>
    <m/>
    <m/>
    <m/>
    <n v="5242.97"/>
    <n v="18843"/>
    <n v="30.79"/>
    <n v="102.8"/>
  </r>
  <r>
    <x v="38"/>
    <x v="38"/>
    <x v="14"/>
    <x v="13"/>
    <x v="6"/>
    <x v="4"/>
    <m/>
    <m/>
    <m/>
    <m/>
    <n v="0"/>
    <m/>
    <m/>
    <m/>
    <m/>
    <m/>
    <m/>
    <m/>
    <m/>
    <m/>
    <m/>
    <m/>
    <m/>
    <m/>
    <m/>
    <n v="0"/>
    <m/>
    <m/>
    <n v="0"/>
  </r>
  <r>
    <x v="71"/>
    <x v="71"/>
    <x v="11"/>
    <x v="5"/>
    <x v="17"/>
    <x v="5375"/>
    <n v="27483"/>
    <n v="45.81"/>
    <n v="4567.2"/>
    <n v="212374.8"/>
    <n v="9967.02"/>
    <n v="11672"/>
    <n v="19.45"/>
    <n v="199.34"/>
    <n v="120195.31"/>
    <m/>
    <m/>
    <m/>
    <m/>
    <m/>
    <m/>
    <m/>
    <m/>
    <m/>
    <m/>
    <n v="108999"/>
    <n v="11895"/>
    <n v="19.829999999999998"/>
    <n v="2179.98"/>
  </r>
  <r>
    <x v="160"/>
    <x v="160"/>
    <x v="5"/>
    <x v="6"/>
    <x v="16"/>
    <x v="4"/>
    <m/>
    <m/>
    <m/>
    <m/>
    <n v="0"/>
    <m/>
    <m/>
    <m/>
    <m/>
    <m/>
    <m/>
    <m/>
    <m/>
    <m/>
    <m/>
    <m/>
    <m/>
    <m/>
    <m/>
    <n v="0"/>
    <m/>
    <m/>
    <n v="0"/>
  </r>
  <r>
    <x v="9"/>
    <x v="9"/>
    <x v="5"/>
    <x v="1"/>
    <x v="28"/>
    <x v="1784"/>
    <n v="86"/>
    <n v="0.6"/>
    <n v="24.25"/>
    <n v="270.63"/>
    <n v="141.34"/>
    <n v="176"/>
    <n v="1.22"/>
    <n v="11.78"/>
    <n v="1704.44"/>
    <m/>
    <m/>
    <m/>
    <m/>
    <m/>
    <m/>
    <m/>
    <m/>
    <m/>
    <m/>
    <n v="1503.1"/>
    <n v="6253"/>
    <n v="43.42"/>
    <n v="125.26"/>
  </r>
  <r>
    <x v="18"/>
    <x v="18"/>
    <x v="14"/>
    <x v="2"/>
    <x v="54"/>
    <x v="5376"/>
    <n v="3345"/>
    <n v="9.61"/>
    <n v="586.97"/>
    <n v="15830.46"/>
    <n v="15296.8"/>
    <n v="19852"/>
    <n v="57.05"/>
    <n v="527.48"/>
    <n v="184468.69"/>
    <m/>
    <m/>
    <m/>
    <m/>
    <m/>
    <m/>
    <m/>
    <m/>
    <m/>
    <m/>
    <n v="53100"/>
    <n v="7813"/>
    <n v="22.45"/>
    <n v="1831.03"/>
  </r>
  <r>
    <x v="131"/>
    <x v="131"/>
    <x v="13"/>
    <x v="2"/>
    <x v="33"/>
    <x v="5377"/>
    <n v="149350"/>
    <n v="124.46"/>
    <n v="9889.65"/>
    <n v="919737.45"/>
    <n v="0"/>
    <m/>
    <m/>
    <m/>
    <m/>
    <m/>
    <m/>
    <m/>
    <m/>
    <m/>
    <m/>
    <m/>
    <m/>
    <m/>
    <m/>
    <n v="2323.2600000000002"/>
    <n v="50951"/>
    <n v="42.46"/>
    <n v="23.23"/>
  </r>
  <r>
    <x v="81"/>
    <x v="81"/>
    <x v="15"/>
    <x v="7"/>
    <x v="9"/>
    <x v="5378"/>
    <n v="44807"/>
    <n v="93.35"/>
    <n v="7782.68"/>
    <n v="289515.51"/>
    <n v="0"/>
    <m/>
    <m/>
    <m/>
    <m/>
    <m/>
    <m/>
    <m/>
    <m/>
    <m/>
    <m/>
    <m/>
    <m/>
    <m/>
    <m/>
    <n v="103"/>
    <n v="8465"/>
    <n v="17.64"/>
    <n v="2.58"/>
  </r>
  <r>
    <x v="48"/>
    <x v="48"/>
    <x v="0"/>
    <x v="2"/>
    <x v="17"/>
    <x v="5379"/>
    <n v="24571"/>
    <n v="40.950000000000003"/>
    <n v="3828.8"/>
    <n v="178039.2"/>
    <n v="36195.93"/>
    <n v="52132"/>
    <n v="86.89"/>
    <n v="723.92"/>
    <n v="436497.53"/>
    <m/>
    <m/>
    <m/>
    <m/>
    <m/>
    <m/>
    <m/>
    <m/>
    <m/>
    <m/>
    <n v="1241"/>
    <n v="13355"/>
    <n v="22.26"/>
    <n v="24.82"/>
  </r>
  <r>
    <x v="134"/>
    <x v="134"/>
    <x v="8"/>
    <x v="1"/>
    <x v="71"/>
    <x v="4"/>
    <m/>
    <m/>
    <m/>
    <m/>
    <n v="0"/>
    <m/>
    <m/>
    <m/>
    <m/>
    <m/>
    <m/>
    <m/>
    <m/>
    <m/>
    <m/>
    <m/>
    <m/>
    <m/>
    <m/>
    <n v="406.39"/>
    <n v="1363"/>
    <n v="22.72"/>
    <n v="81.28"/>
  </r>
  <r>
    <x v="52"/>
    <x v="52"/>
    <x v="6"/>
    <x v="17"/>
    <x v="5"/>
    <x v="5380"/>
    <n v="27338"/>
    <n v="28.48"/>
    <n v="1894"/>
    <n v="140913.60000000001"/>
    <n v="54392.82"/>
    <n v="99706"/>
    <n v="103.86"/>
    <n v="679.91"/>
    <n v="655939.36"/>
    <m/>
    <m/>
    <m/>
    <m/>
    <m/>
    <m/>
    <m/>
    <m/>
    <m/>
    <m/>
    <n v="6078"/>
    <n v="37154"/>
    <n v="38.700000000000003"/>
    <n v="75.98"/>
  </r>
  <r>
    <x v="72"/>
    <x v="72"/>
    <x v="3"/>
    <x v="25"/>
    <x v="28"/>
    <x v="4"/>
    <m/>
    <m/>
    <m/>
    <m/>
    <n v="0"/>
    <m/>
    <m/>
    <m/>
    <m/>
    <m/>
    <m/>
    <m/>
    <m/>
    <m/>
    <m/>
    <m/>
    <m/>
    <m/>
    <m/>
    <n v="159070"/>
    <n v="5411"/>
    <n v="37.58"/>
    <n v="13255.83"/>
  </r>
  <r>
    <x v="175"/>
    <x v="175"/>
    <x v="5"/>
    <x v="7"/>
    <x v="2"/>
    <x v="426"/>
    <n v="36580"/>
    <n v="47.63"/>
    <n v="3287.5"/>
    <n v="195672"/>
    <n v="23624.639999999999"/>
    <n v="32436"/>
    <n v="42.23"/>
    <n v="369.13"/>
    <n v="284896.58"/>
    <m/>
    <m/>
    <m/>
    <m/>
    <m/>
    <m/>
    <m/>
    <m/>
    <m/>
    <m/>
    <n v="328.65"/>
    <n v="45238"/>
    <n v="58.9"/>
    <n v="5.14"/>
  </r>
  <r>
    <x v="0"/>
    <x v="0"/>
    <x v="0"/>
    <x v="6"/>
    <x v="21"/>
    <x v="5381"/>
    <n v="54778"/>
    <n v="190.2"/>
    <n v="9450.17"/>
    <n v="210927.72"/>
    <n v="19115"/>
    <n v="30416"/>
    <n v="105.61"/>
    <m/>
    <m/>
    <m/>
    <m/>
    <m/>
    <m/>
    <m/>
    <m/>
    <m/>
    <m/>
    <m/>
    <m/>
    <n v="3966"/>
    <n v="28110"/>
    <n v="97.6"/>
    <n v="165.25"/>
  </r>
  <r>
    <x v="147"/>
    <x v="147"/>
    <x v="5"/>
    <x v="5"/>
    <x v="87"/>
    <x v="5382"/>
    <n v="256550"/>
    <n v="164.46"/>
    <n v="8797.98"/>
    <n v="1063675.4099999999"/>
    <n v="6832.2"/>
    <n v="9462"/>
    <n v="6.07"/>
    <n v="52.56"/>
    <n v="82391.570000000007"/>
    <m/>
    <m/>
    <m/>
    <m/>
    <m/>
    <m/>
    <m/>
    <m/>
    <m/>
    <m/>
    <n v="2668"/>
    <n v="30130"/>
    <n v="19.309999999999999"/>
    <n v="20.52"/>
  </r>
  <r>
    <x v="67"/>
    <x v="67"/>
    <x v="9"/>
    <x v="7"/>
    <x v="45"/>
    <x v="5383"/>
    <n v="340876"/>
    <n v="161.4"/>
    <n v="11888.07"/>
    <n v="1945839"/>
    <n v="0"/>
    <m/>
    <m/>
    <m/>
    <m/>
    <m/>
    <m/>
    <m/>
    <m/>
    <m/>
    <m/>
    <m/>
    <m/>
    <m/>
    <m/>
    <n v="539500"/>
    <n v="63808"/>
    <n v="30.21"/>
    <n v="3065.34"/>
  </r>
  <r>
    <x v="61"/>
    <x v="61"/>
    <x v="8"/>
    <x v="7"/>
    <x v="20"/>
    <x v="5384"/>
    <n v="17875"/>
    <n v="24.83"/>
    <n v="3110.9"/>
    <n v="173588.22"/>
    <n v="4345.3"/>
    <n v="25335"/>
    <n v="35.19"/>
    <n v="72.42"/>
    <n v="52401.23"/>
    <m/>
    <m/>
    <m/>
    <m/>
    <m/>
    <m/>
    <m/>
    <m/>
    <m/>
    <m/>
    <n v="0"/>
    <n v="9948"/>
    <n v="13.82"/>
    <n v="0"/>
  </r>
  <r>
    <x v="116"/>
    <x v="116"/>
    <x v="7"/>
    <x v="2"/>
    <x v="58"/>
    <x v="5385"/>
    <n v="22538"/>
    <n v="18.059999999999999"/>
    <n v="2480.04"/>
    <n v="239869.32"/>
    <n v="0"/>
    <m/>
    <m/>
    <m/>
    <m/>
    <m/>
    <m/>
    <m/>
    <m/>
    <m/>
    <m/>
    <m/>
    <m/>
    <m/>
    <m/>
    <n v="125900"/>
    <n v="6701"/>
    <n v="5.37"/>
    <n v="1210.58"/>
  </r>
  <r>
    <x v="3"/>
    <x v="3"/>
    <x v="4"/>
    <x v="25"/>
    <x v="6"/>
    <x v="4"/>
    <m/>
    <m/>
    <m/>
    <m/>
    <n v="0"/>
    <m/>
    <m/>
    <m/>
    <m/>
    <m/>
    <m/>
    <m/>
    <m/>
    <m/>
    <m/>
    <m/>
    <m/>
    <m/>
    <m/>
    <n v="0"/>
    <m/>
    <m/>
    <n v="0"/>
  </r>
  <r>
    <x v="56"/>
    <x v="56"/>
    <x v="2"/>
    <x v="3"/>
    <x v="16"/>
    <x v="4"/>
    <n v="0"/>
    <n v="0"/>
    <m/>
    <m/>
    <n v="0"/>
    <n v="0"/>
    <n v="0"/>
    <m/>
    <m/>
    <m/>
    <m/>
    <m/>
    <m/>
    <m/>
    <m/>
    <m/>
    <m/>
    <m/>
    <m/>
    <n v="161700"/>
    <n v="16234"/>
    <n v="338.21"/>
    <n v="40425"/>
  </r>
  <r>
    <x v="182"/>
    <x v="182"/>
    <x v="9"/>
    <x v="4"/>
    <x v="42"/>
    <x v="5386"/>
    <n v="274"/>
    <n v="0.76"/>
    <n v="41.03"/>
    <n v="1144.83"/>
    <n v="0"/>
    <m/>
    <m/>
    <m/>
    <m/>
    <m/>
    <m/>
    <m/>
    <m/>
    <m/>
    <m/>
    <m/>
    <m/>
    <m/>
    <m/>
    <n v="0"/>
    <m/>
    <m/>
    <n v="0"/>
  </r>
  <r>
    <x v="5"/>
    <x v="5"/>
    <x v="12"/>
    <x v="2"/>
    <x v="22"/>
    <x v="5387"/>
    <n v="13897"/>
    <n v="46.32"/>
    <n v="3221.56"/>
    <n v="74901.27"/>
    <n v="15596"/>
    <n v="4990"/>
    <n v="16.63"/>
    <m/>
    <m/>
    <m/>
    <m/>
    <m/>
    <m/>
    <m/>
    <m/>
    <m/>
    <m/>
    <m/>
    <m/>
    <n v="554"/>
    <n v="2990"/>
    <n v="9.9700000000000006"/>
    <n v="22.16"/>
  </r>
  <r>
    <x v="137"/>
    <x v="137"/>
    <x v="11"/>
    <x v="2"/>
    <x v="2"/>
    <x v="5388"/>
    <n v="83541"/>
    <n v="108.78"/>
    <n v="10277.719999999999"/>
    <n v="611729.81999999995"/>
    <n v="0"/>
    <m/>
    <m/>
    <m/>
    <m/>
    <m/>
    <m/>
    <m/>
    <m/>
    <m/>
    <m/>
    <m/>
    <m/>
    <m/>
    <m/>
    <n v="2101.0300000000002"/>
    <n v="18682"/>
    <n v="24.33"/>
    <n v="32.83"/>
  </r>
  <r>
    <x v="98"/>
    <x v="98"/>
    <x v="8"/>
    <x v="1"/>
    <x v="41"/>
    <x v="5389"/>
    <n v="1622"/>
    <n v="45.06"/>
    <n v="2397.33"/>
    <n v="6688.56"/>
    <n v="2665.37"/>
    <n v="4285"/>
    <n v="119.03"/>
    <m/>
    <m/>
    <m/>
    <m/>
    <m/>
    <m/>
    <m/>
    <m/>
    <m/>
    <m/>
    <m/>
    <m/>
    <n v="0"/>
    <m/>
    <m/>
    <n v="0"/>
  </r>
  <r>
    <x v="101"/>
    <x v="101"/>
    <x v="13"/>
    <x v="7"/>
    <x v="36"/>
    <x v="5390"/>
    <n v="61487"/>
    <n v="82.64"/>
    <n v="7761.29"/>
    <n v="447516"/>
    <n v="0"/>
    <m/>
    <m/>
    <m/>
    <m/>
    <m/>
    <m/>
    <m/>
    <m/>
    <m/>
    <m/>
    <m/>
    <m/>
    <m/>
    <m/>
    <n v="141023"/>
    <n v="20752"/>
    <n v="27.89"/>
    <n v="2274.56"/>
  </r>
  <r>
    <x v="217"/>
    <x v="217"/>
    <x v="14"/>
    <x v="7"/>
    <x v="144"/>
    <x v="5391"/>
    <n v="115892"/>
    <n v="117.78"/>
    <n v="11513.41"/>
    <n v="878013"/>
    <n v="0"/>
    <m/>
    <m/>
    <m/>
    <m/>
    <m/>
    <m/>
    <m/>
    <m/>
    <m/>
    <m/>
    <m/>
    <m/>
    <m/>
    <m/>
    <n v="133305.84"/>
    <n v="17696"/>
    <n v="17.98"/>
    <n v="1625.68"/>
  </r>
  <r>
    <x v="49"/>
    <x v="49"/>
    <x v="4"/>
    <x v="7"/>
    <x v="20"/>
    <x v="5392"/>
    <n v="46111"/>
    <n v="64.040000000000006"/>
    <n v="6795.57"/>
    <n v="379192.62"/>
    <n v="0"/>
    <m/>
    <m/>
    <m/>
    <m/>
    <m/>
    <m/>
    <m/>
    <m/>
    <m/>
    <m/>
    <m/>
    <m/>
    <m/>
    <m/>
    <n v="99453"/>
    <n v="14007"/>
    <n v="19.45"/>
    <n v="1657.55"/>
  </r>
  <r>
    <x v="50"/>
    <x v="50"/>
    <x v="1"/>
    <x v="7"/>
    <x v="25"/>
    <x v="5393"/>
    <n v="20381"/>
    <n v="25.73"/>
    <n v="3103.03"/>
    <n v="190464"/>
    <n v="0"/>
    <n v="0"/>
    <n v="0"/>
    <m/>
    <m/>
    <m/>
    <n v="0"/>
    <n v="0"/>
    <m/>
    <m/>
    <n v="12878"/>
    <n v="16884"/>
    <n v="21.32"/>
    <n v="195"/>
    <n v="288261.15000000002"/>
    <n v="0"/>
    <m/>
    <m/>
    <n v="0"/>
  </r>
  <r>
    <x v="74"/>
    <x v="74"/>
    <x v="14"/>
    <x v="19"/>
    <x v="38"/>
    <x v="5394"/>
    <n v="37161"/>
    <n v="55.3"/>
    <n v="4346.34"/>
    <n v="226357.35"/>
    <n v="13882.64"/>
    <n v="19125"/>
    <n v="28.46"/>
    <n v="247.9"/>
    <n v="167414.9"/>
    <m/>
    <m/>
    <m/>
    <m/>
    <m/>
    <m/>
    <m/>
    <m/>
    <m/>
    <m/>
    <n v="795.4"/>
    <n v="16136"/>
    <n v="24.01"/>
    <n v="14.2"/>
  </r>
  <r>
    <x v="17"/>
    <x v="17"/>
    <x v="0"/>
    <x v="25"/>
    <x v="16"/>
    <x v="4"/>
    <m/>
    <m/>
    <m/>
    <m/>
    <n v="0"/>
    <m/>
    <m/>
    <m/>
    <m/>
    <m/>
    <m/>
    <m/>
    <m/>
    <m/>
    <m/>
    <m/>
    <m/>
    <m/>
    <m/>
    <n v="0"/>
    <m/>
    <m/>
    <n v="0"/>
  </r>
  <r>
    <x v="76"/>
    <x v="76"/>
    <x v="3"/>
    <x v="4"/>
    <x v="65"/>
    <x v="5395"/>
    <n v="43679"/>
    <n v="24.27"/>
    <n v="704.63"/>
    <n v="98296.35"/>
    <n v="102482.06"/>
    <n v="138423"/>
    <n v="76.900000000000006"/>
    <n v="683.21"/>
    <n v="1235861.8600000001"/>
    <m/>
    <m/>
    <m/>
    <m/>
    <m/>
    <m/>
    <m/>
    <m/>
    <m/>
    <m/>
    <n v="1007612"/>
    <n v="37918"/>
    <n v="21.07"/>
    <n v="6717.41"/>
  </r>
  <r>
    <x v="64"/>
    <x v="64"/>
    <x v="2"/>
    <x v="5"/>
    <x v="5"/>
    <x v="5396"/>
    <n v="119306"/>
    <n v="124.28"/>
    <n v="15540"/>
    <n v="1156176"/>
    <n v="0"/>
    <m/>
    <m/>
    <m/>
    <m/>
    <m/>
    <m/>
    <m/>
    <m/>
    <m/>
    <m/>
    <m/>
    <m/>
    <m/>
    <m/>
    <n v="355557"/>
    <n v="22293"/>
    <n v="23.22"/>
    <n v="4444.46"/>
  </r>
  <r>
    <x v="91"/>
    <x v="91"/>
    <x v="11"/>
    <x v="14"/>
    <x v="117"/>
    <x v="5397"/>
    <n v="77970"/>
    <n v="110.13"/>
    <n v="8130.51"/>
    <n v="446121"/>
    <n v="3115.42"/>
    <n v="3501"/>
    <n v="4.9400000000000004"/>
    <n v="52.8"/>
    <n v="37569.81"/>
    <m/>
    <m/>
    <m/>
    <m/>
    <m/>
    <m/>
    <m/>
    <m/>
    <m/>
    <m/>
    <n v="183300"/>
    <n v="7921"/>
    <n v="11.19"/>
    <n v="3106.78"/>
  </r>
  <r>
    <x v="171"/>
    <x v="171"/>
    <x v="1"/>
    <x v="7"/>
    <x v="20"/>
    <x v="0"/>
    <n v="0"/>
    <n v="0"/>
    <n v="0"/>
    <n v="0"/>
    <n v="0"/>
    <n v="0"/>
    <n v="0"/>
    <m/>
    <m/>
    <n v="0"/>
    <n v="0"/>
    <n v="0"/>
    <n v="0"/>
    <n v="0"/>
    <n v="0"/>
    <n v="0"/>
    <n v="0"/>
    <n v="0"/>
    <n v="0"/>
    <n v="0"/>
    <n v="0"/>
    <n v="0"/>
    <n v="0"/>
  </r>
  <r>
    <x v="81"/>
    <x v="81"/>
    <x v="10"/>
    <x v="1"/>
    <x v="16"/>
    <x v="4"/>
    <m/>
    <m/>
    <m/>
    <m/>
    <n v="0"/>
    <m/>
    <m/>
    <m/>
    <m/>
    <m/>
    <m/>
    <m/>
    <m/>
    <m/>
    <m/>
    <m/>
    <m/>
    <m/>
    <m/>
    <n v="406"/>
    <n v="3371"/>
    <n v="70.23"/>
    <n v="101.5"/>
  </r>
  <r>
    <x v="130"/>
    <x v="130"/>
    <x v="12"/>
    <x v="2"/>
    <x v="9"/>
    <x v="5398"/>
    <n v="7358"/>
    <n v="15.33"/>
    <n v="780.93"/>
    <n v="29050.41"/>
    <n v="20208.54"/>
    <n v="14953"/>
    <n v="31.15"/>
    <n v="505.21"/>
    <n v="243700.79"/>
    <m/>
    <m/>
    <m/>
    <m/>
    <m/>
    <m/>
    <m/>
    <m/>
    <m/>
    <m/>
    <n v="50300"/>
    <n v="1058"/>
    <n v="2.2000000000000002"/>
    <n v="1257.5"/>
  </r>
  <r>
    <x v="3"/>
    <x v="3"/>
    <x v="15"/>
    <x v="13"/>
    <x v="6"/>
    <x v="5399"/>
    <n v="861"/>
    <n v="8.9700000000000006"/>
    <n v="587.63"/>
    <n v="4371.93"/>
    <n v="0"/>
    <m/>
    <m/>
    <m/>
    <m/>
    <m/>
    <m/>
    <m/>
    <m/>
    <m/>
    <m/>
    <m/>
    <m/>
    <m/>
    <m/>
    <n v="91015"/>
    <n v="4513"/>
    <n v="47.01"/>
    <n v="11376.88"/>
  </r>
  <r>
    <x v="141"/>
    <x v="141"/>
    <x v="0"/>
    <x v="7"/>
    <x v="82"/>
    <x v="5400"/>
    <n v="47519"/>
    <n v="107.02"/>
    <n v="9191.19"/>
    <n v="316268.82"/>
    <n v="0"/>
    <m/>
    <m/>
    <m/>
    <m/>
    <m/>
    <m/>
    <m/>
    <m/>
    <m/>
    <m/>
    <m/>
    <m/>
    <m/>
    <m/>
    <n v="62924"/>
    <n v="6222"/>
    <n v="14.01"/>
    <n v="1700.65"/>
  </r>
  <r>
    <x v="197"/>
    <x v="197"/>
    <x v="0"/>
    <x v="3"/>
    <x v="51"/>
    <x v="4"/>
    <m/>
    <m/>
    <m/>
    <m/>
    <n v="0"/>
    <m/>
    <m/>
    <m/>
    <m/>
    <m/>
    <m/>
    <m/>
    <m/>
    <m/>
    <m/>
    <m/>
    <m/>
    <m/>
    <m/>
    <n v="0"/>
    <m/>
    <m/>
    <n v="0"/>
  </r>
  <r>
    <x v="76"/>
    <x v="76"/>
    <x v="2"/>
    <x v="11"/>
    <x v="72"/>
    <x v="5401"/>
    <n v="21247"/>
    <n v="9.0299999999999994"/>
    <n v="645.54999999999995"/>
    <n v="117671.03999999999"/>
    <n v="74273.52"/>
    <n v="186343"/>
    <n v="79.23"/>
    <n v="378.95"/>
    <n v="895686.67"/>
    <m/>
    <m/>
    <m/>
    <m/>
    <m/>
    <m/>
    <m/>
    <m/>
    <m/>
    <m/>
    <n v="703205"/>
    <n v="24414"/>
    <n v="10.38"/>
    <n v="3587.78"/>
  </r>
  <r>
    <x v="132"/>
    <x v="132"/>
    <x v="6"/>
    <x v="1"/>
    <x v="28"/>
    <x v="5402"/>
    <n v="442"/>
    <n v="3.07"/>
    <n v="287.25"/>
    <n v="3205.71"/>
    <n v="0"/>
    <m/>
    <m/>
    <m/>
    <m/>
    <m/>
    <m/>
    <m/>
    <m/>
    <m/>
    <m/>
    <m/>
    <m/>
    <m/>
    <m/>
    <n v="78100"/>
    <n v="4652"/>
    <n v="32.31"/>
    <n v="6508.33"/>
  </r>
  <r>
    <x v="95"/>
    <x v="95"/>
    <x v="3"/>
    <x v="7"/>
    <x v="30"/>
    <x v="5403"/>
    <n v="51777"/>
    <n v="89.89"/>
    <n v="8549.69"/>
    <n v="381658.05"/>
    <n v="0"/>
    <m/>
    <m/>
    <m/>
    <m/>
    <m/>
    <m/>
    <m/>
    <m/>
    <m/>
    <m/>
    <m/>
    <m/>
    <m/>
    <m/>
    <n v="173207"/>
    <n v="48087"/>
    <n v="83.48"/>
    <n v="3608.48"/>
  </r>
  <r>
    <x v="62"/>
    <x v="62"/>
    <x v="3"/>
    <x v="3"/>
    <x v="37"/>
    <x v="5404"/>
    <n v="8476"/>
    <n v="22.07"/>
    <n v="2010.63"/>
    <n v="59836.2"/>
    <n v="3395"/>
    <n v="4700"/>
    <n v="12.24"/>
    <n v="106.09"/>
    <n v="40941.32"/>
    <m/>
    <m/>
    <m/>
    <m/>
    <m/>
    <m/>
    <m/>
    <m/>
    <m/>
    <m/>
    <n v="3044"/>
    <n v="12774"/>
    <n v="33.270000000000003"/>
    <n v="95.13"/>
  </r>
  <r>
    <x v="60"/>
    <x v="60"/>
    <x v="0"/>
    <x v="7"/>
    <x v="9"/>
    <x v="5405"/>
    <n v="35707"/>
    <n v="74.39"/>
    <n v="7317"/>
    <n v="272192.40000000002"/>
    <n v="0"/>
    <m/>
    <m/>
    <m/>
    <m/>
    <m/>
    <m/>
    <m/>
    <m/>
    <m/>
    <m/>
    <m/>
    <m/>
    <m/>
    <m/>
    <n v="0"/>
    <m/>
    <m/>
    <n v="0"/>
  </r>
  <r>
    <x v="34"/>
    <x v="34"/>
    <x v="12"/>
    <x v="7"/>
    <x v="113"/>
    <x v="5406"/>
    <n v="101779"/>
    <n v="130.49"/>
    <n v="4897.37"/>
    <n v="296045.96999999997"/>
    <n v="34540.01"/>
    <n v="60169"/>
    <n v="77.14"/>
    <n v="531.38"/>
    <n v="416528.29"/>
    <m/>
    <m/>
    <m/>
    <m/>
    <m/>
    <m/>
    <m/>
    <m/>
    <m/>
    <m/>
    <n v="0"/>
    <m/>
    <m/>
    <n v="0"/>
  </r>
  <r>
    <x v="182"/>
    <x v="182"/>
    <x v="13"/>
    <x v="7"/>
    <x v="81"/>
    <x v="5407"/>
    <n v="19048"/>
    <n v="51.2"/>
    <n v="3643.87"/>
    <n v="105052.8"/>
    <n v="0"/>
    <m/>
    <m/>
    <m/>
    <m/>
    <m/>
    <m/>
    <m/>
    <m/>
    <m/>
    <n v="422"/>
    <n v="799"/>
    <n v="2.15"/>
    <n v="13"/>
    <n v="9446.0499999999993"/>
    <n v="1323.44"/>
    <n v="2520"/>
    <n v="6.77"/>
    <n v="42.69"/>
  </r>
  <r>
    <x v="65"/>
    <x v="65"/>
    <x v="15"/>
    <x v="0"/>
    <x v="100"/>
    <x v="5408"/>
    <n v="27123"/>
    <n v="80.72"/>
    <n v="6165.71"/>
    <n v="160555.20000000001"/>
    <n v="11304.56"/>
    <n v="14561"/>
    <n v="43.34"/>
    <m/>
    <m/>
    <m/>
    <m/>
    <m/>
    <m/>
    <m/>
    <m/>
    <m/>
    <m/>
    <m/>
    <m/>
    <n v="1712"/>
    <n v="6808"/>
    <n v="20.260000000000002"/>
    <n v="61.14"/>
  </r>
  <r>
    <x v="61"/>
    <x v="61"/>
    <x v="3"/>
    <x v="1"/>
    <x v="1"/>
    <x v="4"/>
    <m/>
    <m/>
    <m/>
    <m/>
    <n v="0"/>
    <m/>
    <m/>
    <m/>
    <m/>
    <m/>
    <m/>
    <m/>
    <m/>
    <m/>
    <m/>
    <m/>
    <m/>
    <m/>
    <m/>
    <n v="0"/>
    <m/>
    <m/>
    <n v="0"/>
  </r>
  <r>
    <x v="159"/>
    <x v="159"/>
    <x v="13"/>
    <x v="0"/>
    <x v="94"/>
    <x v="5409"/>
    <n v="14370"/>
    <n v="63.03"/>
    <n v="5516.68"/>
    <n v="97479.81"/>
    <n v="2916.17"/>
    <n v="2546"/>
    <n v="11.17"/>
    <n v="153.47999999999999"/>
    <n v="35166.97"/>
    <m/>
    <m/>
    <m/>
    <m/>
    <m/>
    <m/>
    <m/>
    <m/>
    <m/>
    <m/>
    <n v="127700"/>
    <n v="22336"/>
    <n v="97.96"/>
    <n v="6721.05"/>
  </r>
  <r>
    <x v="55"/>
    <x v="55"/>
    <x v="6"/>
    <x v="5"/>
    <x v="20"/>
    <x v="5410"/>
    <n v="35662"/>
    <n v="49.53"/>
    <n v="3435.13"/>
    <n v="191680.44"/>
    <n v="15049.47"/>
    <n v="19679"/>
    <n v="27.33"/>
    <m/>
    <m/>
    <m/>
    <m/>
    <m/>
    <m/>
    <m/>
    <m/>
    <m/>
    <m/>
    <m/>
    <m/>
    <n v="27760"/>
    <n v="465440"/>
    <n v="646.44000000000005"/>
    <n v="462.67"/>
  </r>
  <r>
    <x v="22"/>
    <x v="22"/>
    <x v="8"/>
    <x v="1"/>
    <x v="6"/>
    <x v="4"/>
    <m/>
    <m/>
    <m/>
    <m/>
    <n v="0"/>
    <m/>
    <m/>
    <m/>
    <m/>
    <m/>
    <m/>
    <m/>
    <m/>
    <m/>
    <m/>
    <m/>
    <m/>
    <m/>
    <m/>
    <n v="73.52"/>
    <n v="8167"/>
    <n v="85.07"/>
    <n v="9.19"/>
  </r>
  <r>
    <x v="183"/>
    <x v="183"/>
    <x v="13"/>
    <x v="2"/>
    <x v="20"/>
    <x v="5411"/>
    <n v="107365"/>
    <n v="149.12"/>
    <n v="7541.47"/>
    <n v="420813.84"/>
    <n v="0"/>
    <m/>
    <m/>
    <m/>
    <m/>
    <n v="10697"/>
    <n v="2650"/>
    <n v="3.68"/>
    <n v="178"/>
    <n v="135520.29"/>
    <m/>
    <m/>
    <m/>
    <m/>
    <m/>
    <n v="124.19"/>
    <n v="10365"/>
    <n v="14.4"/>
    <n v="2.0699999999999998"/>
  </r>
  <r>
    <x v="24"/>
    <x v="24"/>
    <x v="13"/>
    <x v="1"/>
    <x v="11"/>
    <x v="5412"/>
    <n v="200"/>
    <n v="1.67"/>
    <n v="40.4"/>
    <n v="375.72"/>
    <n v="0"/>
    <m/>
    <m/>
    <m/>
    <m/>
    <m/>
    <m/>
    <m/>
    <m/>
    <m/>
    <m/>
    <m/>
    <m/>
    <m/>
    <m/>
    <n v="972"/>
    <n v="7500"/>
    <n v="62.5"/>
    <n v="97.2"/>
  </r>
  <r>
    <x v="148"/>
    <x v="148"/>
    <x v="15"/>
    <x v="1"/>
    <x v="7"/>
    <x v="4"/>
    <n v="0"/>
    <n v="0"/>
    <m/>
    <m/>
    <n v="0"/>
    <m/>
    <m/>
    <m/>
    <m/>
    <m/>
    <m/>
    <m/>
    <m/>
    <m/>
    <m/>
    <m/>
    <m/>
    <m/>
    <m/>
    <n v="51.05"/>
    <n v="800"/>
    <n v="33.33"/>
    <n v="25.52"/>
  </r>
  <r>
    <x v="124"/>
    <x v="124"/>
    <x v="15"/>
    <x v="12"/>
    <x v="6"/>
    <x v="4"/>
    <m/>
    <m/>
    <m/>
    <m/>
    <n v="0"/>
    <m/>
    <m/>
    <m/>
    <m/>
    <m/>
    <m/>
    <m/>
    <m/>
    <m/>
    <m/>
    <m/>
    <m/>
    <m/>
    <m/>
    <n v="0"/>
    <m/>
    <m/>
    <n v="0"/>
  </r>
  <r>
    <x v="78"/>
    <x v="78"/>
    <x v="14"/>
    <x v="7"/>
    <x v="55"/>
    <x v="5413"/>
    <n v="81225"/>
    <n v="70.510000000000005"/>
    <n v="6526.93"/>
    <n v="582724.05000000005"/>
    <n v="3008.73"/>
    <n v="7972"/>
    <n v="6.92"/>
    <n v="31.34"/>
    <n v="36283.17"/>
    <m/>
    <m/>
    <m/>
    <m/>
    <m/>
    <m/>
    <m/>
    <m/>
    <m/>
    <m/>
    <n v="385000"/>
    <n v="35966"/>
    <n v="31.22"/>
    <n v="4010.42"/>
  </r>
  <r>
    <x v="63"/>
    <x v="63"/>
    <x v="1"/>
    <x v="11"/>
    <x v="73"/>
    <x v="5414"/>
    <n v="61261"/>
    <n v="39.880000000000003"/>
    <n v="3470.09"/>
    <n v="413079.96"/>
    <n v="79320.08"/>
    <n v="45411"/>
    <n v="29.56"/>
    <n v="619.69000000000005"/>
    <n v="956544.61"/>
    <m/>
    <m/>
    <m/>
    <m/>
    <m/>
    <m/>
    <m/>
    <m/>
    <m/>
    <m/>
    <n v="903850"/>
    <n v="81131"/>
    <n v="52.82"/>
    <n v="7061.33"/>
  </r>
  <r>
    <x v="20"/>
    <x v="20"/>
    <x v="7"/>
    <x v="6"/>
    <x v="28"/>
    <x v="2015"/>
    <n v="21"/>
    <n v="0.15"/>
    <n v="10.5"/>
    <n v="117.18"/>
    <n v="36"/>
    <n v="64"/>
    <n v="0.44"/>
    <n v="3"/>
    <n v="434.13"/>
    <m/>
    <m/>
    <m/>
    <m/>
    <m/>
    <m/>
    <m/>
    <m/>
    <m/>
    <m/>
    <n v="120700"/>
    <n v="5473"/>
    <n v="38.01"/>
    <n v="10058.33"/>
  </r>
  <r>
    <x v="199"/>
    <x v="199"/>
    <x v="5"/>
    <x v="7"/>
    <x v="9"/>
    <x v="5415"/>
    <n v="41516"/>
    <n v="86.49"/>
    <n v="6164"/>
    <n v="229300.8"/>
    <n v="0"/>
    <m/>
    <m/>
    <m/>
    <m/>
    <m/>
    <m/>
    <m/>
    <m/>
    <m/>
    <m/>
    <m/>
    <m/>
    <m/>
    <m/>
    <n v="1255.5999999999999"/>
    <n v="23453"/>
    <n v="48.86"/>
    <n v="31.39"/>
  </r>
  <r>
    <x v="15"/>
    <x v="15"/>
    <x v="2"/>
    <x v="5"/>
    <x v="13"/>
    <x v="5416"/>
    <n v="8636"/>
    <n v="42.33"/>
    <n v="3367.06"/>
    <n v="53233.2"/>
    <n v="2983.51"/>
    <n v="6053"/>
    <n v="29.67"/>
    <n v="175.5"/>
    <n v="35979.06"/>
    <m/>
    <m/>
    <m/>
    <m/>
    <m/>
    <m/>
    <m/>
    <m/>
    <m/>
    <m/>
    <n v="6042.38"/>
    <n v="7308"/>
    <n v="35.82"/>
    <n v="355.43"/>
  </r>
  <r>
    <x v="117"/>
    <x v="117"/>
    <x v="0"/>
    <x v="18"/>
    <x v="28"/>
    <x v="4"/>
    <m/>
    <m/>
    <m/>
    <m/>
    <n v="0"/>
    <m/>
    <m/>
    <m/>
    <m/>
    <m/>
    <m/>
    <m/>
    <m/>
    <m/>
    <m/>
    <m/>
    <m/>
    <m/>
    <m/>
    <n v="975.87"/>
    <n v="2310"/>
    <n v="16.04"/>
    <n v="81.319999999999993"/>
  </r>
  <r>
    <x v="28"/>
    <x v="28"/>
    <x v="15"/>
    <x v="1"/>
    <x v="1"/>
    <x v="5417"/>
    <n v="53"/>
    <n v="0.74"/>
    <n v="45.5"/>
    <n v="253.89"/>
    <n v="69.84"/>
    <n v="108"/>
    <n v="1.5"/>
    <m/>
    <m/>
    <m/>
    <m/>
    <m/>
    <m/>
    <m/>
    <m/>
    <m/>
    <m/>
    <m/>
    <m/>
    <n v="41600"/>
    <n v="4237"/>
    <n v="58.85"/>
    <n v="6933.33"/>
  </r>
  <r>
    <x v="83"/>
    <x v="83"/>
    <x v="13"/>
    <x v="2"/>
    <x v="9"/>
    <x v="5418"/>
    <n v="20291"/>
    <n v="42.27"/>
    <n v="2772"/>
    <n v="103118.39999999999"/>
    <n v="15862.27"/>
    <n v="18949"/>
    <n v="39.479999999999997"/>
    <n v="396.56"/>
    <n v="191287.87"/>
    <m/>
    <m/>
    <m/>
    <m/>
    <m/>
    <m/>
    <m/>
    <m/>
    <m/>
    <m/>
    <n v="1825"/>
    <n v="17807"/>
    <n v="37.1"/>
    <n v="45.63"/>
  </r>
  <r>
    <x v="129"/>
    <x v="129"/>
    <x v="7"/>
    <x v="2"/>
    <x v="9"/>
    <x v="5419"/>
    <n v="8077"/>
    <n v="16.829999999999998"/>
    <n v="1865.05"/>
    <n v="69379.86"/>
    <n v="7353"/>
    <n v="10598"/>
    <n v="22.08"/>
    <n v="183.83"/>
    <n v="88672.03"/>
    <m/>
    <m/>
    <m/>
    <m/>
    <m/>
    <m/>
    <m/>
    <m/>
    <m/>
    <m/>
    <n v="850"/>
    <n v="4594"/>
    <n v="9.57"/>
    <n v="21.25"/>
  </r>
  <r>
    <x v="6"/>
    <x v="6"/>
    <x v="3"/>
    <x v="7"/>
    <x v="95"/>
    <x v="5420"/>
    <n v="271868"/>
    <n v="138.13999999999999"/>
    <n v="9202.51"/>
    <n v="1403567.16"/>
    <n v="0"/>
    <m/>
    <m/>
    <m/>
    <m/>
    <m/>
    <m/>
    <m/>
    <m/>
    <m/>
    <m/>
    <m/>
    <m/>
    <m/>
    <m/>
    <n v="1060800"/>
    <n v="161841"/>
    <n v="82.24"/>
    <n v="6468.29"/>
  </r>
  <r>
    <x v="35"/>
    <x v="35"/>
    <x v="8"/>
    <x v="1"/>
    <x v="21"/>
    <x v="1273"/>
    <n v="1327"/>
    <n v="4.6100000000000003"/>
    <n v="272"/>
    <n v="6071.04"/>
    <n v="21471.39"/>
    <n v="25541"/>
    <n v="88.68"/>
    <n v="894.64"/>
    <n v="258929.9"/>
    <m/>
    <m/>
    <m/>
    <m/>
    <m/>
    <m/>
    <m/>
    <m/>
    <m/>
    <m/>
    <n v="2990"/>
    <n v="32742"/>
    <n v="113.69"/>
    <n v="124.58"/>
  </r>
  <r>
    <x v="91"/>
    <x v="91"/>
    <x v="14"/>
    <x v="1"/>
    <x v="19"/>
    <x v="5421"/>
    <n v="32859"/>
    <n v="182.55"/>
    <n v="15797.33"/>
    <n v="220372.8"/>
    <n v="0"/>
    <m/>
    <m/>
    <m/>
    <m/>
    <m/>
    <m/>
    <m/>
    <m/>
    <m/>
    <m/>
    <m/>
    <m/>
    <m/>
    <m/>
    <n v="94400"/>
    <n v="4219"/>
    <n v="23.44"/>
    <n v="6293.33"/>
  </r>
  <r>
    <x v="68"/>
    <x v="68"/>
    <x v="9"/>
    <x v="1"/>
    <x v="4"/>
    <x v="5422"/>
    <n v="1810"/>
    <n v="21.55"/>
    <n v="547.86"/>
    <n v="3566.55"/>
    <n v="2677.26"/>
    <n v="4660"/>
    <n v="55.48"/>
    <n v="382.47"/>
    <n v="32285.85"/>
    <m/>
    <m/>
    <m/>
    <m/>
    <m/>
    <n v="951"/>
    <n v="3355"/>
    <n v="39.94"/>
    <n v="135"/>
    <n v="21287.18"/>
    <n v="1.05"/>
    <n v="4308"/>
    <n v="51.29"/>
    <n v="0.15"/>
  </r>
  <r>
    <x v="14"/>
    <x v="14"/>
    <x v="15"/>
    <x v="2"/>
    <x v="9"/>
    <x v="5423"/>
    <n v="24944"/>
    <n v="51.97"/>
    <n v="3271.55"/>
    <n v="121701.66"/>
    <n v="10713.87"/>
    <n v="15190"/>
    <n v="31.65"/>
    <n v="267.85000000000002"/>
    <n v="129201.77"/>
    <m/>
    <m/>
    <m/>
    <m/>
    <m/>
    <m/>
    <m/>
    <m/>
    <m/>
    <m/>
    <n v="0"/>
    <n v="21320"/>
    <n v="44.42"/>
    <n v="0"/>
  </r>
  <r>
    <x v="50"/>
    <x v="50"/>
    <x v="3"/>
    <x v="1"/>
    <x v="12"/>
    <x v="1785"/>
    <n v="22"/>
    <n v="0.13"/>
    <n v="5.5"/>
    <n v="71.61"/>
    <n v="0"/>
    <m/>
    <m/>
    <m/>
    <m/>
    <m/>
    <m/>
    <m/>
    <m/>
    <m/>
    <n v="100"/>
    <n v="201"/>
    <n v="1.2"/>
    <n v="7"/>
    <n v="2238.4"/>
    <n v="0"/>
    <m/>
    <m/>
    <n v="0"/>
  </r>
  <r>
    <x v="34"/>
    <x v="34"/>
    <x v="5"/>
    <x v="7"/>
    <x v="113"/>
    <x v="5424"/>
    <n v="60098"/>
    <n v="77.05"/>
    <n v="4473.8500000000004"/>
    <n v="270444"/>
    <n v="28756.55"/>
    <n v="28762"/>
    <n v="36.869999999999997"/>
    <n v="442.41"/>
    <n v="346783.83"/>
    <m/>
    <m/>
    <m/>
    <m/>
    <m/>
    <m/>
    <m/>
    <m/>
    <m/>
    <m/>
    <n v="1723.72"/>
    <n v="17408"/>
    <n v="22.32"/>
    <n v="26.52"/>
  </r>
  <r>
    <x v="22"/>
    <x v="22"/>
    <x v="0"/>
    <x v="7"/>
    <x v="37"/>
    <x v="5425"/>
    <n v="13632"/>
    <n v="35.5"/>
    <n v="3005"/>
    <n v="89428.800000000003"/>
    <n v="19129"/>
    <n v="23928"/>
    <n v="62.31"/>
    <n v="597.78"/>
    <n v="230682.36"/>
    <m/>
    <m/>
    <m/>
    <m/>
    <m/>
    <m/>
    <m/>
    <m/>
    <m/>
    <m/>
    <n v="107.48"/>
    <n v="8470"/>
    <n v="22.06"/>
    <n v="3.36"/>
  </r>
  <r>
    <x v="116"/>
    <x v="116"/>
    <x v="1"/>
    <x v="7"/>
    <x v="3"/>
    <x v="5426"/>
    <n v="76774"/>
    <n v="88.86"/>
    <n v="11181.11"/>
    <n v="748687.2"/>
    <n v="4169.74"/>
    <n v="6692"/>
    <n v="7.75"/>
    <n v="57.91"/>
    <n v="50284.12"/>
    <m/>
    <m/>
    <m/>
    <m/>
    <m/>
    <m/>
    <m/>
    <m/>
    <m/>
    <m/>
    <n v="276000"/>
    <n v="13330"/>
    <n v="15.43"/>
    <n v="3833.33"/>
  </r>
  <r>
    <x v="38"/>
    <x v="38"/>
    <x v="8"/>
    <x v="12"/>
    <x v="68"/>
    <x v="5427"/>
    <n v="9573"/>
    <n v="49.86"/>
    <n v="3266.63"/>
    <n v="48607.38"/>
    <n v="0"/>
    <m/>
    <m/>
    <m/>
    <m/>
    <m/>
    <m/>
    <m/>
    <m/>
    <m/>
    <m/>
    <m/>
    <m/>
    <m/>
    <m/>
    <n v="186"/>
    <n v="764"/>
    <n v="3.98"/>
    <n v="11.63"/>
  </r>
  <r>
    <x v="44"/>
    <x v="44"/>
    <x v="15"/>
    <x v="2"/>
    <x v="116"/>
    <x v="5428"/>
    <n v="67079"/>
    <n v="41.1"/>
    <n v="3631.63"/>
    <n v="459328.86"/>
    <n v="67195.929999999993"/>
    <n v="88161"/>
    <n v="54.02"/>
    <n v="494.09"/>
    <n v="810335.83"/>
    <m/>
    <m/>
    <m/>
    <m/>
    <m/>
    <m/>
    <m/>
    <m/>
    <m/>
    <m/>
    <n v="5624"/>
    <n v="62659"/>
    <n v="38.39"/>
    <n v="41.35"/>
  </r>
  <r>
    <x v="72"/>
    <x v="72"/>
    <x v="4"/>
    <x v="4"/>
    <x v="140"/>
    <x v="5429"/>
    <n v="5992"/>
    <n v="3.93"/>
    <n v="154.93"/>
    <n v="18298.68"/>
    <n v="4708.05"/>
    <n v="6992"/>
    <n v="4.59"/>
    <n v="37.07"/>
    <n v="56775.79"/>
    <m/>
    <m/>
    <m/>
    <m/>
    <m/>
    <m/>
    <m/>
    <m/>
    <m/>
    <m/>
    <n v="0"/>
    <n v="137730"/>
    <n v="90.37"/>
    <n v="0"/>
  </r>
  <r>
    <x v="118"/>
    <x v="118"/>
    <x v="12"/>
    <x v="7"/>
    <x v="70"/>
    <x v="5430"/>
    <n v="26979"/>
    <n v="42.42"/>
    <n v="2522.64"/>
    <n v="124341"/>
    <n v="18097"/>
    <n v="19077"/>
    <n v="30"/>
    <n v="341.45"/>
    <n v="218237.15"/>
    <m/>
    <m/>
    <m/>
    <m/>
    <m/>
    <m/>
    <m/>
    <m/>
    <m/>
    <m/>
    <n v="85500"/>
    <n v="4540"/>
    <n v="7.14"/>
    <n v="1613.21"/>
  </r>
  <r>
    <x v="60"/>
    <x v="60"/>
    <x v="1"/>
    <x v="7"/>
    <x v="9"/>
    <x v="3311"/>
    <n v="11717"/>
    <n v="24.41"/>
    <n v="2856"/>
    <n v="106243.2"/>
    <n v="0"/>
    <m/>
    <m/>
    <m/>
    <m/>
    <m/>
    <m/>
    <m/>
    <m/>
    <m/>
    <m/>
    <m/>
    <m/>
    <m/>
    <m/>
    <n v="0"/>
    <m/>
    <m/>
    <n v="0"/>
  </r>
  <r>
    <x v="78"/>
    <x v="78"/>
    <x v="3"/>
    <x v="7"/>
    <x v="55"/>
    <x v="5431"/>
    <n v="145489"/>
    <n v="126.29"/>
    <n v="10962.5"/>
    <n v="978732"/>
    <n v="6632"/>
    <n v="15303"/>
    <n v="13.28"/>
    <n v="69.08"/>
    <n v="79977.279999999999"/>
    <m/>
    <m/>
    <m/>
    <m/>
    <m/>
    <m/>
    <m/>
    <m/>
    <m/>
    <m/>
    <n v="38578"/>
    <n v="3131"/>
    <n v="2.72"/>
    <n v="401.85"/>
  </r>
  <r>
    <x v="152"/>
    <x v="152"/>
    <x v="6"/>
    <x v="1"/>
    <x v="28"/>
    <x v="5432"/>
    <n v="758"/>
    <n v="5.26"/>
    <n v="255.25"/>
    <n v="2848.59"/>
    <n v="0"/>
    <m/>
    <m/>
    <m/>
    <m/>
    <m/>
    <m/>
    <m/>
    <m/>
    <m/>
    <m/>
    <m/>
    <m/>
    <m/>
    <m/>
    <n v="1233.8699999999999"/>
    <n v="2553"/>
    <n v="17.73"/>
    <n v="102.82"/>
  </r>
  <r>
    <x v="222"/>
    <x v="222"/>
    <x v="1"/>
    <x v="2"/>
    <x v="2"/>
    <x v="5433"/>
    <n v="58926"/>
    <n v="76.73"/>
    <n v="9573.75"/>
    <n v="569829.6"/>
    <n v="0"/>
    <m/>
    <m/>
    <m/>
    <m/>
    <m/>
    <m/>
    <m/>
    <m/>
    <m/>
    <m/>
    <m/>
    <m/>
    <m/>
    <m/>
    <n v="134.62"/>
    <n v="2292"/>
    <n v="2.98"/>
    <n v="2.1"/>
  </r>
  <r>
    <x v="85"/>
    <x v="85"/>
    <x v="3"/>
    <x v="14"/>
    <x v="56"/>
    <x v="5434"/>
    <n v="171528"/>
    <n v="119.12"/>
    <n v="6950"/>
    <n v="775620"/>
    <n v="0"/>
    <n v="0"/>
    <n v="0"/>
    <m/>
    <m/>
    <m/>
    <m/>
    <m/>
    <m/>
    <m/>
    <m/>
    <m/>
    <m/>
    <m/>
    <m/>
    <n v="3763"/>
    <n v="29533"/>
    <n v="20.51"/>
    <n v="31.36"/>
  </r>
  <r>
    <x v="156"/>
    <x v="156"/>
    <x v="2"/>
    <x v="5"/>
    <x v="21"/>
    <x v="4"/>
    <m/>
    <m/>
    <m/>
    <m/>
    <n v="0"/>
    <m/>
    <m/>
    <m/>
    <m/>
    <m/>
    <m/>
    <m/>
    <m/>
    <m/>
    <m/>
    <m/>
    <m/>
    <m/>
    <m/>
    <n v="0"/>
    <m/>
    <m/>
    <n v="0"/>
  </r>
  <r>
    <x v="122"/>
    <x v="122"/>
    <x v="5"/>
    <x v="5"/>
    <x v="20"/>
    <x v="5435"/>
    <n v="93904"/>
    <n v="130.41999999999999"/>
    <n v="9424"/>
    <n v="525859.19999999995"/>
    <n v="0"/>
    <m/>
    <m/>
    <m/>
    <m/>
    <m/>
    <m/>
    <m/>
    <m/>
    <m/>
    <m/>
    <m/>
    <m/>
    <m/>
    <m/>
    <n v="2592.27"/>
    <n v="66927"/>
    <n v="92.95"/>
    <n v="43.2"/>
  </r>
  <r>
    <x v="6"/>
    <x v="6"/>
    <x v="0"/>
    <x v="4"/>
    <x v="21"/>
    <x v="5436"/>
    <n v="39624"/>
    <n v="137.58000000000001"/>
    <n v="8896.2900000000009"/>
    <n v="198565.23"/>
    <n v="93609.12"/>
    <n v="36736"/>
    <n v="127.56"/>
    <n v="3900.38"/>
    <n v="1128860.43"/>
    <m/>
    <m/>
    <m/>
    <m/>
    <m/>
    <m/>
    <m/>
    <m/>
    <m/>
    <m/>
    <n v="891144"/>
    <n v="157217"/>
    <n v="545.89"/>
    <n v="37131"/>
  </r>
  <r>
    <x v="122"/>
    <x v="122"/>
    <x v="11"/>
    <x v="6"/>
    <x v="76"/>
    <x v="5437"/>
    <n v="8356"/>
    <n v="15.47"/>
    <n v="1110.82"/>
    <n v="46487.91"/>
    <n v="18192.05"/>
    <n v="23749"/>
    <n v="43.98"/>
    <n v="404.27"/>
    <n v="219383.35"/>
    <m/>
    <m/>
    <m/>
    <m/>
    <m/>
    <m/>
    <m/>
    <m/>
    <m/>
    <m/>
    <n v="3344.26"/>
    <n v="55265"/>
    <n v="102.34"/>
    <n v="74.319999999999993"/>
  </r>
  <r>
    <x v="42"/>
    <x v="42"/>
    <x v="11"/>
    <x v="12"/>
    <x v="6"/>
    <x v="4"/>
    <m/>
    <m/>
    <m/>
    <m/>
    <n v="0"/>
    <m/>
    <m/>
    <m/>
    <m/>
    <m/>
    <m/>
    <m/>
    <m/>
    <m/>
    <m/>
    <m/>
    <m/>
    <m/>
    <m/>
    <n v="0"/>
    <m/>
    <m/>
    <n v="0"/>
  </r>
  <r>
    <x v="41"/>
    <x v="41"/>
    <x v="2"/>
    <x v="7"/>
    <x v="57"/>
    <x v="5438"/>
    <n v="19006"/>
    <n v="37.71"/>
    <n v="2427.2399999999998"/>
    <n v="94807.92"/>
    <n v="17569.349999999999"/>
    <n v="30935"/>
    <n v="61.38"/>
    <n v="418.32"/>
    <n v="211874.06"/>
    <m/>
    <m/>
    <m/>
    <m/>
    <m/>
    <m/>
    <m/>
    <m/>
    <m/>
    <m/>
    <n v="2655"/>
    <n v="15078"/>
    <n v="29.92"/>
    <n v="63.21"/>
  </r>
  <r>
    <x v="117"/>
    <x v="117"/>
    <x v="1"/>
    <x v="18"/>
    <x v="28"/>
    <x v="4"/>
    <m/>
    <m/>
    <m/>
    <m/>
    <n v="0"/>
    <m/>
    <m/>
    <m/>
    <m/>
    <m/>
    <m/>
    <m/>
    <m/>
    <m/>
    <m/>
    <m/>
    <m/>
    <m/>
    <m/>
    <n v="10747.94"/>
    <n v="17100"/>
    <n v="118.75"/>
    <n v="895.66"/>
  </r>
  <r>
    <x v="167"/>
    <x v="167"/>
    <x v="0"/>
    <x v="1"/>
    <x v="28"/>
    <x v="4"/>
    <m/>
    <m/>
    <m/>
    <m/>
    <n v="0"/>
    <m/>
    <m/>
    <m/>
    <m/>
    <m/>
    <m/>
    <m/>
    <m/>
    <m/>
    <m/>
    <m/>
    <m/>
    <m/>
    <m/>
    <n v="0"/>
    <m/>
    <m/>
    <n v="0"/>
  </r>
  <r>
    <x v="79"/>
    <x v="79"/>
    <x v="0"/>
    <x v="2"/>
    <x v="66"/>
    <x v="5439"/>
    <n v="3365"/>
    <n v="12.75"/>
    <n v="986.68"/>
    <n v="20187.509999999998"/>
    <n v="0"/>
    <n v="296"/>
    <n v="1.1200000000000001"/>
    <m/>
    <m/>
    <n v="6260"/>
    <n v="15466"/>
    <n v="58.58"/>
    <n v="284"/>
    <n v="79307.94"/>
    <m/>
    <m/>
    <m/>
    <m/>
    <m/>
    <n v="931.1"/>
    <n v="4269"/>
    <n v="16.170000000000002"/>
    <n v="42.32"/>
  </r>
  <r>
    <x v="22"/>
    <x v="22"/>
    <x v="4"/>
    <x v="14"/>
    <x v="123"/>
    <x v="5440"/>
    <n v="19181"/>
    <n v="38.99"/>
    <n v="3079.02"/>
    <n v="117403.2"/>
    <n v="10012.61"/>
    <n v="12664"/>
    <n v="25.74"/>
    <n v="244.21"/>
    <n v="120745.06"/>
    <m/>
    <m/>
    <m/>
    <m/>
    <m/>
    <m/>
    <m/>
    <m/>
    <m/>
    <m/>
    <n v="38529.14"/>
    <n v="9410"/>
    <n v="19.13"/>
    <n v="939.74"/>
  </r>
  <r>
    <x v="14"/>
    <x v="14"/>
    <x v="0"/>
    <x v="11"/>
    <x v="20"/>
    <x v="5441"/>
    <n v="2931"/>
    <n v="4.07"/>
    <n v="258.63"/>
    <n v="14431.74"/>
    <n v="65799.22"/>
    <n v="96075"/>
    <n v="133.44"/>
    <n v="1096.6500000000001"/>
    <n v="793492.58"/>
    <m/>
    <m/>
    <m/>
    <m/>
    <m/>
    <m/>
    <m/>
    <m/>
    <m/>
    <m/>
    <n v="0"/>
    <n v="31080"/>
    <n v="43.17"/>
    <n v="0"/>
  </r>
  <r>
    <x v="177"/>
    <x v="177"/>
    <x v="11"/>
    <x v="1"/>
    <x v="6"/>
    <x v="4"/>
    <m/>
    <m/>
    <m/>
    <m/>
    <n v="0"/>
    <m/>
    <m/>
    <m/>
    <m/>
    <m/>
    <m/>
    <m/>
    <m/>
    <m/>
    <m/>
    <m/>
    <m/>
    <m/>
    <m/>
    <n v="744854"/>
    <n v="97776"/>
    <n v="1018.5"/>
    <n v="93106.75"/>
  </r>
  <r>
    <x v="182"/>
    <x v="182"/>
    <x v="5"/>
    <x v="2"/>
    <x v="9"/>
    <x v="5442"/>
    <n v="64531"/>
    <n v="134.44"/>
    <n v="7511.23"/>
    <n v="279417.57"/>
    <n v="0"/>
    <m/>
    <m/>
    <m/>
    <m/>
    <m/>
    <m/>
    <m/>
    <m/>
    <m/>
    <m/>
    <m/>
    <m/>
    <m/>
    <m/>
    <n v="898.34"/>
    <n v="1714"/>
    <n v="3.57"/>
    <n v="22.46"/>
  </r>
  <r>
    <x v="226"/>
    <x v="226"/>
    <x v="11"/>
    <x v="2"/>
    <x v="42"/>
    <x v="5443"/>
    <n v="32014"/>
    <n v="88.93"/>
    <n v="7373.33"/>
    <n v="205716"/>
    <n v="0"/>
    <m/>
    <m/>
    <m/>
    <m/>
    <m/>
    <m/>
    <m/>
    <m/>
    <m/>
    <m/>
    <m/>
    <m/>
    <m/>
    <m/>
    <n v="136.03"/>
    <n v="1138"/>
    <n v="3.16"/>
    <n v="4.53"/>
  </r>
  <r>
    <x v="101"/>
    <x v="101"/>
    <x v="5"/>
    <x v="2"/>
    <x v="22"/>
    <x v="5444"/>
    <n v="11714"/>
    <n v="39.049999999999997"/>
    <n v="3095.88"/>
    <n v="71979.210000000006"/>
    <n v="10432.59"/>
    <n v="16092"/>
    <n v="53.64"/>
    <n v="417.3"/>
    <n v="125809.73"/>
    <m/>
    <m/>
    <m/>
    <m/>
    <m/>
    <m/>
    <m/>
    <m/>
    <m/>
    <m/>
    <n v="65989"/>
    <n v="14090"/>
    <n v="46.97"/>
    <n v="2639.56"/>
  </r>
  <r>
    <x v="49"/>
    <x v="49"/>
    <x v="7"/>
    <x v="1"/>
    <x v="71"/>
    <x v="4"/>
    <m/>
    <m/>
    <m/>
    <m/>
    <n v="0"/>
    <m/>
    <m/>
    <m/>
    <m/>
    <m/>
    <m/>
    <m/>
    <m/>
    <m/>
    <m/>
    <m/>
    <m/>
    <m/>
    <m/>
    <n v="21442"/>
    <n v="983"/>
    <n v="16.38"/>
    <n v="4288.3999999999996"/>
  </r>
  <r>
    <x v="37"/>
    <x v="37"/>
    <x v="7"/>
    <x v="2"/>
    <x v="26"/>
    <x v="5445"/>
    <n v="41318"/>
    <n v="50.63"/>
    <n v="5096"/>
    <n v="322271.03999999998"/>
    <n v="0"/>
    <m/>
    <m/>
    <m/>
    <m/>
    <m/>
    <m/>
    <m/>
    <m/>
    <m/>
    <m/>
    <m/>
    <m/>
    <m/>
    <m/>
    <n v="160.16"/>
    <n v="3235"/>
    <n v="3.96"/>
    <n v="2.36"/>
  </r>
  <r>
    <x v="129"/>
    <x v="129"/>
    <x v="6"/>
    <x v="2"/>
    <x v="9"/>
    <x v="5446"/>
    <n v="29602"/>
    <n v="61.67"/>
    <n v="3201.15"/>
    <n v="119082.78"/>
    <n v="25290"/>
    <n v="46585"/>
    <n v="97.05"/>
    <n v="632.25"/>
    <n v="304979.7"/>
    <m/>
    <m/>
    <m/>
    <m/>
    <m/>
    <m/>
    <m/>
    <m/>
    <m/>
    <m/>
    <n v="1220"/>
    <n v="11516"/>
    <n v="23.99"/>
    <n v="30.5"/>
  </r>
  <r>
    <x v="4"/>
    <x v="4"/>
    <x v="11"/>
    <x v="6"/>
    <x v="12"/>
    <x v="5447"/>
    <n v="580"/>
    <n v="3.45"/>
    <n v="201.07"/>
    <n v="2617.9499999999998"/>
    <n v="0"/>
    <m/>
    <m/>
    <m/>
    <m/>
    <m/>
    <m/>
    <m/>
    <m/>
    <m/>
    <m/>
    <m/>
    <m/>
    <m/>
    <m/>
    <n v="153"/>
    <n v="639"/>
    <n v="3.8"/>
    <n v="10.93"/>
  </r>
  <r>
    <x v="160"/>
    <x v="160"/>
    <x v="8"/>
    <x v="1"/>
    <x v="16"/>
    <x v="4"/>
    <m/>
    <m/>
    <m/>
    <m/>
    <n v="0"/>
    <m/>
    <m/>
    <m/>
    <m/>
    <m/>
    <m/>
    <m/>
    <m/>
    <m/>
    <m/>
    <m/>
    <m/>
    <m/>
    <m/>
    <n v="0"/>
    <m/>
    <m/>
    <n v="0"/>
  </r>
  <r>
    <x v="143"/>
    <x v="143"/>
    <x v="0"/>
    <x v="2"/>
    <x v="29"/>
    <x v="5448"/>
    <n v="68821"/>
    <n v="110.29"/>
    <n v="8426.92"/>
    <n v="407526"/>
    <n v="0"/>
    <m/>
    <m/>
    <m/>
    <m/>
    <m/>
    <m/>
    <m/>
    <m/>
    <m/>
    <m/>
    <m/>
    <m/>
    <m/>
    <m/>
    <n v="2.16"/>
    <n v="2922"/>
    <n v="4.68"/>
    <n v="0.04"/>
  </r>
  <r>
    <x v="147"/>
    <x v="147"/>
    <x v="12"/>
    <x v="5"/>
    <x v="87"/>
    <x v="5449"/>
    <n v="244142"/>
    <n v="156.5"/>
    <n v="9336.92"/>
    <n v="1128834"/>
    <n v="8866"/>
    <n v="19703"/>
    <n v="12.63"/>
    <n v="68.2"/>
    <n v="106917.75"/>
    <m/>
    <m/>
    <m/>
    <m/>
    <m/>
    <m/>
    <m/>
    <m/>
    <m/>
    <m/>
    <n v="8516"/>
    <n v="56423"/>
    <n v="36.17"/>
    <n v="65.510000000000005"/>
  </r>
  <r>
    <x v="59"/>
    <x v="59"/>
    <x v="3"/>
    <x v="7"/>
    <x v="21"/>
    <x v="5450"/>
    <n v="34831"/>
    <n v="120.94"/>
    <n v="10256.08"/>
    <n v="228915.78"/>
    <n v="0"/>
    <m/>
    <m/>
    <m/>
    <m/>
    <m/>
    <m/>
    <m/>
    <m/>
    <m/>
    <m/>
    <m/>
    <m/>
    <m/>
    <m/>
    <n v="55081"/>
    <n v="2828"/>
    <n v="9.82"/>
    <n v="2295.04"/>
  </r>
  <r>
    <x v="30"/>
    <x v="30"/>
    <x v="13"/>
    <x v="19"/>
    <x v="71"/>
    <x v="5451"/>
    <n v="7740"/>
    <n v="129"/>
    <n v="7211.4"/>
    <n v="33533.01"/>
    <n v="0"/>
    <m/>
    <m/>
    <m/>
    <m/>
    <m/>
    <m/>
    <m/>
    <m/>
    <m/>
    <m/>
    <m/>
    <m/>
    <m/>
    <m/>
    <n v="0"/>
    <m/>
    <m/>
    <n v="0"/>
  </r>
  <r>
    <x v="75"/>
    <x v="75"/>
    <x v="5"/>
    <x v="3"/>
    <x v="51"/>
    <x v="4"/>
    <m/>
    <m/>
    <m/>
    <m/>
    <n v="0"/>
    <m/>
    <m/>
    <m/>
    <m/>
    <m/>
    <m/>
    <m/>
    <m/>
    <m/>
    <n v="1008"/>
    <n v="2029"/>
    <n v="169.08"/>
    <n v="1008"/>
    <n v="22563.07"/>
    <n v="10000"/>
    <n v="512"/>
    <n v="42.67"/>
    <n v="10000"/>
  </r>
  <r>
    <x v="12"/>
    <x v="12"/>
    <x v="13"/>
    <x v="1"/>
    <x v="31"/>
    <x v="5452"/>
    <n v="4787"/>
    <n v="19.95"/>
    <n v="1198.55"/>
    <n v="22293.03"/>
    <n v="0"/>
    <m/>
    <m/>
    <m/>
    <m/>
    <m/>
    <m/>
    <m/>
    <m/>
    <m/>
    <m/>
    <m/>
    <m/>
    <m/>
    <m/>
    <n v="2690"/>
    <n v="49418"/>
    <n v="205.91"/>
    <n v="134.5"/>
  </r>
  <r>
    <x v="85"/>
    <x v="85"/>
    <x v="13"/>
    <x v="7"/>
    <x v="9"/>
    <x v="5453"/>
    <n v="58427"/>
    <n v="121.72"/>
    <n v="8235"/>
    <n v="306342"/>
    <n v="0"/>
    <m/>
    <m/>
    <m/>
    <m/>
    <m/>
    <m/>
    <m/>
    <m/>
    <m/>
    <m/>
    <m/>
    <m/>
    <m/>
    <m/>
    <n v="1815"/>
    <n v="24847"/>
    <n v="51.76"/>
    <n v="45.38"/>
  </r>
  <r>
    <x v="48"/>
    <x v="48"/>
    <x v="14"/>
    <x v="14"/>
    <x v="23"/>
    <x v="5454"/>
    <n v="45835"/>
    <n v="69.45"/>
    <n v="3670.27"/>
    <n v="187734.45"/>
    <n v="23462.66"/>
    <n v="31501"/>
    <n v="47.73"/>
    <n v="426.59"/>
    <n v="282943.23"/>
    <m/>
    <m/>
    <m/>
    <m/>
    <m/>
    <m/>
    <m/>
    <m/>
    <m/>
    <m/>
    <n v="1544"/>
    <n v="19249"/>
    <n v="29.17"/>
    <n v="28.07"/>
  </r>
  <r>
    <x v="109"/>
    <x v="109"/>
    <x v="9"/>
    <x v="7"/>
    <x v="80"/>
    <x v="5455"/>
    <n v="116858"/>
    <n v="137.16"/>
    <n v="9330.15"/>
    <n v="616070.13"/>
    <n v="0"/>
    <n v="0"/>
    <n v="0"/>
    <m/>
    <m/>
    <n v="0"/>
    <n v="0"/>
    <n v="0"/>
    <n v="0"/>
    <n v="0"/>
    <n v="0"/>
    <n v="0"/>
    <n v="0"/>
    <n v="0"/>
    <n v="0"/>
    <n v="2782"/>
    <n v="5480"/>
    <n v="6.43"/>
    <n v="39.18"/>
  </r>
  <r>
    <x v="41"/>
    <x v="41"/>
    <x v="6"/>
    <x v="1"/>
    <x v="16"/>
    <x v="4402"/>
    <n v="60"/>
    <n v="1.25"/>
    <n v="15.5"/>
    <n v="57.66"/>
    <n v="0"/>
    <m/>
    <m/>
    <m/>
    <m/>
    <m/>
    <m/>
    <m/>
    <m/>
    <m/>
    <m/>
    <m/>
    <m/>
    <m/>
    <m/>
    <n v="0.3"/>
    <n v="2428"/>
    <n v="50.58"/>
    <n v="7.0000000000000007E-2"/>
  </r>
  <r>
    <x v="173"/>
    <x v="173"/>
    <x v="6"/>
    <x v="1"/>
    <x v="12"/>
    <x v="5456"/>
    <n v="349"/>
    <n v="2.08"/>
    <n v="92.14"/>
    <n v="1199.7"/>
    <n v="0"/>
    <m/>
    <m/>
    <m/>
    <m/>
    <m/>
    <m/>
    <m/>
    <m/>
    <m/>
    <m/>
    <m/>
    <m/>
    <m/>
    <m/>
    <n v="2708700"/>
    <n v="75923"/>
    <n v="451.92"/>
    <n v="193478.57"/>
  </r>
  <r>
    <x v="0"/>
    <x v="0"/>
    <x v="1"/>
    <x v="6"/>
    <x v="21"/>
    <x v="5457"/>
    <n v="27108"/>
    <n v="94.13"/>
    <n v="9818.1299999999992"/>
    <n v="219140.55"/>
    <n v="20709"/>
    <n v="27241"/>
    <n v="94.59"/>
    <m/>
    <m/>
    <m/>
    <m/>
    <m/>
    <m/>
    <m/>
    <m/>
    <m/>
    <m/>
    <m/>
    <m/>
    <n v="1386"/>
    <n v="5002"/>
    <n v="17.37"/>
    <n v="57.75"/>
  </r>
  <r>
    <x v="93"/>
    <x v="93"/>
    <x v="14"/>
    <x v="0"/>
    <x v="108"/>
    <x v="5458"/>
    <n v="11454"/>
    <n v="41.5"/>
    <n v="3131.87"/>
    <n v="66990.69"/>
    <n v="0"/>
    <m/>
    <m/>
    <m/>
    <m/>
    <m/>
    <m/>
    <m/>
    <m/>
    <m/>
    <n v="3000"/>
    <n v="9971"/>
    <n v="36.130000000000003"/>
    <n v="130"/>
    <n v="67152"/>
    <n v="437.14"/>
    <n v="2024"/>
    <n v="7.33"/>
    <n v="19.010000000000002"/>
  </r>
  <r>
    <x v="46"/>
    <x v="46"/>
    <x v="9"/>
    <x v="5"/>
    <x v="59"/>
    <x v="5459"/>
    <n v="163268"/>
    <n v="117.29"/>
    <n v="10869.83"/>
    <n v="1172637"/>
    <n v="0"/>
    <n v="2453"/>
    <n v="1.76"/>
    <m/>
    <m/>
    <m/>
    <m/>
    <m/>
    <m/>
    <m/>
    <m/>
    <m/>
    <m/>
    <m/>
    <m/>
    <n v="0"/>
    <n v="18144"/>
    <n v="13.03"/>
    <n v="0"/>
  </r>
  <r>
    <x v="146"/>
    <x v="146"/>
    <x v="6"/>
    <x v="1"/>
    <x v="12"/>
    <x v="5460"/>
    <n v="1062"/>
    <n v="6.32"/>
    <n v="281.14"/>
    <n v="3660.48"/>
    <n v="0"/>
    <m/>
    <m/>
    <m/>
    <m/>
    <m/>
    <m/>
    <m/>
    <m/>
    <m/>
    <m/>
    <m/>
    <m/>
    <m/>
    <m/>
    <n v="1.39"/>
    <n v="6094"/>
    <n v="36.270000000000003"/>
    <n v="0.1"/>
  </r>
  <r>
    <x v="49"/>
    <x v="49"/>
    <x v="0"/>
    <x v="7"/>
    <x v="20"/>
    <x v="5461"/>
    <n v="87869"/>
    <n v="122.04"/>
    <n v="12319.02"/>
    <n v="687401.13"/>
    <n v="0"/>
    <m/>
    <m/>
    <m/>
    <m/>
    <m/>
    <m/>
    <m/>
    <m/>
    <m/>
    <m/>
    <m/>
    <m/>
    <m/>
    <m/>
    <n v="266276"/>
    <n v="27601"/>
    <n v="38.33"/>
    <n v="4437.93"/>
  </r>
  <r>
    <x v="17"/>
    <x v="17"/>
    <x v="4"/>
    <x v="25"/>
    <x v="16"/>
    <x v="4"/>
    <m/>
    <m/>
    <m/>
    <m/>
    <n v="0"/>
    <m/>
    <m/>
    <m/>
    <m/>
    <m/>
    <m/>
    <m/>
    <m/>
    <m/>
    <m/>
    <m/>
    <m/>
    <m/>
    <m/>
    <n v="0"/>
    <m/>
    <m/>
    <n v="0"/>
  </r>
  <r>
    <x v="155"/>
    <x v="155"/>
    <x v="11"/>
    <x v="1"/>
    <x v="1"/>
    <x v="5462"/>
    <n v="715"/>
    <n v="9.93"/>
    <n v="656.5"/>
    <n v="3663.27"/>
    <n v="0"/>
    <m/>
    <m/>
    <m/>
    <m/>
    <m/>
    <m/>
    <m/>
    <m/>
    <m/>
    <m/>
    <m/>
    <m/>
    <m/>
    <m/>
    <n v="276.58999999999997"/>
    <n v="3985"/>
    <n v="55.35"/>
    <n v="46.1"/>
  </r>
  <r>
    <x v="48"/>
    <x v="48"/>
    <x v="11"/>
    <x v="7"/>
    <x v="15"/>
    <x v="5463"/>
    <n v="15803"/>
    <n v="36.58"/>
    <n v="3413.33"/>
    <n v="114278.39999999999"/>
    <n v="17349.18"/>
    <n v="24287"/>
    <n v="56.22"/>
    <n v="481.92"/>
    <n v="209218.91"/>
    <m/>
    <m/>
    <m/>
    <m/>
    <m/>
    <m/>
    <m/>
    <m/>
    <m/>
    <m/>
    <n v="2184"/>
    <n v="11091"/>
    <n v="25.67"/>
    <n v="60.67"/>
  </r>
  <r>
    <x v="33"/>
    <x v="33"/>
    <x v="0"/>
    <x v="0"/>
    <x v="75"/>
    <x v="5464"/>
    <n v="187554"/>
    <n v="153.22999999999999"/>
    <n v="12053.93"/>
    <n v="1143435.93"/>
    <n v="8678.9500000000007"/>
    <n v="12732"/>
    <n v="10.4"/>
    <n v="85.09"/>
    <n v="104662.09"/>
    <m/>
    <m/>
    <m/>
    <m/>
    <m/>
    <m/>
    <m/>
    <m/>
    <m/>
    <m/>
    <n v="0"/>
    <m/>
    <m/>
    <n v="0"/>
  </r>
  <r>
    <x v="22"/>
    <x v="22"/>
    <x v="9"/>
    <x v="1"/>
    <x v="6"/>
    <x v="4"/>
    <m/>
    <m/>
    <m/>
    <m/>
    <n v="0"/>
    <m/>
    <m/>
    <m/>
    <m/>
    <m/>
    <m/>
    <m/>
    <m/>
    <m/>
    <m/>
    <m/>
    <m/>
    <m/>
    <m/>
    <n v="95.31"/>
    <n v="7099"/>
    <n v="73.95"/>
    <n v="11.91"/>
  </r>
  <r>
    <x v="76"/>
    <x v="76"/>
    <x v="9"/>
    <x v="2"/>
    <x v="64"/>
    <x v="5465"/>
    <n v="43740"/>
    <n v="48.6"/>
    <n v="3177.01"/>
    <n v="221596.68"/>
    <n v="28610.69"/>
    <n v="31028"/>
    <n v="34.479999999999997"/>
    <n v="381.48"/>
    <n v="345024.85"/>
    <m/>
    <m/>
    <m/>
    <m/>
    <m/>
    <m/>
    <m/>
    <m/>
    <m/>
    <m/>
    <n v="220877.8"/>
    <n v="10325"/>
    <n v="11.47"/>
    <n v="2945.04"/>
  </r>
  <r>
    <x v="197"/>
    <x v="197"/>
    <x v="1"/>
    <x v="3"/>
    <x v="51"/>
    <x v="4"/>
    <m/>
    <m/>
    <m/>
    <m/>
    <n v="0"/>
    <m/>
    <m/>
    <m/>
    <m/>
    <m/>
    <m/>
    <m/>
    <m/>
    <m/>
    <m/>
    <m/>
    <m/>
    <m/>
    <m/>
    <n v="97.59"/>
    <n v="298"/>
    <n v="24.83"/>
    <n v="97.59"/>
  </r>
  <r>
    <x v="53"/>
    <x v="53"/>
    <x v="2"/>
    <x v="1"/>
    <x v="28"/>
    <x v="5466"/>
    <n v="154"/>
    <n v="1.07"/>
    <n v="72.17"/>
    <n v="805.38"/>
    <n v="0"/>
    <m/>
    <m/>
    <m/>
    <m/>
    <m/>
    <m/>
    <m/>
    <m/>
    <m/>
    <m/>
    <m/>
    <m/>
    <m/>
    <m/>
    <n v="1052"/>
    <n v="10125"/>
    <n v="70.31"/>
    <n v="87.67"/>
  </r>
  <r>
    <x v="131"/>
    <x v="131"/>
    <x v="4"/>
    <x v="7"/>
    <x v="30"/>
    <x v="3057"/>
    <n v="59840"/>
    <n v="103.89"/>
    <n v="7426.67"/>
    <n v="331526.40000000002"/>
    <n v="0"/>
    <m/>
    <m/>
    <m/>
    <m/>
    <m/>
    <m/>
    <m/>
    <m/>
    <m/>
    <m/>
    <m/>
    <m/>
    <m/>
    <m/>
    <n v="1.41"/>
    <n v="11309"/>
    <n v="19.63"/>
    <n v="0.03"/>
  </r>
  <r>
    <x v="127"/>
    <x v="127"/>
    <x v="1"/>
    <x v="27"/>
    <x v="16"/>
    <x v="5467"/>
    <n v="326"/>
    <n v="6.79"/>
    <n v="151.5"/>
    <n v="563.58000000000004"/>
    <n v="0"/>
    <m/>
    <m/>
    <m/>
    <m/>
    <m/>
    <m/>
    <m/>
    <m/>
    <m/>
    <m/>
    <m/>
    <m/>
    <m/>
    <m/>
    <n v="37.299999999999997"/>
    <n v="1163"/>
    <n v="24.23"/>
    <n v="9.32"/>
  </r>
  <r>
    <x v="74"/>
    <x v="74"/>
    <x v="3"/>
    <x v="19"/>
    <x v="38"/>
    <x v="5468"/>
    <n v="38798"/>
    <n v="57.74"/>
    <n v="3958.57"/>
    <n v="206162.4"/>
    <n v="1726.48"/>
    <n v="28343"/>
    <n v="42.18"/>
    <n v="30.83"/>
    <n v="20820.13"/>
    <m/>
    <m/>
    <m/>
    <m/>
    <m/>
    <m/>
    <m/>
    <m/>
    <m/>
    <m/>
    <n v="1650.96"/>
    <n v="19155"/>
    <n v="28.5"/>
    <n v="29.48"/>
  </r>
  <r>
    <x v="81"/>
    <x v="81"/>
    <x v="11"/>
    <x v="1"/>
    <x v="16"/>
    <x v="4"/>
    <m/>
    <m/>
    <m/>
    <m/>
    <n v="0"/>
    <m/>
    <m/>
    <m/>
    <m/>
    <m/>
    <m/>
    <m/>
    <m/>
    <m/>
    <m/>
    <m/>
    <m/>
    <m/>
    <m/>
    <n v="44"/>
    <n v="2307"/>
    <n v="48.06"/>
    <n v="11"/>
  </r>
  <r>
    <x v="141"/>
    <x v="141"/>
    <x v="4"/>
    <x v="7"/>
    <x v="82"/>
    <x v="5469"/>
    <n v="51899"/>
    <n v="116.89"/>
    <n v="7009.11"/>
    <n v="241183.41"/>
    <n v="0"/>
    <m/>
    <m/>
    <m/>
    <m/>
    <m/>
    <m/>
    <m/>
    <m/>
    <m/>
    <m/>
    <m/>
    <m/>
    <m/>
    <m/>
    <n v="161906"/>
    <n v="21672"/>
    <n v="48.81"/>
    <n v="4375.84"/>
  </r>
  <r>
    <x v="64"/>
    <x v="64"/>
    <x v="8"/>
    <x v="1"/>
    <x v="11"/>
    <x v="4730"/>
    <n v="517"/>
    <n v="4.3099999999999996"/>
    <n v="142.5"/>
    <n v="1325.25"/>
    <n v="0"/>
    <m/>
    <m/>
    <m/>
    <m/>
    <m/>
    <m/>
    <m/>
    <m/>
    <m/>
    <m/>
    <m/>
    <m/>
    <m/>
    <m/>
    <n v="76550"/>
    <n v="7692"/>
    <n v="64.099999999999994"/>
    <n v="7655"/>
  </r>
  <r>
    <x v="130"/>
    <x v="130"/>
    <x v="5"/>
    <x v="5"/>
    <x v="90"/>
    <x v="5470"/>
    <n v="29443"/>
    <n v="72.16"/>
    <n v="8121.18"/>
    <n v="256791.6"/>
    <n v="10168.469999999999"/>
    <n v="14558"/>
    <n v="35.68"/>
    <n v="299.07"/>
    <n v="122624.64"/>
    <m/>
    <m/>
    <m/>
    <m/>
    <m/>
    <m/>
    <m/>
    <m/>
    <m/>
    <m/>
    <n v="125400"/>
    <n v="3936"/>
    <n v="9.65"/>
    <n v="3688.24"/>
  </r>
  <r>
    <x v="8"/>
    <x v="8"/>
    <x v="12"/>
    <x v="7"/>
    <x v="93"/>
    <x v="5471"/>
    <n v="1941"/>
    <n v="4.9000000000000004"/>
    <n v="294.58"/>
    <n v="9040.5300000000007"/>
    <n v="387.97"/>
    <n v="346"/>
    <n v="0.87"/>
    <m/>
    <m/>
    <m/>
    <m/>
    <m/>
    <m/>
    <m/>
    <m/>
    <m/>
    <m/>
    <m/>
    <m/>
    <n v="0"/>
    <m/>
    <m/>
    <n v="0"/>
  </r>
  <r>
    <x v="96"/>
    <x v="96"/>
    <x v="9"/>
    <x v="7"/>
    <x v="38"/>
    <x v="5472"/>
    <n v="84363"/>
    <n v="125.54"/>
    <n v="9188.59"/>
    <n v="478541.73"/>
    <n v="0"/>
    <m/>
    <m/>
    <m/>
    <m/>
    <m/>
    <m/>
    <m/>
    <m/>
    <m/>
    <m/>
    <m/>
    <m/>
    <m/>
    <m/>
    <n v="180417"/>
    <n v="18656"/>
    <n v="27.76"/>
    <n v="3221.73"/>
  </r>
  <r>
    <x v="100"/>
    <x v="100"/>
    <x v="9"/>
    <x v="7"/>
    <x v="2"/>
    <x v="1630"/>
    <n v="108309"/>
    <n v="141.03"/>
    <n v="11613.75"/>
    <n v="691250.4"/>
    <n v="0"/>
    <m/>
    <m/>
    <m/>
    <m/>
    <m/>
    <m/>
    <m/>
    <m/>
    <m/>
    <m/>
    <m/>
    <m/>
    <m/>
    <m/>
    <n v="227100"/>
    <n v="19514"/>
    <n v="25.41"/>
    <n v="3548.44"/>
  </r>
  <r>
    <x v="31"/>
    <x v="31"/>
    <x v="10"/>
    <x v="7"/>
    <x v="10"/>
    <x v="5473"/>
    <n v="137274"/>
    <n v="154.59"/>
    <n v="12597.84"/>
    <n v="866983.2"/>
    <n v="0"/>
    <n v="0"/>
    <n v="0"/>
    <n v="0"/>
    <n v="0"/>
    <m/>
    <m/>
    <m/>
    <m/>
    <m/>
    <m/>
    <m/>
    <m/>
    <m/>
    <m/>
    <n v="2829"/>
    <n v="21408"/>
    <n v="24.11"/>
    <n v="38.229999999999997"/>
  </r>
  <r>
    <x v="49"/>
    <x v="49"/>
    <x v="6"/>
    <x v="5"/>
    <x v="57"/>
    <x v="5474"/>
    <n v="26424"/>
    <n v="52.43"/>
    <n v="3656.88"/>
    <n v="142837.76999999999"/>
    <n v="13632.43"/>
    <n v="22302"/>
    <n v="44.25"/>
    <n v="324.58"/>
    <n v="164397.57999999999"/>
    <m/>
    <m/>
    <m/>
    <m/>
    <m/>
    <m/>
    <m/>
    <m/>
    <m/>
    <m/>
    <n v="118712"/>
    <n v="11686"/>
    <n v="23.19"/>
    <n v="2826.48"/>
  </r>
  <r>
    <x v="166"/>
    <x v="166"/>
    <x v="15"/>
    <x v="2"/>
    <x v="57"/>
    <x v="5475"/>
    <n v="27332"/>
    <n v="54.23"/>
    <n v="3591.43"/>
    <n v="140281.20000000001"/>
    <n v="26793.4"/>
    <n v="26887"/>
    <n v="53.35"/>
    <n v="637.94000000000005"/>
    <n v="323109.7"/>
    <m/>
    <m/>
    <m/>
    <m/>
    <m/>
    <m/>
    <m/>
    <m/>
    <m/>
    <m/>
    <n v="1743"/>
    <n v="18370"/>
    <n v="36.450000000000003"/>
    <n v="41.5"/>
  </r>
  <r>
    <x v="12"/>
    <x v="12"/>
    <x v="0"/>
    <x v="19"/>
    <x v="28"/>
    <x v="5476"/>
    <n v="4905"/>
    <n v="34.06"/>
    <n v="2004.67"/>
    <n v="22372.080000000002"/>
    <n v="6458.78"/>
    <n v="11168"/>
    <n v="77.56"/>
    <n v="538.23"/>
    <n v="77888.34"/>
    <m/>
    <m/>
    <m/>
    <m/>
    <m/>
    <m/>
    <m/>
    <m/>
    <m/>
    <m/>
    <n v="403"/>
    <n v="5622"/>
    <n v="39.04"/>
    <n v="33.58"/>
  </r>
  <r>
    <x v="200"/>
    <x v="200"/>
    <x v="8"/>
    <x v="2"/>
    <x v="9"/>
    <x v="5477"/>
    <n v="19176"/>
    <n v="39.950000000000003"/>
    <n v="3036"/>
    <n v="112939.2"/>
    <n v="8355"/>
    <n v="23481"/>
    <n v="48.92"/>
    <n v="208.88"/>
    <n v="100755.45"/>
    <m/>
    <m/>
    <m/>
    <m/>
    <m/>
    <m/>
    <m/>
    <m/>
    <m/>
    <m/>
    <n v="0"/>
    <n v="2358"/>
    <n v="4.91"/>
    <n v="0"/>
  </r>
  <r>
    <x v="121"/>
    <x v="121"/>
    <x v="5"/>
    <x v="4"/>
    <x v="42"/>
    <x v="4"/>
    <m/>
    <m/>
    <m/>
    <m/>
    <n v="0"/>
    <m/>
    <m/>
    <m/>
    <m/>
    <m/>
    <m/>
    <m/>
    <m/>
    <m/>
    <m/>
    <m/>
    <m/>
    <m/>
    <m/>
    <n v="275500"/>
    <n v="34375"/>
    <n v="95.49"/>
    <n v="9183.33"/>
  </r>
  <r>
    <x v="17"/>
    <x v="17"/>
    <x v="6"/>
    <x v="27"/>
    <x v="6"/>
    <x v="4"/>
    <m/>
    <m/>
    <m/>
    <m/>
    <n v="0"/>
    <m/>
    <m/>
    <m/>
    <m/>
    <m/>
    <m/>
    <m/>
    <m/>
    <m/>
    <m/>
    <m/>
    <m/>
    <m/>
    <m/>
    <n v="0"/>
    <m/>
    <m/>
    <n v="0"/>
  </r>
  <r>
    <x v="20"/>
    <x v="20"/>
    <x v="13"/>
    <x v="47"/>
    <x v="7"/>
    <x v="0"/>
    <n v="0"/>
    <n v="0"/>
    <n v="0"/>
    <n v="0"/>
    <n v="0"/>
    <n v="0"/>
    <n v="0"/>
    <n v="0"/>
    <n v="0"/>
    <m/>
    <m/>
    <m/>
    <m/>
    <m/>
    <m/>
    <m/>
    <m/>
    <m/>
    <m/>
    <n v="13100"/>
    <n v="943"/>
    <n v="39.29"/>
    <n v="6550"/>
  </r>
  <r>
    <x v="184"/>
    <x v="184"/>
    <x v="2"/>
    <x v="2"/>
    <x v="30"/>
    <x v="5478"/>
    <n v="18349"/>
    <n v="31.86"/>
    <n v="2605.23"/>
    <n v="116297.43"/>
    <n v="26758.49"/>
    <n v="48614"/>
    <n v="84.4"/>
    <n v="557.47"/>
    <n v="322688.62"/>
    <m/>
    <m/>
    <m/>
    <m/>
    <m/>
    <m/>
    <m/>
    <m/>
    <m/>
    <m/>
    <n v="1725.82"/>
    <n v="11306"/>
    <n v="19.63"/>
    <n v="35.950000000000003"/>
  </r>
  <r>
    <x v="38"/>
    <x v="38"/>
    <x v="10"/>
    <x v="1"/>
    <x v="68"/>
    <x v="3225"/>
    <n v="176"/>
    <n v="0.92"/>
    <n v="38.130000000000003"/>
    <n v="567.29999999999995"/>
    <n v="0"/>
    <m/>
    <m/>
    <m/>
    <m/>
    <m/>
    <m/>
    <m/>
    <m/>
    <m/>
    <m/>
    <m/>
    <m/>
    <m/>
    <m/>
    <n v="1818"/>
    <n v="7695"/>
    <n v="40.08"/>
    <n v="113.63"/>
  </r>
  <r>
    <x v="30"/>
    <x v="30"/>
    <x v="0"/>
    <x v="2"/>
    <x v="3"/>
    <x v="5479"/>
    <n v="38547"/>
    <n v="44.61"/>
    <n v="2831.6"/>
    <n v="189603.75"/>
    <n v="0"/>
    <m/>
    <m/>
    <m/>
    <m/>
    <m/>
    <m/>
    <m/>
    <m/>
    <m/>
    <n v="20394"/>
    <n v="67687"/>
    <n v="78.34"/>
    <n v="283"/>
    <n v="456499.3"/>
    <n v="1741"/>
    <n v="7952"/>
    <n v="9.1999999999999993"/>
    <n v="24.18"/>
  </r>
  <r>
    <x v="74"/>
    <x v="74"/>
    <x v="4"/>
    <x v="14"/>
    <x v="97"/>
    <x v="5480"/>
    <n v="23178"/>
    <n v="23.85"/>
    <n v="2635.59"/>
    <n v="198539.19"/>
    <n v="15664.4"/>
    <n v="19798"/>
    <n v="20.37"/>
    <m/>
    <m/>
    <m/>
    <m/>
    <m/>
    <m/>
    <m/>
    <m/>
    <m/>
    <m/>
    <m/>
    <m/>
    <n v="1677.7"/>
    <n v="28411"/>
    <n v="29.23"/>
    <n v="20.71"/>
  </r>
  <r>
    <x v="170"/>
    <x v="170"/>
    <x v="5"/>
    <x v="1"/>
    <x v="16"/>
    <x v="4"/>
    <m/>
    <m/>
    <m/>
    <m/>
    <n v="0"/>
    <m/>
    <m/>
    <m/>
    <m/>
    <m/>
    <m/>
    <m/>
    <m/>
    <m/>
    <m/>
    <m/>
    <m/>
    <m/>
    <m/>
    <n v="48500"/>
    <n v="2683"/>
    <n v="55.9"/>
    <n v="12125"/>
  </r>
  <r>
    <x v="117"/>
    <x v="117"/>
    <x v="0"/>
    <x v="1"/>
    <x v="71"/>
    <x v="4"/>
    <m/>
    <m/>
    <m/>
    <m/>
    <n v="0"/>
    <m/>
    <m/>
    <m/>
    <m/>
    <m/>
    <m/>
    <m/>
    <m/>
    <m/>
    <m/>
    <m/>
    <m/>
    <m/>
    <m/>
    <n v="193.84"/>
    <n v="475"/>
    <n v="7.92"/>
    <n v="38.770000000000003"/>
  </r>
  <r>
    <x v="10"/>
    <x v="10"/>
    <x v="15"/>
    <x v="7"/>
    <x v="9"/>
    <x v="5481"/>
    <n v="23740"/>
    <n v="49.46"/>
    <n v="3357.5"/>
    <n v="124899"/>
    <n v="23674.1"/>
    <n v="38086"/>
    <n v="79.349999999999994"/>
    <n v="591.85"/>
    <n v="285493.11"/>
    <m/>
    <m/>
    <m/>
    <m/>
    <m/>
    <m/>
    <m/>
    <m/>
    <m/>
    <m/>
    <n v="129574"/>
    <n v="15657"/>
    <n v="32.619999999999997"/>
    <n v="3239.35"/>
  </r>
  <r>
    <x v="14"/>
    <x v="14"/>
    <x v="1"/>
    <x v="17"/>
    <x v="30"/>
    <x v="4"/>
    <m/>
    <m/>
    <m/>
    <m/>
    <n v="0"/>
    <m/>
    <m/>
    <m/>
    <m/>
    <m/>
    <m/>
    <m/>
    <m/>
    <m/>
    <m/>
    <m/>
    <m/>
    <m/>
    <m/>
    <n v="0"/>
    <n v="8880"/>
    <n v="15.42"/>
    <n v="0"/>
  </r>
  <r>
    <x v="22"/>
    <x v="22"/>
    <x v="5"/>
    <x v="7"/>
    <x v="37"/>
    <x v="3303"/>
    <n v="16585"/>
    <n v="43.19"/>
    <n v="3305"/>
    <n v="98356.800000000003"/>
    <n v="18177.5"/>
    <n v="17035"/>
    <n v="44.36"/>
    <n v="568.04999999999995"/>
    <n v="219207.9"/>
    <m/>
    <m/>
    <m/>
    <m/>
    <m/>
    <m/>
    <m/>
    <m/>
    <m/>
    <m/>
    <n v="104.54"/>
    <n v="11542"/>
    <n v="30.06"/>
    <n v="3.27"/>
  </r>
  <r>
    <x v="94"/>
    <x v="94"/>
    <x v="6"/>
    <x v="1"/>
    <x v="13"/>
    <x v="2871"/>
    <n v="167"/>
    <n v="0.82"/>
    <n v="49.29"/>
    <n v="779.34"/>
    <n v="0"/>
    <m/>
    <m/>
    <m/>
    <m/>
    <m/>
    <m/>
    <m/>
    <m/>
    <m/>
    <m/>
    <m/>
    <m/>
    <m/>
    <m/>
    <n v="1315.42"/>
    <n v="4792"/>
    <n v="23.49"/>
    <n v="77.38"/>
  </r>
  <r>
    <x v="67"/>
    <x v="67"/>
    <x v="8"/>
    <x v="0"/>
    <x v="57"/>
    <x v="5482"/>
    <n v="68817"/>
    <n v="136.54"/>
    <n v="8579.0499999999993"/>
    <n v="335097.59999999998"/>
    <n v="0"/>
    <m/>
    <m/>
    <m/>
    <m/>
    <m/>
    <m/>
    <m/>
    <m/>
    <m/>
    <m/>
    <m/>
    <m/>
    <m/>
    <m/>
    <n v="1133"/>
    <n v="25590"/>
    <n v="50.77"/>
    <n v="26.98"/>
  </r>
  <r>
    <x v="109"/>
    <x v="109"/>
    <x v="8"/>
    <x v="7"/>
    <x v="80"/>
    <x v="5483"/>
    <n v="100107"/>
    <n v="117.5"/>
    <n v="9239.08"/>
    <n v="610056.75"/>
    <n v="0"/>
    <m/>
    <m/>
    <m/>
    <m/>
    <m/>
    <m/>
    <m/>
    <m/>
    <m/>
    <m/>
    <m/>
    <m/>
    <m/>
    <m/>
    <n v="2193"/>
    <n v="6652"/>
    <n v="7.81"/>
    <n v="30.89"/>
  </r>
  <r>
    <x v="5"/>
    <x v="5"/>
    <x v="10"/>
    <x v="7"/>
    <x v="5"/>
    <x v="5484"/>
    <n v="57294"/>
    <n v="59.68"/>
    <n v="5242.3900000000003"/>
    <n v="390033.63"/>
    <n v="0"/>
    <m/>
    <m/>
    <m/>
    <m/>
    <m/>
    <m/>
    <m/>
    <m/>
    <m/>
    <m/>
    <m/>
    <m/>
    <m/>
    <m/>
    <n v="1494"/>
    <n v="20634"/>
    <n v="21.49"/>
    <n v="18.68"/>
  </r>
  <r>
    <x v="110"/>
    <x v="110"/>
    <x v="5"/>
    <x v="7"/>
    <x v="2"/>
    <x v="5485"/>
    <n v="24474"/>
    <n v="31.87"/>
    <n v="2618.75"/>
    <n v="155868"/>
    <n v="26056.26"/>
    <n v="23285"/>
    <n v="30.32"/>
    <m/>
    <m/>
    <m/>
    <m/>
    <m/>
    <m/>
    <m/>
    <m/>
    <m/>
    <m/>
    <m/>
    <m/>
    <n v="239.34"/>
    <n v="25502"/>
    <n v="33.21"/>
    <n v="3.74"/>
  </r>
  <r>
    <x v="87"/>
    <x v="87"/>
    <x v="9"/>
    <x v="5"/>
    <x v="91"/>
    <x v="5486"/>
    <n v="25117"/>
    <n v="38.76"/>
    <n v="2667.09"/>
    <n v="133941.39000000001"/>
    <n v="35814.769999999997"/>
    <n v="50637"/>
    <n v="78.14"/>
    <n v="663.24"/>
    <n v="431901.02"/>
    <m/>
    <m/>
    <m/>
    <m/>
    <m/>
    <m/>
    <m/>
    <m/>
    <m/>
    <m/>
    <n v="1387"/>
    <n v="9702"/>
    <n v="14.97"/>
    <n v="25.69"/>
  </r>
  <r>
    <x v="2"/>
    <x v="2"/>
    <x v="4"/>
    <x v="7"/>
    <x v="5"/>
    <x v="5487"/>
    <n v="133454"/>
    <n v="139.01"/>
    <n v="11156"/>
    <n v="830006.4"/>
    <n v="0"/>
    <m/>
    <m/>
    <m/>
    <m/>
    <m/>
    <m/>
    <m/>
    <m/>
    <m/>
    <m/>
    <m/>
    <m/>
    <m/>
    <m/>
    <n v="1234.98"/>
    <n v="3877"/>
    <n v="4.04"/>
    <n v="15.44"/>
  </r>
  <r>
    <x v="145"/>
    <x v="145"/>
    <x v="13"/>
    <x v="2"/>
    <x v="30"/>
    <x v="5488"/>
    <n v="93775"/>
    <n v="162.80000000000001"/>
    <n v="16543.25"/>
    <n v="738490.68"/>
    <n v="0"/>
    <m/>
    <m/>
    <m/>
    <m/>
    <m/>
    <m/>
    <m/>
    <m/>
    <m/>
    <m/>
    <m/>
    <m/>
    <m/>
    <m/>
    <n v="122.18"/>
    <n v="8673"/>
    <n v="15.06"/>
    <n v="2.5499999999999998"/>
  </r>
  <r>
    <x v="84"/>
    <x v="84"/>
    <x v="14"/>
    <x v="7"/>
    <x v="9"/>
    <x v="5489"/>
    <n v="23417"/>
    <n v="48.79"/>
    <n v="2856.75"/>
    <n v="106271.1"/>
    <n v="19758.490000000002"/>
    <n v="30269"/>
    <n v="63.06"/>
    <m/>
    <m/>
    <m/>
    <m/>
    <m/>
    <m/>
    <m/>
    <m/>
    <m/>
    <m/>
    <m/>
    <m/>
    <n v="61400"/>
    <n v="3492"/>
    <n v="7.28"/>
    <n v="1535"/>
  </r>
  <r>
    <x v="132"/>
    <x v="132"/>
    <x v="13"/>
    <x v="1"/>
    <x v="28"/>
    <x v="5490"/>
    <n v="335"/>
    <n v="2.33"/>
    <n v="171.42"/>
    <n v="1913.01"/>
    <n v="0"/>
    <m/>
    <m/>
    <m/>
    <m/>
    <m/>
    <m/>
    <m/>
    <m/>
    <m/>
    <m/>
    <m/>
    <m/>
    <m/>
    <m/>
    <n v="939.7"/>
    <n v="7132"/>
    <n v="49.53"/>
    <n v="78.31"/>
  </r>
  <r>
    <x v="66"/>
    <x v="66"/>
    <x v="9"/>
    <x v="7"/>
    <x v="7"/>
    <x v="0"/>
    <n v="0"/>
    <n v="0"/>
    <n v="0"/>
    <n v="0"/>
    <n v="0"/>
    <n v="0"/>
    <n v="0"/>
    <m/>
    <m/>
    <m/>
    <m/>
    <m/>
    <m/>
    <m/>
    <n v="293"/>
    <n v="960"/>
    <n v="40"/>
    <n v="146"/>
    <n v="6558.51"/>
    <n v="0"/>
    <m/>
    <m/>
    <n v="0"/>
  </r>
  <r>
    <x v="63"/>
    <x v="63"/>
    <x v="0"/>
    <x v="11"/>
    <x v="73"/>
    <x v="5491"/>
    <n v="372039"/>
    <n v="242.21"/>
    <n v="9386"/>
    <n v="1117309.4399999999"/>
    <n v="110460.72"/>
    <n v="93798"/>
    <n v="61.07"/>
    <n v="862.97"/>
    <n v="1332078.93"/>
    <m/>
    <m/>
    <m/>
    <m/>
    <m/>
    <m/>
    <m/>
    <m/>
    <m/>
    <m/>
    <n v="1491083"/>
    <n v="277055"/>
    <n v="180.37"/>
    <n v="11649.09"/>
  </r>
  <r>
    <x v="72"/>
    <x v="72"/>
    <x v="0"/>
    <x v="32"/>
    <x v="6"/>
    <x v="4"/>
    <m/>
    <m/>
    <m/>
    <m/>
    <n v="0"/>
    <m/>
    <m/>
    <m/>
    <m/>
    <m/>
    <m/>
    <m/>
    <m/>
    <m/>
    <m/>
    <m/>
    <m/>
    <m/>
    <m/>
    <n v="59200"/>
    <n v="2198"/>
    <n v="22.9"/>
    <n v="7400"/>
  </r>
  <r>
    <x v="72"/>
    <x v="72"/>
    <x v="12"/>
    <x v="1"/>
    <x v="21"/>
    <x v="5492"/>
    <n v="190"/>
    <n v="0.66"/>
    <n v="26.92"/>
    <n v="600.78"/>
    <n v="876.82"/>
    <n v="1371"/>
    <n v="4.76"/>
    <n v="36.53"/>
    <n v="10573.82"/>
    <m/>
    <m/>
    <m/>
    <m/>
    <m/>
    <m/>
    <m/>
    <m/>
    <m/>
    <m/>
    <n v="0"/>
    <n v="20798"/>
    <n v="72.22"/>
    <n v="0"/>
  </r>
  <r>
    <x v="21"/>
    <x v="21"/>
    <x v="13"/>
    <x v="14"/>
    <x v="2"/>
    <x v="5493"/>
    <n v="35658"/>
    <n v="46.43"/>
    <n v="3902.64"/>
    <n v="232285.17"/>
    <n v="22300"/>
    <n v="23529"/>
    <n v="30.64"/>
    <n v="348.44"/>
    <n v="268922.39"/>
    <m/>
    <m/>
    <m/>
    <m/>
    <m/>
    <m/>
    <m/>
    <m/>
    <m/>
    <m/>
    <n v="1744.54"/>
    <n v="26101"/>
    <n v="33.99"/>
    <n v="27.26"/>
  </r>
  <r>
    <x v="165"/>
    <x v="165"/>
    <x v="10"/>
    <x v="2"/>
    <x v="30"/>
    <x v="5494"/>
    <n v="60126"/>
    <n v="104.39"/>
    <n v="9693.75"/>
    <n v="432729"/>
    <n v="0"/>
    <m/>
    <m/>
    <m/>
    <m/>
    <m/>
    <m/>
    <m/>
    <m/>
    <m/>
    <m/>
    <m/>
    <m/>
    <m/>
    <m/>
    <n v="858.23"/>
    <n v="6012"/>
    <n v="10.44"/>
    <n v="17.88"/>
  </r>
  <r>
    <x v="114"/>
    <x v="114"/>
    <x v="2"/>
    <x v="23"/>
    <x v="36"/>
    <x v="5495"/>
    <n v="44142"/>
    <n v="59.33"/>
    <n v="5566.06"/>
    <n v="320939.28000000003"/>
    <n v="0"/>
    <m/>
    <m/>
    <m/>
    <m/>
    <m/>
    <m/>
    <m/>
    <m/>
    <m/>
    <n v="14207"/>
    <n v="28588"/>
    <n v="38.42"/>
    <n v="229"/>
    <n v="318009.49"/>
    <n v="722.05"/>
    <n v="1660"/>
    <n v="2.23"/>
    <n v="11.65"/>
  </r>
  <r>
    <x v="191"/>
    <x v="191"/>
    <x v="12"/>
    <x v="2"/>
    <x v="9"/>
    <x v="5496"/>
    <n v="52956"/>
    <n v="110.33"/>
    <n v="9943"/>
    <n v="369879.6"/>
    <n v="0"/>
    <m/>
    <m/>
    <m/>
    <m/>
    <m/>
    <m/>
    <m/>
    <m/>
    <m/>
    <m/>
    <m/>
    <m/>
    <m/>
    <m/>
    <n v="0"/>
    <m/>
    <m/>
    <n v="0"/>
  </r>
  <r>
    <x v="21"/>
    <x v="21"/>
    <x v="2"/>
    <x v="4"/>
    <x v="36"/>
    <x v="5497"/>
    <n v="841"/>
    <n v="1.1299999999999999"/>
    <n v="80.05"/>
    <n v="4615.59"/>
    <n v="911"/>
    <n v="1521"/>
    <n v="2.04"/>
    <n v="14.69"/>
    <n v="10986.02"/>
    <m/>
    <m/>
    <m/>
    <m/>
    <m/>
    <m/>
    <m/>
    <m/>
    <m/>
    <m/>
    <n v="3915.53"/>
    <n v="27835"/>
    <n v="37.409999999999997"/>
    <n v="63.15"/>
  </r>
  <r>
    <x v="14"/>
    <x v="14"/>
    <x v="9"/>
    <x v="5"/>
    <x v="33"/>
    <x v="5498"/>
    <n v="172237"/>
    <n v="143.53"/>
    <n v="10001.879999999999"/>
    <n v="930174.84"/>
    <n v="9513.09"/>
    <n v="15383"/>
    <n v="12.82"/>
    <n v="95.13"/>
    <n v="114721.26"/>
    <m/>
    <m/>
    <m/>
    <m/>
    <m/>
    <m/>
    <m/>
    <m/>
    <m/>
    <m/>
    <n v="0"/>
    <n v="25700"/>
    <n v="21.42"/>
    <n v="0"/>
  </r>
  <r>
    <x v="197"/>
    <x v="197"/>
    <x v="10"/>
    <x v="2"/>
    <x v="30"/>
    <x v="5499"/>
    <n v="97695"/>
    <n v="169.61"/>
    <n v="10101.040000000001"/>
    <n v="450910.5"/>
    <n v="0"/>
    <m/>
    <m/>
    <m/>
    <m/>
    <m/>
    <m/>
    <m/>
    <m/>
    <m/>
    <m/>
    <m/>
    <m/>
    <m/>
    <m/>
    <n v="342.22"/>
    <n v="2330"/>
    <n v="4.05"/>
    <n v="7.13"/>
  </r>
  <r>
    <x v="204"/>
    <x v="204"/>
    <x v="7"/>
    <x v="2"/>
    <x v="9"/>
    <x v="5500"/>
    <n v="22083"/>
    <n v="46.01"/>
    <n v="13954.75"/>
    <n v="519116.7"/>
    <n v="0"/>
    <m/>
    <m/>
    <m/>
    <m/>
    <m/>
    <m/>
    <m/>
    <m/>
    <m/>
    <m/>
    <m/>
    <m/>
    <m/>
    <m/>
    <n v="780372"/>
    <n v="75198"/>
    <n v="156.66"/>
    <n v="19509.3"/>
  </r>
  <r>
    <x v="140"/>
    <x v="140"/>
    <x v="14"/>
    <x v="0"/>
    <x v="9"/>
    <x v="5501"/>
    <n v="18815"/>
    <n v="39.200000000000003"/>
    <n v="3546"/>
    <n v="131911.20000000001"/>
    <n v="17650.82"/>
    <n v="19330"/>
    <n v="40.270000000000003"/>
    <n v="441.27"/>
    <n v="212856.59"/>
    <m/>
    <m/>
    <m/>
    <m/>
    <m/>
    <m/>
    <m/>
    <m/>
    <m/>
    <m/>
    <n v="0"/>
    <n v="329"/>
    <n v="0.69"/>
    <n v="0"/>
  </r>
  <r>
    <x v="0"/>
    <x v="0"/>
    <x v="4"/>
    <x v="7"/>
    <x v="105"/>
    <x v="4"/>
    <m/>
    <m/>
    <m/>
    <m/>
    <n v="0"/>
    <m/>
    <m/>
    <m/>
    <m/>
    <m/>
    <m/>
    <m/>
    <m/>
    <m/>
    <m/>
    <m/>
    <m/>
    <m/>
    <m/>
    <n v="0"/>
    <m/>
    <m/>
    <n v="0"/>
  </r>
  <r>
    <x v="148"/>
    <x v="148"/>
    <x v="14"/>
    <x v="7"/>
    <x v="38"/>
    <x v="5502"/>
    <n v="76439"/>
    <n v="113.75"/>
    <n v="9440"/>
    <n v="491635.20000000001"/>
    <n v="0"/>
    <m/>
    <m/>
    <m/>
    <m/>
    <m/>
    <m/>
    <m/>
    <m/>
    <m/>
    <m/>
    <m/>
    <m/>
    <m/>
    <m/>
    <n v="2817.33"/>
    <n v="27193"/>
    <n v="40.47"/>
    <n v="50.31"/>
  </r>
  <r>
    <x v="130"/>
    <x v="130"/>
    <x v="10"/>
    <x v="0"/>
    <x v="100"/>
    <x v="5503"/>
    <n v="10508"/>
    <n v="31.27"/>
    <n v="3063.29"/>
    <n v="79767.960000000006"/>
    <n v="7160.04"/>
    <n v="11884"/>
    <n v="35.369999999999997"/>
    <n v="255.72"/>
    <n v="86345.06"/>
    <m/>
    <m/>
    <m/>
    <m/>
    <m/>
    <m/>
    <m/>
    <m/>
    <m/>
    <m/>
    <n v="92904"/>
    <n v="1664"/>
    <n v="4.95"/>
    <n v="3318"/>
  </r>
  <r>
    <x v="75"/>
    <x v="75"/>
    <x v="5"/>
    <x v="13"/>
    <x v="6"/>
    <x v="4"/>
    <m/>
    <m/>
    <m/>
    <m/>
    <n v="0"/>
    <m/>
    <m/>
    <m/>
    <m/>
    <m/>
    <m/>
    <m/>
    <m/>
    <m/>
    <m/>
    <m/>
    <m/>
    <m/>
    <m/>
    <n v="11000"/>
    <n v="629"/>
    <n v="6.55"/>
    <n v="1375"/>
  </r>
  <r>
    <x v="52"/>
    <x v="52"/>
    <x v="13"/>
    <x v="35"/>
    <x v="11"/>
    <x v="4"/>
    <m/>
    <m/>
    <m/>
    <m/>
    <n v="0"/>
    <m/>
    <m/>
    <m/>
    <m/>
    <m/>
    <m/>
    <m/>
    <m/>
    <m/>
    <m/>
    <m/>
    <m/>
    <m/>
    <m/>
    <n v="0"/>
    <m/>
    <m/>
    <n v="0"/>
  </r>
  <r>
    <x v="40"/>
    <x v="40"/>
    <x v="14"/>
    <x v="4"/>
    <x v="37"/>
    <x v="5504"/>
    <n v="2362"/>
    <n v="6.15"/>
    <n v="477"/>
    <n v="14195.52"/>
    <n v="35384.089999999997"/>
    <n v="24095"/>
    <n v="62.75"/>
    <n v="1105.75"/>
    <n v="426707.39"/>
    <m/>
    <m/>
    <m/>
    <m/>
    <m/>
    <m/>
    <m/>
    <m/>
    <m/>
    <m/>
    <n v="456230"/>
    <n v="37670"/>
    <n v="98.1"/>
    <n v="14257.19"/>
  </r>
  <r>
    <x v="167"/>
    <x v="167"/>
    <x v="3"/>
    <x v="2"/>
    <x v="30"/>
    <x v="5505"/>
    <n v="22861"/>
    <n v="39.69"/>
    <n v="4138.33"/>
    <n v="184735.2"/>
    <n v="15608.48"/>
    <n v="30294"/>
    <n v="52.59"/>
    <n v="325.18"/>
    <n v="188227.33"/>
    <m/>
    <m/>
    <m/>
    <m/>
    <m/>
    <m/>
    <m/>
    <m/>
    <m/>
    <m/>
    <n v="272540"/>
    <n v="9769"/>
    <n v="16.96"/>
    <n v="5677.92"/>
  </r>
  <r>
    <x v="207"/>
    <x v="207"/>
    <x v="9"/>
    <x v="2"/>
    <x v="91"/>
    <x v="5506"/>
    <n v="63469"/>
    <n v="97.95"/>
    <n v="6783.87"/>
    <n v="340685.97"/>
    <n v="2868.09"/>
    <n v="4498"/>
    <n v="6.94"/>
    <m/>
    <m/>
    <m/>
    <m/>
    <m/>
    <m/>
    <m/>
    <m/>
    <m/>
    <m/>
    <m/>
    <m/>
    <n v="153032"/>
    <n v="10139"/>
    <n v="15.65"/>
    <n v="2833.93"/>
  </r>
  <r>
    <x v="99"/>
    <x v="99"/>
    <x v="11"/>
    <x v="2"/>
    <x v="2"/>
    <x v="5507"/>
    <n v="26282"/>
    <n v="34.22"/>
    <n v="4682.5"/>
    <n v="278702.40000000002"/>
    <n v="16210"/>
    <n v="36695"/>
    <n v="47.78"/>
    <n v="253.28"/>
    <n v="195481.25"/>
    <m/>
    <m/>
    <m/>
    <m/>
    <m/>
    <m/>
    <m/>
    <m/>
    <m/>
    <m/>
    <n v="766600"/>
    <n v="29327"/>
    <n v="38.19"/>
    <n v="11978.13"/>
  </r>
  <r>
    <x v="211"/>
    <x v="211"/>
    <x v="2"/>
    <x v="1"/>
    <x v="19"/>
    <x v="5508"/>
    <n v="1779"/>
    <n v="9.8800000000000008"/>
    <n v="567.79999999999995"/>
    <n v="7920.81"/>
    <n v="0"/>
    <m/>
    <m/>
    <m/>
    <m/>
    <m/>
    <m/>
    <m/>
    <m/>
    <m/>
    <m/>
    <m/>
    <m/>
    <m/>
    <m/>
    <n v="1902.28"/>
    <n v="6289"/>
    <n v="34.94"/>
    <n v="126.82"/>
  </r>
  <r>
    <x v="24"/>
    <x v="24"/>
    <x v="14"/>
    <x v="4"/>
    <x v="15"/>
    <x v="5509"/>
    <n v="42492"/>
    <n v="98.36"/>
    <n v="7056.28"/>
    <n v="236244.18"/>
    <n v="36566.44"/>
    <n v="29277"/>
    <n v="67.77"/>
    <n v="1015.73"/>
    <n v="440965.67"/>
    <m/>
    <m/>
    <m/>
    <m/>
    <m/>
    <m/>
    <m/>
    <m/>
    <m/>
    <m/>
    <n v="2832"/>
    <n v="18719"/>
    <n v="43.33"/>
    <n v="78.67"/>
  </r>
  <r>
    <x v="75"/>
    <x v="75"/>
    <x v="0"/>
    <x v="3"/>
    <x v="51"/>
    <x v="4"/>
    <m/>
    <m/>
    <m/>
    <m/>
    <n v="0"/>
    <m/>
    <m/>
    <m/>
    <m/>
    <m/>
    <m/>
    <m/>
    <m/>
    <m/>
    <n v="1154"/>
    <n v="3562"/>
    <n v="296.83"/>
    <n v="1154"/>
    <n v="25831.14"/>
    <n v="8800"/>
    <n v="298"/>
    <n v="24.83"/>
    <n v="8800"/>
  </r>
  <r>
    <x v="28"/>
    <x v="28"/>
    <x v="15"/>
    <x v="2"/>
    <x v="9"/>
    <x v="740"/>
    <n v="15568"/>
    <n v="32.43"/>
    <n v="2380"/>
    <n v="88536"/>
    <n v="33022.31"/>
    <n v="44109"/>
    <n v="91.89"/>
    <n v="825.56"/>
    <n v="398225.91999999998"/>
    <m/>
    <m/>
    <m/>
    <m/>
    <m/>
    <m/>
    <m/>
    <m/>
    <m/>
    <m/>
    <n v="143062"/>
    <n v="9865"/>
    <n v="20.55"/>
    <n v="3576.55"/>
  </r>
  <r>
    <x v="156"/>
    <x v="156"/>
    <x v="1"/>
    <x v="2"/>
    <x v="9"/>
    <x v="5510"/>
    <n v="35384"/>
    <n v="73.72"/>
    <n v="9081"/>
    <n v="337813.2"/>
    <n v="0"/>
    <m/>
    <m/>
    <m/>
    <m/>
    <m/>
    <m/>
    <m/>
    <m/>
    <m/>
    <m/>
    <m/>
    <m/>
    <m/>
    <m/>
    <n v="1876.37"/>
    <n v="6822"/>
    <n v="14.21"/>
    <n v="46.91"/>
  </r>
  <r>
    <x v="15"/>
    <x v="15"/>
    <x v="14"/>
    <x v="6"/>
    <x v="16"/>
    <x v="4"/>
    <m/>
    <m/>
    <m/>
    <m/>
    <n v="0"/>
    <n v="3789"/>
    <n v="78.94"/>
    <m/>
    <m/>
    <n v="453"/>
    <n v="872"/>
    <n v="18.170000000000002"/>
    <n v="113"/>
    <n v="5739.06"/>
    <n v="1740"/>
    <n v="5594"/>
    <n v="116.54"/>
    <n v="435"/>
    <n v="38948.160000000003"/>
    <n v="16915"/>
    <n v="1229"/>
    <n v="25.6"/>
    <n v="4228.75"/>
  </r>
  <r>
    <x v="141"/>
    <x v="141"/>
    <x v="10"/>
    <x v="1"/>
    <x v="6"/>
    <x v="0"/>
    <n v="0"/>
    <n v="0"/>
    <n v="0"/>
    <n v="0"/>
    <n v="0"/>
    <n v="0"/>
    <n v="0"/>
    <m/>
    <m/>
    <n v="0"/>
    <n v="0"/>
    <n v="0"/>
    <n v="0"/>
    <n v="0"/>
    <n v="0"/>
    <n v="0"/>
    <n v="0"/>
    <n v="0"/>
    <n v="0"/>
    <n v="25451"/>
    <n v="975"/>
    <n v="10.16"/>
    <n v="3181.38"/>
  </r>
  <r>
    <x v="114"/>
    <x v="114"/>
    <x v="15"/>
    <x v="23"/>
    <x v="36"/>
    <x v="5511"/>
    <n v="33798"/>
    <n v="45.43"/>
    <n v="3819.35"/>
    <n v="220224"/>
    <n v="14136.76"/>
    <n v="17995"/>
    <n v="24.19"/>
    <m/>
    <m/>
    <m/>
    <m/>
    <m/>
    <m/>
    <m/>
    <m/>
    <m/>
    <m/>
    <m/>
    <m/>
    <n v="0"/>
    <n v="360"/>
    <n v="0.48"/>
    <n v="0"/>
  </r>
  <r>
    <x v="145"/>
    <x v="145"/>
    <x v="2"/>
    <x v="7"/>
    <x v="22"/>
    <x v="5512"/>
    <n v="14049"/>
    <n v="46.83"/>
    <n v="3726.32"/>
    <n v="86636.94"/>
    <n v="2544"/>
    <n v="18148"/>
    <n v="60.49"/>
    <m/>
    <m/>
    <m/>
    <m/>
    <m/>
    <m/>
    <m/>
    <m/>
    <m/>
    <m/>
    <m/>
    <m/>
    <n v="0"/>
    <n v="2570"/>
    <n v="8.57"/>
    <n v="0"/>
  </r>
  <r>
    <x v="37"/>
    <x v="37"/>
    <x v="4"/>
    <x v="7"/>
    <x v="108"/>
    <x v="5513"/>
    <n v="13051"/>
    <n v="47.29"/>
    <n v="34.090000000000003"/>
    <n v="729.12"/>
    <n v="5409.31"/>
    <n v="8829"/>
    <n v="31.99"/>
    <n v="235.19"/>
    <n v="65232.51"/>
    <m/>
    <m/>
    <m/>
    <m/>
    <m/>
    <m/>
    <m/>
    <m/>
    <m/>
    <m/>
    <n v="838.78"/>
    <n v="7617"/>
    <n v="27.6"/>
    <n v="36.47"/>
  </r>
  <r>
    <x v="189"/>
    <x v="189"/>
    <x v="8"/>
    <x v="2"/>
    <x v="9"/>
    <x v="5514"/>
    <n v="50061"/>
    <n v="104.29"/>
    <n v="10478.83"/>
    <n v="389812.29"/>
    <n v="0"/>
    <m/>
    <m/>
    <m/>
    <m/>
    <m/>
    <m/>
    <m/>
    <m/>
    <m/>
    <m/>
    <m/>
    <m/>
    <m/>
    <m/>
    <n v="408.93"/>
    <n v="24582"/>
    <n v="51.21"/>
    <n v="10.220000000000001"/>
  </r>
  <r>
    <x v="21"/>
    <x v="21"/>
    <x v="15"/>
    <x v="4"/>
    <x v="36"/>
    <x v="5515"/>
    <n v="2952"/>
    <n v="3.97"/>
    <n v="331.81"/>
    <n v="19131.96"/>
    <n v="2796"/>
    <n v="1583"/>
    <n v="2.13"/>
    <n v="45.1"/>
    <n v="33717.800000000003"/>
    <m/>
    <m/>
    <m/>
    <m/>
    <m/>
    <n v="300"/>
    <n v="1063"/>
    <n v="1.43"/>
    <n v="4"/>
    <n v="6715.2"/>
    <n v="3073.38"/>
    <n v="35069"/>
    <n v="47.14"/>
    <n v="49.57"/>
  </r>
  <r>
    <x v="18"/>
    <x v="18"/>
    <x v="13"/>
    <x v="7"/>
    <x v="9"/>
    <x v="5516"/>
    <n v="9643"/>
    <n v="20.09"/>
    <n v="1129.9000000000001"/>
    <n v="42032.28"/>
    <n v="23523.759999999998"/>
    <n v="31185"/>
    <n v="64.97"/>
    <n v="588.09"/>
    <n v="283680.12"/>
    <m/>
    <m/>
    <m/>
    <m/>
    <m/>
    <m/>
    <m/>
    <m/>
    <m/>
    <m/>
    <n v="104000"/>
    <n v="15286"/>
    <n v="31.85"/>
    <n v="2600"/>
  </r>
  <r>
    <x v="204"/>
    <x v="204"/>
    <x v="6"/>
    <x v="2"/>
    <x v="9"/>
    <x v="5517"/>
    <n v="74989"/>
    <n v="156.22999999999999"/>
    <n v="9955.4"/>
    <n v="370340.88"/>
    <n v="0"/>
    <m/>
    <m/>
    <m/>
    <m/>
    <m/>
    <m/>
    <m/>
    <m/>
    <m/>
    <m/>
    <m/>
    <m/>
    <m/>
    <m/>
    <n v="1253778"/>
    <n v="145452"/>
    <n v="303.02999999999997"/>
    <n v="31344.45"/>
  </r>
  <r>
    <x v="76"/>
    <x v="76"/>
    <x v="14"/>
    <x v="19"/>
    <x v="94"/>
    <x v="5518"/>
    <n v="29639"/>
    <n v="130"/>
    <n v="4767.74"/>
    <n v="84245.91"/>
    <n v="10322.709999999999"/>
    <n v="14650"/>
    <n v="64.25"/>
    <n v="543.29999999999995"/>
    <n v="124484.62"/>
    <m/>
    <m/>
    <m/>
    <m/>
    <m/>
    <m/>
    <m/>
    <m/>
    <m/>
    <m/>
    <n v="48206"/>
    <n v="11095"/>
    <n v="48.66"/>
    <n v="2537.16"/>
  </r>
  <r>
    <x v="13"/>
    <x v="13"/>
    <x v="4"/>
    <x v="2"/>
    <x v="15"/>
    <x v="5519"/>
    <n v="15511"/>
    <n v="35.909999999999997"/>
    <n v="2317.44"/>
    <n v="77588.039999999994"/>
    <n v="8141.61"/>
    <n v="15587"/>
    <n v="36.08"/>
    <m/>
    <m/>
    <m/>
    <m/>
    <m/>
    <m/>
    <m/>
    <m/>
    <m/>
    <m/>
    <m/>
    <m/>
    <n v="1657.64"/>
    <n v="10817"/>
    <n v="25.04"/>
    <n v="46.05"/>
  </r>
  <r>
    <x v="25"/>
    <x v="25"/>
    <x v="4"/>
    <x v="5"/>
    <x v="29"/>
    <x v="5520"/>
    <n v="46202"/>
    <n v="74.040000000000006"/>
    <n v="7913.85"/>
    <n v="382713.59999999998"/>
    <n v="0"/>
    <m/>
    <m/>
    <m/>
    <m/>
    <m/>
    <m/>
    <m/>
    <m/>
    <m/>
    <m/>
    <m/>
    <m/>
    <m/>
    <m/>
    <n v="1460"/>
    <n v="9923"/>
    <n v="15.9"/>
    <n v="28.08"/>
  </r>
  <r>
    <x v="57"/>
    <x v="57"/>
    <x v="14"/>
    <x v="12"/>
    <x v="6"/>
    <x v="0"/>
    <n v="0"/>
    <n v="0"/>
    <n v="0"/>
    <n v="0"/>
    <n v="0"/>
    <n v="0"/>
    <n v="0"/>
    <m/>
    <m/>
    <m/>
    <m/>
    <m/>
    <m/>
    <m/>
    <m/>
    <m/>
    <m/>
    <m/>
    <m/>
    <n v="0"/>
    <n v="0"/>
    <n v="0"/>
    <n v="0"/>
  </r>
  <r>
    <x v="14"/>
    <x v="14"/>
    <x v="8"/>
    <x v="5"/>
    <x v="33"/>
    <x v="5521"/>
    <n v="133090"/>
    <n v="110.91"/>
    <n v="8528.68"/>
    <n v="793167.24"/>
    <n v="8750.73"/>
    <n v="11996"/>
    <n v="10"/>
    <n v="87.51"/>
    <n v="105527.65"/>
    <m/>
    <m/>
    <m/>
    <m/>
    <m/>
    <m/>
    <m/>
    <m/>
    <m/>
    <m/>
    <n v="0"/>
    <n v="53300"/>
    <n v="44.42"/>
    <n v="0"/>
  </r>
  <r>
    <x v="33"/>
    <x v="33"/>
    <x v="7"/>
    <x v="1"/>
    <x v="11"/>
    <x v="4"/>
    <m/>
    <m/>
    <m/>
    <m/>
    <n v="1963.14"/>
    <n v="2455"/>
    <n v="20.46"/>
    <m/>
    <m/>
    <m/>
    <m/>
    <m/>
    <m/>
    <m/>
    <m/>
    <m/>
    <m/>
    <m/>
    <m/>
    <n v="0"/>
    <m/>
    <m/>
    <n v="0"/>
  </r>
  <r>
    <x v="75"/>
    <x v="75"/>
    <x v="10"/>
    <x v="12"/>
    <x v="6"/>
    <x v="4"/>
    <m/>
    <m/>
    <m/>
    <m/>
    <n v="0"/>
    <m/>
    <m/>
    <m/>
    <m/>
    <m/>
    <m/>
    <m/>
    <m/>
    <m/>
    <m/>
    <m/>
    <m/>
    <m/>
    <m/>
    <n v="0"/>
    <m/>
    <m/>
    <n v="0"/>
  </r>
  <r>
    <x v="52"/>
    <x v="52"/>
    <x v="2"/>
    <x v="29"/>
    <x v="11"/>
    <x v="5522"/>
    <n v="13601"/>
    <n v="113.34"/>
    <n v="7012.4"/>
    <n v="65215.32"/>
    <n v="11691.56"/>
    <n v="19299"/>
    <n v="160.83000000000001"/>
    <n v="1169.1600000000001"/>
    <n v="140992.04999999999"/>
    <m/>
    <m/>
    <m/>
    <m/>
    <m/>
    <m/>
    <m/>
    <m/>
    <m/>
    <m/>
    <n v="1620"/>
    <n v="7927"/>
    <n v="66.06"/>
    <n v="162"/>
  </r>
  <r>
    <x v="39"/>
    <x v="39"/>
    <x v="9"/>
    <x v="0"/>
    <x v="11"/>
    <x v="5523"/>
    <n v="13681"/>
    <n v="114.01"/>
    <n v="7105.3"/>
    <n v="66079.289999999994"/>
    <n v="1843.84"/>
    <n v="11738"/>
    <n v="97.82"/>
    <m/>
    <m/>
    <m/>
    <m/>
    <m/>
    <m/>
    <m/>
    <m/>
    <m/>
    <m/>
    <m/>
    <m/>
    <n v="15000"/>
    <n v="7711"/>
    <n v="64.260000000000005"/>
    <n v="1500"/>
  </r>
  <r>
    <x v="128"/>
    <x v="128"/>
    <x v="7"/>
    <x v="2"/>
    <x v="48"/>
    <x v="5524"/>
    <n v="17135"/>
    <n v="28"/>
    <n v="3364.71"/>
    <n v="159588"/>
    <n v="618"/>
    <n v="1694"/>
    <n v="2.77"/>
    <n v="12.12"/>
    <n v="7452.65"/>
    <m/>
    <m/>
    <m/>
    <m/>
    <m/>
    <m/>
    <m/>
    <m/>
    <m/>
    <m/>
    <n v="79900"/>
    <n v="6354"/>
    <n v="10.38"/>
    <n v="1566.67"/>
  </r>
  <r>
    <x v="119"/>
    <x v="119"/>
    <x v="2"/>
    <x v="1"/>
    <x v="98"/>
    <x v="5525"/>
    <n v="599"/>
    <n v="2.77"/>
    <n v="135.56"/>
    <n v="2269.1999999999998"/>
    <n v="502.42"/>
    <n v="1024"/>
    <n v="4.74"/>
    <n v="27.91"/>
    <n v="6058.89"/>
    <m/>
    <m/>
    <m/>
    <m/>
    <m/>
    <m/>
    <m/>
    <m/>
    <m/>
    <m/>
    <n v="244340"/>
    <n v="11643"/>
    <n v="53.9"/>
    <n v="13574.44"/>
  </r>
  <r>
    <x v="9"/>
    <x v="9"/>
    <x v="6"/>
    <x v="7"/>
    <x v="9"/>
    <x v="5526"/>
    <n v="20988"/>
    <n v="43.73"/>
    <n v="4144.1499999999996"/>
    <n v="154162.38"/>
    <n v="18924"/>
    <n v="20404"/>
    <n v="42.51"/>
    <n v="473.1"/>
    <n v="228210.19"/>
    <m/>
    <m/>
    <m/>
    <m/>
    <m/>
    <m/>
    <m/>
    <m/>
    <m/>
    <m/>
    <n v="1296.44"/>
    <n v="6282"/>
    <n v="13.09"/>
    <n v="32.409999999999997"/>
  </r>
  <r>
    <x v="18"/>
    <x v="18"/>
    <x v="4"/>
    <x v="4"/>
    <x v="30"/>
    <x v="5527"/>
    <n v="1411"/>
    <n v="2.4500000000000002"/>
    <n v="181.13"/>
    <n v="8085.42"/>
    <n v="0"/>
    <m/>
    <m/>
    <m/>
    <m/>
    <m/>
    <m/>
    <m/>
    <m/>
    <m/>
    <n v="0"/>
    <n v="0"/>
    <n v="0"/>
    <n v="0"/>
    <n v="0"/>
    <n v="236800"/>
    <n v="39004"/>
    <n v="67.72"/>
    <n v="4933.33"/>
  </r>
  <r>
    <x v="148"/>
    <x v="148"/>
    <x v="4"/>
    <x v="2"/>
    <x v="2"/>
    <x v="5528"/>
    <n v="7864"/>
    <n v="10.24"/>
    <n v="2022.5"/>
    <n v="120379.2"/>
    <n v="0"/>
    <m/>
    <m/>
    <m/>
    <m/>
    <m/>
    <m/>
    <m/>
    <m/>
    <m/>
    <m/>
    <m/>
    <m/>
    <m/>
    <m/>
    <n v="401.93"/>
    <n v="4393"/>
    <n v="5.72"/>
    <n v="6.28"/>
  </r>
  <r>
    <x v="0"/>
    <x v="0"/>
    <x v="0"/>
    <x v="7"/>
    <x v="105"/>
    <x v="5355"/>
    <n v="13630"/>
    <n v="7.47"/>
    <n v="676.32"/>
    <n v="95604"/>
    <n v="19866"/>
    <n v="32588"/>
    <n v="17.87"/>
    <m/>
    <m/>
    <m/>
    <m/>
    <m/>
    <m/>
    <m/>
    <m/>
    <m/>
    <m/>
    <m/>
    <m/>
    <n v="2346"/>
    <n v="17858"/>
    <n v="9.7899999999999991"/>
    <n v="15.43"/>
  </r>
  <r>
    <x v="52"/>
    <x v="52"/>
    <x v="14"/>
    <x v="5"/>
    <x v="77"/>
    <x v="5529"/>
    <n v="54954"/>
    <n v="40.89"/>
    <n v="2635.61"/>
    <n v="274524.84000000003"/>
    <n v="67695.44"/>
    <n v="92941"/>
    <n v="69.150000000000006"/>
    <n v="604.41999999999996"/>
    <n v="816359.64"/>
    <m/>
    <m/>
    <m/>
    <m/>
    <m/>
    <m/>
    <m/>
    <m/>
    <m/>
    <m/>
    <n v="1769"/>
    <n v="12580"/>
    <n v="9.36"/>
    <n v="15.79"/>
  </r>
  <r>
    <x v="7"/>
    <x v="7"/>
    <x v="15"/>
    <x v="2"/>
    <x v="69"/>
    <x v="5530"/>
    <n v="68428"/>
    <n v="98.32"/>
    <n v="7497.24"/>
    <n v="404401.2"/>
    <n v="34075.65"/>
    <n v="39030"/>
    <n v="56.08"/>
    <n v="587.51"/>
    <n v="410928.54"/>
    <m/>
    <m/>
    <m/>
    <m/>
    <m/>
    <m/>
    <m/>
    <m/>
    <m/>
    <m/>
    <n v="0"/>
    <n v="57082"/>
    <n v="82.01"/>
    <n v="0"/>
  </r>
  <r>
    <x v="40"/>
    <x v="40"/>
    <x v="0"/>
    <x v="12"/>
    <x v="13"/>
    <x v="5531"/>
    <n v="1212"/>
    <n v="5.94"/>
    <n v="484.41"/>
    <n v="7658.55"/>
    <n v="0"/>
    <m/>
    <m/>
    <m/>
    <m/>
    <m/>
    <m/>
    <m/>
    <m/>
    <m/>
    <m/>
    <m/>
    <m/>
    <m/>
    <m/>
    <n v="33054"/>
    <n v="2466"/>
    <n v="12.09"/>
    <n v="1944.35"/>
  </r>
  <r>
    <x v="64"/>
    <x v="64"/>
    <x v="1"/>
    <x v="6"/>
    <x v="6"/>
    <x v="0"/>
    <n v="0"/>
    <n v="0"/>
    <n v="0"/>
    <n v="0"/>
    <n v="0"/>
    <m/>
    <m/>
    <m/>
    <m/>
    <m/>
    <m/>
    <m/>
    <m/>
    <m/>
    <m/>
    <m/>
    <m/>
    <m/>
    <m/>
    <n v="33300"/>
    <n v="1915"/>
    <n v="19.95"/>
    <n v="4162.5"/>
  </r>
  <r>
    <x v="55"/>
    <x v="55"/>
    <x v="8"/>
    <x v="5"/>
    <x v="20"/>
    <x v="5532"/>
    <n v="18248"/>
    <n v="25.34"/>
    <n v="5776"/>
    <n v="322300.79999999999"/>
    <n v="16721.63"/>
    <n v="9173"/>
    <n v="12.74"/>
    <n v="278.69"/>
    <n v="201651.15"/>
    <m/>
    <m/>
    <m/>
    <m/>
    <m/>
    <m/>
    <m/>
    <m/>
    <m/>
    <m/>
    <n v="1319.91"/>
    <n v="28520"/>
    <n v="39.61"/>
    <n v="22"/>
  </r>
  <r>
    <x v="103"/>
    <x v="103"/>
    <x v="8"/>
    <x v="1"/>
    <x v="53"/>
    <x v="5533"/>
    <n v="504"/>
    <n v="3.23"/>
    <n v="169.77"/>
    <n v="2052.5100000000002"/>
    <n v="0"/>
    <m/>
    <m/>
    <m/>
    <m/>
    <m/>
    <m/>
    <m/>
    <m/>
    <m/>
    <m/>
    <m/>
    <m/>
    <m/>
    <m/>
    <n v="1052.07"/>
    <n v="1234"/>
    <n v="7.91"/>
    <n v="80.930000000000007"/>
  </r>
  <r>
    <x v="53"/>
    <x v="53"/>
    <x v="15"/>
    <x v="1"/>
    <x v="28"/>
    <x v="4"/>
    <m/>
    <m/>
    <m/>
    <m/>
    <n v="0"/>
    <m/>
    <m/>
    <m/>
    <m/>
    <m/>
    <m/>
    <m/>
    <m/>
    <m/>
    <m/>
    <m/>
    <m/>
    <m/>
    <m/>
    <n v="680"/>
    <n v="6324"/>
    <n v="43.92"/>
    <n v="56.67"/>
  </r>
  <r>
    <x v="65"/>
    <x v="65"/>
    <x v="10"/>
    <x v="13"/>
    <x v="16"/>
    <x v="4"/>
    <m/>
    <m/>
    <m/>
    <m/>
    <n v="0"/>
    <m/>
    <m/>
    <m/>
    <m/>
    <m/>
    <m/>
    <m/>
    <m/>
    <m/>
    <m/>
    <m/>
    <m/>
    <m/>
    <m/>
    <n v="0"/>
    <m/>
    <m/>
    <n v="0"/>
  </r>
  <r>
    <x v="81"/>
    <x v="81"/>
    <x v="12"/>
    <x v="4"/>
    <x v="81"/>
    <x v="5534"/>
    <n v="95"/>
    <n v="0.26"/>
    <n v="12.71"/>
    <n v="366.42"/>
    <n v="0"/>
    <m/>
    <m/>
    <m/>
    <m/>
    <m/>
    <m/>
    <m/>
    <m/>
    <m/>
    <n v="100"/>
    <n v="248"/>
    <n v="0.67"/>
    <n v="3"/>
    <n v="2238.4"/>
    <n v="261"/>
    <n v="15080"/>
    <n v="40.54"/>
    <n v="8.42"/>
  </r>
  <r>
    <x v="85"/>
    <x v="85"/>
    <x v="0"/>
    <x v="5"/>
    <x v="5"/>
    <x v="5535"/>
    <n v="195413"/>
    <n v="203.56"/>
    <n v="14136.14"/>
    <n v="1051728.6299999999"/>
    <n v="4252.18"/>
    <n v="5644"/>
    <n v="5.88"/>
    <n v="53.15"/>
    <n v="51278.34"/>
    <m/>
    <m/>
    <m/>
    <m/>
    <m/>
    <m/>
    <m/>
    <m/>
    <m/>
    <m/>
    <n v="5318"/>
    <n v="24236"/>
    <n v="25.25"/>
    <n v="66.48"/>
  </r>
  <r>
    <x v="146"/>
    <x v="146"/>
    <x v="7"/>
    <x v="2"/>
    <x v="87"/>
    <x v="5536"/>
    <n v="60173"/>
    <n v="38.57"/>
    <n v="4680.62"/>
    <n v="565886.4"/>
    <n v="0"/>
    <m/>
    <m/>
    <m/>
    <m/>
    <m/>
    <m/>
    <m/>
    <m/>
    <m/>
    <m/>
    <m/>
    <m/>
    <m/>
    <m/>
    <n v="154885"/>
    <n v="5432"/>
    <n v="3.48"/>
    <n v="1191.42"/>
  </r>
  <r>
    <x v="23"/>
    <x v="23"/>
    <x v="15"/>
    <x v="14"/>
    <x v="17"/>
    <x v="5537"/>
    <n v="34585"/>
    <n v="57.64"/>
    <n v="4790.4799999999996"/>
    <n v="222757.32"/>
    <n v="17677.009999999998"/>
    <n v="25945"/>
    <n v="43.24"/>
    <n v="353.54"/>
    <n v="213172.4"/>
    <m/>
    <m/>
    <m/>
    <m/>
    <m/>
    <m/>
    <m/>
    <m/>
    <m/>
    <m/>
    <n v="1404"/>
    <n v="13812"/>
    <n v="23.02"/>
    <n v="28.08"/>
  </r>
  <r>
    <x v="3"/>
    <x v="3"/>
    <x v="3"/>
    <x v="14"/>
    <x v="123"/>
    <x v="5538"/>
    <n v="33025"/>
    <n v="67.12"/>
    <n v="5304.98"/>
    <n v="202278.72"/>
    <n v="5770.13"/>
    <n v="7843"/>
    <n v="15.94"/>
    <n v="140.72999999999999"/>
    <n v="69583.679999999993"/>
    <m/>
    <m/>
    <m/>
    <m/>
    <m/>
    <m/>
    <m/>
    <m/>
    <m/>
    <m/>
    <n v="167000"/>
    <n v="6581"/>
    <n v="13.38"/>
    <n v="4073.17"/>
  </r>
  <r>
    <x v="50"/>
    <x v="50"/>
    <x v="5"/>
    <x v="7"/>
    <x v="25"/>
    <x v="5539"/>
    <n v="29798"/>
    <n v="37.619999999999997"/>
    <n v="2976.97"/>
    <n v="182726.39999999999"/>
    <n v="24175.54"/>
    <n v="25511"/>
    <n v="32.21"/>
    <n v="366.3"/>
    <n v="291540.08"/>
    <m/>
    <m/>
    <m/>
    <m/>
    <m/>
    <m/>
    <m/>
    <m/>
    <m/>
    <m/>
    <n v="489"/>
    <n v="3479"/>
    <n v="4.3899999999999997"/>
    <n v="7.41"/>
  </r>
  <r>
    <x v="138"/>
    <x v="138"/>
    <x v="8"/>
    <x v="12"/>
    <x v="6"/>
    <x v="4"/>
    <m/>
    <m/>
    <m/>
    <m/>
    <n v="0"/>
    <m/>
    <m/>
    <m/>
    <m/>
    <m/>
    <m/>
    <m/>
    <m/>
    <m/>
    <m/>
    <m/>
    <m/>
    <m/>
    <m/>
    <n v="0"/>
    <m/>
    <m/>
    <n v="0"/>
  </r>
  <r>
    <x v="20"/>
    <x v="20"/>
    <x v="8"/>
    <x v="12"/>
    <x v="6"/>
    <x v="0"/>
    <n v="0"/>
    <n v="0"/>
    <n v="0"/>
    <n v="0"/>
    <n v="0"/>
    <n v="0"/>
    <n v="0"/>
    <n v="0"/>
    <n v="0"/>
    <m/>
    <m/>
    <m/>
    <m/>
    <m/>
    <m/>
    <m/>
    <m/>
    <m/>
    <m/>
    <n v="24600"/>
    <n v="1695"/>
    <n v="17.66"/>
    <n v="3075"/>
  </r>
  <r>
    <x v="129"/>
    <x v="129"/>
    <x v="0"/>
    <x v="7"/>
    <x v="17"/>
    <x v="5540"/>
    <n v="25329"/>
    <n v="42.22"/>
    <n v="3410.98"/>
    <n v="158610.57"/>
    <n v="29741"/>
    <n v="46651"/>
    <n v="77.75"/>
    <n v="594.82000000000005"/>
    <n v="358655.64"/>
    <m/>
    <m/>
    <m/>
    <m/>
    <m/>
    <m/>
    <m/>
    <m/>
    <m/>
    <m/>
    <n v="989"/>
    <n v="10566"/>
    <n v="17.61"/>
    <n v="19.78"/>
  </r>
  <r>
    <x v="76"/>
    <x v="76"/>
    <x v="3"/>
    <x v="1"/>
    <x v="31"/>
    <x v="5541"/>
    <n v="558"/>
    <n v="2.33"/>
    <n v="103.6"/>
    <n v="1926.96"/>
    <n v="17011.64"/>
    <n v="27946"/>
    <n v="116.44"/>
    <n v="850.58"/>
    <n v="205148.46"/>
    <m/>
    <m/>
    <m/>
    <m/>
    <m/>
    <m/>
    <m/>
    <m/>
    <m/>
    <m/>
    <n v="367224"/>
    <n v="16842"/>
    <n v="70.180000000000007"/>
    <n v="18361.2"/>
  </r>
  <r>
    <x v="6"/>
    <x v="6"/>
    <x v="4"/>
    <x v="4"/>
    <x v="21"/>
    <x v="5542"/>
    <n v="13945"/>
    <n v="48.42"/>
    <n v="1602.71"/>
    <n v="35772.449999999997"/>
    <n v="4169.74"/>
    <n v="4098"/>
    <n v="14.23"/>
    <n v="173.74"/>
    <n v="50284.12"/>
    <m/>
    <m/>
    <m/>
    <m/>
    <m/>
    <m/>
    <m/>
    <m/>
    <m/>
    <m/>
    <n v="97239"/>
    <n v="14051"/>
    <n v="48.79"/>
    <n v="4051.63"/>
  </r>
  <r>
    <x v="22"/>
    <x v="22"/>
    <x v="10"/>
    <x v="4"/>
    <x v="66"/>
    <x v="4"/>
    <m/>
    <m/>
    <m/>
    <m/>
    <n v="0"/>
    <m/>
    <m/>
    <m/>
    <m/>
    <m/>
    <m/>
    <m/>
    <m/>
    <m/>
    <m/>
    <m/>
    <m/>
    <m/>
    <m/>
    <n v="234.48"/>
    <n v="15877"/>
    <n v="60.14"/>
    <n v="10.66"/>
  </r>
  <r>
    <x v="133"/>
    <x v="133"/>
    <x v="4"/>
    <x v="1"/>
    <x v="6"/>
    <x v="5543"/>
    <n v="952"/>
    <n v="9.92"/>
    <n v="553.5"/>
    <n v="4118.04"/>
    <n v="54"/>
    <n v="135"/>
    <n v="1.41"/>
    <n v="6.75"/>
    <n v="651.20000000000005"/>
    <m/>
    <m/>
    <m/>
    <m/>
    <m/>
    <n v="1299"/>
    <n v="3000"/>
    <n v="31.25"/>
    <n v="162"/>
    <n v="29076.82"/>
    <n v="38.9"/>
    <n v="4758"/>
    <n v="49.56"/>
    <n v="4.8600000000000003"/>
  </r>
  <r>
    <x v="56"/>
    <x v="56"/>
    <x v="14"/>
    <x v="2"/>
    <x v="21"/>
    <x v="5544"/>
    <n v="1636"/>
    <n v="5.68"/>
    <n v="298.70999999999998"/>
    <n v="6667.17"/>
    <n v="9178.4699999999993"/>
    <n v="13919"/>
    <n v="48.33"/>
    <n v="382.44"/>
    <n v="110685.89"/>
    <m/>
    <m/>
    <m/>
    <m/>
    <m/>
    <m/>
    <m/>
    <m/>
    <m/>
    <m/>
    <n v="64700"/>
    <n v="9283"/>
    <n v="32.229999999999997"/>
    <n v="2695.83"/>
  </r>
  <r>
    <x v="170"/>
    <x v="170"/>
    <x v="12"/>
    <x v="1"/>
    <x v="16"/>
    <x v="4"/>
    <m/>
    <m/>
    <m/>
    <m/>
    <n v="0"/>
    <m/>
    <m/>
    <m/>
    <m/>
    <m/>
    <m/>
    <m/>
    <m/>
    <m/>
    <m/>
    <m/>
    <m/>
    <m/>
    <m/>
    <n v="10411.23"/>
    <n v="835"/>
    <n v="17.399999999999999"/>
    <n v="2602.81"/>
  </r>
  <r>
    <x v="65"/>
    <x v="65"/>
    <x v="8"/>
    <x v="1"/>
    <x v="32"/>
    <x v="5545"/>
    <n v="298"/>
    <n v="2.76"/>
    <n v="74.67"/>
    <n v="624.96"/>
    <n v="0"/>
    <m/>
    <m/>
    <m/>
    <m/>
    <m/>
    <m/>
    <m/>
    <m/>
    <m/>
    <m/>
    <m/>
    <m/>
    <m/>
    <m/>
    <n v="295"/>
    <n v="1339"/>
    <n v="12.4"/>
    <n v="32.78"/>
  </r>
  <r>
    <x v="60"/>
    <x v="60"/>
    <x v="4"/>
    <x v="0"/>
    <x v="31"/>
    <x v="5546"/>
    <n v="2540"/>
    <n v="10.58"/>
    <n v="644"/>
    <n v="11978.4"/>
    <n v="2829.29"/>
    <n v="3879"/>
    <n v="16.16"/>
    <n v="141.46"/>
    <n v="34119.279999999999"/>
    <m/>
    <m/>
    <m/>
    <m/>
    <m/>
    <m/>
    <m/>
    <m/>
    <m/>
    <m/>
    <n v="24630"/>
    <n v="2782"/>
    <n v="11.59"/>
    <n v="1231.5"/>
  </r>
  <r>
    <x v="0"/>
    <x v="0"/>
    <x v="0"/>
    <x v="11"/>
    <x v="72"/>
    <x v="5547"/>
    <n v="131031"/>
    <n v="55.71"/>
    <n v="5112.8100000000004"/>
    <n v="931963.23"/>
    <n v="185581"/>
    <n v="276391"/>
    <n v="117.51"/>
    <m/>
    <m/>
    <m/>
    <m/>
    <m/>
    <m/>
    <m/>
    <m/>
    <m/>
    <m/>
    <m/>
    <m/>
    <n v="18120"/>
    <n v="166692"/>
    <n v="70.87"/>
    <n v="92.45"/>
  </r>
  <r>
    <x v="184"/>
    <x v="184"/>
    <x v="15"/>
    <x v="2"/>
    <x v="30"/>
    <x v="5548"/>
    <n v="21288"/>
    <n v="36.96"/>
    <n v="3023.25"/>
    <n v="134957.88"/>
    <n v="27648.880000000001"/>
    <n v="38872"/>
    <n v="67.489999999999995"/>
    <m/>
    <m/>
    <m/>
    <m/>
    <m/>
    <m/>
    <m/>
    <m/>
    <m/>
    <m/>
    <m/>
    <m/>
    <n v="221.84"/>
    <n v="5744"/>
    <n v="9.9700000000000006"/>
    <n v="4.62"/>
  </r>
  <r>
    <x v="40"/>
    <x v="40"/>
    <x v="4"/>
    <x v="11"/>
    <x v="116"/>
    <x v="5549"/>
    <n v="4164"/>
    <n v="2.5499999999999998"/>
    <n v="75.86"/>
    <n v="9594.81"/>
    <n v="867.12"/>
    <n v="1537"/>
    <n v="0.94"/>
    <n v="6.38"/>
    <n v="10456.85"/>
    <m/>
    <m/>
    <m/>
    <m/>
    <m/>
    <m/>
    <m/>
    <m/>
    <m/>
    <m/>
    <n v="1890221"/>
    <n v="94483"/>
    <n v="57.89"/>
    <n v="13898.68"/>
  </r>
  <r>
    <x v="76"/>
    <x v="76"/>
    <x v="14"/>
    <x v="4"/>
    <x v="65"/>
    <x v="0"/>
    <n v="0"/>
    <n v="0"/>
    <n v="0"/>
    <n v="0"/>
    <n v="0"/>
    <n v="0"/>
    <n v="0"/>
    <m/>
    <m/>
    <n v="0"/>
    <n v="0"/>
    <n v="0"/>
    <n v="0"/>
    <n v="0"/>
    <m/>
    <m/>
    <m/>
    <m/>
    <m/>
    <n v="0"/>
    <n v="0"/>
    <n v="0"/>
    <n v="0"/>
  </r>
  <r>
    <x v="32"/>
    <x v="32"/>
    <x v="6"/>
    <x v="1"/>
    <x v="22"/>
    <x v="4"/>
    <m/>
    <m/>
    <m/>
    <m/>
    <n v="0"/>
    <m/>
    <m/>
    <m/>
    <m/>
    <m/>
    <m/>
    <m/>
    <m/>
    <m/>
    <m/>
    <m/>
    <m/>
    <m/>
    <m/>
    <n v="0"/>
    <m/>
    <m/>
    <n v="0"/>
  </r>
  <r>
    <x v="100"/>
    <x v="100"/>
    <x v="8"/>
    <x v="7"/>
    <x v="2"/>
    <x v="5550"/>
    <n v="94565"/>
    <n v="123.13"/>
    <n v="8945.31"/>
    <n v="532425"/>
    <n v="0"/>
    <m/>
    <m/>
    <m/>
    <m/>
    <m/>
    <m/>
    <m/>
    <m/>
    <m/>
    <m/>
    <m/>
    <m/>
    <m/>
    <m/>
    <n v="181384"/>
    <n v="27889"/>
    <n v="36.31"/>
    <n v="2834.13"/>
  </r>
  <r>
    <x v="122"/>
    <x v="122"/>
    <x v="8"/>
    <x v="19"/>
    <x v="109"/>
    <x v="5551"/>
    <n v="192759"/>
    <n v="151.54"/>
    <n v="17971.7"/>
    <n v="1771650"/>
    <n v="8229.8700000000008"/>
    <n v="8808"/>
    <n v="6.92"/>
    <n v="77.64"/>
    <n v="99246.52"/>
    <m/>
    <m/>
    <m/>
    <m/>
    <m/>
    <m/>
    <m/>
    <m/>
    <m/>
    <m/>
    <n v="5479.63"/>
    <n v="125648"/>
    <n v="98.78"/>
    <n v="51.69"/>
  </r>
  <r>
    <x v="95"/>
    <x v="95"/>
    <x v="1"/>
    <x v="1"/>
    <x v="28"/>
    <x v="5552"/>
    <n v="799"/>
    <n v="5.55"/>
    <n v="166.58"/>
    <n v="1859.07"/>
    <n v="0"/>
    <m/>
    <m/>
    <m/>
    <m/>
    <m/>
    <m/>
    <m/>
    <m/>
    <m/>
    <m/>
    <m/>
    <m/>
    <m/>
    <m/>
    <n v="95614"/>
    <n v="4027"/>
    <n v="27.97"/>
    <n v="7967.83"/>
  </r>
  <r>
    <x v="41"/>
    <x v="41"/>
    <x v="13"/>
    <x v="2"/>
    <x v="9"/>
    <x v="5553"/>
    <n v="20182"/>
    <n v="42.05"/>
    <n v="1914.48"/>
    <n v="71218.47"/>
    <n v="16151.31"/>
    <n v="18239"/>
    <n v="38"/>
    <n v="403.78"/>
    <n v="194773.49"/>
    <m/>
    <m/>
    <m/>
    <m/>
    <m/>
    <m/>
    <m/>
    <m/>
    <m/>
    <m/>
    <n v="1.1100000000000001"/>
    <n v="11135"/>
    <n v="23.2"/>
    <n v="0.03"/>
  </r>
  <r>
    <x v="155"/>
    <x v="155"/>
    <x v="15"/>
    <x v="7"/>
    <x v="21"/>
    <x v="5554"/>
    <n v="47850"/>
    <n v="166.15"/>
    <n v="10825.17"/>
    <n v="241617.72"/>
    <n v="0"/>
    <m/>
    <m/>
    <m/>
    <m/>
    <m/>
    <m/>
    <m/>
    <m/>
    <m/>
    <m/>
    <m/>
    <m/>
    <m/>
    <m/>
    <n v="16844.599999999999"/>
    <n v="72692"/>
    <n v="252.4"/>
    <n v="701.86"/>
  </r>
  <r>
    <x v="158"/>
    <x v="158"/>
    <x v="5"/>
    <x v="2"/>
    <x v="31"/>
    <x v="5555"/>
    <n v="6563"/>
    <n v="27.35"/>
    <n v="2194.9"/>
    <n v="40825.14"/>
    <n v="10539"/>
    <n v="12435"/>
    <n v="51.81"/>
    <n v="526.95000000000005"/>
    <n v="127092.96"/>
    <m/>
    <m/>
    <m/>
    <m/>
    <m/>
    <m/>
    <m/>
    <m/>
    <m/>
    <m/>
    <n v="52355"/>
    <n v="15330"/>
    <n v="63.88"/>
    <n v="2617.75"/>
  </r>
  <r>
    <x v="59"/>
    <x v="59"/>
    <x v="8"/>
    <x v="1"/>
    <x v="1"/>
    <x v="5556"/>
    <n v="1070"/>
    <n v="14.86"/>
    <n v="1059.33"/>
    <n v="5911.08"/>
    <n v="0"/>
    <m/>
    <m/>
    <m/>
    <m/>
    <m/>
    <m/>
    <m/>
    <m/>
    <m/>
    <m/>
    <m/>
    <m/>
    <m/>
    <m/>
    <n v="337206"/>
    <n v="1561"/>
    <n v="21.68"/>
    <n v="56201"/>
  </r>
  <r>
    <x v="69"/>
    <x v="69"/>
    <x v="4"/>
    <x v="7"/>
    <x v="9"/>
    <x v="5557"/>
    <n v="36792"/>
    <n v="76.650000000000006"/>
    <n v="4386"/>
    <n v="163159.20000000001"/>
    <n v="0"/>
    <m/>
    <m/>
    <m/>
    <m/>
    <m/>
    <m/>
    <m/>
    <m/>
    <m/>
    <m/>
    <m/>
    <m/>
    <m/>
    <m/>
    <n v="39370"/>
    <n v="5984"/>
    <n v="12.47"/>
    <n v="984.25"/>
  </r>
  <r>
    <x v="98"/>
    <x v="98"/>
    <x v="4"/>
    <x v="13"/>
    <x v="21"/>
    <x v="5558"/>
    <n v="23884"/>
    <n v="82.93"/>
    <n v="5189.67"/>
    <n v="115833.36"/>
    <n v="10617.85"/>
    <n v="9313"/>
    <n v="32.340000000000003"/>
    <n v="442.41"/>
    <n v="128043.8"/>
    <m/>
    <m/>
    <m/>
    <m/>
    <m/>
    <m/>
    <m/>
    <m/>
    <m/>
    <m/>
    <n v="0"/>
    <m/>
    <m/>
    <n v="0"/>
  </r>
  <r>
    <x v="191"/>
    <x v="191"/>
    <x v="5"/>
    <x v="2"/>
    <x v="9"/>
    <x v="5559"/>
    <n v="53831"/>
    <n v="112.15"/>
    <n v="7270.63"/>
    <n v="270467.25"/>
    <n v="0"/>
    <m/>
    <m/>
    <m/>
    <m/>
    <m/>
    <m/>
    <m/>
    <m/>
    <m/>
    <m/>
    <m/>
    <m/>
    <m/>
    <m/>
    <n v="0"/>
    <n v="5642"/>
    <n v="11.75"/>
    <n v="0"/>
  </r>
  <r>
    <x v="25"/>
    <x v="25"/>
    <x v="12"/>
    <x v="14"/>
    <x v="17"/>
    <x v="5560"/>
    <n v="58157"/>
    <n v="96.93"/>
    <n v="10744"/>
    <n v="499596"/>
    <n v="0"/>
    <m/>
    <m/>
    <m/>
    <m/>
    <m/>
    <m/>
    <m/>
    <m/>
    <m/>
    <m/>
    <m/>
    <m/>
    <m/>
    <m/>
    <n v="2250"/>
    <n v="13869"/>
    <n v="23.12"/>
    <n v="45"/>
  </r>
  <r>
    <x v="68"/>
    <x v="68"/>
    <x v="15"/>
    <x v="2"/>
    <x v="29"/>
    <x v="5561"/>
    <n v="27331"/>
    <n v="43.8"/>
    <n v="3574.62"/>
    <n v="172868.4"/>
    <n v="19532"/>
    <n v="21105"/>
    <n v="33.82"/>
    <m/>
    <m/>
    <m/>
    <m/>
    <m/>
    <m/>
    <m/>
    <m/>
    <m/>
    <m/>
    <m/>
    <m/>
    <n v="1.38"/>
    <n v="5685"/>
    <n v="9.11"/>
    <n v="0.03"/>
  </r>
  <r>
    <x v="116"/>
    <x v="116"/>
    <x v="5"/>
    <x v="6"/>
    <x v="11"/>
    <x v="5562"/>
    <n v="11313"/>
    <n v="94.28"/>
    <n v="6564.6"/>
    <n v="61050.78"/>
    <n v="0"/>
    <m/>
    <m/>
    <m/>
    <m/>
    <n v="7873"/>
    <n v="10908"/>
    <n v="90.9"/>
    <n v="787"/>
    <n v="99743.039999999994"/>
    <m/>
    <m/>
    <m/>
    <m/>
    <m/>
    <n v="92222"/>
    <n v="8124"/>
    <n v="67.7"/>
    <n v="9222.2000000000007"/>
  </r>
  <r>
    <x v="81"/>
    <x v="81"/>
    <x v="5"/>
    <x v="4"/>
    <x v="81"/>
    <x v="5563"/>
    <n v="153"/>
    <n v="0.41"/>
    <n v="14.29"/>
    <n v="411.99"/>
    <n v="2240.66"/>
    <n v="747"/>
    <n v="2.0099999999999998"/>
    <n v="72.28"/>
    <n v="27020.83"/>
    <m/>
    <m/>
    <m/>
    <m/>
    <m/>
    <m/>
    <m/>
    <m/>
    <m/>
    <m/>
    <n v="211680"/>
    <n v="25682"/>
    <n v="69.040000000000006"/>
    <n v="6828.39"/>
  </r>
  <r>
    <x v="64"/>
    <x v="64"/>
    <x v="0"/>
    <x v="6"/>
    <x v="6"/>
    <x v="5564"/>
    <n v="27"/>
    <n v="0.28000000000000003"/>
    <n v="16.5"/>
    <n v="122.76"/>
    <n v="0"/>
    <m/>
    <m/>
    <m/>
    <m/>
    <m/>
    <m/>
    <m/>
    <m/>
    <m/>
    <m/>
    <m/>
    <m/>
    <m/>
    <m/>
    <n v="51500"/>
    <n v="5665"/>
    <n v="59.01"/>
    <n v="6437.5"/>
  </r>
  <r>
    <x v="161"/>
    <x v="161"/>
    <x v="2"/>
    <x v="4"/>
    <x v="104"/>
    <x v="5565"/>
    <n v="7878"/>
    <n v="2.4500000000000002"/>
    <n v="147.91"/>
    <n v="36866.129999999997"/>
    <n v="1772.07"/>
    <n v="3889"/>
    <n v="1.21"/>
    <n v="6.61"/>
    <n v="21369.87"/>
    <m/>
    <m/>
    <m/>
    <m/>
    <m/>
    <n v="1413"/>
    <n v="4077"/>
    <n v="1.27"/>
    <n v="5"/>
    <n v="31628.59"/>
    <n v="24986"/>
    <n v="166559"/>
    <n v="51.79"/>
    <n v="93.23"/>
  </r>
  <r>
    <x v="3"/>
    <x v="3"/>
    <x v="15"/>
    <x v="1"/>
    <x v="6"/>
    <x v="5566"/>
    <n v="909"/>
    <n v="9.4700000000000006"/>
    <n v="619.75"/>
    <n v="4610.9399999999996"/>
    <n v="48.5"/>
    <n v="105"/>
    <n v="1.0900000000000001"/>
    <m/>
    <m/>
    <m/>
    <m/>
    <m/>
    <m/>
    <m/>
    <m/>
    <m/>
    <m/>
    <m/>
    <m/>
    <n v="113665"/>
    <n v="5575"/>
    <n v="58.07"/>
    <n v="14208.13"/>
  </r>
  <r>
    <x v="97"/>
    <x v="97"/>
    <x v="13"/>
    <x v="7"/>
    <x v="9"/>
    <x v="196"/>
    <n v="53556"/>
    <n v="111.58"/>
    <n v="7766.5"/>
    <n v="288913.8"/>
    <n v="0"/>
    <m/>
    <m/>
    <m/>
    <m/>
    <m/>
    <m/>
    <m/>
    <m/>
    <m/>
    <m/>
    <m/>
    <m/>
    <m/>
    <m/>
    <n v="112800"/>
    <n v="20075"/>
    <n v="41.82"/>
    <n v="2820"/>
  </r>
  <r>
    <x v="112"/>
    <x v="112"/>
    <x v="3"/>
    <x v="2"/>
    <x v="38"/>
    <x v="5567"/>
    <n v="87776"/>
    <n v="130.62"/>
    <n v="17078.57"/>
    <n v="889452"/>
    <n v="0"/>
    <m/>
    <m/>
    <m/>
    <m/>
    <n v="25"/>
    <n v="162"/>
    <n v="0.24"/>
    <n v="0"/>
    <n v="316.73"/>
    <m/>
    <m/>
    <m/>
    <m/>
    <m/>
    <n v="893874"/>
    <n v="4081"/>
    <n v="6.07"/>
    <n v="15962.04"/>
  </r>
  <r>
    <x v="32"/>
    <x v="32"/>
    <x v="9"/>
    <x v="2"/>
    <x v="71"/>
    <x v="4"/>
    <n v="878"/>
    <n v="14.63"/>
    <m/>
    <m/>
    <n v="0"/>
    <m/>
    <m/>
    <m/>
    <m/>
    <m/>
    <m/>
    <m/>
    <m/>
    <m/>
    <m/>
    <m/>
    <m/>
    <m/>
    <m/>
    <n v="0"/>
    <m/>
    <m/>
    <n v="0"/>
  </r>
  <r>
    <x v="165"/>
    <x v="165"/>
    <x v="11"/>
    <x v="2"/>
    <x v="30"/>
    <x v="5568"/>
    <n v="89793"/>
    <n v="155.88999999999999"/>
    <n v="9437.5"/>
    <n v="421290"/>
    <n v="0"/>
    <m/>
    <m/>
    <m/>
    <m/>
    <m/>
    <m/>
    <m/>
    <m/>
    <m/>
    <m/>
    <m/>
    <m/>
    <m/>
    <m/>
    <n v="2442.35"/>
    <n v="16121"/>
    <n v="27.99"/>
    <n v="50.88"/>
  </r>
  <r>
    <x v="44"/>
    <x v="44"/>
    <x v="12"/>
    <x v="12"/>
    <x v="4"/>
    <x v="5569"/>
    <n v="2673"/>
    <n v="31.82"/>
    <n v="1870.43"/>
    <n v="12176.49"/>
    <n v="3129.97"/>
    <n v="4704"/>
    <n v="56"/>
    <n v="447.14"/>
    <n v="37745.26"/>
    <m/>
    <m/>
    <m/>
    <m/>
    <m/>
    <m/>
    <m/>
    <m/>
    <m/>
    <m/>
    <n v="247"/>
    <n v="2057"/>
    <n v="24.49"/>
    <n v="35.29"/>
  </r>
  <r>
    <x v="130"/>
    <x v="130"/>
    <x v="11"/>
    <x v="0"/>
    <x v="100"/>
    <x v="5570"/>
    <n v="10948"/>
    <n v="32.58"/>
    <n v="2215.14"/>
    <n v="57682.32"/>
    <n v="7194.56"/>
    <n v="8341"/>
    <n v="24.82"/>
    <n v="256.95"/>
    <n v="86761.35"/>
    <m/>
    <m/>
    <m/>
    <m/>
    <m/>
    <m/>
    <m/>
    <m/>
    <m/>
    <m/>
    <n v="137526"/>
    <n v="4569"/>
    <n v="13.6"/>
    <n v="4911.6400000000003"/>
  </r>
  <r>
    <x v="178"/>
    <x v="178"/>
    <x v="15"/>
    <x v="4"/>
    <x v="33"/>
    <x v="5571"/>
    <n v="7649"/>
    <n v="6.37"/>
    <n v="381.87"/>
    <n v="35513.910000000003"/>
    <n v="0"/>
    <m/>
    <m/>
    <m/>
    <m/>
    <m/>
    <m/>
    <m/>
    <m/>
    <m/>
    <m/>
    <m/>
    <m/>
    <m/>
    <m/>
    <n v="2247465"/>
    <n v="392952"/>
    <n v="327.45999999999998"/>
    <n v="22474.65"/>
  </r>
  <r>
    <x v="96"/>
    <x v="96"/>
    <x v="12"/>
    <x v="4"/>
    <x v="66"/>
    <x v="5572"/>
    <n v="1196"/>
    <n v="4.53"/>
    <n v="313.82"/>
    <n v="6420.72"/>
    <n v="301.64999999999998"/>
    <n v="405"/>
    <n v="1.53"/>
    <m/>
    <m/>
    <m/>
    <m/>
    <m/>
    <m/>
    <m/>
    <m/>
    <m/>
    <m/>
    <m/>
    <m/>
    <n v="90824.28"/>
    <n v="13225"/>
    <n v="50.09"/>
    <n v="4128.38"/>
  </r>
  <r>
    <x v="80"/>
    <x v="80"/>
    <x v="2"/>
    <x v="6"/>
    <x v="16"/>
    <x v="4"/>
    <m/>
    <m/>
    <m/>
    <m/>
    <n v="0"/>
    <m/>
    <m/>
    <m/>
    <m/>
    <m/>
    <m/>
    <m/>
    <m/>
    <m/>
    <m/>
    <m/>
    <m/>
    <m/>
    <m/>
    <n v="22012.57"/>
    <n v="2500"/>
    <n v="52.08"/>
    <n v="5503.14"/>
  </r>
  <r>
    <x v="138"/>
    <x v="138"/>
    <x v="4"/>
    <x v="7"/>
    <x v="81"/>
    <x v="4"/>
    <m/>
    <m/>
    <m/>
    <m/>
    <n v="0"/>
    <m/>
    <m/>
    <m/>
    <m/>
    <m/>
    <m/>
    <m/>
    <m/>
    <m/>
    <m/>
    <m/>
    <m/>
    <m/>
    <m/>
    <n v="0"/>
    <m/>
    <m/>
    <n v="0"/>
  </r>
  <r>
    <x v="206"/>
    <x v="206"/>
    <x v="15"/>
    <x v="2"/>
    <x v="2"/>
    <x v="5573"/>
    <n v="28589"/>
    <n v="37.229999999999997"/>
    <n v="2998"/>
    <n v="178440.95999999999"/>
    <n v="31709.02"/>
    <n v="51873"/>
    <n v="67.540000000000006"/>
    <n v="495.45"/>
    <n v="382388.59"/>
    <m/>
    <m/>
    <m/>
    <m/>
    <m/>
    <m/>
    <m/>
    <m/>
    <m/>
    <m/>
    <n v="987.9"/>
    <n v="17958"/>
    <n v="23.38"/>
    <n v="15.44"/>
  </r>
  <r>
    <x v="62"/>
    <x v="62"/>
    <x v="15"/>
    <x v="14"/>
    <x v="16"/>
    <x v="5574"/>
    <n v="339"/>
    <n v="7.06"/>
    <n v="631.25"/>
    <n v="2348.25"/>
    <n v="37"/>
    <n v="76"/>
    <n v="1.58"/>
    <n v="9.25"/>
    <n v="446.19"/>
    <m/>
    <m/>
    <m/>
    <m/>
    <m/>
    <m/>
    <m/>
    <m/>
    <m/>
    <m/>
    <n v="132"/>
    <n v="809"/>
    <n v="16.850000000000001"/>
    <n v="33"/>
  </r>
  <r>
    <x v="136"/>
    <x v="136"/>
    <x v="8"/>
    <x v="12"/>
    <x v="6"/>
    <x v="4"/>
    <m/>
    <m/>
    <m/>
    <m/>
    <n v="0"/>
    <m/>
    <m/>
    <m/>
    <m/>
    <m/>
    <m/>
    <m/>
    <m/>
    <m/>
    <m/>
    <m/>
    <m/>
    <m/>
    <m/>
    <n v="0"/>
    <m/>
    <m/>
    <n v="0"/>
  </r>
  <r>
    <x v="158"/>
    <x v="158"/>
    <x v="12"/>
    <x v="2"/>
    <x v="31"/>
    <x v="5575"/>
    <n v="5406"/>
    <n v="22.53"/>
    <n v="1866.5"/>
    <n v="34716.9"/>
    <n v="11797"/>
    <n v="17132"/>
    <n v="71.38"/>
    <m/>
    <m/>
    <m/>
    <m/>
    <m/>
    <m/>
    <m/>
    <m/>
    <m/>
    <m/>
    <m/>
    <m/>
    <n v="74510"/>
    <n v="7885"/>
    <n v="32.85"/>
    <n v="3725.5"/>
  </r>
  <r>
    <x v="204"/>
    <x v="204"/>
    <x v="4"/>
    <x v="6"/>
    <x v="6"/>
    <x v="4"/>
    <m/>
    <m/>
    <m/>
    <m/>
    <n v="0"/>
    <m/>
    <m/>
    <m/>
    <m/>
    <m/>
    <m/>
    <m/>
    <m/>
    <m/>
    <m/>
    <m/>
    <m/>
    <m/>
    <m/>
    <n v="51082"/>
    <n v="8425"/>
    <n v="87.76"/>
    <n v="6385.25"/>
  </r>
  <r>
    <x v="139"/>
    <x v="139"/>
    <x v="15"/>
    <x v="2"/>
    <x v="2"/>
    <x v="5576"/>
    <n v="19293"/>
    <n v="25.12"/>
    <n v="2139.38"/>
    <n v="127335.6"/>
    <n v="21322.99"/>
    <n v="28131"/>
    <n v="36.630000000000003"/>
    <n v="333.17"/>
    <n v="257140.3"/>
    <m/>
    <m/>
    <m/>
    <m/>
    <m/>
    <m/>
    <m/>
    <m/>
    <m/>
    <m/>
    <n v="1685"/>
    <n v="18747"/>
    <n v="24.41"/>
    <n v="26.33"/>
  </r>
  <r>
    <x v="14"/>
    <x v="14"/>
    <x v="1"/>
    <x v="0"/>
    <x v="76"/>
    <x v="5577"/>
    <n v="26788"/>
    <n v="49.61"/>
    <n v="4640"/>
    <n v="194184"/>
    <n v="18851.599999999999"/>
    <n v="20327"/>
    <n v="37.64"/>
    <n v="418.92"/>
    <n v="227337.1"/>
    <m/>
    <m/>
    <m/>
    <m/>
    <m/>
    <m/>
    <m/>
    <m/>
    <m/>
    <m/>
    <n v="0"/>
    <n v="8325"/>
    <n v="15.42"/>
    <n v="0"/>
  </r>
  <r>
    <x v="175"/>
    <x v="175"/>
    <x v="15"/>
    <x v="2"/>
    <x v="9"/>
    <x v="5578"/>
    <n v="3953"/>
    <n v="8.24"/>
    <n v="528.20000000000005"/>
    <n v="19649.04"/>
    <n v="2218.23"/>
    <n v="3364"/>
    <n v="7.01"/>
    <n v="55.46"/>
    <n v="26750.36"/>
    <m/>
    <m/>
    <m/>
    <m/>
    <m/>
    <m/>
    <m/>
    <m/>
    <m/>
    <m/>
    <n v="0"/>
    <m/>
    <m/>
    <n v="0"/>
  </r>
  <r>
    <x v="84"/>
    <x v="84"/>
    <x v="4"/>
    <x v="2"/>
    <x v="9"/>
    <x v="5579"/>
    <n v="18159"/>
    <n v="37.83"/>
    <n v="2484"/>
    <n v="92404.800000000003"/>
    <n v="11295.83"/>
    <n v="12225"/>
    <n v="25.47"/>
    <m/>
    <m/>
    <m/>
    <m/>
    <m/>
    <m/>
    <m/>
    <m/>
    <m/>
    <m/>
    <m/>
    <m/>
    <n v="0"/>
    <m/>
    <m/>
    <n v="0"/>
  </r>
  <r>
    <x v="17"/>
    <x v="17"/>
    <x v="13"/>
    <x v="27"/>
    <x v="6"/>
    <x v="4"/>
    <m/>
    <m/>
    <m/>
    <m/>
    <n v="0"/>
    <m/>
    <m/>
    <m/>
    <m/>
    <m/>
    <m/>
    <m/>
    <m/>
    <m/>
    <m/>
    <m/>
    <m/>
    <m/>
    <m/>
    <n v="0"/>
    <m/>
    <m/>
    <n v="0"/>
  </r>
  <r>
    <x v="181"/>
    <x v="181"/>
    <x v="10"/>
    <x v="33"/>
    <x v="43"/>
    <x v="5580"/>
    <n v="178388"/>
    <n v="73.59"/>
    <n v="5799.18"/>
    <n v="1089433.6200000001"/>
    <n v="121345.3"/>
    <n v="162021"/>
    <n v="66.84"/>
    <n v="600.72"/>
    <n v="1463339.33"/>
    <m/>
    <m/>
    <m/>
    <m/>
    <m/>
    <m/>
    <m/>
    <m/>
    <m/>
    <m/>
    <n v="1253"/>
    <n v="97365"/>
    <n v="40.17"/>
    <n v="6.2"/>
  </r>
  <r>
    <x v="85"/>
    <x v="85"/>
    <x v="0"/>
    <x v="1"/>
    <x v="1"/>
    <x v="5581"/>
    <n v="376"/>
    <n v="5.22"/>
    <n v="301.67"/>
    <n v="1683.3"/>
    <n v="289.04000000000002"/>
    <n v="443"/>
    <n v="6.15"/>
    <n v="48.17"/>
    <n v="3485.62"/>
    <m/>
    <m/>
    <m/>
    <m/>
    <m/>
    <m/>
    <m/>
    <m/>
    <m/>
    <m/>
    <n v="0.28000000000000003"/>
    <n v="3556"/>
    <n v="49.39"/>
    <n v="0.05"/>
  </r>
  <r>
    <x v="85"/>
    <x v="85"/>
    <x v="8"/>
    <x v="19"/>
    <x v="67"/>
    <x v="5582"/>
    <n v="100526"/>
    <n v="99.73"/>
    <n v="7043.99"/>
    <n v="550276.35"/>
    <n v="42881.67"/>
    <n v="41835"/>
    <n v="41.5"/>
    <n v="510.5"/>
    <n v="517122.9"/>
    <m/>
    <m/>
    <m/>
    <m/>
    <m/>
    <m/>
    <m/>
    <m/>
    <m/>
    <m/>
    <n v="4199"/>
    <n v="87942"/>
    <n v="87.24"/>
    <n v="49.99"/>
  </r>
  <r>
    <x v="196"/>
    <x v="196"/>
    <x v="11"/>
    <x v="2"/>
    <x v="9"/>
    <x v="5583"/>
    <n v="25214"/>
    <n v="52.53"/>
    <n v="3760.13"/>
    <n v="139876.65"/>
    <n v="0"/>
    <n v="0"/>
    <n v="0"/>
    <m/>
    <m/>
    <m/>
    <n v="0"/>
    <n v="0"/>
    <m/>
    <m/>
    <n v="13010"/>
    <n v="43444"/>
    <n v="90.51"/>
    <n v="325"/>
    <n v="291215.84000000003"/>
    <n v="160800"/>
    <n v="8363"/>
    <n v="17.420000000000002"/>
    <n v="4020"/>
  </r>
  <r>
    <x v="54"/>
    <x v="54"/>
    <x v="15"/>
    <x v="0"/>
    <x v="34"/>
    <x v="5584"/>
    <n v="12495"/>
    <n v="29.75"/>
    <n v="1845.46"/>
    <n v="60069.63"/>
    <n v="6826.38"/>
    <n v="9039"/>
    <n v="21.52"/>
    <n v="195.04"/>
    <n v="82321.39"/>
    <m/>
    <m/>
    <m/>
    <m/>
    <m/>
    <m/>
    <m/>
    <m/>
    <m/>
    <m/>
    <n v="150000"/>
    <n v="7491"/>
    <n v="17.84"/>
    <n v="4285.71"/>
  </r>
  <r>
    <x v="117"/>
    <x v="117"/>
    <x v="3"/>
    <x v="6"/>
    <x v="41"/>
    <x v="4"/>
    <m/>
    <m/>
    <m/>
    <m/>
    <n v="0"/>
    <m/>
    <m/>
    <m/>
    <m/>
    <m/>
    <m/>
    <m/>
    <m/>
    <m/>
    <m/>
    <m/>
    <m/>
    <m/>
    <m/>
    <n v="735.24"/>
    <n v="1761"/>
    <n v="48.92"/>
    <n v="245.08"/>
  </r>
  <r>
    <x v="30"/>
    <x v="30"/>
    <x v="3"/>
    <x v="7"/>
    <x v="33"/>
    <x v="5585"/>
    <n v="152805"/>
    <n v="127.34"/>
    <n v="9543.6"/>
    <n v="887554.8"/>
    <n v="0"/>
    <m/>
    <m/>
    <m/>
    <m/>
    <m/>
    <m/>
    <m/>
    <m/>
    <m/>
    <m/>
    <m/>
    <m/>
    <m/>
    <m/>
    <n v="3.41"/>
    <n v="21160"/>
    <n v="17.63"/>
    <n v="0.03"/>
  </r>
  <r>
    <x v="40"/>
    <x v="40"/>
    <x v="4"/>
    <x v="7"/>
    <x v="9"/>
    <x v="5586"/>
    <n v="60433"/>
    <n v="125.9"/>
    <n v="7633.6"/>
    <n v="283969.91999999998"/>
    <n v="0"/>
    <m/>
    <m/>
    <m/>
    <m/>
    <m/>
    <m/>
    <m/>
    <m/>
    <m/>
    <m/>
    <m/>
    <m/>
    <m/>
    <m/>
    <n v="101849"/>
    <n v="9216"/>
    <n v="19.2"/>
    <n v="2546.23"/>
  </r>
  <r>
    <x v="91"/>
    <x v="91"/>
    <x v="5"/>
    <x v="5"/>
    <x v="3"/>
    <x v="5587"/>
    <n v="110737"/>
    <n v="128.16999999999999"/>
    <n v="10070"/>
    <n v="674287.2"/>
    <n v="0"/>
    <m/>
    <m/>
    <m/>
    <m/>
    <m/>
    <m/>
    <m/>
    <m/>
    <m/>
    <m/>
    <m/>
    <m/>
    <m/>
    <m/>
    <n v="181900"/>
    <n v="8397"/>
    <n v="9.7200000000000006"/>
    <n v="2526.39"/>
  </r>
  <r>
    <x v="7"/>
    <x v="7"/>
    <x v="8"/>
    <x v="1"/>
    <x v="6"/>
    <x v="4"/>
    <m/>
    <m/>
    <m/>
    <m/>
    <n v="0"/>
    <m/>
    <m/>
    <m/>
    <m/>
    <m/>
    <m/>
    <m/>
    <m/>
    <m/>
    <m/>
    <m/>
    <m/>
    <m/>
    <m/>
    <n v="0"/>
    <n v="1680"/>
    <n v="17.5"/>
    <n v="0"/>
  </r>
  <r>
    <x v="10"/>
    <x v="10"/>
    <x v="2"/>
    <x v="7"/>
    <x v="9"/>
    <x v="5588"/>
    <n v="20011"/>
    <n v="41.69"/>
    <n v="3172.5"/>
    <n v="118017"/>
    <n v="24711.93"/>
    <n v="37543"/>
    <n v="78.209999999999994"/>
    <n v="617.79999999999995"/>
    <n v="298008.58"/>
    <m/>
    <m/>
    <m/>
    <m/>
    <m/>
    <m/>
    <m/>
    <m/>
    <m/>
    <m/>
    <n v="90167"/>
    <n v="12453"/>
    <n v="25.94"/>
    <n v="2254.1799999999998"/>
  </r>
  <r>
    <x v="193"/>
    <x v="193"/>
    <x v="11"/>
    <x v="5"/>
    <x v="11"/>
    <x v="5589"/>
    <n v="13560"/>
    <n v="113"/>
    <n v="9520.9"/>
    <n v="88544.37"/>
    <n v="0"/>
    <m/>
    <m/>
    <m/>
    <m/>
    <m/>
    <m/>
    <m/>
    <m/>
    <m/>
    <m/>
    <m/>
    <m/>
    <m/>
    <m/>
    <n v="25.13"/>
    <n v="1987"/>
    <n v="16.559999999999999"/>
    <n v="2.5099999999999998"/>
  </r>
  <r>
    <x v="30"/>
    <x v="30"/>
    <x v="4"/>
    <x v="2"/>
    <x v="3"/>
    <x v="5590"/>
    <n v="35301"/>
    <n v="40.86"/>
    <n v="1935.21"/>
    <n v="129581.55"/>
    <n v="15183.32"/>
    <n v="23411"/>
    <n v="27.1"/>
    <n v="210.88"/>
    <n v="183100.18"/>
    <m/>
    <m/>
    <m/>
    <m/>
    <m/>
    <m/>
    <m/>
    <m/>
    <m/>
    <m/>
    <n v="1937"/>
    <n v="24425"/>
    <n v="28.27"/>
    <n v="26.9"/>
  </r>
  <r>
    <x v="168"/>
    <x v="168"/>
    <x v="15"/>
    <x v="1"/>
    <x v="21"/>
    <x v="5591"/>
    <n v="1479"/>
    <n v="5.14"/>
    <n v="263.92"/>
    <n v="5890.62"/>
    <n v="0"/>
    <m/>
    <m/>
    <m/>
    <m/>
    <m/>
    <m/>
    <m/>
    <m/>
    <m/>
    <m/>
    <m/>
    <m/>
    <m/>
    <m/>
    <n v="2378.1799999999998"/>
    <n v="10941"/>
    <n v="37.99"/>
    <n v="99.09"/>
  </r>
  <r>
    <x v="46"/>
    <x v="46"/>
    <x v="12"/>
    <x v="7"/>
    <x v="17"/>
    <x v="5592"/>
    <n v="17812"/>
    <n v="29.69"/>
    <n v="2440.34"/>
    <n v="113475.81"/>
    <n v="0"/>
    <n v="48709"/>
    <n v="81.180000000000007"/>
    <m/>
    <m/>
    <m/>
    <m/>
    <m/>
    <m/>
    <m/>
    <m/>
    <m/>
    <m/>
    <m/>
    <m/>
    <n v="0"/>
    <n v="6719"/>
    <n v="11.2"/>
    <n v="0"/>
  </r>
  <r>
    <x v="198"/>
    <x v="198"/>
    <x v="6"/>
    <x v="1"/>
    <x v="53"/>
    <x v="5593"/>
    <n v="97"/>
    <n v="0.62"/>
    <n v="59.69"/>
    <n v="721.68"/>
    <n v="0"/>
    <m/>
    <m/>
    <m/>
    <m/>
    <m/>
    <m/>
    <m/>
    <m/>
    <m/>
    <m/>
    <m/>
    <m/>
    <m/>
    <m/>
    <n v="14372.17"/>
    <n v="9382"/>
    <n v="60.14"/>
    <n v="1105.55"/>
  </r>
  <r>
    <x v="80"/>
    <x v="80"/>
    <x v="13"/>
    <x v="2"/>
    <x v="49"/>
    <x v="5594"/>
    <n v="100236"/>
    <n v="109.91"/>
    <n v="9418.84"/>
    <n v="665723.76"/>
    <n v="0"/>
    <m/>
    <m/>
    <m/>
    <m/>
    <m/>
    <m/>
    <m/>
    <m/>
    <m/>
    <m/>
    <m/>
    <m/>
    <m/>
    <m/>
    <n v="159100"/>
    <n v="22086"/>
    <n v="24.22"/>
    <n v="2093.42"/>
  </r>
  <r>
    <x v="72"/>
    <x v="72"/>
    <x v="1"/>
    <x v="32"/>
    <x v="6"/>
    <x v="4"/>
    <m/>
    <m/>
    <m/>
    <m/>
    <n v="0"/>
    <m/>
    <m/>
    <m/>
    <m/>
    <m/>
    <m/>
    <m/>
    <m/>
    <m/>
    <m/>
    <m/>
    <m/>
    <m/>
    <m/>
    <n v="66000"/>
    <n v="1484"/>
    <n v="15.46"/>
    <n v="8250"/>
  </r>
  <r>
    <x v="76"/>
    <x v="76"/>
    <x v="7"/>
    <x v="6"/>
    <x v="31"/>
    <x v="5595"/>
    <n v="37"/>
    <n v="0.15"/>
    <n v="11.8"/>
    <n v="219.48"/>
    <n v="7379.24"/>
    <n v="8434"/>
    <n v="35.14"/>
    <m/>
    <m/>
    <m/>
    <m/>
    <m/>
    <m/>
    <m/>
    <m/>
    <m/>
    <m/>
    <m/>
    <m/>
    <n v="2478"/>
    <n v="6915"/>
    <n v="28.81"/>
    <n v="123.9"/>
  </r>
  <r>
    <x v="29"/>
    <x v="29"/>
    <x v="15"/>
    <x v="7"/>
    <x v="40"/>
    <x v="4"/>
    <m/>
    <m/>
    <m/>
    <m/>
    <n v="0"/>
    <m/>
    <m/>
    <m/>
    <m/>
    <m/>
    <m/>
    <m/>
    <m/>
    <m/>
    <m/>
    <m/>
    <m/>
    <m/>
    <m/>
    <n v="0"/>
    <m/>
    <m/>
    <n v="0"/>
  </r>
  <r>
    <x v="23"/>
    <x v="23"/>
    <x v="11"/>
    <x v="30"/>
    <x v="103"/>
    <x v="5596"/>
    <n v="57691"/>
    <n v="56.56"/>
    <n v="4075.82"/>
    <n v="322193.84999999998"/>
    <n v="51150.34"/>
    <n v="77878"/>
    <n v="76.349999999999994"/>
    <n v="601.77"/>
    <n v="616837.29"/>
    <m/>
    <m/>
    <m/>
    <m/>
    <m/>
    <m/>
    <m/>
    <m/>
    <m/>
    <m/>
    <n v="3896"/>
    <n v="31638"/>
    <n v="31.02"/>
    <n v="45.84"/>
  </r>
  <r>
    <x v="17"/>
    <x v="17"/>
    <x v="11"/>
    <x v="3"/>
    <x v="51"/>
    <x v="4"/>
    <m/>
    <m/>
    <m/>
    <m/>
    <n v="0"/>
    <m/>
    <m/>
    <m/>
    <m/>
    <m/>
    <m/>
    <m/>
    <m/>
    <m/>
    <m/>
    <m/>
    <m/>
    <m/>
    <m/>
    <n v="0"/>
    <m/>
    <m/>
    <n v="0"/>
  </r>
  <r>
    <x v="161"/>
    <x v="161"/>
    <x v="14"/>
    <x v="2"/>
    <x v="52"/>
    <x v="5597"/>
    <n v="15681"/>
    <n v="33.51"/>
    <n v="2268"/>
    <n v="82260.36"/>
    <n v="31267.7"/>
    <n v="46172"/>
    <n v="98.66"/>
    <n v="801.74"/>
    <n v="377066.59"/>
    <m/>
    <m/>
    <m/>
    <m/>
    <m/>
    <m/>
    <m/>
    <m/>
    <m/>
    <m/>
    <n v="886"/>
    <n v="8678"/>
    <n v="18.54"/>
    <n v="22.72"/>
  </r>
  <r>
    <x v="17"/>
    <x v="17"/>
    <x v="5"/>
    <x v="0"/>
    <x v="125"/>
    <x v="5598"/>
    <n v="232465"/>
    <n v="96.86"/>
    <n v="9010"/>
    <n v="1675860"/>
    <n v="18589.72"/>
    <n v="20963"/>
    <n v="8.73"/>
    <n v="92.95"/>
    <n v="224178.99"/>
    <m/>
    <m/>
    <m/>
    <m/>
    <m/>
    <m/>
    <m/>
    <m/>
    <m/>
    <m/>
    <n v="542112"/>
    <n v="96575"/>
    <n v="40.24"/>
    <n v="2710.56"/>
  </r>
  <r>
    <x v="196"/>
    <x v="196"/>
    <x v="10"/>
    <x v="2"/>
    <x v="9"/>
    <x v="5599"/>
    <n v="13708"/>
    <n v="28.56"/>
    <n v="2925.13"/>
    <n v="108814.65"/>
    <n v="0"/>
    <m/>
    <m/>
    <m/>
    <m/>
    <m/>
    <m/>
    <m/>
    <m/>
    <m/>
    <n v="14693"/>
    <n v="28055"/>
    <n v="58.45"/>
    <n v="367"/>
    <n v="328888.11"/>
    <n v="65.44"/>
    <n v="1820"/>
    <n v="3.79"/>
    <n v="1.64"/>
  </r>
  <r>
    <x v="138"/>
    <x v="138"/>
    <x v="9"/>
    <x v="12"/>
    <x v="6"/>
    <x v="4"/>
    <m/>
    <m/>
    <m/>
    <m/>
    <n v="0"/>
    <m/>
    <m/>
    <m/>
    <m/>
    <m/>
    <m/>
    <m/>
    <m/>
    <m/>
    <m/>
    <m/>
    <m/>
    <m/>
    <m/>
    <n v="0"/>
    <m/>
    <m/>
    <n v="0"/>
  </r>
  <r>
    <x v="39"/>
    <x v="39"/>
    <x v="11"/>
    <x v="5"/>
    <x v="102"/>
    <x v="5600"/>
    <n v="2020"/>
    <n v="1.63"/>
    <n v="128.11000000000001"/>
    <n v="12271.35"/>
    <n v="0"/>
    <n v="1755"/>
    <n v="1.42"/>
    <n v="0"/>
    <n v="0"/>
    <m/>
    <m/>
    <m/>
    <m/>
    <m/>
    <m/>
    <m/>
    <m/>
    <m/>
    <m/>
    <n v="0"/>
    <n v="1164"/>
    <n v="0.94"/>
    <n v="0"/>
  </r>
  <r>
    <x v="129"/>
    <x v="129"/>
    <x v="4"/>
    <x v="7"/>
    <x v="17"/>
    <x v="5601"/>
    <n v="18493"/>
    <n v="30.82"/>
    <n v="2891.32"/>
    <n v="134446.38"/>
    <n v="13357"/>
    <n v="16088"/>
    <n v="26.81"/>
    <n v="267.14"/>
    <n v="161076.07"/>
    <m/>
    <m/>
    <m/>
    <m/>
    <m/>
    <m/>
    <m/>
    <m/>
    <m/>
    <m/>
    <n v="903"/>
    <n v="13288"/>
    <n v="22.15"/>
    <n v="18.059999999999999"/>
  </r>
  <r>
    <x v="225"/>
    <x v="225"/>
    <x v="11"/>
    <x v="2"/>
    <x v="29"/>
    <x v="5602"/>
    <n v="76608"/>
    <n v="122.77"/>
    <n v="9671.5400000000009"/>
    <n v="467715.6"/>
    <n v="0"/>
    <m/>
    <m/>
    <m/>
    <m/>
    <m/>
    <m/>
    <m/>
    <m/>
    <m/>
    <m/>
    <m/>
    <m/>
    <m/>
    <m/>
    <n v="1418.62"/>
    <n v="20808"/>
    <n v="33.35"/>
    <n v="27.28"/>
  </r>
  <r>
    <x v="133"/>
    <x v="133"/>
    <x v="0"/>
    <x v="1"/>
    <x v="6"/>
    <x v="5603"/>
    <n v="1311"/>
    <n v="13.66"/>
    <n v="938.5"/>
    <n v="6982.44"/>
    <n v="25"/>
    <n v="127"/>
    <n v="1.32"/>
    <n v="3.13"/>
    <n v="301.48"/>
    <m/>
    <m/>
    <m/>
    <m/>
    <m/>
    <n v="2653"/>
    <n v="8943"/>
    <n v="93.16"/>
    <n v="331"/>
    <n v="59384.75"/>
    <n v="76.599999999999994"/>
    <n v="7566"/>
    <n v="78.81"/>
    <n v="9.57"/>
  </r>
  <r>
    <x v="159"/>
    <x v="159"/>
    <x v="12"/>
    <x v="5"/>
    <x v="79"/>
    <x v="5604"/>
    <n v="97283"/>
    <n v="117.49"/>
    <n v="12254.88"/>
    <n v="786395.91"/>
    <n v="0"/>
    <m/>
    <m/>
    <m/>
    <m/>
    <m/>
    <m/>
    <m/>
    <m/>
    <m/>
    <m/>
    <m/>
    <m/>
    <m/>
    <m/>
    <n v="45151.06"/>
    <n v="21942"/>
    <n v="26.5"/>
    <n v="654.36"/>
  </r>
  <r>
    <x v="0"/>
    <x v="0"/>
    <x v="1"/>
    <x v="11"/>
    <x v="72"/>
    <x v="5605"/>
    <n v="115445"/>
    <n v="49.08"/>
    <n v="6053.72"/>
    <n v="1103471.97"/>
    <n v="222876"/>
    <n v="267726"/>
    <n v="113.83"/>
    <n v="1137.1199999999999"/>
    <n v="2687728.55"/>
    <m/>
    <m/>
    <m/>
    <m/>
    <m/>
    <m/>
    <m/>
    <m/>
    <m/>
    <m/>
    <n v="9190"/>
    <n v="40896"/>
    <n v="17.39"/>
    <n v="46.89"/>
  </r>
  <r>
    <x v="22"/>
    <x v="22"/>
    <x v="11"/>
    <x v="4"/>
    <x v="66"/>
    <x v="4"/>
    <m/>
    <m/>
    <m/>
    <m/>
    <n v="0"/>
    <m/>
    <m/>
    <m/>
    <m/>
    <m/>
    <m/>
    <m/>
    <m/>
    <m/>
    <m/>
    <m/>
    <m/>
    <m/>
    <m/>
    <n v="205.6"/>
    <n v="17514"/>
    <n v="66.34"/>
    <n v="9.35"/>
  </r>
  <r>
    <x v="94"/>
    <x v="94"/>
    <x v="7"/>
    <x v="1"/>
    <x v="13"/>
    <x v="5606"/>
    <n v="81"/>
    <n v="0.4"/>
    <n v="25.65"/>
    <n v="405.48"/>
    <n v="0"/>
    <m/>
    <m/>
    <m/>
    <m/>
    <m/>
    <m/>
    <m/>
    <m/>
    <m/>
    <m/>
    <m/>
    <m/>
    <m/>
    <m/>
    <n v="673.75"/>
    <n v="1390"/>
    <n v="6.81"/>
    <n v="39.630000000000003"/>
  </r>
  <r>
    <x v="122"/>
    <x v="122"/>
    <x v="1"/>
    <x v="1"/>
    <x v="21"/>
    <x v="5607"/>
    <n v="979"/>
    <n v="3.4"/>
    <n v="381.38"/>
    <n v="8512.2900000000009"/>
    <n v="0"/>
    <m/>
    <m/>
    <m/>
    <m/>
    <m/>
    <m/>
    <m/>
    <m/>
    <m/>
    <m/>
    <m/>
    <m/>
    <m/>
    <m/>
    <n v="1943.36"/>
    <n v="15759"/>
    <n v="54.72"/>
    <n v="80.97"/>
  </r>
  <r>
    <x v="72"/>
    <x v="72"/>
    <x v="5"/>
    <x v="5"/>
    <x v="102"/>
    <x v="5608"/>
    <n v="85112"/>
    <n v="68.86"/>
    <n v="2794.76"/>
    <n v="267709.8"/>
    <n v="42250.239999999998"/>
    <n v="37402"/>
    <n v="30.26"/>
    <n v="410.2"/>
    <n v="509508.35"/>
    <m/>
    <m/>
    <m/>
    <m/>
    <m/>
    <m/>
    <m/>
    <m/>
    <m/>
    <m/>
    <n v="1609630"/>
    <n v="14452"/>
    <n v="11.69"/>
    <n v="15627.48"/>
  </r>
  <r>
    <x v="34"/>
    <x v="34"/>
    <x v="9"/>
    <x v="2"/>
    <x v="9"/>
    <x v="5609"/>
    <n v="65960"/>
    <n v="137.41999999999999"/>
    <n v="10727.5"/>
    <n v="399063"/>
    <n v="2952.47"/>
    <n v="856"/>
    <n v="1.78"/>
    <m/>
    <m/>
    <m/>
    <m/>
    <m/>
    <m/>
    <m/>
    <m/>
    <m/>
    <m/>
    <m/>
    <m/>
    <n v="0"/>
    <m/>
    <m/>
    <n v="0"/>
  </r>
  <r>
    <x v="72"/>
    <x v="72"/>
    <x v="4"/>
    <x v="3"/>
    <x v="28"/>
    <x v="3118"/>
    <n v="10"/>
    <n v="7.0000000000000007E-2"/>
    <n v="2.83"/>
    <n v="31.62"/>
    <n v="108.63"/>
    <n v="158"/>
    <n v="1.1000000000000001"/>
    <n v="9.0500000000000007"/>
    <n v="1310.03"/>
    <m/>
    <m/>
    <m/>
    <m/>
    <m/>
    <m/>
    <m/>
    <m/>
    <m/>
    <m/>
    <n v="191376"/>
    <n v="6972"/>
    <n v="48.42"/>
    <n v="15948"/>
  </r>
  <r>
    <x v="6"/>
    <x v="6"/>
    <x v="1"/>
    <x v="2"/>
    <x v="9"/>
    <x v="5610"/>
    <n v="17976"/>
    <n v="37.450000000000003"/>
    <n v="2917.23"/>
    <n v="108520.77"/>
    <n v="20183.32"/>
    <n v="26870"/>
    <n v="55.98"/>
    <m/>
    <m/>
    <m/>
    <m/>
    <m/>
    <m/>
    <m/>
    <m/>
    <m/>
    <m/>
    <m/>
    <m/>
    <n v="214581"/>
    <n v="19977"/>
    <n v="41.62"/>
    <n v="5364.53"/>
  </r>
  <r>
    <x v="65"/>
    <x v="65"/>
    <x v="10"/>
    <x v="5"/>
    <x v="33"/>
    <x v="5611"/>
    <n v="45251"/>
    <n v="37.71"/>
    <n v="4068.4"/>
    <n v="378361.2"/>
    <n v="86056.26"/>
    <n v="56765"/>
    <n v="47.3"/>
    <n v="860.56"/>
    <n v="1037778.21"/>
    <m/>
    <m/>
    <m/>
    <m/>
    <m/>
    <m/>
    <m/>
    <m/>
    <m/>
    <m/>
    <n v="5496"/>
    <n v="18688"/>
    <n v="15.57"/>
    <n v="54.96"/>
  </r>
  <r>
    <x v="151"/>
    <x v="151"/>
    <x v="0"/>
    <x v="1"/>
    <x v="1"/>
    <x v="4"/>
    <m/>
    <m/>
    <m/>
    <m/>
    <n v="0"/>
    <m/>
    <m/>
    <m/>
    <m/>
    <m/>
    <m/>
    <m/>
    <m/>
    <m/>
    <m/>
    <m/>
    <m/>
    <m/>
    <m/>
    <n v="0"/>
    <n v="6450"/>
    <n v="89.58"/>
    <n v="0"/>
  </r>
  <r>
    <x v="78"/>
    <x v="78"/>
    <x v="2"/>
    <x v="5"/>
    <x v="79"/>
    <x v="5612"/>
    <n v="32708"/>
    <n v="39.5"/>
    <n v="3114.2"/>
    <n v="199838.4"/>
    <n v="2247"/>
    <n v="33535"/>
    <n v="40.5"/>
    <m/>
    <m/>
    <m/>
    <m/>
    <m/>
    <m/>
    <m/>
    <m/>
    <m/>
    <m/>
    <m/>
    <m/>
    <n v="183100"/>
    <n v="14017"/>
    <n v="16.93"/>
    <n v="2653.62"/>
  </r>
  <r>
    <x v="84"/>
    <x v="84"/>
    <x v="6"/>
    <x v="4"/>
    <x v="90"/>
    <x v="5613"/>
    <n v="709"/>
    <n v="1.74"/>
    <n v="60.06"/>
    <n v="1899.06"/>
    <n v="47.53"/>
    <n v="115"/>
    <n v="0.28000000000000003"/>
    <n v="1.4"/>
    <n v="573.14"/>
    <m/>
    <m/>
    <m/>
    <m/>
    <m/>
    <m/>
    <m/>
    <m/>
    <m/>
    <m/>
    <n v="212200"/>
    <n v="11121"/>
    <n v="27.26"/>
    <n v="6241.18"/>
  </r>
  <r>
    <x v="122"/>
    <x v="122"/>
    <x v="9"/>
    <x v="19"/>
    <x v="109"/>
    <x v="5614"/>
    <n v="207062"/>
    <n v="162.78"/>
    <n v="13907.55"/>
    <n v="1371006"/>
    <n v="6120.27"/>
    <n v="11128"/>
    <n v="8.75"/>
    <n v="57.74"/>
    <n v="73806.19"/>
    <m/>
    <m/>
    <m/>
    <m/>
    <m/>
    <m/>
    <m/>
    <m/>
    <m/>
    <m/>
    <n v="4518.96"/>
    <n v="69959"/>
    <n v="55"/>
    <n v="42.63"/>
  </r>
  <r>
    <x v="46"/>
    <x v="46"/>
    <x v="5"/>
    <x v="7"/>
    <x v="17"/>
    <x v="5615"/>
    <n v="21813"/>
    <n v="36.36"/>
    <n v="2758.64"/>
    <n v="128276.76"/>
    <n v="15972.84"/>
    <n v="16477"/>
    <n v="27.46"/>
    <n v="319.45999999999998"/>
    <n v="192621.29"/>
    <m/>
    <m/>
    <m/>
    <m/>
    <m/>
    <m/>
    <m/>
    <m/>
    <m/>
    <m/>
    <n v="1380"/>
    <n v="7999"/>
    <n v="13.33"/>
    <n v="27.6"/>
  </r>
  <r>
    <x v="41"/>
    <x v="41"/>
    <x v="6"/>
    <x v="2"/>
    <x v="9"/>
    <x v="5616"/>
    <n v="17242"/>
    <n v="35.92"/>
    <n v="2107.1799999999998"/>
    <n v="78386.91"/>
    <n v="18539.28"/>
    <n v="21717"/>
    <n v="45.24"/>
    <n v="463.48"/>
    <n v="223570.77"/>
    <m/>
    <m/>
    <m/>
    <m/>
    <m/>
    <m/>
    <m/>
    <m/>
    <m/>
    <m/>
    <n v="1.58"/>
    <n v="11657"/>
    <n v="24.29"/>
    <n v="0.04"/>
  </r>
  <r>
    <x v="80"/>
    <x v="80"/>
    <x v="6"/>
    <x v="2"/>
    <x v="49"/>
    <x v="5617"/>
    <n v="109127"/>
    <n v="119.66"/>
    <n v="9886.1299999999992"/>
    <n v="698751.78"/>
    <n v="0"/>
    <m/>
    <m/>
    <m/>
    <m/>
    <m/>
    <m/>
    <m/>
    <m/>
    <m/>
    <m/>
    <m/>
    <m/>
    <m/>
    <m/>
    <n v="199565"/>
    <n v="19014"/>
    <n v="20.85"/>
    <n v="2625.86"/>
  </r>
  <r>
    <x v="69"/>
    <x v="69"/>
    <x v="0"/>
    <x v="7"/>
    <x v="9"/>
    <x v="5618"/>
    <n v="38030"/>
    <n v="79.23"/>
    <n v="7584"/>
    <n v="282124.79999999999"/>
    <n v="0"/>
    <m/>
    <m/>
    <m/>
    <m/>
    <m/>
    <m/>
    <m/>
    <m/>
    <m/>
    <m/>
    <m/>
    <m/>
    <m/>
    <m/>
    <n v="176370"/>
    <n v="18651"/>
    <n v="38.86"/>
    <n v="4409.25"/>
  </r>
  <r>
    <x v="25"/>
    <x v="25"/>
    <x v="14"/>
    <x v="0"/>
    <x v="29"/>
    <x v="5619"/>
    <n v="75490"/>
    <n v="120.98"/>
    <n v="11673.85"/>
    <n v="564547.19999999995"/>
    <n v="0"/>
    <m/>
    <m/>
    <m/>
    <m/>
    <m/>
    <m/>
    <m/>
    <m/>
    <m/>
    <m/>
    <m/>
    <m/>
    <m/>
    <m/>
    <n v="1070"/>
    <n v="6566"/>
    <n v="10.52"/>
    <n v="20.58"/>
  </r>
  <r>
    <x v="91"/>
    <x v="91"/>
    <x v="12"/>
    <x v="5"/>
    <x v="3"/>
    <x v="5620"/>
    <n v="102861"/>
    <n v="119.05"/>
    <n v="10263.33"/>
    <n v="687232.8"/>
    <n v="0"/>
    <m/>
    <m/>
    <m/>
    <m/>
    <m/>
    <m/>
    <m/>
    <m/>
    <m/>
    <m/>
    <m/>
    <m/>
    <m/>
    <m/>
    <n v="126800"/>
    <n v="4944"/>
    <n v="5.72"/>
    <n v="1761.11"/>
  </r>
  <r>
    <x v="37"/>
    <x v="37"/>
    <x v="0"/>
    <x v="7"/>
    <x v="108"/>
    <x v="5621"/>
    <n v="15934"/>
    <n v="57.73"/>
    <n v="3763.48"/>
    <n v="80500.800000000003"/>
    <n v="6639.19"/>
    <n v="10772"/>
    <n v="39.03"/>
    <n v="288.66000000000003"/>
    <n v="80063.929999999993"/>
    <m/>
    <m/>
    <m/>
    <m/>
    <m/>
    <m/>
    <m/>
    <m/>
    <m/>
    <m/>
    <n v="915.94"/>
    <n v="4310"/>
    <n v="15.62"/>
    <n v="39.82"/>
  </r>
  <r>
    <x v="104"/>
    <x v="104"/>
    <x v="15"/>
    <x v="4"/>
    <x v="12"/>
    <x v="4"/>
    <m/>
    <m/>
    <m/>
    <m/>
    <n v="0"/>
    <m/>
    <m/>
    <m/>
    <m/>
    <m/>
    <m/>
    <m/>
    <m/>
    <m/>
    <m/>
    <m/>
    <m/>
    <m/>
    <m/>
    <n v="81222"/>
    <n v="13434"/>
    <n v="79.959999999999994"/>
    <n v="5801.57"/>
  </r>
  <r>
    <x v="176"/>
    <x v="176"/>
    <x v="2"/>
    <x v="1"/>
    <x v="28"/>
    <x v="52"/>
    <n v="55"/>
    <n v="0.38"/>
    <n v="6.17"/>
    <n v="68.819999999999993"/>
    <n v="415.13"/>
    <n v="571"/>
    <n v="3.97"/>
    <n v="34.590000000000003"/>
    <n v="5006.1899999999996"/>
    <m/>
    <m/>
    <m/>
    <m/>
    <m/>
    <m/>
    <m/>
    <m/>
    <m/>
    <m/>
    <n v="261.32"/>
    <n v="8958"/>
    <n v="62.21"/>
    <n v="21.78"/>
  </r>
  <r>
    <x v="152"/>
    <x v="152"/>
    <x v="1"/>
    <x v="12"/>
    <x v="6"/>
    <x v="0"/>
    <n v="0"/>
    <n v="0"/>
    <n v="0"/>
    <n v="0"/>
    <n v="0"/>
    <n v="0"/>
    <n v="0"/>
    <m/>
    <m/>
    <n v="0"/>
    <n v="0"/>
    <n v="0"/>
    <n v="0"/>
    <n v="0"/>
    <n v="0"/>
    <n v="0"/>
    <n v="0"/>
    <n v="0"/>
    <n v="0"/>
    <n v="0"/>
    <n v="0"/>
    <n v="0"/>
    <n v="0"/>
  </r>
  <r>
    <x v="113"/>
    <x v="113"/>
    <x v="13"/>
    <x v="2"/>
    <x v="3"/>
    <x v="5622"/>
    <n v="108019"/>
    <n v="125.02"/>
    <n v="8529.31"/>
    <n v="571122.30000000005"/>
    <n v="0"/>
    <m/>
    <m/>
    <m/>
    <m/>
    <m/>
    <m/>
    <m/>
    <m/>
    <m/>
    <m/>
    <m/>
    <m/>
    <m/>
    <m/>
    <n v="1432.29"/>
    <n v="8018"/>
    <n v="9.2799999999999994"/>
    <n v="19.89"/>
  </r>
  <r>
    <x v="137"/>
    <x v="137"/>
    <x v="15"/>
    <x v="6"/>
    <x v="1"/>
    <x v="4"/>
    <m/>
    <m/>
    <m/>
    <m/>
    <n v="2038.8"/>
    <n v="8415"/>
    <n v="116.88"/>
    <m/>
    <m/>
    <m/>
    <m/>
    <m/>
    <m/>
    <m/>
    <m/>
    <m/>
    <m/>
    <m/>
    <m/>
    <n v="17.91"/>
    <n v="687"/>
    <n v="9.5399999999999991"/>
    <n v="2.99"/>
  </r>
  <r>
    <x v="145"/>
    <x v="145"/>
    <x v="15"/>
    <x v="7"/>
    <x v="22"/>
    <x v="5623"/>
    <n v="12714"/>
    <n v="42.38"/>
    <n v="3260.16"/>
    <n v="75798.720000000001"/>
    <n v="3852"/>
    <n v="11808"/>
    <n v="39.36"/>
    <n v="154.08000000000001"/>
    <n v="46452.42"/>
    <m/>
    <m/>
    <m/>
    <m/>
    <m/>
    <m/>
    <m/>
    <m/>
    <m/>
    <m/>
    <n v="44.11"/>
    <n v="2346"/>
    <n v="7.82"/>
    <n v="1.76"/>
  </r>
  <r>
    <x v="20"/>
    <x v="20"/>
    <x v="14"/>
    <x v="4"/>
    <x v="10"/>
    <x v="5624"/>
    <n v="16133"/>
    <n v="18.170000000000002"/>
    <n v="921.22"/>
    <n v="63398.1"/>
    <n v="20100.87"/>
    <n v="28946"/>
    <n v="32.6"/>
    <n v="271.63"/>
    <n v="242402.46"/>
    <m/>
    <m/>
    <m/>
    <m/>
    <m/>
    <m/>
    <m/>
    <m/>
    <m/>
    <m/>
    <n v="425400"/>
    <n v="29404"/>
    <n v="33.11"/>
    <n v="5748.65"/>
  </r>
  <r>
    <x v="52"/>
    <x v="52"/>
    <x v="15"/>
    <x v="29"/>
    <x v="11"/>
    <x v="5625"/>
    <n v="16023"/>
    <n v="133.53"/>
    <n v="6859.5"/>
    <n v="63793.35"/>
    <n v="10007.76"/>
    <n v="16593"/>
    <n v="138.28"/>
    <m/>
    <m/>
    <m/>
    <m/>
    <m/>
    <m/>
    <m/>
    <m/>
    <m/>
    <m/>
    <m/>
    <m/>
    <n v="1271"/>
    <n v="9239"/>
    <n v="76.989999999999995"/>
    <n v="127.1"/>
  </r>
  <r>
    <x v="117"/>
    <x v="117"/>
    <x v="14"/>
    <x v="6"/>
    <x v="41"/>
    <x v="4"/>
    <m/>
    <m/>
    <m/>
    <m/>
    <n v="0"/>
    <m/>
    <m/>
    <m/>
    <m/>
    <m/>
    <m/>
    <m/>
    <m/>
    <m/>
    <m/>
    <m/>
    <m/>
    <m/>
    <m/>
    <n v="113.63"/>
    <n v="379"/>
    <n v="10.53"/>
    <n v="37.880000000000003"/>
  </r>
  <r>
    <x v="180"/>
    <x v="180"/>
    <x v="10"/>
    <x v="2"/>
    <x v="30"/>
    <x v="5626"/>
    <n v="48237"/>
    <n v="83.74"/>
    <n v="9615.7900000000009"/>
    <n v="429248.94"/>
    <n v="0"/>
    <m/>
    <m/>
    <m/>
    <m/>
    <m/>
    <m/>
    <m/>
    <m/>
    <m/>
    <m/>
    <m/>
    <m/>
    <m/>
    <m/>
    <n v="180355"/>
    <n v="5274"/>
    <n v="9.16"/>
    <n v="3757.4"/>
  </r>
  <r>
    <x v="87"/>
    <x v="87"/>
    <x v="8"/>
    <x v="5"/>
    <x v="91"/>
    <x v="5627"/>
    <n v="23564"/>
    <n v="36.36"/>
    <n v="3197.78"/>
    <n v="160592.4"/>
    <n v="30746.85"/>
    <n v="37724"/>
    <n v="58.22"/>
    <n v="569.39"/>
    <n v="370785.46"/>
    <m/>
    <m/>
    <m/>
    <m/>
    <m/>
    <m/>
    <m/>
    <m/>
    <m/>
    <m/>
    <n v="1851"/>
    <n v="21541"/>
    <n v="33.24"/>
    <n v="34.28"/>
  </r>
  <r>
    <x v="18"/>
    <x v="18"/>
    <x v="0"/>
    <x v="4"/>
    <x v="30"/>
    <x v="5628"/>
    <n v="3418"/>
    <n v="5.93"/>
    <n v="296.33"/>
    <n v="13228.32"/>
    <n v="0"/>
    <m/>
    <m/>
    <m/>
    <m/>
    <m/>
    <m/>
    <m/>
    <m/>
    <m/>
    <n v="3712"/>
    <n v="14287"/>
    <n v="24.8"/>
    <n v="77"/>
    <n v="83089.41"/>
    <n v="228000"/>
    <n v="29991"/>
    <n v="52.07"/>
    <n v="4750"/>
  </r>
  <r>
    <x v="9"/>
    <x v="9"/>
    <x v="13"/>
    <x v="7"/>
    <x v="9"/>
    <x v="5629"/>
    <n v="33930"/>
    <n v="70.69"/>
    <n v="3100"/>
    <n v="115320"/>
    <n v="21179"/>
    <n v="39163"/>
    <n v="81.59"/>
    <n v="529.48"/>
    <n v="255403.91"/>
    <m/>
    <m/>
    <m/>
    <m/>
    <m/>
    <m/>
    <m/>
    <m/>
    <m/>
    <m/>
    <n v="2415.48"/>
    <n v="9205"/>
    <n v="19.18"/>
    <n v="60.39"/>
  </r>
  <r>
    <x v="124"/>
    <x v="124"/>
    <x v="12"/>
    <x v="7"/>
    <x v="11"/>
    <x v="5630"/>
    <n v="7857"/>
    <n v="65.48"/>
    <n v="4316.7"/>
    <n v="40145.31"/>
    <n v="0"/>
    <m/>
    <m/>
    <m/>
    <m/>
    <n v="4792"/>
    <n v="6619"/>
    <n v="55.16"/>
    <n v="479"/>
    <n v="60709.85"/>
    <m/>
    <m/>
    <m/>
    <m/>
    <m/>
    <n v="6500"/>
    <n v="654"/>
    <n v="5.45"/>
    <n v="650"/>
  </r>
  <r>
    <x v="80"/>
    <x v="80"/>
    <x v="15"/>
    <x v="6"/>
    <x v="16"/>
    <x v="4"/>
    <m/>
    <m/>
    <m/>
    <m/>
    <n v="0"/>
    <m/>
    <m/>
    <m/>
    <m/>
    <m/>
    <m/>
    <m/>
    <m/>
    <m/>
    <m/>
    <m/>
    <m/>
    <m/>
    <m/>
    <n v="28300"/>
    <n v="3295"/>
    <n v="68.650000000000006"/>
    <n v="7075"/>
  </r>
  <r>
    <x v="187"/>
    <x v="187"/>
    <x v="9"/>
    <x v="1"/>
    <x v="53"/>
    <x v="5631"/>
    <n v="294"/>
    <n v="1.88"/>
    <n v="125.31"/>
    <n v="1514.97"/>
    <n v="0"/>
    <m/>
    <m/>
    <m/>
    <m/>
    <m/>
    <m/>
    <m/>
    <m/>
    <m/>
    <m/>
    <m/>
    <m/>
    <m/>
    <m/>
    <n v="0"/>
    <m/>
    <m/>
    <n v="0"/>
  </r>
  <r>
    <x v="187"/>
    <x v="187"/>
    <x v="0"/>
    <x v="22"/>
    <x v="90"/>
    <x v="5632"/>
    <n v="17108"/>
    <n v="41.93"/>
    <n v="3315.76"/>
    <n v="104844.48"/>
    <n v="10420"/>
    <n v="13738"/>
    <n v="33.67"/>
    <n v="306.47000000000003"/>
    <n v="125657.91"/>
    <m/>
    <m/>
    <m/>
    <m/>
    <m/>
    <m/>
    <m/>
    <m/>
    <m/>
    <m/>
    <n v="27910"/>
    <n v="2883"/>
    <n v="7.07"/>
    <n v="820.88"/>
  </r>
  <r>
    <x v="0"/>
    <x v="0"/>
    <x v="1"/>
    <x v="7"/>
    <x v="105"/>
    <x v="5633"/>
    <n v="44247"/>
    <n v="24.26"/>
    <n v="3014.47"/>
    <n v="426126"/>
    <n v="61172"/>
    <n v="81188"/>
    <n v="44.51"/>
    <m/>
    <m/>
    <m/>
    <m/>
    <m/>
    <m/>
    <m/>
    <m/>
    <m/>
    <m/>
    <m/>
    <m/>
    <n v="2394"/>
    <n v="12887"/>
    <n v="7.07"/>
    <n v="15.75"/>
  </r>
  <r>
    <x v="95"/>
    <x v="95"/>
    <x v="2"/>
    <x v="5"/>
    <x v="30"/>
    <x v="5634"/>
    <n v="45666"/>
    <n v="79.28"/>
    <n v="7577.4"/>
    <n v="338254.95"/>
    <n v="0"/>
    <m/>
    <m/>
    <m/>
    <m/>
    <m/>
    <m/>
    <m/>
    <m/>
    <m/>
    <m/>
    <m/>
    <m/>
    <m/>
    <m/>
    <n v="218000"/>
    <n v="7200"/>
    <n v="12.5"/>
    <n v="4541.67"/>
  </r>
  <r>
    <x v="204"/>
    <x v="204"/>
    <x v="0"/>
    <x v="6"/>
    <x v="6"/>
    <x v="4"/>
    <m/>
    <m/>
    <m/>
    <m/>
    <n v="0"/>
    <m/>
    <m/>
    <m/>
    <m/>
    <m/>
    <m/>
    <m/>
    <m/>
    <m/>
    <m/>
    <m/>
    <m/>
    <m/>
    <m/>
    <n v="829128"/>
    <n v="122352"/>
    <n v="1274.5"/>
    <n v="103641"/>
  </r>
  <r>
    <x v="153"/>
    <x v="153"/>
    <x v="8"/>
    <x v="7"/>
    <x v="14"/>
    <x v="5635"/>
    <n v="65318"/>
    <n v="123.71"/>
    <n v="9210.59"/>
    <n v="376897.38"/>
    <n v="0"/>
    <m/>
    <m/>
    <m/>
    <m/>
    <m/>
    <m/>
    <m/>
    <m/>
    <m/>
    <m/>
    <m/>
    <m/>
    <m/>
    <m/>
    <n v="0"/>
    <n v="5547"/>
    <n v="10.51"/>
    <n v="0"/>
  </r>
  <r>
    <x v="65"/>
    <x v="65"/>
    <x v="11"/>
    <x v="13"/>
    <x v="16"/>
    <x v="4"/>
    <m/>
    <m/>
    <m/>
    <m/>
    <n v="0"/>
    <m/>
    <m/>
    <m/>
    <m/>
    <m/>
    <m/>
    <m/>
    <m/>
    <m/>
    <m/>
    <m/>
    <m/>
    <m/>
    <m/>
    <n v="0"/>
    <m/>
    <m/>
    <n v="0"/>
  </r>
  <r>
    <x v="139"/>
    <x v="139"/>
    <x v="2"/>
    <x v="2"/>
    <x v="2"/>
    <x v="5636"/>
    <n v="34594"/>
    <n v="45.04"/>
    <n v="3091.42"/>
    <n v="184001.43"/>
    <n v="23007.759999999998"/>
    <n v="39952"/>
    <n v="52.02"/>
    <n v="359.5"/>
    <n v="277457.46999999997"/>
    <m/>
    <m/>
    <m/>
    <m/>
    <m/>
    <m/>
    <m/>
    <m/>
    <m/>
    <m/>
    <n v="104345"/>
    <n v="16968"/>
    <n v="22.09"/>
    <n v="1630.39"/>
  </r>
  <r>
    <x v="8"/>
    <x v="8"/>
    <x v="15"/>
    <x v="2"/>
    <x v="2"/>
    <x v="5637"/>
    <n v="28414"/>
    <n v="37"/>
    <n v="2365.44"/>
    <n v="140790.84"/>
    <n v="41310.379999999997"/>
    <n v="35022"/>
    <n v="45.6"/>
    <n v="645.47"/>
    <n v="498174.24"/>
    <m/>
    <m/>
    <m/>
    <m/>
    <m/>
    <m/>
    <m/>
    <m/>
    <m/>
    <m/>
    <n v="0"/>
    <n v="6865"/>
    <n v="8.94"/>
    <n v="0"/>
  </r>
  <r>
    <x v="19"/>
    <x v="19"/>
    <x v="15"/>
    <x v="30"/>
    <x v="21"/>
    <x v="4"/>
    <m/>
    <m/>
    <m/>
    <m/>
    <n v="0"/>
    <m/>
    <m/>
    <m/>
    <m/>
    <m/>
    <m/>
    <m/>
    <m/>
    <m/>
    <m/>
    <m/>
    <m/>
    <m/>
    <m/>
    <n v="0"/>
    <m/>
    <m/>
    <n v="0"/>
  </r>
  <r>
    <x v="19"/>
    <x v="19"/>
    <x v="10"/>
    <x v="19"/>
    <x v="94"/>
    <x v="5638"/>
    <n v="2602"/>
    <n v="11.41"/>
    <n v="1359.05"/>
    <n v="24014.46"/>
    <n v="4228.8999999999996"/>
    <n v="5185"/>
    <n v="22.74"/>
    <m/>
    <m/>
    <m/>
    <m/>
    <m/>
    <m/>
    <m/>
    <m/>
    <m/>
    <m/>
    <m/>
    <m/>
    <n v="363"/>
    <n v="2940"/>
    <n v="12.89"/>
    <n v="19.11"/>
  </r>
  <r>
    <x v="162"/>
    <x v="162"/>
    <x v="14"/>
    <x v="2"/>
    <x v="29"/>
    <x v="5639"/>
    <n v="74969"/>
    <n v="120.14"/>
    <n v="9360"/>
    <n v="452649.6"/>
    <n v="0"/>
    <m/>
    <m/>
    <m/>
    <m/>
    <m/>
    <m/>
    <m/>
    <m/>
    <m/>
    <m/>
    <m/>
    <m/>
    <m/>
    <m/>
    <n v="1873"/>
    <n v="5355"/>
    <n v="8.58"/>
    <n v="36.020000000000003"/>
  </r>
  <r>
    <x v="75"/>
    <x v="75"/>
    <x v="8"/>
    <x v="7"/>
    <x v="42"/>
    <x v="5640"/>
    <n v="17375"/>
    <n v="48.26"/>
    <n v="3610.6"/>
    <n v="100735.74"/>
    <n v="20537.34"/>
    <n v="26896"/>
    <n v="74.709999999999994"/>
    <n v="684.58"/>
    <n v="247665.97"/>
    <m/>
    <m/>
    <m/>
    <m/>
    <m/>
    <m/>
    <m/>
    <m/>
    <m/>
    <m/>
    <n v="127724"/>
    <n v="6309"/>
    <n v="17.53"/>
    <n v="4257.47"/>
  </r>
  <r>
    <x v="20"/>
    <x v="20"/>
    <x v="14"/>
    <x v="18"/>
    <x v="6"/>
    <x v="0"/>
    <n v="0"/>
    <n v="0"/>
    <n v="0"/>
    <n v="0"/>
    <n v="0"/>
    <n v="0"/>
    <n v="0"/>
    <n v="0"/>
    <n v="0"/>
    <m/>
    <m/>
    <m/>
    <m/>
    <m/>
    <m/>
    <m/>
    <m/>
    <m/>
    <m/>
    <n v="45400"/>
    <n v="3128"/>
    <n v="32.58"/>
    <n v="5675"/>
  </r>
  <r>
    <x v="98"/>
    <x v="98"/>
    <x v="14"/>
    <x v="12"/>
    <x v="6"/>
    <x v="4"/>
    <n v="0"/>
    <n v="0"/>
    <m/>
    <m/>
    <n v="0"/>
    <m/>
    <m/>
    <m/>
    <m/>
    <m/>
    <m/>
    <m/>
    <m/>
    <m/>
    <m/>
    <m/>
    <m/>
    <m/>
    <m/>
    <n v="0"/>
    <m/>
    <m/>
    <n v="0"/>
  </r>
  <r>
    <x v="210"/>
    <x v="210"/>
    <x v="14"/>
    <x v="2"/>
    <x v="48"/>
    <x v="5641"/>
    <n v="26560"/>
    <n v="43.4"/>
    <n v="3647.06"/>
    <n v="172980"/>
    <n v="21016.49"/>
    <n v="30782"/>
    <n v="50.3"/>
    <n v="412.09"/>
    <n v="253444.14"/>
    <m/>
    <m/>
    <m/>
    <m/>
    <m/>
    <m/>
    <m/>
    <m/>
    <m/>
    <m/>
    <n v="166284"/>
    <n v="6559"/>
    <n v="10.72"/>
    <n v="3260.47"/>
  </r>
  <r>
    <x v="169"/>
    <x v="169"/>
    <x v="12"/>
    <x v="2"/>
    <x v="20"/>
    <x v="5642"/>
    <n v="31161"/>
    <n v="43.28"/>
    <n v="3077.33"/>
    <n v="171715.20000000001"/>
    <n v="15567.41"/>
    <n v="38634"/>
    <n v="53.66"/>
    <n v="259.45999999999998"/>
    <n v="187732.07"/>
    <m/>
    <m/>
    <m/>
    <m/>
    <m/>
    <m/>
    <m/>
    <m/>
    <m/>
    <m/>
    <n v="161100"/>
    <n v="15512"/>
    <n v="21.54"/>
    <n v="2685"/>
  </r>
  <r>
    <x v="63"/>
    <x v="63"/>
    <x v="12"/>
    <x v="17"/>
    <x v="55"/>
    <x v="5643"/>
    <n v="186634"/>
    <n v="162.01"/>
    <n v="9232.73"/>
    <n v="824298.06"/>
    <n v="162119.29999999999"/>
    <n v="122774"/>
    <n v="106.57"/>
    <n v="1688.74"/>
    <n v="1955045.29"/>
    <m/>
    <m/>
    <m/>
    <m/>
    <m/>
    <m/>
    <m/>
    <m/>
    <m/>
    <m/>
    <n v="1580658"/>
    <n v="206670"/>
    <n v="179.4"/>
    <n v="16465.189999999999"/>
  </r>
  <r>
    <x v="107"/>
    <x v="107"/>
    <x v="11"/>
    <x v="1"/>
    <x v="1"/>
    <x v="608"/>
    <n v="244"/>
    <n v="3.39"/>
    <n v="161.5"/>
    <n v="901.17"/>
    <n v="0"/>
    <m/>
    <m/>
    <m/>
    <m/>
    <m/>
    <m/>
    <m/>
    <m/>
    <m/>
    <m/>
    <m/>
    <m/>
    <m/>
    <m/>
    <n v="556.11"/>
    <n v="1436"/>
    <n v="19.940000000000001"/>
    <n v="92.69"/>
  </r>
  <r>
    <x v="93"/>
    <x v="93"/>
    <x v="0"/>
    <x v="1"/>
    <x v="53"/>
    <x v="5199"/>
    <n v="888"/>
    <n v="5.69"/>
    <n v="344.54"/>
    <n v="4165.47"/>
    <n v="2113.48"/>
    <n v="1329"/>
    <n v="8.52"/>
    <n v="162.58000000000001"/>
    <n v="25487.11"/>
    <m/>
    <m/>
    <m/>
    <m/>
    <m/>
    <m/>
    <m/>
    <m/>
    <m/>
    <m/>
    <n v="686.63"/>
    <n v="3531"/>
    <n v="22.63"/>
    <n v="52.82"/>
  </r>
  <r>
    <x v="71"/>
    <x v="71"/>
    <x v="4"/>
    <x v="7"/>
    <x v="38"/>
    <x v="5644"/>
    <n v="64695"/>
    <n v="96.27"/>
    <n v="7177.5"/>
    <n v="373804.2"/>
    <n v="0"/>
    <m/>
    <m/>
    <m/>
    <m/>
    <m/>
    <m/>
    <m/>
    <m/>
    <m/>
    <m/>
    <m/>
    <m/>
    <m/>
    <m/>
    <n v="541"/>
    <n v="6558"/>
    <n v="9.76"/>
    <n v="9.66"/>
  </r>
  <r>
    <x v="70"/>
    <x v="70"/>
    <x v="3"/>
    <x v="2"/>
    <x v="2"/>
    <x v="5645"/>
    <n v="70036"/>
    <n v="91.19"/>
    <n v="7320.75"/>
    <n v="435731.04"/>
    <n v="2150"/>
    <n v="12034"/>
    <n v="15.67"/>
    <n v="33.590000000000003"/>
    <n v="25927.5"/>
    <m/>
    <m/>
    <m/>
    <m/>
    <m/>
    <m/>
    <m/>
    <m/>
    <m/>
    <m/>
    <n v="3154.87"/>
    <n v="16505"/>
    <n v="21.49"/>
    <n v="49.29"/>
  </r>
  <r>
    <x v="20"/>
    <x v="20"/>
    <x v="3"/>
    <x v="1"/>
    <x v="6"/>
    <x v="1507"/>
    <n v="493"/>
    <n v="5.14"/>
    <n v="42.88"/>
    <n v="318.99"/>
    <n v="306.5"/>
    <n v="599"/>
    <n v="6.24"/>
    <n v="38.31"/>
    <n v="3696.16"/>
    <m/>
    <m/>
    <m/>
    <m/>
    <m/>
    <m/>
    <m/>
    <m/>
    <m/>
    <m/>
    <n v="105500"/>
    <n v="6158"/>
    <n v="64.150000000000006"/>
    <n v="13187.5"/>
  </r>
  <r>
    <x v="84"/>
    <x v="84"/>
    <x v="13"/>
    <x v="4"/>
    <x v="90"/>
    <x v="5646"/>
    <n v="1219"/>
    <n v="2.99"/>
    <n v="107.26"/>
    <n v="3391.71"/>
    <n v="0"/>
    <m/>
    <m/>
    <m/>
    <m/>
    <m/>
    <m/>
    <m/>
    <m/>
    <m/>
    <n v="100"/>
    <n v="249"/>
    <n v="0.61"/>
    <n v="2"/>
    <n v="2238.4"/>
    <n v="327000"/>
    <n v="15924"/>
    <n v="39.03"/>
    <n v="9617.65"/>
  </r>
  <r>
    <x v="105"/>
    <x v="105"/>
    <x v="7"/>
    <x v="2"/>
    <x v="30"/>
    <x v="5647"/>
    <n v="17707"/>
    <n v="30.74"/>
    <n v="4032.5"/>
    <n v="180010.8"/>
    <n v="0"/>
    <m/>
    <m/>
    <m/>
    <m/>
    <m/>
    <m/>
    <m/>
    <m/>
    <m/>
    <m/>
    <m/>
    <m/>
    <m/>
    <m/>
    <n v="0"/>
    <n v="4962"/>
    <n v="8.61"/>
    <n v="0"/>
  </r>
  <r>
    <x v="82"/>
    <x v="82"/>
    <x v="6"/>
    <x v="2"/>
    <x v="9"/>
    <x v="5648"/>
    <n v="9247"/>
    <n v="19.260000000000002"/>
    <n v="1823"/>
    <n v="67815.600000000006"/>
    <n v="0"/>
    <n v="9810"/>
    <n v="20.440000000000001"/>
    <n v="0"/>
    <n v="0"/>
    <m/>
    <m/>
    <m/>
    <m/>
    <m/>
    <m/>
    <m/>
    <m/>
    <m/>
    <m/>
    <n v="288.75"/>
    <n v="1322"/>
    <n v="2.75"/>
    <n v="7.22"/>
  </r>
  <r>
    <x v="40"/>
    <x v="40"/>
    <x v="0"/>
    <x v="7"/>
    <x v="9"/>
    <x v="5649"/>
    <n v="42097"/>
    <n v="87.7"/>
    <n v="8714"/>
    <n v="324160.8"/>
    <n v="0"/>
    <m/>
    <m/>
    <m/>
    <m/>
    <m/>
    <m/>
    <m/>
    <m/>
    <m/>
    <m/>
    <m/>
    <m/>
    <m/>
    <m/>
    <n v="290000"/>
    <n v="11290"/>
    <n v="23.52"/>
    <n v="7250"/>
  </r>
  <r>
    <x v="147"/>
    <x v="147"/>
    <x v="10"/>
    <x v="14"/>
    <x v="129"/>
    <x v="5650"/>
    <n v="173225"/>
    <n v="115.48"/>
    <n v="9504"/>
    <n v="1104840"/>
    <n v="8301"/>
    <n v="12893"/>
    <n v="8.6"/>
    <m/>
    <m/>
    <m/>
    <m/>
    <m/>
    <m/>
    <m/>
    <m/>
    <m/>
    <m/>
    <m/>
    <m/>
    <n v="4410"/>
    <n v="17455"/>
    <n v="11.64"/>
    <n v="35.28"/>
  </r>
  <r>
    <x v="62"/>
    <x v="62"/>
    <x v="6"/>
    <x v="2"/>
    <x v="127"/>
    <x v="5651"/>
    <n v="53687"/>
    <n v="71.010000000000005"/>
    <n v="6997.43"/>
    <n v="409979.34"/>
    <n v="12597"/>
    <n v="9308"/>
    <n v="12.31"/>
    <n v="199.95"/>
    <n v="151911"/>
    <m/>
    <m/>
    <m/>
    <m/>
    <m/>
    <m/>
    <m/>
    <m/>
    <m/>
    <m/>
    <n v="8244"/>
    <n v="15220"/>
    <n v="20.13"/>
    <n v="130.86000000000001"/>
  </r>
  <r>
    <x v="67"/>
    <x v="67"/>
    <x v="11"/>
    <x v="2"/>
    <x v="42"/>
    <x v="5652"/>
    <n v="13359"/>
    <n v="37.11"/>
    <n v="2894.67"/>
    <n v="80761.2"/>
    <n v="13003.88"/>
    <n v="15390"/>
    <n v="42.75"/>
    <n v="433.46"/>
    <n v="156817.69"/>
    <m/>
    <m/>
    <m/>
    <m/>
    <m/>
    <m/>
    <m/>
    <m/>
    <m/>
    <m/>
    <n v="53900"/>
    <n v="7655"/>
    <n v="21.26"/>
    <n v="1796.67"/>
  </r>
  <r>
    <x v="124"/>
    <x v="124"/>
    <x v="8"/>
    <x v="6"/>
    <x v="28"/>
    <x v="4"/>
    <m/>
    <m/>
    <m/>
    <m/>
    <n v="0"/>
    <m/>
    <m/>
    <m/>
    <m/>
    <m/>
    <m/>
    <m/>
    <m/>
    <m/>
    <m/>
    <m/>
    <m/>
    <m/>
    <m/>
    <n v="75025"/>
    <n v="9559"/>
    <n v="66.38"/>
    <n v="6252.08"/>
  </r>
  <r>
    <x v="8"/>
    <x v="8"/>
    <x v="5"/>
    <x v="6"/>
    <x v="7"/>
    <x v="4"/>
    <m/>
    <m/>
    <m/>
    <m/>
    <n v="0"/>
    <m/>
    <m/>
    <m/>
    <m/>
    <m/>
    <m/>
    <m/>
    <m/>
    <m/>
    <m/>
    <m/>
    <m/>
    <m/>
    <m/>
    <n v="0"/>
    <m/>
    <m/>
    <n v="0"/>
  </r>
  <r>
    <x v="141"/>
    <x v="141"/>
    <x v="8"/>
    <x v="2"/>
    <x v="143"/>
    <x v="5653"/>
    <n v="142379"/>
    <n v="103.17"/>
    <n v="9313.0400000000009"/>
    <n v="996030"/>
    <n v="19932.099999999999"/>
    <n v="10976"/>
    <n v="7.95"/>
    <n v="173.32"/>
    <n v="240367.23"/>
    <m/>
    <m/>
    <m/>
    <m/>
    <m/>
    <m/>
    <m/>
    <m/>
    <m/>
    <m/>
    <n v="145869.6"/>
    <n v="38916"/>
    <n v="28.2"/>
    <n v="1268.43"/>
  </r>
  <r>
    <x v="193"/>
    <x v="193"/>
    <x v="11"/>
    <x v="1"/>
    <x v="41"/>
    <x v="5654"/>
    <n v="588"/>
    <n v="16.329999999999998"/>
    <n v="1358.67"/>
    <n v="3790.68"/>
    <n v="0"/>
    <m/>
    <m/>
    <m/>
    <m/>
    <m/>
    <m/>
    <m/>
    <m/>
    <m/>
    <m/>
    <m/>
    <m/>
    <m/>
    <m/>
    <n v="1.07"/>
    <n v="160"/>
    <n v="4.4400000000000004"/>
    <n v="0.36"/>
  </r>
  <r>
    <x v="104"/>
    <x v="104"/>
    <x v="5"/>
    <x v="1"/>
    <x v="71"/>
    <x v="5543"/>
    <n v="900"/>
    <n v="15"/>
    <n v="885.6"/>
    <n v="4118.04"/>
    <n v="0"/>
    <m/>
    <m/>
    <m/>
    <m/>
    <m/>
    <m/>
    <m/>
    <m/>
    <m/>
    <n v="3958"/>
    <n v="5588"/>
    <n v="93.13"/>
    <n v="791"/>
    <n v="88595.87"/>
    <n v="0"/>
    <m/>
    <m/>
    <n v="0"/>
  </r>
  <r>
    <x v="194"/>
    <x v="194"/>
    <x v="0"/>
    <x v="1"/>
    <x v="7"/>
    <x v="4"/>
    <n v="0"/>
    <n v="0"/>
    <m/>
    <m/>
    <n v="0"/>
    <m/>
    <m/>
    <m/>
    <m/>
    <m/>
    <m/>
    <m/>
    <m/>
    <m/>
    <m/>
    <m/>
    <m/>
    <m/>
    <m/>
    <n v="19200"/>
    <n v="852"/>
    <n v="35.5"/>
    <n v="9600"/>
  </r>
  <r>
    <x v="150"/>
    <x v="150"/>
    <x v="1"/>
    <x v="1"/>
    <x v="71"/>
    <x v="5655"/>
    <n v="629"/>
    <n v="10.48"/>
    <n v="738.8"/>
    <n v="3435.42"/>
    <n v="0"/>
    <m/>
    <m/>
    <m/>
    <m/>
    <m/>
    <m/>
    <m/>
    <m/>
    <m/>
    <n v="1036"/>
    <n v="1832"/>
    <n v="30.53"/>
    <n v="207"/>
    <n v="23189.82"/>
    <n v="22600"/>
    <n v="554"/>
    <n v="9.23"/>
    <n v="4520"/>
  </r>
  <r>
    <x v="123"/>
    <x v="123"/>
    <x v="15"/>
    <x v="5"/>
    <x v="93"/>
    <x v="5656"/>
    <n v="22147"/>
    <n v="55.93"/>
    <n v="4303.4799999999996"/>
    <n v="132073.95000000001"/>
    <n v="6772"/>
    <n v="9032"/>
    <n v="22.81"/>
    <n v="205.21"/>
    <n v="81665.58"/>
    <m/>
    <m/>
    <m/>
    <m/>
    <m/>
    <m/>
    <m/>
    <m/>
    <m/>
    <m/>
    <n v="77000"/>
    <n v="5780"/>
    <n v="14.6"/>
    <n v="2333.33"/>
  </r>
  <r>
    <x v="44"/>
    <x v="44"/>
    <x v="8"/>
    <x v="5"/>
    <x v="111"/>
    <x v="5657"/>
    <n v="10570"/>
    <n v="17.98"/>
    <n v="1614.73"/>
    <n v="73583.460000000006"/>
    <n v="12658.58"/>
    <n v="13863"/>
    <n v="23.58"/>
    <m/>
    <m/>
    <m/>
    <m/>
    <m/>
    <m/>
    <m/>
    <m/>
    <m/>
    <m/>
    <m/>
    <m/>
    <n v="1970"/>
    <n v="23992"/>
    <n v="40.799999999999997"/>
    <n v="40.200000000000003"/>
  </r>
  <r>
    <x v="212"/>
    <x v="212"/>
    <x v="1"/>
    <x v="2"/>
    <x v="20"/>
    <x v="5658"/>
    <n v="75335"/>
    <n v="104.63"/>
    <n v="12332.33"/>
    <n v="688144.2"/>
    <n v="0"/>
    <m/>
    <m/>
    <m/>
    <m/>
    <n v="108"/>
    <n v="518"/>
    <n v="0.72"/>
    <n v="1"/>
    <n v="1368.25"/>
    <m/>
    <m/>
    <m/>
    <m/>
    <m/>
    <n v="19923.8"/>
    <n v="100898"/>
    <n v="140.13999999999999"/>
    <n v="332.06"/>
  </r>
  <r>
    <x v="235"/>
    <x v="235"/>
    <x v="10"/>
    <x v="2"/>
    <x v="5"/>
    <x v="5659"/>
    <n v="100934"/>
    <n v="105.14"/>
    <n v="12482.7"/>
    <n v="928712.88"/>
    <n v="0"/>
    <m/>
    <m/>
    <m/>
    <m/>
    <m/>
    <m/>
    <m/>
    <m/>
    <m/>
    <m/>
    <m/>
    <m/>
    <m/>
    <m/>
    <n v="4852.62"/>
    <n v="19199"/>
    <n v="20"/>
    <n v="60.66"/>
  </r>
  <r>
    <x v="78"/>
    <x v="78"/>
    <x v="12"/>
    <x v="11"/>
    <x v="123"/>
    <x v="4"/>
    <m/>
    <m/>
    <m/>
    <m/>
    <n v="0"/>
    <m/>
    <m/>
    <m/>
    <m/>
    <m/>
    <m/>
    <m/>
    <m/>
    <m/>
    <m/>
    <m/>
    <m/>
    <m/>
    <m/>
    <n v="262300"/>
    <n v="22536"/>
    <n v="45.8"/>
    <n v="6397.56"/>
  </r>
  <r>
    <x v="75"/>
    <x v="75"/>
    <x v="3"/>
    <x v="1"/>
    <x v="28"/>
    <x v="5660"/>
    <n v="968"/>
    <n v="6.72"/>
    <n v="433.67"/>
    <n v="4839.72"/>
    <n v="3233.75"/>
    <n v="4946"/>
    <n v="34.35"/>
    <n v="269.48"/>
    <n v="38996.81"/>
    <m/>
    <m/>
    <m/>
    <m/>
    <m/>
    <m/>
    <m/>
    <m/>
    <m/>
    <m/>
    <n v="75100"/>
    <n v="1943"/>
    <n v="13.49"/>
    <n v="6258.33"/>
  </r>
  <r>
    <x v="223"/>
    <x v="223"/>
    <x v="13"/>
    <x v="2"/>
    <x v="31"/>
    <x v="5661"/>
    <n v="2475"/>
    <n v="10.31"/>
    <n v="838.6"/>
    <n v="15597.96"/>
    <n v="1450"/>
    <n v="2314"/>
    <n v="9.64"/>
    <m/>
    <m/>
    <m/>
    <m/>
    <m/>
    <m/>
    <m/>
    <m/>
    <m/>
    <m/>
    <m/>
    <m/>
    <n v="134"/>
    <n v="2931"/>
    <n v="12.21"/>
    <n v="6.7"/>
  </r>
  <r>
    <x v="79"/>
    <x v="79"/>
    <x v="4"/>
    <x v="1"/>
    <x v="6"/>
    <x v="4"/>
    <m/>
    <m/>
    <m/>
    <m/>
    <n v="0"/>
    <m/>
    <m/>
    <m/>
    <m/>
    <m/>
    <m/>
    <m/>
    <m/>
    <m/>
    <m/>
    <m/>
    <m/>
    <m/>
    <m/>
    <n v="61.4"/>
    <n v="921"/>
    <n v="9.59"/>
    <n v="7.68"/>
  </r>
  <r>
    <x v="140"/>
    <x v="140"/>
    <x v="13"/>
    <x v="4"/>
    <x v="38"/>
    <x v="5662"/>
    <n v="51344"/>
    <n v="76.400000000000006"/>
    <n v="5383.7"/>
    <n v="280382.90999999997"/>
    <n v="24565.47"/>
    <n v="44749"/>
    <n v="66.59"/>
    <n v="438.67"/>
    <n v="296242.38"/>
    <m/>
    <m/>
    <m/>
    <m/>
    <m/>
    <m/>
    <m/>
    <m/>
    <m/>
    <m/>
    <n v="621900"/>
    <n v="46086"/>
    <n v="68.58"/>
    <n v="11105.36"/>
  </r>
  <r>
    <x v="44"/>
    <x v="44"/>
    <x v="5"/>
    <x v="7"/>
    <x v="63"/>
    <x v="5663"/>
    <n v="186069"/>
    <n v="78.31"/>
    <n v="9341.31"/>
    <n v="1720108.47"/>
    <n v="12299.71"/>
    <n v="11595"/>
    <n v="4.88"/>
    <m/>
    <m/>
    <m/>
    <m/>
    <m/>
    <m/>
    <m/>
    <m/>
    <m/>
    <m/>
    <m/>
    <m/>
    <n v="12020"/>
    <n v="74219"/>
    <n v="31.24"/>
    <n v="60.71"/>
  </r>
  <r>
    <x v="90"/>
    <x v="90"/>
    <x v="3"/>
    <x v="2"/>
    <x v="2"/>
    <x v="5664"/>
    <n v="78340"/>
    <n v="102.01"/>
    <n v="10770"/>
    <n v="641030.40000000002"/>
    <n v="946.65"/>
    <n v="1492"/>
    <n v="1.94"/>
    <n v="14.79"/>
    <n v="11415.98"/>
    <m/>
    <m/>
    <m/>
    <m/>
    <m/>
    <m/>
    <m/>
    <m/>
    <m/>
    <m/>
    <n v="3637.76"/>
    <n v="24149"/>
    <n v="31.44"/>
    <n v="56.84"/>
  </r>
  <r>
    <x v="136"/>
    <x v="136"/>
    <x v="5"/>
    <x v="2"/>
    <x v="17"/>
    <x v="5665"/>
    <n v="27077"/>
    <n v="45.13"/>
    <n v="2576.58"/>
    <n v="119810.97"/>
    <n v="23783.71"/>
    <n v="22348"/>
    <n v="37.25"/>
    <m/>
    <m/>
    <m/>
    <m/>
    <m/>
    <m/>
    <m/>
    <m/>
    <m/>
    <m/>
    <m/>
    <m/>
    <n v="118700"/>
    <n v="11720"/>
    <n v="19.53"/>
    <n v="2374"/>
  </r>
  <r>
    <x v="110"/>
    <x v="110"/>
    <x v="15"/>
    <x v="2"/>
    <x v="30"/>
    <x v="5666"/>
    <n v="20030"/>
    <n v="34.770000000000003"/>
    <n v="3226.04"/>
    <n v="144010.5"/>
    <n v="20021.34"/>
    <n v="24057"/>
    <n v="41.77"/>
    <n v="417.11"/>
    <n v="241443.33"/>
    <m/>
    <m/>
    <m/>
    <m/>
    <m/>
    <m/>
    <m/>
    <m/>
    <m/>
    <m/>
    <n v="129195"/>
    <n v="17761"/>
    <n v="30.84"/>
    <n v="2691.56"/>
  </r>
  <r>
    <x v="76"/>
    <x v="76"/>
    <x v="13"/>
    <x v="5"/>
    <x v="59"/>
    <x v="5667"/>
    <n v="86907"/>
    <n v="62.43"/>
    <n v="4147.16"/>
    <n v="447395.1"/>
    <n v="35806.01"/>
    <n v="30459"/>
    <n v="21.88"/>
    <n v="308.67"/>
    <n v="431795.46"/>
    <m/>
    <m/>
    <m/>
    <m/>
    <m/>
    <m/>
    <m/>
    <m/>
    <m/>
    <m/>
    <n v="546527"/>
    <n v="43899"/>
    <n v="31.54"/>
    <n v="4711.4399999999996"/>
  </r>
  <r>
    <x v="28"/>
    <x v="28"/>
    <x v="5"/>
    <x v="0"/>
    <x v="23"/>
    <x v="5668"/>
    <n v="37981"/>
    <n v="57.55"/>
    <n v="4180.3599999999997"/>
    <n v="213825.6"/>
    <n v="9668.2800000000007"/>
    <n v="10371"/>
    <n v="15.71"/>
    <n v="175.79"/>
    <n v="116592.73"/>
    <m/>
    <m/>
    <m/>
    <m/>
    <m/>
    <m/>
    <m/>
    <m/>
    <m/>
    <m/>
    <n v="99180"/>
    <n v="12563"/>
    <n v="19.03"/>
    <n v="1803.27"/>
  </r>
  <r>
    <x v="116"/>
    <x v="116"/>
    <x v="6"/>
    <x v="5"/>
    <x v="17"/>
    <x v="5669"/>
    <n v="41018"/>
    <n v="68.36"/>
    <n v="7345.1"/>
    <n v="341547.15"/>
    <n v="5485.72"/>
    <n v="16256"/>
    <n v="27.09"/>
    <n v="109.71"/>
    <n v="66153.89"/>
    <m/>
    <m/>
    <m/>
    <m/>
    <m/>
    <m/>
    <m/>
    <m/>
    <m/>
    <m/>
    <n v="60400"/>
    <n v="12437"/>
    <n v="20.73"/>
    <n v="1208"/>
  </r>
  <r>
    <x v="56"/>
    <x v="56"/>
    <x v="2"/>
    <x v="4"/>
    <x v="92"/>
    <x v="5670"/>
    <n v="23562"/>
    <n v="14.03"/>
    <n v="522.66"/>
    <n v="68050.89"/>
    <n v="110950.85"/>
    <n v="281327"/>
    <n v="167.46"/>
    <n v="792.51"/>
    <n v="1337989.6200000001"/>
    <m/>
    <m/>
    <m/>
    <m/>
    <m/>
    <m/>
    <m/>
    <m/>
    <m/>
    <m/>
    <n v="1597400"/>
    <n v="149114"/>
    <n v="88.76"/>
    <n v="11410"/>
  </r>
  <r>
    <x v="151"/>
    <x v="151"/>
    <x v="1"/>
    <x v="1"/>
    <x v="1"/>
    <x v="0"/>
    <n v="0"/>
    <n v="0"/>
    <n v="0"/>
    <n v="0"/>
    <n v="0"/>
    <n v="0"/>
    <n v="0"/>
    <m/>
    <m/>
    <n v="0"/>
    <n v="0"/>
    <n v="0"/>
    <n v="0"/>
    <n v="0"/>
    <n v="0"/>
    <n v="0"/>
    <n v="0"/>
    <n v="0"/>
    <n v="0"/>
    <n v="0"/>
    <m/>
    <m/>
    <n v="0"/>
  </r>
  <r>
    <x v="78"/>
    <x v="78"/>
    <x v="12"/>
    <x v="0"/>
    <x v="28"/>
    <x v="4"/>
    <m/>
    <m/>
    <m/>
    <m/>
    <n v="0"/>
    <m/>
    <m/>
    <m/>
    <m/>
    <m/>
    <m/>
    <m/>
    <m/>
    <m/>
    <m/>
    <m/>
    <m/>
    <m/>
    <m/>
    <n v="0"/>
    <m/>
    <m/>
    <n v="0"/>
  </r>
  <r>
    <x v="39"/>
    <x v="39"/>
    <x v="1"/>
    <x v="4"/>
    <x v="119"/>
    <x v="5671"/>
    <n v="3585"/>
    <n v="1.36"/>
    <n v="107.4"/>
    <n v="21974.04"/>
    <n v="7192.37"/>
    <n v="4365"/>
    <n v="1.65"/>
    <n v="32.69"/>
    <n v="86734.94"/>
    <m/>
    <m/>
    <m/>
    <m/>
    <m/>
    <m/>
    <m/>
    <m/>
    <m/>
    <m/>
    <n v="1088981"/>
    <n v="95842"/>
    <n v="36.299999999999997"/>
    <n v="4949.91"/>
  </r>
  <r>
    <x v="3"/>
    <x v="3"/>
    <x v="12"/>
    <x v="6"/>
    <x v="1"/>
    <x v="4"/>
    <m/>
    <m/>
    <m/>
    <m/>
    <n v="0"/>
    <m/>
    <m/>
    <m/>
    <m/>
    <m/>
    <m/>
    <m/>
    <m/>
    <m/>
    <m/>
    <m/>
    <m/>
    <m/>
    <m/>
    <n v="57157"/>
    <n v="2907"/>
    <n v="40.380000000000003"/>
    <n v="9526.17"/>
  </r>
  <r>
    <x v="91"/>
    <x v="91"/>
    <x v="0"/>
    <x v="4"/>
    <x v="62"/>
    <x v="5672"/>
    <n v="22099"/>
    <n v="20.239999999999998"/>
    <n v="1407.36"/>
    <n v="119105.1"/>
    <n v="64765.279999999999"/>
    <n v="63898"/>
    <n v="58.51"/>
    <n v="711.71"/>
    <n v="781023.9"/>
    <m/>
    <m/>
    <m/>
    <m/>
    <m/>
    <m/>
    <m/>
    <m/>
    <m/>
    <m/>
    <n v="734100"/>
    <n v="30708"/>
    <n v="28.12"/>
    <n v="8067.03"/>
  </r>
  <r>
    <x v="63"/>
    <x v="63"/>
    <x v="9"/>
    <x v="2"/>
    <x v="38"/>
    <x v="5673"/>
    <n v="8644"/>
    <n v="12.86"/>
    <n v="816.43"/>
    <n v="42519.6"/>
    <n v="48001.72"/>
    <n v="41738"/>
    <n v="62.11"/>
    <n v="857.17"/>
    <n v="578867.18999999994"/>
    <m/>
    <m/>
    <m/>
    <m/>
    <m/>
    <m/>
    <m/>
    <m/>
    <m/>
    <m/>
    <n v="403278"/>
    <n v="101434"/>
    <n v="150.94"/>
    <n v="7201.39"/>
  </r>
  <r>
    <x v="159"/>
    <x v="159"/>
    <x v="8"/>
    <x v="6"/>
    <x v="83"/>
    <x v="5674"/>
    <n v="3102"/>
    <n v="23.5"/>
    <n v="990.27"/>
    <n v="10130.49"/>
    <n v="1246.3599999999999"/>
    <n v="2359"/>
    <n v="17.87"/>
    <n v="113.31"/>
    <n v="15030.26"/>
    <m/>
    <m/>
    <m/>
    <m/>
    <m/>
    <m/>
    <m/>
    <m/>
    <m/>
    <m/>
    <n v="169500"/>
    <n v="26297"/>
    <n v="199.22"/>
    <n v="15409.09"/>
  </r>
  <r>
    <x v="227"/>
    <x v="227"/>
    <x v="0"/>
    <x v="1"/>
    <x v="28"/>
    <x v="5675"/>
    <n v="3136"/>
    <n v="21.78"/>
    <n v="1731"/>
    <n v="19317.96"/>
    <n v="1183.32"/>
    <n v="1862"/>
    <n v="12.93"/>
    <n v="98.61"/>
    <n v="14269.98"/>
    <m/>
    <m/>
    <m/>
    <m/>
    <m/>
    <m/>
    <m/>
    <m/>
    <m/>
    <m/>
    <n v="15"/>
    <n v="509"/>
    <n v="3.53"/>
    <n v="1.25"/>
  </r>
  <r>
    <x v="73"/>
    <x v="73"/>
    <x v="10"/>
    <x v="2"/>
    <x v="49"/>
    <x v="5676"/>
    <n v="27764"/>
    <n v="30.44"/>
    <n v="4022.84"/>
    <n v="284334.48"/>
    <n v="42054.32"/>
    <n v="60025"/>
    <n v="65.819999999999993"/>
    <n v="553.35"/>
    <n v="507145.62"/>
    <m/>
    <m/>
    <m/>
    <m/>
    <m/>
    <m/>
    <m/>
    <m/>
    <m/>
    <m/>
    <n v="387348"/>
    <n v="15990"/>
    <n v="17.53"/>
    <n v="5096.68"/>
  </r>
  <r>
    <x v="81"/>
    <x v="81"/>
    <x v="13"/>
    <x v="2"/>
    <x v="81"/>
    <x v="5677"/>
    <n v="12983"/>
    <n v="34.9"/>
    <n v="2305.39"/>
    <n v="66464.31"/>
    <n v="11942.77"/>
    <n v="12425"/>
    <n v="33.4"/>
    <n v="385.25"/>
    <n v="144021.49"/>
    <m/>
    <m/>
    <m/>
    <m/>
    <m/>
    <m/>
    <m/>
    <m/>
    <m/>
    <m/>
    <n v="59200"/>
    <n v="4822"/>
    <n v="12.96"/>
    <n v="1909.68"/>
  </r>
  <r>
    <x v="158"/>
    <x v="158"/>
    <x v="0"/>
    <x v="1"/>
    <x v="12"/>
    <x v="5678"/>
    <n v="15853"/>
    <n v="94.36"/>
    <n v="9428.64"/>
    <n v="122760.93"/>
    <n v="9190"/>
    <n v="14414"/>
    <n v="85.8"/>
    <n v="656.43"/>
    <n v="110824.97"/>
    <m/>
    <m/>
    <m/>
    <m/>
    <m/>
    <m/>
    <m/>
    <m/>
    <m/>
    <m/>
    <n v="196319"/>
    <n v="23789"/>
    <n v="141.6"/>
    <n v="14022.79"/>
  </r>
  <r>
    <x v="140"/>
    <x v="140"/>
    <x v="4"/>
    <x v="2"/>
    <x v="57"/>
    <x v="5679"/>
    <n v="29177"/>
    <n v="57.89"/>
    <n v="4109.1899999999996"/>
    <n v="160504.98000000001"/>
    <n v="15731.33"/>
    <n v="14655"/>
    <n v="29.08"/>
    <n v="374.56"/>
    <n v="189708.81"/>
    <m/>
    <m/>
    <m/>
    <m/>
    <m/>
    <m/>
    <m/>
    <m/>
    <m/>
    <m/>
    <n v="106550"/>
    <n v="8507"/>
    <n v="16.88"/>
    <n v="2536.9"/>
  </r>
  <r>
    <x v="7"/>
    <x v="7"/>
    <x v="5"/>
    <x v="7"/>
    <x v="46"/>
    <x v="5680"/>
    <n v="8280"/>
    <n v="26.54"/>
    <n v="3287.08"/>
    <n v="79481.52"/>
    <n v="713.87"/>
    <n v="6408"/>
    <n v="20.54"/>
    <n v="27.46"/>
    <n v="8608.77"/>
    <m/>
    <m/>
    <m/>
    <m/>
    <m/>
    <m/>
    <m/>
    <m/>
    <m/>
    <m/>
    <n v="289"/>
    <n v="6461"/>
    <n v="20.71"/>
    <n v="11.12"/>
  </r>
  <r>
    <x v="98"/>
    <x v="98"/>
    <x v="1"/>
    <x v="11"/>
    <x v="130"/>
    <x v="5681"/>
    <n v="53501"/>
    <n v="18.579999999999998"/>
    <n v="1653.67"/>
    <n v="369098.4"/>
    <n v="0"/>
    <n v="284316"/>
    <n v="98.72"/>
    <n v="0"/>
    <n v="0"/>
    <m/>
    <m/>
    <m/>
    <m/>
    <m/>
    <m/>
    <m/>
    <m/>
    <m/>
    <m/>
    <n v="15313773.109999999"/>
    <n v="1580832"/>
    <n v="548.9"/>
    <n v="63807.39"/>
  </r>
  <r>
    <x v="4"/>
    <x v="4"/>
    <x v="10"/>
    <x v="7"/>
    <x v="21"/>
    <x v="5682"/>
    <n v="7134"/>
    <n v="24.77"/>
    <n v="2597.04"/>
    <n v="57965.97"/>
    <n v="7380.33"/>
    <n v="12284"/>
    <n v="42.65"/>
    <n v="307.51"/>
    <n v="89001.66"/>
    <m/>
    <m/>
    <m/>
    <m/>
    <m/>
    <m/>
    <m/>
    <m/>
    <m/>
    <m/>
    <n v="765"/>
    <n v="8212"/>
    <n v="28.51"/>
    <n v="31.88"/>
  </r>
  <r>
    <x v="144"/>
    <x v="144"/>
    <x v="6"/>
    <x v="6"/>
    <x v="6"/>
    <x v="5683"/>
    <n v="440"/>
    <n v="4.58"/>
    <n v="316.88"/>
    <n v="2357.5500000000002"/>
    <n v="0"/>
    <m/>
    <m/>
    <m/>
    <m/>
    <m/>
    <m/>
    <m/>
    <m/>
    <m/>
    <m/>
    <m/>
    <m/>
    <m/>
    <m/>
    <n v="34198.129999999997"/>
    <n v="1998"/>
    <n v="20.81"/>
    <n v="4274.7700000000004"/>
  </r>
  <r>
    <x v="66"/>
    <x v="66"/>
    <x v="10"/>
    <x v="2"/>
    <x v="20"/>
    <x v="5684"/>
    <n v="51935"/>
    <n v="72.13"/>
    <n v="5330.63"/>
    <n v="297449.34000000003"/>
    <n v="26840.93"/>
    <n v="96938"/>
    <n v="134.63999999999999"/>
    <n v="447.35"/>
    <n v="323682.84000000003"/>
    <m/>
    <m/>
    <m/>
    <m/>
    <m/>
    <m/>
    <m/>
    <m/>
    <m/>
    <m/>
    <n v="5760"/>
    <n v="36292"/>
    <n v="50.41"/>
    <n v="96"/>
  </r>
  <r>
    <x v="109"/>
    <x v="109"/>
    <x v="10"/>
    <x v="18"/>
    <x v="98"/>
    <x v="0"/>
    <n v="0"/>
    <n v="0"/>
    <n v="0"/>
    <n v="0"/>
    <n v="0"/>
    <n v="0"/>
    <n v="0"/>
    <m/>
    <m/>
    <n v="0"/>
    <n v="0"/>
    <n v="0"/>
    <n v="0"/>
    <n v="0"/>
    <n v="0"/>
    <n v="0"/>
    <n v="0"/>
    <n v="0"/>
    <n v="0"/>
    <n v="49600"/>
    <n v="1088"/>
    <n v="5.04"/>
    <n v="2755.56"/>
  </r>
  <r>
    <x v="176"/>
    <x v="176"/>
    <x v="15"/>
    <x v="1"/>
    <x v="28"/>
    <x v="5685"/>
    <n v="7"/>
    <n v="0.05"/>
    <n v="0.42"/>
    <n v="4.6500000000000004"/>
    <n v="0"/>
    <m/>
    <m/>
    <m/>
    <m/>
    <m/>
    <m/>
    <m/>
    <m/>
    <m/>
    <m/>
    <m/>
    <m/>
    <m/>
    <m/>
    <n v="231.13"/>
    <n v="8797"/>
    <n v="61.09"/>
    <n v="19.260000000000002"/>
  </r>
  <r>
    <x v="6"/>
    <x v="6"/>
    <x v="14"/>
    <x v="6"/>
    <x v="7"/>
    <x v="4"/>
    <m/>
    <m/>
    <m/>
    <m/>
    <n v="1457.81"/>
    <n v="1224"/>
    <n v="51"/>
    <n v="728.9"/>
    <n v="17580.14"/>
    <m/>
    <m/>
    <m/>
    <m/>
    <m/>
    <m/>
    <m/>
    <m/>
    <m/>
    <m/>
    <n v="13380"/>
    <n v="1623"/>
    <n v="67.63"/>
    <n v="6690"/>
  </r>
  <r>
    <x v="113"/>
    <x v="113"/>
    <x v="6"/>
    <x v="2"/>
    <x v="3"/>
    <x v="5686"/>
    <n v="182704"/>
    <n v="211.46"/>
    <n v="10970.47"/>
    <n v="734582.82"/>
    <n v="0"/>
    <m/>
    <m/>
    <m/>
    <m/>
    <m/>
    <m/>
    <m/>
    <m/>
    <m/>
    <m/>
    <m/>
    <m/>
    <m/>
    <m/>
    <n v="2606.2800000000002"/>
    <n v="16496"/>
    <n v="19.09"/>
    <n v="36.200000000000003"/>
  </r>
  <r>
    <x v="116"/>
    <x v="116"/>
    <x v="7"/>
    <x v="5"/>
    <x v="17"/>
    <x v="5687"/>
    <n v="12328"/>
    <n v="20.55"/>
    <n v="2974.62"/>
    <n v="138319.82999999999"/>
    <n v="0"/>
    <m/>
    <m/>
    <m/>
    <m/>
    <m/>
    <m/>
    <m/>
    <m/>
    <m/>
    <n v="2000"/>
    <n v="2120"/>
    <n v="3.53"/>
    <n v="40"/>
    <n v="44768"/>
    <n v="41500"/>
    <n v="2972"/>
    <n v="4.95"/>
    <n v="830"/>
  </r>
  <r>
    <x v="12"/>
    <x v="12"/>
    <x v="15"/>
    <x v="35"/>
    <x v="98"/>
    <x v="5688"/>
    <n v="604"/>
    <n v="2.8"/>
    <n v="207.83"/>
    <n v="3479.13"/>
    <n v="0"/>
    <m/>
    <m/>
    <m/>
    <m/>
    <m/>
    <m/>
    <m/>
    <m/>
    <m/>
    <m/>
    <m/>
    <m/>
    <m/>
    <m/>
    <n v="0"/>
    <m/>
    <m/>
    <n v="0"/>
  </r>
  <r>
    <x v="35"/>
    <x v="35"/>
    <x v="2"/>
    <x v="5"/>
    <x v="25"/>
    <x v="5689"/>
    <n v="23991"/>
    <n v="30.29"/>
    <n v="2451.85"/>
    <n v="150494.46"/>
    <n v="12416.1"/>
    <n v="20685"/>
    <n v="26.12"/>
    <m/>
    <m/>
    <m/>
    <m/>
    <m/>
    <m/>
    <m/>
    <m/>
    <m/>
    <m/>
    <m/>
    <m/>
    <n v="1068"/>
    <n v="16154"/>
    <n v="20.399999999999999"/>
    <n v="16.18"/>
  </r>
  <r>
    <x v="116"/>
    <x v="116"/>
    <x v="10"/>
    <x v="4"/>
    <x v="31"/>
    <x v="4"/>
    <m/>
    <m/>
    <m/>
    <m/>
    <n v="0"/>
    <m/>
    <m/>
    <m/>
    <m/>
    <m/>
    <m/>
    <m/>
    <m/>
    <m/>
    <m/>
    <m/>
    <m/>
    <m/>
    <m/>
    <n v="242100"/>
    <n v="9189"/>
    <n v="38.29"/>
    <n v="12105"/>
  </r>
  <r>
    <x v="124"/>
    <x v="124"/>
    <x v="5"/>
    <x v="7"/>
    <x v="11"/>
    <x v="5690"/>
    <n v="8378"/>
    <n v="69.819999999999993"/>
    <n v="4205.7"/>
    <n v="39113.01"/>
    <n v="0"/>
    <m/>
    <m/>
    <m/>
    <m/>
    <n v="4635"/>
    <n v="5849"/>
    <n v="48.74"/>
    <n v="463"/>
    <n v="58720.82"/>
    <m/>
    <m/>
    <m/>
    <m/>
    <m/>
    <n v="7456"/>
    <n v="977"/>
    <n v="8.14"/>
    <n v="745.6"/>
  </r>
  <r>
    <x v="11"/>
    <x v="11"/>
    <x v="2"/>
    <x v="2"/>
    <x v="29"/>
    <x v="5691"/>
    <n v="95547"/>
    <n v="153.12"/>
    <n v="10800.81"/>
    <n v="522327.06"/>
    <n v="0"/>
    <m/>
    <m/>
    <m/>
    <m/>
    <n v="286"/>
    <n v="811"/>
    <n v="1.3"/>
    <n v="5"/>
    <n v="3623.33"/>
    <m/>
    <m/>
    <m/>
    <m/>
    <m/>
    <n v="58199"/>
    <n v="3651"/>
    <n v="5.85"/>
    <n v="1119.21"/>
  </r>
  <r>
    <x v="3"/>
    <x v="3"/>
    <x v="13"/>
    <x v="7"/>
    <x v="2"/>
    <x v="5692"/>
    <n v="36788"/>
    <n v="47.9"/>
    <n v="3405.63"/>
    <n v="202702.8"/>
    <n v="23881.67"/>
    <n v="31056"/>
    <n v="40.44"/>
    <n v="373.15"/>
    <n v="287996.2"/>
    <m/>
    <m/>
    <m/>
    <m/>
    <m/>
    <m/>
    <m/>
    <m/>
    <m/>
    <m/>
    <n v="221154"/>
    <n v="17533"/>
    <n v="22.83"/>
    <n v="3455.53"/>
  </r>
  <r>
    <x v="76"/>
    <x v="76"/>
    <x v="6"/>
    <x v="5"/>
    <x v="59"/>
    <x v="5693"/>
    <n v="93012"/>
    <n v="66.819999999999993"/>
    <n v="4316.83"/>
    <n v="465699.36"/>
    <n v="49286.13"/>
    <n v="53609"/>
    <n v="38.51"/>
    <n v="424.88"/>
    <n v="594356.23"/>
    <m/>
    <m/>
    <m/>
    <m/>
    <m/>
    <m/>
    <m/>
    <m/>
    <m/>
    <m/>
    <n v="401659"/>
    <n v="20991"/>
    <n v="15.08"/>
    <n v="3462.58"/>
  </r>
  <r>
    <x v="0"/>
    <x v="0"/>
    <x v="8"/>
    <x v="2"/>
    <x v="142"/>
    <x v="4"/>
    <m/>
    <m/>
    <m/>
    <m/>
    <n v="0"/>
    <m/>
    <m/>
    <m/>
    <m/>
    <m/>
    <m/>
    <m/>
    <m/>
    <m/>
    <m/>
    <m/>
    <m/>
    <m/>
    <m/>
    <n v="0"/>
    <m/>
    <m/>
    <n v="0"/>
  </r>
  <r>
    <x v="74"/>
    <x v="74"/>
    <x v="0"/>
    <x v="0"/>
    <x v="115"/>
    <x v="5694"/>
    <n v="139200"/>
    <n v="119.59"/>
    <n v="11030.93"/>
    <n v="995100"/>
    <n v="12626.58"/>
    <n v="15823"/>
    <n v="13.59"/>
    <m/>
    <m/>
    <m/>
    <m/>
    <m/>
    <m/>
    <m/>
    <m/>
    <m/>
    <m/>
    <m/>
    <m/>
    <n v="2101.46"/>
    <n v="30724"/>
    <n v="26.4"/>
    <n v="21.66"/>
  </r>
  <r>
    <x v="136"/>
    <x v="136"/>
    <x v="10"/>
    <x v="7"/>
    <x v="20"/>
    <x v="5695"/>
    <n v="39441"/>
    <n v="54.78"/>
    <n v="3521.2"/>
    <n v="196482.96"/>
    <n v="39512.120000000003"/>
    <n v="56040"/>
    <n v="77.83"/>
    <n v="658.54"/>
    <n v="476488.56"/>
    <m/>
    <m/>
    <m/>
    <m/>
    <m/>
    <m/>
    <m/>
    <m/>
    <m/>
    <m/>
    <n v="374"/>
    <n v="2015"/>
    <n v="2.8"/>
    <n v="6.23"/>
  </r>
  <r>
    <x v="119"/>
    <x v="119"/>
    <x v="1"/>
    <x v="14"/>
    <x v="108"/>
    <x v="5696"/>
    <n v="4913"/>
    <n v="17.8"/>
    <n v="2109.5700000000002"/>
    <n v="45123.6"/>
    <n v="2192.0500000000002"/>
    <n v="3432"/>
    <n v="12.43"/>
    <n v="95.31"/>
    <n v="26434.55"/>
    <m/>
    <m/>
    <m/>
    <m/>
    <m/>
    <m/>
    <m/>
    <m/>
    <m/>
    <m/>
    <n v="35743"/>
    <n v="1906"/>
    <n v="6.91"/>
    <n v="1554.04"/>
  </r>
  <r>
    <x v="184"/>
    <x v="184"/>
    <x v="12"/>
    <x v="7"/>
    <x v="91"/>
    <x v="5697"/>
    <n v="35942"/>
    <n v="55.47"/>
    <n v="4724.4399999999996"/>
    <n v="237261.6"/>
    <n v="7332.69"/>
    <n v="38896"/>
    <n v="60.02"/>
    <m/>
    <m/>
    <m/>
    <m/>
    <m/>
    <m/>
    <m/>
    <m/>
    <m/>
    <m/>
    <m/>
    <m/>
    <n v="2835.44"/>
    <n v="22667"/>
    <n v="34.979999999999997"/>
    <n v="52.51"/>
  </r>
  <r>
    <x v="39"/>
    <x v="39"/>
    <x v="10"/>
    <x v="2"/>
    <x v="27"/>
    <x v="5698"/>
    <n v="53690"/>
    <n v="117.74"/>
    <n v="11443.97"/>
    <n v="404430.03"/>
    <n v="46446.6"/>
    <n v="76485"/>
    <n v="167.73"/>
    <n v="1222.28"/>
    <n v="560113.53"/>
    <m/>
    <m/>
    <m/>
    <m/>
    <m/>
    <m/>
    <m/>
    <m/>
    <m/>
    <m/>
    <n v="279100"/>
    <n v="47285"/>
    <n v="103.7"/>
    <n v="7344.74"/>
  </r>
  <r>
    <x v="150"/>
    <x v="150"/>
    <x v="10"/>
    <x v="2"/>
    <x v="118"/>
    <x v="5699"/>
    <n v="13179"/>
    <n v="40.68"/>
    <n v="4003.78"/>
    <n v="100534.86"/>
    <n v="0"/>
    <m/>
    <m/>
    <m/>
    <m/>
    <m/>
    <m/>
    <m/>
    <m/>
    <m/>
    <n v="15058"/>
    <n v="26447"/>
    <n v="81.63"/>
    <n v="557"/>
    <n v="337058.27"/>
    <n v="49000"/>
    <n v="1858"/>
    <n v="5.73"/>
    <n v="1814.81"/>
  </r>
  <r>
    <x v="16"/>
    <x v="16"/>
    <x v="6"/>
    <x v="2"/>
    <x v="14"/>
    <x v="5700"/>
    <n v="18690"/>
    <n v="35.4"/>
    <n v="3041.82"/>
    <n v="124471.2"/>
    <n v="27047.53"/>
    <n v="27530"/>
    <n v="52.14"/>
    <n v="614.72"/>
    <n v="326174.24"/>
    <m/>
    <m/>
    <m/>
    <m/>
    <m/>
    <m/>
    <m/>
    <m/>
    <m/>
    <m/>
    <n v="10660"/>
    <n v="6925"/>
    <n v="13.12"/>
    <n v="242.27"/>
  </r>
  <r>
    <x v="30"/>
    <x v="30"/>
    <x v="3"/>
    <x v="11"/>
    <x v="17"/>
    <x v="5701"/>
    <n v="627"/>
    <n v="1.05"/>
    <n v="37.74"/>
    <n v="1754.91"/>
    <n v="446.17"/>
    <n v="1321"/>
    <n v="2.2000000000000002"/>
    <n v="8.92"/>
    <n v="5380.48"/>
    <m/>
    <m/>
    <m/>
    <m/>
    <m/>
    <m/>
    <m/>
    <m/>
    <m/>
    <m/>
    <n v="2804"/>
    <n v="17200"/>
    <n v="28.67"/>
    <n v="56.08"/>
  </r>
  <r>
    <x v="151"/>
    <x v="151"/>
    <x v="11"/>
    <x v="7"/>
    <x v="93"/>
    <x v="5702"/>
    <n v="18185"/>
    <n v="45.92"/>
    <n v="2692.61"/>
    <n v="82636.08"/>
    <n v="8826"/>
    <n v="12418"/>
    <n v="31.36"/>
    <n v="267.45"/>
    <n v="106435.38"/>
    <m/>
    <m/>
    <m/>
    <m/>
    <m/>
    <m/>
    <m/>
    <m/>
    <m/>
    <m/>
    <n v="0"/>
    <n v="65900"/>
    <n v="166.41"/>
    <n v="0"/>
  </r>
  <r>
    <x v="166"/>
    <x v="166"/>
    <x v="7"/>
    <x v="5"/>
    <x v="129"/>
    <x v="5703"/>
    <n v="55526"/>
    <n v="37.020000000000003"/>
    <n v="6112"/>
    <n v="710520"/>
    <n v="3920"/>
    <n v="3958"/>
    <n v="2.64"/>
    <n v="31.36"/>
    <n v="47272.46"/>
    <m/>
    <m/>
    <m/>
    <m/>
    <m/>
    <m/>
    <m/>
    <m/>
    <m/>
    <m/>
    <n v="8582"/>
    <n v="50563"/>
    <n v="33.71"/>
    <n v="68.66"/>
  </r>
  <r>
    <x v="91"/>
    <x v="91"/>
    <x v="4"/>
    <x v="4"/>
    <x v="62"/>
    <x v="5704"/>
    <n v="27640"/>
    <n v="25.31"/>
    <n v="1527.41"/>
    <n v="129264.42"/>
    <n v="50907.86"/>
    <n v="54042"/>
    <n v="49.49"/>
    <n v="559.42999999999995"/>
    <n v="613913.11"/>
    <m/>
    <m/>
    <m/>
    <m/>
    <m/>
    <m/>
    <m/>
    <m/>
    <m/>
    <m/>
    <n v="622500"/>
    <n v="28950"/>
    <n v="26.51"/>
    <n v="6840.66"/>
  </r>
  <r>
    <x v="91"/>
    <x v="91"/>
    <x v="10"/>
    <x v="0"/>
    <x v="64"/>
    <x v="5705"/>
    <n v="93574"/>
    <n v="103.97"/>
    <n v="13292.8"/>
    <n v="927172.8"/>
    <n v="0"/>
    <m/>
    <m/>
    <m/>
    <m/>
    <m/>
    <m/>
    <m/>
    <m/>
    <m/>
    <m/>
    <m/>
    <m/>
    <m/>
    <m/>
    <n v="149600"/>
    <n v="6629"/>
    <n v="7.37"/>
    <n v="1994.67"/>
  </r>
  <r>
    <x v="121"/>
    <x v="121"/>
    <x v="13"/>
    <x v="12"/>
    <x v="6"/>
    <x v="4"/>
    <m/>
    <m/>
    <m/>
    <m/>
    <n v="0"/>
    <m/>
    <m/>
    <m/>
    <m/>
    <m/>
    <m/>
    <m/>
    <m/>
    <m/>
    <m/>
    <m/>
    <m/>
    <m/>
    <m/>
    <n v="31100"/>
    <n v="4001"/>
    <n v="41.68"/>
    <n v="3887.5"/>
  </r>
  <r>
    <x v="162"/>
    <x v="162"/>
    <x v="7"/>
    <x v="7"/>
    <x v="20"/>
    <x v="5706"/>
    <n v="74237"/>
    <n v="103.11"/>
    <n v="10680"/>
    <n v="595944"/>
    <n v="0"/>
    <m/>
    <m/>
    <m/>
    <m/>
    <m/>
    <m/>
    <m/>
    <m/>
    <m/>
    <m/>
    <m/>
    <m/>
    <m/>
    <m/>
    <n v="1911"/>
    <n v="3898"/>
    <n v="5.41"/>
    <n v="31.85"/>
  </r>
  <r>
    <x v="18"/>
    <x v="18"/>
    <x v="12"/>
    <x v="5"/>
    <x v="9"/>
    <x v="5707"/>
    <n v="7322"/>
    <n v="15.25"/>
    <n v="854.08"/>
    <n v="31771.59"/>
    <n v="21384.09"/>
    <n v="41254"/>
    <n v="85.95"/>
    <n v="534.6"/>
    <n v="257877.19"/>
    <m/>
    <m/>
    <m/>
    <m/>
    <m/>
    <m/>
    <m/>
    <m/>
    <m/>
    <m/>
    <n v="119200"/>
    <n v="14725"/>
    <n v="30.68"/>
    <n v="2980"/>
  </r>
  <r>
    <x v="109"/>
    <x v="109"/>
    <x v="11"/>
    <x v="18"/>
    <x v="98"/>
    <x v="0"/>
    <n v="0"/>
    <n v="0"/>
    <n v="0"/>
    <n v="0"/>
    <n v="0"/>
    <n v="0"/>
    <n v="0"/>
    <m/>
    <m/>
    <n v="0"/>
    <n v="0"/>
    <n v="0"/>
    <n v="0"/>
    <n v="0"/>
    <n v="0"/>
    <n v="0"/>
    <n v="0"/>
    <n v="0"/>
    <n v="0"/>
    <n v="0"/>
    <n v="0"/>
    <n v="0"/>
    <n v="0"/>
  </r>
  <r>
    <x v="7"/>
    <x v="7"/>
    <x v="12"/>
    <x v="7"/>
    <x v="46"/>
    <x v="4"/>
    <m/>
    <m/>
    <m/>
    <m/>
    <n v="0"/>
    <m/>
    <m/>
    <m/>
    <m/>
    <m/>
    <m/>
    <m/>
    <m/>
    <m/>
    <m/>
    <m/>
    <m/>
    <m/>
    <m/>
    <n v="0"/>
    <m/>
    <m/>
    <n v="0"/>
  </r>
  <r>
    <x v="140"/>
    <x v="140"/>
    <x v="0"/>
    <x v="2"/>
    <x v="57"/>
    <x v="5708"/>
    <n v="38475"/>
    <n v="76.34"/>
    <n v="6287.71"/>
    <n v="245598.12"/>
    <n v="21879.73"/>
    <n v="23940"/>
    <n v="47.5"/>
    <n v="520.95000000000005"/>
    <n v="263854.21000000002"/>
    <m/>
    <m/>
    <m/>
    <m/>
    <m/>
    <m/>
    <m/>
    <m/>
    <m/>
    <m/>
    <n v="104800"/>
    <n v="6360"/>
    <n v="12.62"/>
    <n v="2495.2399999999998"/>
  </r>
  <r>
    <x v="180"/>
    <x v="180"/>
    <x v="11"/>
    <x v="2"/>
    <x v="30"/>
    <x v="5709"/>
    <n v="55850"/>
    <n v="96.96"/>
    <n v="7983.29"/>
    <n v="356374.14"/>
    <n v="0"/>
    <m/>
    <m/>
    <m/>
    <m/>
    <m/>
    <m/>
    <m/>
    <m/>
    <m/>
    <m/>
    <m/>
    <m/>
    <m/>
    <m/>
    <n v="93975"/>
    <n v="4341"/>
    <n v="7.54"/>
    <n v="1957.81"/>
  </r>
  <r>
    <x v="127"/>
    <x v="127"/>
    <x v="3"/>
    <x v="2"/>
    <x v="30"/>
    <x v="5710"/>
    <n v="31930"/>
    <n v="55.43"/>
    <n v="8796.25"/>
    <n v="392664.6"/>
    <n v="0"/>
    <m/>
    <m/>
    <m/>
    <m/>
    <m/>
    <m/>
    <m/>
    <m/>
    <m/>
    <m/>
    <m/>
    <m/>
    <m/>
    <m/>
    <n v="0"/>
    <m/>
    <m/>
    <n v="0"/>
  </r>
  <r>
    <x v="107"/>
    <x v="107"/>
    <x v="10"/>
    <x v="1"/>
    <x v="1"/>
    <x v="5711"/>
    <n v="275"/>
    <n v="3.82"/>
    <n v="280.67"/>
    <n v="1566.12"/>
    <n v="9"/>
    <n v="18"/>
    <n v="0.25"/>
    <m/>
    <m/>
    <m/>
    <m/>
    <m/>
    <m/>
    <m/>
    <m/>
    <m/>
    <m/>
    <m/>
    <m/>
    <n v="787.38"/>
    <n v="2612"/>
    <n v="36.28"/>
    <n v="131.22999999999999"/>
  </r>
  <r>
    <x v="209"/>
    <x v="209"/>
    <x v="0"/>
    <x v="7"/>
    <x v="20"/>
    <x v="5712"/>
    <n v="123923"/>
    <n v="172.12"/>
    <n v="9605.2000000000007"/>
    <n v="535970.16"/>
    <n v="0"/>
    <m/>
    <m/>
    <m/>
    <m/>
    <m/>
    <m/>
    <m/>
    <m/>
    <m/>
    <m/>
    <m/>
    <m/>
    <m/>
    <m/>
    <n v="155160"/>
    <n v="6898"/>
    <n v="9.58"/>
    <n v="2586"/>
  </r>
  <r>
    <x v="174"/>
    <x v="174"/>
    <x v="4"/>
    <x v="12"/>
    <x v="6"/>
    <x v="0"/>
    <n v="0"/>
    <n v="0"/>
    <n v="0"/>
    <n v="0"/>
    <n v="0"/>
    <n v="0"/>
    <n v="0"/>
    <m/>
    <m/>
    <m/>
    <m/>
    <m/>
    <m/>
    <m/>
    <m/>
    <m/>
    <m/>
    <m/>
    <m/>
    <n v="0"/>
    <n v="0"/>
    <n v="0"/>
    <n v="0"/>
  </r>
  <r>
    <x v="52"/>
    <x v="52"/>
    <x v="6"/>
    <x v="11"/>
    <x v="65"/>
    <x v="5713"/>
    <n v="139386"/>
    <n v="77.44"/>
    <n v="5130.67"/>
    <n v="715728"/>
    <n v="123516.97"/>
    <n v="169260"/>
    <n v="94.03"/>
    <m/>
    <m/>
    <m/>
    <m/>
    <m/>
    <m/>
    <m/>
    <m/>
    <m/>
    <m/>
    <m/>
    <m/>
    <n v="15349"/>
    <n v="94309"/>
    <n v="52.39"/>
    <n v="102.33"/>
  </r>
  <r>
    <x v="21"/>
    <x v="21"/>
    <x v="14"/>
    <x v="2"/>
    <x v="17"/>
    <x v="5714"/>
    <n v="21942"/>
    <n v="36.57"/>
    <n v="3041.36"/>
    <n v="141423.24"/>
    <n v="0"/>
    <m/>
    <m/>
    <m/>
    <m/>
    <n v="1450"/>
    <n v="5352"/>
    <n v="8.92"/>
    <n v="29"/>
    <n v="18370.05"/>
    <n v="7220"/>
    <n v="25612"/>
    <n v="42.69"/>
    <n v="144"/>
    <n v="161612.48000000001"/>
    <n v="904.58"/>
    <n v="20683"/>
    <n v="34.47"/>
    <n v="18.09"/>
  </r>
  <r>
    <x v="158"/>
    <x v="158"/>
    <x v="1"/>
    <x v="1"/>
    <x v="12"/>
    <x v="5715"/>
    <n v="12931"/>
    <n v="76.97"/>
    <n v="15934.07"/>
    <n v="207461.61"/>
    <n v="4204.6499999999996"/>
    <n v="5118"/>
    <n v="30.46"/>
    <n v="300.33"/>
    <n v="50705.18"/>
    <m/>
    <m/>
    <m/>
    <m/>
    <m/>
    <m/>
    <m/>
    <m/>
    <m/>
    <m/>
    <n v="114004"/>
    <n v="9784"/>
    <n v="58.24"/>
    <n v="8143.14"/>
  </r>
  <r>
    <x v="93"/>
    <x v="93"/>
    <x v="1"/>
    <x v="1"/>
    <x v="53"/>
    <x v="5716"/>
    <n v="1460"/>
    <n v="9.36"/>
    <n v="692.62"/>
    <n v="8373.7199999999993"/>
    <n v="0"/>
    <n v="3894"/>
    <n v="24.96"/>
    <m/>
    <m/>
    <m/>
    <m/>
    <m/>
    <m/>
    <m/>
    <n v="376"/>
    <n v="702"/>
    <n v="4.5"/>
    <n v="28"/>
    <n v="8416.3799999999992"/>
    <n v="407.73"/>
    <n v="1020"/>
    <n v="6.54"/>
    <n v="31.36"/>
  </r>
  <r>
    <x v="210"/>
    <x v="210"/>
    <x v="3"/>
    <x v="2"/>
    <x v="48"/>
    <x v="5717"/>
    <n v="25336"/>
    <n v="41.4"/>
    <n v="3084.71"/>
    <n v="146307.6"/>
    <n v="28848.69"/>
    <n v="39337"/>
    <n v="64.28"/>
    <m/>
    <m/>
    <m/>
    <m/>
    <m/>
    <m/>
    <m/>
    <m/>
    <m/>
    <m/>
    <m/>
    <m/>
    <n v="1173000"/>
    <n v="26726"/>
    <n v="43.67"/>
    <n v="23000"/>
  </r>
  <r>
    <x v="105"/>
    <x v="105"/>
    <x v="6"/>
    <x v="2"/>
    <x v="30"/>
    <x v="5718"/>
    <n v="74639"/>
    <n v="129.58000000000001"/>
    <n v="10338.790000000001"/>
    <n v="461523.66"/>
    <n v="0"/>
    <m/>
    <m/>
    <m/>
    <m/>
    <m/>
    <m/>
    <m/>
    <m/>
    <m/>
    <m/>
    <m/>
    <m/>
    <m/>
    <m/>
    <n v="110667"/>
    <n v="5037"/>
    <n v="8.74"/>
    <n v="2305.56"/>
  </r>
  <r>
    <x v="131"/>
    <x v="131"/>
    <x v="9"/>
    <x v="6"/>
    <x v="51"/>
    <x v="4"/>
    <m/>
    <m/>
    <m/>
    <m/>
    <n v="0"/>
    <m/>
    <m/>
    <m/>
    <m/>
    <m/>
    <m/>
    <m/>
    <m/>
    <m/>
    <m/>
    <m/>
    <m/>
    <m/>
    <m/>
    <n v="0.04"/>
    <n v="253"/>
    <n v="21.08"/>
    <n v="0.04"/>
  </r>
  <r>
    <x v="124"/>
    <x v="124"/>
    <x v="9"/>
    <x v="6"/>
    <x v="28"/>
    <x v="5719"/>
    <n v="182"/>
    <n v="1.26"/>
    <n v="70.33"/>
    <n v="784.92"/>
    <n v="0"/>
    <m/>
    <m/>
    <m/>
    <m/>
    <n v="53"/>
    <n v="200"/>
    <n v="1.39"/>
    <n v="4"/>
    <n v="671.46"/>
    <m/>
    <m/>
    <m/>
    <m/>
    <m/>
    <n v="101160"/>
    <n v="9180"/>
    <n v="63.75"/>
    <n v="8430"/>
  </r>
  <r>
    <x v="67"/>
    <x v="67"/>
    <x v="10"/>
    <x v="2"/>
    <x v="42"/>
    <x v="3616"/>
    <n v="10265"/>
    <n v="28.51"/>
    <n v="2562.67"/>
    <n v="71498.399999999994"/>
    <n v="17451.990000000002"/>
    <n v="25014"/>
    <n v="69.48"/>
    <n v="581.73"/>
    <n v="210458.76"/>
    <m/>
    <m/>
    <m/>
    <m/>
    <m/>
    <m/>
    <m/>
    <m/>
    <m/>
    <m/>
    <n v="106300"/>
    <n v="8790"/>
    <n v="24.42"/>
    <n v="3543.33"/>
  </r>
  <r>
    <x v="173"/>
    <x v="173"/>
    <x v="14"/>
    <x v="3"/>
    <x v="28"/>
    <x v="5720"/>
    <n v="639"/>
    <n v="4.4400000000000004"/>
    <n v="260.92"/>
    <n v="2911.83"/>
    <n v="60.14"/>
    <m/>
    <m/>
    <n v="5.01"/>
    <n v="725.2"/>
    <m/>
    <m/>
    <m/>
    <m/>
    <m/>
    <m/>
    <m/>
    <m/>
    <m/>
    <m/>
    <n v="72155"/>
    <n v="3590"/>
    <n v="24.93"/>
    <n v="6012.92"/>
  </r>
  <r>
    <x v="85"/>
    <x v="85"/>
    <x v="3"/>
    <x v="6"/>
    <x v="69"/>
    <x v="4"/>
    <m/>
    <m/>
    <m/>
    <m/>
    <n v="0"/>
    <m/>
    <m/>
    <m/>
    <m/>
    <m/>
    <m/>
    <m/>
    <m/>
    <m/>
    <m/>
    <m/>
    <m/>
    <m/>
    <m/>
    <n v="124071"/>
    <n v="40263"/>
    <n v="57.85"/>
    <n v="2139.16"/>
  </r>
  <r>
    <x v="77"/>
    <x v="77"/>
    <x v="10"/>
    <x v="28"/>
    <x v="6"/>
    <x v="4"/>
    <m/>
    <m/>
    <m/>
    <m/>
    <n v="0"/>
    <m/>
    <m/>
    <m/>
    <m/>
    <m/>
    <m/>
    <m/>
    <m/>
    <m/>
    <m/>
    <m/>
    <m/>
    <m/>
    <m/>
    <n v="0"/>
    <m/>
    <m/>
    <n v="0"/>
  </r>
  <r>
    <x v="78"/>
    <x v="78"/>
    <x v="15"/>
    <x v="5"/>
    <x v="79"/>
    <x v="5721"/>
    <n v="33401"/>
    <n v="40.340000000000003"/>
    <n v="3905.17"/>
    <n v="250595.01"/>
    <n v="31406.400000000001"/>
    <n v="49908"/>
    <n v="60.28"/>
    <m/>
    <m/>
    <m/>
    <m/>
    <m/>
    <m/>
    <m/>
    <m/>
    <m/>
    <m/>
    <m/>
    <m/>
    <n v="223325"/>
    <n v="20903"/>
    <n v="25.25"/>
    <n v="3236.59"/>
  </r>
  <r>
    <x v="8"/>
    <x v="8"/>
    <x v="10"/>
    <x v="3"/>
    <x v="1"/>
    <x v="0"/>
    <n v="0"/>
    <n v="0"/>
    <n v="0"/>
    <n v="0"/>
    <n v="0"/>
    <n v="0"/>
    <n v="0"/>
    <m/>
    <m/>
    <m/>
    <m/>
    <m/>
    <m/>
    <m/>
    <m/>
    <m/>
    <m/>
    <m/>
    <m/>
    <n v="1007.55"/>
    <n v="2602"/>
    <n v="36.14"/>
    <n v="167.92"/>
  </r>
  <r>
    <x v="27"/>
    <x v="27"/>
    <x v="14"/>
    <x v="2"/>
    <x v="21"/>
    <x v="5722"/>
    <n v="11240"/>
    <n v="39.03"/>
    <n v="2956.46"/>
    <n v="65988.149999999994"/>
    <n v="11580.99"/>
    <n v="17648"/>
    <n v="61.28"/>
    <n v="482.54"/>
    <n v="139658.62"/>
    <m/>
    <m/>
    <m/>
    <m/>
    <m/>
    <m/>
    <m/>
    <m/>
    <m/>
    <m/>
    <n v="631.64"/>
    <n v="1753"/>
    <n v="6.09"/>
    <n v="26.32"/>
  </r>
  <r>
    <x v="197"/>
    <x v="197"/>
    <x v="11"/>
    <x v="2"/>
    <x v="30"/>
    <x v="5723"/>
    <n v="10155"/>
    <n v="17.63"/>
    <n v="2271.06"/>
    <n v="101380.23"/>
    <n v="0"/>
    <m/>
    <m/>
    <m/>
    <m/>
    <m/>
    <m/>
    <m/>
    <m/>
    <m/>
    <m/>
    <m/>
    <m/>
    <m/>
    <m/>
    <n v="129.66999999999999"/>
    <n v="1019"/>
    <n v="1.77"/>
    <n v="2.7"/>
  </r>
  <r>
    <x v="174"/>
    <x v="174"/>
    <x v="0"/>
    <x v="12"/>
    <x v="6"/>
    <x v="4"/>
    <n v="0"/>
    <n v="0"/>
    <m/>
    <m/>
    <n v="0"/>
    <n v="0"/>
    <n v="0"/>
    <m/>
    <m/>
    <m/>
    <m/>
    <m/>
    <m/>
    <m/>
    <m/>
    <m/>
    <m/>
    <m/>
    <m/>
    <n v="0"/>
    <n v="0"/>
    <n v="0"/>
    <n v="0"/>
  </r>
  <r>
    <x v="11"/>
    <x v="11"/>
    <x v="4"/>
    <x v="1"/>
    <x v="11"/>
    <x v="5724"/>
    <n v="465"/>
    <n v="3.88"/>
    <n v="166"/>
    <n v="1543.8"/>
    <n v="0"/>
    <m/>
    <m/>
    <m/>
    <m/>
    <m/>
    <m/>
    <m/>
    <m/>
    <m/>
    <m/>
    <m/>
    <m/>
    <m/>
    <m/>
    <n v="4500"/>
    <n v="372"/>
    <n v="3.1"/>
    <n v="450"/>
  </r>
  <r>
    <x v="158"/>
    <x v="158"/>
    <x v="11"/>
    <x v="7"/>
    <x v="30"/>
    <x v="5725"/>
    <n v="25206"/>
    <n v="43.76"/>
    <n v="4023.71"/>
    <n v="179618.34"/>
    <n v="11846"/>
    <n v="15801"/>
    <n v="27.43"/>
    <m/>
    <m/>
    <m/>
    <m/>
    <m/>
    <m/>
    <m/>
    <m/>
    <m/>
    <m/>
    <m/>
    <m/>
    <n v="193971"/>
    <n v="22073"/>
    <n v="38.32"/>
    <n v="4041.06"/>
  </r>
  <r>
    <x v="53"/>
    <x v="53"/>
    <x v="10"/>
    <x v="12"/>
    <x v="6"/>
    <x v="4"/>
    <m/>
    <m/>
    <m/>
    <m/>
    <n v="0"/>
    <m/>
    <m/>
    <m/>
    <m/>
    <m/>
    <m/>
    <m/>
    <m/>
    <m/>
    <m/>
    <m/>
    <m/>
    <m/>
    <m/>
    <n v="0"/>
    <m/>
    <m/>
    <n v="0"/>
  </r>
  <r>
    <x v="28"/>
    <x v="28"/>
    <x v="2"/>
    <x v="2"/>
    <x v="9"/>
    <x v="5726"/>
    <n v="17108"/>
    <n v="35.64"/>
    <n v="2590.25"/>
    <n v="96357.3"/>
    <n v="0"/>
    <m/>
    <m/>
    <m/>
    <m/>
    <m/>
    <m/>
    <m/>
    <m/>
    <m/>
    <m/>
    <m/>
    <m/>
    <m/>
    <m/>
    <n v="57531"/>
    <n v="10615"/>
    <n v="22.11"/>
    <n v="1438.28"/>
  </r>
  <r>
    <x v="170"/>
    <x v="170"/>
    <x v="13"/>
    <x v="7"/>
    <x v="30"/>
    <x v="5727"/>
    <n v="18782"/>
    <n v="32.61"/>
    <n v="2125"/>
    <n v="94860"/>
    <n v="38441.54"/>
    <n v="25779"/>
    <n v="44.76"/>
    <n v="800.87"/>
    <n v="463578.02"/>
    <m/>
    <m/>
    <m/>
    <m/>
    <m/>
    <m/>
    <m/>
    <m/>
    <m/>
    <m/>
    <n v="196400"/>
    <n v="26072"/>
    <n v="45.26"/>
    <n v="4091.67"/>
  </r>
  <r>
    <x v="12"/>
    <x v="12"/>
    <x v="14"/>
    <x v="27"/>
    <x v="21"/>
    <x v="5728"/>
    <n v="26996"/>
    <n v="93.74"/>
    <n v="7205.75"/>
    <n v="160832.34"/>
    <n v="2903.98"/>
    <n v="4267"/>
    <n v="14.82"/>
    <n v="121"/>
    <n v="35019.93"/>
    <m/>
    <m/>
    <m/>
    <m/>
    <m/>
    <m/>
    <m/>
    <m/>
    <m/>
    <m/>
    <n v="949"/>
    <n v="14071"/>
    <n v="48.86"/>
    <n v="39.54"/>
  </r>
  <r>
    <x v="190"/>
    <x v="190"/>
    <x v="1"/>
    <x v="1"/>
    <x v="28"/>
    <x v="0"/>
    <n v="0"/>
    <n v="0"/>
    <n v="0"/>
    <n v="0"/>
    <n v="0"/>
    <m/>
    <m/>
    <m/>
    <m/>
    <m/>
    <m/>
    <m/>
    <m/>
    <m/>
    <m/>
    <m/>
    <m/>
    <m/>
    <m/>
    <n v="1062.1099999999999"/>
    <n v="4425"/>
    <n v="30.73"/>
    <n v="88.51"/>
  </r>
  <r>
    <x v="87"/>
    <x v="87"/>
    <x v="5"/>
    <x v="7"/>
    <x v="46"/>
    <x v="5729"/>
    <n v="14019"/>
    <n v="44.93"/>
    <n v="3082.42"/>
    <n v="74532.990000000005"/>
    <n v="22260.91"/>
    <n v="16135"/>
    <n v="51.71"/>
    <n v="856.19"/>
    <n v="268451.01"/>
    <m/>
    <m/>
    <m/>
    <m/>
    <m/>
    <m/>
    <m/>
    <m/>
    <m/>
    <m/>
    <n v="632"/>
    <n v="5770"/>
    <n v="18.489999999999998"/>
    <n v="24.31"/>
  </r>
  <r>
    <x v="48"/>
    <x v="48"/>
    <x v="14"/>
    <x v="0"/>
    <x v="5"/>
    <x v="5730"/>
    <n v="51659"/>
    <n v="53.81"/>
    <n v="4557"/>
    <n v="339040.8"/>
    <n v="0"/>
    <m/>
    <m/>
    <m/>
    <m/>
    <m/>
    <m/>
    <m/>
    <m/>
    <m/>
    <m/>
    <m/>
    <m/>
    <m/>
    <m/>
    <n v="2027.25"/>
    <n v="29111"/>
    <n v="30.32"/>
    <n v="25.34"/>
  </r>
  <r>
    <x v="9"/>
    <x v="9"/>
    <x v="6"/>
    <x v="12"/>
    <x v="6"/>
    <x v="4"/>
    <n v="0"/>
    <n v="0"/>
    <m/>
    <m/>
    <n v="0"/>
    <n v="0"/>
    <n v="0"/>
    <m/>
    <m/>
    <m/>
    <m/>
    <m/>
    <m/>
    <m/>
    <m/>
    <m/>
    <m/>
    <m/>
    <m/>
    <n v="0"/>
    <n v="0"/>
    <n v="0"/>
    <n v="0"/>
  </r>
  <r>
    <x v="176"/>
    <x v="176"/>
    <x v="6"/>
    <x v="7"/>
    <x v="15"/>
    <x v="5731"/>
    <n v="11400"/>
    <n v="26.39"/>
    <n v="1308.08"/>
    <n v="43794.63"/>
    <n v="8838.99"/>
    <n v="8751"/>
    <n v="20.260000000000002"/>
    <n v="245.53"/>
    <n v="106592.05"/>
    <m/>
    <m/>
    <m/>
    <m/>
    <m/>
    <m/>
    <m/>
    <m/>
    <m/>
    <m/>
    <n v="21.52"/>
    <n v="747"/>
    <n v="1.73"/>
    <n v="0.6"/>
  </r>
  <r>
    <x v="116"/>
    <x v="116"/>
    <x v="13"/>
    <x v="5"/>
    <x v="17"/>
    <x v="5732"/>
    <n v="36590"/>
    <n v="60.98"/>
    <n v="5403.04"/>
    <n v="251241.36"/>
    <n v="13209.51"/>
    <n v="14311"/>
    <n v="23.85"/>
    <n v="264.19"/>
    <n v="159297.39000000001"/>
    <m/>
    <m/>
    <m/>
    <m/>
    <m/>
    <m/>
    <m/>
    <m/>
    <m/>
    <m/>
    <n v="106679"/>
    <n v="17588"/>
    <n v="29.31"/>
    <n v="2133.58"/>
  </r>
  <r>
    <x v="42"/>
    <x v="42"/>
    <x v="12"/>
    <x v="1"/>
    <x v="11"/>
    <x v="4"/>
    <m/>
    <m/>
    <m/>
    <m/>
    <n v="0"/>
    <m/>
    <m/>
    <m/>
    <m/>
    <m/>
    <m/>
    <m/>
    <m/>
    <m/>
    <m/>
    <m/>
    <m/>
    <m/>
    <m/>
    <n v="0"/>
    <m/>
    <m/>
    <n v="0"/>
  </r>
  <r>
    <x v="76"/>
    <x v="76"/>
    <x v="12"/>
    <x v="20"/>
    <x v="17"/>
    <x v="5733"/>
    <n v="12162"/>
    <n v="20.27"/>
    <n v="681.72"/>
    <n v="31699.98"/>
    <n v="35755.58"/>
    <n v="48379"/>
    <n v="80.63"/>
    <n v="715.11"/>
    <n v="431187.23"/>
    <m/>
    <m/>
    <m/>
    <m/>
    <m/>
    <m/>
    <m/>
    <m/>
    <m/>
    <m/>
    <n v="297317"/>
    <n v="14095"/>
    <n v="23.49"/>
    <n v="5946.34"/>
  </r>
  <r>
    <x v="178"/>
    <x v="178"/>
    <x v="6"/>
    <x v="7"/>
    <x v="10"/>
    <x v="5734"/>
    <n v="79816"/>
    <n v="89.88"/>
    <n v="6938.38"/>
    <n v="477499.2"/>
    <n v="0"/>
    <m/>
    <m/>
    <m/>
    <m/>
    <m/>
    <m/>
    <m/>
    <m/>
    <m/>
    <m/>
    <m/>
    <m/>
    <m/>
    <m/>
    <n v="484311"/>
    <n v="73755"/>
    <n v="83.06"/>
    <n v="6544.74"/>
  </r>
  <r>
    <x v="156"/>
    <x v="156"/>
    <x v="7"/>
    <x v="4"/>
    <x v="68"/>
    <x v="5735"/>
    <n v="4209"/>
    <n v="21.92"/>
    <n v="2064.63"/>
    <n v="30721.62"/>
    <n v="0"/>
    <m/>
    <m/>
    <m/>
    <m/>
    <m/>
    <m/>
    <m/>
    <m/>
    <m/>
    <n v="102446"/>
    <n v="2432"/>
    <n v="12.67"/>
    <n v="6402"/>
    <n v="2293151.2599999998"/>
    <n v="694.47"/>
    <n v="2519"/>
    <n v="13.12"/>
    <n v="43.4"/>
  </r>
  <r>
    <x v="40"/>
    <x v="40"/>
    <x v="8"/>
    <x v="2"/>
    <x v="17"/>
    <x v="5736"/>
    <n v="26142"/>
    <n v="43.57"/>
    <n v="2742.14"/>
    <n v="127509.51"/>
    <n v="41594.57"/>
    <n v="23714"/>
    <n v="39.520000000000003"/>
    <n v="831.89"/>
    <n v="501601.38"/>
    <m/>
    <m/>
    <m/>
    <m/>
    <m/>
    <m/>
    <m/>
    <m/>
    <m/>
    <m/>
    <n v="256009"/>
    <n v="21923"/>
    <n v="36.54"/>
    <n v="5120.18"/>
  </r>
  <r>
    <x v="70"/>
    <x v="70"/>
    <x v="13"/>
    <x v="0"/>
    <x v="1"/>
    <x v="4"/>
    <m/>
    <m/>
    <m/>
    <m/>
    <n v="0"/>
    <m/>
    <m/>
    <m/>
    <m/>
    <m/>
    <m/>
    <m/>
    <m/>
    <m/>
    <m/>
    <m/>
    <m/>
    <m/>
    <m/>
    <n v="0"/>
    <m/>
    <m/>
    <n v="0"/>
  </r>
  <r>
    <x v="142"/>
    <x v="142"/>
    <x v="10"/>
    <x v="2"/>
    <x v="2"/>
    <x v="5737"/>
    <n v="82728"/>
    <n v="107.72"/>
    <n v="11043.75"/>
    <n v="657324"/>
    <n v="0"/>
    <m/>
    <m/>
    <m/>
    <m/>
    <m/>
    <m/>
    <m/>
    <m/>
    <m/>
    <m/>
    <m/>
    <m/>
    <m/>
    <m/>
    <n v="174500"/>
    <n v="5781"/>
    <n v="7.53"/>
    <n v="2726.56"/>
  </r>
  <r>
    <x v="203"/>
    <x v="203"/>
    <x v="5"/>
    <x v="2"/>
    <x v="9"/>
    <x v="5738"/>
    <n v="50614"/>
    <n v="105.45"/>
    <n v="8312"/>
    <n v="309206.40000000002"/>
    <n v="0"/>
    <m/>
    <m/>
    <m/>
    <m/>
    <m/>
    <m/>
    <m/>
    <m/>
    <m/>
    <m/>
    <m/>
    <m/>
    <m/>
    <m/>
    <n v="642000"/>
    <n v="3936"/>
    <n v="8.1999999999999993"/>
    <n v="16050"/>
  </r>
  <r>
    <x v="31"/>
    <x v="31"/>
    <x v="12"/>
    <x v="2"/>
    <x v="3"/>
    <x v="5739"/>
    <n v="114995"/>
    <n v="133.1"/>
    <n v="9068.89"/>
    <n v="607252.80000000005"/>
    <n v="0"/>
    <n v="0"/>
    <n v="0"/>
    <n v="0"/>
    <n v="0"/>
    <m/>
    <m/>
    <m/>
    <m/>
    <m/>
    <m/>
    <m/>
    <m/>
    <m/>
    <m/>
    <n v="1970"/>
    <n v="20024"/>
    <n v="23.18"/>
    <n v="27.36"/>
  </r>
  <r>
    <x v="66"/>
    <x v="66"/>
    <x v="11"/>
    <x v="2"/>
    <x v="20"/>
    <x v="4"/>
    <m/>
    <m/>
    <m/>
    <m/>
    <n v="0"/>
    <m/>
    <m/>
    <m/>
    <m/>
    <m/>
    <m/>
    <m/>
    <m/>
    <m/>
    <m/>
    <m/>
    <m/>
    <m/>
    <m/>
    <n v="0"/>
    <m/>
    <m/>
    <n v="0"/>
  </r>
  <r>
    <x v="81"/>
    <x v="81"/>
    <x v="6"/>
    <x v="2"/>
    <x v="81"/>
    <x v="5345"/>
    <n v="17003"/>
    <n v="45.71"/>
    <n v="3065.81"/>
    <n v="88387.199999999997"/>
    <n v="12272.55"/>
    <n v="16126"/>
    <n v="43.35"/>
    <n v="395.89"/>
    <n v="147998.37"/>
    <m/>
    <m/>
    <m/>
    <m/>
    <m/>
    <m/>
    <m/>
    <m/>
    <m/>
    <m/>
    <n v="119"/>
    <n v="6828"/>
    <n v="18.350000000000001"/>
    <n v="3.84"/>
  </r>
  <r>
    <x v="120"/>
    <x v="120"/>
    <x v="3"/>
    <x v="2"/>
    <x v="37"/>
    <x v="5740"/>
    <n v="40037"/>
    <n v="104.26"/>
    <n v="8960.84"/>
    <n v="266674.71000000002"/>
    <n v="0"/>
    <m/>
    <m/>
    <m/>
    <m/>
    <m/>
    <m/>
    <m/>
    <m/>
    <m/>
    <m/>
    <m/>
    <m/>
    <m/>
    <m/>
    <n v="385.68"/>
    <n v="1918"/>
    <n v="4.99"/>
    <n v="12.05"/>
  </r>
  <r>
    <x v="193"/>
    <x v="193"/>
    <x v="15"/>
    <x v="7"/>
    <x v="31"/>
    <x v="5741"/>
    <n v="15545"/>
    <n v="64.77"/>
    <n v="2906.95"/>
    <n v="54069.27"/>
    <n v="0"/>
    <m/>
    <m/>
    <m/>
    <m/>
    <m/>
    <m/>
    <m/>
    <m/>
    <m/>
    <m/>
    <m/>
    <m/>
    <m/>
    <m/>
    <n v="0"/>
    <m/>
    <m/>
    <n v="0"/>
  </r>
  <r>
    <x v="73"/>
    <x v="73"/>
    <x v="1"/>
    <x v="4"/>
    <x v="85"/>
    <x v="5742"/>
    <n v="176914"/>
    <n v="65.23"/>
    <n v="9321.73"/>
    <n v="1959241.23"/>
    <n v="220924.35"/>
    <n v="229095"/>
    <n v="84.47"/>
    <n v="977.54"/>
    <n v="2664192.96"/>
    <m/>
    <m/>
    <m/>
    <m/>
    <m/>
    <m/>
    <m/>
    <m/>
    <m/>
    <m/>
    <n v="3338612.47"/>
    <n v="147821"/>
    <n v="54.51"/>
    <n v="14772.62"/>
  </r>
  <r>
    <x v="77"/>
    <x v="77"/>
    <x v="11"/>
    <x v="28"/>
    <x v="6"/>
    <x v="5743"/>
    <n v="1337"/>
    <n v="13.93"/>
    <n v="1207.5"/>
    <n v="8983.7999999999993"/>
    <n v="0"/>
    <n v="809"/>
    <n v="8.43"/>
    <m/>
    <m/>
    <m/>
    <m/>
    <m/>
    <m/>
    <m/>
    <m/>
    <m/>
    <m/>
    <m/>
    <m/>
    <n v="0"/>
    <m/>
    <m/>
    <n v="0"/>
  </r>
  <r>
    <x v="172"/>
    <x v="172"/>
    <x v="8"/>
    <x v="2"/>
    <x v="9"/>
    <x v="5744"/>
    <n v="71839"/>
    <n v="149.66"/>
    <n v="10640"/>
    <n v="395808"/>
    <n v="0"/>
    <m/>
    <m/>
    <m/>
    <m/>
    <m/>
    <m/>
    <m/>
    <m/>
    <m/>
    <m/>
    <m/>
    <m/>
    <m/>
    <m/>
    <n v="33.29"/>
    <n v="5012"/>
    <n v="10.44"/>
    <n v="0.83"/>
  </r>
  <r>
    <x v="140"/>
    <x v="140"/>
    <x v="3"/>
    <x v="7"/>
    <x v="9"/>
    <x v="5745"/>
    <n v="23960"/>
    <n v="49.92"/>
    <n v="3418.18"/>
    <n v="127156.11"/>
    <n v="26199.81"/>
    <n v="24859"/>
    <n v="51.79"/>
    <n v="655"/>
    <n v="315951.32"/>
    <m/>
    <m/>
    <m/>
    <m/>
    <m/>
    <m/>
    <m/>
    <m/>
    <m/>
    <m/>
    <n v="169860"/>
    <n v="6798"/>
    <n v="14.16"/>
    <n v="4246.5"/>
  </r>
  <r>
    <x v="161"/>
    <x v="161"/>
    <x v="13"/>
    <x v="11"/>
    <x v="20"/>
    <x v="5746"/>
    <n v="311"/>
    <n v="0.43"/>
    <n v="6.65"/>
    <n v="371.07"/>
    <n v="0"/>
    <m/>
    <m/>
    <m/>
    <m/>
    <m/>
    <m/>
    <m/>
    <m/>
    <m/>
    <m/>
    <m/>
    <m/>
    <m/>
    <m/>
    <n v="2723"/>
    <n v="28372"/>
    <n v="39.409999999999997"/>
    <n v="45.38"/>
  </r>
  <r>
    <x v="204"/>
    <x v="204"/>
    <x v="8"/>
    <x v="1"/>
    <x v="16"/>
    <x v="4"/>
    <m/>
    <m/>
    <m/>
    <m/>
    <n v="0"/>
    <m/>
    <m/>
    <m/>
    <m/>
    <m/>
    <m/>
    <m/>
    <m/>
    <m/>
    <m/>
    <m/>
    <m/>
    <m/>
    <m/>
    <n v="26.09"/>
    <n v="3312"/>
    <n v="69"/>
    <n v="6.52"/>
  </r>
  <r>
    <x v="113"/>
    <x v="113"/>
    <x v="7"/>
    <x v="2"/>
    <x v="3"/>
    <x v="5747"/>
    <n v="36956"/>
    <n v="42.77"/>
    <n v="5862.38"/>
    <n v="392544.63"/>
    <n v="0"/>
    <m/>
    <m/>
    <m/>
    <m/>
    <m/>
    <m/>
    <m/>
    <m/>
    <m/>
    <m/>
    <m/>
    <m/>
    <m/>
    <m/>
    <n v="1029.08"/>
    <n v="2558"/>
    <n v="2.96"/>
    <n v="14.29"/>
  </r>
  <r>
    <x v="162"/>
    <x v="162"/>
    <x v="3"/>
    <x v="2"/>
    <x v="29"/>
    <x v="5748"/>
    <n v="54862"/>
    <n v="87.92"/>
    <n v="6189.23"/>
    <n v="299311.2"/>
    <n v="0"/>
    <m/>
    <m/>
    <m/>
    <m/>
    <m/>
    <m/>
    <m/>
    <m/>
    <m/>
    <m/>
    <m/>
    <m/>
    <m/>
    <m/>
    <n v="1079.8499999999999"/>
    <n v="5446"/>
    <n v="8.73"/>
    <n v="20.77"/>
  </r>
  <r>
    <x v="49"/>
    <x v="49"/>
    <x v="13"/>
    <x v="5"/>
    <x v="57"/>
    <x v="5749"/>
    <n v="18317"/>
    <n v="36.340000000000003"/>
    <n v="3980.95"/>
    <n v="155496"/>
    <n v="12053.35"/>
    <n v="13257"/>
    <n v="26.3"/>
    <n v="286.98"/>
    <n v="145354.92000000001"/>
    <m/>
    <m/>
    <m/>
    <m/>
    <m/>
    <m/>
    <m/>
    <m/>
    <m/>
    <m/>
    <n v="105411"/>
    <n v="15808"/>
    <n v="31.37"/>
    <n v="2509.79"/>
  </r>
  <r>
    <x v="169"/>
    <x v="169"/>
    <x v="5"/>
    <x v="2"/>
    <x v="20"/>
    <x v="5750"/>
    <n v="24493"/>
    <n v="34.020000000000003"/>
    <n v="2561.67"/>
    <n v="142941"/>
    <n v="19712.900000000001"/>
    <n v="15062"/>
    <n v="20.92"/>
    <n v="328.55"/>
    <n v="237723.78"/>
    <m/>
    <m/>
    <m/>
    <m/>
    <m/>
    <m/>
    <m/>
    <m/>
    <m/>
    <m/>
    <n v="179470"/>
    <n v="26680"/>
    <n v="37.06"/>
    <n v="2991.17"/>
  </r>
  <r>
    <x v="164"/>
    <x v="164"/>
    <x v="15"/>
    <x v="12"/>
    <x v="6"/>
    <x v="4"/>
    <m/>
    <m/>
    <m/>
    <m/>
    <n v="0"/>
    <m/>
    <m/>
    <m/>
    <m/>
    <m/>
    <m/>
    <m/>
    <m/>
    <m/>
    <m/>
    <m/>
    <m/>
    <m/>
    <m/>
    <n v="0"/>
    <m/>
    <m/>
    <n v="0"/>
  </r>
  <r>
    <x v="184"/>
    <x v="184"/>
    <x v="8"/>
    <x v="1"/>
    <x v="6"/>
    <x v="5751"/>
    <n v="1219"/>
    <n v="12.7"/>
    <n v="594.88"/>
    <n v="4425.87"/>
    <n v="290.01"/>
    <n v="742"/>
    <n v="7.73"/>
    <n v="36.25"/>
    <n v="3497.31"/>
    <m/>
    <m/>
    <m/>
    <m/>
    <m/>
    <m/>
    <m/>
    <m/>
    <m/>
    <m/>
    <n v="361.09"/>
    <n v="4711"/>
    <n v="49.07"/>
    <n v="45.14"/>
  </r>
  <r>
    <x v="52"/>
    <x v="52"/>
    <x v="2"/>
    <x v="4"/>
    <x v="33"/>
    <x v="5752"/>
    <n v="84214"/>
    <n v="70.180000000000007"/>
    <n v="5449.2"/>
    <n v="506775.6"/>
    <n v="93438.41"/>
    <n v="122629"/>
    <n v="102.19"/>
    <n v="934.38"/>
    <n v="1126801.81"/>
    <m/>
    <m/>
    <m/>
    <m/>
    <m/>
    <m/>
    <m/>
    <m/>
    <m/>
    <m/>
    <n v="10238"/>
    <n v="44975"/>
    <n v="37.479999999999997"/>
    <n v="102.38"/>
  </r>
  <r>
    <x v="119"/>
    <x v="119"/>
    <x v="15"/>
    <x v="1"/>
    <x v="98"/>
    <x v="5753"/>
    <n v="526"/>
    <n v="2.44"/>
    <n v="143.06"/>
    <n v="2394.75"/>
    <n v="1417.07"/>
    <n v="1831"/>
    <n v="8.48"/>
    <n v="78.73"/>
    <n v="17088.88"/>
    <m/>
    <m/>
    <m/>
    <m/>
    <m/>
    <m/>
    <m/>
    <m/>
    <m/>
    <m/>
    <n v="167855"/>
    <n v="35211"/>
    <n v="163.01"/>
    <n v="9325.2800000000007"/>
  </r>
  <r>
    <x v="19"/>
    <x v="19"/>
    <x v="7"/>
    <x v="9"/>
    <x v="16"/>
    <x v="4"/>
    <m/>
    <m/>
    <m/>
    <m/>
    <n v="697.38"/>
    <n v="1042"/>
    <n v="21.71"/>
    <m/>
    <m/>
    <m/>
    <m/>
    <m/>
    <m/>
    <m/>
    <m/>
    <m/>
    <m/>
    <m/>
    <m/>
    <n v="230"/>
    <n v="1856"/>
    <n v="38.67"/>
    <n v="57.5"/>
  </r>
  <r>
    <x v="66"/>
    <x v="66"/>
    <x v="9"/>
    <x v="28"/>
    <x v="6"/>
    <x v="0"/>
    <n v="0"/>
    <n v="0"/>
    <n v="0"/>
    <n v="0"/>
    <n v="0"/>
    <n v="0"/>
    <n v="0"/>
    <m/>
    <m/>
    <m/>
    <m/>
    <m/>
    <m/>
    <m/>
    <m/>
    <m/>
    <m/>
    <m/>
    <m/>
    <n v="0"/>
    <n v="0"/>
    <n v="0"/>
    <n v="0"/>
  </r>
  <r>
    <x v="164"/>
    <x v="164"/>
    <x v="13"/>
    <x v="2"/>
    <x v="5"/>
    <x v="5754"/>
    <n v="141777"/>
    <n v="147.68"/>
    <n v="8469.8799999999992"/>
    <n v="630158.69999999995"/>
    <n v="0"/>
    <m/>
    <m/>
    <m/>
    <m/>
    <m/>
    <m/>
    <m/>
    <m/>
    <m/>
    <m/>
    <m/>
    <m/>
    <m/>
    <m/>
    <n v="318000"/>
    <n v="14237"/>
    <n v="14.83"/>
    <n v="3975"/>
  </r>
  <r>
    <x v="85"/>
    <x v="85"/>
    <x v="3"/>
    <x v="0"/>
    <x v="5"/>
    <x v="5755"/>
    <n v="104287"/>
    <n v="108.63"/>
    <n v="7193.25"/>
    <n v="535177.80000000005"/>
    <n v="0"/>
    <n v="0"/>
    <n v="0"/>
    <m/>
    <m/>
    <m/>
    <m/>
    <m/>
    <m/>
    <m/>
    <m/>
    <m/>
    <m/>
    <m/>
    <m/>
    <n v="3378"/>
    <n v="25342"/>
    <n v="26.4"/>
    <n v="42.23"/>
  </r>
  <r>
    <x v="93"/>
    <x v="93"/>
    <x v="4"/>
    <x v="1"/>
    <x v="53"/>
    <x v="5756"/>
    <n v="659"/>
    <n v="4.22"/>
    <n v="138.08000000000001"/>
    <n v="1669.35"/>
    <n v="808.92"/>
    <n v="1593"/>
    <n v="10.210000000000001"/>
    <n v="62.22"/>
    <n v="9755.0499999999993"/>
    <m/>
    <m/>
    <m/>
    <m/>
    <m/>
    <m/>
    <m/>
    <m/>
    <m/>
    <m/>
    <n v="291.42"/>
    <n v="1358"/>
    <n v="8.7100000000000009"/>
    <n v="22.42"/>
  </r>
  <r>
    <x v="75"/>
    <x v="75"/>
    <x v="9"/>
    <x v="7"/>
    <x v="42"/>
    <x v="5757"/>
    <n v="14344"/>
    <n v="39.840000000000003"/>
    <n v="3111.97"/>
    <n v="86823.87"/>
    <n v="27359.84"/>
    <n v="27953"/>
    <n v="77.650000000000006"/>
    <n v="911.99"/>
    <n v="329940.58"/>
    <m/>
    <m/>
    <m/>
    <m/>
    <m/>
    <m/>
    <m/>
    <m/>
    <m/>
    <m/>
    <n v="133117.78"/>
    <n v="3459"/>
    <n v="9.61"/>
    <n v="4437.26"/>
  </r>
  <r>
    <x v="64"/>
    <x v="64"/>
    <x v="9"/>
    <x v="1"/>
    <x v="11"/>
    <x v="5758"/>
    <n v="508"/>
    <n v="4.2300000000000004"/>
    <n v="150.6"/>
    <n v="1400.58"/>
    <n v="60.14"/>
    <n v="116"/>
    <n v="0.97"/>
    <m/>
    <m/>
    <m/>
    <m/>
    <m/>
    <m/>
    <m/>
    <m/>
    <m/>
    <m/>
    <m/>
    <m/>
    <n v="131800"/>
    <n v="10338"/>
    <n v="86.15"/>
    <n v="13180"/>
  </r>
  <r>
    <x v="119"/>
    <x v="119"/>
    <x v="5"/>
    <x v="22"/>
    <x v="2"/>
    <x v="5759"/>
    <n v="59894"/>
    <n v="77.989999999999995"/>
    <n v="3816.53"/>
    <n v="227159.94"/>
    <n v="36934.04"/>
    <n v="24523"/>
    <n v="31.93"/>
    <n v="577.09"/>
    <n v="445398.72"/>
    <m/>
    <m/>
    <m/>
    <m/>
    <m/>
    <m/>
    <m/>
    <m/>
    <m/>
    <m/>
    <n v="222479"/>
    <n v="38321"/>
    <n v="49.9"/>
    <n v="3476.23"/>
  </r>
  <r>
    <x v="38"/>
    <x v="38"/>
    <x v="11"/>
    <x v="1"/>
    <x v="68"/>
    <x v="5760"/>
    <n v="756"/>
    <n v="3.94"/>
    <n v="210.38"/>
    <n v="3130.38"/>
    <n v="260.91000000000003"/>
    <n v="752"/>
    <n v="3.92"/>
    <n v="16.309999999999999"/>
    <n v="3146.41"/>
    <m/>
    <m/>
    <m/>
    <m/>
    <m/>
    <m/>
    <m/>
    <m/>
    <m/>
    <m/>
    <n v="4498"/>
    <n v="17448"/>
    <n v="90.88"/>
    <n v="281.13"/>
  </r>
  <r>
    <x v="100"/>
    <x v="100"/>
    <x v="6"/>
    <x v="6"/>
    <x v="11"/>
    <x v="5761"/>
    <n v="130"/>
    <n v="1.08"/>
    <n v="89.6"/>
    <n v="833.28"/>
    <n v="0"/>
    <n v="121"/>
    <n v="1.01"/>
    <m/>
    <m/>
    <m/>
    <m/>
    <m/>
    <m/>
    <m/>
    <m/>
    <m/>
    <m/>
    <m/>
    <m/>
    <n v="47800"/>
    <n v="7087"/>
    <n v="59.06"/>
    <n v="4780"/>
  </r>
  <r>
    <x v="10"/>
    <x v="10"/>
    <x v="13"/>
    <x v="2"/>
    <x v="14"/>
    <x v="5762"/>
    <n v="72960"/>
    <n v="138.18"/>
    <n v="8109.09"/>
    <n v="331824"/>
    <n v="0"/>
    <m/>
    <m/>
    <m/>
    <m/>
    <m/>
    <m/>
    <m/>
    <m/>
    <m/>
    <m/>
    <m/>
    <m/>
    <m/>
    <m/>
    <n v="89570"/>
    <n v="11135"/>
    <n v="21.09"/>
    <n v="2035.68"/>
  </r>
  <r>
    <x v="54"/>
    <x v="54"/>
    <x v="6"/>
    <x v="2"/>
    <x v="9"/>
    <x v="5763"/>
    <n v="86025"/>
    <n v="179.22"/>
    <n v="10340"/>
    <n v="384648"/>
    <n v="0"/>
    <m/>
    <m/>
    <m/>
    <m/>
    <m/>
    <m/>
    <m/>
    <m/>
    <m/>
    <m/>
    <m/>
    <m/>
    <m/>
    <m/>
    <n v="125400"/>
    <n v="5179"/>
    <n v="10.79"/>
    <n v="3135"/>
  </r>
  <r>
    <x v="211"/>
    <x v="211"/>
    <x v="3"/>
    <x v="7"/>
    <x v="15"/>
    <x v="5764"/>
    <n v="44478"/>
    <n v="102.96"/>
    <n v="9362.9699999999993"/>
    <n v="313472.31"/>
    <n v="0"/>
    <m/>
    <m/>
    <m/>
    <m/>
    <m/>
    <m/>
    <m/>
    <m/>
    <m/>
    <m/>
    <m/>
    <m/>
    <m/>
    <m/>
    <n v="307.70999999999998"/>
    <n v="2300"/>
    <n v="5.32"/>
    <n v="8.5500000000000007"/>
  </r>
  <r>
    <x v="44"/>
    <x v="44"/>
    <x v="9"/>
    <x v="5"/>
    <x v="111"/>
    <x v="5765"/>
    <n v="9109"/>
    <n v="15.49"/>
    <n v="1554.84"/>
    <n v="70853.91"/>
    <n v="12758.49"/>
    <n v="20522"/>
    <n v="34.9"/>
    <n v="260.38"/>
    <n v="153858.42000000001"/>
    <m/>
    <m/>
    <m/>
    <m/>
    <m/>
    <m/>
    <m/>
    <m/>
    <m/>
    <m/>
    <n v="1810"/>
    <n v="14104"/>
    <n v="23.99"/>
    <n v="36.94"/>
  </r>
  <r>
    <x v="212"/>
    <x v="212"/>
    <x v="0"/>
    <x v="2"/>
    <x v="20"/>
    <x v="5766"/>
    <n v="2588532"/>
    <n v="3595.18"/>
    <n v="9259"/>
    <n v="516652.2"/>
    <n v="0"/>
    <m/>
    <m/>
    <m/>
    <m/>
    <m/>
    <m/>
    <m/>
    <m/>
    <m/>
    <m/>
    <m/>
    <m/>
    <m/>
    <m/>
    <n v="1340.82"/>
    <n v="424241"/>
    <n v="589.22"/>
    <n v="22.35"/>
  </r>
  <r>
    <x v="117"/>
    <x v="117"/>
    <x v="4"/>
    <x v="1"/>
    <x v="71"/>
    <x v="4"/>
    <m/>
    <m/>
    <m/>
    <m/>
    <n v="0"/>
    <m/>
    <m/>
    <m/>
    <m/>
    <m/>
    <m/>
    <m/>
    <m/>
    <m/>
    <m/>
    <m/>
    <m/>
    <m/>
    <m/>
    <n v="122.99"/>
    <n v="488"/>
    <n v="8.1300000000000008"/>
    <n v="24.6"/>
  </r>
  <r>
    <x v="84"/>
    <x v="84"/>
    <x v="3"/>
    <x v="7"/>
    <x v="9"/>
    <x v="5767"/>
    <n v="13706"/>
    <n v="28.55"/>
    <n v="2448.75"/>
    <n v="91093.5"/>
    <n v="30904.95"/>
    <n v="48098"/>
    <n v="100.2"/>
    <m/>
    <m/>
    <m/>
    <m/>
    <m/>
    <m/>
    <m/>
    <m/>
    <m/>
    <m/>
    <m/>
    <m/>
    <n v="149120"/>
    <n v="8526"/>
    <n v="17.760000000000002"/>
    <n v="3728"/>
  </r>
  <r>
    <x v="227"/>
    <x v="227"/>
    <x v="11"/>
    <x v="7"/>
    <x v="9"/>
    <x v="5768"/>
    <n v="21894"/>
    <n v="45.61"/>
    <n v="4430"/>
    <n v="164796"/>
    <n v="22904.95"/>
    <n v="24960"/>
    <n v="52"/>
    <n v="572.62"/>
    <n v="276217.62"/>
    <m/>
    <m/>
    <m/>
    <m/>
    <m/>
    <m/>
    <m/>
    <m/>
    <m/>
    <m/>
    <n v="960"/>
    <n v="13193"/>
    <n v="27.49"/>
    <n v="24"/>
  </r>
  <r>
    <x v="52"/>
    <x v="52"/>
    <x v="13"/>
    <x v="11"/>
    <x v="65"/>
    <x v="5769"/>
    <n v="109974"/>
    <n v="61.1"/>
    <n v="4434.67"/>
    <n v="618636"/>
    <n v="112117.36"/>
    <n v="111139"/>
    <n v="61.74"/>
    <n v="747.45"/>
    <n v="1352056.9"/>
    <m/>
    <m/>
    <m/>
    <m/>
    <m/>
    <m/>
    <m/>
    <m/>
    <m/>
    <m/>
    <n v="14939"/>
    <n v="113626"/>
    <n v="63.13"/>
    <n v="99.59"/>
  </r>
  <r>
    <x v="122"/>
    <x v="122"/>
    <x v="12"/>
    <x v="2"/>
    <x v="15"/>
    <x v="5770"/>
    <n v="16408"/>
    <n v="37.979999999999997"/>
    <n v="2277.08"/>
    <n v="76236.75"/>
    <n v="25057.23"/>
    <n v="43731"/>
    <n v="101.23"/>
    <n v="696.03"/>
    <n v="302172.61"/>
    <m/>
    <m/>
    <m/>
    <m/>
    <m/>
    <m/>
    <m/>
    <m/>
    <m/>
    <m/>
    <n v="1969.11"/>
    <n v="21904"/>
    <n v="50.7"/>
    <n v="54.7"/>
  </r>
  <r>
    <x v="91"/>
    <x v="91"/>
    <x v="3"/>
    <x v="18"/>
    <x v="7"/>
    <x v="5771"/>
    <n v="2941"/>
    <n v="122.54"/>
    <n v="13235.5"/>
    <n v="24618.03"/>
    <n v="0"/>
    <m/>
    <m/>
    <m/>
    <m/>
    <m/>
    <m/>
    <m/>
    <m/>
    <m/>
    <n v="2515"/>
    <n v="6490"/>
    <n v="270.42"/>
    <n v="1257"/>
    <n v="56295.76"/>
    <n v="26700"/>
    <n v="1165"/>
    <n v="48.54"/>
    <n v="13350"/>
  </r>
  <r>
    <x v="22"/>
    <x v="22"/>
    <x v="2"/>
    <x v="0"/>
    <x v="30"/>
    <x v="5772"/>
    <n v="24135"/>
    <n v="41.9"/>
    <n v="4269.58"/>
    <n v="190594.2"/>
    <n v="23826.38"/>
    <n v="35494"/>
    <n v="61.62"/>
    <n v="496.38"/>
    <n v="287329.49"/>
    <m/>
    <m/>
    <m/>
    <m/>
    <m/>
    <m/>
    <m/>
    <m/>
    <m/>
    <m/>
    <n v="237.89"/>
    <n v="12996"/>
    <n v="22.56"/>
    <n v="4.96"/>
  </r>
  <r>
    <x v="3"/>
    <x v="3"/>
    <x v="3"/>
    <x v="28"/>
    <x v="6"/>
    <x v="4"/>
    <m/>
    <m/>
    <m/>
    <m/>
    <n v="0"/>
    <m/>
    <m/>
    <m/>
    <m/>
    <m/>
    <m/>
    <m/>
    <m/>
    <m/>
    <m/>
    <m/>
    <m/>
    <m/>
    <m/>
    <n v="0"/>
    <m/>
    <m/>
    <n v="0"/>
  </r>
  <r>
    <x v="52"/>
    <x v="52"/>
    <x v="3"/>
    <x v="2"/>
    <x v="64"/>
    <x v="5773"/>
    <n v="19463"/>
    <n v="21.63"/>
    <n v="1278.6300000000001"/>
    <n v="89184.21"/>
    <n v="26978.66"/>
    <n v="48950"/>
    <n v="54.39"/>
    <n v="359.72"/>
    <n v="325343.77"/>
    <m/>
    <m/>
    <m/>
    <m/>
    <m/>
    <m/>
    <m/>
    <m/>
    <m/>
    <m/>
    <n v="2611"/>
    <n v="14023"/>
    <n v="15.58"/>
    <n v="34.81"/>
  </r>
  <r>
    <x v="17"/>
    <x v="17"/>
    <x v="5"/>
    <x v="6"/>
    <x v="15"/>
    <x v="4"/>
    <m/>
    <m/>
    <m/>
    <m/>
    <n v="0"/>
    <m/>
    <m/>
    <m/>
    <m/>
    <m/>
    <m/>
    <m/>
    <m/>
    <m/>
    <m/>
    <m/>
    <m/>
    <m/>
    <m/>
    <n v="98400"/>
    <n v="21905"/>
    <n v="50.71"/>
    <n v="2733.33"/>
  </r>
  <r>
    <x v="156"/>
    <x v="156"/>
    <x v="0"/>
    <x v="2"/>
    <x v="9"/>
    <x v="5774"/>
    <n v="51688"/>
    <n v="107.68"/>
    <n v="6960"/>
    <n v="258912"/>
    <n v="0"/>
    <m/>
    <m/>
    <m/>
    <m/>
    <m/>
    <m/>
    <m/>
    <m/>
    <m/>
    <m/>
    <m/>
    <m/>
    <m/>
    <m/>
    <n v="1048.99"/>
    <n v="6396"/>
    <n v="13.33"/>
    <n v="26.22"/>
  </r>
  <r>
    <x v="21"/>
    <x v="21"/>
    <x v="3"/>
    <x v="2"/>
    <x v="17"/>
    <x v="5775"/>
    <n v="18829"/>
    <n v="31.38"/>
    <n v="4763.04"/>
    <n v="221481.36"/>
    <n v="0"/>
    <m/>
    <m/>
    <m/>
    <m/>
    <m/>
    <m/>
    <m/>
    <m/>
    <m/>
    <n v="16940"/>
    <n v="37016"/>
    <n v="61.69"/>
    <n v="338"/>
    <n v="379184.96"/>
    <n v="1545.04"/>
    <n v="18735"/>
    <n v="31.23"/>
    <n v="30.9"/>
  </r>
  <r>
    <x v="19"/>
    <x v="19"/>
    <x v="14"/>
    <x v="6"/>
    <x v="19"/>
    <x v="4"/>
    <m/>
    <m/>
    <m/>
    <m/>
    <n v="0"/>
    <m/>
    <m/>
    <m/>
    <m/>
    <m/>
    <m/>
    <m/>
    <m/>
    <m/>
    <m/>
    <m/>
    <m/>
    <m/>
    <m/>
    <n v="0"/>
    <m/>
    <m/>
    <n v="0"/>
  </r>
  <r>
    <x v="41"/>
    <x v="41"/>
    <x v="15"/>
    <x v="0"/>
    <x v="42"/>
    <x v="5776"/>
    <n v="15748"/>
    <n v="43.74"/>
    <n v="3594.93"/>
    <n v="100298.64"/>
    <n v="7133.85"/>
    <n v="9575"/>
    <n v="26.6"/>
    <n v="237.8"/>
    <n v="86029.24"/>
    <m/>
    <m/>
    <m/>
    <m/>
    <m/>
    <m/>
    <m/>
    <m/>
    <m/>
    <m/>
    <n v="1.36"/>
    <n v="9998"/>
    <n v="27.77"/>
    <n v="0.05"/>
  </r>
  <r>
    <x v="104"/>
    <x v="104"/>
    <x v="12"/>
    <x v="1"/>
    <x v="71"/>
    <x v="5777"/>
    <n v="591"/>
    <n v="9.85"/>
    <n v="497.8"/>
    <n v="2314.77"/>
    <n v="0"/>
    <m/>
    <m/>
    <m/>
    <m/>
    <m/>
    <m/>
    <m/>
    <m/>
    <m/>
    <n v="2588"/>
    <n v="4414"/>
    <n v="73.569999999999993"/>
    <n v="517"/>
    <n v="57929.79"/>
    <n v="0"/>
    <m/>
    <m/>
    <n v="0"/>
  </r>
  <r>
    <x v="145"/>
    <x v="145"/>
    <x v="6"/>
    <x v="2"/>
    <x v="30"/>
    <x v="5778"/>
    <n v="78720"/>
    <n v="136.66999999999999"/>
    <n v="8720"/>
    <n v="389260.79999999999"/>
    <n v="0"/>
    <m/>
    <m/>
    <m/>
    <m/>
    <m/>
    <m/>
    <m/>
    <m/>
    <m/>
    <m/>
    <m/>
    <m/>
    <m/>
    <m/>
    <n v="153.33000000000001"/>
    <n v="10137"/>
    <n v="17.600000000000001"/>
    <n v="3.19"/>
  </r>
  <r>
    <x v="93"/>
    <x v="93"/>
    <x v="4"/>
    <x v="4"/>
    <x v="22"/>
    <x v="5563"/>
    <n v="99"/>
    <n v="0.33"/>
    <n v="17.72"/>
    <n v="411.99"/>
    <n v="0"/>
    <m/>
    <m/>
    <m/>
    <m/>
    <m/>
    <m/>
    <m/>
    <m/>
    <m/>
    <n v="250"/>
    <n v="675"/>
    <n v="2.25"/>
    <n v="10"/>
    <n v="5596"/>
    <n v="782.08"/>
    <n v="5032"/>
    <n v="16.77"/>
    <n v="31.28"/>
  </r>
  <r>
    <x v="184"/>
    <x v="184"/>
    <x v="9"/>
    <x v="1"/>
    <x v="6"/>
    <x v="5779"/>
    <n v="1050"/>
    <n v="10.94"/>
    <n v="583.25"/>
    <n v="4339.38"/>
    <n v="121.24"/>
    <n v="730"/>
    <n v="7.6"/>
    <m/>
    <m/>
    <m/>
    <m/>
    <m/>
    <m/>
    <m/>
    <m/>
    <m/>
    <m/>
    <m/>
    <m/>
    <n v="1113.75"/>
    <n v="8157"/>
    <n v="84.97"/>
    <n v="139.22"/>
  </r>
  <r>
    <x v="211"/>
    <x v="211"/>
    <x v="4"/>
    <x v="2"/>
    <x v="42"/>
    <x v="5780"/>
    <n v="37523"/>
    <n v="104.23"/>
    <n v="7030.93"/>
    <n v="196163.04"/>
    <n v="0"/>
    <m/>
    <m/>
    <m/>
    <m/>
    <m/>
    <m/>
    <m/>
    <m/>
    <m/>
    <m/>
    <m/>
    <m/>
    <m/>
    <m/>
    <n v="492.68"/>
    <n v="4474"/>
    <n v="12.43"/>
    <n v="16.420000000000002"/>
  </r>
  <r>
    <x v="100"/>
    <x v="100"/>
    <x v="13"/>
    <x v="6"/>
    <x v="11"/>
    <x v="1540"/>
    <n v="143"/>
    <n v="1.19"/>
    <n v="9.6"/>
    <n v="89.28"/>
    <n v="0"/>
    <m/>
    <m/>
    <m/>
    <m/>
    <m/>
    <m/>
    <m/>
    <m/>
    <m/>
    <m/>
    <m/>
    <m/>
    <m/>
    <m/>
    <n v="57816"/>
    <n v="10285"/>
    <n v="85.71"/>
    <n v="5781.6"/>
  </r>
  <r>
    <x v="134"/>
    <x v="134"/>
    <x v="9"/>
    <x v="2"/>
    <x v="38"/>
    <x v="5781"/>
    <n v="69419"/>
    <n v="103.3"/>
    <n v="8233.32"/>
    <n v="428791.38"/>
    <n v="0"/>
    <m/>
    <m/>
    <m/>
    <m/>
    <m/>
    <m/>
    <m/>
    <m/>
    <m/>
    <m/>
    <m/>
    <m/>
    <m/>
    <m/>
    <n v="621.62"/>
    <n v="3240"/>
    <n v="4.82"/>
    <n v="11.1"/>
  </r>
  <r>
    <x v="10"/>
    <x v="10"/>
    <x v="6"/>
    <x v="2"/>
    <x v="14"/>
    <x v="5782"/>
    <n v="64305"/>
    <n v="121.79"/>
    <n v="8453.64"/>
    <n v="345922.8"/>
    <n v="0"/>
    <m/>
    <m/>
    <m/>
    <m/>
    <m/>
    <m/>
    <m/>
    <m/>
    <m/>
    <m/>
    <m/>
    <m/>
    <m/>
    <m/>
    <n v="107695"/>
    <n v="12496"/>
    <n v="23.67"/>
    <n v="2447.61"/>
  </r>
  <r>
    <x v="215"/>
    <x v="215"/>
    <x v="10"/>
    <x v="1"/>
    <x v="1"/>
    <x v="5783"/>
    <n v="186"/>
    <n v="2.58"/>
    <n v="231.33"/>
    <n v="1290.8399999999999"/>
    <n v="0"/>
    <m/>
    <m/>
    <m/>
    <m/>
    <m/>
    <m/>
    <m/>
    <m/>
    <m/>
    <m/>
    <m/>
    <m/>
    <m/>
    <m/>
    <n v="0"/>
    <m/>
    <m/>
    <n v="0"/>
  </r>
  <r>
    <x v="55"/>
    <x v="55"/>
    <x v="5"/>
    <x v="7"/>
    <x v="49"/>
    <x v="259"/>
    <n v="90126"/>
    <n v="98.82"/>
    <n v="8810.5300000000007"/>
    <n v="622728"/>
    <n v="0"/>
    <m/>
    <m/>
    <m/>
    <m/>
    <m/>
    <m/>
    <m/>
    <m/>
    <m/>
    <m/>
    <m/>
    <m/>
    <m/>
    <m/>
    <n v="1910"/>
    <n v="36388"/>
    <n v="39.9"/>
    <n v="25.13"/>
  </r>
  <r>
    <x v="164"/>
    <x v="164"/>
    <x v="2"/>
    <x v="12"/>
    <x v="6"/>
    <x v="4"/>
    <m/>
    <m/>
    <m/>
    <m/>
    <n v="0"/>
    <m/>
    <m/>
    <m/>
    <m/>
    <m/>
    <m/>
    <m/>
    <m/>
    <m/>
    <m/>
    <m/>
    <m/>
    <m/>
    <m/>
    <n v="0"/>
    <m/>
    <m/>
    <n v="0"/>
  </r>
  <r>
    <x v="23"/>
    <x v="23"/>
    <x v="6"/>
    <x v="2"/>
    <x v="21"/>
    <x v="5784"/>
    <n v="20375"/>
    <n v="70.75"/>
    <n v="4603.33"/>
    <n v="102746.4"/>
    <n v="12469.45"/>
    <n v="18853"/>
    <n v="65.459999999999994"/>
    <n v="519.55999999999995"/>
    <n v="150372.79999999999"/>
    <m/>
    <m/>
    <m/>
    <m/>
    <m/>
    <m/>
    <m/>
    <m/>
    <m/>
    <m/>
    <n v="940"/>
    <n v="8966"/>
    <n v="31.13"/>
    <n v="39.17"/>
  </r>
  <r>
    <x v="19"/>
    <x v="19"/>
    <x v="7"/>
    <x v="17"/>
    <x v="20"/>
    <x v="5785"/>
    <n v="4330"/>
    <n v="6.01"/>
    <n v="616.52"/>
    <n v="34401.629999999997"/>
    <n v="20390.88"/>
    <n v="18165"/>
    <n v="25.23"/>
    <m/>
    <m/>
    <m/>
    <m/>
    <m/>
    <m/>
    <m/>
    <m/>
    <m/>
    <m/>
    <m/>
    <m/>
    <n v="2956"/>
    <n v="24026"/>
    <n v="33.369999999999997"/>
    <n v="49.27"/>
  </r>
  <r>
    <x v="127"/>
    <x v="127"/>
    <x v="14"/>
    <x v="2"/>
    <x v="30"/>
    <x v="5786"/>
    <n v="89352"/>
    <n v="155.13"/>
    <n v="9963.33"/>
    <n v="444763.2"/>
    <n v="0"/>
    <n v="0"/>
    <n v="0"/>
    <m/>
    <m/>
    <n v="0"/>
    <n v="0"/>
    <n v="0"/>
    <n v="0"/>
    <n v="0"/>
    <n v="0"/>
    <n v="0"/>
    <n v="0"/>
    <n v="0"/>
    <n v="0"/>
    <n v="297.39"/>
    <n v="9821"/>
    <n v="17.05"/>
    <n v="6.2"/>
  </r>
  <r>
    <x v="158"/>
    <x v="158"/>
    <x v="10"/>
    <x v="7"/>
    <x v="30"/>
    <x v="5787"/>
    <n v="21201"/>
    <n v="36.81"/>
    <n v="3312.42"/>
    <n v="147866.28"/>
    <n v="15190"/>
    <n v="21810"/>
    <n v="37.86"/>
    <m/>
    <m/>
    <m/>
    <m/>
    <m/>
    <m/>
    <m/>
    <m/>
    <m/>
    <m/>
    <m/>
    <m/>
    <n v="174797"/>
    <n v="15390"/>
    <n v="26.72"/>
    <n v="3641.6"/>
  </r>
  <r>
    <x v="46"/>
    <x v="46"/>
    <x v="15"/>
    <x v="2"/>
    <x v="81"/>
    <x v="5788"/>
    <n v="14961"/>
    <n v="40.22"/>
    <n v="3250.03"/>
    <n v="93698.43"/>
    <n v="11129"/>
    <n v="18341"/>
    <n v="49.3"/>
    <n v="359"/>
    <n v="134207.96"/>
    <m/>
    <m/>
    <m/>
    <m/>
    <m/>
    <m/>
    <m/>
    <m/>
    <m/>
    <m/>
    <n v="450"/>
    <n v="11918"/>
    <n v="32.04"/>
    <n v="14.52"/>
  </r>
  <r>
    <x v="122"/>
    <x v="122"/>
    <x v="9"/>
    <x v="4"/>
    <x v="121"/>
    <x v="5789"/>
    <n v="437640"/>
    <n v="127.52"/>
    <n v="6428.54"/>
    <n v="1709863.59"/>
    <n v="221.14"/>
    <n v="199"/>
    <n v="0.06"/>
    <n v="0.77"/>
    <n v="2666.85"/>
    <m/>
    <m/>
    <m/>
    <m/>
    <m/>
    <n v="7658"/>
    <n v="17844"/>
    <n v="5.2"/>
    <n v="26"/>
    <n v="171416.67"/>
    <n v="21180.65"/>
    <n v="224537"/>
    <n v="65.42"/>
    <n v="74.06"/>
  </r>
  <r>
    <x v="190"/>
    <x v="190"/>
    <x v="0"/>
    <x v="1"/>
    <x v="28"/>
    <x v="0"/>
    <n v="0"/>
    <n v="0"/>
    <n v="0"/>
    <n v="0"/>
    <n v="0"/>
    <m/>
    <m/>
    <m/>
    <m/>
    <m/>
    <m/>
    <m/>
    <m/>
    <m/>
    <m/>
    <m/>
    <m/>
    <m/>
    <m/>
    <n v="820"/>
    <n v="13473"/>
    <n v="93.56"/>
    <n v="68.33"/>
  </r>
  <r>
    <x v="182"/>
    <x v="182"/>
    <x v="0"/>
    <x v="5"/>
    <x v="32"/>
    <x v="5790"/>
    <n v="8912"/>
    <n v="82.52"/>
    <n v="6045.89"/>
    <n v="50604.09"/>
    <n v="0"/>
    <m/>
    <m/>
    <m/>
    <m/>
    <m/>
    <m/>
    <m/>
    <m/>
    <m/>
    <n v="2631"/>
    <n v="7275"/>
    <n v="67.36"/>
    <n v="292"/>
    <n v="58892.3"/>
    <n v="153.72999999999999"/>
    <n v="264"/>
    <n v="2.44"/>
    <n v="17.079999999999998"/>
  </r>
  <r>
    <x v="130"/>
    <x v="130"/>
    <x v="12"/>
    <x v="5"/>
    <x v="90"/>
    <x v="2077"/>
    <n v="8387"/>
    <n v="20.56"/>
    <n v="2960"/>
    <n v="93595.199999999997"/>
    <n v="13967.02"/>
    <n v="11240"/>
    <n v="27.55"/>
    <n v="410.79"/>
    <n v="168432.51"/>
    <m/>
    <m/>
    <m/>
    <m/>
    <m/>
    <m/>
    <m/>
    <m/>
    <m/>
    <m/>
    <n v="63401"/>
    <n v="1232"/>
    <n v="3.02"/>
    <n v="1864.74"/>
  </r>
  <r>
    <x v="53"/>
    <x v="53"/>
    <x v="5"/>
    <x v="13"/>
    <x v="1"/>
    <x v="4"/>
    <m/>
    <m/>
    <m/>
    <m/>
    <n v="0"/>
    <m/>
    <m/>
    <m/>
    <m/>
    <m/>
    <m/>
    <m/>
    <m/>
    <m/>
    <m/>
    <m/>
    <m/>
    <m/>
    <m/>
    <n v="0"/>
    <m/>
    <m/>
    <n v="0"/>
  </r>
  <r>
    <x v="3"/>
    <x v="3"/>
    <x v="5"/>
    <x v="6"/>
    <x v="1"/>
    <x v="4"/>
    <m/>
    <m/>
    <m/>
    <m/>
    <n v="0"/>
    <m/>
    <m/>
    <m/>
    <m/>
    <m/>
    <m/>
    <m/>
    <m/>
    <m/>
    <m/>
    <m/>
    <m/>
    <m/>
    <m/>
    <n v="48344"/>
    <n v="2720"/>
    <n v="37.78"/>
    <n v="8057.33"/>
  </r>
  <r>
    <x v="90"/>
    <x v="90"/>
    <x v="7"/>
    <x v="7"/>
    <x v="11"/>
    <x v="5791"/>
    <n v="3369"/>
    <n v="28.08"/>
    <n v="2552"/>
    <n v="23733.599999999999"/>
    <n v="1694.47"/>
    <n v="1807"/>
    <n v="15.06"/>
    <m/>
    <m/>
    <m/>
    <m/>
    <m/>
    <m/>
    <m/>
    <m/>
    <m/>
    <m/>
    <m/>
    <m/>
    <n v="0"/>
    <m/>
    <m/>
    <n v="0"/>
  </r>
  <r>
    <x v="9"/>
    <x v="9"/>
    <x v="7"/>
    <x v="12"/>
    <x v="6"/>
    <x v="4"/>
    <n v="0"/>
    <n v="0"/>
    <m/>
    <m/>
    <n v="0"/>
    <n v="0"/>
    <n v="0"/>
    <m/>
    <m/>
    <m/>
    <m/>
    <m/>
    <m/>
    <m/>
    <m/>
    <m/>
    <m/>
    <m/>
    <m/>
    <n v="0"/>
    <n v="0"/>
    <n v="0"/>
    <n v="0"/>
  </r>
  <r>
    <x v="39"/>
    <x v="39"/>
    <x v="8"/>
    <x v="0"/>
    <x v="11"/>
    <x v="5792"/>
    <n v="9635"/>
    <n v="80.290000000000006"/>
    <n v="4531.8"/>
    <n v="42145.74"/>
    <n v="0"/>
    <n v="5656"/>
    <n v="47.13"/>
    <m/>
    <m/>
    <m/>
    <m/>
    <m/>
    <m/>
    <m/>
    <m/>
    <m/>
    <m/>
    <m/>
    <m/>
    <n v="0"/>
    <n v="22790"/>
    <n v="189.92"/>
    <n v="0"/>
  </r>
  <r>
    <x v="76"/>
    <x v="76"/>
    <x v="7"/>
    <x v="5"/>
    <x v="59"/>
    <x v="5793"/>
    <n v="26926"/>
    <n v="19.34"/>
    <n v="2057.61"/>
    <n v="221975.19"/>
    <n v="11691.56"/>
    <n v="9099"/>
    <n v="6.54"/>
    <n v="100.79"/>
    <n v="140992.04999999999"/>
    <m/>
    <m/>
    <m/>
    <m/>
    <m/>
    <m/>
    <m/>
    <m/>
    <m/>
    <m/>
    <n v="2728"/>
    <n v="7097"/>
    <n v="5.0999999999999996"/>
    <n v="23.52"/>
  </r>
  <r>
    <x v="48"/>
    <x v="48"/>
    <x v="3"/>
    <x v="0"/>
    <x v="5"/>
    <x v="5794"/>
    <n v="42911"/>
    <n v="44.7"/>
    <n v="5734.25"/>
    <n v="426628.2"/>
    <n v="0"/>
    <m/>
    <m/>
    <m/>
    <m/>
    <m/>
    <m/>
    <m/>
    <m/>
    <m/>
    <m/>
    <m/>
    <m/>
    <m/>
    <m/>
    <n v="1448.65"/>
    <n v="20068"/>
    <n v="20.9"/>
    <n v="18.11"/>
  </r>
  <r>
    <x v="150"/>
    <x v="150"/>
    <x v="11"/>
    <x v="2"/>
    <x v="118"/>
    <x v="5795"/>
    <n v="16125"/>
    <n v="49.77"/>
    <n v="3811.44"/>
    <n v="95705.37"/>
    <n v="0"/>
    <m/>
    <m/>
    <m/>
    <m/>
    <m/>
    <m/>
    <m/>
    <m/>
    <m/>
    <n v="12086"/>
    <n v="46519"/>
    <n v="143.58000000000001"/>
    <n v="447"/>
    <n v="270533.02"/>
    <n v="48800"/>
    <n v="4782"/>
    <n v="14.76"/>
    <n v="1807.41"/>
  </r>
  <r>
    <x v="74"/>
    <x v="74"/>
    <x v="4"/>
    <x v="0"/>
    <x v="115"/>
    <x v="5796"/>
    <n v="42245"/>
    <n v="36.29"/>
    <n v="6118.33"/>
    <n v="551934.54"/>
    <n v="6240.54"/>
    <n v="8717"/>
    <n v="7.49"/>
    <n v="64.34"/>
    <n v="75256.58"/>
    <m/>
    <m/>
    <m/>
    <m/>
    <m/>
    <m/>
    <m/>
    <m/>
    <m/>
    <m/>
    <n v="2686.99"/>
    <n v="45371"/>
    <n v="38.979999999999997"/>
    <n v="27.7"/>
  </r>
  <r>
    <x v="144"/>
    <x v="144"/>
    <x v="14"/>
    <x v="1"/>
    <x v="16"/>
    <x v="5797"/>
    <n v="346"/>
    <n v="7.21"/>
    <n v="517"/>
    <n v="1923.24"/>
    <n v="0"/>
    <m/>
    <m/>
    <m/>
    <m/>
    <m/>
    <m/>
    <m/>
    <m/>
    <m/>
    <m/>
    <m/>
    <m/>
    <m/>
    <m/>
    <n v="33182"/>
    <n v="1423"/>
    <n v="29.65"/>
    <n v="8295.5"/>
  </r>
  <r>
    <x v="194"/>
    <x v="194"/>
    <x v="4"/>
    <x v="1"/>
    <x v="7"/>
    <x v="4"/>
    <n v="0"/>
    <n v="0"/>
    <m/>
    <m/>
    <n v="0"/>
    <m/>
    <m/>
    <m/>
    <m/>
    <m/>
    <m/>
    <m/>
    <m/>
    <m/>
    <m/>
    <m/>
    <m/>
    <m/>
    <m/>
    <n v="0"/>
    <m/>
    <m/>
    <n v="0"/>
  </r>
  <r>
    <x v="91"/>
    <x v="91"/>
    <x v="11"/>
    <x v="0"/>
    <x v="64"/>
    <x v="5798"/>
    <n v="131769"/>
    <n v="146.41"/>
    <n v="11232"/>
    <n v="783432"/>
    <n v="0"/>
    <m/>
    <m/>
    <m/>
    <m/>
    <m/>
    <m/>
    <m/>
    <m/>
    <m/>
    <m/>
    <m/>
    <m/>
    <m/>
    <m/>
    <n v="192965"/>
    <n v="8390"/>
    <n v="9.32"/>
    <n v="2572.87"/>
  </r>
  <r>
    <x v="76"/>
    <x v="76"/>
    <x v="5"/>
    <x v="20"/>
    <x v="17"/>
    <x v="0"/>
    <n v="0"/>
    <n v="0"/>
    <n v="0"/>
    <n v="0"/>
    <n v="0"/>
    <n v="0"/>
    <n v="0"/>
    <m/>
    <m/>
    <m/>
    <m/>
    <m/>
    <m/>
    <m/>
    <m/>
    <m/>
    <m/>
    <m/>
    <m/>
    <n v="0"/>
    <n v="0"/>
    <n v="0"/>
    <n v="0"/>
  </r>
  <r>
    <x v="18"/>
    <x v="18"/>
    <x v="5"/>
    <x v="5"/>
    <x v="9"/>
    <x v="5799"/>
    <n v="5234"/>
    <n v="10.9"/>
    <n v="567.53"/>
    <n v="21111.93"/>
    <n v="19697.38"/>
    <n v="25104"/>
    <n v="52.3"/>
    <n v="492.43"/>
    <n v="237536.63"/>
    <m/>
    <m/>
    <m/>
    <m/>
    <m/>
    <m/>
    <m/>
    <m/>
    <m/>
    <m/>
    <n v="117000"/>
    <n v="17448"/>
    <n v="36.35"/>
    <n v="2925"/>
  </r>
  <r>
    <x v="110"/>
    <x v="110"/>
    <x v="12"/>
    <x v="7"/>
    <x v="2"/>
    <x v="5800"/>
    <n v="31446"/>
    <n v="40.950000000000003"/>
    <n v="4247.42"/>
    <n v="252806.55"/>
    <n v="29095.05"/>
    <n v="44155"/>
    <n v="57.49"/>
    <n v="454.61"/>
    <n v="350865.98"/>
    <m/>
    <m/>
    <m/>
    <m/>
    <m/>
    <m/>
    <m/>
    <m/>
    <m/>
    <m/>
    <n v="366.72"/>
    <n v="20367"/>
    <n v="26.52"/>
    <n v="5.73"/>
  </r>
  <r>
    <x v="4"/>
    <x v="4"/>
    <x v="12"/>
    <x v="2"/>
    <x v="37"/>
    <x v="3130"/>
    <n v="36103"/>
    <n v="94.02"/>
    <n v="9055"/>
    <n v="269476.8"/>
    <n v="0"/>
    <m/>
    <m/>
    <m/>
    <m/>
    <m/>
    <m/>
    <m/>
    <m/>
    <m/>
    <m/>
    <m/>
    <m/>
    <m/>
    <m/>
    <n v="534"/>
    <n v="3772"/>
    <n v="9.82"/>
    <n v="16.690000000000001"/>
  </r>
  <r>
    <x v="22"/>
    <x v="22"/>
    <x v="5"/>
    <x v="11"/>
    <x v="91"/>
    <x v="4"/>
    <m/>
    <m/>
    <m/>
    <m/>
    <n v="0"/>
    <m/>
    <m/>
    <m/>
    <m/>
    <m/>
    <m/>
    <m/>
    <m/>
    <m/>
    <m/>
    <m/>
    <m/>
    <m/>
    <m/>
    <n v="521.22"/>
    <n v="58606"/>
    <n v="90.44"/>
    <n v="9.65"/>
  </r>
  <r>
    <x v="198"/>
    <x v="198"/>
    <x v="8"/>
    <x v="2"/>
    <x v="33"/>
    <x v="5801"/>
    <n v="130563"/>
    <n v="108.8"/>
    <n v="10447.299999999999"/>
    <n v="971598.9"/>
    <n v="0"/>
    <m/>
    <m/>
    <m/>
    <m/>
    <m/>
    <m/>
    <m/>
    <m/>
    <m/>
    <m/>
    <m/>
    <m/>
    <m/>
    <m/>
    <n v="3693.56"/>
    <n v="51818"/>
    <n v="43.18"/>
    <n v="36.94"/>
  </r>
  <r>
    <x v="25"/>
    <x v="25"/>
    <x v="8"/>
    <x v="10"/>
    <x v="19"/>
    <x v="5802"/>
    <n v="61"/>
    <n v="0.34"/>
    <n v="34"/>
    <n v="474.3"/>
    <n v="55.29"/>
    <n v="84"/>
    <n v="0.47"/>
    <m/>
    <m/>
    <m/>
    <m/>
    <m/>
    <m/>
    <m/>
    <m/>
    <m/>
    <m/>
    <m/>
    <m/>
    <n v="1842"/>
    <n v="10647"/>
    <n v="59.15"/>
    <n v="122.8"/>
  </r>
  <r>
    <x v="16"/>
    <x v="16"/>
    <x v="7"/>
    <x v="2"/>
    <x v="14"/>
    <x v="5803"/>
    <n v="7043"/>
    <n v="13.34"/>
    <n v="1365.45"/>
    <n v="55874.400000000001"/>
    <n v="10264.790000000001"/>
    <n v="10248"/>
    <n v="19.41"/>
    <n v="233.29"/>
    <n v="123786.2"/>
    <m/>
    <m/>
    <m/>
    <m/>
    <m/>
    <m/>
    <m/>
    <m/>
    <m/>
    <m/>
    <n v="12.42"/>
    <n v="3767"/>
    <n v="7.13"/>
    <n v="0.28000000000000003"/>
  </r>
  <r>
    <x v="147"/>
    <x v="147"/>
    <x v="4"/>
    <x v="1"/>
    <x v="19"/>
    <x v="5804"/>
    <n v="402"/>
    <n v="2.23"/>
    <n v="16.2"/>
    <n v="225.99"/>
    <n v="0"/>
    <m/>
    <m/>
    <m/>
    <m/>
    <m/>
    <m/>
    <m/>
    <m/>
    <m/>
    <m/>
    <m/>
    <m/>
    <m/>
    <m/>
    <n v="608"/>
    <n v="7140"/>
    <n v="39.67"/>
    <n v="40.53"/>
  </r>
  <r>
    <x v="198"/>
    <x v="198"/>
    <x v="14"/>
    <x v="1"/>
    <x v="53"/>
    <x v="5805"/>
    <n v="1052"/>
    <n v="6.74"/>
    <n v="680.46"/>
    <n v="8226.7800000000007"/>
    <n v="0"/>
    <m/>
    <m/>
    <m/>
    <m/>
    <m/>
    <m/>
    <m/>
    <m/>
    <m/>
    <m/>
    <m/>
    <m/>
    <m/>
    <m/>
    <n v="795.54"/>
    <n v="7999"/>
    <n v="51.28"/>
    <n v="61.2"/>
  </r>
  <r>
    <x v="12"/>
    <x v="12"/>
    <x v="11"/>
    <x v="2"/>
    <x v="9"/>
    <x v="5806"/>
    <n v="2295"/>
    <n v="4.78"/>
    <n v="329.58"/>
    <n v="12260.19"/>
    <n v="0"/>
    <m/>
    <m/>
    <m/>
    <m/>
    <m/>
    <m/>
    <m/>
    <m/>
    <m/>
    <m/>
    <m/>
    <m/>
    <m/>
    <m/>
    <n v="183"/>
    <n v="2540"/>
    <n v="5.29"/>
    <n v="4.58"/>
  </r>
  <r>
    <x v="177"/>
    <x v="177"/>
    <x v="0"/>
    <x v="1"/>
    <x v="6"/>
    <x v="4"/>
    <m/>
    <m/>
    <m/>
    <m/>
    <n v="0"/>
    <m/>
    <m/>
    <m/>
    <m/>
    <m/>
    <m/>
    <m/>
    <m/>
    <m/>
    <m/>
    <m/>
    <m/>
    <m/>
    <m/>
    <n v="875772"/>
    <n v="56016"/>
    <n v="583.5"/>
    <n v="109471.5"/>
  </r>
  <r>
    <x v="22"/>
    <x v="22"/>
    <x v="1"/>
    <x v="4"/>
    <x v="66"/>
    <x v="4"/>
    <m/>
    <m/>
    <m/>
    <m/>
    <n v="0"/>
    <m/>
    <m/>
    <m/>
    <m/>
    <m/>
    <m/>
    <m/>
    <m/>
    <m/>
    <m/>
    <m/>
    <m/>
    <m/>
    <m/>
    <n v="0"/>
    <m/>
    <m/>
    <n v="0"/>
  </r>
  <r>
    <x v="18"/>
    <x v="18"/>
    <x v="0"/>
    <x v="5"/>
    <x v="9"/>
    <x v="5807"/>
    <n v="7036"/>
    <n v="14.66"/>
    <n v="888.05"/>
    <n v="33035.46"/>
    <n v="20209.509999999998"/>
    <n v="38847"/>
    <n v="80.930000000000007"/>
    <n v="505.24"/>
    <n v="243712.49"/>
    <m/>
    <m/>
    <m/>
    <m/>
    <m/>
    <m/>
    <m/>
    <m/>
    <m/>
    <m/>
    <n v="146000"/>
    <n v="19209"/>
    <n v="40.020000000000003"/>
    <n v="3650"/>
  </r>
  <r>
    <x v="199"/>
    <x v="199"/>
    <x v="8"/>
    <x v="7"/>
    <x v="9"/>
    <x v="1738"/>
    <n v="40329"/>
    <n v="84.02"/>
    <n v="6516"/>
    <n v="242395.2"/>
    <n v="0"/>
    <m/>
    <m/>
    <m/>
    <m/>
    <m/>
    <m/>
    <m/>
    <m/>
    <m/>
    <m/>
    <m/>
    <m/>
    <m/>
    <m/>
    <n v="939.62"/>
    <n v="17695"/>
    <n v="36.86"/>
    <n v="23.49"/>
  </r>
  <r>
    <x v="75"/>
    <x v="75"/>
    <x v="5"/>
    <x v="6"/>
    <x v="11"/>
    <x v="5808"/>
    <n v="1955"/>
    <n v="16.29"/>
    <n v="967.6"/>
    <n v="8998.68"/>
    <n v="1674.1"/>
    <n v="2628"/>
    <n v="21.9"/>
    <n v="167.41"/>
    <n v="20188.509999999998"/>
    <m/>
    <m/>
    <m/>
    <m/>
    <m/>
    <n v="456"/>
    <n v="911"/>
    <n v="7.59"/>
    <n v="45"/>
    <n v="10207.1"/>
    <n v="34600"/>
    <n v="1930"/>
    <n v="16.079999999999998"/>
    <n v="3460"/>
  </r>
  <r>
    <x v="72"/>
    <x v="72"/>
    <x v="6"/>
    <x v="3"/>
    <x v="28"/>
    <x v="5809"/>
    <n v="214"/>
    <n v="1.49"/>
    <n v="112.17"/>
    <n v="1251.78"/>
    <n v="201.75"/>
    <n v="338"/>
    <n v="2.35"/>
    <n v="16.809999999999999"/>
    <n v="2432.91"/>
    <m/>
    <m/>
    <m/>
    <m/>
    <m/>
    <m/>
    <m/>
    <m/>
    <m/>
    <m/>
    <n v="307460.51"/>
    <n v="40198"/>
    <n v="279.14999999999998"/>
    <n v="25621.71"/>
  </r>
  <r>
    <x v="117"/>
    <x v="117"/>
    <x v="2"/>
    <x v="18"/>
    <x v="28"/>
    <x v="4"/>
    <m/>
    <m/>
    <m/>
    <m/>
    <n v="0"/>
    <m/>
    <m/>
    <m/>
    <m/>
    <m/>
    <m/>
    <m/>
    <m/>
    <m/>
    <m/>
    <m/>
    <m/>
    <m/>
    <m/>
    <n v="863.1"/>
    <n v="4092"/>
    <n v="28.42"/>
    <n v="71.92"/>
  </r>
  <r>
    <x v="148"/>
    <x v="148"/>
    <x v="3"/>
    <x v="2"/>
    <x v="2"/>
    <x v="5810"/>
    <n v="62785"/>
    <n v="81.75"/>
    <n v="8445"/>
    <n v="502646.4"/>
    <n v="0"/>
    <m/>
    <m/>
    <m/>
    <m/>
    <m/>
    <m/>
    <m/>
    <m/>
    <m/>
    <m/>
    <m/>
    <m/>
    <m/>
    <m/>
    <n v="2245.84"/>
    <n v="7270"/>
    <n v="9.4700000000000006"/>
    <n v="35.090000000000003"/>
  </r>
  <r>
    <x v="134"/>
    <x v="134"/>
    <x v="13"/>
    <x v="1"/>
    <x v="71"/>
    <x v="4"/>
    <m/>
    <m/>
    <m/>
    <m/>
    <n v="0"/>
    <m/>
    <m/>
    <m/>
    <m/>
    <m/>
    <m/>
    <m/>
    <m/>
    <m/>
    <m/>
    <m/>
    <m/>
    <m/>
    <m/>
    <n v="184.48"/>
    <n v="609"/>
    <n v="10.15"/>
    <n v="36.9"/>
  </r>
  <r>
    <x v="125"/>
    <x v="125"/>
    <x v="0"/>
    <x v="2"/>
    <x v="9"/>
    <x v="5811"/>
    <n v="35405"/>
    <n v="73.760000000000005"/>
    <n v="3789.03"/>
    <n v="140951.73000000001"/>
    <n v="16339.48"/>
    <n v="24693"/>
    <n v="51.44"/>
    <n v="408.49"/>
    <n v="197042.65"/>
    <m/>
    <m/>
    <m/>
    <m/>
    <m/>
    <m/>
    <m/>
    <m/>
    <m/>
    <m/>
    <n v="1580"/>
    <n v="5616"/>
    <n v="11.7"/>
    <n v="39.5"/>
  </r>
  <r>
    <x v="12"/>
    <x v="12"/>
    <x v="5"/>
    <x v="1"/>
    <x v="31"/>
    <x v="5812"/>
    <n v="2217"/>
    <n v="9.24"/>
    <n v="574.4"/>
    <n v="10683.84"/>
    <n v="0"/>
    <m/>
    <m/>
    <m/>
    <m/>
    <m/>
    <m/>
    <m/>
    <m/>
    <m/>
    <m/>
    <m/>
    <m/>
    <m/>
    <m/>
    <n v="2464"/>
    <n v="43070"/>
    <n v="179.46"/>
    <n v="123.2"/>
  </r>
  <r>
    <x v="141"/>
    <x v="141"/>
    <x v="5"/>
    <x v="1"/>
    <x v="6"/>
    <x v="5813"/>
    <n v="535"/>
    <n v="5.57"/>
    <n v="270.5"/>
    <n v="2012.52"/>
    <n v="0"/>
    <m/>
    <m/>
    <m/>
    <m/>
    <m/>
    <m/>
    <m/>
    <m/>
    <m/>
    <m/>
    <m/>
    <m/>
    <m/>
    <m/>
    <n v="71596"/>
    <n v="8593"/>
    <n v="89.51"/>
    <n v="8949.5"/>
  </r>
  <r>
    <x v="177"/>
    <x v="177"/>
    <x v="3"/>
    <x v="2"/>
    <x v="30"/>
    <x v="5814"/>
    <n v="103223"/>
    <n v="179.21"/>
    <n v="12964.58"/>
    <n v="578739"/>
    <n v="0"/>
    <m/>
    <m/>
    <m/>
    <m/>
    <m/>
    <m/>
    <m/>
    <m/>
    <m/>
    <m/>
    <m/>
    <m/>
    <m/>
    <m/>
    <n v="1463484"/>
    <n v="74776"/>
    <n v="129.82"/>
    <n v="30489.25"/>
  </r>
  <r>
    <x v="209"/>
    <x v="209"/>
    <x v="14"/>
    <x v="2"/>
    <x v="90"/>
    <x v="5815"/>
    <n v="47283"/>
    <n v="115.89"/>
    <n v="9187.06"/>
    <n v="290494.8"/>
    <n v="0"/>
    <m/>
    <m/>
    <m/>
    <m/>
    <m/>
    <m/>
    <m/>
    <m/>
    <m/>
    <m/>
    <m/>
    <m/>
    <m/>
    <m/>
    <n v="0"/>
    <m/>
    <m/>
    <n v="0"/>
  </r>
  <r>
    <x v="183"/>
    <x v="183"/>
    <x v="13"/>
    <x v="3"/>
    <x v="7"/>
    <x v="4"/>
    <m/>
    <m/>
    <m/>
    <m/>
    <n v="0"/>
    <m/>
    <m/>
    <m/>
    <m/>
    <n v="167"/>
    <n v="704"/>
    <n v="29.33"/>
    <n v="83"/>
    <n v="2115.7199999999998"/>
    <m/>
    <m/>
    <m/>
    <m/>
    <m/>
    <n v="0"/>
    <m/>
    <m/>
    <n v="0"/>
  </r>
  <r>
    <x v="118"/>
    <x v="118"/>
    <x v="13"/>
    <x v="7"/>
    <x v="70"/>
    <x v="5816"/>
    <n v="19564"/>
    <n v="30.76"/>
    <n v="2481.5100000000002"/>
    <n v="122313.60000000001"/>
    <n v="13992.11"/>
    <n v="10157"/>
    <n v="15.97"/>
    <n v="264"/>
    <n v="168735.08"/>
    <m/>
    <m/>
    <m/>
    <m/>
    <m/>
    <m/>
    <m/>
    <m/>
    <m/>
    <m/>
    <n v="73000"/>
    <n v="5500"/>
    <n v="8.65"/>
    <n v="1377.36"/>
  </r>
  <r>
    <x v="201"/>
    <x v="201"/>
    <x v="3"/>
    <x v="2"/>
    <x v="80"/>
    <x v="5817"/>
    <n v="52394"/>
    <n v="61.5"/>
    <n v="5295.77"/>
    <n v="349680"/>
    <n v="21902.04"/>
    <n v="36189"/>
    <n v="42.48"/>
    <n v="308.48"/>
    <n v="264123.23"/>
    <m/>
    <m/>
    <m/>
    <m/>
    <m/>
    <m/>
    <m/>
    <m/>
    <m/>
    <m/>
    <n v="6.22"/>
    <n v="23720"/>
    <n v="27.84"/>
    <n v="0.09"/>
  </r>
  <r>
    <x v="40"/>
    <x v="40"/>
    <x v="11"/>
    <x v="12"/>
    <x v="13"/>
    <x v="5818"/>
    <n v="5510"/>
    <n v="27.01"/>
    <n v="2267.8200000000002"/>
    <n v="35854.29"/>
    <n v="0"/>
    <m/>
    <m/>
    <m/>
    <m/>
    <m/>
    <m/>
    <m/>
    <m/>
    <m/>
    <m/>
    <m/>
    <m/>
    <m/>
    <m/>
    <n v="137904"/>
    <n v="10402"/>
    <n v="50.99"/>
    <n v="8112"/>
  </r>
  <r>
    <x v="42"/>
    <x v="42"/>
    <x v="14"/>
    <x v="12"/>
    <x v="6"/>
    <x v="4"/>
    <m/>
    <m/>
    <m/>
    <m/>
    <n v="0"/>
    <m/>
    <m/>
    <m/>
    <m/>
    <m/>
    <m/>
    <m/>
    <m/>
    <m/>
    <m/>
    <m/>
    <m/>
    <m/>
    <m/>
    <n v="0"/>
    <m/>
    <m/>
    <n v="0"/>
  </r>
  <r>
    <x v="168"/>
    <x v="168"/>
    <x v="11"/>
    <x v="1"/>
    <x v="21"/>
    <x v="5819"/>
    <n v="1315"/>
    <n v="4.57"/>
    <n v="304.88"/>
    <n v="6804.81"/>
    <n v="0"/>
    <m/>
    <m/>
    <m/>
    <m/>
    <m/>
    <m/>
    <m/>
    <m/>
    <m/>
    <m/>
    <m/>
    <m/>
    <m/>
    <m/>
    <n v="701.2"/>
    <n v="6756"/>
    <n v="23.46"/>
    <n v="29.22"/>
  </r>
  <r>
    <x v="87"/>
    <x v="87"/>
    <x v="11"/>
    <x v="1"/>
    <x v="19"/>
    <x v="5820"/>
    <n v="688"/>
    <n v="3.82"/>
    <n v="187.33"/>
    <n v="2613.3000000000002"/>
    <n v="215.32"/>
    <n v="322"/>
    <n v="1.79"/>
    <n v="14.35"/>
    <n v="2596.67"/>
    <m/>
    <m/>
    <m/>
    <m/>
    <m/>
    <m/>
    <m/>
    <m/>
    <m/>
    <m/>
    <n v="413"/>
    <n v="3390"/>
    <n v="18.829999999999998"/>
    <n v="27.53"/>
  </r>
  <r>
    <x v="81"/>
    <x v="81"/>
    <x v="3"/>
    <x v="12"/>
    <x v="7"/>
    <x v="5821"/>
    <n v="5115"/>
    <n v="213.13"/>
    <n v="20606.5"/>
    <n v="38328.089999999997"/>
    <n v="0"/>
    <m/>
    <m/>
    <m/>
    <m/>
    <m/>
    <m/>
    <m/>
    <m/>
    <m/>
    <n v="3567"/>
    <n v="8975"/>
    <n v="373.96"/>
    <n v="1783"/>
    <n v="79843.73"/>
    <n v="110"/>
    <n v="949"/>
    <n v="39.54"/>
    <n v="55"/>
  </r>
  <r>
    <x v="181"/>
    <x v="181"/>
    <x v="1"/>
    <x v="33"/>
    <x v="43"/>
    <x v="5822"/>
    <n v="135789"/>
    <n v="56.02"/>
    <n v="5021.9799999999996"/>
    <n v="943429.2"/>
    <n v="182395.73"/>
    <n v="191400"/>
    <n v="78.959999999999994"/>
    <n v="902.95"/>
    <n v="2199564.85"/>
    <m/>
    <m/>
    <m/>
    <m/>
    <m/>
    <m/>
    <m/>
    <m/>
    <m/>
    <m/>
    <n v="1115"/>
    <n v="79552"/>
    <n v="32.82"/>
    <n v="5.52"/>
  </r>
  <r>
    <x v="143"/>
    <x v="143"/>
    <x v="14"/>
    <x v="1"/>
    <x v="31"/>
    <x v="5823"/>
    <n v="291"/>
    <n v="1.21"/>
    <n v="50.95"/>
    <n v="947.67"/>
    <n v="33"/>
    <n v="93"/>
    <n v="0.39"/>
    <n v="1.65"/>
    <n v="397.96"/>
    <m/>
    <m/>
    <m/>
    <m/>
    <m/>
    <m/>
    <m/>
    <m/>
    <m/>
    <m/>
    <n v="0.45"/>
    <n v="1138"/>
    <n v="4.74"/>
    <n v="0.02"/>
  </r>
  <r>
    <x v="231"/>
    <x v="231"/>
    <x v="9"/>
    <x v="23"/>
    <x v="38"/>
    <x v="5824"/>
    <n v="100452"/>
    <n v="149.47999999999999"/>
    <n v="10014.459999999999"/>
    <n v="521553.3"/>
    <n v="0"/>
    <m/>
    <m/>
    <m/>
    <m/>
    <m/>
    <m/>
    <m/>
    <m/>
    <m/>
    <m/>
    <m/>
    <m/>
    <m/>
    <m/>
    <n v="0"/>
    <m/>
    <m/>
    <n v="0"/>
  </r>
  <r>
    <x v="158"/>
    <x v="158"/>
    <x v="6"/>
    <x v="4"/>
    <x v="21"/>
    <x v="5825"/>
    <n v="1262"/>
    <n v="4.38"/>
    <n v="261.58"/>
    <n v="5838.54"/>
    <n v="1782"/>
    <n v="2121"/>
    <n v="7.36"/>
    <m/>
    <m/>
    <m/>
    <m/>
    <m/>
    <m/>
    <m/>
    <m/>
    <m/>
    <m/>
    <m/>
    <m/>
    <n v="160681"/>
    <n v="15425"/>
    <n v="53.56"/>
    <n v="6695.04"/>
  </r>
  <r>
    <x v="122"/>
    <x v="122"/>
    <x v="8"/>
    <x v="5"/>
    <x v="20"/>
    <x v="5826"/>
    <n v="63282"/>
    <n v="87.89"/>
    <n v="11349.33"/>
    <n v="633292.80000000005"/>
    <n v="0"/>
    <n v="0"/>
    <n v="0"/>
    <m/>
    <m/>
    <m/>
    <m/>
    <m/>
    <m/>
    <m/>
    <m/>
    <m/>
    <m/>
    <m/>
    <m/>
    <n v="1682.75"/>
    <n v="39441"/>
    <n v="54.78"/>
    <n v="28.05"/>
  </r>
  <r>
    <x v="60"/>
    <x v="60"/>
    <x v="2"/>
    <x v="7"/>
    <x v="9"/>
    <x v="5827"/>
    <n v="34689"/>
    <n v="72.27"/>
    <n v="5007"/>
    <n v="186260.4"/>
    <n v="0"/>
    <m/>
    <m/>
    <m/>
    <m/>
    <m/>
    <m/>
    <m/>
    <m/>
    <m/>
    <m/>
    <m/>
    <m/>
    <m/>
    <m/>
    <n v="0"/>
    <m/>
    <m/>
    <n v="0"/>
  </r>
  <r>
    <x v="94"/>
    <x v="94"/>
    <x v="1"/>
    <x v="1"/>
    <x v="13"/>
    <x v="5828"/>
    <n v="176"/>
    <n v="0.86"/>
    <n v="58.65"/>
    <n v="927.21"/>
    <n v="0"/>
    <m/>
    <m/>
    <m/>
    <m/>
    <m/>
    <m/>
    <m/>
    <m/>
    <m/>
    <m/>
    <m/>
    <m/>
    <m/>
    <m/>
    <n v="1077.47"/>
    <n v="3469"/>
    <n v="17"/>
    <n v="63.38"/>
  </r>
  <r>
    <x v="98"/>
    <x v="98"/>
    <x v="15"/>
    <x v="7"/>
    <x v="33"/>
    <x v="5829"/>
    <n v="21930"/>
    <n v="18.28"/>
    <n v="1583.6"/>
    <n v="147274.79999999999"/>
    <n v="53311.35"/>
    <n v="62716"/>
    <n v="52.26"/>
    <m/>
    <m/>
    <m/>
    <m/>
    <m/>
    <m/>
    <m/>
    <m/>
    <m/>
    <m/>
    <m/>
    <m/>
    <n v="0"/>
    <m/>
    <m/>
    <n v="0"/>
  </r>
  <r>
    <x v="76"/>
    <x v="76"/>
    <x v="3"/>
    <x v="14"/>
    <x v="75"/>
    <x v="5830"/>
    <n v="25452"/>
    <n v="20.79"/>
    <n v="1629.8"/>
    <n v="154603.20000000001"/>
    <n v="54521.82"/>
    <n v="51941"/>
    <n v="42.44"/>
    <n v="534.53"/>
    <n v="657495.03"/>
    <m/>
    <m/>
    <m/>
    <m/>
    <m/>
    <m/>
    <m/>
    <m/>
    <m/>
    <m/>
    <n v="579800"/>
    <n v="22876"/>
    <n v="18.690000000000001"/>
    <n v="5684.31"/>
  </r>
  <r>
    <x v="119"/>
    <x v="119"/>
    <x v="13"/>
    <x v="1"/>
    <x v="98"/>
    <x v="5831"/>
    <n v="1397"/>
    <n v="6.47"/>
    <n v="334.94"/>
    <n v="5606.97"/>
    <n v="0"/>
    <n v="0"/>
    <n v="0"/>
    <m/>
    <m/>
    <m/>
    <m/>
    <m/>
    <m/>
    <m/>
    <m/>
    <m/>
    <m/>
    <m/>
    <m/>
    <n v="159619"/>
    <n v="12588"/>
    <n v="58.28"/>
    <n v="8867.7199999999993"/>
  </r>
  <r>
    <x v="147"/>
    <x v="147"/>
    <x v="8"/>
    <x v="2"/>
    <x v="30"/>
    <x v="5832"/>
    <n v="37345"/>
    <n v="64.84"/>
    <n v="2928.75"/>
    <n v="130739.4"/>
    <n v="36283.22"/>
    <n v="61194"/>
    <n v="106.24"/>
    <n v="755.9"/>
    <n v="437550.24"/>
    <m/>
    <m/>
    <m/>
    <m/>
    <m/>
    <m/>
    <m/>
    <m/>
    <m/>
    <m/>
    <n v="1978"/>
    <n v="20643"/>
    <n v="35.840000000000003"/>
    <n v="41.21"/>
  </r>
  <r>
    <x v="100"/>
    <x v="100"/>
    <x v="11"/>
    <x v="12"/>
    <x v="6"/>
    <x v="4"/>
    <m/>
    <m/>
    <m/>
    <m/>
    <n v="0"/>
    <m/>
    <m/>
    <m/>
    <m/>
    <m/>
    <m/>
    <m/>
    <m/>
    <m/>
    <m/>
    <m/>
    <m/>
    <m/>
    <m/>
    <n v="0"/>
    <m/>
    <m/>
    <n v="0"/>
  </r>
  <r>
    <x v="104"/>
    <x v="104"/>
    <x v="15"/>
    <x v="1"/>
    <x v="71"/>
    <x v="5833"/>
    <n v="679"/>
    <n v="11.32"/>
    <n v="782.4"/>
    <n v="3638.16"/>
    <n v="0"/>
    <m/>
    <m/>
    <m/>
    <m/>
    <m/>
    <m/>
    <m/>
    <m/>
    <m/>
    <n v="3809"/>
    <n v="12003"/>
    <n v="200.05"/>
    <n v="761"/>
    <n v="85260.66"/>
    <n v="0"/>
    <m/>
    <m/>
    <n v="0"/>
  </r>
  <r>
    <x v="40"/>
    <x v="40"/>
    <x v="15"/>
    <x v="19"/>
    <x v="91"/>
    <x v="5834"/>
    <n v="32747"/>
    <n v="50.54"/>
    <n v="5012.59"/>
    <n v="251732.4"/>
    <n v="29730.36"/>
    <n v="21987"/>
    <n v="33.93"/>
    <n v="550.55999999999995"/>
    <n v="358527.32"/>
    <m/>
    <m/>
    <m/>
    <m/>
    <m/>
    <m/>
    <m/>
    <m/>
    <m/>
    <m/>
    <n v="251000"/>
    <n v="20052"/>
    <n v="30.94"/>
    <n v="4648.1499999999996"/>
  </r>
  <r>
    <x v="98"/>
    <x v="98"/>
    <x v="3"/>
    <x v="4"/>
    <x v="131"/>
    <x v="5835"/>
    <n v="565673"/>
    <n v="218.24"/>
    <n v="4685.62"/>
    <n v="941246.49"/>
    <n v="304317.17"/>
    <n v="228664"/>
    <n v="88.22"/>
    <n v="1408.88"/>
    <n v="3669852.02"/>
    <m/>
    <m/>
    <m/>
    <m/>
    <m/>
    <m/>
    <m/>
    <m/>
    <m/>
    <m/>
    <n v="607893"/>
    <n v="748875"/>
    <n v="288.92"/>
    <n v="2814.32"/>
  </r>
  <r>
    <x v="87"/>
    <x v="87"/>
    <x v="9"/>
    <x v="2"/>
    <x v="28"/>
    <x v="5836"/>
    <n v="150"/>
    <n v="1.04"/>
    <n v="33"/>
    <n v="368.28"/>
    <n v="0"/>
    <n v="153"/>
    <n v="1.06"/>
    <m/>
    <m/>
    <m/>
    <m/>
    <m/>
    <m/>
    <m/>
    <m/>
    <m/>
    <m/>
    <m/>
    <m/>
    <n v="0"/>
    <n v="275"/>
    <n v="1.91"/>
    <n v="0"/>
  </r>
  <r>
    <x v="38"/>
    <x v="38"/>
    <x v="13"/>
    <x v="12"/>
    <x v="68"/>
    <x v="5837"/>
    <n v="14658"/>
    <n v="76.34"/>
    <n v="5083"/>
    <n v="75635.039999999994"/>
    <n v="0"/>
    <m/>
    <m/>
    <m/>
    <m/>
    <m/>
    <m/>
    <m/>
    <m/>
    <m/>
    <m/>
    <m/>
    <m/>
    <m/>
    <m/>
    <n v="140"/>
    <n v="910"/>
    <n v="4.74"/>
    <n v="8.75"/>
  </r>
  <r>
    <x v="144"/>
    <x v="144"/>
    <x v="15"/>
    <x v="1"/>
    <x v="16"/>
    <x v="5838"/>
    <n v="129"/>
    <n v="2.69"/>
    <n v="162.5"/>
    <n v="604.5"/>
    <n v="0"/>
    <m/>
    <m/>
    <m/>
    <m/>
    <m/>
    <m/>
    <m/>
    <m/>
    <m/>
    <m/>
    <m/>
    <m/>
    <m/>
    <m/>
    <n v="31166"/>
    <n v="1249"/>
    <n v="26.02"/>
    <n v="7791.5"/>
  </r>
  <r>
    <x v="52"/>
    <x v="52"/>
    <x v="10"/>
    <x v="29"/>
    <x v="11"/>
    <x v="5839"/>
    <n v="12215"/>
    <n v="101.79"/>
    <n v="7776.1"/>
    <n v="72317.73"/>
    <n v="9988.36"/>
    <n v="16993"/>
    <n v="141.61000000000001"/>
    <n v="998.84"/>
    <n v="120452.64"/>
    <m/>
    <m/>
    <m/>
    <m/>
    <m/>
    <m/>
    <m/>
    <m/>
    <m/>
    <m/>
    <n v="1733"/>
    <n v="8094"/>
    <n v="67.45"/>
    <n v="173.3"/>
  </r>
  <r>
    <x v="170"/>
    <x v="170"/>
    <x v="6"/>
    <x v="1"/>
    <x v="16"/>
    <x v="4"/>
    <m/>
    <m/>
    <m/>
    <m/>
    <n v="0"/>
    <m/>
    <m/>
    <m/>
    <m/>
    <m/>
    <m/>
    <m/>
    <m/>
    <m/>
    <m/>
    <m/>
    <m/>
    <m/>
    <m/>
    <n v="12012.57"/>
    <n v="1188"/>
    <n v="24.75"/>
    <n v="3003.14"/>
  </r>
  <r>
    <x v="38"/>
    <x v="38"/>
    <x v="4"/>
    <x v="5"/>
    <x v="108"/>
    <x v="5840"/>
    <n v="12749"/>
    <n v="46.19"/>
    <n v="369.09"/>
    <n v="7894.77"/>
    <n v="0"/>
    <m/>
    <m/>
    <m/>
    <m/>
    <m/>
    <m/>
    <m/>
    <m/>
    <m/>
    <n v="2639"/>
    <n v="5463"/>
    <n v="19.79"/>
    <n v="114"/>
    <n v="59071.38"/>
    <n v="0"/>
    <n v="5368"/>
    <n v="19.45"/>
    <n v="0"/>
  </r>
  <r>
    <x v="150"/>
    <x v="150"/>
    <x v="12"/>
    <x v="7"/>
    <x v="17"/>
    <x v="5841"/>
    <n v="93872"/>
    <n v="156.44999999999999"/>
    <n v="10824.78"/>
    <n v="503352.27"/>
    <n v="0"/>
    <m/>
    <m/>
    <m/>
    <m/>
    <m/>
    <m/>
    <m/>
    <m/>
    <m/>
    <m/>
    <m/>
    <m/>
    <m/>
    <m/>
    <n v="87900"/>
    <n v="10546"/>
    <n v="17.579999999999998"/>
    <n v="1758"/>
  </r>
  <r>
    <x v="63"/>
    <x v="63"/>
    <x v="4"/>
    <x v="17"/>
    <x v="55"/>
    <x v="5842"/>
    <n v="139061"/>
    <n v="120.71"/>
    <n v="6553.47"/>
    <n v="585093.68999999994"/>
    <n v="58552.86"/>
    <n v="73152"/>
    <n v="63.5"/>
    <n v="609.92999999999995"/>
    <n v="706106.52"/>
    <m/>
    <m/>
    <m/>
    <m/>
    <m/>
    <m/>
    <m/>
    <m/>
    <m/>
    <m/>
    <n v="695.07"/>
    <n v="108417"/>
    <n v="94.11"/>
    <n v="7.24"/>
  </r>
  <r>
    <x v="136"/>
    <x v="136"/>
    <x v="2"/>
    <x v="5"/>
    <x v="97"/>
    <x v="5843"/>
    <n v="53167"/>
    <n v="54.7"/>
    <n v="4304.1099999999997"/>
    <n v="324228.69"/>
    <n v="3383.12"/>
    <n v="75778"/>
    <n v="77.959999999999994"/>
    <n v="41.77"/>
    <n v="40798.1"/>
    <m/>
    <m/>
    <m/>
    <m/>
    <m/>
    <m/>
    <m/>
    <m/>
    <m/>
    <m/>
    <n v="171600"/>
    <n v="10188"/>
    <n v="10.48"/>
    <n v="2118.52"/>
  </r>
  <r>
    <x v="150"/>
    <x v="150"/>
    <x v="9"/>
    <x v="3"/>
    <x v="41"/>
    <x v="4"/>
    <m/>
    <m/>
    <m/>
    <m/>
    <n v="0"/>
    <m/>
    <m/>
    <m/>
    <m/>
    <m/>
    <m/>
    <m/>
    <m/>
    <m/>
    <m/>
    <m/>
    <m/>
    <m/>
    <m/>
    <n v="0"/>
    <m/>
    <m/>
    <n v="0"/>
  </r>
  <r>
    <x v="101"/>
    <x v="101"/>
    <x v="7"/>
    <x v="5"/>
    <x v="9"/>
    <x v="5844"/>
    <n v="6345"/>
    <n v="13.22"/>
    <n v="1630.25"/>
    <n v="60645.3"/>
    <n v="5695.44"/>
    <n v="6518"/>
    <n v="13.58"/>
    <n v="142.38999999999999"/>
    <n v="68683.039999999994"/>
    <m/>
    <m/>
    <m/>
    <m/>
    <m/>
    <m/>
    <m/>
    <m/>
    <m/>
    <m/>
    <n v="50000"/>
    <n v="3469"/>
    <n v="7.23"/>
    <n v="1250"/>
  </r>
  <r>
    <x v="139"/>
    <x v="139"/>
    <x v="0"/>
    <x v="28"/>
    <x v="6"/>
    <x v="4"/>
    <m/>
    <m/>
    <m/>
    <m/>
    <n v="0"/>
    <m/>
    <m/>
    <m/>
    <m/>
    <m/>
    <m/>
    <m/>
    <m/>
    <m/>
    <m/>
    <m/>
    <m/>
    <m/>
    <m/>
    <n v="0"/>
    <m/>
    <m/>
    <n v="0"/>
  </r>
  <r>
    <x v="70"/>
    <x v="70"/>
    <x v="14"/>
    <x v="12"/>
    <x v="6"/>
    <x v="4"/>
    <m/>
    <m/>
    <m/>
    <m/>
    <n v="0"/>
    <m/>
    <m/>
    <m/>
    <m/>
    <m/>
    <m/>
    <m/>
    <m/>
    <m/>
    <m/>
    <m/>
    <m/>
    <m/>
    <m/>
    <n v="0"/>
    <m/>
    <m/>
    <n v="0"/>
  </r>
  <r>
    <x v="162"/>
    <x v="162"/>
    <x v="0"/>
    <x v="7"/>
    <x v="20"/>
    <x v="5845"/>
    <n v="115088"/>
    <n v="159.84"/>
    <n v="10886.67"/>
    <n v="607476"/>
    <n v="0"/>
    <m/>
    <m/>
    <m/>
    <m/>
    <m/>
    <m/>
    <m/>
    <m/>
    <m/>
    <m/>
    <m/>
    <m/>
    <m/>
    <m/>
    <n v="1546"/>
    <n v="3794"/>
    <n v="5.27"/>
    <n v="25.77"/>
  </r>
  <r>
    <x v="143"/>
    <x v="143"/>
    <x v="12"/>
    <x v="5"/>
    <x v="37"/>
    <x v="5846"/>
    <n v="56474"/>
    <n v="147.07"/>
    <n v="9142.5"/>
    <n v="272080.8"/>
    <n v="11"/>
    <n v="97"/>
    <n v="0.25"/>
    <n v="0.34"/>
    <n v="132.65"/>
    <m/>
    <m/>
    <m/>
    <m/>
    <m/>
    <m/>
    <m/>
    <m/>
    <m/>
    <m/>
    <n v="1.07"/>
    <n v="2423"/>
    <n v="6.31"/>
    <n v="0.03"/>
  </r>
  <r>
    <x v="9"/>
    <x v="9"/>
    <x v="14"/>
    <x v="12"/>
    <x v="6"/>
    <x v="4"/>
    <n v="0"/>
    <n v="0"/>
    <m/>
    <m/>
    <n v="0"/>
    <n v="0"/>
    <n v="0"/>
    <m/>
    <m/>
    <m/>
    <n v="0"/>
    <n v="0"/>
    <m/>
    <m/>
    <m/>
    <n v="0"/>
    <n v="0"/>
    <m/>
    <m/>
    <n v="0"/>
    <n v="0"/>
    <n v="0"/>
    <n v="0"/>
  </r>
  <r>
    <x v="72"/>
    <x v="72"/>
    <x v="0"/>
    <x v="2"/>
    <x v="26"/>
    <x v="5847"/>
    <n v="30192"/>
    <n v="37"/>
    <n v="3329.71"/>
    <n v="210570.6"/>
    <n v="40718.720000000001"/>
    <n v="53745"/>
    <n v="65.86"/>
    <n v="598.79999999999995"/>
    <n v="491039.26"/>
    <m/>
    <m/>
    <m/>
    <m/>
    <m/>
    <m/>
    <m/>
    <m/>
    <m/>
    <m/>
    <n v="760900"/>
    <n v="20439"/>
    <n v="25.05"/>
    <n v="11189.71"/>
  </r>
  <r>
    <x v="57"/>
    <x v="57"/>
    <x v="7"/>
    <x v="1"/>
    <x v="1"/>
    <x v="5848"/>
    <n v="11"/>
    <n v="0.15"/>
    <n v="17.329999999999998"/>
    <n v="96.72"/>
    <n v="16.489999999999998"/>
    <n v="29"/>
    <n v="0.4"/>
    <n v="2.75"/>
    <n v="198.84"/>
    <m/>
    <m/>
    <m/>
    <m/>
    <m/>
    <m/>
    <m/>
    <m/>
    <m/>
    <m/>
    <n v="0"/>
    <m/>
    <m/>
    <n v="0"/>
  </r>
  <r>
    <x v="33"/>
    <x v="33"/>
    <x v="0"/>
    <x v="7"/>
    <x v="42"/>
    <x v="5849"/>
    <n v="46251"/>
    <n v="128.47999999999999"/>
    <n v="10053.5"/>
    <n v="280492.65000000002"/>
    <n v="0"/>
    <n v="0"/>
    <n v="0"/>
    <m/>
    <m/>
    <m/>
    <m/>
    <m/>
    <m/>
    <m/>
    <m/>
    <m/>
    <m/>
    <m/>
    <m/>
    <n v="0"/>
    <m/>
    <m/>
    <n v="0"/>
  </r>
  <r>
    <x v="100"/>
    <x v="100"/>
    <x v="0"/>
    <x v="13"/>
    <x v="6"/>
    <x v="4"/>
    <m/>
    <m/>
    <m/>
    <m/>
    <n v="0"/>
    <m/>
    <m/>
    <m/>
    <m/>
    <m/>
    <m/>
    <m/>
    <m/>
    <m/>
    <m/>
    <m/>
    <m/>
    <m/>
    <m/>
    <n v="0"/>
    <m/>
    <m/>
    <n v="0"/>
  </r>
  <r>
    <x v="140"/>
    <x v="140"/>
    <x v="7"/>
    <x v="2"/>
    <x v="57"/>
    <x v="693"/>
    <n v="12078"/>
    <n v="23.96"/>
    <n v="3268.57"/>
    <n v="127670.39999999999"/>
    <n v="9694.4699999999993"/>
    <n v="10734"/>
    <n v="21.3"/>
    <n v="230.82"/>
    <n v="116908.54"/>
    <m/>
    <m/>
    <m/>
    <m/>
    <m/>
    <m/>
    <m/>
    <m/>
    <m/>
    <m/>
    <n v="112350"/>
    <n v="5670"/>
    <n v="11.25"/>
    <n v="2675"/>
  </r>
  <r>
    <x v="50"/>
    <x v="50"/>
    <x v="10"/>
    <x v="7"/>
    <x v="25"/>
    <x v="5850"/>
    <n v="21541"/>
    <n v="27.2"/>
    <n v="2961.88"/>
    <n v="181800.12"/>
    <n v="0"/>
    <m/>
    <m/>
    <m/>
    <m/>
    <m/>
    <m/>
    <m/>
    <m/>
    <m/>
    <n v="15225"/>
    <n v="28414"/>
    <n v="35.880000000000003"/>
    <n v="230"/>
    <n v="340796.4"/>
    <n v="0"/>
    <m/>
    <m/>
    <n v="0"/>
  </r>
  <r>
    <x v="40"/>
    <x v="40"/>
    <x v="11"/>
    <x v="14"/>
    <x v="101"/>
    <x v="5851"/>
    <n v="136611"/>
    <n v="103.49"/>
    <n v="11474.36"/>
    <n v="1173827.3999999999"/>
    <n v="18785.650000000001"/>
    <n v="12106"/>
    <n v="9.17"/>
    <n v="170.78"/>
    <n v="226541.73"/>
    <m/>
    <m/>
    <m/>
    <m/>
    <m/>
    <m/>
    <m/>
    <m/>
    <m/>
    <m/>
    <n v="464154.54"/>
    <n v="47404"/>
    <n v="35.909999999999997"/>
    <n v="4219.59"/>
  </r>
  <r>
    <x v="72"/>
    <x v="72"/>
    <x v="11"/>
    <x v="7"/>
    <x v="99"/>
    <x v="5852"/>
    <n v="135947"/>
    <n v="73.56"/>
    <n v="7047.45"/>
    <n v="1009336.44"/>
    <n v="14929.42"/>
    <n v="21761"/>
    <n v="11.78"/>
    <n v="96.94"/>
    <n v="180038.32"/>
    <m/>
    <m/>
    <m/>
    <m/>
    <m/>
    <m/>
    <m/>
    <m/>
    <m/>
    <m/>
    <n v="1381500"/>
    <n v="51905"/>
    <n v="28.09"/>
    <n v="8970.7800000000007"/>
  </r>
  <r>
    <x v="95"/>
    <x v="95"/>
    <x v="8"/>
    <x v="1"/>
    <x v="28"/>
    <x v="5853"/>
    <n v="371"/>
    <n v="2.58"/>
    <n v="132.5"/>
    <n v="1478.7"/>
    <n v="0"/>
    <n v="56"/>
    <n v="0.39"/>
    <m/>
    <m/>
    <m/>
    <m/>
    <m/>
    <m/>
    <m/>
    <m/>
    <m/>
    <m/>
    <m/>
    <m/>
    <n v="105500"/>
    <n v="4120"/>
    <n v="28.61"/>
    <n v="8791.67"/>
  </r>
  <r>
    <x v="197"/>
    <x v="197"/>
    <x v="7"/>
    <x v="3"/>
    <x v="51"/>
    <x v="4"/>
    <m/>
    <m/>
    <m/>
    <m/>
    <n v="0"/>
    <m/>
    <m/>
    <m/>
    <m/>
    <m/>
    <m/>
    <m/>
    <m/>
    <m/>
    <m/>
    <m/>
    <m/>
    <m/>
    <m/>
    <n v="64.17"/>
    <n v="171"/>
    <n v="14.25"/>
    <n v="64.17"/>
  </r>
  <r>
    <x v="29"/>
    <x v="29"/>
    <x v="14"/>
    <x v="5"/>
    <x v="14"/>
    <x v="5854"/>
    <n v="25363"/>
    <n v="48.04"/>
    <n v="3740.89"/>
    <n v="153077.07"/>
    <n v="16301.65"/>
    <n v="22914"/>
    <n v="43.4"/>
    <m/>
    <m/>
    <m/>
    <m/>
    <m/>
    <m/>
    <m/>
    <m/>
    <m/>
    <m/>
    <m/>
    <m/>
    <n v="1328"/>
    <n v="21021"/>
    <n v="39.81"/>
    <n v="30.18"/>
  </r>
  <r>
    <x v="132"/>
    <x v="132"/>
    <x v="3"/>
    <x v="2"/>
    <x v="91"/>
    <x v="5855"/>
    <n v="355220"/>
    <n v="548.17999999999995"/>
    <n v="13933.33"/>
    <n v="699732"/>
    <n v="0"/>
    <m/>
    <m/>
    <m/>
    <m/>
    <m/>
    <m/>
    <m/>
    <m/>
    <m/>
    <m/>
    <m/>
    <m/>
    <m/>
    <m/>
    <n v="147100"/>
    <n v="5324"/>
    <n v="8.2200000000000006"/>
    <n v="2724.07"/>
  </r>
  <r>
    <x v="136"/>
    <x v="136"/>
    <x v="0"/>
    <x v="12"/>
    <x v="6"/>
    <x v="4"/>
    <m/>
    <m/>
    <m/>
    <m/>
    <n v="0"/>
    <m/>
    <m/>
    <m/>
    <m/>
    <m/>
    <m/>
    <m/>
    <m/>
    <m/>
    <m/>
    <m/>
    <m/>
    <m/>
    <m/>
    <n v="0"/>
    <m/>
    <m/>
    <n v="0"/>
  </r>
  <r>
    <x v="175"/>
    <x v="175"/>
    <x v="0"/>
    <x v="7"/>
    <x v="2"/>
    <x v="5856"/>
    <n v="22394"/>
    <n v="29.16"/>
    <n v="3333.34"/>
    <n v="198400.62"/>
    <n v="13009.7"/>
    <n v="41241"/>
    <n v="53.7"/>
    <n v="203.28"/>
    <n v="156887.87"/>
    <m/>
    <m/>
    <m/>
    <m/>
    <m/>
    <m/>
    <m/>
    <m/>
    <m/>
    <m/>
    <n v="0"/>
    <m/>
    <m/>
    <n v="0"/>
  </r>
  <r>
    <x v="67"/>
    <x v="67"/>
    <x v="8"/>
    <x v="5"/>
    <x v="33"/>
    <x v="5857"/>
    <n v="197012"/>
    <n v="164.18"/>
    <n v="10245.6"/>
    <n v="952840.8"/>
    <n v="0"/>
    <m/>
    <m/>
    <m/>
    <m/>
    <m/>
    <m/>
    <m/>
    <m/>
    <m/>
    <m/>
    <m/>
    <m/>
    <m/>
    <m/>
    <n v="2875"/>
    <n v="46869"/>
    <n v="39.06"/>
    <n v="28.75"/>
  </r>
  <r>
    <x v="150"/>
    <x v="150"/>
    <x v="3"/>
    <x v="6"/>
    <x v="6"/>
    <x v="5858"/>
    <n v="373"/>
    <n v="3.89"/>
    <n v="157"/>
    <n v="1168.08"/>
    <n v="0"/>
    <m/>
    <m/>
    <m/>
    <m/>
    <m/>
    <m/>
    <m/>
    <m/>
    <m/>
    <n v="798"/>
    <n v="2091"/>
    <n v="21.78"/>
    <n v="99"/>
    <n v="17862.43"/>
    <n v="22300"/>
    <n v="652"/>
    <n v="6.79"/>
    <n v="2787.5"/>
  </r>
  <r>
    <x v="178"/>
    <x v="178"/>
    <x v="13"/>
    <x v="4"/>
    <x v="33"/>
    <x v="5859"/>
    <n v="11793"/>
    <n v="9.83"/>
    <n v="543.02"/>
    <n v="50500.86"/>
    <n v="658.58"/>
    <n v="1056"/>
    <n v="0.88"/>
    <n v="6.59"/>
    <n v="7942.06"/>
    <m/>
    <m/>
    <m/>
    <m/>
    <m/>
    <m/>
    <m/>
    <m/>
    <m/>
    <m/>
    <n v="500854"/>
    <n v="170807"/>
    <n v="142.34"/>
    <n v="5008.54"/>
  </r>
  <r>
    <x v="133"/>
    <x v="133"/>
    <x v="12"/>
    <x v="7"/>
    <x v="2"/>
    <x v="5860"/>
    <n v="79322"/>
    <n v="103.28"/>
    <n v="7393.75"/>
    <n v="440076"/>
    <n v="0"/>
    <m/>
    <m/>
    <m/>
    <m/>
    <m/>
    <m/>
    <m/>
    <m/>
    <m/>
    <m/>
    <m/>
    <m/>
    <m/>
    <m/>
    <n v="86.89"/>
    <n v="20104"/>
    <n v="26.18"/>
    <n v="1.36"/>
  </r>
  <r>
    <x v="86"/>
    <x v="86"/>
    <x v="6"/>
    <x v="2"/>
    <x v="38"/>
    <x v="5861"/>
    <n v="74312"/>
    <n v="110.58"/>
    <n v="8649.7900000000009"/>
    <n v="450480.84"/>
    <n v="0"/>
    <m/>
    <m/>
    <m/>
    <m/>
    <m/>
    <m/>
    <m/>
    <m/>
    <m/>
    <m/>
    <m/>
    <m/>
    <m/>
    <m/>
    <n v="171.95"/>
    <n v="14149"/>
    <n v="21.06"/>
    <n v="3.07"/>
  </r>
  <r>
    <x v="3"/>
    <x v="3"/>
    <x v="4"/>
    <x v="28"/>
    <x v="6"/>
    <x v="4"/>
    <m/>
    <m/>
    <m/>
    <m/>
    <n v="0"/>
    <m/>
    <m/>
    <m/>
    <m/>
    <m/>
    <m/>
    <m/>
    <m/>
    <m/>
    <m/>
    <m/>
    <m/>
    <m/>
    <m/>
    <n v="0"/>
    <m/>
    <m/>
    <n v="0"/>
  </r>
  <r>
    <x v="173"/>
    <x v="173"/>
    <x v="10"/>
    <x v="1"/>
    <x v="12"/>
    <x v="2312"/>
    <n v="100"/>
    <n v="0.6"/>
    <n v="20.14"/>
    <n v="262.26"/>
    <n v="885.55"/>
    <n v="697"/>
    <n v="4.1500000000000004"/>
    <n v="63.25"/>
    <n v="10679.09"/>
    <m/>
    <m/>
    <m/>
    <m/>
    <m/>
    <m/>
    <m/>
    <m/>
    <m/>
    <m/>
    <n v="682019"/>
    <n v="30395"/>
    <n v="180.92"/>
    <n v="48715.64"/>
  </r>
  <r>
    <x v="95"/>
    <x v="95"/>
    <x v="4"/>
    <x v="2"/>
    <x v="9"/>
    <x v="5862"/>
    <n v="33581"/>
    <n v="69.959999999999994"/>
    <n v="6546.75"/>
    <n v="243539.1"/>
    <n v="0"/>
    <m/>
    <m/>
    <m/>
    <m/>
    <m/>
    <m/>
    <m/>
    <m/>
    <m/>
    <m/>
    <m/>
    <m/>
    <m/>
    <m/>
    <n v="136500"/>
    <n v="7310"/>
    <n v="15.23"/>
    <n v="3412.5"/>
  </r>
  <r>
    <x v="76"/>
    <x v="76"/>
    <x v="15"/>
    <x v="3"/>
    <x v="6"/>
    <x v="3934"/>
    <n v="85"/>
    <n v="0.89"/>
    <n v="40.75"/>
    <n v="303.18"/>
    <n v="5832.16"/>
    <n v="9733"/>
    <n v="101.39"/>
    <n v="729.02"/>
    <n v="70331.759999999995"/>
    <m/>
    <m/>
    <m/>
    <m/>
    <m/>
    <m/>
    <m/>
    <m/>
    <m/>
    <m/>
    <n v="68262"/>
    <n v="7929"/>
    <n v="82.59"/>
    <n v="8532.75"/>
  </r>
  <r>
    <x v="70"/>
    <x v="70"/>
    <x v="5"/>
    <x v="0"/>
    <x v="1"/>
    <x v="4"/>
    <m/>
    <m/>
    <m/>
    <m/>
    <n v="0"/>
    <m/>
    <m/>
    <m/>
    <m/>
    <m/>
    <m/>
    <m/>
    <m/>
    <m/>
    <m/>
    <m/>
    <m/>
    <m/>
    <m/>
    <n v="0"/>
    <m/>
    <m/>
    <n v="0"/>
  </r>
  <r>
    <x v="72"/>
    <x v="72"/>
    <x v="12"/>
    <x v="6"/>
    <x v="4"/>
    <x v="5863"/>
    <n v="138"/>
    <n v="1.64"/>
    <n v="72.290000000000006"/>
    <n v="470.58"/>
    <n v="334.63"/>
    <n v="496"/>
    <n v="5.9"/>
    <n v="47.8"/>
    <n v="4035.36"/>
    <m/>
    <m/>
    <m/>
    <m/>
    <m/>
    <m/>
    <m/>
    <m/>
    <m/>
    <m/>
    <n v="0"/>
    <n v="7860"/>
    <n v="93.57"/>
    <n v="0"/>
  </r>
  <r>
    <x v="176"/>
    <x v="176"/>
    <x v="4"/>
    <x v="7"/>
    <x v="15"/>
    <x v="5864"/>
    <n v="8259"/>
    <n v="19.12"/>
    <n v="1215.81"/>
    <n v="40705.17"/>
    <n v="6864.21"/>
    <n v="6729"/>
    <n v="15.58"/>
    <n v="190.67"/>
    <n v="82777.56"/>
    <m/>
    <m/>
    <m/>
    <m/>
    <m/>
    <m/>
    <m/>
    <m/>
    <m/>
    <m/>
    <n v="21.42"/>
    <n v="962"/>
    <n v="2.23"/>
    <n v="0.59"/>
  </r>
  <r>
    <x v="98"/>
    <x v="98"/>
    <x v="11"/>
    <x v="2"/>
    <x v="2"/>
    <x v="4"/>
    <n v="0"/>
    <n v="0"/>
    <m/>
    <m/>
    <n v="0"/>
    <m/>
    <m/>
    <m/>
    <m/>
    <m/>
    <m/>
    <m/>
    <m/>
    <m/>
    <m/>
    <m/>
    <m/>
    <m/>
    <m/>
    <n v="0"/>
    <m/>
    <m/>
    <n v="0"/>
  </r>
  <r>
    <x v="134"/>
    <x v="134"/>
    <x v="4"/>
    <x v="6"/>
    <x v="7"/>
    <x v="4"/>
    <m/>
    <m/>
    <m/>
    <m/>
    <n v="0"/>
    <m/>
    <m/>
    <m/>
    <m/>
    <m/>
    <m/>
    <m/>
    <m/>
    <m/>
    <m/>
    <m/>
    <m/>
    <m/>
    <m/>
    <n v="0"/>
    <m/>
    <m/>
    <n v="0"/>
  </r>
  <r>
    <x v="181"/>
    <x v="181"/>
    <x v="10"/>
    <x v="44"/>
    <x v="148"/>
    <x v="5865"/>
    <n v="106287"/>
    <n v="25.75"/>
    <n v="2040.96"/>
    <n v="652943.69999999995"/>
    <n v="269720.65999999997"/>
    <n v="363853"/>
    <n v="88.14"/>
    <n v="784.07"/>
    <n v="3252642.35"/>
    <m/>
    <m/>
    <m/>
    <m/>
    <m/>
    <m/>
    <m/>
    <m/>
    <m/>
    <m/>
    <n v="2855"/>
    <n v="212706"/>
    <n v="51.53"/>
    <n v="8.3000000000000007"/>
  </r>
  <r>
    <x v="74"/>
    <x v="74"/>
    <x v="2"/>
    <x v="19"/>
    <x v="38"/>
    <x v="5866"/>
    <n v="44158"/>
    <n v="65.709999999999994"/>
    <n v="4274.29"/>
    <n v="222604.79999999999"/>
    <n v="1665.37"/>
    <n v="27262"/>
    <n v="40.57"/>
    <n v="29.74"/>
    <n v="20083.240000000002"/>
    <m/>
    <m/>
    <m/>
    <m/>
    <m/>
    <m/>
    <m/>
    <m/>
    <m/>
    <m/>
    <n v="1203.1300000000001"/>
    <n v="11646"/>
    <n v="17.329999999999998"/>
    <n v="21.48"/>
  </r>
  <r>
    <x v="52"/>
    <x v="52"/>
    <x v="11"/>
    <x v="29"/>
    <x v="11"/>
    <x v="5867"/>
    <n v="15439"/>
    <n v="128.66"/>
    <n v="7140.1"/>
    <n v="66402.929999999993"/>
    <n v="9471.39"/>
    <n v="16357"/>
    <n v="136.31"/>
    <n v="947.14"/>
    <n v="114218.3"/>
    <m/>
    <m/>
    <m/>
    <m/>
    <m/>
    <m/>
    <m/>
    <m/>
    <m/>
    <m/>
    <n v="1295"/>
    <n v="9333"/>
    <n v="77.78"/>
    <n v="129.5"/>
  </r>
  <r>
    <x v="44"/>
    <x v="44"/>
    <x v="13"/>
    <x v="5"/>
    <x v="111"/>
    <x v="5868"/>
    <n v="9061"/>
    <n v="15.41"/>
    <n v="1476.88"/>
    <n v="67301.31"/>
    <n v="14455.87"/>
    <n v="14748"/>
    <n v="25.08"/>
    <n v="295.02"/>
    <n v="174327.65"/>
    <m/>
    <m/>
    <m/>
    <m/>
    <m/>
    <m/>
    <m/>
    <m/>
    <m/>
    <m/>
    <n v="3096"/>
    <n v="21961"/>
    <n v="37.35"/>
    <n v="63.18"/>
  </r>
  <r>
    <x v="6"/>
    <x v="6"/>
    <x v="4"/>
    <x v="11"/>
    <x v="20"/>
    <x v="5869"/>
    <n v="11102"/>
    <n v="15.42"/>
    <n v="761.48"/>
    <n v="42490.77"/>
    <n v="27191.08"/>
    <n v="25571"/>
    <n v="35.520000000000003"/>
    <n v="453.18"/>
    <n v="327905.34999999998"/>
    <m/>
    <m/>
    <m/>
    <m/>
    <m/>
    <m/>
    <m/>
    <m/>
    <m/>
    <m/>
    <n v="292433"/>
    <n v="69328"/>
    <n v="96.29"/>
    <n v="4873.88"/>
  </r>
  <r>
    <x v="85"/>
    <x v="85"/>
    <x v="10"/>
    <x v="4"/>
    <x v="101"/>
    <x v="5870"/>
    <n v="6500"/>
    <n v="4.92"/>
    <n v="1"/>
    <n v="102.3"/>
    <n v="0"/>
    <m/>
    <m/>
    <m/>
    <m/>
    <m/>
    <m/>
    <m/>
    <m/>
    <m/>
    <m/>
    <m/>
    <m/>
    <m/>
    <m/>
    <n v="0"/>
    <m/>
    <m/>
    <n v="0"/>
  </r>
  <r>
    <x v="176"/>
    <x v="176"/>
    <x v="6"/>
    <x v="2"/>
    <x v="9"/>
    <x v="5871"/>
    <n v="41677"/>
    <n v="86.83"/>
    <n v="8522.35"/>
    <n v="317031.42"/>
    <n v="0"/>
    <m/>
    <m/>
    <m/>
    <m/>
    <m/>
    <m/>
    <m/>
    <m/>
    <m/>
    <m/>
    <m/>
    <m/>
    <m/>
    <m/>
    <n v="228.59"/>
    <n v="8497"/>
    <n v="17.7"/>
    <n v="5.71"/>
  </r>
  <r>
    <x v="125"/>
    <x v="125"/>
    <x v="4"/>
    <x v="2"/>
    <x v="9"/>
    <x v="5872"/>
    <n v="7809"/>
    <n v="16.27"/>
    <n v="1108.95"/>
    <n v="41252.94"/>
    <n v="1306.5"/>
    <n v="8664"/>
    <n v="18.05"/>
    <n v="32.659999999999997"/>
    <n v="15755.46"/>
    <m/>
    <m/>
    <m/>
    <m/>
    <m/>
    <m/>
    <m/>
    <m/>
    <m/>
    <m/>
    <n v="483"/>
    <n v="2898"/>
    <n v="6.04"/>
    <n v="12.08"/>
  </r>
  <r>
    <x v="161"/>
    <x v="161"/>
    <x v="12"/>
    <x v="11"/>
    <x v="20"/>
    <x v="5873"/>
    <n v="803"/>
    <n v="1.1200000000000001"/>
    <n v="57"/>
    <n v="3180.6"/>
    <n v="419.98"/>
    <n v="816"/>
    <n v="1.1299999999999999"/>
    <n v="7"/>
    <n v="5064.67"/>
    <m/>
    <m/>
    <m/>
    <m/>
    <m/>
    <m/>
    <m/>
    <m/>
    <m/>
    <m/>
    <n v="4793"/>
    <n v="32811"/>
    <n v="45.57"/>
    <n v="79.88"/>
  </r>
  <r>
    <x v="132"/>
    <x v="132"/>
    <x v="14"/>
    <x v="2"/>
    <x v="91"/>
    <x v="5874"/>
    <n v="97845"/>
    <n v="151"/>
    <n v="10729.65"/>
    <n v="538842.93000000005"/>
    <n v="0"/>
    <m/>
    <m/>
    <m/>
    <m/>
    <m/>
    <m/>
    <m/>
    <m/>
    <m/>
    <m/>
    <m/>
    <m/>
    <m/>
    <m/>
    <n v="36441.15"/>
    <n v="9608"/>
    <n v="14.83"/>
    <n v="674.84"/>
  </r>
  <r>
    <x v="44"/>
    <x v="44"/>
    <x v="10"/>
    <x v="1"/>
    <x v="6"/>
    <x v="0"/>
    <n v="72"/>
    <n v="0.75"/>
    <n v="0"/>
    <n v="0"/>
    <n v="28.13"/>
    <n v="50"/>
    <n v="0.52"/>
    <m/>
    <m/>
    <m/>
    <m/>
    <m/>
    <m/>
    <m/>
    <m/>
    <m/>
    <m/>
    <m/>
    <m/>
    <n v="671"/>
    <n v="4373"/>
    <n v="45.55"/>
    <n v="83.88"/>
  </r>
  <r>
    <x v="91"/>
    <x v="91"/>
    <x v="15"/>
    <x v="1"/>
    <x v="19"/>
    <x v="5875"/>
    <n v="24845"/>
    <n v="138.03"/>
    <n v="12218.67"/>
    <n v="170450.4"/>
    <n v="0"/>
    <m/>
    <m/>
    <m/>
    <m/>
    <m/>
    <m/>
    <m/>
    <m/>
    <m/>
    <m/>
    <m/>
    <m/>
    <m/>
    <m/>
    <n v="101600"/>
    <n v="4541"/>
    <n v="25.23"/>
    <n v="6773.33"/>
  </r>
  <r>
    <x v="48"/>
    <x v="48"/>
    <x v="2"/>
    <x v="14"/>
    <x v="23"/>
    <x v="5876"/>
    <n v="18689"/>
    <n v="28.32"/>
    <n v="4177.67"/>
    <n v="213687.96"/>
    <n v="22000"/>
    <n v="38908"/>
    <n v="58.95"/>
    <n v="400"/>
    <n v="265304.59999999998"/>
    <m/>
    <m/>
    <m/>
    <m/>
    <m/>
    <m/>
    <m/>
    <m/>
    <m/>
    <m/>
    <n v="159.04"/>
    <n v="15924"/>
    <n v="24.13"/>
    <n v="2.89"/>
  </r>
  <r>
    <x v="129"/>
    <x v="129"/>
    <x v="5"/>
    <x v="4"/>
    <x v="100"/>
    <x v="5877"/>
    <n v="26274"/>
    <n v="78.2"/>
    <n v="4670.57"/>
    <n v="121621.68"/>
    <n v="0"/>
    <m/>
    <m/>
    <m/>
    <m/>
    <m/>
    <m/>
    <m/>
    <m/>
    <m/>
    <n v="7397"/>
    <n v="12808"/>
    <n v="38.119999999999997"/>
    <n v="264"/>
    <n v="165574.45000000001"/>
    <n v="2410"/>
    <n v="28980"/>
    <n v="86.25"/>
    <n v="86.07"/>
  </r>
  <r>
    <x v="130"/>
    <x v="130"/>
    <x v="1"/>
    <x v="0"/>
    <x v="100"/>
    <x v="5878"/>
    <n v="8861"/>
    <n v="26.37"/>
    <n v="2828.39"/>
    <n v="73651.350000000006"/>
    <n v="6913.68"/>
    <n v="9294"/>
    <n v="27.66"/>
    <n v="246.92"/>
    <n v="83374.09"/>
    <m/>
    <m/>
    <m/>
    <m/>
    <m/>
    <m/>
    <m/>
    <m/>
    <m/>
    <m/>
    <n v="27700"/>
    <n v="475"/>
    <n v="1.41"/>
    <n v="989.29"/>
  </r>
  <r>
    <x v="85"/>
    <x v="85"/>
    <x v="6"/>
    <x v="3"/>
    <x v="28"/>
    <x v="5879"/>
    <n v="9492"/>
    <n v="65.92"/>
    <n v="4149.17"/>
    <n v="46304.7"/>
    <n v="6496.61"/>
    <n v="7243"/>
    <n v="50.3"/>
    <n v="541.38"/>
    <n v="78344.509999999995"/>
    <m/>
    <m/>
    <m/>
    <m/>
    <m/>
    <m/>
    <m/>
    <m/>
    <m/>
    <m/>
    <n v="0.73"/>
    <n v="7550"/>
    <n v="52.43"/>
    <n v="0.06"/>
  </r>
  <r>
    <x v="182"/>
    <x v="182"/>
    <x v="12"/>
    <x v="7"/>
    <x v="81"/>
    <x v="5880"/>
    <n v="20203"/>
    <n v="54.31"/>
    <n v="4056.77"/>
    <n v="116956.8"/>
    <n v="0"/>
    <m/>
    <m/>
    <m/>
    <m/>
    <m/>
    <m/>
    <m/>
    <m/>
    <m/>
    <m/>
    <m/>
    <m/>
    <m/>
    <m/>
    <n v="0"/>
    <m/>
    <m/>
    <n v="0"/>
  </r>
  <r>
    <x v="76"/>
    <x v="76"/>
    <x v="6"/>
    <x v="17"/>
    <x v="116"/>
    <x v="5881"/>
    <n v="48174"/>
    <n v="29.52"/>
    <n v="1212.04"/>
    <n v="153299.34"/>
    <n v="121750.73"/>
    <n v="153759"/>
    <n v="94.22"/>
    <n v="895.23"/>
    <n v="1468228.55"/>
    <m/>
    <m/>
    <m/>
    <m/>
    <m/>
    <m/>
    <m/>
    <m/>
    <m/>
    <m/>
    <n v="1566583"/>
    <n v="81520"/>
    <n v="49.95"/>
    <n v="11518.99"/>
  </r>
  <r>
    <x v="14"/>
    <x v="14"/>
    <x v="8"/>
    <x v="17"/>
    <x v="30"/>
    <x v="4"/>
    <m/>
    <m/>
    <m/>
    <m/>
    <n v="0"/>
    <m/>
    <m/>
    <m/>
    <m/>
    <m/>
    <m/>
    <m/>
    <m/>
    <m/>
    <m/>
    <m/>
    <m/>
    <m/>
    <m/>
    <n v="0"/>
    <n v="25584"/>
    <n v="44.42"/>
    <n v="0"/>
  </r>
  <r>
    <x v="158"/>
    <x v="158"/>
    <x v="5"/>
    <x v="7"/>
    <x v="30"/>
    <x v="5882"/>
    <n v="24921"/>
    <n v="43.27"/>
    <n v="3651.21"/>
    <n v="162989.94"/>
    <n v="13193"/>
    <n v="13694"/>
    <n v="23.77"/>
    <n v="274.85000000000002"/>
    <n v="159098.34"/>
    <m/>
    <m/>
    <m/>
    <m/>
    <m/>
    <m/>
    <m/>
    <m/>
    <m/>
    <m/>
    <n v="157650"/>
    <n v="26775"/>
    <n v="46.48"/>
    <n v="3284.38"/>
  </r>
  <r>
    <x v="209"/>
    <x v="209"/>
    <x v="9"/>
    <x v="28"/>
    <x v="1"/>
    <x v="4"/>
    <m/>
    <m/>
    <m/>
    <m/>
    <n v="0"/>
    <m/>
    <m/>
    <m/>
    <m/>
    <m/>
    <m/>
    <m/>
    <m/>
    <m/>
    <m/>
    <m/>
    <m/>
    <m/>
    <m/>
    <n v="0"/>
    <m/>
    <m/>
    <n v="0"/>
  </r>
  <r>
    <x v="75"/>
    <x v="75"/>
    <x v="8"/>
    <x v="1"/>
    <x v="28"/>
    <x v="5883"/>
    <n v="1488"/>
    <n v="10.33"/>
    <n v="581.33000000000004"/>
    <n v="6487.68"/>
    <n v="2937.92"/>
    <n v="2929"/>
    <n v="20.34"/>
    <n v="244.83"/>
    <n v="35429.31"/>
    <m/>
    <m/>
    <m/>
    <m/>
    <m/>
    <m/>
    <m/>
    <m/>
    <m/>
    <m/>
    <n v="66600"/>
    <n v="3642"/>
    <n v="25.29"/>
    <n v="5550"/>
  </r>
  <r>
    <x v="173"/>
    <x v="173"/>
    <x v="11"/>
    <x v="1"/>
    <x v="12"/>
    <x v="3442"/>
    <n v="286"/>
    <n v="1.7"/>
    <n v="77.14"/>
    <n v="1004.4"/>
    <n v="0"/>
    <m/>
    <m/>
    <m/>
    <m/>
    <m/>
    <m/>
    <m/>
    <m/>
    <m/>
    <m/>
    <m/>
    <m/>
    <m/>
    <m/>
    <n v="140203"/>
    <n v="6704"/>
    <n v="39.9"/>
    <n v="10014.5"/>
  </r>
  <r>
    <x v="67"/>
    <x v="67"/>
    <x v="9"/>
    <x v="5"/>
    <x v="33"/>
    <x v="5884"/>
    <n v="190567"/>
    <n v="158.81"/>
    <n v="11191.33"/>
    <n v="1040793.69"/>
    <n v="0"/>
    <m/>
    <m/>
    <m/>
    <m/>
    <m/>
    <m/>
    <m/>
    <m/>
    <m/>
    <m/>
    <m/>
    <m/>
    <m/>
    <m/>
    <n v="339300"/>
    <n v="40172"/>
    <n v="33.479999999999997"/>
    <n v="3393"/>
  </r>
  <r>
    <x v="3"/>
    <x v="3"/>
    <x v="15"/>
    <x v="25"/>
    <x v="6"/>
    <x v="4"/>
    <m/>
    <m/>
    <m/>
    <m/>
    <n v="0"/>
    <m/>
    <m/>
    <m/>
    <m/>
    <m/>
    <m/>
    <m/>
    <m/>
    <m/>
    <m/>
    <m/>
    <m/>
    <m/>
    <m/>
    <n v="0"/>
    <m/>
    <m/>
    <n v="0"/>
  </r>
  <r>
    <x v="196"/>
    <x v="196"/>
    <x v="15"/>
    <x v="1"/>
    <x v="28"/>
    <x v="5885"/>
    <n v="159"/>
    <n v="1.1000000000000001"/>
    <n v="42.58"/>
    <n v="475.23"/>
    <n v="273.52"/>
    <n v="588"/>
    <n v="4.08"/>
    <n v="22.79"/>
    <n v="3298.47"/>
    <m/>
    <m/>
    <m/>
    <m/>
    <m/>
    <m/>
    <m/>
    <m/>
    <m/>
    <m/>
    <n v="187770"/>
    <n v="7233"/>
    <n v="50.23"/>
    <n v="15647.5"/>
  </r>
  <r>
    <x v="193"/>
    <x v="193"/>
    <x v="11"/>
    <x v="2"/>
    <x v="38"/>
    <x v="5886"/>
    <n v="59006"/>
    <n v="87.81"/>
    <n v="7730"/>
    <n v="402578.4"/>
    <n v="0"/>
    <m/>
    <m/>
    <m/>
    <m/>
    <m/>
    <m/>
    <m/>
    <m/>
    <m/>
    <m/>
    <m/>
    <m/>
    <m/>
    <m/>
    <n v="56.41"/>
    <n v="9315"/>
    <n v="13.86"/>
    <n v="1.01"/>
  </r>
  <r>
    <x v="174"/>
    <x v="174"/>
    <x v="10"/>
    <x v="2"/>
    <x v="42"/>
    <x v="5887"/>
    <n v="11130"/>
    <n v="30.92"/>
    <n v="2752"/>
    <n v="76780.800000000003"/>
    <n v="8679"/>
    <n v="23086"/>
    <n v="64.13"/>
    <n v="289.3"/>
    <n v="104662.66"/>
    <m/>
    <m/>
    <m/>
    <m/>
    <m/>
    <m/>
    <m/>
    <m/>
    <m/>
    <m/>
    <n v="874"/>
    <n v="9050"/>
    <n v="25.14"/>
    <n v="29.13"/>
  </r>
  <r>
    <x v="190"/>
    <x v="190"/>
    <x v="6"/>
    <x v="2"/>
    <x v="11"/>
    <x v="5888"/>
    <n v="14137"/>
    <n v="117.81"/>
    <n v="8363.4"/>
    <n v="77779.62"/>
    <n v="0"/>
    <m/>
    <m/>
    <m/>
    <m/>
    <m/>
    <m/>
    <m/>
    <m/>
    <m/>
    <m/>
    <m/>
    <m/>
    <m/>
    <m/>
    <n v="288"/>
    <n v="6862"/>
    <n v="57.18"/>
    <n v="28.8"/>
  </r>
  <r>
    <x v="177"/>
    <x v="177"/>
    <x v="1"/>
    <x v="1"/>
    <x v="6"/>
    <x v="4"/>
    <n v="0"/>
    <n v="0"/>
    <m/>
    <m/>
    <n v="0"/>
    <n v="0"/>
    <n v="0"/>
    <m/>
    <m/>
    <m/>
    <n v="0"/>
    <n v="0"/>
    <m/>
    <m/>
    <m/>
    <n v="0"/>
    <n v="0"/>
    <m/>
    <m/>
    <n v="738111"/>
    <n v="46538"/>
    <n v="484.77"/>
    <n v="92263.88"/>
  </r>
  <r>
    <x v="171"/>
    <x v="171"/>
    <x v="11"/>
    <x v="1"/>
    <x v="83"/>
    <x v="5889"/>
    <n v="326"/>
    <n v="2.4700000000000002"/>
    <n v="162.63999999999999"/>
    <n v="1663.77"/>
    <n v="0"/>
    <m/>
    <m/>
    <m/>
    <m/>
    <m/>
    <m/>
    <m/>
    <m/>
    <m/>
    <m/>
    <m/>
    <m/>
    <m/>
    <m/>
    <n v="731.78"/>
    <n v="3285"/>
    <n v="24.89"/>
    <n v="66.53"/>
  </r>
  <r>
    <x v="72"/>
    <x v="72"/>
    <x v="13"/>
    <x v="3"/>
    <x v="28"/>
    <x v="5149"/>
    <n v="79"/>
    <n v="0.55000000000000004"/>
    <n v="21.08"/>
    <n v="235.29"/>
    <n v="81.47"/>
    <n v="104"/>
    <n v="0.72"/>
    <n v="6.79"/>
    <n v="982.52"/>
    <m/>
    <m/>
    <m/>
    <m/>
    <m/>
    <m/>
    <m/>
    <m/>
    <m/>
    <m/>
    <n v="171838"/>
    <n v="8180"/>
    <n v="56.81"/>
    <n v="14319.83"/>
  </r>
  <r>
    <x v="19"/>
    <x v="19"/>
    <x v="1"/>
    <x v="0"/>
    <x v="48"/>
    <x v="5890"/>
    <n v="18099"/>
    <n v="29.57"/>
    <n v="1753.69"/>
    <n v="83177.34"/>
    <n v="14584.87"/>
    <n v="16312"/>
    <n v="26.65"/>
    <m/>
    <m/>
    <m/>
    <m/>
    <m/>
    <m/>
    <m/>
    <m/>
    <m/>
    <m/>
    <m/>
    <m/>
    <n v="2341"/>
    <n v="10391"/>
    <n v="16.98"/>
    <n v="45.9"/>
  </r>
  <r>
    <x v="75"/>
    <x v="75"/>
    <x v="4"/>
    <x v="2"/>
    <x v="42"/>
    <x v="5891"/>
    <n v="2463"/>
    <n v="6.84"/>
    <n v="711.7"/>
    <n v="19856.43"/>
    <n v="0"/>
    <m/>
    <m/>
    <m/>
    <m/>
    <m/>
    <m/>
    <m/>
    <m/>
    <m/>
    <m/>
    <m/>
    <m/>
    <m/>
    <m/>
    <n v="31700"/>
    <n v="1366"/>
    <n v="3.79"/>
    <n v="1056.67"/>
  </r>
  <r>
    <x v="168"/>
    <x v="168"/>
    <x v="10"/>
    <x v="1"/>
    <x v="21"/>
    <x v="5892"/>
    <n v="1946"/>
    <n v="6.76"/>
    <n v="560.58000000000004"/>
    <n v="12512.22"/>
    <n v="1434"/>
    <n v="2910"/>
    <n v="10.1"/>
    <n v="59.75"/>
    <n v="17293.04"/>
    <m/>
    <m/>
    <m/>
    <m/>
    <m/>
    <m/>
    <m/>
    <m/>
    <m/>
    <m/>
    <n v="3508.08"/>
    <n v="10965"/>
    <n v="38.07"/>
    <n v="146.16999999999999"/>
  </r>
  <r>
    <x v="4"/>
    <x v="4"/>
    <x v="9"/>
    <x v="5"/>
    <x v="31"/>
    <x v="2339"/>
    <n v="7047"/>
    <n v="29.36"/>
    <n v="1936.1"/>
    <n v="36011.46"/>
    <n v="7276.43"/>
    <n v="12103"/>
    <n v="50.43"/>
    <n v="363.82"/>
    <n v="87748.66"/>
    <m/>
    <m/>
    <m/>
    <m/>
    <m/>
    <m/>
    <m/>
    <m/>
    <m/>
    <m/>
    <n v="813"/>
    <n v="4246"/>
    <n v="17.690000000000001"/>
    <n v="40.65"/>
  </r>
  <r>
    <x v="98"/>
    <x v="98"/>
    <x v="0"/>
    <x v="21"/>
    <x v="123"/>
    <x v="4"/>
    <n v="0"/>
    <n v="0"/>
    <m/>
    <m/>
    <n v="0"/>
    <m/>
    <m/>
    <m/>
    <m/>
    <m/>
    <m/>
    <m/>
    <m/>
    <m/>
    <m/>
    <m/>
    <m/>
    <m/>
    <m/>
    <n v="0"/>
    <m/>
    <m/>
    <n v="0"/>
  </r>
  <r>
    <x v="24"/>
    <x v="24"/>
    <x v="15"/>
    <x v="4"/>
    <x v="15"/>
    <x v="5893"/>
    <n v="31474"/>
    <n v="72.86"/>
    <n v="6429.83"/>
    <n v="215270.82"/>
    <n v="26846.75"/>
    <n v="20585"/>
    <n v="47.65"/>
    <n v="745.74"/>
    <n v="323753.02"/>
    <m/>
    <m/>
    <m/>
    <m/>
    <m/>
    <m/>
    <m/>
    <m/>
    <m/>
    <m/>
    <n v="2842"/>
    <n v="18561"/>
    <n v="42.97"/>
    <n v="78.94"/>
  </r>
  <r>
    <x v="25"/>
    <x v="25"/>
    <x v="4"/>
    <x v="2"/>
    <x v="34"/>
    <x v="5894"/>
    <n v="9015"/>
    <n v="21.46"/>
    <n v="2269.66"/>
    <n v="73877.34"/>
    <n v="8514.06"/>
    <n v="12128"/>
    <n v="28.88"/>
    <n v="243.26"/>
    <n v="102673.65"/>
    <m/>
    <m/>
    <m/>
    <m/>
    <m/>
    <m/>
    <m/>
    <m/>
    <m/>
    <m/>
    <n v="980"/>
    <n v="6455"/>
    <n v="15.37"/>
    <n v="28"/>
  </r>
  <r>
    <x v="202"/>
    <x v="202"/>
    <x v="15"/>
    <x v="4"/>
    <x v="20"/>
    <x v="0"/>
    <n v="0"/>
    <n v="0"/>
    <n v="0"/>
    <n v="0"/>
    <n v="0"/>
    <n v="0"/>
    <n v="0"/>
    <m/>
    <m/>
    <m/>
    <m/>
    <m/>
    <m/>
    <m/>
    <m/>
    <m/>
    <m/>
    <m/>
    <m/>
    <n v="2222"/>
    <n v="27573"/>
    <n v="38.299999999999997"/>
    <n v="37.03"/>
  </r>
  <r>
    <x v="183"/>
    <x v="183"/>
    <x v="6"/>
    <x v="3"/>
    <x v="7"/>
    <x v="317"/>
    <n v="35"/>
    <n v="1.46"/>
    <n v="114"/>
    <n v="212.04"/>
    <n v="0"/>
    <m/>
    <m/>
    <m/>
    <m/>
    <m/>
    <m/>
    <m/>
    <m/>
    <m/>
    <m/>
    <m/>
    <m/>
    <m/>
    <m/>
    <n v="24.6"/>
    <n v="872"/>
    <n v="36.33"/>
    <n v="12.3"/>
  </r>
  <r>
    <x v="72"/>
    <x v="72"/>
    <x v="6"/>
    <x v="27"/>
    <x v="11"/>
    <x v="4"/>
    <m/>
    <m/>
    <m/>
    <m/>
    <n v="0"/>
    <m/>
    <m/>
    <m/>
    <m/>
    <m/>
    <m/>
    <m/>
    <m/>
    <m/>
    <m/>
    <m/>
    <m/>
    <m/>
    <m/>
    <n v="231314"/>
    <n v="6108"/>
    <n v="50.9"/>
    <n v="23131.4"/>
  </r>
  <r>
    <x v="17"/>
    <x v="17"/>
    <x v="5"/>
    <x v="27"/>
    <x v="6"/>
    <x v="4"/>
    <m/>
    <m/>
    <m/>
    <m/>
    <n v="0"/>
    <m/>
    <m/>
    <m/>
    <m/>
    <m/>
    <m/>
    <m/>
    <m/>
    <m/>
    <m/>
    <m/>
    <m/>
    <m/>
    <m/>
    <n v="0"/>
    <m/>
    <m/>
    <n v="0"/>
  </r>
  <r>
    <x v="184"/>
    <x v="184"/>
    <x v="1"/>
    <x v="1"/>
    <x v="6"/>
    <x v="1958"/>
    <n v="953"/>
    <n v="9.93"/>
    <n v="774.88"/>
    <n v="5765.07"/>
    <n v="148.4"/>
    <n v="500"/>
    <n v="5.21"/>
    <m/>
    <m/>
    <m/>
    <m/>
    <m/>
    <m/>
    <m/>
    <m/>
    <m/>
    <m/>
    <m/>
    <m/>
    <n v="498.42"/>
    <n v="3041"/>
    <n v="31.68"/>
    <n v="62.3"/>
  </r>
  <r>
    <x v="94"/>
    <x v="94"/>
    <x v="0"/>
    <x v="1"/>
    <x v="13"/>
    <x v="5080"/>
    <n v="305"/>
    <n v="1.5"/>
    <n v="116.53"/>
    <n v="1842.33"/>
    <n v="0"/>
    <m/>
    <m/>
    <m/>
    <m/>
    <m/>
    <m/>
    <m/>
    <m/>
    <m/>
    <m/>
    <m/>
    <m/>
    <m/>
    <m/>
    <n v="779.36"/>
    <n v="2925"/>
    <n v="14.34"/>
    <n v="45.84"/>
  </r>
  <r>
    <x v="76"/>
    <x v="76"/>
    <x v="14"/>
    <x v="14"/>
    <x v="75"/>
    <x v="5895"/>
    <n v="43051"/>
    <n v="35.17"/>
    <n v="2548.14"/>
    <n v="241716.3"/>
    <n v="98642.23"/>
    <n v="88735"/>
    <n v="72.5"/>
    <n v="967.08"/>
    <n v="1189556.23"/>
    <m/>
    <m/>
    <m/>
    <m/>
    <m/>
    <m/>
    <m/>
    <m/>
    <m/>
    <m/>
    <n v="343260"/>
    <n v="30060"/>
    <n v="24.56"/>
    <n v="3365.29"/>
  </r>
  <r>
    <x v="13"/>
    <x v="13"/>
    <x v="4"/>
    <x v="12"/>
    <x v="68"/>
    <x v="5896"/>
    <n v="2842"/>
    <n v="14.8"/>
    <n v="634.25"/>
    <n v="9437.64"/>
    <n v="0"/>
    <m/>
    <m/>
    <m/>
    <m/>
    <m/>
    <m/>
    <m/>
    <m/>
    <m/>
    <m/>
    <m/>
    <m/>
    <m/>
    <m/>
    <n v="1036.03"/>
    <n v="2643"/>
    <n v="13.77"/>
    <n v="64.75"/>
  </r>
  <r>
    <x v="161"/>
    <x v="161"/>
    <x v="13"/>
    <x v="4"/>
    <x v="104"/>
    <x v="5897"/>
    <n v="4379"/>
    <n v="1.36"/>
    <n v="62.9"/>
    <n v="15676.08"/>
    <n v="0"/>
    <m/>
    <m/>
    <m/>
    <m/>
    <m/>
    <m/>
    <m/>
    <m/>
    <m/>
    <n v="2490"/>
    <n v="6993"/>
    <n v="2.17"/>
    <n v="9"/>
    <n v="55736.160000000003"/>
    <n v="15316"/>
    <n v="156482"/>
    <n v="48.66"/>
    <n v="57.15"/>
  </r>
  <r>
    <x v="145"/>
    <x v="145"/>
    <x v="4"/>
    <x v="2"/>
    <x v="30"/>
    <x v="5898"/>
    <n v="37146"/>
    <n v="64.489999999999995"/>
    <n v="10121.58"/>
    <n v="451827.48"/>
    <n v="0"/>
    <m/>
    <m/>
    <m/>
    <m/>
    <m/>
    <m/>
    <m/>
    <m/>
    <m/>
    <m/>
    <m/>
    <m/>
    <m/>
    <m/>
    <n v="28338.1"/>
    <n v="6451"/>
    <n v="11.2"/>
    <n v="590.38"/>
  </r>
  <r>
    <x v="196"/>
    <x v="196"/>
    <x v="5"/>
    <x v="2"/>
    <x v="9"/>
    <x v="5899"/>
    <n v="23813"/>
    <n v="49.61"/>
    <n v="3549.65"/>
    <n v="132046.98000000001"/>
    <n v="0"/>
    <m/>
    <m/>
    <m/>
    <m/>
    <m/>
    <m/>
    <m/>
    <m/>
    <m/>
    <n v="13153"/>
    <n v="20688"/>
    <n v="43.1"/>
    <n v="328"/>
    <n v="294416.75"/>
    <n v="189100"/>
    <n v="6659"/>
    <n v="13.87"/>
    <n v="4727.5"/>
  </r>
  <r>
    <x v="167"/>
    <x v="167"/>
    <x v="15"/>
    <x v="1"/>
    <x v="28"/>
    <x v="4"/>
    <m/>
    <m/>
    <m/>
    <m/>
    <n v="0"/>
    <m/>
    <m/>
    <m/>
    <m/>
    <m/>
    <m/>
    <m/>
    <m/>
    <m/>
    <m/>
    <m/>
    <m/>
    <m/>
    <m/>
    <n v="0"/>
    <m/>
    <m/>
    <n v="0"/>
  </r>
  <r>
    <x v="162"/>
    <x v="162"/>
    <x v="1"/>
    <x v="7"/>
    <x v="20"/>
    <x v="5900"/>
    <n v="64069"/>
    <n v="88.98"/>
    <n v="9330"/>
    <n v="520614"/>
    <n v="0"/>
    <m/>
    <m/>
    <m/>
    <m/>
    <m/>
    <m/>
    <m/>
    <m/>
    <m/>
    <m/>
    <m/>
    <m/>
    <m/>
    <m/>
    <n v="1960"/>
    <n v="4464"/>
    <n v="6.2"/>
    <n v="32.67"/>
  </r>
  <r>
    <x v="91"/>
    <x v="91"/>
    <x v="5"/>
    <x v="2"/>
    <x v="106"/>
    <x v="5901"/>
    <n v="158767"/>
    <n v="117.08"/>
    <n v="9283.5400000000009"/>
    <n v="975607.2"/>
    <n v="0"/>
    <m/>
    <m/>
    <m/>
    <m/>
    <m/>
    <m/>
    <m/>
    <m/>
    <m/>
    <m/>
    <m/>
    <m/>
    <m/>
    <m/>
    <n v="353300"/>
    <n v="16125"/>
    <n v="11.89"/>
    <n v="3126.55"/>
  </r>
  <r>
    <x v="57"/>
    <x v="57"/>
    <x v="6"/>
    <x v="1"/>
    <x v="1"/>
    <x v="4"/>
    <n v="0"/>
    <n v="0"/>
    <m/>
    <m/>
    <n v="0"/>
    <n v="0"/>
    <n v="0"/>
    <m/>
    <m/>
    <m/>
    <m/>
    <m/>
    <m/>
    <m/>
    <m/>
    <m/>
    <m/>
    <m/>
    <m/>
    <n v="578"/>
    <n v="8254"/>
    <n v="114.64"/>
    <n v="96.33"/>
  </r>
  <r>
    <x v="140"/>
    <x v="140"/>
    <x v="6"/>
    <x v="2"/>
    <x v="57"/>
    <x v="5902"/>
    <n v="40716"/>
    <n v="80.790000000000006"/>
    <n v="6720.36"/>
    <n v="262497.15000000002"/>
    <n v="23118.33"/>
    <n v="28980"/>
    <n v="57.5"/>
    <n v="550.44000000000005"/>
    <n v="278790.90000000002"/>
    <m/>
    <m/>
    <m/>
    <m/>
    <m/>
    <m/>
    <m/>
    <m/>
    <m/>
    <m/>
    <n v="56148.87"/>
    <n v="6829"/>
    <n v="13.55"/>
    <n v="1336.88"/>
  </r>
  <r>
    <x v="22"/>
    <x v="22"/>
    <x v="6"/>
    <x v="14"/>
    <x v="123"/>
    <x v="5903"/>
    <n v="22195"/>
    <n v="45.11"/>
    <n v="4411.71"/>
    <n v="168218.4"/>
    <n v="0"/>
    <m/>
    <m/>
    <m/>
    <m/>
    <m/>
    <m/>
    <m/>
    <m/>
    <m/>
    <n v="12998"/>
    <n v="30007"/>
    <n v="60.99"/>
    <n v="317"/>
    <n v="290947.23"/>
    <n v="171.51"/>
    <n v="13215"/>
    <n v="26.86"/>
    <n v="4.18"/>
  </r>
  <r>
    <x v="86"/>
    <x v="86"/>
    <x v="7"/>
    <x v="2"/>
    <x v="38"/>
    <x v="5904"/>
    <n v="21978"/>
    <n v="32.71"/>
    <n v="3655.25"/>
    <n v="190365.42"/>
    <n v="0"/>
    <m/>
    <m/>
    <m/>
    <m/>
    <m/>
    <m/>
    <m/>
    <m/>
    <m/>
    <m/>
    <m/>
    <m/>
    <m/>
    <m/>
    <n v="98.82"/>
    <n v="4436"/>
    <n v="6.6"/>
    <n v="1.76"/>
  </r>
  <r>
    <x v="52"/>
    <x v="52"/>
    <x v="15"/>
    <x v="1"/>
    <x v="21"/>
    <x v="5905"/>
    <n v="29312"/>
    <n v="101.78"/>
    <n v="5779.54"/>
    <n v="128999.37"/>
    <n v="15079.53"/>
    <n v="20927"/>
    <n v="72.66"/>
    <m/>
    <m/>
    <m/>
    <m/>
    <m/>
    <m/>
    <m/>
    <m/>
    <m/>
    <m/>
    <m/>
    <m/>
    <n v="2684"/>
    <n v="19267"/>
    <n v="66.900000000000006"/>
    <n v="111.83"/>
  </r>
  <r>
    <x v="19"/>
    <x v="19"/>
    <x v="11"/>
    <x v="30"/>
    <x v="21"/>
    <x v="4"/>
    <m/>
    <m/>
    <m/>
    <m/>
    <n v="0"/>
    <m/>
    <m/>
    <m/>
    <m/>
    <m/>
    <m/>
    <m/>
    <m/>
    <m/>
    <m/>
    <m/>
    <m/>
    <m/>
    <m/>
    <n v="0"/>
    <m/>
    <m/>
    <n v="0"/>
  </r>
  <r>
    <x v="73"/>
    <x v="73"/>
    <x v="8"/>
    <x v="19"/>
    <x v="55"/>
    <x v="5906"/>
    <n v="85190"/>
    <n v="73.95"/>
    <n v="7126.04"/>
    <n v="636213"/>
    <n v="0"/>
    <n v="312"/>
    <n v="0.27"/>
    <m/>
    <m/>
    <m/>
    <m/>
    <m/>
    <m/>
    <m/>
    <m/>
    <m/>
    <m/>
    <m/>
    <m/>
    <n v="2603"/>
    <n v="26031"/>
    <n v="22.6"/>
    <n v="27.11"/>
  </r>
  <r>
    <x v="182"/>
    <x v="182"/>
    <x v="9"/>
    <x v="2"/>
    <x v="9"/>
    <x v="5907"/>
    <n v="27225"/>
    <n v="56.72"/>
    <n v="8545.18"/>
    <n v="317880.51"/>
    <n v="0"/>
    <m/>
    <m/>
    <m/>
    <m/>
    <m/>
    <m/>
    <m/>
    <m/>
    <m/>
    <m/>
    <m/>
    <m/>
    <m/>
    <m/>
    <n v="0"/>
    <m/>
    <m/>
    <n v="0"/>
  </r>
  <r>
    <x v="35"/>
    <x v="35"/>
    <x v="15"/>
    <x v="11"/>
    <x v="141"/>
    <x v="5908"/>
    <n v="254609"/>
    <n v="57.19"/>
    <n v="4636.01"/>
    <n v="1599560.94"/>
    <n v="315585.84000000003"/>
    <n v="314223"/>
    <n v="70.58"/>
    <n v="850.64"/>
    <n v="3805744.31"/>
    <m/>
    <m/>
    <m/>
    <m/>
    <m/>
    <m/>
    <m/>
    <m/>
    <m/>
    <m/>
    <n v="54332"/>
    <n v="547669"/>
    <n v="123.02"/>
    <n v="146.44999999999999"/>
  </r>
  <r>
    <x v="33"/>
    <x v="33"/>
    <x v="4"/>
    <x v="7"/>
    <x v="42"/>
    <x v="3562"/>
    <n v="31690"/>
    <n v="88.03"/>
    <n v="5733.33"/>
    <n v="159960"/>
    <n v="0"/>
    <m/>
    <m/>
    <m/>
    <m/>
    <m/>
    <m/>
    <m/>
    <m/>
    <m/>
    <m/>
    <m/>
    <m/>
    <m/>
    <m/>
    <n v="88.26"/>
    <n v="10467"/>
    <n v="29.08"/>
    <n v="2.94"/>
  </r>
  <r>
    <x v="188"/>
    <x v="188"/>
    <x v="11"/>
    <x v="2"/>
    <x v="9"/>
    <x v="5909"/>
    <n v="35201"/>
    <n v="73.34"/>
    <n v="8474"/>
    <n v="315232.8"/>
    <n v="0"/>
    <m/>
    <m/>
    <m/>
    <m/>
    <m/>
    <m/>
    <m/>
    <m/>
    <m/>
    <m/>
    <m/>
    <m/>
    <m/>
    <m/>
    <n v="935.65"/>
    <n v="18230"/>
    <n v="37.979999999999997"/>
    <n v="23.39"/>
  </r>
  <r>
    <x v="191"/>
    <x v="191"/>
    <x v="6"/>
    <x v="2"/>
    <x v="9"/>
    <x v="5910"/>
    <n v="47003"/>
    <n v="97.92"/>
    <n v="8304"/>
    <n v="308908.79999999999"/>
    <n v="0"/>
    <m/>
    <m/>
    <m/>
    <m/>
    <m/>
    <m/>
    <m/>
    <m/>
    <m/>
    <m/>
    <m/>
    <m/>
    <m/>
    <m/>
    <n v="0"/>
    <m/>
    <m/>
    <n v="0"/>
  </r>
  <r>
    <x v="74"/>
    <x v="74"/>
    <x v="10"/>
    <x v="14"/>
    <x v="97"/>
    <x v="5911"/>
    <n v="33630"/>
    <n v="34.6"/>
    <n v="3810.37"/>
    <n v="287035.2"/>
    <n v="7127.06"/>
    <n v="40543"/>
    <n v="41.71"/>
    <m/>
    <m/>
    <m/>
    <m/>
    <m/>
    <m/>
    <m/>
    <m/>
    <m/>
    <m/>
    <m/>
    <m/>
    <n v="2499.83"/>
    <n v="20235"/>
    <n v="20.82"/>
    <n v="30.86"/>
  </r>
  <r>
    <x v="98"/>
    <x v="98"/>
    <x v="4"/>
    <x v="21"/>
    <x v="123"/>
    <x v="4"/>
    <n v="0"/>
    <n v="0"/>
    <m/>
    <m/>
    <n v="0"/>
    <m/>
    <m/>
    <m/>
    <m/>
    <m/>
    <m/>
    <m/>
    <m/>
    <m/>
    <m/>
    <m/>
    <m/>
    <m/>
    <m/>
    <n v="0"/>
    <m/>
    <m/>
    <n v="0"/>
  </r>
  <r>
    <x v="53"/>
    <x v="53"/>
    <x v="15"/>
    <x v="2"/>
    <x v="9"/>
    <x v="5912"/>
    <n v="65938"/>
    <n v="137.37"/>
    <n v="8690.8799999999992"/>
    <n v="323300.55"/>
    <n v="386.03"/>
    <n v="390"/>
    <n v="0.81"/>
    <m/>
    <m/>
    <m/>
    <m/>
    <m/>
    <m/>
    <m/>
    <m/>
    <m/>
    <m/>
    <m/>
    <m/>
    <n v="916"/>
    <n v="8358"/>
    <n v="17.41"/>
    <n v="22.9"/>
  </r>
  <r>
    <x v="15"/>
    <x v="15"/>
    <x v="15"/>
    <x v="6"/>
    <x v="16"/>
    <x v="4"/>
    <m/>
    <m/>
    <m/>
    <m/>
    <n v="0"/>
    <n v="585"/>
    <n v="12.19"/>
    <m/>
    <m/>
    <n v="353"/>
    <n v="643"/>
    <n v="13.4"/>
    <n v="88"/>
    <n v="4472.16"/>
    <n v="1891"/>
    <n v="6387"/>
    <n v="133.06"/>
    <n v="472"/>
    <n v="42328.14"/>
    <n v="8334"/>
    <n v="4244"/>
    <n v="88.42"/>
    <n v="2083.5"/>
  </r>
  <r>
    <x v="152"/>
    <x v="152"/>
    <x v="4"/>
    <x v="1"/>
    <x v="28"/>
    <x v="5288"/>
    <n v="630"/>
    <n v="4.38"/>
    <n v="209.5"/>
    <n v="2338.02"/>
    <n v="0"/>
    <m/>
    <m/>
    <m/>
    <m/>
    <m/>
    <m/>
    <m/>
    <m/>
    <m/>
    <m/>
    <m/>
    <m/>
    <m/>
    <m/>
    <n v="1231"/>
    <n v="2362"/>
    <n v="16.399999999999999"/>
    <n v="102.58"/>
  </r>
  <r>
    <x v="28"/>
    <x v="28"/>
    <x v="9"/>
    <x v="14"/>
    <x v="21"/>
    <x v="5913"/>
    <n v="19841"/>
    <n v="68.89"/>
    <n v="4462.63"/>
    <n v="99605.79"/>
    <n v="2345.3000000000002"/>
    <n v="13637"/>
    <n v="47.35"/>
    <m/>
    <m/>
    <m/>
    <m/>
    <m/>
    <m/>
    <m/>
    <m/>
    <m/>
    <m/>
    <m/>
    <m/>
    <n v="35463"/>
    <n v="6042"/>
    <n v="20.98"/>
    <n v="1477.63"/>
  </r>
  <r>
    <x v="156"/>
    <x v="156"/>
    <x v="14"/>
    <x v="5"/>
    <x v="21"/>
    <x v="5914"/>
    <n v="38154"/>
    <n v="132.47999999999999"/>
    <n v="11682.71"/>
    <n v="260758.05"/>
    <n v="0"/>
    <m/>
    <m/>
    <m/>
    <m/>
    <m/>
    <m/>
    <m/>
    <m/>
    <m/>
    <m/>
    <m/>
    <m/>
    <m/>
    <m/>
    <n v="1240.56"/>
    <n v="5277"/>
    <n v="18.32"/>
    <n v="51.69"/>
  </r>
  <r>
    <x v="0"/>
    <x v="0"/>
    <x v="8"/>
    <x v="11"/>
    <x v="72"/>
    <x v="5915"/>
    <n v="157165"/>
    <n v="66.819999999999993"/>
    <n v="5194.28"/>
    <n v="946813.47"/>
    <n v="148672"/>
    <n v="223551"/>
    <n v="95.05"/>
    <n v="758.53"/>
    <n v="1792880.25"/>
    <m/>
    <m/>
    <m/>
    <m/>
    <m/>
    <m/>
    <m/>
    <m/>
    <m/>
    <m/>
    <n v="18390"/>
    <n v="152743"/>
    <n v="64.94"/>
    <n v="93.83"/>
  </r>
  <r>
    <x v="138"/>
    <x v="138"/>
    <x v="1"/>
    <x v="1"/>
    <x v="31"/>
    <x v="5916"/>
    <n v="836"/>
    <n v="3.48"/>
    <n v="248.45"/>
    <n v="4621.17"/>
    <n v="0"/>
    <m/>
    <m/>
    <m/>
    <m/>
    <m/>
    <m/>
    <m/>
    <m/>
    <m/>
    <m/>
    <m/>
    <m/>
    <m/>
    <m/>
    <n v="89000"/>
    <n v="3067"/>
    <n v="12.78"/>
    <n v="4450"/>
  </r>
  <r>
    <x v="19"/>
    <x v="19"/>
    <x v="0"/>
    <x v="39"/>
    <x v="64"/>
    <x v="4"/>
    <m/>
    <m/>
    <m/>
    <m/>
    <n v="0"/>
    <m/>
    <m/>
    <m/>
    <m/>
    <m/>
    <m/>
    <m/>
    <m/>
    <m/>
    <m/>
    <m/>
    <m/>
    <m/>
    <m/>
    <n v="0"/>
    <m/>
    <m/>
    <n v="0"/>
  </r>
  <r>
    <x v="3"/>
    <x v="3"/>
    <x v="0"/>
    <x v="28"/>
    <x v="6"/>
    <x v="4"/>
    <m/>
    <m/>
    <m/>
    <m/>
    <n v="0"/>
    <m/>
    <m/>
    <m/>
    <m/>
    <m/>
    <m/>
    <m/>
    <m/>
    <m/>
    <m/>
    <m/>
    <m/>
    <m/>
    <m/>
    <n v="0"/>
    <m/>
    <m/>
    <n v="0"/>
  </r>
  <r>
    <x v="71"/>
    <x v="71"/>
    <x v="15"/>
    <x v="5"/>
    <x v="17"/>
    <x v="5079"/>
    <n v="30261"/>
    <n v="50.44"/>
    <n v="4713.6000000000004"/>
    <n v="219182.4"/>
    <n v="9921.44"/>
    <n v="10788"/>
    <n v="17.98"/>
    <n v="198.43"/>
    <n v="119645.57"/>
    <m/>
    <m/>
    <m/>
    <m/>
    <m/>
    <m/>
    <m/>
    <m/>
    <m/>
    <m/>
    <n v="102735"/>
    <n v="12871"/>
    <n v="21.45"/>
    <n v="2054.6999999999998"/>
  </r>
  <r>
    <x v="147"/>
    <x v="147"/>
    <x v="13"/>
    <x v="4"/>
    <x v="50"/>
    <x v="5917"/>
    <n v="15729"/>
    <n v="8.19"/>
    <n v="258.69"/>
    <n v="38492.699999999997"/>
    <n v="2799.22"/>
    <n v="7097"/>
    <n v="3.7"/>
    <n v="17.5"/>
    <n v="33756.68"/>
    <m/>
    <m/>
    <m/>
    <m/>
    <m/>
    <m/>
    <m/>
    <m/>
    <m/>
    <m/>
    <n v="9497"/>
    <n v="124438"/>
    <n v="64.81"/>
    <n v="59.36"/>
  </r>
  <r>
    <x v="98"/>
    <x v="98"/>
    <x v="10"/>
    <x v="2"/>
    <x v="2"/>
    <x v="5918"/>
    <n v="1689"/>
    <n v="2.2000000000000002"/>
    <n v="193.78"/>
    <n v="11533.86"/>
    <n v="0"/>
    <n v="24064"/>
    <n v="31.33"/>
    <m/>
    <m/>
    <m/>
    <m/>
    <m/>
    <m/>
    <m/>
    <m/>
    <m/>
    <m/>
    <m/>
    <m/>
    <n v="2074500"/>
    <n v="133977"/>
    <n v="174.45"/>
    <n v="32414.06"/>
  </r>
  <r>
    <x v="98"/>
    <x v="98"/>
    <x v="4"/>
    <x v="27"/>
    <x v="6"/>
    <x v="5919"/>
    <n v="481"/>
    <n v="5.01"/>
    <n v="208.63"/>
    <n v="1552.17"/>
    <n v="4189.1400000000003"/>
    <n v="3617"/>
    <n v="37.68"/>
    <n v="523.64"/>
    <n v="50518.06"/>
    <m/>
    <m/>
    <m/>
    <m/>
    <m/>
    <m/>
    <m/>
    <m/>
    <m/>
    <m/>
    <n v="0"/>
    <m/>
    <m/>
    <n v="0"/>
  </r>
  <r>
    <x v="18"/>
    <x v="18"/>
    <x v="4"/>
    <x v="5"/>
    <x v="9"/>
    <x v="5920"/>
    <n v="3699"/>
    <n v="7.71"/>
    <n v="413.83"/>
    <n v="15394.29"/>
    <n v="14586.81"/>
    <n v="19494"/>
    <n v="40.61"/>
    <n v="364.67"/>
    <n v="175906.7"/>
    <m/>
    <m/>
    <m/>
    <m/>
    <m/>
    <m/>
    <m/>
    <m/>
    <m/>
    <m/>
    <n v="66000"/>
    <n v="10786"/>
    <n v="22.47"/>
    <n v="1650"/>
  </r>
  <r>
    <x v="146"/>
    <x v="146"/>
    <x v="4"/>
    <x v="1"/>
    <x v="12"/>
    <x v="4769"/>
    <n v="325"/>
    <n v="1.93"/>
    <n v="48.29"/>
    <n v="628.67999999999995"/>
    <n v="0"/>
    <m/>
    <m/>
    <m/>
    <m/>
    <m/>
    <m/>
    <m/>
    <m/>
    <m/>
    <m/>
    <m/>
    <m/>
    <m/>
    <m/>
    <n v="831"/>
    <n v="4769"/>
    <n v="28.39"/>
    <n v="59.36"/>
  </r>
  <r>
    <x v="128"/>
    <x v="128"/>
    <x v="1"/>
    <x v="2"/>
    <x v="48"/>
    <x v="5921"/>
    <n v="45148"/>
    <n v="73.77"/>
    <n v="7990.47"/>
    <n v="378988.02"/>
    <n v="3510"/>
    <n v="3716"/>
    <n v="6.07"/>
    <m/>
    <m/>
    <m/>
    <m/>
    <m/>
    <m/>
    <m/>
    <m/>
    <m/>
    <m/>
    <m/>
    <m/>
    <n v="111100"/>
    <n v="9038"/>
    <n v="14.77"/>
    <n v="2178.4299999999998"/>
  </r>
  <r>
    <x v="122"/>
    <x v="122"/>
    <x v="3"/>
    <x v="19"/>
    <x v="109"/>
    <x v="5922"/>
    <n v="233533"/>
    <n v="183.6"/>
    <n v="17598.11"/>
    <n v="1734822"/>
    <n v="5068.87"/>
    <n v="10889"/>
    <n v="8.56"/>
    <n v="47.82"/>
    <n v="61126.97"/>
    <m/>
    <m/>
    <m/>
    <m/>
    <m/>
    <m/>
    <m/>
    <m/>
    <m/>
    <m/>
    <n v="5168.09"/>
    <n v="64225"/>
    <n v="50.49"/>
    <n v="48.76"/>
  </r>
  <r>
    <x v="12"/>
    <x v="12"/>
    <x v="12"/>
    <x v="1"/>
    <x v="31"/>
    <x v="5923"/>
    <n v="5034"/>
    <n v="20.98"/>
    <n v="1302.0999999999999"/>
    <n v="24219.06"/>
    <n v="0"/>
    <m/>
    <m/>
    <m/>
    <m/>
    <m/>
    <m/>
    <m/>
    <m/>
    <m/>
    <m/>
    <m/>
    <m/>
    <m/>
    <m/>
    <n v="3283"/>
    <n v="36573"/>
    <n v="152.38999999999999"/>
    <n v="164.15"/>
  </r>
  <r>
    <x v="159"/>
    <x v="159"/>
    <x v="12"/>
    <x v="2"/>
    <x v="136"/>
    <x v="5924"/>
    <n v="126044"/>
    <n v="107.18"/>
    <n v="10094"/>
    <n v="919967.16"/>
    <n v="0"/>
    <m/>
    <m/>
    <m/>
    <m/>
    <m/>
    <m/>
    <m/>
    <m/>
    <m/>
    <m/>
    <m/>
    <m/>
    <m/>
    <m/>
    <n v="284.94"/>
    <n v="29570"/>
    <n v="25.14"/>
    <n v="2.91"/>
  </r>
  <r>
    <x v="180"/>
    <x v="180"/>
    <x v="1"/>
    <x v="2"/>
    <x v="30"/>
    <x v="5925"/>
    <n v="52172"/>
    <n v="90.58"/>
    <n v="10953.79"/>
    <n v="488977.26"/>
    <n v="0"/>
    <m/>
    <m/>
    <m/>
    <m/>
    <m/>
    <m/>
    <m/>
    <m/>
    <m/>
    <m/>
    <m/>
    <m/>
    <m/>
    <m/>
    <n v="165302"/>
    <n v="5277"/>
    <n v="9.16"/>
    <n v="3443.79"/>
  </r>
  <r>
    <x v="87"/>
    <x v="87"/>
    <x v="10"/>
    <x v="1"/>
    <x v="19"/>
    <x v="1675"/>
    <n v="37"/>
    <n v="0.21"/>
    <n v="9.1300000000000008"/>
    <n v="127.41"/>
    <n v="0"/>
    <m/>
    <m/>
    <m/>
    <m/>
    <m/>
    <m/>
    <m/>
    <m/>
    <m/>
    <m/>
    <m/>
    <m/>
    <m/>
    <m/>
    <n v="470"/>
    <n v="2276"/>
    <n v="12.64"/>
    <n v="31.33"/>
  </r>
  <r>
    <x v="122"/>
    <x v="122"/>
    <x v="1"/>
    <x v="6"/>
    <x v="76"/>
    <x v="5926"/>
    <n v="2032"/>
    <n v="3.76"/>
    <n v="289.82"/>
    <n v="12129.06"/>
    <n v="3411.25"/>
    <n v="1586"/>
    <n v="2.94"/>
    <n v="75.81"/>
    <n v="41137.300000000003"/>
    <m/>
    <m/>
    <m/>
    <m/>
    <m/>
    <m/>
    <m/>
    <m/>
    <m/>
    <m/>
    <n v="2851.69"/>
    <n v="23873"/>
    <n v="44.21"/>
    <n v="63.37"/>
  </r>
  <r>
    <x v="34"/>
    <x v="34"/>
    <x v="4"/>
    <x v="7"/>
    <x v="113"/>
    <x v="3752"/>
    <n v="54553"/>
    <n v="69.94"/>
    <n v="3627.69"/>
    <n v="219294"/>
    <n v="19957.32"/>
    <n v="23284"/>
    <n v="29.85"/>
    <n v="307.04000000000002"/>
    <n v="240671.35"/>
    <m/>
    <m/>
    <m/>
    <m/>
    <m/>
    <m/>
    <m/>
    <m/>
    <m/>
    <m/>
    <n v="962.89"/>
    <n v="9781"/>
    <n v="12.54"/>
    <n v="14.81"/>
  </r>
  <r>
    <x v="146"/>
    <x v="146"/>
    <x v="0"/>
    <x v="2"/>
    <x v="87"/>
    <x v="5927"/>
    <n v="207852"/>
    <n v="133.24"/>
    <n v="8769.3700000000008"/>
    <n v="1060216.74"/>
    <n v="0"/>
    <m/>
    <m/>
    <m/>
    <m/>
    <m/>
    <m/>
    <m/>
    <m/>
    <m/>
    <m/>
    <m/>
    <m/>
    <m/>
    <m/>
    <n v="924.77"/>
    <n v="18116"/>
    <n v="11.61"/>
    <n v="7.11"/>
  </r>
  <r>
    <x v="138"/>
    <x v="138"/>
    <x v="3"/>
    <x v="12"/>
    <x v="6"/>
    <x v="4"/>
    <m/>
    <m/>
    <m/>
    <m/>
    <n v="0"/>
    <m/>
    <m/>
    <m/>
    <m/>
    <m/>
    <m/>
    <m/>
    <m/>
    <m/>
    <m/>
    <m/>
    <m/>
    <m/>
    <m/>
    <n v="0"/>
    <m/>
    <m/>
    <n v="0"/>
  </r>
  <r>
    <x v="113"/>
    <x v="113"/>
    <x v="4"/>
    <x v="2"/>
    <x v="3"/>
    <x v="5928"/>
    <n v="104002"/>
    <n v="120.37"/>
    <n v="8106.99"/>
    <n v="542843.79"/>
    <n v="0"/>
    <m/>
    <m/>
    <m/>
    <m/>
    <m/>
    <m/>
    <m/>
    <m/>
    <m/>
    <m/>
    <m/>
    <m/>
    <m/>
    <m/>
    <n v="1182.6300000000001"/>
    <n v="6838"/>
    <n v="7.91"/>
    <n v="16.43"/>
  </r>
  <r>
    <x v="119"/>
    <x v="119"/>
    <x v="6"/>
    <x v="1"/>
    <x v="98"/>
    <x v="1132"/>
    <n v="365"/>
    <n v="1.69"/>
    <n v="64"/>
    <n v="1071.3599999999999"/>
    <n v="80.5"/>
    <n v="251"/>
    <n v="1.1599999999999999"/>
    <n v="4.47"/>
    <n v="970.83"/>
    <m/>
    <m/>
    <m/>
    <m/>
    <m/>
    <m/>
    <m/>
    <m/>
    <m/>
    <m/>
    <n v="343697"/>
    <n v="33666"/>
    <n v="155.86000000000001"/>
    <n v="19094.28"/>
  </r>
  <r>
    <x v="119"/>
    <x v="119"/>
    <x v="15"/>
    <x v="22"/>
    <x v="2"/>
    <x v="5929"/>
    <n v="42951"/>
    <n v="55.93"/>
    <n v="4232.92"/>
    <n v="251943.51"/>
    <n v="46459.75"/>
    <n v="47581"/>
    <n v="61.95"/>
    <n v="725.93"/>
    <n v="560272.04"/>
    <m/>
    <m/>
    <m/>
    <m/>
    <m/>
    <m/>
    <m/>
    <m/>
    <m/>
    <m/>
    <n v="144610"/>
    <n v="68957"/>
    <n v="89.79"/>
    <n v="2259.5300000000002"/>
  </r>
  <r>
    <x v="44"/>
    <x v="44"/>
    <x v="11"/>
    <x v="1"/>
    <x v="6"/>
    <x v="5930"/>
    <n v="118"/>
    <n v="1.23"/>
    <n v="58.25"/>
    <n v="433.38"/>
    <n v="0"/>
    <m/>
    <m/>
    <m/>
    <m/>
    <m/>
    <m/>
    <m/>
    <m/>
    <m/>
    <m/>
    <m/>
    <m/>
    <m/>
    <m/>
    <n v="548"/>
    <n v="5675"/>
    <n v="59.11"/>
    <n v="68.5"/>
  </r>
  <r>
    <x v="231"/>
    <x v="231"/>
    <x v="8"/>
    <x v="23"/>
    <x v="38"/>
    <x v="5931"/>
    <n v="107324"/>
    <n v="159.71"/>
    <n v="10717.39"/>
    <n v="558161.81999999995"/>
    <n v="0"/>
    <m/>
    <m/>
    <m/>
    <m/>
    <m/>
    <m/>
    <m/>
    <m/>
    <m/>
    <m/>
    <m/>
    <m/>
    <m/>
    <m/>
    <n v="0"/>
    <m/>
    <m/>
    <n v="0"/>
  </r>
  <r>
    <x v="170"/>
    <x v="170"/>
    <x v="13"/>
    <x v="1"/>
    <x v="16"/>
    <x v="4"/>
    <m/>
    <m/>
    <m/>
    <m/>
    <n v="0"/>
    <m/>
    <m/>
    <m/>
    <m/>
    <m/>
    <m/>
    <m/>
    <m/>
    <m/>
    <m/>
    <m/>
    <m/>
    <m/>
    <m/>
    <n v="40900"/>
    <n v="2372"/>
    <n v="49.42"/>
    <n v="10225"/>
  </r>
  <r>
    <x v="14"/>
    <x v="14"/>
    <x v="9"/>
    <x v="17"/>
    <x v="30"/>
    <x v="3711"/>
    <n v="33"/>
    <n v="0.06"/>
    <n v="3.1"/>
    <n v="138.57"/>
    <n v="336.57"/>
    <n v="626"/>
    <n v="1.0900000000000001"/>
    <n v="7.01"/>
    <n v="4058.76"/>
    <m/>
    <m/>
    <m/>
    <m/>
    <m/>
    <m/>
    <m/>
    <m/>
    <m/>
    <m/>
    <n v="0"/>
    <n v="12336"/>
    <n v="21.42"/>
    <n v="0"/>
  </r>
  <r>
    <x v="122"/>
    <x v="122"/>
    <x v="9"/>
    <x v="5"/>
    <x v="20"/>
    <x v="5932"/>
    <n v="84026"/>
    <n v="116.7"/>
    <n v="8086.88"/>
    <n v="451248.09"/>
    <n v="0"/>
    <m/>
    <m/>
    <m/>
    <m/>
    <m/>
    <m/>
    <m/>
    <m/>
    <m/>
    <m/>
    <m/>
    <m/>
    <m/>
    <m/>
    <n v="4784.71"/>
    <n v="46376"/>
    <n v="64.41"/>
    <n v="79.75"/>
  </r>
  <r>
    <x v="98"/>
    <x v="98"/>
    <x v="14"/>
    <x v="4"/>
    <x v="131"/>
    <x v="5933"/>
    <n v="239162"/>
    <n v="92.27"/>
    <n v="5467.04"/>
    <n v="1098218.3999999999"/>
    <n v="204880.7"/>
    <n v="232191"/>
    <n v="89.58"/>
    <m/>
    <m/>
    <m/>
    <m/>
    <m/>
    <m/>
    <m/>
    <m/>
    <m/>
    <m/>
    <m/>
    <m/>
    <n v="0"/>
    <m/>
    <m/>
    <n v="0"/>
  </r>
  <r>
    <x v="87"/>
    <x v="87"/>
    <x v="8"/>
    <x v="2"/>
    <x v="28"/>
    <x v="5934"/>
    <n v="12492"/>
    <n v="86.75"/>
    <n v="4748.83"/>
    <n v="52996.98"/>
    <n v="2812.8"/>
    <n v="4387"/>
    <n v="30.47"/>
    <n v="234.4"/>
    <n v="33920.44"/>
    <m/>
    <m/>
    <m/>
    <m/>
    <m/>
    <m/>
    <m/>
    <m/>
    <m/>
    <m/>
    <n v="527"/>
    <n v="5051"/>
    <n v="35.08"/>
    <n v="43.92"/>
  </r>
  <r>
    <x v="62"/>
    <x v="62"/>
    <x v="13"/>
    <x v="24"/>
    <x v="78"/>
    <x v="4"/>
    <m/>
    <m/>
    <m/>
    <m/>
    <n v="0"/>
    <m/>
    <m/>
    <m/>
    <m/>
    <m/>
    <m/>
    <m/>
    <m/>
    <m/>
    <m/>
    <m/>
    <m/>
    <m/>
    <m/>
    <n v="0"/>
    <m/>
    <m/>
    <n v="0"/>
  </r>
  <r>
    <x v="158"/>
    <x v="158"/>
    <x v="12"/>
    <x v="7"/>
    <x v="30"/>
    <x v="4732"/>
    <n v="24134"/>
    <n v="41.9"/>
    <n v="3850.6"/>
    <n v="171890.97"/>
    <n v="15179"/>
    <n v="20508"/>
    <n v="35.6"/>
    <n v="316.23"/>
    <n v="183048.11"/>
    <m/>
    <m/>
    <m/>
    <m/>
    <m/>
    <m/>
    <m/>
    <m/>
    <m/>
    <m/>
    <n v="207257"/>
    <n v="20338"/>
    <n v="35.31"/>
    <n v="4317.8500000000004"/>
  </r>
  <r>
    <x v="38"/>
    <x v="38"/>
    <x v="0"/>
    <x v="5"/>
    <x v="108"/>
    <x v="5935"/>
    <n v="13865"/>
    <n v="50.24"/>
    <n v="4255.6499999999996"/>
    <n v="91028.4"/>
    <n v="0"/>
    <m/>
    <m/>
    <m/>
    <m/>
    <m/>
    <m/>
    <m/>
    <m/>
    <m/>
    <n v="4491"/>
    <n v="11658"/>
    <n v="42.24"/>
    <n v="195"/>
    <n v="100526.54"/>
    <n v="547"/>
    <n v="4257"/>
    <n v="15.42"/>
    <n v="23.78"/>
  </r>
  <r>
    <x v="195"/>
    <x v="195"/>
    <x v="10"/>
    <x v="2"/>
    <x v="21"/>
    <x v="5936"/>
    <n v="18997"/>
    <n v="65.959999999999994"/>
    <n v="7030"/>
    <n v="156909.6"/>
    <n v="0"/>
    <m/>
    <m/>
    <m/>
    <m/>
    <n v="1631"/>
    <n v="2632"/>
    <n v="9.14"/>
    <n v="67"/>
    <n v="20663.14"/>
    <m/>
    <m/>
    <m/>
    <m/>
    <m/>
    <n v="0"/>
    <n v="5452"/>
    <n v="18.93"/>
    <n v="0"/>
  </r>
  <r>
    <x v="117"/>
    <x v="117"/>
    <x v="2"/>
    <x v="2"/>
    <x v="2"/>
    <x v="5937"/>
    <n v="46091"/>
    <n v="60.01"/>
    <n v="4836.5600000000004"/>
    <n v="287872.2"/>
    <n v="0"/>
    <m/>
    <m/>
    <m/>
    <m/>
    <m/>
    <m/>
    <m/>
    <m/>
    <m/>
    <m/>
    <m/>
    <m/>
    <m/>
    <m/>
    <n v="1271.23"/>
    <n v="5559"/>
    <n v="7.24"/>
    <n v="19.86"/>
  </r>
  <r>
    <x v="70"/>
    <x v="70"/>
    <x v="12"/>
    <x v="0"/>
    <x v="1"/>
    <x v="5938"/>
    <n v="1778"/>
    <n v="24.69"/>
    <n v="1514.67"/>
    <n v="8451.84"/>
    <n v="0"/>
    <m/>
    <m/>
    <m/>
    <m/>
    <m/>
    <m/>
    <m/>
    <m/>
    <m/>
    <m/>
    <m/>
    <m/>
    <m/>
    <m/>
    <n v="0"/>
    <m/>
    <m/>
    <n v="0"/>
  </r>
  <r>
    <x v="50"/>
    <x v="50"/>
    <x v="11"/>
    <x v="7"/>
    <x v="25"/>
    <x v="3457"/>
    <n v="21412"/>
    <n v="27.04"/>
    <n v="2981.82"/>
    <n v="183024"/>
    <n v="0"/>
    <m/>
    <m/>
    <m/>
    <m/>
    <m/>
    <m/>
    <m/>
    <m/>
    <m/>
    <n v="553873"/>
    <n v="40803"/>
    <n v="51.52"/>
    <n v="8392"/>
    <n v="12397893.23"/>
    <n v="0"/>
    <m/>
    <m/>
    <n v="0"/>
  </r>
  <r>
    <x v="171"/>
    <x v="171"/>
    <x v="10"/>
    <x v="1"/>
    <x v="83"/>
    <x v="5939"/>
    <n v="920"/>
    <n v="6.97"/>
    <n v="463.73"/>
    <n v="4743.93"/>
    <n v="0"/>
    <m/>
    <m/>
    <m/>
    <m/>
    <m/>
    <m/>
    <m/>
    <m/>
    <m/>
    <m/>
    <m/>
    <m/>
    <m/>
    <m/>
    <n v="801.45"/>
    <n v="5899"/>
    <n v="44.69"/>
    <n v="72.86"/>
  </r>
  <r>
    <x v="17"/>
    <x v="17"/>
    <x v="13"/>
    <x v="13"/>
    <x v="28"/>
    <x v="4"/>
    <m/>
    <m/>
    <m/>
    <m/>
    <n v="0"/>
    <m/>
    <m/>
    <m/>
    <m/>
    <m/>
    <m/>
    <m/>
    <m/>
    <m/>
    <m/>
    <m/>
    <m/>
    <m/>
    <m/>
    <n v="0"/>
    <m/>
    <m/>
    <n v="0"/>
  </r>
  <r>
    <x v="178"/>
    <x v="178"/>
    <x v="8"/>
    <x v="2"/>
    <x v="5"/>
    <x v="5940"/>
    <n v="164294"/>
    <n v="171.14"/>
    <n v="11086"/>
    <n v="824798.4"/>
    <n v="0"/>
    <m/>
    <m/>
    <m/>
    <m/>
    <m/>
    <m/>
    <m/>
    <m/>
    <m/>
    <m/>
    <m/>
    <m/>
    <m/>
    <m/>
    <n v="660048"/>
    <n v="211647"/>
    <n v="220.47"/>
    <n v="8250.6"/>
  </r>
  <r>
    <x v="35"/>
    <x v="35"/>
    <x v="14"/>
    <x v="4"/>
    <x v="132"/>
    <x v="0"/>
    <n v="0"/>
    <n v="0"/>
    <n v="0"/>
    <n v="0"/>
    <n v="0"/>
    <n v="0"/>
    <n v="0"/>
    <n v="0"/>
    <n v="0"/>
    <m/>
    <m/>
    <m/>
    <m/>
    <m/>
    <m/>
    <m/>
    <m/>
    <m/>
    <m/>
    <n v="0"/>
    <m/>
    <m/>
    <n v="0"/>
  </r>
  <r>
    <x v="9"/>
    <x v="9"/>
    <x v="2"/>
    <x v="5"/>
    <x v="31"/>
    <x v="5941"/>
    <n v="5716"/>
    <n v="23.82"/>
    <n v="2312.4499999999998"/>
    <n v="43011.57"/>
    <n v="2266"/>
    <n v="4232"/>
    <n v="17.63"/>
    <n v="113.3"/>
    <n v="27326.37"/>
    <m/>
    <m/>
    <m/>
    <m/>
    <m/>
    <m/>
    <m/>
    <m/>
    <m/>
    <m/>
    <n v="203.33"/>
    <n v="596"/>
    <n v="2.48"/>
    <n v="10.17"/>
  </r>
  <r>
    <x v="158"/>
    <x v="158"/>
    <x v="9"/>
    <x v="2"/>
    <x v="31"/>
    <x v="5942"/>
    <n v="7219"/>
    <n v="30.08"/>
    <n v="2131.25"/>
    <n v="39641.25"/>
    <n v="15716"/>
    <n v="24386"/>
    <n v="101.61"/>
    <n v="785.8"/>
    <n v="189523.96"/>
    <m/>
    <m/>
    <m/>
    <m/>
    <m/>
    <m/>
    <m/>
    <m/>
    <m/>
    <m/>
    <n v="46605"/>
    <n v="5111"/>
    <n v="21.3"/>
    <n v="2330.25"/>
  </r>
  <r>
    <x v="21"/>
    <x v="21"/>
    <x v="5"/>
    <x v="14"/>
    <x v="2"/>
    <x v="5943"/>
    <n v="36566"/>
    <n v="47.61"/>
    <n v="3950"/>
    <n v="235104"/>
    <n v="17886"/>
    <n v="22264"/>
    <n v="28.99"/>
    <n v="279.47000000000003"/>
    <n v="215692.64"/>
    <m/>
    <m/>
    <m/>
    <m/>
    <m/>
    <m/>
    <m/>
    <m/>
    <m/>
    <m/>
    <n v="1771.27"/>
    <n v="24303"/>
    <n v="31.64"/>
    <n v="27.68"/>
  </r>
  <r>
    <x v="146"/>
    <x v="146"/>
    <x v="1"/>
    <x v="2"/>
    <x v="87"/>
    <x v="5944"/>
    <n v="149667"/>
    <n v="95.94"/>
    <n v="113160.92"/>
    <n v="13681155.6"/>
    <n v="0"/>
    <m/>
    <m/>
    <m/>
    <m/>
    <m/>
    <m/>
    <m/>
    <m/>
    <m/>
    <m/>
    <m/>
    <m/>
    <m/>
    <m/>
    <n v="334857"/>
    <n v="15797"/>
    <n v="10.130000000000001"/>
    <n v="2575.8200000000002"/>
  </r>
  <r>
    <x v="53"/>
    <x v="53"/>
    <x v="2"/>
    <x v="2"/>
    <x v="9"/>
    <x v="5945"/>
    <n v="55053"/>
    <n v="114.69"/>
    <n v="9327"/>
    <n v="346964.4"/>
    <n v="0"/>
    <m/>
    <m/>
    <m/>
    <m/>
    <m/>
    <m/>
    <m/>
    <m/>
    <m/>
    <m/>
    <m/>
    <m/>
    <m/>
    <m/>
    <n v="1240"/>
    <n v="10738"/>
    <n v="22.37"/>
    <n v="31"/>
  </r>
  <r>
    <x v="77"/>
    <x v="77"/>
    <x v="6"/>
    <x v="5"/>
    <x v="20"/>
    <x v="5946"/>
    <n v="75491"/>
    <n v="104.85"/>
    <n v="8738.07"/>
    <n v="487584.12"/>
    <n v="0"/>
    <m/>
    <m/>
    <m/>
    <m/>
    <m/>
    <m/>
    <m/>
    <m/>
    <m/>
    <m/>
    <m/>
    <m/>
    <m/>
    <m/>
    <n v="6038.37"/>
    <n v="46783"/>
    <n v="64.98"/>
    <n v="100.64"/>
  </r>
  <r>
    <x v="139"/>
    <x v="139"/>
    <x v="0"/>
    <x v="7"/>
    <x v="91"/>
    <x v="5947"/>
    <n v="30867"/>
    <n v="47.63"/>
    <n v="3656.3"/>
    <n v="183619.20000000001"/>
    <n v="19310.38"/>
    <n v="37337"/>
    <n v="57.62"/>
    <n v="357.6"/>
    <n v="232869.64"/>
    <m/>
    <m/>
    <m/>
    <m/>
    <m/>
    <m/>
    <m/>
    <m/>
    <m/>
    <m/>
    <n v="2182"/>
    <n v="24079"/>
    <n v="37.159999999999997"/>
    <n v="40.409999999999997"/>
  </r>
  <r>
    <x v="56"/>
    <x v="56"/>
    <x v="11"/>
    <x v="11"/>
    <x v="33"/>
    <x v="5948"/>
    <n v="24284"/>
    <n v="20.239999999999998"/>
    <n v="912.78"/>
    <n v="84888.54"/>
    <n v="105626.58"/>
    <n v="136788"/>
    <n v="113.99"/>
    <n v="1056.27"/>
    <n v="1273782.57"/>
    <m/>
    <m/>
    <m/>
    <m/>
    <m/>
    <m/>
    <m/>
    <m/>
    <m/>
    <m/>
    <n v="186079"/>
    <n v="93756"/>
    <n v="78.13"/>
    <n v="1860.79"/>
  </r>
  <r>
    <x v="141"/>
    <x v="141"/>
    <x v="7"/>
    <x v="7"/>
    <x v="82"/>
    <x v="5949"/>
    <n v="16539"/>
    <n v="37.25"/>
    <n v="4670.1099999999997"/>
    <n v="160698.42000000001"/>
    <n v="0"/>
    <n v="0"/>
    <n v="0"/>
    <n v="0"/>
    <n v="0"/>
    <n v="0"/>
    <n v="0"/>
    <n v="0"/>
    <n v="0"/>
    <n v="0"/>
    <n v="0"/>
    <n v="0"/>
    <n v="0"/>
    <n v="0"/>
    <n v="0"/>
    <n v="81141"/>
    <n v="3197"/>
    <n v="7.2"/>
    <n v="2193"/>
  </r>
  <r>
    <x v="136"/>
    <x v="136"/>
    <x v="1"/>
    <x v="12"/>
    <x v="6"/>
    <x v="4"/>
    <m/>
    <m/>
    <m/>
    <m/>
    <n v="0"/>
    <m/>
    <m/>
    <m/>
    <m/>
    <m/>
    <m/>
    <m/>
    <m/>
    <m/>
    <m/>
    <m/>
    <m/>
    <m/>
    <m/>
    <n v="0"/>
    <m/>
    <m/>
    <n v="0"/>
  </r>
  <r>
    <x v="137"/>
    <x v="137"/>
    <x v="1"/>
    <x v="2"/>
    <x v="2"/>
    <x v="5950"/>
    <n v="75927"/>
    <n v="98.86"/>
    <n v="11430.05"/>
    <n v="680316.39"/>
    <n v="0"/>
    <m/>
    <m/>
    <m/>
    <m/>
    <m/>
    <m/>
    <m/>
    <m/>
    <m/>
    <m/>
    <m/>
    <m/>
    <m/>
    <m/>
    <n v="4592.41"/>
    <n v="13283"/>
    <n v="17.3"/>
    <n v="71.760000000000005"/>
  </r>
  <r>
    <x v="75"/>
    <x v="75"/>
    <x v="0"/>
    <x v="2"/>
    <x v="42"/>
    <x v="5951"/>
    <n v="14640"/>
    <n v="40.67"/>
    <n v="3266.7"/>
    <n v="91140.93"/>
    <n v="28735.21"/>
    <n v="40917"/>
    <n v="113.66"/>
    <n v="957.84"/>
    <n v="346526.5"/>
    <m/>
    <m/>
    <m/>
    <m/>
    <m/>
    <m/>
    <m/>
    <m/>
    <m/>
    <m/>
    <n v="99100"/>
    <n v="2936"/>
    <n v="8.16"/>
    <n v="3303.33"/>
  </r>
  <r>
    <x v="174"/>
    <x v="174"/>
    <x v="11"/>
    <x v="2"/>
    <x v="42"/>
    <x v="5952"/>
    <n v="6084"/>
    <n v="16.899999999999999"/>
    <n v="1042.67"/>
    <n v="29090.400000000001"/>
    <n v="13080"/>
    <n v="18346"/>
    <n v="50.96"/>
    <m/>
    <m/>
    <m/>
    <m/>
    <m/>
    <m/>
    <m/>
    <m/>
    <m/>
    <m/>
    <m/>
    <m/>
    <n v="0"/>
    <n v="9681"/>
    <n v="26.89"/>
    <n v="0"/>
  </r>
  <r>
    <x v="23"/>
    <x v="23"/>
    <x v="12"/>
    <x v="14"/>
    <x v="17"/>
    <x v="5953"/>
    <n v="40450"/>
    <n v="67.42"/>
    <n v="5454.74"/>
    <n v="253645.41"/>
    <n v="19573.23"/>
    <n v="30087"/>
    <n v="50.15"/>
    <n v="391.46"/>
    <n v="236039.45"/>
    <m/>
    <m/>
    <m/>
    <m/>
    <m/>
    <m/>
    <m/>
    <m/>
    <m/>
    <m/>
    <n v="2247"/>
    <n v="20996"/>
    <n v="34.99"/>
    <n v="44.94"/>
  </r>
  <r>
    <x v="197"/>
    <x v="197"/>
    <x v="1"/>
    <x v="2"/>
    <x v="30"/>
    <x v="5954"/>
    <n v="41908"/>
    <n v="72.760000000000005"/>
    <n v="10553.96"/>
    <n v="471128.7"/>
    <n v="0"/>
    <n v="0"/>
    <n v="0"/>
    <m/>
    <m/>
    <m/>
    <n v="0"/>
    <n v="0"/>
    <m/>
    <m/>
    <m/>
    <n v="0"/>
    <n v="0"/>
    <m/>
    <m/>
    <n v="308.8"/>
    <n v="2916"/>
    <n v="5.0599999999999996"/>
    <n v="6.43"/>
  </r>
  <r>
    <x v="0"/>
    <x v="0"/>
    <x v="9"/>
    <x v="17"/>
    <x v="33"/>
    <x v="5955"/>
    <n v="65740"/>
    <n v="54.78"/>
    <n v="4514.93"/>
    <n v="419888.49"/>
    <n v="81458"/>
    <n v="145245"/>
    <n v="121.04"/>
    <n v="814.58"/>
    <n v="982326.46"/>
    <m/>
    <m/>
    <m/>
    <m/>
    <m/>
    <m/>
    <m/>
    <m/>
    <m/>
    <m/>
    <n v="6964"/>
    <n v="32439"/>
    <n v="27.03"/>
    <n v="69.64"/>
  </r>
  <r>
    <x v="187"/>
    <x v="187"/>
    <x v="5"/>
    <x v="7"/>
    <x v="4"/>
    <x v="5956"/>
    <n v="4240"/>
    <n v="50.48"/>
    <n v="3241.29"/>
    <n v="21100.77"/>
    <n v="1474.3"/>
    <n v="1961"/>
    <n v="23.35"/>
    <n v="210.61"/>
    <n v="17778.990000000002"/>
    <m/>
    <m/>
    <m/>
    <m/>
    <m/>
    <m/>
    <m/>
    <m/>
    <m/>
    <m/>
    <n v="0"/>
    <n v="647"/>
    <n v="7.7"/>
    <n v="0"/>
  </r>
  <r>
    <x v="227"/>
    <x v="227"/>
    <x v="8"/>
    <x v="4"/>
    <x v="44"/>
    <x v="5957"/>
    <n v="31469"/>
    <n v="29.14"/>
    <n v="2454.58"/>
    <n v="205448.16"/>
    <n v="68869.06"/>
    <n v="65301"/>
    <n v="60.46"/>
    <n v="765.21"/>
    <n v="830512.65"/>
    <m/>
    <m/>
    <m/>
    <m/>
    <m/>
    <m/>
    <m/>
    <m/>
    <m/>
    <m/>
    <n v="9390"/>
    <n v="126946"/>
    <n v="117.54"/>
    <n v="104.33"/>
  </r>
  <r>
    <x v="148"/>
    <x v="148"/>
    <x v="10"/>
    <x v="6"/>
    <x v="51"/>
    <x v="4"/>
    <m/>
    <m/>
    <m/>
    <m/>
    <n v="0"/>
    <m/>
    <m/>
    <m/>
    <m/>
    <m/>
    <m/>
    <m/>
    <m/>
    <m/>
    <m/>
    <m/>
    <m/>
    <m/>
    <m/>
    <n v="40.1"/>
    <n v="68"/>
    <n v="5.67"/>
    <n v="40.1"/>
  </r>
  <r>
    <x v="72"/>
    <x v="72"/>
    <x v="13"/>
    <x v="27"/>
    <x v="11"/>
    <x v="4"/>
    <m/>
    <m/>
    <m/>
    <m/>
    <n v="0"/>
    <m/>
    <m/>
    <m/>
    <m/>
    <m/>
    <m/>
    <m/>
    <m/>
    <m/>
    <m/>
    <m/>
    <m/>
    <m/>
    <m/>
    <n v="135000"/>
    <n v="4399"/>
    <n v="36.659999999999997"/>
    <n v="13500"/>
  </r>
  <r>
    <x v="73"/>
    <x v="73"/>
    <x v="4"/>
    <x v="4"/>
    <x v="85"/>
    <x v="5958"/>
    <n v="192385"/>
    <n v="70.94"/>
    <n v="6091.57"/>
    <n v="1280326.3500000001"/>
    <n v="135943.74"/>
    <n v="132834"/>
    <n v="48.98"/>
    <n v="601.52"/>
    <n v="1639386.39"/>
    <m/>
    <m/>
    <m/>
    <m/>
    <m/>
    <m/>
    <m/>
    <m/>
    <m/>
    <m/>
    <n v="23062"/>
    <n v="266706"/>
    <n v="98.34"/>
    <n v="102.04"/>
  </r>
  <r>
    <x v="67"/>
    <x v="67"/>
    <x v="7"/>
    <x v="1"/>
    <x v="6"/>
    <x v="5959"/>
    <n v="280"/>
    <n v="2.92"/>
    <n v="193.88"/>
    <n v="1442.43"/>
    <n v="0"/>
    <m/>
    <m/>
    <m/>
    <m/>
    <m/>
    <m/>
    <m/>
    <m/>
    <m/>
    <m/>
    <m/>
    <m/>
    <m/>
    <m/>
    <n v="32900"/>
    <n v="2529"/>
    <n v="26.34"/>
    <n v="4112.5"/>
  </r>
  <r>
    <x v="31"/>
    <x v="31"/>
    <x v="14"/>
    <x v="12"/>
    <x v="28"/>
    <x v="2733"/>
    <n v="1184"/>
    <n v="8.2200000000000006"/>
    <n v="569.41999999999996"/>
    <n v="6354.69"/>
    <n v="9965.08"/>
    <n v="14045"/>
    <n v="97.53"/>
    <n v="830.42"/>
    <n v="120171.92"/>
    <m/>
    <m/>
    <m/>
    <m/>
    <m/>
    <m/>
    <m/>
    <m/>
    <m/>
    <m/>
    <n v="706"/>
    <n v="9033"/>
    <n v="62.73"/>
    <n v="58.83"/>
  </r>
  <r>
    <x v="184"/>
    <x v="184"/>
    <x v="14"/>
    <x v="2"/>
    <x v="30"/>
    <x v="5960"/>
    <n v="20251"/>
    <n v="35.159999999999997"/>
    <n v="2827.48"/>
    <n v="126218.67"/>
    <n v="20649.849999999999"/>
    <n v="29459"/>
    <n v="51.14"/>
    <n v="430.21"/>
    <n v="249022.79"/>
    <m/>
    <m/>
    <m/>
    <m/>
    <m/>
    <m/>
    <m/>
    <m/>
    <m/>
    <m/>
    <n v="1056.55"/>
    <n v="13258"/>
    <n v="23.02"/>
    <n v="22.01"/>
  </r>
  <r>
    <x v="195"/>
    <x v="195"/>
    <x v="11"/>
    <x v="2"/>
    <x v="21"/>
    <x v="5961"/>
    <n v="22759"/>
    <n v="79.02"/>
    <n v="6440"/>
    <n v="143740.79999999999"/>
    <n v="0"/>
    <m/>
    <m/>
    <m/>
    <m/>
    <n v="1601"/>
    <n v="3853"/>
    <n v="13.38"/>
    <n v="66"/>
    <n v="20283.07"/>
    <m/>
    <m/>
    <m/>
    <m/>
    <m/>
    <n v="601.55999999999995"/>
    <n v="5185"/>
    <n v="18"/>
    <n v="25.07"/>
  </r>
  <r>
    <x v="159"/>
    <x v="159"/>
    <x v="2"/>
    <x v="1"/>
    <x v="4"/>
    <x v="4"/>
    <m/>
    <m/>
    <m/>
    <m/>
    <n v="0"/>
    <m/>
    <m/>
    <m/>
    <m/>
    <m/>
    <m/>
    <m/>
    <m/>
    <m/>
    <m/>
    <m/>
    <m/>
    <m/>
    <m/>
    <n v="38500"/>
    <n v="6211"/>
    <n v="73.94"/>
    <n v="5500"/>
  </r>
  <r>
    <x v="199"/>
    <x v="199"/>
    <x v="9"/>
    <x v="7"/>
    <x v="9"/>
    <x v="4"/>
    <m/>
    <m/>
    <m/>
    <m/>
    <n v="0"/>
    <m/>
    <m/>
    <m/>
    <m/>
    <m/>
    <m/>
    <m/>
    <m/>
    <m/>
    <m/>
    <m/>
    <m/>
    <m/>
    <m/>
    <n v="300.3"/>
    <n v="4594"/>
    <n v="9.57"/>
    <n v="7.51"/>
  </r>
  <r>
    <x v="57"/>
    <x v="57"/>
    <x v="13"/>
    <x v="1"/>
    <x v="1"/>
    <x v="1143"/>
    <n v="43"/>
    <n v="0.6"/>
    <n v="34.83"/>
    <n v="194.37"/>
    <n v="73.010000000000005"/>
    <n v="274"/>
    <n v="3.81"/>
    <n v="12.17"/>
    <n v="880.42"/>
    <m/>
    <m/>
    <m/>
    <m/>
    <m/>
    <m/>
    <m/>
    <m/>
    <m/>
    <m/>
    <n v="474"/>
    <n v="9135"/>
    <n v="126.88"/>
    <n v="79"/>
  </r>
  <r>
    <x v="6"/>
    <x v="6"/>
    <x v="12"/>
    <x v="7"/>
    <x v="95"/>
    <x v="5962"/>
    <n v="138225"/>
    <n v="70.239999999999995"/>
    <n v="5227.88"/>
    <n v="797355.96"/>
    <n v="22270.61"/>
    <n v="11564"/>
    <n v="5.88"/>
    <m/>
    <m/>
    <m/>
    <m/>
    <m/>
    <m/>
    <m/>
    <m/>
    <m/>
    <m/>
    <m/>
    <m/>
    <n v="1086000"/>
    <n v="203772"/>
    <n v="103.54"/>
    <n v="6621.95"/>
  </r>
  <r>
    <x v="116"/>
    <x v="116"/>
    <x v="5"/>
    <x v="1"/>
    <x v="16"/>
    <x v="5963"/>
    <n v="6732"/>
    <n v="140.25"/>
    <n v="6818.25"/>
    <n v="25363.89"/>
    <n v="0"/>
    <m/>
    <m/>
    <m/>
    <m/>
    <m/>
    <m/>
    <m/>
    <m/>
    <m/>
    <n v="1877"/>
    <n v="3855"/>
    <n v="80.31"/>
    <n v="469"/>
    <n v="42014.77"/>
    <n v="21900"/>
    <n v="2032"/>
    <n v="42.33"/>
    <n v="5475"/>
  </r>
  <r>
    <x v="91"/>
    <x v="91"/>
    <x v="12"/>
    <x v="2"/>
    <x v="106"/>
    <x v="5964"/>
    <n v="161598"/>
    <n v="119.17"/>
    <n v="10373.1"/>
    <n v="1090108.8"/>
    <n v="0"/>
    <m/>
    <m/>
    <m/>
    <m/>
    <m/>
    <m/>
    <m/>
    <m/>
    <m/>
    <m/>
    <m/>
    <m/>
    <m/>
    <m/>
    <n v="244500"/>
    <n v="11988"/>
    <n v="8.84"/>
    <n v="2163.7199999999998"/>
  </r>
  <r>
    <x v="21"/>
    <x v="21"/>
    <x v="5"/>
    <x v="12"/>
    <x v="12"/>
    <x v="4"/>
    <m/>
    <m/>
    <m/>
    <m/>
    <n v="0"/>
    <m/>
    <m/>
    <m/>
    <m/>
    <m/>
    <m/>
    <m/>
    <m/>
    <m/>
    <m/>
    <m/>
    <m/>
    <m/>
    <m/>
    <n v="412.41"/>
    <n v="4105"/>
    <n v="24.43"/>
    <n v="29.46"/>
  </r>
  <r>
    <x v="191"/>
    <x v="191"/>
    <x v="13"/>
    <x v="2"/>
    <x v="9"/>
    <x v="5965"/>
    <n v="20873"/>
    <n v="43.49"/>
    <n v="2932"/>
    <n v="109070.39999999999"/>
    <n v="0"/>
    <m/>
    <m/>
    <m/>
    <m/>
    <m/>
    <m/>
    <m/>
    <m/>
    <m/>
    <m/>
    <m/>
    <m/>
    <m/>
    <m/>
    <n v="0"/>
    <n v="4958"/>
    <n v="10.33"/>
    <n v="0"/>
  </r>
  <r>
    <x v="117"/>
    <x v="117"/>
    <x v="15"/>
    <x v="18"/>
    <x v="28"/>
    <x v="4"/>
    <m/>
    <m/>
    <m/>
    <m/>
    <n v="0"/>
    <m/>
    <m/>
    <m/>
    <m/>
    <m/>
    <m/>
    <m/>
    <m/>
    <m/>
    <m/>
    <m/>
    <m/>
    <m/>
    <m/>
    <n v="875.61"/>
    <n v="2381"/>
    <n v="16.53"/>
    <n v="72.97"/>
  </r>
  <r>
    <x v="148"/>
    <x v="148"/>
    <x v="14"/>
    <x v="2"/>
    <x v="2"/>
    <x v="5966"/>
    <n v="85624"/>
    <n v="111.49"/>
    <n v="8900.6299999999992"/>
    <n v="529765.19999999995"/>
    <n v="0"/>
    <m/>
    <m/>
    <m/>
    <m/>
    <m/>
    <m/>
    <m/>
    <m/>
    <m/>
    <m/>
    <m/>
    <m/>
    <m/>
    <m/>
    <n v="1848.27"/>
    <n v="17704"/>
    <n v="23.05"/>
    <n v="28.88"/>
  </r>
  <r>
    <x v="44"/>
    <x v="44"/>
    <x v="6"/>
    <x v="5"/>
    <x v="111"/>
    <x v="5967"/>
    <n v="13854"/>
    <n v="23.56"/>
    <n v="1506.67"/>
    <n v="68659.11"/>
    <n v="11808.92"/>
    <n v="16304"/>
    <n v="27.73"/>
    <m/>
    <m/>
    <m/>
    <m/>
    <m/>
    <m/>
    <m/>
    <m/>
    <m/>
    <m/>
    <m/>
    <m/>
    <n v="1750"/>
    <n v="15050"/>
    <n v="25.6"/>
    <n v="35.71"/>
  </r>
  <r>
    <x v="134"/>
    <x v="134"/>
    <x v="1"/>
    <x v="7"/>
    <x v="20"/>
    <x v="5968"/>
    <n v="49570"/>
    <n v="68.849999999999994"/>
    <n v="4221.5200000000004"/>
    <n v="235560.63"/>
    <n v="1418883.61"/>
    <n v="12118"/>
    <n v="16.829999999999998"/>
    <n v="23648.06"/>
    <n v="17110743.100000001"/>
    <m/>
    <m/>
    <m/>
    <m/>
    <m/>
    <m/>
    <m/>
    <m/>
    <m/>
    <m/>
    <n v="1130.94"/>
    <n v="3577"/>
    <n v="4.97"/>
    <n v="18.850000000000001"/>
  </r>
  <r>
    <x v="85"/>
    <x v="85"/>
    <x v="13"/>
    <x v="21"/>
    <x v="3"/>
    <x v="5969"/>
    <n v="60402"/>
    <n v="69.91"/>
    <n v="3750.14"/>
    <n v="251109.3"/>
    <n v="17093.11"/>
    <n v="15207"/>
    <n v="17.600000000000001"/>
    <n v="237.4"/>
    <n v="206130.98"/>
    <m/>
    <m/>
    <m/>
    <m/>
    <m/>
    <m/>
    <m/>
    <m/>
    <m/>
    <m/>
    <n v="2462"/>
    <n v="59592"/>
    <n v="68.97"/>
    <n v="34.19"/>
  </r>
  <r>
    <x v="181"/>
    <x v="181"/>
    <x v="10"/>
    <x v="5"/>
    <x v="26"/>
    <x v="5970"/>
    <n v="54575"/>
    <n v="66.88"/>
    <n v="6457.35"/>
    <n v="408363"/>
    <n v="4779.83"/>
    <n v="5331"/>
    <n v="6.53"/>
    <n v="70.290000000000006"/>
    <n v="57641.35"/>
    <m/>
    <m/>
    <m/>
    <m/>
    <m/>
    <m/>
    <m/>
    <m/>
    <m/>
    <m/>
    <n v="168"/>
    <n v="13167"/>
    <n v="16.14"/>
    <n v="2.4700000000000002"/>
  </r>
  <r>
    <x v="113"/>
    <x v="113"/>
    <x v="0"/>
    <x v="2"/>
    <x v="3"/>
    <x v="5971"/>
    <n v="316956"/>
    <n v="366.85"/>
    <n v="24115.94"/>
    <n v="1614803.64"/>
    <n v="0"/>
    <m/>
    <m/>
    <m/>
    <m/>
    <m/>
    <m/>
    <m/>
    <m/>
    <m/>
    <m/>
    <m/>
    <m/>
    <m/>
    <m/>
    <n v="207.59"/>
    <n v="11713"/>
    <n v="13.56"/>
    <n v="2.88"/>
  </r>
  <r>
    <x v="91"/>
    <x v="91"/>
    <x v="2"/>
    <x v="1"/>
    <x v="19"/>
    <x v="5972"/>
    <n v="22256"/>
    <n v="123.64"/>
    <n v="13360"/>
    <n v="186372"/>
    <n v="0"/>
    <m/>
    <m/>
    <m/>
    <m/>
    <m/>
    <m/>
    <m/>
    <m/>
    <m/>
    <m/>
    <m/>
    <m/>
    <m/>
    <m/>
    <n v="77100"/>
    <n v="3010"/>
    <n v="16.72"/>
    <n v="5140"/>
  </r>
  <r>
    <x v="15"/>
    <x v="15"/>
    <x v="2"/>
    <x v="6"/>
    <x v="16"/>
    <x v="5973"/>
    <n v="541"/>
    <n v="11.27"/>
    <n v="454"/>
    <n v="1688.88"/>
    <n v="0"/>
    <m/>
    <m/>
    <m/>
    <m/>
    <n v="729"/>
    <n v="1164"/>
    <n v="24.25"/>
    <n v="182"/>
    <n v="9235.7000000000007"/>
    <n v="854"/>
    <n v="1861"/>
    <n v="38.770000000000003"/>
    <n v="213"/>
    <n v="19115.939999999999"/>
    <n v="54833"/>
    <n v="6604"/>
    <n v="137.58000000000001"/>
    <n v="13708.25"/>
  </r>
  <r>
    <x v="208"/>
    <x v="208"/>
    <x v="13"/>
    <x v="7"/>
    <x v="38"/>
    <x v="5974"/>
    <n v="40402"/>
    <n v="60.12"/>
    <n v="3452.16"/>
    <n v="179788.53"/>
    <n v="20901.07"/>
    <n v="22385"/>
    <n v="33.31"/>
    <n v="373.23"/>
    <n v="252052.24"/>
    <m/>
    <m/>
    <m/>
    <m/>
    <m/>
    <m/>
    <m/>
    <m/>
    <m/>
    <m/>
    <n v="91011.23"/>
    <n v="23651"/>
    <n v="35.19"/>
    <n v="1625.2"/>
  </r>
  <r>
    <x v="28"/>
    <x v="28"/>
    <x v="8"/>
    <x v="14"/>
    <x v="21"/>
    <x v="39"/>
    <n v="18851"/>
    <n v="65.45"/>
    <n v="4210"/>
    <n v="93967.2"/>
    <n v="7773.04"/>
    <n v="7612"/>
    <n v="26.43"/>
    <n v="323.88"/>
    <n v="93737.37"/>
    <m/>
    <m/>
    <m/>
    <m/>
    <m/>
    <m/>
    <m/>
    <m/>
    <m/>
    <m/>
    <n v="75200"/>
    <n v="6802"/>
    <n v="23.62"/>
    <n v="3133.33"/>
  </r>
  <r>
    <x v="65"/>
    <x v="65"/>
    <x v="10"/>
    <x v="0"/>
    <x v="100"/>
    <x v="5975"/>
    <n v="21423"/>
    <n v="63.76"/>
    <n v="7190.86"/>
    <n v="187249.92000000001"/>
    <n v="22979.63"/>
    <n v="14909"/>
    <n v="44.37"/>
    <n v="820.7"/>
    <n v="277118.27"/>
    <m/>
    <m/>
    <m/>
    <m/>
    <m/>
    <m/>
    <m/>
    <m/>
    <m/>
    <m/>
    <n v="1005"/>
    <n v="3480"/>
    <n v="10.36"/>
    <n v="35.89"/>
  </r>
  <r>
    <x v="60"/>
    <x v="60"/>
    <x v="15"/>
    <x v="7"/>
    <x v="9"/>
    <x v="310"/>
    <n v="38499"/>
    <n v="80.209999999999994"/>
    <n v="7080"/>
    <n v="263376"/>
    <n v="0"/>
    <m/>
    <m/>
    <m/>
    <m/>
    <m/>
    <m/>
    <m/>
    <m/>
    <m/>
    <m/>
    <m/>
    <m/>
    <m/>
    <m/>
    <n v="0"/>
    <m/>
    <m/>
    <n v="0"/>
  </r>
  <r>
    <x v="168"/>
    <x v="168"/>
    <x v="8"/>
    <x v="2"/>
    <x v="37"/>
    <x v="5976"/>
    <n v="7120"/>
    <n v="18.54"/>
    <n v="1050.31"/>
    <n v="31257.3"/>
    <n v="4566.4399999999996"/>
    <n v="11561"/>
    <n v="30.11"/>
    <m/>
    <m/>
    <m/>
    <m/>
    <m/>
    <m/>
    <m/>
    <m/>
    <m/>
    <m/>
    <m/>
    <m/>
    <n v="605.57000000000005"/>
    <n v="3115"/>
    <n v="8.11"/>
    <n v="18.920000000000002"/>
  </r>
  <r>
    <x v="85"/>
    <x v="85"/>
    <x v="13"/>
    <x v="3"/>
    <x v="28"/>
    <x v="5977"/>
    <n v="4617"/>
    <n v="32.06"/>
    <n v="1761"/>
    <n v="19652.759999999998"/>
    <n v="6733.27"/>
    <n v="5911"/>
    <n v="41.05"/>
    <n v="561.11"/>
    <n v="81198.509999999995"/>
    <m/>
    <m/>
    <m/>
    <m/>
    <m/>
    <m/>
    <m/>
    <m/>
    <m/>
    <m/>
    <n v="691"/>
    <n v="10567"/>
    <n v="73.38"/>
    <n v="57.58"/>
  </r>
  <r>
    <x v="72"/>
    <x v="72"/>
    <x v="1"/>
    <x v="2"/>
    <x v="26"/>
    <x v="5978"/>
    <n v="18121"/>
    <n v="22.21"/>
    <n v="2842.35"/>
    <n v="179750.39999999999"/>
    <n v="43800"/>
    <n v="55212"/>
    <n v="67.66"/>
    <n v="644.12"/>
    <n v="528197.34"/>
    <m/>
    <m/>
    <m/>
    <m/>
    <m/>
    <m/>
    <m/>
    <m/>
    <m/>
    <m/>
    <n v="872631"/>
    <n v="19488"/>
    <n v="23.88"/>
    <n v="12832.81"/>
  </r>
  <r>
    <x v="63"/>
    <x v="63"/>
    <x v="0"/>
    <x v="17"/>
    <x v="55"/>
    <x v="5979"/>
    <n v="153498"/>
    <n v="133.24"/>
    <n v="9486.19"/>
    <n v="846926.82"/>
    <n v="143857.42000000001"/>
    <n v="127391"/>
    <n v="110.58"/>
    <n v="1498.51"/>
    <n v="1734819.78"/>
    <m/>
    <m/>
    <m/>
    <m/>
    <m/>
    <m/>
    <m/>
    <m/>
    <m/>
    <m/>
    <n v="895463"/>
    <n v="275316"/>
    <n v="238.99"/>
    <n v="9327.74"/>
  </r>
  <r>
    <x v="75"/>
    <x v="75"/>
    <x v="9"/>
    <x v="1"/>
    <x v="28"/>
    <x v="5980"/>
    <n v="1050"/>
    <n v="7.29"/>
    <n v="452.83"/>
    <n v="5053.62"/>
    <n v="4058.2"/>
    <n v="3544"/>
    <n v="24.61"/>
    <n v="338.18"/>
    <n v="48939"/>
    <m/>
    <m/>
    <m/>
    <m/>
    <m/>
    <m/>
    <m/>
    <m/>
    <m/>
    <m/>
    <n v="57200"/>
    <n v="1713"/>
    <n v="11.9"/>
    <n v="4766.67"/>
  </r>
  <r>
    <x v="76"/>
    <x v="76"/>
    <x v="7"/>
    <x v="17"/>
    <x v="116"/>
    <x v="5981"/>
    <n v="13010"/>
    <n v="7.97"/>
    <n v="422.28"/>
    <n v="53409.9"/>
    <n v="23870.03"/>
    <n v="35003"/>
    <n v="21.45"/>
    <n v="175.51"/>
    <n v="287855.84000000003"/>
    <m/>
    <m/>
    <m/>
    <m/>
    <m/>
    <m/>
    <m/>
    <m/>
    <m/>
    <m/>
    <n v="5817"/>
    <n v="49102"/>
    <n v="30.09"/>
    <n v="42.77"/>
  </r>
  <r>
    <x v="84"/>
    <x v="84"/>
    <x v="13"/>
    <x v="2"/>
    <x v="9"/>
    <x v="5982"/>
    <n v="31868"/>
    <n v="66.39"/>
    <n v="3365"/>
    <n v="125178"/>
    <n v="20396.7"/>
    <n v="20152"/>
    <n v="41.98"/>
    <n v="509.92"/>
    <n v="245969.95"/>
    <m/>
    <m/>
    <m/>
    <m/>
    <m/>
    <m/>
    <m/>
    <m/>
    <m/>
    <m/>
    <n v="52000"/>
    <n v="3029"/>
    <n v="6.31"/>
    <n v="1300"/>
  </r>
  <r>
    <x v="14"/>
    <x v="14"/>
    <x v="1"/>
    <x v="5"/>
    <x v="33"/>
    <x v="5983"/>
    <n v="110091"/>
    <n v="91.74"/>
    <n v="10732.8"/>
    <n v="998150.4"/>
    <n v="12372.45"/>
    <n v="11522"/>
    <n v="9.6"/>
    <n v="123.72"/>
    <n v="149203.13"/>
    <m/>
    <m/>
    <m/>
    <m/>
    <m/>
    <m/>
    <m/>
    <m/>
    <m/>
    <m/>
    <n v="0"/>
    <n v="18500"/>
    <n v="15.42"/>
    <n v="0"/>
  </r>
  <r>
    <x v="33"/>
    <x v="33"/>
    <x v="13"/>
    <x v="1"/>
    <x v="11"/>
    <x v="5984"/>
    <n v="18500"/>
    <n v="154.16999999999999"/>
    <n v="8618.4"/>
    <n v="80151.12"/>
    <n v="6411.9"/>
    <n v="13206"/>
    <n v="110.05"/>
    <n v="641.19000000000005"/>
    <n v="77322.97"/>
    <m/>
    <m/>
    <m/>
    <m/>
    <m/>
    <m/>
    <m/>
    <m/>
    <m/>
    <m/>
    <n v="112.94"/>
    <n v="17159"/>
    <n v="142.99"/>
    <n v="11.29"/>
  </r>
  <r>
    <x v="23"/>
    <x v="23"/>
    <x v="0"/>
    <x v="2"/>
    <x v="21"/>
    <x v="5985"/>
    <n v="20194"/>
    <n v="70.12"/>
    <n v="4843.33"/>
    <n v="108103.2"/>
    <n v="12678.95"/>
    <n v="20360"/>
    <n v="70.69"/>
    <n v="528.29"/>
    <n v="152899.29"/>
    <m/>
    <m/>
    <m/>
    <m/>
    <m/>
    <m/>
    <m/>
    <m/>
    <m/>
    <m/>
    <n v="1170"/>
    <n v="10119"/>
    <n v="35.14"/>
    <n v="48.75"/>
  </r>
  <r>
    <x v="47"/>
    <x v="47"/>
    <x v="0"/>
    <x v="5"/>
    <x v="3"/>
    <x v="5986"/>
    <n v="28634"/>
    <n v="33.14"/>
    <n v="2326.63"/>
    <n v="155790.81"/>
    <n v="25715.81"/>
    <n v="58366"/>
    <n v="67.55"/>
    <n v="357.16"/>
    <n v="310114.67"/>
    <m/>
    <m/>
    <m/>
    <m/>
    <m/>
    <m/>
    <m/>
    <m/>
    <m/>
    <m/>
    <n v="1.49"/>
    <n v="8445"/>
    <n v="9.77"/>
    <n v="0.02"/>
  </r>
  <r>
    <x v="185"/>
    <x v="185"/>
    <x v="2"/>
    <x v="7"/>
    <x v="9"/>
    <x v="5987"/>
    <n v="1358"/>
    <n v="2.83"/>
    <n v="191.33"/>
    <n v="7117.29"/>
    <n v="18587.78"/>
    <n v="33996"/>
    <n v="70.83"/>
    <m/>
    <m/>
    <m/>
    <m/>
    <m/>
    <m/>
    <m/>
    <m/>
    <m/>
    <m/>
    <m/>
    <m/>
    <n v="61800"/>
    <n v="5772"/>
    <n v="12.03"/>
    <n v="1545"/>
  </r>
  <r>
    <x v="135"/>
    <x v="135"/>
    <x v="5"/>
    <x v="2"/>
    <x v="33"/>
    <x v="5988"/>
    <n v="131644"/>
    <n v="109.7"/>
    <n v="8394.7999999999993"/>
    <n v="780716.4"/>
    <n v="13111.54"/>
    <n v="12382"/>
    <n v="10.32"/>
    <n v="131.12"/>
    <n v="158116.01999999999"/>
    <m/>
    <m/>
    <m/>
    <m/>
    <m/>
    <m/>
    <m/>
    <m/>
    <m/>
    <m/>
    <n v="332272"/>
    <n v="28685"/>
    <n v="23.9"/>
    <n v="3322.72"/>
  </r>
  <r>
    <x v="119"/>
    <x v="119"/>
    <x v="12"/>
    <x v="3"/>
    <x v="7"/>
    <x v="5989"/>
    <n v="71"/>
    <n v="2.96"/>
    <n v="214.5"/>
    <n v="398.97"/>
    <n v="52.38"/>
    <n v="102"/>
    <n v="4.25"/>
    <n v="26.19"/>
    <n v="631.62"/>
    <m/>
    <m/>
    <m/>
    <m/>
    <m/>
    <m/>
    <m/>
    <m/>
    <m/>
    <m/>
    <n v="133118"/>
    <n v="10613"/>
    <n v="442.21"/>
    <n v="66559"/>
  </r>
  <r>
    <x v="25"/>
    <x v="25"/>
    <x v="9"/>
    <x v="18"/>
    <x v="16"/>
    <x v="5990"/>
    <n v="3050"/>
    <n v="63.54"/>
    <n v="6257"/>
    <n v="23276.04"/>
    <n v="4094.08"/>
    <n v="9552"/>
    <n v="199"/>
    <n v="1023.52"/>
    <n v="49371.78"/>
    <m/>
    <m/>
    <m/>
    <m/>
    <m/>
    <m/>
    <m/>
    <m/>
    <m/>
    <m/>
    <n v="418"/>
    <n v="2530"/>
    <n v="52.71"/>
    <n v="104.5"/>
  </r>
  <r>
    <x v="33"/>
    <x v="33"/>
    <x v="15"/>
    <x v="0"/>
    <x v="75"/>
    <x v="5991"/>
    <n v="127756"/>
    <n v="104.38"/>
    <n v="12056.47"/>
    <n v="1143676.8"/>
    <n v="9359.84"/>
    <n v="10375"/>
    <n v="8.48"/>
    <n v="91.76"/>
    <n v="112873.18"/>
    <m/>
    <m/>
    <m/>
    <m/>
    <m/>
    <m/>
    <m/>
    <m/>
    <m/>
    <m/>
    <n v="136260"/>
    <n v="17428"/>
    <n v="14.24"/>
    <n v="1335.88"/>
  </r>
  <r>
    <x v="137"/>
    <x v="137"/>
    <x v="12"/>
    <x v="6"/>
    <x v="1"/>
    <x v="4"/>
    <m/>
    <m/>
    <m/>
    <m/>
    <n v="7746"/>
    <n v="11605"/>
    <n v="161.18"/>
    <m/>
    <m/>
    <m/>
    <m/>
    <m/>
    <m/>
    <m/>
    <m/>
    <m/>
    <m/>
    <m/>
    <m/>
    <n v="510.66"/>
    <n v="1566"/>
    <n v="21.75"/>
    <n v="85.11"/>
  </r>
  <r>
    <x v="131"/>
    <x v="131"/>
    <x v="10"/>
    <x v="2"/>
    <x v="33"/>
    <x v="5992"/>
    <n v="135043"/>
    <n v="112.54"/>
    <n v="11096.05"/>
    <n v="1031932.65"/>
    <n v="0"/>
    <m/>
    <m/>
    <m/>
    <m/>
    <m/>
    <m/>
    <m/>
    <m/>
    <m/>
    <m/>
    <m/>
    <m/>
    <m/>
    <m/>
    <n v="412"/>
    <n v="3208"/>
    <n v="2.67"/>
    <n v="4.12"/>
  </r>
  <r>
    <x v="185"/>
    <x v="185"/>
    <x v="13"/>
    <x v="5"/>
    <x v="88"/>
    <x v="5993"/>
    <n v="34844"/>
    <n v="37.229999999999997"/>
    <n v="2806.15"/>
    <n v="203558.39999999999"/>
    <n v="24202.720000000001"/>
    <n v="41570"/>
    <n v="44.41"/>
    <n v="310.29000000000002"/>
    <n v="291867.81"/>
    <m/>
    <m/>
    <m/>
    <m/>
    <m/>
    <m/>
    <m/>
    <m/>
    <m/>
    <m/>
    <n v="184000"/>
    <n v="29575"/>
    <n v="31.6"/>
    <n v="2358.9699999999998"/>
  </r>
  <r>
    <x v="109"/>
    <x v="109"/>
    <x v="5"/>
    <x v="6"/>
    <x v="6"/>
    <x v="4"/>
    <m/>
    <m/>
    <m/>
    <m/>
    <n v="0"/>
    <m/>
    <m/>
    <m/>
    <m/>
    <m/>
    <m/>
    <m/>
    <m/>
    <m/>
    <m/>
    <m/>
    <m/>
    <m/>
    <m/>
    <n v="0"/>
    <m/>
    <m/>
    <n v="0"/>
  </r>
  <r>
    <x v="9"/>
    <x v="9"/>
    <x v="0"/>
    <x v="1"/>
    <x v="28"/>
    <x v="777"/>
    <n v="21"/>
    <n v="0.15"/>
    <n v="5.08"/>
    <n v="56.73"/>
    <n v="6"/>
    <n v="13"/>
    <n v="0.09"/>
    <n v="0.5"/>
    <n v="72.36"/>
    <m/>
    <m/>
    <m/>
    <m/>
    <m/>
    <m/>
    <m/>
    <m/>
    <m/>
    <m/>
    <n v="1582.01"/>
    <n v="8652"/>
    <n v="60.08"/>
    <n v="131.83000000000001"/>
  </r>
  <r>
    <x v="3"/>
    <x v="3"/>
    <x v="6"/>
    <x v="2"/>
    <x v="9"/>
    <x v="5994"/>
    <n v="21345"/>
    <n v="44.47"/>
    <n v="4053.9"/>
    <n v="150805.07999999999"/>
    <n v="26343.360000000001"/>
    <n v="28454"/>
    <n v="59.28"/>
    <n v="658.58"/>
    <n v="317682.43"/>
    <m/>
    <m/>
    <m/>
    <m/>
    <m/>
    <m/>
    <m/>
    <m/>
    <m/>
    <m/>
    <n v="185890"/>
    <n v="9995"/>
    <n v="20.82"/>
    <n v="4647.25"/>
  </r>
  <r>
    <x v="202"/>
    <x v="202"/>
    <x v="0"/>
    <x v="2"/>
    <x v="37"/>
    <x v="5995"/>
    <n v="19351"/>
    <n v="50.39"/>
    <n v="3944.25"/>
    <n v="117380.88"/>
    <n v="17899.13"/>
    <n v="26030"/>
    <n v="67.790000000000006"/>
    <n v="559.35"/>
    <n v="215850.94"/>
    <m/>
    <m/>
    <m/>
    <m/>
    <m/>
    <m/>
    <m/>
    <m/>
    <m/>
    <m/>
    <n v="1743"/>
    <n v="13039"/>
    <n v="33.96"/>
    <n v="54.47"/>
  </r>
  <r>
    <x v="25"/>
    <x v="25"/>
    <x v="7"/>
    <x v="4"/>
    <x v="26"/>
    <x v="5996"/>
    <n v="1107"/>
    <n v="1.36"/>
    <n v="127.04"/>
    <n v="8034.27"/>
    <n v="0"/>
    <m/>
    <m/>
    <m/>
    <m/>
    <m/>
    <m/>
    <m/>
    <m/>
    <m/>
    <n v="282"/>
    <n v="261"/>
    <n v="0.32"/>
    <n v="4"/>
    <n v="6312.29"/>
    <n v="4861"/>
    <n v="26093"/>
    <n v="31.98"/>
    <n v="71.489999999999995"/>
  </r>
  <r>
    <x v="35"/>
    <x v="35"/>
    <x v="6"/>
    <x v="1"/>
    <x v="21"/>
    <x v="5997"/>
    <n v="428"/>
    <n v="1.49"/>
    <n v="106.75"/>
    <n v="2382.66"/>
    <n v="24379.24"/>
    <n v="28817"/>
    <n v="100.06"/>
    <m/>
    <m/>
    <m/>
    <m/>
    <m/>
    <m/>
    <m/>
    <m/>
    <m/>
    <m/>
    <m/>
    <m/>
    <n v="0"/>
    <m/>
    <m/>
    <n v="0"/>
  </r>
  <r>
    <x v="171"/>
    <x v="171"/>
    <x v="10"/>
    <x v="2"/>
    <x v="9"/>
    <x v="5998"/>
    <n v="126208"/>
    <n v="262.93"/>
    <n v="21727.15"/>
    <n v="808249.98"/>
    <n v="0"/>
    <m/>
    <m/>
    <m/>
    <m/>
    <m/>
    <m/>
    <m/>
    <m/>
    <m/>
    <m/>
    <m/>
    <m/>
    <m/>
    <m/>
    <n v="1737.1"/>
    <n v="12491"/>
    <n v="26.02"/>
    <n v="43.43"/>
  </r>
  <r>
    <x v="53"/>
    <x v="53"/>
    <x v="7"/>
    <x v="13"/>
    <x v="1"/>
    <x v="4"/>
    <m/>
    <m/>
    <m/>
    <m/>
    <n v="0"/>
    <m/>
    <m/>
    <m/>
    <m/>
    <m/>
    <m/>
    <m/>
    <m/>
    <m/>
    <m/>
    <m/>
    <m/>
    <m/>
    <m/>
    <n v="0"/>
    <m/>
    <m/>
    <n v="0"/>
  </r>
  <r>
    <x v="70"/>
    <x v="70"/>
    <x v="15"/>
    <x v="2"/>
    <x v="2"/>
    <x v="5999"/>
    <n v="66207"/>
    <n v="86.21"/>
    <n v="7298.98"/>
    <n v="434435.55"/>
    <n v="8517.94"/>
    <n v="11897"/>
    <n v="15.49"/>
    <m/>
    <m/>
    <m/>
    <m/>
    <m/>
    <m/>
    <m/>
    <m/>
    <m/>
    <m/>
    <m/>
    <m/>
    <n v="0"/>
    <n v="4379"/>
    <n v="5.7"/>
    <n v="0"/>
  </r>
  <r>
    <x v="34"/>
    <x v="34"/>
    <x v="0"/>
    <x v="7"/>
    <x v="113"/>
    <x v="6000"/>
    <n v="60567"/>
    <n v="77.650000000000006"/>
    <n v="5637.03"/>
    <n v="340758.51"/>
    <n v="36227.93"/>
    <n v="58117"/>
    <n v="74.510000000000005"/>
    <n v="557.35"/>
    <n v="436883.53"/>
    <m/>
    <m/>
    <m/>
    <m/>
    <m/>
    <m/>
    <m/>
    <m/>
    <m/>
    <m/>
    <n v="0"/>
    <n v="5682"/>
    <n v="7.28"/>
    <n v="0"/>
  </r>
  <r>
    <x v="57"/>
    <x v="57"/>
    <x v="4"/>
    <x v="6"/>
    <x v="16"/>
    <x v="0"/>
    <n v="0"/>
    <n v="0"/>
    <n v="0"/>
    <n v="0"/>
    <n v="0"/>
    <n v="0"/>
    <n v="0"/>
    <m/>
    <m/>
    <m/>
    <m/>
    <m/>
    <m/>
    <m/>
    <m/>
    <m/>
    <m/>
    <m/>
    <m/>
    <n v="198"/>
    <n v="4006"/>
    <n v="83.46"/>
    <n v="49.5"/>
  </r>
  <r>
    <x v="24"/>
    <x v="24"/>
    <x v="10"/>
    <x v="11"/>
    <x v="26"/>
    <x v="4"/>
    <m/>
    <m/>
    <m/>
    <m/>
    <n v="0"/>
    <m/>
    <m/>
    <m/>
    <m/>
    <m/>
    <m/>
    <m/>
    <m/>
    <m/>
    <m/>
    <m/>
    <m/>
    <m/>
    <m/>
    <n v="10388"/>
    <n v="29902"/>
    <n v="36.64"/>
    <n v="152.76"/>
  </r>
  <r>
    <x v="140"/>
    <x v="140"/>
    <x v="4"/>
    <x v="7"/>
    <x v="9"/>
    <x v="75"/>
    <n v="17069"/>
    <n v="35.56"/>
    <n v="2276"/>
    <n v="84667.199999999997"/>
    <n v="16346.27"/>
    <n v="15197"/>
    <n v="31.66"/>
    <n v="408.66"/>
    <n v="197124.52"/>
    <m/>
    <m/>
    <m/>
    <m/>
    <m/>
    <m/>
    <m/>
    <m/>
    <m/>
    <m/>
    <n v="167325"/>
    <n v="13292"/>
    <n v="27.69"/>
    <n v="4183.13"/>
  </r>
  <r>
    <x v="122"/>
    <x v="122"/>
    <x v="15"/>
    <x v="2"/>
    <x v="15"/>
    <x v="6001"/>
    <n v="15775"/>
    <n v="36.520000000000003"/>
    <n v="2862.92"/>
    <n v="95850.45"/>
    <n v="20794.37"/>
    <n v="23405"/>
    <n v="54.18"/>
    <n v="577.62"/>
    <n v="250765.6"/>
    <m/>
    <m/>
    <m/>
    <m/>
    <m/>
    <m/>
    <m/>
    <m/>
    <m/>
    <m/>
    <n v="821.42"/>
    <n v="15529"/>
    <n v="35.950000000000003"/>
    <n v="22.82"/>
  </r>
  <r>
    <x v="124"/>
    <x v="124"/>
    <x v="10"/>
    <x v="7"/>
    <x v="11"/>
    <x v="6002"/>
    <n v="5206"/>
    <n v="43.38"/>
    <n v="4272.6000000000004"/>
    <n v="39735.18"/>
    <n v="0"/>
    <m/>
    <m/>
    <m/>
    <m/>
    <n v="6894"/>
    <n v="9782"/>
    <n v="81.52"/>
    <n v="689"/>
    <n v="87340.09"/>
    <m/>
    <m/>
    <m/>
    <m/>
    <m/>
    <n v="16600"/>
    <n v="1090"/>
    <n v="9.08"/>
    <n v="1660"/>
  </r>
  <r>
    <x v="62"/>
    <x v="62"/>
    <x v="14"/>
    <x v="1"/>
    <x v="66"/>
    <x v="6003"/>
    <n v="9438"/>
    <n v="35.75"/>
    <n v="1597.23"/>
    <n v="32679.27"/>
    <n v="20748.82"/>
    <n v="26229"/>
    <n v="99.35"/>
    <n v="943.13"/>
    <n v="250216.23"/>
    <m/>
    <m/>
    <m/>
    <m/>
    <m/>
    <m/>
    <m/>
    <m/>
    <m/>
    <m/>
    <n v="3567"/>
    <n v="21568"/>
    <n v="81.7"/>
    <n v="162.13999999999999"/>
  </r>
  <r>
    <x v="87"/>
    <x v="87"/>
    <x v="13"/>
    <x v="5"/>
    <x v="91"/>
    <x v="6004"/>
    <n v="26928"/>
    <n v="41.56"/>
    <n v="3062.22"/>
    <n v="153784.79999999999"/>
    <n v="26893.31"/>
    <n v="27212"/>
    <n v="41.99"/>
    <n v="498.02"/>
    <n v="324314.46000000002"/>
    <m/>
    <m/>
    <m/>
    <m/>
    <m/>
    <m/>
    <m/>
    <m/>
    <m/>
    <m/>
    <n v="1598"/>
    <n v="17225"/>
    <n v="26.58"/>
    <n v="29.59"/>
  </r>
  <r>
    <x v="128"/>
    <x v="128"/>
    <x v="12"/>
    <x v="1"/>
    <x v="4"/>
    <x v="6005"/>
    <n v="1975"/>
    <n v="23.51"/>
    <n v="1198.71"/>
    <n v="7803.63"/>
    <n v="0"/>
    <m/>
    <m/>
    <m/>
    <m/>
    <m/>
    <m/>
    <m/>
    <m/>
    <m/>
    <m/>
    <m/>
    <m/>
    <m/>
    <m/>
    <n v="75000"/>
    <n v="6023"/>
    <n v="71.7"/>
    <n v="10714.29"/>
  </r>
  <r>
    <x v="64"/>
    <x v="64"/>
    <x v="4"/>
    <x v="6"/>
    <x v="6"/>
    <x v="6006"/>
    <n v="56"/>
    <n v="0.57999999999999996"/>
    <n v="22.25"/>
    <n v="165.54"/>
    <n v="195.93"/>
    <n v="319"/>
    <n v="3.32"/>
    <n v="24.49"/>
    <n v="2362.73"/>
    <m/>
    <m/>
    <m/>
    <m/>
    <m/>
    <m/>
    <m/>
    <m/>
    <m/>
    <m/>
    <n v="26604"/>
    <n v="3126"/>
    <n v="32.56"/>
    <n v="3325.5"/>
  </r>
  <r>
    <x v="39"/>
    <x v="39"/>
    <x v="1"/>
    <x v="0"/>
    <x v="11"/>
    <x v="6007"/>
    <n v="4897"/>
    <n v="40.81"/>
    <n v="3996.9"/>
    <n v="37171.17"/>
    <n v="1961.72"/>
    <n v="3055"/>
    <n v="25.46"/>
    <n v="196.17"/>
    <n v="23657.02"/>
    <m/>
    <m/>
    <m/>
    <m/>
    <m/>
    <m/>
    <m/>
    <m/>
    <m/>
    <m/>
    <n v="35000"/>
    <n v="3293"/>
    <n v="27.44"/>
    <n v="3500"/>
  </r>
  <r>
    <x v="116"/>
    <x v="116"/>
    <x v="1"/>
    <x v="4"/>
    <x v="31"/>
    <x v="4"/>
    <m/>
    <m/>
    <m/>
    <m/>
    <n v="0"/>
    <m/>
    <m/>
    <m/>
    <m/>
    <m/>
    <m/>
    <m/>
    <m/>
    <m/>
    <m/>
    <m/>
    <m/>
    <m/>
    <m/>
    <n v="264000"/>
    <n v="8854"/>
    <n v="36.89"/>
    <n v="13200"/>
  </r>
  <r>
    <x v="206"/>
    <x v="206"/>
    <x v="9"/>
    <x v="2"/>
    <x v="2"/>
    <x v="6008"/>
    <n v="31382"/>
    <n v="40.86"/>
    <n v="2691.06"/>
    <n v="160172.04"/>
    <n v="35022.31"/>
    <n v="9508"/>
    <n v="12.38"/>
    <n v="547.22"/>
    <n v="422344.52"/>
    <m/>
    <m/>
    <m/>
    <m/>
    <m/>
    <m/>
    <m/>
    <m/>
    <m/>
    <m/>
    <n v="107936.64"/>
    <n v="95346"/>
    <n v="124.15"/>
    <n v="1686.51"/>
  </r>
  <r>
    <x v="71"/>
    <x v="71"/>
    <x v="4"/>
    <x v="2"/>
    <x v="9"/>
    <x v="6009"/>
    <n v="46211"/>
    <n v="96.27"/>
    <n v="7177.5"/>
    <n v="267003"/>
    <n v="0"/>
    <m/>
    <m/>
    <m/>
    <m/>
    <m/>
    <m/>
    <m/>
    <m/>
    <m/>
    <m/>
    <m/>
    <m/>
    <m/>
    <m/>
    <n v="386"/>
    <n v="4684"/>
    <n v="9.76"/>
    <n v="9.65"/>
  </r>
  <r>
    <x v="56"/>
    <x v="56"/>
    <x v="8"/>
    <x v="40"/>
    <x v="31"/>
    <x v="6010"/>
    <n v="10744"/>
    <n v="44.77"/>
    <n v="3652"/>
    <n v="67927.199999999997"/>
    <n v="4000.97"/>
    <n v="4778"/>
    <n v="19.91"/>
    <n v="200.05"/>
    <n v="48248.9"/>
    <m/>
    <m/>
    <m/>
    <m/>
    <m/>
    <m/>
    <m/>
    <m/>
    <m/>
    <m/>
    <n v="47400"/>
    <n v="6941"/>
    <n v="28.92"/>
    <n v="2370"/>
  </r>
  <r>
    <x v="127"/>
    <x v="127"/>
    <x v="0"/>
    <x v="1"/>
    <x v="28"/>
    <x v="784"/>
    <n v="1572"/>
    <n v="10.92"/>
    <n v="101.25"/>
    <n v="1129.95"/>
    <n v="0"/>
    <m/>
    <m/>
    <m/>
    <m/>
    <m/>
    <m/>
    <m/>
    <m/>
    <m/>
    <m/>
    <m/>
    <m/>
    <m/>
    <m/>
    <n v="90.21"/>
    <n v="2083"/>
    <n v="14.47"/>
    <n v="7.52"/>
  </r>
  <r>
    <x v="156"/>
    <x v="156"/>
    <x v="3"/>
    <x v="4"/>
    <x v="68"/>
    <x v="3189"/>
    <n v="13297"/>
    <n v="69.260000000000005"/>
    <n v="4459.8100000000004"/>
    <n v="66362.009999999995"/>
    <n v="0"/>
    <m/>
    <m/>
    <m/>
    <m/>
    <m/>
    <m/>
    <m/>
    <m/>
    <m/>
    <n v="6098"/>
    <n v="16472"/>
    <n v="85.79"/>
    <n v="381"/>
    <n v="136497.63"/>
    <n v="2992.45"/>
    <n v="8761"/>
    <n v="45.63"/>
    <n v="187.03"/>
  </r>
  <r>
    <x v="44"/>
    <x v="44"/>
    <x v="8"/>
    <x v="2"/>
    <x v="116"/>
    <x v="6011"/>
    <n v="60683"/>
    <n v="37.18"/>
    <n v="3258.92"/>
    <n v="412188.09"/>
    <n v="39375.360000000001"/>
    <n v="62044"/>
    <n v="38.020000000000003"/>
    <m/>
    <m/>
    <m/>
    <m/>
    <m/>
    <m/>
    <m/>
    <m/>
    <m/>
    <m/>
    <m/>
    <m/>
    <n v="6087"/>
    <n v="73330"/>
    <n v="44.93"/>
    <n v="44.76"/>
  </r>
  <r>
    <x v="19"/>
    <x v="19"/>
    <x v="10"/>
    <x v="30"/>
    <x v="21"/>
    <x v="6012"/>
    <n v="2273"/>
    <n v="7.89"/>
    <n v="846.83"/>
    <n v="18901.32"/>
    <n v="4589.72"/>
    <n v="5552"/>
    <n v="19.28"/>
    <m/>
    <m/>
    <m/>
    <m/>
    <m/>
    <m/>
    <m/>
    <m/>
    <m/>
    <m/>
    <m/>
    <m/>
    <n v="244"/>
    <n v="2014"/>
    <n v="6.99"/>
    <n v="10.17"/>
  </r>
  <r>
    <x v="3"/>
    <x v="3"/>
    <x v="8"/>
    <x v="14"/>
    <x v="123"/>
    <x v="6013"/>
    <n v="33835"/>
    <n v="68.77"/>
    <n v="4372.24"/>
    <n v="166713.66"/>
    <n v="7275.46"/>
    <n v="8274"/>
    <n v="16.82"/>
    <n v="177.45"/>
    <n v="87736.960000000006"/>
    <m/>
    <m/>
    <m/>
    <m/>
    <m/>
    <m/>
    <m/>
    <m/>
    <m/>
    <m/>
    <n v="157400"/>
    <n v="8558"/>
    <n v="17.39"/>
    <n v="3839.02"/>
  </r>
  <r>
    <x v="77"/>
    <x v="77"/>
    <x v="1"/>
    <x v="28"/>
    <x v="6"/>
    <x v="4"/>
    <m/>
    <m/>
    <m/>
    <m/>
    <n v="0"/>
    <m/>
    <m/>
    <m/>
    <m/>
    <m/>
    <m/>
    <m/>
    <m/>
    <m/>
    <m/>
    <m/>
    <m/>
    <m/>
    <m/>
    <n v="0"/>
    <m/>
    <m/>
    <n v="0"/>
  </r>
  <r>
    <x v="0"/>
    <x v="0"/>
    <x v="8"/>
    <x v="7"/>
    <x v="105"/>
    <x v="4"/>
    <m/>
    <m/>
    <m/>
    <m/>
    <n v="0"/>
    <m/>
    <m/>
    <m/>
    <m/>
    <m/>
    <m/>
    <m/>
    <m/>
    <m/>
    <m/>
    <m/>
    <m/>
    <m/>
    <m/>
    <n v="0"/>
    <m/>
    <m/>
    <n v="0"/>
  </r>
  <r>
    <x v="52"/>
    <x v="52"/>
    <x v="10"/>
    <x v="17"/>
    <x v="5"/>
    <x v="6014"/>
    <n v="31084"/>
    <n v="32.380000000000003"/>
    <n v="3119.05"/>
    <n v="232057.32"/>
    <n v="70171.679999999993"/>
    <n v="97316"/>
    <n v="101.37"/>
    <n v="877.15"/>
    <n v="846221.32"/>
    <m/>
    <m/>
    <m/>
    <m/>
    <m/>
    <m/>
    <m/>
    <m/>
    <m/>
    <m/>
    <n v="8468"/>
    <n v="37148"/>
    <n v="38.700000000000003"/>
    <n v="105.85"/>
  </r>
  <r>
    <x v="40"/>
    <x v="40"/>
    <x v="10"/>
    <x v="22"/>
    <x v="31"/>
    <x v="6015"/>
    <n v="7532"/>
    <n v="31.38"/>
    <n v="2475.8000000000002"/>
    <n v="46049.88"/>
    <n v="15351.12"/>
    <n v="14360"/>
    <n v="59.83"/>
    <n v="767.56"/>
    <n v="185123.71"/>
    <m/>
    <m/>
    <m/>
    <m/>
    <m/>
    <m/>
    <m/>
    <m/>
    <m/>
    <m/>
    <n v="96500"/>
    <n v="5703"/>
    <n v="23.76"/>
    <n v="4825"/>
  </r>
  <r>
    <x v="46"/>
    <x v="46"/>
    <x v="6"/>
    <x v="5"/>
    <x v="59"/>
    <x v="6016"/>
    <n v="99121"/>
    <n v="71.209999999999994"/>
    <n v="6307.76"/>
    <n v="680481"/>
    <n v="0"/>
    <n v="1445"/>
    <n v="1.04"/>
    <m/>
    <m/>
    <m/>
    <m/>
    <m/>
    <m/>
    <m/>
    <m/>
    <m/>
    <m/>
    <m/>
    <m/>
    <n v="0"/>
    <n v="18938"/>
    <n v="13.6"/>
    <n v="0"/>
  </r>
  <r>
    <x v="20"/>
    <x v="20"/>
    <x v="3"/>
    <x v="12"/>
    <x v="6"/>
    <x v="0"/>
    <n v="0"/>
    <n v="0"/>
    <n v="0"/>
    <n v="0"/>
    <n v="0"/>
    <n v="0"/>
    <n v="0"/>
    <m/>
    <m/>
    <m/>
    <m/>
    <m/>
    <m/>
    <m/>
    <m/>
    <m/>
    <m/>
    <m/>
    <m/>
    <n v="18400"/>
    <n v="1072"/>
    <n v="11.17"/>
    <n v="2300"/>
  </r>
  <r>
    <x v="138"/>
    <x v="138"/>
    <x v="11"/>
    <x v="6"/>
    <x v="28"/>
    <x v="4"/>
    <m/>
    <m/>
    <m/>
    <m/>
    <n v="0"/>
    <m/>
    <m/>
    <m/>
    <m/>
    <m/>
    <m/>
    <m/>
    <m/>
    <m/>
    <m/>
    <m/>
    <m/>
    <m/>
    <m/>
    <n v="0"/>
    <m/>
    <m/>
    <n v="0"/>
  </r>
  <r>
    <x v="31"/>
    <x v="31"/>
    <x v="0"/>
    <x v="1"/>
    <x v="16"/>
    <x v="0"/>
    <n v="0"/>
    <n v="0"/>
    <n v="0"/>
    <n v="0"/>
    <n v="0"/>
    <n v="0"/>
    <n v="0"/>
    <n v="0"/>
    <n v="0"/>
    <m/>
    <m/>
    <m/>
    <m/>
    <m/>
    <m/>
    <m/>
    <m/>
    <m/>
    <m/>
    <n v="282"/>
    <n v="3065"/>
    <n v="63.85"/>
    <n v="70.5"/>
  </r>
  <r>
    <x v="24"/>
    <x v="24"/>
    <x v="12"/>
    <x v="6"/>
    <x v="21"/>
    <x v="6017"/>
    <n v="1244"/>
    <n v="4.32"/>
    <n v="265.83"/>
    <n v="5933.4"/>
    <n v="0"/>
    <m/>
    <m/>
    <m/>
    <m/>
    <m/>
    <m/>
    <m/>
    <m/>
    <m/>
    <m/>
    <m/>
    <m/>
    <m/>
    <m/>
    <n v="2360"/>
    <n v="14327"/>
    <n v="49.75"/>
    <n v="98.33"/>
  </r>
  <r>
    <x v="77"/>
    <x v="77"/>
    <x v="0"/>
    <x v="7"/>
    <x v="9"/>
    <x v="2041"/>
    <n v="26485"/>
    <n v="55.18"/>
    <n v="2167.4499999999998"/>
    <n v="80629.14"/>
    <n v="19294"/>
    <n v="26196"/>
    <n v="54.58"/>
    <n v="482.35"/>
    <n v="232672.13"/>
    <m/>
    <m/>
    <m/>
    <m/>
    <m/>
    <m/>
    <m/>
    <m/>
    <m/>
    <m/>
    <n v="902.35"/>
    <n v="6575"/>
    <n v="13.7"/>
    <n v="22.56"/>
  </r>
  <r>
    <x v="205"/>
    <x v="205"/>
    <x v="9"/>
    <x v="2"/>
    <x v="9"/>
    <x v="6018"/>
    <n v="44350"/>
    <n v="92.4"/>
    <n v="7119"/>
    <n v="264826.8"/>
    <n v="0"/>
    <m/>
    <m/>
    <m/>
    <m/>
    <m/>
    <m/>
    <m/>
    <m/>
    <m/>
    <m/>
    <m/>
    <m/>
    <m/>
    <m/>
    <n v="0"/>
    <m/>
    <m/>
    <n v="0"/>
  </r>
  <r>
    <x v="35"/>
    <x v="35"/>
    <x v="2"/>
    <x v="11"/>
    <x v="141"/>
    <x v="6019"/>
    <n v="372684"/>
    <n v="83.71"/>
    <n v="7921.28"/>
    <n v="2733079.35"/>
    <n v="310368.57"/>
    <n v="524356"/>
    <n v="117.78"/>
    <n v="836.57"/>
    <n v="3742827.75"/>
    <m/>
    <m/>
    <m/>
    <m/>
    <m/>
    <m/>
    <m/>
    <m/>
    <m/>
    <m/>
    <n v="70940"/>
    <n v="401691"/>
    <n v="90.23"/>
    <n v="191.21"/>
  </r>
  <r>
    <x v="0"/>
    <x v="0"/>
    <x v="14"/>
    <x v="2"/>
    <x v="142"/>
    <x v="4"/>
    <m/>
    <m/>
    <m/>
    <m/>
    <n v="0"/>
    <m/>
    <m/>
    <m/>
    <m/>
    <m/>
    <m/>
    <m/>
    <m/>
    <m/>
    <m/>
    <m/>
    <m/>
    <m/>
    <m/>
    <n v="0"/>
    <m/>
    <m/>
    <n v="0"/>
  </r>
  <r>
    <x v="44"/>
    <x v="44"/>
    <x v="15"/>
    <x v="6"/>
    <x v="16"/>
    <x v="4"/>
    <m/>
    <m/>
    <m/>
    <m/>
    <n v="0"/>
    <m/>
    <m/>
    <m/>
    <m/>
    <m/>
    <m/>
    <m/>
    <m/>
    <m/>
    <m/>
    <m/>
    <m/>
    <m/>
    <m/>
    <n v="0"/>
    <m/>
    <m/>
    <n v="0"/>
  </r>
  <r>
    <x v="2"/>
    <x v="2"/>
    <x v="9"/>
    <x v="6"/>
    <x v="4"/>
    <x v="4"/>
    <m/>
    <m/>
    <m/>
    <m/>
    <n v="0"/>
    <m/>
    <m/>
    <m/>
    <m/>
    <m/>
    <m/>
    <m/>
    <m/>
    <m/>
    <m/>
    <m/>
    <m/>
    <m/>
    <m/>
    <n v="489.42"/>
    <n v="1501"/>
    <n v="17.87"/>
    <n v="69.92"/>
  </r>
  <r>
    <x v="202"/>
    <x v="202"/>
    <x v="11"/>
    <x v="7"/>
    <x v="9"/>
    <x v="6020"/>
    <n v="23904"/>
    <n v="49.8"/>
    <n v="3937.88"/>
    <n v="146488.95000000001"/>
    <n v="23109.599999999999"/>
    <n v="28225"/>
    <n v="58.8"/>
    <n v="577.74"/>
    <n v="278685.63"/>
    <m/>
    <m/>
    <m/>
    <m/>
    <m/>
    <m/>
    <m/>
    <m/>
    <m/>
    <m/>
    <n v="1548"/>
    <n v="16969"/>
    <n v="35.35"/>
    <n v="38.700000000000003"/>
  </r>
  <r>
    <x v="28"/>
    <x v="28"/>
    <x v="6"/>
    <x v="2"/>
    <x v="9"/>
    <x v="6021"/>
    <n v="19429"/>
    <n v="40.479999999999997"/>
    <n v="2771"/>
    <n v="103081.2"/>
    <n v="42677.01"/>
    <n v="65567"/>
    <n v="136.6"/>
    <n v="1066.93"/>
    <n v="514654.9"/>
    <m/>
    <m/>
    <m/>
    <m/>
    <m/>
    <m/>
    <m/>
    <m/>
    <m/>
    <m/>
    <n v="6225900"/>
    <n v="9849"/>
    <n v="20.52"/>
    <n v="155647.5"/>
  </r>
  <r>
    <x v="207"/>
    <x v="207"/>
    <x v="0"/>
    <x v="4"/>
    <x v="11"/>
    <x v="4"/>
    <m/>
    <m/>
    <m/>
    <m/>
    <n v="0"/>
    <m/>
    <m/>
    <m/>
    <m/>
    <m/>
    <m/>
    <m/>
    <m/>
    <m/>
    <m/>
    <m/>
    <m/>
    <m/>
    <m/>
    <n v="23355"/>
    <n v="2851"/>
    <n v="23.76"/>
    <n v="2335.5"/>
  </r>
  <r>
    <x v="11"/>
    <x v="11"/>
    <x v="6"/>
    <x v="1"/>
    <x v="11"/>
    <x v="236"/>
    <n v="559"/>
    <n v="4.66"/>
    <n v="269.8"/>
    <n v="2509.14"/>
    <n v="0"/>
    <m/>
    <m/>
    <m/>
    <m/>
    <m/>
    <m/>
    <m/>
    <m/>
    <m/>
    <m/>
    <m/>
    <m/>
    <m/>
    <m/>
    <n v="87800"/>
    <n v="4406"/>
    <n v="36.72"/>
    <n v="8780"/>
  </r>
  <r>
    <x v="84"/>
    <x v="84"/>
    <x v="4"/>
    <x v="7"/>
    <x v="9"/>
    <x v="6022"/>
    <n v="13473"/>
    <n v="28.07"/>
    <n v="2017"/>
    <n v="75032.399999999994"/>
    <n v="12706.11"/>
    <n v="13787"/>
    <n v="28.72"/>
    <n v="317.64999999999998"/>
    <n v="153226.79999999999"/>
    <m/>
    <m/>
    <m/>
    <m/>
    <m/>
    <m/>
    <m/>
    <m/>
    <m/>
    <m/>
    <n v="0"/>
    <m/>
    <m/>
    <n v="0"/>
  </r>
  <r>
    <x v="206"/>
    <x v="206"/>
    <x v="8"/>
    <x v="2"/>
    <x v="2"/>
    <x v="6023"/>
    <n v="20436"/>
    <n v="26.61"/>
    <n v="1716.11"/>
    <n v="102142.83"/>
    <n v="0"/>
    <n v="11190"/>
    <n v="14.57"/>
    <m/>
    <m/>
    <m/>
    <m/>
    <m/>
    <m/>
    <m/>
    <m/>
    <m/>
    <m/>
    <m/>
    <m/>
    <n v="1117.57"/>
    <n v="9154"/>
    <n v="11.92"/>
    <n v="17.46"/>
  </r>
  <r>
    <x v="87"/>
    <x v="87"/>
    <x v="6"/>
    <x v="5"/>
    <x v="91"/>
    <x v="6024"/>
    <n v="25322"/>
    <n v="39.08"/>
    <n v="3498.83"/>
    <n v="175711.41"/>
    <n v="37742"/>
    <n v="41508"/>
    <n v="64.06"/>
    <n v="698.93"/>
    <n v="455142.08"/>
    <m/>
    <m/>
    <m/>
    <m/>
    <m/>
    <m/>
    <m/>
    <m/>
    <m/>
    <m/>
    <n v="1632"/>
    <n v="12457"/>
    <n v="19.22"/>
    <n v="30.22"/>
  </r>
  <r>
    <x v="20"/>
    <x v="20"/>
    <x v="4"/>
    <x v="1"/>
    <x v="6"/>
    <x v="6025"/>
    <n v="612"/>
    <n v="6.38"/>
    <n v="156.38"/>
    <n v="1163.43"/>
    <n v="1118.33"/>
    <n v="1572"/>
    <n v="16.38"/>
    <n v="139.79"/>
    <n v="13486.3"/>
    <m/>
    <m/>
    <m/>
    <m/>
    <m/>
    <m/>
    <m/>
    <m/>
    <m/>
    <m/>
    <n v="69300"/>
    <n v="5620"/>
    <n v="58.54"/>
    <n v="8662.5"/>
  </r>
  <r>
    <x v="3"/>
    <x v="3"/>
    <x v="8"/>
    <x v="13"/>
    <x v="6"/>
    <x v="6026"/>
    <n v="705"/>
    <n v="7.34"/>
    <n v="419.38"/>
    <n v="3120.15"/>
    <n v="0"/>
    <m/>
    <m/>
    <m/>
    <m/>
    <m/>
    <m/>
    <m/>
    <m/>
    <m/>
    <m/>
    <m/>
    <m/>
    <m/>
    <m/>
    <n v="96889"/>
    <n v="4786"/>
    <n v="49.85"/>
    <n v="12111.13"/>
  </r>
  <r>
    <x v="128"/>
    <x v="128"/>
    <x v="5"/>
    <x v="1"/>
    <x v="4"/>
    <x v="6027"/>
    <n v="869"/>
    <n v="10.35"/>
    <n v="646.42999999999995"/>
    <n v="4208.25"/>
    <n v="0"/>
    <m/>
    <m/>
    <m/>
    <m/>
    <m/>
    <m/>
    <m/>
    <m/>
    <m/>
    <m/>
    <m/>
    <m/>
    <m/>
    <m/>
    <n v="36.090000000000003"/>
    <n v="3358"/>
    <n v="39.979999999999997"/>
    <n v="5.16"/>
  </r>
  <r>
    <x v="38"/>
    <x v="38"/>
    <x v="15"/>
    <x v="1"/>
    <x v="68"/>
    <x v="6028"/>
    <n v="2007"/>
    <n v="10.45"/>
    <n v="672.56"/>
    <n v="10007.73"/>
    <n v="41.71"/>
    <n v="1277"/>
    <n v="6.65"/>
    <n v="2.61"/>
    <n v="502.96"/>
    <m/>
    <m/>
    <m/>
    <m/>
    <m/>
    <n v="149"/>
    <n v="217"/>
    <n v="1.1299999999999999"/>
    <n v="9"/>
    <n v="3335.22"/>
    <n v="10166"/>
    <n v="38350"/>
    <n v="199.74"/>
    <n v="635.38"/>
  </r>
  <r>
    <x v="116"/>
    <x v="116"/>
    <x v="0"/>
    <x v="4"/>
    <x v="31"/>
    <x v="4"/>
    <m/>
    <m/>
    <m/>
    <m/>
    <n v="0"/>
    <n v="4074"/>
    <n v="16.98"/>
    <m/>
    <m/>
    <m/>
    <m/>
    <m/>
    <m/>
    <m/>
    <m/>
    <m/>
    <m/>
    <m/>
    <m/>
    <n v="139821"/>
    <n v="12469"/>
    <n v="51.95"/>
    <n v="6991.05"/>
  </r>
  <r>
    <x v="12"/>
    <x v="12"/>
    <x v="12"/>
    <x v="18"/>
    <x v="19"/>
    <x v="4"/>
    <m/>
    <m/>
    <m/>
    <m/>
    <n v="0"/>
    <m/>
    <m/>
    <m/>
    <m/>
    <m/>
    <m/>
    <m/>
    <m/>
    <m/>
    <m/>
    <m/>
    <m/>
    <m/>
    <m/>
    <n v="6902.82"/>
    <n v="11820"/>
    <n v="65.67"/>
    <n v="460.19"/>
  </r>
  <r>
    <x v="233"/>
    <x v="233"/>
    <x v="13"/>
    <x v="1"/>
    <x v="7"/>
    <x v="6029"/>
    <n v="1930"/>
    <n v="80.42"/>
    <n v="3815.5"/>
    <n v="7096.83"/>
    <n v="0"/>
    <m/>
    <m/>
    <m/>
    <m/>
    <m/>
    <m/>
    <m/>
    <m/>
    <m/>
    <n v="1113"/>
    <n v="481"/>
    <n v="20.04"/>
    <n v="556"/>
    <n v="24913.39"/>
    <n v="27.77"/>
    <n v="110"/>
    <n v="4.58"/>
    <n v="13.89"/>
  </r>
  <r>
    <x v="63"/>
    <x v="63"/>
    <x v="9"/>
    <x v="7"/>
    <x v="126"/>
    <x v="6030"/>
    <n v="397679"/>
    <n v="158.56"/>
    <n v="19421.41"/>
    <n v="3774939.75"/>
    <n v="1194.52"/>
    <n v="1642"/>
    <n v="0.65"/>
    <n v="5.72"/>
    <n v="14405.12"/>
    <m/>
    <m/>
    <m/>
    <m/>
    <m/>
    <m/>
    <m/>
    <m/>
    <m/>
    <m/>
    <n v="683341"/>
    <n v="150370"/>
    <n v="59.96"/>
    <n v="3269.57"/>
  </r>
  <r>
    <x v="173"/>
    <x v="173"/>
    <x v="8"/>
    <x v="12"/>
    <x v="6"/>
    <x v="4"/>
    <m/>
    <m/>
    <m/>
    <m/>
    <n v="0"/>
    <m/>
    <m/>
    <m/>
    <m/>
    <m/>
    <m/>
    <m/>
    <m/>
    <m/>
    <m/>
    <m/>
    <m/>
    <m/>
    <m/>
    <n v="0"/>
    <m/>
    <m/>
    <n v="0"/>
  </r>
  <r>
    <x v="17"/>
    <x v="17"/>
    <x v="7"/>
    <x v="2"/>
    <x v="76"/>
    <x v="6031"/>
    <n v="8274"/>
    <n v="15.32"/>
    <n v="1527.09"/>
    <n v="63908.67"/>
    <n v="2832.2"/>
    <n v="5041"/>
    <n v="9.34"/>
    <n v="62.94"/>
    <n v="34154.370000000003"/>
    <m/>
    <m/>
    <m/>
    <m/>
    <m/>
    <m/>
    <m/>
    <m/>
    <m/>
    <m/>
    <n v="2488"/>
    <n v="17240"/>
    <n v="31.93"/>
    <n v="55.29"/>
  </r>
  <r>
    <x v="119"/>
    <x v="119"/>
    <x v="8"/>
    <x v="5"/>
    <x v="139"/>
    <x v="4"/>
    <n v="0"/>
    <n v="0"/>
    <m/>
    <m/>
    <n v="0"/>
    <m/>
    <m/>
    <m/>
    <m/>
    <m/>
    <m/>
    <m/>
    <m/>
    <m/>
    <m/>
    <m/>
    <m/>
    <m/>
    <m/>
    <n v="0"/>
    <m/>
    <m/>
    <n v="0"/>
  </r>
  <r>
    <x v="156"/>
    <x v="156"/>
    <x v="14"/>
    <x v="4"/>
    <x v="68"/>
    <x v="6032"/>
    <n v="9109"/>
    <n v="47.44"/>
    <n v="3585.38"/>
    <n v="53350.38"/>
    <n v="0"/>
    <m/>
    <m/>
    <m/>
    <m/>
    <m/>
    <m/>
    <m/>
    <m/>
    <m/>
    <n v="6687"/>
    <n v="24236"/>
    <n v="126.23"/>
    <n v="417"/>
    <n v="149681.81"/>
    <n v="850.21"/>
    <n v="6745"/>
    <n v="35.130000000000003"/>
    <n v="53.14"/>
  </r>
  <r>
    <x v="171"/>
    <x v="171"/>
    <x v="2"/>
    <x v="7"/>
    <x v="20"/>
    <x v="6033"/>
    <n v="28169"/>
    <n v="39.119999999999997"/>
    <n v="3103.8"/>
    <n v="173192.04"/>
    <n v="0"/>
    <m/>
    <m/>
    <m/>
    <m/>
    <m/>
    <m/>
    <m/>
    <m/>
    <m/>
    <m/>
    <m/>
    <m/>
    <m/>
    <m/>
    <n v="1133.6099999999999"/>
    <n v="4483"/>
    <n v="6.23"/>
    <n v="18.89"/>
  </r>
  <r>
    <x v="134"/>
    <x v="134"/>
    <x v="0"/>
    <x v="7"/>
    <x v="20"/>
    <x v="6034"/>
    <n v="34616"/>
    <n v="48.08"/>
    <n v="5116.12"/>
    <n v="285479.31"/>
    <n v="14255.09"/>
    <n v="23384"/>
    <n v="32.479999999999997"/>
    <n v="237.58"/>
    <n v="171906.43"/>
    <m/>
    <m/>
    <m/>
    <m/>
    <m/>
    <m/>
    <m/>
    <m/>
    <m/>
    <m/>
    <n v="1398.3"/>
    <n v="4113"/>
    <n v="5.71"/>
    <n v="23.31"/>
  </r>
  <r>
    <x v="73"/>
    <x v="73"/>
    <x v="13"/>
    <x v="7"/>
    <x v="25"/>
    <x v="6035"/>
    <n v="30538"/>
    <n v="38.56"/>
    <n v="3576.97"/>
    <n v="219554.4"/>
    <n v="24115.42"/>
    <n v="25819"/>
    <n v="32.6"/>
    <n v="365.39"/>
    <n v="290815.11"/>
    <m/>
    <m/>
    <m/>
    <m/>
    <m/>
    <m/>
    <m/>
    <m/>
    <m/>
    <m/>
    <n v="2437"/>
    <n v="27709"/>
    <n v="34.99"/>
    <n v="36.92"/>
  </r>
  <r>
    <x v="204"/>
    <x v="204"/>
    <x v="6"/>
    <x v="6"/>
    <x v="6"/>
    <x v="4"/>
    <m/>
    <m/>
    <m/>
    <m/>
    <n v="0"/>
    <m/>
    <m/>
    <m/>
    <m/>
    <m/>
    <m/>
    <m/>
    <m/>
    <m/>
    <m/>
    <m/>
    <m/>
    <m/>
    <m/>
    <n v="733149"/>
    <n v="113526"/>
    <n v="1182.56"/>
    <n v="91643.63"/>
  </r>
  <r>
    <x v="119"/>
    <x v="119"/>
    <x v="10"/>
    <x v="4"/>
    <x v="75"/>
    <x v="6036"/>
    <n v="89124"/>
    <n v="72.81"/>
    <n v="6568.15"/>
    <n v="623054.43000000005"/>
    <n v="2948.59"/>
    <n v="5850"/>
    <n v="4.78"/>
    <n v="28.91"/>
    <n v="35557.97"/>
    <m/>
    <m/>
    <m/>
    <m/>
    <m/>
    <m/>
    <m/>
    <m/>
    <m/>
    <m/>
    <n v="419892"/>
    <n v="26176"/>
    <n v="21.39"/>
    <n v="4116.59"/>
  </r>
  <r>
    <x v="35"/>
    <x v="35"/>
    <x v="13"/>
    <x v="1"/>
    <x v="21"/>
    <x v="6037"/>
    <n v="1840"/>
    <n v="6.39"/>
    <n v="345.88"/>
    <n v="7719.93"/>
    <n v="20407.37"/>
    <n v="24783"/>
    <n v="86.05"/>
    <n v="850.31"/>
    <n v="246098.61"/>
    <m/>
    <m/>
    <m/>
    <m/>
    <m/>
    <m/>
    <m/>
    <m/>
    <m/>
    <m/>
    <n v="1886"/>
    <n v="22001"/>
    <n v="76.39"/>
    <n v="78.58"/>
  </r>
  <r>
    <x v="97"/>
    <x v="97"/>
    <x v="13"/>
    <x v="4"/>
    <x v="28"/>
    <x v="4"/>
    <m/>
    <m/>
    <m/>
    <m/>
    <n v="0"/>
    <m/>
    <m/>
    <m/>
    <m/>
    <m/>
    <m/>
    <m/>
    <m/>
    <m/>
    <m/>
    <m/>
    <m/>
    <m/>
    <m/>
    <n v="77071"/>
    <n v="9227"/>
    <n v="64.08"/>
    <n v="6422.58"/>
  </r>
  <r>
    <x v="30"/>
    <x v="30"/>
    <x v="11"/>
    <x v="19"/>
    <x v="71"/>
    <x v="0"/>
    <n v="0"/>
    <n v="0"/>
    <n v="0"/>
    <n v="0"/>
    <n v="0"/>
    <m/>
    <m/>
    <m/>
    <m/>
    <m/>
    <m/>
    <m/>
    <m/>
    <m/>
    <m/>
    <m/>
    <m/>
    <m/>
    <m/>
    <n v="0"/>
    <m/>
    <m/>
    <n v="0"/>
  </r>
  <r>
    <x v="31"/>
    <x v="31"/>
    <x v="4"/>
    <x v="1"/>
    <x v="16"/>
    <x v="0"/>
    <n v="0"/>
    <n v="0"/>
    <n v="0"/>
    <n v="0"/>
    <n v="0"/>
    <n v="0"/>
    <n v="0"/>
    <n v="0"/>
    <n v="0"/>
    <m/>
    <m/>
    <m/>
    <m/>
    <m/>
    <m/>
    <m/>
    <m/>
    <m/>
    <m/>
    <n v="747"/>
    <n v="16502"/>
    <n v="343.79"/>
    <n v="186.75"/>
  </r>
  <r>
    <x v="208"/>
    <x v="208"/>
    <x v="6"/>
    <x v="7"/>
    <x v="38"/>
    <x v="6038"/>
    <n v="40788"/>
    <n v="60.7"/>
    <n v="4384.29"/>
    <n v="228333.6"/>
    <n v="20838.990000000002"/>
    <n v="32638"/>
    <n v="48.57"/>
    <m/>
    <m/>
    <m/>
    <m/>
    <m/>
    <m/>
    <m/>
    <m/>
    <m/>
    <m/>
    <m/>
    <m/>
    <n v="168000"/>
    <n v="24681"/>
    <n v="36.729999999999997"/>
    <n v="3000"/>
  </r>
  <r>
    <x v="198"/>
    <x v="198"/>
    <x v="14"/>
    <x v="2"/>
    <x v="33"/>
    <x v="6039"/>
    <n v="134823"/>
    <n v="112.35"/>
    <n v="11890.91"/>
    <n v="1105854.6299999999"/>
    <n v="0"/>
    <m/>
    <m/>
    <m/>
    <m/>
    <m/>
    <m/>
    <m/>
    <m/>
    <m/>
    <m/>
    <m/>
    <m/>
    <m/>
    <m/>
    <n v="3760.32"/>
    <n v="40155"/>
    <n v="33.46"/>
    <n v="37.6"/>
  </r>
  <r>
    <x v="138"/>
    <x v="138"/>
    <x v="10"/>
    <x v="6"/>
    <x v="28"/>
    <x v="5256"/>
    <n v="346"/>
    <n v="2.4"/>
    <n v="188.75"/>
    <n v="2106.4499999999998"/>
    <n v="0"/>
    <m/>
    <m/>
    <m/>
    <m/>
    <m/>
    <m/>
    <m/>
    <m/>
    <m/>
    <m/>
    <m/>
    <m/>
    <m/>
    <m/>
    <n v="39479"/>
    <n v="1287"/>
    <n v="8.94"/>
    <n v="3289.92"/>
  </r>
  <r>
    <x v="187"/>
    <x v="187"/>
    <x v="4"/>
    <x v="22"/>
    <x v="90"/>
    <x v="6040"/>
    <n v="15421"/>
    <n v="37.799999999999997"/>
    <n v="2611.79"/>
    <n v="82584.929999999993"/>
    <n v="0"/>
    <n v="5677"/>
    <n v="13.91"/>
    <m/>
    <m/>
    <m/>
    <m/>
    <m/>
    <m/>
    <m/>
    <m/>
    <m/>
    <m/>
    <m/>
    <m/>
    <n v="0"/>
    <n v="7411"/>
    <n v="18.16"/>
    <n v="0"/>
  </r>
  <r>
    <x v="120"/>
    <x v="120"/>
    <x v="13"/>
    <x v="7"/>
    <x v="37"/>
    <x v="6041"/>
    <n v="31130"/>
    <n v="81.069999999999993"/>
    <n v="5855.97"/>
    <n v="174273.63"/>
    <n v="0"/>
    <m/>
    <m/>
    <m/>
    <m/>
    <n v="7171"/>
    <n v="12597"/>
    <n v="32.799999999999997"/>
    <n v="224"/>
    <n v="90849.4"/>
    <m/>
    <m/>
    <m/>
    <m/>
    <m/>
    <n v="641.91"/>
    <n v="5954"/>
    <n v="15.51"/>
    <n v="20.059999999999999"/>
  </r>
  <r>
    <x v="106"/>
    <x v="106"/>
    <x v="3"/>
    <x v="7"/>
    <x v="9"/>
    <x v="6042"/>
    <n v="65689"/>
    <n v="136.85"/>
    <n v="11162"/>
    <n v="415226.4"/>
    <n v="0"/>
    <m/>
    <m/>
    <m/>
    <m/>
    <m/>
    <m/>
    <m/>
    <m/>
    <m/>
    <m/>
    <m/>
    <m/>
    <m/>
    <m/>
    <n v="0"/>
    <n v="4993"/>
    <n v="10.4"/>
    <n v="0"/>
  </r>
  <r>
    <x v="71"/>
    <x v="71"/>
    <x v="0"/>
    <x v="2"/>
    <x v="9"/>
    <x v="6043"/>
    <n v="43451"/>
    <n v="90.52"/>
    <n v="7916.25"/>
    <n v="294484.5"/>
    <n v="0"/>
    <m/>
    <m/>
    <m/>
    <m/>
    <m/>
    <m/>
    <m/>
    <m/>
    <m/>
    <m/>
    <m/>
    <m/>
    <m/>
    <m/>
    <n v="67.150000000000006"/>
    <n v="7157"/>
    <n v="14.91"/>
    <n v="1.68"/>
  </r>
  <r>
    <x v="72"/>
    <x v="72"/>
    <x v="1"/>
    <x v="34"/>
    <x v="9"/>
    <x v="6044"/>
    <n v="10353"/>
    <n v="21.57"/>
    <n v="2695.63"/>
    <n v="100277.25"/>
    <n v="24724"/>
    <n v="30937"/>
    <n v="64.45"/>
    <n v="618.1"/>
    <n v="298154.13"/>
    <m/>
    <m/>
    <m/>
    <m/>
    <m/>
    <m/>
    <m/>
    <m/>
    <m/>
    <m/>
    <n v="572433"/>
    <n v="13035"/>
    <n v="27.16"/>
    <n v="14310.83"/>
  </r>
  <r>
    <x v="110"/>
    <x v="110"/>
    <x v="9"/>
    <x v="7"/>
    <x v="2"/>
    <x v="6045"/>
    <n v="25604"/>
    <n v="33.340000000000003"/>
    <n v="2398.16"/>
    <n v="142738.26"/>
    <n v="32984.480000000003"/>
    <n v="52299"/>
    <n v="68.099999999999994"/>
    <n v="515.38"/>
    <n v="397769.75"/>
    <m/>
    <m/>
    <m/>
    <m/>
    <m/>
    <m/>
    <m/>
    <m/>
    <m/>
    <m/>
    <n v="463.91"/>
    <n v="9190"/>
    <n v="11.97"/>
    <n v="7.25"/>
  </r>
  <r>
    <x v="83"/>
    <x v="83"/>
    <x v="1"/>
    <x v="5"/>
    <x v="38"/>
    <x v="6046"/>
    <n v="71194"/>
    <n v="105.94"/>
    <n v="12047.14"/>
    <n v="627415.19999999995"/>
    <n v="0"/>
    <m/>
    <m/>
    <m/>
    <m/>
    <m/>
    <m/>
    <m/>
    <m/>
    <m/>
    <m/>
    <m/>
    <m/>
    <m/>
    <m/>
    <n v="2519"/>
    <n v="20009"/>
    <n v="29.78"/>
    <n v="44.98"/>
  </r>
  <r>
    <x v="155"/>
    <x v="155"/>
    <x v="5"/>
    <x v="2"/>
    <x v="2"/>
    <x v="6047"/>
    <n v="100622"/>
    <n v="131.02000000000001"/>
    <n v="9321.8799999999992"/>
    <n v="554838"/>
    <n v="0"/>
    <m/>
    <m/>
    <m/>
    <m/>
    <m/>
    <m/>
    <m/>
    <m/>
    <m/>
    <m/>
    <m/>
    <m/>
    <m/>
    <m/>
    <n v="1303.99"/>
    <n v="8472"/>
    <n v="11.03"/>
    <n v="20.37"/>
  </r>
  <r>
    <x v="98"/>
    <x v="98"/>
    <x v="7"/>
    <x v="12"/>
    <x v="6"/>
    <x v="0"/>
    <n v="0"/>
    <n v="0"/>
    <n v="0"/>
    <n v="0"/>
    <n v="0"/>
    <n v="0"/>
    <n v="0"/>
    <m/>
    <m/>
    <m/>
    <m/>
    <m/>
    <m/>
    <m/>
    <m/>
    <m/>
    <m/>
    <m/>
    <m/>
    <n v="120000"/>
    <n v="11784"/>
    <n v="122.75"/>
    <n v="15000"/>
  </r>
  <r>
    <x v="23"/>
    <x v="23"/>
    <x v="4"/>
    <x v="2"/>
    <x v="21"/>
    <x v="6048"/>
    <n v="10511"/>
    <n v="36.5"/>
    <n v="1993.33"/>
    <n v="44491.199999999997"/>
    <n v="6868.09"/>
    <n v="7844"/>
    <n v="27.24"/>
    <n v="286.17"/>
    <n v="82824.350000000006"/>
    <m/>
    <m/>
    <m/>
    <m/>
    <m/>
    <m/>
    <m/>
    <m/>
    <m/>
    <m/>
    <n v="954"/>
    <n v="9229"/>
    <n v="32.049999999999997"/>
    <n v="39.75"/>
  </r>
  <r>
    <x v="99"/>
    <x v="99"/>
    <x v="14"/>
    <x v="2"/>
    <x v="2"/>
    <x v="6049"/>
    <n v="26702"/>
    <n v="34.770000000000003"/>
    <n v="3420.78"/>
    <n v="203604.9"/>
    <n v="25130"/>
    <n v="26351"/>
    <n v="34.31"/>
    <n v="392.66"/>
    <n v="303050.21000000002"/>
    <m/>
    <m/>
    <m/>
    <m/>
    <m/>
    <m/>
    <m/>
    <m/>
    <m/>
    <m/>
    <n v="320000"/>
    <n v="25145"/>
    <n v="32.74"/>
    <n v="5000"/>
  </r>
  <r>
    <x v="232"/>
    <x v="232"/>
    <x v="5"/>
    <x v="1"/>
    <x v="41"/>
    <x v="4"/>
    <m/>
    <m/>
    <m/>
    <m/>
    <n v="0"/>
    <m/>
    <m/>
    <m/>
    <m/>
    <m/>
    <m/>
    <m/>
    <m/>
    <m/>
    <m/>
    <m/>
    <m/>
    <m/>
    <m/>
    <n v="18600"/>
    <n v="862"/>
    <n v="23.94"/>
    <n v="6200"/>
  </r>
  <r>
    <x v="42"/>
    <x v="42"/>
    <x v="6"/>
    <x v="1"/>
    <x v="11"/>
    <x v="4"/>
    <m/>
    <m/>
    <m/>
    <m/>
    <n v="0"/>
    <m/>
    <m/>
    <m/>
    <m/>
    <m/>
    <m/>
    <m/>
    <m/>
    <m/>
    <m/>
    <m/>
    <m/>
    <m/>
    <m/>
    <n v="0"/>
    <m/>
    <m/>
    <n v="0"/>
  </r>
  <r>
    <x v="136"/>
    <x v="136"/>
    <x v="9"/>
    <x v="1"/>
    <x v="71"/>
    <x v="6050"/>
    <n v="9835"/>
    <n v="163.92"/>
    <n v="10107"/>
    <n v="46997.55"/>
    <n v="393.79"/>
    <n v="6738"/>
    <n v="112.3"/>
    <m/>
    <m/>
    <n v="56"/>
    <n v="188"/>
    <n v="3.13"/>
    <n v="11"/>
    <n v="709.46"/>
    <n v="695"/>
    <n v="2362"/>
    <n v="39.369999999999997"/>
    <n v="139"/>
    <n v="15556.88"/>
    <n v="13096"/>
    <n v="2063"/>
    <n v="34.380000000000003"/>
    <n v="2619.1999999999998"/>
  </r>
  <r>
    <x v="98"/>
    <x v="98"/>
    <x v="1"/>
    <x v="19"/>
    <x v="70"/>
    <x v="6051"/>
    <n v="13017"/>
    <n v="20.47"/>
    <n v="1549.43"/>
    <n v="76371.600000000006"/>
    <n v="3358.87"/>
    <n v="15160"/>
    <n v="23.84"/>
    <n v="63.37"/>
    <n v="40505.68"/>
    <m/>
    <m/>
    <m/>
    <m/>
    <m/>
    <m/>
    <m/>
    <m/>
    <m/>
    <m/>
    <n v="1009809.3"/>
    <n v="118315"/>
    <n v="186.03"/>
    <n v="19053.009999999998"/>
  </r>
  <r>
    <x v="188"/>
    <x v="188"/>
    <x v="10"/>
    <x v="2"/>
    <x v="9"/>
    <x v="3024"/>
    <n v="24482"/>
    <n v="51"/>
    <n v="5820"/>
    <n v="216504"/>
    <n v="0"/>
    <m/>
    <m/>
    <m/>
    <m/>
    <m/>
    <m/>
    <m/>
    <m/>
    <m/>
    <m/>
    <m/>
    <m/>
    <m/>
    <m/>
    <n v="375.8"/>
    <n v="1769"/>
    <n v="3.69"/>
    <n v="9.4"/>
  </r>
  <r>
    <x v="46"/>
    <x v="46"/>
    <x v="0"/>
    <x v="7"/>
    <x v="17"/>
    <x v="6052"/>
    <n v="18566"/>
    <n v="30.94"/>
    <n v="2745.62"/>
    <n v="127671.33"/>
    <n v="0"/>
    <n v="44883"/>
    <n v="74.81"/>
    <m/>
    <m/>
    <m/>
    <m/>
    <m/>
    <m/>
    <m/>
    <m/>
    <m/>
    <m/>
    <m/>
    <m/>
    <n v="0"/>
    <n v="7618"/>
    <n v="12.7"/>
    <n v="0"/>
  </r>
  <r>
    <x v="3"/>
    <x v="3"/>
    <x v="13"/>
    <x v="2"/>
    <x v="9"/>
    <x v="6053"/>
    <n v="26128"/>
    <n v="54.43"/>
    <n v="3589.08"/>
    <n v="133513.59"/>
    <n v="25510.18"/>
    <n v="28901"/>
    <n v="60.21"/>
    <n v="637.75"/>
    <n v="307634.96999999997"/>
    <m/>
    <m/>
    <m/>
    <m/>
    <m/>
    <m/>
    <m/>
    <m/>
    <m/>
    <m/>
    <n v="256060"/>
    <n v="19716"/>
    <n v="41.08"/>
    <n v="6401.5"/>
  </r>
  <r>
    <x v="80"/>
    <x v="80"/>
    <x v="11"/>
    <x v="2"/>
    <x v="49"/>
    <x v="6054"/>
    <n v="98758"/>
    <n v="108.29"/>
    <n v="9401.5400000000009"/>
    <n v="664500.81000000006"/>
    <n v="0"/>
    <m/>
    <m/>
    <m/>
    <m/>
    <m/>
    <m/>
    <m/>
    <m/>
    <m/>
    <m/>
    <m/>
    <m/>
    <m/>
    <m/>
    <n v="255800"/>
    <n v="27182"/>
    <n v="29.8"/>
    <n v="3365.79"/>
  </r>
  <r>
    <x v="91"/>
    <x v="91"/>
    <x v="2"/>
    <x v="18"/>
    <x v="7"/>
    <x v="6055"/>
    <n v="2946"/>
    <n v="122.75"/>
    <n v="13353"/>
    <n v="24836.58"/>
    <n v="0"/>
    <m/>
    <m/>
    <m/>
    <m/>
    <m/>
    <m/>
    <m/>
    <m/>
    <m/>
    <n v="1447"/>
    <n v="3456"/>
    <n v="144"/>
    <n v="723"/>
    <n v="32389.65"/>
    <n v="15500"/>
    <n v="485"/>
    <n v="20.21"/>
    <n v="7750"/>
  </r>
  <r>
    <x v="31"/>
    <x v="31"/>
    <x v="2"/>
    <x v="5"/>
    <x v="69"/>
    <x v="3323"/>
    <n v="43324"/>
    <n v="62.25"/>
    <n v="4160.6899999999996"/>
    <n v="224427.6"/>
    <n v="16992.53"/>
    <n v="24726"/>
    <n v="35.53"/>
    <n v="292.97000000000003"/>
    <n v="204918.07"/>
    <m/>
    <m/>
    <m/>
    <m/>
    <m/>
    <m/>
    <m/>
    <m/>
    <m/>
    <m/>
    <n v="2335"/>
    <n v="18951"/>
    <n v="27.23"/>
    <n v="40.26"/>
  </r>
  <r>
    <x v="21"/>
    <x v="21"/>
    <x v="12"/>
    <x v="14"/>
    <x v="2"/>
    <x v="6056"/>
    <n v="56827"/>
    <n v="73.989999999999995"/>
    <n v="3684.16"/>
    <n v="219280.98"/>
    <n v="20854"/>
    <n v="25600"/>
    <n v="33.33"/>
    <n v="325.83999999999997"/>
    <n v="251484.64"/>
    <m/>
    <m/>
    <m/>
    <m/>
    <m/>
    <m/>
    <m/>
    <m/>
    <m/>
    <m/>
    <n v="1595.48"/>
    <n v="21164"/>
    <n v="27.56"/>
    <n v="24.93"/>
  </r>
  <r>
    <x v="15"/>
    <x v="15"/>
    <x v="10"/>
    <x v="1"/>
    <x v="13"/>
    <x v="6057"/>
    <n v="2553"/>
    <n v="12.51"/>
    <n v="743.18"/>
    <n v="11749.62"/>
    <n v="0"/>
    <n v="0"/>
    <n v="0"/>
    <m/>
    <m/>
    <n v="5983"/>
    <n v="9885"/>
    <n v="48.46"/>
    <n v="351"/>
    <n v="75798.63"/>
    <n v="4525"/>
    <n v="8026"/>
    <n v="39.340000000000003"/>
    <n v="266"/>
    <n v="101287.6"/>
    <n v="1557014"/>
    <n v="25183"/>
    <n v="123.45"/>
    <n v="91589.06"/>
  </r>
  <r>
    <x v="186"/>
    <x v="186"/>
    <x v="10"/>
    <x v="1"/>
    <x v="6"/>
    <x v="5870"/>
    <n v="2065"/>
    <n v="21.51"/>
    <n v="13.75"/>
    <n v="102.3"/>
    <n v="20.37"/>
    <n v="5244"/>
    <n v="54.63"/>
    <m/>
    <m/>
    <m/>
    <m/>
    <m/>
    <m/>
    <m/>
    <m/>
    <m/>
    <m/>
    <m/>
    <m/>
    <n v="0"/>
    <n v="0"/>
    <n v="0"/>
    <n v="0"/>
  </r>
  <r>
    <x v="199"/>
    <x v="199"/>
    <x v="3"/>
    <x v="2"/>
    <x v="9"/>
    <x v="2612"/>
    <n v="10517"/>
    <n v="21.91"/>
    <n v="2496"/>
    <n v="92851.199999999997"/>
    <n v="0"/>
    <m/>
    <m/>
    <m/>
    <m/>
    <m/>
    <m/>
    <m/>
    <m/>
    <m/>
    <m/>
    <m/>
    <m/>
    <m/>
    <m/>
    <n v="1125.26"/>
    <n v="16470"/>
    <n v="34.31"/>
    <n v="28.13"/>
  </r>
  <r>
    <x v="156"/>
    <x v="156"/>
    <x v="11"/>
    <x v="2"/>
    <x v="9"/>
    <x v="6058"/>
    <n v="39983"/>
    <n v="83.3"/>
    <n v="7299"/>
    <n v="271522.8"/>
    <n v="0"/>
    <m/>
    <m/>
    <m/>
    <m/>
    <m/>
    <m/>
    <m/>
    <m/>
    <m/>
    <m/>
    <m/>
    <m/>
    <m/>
    <m/>
    <n v="1247.24"/>
    <n v="7841"/>
    <n v="16.34"/>
    <n v="31.18"/>
  </r>
  <r>
    <x v="210"/>
    <x v="210"/>
    <x v="15"/>
    <x v="2"/>
    <x v="48"/>
    <x v="6059"/>
    <n v="24996"/>
    <n v="40.840000000000003"/>
    <n v="3669.02"/>
    <n v="174021.6"/>
    <n v="22164.89"/>
    <n v="30866"/>
    <n v="50.43"/>
    <n v="434.61"/>
    <n v="267293.03999999998"/>
    <m/>
    <m/>
    <m/>
    <m/>
    <m/>
    <m/>
    <m/>
    <m/>
    <m/>
    <m/>
    <n v="179487"/>
    <n v="6733"/>
    <n v="11"/>
    <n v="3519.35"/>
  </r>
  <r>
    <x v="101"/>
    <x v="101"/>
    <x v="4"/>
    <x v="0"/>
    <x v="27"/>
    <x v="6060"/>
    <n v="7562"/>
    <n v="16.579999999999998"/>
    <n v="1681.26"/>
    <n v="59415.839999999997"/>
    <n v="10349.18"/>
    <n v="14800"/>
    <n v="32.46"/>
    <m/>
    <m/>
    <m/>
    <m/>
    <m/>
    <m/>
    <m/>
    <m/>
    <m/>
    <m/>
    <m/>
    <m/>
    <n v="55685"/>
    <n v="7075"/>
    <n v="15.52"/>
    <n v="1465.39"/>
  </r>
  <r>
    <x v="124"/>
    <x v="124"/>
    <x v="8"/>
    <x v="12"/>
    <x v="6"/>
    <x v="4"/>
    <m/>
    <m/>
    <m/>
    <m/>
    <n v="0"/>
    <m/>
    <m/>
    <m/>
    <m/>
    <m/>
    <m/>
    <m/>
    <m/>
    <m/>
    <m/>
    <m/>
    <m/>
    <m/>
    <m/>
    <n v="0"/>
    <m/>
    <m/>
    <n v="0"/>
  </r>
  <r>
    <x v="3"/>
    <x v="3"/>
    <x v="3"/>
    <x v="27"/>
    <x v="68"/>
    <x v="4"/>
    <m/>
    <m/>
    <m/>
    <m/>
    <n v="0"/>
    <m/>
    <m/>
    <m/>
    <m/>
    <m/>
    <m/>
    <m/>
    <m/>
    <m/>
    <m/>
    <m/>
    <m/>
    <m/>
    <m/>
    <n v="0"/>
    <m/>
    <m/>
    <n v="0"/>
  </r>
  <r>
    <x v="113"/>
    <x v="113"/>
    <x v="5"/>
    <x v="1"/>
    <x v="6"/>
    <x v="4"/>
    <m/>
    <m/>
    <m/>
    <m/>
    <n v="11.64"/>
    <n v="50"/>
    <n v="0.52"/>
    <n v="1.45"/>
    <n v="140.36000000000001"/>
    <m/>
    <m/>
    <m/>
    <m/>
    <m/>
    <m/>
    <m/>
    <m/>
    <m/>
    <m/>
    <n v="575.91"/>
    <n v="2481"/>
    <n v="25.84"/>
    <n v="71.989999999999995"/>
  </r>
  <r>
    <x v="125"/>
    <x v="125"/>
    <x v="15"/>
    <x v="5"/>
    <x v="5"/>
    <x v="6061"/>
    <n v="129770"/>
    <n v="135.18"/>
    <n v="9133"/>
    <n v="679495.2"/>
    <n v="0"/>
    <m/>
    <m/>
    <m/>
    <m/>
    <m/>
    <m/>
    <m/>
    <m/>
    <m/>
    <m/>
    <m/>
    <m/>
    <m/>
    <m/>
    <n v="2468"/>
    <n v="11465"/>
    <n v="11.94"/>
    <n v="30.85"/>
  </r>
  <r>
    <x v="4"/>
    <x v="4"/>
    <x v="5"/>
    <x v="7"/>
    <x v="21"/>
    <x v="6062"/>
    <n v="13034"/>
    <n v="45.26"/>
    <n v="3094.04"/>
    <n v="69059.009999999995"/>
    <n v="15963.14"/>
    <n v="16069"/>
    <n v="55.8"/>
    <n v="665.13"/>
    <n v="192504.33"/>
    <m/>
    <m/>
    <m/>
    <m/>
    <m/>
    <m/>
    <m/>
    <m/>
    <m/>
    <m/>
    <n v="683"/>
    <n v="4699"/>
    <n v="16.32"/>
    <n v="28.46"/>
  </r>
  <r>
    <x v="44"/>
    <x v="44"/>
    <x v="9"/>
    <x v="2"/>
    <x v="116"/>
    <x v="6063"/>
    <n v="48823"/>
    <n v="29.92"/>
    <n v="2990.59"/>
    <n v="378249.6"/>
    <n v="77291.95"/>
    <n v="132277"/>
    <n v="81.05"/>
    <n v="568.32000000000005"/>
    <n v="932086.81"/>
    <m/>
    <m/>
    <m/>
    <m/>
    <m/>
    <m/>
    <m/>
    <m/>
    <m/>
    <m/>
    <n v="5633"/>
    <n v="43588"/>
    <n v="26.71"/>
    <n v="41.42"/>
  </r>
  <r>
    <x v="72"/>
    <x v="72"/>
    <x v="15"/>
    <x v="4"/>
    <x v="140"/>
    <x v="6064"/>
    <n v="11728"/>
    <n v="7.7"/>
    <n v="384.68"/>
    <n v="45434.22"/>
    <n v="17341.419999999998"/>
    <n v="28314"/>
    <n v="18.579999999999998"/>
    <n v="136.55000000000001"/>
    <n v="209125.34"/>
    <m/>
    <m/>
    <m/>
    <m/>
    <m/>
    <m/>
    <m/>
    <m/>
    <m/>
    <m/>
    <n v="0"/>
    <n v="144230"/>
    <n v="94.64"/>
    <n v="0"/>
  </r>
  <r>
    <x v="39"/>
    <x v="39"/>
    <x v="8"/>
    <x v="4"/>
    <x v="119"/>
    <x v="4"/>
    <m/>
    <m/>
    <m/>
    <m/>
    <n v="0"/>
    <m/>
    <m/>
    <m/>
    <m/>
    <m/>
    <m/>
    <m/>
    <m/>
    <m/>
    <m/>
    <m/>
    <m/>
    <m/>
    <m/>
    <n v="0"/>
    <m/>
    <m/>
    <n v="0"/>
  </r>
  <r>
    <x v="162"/>
    <x v="162"/>
    <x v="7"/>
    <x v="2"/>
    <x v="29"/>
    <x v="2476"/>
    <n v="51759"/>
    <n v="82.95"/>
    <n v="9754.6200000000008"/>
    <n v="471733.2"/>
    <n v="0"/>
    <m/>
    <m/>
    <m/>
    <m/>
    <m/>
    <m/>
    <m/>
    <m/>
    <m/>
    <m/>
    <m/>
    <m/>
    <m/>
    <m/>
    <n v="2229"/>
    <n v="5167"/>
    <n v="8.2799999999999994"/>
    <n v="42.87"/>
  </r>
  <r>
    <x v="88"/>
    <x v="88"/>
    <x v="6"/>
    <x v="3"/>
    <x v="6"/>
    <x v="1350"/>
    <n v="24"/>
    <n v="0.25"/>
    <n v="19"/>
    <n v="141.36000000000001"/>
    <n v="0"/>
    <n v="38"/>
    <n v="0.4"/>
    <n v="0"/>
    <n v="0"/>
    <m/>
    <m/>
    <m/>
    <m/>
    <m/>
    <m/>
    <m/>
    <m/>
    <m/>
    <m/>
    <n v="54794"/>
    <n v="8558"/>
    <n v="89.15"/>
    <n v="6849.25"/>
  </r>
  <r>
    <x v="140"/>
    <x v="140"/>
    <x v="0"/>
    <x v="7"/>
    <x v="9"/>
    <x v="6065"/>
    <n v="22172"/>
    <n v="46.19"/>
    <n v="3258"/>
    <n v="121197.6"/>
    <n v="20913.68"/>
    <n v="22802"/>
    <n v="47.5"/>
    <n v="522.84"/>
    <n v="252204.29"/>
    <m/>
    <m/>
    <m/>
    <m/>
    <m/>
    <m/>
    <m/>
    <m/>
    <m/>
    <m/>
    <n v="156340"/>
    <n v="8133"/>
    <n v="16.940000000000001"/>
    <n v="3908.5"/>
  </r>
  <r>
    <x v="96"/>
    <x v="96"/>
    <x v="5"/>
    <x v="4"/>
    <x v="66"/>
    <x v="6066"/>
    <n v="1812"/>
    <n v="6.86"/>
    <n v="317.68"/>
    <n v="6499.77"/>
    <n v="70.81"/>
    <n v="104"/>
    <n v="0.39"/>
    <m/>
    <m/>
    <m/>
    <m/>
    <m/>
    <m/>
    <m/>
    <m/>
    <m/>
    <m/>
    <m/>
    <m/>
    <n v="37129.93"/>
    <n v="18859"/>
    <n v="71.44"/>
    <n v="1687.72"/>
  </r>
  <r>
    <x v="83"/>
    <x v="83"/>
    <x v="0"/>
    <x v="5"/>
    <x v="38"/>
    <x v="6067"/>
    <n v="99925"/>
    <n v="148.69999999999999"/>
    <n v="10324.75"/>
    <n v="537712.98"/>
    <n v="0"/>
    <m/>
    <m/>
    <m/>
    <m/>
    <m/>
    <m/>
    <m/>
    <m/>
    <m/>
    <m/>
    <m/>
    <m/>
    <m/>
    <m/>
    <n v="2059"/>
    <n v="19541"/>
    <n v="29.08"/>
    <n v="36.770000000000003"/>
  </r>
  <r>
    <x v="105"/>
    <x v="105"/>
    <x v="11"/>
    <x v="6"/>
    <x v="68"/>
    <x v="4497"/>
    <n v="529"/>
    <n v="2.76"/>
    <n v="71.56"/>
    <n v="1064.8499999999999"/>
    <n v="215"/>
    <n v="548"/>
    <n v="2.85"/>
    <n v="13.44"/>
    <n v="2592.75"/>
    <m/>
    <m/>
    <m/>
    <m/>
    <m/>
    <m/>
    <m/>
    <m/>
    <m/>
    <m/>
    <n v="132184"/>
    <n v="6382"/>
    <n v="33.24"/>
    <n v="8261.5"/>
  </r>
  <r>
    <x v="30"/>
    <x v="30"/>
    <x v="0"/>
    <x v="14"/>
    <x v="0"/>
    <x v="6068"/>
    <n v="55532"/>
    <n v="69.069999999999993"/>
    <n v="4371.9399999999996"/>
    <n v="272415.59999999998"/>
    <n v="29845.78"/>
    <n v="38293"/>
    <n v="47.63"/>
    <n v="445.46"/>
    <n v="359919.22"/>
    <m/>
    <m/>
    <m/>
    <m/>
    <m/>
    <m/>
    <m/>
    <m/>
    <m/>
    <m/>
    <n v="1790"/>
    <n v="10502"/>
    <n v="13.06"/>
    <n v="26.72"/>
  </r>
  <r>
    <x v="18"/>
    <x v="18"/>
    <x v="15"/>
    <x v="4"/>
    <x v="30"/>
    <x v="6069"/>
    <n v="3308"/>
    <n v="5.74"/>
    <n v="335.25"/>
    <n v="14965.56"/>
    <n v="0"/>
    <m/>
    <m/>
    <m/>
    <m/>
    <m/>
    <m/>
    <m/>
    <m/>
    <m/>
    <n v="1037"/>
    <n v="3572"/>
    <n v="6.2"/>
    <n v="21"/>
    <n v="23212.21"/>
    <n v="192900"/>
    <n v="27237"/>
    <n v="47.29"/>
    <n v="4018.75"/>
  </r>
  <r>
    <x v="150"/>
    <x v="150"/>
    <x v="8"/>
    <x v="3"/>
    <x v="41"/>
    <x v="5343"/>
    <n v="296"/>
    <n v="8.2200000000000006"/>
    <n v="291.67"/>
    <n v="813.75"/>
    <n v="0"/>
    <m/>
    <m/>
    <m/>
    <m/>
    <m/>
    <m/>
    <m/>
    <m/>
    <m/>
    <n v="100"/>
    <n v="188"/>
    <n v="5.22"/>
    <n v="33"/>
    <n v="2238.4"/>
    <n v="7200"/>
    <n v="321"/>
    <n v="8.92"/>
    <n v="2400"/>
  </r>
  <r>
    <x v="50"/>
    <x v="50"/>
    <x v="10"/>
    <x v="12"/>
    <x v="6"/>
    <x v="6070"/>
    <n v="3932"/>
    <n v="40.96"/>
    <n v="4144.13"/>
    <n v="30832.29"/>
    <n v="0"/>
    <m/>
    <m/>
    <m/>
    <m/>
    <m/>
    <m/>
    <m/>
    <m/>
    <m/>
    <n v="2025"/>
    <n v="3847"/>
    <n v="40.07"/>
    <n v="253"/>
    <n v="45327.6"/>
    <n v="0"/>
    <m/>
    <m/>
    <n v="0"/>
  </r>
  <r>
    <x v="40"/>
    <x v="40"/>
    <x v="10"/>
    <x v="14"/>
    <x v="101"/>
    <x v="6071"/>
    <n v="158922"/>
    <n v="120.4"/>
    <n v="9710.4599999999991"/>
    <n v="993380.43"/>
    <n v="23486.41"/>
    <n v="14703"/>
    <n v="11.14"/>
    <n v="213.51"/>
    <n v="283229.68"/>
    <m/>
    <m/>
    <m/>
    <m/>
    <m/>
    <m/>
    <m/>
    <m/>
    <m/>
    <m/>
    <n v="567000"/>
    <n v="33383"/>
    <n v="25.29"/>
    <n v="5154.55"/>
  </r>
  <r>
    <x v="42"/>
    <x v="42"/>
    <x v="7"/>
    <x v="1"/>
    <x v="11"/>
    <x v="0"/>
    <n v="0"/>
    <n v="0"/>
    <n v="0"/>
    <n v="0"/>
    <n v="0"/>
    <n v="0"/>
    <n v="0"/>
    <n v="0"/>
    <n v="0"/>
    <m/>
    <m/>
    <m/>
    <m/>
    <m/>
    <m/>
    <m/>
    <m/>
    <m/>
    <m/>
    <n v="25403"/>
    <n v="953"/>
    <n v="7.94"/>
    <n v="2540.3000000000002"/>
  </r>
  <r>
    <x v="73"/>
    <x v="73"/>
    <x v="5"/>
    <x v="2"/>
    <x v="49"/>
    <x v="6072"/>
    <n v="34132"/>
    <n v="37.43"/>
    <n v="3545.08"/>
    <n v="250566.18"/>
    <n v="35881.67"/>
    <n v="40125"/>
    <n v="44"/>
    <n v="472.13"/>
    <n v="432707.8"/>
    <m/>
    <m/>
    <m/>
    <m/>
    <m/>
    <m/>
    <m/>
    <m/>
    <m/>
    <m/>
    <n v="3660"/>
    <n v="37051"/>
    <n v="40.630000000000003"/>
    <n v="48.16"/>
  </r>
  <r>
    <x v="101"/>
    <x v="101"/>
    <x v="6"/>
    <x v="5"/>
    <x v="9"/>
    <x v="6073"/>
    <n v="24994"/>
    <n v="52.07"/>
    <n v="4934"/>
    <n v="183544.8"/>
    <n v="0"/>
    <n v="31634"/>
    <n v="65.900000000000006"/>
    <m/>
    <m/>
    <m/>
    <m/>
    <m/>
    <m/>
    <m/>
    <m/>
    <m/>
    <m/>
    <m/>
    <m/>
    <n v="125.66"/>
    <n v="11216"/>
    <n v="23.37"/>
    <n v="3.14"/>
  </r>
  <r>
    <x v="159"/>
    <x v="159"/>
    <x v="3"/>
    <x v="6"/>
    <x v="83"/>
    <x v="4"/>
    <m/>
    <m/>
    <m/>
    <m/>
    <n v="0"/>
    <m/>
    <m/>
    <m/>
    <m/>
    <m/>
    <m/>
    <m/>
    <m/>
    <m/>
    <m/>
    <m/>
    <m/>
    <m/>
    <m/>
    <n v="34585.29"/>
    <n v="12894"/>
    <n v="97.68"/>
    <n v="3144.12"/>
  </r>
  <r>
    <x v="90"/>
    <x v="90"/>
    <x v="2"/>
    <x v="1"/>
    <x v="11"/>
    <x v="3421"/>
    <n v="19"/>
    <n v="0.16"/>
    <n v="8.1999999999999993"/>
    <n v="76.260000000000005"/>
    <n v="3.88"/>
    <n v="22"/>
    <n v="0.18"/>
    <n v="0.39"/>
    <n v="46.79"/>
    <m/>
    <m/>
    <m/>
    <m/>
    <m/>
    <m/>
    <m/>
    <m/>
    <m/>
    <m/>
    <n v="1697.89"/>
    <n v="11302"/>
    <n v="94.18"/>
    <n v="169.79"/>
  </r>
  <r>
    <x v="166"/>
    <x v="166"/>
    <x v="0"/>
    <x v="5"/>
    <x v="129"/>
    <x v="6074"/>
    <n v="177947"/>
    <n v="118.63"/>
    <n v="10192"/>
    <n v="1184820"/>
    <n v="6797.28"/>
    <n v="8087"/>
    <n v="5.39"/>
    <n v="54.38"/>
    <n v="81970.490000000005"/>
    <m/>
    <m/>
    <m/>
    <m/>
    <m/>
    <m/>
    <m/>
    <m/>
    <m/>
    <m/>
    <n v="678.57"/>
    <n v="26811"/>
    <n v="17.87"/>
    <n v="5.43"/>
  </r>
  <r>
    <x v="151"/>
    <x v="151"/>
    <x v="8"/>
    <x v="1"/>
    <x v="1"/>
    <x v="4"/>
    <m/>
    <m/>
    <m/>
    <m/>
    <n v="0"/>
    <m/>
    <m/>
    <m/>
    <m/>
    <m/>
    <m/>
    <m/>
    <m/>
    <m/>
    <m/>
    <m/>
    <m/>
    <m/>
    <m/>
    <n v="0"/>
    <m/>
    <m/>
    <n v="0"/>
  </r>
  <r>
    <x v="14"/>
    <x v="14"/>
    <x v="10"/>
    <x v="7"/>
    <x v="91"/>
    <x v="6075"/>
    <n v="57675"/>
    <n v="89"/>
    <n v="8696.5400000000009"/>
    <n v="436740.09"/>
    <n v="0"/>
    <m/>
    <m/>
    <m/>
    <m/>
    <m/>
    <m/>
    <m/>
    <m/>
    <m/>
    <m/>
    <m/>
    <m/>
    <m/>
    <m/>
    <n v="0"/>
    <n v="19980"/>
    <n v="30.83"/>
    <n v="0"/>
  </r>
  <r>
    <x v="234"/>
    <x v="234"/>
    <x v="8"/>
    <x v="2"/>
    <x v="20"/>
    <x v="6076"/>
    <n v="103000"/>
    <n v="143.06"/>
    <n v="9163.93"/>
    <n v="511347.48"/>
    <n v="0"/>
    <m/>
    <m/>
    <m/>
    <m/>
    <m/>
    <m/>
    <m/>
    <m/>
    <m/>
    <m/>
    <m/>
    <m/>
    <m/>
    <m/>
    <n v="1.44"/>
    <n v="15726"/>
    <n v="21.84"/>
    <n v="0.02"/>
  </r>
  <r>
    <x v="204"/>
    <x v="204"/>
    <x v="7"/>
    <x v="6"/>
    <x v="6"/>
    <x v="4"/>
    <m/>
    <m/>
    <m/>
    <m/>
    <n v="0"/>
    <m/>
    <m/>
    <m/>
    <m/>
    <m/>
    <m/>
    <m/>
    <m/>
    <m/>
    <m/>
    <m/>
    <m/>
    <m/>
    <m/>
    <n v="552618"/>
    <n v="56928"/>
    <n v="593"/>
    <n v="69077.25"/>
  </r>
  <r>
    <x v="18"/>
    <x v="18"/>
    <x v="5"/>
    <x v="2"/>
    <x v="54"/>
    <x v="6077"/>
    <n v="5110"/>
    <n v="14.68"/>
    <n v="800.72"/>
    <n v="21595.53"/>
    <n v="13767.22"/>
    <n v="13942"/>
    <n v="40.06"/>
    <n v="474.73"/>
    <n v="166022.99"/>
    <m/>
    <m/>
    <m/>
    <m/>
    <m/>
    <m/>
    <m/>
    <m/>
    <m/>
    <m/>
    <n v="64000"/>
    <n v="9555"/>
    <n v="27.46"/>
    <n v="2206.9"/>
  </r>
  <r>
    <x v="139"/>
    <x v="139"/>
    <x v="13"/>
    <x v="1"/>
    <x v="28"/>
    <x v="6078"/>
    <n v="1550"/>
    <n v="10.76"/>
    <n v="634.41999999999996"/>
    <n v="7080.09"/>
    <n v="0"/>
    <m/>
    <m/>
    <m/>
    <m/>
    <m/>
    <m/>
    <m/>
    <m/>
    <m/>
    <m/>
    <m/>
    <m/>
    <m/>
    <m/>
    <n v="647"/>
    <n v="8146"/>
    <n v="56.57"/>
    <n v="53.92"/>
  </r>
  <r>
    <x v="64"/>
    <x v="64"/>
    <x v="11"/>
    <x v="2"/>
    <x v="9"/>
    <x v="6079"/>
    <n v="25653"/>
    <n v="53.44"/>
    <n v="5789"/>
    <n v="215350.8"/>
    <n v="0"/>
    <m/>
    <m/>
    <m/>
    <m/>
    <m/>
    <m/>
    <m/>
    <m/>
    <m/>
    <m/>
    <m/>
    <m/>
    <m/>
    <m/>
    <n v="46235"/>
    <n v="5086"/>
    <n v="10.6"/>
    <n v="1155.8800000000001"/>
  </r>
  <r>
    <x v="163"/>
    <x v="163"/>
    <x v="4"/>
    <x v="2"/>
    <x v="38"/>
    <x v="6080"/>
    <n v="7535"/>
    <n v="11.21"/>
    <n v="6931.79"/>
    <n v="361007.4"/>
    <n v="0"/>
    <m/>
    <m/>
    <m/>
    <m/>
    <m/>
    <m/>
    <m/>
    <m/>
    <m/>
    <m/>
    <m/>
    <m/>
    <m/>
    <m/>
    <n v="76000"/>
    <n v="7596"/>
    <n v="11.3"/>
    <n v="1357.14"/>
  </r>
  <r>
    <x v="183"/>
    <x v="183"/>
    <x v="12"/>
    <x v="6"/>
    <x v="7"/>
    <x v="6081"/>
    <n v="179"/>
    <n v="7.46"/>
    <n v="232.5"/>
    <n v="432.45"/>
    <n v="0"/>
    <m/>
    <m/>
    <m/>
    <m/>
    <m/>
    <m/>
    <m/>
    <m/>
    <m/>
    <m/>
    <m/>
    <m/>
    <m/>
    <m/>
    <n v="0"/>
    <m/>
    <m/>
    <n v="0"/>
  </r>
  <r>
    <x v="32"/>
    <x v="32"/>
    <x v="0"/>
    <x v="4"/>
    <x v="11"/>
    <x v="4"/>
    <n v="8433"/>
    <n v="70.28"/>
    <m/>
    <m/>
    <n v="0"/>
    <m/>
    <m/>
    <m/>
    <m/>
    <m/>
    <m/>
    <m/>
    <m/>
    <m/>
    <m/>
    <m/>
    <m/>
    <m/>
    <m/>
    <n v="0"/>
    <m/>
    <m/>
    <n v="0"/>
  </r>
  <r>
    <x v="4"/>
    <x v="4"/>
    <x v="12"/>
    <x v="7"/>
    <x v="21"/>
    <x v="6082"/>
    <n v="14253"/>
    <n v="49.49"/>
    <n v="4950"/>
    <n v="110484"/>
    <n v="19072.740000000002"/>
    <n v="24742"/>
    <n v="85.91"/>
    <n v="794.7"/>
    <n v="230003.95"/>
    <m/>
    <m/>
    <m/>
    <m/>
    <m/>
    <m/>
    <m/>
    <m/>
    <m/>
    <m/>
    <n v="1101"/>
    <n v="5176"/>
    <n v="17.97"/>
    <n v="45.88"/>
  </r>
  <r>
    <x v="213"/>
    <x v="213"/>
    <x v="0"/>
    <x v="2"/>
    <x v="2"/>
    <x v="6083"/>
    <n v="86288"/>
    <n v="112.35"/>
    <n v="10037.34"/>
    <n v="597422.69999999995"/>
    <n v="0"/>
    <m/>
    <m/>
    <m/>
    <m/>
    <m/>
    <m/>
    <m/>
    <m/>
    <m/>
    <m/>
    <m/>
    <m/>
    <m/>
    <m/>
    <n v="893.94"/>
    <n v="19897"/>
    <n v="25.91"/>
    <n v="13.97"/>
  </r>
  <r>
    <x v="2"/>
    <x v="2"/>
    <x v="8"/>
    <x v="6"/>
    <x v="4"/>
    <x v="938"/>
    <n v="128"/>
    <n v="1.52"/>
    <n v="9.86"/>
    <n v="64.17"/>
    <n v="0"/>
    <m/>
    <m/>
    <m/>
    <m/>
    <m/>
    <m/>
    <m/>
    <m/>
    <m/>
    <m/>
    <m/>
    <m/>
    <m/>
    <m/>
    <n v="454.92"/>
    <n v="1540"/>
    <n v="18.329999999999998"/>
    <n v="64.989999999999995"/>
  </r>
  <r>
    <x v="0"/>
    <x v="0"/>
    <x v="3"/>
    <x v="2"/>
    <x v="142"/>
    <x v="6084"/>
    <n v="91134"/>
    <n v="50.97"/>
    <n v="4453.42"/>
    <n v="617110.80000000005"/>
    <n v="59341"/>
    <n v="105947"/>
    <n v="59.25"/>
    <n v="398.26"/>
    <n v="715610.92"/>
    <m/>
    <m/>
    <m/>
    <m/>
    <m/>
    <m/>
    <m/>
    <m/>
    <m/>
    <m/>
    <n v="7145"/>
    <n v="43018"/>
    <n v="24.06"/>
    <n v="47.95"/>
  </r>
  <r>
    <x v="159"/>
    <x v="159"/>
    <x v="0"/>
    <x v="5"/>
    <x v="79"/>
    <x v="6085"/>
    <n v="100434"/>
    <n v="121.3"/>
    <n v="10852.43"/>
    <n v="696400.74"/>
    <n v="0"/>
    <n v="0"/>
    <n v="0"/>
    <m/>
    <m/>
    <m/>
    <m/>
    <m/>
    <m/>
    <m/>
    <m/>
    <m/>
    <m/>
    <m/>
    <m/>
    <n v="164.43"/>
    <n v="33819"/>
    <n v="40.840000000000003"/>
    <n v="2.38"/>
  </r>
  <r>
    <x v="52"/>
    <x v="52"/>
    <x v="2"/>
    <x v="2"/>
    <x v="64"/>
    <x v="6086"/>
    <n v="17346"/>
    <n v="19.27"/>
    <n v="1473.11"/>
    <n v="102749.19"/>
    <n v="34266.730000000003"/>
    <n v="52707"/>
    <n v="58.56"/>
    <m/>
    <m/>
    <m/>
    <m/>
    <m/>
    <m/>
    <m/>
    <m/>
    <m/>
    <m/>
    <m/>
    <m/>
    <n v="3199"/>
    <n v="14369"/>
    <n v="15.97"/>
    <n v="42.65"/>
  </r>
  <r>
    <x v="175"/>
    <x v="175"/>
    <x v="1"/>
    <x v="7"/>
    <x v="2"/>
    <x v="6087"/>
    <n v="22265"/>
    <n v="28.99"/>
    <n v="2604.42"/>
    <n v="155015.19"/>
    <n v="12506"/>
    <n v="83184"/>
    <n v="108.31"/>
    <n v="195.41"/>
    <n v="150813.60999999999"/>
    <m/>
    <m/>
    <m/>
    <m/>
    <m/>
    <m/>
    <m/>
    <m/>
    <m/>
    <m/>
    <n v="2.3199999999999998"/>
    <n v="2962"/>
    <n v="3.86"/>
    <n v="0.04"/>
  </r>
  <r>
    <x v="198"/>
    <x v="198"/>
    <x v="8"/>
    <x v="7"/>
    <x v="15"/>
    <x v="6088"/>
    <n v="17937"/>
    <n v="41.52"/>
    <n v="3784.64"/>
    <n v="126709.71"/>
    <n v="3796.13"/>
    <n v="7626"/>
    <n v="17.649999999999999"/>
    <n v="105.45"/>
    <n v="45778.66"/>
    <m/>
    <m/>
    <m/>
    <m/>
    <m/>
    <m/>
    <m/>
    <m/>
    <m/>
    <m/>
    <n v="334.2"/>
    <n v="3477"/>
    <n v="8.0500000000000007"/>
    <n v="9.2799999999999994"/>
  </r>
  <r>
    <x v="52"/>
    <x v="52"/>
    <x v="3"/>
    <x v="7"/>
    <x v="43"/>
    <x v="6089"/>
    <n v="165453"/>
    <n v="68.260000000000005"/>
    <n v="3785.94"/>
    <n v="711226.8"/>
    <n v="92333.66"/>
    <n v="136923"/>
    <n v="56.49"/>
    <n v="457.1"/>
    <n v="1113479.27"/>
    <m/>
    <m/>
    <m/>
    <m/>
    <m/>
    <m/>
    <m/>
    <m/>
    <m/>
    <m/>
    <n v="5640"/>
    <n v="28361"/>
    <n v="11.7"/>
    <n v="27.92"/>
  </r>
  <r>
    <x v="82"/>
    <x v="82"/>
    <x v="12"/>
    <x v="1"/>
    <x v="16"/>
    <x v="6090"/>
    <n v="281"/>
    <n v="5.85"/>
    <n v="456.5"/>
    <n v="1698.18"/>
    <n v="0"/>
    <m/>
    <m/>
    <m/>
    <m/>
    <m/>
    <m/>
    <m/>
    <m/>
    <m/>
    <m/>
    <m/>
    <m/>
    <m/>
    <m/>
    <n v="370.3"/>
    <n v="2034"/>
    <n v="42.38"/>
    <n v="92.57"/>
  </r>
  <r>
    <x v="38"/>
    <x v="38"/>
    <x v="12"/>
    <x v="13"/>
    <x v="6"/>
    <x v="4"/>
    <m/>
    <m/>
    <m/>
    <m/>
    <n v="0"/>
    <m/>
    <m/>
    <m/>
    <m/>
    <m/>
    <m/>
    <m/>
    <m/>
    <m/>
    <m/>
    <m/>
    <m/>
    <m/>
    <m/>
    <n v="0"/>
    <m/>
    <m/>
    <n v="0"/>
  </r>
  <r>
    <x v="226"/>
    <x v="226"/>
    <x v="3"/>
    <x v="2"/>
    <x v="42"/>
    <x v="6091"/>
    <n v="50102"/>
    <n v="139.16999999999999"/>
    <n v="9610.67"/>
    <n v="268137.59999999998"/>
    <n v="0"/>
    <m/>
    <m/>
    <m/>
    <m/>
    <m/>
    <m/>
    <m/>
    <m/>
    <m/>
    <m/>
    <m/>
    <m/>
    <m/>
    <m/>
    <n v="0"/>
    <m/>
    <m/>
    <n v="0"/>
  </r>
  <r>
    <x v="131"/>
    <x v="131"/>
    <x v="11"/>
    <x v="2"/>
    <x v="33"/>
    <x v="6092"/>
    <n v="157684"/>
    <n v="131.4"/>
    <n v="9404.15"/>
    <n v="874585.95"/>
    <n v="0"/>
    <m/>
    <m/>
    <m/>
    <m/>
    <m/>
    <m/>
    <m/>
    <m/>
    <m/>
    <m/>
    <m/>
    <m/>
    <m/>
    <m/>
    <n v="7004"/>
    <n v="70797"/>
    <n v="59"/>
    <n v="70.040000000000006"/>
  </r>
  <r>
    <x v="177"/>
    <x v="177"/>
    <x v="14"/>
    <x v="2"/>
    <x v="30"/>
    <x v="6093"/>
    <n v="82325"/>
    <n v="142.93"/>
    <n v="13064.1"/>
    <n v="583181.61"/>
    <n v="0"/>
    <m/>
    <m/>
    <m/>
    <m/>
    <m/>
    <m/>
    <m/>
    <m/>
    <m/>
    <m/>
    <m/>
    <m/>
    <m/>
    <m/>
    <n v="1528560"/>
    <n v="1830550"/>
    <n v="3178.04"/>
    <n v="31845"/>
  </r>
  <r>
    <x v="9"/>
    <x v="9"/>
    <x v="4"/>
    <x v="1"/>
    <x v="28"/>
    <x v="4"/>
    <m/>
    <m/>
    <m/>
    <m/>
    <n v="0"/>
    <m/>
    <m/>
    <m/>
    <m/>
    <m/>
    <m/>
    <m/>
    <m/>
    <m/>
    <m/>
    <m/>
    <m/>
    <m/>
    <m/>
    <n v="1503.59"/>
    <n v="5102"/>
    <n v="35.43"/>
    <n v="125.3"/>
  </r>
  <r>
    <x v="25"/>
    <x v="25"/>
    <x v="6"/>
    <x v="4"/>
    <x v="26"/>
    <x v="6094"/>
    <n v="3368"/>
    <n v="4.13"/>
    <n v="357.54"/>
    <n v="22611.09"/>
    <n v="0"/>
    <m/>
    <m/>
    <m/>
    <m/>
    <m/>
    <m/>
    <m/>
    <m/>
    <m/>
    <n v="1611"/>
    <n v="3925"/>
    <n v="4.8099999999999996"/>
    <n v="23"/>
    <n v="36060.620000000003"/>
    <n v="7476"/>
    <n v="46161"/>
    <n v="56.57"/>
    <n v="109.94"/>
  </r>
  <r>
    <x v="134"/>
    <x v="134"/>
    <x v="6"/>
    <x v="1"/>
    <x v="71"/>
    <x v="6095"/>
    <n v="246"/>
    <n v="4.0999999999999996"/>
    <n v="290.60000000000002"/>
    <n v="1351.29"/>
    <n v="561.59"/>
    <n v="786"/>
    <n v="13.1"/>
    <m/>
    <m/>
    <m/>
    <m/>
    <m/>
    <m/>
    <m/>
    <m/>
    <m/>
    <m/>
    <m/>
    <m/>
    <n v="314.14999999999998"/>
    <n v="765"/>
    <n v="12.75"/>
    <n v="62.83"/>
  </r>
  <r>
    <x v="173"/>
    <x v="173"/>
    <x v="2"/>
    <x v="7"/>
    <x v="37"/>
    <x v="440"/>
    <n v="17353"/>
    <n v="45.19"/>
    <n v="3532.5"/>
    <n v="105127.2"/>
    <n v="9615.91"/>
    <n v="17495"/>
    <n v="45.56"/>
    <n v="300.5"/>
    <n v="115961.11"/>
    <m/>
    <m/>
    <m/>
    <m/>
    <m/>
    <m/>
    <m/>
    <m/>
    <m/>
    <m/>
    <n v="405427.15"/>
    <n v="78591"/>
    <n v="204.66"/>
    <n v="12669.6"/>
  </r>
  <r>
    <x v="212"/>
    <x v="212"/>
    <x v="10"/>
    <x v="2"/>
    <x v="20"/>
    <x v="6096"/>
    <n v="90677"/>
    <n v="125.94"/>
    <n v="12502.67"/>
    <n v="697648.8"/>
    <n v="0"/>
    <m/>
    <m/>
    <m/>
    <m/>
    <n v="64"/>
    <n v="368"/>
    <n v="0.51"/>
    <n v="1"/>
    <n v="810.82"/>
    <m/>
    <m/>
    <m/>
    <m/>
    <m/>
    <n v="6007.62"/>
    <n v="116196"/>
    <n v="161.38"/>
    <n v="100.13"/>
  </r>
  <r>
    <x v="46"/>
    <x v="46"/>
    <x v="4"/>
    <x v="7"/>
    <x v="17"/>
    <x v="6097"/>
    <n v="15263"/>
    <n v="25.44"/>
    <n v="1866.64"/>
    <n v="86798.76"/>
    <n v="9918.5300000000007"/>
    <n v="10715"/>
    <n v="17.86"/>
    <n v="198.37"/>
    <n v="119610.48"/>
    <m/>
    <m/>
    <m/>
    <m/>
    <m/>
    <m/>
    <m/>
    <m/>
    <m/>
    <m/>
    <n v="820"/>
    <n v="6683"/>
    <n v="11.14"/>
    <n v="16.399999999999999"/>
  </r>
  <r>
    <x v="219"/>
    <x v="219"/>
    <x v="8"/>
    <x v="2"/>
    <x v="30"/>
    <x v="6098"/>
    <n v="23676"/>
    <n v="41.1"/>
    <n v="2623.83"/>
    <n v="117127.92"/>
    <n v="15808.58"/>
    <n v="18782"/>
    <n v="32.61"/>
    <n v="329.35"/>
    <n v="190640.37"/>
    <m/>
    <m/>
    <m/>
    <m/>
    <m/>
    <m/>
    <m/>
    <m/>
    <m/>
    <m/>
    <n v="330"/>
    <n v="3079"/>
    <n v="5.35"/>
    <n v="6.88"/>
  </r>
  <r>
    <x v="208"/>
    <x v="208"/>
    <x v="7"/>
    <x v="7"/>
    <x v="38"/>
    <x v="6099"/>
    <n v="14878"/>
    <n v="22.14"/>
    <n v="1857.86"/>
    <n v="96757.2"/>
    <n v="5259.94"/>
    <n v="5924"/>
    <n v="8.82"/>
    <m/>
    <m/>
    <m/>
    <m/>
    <m/>
    <m/>
    <m/>
    <m/>
    <m/>
    <m/>
    <m/>
    <m/>
    <n v="0"/>
    <n v="6204"/>
    <n v="9.23"/>
    <n v="0"/>
  </r>
  <r>
    <x v="41"/>
    <x v="41"/>
    <x v="2"/>
    <x v="4"/>
    <x v="21"/>
    <x v="6100"/>
    <n v="214"/>
    <n v="0.74"/>
    <n v="28.13"/>
    <n v="627.75"/>
    <n v="0"/>
    <m/>
    <m/>
    <m/>
    <m/>
    <m/>
    <m/>
    <m/>
    <m/>
    <m/>
    <m/>
    <m/>
    <m/>
    <m/>
    <m/>
    <n v="2630"/>
    <n v="15308"/>
    <n v="53.15"/>
    <n v="109.58"/>
  </r>
  <r>
    <x v="93"/>
    <x v="93"/>
    <x v="9"/>
    <x v="5"/>
    <x v="91"/>
    <x v="6101"/>
    <n v="74530"/>
    <n v="115.02"/>
    <n v="10711.06"/>
    <n v="537909.21"/>
    <n v="0"/>
    <m/>
    <m/>
    <m/>
    <m/>
    <m/>
    <m/>
    <m/>
    <m/>
    <m/>
    <m/>
    <m/>
    <m/>
    <m/>
    <m/>
    <n v="121579.92"/>
    <n v="9541"/>
    <n v="14.72"/>
    <n v="2251.48"/>
  </r>
  <r>
    <x v="38"/>
    <x v="38"/>
    <x v="2"/>
    <x v="1"/>
    <x v="68"/>
    <x v="6102"/>
    <n v="138"/>
    <n v="0.72"/>
    <n v="19.63"/>
    <n v="292.02"/>
    <n v="0"/>
    <m/>
    <m/>
    <m/>
    <m/>
    <m/>
    <m/>
    <m/>
    <m/>
    <m/>
    <m/>
    <m/>
    <m/>
    <m/>
    <m/>
    <n v="1445"/>
    <n v="6856"/>
    <n v="35.71"/>
    <n v="90.31"/>
  </r>
  <r>
    <x v="123"/>
    <x v="123"/>
    <x v="10"/>
    <x v="1"/>
    <x v="6"/>
    <x v="6103"/>
    <n v="151"/>
    <n v="1.57"/>
    <n v="104.5"/>
    <n v="777.48"/>
    <n v="169.43"/>
    <n v="376"/>
    <n v="3.92"/>
    <n v="21.18"/>
    <n v="2043.2"/>
    <m/>
    <m/>
    <m/>
    <m/>
    <m/>
    <m/>
    <m/>
    <m/>
    <m/>
    <m/>
    <n v="31400"/>
    <n v="749"/>
    <n v="7.8"/>
    <n v="3925"/>
  </r>
  <r>
    <x v="209"/>
    <x v="209"/>
    <x v="8"/>
    <x v="28"/>
    <x v="1"/>
    <x v="4"/>
    <m/>
    <m/>
    <m/>
    <m/>
    <n v="0"/>
    <m/>
    <m/>
    <m/>
    <m/>
    <m/>
    <m/>
    <m/>
    <m/>
    <m/>
    <m/>
    <m/>
    <m/>
    <m/>
    <m/>
    <n v="0"/>
    <m/>
    <m/>
    <n v="0"/>
  </r>
  <r>
    <x v="107"/>
    <x v="107"/>
    <x v="1"/>
    <x v="1"/>
    <x v="1"/>
    <x v="352"/>
    <n v="230"/>
    <n v="3.19"/>
    <n v="166.5"/>
    <n v="929.07"/>
    <n v="0"/>
    <m/>
    <m/>
    <m/>
    <m/>
    <m/>
    <m/>
    <m/>
    <m/>
    <m/>
    <m/>
    <m/>
    <m/>
    <m/>
    <m/>
    <n v="513.33000000000004"/>
    <n v="2324"/>
    <n v="32.28"/>
    <n v="85.56"/>
  </r>
  <r>
    <x v="227"/>
    <x v="227"/>
    <x v="15"/>
    <x v="5"/>
    <x v="78"/>
    <x v="6104"/>
    <n v="82128"/>
    <n v="120.07"/>
    <n v="12256.84"/>
    <n v="649735.19999999995"/>
    <n v="0"/>
    <m/>
    <m/>
    <m/>
    <m/>
    <m/>
    <m/>
    <m/>
    <m/>
    <m/>
    <m/>
    <m/>
    <m/>
    <m/>
    <m/>
    <n v="1753"/>
    <n v="23062"/>
    <n v="33.72"/>
    <n v="30.75"/>
  </r>
  <r>
    <x v="211"/>
    <x v="211"/>
    <x v="15"/>
    <x v="7"/>
    <x v="15"/>
    <x v="6105"/>
    <n v="35186"/>
    <n v="81.45"/>
    <n v="7425.14"/>
    <n v="248593.65"/>
    <n v="0"/>
    <m/>
    <m/>
    <m/>
    <m/>
    <m/>
    <m/>
    <m/>
    <m/>
    <m/>
    <m/>
    <m/>
    <m/>
    <m/>
    <m/>
    <n v="3795.33"/>
    <n v="16854"/>
    <n v="39.01"/>
    <n v="105.43"/>
  </r>
  <r>
    <x v="93"/>
    <x v="93"/>
    <x v="12"/>
    <x v="0"/>
    <x v="108"/>
    <x v="6106"/>
    <n v="16301"/>
    <n v="59.06"/>
    <n v="4345.09"/>
    <n v="92941.41"/>
    <n v="0"/>
    <m/>
    <m/>
    <m/>
    <m/>
    <m/>
    <m/>
    <m/>
    <m/>
    <m/>
    <n v="3043"/>
    <n v="5629"/>
    <n v="20.39"/>
    <n v="132"/>
    <n v="68114.509999999995"/>
    <n v="583.98"/>
    <n v="3664"/>
    <n v="13.28"/>
    <n v="25.39"/>
  </r>
  <r>
    <x v="129"/>
    <x v="129"/>
    <x v="12"/>
    <x v="4"/>
    <x v="100"/>
    <x v="6107"/>
    <n v="23942"/>
    <n v="71.260000000000005"/>
    <n v="4982.8599999999997"/>
    <n v="129753.60000000001"/>
    <n v="0"/>
    <m/>
    <m/>
    <m/>
    <m/>
    <m/>
    <m/>
    <m/>
    <m/>
    <m/>
    <n v="13299"/>
    <n v="25995"/>
    <n v="77.37"/>
    <n v="474"/>
    <n v="297684.82"/>
    <n v="2188"/>
    <n v="15221"/>
    <n v="45.3"/>
    <n v="78.14"/>
  </r>
  <r>
    <x v="156"/>
    <x v="156"/>
    <x v="10"/>
    <x v="2"/>
    <x v="9"/>
    <x v="6108"/>
    <n v="38088"/>
    <n v="79.349999999999994"/>
    <n v="7635.5"/>
    <n v="284040.59999999998"/>
    <n v="0"/>
    <m/>
    <m/>
    <m/>
    <m/>
    <m/>
    <m/>
    <m/>
    <m/>
    <m/>
    <m/>
    <m/>
    <m/>
    <m/>
    <m/>
    <n v="1498.56"/>
    <n v="7361"/>
    <n v="15.34"/>
    <n v="37.46"/>
  </r>
  <r>
    <x v="175"/>
    <x v="175"/>
    <x v="7"/>
    <x v="2"/>
    <x v="9"/>
    <x v="6109"/>
    <n v="17046"/>
    <n v="35.51"/>
    <n v="1515.9"/>
    <n v="56391.48"/>
    <n v="9673"/>
    <n v="14104"/>
    <n v="29.38"/>
    <m/>
    <m/>
    <m/>
    <m/>
    <m/>
    <m/>
    <m/>
    <m/>
    <m/>
    <m/>
    <m/>
    <m/>
    <n v="0"/>
    <n v="1957"/>
    <n v="4.08"/>
    <n v="0"/>
  </r>
  <r>
    <x v="216"/>
    <x v="216"/>
    <x v="2"/>
    <x v="2"/>
    <x v="38"/>
    <x v="6110"/>
    <n v="93189"/>
    <n v="138.66999999999999"/>
    <n v="10412.14"/>
    <n v="542264.4"/>
    <n v="0"/>
    <m/>
    <m/>
    <m/>
    <m/>
    <m/>
    <m/>
    <m/>
    <m/>
    <m/>
    <m/>
    <m/>
    <m/>
    <m/>
    <m/>
    <n v="0"/>
    <m/>
    <m/>
    <n v="0"/>
  </r>
  <r>
    <x v="217"/>
    <x v="217"/>
    <x v="12"/>
    <x v="7"/>
    <x v="144"/>
    <x v="6111"/>
    <n v="119536"/>
    <n v="121.48"/>
    <n v="9180.39"/>
    <n v="700096.56"/>
    <n v="0"/>
    <m/>
    <m/>
    <m/>
    <m/>
    <m/>
    <m/>
    <m/>
    <m/>
    <m/>
    <m/>
    <m/>
    <m/>
    <m/>
    <m/>
    <n v="153476.07999999999"/>
    <n v="21971"/>
    <n v="22.33"/>
    <n v="1871.66"/>
  </r>
  <r>
    <x v="108"/>
    <x v="108"/>
    <x v="6"/>
    <x v="1"/>
    <x v="71"/>
    <x v="4"/>
    <n v="0"/>
    <n v="0"/>
    <m/>
    <m/>
    <n v="0"/>
    <n v="0"/>
    <n v="0"/>
    <m/>
    <m/>
    <m/>
    <n v="0"/>
    <n v="0"/>
    <m/>
    <m/>
    <m/>
    <n v="0"/>
    <n v="0"/>
    <m/>
    <m/>
    <n v="458.53"/>
    <n v="5051"/>
    <n v="84.18"/>
    <n v="91.71"/>
  </r>
  <r>
    <x v="82"/>
    <x v="82"/>
    <x v="5"/>
    <x v="1"/>
    <x v="16"/>
    <x v="813"/>
    <n v="85"/>
    <n v="1.77"/>
    <n v="77"/>
    <n v="286.44"/>
    <n v="0"/>
    <m/>
    <m/>
    <m/>
    <m/>
    <m/>
    <m/>
    <m/>
    <m/>
    <m/>
    <n v="30"/>
    <n v="90"/>
    <n v="1.88"/>
    <n v="7"/>
    <n v="671.52"/>
    <n v="283.39999999999998"/>
    <n v="2606"/>
    <n v="54.29"/>
    <n v="70.849999999999994"/>
  </r>
  <r>
    <x v="197"/>
    <x v="197"/>
    <x v="16"/>
    <x v="12"/>
    <x v="1"/>
    <x v="4"/>
    <m/>
    <m/>
    <m/>
    <m/>
    <n v="0"/>
    <m/>
    <m/>
    <m/>
    <m/>
    <m/>
    <m/>
    <m/>
    <m/>
    <m/>
    <m/>
    <m/>
    <m/>
    <m/>
    <m/>
    <n v="0"/>
    <m/>
    <m/>
    <n v="0"/>
  </r>
  <r>
    <x v="120"/>
    <x v="120"/>
    <x v="1"/>
    <x v="1"/>
    <x v="68"/>
    <x v="4"/>
    <m/>
    <m/>
    <m/>
    <m/>
    <n v="0"/>
    <m/>
    <m/>
    <m/>
    <m/>
    <m/>
    <m/>
    <m/>
    <m/>
    <m/>
    <m/>
    <m/>
    <m/>
    <m/>
    <m/>
    <n v="785.51"/>
    <n v="4805"/>
    <n v="25.03"/>
    <n v="49.09"/>
  </r>
  <r>
    <x v="210"/>
    <x v="210"/>
    <x v="2"/>
    <x v="2"/>
    <x v="48"/>
    <x v="4118"/>
    <n v="26562"/>
    <n v="43.4"/>
    <n v="3432.16"/>
    <n v="162787.20000000001"/>
    <n v="26129"/>
    <n v="44500"/>
    <n v="72.709999999999994"/>
    <n v="512.33000000000004"/>
    <n v="315097.46000000002"/>
    <m/>
    <m/>
    <m/>
    <m/>
    <m/>
    <m/>
    <m/>
    <m/>
    <m/>
    <m/>
    <n v="1119060"/>
    <n v="21821"/>
    <n v="35.659999999999997"/>
    <n v="21942.35"/>
  </r>
  <r>
    <x v="88"/>
    <x v="88"/>
    <x v="12"/>
    <x v="2"/>
    <x v="120"/>
    <x v="6112"/>
    <n v="161523"/>
    <n v="86.84"/>
    <n v="8933.58"/>
    <n v="1287775.6499999999"/>
    <n v="14100.87"/>
    <n v="19463"/>
    <n v="10.46"/>
    <n v="90.97"/>
    <n v="170046.66"/>
    <m/>
    <m/>
    <m/>
    <m/>
    <m/>
    <m/>
    <m/>
    <m/>
    <m/>
    <m/>
    <n v="528270"/>
    <n v="66100"/>
    <n v="35.54"/>
    <n v="3408.19"/>
  </r>
  <r>
    <x v="127"/>
    <x v="127"/>
    <x v="4"/>
    <x v="1"/>
    <x v="28"/>
    <x v="6113"/>
    <n v="707"/>
    <n v="4.91"/>
    <n v="67.33"/>
    <n v="751.44"/>
    <n v="0"/>
    <m/>
    <m/>
    <m/>
    <m/>
    <m/>
    <m/>
    <m/>
    <m/>
    <m/>
    <n v="524"/>
    <n v="1413"/>
    <n v="9.81"/>
    <n v="43"/>
    <n v="11729.22"/>
    <n v="56"/>
    <n v="3107"/>
    <n v="21.58"/>
    <n v="4.67"/>
  </r>
  <r>
    <x v="3"/>
    <x v="3"/>
    <x v="9"/>
    <x v="14"/>
    <x v="123"/>
    <x v="6114"/>
    <n v="38502"/>
    <n v="78.260000000000005"/>
    <n v="5654.88"/>
    <n v="215620.5"/>
    <n v="4872.9399999999996"/>
    <n v="7473"/>
    <n v="15.19"/>
    <m/>
    <m/>
    <m/>
    <m/>
    <m/>
    <m/>
    <m/>
    <m/>
    <m/>
    <m/>
    <m/>
    <m/>
    <n v="142000"/>
    <n v="7303"/>
    <n v="14.84"/>
    <n v="3463.41"/>
  </r>
  <r>
    <x v="74"/>
    <x v="74"/>
    <x v="5"/>
    <x v="4"/>
    <x v="50"/>
    <x v="6115"/>
    <n v="6373"/>
    <n v="3.32"/>
    <n v="195.69"/>
    <n v="29119.23"/>
    <n v="2118.33"/>
    <n v="3359"/>
    <n v="1.75"/>
    <n v="13.24"/>
    <n v="25545.599999999999"/>
    <m/>
    <m/>
    <m/>
    <m/>
    <m/>
    <m/>
    <m/>
    <m/>
    <m/>
    <m/>
    <n v="32921.599999999999"/>
    <n v="531392"/>
    <n v="276.77"/>
    <n v="205.76"/>
  </r>
  <r>
    <x v="77"/>
    <x v="77"/>
    <x v="4"/>
    <x v="7"/>
    <x v="9"/>
    <x v="6116"/>
    <n v="14157"/>
    <n v="29.49"/>
    <n v="2157.88"/>
    <n v="80272.95"/>
    <n v="0"/>
    <n v="10483"/>
    <n v="21.84"/>
    <n v="0"/>
    <n v="0"/>
    <m/>
    <m/>
    <m/>
    <m/>
    <m/>
    <m/>
    <m/>
    <m/>
    <m/>
    <m/>
    <n v="592.87"/>
    <n v="7988"/>
    <n v="16.64"/>
    <n v="14.82"/>
  </r>
  <r>
    <x v="20"/>
    <x v="20"/>
    <x v="14"/>
    <x v="12"/>
    <x v="6"/>
    <x v="0"/>
    <n v="0"/>
    <n v="0"/>
    <n v="0"/>
    <n v="0"/>
    <n v="0"/>
    <n v="0"/>
    <n v="0"/>
    <n v="0"/>
    <n v="0"/>
    <m/>
    <m/>
    <m/>
    <m/>
    <m/>
    <m/>
    <m/>
    <m/>
    <m/>
    <m/>
    <n v="21800"/>
    <n v="1502"/>
    <n v="15.65"/>
    <n v="2725"/>
  </r>
  <r>
    <x v="38"/>
    <x v="38"/>
    <x v="5"/>
    <x v="13"/>
    <x v="6"/>
    <x v="4"/>
    <m/>
    <m/>
    <m/>
    <m/>
    <n v="0"/>
    <m/>
    <m/>
    <m/>
    <m/>
    <m/>
    <m/>
    <m/>
    <m/>
    <m/>
    <m/>
    <m/>
    <m/>
    <m/>
    <m/>
    <n v="0"/>
    <m/>
    <m/>
    <n v="0"/>
  </r>
  <r>
    <x v="87"/>
    <x v="87"/>
    <x v="4"/>
    <x v="0"/>
    <x v="17"/>
    <x v="6117"/>
    <n v="10107"/>
    <n v="16.850000000000001"/>
    <n v="1092.2"/>
    <n v="50787.3"/>
    <n v="12031.04"/>
    <n v="12639"/>
    <n v="21.07"/>
    <n v="240.62"/>
    <n v="145085.89000000001"/>
    <m/>
    <m/>
    <m/>
    <m/>
    <m/>
    <m/>
    <m/>
    <m/>
    <m/>
    <m/>
    <n v="587"/>
    <n v="5230"/>
    <n v="8.7200000000000006"/>
    <n v="11.74"/>
  </r>
  <r>
    <x v="17"/>
    <x v="17"/>
    <x v="12"/>
    <x v="27"/>
    <x v="6"/>
    <x v="4"/>
    <m/>
    <m/>
    <m/>
    <m/>
    <n v="0"/>
    <m/>
    <m/>
    <m/>
    <m/>
    <m/>
    <m/>
    <m/>
    <m/>
    <m/>
    <m/>
    <m/>
    <m/>
    <m/>
    <m/>
    <n v="0"/>
    <m/>
    <m/>
    <n v="0"/>
  </r>
  <r>
    <x v="15"/>
    <x v="15"/>
    <x v="15"/>
    <x v="14"/>
    <x v="12"/>
    <x v="6118"/>
    <n v="16304"/>
    <n v="97.05"/>
    <n v="5200.29"/>
    <n v="67707.72"/>
    <n v="0"/>
    <m/>
    <m/>
    <m/>
    <m/>
    <m/>
    <m/>
    <m/>
    <m/>
    <m/>
    <n v="4743"/>
    <n v="16083"/>
    <n v="95.73"/>
    <n v="338"/>
    <n v="106167.31"/>
    <n v="102633"/>
    <n v="27731"/>
    <n v="165.07"/>
    <n v="7330.93"/>
  </r>
  <r>
    <x v="87"/>
    <x v="87"/>
    <x v="5"/>
    <x v="11"/>
    <x v="9"/>
    <x v="6119"/>
    <n v="3656"/>
    <n v="7.62"/>
    <n v="382.55"/>
    <n v="14230.86"/>
    <n v="2134.8200000000002"/>
    <n v="3039"/>
    <n v="6.33"/>
    <n v="53.37"/>
    <n v="25744.44"/>
    <m/>
    <m/>
    <m/>
    <m/>
    <m/>
    <n v="399"/>
    <n v="826"/>
    <n v="1.72"/>
    <n v="9"/>
    <n v="8931.2199999999993"/>
    <n v="1453"/>
    <n v="26587"/>
    <n v="55.39"/>
    <n v="36.33"/>
  </r>
  <r>
    <x v="11"/>
    <x v="11"/>
    <x v="13"/>
    <x v="1"/>
    <x v="11"/>
    <x v="6120"/>
    <n v="541"/>
    <n v="4.51"/>
    <n v="141.80000000000001"/>
    <n v="1318.74"/>
    <n v="0"/>
    <m/>
    <m/>
    <m/>
    <m/>
    <m/>
    <m/>
    <m/>
    <m/>
    <m/>
    <m/>
    <m/>
    <m/>
    <m/>
    <m/>
    <n v="24500"/>
    <n v="1708"/>
    <n v="14.23"/>
    <n v="2450"/>
  </r>
  <r>
    <x v="159"/>
    <x v="159"/>
    <x v="11"/>
    <x v="0"/>
    <x v="94"/>
    <x v="6121"/>
    <n v="12273"/>
    <n v="53.83"/>
    <n v="3943.26"/>
    <n v="69677.460000000006"/>
    <n v="2465.5700000000002"/>
    <n v="1852"/>
    <n v="8.1199999999999992"/>
    <n v="129.77000000000001"/>
    <n v="29733.02"/>
    <m/>
    <m/>
    <m/>
    <m/>
    <m/>
    <m/>
    <m/>
    <m/>
    <m/>
    <m/>
    <n v="106.68"/>
    <n v="14178"/>
    <n v="62.18"/>
    <n v="5.61"/>
  </r>
  <r>
    <x v="53"/>
    <x v="53"/>
    <x v="1"/>
    <x v="12"/>
    <x v="6"/>
    <x v="4"/>
    <m/>
    <m/>
    <m/>
    <m/>
    <n v="0"/>
    <m/>
    <m/>
    <m/>
    <m/>
    <m/>
    <m/>
    <m/>
    <m/>
    <m/>
    <m/>
    <m/>
    <m/>
    <m/>
    <m/>
    <n v="0"/>
    <m/>
    <m/>
    <n v="0"/>
  </r>
  <r>
    <x v="193"/>
    <x v="193"/>
    <x v="14"/>
    <x v="5"/>
    <x v="11"/>
    <x v="6122"/>
    <n v="17388"/>
    <n v="144.9"/>
    <n v="9028.2999999999993"/>
    <n v="83963.19"/>
    <n v="0"/>
    <m/>
    <m/>
    <m/>
    <m/>
    <m/>
    <m/>
    <m/>
    <m/>
    <m/>
    <m/>
    <m/>
    <m/>
    <m/>
    <m/>
    <n v="0"/>
    <m/>
    <m/>
    <n v="0"/>
  </r>
  <r>
    <x v="158"/>
    <x v="158"/>
    <x v="8"/>
    <x v="1"/>
    <x v="12"/>
    <x v="6123"/>
    <n v="16258"/>
    <n v="96.77"/>
    <n v="8444.43"/>
    <n v="109946.46"/>
    <n v="9675"/>
    <n v="12109"/>
    <n v="72.08"/>
    <m/>
    <m/>
    <m/>
    <m/>
    <m/>
    <m/>
    <m/>
    <m/>
    <m/>
    <m/>
    <m/>
    <m/>
    <n v="106128"/>
    <n v="15751"/>
    <n v="93.76"/>
    <n v="7580.57"/>
  </r>
  <r>
    <x v="101"/>
    <x v="101"/>
    <x v="0"/>
    <x v="0"/>
    <x v="27"/>
    <x v="6124"/>
    <n v="19017"/>
    <n v="41.7"/>
    <n v="4035.79"/>
    <n v="142624.79999999999"/>
    <n v="0"/>
    <n v="21013"/>
    <n v="46.08"/>
    <m/>
    <m/>
    <m/>
    <m/>
    <m/>
    <m/>
    <m/>
    <m/>
    <m/>
    <m/>
    <m/>
    <m/>
    <n v="131.01"/>
    <n v="11129"/>
    <n v="24.41"/>
    <n v="3.45"/>
  </r>
  <r>
    <x v="39"/>
    <x v="39"/>
    <x v="9"/>
    <x v="4"/>
    <x v="119"/>
    <x v="6125"/>
    <n v="12094"/>
    <n v="4.58"/>
    <n v="214.48"/>
    <n v="43882.98"/>
    <n v="2636.28"/>
    <n v="19445"/>
    <n v="7.37"/>
    <m/>
    <m/>
    <m/>
    <m/>
    <m/>
    <m/>
    <m/>
    <m/>
    <m/>
    <m/>
    <m/>
    <m/>
    <n v="0"/>
    <n v="238377"/>
    <n v="90.29"/>
    <n v="0"/>
  </r>
  <r>
    <x v="53"/>
    <x v="53"/>
    <x v="14"/>
    <x v="7"/>
    <x v="94"/>
    <x v="6126"/>
    <n v="11920"/>
    <n v="52.28"/>
    <n v="3230.11"/>
    <n v="57075.96"/>
    <n v="3743.94"/>
    <n v="5185"/>
    <n v="22.74"/>
    <n v="197.05"/>
    <n v="45149.27"/>
    <m/>
    <m/>
    <m/>
    <m/>
    <m/>
    <m/>
    <m/>
    <m/>
    <m/>
    <m/>
    <n v="117"/>
    <n v="1061"/>
    <n v="4.6500000000000004"/>
    <n v="6.16"/>
  </r>
  <r>
    <x v="28"/>
    <x v="28"/>
    <x v="13"/>
    <x v="2"/>
    <x v="9"/>
    <x v="6127"/>
    <n v="23767"/>
    <n v="49.51"/>
    <n v="3247"/>
    <n v="120788.4"/>
    <n v="22479.15"/>
    <n v="20725"/>
    <n v="43.18"/>
    <n v="561.98"/>
    <n v="271082.77"/>
    <m/>
    <m/>
    <m/>
    <m/>
    <m/>
    <m/>
    <m/>
    <m/>
    <m/>
    <m/>
    <n v="105600"/>
    <n v="9900"/>
    <n v="20.63"/>
    <n v="2640"/>
  </r>
  <r>
    <x v="94"/>
    <x v="94"/>
    <x v="4"/>
    <x v="1"/>
    <x v="13"/>
    <x v="3731"/>
    <n v="83"/>
    <n v="0.41"/>
    <n v="7.12"/>
    <n v="112.53"/>
    <n v="0"/>
    <m/>
    <m/>
    <m/>
    <m/>
    <m/>
    <m/>
    <m/>
    <m/>
    <m/>
    <m/>
    <m/>
    <m/>
    <m/>
    <m/>
    <n v="502.64"/>
    <n v="2595"/>
    <n v="12.72"/>
    <n v="29.57"/>
  </r>
  <r>
    <x v="100"/>
    <x v="100"/>
    <x v="14"/>
    <x v="2"/>
    <x v="9"/>
    <x v="6128"/>
    <n v="52583"/>
    <n v="109.55"/>
    <n v="9183"/>
    <n v="341607.6"/>
    <n v="0"/>
    <m/>
    <m/>
    <m/>
    <m/>
    <m/>
    <m/>
    <m/>
    <m/>
    <m/>
    <m/>
    <m/>
    <m/>
    <m/>
    <m/>
    <n v="94419"/>
    <n v="13845"/>
    <n v="28.84"/>
    <n v="2360.48"/>
  </r>
  <r>
    <x v="62"/>
    <x v="62"/>
    <x v="3"/>
    <x v="1"/>
    <x v="66"/>
    <x v="6129"/>
    <n v="7154"/>
    <n v="27.1"/>
    <n v="1656.82"/>
    <n v="33898.5"/>
    <n v="14936"/>
    <n v="27859"/>
    <n v="105.53"/>
    <m/>
    <m/>
    <m/>
    <m/>
    <m/>
    <m/>
    <m/>
    <m/>
    <m/>
    <m/>
    <m/>
    <m/>
    <n v="4462"/>
    <n v="16963"/>
    <n v="64.25"/>
    <n v="202.82"/>
  </r>
  <r>
    <x v="211"/>
    <x v="211"/>
    <x v="2"/>
    <x v="7"/>
    <x v="15"/>
    <x v="6130"/>
    <n v="57858"/>
    <n v="133.93"/>
    <n v="9076.56"/>
    <n v="303883.08"/>
    <n v="0"/>
    <m/>
    <m/>
    <m/>
    <m/>
    <m/>
    <m/>
    <m/>
    <m/>
    <m/>
    <m/>
    <m/>
    <m/>
    <m/>
    <m/>
    <n v="0"/>
    <m/>
    <m/>
    <n v="0"/>
  </r>
  <r>
    <x v="15"/>
    <x v="15"/>
    <x v="2"/>
    <x v="7"/>
    <x v="31"/>
    <x v="6131"/>
    <n v="12415"/>
    <n v="51.73"/>
    <n v="4262"/>
    <n v="79273.2"/>
    <n v="0"/>
    <m/>
    <m/>
    <m/>
    <m/>
    <m/>
    <m/>
    <m/>
    <m/>
    <m/>
    <n v="802"/>
    <n v="1954"/>
    <n v="8.14"/>
    <n v="40"/>
    <n v="17951.97"/>
    <n v="68059"/>
    <n v="9654"/>
    <n v="40.229999999999997"/>
    <n v="3402.95"/>
  </r>
  <r>
    <x v="176"/>
    <x v="176"/>
    <x v="0"/>
    <x v="7"/>
    <x v="15"/>
    <x v="6132"/>
    <n v="8667"/>
    <n v="20.059999999999999"/>
    <n v="1633.92"/>
    <n v="54703.53"/>
    <n v="7935.01"/>
    <n v="8906"/>
    <n v="20.62"/>
    <n v="220.42"/>
    <n v="95690.72"/>
    <m/>
    <m/>
    <m/>
    <m/>
    <m/>
    <m/>
    <m/>
    <m/>
    <m/>
    <m/>
    <n v="19.97"/>
    <n v="624"/>
    <n v="1.44"/>
    <n v="0.55000000000000004"/>
  </r>
  <r>
    <x v="238"/>
    <x v="238"/>
    <x v="9"/>
    <x v="1"/>
    <x v="12"/>
    <x v="4"/>
    <m/>
    <m/>
    <m/>
    <m/>
    <n v="0"/>
    <m/>
    <m/>
    <m/>
    <m/>
    <m/>
    <m/>
    <m/>
    <m/>
    <m/>
    <m/>
    <m/>
    <m/>
    <m/>
    <m/>
    <n v="0"/>
    <m/>
    <m/>
    <n v="0"/>
  </r>
  <r>
    <x v="81"/>
    <x v="81"/>
    <x v="12"/>
    <x v="2"/>
    <x v="81"/>
    <x v="6133"/>
    <n v="14591"/>
    <n v="39.22"/>
    <n v="2627.1"/>
    <n v="75739.199999999997"/>
    <n v="15634.34"/>
    <n v="19054"/>
    <n v="51.22"/>
    <n v="504.33"/>
    <n v="188539.14"/>
    <m/>
    <m/>
    <m/>
    <m/>
    <m/>
    <m/>
    <m/>
    <m/>
    <m/>
    <m/>
    <n v="96"/>
    <n v="5840"/>
    <n v="15.7"/>
    <n v="3.1"/>
  </r>
  <r>
    <x v="137"/>
    <x v="137"/>
    <x v="5"/>
    <x v="6"/>
    <x v="1"/>
    <x v="4"/>
    <m/>
    <m/>
    <m/>
    <m/>
    <n v="5562.5"/>
    <n v="6749"/>
    <n v="93.74"/>
    <n v="927.08"/>
    <n v="67079.850000000006"/>
    <m/>
    <m/>
    <m/>
    <m/>
    <m/>
    <m/>
    <m/>
    <m/>
    <m/>
    <m/>
    <n v="782.7"/>
    <n v="3297"/>
    <n v="45.79"/>
    <n v="130.44999999999999"/>
  </r>
  <r>
    <x v="91"/>
    <x v="91"/>
    <x v="3"/>
    <x v="14"/>
    <x v="117"/>
    <x v="6134"/>
    <n v="75136"/>
    <n v="106.12"/>
    <n v="12386.44"/>
    <n v="679644"/>
    <n v="2894.28"/>
    <n v="4377"/>
    <n v="6.18"/>
    <n v="49.06"/>
    <n v="34902.959999999999"/>
    <m/>
    <m/>
    <m/>
    <m/>
    <m/>
    <m/>
    <m/>
    <m/>
    <m/>
    <m/>
    <n v="107700"/>
    <n v="4720"/>
    <n v="6.67"/>
    <n v="1825.42"/>
  </r>
  <r>
    <x v="173"/>
    <x v="173"/>
    <x v="9"/>
    <x v="12"/>
    <x v="6"/>
    <x v="4"/>
    <m/>
    <m/>
    <m/>
    <m/>
    <n v="0"/>
    <m/>
    <m/>
    <m/>
    <m/>
    <m/>
    <m/>
    <m/>
    <m/>
    <m/>
    <m/>
    <m/>
    <m/>
    <m/>
    <m/>
    <n v="0"/>
    <m/>
    <m/>
    <n v="0"/>
  </r>
  <r>
    <x v="166"/>
    <x v="166"/>
    <x v="1"/>
    <x v="5"/>
    <x v="129"/>
    <x v="6135"/>
    <n v="102314"/>
    <n v="68.209999999999994"/>
    <n v="11974.4"/>
    <n v="1392024"/>
    <n v="8935"/>
    <n v="9616"/>
    <n v="6.41"/>
    <n v="71.48"/>
    <n v="107749.85"/>
    <m/>
    <m/>
    <m/>
    <m/>
    <m/>
    <m/>
    <m/>
    <m/>
    <m/>
    <m/>
    <n v="7661"/>
    <n v="43702"/>
    <n v="29.13"/>
    <n v="61.29"/>
  </r>
  <r>
    <x v="3"/>
    <x v="3"/>
    <x v="9"/>
    <x v="13"/>
    <x v="6"/>
    <x v="6136"/>
    <n v="1080"/>
    <n v="11.25"/>
    <n v="737.38"/>
    <n v="5486.07"/>
    <n v="215.32"/>
    <n v="373"/>
    <n v="3.89"/>
    <m/>
    <m/>
    <m/>
    <m/>
    <m/>
    <m/>
    <m/>
    <m/>
    <m/>
    <m/>
    <m/>
    <m/>
    <n v="87320"/>
    <n v="4153"/>
    <n v="43.26"/>
    <n v="10915"/>
  </r>
  <r>
    <x v="159"/>
    <x v="159"/>
    <x v="14"/>
    <x v="6"/>
    <x v="83"/>
    <x v="4"/>
    <m/>
    <m/>
    <m/>
    <m/>
    <n v="0"/>
    <m/>
    <m/>
    <m/>
    <m/>
    <m/>
    <m/>
    <m/>
    <m/>
    <m/>
    <m/>
    <m/>
    <m/>
    <m/>
    <m/>
    <n v="186100"/>
    <n v="27312"/>
    <n v="206.91"/>
    <n v="16918.18"/>
  </r>
  <r>
    <x v="65"/>
    <x v="65"/>
    <x v="7"/>
    <x v="12"/>
    <x v="1"/>
    <x v="4"/>
    <m/>
    <m/>
    <m/>
    <m/>
    <n v="0"/>
    <m/>
    <m/>
    <m/>
    <m/>
    <m/>
    <m/>
    <m/>
    <m/>
    <m/>
    <m/>
    <m/>
    <m/>
    <m/>
    <m/>
    <n v="0"/>
    <m/>
    <m/>
    <n v="0"/>
  </r>
  <r>
    <x v="212"/>
    <x v="212"/>
    <x v="11"/>
    <x v="2"/>
    <x v="20"/>
    <x v="6137"/>
    <n v="3604839"/>
    <n v="5006.72"/>
    <n v="5406"/>
    <n v="301654.8"/>
    <n v="0"/>
    <m/>
    <m/>
    <m/>
    <m/>
    <m/>
    <m/>
    <m/>
    <m/>
    <m/>
    <m/>
    <m/>
    <m/>
    <m/>
    <m/>
    <n v="764.65"/>
    <n v="160589"/>
    <n v="223.04"/>
    <n v="12.74"/>
  </r>
  <r>
    <x v="25"/>
    <x v="25"/>
    <x v="3"/>
    <x v="3"/>
    <x v="46"/>
    <x v="6138"/>
    <n v="13943"/>
    <n v="44.69"/>
    <n v="5562.42"/>
    <n v="134499.39000000001"/>
    <n v="12657.61"/>
    <n v="23204"/>
    <n v="74.37"/>
    <n v="486.83"/>
    <n v="152641.96"/>
    <m/>
    <m/>
    <m/>
    <m/>
    <m/>
    <n v="653"/>
    <n v="1520"/>
    <n v="4.87"/>
    <n v="25"/>
    <n v="14616.75"/>
    <n v="2359"/>
    <n v="13474"/>
    <n v="43.19"/>
    <n v="90.73"/>
  </r>
  <r>
    <x v="49"/>
    <x v="49"/>
    <x v="1"/>
    <x v="4"/>
    <x v="11"/>
    <x v="4"/>
    <m/>
    <m/>
    <m/>
    <m/>
    <n v="0"/>
    <m/>
    <m/>
    <m/>
    <m/>
    <m/>
    <m/>
    <m/>
    <m/>
    <m/>
    <m/>
    <m/>
    <m/>
    <m/>
    <m/>
    <n v="126466"/>
    <n v="6110"/>
    <n v="50.92"/>
    <n v="12646.6"/>
  </r>
  <r>
    <x v="37"/>
    <x v="37"/>
    <x v="0"/>
    <x v="3"/>
    <x v="98"/>
    <x v="6139"/>
    <n v="659"/>
    <n v="3.05"/>
    <n v="183.5"/>
    <n v="3071.79"/>
    <n v="94.08"/>
    <n v="147"/>
    <n v="0.68"/>
    <n v="5.23"/>
    <n v="1134.58"/>
    <m/>
    <m/>
    <m/>
    <m/>
    <m/>
    <m/>
    <m/>
    <m/>
    <m/>
    <m/>
    <n v="136.47"/>
    <n v="572"/>
    <n v="2.65"/>
    <n v="7.58"/>
  </r>
  <r>
    <x v="70"/>
    <x v="70"/>
    <x v="2"/>
    <x v="2"/>
    <x v="2"/>
    <x v="6140"/>
    <n v="54689"/>
    <n v="71.209999999999994"/>
    <n v="5157.5"/>
    <n v="306974.40000000002"/>
    <n v="6829"/>
    <n v="8049"/>
    <n v="10.48"/>
    <n v="106.7"/>
    <n v="82352.960000000006"/>
    <m/>
    <m/>
    <m/>
    <m/>
    <m/>
    <m/>
    <m/>
    <m/>
    <m/>
    <m/>
    <n v="4689.53"/>
    <n v="21373"/>
    <n v="27.83"/>
    <n v="73.27"/>
  </r>
  <r>
    <x v="34"/>
    <x v="34"/>
    <x v="1"/>
    <x v="7"/>
    <x v="113"/>
    <x v="6141"/>
    <n v="30999"/>
    <n v="39.74"/>
    <n v="8151.18"/>
    <n v="492739.11"/>
    <n v="56822.5"/>
    <n v="35613"/>
    <n v="45.66"/>
    <n v="874.19"/>
    <n v="685239.6"/>
    <m/>
    <m/>
    <m/>
    <m/>
    <m/>
    <m/>
    <m/>
    <m/>
    <m/>
    <m/>
    <n v="1199.79"/>
    <n v="7719"/>
    <n v="9.9"/>
    <n v="18.46"/>
  </r>
  <r>
    <x v="64"/>
    <x v="64"/>
    <x v="10"/>
    <x v="2"/>
    <x v="9"/>
    <x v="6142"/>
    <n v="50254"/>
    <n v="104.7"/>
    <n v="10494"/>
    <n v="390376.8"/>
    <n v="0"/>
    <m/>
    <m/>
    <m/>
    <m/>
    <m/>
    <m/>
    <m/>
    <m/>
    <m/>
    <m/>
    <m/>
    <m/>
    <m/>
    <m/>
    <n v="34750"/>
    <n v="2179"/>
    <n v="4.54"/>
    <n v="868.75"/>
  </r>
  <r>
    <x v="163"/>
    <x v="163"/>
    <x v="0"/>
    <x v="2"/>
    <x v="38"/>
    <x v="6143"/>
    <n v="81891"/>
    <n v="121.86"/>
    <n v="8916"/>
    <n v="464345.28"/>
    <n v="0"/>
    <m/>
    <m/>
    <m/>
    <m/>
    <m/>
    <m/>
    <m/>
    <m/>
    <m/>
    <m/>
    <m/>
    <m/>
    <m/>
    <m/>
    <n v="112400"/>
    <n v="8500"/>
    <n v="12.65"/>
    <n v="2007.14"/>
  </r>
  <r>
    <x v="124"/>
    <x v="124"/>
    <x v="11"/>
    <x v="7"/>
    <x v="11"/>
    <x v="6144"/>
    <n v="7063"/>
    <n v="58.86"/>
    <n v="4806.3"/>
    <n v="44698.59"/>
    <n v="0"/>
    <m/>
    <m/>
    <m/>
    <m/>
    <n v="2445"/>
    <n v="4921"/>
    <n v="41.01"/>
    <n v="244"/>
    <n v="30975.71"/>
    <m/>
    <m/>
    <m/>
    <m/>
    <m/>
    <n v="2800"/>
    <n v="346"/>
    <n v="2.88"/>
    <n v="280"/>
  </r>
  <r>
    <x v="161"/>
    <x v="161"/>
    <x v="5"/>
    <x v="11"/>
    <x v="20"/>
    <x v="6145"/>
    <n v="259"/>
    <n v="0.36"/>
    <n v="6.52"/>
    <n v="363.63"/>
    <n v="296.8"/>
    <n v="483"/>
    <n v="0.67"/>
    <n v="4.95"/>
    <n v="3579.19"/>
    <m/>
    <m/>
    <m/>
    <m/>
    <m/>
    <m/>
    <m/>
    <m/>
    <m/>
    <m/>
    <n v="5408"/>
    <n v="57201"/>
    <n v="79.45"/>
    <n v="90.13"/>
  </r>
  <r>
    <x v="213"/>
    <x v="213"/>
    <x v="4"/>
    <x v="2"/>
    <x v="2"/>
    <x v="6146"/>
    <n v="68568"/>
    <n v="89.28"/>
    <n v="6135.94"/>
    <n v="365211"/>
    <n v="0"/>
    <m/>
    <m/>
    <m/>
    <m/>
    <m/>
    <m/>
    <m/>
    <m/>
    <m/>
    <m/>
    <m/>
    <m/>
    <m/>
    <m/>
    <n v="408.97"/>
    <n v="8825"/>
    <n v="11.49"/>
    <n v="6.39"/>
  </r>
  <r>
    <x v="125"/>
    <x v="125"/>
    <x v="14"/>
    <x v="0"/>
    <x v="68"/>
    <x v="6147"/>
    <n v="19411"/>
    <n v="101.1"/>
    <n v="7380"/>
    <n v="109814.39999999999"/>
    <n v="0"/>
    <m/>
    <m/>
    <m/>
    <m/>
    <m/>
    <m/>
    <m/>
    <m/>
    <m/>
    <m/>
    <m/>
    <m/>
    <m/>
    <m/>
    <n v="460"/>
    <n v="2273"/>
    <n v="11.84"/>
    <n v="28.75"/>
  </r>
  <r>
    <x v="48"/>
    <x v="48"/>
    <x v="13"/>
    <x v="4"/>
    <x v="64"/>
    <x v="6148"/>
    <n v="1137"/>
    <n v="1.26"/>
    <n v="71.069999999999993"/>
    <n v="4956.8999999999996"/>
    <n v="457.81"/>
    <n v="892"/>
    <n v="0.99"/>
    <n v="6.1"/>
    <n v="5520.84"/>
    <m/>
    <m/>
    <m/>
    <m/>
    <m/>
    <m/>
    <m/>
    <m/>
    <m/>
    <m/>
    <n v="5200"/>
    <n v="62526"/>
    <n v="69.47"/>
    <n v="69.33"/>
  </r>
  <r>
    <x v="169"/>
    <x v="169"/>
    <x v="10"/>
    <x v="2"/>
    <x v="20"/>
    <x v="6149"/>
    <n v="11122"/>
    <n v="15.45"/>
    <n v="1163.33"/>
    <n v="64914"/>
    <n v="4668.28"/>
    <n v="7575"/>
    <n v="10.52"/>
    <m/>
    <m/>
    <m/>
    <m/>
    <m/>
    <m/>
    <m/>
    <m/>
    <m/>
    <m/>
    <m/>
    <m/>
    <n v="121.65"/>
    <n v="6276"/>
    <n v="8.7200000000000006"/>
    <n v="2.0299999999999998"/>
  </r>
  <r>
    <x v="100"/>
    <x v="100"/>
    <x v="11"/>
    <x v="6"/>
    <x v="11"/>
    <x v="1421"/>
    <n v="50"/>
    <n v="0.42"/>
    <n v="34"/>
    <n v="316.2"/>
    <n v="7"/>
    <n v="125"/>
    <n v="1.04"/>
    <n v="0.7"/>
    <n v="84.42"/>
    <m/>
    <m/>
    <m/>
    <m/>
    <m/>
    <m/>
    <m/>
    <m/>
    <m/>
    <m/>
    <n v="73363"/>
    <n v="7315"/>
    <n v="60.96"/>
    <n v="7336.3"/>
  </r>
  <r>
    <x v="74"/>
    <x v="74"/>
    <x v="9"/>
    <x v="7"/>
    <x v="49"/>
    <x v="6150"/>
    <n v="9127"/>
    <n v="10.01"/>
    <n v="629.03"/>
    <n v="44459.58"/>
    <n v="3965.08"/>
    <n v="62578"/>
    <n v="68.62"/>
    <m/>
    <m/>
    <m/>
    <m/>
    <m/>
    <m/>
    <m/>
    <m/>
    <m/>
    <m/>
    <m/>
    <m/>
    <n v="1556.05"/>
    <n v="22354"/>
    <n v="24.51"/>
    <n v="20.47"/>
  </r>
  <r>
    <x v="23"/>
    <x v="23"/>
    <x v="2"/>
    <x v="1"/>
    <x v="34"/>
    <x v="6151"/>
    <n v="6380"/>
    <n v="15.19"/>
    <n v="1018.74"/>
    <n v="33160.080000000002"/>
    <n v="6882.04"/>
    <n v="12688"/>
    <n v="30.21"/>
    <n v="196.63"/>
    <n v="82992.61"/>
    <m/>
    <m/>
    <m/>
    <m/>
    <m/>
    <m/>
    <m/>
    <m/>
    <m/>
    <m/>
    <n v="4278"/>
    <n v="31144"/>
    <n v="74.150000000000006"/>
    <n v="122.23"/>
  </r>
  <r>
    <x v="52"/>
    <x v="52"/>
    <x v="14"/>
    <x v="7"/>
    <x v="43"/>
    <x v="6152"/>
    <n v="96448"/>
    <n v="39.79"/>
    <n v="2811.88"/>
    <n v="528240"/>
    <n v="77433.56"/>
    <n v="132069"/>
    <n v="54.48"/>
    <n v="383.33"/>
    <n v="933794.53"/>
    <m/>
    <m/>
    <m/>
    <m/>
    <m/>
    <m/>
    <m/>
    <m/>
    <m/>
    <m/>
    <n v="2950"/>
    <n v="20742"/>
    <n v="8.56"/>
    <n v="14.6"/>
  </r>
  <r>
    <x v="65"/>
    <x v="65"/>
    <x v="4"/>
    <x v="4"/>
    <x v="44"/>
    <x v="6153"/>
    <n v="2820"/>
    <n v="2.61"/>
    <n v="110.57"/>
    <n v="9254.43"/>
    <n v="3171.68"/>
    <n v="2972"/>
    <n v="2.75"/>
    <n v="35.24"/>
    <n v="38248.22"/>
    <m/>
    <m/>
    <m/>
    <m/>
    <m/>
    <m/>
    <m/>
    <m/>
    <m/>
    <m/>
    <n v="1705"/>
    <n v="11844"/>
    <n v="10.97"/>
    <n v="18.940000000000001"/>
  </r>
  <r>
    <x v="136"/>
    <x v="136"/>
    <x v="3"/>
    <x v="7"/>
    <x v="20"/>
    <x v="6154"/>
    <n v="23953"/>
    <n v="33.270000000000003"/>
    <n v="2722.78"/>
    <n v="151931.31"/>
    <n v="5032.9799999999996"/>
    <n v="50466"/>
    <n v="70.09"/>
    <m/>
    <m/>
    <m/>
    <m/>
    <m/>
    <m/>
    <m/>
    <m/>
    <m/>
    <m/>
    <m/>
    <m/>
    <n v="27100"/>
    <n v="1473"/>
    <n v="2.0499999999999998"/>
    <n v="451.67"/>
  </r>
  <r>
    <x v="122"/>
    <x v="122"/>
    <x v="5"/>
    <x v="7"/>
    <x v="110"/>
    <x v="6155"/>
    <n v="29258"/>
    <n v="53"/>
    <n v="3966"/>
    <n v="169665.48"/>
    <n v="30233.75"/>
    <n v="29931"/>
    <n v="54.22"/>
    <n v="657.26"/>
    <n v="364597.91"/>
    <m/>
    <m/>
    <m/>
    <m/>
    <m/>
    <m/>
    <m/>
    <m/>
    <m/>
    <m/>
    <n v="2048.73"/>
    <n v="47247"/>
    <n v="85.59"/>
    <n v="44.54"/>
  </r>
  <r>
    <x v="76"/>
    <x v="76"/>
    <x v="14"/>
    <x v="0"/>
    <x v="9"/>
    <x v="6156"/>
    <n v="25227"/>
    <n v="52.56"/>
    <n v="4205.1499999999996"/>
    <n v="156431.57999999999"/>
    <n v="27847.74"/>
    <n v="30589"/>
    <n v="63.73"/>
    <n v="696.19"/>
    <n v="335824.25"/>
    <m/>
    <m/>
    <m/>
    <m/>
    <m/>
    <m/>
    <m/>
    <m/>
    <m/>
    <m/>
    <n v="146971"/>
    <n v="11619"/>
    <n v="24.21"/>
    <n v="3674.28"/>
  </r>
  <r>
    <x v="14"/>
    <x v="14"/>
    <x v="12"/>
    <x v="2"/>
    <x v="9"/>
    <x v="6157"/>
    <n v="24333"/>
    <n v="50.69"/>
    <n v="3159.65"/>
    <n v="117538.98"/>
    <n v="19917.560000000001"/>
    <n v="33953"/>
    <n v="70.739999999999995"/>
    <n v="497.94"/>
    <n v="240191.78"/>
    <m/>
    <m/>
    <m/>
    <m/>
    <m/>
    <m/>
    <m/>
    <m/>
    <m/>
    <m/>
    <n v="0"/>
    <n v="24480"/>
    <n v="51"/>
    <n v="0"/>
  </r>
  <r>
    <x v="75"/>
    <x v="75"/>
    <x v="1"/>
    <x v="13"/>
    <x v="6"/>
    <x v="4"/>
    <m/>
    <m/>
    <m/>
    <m/>
    <n v="0"/>
    <m/>
    <m/>
    <m/>
    <m/>
    <m/>
    <m/>
    <m/>
    <m/>
    <m/>
    <m/>
    <m/>
    <m/>
    <m/>
    <m/>
    <n v="0"/>
    <m/>
    <m/>
    <n v="0"/>
  </r>
  <r>
    <x v="41"/>
    <x v="41"/>
    <x v="10"/>
    <x v="0"/>
    <x v="42"/>
    <x v="6158"/>
    <n v="11671"/>
    <n v="32.42"/>
    <n v="2653.27"/>
    <n v="74026.14"/>
    <n v="7262.85"/>
    <n v="10752"/>
    <n v="29.87"/>
    <m/>
    <m/>
    <m/>
    <m/>
    <m/>
    <m/>
    <m/>
    <m/>
    <m/>
    <m/>
    <m/>
    <m/>
    <n v="3270"/>
    <n v="10377"/>
    <n v="28.83"/>
    <n v="109"/>
  </r>
  <r>
    <x v="215"/>
    <x v="215"/>
    <x v="15"/>
    <x v="1"/>
    <x v="1"/>
    <x v="6159"/>
    <n v="701"/>
    <n v="9.74"/>
    <n v="614.66999999999996"/>
    <n v="3429.84"/>
    <n v="0"/>
    <m/>
    <m/>
    <m/>
    <m/>
    <n v="91"/>
    <n v="271"/>
    <n v="3.76"/>
    <n v="15"/>
    <n v="1152.8800000000001"/>
    <m/>
    <m/>
    <m/>
    <m/>
    <m/>
    <n v="437.38"/>
    <n v="3091"/>
    <n v="42.93"/>
    <n v="72.900000000000006"/>
  </r>
  <r>
    <x v="67"/>
    <x v="67"/>
    <x v="8"/>
    <x v="4"/>
    <x v="122"/>
    <x v="6160"/>
    <n v="3597"/>
    <n v="4.1100000000000003"/>
    <n v="232.04"/>
    <n v="15753.27"/>
    <n v="1263.82"/>
    <n v="2132"/>
    <n v="2.4300000000000002"/>
    <n v="17.309999999999999"/>
    <n v="15240.8"/>
    <m/>
    <m/>
    <m/>
    <m/>
    <m/>
    <m/>
    <m/>
    <m/>
    <m/>
    <m/>
    <n v="4699"/>
    <n v="77874"/>
    <n v="88.9"/>
    <n v="64.37"/>
  </r>
  <r>
    <x v="155"/>
    <x v="155"/>
    <x v="2"/>
    <x v="1"/>
    <x v="1"/>
    <x v="6161"/>
    <n v="589"/>
    <n v="8.18"/>
    <n v="456.17"/>
    <n v="2545.41"/>
    <n v="0"/>
    <m/>
    <m/>
    <m/>
    <m/>
    <m/>
    <m/>
    <m/>
    <m/>
    <m/>
    <m/>
    <m/>
    <m/>
    <m/>
    <m/>
    <n v="294.10000000000002"/>
    <n v="1440"/>
    <n v="20"/>
    <n v="49.02"/>
  </r>
  <r>
    <x v="85"/>
    <x v="85"/>
    <x v="13"/>
    <x v="19"/>
    <x v="67"/>
    <x v="6162"/>
    <n v="99910"/>
    <n v="99.12"/>
    <n v="6650.4"/>
    <n v="519529.62"/>
    <n v="36108.629999999997"/>
    <n v="31408"/>
    <n v="31.16"/>
    <n v="429.86"/>
    <n v="435444.83"/>
    <m/>
    <m/>
    <m/>
    <m/>
    <m/>
    <m/>
    <m/>
    <m/>
    <m/>
    <m/>
    <n v="3080"/>
    <n v="70311"/>
    <n v="69.75"/>
    <n v="36.67"/>
  </r>
  <r>
    <x v="59"/>
    <x v="59"/>
    <x v="6"/>
    <x v="1"/>
    <x v="1"/>
    <x v="6163"/>
    <n v="1503"/>
    <n v="20.88"/>
    <n v="1469.83"/>
    <n v="8201.67"/>
    <n v="0"/>
    <m/>
    <m/>
    <m/>
    <m/>
    <m/>
    <m/>
    <m/>
    <m/>
    <m/>
    <m/>
    <m/>
    <m/>
    <m/>
    <m/>
    <n v="58933.85"/>
    <n v="3900"/>
    <n v="54.17"/>
    <n v="9822.31"/>
  </r>
  <r>
    <x v="93"/>
    <x v="93"/>
    <x v="1"/>
    <x v="0"/>
    <x v="108"/>
    <x v="6164"/>
    <n v="16261"/>
    <n v="58.92"/>
    <n v="3303.96"/>
    <n v="70671.63"/>
    <n v="0"/>
    <m/>
    <m/>
    <m/>
    <m/>
    <m/>
    <m/>
    <m/>
    <m/>
    <m/>
    <n v="3636"/>
    <n v="4190"/>
    <n v="15.18"/>
    <n v="158"/>
    <n v="81388.22"/>
    <n v="663.06"/>
    <n v="1541"/>
    <n v="5.58"/>
    <n v="28.83"/>
  </r>
  <r>
    <x v="216"/>
    <x v="216"/>
    <x v="0"/>
    <x v="2"/>
    <x v="38"/>
    <x v="6165"/>
    <n v="82938"/>
    <n v="123.42"/>
    <n v="10646.43"/>
    <n v="554466"/>
    <n v="0"/>
    <m/>
    <m/>
    <m/>
    <m/>
    <m/>
    <m/>
    <m/>
    <m/>
    <m/>
    <m/>
    <m/>
    <m/>
    <m/>
    <m/>
    <n v="0"/>
    <m/>
    <m/>
    <n v="0"/>
  </r>
  <r>
    <x v="37"/>
    <x v="37"/>
    <x v="15"/>
    <x v="7"/>
    <x v="108"/>
    <x v="4897"/>
    <n v="16007"/>
    <n v="58"/>
    <n v="3996.52"/>
    <n v="85485.6"/>
    <n v="3846.75"/>
    <n v="8560"/>
    <n v="31.01"/>
    <n v="167.25"/>
    <n v="46389.120000000003"/>
    <m/>
    <m/>
    <m/>
    <m/>
    <m/>
    <m/>
    <m/>
    <m/>
    <m/>
    <m/>
    <n v="1053.33"/>
    <n v="6107"/>
    <n v="22.13"/>
    <n v="45.8"/>
  </r>
  <r>
    <x v="9"/>
    <x v="9"/>
    <x v="6"/>
    <x v="4"/>
    <x v="8"/>
    <x v="6166"/>
    <n v="7827"/>
    <n v="3.03"/>
    <n v="190.48"/>
    <n v="38086.29"/>
    <n v="230606"/>
    <n v="237807"/>
    <n v="92.17"/>
    <n v="1072.5899999999999"/>
    <n v="2780946.94"/>
    <m/>
    <m/>
    <m/>
    <m/>
    <m/>
    <m/>
    <m/>
    <m/>
    <m/>
    <m/>
    <n v="6458.3"/>
    <n v="29245"/>
    <n v="11.34"/>
    <n v="30.04"/>
  </r>
  <r>
    <x v="54"/>
    <x v="54"/>
    <x v="8"/>
    <x v="0"/>
    <x v="34"/>
    <x v="6167"/>
    <n v="10216"/>
    <n v="24.32"/>
    <n v="1901.37"/>
    <n v="61889.64"/>
    <n v="5422.89"/>
    <n v="8834"/>
    <n v="21.03"/>
    <n v="154.94"/>
    <n v="65396.26"/>
    <m/>
    <m/>
    <m/>
    <m/>
    <m/>
    <m/>
    <m/>
    <m/>
    <m/>
    <m/>
    <n v="106000"/>
    <n v="5815"/>
    <n v="13.85"/>
    <n v="3028.57"/>
  </r>
  <r>
    <x v="51"/>
    <x v="51"/>
    <x v="8"/>
    <x v="1"/>
    <x v="41"/>
    <x v="4"/>
    <m/>
    <m/>
    <m/>
    <m/>
    <n v="0"/>
    <m/>
    <m/>
    <m/>
    <m/>
    <m/>
    <m/>
    <m/>
    <m/>
    <m/>
    <m/>
    <m/>
    <m/>
    <m/>
    <m/>
    <n v="15900"/>
    <n v="725"/>
    <n v="20.14"/>
    <n v="5300"/>
  </r>
  <r>
    <x v="13"/>
    <x v="13"/>
    <x v="13"/>
    <x v="1"/>
    <x v="12"/>
    <x v="6168"/>
    <n v="725"/>
    <n v="4.32"/>
    <n v="143.07"/>
    <n v="1862.79"/>
    <n v="0"/>
    <m/>
    <m/>
    <m/>
    <m/>
    <m/>
    <m/>
    <m/>
    <m/>
    <m/>
    <m/>
    <m/>
    <m/>
    <m/>
    <m/>
    <n v="1066.77"/>
    <n v="3058"/>
    <n v="18.2"/>
    <n v="76.2"/>
  </r>
  <r>
    <x v="25"/>
    <x v="25"/>
    <x v="14"/>
    <x v="10"/>
    <x v="19"/>
    <x v="4"/>
    <m/>
    <m/>
    <m/>
    <m/>
    <n v="0"/>
    <m/>
    <m/>
    <m/>
    <m/>
    <m/>
    <m/>
    <m/>
    <m/>
    <m/>
    <m/>
    <m/>
    <m/>
    <m/>
    <m/>
    <n v="1845"/>
    <n v="10649"/>
    <n v="59.16"/>
    <n v="123"/>
  </r>
  <r>
    <x v="0"/>
    <x v="0"/>
    <x v="13"/>
    <x v="0"/>
    <x v="0"/>
    <x v="4"/>
    <m/>
    <m/>
    <m/>
    <m/>
    <n v="0"/>
    <m/>
    <m/>
    <m/>
    <m/>
    <m/>
    <m/>
    <m/>
    <m/>
    <m/>
    <m/>
    <m/>
    <m/>
    <m/>
    <m/>
    <n v="0"/>
    <m/>
    <m/>
    <n v="0"/>
  </r>
  <r>
    <x v="21"/>
    <x v="21"/>
    <x v="2"/>
    <x v="2"/>
    <x v="17"/>
    <x v="6169"/>
    <n v="17028"/>
    <n v="28.38"/>
    <n v="2642.88"/>
    <n v="122893.92"/>
    <n v="0"/>
    <m/>
    <m/>
    <m/>
    <m/>
    <m/>
    <m/>
    <m/>
    <m/>
    <m/>
    <n v="18833"/>
    <n v="36932"/>
    <n v="61.55"/>
    <n v="376"/>
    <n v="421557.87"/>
    <n v="1373.02"/>
    <n v="16913"/>
    <n v="28.19"/>
    <n v="27.46"/>
  </r>
  <r>
    <x v="131"/>
    <x v="131"/>
    <x v="9"/>
    <x v="7"/>
    <x v="30"/>
    <x v="6170"/>
    <n v="89768"/>
    <n v="155.85"/>
    <n v="11391.04"/>
    <n v="508496.1"/>
    <n v="0"/>
    <m/>
    <m/>
    <m/>
    <m/>
    <m/>
    <m/>
    <m/>
    <m/>
    <m/>
    <m/>
    <m/>
    <m/>
    <m/>
    <m/>
    <n v="1.37"/>
    <n v="9009"/>
    <n v="15.64"/>
    <n v="0.03"/>
  </r>
  <r>
    <x v="18"/>
    <x v="18"/>
    <x v="13"/>
    <x v="11"/>
    <x v="21"/>
    <x v="6171"/>
    <n v="1981"/>
    <n v="6.88"/>
    <n v="329.88"/>
    <n v="7362.81"/>
    <n v="0"/>
    <m/>
    <m/>
    <m/>
    <m/>
    <m/>
    <m/>
    <m/>
    <m/>
    <m/>
    <n v="573"/>
    <n v="1217"/>
    <n v="4.2300000000000004"/>
    <n v="23"/>
    <n v="12826.03"/>
    <n v="138100"/>
    <n v="20274"/>
    <n v="70.400000000000006"/>
    <n v="5754.17"/>
  </r>
  <r>
    <x v="22"/>
    <x v="22"/>
    <x v="12"/>
    <x v="5"/>
    <x v="2"/>
    <x v="6172"/>
    <n v="27475"/>
    <n v="35.770000000000003"/>
    <n v="3467.63"/>
    <n v="206393.04"/>
    <n v="35459.75"/>
    <n v="43403"/>
    <n v="56.51"/>
    <n v="554.05999999999995"/>
    <n v="427619.74"/>
    <m/>
    <m/>
    <m/>
    <m/>
    <m/>
    <m/>
    <m/>
    <m/>
    <m/>
    <m/>
    <n v="153.28"/>
    <n v="11246"/>
    <n v="14.64"/>
    <n v="2.39"/>
  </r>
  <r>
    <x v="72"/>
    <x v="72"/>
    <x v="0"/>
    <x v="5"/>
    <x v="102"/>
    <x v="6173"/>
    <n v="96456"/>
    <n v="78.040000000000006"/>
    <n v="7260.49"/>
    <n v="695481.9"/>
    <n v="48849.66"/>
    <n v="56927"/>
    <n v="46.06"/>
    <n v="474.27"/>
    <n v="589092.71"/>
    <m/>
    <m/>
    <m/>
    <m/>
    <m/>
    <m/>
    <m/>
    <m/>
    <m/>
    <m/>
    <n v="463246"/>
    <n v="12867"/>
    <n v="10.41"/>
    <n v="4497.53"/>
  </r>
  <r>
    <x v="194"/>
    <x v="194"/>
    <x v="0"/>
    <x v="7"/>
    <x v="40"/>
    <x v="6174"/>
    <n v="93524"/>
    <n v="111.34"/>
    <n v="11288"/>
    <n v="734848.8"/>
    <n v="0"/>
    <m/>
    <m/>
    <m/>
    <m/>
    <m/>
    <m/>
    <m/>
    <m/>
    <m/>
    <m/>
    <m/>
    <m/>
    <m/>
    <m/>
    <n v="234740"/>
    <n v="7230"/>
    <n v="8.61"/>
    <n v="3353.43"/>
  </r>
  <r>
    <x v="5"/>
    <x v="5"/>
    <x v="1"/>
    <x v="2"/>
    <x v="22"/>
    <x v="4"/>
    <m/>
    <m/>
    <m/>
    <m/>
    <n v="0"/>
    <m/>
    <m/>
    <m/>
    <m/>
    <m/>
    <m/>
    <m/>
    <m/>
    <m/>
    <m/>
    <m/>
    <m/>
    <m/>
    <m/>
    <n v="0"/>
    <m/>
    <m/>
    <n v="0"/>
  </r>
  <r>
    <x v="31"/>
    <x v="31"/>
    <x v="0"/>
    <x v="2"/>
    <x v="3"/>
    <x v="6175"/>
    <n v="104838"/>
    <n v="121.34"/>
    <n v="9388.26"/>
    <n v="628638.15"/>
    <n v="0"/>
    <n v="0"/>
    <n v="0"/>
    <n v="0"/>
    <n v="0"/>
    <m/>
    <m/>
    <m/>
    <m/>
    <m/>
    <m/>
    <m/>
    <m/>
    <m/>
    <m/>
    <n v="2036"/>
    <n v="29173"/>
    <n v="33.770000000000003"/>
    <n v="28.28"/>
  </r>
  <r>
    <x v="32"/>
    <x v="32"/>
    <x v="10"/>
    <x v="1"/>
    <x v="22"/>
    <x v="4"/>
    <n v="400"/>
    <n v="1.33"/>
    <m/>
    <m/>
    <n v="0"/>
    <m/>
    <m/>
    <m/>
    <m/>
    <m/>
    <m/>
    <m/>
    <m/>
    <m/>
    <m/>
    <m/>
    <m/>
    <m/>
    <m/>
    <n v="0"/>
    <m/>
    <m/>
    <n v="0"/>
  </r>
  <r>
    <x v="39"/>
    <x v="39"/>
    <x v="15"/>
    <x v="2"/>
    <x v="27"/>
    <x v="6176"/>
    <n v="39482"/>
    <n v="86.58"/>
    <n v="8899.4699999999993"/>
    <n v="314507.40000000002"/>
    <n v="0"/>
    <n v="51228"/>
    <n v="112.34"/>
    <n v="0"/>
    <n v="0"/>
    <m/>
    <m/>
    <m/>
    <m/>
    <m/>
    <m/>
    <m/>
    <m/>
    <m/>
    <m/>
    <n v="0"/>
    <n v="58677"/>
    <n v="128.68"/>
    <n v="0"/>
  </r>
  <r>
    <x v="21"/>
    <x v="21"/>
    <x v="3"/>
    <x v="7"/>
    <x v="29"/>
    <x v="6177"/>
    <n v="20835"/>
    <n v="33.39"/>
    <n v="2580.63"/>
    <n v="124799.49"/>
    <n v="43615"/>
    <n v="55932"/>
    <n v="89.63"/>
    <n v="838.75"/>
    <n v="525966.37"/>
    <m/>
    <m/>
    <m/>
    <m/>
    <m/>
    <m/>
    <m/>
    <m/>
    <m/>
    <m/>
    <n v="1145.6500000000001"/>
    <n v="16301"/>
    <n v="26.12"/>
    <n v="22.03"/>
  </r>
  <r>
    <x v="19"/>
    <x v="19"/>
    <x v="14"/>
    <x v="3"/>
    <x v="28"/>
    <x v="4"/>
    <m/>
    <m/>
    <m/>
    <m/>
    <n v="0"/>
    <m/>
    <m/>
    <m/>
    <m/>
    <m/>
    <m/>
    <m/>
    <m/>
    <m/>
    <m/>
    <m/>
    <m/>
    <m/>
    <m/>
    <n v="0"/>
    <m/>
    <m/>
    <n v="0"/>
  </r>
  <r>
    <x v="34"/>
    <x v="34"/>
    <x v="13"/>
    <x v="1"/>
    <x v="7"/>
    <x v="4"/>
    <m/>
    <m/>
    <m/>
    <m/>
    <n v="0"/>
    <m/>
    <m/>
    <m/>
    <m/>
    <m/>
    <m/>
    <m/>
    <m/>
    <m/>
    <m/>
    <m/>
    <m/>
    <m/>
    <m/>
    <n v="211.32"/>
    <n v="985"/>
    <n v="41.04"/>
    <n v="105.66"/>
  </r>
  <r>
    <x v="40"/>
    <x v="40"/>
    <x v="14"/>
    <x v="2"/>
    <x v="17"/>
    <x v="6178"/>
    <n v="22395"/>
    <n v="37.33"/>
    <n v="2967.98"/>
    <n v="138011.07"/>
    <n v="45902.04"/>
    <n v="30920"/>
    <n v="51.53"/>
    <n v="918.04"/>
    <n v="553546.43000000005"/>
    <m/>
    <m/>
    <m/>
    <m/>
    <m/>
    <m/>
    <m/>
    <m/>
    <m/>
    <m/>
    <n v="251674"/>
    <n v="20814"/>
    <n v="34.69"/>
    <n v="5033.4799999999996"/>
  </r>
  <r>
    <x v="44"/>
    <x v="44"/>
    <x v="5"/>
    <x v="27"/>
    <x v="1"/>
    <x v="6179"/>
    <n v="1557"/>
    <n v="21.63"/>
    <n v="1476.17"/>
    <n v="8237.01"/>
    <n v="0"/>
    <m/>
    <m/>
    <m/>
    <m/>
    <m/>
    <m/>
    <m/>
    <m/>
    <m/>
    <m/>
    <m/>
    <m/>
    <m/>
    <m/>
    <n v="424"/>
    <n v="2893"/>
    <n v="40.18"/>
    <n v="70.67"/>
  </r>
  <r>
    <x v="98"/>
    <x v="98"/>
    <x v="4"/>
    <x v="19"/>
    <x v="70"/>
    <x v="4"/>
    <n v="0"/>
    <n v="0"/>
    <m/>
    <m/>
    <n v="0"/>
    <m/>
    <m/>
    <m/>
    <m/>
    <m/>
    <m/>
    <m/>
    <m/>
    <m/>
    <m/>
    <m/>
    <m/>
    <m/>
    <m/>
    <n v="0"/>
    <m/>
    <m/>
    <n v="0"/>
  </r>
  <r>
    <x v="154"/>
    <x v="154"/>
    <x v="9"/>
    <x v="2"/>
    <x v="14"/>
    <x v="6180"/>
    <n v="47104"/>
    <n v="89.21"/>
    <n v="6807.27"/>
    <n v="278553.59999999998"/>
    <n v="3754.61"/>
    <n v="7441"/>
    <n v="14.09"/>
    <m/>
    <m/>
    <m/>
    <m/>
    <m/>
    <m/>
    <m/>
    <m/>
    <m/>
    <m/>
    <m/>
    <m/>
    <n v="266.29000000000002"/>
    <n v="13636"/>
    <n v="25.83"/>
    <n v="6.05"/>
  </r>
  <r>
    <x v="222"/>
    <x v="222"/>
    <x v="8"/>
    <x v="2"/>
    <x v="2"/>
    <x v="6181"/>
    <n v="71214"/>
    <n v="92.73"/>
    <n v="2410"/>
    <n v="143443.20000000001"/>
    <n v="0"/>
    <m/>
    <m/>
    <m/>
    <m/>
    <m/>
    <m/>
    <m/>
    <m/>
    <m/>
    <m/>
    <m/>
    <m/>
    <m/>
    <m/>
    <n v="315499"/>
    <n v="6019"/>
    <n v="7.84"/>
    <n v="4929.67"/>
  </r>
  <r>
    <x v="48"/>
    <x v="48"/>
    <x v="2"/>
    <x v="0"/>
    <x v="5"/>
    <x v="6182"/>
    <n v="33508"/>
    <n v="34.9"/>
    <n v="5439"/>
    <n v="404661.6"/>
    <n v="0"/>
    <m/>
    <m/>
    <m/>
    <m/>
    <m/>
    <m/>
    <m/>
    <m/>
    <m/>
    <m/>
    <m/>
    <m/>
    <m/>
    <m/>
    <n v="180.35"/>
    <n v="18062"/>
    <n v="18.809999999999999"/>
    <n v="2.25"/>
  </r>
  <r>
    <x v="40"/>
    <x v="40"/>
    <x v="15"/>
    <x v="3"/>
    <x v="28"/>
    <x v="6183"/>
    <n v="1547"/>
    <n v="10.74"/>
    <n v="491.67"/>
    <n v="5487"/>
    <n v="0"/>
    <m/>
    <m/>
    <m/>
    <m/>
    <m/>
    <m/>
    <m/>
    <m/>
    <m/>
    <m/>
    <m/>
    <m/>
    <m/>
    <m/>
    <n v="152721"/>
    <n v="11819"/>
    <n v="82.08"/>
    <n v="12726.75"/>
  </r>
  <r>
    <x v="35"/>
    <x v="35"/>
    <x v="7"/>
    <x v="0"/>
    <x v="17"/>
    <x v="6184"/>
    <n v="7355"/>
    <n v="12.26"/>
    <n v="1501.24"/>
    <n v="69807.66"/>
    <n v="2103.7800000000002"/>
    <n v="3134"/>
    <n v="5.22"/>
    <n v="42.08"/>
    <n v="25370.15"/>
    <m/>
    <m/>
    <m/>
    <m/>
    <m/>
    <m/>
    <m/>
    <m/>
    <m/>
    <m/>
    <n v="0"/>
    <m/>
    <m/>
    <n v="0"/>
  </r>
  <r>
    <x v="20"/>
    <x v="20"/>
    <x v="6"/>
    <x v="3"/>
    <x v="11"/>
    <x v="6185"/>
    <n v="515"/>
    <n v="4.29"/>
    <n v="147.9"/>
    <n v="1375.47"/>
    <n v="50.44"/>
    <n v="130"/>
    <n v="1.08"/>
    <n v="5.04"/>
    <n v="608.23"/>
    <m/>
    <m/>
    <m/>
    <m/>
    <m/>
    <m/>
    <m/>
    <m/>
    <m/>
    <m/>
    <n v="92300"/>
    <n v="6218"/>
    <n v="51.82"/>
    <n v="9230"/>
  </r>
  <r>
    <x v="55"/>
    <x v="55"/>
    <x v="8"/>
    <x v="7"/>
    <x v="49"/>
    <x v="6186"/>
    <n v="36956"/>
    <n v="40.520000000000003"/>
    <n v="9145.26"/>
    <n v="646387.19999999995"/>
    <n v="0"/>
    <m/>
    <m/>
    <m/>
    <m/>
    <m/>
    <m/>
    <m/>
    <m/>
    <m/>
    <m/>
    <m/>
    <m/>
    <m/>
    <m/>
    <n v="9690.74"/>
    <n v="203275"/>
    <n v="222.89"/>
    <n v="127.51"/>
  </r>
  <r>
    <x v="14"/>
    <x v="14"/>
    <x v="8"/>
    <x v="11"/>
    <x v="20"/>
    <x v="6187"/>
    <n v="4617"/>
    <n v="6.41"/>
    <n v="394.68"/>
    <n v="22023.33"/>
    <n v="44029.1"/>
    <n v="54880"/>
    <n v="76.22"/>
    <n v="733.82"/>
    <n v="530960.1"/>
    <m/>
    <m/>
    <m/>
    <m/>
    <m/>
    <m/>
    <m/>
    <m/>
    <m/>
    <m/>
    <n v="0"/>
    <n v="31980"/>
    <n v="44.42"/>
    <n v="0"/>
  </r>
  <r>
    <x v="90"/>
    <x v="90"/>
    <x v="15"/>
    <x v="1"/>
    <x v="11"/>
    <x v="4"/>
    <m/>
    <m/>
    <m/>
    <m/>
    <n v="0"/>
    <m/>
    <m/>
    <m/>
    <m/>
    <m/>
    <m/>
    <m/>
    <m/>
    <m/>
    <m/>
    <m/>
    <m/>
    <m/>
    <m/>
    <n v="99200"/>
    <n v="11069"/>
    <n v="92.24"/>
    <n v="9920"/>
  </r>
  <r>
    <x v="4"/>
    <x v="4"/>
    <x v="0"/>
    <x v="6"/>
    <x v="12"/>
    <x v="2212"/>
    <n v="455"/>
    <n v="2.71"/>
    <n v="150.57"/>
    <n v="1960.44"/>
    <n v="0"/>
    <m/>
    <m/>
    <m/>
    <m/>
    <m/>
    <m/>
    <m/>
    <m/>
    <m/>
    <m/>
    <m/>
    <m/>
    <m/>
    <m/>
    <n v="114"/>
    <n v="582"/>
    <n v="3.46"/>
    <n v="8.14"/>
  </r>
  <r>
    <x v="105"/>
    <x v="105"/>
    <x v="4"/>
    <x v="2"/>
    <x v="30"/>
    <x v="6188"/>
    <n v="44859"/>
    <n v="77.88"/>
    <n v="5244"/>
    <n v="234092.16"/>
    <n v="0"/>
    <m/>
    <m/>
    <m/>
    <m/>
    <m/>
    <m/>
    <m/>
    <m/>
    <m/>
    <m/>
    <m/>
    <m/>
    <m/>
    <m/>
    <n v="50001"/>
    <n v="3045"/>
    <n v="5.29"/>
    <n v="1041.69"/>
  </r>
  <r>
    <x v="98"/>
    <x v="98"/>
    <x v="3"/>
    <x v="5"/>
    <x v="101"/>
    <x v="310"/>
    <n v="54087"/>
    <n v="40.98"/>
    <n v="2574.5500000000002"/>
    <n v="263376"/>
    <n v="39119.300000000003"/>
    <n v="55842"/>
    <n v="42.3"/>
    <n v="355.63"/>
    <n v="471751.39"/>
    <m/>
    <m/>
    <m/>
    <m/>
    <m/>
    <m/>
    <m/>
    <m/>
    <m/>
    <m/>
    <n v="348.91"/>
    <n v="29069"/>
    <n v="22.02"/>
    <n v="3.17"/>
  </r>
  <r>
    <x v="88"/>
    <x v="88"/>
    <x v="15"/>
    <x v="1"/>
    <x v="41"/>
    <x v="4"/>
    <m/>
    <m/>
    <m/>
    <m/>
    <n v="0"/>
    <m/>
    <m/>
    <m/>
    <m/>
    <m/>
    <m/>
    <m/>
    <m/>
    <m/>
    <m/>
    <m/>
    <m/>
    <m/>
    <m/>
    <n v="22471"/>
    <n v="3994"/>
    <n v="110.94"/>
    <n v="7490.33"/>
  </r>
  <r>
    <x v="43"/>
    <x v="43"/>
    <x v="5"/>
    <x v="2"/>
    <x v="30"/>
    <x v="6189"/>
    <n v="66385"/>
    <n v="115.25"/>
    <n v="8453.33"/>
    <n v="377356.79999999999"/>
    <n v="0"/>
    <m/>
    <m/>
    <m/>
    <m/>
    <m/>
    <m/>
    <m/>
    <m/>
    <m/>
    <m/>
    <m/>
    <m/>
    <m/>
    <m/>
    <n v="1005.01"/>
    <n v="21823"/>
    <n v="37.89"/>
    <n v="20.94"/>
  </r>
  <r>
    <x v="5"/>
    <x v="5"/>
    <x v="6"/>
    <x v="4"/>
    <x v="5"/>
    <x v="6190"/>
    <n v="4340"/>
    <n v="4.5199999999999996"/>
    <n v="250.71"/>
    <n v="18653.009999999998"/>
    <n v="3230"/>
    <n v="5393"/>
    <n v="5.62"/>
    <n v="40.380000000000003"/>
    <n v="38951.54"/>
    <m/>
    <m/>
    <m/>
    <m/>
    <m/>
    <m/>
    <m/>
    <m/>
    <m/>
    <m/>
    <n v="3442"/>
    <n v="22274"/>
    <n v="23.2"/>
    <n v="43.03"/>
  </r>
  <r>
    <x v="37"/>
    <x v="37"/>
    <x v="2"/>
    <x v="3"/>
    <x v="98"/>
    <x v="4"/>
    <m/>
    <m/>
    <m/>
    <m/>
    <n v="0"/>
    <m/>
    <m/>
    <m/>
    <m/>
    <m/>
    <m/>
    <m/>
    <m/>
    <m/>
    <m/>
    <m/>
    <m/>
    <m/>
    <m/>
    <n v="9064"/>
    <n v="477"/>
    <n v="2.21"/>
    <n v="503.56"/>
  </r>
  <r>
    <x v="55"/>
    <x v="55"/>
    <x v="14"/>
    <x v="4"/>
    <x v="35"/>
    <x v="6191"/>
    <n v="10102"/>
    <n v="4.45"/>
    <n v="266.81"/>
    <n v="46898.04"/>
    <n v="45915.62"/>
    <n v="74809"/>
    <n v="32.979999999999997"/>
    <n v="242.94"/>
    <n v="553710.18999999994"/>
    <m/>
    <m/>
    <m/>
    <m/>
    <m/>
    <m/>
    <m/>
    <m/>
    <m/>
    <m/>
    <n v="0"/>
    <n v="1501445"/>
    <n v="662.01"/>
    <n v="0"/>
  </r>
  <r>
    <x v="40"/>
    <x v="40"/>
    <x v="3"/>
    <x v="2"/>
    <x v="17"/>
    <x v="6192"/>
    <n v="24163"/>
    <n v="40.270000000000003"/>
    <n v="2774.76"/>
    <n v="129026.34"/>
    <n v="48090.2"/>
    <n v="35950"/>
    <n v="59.92"/>
    <n v="961.8"/>
    <n v="579934.18999999994"/>
    <m/>
    <m/>
    <m/>
    <m/>
    <m/>
    <m/>
    <m/>
    <m/>
    <m/>
    <m/>
    <n v="254000"/>
    <n v="16046"/>
    <n v="26.74"/>
    <n v="5080"/>
  </r>
  <r>
    <x v="219"/>
    <x v="219"/>
    <x v="6"/>
    <x v="2"/>
    <x v="30"/>
    <x v="6193"/>
    <n v="22734"/>
    <n v="39.47"/>
    <n v="2807.08"/>
    <n v="125308.2"/>
    <n v="13845.03"/>
    <n v="22421"/>
    <n v="38.93"/>
    <n v="288.44"/>
    <n v="166961.31"/>
    <m/>
    <m/>
    <m/>
    <m/>
    <m/>
    <m/>
    <m/>
    <m/>
    <m/>
    <m/>
    <n v="400"/>
    <n v="6100"/>
    <n v="10.59"/>
    <n v="8.33"/>
  </r>
  <r>
    <x v="194"/>
    <x v="194"/>
    <x v="1"/>
    <x v="7"/>
    <x v="40"/>
    <x v="6194"/>
    <n v="79601"/>
    <n v="94.76"/>
    <n v="11276"/>
    <n v="734067.6"/>
    <n v="0"/>
    <m/>
    <m/>
    <m/>
    <m/>
    <m/>
    <m/>
    <m/>
    <m/>
    <m/>
    <m/>
    <m/>
    <m/>
    <m/>
    <m/>
    <n v="0"/>
    <m/>
    <m/>
    <n v="0"/>
  </r>
  <r>
    <x v="67"/>
    <x v="67"/>
    <x v="5"/>
    <x v="7"/>
    <x v="45"/>
    <x v="6195"/>
    <n v="295387"/>
    <n v="139.86000000000001"/>
    <n v="8576.82"/>
    <n v="1403853.6"/>
    <n v="0"/>
    <m/>
    <m/>
    <m/>
    <m/>
    <m/>
    <m/>
    <m/>
    <m/>
    <m/>
    <m/>
    <m/>
    <m/>
    <m/>
    <m/>
    <n v="5139"/>
    <n v="105238"/>
    <n v="49.83"/>
    <n v="29.2"/>
  </r>
  <r>
    <x v="29"/>
    <x v="29"/>
    <x v="8"/>
    <x v="7"/>
    <x v="40"/>
    <x v="4"/>
    <m/>
    <m/>
    <m/>
    <m/>
    <n v="0"/>
    <m/>
    <m/>
    <m/>
    <m/>
    <m/>
    <m/>
    <m/>
    <m/>
    <m/>
    <m/>
    <m/>
    <m/>
    <m/>
    <m/>
    <n v="0"/>
    <m/>
    <m/>
    <n v="0"/>
  </r>
  <r>
    <x v="120"/>
    <x v="120"/>
    <x v="12"/>
    <x v="2"/>
    <x v="37"/>
    <x v="6196"/>
    <n v="39957"/>
    <n v="104.05"/>
    <n v="7070.72"/>
    <n v="210424.59"/>
    <n v="0"/>
    <m/>
    <m/>
    <m/>
    <m/>
    <m/>
    <m/>
    <m/>
    <m/>
    <m/>
    <m/>
    <m/>
    <m/>
    <m/>
    <m/>
    <n v="0"/>
    <n v="6701"/>
    <n v="17.45"/>
    <n v="0"/>
  </r>
  <r>
    <x v="87"/>
    <x v="87"/>
    <x v="14"/>
    <x v="19"/>
    <x v="124"/>
    <x v="6197"/>
    <n v="65845"/>
    <n v="116.75"/>
    <n v="10519.15"/>
    <n v="459792"/>
    <n v="0"/>
    <m/>
    <m/>
    <m/>
    <m/>
    <m/>
    <m/>
    <m/>
    <m/>
    <m/>
    <m/>
    <m/>
    <m/>
    <m/>
    <m/>
    <n v="1163"/>
    <n v="10255"/>
    <n v="18.18"/>
    <n v="24.74"/>
  </r>
  <r>
    <x v="44"/>
    <x v="44"/>
    <x v="12"/>
    <x v="27"/>
    <x v="1"/>
    <x v="6198"/>
    <n v="2451"/>
    <n v="34.04"/>
    <n v="1907.33"/>
    <n v="10642.92"/>
    <n v="0"/>
    <m/>
    <m/>
    <m/>
    <m/>
    <m/>
    <m/>
    <m/>
    <m/>
    <m/>
    <m/>
    <m/>
    <m/>
    <m/>
    <m/>
    <n v="109"/>
    <n v="912"/>
    <n v="12.67"/>
    <n v="18.170000000000002"/>
  </r>
  <r>
    <x v="31"/>
    <x v="31"/>
    <x v="14"/>
    <x v="6"/>
    <x v="41"/>
    <x v="0"/>
    <n v="0"/>
    <n v="0"/>
    <n v="0"/>
    <n v="0"/>
    <n v="0"/>
    <n v="0"/>
    <n v="0"/>
    <n v="0"/>
    <n v="0"/>
    <m/>
    <m/>
    <m/>
    <m/>
    <m/>
    <m/>
    <m/>
    <m/>
    <m/>
    <m/>
    <n v="351"/>
    <n v="6261"/>
    <n v="173.92"/>
    <n v="117"/>
  </r>
  <r>
    <x v="68"/>
    <x v="68"/>
    <x v="8"/>
    <x v="2"/>
    <x v="29"/>
    <x v="6199"/>
    <n v="36814"/>
    <n v="59"/>
    <n v="4460.7700000000004"/>
    <n v="215722.8"/>
    <n v="22770"/>
    <n v="32564"/>
    <n v="52.19"/>
    <m/>
    <m/>
    <m/>
    <m/>
    <m/>
    <m/>
    <m/>
    <m/>
    <m/>
    <m/>
    <m/>
    <m/>
    <n v="0.67"/>
    <n v="6588"/>
    <n v="10.56"/>
    <n v="0.01"/>
  </r>
  <r>
    <x v="28"/>
    <x v="28"/>
    <x v="11"/>
    <x v="1"/>
    <x v="1"/>
    <x v="4"/>
    <m/>
    <m/>
    <m/>
    <m/>
    <n v="0"/>
    <m/>
    <m/>
    <m/>
    <m/>
    <m/>
    <m/>
    <m/>
    <m/>
    <m/>
    <m/>
    <m/>
    <m/>
    <m/>
    <m/>
    <n v="35100"/>
    <n v="3428"/>
    <n v="47.61"/>
    <n v="5850"/>
  </r>
  <r>
    <x v="8"/>
    <x v="8"/>
    <x v="8"/>
    <x v="2"/>
    <x v="2"/>
    <x v="6200"/>
    <n v="37290"/>
    <n v="48.55"/>
    <n v="3550"/>
    <n v="211296"/>
    <n v="27607.98"/>
    <n v="38663"/>
    <n v="50.34"/>
    <n v="431.37"/>
    <n v="332932.90999999997"/>
    <m/>
    <m/>
    <m/>
    <m/>
    <m/>
    <m/>
    <m/>
    <m/>
    <m/>
    <m/>
    <n v="0"/>
    <n v="7579"/>
    <n v="9.8699999999999992"/>
    <n v="0"/>
  </r>
  <r>
    <x v="40"/>
    <x v="40"/>
    <x v="2"/>
    <x v="3"/>
    <x v="28"/>
    <x v="6201"/>
    <n v="1220"/>
    <n v="8.4700000000000006"/>
    <n v="307"/>
    <n v="3426.12"/>
    <n v="0"/>
    <m/>
    <m/>
    <m/>
    <m/>
    <m/>
    <m/>
    <m/>
    <m/>
    <m/>
    <m/>
    <m/>
    <m/>
    <m/>
    <m/>
    <n v="151800"/>
    <n v="9098"/>
    <n v="63.18"/>
    <n v="12650"/>
  </r>
  <r>
    <x v="18"/>
    <x v="18"/>
    <x v="10"/>
    <x v="7"/>
    <x v="9"/>
    <x v="6202"/>
    <n v="8793"/>
    <n v="18.32"/>
    <n v="1398.2"/>
    <n v="52013.04"/>
    <n v="22000.3"/>
    <n v="33113"/>
    <n v="68.989999999999995"/>
    <n v="550.01"/>
    <n v="265308.25"/>
    <m/>
    <m/>
    <m/>
    <m/>
    <m/>
    <m/>
    <m/>
    <m/>
    <m/>
    <m/>
    <n v="106000"/>
    <n v="9825"/>
    <n v="20.47"/>
    <n v="2650"/>
  </r>
  <r>
    <x v="27"/>
    <x v="27"/>
    <x v="0"/>
    <x v="7"/>
    <x v="42"/>
    <x v="6203"/>
    <n v="11570"/>
    <n v="32.14"/>
    <n v="2430.0700000000002"/>
    <n v="67798.86"/>
    <n v="13215"/>
    <n v="15816"/>
    <n v="43.93"/>
    <m/>
    <m/>
    <m/>
    <m/>
    <m/>
    <m/>
    <m/>
    <m/>
    <m/>
    <m/>
    <m/>
    <m/>
    <n v="638"/>
    <n v="1792"/>
    <n v="4.9800000000000004"/>
    <n v="21.27"/>
  </r>
  <r>
    <x v="25"/>
    <x v="25"/>
    <x v="1"/>
    <x v="14"/>
    <x v="17"/>
    <x v="6204"/>
    <n v="33676"/>
    <n v="56.13"/>
    <n v="6080"/>
    <n v="282720"/>
    <n v="0"/>
    <m/>
    <m/>
    <m/>
    <m/>
    <m/>
    <m/>
    <m/>
    <m/>
    <m/>
    <m/>
    <m/>
    <m/>
    <m/>
    <m/>
    <n v="2790"/>
    <n v="15004"/>
    <n v="25.01"/>
    <n v="55.8"/>
  </r>
  <r>
    <x v="14"/>
    <x v="14"/>
    <x v="1"/>
    <x v="4"/>
    <x v="26"/>
    <x v="6205"/>
    <n v="9383"/>
    <n v="11.5"/>
    <n v="957.96"/>
    <n v="60581.13"/>
    <n v="85319.11"/>
    <n v="70538"/>
    <n v="86.44"/>
    <n v="1254.69"/>
    <n v="1028888.72"/>
    <m/>
    <m/>
    <m/>
    <m/>
    <m/>
    <m/>
    <m/>
    <m/>
    <m/>
    <m/>
    <n v="0"/>
    <n v="12580"/>
    <n v="15.42"/>
    <n v="0"/>
  </r>
  <r>
    <x v="66"/>
    <x v="66"/>
    <x v="4"/>
    <x v="5"/>
    <x v="19"/>
    <x v="6206"/>
    <n v="4836"/>
    <n v="26.87"/>
    <n v="1495.4"/>
    <n v="20860.830000000002"/>
    <n v="5545.1"/>
    <n v="9250"/>
    <n v="51.39"/>
    <n v="369.67"/>
    <n v="66870.05"/>
    <m/>
    <m/>
    <m/>
    <m/>
    <m/>
    <m/>
    <m/>
    <m/>
    <m/>
    <m/>
    <n v="426"/>
    <n v="6419"/>
    <n v="35.659999999999997"/>
    <n v="28.4"/>
  </r>
  <r>
    <x v="21"/>
    <x v="21"/>
    <x v="5"/>
    <x v="6"/>
    <x v="31"/>
    <x v="3949"/>
    <n v="107"/>
    <n v="0.45"/>
    <n v="18.649999999999999"/>
    <n v="346.89"/>
    <n v="311"/>
    <n v="636"/>
    <n v="2.65"/>
    <n v="15.55"/>
    <n v="3750.44"/>
    <m/>
    <m/>
    <m/>
    <m/>
    <m/>
    <m/>
    <m/>
    <m/>
    <m/>
    <m/>
    <n v="2384.67"/>
    <n v="14044"/>
    <n v="58.52"/>
    <n v="119.23"/>
  </r>
  <r>
    <x v="62"/>
    <x v="62"/>
    <x v="0"/>
    <x v="3"/>
    <x v="37"/>
    <x v="6207"/>
    <n v="9389"/>
    <n v="24.45"/>
    <n v="2038.34"/>
    <n v="60661.11"/>
    <n v="1754"/>
    <n v="2486"/>
    <n v="6.47"/>
    <m/>
    <m/>
    <m/>
    <m/>
    <m/>
    <m/>
    <m/>
    <m/>
    <m/>
    <m/>
    <m/>
    <m/>
    <n v="2738"/>
    <n v="14675"/>
    <n v="38.22"/>
    <n v="85.56"/>
  </r>
  <r>
    <x v="96"/>
    <x v="96"/>
    <x v="14"/>
    <x v="2"/>
    <x v="42"/>
    <x v="6208"/>
    <n v="13715"/>
    <n v="38.1"/>
    <n v="3021.33"/>
    <n v="84295.2"/>
    <n v="15079.53"/>
    <n v="17652"/>
    <n v="49.03"/>
    <n v="502.65"/>
    <n v="181848.63"/>
    <m/>
    <m/>
    <m/>
    <m/>
    <m/>
    <m/>
    <m/>
    <m/>
    <m/>
    <m/>
    <n v="82.27"/>
    <n v="10643"/>
    <n v="29.56"/>
    <n v="2.74"/>
  </r>
  <r>
    <x v="24"/>
    <x v="24"/>
    <x v="12"/>
    <x v="2"/>
    <x v="29"/>
    <x v="6209"/>
    <n v="30040"/>
    <n v="48.14"/>
    <n v="3186.17"/>
    <n v="154083.32999999999"/>
    <n v="38069.839999999997"/>
    <n v="47960"/>
    <n v="76.86"/>
    <n v="732.11"/>
    <n v="459095.56"/>
    <m/>
    <m/>
    <m/>
    <m/>
    <m/>
    <m/>
    <m/>
    <m/>
    <m/>
    <m/>
    <n v="2040"/>
    <n v="12408"/>
    <n v="19.88"/>
    <n v="39.229999999999997"/>
  </r>
  <r>
    <x v="73"/>
    <x v="73"/>
    <x v="4"/>
    <x v="1"/>
    <x v="5"/>
    <x v="6210"/>
    <n v="80197"/>
    <n v="83.54"/>
    <n v="7742.5"/>
    <n v="576042"/>
    <n v="0"/>
    <m/>
    <m/>
    <m/>
    <m/>
    <m/>
    <m/>
    <m/>
    <m/>
    <m/>
    <m/>
    <m/>
    <m/>
    <m/>
    <m/>
    <n v="4451"/>
    <n v="51466"/>
    <n v="53.61"/>
    <n v="55.64"/>
  </r>
  <r>
    <x v="49"/>
    <x v="49"/>
    <x v="6"/>
    <x v="7"/>
    <x v="20"/>
    <x v="6211"/>
    <n v="84740"/>
    <n v="117.69"/>
    <n v="7713.9"/>
    <n v="430435.62"/>
    <n v="0"/>
    <m/>
    <m/>
    <m/>
    <m/>
    <m/>
    <m/>
    <m/>
    <m/>
    <m/>
    <m/>
    <m/>
    <m/>
    <m/>
    <m/>
    <n v="233973"/>
    <n v="25417"/>
    <n v="35.299999999999997"/>
    <n v="3899.55"/>
  </r>
  <r>
    <x v="8"/>
    <x v="8"/>
    <x v="11"/>
    <x v="1"/>
    <x v="6"/>
    <x v="4"/>
    <m/>
    <m/>
    <m/>
    <m/>
    <n v="0"/>
    <m/>
    <m/>
    <m/>
    <m/>
    <m/>
    <m/>
    <m/>
    <m/>
    <m/>
    <m/>
    <m/>
    <m/>
    <m/>
    <m/>
    <n v="0"/>
    <n v="5260"/>
    <n v="54.79"/>
    <n v="0"/>
  </r>
  <r>
    <x v="38"/>
    <x v="38"/>
    <x v="11"/>
    <x v="7"/>
    <x v="5"/>
    <x v="6212"/>
    <n v="53162"/>
    <n v="55.38"/>
    <n v="7256.13"/>
    <n v="539855.69999999995"/>
    <n v="9591.66"/>
    <n v="29513"/>
    <n v="30.74"/>
    <n v="119.9"/>
    <n v="115668.69"/>
    <m/>
    <m/>
    <m/>
    <m/>
    <m/>
    <m/>
    <m/>
    <m/>
    <m/>
    <m/>
    <n v="12751"/>
    <n v="51448"/>
    <n v="53.59"/>
    <n v="159.38999999999999"/>
  </r>
  <r>
    <x v="109"/>
    <x v="109"/>
    <x v="1"/>
    <x v="2"/>
    <x v="2"/>
    <x v="6213"/>
    <n v="23388"/>
    <n v="30.45"/>
    <n v="3068.44"/>
    <n v="182633.4"/>
    <n v="0"/>
    <n v="0"/>
    <n v="0"/>
    <m/>
    <m/>
    <n v="0"/>
    <n v="0"/>
    <n v="0"/>
    <n v="0"/>
    <n v="0"/>
    <n v="0"/>
    <n v="0"/>
    <n v="0"/>
    <n v="0"/>
    <n v="0"/>
    <n v="100500"/>
    <n v="1844"/>
    <n v="2.4"/>
    <n v="1570.31"/>
  </r>
  <r>
    <x v="78"/>
    <x v="78"/>
    <x v="2"/>
    <x v="7"/>
    <x v="55"/>
    <x v="6214"/>
    <n v="123352"/>
    <n v="107.08"/>
    <n v="9310.42"/>
    <n v="831234"/>
    <n v="363"/>
    <n v="7652"/>
    <n v="6.64"/>
    <n v="3.78"/>
    <n v="4377.53"/>
    <m/>
    <m/>
    <m/>
    <m/>
    <m/>
    <m/>
    <m/>
    <m/>
    <m/>
    <m/>
    <n v="175680"/>
    <n v="3124"/>
    <n v="2.71"/>
    <n v="1830"/>
  </r>
  <r>
    <x v="10"/>
    <x v="10"/>
    <x v="9"/>
    <x v="7"/>
    <x v="9"/>
    <x v="6215"/>
    <n v="18509"/>
    <n v="38.56"/>
    <n v="2980"/>
    <n v="110856"/>
    <n v="24189.14"/>
    <n v="45471"/>
    <n v="94.73"/>
    <n v="604.73"/>
    <n v="291704.06"/>
    <m/>
    <m/>
    <m/>
    <m/>
    <m/>
    <m/>
    <m/>
    <m/>
    <m/>
    <m/>
    <n v="172050"/>
    <n v="16078"/>
    <n v="33.5"/>
    <n v="4301.25"/>
  </r>
  <r>
    <x v="76"/>
    <x v="76"/>
    <x v="7"/>
    <x v="11"/>
    <x v="72"/>
    <x v="6216"/>
    <n v="14081"/>
    <n v="5.99"/>
    <n v="248.11"/>
    <n v="45225.9"/>
    <n v="43258.97"/>
    <n v="47784"/>
    <n v="20.32"/>
    <m/>
    <m/>
    <m/>
    <m/>
    <m/>
    <m/>
    <m/>
    <m/>
    <m/>
    <m/>
    <m/>
    <m/>
    <n v="15971"/>
    <n v="43169"/>
    <n v="18.350000000000001"/>
    <n v="81.48"/>
  </r>
  <r>
    <x v="205"/>
    <x v="205"/>
    <x v="5"/>
    <x v="7"/>
    <x v="42"/>
    <x v="934"/>
    <n v="36721"/>
    <n v="102"/>
    <n v="8228"/>
    <n v="229561.2"/>
    <n v="0"/>
    <m/>
    <m/>
    <m/>
    <m/>
    <m/>
    <m/>
    <m/>
    <m/>
    <m/>
    <m/>
    <m/>
    <m/>
    <m/>
    <m/>
    <n v="0"/>
    <m/>
    <m/>
    <n v="0"/>
  </r>
  <r>
    <x v="75"/>
    <x v="75"/>
    <x v="0"/>
    <x v="13"/>
    <x v="6"/>
    <x v="4"/>
    <m/>
    <m/>
    <m/>
    <m/>
    <n v="0"/>
    <m/>
    <m/>
    <m/>
    <m/>
    <m/>
    <m/>
    <m/>
    <m/>
    <m/>
    <m/>
    <m/>
    <m/>
    <m/>
    <m/>
    <n v="9000"/>
    <n v="282"/>
    <n v="2.94"/>
    <n v="1125"/>
  </r>
  <r>
    <x v="40"/>
    <x v="40"/>
    <x v="12"/>
    <x v="4"/>
    <x v="37"/>
    <x v="6217"/>
    <n v="3162"/>
    <n v="8.23"/>
    <n v="530.5"/>
    <n v="15787.68"/>
    <n v="15017.46"/>
    <n v="17139"/>
    <n v="44.63"/>
    <n v="469.3"/>
    <n v="181100.04"/>
    <m/>
    <m/>
    <m/>
    <m/>
    <m/>
    <m/>
    <m/>
    <m/>
    <m/>
    <m/>
    <n v="250000"/>
    <n v="16874"/>
    <n v="43.94"/>
    <n v="7812.5"/>
  </r>
  <r>
    <x v="10"/>
    <x v="10"/>
    <x v="11"/>
    <x v="2"/>
    <x v="14"/>
    <x v="6218"/>
    <n v="69025"/>
    <n v="130.72999999999999"/>
    <n v="8894.5499999999993"/>
    <n v="363964.8"/>
    <n v="0"/>
    <m/>
    <m/>
    <m/>
    <m/>
    <m/>
    <m/>
    <m/>
    <m/>
    <m/>
    <m/>
    <m/>
    <m/>
    <m/>
    <m/>
    <n v="93089"/>
    <n v="11160"/>
    <n v="21.14"/>
    <n v="2115.66"/>
  </r>
  <r>
    <x v="77"/>
    <x v="77"/>
    <x v="10"/>
    <x v="1"/>
    <x v="51"/>
    <x v="4"/>
    <m/>
    <m/>
    <m/>
    <m/>
    <n v="0"/>
    <m/>
    <m/>
    <m/>
    <m/>
    <m/>
    <m/>
    <m/>
    <m/>
    <m/>
    <m/>
    <m/>
    <m/>
    <m/>
    <m/>
    <n v="0"/>
    <m/>
    <m/>
    <n v="0"/>
  </r>
  <r>
    <x v="15"/>
    <x v="15"/>
    <x v="10"/>
    <x v="5"/>
    <x v="13"/>
    <x v="6219"/>
    <n v="5995"/>
    <n v="29.39"/>
    <n v="3152.94"/>
    <n v="49848"/>
    <n v="3095.07"/>
    <n v="5935"/>
    <n v="29.09"/>
    <n v="182.06"/>
    <n v="37324.43"/>
    <m/>
    <m/>
    <m/>
    <m/>
    <m/>
    <m/>
    <m/>
    <m/>
    <m/>
    <m/>
    <n v="5801.75"/>
    <n v="7664"/>
    <n v="37.57"/>
    <n v="341.28"/>
  </r>
  <r>
    <x v="8"/>
    <x v="8"/>
    <x v="9"/>
    <x v="6"/>
    <x v="7"/>
    <x v="4"/>
    <m/>
    <m/>
    <m/>
    <m/>
    <n v="0"/>
    <m/>
    <m/>
    <m/>
    <m/>
    <m/>
    <m/>
    <m/>
    <m/>
    <m/>
    <m/>
    <m/>
    <m/>
    <m/>
    <m/>
    <n v="0"/>
    <m/>
    <m/>
    <n v="0"/>
  </r>
  <r>
    <x v="65"/>
    <x v="65"/>
    <x v="0"/>
    <x v="4"/>
    <x v="44"/>
    <x v="6220"/>
    <n v="1701"/>
    <n v="1.58"/>
    <n v="61.7"/>
    <n v="5164.29"/>
    <n v="749.76"/>
    <n v="1247"/>
    <n v="1.1499999999999999"/>
    <n v="8.33"/>
    <n v="9041.5499999999993"/>
    <m/>
    <m/>
    <m/>
    <m/>
    <m/>
    <m/>
    <m/>
    <m/>
    <m/>
    <m/>
    <n v="319137"/>
    <n v="41560"/>
    <n v="38.479999999999997"/>
    <n v="3545.97"/>
  </r>
  <r>
    <x v="109"/>
    <x v="109"/>
    <x v="15"/>
    <x v="1"/>
    <x v="46"/>
    <x v="0"/>
    <n v="0"/>
    <n v="0"/>
    <n v="0"/>
    <n v="0"/>
    <n v="0"/>
    <n v="0"/>
    <n v="0"/>
    <m/>
    <m/>
    <n v="0"/>
    <n v="0"/>
    <n v="0"/>
    <n v="0"/>
    <n v="0"/>
    <n v="0"/>
    <n v="0"/>
    <n v="0"/>
    <n v="0"/>
    <n v="0"/>
    <n v="0"/>
    <n v="0"/>
    <n v="0"/>
    <n v="0"/>
  </r>
  <r>
    <x v="143"/>
    <x v="143"/>
    <x v="8"/>
    <x v="7"/>
    <x v="9"/>
    <x v="6221"/>
    <n v="43119"/>
    <n v="89.83"/>
    <n v="5676.6"/>
    <n v="211169.52"/>
    <n v="14206"/>
    <n v="14198"/>
    <n v="29.58"/>
    <n v="355.15"/>
    <n v="171314.42"/>
    <m/>
    <m/>
    <m/>
    <m/>
    <m/>
    <m/>
    <m/>
    <m/>
    <m/>
    <m/>
    <n v="1272.6400000000001"/>
    <n v="2073"/>
    <n v="4.32"/>
    <n v="31.82"/>
  </r>
  <r>
    <x v="76"/>
    <x v="76"/>
    <x v="3"/>
    <x v="0"/>
    <x v="9"/>
    <x v="6222"/>
    <n v="28361"/>
    <n v="59.09"/>
    <n v="3904.9"/>
    <n v="145262.28"/>
    <n v="16952.47"/>
    <n v="18482"/>
    <n v="38.5"/>
    <n v="423.81"/>
    <n v="204434.96"/>
    <m/>
    <m/>
    <m/>
    <m/>
    <m/>
    <m/>
    <m/>
    <m/>
    <m/>
    <m/>
    <n v="116637"/>
    <n v="6204"/>
    <n v="12.93"/>
    <n v="2915.93"/>
  </r>
  <r>
    <x v="69"/>
    <x v="69"/>
    <x v="2"/>
    <x v="7"/>
    <x v="9"/>
    <x v="6223"/>
    <n v="82604"/>
    <n v="172.09"/>
    <n v="8148"/>
    <n v="303105.59999999998"/>
    <n v="0"/>
    <m/>
    <m/>
    <m/>
    <m/>
    <m/>
    <m/>
    <m/>
    <m/>
    <m/>
    <m/>
    <m/>
    <m/>
    <m/>
    <m/>
    <n v="189660"/>
    <n v="20831"/>
    <n v="43.4"/>
    <n v="4741.5"/>
  </r>
  <r>
    <x v="220"/>
    <x v="220"/>
    <x v="13"/>
    <x v="2"/>
    <x v="9"/>
    <x v="6224"/>
    <n v="56456"/>
    <n v="117.62"/>
    <n v="8314.65"/>
    <n v="309304.98"/>
    <n v="0"/>
    <m/>
    <m/>
    <m/>
    <m/>
    <m/>
    <m/>
    <m/>
    <m/>
    <m/>
    <m/>
    <m/>
    <m/>
    <m/>
    <m/>
    <n v="1148.5899999999999"/>
    <n v="80122"/>
    <n v="166.92"/>
    <n v="28.71"/>
  </r>
  <r>
    <x v="46"/>
    <x v="46"/>
    <x v="4"/>
    <x v="0"/>
    <x v="58"/>
    <x v="6225"/>
    <n v="77594"/>
    <n v="62.17"/>
    <n v="6406.07"/>
    <n v="619594.82999999996"/>
    <n v="343.36"/>
    <n v="657"/>
    <n v="0.53"/>
    <n v="3.3"/>
    <n v="4140.63"/>
    <m/>
    <m/>
    <m/>
    <m/>
    <m/>
    <m/>
    <m/>
    <m/>
    <m/>
    <m/>
    <n v="1520"/>
    <n v="12112"/>
    <n v="9.7100000000000009"/>
    <n v="14.62"/>
  </r>
  <r>
    <x v="72"/>
    <x v="72"/>
    <x v="12"/>
    <x v="12"/>
    <x v="1"/>
    <x v="4"/>
    <m/>
    <m/>
    <m/>
    <m/>
    <n v="0"/>
    <m/>
    <m/>
    <m/>
    <m/>
    <m/>
    <m/>
    <m/>
    <m/>
    <m/>
    <m/>
    <m/>
    <m/>
    <m/>
    <m/>
    <n v="0"/>
    <n v="3464"/>
    <n v="48.11"/>
    <n v="0"/>
  </r>
  <r>
    <x v="33"/>
    <x v="33"/>
    <x v="15"/>
    <x v="12"/>
    <x v="6"/>
    <x v="0"/>
    <n v="0"/>
    <n v="0"/>
    <n v="0"/>
    <n v="0"/>
    <n v="0"/>
    <n v="0"/>
    <n v="0"/>
    <n v="0"/>
    <n v="0"/>
    <n v="0"/>
    <n v="0"/>
    <n v="0"/>
    <n v="0"/>
    <n v="0"/>
    <m/>
    <m/>
    <m/>
    <m/>
    <m/>
    <n v="0"/>
    <n v="0"/>
    <n v="0"/>
    <n v="0"/>
  </r>
  <r>
    <x v="202"/>
    <x v="202"/>
    <x v="4"/>
    <x v="5"/>
    <x v="5"/>
    <x v="6226"/>
    <n v="37988"/>
    <n v="39.57"/>
    <n v="2168.9"/>
    <n v="161366.16"/>
    <n v="17250.240000000002"/>
    <n v="19071"/>
    <n v="19.87"/>
    <n v="215.63"/>
    <n v="208025.85"/>
    <m/>
    <m/>
    <m/>
    <m/>
    <m/>
    <m/>
    <m/>
    <m/>
    <m/>
    <m/>
    <n v="2256"/>
    <n v="28435"/>
    <n v="29.62"/>
    <n v="28.2"/>
  </r>
  <r>
    <x v="72"/>
    <x v="72"/>
    <x v="4"/>
    <x v="5"/>
    <x v="102"/>
    <x v="6227"/>
    <n v="36120"/>
    <n v="29.22"/>
    <n v="1862.87"/>
    <n v="178444.68"/>
    <n v="53992.24"/>
    <n v="32104"/>
    <n v="25.97"/>
    <m/>
    <m/>
    <m/>
    <m/>
    <m/>
    <m/>
    <m/>
    <m/>
    <m/>
    <m/>
    <m/>
    <m/>
    <n v="422419"/>
    <n v="13774"/>
    <n v="11.14"/>
    <n v="4101.16"/>
  </r>
  <r>
    <x v="64"/>
    <x v="64"/>
    <x v="6"/>
    <x v="1"/>
    <x v="11"/>
    <x v="6228"/>
    <n v="391"/>
    <n v="3.26"/>
    <n v="104.7"/>
    <n v="973.71"/>
    <n v="95.05"/>
    <n v="160"/>
    <n v="1.33"/>
    <n v="9.51"/>
    <n v="1146.28"/>
    <m/>
    <m/>
    <m/>
    <m/>
    <m/>
    <m/>
    <m/>
    <m/>
    <m/>
    <m/>
    <n v="40691"/>
    <n v="10205"/>
    <n v="85.04"/>
    <n v="4069.1"/>
  </r>
  <r>
    <x v="164"/>
    <x v="164"/>
    <x v="10"/>
    <x v="12"/>
    <x v="6"/>
    <x v="4"/>
    <m/>
    <m/>
    <m/>
    <m/>
    <n v="0"/>
    <m/>
    <m/>
    <m/>
    <m/>
    <m/>
    <m/>
    <m/>
    <m/>
    <m/>
    <m/>
    <m/>
    <m/>
    <m/>
    <m/>
    <n v="0"/>
    <m/>
    <m/>
    <n v="0"/>
  </r>
  <r>
    <x v="9"/>
    <x v="9"/>
    <x v="13"/>
    <x v="4"/>
    <x v="8"/>
    <x v="4"/>
    <n v="0"/>
    <n v="0"/>
    <m/>
    <m/>
    <n v="0"/>
    <n v="0"/>
    <n v="0"/>
    <m/>
    <m/>
    <m/>
    <m/>
    <m/>
    <m/>
    <m/>
    <m/>
    <m/>
    <m/>
    <m/>
    <m/>
    <n v="0"/>
    <n v="0"/>
    <n v="0"/>
    <n v="0"/>
  </r>
  <r>
    <x v="54"/>
    <x v="54"/>
    <x v="9"/>
    <x v="0"/>
    <x v="34"/>
    <x v="6229"/>
    <n v="11550"/>
    <n v="27.5"/>
    <n v="1870.09"/>
    <n v="60871.29"/>
    <n v="7709.99"/>
    <n v="11753"/>
    <n v="27.98"/>
    <n v="220.29"/>
    <n v="92977.09"/>
    <m/>
    <m/>
    <m/>
    <m/>
    <m/>
    <m/>
    <m/>
    <m/>
    <m/>
    <m/>
    <n v="0"/>
    <m/>
    <m/>
    <n v="0"/>
  </r>
  <r>
    <x v="204"/>
    <x v="204"/>
    <x v="3"/>
    <x v="1"/>
    <x v="16"/>
    <x v="4"/>
    <m/>
    <m/>
    <m/>
    <m/>
    <n v="0"/>
    <m/>
    <m/>
    <m/>
    <m/>
    <m/>
    <m/>
    <m/>
    <m/>
    <m/>
    <m/>
    <m/>
    <m/>
    <m/>
    <m/>
    <n v="320730"/>
    <n v="39786"/>
    <n v="828.88"/>
    <n v="80182.5"/>
  </r>
  <r>
    <x v="79"/>
    <x v="79"/>
    <x v="6"/>
    <x v="1"/>
    <x v="6"/>
    <x v="4"/>
    <m/>
    <m/>
    <m/>
    <m/>
    <n v="0"/>
    <m/>
    <m/>
    <m/>
    <m/>
    <m/>
    <m/>
    <m/>
    <m/>
    <m/>
    <m/>
    <m/>
    <m/>
    <m/>
    <m/>
    <n v="0"/>
    <m/>
    <m/>
    <n v="0"/>
  </r>
  <r>
    <x v="19"/>
    <x v="19"/>
    <x v="1"/>
    <x v="17"/>
    <x v="20"/>
    <x v="6230"/>
    <n v="8544"/>
    <n v="11.87"/>
    <n v="1231.77"/>
    <n v="68732.58"/>
    <n v="72863.240000000005"/>
    <n v="72560"/>
    <n v="100.78"/>
    <m/>
    <m/>
    <m/>
    <m/>
    <m/>
    <m/>
    <m/>
    <m/>
    <m/>
    <m/>
    <m/>
    <m/>
    <n v="7331"/>
    <n v="63699"/>
    <n v="88.47"/>
    <n v="122.18"/>
  </r>
  <r>
    <x v="80"/>
    <x v="80"/>
    <x v="8"/>
    <x v="0"/>
    <x v="13"/>
    <x v="6231"/>
    <n v="25826"/>
    <n v="126.6"/>
    <n v="9526"/>
    <n v="150606.06"/>
    <n v="0"/>
    <m/>
    <m/>
    <m/>
    <m/>
    <m/>
    <m/>
    <m/>
    <m/>
    <m/>
    <n v="2575"/>
    <n v="4169"/>
    <n v="20.440000000000001"/>
    <n v="151"/>
    <n v="57638.8"/>
    <n v="39000"/>
    <n v="5532"/>
    <n v="27.12"/>
    <n v="2294.12"/>
  </r>
  <r>
    <x v="81"/>
    <x v="81"/>
    <x v="6"/>
    <x v="7"/>
    <x v="9"/>
    <x v="6232"/>
    <n v="104887"/>
    <n v="218.51"/>
    <n v="8473.5300000000007"/>
    <n v="315215.13"/>
    <n v="0"/>
    <m/>
    <m/>
    <m/>
    <m/>
    <m/>
    <m/>
    <m/>
    <m/>
    <m/>
    <m/>
    <m/>
    <m/>
    <m/>
    <m/>
    <n v="1445"/>
    <n v="6433"/>
    <n v="13.4"/>
    <n v="36.130000000000003"/>
  </r>
  <r>
    <x v="17"/>
    <x v="17"/>
    <x v="4"/>
    <x v="0"/>
    <x v="125"/>
    <x v="6233"/>
    <n v="296748"/>
    <n v="123.65"/>
    <n v="7528.5"/>
    <n v="1400301"/>
    <n v="10883.61"/>
    <n v="33104"/>
    <n v="13.79"/>
    <m/>
    <m/>
    <m/>
    <m/>
    <m/>
    <m/>
    <m/>
    <m/>
    <m/>
    <m/>
    <m/>
    <m/>
    <n v="860580"/>
    <n v="208239"/>
    <n v="86.77"/>
    <n v="4302.8999999999996"/>
  </r>
  <r>
    <x v="162"/>
    <x v="162"/>
    <x v="7"/>
    <x v="1"/>
    <x v="4"/>
    <x v="6234"/>
    <n v="213"/>
    <n v="2.54"/>
    <n v="103"/>
    <n v="670.53"/>
    <n v="0"/>
    <m/>
    <m/>
    <m/>
    <m/>
    <m/>
    <m/>
    <m/>
    <m/>
    <m/>
    <m/>
    <m/>
    <m/>
    <m/>
    <m/>
    <n v="368"/>
    <n v="2262"/>
    <n v="26.93"/>
    <n v="52.57"/>
  </r>
  <r>
    <x v="78"/>
    <x v="78"/>
    <x v="8"/>
    <x v="6"/>
    <x v="53"/>
    <x v="4"/>
    <m/>
    <m/>
    <m/>
    <m/>
    <n v="0"/>
    <m/>
    <m/>
    <m/>
    <m/>
    <m/>
    <m/>
    <m/>
    <m/>
    <m/>
    <m/>
    <m/>
    <m/>
    <m/>
    <m/>
    <n v="136994"/>
    <n v="13323"/>
    <n v="85.4"/>
    <n v="10538"/>
  </r>
  <r>
    <x v="215"/>
    <x v="215"/>
    <x v="2"/>
    <x v="1"/>
    <x v="1"/>
    <x v="6235"/>
    <n v="795"/>
    <n v="11.04"/>
    <n v="614.33000000000004"/>
    <n v="3427.98"/>
    <n v="0"/>
    <m/>
    <m/>
    <m/>
    <m/>
    <m/>
    <m/>
    <m/>
    <m/>
    <m/>
    <m/>
    <m/>
    <m/>
    <m/>
    <m/>
    <n v="523900"/>
    <n v="4481"/>
    <n v="62.24"/>
    <n v="87316.67"/>
  </r>
  <r>
    <x v="51"/>
    <x v="51"/>
    <x v="1"/>
    <x v="6"/>
    <x v="1"/>
    <x v="282"/>
    <n v="36"/>
    <n v="0.5"/>
    <n v="14.33"/>
    <n v="79.98"/>
    <n v="46.56"/>
    <n v="123"/>
    <n v="1.71"/>
    <m/>
    <m/>
    <m/>
    <m/>
    <m/>
    <m/>
    <m/>
    <m/>
    <m/>
    <m/>
    <m/>
    <m/>
    <n v="0"/>
    <m/>
    <m/>
    <n v="0"/>
  </r>
  <r>
    <x v="221"/>
    <x v="221"/>
    <x v="12"/>
    <x v="2"/>
    <x v="30"/>
    <x v="6236"/>
    <n v="68657"/>
    <n v="119.2"/>
    <n v="7558.46"/>
    <n v="337409.58"/>
    <n v="0"/>
    <m/>
    <m/>
    <m/>
    <m/>
    <m/>
    <m/>
    <m/>
    <m/>
    <m/>
    <m/>
    <m/>
    <m/>
    <m/>
    <m/>
    <n v="165086"/>
    <n v="7910"/>
    <n v="13.73"/>
    <n v="3439.29"/>
  </r>
  <r>
    <x v="5"/>
    <x v="5"/>
    <x v="0"/>
    <x v="2"/>
    <x v="22"/>
    <x v="6237"/>
    <n v="13025"/>
    <n v="43.42"/>
    <n v="3359.76"/>
    <n v="78114.42"/>
    <n v="10345"/>
    <n v="4451"/>
    <n v="14.84"/>
    <m/>
    <m/>
    <m/>
    <m/>
    <m/>
    <m/>
    <m/>
    <m/>
    <m/>
    <m/>
    <m/>
    <m/>
    <n v="591"/>
    <n v="3071"/>
    <n v="10.24"/>
    <n v="23.64"/>
  </r>
  <r>
    <x v="20"/>
    <x v="20"/>
    <x v="13"/>
    <x v="7"/>
    <x v="9"/>
    <x v="6238"/>
    <n v="54748"/>
    <n v="114.06"/>
    <n v="9005.35"/>
    <n v="334999.02"/>
    <n v="0"/>
    <m/>
    <m/>
    <m/>
    <m/>
    <m/>
    <m/>
    <m/>
    <m/>
    <m/>
    <m/>
    <m/>
    <m/>
    <m/>
    <m/>
    <n v="140230"/>
    <n v="9998"/>
    <n v="20.83"/>
    <n v="3505.75"/>
  </r>
  <r>
    <x v="34"/>
    <x v="34"/>
    <x v="7"/>
    <x v="2"/>
    <x v="9"/>
    <x v="6239"/>
    <n v="16537"/>
    <n v="34.450000000000003"/>
    <n v="7707.5"/>
    <n v="286719"/>
    <n v="0"/>
    <n v="0"/>
    <n v="0"/>
    <m/>
    <m/>
    <m/>
    <n v="0"/>
    <n v="0"/>
    <m/>
    <m/>
    <m/>
    <n v="0"/>
    <n v="0"/>
    <m/>
    <m/>
    <n v="1007.61"/>
    <n v="5357"/>
    <n v="11.16"/>
    <n v="25.19"/>
  </r>
  <r>
    <x v="73"/>
    <x v="73"/>
    <x v="3"/>
    <x v="0"/>
    <x v="61"/>
    <x v="6240"/>
    <n v="89838"/>
    <n v="81.38"/>
    <n v="8452.17"/>
    <n v="723168"/>
    <n v="0"/>
    <m/>
    <m/>
    <m/>
    <m/>
    <m/>
    <m/>
    <m/>
    <m/>
    <m/>
    <m/>
    <m/>
    <m/>
    <m/>
    <m/>
    <n v="387290"/>
    <n v="19255"/>
    <n v="17.440000000000001"/>
    <n v="4209.67"/>
  </r>
  <r>
    <x v="76"/>
    <x v="76"/>
    <x v="4"/>
    <x v="5"/>
    <x v="59"/>
    <x v="6241"/>
    <n v="68888"/>
    <n v="49.49"/>
    <n v="5102.84"/>
    <n v="550493.97"/>
    <n v="34272.550000000003"/>
    <n v="30216"/>
    <n v="21.71"/>
    <n v="295.45"/>
    <n v="413302.97"/>
    <m/>
    <m/>
    <m/>
    <m/>
    <m/>
    <m/>
    <m/>
    <m/>
    <m/>
    <m/>
    <n v="442042"/>
    <n v="36694"/>
    <n v="26.36"/>
    <n v="3810.71"/>
  </r>
  <r>
    <x v="9"/>
    <x v="9"/>
    <x v="11"/>
    <x v="7"/>
    <x v="9"/>
    <x v="6242"/>
    <n v="24598"/>
    <n v="51.25"/>
    <n v="4131.5"/>
    <n v="153691.79999999999"/>
    <n v="20687"/>
    <n v="22057"/>
    <n v="45.95"/>
    <n v="517.17999999999995"/>
    <n v="249470.74"/>
    <m/>
    <m/>
    <m/>
    <m/>
    <m/>
    <m/>
    <m/>
    <m/>
    <m/>
    <m/>
    <n v="366698.6"/>
    <n v="5892"/>
    <n v="12.28"/>
    <n v="9167.4599999999991"/>
  </r>
  <r>
    <x v="8"/>
    <x v="8"/>
    <x v="10"/>
    <x v="1"/>
    <x v="6"/>
    <x v="0"/>
    <n v="0"/>
    <n v="0"/>
    <n v="0"/>
    <n v="0"/>
    <n v="0"/>
    <n v="0"/>
    <n v="0"/>
    <m/>
    <m/>
    <m/>
    <m/>
    <m/>
    <m/>
    <m/>
    <m/>
    <m/>
    <m/>
    <m/>
    <m/>
    <n v="1113.56"/>
    <n v="8235"/>
    <n v="85.78"/>
    <n v="139.19999999999999"/>
  </r>
  <r>
    <x v="64"/>
    <x v="64"/>
    <x v="8"/>
    <x v="0"/>
    <x v="14"/>
    <x v="6243"/>
    <n v="7846"/>
    <n v="14.86"/>
    <n v="805.18"/>
    <n v="32948.04"/>
    <n v="18723.57"/>
    <n v="19640"/>
    <n v="37.200000000000003"/>
    <n v="425.54"/>
    <n v="225793.14"/>
    <m/>
    <m/>
    <m/>
    <m/>
    <m/>
    <m/>
    <m/>
    <m/>
    <m/>
    <m/>
    <n v="98570"/>
    <n v="10843"/>
    <n v="20.54"/>
    <n v="2240.23"/>
  </r>
  <r>
    <x v="19"/>
    <x v="19"/>
    <x v="3"/>
    <x v="4"/>
    <x v="79"/>
    <x v="6244"/>
    <n v="1922"/>
    <n v="2.3199999999999998"/>
    <n v="165.33"/>
    <n v="10609.44"/>
    <n v="7452.96"/>
    <n v="11467"/>
    <n v="13.85"/>
    <m/>
    <m/>
    <m/>
    <m/>
    <m/>
    <m/>
    <m/>
    <m/>
    <m/>
    <m/>
    <m/>
    <m/>
    <n v="948"/>
    <n v="9098"/>
    <n v="10.99"/>
    <n v="13.74"/>
  </r>
  <r>
    <x v="58"/>
    <x v="58"/>
    <x v="2"/>
    <x v="1"/>
    <x v="7"/>
    <x v="1568"/>
    <n v="137"/>
    <n v="5.71"/>
    <n v="158.5"/>
    <n v="294.81"/>
    <n v="0"/>
    <m/>
    <m/>
    <m/>
    <m/>
    <m/>
    <m/>
    <m/>
    <m/>
    <m/>
    <m/>
    <m/>
    <m/>
    <m/>
    <m/>
    <n v="6200"/>
    <n v="210"/>
    <n v="8.75"/>
    <n v="3100"/>
  </r>
  <r>
    <x v="24"/>
    <x v="24"/>
    <x v="14"/>
    <x v="6"/>
    <x v="21"/>
    <x v="6245"/>
    <n v="809"/>
    <n v="2.81"/>
    <n v="163.58000000000001"/>
    <n v="3651.18"/>
    <n v="0"/>
    <m/>
    <m/>
    <m/>
    <m/>
    <m/>
    <m/>
    <m/>
    <m/>
    <m/>
    <m/>
    <m/>
    <m/>
    <m/>
    <m/>
    <n v="1621"/>
    <n v="14498"/>
    <n v="50.34"/>
    <n v="67.540000000000006"/>
  </r>
  <r>
    <x v="24"/>
    <x v="24"/>
    <x v="4"/>
    <x v="5"/>
    <x v="61"/>
    <x v="6246"/>
    <n v="14333"/>
    <n v="12.98"/>
    <n v="891.89"/>
    <n v="76310.22"/>
    <n v="28726.48"/>
    <n v="16068"/>
    <n v="14.55"/>
    <n v="312.24"/>
    <n v="346421.23"/>
    <m/>
    <m/>
    <m/>
    <m/>
    <m/>
    <m/>
    <m/>
    <m/>
    <m/>
    <m/>
    <n v="3069"/>
    <n v="23877"/>
    <n v="21.63"/>
    <n v="33.36"/>
  </r>
  <r>
    <x v="21"/>
    <x v="21"/>
    <x v="14"/>
    <x v="7"/>
    <x v="29"/>
    <x v="6247"/>
    <n v="33974"/>
    <n v="54.45"/>
    <n v="4629.1499999999996"/>
    <n v="223865.88"/>
    <n v="14643"/>
    <n v="21564"/>
    <n v="34.56"/>
    <n v="281.60000000000002"/>
    <n v="176584.33"/>
    <m/>
    <m/>
    <m/>
    <m/>
    <m/>
    <m/>
    <m/>
    <m/>
    <m/>
    <m/>
    <n v="487.94"/>
    <n v="19566"/>
    <n v="31.36"/>
    <n v="9.3800000000000008"/>
  </r>
  <r>
    <x v="91"/>
    <x v="91"/>
    <x v="15"/>
    <x v="4"/>
    <x v="62"/>
    <x v="6248"/>
    <n v="30613"/>
    <n v="28.03"/>
    <n v="2213.9699999999998"/>
    <n v="187368.03"/>
    <n v="66467.509999999995"/>
    <n v="67983"/>
    <n v="62.26"/>
    <n v="730.41"/>
    <n v="801551.61"/>
    <m/>
    <m/>
    <m/>
    <m/>
    <m/>
    <m/>
    <m/>
    <m/>
    <m/>
    <m/>
    <n v="797953"/>
    <n v="35852"/>
    <n v="32.83"/>
    <n v="8768.7099999999991"/>
  </r>
  <r>
    <x v="40"/>
    <x v="40"/>
    <x v="4"/>
    <x v="15"/>
    <x v="34"/>
    <x v="6249"/>
    <n v="25468"/>
    <n v="60.64"/>
    <n v="2985.77"/>
    <n v="97186.86"/>
    <n v="12525.7"/>
    <n v="8770"/>
    <n v="20.88"/>
    <n v="357.88"/>
    <n v="151051.21"/>
    <m/>
    <m/>
    <m/>
    <m/>
    <m/>
    <m/>
    <m/>
    <m/>
    <m/>
    <m/>
    <n v="109487"/>
    <n v="10106"/>
    <n v="24.06"/>
    <n v="3128.2"/>
  </r>
  <r>
    <x v="57"/>
    <x v="57"/>
    <x v="7"/>
    <x v="2"/>
    <x v="9"/>
    <x v="1240"/>
    <n v="13580"/>
    <n v="28.29"/>
    <n v="4056"/>
    <n v="150883.20000000001"/>
    <n v="0"/>
    <m/>
    <m/>
    <m/>
    <m/>
    <m/>
    <m/>
    <m/>
    <m/>
    <m/>
    <m/>
    <m/>
    <m/>
    <m/>
    <m/>
    <n v="0"/>
    <m/>
    <m/>
    <n v="0"/>
  </r>
  <r>
    <x v="79"/>
    <x v="79"/>
    <x v="13"/>
    <x v="1"/>
    <x v="6"/>
    <x v="4"/>
    <m/>
    <m/>
    <m/>
    <m/>
    <n v="0"/>
    <m/>
    <m/>
    <m/>
    <m/>
    <n v="362"/>
    <n v="739"/>
    <n v="7.7"/>
    <n v="45"/>
    <n v="4586.18"/>
    <m/>
    <m/>
    <m/>
    <m/>
    <m/>
    <n v="56.35"/>
    <n v="1665"/>
    <n v="17.34"/>
    <n v="7.04"/>
  </r>
  <r>
    <x v="34"/>
    <x v="34"/>
    <x v="6"/>
    <x v="1"/>
    <x v="7"/>
    <x v="4"/>
    <m/>
    <m/>
    <m/>
    <m/>
    <n v="0"/>
    <m/>
    <m/>
    <m/>
    <m/>
    <m/>
    <m/>
    <m/>
    <m/>
    <m/>
    <m/>
    <m/>
    <m/>
    <m/>
    <m/>
    <n v="0"/>
    <m/>
    <m/>
    <n v="0"/>
  </r>
  <r>
    <x v="70"/>
    <x v="70"/>
    <x v="1"/>
    <x v="14"/>
    <x v="48"/>
    <x v="6250"/>
    <n v="10418"/>
    <n v="17.02"/>
    <n v="1614.12"/>
    <n v="76557.600000000006"/>
    <n v="4186"/>
    <n v="7891"/>
    <n v="12.89"/>
    <n v="82.08"/>
    <n v="50480.23"/>
    <m/>
    <m/>
    <m/>
    <m/>
    <m/>
    <m/>
    <m/>
    <m/>
    <m/>
    <m/>
    <n v="2287.9499999999998"/>
    <n v="4003"/>
    <n v="6.54"/>
    <n v="44.86"/>
  </r>
  <r>
    <x v="19"/>
    <x v="19"/>
    <x v="0"/>
    <x v="17"/>
    <x v="20"/>
    <x v="4"/>
    <m/>
    <m/>
    <m/>
    <m/>
    <n v="0"/>
    <m/>
    <m/>
    <m/>
    <m/>
    <m/>
    <m/>
    <m/>
    <m/>
    <m/>
    <m/>
    <m/>
    <m/>
    <m/>
    <m/>
    <n v="0"/>
    <m/>
    <m/>
    <n v="0"/>
  </r>
  <r>
    <x v="46"/>
    <x v="46"/>
    <x v="8"/>
    <x v="2"/>
    <x v="81"/>
    <x v="6251"/>
    <n v="18143"/>
    <n v="48.77"/>
    <n v="3257.84"/>
    <n v="93923.49"/>
    <n v="10565.47"/>
    <n v="17511"/>
    <n v="47.07"/>
    <n v="340.82"/>
    <n v="127412.18"/>
    <m/>
    <m/>
    <m/>
    <m/>
    <m/>
    <m/>
    <m/>
    <m/>
    <m/>
    <m/>
    <n v="530"/>
    <n v="5619"/>
    <n v="15.1"/>
    <n v="17.100000000000001"/>
  </r>
  <r>
    <x v="37"/>
    <x v="37"/>
    <x v="13"/>
    <x v="2"/>
    <x v="26"/>
    <x v="6252"/>
    <n v="98472"/>
    <n v="120.68"/>
    <n v="6504.29"/>
    <n v="411331.56"/>
    <n v="0"/>
    <m/>
    <m/>
    <m/>
    <m/>
    <m/>
    <m/>
    <m/>
    <m/>
    <m/>
    <m/>
    <m/>
    <m/>
    <m/>
    <m/>
    <n v="2635.62"/>
    <n v="27458"/>
    <n v="33.65"/>
    <n v="38.76"/>
  </r>
  <r>
    <x v="223"/>
    <x v="223"/>
    <x v="11"/>
    <x v="2"/>
    <x v="31"/>
    <x v="6253"/>
    <n v="4083"/>
    <n v="17.010000000000002"/>
    <n v="1668.6"/>
    <n v="31035.96"/>
    <n v="1219"/>
    <n v="2625"/>
    <n v="10.94"/>
    <m/>
    <m/>
    <m/>
    <m/>
    <m/>
    <m/>
    <m/>
    <m/>
    <m/>
    <m/>
    <m/>
    <m/>
    <n v="26.87"/>
    <n v="4449"/>
    <n v="18.54"/>
    <n v="1.34"/>
  </r>
  <r>
    <x v="206"/>
    <x v="206"/>
    <x v="10"/>
    <x v="1"/>
    <x v="12"/>
    <x v="6254"/>
    <n v="877"/>
    <n v="5.22"/>
    <n v="444.43"/>
    <n v="5786.46"/>
    <n v="615.91"/>
    <n v="1344"/>
    <n v="8"/>
    <m/>
    <m/>
    <m/>
    <m/>
    <m/>
    <m/>
    <m/>
    <m/>
    <m/>
    <m/>
    <m/>
    <m/>
    <n v="978.95"/>
    <n v="4628"/>
    <n v="27.55"/>
    <n v="69.92"/>
  </r>
  <r>
    <x v="61"/>
    <x v="61"/>
    <x v="2"/>
    <x v="2"/>
    <x v="37"/>
    <x v="6255"/>
    <n v="9867"/>
    <n v="25.7"/>
    <n v="1410.75"/>
    <n v="41983.92"/>
    <n v="9573.23"/>
    <n v="65322"/>
    <n v="170.11"/>
    <n v="299.16000000000003"/>
    <n v="115446.45"/>
    <m/>
    <m/>
    <m/>
    <m/>
    <m/>
    <m/>
    <m/>
    <m/>
    <m/>
    <m/>
    <n v="26900"/>
    <n v="570"/>
    <n v="1.48"/>
    <n v="840.63"/>
  </r>
  <r>
    <x v="35"/>
    <x v="35"/>
    <x v="6"/>
    <x v="0"/>
    <x v="17"/>
    <x v="6256"/>
    <n v="12649"/>
    <n v="21.08"/>
    <n v="1725.96"/>
    <n v="80257.14"/>
    <n v="11003.88"/>
    <n v="15783"/>
    <n v="26.31"/>
    <m/>
    <m/>
    <m/>
    <m/>
    <m/>
    <m/>
    <m/>
    <m/>
    <m/>
    <m/>
    <m/>
    <m/>
    <n v="0"/>
    <m/>
    <m/>
    <n v="0"/>
  </r>
  <r>
    <x v="99"/>
    <x v="99"/>
    <x v="0"/>
    <x v="1"/>
    <x v="28"/>
    <x v="6257"/>
    <n v="327"/>
    <n v="2.27"/>
    <n v="181"/>
    <n v="2019.96"/>
    <n v="0"/>
    <n v="5"/>
    <n v="0.03"/>
    <m/>
    <m/>
    <m/>
    <m/>
    <m/>
    <m/>
    <m/>
    <m/>
    <m/>
    <m/>
    <m/>
    <m/>
    <n v="83000"/>
    <n v="2182"/>
    <n v="15.15"/>
    <n v="6916.67"/>
  </r>
  <r>
    <x v="222"/>
    <x v="222"/>
    <x v="9"/>
    <x v="2"/>
    <x v="2"/>
    <x v="2397"/>
    <n v="5027084"/>
    <n v="6545.68"/>
    <n v="11"/>
    <n v="654.72"/>
    <n v="0"/>
    <m/>
    <m/>
    <m/>
    <m/>
    <m/>
    <m/>
    <m/>
    <m/>
    <m/>
    <m/>
    <m/>
    <m/>
    <m/>
    <m/>
    <n v="132936"/>
    <n v="336189"/>
    <n v="437.75"/>
    <n v="2077.13"/>
  </r>
  <r>
    <x v="76"/>
    <x v="76"/>
    <x v="1"/>
    <x v="2"/>
    <x v="64"/>
    <x v="6258"/>
    <n v="28241"/>
    <n v="31.38"/>
    <n v="3313.08"/>
    <n v="231087.33"/>
    <n v="27112.51"/>
    <n v="30265"/>
    <n v="33.630000000000003"/>
    <n v="361.5"/>
    <n v="326957.92"/>
    <m/>
    <m/>
    <m/>
    <m/>
    <m/>
    <m/>
    <m/>
    <m/>
    <m/>
    <m/>
    <n v="3086"/>
    <n v="10023"/>
    <n v="11.14"/>
    <n v="41.15"/>
  </r>
  <r>
    <x v="55"/>
    <x v="55"/>
    <x v="9"/>
    <x v="7"/>
    <x v="49"/>
    <x v="6259"/>
    <n v="79145"/>
    <n v="86.78"/>
    <n v="6681.29"/>
    <n v="472233.54"/>
    <n v="0"/>
    <m/>
    <m/>
    <m/>
    <m/>
    <m/>
    <m/>
    <m/>
    <m/>
    <m/>
    <m/>
    <m/>
    <m/>
    <m/>
    <m/>
    <n v="28710"/>
    <n v="607428"/>
    <n v="666.04"/>
    <n v="377.76"/>
  </r>
  <r>
    <x v="36"/>
    <x v="36"/>
    <x v="8"/>
    <x v="7"/>
    <x v="20"/>
    <x v="6260"/>
    <n v="110948"/>
    <n v="154.09"/>
    <n v="7785.52"/>
    <n v="434431.83"/>
    <n v="0"/>
    <m/>
    <m/>
    <m/>
    <m/>
    <m/>
    <m/>
    <m/>
    <m/>
    <m/>
    <m/>
    <m/>
    <m/>
    <m/>
    <m/>
    <n v="141074"/>
    <n v="10529"/>
    <n v="14.62"/>
    <n v="2351.23"/>
  </r>
  <r>
    <x v="89"/>
    <x v="89"/>
    <x v="13"/>
    <x v="2"/>
    <x v="24"/>
    <x v="6261"/>
    <n v="74598"/>
    <n v="43.17"/>
    <n v="3101.45"/>
    <n v="415346.37"/>
    <n v="20135.79"/>
    <n v="64008"/>
    <n v="37.04"/>
    <n v="139.83000000000001"/>
    <n v="242823.54"/>
    <m/>
    <m/>
    <m/>
    <m/>
    <m/>
    <m/>
    <m/>
    <m/>
    <m/>
    <m/>
    <n v="3207.1"/>
    <n v="60773"/>
    <n v="35.17"/>
    <n v="22.27"/>
  </r>
  <r>
    <x v="207"/>
    <x v="207"/>
    <x v="4"/>
    <x v="4"/>
    <x v="11"/>
    <x v="6262"/>
    <n v="556"/>
    <n v="4.63"/>
    <n v="6.5"/>
    <n v="60.45"/>
    <n v="0"/>
    <n v="0"/>
    <n v="0"/>
    <m/>
    <m/>
    <m/>
    <m/>
    <m/>
    <m/>
    <m/>
    <m/>
    <m/>
    <m/>
    <m/>
    <m/>
    <n v="0"/>
    <m/>
    <m/>
    <n v="0"/>
  </r>
  <r>
    <x v="30"/>
    <x v="30"/>
    <x v="2"/>
    <x v="2"/>
    <x v="3"/>
    <x v="6263"/>
    <n v="78542"/>
    <n v="90.91"/>
    <n v="2769.69"/>
    <n v="185458.74"/>
    <n v="0"/>
    <m/>
    <m/>
    <m/>
    <m/>
    <m/>
    <m/>
    <m/>
    <m/>
    <m/>
    <n v="27815"/>
    <n v="50671"/>
    <n v="58.65"/>
    <n v="386"/>
    <n v="622610.96"/>
    <n v="7552"/>
    <n v="55804"/>
    <n v="64.59"/>
    <n v="104.89"/>
  </r>
  <r>
    <x v="88"/>
    <x v="88"/>
    <x v="13"/>
    <x v="7"/>
    <x v="65"/>
    <x v="6264"/>
    <n v="224917"/>
    <n v="124.95"/>
    <n v="10284.950000000001"/>
    <n v="1434750.99"/>
    <n v="14281.28"/>
    <n v="13808"/>
    <n v="7.67"/>
    <n v="95.21"/>
    <n v="172222.24"/>
    <m/>
    <m/>
    <m/>
    <m/>
    <m/>
    <m/>
    <m/>
    <m/>
    <m/>
    <m/>
    <n v="368430"/>
    <n v="93544"/>
    <n v="51.97"/>
    <n v="2456.1999999999998"/>
  </r>
  <r>
    <x v="159"/>
    <x v="159"/>
    <x v="4"/>
    <x v="4"/>
    <x v="46"/>
    <x v="6265"/>
    <n v="1116"/>
    <n v="3.58"/>
    <n v="152.19"/>
    <n v="3680.01"/>
    <n v="457.81"/>
    <n v="1397"/>
    <n v="4.4800000000000004"/>
    <n v="17.61"/>
    <n v="5520.84"/>
    <m/>
    <m/>
    <m/>
    <m/>
    <m/>
    <m/>
    <m/>
    <m/>
    <m/>
    <m/>
    <n v="125400"/>
    <n v="23629"/>
    <n v="75.73"/>
    <n v="4823.08"/>
  </r>
  <r>
    <x v="14"/>
    <x v="14"/>
    <x v="5"/>
    <x v="2"/>
    <x v="9"/>
    <x v="6266"/>
    <n v="23276"/>
    <n v="48.49"/>
    <n v="2437.6999999999998"/>
    <n v="90682.44"/>
    <n v="9665.3700000000008"/>
    <n v="10972"/>
    <n v="22.86"/>
    <n v="241.63"/>
    <n v="116557.64"/>
    <m/>
    <m/>
    <m/>
    <m/>
    <m/>
    <m/>
    <m/>
    <m/>
    <m/>
    <m/>
    <n v="0"/>
    <n v="21320"/>
    <n v="44.42"/>
    <n v="0"/>
  </r>
  <r>
    <x v="109"/>
    <x v="109"/>
    <x v="12"/>
    <x v="6"/>
    <x v="6"/>
    <x v="0"/>
    <n v="0"/>
    <n v="0"/>
    <n v="0"/>
    <n v="0"/>
    <n v="0"/>
    <n v="0"/>
    <n v="0"/>
    <m/>
    <m/>
    <n v="0"/>
    <n v="0"/>
    <n v="0"/>
    <n v="0"/>
    <n v="0"/>
    <n v="0"/>
    <n v="0"/>
    <n v="0"/>
    <n v="0"/>
    <n v="0"/>
    <n v="0"/>
    <n v="0"/>
    <n v="0"/>
    <n v="0"/>
  </r>
  <r>
    <x v="49"/>
    <x v="49"/>
    <x v="7"/>
    <x v="7"/>
    <x v="20"/>
    <x v="6267"/>
    <n v="34742"/>
    <n v="48.25"/>
    <n v="4433.67"/>
    <n v="247398.6"/>
    <n v="0"/>
    <m/>
    <m/>
    <m/>
    <m/>
    <m/>
    <m/>
    <m/>
    <m/>
    <m/>
    <m/>
    <m/>
    <m/>
    <m/>
    <m/>
    <n v="95243"/>
    <n v="5217"/>
    <n v="7.25"/>
    <n v="1587.38"/>
  </r>
  <r>
    <x v="100"/>
    <x v="100"/>
    <x v="6"/>
    <x v="7"/>
    <x v="2"/>
    <x v="6268"/>
    <n v="80409"/>
    <n v="104.7"/>
    <n v="8661.25"/>
    <n v="515517.6"/>
    <n v="0"/>
    <m/>
    <m/>
    <m/>
    <m/>
    <m/>
    <m/>
    <m/>
    <m/>
    <m/>
    <m/>
    <m/>
    <m/>
    <m/>
    <m/>
    <n v="48000"/>
    <n v="11564"/>
    <n v="15.06"/>
    <n v="750"/>
  </r>
  <r>
    <x v="78"/>
    <x v="78"/>
    <x v="6"/>
    <x v="2"/>
    <x v="67"/>
    <x v="6269"/>
    <n v="87932"/>
    <n v="87.23"/>
    <n v="8400"/>
    <n v="656208"/>
    <n v="0"/>
    <m/>
    <m/>
    <m/>
    <m/>
    <m/>
    <m/>
    <m/>
    <m/>
    <m/>
    <m/>
    <m/>
    <m/>
    <m/>
    <m/>
    <n v="151647"/>
    <n v="13475"/>
    <n v="13.37"/>
    <n v="1805.32"/>
  </r>
  <r>
    <x v="181"/>
    <x v="181"/>
    <x v="10"/>
    <x v="43"/>
    <x v="147"/>
    <x v="6270"/>
    <n v="181628"/>
    <n v="60.3"/>
    <n v="4743.1400000000003"/>
    <n v="1107191.97"/>
    <n v="194903.98"/>
    <n v="310008"/>
    <n v="102.92"/>
    <n v="776.51"/>
    <n v="2350405.5299999998"/>
    <m/>
    <m/>
    <m/>
    <m/>
    <m/>
    <m/>
    <m/>
    <m/>
    <m/>
    <m/>
    <n v="1906.34"/>
    <n v="151656"/>
    <n v="50.35"/>
    <n v="7.59"/>
  </r>
  <r>
    <x v="74"/>
    <x v="74"/>
    <x v="8"/>
    <x v="7"/>
    <x v="49"/>
    <x v="6271"/>
    <n v="7849"/>
    <n v="8.61"/>
    <n v="458.63"/>
    <n v="32416.080000000002"/>
    <n v="24068.87"/>
    <n v="37258"/>
    <n v="40.85"/>
    <n v="316.7"/>
    <n v="290253.67"/>
    <m/>
    <m/>
    <m/>
    <m/>
    <m/>
    <m/>
    <m/>
    <m/>
    <m/>
    <m/>
    <n v="1011.96"/>
    <n v="14966"/>
    <n v="16.41"/>
    <n v="13.32"/>
  </r>
  <r>
    <x v="46"/>
    <x v="46"/>
    <x v="12"/>
    <x v="4"/>
    <x v="3"/>
    <x v="6272"/>
    <n v="2326"/>
    <n v="2.69"/>
    <n v="134.58000000000001"/>
    <n v="9011.7000000000007"/>
    <n v="0"/>
    <n v="3483"/>
    <n v="4.03"/>
    <m/>
    <m/>
    <m/>
    <m/>
    <m/>
    <m/>
    <m/>
    <m/>
    <m/>
    <m/>
    <m/>
    <m/>
    <n v="0"/>
    <n v="15412"/>
    <n v="17.84"/>
    <n v="0"/>
  </r>
  <r>
    <x v="25"/>
    <x v="25"/>
    <x v="3"/>
    <x v="10"/>
    <x v="19"/>
    <x v="6273"/>
    <n v="144"/>
    <n v="0.8"/>
    <n v="100.67"/>
    <n v="1404.3"/>
    <n v="265.76"/>
    <n v="531"/>
    <n v="2.95"/>
    <m/>
    <m/>
    <m/>
    <m/>
    <m/>
    <m/>
    <m/>
    <m/>
    <m/>
    <m/>
    <m/>
    <m/>
    <n v="1274"/>
    <n v="6870"/>
    <n v="38.17"/>
    <n v="84.93"/>
  </r>
  <r>
    <x v="106"/>
    <x v="106"/>
    <x v="11"/>
    <x v="7"/>
    <x v="9"/>
    <x v="6274"/>
    <n v="45435"/>
    <n v="94.66"/>
    <n v="10216"/>
    <n v="380035.2"/>
    <n v="0"/>
    <m/>
    <m/>
    <m/>
    <m/>
    <m/>
    <m/>
    <m/>
    <m/>
    <m/>
    <m/>
    <m/>
    <m/>
    <m/>
    <m/>
    <n v="16610.29"/>
    <n v="2698"/>
    <n v="5.62"/>
    <n v="415.26"/>
  </r>
  <r>
    <x v="17"/>
    <x v="17"/>
    <x v="4"/>
    <x v="6"/>
    <x v="15"/>
    <x v="6275"/>
    <n v="21"/>
    <n v="0.05"/>
    <n v="0.06"/>
    <n v="1.86"/>
    <n v="0"/>
    <m/>
    <m/>
    <m/>
    <m/>
    <m/>
    <m/>
    <m/>
    <m/>
    <m/>
    <m/>
    <m/>
    <m/>
    <m/>
    <m/>
    <n v="0"/>
    <n v="30854"/>
    <n v="71.42"/>
    <n v="0"/>
  </r>
  <r>
    <x v="21"/>
    <x v="21"/>
    <x v="5"/>
    <x v="0"/>
    <x v="77"/>
    <x v="6276"/>
    <n v="201122"/>
    <n v="149.63999999999999"/>
    <n v="15068.57"/>
    <n v="1569542.4"/>
    <n v="0"/>
    <m/>
    <m/>
    <m/>
    <m/>
    <m/>
    <m/>
    <m/>
    <m/>
    <m/>
    <m/>
    <m/>
    <m/>
    <m/>
    <m/>
    <n v="5406.06"/>
    <n v="46850"/>
    <n v="34.86"/>
    <n v="48.27"/>
  </r>
  <r>
    <x v="53"/>
    <x v="53"/>
    <x v="9"/>
    <x v="1"/>
    <x v="28"/>
    <x v="4"/>
    <m/>
    <m/>
    <m/>
    <m/>
    <n v="0"/>
    <m/>
    <m/>
    <m/>
    <m/>
    <m/>
    <m/>
    <m/>
    <m/>
    <m/>
    <m/>
    <m/>
    <m/>
    <m/>
    <m/>
    <n v="718"/>
    <n v="7547"/>
    <n v="52.41"/>
    <n v="59.83"/>
  </r>
  <r>
    <x v="91"/>
    <x v="91"/>
    <x v="1"/>
    <x v="5"/>
    <x v="3"/>
    <x v="6277"/>
    <n v="80092"/>
    <n v="92.7"/>
    <n v="10735.67"/>
    <n v="718860.24"/>
    <n v="0"/>
    <m/>
    <m/>
    <m/>
    <m/>
    <m/>
    <m/>
    <m/>
    <m/>
    <m/>
    <m/>
    <m/>
    <m/>
    <m/>
    <m/>
    <n v="126800"/>
    <n v="3564"/>
    <n v="4.13"/>
    <n v="1761.11"/>
  </r>
  <r>
    <x v="12"/>
    <x v="12"/>
    <x v="5"/>
    <x v="8"/>
    <x v="11"/>
    <x v="6278"/>
    <n v="321"/>
    <n v="2.68"/>
    <n v="165.8"/>
    <n v="1541.94"/>
    <n v="0"/>
    <m/>
    <m/>
    <m/>
    <m/>
    <m/>
    <m/>
    <m/>
    <m/>
    <m/>
    <m/>
    <m/>
    <m/>
    <m/>
    <m/>
    <n v="411"/>
    <n v="7828"/>
    <n v="65.23"/>
    <n v="41.1"/>
  </r>
  <r>
    <x v="48"/>
    <x v="48"/>
    <x v="13"/>
    <x v="5"/>
    <x v="3"/>
    <x v="6279"/>
    <n v="82742"/>
    <n v="95.77"/>
    <n v="8991.32"/>
    <n v="602058.75"/>
    <n v="31322.99"/>
    <n v="34844"/>
    <n v="40.33"/>
    <n v="435.04"/>
    <n v="377733.3"/>
    <m/>
    <m/>
    <m/>
    <m/>
    <m/>
    <m/>
    <m/>
    <m/>
    <m/>
    <m/>
    <n v="2779"/>
    <n v="41168"/>
    <n v="47.65"/>
    <n v="38.6"/>
  </r>
  <r>
    <x v="51"/>
    <x v="51"/>
    <x v="9"/>
    <x v="1"/>
    <x v="41"/>
    <x v="6280"/>
    <n v="127"/>
    <n v="3.53"/>
    <n v="80.33"/>
    <n v="224.13"/>
    <n v="0"/>
    <m/>
    <m/>
    <m/>
    <m/>
    <m/>
    <m/>
    <m/>
    <m/>
    <m/>
    <n v="664"/>
    <n v="1637"/>
    <n v="45.47"/>
    <n v="221"/>
    <n v="14862.98"/>
    <n v="6.15"/>
    <n v="174"/>
    <n v="4.83"/>
    <n v="2.0499999999999998"/>
  </r>
  <r>
    <x v="81"/>
    <x v="81"/>
    <x v="1"/>
    <x v="4"/>
    <x v="81"/>
    <x v="4"/>
    <m/>
    <m/>
    <m/>
    <m/>
    <n v="0"/>
    <m/>
    <m/>
    <m/>
    <m/>
    <m/>
    <m/>
    <m/>
    <m/>
    <m/>
    <m/>
    <m/>
    <m/>
    <m/>
    <m/>
    <n v="292"/>
    <n v="12657"/>
    <n v="34.020000000000003"/>
    <n v="9.42"/>
  </r>
  <r>
    <x v="104"/>
    <x v="104"/>
    <x v="9"/>
    <x v="4"/>
    <x v="12"/>
    <x v="689"/>
    <n v="121"/>
    <n v="0.72"/>
    <n v="44.57"/>
    <n v="580.32000000000005"/>
    <n v="50"/>
    <n v="166"/>
    <n v="0.99"/>
    <m/>
    <m/>
    <m/>
    <m/>
    <m/>
    <m/>
    <m/>
    <m/>
    <m/>
    <m/>
    <m/>
    <m/>
    <n v="114.38"/>
    <n v="5508"/>
    <n v="32.79"/>
    <n v="8.17"/>
  </r>
  <r>
    <x v="96"/>
    <x v="96"/>
    <x v="7"/>
    <x v="7"/>
    <x v="38"/>
    <x v="6281"/>
    <n v="25488"/>
    <n v="37.93"/>
    <n v="4488.8900000000003"/>
    <n v="233781.54"/>
    <n v="0"/>
    <m/>
    <m/>
    <m/>
    <m/>
    <m/>
    <m/>
    <m/>
    <m/>
    <m/>
    <m/>
    <m/>
    <m/>
    <m/>
    <m/>
    <n v="74992"/>
    <n v="3690"/>
    <n v="5.49"/>
    <n v="1339.14"/>
  </r>
  <r>
    <x v="67"/>
    <x v="67"/>
    <x v="15"/>
    <x v="2"/>
    <x v="42"/>
    <x v="6282"/>
    <n v="14149"/>
    <n v="39.299999999999997"/>
    <n v="3004"/>
    <n v="83811.600000000006"/>
    <n v="14405.43"/>
    <n v="16521"/>
    <n v="45.89"/>
    <n v="480.18"/>
    <n v="173719.42"/>
    <m/>
    <m/>
    <m/>
    <m/>
    <m/>
    <m/>
    <m/>
    <m/>
    <m/>
    <m/>
    <n v="40837"/>
    <n v="9332"/>
    <n v="25.92"/>
    <n v="1361.23"/>
  </r>
  <r>
    <x v="87"/>
    <x v="87"/>
    <x v="10"/>
    <x v="16"/>
    <x v="57"/>
    <x v="6283"/>
    <n v="36519"/>
    <n v="72.459999999999994"/>
    <n v="6125.12"/>
    <n v="239247.15"/>
    <n v="20621.46"/>
    <n v="27590"/>
    <n v="54.74"/>
    <n v="490.99"/>
    <n v="248680.35"/>
    <m/>
    <m/>
    <m/>
    <m/>
    <m/>
    <m/>
    <m/>
    <m/>
    <m/>
    <m/>
    <n v="1844"/>
    <n v="12168"/>
    <n v="24.14"/>
    <n v="43.9"/>
  </r>
  <r>
    <x v="93"/>
    <x v="93"/>
    <x v="7"/>
    <x v="1"/>
    <x v="53"/>
    <x v="5422"/>
    <n v="516"/>
    <n v="3.31"/>
    <n v="295"/>
    <n v="3566.55"/>
    <n v="0"/>
    <n v="479"/>
    <n v="3.07"/>
    <m/>
    <m/>
    <m/>
    <m/>
    <m/>
    <m/>
    <m/>
    <m/>
    <m/>
    <m/>
    <m/>
    <m/>
    <n v="391.88"/>
    <n v="1585"/>
    <n v="10.16"/>
    <n v="30.14"/>
  </r>
  <r>
    <x v="73"/>
    <x v="73"/>
    <x v="0"/>
    <x v="1"/>
    <x v="5"/>
    <x v="6284"/>
    <n v="130814"/>
    <n v="136.26"/>
    <n v="12652.25"/>
    <n v="941327.4"/>
    <n v="0"/>
    <m/>
    <m/>
    <m/>
    <m/>
    <m/>
    <m/>
    <m/>
    <m/>
    <m/>
    <m/>
    <m/>
    <m/>
    <m/>
    <m/>
    <n v="445640"/>
    <n v="32092"/>
    <n v="33.43"/>
    <n v="5570.5"/>
  </r>
  <r>
    <x v="29"/>
    <x v="29"/>
    <x v="11"/>
    <x v="11"/>
    <x v="9"/>
    <x v="6285"/>
    <n v="8182"/>
    <n v="17.05"/>
    <n v="1220.83"/>
    <n v="45414.69"/>
    <n v="281.27999999999997"/>
    <n v="7673"/>
    <n v="15.99"/>
    <n v="7.03"/>
    <n v="3392.04"/>
    <m/>
    <m/>
    <m/>
    <m/>
    <m/>
    <n v="2898"/>
    <n v="10176"/>
    <n v="21.2"/>
    <n v="72"/>
    <n v="64868.83"/>
    <n v="3850"/>
    <n v="35303"/>
    <n v="73.55"/>
    <n v="96.25"/>
  </r>
  <r>
    <x v="52"/>
    <x v="52"/>
    <x v="10"/>
    <x v="3"/>
    <x v="69"/>
    <x v="6286"/>
    <n v="50403"/>
    <n v="72.42"/>
    <n v="6190.71"/>
    <n v="333926.73"/>
    <n v="45167.94"/>
    <n v="54343"/>
    <n v="78.08"/>
    <n v="778.76"/>
    <n v="544693.77"/>
    <m/>
    <m/>
    <m/>
    <m/>
    <m/>
    <m/>
    <m/>
    <m/>
    <m/>
    <m/>
    <n v="8241"/>
    <n v="36593"/>
    <n v="52.58"/>
    <n v="142.09"/>
  </r>
  <r>
    <x v="3"/>
    <x v="3"/>
    <x v="5"/>
    <x v="12"/>
    <x v="6"/>
    <x v="4"/>
    <m/>
    <m/>
    <m/>
    <m/>
    <n v="0"/>
    <m/>
    <m/>
    <m/>
    <m/>
    <m/>
    <m/>
    <m/>
    <m/>
    <m/>
    <m/>
    <m/>
    <m/>
    <m/>
    <m/>
    <n v="0"/>
    <m/>
    <m/>
    <n v="0"/>
  </r>
  <r>
    <x v="91"/>
    <x v="91"/>
    <x v="12"/>
    <x v="12"/>
    <x v="66"/>
    <x v="4"/>
    <m/>
    <m/>
    <m/>
    <m/>
    <n v="0"/>
    <m/>
    <m/>
    <m/>
    <m/>
    <m/>
    <m/>
    <m/>
    <m/>
    <m/>
    <m/>
    <m/>
    <m/>
    <m/>
    <m/>
    <n v="0"/>
    <m/>
    <m/>
    <n v="0"/>
  </r>
  <r>
    <x v="4"/>
    <x v="4"/>
    <x v="8"/>
    <x v="1"/>
    <x v="41"/>
    <x v="4"/>
    <m/>
    <m/>
    <m/>
    <m/>
    <n v="0"/>
    <m/>
    <m/>
    <m/>
    <m/>
    <m/>
    <m/>
    <m/>
    <m/>
    <m/>
    <m/>
    <m/>
    <m/>
    <m/>
    <m/>
    <n v="187"/>
    <n v="900"/>
    <n v="25"/>
    <n v="62.33"/>
  </r>
  <r>
    <x v="98"/>
    <x v="98"/>
    <x v="3"/>
    <x v="1"/>
    <x v="41"/>
    <x v="6287"/>
    <n v="2550"/>
    <n v="70.83"/>
    <n v="4649"/>
    <n v="12970.71"/>
    <n v="502.42"/>
    <n v="7893"/>
    <n v="219.25"/>
    <n v="167.47"/>
    <n v="6058.89"/>
    <m/>
    <m/>
    <m/>
    <m/>
    <m/>
    <m/>
    <m/>
    <m/>
    <m/>
    <m/>
    <n v="61.09"/>
    <n v="4595"/>
    <n v="127.64"/>
    <n v="20.36"/>
  </r>
  <r>
    <x v="76"/>
    <x v="76"/>
    <x v="6"/>
    <x v="11"/>
    <x v="72"/>
    <x v="6288"/>
    <n v="71072"/>
    <n v="30.22"/>
    <n v="1566.8"/>
    <n v="285595.56"/>
    <n v="187941.8"/>
    <n v="233445"/>
    <n v="99.25"/>
    <n v="958.89"/>
    <n v="2266446.6"/>
    <m/>
    <m/>
    <m/>
    <m/>
    <m/>
    <m/>
    <m/>
    <m/>
    <m/>
    <m/>
    <n v="2318892"/>
    <n v="122491"/>
    <n v="52.08"/>
    <n v="11831.08"/>
  </r>
  <r>
    <x v="30"/>
    <x v="30"/>
    <x v="15"/>
    <x v="2"/>
    <x v="3"/>
    <x v="6289"/>
    <n v="36753"/>
    <n v="42.54"/>
    <n v="2604.89"/>
    <n v="174423.36"/>
    <n v="13455.87"/>
    <n v="33549"/>
    <n v="38.83"/>
    <n v="186.89"/>
    <n v="162268.35"/>
    <m/>
    <m/>
    <m/>
    <m/>
    <m/>
    <m/>
    <m/>
    <m/>
    <m/>
    <m/>
    <n v="2798.58"/>
    <n v="29904"/>
    <n v="34.61"/>
    <n v="38.869999999999997"/>
  </r>
  <r>
    <x v="109"/>
    <x v="109"/>
    <x v="2"/>
    <x v="5"/>
    <x v="98"/>
    <x v="6290"/>
    <n v="11172"/>
    <n v="51.72"/>
    <n v="3622.22"/>
    <n v="60636"/>
    <n v="5909"/>
    <n v="10494"/>
    <n v="48.58"/>
    <n v="328.28"/>
    <n v="71258.399999999994"/>
    <n v="0"/>
    <n v="0"/>
    <n v="0"/>
    <n v="0"/>
    <n v="0"/>
    <n v="0"/>
    <n v="0"/>
    <n v="0"/>
    <n v="0"/>
    <n v="0"/>
    <n v="620"/>
    <n v="1065"/>
    <n v="4.93"/>
    <n v="34.44"/>
  </r>
  <r>
    <x v="66"/>
    <x v="66"/>
    <x v="1"/>
    <x v="2"/>
    <x v="20"/>
    <x v="6291"/>
    <n v="12953"/>
    <n v="17.989999999999998"/>
    <n v="1583.33"/>
    <n v="88350"/>
    <n v="0"/>
    <n v="0"/>
    <n v="0"/>
    <m/>
    <m/>
    <m/>
    <m/>
    <m/>
    <m/>
    <m/>
    <m/>
    <m/>
    <m/>
    <m/>
    <m/>
    <n v="1090"/>
    <n v="9398"/>
    <n v="13.05"/>
    <n v="18.170000000000002"/>
  </r>
  <r>
    <x v="44"/>
    <x v="44"/>
    <x v="10"/>
    <x v="13"/>
    <x v="31"/>
    <x v="4"/>
    <m/>
    <m/>
    <m/>
    <m/>
    <n v="0"/>
    <m/>
    <m/>
    <m/>
    <m/>
    <m/>
    <m/>
    <m/>
    <m/>
    <m/>
    <m/>
    <m/>
    <m/>
    <m/>
    <m/>
    <n v="0"/>
    <m/>
    <m/>
    <n v="0"/>
  </r>
  <r>
    <x v="40"/>
    <x v="40"/>
    <x v="5"/>
    <x v="4"/>
    <x v="37"/>
    <x v="6292"/>
    <n v="2495"/>
    <n v="6.5"/>
    <n v="364.88"/>
    <n v="10858.68"/>
    <n v="26304.560000000001"/>
    <n v="15807"/>
    <n v="41.16"/>
    <n v="822.02"/>
    <n v="317214.56"/>
    <m/>
    <m/>
    <m/>
    <m/>
    <m/>
    <m/>
    <m/>
    <m/>
    <m/>
    <m/>
    <n v="237538"/>
    <n v="20583"/>
    <n v="53.6"/>
    <n v="7423.06"/>
  </r>
  <r>
    <x v="62"/>
    <x v="62"/>
    <x v="9"/>
    <x v="14"/>
    <x v="16"/>
    <x v="6293"/>
    <n v="810"/>
    <n v="16.88"/>
    <n v="1149"/>
    <n v="4274.28"/>
    <n v="118"/>
    <n v="275"/>
    <n v="5.73"/>
    <n v="29.5"/>
    <n v="1423"/>
    <m/>
    <m/>
    <m/>
    <m/>
    <m/>
    <m/>
    <m/>
    <m/>
    <m/>
    <m/>
    <n v="203"/>
    <n v="893"/>
    <n v="18.600000000000001"/>
    <n v="50.75"/>
  </r>
  <r>
    <x v="46"/>
    <x v="46"/>
    <x v="1"/>
    <x v="7"/>
    <x v="17"/>
    <x v="6294"/>
    <n v="6263"/>
    <n v="10.44"/>
    <n v="1028.5999999999999"/>
    <n v="47829.9"/>
    <n v="4102.8100000000004"/>
    <n v="12089"/>
    <n v="20.149999999999999"/>
    <m/>
    <m/>
    <m/>
    <m/>
    <m/>
    <m/>
    <m/>
    <m/>
    <m/>
    <m/>
    <m/>
    <m/>
    <n v="1.34"/>
    <n v="3078"/>
    <n v="5.13"/>
    <n v="0.03"/>
  </r>
  <r>
    <x v="98"/>
    <x v="98"/>
    <x v="0"/>
    <x v="19"/>
    <x v="70"/>
    <x v="6295"/>
    <n v="3346"/>
    <n v="5.26"/>
    <n v="430.19"/>
    <n v="21204"/>
    <n v="5797.28"/>
    <n v="6372"/>
    <n v="10.02"/>
    <m/>
    <m/>
    <m/>
    <m/>
    <m/>
    <m/>
    <m/>
    <m/>
    <m/>
    <m/>
    <m/>
    <m/>
    <n v="0"/>
    <m/>
    <m/>
    <n v="0"/>
  </r>
  <r>
    <x v="78"/>
    <x v="78"/>
    <x v="13"/>
    <x v="2"/>
    <x v="67"/>
    <x v="6296"/>
    <n v="66190"/>
    <n v="65.66"/>
    <n v="7927.67"/>
    <n v="619309.31999999995"/>
    <n v="0"/>
    <m/>
    <m/>
    <m/>
    <m/>
    <m/>
    <m/>
    <m/>
    <m/>
    <m/>
    <m/>
    <m/>
    <m/>
    <m/>
    <m/>
    <n v="88700"/>
    <n v="9000"/>
    <n v="8.93"/>
    <n v="1055.95"/>
  </r>
  <r>
    <x v="109"/>
    <x v="109"/>
    <x v="0"/>
    <x v="2"/>
    <x v="2"/>
    <x v="6297"/>
    <n v="101245"/>
    <n v="131.83000000000001"/>
    <n v="10481.879999999999"/>
    <n v="623881.19999999995"/>
    <n v="0"/>
    <n v="0"/>
    <n v="0"/>
    <n v="0"/>
    <n v="0"/>
    <n v="0"/>
    <n v="0"/>
    <n v="0"/>
    <n v="0"/>
    <n v="0"/>
    <n v="0"/>
    <n v="0"/>
    <n v="0"/>
    <n v="0"/>
    <n v="0"/>
    <n v="1829"/>
    <n v="5309"/>
    <n v="6.91"/>
    <n v="28.58"/>
  </r>
  <r>
    <x v="179"/>
    <x v="179"/>
    <x v="8"/>
    <x v="1"/>
    <x v="31"/>
    <x v="6298"/>
    <n v="1810"/>
    <n v="7.54"/>
    <n v="418.95"/>
    <n v="7792.47"/>
    <n v="0"/>
    <m/>
    <m/>
    <m/>
    <m/>
    <m/>
    <m/>
    <m/>
    <m/>
    <m/>
    <m/>
    <m/>
    <m/>
    <m/>
    <m/>
    <n v="598.6"/>
    <n v="3719"/>
    <n v="15.5"/>
    <n v="29.93"/>
  </r>
  <r>
    <x v="38"/>
    <x v="38"/>
    <x v="10"/>
    <x v="7"/>
    <x v="5"/>
    <x v="6299"/>
    <n v="44732"/>
    <n v="46.6"/>
    <n v="5634"/>
    <n v="419169.6"/>
    <n v="25980.6"/>
    <n v="34756"/>
    <n v="36.200000000000003"/>
    <n v="324.76"/>
    <n v="313307.87"/>
    <m/>
    <m/>
    <m/>
    <m/>
    <m/>
    <m/>
    <m/>
    <m/>
    <m/>
    <m/>
    <n v="4239"/>
    <n v="18319"/>
    <n v="19.079999999999998"/>
    <n v="52.99"/>
  </r>
  <r>
    <x v="197"/>
    <x v="197"/>
    <x v="4"/>
    <x v="13"/>
    <x v="6"/>
    <x v="4"/>
    <m/>
    <m/>
    <m/>
    <m/>
    <n v="0"/>
    <m/>
    <m/>
    <m/>
    <m/>
    <m/>
    <m/>
    <m/>
    <m/>
    <m/>
    <m/>
    <m/>
    <m/>
    <m/>
    <m/>
    <n v="0"/>
    <m/>
    <m/>
    <n v="0"/>
  </r>
  <r>
    <x v="48"/>
    <x v="48"/>
    <x v="8"/>
    <x v="2"/>
    <x v="17"/>
    <x v="6300"/>
    <n v="25602"/>
    <n v="42.67"/>
    <n v="3920"/>
    <n v="182280"/>
    <n v="34666.339999999997"/>
    <n v="43337"/>
    <n v="72.23"/>
    <n v="693.33"/>
    <n v="418051.83"/>
    <m/>
    <m/>
    <m/>
    <m/>
    <m/>
    <m/>
    <m/>
    <m/>
    <m/>
    <m/>
    <n v="1671"/>
    <n v="20814"/>
    <n v="34.69"/>
    <n v="33.42"/>
  </r>
  <r>
    <x v="110"/>
    <x v="110"/>
    <x v="11"/>
    <x v="2"/>
    <x v="30"/>
    <x v="6301"/>
    <n v="20304"/>
    <n v="35.25"/>
    <n v="3383.33"/>
    <n v="151032"/>
    <n v="14798.25"/>
    <n v="21021"/>
    <n v="36.49"/>
    <n v="308.3"/>
    <n v="178456.59"/>
    <m/>
    <m/>
    <m/>
    <m/>
    <m/>
    <m/>
    <m/>
    <m/>
    <m/>
    <m/>
    <n v="71332"/>
    <n v="9049"/>
    <n v="15.71"/>
    <n v="1486.08"/>
  </r>
  <r>
    <x v="83"/>
    <x v="83"/>
    <x v="5"/>
    <x v="1"/>
    <x v="71"/>
    <x v="4"/>
    <m/>
    <m/>
    <m/>
    <m/>
    <n v="0"/>
    <m/>
    <m/>
    <m/>
    <m/>
    <m/>
    <m/>
    <m/>
    <m/>
    <m/>
    <m/>
    <m/>
    <m/>
    <m/>
    <m/>
    <n v="262"/>
    <n v="2705"/>
    <n v="45.08"/>
    <n v="52.4"/>
  </r>
  <r>
    <x v="64"/>
    <x v="64"/>
    <x v="13"/>
    <x v="1"/>
    <x v="11"/>
    <x v="6302"/>
    <n v="459"/>
    <n v="3.83"/>
    <n v="111.4"/>
    <n v="1036.02"/>
    <n v="0"/>
    <m/>
    <m/>
    <m/>
    <m/>
    <m/>
    <m/>
    <m/>
    <m/>
    <m/>
    <m/>
    <m/>
    <m/>
    <m/>
    <m/>
    <n v="63000"/>
    <n v="7403"/>
    <n v="61.69"/>
    <n v="6300"/>
  </r>
  <r>
    <x v="61"/>
    <x v="61"/>
    <x v="8"/>
    <x v="1"/>
    <x v="1"/>
    <x v="4"/>
    <n v="244"/>
    <n v="3.39"/>
    <m/>
    <m/>
    <n v="0"/>
    <m/>
    <m/>
    <m/>
    <m/>
    <m/>
    <m/>
    <m/>
    <m/>
    <m/>
    <m/>
    <m/>
    <m/>
    <m/>
    <m/>
    <n v="42.78"/>
    <n v="1784"/>
    <n v="24.78"/>
    <n v="7.13"/>
  </r>
  <r>
    <x v="81"/>
    <x v="81"/>
    <x v="0"/>
    <x v="4"/>
    <x v="81"/>
    <x v="6303"/>
    <n v="87"/>
    <n v="0.23"/>
    <n v="9.35"/>
    <n v="269.7"/>
    <n v="14.55"/>
    <n v="12"/>
    <n v="0.03"/>
    <m/>
    <m/>
    <m/>
    <m/>
    <m/>
    <m/>
    <m/>
    <n v="250"/>
    <n v="806"/>
    <n v="2.17"/>
    <n v="8"/>
    <n v="5596"/>
    <n v="322"/>
    <n v="20522"/>
    <n v="55.17"/>
    <n v="10.39"/>
  </r>
  <r>
    <x v="85"/>
    <x v="85"/>
    <x v="6"/>
    <x v="19"/>
    <x v="67"/>
    <x v="6304"/>
    <n v="161095"/>
    <n v="159.82"/>
    <n v="8798.48"/>
    <n v="687336.95999999996"/>
    <n v="62160.04"/>
    <n v="75903"/>
    <n v="75.3"/>
    <n v="740"/>
    <n v="749606.56"/>
    <m/>
    <m/>
    <m/>
    <m/>
    <m/>
    <m/>
    <m/>
    <m/>
    <m/>
    <m/>
    <n v="7.38"/>
    <n v="91928"/>
    <n v="91.2"/>
    <n v="0.09"/>
  </r>
  <r>
    <x v="51"/>
    <x v="51"/>
    <x v="2"/>
    <x v="2"/>
    <x v="9"/>
    <x v="6305"/>
    <n v="55011"/>
    <n v="114.61"/>
    <n v="8097.25"/>
    <n v="301217.7"/>
    <n v="0"/>
    <m/>
    <m/>
    <m/>
    <m/>
    <m/>
    <m/>
    <m/>
    <m/>
    <m/>
    <m/>
    <m/>
    <m/>
    <m/>
    <m/>
    <n v="12865.76"/>
    <n v="3170"/>
    <n v="6.6"/>
    <n v="321.64"/>
  </r>
  <r>
    <x v="87"/>
    <x v="87"/>
    <x v="5"/>
    <x v="21"/>
    <x v="78"/>
    <x v="6306"/>
    <n v="93710"/>
    <n v="137"/>
    <n v="9183.16"/>
    <n v="486799.2"/>
    <n v="2153.25"/>
    <n v="3038"/>
    <n v="4.4400000000000004"/>
    <n v="37.78"/>
    <n v="25966.68"/>
    <m/>
    <m/>
    <m/>
    <m/>
    <m/>
    <m/>
    <m/>
    <m/>
    <m/>
    <m/>
    <n v="321"/>
    <n v="10051"/>
    <n v="14.69"/>
    <n v="5.63"/>
  </r>
  <r>
    <x v="215"/>
    <x v="215"/>
    <x v="5"/>
    <x v="2"/>
    <x v="12"/>
    <x v="5083"/>
    <n v="14527"/>
    <n v="86.47"/>
    <n v="5634.29"/>
    <n v="73358.399999999994"/>
    <n v="720.72"/>
    <n v="1657"/>
    <n v="9.86"/>
    <n v="51.48"/>
    <n v="8691.3700000000008"/>
    <m/>
    <m/>
    <m/>
    <m/>
    <m/>
    <n v="2000"/>
    <n v="2658"/>
    <n v="15.82"/>
    <n v="142"/>
    <n v="44768"/>
    <n v="239.81"/>
    <n v="4769"/>
    <n v="28.39"/>
    <n v="17.13"/>
  </r>
  <r>
    <x v="47"/>
    <x v="47"/>
    <x v="13"/>
    <x v="7"/>
    <x v="14"/>
    <x v="6307"/>
    <n v="16923"/>
    <n v="32.049999999999997"/>
    <n v="2418.41"/>
    <n v="98961.3"/>
    <n v="8414.16"/>
    <n v="12211"/>
    <n v="23.13"/>
    <n v="191.23"/>
    <n v="101468.89"/>
    <m/>
    <m/>
    <m/>
    <m/>
    <m/>
    <m/>
    <m/>
    <m/>
    <m/>
    <m/>
    <n v="196.63"/>
    <n v="4831"/>
    <n v="9.15"/>
    <n v="4.47"/>
  </r>
  <r>
    <x v="81"/>
    <x v="81"/>
    <x v="13"/>
    <x v="7"/>
    <x v="9"/>
    <x v="6308"/>
    <n v="51644"/>
    <n v="107.59"/>
    <n v="7395.88"/>
    <n v="275126.55"/>
    <n v="0"/>
    <m/>
    <m/>
    <m/>
    <m/>
    <m/>
    <m/>
    <m/>
    <m/>
    <m/>
    <m/>
    <m/>
    <m/>
    <m/>
    <m/>
    <n v="85000"/>
    <n v="7648"/>
    <n v="15.93"/>
    <n v="2125"/>
  </r>
  <r>
    <x v="76"/>
    <x v="76"/>
    <x v="12"/>
    <x v="1"/>
    <x v="31"/>
    <x v="6309"/>
    <n v="90"/>
    <n v="0.38"/>
    <n v="17.399999999999999"/>
    <n v="323.64"/>
    <n v="22640.16"/>
    <n v="28651"/>
    <n v="119.38"/>
    <n v="1132.01"/>
    <n v="273024.42"/>
    <m/>
    <m/>
    <m/>
    <m/>
    <m/>
    <m/>
    <m/>
    <m/>
    <m/>
    <m/>
    <n v="486673"/>
    <n v="23319"/>
    <n v="97.16"/>
    <n v="24333.65"/>
  </r>
  <r>
    <x v="49"/>
    <x v="49"/>
    <x v="14"/>
    <x v="2"/>
    <x v="54"/>
    <x v="6310"/>
    <n v="8713"/>
    <n v="25.04"/>
    <n v="2315.21"/>
    <n v="62441.13"/>
    <n v="10098.93"/>
    <n v="12811"/>
    <n v="36.81"/>
    <n v="348.24"/>
    <n v="121786.06"/>
    <m/>
    <m/>
    <m/>
    <m/>
    <m/>
    <m/>
    <m/>
    <m/>
    <m/>
    <m/>
    <n v="66707"/>
    <n v="8285"/>
    <n v="23.81"/>
    <n v="2300.2399999999998"/>
  </r>
  <r>
    <x v="56"/>
    <x v="56"/>
    <x v="15"/>
    <x v="5"/>
    <x v="21"/>
    <x v="6311"/>
    <n v="5040"/>
    <n v="17.5"/>
    <n v="685"/>
    <n v="15289.2"/>
    <n v="9540.25"/>
    <n v="12540"/>
    <n v="43.54"/>
    <n v="397.51"/>
    <n v="115048.76"/>
    <m/>
    <m/>
    <m/>
    <m/>
    <m/>
    <m/>
    <m/>
    <m/>
    <m/>
    <m/>
    <n v="37800"/>
    <n v="5623"/>
    <n v="19.52"/>
    <n v="1575"/>
  </r>
  <r>
    <x v="78"/>
    <x v="78"/>
    <x v="9"/>
    <x v="6"/>
    <x v="53"/>
    <x v="4"/>
    <m/>
    <m/>
    <m/>
    <m/>
    <n v="0"/>
    <m/>
    <m/>
    <m/>
    <m/>
    <m/>
    <m/>
    <m/>
    <m/>
    <m/>
    <m/>
    <m/>
    <m/>
    <m/>
    <m/>
    <n v="62469"/>
    <n v="4504"/>
    <n v="28.87"/>
    <n v="4805.3100000000004"/>
  </r>
  <r>
    <x v="105"/>
    <x v="105"/>
    <x v="0"/>
    <x v="2"/>
    <x v="30"/>
    <x v="6312"/>
    <n v="75617"/>
    <n v="131.28"/>
    <n v="10171.48"/>
    <n v="454054.83"/>
    <n v="0"/>
    <m/>
    <m/>
    <m/>
    <m/>
    <m/>
    <m/>
    <m/>
    <m/>
    <m/>
    <m/>
    <m/>
    <m/>
    <m/>
    <m/>
    <n v="97767"/>
    <n v="4449"/>
    <n v="7.72"/>
    <n v="2036.81"/>
  </r>
  <r>
    <x v="24"/>
    <x v="24"/>
    <x v="0"/>
    <x v="5"/>
    <x v="61"/>
    <x v="5220"/>
    <n v="39004"/>
    <n v="35.33"/>
    <n v="3693.91"/>
    <n v="316051.20000000001"/>
    <n v="51148.4"/>
    <n v="20404"/>
    <n v="18.48"/>
    <n v="555.96"/>
    <n v="616813.9"/>
    <m/>
    <m/>
    <m/>
    <m/>
    <m/>
    <m/>
    <m/>
    <m/>
    <m/>
    <m/>
    <n v="6033"/>
    <n v="36641"/>
    <n v="33.19"/>
    <n v="65.58"/>
  </r>
  <r>
    <x v="73"/>
    <x v="73"/>
    <x v="1"/>
    <x v="1"/>
    <x v="5"/>
    <x v="6313"/>
    <n v="62846"/>
    <n v="65.459999999999994"/>
    <n v="11140.5"/>
    <n v="828853.2"/>
    <n v="0"/>
    <m/>
    <m/>
    <m/>
    <m/>
    <m/>
    <m/>
    <m/>
    <m/>
    <m/>
    <m/>
    <m/>
    <m/>
    <m/>
    <m/>
    <n v="637332.56999999995"/>
    <n v="28458"/>
    <n v="29.64"/>
    <n v="7966.66"/>
  </r>
  <r>
    <x v="5"/>
    <x v="5"/>
    <x v="13"/>
    <x v="4"/>
    <x v="5"/>
    <x v="6314"/>
    <n v="5574"/>
    <n v="5.81"/>
    <n v="317.5"/>
    <n v="23622"/>
    <n v="992.24"/>
    <n v="1513"/>
    <n v="1.58"/>
    <n v="12.4"/>
    <n v="11965.73"/>
    <m/>
    <m/>
    <m/>
    <m/>
    <m/>
    <m/>
    <m/>
    <m/>
    <m/>
    <m/>
    <n v="4914"/>
    <n v="30136"/>
    <n v="31.39"/>
    <n v="61.43"/>
  </r>
  <r>
    <x v="171"/>
    <x v="171"/>
    <x v="15"/>
    <x v="7"/>
    <x v="20"/>
    <x v="6315"/>
    <n v="145657"/>
    <n v="202.3"/>
    <n v="15377.33"/>
    <n v="858055.2"/>
    <n v="0"/>
    <m/>
    <m/>
    <m/>
    <m/>
    <m/>
    <m/>
    <m/>
    <m/>
    <m/>
    <m/>
    <m/>
    <m/>
    <m/>
    <m/>
    <n v="1800.56"/>
    <n v="8136"/>
    <n v="11.3"/>
    <n v="30.01"/>
  </r>
  <r>
    <x v="115"/>
    <x v="115"/>
    <x v="11"/>
    <x v="1"/>
    <x v="41"/>
    <x v="5149"/>
    <n v="41"/>
    <n v="1.1399999999999999"/>
    <n v="84.33"/>
    <n v="235.29"/>
    <n v="0"/>
    <m/>
    <m/>
    <m/>
    <m/>
    <m/>
    <m/>
    <m/>
    <m/>
    <m/>
    <m/>
    <m/>
    <m/>
    <m/>
    <m/>
    <n v="14100"/>
    <n v="504"/>
    <n v="14"/>
    <n v="4700"/>
  </r>
  <r>
    <x v="86"/>
    <x v="86"/>
    <x v="10"/>
    <x v="1"/>
    <x v="11"/>
    <x v="6316"/>
    <n v="14235"/>
    <n v="118.63"/>
    <n v="10976"/>
    <n v="102076.8"/>
    <n v="0"/>
    <m/>
    <m/>
    <m/>
    <m/>
    <n v="12958"/>
    <n v="19755"/>
    <n v="164.63"/>
    <n v="1295"/>
    <n v="164164.9"/>
    <m/>
    <m/>
    <m/>
    <m/>
    <m/>
    <n v="147.44"/>
    <n v="8770"/>
    <n v="73.08"/>
    <n v="14.74"/>
  </r>
  <r>
    <x v="41"/>
    <x v="41"/>
    <x v="5"/>
    <x v="5"/>
    <x v="29"/>
    <x v="6317"/>
    <n v="80396"/>
    <n v="128.84"/>
    <n v="7820.37"/>
    <n v="378192.87"/>
    <n v="0"/>
    <m/>
    <m/>
    <m/>
    <m/>
    <m/>
    <m/>
    <m/>
    <m/>
    <m/>
    <m/>
    <m/>
    <m/>
    <m/>
    <m/>
    <n v="1.23"/>
    <n v="10102"/>
    <n v="16.190000000000001"/>
    <n v="0.02"/>
  </r>
  <r>
    <x v="29"/>
    <x v="29"/>
    <x v="9"/>
    <x v="7"/>
    <x v="40"/>
    <x v="6318"/>
    <n v="46939"/>
    <n v="55.88"/>
    <n v="3693.71"/>
    <n v="240460.79999999999"/>
    <n v="1681.86"/>
    <n v="29259"/>
    <n v="34.83"/>
    <n v="24.03"/>
    <n v="20282.080000000002"/>
    <m/>
    <m/>
    <m/>
    <m/>
    <m/>
    <m/>
    <m/>
    <m/>
    <m/>
    <m/>
    <n v="2761"/>
    <n v="21138"/>
    <n v="25.16"/>
    <n v="39.44"/>
  </r>
  <r>
    <x v="158"/>
    <x v="158"/>
    <x v="8"/>
    <x v="5"/>
    <x v="29"/>
    <x v="6319"/>
    <n v="30096"/>
    <n v="48.23"/>
    <n v="3989.58"/>
    <n v="192935.94"/>
    <n v="15446"/>
    <n v="16354"/>
    <n v="26.21"/>
    <n v="297.04000000000002"/>
    <n v="186267.95"/>
    <m/>
    <m/>
    <m/>
    <m/>
    <m/>
    <m/>
    <m/>
    <m/>
    <m/>
    <m/>
    <n v="151855"/>
    <n v="24800"/>
    <n v="39.74"/>
    <n v="2920.29"/>
  </r>
  <r>
    <x v="202"/>
    <x v="202"/>
    <x v="1"/>
    <x v="2"/>
    <x v="37"/>
    <x v="4"/>
    <m/>
    <m/>
    <m/>
    <m/>
    <n v="0"/>
    <m/>
    <m/>
    <m/>
    <m/>
    <m/>
    <m/>
    <m/>
    <m/>
    <m/>
    <m/>
    <m/>
    <m/>
    <m/>
    <m/>
    <n v="0"/>
    <m/>
    <m/>
    <n v="0"/>
  </r>
  <r>
    <x v="78"/>
    <x v="78"/>
    <x v="1"/>
    <x v="11"/>
    <x v="123"/>
    <x v="4"/>
    <m/>
    <m/>
    <m/>
    <m/>
    <n v="0"/>
    <m/>
    <m/>
    <m/>
    <m/>
    <m/>
    <m/>
    <m/>
    <m/>
    <m/>
    <m/>
    <m/>
    <m/>
    <m/>
    <m/>
    <n v="140050"/>
    <n v="9418"/>
    <n v="19.14"/>
    <n v="3415.85"/>
  </r>
  <r>
    <x v="66"/>
    <x v="66"/>
    <x v="0"/>
    <x v="5"/>
    <x v="19"/>
    <x v="6320"/>
    <n v="6694"/>
    <n v="37.19"/>
    <n v="2685.27"/>
    <n v="37459.47"/>
    <n v="9037.83"/>
    <n v="19072"/>
    <n v="105.96"/>
    <n v="602.52"/>
    <n v="108989.87"/>
    <m/>
    <m/>
    <m/>
    <m/>
    <m/>
    <m/>
    <m/>
    <m/>
    <m/>
    <m/>
    <n v="683"/>
    <n v="8469"/>
    <n v="47.05"/>
    <n v="45.53"/>
  </r>
  <r>
    <x v="114"/>
    <x v="114"/>
    <x v="9"/>
    <x v="23"/>
    <x v="36"/>
    <x v="6321"/>
    <n v="45905"/>
    <n v="61.7"/>
    <n v="3926.9"/>
    <n v="226425.24"/>
    <n v="429.68"/>
    <n v="1296"/>
    <n v="1.74"/>
    <m/>
    <m/>
    <m/>
    <m/>
    <m/>
    <m/>
    <m/>
    <n v="12250"/>
    <n v="40414"/>
    <n v="54.32"/>
    <n v="197"/>
    <n v="274204"/>
    <n v="1375.58"/>
    <n v="1922"/>
    <n v="2.58"/>
    <n v="22.19"/>
  </r>
  <r>
    <x v="81"/>
    <x v="81"/>
    <x v="11"/>
    <x v="0"/>
    <x v="42"/>
    <x v="6322"/>
    <n v="18546"/>
    <n v="51.52"/>
    <n v="3617.63"/>
    <n v="100931.97"/>
    <n v="3944.71"/>
    <n v="9832"/>
    <n v="27.31"/>
    <m/>
    <m/>
    <m/>
    <m/>
    <m/>
    <m/>
    <m/>
    <m/>
    <m/>
    <m/>
    <m/>
    <m/>
    <n v="644"/>
    <n v="4549"/>
    <n v="12.64"/>
    <n v="21.47"/>
  </r>
  <r>
    <x v="48"/>
    <x v="48"/>
    <x v="6"/>
    <x v="5"/>
    <x v="3"/>
    <x v="6323"/>
    <n v="73375"/>
    <n v="84.92"/>
    <n v="8755.5"/>
    <n v="586268.28"/>
    <n v="32655.67"/>
    <n v="52522"/>
    <n v="60.79"/>
    <n v="453.55"/>
    <n v="393804.57"/>
    <m/>
    <m/>
    <m/>
    <m/>
    <m/>
    <m/>
    <m/>
    <m/>
    <m/>
    <m/>
    <n v="2093"/>
    <n v="24689"/>
    <n v="28.58"/>
    <n v="29.07"/>
  </r>
  <r>
    <x v="77"/>
    <x v="77"/>
    <x v="8"/>
    <x v="2"/>
    <x v="9"/>
    <x v="3128"/>
    <n v="7966"/>
    <n v="16.600000000000001"/>
    <n v="1475.25"/>
    <n v="54879.3"/>
    <n v="0"/>
    <n v="12402"/>
    <n v="25.84"/>
    <n v="0"/>
    <n v="0"/>
    <m/>
    <m/>
    <m/>
    <m/>
    <m/>
    <m/>
    <m/>
    <m/>
    <m/>
    <m/>
    <n v="1626.9"/>
    <n v="21069"/>
    <n v="43.89"/>
    <n v="40.67"/>
  </r>
  <r>
    <x v="19"/>
    <x v="19"/>
    <x v="8"/>
    <x v="13"/>
    <x v="6"/>
    <x v="4"/>
    <m/>
    <m/>
    <m/>
    <m/>
    <n v="0"/>
    <m/>
    <m/>
    <m/>
    <m/>
    <m/>
    <m/>
    <m/>
    <m/>
    <m/>
    <m/>
    <m/>
    <m/>
    <m/>
    <m/>
    <n v="0"/>
    <m/>
    <m/>
    <n v="0"/>
  </r>
  <r>
    <x v="21"/>
    <x v="21"/>
    <x v="9"/>
    <x v="4"/>
    <x v="36"/>
    <x v="6324"/>
    <n v="2546"/>
    <n v="3.42"/>
    <n v="229.06"/>
    <n v="13207.86"/>
    <n v="806"/>
    <n v="1489"/>
    <n v="2"/>
    <n v="13"/>
    <n v="9719.7999999999993"/>
    <m/>
    <m/>
    <m/>
    <m/>
    <m/>
    <n v="450"/>
    <n v="1447"/>
    <n v="1.94"/>
    <n v="7"/>
    <n v="10072.799999999999"/>
    <n v="5255.26"/>
    <n v="29979"/>
    <n v="40.29"/>
    <n v="84.76"/>
  </r>
  <r>
    <x v="69"/>
    <x v="69"/>
    <x v="13"/>
    <x v="2"/>
    <x v="9"/>
    <x v="6325"/>
    <n v="8616"/>
    <n v="17.95"/>
    <n v="2684"/>
    <n v="99844.800000000003"/>
    <n v="0"/>
    <m/>
    <m/>
    <m/>
    <m/>
    <m/>
    <m/>
    <m/>
    <m/>
    <m/>
    <n v="20604"/>
    <n v="38324"/>
    <n v="79.84"/>
    <n v="515"/>
    <n v="461199.94"/>
    <n v="88760"/>
    <n v="20182"/>
    <n v="42.05"/>
    <n v="2219"/>
  </r>
  <r>
    <x v="18"/>
    <x v="18"/>
    <x v="11"/>
    <x v="7"/>
    <x v="9"/>
    <x v="6326"/>
    <n v="10573"/>
    <n v="22.03"/>
    <n v="1555.5"/>
    <n v="57864.6"/>
    <n v="19636.28"/>
    <n v="26896"/>
    <n v="56.03"/>
    <n v="490.91"/>
    <n v="236799.74"/>
    <m/>
    <m/>
    <m/>
    <m/>
    <m/>
    <m/>
    <m/>
    <m/>
    <m/>
    <m/>
    <n v="167000"/>
    <n v="23441"/>
    <n v="48.84"/>
    <n v="4175"/>
  </r>
  <r>
    <x v="85"/>
    <x v="85"/>
    <x v="2"/>
    <x v="1"/>
    <x v="1"/>
    <x v="4"/>
    <m/>
    <m/>
    <m/>
    <m/>
    <n v="0"/>
    <m/>
    <m/>
    <m/>
    <m/>
    <m/>
    <m/>
    <m/>
    <m/>
    <m/>
    <m/>
    <m/>
    <m/>
    <m/>
    <m/>
    <n v="597"/>
    <n v="4267"/>
    <n v="59.26"/>
    <n v="99.5"/>
  </r>
  <r>
    <x v="28"/>
    <x v="28"/>
    <x v="10"/>
    <x v="1"/>
    <x v="1"/>
    <x v="0"/>
    <n v="0"/>
    <n v="0"/>
    <n v="0"/>
    <n v="0"/>
    <n v="0"/>
    <n v="0"/>
    <n v="0"/>
    <m/>
    <m/>
    <m/>
    <m/>
    <m/>
    <m/>
    <m/>
    <m/>
    <m/>
    <m/>
    <m/>
    <m/>
    <n v="50000"/>
    <n v="3416"/>
    <n v="47.44"/>
    <n v="8333.33"/>
  </r>
  <r>
    <x v="13"/>
    <x v="13"/>
    <x v="6"/>
    <x v="1"/>
    <x v="12"/>
    <x v="6327"/>
    <n v="403"/>
    <n v="2.4"/>
    <n v="96.21"/>
    <n v="1252.71"/>
    <n v="255"/>
    <n v="658"/>
    <n v="3.92"/>
    <n v="18.21"/>
    <n v="3075.12"/>
    <m/>
    <m/>
    <m/>
    <m/>
    <m/>
    <m/>
    <m/>
    <m/>
    <m/>
    <m/>
    <n v="1081.48"/>
    <n v="2622"/>
    <n v="15.61"/>
    <n v="77.25"/>
  </r>
  <r>
    <x v="147"/>
    <x v="147"/>
    <x v="15"/>
    <x v="14"/>
    <x v="129"/>
    <x v="6328"/>
    <n v="270550"/>
    <n v="180.37"/>
    <n v="11113.14"/>
    <n v="1291902.06"/>
    <n v="7461.49"/>
    <n v="14232"/>
    <n v="9.49"/>
    <n v="59.69"/>
    <n v="89980.4"/>
    <m/>
    <m/>
    <m/>
    <m/>
    <m/>
    <m/>
    <m/>
    <m/>
    <m/>
    <m/>
    <n v="2725"/>
    <n v="31713"/>
    <n v="21.14"/>
    <n v="21.8"/>
  </r>
  <r>
    <x v="39"/>
    <x v="39"/>
    <x v="2"/>
    <x v="2"/>
    <x v="27"/>
    <x v="306"/>
    <n v="55898"/>
    <n v="122.58"/>
    <n v="9069.4699999999993"/>
    <n v="320515.20000000001"/>
    <n v="44432.97"/>
    <n v="70620"/>
    <n v="154.87"/>
    <n v="1169.29"/>
    <n v="535830.55000000005"/>
    <m/>
    <m/>
    <m/>
    <m/>
    <m/>
    <m/>
    <m/>
    <m/>
    <m/>
    <m/>
    <n v="419999"/>
    <n v="51332"/>
    <n v="112.57"/>
    <n v="11052.61"/>
  </r>
  <r>
    <x v="76"/>
    <x v="76"/>
    <x v="0"/>
    <x v="2"/>
    <x v="64"/>
    <x v="6329"/>
    <n v="46940"/>
    <n v="52.16"/>
    <n v="2647.29"/>
    <n v="184648.71"/>
    <n v="22133.84"/>
    <n v="27212"/>
    <n v="30.24"/>
    <n v="295.12"/>
    <n v="266918.59000000003"/>
    <m/>
    <m/>
    <m/>
    <m/>
    <m/>
    <m/>
    <m/>
    <m/>
    <m/>
    <m/>
    <n v="195533"/>
    <n v="15074"/>
    <n v="16.75"/>
    <n v="2607.11"/>
  </r>
  <r>
    <x v="91"/>
    <x v="91"/>
    <x v="13"/>
    <x v="3"/>
    <x v="7"/>
    <x v="6330"/>
    <n v="1851"/>
    <n v="77.13"/>
    <n v="3667"/>
    <n v="6820.62"/>
    <n v="1492.73"/>
    <n v="2029"/>
    <n v="84.54"/>
    <n v="746.36"/>
    <n v="18001.22"/>
    <m/>
    <m/>
    <m/>
    <m/>
    <m/>
    <m/>
    <m/>
    <m/>
    <m/>
    <m/>
    <n v="0"/>
    <n v="92"/>
    <n v="3.83"/>
    <n v="0"/>
  </r>
  <r>
    <x v="107"/>
    <x v="107"/>
    <x v="12"/>
    <x v="2"/>
    <x v="21"/>
    <x v="6331"/>
    <n v="21573"/>
    <n v="74.91"/>
    <n v="3556.67"/>
    <n v="79384.800000000003"/>
    <n v="5546"/>
    <n v="7259"/>
    <n v="25.2"/>
    <n v="231.08"/>
    <n v="66880.88"/>
    <m/>
    <m/>
    <m/>
    <m/>
    <m/>
    <m/>
    <m/>
    <m/>
    <m/>
    <m/>
    <n v="1590.8"/>
    <n v="2217"/>
    <n v="7.7"/>
    <n v="66.28"/>
  </r>
  <r>
    <x v="20"/>
    <x v="20"/>
    <x v="2"/>
    <x v="18"/>
    <x v="6"/>
    <x v="0"/>
    <n v="0"/>
    <n v="0"/>
    <n v="0"/>
    <n v="0"/>
    <n v="0"/>
    <n v="0"/>
    <n v="0"/>
    <m/>
    <m/>
    <m/>
    <m/>
    <m/>
    <m/>
    <m/>
    <m/>
    <m/>
    <m/>
    <m/>
    <m/>
    <n v="29400"/>
    <n v="1535"/>
    <n v="15.99"/>
    <n v="3675"/>
  </r>
  <r>
    <x v="28"/>
    <x v="28"/>
    <x v="9"/>
    <x v="0"/>
    <x v="23"/>
    <x v="6332"/>
    <n v="35995"/>
    <n v="54.54"/>
    <n v="3884.6"/>
    <n v="198697.29"/>
    <n v="0"/>
    <m/>
    <m/>
    <m/>
    <m/>
    <m/>
    <m/>
    <m/>
    <m/>
    <m/>
    <m/>
    <m/>
    <m/>
    <m/>
    <m/>
    <n v="90651"/>
    <n v="17684"/>
    <n v="26.79"/>
    <n v="1648.2"/>
  </r>
  <r>
    <x v="24"/>
    <x v="24"/>
    <x v="5"/>
    <x v="2"/>
    <x v="29"/>
    <x v="6333"/>
    <n v="36433"/>
    <n v="58.39"/>
    <n v="3322.08"/>
    <n v="160655.64000000001"/>
    <n v="21021.34"/>
    <n v="22942"/>
    <n v="36.770000000000003"/>
    <n v="404.26"/>
    <n v="253502.63"/>
    <m/>
    <m/>
    <m/>
    <m/>
    <m/>
    <m/>
    <m/>
    <m/>
    <m/>
    <m/>
    <n v="750"/>
    <n v="5175"/>
    <n v="8.2899999999999991"/>
    <n v="14.42"/>
  </r>
  <r>
    <x v="52"/>
    <x v="52"/>
    <x v="9"/>
    <x v="4"/>
    <x v="33"/>
    <x v="6334"/>
    <n v="98431"/>
    <n v="82.03"/>
    <n v="5868"/>
    <n v="545724"/>
    <n v="79028.13"/>
    <n v="114936"/>
    <n v="95.78"/>
    <n v="790.28"/>
    <n v="953023.9"/>
    <m/>
    <m/>
    <m/>
    <m/>
    <m/>
    <m/>
    <m/>
    <m/>
    <m/>
    <m/>
    <n v="9945"/>
    <n v="50949"/>
    <n v="42.46"/>
    <n v="99.45"/>
  </r>
  <r>
    <x v="129"/>
    <x v="129"/>
    <x v="14"/>
    <x v="2"/>
    <x v="9"/>
    <x v="6335"/>
    <n v="14081"/>
    <n v="29.34"/>
    <n v="2873.63"/>
    <n v="106898.85"/>
    <n v="20900"/>
    <n v="28199"/>
    <n v="58.75"/>
    <n v="522.5"/>
    <n v="252039.37"/>
    <m/>
    <m/>
    <m/>
    <m/>
    <m/>
    <m/>
    <m/>
    <m/>
    <m/>
    <m/>
    <n v="520"/>
    <n v="6203"/>
    <n v="12.92"/>
    <n v="13"/>
  </r>
  <r>
    <x v="173"/>
    <x v="173"/>
    <x v="12"/>
    <x v="3"/>
    <x v="28"/>
    <x v="6336"/>
    <n v="796"/>
    <n v="5.53"/>
    <n v="352.58"/>
    <n v="3934.83"/>
    <n v="154.22"/>
    <n v="41"/>
    <n v="0.28000000000000003"/>
    <n v="12.85"/>
    <n v="1859.78"/>
    <n v="467"/>
    <n v="1008"/>
    <n v="7"/>
    <n v="38"/>
    <n v="5916.42"/>
    <m/>
    <m/>
    <m/>
    <m/>
    <m/>
    <n v="887985"/>
    <n v="38554"/>
    <n v="267.74"/>
    <n v="73998.75"/>
  </r>
  <r>
    <x v="91"/>
    <x v="91"/>
    <x v="0"/>
    <x v="5"/>
    <x v="3"/>
    <x v="6337"/>
    <n v="110878"/>
    <n v="128.33000000000001"/>
    <n v="9990"/>
    <n v="668930.4"/>
    <n v="0"/>
    <m/>
    <m/>
    <m/>
    <m/>
    <m/>
    <m/>
    <m/>
    <m/>
    <m/>
    <m/>
    <m/>
    <m/>
    <m/>
    <m/>
    <n v="126800"/>
    <n v="5372"/>
    <n v="6.22"/>
    <n v="1761.11"/>
  </r>
  <r>
    <x v="128"/>
    <x v="128"/>
    <x v="0"/>
    <x v="2"/>
    <x v="48"/>
    <x v="6338"/>
    <n v="56127"/>
    <n v="91.71"/>
    <n v="5443.24"/>
    <n v="258172.65"/>
    <n v="3153"/>
    <n v="5510"/>
    <n v="9"/>
    <n v="61.82"/>
    <n v="38022.97"/>
    <m/>
    <m/>
    <m/>
    <m/>
    <m/>
    <m/>
    <m/>
    <m/>
    <m/>
    <m/>
    <n v="151000"/>
    <n v="15575"/>
    <n v="25.45"/>
    <n v="2960.78"/>
  </r>
  <r>
    <x v="100"/>
    <x v="100"/>
    <x v="13"/>
    <x v="7"/>
    <x v="2"/>
    <x v="6339"/>
    <n v="101859"/>
    <n v="132.63"/>
    <n v="8947.5"/>
    <n v="532555.19999999995"/>
    <n v="0"/>
    <m/>
    <m/>
    <m/>
    <m/>
    <m/>
    <m/>
    <m/>
    <m/>
    <m/>
    <m/>
    <m/>
    <m/>
    <m/>
    <m/>
    <n v="147863"/>
    <n v="32776"/>
    <n v="42.68"/>
    <n v="2310.36"/>
  </r>
  <r>
    <x v="41"/>
    <x v="41"/>
    <x v="2"/>
    <x v="1"/>
    <x v="16"/>
    <x v="6340"/>
    <n v="205"/>
    <n v="4.2699999999999996"/>
    <n v="212.75"/>
    <n v="791.43"/>
    <n v="0"/>
    <m/>
    <m/>
    <m/>
    <m/>
    <m/>
    <m/>
    <m/>
    <m/>
    <m/>
    <m/>
    <m/>
    <m/>
    <m/>
    <m/>
    <n v="250"/>
    <n v="1550"/>
    <n v="32.29"/>
    <n v="62.5"/>
  </r>
  <r>
    <x v="226"/>
    <x v="226"/>
    <x v="12"/>
    <x v="1"/>
    <x v="1"/>
    <x v="3647"/>
    <n v="42"/>
    <n v="0.57999999999999996"/>
    <n v="29.33"/>
    <n v="163.68"/>
    <n v="0"/>
    <m/>
    <m/>
    <m/>
    <m/>
    <m/>
    <m/>
    <m/>
    <m/>
    <m/>
    <m/>
    <m/>
    <m/>
    <m/>
    <m/>
    <n v="0"/>
    <m/>
    <m/>
    <n v="0"/>
  </r>
  <r>
    <x v="7"/>
    <x v="7"/>
    <x v="8"/>
    <x v="2"/>
    <x v="69"/>
    <x v="6341"/>
    <n v="47983"/>
    <n v="68.94"/>
    <n v="5085.83"/>
    <n v="274329.53999999998"/>
    <n v="21208.54"/>
    <n v="20654"/>
    <n v="29.68"/>
    <n v="365.66"/>
    <n v="255760.09"/>
    <m/>
    <m/>
    <m/>
    <m/>
    <m/>
    <m/>
    <m/>
    <m/>
    <m/>
    <m/>
    <n v="0"/>
    <n v="24192"/>
    <n v="34.76"/>
    <n v="0"/>
  </r>
  <r>
    <x v="95"/>
    <x v="95"/>
    <x v="9"/>
    <x v="5"/>
    <x v="30"/>
    <x v="6342"/>
    <n v="57510"/>
    <n v="99.84"/>
    <n v="7811"/>
    <n v="348683.04"/>
    <n v="0"/>
    <m/>
    <m/>
    <m/>
    <m/>
    <m/>
    <m/>
    <m/>
    <m/>
    <m/>
    <m/>
    <m/>
    <m/>
    <m/>
    <m/>
    <n v="170650"/>
    <n v="5834"/>
    <n v="10.130000000000001"/>
    <n v="3555.21"/>
  </r>
  <r>
    <x v="84"/>
    <x v="84"/>
    <x v="10"/>
    <x v="4"/>
    <x v="90"/>
    <x v="6343"/>
    <n v="859"/>
    <n v="2.11"/>
    <n v="85.68"/>
    <n v="2709.09"/>
    <n v="157.13"/>
    <n v="319"/>
    <n v="0.78"/>
    <n v="4.62"/>
    <n v="1894.87"/>
    <m/>
    <m/>
    <m/>
    <m/>
    <m/>
    <n v="350"/>
    <n v="715"/>
    <n v="1.75"/>
    <n v="10"/>
    <n v="7834.4"/>
    <n v="264590"/>
    <n v="8897"/>
    <n v="21.81"/>
    <n v="7782.06"/>
  </r>
  <r>
    <x v="52"/>
    <x v="52"/>
    <x v="12"/>
    <x v="6"/>
    <x v="27"/>
    <x v="6344"/>
    <n v="36889"/>
    <n v="80.900000000000006"/>
    <n v="4451.21"/>
    <n v="157305.78"/>
    <n v="21901.07"/>
    <n v="33484"/>
    <n v="73.430000000000007"/>
    <n v="576.34"/>
    <n v="264111.53999999998"/>
    <m/>
    <m/>
    <m/>
    <m/>
    <m/>
    <m/>
    <m/>
    <m/>
    <m/>
    <m/>
    <n v="2548"/>
    <n v="14971"/>
    <n v="32.83"/>
    <n v="67.05"/>
  </r>
  <r>
    <x v="92"/>
    <x v="92"/>
    <x v="0"/>
    <x v="2"/>
    <x v="5"/>
    <x v="5845"/>
    <n v="90399"/>
    <n v="94.17"/>
    <n v="8165"/>
    <n v="607476"/>
    <n v="0"/>
    <m/>
    <m/>
    <m/>
    <m/>
    <m/>
    <m/>
    <m/>
    <m/>
    <m/>
    <m/>
    <m/>
    <m/>
    <m/>
    <m/>
    <n v="604.66"/>
    <n v="4494"/>
    <n v="4.68"/>
    <n v="7.56"/>
  </r>
  <r>
    <x v="44"/>
    <x v="44"/>
    <x v="7"/>
    <x v="5"/>
    <x v="111"/>
    <x v="6345"/>
    <n v="3374"/>
    <n v="5.74"/>
    <n v="667.49"/>
    <n v="30417.51"/>
    <n v="4073.71"/>
    <n v="3713"/>
    <n v="6.31"/>
    <n v="83.14"/>
    <n v="49126.15"/>
    <m/>
    <m/>
    <m/>
    <m/>
    <m/>
    <m/>
    <m/>
    <m/>
    <m/>
    <m/>
    <n v="2151"/>
    <n v="12213"/>
    <n v="20.77"/>
    <n v="43.9"/>
  </r>
  <r>
    <x v="21"/>
    <x v="21"/>
    <x v="12"/>
    <x v="0"/>
    <x v="77"/>
    <x v="6346"/>
    <n v="368062"/>
    <n v="273.86"/>
    <n v="14195.71"/>
    <n v="1478625.6"/>
    <n v="0"/>
    <m/>
    <m/>
    <m/>
    <m/>
    <m/>
    <m/>
    <m/>
    <m/>
    <m/>
    <m/>
    <m/>
    <m/>
    <m/>
    <m/>
    <n v="3200.99"/>
    <n v="37788"/>
    <n v="28.12"/>
    <n v="28.58"/>
  </r>
  <r>
    <x v="159"/>
    <x v="159"/>
    <x v="5"/>
    <x v="2"/>
    <x v="136"/>
    <x v="6347"/>
    <n v="139792"/>
    <n v="118.87"/>
    <n v="9556.6"/>
    <n v="870988.71"/>
    <n v="0"/>
    <n v="0"/>
    <n v="0"/>
    <m/>
    <m/>
    <m/>
    <m/>
    <m/>
    <m/>
    <m/>
    <m/>
    <m/>
    <m/>
    <m/>
    <m/>
    <n v="180955"/>
    <n v="31334"/>
    <n v="26.64"/>
    <n v="1846.48"/>
  </r>
  <r>
    <x v="19"/>
    <x v="19"/>
    <x v="0"/>
    <x v="11"/>
    <x v="39"/>
    <x v="6348"/>
    <n v="14278"/>
    <n v="10.92"/>
    <n v="792.03"/>
    <n v="80287.83"/>
    <n v="46561.59"/>
    <n v="50858"/>
    <n v="38.880000000000003"/>
    <n v="427.17"/>
    <n v="561500.18999999994"/>
    <m/>
    <m/>
    <m/>
    <m/>
    <m/>
    <m/>
    <m/>
    <m/>
    <m/>
    <m/>
    <n v="6924"/>
    <n v="71150"/>
    <n v="54.4"/>
    <n v="63.52"/>
  </r>
  <r>
    <x v="104"/>
    <x v="104"/>
    <x v="2"/>
    <x v="2"/>
    <x v="54"/>
    <x v="1376"/>
    <n v="14378"/>
    <n v="41.32"/>
    <n v="3583.45"/>
    <n v="96645.6"/>
    <n v="0"/>
    <m/>
    <m/>
    <m/>
    <m/>
    <m/>
    <m/>
    <m/>
    <m/>
    <m/>
    <n v="4981"/>
    <n v="9252"/>
    <n v="26.59"/>
    <n v="171"/>
    <n v="111494.7"/>
    <n v="205.69"/>
    <n v="11082"/>
    <n v="31.84"/>
    <n v="7.09"/>
  </r>
  <r>
    <x v="111"/>
    <x v="111"/>
    <x v="4"/>
    <x v="2"/>
    <x v="57"/>
    <x v="6349"/>
    <n v="24785"/>
    <n v="49.18"/>
    <n v="3864.29"/>
    <n v="150939"/>
    <n v="0"/>
    <m/>
    <m/>
    <m/>
    <m/>
    <m/>
    <m/>
    <m/>
    <m/>
    <m/>
    <m/>
    <m/>
    <m/>
    <m/>
    <m/>
    <n v="316.97000000000003"/>
    <n v="4918"/>
    <n v="9.76"/>
    <n v="7.55"/>
  </r>
  <r>
    <x v="73"/>
    <x v="73"/>
    <x v="0"/>
    <x v="5"/>
    <x v="26"/>
    <x v="6350"/>
    <n v="35468"/>
    <n v="43.47"/>
    <n v="3872.35"/>
    <n v="244887.6"/>
    <n v="37676.04"/>
    <n v="55875"/>
    <n v="68.47"/>
    <n v="554.05999999999995"/>
    <n v="454346.7"/>
    <m/>
    <m/>
    <m/>
    <m/>
    <m/>
    <m/>
    <m/>
    <m/>
    <m/>
    <m/>
    <n v="282059"/>
    <n v="26137"/>
    <n v="32.03"/>
    <n v="4147.93"/>
  </r>
  <r>
    <x v="140"/>
    <x v="140"/>
    <x v="13"/>
    <x v="5"/>
    <x v="55"/>
    <x v="6351"/>
    <n v="166311"/>
    <n v="144.37"/>
    <n v="9644.17"/>
    <n v="861031.2"/>
    <n v="0"/>
    <m/>
    <m/>
    <m/>
    <m/>
    <m/>
    <m/>
    <m/>
    <m/>
    <m/>
    <m/>
    <m/>
    <m/>
    <m/>
    <m/>
    <n v="240488"/>
    <n v="17164"/>
    <n v="14.9"/>
    <n v="2505.08"/>
  </r>
  <r>
    <x v="122"/>
    <x v="122"/>
    <x v="0"/>
    <x v="6"/>
    <x v="76"/>
    <x v="6352"/>
    <n v="8389"/>
    <n v="15.54"/>
    <n v="1063.33"/>
    <n v="44500.5"/>
    <n v="19752.669999999998"/>
    <n v="31828"/>
    <n v="58.94"/>
    <n v="438.95"/>
    <n v="238203.34"/>
    <m/>
    <m/>
    <m/>
    <m/>
    <m/>
    <m/>
    <m/>
    <m/>
    <m/>
    <m/>
    <n v="3750.36"/>
    <n v="57132"/>
    <n v="105.8"/>
    <n v="83.34"/>
  </r>
  <r>
    <x v="46"/>
    <x v="46"/>
    <x v="5"/>
    <x v="4"/>
    <x v="3"/>
    <x v="6353"/>
    <n v="7739"/>
    <n v="8.9600000000000009"/>
    <n v="386.5"/>
    <n v="25880.04"/>
    <n v="1387"/>
    <n v="1983"/>
    <n v="2.2999999999999998"/>
    <n v="19.260000000000002"/>
    <n v="16726.28"/>
    <m/>
    <m/>
    <m/>
    <m/>
    <m/>
    <m/>
    <m/>
    <m/>
    <m/>
    <m/>
    <n v="4427"/>
    <n v="29684"/>
    <n v="34.36"/>
    <n v="61.49"/>
  </r>
  <r>
    <x v="85"/>
    <x v="85"/>
    <x v="15"/>
    <x v="1"/>
    <x v="1"/>
    <x v="3765"/>
    <n v="152"/>
    <n v="2.11"/>
    <n v="16.5"/>
    <n v="92.07"/>
    <n v="634.34"/>
    <n v="949"/>
    <n v="13.18"/>
    <n v="105.72"/>
    <n v="7649.64"/>
    <m/>
    <m/>
    <m/>
    <m/>
    <m/>
    <m/>
    <m/>
    <m/>
    <m/>
    <m/>
    <n v="216"/>
    <n v="4669"/>
    <n v="64.849999999999994"/>
    <n v="36"/>
  </r>
  <r>
    <x v="6"/>
    <x v="6"/>
    <x v="1"/>
    <x v="11"/>
    <x v="20"/>
    <x v="6354"/>
    <n v="7727"/>
    <n v="10.73"/>
    <n v="920.13"/>
    <n v="51343.44"/>
    <n v="491.76"/>
    <n v="1801"/>
    <n v="2.5"/>
    <n v="8.1999999999999993"/>
    <n v="5930.23"/>
    <m/>
    <m/>
    <m/>
    <m/>
    <m/>
    <n v="59728"/>
    <n v="63307"/>
    <n v="87.93"/>
    <n v="995"/>
    <n v="1336951.55"/>
    <n v="445796"/>
    <n v="47488"/>
    <n v="65.959999999999994"/>
    <n v="7429.93"/>
  </r>
  <r>
    <x v="225"/>
    <x v="225"/>
    <x v="0"/>
    <x v="2"/>
    <x v="29"/>
    <x v="6355"/>
    <n v="82987"/>
    <n v="132.99"/>
    <n v="12052.69"/>
    <n v="582868.19999999995"/>
    <n v="0"/>
    <m/>
    <m/>
    <m/>
    <m/>
    <m/>
    <m/>
    <m/>
    <m/>
    <m/>
    <m/>
    <m/>
    <m/>
    <m/>
    <m/>
    <n v="2208.41"/>
    <n v="16516"/>
    <n v="26.47"/>
    <n v="42.47"/>
  </r>
  <r>
    <x v="80"/>
    <x v="80"/>
    <x v="5"/>
    <x v="1"/>
    <x v="41"/>
    <x v="4"/>
    <m/>
    <m/>
    <m/>
    <m/>
    <n v="0"/>
    <m/>
    <m/>
    <m/>
    <m/>
    <m/>
    <m/>
    <m/>
    <m/>
    <m/>
    <m/>
    <m/>
    <m/>
    <m/>
    <m/>
    <n v="21600"/>
    <n v="2400"/>
    <n v="66.67"/>
    <n v="7200"/>
  </r>
  <r>
    <x v="6"/>
    <x v="6"/>
    <x v="12"/>
    <x v="6"/>
    <x v="7"/>
    <x v="4"/>
    <m/>
    <m/>
    <m/>
    <m/>
    <n v="1146.46"/>
    <n v="853"/>
    <n v="35.54"/>
    <n v="573.23"/>
    <n v="13825.5"/>
    <m/>
    <m/>
    <m/>
    <m/>
    <m/>
    <m/>
    <m/>
    <m/>
    <m/>
    <m/>
    <n v="23990"/>
    <n v="2749"/>
    <n v="114.54"/>
    <n v="11995"/>
  </r>
  <r>
    <x v="131"/>
    <x v="131"/>
    <x v="7"/>
    <x v="6"/>
    <x v="51"/>
    <x v="4"/>
    <m/>
    <m/>
    <m/>
    <m/>
    <n v="0"/>
    <m/>
    <m/>
    <m/>
    <m/>
    <m/>
    <m/>
    <m/>
    <m/>
    <m/>
    <m/>
    <m/>
    <m/>
    <m/>
    <m/>
    <n v="0"/>
    <m/>
    <m/>
    <n v="0"/>
  </r>
  <r>
    <x v="91"/>
    <x v="91"/>
    <x v="6"/>
    <x v="3"/>
    <x v="7"/>
    <x v="6356"/>
    <n v="2043"/>
    <n v="85.13"/>
    <n v="5798"/>
    <n v="10784.28"/>
    <n v="2129"/>
    <n v="2854"/>
    <n v="118.92"/>
    <n v="1064.5"/>
    <n v="25674.26"/>
    <m/>
    <m/>
    <m/>
    <m/>
    <m/>
    <m/>
    <m/>
    <m/>
    <m/>
    <m/>
    <n v="7600"/>
    <n v="299"/>
    <n v="12.46"/>
    <n v="3800"/>
  </r>
  <r>
    <x v="36"/>
    <x v="36"/>
    <x v="0"/>
    <x v="1"/>
    <x v="6"/>
    <x v="4"/>
    <m/>
    <m/>
    <m/>
    <m/>
    <n v="4413.1899999999996"/>
    <n v="7451"/>
    <n v="77.61"/>
    <m/>
    <m/>
    <m/>
    <m/>
    <m/>
    <m/>
    <m/>
    <m/>
    <m/>
    <m/>
    <m/>
    <m/>
    <n v="86.04"/>
    <n v="16152"/>
    <n v="168.25"/>
    <n v="10.75"/>
  </r>
  <r>
    <x v="55"/>
    <x v="55"/>
    <x v="11"/>
    <x v="2"/>
    <x v="5"/>
    <x v="6357"/>
    <n v="94133"/>
    <n v="98.06"/>
    <n v="8627.2000000000007"/>
    <n v="641863.68000000005"/>
    <n v="0"/>
    <m/>
    <m/>
    <m/>
    <m/>
    <m/>
    <m/>
    <m/>
    <m/>
    <m/>
    <m/>
    <m/>
    <m/>
    <m/>
    <m/>
    <n v="15392"/>
    <n v="399777"/>
    <n v="416.43"/>
    <n v="192.4"/>
  </r>
  <r>
    <x v="77"/>
    <x v="77"/>
    <x v="10"/>
    <x v="5"/>
    <x v="20"/>
    <x v="6358"/>
    <n v="74229"/>
    <n v="103.1"/>
    <n v="10661.33"/>
    <n v="594902.4"/>
    <n v="0"/>
    <m/>
    <m/>
    <m/>
    <m/>
    <m/>
    <m/>
    <m/>
    <m/>
    <m/>
    <m/>
    <m/>
    <m/>
    <m/>
    <m/>
    <n v="1099.79"/>
    <n v="8512"/>
    <n v="11.82"/>
    <n v="18.329999999999998"/>
  </r>
  <r>
    <x v="133"/>
    <x v="133"/>
    <x v="6"/>
    <x v="1"/>
    <x v="6"/>
    <x v="3500"/>
    <n v="495"/>
    <n v="5.16"/>
    <n v="165.63"/>
    <n v="1232.25"/>
    <n v="178"/>
    <n v="303"/>
    <n v="3.16"/>
    <n v="22.25"/>
    <n v="2146.56"/>
    <m/>
    <m/>
    <m/>
    <m/>
    <m/>
    <n v="4456"/>
    <n v="10833"/>
    <n v="112.84"/>
    <n v="557"/>
    <n v="99743.1"/>
    <n v="43.58"/>
    <n v="8367"/>
    <n v="87.16"/>
    <n v="5.45"/>
  </r>
  <r>
    <x v="100"/>
    <x v="100"/>
    <x v="12"/>
    <x v="1"/>
    <x v="11"/>
    <x v="0"/>
    <n v="0"/>
    <n v="0"/>
    <n v="0"/>
    <n v="0"/>
    <n v="0"/>
    <n v="51"/>
    <n v="0.43"/>
    <n v="0"/>
    <n v="0"/>
    <m/>
    <m/>
    <m/>
    <m/>
    <m/>
    <m/>
    <m/>
    <m/>
    <m/>
    <m/>
    <n v="35635.96"/>
    <n v="3829"/>
    <n v="31.91"/>
    <n v="3563.6"/>
  </r>
  <r>
    <x v="91"/>
    <x v="91"/>
    <x v="5"/>
    <x v="12"/>
    <x v="66"/>
    <x v="4"/>
    <m/>
    <m/>
    <m/>
    <m/>
    <n v="0"/>
    <m/>
    <m/>
    <m/>
    <m/>
    <m/>
    <m/>
    <m/>
    <m/>
    <m/>
    <m/>
    <m/>
    <m/>
    <m/>
    <m/>
    <n v="0"/>
    <m/>
    <m/>
    <n v="0"/>
  </r>
  <r>
    <x v="166"/>
    <x v="166"/>
    <x v="6"/>
    <x v="7"/>
    <x v="20"/>
    <x v="6359"/>
    <n v="94367"/>
    <n v="131.07"/>
    <n v="11917.33"/>
    <n v="664987.19999999995"/>
    <n v="0"/>
    <m/>
    <m/>
    <m/>
    <m/>
    <m/>
    <m/>
    <m/>
    <m/>
    <m/>
    <m/>
    <m/>
    <m/>
    <m/>
    <m/>
    <n v="581.17999999999995"/>
    <n v="6065"/>
    <n v="8.42"/>
    <n v="9.69"/>
  </r>
  <r>
    <x v="38"/>
    <x v="38"/>
    <x v="5"/>
    <x v="2"/>
    <x v="42"/>
    <x v="6360"/>
    <n v="17663"/>
    <n v="49.06"/>
    <n v="1892"/>
    <n v="52786.8"/>
    <n v="10879.73"/>
    <n v="14874"/>
    <n v="41.32"/>
    <n v="362.66"/>
    <n v="131201.91"/>
    <m/>
    <m/>
    <m/>
    <m/>
    <m/>
    <m/>
    <m/>
    <m/>
    <m/>
    <m/>
    <n v="1420"/>
    <n v="5122"/>
    <n v="14.23"/>
    <n v="47.33"/>
  </r>
  <r>
    <x v="156"/>
    <x v="156"/>
    <x v="9"/>
    <x v="7"/>
    <x v="2"/>
    <x v="6361"/>
    <n v="59645"/>
    <n v="77.66"/>
    <n v="13689.27"/>
    <n v="814785.09"/>
    <n v="0"/>
    <m/>
    <m/>
    <m/>
    <m/>
    <m/>
    <m/>
    <m/>
    <m/>
    <m/>
    <m/>
    <m/>
    <m/>
    <m/>
    <m/>
    <n v="5313.82"/>
    <n v="15640"/>
    <n v="20.36"/>
    <n v="83.03"/>
  </r>
  <r>
    <x v="56"/>
    <x v="56"/>
    <x v="2"/>
    <x v="2"/>
    <x v="21"/>
    <x v="6362"/>
    <n v="2223"/>
    <n v="7.72"/>
    <n v="182.83"/>
    <n v="4080.84"/>
    <n v="0"/>
    <m/>
    <m/>
    <m/>
    <m/>
    <m/>
    <m/>
    <m/>
    <m/>
    <m/>
    <n v="8325"/>
    <n v="16093"/>
    <n v="55.88"/>
    <n v="346"/>
    <n v="186346.8"/>
    <n v="26800"/>
    <n v="5846"/>
    <n v="20.3"/>
    <n v="1116.67"/>
  </r>
  <r>
    <x v="136"/>
    <x v="136"/>
    <x v="1"/>
    <x v="2"/>
    <x v="17"/>
    <x v="6363"/>
    <n v="16224"/>
    <n v="27.04"/>
    <n v="2704.4"/>
    <n v="125754.6"/>
    <n v="73910.77"/>
    <n v="37503"/>
    <n v="62.51"/>
    <n v="1478.22"/>
    <n v="891312.1"/>
    <m/>
    <m/>
    <m/>
    <m/>
    <m/>
    <m/>
    <m/>
    <m/>
    <m/>
    <m/>
    <n v="3304"/>
    <n v="18012"/>
    <n v="30.02"/>
    <n v="66.08"/>
  </r>
  <r>
    <x v="121"/>
    <x v="121"/>
    <x v="11"/>
    <x v="12"/>
    <x v="6"/>
    <x v="4"/>
    <m/>
    <m/>
    <m/>
    <m/>
    <n v="0"/>
    <m/>
    <m/>
    <m/>
    <m/>
    <m/>
    <m/>
    <m/>
    <m/>
    <m/>
    <m/>
    <m/>
    <m/>
    <m/>
    <m/>
    <n v="20500"/>
    <n v="5051"/>
    <n v="52.61"/>
    <n v="2562.5"/>
  </r>
  <r>
    <x v="14"/>
    <x v="14"/>
    <x v="11"/>
    <x v="0"/>
    <x v="76"/>
    <x v="6364"/>
    <n v="31481"/>
    <n v="58.3"/>
    <n v="4279.1099999999997"/>
    <n v="179080.8"/>
    <n v="13955.38"/>
    <n v="19188"/>
    <n v="35.53"/>
    <n v="310.12"/>
    <n v="168292.15"/>
    <m/>
    <m/>
    <m/>
    <m/>
    <m/>
    <m/>
    <m/>
    <m/>
    <m/>
    <m/>
    <n v="0"/>
    <n v="23986"/>
    <n v="44.42"/>
    <n v="0"/>
  </r>
  <r>
    <x v="137"/>
    <x v="137"/>
    <x v="0"/>
    <x v="2"/>
    <x v="2"/>
    <x v="6365"/>
    <n v="95468"/>
    <n v="124.31"/>
    <n v="10684.75"/>
    <n v="635956.31999999995"/>
    <n v="0"/>
    <m/>
    <m/>
    <m/>
    <m/>
    <m/>
    <m/>
    <m/>
    <m/>
    <m/>
    <m/>
    <m/>
    <m/>
    <m/>
    <m/>
    <n v="1401.64"/>
    <n v="6145"/>
    <n v="8"/>
    <n v="21.9"/>
  </r>
  <r>
    <x v="139"/>
    <x v="139"/>
    <x v="9"/>
    <x v="2"/>
    <x v="2"/>
    <x v="6366"/>
    <n v="26188"/>
    <n v="34.1"/>
    <n v="2417.5"/>
    <n v="143889.60000000001"/>
    <n v="20915.62"/>
    <n v="37342"/>
    <n v="48.62"/>
    <n v="326.81"/>
    <n v="252227.69"/>
    <m/>
    <m/>
    <m/>
    <m/>
    <m/>
    <m/>
    <m/>
    <m/>
    <m/>
    <m/>
    <n v="131350"/>
    <n v="12452"/>
    <n v="16.21"/>
    <n v="2052.34"/>
  </r>
  <r>
    <x v="44"/>
    <x v="44"/>
    <x v="1"/>
    <x v="7"/>
    <x v="63"/>
    <x v="6367"/>
    <n v="188537"/>
    <n v="79.349999999999994"/>
    <n v="9953.44"/>
    <n v="1832827.26"/>
    <n v="16374.39"/>
    <n v="15454"/>
    <n v="6.5"/>
    <n v="82.7"/>
    <n v="197463.73"/>
    <m/>
    <m/>
    <m/>
    <m/>
    <m/>
    <m/>
    <m/>
    <m/>
    <m/>
    <m/>
    <n v="9250"/>
    <n v="56404"/>
    <n v="23.74"/>
    <n v="46.72"/>
  </r>
  <r>
    <x v="144"/>
    <x v="144"/>
    <x v="13"/>
    <x v="3"/>
    <x v="51"/>
    <x v="4"/>
    <m/>
    <m/>
    <m/>
    <m/>
    <n v="0"/>
    <m/>
    <m/>
    <m/>
    <m/>
    <m/>
    <m/>
    <m/>
    <m/>
    <m/>
    <m/>
    <m/>
    <m/>
    <m/>
    <m/>
    <n v="13291"/>
    <n v="1274"/>
    <n v="106.17"/>
    <n v="13291"/>
  </r>
  <r>
    <x v="140"/>
    <x v="140"/>
    <x v="10"/>
    <x v="4"/>
    <x v="38"/>
    <x v="6368"/>
    <n v="49876"/>
    <n v="74.22"/>
    <n v="6993.95"/>
    <n v="364244.73"/>
    <n v="44344.33"/>
    <n v="63807"/>
    <n v="94.95"/>
    <n v="791.86"/>
    <n v="534761.53"/>
    <m/>
    <m/>
    <m/>
    <m/>
    <m/>
    <m/>
    <m/>
    <m/>
    <m/>
    <m/>
    <n v="252950"/>
    <n v="31158"/>
    <n v="46.37"/>
    <n v="4516.96"/>
  </r>
  <r>
    <x v="72"/>
    <x v="72"/>
    <x v="2"/>
    <x v="13"/>
    <x v="6"/>
    <x v="4"/>
    <m/>
    <m/>
    <m/>
    <m/>
    <n v="0"/>
    <m/>
    <m/>
    <m/>
    <m/>
    <m/>
    <m/>
    <m/>
    <m/>
    <m/>
    <m/>
    <m/>
    <m/>
    <m/>
    <m/>
    <n v="145314"/>
    <n v="4057"/>
    <n v="42.26"/>
    <n v="18164.25"/>
  </r>
  <r>
    <x v="21"/>
    <x v="21"/>
    <x v="15"/>
    <x v="1"/>
    <x v="1"/>
    <x v="3949"/>
    <n v="104"/>
    <n v="1.44"/>
    <n v="62.17"/>
    <n v="346.89"/>
    <n v="0"/>
    <m/>
    <m/>
    <m/>
    <m/>
    <m/>
    <m/>
    <m/>
    <m/>
    <m/>
    <m/>
    <m/>
    <m/>
    <m/>
    <m/>
    <n v="137.49"/>
    <n v="2327"/>
    <n v="32.32"/>
    <n v="22.92"/>
  </r>
  <r>
    <x v="145"/>
    <x v="145"/>
    <x v="14"/>
    <x v="7"/>
    <x v="22"/>
    <x v="6369"/>
    <n v="15391"/>
    <n v="51.3"/>
    <n v="3296.32"/>
    <n v="76639.44"/>
    <n v="0"/>
    <n v="11055"/>
    <n v="36.85"/>
    <m/>
    <m/>
    <m/>
    <m/>
    <m/>
    <m/>
    <m/>
    <m/>
    <m/>
    <m/>
    <m/>
    <m/>
    <n v="88.23"/>
    <n v="4886"/>
    <n v="16.29"/>
    <n v="3.53"/>
  </r>
  <r>
    <x v="24"/>
    <x v="24"/>
    <x v="11"/>
    <x v="7"/>
    <x v="5"/>
    <x v="6370"/>
    <n v="39391"/>
    <n v="41.03"/>
    <n v="3348.7"/>
    <n v="249143.28"/>
    <n v="42024.25"/>
    <n v="16967"/>
    <n v="17.670000000000002"/>
    <n v="525.29999999999995"/>
    <n v="506783.02"/>
    <m/>
    <m/>
    <m/>
    <m/>
    <m/>
    <m/>
    <m/>
    <m/>
    <m/>
    <m/>
    <n v="1805"/>
    <n v="11491"/>
    <n v="11.97"/>
    <n v="22.56"/>
  </r>
  <r>
    <x v="40"/>
    <x v="40"/>
    <x v="13"/>
    <x v="0"/>
    <x v="58"/>
    <x v="6371"/>
    <n v="133875"/>
    <n v="107.27"/>
    <n v="6749.04"/>
    <n v="652767"/>
    <n v="0"/>
    <m/>
    <m/>
    <m/>
    <m/>
    <m/>
    <m/>
    <m/>
    <m/>
    <m/>
    <m/>
    <m/>
    <m/>
    <m/>
    <m/>
    <n v="1033098"/>
    <n v="89994"/>
    <n v="72.11"/>
    <n v="9933.6299999999992"/>
  </r>
  <r>
    <x v="80"/>
    <x v="80"/>
    <x v="10"/>
    <x v="6"/>
    <x v="16"/>
    <x v="4"/>
    <m/>
    <m/>
    <m/>
    <m/>
    <n v="0"/>
    <m/>
    <m/>
    <m/>
    <m/>
    <m/>
    <m/>
    <m/>
    <m/>
    <m/>
    <m/>
    <m/>
    <m/>
    <m/>
    <m/>
    <n v="18214.439999999999"/>
    <n v="2407"/>
    <n v="50.15"/>
    <n v="4553.6099999999997"/>
  </r>
  <r>
    <x v="51"/>
    <x v="51"/>
    <x v="12"/>
    <x v="7"/>
    <x v="34"/>
    <x v="6372"/>
    <n v="18383"/>
    <n v="43.77"/>
    <n v="4758.8599999999997"/>
    <n v="154900.79999999999"/>
    <n v="6269.64"/>
    <n v="9960"/>
    <n v="23.71"/>
    <m/>
    <m/>
    <m/>
    <m/>
    <m/>
    <m/>
    <m/>
    <m/>
    <m/>
    <m/>
    <m/>
    <m/>
    <n v="61216.58"/>
    <n v="1554"/>
    <n v="3.7"/>
    <n v="1749.05"/>
  </r>
  <r>
    <x v="124"/>
    <x v="124"/>
    <x v="7"/>
    <x v="6"/>
    <x v="28"/>
    <x v="6373"/>
    <n v="18"/>
    <n v="0.13"/>
    <n v="8.83"/>
    <n v="98.58"/>
    <n v="0"/>
    <m/>
    <m/>
    <m/>
    <m/>
    <n v="31"/>
    <n v="30"/>
    <n v="0.21"/>
    <n v="2"/>
    <n v="392.74"/>
    <m/>
    <m/>
    <m/>
    <m/>
    <m/>
    <n v="0"/>
    <m/>
    <m/>
    <n v="0"/>
  </r>
  <r>
    <x v="48"/>
    <x v="48"/>
    <x v="1"/>
    <x v="7"/>
    <x v="15"/>
    <x v="6374"/>
    <n v="2114"/>
    <n v="4.8899999999999997"/>
    <n v="836.67"/>
    <n v="28011.599999999999"/>
    <n v="3056.26"/>
    <n v="4449"/>
    <n v="10.3"/>
    <m/>
    <m/>
    <m/>
    <m/>
    <m/>
    <m/>
    <m/>
    <m/>
    <m/>
    <m/>
    <m/>
    <m/>
    <n v="1.18"/>
    <n v="3186"/>
    <n v="7.38"/>
    <n v="0.03"/>
  </r>
  <r>
    <x v="195"/>
    <x v="195"/>
    <x v="14"/>
    <x v="1"/>
    <x v="11"/>
    <x v="6375"/>
    <n v="293"/>
    <n v="2.44"/>
    <n v="76.599999999999994"/>
    <n v="712.38"/>
    <n v="0"/>
    <m/>
    <m/>
    <m/>
    <m/>
    <m/>
    <m/>
    <m/>
    <m/>
    <m/>
    <m/>
    <m/>
    <m/>
    <m/>
    <m/>
    <n v="457.19"/>
    <n v="4281"/>
    <n v="35.68"/>
    <n v="45.72"/>
  </r>
  <r>
    <x v="19"/>
    <x v="19"/>
    <x v="0"/>
    <x v="36"/>
    <x v="32"/>
    <x v="4"/>
    <m/>
    <m/>
    <m/>
    <m/>
    <n v="0"/>
    <m/>
    <m/>
    <m/>
    <m/>
    <m/>
    <m/>
    <m/>
    <m/>
    <m/>
    <m/>
    <m/>
    <m/>
    <m/>
    <m/>
    <n v="0"/>
    <m/>
    <m/>
    <n v="0"/>
  </r>
  <r>
    <x v="166"/>
    <x v="166"/>
    <x v="13"/>
    <x v="7"/>
    <x v="20"/>
    <x v="1229"/>
    <n v="61456"/>
    <n v="85.36"/>
    <n v="7184"/>
    <n v="400867.2"/>
    <n v="0"/>
    <m/>
    <m/>
    <m/>
    <m/>
    <m/>
    <m/>
    <m/>
    <m/>
    <m/>
    <m/>
    <m/>
    <m/>
    <m/>
    <m/>
    <n v="3913"/>
    <n v="26668"/>
    <n v="37.04"/>
    <n v="65.22"/>
  </r>
  <r>
    <x v="98"/>
    <x v="98"/>
    <x v="7"/>
    <x v="0"/>
    <x v="86"/>
    <x v="6376"/>
    <n v="79548"/>
    <n v="49.47"/>
    <n v="11466.98"/>
    <n v="1429014.75"/>
    <n v="1.94"/>
    <n v="896"/>
    <n v="0.56000000000000005"/>
    <m/>
    <m/>
    <m/>
    <m/>
    <m/>
    <m/>
    <m/>
    <m/>
    <m/>
    <m/>
    <m/>
    <m/>
    <n v="4323.24"/>
    <n v="269592"/>
    <n v="167.66"/>
    <n v="32.26"/>
  </r>
  <r>
    <x v="109"/>
    <x v="109"/>
    <x v="3"/>
    <x v="7"/>
    <x v="80"/>
    <x v="6377"/>
    <n v="105768"/>
    <n v="124.14"/>
    <n v="8866.7900000000009"/>
    <n v="585474.06000000006"/>
    <n v="0"/>
    <n v="0"/>
    <n v="0"/>
    <m/>
    <m/>
    <n v="0"/>
    <n v="0"/>
    <n v="0"/>
    <n v="0"/>
    <n v="0"/>
    <n v="0"/>
    <n v="0"/>
    <n v="0"/>
    <n v="0"/>
    <n v="0"/>
    <n v="2998"/>
    <n v="4877"/>
    <n v="5.72"/>
    <n v="42.23"/>
  </r>
  <r>
    <x v="22"/>
    <x v="22"/>
    <x v="5"/>
    <x v="1"/>
    <x v="6"/>
    <x v="4"/>
    <m/>
    <m/>
    <m/>
    <m/>
    <n v="0"/>
    <m/>
    <m/>
    <m/>
    <m/>
    <m/>
    <m/>
    <m/>
    <m/>
    <m/>
    <m/>
    <m/>
    <m/>
    <m/>
    <m/>
    <n v="70.45"/>
    <n v="7983"/>
    <n v="83.16"/>
    <n v="8.81"/>
  </r>
  <r>
    <x v="123"/>
    <x v="123"/>
    <x v="3"/>
    <x v="2"/>
    <x v="30"/>
    <x v="6378"/>
    <n v="61550"/>
    <n v="106.86"/>
    <n v="7731.67"/>
    <n v="345141.6"/>
    <n v="0"/>
    <m/>
    <m/>
    <m/>
    <m/>
    <m/>
    <m/>
    <m/>
    <m/>
    <m/>
    <m/>
    <m/>
    <m/>
    <m/>
    <m/>
    <n v="99460"/>
    <n v="8063"/>
    <n v="14"/>
    <n v="2072.08"/>
  </r>
  <r>
    <x v="115"/>
    <x v="115"/>
    <x v="6"/>
    <x v="2"/>
    <x v="38"/>
    <x v="6379"/>
    <n v="83009"/>
    <n v="123.53"/>
    <n v="10008.959999999999"/>
    <n v="521266.86"/>
    <n v="0"/>
    <m/>
    <m/>
    <m/>
    <m/>
    <m/>
    <m/>
    <m/>
    <m/>
    <m/>
    <m/>
    <m/>
    <m/>
    <m/>
    <m/>
    <n v="1294800"/>
    <n v="59815"/>
    <n v="89.01"/>
    <n v="23121.43"/>
  </r>
  <r>
    <x v="17"/>
    <x v="17"/>
    <x v="15"/>
    <x v="12"/>
    <x v="71"/>
    <x v="4"/>
    <m/>
    <m/>
    <m/>
    <m/>
    <n v="0"/>
    <m/>
    <m/>
    <m/>
    <m/>
    <m/>
    <m/>
    <m/>
    <m/>
    <m/>
    <m/>
    <m/>
    <m/>
    <m/>
    <m/>
    <n v="0"/>
    <m/>
    <m/>
    <n v="0"/>
  </r>
  <r>
    <x v="126"/>
    <x v="126"/>
    <x v="3"/>
    <x v="2"/>
    <x v="20"/>
    <x v="6380"/>
    <n v="73101"/>
    <n v="101.53"/>
    <n v="8448"/>
    <n v="471398.40000000002"/>
    <n v="0"/>
    <m/>
    <m/>
    <m/>
    <m/>
    <m/>
    <m/>
    <m/>
    <m/>
    <m/>
    <m/>
    <m/>
    <m/>
    <m/>
    <m/>
    <n v="597.54999999999995"/>
    <n v="2645"/>
    <n v="3.67"/>
    <n v="9.9600000000000009"/>
  </r>
  <r>
    <x v="147"/>
    <x v="147"/>
    <x v="10"/>
    <x v="5"/>
    <x v="87"/>
    <x v="6381"/>
    <n v="197339"/>
    <n v="126.5"/>
    <n v="10375.379999999999"/>
    <n v="1254384"/>
    <n v="7708"/>
    <n v="12608"/>
    <n v="8.08"/>
    <n v="59.29"/>
    <n v="92953.08"/>
    <m/>
    <m/>
    <m/>
    <m/>
    <m/>
    <m/>
    <m/>
    <m/>
    <m/>
    <m/>
    <n v="7486"/>
    <n v="30415"/>
    <n v="19.5"/>
    <n v="57.58"/>
  </r>
  <r>
    <x v="20"/>
    <x v="20"/>
    <x v="14"/>
    <x v="6"/>
    <x v="28"/>
    <x v="6382"/>
    <n v="127"/>
    <n v="0.88"/>
    <n v="45.83"/>
    <n v="511.5"/>
    <n v="116.39"/>
    <n v="197"/>
    <n v="1.37"/>
    <n v="9.6999999999999993"/>
    <n v="1403.6"/>
    <m/>
    <m/>
    <m/>
    <m/>
    <m/>
    <m/>
    <m/>
    <m/>
    <m/>
    <m/>
    <n v="128900"/>
    <n v="8881"/>
    <n v="61.67"/>
    <n v="10741.67"/>
  </r>
  <r>
    <x v="117"/>
    <x v="117"/>
    <x v="15"/>
    <x v="1"/>
    <x v="71"/>
    <x v="4"/>
    <m/>
    <m/>
    <m/>
    <m/>
    <n v="0"/>
    <m/>
    <m/>
    <m/>
    <m/>
    <m/>
    <m/>
    <m/>
    <m/>
    <m/>
    <m/>
    <m/>
    <m/>
    <m/>
    <m/>
    <n v="188.49"/>
    <n v="463"/>
    <n v="7.72"/>
    <n v="37.700000000000003"/>
  </r>
  <r>
    <x v="194"/>
    <x v="194"/>
    <x v="9"/>
    <x v="2"/>
    <x v="9"/>
    <x v="6383"/>
    <n v="65924"/>
    <n v="137.34"/>
    <n v="10069"/>
    <n v="374566.8"/>
    <n v="0"/>
    <m/>
    <m/>
    <m/>
    <m/>
    <m/>
    <m/>
    <m/>
    <m/>
    <m/>
    <m/>
    <m/>
    <m/>
    <m/>
    <m/>
    <n v="115720"/>
    <n v="3692"/>
    <n v="7.69"/>
    <n v="2893"/>
  </r>
  <r>
    <x v="84"/>
    <x v="84"/>
    <x v="6"/>
    <x v="2"/>
    <x v="9"/>
    <x v="6384"/>
    <n v="23829"/>
    <n v="49.64"/>
    <n v="3610.33"/>
    <n v="134304.09"/>
    <n v="21907.86"/>
    <n v="30861"/>
    <n v="64.290000000000006"/>
    <n v="547.70000000000005"/>
    <n v="264193.40999999997"/>
    <m/>
    <m/>
    <m/>
    <m/>
    <m/>
    <m/>
    <m/>
    <m/>
    <m/>
    <m/>
    <n v="129900"/>
    <n v="7400"/>
    <n v="15.42"/>
    <n v="3247.5"/>
  </r>
  <r>
    <x v="81"/>
    <x v="81"/>
    <x v="5"/>
    <x v="1"/>
    <x v="16"/>
    <x v="6385"/>
    <n v="41"/>
    <n v="0.85"/>
    <n v="6.5"/>
    <n v="24.18"/>
    <n v="96.02"/>
    <n v="161"/>
    <n v="3.35"/>
    <n v="24.01"/>
    <n v="1157.97"/>
    <m/>
    <m/>
    <m/>
    <m/>
    <m/>
    <m/>
    <m/>
    <m/>
    <m/>
    <m/>
    <n v="23270"/>
    <n v="2993"/>
    <n v="62.35"/>
    <n v="5817.5"/>
  </r>
  <r>
    <x v="24"/>
    <x v="24"/>
    <x v="10"/>
    <x v="7"/>
    <x v="5"/>
    <x v="6386"/>
    <n v="33290"/>
    <n v="34.68"/>
    <n v="2031.96"/>
    <n v="151178.01"/>
    <n v="63015.66"/>
    <n v="80302"/>
    <n v="83.65"/>
    <n v="787.7"/>
    <n v="759924.8"/>
    <m/>
    <m/>
    <m/>
    <m/>
    <m/>
    <m/>
    <m/>
    <m/>
    <m/>
    <m/>
    <n v="3991"/>
    <n v="9901"/>
    <n v="10.31"/>
    <n v="49.89"/>
  </r>
  <r>
    <x v="140"/>
    <x v="140"/>
    <x v="2"/>
    <x v="0"/>
    <x v="9"/>
    <x v="6387"/>
    <n v="23970"/>
    <n v="49.94"/>
    <n v="4112"/>
    <n v="152966.39999999999"/>
    <n v="192677.01"/>
    <n v="22880"/>
    <n v="47.67"/>
    <m/>
    <m/>
    <m/>
    <m/>
    <m/>
    <m/>
    <m/>
    <m/>
    <m/>
    <m/>
    <m/>
    <m/>
    <n v="103080"/>
    <n v="5663"/>
    <n v="11.8"/>
    <n v="2577"/>
  </r>
  <r>
    <x v="72"/>
    <x v="72"/>
    <x v="15"/>
    <x v="13"/>
    <x v="6"/>
    <x v="4"/>
    <m/>
    <m/>
    <m/>
    <m/>
    <n v="0"/>
    <m/>
    <m/>
    <m/>
    <m/>
    <m/>
    <m/>
    <m/>
    <m/>
    <m/>
    <m/>
    <m/>
    <m/>
    <m/>
    <m/>
    <n v="135500"/>
    <n v="4180"/>
    <n v="43.54"/>
    <n v="16937.5"/>
  </r>
  <r>
    <x v="124"/>
    <x v="124"/>
    <x v="14"/>
    <x v="1"/>
    <x v="28"/>
    <x v="6388"/>
    <n v="679"/>
    <n v="4.72"/>
    <n v="144.58000000000001"/>
    <n v="1613.55"/>
    <n v="0"/>
    <m/>
    <m/>
    <m/>
    <m/>
    <m/>
    <m/>
    <m/>
    <m/>
    <m/>
    <m/>
    <m/>
    <m/>
    <m/>
    <m/>
    <n v="27110"/>
    <n v="3349"/>
    <n v="23.26"/>
    <n v="2259.17"/>
  </r>
  <r>
    <x v="81"/>
    <x v="81"/>
    <x v="10"/>
    <x v="0"/>
    <x v="42"/>
    <x v="6389"/>
    <n v="11457"/>
    <n v="31.83"/>
    <n v="3346.67"/>
    <n v="93372"/>
    <n v="15391.85"/>
    <n v="11494"/>
    <n v="31.93"/>
    <n v="513.05999999999995"/>
    <n v="185614.97"/>
    <m/>
    <m/>
    <m/>
    <m/>
    <m/>
    <m/>
    <m/>
    <m/>
    <m/>
    <m/>
    <n v="83"/>
    <n v="3647"/>
    <n v="10.130000000000001"/>
    <n v="2.77"/>
  </r>
  <r>
    <x v="5"/>
    <x v="5"/>
    <x v="2"/>
    <x v="5"/>
    <x v="33"/>
    <x v="6390"/>
    <n v="156909"/>
    <n v="130.76"/>
    <n v="7938"/>
    <n v="738234"/>
    <n v="0"/>
    <m/>
    <m/>
    <m/>
    <m/>
    <m/>
    <m/>
    <m/>
    <m/>
    <m/>
    <m/>
    <m/>
    <m/>
    <m/>
    <m/>
    <n v="3003"/>
    <n v="15373"/>
    <n v="12.81"/>
    <n v="30.03"/>
  </r>
  <r>
    <x v="83"/>
    <x v="83"/>
    <x v="13"/>
    <x v="7"/>
    <x v="9"/>
    <x v="886"/>
    <n v="64641"/>
    <n v="134.66999999999999"/>
    <n v="9452"/>
    <n v="351614.4"/>
    <n v="0"/>
    <m/>
    <m/>
    <m/>
    <m/>
    <m/>
    <m/>
    <m/>
    <m/>
    <m/>
    <m/>
    <m/>
    <m/>
    <m/>
    <m/>
    <n v="827"/>
    <n v="10695"/>
    <n v="22.28"/>
    <n v="20.68"/>
  </r>
  <r>
    <x v="157"/>
    <x v="157"/>
    <x v="4"/>
    <x v="7"/>
    <x v="28"/>
    <x v="6391"/>
    <n v="4570"/>
    <n v="31.74"/>
    <n v="1238.58"/>
    <n v="13822.59"/>
    <n v="2024.18"/>
    <n v="2250"/>
    <n v="15.63"/>
    <n v="168.68"/>
    <n v="24410.16"/>
    <m/>
    <m/>
    <m/>
    <m/>
    <m/>
    <m/>
    <m/>
    <m/>
    <m/>
    <m/>
    <n v="36.090000000000003"/>
    <n v="538"/>
    <n v="3.74"/>
    <n v="3.01"/>
  </r>
  <r>
    <x v="3"/>
    <x v="3"/>
    <x v="8"/>
    <x v="1"/>
    <x v="6"/>
    <x v="6392"/>
    <n v="707"/>
    <n v="7.36"/>
    <n v="419.88"/>
    <n v="3123.87"/>
    <n v="0"/>
    <m/>
    <m/>
    <m/>
    <m/>
    <m/>
    <m/>
    <m/>
    <m/>
    <m/>
    <m/>
    <m/>
    <m/>
    <m/>
    <m/>
    <n v="102440"/>
    <n v="5018"/>
    <n v="52.27"/>
    <n v="12805"/>
  </r>
  <r>
    <x v="227"/>
    <x v="227"/>
    <x v="4"/>
    <x v="2"/>
    <x v="15"/>
    <x v="6393"/>
    <n v="7244"/>
    <n v="16.77"/>
    <n v="1528"/>
    <n v="51157.440000000002"/>
    <n v="9689.6200000000008"/>
    <n v="12240"/>
    <n v="28.33"/>
    <n v="269.16000000000003"/>
    <n v="116850.06"/>
    <m/>
    <m/>
    <m/>
    <m/>
    <m/>
    <m/>
    <m/>
    <m/>
    <m/>
    <m/>
    <n v="770"/>
    <n v="10549"/>
    <n v="24.42"/>
    <n v="21.39"/>
  </r>
  <r>
    <x v="29"/>
    <x v="29"/>
    <x v="10"/>
    <x v="11"/>
    <x v="9"/>
    <x v="6394"/>
    <n v="6726"/>
    <n v="14.01"/>
    <n v="1235.83"/>
    <n v="45972.69"/>
    <n v="5963.14"/>
    <n v="8052"/>
    <n v="16.78"/>
    <n v="149.08000000000001"/>
    <n v="71911.33"/>
    <m/>
    <m/>
    <m/>
    <m/>
    <m/>
    <n v="4229"/>
    <n v="8156"/>
    <n v="16.989999999999998"/>
    <n v="105"/>
    <n v="94661.94"/>
    <n v="5126"/>
    <n v="19117"/>
    <n v="39.83"/>
    <n v="128.15"/>
  </r>
  <r>
    <x v="183"/>
    <x v="183"/>
    <x v="5"/>
    <x v="2"/>
    <x v="20"/>
    <x v="6395"/>
    <n v="93483"/>
    <n v="129.84"/>
    <n v="8992.7199999999993"/>
    <n v="501793.59"/>
    <n v="0"/>
    <m/>
    <m/>
    <m/>
    <m/>
    <n v="6987"/>
    <n v="1812"/>
    <n v="2.52"/>
    <n v="116"/>
    <n v="88518.3"/>
    <m/>
    <m/>
    <m/>
    <m/>
    <m/>
    <n v="61.49"/>
    <n v="10300"/>
    <n v="14.31"/>
    <n v="1.02"/>
  </r>
  <r>
    <x v="38"/>
    <x v="38"/>
    <x v="12"/>
    <x v="6"/>
    <x v="7"/>
    <x v="4"/>
    <m/>
    <m/>
    <m/>
    <m/>
    <n v="21.34"/>
    <n v="35"/>
    <n v="1.46"/>
    <n v="10.67"/>
    <n v="257.33"/>
    <m/>
    <m/>
    <m/>
    <m/>
    <m/>
    <m/>
    <m/>
    <m/>
    <m/>
    <m/>
    <n v="66"/>
    <n v="432"/>
    <n v="18"/>
    <n v="33"/>
  </r>
  <r>
    <x v="62"/>
    <x v="62"/>
    <x v="10"/>
    <x v="2"/>
    <x v="127"/>
    <x v="6396"/>
    <n v="88194"/>
    <n v="116.66"/>
    <n v="6286.84"/>
    <n v="368346.03"/>
    <n v="1015"/>
    <n v="34102"/>
    <n v="45.11"/>
    <n v="16.11"/>
    <n v="12240.19"/>
    <m/>
    <m/>
    <m/>
    <m/>
    <m/>
    <m/>
    <m/>
    <m/>
    <m/>
    <m/>
    <n v="764"/>
    <n v="5886"/>
    <n v="7.79"/>
    <n v="12.13"/>
  </r>
  <r>
    <x v="48"/>
    <x v="48"/>
    <x v="0"/>
    <x v="7"/>
    <x v="15"/>
    <x v="6397"/>
    <n v="16830"/>
    <n v="38.96"/>
    <n v="3636.67"/>
    <n v="121755.6"/>
    <n v="18899.13"/>
    <n v="32767"/>
    <n v="75.849999999999994"/>
    <m/>
    <m/>
    <m/>
    <m/>
    <m/>
    <m/>
    <m/>
    <m/>
    <m/>
    <m/>
    <m/>
    <m/>
    <n v="2021"/>
    <n v="10681"/>
    <n v="24.72"/>
    <n v="56.14"/>
  </r>
  <r>
    <x v="92"/>
    <x v="92"/>
    <x v="1"/>
    <x v="2"/>
    <x v="5"/>
    <x v="6398"/>
    <n v="70864"/>
    <n v="73.819999999999993"/>
    <n v="9486.58"/>
    <n v="705801.18"/>
    <n v="0"/>
    <m/>
    <m/>
    <m/>
    <m/>
    <m/>
    <m/>
    <m/>
    <m/>
    <m/>
    <m/>
    <m/>
    <m/>
    <m/>
    <m/>
    <n v="2785.91"/>
    <n v="9128"/>
    <n v="9.51"/>
    <n v="34.82"/>
  </r>
  <r>
    <x v="134"/>
    <x v="134"/>
    <x v="7"/>
    <x v="2"/>
    <x v="38"/>
    <x v="6399"/>
    <n v="17518"/>
    <n v="26.07"/>
    <n v="3162.04"/>
    <n v="164678.82"/>
    <n v="0"/>
    <m/>
    <m/>
    <m/>
    <m/>
    <m/>
    <m/>
    <m/>
    <m/>
    <m/>
    <m/>
    <m/>
    <m/>
    <m/>
    <m/>
    <n v="0"/>
    <m/>
    <m/>
    <n v="0"/>
  </r>
  <r>
    <x v="167"/>
    <x v="167"/>
    <x v="8"/>
    <x v="2"/>
    <x v="30"/>
    <x v="6400"/>
    <n v="18475"/>
    <n v="32.07"/>
    <n v="3269.1"/>
    <n v="145932.81"/>
    <n v="18573"/>
    <n v="24805"/>
    <n v="43.06"/>
    <m/>
    <m/>
    <m/>
    <m/>
    <m/>
    <m/>
    <m/>
    <m/>
    <m/>
    <m/>
    <m/>
    <m/>
    <n v="203240"/>
    <n v="13202"/>
    <n v="22.92"/>
    <n v="4234.17"/>
  </r>
  <r>
    <x v="32"/>
    <x v="32"/>
    <x v="6"/>
    <x v="2"/>
    <x v="71"/>
    <x v="4"/>
    <m/>
    <m/>
    <m/>
    <m/>
    <n v="0"/>
    <m/>
    <m/>
    <m/>
    <m/>
    <m/>
    <m/>
    <m/>
    <m/>
    <m/>
    <m/>
    <m/>
    <m/>
    <m/>
    <m/>
    <n v="0"/>
    <m/>
    <m/>
    <n v="0"/>
  </r>
  <r>
    <x v="211"/>
    <x v="211"/>
    <x v="14"/>
    <x v="1"/>
    <x v="19"/>
    <x v="6401"/>
    <n v="1119"/>
    <n v="6.22"/>
    <n v="242.27"/>
    <n v="3379.62"/>
    <n v="0"/>
    <m/>
    <m/>
    <m/>
    <m/>
    <m/>
    <m/>
    <m/>
    <m/>
    <m/>
    <m/>
    <m/>
    <m/>
    <m/>
    <m/>
    <n v="4807.17"/>
    <n v="27630"/>
    <n v="153.5"/>
    <n v="320.48"/>
  </r>
  <r>
    <x v="91"/>
    <x v="91"/>
    <x v="2"/>
    <x v="4"/>
    <x v="62"/>
    <x v="6402"/>
    <n v="12183"/>
    <n v="11.16"/>
    <n v="901.23"/>
    <n v="76271.16"/>
    <n v="95499.520000000004"/>
    <n v="132411"/>
    <n v="121.26"/>
    <n v="1049.45"/>
    <n v="1151657.3"/>
    <m/>
    <m/>
    <m/>
    <m/>
    <m/>
    <m/>
    <m/>
    <m/>
    <m/>
    <m/>
    <n v="657000"/>
    <n v="20468"/>
    <n v="18.739999999999998"/>
    <n v="7219.78"/>
  </r>
  <r>
    <x v="23"/>
    <x v="23"/>
    <x v="7"/>
    <x v="37"/>
    <x v="9"/>
    <x v="6403"/>
    <n v="7767"/>
    <n v="16.18"/>
    <n v="1644.93"/>
    <n v="61191.21"/>
    <n v="3562"/>
    <n v="9523"/>
    <n v="19.84"/>
    <n v="89.05"/>
    <n v="42955.23"/>
    <m/>
    <m/>
    <m/>
    <m/>
    <m/>
    <m/>
    <m/>
    <m/>
    <m/>
    <m/>
    <n v="1346"/>
    <n v="7087"/>
    <n v="14.76"/>
    <n v="33.65"/>
  </r>
  <r>
    <x v="156"/>
    <x v="156"/>
    <x v="3"/>
    <x v="5"/>
    <x v="21"/>
    <x v="4"/>
    <m/>
    <m/>
    <m/>
    <m/>
    <n v="0"/>
    <m/>
    <m/>
    <m/>
    <m/>
    <m/>
    <m/>
    <m/>
    <m/>
    <m/>
    <m/>
    <m/>
    <m/>
    <m/>
    <m/>
    <n v="0"/>
    <m/>
    <m/>
    <n v="0"/>
  </r>
  <r>
    <x v="73"/>
    <x v="73"/>
    <x v="4"/>
    <x v="5"/>
    <x v="26"/>
    <x v="6404"/>
    <n v="23468"/>
    <n v="28.76"/>
    <n v="2467.06"/>
    <n v="156016.79999999999"/>
    <n v="20196.900000000001"/>
    <n v="21290"/>
    <n v="26.09"/>
    <n v="297.01"/>
    <n v="243560.43"/>
    <m/>
    <m/>
    <m/>
    <m/>
    <m/>
    <m/>
    <m/>
    <m/>
    <m/>
    <m/>
    <n v="2633"/>
    <n v="28721"/>
    <n v="35.200000000000003"/>
    <n v="38.72"/>
  </r>
  <r>
    <x v="139"/>
    <x v="139"/>
    <x v="1"/>
    <x v="7"/>
    <x v="91"/>
    <x v="6405"/>
    <n v="21341"/>
    <n v="32.93"/>
    <n v="3340.74"/>
    <n v="167772"/>
    <n v="19757.52"/>
    <n v="24252"/>
    <n v="37.43"/>
    <n v="365.88"/>
    <n v="238261.82"/>
    <m/>
    <m/>
    <m/>
    <m/>
    <m/>
    <m/>
    <m/>
    <m/>
    <m/>
    <m/>
    <n v="230.45"/>
    <n v="14072"/>
    <n v="21.72"/>
    <n v="4.2699999999999996"/>
  </r>
  <r>
    <x v="22"/>
    <x v="22"/>
    <x v="13"/>
    <x v="14"/>
    <x v="123"/>
    <x v="6406"/>
    <n v="22495"/>
    <n v="45.72"/>
    <n v="3718.29"/>
    <n v="141778.5"/>
    <n v="13739.09"/>
    <n v="14132"/>
    <n v="28.72"/>
    <n v="335.1"/>
    <n v="165683.79"/>
    <m/>
    <m/>
    <m/>
    <m/>
    <m/>
    <m/>
    <m/>
    <m/>
    <m/>
    <m/>
    <n v="103.34"/>
    <n v="11897"/>
    <n v="24.18"/>
    <n v="2.52"/>
  </r>
  <r>
    <x v="227"/>
    <x v="227"/>
    <x v="14"/>
    <x v="7"/>
    <x v="9"/>
    <x v="6407"/>
    <n v="20995"/>
    <n v="43.74"/>
    <n v="4460"/>
    <n v="165912"/>
    <n v="24744.91"/>
    <n v="29366"/>
    <n v="61.18"/>
    <n v="618.62"/>
    <n v="298406.27"/>
    <m/>
    <m/>
    <m/>
    <m/>
    <m/>
    <m/>
    <m/>
    <m/>
    <m/>
    <m/>
    <n v="955"/>
    <n v="12664"/>
    <n v="26.38"/>
    <n v="23.88"/>
  </r>
  <r>
    <x v="104"/>
    <x v="104"/>
    <x v="15"/>
    <x v="2"/>
    <x v="54"/>
    <x v="6408"/>
    <n v="17892"/>
    <n v="51.41"/>
    <n v="4364.1400000000003"/>
    <n v="117700.8"/>
    <n v="0"/>
    <m/>
    <m/>
    <m/>
    <m/>
    <m/>
    <m/>
    <m/>
    <m/>
    <m/>
    <n v="8968"/>
    <n v="28413"/>
    <n v="81.650000000000006"/>
    <n v="309"/>
    <n v="200739.71"/>
    <n v="130608"/>
    <n v="20561"/>
    <n v="59.08"/>
    <n v="4503.72"/>
  </r>
  <r>
    <x v="199"/>
    <x v="199"/>
    <x v="5"/>
    <x v="1"/>
    <x v="21"/>
    <x v="6409"/>
    <n v="5547"/>
    <n v="19.260000000000002"/>
    <n v="868.17"/>
    <n v="19377.48"/>
    <n v="0"/>
    <m/>
    <m/>
    <m/>
    <m/>
    <m/>
    <m/>
    <m/>
    <m/>
    <m/>
    <m/>
    <m/>
    <m/>
    <m/>
    <m/>
    <n v="2346.8200000000002"/>
    <n v="32234"/>
    <n v="111.92"/>
    <n v="97.78"/>
  </r>
  <r>
    <x v="29"/>
    <x v="29"/>
    <x v="1"/>
    <x v="1"/>
    <x v="32"/>
    <x v="6410"/>
    <n v="1009"/>
    <n v="9.34"/>
    <n v="686.44"/>
    <n v="5745.54"/>
    <n v="0"/>
    <m/>
    <m/>
    <m/>
    <m/>
    <m/>
    <m/>
    <m/>
    <m/>
    <m/>
    <m/>
    <m/>
    <m/>
    <m/>
    <m/>
    <n v="1325"/>
    <n v="5085"/>
    <n v="47.08"/>
    <n v="147.22"/>
  </r>
  <r>
    <x v="101"/>
    <x v="101"/>
    <x v="8"/>
    <x v="1"/>
    <x v="6"/>
    <x v="6411"/>
    <n v="3543"/>
    <n v="36.909999999999997"/>
    <n v="2521.5"/>
    <n v="18759.96"/>
    <n v="5739.09"/>
    <n v="8568"/>
    <n v="89.25"/>
    <m/>
    <m/>
    <m/>
    <m/>
    <m/>
    <m/>
    <m/>
    <m/>
    <m/>
    <m/>
    <m/>
    <m/>
    <n v="46657"/>
    <n v="5593"/>
    <n v="58.26"/>
    <n v="5832.13"/>
  </r>
  <r>
    <x v="51"/>
    <x v="51"/>
    <x v="15"/>
    <x v="2"/>
    <x v="9"/>
    <x v="6412"/>
    <n v="49790"/>
    <n v="103.73"/>
    <n v="8551.65"/>
    <n v="318121.38"/>
    <n v="0"/>
    <m/>
    <m/>
    <m/>
    <m/>
    <m/>
    <m/>
    <m/>
    <m/>
    <m/>
    <m/>
    <m/>
    <m/>
    <m/>
    <m/>
    <n v="91500"/>
    <n v="7912"/>
    <n v="16.48"/>
    <n v="2287.5"/>
  </r>
  <r>
    <x v="61"/>
    <x v="61"/>
    <x v="9"/>
    <x v="1"/>
    <x v="1"/>
    <x v="4"/>
    <m/>
    <m/>
    <m/>
    <m/>
    <n v="0"/>
    <m/>
    <m/>
    <m/>
    <m/>
    <m/>
    <m/>
    <m/>
    <m/>
    <m/>
    <m/>
    <m/>
    <m/>
    <m/>
    <m/>
    <n v="0"/>
    <m/>
    <m/>
    <n v="0"/>
  </r>
  <r>
    <x v="19"/>
    <x v="19"/>
    <x v="0"/>
    <x v="14"/>
    <x v="71"/>
    <x v="4"/>
    <m/>
    <m/>
    <m/>
    <m/>
    <n v="0"/>
    <m/>
    <m/>
    <m/>
    <m/>
    <m/>
    <m/>
    <m/>
    <m/>
    <m/>
    <m/>
    <m/>
    <m/>
    <m/>
    <m/>
    <n v="0"/>
    <m/>
    <m/>
    <n v="0"/>
  </r>
  <r>
    <x v="27"/>
    <x v="27"/>
    <x v="13"/>
    <x v="1"/>
    <x v="22"/>
    <x v="6413"/>
    <n v="673"/>
    <n v="2.2400000000000002"/>
    <n v="106.16"/>
    <n v="2468.2199999999998"/>
    <n v="160.04"/>
    <n v="218"/>
    <n v="0.73"/>
    <m/>
    <m/>
    <m/>
    <m/>
    <m/>
    <m/>
    <m/>
    <n v="750"/>
    <n v="1341"/>
    <n v="4.47"/>
    <n v="30"/>
    <n v="16788"/>
    <n v="1849.62"/>
    <n v="10015"/>
    <n v="33.380000000000003"/>
    <n v="73.98"/>
  </r>
  <r>
    <x v="136"/>
    <x v="136"/>
    <x v="0"/>
    <x v="2"/>
    <x v="17"/>
    <x v="6414"/>
    <n v="19793"/>
    <n v="32.99"/>
    <n v="2425.66"/>
    <n v="112793.19"/>
    <n v="23443.26"/>
    <n v="25982"/>
    <n v="43.3"/>
    <n v="468.87"/>
    <n v="282709.28999999998"/>
    <m/>
    <m/>
    <m/>
    <m/>
    <m/>
    <m/>
    <m/>
    <m/>
    <m/>
    <m/>
    <n v="174700"/>
    <n v="14556"/>
    <n v="24.26"/>
    <n v="3494"/>
  </r>
  <r>
    <x v="26"/>
    <x v="26"/>
    <x v="7"/>
    <x v="2"/>
    <x v="69"/>
    <x v="6415"/>
    <n v="7142"/>
    <n v="10.26"/>
    <n v="3.86"/>
    <n v="208.32"/>
    <n v="0"/>
    <m/>
    <m/>
    <m/>
    <m/>
    <m/>
    <m/>
    <m/>
    <m/>
    <m/>
    <m/>
    <m/>
    <m/>
    <m/>
    <m/>
    <n v="0"/>
    <m/>
    <m/>
    <n v="0"/>
  </r>
  <r>
    <x v="97"/>
    <x v="97"/>
    <x v="11"/>
    <x v="7"/>
    <x v="9"/>
    <x v="2456"/>
    <n v="50504"/>
    <n v="105.22"/>
    <n v="8972.25"/>
    <n v="333767.7"/>
    <n v="0"/>
    <m/>
    <m/>
    <m/>
    <m/>
    <m/>
    <m/>
    <m/>
    <m/>
    <m/>
    <m/>
    <m/>
    <m/>
    <m/>
    <m/>
    <n v="102600"/>
    <n v="13366"/>
    <n v="27.85"/>
    <n v="2565"/>
  </r>
  <r>
    <x v="152"/>
    <x v="152"/>
    <x v="0"/>
    <x v="1"/>
    <x v="28"/>
    <x v="6416"/>
    <n v="1396"/>
    <n v="9.69"/>
    <n v="174.83"/>
    <n v="1951.14"/>
    <n v="0"/>
    <m/>
    <m/>
    <m/>
    <m/>
    <m/>
    <m/>
    <m/>
    <m/>
    <m/>
    <m/>
    <m/>
    <m/>
    <m/>
    <m/>
    <n v="226.17"/>
    <n v="1394"/>
    <n v="9.68"/>
    <n v="18.850000000000001"/>
  </r>
  <r>
    <x v="133"/>
    <x v="133"/>
    <x v="7"/>
    <x v="1"/>
    <x v="6"/>
    <x v="6417"/>
    <n v="222"/>
    <n v="2.31"/>
    <n v="175.63"/>
    <n v="1306.6500000000001"/>
    <n v="16"/>
    <n v="63"/>
    <n v="0.66"/>
    <m/>
    <m/>
    <m/>
    <m/>
    <m/>
    <m/>
    <m/>
    <n v="1819"/>
    <n v="1885"/>
    <n v="19.64"/>
    <n v="227"/>
    <n v="40716.5"/>
    <n v="56.01"/>
    <n v="2997"/>
    <n v="31.22"/>
    <n v="7"/>
  </r>
  <r>
    <x v="80"/>
    <x v="80"/>
    <x v="12"/>
    <x v="1"/>
    <x v="41"/>
    <x v="4"/>
    <m/>
    <m/>
    <m/>
    <m/>
    <n v="0"/>
    <m/>
    <m/>
    <m/>
    <m/>
    <m/>
    <m/>
    <m/>
    <m/>
    <m/>
    <m/>
    <m/>
    <m/>
    <m/>
    <m/>
    <n v="25000"/>
    <n v="2254"/>
    <n v="62.61"/>
    <n v="8333.33"/>
  </r>
  <r>
    <x v="151"/>
    <x v="151"/>
    <x v="4"/>
    <x v="2"/>
    <x v="9"/>
    <x v="6418"/>
    <n v="49412"/>
    <n v="102.94"/>
    <n v="6675.18"/>
    <n v="248316.51"/>
    <n v="0"/>
    <m/>
    <m/>
    <m/>
    <m/>
    <m/>
    <m/>
    <m/>
    <m/>
    <m/>
    <m/>
    <m/>
    <m/>
    <m/>
    <m/>
    <n v="0"/>
    <n v="37400"/>
    <n v="77.92"/>
    <n v="0"/>
  </r>
  <r>
    <x v="36"/>
    <x v="36"/>
    <x v="1"/>
    <x v="1"/>
    <x v="6"/>
    <x v="273"/>
    <n v="29"/>
    <n v="0.3"/>
    <n v="23.88"/>
    <n v="177.63"/>
    <n v="67.900000000000006"/>
    <n v="105"/>
    <n v="1.0900000000000001"/>
    <n v="8.49"/>
    <n v="818.77"/>
    <m/>
    <m/>
    <m/>
    <m/>
    <m/>
    <m/>
    <m/>
    <m/>
    <m/>
    <m/>
    <n v="160.94999999999999"/>
    <n v="3476"/>
    <n v="36.21"/>
    <n v="20.12"/>
  </r>
  <r>
    <x v="130"/>
    <x v="130"/>
    <x v="15"/>
    <x v="2"/>
    <x v="9"/>
    <x v="6419"/>
    <n v="21978"/>
    <n v="45.79"/>
    <n v="2230.48"/>
    <n v="82973.67"/>
    <n v="133992.24"/>
    <n v="26910"/>
    <n v="56.06"/>
    <n v="3349.81"/>
    <n v="1615852.63"/>
    <m/>
    <m/>
    <m/>
    <m/>
    <m/>
    <m/>
    <m/>
    <m/>
    <m/>
    <m/>
    <n v="118400"/>
    <n v="3105"/>
    <n v="6.47"/>
    <n v="2960"/>
  </r>
  <r>
    <x v="19"/>
    <x v="19"/>
    <x v="1"/>
    <x v="39"/>
    <x v="64"/>
    <x v="6420"/>
    <n v="56863"/>
    <n v="63.18"/>
    <n v="7751.48"/>
    <n v="540665.73"/>
    <n v="69995.149999999994"/>
    <n v="77714"/>
    <n v="86.35"/>
    <n v="933.27"/>
    <n v="844092.52"/>
    <m/>
    <m/>
    <m/>
    <m/>
    <m/>
    <m/>
    <m/>
    <m/>
    <m/>
    <m/>
    <n v="4524"/>
    <n v="37984"/>
    <n v="42.2"/>
    <n v="60.32"/>
  </r>
  <r>
    <x v="30"/>
    <x v="30"/>
    <x v="12"/>
    <x v="11"/>
    <x v="17"/>
    <x v="6421"/>
    <n v="2913"/>
    <n v="4.8600000000000003"/>
    <n v="171.04"/>
    <n v="7953.36"/>
    <n v="1084.3800000000001"/>
    <n v="2709"/>
    <n v="4.5199999999999996"/>
    <n v="21.69"/>
    <n v="13076.91"/>
    <m/>
    <m/>
    <m/>
    <m/>
    <m/>
    <m/>
    <m/>
    <m/>
    <m/>
    <m/>
    <n v="0"/>
    <m/>
    <m/>
    <n v="0"/>
  </r>
  <r>
    <x v="91"/>
    <x v="91"/>
    <x v="3"/>
    <x v="0"/>
    <x v="64"/>
    <x v="6422"/>
    <n v="103533"/>
    <n v="115.04"/>
    <n v="14204.8"/>
    <n v="990784.8"/>
    <n v="0"/>
    <m/>
    <m/>
    <m/>
    <m/>
    <m/>
    <m/>
    <m/>
    <m/>
    <m/>
    <m/>
    <m/>
    <m/>
    <m/>
    <m/>
    <n v="186600"/>
    <n v="6244"/>
    <n v="6.94"/>
    <n v="2488"/>
  </r>
  <r>
    <x v="128"/>
    <x v="128"/>
    <x v="3"/>
    <x v="7"/>
    <x v="28"/>
    <x v="6423"/>
    <n v="10332"/>
    <n v="71.75"/>
    <n v="7719.92"/>
    <n v="86154.27"/>
    <n v="3369"/>
    <n v="5780"/>
    <n v="40.14"/>
    <n v="280.75"/>
    <n v="40627.78"/>
    <m/>
    <m/>
    <m/>
    <m/>
    <m/>
    <m/>
    <m/>
    <m/>
    <m/>
    <m/>
    <n v="57900"/>
    <n v="4323"/>
    <n v="30.02"/>
    <n v="4825"/>
  </r>
  <r>
    <x v="153"/>
    <x v="153"/>
    <x v="13"/>
    <x v="7"/>
    <x v="14"/>
    <x v="6424"/>
    <n v="51040"/>
    <n v="96.67"/>
    <n v="6035.82"/>
    <n v="246985.68"/>
    <n v="0"/>
    <m/>
    <m/>
    <m/>
    <m/>
    <m/>
    <m/>
    <m/>
    <m/>
    <m/>
    <m/>
    <m/>
    <m/>
    <m/>
    <m/>
    <n v="45580"/>
    <n v="2230"/>
    <n v="4.22"/>
    <n v="1035.9100000000001"/>
  </r>
  <r>
    <x v="100"/>
    <x v="100"/>
    <x v="5"/>
    <x v="1"/>
    <x v="11"/>
    <x v="6425"/>
    <n v="783"/>
    <n v="6.53"/>
    <n v="414.2"/>
    <n v="3852.06"/>
    <n v="0"/>
    <m/>
    <m/>
    <m/>
    <m/>
    <m/>
    <m/>
    <m/>
    <m/>
    <m/>
    <m/>
    <m/>
    <m/>
    <m/>
    <m/>
    <n v="71503"/>
    <n v="5033"/>
    <n v="41.94"/>
    <n v="7150.3"/>
  </r>
  <r>
    <x v="11"/>
    <x v="11"/>
    <x v="9"/>
    <x v="2"/>
    <x v="29"/>
    <x v="6426"/>
    <n v="87557"/>
    <n v="140.32"/>
    <n v="10419.1"/>
    <n v="503867.49"/>
    <n v="0"/>
    <m/>
    <m/>
    <m/>
    <m/>
    <n v="302"/>
    <n v="708"/>
    <n v="1.1299999999999999"/>
    <n v="5"/>
    <n v="3826.04"/>
    <m/>
    <m/>
    <m/>
    <m/>
    <m/>
    <n v="153565"/>
    <n v="7473"/>
    <n v="11.98"/>
    <n v="2953.17"/>
  </r>
  <r>
    <x v="176"/>
    <x v="176"/>
    <x v="9"/>
    <x v="1"/>
    <x v="28"/>
    <x v="149"/>
    <n v="20"/>
    <n v="0.14000000000000001"/>
    <n v="3.92"/>
    <n v="43.71"/>
    <n v="75.650000000000006"/>
    <n v="151"/>
    <n v="1.05"/>
    <n v="6.3"/>
    <n v="912.34"/>
    <m/>
    <m/>
    <m/>
    <m/>
    <m/>
    <m/>
    <m/>
    <m/>
    <m/>
    <m/>
    <n v="175.9"/>
    <n v="5239"/>
    <n v="36.380000000000003"/>
    <n v="14.66"/>
  </r>
  <r>
    <x v="154"/>
    <x v="154"/>
    <x v="8"/>
    <x v="2"/>
    <x v="14"/>
    <x v="6427"/>
    <n v="48287"/>
    <n v="91.45"/>
    <n v="5134.55"/>
    <n v="210105.60000000001"/>
    <n v="3267"/>
    <n v="4410"/>
    <n v="8.35"/>
    <m/>
    <m/>
    <m/>
    <m/>
    <m/>
    <m/>
    <m/>
    <m/>
    <m/>
    <m/>
    <m/>
    <m/>
    <n v="110.96"/>
    <n v="8354"/>
    <n v="15.82"/>
    <n v="2.52"/>
  </r>
  <r>
    <x v="87"/>
    <x v="87"/>
    <x v="1"/>
    <x v="7"/>
    <x v="46"/>
    <x v="6428"/>
    <n v="7124"/>
    <n v="22.83"/>
    <n v="2156.19"/>
    <n v="52136.73"/>
    <n v="20176.55"/>
    <n v="22452"/>
    <n v="71.959999999999994"/>
    <n v="776.02"/>
    <n v="243315.09"/>
    <m/>
    <m/>
    <m/>
    <m/>
    <m/>
    <m/>
    <m/>
    <m/>
    <m/>
    <m/>
    <n v="911"/>
    <n v="5877"/>
    <n v="18.84"/>
    <n v="35.04"/>
  </r>
  <r>
    <x v="204"/>
    <x v="204"/>
    <x v="10"/>
    <x v="2"/>
    <x v="9"/>
    <x v="6429"/>
    <n v="57806"/>
    <n v="120.43"/>
    <n v="26688.73"/>
    <n v="992820.57"/>
    <n v="0"/>
    <m/>
    <m/>
    <m/>
    <m/>
    <m/>
    <m/>
    <m/>
    <m/>
    <m/>
    <m/>
    <m/>
    <m/>
    <m/>
    <m/>
    <n v="1776241"/>
    <n v="175964"/>
    <n v="366.59"/>
    <n v="44406.03"/>
  </r>
  <r>
    <x v="44"/>
    <x v="44"/>
    <x v="0"/>
    <x v="7"/>
    <x v="63"/>
    <x v="6430"/>
    <n v="294467"/>
    <n v="123.93"/>
    <n v="9711.5300000000007"/>
    <n v="1788280.26"/>
    <n v="14078.56"/>
    <n v="15623"/>
    <n v="6.58"/>
    <m/>
    <m/>
    <m/>
    <m/>
    <m/>
    <m/>
    <m/>
    <m/>
    <m/>
    <m/>
    <m/>
    <m/>
    <n v="9025"/>
    <n v="84654"/>
    <n v="35.630000000000003"/>
    <n v="45.58"/>
  </r>
  <r>
    <x v="57"/>
    <x v="57"/>
    <x v="15"/>
    <x v="12"/>
    <x v="6"/>
    <x v="0"/>
    <n v="0"/>
    <n v="0"/>
    <n v="0"/>
    <n v="0"/>
    <n v="0"/>
    <m/>
    <m/>
    <m/>
    <m/>
    <m/>
    <m/>
    <m/>
    <m/>
    <m/>
    <m/>
    <m/>
    <m/>
    <m/>
    <m/>
    <n v="0"/>
    <n v="0"/>
    <n v="0"/>
    <n v="0"/>
  </r>
  <r>
    <x v="215"/>
    <x v="215"/>
    <x v="12"/>
    <x v="6"/>
    <x v="1"/>
    <x v="6431"/>
    <n v="792"/>
    <n v="11"/>
    <n v="636.5"/>
    <n v="3551.67"/>
    <n v="0"/>
    <m/>
    <m/>
    <m/>
    <m/>
    <m/>
    <m/>
    <m/>
    <m/>
    <m/>
    <m/>
    <m/>
    <m/>
    <m/>
    <m/>
    <n v="370300"/>
    <n v="3550"/>
    <n v="49.31"/>
    <n v="61716.67"/>
  </r>
  <r>
    <x v="122"/>
    <x v="122"/>
    <x v="0"/>
    <x v="0"/>
    <x v="102"/>
    <x v="6432"/>
    <n v="152121"/>
    <n v="123.08"/>
    <n v="11784.21"/>
    <n v="1128809.82"/>
    <n v="18224.05"/>
    <n v="16557"/>
    <n v="13.4"/>
    <n v="176.93"/>
    <n v="219769.34"/>
    <m/>
    <m/>
    <m/>
    <m/>
    <m/>
    <m/>
    <m/>
    <m/>
    <m/>
    <m/>
    <n v="5932.33"/>
    <n v="113732"/>
    <n v="92.02"/>
    <n v="57.6"/>
  </r>
  <r>
    <x v="88"/>
    <x v="88"/>
    <x v="2"/>
    <x v="1"/>
    <x v="41"/>
    <x v="4"/>
    <m/>
    <m/>
    <m/>
    <m/>
    <n v="0"/>
    <m/>
    <m/>
    <m/>
    <m/>
    <m/>
    <m/>
    <m/>
    <m/>
    <m/>
    <m/>
    <m/>
    <m/>
    <m/>
    <m/>
    <n v="36184"/>
    <n v="4730"/>
    <n v="131.38999999999999"/>
    <n v="12061.33"/>
  </r>
  <r>
    <x v="20"/>
    <x v="20"/>
    <x v="7"/>
    <x v="3"/>
    <x v="11"/>
    <x v="3865"/>
    <n v="171"/>
    <n v="1.43"/>
    <n v="51.7"/>
    <n v="480.81"/>
    <n v="0"/>
    <n v="98"/>
    <n v="0.82"/>
    <m/>
    <m/>
    <m/>
    <m/>
    <m/>
    <m/>
    <m/>
    <m/>
    <m/>
    <m/>
    <m/>
    <m/>
    <n v="0"/>
    <m/>
    <m/>
    <n v="0"/>
  </r>
  <r>
    <x v="103"/>
    <x v="103"/>
    <x v="11"/>
    <x v="2"/>
    <x v="15"/>
    <x v="6433"/>
    <n v="30886"/>
    <n v="71.5"/>
    <n v="5857.92"/>
    <n v="196123.05"/>
    <n v="9851"/>
    <n v="10860"/>
    <n v="25.14"/>
    <n v="273.64"/>
    <n v="118796.16"/>
    <m/>
    <m/>
    <m/>
    <m/>
    <m/>
    <m/>
    <m/>
    <m/>
    <m/>
    <m/>
    <n v="0.75"/>
    <n v="1467"/>
    <n v="3.4"/>
    <n v="0.02"/>
  </r>
  <r>
    <x v="91"/>
    <x v="91"/>
    <x v="14"/>
    <x v="6"/>
    <x v="7"/>
    <x v="6434"/>
    <n v="2646"/>
    <n v="110.25"/>
    <n v="8837"/>
    <n v="16436.82"/>
    <n v="612.03"/>
    <n v="1160"/>
    <n v="48.33"/>
    <n v="306.01"/>
    <n v="7380.62"/>
    <m/>
    <m/>
    <m/>
    <m/>
    <m/>
    <n v="782"/>
    <n v="2600"/>
    <n v="108.33"/>
    <n v="391"/>
    <n v="17504.29"/>
    <n v="25400"/>
    <n v="1136"/>
    <n v="47.33"/>
    <n v="12700"/>
  </r>
  <r>
    <x v="119"/>
    <x v="119"/>
    <x v="12"/>
    <x v="7"/>
    <x v="56"/>
    <x v="6435"/>
    <n v="77599"/>
    <n v="53.89"/>
    <n v="3530.9"/>
    <n v="394048.44"/>
    <n v="76714.84"/>
    <n v="88435"/>
    <n v="61.41"/>
    <n v="639.29"/>
    <n v="925127.27"/>
    <m/>
    <m/>
    <m/>
    <m/>
    <m/>
    <m/>
    <m/>
    <m/>
    <m/>
    <m/>
    <n v="746841"/>
    <n v="86219"/>
    <n v="59.87"/>
    <n v="6223.68"/>
  </r>
  <r>
    <x v="39"/>
    <x v="39"/>
    <x v="12"/>
    <x v="7"/>
    <x v="21"/>
    <x v="6436"/>
    <n v="14761"/>
    <n v="51.25"/>
    <n v="3445"/>
    <n v="76892.399999999994"/>
    <n v="0"/>
    <n v="18165"/>
    <n v="63.07"/>
    <n v="0"/>
    <n v="0"/>
    <m/>
    <m/>
    <m/>
    <m/>
    <m/>
    <m/>
    <m/>
    <m/>
    <m/>
    <m/>
    <n v="172.85"/>
    <n v="18798"/>
    <n v="65.27"/>
    <n v="7.2"/>
  </r>
  <r>
    <x v="144"/>
    <x v="144"/>
    <x v="1"/>
    <x v="2"/>
    <x v="9"/>
    <x v="140"/>
    <n v="9528"/>
    <n v="19.850000000000001"/>
    <n v="2246.48"/>
    <n v="83568.87"/>
    <n v="11112"/>
    <n v="15492"/>
    <n v="32.28"/>
    <n v="277.8"/>
    <n v="134002.94"/>
    <m/>
    <m/>
    <m/>
    <m/>
    <m/>
    <m/>
    <m/>
    <m/>
    <m/>
    <m/>
    <n v="1373.49"/>
    <n v="32268"/>
    <n v="67.23"/>
    <n v="34.340000000000003"/>
  </r>
  <r>
    <x v="73"/>
    <x v="73"/>
    <x v="1"/>
    <x v="5"/>
    <x v="26"/>
    <x v="6437"/>
    <n v="21547"/>
    <n v="26.41"/>
    <n v="3760"/>
    <n v="237782.39999999999"/>
    <n v="34470.42"/>
    <n v="38756"/>
    <n v="47.5"/>
    <m/>
    <m/>
    <m/>
    <m/>
    <m/>
    <m/>
    <m/>
    <m/>
    <m/>
    <m/>
    <m/>
    <m/>
    <n v="402845.34"/>
    <n v="19511"/>
    <n v="23.91"/>
    <n v="5924.2"/>
  </r>
  <r>
    <x v="0"/>
    <x v="0"/>
    <x v="0"/>
    <x v="1"/>
    <x v="32"/>
    <x v="5299"/>
    <n v="800"/>
    <n v="7.41"/>
    <n v="212.22"/>
    <n v="1776.3"/>
    <n v="3"/>
    <n v="528"/>
    <n v="4.8899999999999997"/>
    <m/>
    <m/>
    <m/>
    <m/>
    <m/>
    <m/>
    <m/>
    <m/>
    <m/>
    <m/>
    <m/>
    <m/>
    <n v="1"/>
    <n v="345"/>
    <n v="3.19"/>
    <n v="0.11"/>
  </r>
  <r>
    <x v="173"/>
    <x v="173"/>
    <x v="5"/>
    <x v="3"/>
    <x v="28"/>
    <x v="6438"/>
    <n v="398"/>
    <n v="2.76"/>
    <n v="124.83"/>
    <n v="1393.14"/>
    <n v="40.74"/>
    <n v="67"/>
    <n v="0.47"/>
    <n v="3.39"/>
    <n v="491.26"/>
    <m/>
    <m/>
    <m/>
    <m/>
    <m/>
    <m/>
    <m/>
    <m/>
    <m/>
    <m/>
    <n v="62613"/>
    <n v="3188"/>
    <n v="22.14"/>
    <n v="5217.75"/>
  </r>
  <r>
    <x v="77"/>
    <x v="77"/>
    <x v="14"/>
    <x v="3"/>
    <x v="28"/>
    <x v="4"/>
    <m/>
    <m/>
    <m/>
    <m/>
    <n v="0"/>
    <m/>
    <m/>
    <m/>
    <m/>
    <m/>
    <m/>
    <m/>
    <m/>
    <m/>
    <m/>
    <m/>
    <m/>
    <m/>
    <m/>
    <n v="272.70999999999998"/>
    <n v="3995"/>
    <n v="27.74"/>
    <n v="22.73"/>
  </r>
  <r>
    <x v="35"/>
    <x v="35"/>
    <x v="3"/>
    <x v="2"/>
    <x v="64"/>
    <x v="6439"/>
    <n v="38103"/>
    <n v="42.34"/>
    <n v="3345.07"/>
    <n v="233318.39999999999"/>
    <n v="49107.66"/>
    <n v="83938"/>
    <n v="93.26"/>
    <n v="654.77"/>
    <n v="592204.03"/>
    <m/>
    <m/>
    <m/>
    <m/>
    <m/>
    <m/>
    <m/>
    <m/>
    <m/>
    <m/>
    <n v="4730"/>
    <n v="29680"/>
    <n v="32.979999999999997"/>
    <n v="63.07"/>
  </r>
  <r>
    <x v="156"/>
    <x v="156"/>
    <x v="3"/>
    <x v="1"/>
    <x v="1"/>
    <x v="4"/>
    <m/>
    <m/>
    <m/>
    <m/>
    <n v="0"/>
    <m/>
    <m/>
    <m/>
    <m/>
    <m/>
    <m/>
    <m/>
    <m/>
    <m/>
    <m/>
    <m/>
    <m/>
    <m/>
    <m/>
    <n v="957.16"/>
    <n v="3228"/>
    <n v="44.83"/>
    <n v="159.53"/>
  </r>
  <r>
    <x v="152"/>
    <x v="152"/>
    <x v="11"/>
    <x v="12"/>
    <x v="6"/>
    <x v="4"/>
    <m/>
    <m/>
    <m/>
    <m/>
    <n v="0"/>
    <m/>
    <m/>
    <m/>
    <m/>
    <m/>
    <m/>
    <m/>
    <m/>
    <m/>
    <m/>
    <m/>
    <m/>
    <m/>
    <m/>
    <n v="0"/>
    <m/>
    <m/>
    <n v="0"/>
  </r>
  <r>
    <x v="3"/>
    <x v="3"/>
    <x v="11"/>
    <x v="4"/>
    <x v="20"/>
    <x v="6440"/>
    <n v="5577"/>
    <n v="7.75"/>
    <n v="450.6"/>
    <n v="25143.48"/>
    <n v="54.32"/>
    <n v="314"/>
    <n v="0.44"/>
    <n v="0.91"/>
    <n v="655.02"/>
    <m/>
    <m/>
    <m/>
    <m/>
    <m/>
    <m/>
    <m/>
    <m/>
    <m/>
    <m/>
    <n v="601018"/>
    <n v="31122"/>
    <n v="43.23"/>
    <n v="10016.969999999999"/>
  </r>
  <r>
    <x v="118"/>
    <x v="118"/>
    <x v="12"/>
    <x v="2"/>
    <x v="5"/>
    <x v="6441"/>
    <n v="173941"/>
    <n v="181.19"/>
    <n v="13378.51"/>
    <n v="995361.33"/>
    <n v="0"/>
    <m/>
    <m/>
    <m/>
    <m/>
    <m/>
    <m/>
    <m/>
    <m/>
    <m/>
    <m/>
    <m/>
    <m/>
    <m/>
    <m/>
    <n v="273910"/>
    <n v="12430"/>
    <n v="12.95"/>
    <n v="3423.88"/>
  </r>
  <r>
    <x v="23"/>
    <x v="23"/>
    <x v="15"/>
    <x v="1"/>
    <x v="34"/>
    <x v="6442"/>
    <n v="8275"/>
    <n v="19.7"/>
    <n v="1330.91"/>
    <n v="43321.26"/>
    <n v="9521.82"/>
    <n v="13089"/>
    <n v="31.16"/>
    <n v="272.05"/>
    <n v="114826.53"/>
    <m/>
    <m/>
    <m/>
    <m/>
    <m/>
    <m/>
    <m/>
    <m/>
    <m/>
    <m/>
    <n v="3414"/>
    <n v="33283"/>
    <n v="79.25"/>
    <n v="97.54"/>
  </r>
  <r>
    <x v="158"/>
    <x v="158"/>
    <x v="0"/>
    <x v="0"/>
    <x v="5"/>
    <x v="6443"/>
    <n v="53311"/>
    <n v="55.53"/>
    <n v="5030.0600000000004"/>
    <n v="374236.65"/>
    <n v="46895"/>
    <n v="58976"/>
    <n v="61.43"/>
    <n v="586.19000000000005"/>
    <n v="565520.87"/>
    <m/>
    <m/>
    <m/>
    <m/>
    <m/>
    <m/>
    <m/>
    <m/>
    <m/>
    <m/>
    <n v="262426"/>
    <n v="31611"/>
    <n v="32.93"/>
    <n v="3280.33"/>
  </r>
  <r>
    <x v="127"/>
    <x v="127"/>
    <x v="7"/>
    <x v="27"/>
    <x v="16"/>
    <x v="1808"/>
    <n v="161"/>
    <n v="3.35"/>
    <n v="66.5"/>
    <n v="247.38"/>
    <n v="0"/>
    <m/>
    <m/>
    <m/>
    <m/>
    <m/>
    <m/>
    <m/>
    <m/>
    <m/>
    <m/>
    <m/>
    <m/>
    <m/>
    <m/>
    <n v="26.34"/>
    <n v="769"/>
    <n v="16.02"/>
    <n v="6.58"/>
  </r>
  <r>
    <x v="81"/>
    <x v="81"/>
    <x v="5"/>
    <x v="5"/>
    <x v="17"/>
    <x v="6444"/>
    <n v="104006"/>
    <n v="173.34"/>
    <n v="7482.66"/>
    <n v="347943.69"/>
    <n v="0"/>
    <m/>
    <m/>
    <m/>
    <m/>
    <m/>
    <m/>
    <m/>
    <m/>
    <m/>
    <m/>
    <m/>
    <m/>
    <m/>
    <m/>
    <n v="10503.74"/>
    <n v="13516"/>
    <n v="22.53"/>
    <n v="210.07"/>
  </r>
  <r>
    <x v="116"/>
    <x v="116"/>
    <x v="7"/>
    <x v="7"/>
    <x v="3"/>
    <x v="6445"/>
    <n v="34157"/>
    <n v="39.53"/>
    <n v="5165"/>
    <n v="345848.4"/>
    <n v="1594.57"/>
    <n v="2629"/>
    <n v="3.04"/>
    <n v="22.15"/>
    <n v="19229.38"/>
    <m/>
    <m/>
    <m/>
    <m/>
    <m/>
    <m/>
    <m/>
    <m/>
    <m/>
    <m/>
    <n v="130300"/>
    <n v="5752"/>
    <n v="6.66"/>
    <n v="1809.72"/>
  </r>
  <r>
    <x v="155"/>
    <x v="155"/>
    <x v="15"/>
    <x v="1"/>
    <x v="1"/>
    <x v="6446"/>
    <n v="705"/>
    <n v="9.7899999999999991"/>
    <n v="606.66999999999996"/>
    <n v="3385.2"/>
    <n v="0"/>
    <m/>
    <m/>
    <m/>
    <m/>
    <m/>
    <m/>
    <m/>
    <m/>
    <m/>
    <m/>
    <m/>
    <m/>
    <m/>
    <m/>
    <n v="298.67"/>
    <n v="5108"/>
    <n v="70.94"/>
    <n v="49.78"/>
  </r>
  <r>
    <x v="94"/>
    <x v="94"/>
    <x v="1"/>
    <x v="2"/>
    <x v="38"/>
    <x v="6447"/>
    <n v="134714"/>
    <n v="200.47"/>
    <n v="6828.57"/>
    <n v="355632"/>
    <n v="0"/>
    <m/>
    <m/>
    <m/>
    <m/>
    <m/>
    <m/>
    <m/>
    <m/>
    <m/>
    <m/>
    <m/>
    <m/>
    <m/>
    <m/>
    <n v="1630.91"/>
    <n v="4000"/>
    <n v="5.95"/>
    <n v="29.12"/>
  </r>
  <r>
    <x v="52"/>
    <x v="52"/>
    <x v="11"/>
    <x v="11"/>
    <x v="65"/>
    <x v="6448"/>
    <n v="130952"/>
    <n v="72.75"/>
    <n v="4720"/>
    <n v="658440"/>
    <n v="105782.74"/>
    <n v="148090"/>
    <n v="82.27"/>
    <n v="705.22"/>
    <n v="1275665.74"/>
    <m/>
    <m/>
    <m/>
    <m/>
    <m/>
    <m/>
    <m/>
    <m/>
    <m/>
    <m/>
    <n v="14854"/>
    <n v="96122"/>
    <n v="53.4"/>
    <n v="99.03"/>
  </r>
  <r>
    <x v="85"/>
    <x v="85"/>
    <x v="15"/>
    <x v="5"/>
    <x v="5"/>
    <x v="6449"/>
    <n v="95168"/>
    <n v="99.13"/>
    <n v="9746.23"/>
    <n v="725119.14"/>
    <n v="6447.14"/>
    <n v="6296"/>
    <n v="6.56"/>
    <n v="80.59"/>
    <n v="77747.98"/>
    <m/>
    <m/>
    <m/>
    <m/>
    <m/>
    <m/>
    <m/>
    <m/>
    <m/>
    <m/>
    <n v="1723"/>
    <n v="22245"/>
    <n v="23.17"/>
    <n v="21.54"/>
  </r>
  <r>
    <x v="190"/>
    <x v="190"/>
    <x v="8"/>
    <x v="2"/>
    <x v="11"/>
    <x v="6450"/>
    <n v="20285"/>
    <n v="169.04"/>
    <n v="8488.2000000000007"/>
    <n v="78940.259999999995"/>
    <n v="0"/>
    <m/>
    <m/>
    <m/>
    <m/>
    <m/>
    <m/>
    <m/>
    <m/>
    <m/>
    <m/>
    <m/>
    <m/>
    <m/>
    <m/>
    <n v="307"/>
    <n v="8156"/>
    <n v="67.97"/>
    <n v="30.7"/>
  </r>
  <r>
    <x v="162"/>
    <x v="162"/>
    <x v="13"/>
    <x v="1"/>
    <x v="4"/>
    <x v="6451"/>
    <n v="1312"/>
    <n v="15.62"/>
    <n v="10989.29"/>
    <n v="71540.25"/>
    <n v="0"/>
    <m/>
    <m/>
    <m/>
    <m/>
    <m/>
    <m/>
    <m/>
    <m/>
    <m/>
    <m/>
    <m/>
    <m/>
    <m/>
    <m/>
    <n v="666"/>
    <n v="1819"/>
    <n v="21.65"/>
    <n v="95.14"/>
  </r>
  <r>
    <x v="145"/>
    <x v="145"/>
    <x v="15"/>
    <x v="1"/>
    <x v="1"/>
    <x v="4"/>
    <m/>
    <m/>
    <m/>
    <m/>
    <n v="0"/>
    <m/>
    <m/>
    <m/>
    <m/>
    <m/>
    <m/>
    <m/>
    <m/>
    <m/>
    <m/>
    <m/>
    <m/>
    <m/>
    <m/>
    <n v="26.07"/>
    <n v="1049"/>
    <n v="14.57"/>
    <n v="4.34"/>
  </r>
  <r>
    <x v="91"/>
    <x v="91"/>
    <x v="7"/>
    <x v="3"/>
    <x v="7"/>
    <x v="6452"/>
    <n v="1621"/>
    <n v="67.540000000000006"/>
    <n v="7611.5"/>
    <n v="14157.39"/>
    <n v="827.35"/>
    <n v="973"/>
    <n v="40.54"/>
    <m/>
    <m/>
    <m/>
    <m/>
    <m/>
    <m/>
    <m/>
    <m/>
    <m/>
    <m/>
    <m/>
    <m/>
    <n v="9600"/>
    <n v="244"/>
    <n v="10.17"/>
    <n v="4800"/>
  </r>
  <r>
    <x v="28"/>
    <x v="28"/>
    <x v="11"/>
    <x v="5"/>
    <x v="89"/>
    <x v="6453"/>
    <n v="62189"/>
    <n v="47.99"/>
    <n v="3726.67"/>
    <n v="374306.4"/>
    <n v="42709.02"/>
    <n v="53007"/>
    <n v="40.9"/>
    <n v="395.45"/>
    <n v="515040.89"/>
    <m/>
    <m/>
    <m/>
    <m/>
    <m/>
    <m/>
    <m/>
    <m/>
    <m/>
    <m/>
    <n v="246300"/>
    <n v="22783"/>
    <n v="17.579999999999998"/>
    <n v="2280.56"/>
  </r>
  <r>
    <x v="74"/>
    <x v="74"/>
    <x v="1"/>
    <x v="1"/>
    <x v="19"/>
    <x v="6454"/>
    <n v="574"/>
    <n v="3.19"/>
    <n v="260.33"/>
    <n v="3631.65"/>
    <n v="0"/>
    <m/>
    <m/>
    <m/>
    <m/>
    <m/>
    <m/>
    <m/>
    <m/>
    <m/>
    <m/>
    <m/>
    <m/>
    <m/>
    <m/>
    <n v="347.57"/>
    <n v="3849"/>
    <n v="21.38"/>
    <n v="23.17"/>
  </r>
  <r>
    <x v="84"/>
    <x v="84"/>
    <x v="11"/>
    <x v="4"/>
    <x v="90"/>
    <x v="6455"/>
    <n v="774"/>
    <n v="1.9"/>
    <n v="70.09"/>
    <n v="2216.19"/>
    <n v="16.489999999999998"/>
    <n v="46"/>
    <n v="0.11"/>
    <m/>
    <m/>
    <m/>
    <m/>
    <m/>
    <m/>
    <m/>
    <m/>
    <m/>
    <m/>
    <m/>
    <m/>
    <n v="262250"/>
    <n v="9739"/>
    <n v="23.87"/>
    <n v="7713.24"/>
  </r>
  <r>
    <x v="130"/>
    <x v="130"/>
    <x v="12"/>
    <x v="7"/>
    <x v="30"/>
    <x v="6456"/>
    <n v="4643"/>
    <n v="8.06"/>
    <n v="1275.73"/>
    <n v="56948.55"/>
    <n v="32052.38"/>
    <n v="26360"/>
    <n v="45.76"/>
    <n v="667.76"/>
    <n v="386529.22"/>
    <m/>
    <m/>
    <m/>
    <m/>
    <m/>
    <m/>
    <m/>
    <m/>
    <m/>
    <m/>
    <n v="84573"/>
    <n v="1715"/>
    <n v="2.98"/>
    <n v="1761.94"/>
  </r>
  <r>
    <x v="6"/>
    <x v="6"/>
    <x v="5"/>
    <x v="6"/>
    <x v="7"/>
    <x v="4"/>
    <m/>
    <m/>
    <m/>
    <m/>
    <n v="1092.1400000000001"/>
    <n v="1147"/>
    <n v="47.79"/>
    <n v="546.07000000000005"/>
    <n v="13170.49"/>
    <m/>
    <n v="5"/>
    <n v="0.21"/>
    <m/>
    <m/>
    <m/>
    <m/>
    <m/>
    <m/>
    <m/>
    <n v="8906"/>
    <n v="1175"/>
    <n v="48.96"/>
    <n v="4453"/>
  </r>
  <r>
    <x v="129"/>
    <x v="129"/>
    <x v="6"/>
    <x v="7"/>
    <x v="17"/>
    <x v="6457"/>
    <n v="28713"/>
    <n v="47.86"/>
    <n v="3475.36"/>
    <n v="161604.24"/>
    <n v="34489"/>
    <n v="57442"/>
    <n v="95.74"/>
    <n v="689.78"/>
    <n v="415913.2"/>
    <m/>
    <m/>
    <m/>
    <m/>
    <m/>
    <m/>
    <m/>
    <m/>
    <m/>
    <m/>
    <n v="1163"/>
    <n v="11790"/>
    <n v="19.649999999999999"/>
    <n v="23.26"/>
  </r>
  <r>
    <x v="225"/>
    <x v="225"/>
    <x v="1"/>
    <x v="2"/>
    <x v="29"/>
    <x v="6458"/>
    <n v="71114"/>
    <n v="113.96"/>
    <n v="11938.85"/>
    <n v="577362.6"/>
    <n v="0"/>
    <m/>
    <m/>
    <m/>
    <m/>
    <m/>
    <m/>
    <m/>
    <m/>
    <m/>
    <m/>
    <m/>
    <m/>
    <m/>
    <m/>
    <n v="1713.79"/>
    <n v="11223"/>
    <n v="17.989999999999998"/>
    <n v="32.96"/>
  </r>
  <r>
    <x v="19"/>
    <x v="19"/>
    <x v="7"/>
    <x v="1"/>
    <x v="19"/>
    <x v="6459"/>
    <n v="489"/>
    <n v="2.72"/>
    <n v="282.47000000000003"/>
    <n v="3940.41"/>
    <n v="3948.59"/>
    <n v="4243"/>
    <n v="23.57"/>
    <n v="263.24"/>
    <n v="47617.27"/>
    <m/>
    <m/>
    <m/>
    <m/>
    <m/>
    <m/>
    <m/>
    <m/>
    <m/>
    <m/>
    <n v="545"/>
    <n v="4339"/>
    <n v="24.11"/>
    <n v="36.33"/>
  </r>
  <r>
    <x v="76"/>
    <x v="76"/>
    <x v="2"/>
    <x v="4"/>
    <x v="65"/>
    <x v="6460"/>
    <n v="17894"/>
    <n v="9.94"/>
    <n v="452.67"/>
    <n v="63147"/>
    <n v="75427.740000000005"/>
    <n v="121784"/>
    <n v="67.66"/>
    <n v="502.85"/>
    <n v="909605.75"/>
    <m/>
    <m/>
    <m/>
    <m/>
    <m/>
    <m/>
    <m/>
    <m/>
    <m/>
    <m/>
    <n v="350427"/>
    <n v="12274"/>
    <n v="6.82"/>
    <n v="2336.1799999999998"/>
  </r>
  <r>
    <x v="31"/>
    <x v="31"/>
    <x v="1"/>
    <x v="2"/>
    <x v="3"/>
    <x v="6461"/>
    <n v="34055"/>
    <n v="39.42"/>
    <n v="4060"/>
    <n v="271857.59999999998"/>
    <n v="0"/>
    <m/>
    <m/>
    <m/>
    <m/>
    <m/>
    <m/>
    <m/>
    <m/>
    <m/>
    <m/>
    <m/>
    <m/>
    <m/>
    <m/>
    <n v="2051"/>
    <n v="10404"/>
    <n v="12.04"/>
    <n v="28.49"/>
  </r>
  <r>
    <x v="4"/>
    <x v="4"/>
    <x v="8"/>
    <x v="5"/>
    <x v="31"/>
    <x v="6462"/>
    <n v="12226"/>
    <n v="50.94"/>
    <n v="3322.4"/>
    <n v="61796.639999999999"/>
    <n v="7834.14"/>
    <n v="9085"/>
    <n v="37.85"/>
    <m/>
    <m/>
    <m/>
    <m/>
    <m/>
    <m/>
    <m/>
    <m/>
    <m/>
    <m/>
    <m/>
    <m/>
    <n v="508"/>
    <n v="2775"/>
    <n v="11.56"/>
    <n v="25.4"/>
  </r>
  <r>
    <x v="2"/>
    <x v="2"/>
    <x v="15"/>
    <x v="7"/>
    <x v="5"/>
    <x v="6463"/>
    <n v="134274"/>
    <n v="139.87"/>
    <n v="13632.5"/>
    <n v="1014258"/>
    <n v="0"/>
    <m/>
    <m/>
    <m/>
    <m/>
    <m/>
    <m/>
    <m/>
    <m/>
    <m/>
    <m/>
    <m/>
    <m/>
    <m/>
    <m/>
    <n v="2280.59"/>
    <n v="7063"/>
    <n v="7.36"/>
    <n v="28.51"/>
  </r>
  <r>
    <x v="199"/>
    <x v="199"/>
    <x v="12"/>
    <x v="1"/>
    <x v="21"/>
    <x v="4"/>
    <m/>
    <m/>
    <m/>
    <m/>
    <n v="0"/>
    <m/>
    <m/>
    <m/>
    <m/>
    <m/>
    <m/>
    <m/>
    <m/>
    <m/>
    <m/>
    <m/>
    <m/>
    <m/>
    <m/>
    <n v="863.26"/>
    <n v="13135"/>
    <n v="45.61"/>
    <n v="35.97"/>
  </r>
  <r>
    <x v="161"/>
    <x v="161"/>
    <x v="12"/>
    <x v="17"/>
    <x v="2"/>
    <x v="6464"/>
    <n v="1595"/>
    <n v="2.08"/>
    <n v="127.5"/>
    <n v="7588.8"/>
    <n v="289.04000000000002"/>
    <n v="366"/>
    <n v="0.48"/>
    <n v="4.5199999999999996"/>
    <n v="3485.62"/>
    <m/>
    <m/>
    <m/>
    <m/>
    <m/>
    <m/>
    <m/>
    <m/>
    <m/>
    <m/>
    <n v="7192"/>
    <n v="53540"/>
    <n v="69.709999999999994"/>
    <n v="112.38"/>
  </r>
  <r>
    <x v="158"/>
    <x v="158"/>
    <x v="4"/>
    <x v="0"/>
    <x v="5"/>
    <x v="6465"/>
    <n v="38967"/>
    <n v="40.590000000000003"/>
    <n v="2785"/>
    <n v="207204"/>
    <n v="11404"/>
    <n v="21489"/>
    <n v="22.38"/>
    <n v="142.55000000000001"/>
    <n v="137524.26"/>
    <m/>
    <m/>
    <m/>
    <m/>
    <m/>
    <m/>
    <m/>
    <m/>
    <m/>
    <m/>
    <n v="226.76"/>
    <n v="21979"/>
    <n v="22.89"/>
    <n v="2.83"/>
  </r>
  <r>
    <x v="167"/>
    <x v="167"/>
    <x v="9"/>
    <x v="2"/>
    <x v="30"/>
    <x v="6466"/>
    <n v="10444"/>
    <n v="18.13"/>
    <n v="1937.58"/>
    <n v="86493.72"/>
    <n v="4173.62"/>
    <n v="18288"/>
    <n v="31.75"/>
    <m/>
    <m/>
    <m/>
    <m/>
    <m/>
    <m/>
    <m/>
    <m/>
    <m/>
    <m/>
    <m/>
    <m/>
    <n v="53209.74"/>
    <n v="4929"/>
    <n v="8.56"/>
    <n v="1108.54"/>
  </r>
  <r>
    <x v="0"/>
    <x v="0"/>
    <x v="1"/>
    <x v="1"/>
    <x v="32"/>
    <x v="6467"/>
    <n v="1910"/>
    <n v="17.690000000000001"/>
    <n v="1511"/>
    <n v="12647.07"/>
    <n v="2736"/>
    <n v="4828"/>
    <n v="44.7"/>
    <m/>
    <m/>
    <m/>
    <m/>
    <m/>
    <m/>
    <m/>
    <m/>
    <m/>
    <m/>
    <m/>
    <m/>
    <n v="89"/>
    <n v="396"/>
    <n v="3.67"/>
    <n v="9.89"/>
  </r>
  <r>
    <x v="132"/>
    <x v="132"/>
    <x v="12"/>
    <x v="1"/>
    <x v="28"/>
    <x v="6468"/>
    <n v="397"/>
    <n v="2.76"/>
    <n v="241.92"/>
    <n v="2699.79"/>
    <n v="0"/>
    <m/>
    <m/>
    <m/>
    <m/>
    <m/>
    <m/>
    <m/>
    <m/>
    <m/>
    <m/>
    <m/>
    <m/>
    <m/>
    <m/>
    <n v="75300"/>
    <n v="4443"/>
    <n v="30.85"/>
    <n v="6275"/>
  </r>
  <r>
    <x v="85"/>
    <x v="85"/>
    <x v="2"/>
    <x v="5"/>
    <x v="5"/>
    <x v="6469"/>
    <n v="133052"/>
    <n v="138.6"/>
    <n v="8821.5"/>
    <n v="656319.6"/>
    <n v="712.9"/>
    <n v="1265"/>
    <n v="1.32"/>
    <n v="8.91"/>
    <n v="8597.08"/>
    <m/>
    <m/>
    <m/>
    <m/>
    <m/>
    <m/>
    <m/>
    <m/>
    <m/>
    <m/>
    <n v="8497"/>
    <n v="42783"/>
    <n v="44.57"/>
    <n v="106.21"/>
  </r>
  <r>
    <x v="93"/>
    <x v="93"/>
    <x v="14"/>
    <x v="7"/>
    <x v="20"/>
    <x v="6470"/>
    <n v="70821"/>
    <n v="98.36"/>
    <n v="8118.92"/>
    <n v="453035.55"/>
    <n v="0"/>
    <m/>
    <m/>
    <m/>
    <m/>
    <m/>
    <m/>
    <m/>
    <m/>
    <m/>
    <m/>
    <m/>
    <m/>
    <m/>
    <m/>
    <n v="1951.74"/>
    <n v="7231"/>
    <n v="10.039999999999999"/>
    <n v="32.53"/>
  </r>
  <r>
    <x v="28"/>
    <x v="28"/>
    <x v="10"/>
    <x v="5"/>
    <x v="89"/>
    <x v="6471"/>
    <n v="57150"/>
    <n v="44.1"/>
    <n v="4180.8500000000004"/>
    <n v="419924.76"/>
    <n v="70931.13"/>
    <n v="92720"/>
    <n v="71.540000000000006"/>
    <n v="656.77"/>
    <n v="855379.83"/>
    <m/>
    <m/>
    <m/>
    <m/>
    <m/>
    <m/>
    <m/>
    <m/>
    <m/>
    <m/>
    <n v="331100"/>
    <n v="22168"/>
    <n v="17.100000000000001"/>
    <n v="3065.74"/>
  </r>
  <r>
    <x v="52"/>
    <x v="52"/>
    <x v="10"/>
    <x v="11"/>
    <x v="65"/>
    <x v="6472"/>
    <n v="105342"/>
    <n v="58.52"/>
    <n v="5120.67"/>
    <n v="714333"/>
    <n v="103956.35"/>
    <n v="237177"/>
    <n v="131.77000000000001"/>
    <n v="693.04"/>
    <n v="1253640.8500000001"/>
    <m/>
    <m/>
    <m/>
    <m/>
    <m/>
    <m/>
    <m/>
    <m/>
    <m/>
    <m/>
    <n v="19083"/>
    <n v="79189"/>
    <n v="43.99"/>
    <n v="127.22"/>
  </r>
  <r>
    <x v="140"/>
    <x v="140"/>
    <x v="11"/>
    <x v="4"/>
    <x v="38"/>
    <x v="6473"/>
    <n v="53731"/>
    <n v="79.959999999999994"/>
    <n v="6634.7"/>
    <n v="345534.99"/>
    <n v="39156.160000000003"/>
    <n v="43502"/>
    <n v="64.739999999999995"/>
    <n v="699.22"/>
    <n v="472195.87"/>
    <m/>
    <m/>
    <m/>
    <m/>
    <m/>
    <m/>
    <m/>
    <m/>
    <m/>
    <m/>
    <n v="687810"/>
    <n v="41917"/>
    <n v="62.38"/>
    <n v="12282.32"/>
  </r>
  <r>
    <x v="160"/>
    <x v="160"/>
    <x v="10"/>
    <x v="2"/>
    <x v="31"/>
    <x v="6474"/>
    <n v="586"/>
    <n v="2.44"/>
    <n v="293.5"/>
    <n v="5459.1"/>
    <n v="0"/>
    <m/>
    <m/>
    <m/>
    <m/>
    <n v="792"/>
    <n v="1213"/>
    <n v="5.05"/>
    <n v="39"/>
    <n v="10033.85"/>
    <m/>
    <m/>
    <m/>
    <m/>
    <m/>
    <n v="791.42"/>
    <n v="1499"/>
    <n v="6.25"/>
    <n v="39.57"/>
  </r>
  <r>
    <x v="162"/>
    <x v="162"/>
    <x v="6"/>
    <x v="1"/>
    <x v="4"/>
    <x v="6475"/>
    <n v="1003"/>
    <n v="11.94"/>
    <n v="740.71"/>
    <n v="4822.05"/>
    <n v="0"/>
    <m/>
    <m/>
    <m/>
    <m/>
    <m/>
    <m/>
    <m/>
    <m/>
    <m/>
    <m/>
    <m/>
    <m/>
    <m/>
    <m/>
    <n v="625"/>
    <n v="3079"/>
    <n v="36.65"/>
    <n v="89.29"/>
  </r>
  <r>
    <x v="54"/>
    <x v="54"/>
    <x v="14"/>
    <x v="4"/>
    <x v="37"/>
    <x v="6476"/>
    <n v="7410"/>
    <n v="19.3"/>
    <n v="434.81"/>
    <n v="12940.02"/>
    <n v="8793.4"/>
    <n v="15095"/>
    <n v="39.31"/>
    <n v="274.79000000000002"/>
    <n v="106042.3"/>
    <m/>
    <m/>
    <m/>
    <m/>
    <m/>
    <m/>
    <m/>
    <m/>
    <m/>
    <m/>
    <n v="278300"/>
    <n v="13784"/>
    <n v="35.9"/>
    <n v="8696.8799999999992"/>
  </r>
  <r>
    <x v="129"/>
    <x v="129"/>
    <x v="7"/>
    <x v="7"/>
    <x v="17"/>
    <x v="6477"/>
    <n v="10095"/>
    <n v="16.829999999999998"/>
    <n v="1864.82"/>
    <n v="86714.13"/>
    <n v="8628"/>
    <n v="9893"/>
    <n v="16.489999999999998"/>
    <n v="172.56"/>
    <n v="104047.64"/>
    <m/>
    <m/>
    <m/>
    <m/>
    <m/>
    <m/>
    <m/>
    <m/>
    <m/>
    <m/>
    <n v="1004"/>
    <n v="5887"/>
    <n v="9.81"/>
    <n v="20.079999999999998"/>
  </r>
  <r>
    <x v="165"/>
    <x v="165"/>
    <x v="1"/>
    <x v="2"/>
    <x v="30"/>
    <x v="6478"/>
    <n v="55782"/>
    <n v="96.84"/>
    <n v="9868.75"/>
    <n v="440541"/>
    <n v="0"/>
    <m/>
    <m/>
    <m/>
    <m/>
    <m/>
    <m/>
    <m/>
    <m/>
    <m/>
    <m/>
    <m/>
    <m/>
    <m/>
    <m/>
    <n v="1894.26"/>
    <n v="6722"/>
    <n v="11.67"/>
    <n v="39.46"/>
  </r>
  <r>
    <x v="72"/>
    <x v="72"/>
    <x v="4"/>
    <x v="25"/>
    <x v="28"/>
    <x v="4"/>
    <m/>
    <m/>
    <m/>
    <m/>
    <n v="0"/>
    <m/>
    <m/>
    <m/>
    <m/>
    <m/>
    <m/>
    <m/>
    <m/>
    <m/>
    <m/>
    <m/>
    <m/>
    <m/>
    <m/>
    <n v="106300"/>
    <n v="5849"/>
    <n v="40.619999999999997"/>
    <n v="8858.33"/>
  </r>
  <r>
    <x v="124"/>
    <x v="124"/>
    <x v="6"/>
    <x v="6"/>
    <x v="28"/>
    <x v="4"/>
    <m/>
    <m/>
    <m/>
    <m/>
    <n v="0"/>
    <m/>
    <m/>
    <m/>
    <m/>
    <n v="331"/>
    <n v="619"/>
    <n v="4.3"/>
    <n v="27"/>
    <n v="4193.4399999999996"/>
    <m/>
    <m/>
    <m/>
    <m/>
    <m/>
    <n v="160544"/>
    <n v="19828"/>
    <n v="137.69"/>
    <n v="13378.67"/>
  </r>
  <r>
    <x v="116"/>
    <x v="116"/>
    <x v="13"/>
    <x v="12"/>
    <x v="28"/>
    <x v="6479"/>
    <n v="31949"/>
    <n v="221.87"/>
    <n v="18010"/>
    <n v="200991.6"/>
    <n v="0"/>
    <m/>
    <m/>
    <m/>
    <m/>
    <m/>
    <m/>
    <m/>
    <m/>
    <m/>
    <m/>
    <m/>
    <m/>
    <m/>
    <m/>
    <n v="65000"/>
    <n v="6250"/>
    <n v="43.4"/>
    <n v="5416.67"/>
  </r>
  <r>
    <x v="207"/>
    <x v="207"/>
    <x v="5"/>
    <x v="2"/>
    <x v="91"/>
    <x v="6480"/>
    <n v="66611"/>
    <n v="102.79"/>
    <n v="7379.8"/>
    <n v="370613.37"/>
    <n v="7500.48"/>
    <n v="6399"/>
    <n v="9.8800000000000008"/>
    <n v="138.9"/>
    <n v="90450.6"/>
    <m/>
    <m/>
    <m/>
    <m/>
    <m/>
    <m/>
    <m/>
    <m/>
    <m/>
    <m/>
    <n v="141728"/>
    <n v="23868"/>
    <n v="36.83"/>
    <n v="2624.59"/>
  </r>
  <r>
    <x v="50"/>
    <x v="50"/>
    <x v="12"/>
    <x v="2"/>
    <x v="29"/>
    <x v="6481"/>
    <n v="102780"/>
    <n v="164.71"/>
    <n v="12877.9"/>
    <n v="622775.43000000005"/>
    <n v="0"/>
    <m/>
    <m/>
    <m/>
    <m/>
    <m/>
    <m/>
    <m/>
    <m/>
    <m/>
    <m/>
    <m/>
    <m/>
    <m/>
    <m/>
    <n v="430179.07"/>
    <n v="9999"/>
    <n v="16.02"/>
    <n v="8272.67"/>
  </r>
  <r>
    <x v="67"/>
    <x v="67"/>
    <x v="12"/>
    <x v="7"/>
    <x v="45"/>
    <x v="6482"/>
    <n v="341347"/>
    <n v="161.62"/>
    <n v="11989.43"/>
    <n v="1962430.2"/>
    <n v="0"/>
    <m/>
    <m/>
    <m/>
    <m/>
    <m/>
    <m/>
    <m/>
    <m/>
    <m/>
    <m/>
    <m/>
    <m/>
    <m/>
    <m/>
    <n v="594000"/>
    <n v="75205"/>
    <n v="35.61"/>
    <n v="3375"/>
  </r>
  <r>
    <x v="3"/>
    <x v="3"/>
    <x v="1"/>
    <x v="6"/>
    <x v="1"/>
    <x v="4"/>
    <n v="0"/>
    <n v="0"/>
    <m/>
    <m/>
    <n v="0"/>
    <m/>
    <m/>
    <m/>
    <m/>
    <m/>
    <m/>
    <m/>
    <m/>
    <m/>
    <m/>
    <m/>
    <m/>
    <m/>
    <m/>
    <n v="0"/>
    <m/>
    <m/>
    <n v="0"/>
  </r>
  <r>
    <x v="91"/>
    <x v="91"/>
    <x v="4"/>
    <x v="5"/>
    <x v="3"/>
    <x v="6483"/>
    <n v="85002"/>
    <n v="98.38"/>
    <n v="7306.67"/>
    <n v="489254.40000000002"/>
    <n v="0"/>
    <m/>
    <m/>
    <m/>
    <m/>
    <m/>
    <m/>
    <m/>
    <m/>
    <m/>
    <m/>
    <m/>
    <m/>
    <m/>
    <m/>
    <n v="140600"/>
    <n v="6584"/>
    <n v="7.62"/>
    <n v="1952.78"/>
  </r>
  <r>
    <x v="122"/>
    <x v="122"/>
    <x v="1"/>
    <x v="0"/>
    <x v="102"/>
    <x v="6484"/>
    <n v="35398"/>
    <n v="28.64"/>
    <n v="4552.92"/>
    <n v="436124.43"/>
    <n v="1.94"/>
    <n v="648"/>
    <n v="0.52"/>
    <n v="0.02"/>
    <n v="23.39"/>
    <m/>
    <m/>
    <m/>
    <m/>
    <m/>
    <m/>
    <m/>
    <m/>
    <m/>
    <m/>
    <n v="3491.37"/>
    <n v="33105"/>
    <n v="26.78"/>
    <n v="33.9"/>
  </r>
  <r>
    <x v="70"/>
    <x v="70"/>
    <x v="7"/>
    <x v="1"/>
    <x v="83"/>
    <x v="6485"/>
    <n v="1060"/>
    <n v="8.0299999999999994"/>
    <n v="689.64"/>
    <n v="7054.98"/>
    <n v="0"/>
    <m/>
    <m/>
    <m/>
    <m/>
    <m/>
    <m/>
    <m/>
    <m/>
    <m/>
    <m/>
    <m/>
    <m/>
    <m/>
    <m/>
    <n v="0"/>
    <m/>
    <m/>
    <n v="0"/>
  </r>
  <r>
    <x v="194"/>
    <x v="194"/>
    <x v="8"/>
    <x v="2"/>
    <x v="9"/>
    <x v="6486"/>
    <n v="51313"/>
    <n v="106.9"/>
    <n v="10511.5"/>
    <n v="391027.8"/>
    <n v="0"/>
    <m/>
    <m/>
    <m/>
    <m/>
    <m/>
    <m/>
    <m/>
    <m/>
    <m/>
    <m/>
    <m/>
    <m/>
    <m/>
    <m/>
    <n v="95250"/>
    <n v="3739"/>
    <n v="7.79"/>
    <n v="2381.25"/>
  </r>
  <r>
    <x v="228"/>
    <x v="228"/>
    <x v="15"/>
    <x v="2"/>
    <x v="67"/>
    <x v="6487"/>
    <n v="103337"/>
    <n v="102.52"/>
    <n v="10394.99"/>
    <n v="812056.47"/>
    <n v="3908.32"/>
    <n v="4944"/>
    <n v="4.9000000000000004"/>
    <n v="46.53"/>
    <n v="47131.63"/>
    <m/>
    <m/>
    <m/>
    <m/>
    <m/>
    <m/>
    <m/>
    <m/>
    <m/>
    <m/>
    <n v="1756.57"/>
    <n v="9328"/>
    <n v="9.25"/>
    <n v="20.91"/>
  </r>
  <r>
    <x v="40"/>
    <x v="40"/>
    <x v="13"/>
    <x v="6"/>
    <x v="12"/>
    <x v="6488"/>
    <n v="4802"/>
    <n v="28.58"/>
    <n v="1305.5"/>
    <n v="16997.61"/>
    <n v="0"/>
    <m/>
    <m/>
    <m/>
    <m/>
    <m/>
    <m/>
    <m/>
    <m/>
    <m/>
    <m/>
    <m/>
    <m/>
    <m/>
    <m/>
    <n v="137546"/>
    <n v="10280"/>
    <n v="61.19"/>
    <n v="9824.7099999999991"/>
  </r>
  <r>
    <x v="6"/>
    <x v="6"/>
    <x v="0"/>
    <x v="11"/>
    <x v="20"/>
    <x v="6489"/>
    <n v="15763"/>
    <n v="21.89"/>
    <n v="1431.13"/>
    <n v="79857.240000000005"/>
    <n v="35650.82"/>
    <n v="24716"/>
    <n v="34.33"/>
    <m/>
    <m/>
    <m/>
    <m/>
    <m/>
    <m/>
    <m/>
    <m/>
    <m/>
    <m/>
    <m/>
    <m/>
    <n v="588582"/>
    <n v="84809"/>
    <n v="117.79"/>
    <n v="9809.7000000000007"/>
  </r>
  <r>
    <x v="139"/>
    <x v="139"/>
    <x v="8"/>
    <x v="2"/>
    <x v="2"/>
    <x v="6490"/>
    <n v="20743"/>
    <n v="27.01"/>
    <n v="2136.88"/>
    <n v="127186.8"/>
    <n v="21984.48"/>
    <n v="29999"/>
    <n v="39.06"/>
    <n v="343.51"/>
    <n v="265117.45"/>
    <m/>
    <m/>
    <m/>
    <m/>
    <m/>
    <m/>
    <m/>
    <m/>
    <m/>
    <m/>
    <n v="1466"/>
    <n v="17100"/>
    <n v="22.27"/>
    <n v="22.91"/>
  </r>
  <r>
    <x v="27"/>
    <x v="27"/>
    <x v="4"/>
    <x v="7"/>
    <x v="42"/>
    <x v="6491"/>
    <n v="5719"/>
    <n v="15.89"/>
    <n v="1095.4000000000001"/>
    <n v="30561.66"/>
    <n v="10613"/>
    <n v="13151"/>
    <n v="36.53"/>
    <m/>
    <m/>
    <m/>
    <m/>
    <m/>
    <m/>
    <m/>
    <m/>
    <m/>
    <m/>
    <m/>
    <m/>
    <n v="324.83999999999997"/>
    <n v="1073"/>
    <n v="2.98"/>
    <n v="10.83"/>
  </r>
  <r>
    <x v="30"/>
    <x v="30"/>
    <x v="5"/>
    <x v="0"/>
    <x v="24"/>
    <x v="6492"/>
    <n v="159890"/>
    <n v="92.53"/>
    <n v="7708.41"/>
    <n v="1032310.23"/>
    <n v="11056.26"/>
    <n v="10086"/>
    <n v="5.84"/>
    <n v="76.78"/>
    <n v="133330.71"/>
    <m/>
    <m/>
    <m/>
    <m/>
    <m/>
    <m/>
    <m/>
    <m/>
    <m/>
    <m/>
    <n v="1473"/>
    <n v="20742"/>
    <n v="12"/>
    <n v="10.23"/>
  </r>
  <r>
    <x v="47"/>
    <x v="47"/>
    <x v="5"/>
    <x v="18"/>
    <x v="68"/>
    <x v="6493"/>
    <n v="1238"/>
    <n v="6.45"/>
    <n v="313.19"/>
    <n v="4660.2299999999996"/>
    <n v="52.38"/>
    <n v="92"/>
    <n v="0.48"/>
    <n v="3.27"/>
    <n v="631.62"/>
    <m/>
    <m/>
    <m/>
    <m/>
    <m/>
    <m/>
    <m/>
    <m/>
    <m/>
    <m/>
    <n v="2.0299999999999998"/>
    <n v="16833"/>
    <n v="87.67"/>
    <n v="0.13"/>
  </r>
  <r>
    <x v="57"/>
    <x v="57"/>
    <x v="2"/>
    <x v="12"/>
    <x v="6"/>
    <x v="0"/>
    <n v="0"/>
    <n v="0"/>
    <n v="0"/>
    <n v="0"/>
    <n v="0"/>
    <m/>
    <m/>
    <m/>
    <m/>
    <m/>
    <m/>
    <m/>
    <m/>
    <m/>
    <m/>
    <m/>
    <m/>
    <m/>
    <m/>
    <n v="0"/>
    <m/>
    <m/>
    <n v="0"/>
  </r>
  <r>
    <x v="140"/>
    <x v="140"/>
    <x v="15"/>
    <x v="0"/>
    <x v="9"/>
    <x v="6494"/>
    <n v="21280"/>
    <n v="44.33"/>
    <n v="3518"/>
    <n v="130869.6"/>
    <n v="10534.43"/>
    <n v="11049"/>
    <n v="23.02"/>
    <n v="263.36"/>
    <n v="127037.88"/>
    <m/>
    <m/>
    <m/>
    <m/>
    <m/>
    <m/>
    <m/>
    <m/>
    <m/>
    <m/>
    <n v="58905"/>
    <n v="7754"/>
    <n v="16.149999999999999"/>
    <n v="1472.63"/>
  </r>
  <r>
    <x v="62"/>
    <x v="62"/>
    <x v="4"/>
    <x v="3"/>
    <x v="37"/>
    <x v="6495"/>
    <n v="4735"/>
    <n v="12.33"/>
    <n v="715.97"/>
    <n v="21307.23"/>
    <n v="1248.3"/>
    <n v="1922"/>
    <n v="5.01"/>
    <n v="39.01"/>
    <n v="15053.66"/>
    <m/>
    <m/>
    <m/>
    <m/>
    <m/>
    <m/>
    <m/>
    <m/>
    <m/>
    <m/>
    <n v="1634"/>
    <n v="11242"/>
    <n v="29.28"/>
    <n v="51.06"/>
  </r>
  <r>
    <x v="14"/>
    <x v="14"/>
    <x v="0"/>
    <x v="4"/>
    <x v="26"/>
    <x v="6496"/>
    <n v="10198"/>
    <n v="12.5"/>
    <n v="760.76"/>
    <n v="48110.76"/>
    <n v="81050.44"/>
    <n v="118365"/>
    <n v="145.06"/>
    <n v="1191.92"/>
    <n v="977411.53"/>
    <m/>
    <m/>
    <m/>
    <m/>
    <m/>
    <m/>
    <m/>
    <m/>
    <m/>
    <m/>
    <n v="0"/>
    <n v="35224"/>
    <n v="43.17"/>
    <n v="0"/>
  </r>
  <r>
    <x v="21"/>
    <x v="21"/>
    <x v="15"/>
    <x v="5"/>
    <x v="20"/>
    <x v="6497"/>
    <n v="30457"/>
    <n v="42.3"/>
    <n v="3714"/>
    <n v="207241.2"/>
    <n v="35660"/>
    <n v="42491"/>
    <n v="59.02"/>
    <n v="594.33000000000004"/>
    <n v="430034.64"/>
    <m/>
    <m/>
    <m/>
    <m/>
    <m/>
    <m/>
    <m/>
    <m/>
    <m/>
    <m/>
    <n v="560.19000000000005"/>
    <n v="16827"/>
    <n v="23.37"/>
    <n v="9.34"/>
  </r>
  <r>
    <x v="43"/>
    <x v="43"/>
    <x v="0"/>
    <x v="1"/>
    <x v="16"/>
    <x v="1800"/>
    <n v="442"/>
    <n v="9.2100000000000009"/>
    <n v="109.5"/>
    <n v="407.34"/>
    <n v="977.69"/>
    <n v="1562"/>
    <n v="32.54"/>
    <n v="244.42"/>
    <n v="11790.28"/>
    <m/>
    <m/>
    <m/>
    <m/>
    <m/>
    <m/>
    <m/>
    <m/>
    <m/>
    <m/>
    <n v="229.42"/>
    <n v="3894"/>
    <n v="81.13"/>
    <n v="57.36"/>
  </r>
  <r>
    <x v="75"/>
    <x v="75"/>
    <x v="14"/>
    <x v="0"/>
    <x v="5"/>
    <x v="6498"/>
    <n v="49534"/>
    <n v="51.6"/>
    <n v="4814.1400000000003"/>
    <n v="358171.83"/>
    <n v="52111.96"/>
    <n v="46674"/>
    <n v="48.62"/>
    <n v="651.4"/>
    <n v="628433.77"/>
    <m/>
    <m/>
    <m/>
    <m/>
    <m/>
    <m/>
    <m/>
    <m/>
    <m/>
    <m/>
    <n v="307900"/>
    <n v="13008"/>
    <n v="13.55"/>
    <n v="3848.75"/>
  </r>
  <r>
    <x v="87"/>
    <x v="87"/>
    <x v="0"/>
    <x v="7"/>
    <x v="46"/>
    <x v="6499"/>
    <n v="8740"/>
    <n v="28.01"/>
    <n v="2372.92"/>
    <n v="57377.279999999999"/>
    <n v="18227.93"/>
    <n v="21191"/>
    <n v="67.92"/>
    <n v="701.07"/>
    <n v="219816.13"/>
    <m/>
    <m/>
    <m/>
    <m/>
    <m/>
    <m/>
    <m/>
    <m/>
    <m/>
    <m/>
    <n v="877"/>
    <n v="6911"/>
    <n v="22.15"/>
    <n v="33.729999999999997"/>
  </r>
  <r>
    <x v="101"/>
    <x v="101"/>
    <x v="5"/>
    <x v="7"/>
    <x v="36"/>
    <x v="6500"/>
    <n v="60131"/>
    <n v="80.819999999999993"/>
    <n v="7364.03"/>
    <n v="424610.1"/>
    <n v="0"/>
    <n v="2364"/>
    <n v="3.18"/>
    <m/>
    <m/>
    <m/>
    <m/>
    <m/>
    <m/>
    <m/>
    <m/>
    <m/>
    <m/>
    <m/>
    <m/>
    <n v="159171"/>
    <n v="48436"/>
    <n v="65.099999999999994"/>
    <n v="2567.27"/>
  </r>
  <r>
    <x v="119"/>
    <x v="119"/>
    <x v="5"/>
    <x v="7"/>
    <x v="56"/>
    <x v="6501"/>
    <n v="115598"/>
    <n v="80.28"/>
    <n v="3895.75"/>
    <n v="434765.7"/>
    <n v="58603.3"/>
    <n v="37212"/>
    <n v="25.84"/>
    <n v="488.36"/>
    <n v="706714.75"/>
    <m/>
    <m/>
    <m/>
    <m/>
    <m/>
    <m/>
    <m/>
    <m/>
    <m/>
    <m/>
    <n v="468355"/>
    <n v="52310"/>
    <n v="36.33"/>
    <n v="3902.96"/>
  </r>
  <r>
    <x v="52"/>
    <x v="52"/>
    <x v="15"/>
    <x v="5"/>
    <x v="77"/>
    <x v="6502"/>
    <n v="47189"/>
    <n v="35.11"/>
    <n v="2001.46"/>
    <n v="208472.52"/>
    <n v="68552.86"/>
    <n v="94006"/>
    <n v="69.94"/>
    <n v="612.08000000000004"/>
    <n v="826699.52"/>
    <m/>
    <m/>
    <m/>
    <m/>
    <m/>
    <m/>
    <m/>
    <m/>
    <m/>
    <m/>
    <n v="4236"/>
    <n v="28013"/>
    <n v="20.84"/>
    <n v="37.82"/>
  </r>
  <r>
    <x v="21"/>
    <x v="21"/>
    <x v="12"/>
    <x v="6"/>
    <x v="31"/>
    <x v="6503"/>
    <n v="173"/>
    <n v="0.72"/>
    <n v="68.150000000000006"/>
    <n v="1267.5899999999999"/>
    <n v="1043"/>
    <n v="1541"/>
    <n v="6.42"/>
    <n v="52.15"/>
    <n v="12577.85"/>
    <m/>
    <m/>
    <m/>
    <m/>
    <m/>
    <m/>
    <m/>
    <m/>
    <m/>
    <m/>
    <n v="2101.5300000000002"/>
    <n v="12029"/>
    <n v="50.12"/>
    <n v="105.08"/>
  </r>
  <r>
    <x v="119"/>
    <x v="119"/>
    <x v="2"/>
    <x v="14"/>
    <x v="108"/>
    <x v="6504"/>
    <n v="14906"/>
    <n v="54.01"/>
    <n v="4038.26"/>
    <n v="86378.4"/>
    <n v="5203.6899999999996"/>
    <n v="7926"/>
    <n v="28.72"/>
    <n v="226.25"/>
    <n v="62752.81"/>
    <m/>
    <m/>
    <m/>
    <m/>
    <m/>
    <m/>
    <m/>
    <m/>
    <m/>
    <m/>
    <n v="79630"/>
    <n v="5128"/>
    <n v="18.579999999999998"/>
    <n v="3462.17"/>
  </r>
  <r>
    <x v="48"/>
    <x v="48"/>
    <x v="4"/>
    <x v="7"/>
    <x v="15"/>
    <x v="6505"/>
    <n v="15151"/>
    <n v="35.07"/>
    <n v="2796.67"/>
    <n v="93632.4"/>
    <n v="16597.48"/>
    <n v="19699"/>
    <n v="45.6"/>
    <n v="461.04"/>
    <n v="200153.97"/>
    <m/>
    <m/>
    <m/>
    <m/>
    <m/>
    <m/>
    <m/>
    <m/>
    <m/>
    <m/>
    <n v="1945"/>
    <n v="16060"/>
    <n v="37.18"/>
    <n v="54.03"/>
  </r>
  <r>
    <x v="96"/>
    <x v="96"/>
    <x v="5"/>
    <x v="1"/>
    <x v="28"/>
    <x v="6506"/>
    <n v="520"/>
    <n v="3.61"/>
    <n v="101.08"/>
    <n v="1128.0899999999999"/>
    <n v="194.96"/>
    <n v="47"/>
    <n v="0.33"/>
    <m/>
    <m/>
    <m/>
    <m/>
    <m/>
    <m/>
    <m/>
    <m/>
    <m/>
    <m/>
    <m/>
    <m/>
    <n v="15637.53"/>
    <n v="30281"/>
    <n v="210.28"/>
    <n v="1303.1300000000001"/>
  </r>
  <r>
    <x v="184"/>
    <x v="184"/>
    <x v="5"/>
    <x v="1"/>
    <x v="6"/>
    <x v="6507"/>
    <n v="1326"/>
    <n v="13.81"/>
    <n v="790.38"/>
    <n v="5880.39"/>
    <n v="263.82"/>
    <n v="1164"/>
    <n v="12.13"/>
    <m/>
    <m/>
    <m/>
    <m/>
    <m/>
    <m/>
    <m/>
    <m/>
    <m/>
    <m/>
    <m/>
    <m/>
    <n v="334.6"/>
    <n v="4746"/>
    <n v="49.44"/>
    <n v="41.83"/>
  </r>
  <r>
    <x v="136"/>
    <x v="136"/>
    <x v="4"/>
    <x v="5"/>
    <x v="97"/>
    <x v="6508"/>
    <n v="47593"/>
    <n v="48.96"/>
    <n v="3567.26"/>
    <n v="268721.64"/>
    <n v="22727.45"/>
    <n v="25601"/>
    <n v="26.34"/>
    <m/>
    <m/>
    <m/>
    <m/>
    <m/>
    <m/>
    <m/>
    <m/>
    <m/>
    <m/>
    <m/>
    <m/>
    <n v="125600"/>
    <n v="20994"/>
    <n v="21.6"/>
    <n v="1550.62"/>
  </r>
  <r>
    <x v="186"/>
    <x v="186"/>
    <x v="13"/>
    <x v="2"/>
    <x v="31"/>
    <x v="6509"/>
    <n v="18546"/>
    <n v="77.28"/>
    <n v="3018.05"/>
    <n v="56135.73"/>
    <n v="753"/>
    <n v="5972"/>
    <n v="24.88"/>
    <n v="37.65"/>
    <n v="9080.65"/>
    <m/>
    <m/>
    <m/>
    <m/>
    <m/>
    <m/>
    <m/>
    <m/>
    <m/>
    <m/>
    <n v="0"/>
    <m/>
    <m/>
    <n v="0"/>
  </r>
  <r>
    <x v="156"/>
    <x v="156"/>
    <x v="14"/>
    <x v="1"/>
    <x v="1"/>
    <x v="6510"/>
    <n v="829"/>
    <n v="11.51"/>
    <n v="794.67"/>
    <n v="4434.24"/>
    <n v="309.41000000000003"/>
    <n v="402"/>
    <n v="5.58"/>
    <n v="51.57"/>
    <n v="3731.25"/>
    <m/>
    <m/>
    <m/>
    <m/>
    <m/>
    <m/>
    <m/>
    <m/>
    <m/>
    <m/>
    <n v="565.47"/>
    <n v="2669"/>
    <n v="37.07"/>
    <n v="94.25"/>
  </r>
  <r>
    <x v="75"/>
    <x v="75"/>
    <x v="1"/>
    <x v="6"/>
    <x v="11"/>
    <x v="6511"/>
    <n v="823"/>
    <n v="6.86"/>
    <n v="485.7"/>
    <n v="4517.01"/>
    <n v="2993.21"/>
    <n v="4019"/>
    <n v="33.49"/>
    <n v="299.32"/>
    <n v="36096.019999999997"/>
    <m/>
    <m/>
    <m/>
    <m/>
    <m/>
    <m/>
    <m/>
    <m/>
    <m/>
    <m/>
    <n v="81700"/>
    <n v="1944"/>
    <n v="16.2"/>
    <n v="8170"/>
  </r>
  <r>
    <x v="35"/>
    <x v="35"/>
    <x v="8"/>
    <x v="7"/>
    <x v="137"/>
    <x v="6512"/>
    <n v="45412"/>
    <n v="62.04"/>
    <n v="4254.43"/>
    <n v="241353.60000000001"/>
    <n v="15434.53"/>
    <n v="16023"/>
    <n v="21.89"/>
    <n v="253.03"/>
    <n v="186129.62"/>
    <m/>
    <m/>
    <m/>
    <m/>
    <m/>
    <m/>
    <m/>
    <m/>
    <m/>
    <m/>
    <n v="1854"/>
    <n v="18608"/>
    <n v="25.42"/>
    <n v="30.39"/>
  </r>
  <r>
    <x v="164"/>
    <x v="164"/>
    <x v="3"/>
    <x v="2"/>
    <x v="5"/>
    <x v="6513"/>
    <n v="102443"/>
    <n v="106.71"/>
    <n v="7784.38"/>
    <n v="579157.5"/>
    <n v="0"/>
    <m/>
    <m/>
    <m/>
    <m/>
    <m/>
    <m/>
    <m/>
    <m/>
    <m/>
    <m/>
    <m/>
    <m/>
    <m/>
    <m/>
    <n v="171000"/>
    <n v="48556"/>
    <n v="50.58"/>
    <n v="2137.5"/>
  </r>
  <r>
    <x v="31"/>
    <x v="31"/>
    <x v="12"/>
    <x v="12"/>
    <x v="28"/>
    <x v="6514"/>
    <n v="9552"/>
    <n v="66.33"/>
    <n v="574.58000000000004"/>
    <n v="6412.35"/>
    <n v="10639.19"/>
    <n v="15931"/>
    <n v="110.63"/>
    <n v="886.6"/>
    <n v="128301.13"/>
    <m/>
    <m/>
    <m/>
    <m/>
    <m/>
    <m/>
    <m/>
    <m/>
    <m/>
    <m/>
    <n v="566"/>
    <n v="5426"/>
    <n v="37.68"/>
    <n v="47.17"/>
  </r>
  <r>
    <x v="15"/>
    <x v="15"/>
    <x v="12"/>
    <x v="3"/>
    <x v="1"/>
    <x v="3534"/>
    <n v="233"/>
    <n v="3.24"/>
    <n v="18.5"/>
    <n v="103.23"/>
    <n v="0"/>
    <m/>
    <m/>
    <m/>
    <m/>
    <n v="6095"/>
    <n v="18726"/>
    <n v="260.08"/>
    <n v="1015"/>
    <n v="77217.56"/>
    <m/>
    <m/>
    <m/>
    <m/>
    <m/>
    <n v="8942"/>
    <n v="25845"/>
    <n v="358.96"/>
    <n v="1490.33"/>
  </r>
  <r>
    <x v="55"/>
    <x v="55"/>
    <x v="14"/>
    <x v="5"/>
    <x v="20"/>
    <x v="6515"/>
    <n v="22043"/>
    <n v="30.62"/>
    <n v="2888"/>
    <n v="161150.39999999999"/>
    <n v="1366.63"/>
    <n v="11872"/>
    <n v="16.489999999999998"/>
    <n v="22.78"/>
    <n v="16480.650000000001"/>
    <m/>
    <m/>
    <m/>
    <m/>
    <m/>
    <m/>
    <m/>
    <m/>
    <m/>
    <m/>
    <n v="18645.759999999998"/>
    <n v="455095"/>
    <n v="632.08000000000004"/>
    <n v="310.76"/>
  </r>
  <r>
    <x v="229"/>
    <x v="229"/>
    <x v="14"/>
    <x v="1"/>
    <x v="16"/>
    <x v="4"/>
    <m/>
    <m/>
    <m/>
    <m/>
    <n v="0"/>
    <m/>
    <m/>
    <m/>
    <m/>
    <m/>
    <m/>
    <m/>
    <m/>
    <m/>
    <m/>
    <m/>
    <m/>
    <m/>
    <m/>
    <n v="0"/>
    <m/>
    <m/>
    <n v="0"/>
  </r>
  <r>
    <x v="0"/>
    <x v="0"/>
    <x v="0"/>
    <x v="4"/>
    <x v="96"/>
    <x v="6516"/>
    <n v="130894"/>
    <n v="83.27"/>
    <n v="7229.88"/>
    <n v="880816.02"/>
    <n v="93785"/>
    <n v="146947"/>
    <n v="93.48"/>
    <m/>
    <m/>
    <m/>
    <m/>
    <m/>
    <m/>
    <m/>
    <m/>
    <m/>
    <m/>
    <m/>
    <m/>
    <n v="11919"/>
    <n v="94160"/>
    <n v="59.9"/>
    <n v="90.98"/>
  </r>
  <r>
    <x v="6"/>
    <x v="6"/>
    <x v="14"/>
    <x v="7"/>
    <x v="95"/>
    <x v="6517"/>
    <n v="133737"/>
    <n v="67.959999999999994"/>
    <n v="5784.95"/>
    <n v="882320.76"/>
    <n v="19243.45"/>
    <n v="9057"/>
    <n v="4.5999999999999996"/>
    <n v="117.34"/>
    <n v="232062.57"/>
    <m/>
    <m/>
    <m/>
    <m/>
    <m/>
    <m/>
    <m/>
    <m/>
    <m/>
    <m/>
    <n v="502530"/>
    <n v="108205"/>
    <n v="54.98"/>
    <n v="3064.21"/>
  </r>
  <r>
    <x v="49"/>
    <x v="49"/>
    <x v="5"/>
    <x v="5"/>
    <x v="57"/>
    <x v="6518"/>
    <n v="19419"/>
    <n v="38.53"/>
    <n v="4045.71"/>
    <n v="158025.60000000001"/>
    <n v="13996.12"/>
    <n v="13693"/>
    <n v="27.17"/>
    <n v="333.24"/>
    <n v="168783.41"/>
    <m/>
    <m/>
    <m/>
    <m/>
    <m/>
    <m/>
    <m/>
    <m/>
    <m/>
    <m/>
    <n v="113555"/>
    <n v="16675"/>
    <n v="33.090000000000003"/>
    <n v="2703.69"/>
  </r>
  <r>
    <x v="30"/>
    <x v="30"/>
    <x v="13"/>
    <x v="4"/>
    <x v="134"/>
    <x v="4"/>
    <m/>
    <m/>
    <m/>
    <m/>
    <n v="0"/>
    <m/>
    <m/>
    <m/>
    <m/>
    <m/>
    <m/>
    <m/>
    <m/>
    <m/>
    <m/>
    <m/>
    <m/>
    <m/>
    <m/>
    <n v="6967"/>
    <n v="90165"/>
    <n v="59.63"/>
    <n v="55.29"/>
  </r>
  <r>
    <x v="52"/>
    <x v="52"/>
    <x v="13"/>
    <x v="29"/>
    <x v="11"/>
    <x v="6519"/>
    <n v="14052"/>
    <n v="117.1"/>
    <n v="6598.7"/>
    <n v="61367.91"/>
    <n v="7982.54"/>
    <n v="11926"/>
    <n v="99.38"/>
    <n v="798.25"/>
    <n v="96263.86"/>
    <m/>
    <m/>
    <m/>
    <m/>
    <m/>
    <m/>
    <m/>
    <m/>
    <m/>
    <m/>
    <n v="988"/>
    <n v="8701"/>
    <n v="72.510000000000005"/>
    <n v="98.8"/>
  </r>
  <r>
    <x v="33"/>
    <x v="33"/>
    <x v="5"/>
    <x v="4"/>
    <x v="118"/>
    <x v="6520"/>
    <n v="971"/>
    <n v="3"/>
    <n v="101.56"/>
    <n v="2550.06"/>
    <n v="0"/>
    <m/>
    <m/>
    <m/>
    <m/>
    <m/>
    <m/>
    <m/>
    <m/>
    <m/>
    <m/>
    <m/>
    <m/>
    <m/>
    <m/>
    <n v="399.13"/>
    <n v="46449"/>
    <n v="143.36000000000001"/>
    <n v="14.78"/>
  </r>
  <r>
    <x v="22"/>
    <x v="22"/>
    <x v="5"/>
    <x v="4"/>
    <x v="66"/>
    <x v="4"/>
    <m/>
    <m/>
    <m/>
    <m/>
    <n v="0"/>
    <m/>
    <m/>
    <m/>
    <m/>
    <m/>
    <m/>
    <m/>
    <m/>
    <m/>
    <m/>
    <m/>
    <m/>
    <m/>
    <m/>
    <n v="195.84"/>
    <n v="22187"/>
    <n v="84.04"/>
    <n v="8.9"/>
  </r>
  <r>
    <x v="46"/>
    <x v="46"/>
    <x v="2"/>
    <x v="14"/>
    <x v="9"/>
    <x v="6521"/>
    <n v="85156"/>
    <n v="177.41"/>
    <n v="10316"/>
    <n v="383755.2"/>
    <n v="0"/>
    <m/>
    <m/>
    <m/>
    <m/>
    <m/>
    <m/>
    <m/>
    <m/>
    <m/>
    <m/>
    <m/>
    <m/>
    <m/>
    <m/>
    <n v="265.37"/>
    <n v="4497"/>
    <n v="9.3699999999999992"/>
    <n v="6.63"/>
  </r>
  <r>
    <x v="161"/>
    <x v="161"/>
    <x v="0"/>
    <x v="7"/>
    <x v="56"/>
    <x v="6522"/>
    <n v="93182"/>
    <n v="64.709999999999994"/>
    <n v="5742.67"/>
    <n v="640881.6"/>
    <n v="54415.13"/>
    <n v="86442"/>
    <n v="60.03"/>
    <n v="453.46"/>
    <n v="656208.39"/>
    <m/>
    <m/>
    <m/>
    <m/>
    <m/>
    <m/>
    <m/>
    <m/>
    <m/>
    <m/>
    <n v="1116"/>
    <n v="41280"/>
    <n v="28.67"/>
    <n v="9.3000000000000007"/>
  </r>
  <r>
    <x v="147"/>
    <x v="147"/>
    <x v="7"/>
    <x v="2"/>
    <x v="30"/>
    <x v="6523"/>
    <n v="8708"/>
    <n v="15.12"/>
    <n v="1206.04"/>
    <n v="53837.7"/>
    <n v="13459"/>
    <n v="17863"/>
    <n v="31.01"/>
    <m/>
    <m/>
    <m/>
    <m/>
    <m/>
    <m/>
    <m/>
    <m/>
    <m/>
    <m/>
    <m/>
    <m/>
    <n v="780"/>
    <n v="2942"/>
    <n v="5.1100000000000003"/>
    <n v="16.25"/>
  </r>
  <r>
    <x v="41"/>
    <x v="41"/>
    <x v="13"/>
    <x v="7"/>
    <x v="57"/>
    <x v="6524"/>
    <n v="23410"/>
    <n v="46.45"/>
    <n v="2216.83"/>
    <n v="86589.51"/>
    <n v="17572.259999999998"/>
    <n v="20722"/>
    <n v="41.12"/>
    <m/>
    <m/>
    <m/>
    <m/>
    <m/>
    <m/>
    <m/>
    <m/>
    <m/>
    <m/>
    <m/>
    <m/>
    <n v="0.71"/>
    <n v="7705"/>
    <n v="15.29"/>
    <n v="0.02"/>
  </r>
  <r>
    <x v="20"/>
    <x v="20"/>
    <x v="0"/>
    <x v="5"/>
    <x v="31"/>
    <x v="6525"/>
    <n v="12408"/>
    <n v="51.7"/>
    <n v="4048"/>
    <n v="75292.800000000003"/>
    <n v="7673.13"/>
    <n v="11476"/>
    <n v="47.82"/>
    <n v="383.66"/>
    <n v="92532.61"/>
    <m/>
    <m/>
    <m/>
    <m/>
    <m/>
    <m/>
    <m/>
    <m/>
    <m/>
    <m/>
    <n v="45000"/>
    <n v="3101"/>
    <n v="12.92"/>
    <n v="2250"/>
  </r>
  <r>
    <x v="15"/>
    <x v="15"/>
    <x v="6"/>
    <x v="2"/>
    <x v="31"/>
    <x v="6526"/>
    <n v="27403"/>
    <n v="114.18"/>
    <n v="9848"/>
    <n v="183172.8"/>
    <n v="0"/>
    <n v="422"/>
    <n v="1.76"/>
    <m/>
    <m/>
    <n v="2068"/>
    <n v="5250"/>
    <n v="21.88"/>
    <n v="103"/>
    <n v="26199.49"/>
    <m/>
    <m/>
    <m/>
    <m/>
    <m/>
    <n v="4368.6899999999996"/>
    <n v="3973"/>
    <n v="16.55"/>
    <n v="218.43"/>
  </r>
  <r>
    <x v="3"/>
    <x v="3"/>
    <x v="15"/>
    <x v="7"/>
    <x v="2"/>
    <x v="6527"/>
    <n v="34629"/>
    <n v="45.09"/>
    <n v="3438.44"/>
    <n v="204655.8"/>
    <n v="25817.65"/>
    <n v="31057"/>
    <n v="40.44"/>
    <n v="403.4"/>
    <n v="311342.82"/>
    <m/>
    <m/>
    <m/>
    <m/>
    <m/>
    <m/>
    <m/>
    <m/>
    <m/>
    <m/>
    <n v="186345"/>
    <n v="9530"/>
    <n v="12.41"/>
    <n v="2911.64"/>
  </r>
  <r>
    <x v="6"/>
    <x v="6"/>
    <x v="15"/>
    <x v="2"/>
    <x v="9"/>
    <x v="6528"/>
    <n v="22184"/>
    <n v="46.22"/>
    <n v="3113.08"/>
    <n v="115806.39"/>
    <n v="14708.05"/>
    <n v="7428"/>
    <n v="15.48"/>
    <n v="367.7"/>
    <n v="177368.79"/>
    <m/>
    <m/>
    <m/>
    <m/>
    <m/>
    <m/>
    <m/>
    <m/>
    <m/>
    <m/>
    <n v="117158"/>
    <n v="23024"/>
    <n v="47.97"/>
    <n v="2928.95"/>
  </r>
  <r>
    <x v="165"/>
    <x v="165"/>
    <x v="0"/>
    <x v="2"/>
    <x v="30"/>
    <x v="6529"/>
    <n v="137846"/>
    <n v="239.32"/>
    <n v="10558.33"/>
    <n v="471324"/>
    <n v="0"/>
    <m/>
    <m/>
    <m/>
    <m/>
    <m/>
    <m/>
    <m/>
    <m/>
    <m/>
    <m/>
    <m/>
    <m/>
    <m/>
    <m/>
    <n v="430.45"/>
    <n v="4961"/>
    <n v="8.61"/>
    <n v="8.9700000000000006"/>
  </r>
  <r>
    <x v="185"/>
    <x v="185"/>
    <x v="7"/>
    <x v="2"/>
    <x v="9"/>
    <x v="6530"/>
    <n v="2680"/>
    <n v="5.58"/>
    <n v="543.85"/>
    <n v="20231.22"/>
    <n v="6870.03"/>
    <n v="5998"/>
    <n v="12.5"/>
    <n v="171.75"/>
    <n v="82847.740000000005"/>
    <m/>
    <m/>
    <m/>
    <m/>
    <m/>
    <m/>
    <m/>
    <m/>
    <m/>
    <m/>
    <n v="50300"/>
    <n v="1750"/>
    <n v="3.65"/>
    <n v="1257.5"/>
  </r>
  <r>
    <x v="22"/>
    <x v="22"/>
    <x v="8"/>
    <x v="11"/>
    <x v="91"/>
    <x v="4"/>
    <m/>
    <m/>
    <m/>
    <m/>
    <n v="0"/>
    <m/>
    <m/>
    <m/>
    <m/>
    <m/>
    <m/>
    <m/>
    <m/>
    <m/>
    <m/>
    <m/>
    <m/>
    <m/>
    <m/>
    <n v="488.34"/>
    <n v="54395"/>
    <n v="83.94"/>
    <n v="9.0399999999999991"/>
  </r>
  <r>
    <x v="35"/>
    <x v="35"/>
    <x v="15"/>
    <x v="6"/>
    <x v="68"/>
    <x v="6531"/>
    <n v="1523"/>
    <n v="7.93"/>
    <n v="602.88"/>
    <n v="8970.7800000000007"/>
    <n v="968.96"/>
    <n v="1209"/>
    <n v="6.3"/>
    <n v="60.56"/>
    <n v="11685.01"/>
    <m/>
    <m/>
    <m/>
    <m/>
    <m/>
    <m/>
    <m/>
    <m/>
    <m/>
    <m/>
    <n v="1864"/>
    <n v="17683"/>
    <n v="92.1"/>
    <n v="116.5"/>
  </r>
  <r>
    <x v="148"/>
    <x v="148"/>
    <x v="13"/>
    <x v="6"/>
    <x v="51"/>
    <x v="6532"/>
    <n v="215"/>
    <n v="17.920000000000002"/>
    <n v="58889"/>
    <n v="54766.77"/>
    <n v="0"/>
    <m/>
    <m/>
    <m/>
    <m/>
    <m/>
    <m/>
    <m/>
    <m/>
    <m/>
    <m/>
    <m/>
    <m/>
    <m/>
    <m/>
    <n v="61.49"/>
    <n v="839"/>
    <n v="69.92"/>
    <n v="61.49"/>
  </r>
  <r>
    <x v="116"/>
    <x v="116"/>
    <x v="11"/>
    <x v="6"/>
    <x v="11"/>
    <x v="6533"/>
    <n v="9080"/>
    <n v="75.67"/>
    <n v="7191.5"/>
    <n v="66880.95"/>
    <n v="0"/>
    <m/>
    <m/>
    <m/>
    <m/>
    <n v="5212"/>
    <n v="13064"/>
    <n v="108.87"/>
    <n v="521"/>
    <n v="66030.83"/>
    <m/>
    <m/>
    <m/>
    <m/>
    <m/>
    <n v="78284"/>
    <n v="6671"/>
    <n v="55.59"/>
    <n v="7828.4"/>
  </r>
  <r>
    <x v="95"/>
    <x v="95"/>
    <x v="2"/>
    <x v="2"/>
    <x v="9"/>
    <x v="6534"/>
    <n v="52971"/>
    <n v="110.36"/>
    <n v="11023.25"/>
    <n v="410064.9"/>
    <n v="0"/>
    <m/>
    <m/>
    <m/>
    <m/>
    <m/>
    <m/>
    <m/>
    <m/>
    <m/>
    <m/>
    <m/>
    <m/>
    <m/>
    <m/>
    <n v="173700"/>
    <n v="5808"/>
    <n v="12.1"/>
    <n v="4342.5"/>
  </r>
  <r>
    <x v="67"/>
    <x v="67"/>
    <x v="7"/>
    <x v="5"/>
    <x v="33"/>
    <x v="5560"/>
    <n v="56615"/>
    <n v="47.18"/>
    <n v="5372"/>
    <n v="499596"/>
    <n v="0"/>
    <m/>
    <m/>
    <m/>
    <m/>
    <m/>
    <m/>
    <m/>
    <m/>
    <m/>
    <m/>
    <m/>
    <m/>
    <m/>
    <m/>
    <n v="224800"/>
    <n v="17287"/>
    <n v="14.41"/>
    <n v="2248"/>
  </r>
  <r>
    <x v="78"/>
    <x v="78"/>
    <x v="10"/>
    <x v="5"/>
    <x v="79"/>
    <x v="6535"/>
    <n v="34930"/>
    <n v="42.19"/>
    <n v="4435.9399999999996"/>
    <n v="284654.40000000002"/>
    <n v="26311"/>
    <n v="29491"/>
    <n v="35.619999999999997"/>
    <n v="381.32"/>
    <n v="317292.24"/>
    <m/>
    <m/>
    <m/>
    <m/>
    <m/>
    <m/>
    <m/>
    <m/>
    <m/>
    <m/>
    <n v="260900"/>
    <n v="18419"/>
    <n v="22.25"/>
    <n v="3781.16"/>
  </r>
  <r>
    <x v="103"/>
    <x v="103"/>
    <x v="14"/>
    <x v="1"/>
    <x v="53"/>
    <x v="1005"/>
    <n v="469"/>
    <n v="3.01"/>
    <n v="190.08"/>
    <n v="2298.0300000000002"/>
    <n v="0"/>
    <m/>
    <m/>
    <m/>
    <m/>
    <m/>
    <m/>
    <m/>
    <m/>
    <m/>
    <m/>
    <m/>
    <m/>
    <m/>
    <m/>
    <n v="1430.39"/>
    <n v="1976"/>
    <n v="12.67"/>
    <n v="110.03"/>
  </r>
  <r>
    <x v="75"/>
    <x v="75"/>
    <x v="10"/>
    <x v="3"/>
    <x v="51"/>
    <x v="4"/>
    <n v="0"/>
    <n v="0"/>
    <m/>
    <m/>
    <n v="0"/>
    <m/>
    <m/>
    <m/>
    <m/>
    <m/>
    <m/>
    <m/>
    <m/>
    <m/>
    <m/>
    <m/>
    <m/>
    <m/>
    <m/>
    <n v="15500"/>
    <n v="371"/>
    <n v="30.92"/>
    <n v="15500"/>
  </r>
  <r>
    <x v="197"/>
    <x v="197"/>
    <x v="8"/>
    <x v="3"/>
    <x v="51"/>
    <x v="4"/>
    <m/>
    <m/>
    <m/>
    <m/>
    <n v="0"/>
    <m/>
    <m/>
    <m/>
    <m/>
    <m/>
    <m/>
    <m/>
    <m/>
    <m/>
    <m/>
    <m/>
    <m/>
    <m/>
    <m/>
    <n v="0"/>
    <m/>
    <m/>
    <n v="0"/>
  </r>
  <r>
    <x v="15"/>
    <x v="15"/>
    <x v="0"/>
    <x v="7"/>
    <x v="31"/>
    <x v="6536"/>
    <n v="10944"/>
    <n v="45.6"/>
    <n v="3632"/>
    <n v="67555.199999999997"/>
    <n v="0"/>
    <m/>
    <m/>
    <m/>
    <m/>
    <m/>
    <m/>
    <m/>
    <m/>
    <m/>
    <n v="5935"/>
    <n v="19518"/>
    <n v="81.33"/>
    <n v="296"/>
    <n v="132849.04"/>
    <n v="9555"/>
    <n v="24867"/>
    <n v="103.61"/>
    <n v="477.75"/>
  </r>
  <r>
    <x v="6"/>
    <x v="6"/>
    <x v="3"/>
    <x v="4"/>
    <x v="21"/>
    <x v="6537"/>
    <n v="29445"/>
    <n v="102.24"/>
    <n v="6254.38"/>
    <n v="139597.65"/>
    <n v="122366.63"/>
    <n v="44546"/>
    <n v="154.66999999999999"/>
    <n v="5098.6099999999997"/>
    <n v="1475655.95"/>
    <m/>
    <m/>
    <m/>
    <m/>
    <m/>
    <n v="2873"/>
    <n v="6251"/>
    <n v="21.7"/>
    <n v="119"/>
    <n v="64309.23"/>
    <n v="1838469"/>
    <n v="212180"/>
    <n v="736.74"/>
    <n v="76602.880000000005"/>
  </r>
  <r>
    <x v="4"/>
    <x v="4"/>
    <x v="4"/>
    <x v="12"/>
    <x v="6"/>
    <x v="4"/>
    <m/>
    <m/>
    <m/>
    <m/>
    <n v="0"/>
    <m/>
    <m/>
    <m/>
    <m/>
    <m/>
    <m/>
    <m/>
    <m/>
    <m/>
    <m/>
    <m/>
    <m/>
    <m/>
    <m/>
    <n v="0"/>
    <m/>
    <m/>
    <n v="0"/>
  </r>
  <r>
    <x v="65"/>
    <x v="65"/>
    <x v="1"/>
    <x v="1"/>
    <x v="32"/>
    <x v="2678"/>
    <n v="190"/>
    <n v="1.76"/>
    <n v="166.56"/>
    <n v="1394.07"/>
    <n v="7.76"/>
    <n v="17"/>
    <n v="0.16"/>
    <n v="0.86"/>
    <n v="93.57"/>
    <m/>
    <m/>
    <m/>
    <m/>
    <m/>
    <m/>
    <m/>
    <m/>
    <m/>
    <m/>
    <n v="311"/>
    <n v="927"/>
    <n v="8.58"/>
    <n v="34.56"/>
  </r>
  <r>
    <x v="202"/>
    <x v="202"/>
    <x v="9"/>
    <x v="4"/>
    <x v="20"/>
    <x v="591"/>
    <n v="87"/>
    <n v="0.12"/>
    <n v="5.42"/>
    <n v="302.25"/>
    <n v="374.39"/>
    <n v="593"/>
    <n v="0.82"/>
    <n v="6.24"/>
    <n v="4514.93"/>
    <m/>
    <m/>
    <m/>
    <m/>
    <m/>
    <m/>
    <m/>
    <m/>
    <m/>
    <m/>
    <n v="5564"/>
    <n v="62925"/>
    <n v="87.4"/>
    <n v="92.73"/>
  </r>
  <r>
    <x v="72"/>
    <x v="72"/>
    <x v="0"/>
    <x v="25"/>
    <x v="28"/>
    <x v="4"/>
    <m/>
    <m/>
    <m/>
    <m/>
    <n v="0"/>
    <m/>
    <m/>
    <m/>
    <m/>
    <m/>
    <m/>
    <m/>
    <m/>
    <m/>
    <m/>
    <m/>
    <m/>
    <m/>
    <m/>
    <n v="138700"/>
    <n v="4468"/>
    <n v="31.03"/>
    <n v="11558.33"/>
  </r>
  <r>
    <x v="117"/>
    <x v="117"/>
    <x v="4"/>
    <x v="2"/>
    <x v="2"/>
    <x v="6538"/>
    <n v="61689"/>
    <n v="80.319999999999993"/>
    <n v="5695.31"/>
    <n v="338985"/>
    <n v="0"/>
    <m/>
    <m/>
    <m/>
    <m/>
    <m/>
    <m/>
    <m/>
    <m/>
    <m/>
    <m/>
    <m/>
    <m/>
    <m/>
    <m/>
    <n v="1208.48"/>
    <n v="3676"/>
    <n v="4.79"/>
    <n v="18.88"/>
  </r>
  <r>
    <x v="116"/>
    <x v="116"/>
    <x v="14"/>
    <x v="2"/>
    <x v="58"/>
    <x v="6539"/>
    <n v="142309"/>
    <n v="114.03"/>
    <n v="11127.1"/>
    <n v="1076212.74"/>
    <n v="0"/>
    <m/>
    <m/>
    <m/>
    <m/>
    <m/>
    <m/>
    <m/>
    <m/>
    <m/>
    <m/>
    <m/>
    <m/>
    <m/>
    <m/>
    <n v="281878"/>
    <n v="36742"/>
    <n v="29.44"/>
    <n v="2710.37"/>
  </r>
  <r>
    <x v="50"/>
    <x v="50"/>
    <x v="5"/>
    <x v="2"/>
    <x v="29"/>
    <x v="6540"/>
    <n v="86091"/>
    <n v="137.97"/>
    <n v="10130.92"/>
    <n v="489931.44"/>
    <n v="0"/>
    <m/>
    <m/>
    <m/>
    <m/>
    <m/>
    <m/>
    <m/>
    <m/>
    <m/>
    <m/>
    <m/>
    <m/>
    <m/>
    <m/>
    <n v="761"/>
    <n v="5484"/>
    <n v="8.7899999999999991"/>
    <n v="14.63"/>
  </r>
  <r>
    <x v="147"/>
    <x v="147"/>
    <x v="6"/>
    <x v="2"/>
    <x v="30"/>
    <x v="6541"/>
    <n v="31961"/>
    <n v="55.49"/>
    <n v="3097.79"/>
    <n v="138285.42000000001"/>
    <n v="33625"/>
    <n v="75591"/>
    <n v="131.22999999999999"/>
    <m/>
    <m/>
    <m/>
    <m/>
    <m/>
    <m/>
    <m/>
    <m/>
    <m/>
    <m/>
    <m/>
    <m/>
    <n v="1651"/>
    <n v="15324"/>
    <n v="26.6"/>
    <n v="34.4"/>
  </r>
  <r>
    <x v="85"/>
    <x v="85"/>
    <x v="3"/>
    <x v="7"/>
    <x v="9"/>
    <x v="6542"/>
    <n v="51849"/>
    <n v="108.02"/>
    <n v="12645"/>
    <n v="470394"/>
    <n v="0"/>
    <n v="0"/>
    <n v="0"/>
    <m/>
    <m/>
    <m/>
    <m/>
    <m/>
    <m/>
    <m/>
    <m/>
    <m/>
    <m/>
    <m/>
    <m/>
    <n v="976"/>
    <n v="7318"/>
    <n v="15.25"/>
    <n v="24.4"/>
  </r>
  <r>
    <x v="56"/>
    <x v="56"/>
    <x v="14"/>
    <x v="7"/>
    <x v="20"/>
    <x v="6543"/>
    <n v="13186"/>
    <n v="18.309999999999999"/>
    <n v="1083.75"/>
    <n v="60473.25"/>
    <n v="30487.88"/>
    <n v="41478"/>
    <n v="57.61"/>
    <n v="508.13"/>
    <n v="367662.44"/>
    <m/>
    <m/>
    <m/>
    <m/>
    <m/>
    <m/>
    <m/>
    <m/>
    <m/>
    <m/>
    <n v="222600"/>
    <n v="58576"/>
    <n v="81.36"/>
    <n v="3710"/>
  </r>
  <r>
    <x v="66"/>
    <x v="66"/>
    <x v="11"/>
    <x v="28"/>
    <x v="6"/>
    <x v="0"/>
    <n v="0"/>
    <n v="0"/>
    <n v="0"/>
    <n v="0"/>
    <n v="0"/>
    <n v="0"/>
    <n v="0"/>
    <m/>
    <m/>
    <m/>
    <m/>
    <m/>
    <m/>
    <m/>
    <m/>
    <m/>
    <m/>
    <m/>
    <m/>
    <n v="0"/>
    <n v="0"/>
    <n v="0"/>
    <n v="0"/>
  </r>
  <r>
    <x v="158"/>
    <x v="158"/>
    <x v="1"/>
    <x v="7"/>
    <x v="30"/>
    <x v="6544"/>
    <n v="6134"/>
    <n v="10.65"/>
    <n v="1543.85"/>
    <n v="68917.649999999994"/>
    <n v="4408.7299999999996"/>
    <n v="4840"/>
    <n v="8.4"/>
    <n v="91.85"/>
    <n v="53166.2"/>
    <m/>
    <m/>
    <m/>
    <m/>
    <m/>
    <m/>
    <m/>
    <m/>
    <m/>
    <m/>
    <n v="64138"/>
    <n v="6121"/>
    <n v="10.63"/>
    <n v="1336.21"/>
  </r>
  <r>
    <x v="116"/>
    <x v="116"/>
    <x v="10"/>
    <x v="6"/>
    <x v="11"/>
    <x v="6545"/>
    <n v="8994"/>
    <n v="74.95"/>
    <n v="8008.3"/>
    <n v="74477.19"/>
    <n v="0"/>
    <m/>
    <m/>
    <m/>
    <m/>
    <n v="8774"/>
    <n v="10734"/>
    <n v="89.45"/>
    <n v="877"/>
    <n v="111157.81"/>
    <m/>
    <m/>
    <m/>
    <m/>
    <m/>
    <n v="90000"/>
    <n v="3420"/>
    <n v="28.5"/>
    <n v="9000"/>
  </r>
  <r>
    <x v="134"/>
    <x v="134"/>
    <x v="2"/>
    <x v="6"/>
    <x v="7"/>
    <x v="0"/>
    <n v="0"/>
    <n v="0"/>
    <n v="0"/>
    <n v="0"/>
    <n v="0"/>
    <n v="0"/>
    <n v="0"/>
    <m/>
    <m/>
    <m/>
    <m/>
    <m/>
    <m/>
    <m/>
    <m/>
    <m/>
    <m/>
    <m/>
    <m/>
    <n v="207.21"/>
    <n v="590"/>
    <n v="24.58"/>
    <n v="103.6"/>
  </r>
  <r>
    <x v="201"/>
    <x v="201"/>
    <x v="2"/>
    <x v="11"/>
    <x v="112"/>
    <x v="6546"/>
    <n v="209065"/>
    <n v="89.34"/>
    <n v="7744.62"/>
    <n v="1404486"/>
    <n v="192321.05"/>
    <n v="276212"/>
    <n v="118.04"/>
    <n v="986.26"/>
    <n v="2319257.21"/>
    <m/>
    <m/>
    <m/>
    <m/>
    <m/>
    <m/>
    <m/>
    <m/>
    <m/>
    <m/>
    <n v="22.29"/>
    <n v="74054"/>
    <n v="31.65"/>
    <n v="0.11"/>
  </r>
  <r>
    <x v="172"/>
    <x v="172"/>
    <x v="1"/>
    <x v="2"/>
    <x v="9"/>
    <x v="6547"/>
    <n v="19346"/>
    <n v="40.299999999999997"/>
    <n v="3760"/>
    <n v="139872"/>
    <n v="0"/>
    <m/>
    <m/>
    <m/>
    <m/>
    <m/>
    <m/>
    <m/>
    <m/>
    <m/>
    <m/>
    <m/>
    <m/>
    <m/>
    <m/>
    <n v="0"/>
    <m/>
    <m/>
    <n v="0"/>
  </r>
  <r>
    <x v="66"/>
    <x v="66"/>
    <x v="15"/>
    <x v="4"/>
    <x v="133"/>
    <x v="6548"/>
    <n v="171045"/>
    <n v="80.53"/>
    <n v="6303.66"/>
    <n v="1037645.64"/>
    <n v="147881.67000000001"/>
    <n v="176474"/>
    <n v="83.09"/>
    <n v="835.49"/>
    <n v="1783349.4"/>
    <m/>
    <m/>
    <m/>
    <m/>
    <m/>
    <m/>
    <m/>
    <m/>
    <m/>
    <m/>
    <n v="21185"/>
    <n v="270683"/>
    <n v="127.44"/>
    <n v="119.69"/>
  </r>
  <r>
    <x v="101"/>
    <x v="101"/>
    <x v="8"/>
    <x v="5"/>
    <x v="9"/>
    <x v="6549"/>
    <n v="24595"/>
    <n v="51.24"/>
    <n v="4680"/>
    <n v="174096"/>
    <n v="10392.82"/>
    <n v="23238"/>
    <n v="48.41"/>
    <n v="259.82"/>
    <n v="125330.16"/>
    <m/>
    <m/>
    <m/>
    <m/>
    <m/>
    <m/>
    <m/>
    <m/>
    <m/>
    <m/>
    <n v="136299"/>
    <n v="27015"/>
    <n v="56.28"/>
    <n v="3407.48"/>
  </r>
  <r>
    <x v="85"/>
    <x v="85"/>
    <x v="13"/>
    <x v="4"/>
    <x v="101"/>
    <x v="6550"/>
    <n v="23288"/>
    <n v="17.64"/>
    <n v="983.29"/>
    <n v="100590.66"/>
    <n v="57637.25"/>
    <n v="52984"/>
    <n v="40.14"/>
    <n v="523.97"/>
    <n v="695064.83"/>
    <m/>
    <m/>
    <m/>
    <m/>
    <m/>
    <m/>
    <m/>
    <m/>
    <m/>
    <m/>
    <n v="13262"/>
    <n v="260881"/>
    <n v="197.64"/>
    <n v="120.56"/>
  </r>
  <r>
    <x v="179"/>
    <x v="179"/>
    <x v="9"/>
    <x v="2"/>
    <x v="2"/>
    <x v="6551"/>
    <n v="100752"/>
    <n v="131.19"/>
    <n v="9956.25"/>
    <n v="592596"/>
    <n v="0"/>
    <m/>
    <m/>
    <m/>
    <m/>
    <m/>
    <m/>
    <m/>
    <m/>
    <m/>
    <m/>
    <m/>
    <m/>
    <m/>
    <m/>
    <n v="2834.92"/>
    <n v="22995"/>
    <n v="29.94"/>
    <n v="44.3"/>
  </r>
  <r>
    <x v="201"/>
    <x v="201"/>
    <x v="11"/>
    <x v="2"/>
    <x v="80"/>
    <x v="6552"/>
    <n v="50066"/>
    <n v="58.76"/>
    <n v="5874.93"/>
    <n v="387921.6"/>
    <n v="28252.18"/>
    <n v="32517"/>
    <n v="38.17"/>
    <n v="397.92"/>
    <n v="340701.54"/>
    <m/>
    <m/>
    <m/>
    <m/>
    <m/>
    <m/>
    <m/>
    <m/>
    <m/>
    <m/>
    <n v="5.75"/>
    <n v="29631"/>
    <n v="34.78"/>
    <n v="0.08"/>
  </r>
  <r>
    <x v="180"/>
    <x v="180"/>
    <x v="12"/>
    <x v="2"/>
    <x v="30"/>
    <x v="6553"/>
    <n v="145236"/>
    <n v="252.15"/>
    <n v="10224.98"/>
    <n v="456443.07"/>
    <n v="0"/>
    <m/>
    <m/>
    <m/>
    <m/>
    <m/>
    <m/>
    <m/>
    <m/>
    <m/>
    <m/>
    <m/>
    <m/>
    <m/>
    <m/>
    <n v="162548"/>
    <n v="6310"/>
    <n v="10.95"/>
    <n v="3386.42"/>
  </r>
  <r>
    <x v="71"/>
    <x v="71"/>
    <x v="2"/>
    <x v="1"/>
    <x v="28"/>
    <x v="4"/>
    <m/>
    <m/>
    <m/>
    <m/>
    <n v="0"/>
    <m/>
    <m/>
    <m/>
    <m/>
    <m/>
    <m/>
    <m/>
    <m/>
    <m/>
    <m/>
    <m/>
    <m/>
    <m/>
    <m/>
    <n v="186.31"/>
    <n v="8363"/>
    <n v="58.08"/>
    <n v="15.53"/>
  </r>
  <r>
    <x v="3"/>
    <x v="3"/>
    <x v="0"/>
    <x v="6"/>
    <x v="1"/>
    <x v="6554"/>
    <n v="9"/>
    <n v="0.13"/>
    <n v="5.5"/>
    <n v="30.69"/>
    <n v="15.52"/>
    <n v="22"/>
    <n v="0.31"/>
    <m/>
    <m/>
    <m/>
    <m/>
    <m/>
    <m/>
    <m/>
    <m/>
    <m/>
    <m/>
    <m/>
    <m/>
    <n v="65663"/>
    <n v="3365"/>
    <n v="46.74"/>
    <n v="10943.83"/>
  </r>
  <r>
    <x v="147"/>
    <x v="147"/>
    <x v="9"/>
    <x v="1"/>
    <x v="19"/>
    <x v="6555"/>
    <n v="1965"/>
    <n v="10.92"/>
    <n v="485.27"/>
    <n v="6769.47"/>
    <n v="5238"/>
    <n v="11253"/>
    <n v="62.52"/>
    <n v="349.2"/>
    <n v="63166.61"/>
    <m/>
    <m/>
    <m/>
    <m/>
    <m/>
    <n v="300"/>
    <n v="1010"/>
    <n v="5.61"/>
    <n v="20"/>
    <n v="6715.2"/>
    <n v="888"/>
    <n v="5746"/>
    <n v="31.92"/>
    <n v="59.2"/>
  </r>
  <r>
    <x v="39"/>
    <x v="39"/>
    <x v="9"/>
    <x v="5"/>
    <x v="102"/>
    <x v="6556"/>
    <n v="6969"/>
    <n v="5.64"/>
    <n v="614.99"/>
    <n v="58909.919999999998"/>
    <n v="385.06"/>
    <n v="3888"/>
    <n v="3.15"/>
    <n v="3.74"/>
    <n v="4643.59"/>
    <m/>
    <m/>
    <m/>
    <m/>
    <m/>
    <m/>
    <m/>
    <m/>
    <m/>
    <m/>
    <n v="55600"/>
    <n v="31628"/>
    <n v="25.59"/>
    <n v="539.80999999999995"/>
  </r>
  <r>
    <x v="145"/>
    <x v="145"/>
    <x v="2"/>
    <x v="2"/>
    <x v="30"/>
    <x v="6557"/>
    <n v="88005"/>
    <n v="152.79"/>
    <n v="9148.33"/>
    <n v="408381.6"/>
    <n v="0"/>
    <m/>
    <m/>
    <m/>
    <m/>
    <m/>
    <m/>
    <m/>
    <m/>
    <m/>
    <m/>
    <m/>
    <m/>
    <m/>
    <m/>
    <n v="35040.1"/>
    <n v="6221"/>
    <n v="10.8"/>
    <n v="730"/>
  </r>
  <r>
    <x v="143"/>
    <x v="143"/>
    <x v="12"/>
    <x v="1"/>
    <x v="31"/>
    <x v="6558"/>
    <n v="5448"/>
    <n v="22.7"/>
    <n v="1241.25"/>
    <n v="23087.25"/>
    <n v="1018"/>
    <n v="2365"/>
    <n v="9.85"/>
    <n v="50.9"/>
    <n v="12276.37"/>
    <m/>
    <m/>
    <m/>
    <m/>
    <m/>
    <m/>
    <m/>
    <m/>
    <m/>
    <m/>
    <n v="0.37"/>
    <n v="1014"/>
    <n v="4.2300000000000004"/>
    <n v="0.02"/>
  </r>
  <r>
    <x v="38"/>
    <x v="38"/>
    <x v="10"/>
    <x v="12"/>
    <x v="68"/>
    <x v="6559"/>
    <n v="12776"/>
    <n v="66.540000000000006"/>
    <n v="7226"/>
    <n v="107522.88"/>
    <n v="13574.2"/>
    <n v="18928"/>
    <n v="98.58"/>
    <n v="848.39"/>
    <n v="163695.35"/>
    <m/>
    <m/>
    <m/>
    <m/>
    <m/>
    <m/>
    <m/>
    <m/>
    <m/>
    <m/>
    <n v="0"/>
    <m/>
    <m/>
    <n v="0"/>
  </r>
  <r>
    <x v="130"/>
    <x v="130"/>
    <x v="5"/>
    <x v="0"/>
    <x v="100"/>
    <x v="6560"/>
    <n v="11963"/>
    <n v="35.6"/>
    <n v="2651.61"/>
    <n v="69047.850000000006"/>
    <n v="6351.92"/>
    <n v="8020"/>
    <n v="23.87"/>
    <n v="226.85"/>
    <n v="76599.69"/>
    <m/>
    <m/>
    <m/>
    <m/>
    <m/>
    <m/>
    <m/>
    <m/>
    <m/>
    <m/>
    <n v="75796"/>
    <n v="3684"/>
    <n v="10.96"/>
    <n v="2707"/>
  </r>
  <r>
    <x v="33"/>
    <x v="33"/>
    <x v="8"/>
    <x v="2"/>
    <x v="42"/>
    <x v="6561"/>
    <n v="20286"/>
    <n v="56.35"/>
    <n v="3238"/>
    <n v="90340.2"/>
    <n v="6530.55"/>
    <n v="13648"/>
    <n v="37.909999999999997"/>
    <n v="217.69"/>
    <n v="78753.899999999994"/>
    <m/>
    <m/>
    <m/>
    <m/>
    <m/>
    <m/>
    <m/>
    <m/>
    <m/>
    <m/>
    <n v="17464.32"/>
    <n v="10453"/>
    <n v="29.04"/>
    <n v="582.14"/>
  </r>
  <r>
    <x v="7"/>
    <x v="7"/>
    <x v="4"/>
    <x v="7"/>
    <x v="46"/>
    <x v="4"/>
    <m/>
    <m/>
    <m/>
    <m/>
    <n v="0"/>
    <m/>
    <m/>
    <m/>
    <m/>
    <m/>
    <m/>
    <m/>
    <m/>
    <m/>
    <m/>
    <m/>
    <m/>
    <m/>
    <m/>
    <n v="0"/>
    <m/>
    <m/>
    <n v="0"/>
  </r>
  <r>
    <x v="23"/>
    <x v="23"/>
    <x v="9"/>
    <x v="30"/>
    <x v="103"/>
    <x v="6562"/>
    <n v="54154"/>
    <n v="53.09"/>
    <n v="3961.59"/>
    <n v="313163.55"/>
    <n v="55305.53"/>
    <n v="71110"/>
    <n v="69.72"/>
    <n v="650.65"/>
    <n v="666945.96"/>
    <m/>
    <m/>
    <m/>
    <m/>
    <m/>
    <m/>
    <m/>
    <m/>
    <m/>
    <m/>
    <n v="4207"/>
    <n v="30773"/>
    <n v="30.17"/>
    <n v="49.49"/>
  </r>
  <r>
    <x v="196"/>
    <x v="196"/>
    <x v="1"/>
    <x v="2"/>
    <x v="9"/>
    <x v="6563"/>
    <n v="10167"/>
    <n v="21.18"/>
    <n v="2031.6"/>
    <n v="75575.520000000004"/>
    <n v="0"/>
    <m/>
    <m/>
    <m/>
    <m/>
    <m/>
    <m/>
    <m/>
    <m/>
    <m/>
    <n v="16035"/>
    <n v="21095"/>
    <n v="43.95"/>
    <n v="400"/>
    <n v="358927.44"/>
    <n v="121.47"/>
    <n v="2276"/>
    <n v="4.74"/>
    <n v="3.04"/>
  </r>
  <r>
    <x v="122"/>
    <x v="122"/>
    <x v="9"/>
    <x v="1"/>
    <x v="21"/>
    <x v="6564"/>
    <n v="2347"/>
    <n v="8.15"/>
    <n v="1479.54"/>
    <n v="33023.370000000003"/>
    <n v="0"/>
    <n v="0"/>
    <n v="0"/>
    <m/>
    <m/>
    <m/>
    <m/>
    <m/>
    <m/>
    <m/>
    <m/>
    <m/>
    <m/>
    <m/>
    <m/>
    <n v="2903.89"/>
    <n v="30660"/>
    <n v="106.46"/>
    <n v="121"/>
  </r>
  <r>
    <x v="119"/>
    <x v="119"/>
    <x v="2"/>
    <x v="6"/>
    <x v="94"/>
    <x v="6565"/>
    <n v="5208"/>
    <n v="22.84"/>
    <n v="1222"/>
    <n v="21592.74"/>
    <n v="1951.5"/>
    <n v="3369"/>
    <n v="14.78"/>
    <n v="102.71"/>
    <n v="23533.759999999998"/>
    <m/>
    <m/>
    <m/>
    <m/>
    <m/>
    <m/>
    <m/>
    <m/>
    <m/>
    <m/>
    <n v="304635"/>
    <n v="17585"/>
    <n v="77.13"/>
    <n v="16033.42"/>
  </r>
  <r>
    <x v="174"/>
    <x v="174"/>
    <x v="14"/>
    <x v="1"/>
    <x v="6"/>
    <x v="4"/>
    <n v="0"/>
    <n v="0"/>
    <m/>
    <m/>
    <n v="0"/>
    <n v="0"/>
    <n v="0"/>
    <m/>
    <m/>
    <m/>
    <m/>
    <m/>
    <m/>
    <m/>
    <m/>
    <m/>
    <m/>
    <m/>
    <m/>
    <n v="0"/>
    <n v="4857"/>
    <n v="50.59"/>
    <n v="0"/>
  </r>
  <r>
    <x v="4"/>
    <x v="4"/>
    <x v="0"/>
    <x v="12"/>
    <x v="6"/>
    <x v="4"/>
    <m/>
    <m/>
    <m/>
    <m/>
    <n v="0"/>
    <m/>
    <m/>
    <m/>
    <m/>
    <m/>
    <m/>
    <m/>
    <m/>
    <m/>
    <m/>
    <m/>
    <m/>
    <m/>
    <m/>
    <n v="0"/>
    <m/>
    <m/>
    <n v="0"/>
  </r>
  <r>
    <x v="67"/>
    <x v="67"/>
    <x v="9"/>
    <x v="1"/>
    <x v="6"/>
    <x v="6566"/>
    <n v="1594"/>
    <n v="16.600000000000001"/>
    <n v="891.25"/>
    <n v="6630.9"/>
    <n v="0"/>
    <m/>
    <m/>
    <m/>
    <m/>
    <m/>
    <m/>
    <m/>
    <m/>
    <m/>
    <m/>
    <m/>
    <m/>
    <m/>
    <m/>
    <n v="54800"/>
    <n v="6474"/>
    <n v="67.44"/>
    <n v="6850"/>
  </r>
  <r>
    <x v="50"/>
    <x v="50"/>
    <x v="14"/>
    <x v="1"/>
    <x v="12"/>
    <x v="4"/>
    <m/>
    <m/>
    <m/>
    <m/>
    <n v="0"/>
    <m/>
    <m/>
    <m/>
    <m/>
    <m/>
    <m/>
    <m/>
    <m/>
    <m/>
    <m/>
    <m/>
    <m/>
    <m/>
    <m/>
    <n v="0"/>
    <m/>
    <m/>
    <n v="0"/>
  </r>
  <r>
    <x v="76"/>
    <x v="76"/>
    <x v="4"/>
    <x v="3"/>
    <x v="6"/>
    <x v="0"/>
    <n v="0"/>
    <n v="0"/>
    <n v="0"/>
    <n v="0"/>
    <n v="6108.63"/>
    <n v="8135"/>
    <n v="84.74"/>
    <n v="763.58"/>
    <n v="73665.83"/>
    <m/>
    <m/>
    <m/>
    <m/>
    <m/>
    <m/>
    <m/>
    <m/>
    <m/>
    <m/>
    <n v="76609"/>
    <n v="6422"/>
    <n v="66.900000000000006"/>
    <n v="9576.1299999999992"/>
  </r>
  <r>
    <x v="119"/>
    <x v="119"/>
    <x v="4"/>
    <x v="0"/>
    <x v="10"/>
    <x v="6567"/>
    <n v="43421"/>
    <n v="48.9"/>
    <n v="3459.24"/>
    <n v="238065.12"/>
    <n v="11620.76"/>
    <n v="14272"/>
    <n v="16.07"/>
    <n v="157.04"/>
    <n v="140138.19"/>
    <m/>
    <m/>
    <m/>
    <m/>
    <m/>
    <m/>
    <m/>
    <m/>
    <m/>
    <m/>
    <n v="175907"/>
    <n v="31873"/>
    <n v="35.89"/>
    <n v="2377.12"/>
  </r>
  <r>
    <x v="129"/>
    <x v="129"/>
    <x v="1"/>
    <x v="4"/>
    <x v="100"/>
    <x v="6568"/>
    <n v="16782"/>
    <n v="49.95"/>
    <n v="333.25"/>
    <n v="8677.83"/>
    <n v="0"/>
    <m/>
    <m/>
    <m/>
    <m/>
    <m/>
    <m/>
    <m/>
    <m/>
    <m/>
    <n v="15380"/>
    <n v="20071"/>
    <n v="59.74"/>
    <n v="549"/>
    <n v="344265.92"/>
    <n v="2817"/>
    <n v="11848"/>
    <n v="35.26"/>
    <n v="100.61"/>
  </r>
  <r>
    <x v="161"/>
    <x v="161"/>
    <x v="10"/>
    <x v="4"/>
    <x v="104"/>
    <x v="6569"/>
    <n v="6131"/>
    <n v="1.91"/>
    <n v="124.5"/>
    <n v="31029.45"/>
    <n v="684.77"/>
    <n v="1285"/>
    <n v="0.4"/>
    <n v="2.56"/>
    <n v="8257.8700000000008"/>
    <m/>
    <m/>
    <m/>
    <m/>
    <m/>
    <n v="1646"/>
    <n v="4558"/>
    <n v="1.42"/>
    <n v="6"/>
    <n v="36844.06"/>
    <n v="27586"/>
    <n v="249176"/>
    <n v="77.48"/>
    <n v="102.93"/>
  </r>
  <r>
    <x v="56"/>
    <x v="56"/>
    <x v="15"/>
    <x v="16"/>
    <x v="117"/>
    <x v="6570"/>
    <n v="69167"/>
    <n v="97.69"/>
    <n v="5282.71"/>
    <n v="289862.40000000002"/>
    <n v="29574.2"/>
    <n v="34544"/>
    <n v="48.79"/>
    <n v="501.26"/>
    <n v="356644.15"/>
    <m/>
    <m/>
    <m/>
    <m/>
    <m/>
    <m/>
    <m/>
    <m/>
    <m/>
    <m/>
    <n v="239100"/>
    <n v="52523"/>
    <n v="74.19"/>
    <n v="4052.54"/>
  </r>
  <r>
    <x v="193"/>
    <x v="193"/>
    <x v="8"/>
    <x v="6"/>
    <x v="66"/>
    <x v="6571"/>
    <n v="1114"/>
    <n v="4.22"/>
    <n v="596.73"/>
    <n v="12209.04"/>
    <n v="0"/>
    <m/>
    <m/>
    <m/>
    <m/>
    <m/>
    <m/>
    <m/>
    <m/>
    <m/>
    <m/>
    <m/>
    <m/>
    <m/>
    <m/>
    <n v="0"/>
    <m/>
    <m/>
    <n v="0"/>
  </r>
  <r>
    <x v="192"/>
    <x v="192"/>
    <x v="8"/>
    <x v="2"/>
    <x v="57"/>
    <x v="6572"/>
    <n v="64930"/>
    <n v="128.83000000000001"/>
    <n v="8649.2900000000009"/>
    <n v="337841.1"/>
    <n v="0"/>
    <m/>
    <m/>
    <m/>
    <m/>
    <m/>
    <m/>
    <m/>
    <m/>
    <m/>
    <m/>
    <m/>
    <m/>
    <m/>
    <m/>
    <n v="102562"/>
    <n v="9791"/>
    <n v="19.43"/>
    <n v="2441.9499999999998"/>
  </r>
  <r>
    <x v="121"/>
    <x v="121"/>
    <x v="8"/>
    <x v="4"/>
    <x v="42"/>
    <x v="4"/>
    <m/>
    <m/>
    <m/>
    <m/>
    <n v="0"/>
    <m/>
    <m/>
    <m/>
    <m/>
    <m/>
    <m/>
    <m/>
    <m/>
    <m/>
    <m/>
    <m/>
    <m/>
    <m/>
    <m/>
    <n v="188600"/>
    <n v="22939"/>
    <n v="63.72"/>
    <n v="6286.67"/>
  </r>
  <r>
    <x v="157"/>
    <x v="157"/>
    <x v="11"/>
    <x v="1"/>
    <x v="4"/>
    <x v="6573"/>
    <n v="1010"/>
    <n v="12.02"/>
    <n v="858.57"/>
    <n v="5589.3"/>
    <n v="588.75"/>
    <n v="811"/>
    <n v="9.65"/>
    <n v="84.11"/>
    <n v="7099.9"/>
    <m/>
    <m/>
    <m/>
    <m/>
    <m/>
    <m/>
    <m/>
    <m/>
    <m/>
    <m/>
    <n v="467.88"/>
    <n v="1787"/>
    <n v="21.27"/>
    <n v="66.84"/>
  </r>
  <r>
    <x v="89"/>
    <x v="89"/>
    <x v="11"/>
    <x v="5"/>
    <x v="64"/>
    <x v="6574"/>
    <n v="6164"/>
    <n v="6.85"/>
    <n v="693"/>
    <n v="48336.75"/>
    <n v="17145.490000000002"/>
    <n v="22775"/>
    <n v="25.31"/>
    <n v="228.61"/>
    <n v="206762.61"/>
    <m/>
    <m/>
    <m/>
    <m/>
    <m/>
    <m/>
    <m/>
    <m/>
    <m/>
    <m/>
    <n v="351"/>
    <n v="4532"/>
    <n v="5.04"/>
    <n v="4.68"/>
  </r>
  <r>
    <x v="30"/>
    <x v="30"/>
    <x v="6"/>
    <x v="4"/>
    <x v="134"/>
    <x v="6575"/>
    <n v="11894"/>
    <n v="7.87"/>
    <n v="460.25"/>
    <n v="53932.56"/>
    <n v="1201.75"/>
    <n v="3259"/>
    <n v="2.16"/>
    <n v="9.5399999999999991"/>
    <n v="14492.21"/>
    <m/>
    <m/>
    <m/>
    <m/>
    <m/>
    <m/>
    <m/>
    <m/>
    <m/>
    <m/>
    <n v="8690"/>
    <n v="38378"/>
    <n v="25.38"/>
    <n v="68.97"/>
  </r>
  <r>
    <x v="72"/>
    <x v="72"/>
    <x v="10"/>
    <x v="3"/>
    <x v="28"/>
    <x v="6576"/>
    <n v="301"/>
    <n v="2.09"/>
    <n v="60.5"/>
    <n v="675.18"/>
    <n v="612"/>
    <n v="979"/>
    <n v="6.8"/>
    <n v="51"/>
    <n v="7380.29"/>
    <m/>
    <m/>
    <m/>
    <m/>
    <m/>
    <m/>
    <m/>
    <m/>
    <m/>
    <m/>
    <n v="358320"/>
    <n v="10344"/>
    <n v="71.83"/>
    <n v="29860"/>
  </r>
  <r>
    <x v="230"/>
    <x v="230"/>
    <x v="9"/>
    <x v="2"/>
    <x v="2"/>
    <x v="6577"/>
    <n v="48731"/>
    <n v="63.45"/>
    <n v="6285"/>
    <n v="374083.2"/>
    <n v="0"/>
    <m/>
    <m/>
    <m/>
    <m/>
    <m/>
    <m/>
    <m/>
    <m/>
    <m/>
    <m/>
    <m/>
    <m/>
    <m/>
    <m/>
    <n v="1577.97"/>
    <n v="4990"/>
    <n v="6.5"/>
    <n v="24.66"/>
  </r>
  <r>
    <x v="148"/>
    <x v="148"/>
    <x v="7"/>
    <x v="7"/>
    <x v="38"/>
    <x v="6578"/>
    <n v="23525"/>
    <n v="35.01"/>
    <n v="4385.71"/>
    <n v="228408"/>
    <n v="0"/>
    <m/>
    <m/>
    <m/>
    <m/>
    <m/>
    <m/>
    <m/>
    <m/>
    <m/>
    <m/>
    <m/>
    <m/>
    <m/>
    <m/>
    <n v="2125.5300000000002"/>
    <n v="14753"/>
    <n v="21.95"/>
    <n v="37.96"/>
  </r>
  <r>
    <x v="201"/>
    <x v="201"/>
    <x v="14"/>
    <x v="4"/>
    <x v="135"/>
    <x v="6579"/>
    <n v="244086"/>
    <n v="79.459999999999994"/>
    <n v="7733.89"/>
    <n v="1841285.61"/>
    <n v="212732.3"/>
    <n v="278112"/>
    <n v="90.53"/>
    <n v="830.99"/>
    <n v="2565402.61"/>
    <m/>
    <m/>
    <m/>
    <m/>
    <m/>
    <m/>
    <m/>
    <m/>
    <m/>
    <m/>
    <n v="40.44"/>
    <n v="195151"/>
    <n v="63.53"/>
    <n v="0.16"/>
  </r>
  <r>
    <x v="46"/>
    <x v="46"/>
    <x v="15"/>
    <x v="14"/>
    <x v="9"/>
    <x v="6580"/>
    <n v="51660"/>
    <n v="107.63"/>
    <n v="8745.9"/>
    <n v="325347.48"/>
    <n v="0"/>
    <m/>
    <m/>
    <m/>
    <m/>
    <m/>
    <m/>
    <m/>
    <m/>
    <m/>
    <m/>
    <m/>
    <m/>
    <m/>
    <m/>
    <n v="205"/>
    <n v="6362"/>
    <n v="13.25"/>
    <n v="5.13"/>
  </r>
  <r>
    <x v="22"/>
    <x v="22"/>
    <x v="8"/>
    <x v="7"/>
    <x v="37"/>
    <x v="3511"/>
    <n v="15746"/>
    <n v="41.01"/>
    <n v="3097.5"/>
    <n v="92181.6"/>
    <n v="19182.349999999999"/>
    <n v="19097"/>
    <n v="49.73"/>
    <n v="599.45000000000005"/>
    <n v="231325.68"/>
    <m/>
    <m/>
    <m/>
    <m/>
    <m/>
    <m/>
    <m/>
    <m/>
    <m/>
    <m/>
    <n v="91.44"/>
    <n v="9789"/>
    <n v="25.49"/>
    <n v="2.86"/>
  </r>
  <r>
    <x v="25"/>
    <x v="25"/>
    <x v="2"/>
    <x v="2"/>
    <x v="34"/>
    <x v="6581"/>
    <n v="13136"/>
    <n v="31.28"/>
    <n v="3017.83"/>
    <n v="98230.32"/>
    <n v="19937.919999999998"/>
    <n v="35298"/>
    <n v="84.04"/>
    <m/>
    <m/>
    <m/>
    <m/>
    <m/>
    <m/>
    <m/>
    <m/>
    <m/>
    <m/>
    <m/>
    <m/>
    <n v="1480"/>
    <n v="8018"/>
    <n v="19.09"/>
    <n v="42.29"/>
  </r>
  <r>
    <x v="161"/>
    <x v="161"/>
    <x v="4"/>
    <x v="7"/>
    <x v="56"/>
    <x v="6582"/>
    <n v="63019"/>
    <n v="43.76"/>
    <n v="2807.3"/>
    <n v="313294.68"/>
    <n v="30094.080000000002"/>
    <n v="36877"/>
    <n v="25.61"/>
    <m/>
    <m/>
    <m/>
    <m/>
    <m/>
    <m/>
    <m/>
    <m/>
    <m/>
    <m/>
    <m/>
    <m/>
    <n v="4993"/>
    <n v="81481"/>
    <n v="56.58"/>
    <n v="41.61"/>
  </r>
  <r>
    <x v="130"/>
    <x v="130"/>
    <x v="6"/>
    <x v="1"/>
    <x v="68"/>
    <x v="52"/>
    <n v="80"/>
    <n v="0.42"/>
    <n v="4.63"/>
    <n v="68.819999999999993"/>
    <n v="0"/>
    <n v="66"/>
    <n v="0.34"/>
    <m/>
    <m/>
    <m/>
    <m/>
    <m/>
    <m/>
    <m/>
    <m/>
    <m/>
    <m/>
    <m/>
    <m/>
    <n v="62507"/>
    <n v="1488"/>
    <n v="7.75"/>
    <n v="3906.69"/>
  </r>
  <r>
    <x v="29"/>
    <x v="29"/>
    <x v="12"/>
    <x v="5"/>
    <x v="14"/>
    <x v="2270"/>
    <n v="24173"/>
    <n v="45.78"/>
    <n v="3563.64"/>
    <n v="145824"/>
    <n v="2307.4699999999998"/>
    <n v="29233"/>
    <n v="55.37"/>
    <n v="52.44"/>
    <n v="27826.45"/>
    <m/>
    <m/>
    <m/>
    <m/>
    <m/>
    <m/>
    <m/>
    <m/>
    <m/>
    <m/>
    <n v="1779"/>
    <n v="16242"/>
    <n v="30.76"/>
    <n v="40.43"/>
  </r>
  <r>
    <x v="185"/>
    <x v="185"/>
    <x v="6"/>
    <x v="2"/>
    <x v="9"/>
    <x v="6583"/>
    <n v="5846"/>
    <n v="12.18"/>
    <n v="978.13"/>
    <n v="36386.25"/>
    <n v="20780.13"/>
    <n v="27544"/>
    <n v="57.38"/>
    <n v="519.5"/>
    <n v="250593.84"/>
    <m/>
    <m/>
    <m/>
    <m/>
    <m/>
    <m/>
    <m/>
    <m/>
    <m/>
    <m/>
    <n v="76400"/>
    <n v="4631"/>
    <n v="9.65"/>
    <n v="1910"/>
  </r>
  <r>
    <x v="74"/>
    <x v="74"/>
    <x v="7"/>
    <x v="0"/>
    <x v="115"/>
    <x v="6584"/>
    <n v="23725"/>
    <n v="20.38"/>
    <n v="2767.02"/>
    <n v="249612.93"/>
    <n v="36.86"/>
    <n v="4315"/>
    <n v="3.71"/>
    <m/>
    <m/>
    <m/>
    <m/>
    <m/>
    <m/>
    <m/>
    <m/>
    <m/>
    <m/>
    <m/>
    <m/>
    <n v="1916.98"/>
    <n v="13838"/>
    <n v="11.89"/>
    <n v="19.760000000000002"/>
  </r>
  <r>
    <x v="25"/>
    <x v="25"/>
    <x v="3"/>
    <x v="11"/>
    <x v="21"/>
    <x v="6585"/>
    <n v="602"/>
    <n v="2.09"/>
    <n v="243.08"/>
    <n v="5425.62"/>
    <n v="0"/>
    <m/>
    <m/>
    <m/>
    <m/>
    <m/>
    <m/>
    <m/>
    <m/>
    <m/>
    <m/>
    <m/>
    <m/>
    <m/>
    <m/>
    <n v="2210"/>
    <n v="12798"/>
    <n v="44.44"/>
    <n v="92.08"/>
  </r>
  <r>
    <x v="65"/>
    <x v="65"/>
    <x v="5"/>
    <x v="5"/>
    <x v="33"/>
    <x v="6586"/>
    <n v="60994"/>
    <n v="50.83"/>
    <n v="3735.1"/>
    <n v="347364.3"/>
    <n v="39378.269999999997"/>
    <n v="50164"/>
    <n v="41.8"/>
    <n v="393.78"/>
    <n v="474874.41"/>
    <m/>
    <m/>
    <m/>
    <m/>
    <m/>
    <m/>
    <m/>
    <m/>
    <m/>
    <m/>
    <n v="3962"/>
    <n v="21219"/>
    <n v="17.68"/>
    <n v="39.619999999999997"/>
  </r>
  <r>
    <x v="20"/>
    <x v="20"/>
    <x v="1"/>
    <x v="5"/>
    <x v="31"/>
    <x v="6587"/>
    <n v="6916"/>
    <n v="28.82"/>
    <n v="3209"/>
    <n v="59687.4"/>
    <n v="6979"/>
    <n v="7816"/>
    <n v="32.57"/>
    <n v="348.95"/>
    <n v="84161.85"/>
    <m/>
    <m/>
    <m/>
    <m/>
    <m/>
    <m/>
    <m/>
    <m/>
    <m/>
    <m/>
    <n v="44000"/>
    <n v="2042"/>
    <n v="8.51"/>
    <n v="2200"/>
  </r>
  <r>
    <x v="22"/>
    <x v="22"/>
    <x v="9"/>
    <x v="11"/>
    <x v="91"/>
    <x v="4"/>
    <m/>
    <m/>
    <m/>
    <m/>
    <n v="0"/>
    <m/>
    <m/>
    <m/>
    <m/>
    <m/>
    <m/>
    <m/>
    <m/>
    <m/>
    <m/>
    <m/>
    <m/>
    <m/>
    <m/>
    <n v="541.54"/>
    <n v="40528"/>
    <n v="62.54"/>
    <n v="10.029999999999999"/>
  </r>
  <r>
    <x v="35"/>
    <x v="35"/>
    <x v="2"/>
    <x v="6"/>
    <x v="68"/>
    <x v="6588"/>
    <n v="754"/>
    <n v="3.93"/>
    <n v="281.38"/>
    <n v="4186.8599999999997"/>
    <n v="153.25"/>
    <n v="330"/>
    <n v="1.72"/>
    <m/>
    <m/>
    <m/>
    <m/>
    <m/>
    <m/>
    <m/>
    <m/>
    <m/>
    <m/>
    <m/>
    <m/>
    <n v="3311"/>
    <n v="18116"/>
    <n v="94.35"/>
    <n v="206.94"/>
  </r>
  <r>
    <x v="86"/>
    <x v="86"/>
    <x v="8"/>
    <x v="2"/>
    <x v="38"/>
    <x v="6589"/>
    <n v="71365"/>
    <n v="106.2"/>
    <n v="7536.98"/>
    <n v="392526.03"/>
    <n v="0"/>
    <m/>
    <m/>
    <m/>
    <m/>
    <m/>
    <m/>
    <m/>
    <m/>
    <m/>
    <m/>
    <m/>
    <m/>
    <m/>
    <m/>
    <n v="111600"/>
    <n v="17856"/>
    <n v="26.57"/>
    <n v="1992.86"/>
  </r>
  <r>
    <x v="161"/>
    <x v="161"/>
    <x v="7"/>
    <x v="2"/>
    <x v="52"/>
    <x v="6590"/>
    <n v="5090"/>
    <n v="10.88"/>
    <n v="1029.33"/>
    <n v="37333.919999999998"/>
    <n v="1777.89"/>
    <n v="794"/>
    <n v="1.7"/>
    <n v="45.59"/>
    <n v="21440.06"/>
    <m/>
    <m/>
    <m/>
    <m/>
    <m/>
    <m/>
    <m/>
    <m/>
    <m/>
    <m/>
    <n v="402"/>
    <n v="2990"/>
    <n v="6.39"/>
    <n v="10.31"/>
  </r>
  <r>
    <x v="7"/>
    <x v="7"/>
    <x v="0"/>
    <x v="7"/>
    <x v="46"/>
    <x v="4"/>
    <m/>
    <m/>
    <m/>
    <m/>
    <n v="0"/>
    <m/>
    <m/>
    <m/>
    <m/>
    <m/>
    <m/>
    <m/>
    <m/>
    <m/>
    <m/>
    <m/>
    <m/>
    <m/>
    <m/>
    <n v="0"/>
    <m/>
    <m/>
    <n v="0"/>
  </r>
  <r>
    <x v="147"/>
    <x v="147"/>
    <x v="0"/>
    <x v="7"/>
    <x v="38"/>
    <x v="6591"/>
    <n v="43532"/>
    <n v="64.78"/>
    <n v="3690.32"/>
    <n v="192191.94"/>
    <n v="38347"/>
    <n v="93081"/>
    <n v="138.51"/>
    <n v="684.77"/>
    <n v="462437.98"/>
    <m/>
    <m/>
    <m/>
    <m/>
    <m/>
    <m/>
    <m/>
    <m/>
    <m/>
    <m/>
    <n v="2268"/>
    <n v="16972"/>
    <n v="25.26"/>
    <n v="40.5"/>
  </r>
  <r>
    <x v="161"/>
    <x v="161"/>
    <x v="11"/>
    <x v="4"/>
    <x v="104"/>
    <x v="6592"/>
    <n v="8019"/>
    <n v="2.4900000000000002"/>
    <n v="164.02"/>
    <n v="40880.01"/>
    <n v="2725.51"/>
    <n v="4257"/>
    <n v="1.32"/>
    <n v="10.17"/>
    <n v="32867.730000000003"/>
    <m/>
    <m/>
    <m/>
    <m/>
    <m/>
    <n v="1213"/>
    <n v="4750"/>
    <n v="1.48"/>
    <n v="4"/>
    <n v="27151.79"/>
    <n v="23198"/>
    <n v="210108"/>
    <n v="65.33"/>
    <n v="86.56"/>
  </r>
  <r>
    <x v="137"/>
    <x v="137"/>
    <x v="15"/>
    <x v="1"/>
    <x v="94"/>
    <x v="6593"/>
    <n v="1494"/>
    <n v="6.55"/>
    <n v="447.74"/>
    <n v="7911.51"/>
    <n v="2097.96"/>
    <n v="22856"/>
    <n v="100.25"/>
    <m/>
    <m/>
    <m/>
    <m/>
    <m/>
    <m/>
    <m/>
    <m/>
    <m/>
    <m/>
    <m/>
    <m/>
    <n v="599.73"/>
    <n v="3702"/>
    <n v="16.239999999999998"/>
    <n v="31.56"/>
  </r>
  <r>
    <x v="18"/>
    <x v="18"/>
    <x v="3"/>
    <x v="0"/>
    <x v="33"/>
    <x v="6594"/>
    <n v="136093"/>
    <n v="113.41"/>
    <n v="8280.7999999999993"/>
    <n v="770114.4"/>
    <n v="0"/>
    <m/>
    <m/>
    <m/>
    <m/>
    <m/>
    <m/>
    <m/>
    <m/>
    <m/>
    <m/>
    <m/>
    <m/>
    <m/>
    <m/>
    <n v="229600"/>
    <n v="23602"/>
    <n v="19.670000000000002"/>
    <n v="2296"/>
  </r>
  <r>
    <x v="15"/>
    <x v="15"/>
    <x v="7"/>
    <x v="2"/>
    <x v="31"/>
    <x v="6595"/>
    <n v="7593"/>
    <n v="31.64"/>
    <n v="3736"/>
    <n v="69489.600000000006"/>
    <n v="0"/>
    <m/>
    <m/>
    <m/>
    <m/>
    <n v="1026"/>
    <n v="1270"/>
    <n v="5.29"/>
    <n v="51"/>
    <n v="12998.39"/>
    <m/>
    <m/>
    <m/>
    <m/>
    <m/>
    <n v="0"/>
    <n v="3774"/>
    <n v="15.73"/>
    <n v="0"/>
  </r>
  <r>
    <x v="138"/>
    <x v="138"/>
    <x v="5"/>
    <x v="1"/>
    <x v="31"/>
    <x v="6596"/>
    <n v="2243"/>
    <n v="9.35"/>
    <n v="341.25"/>
    <n v="6347.25"/>
    <n v="0"/>
    <m/>
    <m/>
    <m/>
    <m/>
    <m/>
    <m/>
    <m/>
    <m/>
    <m/>
    <m/>
    <m/>
    <m/>
    <m/>
    <m/>
    <n v="971610"/>
    <n v="54900"/>
    <n v="228.75"/>
    <n v="48580.5"/>
  </r>
  <r>
    <x v="69"/>
    <x v="69"/>
    <x v="11"/>
    <x v="5"/>
    <x v="14"/>
    <x v="6597"/>
    <n v="48021"/>
    <n v="90.95"/>
    <n v="9605.4500000000007"/>
    <n v="393055.2"/>
    <n v="0"/>
    <m/>
    <m/>
    <m/>
    <m/>
    <m/>
    <m/>
    <m/>
    <m/>
    <m/>
    <m/>
    <m/>
    <m/>
    <m/>
    <m/>
    <n v="113100"/>
    <n v="12561"/>
    <n v="23.79"/>
    <n v="2570.4499999999998"/>
  </r>
  <r>
    <x v="116"/>
    <x v="116"/>
    <x v="1"/>
    <x v="1"/>
    <x v="16"/>
    <x v="6598"/>
    <n v="4537"/>
    <n v="94.52"/>
    <n v="9819"/>
    <n v="36526.68"/>
    <n v="0"/>
    <m/>
    <m/>
    <m/>
    <m/>
    <n v="0"/>
    <n v="0"/>
    <n v="0"/>
    <n v="0"/>
    <n v="0"/>
    <n v="2708"/>
    <n v="3381"/>
    <n v="70.44"/>
    <n v="677"/>
    <n v="60615.87"/>
    <n v="43700"/>
    <n v="1442"/>
    <n v="30.04"/>
    <n v="10925"/>
  </r>
  <r>
    <x v="146"/>
    <x v="146"/>
    <x v="2"/>
    <x v="1"/>
    <x v="12"/>
    <x v="6599"/>
    <n v="666"/>
    <n v="3.96"/>
    <n v="200.43"/>
    <n v="2609.58"/>
    <n v="0"/>
    <m/>
    <m/>
    <m/>
    <m/>
    <m/>
    <m/>
    <m/>
    <m/>
    <m/>
    <m/>
    <m/>
    <m/>
    <m/>
    <m/>
    <n v="29989"/>
    <n v="2324"/>
    <n v="13.83"/>
    <n v="2142.0700000000002"/>
  </r>
  <r>
    <x v="56"/>
    <x v="56"/>
    <x v="13"/>
    <x v="17"/>
    <x v="37"/>
    <x v="6600"/>
    <n v="4067"/>
    <n v="10.59"/>
    <n v="593.84"/>
    <n v="17672.79"/>
    <n v="18674.099999999999"/>
    <n v="25744"/>
    <n v="67.040000000000006"/>
    <n v="583.57000000000005"/>
    <n v="225196.61"/>
    <m/>
    <m/>
    <m/>
    <m/>
    <m/>
    <m/>
    <m/>
    <m/>
    <m/>
    <m/>
    <n v="218742"/>
    <n v="18785"/>
    <n v="48.92"/>
    <n v="6835.69"/>
  </r>
  <r>
    <x v="124"/>
    <x v="124"/>
    <x v="12"/>
    <x v="2"/>
    <x v="107"/>
    <x v="6601"/>
    <n v="118962"/>
    <n v="128.75"/>
    <n v="9667.27"/>
    <n v="692273.4"/>
    <n v="0"/>
    <m/>
    <m/>
    <m/>
    <m/>
    <m/>
    <m/>
    <m/>
    <m/>
    <m/>
    <m/>
    <m/>
    <m/>
    <m/>
    <m/>
    <n v="100000"/>
    <n v="10054"/>
    <n v="10.88"/>
    <n v="1298.7"/>
  </r>
  <r>
    <x v="143"/>
    <x v="143"/>
    <x v="6"/>
    <x v="6"/>
    <x v="11"/>
    <x v="6602"/>
    <n v="359"/>
    <n v="2.99"/>
    <n v="153.30000000000001"/>
    <n v="1425.69"/>
    <n v="27"/>
    <n v="43"/>
    <n v="0.36"/>
    <m/>
    <m/>
    <m/>
    <m/>
    <m/>
    <m/>
    <m/>
    <m/>
    <m/>
    <m/>
    <m/>
    <m/>
    <n v="0.85"/>
    <n v="2275"/>
    <n v="18.96"/>
    <n v="0.09"/>
  </r>
  <r>
    <x v="143"/>
    <x v="143"/>
    <x v="14"/>
    <x v="5"/>
    <x v="37"/>
    <x v="6603"/>
    <n v="42102"/>
    <n v="109.64"/>
    <n v="7985"/>
    <n v="237633.6"/>
    <n v="8"/>
    <n v="118"/>
    <n v="0.31"/>
    <n v="0.25"/>
    <n v="96.47"/>
    <m/>
    <m/>
    <m/>
    <m/>
    <m/>
    <m/>
    <m/>
    <m/>
    <m/>
    <m/>
    <n v="0.44"/>
    <n v="1112"/>
    <n v="2.9"/>
    <n v="0.01"/>
  </r>
  <r>
    <x v="9"/>
    <x v="9"/>
    <x v="0"/>
    <x v="5"/>
    <x v="31"/>
    <x v="2864"/>
    <n v="16836"/>
    <n v="70.150000000000006"/>
    <n v="5884.6"/>
    <n v="109453.56"/>
    <n v="5266"/>
    <n v="6617"/>
    <n v="27.57"/>
    <n v="263.3"/>
    <n v="63504.27"/>
    <m/>
    <m/>
    <m/>
    <m/>
    <m/>
    <m/>
    <m/>
    <m/>
    <m/>
    <m/>
    <n v="0"/>
    <n v="904"/>
    <n v="3.77"/>
    <n v="0"/>
  </r>
  <r>
    <x v="91"/>
    <x v="91"/>
    <x v="1"/>
    <x v="2"/>
    <x v="106"/>
    <x v="6604"/>
    <n v="113022"/>
    <n v="83.35"/>
    <n v="10876.46"/>
    <n v="1143007.2"/>
    <n v="0"/>
    <m/>
    <m/>
    <m/>
    <m/>
    <m/>
    <m/>
    <m/>
    <m/>
    <m/>
    <m/>
    <m/>
    <m/>
    <m/>
    <m/>
    <n v="263800"/>
    <n v="9143"/>
    <n v="6.74"/>
    <n v="2334.5100000000002"/>
  </r>
  <r>
    <x v="192"/>
    <x v="192"/>
    <x v="9"/>
    <x v="2"/>
    <x v="57"/>
    <x v="6605"/>
    <n v="25364"/>
    <n v="50.33"/>
    <n v="4668.43"/>
    <n v="182348.82"/>
    <n v="0"/>
    <m/>
    <m/>
    <m/>
    <m/>
    <m/>
    <m/>
    <m/>
    <m/>
    <m/>
    <m/>
    <m/>
    <m/>
    <m/>
    <m/>
    <n v="0"/>
    <m/>
    <m/>
    <n v="0"/>
  </r>
  <r>
    <x v="103"/>
    <x v="103"/>
    <x v="3"/>
    <x v="1"/>
    <x v="53"/>
    <x v="6606"/>
    <n v="954"/>
    <n v="6.12"/>
    <n v="370.38"/>
    <n v="4477.95"/>
    <n v="0"/>
    <m/>
    <m/>
    <m/>
    <m/>
    <m/>
    <m/>
    <m/>
    <m/>
    <m/>
    <m/>
    <m/>
    <m/>
    <m/>
    <m/>
    <n v="439.81"/>
    <n v="525"/>
    <n v="3.37"/>
    <n v="33.83"/>
  </r>
  <r>
    <x v="130"/>
    <x v="130"/>
    <x v="2"/>
    <x v="2"/>
    <x v="9"/>
    <x v="6607"/>
    <n v="21359"/>
    <n v="44.5"/>
    <n v="2574.48"/>
    <n v="95770.47"/>
    <n v="22483.03"/>
    <n v="30927"/>
    <n v="64.430000000000007"/>
    <n v="562.08000000000004"/>
    <n v="271129.56"/>
    <m/>
    <m/>
    <m/>
    <m/>
    <m/>
    <m/>
    <m/>
    <m/>
    <m/>
    <m/>
    <n v="165200"/>
    <n v="2807"/>
    <n v="5.85"/>
    <n v="4130"/>
  </r>
  <r>
    <x v="189"/>
    <x v="189"/>
    <x v="1"/>
    <x v="2"/>
    <x v="9"/>
    <x v="6608"/>
    <n v="36547"/>
    <n v="76.14"/>
    <n v="8367.08"/>
    <n v="311255.19"/>
    <n v="0"/>
    <m/>
    <m/>
    <m/>
    <m/>
    <m/>
    <m/>
    <m/>
    <m/>
    <m/>
    <m/>
    <m/>
    <m/>
    <m/>
    <m/>
    <n v="91055.15"/>
    <n v="9899"/>
    <n v="20.62"/>
    <n v="2276.38"/>
  </r>
  <r>
    <x v="211"/>
    <x v="211"/>
    <x v="6"/>
    <x v="2"/>
    <x v="42"/>
    <x v="6609"/>
    <n v="36028"/>
    <n v="100.08"/>
    <n v="9389.57"/>
    <n v="261968.91"/>
    <n v="0"/>
    <m/>
    <m/>
    <m/>
    <m/>
    <m/>
    <m/>
    <m/>
    <m/>
    <m/>
    <m/>
    <m/>
    <m/>
    <m/>
    <m/>
    <n v="6276.44"/>
    <n v="16320"/>
    <n v="45.33"/>
    <n v="209.21"/>
  </r>
  <r>
    <x v="75"/>
    <x v="75"/>
    <x v="11"/>
    <x v="3"/>
    <x v="51"/>
    <x v="4"/>
    <m/>
    <m/>
    <m/>
    <m/>
    <n v="0"/>
    <m/>
    <m/>
    <m/>
    <m/>
    <m/>
    <m/>
    <m/>
    <m/>
    <m/>
    <n v="866"/>
    <n v="3096"/>
    <n v="258"/>
    <n v="866"/>
    <n v="19384.54"/>
    <n v="10600"/>
    <n v="376"/>
    <n v="31.33"/>
    <n v="10600"/>
  </r>
  <r>
    <x v="25"/>
    <x v="25"/>
    <x v="15"/>
    <x v="2"/>
    <x v="34"/>
    <x v="6610"/>
    <n v="14661"/>
    <n v="34.909999999999997"/>
    <n v="3450.46"/>
    <n v="112312.38"/>
    <n v="25152.28"/>
    <n v="28665"/>
    <n v="68.25"/>
    <n v="718.64"/>
    <n v="303318.88"/>
    <m/>
    <m/>
    <m/>
    <m/>
    <m/>
    <m/>
    <m/>
    <m/>
    <m/>
    <m/>
    <n v="510"/>
    <n v="3016"/>
    <n v="7.18"/>
    <n v="14.57"/>
  </r>
  <r>
    <x v="197"/>
    <x v="197"/>
    <x v="9"/>
    <x v="3"/>
    <x v="51"/>
    <x v="4"/>
    <m/>
    <m/>
    <m/>
    <m/>
    <n v="0"/>
    <n v="881"/>
    <n v="73.42"/>
    <m/>
    <m/>
    <m/>
    <m/>
    <m/>
    <m/>
    <m/>
    <m/>
    <m/>
    <m/>
    <m/>
    <m/>
    <n v="28.07"/>
    <n v="517"/>
    <n v="43.08"/>
    <n v="28.07"/>
  </r>
  <r>
    <x v="25"/>
    <x v="25"/>
    <x v="14"/>
    <x v="7"/>
    <x v="17"/>
    <x v="6611"/>
    <n v="18394"/>
    <n v="30.66"/>
    <n v="2972"/>
    <n v="138198"/>
    <n v="21515.03"/>
    <n v="37361"/>
    <n v="62.27"/>
    <n v="430.3"/>
    <n v="259456.25"/>
    <m/>
    <m/>
    <m/>
    <m/>
    <m/>
    <m/>
    <m/>
    <m/>
    <m/>
    <m/>
    <n v="1810"/>
    <n v="12147"/>
    <n v="20.25"/>
    <n v="36.200000000000003"/>
  </r>
  <r>
    <x v="53"/>
    <x v="53"/>
    <x v="9"/>
    <x v="13"/>
    <x v="1"/>
    <x v="4"/>
    <m/>
    <m/>
    <m/>
    <m/>
    <n v="0"/>
    <m/>
    <m/>
    <m/>
    <m/>
    <m/>
    <m/>
    <m/>
    <m/>
    <m/>
    <m/>
    <m/>
    <m/>
    <m/>
    <m/>
    <n v="0"/>
    <m/>
    <m/>
    <n v="0"/>
  </r>
  <r>
    <x v="3"/>
    <x v="3"/>
    <x v="11"/>
    <x v="27"/>
    <x v="68"/>
    <x v="4"/>
    <m/>
    <m/>
    <m/>
    <m/>
    <n v="0"/>
    <m/>
    <m/>
    <m/>
    <m/>
    <m/>
    <m/>
    <m/>
    <m/>
    <m/>
    <m/>
    <m/>
    <m/>
    <m/>
    <m/>
    <n v="0"/>
    <m/>
    <m/>
    <n v="0"/>
  </r>
  <r>
    <x v="72"/>
    <x v="72"/>
    <x v="6"/>
    <x v="32"/>
    <x v="6"/>
    <x v="4"/>
    <m/>
    <m/>
    <m/>
    <m/>
    <n v="0"/>
    <m/>
    <m/>
    <m/>
    <m/>
    <m/>
    <m/>
    <m/>
    <m/>
    <m/>
    <m/>
    <m/>
    <m/>
    <m/>
    <m/>
    <n v="55800"/>
    <n v="2156"/>
    <n v="22.46"/>
    <n v="6975"/>
  </r>
  <r>
    <x v="0"/>
    <x v="0"/>
    <x v="7"/>
    <x v="11"/>
    <x v="72"/>
    <x v="6612"/>
    <n v="58156"/>
    <n v="24.73"/>
    <n v="2013.42"/>
    <n v="367006.83"/>
    <n v="72301"/>
    <n v="94014"/>
    <n v="39.97"/>
    <n v="368.88"/>
    <n v="871899.45"/>
    <m/>
    <m/>
    <m/>
    <m/>
    <m/>
    <m/>
    <m/>
    <m/>
    <m/>
    <m/>
    <n v="34970"/>
    <n v="131743"/>
    <n v="56.01"/>
    <n v="178.42"/>
  </r>
  <r>
    <x v="186"/>
    <x v="186"/>
    <x v="6"/>
    <x v="2"/>
    <x v="31"/>
    <x v="6613"/>
    <n v="11841"/>
    <n v="49.34"/>
    <n v="2717.15"/>
    <n v="50538.99"/>
    <n v="4999.03"/>
    <n v="2317"/>
    <n v="9.65"/>
    <n v="249.95"/>
    <n v="60284.800000000003"/>
    <m/>
    <m/>
    <m/>
    <m/>
    <m/>
    <m/>
    <m/>
    <m/>
    <m/>
    <m/>
    <n v="0"/>
    <m/>
    <m/>
    <n v="0"/>
  </r>
  <r>
    <x v="151"/>
    <x v="151"/>
    <x v="14"/>
    <x v="7"/>
    <x v="93"/>
    <x v="6614"/>
    <n v="15996"/>
    <n v="40.39"/>
    <n v="2721.85"/>
    <n v="83533.53"/>
    <n v="11894"/>
    <n v="16355"/>
    <n v="41.3"/>
    <n v="360.42"/>
    <n v="143433.31"/>
    <m/>
    <m/>
    <m/>
    <m/>
    <m/>
    <m/>
    <m/>
    <m/>
    <m/>
    <m/>
    <n v="0"/>
    <n v="92160"/>
    <n v="232.73"/>
    <n v="0"/>
  </r>
  <r>
    <x v="26"/>
    <x v="26"/>
    <x v="6"/>
    <x v="1"/>
    <x v="12"/>
    <x v="4"/>
    <m/>
    <m/>
    <m/>
    <m/>
    <n v="0"/>
    <m/>
    <m/>
    <m/>
    <m/>
    <m/>
    <m/>
    <m/>
    <m/>
    <m/>
    <m/>
    <m/>
    <m/>
    <m/>
    <m/>
    <n v="151500"/>
    <n v="8214"/>
    <n v="48.89"/>
    <n v="10821.43"/>
  </r>
  <r>
    <x v="194"/>
    <x v="194"/>
    <x v="6"/>
    <x v="1"/>
    <x v="7"/>
    <x v="4"/>
    <n v="0"/>
    <n v="0"/>
    <m/>
    <m/>
    <n v="0"/>
    <m/>
    <m/>
    <m/>
    <m/>
    <m/>
    <m/>
    <m/>
    <m/>
    <m/>
    <m/>
    <m/>
    <m/>
    <m/>
    <m/>
    <n v="17100"/>
    <n v="769"/>
    <n v="32.04"/>
    <n v="8550"/>
  </r>
  <r>
    <x v="55"/>
    <x v="55"/>
    <x v="3"/>
    <x v="5"/>
    <x v="20"/>
    <x v="6615"/>
    <n v="50688"/>
    <n v="70.400000000000006"/>
    <n v="5114.33"/>
    <n v="285379.8"/>
    <n v="23824.44"/>
    <n v="36669"/>
    <n v="50.93"/>
    <n v="397.07"/>
    <n v="287306.09999999998"/>
    <m/>
    <m/>
    <m/>
    <m/>
    <m/>
    <m/>
    <m/>
    <m/>
    <m/>
    <m/>
    <n v="33846"/>
    <n v="628377"/>
    <n v="872.75"/>
    <n v="564.1"/>
  </r>
  <r>
    <x v="0"/>
    <x v="0"/>
    <x v="1"/>
    <x v="4"/>
    <x v="96"/>
    <x v="6616"/>
    <n v="82718"/>
    <n v="52.62"/>
    <n v="6352.86"/>
    <n v="773969.25"/>
    <n v="138226"/>
    <n v="167692"/>
    <n v="106.67"/>
    <n v="1055.1600000000001"/>
    <n v="1666908.8"/>
    <m/>
    <m/>
    <m/>
    <m/>
    <m/>
    <m/>
    <m/>
    <m/>
    <m/>
    <m/>
    <n v="6400"/>
    <n v="28480"/>
    <n v="18.12"/>
    <n v="48.85"/>
  </r>
  <r>
    <x v="125"/>
    <x v="125"/>
    <x v="15"/>
    <x v="1"/>
    <x v="1"/>
    <x v="4"/>
    <m/>
    <m/>
    <m/>
    <m/>
    <n v="0"/>
    <m/>
    <m/>
    <m/>
    <m/>
    <m/>
    <m/>
    <m/>
    <m/>
    <m/>
    <m/>
    <m/>
    <m/>
    <m/>
    <m/>
    <n v="0"/>
    <m/>
    <m/>
    <n v="0"/>
  </r>
  <r>
    <x v="35"/>
    <x v="35"/>
    <x v="9"/>
    <x v="7"/>
    <x v="137"/>
    <x v="6617"/>
    <n v="41998"/>
    <n v="57.37"/>
    <n v="3790.3"/>
    <n v="215023.44"/>
    <n v="17359.84"/>
    <n v="24535"/>
    <n v="33.520000000000003"/>
    <n v="284.58999999999997"/>
    <n v="209347.58"/>
    <m/>
    <m/>
    <m/>
    <m/>
    <m/>
    <m/>
    <m/>
    <m/>
    <m/>
    <m/>
    <n v="0"/>
    <m/>
    <m/>
    <n v="0"/>
  </r>
  <r>
    <x v="138"/>
    <x v="138"/>
    <x v="4"/>
    <x v="2"/>
    <x v="117"/>
    <x v="6618"/>
    <n v="114724"/>
    <n v="162.04"/>
    <n v="7946.44"/>
    <n v="436021.2"/>
    <n v="0"/>
    <m/>
    <m/>
    <m/>
    <m/>
    <m/>
    <m/>
    <m/>
    <m/>
    <m/>
    <m/>
    <m/>
    <m/>
    <m/>
    <m/>
    <n v="1100300"/>
    <n v="87500"/>
    <n v="123.59"/>
    <n v="18649.150000000001"/>
  </r>
  <r>
    <x v="148"/>
    <x v="148"/>
    <x v="5"/>
    <x v="1"/>
    <x v="7"/>
    <x v="0"/>
    <n v="0"/>
    <n v="0"/>
    <n v="0"/>
    <n v="0"/>
    <n v="0"/>
    <m/>
    <m/>
    <m/>
    <m/>
    <m/>
    <m/>
    <m/>
    <m/>
    <m/>
    <m/>
    <m/>
    <m/>
    <m/>
    <m/>
    <n v="68.42"/>
    <n v="1667"/>
    <n v="69.459999999999994"/>
    <n v="34.21"/>
  </r>
  <r>
    <x v="170"/>
    <x v="170"/>
    <x v="9"/>
    <x v="2"/>
    <x v="37"/>
    <x v="6619"/>
    <n v="9065"/>
    <n v="23.61"/>
    <n v="2342.75"/>
    <n v="69720.240000000005"/>
    <n v="43135.79"/>
    <n v="33640"/>
    <n v="87.6"/>
    <n v="1347.99"/>
    <n v="520187.44"/>
    <m/>
    <m/>
    <m/>
    <m/>
    <m/>
    <m/>
    <m/>
    <m/>
    <m/>
    <m/>
    <n v="0"/>
    <n v="25632"/>
    <n v="66.75"/>
    <n v="0"/>
  </r>
  <r>
    <x v="133"/>
    <x v="133"/>
    <x v="13"/>
    <x v="1"/>
    <x v="6"/>
    <x v="6620"/>
    <n v="919"/>
    <n v="9.57"/>
    <n v="524.75"/>
    <n v="3904.14"/>
    <n v="64"/>
    <n v="615"/>
    <n v="6.41"/>
    <n v="8"/>
    <n v="771.8"/>
    <m/>
    <m/>
    <m/>
    <m/>
    <m/>
    <n v="2438"/>
    <n v="4783"/>
    <n v="49.82"/>
    <n v="304"/>
    <n v="54572.19"/>
    <n v="109.08"/>
    <n v="12945"/>
    <n v="134.84"/>
    <n v="13.64"/>
  </r>
  <r>
    <x v="147"/>
    <x v="147"/>
    <x v="10"/>
    <x v="4"/>
    <x v="50"/>
    <x v="6621"/>
    <n v="12477"/>
    <n v="6.5"/>
    <n v="280.68"/>
    <n v="41764.44"/>
    <n v="9547"/>
    <n v="17066"/>
    <n v="8.89"/>
    <n v="59.67"/>
    <n v="115130.14"/>
    <m/>
    <m/>
    <m/>
    <m/>
    <m/>
    <m/>
    <m/>
    <m/>
    <m/>
    <m/>
    <n v="10908"/>
    <n v="40733"/>
    <n v="21.22"/>
    <n v="68.180000000000007"/>
  </r>
  <r>
    <x v="108"/>
    <x v="108"/>
    <x v="5"/>
    <x v="7"/>
    <x v="123"/>
    <x v="147"/>
    <n v="60597"/>
    <n v="123.16"/>
    <n v="7738.54"/>
    <n v="295070.40000000002"/>
    <n v="0"/>
    <m/>
    <m/>
    <m/>
    <m/>
    <m/>
    <m/>
    <m/>
    <m/>
    <m/>
    <m/>
    <m/>
    <m/>
    <m/>
    <m/>
    <n v="0.88"/>
    <n v="12643"/>
    <n v="25.7"/>
    <n v="0.02"/>
  </r>
  <r>
    <x v="149"/>
    <x v="149"/>
    <x v="3"/>
    <x v="2"/>
    <x v="42"/>
    <x v="6622"/>
    <n v="48304"/>
    <n v="134.18"/>
    <n v="10817.37"/>
    <n v="301804.53000000003"/>
    <n v="0"/>
    <m/>
    <m/>
    <m/>
    <m/>
    <m/>
    <m/>
    <m/>
    <m/>
    <m/>
    <m/>
    <m/>
    <m/>
    <m/>
    <m/>
    <n v="0"/>
    <m/>
    <m/>
    <n v="0"/>
  </r>
  <r>
    <x v="41"/>
    <x v="41"/>
    <x v="12"/>
    <x v="2"/>
    <x v="9"/>
    <x v="6623"/>
    <n v="17309"/>
    <n v="36.06"/>
    <n v="2127.9499999999998"/>
    <n v="79159.740000000005"/>
    <n v="20160.04"/>
    <n v="26208"/>
    <n v="54.6"/>
    <n v="504"/>
    <n v="243115.96"/>
    <m/>
    <m/>
    <m/>
    <m/>
    <m/>
    <m/>
    <m/>
    <m/>
    <m/>
    <m/>
    <n v="299.82"/>
    <n v="8639"/>
    <n v="18"/>
    <n v="7.5"/>
  </r>
  <r>
    <x v="122"/>
    <x v="122"/>
    <x v="8"/>
    <x v="1"/>
    <x v="21"/>
    <x v="6624"/>
    <n v="5190"/>
    <n v="18.02"/>
    <n v="911.96"/>
    <n v="20354.91"/>
    <n v="3878.76"/>
    <n v="3372"/>
    <n v="11.71"/>
    <n v="161.61000000000001"/>
    <n v="46775.11"/>
    <m/>
    <m/>
    <m/>
    <m/>
    <m/>
    <m/>
    <m/>
    <m/>
    <m/>
    <m/>
    <n v="1030.57"/>
    <n v="23867"/>
    <n v="82.87"/>
    <n v="42.94"/>
  </r>
  <r>
    <x v="41"/>
    <x v="41"/>
    <x v="6"/>
    <x v="7"/>
    <x v="57"/>
    <x v="6625"/>
    <n v="19135"/>
    <n v="37.97"/>
    <n v="1943.69"/>
    <n v="75920.55"/>
    <n v="19532.490000000002"/>
    <n v="23435"/>
    <n v="46.5"/>
    <n v="465.06"/>
    <n v="235548.19"/>
    <m/>
    <m/>
    <m/>
    <m/>
    <m/>
    <m/>
    <m/>
    <m/>
    <m/>
    <m/>
    <n v="1.99"/>
    <n v="11667"/>
    <n v="23.15"/>
    <n v="0.05"/>
  </r>
  <r>
    <x v="180"/>
    <x v="180"/>
    <x v="5"/>
    <x v="2"/>
    <x v="30"/>
    <x v="6626"/>
    <n v="58703"/>
    <n v="101.91"/>
    <n v="8404.44"/>
    <n v="375174.09"/>
    <n v="0"/>
    <m/>
    <m/>
    <m/>
    <m/>
    <m/>
    <m/>
    <m/>
    <m/>
    <m/>
    <m/>
    <m/>
    <m/>
    <m/>
    <m/>
    <n v="15374"/>
    <n v="5155"/>
    <n v="8.9499999999999993"/>
    <n v="320.29000000000002"/>
  </r>
  <r>
    <x v="73"/>
    <x v="73"/>
    <x v="7"/>
    <x v="19"/>
    <x v="55"/>
    <x v="6627"/>
    <n v="22097"/>
    <n v="19.18"/>
    <n v="3145.83"/>
    <n v="280860"/>
    <n v="0"/>
    <m/>
    <m/>
    <m/>
    <m/>
    <m/>
    <m/>
    <m/>
    <m/>
    <m/>
    <m/>
    <m/>
    <m/>
    <m/>
    <m/>
    <n v="0"/>
    <m/>
    <m/>
    <n v="0"/>
  </r>
  <r>
    <x v="123"/>
    <x v="123"/>
    <x v="11"/>
    <x v="2"/>
    <x v="30"/>
    <x v="6628"/>
    <n v="38427"/>
    <n v="66.709999999999994"/>
    <n v="6169.17"/>
    <n v="275391.59999999998"/>
    <n v="0"/>
    <m/>
    <m/>
    <m/>
    <m/>
    <n v="112"/>
    <n v="556"/>
    <n v="0.97"/>
    <n v="2"/>
    <n v="1418.93"/>
    <m/>
    <m/>
    <m/>
    <m/>
    <m/>
    <n v="125700"/>
    <n v="10346"/>
    <n v="17.96"/>
    <n v="2618.75"/>
  </r>
  <r>
    <x v="74"/>
    <x v="74"/>
    <x v="13"/>
    <x v="14"/>
    <x v="97"/>
    <x v="6629"/>
    <n v="40015"/>
    <n v="41.17"/>
    <n v="3879.37"/>
    <n v="292232.96999999997"/>
    <n v="22144.52"/>
    <n v="29345"/>
    <n v="30.19"/>
    <n v="273.39"/>
    <n v="267047.40999999997"/>
    <m/>
    <m/>
    <m/>
    <m/>
    <m/>
    <m/>
    <m/>
    <m/>
    <m/>
    <m/>
    <n v="2204.4"/>
    <n v="36921"/>
    <n v="37.979999999999997"/>
    <n v="27.21"/>
  </r>
  <r>
    <x v="21"/>
    <x v="21"/>
    <x v="1"/>
    <x v="14"/>
    <x v="2"/>
    <x v="6578"/>
    <n v="26829"/>
    <n v="34.93"/>
    <n v="3837.5"/>
    <n v="228408"/>
    <n v="17958"/>
    <n v="24526"/>
    <n v="31.93"/>
    <n v="280.58999999999997"/>
    <n v="216560.91"/>
    <m/>
    <m/>
    <m/>
    <m/>
    <m/>
    <m/>
    <m/>
    <m/>
    <m/>
    <m/>
    <n v="2158.9499999999998"/>
    <n v="20278"/>
    <n v="26.4"/>
    <n v="33.729999999999997"/>
  </r>
  <r>
    <x v="113"/>
    <x v="113"/>
    <x v="2"/>
    <x v="2"/>
    <x v="3"/>
    <x v="6630"/>
    <n v="68230"/>
    <n v="78.97"/>
    <n v="7811.88"/>
    <n v="523083.15"/>
    <n v="0"/>
    <m/>
    <m/>
    <m/>
    <m/>
    <m/>
    <m/>
    <m/>
    <m/>
    <m/>
    <m/>
    <m/>
    <m/>
    <m/>
    <m/>
    <n v="853.95"/>
    <n v="2789"/>
    <n v="3.23"/>
    <n v="11.86"/>
  </r>
  <r>
    <x v="72"/>
    <x v="72"/>
    <x v="15"/>
    <x v="1"/>
    <x v="21"/>
    <x v="6631"/>
    <n v="228"/>
    <n v="0.79"/>
    <n v="23"/>
    <n v="513.36"/>
    <n v="1011.64"/>
    <n v="1439"/>
    <n v="5"/>
    <n v="42.15"/>
    <n v="12199.66"/>
    <m/>
    <m/>
    <m/>
    <m/>
    <m/>
    <m/>
    <m/>
    <m/>
    <m/>
    <m/>
    <n v="0"/>
    <n v="22016"/>
    <n v="76.44"/>
    <n v="0"/>
  </r>
  <r>
    <x v="155"/>
    <x v="155"/>
    <x v="11"/>
    <x v="7"/>
    <x v="21"/>
    <x v="6632"/>
    <n v="48568"/>
    <n v="168.64"/>
    <n v="11267.83"/>
    <n v="251498.04"/>
    <n v="0"/>
    <m/>
    <m/>
    <m/>
    <m/>
    <m/>
    <m/>
    <m/>
    <m/>
    <m/>
    <m/>
    <m/>
    <m/>
    <m/>
    <m/>
    <n v="20418.96"/>
    <n v="74819"/>
    <n v="259.79000000000002"/>
    <n v="850.79"/>
  </r>
  <r>
    <x v="136"/>
    <x v="136"/>
    <x v="5"/>
    <x v="12"/>
    <x v="6"/>
    <x v="4"/>
    <m/>
    <m/>
    <m/>
    <m/>
    <n v="0"/>
    <m/>
    <m/>
    <m/>
    <m/>
    <m/>
    <m/>
    <m/>
    <m/>
    <m/>
    <m/>
    <m/>
    <m/>
    <m/>
    <m/>
    <n v="0"/>
    <m/>
    <m/>
    <n v="0"/>
  </r>
  <r>
    <x v="26"/>
    <x v="26"/>
    <x v="13"/>
    <x v="1"/>
    <x v="12"/>
    <x v="4"/>
    <m/>
    <m/>
    <m/>
    <m/>
    <n v="0"/>
    <m/>
    <m/>
    <m/>
    <m/>
    <m/>
    <m/>
    <m/>
    <m/>
    <m/>
    <m/>
    <m/>
    <m/>
    <m/>
    <m/>
    <n v="189600"/>
    <n v="12583"/>
    <n v="74.900000000000006"/>
    <n v="13542.86"/>
  </r>
  <r>
    <x v="231"/>
    <x v="231"/>
    <x v="7"/>
    <x v="23"/>
    <x v="38"/>
    <x v="6633"/>
    <n v="34123"/>
    <n v="50.78"/>
    <n v="5402.86"/>
    <n v="281380.8"/>
    <n v="0"/>
    <m/>
    <m/>
    <m/>
    <m/>
    <m/>
    <m/>
    <m/>
    <m/>
    <m/>
    <m/>
    <m/>
    <m/>
    <m/>
    <m/>
    <n v="0"/>
    <m/>
    <m/>
    <n v="0"/>
  </r>
  <r>
    <x v="108"/>
    <x v="108"/>
    <x v="8"/>
    <x v="2"/>
    <x v="37"/>
    <x v="6634"/>
    <n v="45032"/>
    <n v="117.27"/>
    <n v="8250"/>
    <n v="245520"/>
    <n v="0"/>
    <m/>
    <m/>
    <m/>
    <m/>
    <m/>
    <m/>
    <m/>
    <m/>
    <m/>
    <m/>
    <m/>
    <m/>
    <m/>
    <m/>
    <n v="454.67"/>
    <n v="8100"/>
    <n v="21.09"/>
    <n v="14.21"/>
  </r>
  <r>
    <x v="194"/>
    <x v="194"/>
    <x v="7"/>
    <x v="1"/>
    <x v="7"/>
    <x v="4"/>
    <n v="0"/>
    <n v="0"/>
    <m/>
    <m/>
    <n v="0"/>
    <m/>
    <m/>
    <m/>
    <m/>
    <m/>
    <m/>
    <m/>
    <m/>
    <m/>
    <m/>
    <m/>
    <m/>
    <m/>
    <m/>
    <n v="0"/>
    <m/>
    <m/>
    <n v="0"/>
  </r>
  <r>
    <x v="72"/>
    <x v="72"/>
    <x v="10"/>
    <x v="27"/>
    <x v="11"/>
    <x v="4"/>
    <m/>
    <m/>
    <m/>
    <m/>
    <n v="0"/>
    <m/>
    <m/>
    <m/>
    <m/>
    <m/>
    <m/>
    <m/>
    <m/>
    <m/>
    <m/>
    <m/>
    <m/>
    <m/>
    <m/>
    <n v="462000"/>
    <n v="7527"/>
    <n v="62.73"/>
    <n v="46200"/>
  </r>
  <r>
    <x v="119"/>
    <x v="119"/>
    <x v="9"/>
    <x v="2"/>
    <x v="2"/>
    <x v="6635"/>
    <n v="52398"/>
    <n v="68.23"/>
    <n v="4374.84"/>
    <n v="260390.7"/>
    <n v="53146.46"/>
    <n v="65854"/>
    <n v="85.75"/>
    <n v="830.41"/>
    <n v="640909.1"/>
    <m/>
    <m/>
    <m/>
    <m/>
    <m/>
    <m/>
    <m/>
    <m/>
    <m/>
    <m/>
    <n v="299300"/>
    <n v="36371"/>
    <n v="47.36"/>
    <n v="4676.5600000000004"/>
  </r>
  <r>
    <x v="87"/>
    <x v="87"/>
    <x v="7"/>
    <x v="2"/>
    <x v="28"/>
    <x v="6636"/>
    <n v="1645"/>
    <n v="11.42"/>
    <n v="1150.58"/>
    <n v="12840.51"/>
    <n v="1301"/>
    <n v="2016"/>
    <n v="14"/>
    <n v="108.42"/>
    <n v="15689.15"/>
    <m/>
    <m/>
    <m/>
    <m/>
    <m/>
    <m/>
    <m/>
    <m/>
    <m/>
    <m/>
    <n v="309"/>
    <n v="1995"/>
    <n v="13.85"/>
    <n v="25.75"/>
  </r>
  <r>
    <x v="2"/>
    <x v="2"/>
    <x v="5"/>
    <x v="30"/>
    <x v="68"/>
    <x v="4"/>
    <m/>
    <m/>
    <m/>
    <m/>
    <n v="0"/>
    <m/>
    <m/>
    <m/>
    <m/>
    <m/>
    <m/>
    <m/>
    <m/>
    <m/>
    <m/>
    <m/>
    <m/>
    <m/>
    <m/>
    <n v="269.39999999999998"/>
    <n v="1155"/>
    <n v="6.02"/>
    <n v="16.84"/>
  </r>
  <r>
    <x v="65"/>
    <x v="65"/>
    <x v="13"/>
    <x v="0"/>
    <x v="100"/>
    <x v="2229"/>
    <n v="32026"/>
    <n v="95.32"/>
    <n v="7149.25"/>
    <n v="186166.47"/>
    <n v="12935.98"/>
    <n v="9742"/>
    <n v="28.99"/>
    <n v="462"/>
    <n v="155998.92000000001"/>
    <m/>
    <m/>
    <m/>
    <m/>
    <m/>
    <m/>
    <m/>
    <m/>
    <m/>
    <m/>
    <n v="2043"/>
    <n v="9811"/>
    <n v="29.2"/>
    <n v="72.959999999999994"/>
  </r>
  <r>
    <x v="133"/>
    <x v="133"/>
    <x v="15"/>
    <x v="2"/>
    <x v="29"/>
    <x v="6637"/>
    <n v="25777"/>
    <n v="41.31"/>
    <n v="2822.35"/>
    <n v="136488.66"/>
    <n v="20095"/>
    <n v="33035"/>
    <n v="52.94"/>
    <n v="386.44"/>
    <n v="242331.63"/>
    <m/>
    <m/>
    <m/>
    <m/>
    <m/>
    <m/>
    <m/>
    <m/>
    <m/>
    <m/>
    <n v="211.98"/>
    <n v="20516"/>
    <n v="32.880000000000003"/>
    <n v="4.08"/>
  </r>
  <r>
    <x v="170"/>
    <x v="170"/>
    <x v="10"/>
    <x v="1"/>
    <x v="16"/>
    <x v="2777"/>
    <n v="12"/>
    <n v="0.25"/>
    <n v="11"/>
    <n v="40.92"/>
    <n v="0"/>
    <m/>
    <m/>
    <m/>
    <m/>
    <m/>
    <m/>
    <m/>
    <m/>
    <m/>
    <n v="100"/>
    <n v="249"/>
    <n v="5.19"/>
    <n v="25"/>
    <n v="2238.4"/>
    <n v="5700"/>
    <n v="834"/>
    <n v="17.38"/>
    <n v="1425"/>
  </r>
  <r>
    <x v="72"/>
    <x v="72"/>
    <x v="7"/>
    <x v="32"/>
    <x v="6"/>
    <x v="4"/>
    <m/>
    <m/>
    <m/>
    <m/>
    <n v="0"/>
    <m/>
    <m/>
    <m/>
    <m/>
    <m/>
    <m/>
    <m/>
    <m/>
    <m/>
    <m/>
    <m/>
    <m/>
    <m/>
    <m/>
    <n v="39000"/>
    <n v="693"/>
    <n v="7.22"/>
    <n v="4875"/>
  </r>
  <r>
    <x v="78"/>
    <x v="78"/>
    <x v="11"/>
    <x v="5"/>
    <x v="79"/>
    <x v="6638"/>
    <n v="35557"/>
    <n v="42.94"/>
    <n v="4467.25"/>
    <n v="286663.2"/>
    <n v="25144.52"/>
    <n v="39046"/>
    <n v="47.16"/>
    <m/>
    <m/>
    <m/>
    <m/>
    <m/>
    <m/>
    <m/>
    <m/>
    <m/>
    <m/>
    <m/>
    <m/>
    <n v="210450"/>
    <n v="24937"/>
    <n v="30.12"/>
    <n v="3050"/>
  </r>
  <r>
    <x v="145"/>
    <x v="145"/>
    <x v="15"/>
    <x v="2"/>
    <x v="30"/>
    <x v="6639"/>
    <n v="56483"/>
    <n v="98.06"/>
    <n v="12496.67"/>
    <n v="557851.19999999995"/>
    <n v="0"/>
    <m/>
    <m/>
    <m/>
    <m/>
    <m/>
    <m/>
    <m/>
    <m/>
    <m/>
    <m/>
    <m/>
    <m/>
    <m/>
    <m/>
    <n v="201.86"/>
    <n v="10953"/>
    <n v="19.02"/>
    <n v="4.21"/>
  </r>
  <r>
    <x v="168"/>
    <x v="168"/>
    <x v="7"/>
    <x v="2"/>
    <x v="37"/>
    <x v="6640"/>
    <n v="2424"/>
    <n v="6.31"/>
    <n v="483.38"/>
    <n v="14385.24"/>
    <n v="2024"/>
    <n v="2652"/>
    <n v="6.91"/>
    <n v="63.25"/>
    <n v="24408.02"/>
    <m/>
    <m/>
    <m/>
    <m/>
    <m/>
    <m/>
    <m/>
    <m/>
    <m/>
    <m/>
    <n v="486.6"/>
    <n v="1252"/>
    <n v="3.26"/>
    <n v="15.21"/>
  </r>
  <r>
    <x v="196"/>
    <x v="196"/>
    <x v="0"/>
    <x v="2"/>
    <x v="9"/>
    <x v="6641"/>
    <n v="22147"/>
    <n v="46.14"/>
    <n v="3279.78"/>
    <n v="122007.63"/>
    <n v="0"/>
    <n v="0"/>
    <n v="0"/>
    <m/>
    <m/>
    <m/>
    <n v="0"/>
    <n v="0"/>
    <m/>
    <m/>
    <n v="12159"/>
    <n v="40645"/>
    <n v="84.68"/>
    <n v="303"/>
    <n v="272167.06"/>
    <n v="122030"/>
    <n v="6291"/>
    <n v="13.11"/>
    <n v="3050.75"/>
  </r>
  <r>
    <x v="193"/>
    <x v="193"/>
    <x v="14"/>
    <x v="1"/>
    <x v="41"/>
    <x v="6642"/>
    <n v="160"/>
    <n v="4.4400000000000004"/>
    <n v="121.67"/>
    <n v="339.45"/>
    <n v="0"/>
    <m/>
    <m/>
    <m/>
    <m/>
    <m/>
    <m/>
    <m/>
    <m/>
    <m/>
    <m/>
    <m/>
    <m/>
    <m/>
    <m/>
    <n v="0"/>
    <m/>
    <m/>
    <n v="0"/>
  </r>
  <r>
    <x v="211"/>
    <x v="211"/>
    <x v="3"/>
    <x v="1"/>
    <x v="19"/>
    <x v="6643"/>
    <n v="2040"/>
    <n v="11.33"/>
    <n v="598.47"/>
    <n v="8348.61"/>
    <n v="0"/>
    <m/>
    <m/>
    <m/>
    <m/>
    <m/>
    <m/>
    <m/>
    <m/>
    <m/>
    <m/>
    <m/>
    <m/>
    <m/>
    <m/>
    <n v="1019.99"/>
    <n v="4113"/>
    <n v="22.85"/>
    <n v="68"/>
  </r>
  <r>
    <x v="159"/>
    <x v="159"/>
    <x v="4"/>
    <x v="1"/>
    <x v="4"/>
    <x v="6644"/>
    <n v="200"/>
    <n v="2.38"/>
    <n v="90.14"/>
    <n v="586.83000000000004"/>
    <n v="863.24"/>
    <n v="2159"/>
    <n v="25.7"/>
    <m/>
    <m/>
    <m/>
    <m/>
    <m/>
    <m/>
    <m/>
    <m/>
    <m/>
    <m/>
    <m/>
    <m/>
    <n v="19900"/>
    <n v="3176"/>
    <n v="37.81"/>
    <n v="2842.86"/>
  </r>
  <r>
    <x v="144"/>
    <x v="144"/>
    <x v="6"/>
    <x v="3"/>
    <x v="51"/>
    <x v="4"/>
    <m/>
    <m/>
    <m/>
    <m/>
    <n v="0"/>
    <m/>
    <m/>
    <m/>
    <m/>
    <m/>
    <m/>
    <m/>
    <m/>
    <m/>
    <m/>
    <m/>
    <m/>
    <m/>
    <m/>
    <n v="11474"/>
    <n v="982"/>
    <n v="81.83"/>
    <n v="11474"/>
  </r>
  <r>
    <x v="67"/>
    <x v="67"/>
    <x v="8"/>
    <x v="1"/>
    <x v="6"/>
    <x v="6645"/>
    <n v="716"/>
    <n v="7.46"/>
    <n v="312.5"/>
    <n v="2325"/>
    <n v="0"/>
    <m/>
    <m/>
    <m/>
    <m/>
    <m/>
    <m/>
    <m/>
    <m/>
    <m/>
    <m/>
    <m/>
    <m/>
    <m/>
    <m/>
    <n v="616"/>
    <n v="10131"/>
    <n v="105.53"/>
    <n v="77"/>
  </r>
  <r>
    <x v="28"/>
    <x v="28"/>
    <x v="15"/>
    <x v="7"/>
    <x v="29"/>
    <x v="6646"/>
    <n v="27079"/>
    <n v="43.4"/>
    <n v="3154.62"/>
    <n v="152557.20000000001"/>
    <n v="0"/>
    <m/>
    <m/>
    <m/>
    <m/>
    <m/>
    <m/>
    <m/>
    <m/>
    <m/>
    <m/>
    <m/>
    <m/>
    <m/>
    <m/>
    <n v="103800"/>
    <n v="10054"/>
    <n v="16.11"/>
    <n v="1996.15"/>
  </r>
  <r>
    <x v="136"/>
    <x v="136"/>
    <x v="15"/>
    <x v="1"/>
    <x v="71"/>
    <x v="6647"/>
    <n v="6975"/>
    <n v="116.25"/>
    <n v="6818.6"/>
    <n v="31706.49"/>
    <n v="3010.67"/>
    <n v="3810"/>
    <n v="63.5"/>
    <m/>
    <m/>
    <n v="33"/>
    <n v="118"/>
    <n v="1.97"/>
    <n v="6"/>
    <n v="418.08"/>
    <n v="474"/>
    <n v="1760"/>
    <n v="29.33"/>
    <n v="94"/>
    <n v="10610.02"/>
    <n v="30929.81"/>
    <n v="1198"/>
    <n v="19.97"/>
    <n v="6185.96"/>
  </r>
  <r>
    <x v="197"/>
    <x v="197"/>
    <x v="5"/>
    <x v="2"/>
    <x v="30"/>
    <x v="6648"/>
    <n v="73314"/>
    <n v="127.28"/>
    <n v="9457.4"/>
    <n v="422178.15"/>
    <n v="0"/>
    <m/>
    <m/>
    <m/>
    <m/>
    <m/>
    <m/>
    <m/>
    <m/>
    <m/>
    <m/>
    <m/>
    <m/>
    <m/>
    <m/>
    <n v="0"/>
    <m/>
    <m/>
    <n v="0"/>
  </r>
  <r>
    <x v="182"/>
    <x v="182"/>
    <x v="15"/>
    <x v="2"/>
    <x v="9"/>
    <x v="6649"/>
    <n v="50646"/>
    <n v="105.51"/>
    <n v="8113.2"/>
    <n v="301811.03999999998"/>
    <n v="0"/>
    <m/>
    <m/>
    <m/>
    <m/>
    <m/>
    <m/>
    <m/>
    <m/>
    <m/>
    <m/>
    <m/>
    <m/>
    <m/>
    <m/>
    <n v="1485.19"/>
    <n v="2563"/>
    <n v="5.34"/>
    <n v="37.130000000000003"/>
  </r>
  <r>
    <x v="111"/>
    <x v="111"/>
    <x v="15"/>
    <x v="2"/>
    <x v="57"/>
    <x v="6650"/>
    <n v="51445"/>
    <n v="102.07"/>
    <n v="9591.43"/>
    <n v="374641.2"/>
    <n v="0"/>
    <m/>
    <m/>
    <m/>
    <m/>
    <m/>
    <m/>
    <m/>
    <m/>
    <m/>
    <m/>
    <m/>
    <m/>
    <m/>
    <m/>
    <n v="1057"/>
    <n v="12058"/>
    <n v="23.92"/>
    <n v="25.17"/>
  </r>
  <r>
    <x v="150"/>
    <x v="150"/>
    <x v="4"/>
    <x v="1"/>
    <x v="71"/>
    <x v="6651"/>
    <n v="442"/>
    <n v="7.37"/>
    <n v="273.2"/>
    <n v="1270.3800000000001"/>
    <n v="0"/>
    <m/>
    <m/>
    <m/>
    <m/>
    <m/>
    <m/>
    <m/>
    <m/>
    <m/>
    <n v="2229"/>
    <n v="6123"/>
    <n v="102.05"/>
    <n v="445"/>
    <n v="49893.94"/>
    <n v="42400"/>
    <n v="4743"/>
    <n v="79.05"/>
    <n v="8480"/>
  </r>
  <r>
    <x v="52"/>
    <x v="52"/>
    <x v="9"/>
    <x v="8"/>
    <x v="6"/>
    <x v="6652"/>
    <n v="15777"/>
    <n v="164.34"/>
    <n v="9633.8799999999992"/>
    <n v="71676.03"/>
    <n v="9634.34"/>
    <n v="14247"/>
    <n v="148.41"/>
    <n v="1204.29"/>
    <n v="116183.34"/>
    <m/>
    <m/>
    <m/>
    <m/>
    <m/>
    <m/>
    <m/>
    <m/>
    <m/>
    <m/>
    <n v="1881"/>
    <n v="10290"/>
    <n v="107.19"/>
    <n v="235.13"/>
  </r>
  <r>
    <x v="95"/>
    <x v="95"/>
    <x v="7"/>
    <x v="1"/>
    <x v="28"/>
    <x v="6653"/>
    <n v="212"/>
    <n v="1.47"/>
    <n v="118.33"/>
    <n v="1320.6"/>
    <n v="0"/>
    <m/>
    <m/>
    <m/>
    <m/>
    <m/>
    <m/>
    <m/>
    <m/>
    <m/>
    <m/>
    <m/>
    <m/>
    <m/>
    <m/>
    <n v="104700"/>
    <n v="2845"/>
    <n v="19.760000000000002"/>
    <n v="8725"/>
  </r>
  <r>
    <x v="74"/>
    <x v="74"/>
    <x v="6"/>
    <x v="14"/>
    <x v="97"/>
    <x v="6654"/>
    <n v="52557"/>
    <n v="54.07"/>
    <n v="4311.1099999999997"/>
    <n v="324756"/>
    <n v="34305.53"/>
    <n v="62254"/>
    <n v="64.05"/>
    <m/>
    <m/>
    <m/>
    <m/>
    <m/>
    <m/>
    <m/>
    <m/>
    <m/>
    <m/>
    <m/>
    <m/>
    <n v="1920.99"/>
    <n v="28519"/>
    <n v="29.34"/>
    <n v="23.72"/>
  </r>
  <r>
    <x v="22"/>
    <x v="22"/>
    <x v="9"/>
    <x v="7"/>
    <x v="37"/>
    <x v="6655"/>
    <n v="14715"/>
    <n v="38.32"/>
    <n v="3122.5"/>
    <n v="92925.6"/>
    <n v="18894.28"/>
    <n v="30607"/>
    <n v="79.709999999999994"/>
    <n v="590.45000000000005"/>
    <n v="227851.76"/>
    <m/>
    <m/>
    <m/>
    <m/>
    <m/>
    <m/>
    <m/>
    <m/>
    <m/>
    <m/>
    <n v="136.49"/>
    <n v="9749"/>
    <n v="25.39"/>
    <n v="4.2699999999999996"/>
  </r>
  <r>
    <x v="176"/>
    <x v="176"/>
    <x v="3"/>
    <x v="4"/>
    <x v="12"/>
    <x v="5159"/>
    <n v="52"/>
    <n v="0.31"/>
    <n v="12.79"/>
    <n v="166.47"/>
    <n v="281.27999999999997"/>
    <n v="472"/>
    <n v="2.81"/>
    <n v="20.09"/>
    <n v="3392.04"/>
    <m/>
    <m/>
    <m/>
    <m/>
    <m/>
    <m/>
    <m/>
    <m/>
    <m/>
    <m/>
    <n v="175.44"/>
    <n v="5071"/>
    <n v="30.18"/>
    <n v="12.53"/>
  </r>
  <r>
    <x v="130"/>
    <x v="130"/>
    <x v="7"/>
    <x v="1"/>
    <x v="68"/>
    <x v="6656"/>
    <n v="278"/>
    <n v="1.45"/>
    <n v="89.88"/>
    <n v="1337.34"/>
    <n v="7.76"/>
    <n v="11"/>
    <n v="0.06"/>
    <m/>
    <m/>
    <m/>
    <m/>
    <m/>
    <m/>
    <m/>
    <m/>
    <m/>
    <m/>
    <m/>
    <m/>
    <n v="149252"/>
    <n v="2148"/>
    <n v="11.19"/>
    <n v="9328.25"/>
  </r>
  <r>
    <x v="119"/>
    <x v="119"/>
    <x v="10"/>
    <x v="1"/>
    <x v="98"/>
    <x v="6657"/>
    <n v="432"/>
    <n v="2"/>
    <n v="103.5"/>
    <n v="1732.59"/>
    <n v="437.44"/>
    <n v="862"/>
    <n v="3.99"/>
    <n v="24.3"/>
    <n v="5275.21"/>
    <m/>
    <m/>
    <m/>
    <m/>
    <m/>
    <m/>
    <m/>
    <m/>
    <m/>
    <m/>
    <n v="355035"/>
    <n v="17011"/>
    <n v="78.75"/>
    <n v="19724.169999999998"/>
  </r>
  <r>
    <x v="197"/>
    <x v="197"/>
    <x v="3"/>
    <x v="6"/>
    <x v="71"/>
    <x v="4"/>
    <m/>
    <m/>
    <m/>
    <m/>
    <n v="0"/>
    <m/>
    <m/>
    <m/>
    <m/>
    <m/>
    <m/>
    <m/>
    <m/>
    <m/>
    <m/>
    <m/>
    <m/>
    <m/>
    <m/>
    <n v="270.04000000000002"/>
    <n v="1448"/>
    <n v="24.13"/>
    <n v="54.01"/>
  </r>
  <r>
    <x v="116"/>
    <x v="116"/>
    <x v="3"/>
    <x v="2"/>
    <x v="58"/>
    <x v="6658"/>
    <n v="119639"/>
    <n v="95.86"/>
    <n v="11711.53"/>
    <n v="1132739.07"/>
    <n v="0"/>
    <m/>
    <m/>
    <m/>
    <m/>
    <m/>
    <m/>
    <m/>
    <m/>
    <m/>
    <m/>
    <m/>
    <m/>
    <m/>
    <m/>
    <n v="446.76"/>
    <n v="22805"/>
    <n v="18.27"/>
    <n v="4.3"/>
  </r>
  <r>
    <x v="72"/>
    <x v="72"/>
    <x v="12"/>
    <x v="34"/>
    <x v="9"/>
    <x v="6659"/>
    <n v="17658"/>
    <n v="36.79"/>
    <n v="2531.1999999999998"/>
    <n v="94160.639999999999"/>
    <n v="22886.52"/>
    <n v="28179"/>
    <n v="58.71"/>
    <n v="572.16"/>
    <n v="275995.39"/>
    <m/>
    <m/>
    <m/>
    <m/>
    <m/>
    <m/>
    <m/>
    <m/>
    <m/>
    <m/>
    <n v="500498"/>
    <n v="13710"/>
    <n v="28.56"/>
    <n v="12512.45"/>
  </r>
  <r>
    <x v="14"/>
    <x v="14"/>
    <x v="5"/>
    <x v="5"/>
    <x v="33"/>
    <x v="6660"/>
    <n v="148067"/>
    <n v="123.39"/>
    <n v="7907.88"/>
    <n v="735432.84"/>
    <n v="8485.94"/>
    <n v="10098"/>
    <n v="8.42"/>
    <n v="84.86"/>
    <n v="102334.45"/>
    <m/>
    <m/>
    <m/>
    <m/>
    <m/>
    <m/>
    <m/>
    <m/>
    <m/>
    <m/>
    <n v="0"/>
    <n v="32800"/>
    <n v="27.33"/>
    <n v="0"/>
  </r>
  <r>
    <x v="49"/>
    <x v="49"/>
    <x v="12"/>
    <x v="5"/>
    <x v="57"/>
    <x v="6661"/>
    <n v="22596"/>
    <n v="44.83"/>
    <n v="2892.07"/>
    <n v="112964.31"/>
    <n v="32482.17"/>
    <n v="23708"/>
    <n v="47.04"/>
    <n v="773.38"/>
    <n v="391712.21"/>
    <m/>
    <m/>
    <m/>
    <m/>
    <m/>
    <m/>
    <m/>
    <m/>
    <m/>
    <m/>
    <n v="129826"/>
    <n v="12821"/>
    <n v="25.44"/>
    <n v="3091.1"/>
  </r>
  <r>
    <x v="9"/>
    <x v="9"/>
    <x v="4"/>
    <x v="5"/>
    <x v="31"/>
    <x v="6662"/>
    <n v="12595"/>
    <n v="52.48"/>
    <n v="5792.15"/>
    <n v="107733.99"/>
    <n v="2816"/>
    <n v="5491"/>
    <n v="22.88"/>
    <n v="140.80000000000001"/>
    <n v="33958.99"/>
    <m/>
    <m/>
    <m/>
    <m/>
    <m/>
    <m/>
    <m/>
    <m/>
    <m/>
    <m/>
    <n v="449.33"/>
    <n v="1540"/>
    <n v="6.42"/>
    <n v="22.47"/>
  </r>
  <r>
    <x v="109"/>
    <x v="109"/>
    <x v="15"/>
    <x v="18"/>
    <x v="98"/>
    <x v="0"/>
    <n v="0"/>
    <n v="0"/>
    <n v="0"/>
    <n v="0"/>
    <n v="0"/>
    <n v="0"/>
    <n v="0"/>
    <m/>
    <m/>
    <n v="0"/>
    <n v="0"/>
    <n v="0"/>
    <n v="0"/>
    <n v="0"/>
    <n v="0"/>
    <n v="0"/>
    <n v="0"/>
    <n v="0"/>
    <n v="0"/>
    <n v="0"/>
    <n v="0"/>
    <n v="0"/>
    <n v="0"/>
  </r>
  <r>
    <x v="134"/>
    <x v="134"/>
    <x v="15"/>
    <x v="6"/>
    <x v="7"/>
    <x v="4"/>
    <m/>
    <m/>
    <m/>
    <m/>
    <n v="0"/>
    <m/>
    <m/>
    <m/>
    <m/>
    <m/>
    <m/>
    <m/>
    <m/>
    <m/>
    <m/>
    <m/>
    <m/>
    <m/>
    <m/>
    <n v="57.48"/>
    <n v="192"/>
    <n v="8"/>
    <n v="28.74"/>
  </r>
  <r>
    <x v="185"/>
    <x v="185"/>
    <x v="0"/>
    <x v="7"/>
    <x v="9"/>
    <x v="6663"/>
    <n v="2957"/>
    <n v="6.16"/>
    <n v="423"/>
    <n v="15735.6"/>
    <n v="20571.36"/>
    <n v="38593"/>
    <n v="80.400000000000006"/>
    <n v="514.28"/>
    <n v="248076.18"/>
    <m/>
    <m/>
    <m/>
    <m/>
    <m/>
    <m/>
    <m/>
    <m/>
    <m/>
    <m/>
    <n v="103100"/>
    <n v="9096"/>
    <n v="18.95"/>
    <n v="2577.5"/>
  </r>
  <r>
    <x v="124"/>
    <x v="124"/>
    <x v="3"/>
    <x v="1"/>
    <x v="28"/>
    <x v="6664"/>
    <n v="543"/>
    <n v="3.77"/>
    <n v="118"/>
    <n v="1316.88"/>
    <n v="0"/>
    <m/>
    <m/>
    <m/>
    <m/>
    <m/>
    <m/>
    <m/>
    <m/>
    <m/>
    <m/>
    <m/>
    <m/>
    <m/>
    <m/>
    <n v="39075"/>
    <n v="7240"/>
    <n v="50.28"/>
    <n v="3256.25"/>
  </r>
  <r>
    <x v="201"/>
    <x v="201"/>
    <x v="15"/>
    <x v="11"/>
    <x v="112"/>
    <x v="6665"/>
    <n v="203893"/>
    <n v="87.13"/>
    <n v="7758.84"/>
    <n v="1407064.89"/>
    <n v="187205.63"/>
    <n v="226485"/>
    <n v="96.79"/>
    <n v="960.03"/>
    <n v="2257568.7999999998"/>
    <m/>
    <m/>
    <m/>
    <m/>
    <m/>
    <m/>
    <m/>
    <m/>
    <m/>
    <m/>
    <n v="34.4"/>
    <n v="165965"/>
    <n v="70.930000000000007"/>
    <n v="0.18"/>
  </r>
  <r>
    <x v="72"/>
    <x v="72"/>
    <x v="5"/>
    <x v="2"/>
    <x v="26"/>
    <x v="6666"/>
    <n v="35909"/>
    <n v="44.01"/>
    <n v="3575.29"/>
    <n v="226101.6"/>
    <n v="38662.46"/>
    <n v="43537"/>
    <n v="53.35"/>
    <n v="568.57000000000005"/>
    <n v="466242.25"/>
    <m/>
    <m/>
    <m/>
    <m/>
    <m/>
    <m/>
    <m/>
    <m/>
    <m/>
    <m/>
    <n v="850395.72"/>
    <n v="28780"/>
    <n v="35.270000000000003"/>
    <n v="12505.82"/>
  </r>
  <r>
    <x v="172"/>
    <x v="172"/>
    <x v="0"/>
    <x v="2"/>
    <x v="9"/>
    <x v="175"/>
    <n v="63055"/>
    <n v="131.36000000000001"/>
    <n v="10660"/>
    <n v="396552"/>
    <n v="0"/>
    <m/>
    <m/>
    <m/>
    <m/>
    <m/>
    <m/>
    <m/>
    <m/>
    <m/>
    <m/>
    <m/>
    <m/>
    <m/>
    <m/>
    <n v="0"/>
    <m/>
    <m/>
    <n v="0"/>
  </r>
  <r>
    <x v="21"/>
    <x v="21"/>
    <x v="1"/>
    <x v="12"/>
    <x v="12"/>
    <x v="4"/>
    <m/>
    <m/>
    <m/>
    <m/>
    <n v="0"/>
    <m/>
    <m/>
    <m/>
    <m/>
    <m/>
    <m/>
    <m/>
    <m/>
    <m/>
    <m/>
    <m/>
    <m/>
    <m/>
    <m/>
    <n v="1776.62"/>
    <n v="5568"/>
    <n v="33.14"/>
    <n v="126.9"/>
  </r>
  <r>
    <x v="23"/>
    <x v="23"/>
    <x v="3"/>
    <x v="7"/>
    <x v="124"/>
    <x v="6667"/>
    <n v="30780"/>
    <n v="54.57"/>
    <n v="4018.74"/>
    <n v="175659.33"/>
    <n v="25715.81"/>
    <n v="32864"/>
    <n v="58.27"/>
    <n v="547.14"/>
    <n v="310114.67"/>
    <m/>
    <m/>
    <m/>
    <m/>
    <m/>
    <m/>
    <m/>
    <m/>
    <m/>
    <m/>
    <n v="3596"/>
    <n v="27905"/>
    <n v="49.48"/>
    <n v="76.510000000000005"/>
  </r>
  <r>
    <x v="137"/>
    <x v="137"/>
    <x v="5"/>
    <x v="2"/>
    <x v="2"/>
    <x v="6668"/>
    <n v="87019"/>
    <n v="113.31"/>
    <n v="7438.08"/>
    <n v="442714.41"/>
    <n v="0"/>
    <m/>
    <m/>
    <m/>
    <m/>
    <m/>
    <m/>
    <m/>
    <m/>
    <m/>
    <m/>
    <m/>
    <m/>
    <m/>
    <m/>
    <n v="1020.2"/>
    <n v="9919"/>
    <n v="12.92"/>
    <n v="15.94"/>
  </r>
  <r>
    <x v="191"/>
    <x v="191"/>
    <x v="10"/>
    <x v="2"/>
    <x v="9"/>
    <x v="6669"/>
    <n v="73397"/>
    <n v="152.91"/>
    <n v="1"/>
    <n v="37.200000000000003"/>
    <n v="0"/>
    <n v="5968"/>
    <n v="12.43"/>
    <m/>
    <m/>
    <m/>
    <n v="0"/>
    <n v="0"/>
    <m/>
    <m/>
    <m/>
    <n v="0"/>
    <n v="0"/>
    <m/>
    <m/>
    <n v="0"/>
    <m/>
    <m/>
    <n v="0"/>
  </r>
  <r>
    <x v="173"/>
    <x v="173"/>
    <x v="6"/>
    <x v="2"/>
    <x v="3"/>
    <x v="6670"/>
    <n v="98708"/>
    <n v="114.25"/>
    <n v="14643.78"/>
    <n v="980547.36"/>
    <n v="0"/>
    <m/>
    <m/>
    <m/>
    <m/>
    <n v="1296"/>
    <n v="3671"/>
    <n v="4.25"/>
    <n v="18"/>
    <n v="16419.02"/>
    <m/>
    <m/>
    <m/>
    <m/>
    <m/>
    <n v="5091974"/>
    <n v="207483"/>
    <n v="240.14"/>
    <n v="70721.86"/>
  </r>
  <r>
    <x v="0"/>
    <x v="0"/>
    <x v="6"/>
    <x v="7"/>
    <x v="105"/>
    <x v="6671"/>
    <n v="64208"/>
    <n v="35.200000000000003"/>
    <n v="3080.26"/>
    <n v="435426"/>
    <n v="57605"/>
    <n v="113864"/>
    <n v="62.43"/>
    <n v="378.98"/>
    <n v="694675.98"/>
    <m/>
    <m/>
    <m/>
    <m/>
    <m/>
    <m/>
    <m/>
    <m/>
    <m/>
    <m/>
    <n v="9384"/>
    <n v="53478"/>
    <n v="29.32"/>
    <n v="61.74"/>
  </r>
  <r>
    <x v="146"/>
    <x v="146"/>
    <x v="5"/>
    <x v="2"/>
    <x v="87"/>
    <x v="6672"/>
    <n v="226415"/>
    <n v="145.13999999999999"/>
    <n v="9363.08"/>
    <n v="1131996"/>
    <n v="0"/>
    <m/>
    <m/>
    <m/>
    <m/>
    <m/>
    <m/>
    <m/>
    <m/>
    <m/>
    <m/>
    <m/>
    <m/>
    <m/>
    <m/>
    <n v="2889"/>
    <n v="17444"/>
    <n v="11.18"/>
    <n v="22.22"/>
  </r>
  <r>
    <x v="36"/>
    <x v="36"/>
    <x v="12"/>
    <x v="5"/>
    <x v="42"/>
    <x v="6673"/>
    <n v="37488"/>
    <n v="104.13"/>
    <n v="3440.5"/>
    <n v="95989.95"/>
    <n v="6561.59"/>
    <n v="9848"/>
    <n v="27.36"/>
    <n v="218.72"/>
    <n v="79128.19"/>
    <m/>
    <m/>
    <m/>
    <m/>
    <m/>
    <m/>
    <m/>
    <m/>
    <m/>
    <m/>
    <n v="66.540000000000006"/>
    <n v="3448"/>
    <n v="9.58"/>
    <n v="2.2200000000000002"/>
  </r>
  <r>
    <x v="187"/>
    <x v="187"/>
    <x v="6"/>
    <x v="1"/>
    <x v="53"/>
    <x v="6674"/>
    <n v="1396"/>
    <n v="8.9499999999999993"/>
    <n v="696.54"/>
    <n v="8421.15"/>
    <n v="0"/>
    <m/>
    <m/>
    <m/>
    <m/>
    <m/>
    <m/>
    <m/>
    <m/>
    <m/>
    <m/>
    <m/>
    <m/>
    <m/>
    <m/>
    <n v="0"/>
    <m/>
    <m/>
    <n v="0"/>
  </r>
  <r>
    <x v="90"/>
    <x v="90"/>
    <x v="3"/>
    <x v="7"/>
    <x v="11"/>
    <x v="6675"/>
    <n v="4359"/>
    <n v="36.33"/>
    <n v="2632"/>
    <n v="24477.599999999999"/>
    <n v="4540.25"/>
    <n v="6421"/>
    <n v="53.51"/>
    <n v="454.03"/>
    <n v="54752.26"/>
    <m/>
    <m/>
    <m/>
    <m/>
    <m/>
    <m/>
    <m/>
    <m/>
    <m/>
    <m/>
    <n v="585.96"/>
    <n v="3889"/>
    <n v="32.409999999999997"/>
    <n v="58.6"/>
  </r>
  <r>
    <x v="53"/>
    <x v="53"/>
    <x v="8"/>
    <x v="13"/>
    <x v="1"/>
    <x v="4"/>
    <m/>
    <m/>
    <m/>
    <m/>
    <n v="0"/>
    <m/>
    <m/>
    <m/>
    <m/>
    <m/>
    <m/>
    <m/>
    <m/>
    <m/>
    <m/>
    <m/>
    <m/>
    <m/>
    <m/>
    <n v="0"/>
    <m/>
    <m/>
    <n v="0"/>
  </r>
  <r>
    <x v="30"/>
    <x v="30"/>
    <x v="3"/>
    <x v="19"/>
    <x v="71"/>
    <x v="4"/>
    <n v="3952"/>
    <n v="65.87"/>
    <m/>
    <m/>
    <n v="0"/>
    <m/>
    <m/>
    <m/>
    <m/>
    <m/>
    <m/>
    <m/>
    <m/>
    <m/>
    <m/>
    <n v="4583"/>
    <n v="76.38"/>
    <m/>
    <m/>
    <n v="0"/>
    <m/>
    <m/>
    <n v="0"/>
  </r>
  <r>
    <x v="87"/>
    <x v="87"/>
    <x v="0"/>
    <x v="11"/>
    <x v="9"/>
    <x v="6676"/>
    <n v="3676"/>
    <n v="7.66"/>
    <n v="615.13"/>
    <n v="22882.65"/>
    <n v="2200.7800000000002"/>
    <n v="3131"/>
    <n v="6.52"/>
    <n v="55.02"/>
    <n v="26539.82"/>
    <n v="168"/>
    <n v="681"/>
    <n v="1.42"/>
    <n v="4"/>
    <n v="2128.39"/>
    <n v="461"/>
    <n v="1622"/>
    <n v="3.38"/>
    <n v="11"/>
    <n v="10319.02"/>
    <n v="6040"/>
    <n v="48141"/>
    <n v="100.29"/>
    <n v="151"/>
  </r>
  <r>
    <x v="22"/>
    <x v="22"/>
    <x v="3"/>
    <x v="2"/>
    <x v="27"/>
    <x v="6677"/>
    <n v="11183"/>
    <n v="24.52"/>
    <n v="2279.0300000000002"/>
    <n v="80540.789999999994"/>
    <n v="29968.959999999999"/>
    <n v="45942"/>
    <n v="100.75"/>
    <n v="788.66"/>
    <n v="361404.71"/>
    <m/>
    <m/>
    <m/>
    <m/>
    <m/>
    <m/>
    <m/>
    <m/>
    <m/>
    <m/>
    <n v="150.66"/>
    <n v="10620"/>
    <n v="23.29"/>
    <n v="3.96"/>
  </r>
  <r>
    <x v="110"/>
    <x v="110"/>
    <x v="15"/>
    <x v="7"/>
    <x v="2"/>
    <x v="6678"/>
    <n v="23150"/>
    <n v="30.14"/>
    <n v="4360.3100000000004"/>
    <n v="259525.8"/>
    <n v="27796.31"/>
    <n v="37954"/>
    <n v="49.42"/>
    <m/>
    <m/>
    <m/>
    <m/>
    <m/>
    <m/>
    <m/>
    <m/>
    <m/>
    <m/>
    <m/>
    <m/>
    <n v="103888"/>
    <n v="12812"/>
    <n v="16.68"/>
    <n v="1623.25"/>
  </r>
  <r>
    <x v="57"/>
    <x v="57"/>
    <x v="2"/>
    <x v="6"/>
    <x v="16"/>
    <x v="0"/>
    <n v="0"/>
    <n v="0"/>
    <n v="0"/>
    <n v="0"/>
    <n v="0"/>
    <n v="0"/>
    <n v="0"/>
    <m/>
    <m/>
    <m/>
    <m/>
    <m/>
    <m/>
    <m/>
    <m/>
    <m/>
    <m/>
    <m/>
    <m/>
    <n v="25800"/>
    <n v="2420"/>
    <n v="50.42"/>
    <n v="6450"/>
  </r>
  <r>
    <x v="184"/>
    <x v="184"/>
    <x v="12"/>
    <x v="2"/>
    <x v="30"/>
    <x v="6679"/>
    <n v="17645"/>
    <n v="30.63"/>
    <n v="2539.77"/>
    <n v="113375.37"/>
    <n v="8319.11"/>
    <n v="43368"/>
    <n v="75.290000000000006"/>
    <m/>
    <m/>
    <m/>
    <m/>
    <m/>
    <m/>
    <m/>
    <m/>
    <m/>
    <m/>
    <m/>
    <m/>
    <n v="3049.26"/>
    <n v="24249"/>
    <n v="42.1"/>
    <n v="63.53"/>
  </r>
  <r>
    <x v="62"/>
    <x v="62"/>
    <x v="14"/>
    <x v="13"/>
    <x v="6"/>
    <x v="0"/>
    <n v="0"/>
    <n v="0"/>
    <n v="0"/>
    <n v="0"/>
    <n v="0"/>
    <n v="0"/>
    <n v="0"/>
    <m/>
    <m/>
    <m/>
    <m/>
    <m/>
    <m/>
    <m/>
    <m/>
    <m/>
    <m/>
    <m/>
    <m/>
    <n v="120"/>
    <n v="827"/>
    <n v="8.61"/>
    <n v="15"/>
  </r>
  <r>
    <x v="124"/>
    <x v="124"/>
    <x v="7"/>
    <x v="12"/>
    <x v="6"/>
    <x v="4"/>
    <m/>
    <m/>
    <m/>
    <m/>
    <n v="0"/>
    <m/>
    <m/>
    <m/>
    <m/>
    <m/>
    <m/>
    <m/>
    <m/>
    <m/>
    <m/>
    <m/>
    <m/>
    <m/>
    <m/>
    <n v="0"/>
    <m/>
    <m/>
    <n v="0"/>
  </r>
  <r>
    <x v="194"/>
    <x v="194"/>
    <x v="13"/>
    <x v="1"/>
    <x v="7"/>
    <x v="4"/>
    <n v="0"/>
    <n v="0"/>
    <m/>
    <m/>
    <n v="0"/>
    <m/>
    <m/>
    <m/>
    <m/>
    <m/>
    <m/>
    <m/>
    <m/>
    <m/>
    <m/>
    <m/>
    <m/>
    <m/>
    <m/>
    <n v="11500"/>
    <n v="684"/>
    <n v="28.5"/>
    <n v="5750"/>
  </r>
  <r>
    <x v="140"/>
    <x v="140"/>
    <x v="2"/>
    <x v="7"/>
    <x v="9"/>
    <x v="6680"/>
    <n v="27407"/>
    <n v="57.1"/>
    <n v="3588"/>
    <n v="133473.60000000001"/>
    <n v="318734.24"/>
    <n v="37842"/>
    <n v="78.84"/>
    <m/>
    <m/>
    <m/>
    <m/>
    <m/>
    <m/>
    <m/>
    <m/>
    <m/>
    <m/>
    <m/>
    <m/>
    <n v="98080"/>
    <n v="5356"/>
    <n v="11.16"/>
    <n v="2452"/>
  </r>
  <r>
    <x v="119"/>
    <x v="119"/>
    <x v="5"/>
    <x v="11"/>
    <x v="17"/>
    <x v="6681"/>
    <n v="13102"/>
    <n v="21.84"/>
    <n v="1093.74"/>
    <n v="50858.91"/>
    <n v="1743.94"/>
    <n v="2185"/>
    <n v="3.64"/>
    <n v="34.880000000000003"/>
    <n v="21030.67"/>
    <m/>
    <m/>
    <m/>
    <m/>
    <m/>
    <m/>
    <m/>
    <m/>
    <m/>
    <m/>
    <n v="145655"/>
    <n v="23746"/>
    <n v="39.58"/>
    <n v="2913.1"/>
  </r>
  <r>
    <x v="12"/>
    <x v="12"/>
    <x v="11"/>
    <x v="35"/>
    <x v="98"/>
    <x v="6682"/>
    <n v="311"/>
    <n v="1.44"/>
    <n v="96"/>
    <n v="1607.04"/>
    <n v="0"/>
    <m/>
    <m/>
    <m/>
    <m/>
    <m/>
    <m/>
    <m/>
    <m/>
    <m/>
    <m/>
    <m/>
    <m/>
    <m/>
    <m/>
    <n v="0"/>
    <m/>
    <m/>
    <n v="0"/>
  </r>
  <r>
    <x v="185"/>
    <x v="185"/>
    <x v="4"/>
    <x v="7"/>
    <x v="9"/>
    <x v="6683"/>
    <n v="3371"/>
    <n v="7.02"/>
    <n v="434.55"/>
    <n v="16165.26"/>
    <n v="11956.31"/>
    <n v="19938"/>
    <n v="41.54"/>
    <n v="298.91000000000003"/>
    <n v="144184.75"/>
    <m/>
    <m/>
    <m/>
    <m/>
    <m/>
    <m/>
    <m/>
    <m/>
    <m/>
    <m/>
    <n v="91000"/>
    <n v="12378"/>
    <n v="25.79"/>
    <n v="2275"/>
  </r>
  <r>
    <x v="175"/>
    <x v="175"/>
    <x v="9"/>
    <x v="2"/>
    <x v="9"/>
    <x v="6684"/>
    <n v="1260"/>
    <n v="2.63"/>
    <n v="3"/>
    <n v="111.6"/>
    <n v="2938.89"/>
    <n v="4767"/>
    <n v="9.93"/>
    <m/>
    <m/>
    <m/>
    <m/>
    <m/>
    <m/>
    <m/>
    <m/>
    <m/>
    <m/>
    <m/>
    <m/>
    <n v="0"/>
    <m/>
    <m/>
    <n v="0"/>
  </r>
  <r>
    <x v="17"/>
    <x v="17"/>
    <x v="12"/>
    <x v="4"/>
    <x v="114"/>
    <x v="6685"/>
    <n v="22710"/>
    <n v="4.7300000000000004"/>
    <n v="220.97"/>
    <n v="82201.77"/>
    <n v="2272.5500000000002"/>
    <n v="3909"/>
    <n v="0.81"/>
    <n v="5.68"/>
    <n v="27405.37"/>
    <m/>
    <m/>
    <m/>
    <m/>
    <m/>
    <m/>
    <m/>
    <m/>
    <m/>
    <m/>
    <n v="613780"/>
    <n v="186701"/>
    <n v="38.9"/>
    <n v="1534.45"/>
  </r>
  <r>
    <x v="183"/>
    <x v="183"/>
    <x v="15"/>
    <x v="1"/>
    <x v="1"/>
    <x v="3847"/>
    <n v="12079"/>
    <n v="167.76"/>
    <n v="14493.33"/>
    <n v="80872.800000000003"/>
    <n v="0"/>
    <m/>
    <m/>
    <m/>
    <m/>
    <m/>
    <m/>
    <m/>
    <m/>
    <m/>
    <m/>
    <m/>
    <m/>
    <m/>
    <m/>
    <n v="0"/>
    <m/>
    <m/>
    <n v="0"/>
  </r>
  <r>
    <x v="29"/>
    <x v="29"/>
    <x v="13"/>
    <x v="0"/>
    <x v="117"/>
    <x v="4"/>
    <m/>
    <m/>
    <m/>
    <m/>
    <n v="0"/>
    <m/>
    <m/>
    <m/>
    <m/>
    <m/>
    <m/>
    <m/>
    <m/>
    <m/>
    <m/>
    <m/>
    <m/>
    <m/>
    <m/>
    <n v="0"/>
    <m/>
    <m/>
    <n v="0"/>
  </r>
  <r>
    <x v="85"/>
    <x v="85"/>
    <x v="15"/>
    <x v="16"/>
    <x v="20"/>
    <x v="6686"/>
    <n v="18803"/>
    <n v="26.12"/>
    <n v="2572.83"/>
    <n v="143564.1"/>
    <n v="21709.99"/>
    <n v="25937"/>
    <n v="36.020000000000003"/>
    <n v="361.83"/>
    <n v="261807.29"/>
    <m/>
    <m/>
    <m/>
    <m/>
    <m/>
    <m/>
    <m/>
    <m/>
    <m/>
    <m/>
    <n v="1408"/>
    <n v="26561"/>
    <n v="36.89"/>
    <n v="23.47"/>
  </r>
  <r>
    <x v="181"/>
    <x v="181"/>
    <x v="10"/>
    <x v="8"/>
    <x v="150"/>
    <x v="6687"/>
    <n v="205667"/>
    <n v="121.55"/>
    <n v="10118.549999999999"/>
    <n v="1326844.95"/>
    <n v="35699.32"/>
    <n v="81205"/>
    <n v="47.99"/>
    <n v="253.19"/>
    <n v="430508.82"/>
    <m/>
    <m/>
    <m/>
    <m/>
    <m/>
    <m/>
    <m/>
    <m/>
    <m/>
    <m/>
    <n v="2948"/>
    <n v="71215"/>
    <n v="42.09"/>
    <n v="20.91"/>
  </r>
  <r>
    <x v="99"/>
    <x v="99"/>
    <x v="3"/>
    <x v="12"/>
    <x v="68"/>
    <x v="4"/>
    <m/>
    <m/>
    <m/>
    <m/>
    <n v="0"/>
    <m/>
    <m/>
    <m/>
    <m/>
    <m/>
    <m/>
    <m/>
    <m/>
    <m/>
    <m/>
    <m/>
    <m/>
    <m/>
    <m/>
    <n v="0"/>
    <m/>
    <m/>
    <n v="0"/>
  </r>
  <r>
    <x v="123"/>
    <x v="123"/>
    <x v="3"/>
    <x v="5"/>
    <x v="93"/>
    <x v="6688"/>
    <n v="25532"/>
    <n v="64.47"/>
    <n v="4161.3900000000003"/>
    <n v="127713.18"/>
    <n v="7054"/>
    <n v="10376"/>
    <n v="26.2"/>
    <n v="213.76"/>
    <n v="85066.3"/>
    <m/>
    <m/>
    <m/>
    <m/>
    <m/>
    <m/>
    <m/>
    <m/>
    <m/>
    <m/>
    <n v="88667"/>
    <n v="4719"/>
    <n v="11.92"/>
    <n v="2686.88"/>
  </r>
  <r>
    <x v="185"/>
    <x v="185"/>
    <x v="10"/>
    <x v="5"/>
    <x v="88"/>
    <x v="6689"/>
    <n v="20708"/>
    <n v="22.12"/>
    <n v="2915.38"/>
    <n v="211482"/>
    <n v="26920.47"/>
    <n v="55576"/>
    <n v="59.38"/>
    <n v="345.13"/>
    <n v="324641.96999999997"/>
    <m/>
    <m/>
    <m/>
    <m/>
    <m/>
    <m/>
    <m/>
    <m/>
    <m/>
    <m/>
    <n v="196000"/>
    <n v="18288"/>
    <n v="19.54"/>
    <n v="2512.8200000000002"/>
  </r>
  <r>
    <x v="66"/>
    <x v="66"/>
    <x v="10"/>
    <x v="7"/>
    <x v="7"/>
    <x v="0"/>
    <n v="0"/>
    <n v="0"/>
    <n v="0"/>
    <n v="0"/>
    <n v="0"/>
    <n v="0"/>
    <n v="0"/>
    <m/>
    <m/>
    <m/>
    <m/>
    <m/>
    <m/>
    <m/>
    <m/>
    <m/>
    <m/>
    <m/>
    <m/>
    <n v="0"/>
    <n v="0"/>
    <n v="0"/>
    <n v="0"/>
  </r>
  <r>
    <x v="15"/>
    <x v="15"/>
    <x v="13"/>
    <x v="1"/>
    <x v="13"/>
    <x v="6690"/>
    <n v="2406"/>
    <n v="11.79"/>
    <n v="553.24"/>
    <n v="8746.65"/>
    <n v="0"/>
    <n v="223"/>
    <n v="1.0900000000000001"/>
    <m/>
    <m/>
    <n v="1947"/>
    <n v="2841"/>
    <n v="13.93"/>
    <n v="114"/>
    <n v="24666.54"/>
    <n v="5517"/>
    <n v="11636"/>
    <n v="57.04"/>
    <n v="324"/>
    <n v="123492.53"/>
    <n v="20505.48"/>
    <n v="2358"/>
    <n v="11.56"/>
    <n v="1206.2"/>
  </r>
  <r>
    <x v="87"/>
    <x v="87"/>
    <x v="10"/>
    <x v="4"/>
    <x v="107"/>
    <x v="6691"/>
    <n v="2420"/>
    <n v="2.62"/>
    <n v="120.83"/>
    <n v="8652.7199999999993"/>
    <n v="887.96"/>
    <n v="1452"/>
    <n v="1.57"/>
    <n v="11.53"/>
    <n v="10708.18"/>
    <m/>
    <m/>
    <m/>
    <m/>
    <m/>
    <n v="175"/>
    <n v="379"/>
    <n v="0.41"/>
    <n v="2"/>
    <n v="3917.2"/>
    <n v="4573"/>
    <n v="28748"/>
    <n v="31.11"/>
    <n v="59.39"/>
  </r>
  <r>
    <x v="0"/>
    <x v="0"/>
    <x v="7"/>
    <x v="7"/>
    <x v="105"/>
    <x v="6692"/>
    <n v="25539"/>
    <n v="14"/>
    <n v="1016.47"/>
    <n v="143688.72"/>
    <n v="22173"/>
    <n v="26706"/>
    <n v="14.64"/>
    <n v="145.88"/>
    <n v="267390.86"/>
    <m/>
    <m/>
    <m/>
    <m/>
    <m/>
    <m/>
    <m/>
    <m/>
    <m/>
    <m/>
    <n v="11412"/>
    <n v="42557"/>
    <n v="23.33"/>
    <n v="75.08"/>
  </r>
  <r>
    <x v="76"/>
    <x v="76"/>
    <x v="0"/>
    <x v="5"/>
    <x v="59"/>
    <x v="6693"/>
    <n v="102012"/>
    <n v="73.28"/>
    <n v="3431.57"/>
    <n v="370197.66"/>
    <n v="34552.36"/>
    <n v="67335"/>
    <n v="48.37"/>
    <n v="297.87"/>
    <n v="416677.3"/>
    <m/>
    <m/>
    <m/>
    <m/>
    <m/>
    <m/>
    <m/>
    <m/>
    <m/>
    <m/>
    <n v="324771"/>
    <n v="24607"/>
    <n v="17.68"/>
    <n v="2799.75"/>
  </r>
  <r>
    <x v="171"/>
    <x v="171"/>
    <x v="13"/>
    <x v="2"/>
    <x v="9"/>
    <x v="6694"/>
    <n v="42351"/>
    <n v="88.23"/>
    <n v="6677.3"/>
    <n v="248395.56"/>
    <n v="0"/>
    <m/>
    <m/>
    <m/>
    <m/>
    <m/>
    <m/>
    <m/>
    <m/>
    <m/>
    <m/>
    <m/>
    <m/>
    <m/>
    <m/>
    <n v="441.72"/>
    <n v="2354"/>
    <n v="4.9000000000000004"/>
    <n v="11.04"/>
  </r>
  <r>
    <x v="52"/>
    <x v="52"/>
    <x v="13"/>
    <x v="17"/>
    <x v="5"/>
    <x v="6695"/>
    <n v="22120"/>
    <n v="23.04"/>
    <n v="1670"/>
    <n v="124248"/>
    <n v="56632.4"/>
    <n v="56502"/>
    <n v="58.86"/>
    <n v="707.9"/>
    <n v="682947.05"/>
    <m/>
    <m/>
    <m/>
    <m/>
    <m/>
    <m/>
    <m/>
    <m/>
    <m/>
    <m/>
    <n v="5095"/>
    <n v="38884"/>
    <n v="40.5"/>
    <n v="63.69"/>
  </r>
  <r>
    <x v="183"/>
    <x v="183"/>
    <x v="14"/>
    <x v="6"/>
    <x v="7"/>
    <x v="6696"/>
    <n v="156"/>
    <n v="6.5"/>
    <n v="119.5"/>
    <n v="222.27"/>
    <n v="0"/>
    <m/>
    <m/>
    <m/>
    <m/>
    <m/>
    <m/>
    <m/>
    <m/>
    <m/>
    <m/>
    <m/>
    <m/>
    <m/>
    <m/>
    <n v="0"/>
    <m/>
    <m/>
    <n v="0"/>
  </r>
  <r>
    <x v="44"/>
    <x v="44"/>
    <x v="7"/>
    <x v="2"/>
    <x v="116"/>
    <x v="6697"/>
    <n v="22998"/>
    <n v="14.09"/>
    <n v="1678.46"/>
    <n v="212291.1"/>
    <n v="29831.23"/>
    <n v="26894"/>
    <n v="16.48"/>
    <n v="219.35"/>
    <n v="359743.77"/>
    <m/>
    <m/>
    <m/>
    <m/>
    <m/>
    <m/>
    <m/>
    <m/>
    <m/>
    <m/>
    <n v="5781"/>
    <n v="32873"/>
    <n v="20.14"/>
    <n v="42.51"/>
  </r>
  <r>
    <x v="72"/>
    <x v="72"/>
    <x v="9"/>
    <x v="4"/>
    <x v="140"/>
    <x v="6698"/>
    <n v="8164"/>
    <n v="5.36"/>
    <n v="212.76"/>
    <n v="25128.6"/>
    <n v="7101.84"/>
    <n v="15011"/>
    <n v="9.85"/>
    <n v="55.92"/>
    <n v="85643.25"/>
    <m/>
    <m/>
    <m/>
    <m/>
    <m/>
    <m/>
    <m/>
    <m/>
    <m/>
    <m/>
    <n v="0"/>
    <n v="137832"/>
    <n v="90.44"/>
    <n v="0"/>
  </r>
  <r>
    <x v="155"/>
    <x v="155"/>
    <x v="10"/>
    <x v="7"/>
    <x v="21"/>
    <x v="6699"/>
    <n v="34089"/>
    <n v="118.36"/>
    <n v="12940.71"/>
    <n v="288836.61"/>
    <n v="0"/>
    <m/>
    <m/>
    <m/>
    <m/>
    <m/>
    <m/>
    <m/>
    <m/>
    <m/>
    <m/>
    <m/>
    <m/>
    <m/>
    <m/>
    <n v="25065.17"/>
    <n v="27177"/>
    <n v="94.36"/>
    <n v="1044.3800000000001"/>
  </r>
  <r>
    <x v="76"/>
    <x v="76"/>
    <x v="9"/>
    <x v="20"/>
    <x v="17"/>
    <x v="6700"/>
    <n v="12481"/>
    <n v="20.8"/>
    <n v="684.94"/>
    <n v="31849.71"/>
    <n v="32691.56"/>
    <n v="50360"/>
    <n v="83.93"/>
    <n v="653.83000000000004"/>
    <n v="394237.35"/>
    <m/>
    <m/>
    <m/>
    <m/>
    <m/>
    <m/>
    <m/>
    <m/>
    <m/>
    <m/>
    <n v="355516"/>
    <n v="14895"/>
    <n v="24.83"/>
    <n v="7110.32"/>
  </r>
  <r>
    <x v="124"/>
    <x v="124"/>
    <x v="13"/>
    <x v="7"/>
    <x v="11"/>
    <x v="6701"/>
    <n v="8996"/>
    <n v="74.97"/>
    <n v="4091.3"/>
    <n v="38049.089999999997"/>
    <n v="0"/>
    <m/>
    <m/>
    <m/>
    <m/>
    <n v="4542"/>
    <n v="6737"/>
    <n v="56.14"/>
    <n v="454"/>
    <n v="57542.6"/>
    <m/>
    <m/>
    <m/>
    <m/>
    <m/>
    <n v="13117"/>
    <n v="1745"/>
    <n v="14.54"/>
    <n v="1311.7"/>
  </r>
  <r>
    <x v="187"/>
    <x v="187"/>
    <x v="15"/>
    <x v="22"/>
    <x v="90"/>
    <x v="6702"/>
    <n v="24490"/>
    <n v="60.02"/>
    <n v="5910.06"/>
    <n v="186876.06"/>
    <n v="6265"/>
    <n v="7627"/>
    <n v="18.690000000000001"/>
    <n v="184.26"/>
    <n v="75551.509999999995"/>
    <m/>
    <m/>
    <m/>
    <m/>
    <m/>
    <m/>
    <m/>
    <m/>
    <m/>
    <m/>
    <n v="95.47"/>
    <n v="7747"/>
    <n v="18.989999999999998"/>
    <n v="2.81"/>
  </r>
  <r>
    <x v="184"/>
    <x v="184"/>
    <x v="6"/>
    <x v="7"/>
    <x v="91"/>
    <x v="6703"/>
    <n v="36814"/>
    <n v="56.81"/>
    <n v="4635.5600000000004"/>
    <n v="232797.6"/>
    <n v="512.12"/>
    <n v="37795"/>
    <n v="58.33"/>
    <m/>
    <m/>
    <m/>
    <m/>
    <m/>
    <m/>
    <m/>
    <m/>
    <m/>
    <m/>
    <m/>
    <m/>
    <n v="1284.6199999999999"/>
    <n v="10869"/>
    <n v="16.77"/>
    <n v="23.79"/>
  </r>
  <r>
    <x v="76"/>
    <x v="76"/>
    <x v="6"/>
    <x v="12"/>
    <x v="11"/>
    <x v="0"/>
    <n v="0"/>
    <n v="0"/>
    <n v="0"/>
    <n v="0"/>
    <n v="7965.08"/>
    <n v="10842"/>
    <n v="90.35"/>
    <n v="796.51"/>
    <n v="96053.32"/>
    <m/>
    <m/>
    <m/>
    <m/>
    <m/>
    <m/>
    <m/>
    <m/>
    <m/>
    <m/>
    <n v="116192"/>
    <n v="6167"/>
    <n v="51.39"/>
    <n v="11619.2"/>
  </r>
  <r>
    <x v="71"/>
    <x v="71"/>
    <x v="2"/>
    <x v="2"/>
    <x v="9"/>
    <x v="6704"/>
    <n v="48389"/>
    <n v="100.81"/>
    <n v="8869.25"/>
    <n v="329936.09999999998"/>
    <n v="0"/>
    <m/>
    <m/>
    <m/>
    <m/>
    <m/>
    <m/>
    <m/>
    <m/>
    <m/>
    <m/>
    <m/>
    <m/>
    <m/>
    <m/>
    <n v="245.64"/>
    <n v="20269"/>
    <n v="42.23"/>
    <n v="6.14"/>
  </r>
  <r>
    <x v="24"/>
    <x v="24"/>
    <x v="13"/>
    <x v="11"/>
    <x v="26"/>
    <x v="6705"/>
    <n v="3101"/>
    <n v="3.8"/>
    <n v="132.72"/>
    <n v="8393.25"/>
    <n v="742"/>
    <n v="1252"/>
    <n v="1.53"/>
    <n v="10.91"/>
    <n v="8947.98"/>
    <m/>
    <m/>
    <m/>
    <m/>
    <m/>
    <m/>
    <m/>
    <m/>
    <m/>
    <m/>
    <n v="6561"/>
    <n v="62373"/>
    <n v="76.44"/>
    <n v="96.49"/>
  </r>
  <r>
    <x v="65"/>
    <x v="65"/>
    <x v="3"/>
    <x v="13"/>
    <x v="16"/>
    <x v="0"/>
    <n v="0"/>
    <n v="0"/>
    <n v="0"/>
    <n v="0"/>
    <n v="0"/>
    <n v="0"/>
    <n v="0"/>
    <m/>
    <m/>
    <m/>
    <m/>
    <m/>
    <m/>
    <m/>
    <m/>
    <m/>
    <m/>
    <m/>
    <m/>
    <n v="0"/>
    <m/>
    <m/>
    <n v="0"/>
  </r>
  <r>
    <x v="114"/>
    <x v="114"/>
    <x v="8"/>
    <x v="23"/>
    <x v="36"/>
    <x v="6706"/>
    <n v="41744"/>
    <n v="56.11"/>
    <n v="1862.06"/>
    <n v="107366.64"/>
    <n v="15752.07"/>
    <n v="25122"/>
    <n v="33.770000000000003"/>
    <n v="254.07"/>
    <n v="189958.89"/>
    <m/>
    <m/>
    <m/>
    <m/>
    <m/>
    <m/>
    <m/>
    <m/>
    <m/>
    <m/>
    <n v="7950"/>
    <n v="7571"/>
    <n v="10.18"/>
    <n v="128.22999999999999"/>
  </r>
  <r>
    <x v="159"/>
    <x v="159"/>
    <x v="5"/>
    <x v="5"/>
    <x v="79"/>
    <x v="6707"/>
    <n v="97068"/>
    <n v="117.23"/>
    <n v="9217.8700000000008"/>
    <n v="591510.68999999994"/>
    <n v="4800.1899999999996"/>
    <n v="4424"/>
    <n v="5.34"/>
    <n v="69.569999999999993"/>
    <n v="57886.98"/>
    <m/>
    <m/>
    <m/>
    <m/>
    <m/>
    <m/>
    <m/>
    <m/>
    <m/>
    <m/>
    <n v="194000"/>
    <n v="33842"/>
    <n v="40.869999999999997"/>
    <n v="2811.59"/>
  </r>
  <r>
    <x v="203"/>
    <x v="203"/>
    <x v="11"/>
    <x v="2"/>
    <x v="9"/>
    <x v="1101"/>
    <n v="53908"/>
    <n v="112.31"/>
    <n v="8412"/>
    <n v="312926.40000000002"/>
    <n v="0"/>
    <m/>
    <m/>
    <m/>
    <m/>
    <m/>
    <m/>
    <m/>
    <m/>
    <m/>
    <m/>
    <m/>
    <m/>
    <m/>
    <m/>
    <n v="338000"/>
    <n v="1968"/>
    <n v="4.0999999999999996"/>
    <n v="8450"/>
  </r>
  <r>
    <x v="76"/>
    <x v="76"/>
    <x v="6"/>
    <x v="19"/>
    <x v="94"/>
    <x v="4317"/>
    <n v="18464"/>
    <n v="80.98"/>
    <n v="4993.42"/>
    <n v="88233.75"/>
    <n v="6694.47"/>
    <n v="7441"/>
    <n v="32.64"/>
    <n v="352.34"/>
    <n v="80730.64"/>
    <m/>
    <m/>
    <m/>
    <m/>
    <m/>
    <m/>
    <m/>
    <m/>
    <m/>
    <m/>
    <n v="58900"/>
    <n v="3275"/>
    <n v="14.36"/>
    <n v="3100"/>
  </r>
  <r>
    <x v="124"/>
    <x v="124"/>
    <x v="5"/>
    <x v="2"/>
    <x v="107"/>
    <x v="6708"/>
    <n v="102321"/>
    <n v="110.74"/>
    <n v="9591.69"/>
    <n v="686860.80000000005"/>
    <n v="0"/>
    <m/>
    <m/>
    <m/>
    <m/>
    <m/>
    <m/>
    <m/>
    <m/>
    <m/>
    <m/>
    <m/>
    <m/>
    <m/>
    <m/>
    <n v="174953"/>
    <n v="22908"/>
    <n v="24.79"/>
    <n v="2272.12"/>
  </r>
  <r>
    <x v="96"/>
    <x v="96"/>
    <x v="0"/>
    <x v="4"/>
    <x v="66"/>
    <x v="6709"/>
    <n v="1549"/>
    <n v="5.87"/>
    <n v="369.14"/>
    <n v="7552.53"/>
    <n v="125.12"/>
    <n v="253"/>
    <n v="0.96"/>
    <m/>
    <m/>
    <m/>
    <m/>
    <m/>
    <m/>
    <m/>
    <m/>
    <m/>
    <m/>
    <m/>
    <m/>
    <n v="96419.74"/>
    <n v="14647"/>
    <n v="55.48"/>
    <n v="4382.72"/>
  </r>
  <r>
    <x v="83"/>
    <x v="83"/>
    <x v="1"/>
    <x v="4"/>
    <x v="100"/>
    <x v="6710"/>
    <n v="14"/>
    <n v="0.04"/>
    <n v="1.79"/>
    <n v="46.5"/>
    <n v="0"/>
    <m/>
    <m/>
    <m/>
    <m/>
    <m/>
    <m/>
    <m/>
    <m/>
    <m/>
    <m/>
    <m/>
    <m/>
    <m/>
    <m/>
    <n v="1337"/>
    <n v="9952"/>
    <n v="29.62"/>
    <n v="47.75"/>
  </r>
  <r>
    <x v="39"/>
    <x v="39"/>
    <x v="5"/>
    <x v="0"/>
    <x v="11"/>
    <x v="6711"/>
    <n v="9743"/>
    <n v="81.19"/>
    <n v="4703.6000000000004"/>
    <n v="43743.48"/>
    <n v="1710.96"/>
    <n v="6190"/>
    <n v="51.58"/>
    <n v="171.1"/>
    <n v="20632.98"/>
    <m/>
    <m/>
    <m/>
    <m/>
    <m/>
    <m/>
    <m/>
    <m/>
    <m/>
    <m/>
    <n v="11455"/>
    <n v="10109"/>
    <n v="84.24"/>
    <n v="1145.5"/>
  </r>
  <r>
    <x v="93"/>
    <x v="93"/>
    <x v="3"/>
    <x v="4"/>
    <x v="22"/>
    <x v="6712"/>
    <n v="291"/>
    <n v="0.97"/>
    <n v="34.4"/>
    <n v="799.8"/>
    <n v="0"/>
    <m/>
    <m/>
    <m/>
    <m/>
    <m/>
    <m/>
    <m/>
    <m/>
    <m/>
    <n v="59"/>
    <n v="129"/>
    <n v="0.43"/>
    <n v="2"/>
    <n v="1320.66"/>
    <n v="487968"/>
    <n v="5453"/>
    <n v="18.18"/>
    <n v="19518.72"/>
  </r>
  <r>
    <x v="12"/>
    <x v="12"/>
    <x v="15"/>
    <x v="27"/>
    <x v="21"/>
    <x v="6713"/>
    <n v="28318"/>
    <n v="98.33"/>
    <n v="8136.96"/>
    <n v="181616.91"/>
    <n v="3096.02"/>
    <n v="4583"/>
    <n v="15.91"/>
    <n v="129"/>
    <n v="37335.870000000003"/>
    <m/>
    <m/>
    <m/>
    <m/>
    <m/>
    <m/>
    <m/>
    <m/>
    <m/>
    <m/>
    <n v="904"/>
    <n v="12900"/>
    <n v="44.79"/>
    <n v="37.67"/>
  </r>
  <r>
    <x v="8"/>
    <x v="8"/>
    <x v="5"/>
    <x v="3"/>
    <x v="1"/>
    <x v="4"/>
    <m/>
    <m/>
    <m/>
    <m/>
    <n v="0"/>
    <m/>
    <m/>
    <m/>
    <m/>
    <m/>
    <m/>
    <m/>
    <m/>
    <m/>
    <m/>
    <m/>
    <m/>
    <m/>
    <m/>
    <n v="0.28999999999999998"/>
    <n v="3002"/>
    <n v="41.69"/>
    <n v="0.05"/>
  </r>
  <r>
    <x v="77"/>
    <x v="77"/>
    <x v="5"/>
    <x v="28"/>
    <x v="6"/>
    <x v="4"/>
    <m/>
    <m/>
    <m/>
    <m/>
    <n v="0"/>
    <m/>
    <m/>
    <m/>
    <m/>
    <m/>
    <m/>
    <m/>
    <m/>
    <m/>
    <m/>
    <m/>
    <m/>
    <m/>
    <m/>
    <n v="0"/>
    <m/>
    <m/>
    <n v="0"/>
  </r>
  <r>
    <x v="101"/>
    <x v="101"/>
    <x v="0"/>
    <x v="6"/>
    <x v="6"/>
    <x v="4"/>
    <m/>
    <m/>
    <m/>
    <m/>
    <n v="0"/>
    <m/>
    <m/>
    <m/>
    <m/>
    <m/>
    <m/>
    <m/>
    <m/>
    <m/>
    <m/>
    <m/>
    <m/>
    <m/>
    <m/>
    <n v="75.8"/>
    <n v="6465"/>
    <n v="67.34"/>
    <n v="9.4700000000000006"/>
  </r>
  <r>
    <x v="223"/>
    <x v="223"/>
    <x v="14"/>
    <x v="1"/>
    <x v="4"/>
    <x v="4"/>
    <m/>
    <m/>
    <m/>
    <m/>
    <n v="0"/>
    <m/>
    <m/>
    <m/>
    <m/>
    <m/>
    <m/>
    <m/>
    <m/>
    <m/>
    <m/>
    <m/>
    <m/>
    <m/>
    <m/>
    <n v="400"/>
    <n v="5347"/>
    <n v="63.65"/>
    <n v="57.14"/>
  </r>
  <r>
    <x v="49"/>
    <x v="49"/>
    <x v="11"/>
    <x v="6"/>
    <x v="6"/>
    <x v="4606"/>
    <n v="34"/>
    <n v="0.35"/>
    <n v="18.88"/>
    <n v="140.43"/>
    <n v="0"/>
    <m/>
    <m/>
    <m/>
    <m/>
    <m/>
    <m/>
    <m/>
    <m/>
    <m/>
    <m/>
    <m/>
    <m/>
    <m/>
    <m/>
    <n v="94761"/>
    <n v="10529"/>
    <n v="109.68"/>
    <n v="11845.13"/>
  </r>
  <r>
    <x v="64"/>
    <x v="64"/>
    <x v="2"/>
    <x v="6"/>
    <x v="6"/>
    <x v="6714"/>
    <n v="110"/>
    <n v="1.1499999999999999"/>
    <n v="57.75"/>
    <n v="429.66"/>
    <n v="585.84"/>
    <n v="1140"/>
    <n v="11.88"/>
    <n v="73.23"/>
    <n v="7064.81"/>
    <m/>
    <m/>
    <m/>
    <m/>
    <m/>
    <m/>
    <m/>
    <m/>
    <m/>
    <m/>
    <n v="79300"/>
    <n v="4972"/>
    <n v="51.79"/>
    <n v="9912.5"/>
  </r>
  <r>
    <x v="73"/>
    <x v="73"/>
    <x v="6"/>
    <x v="21"/>
    <x v="9"/>
    <x v="6715"/>
    <n v="38902"/>
    <n v="81.05"/>
    <n v="7357.15"/>
    <n v="273685.98"/>
    <n v="0"/>
    <m/>
    <m/>
    <m/>
    <m/>
    <m/>
    <m/>
    <m/>
    <m/>
    <m/>
    <m/>
    <m/>
    <m/>
    <m/>
    <m/>
    <n v="40680"/>
    <n v="4840"/>
    <n v="10.08"/>
    <n v="1017"/>
  </r>
  <r>
    <x v="62"/>
    <x v="62"/>
    <x v="8"/>
    <x v="14"/>
    <x v="16"/>
    <x v="6716"/>
    <n v="821"/>
    <n v="17.100000000000001"/>
    <n v="1051.25"/>
    <n v="3910.65"/>
    <n v="0"/>
    <m/>
    <m/>
    <m/>
    <m/>
    <m/>
    <m/>
    <m/>
    <m/>
    <m/>
    <m/>
    <m/>
    <m/>
    <m/>
    <m/>
    <n v="101"/>
    <n v="990"/>
    <n v="20.63"/>
    <n v="25.25"/>
  </r>
  <r>
    <x v="119"/>
    <x v="119"/>
    <x v="1"/>
    <x v="0"/>
    <x v="10"/>
    <x v="6717"/>
    <n v="22578"/>
    <n v="25.43"/>
    <n v="3164.34"/>
    <n v="217769.73"/>
    <n v="10929.19"/>
    <n v="13194"/>
    <n v="14.86"/>
    <n v="147.69"/>
    <n v="131798.44"/>
    <m/>
    <m/>
    <m/>
    <m/>
    <m/>
    <m/>
    <m/>
    <m/>
    <m/>
    <m/>
    <n v="98939"/>
    <n v="4610"/>
    <n v="5.19"/>
    <n v="1337.01"/>
  </r>
  <r>
    <x v="1"/>
    <x v="1"/>
    <x v="8"/>
    <x v="2"/>
    <x v="30"/>
    <x v="6718"/>
    <n v="54245"/>
    <n v="94.18"/>
    <n v="7138.27"/>
    <n v="318652.40999999997"/>
    <n v="10837.05"/>
    <n v="30519"/>
    <n v="52.98"/>
    <n v="225.77"/>
    <n v="130687.25"/>
    <m/>
    <m/>
    <m/>
    <m/>
    <m/>
    <m/>
    <m/>
    <m/>
    <m/>
    <m/>
    <n v="120300"/>
    <n v="5557"/>
    <n v="9.65"/>
    <n v="2506.25"/>
  </r>
  <r>
    <x v="135"/>
    <x v="135"/>
    <x v="1"/>
    <x v="2"/>
    <x v="33"/>
    <x v="6719"/>
    <n v="34528"/>
    <n v="28.77"/>
    <n v="3599.28"/>
    <n v="334733.03999999998"/>
    <n v="4769.16"/>
    <n v="4700"/>
    <n v="3.92"/>
    <n v="47.69"/>
    <n v="57512.68"/>
    <m/>
    <m/>
    <m/>
    <m/>
    <m/>
    <m/>
    <m/>
    <m/>
    <m/>
    <m/>
    <n v="123535"/>
    <n v="3941"/>
    <n v="3.28"/>
    <n v="1235.3499999999999"/>
  </r>
  <r>
    <x v="84"/>
    <x v="84"/>
    <x v="10"/>
    <x v="5"/>
    <x v="23"/>
    <x v="6720"/>
    <n v="23239"/>
    <n v="35.21"/>
    <n v="3863.75"/>
    <n v="197630.58"/>
    <n v="25402.52"/>
    <n v="44547"/>
    <n v="67.5"/>
    <n v="461.86"/>
    <n v="306336.63"/>
    <m/>
    <m/>
    <m/>
    <m/>
    <m/>
    <m/>
    <m/>
    <m/>
    <m/>
    <m/>
    <n v="185800"/>
    <n v="6734"/>
    <n v="10.199999999999999"/>
    <n v="3378.18"/>
  </r>
  <r>
    <x v="189"/>
    <x v="189"/>
    <x v="0"/>
    <x v="2"/>
    <x v="9"/>
    <x v="6721"/>
    <n v="58318"/>
    <n v="121.5"/>
    <n v="9612"/>
    <n v="357566.4"/>
    <n v="0"/>
    <m/>
    <m/>
    <m/>
    <m/>
    <m/>
    <m/>
    <m/>
    <m/>
    <m/>
    <m/>
    <m/>
    <m/>
    <m/>
    <m/>
    <n v="702.09"/>
    <n v="13758"/>
    <n v="28.66"/>
    <n v="17.55"/>
  </r>
  <r>
    <x v="35"/>
    <x v="35"/>
    <x v="4"/>
    <x v="11"/>
    <x v="141"/>
    <x v="6722"/>
    <n v="235858"/>
    <n v="52.98"/>
    <n v="4365.82"/>
    <n v="1506339.6"/>
    <n v="251681.86"/>
    <n v="240020"/>
    <n v="53.91"/>
    <n v="678.39"/>
    <n v="3035107.08"/>
    <m/>
    <m/>
    <m/>
    <m/>
    <m/>
    <m/>
    <m/>
    <m/>
    <m/>
    <m/>
    <n v="21620"/>
    <n v="228806"/>
    <n v="51.39"/>
    <n v="58.27"/>
  </r>
  <r>
    <x v="190"/>
    <x v="190"/>
    <x v="11"/>
    <x v="1"/>
    <x v="28"/>
    <x v="0"/>
    <n v="0"/>
    <n v="0"/>
    <n v="0"/>
    <n v="0"/>
    <n v="0"/>
    <m/>
    <m/>
    <m/>
    <m/>
    <m/>
    <m/>
    <m/>
    <m/>
    <m/>
    <m/>
    <m/>
    <m/>
    <m/>
    <m/>
    <n v="766"/>
    <n v="14442"/>
    <n v="100.29"/>
    <n v="63.83"/>
  </r>
  <r>
    <x v="74"/>
    <x v="74"/>
    <x v="6"/>
    <x v="0"/>
    <x v="115"/>
    <x v="6723"/>
    <n v="140731"/>
    <n v="120.9"/>
    <n v="10585.6"/>
    <n v="954926.79"/>
    <n v="10791.46"/>
    <n v="12700"/>
    <n v="10.91"/>
    <n v="111.25"/>
    <n v="130137.51"/>
    <m/>
    <m/>
    <m/>
    <m/>
    <m/>
    <n v="136"/>
    <n v="373"/>
    <n v="0.32"/>
    <n v="1"/>
    <n v="3044.22"/>
    <n v="2015.91"/>
    <n v="29926"/>
    <n v="25.71"/>
    <n v="20.78"/>
  </r>
  <r>
    <x v="65"/>
    <x v="65"/>
    <x v="12"/>
    <x v="5"/>
    <x v="33"/>
    <x v="6724"/>
    <n v="60190"/>
    <n v="50.16"/>
    <n v="4123.8100000000004"/>
    <n v="383514.33"/>
    <n v="30180.41"/>
    <n v="38193"/>
    <n v="31.83"/>
    <n v="301.8"/>
    <n v="363954.59"/>
    <m/>
    <m/>
    <m/>
    <m/>
    <m/>
    <m/>
    <m/>
    <m/>
    <m/>
    <m/>
    <n v="5100"/>
    <n v="18676"/>
    <n v="15.56"/>
    <n v="51"/>
  </r>
  <r>
    <x v="54"/>
    <x v="54"/>
    <x v="11"/>
    <x v="5"/>
    <x v="2"/>
    <x v="6725"/>
    <n v="97096"/>
    <n v="126.43"/>
    <n v="4468.75"/>
    <n v="265980"/>
    <n v="0"/>
    <m/>
    <m/>
    <m/>
    <m/>
    <m/>
    <m/>
    <m/>
    <m/>
    <m/>
    <m/>
    <m/>
    <m/>
    <m/>
    <m/>
    <n v="199300"/>
    <n v="7929"/>
    <n v="10.32"/>
    <n v="3114.06"/>
  </r>
  <r>
    <x v="73"/>
    <x v="73"/>
    <x v="11"/>
    <x v="7"/>
    <x v="25"/>
    <x v="3771"/>
    <n v="33916"/>
    <n v="42.82"/>
    <n v="4046.06"/>
    <n v="248347.2"/>
    <n v="21072.74"/>
    <n v="27366"/>
    <n v="34.549999999999997"/>
    <m/>
    <m/>
    <m/>
    <m/>
    <m/>
    <m/>
    <m/>
    <m/>
    <m/>
    <m/>
    <m/>
    <m/>
    <n v="3483"/>
    <n v="26474"/>
    <n v="33.43"/>
    <n v="52.77"/>
  </r>
  <r>
    <x v="62"/>
    <x v="62"/>
    <x v="8"/>
    <x v="12"/>
    <x v="6"/>
    <x v="4"/>
    <m/>
    <m/>
    <m/>
    <m/>
    <n v="0"/>
    <m/>
    <m/>
    <m/>
    <m/>
    <m/>
    <m/>
    <m/>
    <m/>
    <m/>
    <m/>
    <m/>
    <m/>
    <m/>
    <m/>
    <n v="161"/>
    <n v="893"/>
    <n v="9.3000000000000007"/>
    <n v="20.13"/>
  </r>
  <r>
    <x v="116"/>
    <x v="116"/>
    <x v="12"/>
    <x v="5"/>
    <x v="17"/>
    <x v="6726"/>
    <n v="27789"/>
    <n v="46.32"/>
    <n v="4872.16"/>
    <n v="226555.44"/>
    <n v="7686.76"/>
    <n v="12041"/>
    <n v="20.07"/>
    <n v="153.74"/>
    <n v="92696.99"/>
    <m/>
    <m/>
    <m/>
    <m/>
    <m/>
    <m/>
    <m/>
    <m/>
    <m/>
    <m/>
    <n v="39730.35"/>
    <n v="12657"/>
    <n v="21.1"/>
    <n v="794.61"/>
  </r>
  <r>
    <x v="117"/>
    <x v="117"/>
    <x v="12"/>
    <x v="6"/>
    <x v="41"/>
    <x v="4"/>
    <m/>
    <m/>
    <m/>
    <m/>
    <n v="0"/>
    <m/>
    <m/>
    <m/>
    <m/>
    <m/>
    <m/>
    <m/>
    <m/>
    <m/>
    <m/>
    <m/>
    <m/>
    <m/>
    <m/>
    <n v="1058.75"/>
    <n v="2496"/>
    <n v="69.33"/>
    <n v="352.92"/>
  </r>
  <r>
    <x v="96"/>
    <x v="96"/>
    <x v="1"/>
    <x v="4"/>
    <x v="66"/>
    <x v="6727"/>
    <n v="1193"/>
    <n v="4.5199999999999996"/>
    <n v="298.73"/>
    <n v="6111.96"/>
    <n v="0"/>
    <m/>
    <m/>
    <m/>
    <m/>
    <m/>
    <m/>
    <m/>
    <m/>
    <m/>
    <m/>
    <m/>
    <m/>
    <m/>
    <m/>
    <n v="136690"/>
    <n v="6617"/>
    <n v="25.06"/>
    <n v="6213.18"/>
  </r>
  <r>
    <x v="61"/>
    <x v="61"/>
    <x v="0"/>
    <x v="2"/>
    <x v="37"/>
    <x v="6728"/>
    <n v="33697"/>
    <n v="87.75"/>
    <n v="6437.09"/>
    <n v="191567.91"/>
    <n v="0"/>
    <n v="34545"/>
    <n v="89.96"/>
    <m/>
    <m/>
    <m/>
    <m/>
    <m/>
    <m/>
    <m/>
    <m/>
    <m/>
    <m/>
    <m/>
    <m/>
    <n v="0"/>
    <m/>
    <m/>
    <n v="0"/>
  </r>
  <r>
    <x v="65"/>
    <x v="65"/>
    <x v="14"/>
    <x v="13"/>
    <x v="16"/>
    <x v="4"/>
    <m/>
    <m/>
    <m/>
    <m/>
    <n v="0"/>
    <m/>
    <m/>
    <m/>
    <m/>
    <m/>
    <m/>
    <m/>
    <m/>
    <m/>
    <m/>
    <m/>
    <m/>
    <m/>
    <m/>
    <n v="0"/>
    <m/>
    <m/>
    <n v="0"/>
  </r>
  <r>
    <x v="119"/>
    <x v="119"/>
    <x v="13"/>
    <x v="4"/>
    <x v="75"/>
    <x v="0"/>
    <n v="0"/>
    <n v="0"/>
    <n v="0"/>
    <n v="0"/>
    <n v="0"/>
    <n v="0"/>
    <n v="0"/>
    <n v="0"/>
    <n v="0"/>
    <m/>
    <m/>
    <m/>
    <m/>
    <m/>
    <m/>
    <m/>
    <m/>
    <m/>
    <m/>
    <n v="0"/>
    <m/>
    <m/>
    <n v="0"/>
  </r>
  <r>
    <x v="100"/>
    <x v="100"/>
    <x v="12"/>
    <x v="18"/>
    <x v="28"/>
    <x v="6729"/>
    <n v="530"/>
    <n v="3.68"/>
    <n v="63.75"/>
    <n v="711.45"/>
    <n v="0"/>
    <n v="1320"/>
    <n v="9.17"/>
    <n v="0"/>
    <n v="0"/>
    <m/>
    <m/>
    <m/>
    <m/>
    <m/>
    <m/>
    <m/>
    <m/>
    <m/>
    <m/>
    <n v="68409"/>
    <n v="4124"/>
    <n v="28.64"/>
    <n v="5700.75"/>
  </r>
  <r>
    <x v="170"/>
    <x v="170"/>
    <x v="12"/>
    <x v="7"/>
    <x v="30"/>
    <x v="6730"/>
    <n v="18000"/>
    <n v="31.25"/>
    <n v="3285.83"/>
    <n v="146679.6"/>
    <n v="50837.05"/>
    <n v="54170"/>
    <n v="94.05"/>
    <n v="1059.1099999999999"/>
    <n v="613059.25"/>
    <m/>
    <m/>
    <m/>
    <m/>
    <m/>
    <m/>
    <m/>
    <m/>
    <m/>
    <m/>
    <n v="62700"/>
    <n v="9297"/>
    <n v="16.14"/>
    <n v="1306.25"/>
  </r>
  <r>
    <x v="113"/>
    <x v="113"/>
    <x v="1"/>
    <x v="1"/>
    <x v="6"/>
    <x v="4"/>
    <m/>
    <m/>
    <m/>
    <m/>
    <n v="0"/>
    <m/>
    <m/>
    <m/>
    <m/>
    <m/>
    <m/>
    <m/>
    <m/>
    <m/>
    <m/>
    <m/>
    <m/>
    <m/>
    <m/>
    <n v="1284.27"/>
    <n v="3230"/>
    <n v="33.65"/>
    <n v="160.53"/>
  </r>
  <r>
    <x v="54"/>
    <x v="54"/>
    <x v="15"/>
    <x v="7"/>
    <x v="29"/>
    <x v="6731"/>
    <n v="76737"/>
    <n v="122.98"/>
    <n v="8823.23"/>
    <n v="426691.44"/>
    <n v="0"/>
    <m/>
    <m/>
    <m/>
    <m/>
    <m/>
    <m/>
    <m/>
    <m/>
    <m/>
    <m/>
    <m/>
    <m/>
    <m/>
    <m/>
    <n v="139100"/>
    <n v="9904"/>
    <n v="15.87"/>
    <n v="2675"/>
  </r>
  <r>
    <x v="87"/>
    <x v="87"/>
    <x v="11"/>
    <x v="4"/>
    <x v="107"/>
    <x v="6732"/>
    <n v="3561"/>
    <n v="3.85"/>
    <n v="226.22"/>
    <n v="16199.67"/>
    <n v="1111.54"/>
    <n v="1769"/>
    <n v="1.91"/>
    <n v="14.44"/>
    <n v="13404.42"/>
    <m/>
    <m/>
    <m/>
    <m/>
    <m/>
    <m/>
    <m/>
    <m/>
    <m/>
    <m/>
    <n v="3070"/>
    <n v="24697"/>
    <n v="26.73"/>
    <n v="39.869999999999997"/>
  </r>
  <r>
    <x v="203"/>
    <x v="203"/>
    <x v="10"/>
    <x v="2"/>
    <x v="9"/>
    <x v="6733"/>
    <n v="44690"/>
    <n v="93.1"/>
    <n v="10130"/>
    <n v="376836"/>
    <n v="0"/>
    <m/>
    <m/>
    <m/>
    <m/>
    <m/>
    <m/>
    <m/>
    <m/>
    <m/>
    <m/>
    <m/>
    <m/>
    <m/>
    <m/>
    <n v="1450.44"/>
    <n v="4036"/>
    <n v="8.41"/>
    <n v="36.26"/>
  </r>
  <r>
    <x v="83"/>
    <x v="83"/>
    <x v="5"/>
    <x v="5"/>
    <x v="38"/>
    <x v="537"/>
    <n v="100614"/>
    <n v="149.72"/>
    <n v="10504.29"/>
    <n v="547063.19999999995"/>
    <n v="0"/>
    <m/>
    <m/>
    <m/>
    <m/>
    <m/>
    <m/>
    <m/>
    <m/>
    <m/>
    <m/>
    <m/>
    <m/>
    <m/>
    <m/>
    <n v="1175"/>
    <n v="13242"/>
    <n v="19.71"/>
    <n v="20.98"/>
  </r>
  <r>
    <x v="83"/>
    <x v="83"/>
    <x v="0"/>
    <x v="4"/>
    <x v="100"/>
    <x v="1982"/>
    <n v="79"/>
    <n v="0.24"/>
    <n v="14.32"/>
    <n v="372.93"/>
    <n v="89.23"/>
    <n v="229"/>
    <n v="0.68"/>
    <n v="3.19"/>
    <n v="1076.0999999999999"/>
    <m/>
    <m/>
    <m/>
    <m/>
    <m/>
    <m/>
    <m/>
    <m/>
    <m/>
    <m/>
    <n v="1697"/>
    <n v="15341"/>
    <n v="45.66"/>
    <n v="60.61"/>
  </r>
  <r>
    <x v="200"/>
    <x v="200"/>
    <x v="0"/>
    <x v="2"/>
    <x v="9"/>
    <x v="6734"/>
    <n v="24374"/>
    <n v="50.78"/>
    <n v="3932"/>
    <n v="146270.39999999999"/>
    <n v="23120"/>
    <n v="27021"/>
    <n v="56.29"/>
    <n v="578"/>
    <n v="278811.02"/>
    <m/>
    <m/>
    <m/>
    <m/>
    <m/>
    <m/>
    <m/>
    <m/>
    <m/>
    <m/>
    <n v="876.95"/>
    <n v="2163"/>
    <n v="4.51"/>
    <n v="21.92"/>
  </r>
  <r>
    <x v="1"/>
    <x v="1"/>
    <x v="9"/>
    <x v="2"/>
    <x v="30"/>
    <x v="6735"/>
    <n v="98905"/>
    <n v="171.71"/>
    <n v="10461.25"/>
    <n v="466990.2"/>
    <n v="0"/>
    <m/>
    <m/>
    <m/>
    <m/>
    <m/>
    <m/>
    <m/>
    <m/>
    <m/>
    <m/>
    <m/>
    <m/>
    <m/>
    <m/>
    <n v="0"/>
    <n v="4309"/>
    <n v="7.48"/>
    <n v="0"/>
  </r>
  <r>
    <x v="119"/>
    <x v="119"/>
    <x v="14"/>
    <x v="3"/>
    <x v="7"/>
    <x v="4"/>
    <n v="0"/>
    <n v="0"/>
    <m/>
    <m/>
    <n v="0"/>
    <n v="0"/>
    <n v="0"/>
    <m/>
    <m/>
    <m/>
    <m/>
    <m/>
    <m/>
    <m/>
    <m/>
    <m/>
    <m/>
    <m/>
    <m/>
    <n v="1635"/>
    <n v="4762"/>
    <n v="198.42"/>
    <n v="817.5"/>
  </r>
  <r>
    <x v="84"/>
    <x v="84"/>
    <x v="2"/>
    <x v="7"/>
    <x v="9"/>
    <x v="6736"/>
    <n v="12227"/>
    <n v="25.47"/>
    <n v="2109.75"/>
    <n v="78482.7"/>
    <n v="21028.13"/>
    <n v="38024"/>
    <n v="79.22"/>
    <m/>
    <m/>
    <m/>
    <m/>
    <m/>
    <m/>
    <m/>
    <m/>
    <m/>
    <m/>
    <m/>
    <m/>
    <n v="140280"/>
    <n v="6501"/>
    <n v="13.54"/>
    <n v="3507"/>
  </r>
  <r>
    <x v="33"/>
    <x v="33"/>
    <x v="4"/>
    <x v="0"/>
    <x v="75"/>
    <x v="6737"/>
    <n v="132351"/>
    <n v="108.13"/>
    <n v="7985.66"/>
    <n v="757519.41"/>
    <n v="10308.43"/>
    <n v="11698"/>
    <n v="9.56"/>
    <n v="101.06"/>
    <n v="124312.45"/>
    <m/>
    <m/>
    <m/>
    <m/>
    <m/>
    <m/>
    <m/>
    <m/>
    <m/>
    <m/>
    <n v="162.88"/>
    <n v="19318"/>
    <n v="15.78"/>
    <n v="1.6"/>
  </r>
  <r>
    <x v="109"/>
    <x v="109"/>
    <x v="2"/>
    <x v="18"/>
    <x v="98"/>
    <x v="0"/>
    <n v="0"/>
    <n v="0"/>
    <n v="0"/>
    <n v="0"/>
    <n v="0"/>
    <n v="0"/>
    <n v="0"/>
    <m/>
    <m/>
    <n v="0"/>
    <n v="0"/>
    <n v="0"/>
    <n v="0"/>
    <n v="0"/>
    <n v="0"/>
    <n v="0"/>
    <n v="0"/>
    <n v="0"/>
    <n v="0"/>
    <n v="0"/>
    <n v="0"/>
    <n v="0"/>
    <n v="0"/>
  </r>
  <r>
    <x v="130"/>
    <x v="130"/>
    <x v="9"/>
    <x v="5"/>
    <x v="90"/>
    <x v="6738"/>
    <n v="26784"/>
    <n v="65.650000000000006"/>
    <n v="8142.35"/>
    <n v="257461.2"/>
    <n v="15179.44"/>
    <n v="19330"/>
    <n v="47.38"/>
    <n v="446.45"/>
    <n v="183053.39"/>
    <m/>
    <m/>
    <m/>
    <m/>
    <m/>
    <m/>
    <m/>
    <m/>
    <m/>
    <m/>
    <n v="149947"/>
    <n v="2773"/>
    <n v="6.8"/>
    <n v="4410.21"/>
  </r>
  <r>
    <x v="72"/>
    <x v="72"/>
    <x v="5"/>
    <x v="34"/>
    <x v="9"/>
    <x v="6739"/>
    <n v="20586"/>
    <n v="42.89"/>
    <n v="3302.4"/>
    <n v="122849.28"/>
    <n v="20004.849999999999"/>
    <n v="26060"/>
    <n v="54.29"/>
    <n v="500.12"/>
    <n v="241244.48"/>
    <m/>
    <m/>
    <m/>
    <m/>
    <m/>
    <m/>
    <m/>
    <m/>
    <m/>
    <m/>
    <n v="725700"/>
    <n v="22659"/>
    <n v="47.21"/>
    <n v="18142.5"/>
  </r>
  <r>
    <x v="98"/>
    <x v="98"/>
    <x v="3"/>
    <x v="13"/>
    <x v="21"/>
    <x v="6740"/>
    <n v="29323"/>
    <n v="101.82"/>
    <n v="6432.5"/>
    <n v="143573.4"/>
    <n v="1323.96"/>
    <n v="18314"/>
    <n v="63.59"/>
    <n v="55.16"/>
    <n v="15966"/>
    <m/>
    <m/>
    <m/>
    <m/>
    <m/>
    <m/>
    <m/>
    <m/>
    <m/>
    <m/>
    <n v="114.97"/>
    <n v="9244"/>
    <n v="32.1"/>
    <n v="4.79"/>
  </r>
  <r>
    <x v="97"/>
    <x v="97"/>
    <x v="10"/>
    <x v="4"/>
    <x v="28"/>
    <x v="4"/>
    <m/>
    <m/>
    <m/>
    <m/>
    <n v="0"/>
    <m/>
    <m/>
    <m/>
    <m/>
    <m/>
    <m/>
    <m/>
    <m/>
    <m/>
    <m/>
    <m/>
    <m/>
    <m/>
    <m/>
    <n v="197284"/>
    <n v="16440"/>
    <n v="114.17"/>
    <n v="16440.330000000002"/>
  </r>
  <r>
    <x v="173"/>
    <x v="173"/>
    <x v="13"/>
    <x v="2"/>
    <x v="3"/>
    <x v="6741"/>
    <n v="99097"/>
    <n v="114.7"/>
    <n v="8388.19"/>
    <n v="561673.5"/>
    <n v="0"/>
    <m/>
    <m/>
    <m/>
    <m/>
    <n v="3783"/>
    <n v="12745"/>
    <n v="14.75"/>
    <n v="52"/>
    <n v="47926.83"/>
    <m/>
    <m/>
    <m/>
    <m/>
    <m/>
    <n v="337528"/>
    <n v="31084"/>
    <n v="35.979999999999997"/>
    <n v="4687.8900000000003"/>
  </r>
  <r>
    <x v="74"/>
    <x v="74"/>
    <x v="13"/>
    <x v="0"/>
    <x v="115"/>
    <x v="6742"/>
    <n v="98483"/>
    <n v="84.61"/>
    <n v="9286.59"/>
    <n v="837743.07"/>
    <n v="9756.5499999999993"/>
    <n v="13131"/>
    <n v="11.28"/>
    <n v="100.58"/>
    <n v="117657.13"/>
    <m/>
    <m/>
    <m/>
    <m/>
    <m/>
    <m/>
    <m/>
    <m/>
    <m/>
    <m/>
    <n v="4047.86"/>
    <n v="116070"/>
    <n v="99.72"/>
    <n v="41.73"/>
  </r>
  <r>
    <x v="17"/>
    <x v="17"/>
    <x v="8"/>
    <x v="2"/>
    <x v="76"/>
    <x v="6743"/>
    <n v="52986"/>
    <n v="98.12"/>
    <n v="4853.29"/>
    <n v="203110.14"/>
    <n v="15474.3"/>
    <n v="35142"/>
    <n v="65.08"/>
    <m/>
    <m/>
    <m/>
    <m/>
    <m/>
    <m/>
    <m/>
    <m/>
    <m/>
    <m/>
    <m/>
    <m/>
    <n v="189670"/>
    <n v="29044"/>
    <n v="53.79"/>
    <n v="4214.8900000000003"/>
  </r>
  <r>
    <x v="73"/>
    <x v="73"/>
    <x v="10"/>
    <x v="7"/>
    <x v="25"/>
    <x v="6744"/>
    <n v="26198"/>
    <n v="33.08"/>
    <n v="4418.79"/>
    <n v="271225.2"/>
    <n v="41919.5"/>
    <n v="58577"/>
    <n v="73.959999999999994"/>
    <n v="635.14"/>
    <n v="505519.77"/>
    <m/>
    <m/>
    <m/>
    <m/>
    <m/>
    <m/>
    <m/>
    <m/>
    <m/>
    <m/>
    <n v="639810"/>
    <n v="26326"/>
    <n v="33.24"/>
    <n v="9694.09"/>
  </r>
  <r>
    <x v="3"/>
    <x v="3"/>
    <x v="10"/>
    <x v="2"/>
    <x v="9"/>
    <x v="6745"/>
    <n v="13629"/>
    <n v="28.39"/>
    <n v="2750.75"/>
    <n v="102327.9"/>
    <n v="16057.23"/>
    <n v="24983"/>
    <n v="52.05"/>
    <n v="401.43"/>
    <n v="193638.91"/>
    <m/>
    <m/>
    <m/>
    <m/>
    <m/>
    <m/>
    <m/>
    <m/>
    <m/>
    <m/>
    <n v="366870"/>
    <n v="13808"/>
    <n v="28.77"/>
    <n v="9171.75"/>
  </r>
  <r>
    <x v="93"/>
    <x v="93"/>
    <x v="6"/>
    <x v="1"/>
    <x v="53"/>
    <x v="6746"/>
    <n v="982"/>
    <n v="6.29"/>
    <n v="446.31"/>
    <n v="5395.86"/>
    <n v="1425.8"/>
    <n v="1861"/>
    <n v="11.93"/>
    <n v="109.68"/>
    <n v="17194.150000000001"/>
    <m/>
    <m/>
    <m/>
    <m/>
    <m/>
    <n v="100"/>
    <n v="280"/>
    <n v="1.79"/>
    <n v="7"/>
    <n v="2238.4"/>
    <n v="22148.05"/>
    <n v="3878"/>
    <n v="24.86"/>
    <n v="1703.7"/>
  </r>
  <r>
    <x v="35"/>
    <x v="35"/>
    <x v="10"/>
    <x v="1"/>
    <x v="21"/>
    <x v="6747"/>
    <n v="72"/>
    <n v="0.25"/>
    <n v="13"/>
    <n v="290.16000000000003"/>
    <n v="24549.95"/>
    <n v="37714"/>
    <n v="130.94999999999999"/>
    <n v="1022.91"/>
    <n v="296055.23"/>
    <m/>
    <m/>
    <m/>
    <m/>
    <m/>
    <m/>
    <m/>
    <m/>
    <m/>
    <m/>
    <n v="4128.08"/>
    <n v="49752"/>
    <n v="172.75"/>
    <n v="172"/>
  </r>
  <r>
    <x v="20"/>
    <x v="20"/>
    <x v="2"/>
    <x v="1"/>
    <x v="6"/>
    <x v="32"/>
    <n v="502"/>
    <n v="5.23"/>
    <n v="27.13"/>
    <n v="201.81"/>
    <n v="730.36"/>
    <n v="1383"/>
    <n v="14.41"/>
    <n v="91.29"/>
    <n v="8807.6200000000008"/>
    <m/>
    <m/>
    <m/>
    <m/>
    <m/>
    <m/>
    <m/>
    <m/>
    <m/>
    <m/>
    <n v="76500"/>
    <n v="4035"/>
    <n v="42.03"/>
    <n v="9562.5"/>
  </r>
  <r>
    <x v="52"/>
    <x v="52"/>
    <x v="12"/>
    <x v="35"/>
    <x v="11"/>
    <x v="6748"/>
    <n v="12671"/>
    <n v="105.59"/>
    <n v="5893.7"/>
    <n v="54811.41"/>
    <n v="8694.4699999999993"/>
    <n v="15852"/>
    <n v="132.1"/>
    <n v="869.45"/>
    <n v="104849.24"/>
    <m/>
    <m/>
    <m/>
    <m/>
    <m/>
    <m/>
    <m/>
    <m/>
    <m/>
    <m/>
    <n v="1022"/>
    <n v="6562"/>
    <n v="54.68"/>
    <n v="102.2"/>
  </r>
  <r>
    <x v="12"/>
    <x v="12"/>
    <x v="8"/>
    <x v="7"/>
    <x v="57"/>
    <x v="1240"/>
    <n v="31445"/>
    <n v="62.39"/>
    <n v="3862.86"/>
    <n v="150883.20000000001"/>
    <n v="18133.849999999999"/>
    <n v="25037"/>
    <n v="49.68"/>
    <n v="431.76"/>
    <n v="218681.54"/>
    <m/>
    <m/>
    <m/>
    <m/>
    <m/>
    <m/>
    <m/>
    <m/>
    <m/>
    <m/>
    <n v="2112"/>
    <n v="32241"/>
    <n v="63.97"/>
    <n v="50.29"/>
  </r>
  <r>
    <x v="40"/>
    <x v="40"/>
    <x v="6"/>
    <x v="7"/>
    <x v="9"/>
    <x v="6749"/>
    <n v="44733"/>
    <n v="93.19"/>
    <n v="8844"/>
    <n v="328996.8"/>
    <n v="0"/>
    <m/>
    <m/>
    <m/>
    <m/>
    <m/>
    <m/>
    <m/>
    <m/>
    <m/>
    <m/>
    <m/>
    <m/>
    <m/>
    <m/>
    <n v="156240"/>
    <n v="11251"/>
    <n v="23.44"/>
    <n v="3906"/>
  </r>
  <r>
    <x v="141"/>
    <x v="141"/>
    <x v="14"/>
    <x v="2"/>
    <x v="143"/>
    <x v="6750"/>
    <n v="150478"/>
    <n v="109.04"/>
    <n v="9480.5499999999993"/>
    <n v="1013944.59"/>
    <n v="62940.83"/>
    <n v="12017"/>
    <n v="8.7100000000000009"/>
    <m/>
    <m/>
    <m/>
    <m/>
    <m/>
    <m/>
    <m/>
    <m/>
    <m/>
    <m/>
    <m/>
    <m/>
    <n v="148491"/>
    <n v="28076"/>
    <n v="20.34"/>
    <n v="1291.23"/>
  </r>
  <r>
    <x v="31"/>
    <x v="31"/>
    <x v="2"/>
    <x v="1"/>
    <x v="16"/>
    <x v="0"/>
    <n v="0"/>
    <n v="0"/>
    <n v="0"/>
    <n v="0"/>
    <n v="0"/>
    <n v="0"/>
    <n v="0"/>
    <n v="0"/>
    <n v="0"/>
    <m/>
    <m/>
    <m/>
    <m/>
    <m/>
    <m/>
    <m/>
    <m/>
    <m/>
    <m/>
    <n v="221"/>
    <n v="1633"/>
    <n v="34.020000000000003"/>
    <n v="55.25"/>
  </r>
  <r>
    <x v="25"/>
    <x v="25"/>
    <x v="14"/>
    <x v="11"/>
    <x v="21"/>
    <x v="6751"/>
    <n v="220"/>
    <n v="0.76"/>
    <n v="57.33"/>
    <n v="1279.68"/>
    <n v="0"/>
    <m/>
    <m/>
    <m/>
    <m/>
    <m/>
    <m/>
    <m/>
    <m/>
    <m/>
    <m/>
    <m/>
    <m/>
    <m/>
    <m/>
    <n v="2290"/>
    <n v="14118"/>
    <n v="49.02"/>
    <n v="95.42"/>
  </r>
  <r>
    <x v="4"/>
    <x v="4"/>
    <x v="9"/>
    <x v="1"/>
    <x v="41"/>
    <x v="4"/>
    <m/>
    <m/>
    <m/>
    <m/>
    <n v="0"/>
    <n v="342"/>
    <n v="9.5"/>
    <m/>
    <m/>
    <m/>
    <m/>
    <m/>
    <m/>
    <m/>
    <m/>
    <m/>
    <m/>
    <m/>
    <m/>
    <n v="330"/>
    <n v="1630"/>
    <n v="45.28"/>
    <n v="110"/>
  </r>
  <r>
    <x v="44"/>
    <x v="44"/>
    <x v="9"/>
    <x v="6"/>
    <x v="16"/>
    <x v="4"/>
    <m/>
    <m/>
    <m/>
    <m/>
    <n v="0"/>
    <m/>
    <m/>
    <m/>
    <m/>
    <m/>
    <m/>
    <m/>
    <m/>
    <m/>
    <m/>
    <m/>
    <m/>
    <m/>
    <m/>
    <n v="0"/>
    <m/>
    <m/>
    <n v="0"/>
  </r>
  <r>
    <x v="28"/>
    <x v="28"/>
    <x v="2"/>
    <x v="7"/>
    <x v="29"/>
    <x v="6752"/>
    <n v="28738"/>
    <n v="46.05"/>
    <n v="3348.54"/>
    <n v="161935.32"/>
    <n v="29051.41"/>
    <n v="66295"/>
    <n v="106.24"/>
    <n v="558.67999999999995"/>
    <n v="350339.63"/>
    <m/>
    <m/>
    <m/>
    <m/>
    <m/>
    <m/>
    <m/>
    <m/>
    <m/>
    <m/>
    <n v="66920"/>
    <n v="12514"/>
    <n v="20.05"/>
    <n v="1286.92"/>
  </r>
  <r>
    <x v="76"/>
    <x v="76"/>
    <x v="11"/>
    <x v="7"/>
    <x v="37"/>
    <x v="6753"/>
    <n v="20120"/>
    <n v="52.4"/>
    <n v="3523.44"/>
    <n v="104857.5"/>
    <n v="5073"/>
    <n v="9642"/>
    <n v="25.11"/>
    <n v="158.53"/>
    <n v="61176.83"/>
    <m/>
    <m/>
    <m/>
    <m/>
    <m/>
    <m/>
    <m/>
    <m/>
    <m/>
    <m/>
    <n v="143600"/>
    <n v="10075"/>
    <n v="26.24"/>
    <n v="4487.5"/>
  </r>
  <r>
    <x v="18"/>
    <x v="18"/>
    <x v="14"/>
    <x v="0"/>
    <x v="33"/>
    <x v="6754"/>
    <n v="115452"/>
    <n v="96.21"/>
    <n v="9093.2000000000007"/>
    <n v="845667.6"/>
    <n v="0"/>
    <m/>
    <m/>
    <m/>
    <m/>
    <m/>
    <m/>
    <m/>
    <m/>
    <m/>
    <m/>
    <m/>
    <m/>
    <m/>
    <m/>
    <n v="306400"/>
    <n v="45093"/>
    <n v="37.58"/>
    <n v="3064"/>
  </r>
  <r>
    <x v="158"/>
    <x v="158"/>
    <x v="6"/>
    <x v="1"/>
    <x v="12"/>
    <x v="6755"/>
    <n v="16318"/>
    <n v="97.13"/>
    <n v="9342.57"/>
    <n v="121640.28"/>
    <n v="7629"/>
    <n v="11260"/>
    <n v="67.02"/>
    <n v="544.92999999999995"/>
    <n v="92000.4"/>
    <m/>
    <m/>
    <m/>
    <m/>
    <m/>
    <m/>
    <m/>
    <m/>
    <m/>
    <m/>
    <n v="150271"/>
    <n v="14333"/>
    <n v="85.32"/>
    <n v="10733.64"/>
  </r>
  <r>
    <x v="25"/>
    <x v="25"/>
    <x v="12"/>
    <x v="0"/>
    <x v="29"/>
    <x v="6756"/>
    <n v="60155"/>
    <n v="96.4"/>
    <n v="10756.92"/>
    <n v="520204.79999999999"/>
    <n v="0"/>
    <m/>
    <m/>
    <m/>
    <m/>
    <m/>
    <m/>
    <m/>
    <m/>
    <m/>
    <m/>
    <m/>
    <m/>
    <m/>
    <m/>
    <n v="1100"/>
    <n v="6752"/>
    <n v="10.82"/>
    <n v="21.15"/>
  </r>
  <r>
    <x v="162"/>
    <x v="162"/>
    <x v="8"/>
    <x v="2"/>
    <x v="29"/>
    <x v="6757"/>
    <n v="87691"/>
    <n v="140.53"/>
    <n v="8741.5400000000009"/>
    <n v="422740.8"/>
    <n v="0"/>
    <m/>
    <m/>
    <m/>
    <m/>
    <m/>
    <m/>
    <m/>
    <m/>
    <m/>
    <m/>
    <m/>
    <m/>
    <m/>
    <m/>
    <n v="1142"/>
    <n v="3289"/>
    <n v="5.27"/>
    <n v="21.96"/>
  </r>
  <r>
    <x v="36"/>
    <x v="36"/>
    <x v="3"/>
    <x v="2"/>
    <x v="67"/>
    <x v="6758"/>
    <n v="54556"/>
    <n v="54.12"/>
    <n v="5416.43"/>
    <n v="423131.4"/>
    <n v="0"/>
    <m/>
    <m/>
    <m/>
    <m/>
    <m/>
    <m/>
    <m/>
    <m/>
    <m/>
    <m/>
    <m/>
    <m/>
    <m/>
    <m/>
    <n v="176.78"/>
    <n v="3911"/>
    <n v="3.88"/>
    <n v="2.1"/>
  </r>
  <r>
    <x v="56"/>
    <x v="56"/>
    <x v="2"/>
    <x v="5"/>
    <x v="21"/>
    <x v="6759"/>
    <n v="2306"/>
    <n v="8.01"/>
    <n v="274.67"/>
    <n v="6130.56"/>
    <n v="2121.2399999999998"/>
    <n v="29478"/>
    <n v="102.35"/>
    <m/>
    <m/>
    <m/>
    <m/>
    <m/>
    <m/>
    <m/>
    <m/>
    <m/>
    <m/>
    <m/>
    <m/>
    <n v="50400"/>
    <n v="7111"/>
    <n v="24.69"/>
    <n v="2100"/>
  </r>
  <r>
    <x v="16"/>
    <x v="16"/>
    <x v="6"/>
    <x v="7"/>
    <x v="5"/>
    <x v="6760"/>
    <n v="44352"/>
    <n v="46.2"/>
    <n v="3492"/>
    <n v="259804.79999999999"/>
    <n v="32452.959999999999"/>
    <n v="32580"/>
    <n v="33.94"/>
    <n v="405.66"/>
    <n v="391359.96"/>
    <m/>
    <m/>
    <m/>
    <m/>
    <m/>
    <m/>
    <m/>
    <m/>
    <m/>
    <m/>
    <n v="20625"/>
    <n v="20040"/>
    <n v="20.88"/>
    <n v="257.81"/>
  </r>
  <r>
    <x v="17"/>
    <x v="17"/>
    <x v="14"/>
    <x v="3"/>
    <x v="51"/>
    <x v="4"/>
    <m/>
    <m/>
    <m/>
    <m/>
    <n v="0"/>
    <m/>
    <m/>
    <m/>
    <m/>
    <m/>
    <m/>
    <m/>
    <m/>
    <m/>
    <m/>
    <m/>
    <m/>
    <m/>
    <m/>
    <n v="0"/>
    <m/>
    <m/>
    <n v="0"/>
  </r>
  <r>
    <x v="87"/>
    <x v="87"/>
    <x v="12"/>
    <x v="21"/>
    <x v="78"/>
    <x v="6761"/>
    <n v="103651"/>
    <n v="151.54"/>
    <n v="9957.89"/>
    <n v="527868"/>
    <n v="0.97"/>
    <n v="346"/>
    <n v="0.51"/>
    <n v="0.02"/>
    <n v="11.7"/>
    <m/>
    <m/>
    <m/>
    <m/>
    <m/>
    <m/>
    <m/>
    <m/>
    <m/>
    <m/>
    <n v="1674"/>
    <n v="12515"/>
    <n v="18.3"/>
    <n v="29.37"/>
  </r>
  <r>
    <x v="34"/>
    <x v="34"/>
    <x v="8"/>
    <x v="2"/>
    <x v="9"/>
    <x v="6762"/>
    <n v="59945"/>
    <n v="124.89"/>
    <n v="8662.5"/>
    <n v="322245"/>
    <n v="0"/>
    <m/>
    <m/>
    <m/>
    <m/>
    <m/>
    <m/>
    <m/>
    <m/>
    <m/>
    <m/>
    <m/>
    <m/>
    <m/>
    <m/>
    <n v="770.54"/>
    <n v="4449"/>
    <n v="9.27"/>
    <n v="19.260000000000002"/>
  </r>
  <r>
    <x v="8"/>
    <x v="8"/>
    <x v="0"/>
    <x v="7"/>
    <x v="93"/>
    <x v="6763"/>
    <n v="29375"/>
    <n v="74.180000000000007"/>
    <n v="3971.88"/>
    <n v="121896.96000000001"/>
    <n v="8552.86"/>
    <n v="9979"/>
    <n v="25.2"/>
    <n v="259.18"/>
    <n v="103141.52"/>
    <m/>
    <m/>
    <m/>
    <m/>
    <m/>
    <m/>
    <m/>
    <m/>
    <m/>
    <m/>
    <n v="0"/>
    <n v="1757"/>
    <n v="4.4400000000000004"/>
    <n v="0"/>
  </r>
  <r>
    <x v="17"/>
    <x v="17"/>
    <x v="5"/>
    <x v="4"/>
    <x v="114"/>
    <x v="6764"/>
    <n v="22347"/>
    <n v="4.66"/>
    <n v="259.18"/>
    <n v="96414.96"/>
    <n v="11886.52"/>
    <n v="18455"/>
    <n v="3.84"/>
    <n v="29.72"/>
    <n v="143343.09"/>
    <m/>
    <m/>
    <m/>
    <m/>
    <m/>
    <m/>
    <m/>
    <m/>
    <m/>
    <m/>
    <n v="2512599"/>
    <n v="520694"/>
    <n v="108.48"/>
    <n v="6281.5"/>
  </r>
  <r>
    <x v="29"/>
    <x v="29"/>
    <x v="6"/>
    <x v="0"/>
    <x v="117"/>
    <x v="3504"/>
    <n v="27530"/>
    <n v="38.880000000000003"/>
    <n v="3048.83"/>
    <n v="167289.32999999999"/>
    <n v="1200.78"/>
    <n v="16081"/>
    <n v="22.71"/>
    <m/>
    <m/>
    <m/>
    <m/>
    <m/>
    <m/>
    <m/>
    <m/>
    <m/>
    <m/>
    <m/>
    <m/>
    <n v="1410"/>
    <n v="14860"/>
    <n v="20.99"/>
    <n v="23.9"/>
  </r>
  <r>
    <x v="67"/>
    <x v="67"/>
    <x v="0"/>
    <x v="0"/>
    <x v="57"/>
    <x v="5035"/>
    <n v="54743"/>
    <n v="108.62"/>
    <n v="9975.24"/>
    <n v="389632.8"/>
    <n v="0"/>
    <m/>
    <m/>
    <m/>
    <m/>
    <m/>
    <m/>
    <m/>
    <m/>
    <m/>
    <m/>
    <m/>
    <m/>
    <m/>
    <m/>
    <n v="103920"/>
    <n v="14039"/>
    <n v="27.86"/>
    <n v="2474.29"/>
  </r>
  <r>
    <x v="91"/>
    <x v="91"/>
    <x v="4"/>
    <x v="18"/>
    <x v="7"/>
    <x v="6765"/>
    <n v="6399"/>
    <n v="266.63"/>
    <n v="16454.5"/>
    <n v="30605.37"/>
    <n v="0"/>
    <m/>
    <m/>
    <m/>
    <m/>
    <m/>
    <m/>
    <m/>
    <m/>
    <m/>
    <n v="1712"/>
    <n v="3003"/>
    <n v="125.13"/>
    <n v="856"/>
    <n v="38321.410000000003"/>
    <n v="23360"/>
    <n v="1087"/>
    <n v="45.29"/>
    <n v="11680"/>
  </r>
  <r>
    <x v="31"/>
    <x v="31"/>
    <x v="4"/>
    <x v="5"/>
    <x v="69"/>
    <x v="6766"/>
    <n v="29501"/>
    <n v="42.39"/>
    <n v="2467"/>
    <n v="133069.98000000001"/>
    <n v="9842.8700000000008"/>
    <n v="10630"/>
    <n v="15.27"/>
    <n v="169.7"/>
    <n v="118698.13"/>
    <m/>
    <m/>
    <m/>
    <m/>
    <m/>
    <m/>
    <m/>
    <m/>
    <m/>
    <m/>
    <n v="967"/>
    <n v="19947"/>
    <n v="28.66"/>
    <n v="16.670000000000002"/>
  </r>
  <r>
    <x v="211"/>
    <x v="211"/>
    <x v="13"/>
    <x v="2"/>
    <x v="42"/>
    <x v="6767"/>
    <n v="38576"/>
    <n v="107.16"/>
    <n v="7098.13"/>
    <n v="198037.92"/>
    <n v="0"/>
    <m/>
    <m/>
    <m/>
    <m/>
    <m/>
    <m/>
    <m/>
    <m/>
    <m/>
    <m/>
    <m/>
    <m/>
    <m/>
    <m/>
    <n v="2886.3"/>
    <n v="12951"/>
    <n v="35.979999999999997"/>
    <n v="96.21"/>
  </r>
  <r>
    <x v="85"/>
    <x v="85"/>
    <x v="2"/>
    <x v="16"/>
    <x v="20"/>
    <x v="6768"/>
    <n v="31578"/>
    <n v="43.86"/>
    <n v="3310.47"/>
    <n v="184724.04"/>
    <n v="40129"/>
    <n v="35560"/>
    <n v="49.39"/>
    <n v="668.82"/>
    <n v="483927.66"/>
    <m/>
    <m/>
    <m/>
    <m/>
    <m/>
    <m/>
    <m/>
    <m/>
    <m/>
    <m/>
    <n v="3087"/>
    <n v="23928"/>
    <n v="33.229999999999997"/>
    <n v="51.45"/>
  </r>
  <r>
    <x v="233"/>
    <x v="233"/>
    <x v="10"/>
    <x v="1"/>
    <x v="7"/>
    <x v="6769"/>
    <n v="382"/>
    <n v="15.92"/>
    <n v="1611"/>
    <n v="2996.46"/>
    <n v="0"/>
    <m/>
    <m/>
    <m/>
    <m/>
    <m/>
    <m/>
    <m/>
    <m/>
    <m/>
    <n v="821"/>
    <n v="1544"/>
    <n v="64.33"/>
    <n v="410"/>
    <n v="18377.259999999998"/>
    <n v="68.180000000000007"/>
    <n v="178"/>
    <n v="7.42"/>
    <n v="34.090000000000003"/>
  </r>
  <r>
    <x v="188"/>
    <x v="188"/>
    <x v="13"/>
    <x v="2"/>
    <x v="9"/>
    <x v="6770"/>
    <n v="64311"/>
    <n v="133.97999999999999"/>
    <n v="7132"/>
    <n v="265310.40000000002"/>
    <n v="0"/>
    <m/>
    <m/>
    <m/>
    <m/>
    <m/>
    <m/>
    <m/>
    <m/>
    <m/>
    <m/>
    <m/>
    <m/>
    <m/>
    <m/>
    <n v="757.57"/>
    <n v="17974"/>
    <n v="37.450000000000003"/>
    <n v="18.940000000000001"/>
  </r>
  <r>
    <x v="49"/>
    <x v="49"/>
    <x v="3"/>
    <x v="2"/>
    <x v="54"/>
    <x v="6771"/>
    <n v="9833"/>
    <n v="28.26"/>
    <n v="1424.59"/>
    <n v="38421.089999999997"/>
    <n v="3282.25"/>
    <n v="23601"/>
    <n v="67.819999999999993"/>
    <n v="113.18"/>
    <n v="39581.64"/>
    <m/>
    <m/>
    <m/>
    <m/>
    <m/>
    <m/>
    <m/>
    <m/>
    <m/>
    <m/>
    <n v="107851"/>
    <n v="6389"/>
    <n v="18.36"/>
    <n v="3719"/>
  </r>
  <r>
    <x v="6"/>
    <x v="6"/>
    <x v="2"/>
    <x v="2"/>
    <x v="9"/>
    <x v="6772"/>
    <n v="30714"/>
    <n v="63.99"/>
    <n v="2678.7"/>
    <n v="99647.64"/>
    <n v="19757.52"/>
    <n v="5796"/>
    <n v="12.08"/>
    <n v="493.94"/>
    <n v="238261.82"/>
    <m/>
    <m/>
    <m/>
    <m/>
    <m/>
    <m/>
    <m/>
    <m/>
    <m/>
    <m/>
    <n v="153270"/>
    <n v="14974"/>
    <n v="31.2"/>
    <n v="3831.75"/>
  </r>
  <r>
    <x v="143"/>
    <x v="143"/>
    <x v="15"/>
    <x v="12"/>
    <x v="6"/>
    <x v="4"/>
    <m/>
    <m/>
    <m/>
    <m/>
    <n v="0"/>
    <m/>
    <m/>
    <m/>
    <m/>
    <m/>
    <m/>
    <m/>
    <m/>
    <m/>
    <m/>
    <m/>
    <m/>
    <m/>
    <m/>
    <n v="278.06"/>
    <n v="690"/>
    <n v="7.19"/>
    <n v="34.76"/>
  </r>
  <r>
    <x v="33"/>
    <x v="33"/>
    <x v="15"/>
    <x v="6"/>
    <x v="53"/>
    <x v="6773"/>
    <n v="1737"/>
    <n v="11.13"/>
    <n v="564.23"/>
    <n v="6821.55"/>
    <n v="170.71"/>
    <n v="1101"/>
    <n v="7.06"/>
    <n v="13.13"/>
    <n v="2058.62"/>
    <m/>
    <m/>
    <m/>
    <m/>
    <m/>
    <m/>
    <m/>
    <m/>
    <m/>
    <m/>
    <n v="119340"/>
    <n v="15263"/>
    <n v="97.84"/>
    <n v="9180"/>
  </r>
  <r>
    <x v="234"/>
    <x v="234"/>
    <x v="7"/>
    <x v="2"/>
    <x v="20"/>
    <x v="6774"/>
    <n v="76974"/>
    <n v="106.91"/>
    <n v="10296.049999999999"/>
    <n v="574519.59"/>
    <n v="0"/>
    <m/>
    <m/>
    <m/>
    <m/>
    <m/>
    <m/>
    <m/>
    <m/>
    <m/>
    <m/>
    <m/>
    <m/>
    <m/>
    <m/>
    <n v="3.15"/>
    <n v="21369"/>
    <n v="29.68"/>
    <n v="0.05"/>
  </r>
  <r>
    <x v="3"/>
    <x v="3"/>
    <x v="2"/>
    <x v="7"/>
    <x v="2"/>
    <x v="6775"/>
    <n v="34549"/>
    <n v="44.99"/>
    <n v="3431.56"/>
    <n v="204246.6"/>
    <n v="24784.68"/>
    <n v="36094"/>
    <n v="47"/>
    <n v="387.26"/>
    <n v="298885.83"/>
    <m/>
    <m/>
    <m/>
    <m/>
    <m/>
    <m/>
    <m/>
    <m/>
    <m/>
    <m/>
    <n v="237852"/>
    <n v="8984"/>
    <n v="11.7"/>
    <n v="3716.44"/>
  </r>
  <r>
    <x v="129"/>
    <x v="129"/>
    <x v="12"/>
    <x v="5"/>
    <x v="2"/>
    <x v="6776"/>
    <n v="40369"/>
    <n v="52.56"/>
    <n v="3538.89"/>
    <n v="210634.77"/>
    <n v="37362"/>
    <n v="65235"/>
    <n v="84.94"/>
    <n v="583.78"/>
    <n v="450559.57"/>
    <m/>
    <m/>
    <m/>
    <m/>
    <m/>
    <m/>
    <m/>
    <m/>
    <m/>
    <m/>
    <n v="2314"/>
    <n v="21880"/>
    <n v="28.49"/>
    <n v="36.159999999999997"/>
  </r>
  <r>
    <x v="12"/>
    <x v="12"/>
    <x v="9"/>
    <x v="7"/>
    <x v="57"/>
    <x v="6777"/>
    <n v="19279"/>
    <n v="38.25"/>
    <n v="2939.79"/>
    <n v="114828.03"/>
    <n v="26903.01"/>
    <n v="20942"/>
    <n v="41.55"/>
    <n v="640.54999999999995"/>
    <n v="324431.43"/>
    <m/>
    <m/>
    <m/>
    <m/>
    <m/>
    <m/>
    <m/>
    <m/>
    <m/>
    <m/>
    <n v="2120"/>
    <n v="19680"/>
    <n v="39.049999999999997"/>
    <n v="50.48"/>
  </r>
  <r>
    <x v="2"/>
    <x v="2"/>
    <x v="3"/>
    <x v="5"/>
    <x v="21"/>
    <x v="6778"/>
    <n v="51974"/>
    <n v="180.47"/>
    <n v="10315.379999999999"/>
    <n v="230239.17"/>
    <n v="0"/>
    <m/>
    <m/>
    <m/>
    <m/>
    <m/>
    <m/>
    <m/>
    <m/>
    <m/>
    <m/>
    <m/>
    <m/>
    <m/>
    <m/>
    <n v="1173.4000000000001"/>
    <n v="3681"/>
    <n v="12.78"/>
    <n v="48.89"/>
  </r>
  <r>
    <x v="184"/>
    <x v="184"/>
    <x v="13"/>
    <x v="7"/>
    <x v="91"/>
    <x v="6779"/>
    <n v="34643"/>
    <n v="53.46"/>
    <n v="17606.57"/>
    <n v="884202.15"/>
    <n v="11544.13"/>
    <n v="19458"/>
    <n v="30.03"/>
    <n v="213.78"/>
    <n v="139214.15"/>
    <m/>
    <m/>
    <m/>
    <m/>
    <m/>
    <m/>
    <m/>
    <m/>
    <m/>
    <m/>
    <n v="0"/>
    <m/>
    <m/>
    <n v="0"/>
  </r>
  <r>
    <x v="227"/>
    <x v="227"/>
    <x v="8"/>
    <x v="1"/>
    <x v="28"/>
    <x v="6780"/>
    <n v="6397"/>
    <n v="44.42"/>
    <n v="1941.08"/>
    <n v="21662.49"/>
    <n v="5599.42"/>
    <n v="7146"/>
    <n v="49.63"/>
    <n v="466.62"/>
    <n v="67525.06"/>
    <m/>
    <m/>
    <m/>
    <m/>
    <m/>
    <m/>
    <m/>
    <m/>
    <m/>
    <m/>
    <n v="979"/>
    <n v="12589"/>
    <n v="87.42"/>
    <n v="81.58"/>
  </r>
  <r>
    <x v="150"/>
    <x v="150"/>
    <x v="15"/>
    <x v="2"/>
    <x v="118"/>
    <x v="6781"/>
    <n v="17762"/>
    <n v="54.82"/>
    <n v="4007.89"/>
    <n v="100638.09"/>
    <n v="0"/>
    <m/>
    <m/>
    <m/>
    <m/>
    <n v="617"/>
    <m/>
    <m/>
    <n v="22"/>
    <n v="7816.77"/>
    <n v="13185"/>
    <n v="48022"/>
    <n v="148.22"/>
    <n v="488"/>
    <n v="295133.03999999998"/>
    <n v="62300"/>
    <n v="6342"/>
    <n v="19.57"/>
    <n v="2307.41"/>
  </r>
  <r>
    <x v="44"/>
    <x v="44"/>
    <x v="10"/>
    <x v="4"/>
    <x v="5"/>
    <x v="6782"/>
    <n v="3942"/>
    <n v="4.1100000000000003"/>
    <n v="267.31"/>
    <n v="19888.05"/>
    <n v="1050.44"/>
    <n v="1879"/>
    <n v="1.96"/>
    <m/>
    <m/>
    <m/>
    <m/>
    <m/>
    <m/>
    <m/>
    <m/>
    <m/>
    <m/>
    <m/>
    <m/>
    <n v="6131"/>
    <n v="39896"/>
    <n v="41.56"/>
    <n v="76.64"/>
  </r>
  <r>
    <x v="52"/>
    <x v="52"/>
    <x v="4"/>
    <x v="2"/>
    <x v="64"/>
    <x v="6783"/>
    <n v="18105"/>
    <n v="20.12"/>
    <n v="1270.72"/>
    <n v="88632.72"/>
    <n v="3903.98"/>
    <n v="7834"/>
    <n v="8.6999999999999993"/>
    <n v="52.05"/>
    <n v="47079.23"/>
    <m/>
    <m/>
    <m/>
    <m/>
    <m/>
    <m/>
    <m/>
    <m/>
    <m/>
    <m/>
    <n v="494"/>
    <n v="4822"/>
    <n v="5.36"/>
    <n v="6.59"/>
  </r>
  <r>
    <x v="25"/>
    <x v="25"/>
    <x v="5"/>
    <x v="0"/>
    <x v="29"/>
    <x v="6784"/>
    <n v="65433"/>
    <n v="104.86"/>
    <n v="10113.85"/>
    <n v="489105.6"/>
    <n v="0"/>
    <m/>
    <m/>
    <m/>
    <m/>
    <m/>
    <m/>
    <m/>
    <m/>
    <m/>
    <m/>
    <m/>
    <m/>
    <m/>
    <m/>
    <n v="1410"/>
    <n v="8769"/>
    <n v="14.05"/>
    <n v="27.12"/>
  </r>
  <r>
    <x v="22"/>
    <x v="22"/>
    <x v="13"/>
    <x v="0"/>
    <x v="30"/>
    <x v="6785"/>
    <n v="18120"/>
    <n v="31.46"/>
    <n v="2422.67"/>
    <n v="108147.84"/>
    <n v="16398.64"/>
    <n v="15091"/>
    <n v="26.2"/>
    <n v="341.64"/>
    <n v="197756.14"/>
    <m/>
    <m/>
    <m/>
    <m/>
    <m/>
    <m/>
    <m/>
    <m/>
    <m/>
    <m/>
    <n v="140.74"/>
    <n v="16327"/>
    <n v="28.35"/>
    <n v="2.93"/>
  </r>
  <r>
    <x v="95"/>
    <x v="95"/>
    <x v="15"/>
    <x v="2"/>
    <x v="9"/>
    <x v="6786"/>
    <n v="59399"/>
    <n v="123.75"/>
    <n v="10959.25"/>
    <n v="407684.1"/>
    <n v="0"/>
    <m/>
    <m/>
    <m/>
    <m/>
    <m/>
    <m/>
    <m/>
    <m/>
    <m/>
    <m/>
    <m/>
    <m/>
    <m/>
    <m/>
    <n v="125900"/>
    <n v="5108"/>
    <n v="10.64"/>
    <n v="3147.5"/>
  </r>
  <r>
    <x v="47"/>
    <x v="47"/>
    <x v="0"/>
    <x v="1"/>
    <x v="41"/>
    <x v="0"/>
    <n v="0"/>
    <n v="0"/>
    <n v="0"/>
    <n v="0"/>
    <n v="0"/>
    <n v="0"/>
    <n v="0"/>
    <m/>
    <m/>
    <m/>
    <m/>
    <m/>
    <m/>
    <m/>
    <m/>
    <m/>
    <m/>
    <m/>
    <m/>
    <n v="0.05"/>
    <n v="219"/>
    <n v="6.08"/>
    <n v="0.02"/>
  </r>
  <r>
    <x v="173"/>
    <x v="173"/>
    <x v="4"/>
    <x v="7"/>
    <x v="37"/>
    <x v="6787"/>
    <n v="7906"/>
    <n v="20.59"/>
    <n v="1392.5"/>
    <n v="41440.800000000003"/>
    <n v="5579.05"/>
    <n v="7523"/>
    <n v="19.59"/>
    <n v="174.35"/>
    <n v="67279.429999999993"/>
    <m/>
    <m/>
    <m/>
    <m/>
    <m/>
    <m/>
    <m/>
    <m/>
    <m/>
    <m/>
    <n v="85422"/>
    <n v="6963"/>
    <n v="18.13"/>
    <n v="2669.44"/>
  </r>
  <r>
    <x v="119"/>
    <x v="119"/>
    <x v="15"/>
    <x v="6"/>
    <x v="94"/>
    <x v="6788"/>
    <n v="4454"/>
    <n v="19.54"/>
    <n v="1203"/>
    <n v="21257.01"/>
    <n v="1212.42"/>
    <n v="1659"/>
    <n v="7.28"/>
    <n v="63.81"/>
    <n v="14620.88"/>
    <m/>
    <m/>
    <m/>
    <m/>
    <m/>
    <m/>
    <m/>
    <m/>
    <m/>
    <m/>
    <n v="101790"/>
    <n v="28568"/>
    <n v="125.3"/>
    <n v="5357.37"/>
  </r>
  <r>
    <x v="69"/>
    <x v="69"/>
    <x v="15"/>
    <x v="7"/>
    <x v="9"/>
    <x v="6789"/>
    <n v="40525"/>
    <n v="84.43"/>
    <n v="7750"/>
    <n v="288300"/>
    <n v="0"/>
    <m/>
    <m/>
    <m/>
    <m/>
    <m/>
    <m/>
    <m/>
    <m/>
    <m/>
    <m/>
    <m/>
    <m/>
    <m/>
    <m/>
    <n v="91320"/>
    <n v="9522"/>
    <n v="19.84"/>
    <n v="2283"/>
  </r>
  <r>
    <x v="100"/>
    <x v="100"/>
    <x v="12"/>
    <x v="2"/>
    <x v="9"/>
    <x v="6790"/>
    <n v="78088"/>
    <n v="162.68"/>
    <n v="3593.83"/>
    <n v="133690.29"/>
    <n v="0"/>
    <m/>
    <m/>
    <m/>
    <m/>
    <m/>
    <m/>
    <m/>
    <m/>
    <m/>
    <m/>
    <m/>
    <m/>
    <m/>
    <m/>
    <n v="82200"/>
    <n v="9963"/>
    <n v="20.76"/>
    <n v="2055"/>
  </r>
  <r>
    <x v="46"/>
    <x v="46"/>
    <x v="6"/>
    <x v="1"/>
    <x v="11"/>
    <x v="2537"/>
    <n v="774"/>
    <n v="6.45"/>
    <n v="13.5"/>
    <n v="125.55"/>
    <n v="0"/>
    <m/>
    <m/>
    <m/>
    <m/>
    <m/>
    <m/>
    <m/>
    <m/>
    <m/>
    <m/>
    <m/>
    <m/>
    <m/>
    <m/>
    <n v="0"/>
    <n v="1646"/>
    <n v="13.72"/>
    <n v="0"/>
  </r>
  <r>
    <x v="15"/>
    <x v="15"/>
    <x v="4"/>
    <x v="7"/>
    <x v="31"/>
    <x v="6791"/>
    <n v="9607"/>
    <n v="40.03"/>
    <n v="759.1"/>
    <n v="14119.26"/>
    <n v="0"/>
    <m/>
    <m/>
    <m/>
    <m/>
    <n v="93"/>
    <n v="156"/>
    <n v="0.65"/>
    <n v="4"/>
    <n v="1178.22"/>
    <n v="2888"/>
    <n v="7834"/>
    <n v="32.64"/>
    <n v="144"/>
    <n v="64644.99"/>
    <n v="0"/>
    <m/>
    <m/>
    <n v="0"/>
  </r>
  <r>
    <x v="223"/>
    <x v="223"/>
    <x v="3"/>
    <x v="1"/>
    <x v="4"/>
    <x v="4"/>
    <m/>
    <m/>
    <m/>
    <m/>
    <n v="0"/>
    <m/>
    <m/>
    <m/>
    <m/>
    <m/>
    <m/>
    <m/>
    <m/>
    <m/>
    <m/>
    <m/>
    <m/>
    <m/>
    <m/>
    <n v="45500"/>
    <n v="5464"/>
    <n v="65.05"/>
    <n v="6500"/>
  </r>
  <r>
    <x v="80"/>
    <x v="80"/>
    <x v="9"/>
    <x v="7"/>
    <x v="100"/>
    <x v="6792"/>
    <n v="42911"/>
    <n v="127.71"/>
    <n v="10346"/>
    <n v="269409.84000000003"/>
    <n v="0"/>
    <m/>
    <m/>
    <m/>
    <m/>
    <m/>
    <m/>
    <m/>
    <m/>
    <m/>
    <m/>
    <m/>
    <m/>
    <m/>
    <m/>
    <n v="65300"/>
    <n v="6361"/>
    <n v="18.93"/>
    <n v="2332.14"/>
  </r>
  <r>
    <x v="60"/>
    <x v="60"/>
    <x v="6"/>
    <x v="2"/>
    <x v="76"/>
    <x v="886"/>
    <n v="46624"/>
    <n v="86.34"/>
    <n v="8401.7800000000007"/>
    <n v="351614.4"/>
    <n v="0"/>
    <m/>
    <m/>
    <m/>
    <m/>
    <m/>
    <m/>
    <m/>
    <m/>
    <m/>
    <m/>
    <m/>
    <m/>
    <m/>
    <m/>
    <n v="0"/>
    <m/>
    <m/>
    <n v="0"/>
  </r>
  <r>
    <x v="39"/>
    <x v="39"/>
    <x v="12"/>
    <x v="0"/>
    <x v="11"/>
    <x v="6793"/>
    <n v="10753"/>
    <n v="89.61"/>
    <n v="5926.1"/>
    <n v="55112.73"/>
    <n v="0"/>
    <n v="9060"/>
    <n v="75.5"/>
    <n v="0"/>
    <n v="0"/>
    <m/>
    <m/>
    <m/>
    <m/>
    <m/>
    <m/>
    <m/>
    <m/>
    <m/>
    <m/>
    <n v="26.74"/>
    <n v="9103"/>
    <n v="75.86"/>
    <n v="2.67"/>
  </r>
  <r>
    <x v="197"/>
    <x v="197"/>
    <x v="3"/>
    <x v="12"/>
    <x v="1"/>
    <x v="4"/>
    <m/>
    <m/>
    <m/>
    <m/>
    <n v="0"/>
    <m/>
    <m/>
    <m/>
    <m/>
    <m/>
    <m/>
    <m/>
    <m/>
    <m/>
    <m/>
    <m/>
    <m/>
    <m/>
    <m/>
    <n v="60.16"/>
    <n v="196"/>
    <n v="2.72"/>
    <n v="10.029999999999999"/>
  </r>
  <r>
    <x v="101"/>
    <x v="101"/>
    <x v="4"/>
    <x v="6"/>
    <x v="6"/>
    <x v="4"/>
    <m/>
    <m/>
    <m/>
    <m/>
    <n v="0"/>
    <m/>
    <m/>
    <m/>
    <m/>
    <m/>
    <m/>
    <m/>
    <m/>
    <m/>
    <m/>
    <m/>
    <m/>
    <m/>
    <m/>
    <n v="68005"/>
    <n v="8395"/>
    <n v="87.45"/>
    <n v="8500.6299999999992"/>
  </r>
  <r>
    <x v="65"/>
    <x v="65"/>
    <x v="8"/>
    <x v="12"/>
    <x v="1"/>
    <x v="4"/>
    <m/>
    <m/>
    <m/>
    <m/>
    <n v="0"/>
    <m/>
    <m/>
    <m/>
    <m/>
    <m/>
    <m/>
    <m/>
    <m/>
    <m/>
    <m/>
    <m/>
    <m/>
    <m/>
    <m/>
    <n v="0"/>
    <m/>
    <m/>
    <n v="0"/>
  </r>
  <r>
    <x v="18"/>
    <x v="18"/>
    <x v="1"/>
    <x v="2"/>
    <x v="54"/>
    <x v="6794"/>
    <n v="3555"/>
    <n v="10.220000000000001"/>
    <n v="790.9"/>
    <n v="21330.48"/>
    <n v="0"/>
    <m/>
    <m/>
    <m/>
    <m/>
    <m/>
    <m/>
    <m/>
    <m/>
    <m/>
    <n v="16001"/>
    <n v="21709"/>
    <n v="62.38"/>
    <n v="551"/>
    <n v="358166.38"/>
    <n v="71000"/>
    <n v="6433"/>
    <n v="18.489999999999998"/>
    <n v="2448.2800000000002"/>
  </r>
  <r>
    <x v="78"/>
    <x v="78"/>
    <x v="15"/>
    <x v="0"/>
    <x v="28"/>
    <x v="4"/>
    <m/>
    <m/>
    <m/>
    <m/>
    <n v="0"/>
    <m/>
    <m/>
    <m/>
    <m/>
    <m/>
    <m/>
    <m/>
    <m/>
    <m/>
    <m/>
    <m/>
    <m/>
    <m/>
    <m/>
    <n v="0"/>
    <m/>
    <m/>
    <n v="0"/>
  </r>
  <r>
    <x v="33"/>
    <x v="33"/>
    <x v="13"/>
    <x v="5"/>
    <x v="47"/>
    <x v="6795"/>
    <n v="60620"/>
    <n v="117.48"/>
    <n v="7730.14"/>
    <n v="309128.28000000003"/>
    <n v="0"/>
    <m/>
    <m/>
    <m/>
    <m/>
    <m/>
    <m/>
    <m/>
    <m/>
    <m/>
    <m/>
    <m/>
    <m/>
    <m/>
    <m/>
    <n v="107.17"/>
    <n v="17359"/>
    <n v="33.64"/>
    <n v="2.4900000000000002"/>
  </r>
  <r>
    <x v="41"/>
    <x v="41"/>
    <x v="11"/>
    <x v="0"/>
    <x v="42"/>
    <x v="6796"/>
    <n v="16467"/>
    <n v="45.74"/>
    <n v="3620.1"/>
    <n v="101000.79"/>
    <n v="6343.36"/>
    <n v="8308"/>
    <n v="23.08"/>
    <n v="211.45"/>
    <n v="76496.429999999993"/>
    <m/>
    <m/>
    <m/>
    <m/>
    <m/>
    <m/>
    <m/>
    <m/>
    <m/>
    <m/>
    <n v="1.3"/>
    <n v="9501"/>
    <n v="26.39"/>
    <n v="0.04"/>
  </r>
  <r>
    <x v="219"/>
    <x v="219"/>
    <x v="7"/>
    <x v="2"/>
    <x v="30"/>
    <x v="6797"/>
    <n v="8478"/>
    <n v="14.72"/>
    <n v="1308.5"/>
    <n v="58411.44"/>
    <n v="7110"/>
    <n v="7205"/>
    <n v="12.51"/>
    <n v="148.13"/>
    <n v="85741.62"/>
    <m/>
    <m/>
    <m/>
    <m/>
    <m/>
    <m/>
    <m/>
    <m/>
    <m/>
    <m/>
    <n v="1150"/>
    <n v="2560"/>
    <n v="4.4400000000000004"/>
    <n v="23.96"/>
  </r>
  <r>
    <x v="99"/>
    <x v="99"/>
    <x v="6"/>
    <x v="7"/>
    <x v="5"/>
    <x v="6798"/>
    <n v="58709"/>
    <n v="61.16"/>
    <n v="7278.43"/>
    <n v="541514.81999999995"/>
    <n v="128657"/>
    <n v="57727"/>
    <n v="60.13"/>
    <n v="1608.21"/>
    <n v="1551513.36"/>
    <m/>
    <m/>
    <m/>
    <m/>
    <m/>
    <m/>
    <m/>
    <m/>
    <m/>
    <m/>
    <n v="57500"/>
    <n v="2384"/>
    <n v="2.48"/>
    <n v="718.75"/>
  </r>
  <r>
    <x v="90"/>
    <x v="90"/>
    <x v="14"/>
    <x v="7"/>
    <x v="11"/>
    <x v="6799"/>
    <n v="4792"/>
    <n v="39.93"/>
    <n v="2888"/>
    <n v="26858.400000000001"/>
    <n v="3784.68"/>
    <n v="5685"/>
    <n v="47.38"/>
    <n v="378.47"/>
    <n v="45640.53"/>
    <m/>
    <m/>
    <m/>
    <m/>
    <m/>
    <m/>
    <m/>
    <m/>
    <m/>
    <m/>
    <n v="165.99"/>
    <n v="261"/>
    <n v="2.1800000000000002"/>
    <n v="16.600000000000001"/>
  </r>
  <r>
    <x v="67"/>
    <x v="67"/>
    <x v="1"/>
    <x v="0"/>
    <x v="57"/>
    <x v="6800"/>
    <n v="49820"/>
    <n v="98.85"/>
    <n v="10927.62"/>
    <n v="426832.8"/>
    <n v="0"/>
    <m/>
    <m/>
    <m/>
    <m/>
    <m/>
    <m/>
    <m/>
    <m/>
    <m/>
    <m/>
    <m/>
    <m/>
    <m/>
    <m/>
    <n v="195930"/>
    <n v="15208"/>
    <n v="30.17"/>
    <n v="4665"/>
  </r>
  <r>
    <x v="184"/>
    <x v="184"/>
    <x v="12"/>
    <x v="1"/>
    <x v="6"/>
    <x v="6801"/>
    <n v="1377"/>
    <n v="14.34"/>
    <n v="849.5"/>
    <n v="6320.28"/>
    <n v="15.52"/>
    <n v="664"/>
    <n v="6.92"/>
    <m/>
    <m/>
    <m/>
    <m/>
    <m/>
    <m/>
    <m/>
    <m/>
    <m/>
    <m/>
    <m/>
    <m/>
    <n v="1009.22"/>
    <n v="8068"/>
    <n v="84.04"/>
    <n v="126.15"/>
  </r>
  <r>
    <x v="104"/>
    <x v="104"/>
    <x v="9"/>
    <x v="1"/>
    <x v="71"/>
    <x v="6802"/>
    <n v="709"/>
    <n v="11.82"/>
    <n v="567.4"/>
    <n v="2638.41"/>
    <n v="0"/>
    <m/>
    <m/>
    <m/>
    <m/>
    <m/>
    <m/>
    <m/>
    <m/>
    <m/>
    <n v="2952"/>
    <n v="8226"/>
    <n v="137.1"/>
    <n v="590"/>
    <n v="66077.570000000007"/>
    <n v="0"/>
    <m/>
    <m/>
    <n v="0"/>
  </r>
  <r>
    <x v="15"/>
    <x v="15"/>
    <x v="9"/>
    <x v="14"/>
    <x v="12"/>
    <x v="6803"/>
    <n v="12443"/>
    <n v="74.069999999999993"/>
    <n v="5080"/>
    <n v="66141.600000000006"/>
    <n v="0"/>
    <m/>
    <m/>
    <m/>
    <m/>
    <m/>
    <m/>
    <m/>
    <m/>
    <m/>
    <n v="4248"/>
    <n v="11818"/>
    <n v="70.349999999999994"/>
    <n v="303"/>
    <n v="95087.23"/>
    <n v="5589"/>
    <n v="33104"/>
    <n v="197.05"/>
    <n v="399.21"/>
  </r>
  <r>
    <x v="107"/>
    <x v="107"/>
    <x v="5"/>
    <x v="1"/>
    <x v="1"/>
    <x v="608"/>
    <n v="426"/>
    <n v="5.92"/>
    <n v="161.5"/>
    <n v="901.17"/>
    <n v="0"/>
    <m/>
    <m/>
    <m/>
    <m/>
    <m/>
    <m/>
    <m/>
    <m/>
    <m/>
    <m/>
    <m/>
    <m/>
    <m/>
    <m/>
    <n v="441.15"/>
    <n v="1089"/>
    <n v="15.13"/>
    <n v="73.52"/>
  </r>
  <r>
    <x v="45"/>
    <x v="45"/>
    <x v="13"/>
    <x v="2"/>
    <x v="100"/>
    <x v="6804"/>
    <n v="14979"/>
    <n v="44.58"/>
    <n v="3413.68"/>
    <n v="88892.19"/>
    <n v="6833.17"/>
    <n v="8162"/>
    <n v="24.29"/>
    <n v="244.04"/>
    <n v="82403.27"/>
    <m/>
    <m/>
    <m/>
    <m/>
    <m/>
    <m/>
    <m/>
    <m/>
    <m/>
    <m/>
    <n v="703.27"/>
    <n v="3804"/>
    <n v="11.32"/>
    <n v="25.12"/>
  </r>
  <r>
    <x v="125"/>
    <x v="125"/>
    <x v="12"/>
    <x v="0"/>
    <x v="68"/>
    <x v="6805"/>
    <n v="18623"/>
    <n v="96.99"/>
    <n v="7100"/>
    <n v="105648"/>
    <n v="0"/>
    <m/>
    <m/>
    <m/>
    <m/>
    <m/>
    <m/>
    <m/>
    <m/>
    <m/>
    <m/>
    <m/>
    <m/>
    <m/>
    <m/>
    <n v="408"/>
    <n v="1877"/>
    <n v="9.7799999999999994"/>
    <n v="25.5"/>
  </r>
  <r>
    <x v="119"/>
    <x v="119"/>
    <x v="12"/>
    <x v="11"/>
    <x v="17"/>
    <x v="6806"/>
    <n v="15961"/>
    <n v="26.6"/>
    <n v="960.02"/>
    <n v="44640.93"/>
    <n v="441.32"/>
    <n v="809"/>
    <n v="1.35"/>
    <n v="8.83"/>
    <n v="5322"/>
    <m/>
    <m/>
    <m/>
    <m/>
    <m/>
    <m/>
    <m/>
    <m/>
    <m/>
    <m/>
    <n v="647962"/>
    <n v="80389"/>
    <n v="133.97999999999999"/>
    <n v="12959.24"/>
  </r>
  <r>
    <x v="155"/>
    <x v="155"/>
    <x v="1"/>
    <x v="2"/>
    <x v="2"/>
    <x v="6807"/>
    <n v="110048"/>
    <n v="143.29"/>
    <n v="11357.08"/>
    <n v="675973.29"/>
    <n v="0"/>
    <m/>
    <m/>
    <m/>
    <m/>
    <m/>
    <m/>
    <m/>
    <m/>
    <m/>
    <m/>
    <m/>
    <m/>
    <m/>
    <m/>
    <n v="27640.45"/>
    <n v="1959705"/>
    <n v="2551.6999999999998"/>
    <n v="431.88"/>
  </r>
  <r>
    <x v="59"/>
    <x v="59"/>
    <x v="13"/>
    <x v="1"/>
    <x v="1"/>
    <x v="6808"/>
    <n v="1720"/>
    <n v="23.89"/>
    <n v="1287.5"/>
    <n v="7184.25"/>
    <n v="0"/>
    <m/>
    <m/>
    <m/>
    <m/>
    <m/>
    <m/>
    <m/>
    <m/>
    <m/>
    <m/>
    <m/>
    <m/>
    <m/>
    <m/>
    <n v="28809"/>
    <n v="1857"/>
    <n v="25.79"/>
    <n v="4801.5"/>
  </r>
  <r>
    <x v="73"/>
    <x v="73"/>
    <x v="0"/>
    <x v="16"/>
    <x v="3"/>
    <x v="6809"/>
    <n v="74216"/>
    <n v="85.9"/>
    <n v="8234.7199999999993"/>
    <n v="551397"/>
    <n v="5544.13"/>
    <n v="9178"/>
    <n v="10.62"/>
    <n v="77"/>
    <n v="66858.350000000006"/>
    <m/>
    <m/>
    <m/>
    <m/>
    <m/>
    <m/>
    <m/>
    <m/>
    <m/>
    <m/>
    <n v="161420"/>
    <n v="11598"/>
    <n v="13.42"/>
    <n v="2241.94"/>
  </r>
  <r>
    <x v="123"/>
    <x v="123"/>
    <x v="14"/>
    <x v="5"/>
    <x v="93"/>
    <x v="6810"/>
    <n v="20976"/>
    <n v="52.97"/>
    <n v="3989.18"/>
    <n v="122427.99"/>
    <n v="6023"/>
    <n v="9772"/>
    <n v="24.68"/>
    <m/>
    <m/>
    <m/>
    <m/>
    <m/>
    <m/>
    <m/>
    <m/>
    <m/>
    <m/>
    <m/>
    <m/>
    <n v="83600"/>
    <n v="6524"/>
    <n v="16.47"/>
    <n v="2533.33"/>
  </r>
  <r>
    <x v="123"/>
    <x v="123"/>
    <x v="13"/>
    <x v="1"/>
    <x v="6"/>
    <x v="1506"/>
    <n v="60"/>
    <n v="0.63"/>
    <n v="29.13"/>
    <n v="216.69"/>
    <n v="12"/>
    <n v="36"/>
    <n v="0.38"/>
    <m/>
    <m/>
    <m/>
    <m/>
    <m/>
    <m/>
    <m/>
    <m/>
    <m/>
    <m/>
    <m/>
    <m/>
    <n v="52028"/>
    <n v="3240"/>
    <n v="33.75"/>
    <n v="6503.5"/>
  </r>
  <r>
    <x v="75"/>
    <x v="75"/>
    <x v="14"/>
    <x v="7"/>
    <x v="42"/>
    <x v="6811"/>
    <n v="18010"/>
    <n v="50.03"/>
    <n v="3713.3"/>
    <n v="103601.07"/>
    <n v="24600.39"/>
    <n v="26152"/>
    <n v="72.64"/>
    <n v="820.01"/>
    <n v="296663.46000000002"/>
    <m/>
    <m/>
    <m/>
    <m/>
    <m/>
    <m/>
    <m/>
    <m/>
    <m/>
    <m/>
    <n v="117000"/>
    <n v="5567"/>
    <n v="15.46"/>
    <n v="3900"/>
  </r>
  <r>
    <x v="77"/>
    <x v="77"/>
    <x v="6"/>
    <x v="1"/>
    <x v="51"/>
    <x v="4"/>
    <m/>
    <m/>
    <m/>
    <m/>
    <n v="0"/>
    <m/>
    <m/>
    <m/>
    <m/>
    <m/>
    <m/>
    <m/>
    <m/>
    <m/>
    <m/>
    <m/>
    <m/>
    <m/>
    <m/>
    <n v="139.03"/>
    <n v="1507"/>
    <n v="125.58"/>
    <n v="139.03"/>
  </r>
  <r>
    <x v="12"/>
    <x v="12"/>
    <x v="10"/>
    <x v="35"/>
    <x v="98"/>
    <x v="4"/>
    <m/>
    <m/>
    <m/>
    <m/>
    <n v="0"/>
    <m/>
    <m/>
    <m/>
    <m/>
    <m/>
    <m/>
    <m/>
    <m/>
    <m/>
    <m/>
    <m/>
    <m/>
    <m/>
    <m/>
    <n v="0"/>
    <m/>
    <m/>
    <n v="0"/>
  </r>
  <r>
    <x v="235"/>
    <x v="235"/>
    <x v="2"/>
    <x v="2"/>
    <x v="5"/>
    <x v="6812"/>
    <n v="44872"/>
    <n v="46.74"/>
    <n v="7083"/>
    <n v="526975.19999999995"/>
    <n v="0"/>
    <m/>
    <m/>
    <m/>
    <m/>
    <m/>
    <m/>
    <m/>
    <m/>
    <m/>
    <m/>
    <m/>
    <m/>
    <m/>
    <m/>
    <n v="1169.71"/>
    <n v="7964"/>
    <n v="8.3000000000000007"/>
    <n v="14.62"/>
  </r>
  <r>
    <x v="41"/>
    <x v="41"/>
    <x v="4"/>
    <x v="4"/>
    <x v="21"/>
    <x v="6813"/>
    <n v="116"/>
    <n v="0.4"/>
    <n v="5.17"/>
    <n v="115.32"/>
    <n v="0"/>
    <m/>
    <m/>
    <m/>
    <m/>
    <m/>
    <m/>
    <m/>
    <m/>
    <m/>
    <m/>
    <m/>
    <m/>
    <m/>
    <m/>
    <n v="1.51"/>
    <n v="11596"/>
    <n v="40.26"/>
    <n v="0.06"/>
  </r>
  <r>
    <x v="174"/>
    <x v="174"/>
    <x v="13"/>
    <x v="12"/>
    <x v="6"/>
    <x v="0"/>
    <n v="0"/>
    <n v="0"/>
    <n v="0"/>
    <n v="0"/>
    <n v="0"/>
    <n v="0"/>
    <n v="0"/>
    <m/>
    <m/>
    <m/>
    <m/>
    <m/>
    <m/>
    <m/>
    <m/>
    <m/>
    <m/>
    <m/>
    <m/>
    <n v="0"/>
    <n v="0"/>
    <n v="0"/>
    <n v="0"/>
  </r>
  <r>
    <x v="14"/>
    <x v="14"/>
    <x v="13"/>
    <x v="7"/>
    <x v="91"/>
    <x v="6814"/>
    <n v="97076"/>
    <n v="149.81"/>
    <n v="9417.59"/>
    <n v="472951.5"/>
    <n v="0"/>
    <m/>
    <m/>
    <m/>
    <m/>
    <m/>
    <m/>
    <m/>
    <m/>
    <m/>
    <m/>
    <m/>
    <m/>
    <m/>
    <m/>
    <n v="0"/>
    <n v="28782"/>
    <n v="44.42"/>
    <n v="0"/>
  </r>
  <r>
    <x v="66"/>
    <x v="66"/>
    <x v="11"/>
    <x v="7"/>
    <x v="7"/>
    <x v="4"/>
    <m/>
    <m/>
    <m/>
    <m/>
    <n v="0"/>
    <m/>
    <m/>
    <m/>
    <m/>
    <m/>
    <m/>
    <m/>
    <m/>
    <m/>
    <n v="348"/>
    <n v="960"/>
    <n v="40"/>
    <n v="174"/>
    <n v="7789.63"/>
    <n v="0"/>
    <m/>
    <m/>
    <n v="0"/>
  </r>
  <r>
    <x v="209"/>
    <x v="209"/>
    <x v="6"/>
    <x v="7"/>
    <x v="20"/>
    <x v="6815"/>
    <n v="108953"/>
    <n v="151.32"/>
    <n v="9836.67"/>
    <n v="548886"/>
    <n v="0"/>
    <m/>
    <m/>
    <m/>
    <m/>
    <m/>
    <m/>
    <m/>
    <m/>
    <m/>
    <m/>
    <m/>
    <m/>
    <m/>
    <m/>
    <n v="0"/>
    <m/>
    <m/>
    <n v="0"/>
  </r>
  <r>
    <x v="50"/>
    <x v="50"/>
    <x v="13"/>
    <x v="12"/>
    <x v="6"/>
    <x v="4"/>
    <n v="0"/>
    <n v="0"/>
    <m/>
    <m/>
    <n v="0"/>
    <m/>
    <m/>
    <m/>
    <m/>
    <m/>
    <m/>
    <m/>
    <m/>
    <m/>
    <m/>
    <m/>
    <m/>
    <m/>
    <m/>
    <n v="0"/>
    <m/>
    <m/>
    <n v="0"/>
  </r>
  <r>
    <x v="225"/>
    <x v="225"/>
    <x v="15"/>
    <x v="1"/>
    <x v="6"/>
    <x v="6816"/>
    <n v="2098"/>
    <n v="21.85"/>
    <n v="1957.38"/>
    <n v="14562.87"/>
    <n v="0"/>
    <m/>
    <m/>
    <m/>
    <m/>
    <m/>
    <m/>
    <m/>
    <m/>
    <m/>
    <m/>
    <m/>
    <m/>
    <m/>
    <m/>
    <n v="441.15"/>
    <n v="5704"/>
    <n v="59.42"/>
    <n v="55.14"/>
  </r>
  <r>
    <x v="40"/>
    <x v="40"/>
    <x v="7"/>
    <x v="7"/>
    <x v="9"/>
    <x v="6817"/>
    <n v="11065"/>
    <n v="23.05"/>
    <n v="2823"/>
    <n v="105015.6"/>
    <n v="0"/>
    <m/>
    <m/>
    <m/>
    <m/>
    <m/>
    <m/>
    <m/>
    <m/>
    <m/>
    <m/>
    <m/>
    <m/>
    <m/>
    <m/>
    <n v="85400"/>
    <n v="4705"/>
    <n v="9.8000000000000007"/>
    <n v="2135"/>
  </r>
  <r>
    <x v="171"/>
    <x v="171"/>
    <x v="6"/>
    <x v="2"/>
    <x v="9"/>
    <x v="0"/>
    <n v="0"/>
    <n v="0"/>
    <n v="0"/>
    <n v="0"/>
    <n v="0"/>
    <m/>
    <m/>
    <m/>
    <m/>
    <m/>
    <m/>
    <m/>
    <m/>
    <m/>
    <m/>
    <m/>
    <m/>
    <m/>
    <m/>
    <n v="0"/>
    <m/>
    <m/>
    <n v="0"/>
  </r>
  <r>
    <x v="141"/>
    <x v="141"/>
    <x v="3"/>
    <x v="2"/>
    <x v="143"/>
    <x v="6818"/>
    <n v="198640"/>
    <n v="143.94"/>
    <n v="10888.7"/>
    <n v="1164546"/>
    <n v="46.77"/>
    <n v="657"/>
    <n v="0.48"/>
    <n v="0.41"/>
    <n v="563.98"/>
    <n v="0"/>
    <n v="0"/>
    <n v="0"/>
    <n v="0"/>
    <n v="0"/>
    <n v="0"/>
    <n v="0"/>
    <n v="0"/>
    <n v="0"/>
    <n v="0"/>
    <n v="645670"/>
    <n v="56713"/>
    <n v="41.1"/>
    <n v="5614.52"/>
  </r>
  <r>
    <x v="52"/>
    <x v="52"/>
    <x v="5"/>
    <x v="35"/>
    <x v="11"/>
    <x v="4"/>
    <m/>
    <m/>
    <m/>
    <m/>
    <n v="0"/>
    <m/>
    <m/>
    <m/>
    <m/>
    <m/>
    <m/>
    <m/>
    <m/>
    <m/>
    <m/>
    <m/>
    <m/>
    <m/>
    <m/>
    <n v="0"/>
    <m/>
    <m/>
    <n v="0"/>
  </r>
  <r>
    <x v="23"/>
    <x v="23"/>
    <x v="8"/>
    <x v="30"/>
    <x v="103"/>
    <x v="6819"/>
    <n v="65567"/>
    <n v="64.28"/>
    <n v="4038.67"/>
    <n v="319256.90999999997"/>
    <n v="45439.38"/>
    <n v="48794"/>
    <n v="47.84"/>
    <n v="534.58000000000004"/>
    <n v="547967.11"/>
    <m/>
    <m/>
    <m/>
    <m/>
    <m/>
    <m/>
    <m/>
    <m/>
    <m/>
    <m/>
    <n v="4258"/>
    <n v="32429"/>
    <n v="31.79"/>
    <n v="50.09"/>
  </r>
  <r>
    <x v="174"/>
    <x v="174"/>
    <x v="3"/>
    <x v="1"/>
    <x v="6"/>
    <x v="6820"/>
    <n v="380"/>
    <n v="3.96"/>
    <n v="182.5"/>
    <n v="1357.8"/>
    <n v="295"/>
    <n v="1857"/>
    <n v="19.34"/>
    <n v="36.880000000000003"/>
    <n v="3557.49"/>
    <m/>
    <m/>
    <m/>
    <m/>
    <m/>
    <m/>
    <m/>
    <m/>
    <m/>
    <m/>
    <n v="0"/>
    <n v="6466"/>
    <n v="67.349999999999994"/>
    <n v="0"/>
  </r>
  <r>
    <x v="74"/>
    <x v="74"/>
    <x v="1"/>
    <x v="4"/>
    <x v="50"/>
    <x v="6821"/>
    <n v="4248"/>
    <n v="2.21"/>
    <n v="207.67"/>
    <n v="30901.11"/>
    <n v="1544.13"/>
    <n v="1915"/>
    <n v="1"/>
    <n v="9.65"/>
    <n v="18621.150000000001"/>
    <m/>
    <m/>
    <m/>
    <m/>
    <m/>
    <m/>
    <m/>
    <m/>
    <m/>
    <m/>
    <n v="10290.76"/>
    <n v="76624"/>
    <n v="39.909999999999997"/>
    <n v="64.319999999999993"/>
  </r>
  <r>
    <x v="119"/>
    <x v="119"/>
    <x v="0"/>
    <x v="0"/>
    <x v="10"/>
    <x v="6822"/>
    <n v="49101"/>
    <n v="55.29"/>
    <n v="10348.549999999999"/>
    <n v="712187.49"/>
    <n v="27233.75"/>
    <n v="30533"/>
    <n v="34.380000000000003"/>
    <n v="368.02"/>
    <n v="328420.01"/>
    <m/>
    <m/>
    <m/>
    <m/>
    <m/>
    <m/>
    <m/>
    <m/>
    <m/>
    <m/>
    <n v="584670"/>
    <n v="102171"/>
    <n v="115.06"/>
    <n v="7900.95"/>
  </r>
  <r>
    <x v="25"/>
    <x v="25"/>
    <x v="11"/>
    <x v="21"/>
    <x v="54"/>
    <x v="6823"/>
    <n v="29816"/>
    <n v="85.68"/>
    <n v="5197.93"/>
    <n v="140188.20000000001"/>
    <n v="7404.46"/>
    <n v="8792"/>
    <n v="25.26"/>
    <n v="255.33"/>
    <n v="89292.62"/>
    <m/>
    <m/>
    <m/>
    <m/>
    <m/>
    <m/>
    <m/>
    <m/>
    <m/>
    <m/>
    <n v="630"/>
    <n v="3857"/>
    <n v="11.08"/>
    <n v="21.72"/>
  </r>
  <r>
    <x v="197"/>
    <x v="197"/>
    <x v="14"/>
    <x v="12"/>
    <x v="1"/>
    <x v="4"/>
    <m/>
    <m/>
    <m/>
    <m/>
    <n v="0"/>
    <m/>
    <m/>
    <m/>
    <m/>
    <m/>
    <m/>
    <m/>
    <m/>
    <m/>
    <m/>
    <m/>
    <m/>
    <m/>
    <m/>
    <n v="0"/>
    <m/>
    <m/>
    <n v="0"/>
  </r>
  <r>
    <x v="169"/>
    <x v="169"/>
    <x v="13"/>
    <x v="2"/>
    <x v="20"/>
    <x v="6824"/>
    <n v="26416"/>
    <n v="36.69"/>
    <n v="2645.33"/>
    <n v="147609.60000000001"/>
    <n v="17639.189999999999"/>
    <n v="14044"/>
    <n v="19.510000000000002"/>
    <m/>
    <m/>
    <m/>
    <m/>
    <m/>
    <m/>
    <m/>
    <m/>
    <m/>
    <m/>
    <m/>
    <m/>
    <n v="147400"/>
    <n v="22675"/>
    <n v="31.49"/>
    <n v="2456.67"/>
  </r>
  <r>
    <x v="76"/>
    <x v="76"/>
    <x v="7"/>
    <x v="12"/>
    <x v="11"/>
    <x v="404"/>
    <n v="18"/>
    <n v="0.15"/>
    <n v="3.7"/>
    <n v="34.409999999999997"/>
    <n v="1955.38"/>
    <n v="2151"/>
    <n v="17.93"/>
    <m/>
    <m/>
    <m/>
    <m/>
    <m/>
    <m/>
    <m/>
    <m/>
    <m/>
    <m/>
    <m/>
    <m/>
    <n v="601"/>
    <n v="1740"/>
    <n v="14.5"/>
    <n v="60.1"/>
  </r>
  <r>
    <x v="178"/>
    <x v="178"/>
    <x v="0"/>
    <x v="7"/>
    <x v="10"/>
    <x v="6825"/>
    <n v="119800"/>
    <n v="134.91"/>
    <n v="10503.78"/>
    <n v="722870.4"/>
    <n v="0"/>
    <m/>
    <m/>
    <m/>
    <m/>
    <m/>
    <m/>
    <m/>
    <m/>
    <m/>
    <m/>
    <m/>
    <m/>
    <m/>
    <m/>
    <n v="1058610"/>
    <n v="168837"/>
    <n v="190.13"/>
    <n v="14305.54"/>
  </r>
  <r>
    <x v="216"/>
    <x v="216"/>
    <x v="4"/>
    <x v="2"/>
    <x v="38"/>
    <x v="6826"/>
    <n v="32595"/>
    <n v="48.5"/>
    <n v="3437.68"/>
    <n v="179034.3"/>
    <n v="0"/>
    <m/>
    <m/>
    <m/>
    <m/>
    <m/>
    <m/>
    <m/>
    <m/>
    <m/>
    <m/>
    <m/>
    <m/>
    <m/>
    <m/>
    <n v="0"/>
    <m/>
    <m/>
    <n v="0"/>
  </r>
  <r>
    <x v="73"/>
    <x v="73"/>
    <x v="4"/>
    <x v="16"/>
    <x v="3"/>
    <x v="6827"/>
    <n v="56616"/>
    <n v="65.53"/>
    <n v="6250"/>
    <n v="418500"/>
    <n v="5493.7"/>
    <n v="5923"/>
    <n v="6.86"/>
    <n v="76.3"/>
    <n v="66250.12"/>
    <m/>
    <m/>
    <m/>
    <m/>
    <m/>
    <m/>
    <m/>
    <m/>
    <m/>
    <m/>
    <n v="1853"/>
    <n v="21404"/>
    <n v="24.77"/>
    <n v="25.74"/>
  </r>
  <r>
    <x v="60"/>
    <x v="60"/>
    <x v="13"/>
    <x v="2"/>
    <x v="76"/>
    <x v="6828"/>
    <n v="68647"/>
    <n v="127.12"/>
    <n v="8462.2199999999993"/>
    <n v="354144"/>
    <n v="0"/>
    <m/>
    <m/>
    <m/>
    <m/>
    <m/>
    <m/>
    <m/>
    <m/>
    <m/>
    <m/>
    <m/>
    <m/>
    <m/>
    <m/>
    <n v="0"/>
    <m/>
    <m/>
    <n v="0"/>
  </r>
  <r>
    <x v="45"/>
    <x v="45"/>
    <x v="6"/>
    <x v="2"/>
    <x v="100"/>
    <x v="6829"/>
    <n v="16979"/>
    <n v="50.53"/>
    <n v="3877.29"/>
    <n v="100964.52"/>
    <n v="10678.95"/>
    <n v="11611"/>
    <n v="34.56"/>
    <n v="381.39"/>
    <n v="128780.69"/>
    <m/>
    <m/>
    <m/>
    <m/>
    <m/>
    <m/>
    <m/>
    <m/>
    <m/>
    <m/>
    <n v="4712.6499999999996"/>
    <n v="44463"/>
    <n v="132.33000000000001"/>
    <n v="168.31"/>
  </r>
  <r>
    <x v="208"/>
    <x v="208"/>
    <x v="14"/>
    <x v="2"/>
    <x v="38"/>
    <x v="6830"/>
    <n v="25067"/>
    <n v="37.299999999999997"/>
    <n v="2768.13"/>
    <n v="144163.95000000001"/>
    <n v="21628.52"/>
    <n v="32360"/>
    <n v="48.15"/>
    <n v="386.22"/>
    <n v="260824.76"/>
    <m/>
    <m/>
    <m/>
    <m/>
    <m/>
    <m/>
    <m/>
    <m/>
    <m/>
    <m/>
    <n v="132470"/>
    <n v="20385"/>
    <n v="30.33"/>
    <n v="2365.54"/>
  </r>
  <r>
    <x v="105"/>
    <x v="105"/>
    <x v="13"/>
    <x v="6"/>
    <x v="68"/>
    <x v="6831"/>
    <n v="465"/>
    <n v="2.42"/>
    <n v="33.25"/>
    <n v="494.76"/>
    <n v="348"/>
    <n v="596"/>
    <n v="3.1"/>
    <m/>
    <m/>
    <m/>
    <m/>
    <m/>
    <m/>
    <m/>
    <m/>
    <m/>
    <m/>
    <m/>
    <m/>
    <n v="128172"/>
    <n v="7896"/>
    <n v="41.13"/>
    <n v="8010.75"/>
  </r>
  <r>
    <x v="48"/>
    <x v="48"/>
    <x v="15"/>
    <x v="0"/>
    <x v="5"/>
    <x v="6182"/>
    <n v="53480"/>
    <n v="55.71"/>
    <n v="5439"/>
    <n v="404661.6"/>
    <n v="0"/>
    <m/>
    <m/>
    <m/>
    <m/>
    <m/>
    <m/>
    <m/>
    <m/>
    <m/>
    <m/>
    <m/>
    <m/>
    <m/>
    <m/>
    <n v="1981"/>
    <n v="26821"/>
    <n v="27.94"/>
    <n v="24.76"/>
  </r>
  <r>
    <x v="120"/>
    <x v="120"/>
    <x v="5"/>
    <x v="1"/>
    <x v="68"/>
    <x v="4"/>
    <m/>
    <m/>
    <m/>
    <m/>
    <n v="0"/>
    <m/>
    <m/>
    <m/>
    <m/>
    <m/>
    <m/>
    <m/>
    <m/>
    <m/>
    <m/>
    <m/>
    <m/>
    <m/>
    <m/>
    <n v="1485.33"/>
    <n v="16499"/>
    <n v="85.93"/>
    <n v="92.83"/>
  </r>
  <r>
    <x v="82"/>
    <x v="82"/>
    <x v="1"/>
    <x v="1"/>
    <x v="16"/>
    <x v="6832"/>
    <n v="98"/>
    <n v="2.04"/>
    <n v="266.25"/>
    <n v="990.45"/>
    <n v="0"/>
    <m/>
    <m/>
    <m/>
    <m/>
    <m/>
    <m/>
    <m/>
    <m/>
    <m/>
    <m/>
    <m/>
    <m/>
    <m/>
    <m/>
    <n v="280.73"/>
    <n v="1275"/>
    <n v="26.56"/>
    <n v="70.180000000000007"/>
  </r>
  <r>
    <x v="65"/>
    <x v="65"/>
    <x v="0"/>
    <x v="1"/>
    <x v="32"/>
    <x v="4"/>
    <m/>
    <m/>
    <m/>
    <m/>
    <n v="0"/>
    <m/>
    <m/>
    <m/>
    <m/>
    <m/>
    <m/>
    <m/>
    <m/>
    <m/>
    <m/>
    <m/>
    <m/>
    <m/>
    <m/>
    <n v="9395"/>
    <n v="1587"/>
    <n v="14.69"/>
    <n v="1043.8900000000001"/>
  </r>
  <r>
    <x v="187"/>
    <x v="187"/>
    <x v="14"/>
    <x v="31"/>
    <x v="31"/>
    <x v="6833"/>
    <n v="16255"/>
    <n v="67.73"/>
    <n v="4362.95"/>
    <n v="81150.87"/>
    <n v="4288"/>
    <n v="5706"/>
    <n v="23.78"/>
    <n v="214.4"/>
    <n v="51710.28"/>
    <m/>
    <m/>
    <m/>
    <m/>
    <m/>
    <m/>
    <m/>
    <m/>
    <m/>
    <m/>
    <n v="200.43"/>
    <n v="17849"/>
    <n v="74.37"/>
    <n v="10.02"/>
  </r>
  <r>
    <x v="87"/>
    <x v="87"/>
    <x v="1"/>
    <x v="11"/>
    <x v="9"/>
    <x v="6834"/>
    <n v="2200"/>
    <n v="4.58"/>
    <n v="431.55"/>
    <n v="16053.66"/>
    <n v="2867.42"/>
    <n v="3792"/>
    <n v="7.9"/>
    <n v="71.69"/>
    <n v="34579.14"/>
    <m/>
    <m/>
    <m/>
    <m/>
    <m/>
    <n v="361"/>
    <n v="671"/>
    <n v="1.4"/>
    <n v="9"/>
    <n v="8080.62"/>
    <n v="7706"/>
    <n v="50426"/>
    <n v="105.05"/>
    <n v="192.65"/>
  </r>
  <r>
    <x v="204"/>
    <x v="204"/>
    <x v="14"/>
    <x v="1"/>
    <x v="16"/>
    <x v="4"/>
    <m/>
    <m/>
    <m/>
    <m/>
    <n v="0"/>
    <m/>
    <m/>
    <m/>
    <m/>
    <m/>
    <m/>
    <m/>
    <m/>
    <m/>
    <m/>
    <m/>
    <m/>
    <m/>
    <m/>
    <n v="30.16"/>
    <n v="3599"/>
    <n v="74.98"/>
    <n v="7.54"/>
  </r>
  <r>
    <x v="8"/>
    <x v="8"/>
    <x v="1"/>
    <x v="7"/>
    <x v="93"/>
    <x v="6835"/>
    <n v="14736"/>
    <n v="37.21"/>
    <n v="3636.73"/>
    <n v="111611.16"/>
    <n v="10701.26"/>
    <n v="12193"/>
    <n v="30.79"/>
    <n v="324.27999999999997"/>
    <n v="129049.72"/>
    <m/>
    <m/>
    <m/>
    <m/>
    <m/>
    <m/>
    <m/>
    <m/>
    <m/>
    <m/>
    <n v="0"/>
    <m/>
    <m/>
    <n v="0"/>
  </r>
  <r>
    <x v="75"/>
    <x v="75"/>
    <x v="3"/>
    <x v="7"/>
    <x v="42"/>
    <x v="6836"/>
    <n v="15110"/>
    <n v="41.97"/>
    <n v="3508.07"/>
    <n v="97875.06"/>
    <n v="29646.94"/>
    <n v="43121"/>
    <n v="119.78"/>
    <n v="988.23"/>
    <n v="357521.4"/>
    <m/>
    <m/>
    <m/>
    <m/>
    <m/>
    <m/>
    <m/>
    <m/>
    <m/>
    <m/>
    <n v="336210"/>
    <n v="2659"/>
    <n v="7.39"/>
    <n v="11207"/>
  </r>
  <r>
    <x v="174"/>
    <x v="174"/>
    <x v="6"/>
    <x v="12"/>
    <x v="6"/>
    <x v="4"/>
    <n v="0"/>
    <n v="0"/>
    <m/>
    <m/>
    <n v="0"/>
    <n v="0"/>
    <n v="0"/>
    <m/>
    <m/>
    <m/>
    <m/>
    <m/>
    <m/>
    <m/>
    <m/>
    <m/>
    <m/>
    <m/>
    <m/>
    <n v="0"/>
    <n v="0"/>
    <n v="0"/>
    <n v="0"/>
  </r>
  <r>
    <x v="127"/>
    <x v="127"/>
    <x v="2"/>
    <x v="1"/>
    <x v="28"/>
    <x v="6837"/>
    <n v="465"/>
    <n v="3.23"/>
    <n v="103.25"/>
    <n v="1152.27"/>
    <n v="0"/>
    <m/>
    <m/>
    <m/>
    <m/>
    <m/>
    <m/>
    <m/>
    <m/>
    <m/>
    <m/>
    <m/>
    <m/>
    <m/>
    <m/>
    <n v="67.17"/>
    <n v="12034"/>
    <n v="83.57"/>
    <n v="5.6"/>
  </r>
  <r>
    <x v="9"/>
    <x v="9"/>
    <x v="2"/>
    <x v="1"/>
    <x v="28"/>
    <x v="434"/>
    <n v="81"/>
    <n v="0.56000000000000005"/>
    <n v="34.92"/>
    <n v="389.67"/>
    <n v="78"/>
    <n v="134"/>
    <n v="0.93"/>
    <n v="6.5"/>
    <n v="940.63"/>
    <m/>
    <m/>
    <m/>
    <m/>
    <m/>
    <m/>
    <m/>
    <m/>
    <m/>
    <m/>
    <n v="2479.96"/>
    <n v="8478"/>
    <n v="58.88"/>
    <n v="206.66"/>
  </r>
  <r>
    <x v="87"/>
    <x v="87"/>
    <x v="2"/>
    <x v="0"/>
    <x v="17"/>
    <x v="6838"/>
    <n v="40165"/>
    <n v="66.94"/>
    <n v="544.82000000000005"/>
    <n v="25334.13"/>
    <n v="28797.05"/>
    <n v="47005"/>
    <n v="78.34"/>
    <n v="575.94000000000005"/>
    <n v="347272.32"/>
    <m/>
    <m/>
    <m/>
    <m/>
    <m/>
    <m/>
    <m/>
    <m/>
    <m/>
    <m/>
    <n v="2435"/>
    <n v="15706"/>
    <n v="26.18"/>
    <n v="48.7"/>
  </r>
  <r>
    <x v="31"/>
    <x v="31"/>
    <x v="0"/>
    <x v="5"/>
    <x v="69"/>
    <x v="6839"/>
    <n v="43778"/>
    <n v="62.9"/>
    <n v="4165.1400000000003"/>
    <n v="224667.54"/>
    <n v="16466.54"/>
    <n v="19884"/>
    <n v="28.57"/>
    <n v="283.91000000000003"/>
    <n v="198574.91"/>
    <m/>
    <m/>
    <m/>
    <m/>
    <m/>
    <m/>
    <m/>
    <m/>
    <m/>
    <m/>
    <n v="1936"/>
    <n v="43738"/>
    <n v="62.84"/>
    <n v="33.380000000000003"/>
  </r>
  <r>
    <x v="30"/>
    <x v="30"/>
    <x v="12"/>
    <x v="7"/>
    <x v="33"/>
    <x v="6840"/>
    <n v="174610"/>
    <n v="145.51"/>
    <n v="9756"/>
    <n v="907308"/>
    <n v="0"/>
    <m/>
    <m/>
    <m/>
    <m/>
    <m/>
    <m/>
    <m/>
    <m/>
    <m/>
    <m/>
    <m/>
    <m/>
    <m/>
    <m/>
    <n v="2653.4"/>
    <n v="25114"/>
    <n v="20.93"/>
    <n v="26.53"/>
  </r>
  <r>
    <x v="16"/>
    <x v="16"/>
    <x v="7"/>
    <x v="7"/>
    <x v="5"/>
    <x v="6841"/>
    <n v="16953"/>
    <n v="17.66"/>
    <n v="1856.25"/>
    <n v="138105"/>
    <n v="12069.84"/>
    <n v="11997"/>
    <n v="12.5"/>
    <m/>
    <m/>
    <m/>
    <m/>
    <m/>
    <m/>
    <m/>
    <m/>
    <m/>
    <m/>
    <m/>
    <m/>
    <n v="12.62"/>
    <n v="4095"/>
    <n v="4.2699999999999996"/>
    <n v="0.16"/>
  </r>
  <r>
    <x v="24"/>
    <x v="24"/>
    <x v="3"/>
    <x v="0"/>
    <x v="88"/>
    <x v="6842"/>
    <n v="55256"/>
    <n v="59.03"/>
    <n v="5031.79"/>
    <n v="365006.4"/>
    <n v="45943.74"/>
    <n v="71183"/>
    <n v="76.05"/>
    <n v="589.02"/>
    <n v="554049.39"/>
    <m/>
    <m/>
    <m/>
    <m/>
    <m/>
    <m/>
    <m/>
    <m/>
    <m/>
    <m/>
    <n v="4680"/>
    <n v="24408"/>
    <n v="26.08"/>
    <n v="60"/>
  </r>
  <r>
    <x v="210"/>
    <x v="210"/>
    <x v="4"/>
    <x v="2"/>
    <x v="48"/>
    <x v="6843"/>
    <n v="13425"/>
    <n v="21.94"/>
    <n v="2309.02"/>
    <n v="109516.8"/>
    <n v="12978.82"/>
    <n v="16039"/>
    <n v="26.21"/>
    <n v="254.49"/>
    <n v="156515.49"/>
    <m/>
    <m/>
    <m/>
    <m/>
    <m/>
    <m/>
    <m/>
    <m/>
    <m/>
    <m/>
    <n v="137038"/>
    <n v="6303"/>
    <n v="10.3"/>
    <n v="2687.02"/>
  </r>
  <r>
    <x v="121"/>
    <x v="121"/>
    <x v="9"/>
    <x v="4"/>
    <x v="42"/>
    <x v="4"/>
    <m/>
    <m/>
    <m/>
    <m/>
    <n v="0"/>
    <m/>
    <m/>
    <m/>
    <m/>
    <m/>
    <m/>
    <m/>
    <m/>
    <m/>
    <m/>
    <m/>
    <m/>
    <m/>
    <m/>
    <n v="279700"/>
    <n v="24456"/>
    <n v="67.930000000000007"/>
    <n v="9323.33"/>
  </r>
  <r>
    <x v="2"/>
    <x v="2"/>
    <x v="14"/>
    <x v="5"/>
    <x v="21"/>
    <x v="4"/>
    <m/>
    <m/>
    <m/>
    <m/>
    <n v="0"/>
    <m/>
    <m/>
    <m/>
    <m/>
    <m/>
    <m/>
    <m/>
    <m/>
    <m/>
    <m/>
    <m/>
    <m/>
    <m/>
    <m/>
    <n v="378.79"/>
    <n v="1157"/>
    <n v="4.0199999999999996"/>
    <n v="15.78"/>
  </r>
  <r>
    <x v="170"/>
    <x v="170"/>
    <x v="5"/>
    <x v="7"/>
    <x v="30"/>
    <x v="6844"/>
    <n v="24814"/>
    <n v="43.08"/>
    <n v="3095"/>
    <n v="138160.79999999999"/>
    <n v="26104.04"/>
    <n v="17693"/>
    <n v="30.72"/>
    <n v="543.83000000000004"/>
    <n v="314796.51"/>
    <m/>
    <m/>
    <m/>
    <m/>
    <m/>
    <m/>
    <m/>
    <m/>
    <m/>
    <m/>
    <n v="203700"/>
    <n v="24815"/>
    <n v="43.08"/>
    <n v="4243.75"/>
  </r>
  <r>
    <x v="122"/>
    <x v="122"/>
    <x v="12"/>
    <x v="7"/>
    <x v="110"/>
    <x v="6845"/>
    <n v="24426"/>
    <n v="44.25"/>
    <n v="3433.52"/>
    <n v="146886.06"/>
    <n v="31659.55"/>
    <n v="50598"/>
    <n v="91.66"/>
    <n v="688.25"/>
    <n v="381792.06"/>
    <m/>
    <m/>
    <m/>
    <m/>
    <m/>
    <m/>
    <m/>
    <m/>
    <m/>
    <m/>
    <n v="2422.09"/>
    <n v="40847"/>
    <n v="74"/>
    <n v="52.65"/>
  </r>
  <r>
    <x v="7"/>
    <x v="7"/>
    <x v="13"/>
    <x v="1"/>
    <x v="6"/>
    <x v="4"/>
    <m/>
    <m/>
    <m/>
    <m/>
    <n v="0"/>
    <m/>
    <m/>
    <m/>
    <m/>
    <m/>
    <m/>
    <m/>
    <m/>
    <m/>
    <m/>
    <m/>
    <m/>
    <m/>
    <m/>
    <n v="0"/>
    <n v="837"/>
    <n v="8.7200000000000006"/>
    <n v="0"/>
  </r>
  <r>
    <x v="229"/>
    <x v="229"/>
    <x v="5"/>
    <x v="2"/>
    <x v="15"/>
    <x v="6846"/>
    <n v="25490"/>
    <n v="59"/>
    <n v="3963.53"/>
    <n v="132698.91"/>
    <n v="0"/>
    <m/>
    <m/>
    <m/>
    <m/>
    <n v="14597"/>
    <n v="22064"/>
    <n v="51.07"/>
    <n v="405"/>
    <n v="184929.39"/>
    <m/>
    <m/>
    <m/>
    <m/>
    <m/>
    <n v="0"/>
    <m/>
    <m/>
    <n v="0"/>
  </r>
  <r>
    <x v="98"/>
    <x v="98"/>
    <x v="14"/>
    <x v="13"/>
    <x v="21"/>
    <x v="6847"/>
    <n v="30313"/>
    <n v="105.25"/>
    <n v="7431.75"/>
    <n v="165876.66"/>
    <n v="17559.650000000001"/>
    <n v="20063"/>
    <n v="69.66"/>
    <m/>
    <m/>
    <m/>
    <m/>
    <m/>
    <m/>
    <m/>
    <m/>
    <m/>
    <m/>
    <m/>
    <m/>
    <n v="0"/>
    <m/>
    <m/>
    <n v="0"/>
  </r>
  <r>
    <x v="100"/>
    <x v="100"/>
    <x v="5"/>
    <x v="18"/>
    <x v="28"/>
    <x v="6848"/>
    <n v="562"/>
    <n v="3.9"/>
    <n v="155.5"/>
    <n v="1735.38"/>
    <n v="110"/>
    <n v="517"/>
    <n v="3.59"/>
    <m/>
    <m/>
    <m/>
    <m/>
    <m/>
    <m/>
    <m/>
    <m/>
    <m/>
    <m/>
    <m/>
    <m/>
    <n v="65685"/>
    <n v="6234"/>
    <n v="43.29"/>
    <n v="5473.75"/>
  </r>
  <r>
    <x v="28"/>
    <x v="28"/>
    <x v="10"/>
    <x v="2"/>
    <x v="9"/>
    <x v="6849"/>
    <n v="13668"/>
    <n v="28.48"/>
    <n v="2435.83"/>
    <n v="90612.69"/>
    <n v="0"/>
    <m/>
    <m/>
    <m/>
    <m/>
    <m/>
    <m/>
    <m/>
    <m/>
    <m/>
    <m/>
    <m/>
    <m/>
    <m/>
    <m/>
    <n v="130220"/>
    <n v="8833"/>
    <n v="18.399999999999999"/>
    <n v="3255.5"/>
  </r>
  <r>
    <x v="48"/>
    <x v="48"/>
    <x v="10"/>
    <x v="4"/>
    <x v="64"/>
    <x v="6850"/>
    <n v="178"/>
    <n v="0.2"/>
    <n v="19.71"/>
    <n v="1374.54"/>
    <n v="0"/>
    <m/>
    <m/>
    <m/>
    <m/>
    <m/>
    <m/>
    <m/>
    <m/>
    <m/>
    <m/>
    <m/>
    <m/>
    <m/>
    <m/>
    <n v="7.76"/>
    <n v="42640"/>
    <n v="47.38"/>
    <n v="0.1"/>
  </r>
  <r>
    <x v="211"/>
    <x v="211"/>
    <x v="4"/>
    <x v="7"/>
    <x v="15"/>
    <x v="6851"/>
    <n v="21071"/>
    <n v="48.78"/>
    <n v="3290.89"/>
    <n v="110178.96"/>
    <n v="0"/>
    <m/>
    <m/>
    <m/>
    <m/>
    <m/>
    <m/>
    <m/>
    <m/>
    <m/>
    <m/>
    <m/>
    <m/>
    <m/>
    <m/>
    <n v="591.21"/>
    <n v="5368"/>
    <n v="12.43"/>
    <n v="16.420000000000002"/>
  </r>
  <r>
    <x v="143"/>
    <x v="143"/>
    <x v="2"/>
    <x v="12"/>
    <x v="6"/>
    <x v="4"/>
    <m/>
    <m/>
    <m/>
    <m/>
    <n v="0"/>
    <m/>
    <m/>
    <m/>
    <m/>
    <m/>
    <m/>
    <m/>
    <m/>
    <m/>
    <m/>
    <m/>
    <m/>
    <m/>
    <m/>
    <n v="82.88"/>
    <n v="135"/>
    <n v="1.41"/>
    <n v="10.36"/>
  </r>
  <r>
    <x v="31"/>
    <x v="31"/>
    <x v="3"/>
    <x v="6"/>
    <x v="41"/>
    <x v="0"/>
    <n v="0"/>
    <n v="0"/>
    <n v="0"/>
    <n v="0"/>
    <n v="0"/>
    <n v="0"/>
    <n v="0"/>
    <m/>
    <m/>
    <m/>
    <m/>
    <m/>
    <m/>
    <m/>
    <m/>
    <m/>
    <m/>
    <m/>
    <m/>
    <n v="321"/>
    <n v="2746"/>
    <n v="76.28"/>
    <n v="107"/>
  </r>
  <r>
    <x v="129"/>
    <x v="129"/>
    <x v="5"/>
    <x v="5"/>
    <x v="2"/>
    <x v="6852"/>
    <n v="31283"/>
    <n v="40.729999999999997"/>
    <n v="3396.3"/>
    <n v="202147.59"/>
    <n v="30881"/>
    <n v="41079"/>
    <n v="53.49"/>
    <n v="482.52"/>
    <n v="372403.24"/>
    <m/>
    <m/>
    <m/>
    <m/>
    <m/>
    <m/>
    <m/>
    <m/>
    <m/>
    <m/>
    <n v="1724"/>
    <n v="25945"/>
    <n v="33.78"/>
    <n v="26.94"/>
  </r>
  <r>
    <x v="76"/>
    <x v="76"/>
    <x v="7"/>
    <x v="19"/>
    <x v="94"/>
    <x v="6853"/>
    <n v="5712"/>
    <n v="25.05"/>
    <n v="2494"/>
    <n v="44068.98"/>
    <n v="2243.4499999999998"/>
    <n v="2206"/>
    <n v="9.68"/>
    <n v="118.08"/>
    <n v="27054.47"/>
    <m/>
    <m/>
    <m/>
    <m/>
    <m/>
    <m/>
    <m/>
    <m/>
    <m/>
    <m/>
    <n v="820"/>
    <n v="2457"/>
    <n v="10.78"/>
    <n v="43.16"/>
  </r>
  <r>
    <x v="150"/>
    <x v="150"/>
    <x v="7"/>
    <x v="3"/>
    <x v="41"/>
    <x v="4"/>
    <m/>
    <m/>
    <m/>
    <m/>
    <n v="0"/>
    <m/>
    <m/>
    <m/>
    <m/>
    <m/>
    <m/>
    <m/>
    <m/>
    <m/>
    <m/>
    <m/>
    <m/>
    <m/>
    <m/>
    <n v="0"/>
    <m/>
    <m/>
    <n v="0"/>
  </r>
  <r>
    <x v="35"/>
    <x v="35"/>
    <x v="3"/>
    <x v="5"/>
    <x v="25"/>
    <x v="6854"/>
    <n v="22482"/>
    <n v="28.39"/>
    <n v="2152.14"/>
    <n v="132098.13"/>
    <n v="19197.87"/>
    <n v="27767"/>
    <n v="35.06"/>
    <m/>
    <m/>
    <m/>
    <m/>
    <m/>
    <m/>
    <m/>
    <m/>
    <m/>
    <m/>
    <m/>
    <m/>
    <n v="2306"/>
    <n v="14520"/>
    <n v="18.329999999999998"/>
    <n v="34.94"/>
  </r>
  <r>
    <x v="130"/>
    <x v="130"/>
    <x v="8"/>
    <x v="5"/>
    <x v="90"/>
    <x v="6855"/>
    <n v="22717"/>
    <n v="55.68"/>
    <n v="4097.68"/>
    <n v="129568.53"/>
    <n v="18519.88"/>
    <n v="18393"/>
    <n v="45.08"/>
    <n v="544.70000000000005"/>
    <n v="223336.83"/>
    <m/>
    <m/>
    <m/>
    <m/>
    <m/>
    <m/>
    <m/>
    <m/>
    <m/>
    <m/>
    <n v="130760"/>
    <n v="3984"/>
    <n v="9.76"/>
    <n v="3845.88"/>
  </r>
  <r>
    <x v="175"/>
    <x v="175"/>
    <x v="8"/>
    <x v="2"/>
    <x v="9"/>
    <x v="6856"/>
    <n v="18903"/>
    <n v="39.380000000000003"/>
    <n v="2792.65"/>
    <n v="103886.58"/>
    <n v="19855.48"/>
    <n v="17402"/>
    <n v="36.25"/>
    <n v="496.39"/>
    <n v="239443.19"/>
    <m/>
    <m/>
    <m/>
    <m/>
    <m/>
    <m/>
    <m/>
    <m/>
    <m/>
    <m/>
    <n v="176.65"/>
    <n v="32307"/>
    <n v="67.31"/>
    <n v="4.42"/>
  </r>
  <r>
    <x v="9"/>
    <x v="9"/>
    <x v="12"/>
    <x v="12"/>
    <x v="6"/>
    <x v="4"/>
    <n v="0"/>
    <n v="0"/>
    <m/>
    <m/>
    <n v="0"/>
    <n v="0"/>
    <n v="0"/>
    <m/>
    <m/>
    <m/>
    <m/>
    <m/>
    <m/>
    <m/>
    <m/>
    <m/>
    <m/>
    <m/>
    <m/>
    <n v="397.83"/>
    <n v="1268"/>
    <n v="13.21"/>
    <n v="49.73"/>
  </r>
  <r>
    <x v="166"/>
    <x v="166"/>
    <x v="5"/>
    <x v="5"/>
    <x v="129"/>
    <x v="6857"/>
    <n v="167077"/>
    <n v="111.38"/>
    <n v="9776"/>
    <n v="1136460"/>
    <n v="8093.11"/>
    <n v="6144"/>
    <n v="4.0999999999999996"/>
    <n v="64.739999999999995"/>
    <n v="97597.28"/>
    <m/>
    <m/>
    <m/>
    <m/>
    <m/>
    <m/>
    <m/>
    <m/>
    <m/>
    <m/>
    <n v="7316"/>
    <n v="51536"/>
    <n v="34.36"/>
    <n v="58.53"/>
  </r>
  <r>
    <x v="6"/>
    <x v="6"/>
    <x v="5"/>
    <x v="17"/>
    <x v="138"/>
    <x v="6858"/>
    <n v="20518"/>
    <n v="12.3"/>
    <n v="561.36"/>
    <n v="72566.97"/>
    <n v="77505.33"/>
    <n v="32717"/>
    <n v="19.61"/>
    <n v="557.59"/>
    <n v="934660.08"/>
    <m/>
    <m/>
    <m/>
    <m/>
    <m/>
    <m/>
    <m/>
    <m/>
    <m/>
    <m/>
    <n v="741488"/>
    <n v="158761"/>
    <n v="95.18"/>
    <n v="5334.45"/>
  </r>
  <r>
    <x v="150"/>
    <x v="150"/>
    <x v="2"/>
    <x v="2"/>
    <x v="118"/>
    <x v="6859"/>
    <n v="18698"/>
    <n v="57.71"/>
    <n v="3673.19"/>
    <n v="92233.68"/>
    <n v="0"/>
    <m/>
    <m/>
    <m/>
    <m/>
    <m/>
    <m/>
    <m/>
    <m/>
    <m/>
    <n v="10854"/>
    <n v="23248"/>
    <n v="71.75"/>
    <n v="402"/>
    <n v="242955.94"/>
    <n v="56000"/>
    <n v="3265"/>
    <n v="10.08"/>
    <n v="2074.0700000000002"/>
  </r>
  <r>
    <x v="95"/>
    <x v="95"/>
    <x v="14"/>
    <x v="7"/>
    <x v="30"/>
    <x v="231"/>
    <n v="58640"/>
    <n v="101.81"/>
    <n v="8363.1299999999992"/>
    <n v="373329.9"/>
    <n v="0"/>
    <m/>
    <m/>
    <m/>
    <m/>
    <m/>
    <m/>
    <m/>
    <m/>
    <m/>
    <m/>
    <m/>
    <m/>
    <m/>
    <m/>
    <n v="131700"/>
    <n v="5577"/>
    <n v="9.68"/>
    <n v="2743.75"/>
  </r>
  <r>
    <x v="182"/>
    <x v="182"/>
    <x v="8"/>
    <x v="4"/>
    <x v="42"/>
    <x v="6860"/>
    <n v="195"/>
    <n v="0.54"/>
    <n v="16.27"/>
    <n v="453.84"/>
    <n v="0"/>
    <m/>
    <m/>
    <m/>
    <m/>
    <m/>
    <m/>
    <m/>
    <m/>
    <m/>
    <m/>
    <m/>
    <m/>
    <m/>
    <m/>
    <n v="1864.85"/>
    <n v="3354"/>
    <n v="9.32"/>
    <n v="62.16"/>
  </r>
  <r>
    <x v="47"/>
    <x v="47"/>
    <x v="8"/>
    <x v="19"/>
    <x v="98"/>
    <x v="6861"/>
    <n v="1263"/>
    <n v="5.85"/>
    <n v="344.44"/>
    <n v="5766"/>
    <n v="2596.5100000000002"/>
    <n v="5444"/>
    <n v="25.2"/>
    <m/>
    <m/>
    <m/>
    <m/>
    <m/>
    <m/>
    <m/>
    <m/>
    <m/>
    <m/>
    <m/>
    <m/>
    <n v="0"/>
    <n v="350"/>
    <n v="1.62"/>
    <n v="0"/>
  </r>
  <r>
    <x v="92"/>
    <x v="92"/>
    <x v="12"/>
    <x v="12"/>
    <x v="6"/>
    <x v="0"/>
    <n v="0"/>
    <n v="0"/>
    <n v="0"/>
    <n v="0"/>
    <n v="0"/>
    <m/>
    <m/>
    <m/>
    <m/>
    <m/>
    <m/>
    <m/>
    <m/>
    <m/>
    <m/>
    <m/>
    <m/>
    <m/>
    <m/>
    <n v="0"/>
    <m/>
    <m/>
    <n v="0"/>
  </r>
  <r>
    <x v="96"/>
    <x v="96"/>
    <x v="3"/>
    <x v="2"/>
    <x v="42"/>
    <x v="6237"/>
    <n v="14842"/>
    <n v="41.23"/>
    <n v="2799.8"/>
    <n v="78114.42"/>
    <n v="18223.080000000002"/>
    <n v="23619"/>
    <n v="65.61"/>
    <n v="607.44000000000005"/>
    <n v="219757.64"/>
    <m/>
    <m/>
    <m/>
    <m/>
    <m/>
    <m/>
    <m/>
    <m/>
    <m/>
    <m/>
    <n v="88867"/>
    <n v="6555"/>
    <n v="18.21"/>
    <n v="2962.23"/>
  </r>
  <r>
    <x v="25"/>
    <x v="25"/>
    <x v="8"/>
    <x v="4"/>
    <x v="26"/>
    <x v="6862"/>
    <n v="2496"/>
    <n v="3.06"/>
    <n v="251.07"/>
    <n v="15877.89"/>
    <n v="0"/>
    <m/>
    <m/>
    <m/>
    <m/>
    <m/>
    <m/>
    <m/>
    <m/>
    <m/>
    <n v="934"/>
    <n v="1661"/>
    <n v="2.04"/>
    <n v="13"/>
    <n v="20906.66"/>
    <n v="6095"/>
    <n v="37613"/>
    <n v="46.09"/>
    <n v="89.63"/>
  </r>
  <r>
    <x v="139"/>
    <x v="139"/>
    <x v="11"/>
    <x v="1"/>
    <x v="28"/>
    <x v="1447"/>
    <n v="1415"/>
    <n v="9.83"/>
    <n v="618.66999999999996"/>
    <n v="6904.32"/>
    <n v="0"/>
    <m/>
    <m/>
    <m/>
    <m/>
    <m/>
    <m/>
    <m/>
    <m/>
    <m/>
    <m/>
    <m/>
    <m/>
    <m/>
    <m/>
    <n v="761"/>
    <n v="9188"/>
    <n v="63.81"/>
    <n v="63.42"/>
  </r>
  <r>
    <x v="101"/>
    <x v="101"/>
    <x v="8"/>
    <x v="2"/>
    <x v="22"/>
    <x v="6863"/>
    <n v="9814"/>
    <n v="32.71"/>
    <n v="2492.3200000000002"/>
    <n v="57946.44"/>
    <n v="13898.16"/>
    <n v="27341"/>
    <n v="91.14"/>
    <m/>
    <m/>
    <m/>
    <m/>
    <m/>
    <m/>
    <m/>
    <m/>
    <m/>
    <m/>
    <m/>
    <m/>
    <n v="72784"/>
    <n v="8983"/>
    <n v="29.94"/>
    <n v="2911.36"/>
  </r>
  <r>
    <x v="164"/>
    <x v="164"/>
    <x v="13"/>
    <x v="12"/>
    <x v="6"/>
    <x v="4"/>
    <m/>
    <m/>
    <m/>
    <m/>
    <n v="0"/>
    <m/>
    <m/>
    <m/>
    <m/>
    <m/>
    <m/>
    <m/>
    <m/>
    <m/>
    <m/>
    <m/>
    <m/>
    <m/>
    <m/>
    <n v="0"/>
    <m/>
    <m/>
    <n v="0"/>
  </r>
  <r>
    <x v="182"/>
    <x v="182"/>
    <x v="8"/>
    <x v="5"/>
    <x v="32"/>
    <x v="6864"/>
    <n v="8112"/>
    <n v="75.11"/>
    <n v="4946.67"/>
    <n v="41403.599999999999"/>
    <n v="0"/>
    <m/>
    <m/>
    <m/>
    <m/>
    <m/>
    <m/>
    <m/>
    <m/>
    <m/>
    <n v="1598"/>
    <n v="4306"/>
    <n v="39.869999999999997"/>
    <n v="177"/>
    <n v="35769.629999999997"/>
    <n v="270.7"/>
    <n v="519"/>
    <n v="4.8099999999999996"/>
    <n v="30.08"/>
  </r>
  <r>
    <x v="54"/>
    <x v="54"/>
    <x v="3"/>
    <x v="1"/>
    <x v="4"/>
    <x v="4"/>
    <m/>
    <m/>
    <m/>
    <m/>
    <n v="0"/>
    <m/>
    <m/>
    <m/>
    <m/>
    <m/>
    <m/>
    <m/>
    <m/>
    <m/>
    <m/>
    <m/>
    <m/>
    <m/>
    <m/>
    <n v="36700"/>
    <n v="1307"/>
    <n v="15.56"/>
    <n v="5242.8599999999997"/>
  </r>
  <r>
    <x v="4"/>
    <x v="4"/>
    <x v="11"/>
    <x v="3"/>
    <x v="4"/>
    <x v="6865"/>
    <n v="1300"/>
    <n v="15.48"/>
    <n v="770.71"/>
    <n v="5017.3500000000004"/>
    <n v="0"/>
    <m/>
    <m/>
    <m/>
    <m/>
    <m/>
    <m/>
    <m/>
    <m/>
    <m/>
    <m/>
    <m/>
    <m/>
    <m/>
    <m/>
    <n v="1065"/>
    <n v="4681"/>
    <n v="55.73"/>
    <n v="152.13999999999999"/>
  </r>
  <r>
    <x v="11"/>
    <x v="11"/>
    <x v="5"/>
    <x v="7"/>
    <x v="10"/>
    <x v="6866"/>
    <n v="121227"/>
    <n v="136.52000000000001"/>
    <n v="10308.030000000001"/>
    <n v="709398.42"/>
    <n v="0"/>
    <m/>
    <m/>
    <m/>
    <m/>
    <n v="1014"/>
    <n v="1766"/>
    <n v="1.99"/>
    <n v="13"/>
    <n v="12846.37"/>
    <m/>
    <m/>
    <m/>
    <m/>
    <m/>
    <n v="76958"/>
    <n v="41315"/>
    <n v="46.53"/>
    <n v="1039.97"/>
  </r>
  <r>
    <x v="83"/>
    <x v="83"/>
    <x v="0"/>
    <x v="1"/>
    <x v="71"/>
    <x v="4"/>
    <m/>
    <m/>
    <m/>
    <m/>
    <n v="0"/>
    <m/>
    <m/>
    <m/>
    <m/>
    <m/>
    <m/>
    <m/>
    <m/>
    <m/>
    <m/>
    <m/>
    <m/>
    <m/>
    <m/>
    <n v="176"/>
    <n v="1524"/>
    <n v="25.4"/>
    <n v="35.200000000000003"/>
  </r>
  <r>
    <x v="0"/>
    <x v="0"/>
    <x v="10"/>
    <x v="0"/>
    <x v="0"/>
    <x v="6867"/>
    <n v="27991"/>
    <n v="34.81"/>
    <n v="3915.22"/>
    <n v="243957.6"/>
    <n v="11688"/>
    <n v="10713"/>
    <n v="13.32"/>
    <m/>
    <m/>
    <m/>
    <m/>
    <m/>
    <m/>
    <m/>
    <m/>
    <m/>
    <m/>
    <m/>
    <m/>
    <n v="1111"/>
    <n v="7484"/>
    <n v="9.31"/>
    <n v="16.579999999999998"/>
  </r>
  <r>
    <x v="29"/>
    <x v="29"/>
    <x v="14"/>
    <x v="2"/>
    <x v="102"/>
    <x v="0"/>
    <n v="0"/>
    <n v="0"/>
    <n v="0"/>
    <n v="0"/>
    <n v="0"/>
    <n v="0"/>
    <n v="0"/>
    <n v="0"/>
    <n v="0"/>
    <m/>
    <m/>
    <m/>
    <m/>
    <m/>
    <m/>
    <m/>
    <m/>
    <m/>
    <m/>
    <n v="0"/>
    <n v="0"/>
    <n v="0"/>
    <n v="0"/>
  </r>
  <r>
    <x v="87"/>
    <x v="87"/>
    <x v="15"/>
    <x v="14"/>
    <x v="17"/>
    <x v="6868"/>
    <n v="25821"/>
    <n v="43.04"/>
    <n v="4228.8"/>
    <n v="196639.2"/>
    <n v="17314.259999999998"/>
    <n v="20841"/>
    <n v="34.74"/>
    <n v="346.29"/>
    <n v="208797.83"/>
    <m/>
    <m/>
    <m/>
    <m/>
    <m/>
    <m/>
    <m/>
    <m/>
    <m/>
    <m/>
    <n v="1687"/>
    <n v="14352"/>
    <n v="23.92"/>
    <n v="33.74"/>
  </r>
  <r>
    <x v="25"/>
    <x v="25"/>
    <x v="10"/>
    <x v="19"/>
    <x v="88"/>
    <x v="6869"/>
    <n v="76910"/>
    <n v="82.17"/>
    <n v="9125.58"/>
    <n v="661969.35"/>
    <n v="122893.31"/>
    <n v="163092"/>
    <n v="174.24"/>
    <m/>
    <m/>
    <m/>
    <m/>
    <m/>
    <m/>
    <m/>
    <m/>
    <m/>
    <m/>
    <m/>
    <m/>
    <n v="3343"/>
    <n v="17880"/>
    <n v="19.100000000000001"/>
    <n v="42.86"/>
  </r>
  <r>
    <x v="160"/>
    <x v="160"/>
    <x v="4"/>
    <x v="6"/>
    <x v="16"/>
    <x v="4"/>
    <m/>
    <m/>
    <m/>
    <m/>
    <n v="0"/>
    <m/>
    <m/>
    <m/>
    <m/>
    <m/>
    <m/>
    <m/>
    <m/>
    <m/>
    <m/>
    <m/>
    <m/>
    <m/>
    <m/>
    <n v="0"/>
    <m/>
    <m/>
    <n v="0"/>
  </r>
  <r>
    <x v="20"/>
    <x v="20"/>
    <x v="0"/>
    <x v="18"/>
    <x v="6"/>
    <x v="6870"/>
    <n v="61"/>
    <n v="0.64"/>
    <n v="41.63"/>
    <n v="309.69"/>
    <n v="77.59"/>
    <n v="135"/>
    <n v="1.41"/>
    <m/>
    <m/>
    <m/>
    <m/>
    <m/>
    <m/>
    <m/>
    <m/>
    <m/>
    <m/>
    <m/>
    <m/>
    <n v="35800"/>
    <n v="2466"/>
    <n v="25.69"/>
    <n v="4475"/>
  </r>
  <r>
    <x v="214"/>
    <x v="214"/>
    <x v="5"/>
    <x v="2"/>
    <x v="26"/>
    <x v="6871"/>
    <n v="45058"/>
    <n v="55.22"/>
    <n v="3350.51"/>
    <n v="211886.55"/>
    <n v="5580.02"/>
    <n v="21319"/>
    <n v="26.13"/>
    <n v="82.06"/>
    <n v="67291.13"/>
    <m/>
    <m/>
    <m/>
    <m/>
    <m/>
    <m/>
    <m/>
    <m/>
    <m/>
    <m/>
    <n v="73285.960000000006"/>
    <n v="9265"/>
    <n v="11.35"/>
    <n v="1077.73"/>
  </r>
  <r>
    <x v="21"/>
    <x v="21"/>
    <x v="4"/>
    <x v="2"/>
    <x v="17"/>
    <x v="6872"/>
    <n v="13575"/>
    <n v="22.63"/>
    <n v="1673.76"/>
    <n v="77829.84"/>
    <n v="0"/>
    <m/>
    <m/>
    <m/>
    <m/>
    <m/>
    <m/>
    <m/>
    <m/>
    <m/>
    <m/>
    <m/>
    <m/>
    <m/>
    <m/>
    <n v="1148.1099999999999"/>
    <n v="18056"/>
    <n v="30.09"/>
    <n v="22.96"/>
  </r>
  <r>
    <x v="119"/>
    <x v="119"/>
    <x v="4"/>
    <x v="14"/>
    <x v="108"/>
    <x v="6873"/>
    <n v="13995"/>
    <n v="50.71"/>
    <n v="2497.39"/>
    <n v="53419.199999999997"/>
    <n v="3991.27"/>
    <n v="4652"/>
    <n v="16.86"/>
    <n v="173.53"/>
    <n v="48131.93"/>
    <m/>
    <m/>
    <m/>
    <m/>
    <m/>
    <m/>
    <m/>
    <m/>
    <m/>
    <m/>
    <n v="94230"/>
    <n v="15255"/>
    <n v="55.27"/>
    <n v="4096.96"/>
  </r>
  <r>
    <x v="23"/>
    <x v="23"/>
    <x v="14"/>
    <x v="0"/>
    <x v="18"/>
    <x v="6874"/>
    <n v="180657"/>
    <n v="143.38"/>
    <n v="12368"/>
    <n v="1207735.2"/>
    <n v="9357.9"/>
    <n v="10670"/>
    <n v="8.4700000000000006"/>
    <n v="89.12"/>
    <n v="112849.78"/>
    <m/>
    <m/>
    <m/>
    <m/>
    <m/>
    <m/>
    <m/>
    <m/>
    <m/>
    <m/>
    <n v="2455"/>
    <n v="24566"/>
    <n v="19.5"/>
    <n v="23.38"/>
  </r>
  <r>
    <x v="102"/>
    <x v="102"/>
    <x v="12"/>
    <x v="2"/>
    <x v="40"/>
    <x v="6875"/>
    <n v="97493"/>
    <n v="116.06"/>
    <n v="9435.01"/>
    <n v="614219.43000000005"/>
    <n v="0"/>
    <m/>
    <m/>
    <m/>
    <m/>
    <m/>
    <m/>
    <m/>
    <m/>
    <m/>
    <m/>
    <m/>
    <m/>
    <m/>
    <m/>
    <n v="275569"/>
    <n v="6976"/>
    <n v="8.3000000000000007"/>
    <n v="3936.7"/>
  </r>
  <r>
    <x v="67"/>
    <x v="67"/>
    <x v="7"/>
    <x v="4"/>
    <x v="122"/>
    <x v="6876"/>
    <n v="1161"/>
    <n v="1.33"/>
    <n v="65.77"/>
    <n v="4464.93"/>
    <n v="2665.37"/>
    <n v="4153"/>
    <n v="4.74"/>
    <n v="36.51"/>
    <n v="32142.54"/>
    <m/>
    <m/>
    <m/>
    <m/>
    <m/>
    <m/>
    <m/>
    <m/>
    <m/>
    <m/>
    <n v="377800"/>
    <n v="29053"/>
    <n v="33.17"/>
    <n v="5175.34"/>
  </r>
  <r>
    <x v="93"/>
    <x v="93"/>
    <x v="5"/>
    <x v="0"/>
    <x v="108"/>
    <x v="6877"/>
    <n v="14380"/>
    <n v="52.1"/>
    <n v="3406.43"/>
    <n v="72863.64"/>
    <n v="0"/>
    <m/>
    <m/>
    <m/>
    <m/>
    <m/>
    <m/>
    <m/>
    <m/>
    <m/>
    <n v="4700"/>
    <n v="7360"/>
    <n v="26.67"/>
    <n v="204"/>
    <n v="105204.8"/>
    <n v="335.54"/>
    <n v="1702"/>
    <n v="6.17"/>
    <n v="14.59"/>
  </r>
  <r>
    <x v="26"/>
    <x v="26"/>
    <x v="0"/>
    <x v="7"/>
    <x v="15"/>
    <x v="6878"/>
    <n v="23417"/>
    <n v="54.21"/>
    <n v="4657.67"/>
    <n v="155938.68"/>
    <n v="11502.61"/>
    <n v="16622"/>
    <n v="38.479999999999997"/>
    <n v="319.52"/>
    <n v="138713.39000000001"/>
    <m/>
    <m/>
    <m/>
    <m/>
    <m/>
    <m/>
    <m/>
    <m/>
    <m/>
    <m/>
    <n v="109300"/>
    <n v="6949"/>
    <n v="16.09"/>
    <n v="3036.11"/>
  </r>
  <r>
    <x v="29"/>
    <x v="29"/>
    <x v="11"/>
    <x v="6"/>
    <x v="19"/>
    <x v="6879"/>
    <n v="1223"/>
    <n v="6.79"/>
    <n v="390.53"/>
    <n v="5447.94"/>
    <n v="1099.9000000000001"/>
    <n v="1583"/>
    <n v="8.7899999999999991"/>
    <n v="73.33"/>
    <n v="13264.06"/>
    <m/>
    <m/>
    <m/>
    <m/>
    <m/>
    <m/>
    <m/>
    <m/>
    <m/>
    <m/>
    <n v="1636"/>
    <n v="14989"/>
    <n v="83.27"/>
    <n v="109.07"/>
  </r>
  <r>
    <x v="46"/>
    <x v="46"/>
    <x v="15"/>
    <x v="0"/>
    <x v="58"/>
    <x v="6880"/>
    <n v="117657"/>
    <n v="94.28"/>
    <n v="9202.01"/>
    <n v="890018.37"/>
    <n v="0"/>
    <n v="1075"/>
    <n v="0.86"/>
    <m/>
    <m/>
    <m/>
    <m/>
    <m/>
    <m/>
    <m/>
    <m/>
    <m/>
    <m/>
    <m/>
    <m/>
    <n v="690"/>
    <n v="22419"/>
    <n v="17.96"/>
    <n v="6.63"/>
  </r>
  <r>
    <x v="44"/>
    <x v="44"/>
    <x v="11"/>
    <x v="4"/>
    <x v="5"/>
    <x v="6881"/>
    <n v="5765"/>
    <n v="6.01"/>
    <n v="340.96"/>
    <n v="25367.61"/>
    <n v="694.47"/>
    <n v="1266"/>
    <n v="1.32"/>
    <n v="8.68"/>
    <n v="8374.84"/>
    <m/>
    <m/>
    <m/>
    <m/>
    <m/>
    <m/>
    <m/>
    <m/>
    <m/>
    <m/>
    <n v="6186"/>
    <n v="63590"/>
    <n v="66.239999999999995"/>
    <n v="77.33"/>
  </r>
  <r>
    <x v="48"/>
    <x v="48"/>
    <x v="4"/>
    <x v="0"/>
    <x v="5"/>
    <x v="6882"/>
    <n v="49938"/>
    <n v="52.02"/>
    <n v="4278"/>
    <n v="318283.2"/>
    <n v="0"/>
    <m/>
    <m/>
    <m/>
    <m/>
    <m/>
    <m/>
    <m/>
    <m/>
    <m/>
    <m/>
    <m/>
    <m/>
    <m/>
    <m/>
    <n v="1700"/>
    <n v="25840"/>
    <n v="26.92"/>
    <n v="21.25"/>
  </r>
  <r>
    <x v="37"/>
    <x v="37"/>
    <x v="11"/>
    <x v="2"/>
    <x v="26"/>
    <x v="6883"/>
    <n v="100620"/>
    <n v="123.31"/>
    <n v="9992.76"/>
    <n v="631942.43999999994"/>
    <n v="0"/>
    <m/>
    <m/>
    <m/>
    <m/>
    <m/>
    <m/>
    <m/>
    <m/>
    <m/>
    <m/>
    <m/>
    <m/>
    <m/>
    <m/>
    <n v="2634.44"/>
    <n v="13514"/>
    <n v="16.559999999999999"/>
    <n v="38.74"/>
  </r>
  <r>
    <x v="181"/>
    <x v="181"/>
    <x v="10"/>
    <x v="4"/>
    <x v="145"/>
    <x v="6884"/>
    <n v="313007"/>
    <n v="28.23"/>
    <n v="2760.37"/>
    <n v="2372038.4700000002"/>
    <n v="388005.82"/>
    <n v="460247"/>
    <n v="41.51"/>
    <n v="419.92"/>
    <n v="4679078.58"/>
    <m/>
    <m/>
    <m/>
    <m/>
    <m/>
    <m/>
    <m/>
    <m/>
    <m/>
    <m/>
    <n v="4572"/>
    <n v="310218"/>
    <n v="27.98"/>
    <n v="4.95"/>
  </r>
  <r>
    <x v="38"/>
    <x v="38"/>
    <x v="13"/>
    <x v="3"/>
    <x v="16"/>
    <x v="4"/>
    <m/>
    <m/>
    <m/>
    <m/>
    <n v="0"/>
    <m/>
    <m/>
    <m/>
    <m/>
    <m/>
    <m/>
    <m/>
    <m/>
    <m/>
    <m/>
    <m/>
    <m/>
    <m/>
    <m/>
    <n v="217"/>
    <n v="1312"/>
    <n v="27.33"/>
    <n v="54.25"/>
  </r>
  <r>
    <x v="14"/>
    <x v="14"/>
    <x v="7"/>
    <x v="11"/>
    <x v="20"/>
    <x v="6885"/>
    <n v="996"/>
    <n v="1.38"/>
    <n v="123.1"/>
    <n v="6868.98"/>
    <n v="25008.73"/>
    <n v="23468"/>
    <n v="32.590000000000003"/>
    <n v="416.81"/>
    <n v="301587.77"/>
    <m/>
    <m/>
    <m/>
    <m/>
    <m/>
    <m/>
    <m/>
    <m/>
    <m/>
    <m/>
    <n v="0"/>
    <m/>
    <m/>
    <n v="0"/>
  </r>
  <r>
    <x v="27"/>
    <x v="27"/>
    <x v="6"/>
    <x v="2"/>
    <x v="21"/>
    <x v="6886"/>
    <n v="10282"/>
    <n v="35.700000000000003"/>
    <n v="2684.83"/>
    <n v="59925.48"/>
    <n v="14196"/>
    <n v="17121"/>
    <n v="59.45"/>
    <m/>
    <m/>
    <m/>
    <m/>
    <m/>
    <m/>
    <m/>
    <m/>
    <m/>
    <m/>
    <m/>
    <m/>
    <n v="822"/>
    <n v="2115"/>
    <n v="7.34"/>
    <n v="34.25"/>
  </r>
  <r>
    <x v="61"/>
    <x v="61"/>
    <x v="14"/>
    <x v="7"/>
    <x v="20"/>
    <x v="6887"/>
    <n v="18305"/>
    <n v="25.42"/>
    <n v="2255.52"/>
    <n v="125857.83"/>
    <n v="6783.71"/>
    <n v="17025"/>
    <n v="23.65"/>
    <m/>
    <m/>
    <m/>
    <m/>
    <m/>
    <m/>
    <m/>
    <m/>
    <m/>
    <m/>
    <m/>
    <m/>
    <n v="0"/>
    <m/>
    <m/>
    <n v="0"/>
  </r>
  <r>
    <x v="19"/>
    <x v="19"/>
    <x v="11"/>
    <x v="37"/>
    <x v="93"/>
    <x v="4"/>
    <m/>
    <m/>
    <m/>
    <m/>
    <n v="0"/>
    <m/>
    <m/>
    <m/>
    <m/>
    <m/>
    <m/>
    <m/>
    <m/>
    <m/>
    <m/>
    <m/>
    <m/>
    <m/>
    <m/>
    <n v="0"/>
    <m/>
    <m/>
    <n v="0"/>
  </r>
  <r>
    <x v="19"/>
    <x v="19"/>
    <x v="14"/>
    <x v="11"/>
    <x v="39"/>
    <x v="6888"/>
    <n v="23153"/>
    <n v="17.7"/>
    <n v="1528"/>
    <n v="154893.35999999999"/>
    <n v="72757.52"/>
    <n v="67027"/>
    <n v="51.24"/>
    <n v="667.5"/>
    <n v="877404.72"/>
    <m/>
    <m/>
    <m/>
    <m/>
    <m/>
    <m/>
    <m/>
    <m/>
    <m/>
    <m/>
    <n v="6627"/>
    <n v="70700"/>
    <n v="54.05"/>
    <n v="60.8"/>
  </r>
  <r>
    <x v="4"/>
    <x v="4"/>
    <x v="15"/>
    <x v="2"/>
    <x v="37"/>
    <x v="6889"/>
    <n v="36969"/>
    <n v="96.27"/>
    <n v="8530"/>
    <n v="253852.79999999999"/>
    <n v="0"/>
    <m/>
    <m/>
    <m/>
    <m/>
    <m/>
    <m/>
    <m/>
    <m/>
    <m/>
    <m/>
    <m/>
    <m/>
    <m/>
    <m/>
    <n v="449"/>
    <n v="3205"/>
    <n v="8.35"/>
    <n v="14.03"/>
  </r>
  <r>
    <x v="88"/>
    <x v="88"/>
    <x v="5"/>
    <x v="2"/>
    <x v="120"/>
    <x v="6890"/>
    <n v="229787"/>
    <n v="123.54"/>
    <n v="11412.88"/>
    <n v="1645166.28"/>
    <n v="16442.25"/>
    <n v="16550"/>
    <n v="8.9"/>
    <n v="106.08"/>
    <n v="198282.06"/>
    <m/>
    <m/>
    <m/>
    <m/>
    <m/>
    <m/>
    <m/>
    <m/>
    <m/>
    <m/>
    <n v="486000"/>
    <n v="106689"/>
    <n v="57.36"/>
    <n v="3135.48"/>
  </r>
  <r>
    <x v="49"/>
    <x v="49"/>
    <x v="0"/>
    <x v="4"/>
    <x v="11"/>
    <x v="6891"/>
    <n v="52"/>
    <n v="0.43"/>
    <n v="22.5"/>
    <n v="209.25"/>
    <n v="59.17"/>
    <n v="96"/>
    <n v="0.8"/>
    <n v="5.92"/>
    <n v="713.5"/>
    <m/>
    <m/>
    <m/>
    <m/>
    <m/>
    <m/>
    <m/>
    <m/>
    <m/>
    <m/>
    <n v="98957.03"/>
    <n v="22634"/>
    <n v="188.62"/>
    <n v="9895.7000000000007"/>
  </r>
  <r>
    <x v="118"/>
    <x v="118"/>
    <x v="12"/>
    <x v="1"/>
    <x v="15"/>
    <x v="4"/>
    <m/>
    <m/>
    <m/>
    <m/>
    <n v="0"/>
    <m/>
    <m/>
    <m/>
    <m/>
    <m/>
    <m/>
    <m/>
    <m/>
    <m/>
    <m/>
    <m/>
    <m/>
    <m/>
    <m/>
    <n v="290900"/>
    <n v="13459"/>
    <n v="31.16"/>
    <n v="8080.56"/>
  </r>
  <r>
    <x v="105"/>
    <x v="105"/>
    <x v="10"/>
    <x v="6"/>
    <x v="68"/>
    <x v="6892"/>
    <n v="1517"/>
    <n v="7.9"/>
    <n v="187.31"/>
    <n v="2787.21"/>
    <n v="340"/>
    <n v="822"/>
    <n v="4.28"/>
    <n v="21.25"/>
    <n v="4100.16"/>
    <m/>
    <m/>
    <m/>
    <m/>
    <m/>
    <m/>
    <m/>
    <m/>
    <m/>
    <m/>
    <n v="0"/>
    <n v="4188"/>
    <n v="21.81"/>
    <n v="0"/>
  </r>
  <r>
    <x v="36"/>
    <x v="36"/>
    <x v="6"/>
    <x v="7"/>
    <x v="20"/>
    <x v="6893"/>
    <n v="265931"/>
    <n v="369.35"/>
    <n v="7936.2"/>
    <n v="442839.96"/>
    <n v="1509.21"/>
    <n v="3391"/>
    <n v="4.71"/>
    <n v="25.15"/>
    <n v="18200.07"/>
    <m/>
    <m/>
    <m/>
    <m/>
    <m/>
    <m/>
    <m/>
    <m/>
    <m/>
    <m/>
    <n v="226.92"/>
    <n v="12797"/>
    <n v="17.77"/>
    <n v="3.78"/>
  </r>
  <r>
    <x v="18"/>
    <x v="18"/>
    <x v="10"/>
    <x v="11"/>
    <x v="21"/>
    <x v="6894"/>
    <n v="955"/>
    <n v="3.32"/>
    <n v="220.04"/>
    <n v="4911.33"/>
    <n v="0"/>
    <m/>
    <m/>
    <m/>
    <m/>
    <m/>
    <m/>
    <m/>
    <m/>
    <m/>
    <n v="1568"/>
    <n v="3437"/>
    <n v="11.93"/>
    <n v="65"/>
    <n v="35098.11"/>
    <n v="143400"/>
    <n v="13310"/>
    <n v="46.22"/>
    <n v="5975"/>
  </r>
  <r>
    <x v="0"/>
    <x v="0"/>
    <x v="5"/>
    <x v="5"/>
    <x v="91"/>
    <x v="6895"/>
    <n v="46579"/>
    <n v="71.88"/>
    <n v="4345.04"/>
    <n v="218207.76"/>
    <n v="29179"/>
    <n v="18503"/>
    <n v="28.55"/>
    <n v="540.35"/>
    <n v="351878.31"/>
    <m/>
    <m/>
    <m/>
    <m/>
    <m/>
    <m/>
    <m/>
    <m/>
    <m/>
    <m/>
    <n v="2370"/>
    <n v="20225"/>
    <n v="31.21"/>
    <n v="43.89"/>
  </r>
  <r>
    <x v="5"/>
    <x v="5"/>
    <x v="5"/>
    <x v="2"/>
    <x v="22"/>
    <x v="1359"/>
    <n v="16746"/>
    <n v="55.82"/>
    <n v="3691.8"/>
    <n v="85834.35"/>
    <n v="7751.8"/>
    <n v="4692"/>
    <n v="15.64"/>
    <n v="310.07"/>
    <n v="93481.27"/>
    <m/>
    <m/>
    <m/>
    <m/>
    <m/>
    <m/>
    <m/>
    <m/>
    <m/>
    <m/>
    <n v="441"/>
    <n v="4546"/>
    <n v="15.15"/>
    <n v="17.64"/>
  </r>
  <r>
    <x v="20"/>
    <x v="20"/>
    <x v="11"/>
    <x v="7"/>
    <x v="9"/>
    <x v="6896"/>
    <n v="51369"/>
    <n v="107.02"/>
    <n v="7494.48"/>
    <n v="278794.46999999997"/>
    <n v="0"/>
    <m/>
    <m/>
    <m/>
    <m/>
    <m/>
    <m/>
    <m/>
    <m/>
    <m/>
    <m/>
    <m/>
    <m/>
    <m/>
    <m/>
    <n v="97310"/>
    <n v="6705"/>
    <n v="13.97"/>
    <n v="2432.75"/>
  </r>
  <r>
    <x v="39"/>
    <x v="39"/>
    <x v="14"/>
    <x v="7"/>
    <x v="21"/>
    <x v="6897"/>
    <n v="12854"/>
    <n v="44.63"/>
    <n v="2987.13"/>
    <n v="66672.63"/>
    <n v="0"/>
    <n v="14849"/>
    <n v="51.56"/>
    <m/>
    <m/>
    <m/>
    <m/>
    <m/>
    <m/>
    <m/>
    <m/>
    <m/>
    <m/>
    <m/>
    <m/>
    <n v="0"/>
    <n v="3740"/>
    <n v="12.99"/>
    <n v="0"/>
  </r>
  <r>
    <x v="5"/>
    <x v="5"/>
    <x v="12"/>
    <x v="11"/>
    <x v="46"/>
    <x v="6898"/>
    <n v="709"/>
    <n v="2.27"/>
    <n v="66.08"/>
    <n v="1597.74"/>
    <n v="883"/>
    <n v="1346"/>
    <n v="4.3099999999999996"/>
    <m/>
    <m/>
    <m/>
    <m/>
    <m/>
    <m/>
    <m/>
    <m/>
    <m/>
    <m/>
    <m/>
    <m/>
    <n v="1693"/>
    <n v="7368"/>
    <n v="23.62"/>
    <n v="65.12"/>
  </r>
  <r>
    <x v="16"/>
    <x v="16"/>
    <x v="14"/>
    <x v="2"/>
    <x v="14"/>
    <x v="6899"/>
    <n v="20929"/>
    <n v="39.64"/>
    <n v="2760.52"/>
    <n v="112960.59"/>
    <n v="19357.900000000001"/>
    <n v="19865"/>
    <n v="37.619999999999997"/>
    <n v="439.95"/>
    <n v="233442.78"/>
    <m/>
    <m/>
    <m/>
    <m/>
    <m/>
    <m/>
    <m/>
    <m/>
    <m/>
    <m/>
    <n v="4290"/>
    <n v="3206"/>
    <n v="6.07"/>
    <n v="97.5"/>
  </r>
  <r>
    <x v="46"/>
    <x v="46"/>
    <x v="13"/>
    <x v="1"/>
    <x v="11"/>
    <x v="4"/>
    <m/>
    <m/>
    <m/>
    <m/>
    <n v="0"/>
    <m/>
    <m/>
    <m/>
    <m/>
    <m/>
    <m/>
    <m/>
    <m/>
    <m/>
    <m/>
    <m/>
    <m/>
    <m/>
    <m/>
    <n v="723"/>
    <n v="5810"/>
    <n v="48.42"/>
    <n v="72.3"/>
  </r>
  <r>
    <x v="58"/>
    <x v="58"/>
    <x v="12"/>
    <x v="2"/>
    <x v="38"/>
    <x v="6900"/>
    <n v="83686"/>
    <n v="124.53"/>
    <n v="9171.43"/>
    <n v="477648"/>
    <n v="0"/>
    <m/>
    <m/>
    <m/>
    <m/>
    <m/>
    <m/>
    <m/>
    <m/>
    <m/>
    <m/>
    <m/>
    <m/>
    <m/>
    <m/>
    <n v="0"/>
    <m/>
    <m/>
    <n v="0"/>
  </r>
  <r>
    <x v="88"/>
    <x v="88"/>
    <x v="14"/>
    <x v="6"/>
    <x v="1"/>
    <x v="6901"/>
    <n v="209"/>
    <n v="2.9"/>
    <n v="144.66999999999999"/>
    <n v="807.24"/>
    <n v="783.71"/>
    <n v="1253"/>
    <n v="17.399999999999999"/>
    <n v="130.62"/>
    <n v="9450.94"/>
    <m/>
    <m/>
    <m/>
    <m/>
    <m/>
    <n v="497"/>
    <n v="1341"/>
    <n v="18.63"/>
    <n v="82"/>
    <n v="11124.85"/>
    <n v="61004"/>
    <n v="11815"/>
    <n v="164.1"/>
    <n v="10167.33"/>
  </r>
  <r>
    <x v="29"/>
    <x v="29"/>
    <x v="15"/>
    <x v="4"/>
    <x v="88"/>
    <x v="6902"/>
    <n v="16992"/>
    <n v="18.149999999999999"/>
    <n v="1116.8499999999999"/>
    <n v="81016.02"/>
    <n v="82815.710000000006"/>
    <n v="81732"/>
    <n v="87.32"/>
    <m/>
    <m/>
    <m/>
    <m/>
    <m/>
    <m/>
    <m/>
    <m/>
    <m/>
    <m/>
    <m/>
    <m/>
    <n v="5927"/>
    <n v="61682"/>
    <n v="65.900000000000006"/>
    <n v="75.989999999999995"/>
  </r>
  <r>
    <x v="120"/>
    <x v="120"/>
    <x v="14"/>
    <x v="2"/>
    <x v="37"/>
    <x v="6903"/>
    <n v="42220"/>
    <n v="109.95"/>
    <n v="8847.19"/>
    <n v="263292.3"/>
    <n v="0"/>
    <m/>
    <m/>
    <m/>
    <m/>
    <m/>
    <m/>
    <m/>
    <m/>
    <m/>
    <m/>
    <m/>
    <m/>
    <m/>
    <m/>
    <n v="263.25"/>
    <n v="4258"/>
    <n v="11.09"/>
    <n v="8.23"/>
  </r>
  <r>
    <x v="17"/>
    <x v="17"/>
    <x v="13"/>
    <x v="1"/>
    <x v="7"/>
    <x v="4"/>
    <m/>
    <m/>
    <m/>
    <m/>
    <n v="0"/>
    <m/>
    <m/>
    <m/>
    <m/>
    <m/>
    <m/>
    <m/>
    <m/>
    <m/>
    <m/>
    <m/>
    <m/>
    <m/>
    <m/>
    <n v="110300"/>
    <n v="19132"/>
    <n v="797.17"/>
    <n v="55150"/>
  </r>
  <r>
    <x v="42"/>
    <x v="42"/>
    <x v="8"/>
    <x v="2"/>
    <x v="15"/>
    <x v="6904"/>
    <n v="25227"/>
    <n v="58.4"/>
    <n v="3913.78"/>
    <n v="131033.28"/>
    <n v="11673.13"/>
    <n v="16653"/>
    <n v="38.549999999999997"/>
    <n v="324.25"/>
    <n v="140769.81"/>
    <m/>
    <m/>
    <m/>
    <m/>
    <m/>
    <m/>
    <m/>
    <m/>
    <m/>
    <m/>
    <n v="0"/>
    <m/>
    <m/>
    <n v="0"/>
  </r>
  <r>
    <x v="19"/>
    <x v="19"/>
    <x v="8"/>
    <x v="25"/>
    <x v="6"/>
    <x v="4"/>
    <m/>
    <m/>
    <m/>
    <m/>
    <n v="0"/>
    <m/>
    <m/>
    <m/>
    <m/>
    <m/>
    <m/>
    <m/>
    <m/>
    <m/>
    <m/>
    <m/>
    <m/>
    <m/>
    <m/>
    <n v="0"/>
    <m/>
    <m/>
    <n v="0"/>
  </r>
  <r>
    <x v="158"/>
    <x v="158"/>
    <x v="6"/>
    <x v="5"/>
    <x v="29"/>
    <x v="6905"/>
    <n v="27780"/>
    <n v="44.52"/>
    <n v="3903.58"/>
    <n v="188776.98"/>
    <n v="15112"/>
    <n v="17955"/>
    <n v="28.77"/>
    <m/>
    <m/>
    <m/>
    <m/>
    <m/>
    <m/>
    <m/>
    <m/>
    <m/>
    <m/>
    <m/>
    <m/>
    <n v="225404"/>
    <n v="21122"/>
    <n v="33.85"/>
    <n v="4334.6899999999996"/>
  </r>
  <r>
    <x v="37"/>
    <x v="37"/>
    <x v="6"/>
    <x v="6"/>
    <x v="32"/>
    <x v="4"/>
    <m/>
    <m/>
    <m/>
    <m/>
    <n v="0"/>
    <m/>
    <m/>
    <m/>
    <m/>
    <m/>
    <m/>
    <m/>
    <m/>
    <m/>
    <m/>
    <m/>
    <m/>
    <m/>
    <m/>
    <n v="59.13"/>
    <n v="756"/>
    <n v="7"/>
    <n v="6.57"/>
  </r>
  <r>
    <x v="122"/>
    <x v="122"/>
    <x v="8"/>
    <x v="4"/>
    <x v="121"/>
    <x v="6906"/>
    <n v="269548"/>
    <n v="78.540000000000006"/>
    <n v="8277.81"/>
    <n v="2201733.15"/>
    <n v="9618.82"/>
    <n v="11818"/>
    <n v="3.44"/>
    <n v="33.630000000000003"/>
    <n v="115996.2"/>
    <m/>
    <m/>
    <m/>
    <m/>
    <m/>
    <n v="0"/>
    <n v="0"/>
    <n v="0"/>
    <n v="0"/>
    <n v="0"/>
    <n v="25953.84"/>
    <n v="403345"/>
    <n v="117.52"/>
    <n v="90.75"/>
  </r>
  <r>
    <x v="47"/>
    <x v="47"/>
    <x v="11"/>
    <x v="6"/>
    <x v="11"/>
    <x v="5152"/>
    <n v="32"/>
    <n v="0.27"/>
    <n v="17.100000000000001"/>
    <n v="159.03"/>
    <n v="0"/>
    <n v="0"/>
    <n v="0"/>
    <m/>
    <m/>
    <m/>
    <m/>
    <m/>
    <m/>
    <m/>
    <n v="247"/>
    <n v="992"/>
    <n v="8.27"/>
    <n v="24"/>
    <n v="5528.85"/>
    <n v="0.44"/>
    <n v="2904"/>
    <n v="24.2"/>
    <n v="0.04"/>
  </r>
  <r>
    <x v="215"/>
    <x v="215"/>
    <x v="14"/>
    <x v="6"/>
    <x v="1"/>
    <x v="6907"/>
    <n v="1330"/>
    <n v="18.47"/>
    <n v="974"/>
    <n v="5434.92"/>
    <n v="0"/>
    <m/>
    <m/>
    <m/>
    <m/>
    <n v="845"/>
    <n v="2551"/>
    <n v="35.43"/>
    <n v="140"/>
    <n v="10705.31"/>
    <m/>
    <m/>
    <m/>
    <m/>
    <m/>
    <n v="291.26"/>
    <n v="2079"/>
    <n v="28.88"/>
    <n v="48.54"/>
  </r>
  <r>
    <x v="60"/>
    <x v="60"/>
    <x v="11"/>
    <x v="5"/>
    <x v="33"/>
    <x v="6908"/>
    <n v="103638"/>
    <n v="86.37"/>
    <n v="10324"/>
    <n v="960132"/>
    <n v="0"/>
    <m/>
    <m/>
    <m/>
    <m/>
    <m/>
    <m/>
    <m/>
    <m/>
    <m/>
    <m/>
    <m/>
    <m/>
    <m/>
    <m/>
    <n v="261229"/>
    <n v="40804"/>
    <n v="34"/>
    <n v="2612.29"/>
  </r>
  <r>
    <x v="74"/>
    <x v="74"/>
    <x v="3"/>
    <x v="2"/>
    <x v="29"/>
    <x v="6909"/>
    <n v="5856"/>
    <n v="9.3800000000000008"/>
    <n v="599.52"/>
    <n v="28992.75"/>
    <n v="2609.12"/>
    <n v="41650"/>
    <n v="66.75"/>
    <m/>
    <m/>
    <m/>
    <m/>
    <m/>
    <m/>
    <m/>
    <m/>
    <m/>
    <m/>
    <m/>
    <m/>
    <n v="1533.32"/>
    <n v="17642"/>
    <n v="28.27"/>
    <n v="29.49"/>
  </r>
  <r>
    <x v="51"/>
    <x v="51"/>
    <x v="5"/>
    <x v="6"/>
    <x v="1"/>
    <x v="2943"/>
    <n v="31"/>
    <n v="0.43"/>
    <n v="13.17"/>
    <n v="73.47"/>
    <n v="0"/>
    <m/>
    <m/>
    <m/>
    <m/>
    <n v="39"/>
    <n v="106"/>
    <n v="1.47"/>
    <n v="6"/>
    <n v="494.09"/>
    <m/>
    <m/>
    <m/>
    <m/>
    <m/>
    <n v="25672"/>
    <n v="1837"/>
    <n v="25.51"/>
    <n v="4278.67"/>
  </r>
  <r>
    <x v="91"/>
    <x v="91"/>
    <x v="14"/>
    <x v="14"/>
    <x v="117"/>
    <x v="6910"/>
    <n v="66191"/>
    <n v="93.49"/>
    <n v="8283.0499999999993"/>
    <n v="454491"/>
    <n v="5942.77"/>
    <n v="7720"/>
    <n v="10.9"/>
    <n v="100.72"/>
    <n v="71665.69"/>
    <m/>
    <m/>
    <m/>
    <m/>
    <m/>
    <m/>
    <m/>
    <m/>
    <m/>
    <m/>
    <n v="174419"/>
    <n v="7797"/>
    <n v="11.01"/>
    <n v="2956.25"/>
  </r>
  <r>
    <x v="97"/>
    <x v="97"/>
    <x v="1"/>
    <x v="2"/>
    <x v="9"/>
    <x v="6911"/>
    <n v="41514"/>
    <n v="86.49"/>
    <n v="9971.5"/>
    <n v="370939.8"/>
    <n v="0"/>
    <m/>
    <m/>
    <m/>
    <m/>
    <m/>
    <m/>
    <m/>
    <m/>
    <m/>
    <m/>
    <m/>
    <m/>
    <m/>
    <m/>
    <n v="7800"/>
    <n v="7734"/>
    <n v="16.11"/>
    <n v="195"/>
  </r>
  <r>
    <x v="52"/>
    <x v="52"/>
    <x v="15"/>
    <x v="4"/>
    <x v="33"/>
    <x v="6912"/>
    <n v="102177"/>
    <n v="85.15"/>
    <n v="5301.6"/>
    <n v="493048.8"/>
    <n v="72580.02"/>
    <n v="100715"/>
    <n v="83.93"/>
    <m/>
    <m/>
    <m/>
    <m/>
    <m/>
    <m/>
    <m/>
    <m/>
    <m/>
    <m/>
    <m/>
    <m/>
    <n v="10239"/>
    <n v="66877"/>
    <n v="55.73"/>
    <n v="102.39"/>
  </r>
  <r>
    <x v="116"/>
    <x v="116"/>
    <x v="11"/>
    <x v="12"/>
    <x v="28"/>
    <x v="6913"/>
    <n v="24229"/>
    <n v="168.26"/>
    <n v="19115"/>
    <n v="213323.4"/>
    <n v="0"/>
    <m/>
    <m/>
    <m/>
    <m/>
    <m/>
    <m/>
    <m/>
    <m/>
    <m/>
    <m/>
    <m/>
    <m/>
    <m/>
    <m/>
    <n v="90727"/>
    <n v="8049"/>
    <n v="55.9"/>
    <n v="7560.58"/>
  </r>
  <r>
    <x v="37"/>
    <x v="37"/>
    <x v="4"/>
    <x v="3"/>
    <x v="98"/>
    <x v="4"/>
    <m/>
    <m/>
    <m/>
    <m/>
    <n v="0"/>
    <m/>
    <m/>
    <m/>
    <m/>
    <m/>
    <m/>
    <m/>
    <m/>
    <m/>
    <m/>
    <m/>
    <m/>
    <m/>
    <m/>
    <n v="162.24"/>
    <n v="1215"/>
    <n v="5.63"/>
    <n v="9.01"/>
  </r>
  <r>
    <x v="77"/>
    <x v="77"/>
    <x v="15"/>
    <x v="6"/>
    <x v="71"/>
    <x v="4"/>
    <m/>
    <m/>
    <m/>
    <m/>
    <n v="0"/>
    <m/>
    <m/>
    <m/>
    <m/>
    <m/>
    <m/>
    <m/>
    <m/>
    <m/>
    <m/>
    <m/>
    <m/>
    <m/>
    <m/>
    <n v="558.79"/>
    <n v="7349"/>
    <n v="122.48"/>
    <n v="111.76"/>
  </r>
  <r>
    <x v="88"/>
    <x v="88"/>
    <x v="3"/>
    <x v="6"/>
    <x v="1"/>
    <x v="4"/>
    <m/>
    <m/>
    <m/>
    <m/>
    <n v="0"/>
    <m/>
    <m/>
    <m/>
    <m/>
    <m/>
    <m/>
    <m/>
    <m/>
    <m/>
    <m/>
    <m/>
    <m/>
    <m/>
    <m/>
    <n v="61400"/>
    <n v="7924"/>
    <n v="110.06"/>
    <n v="10233.33"/>
  </r>
  <r>
    <x v="57"/>
    <x v="57"/>
    <x v="1"/>
    <x v="7"/>
    <x v="9"/>
    <x v="2334"/>
    <n v="43357"/>
    <n v="90.33"/>
    <n v="9792"/>
    <n v="364262.40000000002"/>
    <n v="0"/>
    <m/>
    <m/>
    <m/>
    <m/>
    <m/>
    <m/>
    <m/>
    <m/>
    <m/>
    <m/>
    <m/>
    <m/>
    <m/>
    <m/>
    <n v="76500"/>
    <n v="6479"/>
    <n v="13.5"/>
    <n v="1912.5"/>
  </r>
  <r>
    <x v="59"/>
    <x v="59"/>
    <x v="11"/>
    <x v="2"/>
    <x v="30"/>
    <x v="6914"/>
    <n v="64404"/>
    <n v="111.81"/>
    <n v="8640.52"/>
    <n v="385712.85"/>
    <n v="0"/>
    <m/>
    <m/>
    <m/>
    <m/>
    <m/>
    <m/>
    <m/>
    <m/>
    <m/>
    <m/>
    <m/>
    <m/>
    <m/>
    <m/>
    <n v="65823"/>
    <n v="3039"/>
    <n v="5.28"/>
    <n v="1371.31"/>
  </r>
  <r>
    <x v="220"/>
    <x v="220"/>
    <x v="10"/>
    <x v="2"/>
    <x v="9"/>
    <x v="6915"/>
    <n v="43609"/>
    <n v="90.85"/>
    <n v="8138.13"/>
    <n v="302738.25"/>
    <n v="0"/>
    <m/>
    <m/>
    <m/>
    <m/>
    <m/>
    <m/>
    <m/>
    <m/>
    <m/>
    <m/>
    <m/>
    <m/>
    <m/>
    <m/>
    <n v="1630.24"/>
    <n v="11010"/>
    <n v="22.94"/>
    <n v="40.76"/>
  </r>
  <r>
    <x v="217"/>
    <x v="217"/>
    <x v="15"/>
    <x v="2"/>
    <x v="14"/>
    <x v="5494"/>
    <n v="56333"/>
    <n v="106.69"/>
    <n v="10575"/>
    <n v="432729"/>
    <n v="0"/>
    <m/>
    <m/>
    <m/>
    <m/>
    <m/>
    <m/>
    <m/>
    <m/>
    <m/>
    <m/>
    <m/>
    <m/>
    <m/>
    <m/>
    <n v="63332.89"/>
    <n v="5719"/>
    <n v="10.83"/>
    <n v="1439.38"/>
  </r>
  <r>
    <x v="29"/>
    <x v="29"/>
    <x v="3"/>
    <x v="2"/>
    <x v="102"/>
    <x v="6916"/>
    <n v="102133"/>
    <n v="82.63"/>
    <n v="6249.52"/>
    <n v="598641.93000000005"/>
    <n v="4374.3900000000003"/>
    <n v="63775"/>
    <n v="51.6"/>
    <n v="42.47"/>
    <n v="52752.13"/>
    <m/>
    <m/>
    <m/>
    <m/>
    <m/>
    <m/>
    <m/>
    <m/>
    <m/>
    <m/>
    <n v="993939"/>
    <n v="26641"/>
    <n v="21.55"/>
    <n v="9649.89"/>
  </r>
  <r>
    <x v="63"/>
    <x v="63"/>
    <x v="11"/>
    <x v="2"/>
    <x v="38"/>
    <x v="6917"/>
    <n v="11480"/>
    <n v="17.079999999999998"/>
    <n v="997.02"/>
    <n v="51924.69"/>
    <n v="27544.16"/>
    <n v="33181"/>
    <n v="49.38"/>
    <n v="491.86"/>
    <n v="332163.28000000003"/>
    <m/>
    <m/>
    <m/>
    <m/>
    <m/>
    <m/>
    <m/>
    <m/>
    <m/>
    <m/>
    <n v="293910"/>
    <n v="49744"/>
    <n v="74.02"/>
    <n v="5248.39"/>
  </r>
  <r>
    <x v="61"/>
    <x v="61"/>
    <x v="3"/>
    <x v="7"/>
    <x v="20"/>
    <x v="6918"/>
    <n v="16698"/>
    <n v="23.19"/>
    <n v="1878.4"/>
    <n v="104814.72"/>
    <n v="0"/>
    <m/>
    <m/>
    <m/>
    <m/>
    <m/>
    <m/>
    <m/>
    <m/>
    <m/>
    <m/>
    <m/>
    <m/>
    <m/>
    <m/>
    <n v="0"/>
    <m/>
    <m/>
    <n v="0"/>
  </r>
  <r>
    <x v="29"/>
    <x v="29"/>
    <x v="7"/>
    <x v="7"/>
    <x v="40"/>
    <x v="6919"/>
    <n v="15278"/>
    <n v="18.190000000000001"/>
    <n v="1973.97"/>
    <n v="128505.54"/>
    <n v="6896.22"/>
    <n v="6094"/>
    <n v="7.25"/>
    <m/>
    <m/>
    <m/>
    <m/>
    <m/>
    <m/>
    <m/>
    <m/>
    <m/>
    <m/>
    <m/>
    <m/>
    <n v="1360"/>
    <n v="4910"/>
    <n v="5.85"/>
    <n v="19.43"/>
  </r>
  <r>
    <x v="8"/>
    <x v="8"/>
    <x v="7"/>
    <x v="2"/>
    <x v="2"/>
    <x v="2612"/>
    <n v="10562"/>
    <n v="13.75"/>
    <n v="1560"/>
    <n v="92851.199999999997"/>
    <n v="12161.98"/>
    <n v="13569"/>
    <n v="17.670000000000002"/>
    <n v="190.03"/>
    <n v="146664.95000000001"/>
    <m/>
    <m/>
    <m/>
    <m/>
    <m/>
    <m/>
    <m/>
    <m/>
    <m/>
    <m/>
    <n v="320650"/>
    <n v="21176"/>
    <n v="27.57"/>
    <n v="5010.16"/>
  </r>
  <r>
    <x v="50"/>
    <x v="50"/>
    <x v="0"/>
    <x v="5"/>
    <x v="30"/>
    <x v="6920"/>
    <n v="39038"/>
    <n v="67.77"/>
    <n v="5335.79"/>
    <n v="238189.74"/>
    <n v="0"/>
    <m/>
    <m/>
    <m/>
    <m/>
    <m/>
    <m/>
    <m/>
    <m/>
    <m/>
    <n v="17651"/>
    <n v="55235"/>
    <n v="95.89"/>
    <n v="367"/>
    <n v="395099.98"/>
    <n v="2853009"/>
    <n v="19098"/>
    <n v="33.159999999999997"/>
    <n v="59437.69"/>
  </r>
  <r>
    <x v="66"/>
    <x v="66"/>
    <x v="2"/>
    <x v="1"/>
    <x v="60"/>
    <x v="6921"/>
    <n v="306775"/>
    <n v="297.26"/>
    <n v="18482.669999999998"/>
    <n v="1478244.3"/>
    <n v="7752.67"/>
    <n v="16610"/>
    <n v="16.09"/>
    <n v="90.15"/>
    <n v="93491.74"/>
    <m/>
    <m/>
    <m/>
    <m/>
    <m/>
    <m/>
    <m/>
    <m/>
    <m/>
    <m/>
    <n v="11400"/>
    <n v="108903"/>
    <n v="105.53"/>
    <n v="132.56"/>
  </r>
  <r>
    <x v="82"/>
    <x v="82"/>
    <x v="14"/>
    <x v="2"/>
    <x v="9"/>
    <x v="6922"/>
    <n v="18466"/>
    <n v="38.47"/>
    <n v="3429.75"/>
    <n v="127586.7"/>
    <n v="18083.77"/>
    <n v="25108"/>
    <n v="52.31"/>
    <n v="452.09"/>
    <n v="218077.6"/>
    <m/>
    <m/>
    <m/>
    <m/>
    <m/>
    <m/>
    <m/>
    <m/>
    <m/>
    <m/>
    <n v="679.1"/>
    <n v="5308"/>
    <n v="11.06"/>
    <n v="16.98"/>
  </r>
  <r>
    <x v="73"/>
    <x v="73"/>
    <x v="12"/>
    <x v="2"/>
    <x v="49"/>
    <x v="6923"/>
    <n v="36637"/>
    <n v="40.17"/>
    <n v="3359.09"/>
    <n v="237420.63"/>
    <n v="37879.730000000003"/>
    <n v="55605"/>
    <n v="60.97"/>
    <n v="498.42"/>
    <n v="456803.01"/>
    <m/>
    <m/>
    <m/>
    <m/>
    <m/>
    <m/>
    <m/>
    <m/>
    <m/>
    <m/>
    <n v="308530"/>
    <n v="19792"/>
    <n v="21.7"/>
    <n v="4059.61"/>
  </r>
  <r>
    <x v="133"/>
    <x v="133"/>
    <x v="8"/>
    <x v="5"/>
    <x v="22"/>
    <x v="6924"/>
    <n v="32130"/>
    <n v="107.1"/>
    <n v="6220.8"/>
    <n v="144633.60000000001"/>
    <n v="14294"/>
    <n v="31889"/>
    <n v="106.3"/>
    <n v="571.76"/>
    <n v="172375.63"/>
    <m/>
    <m/>
    <m/>
    <m/>
    <m/>
    <m/>
    <m/>
    <m/>
    <m/>
    <m/>
    <n v="120.31"/>
    <n v="13331"/>
    <n v="44.44"/>
    <n v="4.8099999999999996"/>
  </r>
  <r>
    <x v="68"/>
    <x v="68"/>
    <x v="7"/>
    <x v="2"/>
    <x v="29"/>
    <x v="6925"/>
    <n v="12507"/>
    <n v="20.04"/>
    <n v="2104.62"/>
    <n v="101779.2"/>
    <n v="6352.09"/>
    <n v="11640"/>
    <n v="18.649999999999999"/>
    <m/>
    <m/>
    <m/>
    <m/>
    <m/>
    <m/>
    <m/>
    <m/>
    <m/>
    <m/>
    <m/>
    <m/>
    <n v="1.32"/>
    <n v="4026"/>
    <n v="6.45"/>
    <n v="0.03"/>
  </r>
  <r>
    <x v="54"/>
    <x v="54"/>
    <x v="14"/>
    <x v="1"/>
    <x v="4"/>
    <x v="6926"/>
    <n v="767"/>
    <n v="9.1300000000000008"/>
    <n v="159"/>
    <n v="1035.0899999999999"/>
    <n v="433.56"/>
    <n v="1418"/>
    <n v="16.88"/>
    <n v="61.94"/>
    <n v="5228.43"/>
    <m/>
    <m/>
    <m/>
    <m/>
    <m/>
    <m/>
    <m/>
    <m/>
    <m/>
    <m/>
    <n v="37900"/>
    <n v="2208"/>
    <n v="26.29"/>
    <n v="5414.29"/>
  </r>
  <r>
    <x v="11"/>
    <x v="11"/>
    <x v="12"/>
    <x v="7"/>
    <x v="10"/>
    <x v="6927"/>
    <n v="129713"/>
    <n v="146.07"/>
    <n v="10382.549999999999"/>
    <n v="714527.37"/>
    <n v="0"/>
    <m/>
    <m/>
    <m/>
    <m/>
    <n v="424"/>
    <n v="1345"/>
    <n v="1.51"/>
    <n v="5"/>
    <n v="5371.66"/>
    <m/>
    <m/>
    <m/>
    <m/>
    <m/>
    <n v="79169"/>
    <n v="4018"/>
    <n v="4.5199999999999996"/>
    <n v="1069.8499999999999"/>
  </r>
  <r>
    <x v="25"/>
    <x v="25"/>
    <x v="5"/>
    <x v="14"/>
    <x v="17"/>
    <x v="6928"/>
    <n v="57030"/>
    <n v="95.05"/>
    <n v="9172"/>
    <n v="426498"/>
    <n v="0"/>
    <m/>
    <m/>
    <m/>
    <m/>
    <m/>
    <m/>
    <m/>
    <m/>
    <m/>
    <m/>
    <m/>
    <m/>
    <m/>
    <m/>
    <n v="1770"/>
    <n v="11024"/>
    <n v="18.37"/>
    <n v="35.4"/>
  </r>
  <r>
    <x v="30"/>
    <x v="30"/>
    <x v="8"/>
    <x v="5"/>
    <x v="128"/>
    <x v="6929"/>
    <n v="234895"/>
    <n v="148.29"/>
    <n v="12210.42"/>
    <n v="1498950.75"/>
    <n v="0"/>
    <m/>
    <m/>
    <m/>
    <m/>
    <m/>
    <m/>
    <m/>
    <m/>
    <m/>
    <m/>
    <m/>
    <m/>
    <m/>
    <m/>
    <n v="3883"/>
    <n v="53803"/>
    <n v="33.97"/>
    <n v="29.42"/>
  </r>
  <r>
    <x v="22"/>
    <x v="22"/>
    <x v="6"/>
    <x v="0"/>
    <x v="30"/>
    <x v="6930"/>
    <n v="20268"/>
    <n v="35.19"/>
    <n v="3332.67"/>
    <n v="148770.23999999999"/>
    <n v="26774.01"/>
    <n v="27771"/>
    <n v="48.21"/>
    <n v="557.79"/>
    <n v="322875.77"/>
    <m/>
    <m/>
    <m/>
    <m/>
    <m/>
    <m/>
    <m/>
    <m/>
    <m/>
    <m/>
    <n v="126.09"/>
    <n v="9685"/>
    <n v="16.809999999999999"/>
    <n v="2.63"/>
  </r>
  <r>
    <x v="15"/>
    <x v="15"/>
    <x v="13"/>
    <x v="5"/>
    <x v="13"/>
    <x v="6931"/>
    <n v="7803"/>
    <n v="38.25"/>
    <n v="2149.1799999999998"/>
    <n v="33978.480000000003"/>
    <n v="1585.84"/>
    <n v="2616"/>
    <n v="12.82"/>
    <n v="93.28"/>
    <n v="19124.11"/>
    <n v="188"/>
    <n v="225"/>
    <n v="1.1000000000000001"/>
    <n v="11"/>
    <n v="2381.77"/>
    <n v="248"/>
    <n v="312"/>
    <n v="1.53"/>
    <n v="14"/>
    <n v="5551.23"/>
    <n v="0"/>
    <m/>
    <m/>
    <n v="0"/>
  </r>
  <r>
    <x v="106"/>
    <x v="106"/>
    <x v="1"/>
    <x v="2"/>
    <x v="9"/>
    <x v="6932"/>
    <n v="11268"/>
    <n v="23.48"/>
    <n v="3128"/>
    <n v="116361.60000000001"/>
    <n v="17054.32"/>
    <n v="19504"/>
    <n v="40.630000000000003"/>
    <n v="426.36"/>
    <n v="205663.12"/>
    <m/>
    <m/>
    <m/>
    <m/>
    <m/>
    <m/>
    <m/>
    <m/>
    <m/>
    <m/>
    <n v="322.83999999999997"/>
    <n v="7757"/>
    <n v="16.16"/>
    <n v="8.07"/>
  </r>
  <r>
    <x v="77"/>
    <x v="77"/>
    <x v="13"/>
    <x v="1"/>
    <x v="51"/>
    <x v="6933"/>
    <n v="116"/>
    <n v="9.67"/>
    <n v="496"/>
    <n v="461.28"/>
    <n v="0"/>
    <n v="247"/>
    <n v="20.58"/>
    <m/>
    <m/>
    <m/>
    <m/>
    <m/>
    <m/>
    <m/>
    <m/>
    <m/>
    <m/>
    <m/>
    <m/>
    <n v="40.1"/>
    <n v="1567"/>
    <n v="130.58000000000001"/>
    <n v="40.1"/>
  </r>
  <r>
    <x v="67"/>
    <x v="67"/>
    <x v="9"/>
    <x v="2"/>
    <x v="42"/>
    <x v="1363"/>
    <n v="12376"/>
    <n v="34.380000000000003"/>
    <n v="2286.67"/>
    <n v="63798"/>
    <n v="15989.33"/>
    <n v="26733"/>
    <n v="74.260000000000005"/>
    <n v="532.98"/>
    <n v="192820.14"/>
    <m/>
    <m/>
    <m/>
    <m/>
    <m/>
    <m/>
    <m/>
    <m/>
    <m/>
    <m/>
    <n v="79900"/>
    <n v="9432"/>
    <n v="26.2"/>
    <n v="2663.33"/>
  </r>
  <r>
    <x v="31"/>
    <x v="31"/>
    <x v="6"/>
    <x v="4"/>
    <x v="46"/>
    <x v="0"/>
    <n v="0"/>
    <n v="0"/>
    <n v="0"/>
    <n v="0"/>
    <n v="0"/>
    <n v="0"/>
    <n v="0"/>
    <m/>
    <m/>
    <m/>
    <m/>
    <m/>
    <m/>
    <m/>
    <m/>
    <m/>
    <m/>
    <m/>
    <m/>
    <n v="1919"/>
    <n v="21016"/>
    <n v="67.36"/>
    <n v="73.81"/>
  </r>
  <r>
    <x v="52"/>
    <x v="52"/>
    <x v="15"/>
    <x v="18"/>
    <x v="32"/>
    <x v="6934"/>
    <n v="8849"/>
    <n v="81.94"/>
    <n v="4124.22"/>
    <n v="34519.74"/>
    <n v="4254.12"/>
    <n v="6881"/>
    <n v="63.71"/>
    <m/>
    <m/>
    <m/>
    <m/>
    <m/>
    <m/>
    <m/>
    <m/>
    <m/>
    <m/>
    <m/>
    <m/>
    <n v="639"/>
    <n v="4272"/>
    <n v="39.56"/>
    <n v="71"/>
  </r>
  <r>
    <x v="72"/>
    <x v="72"/>
    <x v="2"/>
    <x v="5"/>
    <x v="102"/>
    <x v="6935"/>
    <n v="189028"/>
    <n v="152.94"/>
    <n v="6303.7"/>
    <n v="603831.32999999996"/>
    <n v="100679.46"/>
    <n v="63678"/>
    <n v="51.52"/>
    <n v="977.47"/>
    <n v="1214123.83"/>
    <m/>
    <m/>
    <m/>
    <m/>
    <m/>
    <m/>
    <m/>
    <m/>
    <m/>
    <m/>
    <n v="460114"/>
    <n v="12143"/>
    <n v="9.82"/>
    <n v="4467.13"/>
  </r>
  <r>
    <x v="194"/>
    <x v="194"/>
    <x v="5"/>
    <x v="7"/>
    <x v="40"/>
    <x v="6936"/>
    <n v="107135"/>
    <n v="127.54"/>
    <n v="9546.2900000000009"/>
    <n v="621463.19999999995"/>
    <n v="0"/>
    <m/>
    <m/>
    <m/>
    <m/>
    <m/>
    <m/>
    <m/>
    <m/>
    <m/>
    <m/>
    <m/>
    <m/>
    <m/>
    <m/>
    <n v="277510"/>
    <n v="10575"/>
    <n v="12.59"/>
    <n v="3964.43"/>
  </r>
  <r>
    <x v="78"/>
    <x v="78"/>
    <x v="4"/>
    <x v="7"/>
    <x v="55"/>
    <x v="6937"/>
    <n v="27027"/>
    <n v="23.46"/>
    <n v="4006.71"/>
    <n v="357718.92"/>
    <n v="13457.2"/>
    <n v="35839"/>
    <n v="31.11"/>
    <n v="140.18"/>
    <n v="162284.35999999999"/>
    <m/>
    <m/>
    <m/>
    <m/>
    <m/>
    <m/>
    <m/>
    <m/>
    <m/>
    <m/>
    <n v="102700"/>
    <n v="14395"/>
    <n v="12.5"/>
    <n v="1069.79"/>
  </r>
  <r>
    <x v="3"/>
    <x v="3"/>
    <x v="11"/>
    <x v="5"/>
    <x v="3"/>
    <x v="6938"/>
    <n v="96669"/>
    <n v="111.89"/>
    <n v="10591.46"/>
    <n v="709204.05"/>
    <n v="1928.23"/>
    <n v="2366"/>
    <n v="2.74"/>
    <n v="26.78"/>
    <n v="23253.040000000001"/>
    <m/>
    <m/>
    <m/>
    <m/>
    <m/>
    <m/>
    <m/>
    <m/>
    <m/>
    <m/>
    <n v="269645"/>
    <n v="13730"/>
    <n v="15.89"/>
    <n v="3745.07"/>
  </r>
  <r>
    <x v="176"/>
    <x v="176"/>
    <x v="10"/>
    <x v="5"/>
    <x v="1"/>
    <x v="2150"/>
    <n v="122"/>
    <n v="1.69"/>
    <n v="151.33000000000001"/>
    <n v="844.44"/>
    <n v="0"/>
    <m/>
    <m/>
    <m/>
    <m/>
    <m/>
    <m/>
    <m/>
    <m/>
    <m/>
    <m/>
    <m/>
    <m/>
    <m/>
    <m/>
    <n v="0"/>
    <m/>
    <m/>
    <n v="0"/>
  </r>
  <r>
    <x v="83"/>
    <x v="83"/>
    <x v="11"/>
    <x v="0"/>
    <x v="54"/>
    <x v="6939"/>
    <n v="32866"/>
    <n v="94.44"/>
    <n v="4732.72"/>
    <n v="127641.57"/>
    <n v="8513.09"/>
    <n v="9844"/>
    <n v="28.29"/>
    <m/>
    <m/>
    <m/>
    <m/>
    <m/>
    <m/>
    <m/>
    <m/>
    <m/>
    <m/>
    <m/>
    <m/>
    <n v="741"/>
    <n v="7558"/>
    <n v="21.72"/>
    <n v="25.55"/>
  </r>
  <r>
    <x v="71"/>
    <x v="71"/>
    <x v="14"/>
    <x v="7"/>
    <x v="38"/>
    <x v="6940"/>
    <n v="72230"/>
    <n v="107.49"/>
    <n v="10856.25"/>
    <n v="565393.5"/>
    <n v="0"/>
    <m/>
    <m/>
    <m/>
    <m/>
    <m/>
    <m/>
    <m/>
    <m/>
    <m/>
    <m/>
    <m/>
    <m/>
    <m/>
    <m/>
    <n v="45172"/>
    <n v="17024"/>
    <n v="25.33"/>
    <n v="806.64"/>
  </r>
  <r>
    <x v="143"/>
    <x v="143"/>
    <x v="7"/>
    <x v="7"/>
    <x v="9"/>
    <x v="6941"/>
    <n v="14882"/>
    <n v="31"/>
    <n v="7001.28"/>
    <n v="260447.43"/>
    <n v="4375"/>
    <n v="4844"/>
    <n v="10.09"/>
    <n v="109.38"/>
    <n v="52759.44"/>
    <m/>
    <m/>
    <m/>
    <m/>
    <m/>
    <m/>
    <m/>
    <m/>
    <m/>
    <m/>
    <n v="621"/>
    <n v="1552"/>
    <n v="3.23"/>
    <n v="15.53"/>
  </r>
  <r>
    <x v="40"/>
    <x v="40"/>
    <x v="15"/>
    <x v="15"/>
    <x v="34"/>
    <x v="6942"/>
    <n v="20287"/>
    <n v="48.3"/>
    <n v="3925.57"/>
    <n v="127777.35"/>
    <n v="18736.18"/>
    <n v="12455"/>
    <n v="29.65"/>
    <n v="535.32000000000005"/>
    <n v="225945.2"/>
    <m/>
    <m/>
    <m/>
    <m/>
    <m/>
    <m/>
    <m/>
    <m/>
    <m/>
    <m/>
    <n v="89916.86"/>
    <n v="7850"/>
    <n v="18.690000000000001"/>
    <n v="2569.0500000000002"/>
  </r>
  <r>
    <x v="12"/>
    <x v="12"/>
    <x v="9"/>
    <x v="10"/>
    <x v="68"/>
    <x v="6943"/>
    <n v="576"/>
    <n v="3"/>
    <n v="227.44"/>
    <n v="3384.27"/>
    <n v="66.930000000000007"/>
    <n v="138"/>
    <n v="0.72"/>
    <n v="4.18"/>
    <n v="807.07"/>
    <m/>
    <m/>
    <m/>
    <m/>
    <m/>
    <m/>
    <m/>
    <m/>
    <m/>
    <m/>
    <n v="525"/>
    <n v="5661"/>
    <n v="29.48"/>
    <n v="32.81"/>
  </r>
  <r>
    <x v="46"/>
    <x v="46"/>
    <x v="2"/>
    <x v="0"/>
    <x v="58"/>
    <x v="6944"/>
    <n v="106315"/>
    <n v="85.19"/>
    <n v="8577.09"/>
    <n v="829575.81"/>
    <n v="217.26"/>
    <n v="1277"/>
    <n v="1.02"/>
    <n v="2.09"/>
    <n v="2620.06"/>
    <m/>
    <m/>
    <m/>
    <m/>
    <m/>
    <m/>
    <m/>
    <m/>
    <m/>
    <m/>
    <n v="0.98"/>
    <n v="15152"/>
    <n v="12.14"/>
    <n v="0.01"/>
  </r>
  <r>
    <x v="53"/>
    <x v="53"/>
    <x v="0"/>
    <x v="12"/>
    <x v="6"/>
    <x v="6945"/>
    <n v="167"/>
    <n v="1.74"/>
    <n v="112.38"/>
    <n v="836.07"/>
    <n v="395.41"/>
    <n v="677"/>
    <n v="7.05"/>
    <n v="49.43"/>
    <n v="4768.42"/>
    <m/>
    <m/>
    <m/>
    <m/>
    <m/>
    <m/>
    <m/>
    <m/>
    <m/>
    <m/>
    <n v="0"/>
    <m/>
    <m/>
    <n v="0"/>
  </r>
  <r>
    <x v="2"/>
    <x v="2"/>
    <x v="11"/>
    <x v="2"/>
    <x v="2"/>
    <x v="6946"/>
    <n v="63035"/>
    <n v="82.08"/>
    <n v="7853.75"/>
    <n v="467455.2"/>
    <n v="0"/>
    <m/>
    <m/>
    <m/>
    <m/>
    <m/>
    <m/>
    <m/>
    <m/>
    <m/>
    <m/>
    <m/>
    <m/>
    <m/>
    <m/>
    <n v="1807.08"/>
    <n v="8219"/>
    <n v="10.7"/>
    <n v="28.24"/>
  </r>
  <r>
    <x v="37"/>
    <x v="37"/>
    <x v="10"/>
    <x v="2"/>
    <x v="26"/>
    <x v="6947"/>
    <n v="112009"/>
    <n v="137.27000000000001"/>
    <n v="11334.03"/>
    <n v="716764.02"/>
    <n v="0"/>
    <m/>
    <m/>
    <m/>
    <m/>
    <m/>
    <m/>
    <m/>
    <m/>
    <m/>
    <m/>
    <m/>
    <m/>
    <m/>
    <m/>
    <n v="123558.39999999999"/>
    <n v="6793"/>
    <n v="8.32"/>
    <n v="1817.04"/>
  </r>
  <r>
    <x v="79"/>
    <x v="79"/>
    <x v="15"/>
    <x v="2"/>
    <x v="66"/>
    <x v="6948"/>
    <n v="3883"/>
    <n v="14.71"/>
    <n v="1137.68"/>
    <n v="23276.97"/>
    <n v="0"/>
    <m/>
    <m/>
    <m/>
    <m/>
    <n v="6103"/>
    <n v="12655"/>
    <n v="47.94"/>
    <n v="277"/>
    <n v="77318.91"/>
    <m/>
    <m/>
    <m/>
    <m/>
    <m/>
    <n v="669.43"/>
    <n v="7830"/>
    <n v="29.66"/>
    <n v="30.43"/>
  </r>
  <r>
    <x v="70"/>
    <x v="70"/>
    <x v="5"/>
    <x v="14"/>
    <x v="48"/>
    <x v="6949"/>
    <n v="6012"/>
    <n v="9.82"/>
    <n v="1911.86"/>
    <n v="90679.65"/>
    <n v="12501.45"/>
    <n v="12961"/>
    <n v="21.18"/>
    <n v="245.13"/>
    <n v="150758.79999999999"/>
    <m/>
    <m/>
    <m/>
    <m/>
    <m/>
    <m/>
    <m/>
    <m/>
    <m/>
    <m/>
    <n v="0"/>
    <n v="14434"/>
    <n v="23.58"/>
    <n v="0"/>
  </r>
  <r>
    <x v="42"/>
    <x v="42"/>
    <x v="9"/>
    <x v="2"/>
    <x v="15"/>
    <x v="6950"/>
    <n v="17244"/>
    <n v="39.92"/>
    <n v="2719.25"/>
    <n v="91040.49"/>
    <n v="12733.27"/>
    <n v="21239"/>
    <n v="49.16"/>
    <m/>
    <m/>
    <m/>
    <m/>
    <m/>
    <m/>
    <m/>
    <m/>
    <m/>
    <m/>
    <m/>
    <m/>
    <n v="0"/>
    <m/>
    <m/>
    <n v="0"/>
  </r>
  <r>
    <x v="120"/>
    <x v="120"/>
    <x v="6"/>
    <x v="7"/>
    <x v="37"/>
    <x v="4114"/>
    <n v="21337"/>
    <n v="55.57"/>
    <n v="5180"/>
    <n v="154156.79999999999"/>
    <n v="0"/>
    <n v="5173"/>
    <n v="13.47"/>
    <n v="0"/>
    <n v="0"/>
    <n v="5157"/>
    <n v="9736"/>
    <n v="25.35"/>
    <n v="161"/>
    <n v="65334.03"/>
    <m/>
    <m/>
    <m/>
    <m/>
    <m/>
    <n v="971.86"/>
    <n v="6623"/>
    <n v="17.25"/>
    <n v="30.37"/>
  </r>
  <r>
    <x v="4"/>
    <x v="4"/>
    <x v="9"/>
    <x v="18"/>
    <x v="16"/>
    <x v="6951"/>
    <n v="105"/>
    <n v="2.19"/>
    <n v="39.75"/>
    <n v="147.87"/>
    <n v="0"/>
    <m/>
    <m/>
    <m/>
    <m/>
    <m/>
    <m/>
    <m/>
    <m/>
    <m/>
    <m/>
    <m/>
    <m/>
    <m/>
    <m/>
    <n v="462"/>
    <n v="2518"/>
    <n v="52.46"/>
    <n v="115.5"/>
  </r>
  <r>
    <x v="62"/>
    <x v="62"/>
    <x v="6"/>
    <x v="6"/>
    <x v="11"/>
    <x v="6952"/>
    <n v="348"/>
    <n v="2.9"/>
    <n v="219.6"/>
    <n v="2042.28"/>
    <n v="136"/>
    <n v="193"/>
    <n v="1.61"/>
    <m/>
    <m/>
    <m/>
    <m/>
    <m/>
    <m/>
    <m/>
    <m/>
    <m/>
    <m/>
    <m/>
    <m/>
    <n v="2572"/>
    <n v="13888"/>
    <n v="115.73"/>
    <n v="257.2"/>
  </r>
  <r>
    <x v="127"/>
    <x v="127"/>
    <x v="3"/>
    <x v="12"/>
    <x v="16"/>
    <x v="1001"/>
    <n v="184"/>
    <n v="3.83"/>
    <n v="467.5"/>
    <n v="1739.1"/>
    <n v="0"/>
    <m/>
    <m/>
    <m/>
    <m/>
    <m/>
    <m/>
    <m/>
    <m/>
    <m/>
    <m/>
    <m/>
    <m/>
    <m/>
    <m/>
    <n v="0"/>
    <m/>
    <m/>
    <n v="0"/>
  </r>
  <r>
    <x v="176"/>
    <x v="176"/>
    <x v="0"/>
    <x v="12"/>
    <x v="6"/>
    <x v="4"/>
    <m/>
    <m/>
    <m/>
    <m/>
    <n v="0"/>
    <m/>
    <m/>
    <m/>
    <m/>
    <m/>
    <m/>
    <m/>
    <m/>
    <m/>
    <m/>
    <m/>
    <m/>
    <m/>
    <m/>
    <n v="0"/>
    <m/>
    <m/>
    <n v="0"/>
  </r>
  <r>
    <x v="66"/>
    <x v="66"/>
    <x v="15"/>
    <x v="1"/>
    <x v="60"/>
    <x v="6953"/>
    <n v="108667"/>
    <n v="105.3"/>
    <n v="8020.31"/>
    <n v="641464.71"/>
    <n v="55477.21"/>
    <n v="64525"/>
    <n v="62.52"/>
    <n v="645.08000000000004"/>
    <n v="669016.28"/>
    <m/>
    <m/>
    <m/>
    <m/>
    <m/>
    <m/>
    <m/>
    <m/>
    <m/>
    <m/>
    <n v="12393"/>
    <n v="200921"/>
    <n v="194.69"/>
    <n v="144.1"/>
  </r>
  <r>
    <x v="157"/>
    <x v="157"/>
    <x v="15"/>
    <x v="7"/>
    <x v="28"/>
    <x v="6954"/>
    <n v="2775"/>
    <n v="19.27"/>
    <n v="1346.58"/>
    <n v="15027.87"/>
    <n v="1975.75"/>
    <n v="2240"/>
    <n v="15.56"/>
    <n v="164.65"/>
    <n v="23826.18"/>
    <m/>
    <m/>
    <m/>
    <m/>
    <m/>
    <m/>
    <m/>
    <m/>
    <m/>
    <m/>
    <n v="53.47"/>
    <n v="196"/>
    <n v="1.36"/>
    <n v="4.46"/>
  </r>
  <r>
    <x v="3"/>
    <x v="3"/>
    <x v="10"/>
    <x v="5"/>
    <x v="3"/>
    <x v="6955"/>
    <n v="60772"/>
    <n v="70.34"/>
    <n v="6629.68"/>
    <n v="443923.41"/>
    <n v="1242.48"/>
    <n v="2297"/>
    <n v="2.66"/>
    <n v="17.260000000000002"/>
    <n v="14983.48"/>
    <m/>
    <m/>
    <m/>
    <m/>
    <m/>
    <m/>
    <m/>
    <m/>
    <m/>
    <m/>
    <n v="529108"/>
    <n v="18750"/>
    <n v="21.7"/>
    <n v="7348.72"/>
  </r>
  <r>
    <x v="135"/>
    <x v="135"/>
    <x v="13"/>
    <x v="4"/>
    <x v="57"/>
    <x v="6956"/>
    <n v="2496"/>
    <n v="4.95"/>
    <n v="297.55"/>
    <n v="11622.21"/>
    <n v="946.33"/>
    <n v="1686"/>
    <n v="3.35"/>
    <n v="22.53"/>
    <n v="11412.07"/>
    <m/>
    <m/>
    <m/>
    <m/>
    <m/>
    <m/>
    <m/>
    <m/>
    <m/>
    <m/>
    <n v="368531"/>
    <n v="21892"/>
    <n v="43.44"/>
    <n v="8774.5499999999993"/>
  </r>
  <r>
    <x v="37"/>
    <x v="37"/>
    <x v="3"/>
    <x v="18"/>
    <x v="41"/>
    <x v="4"/>
    <m/>
    <m/>
    <m/>
    <m/>
    <n v="0"/>
    <m/>
    <m/>
    <m/>
    <m/>
    <m/>
    <m/>
    <m/>
    <m/>
    <m/>
    <m/>
    <m/>
    <m/>
    <m/>
    <m/>
    <n v="0"/>
    <m/>
    <m/>
    <n v="0"/>
  </r>
  <r>
    <x v="4"/>
    <x v="4"/>
    <x v="5"/>
    <x v="6"/>
    <x v="12"/>
    <x v="6957"/>
    <n v="140"/>
    <n v="0.83"/>
    <n v="27.36"/>
    <n v="356.19"/>
    <n v="0"/>
    <m/>
    <m/>
    <m/>
    <m/>
    <m/>
    <m/>
    <m/>
    <m/>
    <m/>
    <m/>
    <m/>
    <m/>
    <m/>
    <m/>
    <n v="132"/>
    <n v="898"/>
    <n v="5.35"/>
    <n v="9.43"/>
  </r>
  <r>
    <x v="49"/>
    <x v="49"/>
    <x v="4"/>
    <x v="4"/>
    <x v="11"/>
    <x v="4"/>
    <m/>
    <m/>
    <m/>
    <m/>
    <n v="0"/>
    <m/>
    <m/>
    <m/>
    <m/>
    <m/>
    <m/>
    <m/>
    <m/>
    <m/>
    <m/>
    <m/>
    <m/>
    <m/>
    <m/>
    <n v="42471"/>
    <n v="6153"/>
    <n v="51.28"/>
    <n v="4247.1000000000004"/>
  </r>
  <r>
    <x v="47"/>
    <x v="47"/>
    <x v="5"/>
    <x v="2"/>
    <x v="30"/>
    <x v="6958"/>
    <n v="38367"/>
    <n v="66.61"/>
    <n v="3838.4"/>
    <n v="171345.99"/>
    <n v="29000"/>
    <n v="30743"/>
    <n v="53.37"/>
    <n v="604.16999999999996"/>
    <n v="349719.7"/>
    <m/>
    <m/>
    <m/>
    <m/>
    <m/>
    <m/>
    <m/>
    <m/>
    <m/>
    <m/>
    <n v="3.8"/>
    <n v="21175"/>
    <n v="36.76"/>
    <n v="0.08"/>
  </r>
  <r>
    <x v="76"/>
    <x v="76"/>
    <x v="14"/>
    <x v="1"/>
    <x v="31"/>
    <x v="6959"/>
    <n v="620"/>
    <n v="2.58"/>
    <n v="99.75"/>
    <n v="1855.35"/>
    <n v="14670.17"/>
    <n v="16639"/>
    <n v="69.33"/>
    <n v="733.51"/>
    <n v="176911.94"/>
    <m/>
    <m/>
    <m/>
    <m/>
    <m/>
    <m/>
    <m/>
    <m/>
    <m/>
    <m/>
    <n v="97045"/>
    <n v="4814"/>
    <n v="20.059999999999999"/>
    <n v="4852.25"/>
  </r>
  <r>
    <x v="20"/>
    <x v="20"/>
    <x v="10"/>
    <x v="7"/>
    <x v="9"/>
    <x v="6960"/>
    <n v="43313"/>
    <n v="90.24"/>
    <n v="10154.85"/>
    <n v="377760.42"/>
    <n v="0"/>
    <n v="0"/>
    <n v="0"/>
    <n v="0"/>
    <n v="0"/>
    <m/>
    <m/>
    <m/>
    <m/>
    <m/>
    <m/>
    <m/>
    <m/>
    <m/>
    <m/>
    <n v="206312"/>
    <n v="10030"/>
    <n v="20.9"/>
    <n v="5157.8"/>
  </r>
  <r>
    <x v="207"/>
    <x v="207"/>
    <x v="2"/>
    <x v="4"/>
    <x v="11"/>
    <x v="4"/>
    <m/>
    <m/>
    <m/>
    <m/>
    <n v="0"/>
    <m/>
    <m/>
    <m/>
    <m/>
    <m/>
    <m/>
    <m/>
    <m/>
    <m/>
    <m/>
    <m/>
    <m/>
    <m/>
    <m/>
    <n v="57285"/>
    <n v="2256"/>
    <n v="18.8"/>
    <n v="5728.5"/>
  </r>
  <r>
    <x v="78"/>
    <x v="78"/>
    <x v="5"/>
    <x v="11"/>
    <x v="123"/>
    <x v="4"/>
    <m/>
    <m/>
    <m/>
    <m/>
    <n v="0"/>
    <m/>
    <m/>
    <m/>
    <m/>
    <m/>
    <m/>
    <m/>
    <m/>
    <m/>
    <m/>
    <m/>
    <m/>
    <m/>
    <m/>
    <n v="247233"/>
    <n v="25306"/>
    <n v="51.43"/>
    <n v="6030.07"/>
  </r>
  <r>
    <x v="87"/>
    <x v="87"/>
    <x v="13"/>
    <x v="16"/>
    <x v="57"/>
    <x v="6961"/>
    <n v="51339"/>
    <n v="101.86"/>
    <n v="6389.19"/>
    <n v="249561.78"/>
    <n v="14593.6"/>
    <n v="19075"/>
    <n v="37.85"/>
    <n v="347.47"/>
    <n v="175988.58"/>
    <m/>
    <m/>
    <m/>
    <m/>
    <m/>
    <m/>
    <m/>
    <m/>
    <m/>
    <m/>
    <n v="2169"/>
    <n v="19923"/>
    <n v="39.53"/>
    <n v="51.64"/>
  </r>
  <r>
    <x v="63"/>
    <x v="63"/>
    <x v="3"/>
    <x v="4"/>
    <x v="40"/>
    <x v="6962"/>
    <n v="93845"/>
    <n v="111.72"/>
    <n v="6785.11"/>
    <n v="441710.94"/>
    <n v="58905.919999999998"/>
    <n v="109266"/>
    <n v="130.08000000000001"/>
    <n v="841.51"/>
    <n v="710364.12"/>
    <m/>
    <m/>
    <m/>
    <m/>
    <m/>
    <m/>
    <m/>
    <m/>
    <m/>
    <m/>
    <n v="766440"/>
    <n v="66487"/>
    <n v="79.150000000000006"/>
    <n v="10949.14"/>
  </r>
  <r>
    <x v="108"/>
    <x v="108"/>
    <x v="0"/>
    <x v="6"/>
    <x v="71"/>
    <x v="4"/>
    <m/>
    <m/>
    <m/>
    <m/>
    <n v="0"/>
    <m/>
    <m/>
    <m/>
    <m/>
    <m/>
    <m/>
    <m/>
    <m/>
    <m/>
    <m/>
    <m/>
    <m/>
    <m/>
    <m/>
    <n v="120.43"/>
    <n v="2148"/>
    <n v="35.799999999999997"/>
    <n v="24.09"/>
  </r>
  <r>
    <x v="76"/>
    <x v="76"/>
    <x v="2"/>
    <x v="5"/>
    <x v="59"/>
    <x v="6963"/>
    <n v="22387"/>
    <n v="16.079999999999998"/>
    <n v="1639.28"/>
    <n v="176845.08"/>
    <n v="34124.15"/>
    <n v="47427"/>
    <n v="34.07"/>
    <n v="294.17"/>
    <n v="411513.38"/>
    <m/>
    <m/>
    <m/>
    <m/>
    <m/>
    <m/>
    <m/>
    <m/>
    <m/>
    <m/>
    <n v="120244"/>
    <n v="4354"/>
    <n v="3.13"/>
    <n v="1036.5899999999999"/>
  </r>
  <r>
    <x v="125"/>
    <x v="125"/>
    <x v="2"/>
    <x v="5"/>
    <x v="5"/>
    <x v="6964"/>
    <n v="134311"/>
    <n v="139.91"/>
    <n v="10337"/>
    <n v="769072.8"/>
    <n v="0"/>
    <m/>
    <m/>
    <m/>
    <m/>
    <m/>
    <m/>
    <m/>
    <m/>
    <m/>
    <m/>
    <m/>
    <m/>
    <m/>
    <m/>
    <n v="2607"/>
    <n v="11601"/>
    <n v="12.08"/>
    <n v="32.590000000000003"/>
  </r>
  <r>
    <x v="46"/>
    <x v="46"/>
    <x v="13"/>
    <x v="5"/>
    <x v="59"/>
    <x v="6965"/>
    <n v="143695"/>
    <n v="103.23"/>
    <n v="10549.99"/>
    <n v="1138133.07"/>
    <n v="559.65"/>
    <n v="1741"/>
    <n v="1.25"/>
    <n v="4.82"/>
    <n v="6749"/>
    <m/>
    <m/>
    <m/>
    <m/>
    <m/>
    <m/>
    <m/>
    <m/>
    <m/>
    <m/>
    <n v="2620"/>
    <n v="20521"/>
    <n v="14.74"/>
    <n v="22.59"/>
  </r>
  <r>
    <x v="60"/>
    <x v="60"/>
    <x v="10"/>
    <x v="1"/>
    <x v="6"/>
    <x v="6966"/>
    <n v="4129"/>
    <n v="43.01"/>
    <n v="3840"/>
    <n v="28569.599999999999"/>
    <n v="0"/>
    <m/>
    <m/>
    <m/>
    <m/>
    <m/>
    <m/>
    <m/>
    <m/>
    <m/>
    <m/>
    <m/>
    <m/>
    <m/>
    <m/>
    <n v="39300"/>
    <n v="2562"/>
    <n v="26.69"/>
    <n v="4912.5"/>
  </r>
  <r>
    <x v="94"/>
    <x v="94"/>
    <x v="10"/>
    <x v="7"/>
    <x v="66"/>
    <x v="6967"/>
    <n v="34952"/>
    <n v="132.38999999999999"/>
    <n v="11610.91"/>
    <n v="237559.2"/>
    <n v="0"/>
    <m/>
    <m/>
    <m/>
    <m/>
    <m/>
    <m/>
    <m/>
    <m/>
    <m/>
    <m/>
    <m/>
    <m/>
    <m/>
    <m/>
    <n v="665.73"/>
    <n v="1659"/>
    <n v="6.28"/>
    <n v="30.26"/>
  </r>
  <r>
    <x v="84"/>
    <x v="84"/>
    <x v="11"/>
    <x v="5"/>
    <x v="23"/>
    <x v="6968"/>
    <n v="27309"/>
    <n v="41.38"/>
    <n v="3632.22"/>
    <n v="185787.96"/>
    <n v="23826.38"/>
    <n v="31512"/>
    <n v="47.75"/>
    <n v="433.21"/>
    <n v="287329.49"/>
    <m/>
    <m/>
    <m/>
    <m/>
    <m/>
    <m/>
    <m/>
    <m/>
    <m/>
    <m/>
    <n v="170810"/>
    <n v="9433"/>
    <n v="14.29"/>
    <n v="3105.64"/>
  </r>
  <r>
    <x v="85"/>
    <x v="85"/>
    <x v="12"/>
    <x v="14"/>
    <x v="56"/>
    <x v="6969"/>
    <n v="203266"/>
    <n v="141.16"/>
    <n v="9766.25"/>
    <n v="1089913.5"/>
    <n v="0"/>
    <n v="0"/>
    <n v="0"/>
    <m/>
    <m/>
    <m/>
    <m/>
    <m/>
    <m/>
    <m/>
    <m/>
    <m/>
    <m/>
    <m/>
    <m/>
    <n v="2886.32"/>
    <n v="47540"/>
    <n v="33.01"/>
    <n v="24.05"/>
  </r>
  <r>
    <x v="109"/>
    <x v="109"/>
    <x v="9"/>
    <x v="1"/>
    <x v="46"/>
    <x v="0"/>
    <n v="0"/>
    <n v="0"/>
    <n v="0"/>
    <n v="0"/>
    <n v="0"/>
    <n v="0"/>
    <n v="0"/>
    <m/>
    <m/>
    <n v="0"/>
    <n v="0"/>
    <n v="0"/>
    <n v="0"/>
    <n v="0"/>
    <n v="0"/>
    <n v="0"/>
    <n v="0"/>
    <n v="0"/>
    <n v="0"/>
    <n v="0"/>
    <n v="0"/>
    <n v="0"/>
    <n v="0"/>
  </r>
  <r>
    <x v="205"/>
    <x v="205"/>
    <x v="8"/>
    <x v="2"/>
    <x v="9"/>
    <x v="6970"/>
    <n v="53098"/>
    <n v="110.62"/>
    <n v="9210"/>
    <n v="342612"/>
    <n v="0"/>
    <m/>
    <m/>
    <m/>
    <m/>
    <m/>
    <m/>
    <m/>
    <m/>
    <m/>
    <m/>
    <m/>
    <m/>
    <m/>
    <m/>
    <n v="0"/>
    <m/>
    <m/>
    <n v="0"/>
  </r>
  <r>
    <x v="8"/>
    <x v="8"/>
    <x v="12"/>
    <x v="3"/>
    <x v="1"/>
    <x v="4"/>
    <m/>
    <m/>
    <m/>
    <m/>
    <n v="0"/>
    <m/>
    <m/>
    <m/>
    <m/>
    <m/>
    <m/>
    <m/>
    <m/>
    <m/>
    <m/>
    <m/>
    <m/>
    <m/>
    <m/>
    <n v="0"/>
    <m/>
    <m/>
    <n v="0"/>
  </r>
  <r>
    <x v="87"/>
    <x v="87"/>
    <x v="12"/>
    <x v="19"/>
    <x v="124"/>
    <x v="6971"/>
    <n v="65418"/>
    <n v="115.99"/>
    <n v="8973.83"/>
    <n v="392246.1"/>
    <n v="0"/>
    <m/>
    <m/>
    <m/>
    <m/>
    <m/>
    <m/>
    <m/>
    <m/>
    <m/>
    <m/>
    <m/>
    <m/>
    <m/>
    <m/>
    <n v="1081"/>
    <n v="7983"/>
    <n v="14.15"/>
    <n v="23"/>
  </r>
  <r>
    <x v="90"/>
    <x v="90"/>
    <x v="0"/>
    <x v="2"/>
    <x v="2"/>
    <x v="6972"/>
    <n v="105399"/>
    <n v="137.24"/>
    <n v="7717.5"/>
    <n v="459345.6"/>
    <n v="982.54"/>
    <n v="1966"/>
    <n v="2.56"/>
    <n v="15.35"/>
    <n v="11848.76"/>
    <m/>
    <m/>
    <m/>
    <m/>
    <m/>
    <m/>
    <m/>
    <m/>
    <m/>
    <m/>
    <n v="3005.3"/>
    <n v="10521"/>
    <n v="13.7"/>
    <n v="46.96"/>
  </r>
  <r>
    <x v="40"/>
    <x v="40"/>
    <x v="2"/>
    <x v="15"/>
    <x v="34"/>
    <x v="6973"/>
    <n v="22354"/>
    <n v="53.22"/>
    <n v="3750.4"/>
    <n v="122075.52"/>
    <n v="9114.4500000000007"/>
    <n v="13448"/>
    <n v="32.020000000000003"/>
    <n v="260.41000000000003"/>
    <n v="109913.91"/>
    <m/>
    <m/>
    <m/>
    <m/>
    <m/>
    <m/>
    <m/>
    <m/>
    <m/>
    <m/>
    <n v="131200"/>
    <n v="7725"/>
    <n v="18.39"/>
    <n v="3748.57"/>
  </r>
  <r>
    <x v="159"/>
    <x v="159"/>
    <x v="2"/>
    <x v="4"/>
    <x v="46"/>
    <x v="4"/>
    <m/>
    <m/>
    <m/>
    <m/>
    <n v="0"/>
    <m/>
    <m/>
    <m/>
    <m/>
    <m/>
    <m/>
    <m/>
    <m/>
    <m/>
    <m/>
    <m/>
    <m/>
    <m/>
    <m/>
    <n v="157530"/>
    <n v="23834"/>
    <n v="76.39"/>
    <n v="6058.85"/>
  </r>
  <r>
    <x v="37"/>
    <x v="37"/>
    <x v="7"/>
    <x v="6"/>
    <x v="32"/>
    <x v="4"/>
    <m/>
    <m/>
    <m/>
    <m/>
    <n v="0"/>
    <m/>
    <m/>
    <m/>
    <m/>
    <m/>
    <m/>
    <m/>
    <m/>
    <m/>
    <m/>
    <m/>
    <m/>
    <m/>
    <m/>
    <n v="0"/>
    <m/>
    <m/>
    <n v="0"/>
  </r>
  <r>
    <x v="12"/>
    <x v="12"/>
    <x v="1"/>
    <x v="8"/>
    <x v="11"/>
    <x v="6974"/>
    <n v="421"/>
    <n v="3.51"/>
    <n v="134.4"/>
    <n v="1249.92"/>
    <n v="465.89"/>
    <n v="954"/>
    <n v="7.95"/>
    <n v="46.59"/>
    <n v="5618.31"/>
    <m/>
    <m/>
    <m/>
    <m/>
    <m/>
    <m/>
    <m/>
    <m/>
    <m/>
    <m/>
    <n v="632"/>
    <n v="5166"/>
    <n v="43.05"/>
    <n v="63.2"/>
  </r>
  <r>
    <x v="103"/>
    <x v="103"/>
    <x v="6"/>
    <x v="12"/>
    <x v="6"/>
    <x v="0"/>
    <n v="0"/>
    <n v="0"/>
    <n v="0"/>
    <n v="0"/>
    <n v="0"/>
    <n v="0"/>
    <n v="0"/>
    <m/>
    <m/>
    <n v="0"/>
    <n v="0"/>
    <n v="0"/>
    <n v="0"/>
    <n v="0"/>
    <n v="0"/>
    <n v="0"/>
    <n v="0"/>
    <n v="0"/>
    <n v="0"/>
    <n v="0"/>
    <m/>
    <m/>
    <n v="0"/>
  </r>
  <r>
    <x v="77"/>
    <x v="77"/>
    <x v="6"/>
    <x v="2"/>
    <x v="9"/>
    <x v="5226"/>
    <n v="16426"/>
    <n v="34.22"/>
    <n v="2848.13"/>
    <n v="105950.25"/>
    <n v="25525"/>
    <n v="29188"/>
    <n v="60.81"/>
    <n v="638.13"/>
    <n v="307813.63"/>
    <m/>
    <m/>
    <m/>
    <m/>
    <m/>
    <m/>
    <m/>
    <m/>
    <m/>
    <m/>
    <n v="2471.4299999999998"/>
    <n v="21817"/>
    <n v="45.45"/>
    <n v="61.79"/>
  </r>
  <r>
    <x v="2"/>
    <x v="2"/>
    <x v="14"/>
    <x v="1"/>
    <x v="41"/>
    <x v="4"/>
    <m/>
    <m/>
    <m/>
    <m/>
    <n v="0"/>
    <m/>
    <m/>
    <m/>
    <m/>
    <m/>
    <m/>
    <m/>
    <m/>
    <m/>
    <m/>
    <m/>
    <m/>
    <m/>
    <m/>
    <n v="219.11"/>
    <n v="704"/>
    <n v="19.559999999999999"/>
    <n v="73.040000000000006"/>
  </r>
  <r>
    <x v="96"/>
    <x v="96"/>
    <x v="8"/>
    <x v="7"/>
    <x v="38"/>
    <x v="6975"/>
    <n v="82759"/>
    <n v="123.15"/>
    <n v="8084.5"/>
    <n v="421040.76"/>
    <n v="0"/>
    <m/>
    <m/>
    <m/>
    <m/>
    <m/>
    <m/>
    <m/>
    <m/>
    <m/>
    <m/>
    <m/>
    <m/>
    <m/>
    <m/>
    <n v="104833.58"/>
    <n v="22163"/>
    <n v="32.979999999999997"/>
    <n v="1872.03"/>
  </r>
  <r>
    <x v="19"/>
    <x v="19"/>
    <x v="15"/>
    <x v="2"/>
    <x v="63"/>
    <x v="4"/>
    <m/>
    <m/>
    <m/>
    <m/>
    <n v="0"/>
    <m/>
    <m/>
    <m/>
    <m/>
    <m/>
    <m/>
    <m/>
    <m/>
    <m/>
    <m/>
    <m/>
    <m/>
    <m/>
    <m/>
    <n v="0"/>
    <m/>
    <m/>
    <n v="0"/>
  </r>
  <r>
    <x v="92"/>
    <x v="92"/>
    <x v="15"/>
    <x v="13"/>
    <x v="6"/>
    <x v="4"/>
    <m/>
    <m/>
    <m/>
    <m/>
    <n v="0"/>
    <m/>
    <m/>
    <m/>
    <m/>
    <m/>
    <m/>
    <m/>
    <m/>
    <m/>
    <m/>
    <m/>
    <m/>
    <m/>
    <m/>
    <n v="0"/>
    <m/>
    <m/>
    <n v="0"/>
  </r>
  <r>
    <x v="206"/>
    <x v="206"/>
    <x v="13"/>
    <x v="1"/>
    <x v="12"/>
    <x v="6976"/>
    <n v="4418"/>
    <n v="26.3"/>
    <n v="1413.07"/>
    <n v="18398.189999999999"/>
    <n v="600.39"/>
    <n v="1158"/>
    <n v="6.89"/>
    <m/>
    <m/>
    <m/>
    <m/>
    <m/>
    <m/>
    <m/>
    <m/>
    <m/>
    <m/>
    <m/>
    <m/>
    <n v="3040.81"/>
    <n v="28509"/>
    <n v="169.7"/>
    <n v="217.2"/>
  </r>
  <r>
    <x v="13"/>
    <x v="13"/>
    <x v="9"/>
    <x v="2"/>
    <x v="15"/>
    <x v="6977"/>
    <n v="1813"/>
    <n v="4.2"/>
    <n v="856.83"/>
    <n v="28686.78"/>
    <n v="4710"/>
    <n v="11858"/>
    <n v="27.45"/>
    <n v="130.83000000000001"/>
    <n v="56799.3"/>
    <m/>
    <m/>
    <m/>
    <m/>
    <m/>
    <m/>
    <m/>
    <m/>
    <m/>
    <m/>
    <n v="2219.1"/>
    <n v="5853"/>
    <n v="13.55"/>
    <n v="61.64"/>
  </r>
  <r>
    <x v="81"/>
    <x v="81"/>
    <x v="10"/>
    <x v="7"/>
    <x v="9"/>
    <x v="6978"/>
    <n v="41284"/>
    <n v="86.01"/>
    <n v="10160.9"/>
    <n v="377985.48"/>
    <n v="0"/>
    <m/>
    <m/>
    <m/>
    <m/>
    <m/>
    <m/>
    <m/>
    <m/>
    <m/>
    <m/>
    <m/>
    <m/>
    <m/>
    <m/>
    <n v="142"/>
    <n v="6844"/>
    <n v="14.26"/>
    <n v="3.55"/>
  </r>
  <r>
    <x v="160"/>
    <x v="160"/>
    <x v="0"/>
    <x v="6"/>
    <x v="16"/>
    <x v="4"/>
    <m/>
    <m/>
    <m/>
    <m/>
    <n v="0"/>
    <m/>
    <m/>
    <m/>
    <m/>
    <m/>
    <m/>
    <m/>
    <m/>
    <m/>
    <m/>
    <m/>
    <m/>
    <m/>
    <m/>
    <n v="0"/>
    <m/>
    <m/>
    <n v="0"/>
  </r>
  <r>
    <x v="17"/>
    <x v="17"/>
    <x v="6"/>
    <x v="5"/>
    <x v="65"/>
    <x v="6979"/>
    <n v="131945"/>
    <n v="73.3"/>
    <n v="7976"/>
    <n v="1112652"/>
    <n v="12700.29"/>
    <n v="16907"/>
    <n v="9.39"/>
    <n v="84.67"/>
    <n v="153156.62"/>
    <m/>
    <m/>
    <m/>
    <m/>
    <m/>
    <m/>
    <m/>
    <m/>
    <m/>
    <m/>
    <n v="648100"/>
    <n v="80120"/>
    <n v="44.51"/>
    <n v="4320.67"/>
  </r>
  <r>
    <x v="89"/>
    <x v="89"/>
    <x v="10"/>
    <x v="2"/>
    <x v="24"/>
    <x v="6980"/>
    <n v="46553"/>
    <n v="26.94"/>
    <n v="3028.19"/>
    <n v="405535.8"/>
    <n v="59442.29"/>
    <n v="75056"/>
    <n v="43.44"/>
    <n v="412.79"/>
    <n v="716832.4"/>
    <m/>
    <m/>
    <m/>
    <m/>
    <m/>
    <m/>
    <m/>
    <m/>
    <m/>
    <m/>
    <n v="103714"/>
    <n v="14828"/>
    <n v="8.58"/>
    <n v="720.24"/>
  </r>
  <r>
    <x v="76"/>
    <x v="76"/>
    <x v="5"/>
    <x v="2"/>
    <x v="64"/>
    <x v="6981"/>
    <n v="40174"/>
    <n v="44.64"/>
    <n v="2812.31"/>
    <n v="196158.39"/>
    <n v="35704.17"/>
    <n v="12790"/>
    <n v="14.21"/>
    <n v="476.06"/>
    <n v="430567.31"/>
    <m/>
    <m/>
    <m/>
    <m/>
    <m/>
    <m/>
    <m/>
    <m/>
    <m/>
    <m/>
    <n v="293258"/>
    <n v="22366"/>
    <n v="24.85"/>
    <n v="3910.11"/>
  </r>
  <r>
    <x v="83"/>
    <x v="83"/>
    <x v="1"/>
    <x v="1"/>
    <x v="71"/>
    <x v="4"/>
    <m/>
    <m/>
    <m/>
    <m/>
    <n v="0"/>
    <m/>
    <m/>
    <m/>
    <m/>
    <m/>
    <m/>
    <m/>
    <m/>
    <m/>
    <m/>
    <m/>
    <m/>
    <m/>
    <m/>
    <n v="132"/>
    <n v="1904"/>
    <n v="31.73"/>
    <n v="26.4"/>
  </r>
  <r>
    <x v="3"/>
    <x v="3"/>
    <x v="1"/>
    <x v="12"/>
    <x v="6"/>
    <x v="4"/>
    <n v="0"/>
    <n v="0"/>
    <m/>
    <m/>
    <n v="0"/>
    <m/>
    <m/>
    <m/>
    <m/>
    <m/>
    <m/>
    <m/>
    <m/>
    <m/>
    <m/>
    <m/>
    <m/>
    <m/>
    <m/>
    <n v="0"/>
    <m/>
    <m/>
    <n v="0"/>
  </r>
  <r>
    <x v="93"/>
    <x v="93"/>
    <x v="2"/>
    <x v="2"/>
    <x v="37"/>
    <x v="6982"/>
    <n v="12981"/>
    <n v="33.799999999999997"/>
    <n v="2455.63"/>
    <n v="73079.399999999994"/>
    <n v="9219.2000000000007"/>
    <n v="19240"/>
    <n v="50.1"/>
    <n v="288.10000000000002"/>
    <n v="111177.15"/>
    <m/>
    <m/>
    <m/>
    <m/>
    <m/>
    <m/>
    <m/>
    <m/>
    <m/>
    <m/>
    <n v="6630.67"/>
    <n v="3072"/>
    <n v="8"/>
    <n v="207.21"/>
  </r>
  <r>
    <x v="93"/>
    <x v="93"/>
    <x v="8"/>
    <x v="1"/>
    <x v="53"/>
    <x v="6983"/>
    <n v="433"/>
    <n v="2.78"/>
    <n v="128.31"/>
    <n v="1551.24"/>
    <n v="925.32"/>
    <n v="1261"/>
    <n v="8.08"/>
    <n v="71.180000000000007"/>
    <n v="11158.65"/>
    <m/>
    <m/>
    <m/>
    <m/>
    <m/>
    <m/>
    <m/>
    <m/>
    <m/>
    <m/>
    <n v="744.6"/>
    <n v="3264"/>
    <n v="20.92"/>
    <n v="57.28"/>
  </r>
  <r>
    <x v="62"/>
    <x v="62"/>
    <x v="3"/>
    <x v="13"/>
    <x v="6"/>
    <x v="0"/>
    <n v="0"/>
    <n v="0"/>
    <n v="0"/>
    <n v="0"/>
    <n v="0"/>
    <n v="0"/>
    <n v="0"/>
    <m/>
    <m/>
    <m/>
    <m/>
    <m/>
    <m/>
    <m/>
    <m/>
    <m/>
    <m/>
    <m/>
    <m/>
    <n v="285"/>
    <n v="1114"/>
    <n v="11.6"/>
    <n v="35.630000000000003"/>
  </r>
  <r>
    <x v="218"/>
    <x v="218"/>
    <x v="3"/>
    <x v="2"/>
    <x v="110"/>
    <x v="6984"/>
    <n v="72094"/>
    <n v="130.61000000000001"/>
    <n v="9601.74"/>
    <n v="410762.4"/>
    <n v="0"/>
    <m/>
    <m/>
    <m/>
    <m/>
    <m/>
    <m/>
    <m/>
    <m/>
    <m/>
    <m/>
    <m/>
    <m/>
    <m/>
    <m/>
    <n v="17751"/>
    <n v="36198"/>
    <n v="65.58"/>
    <n v="385.89"/>
  </r>
  <r>
    <x v="22"/>
    <x v="22"/>
    <x v="14"/>
    <x v="5"/>
    <x v="2"/>
    <x v="6985"/>
    <n v="26205"/>
    <n v="34.119999999999997"/>
    <n v="3171"/>
    <n v="188737.92000000001"/>
    <n v="24159.07"/>
    <n v="29061"/>
    <n v="37.840000000000003"/>
    <n v="377.49"/>
    <n v="291341.46000000002"/>
    <m/>
    <m/>
    <m/>
    <m/>
    <m/>
    <m/>
    <m/>
    <m/>
    <m/>
    <m/>
    <n v="145.5"/>
    <n v="14607"/>
    <n v="19.02"/>
    <n v="2.27"/>
  </r>
  <r>
    <x v="153"/>
    <x v="153"/>
    <x v="5"/>
    <x v="2"/>
    <x v="37"/>
    <x v="6986"/>
    <n v="19501"/>
    <n v="50.78"/>
    <n v="3225.41"/>
    <n v="95988.09"/>
    <n v="5749.76"/>
    <n v="19402"/>
    <n v="50.53"/>
    <n v="179.68"/>
    <n v="69338.05"/>
    <m/>
    <m/>
    <m/>
    <m/>
    <m/>
    <m/>
    <m/>
    <m/>
    <m/>
    <m/>
    <n v="3631.37"/>
    <n v="5003"/>
    <n v="13.03"/>
    <n v="113.48"/>
  </r>
  <r>
    <x v="52"/>
    <x v="52"/>
    <x v="13"/>
    <x v="3"/>
    <x v="69"/>
    <x v="4"/>
    <m/>
    <m/>
    <m/>
    <m/>
    <n v="0"/>
    <m/>
    <m/>
    <m/>
    <m/>
    <m/>
    <m/>
    <m/>
    <m/>
    <m/>
    <m/>
    <m/>
    <m/>
    <m/>
    <m/>
    <n v="0"/>
    <m/>
    <m/>
    <n v="0"/>
  </r>
  <r>
    <x v="40"/>
    <x v="40"/>
    <x v="13"/>
    <x v="26"/>
    <x v="68"/>
    <x v="6987"/>
    <n v="9281"/>
    <n v="48.34"/>
    <n v="3017.5"/>
    <n v="44900.4"/>
    <n v="7888.46"/>
    <n v="5713"/>
    <n v="29.76"/>
    <n v="493.03"/>
    <n v="95129.279999999999"/>
    <m/>
    <m/>
    <m/>
    <m/>
    <m/>
    <m/>
    <m/>
    <m/>
    <m/>
    <m/>
    <n v="39824"/>
    <n v="3589"/>
    <n v="18.690000000000001"/>
    <n v="2489"/>
  </r>
  <r>
    <x v="31"/>
    <x v="31"/>
    <x v="11"/>
    <x v="7"/>
    <x v="10"/>
    <x v="6988"/>
    <n v="101253"/>
    <n v="114.02"/>
    <n v="8687.57"/>
    <n v="597878.4"/>
    <n v="0"/>
    <n v="0"/>
    <n v="0"/>
    <m/>
    <m/>
    <m/>
    <m/>
    <m/>
    <m/>
    <m/>
    <m/>
    <m/>
    <m/>
    <m/>
    <m/>
    <n v="2055"/>
    <n v="33924"/>
    <n v="38.200000000000003"/>
    <n v="27.77"/>
  </r>
  <r>
    <x v="68"/>
    <x v="68"/>
    <x v="13"/>
    <x v="1"/>
    <x v="4"/>
    <x v="6989"/>
    <n v="619"/>
    <n v="7.37"/>
    <n v="373.14"/>
    <n v="2429.16"/>
    <n v="1481.47"/>
    <n v="2259"/>
    <n v="26.89"/>
    <n v="211.64"/>
    <n v="17865.439999999999"/>
    <m/>
    <m/>
    <m/>
    <m/>
    <m/>
    <m/>
    <m/>
    <m/>
    <m/>
    <m/>
    <n v="0.13"/>
    <n v="629"/>
    <n v="7.49"/>
    <n v="0.02"/>
  </r>
  <r>
    <x v="58"/>
    <x v="58"/>
    <x v="4"/>
    <x v="1"/>
    <x v="7"/>
    <x v="4"/>
    <m/>
    <m/>
    <m/>
    <m/>
    <n v="0"/>
    <m/>
    <m/>
    <m/>
    <m/>
    <m/>
    <m/>
    <m/>
    <m/>
    <m/>
    <m/>
    <m/>
    <m/>
    <m/>
    <m/>
    <n v="0"/>
    <m/>
    <m/>
    <n v="0"/>
  </r>
  <r>
    <x v="64"/>
    <x v="64"/>
    <x v="7"/>
    <x v="0"/>
    <x v="14"/>
    <x v="6990"/>
    <n v="3692"/>
    <n v="6.99"/>
    <n v="658.23"/>
    <n v="26934.66"/>
    <n v="5578.08"/>
    <n v="6470"/>
    <n v="12.25"/>
    <n v="126.77"/>
    <n v="67267.73"/>
    <m/>
    <m/>
    <m/>
    <m/>
    <m/>
    <m/>
    <m/>
    <m/>
    <m/>
    <m/>
    <n v="0"/>
    <m/>
    <m/>
    <n v="0"/>
  </r>
  <r>
    <x v="102"/>
    <x v="102"/>
    <x v="5"/>
    <x v="2"/>
    <x v="40"/>
    <x v="6991"/>
    <n v="123130"/>
    <n v="146.58000000000001"/>
    <n v="9210"/>
    <n v="599571"/>
    <n v="0"/>
    <m/>
    <m/>
    <m/>
    <m/>
    <m/>
    <m/>
    <m/>
    <m/>
    <m/>
    <m/>
    <m/>
    <m/>
    <m/>
    <m/>
    <n v="183623"/>
    <n v="5926"/>
    <n v="7.05"/>
    <n v="2623.19"/>
  </r>
  <r>
    <x v="88"/>
    <x v="88"/>
    <x v="10"/>
    <x v="7"/>
    <x v="65"/>
    <x v="6992"/>
    <n v="41150"/>
    <n v="22.86"/>
    <n v="2908.3"/>
    <n v="405707.85"/>
    <n v="1008.73"/>
    <n v="1893"/>
    <n v="1.05"/>
    <n v="6.72"/>
    <n v="12164.57"/>
    <m/>
    <m/>
    <m/>
    <m/>
    <m/>
    <m/>
    <m/>
    <m/>
    <m/>
    <m/>
    <n v="0"/>
    <m/>
    <m/>
    <n v="0"/>
  </r>
  <r>
    <x v="224"/>
    <x v="224"/>
    <x v="14"/>
    <x v="2"/>
    <x v="9"/>
    <x v="6993"/>
    <n v="50185"/>
    <n v="104.55"/>
    <n v="9208"/>
    <n v="342537.6"/>
    <n v="0"/>
    <m/>
    <m/>
    <m/>
    <m/>
    <m/>
    <m/>
    <m/>
    <m/>
    <m/>
    <m/>
    <m/>
    <m/>
    <m/>
    <m/>
    <n v="715.06"/>
    <n v="6607"/>
    <n v="13.76"/>
    <n v="17.88"/>
  </r>
  <r>
    <x v="99"/>
    <x v="99"/>
    <x v="14"/>
    <x v="12"/>
    <x v="68"/>
    <x v="4"/>
    <m/>
    <m/>
    <m/>
    <m/>
    <n v="0"/>
    <m/>
    <m/>
    <m/>
    <m/>
    <m/>
    <m/>
    <m/>
    <m/>
    <m/>
    <m/>
    <m/>
    <m/>
    <m/>
    <m/>
    <n v="0"/>
    <m/>
    <m/>
    <n v="0"/>
  </r>
  <r>
    <x v="86"/>
    <x v="86"/>
    <x v="6"/>
    <x v="1"/>
    <x v="11"/>
    <x v="6994"/>
    <n v="17790"/>
    <n v="148.25"/>
    <n v="10400"/>
    <n v="96720"/>
    <n v="0"/>
    <m/>
    <m/>
    <m/>
    <m/>
    <n v="8873"/>
    <n v="16852"/>
    <n v="140.43"/>
    <n v="887"/>
    <n v="112412.04"/>
    <m/>
    <m/>
    <m/>
    <m/>
    <m/>
    <n v="83.28"/>
    <n v="6943"/>
    <n v="57.86"/>
    <n v="8.33"/>
  </r>
  <r>
    <x v="50"/>
    <x v="50"/>
    <x v="4"/>
    <x v="5"/>
    <x v="30"/>
    <x v="6995"/>
    <n v="31157"/>
    <n v="54.09"/>
    <n v="3372.04"/>
    <n v="150527.94"/>
    <n v="0"/>
    <m/>
    <m/>
    <m/>
    <m/>
    <n v="2470"/>
    <m/>
    <m/>
    <n v="51"/>
    <n v="31292.43"/>
    <n v="5154"/>
    <n v="20162"/>
    <n v="35"/>
    <n v="107"/>
    <n v="115367.14"/>
    <n v="1829"/>
    <n v="11733"/>
    <n v="20.37"/>
    <n v="38.1"/>
  </r>
  <r>
    <x v="47"/>
    <x v="47"/>
    <x v="6"/>
    <x v="4"/>
    <x v="29"/>
    <x v="6996"/>
    <n v="1227"/>
    <n v="1.97"/>
    <n v="86.5"/>
    <n v="4183.1400000000003"/>
    <n v="1611"/>
    <n v="2652"/>
    <n v="4.25"/>
    <n v="30.98"/>
    <n v="19427.53"/>
    <m/>
    <m/>
    <m/>
    <m/>
    <m/>
    <m/>
    <m/>
    <m/>
    <m/>
    <m/>
    <n v="4.16"/>
    <n v="53764"/>
    <n v="86.16"/>
    <n v="0.08"/>
  </r>
  <r>
    <x v="98"/>
    <x v="98"/>
    <x v="6"/>
    <x v="12"/>
    <x v="6"/>
    <x v="4"/>
    <n v="0"/>
    <n v="0"/>
    <m/>
    <m/>
    <n v="0"/>
    <n v="0"/>
    <n v="0"/>
    <m/>
    <m/>
    <m/>
    <m/>
    <m/>
    <m/>
    <m/>
    <m/>
    <m/>
    <m/>
    <m/>
    <m/>
    <n v="0"/>
    <m/>
    <m/>
    <n v="0"/>
  </r>
  <r>
    <x v="57"/>
    <x v="57"/>
    <x v="8"/>
    <x v="2"/>
    <x v="9"/>
    <x v="6997"/>
    <n v="44278"/>
    <n v="92.25"/>
    <n v="8967"/>
    <n v="333572.40000000002"/>
    <n v="0"/>
    <m/>
    <m/>
    <m/>
    <m/>
    <m/>
    <m/>
    <m/>
    <m/>
    <m/>
    <m/>
    <m/>
    <m/>
    <m/>
    <m/>
    <n v="0"/>
    <n v="11838"/>
    <n v="24.66"/>
    <n v="0"/>
  </r>
  <r>
    <x v="27"/>
    <x v="27"/>
    <x v="7"/>
    <x v="2"/>
    <x v="21"/>
    <x v="6998"/>
    <n v="3308"/>
    <n v="11.49"/>
    <n v="1149.17"/>
    <n v="25649.4"/>
    <n v="3257.03"/>
    <n v="4924"/>
    <n v="17.100000000000001"/>
    <m/>
    <m/>
    <n v="0"/>
    <n v="0"/>
    <n v="0"/>
    <n v="0"/>
    <n v="0"/>
    <n v="0"/>
    <n v="0"/>
    <n v="0"/>
    <n v="0"/>
    <n v="0"/>
    <n v="0.93"/>
    <n v="1498"/>
    <n v="5.2"/>
    <n v="0.04"/>
  </r>
  <r>
    <x v="85"/>
    <x v="85"/>
    <x v="4"/>
    <x v="1"/>
    <x v="1"/>
    <x v="3344"/>
    <n v="91"/>
    <n v="1.26"/>
    <n v="14"/>
    <n v="78.12"/>
    <n v="2888.46"/>
    <n v="3276"/>
    <n v="45.5"/>
    <n v="481.41"/>
    <n v="34832.78"/>
    <m/>
    <m/>
    <m/>
    <m/>
    <m/>
    <m/>
    <m/>
    <m/>
    <m/>
    <m/>
    <n v="344"/>
    <n v="4884"/>
    <n v="67.83"/>
    <n v="57.33"/>
  </r>
  <r>
    <x v="77"/>
    <x v="77"/>
    <x v="7"/>
    <x v="2"/>
    <x v="9"/>
    <x v="5277"/>
    <n v="5837"/>
    <n v="12.16"/>
    <n v="1530.38"/>
    <n v="56929.95"/>
    <n v="9599"/>
    <n v="11187"/>
    <n v="23.31"/>
    <n v="239.98"/>
    <n v="115757.22"/>
    <m/>
    <m/>
    <m/>
    <m/>
    <m/>
    <m/>
    <m/>
    <m/>
    <m/>
    <m/>
    <n v="0"/>
    <m/>
    <m/>
    <n v="0"/>
  </r>
  <r>
    <x v="78"/>
    <x v="78"/>
    <x v="12"/>
    <x v="17"/>
    <x v="46"/>
    <x v="4"/>
    <m/>
    <m/>
    <m/>
    <m/>
    <n v="0"/>
    <m/>
    <m/>
    <m/>
    <m/>
    <m/>
    <m/>
    <m/>
    <m/>
    <m/>
    <m/>
    <m/>
    <m/>
    <m/>
    <m/>
    <n v="130500"/>
    <n v="14990"/>
    <n v="48.04"/>
    <n v="5019.2299999999996"/>
  </r>
  <r>
    <x v="133"/>
    <x v="133"/>
    <x v="9"/>
    <x v="5"/>
    <x v="22"/>
    <x v="3993"/>
    <n v="27334"/>
    <n v="91.11"/>
    <n v="5856"/>
    <n v="136152"/>
    <n v="4274.49"/>
    <n v="31507"/>
    <n v="105.02"/>
    <n v="170.98"/>
    <n v="51547.37"/>
    <m/>
    <m/>
    <m/>
    <m/>
    <m/>
    <m/>
    <m/>
    <m/>
    <m/>
    <m/>
    <n v="42.24"/>
    <n v="7233"/>
    <n v="24.11"/>
    <n v="1.69"/>
  </r>
  <r>
    <x v="103"/>
    <x v="103"/>
    <x v="13"/>
    <x v="12"/>
    <x v="6"/>
    <x v="6999"/>
    <n v="7919"/>
    <n v="82.49"/>
    <n v="5322.75"/>
    <n v="39601.26"/>
    <n v="2003"/>
    <n v="2132"/>
    <n v="22.21"/>
    <n v="250.38"/>
    <n v="24154.78"/>
    <m/>
    <m/>
    <m/>
    <m/>
    <m/>
    <m/>
    <m/>
    <m/>
    <m/>
    <m/>
    <n v="84.1"/>
    <n v="489"/>
    <n v="5.09"/>
    <n v="10.51"/>
  </r>
  <r>
    <x v="37"/>
    <x v="37"/>
    <x v="14"/>
    <x v="1"/>
    <x v="28"/>
    <x v="7000"/>
    <n v="140"/>
    <n v="0.97"/>
    <n v="47.67"/>
    <n v="531.96"/>
    <n v="71.77"/>
    <n v="160"/>
    <n v="1.1100000000000001"/>
    <n v="5.98"/>
    <n v="865.56"/>
    <m/>
    <m/>
    <m/>
    <m/>
    <m/>
    <m/>
    <m/>
    <m/>
    <m/>
    <m/>
    <n v="1057.99"/>
    <n v="5047"/>
    <n v="35.049999999999997"/>
    <n v="88.17"/>
  </r>
  <r>
    <x v="80"/>
    <x v="80"/>
    <x v="6"/>
    <x v="0"/>
    <x v="13"/>
    <x v="7001"/>
    <n v="21156"/>
    <n v="103.71"/>
    <n v="8332.24"/>
    <n v="131732.64000000001"/>
    <n v="0"/>
    <m/>
    <m/>
    <m/>
    <m/>
    <m/>
    <m/>
    <m/>
    <m/>
    <m/>
    <n v="2323"/>
    <n v="5735"/>
    <n v="28.11"/>
    <n v="136"/>
    <n v="51998.03"/>
    <n v="24000"/>
    <n v="13538"/>
    <n v="66.36"/>
    <n v="1411.76"/>
  </r>
  <r>
    <x v="75"/>
    <x v="75"/>
    <x v="2"/>
    <x v="5"/>
    <x v="9"/>
    <x v="7002"/>
    <n v="22301"/>
    <n v="46.46"/>
    <n v="3697.58"/>
    <n v="137549.79"/>
    <n v="22084.38"/>
    <n v="32330"/>
    <n v="67.349999999999994"/>
    <n v="552.11"/>
    <n v="266322.21000000002"/>
    <m/>
    <m/>
    <m/>
    <m/>
    <m/>
    <m/>
    <m/>
    <m/>
    <m/>
    <m/>
    <n v="73036"/>
    <n v="2045"/>
    <n v="4.26"/>
    <n v="1825.9"/>
  </r>
  <r>
    <x v="52"/>
    <x v="52"/>
    <x v="2"/>
    <x v="18"/>
    <x v="32"/>
    <x v="7003"/>
    <n v="6969"/>
    <n v="64.53"/>
    <n v="3861.78"/>
    <n v="32323.08"/>
    <n v="4894.28"/>
    <n v="10968"/>
    <n v="101.56"/>
    <m/>
    <m/>
    <m/>
    <m/>
    <m/>
    <m/>
    <m/>
    <m/>
    <m/>
    <m/>
    <m/>
    <m/>
    <n v="689"/>
    <n v="3100"/>
    <n v="28.7"/>
    <n v="76.56"/>
  </r>
  <r>
    <x v="109"/>
    <x v="109"/>
    <x v="4"/>
    <x v="5"/>
    <x v="98"/>
    <x v="7004"/>
    <n v="12862"/>
    <n v="59.55"/>
    <n v="3356.22"/>
    <n v="56183.16"/>
    <n v="3483.03"/>
    <n v="6345"/>
    <n v="29.38"/>
    <m/>
    <m/>
    <m/>
    <m/>
    <m/>
    <m/>
    <m/>
    <m/>
    <m/>
    <m/>
    <m/>
    <m/>
    <n v="38"/>
    <n v="934"/>
    <n v="4.32"/>
    <n v="2.11"/>
  </r>
  <r>
    <x v="18"/>
    <x v="18"/>
    <x v="11"/>
    <x v="11"/>
    <x v="21"/>
    <x v="7005"/>
    <n v="2263"/>
    <n v="7.86"/>
    <n v="452.71"/>
    <n v="10104.450000000001"/>
    <n v="0"/>
    <m/>
    <m/>
    <m/>
    <m/>
    <m/>
    <m/>
    <m/>
    <m/>
    <m/>
    <n v="1572"/>
    <n v="6026"/>
    <n v="20.92"/>
    <n v="65"/>
    <n v="35187.65"/>
    <n v="197719"/>
    <n v="27354"/>
    <n v="94.98"/>
    <n v="8238.2900000000009"/>
  </r>
  <r>
    <x v="64"/>
    <x v="64"/>
    <x v="14"/>
    <x v="5"/>
    <x v="5"/>
    <x v="7006"/>
    <n v="159369"/>
    <n v="166.01"/>
    <n v="10181"/>
    <n v="757466.4"/>
    <n v="0"/>
    <m/>
    <m/>
    <m/>
    <m/>
    <m/>
    <m/>
    <m/>
    <m/>
    <m/>
    <m/>
    <m/>
    <m/>
    <m/>
    <m/>
    <n v="143836"/>
    <n v="15822"/>
    <n v="16.48"/>
    <n v="1797.95"/>
  </r>
  <r>
    <x v="19"/>
    <x v="19"/>
    <x v="0"/>
    <x v="6"/>
    <x v="19"/>
    <x v="4"/>
    <m/>
    <m/>
    <m/>
    <m/>
    <n v="0"/>
    <m/>
    <m/>
    <m/>
    <m/>
    <m/>
    <m/>
    <m/>
    <m/>
    <m/>
    <m/>
    <m/>
    <m/>
    <m/>
    <m/>
    <n v="0"/>
    <m/>
    <m/>
    <n v="0"/>
  </r>
  <r>
    <x v="106"/>
    <x v="106"/>
    <x v="0"/>
    <x v="2"/>
    <x v="9"/>
    <x v="7007"/>
    <n v="16500"/>
    <n v="34.380000000000003"/>
    <n v="3223"/>
    <n v="119895.6"/>
    <n v="7800.19"/>
    <n v="20143"/>
    <n v="41.96"/>
    <n v="195"/>
    <n v="94064.88"/>
    <m/>
    <m/>
    <m/>
    <m/>
    <m/>
    <m/>
    <m/>
    <m/>
    <m/>
    <m/>
    <n v="391.02"/>
    <n v="22948"/>
    <n v="47.81"/>
    <n v="9.7799999999999994"/>
  </r>
  <r>
    <x v="108"/>
    <x v="108"/>
    <x v="4"/>
    <x v="6"/>
    <x v="71"/>
    <x v="4"/>
    <m/>
    <m/>
    <m/>
    <m/>
    <n v="0"/>
    <m/>
    <m/>
    <m/>
    <m/>
    <m/>
    <m/>
    <m/>
    <m/>
    <m/>
    <m/>
    <m/>
    <m/>
    <m/>
    <m/>
    <n v="133.76"/>
    <n v="2729"/>
    <n v="45.48"/>
    <n v="26.75"/>
  </r>
  <r>
    <x v="31"/>
    <x v="31"/>
    <x v="13"/>
    <x v="4"/>
    <x v="46"/>
    <x v="0"/>
    <n v="0"/>
    <n v="0"/>
    <n v="0"/>
    <n v="0"/>
    <n v="0"/>
    <n v="0"/>
    <n v="0"/>
    <m/>
    <m/>
    <m/>
    <m/>
    <m/>
    <m/>
    <m/>
    <m/>
    <m/>
    <m/>
    <m/>
    <m/>
    <n v="1766"/>
    <n v="23836"/>
    <n v="76.400000000000006"/>
    <n v="67.92"/>
  </r>
  <r>
    <x v="60"/>
    <x v="60"/>
    <x v="9"/>
    <x v="0"/>
    <x v="31"/>
    <x v="7008"/>
    <n v="2947"/>
    <n v="12.28"/>
    <n v="800"/>
    <n v="14880"/>
    <n v="4164.8900000000003"/>
    <n v="7094"/>
    <n v="29.56"/>
    <n v="208.24"/>
    <n v="50225.64"/>
    <m/>
    <m/>
    <m/>
    <m/>
    <m/>
    <m/>
    <m/>
    <m/>
    <m/>
    <m/>
    <n v="57290"/>
    <n v="5209"/>
    <n v="21.7"/>
    <n v="2864.5"/>
  </r>
  <r>
    <x v="30"/>
    <x v="30"/>
    <x v="9"/>
    <x v="5"/>
    <x v="128"/>
    <x v="7009"/>
    <n v="237474"/>
    <n v="149.91999999999999"/>
    <n v="10992.7"/>
    <n v="1349464.41"/>
    <n v="0"/>
    <m/>
    <m/>
    <m/>
    <m/>
    <m/>
    <m/>
    <m/>
    <m/>
    <m/>
    <m/>
    <m/>
    <m/>
    <m/>
    <m/>
    <n v="0"/>
    <m/>
    <m/>
    <n v="0"/>
  </r>
  <r>
    <x v="100"/>
    <x v="100"/>
    <x v="15"/>
    <x v="3"/>
    <x v="32"/>
    <x v="6385"/>
    <n v="40"/>
    <n v="0.37"/>
    <n v="2.89"/>
    <n v="24.18"/>
    <n v="0"/>
    <m/>
    <m/>
    <m/>
    <m/>
    <m/>
    <m/>
    <m/>
    <m/>
    <m/>
    <m/>
    <m/>
    <m/>
    <m/>
    <m/>
    <n v="43534"/>
    <n v="3647"/>
    <n v="33.770000000000003"/>
    <n v="4837.1099999999997"/>
  </r>
  <r>
    <x v="17"/>
    <x v="17"/>
    <x v="13"/>
    <x v="5"/>
    <x v="65"/>
    <x v="5650"/>
    <n v="166302"/>
    <n v="92.39"/>
    <n v="7920"/>
    <n v="1104840"/>
    <n v="13312.89"/>
    <n v="19585"/>
    <n v="10.88"/>
    <n v="88.75"/>
    <n v="160544.19"/>
    <m/>
    <m/>
    <m/>
    <m/>
    <m/>
    <m/>
    <m/>
    <m/>
    <m/>
    <m/>
    <n v="268800"/>
    <n v="53756"/>
    <n v="29.86"/>
    <n v="1792"/>
  </r>
  <r>
    <x v="74"/>
    <x v="74"/>
    <x v="7"/>
    <x v="7"/>
    <x v="49"/>
    <x v="7010"/>
    <n v="2363"/>
    <n v="2.59"/>
    <n v="220.51"/>
    <n v="15585.87"/>
    <n v="8699.32"/>
    <n v="8605"/>
    <n v="9.44"/>
    <m/>
    <m/>
    <m/>
    <m/>
    <m/>
    <m/>
    <m/>
    <m/>
    <m/>
    <m/>
    <m/>
    <m/>
    <n v="1183.08"/>
    <n v="8541"/>
    <n v="9.3699999999999992"/>
    <n v="15.57"/>
  </r>
  <r>
    <x v="41"/>
    <x v="41"/>
    <x v="1"/>
    <x v="5"/>
    <x v="29"/>
    <x v="7011"/>
    <n v="60681"/>
    <n v="97.25"/>
    <n v="9316.33"/>
    <n v="450537.57"/>
    <n v="0"/>
    <m/>
    <m/>
    <m/>
    <m/>
    <m/>
    <m/>
    <m/>
    <m/>
    <m/>
    <m/>
    <m/>
    <m/>
    <m/>
    <m/>
    <n v="5591"/>
    <n v="14651"/>
    <n v="23.48"/>
    <n v="107.52"/>
  </r>
  <r>
    <x v="44"/>
    <x v="44"/>
    <x v="13"/>
    <x v="13"/>
    <x v="31"/>
    <x v="4"/>
    <m/>
    <m/>
    <m/>
    <m/>
    <n v="0"/>
    <m/>
    <m/>
    <m/>
    <m/>
    <m/>
    <m/>
    <m/>
    <m/>
    <m/>
    <m/>
    <m/>
    <m/>
    <m/>
    <m/>
    <n v="0"/>
    <m/>
    <m/>
    <n v="0"/>
  </r>
  <r>
    <x v="65"/>
    <x v="65"/>
    <x v="6"/>
    <x v="7"/>
    <x v="10"/>
    <x v="7012"/>
    <n v="129067"/>
    <n v="145.35"/>
    <n v="12640.85"/>
    <n v="869943.39"/>
    <n v="0"/>
    <m/>
    <m/>
    <m/>
    <m/>
    <m/>
    <m/>
    <m/>
    <m/>
    <m/>
    <m/>
    <m/>
    <m/>
    <m/>
    <m/>
    <n v="119944"/>
    <n v="13876"/>
    <n v="15.63"/>
    <n v="1620.86"/>
  </r>
  <r>
    <x v="73"/>
    <x v="73"/>
    <x v="7"/>
    <x v="21"/>
    <x v="9"/>
    <x v="7013"/>
    <n v="8981"/>
    <n v="18.71"/>
    <n v="3015.45"/>
    <n v="112174.74"/>
    <n v="0"/>
    <m/>
    <m/>
    <m/>
    <m/>
    <m/>
    <m/>
    <m/>
    <m/>
    <m/>
    <m/>
    <m/>
    <m/>
    <m/>
    <m/>
    <n v="0"/>
    <m/>
    <m/>
    <n v="0"/>
  </r>
  <r>
    <x v="68"/>
    <x v="68"/>
    <x v="6"/>
    <x v="1"/>
    <x v="4"/>
    <x v="7014"/>
    <n v="427"/>
    <n v="5.08"/>
    <n v="232.29"/>
    <n v="1512.18"/>
    <n v="1112.95"/>
    <n v="1357"/>
    <n v="16.149999999999999"/>
    <n v="158.99"/>
    <n v="13421.36"/>
    <m/>
    <m/>
    <m/>
    <m/>
    <m/>
    <m/>
    <m/>
    <m/>
    <m/>
    <m/>
    <n v="0.74"/>
    <n v="4236"/>
    <n v="50.43"/>
    <n v="0.11"/>
  </r>
  <r>
    <x v="224"/>
    <x v="224"/>
    <x v="3"/>
    <x v="2"/>
    <x v="9"/>
    <x v="6721"/>
    <n v="44064"/>
    <n v="91.8"/>
    <n v="9612"/>
    <n v="357566.4"/>
    <n v="0"/>
    <m/>
    <m/>
    <m/>
    <m/>
    <m/>
    <m/>
    <m/>
    <m/>
    <m/>
    <m/>
    <m/>
    <m/>
    <m/>
    <m/>
    <n v="0"/>
    <n v="4910"/>
    <n v="10.23"/>
    <n v="0"/>
  </r>
  <r>
    <x v="23"/>
    <x v="23"/>
    <x v="9"/>
    <x v="37"/>
    <x v="9"/>
    <x v="7015"/>
    <n v="22652"/>
    <n v="47.19"/>
    <n v="3723.6"/>
    <n v="138517.92000000001"/>
    <n v="26441.32"/>
    <n v="31167"/>
    <n v="64.930000000000007"/>
    <n v="661.03"/>
    <n v="318863.8"/>
    <m/>
    <m/>
    <m/>
    <m/>
    <m/>
    <m/>
    <m/>
    <m/>
    <m/>
    <m/>
    <n v="2486"/>
    <n v="22916"/>
    <n v="47.74"/>
    <n v="62.15"/>
  </r>
  <r>
    <x v="76"/>
    <x v="76"/>
    <x v="10"/>
    <x v="7"/>
    <x v="37"/>
    <x v="7016"/>
    <n v="106791"/>
    <n v="278.10000000000002"/>
    <n v="3255.91"/>
    <n v="96895.77"/>
    <n v="9898.16"/>
    <n v="154647"/>
    <n v="402.73"/>
    <n v="309.32"/>
    <n v="119364.85"/>
    <m/>
    <m/>
    <m/>
    <m/>
    <m/>
    <m/>
    <m/>
    <m/>
    <m/>
    <m/>
    <n v="107677"/>
    <n v="113189"/>
    <n v="294.76"/>
    <n v="3364.91"/>
  </r>
  <r>
    <x v="12"/>
    <x v="12"/>
    <x v="8"/>
    <x v="10"/>
    <x v="68"/>
    <x v="7017"/>
    <n v="865"/>
    <n v="4.51"/>
    <n v="206.25"/>
    <n v="3069"/>
    <n v="1259.94"/>
    <n v="1737"/>
    <n v="9.0500000000000007"/>
    <n v="78.75"/>
    <n v="15194.02"/>
    <m/>
    <m/>
    <m/>
    <m/>
    <m/>
    <m/>
    <m/>
    <m/>
    <m/>
    <m/>
    <n v="90"/>
    <n v="1389"/>
    <n v="7.23"/>
    <n v="5.63"/>
  </r>
  <r>
    <x v="36"/>
    <x v="36"/>
    <x v="14"/>
    <x v="2"/>
    <x v="67"/>
    <x v="7018"/>
    <n v="112703"/>
    <n v="111.81"/>
    <n v="7698.1"/>
    <n v="601375.19999999995"/>
    <n v="0"/>
    <m/>
    <m/>
    <m/>
    <m/>
    <m/>
    <m/>
    <m/>
    <m/>
    <m/>
    <m/>
    <m/>
    <m/>
    <m/>
    <m/>
    <n v="152.88999999999999"/>
    <n v="19321"/>
    <n v="19.170000000000002"/>
    <n v="1.82"/>
  </r>
  <r>
    <x v="40"/>
    <x v="40"/>
    <x v="11"/>
    <x v="22"/>
    <x v="31"/>
    <x v="7019"/>
    <n v="7823"/>
    <n v="32.6"/>
    <n v="2526.6"/>
    <n v="46994.76"/>
    <n v="15331.72"/>
    <n v="9889"/>
    <n v="41.2"/>
    <n v="766.59"/>
    <n v="184889.77"/>
    <m/>
    <m/>
    <m/>
    <m/>
    <m/>
    <m/>
    <m/>
    <m/>
    <m/>
    <m/>
    <n v="82156"/>
    <n v="6676"/>
    <n v="27.82"/>
    <n v="4107.8"/>
  </r>
  <r>
    <x v="215"/>
    <x v="215"/>
    <x v="1"/>
    <x v="2"/>
    <x v="12"/>
    <x v="7020"/>
    <n v="10690"/>
    <n v="63.63"/>
    <n v="6114.29"/>
    <n v="79608"/>
    <n v="0"/>
    <m/>
    <m/>
    <m/>
    <m/>
    <m/>
    <m/>
    <m/>
    <m/>
    <m/>
    <n v="5000"/>
    <n v="4591"/>
    <n v="27.33"/>
    <n v="357"/>
    <n v="111920"/>
    <n v="0"/>
    <m/>
    <m/>
    <n v="0"/>
  </r>
  <r>
    <x v="57"/>
    <x v="57"/>
    <x v="9"/>
    <x v="2"/>
    <x v="9"/>
    <x v="7021"/>
    <n v="44546"/>
    <n v="92.8"/>
    <n v="8537.3799999999992"/>
    <n v="317590.34999999998"/>
    <n v="0"/>
    <m/>
    <m/>
    <m/>
    <m/>
    <m/>
    <m/>
    <m/>
    <m/>
    <m/>
    <m/>
    <m/>
    <m/>
    <m/>
    <m/>
    <n v="68100"/>
    <n v="8531"/>
    <n v="17.77"/>
    <n v="1702.5"/>
  </r>
  <r>
    <x v="71"/>
    <x v="71"/>
    <x v="3"/>
    <x v="7"/>
    <x v="38"/>
    <x v="7022"/>
    <n v="73307"/>
    <n v="109.09"/>
    <n v="9211.5"/>
    <n v="479734.92"/>
    <n v="0"/>
    <m/>
    <m/>
    <m/>
    <m/>
    <m/>
    <m/>
    <m/>
    <m/>
    <m/>
    <m/>
    <m/>
    <m/>
    <m/>
    <m/>
    <n v="205.64"/>
    <n v="14338"/>
    <n v="21.34"/>
    <n v="3.67"/>
  </r>
  <r>
    <x v="197"/>
    <x v="197"/>
    <x v="2"/>
    <x v="13"/>
    <x v="6"/>
    <x v="4"/>
    <m/>
    <m/>
    <m/>
    <m/>
    <n v="0"/>
    <m/>
    <m/>
    <m/>
    <m/>
    <m/>
    <m/>
    <m/>
    <m/>
    <m/>
    <m/>
    <m/>
    <m/>
    <m/>
    <m/>
    <n v="610.91999999999996"/>
    <n v="3338"/>
    <n v="34.770000000000003"/>
    <n v="76.37"/>
  </r>
  <r>
    <x v="127"/>
    <x v="127"/>
    <x v="4"/>
    <x v="13"/>
    <x v="16"/>
    <x v="4"/>
    <m/>
    <m/>
    <m/>
    <m/>
    <n v="0"/>
    <m/>
    <m/>
    <m/>
    <m/>
    <m/>
    <m/>
    <m/>
    <m/>
    <m/>
    <m/>
    <m/>
    <m/>
    <m/>
    <m/>
    <n v="0"/>
    <m/>
    <m/>
    <n v="0"/>
  </r>
  <r>
    <x v="143"/>
    <x v="143"/>
    <x v="14"/>
    <x v="2"/>
    <x v="29"/>
    <x v="7023"/>
    <n v="78599"/>
    <n v="125.96"/>
    <n v="9180.77"/>
    <n v="443982"/>
    <n v="0"/>
    <m/>
    <m/>
    <m/>
    <m/>
    <m/>
    <m/>
    <m/>
    <m/>
    <m/>
    <m/>
    <m/>
    <m/>
    <m/>
    <m/>
    <n v="0.85"/>
    <n v="2220"/>
    <n v="3.56"/>
    <n v="0.02"/>
  </r>
  <r>
    <x v="61"/>
    <x v="61"/>
    <x v="4"/>
    <x v="2"/>
    <x v="37"/>
    <x v="5869"/>
    <n v="8366"/>
    <n v="21.79"/>
    <n v="1427.78"/>
    <n v="42490.77"/>
    <n v="8309.41"/>
    <n v="5346"/>
    <n v="13.92"/>
    <n v="259.67"/>
    <n v="100205.65"/>
    <m/>
    <m/>
    <m/>
    <m/>
    <m/>
    <m/>
    <m/>
    <m/>
    <m/>
    <m/>
    <n v="86.24"/>
    <n v="7754"/>
    <n v="20.190000000000001"/>
    <n v="2.7"/>
  </r>
  <r>
    <x v="182"/>
    <x v="182"/>
    <x v="9"/>
    <x v="5"/>
    <x v="32"/>
    <x v="7024"/>
    <n v="5499"/>
    <n v="50.92"/>
    <n v="5179.33"/>
    <n v="43351.02"/>
    <n v="0"/>
    <m/>
    <m/>
    <m/>
    <m/>
    <m/>
    <m/>
    <m/>
    <m/>
    <m/>
    <m/>
    <m/>
    <m/>
    <m/>
    <m/>
    <n v="0"/>
    <m/>
    <m/>
    <n v="0"/>
  </r>
  <r>
    <x v="25"/>
    <x v="25"/>
    <x v="8"/>
    <x v="18"/>
    <x v="16"/>
    <x v="2061"/>
    <n v="4787"/>
    <n v="99.73"/>
    <n v="8359.25"/>
    <n v="31096.41"/>
    <n v="5531.52"/>
    <n v="6874"/>
    <n v="143.21"/>
    <n v="1382.88"/>
    <n v="66706.289999999994"/>
    <m/>
    <m/>
    <m/>
    <m/>
    <m/>
    <m/>
    <m/>
    <m/>
    <m/>
    <m/>
    <n v="652"/>
    <n v="3979"/>
    <n v="82.9"/>
    <n v="163"/>
  </r>
  <r>
    <x v="20"/>
    <x v="20"/>
    <x v="5"/>
    <x v="2"/>
    <x v="26"/>
    <x v="7025"/>
    <n v="101423"/>
    <n v="124.29"/>
    <n v="9010.66"/>
    <n v="569834.25"/>
    <n v="0"/>
    <m/>
    <m/>
    <m/>
    <m/>
    <m/>
    <m/>
    <m/>
    <m/>
    <m/>
    <m/>
    <m/>
    <m/>
    <m/>
    <m/>
    <n v="231210"/>
    <n v="15931"/>
    <n v="19.52"/>
    <n v="3400.15"/>
  </r>
  <r>
    <x v="86"/>
    <x v="86"/>
    <x v="13"/>
    <x v="1"/>
    <x v="11"/>
    <x v="7026"/>
    <n v="12919"/>
    <n v="107.66"/>
    <n v="7510.2"/>
    <n v="69844.86"/>
    <n v="0"/>
    <m/>
    <m/>
    <m/>
    <m/>
    <n v="9630"/>
    <n v="11589"/>
    <n v="96.58"/>
    <n v="963"/>
    <n v="122002.47"/>
    <m/>
    <m/>
    <m/>
    <m/>
    <m/>
    <n v="97400"/>
    <n v="16011"/>
    <n v="133.43"/>
    <n v="9740"/>
  </r>
  <r>
    <x v="25"/>
    <x v="25"/>
    <x v="9"/>
    <x v="5"/>
    <x v="29"/>
    <x v="7027"/>
    <n v="47887"/>
    <n v="76.739999999999995"/>
    <n v="9380"/>
    <n v="453616.8"/>
    <n v="0"/>
    <m/>
    <m/>
    <m/>
    <m/>
    <m/>
    <m/>
    <m/>
    <m/>
    <m/>
    <m/>
    <m/>
    <m/>
    <m/>
    <m/>
    <n v="2000"/>
    <n v="12323"/>
    <n v="19.75"/>
    <n v="38.46"/>
  </r>
  <r>
    <x v="55"/>
    <x v="55"/>
    <x v="3"/>
    <x v="2"/>
    <x v="5"/>
    <x v="7028"/>
    <n v="129267"/>
    <n v="134.65"/>
    <n v="9995.7999999999993"/>
    <n v="743687.52"/>
    <n v="0"/>
    <m/>
    <m/>
    <m/>
    <m/>
    <m/>
    <m/>
    <m/>
    <m/>
    <m/>
    <m/>
    <m/>
    <m/>
    <m/>
    <m/>
    <n v="7747"/>
    <n v="529589"/>
    <n v="551.66"/>
    <n v="96.84"/>
  </r>
  <r>
    <x v="87"/>
    <x v="87"/>
    <x v="6"/>
    <x v="16"/>
    <x v="57"/>
    <x v="7029"/>
    <n v="35253"/>
    <n v="69.95"/>
    <n v="5952.81"/>
    <n v="232516.74"/>
    <n v="17186.23"/>
    <n v="21311"/>
    <n v="42.28"/>
    <n v="409.2"/>
    <n v="207253.87"/>
    <m/>
    <m/>
    <m/>
    <m/>
    <m/>
    <m/>
    <m/>
    <m/>
    <m/>
    <m/>
    <n v="1851"/>
    <n v="14321"/>
    <n v="28.41"/>
    <n v="44.07"/>
  </r>
  <r>
    <x v="24"/>
    <x v="24"/>
    <x v="1"/>
    <x v="2"/>
    <x v="29"/>
    <x v="7030"/>
    <n v="9051"/>
    <n v="14.5"/>
    <n v="1281.3800000000001"/>
    <n v="61967.76"/>
    <n v="11420"/>
    <n v="11448"/>
    <n v="18.350000000000001"/>
    <n v="219.62"/>
    <n v="137717.21"/>
    <m/>
    <m/>
    <m/>
    <m/>
    <m/>
    <m/>
    <m/>
    <m/>
    <m/>
    <m/>
    <n v="940"/>
    <n v="4577"/>
    <n v="7.33"/>
    <n v="18.079999999999998"/>
  </r>
  <r>
    <x v="112"/>
    <x v="112"/>
    <x v="14"/>
    <x v="2"/>
    <x v="38"/>
    <x v="7031"/>
    <n v="83371"/>
    <n v="124.06"/>
    <n v="10388.39"/>
    <n v="541027.5"/>
    <n v="0"/>
    <m/>
    <m/>
    <m/>
    <m/>
    <m/>
    <m/>
    <m/>
    <m/>
    <m/>
    <m/>
    <m/>
    <m/>
    <m/>
    <m/>
    <n v="1050.5999999999999"/>
    <n v="3542"/>
    <n v="5.27"/>
    <n v="18.760000000000002"/>
  </r>
  <r>
    <x v="75"/>
    <x v="75"/>
    <x v="11"/>
    <x v="12"/>
    <x v="6"/>
    <x v="4"/>
    <m/>
    <m/>
    <m/>
    <m/>
    <n v="0"/>
    <m/>
    <m/>
    <m/>
    <m/>
    <m/>
    <m/>
    <m/>
    <m/>
    <m/>
    <m/>
    <m/>
    <m/>
    <m/>
    <m/>
    <n v="0"/>
    <m/>
    <m/>
    <n v="0"/>
  </r>
  <r>
    <x v="12"/>
    <x v="12"/>
    <x v="4"/>
    <x v="19"/>
    <x v="28"/>
    <x v="7032"/>
    <n v="3704"/>
    <n v="25.72"/>
    <n v="1399.5"/>
    <n v="15618.42"/>
    <n v="3977.69"/>
    <n v="5086"/>
    <n v="35.32"/>
    <n v="331.47"/>
    <n v="47968.18"/>
    <m/>
    <m/>
    <m/>
    <m/>
    <m/>
    <m/>
    <m/>
    <m/>
    <m/>
    <m/>
    <n v="304"/>
    <n v="5662"/>
    <n v="39.32"/>
    <n v="25.33"/>
  </r>
  <r>
    <x v="20"/>
    <x v="20"/>
    <x v="4"/>
    <x v="18"/>
    <x v="6"/>
    <x v="7033"/>
    <n v="252"/>
    <n v="2.63"/>
    <n v="151.38"/>
    <n v="1126.23"/>
    <n v="0"/>
    <n v="0"/>
    <n v="0"/>
    <m/>
    <m/>
    <m/>
    <m/>
    <m/>
    <m/>
    <m/>
    <m/>
    <m/>
    <m/>
    <m/>
    <m/>
    <n v="26500"/>
    <n v="2135"/>
    <n v="22.24"/>
    <n v="3312.5"/>
  </r>
  <r>
    <x v="45"/>
    <x v="45"/>
    <x v="15"/>
    <x v="7"/>
    <x v="6"/>
    <x v="7034"/>
    <n v="3444"/>
    <n v="35.880000000000003"/>
    <n v="3092"/>
    <n v="23004.48"/>
    <n v="2161.0100000000002"/>
    <n v="2357"/>
    <n v="24.55"/>
    <n v="270.13"/>
    <n v="26060.25"/>
    <m/>
    <m/>
    <m/>
    <m/>
    <m/>
    <m/>
    <m/>
    <m/>
    <m/>
    <m/>
    <n v="344203.95"/>
    <n v="12459"/>
    <n v="129.78"/>
    <n v="43025.49"/>
  </r>
  <r>
    <x v="111"/>
    <x v="111"/>
    <x v="1"/>
    <x v="1"/>
    <x v="28"/>
    <x v="7035"/>
    <n v="130"/>
    <n v="0.9"/>
    <n v="103.33"/>
    <n v="1153.2"/>
    <n v="9.6999999999999993"/>
    <n v="174"/>
    <n v="1.21"/>
    <m/>
    <m/>
    <m/>
    <m/>
    <m/>
    <m/>
    <m/>
    <m/>
    <m/>
    <m/>
    <m/>
    <m/>
    <n v="645.01"/>
    <n v="4406"/>
    <n v="30.6"/>
    <n v="53.75"/>
  </r>
  <r>
    <x v="5"/>
    <x v="5"/>
    <x v="11"/>
    <x v="7"/>
    <x v="5"/>
    <x v="7036"/>
    <n v="111952"/>
    <n v="116.62"/>
    <n v="9302.41"/>
    <n v="692099.49"/>
    <n v="0"/>
    <m/>
    <m/>
    <m/>
    <m/>
    <m/>
    <m/>
    <m/>
    <m/>
    <m/>
    <m/>
    <m/>
    <m/>
    <m/>
    <m/>
    <n v="2973"/>
    <n v="15040"/>
    <n v="15.67"/>
    <n v="37.159999999999997"/>
  </r>
  <r>
    <x v="136"/>
    <x v="136"/>
    <x v="9"/>
    <x v="4"/>
    <x v="9"/>
    <x v="7037"/>
    <n v="39185"/>
    <n v="81.64"/>
    <n v="5713.28"/>
    <n v="212533.83"/>
    <n v="4417.07"/>
    <n v="99277"/>
    <n v="206.83"/>
    <n v="110.43"/>
    <n v="53266.78"/>
    <m/>
    <m/>
    <m/>
    <m/>
    <m/>
    <m/>
    <m/>
    <m/>
    <m/>
    <m/>
    <n v="142072"/>
    <n v="18217"/>
    <n v="37.950000000000003"/>
    <n v="3551.8"/>
  </r>
  <r>
    <x v="110"/>
    <x v="110"/>
    <x v="3"/>
    <x v="5"/>
    <x v="74"/>
    <x v="7038"/>
    <n v="163859"/>
    <n v="110.12"/>
    <n v="9989.3799999999992"/>
    <n v="1151975.19"/>
    <n v="0"/>
    <m/>
    <m/>
    <m/>
    <m/>
    <m/>
    <m/>
    <m/>
    <m/>
    <m/>
    <m/>
    <m/>
    <m/>
    <m/>
    <m/>
    <n v="344.01"/>
    <n v="16054"/>
    <n v="10.79"/>
    <n v="2.77"/>
  </r>
  <r>
    <x v="97"/>
    <x v="97"/>
    <x v="0"/>
    <x v="2"/>
    <x v="9"/>
    <x v="7039"/>
    <n v="59124"/>
    <n v="123.18"/>
    <n v="9999.5"/>
    <n v="371981.4"/>
    <n v="0"/>
    <m/>
    <m/>
    <m/>
    <m/>
    <m/>
    <m/>
    <m/>
    <m/>
    <m/>
    <m/>
    <m/>
    <m/>
    <m/>
    <m/>
    <n v="117800"/>
    <n v="15367"/>
    <n v="32.01"/>
    <n v="2945"/>
  </r>
  <r>
    <x v="66"/>
    <x v="66"/>
    <x v="5"/>
    <x v="2"/>
    <x v="20"/>
    <x v="0"/>
    <n v="0"/>
    <n v="0"/>
    <n v="0"/>
    <n v="0"/>
    <n v="0"/>
    <n v="0"/>
    <n v="0"/>
    <m/>
    <m/>
    <m/>
    <m/>
    <m/>
    <m/>
    <m/>
    <m/>
    <m/>
    <m/>
    <m/>
    <m/>
    <n v="0"/>
    <m/>
    <m/>
    <n v="0"/>
  </r>
  <r>
    <x v="118"/>
    <x v="118"/>
    <x v="5"/>
    <x v="1"/>
    <x v="15"/>
    <x v="4"/>
    <m/>
    <m/>
    <m/>
    <m/>
    <n v="0"/>
    <m/>
    <m/>
    <m/>
    <m/>
    <m/>
    <m/>
    <m/>
    <m/>
    <m/>
    <m/>
    <m/>
    <m/>
    <m/>
    <m/>
    <n v="98000"/>
    <n v="9143"/>
    <n v="21.16"/>
    <n v="2722.22"/>
  </r>
  <r>
    <x v="24"/>
    <x v="24"/>
    <x v="15"/>
    <x v="1"/>
    <x v="11"/>
    <x v="7040"/>
    <n v="176"/>
    <n v="1.47"/>
    <n v="57.3"/>
    <n v="532.89"/>
    <n v="0"/>
    <m/>
    <m/>
    <m/>
    <m/>
    <m/>
    <m/>
    <m/>
    <m/>
    <m/>
    <m/>
    <m/>
    <m/>
    <m/>
    <m/>
    <n v="1682"/>
    <n v="10998"/>
    <n v="91.65"/>
    <n v="168.2"/>
  </r>
  <r>
    <x v="183"/>
    <x v="183"/>
    <x v="2"/>
    <x v="1"/>
    <x v="1"/>
    <x v="7041"/>
    <n v="16671"/>
    <n v="231.54"/>
    <n v="19786.669999999998"/>
    <n v="110409.60000000001"/>
    <n v="0"/>
    <m/>
    <m/>
    <m/>
    <m/>
    <m/>
    <m/>
    <m/>
    <m/>
    <m/>
    <m/>
    <m/>
    <m/>
    <m/>
    <m/>
    <n v="46.39"/>
    <n v="1054"/>
    <n v="14.64"/>
    <n v="7.73"/>
  </r>
  <r>
    <x v="20"/>
    <x v="20"/>
    <x v="15"/>
    <x v="1"/>
    <x v="6"/>
    <x v="7042"/>
    <n v="415"/>
    <n v="4.32"/>
    <n v="81.75"/>
    <n v="608.22"/>
    <n v="85.35"/>
    <n v="126"/>
    <n v="1.31"/>
    <n v="10.67"/>
    <n v="1029.31"/>
    <m/>
    <m/>
    <m/>
    <m/>
    <m/>
    <m/>
    <m/>
    <m/>
    <m/>
    <m/>
    <n v="102000"/>
    <n v="7026"/>
    <n v="73.19"/>
    <n v="12750"/>
  </r>
  <r>
    <x v="94"/>
    <x v="94"/>
    <x v="11"/>
    <x v="7"/>
    <x v="66"/>
    <x v="7043"/>
    <n v="46713"/>
    <n v="176.94"/>
    <n v="10030.91"/>
    <n v="205232.4"/>
    <n v="0"/>
    <m/>
    <m/>
    <m/>
    <m/>
    <m/>
    <m/>
    <m/>
    <m/>
    <m/>
    <m/>
    <m/>
    <m/>
    <m/>
    <m/>
    <n v="855.56"/>
    <n v="3250"/>
    <n v="12.31"/>
    <n v="38.89"/>
  </r>
  <r>
    <x v="159"/>
    <x v="159"/>
    <x v="15"/>
    <x v="4"/>
    <x v="46"/>
    <x v="7044"/>
    <n v="8920"/>
    <n v="28.59"/>
    <n v="2003.85"/>
    <n v="48453"/>
    <n v="0"/>
    <m/>
    <m/>
    <m/>
    <m/>
    <m/>
    <m/>
    <m/>
    <m/>
    <m/>
    <m/>
    <m/>
    <m/>
    <m/>
    <m/>
    <n v="404.65"/>
    <n v="60482"/>
    <n v="193.85"/>
    <n v="15.56"/>
  </r>
  <r>
    <x v="63"/>
    <x v="63"/>
    <x v="4"/>
    <x v="11"/>
    <x v="73"/>
    <x v="7045"/>
    <n v="170879"/>
    <n v="111.25"/>
    <n v="5064.6000000000004"/>
    <n v="602890.17000000004"/>
    <n v="42766.25"/>
    <n v="54835"/>
    <n v="35.700000000000003"/>
    <n v="334.11"/>
    <n v="515730.99"/>
    <m/>
    <m/>
    <m/>
    <m/>
    <m/>
    <m/>
    <m/>
    <m/>
    <m/>
    <m/>
    <n v="1459.54"/>
    <n v="201061"/>
    <n v="130.9"/>
    <n v="11.4"/>
  </r>
  <r>
    <x v="90"/>
    <x v="90"/>
    <x v="4"/>
    <x v="2"/>
    <x v="2"/>
    <x v="7046"/>
    <n v="68733"/>
    <n v="89.5"/>
    <n v="6266.25"/>
    <n v="372967.2"/>
    <n v="1104.75"/>
    <n v="2307"/>
    <n v="3"/>
    <n v="17.260000000000002"/>
    <n v="13322.54"/>
    <m/>
    <m/>
    <m/>
    <m/>
    <m/>
    <m/>
    <m/>
    <m/>
    <m/>
    <m/>
    <n v="2091.98"/>
    <n v="14637"/>
    <n v="19.059999999999999"/>
    <n v="32.69"/>
  </r>
  <r>
    <x v="121"/>
    <x v="121"/>
    <x v="2"/>
    <x v="2"/>
    <x v="3"/>
    <x v="7047"/>
    <n v="135566"/>
    <n v="156.91"/>
    <n v="9580"/>
    <n v="641476.80000000005"/>
    <n v="0"/>
    <m/>
    <m/>
    <m/>
    <m/>
    <m/>
    <m/>
    <m/>
    <m/>
    <m/>
    <m/>
    <m/>
    <m/>
    <m/>
    <m/>
    <n v="78666"/>
    <n v="136168"/>
    <n v="157.6"/>
    <n v="1092.58"/>
  </r>
  <r>
    <x v="202"/>
    <x v="202"/>
    <x v="5"/>
    <x v="2"/>
    <x v="37"/>
    <x v="7048"/>
    <n v="18333"/>
    <n v="47.74"/>
    <n v="3118.31"/>
    <n v="92800.98"/>
    <n v="16908.830000000002"/>
    <n v="17127"/>
    <n v="44.6"/>
    <n v="528.4"/>
    <n v="203908.61"/>
    <m/>
    <m/>
    <m/>
    <m/>
    <m/>
    <m/>
    <m/>
    <m/>
    <m/>
    <m/>
    <n v="943"/>
    <n v="11166"/>
    <n v="29.08"/>
    <n v="29.47"/>
  </r>
  <r>
    <x v="29"/>
    <x v="29"/>
    <x v="10"/>
    <x v="6"/>
    <x v="19"/>
    <x v="7049"/>
    <n v="763"/>
    <n v="4.24"/>
    <n v="135.6"/>
    <n v="1891.62"/>
    <n v="110.57"/>
    <n v="313"/>
    <n v="1.74"/>
    <n v="7.37"/>
    <n v="1333.42"/>
    <m/>
    <m/>
    <m/>
    <m/>
    <m/>
    <m/>
    <m/>
    <m/>
    <m/>
    <m/>
    <n v="1872"/>
    <n v="7732"/>
    <n v="42.96"/>
    <n v="124.8"/>
  </r>
  <r>
    <x v="69"/>
    <x v="69"/>
    <x v="10"/>
    <x v="2"/>
    <x v="9"/>
    <x v="7050"/>
    <n v="13964"/>
    <n v="29.09"/>
    <n v="3066"/>
    <n v="114055.2"/>
    <n v="0"/>
    <m/>
    <m/>
    <m/>
    <m/>
    <m/>
    <m/>
    <m/>
    <m/>
    <m/>
    <m/>
    <m/>
    <m/>
    <m/>
    <m/>
    <n v="63000"/>
    <n v="7199"/>
    <n v="15"/>
    <n v="1575"/>
  </r>
  <r>
    <x v="77"/>
    <x v="77"/>
    <x v="2"/>
    <x v="6"/>
    <x v="71"/>
    <x v="4"/>
    <m/>
    <m/>
    <m/>
    <m/>
    <n v="0"/>
    <m/>
    <m/>
    <m/>
    <m/>
    <m/>
    <m/>
    <m/>
    <m/>
    <m/>
    <m/>
    <m/>
    <m/>
    <m/>
    <m/>
    <n v="426.44"/>
    <n v="2385"/>
    <n v="39.75"/>
    <n v="85.29"/>
  </r>
  <r>
    <x v="140"/>
    <x v="140"/>
    <x v="10"/>
    <x v="5"/>
    <x v="55"/>
    <x v="7051"/>
    <n v="159461"/>
    <n v="138.41999999999999"/>
    <n v="12126.25"/>
    <n v="1082631.6000000001"/>
    <n v="0"/>
    <m/>
    <m/>
    <m/>
    <m/>
    <m/>
    <m/>
    <m/>
    <m/>
    <m/>
    <m/>
    <m/>
    <m/>
    <m/>
    <m/>
    <n v="181996"/>
    <n v="8178"/>
    <n v="7.1"/>
    <n v="1895.79"/>
  </r>
  <r>
    <x v="12"/>
    <x v="12"/>
    <x v="7"/>
    <x v="0"/>
    <x v="1"/>
    <x v="4"/>
    <m/>
    <m/>
    <m/>
    <m/>
    <n v="0"/>
    <m/>
    <m/>
    <m/>
    <m/>
    <m/>
    <m/>
    <m/>
    <m/>
    <m/>
    <m/>
    <m/>
    <m/>
    <m/>
    <m/>
    <n v="0"/>
    <m/>
    <m/>
    <n v="0"/>
  </r>
  <r>
    <x v="101"/>
    <x v="101"/>
    <x v="6"/>
    <x v="1"/>
    <x v="6"/>
    <x v="7052"/>
    <n v="3630"/>
    <n v="37.81"/>
    <n v="2568.88"/>
    <n v="19112.43"/>
    <n v="0"/>
    <m/>
    <m/>
    <m/>
    <m/>
    <m/>
    <m/>
    <m/>
    <m/>
    <m/>
    <m/>
    <n v="7584"/>
    <n v="79"/>
    <m/>
    <m/>
    <n v="61.49"/>
    <n v="5569"/>
    <n v="58.01"/>
    <n v="7.69"/>
  </r>
  <r>
    <x v="17"/>
    <x v="17"/>
    <x v="1"/>
    <x v="7"/>
    <x v="64"/>
    <x v="7053"/>
    <n v="10528"/>
    <n v="11.7"/>
    <n v="1447.2"/>
    <n v="100942.2"/>
    <n v="41162.949999999997"/>
    <n v="48245"/>
    <n v="53.61"/>
    <n v="548.84"/>
    <n v="496396.35"/>
    <m/>
    <m/>
    <m/>
    <m/>
    <m/>
    <m/>
    <m/>
    <m/>
    <m/>
    <m/>
    <n v="0"/>
    <m/>
    <m/>
    <n v="0"/>
  </r>
  <r>
    <x v="70"/>
    <x v="70"/>
    <x v="0"/>
    <x v="13"/>
    <x v="6"/>
    <x v="4"/>
    <m/>
    <m/>
    <m/>
    <m/>
    <n v="0"/>
    <m/>
    <m/>
    <m/>
    <m/>
    <m/>
    <m/>
    <m/>
    <m/>
    <m/>
    <m/>
    <m/>
    <m/>
    <m/>
    <m/>
    <n v="0"/>
    <m/>
    <m/>
    <n v="0"/>
  </r>
  <r>
    <x v="2"/>
    <x v="2"/>
    <x v="3"/>
    <x v="1"/>
    <x v="41"/>
    <x v="4"/>
    <m/>
    <m/>
    <m/>
    <m/>
    <n v="0"/>
    <m/>
    <m/>
    <m/>
    <m/>
    <m/>
    <m/>
    <m/>
    <m/>
    <m/>
    <m/>
    <m/>
    <m/>
    <m/>
    <m/>
    <n v="229.99"/>
    <n v="898"/>
    <n v="24.94"/>
    <n v="76.66"/>
  </r>
  <r>
    <x v="83"/>
    <x v="83"/>
    <x v="5"/>
    <x v="2"/>
    <x v="9"/>
    <x v="7054"/>
    <n v="20242"/>
    <n v="42.17"/>
    <n v="2959"/>
    <n v="110074.8"/>
    <n v="14497.58"/>
    <n v="16272"/>
    <n v="33.9"/>
    <n v="362.44"/>
    <n v="174830.61"/>
    <m/>
    <m/>
    <m/>
    <m/>
    <m/>
    <m/>
    <m/>
    <m/>
    <m/>
    <m/>
    <n v="1184"/>
    <n v="17355"/>
    <n v="36.159999999999997"/>
    <n v="29.6"/>
  </r>
  <r>
    <x v="78"/>
    <x v="78"/>
    <x v="3"/>
    <x v="1"/>
    <x v="51"/>
    <x v="4"/>
    <m/>
    <m/>
    <m/>
    <m/>
    <n v="0"/>
    <m/>
    <m/>
    <m/>
    <m/>
    <m/>
    <m/>
    <m/>
    <m/>
    <m/>
    <m/>
    <m/>
    <m/>
    <m/>
    <m/>
    <n v="6800"/>
    <n v="763"/>
    <n v="63.58"/>
    <n v="6800"/>
  </r>
  <r>
    <x v="111"/>
    <x v="111"/>
    <x v="2"/>
    <x v="2"/>
    <x v="57"/>
    <x v="7055"/>
    <n v="46890"/>
    <n v="93.04"/>
    <n v="9959.52"/>
    <n v="389019"/>
    <n v="0"/>
    <m/>
    <m/>
    <m/>
    <m/>
    <m/>
    <m/>
    <m/>
    <m/>
    <m/>
    <m/>
    <m/>
    <m/>
    <m/>
    <m/>
    <n v="1665.66"/>
    <n v="6155"/>
    <n v="12.21"/>
    <n v="39.659999999999997"/>
  </r>
  <r>
    <x v="93"/>
    <x v="93"/>
    <x v="15"/>
    <x v="2"/>
    <x v="37"/>
    <x v="7056"/>
    <n v="16039"/>
    <n v="41.77"/>
    <n v="3278"/>
    <n v="97553.279999999999"/>
    <n v="13325.25"/>
    <n v="7432"/>
    <n v="19.350000000000001"/>
    <n v="416.41"/>
    <n v="160693.23000000001"/>
    <m/>
    <m/>
    <m/>
    <m/>
    <m/>
    <m/>
    <m/>
    <m/>
    <m/>
    <m/>
    <n v="949.13"/>
    <n v="4123"/>
    <n v="10.74"/>
    <n v="29.66"/>
  </r>
  <r>
    <x v="17"/>
    <x v="17"/>
    <x v="7"/>
    <x v="5"/>
    <x v="65"/>
    <x v="7057"/>
    <n v="30032"/>
    <n v="16.68"/>
    <n v="2227.1999999999998"/>
    <n v="310694.40000000002"/>
    <n v="5921.44"/>
    <n v="6386"/>
    <n v="3.55"/>
    <n v="39.479999999999997"/>
    <n v="71408.37"/>
    <m/>
    <m/>
    <m/>
    <m/>
    <m/>
    <m/>
    <m/>
    <m/>
    <m/>
    <m/>
    <n v="3063"/>
    <n v="21724"/>
    <n v="12.07"/>
    <n v="20.420000000000002"/>
  </r>
  <r>
    <x v="26"/>
    <x v="26"/>
    <x v="9"/>
    <x v="2"/>
    <x v="69"/>
    <x v="7058"/>
    <n v="28463"/>
    <n v="40.9"/>
    <n v="3336.93"/>
    <n v="179994.06"/>
    <n v="24070"/>
    <n v="32194"/>
    <n v="46.26"/>
    <n v="415"/>
    <n v="290267.34999999998"/>
    <m/>
    <m/>
    <m/>
    <m/>
    <m/>
    <m/>
    <m/>
    <m/>
    <m/>
    <m/>
    <n v="1733.84"/>
    <n v="7334"/>
    <n v="10.54"/>
    <n v="29.89"/>
  </r>
  <r>
    <x v="125"/>
    <x v="125"/>
    <x v="2"/>
    <x v="1"/>
    <x v="1"/>
    <x v="4"/>
    <m/>
    <m/>
    <m/>
    <m/>
    <n v="0"/>
    <m/>
    <m/>
    <m/>
    <m/>
    <m/>
    <m/>
    <m/>
    <m/>
    <m/>
    <m/>
    <m/>
    <m/>
    <m/>
    <m/>
    <n v="0"/>
    <m/>
    <m/>
    <n v="0"/>
  </r>
  <r>
    <x v="20"/>
    <x v="20"/>
    <x v="12"/>
    <x v="2"/>
    <x v="26"/>
    <x v="7059"/>
    <n v="96441"/>
    <n v="118.19"/>
    <n v="10900.93"/>
    <n v="689374.59"/>
    <n v="0"/>
    <n v="0"/>
    <n v="0"/>
    <m/>
    <m/>
    <m/>
    <m/>
    <m/>
    <m/>
    <m/>
    <m/>
    <m/>
    <m/>
    <m/>
    <m/>
    <n v="178290"/>
    <n v="11286"/>
    <n v="13.83"/>
    <n v="2621.91"/>
  </r>
  <r>
    <x v="123"/>
    <x v="123"/>
    <x v="9"/>
    <x v="7"/>
    <x v="30"/>
    <x v="7060"/>
    <n v="61439"/>
    <n v="106.66"/>
    <n v="8290"/>
    <n v="370065.6"/>
    <n v="0"/>
    <m/>
    <m/>
    <m/>
    <m/>
    <m/>
    <m/>
    <m/>
    <m/>
    <m/>
    <m/>
    <m/>
    <m/>
    <m/>
    <m/>
    <n v="63596"/>
    <n v="5147"/>
    <n v="8.94"/>
    <n v="1324.92"/>
  </r>
  <r>
    <x v="161"/>
    <x v="161"/>
    <x v="9"/>
    <x v="22"/>
    <x v="56"/>
    <x v="7061"/>
    <n v="57615"/>
    <n v="40.01"/>
    <n v="3395"/>
    <n v="378882"/>
    <n v="80724.539999999994"/>
    <n v="119335"/>
    <n v="82.87"/>
    <n v="672.7"/>
    <n v="973481.44"/>
    <m/>
    <m/>
    <m/>
    <m/>
    <m/>
    <m/>
    <m/>
    <m/>
    <m/>
    <m/>
    <n v="7679"/>
    <n v="64103"/>
    <n v="44.52"/>
    <n v="63.99"/>
  </r>
  <r>
    <x v="157"/>
    <x v="157"/>
    <x v="13"/>
    <x v="2"/>
    <x v="9"/>
    <x v="7062"/>
    <n v="22250"/>
    <n v="46.35"/>
    <n v="2317.5500000000002"/>
    <n v="86212.86"/>
    <n v="15362.44"/>
    <n v="17184"/>
    <n v="35.799999999999997"/>
    <n v="384.06"/>
    <n v="185260.27"/>
    <m/>
    <m/>
    <m/>
    <m/>
    <m/>
    <m/>
    <m/>
    <m/>
    <m/>
    <m/>
    <n v="841.25"/>
    <n v="10299"/>
    <n v="21.46"/>
    <n v="21.03"/>
  </r>
  <r>
    <x v="131"/>
    <x v="131"/>
    <x v="8"/>
    <x v="6"/>
    <x v="51"/>
    <x v="4"/>
    <m/>
    <m/>
    <m/>
    <m/>
    <n v="0"/>
    <m/>
    <m/>
    <m/>
    <m/>
    <m/>
    <m/>
    <m/>
    <m/>
    <m/>
    <n v="513"/>
    <n v="876"/>
    <n v="73"/>
    <n v="513"/>
    <n v="11482.99"/>
    <n v="28"/>
    <n v="510"/>
    <n v="42.5"/>
    <n v="28"/>
  </r>
  <r>
    <x v="121"/>
    <x v="121"/>
    <x v="0"/>
    <x v="13"/>
    <x v="6"/>
    <x v="4"/>
    <m/>
    <m/>
    <m/>
    <m/>
    <n v="0"/>
    <m/>
    <m/>
    <m/>
    <m/>
    <m/>
    <m/>
    <m/>
    <m/>
    <m/>
    <m/>
    <m/>
    <m/>
    <m/>
    <m/>
    <n v="0"/>
    <m/>
    <m/>
    <n v="0"/>
  </r>
  <r>
    <x v="38"/>
    <x v="38"/>
    <x v="14"/>
    <x v="6"/>
    <x v="7"/>
    <x v="4631"/>
    <n v="29"/>
    <n v="1.21"/>
    <n v="51.5"/>
    <n v="95.79"/>
    <n v="0"/>
    <n v="304"/>
    <n v="12.67"/>
    <m/>
    <m/>
    <m/>
    <m/>
    <m/>
    <m/>
    <m/>
    <m/>
    <m/>
    <m/>
    <m/>
    <m/>
    <n v="1428"/>
    <n v="5525"/>
    <n v="230.21"/>
    <n v="714"/>
  </r>
  <r>
    <x v="109"/>
    <x v="109"/>
    <x v="11"/>
    <x v="7"/>
    <x v="80"/>
    <x v="7063"/>
    <n v="84679"/>
    <n v="99.39"/>
    <n v="7592.07"/>
    <n v="501304.41"/>
    <n v="0"/>
    <n v="0"/>
    <n v="0"/>
    <m/>
    <m/>
    <n v="0"/>
    <n v="0"/>
    <n v="0"/>
    <n v="0"/>
    <n v="0"/>
    <n v="0"/>
    <n v="0"/>
    <n v="0"/>
    <n v="0"/>
    <n v="0"/>
    <n v="2707"/>
    <n v="6681"/>
    <n v="7.84"/>
    <n v="38.130000000000003"/>
  </r>
  <r>
    <x v="38"/>
    <x v="38"/>
    <x v="1"/>
    <x v="2"/>
    <x v="42"/>
    <x v="7064"/>
    <n v="15824"/>
    <n v="43.96"/>
    <n v="4765.93"/>
    <n v="132969.54"/>
    <n v="13667.31"/>
    <n v="20869"/>
    <n v="57.97"/>
    <n v="455.58"/>
    <n v="164818.23000000001"/>
    <m/>
    <m/>
    <m/>
    <m/>
    <m/>
    <m/>
    <m/>
    <m/>
    <m/>
    <m/>
    <n v="1000"/>
    <n v="4053"/>
    <n v="11.26"/>
    <n v="33.33"/>
  </r>
  <r>
    <x v="40"/>
    <x v="40"/>
    <x v="6"/>
    <x v="26"/>
    <x v="68"/>
    <x v="7065"/>
    <n v="7905"/>
    <n v="41.17"/>
    <n v="3315.75"/>
    <n v="49338.36"/>
    <n v="4129.97"/>
    <n v="4305"/>
    <n v="22.42"/>
    <n v="258.12"/>
    <n v="49804.56"/>
    <m/>
    <m/>
    <m/>
    <m/>
    <m/>
    <m/>
    <m/>
    <m/>
    <m/>
    <m/>
    <n v="41800"/>
    <n v="2926"/>
    <n v="15.24"/>
    <n v="2612.5"/>
  </r>
  <r>
    <x v="118"/>
    <x v="118"/>
    <x v="14"/>
    <x v="2"/>
    <x v="5"/>
    <x v="7066"/>
    <n v="156570"/>
    <n v="163.09"/>
    <n v="12457.59"/>
    <n v="926844.51"/>
    <n v="0"/>
    <m/>
    <m/>
    <m/>
    <m/>
    <m/>
    <m/>
    <m/>
    <m/>
    <m/>
    <m/>
    <m/>
    <m/>
    <m/>
    <m/>
    <n v="44762.83"/>
    <n v="7755"/>
    <n v="8.08"/>
    <n v="559.54"/>
  </r>
  <r>
    <x v="62"/>
    <x v="62"/>
    <x v="6"/>
    <x v="24"/>
    <x v="78"/>
    <x v="7067"/>
    <n v="76846"/>
    <n v="112.35"/>
    <n v="5838.54"/>
    <n v="309501.21000000002"/>
    <n v="23136"/>
    <n v="35087"/>
    <n v="51.3"/>
    <m/>
    <m/>
    <m/>
    <m/>
    <m/>
    <m/>
    <m/>
    <m/>
    <m/>
    <m/>
    <m/>
    <m/>
    <n v="1542"/>
    <n v="7499"/>
    <n v="10.96"/>
    <n v="27.05"/>
  </r>
  <r>
    <x v="76"/>
    <x v="76"/>
    <x v="6"/>
    <x v="6"/>
    <x v="31"/>
    <x v="7068"/>
    <n v="328"/>
    <n v="1.37"/>
    <n v="95.95"/>
    <n v="1784.67"/>
    <n v="14741.03"/>
    <n v="22866"/>
    <n v="95.28"/>
    <n v="737.05"/>
    <n v="177766.48"/>
    <m/>
    <m/>
    <m/>
    <m/>
    <m/>
    <m/>
    <m/>
    <m/>
    <m/>
    <m/>
    <n v="321883"/>
    <n v="16764"/>
    <n v="69.849999999999994"/>
    <n v="16094.15"/>
  </r>
  <r>
    <x v="121"/>
    <x v="121"/>
    <x v="15"/>
    <x v="2"/>
    <x v="3"/>
    <x v="7069"/>
    <n v="116471"/>
    <n v="134.80000000000001"/>
    <n v="8908.9"/>
    <n v="596540.13"/>
    <n v="0"/>
    <m/>
    <m/>
    <m/>
    <m/>
    <m/>
    <m/>
    <m/>
    <m/>
    <m/>
    <m/>
    <m/>
    <m/>
    <m/>
    <m/>
    <n v="406620"/>
    <n v="56096"/>
    <n v="64.930000000000007"/>
    <n v="5647.5"/>
  </r>
  <r>
    <x v="159"/>
    <x v="159"/>
    <x v="14"/>
    <x v="12"/>
    <x v="6"/>
    <x v="4"/>
    <m/>
    <m/>
    <m/>
    <m/>
    <n v="0"/>
    <m/>
    <m/>
    <m/>
    <m/>
    <m/>
    <m/>
    <m/>
    <m/>
    <m/>
    <m/>
    <m/>
    <m/>
    <m/>
    <m/>
    <n v="0"/>
    <m/>
    <m/>
    <n v="0"/>
  </r>
  <r>
    <x v="75"/>
    <x v="75"/>
    <x v="8"/>
    <x v="4"/>
    <x v="79"/>
    <x v="7070"/>
    <n v="3556"/>
    <n v="4.29"/>
    <n v="154.83000000000001"/>
    <n v="9935.19"/>
    <n v="0"/>
    <m/>
    <m/>
    <m/>
    <m/>
    <m/>
    <m/>
    <m/>
    <m/>
    <m/>
    <m/>
    <m/>
    <m/>
    <m/>
    <m/>
    <n v="483400"/>
    <n v="25198"/>
    <n v="30.43"/>
    <n v="7005.8"/>
  </r>
  <r>
    <x v="94"/>
    <x v="94"/>
    <x v="12"/>
    <x v="2"/>
    <x v="38"/>
    <x v="7071"/>
    <n v="64822"/>
    <n v="96.46"/>
    <n v="6152.86"/>
    <n v="320440.8"/>
    <n v="0"/>
    <m/>
    <m/>
    <m/>
    <m/>
    <m/>
    <m/>
    <m/>
    <m/>
    <m/>
    <m/>
    <m/>
    <m/>
    <m/>
    <m/>
    <n v="1803.36"/>
    <n v="6254"/>
    <n v="9.31"/>
    <n v="32.200000000000003"/>
  </r>
  <r>
    <x v="11"/>
    <x v="11"/>
    <x v="15"/>
    <x v="2"/>
    <x v="29"/>
    <x v="7072"/>
    <n v="73100"/>
    <n v="117.15"/>
    <n v="10515.54"/>
    <n v="508531.44"/>
    <n v="0"/>
    <m/>
    <m/>
    <m/>
    <m/>
    <n v="177"/>
    <n v="844"/>
    <n v="1.35"/>
    <n v="3"/>
    <n v="2242.41"/>
    <m/>
    <m/>
    <m/>
    <m/>
    <m/>
    <n v="156571"/>
    <n v="8478"/>
    <n v="13.59"/>
    <n v="3010.98"/>
  </r>
  <r>
    <x v="14"/>
    <x v="14"/>
    <x v="0"/>
    <x v="5"/>
    <x v="33"/>
    <x v="7073"/>
    <n v="131284"/>
    <n v="109.4"/>
    <n v="7661.18"/>
    <n v="712489.74"/>
    <n v="8253.15"/>
    <n v="12592"/>
    <n v="10.49"/>
    <n v="82.53"/>
    <n v="99527.24"/>
    <m/>
    <m/>
    <m/>
    <m/>
    <m/>
    <m/>
    <m/>
    <m/>
    <m/>
    <m/>
    <n v="0"/>
    <n v="51800"/>
    <n v="43.17"/>
    <n v="0"/>
  </r>
  <r>
    <x v="81"/>
    <x v="81"/>
    <x v="1"/>
    <x v="1"/>
    <x v="16"/>
    <x v="6554"/>
    <n v="5"/>
    <n v="0.1"/>
    <n v="8.25"/>
    <n v="30.69"/>
    <n v="22.31"/>
    <n v="22"/>
    <n v="0.46"/>
    <n v="5.58"/>
    <n v="269.02"/>
    <m/>
    <m/>
    <m/>
    <m/>
    <m/>
    <m/>
    <m/>
    <m/>
    <m/>
    <m/>
    <n v="44"/>
    <n v="1761"/>
    <n v="36.69"/>
    <n v="11"/>
  </r>
  <r>
    <x v="141"/>
    <x v="141"/>
    <x v="6"/>
    <x v="7"/>
    <x v="82"/>
    <x v="7074"/>
    <n v="45593"/>
    <n v="102.69"/>
    <n v="8918.73"/>
    <n v="306893.49"/>
    <n v="0"/>
    <m/>
    <m/>
    <m/>
    <m/>
    <m/>
    <m/>
    <m/>
    <m/>
    <m/>
    <m/>
    <m/>
    <m/>
    <m/>
    <m/>
    <n v="88741"/>
    <n v="8624"/>
    <n v="19.420000000000002"/>
    <n v="2398.41"/>
  </r>
  <r>
    <x v="20"/>
    <x v="20"/>
    <x v="7"/>
    <x v="4"/>
    <x v="10"/>
    <x v="7075"/>
    <n v="1986"/>
    <n v="2.2400000000000002"/>
    <n v="160.32"/>
    <n v="11033.52"/>
    <n v="652"/>
    <n v="1191"/>
    <n v="1.34"/>
    <n v="8.81"/>
    <n v="7862.66"/>
    <m/>
    <m/>
    <m/>
    <m/>
    <m/>
    <m/>
    <m/>
    <m/>
    <m/>
    <m/>
    <n v="0"/>
    <m/>
    <m/>
    <n v="0"/>
  </r>
  <r>
    <x v="144"/>
    <x v="144"/>
    <x v="10"/>
    <x v="3"/>
    <x v="51"/>
    <x v="4"/>
    <m/>
    <m/>
    <m/>
    <m/>
    <n v="0"/>
    <m/>
    <m/>
    <m/>
    <m/>
    <m/>
    <m/>
    <m/>
    <m/>
    <m/>
    <m/>
    <m/>
    <m/>
    <m/>
    <m/>
    <n v="90.78"/>
    <n v="2106"/>
    <n v="175.5"/>
    <n v="90.78"/>
  </r>
  <r>
    <x v="40"/>
    <x v="40"/>
    <x v="10"/>
    <x v="0"/>
    <x v="58"/>
    <x v="7076"/>
    <n v="102079"/>
    <n v="81.790000000000006"/>
    <n v="7785.58"/>
    <n v="753021"/>
    <n v="0"/>
    <m/>
    <m/>
    <m/>
    <m/>
    <m/>
    <m/>
    <m/>
    <m/>
    <m/>
    <m/>
    <m/>
    <m/>
    <m/>
    <m/>
    <n v="354700"/>
    <n v="20882"/>
    <n v="16.73"/>
    <n v="3410.58"/>
  </r>
  <r>
    <x v="163"/>
    <x v="163"/>
    <x v="8"/>
    <x v="1"/>
    <x v="6"/>
    <x v="7077"/>
    <n v="813"/>
    <n v="8.4700000000000006"/>
    <n v="436.25"/>
    <n v="3245.7"/>
    <n v="0"/>
    <m/>
    <m/>
    <m/>
    <m/>
    <m/>
    <m/>
    <m/>
    <m/>
    <m/>
    <m/>
    <m/>
    <m/>
    <m/>
    <m/>
    <n v="44600"/>
    <n v="4102"/>
    <n v="42.73"/>
    <n v="5575"/>
  </r>
  <r>
    <x v="12"/>
    <x v="12"/>
    <x v="14"/>
    <x v="5"/>
    <x v="15"/>
    <x v="4"/>
    <m/>
    <m/>
    <m/>
    <m/>
    <n v="0"/>
    <m/>
    <m/>
    <m/>
    <m/>
    <m/>
    <m/>
    <m/>
    <m/>
    <m/>
    <m/>
    <m/>
    <m/>
    <m/>
    <m/>
    <n v="0"/>
    <m/>
    <m/>
    <n v="0"/>
  </r>
  <r>
    <x v="138"/>
    <x v="138"/>
    <x v="3"/>
    <x v="7"/>
    <x v="81"/>
    <x v="7078"/>
    <n v="23500"/>
    <n v="63.17"/>
    <n v="4140.6499999999996"/>
    <n v="119374.8"/>
    <n v="7042.68"/>
    <n v="16224"/>
    <n v="43.61"/>
    <n v="227.18"/>
    <n v="84929.75"/>
    <m/>
    <m/>
    <m/>
    <m/>
    <m/>
    <m/>
    <m/>
    <m/>
    <m/>
    <m/>
    <n v="107486"/>
    <n v="5733"/>
    <n v="15.41"/>
    <n v="3467.29"/>
  </r>
  <r>
    <x v="75"/>
    <x v="75"/>
    <x v="12"/>
    <x v="0"/>
    <x v="5"/>
    <x v="7079"/>
    <n v="47430"/>
    <n v="49.41"/>
    <n v="9928.93"/>
    <n v="738712.02"/>
    <n v="56723.57"/>
    <n v="81804"/>
    <n v="85.21"/>
    <n v="709.04"/>
    <n v="684046.54"/>
    <m/>
    <m/>
    <m/>
    <m/>
    <m/>
    <m/>
    <m/>
    <m/>
    <m/>
    <m/>
    <n v="267000"/>
    <n v="6259"/>
    <n v="6.52"/>
    <n v="3337.5"/>
  </r>
  <r>
    <x v="80"/>
    <x v="80"/>
    <x v="13"/>
    <x v="6"/>
    <x v="16"/>
    <x v="4"/>
    <m/>
    <m/>
    <m/>
    <m/>
    <n v="0"/>
    <m/>
    <m/>
    <m/>
    <m/>
    <m/>
    <m/>
    <m/>
    <m/>
    <m/>
    <m/>
    <m/>
    <m/>
    <m/>
    <m/>
    <n v="23000"/>
    <n v="4033"/>
    <n v="84.02"/>
    <n v="5750"/>
  </r>
  <r>
    <x v="135"/>
    <x v="135"/>
    <x v="6"/>
    <x v="4"/>
    <x v="57"/>
    <x v="7080"/>
    <n v="194299"/>
    <n v="385.51"/>
    <n v="338.07"/>
    <n v="13205.07"/>
    <n v="1050.44"/>
    <n v="97584"/>
    <n v="193.62"/>
    <m/>
    <m/>
    <m/>
    <m/>
    <m/>
    <m/>
    <m/>
    <m/>
    <m/>
    <m/>
    <m/>
    <m/>
    <n v="324058"/>
    <n v="15830"/>
    <n v="31.41"/>
    <n v="7715.67"/>
  </r>
  <r>
    <x v="97"/>
    <x v="97"/>
    <x v="3"/>
    <x v="7"/>
    <x v="9"/>
    <x v="3195"/>
    <n v="63896"/>
    <n v="133.12"/>
    <n v="10169.25"/>
    <n v="378296.1"/>
    <n v="0"/>
    <m/>
    <m/>
    <m/>
    <m/>
    <m/>
    <m/>
    <m/>
    <m/>
    <m/>
    <m/>
    <m/>
    <m/>
    <m/>
    <m/>
    <n v="245100"/>
    <n v="27808"/>
    <n v="57.93"/>
    <n v="6127.5"/>
  </r>
  <r>
    <x v="147"/>
    <x v="147"/>
    <x v="4"/>
    <x v="7"/>
    <x v="38"/>
    <x v="7081"/>
    <n v="26344"/>
    <n v="39.200000000000003"/>
    <n v="2133.0700000000002"/>
    <n v="111090.36"/>
    <n v="24895.25"/>
    <n v="29794"/>
    <n v="44.34"/>
    <n v="444.56"/>
    <n v="300219.26"/>
    <m/>
    <m/>
    <m/>
    <m/>
    <m/>
    <m/>
    <m/>
    <m/>
    <m/>
    <m/>
    <n v="1188"/>
    <n v="14504"/>
    <n v="21.58"/>
    <n v="21.21"/>
  </r>
  <r>
    <x v="37"/>
    <x v="37"/>
    <x v="14"/>
    <x v="18"/>
    <x v="41"/>
    <x v="4"/>
    <m/>
    <m/>
    <m/>
    <m/>
    <n v="0"/>
    <m/>
    <m/>
    <m/>
    <m/>
    <m/>
    <m/>
    <m/>
    <m/>
    <m/>
    <m/>
    <m/>
    <m/>
    <m/>
    <m/>
    <n v="0"/>
    <m/>
    <m/>
    <n v="0"/>
  </r>
  <r>
    <x v="151"/>
    <x v="151"/>
    <x v="15"/>
    <x v="2"/>
    <x v="9"/>
    <x v="7082"/>
    <n v="66359"/>
    <n v="138.25"/>
    <n v="11408"/>
    <n v="424377.59999999998"/>
    <n v="0"/>
    <m/>
    <m/>
    <m/>
    <m/>
    <m/>
    <m/>
    <m/>
    <m/>
    <m/>
    <m/>
    <m/>
    <m/>
    <m/>
    <m/>
    <n v="0"/>
    <n v="124183"/>
    <n v="258.70999999999998"/>
    <n v="0"/>
  </r>
  <r>
    <x v="17"/>
    <x v="17"/>
    <x v="6"/>
    <x v="25"/>
    <x v="16"/>
    <x v="4"/>
    <m/>
    <m/>
    <m/>
    <m/>
    <n v="0"/>
    <m/>
    <m/>
    <m/>
    <m/>
    <m/>
    <m/>
    <m/>
    <m/>
    <m/>
    <m/>
    <m/>
    <m/>
    <m/>
    <m/>
    <n v="0"/>
    <m/>
    <m/>
    <n v="0"/>
  </r>
  <r>
    <x v="83"/>
    <x v="83"/>
    <x v="10"/>
    <x v="7"/>
    <x v="9"/>
    <x v="7083"/>
    <n v="54213"/>
    <n v="112.94"/>
    <n v="11432"/>
    <n v="425270.4"/>
    <n v="0"/>
    <m/>
    <m/>
    <m/>
    <m/>
    <m/>
    <m/>
    <m/>
    <m/>
    <m/>
    <m/>
    <m/>
    <m/>
    <m/>
    <m/>
    <n v="939"/>
    <n v="7921"/>
    <n v="16.5"/>
    <n v="23.48"/>
  </r>
  <r>
    <x v="191"/>
    <x v="191"/>
    <x v="11"/>
    <x v="4"/>
    <x v="100"/>
    <x v="4"/>
    <m/>
    <m/>
    <m/>
    <m/>
    <n v="22253.15"/>
    <n v="26540"/>
    <n v="78.989999999999995"/>
    <n v="794.76"/>
    <n v="268357.44"/>
    <m/>
    <m/>
    <m/>
    <m/>
    <m/>
    <m/>
    <m/>
    <m/>
    <m/>
    <m/>
    <n v="0"/>
    <m/>
    <m/>
    <n v="0"/>
  </r>
  <r>
    <x v="49"/>
    <x v="49"/>
    <x v="0"/>
    <x v="1"/>
    <x v="71"/>
    <x v="2670"/>
    <n v="33"/>
    <n v="0.55000000000000004"/>
    <n v="24.6"/>
    <n v="114.39"/>
    <n v="0"/>
    <m/>
    <m/>
    <m/>
    <m/>
    <m/>
    <m/>
    <m/>
    <m/>
    <m/>
    <m/>
    <m/>
    <m/>
    <m/>
    <m/>
    <n v="45434"/>
    <n v="4152"/>
    <n v="69.2"/>
    <n v="9086.7999999999993"/>
  </r>
  <r>
    <x v="143"/>
    <x v="143"/>
    <x v="13"/>
    <x v="6"/>
    <x v="11"/>
    <x v="3817"/>
    <n v="183"/>
    <n v="1.53"/>
    <n v="83.3"/>
    <n v="774.69"/>
    <n v="0"/>
    <m/>
    <m/>
    <m/>
    <m/>
    <m/>
    <m/>
    <m/>
    <m/>
    <m/>
    <m/>
    <m/>
    <m/>
    <m/>
    <m/>
    <n v="1092.17"/>
    <n v="2849"/>
    <n v="23.74"/>
    <n v="109.22"/>
  </r>
  <r>
    <x v="30"/>
    <x v="30"/>
    <x v="14"/>
    <x v="11"/>
    <x v="17"/>
    <x v="4"/>
    <m/>
    <m/>
    <m/>
    <m/>
    <n v="0"/>
    <m/>
    <m/>
    <m/>
    <m/>
    <m/>
    <m/>
    <m/>
    <m/>
    <m/>
    <m/>
    <m/>
    <m/>
    <m/>
    <m/>
    <n v="1487838.49"/>
    <n v="79141"/>
    <n v="131.9"/>
    <n v="29756.77"/>
  </r>
  <r>
    <x v="59"/>
    <x v="59"/>
    <x v="8"/>
    <x v="7"/>
    <x v="21"/>
    <x v="7084"/>
    <n v="41041"/>
    <n v="142.5"/>
    <n v="8269.75"/>
    <n v="184580.82"/>
    <n v="0"/>
    <m/>
    <m/>
    <m/>
    <m/>
    <m/>
    <m/>
    <m/>
    <m/>
    <m/>
    <m/>
    <m/>
    <m/>
    <m/>
    <m/>
    <n v="318905"/>
    <n v="2525"/>
    <n v="8.77"/>
    <n v="13287.71"/>
  </r>
  <r>
    <x v="56"/>
    <x v="56"/>
    <x v="4"/>
    <x v="2"/>
    <x v="21"/>
    <x v="7085"/>
    <n v="10254"/>
    <n v="35.6"/>
    <n v="2402.5"/>
    <n v="53623.8"/>
    <n v="5657.61"/>
    <n v="8358"/>
    <n v="29.02"/>
    <n v="235.73"/>
    <n v="68226.86"/>
    <m/>
    <m/>
    <m/>
    <m/>
    <m/>
    <m/>
    <m/>
    <m/>
    <m/>
    <m/>
    <n v="11312"/>
    <n v="4433"/>
    <n v="15.39"/>
    <n v="471.33"/>
  </r>
  <r>
    <x v="40"/>
    <x v="40"/>
    <x v="5"/>
    <x v="5"/>
    <x v="15"/>
    <x v="7086"/>
    <n v="54206"/>
    <n v="125.48"/>
    <n v="8052.22"/>
    <n v="269588.40000000002"/>
    <n v="0"/>
    <m/>
    <m/>
    <m/>
    <m/>
    <m/>
    <m/>
    <m/>
    <m/>
    <m/>
    <m/>
    <m/>
    <m/>
    <m/>
    <m/>
    <n v="238158"/>
    <n v="20638"/>
    <n v="47.77"/>
    <n v="6615.5"/>
  </r>
  <r>
    <x v="63"/>
    <x v="63"/>
    <x v="14"/>
    <x v="4"/>
    <x v="40"/>
    <x v="7087"/>
    <n v="117202"/>
    <n v="139.53"/>
    <n v="6563.66"/>
    <n v="427294.08"/>
    <n v="57926.29"/>
    <n v="86485"/>
    <n v="102.96"/>
    <n v="827.52"/>
    <n v="698550.45"/>
    <m/>
    <m/>
    <m/>
    <m/>
    <m/>
    <m/>
    <m/>
    <m/>
    <m/>
    <m/>
    <n v="765341"/>
    <n v="95497"/>
    <n v="113.69"/>
    <n v="10933.44"/>
  </r>
  <r>
    <x v="142"/>
    <x v="142"/>
    <x v="11"/>
    <x v="2"/>
    <x v="2"/>
    <x v="862"/>
    <n v="90756"/>
    <n v="118.17"/>
    <n v="8343.75"/>
    <n v="496620"/>
    <n v="0"/>
    <m/>
    <m/>
    <m/>
    <m/>
    <m/>
    <m/>
    <m/>
    <m/>
    <m/>
    <m/>
    <m/>
    <m/>
    <m/>
    <m/>
    <n v="111500"/>
    <n v="5865"/>
    <n v="7.64"/>
    <n v="1742.19"/>
  </r>
  <r>
    <x v="41"/>
    <x v="41"/>
    <x v="4"/>
    <x v="1"/>
    <x v="16"/>
    <x v="7088"/>
    <n v="66"/>
    <n v="1.38"/>
    <n v="22.75"/>
    <n v="84.63"/>
    <n v="0"/>
    <m/>
    <m/>
    <m/>
    <m/>
    <m/>
    <m/>
    <m/>
    <m/>
    <m/>
    <m/>
    <m/>
    <m/>
    <m/>
    <m/>
    <n v="0.32"/>
    <n v="2586"/>
    <n v="53.88"/>
    <n v="0.08"/>
  </r>
  <r>
    <x v="73"/>
    <x v="73"/>
    <x v="0"/>
    <x v="4"/>
    <x v="85"/>
    <x v="7089"/>
    <n v="298402"/>
    <n v="110.03"/>
    <n v="9812.98"/>
    <n v="2062492.62"/>
    <n v="211642.1"/>
    <n v="314853"/>
    <n v="116.1"/>
    <n v="936.47"/>
    <n v="2552255.52"/>
    <m/>
    <m/>
    <m/>
    <m/>
    <m/>
    <m/>
    <m/>
    <m/>
    <m/>
    <m/>
    <n v="2199640"/>
    <n v="157719"/>
    <n v="58.16"/>
    <n v="9732.92"/>
  </r>
  <r>
    <x v="0"/>
    <x v="0"/>
    <x v="8"/>
    <x v="17"/>
    <x v="33"/>
    <x v="7090"/>
    <n v="1604"/>
    <n v="1.34"/>
    <n v="41.95"/>
    <n v="3901.35"/>
    <n v="0"/>
    <m/>
    <m/>
    <m/>
    <m/>
    <m/>
    <m/>
    <m/>
    <m/>
    <m/>
    <m/>
    <m/>
    <m/>
    <m/>
    <m/>
    <n v="0"/>
    <m/>
    <m/>
    <n v="0"/>
  </r>
  <r>
    <x v="47"/>
    <x v="47"/>
    <x v="11"/>
    <x v="0"/>
    <x v="55"/>
    <x v="7091"/>
    <n v="47763"/>
    <n v="41.46"/>
    <n v="2591.63"/>
    <n v="231380.28"/>
    <n v="37651.79"/>
    <n v="42652"/>
    <n v="37.020000000000003"/>
    <m/>
    <m/>
    <m/>
    <m/>
    <m/>
    <m/>
    <m/>
    <m/>
    <m/>
    <m/>
    <m/>
    <m/>
    <n v="3.77"/>
    <n v="19404"/>
    <n v="16.84"/>
    <n v="0.04"/>
  </r>
  <r>
    <x v="143"/>
    <x v="143"/>
    <x v="3"/>
    <x v="2"/>
    <x v="29"/>
    <x v="7092"/>
    <n v="79720"/>
    <n v="127.76"/>
    <n v="9246.15"/>
    <n v="447144"/>
    <n v="0"/>
    <m/>
    <m/>
    <m/>
    <m/>
    <m/>
    <m/>
    <m/>
    <m/>
    <m/>
    <m/>
    <m/>
    <m/>
    <m/>
    <m/>
    <n v="1155.8599999999999"/>
    <n v="4037"/>
    <n v="6.47"/>
    <n v="22.23"/>
  </r>
  <r>
    <x v="75"/>
    <x v="75"/>
    <x v="9"/>
    <x v="4"/>
    <x v="79"/>
    <x v="7093"/>
    <n v="2267"/>
    <n v="2.74"/>
    <n v="157.59"/>
    <n v="10112.82"/>
    <n v="0"/>
    <m/>
    <m/>
    <m/>
    <m/>
    <m/>
    <m/>
    <m/>
    <m/>
    <m/>
    <m/>
    <m/>
    <m/>
    <m/>
    <m/>
    <n v="401500"/>
    <n v="11090"/>
    <n v="13.39"/>
    <n v="5818.84"/>
  </r>
  <r>
    <x v="71"/>
    <x v="71"/>
    <x v="2"/>
    <x v="5"/>
    <x v="17"/>
    <x v="7094"/>
    <n v="25753"/>
    <n v="42.92"/>
    <n v="4068"/>
    <n v="189162"/>
    <n v="13788.33"/>
    <n v="20212"/>
    <n v="33.69"/>
    <n v="275.77"/>
    <n v="166277.62"/>
    <m/>
    <m/>
    <m/>
    <m/>
    <m/>
    <m/>
    <m/>
    <m/>
    <m/>
    <m/>
    <n v="154.13999999999999"/>
    <n v="8313"/>
    <n v="13.86"/>
    <n v="3.08"/>
  </r>
  <r>
    <x v="56"/>
    <x v="56"/>
    <x v="13"/>
    <x v="3"/>
    <x v="16"/>
    <x v="4"/>
    <n v="0"/>
    <n v="0"/>
    <m/>
    <m/>
    <n v="0"/>
    <n v="0"/>
    <n v="0"/>
    <m/>
    <m/>
    <m/>
    <m/>
    <m/>
    <m/>
    <m/>
    <m/>
    <m/>
    <m/>
    <m/>
    <m/>
    <n v="13109"/>
    <n v="2215"/>
    <n v="46.15"/>
    <n v="3277.25"/>
  </r>
  <r>
    <x v="5"/>
    <x v="5"/>
    <x v="4"/>
    <x v="5"/>
    <x v="33"/>
    <x v="7095"/>
    <n v="122930"/>
    <n v="102.44"/>
    <n v="6652.8"/>
    <n v="618710.4"/>
    <n v="0"/>
    <m/>
    <m/>
    <m/>
    <m/>
    <m/>
    <m/>
    <m/>
    <m/>
    <m/>
    <m/>
    <m/>
    <m/>
    <m/>
    <m/>
    <n v="1868"/>
    <n v="11163"/>
    <n v="9.3000000000000007"/>
    <n v="18.68"/>
  </r>
  <r>
    <x v="66"/>
    <x v="66"/>
    <x v="10"/>
    <x v="11"/>
    <x v="84"/>
    <x v="7096"/>
    <n v="182110"/>
    <n v="133.12"/>
    <n v="11160.47"/>
    <n v="1183233.42"/>
    <n v="82096.02"/>
    <n v="190397"/>
    <n v="139.18"/>
    <n v="720.14"/>
    <n v="990020.57"/>
    <m/>
    <m/>
    <m/>
    <m/>
    <m/>
    <m/>
    <m/>
    <m/>
    <m/>
    <m/>
    <n v="15360"/>
    <n v="139621"/>
    <n v="102.06"/>
    <n v="134.74"/>
  </r>
  <r>
    <x v="103"/>
    <x v="103"/>
    <x v="2"/>
    <x v="28"/>
    <x v="16"/>
    <x v="4"/>
    <m/>
    <m/>
    <m/>
    <m/>
    <n v="0"/>
    <m/>
    <m/>
    <m/>
    <m/>
    <m/>
    <m/>
    <m/>
    <m/>
    <m/>
    <m/>
    <m/>
    <m/>
    <m/>
    <m/>
    <n v="144.52000000000001"/>
    <n v="501"/>
    <n v="10.44"/>
    <n v="36.130000000000003"/>
  </r>
  <r>
    <x v="183"/>
    <x v="183"/>
    <x v="1"/>
    <x v="2"/>
    <x v="20"/>
    <x v="7097"/>
    <n v="70064"/>
    <n v="97.31"/>
    <n v="11034.67"/>
    <n v="615734.4"/>
    <n v="0"/>
    <m/>
    <m/>
    <m/>
    <m/>
    <m/>
    <m/>
    <m/>
    <m/>
    <m/>
    <m/>
    <m/>
    <m/>
    <m/>
    <m/>
    <n v="192400"/>
    <n v="8249"/>
    <n v="11.46"/>
    <n v="3206.67"/>
  </r>
  <r>
    <x v="85"/>
    <x v="85"/>
    <x v="12"/>
    <x v="11"/>
    <x v="64"/>
    <x v="7098"/>
    <n v="9279"/>
    <n v="10.31"/>
    <n v="442.75"/>
    <n v="30881.58"/>
    <n v="6798.25"/>
    <n v="14591"/>
    <n v="16.21"/>
    <n v="90.64"/>
    <n v="81982.19"/>
    <m/>
    <m/>
    <m/>
    <m/>
    <m/>
    <m/>
    <m/>
    <m/>
    <m/>
    <m/>
    <n v="7670"/>
    <n v="61823"/>
    <n v="68.69"/>
    <n v="102.27"/>
  </r>
  <r>
    <x v="111"/>
    <x v="111"/>
    <x v="0"/>
    <x v="1"/>
    <x v="28"/>
    <x v="7099"/>
    <n v="345"/>
    <n v="2.4"/>
    <n v="152.58000000000001"/>
    <n v="1702.83"/>
    <n v="121.24"/>
    <n v="213"/>
    <n v="1.48"/>
    <n v="10.1"/>
    <n v="1462.09"/>
    <m/>
    <m/>
    <m/>
    <m/>
    <m/>
    <m/>
    <m/>
    <m/>
    <m/>
    <m/>
    <n v="993.4"/>
    <n v="5182"/>
    <n v="35.99"/>
    <n v="82.78"/>
  </r>
  <r>
    <x v="85"/>
    <x v="85"/>
    <x v="14"/>
    <x v="0"/>
    <x v="5"/>
    <x v="7100"/>
    <n v="86706"/>
    <n v="90.32"/>
    <n v="6088.21"/>
    <n v="452963.01"/>
    <n v="0"/>
    <m/>
    <m/>
    <m/>
    <m/>
    <m/>
    <m/>
    <m/>
    <m/>
    <m/>
    <m/>
    <m/>
    <m/>
    <m/>
    <m/>
    <n v="3186"/>
    <n v="56196"/>
    <n v="58.54"/>
    <n v="39.83"/>
  </r>
  <r>
    <x v="138"/>
    <x v="138"/>
    <x v="14"/>
    <x v="7"/>
    <x v="81"/>
    <x v="3576"/>
    <n v="10764"/>
    <n v="28.94"/>
    <n v="2027.1"/>
    <n v="58441.2"/>
    <n v="0"/>
    <m/>
    <m/>
    <m/>
    <m/>
    <m/>
    <m/>
    <m/>
    <m/>
    <m/>
    <m/>
    <m/>
    <m/>
    <m/>
    <m/>
    <n v="0"/>
    <m/>
    <m/>
    <n v="0"/>
  </r>
  <r>
    <x v="59"/>
    <x v="59"/>
    <x v="9"/>
    <x v="7"/>
    <x v="21"/>
    <x v="7101"/>
    <n v="36064"/>
    <n v="125.22"/>
    <n v="9585.58"/>
    <n v="213950.22"/>
    <n v="0"/>
    <m/>
    <m/>
    <m/>
    <m/>
    <m/>
    <m/>
    <m/>
    <m/>
    <m/>
    <m/>
    <m/>
    <m/>
    <m/>
    <m/>
    <n v="58441"/>
    <n v="3015"/>
    <n v="10.47"/>
    <n v="2435.04"/>
  </r>
  <r>
    <x v="52"/>
    <x v="52"/>
    <x v="6"/>
    <x v="3"/>
    <x v="69"/>
    <x v="7102"/>
    <n v="74004"/>
    <n v="106.33"/>
    <n v="6513.52"/>
    <n v="351339.12"/>
    <n v="49676.04"/>
    <n v="75423"/>
    <n v="108.37"/>
    <n v="856.48"/>
    <n v="599058.30000000005"/>
    <m/>
    <m/>
    <m/>
    <m/>
    <m/>
    <m/>
    <m/>
    <m/>
    <m/>
    <m/>
    <n v="7426"/>
    <n v="47300"/>
    <n v="67.959999999999994"/>
    <n v="128.03"/>
  </r>
  <r>
    <x v="98"/>
    <x v="98"/>
    <x v="8"/>
    <x v="0"/>
    <x v="86"/>
    <x v="7103"/>
    <n v="136438"/>
    <n v="84.85"/>
    <n v="4776.24"/>
    <n v="595214.88"/>
    <n v="56640.160000000003"/>
    <n v="70944"/>
    <n v="44.12"/>
    <m/>
    <m/>
    <m/>
    <m/>
    <m/>
    <m/>
    <m/>
    <m/>
    <m/>
    <m/>
    <m/>
    <m/>
    <n v="0"/>
    <m/>
    <m/>
    <n v="0"/>
  </r>
  <r>
    <x v="54"/>
    <x v="54"/>
    <x v="13"/>
    <x v="2"/>
    <x v="9"/>
    <x v="7104"/>
    <n v="52686"/>
    <n v="109.76"/>
    <n v="7418.25"/>
    <n v="275958.90000000002"/>
    <n v="0"/>
    <m/>
    <m/>
    <m/>
    <m/>
    <m/>
    <m/>
    <m/>
    <m/>
    <m/>
    <m/>
    <m/>
    <m/>
    <m/>
    <m/>
    <n v="80000"/>
    <n v="7722"/>
    <n v="16.09"/>
    <n v="2000"/>
  </r>
  <r>
    <x v="147"/>
    <x v="147"/>
    <x v="13"/>
    <x v="5"/>
    <x v="87"/>
    <x v="7105"/>
    <n v="262331"/>
    <n v="168.16"/>
    <n v="9068.33"/>
    <n v="1096361.19"/>
    <n v="7024.25"/>
    <n v="9601"/>
    <n v="6.15"/>
    <n v="54.03"/>
    <n v="84707.520000000004"/>
    <m/>
    <m/>
    <m/>
    <m/>
    <m/>
    <m/>
    <m/>
    <m/>
    <m/>
    <m/>
    <n v="3213"/>
    <n v="37376"/>
    <n v="23.96"/>
    <n v="24.72"/>
  </r>
  <r>
    <x v="149"/>
    <x v="149"/>
    <x v="14"/>
    <x v="2"/>
    <x v="42"/>
    <x v="7106"/>
    <n v="58071"/>
    <n v="161.31"/>
    <n v="10550.97"/>
    <n v="294371.96999999997"/>
    <n v="0"/>
    <m/>
    <m/>
    <m/>
    <m/>
    <m/>
    <m/>
    <m/>
    <m/>
    <m/>
    <m/>
    <m/>
    <m/>
    <m/>
    <m/>
    <n v="0"/>
    <m/>
    <m/>
    <n v="0"/>
  </r>
  <r>
    <x v="10"/>
    <x v="10"/>
    <x v="5"/>
    <x v="4"/>
    <x v="15"/>
    <x v="4"/>
    <m/>
    <m/>
    <m/>
    <m/>
    <n v="0"/>
    <m/>
    <m/>
    <m/>
    <m/>
    <m/>
    <m/>
    <m/>
    <m/>
    <m/>
    <m/>
    <m/>
    <m/>
    <m/>
    <m/>
    <n v="261941"/>
    <n v="31574"/>
    <n v="73.09"/>
    <n v="7276.14"/>
  </r>
  <r>
    <x v="41"/>
    <x v="41"/>
    <x v="0"/>
    <x v="1"/>
    <x v="16"/>
    <x v="7107"/>
    <n v="636"/>
    <n v="13.25"/>
    <n v="1032"/>
    <n v="3839.04"/>
    <n v="0"/>
    <m/>
    <m/>
    <m/>
    <m/>
    <m/>
    <m/>
    <m/>
    <m/>
    <m/>
    <m/>
    <m/>
    <m/>
    <m/>
    <m/>
    <n v="0.48"/>
    <n v="4325"/>
    <n v="90.1"/>
    <n v="0.12"/>
  </r>
  <r>
    <x v="62"/>
    <x v="62"/>
    <x v="13"/>
    <x v="2"/>
    <x v="127"/>
    <x v="7108"/>
    <n v="72409"/>
    <n v="95.78"/>
    <n v="7055.94"/>
    <n v="413407.32"/>
    <n v="6139.67"/>
    <n v="8035"/>
    <n v="10.63"/>
    <n v="97.46"/>
    <n v="74040.13"/>
    <m/>
    <m/>
    <m/>
    <m/>
    <m/>
    <m/>
    <m/>
    <m/>
    <m/>
    <m/>
    <n v="1590"/>
    <n v="16543"/>
    <n v="21.88"/>
    <n v="25.24"/>
  </r>
  <r>
    <x v="128"/>
    <x v="128"/>
    <x v="11"/>
    <x v="7"/>
    <x v="28"/>
    <x v="6806"/>
    <n v="7532"/>
    <n v="52.31"/>
    <n v="4000.08"/>
    <n v="44640.93"/>
    <n v="2048"/>
    <n v="3452"/>
    <n v="23.97"/>
    <n v="170.67"/>
    <n v="24697.45"/>
    <m/>
    <m/>
    <m/>
    <m/>
    <m/>
    <m/>
    <m/>
    <m/>
    <m/>
    <m/>
    <n v="14420.32"/>
    <n v="3447"/>
    <n v="23.94"/>
    <n v="1201.69"/>
  </r>
  <r>
    <x v="95"/>
    <x v="95"/>
    <x v="15"/>
    <x v="5"/>
    <x v="30"/>
    <x v="7109"/>
    <n v="48673"/>
    <n v="84.5"/>
    <n v="7793.85"/>
    <n v="347917.65"/>
    <n v="0"/>
    <m/>
    <m/>
    <m/>
    <m/>
    <m/>
    <m/>
    <m/>
    <m/>
    <m/>
    <m/>
    <m/>
    <m/>
    <m/>
    <m/>
    <n v="135850"/>
    <n v="5585"/>
    <n v="9.6999999999999993"/>
    <n v="2830.21"/>
  </r>
  <r>
    <x v="148"/>
    <x v="148"/>
    <x v="12"/>
    <x v="1"/>
    <x v="7"/>
    <x v="7110"/>
    <n v="1321"/>
    <n v="55.04"/>
    <n v="3998.5"/>
    <n v="7437.21"/>
    <n v="0"/>
    <m/>
    <m/>
    <m/>
    <m/>
    <m/>
    <m/>
    <m/>
    <m/>
    <m/>
    <m/>
    <m/>
    <m/>
    <m/>
    <m/>
    <n v="12.03"/>
    <n v="175"/>
    <n v="7.29"/>
    <n v="6.02"/>
  </r>
  <r>
    <x v="58"/>
    <x v="58"/>
    <x v="0"/>
    <x v="1"/>
    <x v="7"/>
    <x v="6102"/>
    <n v="128"/>
    <n v="5.33"/>
    <n v="157"/>
    <n v="292.02"/>
    <n v="0"/>
    <n v="33"/>
    <n v="1.38"/>
    <m/>
    <m/>
    <m/>
    <m/>
    <m/>
    <m/>
    <m/>
    <m/>
    <m/>
    <m/>
    <m/>
    <m/>
    <n v="2106.8200000000002"/>
    <n v="338"/>
    <n v="14.08"/>
    <n v="1053.4100000000001"/>
  </r>
  <r>
    <x v="166"/>
    <x v="166"/>
    <x v="10"/>
    <x v="7"/>
    <x v="20"/>
    <x v="7111"/>
    <n v="45076"/>
    <n v="62.61"/>
    <n v="9933.33"/>
    <n v="554280"/>
    <n v="0"/>
    <m/>
    <m/>
    <m/>
    <m/>
    <m/>
    <m/>
    <m/>
    <m/>
    <m/>
    <m/>
    <m/>
    <m/>
    <m/>
    <m/>
    <n v="558"/>
    <n v="3644"/>
    <n v="5.0599999999999996"/>
    <n v="9.3000000000000007"/>
  </r>
  <r>
    <x v="56"/>
    <x v="56"/>
    <x v="0"/>
    <x v="2"/>
    <x v="21"/>
    <x v="7112"/>
    <n v="4211"/>
    <n v="14.62"/>
    <n v="618.46"/>
    <n v="13803.99"/>
    <n v="2080.5"/>
    <n v="3038"/>
    <n v="10.55"/>
    <n v="86.69"/>
    <n v="25089.43"/>
    <m/>
    <m/>
    <m/>
    <m/>
    <m/>
    <m/>
    <m/>
    <m/>
    <m/>
    <m/>
    <n v="63700"/>
    <n v="8592"/>
    <n v="29.83"/>
    <n v="2654.17"/>
  </r>
  <r>
    <x v="0"/>
    <x v="0"/>
    <x v="11"/>
    <x v="6"/>
    <x v="21"/>
    <x v="7113"/>
    <n v="31497"/>
    <n v="109.36"/>
    <n v="8679.67"/>
    <n v="193730.16"/>
    <n v="16323"/>
    <n v="27694"/>
    <n v="96.16"/>
    <m/>
    <m/>
    <m/>
    <m/>
    <m/>
    <m/>
    <m/>
    <m/>
    <m/>
    <m/>
    <m/>
    <m/>
    <n v="4712"/>
    <n v="31675"/>
    <n v="109.98"/>
    <n v="196.33"/>
  </r>
  <r>
    <x v="12"/>
    <x v="12"/>
    <x v="6"/>
    <x v="0"/>
    <x v="1"/>
    <x v="4"/>
    <m/>
    <m/>
    <m/>
    <m/>
    <n v="0"/>
    <m/>
    <m/>
    <m/>
    <m/>
    <m/>
    <m/>
    <m/>
    <m/>
    <m/>
    <m/>
    <m/>
    <m/>
    <m/>
    <m/>
    <n v="0"/>
    <m/>
    <m/>
    <n v="0"/>
  </r>
  <r>
    <x v="17"/>
    <x v="17"/>
    <x v="0"/>
    <x v="7"/>
    <x v="64"/>
    <x v="7114"/>
    <n v="28051"/>
    <n v="31.17"/>
    <n v="3289.6"/>
    <n v="229449.60000000001"/>
    <n v="37189.14"/>
    <n v="51095"/>
    <n v="56.77"/>
    <n v="495.86"/>
    <n v="448474.96"/>
    <m/>
    <m/>
    <m/>
    <m/>
    <m/>
    <m/>
    <m/>
    <m/>
    <m/>
    <m/>
    <n v="474325"/>
    <n v="59039"/>
    <n v="65.599999999999994"/>
    <n v="6324.33"/>
  </r>
  <r>
    <x v="126"/>
    <x v="126"/>
    <x v="8"/>
    <x v="7"/>
    <x v="64"/>
    <x v="7115"/>
    <n v="110560"/>
    <n v="122.84"/>
    <n v="11214.93"/>
    <n v="782241.6"/>
    <n v="0"/>
    <m/>
    <m/>
    <m/>
    <m/>
    <m/>
    <m/>
    <m/>
    <m/>
    <m/>
    <m/>
    <m/>
    <m/>
    <m/>
    <m/>
    <n v="2807.3"/>
    <n v="15928"/>
    <n v="17.7"/>
    <n v="37.43"/>
  </r>
  <r>
    <x v="29"/>
    <x v="29"/>
    <x v="5"/>
    <x v="1"/>
    <x v="32"/>
    <x v="1745"/>
    <n v="1388"/>
    <n v="12.85"/>
    <n v="472.33"/>
    <n v="3953.43"/>
    <n v="689.62"/>
    <n v="727"/>
    <n v="6.73"/>
    <m/>
    <m/>
    <m/>
    <m/>
    <m/>
    <m/>
    <m/>
    <m/>
    <m/>
    <m/>
    <m/>
    <m/>
    <n v="1026"/>
    <n v="12934"/>
    <n v="119.76"/>
    <n v="114"/>
  </r>
  <r>
    <x v="75"/>
    <x v="75"/>
    <x v="15"/>
    <x v="5"/>
    <x v="9"/>
    <x v="7116"/>
    <n v="14264"/>
    <n v="29.72"/>
    <n v="2928.5"/>
    <n v="108940.2"/>
    <n v="22530.55"/>
    <n v="24762"/>
    <n v="51.59"/>
    <n v="563.26"/>
    <n v="271702.7"/>
    <m/>
    <m/>
    <m/>
    <m/>
    <m/>
    <m/>
    <m/>
    <m/>
    <m/>
    <m/>
    <n v="193700"/>
    <n v="3284"/>
    <n v="6.84"/>
    <n v="4842.5"/>
  </r>
  <r>
    <x v="101"/>
    <x v="101"/>
    <x v="7"/>
    <x v="1"/>
    <x v="6"/>
    <x v="4"/>
    <n v="1119"/>
    <n v="11.66"/>
    <m/>
    <m/>
    <n v="0"/>
    <m/>
    <m/>
    <m/>
    <m/>
    <m/>
    <m/>
    <m/>
    <m/>
    <m/>
    <n v="279"/>
    <n v="736"/>
    <n v="7.67"/>
    <n v="34"/>
    <n v="6245.14"/>
    <n v="23000"/>
    <n v="2011"/>
    <n v="20.95"/>
    <n v="2875"/>
  </r>
  <r>
    <x v="83"/>
    <x v="83"/>
    <x v="12"/>
    <x v="2"/>
    <x v="9"/>
    <x v="7117"/>
    <n v="23481"/>
    <n v="48.92"/>
    <n v="3283"/>
    <n v="122127.6"/>
    <n v="24567.41"/>
    <n v="42169"/>
    <n v="87.85"/>
    <n v="614.19000000000005"/>
    <n v="296265.77"/>
    <m/>
    <m/>
    <m/>
    <m/>
    <m/>
    <m/>
    <m/>
    <m/>
    <m/>
    <m/>
    <n v="1148"/>
    <n v="11044"/>
    <n v="23.01"/>
    <n v="28.7"/>
  </r>
  <r>
    <x v="77"/>
    <x v="77"/>
    <x v="13"/>
    <x v="5"/>
    <x v="20"/>
    <x v="1285"/>
    <n v="90455"/>
    <n v="125.63"/>
    <n v="9589.33"/>
    <n v="535084.80000000005"/>
    <n v="0"/>
    <m/>
    <m/>
    <m/>
    <m/>
    <m/>
    <m/>
    <m/>
    <m/>
    <m/>
    <m/>
    <m/>
    <m/>
    <m/>
    <m/>
    <n v="1001.27"/>
    <n v="24436"/>
    <n v="33.94"/>
    <n v="16.690000000000001"/>
  </r>
  <r>
    <x v="123"/>
    <x v="123"/>
    <x v="8"/>
    <x v="7"/>
    <x v="30"/>
    <x v="7118"/>
    <n v="65176"/>
    <n v="113.15"/>
    <n v="9034.17"/>
    <n v="403285.2"/>
    <n v="0"/>
    <m/>
    <m/>
    <m/>
    <m/>
    <m/>
    <m/>
    <m/>
    <m/>
    <m/>
    <m/>
    <m/>
    <m/>
    <m/>
    <m/>
    <n v="104500"/>
    <n v="11276"/>
    <n v="19.579999999999998"/>
    <n v="2177.08"/>
  </r>
  <r>
    <x v="36"/>
    <x v="36"/>
    <x v="5"/>
    <x v="1"/>
    <x v="6"/>
    <x v="4"/>
    <m/>
    <m/>
    <m/>
    <m/>
    <n v="0"/>
    <m/>
    <m/>
    <m/>
    <m/>
    <m/>
    <m/>
    <m/>
    <m/>
    <m/>
    <m/>
    <m/>
    <m/>
    <m/>
    <m/>
    <n v="63528"/>
    <n v="4863"/>
    <n v="50.66"/>
    <n v="7941"/>
  </r>
  <r>
    <x v="47"/>
    <x v="47"/>
    <x v="8"/>
    <x v="3"/>
    <x v="6"/>
    <x v="1455"/>
    <n v="34"/>
    <n v="0.35"/>
    <n v="27.5"/>
    <n v="204.6"/>
    <n v="0"/>
    <n v="26"/>
    <n v="0.27"/>
    <m/>
    <m/>
    <m/>
    <m/>
    <m/>
    <m/>
    <m/>
    <m/>
    <m/>
    <m/>
    <m/>
    <m/>
    <n v="0"/>
    <n v="3989"/>
    <n v="41.55"/>
    <n v="0"/>
  </r>
  <r>
    <x v="6"/>
    <x v="6"/>
    <x v="9"/>
    <x v="1"/>
    <x v="11"/>
    <x v="4"/>
    <m/>
    <m/>
    <m/>
    <m/>
    <n v="8807.9500000000007"/>
    <n v="5083"/>
    <n v="42.36"/>
    <n v="880.8"/>
    <n v="106217.75"/>
    <m/>
    <m/>
    <m/>
    <m/>
    <m/>
    <n v="526"/>
    <n v="1833"/>
    <n v="15.28"/>
    <n v="52"/>
    <n v="11773.98"/>
    <n v="283834"/>
    <n v="22941"/>
    <n v="191.18"/>
    <n v="28383.4"/>
  </r>
  <r>
    <x v="78"/>
    <x v="78"/>
    <x v="5"/>
    <x v="17"/>
    <x v="46"/>
    <x v="4"/>
    <m/>
    <m/>
    <m/>
    <m/>
    <n v="0"/>
    <m/>
    <m/>
    <m/>
    <m/>
    <m/>
    <m/>
    <m/>
    <m/>
    <m/>
    <m/>
    <m/>
    <m/>
    <m/>
    <m/>
    <n v="154300"/>
    <n v="16512"/>
    <n v="52.92"/>
    <n v="5934.62"/>
  </r>
  <r>
    <x v="99"/>
    <x v="99"/>
    <x v="12"/>
    <x v="5"/>
    <x v="93"/>
    <x v="7119"/>
    <n v="24380"/>
    <n v="61.57"/>
    <n v="6208"/>
    <n v="190523.51999999999"/>
    <n v="13447"/>
    <n v="16736"/>
    <n v="42.26"/>
    <n v="407.48"/>
    <n v="162161.41"/>
    <m/>
    <m/>
    <m/>
    <m/>
    <m/>
    <m/>
    <m/>
    <m/>
    <m/>
    <m/>
    <n v="128900"/>
    <n v="4172"/>
    <n v="10.54"/>
    <n v="3906.06"/>
  </r>
  <r>
    <x v="26"/>
    <x v="26"/>
    <x v="8"/>
    <x v="2"/>
    <x v="69"/>
    <x v="7120"/>
    <n v="29706"/>
    <n v="42.68"/>
    <n v="3349.66"/>
    <n v="180680.4"/>
    <n v="25379.24"/>
    <n v="31005"/>
    <n v="44.55"/>
    <n v="437.57"/>
    <n v="306055.90999999997"/>
    <m/>
    <m/>
    <m/>
    <m/>
    <m/>
    <m/>
    <m/>
    <m/>
    <m/>
    <m/>
    <n v="1785.98"/>
    <n v="10017"/>
    <n v="14.39"/>
    <n v="30.79"/>
  </r>
  <r>
    <x v="45"/>
    <x v="45"/>
    <x v="11"/>
    <x v="1"/>
    <x v="71"/>
    <x v="4"/>
    <m/>
    <m/>
    <m/>
    <m/>
    <n v="0"/>
    <m/>
    <m/>
    <m/>
    <m/>
    <m/>
    <m/>
    <m/>
    <m/>
    <m/>
    <m/>
    <m/>
    <m/>
    <m/>
    <m/>
    <n v="5484.54"/>
    <n v="22357"/>
    <n v="372.62"/>
    <n v="1096.9100000000001"/>
  </r>
  <r>
    <x v="65"/>
    <x v="65"/>
    <x v="7"/>
    <x v="7"/>
    <x v="10"/>
    <x v="7121"/>
    <n v="29528"/>
    <n v="33.25"/>
    <n v="4159.68"/>
    <n v="286268.88"/>
    <n v="0"/>
    <m/>
    <m/>
    <m/>
    <m/>
    <m/>
    <m/>
    <m/>
    <m/>
    <m/>
    <m/>
    <m/>
    <m/>
    <m/>
    <m/>
    <n v="2249"/>
    <n v="10530"/>
    <n v="11.86"/>
    <n v="30.39"/>
  </r>
  <r>
    <x v="64"/>
    <x v="64"/>
    <x v="3"/>
    <x v="5"/>
    <x v="5"/>
    <x v="7122"/>
    <n v="112360"/>
    <n v="117.04"/>
    <n v="10193.75"/>
    <n v="758415"/>
    <n v="0"/>
    <m/>
    <m/>
    <m/>
    <m/>
    <m/>
    <m/>
    <m/>
    <m/>
    <m/>
    <m/>
    <m/>
    <m/>
    <m/>
    <m/>
    <n v="240587"/>
    <n v="15366"/>
    <n v="16.010000000000002"/>
    <n v="3007.34"/>
  </r>
  <r>
    <x v="73"/>
    <x v="73"/>
    <x v="11"/>
    <x v="0"/>
    <x v="61"/>
    <x v="7123"/>
    <n v="83268"/>
    <n v="75.42"/>
    <n v="7787.39"/>
    <n v="666289.19999999995"/>
    <n v="0"/>
    <m/>
    <m/>
    <m/>
    <m/>
    <m/>
    <m/>
    <m/>
    <m/>
    <m/>
    <m/>
    <m/>
    <m/>
    <m/>
    <m/>
    <n v="3471"/>
    <n v="26828"/>
    <n v="24.3"/>
    <n v="37.729999999999997"/>
  </r>
  <r>
    <x v="151"/>
    <x v="151"/>
    <x v="2"/>
    <x v="2"/>
    <x v="9"/>
    <x v="7124"/>
    <n v="56283"/>
    <n v="117.26"/>
    <n v="8255.5"/>
    <n v="307104.59999999998"/>
    <n v="0"/>
    <m/>
    <m/>
    <m/>
    <m/>
    <m/>
    <m/>
    <m/>
    <m/>
    <m/>
    <m/>
    <m/>
    <m/>
    <m/>
    <m/>
    <n v="0"/>
    <m/>
    <m/>
    <n v="0"/>
  </r>
  <r>
    <x v="226"/>
    <x v="226"/>
    <x v="14"/>
    <x v="1"/>
    <x v="1"/>
    <x v="7125"/>
    <n v="1636"/>
    <n v="22.72"/>
    <n v="1119.33"/>
    <n v="6245.88"/>
    <n v="0"/>
    <m/>
    <m/>
    <m/>
    <m/>
    <m/>
    <m/>
    <m/>
    <m/>
    <m/>
    <m/>
    <m/>
    <m/>
    <m/>
    <m/>
    <n v="0"/>
    <m/>
    <m/>
    <n v="0"/>
  </r>
  <r>
    <x v="22"/>
    <x v="22"/>
    <x v="10"/>
    <x v="14"/>
    <x v="123"/>
    <x v="5727"/>
    <n v="11162"/>
    <n v="22.69"/>
    <n v="2487.8000000000002"/>
    <n v="94860"/>
    <n v="0"/>
    <m/>
    <m/>
    <m/>
    <m/>
    <m/>
    <m/>
    <m/>
    <m/>
    <m/>
    <n v="7485"/>
    <n v="14496"/>
    <n v="29.46"/>
    <n v="182"/>
    <n v="167544.24"/>
    <n v="72.86"/>
    <n v="5035"/>
    <n v="10.23"/>
    <n v="1.78"/>
  </r>
  <r>
    <x v="134"/>
    <x v="134"/>
    <x v="8"/>
    <x v="2"/>
    <x v="38"/>
    <x v="7126"/>
    <n v="78396"/>
    <n v="116.66"/>
    <n v="8120.89"/>
    <n v="422936.1"/>
    <n v="0"/>
    <m/>
    <m/>
    <m/>
    <m/>
    <m/>
    <m/>
    <m/>
    <m/>
    <m/>
    <m/>
    <m/>
    <m/>
    <m/>
    <m/>
    <n v="1196.44"/>
    <n v="3605"/>
    <n v="5.36"/>
    <n v="21.37"/>
  </r>
  <r>
    <x v="144"/>
    <x v="144"/>
    <x v="11"/>
    <x v="7"/>
    <x v="37"/>
    <x v="7127"/>
    <n v="3473"/>
    <n v="9.0399999999999991"/>
    <n v="885.72"/>
    <n v="26358.99"/>
    <n v="980"/>
    <n v="942"/>
    <n v="2.4500000000000002"/>
    <n v="30.63"/>
    <n v="11818.11"/>
    <m/>
    <m/>
    <m/>
    <m/>
    <m/>
    <m/>
    <m/>
    <m/>
    <m/>
    <m/>
    <n v="0"/>
    <m/>
    <m/>
    <n v="0"/>
  </r>
  <r>
    <x v="60"/>
    <x v="60"/>
    <x v="11"/>
    <x v="1"/>
    <x v="6"/>
    <x v="7128"/>
    <n v="3044"/>
    <n v="31.71"/>
    <n v="2985.88"/>
    <n v="22214.91"/>
    <n v="0"/>
    <m/>
    <m/>
    <m/>
    <m/>
    <m/>
    <m/>
    <m/>
    <m/>
    <m/>
    <m/>
    <m/>
    <m/>
    <m/>
    <m/>
    <n v="51240"/>
    <n v="3961"/>
    <n v="41.26"/>
    <n v="6405"/>
  </r>
  <r>
    <x v="23"/>
    <x v="23"/>
    <x v="8"/>
    <x v="37"/>
    <x v="9"/>
    <x v="7129"/>
    <n v="30410"/>
    <n v="63.35"/>
    <n v="3930.8"/>
    <n v="146225.76"/>
    <n v="20850.63"/>
    <n v="22773"/>
    <n v="47.44"/>
    <n v="521.27"/>
    <n v="251444.01"/>
    <m/>
    <m/>
    <m/>
    <m/>
    <m/>
    <m/>
    <m/>
    <m/>
    <m/>
    <m/>
    <n v="1761"/>
    <n v="15213"/>
    <n v="31.69"/>
    <n v="44.03"/>
  </r>
  <r>
    <x v="70"/>
    <x v="70"/>
    <x v="4"/>
    <x v="13"/>
    <x v="6"/>
    <x v="4"/>
    <m/>
    <m/>
    <m/>
    <m/>
    <n v="0"/>
    <m/>
    <m/>
    <m/>
    <m/>
    <m/>
    <m/>
    <m/>
    <m/>
    <m/>
    <m/>
    <m/>
    <m/>
    <m/>
    <m/>
    <n v="0"/>
    <m/>
    <m/>
    <n v="0"/>
  </r>
  <r>
    <x v="48"/>
    <x v="48"/>
    <x v="12"/>
    <x v="19"/>
    <x v="13"/>
    <x v="7130"/>
    <n v="12365"/>
    <n v="60.61"/>
    <n v="6550.59"/>
    <n v="103564.8"/>
    <n v="13324.93"/>
    <n v="23757"/>
    <n v="116.46"/>
    <m/>
    <m/>
    <m/>
    <m/>
    <m/>
    <m/>
    <m/>
    <m/>
    <m/>
    <m/>
    <m/>
    <m/>
    <n v="746"/>
    <n v="8285"/>
    <n v="40.61"/>
    <n v="43.88"/>
  </r>
  <r>
    <x v="139"/>
    <x v="139"/>
    <x v="5"/>
    <x v="7"/>
    <x v="91"/>
    <x v="5320"/>
    <n v="33012"/>
    <n v="50.94"/>
    <n v="3619.26"/>
    <n v="181759.2"/>
    <n v="16267.7"/>
    <n v="22660"/>
    <n v="34.97"/>
    <m/>
    <m/>
    <m/>
    <m/>
    <m/>
    <m/>
    <m/>
    <m/>
    <m/>
    <m/>
    <m/>
    <m/>
    <n v="1974"/>
    <n v="24211"/>
    <n v="37.36"/>
    <n v="36.56"/>
  </r>
  <r>
    <x v="127"/>
    <x v="127"/>
    <x v="0"/>
    <x v="13"/>
    <x v="16"/>
    <x v="4"/>
    <m/>
    <m/>
    <m/>
    <m/>
    <n v="0"/>
    <m/>
    <m/>
    <m/>
    <m/>
    <m/>
    <m/>
    <m/>
    <m/>
    <m/>
    <m/>
    <m/>
    <m/>
    <m/>
    <m/>
    <n v="0"/>
    <m/>
    <m/>
    <n v="0"/>
  </r>
  <r>
    <x v="150"/>
    <x v="150"/>
    <x v="0"/>
    <x v="1"/>
    <x v="71"/>
    <x v="7131"/>
    <n v="526"/>
    <n v="8.77"/>
    <n v="376.2"/>
    <n v="1749.33"/>
    <n v="0"/>
    <m/>
    <m/>
    <m/>
    <m/>
    <m/>
    <m/>
    <m/>
    <m/>
    <m/>
    <n v="3229"/>
    <n v="10941"/>
    <n v="182.35"/>
    <n v="645"/>
    <n v="72277.94"/>
    <n v="15600"/>
    <n v="1241"/>
    <n v="20.68"/>
    <n v="3120"/>
  </r>
  <r>
    <x v="19"/>
    <x v="19"/>
    <x v="10"/>
    <x v="37"/>
    <x v="93"/>
    <x v="7132"/>
    <n v="3000"/>
    <n v="7.58"/>
    <n v="78.790000000000006"/>
    <n v="2418"/>
    <n v="4717.75"/>
    <n v="5781"/>
    <n v="14.6"/>
    <m/>
    <m/>
    <m/>
    <m/>
    <m/>
    <m/>
    <m/>
    <m/>
    <m/>
    <m/>
    <m/>
    <m/>
    <n v="230"/>
    <n v="1872"/>
    <n v="4.7300000000000004"/>
    <n v="6.97"/>
  </r>
  <r>
    <x v="49"/>
    <x v="49"/>
    <x v="1"/>
    <x v="1"/>
    <x v="71"/>
    <x v="4"/>
    <m/>
    <m/>
    <m/>
    <m/>
    <n v="0"/>
    <m/>
    <m/>
    <m/>
    <m/>
    <m/>
    <m/>
    <m/>
    <m/>
    <m/>
    <m/>
    <m/>
    <m/>
    <m/>
    <m/>
    <n v="37539"/>
    <n v="1612"/>
    <n v="26.87"/>
    <n v="7507.8"/>
  </r>
  <r>
    <x v="93"/>
    <x v="93"/>
    <x v="12"/>
    <x v="7"/>
    <x v="20"/>
    <x v="7133"/>
    <n v="101234"/>
    <n v="140.6"/>
    <n v="10234"/>
    <n v="571057.19999999995"/>
    <n v="0"/>
    <m/>
    <m/>
    <m/>
    <m/>
    <m/>
    <m/>
    <m/>
    <m/>
    <m/>
    <m/>
    <m/>
    <m/>
    <m/>
    <m/>
    <n v="1035.1600000000001"/>
    <n v="6136"/>
    <n v="8.52"/>
    <n v="17.25"/>
  </r>
  <r>
    <x v="74"/>
    <x v="74"/>
    <x v="5"/>
    <x v="1"/>
    <x v="19"/>
    <x v="0"/>
    <n v="0"/>
    <n v="0"/>
    <n v="0"/>
    <n v="0"/>
    <n v="0"/>
    <n v="0"/>
    <n v="0"/>
    <m/>
    <m/>
    <m/>
    <m/>
    <m/>
    <m/>
    <m/>
    <m/>
    <m/>
    <m/>
    <m/>
    <m/>
    <n v="0"/>
    <m/>
    <m/>
    <n v="0"/>
  </r>
  <r>
    <x v="125"/>
    <x v="125"/>
    <x v="3"/>
    <x v="7"/>
    <x v="29"/>
    <x v="7134"/>
    <n v="75014"/>
    <n v="120.21"/>
    <n v="8660"/>
    <n v="418797.6"/>
    <n v="0"/>
    <m/>
    <m/>
    <m/>
    <m/>
    <m/>
    <m/>
    <m/>
    <m/>
    <m/>
    <m/>
    <m/>
    <m/>
    <m/>
    <m/>
    <n v="2478"/>
    <n v="11107"/>
    <n v="17.8"/>
    <n v="47.65"/>
  </r>
  <r>
    <x v="20"/>
    <x v="20"/>
    <x v="6"/>
    <x v="4"/>
    <x v="10"/>
    <x v="7135"/>
    <n v="5785"/>
    <n v="6.51"/>
    <n v="350.19"/>
    <n v="24100.02"/>
    <n v="2748.07"/>
    <n v="4826"/>
    <n v="5.43"/>
    <n v="37.14"/>
    <n v="33139.760000000002"/>
    <m/>
    <m/>
    <m/>
    <m/>
    <m/>
    <m/>
    <m/>
    <m/>
    <m/>
    <m/>
    <n v="510700"/>
    <n v="34437"/>
    <n v="38.78"/>
    <n v="6901.35"/>
  </r>
  <r>
    <x v="62"/>
    <x v="62"/>
    <x v="4"/>
    <x v="27"/>
    <x v="6"/>
    <x v="4"/>
    <m/>
    <m/>
    <m/>
    <m/>
    <n v="0"/>
    <m/>
    <m/>
    <m/>
    <m/>
    <m/>
    <m/>
    <m/>
    <m/>
    <m/>
    <m/>
    <m/>
    <m/>
    <m/>
    <m/>
    <n v="0"/>
    <m/>
    <m/>
    <n v="0"/>
  </r>
  <r>
    <x v="38"/>
    <x v="38"/>
    <x v="6"/>
    <x v="3"/>
    <x v="16"/>
    <x v="4"/>
    <m/>
    <m/>
    <m/>
    <m/>
    <n v="0"/>
    <m/>
    <m/>
    <m/>
    <m/>
    <m/>
    <m/>
    <m/>
    <m/>
    <m/>
    <m/>
    <m/>
    <m/>
    <m/>
    <m/>
    <n v="545"/>
    <n v="3585"/>
    <n v="74.69"/>
    <n v="136.25"/>
  </r>
  <r>
    <x v="44"/>
    <x v="44"/>
    <x v="2"/>
    <x v="12"/>
    <x v="4"/>
    <x v="7136"/>
    <n v="2052"/>
    <n v="24.43"/>
    <n v="2064.5700000000002"/>
    <n v="13440.36"/>
    <n v="3773.04"/>
    <n v="7284"/>
    <n v="86.71"/>
    <m/>
    <m/>
    <m/>
    <m/>
    <m/>
    <m/>
    <m/>
    <m/>
    <m/>
    <m/>
    <m/>
    <m/>
    <n v="472"/>
    <n v="3167"/>
    <n v="37.700000000000003"/>
    <n v="67.430000000000007"/>
  </r>
  <r>
    <x v="56"/>
    <x v="56"/>
    <x v="15"/>
    <x v="4"/>
    <x v="92"/>
    <x v="7137"/>
    <n v="25341"/>
    <n v="15.08"/>
    <n v="933.69"/>
    <n v="121566.81"/>
    <n v="185876.8"/>
    <n v="200416"/>
    <n v="119.3"/>
    <n v="1327.69"/>
    <n v="2241544.12"/>
    <m/>
    <m/>
    <m/>
    <m/>
    <m/>
    <m/>
    <m/>
    <m/>
    <m/>
    <m/>
    <n v="1411473"/>
    <n v="303071"/>
    <n v="180.4"/>
    <n v="10081.950000000001"/>
  </r>
  <r>
    <x v="96"/>
    <x v="96"/>
    <x v="1"/>
    <x v="1"/>
    <x v="28"/>
    <x v="284"/>
    <n v="305"/>
    <n v="2.12"/>
    <n v="83.33"/>
    <n v="930"/>
    <n v="0"/>
    <m/>
    <m/>
    <m/>
    <m/>
    <m/>
    <m/>
    <m/>
    <m/>
    <m/>
    <m/>
    <m/>
    <m/>
    <m/>
    <m/>
    <n v="88001"/>
    <n v="4251"/>
    <n v="29.52"/>
    <n v="7333.42"/>
  </r>
  <r>
    <x v="88"/>
    <x v="88"/>
    <x v="4"/>
    <x v="1"/>
    <x v="41"/>
    <x v="4"/>
    <m/>
    <m/>
    <m/>
    <m/>
    <n v="0"/>
    <m/>
    <m/>
    <m/>
    <m/>
    <m/>
    <m/>
    <m/>
    <m/>
    <m/>
    <m/>
    <m/>
    <m/>
    <m/>
    <m/>
    <n v="70122"/>
    <n v="240"/>
    <n v="6.67"/>
    <n v="23374"/>
  </r>
  <r>
    <x v="0"/>
    <x v="0"/>
    <x v="12"/>
    <x v="5"/>
    <x v="91"/>
    <x v="7138"/>
    <n v="30009"/>
    <n v="46.31"/>
    <n v="3803.7"/>
    <n v="191022"/>
    <n v="16254"/>
    <n v="27295"/>
    <n v="42.12"/>
    <n v="301"/>
    <n v="196011.86"/>
    <m/>
    <m/>
    <m/>
    <m/>
    <m/>
    <m/>
    <m/>
    <m/>
    <m/>
    <m/>
    <n v="2807"/>
    <n v="13400"/>
    <n v="20.68"/>
    <n v="51.98"/>
  </r>
  <r>
    <x v="70"/>
    <x v="70"/>
    <x v="3"/>
    <x v="12"/>
    <x v="6"/>
    <x v="4"/>
    <m/>
    <m/>
    <m/>
    <m/>
    <n v="0"/>
    <m/>
    <m/>
    <m/>
    <m/>
    <m/>
    <m/>
    <m/>
    <m/>
    <m/>
    <m/>
    <m/>
    <m/>
    <m/>
    <m/>
    <n v="0"/>
    <m/>
    <m/>
    <n v="0"/>
  </r>
  <r>
    <x v="178"/>
    <x v="178"/>
    <x v="6"/>
    <x v="4"/>
    <x v="33"/>
    <x v="7139"/>
    <n v="4228"/>
    <n v="3.52"/>
    <n v="215.72"/>
    <n v="20061.96"/>
    <n v="0"/>
    <m/>
    <m/>
    <m/>
    <m/>
    <m/>
    <m/>
    <m/>
    <m/>
    <m/>
    <m/>
    <m/>
    <m/>
    <m/>
    <m/>
    <n v="1169238"/>
    <n v="179232"/>
    <n v="149.36000000000001"/>
    <n v="11692.38"/>
  </r>
  <r>
    <x v="76"/>
    <x v="76"/>
    <x v="2"/>
    <x v="3"/>
    <x v="6"/>
    <x v="4"/>
    <m/>
    <m/>
    <m/>
    <m/>
    <n v="0"/>
    <m/>
    <m/>
    <m/>
    <m/>
    <m/>
    <m/>
    <m/>
    <m/>
    <m/>
    <m/>
    <m/>
    <m/>
    <m/>
    <m/>
    <n v="0"/>
    <m/>
    <m/>
    <n v="0"/>
  </r>
  <r>
    <x v="100"/>
    <x v="100"/>
    <x v="1"/>
    <x v="1"/>
    <x v="11"/>
    <x v="4"/>
    <m/>
    <m/>
    <m/>
    <m/>
    <n v="0"/>
    <m/>
    <m/>
    <m/>
    <m/>
    <m/>
    <m/>
    <m/>
    <m/>
    <m/>
    <m/>
    <m/>
    <m/>
    <m/>
    <m/>
    <n v="0"/>
    <m/>
    <m/>
    <n v="0"/>
  </r>
  <r>
    <x v="70"/>
    <x v="70"/>
    <x v="9"/>
    <x v="5"/>
    <x v="17"/>
    <x v="7140"/>
    <n v="21082"/>
    <n v="35.14"/>
    <n v="3000"/>
    <n v="139500"/>
    <n v="13714"/>
    <n v="40237"/>
    <n v="67.06"/>
    <n v="274.27999999999997"/>
    <n v="165381.24"/>
    <m/>
    <m/>
    <m/>
    <m/>
    <m/>
    <m/>
    <m/>
    <m/>
    <m/>
    <m/>
    <n v="2312.6799999999998"/>
    <n v="10244"/>
    <n v="17.07"/>
    <n v="46.25"/>
  </r>
  <r>
    <x v="62"/>
    <x v="62"/>
    <x v="14"/>
    <x v="38"/>
    <x v="57"/>
    <x v="7141"/>
    <n v="60260"/>
    <n v="119.56"/>
    <n v="5259.05"/>
    <n v="205418.4"/>
    <n v="23561.63"/>
    <n v="48189"/>
    <n v="95.61"/>
    <n v="560.99"/>
    <n v="284136.78999999998"/>
    <m/>
    <m/>
    <m/>
    <m/>
    <m/>
    <m/>
    <m/>
    <m/>
    <m/>
    <m/>
    <n v="1763"/>
    <n v="4191"/>
    <n v="8.32"/>
    <n v="41.98"/>
  </r>
  <r>
    <x v="127"/>
    <x v="127"/>
    <x v="1"/>
    <x v="13"/>
    <x v="16"/>
    <x v="5467"/>
    <n v="326"/>
    <n v="6.79"/>
    <n v="151.5"/>
    <n v="563.58000000000004"/>
    <n v="0"/>
    <m/>
    <m/>
    <m/>
    <m/>
    <m/>
    <m/>
    <m/>
    <m/>
    <m/>
    <m/>
    <m/>
    <m/>
    <m/>
    <m/>
    <n v="0"/>
    <n v="256"/>
    <n v="5.33"/>
    <n v="0"/>
  </r>
  <r>
    <x v="80"/>
    <x v="80"/>
    <x v="3"/>
    <x v="5"/>
    <x v="69"/>
    <x v="7142"/>
    <n v="69168"/>
    <n v="99.38"/>
    <n v="8454.5499999999993"/>
    <n v="456038.52"/>
    <n v="0"/>
    <m/>
    <m/>
    <m/>
    <m/>
    <m/>
    <m/>
    <m/>
    <m/>
    <m/>
    <m/>
    <m/>
    <m/>
    <m/>
    <m/>
    <n v="156400"/>
    <n v="13842"/>
    <n v="19.89"/>
    <n v="2696.55"/>
  </r>
  <r>
    <x v="144"/>
    <x v="144"/>
    <x v="10"/>
    <x v="7"/>
    <x v="37"/>
    <x v="7143"/>
    <n v="1939"/>
    <n v="5.05"/>
    <n v="511.56"/>
    <n v="15224.1"/>
    <n v="918"/>
    <n v="1126"/>
    <n v="2.93"/>
    <n v="28.69"/>
    <n v="11070.44"/>
    <m/>
    <m/>
    <m/>
    <m/>
    <m/>
    <m/>
    <m/>
    <m/>
    <m/>
    <m/>
    <n v="0"/>
    <m/>
    <m/>
    <n v="0"/>
  </r>
  <r>
    <x v="40"/>
    <x v="40"/>
    <x v="10"/>
    <x v="6"/>
    <x v="12"/>
    <x v="7144"/>
    <n v="2134"/>
    <n v="12.7"/>
    <n v="1292.57"/>
    <n v="16829.28"/>
    <n v="0"/>
    <m/>
    <m/>
    <m/>
    <m/>
    <m/>
    <m/>
    <m/>
    <m/>
    <m/>
    <n v="100"/>
    <n v="192"/>
    <n v="1.1399999999999999"/>
    <n v="7"/>
    <n v="2238.4"/>
    <n v="157100"/>
    <n v="9250"/>
    <n v="55.06"/>
    <n v="11221.43"/>
  </r>
  <r>
    <x v="98"/>
    <x v="98"/>
    <x v="0"/>
    <x v="11"/>
    <x v="130"/>
    <x v="7145"/>
    <n v="87154"/>
    <n v="30.26"/>
    <n v="2005.22"/>
    <n v="447564.36"/>
    <n v="185098.93"/>
    <n v="291986"/>
    <n v="101.38"/>
    <n v="771.25"/>
    <n v="2232163.56"/>
    <m/>
    <m/>
    <m/>
    <m/>
    <m/>
    <m/>
    <m/>
    <m/>
    <m/>
    <m/>
    <n v="0"/>
    <m/>
    <m/>
    <n v="0"/>
  </r>
  <r>
    <x v="54"/>
    <x v="54"/>
    <x v="15"/>
    <x v="11"/>
    <x v="28"/>
    <x v="4"/>
    <m/>
    <m/>
    <m/>
    <m/>
    <n v="0"/>
    <m/>
    <m/>
    <m/>
    <m/>
    <m/>
    <m/>
    <m/>
    <m/>
    <m/>
    <m/>
    <m/>
    <m/>
    <m/>
    <m/>
    <n v="0"/>
    <m/>
    <m/>
    <n v="0"/>
  </r>
  <r>
    <x v="72"/>
    <x v="72"/>
    <x v="14"/>
    <x v="12"/>
    <x v="1"/>
    <x v="4"/>
    <m/>
    <m/>
    <m/>
    <m/>
    <n v="0"/>
    <m/>
    <m/>
    <m/>
    <m/>
    <m/>
    <m/>
    <m/>
    <m/>
    <m/>
    <m/>
    <m/>
    <m/>
    <m/>
    <m/>
    <n v="0"/>
    <n v="3732"/>
    <n v="51.83"/>
    <n v="0"/>
  </r>
  <r>
    <x v="81"/>
    <x v="81"/>
    <x v="1"/>
    <x v="5"/>
    <x v="17"/>
    <x v="7146"/>
    <n v="43132"/>
    <n v="71.89"/>
    <n v="10480.36"/>
    <n v="487336.74"/>
    <n v="0"/>
    <m/>
    <m/>
    <m/>
    <m/>
    <m/>
    <m/>
    <m/>
    <m/>
    <m/>
    <m/>
    <m/>
    <m/>
    <m/>
    <m/>
    <n v="154"/>
    <n v="8778"/>
    <n v="14.63"/>
    <n v="3.08"/>
  </r>
  <r>
    <x v="6"/>
    <x v="6"/>
    <x v="1"/>
    <x v="6"/>
    <x v="7"/>
    <x v="4"/>
    <m/>
    <m/>
    <m/>
    <m/>
    <n v="1391.85"/>
    <n v="2213"/>
    <n v="92.21"/>
    <n v="695.93"/>
    <n v="16784.77"/>
    <m/>
    <m/>
    <m/>
    <m/>
    <m/>
    <m/>
    <m/>
    <m/>
    <m/>
    <m/>
    <n v="14039"/>
    <n v="1111"/>
    <n v="46.29"/>
    <n v="7019.5"/>
  </r>
  <r>
    <x v="5"/>
    <x v="5"/>
    <x v="0"/>
    <x v="5"/>
    <x v="33"/>
    <x v="7147"/>
    <n v="150764"/>
    <n v="125.64"/>
    <n v="8605.2000000000007"/>
    <n v="800283.6"/>
    <n v="0"/>
    <m/>
    <m/>
    <m/>
    <m/>
    <m/>
    <m/>
    <m/>
    <m/>
    <m/>
    <m/>
    <m/>
    <m/>
    <m/>
    <m/>
    <n v="2732"/>
    <n v="14483"/>
    <n v="12.07"/>
    <n v="27.32"/>
  </r>
  <r>
    <x v="3"/>
    <x v="3"/>
    <x v="9"/>
    <x v="0"/>
    <x v="3"/>
    <x v="7148"/>
    <n v="120767"/>
    <n v="139.78"/>
    <n v="11043.36"/>
    <n v="739463.46"/>
    <n v="0"/>
    <m/>
    <m/>
    <m/>
    <m/>
    <m/>
    <m/>
    <m/>
    <m/>
    <m/>
    <m/>
    <m/>
    <m/>
    <m/>
    <m/>
    <n v="320890"/>
    <n v="15619"/>
    <n v="18.079999999999998"/>
    <n v="4456.8100000000004"/>
  </r>
  <r>
    <x v="141"/>
    <x v="141"/>
    <x v="12"/>
    <x v="1"/>
    <x v="6"/>
    <x v="7149"/>
    <n v="1290"/>
    <n v="13.44"/>
    <n v="838.13"/>
    <n v="6235.65"/>
    <n v="0"/>
    <m/>
    <m/>
    <m/>
    <m/>
    <m/>
    <m/>
    <m/>
    <m/>
    <m/>
    <m/>
    <m/>
    <m/>
    <m/>
    <m/>
    <n v="85500"/>
    <n v="7491"/>
    <n v="78.03"/>
    <n v="10687.5"/>
  </r>
  <r>
    <x v="119"/>
    <x v="119"/>
    <x v="0"/>
    <x v="14"/>
    <x v="108"/>
    <x v="4495"/>
    <n v="13003"/>
    <n v="47.11"/>
    <n v="3815.65"/>
    <n v="81616.800000000003"/>
    <n v="4778.8599999999997"/>
    <n v="5967"/>
    <n v="21.62"/>
    <m/>
    <m/>
    <m/>
    <m/>
    <m/>
    <m/>
    <m/>
    <m/>
    <m/>
    <m/>
    <m/>
    <m/>
    <n v="80896"/>
    <n v="10398"/>
    <n v="37.67"/>
    <n v="3517.22"/>
  </r>
  <r>
    <x v="118"/>
    <x v="118"/>
    <x v="6"/>
    <x v="7"/>
    <x v="70"/>
    <x v="7150"/>
    <n v="33488"/>
    <n v="52.65"/>
    <n v="3360.26"/>
    <n v="165627.42000000001"/>
    <n v="6959"/>
    <n v="13391"/>
    <n v="21.06"/>
    <n v="131.30000000000001"/>
    <n v="83920.67"/>
    <m/>
    <m/>
    <m/>
    <m/>
    <m/>
    <m/>
    <m/>
    <m/>
    <m/>
    <m/>
    <n v="65100"/>
    <n v="3868"/>
    <n v="6.08"/>
    <n v="1228.3"/>
  </r>
  <r>
    <x v="78"/>
    <x v="78"/>
    <x v="8"/>
    <x v="12"/>
    <x v="41"/>
    <x v="4"/>
    <m/>
    <m/>
    <m/>
    <m/>
    <n v="0"/>
    <m/>
    <m/>
    <m/>
    <m/>
    <m/>
    <m/>
    <m/>
    <m/>
    <m/>
    <m/>
    <m/>
    <m/>
    <m/>
    <m/>
    <n v="26876"/>
    <n v="2768"/>
    <n v="76.89"/>
    <n v="8958.67"/>
  </r>
  <r>
    <x v="157"/>
    <x v="157"/>
    <x v="6"/>
    <x v="2"/>
    <x v="9"/>
    <x v="7151"/>
    <n v="16935"/>
    <n v="35.28"/>
    <n v="2388.38"/>
    <n v="88847.55"/>
    <n v="14007.76"/>
    <n v="17879"/>
    <n v="37.25"/>
    <n v="350.19"/>
    <n v="168923.77"/>
    <m/>
    <m/>
    <m/>
    <m/>
    <m/>
    <m/>
    <m/>
    <m/>
    <m/>
    <m/>
    <n v="1598.62"/>
    <n v="12564"/>
    <n v="26.18"/>
    <n v="39.97"/>
  </r>
  <r>
    <x v="25"/>
    <x v="25"/>
    <x v="11"/>
    <x v="19"/>
    <x v="88"/>
    <x v="7152"/>
    <n v="89065"/>
    <n v="95.15"/>
    <n v="9617.5"/>
    <n v="697653.45"/>
    <n v="81688.47"/>
    <n v="85968"/>
    <n v="91.85"/>
    <n v="1047.29"/>
    <n v="985105.79"/>
    <m/>
    <m/>
    <m/>
    <m/>
    <m/>
    <m/>
    <m/>
    <m/>
    <m/>
    <m/>
    <n v="1953"/>
    <n v="12003"/>
    <n v="12.82"/>
    <n v="25.04"/>
  </r>
  <r>
    <x v="127"/>
    <x v="127"/>
    <x v="8"/>
    <x v="27"/>
    <x v="16"/>
    <x v="2423"/>
    <n v="394"/>
    <n v="8.2100000000000009"/>
    <n v="89.75"/>
    <n v="333.87"/>
    <n v="0"/>
    <m/>
    <m/>
    <m/>
    <m/>
    <m/>
    <m/>
    <m/>
    <m/>
    <m/>
    <m/>
    <m/>
    <m/>
    <m/>
    <m/>
    <n v="6.95"/>
    <n v="244"/>
    <n v="5.08"/>
    <n v="1.74"/>
  </r>
  <r>
    <x v="98"/>
    <x v="98"/>
    <x v="9"/>
    <x v="0"/>
    <x v="86"/>
    <x v="7153"/>
    <n v="104953"/>
    <n v="65.27"/>
    <n v="3821.27"/>
    <n v="476206.5"/>
    <n v="105502.42"/>
    <n v="81945"/>
    <n v="50.96"/>
    <n v="787.33"/>
    <n v="1272285.3899999999"/>
    <m/>
    <m/>
    <m/>
    <m/>
    <m/>
    <m/>
    <m/>
    <m/>
    <m/>
    <m/>
    <n v="0"/>
    <m/>
    <m/>
    <n v="0"/>
  </r>
  <r>
    <x v="50"/>
    <x v="50"/>
    <x v="1"/>
    <x v="2"/>
    <x v="29"/>
    <x v="7154"/>
    <n v="82515"/>
    <n v="132.24"/>
    <n v="15227.85"/>
    <n v="736418.64"/>
    <n v="0"/>
    <m/>
    <m/>
    <m/>
    <m/>
    <m/>
    <m/>
    <m/>
    <m/>
    <m/>
    <m/>
    <m/>
    <m/>
    <m/>
    <m/>
    <n v="4490.34"/>
    <n v="14273"/>
    <n v="22.87"/>
    <n v="86.35"/>
  </r>
  <r>
    <x v="144"/>
    <x v="144"/>
    <x v="5"/>
    <x v="2"/>
    <x v="9"/>
    <x v="7155"/>
    <n v="29924"/>
    <n v="62.34"/>
    <n v="4834.3"/>
    <n v="179835.96"/>
    <n v="9008"/>
    <n v="6435"/>
    <n v="13.41"/>
    <n v="225.2"/>
    <n v="108630.17"/>
    <m/>
    <m/>
    <m/>
    <m/>
    <m/>
    <m/>
    <m/>
    <m/>
    <m/>
    <m/>
    <n v="109506"/>
    <n v="12411"/>
    <n v="25.86"/>
    <n v="2737.65"/>
  </r>
  <r>
    <x v="19"/>
    <x v="19"/>
    <x v="14"/>
    <x v="17"/>
    <x v="20"/>
    <x v="4"/>
    <m/>
    <m/>
    <m/>
    <m/>
    <n v="0"/>
    <m/>
    <m/>
    <m/>
    <m/>
    <m/>
    <m/>
    <m/>
    <m/>
    <m/>
    <m/>
    <m/>
    <m/>
    <m/>
    <m/>
    <n v="0"/>
    <m/>
    <m/>
    <n v="0"/>
  </r>
  <r>
    <x v="48"/>
    <x v="48"/>
    <x v="15"/>
    <x v="14"/>
    <x v="23"/>
    <x v="7156"/>
    <n v="27285"/>
    <n v="41.34"/>
    <n v="3876.78"/>
    <n v="198297.39"/>
    <n v="22902.04"/>
    <n v="31686"/>
    <n v="48.01"/>
    <m/>
    <m/>
    <m/>
    <m/>
    <m/>
    <m/>
    <m/>
    <m/>
    <m/>
    <m/>
    <m/>
    <m/>
    <n v="1523"/>
    <n v="17840"/>
    <n v="27.03"/>
    <n v="27.69"/>
  </r>
  <r>
    <x v="87"/>
    <x v="87"/>
    <x v="2"/>
    <x v="14"/>
    <x v="17"/>
    <x v="3295"/>
    <n v="29850"/>
    <n v="49.75"/>
    <n v="3288"/>
    <n v="152892"/>
    <n v="16690.189999999999"/>
    <n v="26737"/>
    <n v="44.56"/>
    <n v="333.8"/>
    <n v="201272"/>
    <m/>
    <m/>
    <m/>
    <m/>
    <m/>
    <m/>
    <m/>
    <m/>
    <m/>
    <m/>
    <n v="1700"/>
    <n v="10965"/>
    <n v="18.28"/>
    <n v="34"/>
  </r>
  <r>
    <x v="76"/>
    <x v="76"/>
    <x v="13"/>
    <x v="21"/>
    <x v="76"/>
    <x v="7157"/>
    <n v="40380"/>
    <n v="74.78"/>
    <n v="4298.53"/>
    <n v="179893.62"/>
    <n v="14092.14"/>
    <n v="17015"/>
    <n v="31.51"/>
    <n v="313.16000000000003"/>
    <n v="169941.39"/>
    <m/>
    <m/>
    <m/>
    <m/>
    <m/>
    <m/>
    <m/>
    <m/>
    <m/>
    <m/>
    <n v="180500"/>
    <n v="15625"/>
    <n v="28.94"/>
    <n v="4011.11"/>
  </r>
  <r>
    <x v="2"/>
    <x v="2"/>
    <x v="9"/>
    <x v="7"/>
    <x v="5"/>
    <x v="7158"/>
    <n v="101745"/>
    <n v="105.98"/>
    <n v="8490.4"/>
    <n v="631685.76"/>
    <n v="0"/>
    <m/>
    <m/>
    <m/>
    <m/>
    <m/>
    <m/>
    <m/>
    <m/>
    <m/>
    <m/>
    <m/>
    <m/>
    <m/>
    <m/>
    <n v="2254.13"/>
    <n v="6661"/>
    <n v="6.94"/>
    <n v="28.18"/>
  </r>
  <r>
    <x v="116"/>
    <x v="116"/>
    <x v="8"/>
    <x v="7"/>
    <x v="3"/>
    <x v="7159"/>
    <n v="110829"/>
    <n v="128.27000000000001"/>
    <n v="10660"/>
    <n v="713793.6"/>
    <n v="5436.47"/>
    <n v="5594"/>
    <n v="6.47"/>
    <m/>
    <m/>
    <m/>
    <m/>
    <m/>
    <m/>
    <m/>
    <m/>
    <m/>
    <m/>
    <m/>
    <m/>
    <n v="18750"/>
    <n v="18366"/>
    <n v="21.26"/>
    <n v="260.42"/>
  </r>
  <r>
    <x v="159"/>
    <x v="159"/>
    <x v="3"/>
    <x v="12"/>
    <x v="6"/>
    <x v="4"/>
    <m/>
    <m/>
    <m/>
    <m/>
    <n v="0"/>
    <m/>
    <m/>
    <m/>
    <m/>
    <m/>
    <m/>
    <m/>
    <m/>
    <m/>
    <m/>
    <m/>
    <m/>
    <m/>
    <m/>
    <n v="0"/>
    <m/>
    <m/>
    <n v="0"/>
  </r>
  <r>
    <x v="94"/>
    <x v="94"/>
    <x v="5"/>
    <x v="2"/>
    <x v="38"/>
    <x v="7160"/>
    <n v="67778"/>
    <n v="100.86"/>
    <n v="6290"/>
    <n v="327583.2"/>
    <n v="0"/>
    <m/>
    <m/>
    <m/>
    <m/>
    <m/>
    <m/>
    <m/>
    <m/>
    <m/>
    <m/>
    <m/>
    <m/>
    <m/>
    <m/>
    <n v="941.11"/>
    <n v="3712"/>
    <n v="5.52"/>
    <n v="16.809999999999999"/>
  </r>
  <r>
    <x v="147"/>
    <x v="147"/>
    <x v="6"/>
    <x v="5"/>
    <x v="87"/>
    <x v="7161"/>
    <n v="250672"/>
    <n v="160.69"/>
    <n v="9180"/>
    <n v="1109862"/>
    <n v="8992"/>
    <n v="20273"/>
    <n v="13"/>
    <n v="69.17"/>
    <n v="108437.23"/>
    <m/>
    <m/>
    <m/>
    <m/>
    <m/>
    <m/>
    <m/>
    <m/>
    <m/>
    <m/>
    <n v="5725"/>
    <n v="40562"/>
    <n v="26"/>
    <n v="44.04"/>
  </r>
  <r>
    <x v="190"/>
    <x v="190"/>
    <x v="7"/>
    <x v="2"/>
    <x v="11"/>
    <x v="7162"/>
    <n v="5171"/>
    <n v="43.09"/>
    <n v="4041.3"/>
    <n v="37584.089999999997"/>
    <n v="0"/>
    <m/>
    <m/>
    <m/>
    <m/>
    <m/>
    <m/>
    <m/>
    <m/>
    <m/>
    <m/>
    <m/>
    <m/>
    <m/>
    <m/>
    <n v="278"/>
    <n v="1238"/>
    <n v="10.32"/>
    <n v="27.8"/>
  </r>
  <r>
    <x v="6"/>
    <x v="6"/>
    <x v="9"/>
    <x v="5"/>
    <x v="3"/>
    <x v="7163"/>
    <n v="55780"/>
    <n v="64.56"/>
    <n v="6826.68"/>
    <n v="457114.53"/>
    <n v="27531.52"/>
    <n v="8560"/>
    <n v="9.91"/>
    <n v="382.38"/>
    <n v="332010.89"/>
    <m/>
    <m/>
    <m/>
    <m/>
    <m/>
    <m/>
    <m/>
    <m/>
    <m/>
    <m/>
    <n v="155060"/>
    <n v="17930"/>
    <n v="20.75"/>
    <n v="2153.61"/>
  </r>
  <r>
    <x v="85"/>
    <x v="85"/>
    <x v="4"/>
    <x v="5"/>
    <x v="5"/>
    <x v="7164"/>
    <n v="86720"/>
    <n v="90.33"/>
    <n v="6549.65"/>
    <n v="487293.96"/>
    <n v="2362.75"/>
    <n v="3109"/>
    <n v="3.24"/>
    <n v="29.53"/>
    <n v="28493.17"/>
    <m/>
    <m/>
    <m/>
    <m/>
    <m/>
    <m/>
    <m/>
    <m/>
    <m/>
    <m/>
    <n v="1604"/>
    <n v="28109"/>
    <n v="29.28"/>
    <n v="20.05"/>
  </r>
  <r>
    <x v="163"/>
    <x v="163"/>
    <x v="9"/>
    <x v="1"/>
    <x v="6"/>
    <x v="7165"/>
    <n v="2330"/>
    <n v="24.27"/>
    <n v="1945.75"/>
    <n v="14476.38"/>
    <n v="0"/>
    <m/>
    <m/>
    <m/>
    <m/>
    <m/>
    <m/>
    <m/>
    <m/>
    <m/>
    <m/>
    <m/>
    <m/>
    <m/>
    <m/>
    <n v="68900"/>
    <n v="4279"/>
    <n v="44.57"/>
    <n v="8612.5"/>
  </r>
  <r>
    <x v="145"/>
    <x v="145"/>
    <x v="9"/>
    <x v="1"/>
    <x v="1"/>
    <x v="4"/>
    <m/>
    <m/>
    <m/>
    <m/>
    <n v="0"/>
    <m/>
    <m/>
    <m/>
    <m/>
    <m/>
    <m/>
    <m/>
    <m/>
    <m/>
    <m/>
    <m/>
    <m/>
    <m/>
    <m/>
    <n v="74.19"/>
    <n v="2704"/>
    <n v="37.56"/>
    <n v="12.37"/>
  </r>
  <r>
    <x v="99"/>
    <x v="99"/>
    <x v="5"/>
    <x v="5"/>
    <x v="93"/>
    <x v="7166"/>
    <n v="23911"/>
    <n v="60.38"/>
    <n v="4884.42"/>
    <n v="149902.98000000001"/>
    <n v="9737.15"/>
    <n v="11976"/>
    <n v="30.24"/>
    <n v="295.07"/>
    <n v="117423.19"/>
    <m/>
    <m/>
    <m/>
    <m/>
    <m/>
    <m/>
    <m/>
    <m/>
    <m/>
    <m/>
    <n v="27000"/>
    <n v="2247"/>
    <n v="5.67"/>
    <n v="818.18"/>
  </r>
  <r>
    <x v="119"/>
    <x v="119"/>
    <x v="1"/>
    <x v="7"/>
    <x v="56"/>
    <x v="7167"/>
    <n v="34507"/>
    <n v="23.96"/>
    <n v="2149.35"/>
    <n v="239867.46"/>
    <n v="25620.76"/>
    <n v="29925"/>
    <n v="20.78"/>
    <n v="213.51"/>
    <n v="308968.39"/>
    <m/>
    <m/>
    <m/>
    <m/>
    <m/>
    <m/>
    <m/>
    <m/>
    <m/>
    <m/>
    <n v="393765"/>
    <n v="19974"/>
    <n v="13.87"/>
    <n v="3281.38"/>
  </r>
  <r>
    <x v="78"/>
    <x v="78"/>
    <x v="9"/>
    <x v="12"/>
    <x v="41"/>
    <x v="4"/>
    <m/>
    <m/>
    <m/>
    <m/>
    <n v="0"/>
    <m/>
    <m/>
    <m/>
    <m/>
    <m/>
    <m/>
    <m/>
    <m/>
    <m/>
    <m/>
    <m/>
    <m/>
    <m/>
    <m/>
    <n v="16411"/>
    <n v="1368"/>
    <n v="38"/>
    <n v="5470.33"/>
  </r>
  <r>
    <x v="166"/>
    <x v="166"/>
    <x v="12"/>
    <x v="2"/>
    <x v="57"/>
    <x v="7168"/>
    <n v="22512"/>
    <n v="44.67"/>
    <n v="3342.86"/>
    <n v="130572"/>
    <n v="27961.3"/>
    <n v="41075"/>
    <n v="81.5"/>
    <n v="665.75"/>
    <n v="337193.72"/>
    <m/>
    <m/>
    <m/>
    <m/>
    <m/>
    <m/>
    <m/>
    <m/>
    <m/>
    <m/>
    <n v="2684"/>
    <n v="22790"/>
    <n v="45.22"/>
    <n v="63.9"/>
  </r>
  <r>
    <x v="33"/>
    <x v="33"/>
    <x v="13"/>
    <x v="41"/>
    <x v="53"/>
    <x v="2485"/>
    <n v="2318"/>
    <n v="14.86"/>
    <n v="832.08"/>
    <n v="10059.81"/>
    <n v="930.16"/>
    <n v="444"/>
    <n v="2.85"/>
    <m/>
    <m/>
    <m/>
    <m/>
    <m/>
    <m/>
    <m/>
    <m/>
    <m/>
    <m/>
    <m/>
    <m/>
    <n v="89.37"/>
    <n v="14048"/>
    <n v="90.05"/>
    <n v="6.87"/>
  </r>
  <r>
    <x v="40"/>
    <x v="40"/>
    <x v="9"/>
    <x v="11"/>
    <x v="116"/>
    <x v="7169"/>
    <n v="7735"/>
    <n v="4.74"/>
    <n v="233.85"/>
    <n v="29577.72"/>
    <n v="1316.96"/>
    <n v="2644"/>
    <n v="1.62"/>
    <n v="9.68"/>
    <n v="15881.67"/>
    <m/>
    <m/>
    <m/>
    <m/>
    <m/>
    <m/>
    <m/>
    <m/>
    <m/>
    <m/>
    <n v="1778000"/>
    <n v="110374"/>
    <n v="67.63"/>
    <n v="13073.53"/>
  </r>
  <r>
    <x v="76"/>
    <x v="76"/>
    <x v="6"/>
    <x v="21"/>
    <x v="76"/>
    <x v="7170"/>
    <n v="42176"/>
    <n v="78.099999999999994"/>
    <n v="5018.2"/>
    <n v="210011.67"/>
    <n v="13116.39"/>
    <n v="16454"/>
    <n v="30.47"/>
    <n v="291.48"/>
    <n v="158174.5"/>
    <m/>
    <m/>
    <m/>
    <m/>
    <m/>
    <m/>
    <m/>
    <m/>
    <m/>
    <m/>
    <n v="183100"/>
    <n v="10378"/>
    <n v="19.22"/>
    <n v="4068.89"/>
  </r>
  <r>
    <x v="165"/>
    <x v="165"/>
    <x v="5"/>
    <x v="2"/>
    <x v="30"/>
    <x v="5860"/>
    <n v="76259"/>
    <n v="132.38999999999999"/>
    <n v="9858.33"/>
    <n v="440076"/>
    <n v="0"/>
    <m/>
    <m/>
    <m/>
    <m/>
    <m/>
    <m/>
    <m/>
    <m/>
    <m/>
    <m/>
    <m/>
    <m/>
    <m/>
    <m/>
    <n v="860484.73"/>
    <n v="92770"/>
    <n v="161.06"/>
    <n v="17926.77"/>
  </r>
  <r>
    <x v="65"/>
    <x v="65"/>
    <x v="14"/>
    <x v="2"/>
    <x v="30"/>
    <x v="7171"/>
    <n v="29123"/>
    <n v="50.56"/>
    <n v="3543.63"/>
    <n v="158187.42000000001"/>
    <n v="17700.29"/>
    <n v="27921"/>
    <n v="48.47"/>
    <m/>
    <m/>
    <m/>
    <m/>
    <m/>
    <m/>
    <m/>
    <m/>
    <m/>
    <m/>
    <m/>
    <m/>
    <n v="1461"/>
    <n v="7683"/>
    <n v="13.34"/>
    <n v="30.44"/>
  </r>
  <r>
    <x v="148"/>
    <x v="148"/>
    <x v="6"/>
    <x v="7"/>
    <x v="38"/>
    <x v="7172"/>
    <n v="67764"/>
    <n v="100.84"/>
    <n v="9614.2900000000009"/>
    <n v="500712"/>
    <n v="0"/>
    <m/>
    <m/>
    <m/>
    <m/>
    <m/>
    <m/>
    <m/>
    <m/>
    <m/>
    <m/>
    <m/>
    <m/>
    <m/>
    <m/>
    <n v="802.09"/>
    <n v="6299"/>
    <n v="9.3699999999999992"/>
    <n v="14.32"/>
  </r>
  <r>
    <x v="85"/>
    <x v="85"/>
    <x v="14"/>
    <x v="6"/>
    <x v="69"/>
    <x v="4"/>
    <m/>
    <m/>
    <m/>
    <m/>
    <n v="0"/>
    <m/>
    <m/>
    <m/>
    <m/>
    <m/>
    <m/>
    <m/>
    <m/>
    <m/>
    <m/>
    <m/>
    <m/>
    <m/>
    <m/>
    <n v="0"/>
    <m/>
    <m/>
    <n v="0"/>
  </r>
  <r>
    <x v="17"/>
    <x v="17"/>
    <x v="6"/>
    <x v="1"/>
    <x v="7"/>
    <x v="4"/>
    <m/>
    <m/>
    <m/>
    <m/>
    <n v="0"/>
    <m/>
    <m/>
    <m/>
    <m/>
    <m/>
    <m/>
    <m/>
    <m/>
    <m/>
    <m/>
    <m/>
    <m/>
    <m/>
    <m/>
    <n v="10800"/>
    <n v="1636"/>
    <n v="68.17"/>
    <n v="5400"/>
  </r>
  <r>
    <x v="74"/>
    <x v="74"/>
    <x v="15"/>
    <x v="19"/>
    <x v="38"/>
    <x v="7173"/>
    <n v="29261"/>
    <n v="43.54"/>
    <n v="3811.96"/>
    <n v="198527.1"/>
    <n v="15831.23"/>
    <n v="21537"/>
    <n v="32.049999999999997"/>
    <m/>
    <m/>
    <m/>
    <m/>
    <m/>
    <m/>
    <m/>
    <m/>
    <m/>
    <m/>
    <m/>
    <m/>
    <n v="1037.3599999999999"/>
    <n v="16213"/>
    <n v="24.13"/>
    <n v="18.52"/>
  </r>
  <r>
    <x v="204"/>
    <x v="204"/>
    <x v="13"/>
    <x v="2"/>
    <x v="9"/>
    <x v="7174"/>
    <n v="74231"/>
    <n v="154.65"/>
    <n v="9398.2000000000007"/>
    <n v="349613.04"/>
    <n v="0"/>
    <m/>
    <m/>
    <m/>
    <m/>
    <m/>
    <m/>
    <m/>
    <m/>
    <m/>
    <m/>
    <m/>
    <m/>
    <m/>
    <m/>
    <n v="132.74"/>
    <n v="18075"/>
    <n v="37.659999999999997"/>
    <n v="3.32"/>
  </r>
  <r>
    <x v="71"/>
    <x v="71"/>
    <x v="15"/>
    <x v="1"/>
    <x v="28"/>
    <x v="4"/>
    <m/>
    <m/>
    <m/>
    <m/>
    <n v="0"/>
    <m/>
    <m/>
    <m/>
    <m/>
    <m/>
    <m/>
    <m/>
    <m/>
    <m/>
    <m/>
    <m/>
    <m/>
    <m/>
    <m/>
    <n v="1410"/>
    <n v="10827"/>
    <n v="75.19"/>
    <n v="117.5"/>
  </r>
  <r>
    <x v="98"/>
    <x v="98"/>
    <x v="4"/>
    <x v="11"/>
    <x v="130"/>
    <x v="7175"/>
    <n v="75783"/>
    <n v="26.31"/>
    <n v="1466.54"/>
    <n v="327331.17"/>
    <n v="213087.29"/>
    <n v="180534"/>
    <n v="62.69"/>
    <n v="887.86"/>
    <n v="2569683.6"/>
    <m/>
    <m/>
    <m/>
    <m/>
    <m/>
    <m/>
    <m/>
    <m/>
    <m/>
    <m/>
    <n v="0"/>
    <m/>
    <m/>
    <n v="0"/>
  </r>
  <r>
    <x v="19"/>
    <x v="19"/>
    <x v="11"/>
    <x v="19"/>
    <x v="94"/>
    <x v="4"/>
    <m/>
    <m/>
    <m/>
    <m/>
    <n v="0"/>
    <m/>
    <m/>
    <m/>
    <m/>
    <m/>
    <m/>
    <m/>
    <m/>
    <m/>
    <m/>
    <m/>
    <m/>
    <m/>
    <m/>
    <n v="0"/>
    <m/>
    <m/>
    <n v="0"/>
  </r>
  <r>
    <x v="85"/>
    <x v="85"/>
    <x v="5"/>
    <x v="11"/>
    <x v="64"/>
    <x v="158"/>
    <n v="63"/>
    <n v="7.0000000000000007E-2"/>
    <n v="2.83"/>
    <n v="197.16"/>
    <n v="2016.49"/>
    <n v="2294"/>
    <n v="2.5499999999999998"/>
    <n v="26.89"/>
    <n v="24317.439999999999"/>
    <m/>
    <m/>
    <m/>
    <m/>
    <m/>
    <m/>
    <m/>
    <m/>
    <m/>
    <m/>
    <n v="6389"/>
    <n v="92824"/>
    <n v="103.14"/>
    <n v="85.19"/>
  </r>
  <r>
    <x v="56"/>
    <x v="56"/>
    <x v="11"/>
    <x v="21"/>
    <x v="4"/>
    <x v="4"/>
    <n v="0"/>
    <n v="0"/>
    <m/>
    <m/>
    <n v="0"/>
    <m/>
    <m/>
    <m/>
    <m/>
    <m/>
    <m/>
    <m/>
    <m/>
    <m/>
    <m/>
    <m/>
    <m/>
    <m/>
    <m/>
    <n v="0"/>
    <m/>
    <m/>
    <n v="0"/>
  </r>
  <r>
    <x v="74"/>
    <x v="74"/>
    <x v="12"/>
    <x v="1"/>
    <x v="19"/>
    <x v="7176"/>
    <n v="505"/>
    <n v="2.81"/>
    <n v="154.80000000000001"/>
    <n v="2159.46"/>
    <n v="0"/>
    <m/>
    <m/>
    <m/>
    <m/>
    <m/>
    <m/>
    <m/>
    <m/>
    <m/>
    <m/>
    <m/>
    <m/>
    <m/>
    <m/>
    <n v="855.56"/>
    <n v="12884"/>
    <n v="71.58"/>
    <n v="57.04"/>
  </r>
  <r>
    <x v="76"/>
    <x v="76"/>
    <x v="13"/>
    <x v="6"/>
    <x v="31"/>
    <x v="7177"/>
    <n v="414"/>
    <n v="1.73"/>
    <n v="90.15"/>
    <n v="1676.79"/>
    <n v="17731.330000000002"/>
    <n v="22279"/>
    <n v="92.83"/>
    <n v="886.57"/>
    <n v="213827.41"/>
    <m/>
    <m/>
    <m/>
    <m/>
    <m/>
    <m/>
    <m/>
    <m/>
    <m/>
    <m/>
    <n v="373611"/>
    <n v="30018"/>
    <n v="125.08"/>
    <n v="18680.55"/>
  </r>
  <r>
    <x v="62"/>
    <x v="62"/>
    <x v="0"/>
    <x v="27"/>
    <x v="6"/>
    <x v="7178"/>
    <n v="106"/>
    <n v="1.1000000000000001"/>
    <n v="75"/>
    <n v="558"/>
    <n v="0"/>
    <n v="0"/>
    <n v="0"/>
    <m/>
    <m/>
    <m/>
    <m/>
    <m/>
    <m/>
    <m/>
    <m/>
    <m/>
    <m/>
    <m/>
    <m/>
    <n v="66"/>
    <n v="258"/>
    <n v="2.69"/>
    <n v="8.25"/>
  </r>
  <r>
    <x v="133"/>
    <x v="133"/>
    <x v="5"/>
    <x v="7"/>
    <x v="2"/>
    <x v="2623"/>
    <n v="95574"/>
    <n v="124.45"/>
    <n v="8798.75"/>
    <n v="523701.6"/>
    <n v="0"/>
    <m/>
    <m/>
    <m/>
    <m/>
    <m/>
    <m/>
    <m/>
    <m/>
    <m/>
    <m/>
    <m/>
    <m/>
    <m/>
    <m/>
    <n v="256.13"/>
    <n v="29112"/>
    <n v="37.909999999999997"/>
    <n v="4"/>
  </r>
  <r>
    <x v="227"/>
    <x v="227"/>
    <x v="15"/>
    <x v="2"/>
    <x v="15"/>
    <x v="7179"/>
    <n v="14866"/>
    <n v="34.409999999999997"/>
    <n v="3474.44"/>
    <n v="116324.4"/>
    <n v="20614.939999999999"/>
    <n v="22822"/>
    <n v="52.83"/>
    <n v="572.64"/>
    <n v="248601.71"/>
    <m/>
    <m/>
    <m/>
    <m/>
    <m/>
    <m/>
    <m/>
    <m/>
    <m/>
    <m/>
    <n v="1493"/>
    <n v="19308"/>
    <n v="44.69"/>
    <n v="41.47"/>
  </r>
  <r>
    <x v="70"/>
    <x v="70"/>
    <x v="8"/>
    <x v="1"/>
    <x v="83"/>
    <x v="7180"/>
    <n v="766"/>
    <n v="5.8"/>
    <n v="303.55"/>
    <n v="3105.27"/>
    <n v="0"/>
    <m/>
    <m/>
    <m/>
    <m/>
    <m/>
    <m/>
    <m/>
    <m/>
    <m/>
    <m/>
    <m/>
    <m/>
    <m/>
    <m/>
    <n v="0"/>
    <m/>
    <m/>
    <n v="0"/>
  </r>
  <r>
    <x v="103"/>
    <x v="103"/>
    <x v="15"/>
    <x v="28"/>
    <x v="16"/>
    <x v="0"/>
    <n v="0"/>
    <n v="0"/>
    <n v="0"/>
    <n v="0"/>
    <n v="0"/>
    <n v="0"/>
    <n v="0"/>
    <m/>
    <m/>
    <m/>
    <m/>
    <m/>
    <m/>
    <m/>
    <m/>
    <m/>
    <m/>
    <m/>
    <m/>
    <n v="0"/>
    <m/>
    <m/>
    <n v="0"/>
  </r>
  <r>
    <x v="44"/>
    <x v="44"/>
    <x v="15"/>
    <x v="12"/>
    <x v="4"/>
    <x v="7181"/>
    <n v="2744"/>
    <n v="32.67"/>
    <n v="2661.43"/>
    <n v="17325.900000000001"/>
    <n v="2768.19"/>
    <n v="4216"/>
    <n v="50.19"/>
    <n v="395.46"/>
    <n v="33382.39"/>
    <m/>
    <m/>
    <m/>
    <m/>
    <m/>
    <m/>
    <m/>
    <m/>
    <m/>
    <m/>
    <n v="313"/>
    <n v="3513"/>
    <n v="41.82"/>
    <n v="44.71"/>
  </r>
  <r>
    <x v="207"/>
    <x v="207"/>
    <x v="1"/>
    <x v="2"/>
    <x v="91"/>
    <x v="7182"/>
    <n v="21317"/>
    <n v="32.9"/>
    <n v="3265.41"/>
    <n v="163988.76"/>
    <n v="1984"/>
    <n v="2217"/>
    <n v="3.42"/>
    <m/>
    <m/>
    <m/>
    <m/>
    <m/>
    <m/>
    <m/>
    <m/>
    <m/>
    <m/>
    <m/>
    <m/>
    <n v="20000"/>
    <n v="1505"/>
    <n v="2.3199999999999998"/>
    <n v="370.37"/>
  </r>
  <r>
    <x v="60"/>
    <x v="60"/>
    <x v="10"/>
    <x v="5"/>
    <x v="33"/>
    <x v="7183"/>
    <n v="145601"/>
    <n v="121.33"/>
    <n v="13116"/>
    <n v="1219788"/>
    <n v="0"/>
    <m/>
    <m/>
    <m/>
    <m/>
    <m/>
    <m/>
    <m/>
    <m/>
    <m/>
    <m/>
    <m/>
    <m/>
    <m/>
    <m/>
    <n v="419300"/>
    <n v="33897"/>
    <n v="28.25"/>
    <n v="4193"/>
  </r>
  <r>
    <x v="10"/>
    <x v="10"/>
    <x v="12"/>
    <x v="4"/>
    <x v="15"/>
    <x v="4"/>
    <m/>
    <m/>
    <m/>
    <m/>
    <n v="0"/>
    <m/>
    <m/>
    <m/>
    <m/>
    <m/>
    <m/>
    <m/>
    <m/>
    <m/>
    <m/>
    <m/>
    <m/>
    <m/>
    <m/>
    <n v="264117"/>
    <n v="27423"/>
    <n v="63.48"/>
    <n v="7336.58"/>
  </r>
  <r>
    <x v="40"/>
    <x v="40"/>
    <x v="12"/>
    <x v="5"/>
    <x v="15"/>
    <x v="7184"/>
    <n v="45705"/>
    <n v="105.8"/>
    <n v="9338.61"/>
    <n v="312656.7"/>
    <n v="0"/>
    <m/>
    <m/>
    <m/>
    <m/>
    <m/>
    <m/>
    <m/>
    <m/>
    <m/>
    <m/>
    <m/>
    <m/>
    <m/>
    <m/>
    <n v="122700"/>
    <n v="8352"/>
    <n v="19.329999999999998"/>
    <n v="3408.33"/>
  </r>
  <r>
    <x v="66"/>
    <x v="66"/>
    <x v="11"/>
    <x v="11"/>
    <x v="84"/>
    <x v="7185"/>
    <n v="114841"/>
    <n v="83.95"/>
    <n v="6846.88"/>
    <n v="725905.92000000004"/>
    <n v="54903.01"/>
    <n v="100111"/>
    <n v="73.180000000000007"/>
    <n v="481.61"/>
    <n v="662091.82999999996"/>
    <m/>
    <m/>
    <m/>
    <m/>
    <m/>
    <m/>
    <m/>
    <m/>
    <m/>
    <m/>
    <n v="11720"/>
    <n v="116489"/>
    <n v="85.15"/>
    <n v="102.81"/>
  </r>
  <r>
    <x v="31"/>
    <x v="31"/>
    <x v="5"/>
    <x v="2"/>
    <x v="3"/>
    <x v="7186"/>
    <n v="104215"/>
    <n v="120.62"/>
    <n v="8602.2199999999993"/>
    <n v="576004.80000000005"/>
    <n v="0"/>
    <n v="0"/>
    <n v="0"/>
    <n v="0"/>
    <n v="0"/>
    <m/>
    <m/>
    <m/>
    <m/>
    <m/>
    <m/>
    <m/>
    <m/>
    <m/>
    <m/>
    <n v="1900"/>
    <n v="30563"/>
    <n v="35.369999999999997"/>
    <n v="26.39"/>
  </r>
  <r>
    <x v="136"/>
    <x v="136"/>
    <x v="11"/>
    <x v="7"/>
    <x v="20"/>
    <x v="7187"/>
    <n v="32455"/>
    <n v="45.08"/>
    <n v="3491.2"/>
    <n v="194808.95999999999"/>
    <n v="17026.189999999999"/>
    <n v="20931"/>
    <n v="29.07"/>
    <m/>
    <m/>
    <m/>
    <m/>
    <m/>
    <m/>
    <m/>
    <m/>
    <m/>
    <m/>
    <m/>
    <m/>
    <n v="96200"/>
    <n v="8521"/>
    <n v="11.83"/>
    <n v="1603.33"/>
  </r>
  <r>
    <x v="152"/>
    <x v="152"/>
    <x v="3"/>
    <x v="12"/>
    <x v="6"/>
    <x v="4"/>
    <m/>
    <m/>
    <m/>
    <m/>
    <n v="0"/>
    <m/>
    <m/>
    <m/>
    <m/>
    <m/>
    <m/>
    <m/>
    <m/>
    <m/>
    <m/>
    <m/>
    <m/>
    <m/>
    <m/>
    <n v="0"/>
    <m/>
    <m/>
    <n v="0"/>
  </r>
  <r>
    <x v="101"/>
    <x v="101"/>
    <x v="1"/>
    <x v="7"/>
    <x v="36"/>
    <x v="7188"/>
    <n v="25237"/>
    <n v="33.92"/>
    <n v="4151.6099999999997"/>
    <n v="239382"/>
    <n v="0"/>
    <m/>
    <m/>
    <m/>
    <m/>
    <m/>
    <m/>
    <m/>
    <m/>
    <m/>
    <m/>
    <m/>
    <m/>
    <m/>
    <m/>
    <n v="0"/>
    <n v="5171"/>
    <n v="6.95"/>
    <n v="0"/>
  </r>
  <r>
    <x v="1"/>
    <x v="1"/>
    <x v="6"/>
    <x v="1"/>
    <x v="1"/>
    <x v="4"/>
    <m/>
    <m/>
    <m/>
    <m/>
    <n v="0"/>
    <m/>
    <m/>
    <m/>
    <m/>
    <m/>
    <m/>
    <m/>
    <m/>
    <m/>
    <m/>
    <m/>
    <m/>
    <m/>
    <m/>
    <n v="0"/>
    <n v="745"/>
    <n v="10.35"/>
    <n v="0"/>
  </r>
  <r>
    <x v="57"/>
    <x v="57"/>
    <x v="0"/>
    <x v="7"/>
    <x v="9"/>
    <x v="3992"/>
    <n v="44203"/>
    <n v="92.09"/>
    <n v="9124.5"/>
    <n v="339431.4"/>
    <n v="0"/>
    <m/>
    <m/>
    <m/>
    <m/>
    <m/>
    <m/>
    <m/>
    <m/>
    <m/>
    <m/>
    <m/>
    <m/>
    <m/>
    <m/>
    <n v="768"/>
    <n v="11577"/>
    <n v="24.12"/>
    <n v="19.2"/>
  </r>
  <r>
    <x v="26"/>
    <x v="26"/>
    <x v="1"/>
    <x v="7"/>
    <x v="15"/>
    <x v="7189"/>
    <n v="16382"/>
    <n v="37.92"/>
    <n v="11.47"/>
    <n v="384.09"/>
    <n v="7461"/>
    <n v="9127"/>
    <n v="21.13"/>
    <n v="207.25"/>
    <n v="89974.44"/>
    <m/>
    <m/>
    <m/>
    <m/>
    <m/>
    <m/>
    <m/>
    <m/>
    <m/>
    <m/>
    <n v="3493200"/>
    <n v="160813"/>
    <n v="372.25"/>
    <n v="97033.33"/>
  </r>
  <r>
    <x v="126"/>
    <x v="126"/>
    <x v="9"/>
    <x v="7"/>
    <x v="64"/>
    <x v="7190"/>
    <n v="63783"/>
    <n v="70.87"/>
    <n v="6105.29"/>
    <n v="425844.21"/>
    <n v="0"/>
    <m/>
    <m/>
    <m/>
    <m/>
    <m/>
    <m/>
    <m/>
    <m/>
    <m/>
    <m/>
    <m/>
    <m/>
    <m/>
    <m/>
    <n v="432.06"/>
    <n v="5534"/>
    <n v="6.15"/>
    <n v="5.76"/>
  </r>
  <r>
    <x v="80"/>
    <x v="80"/>
    <x v="14"/>
    <x v="5"/>
    <x v="69"/>
    <x v="7191"/>
    <n v="60781"/>
    <n v="87.33"/>
    <n v="7791.03"/>
    <n v="420248.4"/>
    <n v="0"/>
    <m/>
    <m/>
    <m/>
    <m/>
    <m/>
    <m/>
    <m/>
    <m/>
    <m/>
    <m/>
    <m/>
    <m/>
    <m/>
    <m/>
    <n v="194900"/>
    <n v="23130"/>
    <n v="33.229999999999997"/>
    <n v="3360.34"/>
  </r>
  <r>
    <x v="182"/>
    <x v="182"/>
    <x v="5"/>
    <x v="7"/>
    <x v="81"/>
    <x v="7192"/>
    <n v="19855"/>
    <n v="53.37"/>
    <n v="3842.58"/>
    <n v="110781.6"/>
    <n v="0"/>
    <m/>
    <m/>
    <m/>
    <m/>
    <m/>
    <m/>
    <m/>
    <m/>
    <m/>
    <n v="145"/>
    <n v="348"/>
    <n v="0.94"/>
    <n v="4"/>
    <n v="3245.68"/>
    <n v="909.03"/>
    <n v="1732"/>
    <n v="4.66"/>
    <n v="29.32"/>
  </r>
  <r>
    <x v="148"/>
    <x v="148"/>
    <x v="0"/>
    <x v="1"/>
    <x v="7"/>
    <x v="1480"/>
    <n v="448"/>
    <n v="18.670000000000002"/>
    <n v="1970.5"/>
    <n v="3665.13"/>
    <n v="0"/>
    <m/>
    <m/>
    <m/>
    <m/>
    <m/>
    <m/>
    <m/>
    <m/>
    <m/>
    <m/>
    <m/>
    <m/>
    <m/>
    <m/>
    <n v="0"/>
    <m/>
    <m/>
    <n v="0"/>
  </r>
  <r>
    <x v="235"/>
    <x v="235"/>
    <x v="9"/>
    <x v="2"/>
    <x v="5"/>
    <x v="7193"/>
    <n v="7813"/>
    <n v="8.14"/>
    <n v="3220.5"/>
    <n v="239605.2"/>
    <n v="0"/>
    <m/>
    <m/>
    <m/>
    <m/>
    <m/>
    <m/>
    <m/>
    <m/>
    <m/>
    <m/>
    <m/>
    <m/>
    <m/>
    <m/>
    <n v="4.12"/>
    <n v="3492"/>
    <n v="3.64"/>
    <n v="0.05"/>
  </r>
  <r>
    <x v="125"/>
    <x v="125"/>
    <x v="8"/>
    <x v="1"/>
    <x v="1"/>
    <x v="4"/>
    <m/>
    <m/>
    <m/>
    <m/>
    <n v="0"/>
    <m/>
    <m/>
    <m/>
    <m/>
    <m/>
    <m/>
    <m/>
    <m/>
    <m/>
    <m/>
    <m/>
    <m/>
    <m/>
    <m/>
    <n v="0"/>
    <m/>
    <m/>
    <n v="0"/>
  </r>
  <r>
    <x v="109"/>
    <x v="109"/>
    <x v="9"/>
    <x v="18"/>
    <x v="98"/>
    <x v="0"/>
    <n v="0"/>
    <n v="0"/>
    <n v="0"/>
    <n v="0"/>
    <n v="0"/>
    <n v="0"/>
    <n v="0"/>
    <m/>
    <m/>
    <n v="0"/>
    <n v="0"/>
    <n v="0"/>
    <n v="0"/>
    <n v="0"/>
    <n v="0"/>
    <n v="0"/>
    <n v="0"/>
    <n v="0"/>
    <n v="0"/>
    <n v="0"/>
    <n v="0"/>
    <n v="0"/>
    <n v="0"/>
  </r>
  <r>
    <x v="65"/>
    <x v="65"/>
    <x v="11"/>
    <x v="2"/>
    <x v="30"/>
    <x v="7194"/>
    <n v="40247"/>
    <n v="69.87"/>
    <n v="3363.79"/>
    <n v="150159.66"/>
    <n v="17050.439999999999"/>
    <n v="23446"/>
    <n v="40.700000000000003"/>
    <m/>
    <m/>
    <m/>
    <m/>
    <m/>
    <m/>
    <m/>
    <m/>
    <m/>
    <m/>
    <m/>
    <m/>
    <n v="1347"/>
    <n v="6792"/>
    <n v="11.79"/>
    <n v="28.06"/>
  </r>
  <r>
    <x v="30"/>
    <x v="30"/>
    <x v="10"/>
    <x v="4"/>
    <x v="134"/>
    <x v="7195"/>
    <n v="3924"/>
    <n v="2.6"/>
    <n v="121.33"/>
    <n v="14216.91"/>
    <n v="193.02"/>
    <n v="834"/>
    <n v="0.55000000000000004"/>
    <n v="1.53"/>
    <n v="2327.64"/>
    <m/>
    <m/>
    <m/>
    <m/>
    <m/>
    <m/>
    <m/>
    <m/>
    <m/>
    <m/>
    <n v="14266"/>
    <n v="93071"/>
    <n v="61.55"/>
    <n v="113.22"/>
  </r>
  <r>
    <x v="187"/>
    <x v="187"/>
    <x v="5"/>
    <x v="31"/>
    <x v="31"/>
    <x v="7196"/>
    <n v="17996"/>
    <n v="74.98"/>
    <n v="4796"/>
    <n v="89205.6"/>
    <n v="1996.12"/>
    <n v="3928"/>
    <n v="16.37"/>
    <n v="99.81"/>
    <n v="24071.81"/>
    <m/>
    <m/>
    <m/>
    <m/>
    <m/>
    <m/>
    <m/>
    <m/>
    <m/>
    <m/>
    <n v="0"/>
    <n v="1639"/>
    <n v="6.83"/>
    <n v="0"/>
  </r>
  <r>
    <x v="123"/>
    <x v="123"/>
    <x v="5"/>
    <x v="5"/>
    <x v="93"/>
    <x v="7197"/>
    <n v="29950"/>
    <n v="75.63"/>
    <n v="4296.6099999999997"/>
    <n v="131862.84"/>
    <n v="6596"/>
    <n v="8445"/>
    <n v="21.33"/>
    <n v="199.88"/>
    <n v="79543.14"/>
    <m/>
    <m/>
    <m/>
    <m/>
    <m/>
    <m/>
    <m/>
    <m/>
    <m/>
    <m/>
    <n v="88300"/>
    <n v="7194"/>
    <n v="18.170000000000002"/>
    <n v="2675.76"/>
  </r>
  <r>
    <x v="76"/>
    <x v="76"/>
    <x v="11"/>
    <x v="21"/>
    <x v="76"/>
    <x v="7198"/>
    <n v="36009"/>
    <n v="66.680000000000007"/>
    <n v="3927.36"/>
    <n v="164359.82999999999"/>
    <n v="5709"/>
    <n v="13780"/>
    <n v="25.52"/>
    <n v="126.87"/>
    <n v="68846.539999999994"/>
    <m/>
    <m/>
    <m/>
    <m/>
    <m/>
    <m/>
    <m/>
    <m/>
    <m/>
    <m/>
    <n v="150300"/>
    <n v="12833"/>
    <n v="23.76"/>
    <n v="3340"/>
  </r>
  <r>
    <x v="83"/>
    <x v="83"/>
    <x v="15"/>
    <x v="4"/>
    <x v="100"/>
    <x v="4"/>
    <m/>
    <m/>
    <m/>
    <m/>
    <n v="0"/>
    <m/>
    <m/>
    <m/>
    <m/>
    <m/>
    <m/>
    <m/>
    <m/>
    <m/>
    <n v="100"/>
    <n v="400"/>
    <n v="1.19"/>
    <n v="3"/>
    <n v="2238.4"/>
    <n v="1980"/>
    <n v="22002"/>
    <n v="65.48"/>
    <n v="70.709999999999994"/>
  </r>
  <r>
    <x v="75"/>
    <x v="75"/>
    <x v="11"/>
    <x v="7"/>
    <x v="42"/>
    <x v="7199"/>
    <n v="11463"/>
    <n v="31.84"/>
    <n v="3727.47"/>
    <n v="103996.32"/>
    <n v="27199.81"/>
    <n v="31515"/>
    <n v="87.54"/>
    <n v="906.66"/>
    <n v="328010.62"/>
    <m/>
    <m/>
    <m/>
    <m/>
    <m/>
    <m/>
    <m/>
    <m/>
    <m/>
    <m/>
    <n v="222500"/>
    <n v="3573"/>
    <n v="9.93"/>
    <n v="7416.67"/>
  </r>
  <r>
    <x v="54"/>
    <x v="54"/>
    <x v="12"/>
    <x v="4"/>
    <x v="37"/>
    <x v="7200"/>
    <n v="9689"/>
    <n v="25.23"/>
    <n v="510.53"/>
    <n v="15193.41"/>
    <n v="8038.8"/>
    <n v="14668"/>
    <n v="38.200000000000003"/>
    <n v="251.21"/>
    <n v="96942.27"/>
    <m/>
    <m/>
    <m/>
    <m/>
    <m/>
    <m/>
    <m/>
    <m/>
    <m/>
    <m/>
    <n v="356500"/>
    <n v="13875"/>
    <n v="36.130000000000003"/>
    <n v="11140.63"/>
  </r>
  <r>
    <x v="180"/>
    <x v="180"/>
    <x v="14"/>
    <x v="2"/>
    <x v="30"/>
    <x v="7201"/>
    <n v="64637"/>
    <n v="112.22"/>
    <n v="10248.5"/>
    <n v="457493.04"/>
    <n v="0"/>
    <m/>
    <m/>
    <m/>
    <m/>
    <m/>
    <m/>
    <m/>
    <m/>
    <m/>
    <m/>
    <m/>
    <m/>
    <m/>
    <m/>
    <n v="100404"/>
    <n v="4647"/>
    <n v="8.07"/>
    <n v="2091.75"/>
  </r>
  <r>
    <x v="3"/>
    <x v="3"/>
    <x v="2"/>
    <x v="6"/>
    <x v="1"/>
    <x v="7202"/>
    <n v="4"/>
    <n v="0.06"/>
    <n v="1.33"/>
    <n v="7.44"/>
    <n v="25.22"/>
    <n v="49"/>
    <n v="0.68"/>
    <m/>
    <m/>
    <m/>
    <m/>
    <m/>
    <m/>
    <m/>
    <m/>
    <m/>
    <m/>
    <m/>
    <m/>
    <n v="63040"/>
    <n v="2259"/>
    <n v="31.38"/>
    <n v="10506.67"/>
  </r>
  <r>
    <x v="20"/>
    <x v="20"/>
    <x v="1"/>
    <x v="1"/>
    <x v="6"/>
    <x v="7203"/>
    <n v="598"/>
    <n v="6.23"/>
    <n v="196"/>
    <n v="1458.24"/>
    <n v="1009"/>
    <n v="1250"/>
    <n v="13.02"/>
    <n v="126.13"/>
    <n v="12167.83"/>
    <m/>
    <m/>
    <m/>
    <m/>
    <m/>
    <m/>
    <m/>
    <m/>
    <m/>
    <m/>
    <n v="64900"/>
    <n v="3044"/>
    <n v="31.71"/>
    <n v="8112.5"/>
  </r>
  <r>
    <x v="141"/>
    <x v="141"/>
    <x v="11"/>
    <x v="2"/>
    <x v="143"/>
    <x v="7204"/>
    <n v="186026"/>
    <n v="134.80000000000001"/>
    <n v="10805.22"/>
    <n v="1155618"/>
    <n v="6129.97"/>
    <n v="6159"/>
    <n v="4.46"/>
    <n v="53.3"/>
    <n v="73923.16"/>
    <m/>
    <m/>
    <m/>
    <m/>
    <m/>
    <m/>
    <m/>
    <m/>
    <m/>
    <m/>
    <n v="314316"/>
    <n v="41269"/>
    <n v="29.91"/>
    <n v="2733.18"/>
  </r>
  <r>
    <x v="117"/>
    <x v="117"/>
    <x v="15"/>
    <x v="2"/>
    <x v="2"/>
    <x v="7205"/>
    <n v="99556"/>
    <n v="129.63"/>
    <n v="9592.5"/>
    <n v="570945.6"/>
    <n v="0"/>
    <m/>
    <m/>
    <m/>
    <m/>
    <m/>
    <m/>
    <m/>
    <m/>
    <m/>
    <m/>
    <m/>
    <m/>
    <m/>
    <m/>
    <n v="1955.75"/>
    <n v="4522"/>
    <n v="5.89"/>
    <n v="30.56"/>
  </r>
  <r>
    <x v="194"/>
    <x v="194"/>
    <x v="9"/>
    <x v="1"/>
    <x v="7"/>
    <x v="4"/>
    <n v="0"/>
    <n v="0"/>
    <m/>
    <m/>
    <n v="0"/>
    <m/>
    <m/>
    <m/>
    <m/>
    <m/>
    <m/>
    <m/>
    <m/>
    <m/>
    <m/>
    <m/>
    <m/>
    <m/>
    <m/>
    <n v="18000"/>
    <n v="660"/>
    <n v="27.5"/>
    <n v="9000"/>
  </r>
  <r>
    <x v="50"/>
    <x v="50"/>
    <x v="0"/>
    <x v="2"/>
    <x v="29"/>
    <x v="7206"/>
    <n v="91240"/>
    <n v="146.22"/>
    <n v="11968.79"/>
    <n v="578810.61"/>
    <n v="0"/>
    <m/>
    <m/>
    <m/>
    <m/>
    <m/>
    <m/>
    <m/>
    <m/>
    <m/>
    <m/>
    <m/>
    <m/>
    <m/>
    <m/>
    <n v="892146.98"/>
    <n v="8516"/>
    <n v="13.65"/>
    <n v="17156.669999999998"/>
  </r>
  <r>
    <x v="133"/>
    <x v="133"/>
    <x v="8"/>
    <x v="2"/>
    <x v="29"/>
    <x v="7207"/>
    <n v="33792"/>
    <n v="54.15"/>
    <n v="3267.33"/>
    <n v="158007.93"/>
    <n v="27784"/>
    <n v="53893"/>
    <n v="86.37"/>
    <n v="534.30999999999995"/>
    <n v="335055.59000000003"/>
    <m/>
    <m/>
    <m/>
    <m/>
    <m/>
    <m/>
    <m/>
    <m/>
    <m/>
    <m/>
    <n v="234.61"/>
    <n v="26156"/>
    <n v="41.92"/>
    <n v="4.51"/>
  </r>
  <r>
    <x v="99"/>
    <x v="99"/>
    <x v="11"/>
    <x v="7"/>
    <x v="5"/>
    <x v="7208"/>
    <n v="47900"/>
    <n v="49.9"/>
    <n v="5739.13"/>
    <n v="426990.9"/>
    <n v="44113"/>
    <n v="62547"/>
    <n v="65.150000000000006"/>
    <n v="551.41"/>
    <n v="531971.9"/>
    <m/>
    <m/>
    <m/>
    <m/>
    <m/>
    <m/>
    <m/>
    <m/>
    <m/>
    <m/>
    <n v="47500"/>
    <n v="1978"/>
    <n v="2.06"/>
    <n v="593.75"/>
  </r>
  <r>
    <x v="72"/>
    <x v="72"/>
    <x v="7"/>
    <x v="27"/>
    <x v="11"/>
    <x v="4"/>
    <m/>
    <m/>
    <m/>
    <m/>
    <n v="0"/>
    <m/>
    <m/>
    <m/>
    <m/>
    <m/>
    <m/>
    <m/>
    <m/>
    <m/>
    <m/>
    <m/>
    <m/>
    <m/>
    <m/>
    <n v="81000"/>
    <n v="1443"/>
    <n v="12.03"/>
    <n v="8100"/>
  </r>
  <r>
    <x v="13"/>
    <x v="13"/>
    <x v="0"/>
    <x v="12"/>
    <x v="68"/>
    <x v="7209"/>
    <n v="643"/>
    <n v="3.35"/>
    <n v="249.88"/>
    <n v="3718.14"/>
    <n v="912"/>
    <n v="1389"/>
    <n v="7.23"/>
    <n v="57"/>
    <n v="10998.08"/>
    <m/>
    <m/>
    <m/>
    <m/>
    <m/>
    <m/>
    <m/>
    <m/>
    <m/>
    <m/>
    <n v="1535.99"/>
    <n v="3450"/>
    <n v="17.97"/>
    <n v="96"/>
  </r>
  <r>
    <x v="169"/>
    <x v="169"/>
    <x v="11"/>
    <x v="2"/>
    <x v="20"/>
    <x v="7210"/>
    <n v="23013"/>
    <n v="31.96"/>
    <n v="2516"/>
    <n v="140392.79999999999"/>
    <n v="15084.38"/>
    <n v="57622"/>
    <n v="80.03"/>
    <n v="251.41"/>
    <n v="181907.11"/>
    <m/>
    <m/>
    <m/>
    <m/>
    <m/>
    <m/>
    <m/>
    <m/>
    <m/>
    <m/>
    <n v="64600"/>
    <n v="7866"/>
    <n v="10.93"/>
    <n v="1076.67"/>
  </r>
  <r>
    <x v="78"/>
    <x v="78"/>
    <x v="13"/>
    <x v="5"/>
    <x v="79"/>
    <x v="7211"/>
    <n v="25162"/>
    <n v="30.39"/>
    <n v="3834.61"/>
    <n v="246066.84"/>
    <n v="18068.98"/>
    <n v="50047"/>
    <n v="60.44"/>
    <n v="261.87"/>
    <n v="217899.26"/>
    <m/>
    <m/>
    <m/>
    <m/>
    <m/>
    <m/>
    <m/>
    <m/>
    <m/>
    <m/>
    <n v="240400"/>
    <n v="24409"/>
    <n v="29.48"/>
    <n v="3484.06"/>
  </r>
  <r>
    <x v="175"/>
    <x v="175"/>
    <x v="13"/>
    <x v="2"/>
    <x v="9"/>
    <x v="7212"/>
    <n v="23248"/>
    <n v="48.43"/>
    <n v="3309.35"/>
    <n v="123107.82"/>
    <n v="11589.72"/>
    <n v="17354"/>
    <n v="36.15"/>
    <n v="289.74"/>
    <n v="139763.89000000001"/>
    <m/>
    <m/>
    <m/>
    <m/>
    <m/>
    <m/>
    <m/>
    <m/>
    <m/>
    <m/>
    <n v="65.77"/>
    <n v="26665"/>
    <n v="55.55"/>
    <n v="1.64"/>
  </r>
  <r>
    <x v="166"/>
    <x v="166"/>
    <x v="4"/>
    <x v="5"/>
    <x v="129"/>
    <x v="7213"/>
    <n v="137771"/>
    <n v="91.85"/>
    <n v="7568"/>
    <n v="879780"/>
    <n v="5348.21"/>
    <n v="4577"/>
    <n v="3.05"/>
    <n v="42.79"/>
    <n v="64495.62"/>
    <m/>
    <m/>
    <m/>
    <m/>
    <m/>
    <m/>
    <m/>
    <m/>
    <m/>
    <m/>
    <n v="3988"/>
    <n v="28753"/>
    <n v="19.170000000000002"/>
    <n v="31.9"/>
  </r>
  <r>
    <x v="139"/>
    <x v="139"/>
    <x v="13"/>
    <x v="2"/>
    <x v="2"/>
    <x v="7214"/>
    <n v="18647"/>
    <n v="24.28"/>
    <n v="2043.75"/>
    <n v="121644"/>
    <n v="18853.54"/>
    <n v="25726"/>
    <n v="33.5"/>
    <n v="294.58999999999997"/>
    <n v="227360.5"/>
    <m/>
    <m/>
    <m/>
    <m/>
    <m/>
    <m/>
    <m/>
    <m/>
    <m/>
    <m/>
    <n v="1958"/>
    <n v="24746"/>
    <n v="32.22"/>
    <n v="30.59"/>
  </r>
  <r>
    <x v="201"/>
    <x v="201"/>
    <x v="4"/>
    <x v="11"/>
    <x v="112"/>
    <x v="7215"/>
    <n v="172655"/>
    <n v="73.78"/>
    <n v="5132.5600000000004"/>
    <n v="930790.5"/>
    <n v="98545.1"/>
    <n v="115935"/>
    <n v="49.54"/>
    <n v="505.36"/>
    <n v="1188384.95"/>
    <m/>
    <m/>
    <m/>
    <m/>
    <m/>
    <m/>
    <m/>
    <m/>
    <m/>
    <m/>
    <n v="22.29"/>
    <n v="107547"/>
    <n v="45.96"/>
    <n v="0.11"/>
  </r>
  <r>
    <x v="21"/>
    <x v="21"/>
    <x v="4"/>
    <x v="5"/>
    <x v="20"/>
    <x v="7216"/>
    <n v="19857"/>
    <n v="27.58"/>
    <n v="1563.3"/>
    <n v="87232.14"/>
    <n v="46588"/>
    <n v="42993"/>
    <n v="59.71"/>
    <n v="776.47"/>
    <n v="561818.67000000004"/>
    <m/>
    <m/>
    <m/>
    <m/>
    <m/>
    <m/>
    <m/>
    <m/>
    <m/>
    <m/>
    <n v="1826.48"/>
    <n v="20440"/>
    <n v="28.39"/>
    <n v="30.44"/>
  </r>
  <r>
    <x v="85"/>
    <x v="85"/>
    <x v="11"/>
    <x v="4"/>
    <x v="101"/>
    <x v="7217"/>
    <n v="14202"/>
    <n v="10.76"/>
    <n v="296.8"/>
    <n v="30362.639999999999"/>
    <n v="51475.27"/>
    <n v="43585"/>
    <n v="33.020000000000003"/>
    <n v="467.96"/>
    <n v="620755.68000000005"/>
    <m/>
    <m/>
    <m/>
    <m/>
    <m/>
    <m/>
    <m/>
    <m/>
    <m/>
    <m/>
    <n v="12334"/>
    <n v="198428"/>
    <n v="150.32"/>
    <n v="112.13"/>
  </r>
  <r>
    <x v="130"/>
    <x v="130"/>
    <x v="0"/>
    <x v="2"/>
    <x v="9"/>
    <x v="7218"/>
    <n v="20584"/>
    <n v="42.88"/>
    <n v="2116"/>
    <n v="78715.199999999997"/>
    <n v="19143.55"/>
    <n v="31512"/>
    <n v="65.650000000000006"/>
    <n v="478.59"/>
    <n v="230857.81"/>
    <m/>
    <m/>
    <m/>
    <m/>
    <m/>
    <m/>
    <m/>
    <m/>
    <m/>
    <m/>
    <n v="140093"/>
    <n v="3570"/>
    <n v="7.44"/>
    <n v="3502.33"/>
  </r>
  <r>
    <x v="78"/>
    <x v="78"/>
    <x v="4"/>
    <x v="0"/>
    <x v="28"/>
    <x v="4"/>
    <m/>
    <m/>
    <m/>
    <m/>
    <n v="0"/>
    <m/>
    <m/>
    <m/>
    <m/>
    <m/>
    <m/>
    <m/>
    <m/>
    <m/>
    <m/>
    <m/>
    <m/>
    <m/>
    <m/>
    <n v="0"/>
    <m/>
    <m/>
    <n v="0"/>
  </r>
  <r>
    <x v="52"/>
    <x v="52"/>
    <x v="2"/>
    <x v="1"/>
    <x v="21"/>
    <x v="7219"/>
    <n v="25910"/>
    <n v="89.97"/>
    <n v="6928.38"/>
    <n v="154641.32999999999"/>
    <n v="16079.53"/>
    <n v="26068"/>
    <n v="90.51"/>
    <n v="669.98"/>
    <n v="193907.93"/>
    <m/>
    <m/>
    <m/>
    <m/>
    <m/>
    <m/>
    <m/>
    <m/>
    <m/>
    <m/>
    <n v="2465"/>
    <n v="17650"/>
    <n v="61.28"/>
    <n v="102.71"/>
  </r>
  <r>
    <x v="150"/>
    <x v="150"/>
    <x v="15"/>
    <x v="1"/>
    <x v="71"/>
    <x v="7220"/>
    <n v="398"/>
    <n v="6.63"/>
    <n v="328.4"/>
    <n v="1527.06"/>
    <n v="0"/>
    <m/>
    <m/>
    <m/>
    <m/>
    <m/>
    <m/>
    <m/>
    <m/>
    <m/>
    <n v="9008"/>
    <n v="14436"/>
    <n v="240.6"/>
    <n v="1801"/>
    <n v="201635.07"/>
    <n v="31600"/>
    <n v="3099"/>
    <n v="51.65"/>
    <n v="6320"/>
  </r>
  <r>
    <x v="93"/>
    <x v="93"/>
    <x v="5"/>
    <x v="7"/>
    <x v="20"/>
    <x v="7221"/>
    <n v="75114"/>
    <n v="104.33"/>
    <n v="7372.83"/>
    <n v="411404.1"/>
    <n v="0"/>
    <m/>
    <m/>
    <m/>
    <m/>
    <m/>
    <m/>
    <m/>
    <m/>
    <m/>
    <m/>
    <m/>
    <m/>
    <m/>
    <m/>
    <n v="1240.56"/>
    <n v="5429"/>
    <n v="7.54"/>
    <n v="20.68"/>
  </r>
  <r>
    <x v="182"/>
    <x v="182"/>
    <x v="6"/>
    <x v="4"/>
    <x v="42"/>
    <x v="7222"/>
    <n v="280"/>
    <n v="0.78"/>
    <n v="30.03"/>
    <n v="837.93"/>
    <n v="0"/>
    <m/>
    <m/>
    <m/>
    <m/>
    <m/>
    <m/>
    <m/>
    <m/>
    <m/>
    <m/>
    <m/>
    <m/>
    <m/>
    <m/>
    <n v="0"/>
    <m/>
    <m/>
    <n v="0"/>
  </r>
  <r>
    <x v="65"/>
    <x v="65"/>
    <x v="13"/>
    <x v="12"/>
    <x v="1"/>
    <x v="4"/>
    <m/>
    <m/>
    <m/>
    <m/>
    <n v="0"/>
    <m/>
    <m/>
    <m/>
    <m/>
    <m/>
    <m/>
    <m/>
    <m/>
    <m/>
    <m/>
    <m/>
    <m/>
    <m/>
    <m/>
    <n v="0"/>
    <m/>
    <m/>
    <n v="0"/>
  </r>
  <r>
    <x v="139"/>
    <x v="139"/>
    <x v="4"/>
    <x v="7"/>
    <x v="91"/>
    <x v="1677"/>
    <n v="25841"/>
    <n v="39.880000000000003"/>
    <n v="2377.7800000000002"/>
    <n v="119412"/>
    <n v="14101.84"/>
    <n v="21386"/>
    <n v="33"/>
    <n v="261.14999999999998"/>
    <n v="170058.35"/>
    <m/>
    <m/>
    <m/>
    <m/>
    <m/>
    <m/>
    <m/>
    <m/>
    <m/>
    <m/>
    <n v="1016"/>
    <n v="14468"/>
    <n v="22.33"/>
    <n v="18.809999999999999"/>
  </r>
  <r>
    <x v="23"/>
    <x v="23"/>
    <x v="13"/>
    <x v="37"/>
    <x v="9"/>
    <x v="7223"/>
    <n v="31191"/>
    <n v="64.98"/>
    <n v="3995.1"/>
    <n v="148617.72"/>
    <n v="21402.52"/>
    <n v="23250"/>
    <n v="48.44"/>
    <n v="535.05999999999995"/>
    <n v="258099.43"/>
    <m/>
    <m/>
    <m/>
    <m/>
    <m/>
    <m/>
    <m/>
    <m/>
    <m/>
    <m/>
    <n v="1772"/>
    <n v="16290"/>
    <n v="33.94"/>
    <n v="44.3"/>
  </r>
  <r>
    <x v="36"/>
    <x v="36"/>
    <x v="1"/>
    <x v="5"/>
    <x v="42"/>
    <x v="7224"/>
    <n v="16905"/>
    <n v="46.96"/>
    <n v="4107.67"/>
    <n v="114603.9"/>
    <n v="28735.21"/>
    <n v="16218"/>
    <n v="45.05"/>
    <n v="957.84"/>
    <n v="346526.5"/>
    <m/>
    <m/>
    <m/>
    <m/>
    <m/>
    <m/>
    <m/>
    <m/>
    <m/>
    <m/>
    <n v="183.41"/>
    <n v="4610"/>
    <n v="12.81"/>
    <n v="6.11"/>
  </r>
  <r>
    <x v="199"/>
    <x v="199"/>
    <x v="4"/>
    <x v="1"/>
    <x v="21"/>
    <x v="7225"/>
    <n v="2515"/>
    <n v="8.73"/>
    <n v="473.46"/>
    <n v="10567.59"/>
    <n v="0"/>
    <m/>
    <m/>
    <m/>
    <m/>
    <m/>
    <m/>
    <m/>
    <m/>
    <m/>
    <m/>
    <m/>
    <m/>
    <m/>
    <m/>
    <n v="1095.3499999999999"/>
    <n v="22321"/>
    <n v="77.5"/>
    <n v="45.64"/>
  </r>
  <r>
    <x v="98"/>
    <x v="98"/>
    <x v="15"/>
    <x v="11"/>
    <x v="130"/>
    <x v="7226"/>
    <n v="69845"/>
    <n v="24.25"/>
    <n v="1663.16"/>
    <n v="371217.87"/>
    <n v="258242.48"/>
    <n v="282220"/>
    <n v="97.99"/>
    <n v="1076.01"/>
    <n v="3114223.58"/>
    <m/>
    <m/>
    <m/>
    <m/>
    <m/>
    <m/>
    <m/>
    <m/>
    <m/>
    <m/>
    <n v="0"/>
    <m/>
    <m/>
    <n v="0"/>
  </r>
  <r>
    <x v="143"/>
    <x v="143"/>
    <x v="9"/>
    <x v="12"/>
    <x v="6"/>
    <x v="4"/>
    <m/>
    <m/>
    <m/>
    <m/>
    <n v="0"/>
    <m/>
    <m/>
    <m/>
    <m/>
    <m/>
    <m/>
    <m/>
    <m/>
    <m/>
    <m/>
    <m/>
    <m/>
    <m/>
    <m/>
    <n v="0.27"/>
    <n v="541"/>
    <n v="5.64"/>
    <n v="0.03"/>
  </r>
  <r>
    <x v="185"/>
    <x v="185"/>
    <x v="8"/>
    <x v="2"/>
    <x v="9"/>
    <x v="7227"/>
    <n v="8159"/>
    <n v="17"/>
    <n v="1148.98"/>
    <n v="42741.87"/>
    <n v="20784.68"/>
    <n v="28266"/>
    <n v="58.89"/>
    <n v="519.62"/>
    <n v="250648.63"/>
    <m/>
    <m/>
    <m/>
    <m/>
    <m/>
    <m/>
    <m/>
    <m/>
    <m/>
    <m/>
    <n v="93700"/>
    <n v="6996"/>
    <n v="14.58"/>
    <n v="2342.5"/>
  </r>
  <r>
    <x v="87"/>
    <x v="87"/>
    <x v="9"/>
    <x v="0"/>
    <x v="17"/>
    <x v="7228"/>
    <n v="4290"/>
    <n v="7.15"/>
    <n v="398.14"/>
    <n v="18513.509999999998"/>
    <n v="26028.26"/>
    <n v="37325"/>
    <n v="62.21"/>
    <n v="520.57000000000005"/>
    <n v="313882.56"/>
    <m/>
    <m/>
    <m/>
    <m/>
    <m/>
    <m/>
    <m/>
    <m/>
    <m/>
    <m/>
    <n v="1721"/>
    <n v="16957"/>
    <n v="28.26"/>
    <n v="34.42"/>
  </r>
  <r>
    <x v="122"/>
    <x v="122"/>
    <x v="12"/>
    <x v="0"/>
    <x v="102"/>
    <x v="7229"/>
    <n v="157266"/>
    <n v="127.24"/>
    <n v="11453.52"/>
    <n v="1097133.0900000001"/>
    <n v="57.23"/>
    <n v="1834"/>
    <n v="1.48"/>
    <n v="0.56000000000000005"/>
    <n v="690.11"/>
    <m/>
    <m/>
    <m/>
    <m/>
    <m/>
    <m/>
    <m/>
    <m/>
    <m/>
    <m/>
    <n v="5698.66"/>
    <n v="94088"/>
    <n v="76.12"/>
    <n v="55.33"/>
  </r>
  <r>
    <x v="176"/>
    <x v="176"/>
    <x v="13"/>
    <x v="2"/>
    <x v="9"/>
    <x v="7230"/>
    <n v="74743"/>
    <n v="155.71"/>
    <n v="8625.65"/>
    <n v="320874.18"/>
    <n v="0"/>
    <m/>
    <m/>
    <m/>
    <m/>
    <m/>
    <m/>
    <m/>
    <m/>
    <m/>
    <m/>
    <m/>
    <m/>
    <m/>
    <m/>
    <n v="275.52"/>
    <n v="13558"/>
    <n v="28.25"/>
    <n v="6.89"/>
  </r>
  <r>
    <x v="85"/>
    <x v="85"/>
    <x v="0"/>
    <x v="11"/>
    <x v="64"/>
    <x v="7231"/>
    <n v="3610"/>
    <n v="4.01"/>
    <n v="73.77"/>
    <n v="5145.6899999999996"/>
    <n v="1395.73"/>
    <n v="2070"/>
    <n v="2.2999999999999998"/>
    <n v="18.61"/>
    <n v="16831.55"/>
    <m/>
    <m/>
    <m/>
    <m/>
    <m/>
    <m/>
    <m/>
    <m/>
    <m/>
    <m/>
    <n v="4717"/>
    <n v="46769"/>
    <n v="51.97"/>
    <n v="62.89"/>
  </r>
  <r>
    <x v="7"/>
    <x v="7"/>
    <x v="15"/>
    <x v="7"/>
    <x v="46"/>
    <x v="4"/>
    <m/>
    <m/>
    <m/>
    <m/>
    <n v="0"/>
    <m/>
    <m/>
    <m/>
    <m/>
    <m/>
    <m/>
    <m/>
    <m/>
    <m/>
    <m/>
    <m/>
    <m/>
    <m/>
    <m/>
    <n v="0"/>
    <m/>
    <m/>
    <n v="0"/>
  </r>
  <r>
    <x v="32"/>
    <x v="32"/>
    <x v="4"/>
    <x v="4"/>
    <x v="11"/>
    <x v="4"/>
    <m/>
    <m/>
    <m/>
    <m/>
    <n v="0"/>
    <m/>
    <m/>
    <m/>
    <m/>
    <m/>
    <m/>
    <m/>
    <m/>
    <m/>
    <m/>
    <m/>
    <m/>
    <m/>
    <m/>
    <n v="0"/>
    <m/>
    <m/>
    <n v="0"/>
  </r>
  <r>
    <x v="103"/>
    <x v="103"/>
    <x v="10"/>
    <x v="2"/>
    <x v="15"/>
    <x v="7232"/>
    <n v="24104"/>
    <n v="55.8"/>
    <n v="5242.3100000000004"/>
    <n v="175512.39"/>
    <n v="10682"/>
    <n v="14595"/>
    <n v="33.78"/>
    <n v="296.72000000000003"/>
    <n v="128817.44"/>
    <m/>
    <m/>
    <m/>
    <m/>
    <m/>
    <m/>
    <m/>
    <m/>
    <m/>
    <m/>
    <n v="0"/>
    <m/>
    <m/>
    <n v="0"/>
  </r>
  <r>
    <x v="119"/>
    <x v="119"/>
    <x v="0"/>
    <x v="6"/>
    <x v="94"/>
    <x v="7233"/>
    <n v="4137"/>
    <n v="18.14"/>
    <n v="1052.1600000000001"/>
    <n v="18591.63"/>
    <n v="1717.75"/>
    <n v="2423"/>
    <n v="10.63"/>
    <n v="90.41"/>
    <n v="20714.86"/>
    <m/>
    <m/>
    <m/>
    <m/>
    <m/>
    <m/>
    <m/>
    <m/>
    <m/>
    <m/>
    <n v="198983"/>
    <n v="20567"/>
    <n v="90.21"/>
    <n v="10472.790000000001"/>
  </r>
  <r>
    <x v="40"/>
    <x v="40"/>
    <x v="3"/>
    <x v="5"/>
    <x v="15"/>
    <x v="7234"/>
    <n v="56185"/>
    <n v="130.06"/>
    <n v="14126.67"/>
    <n v="472960.8"/>
    <n v="0"/>
    <m/>
    <m/>
    <m/>
    <m/>
    <m/>
    <m/>
    <m/>
    <m/>
    <m/>
    <m/>
    <m/>
    <m/>
    <m/>
    <m/>
    <n v="193800"/>
    <n v="12250"/>
    <n v="28.36"/>
    <n v="5383.33"/>
  </r>
  <r>
    <x v="174"/>
    <x v="174"/>
    <x v="12"/>
    <x v="1"/>
    <x v="6"/>
    <x v="1568"/>
    <n v="76"/>
    <n v="0.79"/>
    <n v="39.630000000000003"/>
    <n v="294.81"/>
    <n v="224"/>
    <n v="360"/>
    <n v="3.75"/>
    <m/>
    <m/>
    <m/>
    <m/>
    <m/>
    <m/>
    <m/>
    <m/>
    <m/>
    <m/>
    <m/>
    <m/>
    <n v="0"/>
    <n v="6784"/>
    <n v="70.67"/>
    <n v="0"/>
  </r>
  <r>
    <x v="50"/>
    <x v="50"/>
    <x v="12"/>
    <x v="1"/>
    <x v="12"/>
    <x v="4"/>
    <m/>
    <m/>
    <m/>
    <m/>
    <n v="0"/>
    <m/>
    <m/>
    <m/>
    <m/>
    <m/>
    <m/>
    <m/>
    <m/>
    <m/>
    <n v="175"/>
    <n v="100"/>
    <n v="0.6"/>
    <n v="12"/>
    <n v="3917.2"/>
    <n v="0"/>
    <m/>
    <m/>
    <n v="0"/>
  </r>
  <r>
    <x v="162"/>
    <x v="162"/>
    <x v="13"/>
    <x v="2"/>
    <x v="29"/>
    <x v="7235"/>
    <n v="81170"/>
    <n v="130.08000000000001"/>
    <n v="9013.85"/>
    <n v="435909.6"/>
    <n v="0"/>
    <m/>
    <m/>
    <m/>
    <m/>
    <m/>
    <m/>
    <m/>
    <m/>
    <m/>
    <m/>
    <m/>
    <m/>
    <m/>
    <m/>
    <n v="1299"/>
    <n v="3021"/>
    <n v="4.84"/>
    <n v="24.98"/>
  </r>
  <r>
    <x v="119"/>
    <x v="119"/>
    <x v="15"/>
    <x v="0"/>
    <x v="10"/>
    <x v="7236"/>
    <n v="70140"/>
    <n v="78.989999999999995"/>
    <n v="6301.97"/>
    <n v="433701.78"/>
    <n v="27800.19"/>
    <n v="28852"/>
    <n v="32.49"/>
    <n v="375.68"/>
    <n v="335250.88"/>
    <m/>
    <m/>
    <m/>
    <m/>
    <m/>
    <m/>
    <m/>
    <m/>
    <m/>
    <m/>
    <n v="118598"/>
    <n v="108427"/>
    <n v="122.1"/>
    <n v="1602.68"/>
  </r>
  <r>
    <x v="108"/>
    <x v="108"/>
    <x v="0"/>
    <x v="7"/>
    <x v="123"/>
    <x v="4182"/>
    <n v="53230"/>
    <n v="108.19"/>
    <n v="8230.24"/>
    <n v="313819.2"/>
    <n v="0"/>
    <m/>
    <m/>
    <m/>
    <m/>
    <m/>
    <m/>
    <m/>
    <m/>
    <m/>
    <m/>
    <m/>
    <m/>
    <m/>
    <m/>
    <n v="422.64"/>
    <n v="8207"/>
    <n v="16.68"/>
    <n v="10.31"/>
  </r>
  <r>
    <x v="72"/>
    <x v="72"/>
    <x v="4"/>
    <x v="2"/>
    <x v="26"/>
    <x v="7237"/>
    <n v="7861"/>
    <n v="9.6300000000000008"/>
    <n v="1562.07"/>
    <n v="98785.53"/>
    <n v="89172.65"/>
    <n v="40591"/>
    <n v="49.74"/>
    <n v="1311.36"/>
    <n v="1075359.71"/>
    <m/>
    <m/>
    <m/>
    <m/>
    <m/>
    <m/>
    <m/>
    <m/>
    <m/>
    <m/>
    <n v="711200"/>
    <n v="23180"/>
    <n v="28.41"/>
    <n v="10458.82"/>
  </r>
  <r>
    <x v="15"/>
    <x v="15"/>
    <x v="5"/>
    <x v="7"/>
    <x v="31"/>
    <x v="7238"/>
    <n v="10864"/>
    <n v="45.27"/>
    <n v="3300"/>
    <n v="61380"/>
    <n v="0"/>
    <m/>
    <m/>
    <m/>
    <m/>
    <m/>
    <m/>
    <m/>
    <m/>
    <m/>
    <n v="5465"/>
    <n v="11170"/>
    <n v="46.54"/>
    <n v="273"/>
    <n v="122328.56"/>
    <n v="0"/>
    <m/>
    <m/>
    <n v="0"/>
  </r>
  <r>
    <x v="116"/>
    <x v="116"/>
    <x v="2"/>
    <x v="1"/>
    <x v="16"/>
    <x v="7239"/>
    <n v="3633"/>
    <n v="75.69"/>
    <n v="6625.25"/>
    <n v="24645.93"/>
    <n v="0"/>
    <m/>
    <m/>
    <m/>
    <m/>
    <m/>
    <m/>
    <m/>
    <m/>
    <m/>
    <n v="2319"/>
    <n v="4875"/>
    <n v="101.56"/>
    <n v="579"/>
    <n v="51908.5"/>
    <n v="0"/>
    <n v="594"/>
    <n v="12.38"/>
    <n v="0"/>
  </r>
  <r>
    <x v="65"/>
    <x v="65"/>
    <x v="6"/>
    <x v="12"/>
    <x v="1"/>
    <x v="0"/>
    <n v="0"/>
    <n v="0"/>
    <n v="0"/>
    <n v="0"/>
    <n v="0"/>
    <m/>
    <m/>
    <m/>
    <m/>
    <m/>
    <m/>
    <m/>
    <m/>
    <m/>
    <m/>
    <m/>
    <m/>
    <m/>
    <m/>
    <n v="0"/>
    <m/>
    <m/>
    <n v="0"/>
  </r>
  <r>
    <x v="143"/>
    <x v="143"/>
    <x v="5"/>
    <x v="5"/>
    <x v="37"/>
    <x v="7240"/>
    <n v="39459"/>
    <n v="102.76"/>
    <n v="6955"/>
    <n v="206980.8"/>
    <n v="0"/>
    <n v="96"/>
    <n v="0.25"/>
    <n v="0"/>
    <n v="0"/>
    <m/>
    <m/>
    <m/>
    <m/>
    <m/>
    <m/>
    <m/>
    <m/>
    <m/>
    <m/>
    <n v="494.62"/>
    <n v="932"/>
    <n v="2.4300000000000002"/>
    <n v="15.46"/>
  </r>
  <r>
    <x v="162"/>
    <x v="162"/>
    <x v="4"/>
    <x v="7"/>
    <x v="20"/>
    <x v="7241"/>
    <n v="55310"/>
    <n v="76.819999999999993"/>
    <n v="4920"/>
    <n v="274536"/>
    <n v="0"/>
    <m/>
    <m/>
    <m/>
    <m/>
    <m/>
    <m/>
    <m/>
    <m/>
    <m/>
    <m/>
    <m/>
    <m/>
    <m/>
    <m/>
    <n v="655"/>
    <n v="1848"/>
    <n v="2.57"/>
    <n v="10.92"/>
  </r>
  <r>
    <x v="195"/>
    <x v="195"/>
    <x v="5"/>
    <x v="1"/>
    <x v="11"/>
    <x v="321"/>
    <n v="311"/>
    <n v="2.59"/>
    <n v="69.400000000000006"/>
    <n v="645.41999999999996"/>
    <n v="0"/>
    <m/>
    <m/>
    <m/>
    <m/>
    <m/>
    <m/>
    <m/>
    <m/>
    <m/>
    <m/>
    <m/>
    <m/>
    <m/>
    <m/>
    <n v="529.38"/>
    <n v="4348"/>
    <n v="36.229999999999997"/>
    <n v="52.94"/>
  </r>
  <r>
    <x v="85"/>
    <x v="85"/>
    <x v="4"/>
    <x v="11"/>
    <x v="64"/>
    <x v="7242"/>
    <n v="202"/>
    <n v="0.22"/>
    <n v="2"/>
    <n v="139.5"/>
    <n v="2639.19"/>
    <n v="3935"/>
    <n v="4.37"/>
    <n v="35.19"/>
    <n v="31826.73"/>
    <m/>
    <m/>
    <m/>
    <m/>
    <m/>
    <m/>
    <m/>
    <m/>
    <m/>
    <m/>
    <n v="4303"/>
    <n v="62265"/>
    <n v="69.180000000000007"/>
    <n v="57.37"/>
  </r>
  <r>
    <x v="25"/>
    <x v="25"/>
    <x v="13"/>
    <x v="3"/>
    <x v="46"/>
    <x v="7243"/>
    <n v="18892"/>
    <n v="60.55"/>
    <n v="6165.08"/>
    <n v="149071.56"/>
    <n v="9913.68"/>
    <n v="10790"/>
    <n v="34.58"/>
    <n v="381.3"/>
    <n v="119551.99"/>
    <m/>
    <m/>
    <m/>
    <m/>
    <m/>
    <n v="1068"/>
    <n v="1952"/>
    <n v="6.26"/>
    <n v="41"/>
    <n v="23906.11"/>
    <n v="2835"/>
    <n v="18788"/>
    <n v="60.22"/>
    <n v="109.04"/>
  </r>
  <r>
    <x v="30"/>
    <x v="30"/>
    <x v="1"/>
    <x v="11"/>
    <x v="17"/>
    <x v="4"/>
    <m/>
    <m/>
    <m/>
    <m/>
    <n v="0"/>
    <m/>
    <m/>
    <m/>
    <m/>
    <m/>
    <m/>
    <m/>
    <m/>
    <m/>
    <m/>
    <m/>
    <m/>
    <m/>
    <m/>
    <n v="3773"/>
    <n v="19875"/>
    <n v="33.130000000000003"/>
    <n v="75.459999999999994"/>
  </r>
  <r>
    <x v="73"/>
    <x v="73"/>
    <x v="12"/>
    <x v="5"/>
    <x v="26"/>
    <x v="1903"/>
    <n v="34318"/>
    <n v="42.06"/>
    <n v="3514.71"/>
    <n v="222270"/>
    <n v="34830.26"/>
    <n v="51037"/>
    <n v="62.55"/>
    <m/>
    <m/>
    <m/>
    <m/>
    <m/>
    <m/>
    <m/>
    <m/>
    <m/>
    <m/>
    <m/>
    <m/>
    <n v="520945"/>
    <n v="32967"/>
    <n v="40.4"/>
    <n v="7660.96"/>
  </r>
  <r>
    <x v="74"/>
    <x v="74"/>
    <x v="9"/>
    <x v="0"/>
    <x v="115"/>
    <x v="7244"/>
    <n v="129806"/>
    <n v="111.52"/>
    <n v="10837.19"/>
    <n v="977622.51"/>
    <n v="10866.15"/>
    <n v="17896"/>
    <n v="15.37"/>
    <m/>
    <m/>
    <m/>
    <m/>
    <m/>
    <m/>
    <m/>
    <n v="154"/>
    <n v="498"/>
    <n v="0.43"/>
    <n v="1"/>
    <n v="3447.14"/>
    <n v="2752.49"/>
    <n v="39486"/>
    <n v="33.92"/>
    <n v="28.38"/>
  </r>
  <r>
    <x v="23"/>
    <x v="23"/>
    <x v="12"/>
    <x v="7"/>
    <x v="124"/>
    <x v="7245"/>
    <n v="37271"/>
    <n v="66.08"/>
    <n v="4497.45"/>
    <n v="196583.4"/>
    <n v="25754.61"/>
    <n v="38581"/>
    <n v="68.41"/>
    <n v="547.97"/>
    <n v="310582.53000000003"/>
    <m/>
    <m/>
    <m/>
    <m/>
    <m/>
    <m/>
    <m/>
    <m/>
    <m/>
    <m/>
    <n v="3447"/>
    <n v="30131"/>
    <n v="53.42"/>
    <n v="73.34"/>
  </r>
  <r>
    <x v="41"/>
    <x v="41"/>
    <x v="5"/>
    <x v="4"/>
    <x v="21"/>
    <x v="19"/>
    <n v="311"/>
    <n v="1.08"/>
    <n v="42.42"/>
    <n v="946.74"/>
    <n v="0"/>
    <m/>
    <m/>
    <m/>
    <m/>
    <m/>
    <m/>
    <m/>
    <m/>
    <m/>
    <m/>
    <m/>
    <m/>
    <m/>
    <m/>
    <n v="1.43"/>
    <n v="10940"/>
    <n v="37.99"/>
    <n v="0.06"/>
  </r>
  <r>
    <x v="150"/>
    <x v="150"/>
    <x v="9"/>
    <x v="2"/>
    <x v="118"/>
    <x v="7246"/>
    <n v="16945"/>
    <n v="52.3"/>
    <n v="3757.52"/>
    <n v="94351.29"/>
    <n v="0"/>
    <m/>
    <m/>
    <m/>
    <m/>
    <m/>
    <m/>
    <m/>
    <m/>
    <m/>
    <n v="14497"/>
    <n v="45701"/>
    <n v="141.05000000000001"/>
    <n v="536"/>
    <n v="324500.84999999998"/>
    <n v="64000"/>
    <n v="4460"/>
    <n v="13.77"/>
    <n v="2370.37"/>
  </r>
  <r>
    <x v="151"/>
    <x v="151"/>
    <x v="12"/>
    <x v="7"/>
    <x v="93"/>
    <x v="7247"/>
    <n v="17211"/>
    <n v="43.46"/>
    <n v="1801.55"/>
    <n v="55289.43"/>
    <n v="4436"/>
    <n v="22000"/>
    <n v="55.56"/>
    <m/>
    <m/>
    <m/>
    <m/>
    <m/>
    <m/>
    <m/>
    <m/>
    <m/>
    <m/>
    <m/>
    <m/>
    <n v="0"/>
    <n v="21600"/>
    <n v="54.55"/>
    <n v="0"/>
  </r>
  <r>
    <x v="156"/>
    <x v="156"/>
    <x v="12"/>
    <x v="1"/>
    <x v="1"/>
    <x v="4"/>
    <m/>
    <m/>
    <m/>
    <m/>
    <n v="0"/>
    <m/>
    <m/>
    <m/>
    <m/>
    <m/>
    <m/>
    <m/>
    <m/>
    <m/>
    <m/>
    <m/>
    <m/>
    <m/>
    <m/>
    <n v="403.72"/>
    <n v="1508"/>
    <n v="20.94"/>
    <n v="67.290000000000006"/>
  </r>
  <r>
    <x v="125"/>
    <x v="125"/>
    <x v="1"/>
    <x v="0"/>
    <x v="68"/>
    <x v="2976"/>
    <n v="13608"/>
    <n v="70.88"/>
    <n v="6945"/>
    <n v="103341.6"/>
    <n v="0"/>
    <m/>
    <m/>
    <m/>
    <m/>
    <m/>
    <m/>
    <m/>
    <m/>
    <m/>
    <m/>
    <m/>
    <m/>
    <m/>
    <m/>
    <n v="600"/>
    <n v="2669"/>
    <n v="13.9"/>
    <n v="37.5"/>
  </r>
  <r>
    <x v="93"/>
    <x v="93"/>
    <x v="8"/>
    <x v="2"/>
    <x v="37"/>
    <x v="2077"/>
    <n v="17080"/>
    <n v="44.48"/>
    <n v="3145"/>
    <n v="93595.199999999997"/>
    <n v="28306.5"/>
    <n v="17152"/>
    <n v="44.67"/>
    <n v="884.58"/>
    <n v="341356.56"/>
    <m/>
    <m/>
    <m/>
    <m/>
    <m/>
    <m/>
    <m/>
    <m/>
    <m/>
    <m/>
    <n v="844.86"/>
    <n v="3757"/>
    <n v="9.7799999999999994"/>
    <n v="26.4"/>
  </r>
  <r>
    <x v="35"/>
    <x v="35"/>
    <x v="6"/>
    <x v="7"/>
    <x v="137"/>
    <x v="7248"/>
    <n v="42319"/>
    <n v="57.81"/>
    <n v="4125.25"/>
    <n v="234025.2"/>
    <n v="17562.560000000001"/>
    <n v="19095"/>
    <n v="26.09"/>
    <m/>
    <m/>
    <m/>
    <m/>
    <m/>
    <m/>
    <m/>
    <m/>
    <m/>
    <m/>
    <m/>
    <m/>
    <n v="0"/>
    <m/>
    <m/>
    <n v="0"/>
  </r>
  <r>
    <x v="150"/>
    <x v="150"/>
    <x v="14"/>
    <x v="6"/>
    <x v="6"/>
    <x v="6860"/>
    <n v="233"/>
    <n v="2.4300000000000002"/>
    <n v="61"/>
    <n v="453.84"/>
    <n v="0"/>
    <m/>
    <m/>
    <m/>
    <m/>
    <m/>
    <m/>
    <m/>
    <m/>
    <m/>
    <m/>
    <m/>
    <m/>
    <m/>
    <m/>
    <n v="48900"/>
    <n v="2595"/>
    <n v="27.03"/>
    <n v="6112.5"/>
  </r>
  <r>
    <x v="107"/>
    <x v="107"/>
    <x v="14"/>
    <x v="1"/>
    <x v="1"/>
    <x v="608"/>
    <n v="272"/>
    <n v="3.78"/>
    <n v="161.5"/>
    <n v="901.17"/>
    <n v="0"/>
    <m/>
    <m/>
    <m/>
    <m/>
    <m/>
    <m/>
    <m/>
    <m/>
    <m/>
    <m/>
    <m/>
    <m/>
    <m/>
    <m/>
    <n v="383.66"/>
    <n v="928"/>
    <n v="12.89"/>
    <n v="63.94"/>
  </r>
  <r>
    <x v="72"/>
    <x v="72"/>
    <x v="1"/>
    <x v="13"/>
    <x v="6"/>
    <x v="4"/>
    <m/>
    <m/>
    <m/>
    <m/>
    <n v="0"/>
    <m/>
    <m/>
    <m/>
    <m/>
    <m/>
    <m/>
    <m/>
    <m/>
    <m/>
    <m/>
    <m/>
    <m/>
    <m/>
    <m/>
    <n v="183696"/>
    <n v="4028"/>
    <n v="41.96"/>
    <n v="22962"/>
  </r>
  <r>
    <x v="119"/>
    <x v="119"/>
    <x v="4"/>
    <x v="6"/>
    <x v="94"/>
    <x v="7249"/>
    <n v="2851"/>
    <n v="12.5"/>
    <n v="574.95000000000005"/>
    <n v="10159.32"/>
    <n v="631.42999999999995"/>
    <n v="1081"/>
    <n v="4.74"/>
    <n v="33.229999999999997"/>
    <n v="7614.55"/>
    <m/>
    <m/>
    <m/>
    <m/>
    <m/>
    <m/>
    <m/>
    <m/>
    <m/>
    <m/>
    <n v="106785"/>
    <n v="11575"/>
    <n v="50.77"/>
    <n v="5620.26"/>
  </r>
  <r>
    <x v="40"/>
    <x v="40"/>
    <x v="14"/>
    <x v="5"/>
    <x v="15"/>
    <x v="7250"/>
    <n v="38461"/>
    <n v="89.03"/>
    <n v="11634.33"/>
    <n v="389517.48"/>
    <n v="0"/>
    <m/>
    <m/>
    <m/>
    <m/>
    <m/>
    <m/>
    <m/>
    <m/>
    <m/>
    <m/>
    <m/>
    <m/>
    <m/>
    <m/>
    <n v="428548"/>
    <n v="31188"/>
    <n v="72.19"/>
    <n v="11904.11"/>
  </r>
  <r>
    <x v="170"/>
    <x v="170"/>
    <x v="2"/>
    <x v="2"/>
    <x v="37"/>
    <x v="7251"/>
    <n v="8240"/>
    <n v="21.46"/>
    <n v="2091.25"/>
    <n v="62235.6"/>
    <n v="19061.11"/>
    <n v="28694"/>
    <n v="74.72"/>
    <n v="595.66"/>
    <n v="229863.59"/>
    <m/>
    <m/>
    <m/>
    <m/>
    <m/>
    <m/>
    <m/>
    <m/>
    <m/>
    <m/>
    <n v="0"/>
    <n v="8319"/>
    <n v="21.66"/>
    <n v="0"/>
  </r>
  <r>
    <x v="181"/>
    <x v="181"/>
    <x v="1"/>
    <x v="19"/>
    <x v="71"/>
    <x v="7252"/>
    <n v="1863"/>
    <n v="31.05"/>
    <n v="3084.6"/>
    <n v="14343.39"/>
    <n v="613.97"/>
    <n v="657"/>
    <n v="10.95"/>
    <n v="122.79"/>
    <n v="7404.01"/>
    <m/>
    <m/>
    <m/>
    <m/>
    <m/>
    <m/>
    <m/>
    <m/>
    <m/>
    <m/>
    <n v="31"/>
    <n v="2124"/>
    <n v="35.4"/>
    <n v="6.2"/>
  </r>
  <r>
    <x v="187"/>
    <x v="187"/>
    <x v="12"/>
    <x v="31"/>
    <x v="31"/>
    <x v="7253"/>
    <n v="15332"/>
    <n v="63.88"/>
    <n v="4580"/>
    <n v="85188"/>
    <n v="5375"/>
    <n v="7785"/>
    <n v="32.44"/>
    <n v="268.75"/>
    <n v="64818.74"/>
    <m/>
    <m/>
    <m/>
    <m/>
    <m/>
    <m/>
    <m/>
    <m/>
    <m/>
    <m/>
    <n v="61570"/>
    <n v="5728"/>
    <n v="23.87"/>
    <n v="3078.5"/>
  </r>
  <r>
    <x v="25"/>
    <x v="25"/>
    <x v="4"/>
    <x v="0"/>
    <x v="29"/>
    <x v="7254"/>
    <n v="46803"/>
    <n v="75"/>
    <n v="8009.23"/>
    <n v="387326.4"/>
    <n v="0"/>
    <m/>
    <m/>
    <m/>
    <m/>
    <m/>
    <m/>
    <m/>
    <m/>
    <m/>
    <m/>
    <m/>
    <m/>
    <m/>
    <m/>
    <n v="1040"/>
    <n v="7055"/>
    <n v="11.31"/>
    <n v="20"/>
  </r>
  <r>
    <x v="145"/>
    <x v="145"/>
    <x v="8"/>
    <x v="1"/>
    <x v="1"/>
    <x v="4"/>
    <m/>
    <m/>
    <m/>
    <m/>
    <n v="0"/>
    <m/>
    <m/>
    <m/>
    <m/>
    <m/>
    <m/>
    <m/>
    <m/>
    <m/>
    <m/>
    <m/>
    <m/>
    <m/>
    <m/>
    <n v="12.7"/>
    <n v="1592"/>
    <n v="22.11"/>
    <n v="2.12"/>
  </r>
  <r>
    <x v="63"/>
    <x v="63"/>
    <x v="5"/>
    <x v="4"/>
    <x v="40"/>
    <x v="7255"/>
    <n v="106888"/>
    <n v="127.25"/>
    <n v="7144.01"/>
    <n v="465075.33"/>
    <n v="49843.839999999997"/>
    <n v="86947"/>
    <n v="103.51"/>
    <n v="712.05"/>
    <n v="601081.82999999996"/>
    <m/>
    <m/>
    <m/>
    <m/>
    <m/>
    <m/>
    <m/>
    <m/>
    <m/>
    <m/>
    <n v="1198.57"/>
    <n v="124875"/>
    <n v="148.66"/>
    <n v="17.12"/>
  </r>
  <r>
    <x v="161"/>
    <x v="161"/>
    <x v="2"/>
    <x v="7"/>
    <x v="56"/>
    <x v="7256"/>
    <n v="88239"/>
    <n v="61.28"/>
    <n v="4191.33"/>
    <n v="467752.8"/>
    <n v="51277.4"/>
    <n v="79488"/>
    <n v="55.2"/>
    <n v="427.31"/>
    <n v="618369.56000000006"/>
    <m/>
    <m/>
    <m/>
    <m/>
    <m/>
    <m/>
    <m/>
    <m/>
    <m/>
    <m/>
    <n v="960"/>
    <n v="59930"/>
    <n v="41.62"/>
    <n v="8"/>
  </r>
  <r>
    <x v="111"/>
    <x v="111"/>
    <x v="9"/>
    <x v="2"/>
    <x v="57"/>
    <x v="7257"/>
    <n v="59474"/>
    <n v="118"/>
    <n v="9987.0499999999993"/>
    <n v="390094.08000000002"/>
    <n v="0"/>
    <m/>
    <m/>
    <m/>
    <m/>
    <m/>
    <m/>
    <m/>
    <m/>
    <m/>
    <m/>
    <m/>
    <m/>
    <m/>
    <m/>
    <n v="1311.34"/>
    <n v="5181"/>
    <n v="10.28"/>
    <n v="31.22"/>
  </r>
  <r>
    <x v="17"/>
    <x v="17"/>
    <x v="6"/>
    <x v="13"/>
    <x v="28"/>
    <x v="4"/>
    <m/>
    <m/>
    <m/>
    <m/>
    <n v="0"/>
    <m/>
    <m/>
    <m/>
    <m/>
    <m/>
    <m/>
    <m/>
    <m/>
    <m/>
    <m/>
    <m/>
    <m/>
    <m/>
    <m/>
    <n v="0"/>
    <m/>
    <m/>
    <n v="0"/>
  </r>
  <r>
    <x v="209"/>
    <x v="209"/>
    <x v="9"/>
    <x v="7"/>
    <x v="20"/>
    <x v="7258"/>
    <n v="117046"/>
    <n v="162.56"/>
    <n v="10915"/>
    <n v="609057"/>
    <n v="0"/>
    <m/>
    <m/>
    <m/>
    <m/>
    <m/>
    <m/>
    <m/>
    <m/>
    <m/>
    <m/>
    <m/>
    <m/>
    <m/>
    <m/>
    <n v="0"/>
    <m/>
    <m/>
    <n v="0"/>
  </r>
  <r>
    <x v="147"/>
    <x v="147"/>
    <x v="7"/>
    <x v="4"/>
    <x v="50"/>
    <x v="7259"/>
    <n v="4937"/>
    <n v="2.57"/>
    <n v="100.81"/>
    <n v="14999.97"/>
    <n v="2181"/>
    <n v="3353"/>
    <n v="1.75"/>
    <n v="13.63"/>
    <n v="26301.33"/>
    <m/>
    <m/>
    <m/>
    <m/>
    <m/>
    <m/>
    <m/>
    <m/>
    <m/>
    <m/>
    <n v="6279"/>
    <n v="22713"/>
    <n v="11.83"/>
    <n v="39.24"/>
  </r>
  <r>
    <x v="30"/>
    <x v="30"/>
    <x v="0"/>
    <x v="7"/>
    <x v="33"/>
    <x v="7260"/>
    <n v="117443"/>
    <n v="97.87"/>
    <n v="6789.6"/>
    <n v="631432.80000000005"/>
    <n v="9536.3700000000008"/>
    <n v="12870"/>
    <n v="10.73"/>
    <n v="95.36"/>
    <n v="115001.98"/>
    <m/>
    <m/>
    <m/>
    <m/>
    <m/>
    <m/>
    <m/>
    <m/>
    <m/>
    <m/>
    <n v="7350"/>
    <n v="44026"/>
    <n v="36.69"/>
    <n v="73.5"/>
  </r>
  <r>
    <x v="20"/>
    <x v="20"/>
    <x v="2"/>
    <x v="5"/>
    <x v="31"/>
    <x v="7261"/>
    <n v="9995"/>
    <n v="41.65"/>
    <n v="3074"/>
    <n v="57176.4"/>
    <n v="6400.58"/>
    <n v="10249"/>
    <n v="42.7"/>
    <n v="320.02999999999997"/>
    <n v="77186.539999999994"/>
    <m/>
    <m/>
    <m/>
    <m/>
    <m/>
    <m/>
    <m/>
    <m/>
    <m/>
    <m/>
    <n v="41000"/>
    <n v="2133"/>
    <n v="8.89"/>
    <n v="2050"/>
  </r>
  <r>
    <x v="183"/>
    <x v="183"/>
    <x v="5"/>
    <x v="6"/>
    <x v="7"/>
    <x v="7262"/>
    <n v="793"/>
    <n v="33.04"/>
    <n v="1525.5"/>
    <n v="2837.43"/>
    <n v="0"/>
    <m/>
    <m/>
    <m/>
    <m/>
    <m/>
    <m/>
    <m/>
    <m/>
    <m/>
    <m/>
    <m/>
    <m/>
    <m/>
    <m/>
    <n v="0"/>
    <m/>
    <m/>
    <n v="0"/>
  </r>
  <r>
    <x v="85"/>
    <x v="85"/>
    <x v="5"/>
    <x v="6"/>
    <x v="69"/>
    <x v="4"/>
    <m/>
    <m/>
    <m/>
    <m/>
    <n v="0"/>
    <m/>
    <m/>
    <m/>
    <m/>
    <m/>
    <m/>
    <m/>
    <m/>
    <m/>
    <m/>
    <m/>
    <m/>
    <m/>
    <m/>
    <n v="0"/>
    <m/>
    <m/>
    <n v="0"/>
  </r>
  <r>
    <x v="3"/>
    <x v="3"/>
    <x v="9"/>
    <x v="7"/>
    <x v="2"/>
    <x v="7263"/>
    <n v="34961"/>
    <n v="45.52"/>
    <n v="3528.75"/>
    <n v="210031.2"/>
    <n v="34744.910000000003"/>
    <n v="46358"/>
    <n v="60.36"/>
    <m/>
    <m/>
    <m/>
    <m/>
    <m/>
    <m/>
    <m/>
    <m/>
    <m/>
    <m/>
    <m/>
    <m/>
    <n v="153865"/>
    <n v="10026"/>
    <n v="13.05"/>
    <n v="2404.14"/>
  </r>
  <r>
    <x v="6"/>
    <x v="6"/>
    <x v="9"/>
    <x v="2"/>
    <x v="9"/>
    <x v="7264"/>
    <n v="27637"/>
    <n v="57.58"/>
    <n v="3353.28"/>
    <n v="124741.83"/>
    <n v="13346.27"/>
    <n v="5807"/>
    <n v="12.1"/>
    <n v="333.66"/>
    <n v="160946.62"/>
    <m/>
    <m/>
    <m/>
    <m/>
    <m/>
    <m/>
    <m/>
    <m/>
    <m/>
    <m/>
    <n v="138881"/>
    <n v="13033"/>
    <n v="27.15"/>
    <n v="3472.03"/>
  </r>
  <r>
    <x v="35"/>
    <x v="35"/>
    <x v="9"/>
    <x v="6"/>
    <x v="68"/>
    <x v="7265"/>
    <n v="489"/>
    <n v="2.5499999999999998"/>
    <n v="146.19"/>
    <n v="2175.27"/>
    <n v="1019.4"/>
    <n v="1786"/>
    <n v="9.3000000000000007"/>
    <n v="63.71"/>
    <n v="12293.23"/>
    <m/>
    <m/>
    <m/>
    <m/>
    <m/>
    <m/>
    <m/>
    <m/>
    <m/>
    <m/>
    <n v="0"/>
    <m/>
    <m/>
    <n v="0"/>
  </r>
  <r>
    <x v="150"/>
    <x v="150"/>
    <x v="5"/>
    <x v="7"/>
    <x v="17"/>
    <x v="6557"/>
    <n v="83309"/>
    <n v="138.85"/>
    <n v="8782.4"/>
    <n v="408381.6"/>
    <n v="0"/>
    <m/>
    <m/>
    <m/>
    <m/>
    <m/>
    <m/>
    <m/>
    <m/>
    <m/>
    <m/>
    <m/>
    <m/>
    <m/>
    <m/>
    <n v="94200"/>
    <n v="10409"/>
    <n v="17.350000000000001"/>
    <n v="1884"/>
  </r>
  <r>
    <x v="60"/>
    <x v="60"/>
    <x v="11"/>
    <x v="2"/>
    <x v="76"/>
    <x v="7266"/>
    <n v="41926"/>
    <n v="77.64"/>
    <n v="8478.2199999999993"/>
    <n v="354813.6"/>
    <n v="0"/>
    <m/>
    <m/>
    <m/>
    <m/>
    <m/>
    <m/>
    <m/>
    <m/>
    <m/>
    <m/>
    <m/>
    <m/>
    <m/>
    <m/>
    <n v="0"/>
    <m/>
    <m/>
    <n v="0"/>
  </r>
  <r>
    <x v="91"/>
    <x v="91"/>
    <x v="3"/>
    <x v="6"/>
    <x v="7"/>
    <x v="7267"/>
    <n v="1268"/>
    <n v="52.83"/>
    <n v="5331.5"/>
    <n v="9916.59"/>
    <n v="479.15"/>
    <n v="885"/>
    <n v="36.880000000000003"/>
    <n v="239.57"/>
    <n v="5778.17"/>
    <m/>
    <m/>
    <m/>
    <m/>
    <m/>
    <n v="801"/>
    <n v="1933"/>
    <n v="80.540000000000006"/>
    <n v="400"/>
    <n v="17929.580000000002"/>
    <n v="18600"/>
    <n v="618"/>
    <n v="25.75"/>
    <n v="9300"/>
  </r>
  <r>
    <x v="148"/>
    <x v="148"/>
    <x v="11"/>
    <x v="6"/>
    <x v="51"/>
    <x v="0"/>
    <n v="0"/>
    <n v="0"/>
    <n v="0"/>
    <n v="0"/>
    <n v="0"/>
    <m/>
    <m/>
    <m/>
    <m/>
    <m/>
    <m/>
    <m/>
    <m/>
    <m/>
    <m/>
    <m/>
    <m/>
    <m/>
    <m/>
    <n v="96.25"/>
    <n v="341"/>
    <n v="28.42"/>
    <n v="96.25"/>
  </r>
  <r>
    <x v="81"/>
    <x v="81"/>
    <x v="14"/>
    <x v="12"/>
    <x v="7"/>
    <x v="7268"/>
    <n v="1189"/>
    <n v="49.54"/>
    <n v="3405.5"/>
    <n v="6334.23"/>
    <n v="559.65"/>
    <n v="836"/>
    <n v="34.83"/>
    <n v="279.83"/>
    <n v="6749"/>
    <m/>
    <m/>
    <m/>
    <m/>
    <m/>
    <m/>
    <m/>
    <m/>
    <m/>
    <m/>
    <n v="308"/>
    <n v="594"/>
    <n v="24.75"/>
    <n v="154"/>
  </r>
  <r>
    <x v="127"/>
    <x v="127"/>
    <x v="1"/>
    <x v="2"/>
    <x v="30"/>
    <x v="7269"/>
    <n v="101725"/>
    <n v="176.61"/>
    <n v="14227.85"/>
    <n v="635131.41"/>
    <n v="0"/>
    <m/>
    <m/>
    <m/>
    <m/>
    <m/>
    <m/>
    <m/>
    <m/>
    <m/>
    <m/>
    <m/>
    <m/>
    <m/>
    <m/>
    <n v="311.12"/>
    <n v="21734"/>
    <n v="37.729999999999997"/>
    <n v="6.48"/>
  </r>
  <r>
    <x v="53"/>
    <x v="53"/>
    <x v="1"/>
    <x v="7"/>
    <x v="94"/>
    <x v="7270"/>
    <n v="8395"/>
    <n v="36.82"/>
    <n v="3565.26"/>
    <n v="62998.2"/>
    <n v="4426"/>
    <n v="5732"/>
    <n v="25.14"/>
    <n v="232.95"/>
    <n v="53374.46"/>
    <m/>
    <m/>
    <m/>
    <m/>
    <m/>
    <m/>
    <m/>
    <m/>
    <m/>
    <m/>
    <n v="410"/>
    <n v="3608"/>
    <n v="15.82"/>
    <n v="21.58"/>
  </r>
  <r>
    <x v="78"/>
    <x v="78"/>
    <x v="6"/>
    <x v="5"/>
    <x v="79"/>
    <x v="7271"/>
    <n v="38284"/>
    <n v="46.24"/>
    <n v="4600.58"/>
    <n v="295219.20000000001"/>
    <n v="23622.7"/>
    <n v="51474"/>
    <n v="62.17"/>
    <m/>
    <m/>
    <m/>
    <m/>
    <m/>
    <m/>
    <m/>
    <m/>
    <m/>
    <m/>
    <m/>
    <m/>
    <n v="278700"/>
    <n v="24657"/>
    <n v="29.78"/>
    <n v="4039.13"/>
  </r>
  <r>
    <x v="159"/>
    <x v="159"/>
    <x v="5"/>
    <x v="1"/>
    <x v="4"/>
    <x v="7272"/>
    <n v="125"/>
    <n v="1.49"/>
    <n v="81.569999999999993"/>
    <n v="531.03"/>
    <n v="526.66999999999996"/>
    <n v="665"/>
    <n v="7.92"/>
    <n v="75.239999999999995"/>
    <n v="6351.31"/>
    <m/>
    <m/>
    <m/>
    <m/>
    <m/>
    <m/>
    <m/>
    <m/>
    <m/>
    <m/>
    <n v="50000"/>
    <n v="8290"/>
    <n v="98.69"/>
    <n v="7142.86"/>
  </r>
  <r>
    <x v="229"/>
    <x v="229"/>
    <x v="12"/>
    <x v="1"/>
    <x v="16"/>
    <x v="4"/>
    <m/>
    <m/>
    <m/>
    <m/>
    <n v="0"/>
    <m/>
    <m/>
    <m/>
    <m/>
    <m/>
    <m/>
    <m/>
    <m/>
    <m/>
    <m/>
    <m/>
    <m/>
    <m/>
    <m/>
    <n v="67.22"/>
    <n v="291"/>
    <n v="6.06"/>
    <n v="16.8"/>
  </r>
  <r>
    <x v="10"/>
    <x v="10"/>
    <x v="0"/>
    <x v="4"/>
    <x v="15"/>
    <x v="4"/>
    <m/>
    <m/>
    <m/>
    <m/>
    <n v="0"/>
    <m/>
    <m/>
    <m/>
    <m/>
    <m/>
    <m/>
    <m/>
    <m/>
    <m/>
    <m/>
    <m/>
    <m/>
    <m/>
    <m/>
    <n v="263870"/>
    <n v="30768"/>
    <n v="71.22"/>
    <n v="7329.72"/>
  </r>
  <r>
    <x v="139"/>
    <x v="139"/>
    <x v="4"/>
    <x v="28"/>
    <x v="6"/>
    <x v="4"/>
    <m/>
    <m/>
    <m/>
    <m/>
    <n v="0"/>
    <m/>
    <m/>
    <m/>
    <m/>
    <m/>
    <m/>
    <m/>
    <m/>
    <m/>
    <m/>
    <m/>
    <m/>
    <m/>
    <m/>
    <n v="0"/>
    <m/>
    <m/>
    <n v="0"/>
  </r>
  <r>
    <x v="144"/>
    <x v="144"/>
    <x v="8"/>
    <x v="3"/>
    <x v="51"/>
    <x v="4"/>
    <n v="0"/>
    <n v="0"/>
    <m/>
    <m/>
    <n v="0"/>
    <n v="0"/>
    <n v="0"/>
    <m/>
    <m/>
    <m/>
    <m/>
    <m/>
    <m/>
    <m/>
    <m/>
    <m/>
    <m/>
    <m/>
    <m/>
    <n v="6291"/>
    <n v="698"/>
    <n v="58.17"/>
    <n v="6291"/>
  </r>
  <r>
    <x v="17"/>
    <x v="17"/>
    <x v="13"/>
    <x v="2"/>
    <x v="76"/>
    <x v="7273"/>
    <n v="29469"/>
    <n v="54.57"/>
    <n v="3631.42"/>
    <n v="151975.01999999999"/>
    <n v="25109.75"/>
    <n v="28868"/>
    <n v="53.46"/>
    <n v="557.99"/>
    <n v="302806.01"/>
    <m/>
    <m/>
    <m/>
    <m/>
    <m/>
    <m/>
    <m/>
    <m/>
    <m/>
    <m/>
    <n v="39270"/>
    <n v="9912"/>
    <n v="18.36"/>
    <n v="872.67"/>
  </r>
  <r>
    <x v="4"/>
    <x v="4"/>
    <x v="15"/>
    <x v="12"/>
    <x v="6"/>
    <x v="4"/>
    <m/>
    <m/>
    <m/>
    <m/>
    <n v="0"/>
    <m/>
    <m/>
    <m/>
    <m/>
    <m/>
    <m/>
    <m/>
    <m/>
    <m/>
    <m/>
    <m/>
    <m/>
    <m/>
    <m/>
    <n v="0"/>
    <m/>
    <m/>
    <n v="0"/>
  </r>
  <r>
    <x v="136"/>
    <x v="136"/>
    <x v="4"/>
    <x v="1"/>
    <x v="71"/>
    <x v="7274"/>
    <n v="5876"/>
    <n v="97.93"/>
    <n v="5081"/>
    <n v="23626.65"/>
    <n v="7782.74"/>
    <n v="4961"/>
    <n v="82.68"/>
    <m/>
    <m/>
    <m/>
    <m/>
    <m/>
    <m/>
    <m/>
    <n v="438"/>
    <n v="1200"/>
    <n v="20"/>
    <n v="87"/>
    <n v="9804.19"/>
    <n v="17700"/>
    <n v="574"/>
    <n v="9.57"/>
    <n v="3540"/>
  </r>
  <r>
    <x v="9"/>
    <x v="9"/>
    <x v="3"/>
    <x v="12"/>
    <x v="6"/>
    <x v="4"/>
    <n v="0"/>
    <n v="0"/>
    <m/>
    <m/>
    <n v="0"/>
    <n v="0"/>
    <n v="0"/>
    <m/>
    <m/>
    <m/>
    <m/>
    <m/>
    <m/>
    <m/>
    <m/>
    <m/>
    <m/>
    <m/>
    <m/>
    <n v="128.33000000000001"/>
    <n v="393"/>
    <n v="4.09"/>
    <n v="16.04"/>
  </r>
  <r>
    <x v="172"/>
    <x v="172"/>
    <x v="2"/>
    <x v="2"/>
    <x v="9"/>
    <x v="4"/>
    <n v="72028"/>
    <n v="150.06"/>
    <m/>
    <m/>
    <n v="0"/>
    <m/>
    <m/>
    <m/>
    <m/>
    <m/>
    <m/>
    <m/>
    <m/>
    <m/>
    <m/>
    <m/>
    <m/>
    <m/>
    <m/>
    <n v="0"/>
    <n v="23478"/>
    <n v="48.91"/>
    <n v="0"/>
  </r>
  <r>
    <x v="182"/>
    <x v="182"/>
    <x v="13"/>
    <x v="4"/>
    <x v="42"/>
    <x v="7275"/>
    <n v="203"/>
    <n v="0.56000000000000005"/>
    <n v="16.3"/>
    <n v="454.77"/>
    <n v="0"/>
    <m/>
    <m/>
    <m/>
    <m/>
    <m/>
    <m/>
    <m/>
    <m/>
    <m/>
    <m/>
    <m/>
    <m/>
    <m/>
    <m/>
    <n v="1775.28"/>
    <n v="4685"/>
    <n v="13.01"/>
    <n v="59.18"/>
  </r>
  <r>
    <x v="6"/>
    <x v="6"/>
    <x v="8"/>
    <x v="2"/>
    <x v="9"/>
    <x v="7276"/>
    <n v="29928"/>
    <n v="62.35"/>
    <n v="3186.1"/>
    <n v="118522.92"/>
    <n v="16808.919999999998"/>
    <n v="9685"/>
    <n v="20.18"/>
    <n v="420.22"/>
    <n v="202703.85"/>
    <m/>
    <m/>
    <m/>
    <m/>
    <m/>
    <m/>
    <m/>
    <m/>
    <m/>
    <m/>
    <n v="102105"/>
    <n v="14519"/>
    <n v="30.25"/>
    <n v="2552.63"/>
  </r>
  <r>
    <x v="47"/>
    <x v="47"/>
    <x v="4"/>
    <x v="18"/>
    <x v="68"/>
    <x v="7277"/>
    <n v="987"/>
    <n v="5.14"/>
    <n v="267.25"/>
    <n v="3976.68"/>
    <n v="502.42"/>
    <n v="688"/>
    <n v="3.58"/>
    <m/>
    <m/>
    <m/>
    <m/>
    <m/>
    <m/>
    <m/>
    <m/>
    <m/>
    <m/>
    <m/>
    <m/>
    <n v="1246"/>
    <n v="15611"/>
    <n v="81.31"/>
    <n v="77.88"/>
  </r>
  <r>
    <x v="130"/>
    <x v="130"/>
    <x v="4"/>
    <x v="2"/>
    <x v="9"/>
    <x v="7278"/>
    <n v="25438"/>
    <n v="53"/>
    <n v="2318.9299999999998"/>
    <n v="86264.01"/>
    <n v="29400.58"/>
    <n v="16006"/>
    <n v="33.35"/>
    <m/>
    <m/>
    <m/>
    <m/>
    <m/>
    <m/>
    <m/>
    <m/>
    <m/>
    <m/>
    <m/>
    <m/>
    <n v="78200"/>
    <n v="2902"/>
    <n v="6.05"/>
    <n v="1955"/>
  </r>
  <r>
    <x v="190"/>
    <x v="190"/>
    <x v="3"/>
    <x v="1"/>
    <x v="28"/>
    <x v="0"/>
    <n v="0"/>
    <n v="0"/>
    <n v="0"/>
    <n v="0"/>
    <n v="0"/>
    <m/>
    <m/>
    <m/>
    <m/>
    <m/>
    <m/>
    <m/>
    <m/>
    <m/>
    <m/>
    <m/>
    <m/>
    <m/>
    <m/>
    <n v="1033"/>
    <n v="7909"/>
    <n v="54.92"/>
    <n v="86.08"/>
  </r>
  <r>
    <x v="95"/>
    <x v="95"/>
    <x v="9"/>
    <x v="1"/>
    <x v="28"/>
    <x v="7279"/>
    <n v="495"/>
    <n v="3.44"/>
    <n v="220.33"/>
    <n v="2458.92"/>
    <n v="0"/>
    <m/>
    <m/>
    <m/>
    <m/>
    <m/>
    <m/>
    <m/>
    <m/>
    <m/>
    <m/>
    <m/>
    <m/>
    <m/>
    <m/>
    <n v="135200"/>
    <n v="3893"/>
    <n v="27.03"/>
    <n v="11266.67"/>
  </r>
  <r>
    <x v="74"/>
    <x v="74"/>
    <x v="8"/>
    <x v="0"/>
    <x v="115"/>
    <x v="7280"/>
    <n v="160350"/>
    <n v="137.76"/>
    <n v="10150.66"/>
    <n v="915691.02"/>
    <n v="9034.92"/>
    <n v="15893"/>
    <n v="13.65"/>
    <n v="93.14"/>
    <n v="108954.78"/>
    <m/>
    <m/>
    <m/>
    <m/>
    <m/>
    <m/>
    <m/>
    <m/>
    <m/>
    <m/>
    <n v="1852.82"/>
    <n v="27401"/>
    <n v="23.54"/>
    <n v="19.100000000000001"/>
  </r>
  <r>
    <x v="147"/>
    <x v="147"/>
    <x v="7"/>
    <x v="1"/>
    <x v="19"/>
    <x v="7281"/>
    <n v="298"/>
    <n v="1.66"/>
    <n v="39.47"/>
    <n v="550.55999999999995"/>
    <n v="335"/>
    <n v="489"/>
    <n v="2.72"/>
    <n v="22.33"/>
    <n v="4039.87"/>
    <m/>
    <m/>
    <m/>
    <m/>
    <m/>
    <n v="431"/>
    <n v="555"/>
    <n v="3.08"/>
    <n v="28"/>
    <n v="9647.5"/>
    <n v="752"/>
    <n v="2670"/>
    <n v="14.83"/>
    <n v="50.13"/>
  </r>
  <r>
    <x v="12"/>
    <x v="12"/>
    <x v="0"/>
    <x v="27"/>
    <x v="21"/>
    <x v="7282"/>
    <n v="31296"/>
    <n v="108.67"/>
    <n v="7087.75"/>
    <n v="158198.57999999999"/>
    <n v="2718.72"/>
    <n v="4901"/>
    <n v="17.02"/>
    <m/>
    <m/>
    <m/>
    <m/>
    <m/>
    <m/>
    <m/>
    <m/>
    <m/>
    <m/>
    <m/>
    <m/>
    <n v="865"/>
    <n v="11097"/>
    <n v="38.53"/>
    <n v="36.04"/>
  </r>
  <r>
    <x v="72"/>
    <x v="72"/>
    <x v="5"/>
    <x v="25"/>
    <x v="28"/>
    <x v="4"/>
    <m/>
    <m/>
    <m/>
    <m/>
    <n v="0"/>
    <m/>
    <m/>
    <m/>
    <m/>
    <m/>
    <m/>
    <m/>
    <m/>
    <m/>
    <m/>
    <m/>
    <m/>
    <m/>
    <m/>
    <n v="255700"/>
    <n v="9558"/>
    <n v="66.38"/>
    <n v="21308.33"/>
  </r>
  <r>
    <x v="11"/>
    <x v="11"/>
    <x v="7"/>
    <x v="1"/>
    <x v="11"/>
    <x v="7283"/>
    <n v="287"/>
    <n v="2.39"/>
    <n v="144.30000000000001"/>
    <n v="1341.99"/>
    <n v="0"/>
    <m/>
    <m/>
    <m/>
    <m/>
    <m/>
    <m/>
    <m/>
    <m/>
    <m/>
    <m/>
    <m/>
    <m/>
    <m/>
    <m/>
    <n v="0"/>
    <m/>
    <m/>
    <n v="0"/>
  </r>
  <r>
    <x v="108"/>
    <x v="108"/>
    <x v="6"/>
    <x v="2"/>
    <x v="37"/>
    <x v="7284"/>
    <n v="51266"/>
    <n v="133.51"/>
    <n v="9382.5"/>
    <n v="279223.2"/>
    <n v="0"/>
    <n v="0"/>
    <n v="0"/>
    <m/>
    <m/>
    <n v="16"/>
    <n v="83"/>
    <n v="0.22"/>
    <n v="0"/>
    <n v="202.7"/>
    <m/>
    <n v="0"/>
    <n v="0"/>
    <m/>
    <m/>
    <n v="2073.39"/>
    <n v="22556"/>
    <n v="58.74"/>
    <n v="64.790000000000006"/>
  </r>
  <r>
    <x v="119"/>
    <x v="119"/>
    <x v="1"/>
    <x v="6"/>
    <x v="94"/>
    <x v="7285"/>
    <n v="1686"/>
    <n v="7.39"/>
    <n v="606.67999999999995"/>
    <n v="10720.11"/>
    <n v="32.01"/>
    <n v="703"/>
    <n v="3.08"/>
    <n v="1.68"/>
    <n v="385.99"/>
    <m/>
    <m/>
    <m/>
    <m/>
    <m/>
    <m/>
    <m/>
    <m/>
    <m/>
    <m/>
    <n v="114285"/>
    <n v="5525"/>
    <n v="24.23"/>
    <n v="6015"/>
  </r>
  <r>
    <x v="51"/>
    <x v="51"/>
    <x v="5"/>
    <x v="7"/>
    <x v="34"/>
    <x v="4057"/>
    <n v="23168"/>
    <n v="55.16"/>
    <n v="4722.29"/>
    <n v="153710.39999999999"/>
    <n v="4544.13"/>
    <n v="7297"/>
    <n v="17.37"/>
    <n v="129.83000000000001"/>
    <n v="54799.05"/>
    <m/>
    <m/>
    <m/>
    <m/>
    <m/>
    <m/>
    <m/>
    <m/>
    <m/>
    <m/>
    <n v="96100"/>
    <n v="4668"/>
    <n v="11.11"/>
    <n v="2745.71"/>
  </r>
  <r>
    <x v="178"/>
    <x v="178"/>
    <x v="15"/>
    <x v="7"/>
    <x v="10"/>
    <x v="7286"/>
    <n v="150905"/>
    <n v="169.94"/>
    <n v="12793.08"/>
    <n v="880419.83999999997"/>
    <n v="0"/>
    <m/>
    <m/>
    <m/>
    <m/>
    <m/>
    <m/>
    <m/>
    <m/>
    <m/>
    <m/>
    <m/>
    <m/>
    <m/>
    <m/>
    <n v="880008"/>
    <n v="184479"/>
    <n v="207.75"/>
    <n v="11892"/>
  </r>
  <r>
    <x v="116"/>
    <x v="116"/>
    <x v="11"/>
    <x v="2"/>
    <x v="58"/>
    <x v="7287"/>
    <n v="94470"/>
    <n v="75.7"/>
    <n v="9746.58"/>
    <n v="942688.92"/>
    <n v="0"/>
    <m/>
    <m/>
    <m/>
    <m/>
    <m/>
    <m/>
    <m/>
    <m/>
    <m/>
    <m/>
    <m/>
    <m/>
    <m/>
    <m/>
    <n v="373852"/>
    <n v="41496"/>
    <n v="33.25"/>
    <n v="3594.73"/>
  </r>
  <r>
    <x v="170"/>
    <x v="170"/>
    <x v="14"/>
    <x v="7"/>
    <x v="30"/>
    <x v="7288"/>
    <n v="29472"/>
    <n v="51.17"/>
    <n v="3379.71"/>
    <n v="150870.18"/>
    <n v="42995.15"/>
    <n v="28893"/>
    <n v="50.16"/>
    <n v="895.73"/>
    <n v="518491.42"/>
    <m/>
    <m/>
    <m/>
    <m/>
    <m/>
    <m/>
    <m/>
    <m/>
    <m/>
    <m/>
    <n v="139837.70000000001"/>
    <n v="22834"/>
    <n v="39.64"/>
    <n v="2913.29"/>
  </r>
  <r>
    <x v="21"/>
    <x v="21"/>
    <x v="2"/>
    <x v="1"/>
    <x v="1"/>
    <x v="1701"/>
    <n v="154"/>
    <n v="2.14"/>
    <n v="70.17"/>
    <n v="391.53"/>
    <n v="98"/>
    <n v="256"/>
    <n v="3.56"/>
    <m/>
    <m/>
    <m/>
    <m/>
    <m/>
    <m/>
    <m/>
    <m/>
    <m/>
    <m/>
    <m/>
    <m/>
    <n v="528.84"/>
    <n v="3372"/>
    <n v="46.83"/>
    <n v="88.14"/>
  </r>
  <r>
    <x v="101"/>
    <x v="101"/>
    <x v="12"/>
    <x v="6"/>
    <x v="6"/>
    <x v="4"/>
    <m/>
    <m/>
    <m/>
    <m/>
    <n v="0"/>
    <m/>
    <m/>
    <m/>
    <m/>
    <m/>
    <m/>
    <m/>
    <m/>
    <m/>
    <m/>
    <m/>
    <m/>
    <m/>
    <m/>
    <n v="70.05"/>
    <n v="5758"/>
    <n v="59.98"/>
    <n v="8.76"/>
  </r>
  <r>
    <x v="17"/>
    <x v="17"/>
    <x v="4"/>
    <x v="12"/>
    <x v="71"/>
    <x v="4"/>
    <m/>
    <m/>
    <m/>
    <m/>
    <n v="0"/>
    <m/>
    <m/>
    <m/>
    <m/>
    <m/>
    <m/>
    <m/>
    <m/>
    <m/>
    <m/>
    <m/>
    <m/>
    <m/>
    <m/>
    <n v="0"/>
    <m/>
    <m/>
    <n v="0"/>
  </r>
  <r>
    <x v="151"/>
    <x v="151"/>
    <x v="9"/>
    <x v="2"/>
    <x v="9"/>
    <x v="7289"/>
    <n v="56456"/>
    <n v="117.62"/>
    <n v="28184.03"/>
    <n v="1048445.73"/>
    <n v="0"/>
    <m/>
    <m/>
    <m/>
    <m/>
    <m/>
    <m/>
    <m/>
    <m/>
    <m/>
    <m/>
    <m/>
    <m/>
    <m/>
    <m/>
    <n v="0"/>
    <n v="67650"/>
    <n v="140.94"/>
    <n v="0"/>
  </r>
  <r>
    <x v="19"/>
    <x v="19"/>
    <x v="15"/>
    <x v="36"/>
    <x v="32"/>
    <x v="4"/>
    <m/>
    <m/>
    <m/>
    <m/>
    <n v="0"/>
    <m/>
    <m/>
    <m/>
    <m/>
    <m/>
    <m/>
    <m/>
    <m/>
    <m/>
    <m/>
    <m/>
    <m/>
    <m/>
    <m/>
    <n v="0"/>
    <m/>
    <m/>
    <n v="0"/>
  </r>
  <r>
    <x v="44"/>
    <x v="44"/>
    <x v="2"/>
    <x v="6"/>
    <x v="16"/>
    <x v="4"/>
    <m/>
    <m/>
    <m/>
    <m/>
    <n v="0"/>
    <m/>
    <m/>
    <m/>
    <m/>
    <m/>
    <m/>
    <m/>
    <m/>
    <m/>
    <m/>
    <m/>
    <m/>
    <m/>
    <m/>
    <n v="0"/>
    <m/>
    <m/>
    <n v="0"/>
  </r>
  <r>
    <x v="0"/>
    <x v="0"/>
    <x v="5"/>
    <x v="4"/>
    <x v="96"/>
    <x v="4"/>
    <m/>
    <m/>
    <m/>
    <m/>
    <n v="0"/>
    <m/>
    <m/>
    <m/>
    <m/>
    <m/>
    <m/>
    <m/>
    <m/>
    <m/>
    <m/>
    <m/>
    <m/>
    <m/>
    <m/>
    <n v="0"/>
    <m/>
    <m/>
    <n v="0"/>
  </r>
  <r>
    <x v="49"/>
    <x v="49"/>
    <x v="14"/>
    <x v="5"/>
    <x v="57"/>
    <x v="7290"/>
    <n v="19737"/>
    <n v="39.159999999999997"/>
    <n v="4144.79"/>
    <n v="161895.32999999999"/>
    <n v="12637.25"/>
    <n v="15827"/>
    <n v="31.4"/>
    <n v="300.89"/>
    <n v="152396.32999999999"/>
    <m/>
    <m/>
    <m/>
    <m/>
    <m/>
    <m/>
    <m/>
    <m/>
    <m/>
    <m/>
    <n v="190735"/>
    <n v="27461"/>
    <n v="54.49"/>
    <n v="4541.3100000000004"/>
  </r>
  <r>
    <x v="8"/>
    <x v="8"/>
    <x v="15"/>
    <x v="7"/>
    <x v="93"/>
    <x v="7291"/>
    <n v="24792"/>
    <n v="62.61"/>
    <n v="5434.45"/>
    <n v="166783.41"/>
    <n v="7559.65"/>
    <n v="7645"/>
    <n v="19.309999999999999"/>
    <n v="229.08"/>
    <n v="91164.1"/>
    <m/>
    <m/>
    <m/>
    <m/>
    <m/>
    <m/>
    <m/>
    <m/>
    <m/>
    <m/>
    <n v="0"/>
    <n v="3440"/>
    <n v="8.69"/>
    <n v="0"/>
  </r>
  <r>
    <x v="35"/>
    <x v="35"/>
    <x v="3"/>
    <x v="4"/>
    <x v="132"/>
    <x v="7292"/>
    <n v="68198"/>
    <n v="27.86"/>
    <n v="1893.2"/>
    <n v="359178.09"/>
    <n v="254545.1"/>
    <n v="327759"/>
    <n v="133.88999999999999"/>
    <n v="1247.77"/>
    <n v="3069635.75"/>
    <m/>
    <m/>
    <m/>
    <m/>
    <m/>
    <m/>
    <m/>
    <m/>
    <m/>
    <m/>
    <n v="28149"/>
    <n v="178399"/>
    <n v="72.88"/>
    <n v="137.99"/>
  </r>
  <r>
    <x v="75"/>
    <x v="75"/>
    <x v="10"/>
    <x v="7"/>
    <x v="42"/>
    <x v="7293"/>
    <n v="12149"/>
    <n v="33.75"/>
    <n v="3407.87"/>
    <n v="95079.48"/>
    <n v="28932.1"/>
    <n v="38581"/>
    <n v="107.17"/>
    <n v="964.4"/>
    <n v="348900.93"/>
    <m/>
    <m/>
    <m/>
    <m/>
    <m/>
    <m/>
    <m/>
    <m/>
    <m/>
    <m/>
    <n v="96900"/>
    <n v="1746"/>
    <n v="4.8499999999999996"/>
    <n v="3230"/>
  </r>
  <r>
    <x v="185"/>
    <x v="185"/>
    <x v="5"/>
    <x v="7"/>
    <x v="9"/>
    <x v="7294"/>
    <n v="5433"/>
    <n v="11.32"/>
    <n v="738.43"/>
    <n v="27469.41"/>
    <n v="13708.05"/>
    <n v="20402"/>
    <n v="42.5"/>
    <n v="342.7"/>
    <n v="165309.49"/>
    <m/>
    <m/>
    <m/>
    <m/>
    <m/>
    <m/>
    <m/>
    <m/>
    <m/>
    <m/>
    <n v="153530"/>
    <n v="19312"/>
    <n v="40.229999999999997"/>
    <n v="3838.25"/>
  </r>
  <r>
    <x v="30"/>
    <x v="30"/>
    <x v="11"/>
    <x v="4"/>
    <x v="134"/>
    <x v="7295"/>
    <n v="5206"/>
    <n v="3.44"/>
    <n v="193.16"/>
    <n v="22634.34"/>
    <n v="784.68"/>
    <n v="1499"/>
    <n v="0.99"/>
    <n v="6.23"/>
    <n v="9462.6299999999992"/>
    <m/>
    <m/>
    <m/>
    <m/>
    <m/>
    <m/>
    <m/>
    <m/>
    <m/>
    <m/>
    <n v="11176.64"/>
    <n v="117531"/>
    <n v="77.73"/>
    <n v="88.7"/>
  </r>
  <r>
    <x v="148"/>
    <x v="148"/>
    <x v="1"/>
    <x v="1"/>
    <x v="7"/>
    <x v="4"/>
    <m/>
    <m/>
    <m/>
    <m/>
    <n v="0"/>
    <m/>
    <m/>
    <m/>
    <m/>
    <m/>
    <m/>
    <m/>
    <m/>
    <m/>
    <m/>
    <m/>
    <m/>
    <m/>
    <m/>
    <n v="665.73"/>
    <n v="3606"/>
    <n v="150.25"/>
    <n v="332.87"/>
  </r>
  <r>
    <x v="33"/>
    <x v="33"/>
    <x v="0"/>
    <x v="4"/>
    <x v="118"/>
    <x v="6602"/>
    <n v="1210"/>
    <n v="3.73"/>
    <n v="56.78"/>
    <n v="1425.69"/>
    <n v="0"/>
    <m/>
    <m/>
    <m/>
    <m/>
    <m/>
    <m/>
    <m/>
    <m/>
    <m/>
    <m/>
    <m/>
    <m/>
    <m/>
    <m/>
    <n v="0"/>
    <m/>
    <m/>
    <n v="0"/>
  </r>
  <r>
    <x v="161"/>
    <x v="161"/>
    <x v="8"/>
    <x v="22"/>
    <x v="56"/>
    <x v="7296"/>
    <n v="71429"/>
    <n v="49.6"/>
    <n v="3492.43"/>
    <n v="389754.63"/>
    <n v="74400.58"/>
    <n v="93823"/>
    <n v="65.150000000000006"/>
    <n v="620"/>
    <n v="897218.94"/>
    <m/>
    <m/>
    <m/>
    <m/>
    <m/>
    <m/>
    <m/>
    <m/>
    <m/>
    <m/>
    <n v="1871.06"/>
    <n v="22153"/>
    <n v="15.38"/>
    <n v="15.59"/>
  </r>
  <r>
    <x v="179"/>
    <x v="179"/>
    <x v="15"/>
    <x v="2"/>
    <x v="2"/>
    <x v="7297"/>
    <n v="86458"/>
    <n v="112.58"/>
    <n v="9379.3799999999992"/>
    <n v="558260.4"/>
    <n v="0"/>
    <m/>
    <m/>
    <m/>
    <m/>
    <m/>
    <m/>
    <m/>
    <m/>
    <m/>
    <m/>
    <m/>
    <m/>
    <m/>
    <m/>
    <n v="1790.37"/>
    <n v="13887"/>
    <n v="18.079999999999998"/>
    <n v="27.97"/>
  </r>
  <r>
    <x v="92"/>
    <x v="92"/>
    <x v="0"/>
    <x v="12"/>
    <x v="6"/>
    <x v="4"/>
    <n v="0"/>
    <n v="0"/>
    <m/>
    <m/>
    <n v="0"/>
    <m/>
    <m/>
    <m/>
    <m/>
    <m/>
    <m/>
    <m/>
    <m/>
    <m/>
    <m/>
    <m/>
    <m/>
    <m/>
    <m/>
    <n v="0"/>
    <m/>
    <m/>
    <n v="0"/>
  </r>
  <r>
    <x v="230"/>
    <x v="230"/>
    <x v="15"/>
    <x v="2"/>
    <x v="2"/>
    <x v="7298"/>
    <n v="81887"/>
    <n v="106.62"/>
    <n v="3802.5"/>
    <n v="226324.8"/>
    <n v="0"/>
    <m/>
    <m/>
    <m/>
    <m/>
    <m/>
    <m/>
    <m/>
    <m/>
    <m/>
    <m/>
    <m/>
    <m/>
    <m/>
    <m/>
    <n v="578.44000000000005"/>
    <n v="2969"/>
    <n v="3.87"/>
    <n v="9.0399999999999991"/>
  </r>
  <r>
    <x v="184"/>
    <x v="184"/>
    <x v="4"/>
    <x v="1"/>
    <x v="6"/>
    <x v="4825"/>
    <n v="984"/>
    <n v="10.25"/>
    <n v="975"/>
    <n v="7254"/>
    <n v="0"/>
    <m/>
    <m/>
    <m/>
    <m/>
    <m/>
    <m/>
    <m/>
    <m/>
    <m/>
    <m/>
    <m/>
    <m/>
    <m/>
    <m/>
    <n v="0"/>
    <m/>
    <m/>
    <n v="0"/>
  </r>
  <r>
    <x v="54"/>
    <x v="54"/>
    <x v="3"/>
    <x v="2"/>
    <x v="9"/>
    <x v="7299"/>
    <n v="73890"/>
    <n v="153.94"/>
    <n v="7582"/>
    <n v="282050.40000000002"/>
    <n v="0"/>
    <m/>
    <m/>
    <m/>
    <m/>
    <m/>
    <m/>
    <m/>
    <m/>
    <m/>
    <m/>
    <m/>
    <m/>
    <m/>
    <m/>
    <n v="143200"/>
    <n v="4861"/>
    <n v="10.130000000000001"/>
    <n v="3580"/>
  </r>
  <r>
    <x v="100"/>
    <x v="100"/>
    <x v="10"/>
    <x v="12"/>
    <x v="6"/>
    <x v="4"/>
    <m/>
    <m/>
    <m/>
    <m/>
    <n v="0"/>
    <m/>
    <m/>
    <m/>
    <m/>
    <m/>
    <m/>
    <m/>
    <m/>
    <m/>
    <m/>
    <m/>
    <m/>
    <m/>
    <m/>
    <n v="0"/>
    <m/>
    <m/>
    <n v="0"/>
  </r>
  <r>
    <x v="52"/>
    <x v="52"/>
    <x v="3"/>
    <x v="6"/>
    <x v="27"/>
    <x v="7300"/>
    <n v="34379"/>
    <n v="75.39"/>
    <n v="4031.55"/>
    <n v="142475.07"/>
    <n v="19585.84"/>
    <n v="33551"/>
    <n v="73.58"/>
    <m/>
    <m/>
    <m/>
    <m/>
    <m/>
    <m/>
    <m/>
    <m/>
    <m/>
    <m/>
    <m/>
    <m/>
    <n v="1954"/>
    <n v="9285"/>
    <n v="20.36"/>
    <n v="51.42"/>
  </r>
  <r>
    <x v="143"/>
    <x v="143"/>
    <x v="1"/>
    <x v="1"/>
    <x v="31"/>
    <x v="7301"/>
    <n v="3052"/>
    <n v="12.72"/>
    <n v="851.05"/>
    <n v="15829.53"/>
    <n v="1425"/>
    <n v="2277"/>
    <n v="9.49"/>
    <n v="71.25"/>
    <n v="17184.5"/>
    <m/>
    <m/>
    <m/>
    <m/>
    <m/>
    <m/>
    <m/>
    <m/>
    <m/>
    <m/>
    <n v="310"/>
    <n v="1426"/>
    <n v="5.94"/>
    <n v="15.5"/>
  </r>
  <r>
    <x v="75"/>
    <x v="75"/>
    <x v="1"/>
    <x v="2"/>
    <x v="42"/>
    <x v="7302"/>
    <n v="10012"/>
    <n v="27.81"/>
    <n v="2719"/>
    <n v="75860.100000000006"/>
    <n v="30748.79"/>
    <n v="35165"/>
    <n v="97.68"/>
    <n v="1024.96"/>
    <n v="370808.85"/>
    <m/>
    <m/>
    <m/>
    <m/>
    <m/>
    <m/>
    <m/>
    <m/>
    <m/>
    <m/>
    <n v="162400"/>
    <n v="2233"/>
    <n v="6.2"/>
    <n v="5413.33"/>
  </r>
  <r>
    <x v="40"/>
    <x v="40"/>
    <x v="2"/>
    <x v="19"/>
    <x v="91"/>
    <x v="7303"/>
    <n v="36818"/>
    <n v="56.82"/>
    <n v="7072.59"/>
    <n v="355185.6"/>
    <n v="23604.27"/>
    <n v="33410"/>
    <n v="51.56"/>
    <n v="437.12"/>
    <n v="284650.95"/>
    <m/>
    <m/>
    <m/>
    <m/>
    <m/>
    <m/>
    <m/>
    <m/>
    <m/>
    <m/>
    <n v="217100"/>
    <n v="12906"/>
    <n v="19.920000000000002"/>
    <n v="4020.37"/>
  </r>
  <r>
    <x v="54"/>
    <x v="54"/>
    <x v="5"/>
    <x v="4"/>
    <x v="37"/>
    <x v="7304"/>
    <n v="7381"/>
    <n v="19.22"/>
    <n v="522.13"/>
    <n v="15538.44"/>
    <n v="55051.41"/>
    <n v="8562"/>
    <n v="22.3"/>
    <n v="1720.36"/>
    <n v="663881.43000000005"/>
    <m/>
    <m/>
    <m/>
    <m/>
    <m/>
    <m/>
    <m/>
    <m/>
    <m/>
    <m/>
    <n v="271900"/>
    <n v="14289"/>
    <n v="37.21"/>
    <n v="8496.8799999999992"/>
  </r>
  <r>
    <x v="147"/>
    <x v="147"/>
    <x v="10"/>
    <x v="2"/>
    <x v="30"/>
    <x v="7305"/>
    <n v="19944"/>
    <n v="34.630000000000003"/>
    <n v="2461.52"/>
    <n v="109882.29"/>
    <n v="40444"/>
    <n v="60713"/>
    <n v="105.4"/>
    <n v="842.58"/>
    <n v="487726.33"/>
    <m/>
    <m/>
    <m/>
    <m/>
    <m/>
    <m/>
    <m/>
    <m/>
    <m/>
    <m/>
    <n v="1537"/>
    <n v="6220"/>
    <n v="10.8"/>
    <n v="32.020000000000003"/>
  </r>
  <r>
    <x v="38"/>
    <x v="38"/>
    <x v="3"/>
    <x v="12"/>
    <x v="68"/>
    <x v="7306"/>
    <n v="16355"/>
    <n v="85.18"/>
    <n v="6235.69"/>
    <n v="92787.03"/>
    <n v="1079.53"/>
    <n v="2148"/>
    <n v="11.19"/>
    <n v="67.47"/>
    <n v="13018.43"/>
    <m/>
    <m/>
    <m/>
    <m/>
    <m/>
    <m/>
    <m/>
    <m/>
    <m/>
    <m/>
    <n v="246"/>
    <n v="1405"/>
    <n v="7.32"/>
    <n v="15.38"/>
  </r>
  <r>
    <x v="20"/>
    <x v="20"/>
    <x v="11"/>
    <x v="6"/>
    <x v="28"/>
    <x v="7307"/>
    <n v="45"/>
    <n v="0.31"/>
    <n v="16.329999999999998"/>
    <n v="182.28"/>
    <n v="66.930000000000007"/>
    <n v="129"/>
    <n v="0.9"/>
    <n v="5.58"/>
    <n v="807.07"/>
    <m/>
    <m/>
    <m/>
    <m/>
    <m/>
    <m/>
    <m/>
    <m/>
    <m/>
    <m/>
    <n v="143900"/>
    <n v="9914"/>
    <n v="68.849999999999994"/>
    <n v="11991.67"/>
  </r>
  <r>
    <x v="133"/>
    <x v="133"/>
    <x v="9"/>
    <x v="2"/>
    <x v="29"/>
    <x v="7308"/>
    <n v="27280"/>
    <n v="43.72"/>
    <n v="2992.15"/>
    <n v="144700.56"/>
    <n v="8455.56"/>
    <n v="67542"/>
    <n v="108.24"/>
    <n v="162.61000000000001"/>
    <n v="101968.17"/>
    <m/>
    <m/>
    <m/>
    <m/>
    <m/>
    <m/>
    <m/>
    <m/>
    <m/>
    <m/>
    <n v="199.72"/>
    <n v="22263"/>
    <n v="35.68"/>
    <n v="3.84"/>
  </r>
  <r>
    <x v="66"/>
    <x v="66"/>
    <x v="13"/>
    <x v="28"/>
    <x v="6"/>
    <x v="0"/>
    <n v="0"/>
    <n v="0"/>
    <n v="0"/>
    <n v="0"/>
    <n v="0"/>
    <n v="0"/>
    <n v="0"/>
    <m/>
    <m/>
    <m/>
    <m/>
    <m/>
    <m/>
    <m/>
    <m/>
    <m/>
    <m/>
    <m/>
    <m/>
    <n v="0"/>
    <n v="0"/>
    <n v="0"/>
    <n v="0"/>
  </r>
  <r>
    <x v="31"/>
    <x v="31"/>
    <x v="3"/>
    <x v="12"/>
    <x v="28"/>
    <x v="7309"/>
    <n v="1464"/>
    <n v="10.17"/>
    <n v="648.16999999999996"/>
    <n v="7233.54"/>
    <n v="6615.68"/>
    <n v="14706"/>
    <n v="102.13"/>
    <n v="551.30999999999995"/>
    <n v="79780.41"/>
    <m/>
    <m/>
    <m/>
    <m/>
    <m/>
    <m/>
    <m/>
    <m/>
    <m/>
    <m/>
    <n v="912"/>
    <n v="7662"/>
    <n v="53.21"/>
    <n v="76"/>
  </r>
  <r>
    <x v="170"/>
    <x v="170"/>
    <x v="15"/>
    <x v="2"/>
    <x v="37"/>
    <x v="7310"/>
    <n v="13370"/>
    <n v="34.82"/>
    <n v="3051.25"/>
    <n v="90805.2"/>
    <n v="29457.81"/>
    <n v="16263"/>
    <n v="42.35"/>
    <n v="920.56"/>
    <n v="355240.54"/>
    <m/>
    <m/>
    <m/>
    <m/>
    <m/>
    <m/>
    <m/>
    <m/>
    <m/>
    <m/>
    <n v="259000"/>
    <n v="11029"/>
    <n v="28.72"/>
    <n v="8093.75"/>
  </r>
  <r>
    <x v="147"/>
    <x v="147"/>
    <x v="6"/>
    <x v="4"/>
    <x v="50"/>
    <x v="7311"/>
    <n v="24377"/>
    <n v="12.7"/>
    <n v="530.08000000000004"/>
    <n v="78875.16"/>
    <n v="13819"/>
    <n v="22885"/>
    <n v="11.92"/>
    <m/>
    <m/>
    <m/>
    <m/>
    <m/>
    <m/>
    <m/>
    <m/>
    <m/>
    <m/>
    <m/>
    <m/>
    <n v="9857"/>
    <n v="67904"/>
    <n v="35.369999999999997"/>
    <n v="61.61"/>
  </r>
  <r>
    <x v="122"/>
    <x v="122"/>
    <x v="2"/>
    <x v="2"/>
    <x v="15"/>
    <x v="7312"/>
    <n v="15496"/>
    <n v="35.869999999999997"/>
    <n v="2350.14"/>
    <n v="78682.649999999994"/>
    <n v="28580.99"/>
    <n v="37124"/>
    <n v="85.94"/>
    <n v="793.92"/>
    <n v="344666.72"/>
    <m/>
    <m/>
    <m/>
    <m/>
    <m/>
    <m/>
    <m/>
    <m/>
    <m/>
    <m/>
    <n v="2571.3000000000002"/>
    <n v="23838"/>
    <n v="55.18"/>
    <n v="71.42"/>
  </r>
  <r>
    <x v="192"/>
    <x v="192"/>
    <x v="15"/>
    <x v="2"/>
    <x v="57"/>
    <x v="7313"/>
    <n v="47518"/>
    <n v="94.28"/>
    <n v="8123.26"/>
    <n v="317294.61"/>
    <n v="0"/>
    <m/>
    <m/>
    <m/>
    <m/>
    <m/>
    <m/>
    <m/>
    <m/>
    <m/>
    <m/>
    <m/>
    <m/>
    <m/>
    <m/>
    <n v="13785"/>
    <n v="5204"/>
    <n v="10.33"/>
    <n v="328.21"/>
  </r>
  <r>
    <x v="41"/>
    <x v="41"/>
    <x v="8"/>
    <x v="7"/>
    <x v="57"/>
    <x v="7314"/>
    <n v="20726"/>
    <n v="41.12"/>
    <n v="2206.29"/>
    <n v="86177.52"/>
    <n v="17667.310000000001"/>
    <n v="22415"/>
    <n v="44.47"/>
    <m/>
    <m/>
    <m/>
    <m/>
    <m/>
    <m/>
    <m/>
    <m/>
    <m/>
    <m/>
    <m/>
    <m/>
    <n v="1.63"/>
    <n v="12132"/>
    <n v="24.07"/>
    <n v="0.04"/>
  </r>
  <r>
    <x v="230"/>
    <x v="230"/>
    <x v="2"/>
    <x v="2"/>
    <x v="2"/>
    <x v="7315"/>
    <n v="60148"/>
    <n v="78.319999999999993"/>
    <n v="7685"/>
    <n v="457411.2"/>
    <n v="0"/>
    <m/>
    <m/>
    <m/>
    <m/>
    <m/>
    <m/>
    <m/>
    <m/>
    <m/>
    <m/>
    <m/>
    <m/>
    <m/>
    <m/>
    <n v="1700.42"/>
    <n v="4808"/>
    <n v="6.26"/>
    <n v="26.57"/>
  </r>
  <r>
    <x v="211"/>
    <x v="211"/>
    <x v="8"/>
    <x v="2"/>
    <x v="42"/>
    <x v="7316"/>
    <n v="31799"/>
    <n v="88.33"/>
    <n v="7223.67"/>
    <n v="201540.3"/>
    <n v="0"/>
    <m/>
    <m/>
    <m/>
    <m/>
    <m/>
    <m/>
    <m/>
    <m/>
    <m/>
    <m/>
    <m/>
    <m/>
    <m/>
    <m/>
    <n v="2640.2"/>
    <n v="14306"/>
    <n v="39.74"/>
    <n v="88.01"/>
  </r>
  <r>
    <x v="91"/>
    <x v="91"/>
    <x v="5"/>
    <x v="18"/>
    <x v="7"/>
    <x v="7317"/>
    <n v="4050"/>
    <n v="168.75"/>
    <n v="9605"/>
    <n v="17865.3"/>
    <n v="0"/>
    <m/>
    <m/>
    <m/>
    <m/>
    <m/>
    <m/>
    <m/>
    <m/>
    <m/>
    <n v="1635"/>
    <n v="2749"/>
    <n v="114.54"/>
    <n v="817"/>
    <n v="36597.839999999997"/>
    <n v="12740"/>
    <n v="580"/>
    <n v="24.17"/>
    <n v="6370"/>
  </r>
  <r>
    <x v="25"/>
    <x v="25"/>
    <x v="9"/>
    <x v="2"/>
    <x v="34"/>
    <x v="7318"/>
    <n v="10183"/>
    <n v="24.25"/>
    <n v="2705.2"/>
    <n v="88054.26"/>
    <n v="17464.599999999999"/>
    <n v="32584"/>
    <n v="77.58"/>
    <n v="498.99"/>
    <n v="210610.82"/>
    <m/>
    <m/>
    <m/>
    <m/>
    <m/>
    <m/>
    <m/>
    <m/>
    <m/>
    <m/>
    <n v="1160"/>
    <n v="8997"/>
    <n v="21.42"/>
    <n v="33.14"/>
  </r>
  <r>
    <x v="197"/>
    <x v="197"/>
    <x v="15"/>
    <x v="3"/>
    <x v="51"/>
    <x v="4"/>
    <m/>
    <m/>
    <m/>
    <m/>
    <n v="0"/>
    <m/>
    <m/>
    <m/>
    <m/>
    <m/>
    <m/>
    <m/>
    <m/>
    <m/>
    <m/>
    <m/>
    <m/>
    <m/>
    <m/>
    <n v="0"/>
    <m/>
    <m/>
    <n v="0"/>
  </r>
  <r>
    <x v="150"/>
    <x v="150"/>
    <x v="2"/>
    <x v="1"/>
    <x v="71"/>
    <x v="7319"/>
    <n v="1470"/>
    <n v="24.5"/>
    <n v="1028.2"/>
    <n v="4781.13"/>
    <n v="0"/>
    <m/>
    <m/>
    <m/>
    <m/>
    <m/>
    <m/>
    <m/>
    <m/>
    <m/>
    <n v="2615"/>
    <n v="5315"/>
    <n v="88.58"/>
    <n v="523"/>
    <n v="58534.16"/>
    <n v="0"/>
    <n v="897"/>
    <n v="14.95"/>
    <n v="0"/>
  </r>
  <r>
    <x v="161"/>
    <x v="161"/>
    <x v="15"/>
    <x v="7"/>
    <x v="56"/>
    <x v="7320"/>
    <n v="82862"/>
    <n v="57.54"/>
    <n v="4064"/>
    <n v="453542.40000000002"/>
    <n v="112287.1"/>
    <n v="76495"/>
    <n v="53.12"/>
    <n v="935.73"/>
    <n v="1354103.82"/>
    <m/>
    <m/>
    <m/>
    <m/>
    <m/>
    <m/>
    <m/>
    <m/>
    <m/>
    <m/>
    <n v="3186"/>
    <n v="73643"/>
    <n v="51.14"/>
    <n v="26.55"/>
  </r>
  <r>
    <x v="129"/>
    <x v="129"/>
    <x v="3"/>
    <x v="5"/>
    <x v="2"/>
    <x v="7321"/>
    <n v="36616"/>
    <n v="47.68"/>
    <n v="4272.0600000000004"/>
    <n v="254273.16"/>
    <n v="41603"/>
    <n v="65273"/>
    <n v="84.99"/>
    <n v="650.04999999999995"/>
    <n v="501703.06"/>
    <m/>
    <m/>
    <m/>
    <m/>
    <m/>
    <m/>
    <m/>
    <m/>
    <m/>
    <m/>
    <n v="2884"/>
    <n v="24802"/>
    <n v="32.29"/>
    <n v="45.06"/>
  </r>
  <r>
    <x v="184"/>
    <x v="184"/>
    <x v="0"/>
    <x v="1"/>
    <x v="6"/>
    <x v="7322"/>
    <n v="1012"/>
    <n v="10.54"/>
    <n v="658.75"/>
    <n v="4901.1000000000004"/>
    <n v="129.97"/>
    <n v="597"/>
    <n v="6.22"/>
    <m/>
    <m/>
    <m/>
    <m/>
    <m/>
    <m/>
    <m/>
    <m/>
    <m/>
    <m/>
    <m/>
    <m/>
    <n v="574.79"/>
    <n v="5669"/>
    <n v="59.05"/>
    <n v="71.849999999999994"/>
  </r>
  <r>
    <x v="186"/>
    <x v="186"/>
    <x v="8"/>
    <x v="2"/>
    <x v="31"/>
    <x v="7323"/>
    <n v="12557"/>
    <n v="52.32"/>
    <n v="4206.6000000000004"/>
    <n v="78242.759999999995"/>
    <n v="989.33"/>
    <n v="5964"/>
    <n v="24.85"/>
    <n v="49.47"/>
    <n v="11930.64"/>
    <m/>
    <m/>
    <m/>
    <m/>
    <m/>
    <m/>
    <m/>
    <m/>
    <m/>
    <m/>
    <n v="0"/>
    <m/>
    <m/>
    <n v="0"/>
  </r>
  <r>
    <x v="143"/>
    <x v="143"/>
    <x v="8"/>
    <x v="12"/>
    <x v="6"/>
    <x v="4"/>
    <m/>
    <m/>
    <m/>
    <m/>
    <n v="0"/>
    <m/>
    <m/>
    <m/>
    <m/>
    <m/>
    <m/>
    <m/>
    <m/>
    <m/>
    <m/>
    <m/>
    <m/>
    <m/>
    <m/>
    <n v="201.86"/>
    <n v="351"/>
    <n v="3.66"/>
    <n v="25.23"/>
  </r>
  <r>
    <x v="209"/>
    <x v="209"/>
    <x v="3"/>
    <x v="2"/>
    <x v="90"/>
    <x v="7324"/>
    <n v="59560"/>
    <n v="145.97999999999999"/>
    <n v="9836.4699999999993"/>
    <n v="311029.2"/>
    <n v="0"/>
    <m/>
    <m/>
    <m/>
    <m/>
    <m/>
    <m/>
    <m/>
    <m/>
    <m/>
    <m/>
    <m/>
    <m/>
    <m/>
    <m/>
    <n v="48344"/>
    <n v="1064"/>
    <n v="2.61"/>
    <n v="1421.88"/>
  </r>
  <r>
    <x v="26"/>
    <x v="26"/>
    <x v="10"/>
    <x v="1"/>
    <x v="12"/>
    <x v="4"/>
    <m/>
    <m/>
    <m/>
    <m/>
    <n v="0"/>
    <m/>
    <m/>
    <m/>
    <m/>
    <m/>
    <m/>
    <m/>
    <m/>
    <m/>
    <m/>
    <m/>
    <m/>
    <m/>
    <m/>
    <n v="0"/>
    <m/>
    <m/>
    <n v="0"/>
  </r>
  <r>
    <x v="175"/>
    <x v="175"/>
    <x v="4"/>
    <x v="7"/>
    <x v="2"/>
    <x v="7325"/>
    <n v="25690"/>
    <n v="33.450000000000003"/>
    <n v="2525"/>
    <n v="150288"/>
    <n v="19580.02"/>
    <n v="24387"/>
    <n v="31.75"/>
    <m/>
    <m/>
    <m/>
    <m/>
    <m/>
    <m/>
    <m/>
    <m/>
    <m/>
    <m/>
    <m/>
    <m/>
    <n v="180.34"/>
    <n v="44545"/>
    <n v="58"/>
    <n v="2.82"/>
  </r>
  <r>
    <x v="127"/>
    <x v="127"/>
    <x v="0"/>
    <x v="2"/>
    <x v="30"/>
    <x v="7326"/>
    <n v="72400"/>
    <n v="125.69"/>
    <n v="8913.33"/>
    <n v="397891.2"/>
    <n v="0"/>
    <m/>
    <m/>
    <m/>
    <m/>
    <m/>
    <m/>
    <m/>
    <m/>
    <m/>
    <m/>
    <m/>
    <m/>
    <m/>
    <m/>
    <n v="171.21"/>
    <n v="6403"/>
    <n v="11.12"/>
    <n v="3.57"/>
  </r>
  <r>
    <x v="50"/>
    <x v="50"/>
    <x v="5"/>
    <x v="1"/>
    <x v="12"/>
    <x v="4"/>
    <m/>
    <m/>
    <m/>
    <m/>
    <n v="0"/>
    <m/>
    <m/>
    <m/>
    <m/>
    <m/>
    <m/>
    <m/>
    <m/>
    <m/>
    <n v="100"/>
    <n v="197"/>
    <n v="1.17"/>
    <n v="7"/>
    <n v="2238.4"/>
    <n v="0"/>
    <m/>
    <m/>
    <n v="0"/>
  </r>
  <r>
    <x v="140"/>
    <x v="140"/>
    <x v="1"/>
    <x v="7"/>
    <x v="9"/>
    <x v="7327"/>
    <n v="15955"/>
    <n v="33.24"/>
    <n v="3294"/>
    <n v="122536.8"/>
    <n v="18127.060000000001"/>
    <n v="19081"/>
    <n v="39.75"/>
    <n v="453.18"/>
    <n v="218599.67"/>
    <m/>
    <m/>
    <m/>
    <m/>
    <m/>
    <m/>
    <m/>
    <m/>
    <m/>
    <m/>
    <n v="20047"/>
    <n v="3114"/>
    <n v="6.49"/>
    <n v="501.18"/>
  </r>
  <r>
    <x v="229"/>
    <x v="229"/>
    <x v="5"/>
    <x v="1"/>
    <x v="16"/>
    <x v="4"/>
    <m/>
    <m/>
    <m/>
    <m/>
    <n v="0"/>
    <m/>
    <m/>
    <m/>
    <m/>
    <m/>
    <m/>
    <m/>
    <m/>
    <m/>
    <m/>
    <m/>
    <m/>
    <m/>
    <m/>
    <n v="0"/>
    <m/>
    <m/>
    <n v="0"/>
  </r>
  <r>
    <x v="162"/>
    <x v="162"/>
    <x v="6"/>
    <x v="2"/>
    <x v="29"/>
    <x v="7328"/>
    <n v="75435"/>
    <n v="120.89"/>
    <n v="9720"/>
    <n v="470059.2"/>
    <n v="0"/>
    <m/>
    <m/>
    <m/>
    <m/>
    <m/>
    <m/>
    <m/>
    <m/>
    <m/>
    <m/>
    <m/>
    <m/>
    <m/>
    <m/>
    <n v="2064"/>
    <n v="5717"/>
    <n v="9.16"/>
    <n v="39.69"/>
  </r>
  <r>
    <x v="83"/>
    <x v="83"/>
    <x v="2"/>
    <x v="4"/>
    <x v="100"/>
    <x v="5302"/>
    <n v="34"/>
    <n v="0.1"/>
    <n v="6.14"/>
    <n v="159.96"/>
    <n v="11.64"/>
    <n v="28"/>
    <n v="0.08"/>
    <n v="0.42"/>
    <n v="140.36000000000001"/>
    <m/>
    <m/>
    <m/>
    <m/>
    <m/>
    <m/>
    <m/>
    <m/>
    <m/>
    <m/>
    <n v="2167"/>
    <n v="14616"/>
    <n v="43.5"/>
    <n v="77.39"/>
  </r>
  <r>
    <x v="12"/>
    <x v="12"/>
    <x v="4"/>
    <x v="27"/>
    <x v="21"/>
    <x v="7329"/>
    <n v="19347"/>
    <n v="67.180000000000007"/>
    <n v="4261.96"/>
    <n v="95126.91"/>
    <n v="2948.59"/>
    <n v="3823"/>
    <n v="13.27"/>
    <n v="122.86"/>
    <n v="35557.97"/>
    <m/>
    <m/>
    <m/>
    <m/>
    <m/>
    <m/>
    <m/>
    <m/>
    <m/>
    <m/>
    <n v="561"/>
    <n v="10903"/>
    <n v="37.86"/>
    <n v="23.38"/>
  </r>
  <r>
    <x v="72"/>
    <x v="72"/>
    <x v="0"/>
    <x v="13"/>
    <x v="6"/>
    <x v="4"/>
    <m/>
    <m/>
    <m/>
    <m/>
    <n v="0"/>
    <m/>
    <m/>
    <m/>
    <m/>
    <m/>
    <m/>
    <m/>
    <m/>
    <m/>
    <m/>
    <m/>
    <m/>
    <m/>
    <m/>
    <n v="82714.7"/>
    <n v="3313"/>
    <n v="34.51"/>
    <n v="10339.34"/>
  </r>
  <r>
    <x v="101"/>
    <x v="101"/>
    <x v="5"/>
    <x v="6"/>
    <x v="6"/>
    <x v="4"/>
    <m/>
    <m/>
    <m/>
    <m/>
    <n v="0"/>
    <m/>
    <m/>
    <m/>
    <m/>
    <m/>
    <m/>
    <m/>
    <m/>
    <m/>
    <m/>
    <m/>
    <m/>
    <m/>
    <m/>
    <n v="84793"/>
    <n v="10733"/>
    <n v="111.8"/>
    <n v="10599.13"/>
  </r>
  <r>
    <x v="1"/>
    <x v="1"/>
    <x v="6"/>
    <x v="2"/>
    <x v="30"/>
    <x v="7330"/>
    <n v="40961"/>
    <n v="71.11"/>
    <n v="4866.67"/>
    <n v="217248"/>
    <n v="0"/>
    <m/>
    <m/>
    <m/>
    <m/>
    <m/>
    <m/>
    <m/>
    <m/>
    <m/>
    <m/>
    <m/>
    <m/>
    <m/>
    <m/>
    <n v="0"/>
    <n v="1777"/>
    <n v="3.09"/>
    <n v="0"/>
  </r>
  <r>
    <x v="201"/>
    <x v="201"/>
    <x v="14"/>
    <x v="2"/>
    <x v="80"/>
    <x v="7331"/>
    <n v="53802"/>
    <n v="63.15"/>
    <n v="5942.54"/>
    <n v="392385.6"/>
    <n v="30199.81"/>
    <n v="35793"/>
    <n v="42.01"/>
    <n v="425.35"/>
    <n v="364188.52"/>
    <m/>
    <m/>
    <m/>
    <m/>
    <m/>
    <m/>
    <m/>
    <m/>
    <m/>
    <m/>
    <n v="6.54"/>
    <n v="31547"/>
    <n v="37.03"/>
    <n v="0.09"/>
  </r>
  <r>
    <x v="73"/>
    <x v="73"/>
    <x v="9"/>
    <x v="19"/>
    <x v="55"/>
    <x v="7332"/>
    <n v="90842"/>
    <n v="78.86"/>
    <n v="7195.83"/>
    <n v="642444"/>
    <n v="0"/>
    <m/>
    <m/>
    <m/>
    <m/>
    <m/>
    <m/>
    <m/>
    <m/>
    <m/>
    <m/>
    <m/>
    <m/>
    <m/>
    <m/>
    <n v="317190"/>
    <n v="19652"/>
    <n v="17.059999999999999"/>
    <n v="3304.06"/>
  </r>
  <r>
    <x v="3"/>
    <x v="3"/>
    <x v="15"/>
    <x v="6"/>
    <x v="1"/>
    <x v="0"/>
    <n v="2"/>
    <n v="0.03"/>
    <n v="0"/>
    <n v="0"/>
    <n v="4.8499999999999996"/>
    <n v="11"/>
    <n v="0.15"/>
    <m/>
    <m/>
    <m/>
    <m/>
    <m/>
    <m/>
    <m/>
    <m/>
    <m/>
    <m/>
    <m/>
    <m/>
    <n v="58235"/>
    <n v="2968"/>
    <n v="41.22"/>
    <n v="9705.83"/>
  </r>
  <r>
    <x v="17"/>
    <x v="17"/>
    <x v="6"/>
    <x v="2"/>
    <x v="76"/>
    <x v="7333"/>
    <n v="27632"/>
    <n v="51.17"/>
    <n v="4367.38"/>
    <n v="182774.76"/>
    <n v="19577.11"/>
    <n v="25666"/>
    <n v="47.53"/>
    <n v="435.05"/>
    <n v="236086.24"/>
    <m/>
    <m/>
    <m/>
    <m/>
    <m/>
    <m/>
    <m/>
    <m/>
    <m/>
    <m/>
    <n v="135900"/>
    <n v="16643"/>
    <n v="30.82"/>
    <n v="3020"/>
  </r>
  <r>
    <x v="190"/>
    <x v="190"/>
    <x v="14"/>
    <x v="1"/>
    <x v="28"/>
    <x v="0"/>
    <n v="0"/>
    <n v="0"/>
    <n v="0"/>
    <n v="0"/>
    <n v="0"/>
    <m/>
    <m/>
    <m/>
    <m/>
    <m/>
    <m/>
    <m/>
    <m/>
    <m/>
    <m/>
    <m/>
    <m/>
    <m/>
    <m/>
    <n v="862"/>
    <n v="16370"/>
    <n v="113.68"/>
    <n v="71.83"/>
  </r>
  <r>
    <x v="50"/>
    <x v="50"/>
    <x v="4"/>
    <x v="2"/>
    <x v="29"/>
    <x v="7334"/>
    <n v="94843"/>
    <n v="151.99"/>
    <n v="8644.3799999999992"/>
    <n v="418042.44"/>
    <n v="0"/>
    <m/>
    <m/>
    <m/>
    <m/>
    <m/>
    <m/>
    <m/>
    <m/>
    <m/>
    <m/>
    <m/>
    <m/>
    <m/>
    <m/>
    <n v="942"/>
    <n v="6478"/>
    <n v="10.38"/>
    <n v="18.12"/>
  </r>
  <r>
    <x v="75"/>
    <x v="75"/>
    <x v="3"/>
    <x v="3"/>
    <x v="51"/>
    <x v="4"/>
    <m/>
    <m/>
    <m/>
    <m/>
    <n v="0"/>
    <m/>
    <m/>
    <m/>
    <m/>
    <m/>
    <m/>
    <m/>
    <m/>
    <m/>
    <m/>
    <m/>
    <m/>
    <m/>
    <m/>
    <n v="6200"/>
    <n v="171"/>
    <n v="14.25"/>
    <n v="6200"/>
  </r>
  <r>
    <x v="12"/>
    <x v="12"/>
    <x v="10"/>
    <x v="0"/>
    <x v="1"/>
    <x v="4"/>
    <m/>
    <m/>
    <m/>
    <m/>
    <n v="0"/>
    <m/>
    <m/>
    <m/>
    <m/>
    <m/>
    <m/>
    <m/>
    <m/>
    <m/>
    <m/>
    <m/>
    <m/>
    <m/>
    <m/>
    <n v="0"/>
    <m/>
    <m/>
    <n v="0"/>
  </r>
  <r>
    <x v="195"/>
    <x v="195"/>
    <x v="12"/>
    <x v="1"/>
    <x v="11"/>
    <x v="7335"/>
    <n v="368"/>
    <n v="3.07"/>
    <n v="119.8"/>
    <n v="1114.1400000000001"/>
    <n v="0"/>
    <m/>
    <m/>
    <m/>
    <m/>
    <n v="95"/>
    <n v="180"/>
    <n v="1.5"/>
    <n v="9"/>
    <n v="1203.56"/>
    <m/>
    <m/>
    <m/>
    <m/>
    <m/>
    <n v="197.85"/>
    <n v="3876"/>
    <n v="32.299999999999997"/>
    <n v="19.78"/>
  </r>
  <r>
    <x v="53"/>
    <x v="53"/>
    <x v="15"/>
    <x v="13"/>
    <x v="1"/>
    <x v="4"/>
    <m/>
    <m/>
    <m/>
    <m/>
    <n v="0"/>
    <m/>
    <m/>
    <m/>
    <m/>
    <m/>
    <m/>
    <m/>
    <m/>
    <m/>
    <m/>
    <m/>
    <m/>
    <m/>
    <m/>
    <n v="0"/>
    <m/>
    <m/>
    <n v="0"/>
  </r>
  <r>
    <x v="15"/>
    <x v="15"/>
    <x v="8"/>
    <x v="2"/>
    <x v="31"/>
    <x v="7336"/>
    <n v="36546"/>
    <n v="152.28"/>
    <n v="9168"/>
    <n v="170524.79999999999"/>
    <n v="0"/>
    <m/>
    <m/>
    <m/>
    <m/>
    <n v="2272"/>
    <n v="3293"/>
    <n v="13.72"/>
    <n v="113"/>
    <n v="28783.97"/>
    <m/>
    <m/>
    <m/>
    <m/>
    <m/>
    <n v="0"/>
    <n v="1095"/>
    <n v="4.5599999999999996"/>
    <n v="0"/>
  </r>
  <r>
    <x v="150"/>
    <x v="150"/>
    <x v="8"/>
    <x v="2"/>
    <x v="118"/>
    <x v="7337"/>
    <n v="16056"/>
    <n v="49.56"/>
    <n v="3189.07"/>
    <n v="80077.649999999994"/>
    <n v="0"/>
    <m/>
    <m/>
    <m/>
    <m/>
    <m/>
    <m/>
    <m/>
    <m/>
    <m/>
    <n v="13272"/>
    <n v="27527"/>
    <n v="84.96"/>
    <n v="491"/>
    <n v="297080.45"/>
    <n v="35600"/>
    <n v="3356"/>
    <n v="10.36"/>
    <n v="1318.52"/>
  </r>
  <r>
    <x v="22"/>
    <x v="22"/>
    <x v="15"/>
    <x v="11"/>
    <x v="91"/>
    <x v="4"/>
    <m/>
    <m/>
    <m/>
    <m/>
    <n v="0"/>
    <m/>
    <m/>
    <m/>
    <m/>
    <m/>
    <m/>
    <m/>
    <m/>
    <m/>
    <m/>
    <m/>
    <m/>
    <m/>
    <m/>
    <n v="493.28"/>
    <n v="43628"/>
    <n v="67.33"/>
    <n v="9.1300000000000008"/>
  </r>
  <r>
    <x v="104"/>
    <x v="104"/>
    <x v="2"/>
    <x v="1"/>
    <x v="71"/>
    <x v="7338"/>
    <n v="516"/>
    <n v="8.6"/>
    <n v="601.6"/>
    <n v="2797.44"/>
    <n v="0"/>
    <m/>
    <m/>
    <m/>
    <m/>
    <m/>
    <m/>
    <m/>
    <m/>
    <m/>
    <n v="1990"/>
    <n v="3634"/>
    <n v="60.57"/>
    <n v="398"/>
    <n v="44544.160000000003"/>
    <n v="0"/>
    <m/>
    <m/>
    <n v="0"/>
  </r>
  <r>
    <x v="72"/>
    <x v="72"/>
    <x v="8"/>
    <x v="32"/>
    <x v="6"/>
    <x v="4"/>
    <m/>
    <m/>
    <m/>
    <m/>
    <n v="0"/>
    <m/>
    <m/>
    <m/>
    <m/>
    <m/>
    <m/>
    <m/>
    <m/>
    <m/>
    <m/>
    <m/>
    <m/>
    <m/>
    <m/>
    <n v="79600"/>
    <n v="2573"/>
    <n v="26.8"/>
    <n v="9950"/>
  </r>
  <r>
    <x v="194"/>
    <x v="194"/>
    <x v="8"/>
    <x v="1"/>
    <x v="7"/>
    <x v="4"/>
    <n v="0"/>
    <n v="0"/>
    <m/>
    <m/>
    <n v="0"/>
    <m/>
    <m/>
    <m/>
    <m/>
    <m/>
    <m/>
    <m/>
    <m/>
    <m/>
    <m/>
    <m/>
    <m/>
    <m/>
    <m/>
    <n v="35300"/>
    <n v="1618"/>
    <n v="67.42"/>
    <n v="17650"/>
  </r>
  <r>
    <x v="17"/>
    <x v="17"/>
    <x v="0"/>
    <x v="12"/>
    <x v="71"/>
    <x v="4"/>
    <m/>
    <m/>
    <m/>
    <m/>
    <n v="0"/>
    <m/>
    <m/>
    <m/>
    <m/>
    <m/>
    <m/>
    <m/>
    <m/>
    <m/>
    <m/>
    <m/>
    <m/>
    <m/>
    <m/>
    <n v="0"/>
    <m/>
    <m/>
    <n v="0"/>
  </r>
  <r>
    <x v="0"/>
    <x v="0"/>
    <x v="12"/>
    <x v="4"/>
    <x v="96"/>
    <x v="7339"/>
    <n v="116550"/>
    <n v="74.14"/>
    <n v="5997.82"/>
    <n v="730714.02"/>
    <n v="89961"/>
    <n v="174812"/>
    <n v="111.2"/>
    <n v="686.73"/>
    <n v="1084866.69"/>
    <m/>
    <m/>
    <m/>
    <m/>
    <m/>
    <m/>
    <m/>
    <m/>
    <m/>
    <m/>
    <n v="14090"/>
    <n v="71003"/>
    <n v="45.17"/>
    <n v="107.56"/>
  </r>
  <r>
    <x v="125"/>
    <x v="125"/>
    <x v="9"/>
    <x v="1"/>
    <x v="1"/>
    <x v="4"/>
    <m/>
    <m/>
    <m/>
    <m/>
    <n v="0"/>
    <m/>
    <m/>
    <m/>
    <m/>
    <m/>
    <m/>
    <m/>
    <m/>
    <m/>
    <m/>
    <m/>
    <m/>
    <m/>
    <m/>
    <n v="0"/>
    <m/>
    <m/>
    <n v="0"/>
  </r>
  <r>
    <x v="3"/>
    <x v="3"/>
    <x v="1"/>
    <x v="28"/>
    <x v="6"/>
    <x v="4"/>
    <n v="0"/>
    <n v="0"/>
    <m/>
    <m/>
    <n v="0"/>
    <m/>
    <m/>
    <m/>
    <m/>
    <m/>
    <m/>
    <m/>
    <m/>
    <m/>
    <m/>
    <m/>
    <m/>
    <m/>
    <m/>
    <n v="0"/>
    <m/>
    <m/>
    <n v="0"/>
  </r>
  <r>
    <x v="80"/>
    <x v="80"/>
    <x v="6"/>
    <x v="7"/>
    <x v="100"/>
    <x v="7340"/>
    <n v="55598"/>
    <n v="165.47"/>
    <n v="9886.2099999999991"/>
    <n v="257437.02"/>
    <n v="0"/>
    <m/>
    <m/>
    <m/>
    <m/>
    <m/>
    <m/>
    <m/>
    <m/>
    <m/>
    <m/>
    <m/>
    <m/>
    <m/>
    <m/>
    <n v="70335"/>
    <n v="6922"/>
    <n v="20.6"/>
    <n v="2511.96"/>
  </r>
  <r>
    <x v="35"/>
    <x v="35"/>
    <x v="7"/>
    <x v="7"/>
    <x v="137"/>
    <x v="7341"/>
    <n v="14819"/>
    <n v="20.239999999999998"/>
    <n v="2201.31"/>
    <n v="124880.4"/>
    <n v="6038.8"/>
    <n v="7129"/>
    <n v="9.74"/>
    <n v="99"/>
    <n v="72823.67"/>
    <m/>
    <m/>
    <m/>
    <m/>
    <m/>
    <m/>
    <m/>
    <m/>
    <m/>
    <m/>
    <n v="0"/>
    <m/>
    <m/>
    <n v="0"/>
  </r>
  <r>
    <x v="66"/>
    <x v="66"/>
    <x v="5"/>
    <x v="5"/>
    <x v="19"/>
    <x v="7342"/>
    <n v="7755"/>
    <n v="43.08"/>
    <n v="2334.13"/>
    <n v="32561.16"/>
    <n v="7783.71"/>
    <n v="12232"/>
    <n v="67.959999999999994"/>
    <n v="518.91"/>
    <n v="93866.04"/>
    <m/>
    <m/>
    <m/>
    <m/>
    <m/>
    <m/>
    <m/>
    <m/>
    <m/>
    <m/>
    <n v="476"/>
    <n v="8287"/>
    <n v="46.04"/>
    <n v="31.73"/>
  </r>
  <r>
    <x v="65"/>
    <x v="65"/>
    <x v="15"/>
    <x v="1"/>
    <x v="32"/>
    <x v="4"/>
    <m/>
    <m/>
    <m/>
    <m/>
    <n v="0"/>
    <m/>
    <m/>
    <m/>
    <m/>
    <m/>
    <m/>
    <m/>
    <m/>
    <m/>
    <m/>
    <m/>
    <m/>
    <m/>
    <m/>
    <n v="333"/>
    <n v="1258"/>
    <n v="11.65"/>
    <n v="37"/>
  </r>
  <r>
    <x v="56"/>
    <x v="56"/>
    <x v="0"/>
    <x v="5"/>
    <x v="21"/>
    <x v="7343"/>
    <n v="3906"/>
    <n v="13.56"/>
    <n v="583.08000000000004"/>
    <n v="13014.42"/>
    <n v="11602.33"/>
    <n v="14847"/>
    <n v="51.55"/>
    <n v="483.43"/>
    <n v="139915.95000000001"/>
    <m/>
    <m/>
    <m/>
    <m/>
    <m/>
    <m/>
    <m/>
    <m/>
    <m/>
    <m/>
    <n v="71600"/>
    <n v="10435"/>
    <n v="36.229999999999997"/>
    <n v="2983.33"/>
  </r>
  <r>
    <x v="46"/>
    <x v="46"/>
    <x v="8"/>
    <x v="14"/>
    <x v="9"/>
    <x v="7344"/>
    <n v="60969"/>
    <n v="127.02"/>
    <n v="8347.43"/>
    <n v="310524.21000000002"/>
    <n v="0"/>
    <m/>
    <m/>
    <m/>
    <m/>
    <m/>
    <m/>
    <m/>
    <m/>
    <m/>
    <m/>
    <m/>
    <m/>
    <m/>
    <m/>
    <n v="857"/>
    <n v="7243"/>
    <n v="15.09"/>
    <n v="21.43"/>
  </r>
  <r>
    <x v="200"/>
    <x v="200"/>
    <x v="2"/>
    <x v="2"/>
    <x v="9"/>
    <x v="499"/>
    <n v="21622"/>
    <n v="45.05"/>
    <n v="3061"/>
    <n v="113869.2"/>
    <n v="22763"/>
    <n v="33257"/>
    <n v="69.290000000000006"/>
    <n v="569.08000000000004"/>
    <n v="274505.84999999998"/>
    <m/>
    <m/>
    <m/>
    <m/>
    <m/>
    <m/>
    <m/>
    <m/>
    <m/>
    <m/>
    <n v="1415.68"/>
    <n v="2998"/>
    <n v="6.25"/>
    <n v="35.39"/>
  </r>
  <r>
    <x v="123"/>
    <x v="123"/>
    <x v="11"/>
    <x v="1"/>
    <x v="6"/>
    <x v="4"/>
    <m/>
    <m/>
    <m/>
    <m/>
    <n v="0"/>
    <m/>
    <m/>
    <m/>
    <m/>
    <m/>
    <m/>
    <m/>
    <m/>
    <m/>
    <m/>
    <m/>
    <m/>
    <m/>
    <m/>
    <n v="43500"/>
    <n v="2585"/>
    <n v="26.93"/>
    <n v="5437.5"/>
  </r>
  <r>
    <x v="8"/>
    <x v="8"/>
    <x v="2"/>
    <x v="7"/>
    <x v="93"/>
    <x v="7345"/>
    <n v="19823"/>
    <n v="50.06"/>
    <n v="3427.64"/>
    <n v="105194.16"/>
    <n v="8403.49"/>
    <n v="13188"/>
    <n v="33.299999999999997"/>
    <m/>
    <m/>
    <m/>
    <m/>
    <m/>
    <m/>
    <m/>
    <m/>
    <m/>
    <m/>
    <m/>
    <m/>
    <n v="759.31"/>
    <n v="2501"/>
    <n v="6.32"/>
    <n v="23.01"/>
  </r>
  <r>
    <x v="67"/>
    <x v="67"/>
    <x v="6"/>
    <x v="1"/>
    <x v="6"/>
    <x v="7346"/>
    <n v="767"/>
    <n v="7.99"/>
    <n v="540.88"/>
    <n v="4024.11"/>
    <n v="8.73"/>
    <n v="25"/>
    <n v="0.26"/>
    <n v="1.0900000000000001"/>
    <n v="105.27"/>
    <m/>
    <m/>
    <m/>
    <m/>
    <m/>
    <m/>
    <m/>
    <m/>
    <m/>
    <m/>
    <n v="57300"/>
    <n v="7627"/>
    <n v="79.45"/>
    <n v="7162.5"/>
  </r>
  <r>
    <x v="130"/>
    <x v="130"/>
    <x v="15"/>
    <x v="5"/>
    <x v="90"/>
    <x v="7347"/>
    <n v="17551"/>
    <n v="43.02"/>
    <n v="6871.91"/>
    <n v="217289.85"/>
    <n v="407452.96"/>
    <n v="20308"/>
    <n v="49.77"/>
    <n v="11983.91"/>
    <n v="4913597.46"/>
    <m/>
    <m/>
    <m/>
    <m/>
    <m/>
    <m/>
    <m/>
    <m/>
    <m/>
    <m/>
    <n v="108300"/>
    <n v="2707"/>
    <n v="6.63"/>
    <n v="3185.29"/>
  </r>
  <r>
    <x v="31"/>
    <x v="31"/>
    <x v="14"/>
    <x v="7"/>
    <x v="10"/>
    <x v="7348"/>
    <n v="100825"/>
    <n v="113.54"/>
    <n v="9345.9500000000007"/>
    <n v="643188"/>
    <n v="0"/>
    <n v="0"/>
    <n v="0"/>
    <n v="0"/>
    <n v="0"/>
    <m/>
    <m/>
    <m/>
    <m/>
    <m/>
    <m/>
    <m/>
    <m/>
    <m/>
    <m/>
    <n v="1605"/>
    <n v="26542"/>
    <n v="29.89"/>
    <n v="21.69"/>
  </r>
  <r>
    <x v="41"/>
    <x v="41"/>
    <x v="14"/>
    <x v="2"/>
    <x v="9"/>
    <x v="7349"/>
    <n v="15966"/>
    <n v="33.26"/>
    <n v="1976.8"/>
    <n v="73536.960000000006"/>
    <n v="19237.63"/>
    <n v="24660"/>
    <n v="51.38"/>
    <n v="480.94"/>
    <n v="231992.39"/>
    <m/>
    <m/>
    <m/>
    <m/>
    <m/>
    <m/>
    <m/>
    <m/>
    <m/>
    <m/>
    <n v="1.43"/>
    <n v="10779"/>
    <n v="22.46"/>
    <n v="0.04"/>
  </r>
  <r>
    <x v="29"/>
    <x v="29"/>
    <x v="10"/>
    <x v="0"/>
    <x v="117"/>
    <x v="7350"/>
    <n v="26166"/>
    <n v="36.96"/>
    <n v="3564.47"/>
    <n v="195582.72"/>
    <n v="14829.29"/>
    <n v="23325"/>
    <n v="32.94"/>
    <n v="251.34"/>
    <n v="178830.88"/>
    <m/>
    <m/>
    <m/>
    <m/>
    <m/>
    <m/>
    <m/>
    <m/>
    <m/>
    <m/>
    <n v="4050"/>
    <n v="7949"/>
    <n v="11.23"/>
    <n v="68.64"/>
  </r>
  <r>
    <x v="24"/>
    <x v="24"/>
    <x v="10"/>
    <x v="0"/>
    <x v="88"/>
    <x v="7351"/>
    <n v="34912"/>
    <n v="37.299999999999997"/>
    <n v="3836.37"/>
    <n v="278290.40999999997"/>
    <n v="43482.06"/>
    <n v="55515"/>
    <n v="59.31"/>
    <n v="557.46"/>
    <n v="524363.25"/>
    <m/>
    <m/>
    <m/>
    <m/>
    <m/>
    <m/>
    <m/>
    <m/>
    <m/>
    <m/>
    <n v="5190"/>
    <n v="15741"/>
    <n v="16.82"/>
    <n v="66.540000000000006"/>
  </r>
  <r>
    <x v="67"/>
    <x v="67"/>
    <x v="2"/>
    <x v="0"/>
    <x v="57"/>
    <x v="401"/>
    <n v="57135"/>
    <n v="113.36"/>
    <n v="10891.43"/>
    <n v="425419.2"/>
    <n v="0"/>
    <m/>
    <m/>
    <m/>
    <m/>
    <m/>
    <m/>
    <m/>
    <m/>
    <m/>
    <m/>
    <m/>
    <m/>
    <m/>
    <m/>
    <n v="167070"/>
    <n v="15367"/>
    <n v="30.49"/>
    <n v="3977.86"/>
  </r>
  <r>
    <x v="31"/>
    <x v="31"/>
    <x v="15"/>
    <x v="5"/>
    <x v="69"/>
    <x v="7352"/>
    <n v="40423"/>
    <n v="58.08"/>
    <n v="3901.43"/>
    <n v="210443.19"/>
    <n v="14214.35"/>
    <n v="17753"/>
    <n v="25.51"/>
    <n v="245.08"/>
    <n v="171415.17"/>
    <m/>
    <m/>
    <m/>
    <m/>
    <m/>
    <m/>
    <m/>
    <m/>
    <m/>
    <m/>
    <n v="1494"/>
    <n v="28654"/>
    <n v="41.17"/>
    <n v="25.76"/>
  </r>
  <r>
    <x v="47"/>
    <x v="47"/>
    <x v="11"/>
    <x v="7"/>
    <x v="14"/>
    <x v="7353"/>
    <n v="15261"/>
    <n v="28.9"/>
    <n v="2408.59"/>
    <n v="98559.54"/>
    <n v="8313.2900000000009"/>
    <n v="27061"/>
    <n v="51.25"/>
    <m/>
    <m/>
    <m/>
    <m/>
    <m/>
    <m/>
    <m/>
    <m/>
    <m/>
    <m/>
    <m/>
    <m/>
    <n v="0.55000000000000004"/>
    <n v="3284"/>
    <n v="6.22"/>
    <n v="0.01"/>
  </r>
  <r>
    <x v="225"/>
    <x v="225"/>
    <x v="8"/>
    <x v="1"/>
    <x v="6"/>
    <x v="7354"/>
    <n v="2098"/>
    <n v="21.85"/>
    <n v="1977.25"/>
    <n v="14710.74"/>
    <n v="0"/>
    <m/>
    <m/>
    <m/>
    <m/>
    <m/>
    <m/>
    <m/>
    <m/>
    <m/>
    <m/>
    <m/>
    <m/>
    <m/>
    <m/>
    <n v="360.94"/>
    <n v="4998"/>
    <n v="52.06"/>
    <n v="45.12"/>
  </r>
  <r>
    <x v="66"/>
    <x v="66"/>
    <x v="13"/>
    <x v="7"/>
    <x v="7"/>
    <x v="4"/>
    <m/>
    <m/>
    <m/>
    <m/>
    <n v="0"/>
    <m/>
    <m/>
    <m/>
    <m/>
    <m/>
    <m/>
    <m/>
    <m/>
    <m/>
    <n v="348"/>
    <n v="960"/>
    <n v="40"/>
    <n v="174"/>
    <n v="7789.63"/>
    <n v="0"/>
    <m/>
    <m/>
    <n v="0"/>
  </r>
  <r>
    <x v="95"/>
    <x v="95"/>
    <x v="12"/>
    <x v="7"/>
    <x v="30"/>
    <x v="2617"/>
    <n v="57588"/>
    <n v="99.98"/>
    <n v="9083.83"/>
    <n v="405502.32"/>
    <n v="0"/>
    <m/>
    <m/>
    <m/>
    <m/>
    <m/>
    <m/>
    <m/>
    <m/>
    <m/>
    <m/>
    <m/>
    <m/>
    <m/>
    <m/>
    <n v="152847.99"/>
    <n v="6769"/>
    <n v="11.75"/>
    <n v="3184.33"/>
  </r>
  <r>
    <x v="179"/>
    <x v="179"/>
    <x v="2"/>
    <x v="2"/>
    <x v="2"/>
    <x v="7355"/>
    <n v="114535"/>
    <n v="149.13"/>
    <n v="9941.8799999999992"/>
    <n v="591740.4"/>
    <n v="0"/>
    <m/>
    <m/>
    <m/>
    <m/>
    <m/>
    <m/>
    <m/>
    <m/>
    <m/>
    <m/>
    <m/>
    <m/>
    <m/>
    <m/>
    <n v="1801.75"/>
    <n v="14160"/>
    <n v="18.440000000000001"/>
    <n v="28.15"/>
  </r>
  <r>
    <x v="85"/>
    <x v="85"/>
    <x v="3"/>
    <x v="21"/>
    <x v="3"/>
    <x v="7356"/>
    <n v="71695"/>
    <n v="82.98"/>
    <n v="5738.06"/>
    <n v="384220.2"/>
    <n v="28656.639999999999"/>
    <n v="36925"/>
    <n v="42.74"/>
    <n v="398.01"/>
    <n v="345579.07"/>
    <m/>
    <m/>
    <m/>
    <m/>
    <m/>
    <m/>
    <m/>
    <m/>
    <m/>
    <m/>
    <n v="3778"/>
    <n v="27727"/>
    <n v="32.090000000000003"/>
    <n v="52.47"/>
  </r>
  <r>
    <x v="10"/>
    <x v="10"/>
    <x v="6"/>
    <x v="7"/>
    <x v="9"/>
    <x v="5588"/>
    <n v="21418"/>
    <n v="44.62"/>
    <n v="3172.5"/>
    <n v="118017"/>
    <n v="23511.83"/>
    <n v="47586"/>
    <n v="99.14"/>
    <n v="587.79999999999995"/>
    <n v="283536.19"/>
    <m/>
    <m/>
    <m/>
    <m/>
    <m/>
    <m/>
    <m/>
    <m/>
    <m/>
    <m/>
    <n v="169449"/>
    <n v="13145"/>
    <n v="27.39"/>
    <n v="4236.2299999999996"/>
  </r>
  <r>
    <x v="121"/>
    <x v="121"/>
    <x v="15"/>
    <x v="4"/>
    <x v="42"/>
    <x v="4"/>
    <n v="0"/>
    <n v="0"/>
    <m/>
    <m/>
    <n v="0"/>
    <m/>
    <m/>
    <m/>
    <m/>
    <m/>
    <m/>
    <m/>
    <m/>
    <m/>
    <m/>
    <m/>
    <m/>
    <m/>
    <m/>
    <n v="316279"/>
    <n v="44901"/>
    <n v="124.73"/>
    <n v="10542.63"/>
  </r>
  <r>
    <x v="3"/>
    <x v="3"/>
    <x v="14"/>
    <x v="27"/>
    <x v="68"/>
    <x v="4"/>
    <m/>
    <m/>
    <m/>
    <m/>
    <n v="0"/>
    <m/>
    <m/>
    <m/>
    <m/>
    <m/>
    <m/>
    <m/>
    <m/>
    <m/>
    <m/>
    <m/>
    <m/>
    <m/>
    <m/>
    <n v="0"/>
    <m/>
    <m/>
    <n v="0"/>
  </r>
  <r>
    <x v="221"/>
    <x v="221"/>
    <x v="3"/>
    <x v="2"/>
    <x v="30"/>
    <x v="7357"/>
    <n v="67068"/>
    <n v="116.44"/>
    <n v="7698.75"/>
    <n v="343672.2"/>
    <n v="0"/>
    <m/>
    <m/>
    <m/>
    <m/>
    <m/>
    <m/>
    <m/>
    <m/>
    <m/>
    <m/>
    <m/>
    <m/>
    <m/>
    <m/>
    <n v="177233"/>
    <n v="6745"/>
    <n v="11.71"/>
    <n v="3692.35"/>
  </r>
  <r>
    <x v="155"/>
    <x v="155"/>
    <x v="13"/>
    <x v="7"/>
    <x v="21"/>
    <x v="7358"/>
    <n v="45294"/>
    <n v="157.27000000000001"/>
    <n v="9607.5"/>
    <n v="214439.4"/>
    <n v="0"/>
    <m/>
    <m/>
    <m/>
    <m/>
    <m/>
    <m/>
    <m/>
    <m/>
    <m/>
    <m/>
    <m/>
    <m/>
    <m/>
    <m/>
    <n v="1067.98"/>
    <n v="6505"/>
    <n v="22.59"/>
    <n v="44.5"/>
  </r>
  <r>
    <x v="44"/>
    <x v="44"/>
    <x v="3"/>
    <x v="27"/>
    <x v="1"/>
    <x v="7359"/>
    <n v="716"/>
    <n v="9.94"/>
    <n v="556.83000000000004"/>
    <n v="3107.13"/>
    <n v="51.41"/>
    <n v="120"/>
    <n v="1.67"/>
    <m/>
    <m/>
    <m/>
    <m/>
    <m/>
    <m/>
    <m/>
    <m/>
    <m/>
    <m/>
    <m/>
    <m/>
    <n v="0"/>
    <m/>
    <m/>
    <n v="0"/>
  </r>
  <r>
    <x v="219"/>
    <x v="219"/>
    <x v="9"/>
    <x v="2"/>
    <x v="30"/>
    <x v="7360"/>
    <n v="24404"/>
    <n v="42.37"/>
    <n v="2820.69"/>
    <n v="125915.49"/>
    <n v="5356"/>
    <n v="25804"/>
    <n v="44.8"/>
    <m/>
    <m/>
    <m/>
    <m/>
    <m/>
    <m/>
    <m/>
    <m/>
    <m/>
    <m/>
    <m/>
    <m/>
    <n v="950"/>
    <n v="7768"/>
    <n v="13.49"/>
    <n v="19.79"/>
  </r>
  <r>
    <x v="197"/>
    <x v="197"/>
    <x v="11"/>
    <x v="6"/>
    <x v="71"/>
    <x v="4"/>
    <m/>
    <m/>
    <m/>
    <m/>
    <n v="0"/>
    <m/>
    <m/>
    <m/>
    <m/>
    <m/>
    <m/>
    <m/>
    <m/>
    <m/>
    <m/>
    <m/>
    <m/>
    <m/>
    <m/>
    <n v="177.8"/>
    <n v="882"/>
    <n v="14.7"/>
    <n v="35.56"/>
  </r>
  <r>
    <x v="78"/>
    <x v="78"/>
    <x v="8"/>
    <x v="2"/>
    <x v="67"/>
    <x v="7361"/>
    <n v="72814"/>
    <n v="72.239999999999995"/>
    <n v="8122.23"/>
    <n v="634508.31000000006"/>
    <n v="0"/>
    <m/>
    <m/>
    <m/>
    <m/>
    <m/>
    <m/>
    <m/>
    <m/>
    <m/>
    <m/>
    <m/>
    <m/>
    <m/>
    <m/>
    <n v="98140"/>
    <n v="11347"/>
    <n v="11.26"/>
    <n v="1168.33"/>
  </r>
  <r>
    <x v="103"/>
    <x v="103"/>
    <x v="11"/>
    <x v="12"/>
    <x v="6"/>
    <x v="0"/>
    <n v="0"/>
    <n v="0"/>
    <n v="0"/>
    <n v="0"/>
    <n v="0"/>
    <n v="0"/>
    <n v="0"/>
    <m/>
    <m/>
    <m/>
    <m/>
    <m/>
    <m/>
    <m/>
    <m/>
    <m/>
    <m/>
    <m/>
    <m/>
    <n v="0"/>
    <m/>
    <m/>
    <n v="0"/>
  </r>
  <r>
    <x v="25"/>
    <x v="25"/>
    <x v="3"/>
    <x v="21"/>
    <x v="54"/>
    <x v="7362"/>
    <n v="12380"/>
    <n v="35.57"/>
    <n v="4070.86"/>
    <n v="109791.15"/>
    <n v="7280.31"/>
    <n v="13914"/>
    <n v="39.979999999999997"/>
    <m/>
    <m/>
    <m/>
    <m/>
    <m/>
    <m/>
    <m/>
    <m/>
    <m/>
    <m/>
    <m/>
    <m/>
    <n v="790"/>
    <n v="4544"/>
    <n v="13.06"/>
    <n v="27.24"/>
  </r>
  <r>
    <x v="88"/>
    <x v="88"/>
    <x v="13"/>
    <x v="3"/>
    <x v="6"/>
    <x v="1506"/>
    <n v="166"/>
    <n v="1.73"/>
    <n v="29.13"/>
    <n v="216.69"/>
    <n v="377.3"/>
    <n v="644"/>
    <n v="6.71"/>
    <n v="47.16"/>
    <n v="4550.0200000000004"/>
    <m/>
    <m/>
    <m/>
    <m/>
    <m/>
    <m/>
    <m/>
    <m/>
    <m/>
    <m/>
    <n v="748919"/>
    <n v="11790"/>
    <n v="122.81"/>
    <n v="93614.88"/>
  </r>
  <r>
    <x v="72"/>
    <x v="72"/>
    <x v="9"/>
    <x v="32"/>
    <x v="6"/>
    <x v="4"/>
    <m/>
    <m/>
    <m/>
    <m/>
    <n v="0"/>
    <m/>
    <m/>
    <m/>
    <m/>
    <m/>
    <m/>
    <m/>
    <m/>
    <m/>
    <m/>
    <m/>
    <m/>
    <m/>
    <m/>
    <n v="52000"/>
    <n v="2095"/>
    <n v="21.82"/>
    <n v="6500"/>
  </r>
  <r>
    <x v="119"/>
    <x v="119"/>
    <x v="1"/>
    <x v="11"/>
    <x v="17"/>
    <x v="7363"/>
    <n v="3259"/>
    <n v="5.43"/>
    <n v="502.46"/>
    <n v="23364.39"/>
    <n v="62.08"/>
    <n v="495"/>
    <n v="0.83"/>
    <n v="1.24"/>
    <n v="748.59"/>
    <m/>
    <m/>
    <m/>
    <m/>
    <m/>
    <m/>
    <m/>
    <m/>
    <m/>
    <m/>
    <n v="743442"/>
    <n v="44318"/>
    <n v="73.86"/>
    <n v="14868.84"/>
  </r>
  <r>
    <x v="39"/>
    <x v="39"/>
    <x v="6"/>
    <x v="5"/>
    <x v="102"/>
    <x v="7364"/>
    <n v="2312"/>
    <n v="1.87"/>
    <n v="125.93"/>
    <n v="12063.03"/>
    <n v="0"/>
    <n v="2683"/>
    <n v="2.17"/>
    <m/>
    <m/>
    <m/>
    <m/>
    <m/>
    <m/>
    <m/>
    <m/>
    <m/>
    <m/>
    <m/>
    <m/>
    <n v="1000"/>
    <n v="1180"/>
    <n v="0.95"/>
    <n v="9.7100000000000009"/>
  </r>
  <r>
    <x v="45"/>
    <x v="45"/>
    <x v="8"/>
    <x v="2"/>
    <x v="100"/>
    <x v="7365"/>
    <n v="12904"/>
    <n v="38.4"/>
    <n v="3169.04"/>
    <n v="82521.69"/>
    <n v="8703.2000000000007"/>
    <n v="9724"/>
    <n v="28.94"/>
    <n v="310.83"/>
    <n v="104954.51"/>
    <m/>
    <m/>
    <m/>
    <m/>
    <m/>
    <m/>
    <m/>
    <m/>
    <m/>
    <m/>
    <n v="494.94"/>
    <n v="2343"/>
    <n v="6.97"/>
    <n v="17.68"/>
  </r>
  <r>
    <x v="73"/>
    <x v="73"/>
    <x v="5"/>
    <x v="16"/>
    <x v="3"/>
    <x v="7366"/>
    <n v="68497"/>
    <n v="79.28"/>
    <n v="8304.17"/>
    <n v="556047"/>
    <n v="7078.56"/>
    <n v="8303"/>
    <n v="9.61"/>
    <n v="98.31"/>
    <n v="85362.53"/>
    <m/>
    <m/>
    <m/>
    <m/>
    <m/>
    <m/>
    <m/>
    <m/>
    <m/>
    <m/>
    <n v="1956"/>
    <n v="19072"/>
    <n v="22.07"/>
    <n v="27.17"/>
  </r>
  <r>
    <x v="24"/>
    <x v="24"/>
    <x v="8"/>
    <x v="1"/>
    <x v="11"/>
    <x v="5885"/>
    <n v="225"/>
    <n v="1.88"/>
    <n v="51.1"/>
    <n v="475.23"/>
    <n v="71.77"/>
    <n v="106"/>
    <n v="0.88"/>
    <n v="7.18"/>
    <n v="865.56"/>
    <m/>
    <m/>
    <m/>
    <m/>
    <m/>
    <m/>
    <m/>
    <m/>
    <m/>
    <m/>
    <n v="1620"/>
    <n v="10819"/>
    <n v="90.16"/>
    <n v="162"/>
  </r>
  <r>
    <x v="77"/>
    <x v="77"/>
    <x v="13"/>
    <x v="2"/>
    <x v="9"/>
    <x v="597"/>
    <n v="16054"/>
    <n v="33.450000000000003"/>
    <n v="2672.25"/>
    <n v="99407.7"/>
    <n v="0"/>
    <n v="9879"/>
    <n v="20.58"/>
    <n v="0"/>
    <n v="0"/>
    <m/>
    <m/>
    <m/>
    <m/>
    <m/>
    <m/>
    <m/>
    <m/>
    <m/>
    <m/>
    <n v="703.83"/>
    <n v="15039"/>
    <n v="31.33"/>
    <n v="17.600000000000001"/>
  </r>
  <r>
    <x v="138"/>
    <x v="138"/>
    <x v="0"/>
    <x v="1"/>
    <x v="31"/>
    <x v="7367"/>
    <n v="1886"/>
    <n v="7.86"/>
    <n v="653.85"/>
    <n v="12161.61"/>
    <n v="0"/>
    <m/>
    <m/>
    <m/>
    <m/>
    <m/>
    <m/>
    <m/>
    <m/>
    <m/>
    <m/>
    <m/>
    <m/>
    <m/>
    <m/>
    <n v="68095.02"/>
    <n v="6029"/>
    <n v="25.12"/>
    <n v="3404.75"/>
  </r>
  <r>
    <x v="114"/>
    <x v="114"/>
    <x v="7"/>
    <x v="23"/>
    <x v="36"/>
    <x v="7368"/>
    <n v="15809"/>
    <n v="21.25"/>
    <n v="2300"/>
    <n v="132618"/>
    <n v="0"/>
    <m/>
    <m/>
    <m/>
    <m/>
    <m/>
    <m/>
    <m/>
    <m/>
    <m/>
    <n v="14793"/>
    <n v="14793"/>
    <n v="19.88"/>
    <n v="238"/>
    <n v="331126.51"/>
    <n v="1267.29"/>
    <n v="768"/>
    <n v="1.03"/>
    <n v="20.440000000000001"/>
  </r>
  <r>
    <x v="34"/>
    <x v="34"/>
    <x v="6"/>
    <x v="2"/>
    <x v="9"/>
    <x v="7369"/>
    <n v="63650"/>
    <n v="132.6"/>
    <n v="8767.5"/>
    <n v="326151"/>
    <n v="0"/>
    <m/>
    <m/>
    <m/>
    <m/>
    <m/>
    <m/>
    <m/>
    <m/>
    <m/>
    <m/>
    <m/>
    <m/>
    <m/>
    <m/>
    <n v="0"/>
    <m/>
    <m/>
    <n v="0"/>
  </r>
  <r>
    <x v="21"/>
    <x v="21"/>
    <x v="7"/>
    <x v="4"/>
    <x v="36"/>
    <x v="7370"/>
    <n v="598"/>
    <n v="0.8"/>
    <n v="63.18"/>
    <n v="3642.81"/>
    <n v="231"/>
    <n v="468"/>
    <n v="0.63"/>
    <m/>
    <m/>
    <m/>
    <m/>
    <m/>
    <m/>
    <m/>
    <m/>
    <m/>
    <m/>
    <m/>
    <m/>
    <n v="2106.54"/>
    <n v="9324"/>
    <n v="12.53"/>
    <n v="33.979999999999997"/>
  </r>
  <r>
    <x v="124"/>
    <x v="124"/>
    <x v="1"/>
    <x v="2"/>
    <x v="107"/>
    <x v="7371"/>
    <n v="93418"/>
    <n v="101.1"/>
    <n v="10781.56"/>
    <n v="772067.4"/>
    <n v="0"/>
    <m/>
    <m/>
    <m/>
    <m/>
    <m/>
    <m/>
    <m/>
    <m/>
    <m/>
    <m/>
    <m/>
    <m/>
    <m/>
    <m/>
    <n v="265700"/>
    <n v="16879"/>
    <n v="18.27"/>
    <n v="3450.65"/>
  </r>
  <r>
    <x v="74"/>
    <x v="74"/>
    <x v="10"/>
    <x v="2"/>
    <x v="29"/>
    <x v="7372"/>
    <n v="4491"/>
    <n v="7.2"/>
    <n v="591.02"/>
    <n v="28581.69"/>
    <n v="5759.46"/>
    <n v="36205"/>
    <n v="58.02"/>
    <m/>
    <m/>
    <m/>
    <m/>
    <m/>
    <m/>
    <m/>
    <m/>
    <m/>
    <m/>
    <m/>
    <m/>
    <n v="1526.64"/>
    <n v="12343"/>
    <n v="19.78"/>
    <n v="29.36"/>
  </r>
  <r>
    <x v="47"/>
    <x v="47"/>
    <x v="13"/>
    <x v="19"/>
    <x v="98"/>
    <x v="7373"/>
    <n v="1630"/>
    <n v="7.55"/>
    <n v="431.11"/>
    <n v="7216.8"/>
    <n v="5817.65"/>
    <n v="6346"/>
    <n v="29.38"/>
    <n v="323.2"/>
    <n v="70156.820000000007"/>
    <m/>
    <m/>
    <m/>
    <m/>
    <m/>
    <m/>
    <m/>
    <m/>
    <m/>
    <m/>
    <n v="15.01"/>
    <n v="526"/>
    <n v="2.44"/>
    <n v="0.83"/>
  </r>
  <r>
    <x v="30"/>
    <x v="30"/>
    <x v="4"/>
    <x v="14"/>
    <x v="0"/>
    <x v="7374"/>
    <n v="46394"/>
    <n v="57.7"/>
    <n v="2847.33"/>
    <n v="177417.03"/>
    <n v="15760.43"/>
    <n v="19866"/>
    <n v="24.71"/>
    <n v="235.23"/>
    <n v="190059.71"/>
    <m/>
    <m/>
    <m/>
    <m/>
    <m/>
    <m/>
    <m/>
    <m/>
    <m/>
    <m/>
    <n v="1368"/>
    <n v="19277"/>
    <n v="23.98"/>
    <n v="20.420000000000002"/>
  </r>
  <r>
    <x v="22"/>
    <x v="22"/>
    <x v="15"/>
    <x v="7"/>
    <x v="37"/>
    <x v="7375"/>
    <n v="14159"/>
    <n v="36.869999999999997"/>
    <n v="3087.5"/>
    <n v="91884"/>
    <n v="19802.13"/>
    <n v="22106"/>
    <n v="57.57"/>
    <n v="618.82000000000005"/>
    <n v="238799.87"/>
    <m/>
    <m/>
    <m/>
    <m/>
    <m/>
    <m/>
    <m/>
    <m/>
    <m/>
    <m/>
    <n v="123.25"/>
    <n v="10265"/>
    <n v="26.73"/>
    <n v="3.85"/>
  </r>
  <r>
    <x v="51"/>
    <x v="51"/>
    <x v="2"/>
    <x v="6"/>
    <x v="1"/>
    <x v="7376"/>
    <n v="207"/>
    <n v="2.88"/>
    <n v="205.33"/>
    <n v="1145.76"/>
    <n v="0"/>
    <m/>
    <m/>
    <m/>
    <m/>
    <m/>
    <m/>
    <m/>
    <m/>
    <m/>
    <n v="586"/>
    <n v="1166"/>
    <n v="16.190000000000001"/>
    <n v="97"/>
    <n v="13117.02"/>
    <n v="6640.15"/>
    <n v="1599"/>
    <n v="22.21"/>
    <n v="1106.69"/>
  </r>
  <r>
    <x v="130"/>
    <x v="130"/>
    <x v="10"/>
    <x v="1"/>
    <x v="68"/>
    <x v="7377"/>
    <n v="301"/>
    <n v="1.57"/>
    <n v="62.75"/>
    <n v="933.72"/>
    <n v="189.14"/>
    <n v="363"/>
    <n v="1.89"/>
    <m/>
    <m/>
    <m/>
    <m/>
    <m/>
    <m/>
    <m/>
    <n v="686"/>
    <n v="1271"/>
    <n v="6.62"/>
    <n v="42"/>
    <n v="15355.42"/>
    <n v="126685"/>
    <n v="2078"/>
    <n v="10.82"/>
    <n v="7917.81"/>
  </r>
  <r>
    <x v="52"/>
    <x v="52"/>
    <x v="14"/>
    <x v="35"/>
    <x v="11"/>
    <x v="7378"/>
    <n v="7657"/>
    <n v="63.81"/>
    <n v="3440"/>
    <n v="31992"/>
    <n v="6318.14"/>
    <n v="10524"/>
    <n v="87.7"/>
    <n v="631.80999999999995"/>
    <n v="76192.320000000007"/>
    <m/>
    <m/>
    <m/>
    <m/>
    <m/>
    <m/>
    <m/>
    <m/>
    <m/>
    <m/>
    <n v="529"/>
    <n v="4003"/>
    <n v="33.36"/>
    <n v="52.9"/>
  </r>
  <r>
    <x v="129"/>
    <x v="129"/>
    <x v="14"/>
    <x v="5"/>
    <x v="2"/>
    <x v="7379"/>
    <n v="28762"/>
    <n v="37.450000000000003"/>
    <n v="3776.09"/>
    <n v="224753.1"/>
    <n v="34393"/>
    <n v="45672"/>
    <n v="59.47"/>
    <n v="537.39"/>
    <n v="414755.5"/>
    <m/>
    <m/>
    <m/>
    <m/>
    <m/>
    <m/>
    <m/>
    <m/>
    <m/>
    <m/>
    <n v="1440"/>
    <n v="25911"/>
    <n v="33.74"/>
    <n v="22.5"/>
  </r>
  <r>
    <x v="61"/>
    <x v="61"/>
    <x v="5"/>
    <x v="2"/>
    <x v="37"/>
    <x v="4064"/>
    <n v="10833"/>
    <n v="28.21"/>
    <n v="2192.5"/>
    <n v="65248.800000000003"/>
    <n v="26122.21"/>
    <n v="14510"/>
    <n v="37.79"/>
    <n v="816.32"/>
    <n v="315015.58"/>
    <m/>
    <m/>
    <m/>
    <m/>
    <m/>
    <m/>
    <m/>
    <m/>
    <m/>
    <m/>
    <n v="142.34"/>
    <n v="13166"/>
    <n v="34.29"/>
    <n v="4.45"/>
  </r>
  <r>
    <x v="23"/>
    <x v="23"/>
    <x v="6"/>
    <x v="30"/>
    <x v="103"/>
    <x v="7380"/>
    <n v="66724"/>
    <n v="65.42"/>
    <n v="4147.13"/>
    <n v="327830.58"/>
    <n v="53035.89"/>
    <n v="75246"/>
    <n v="73.77"/>
    <n v="623.95000000000005"/>
    <n v="639575.68000000005"/>
    <m/>
    <m/>
    <m/>
    <m/>
    <m/>
    <m/>
    <m/>
    <m/>
    <m/>
    <m/>
    <n v="4025"/>
    <n v="29820"/>
    <n v="29.24"/>
    <n v="47.35"/>
  </r>
  <r>
    <x v="229"/>
    <x v="229"/>
    <x v="4"/>
    <x v="2"/>
    <x v="15"/>
    <x v="7381"/>
    <n v="18905"/>
    <n v="43.76"/>
    <n v="2696.89"/>
    <n v="90291.839999999997"/>
    <n v="0"/>
    <m/>
    <m/>
    <m/>
    <m/>
    <n v="11368"/>
    <n v="19466"/>
    <n v="45.06"/>
    <n v="315"/>
    <n v="144021.19"/>
    <m/>
    <m/>
    <m/>
    <m/>
    <m/>
    <n v="0"/>
    <m/>
    <m/>
    <n v="0"/>
  </r>
  <r>
    <x v="25"/>
    <x v="25"/>
    <x v="7"/>
    <x v="5"/>
    <x v="29"/>
    <x v="7382"/>
    <n v="19538"/>
    <n v="31.31"/>
    <n v="3767.69"/>
    <n v="182205.6"/>
    <n v="0"/>
    <m/>
    <m/>
    <m/>
    <m/>
    <m/>
    <m/>
    <m/>
    <m/>
    <m/>
    <m/>
    <m/>
    <m/>
    <m/>
    <m/>
    <n v="1230"/>
    <n v="6590"/>
    <n v="10.56"/>
    <n v="23.65"/>
  </r>
  <r>
    <x v="28"/>
    <x v="28"/>
    <x v="0"/>
    <x v="7"/>
    <x v="29"/>
    <x v="7383"/>
    <n v="27994"/>
    <n v="44.86"/>
    <n v="3276.25"/>
    <n v="158439.45000000001"/>
    <n v="0"/>
    <m/>
    <m/>
    <m/>
    <m/>
    <m/>
    <m/>
    <m/>
    <m/>
    <m/>
    <m/>
    <m/>
    <m/>
    <m/>
    <m/>
    <n v="153390"/>
    <n v="13789"/>
    <n v="22.1"/>
    <n v="2949.81"/>
  </r>
  <r>
    <x v="130"/>
    <x v="130"/>
    <x v="14"/>
    <x v="0"/>
    <x v="100"/>
    <x v="7384"/>
    <n v="13475"/>
    <n v="40.1"/>
    <n v="2555.3200000000002"/>
    <n v="66540.570000000007"/>
    <n v="6177.5"/>
    <n v="9981"/>
    <n v="29.71"/>
    <n v="220.62"/>
    <n v="74496.3"/>
    <m/>
    <m/>
    <m/>
    <m/>
    <m/>
    <m/>
    <m/>
    <m/>
    <m/>
    <m/>
    <n v="111295"/>
    <n v="6014"/>
    <n v="17.899999999999999"/>
    <n v="3974.82"/>
  </r>
  <r>
    <x v="116"/>
    <x v="116"/>
    <x v="10"/>
    <x v="2"/>
    <x v="58"/>
    <x v="7385"/>
    <n v="100408"/>
    <n v="80.459999999999994"/>
    <n v="18334.37"/>
    <n v="1773299.82"/>
    <n v="0"/>
    <m/>
    <m/>
    <m/>
    <m/>
    <m/>
    <m/>
    <m/>
    <m/>
    <m/>
    <m/>
    <m/>
    <m/>
    <m/>
    <m/>
    <n v="328100"/>
    <n v="16066"/>
    <n v="12.87"/>
    <n v="3154.81"/>
  </r>
  <r>
    <x v="87"/>
    <x v="87"/>
    <x v="5"/>
    <x v="19"/>
    <x v="124"/>
    <x v="7386"/>
    <n v="65614"/>
    <n v="116.34"/>
    <n v="9619.15"/>
    <n v="420453"/>
    <n v="0"/>
    <m/>
    <m/>
    <m/>
    <m/>
    <m/>
    <m/>
    <m/>
    <m/>
    <m/>
    <m/>
    <m/>
    <m/>
    <m/>
    <m/>
    <n v="1329"/>
    <n v="12150"/>
    <n v="21.54"/>
    <n v="28.28"/>
  </r>
  <r>
    <x v="18"/>
    <x v="18"/>
    <x v="12"/>
    <x v="0"/>
    <x v="33"/>
    <x v="7387"/>
    <n v="140443"/>
    <n v="117.04"/>
    <n v="8401.2000000000007"/>
    <n v="781311.6"/>
    <n v="0"/>
    <m/>
    <m/>
    <m/>
    <m/>
    <m/>
    <m/>
    <m/>
    <m/>
    <m/>
    <m/>
    <m/>
    <m/>
    <m/>
    <m/>
    <n v="265800"/>
    <n v="32804"/>
    <n v="27.34"/>
    <n v="2658"/>
  </r>
  <r>
    <x v="222"/>
    <x v="222"/>
    <x v="2"/>
    <x v="2"/>
    <x v="2"/>
    <x v="2397"/>
    <n v="6763047"/>
    <n v="8806.0499999999993"/>
    <n v="11"/>
    <n v="654.72"/>
    <n v="0"/>
    <m/>
    <m/>
    <m/>
    <m/>
    <m/>
    <m/>
    <m/>
    <m/>
    <m/>
    <m/>
    <m/>
    <m/>
    <m/>
    <m/>
    <n v="4770348"/>
    <n v="204142"/>
    <n v="265.81"/>
    <n v="74536.69"/>
  </r>
  <r>
    <x v="109"/>
    <x v="109"/>
    <x v="8"/>
    <x v="1"/>
    <x v="46"/>
    <x v="4"/>
    <m/>
    <m/>
    <m/>
    <m/>
    <n v="0"/>
    <m/>
    <m/>
    <m/>
    <m/>
    <m/>
    <m/>
    <m/>
    <m/>
    <m/>
    <m/>
    <m/>
    <m/>
    <m/>
    <m/>
    <n v="0"/>
    <m/>
    <m/>
    <n v="0"/>
  </r>
  <r>
    <x v="52"/>
    <x v="52"/>
    <x v="5"/>
    <x v="2"/>
    <x v="64"/>
    <x v="7388"/>
    <n v="22527"/>
    <n v="25.03"/>
    <n v="1469.6"/>
    <n v="102504.6"/>
    <n v="8063.05"/>
    <n v="8058"/>
    <n v="8.9499999999999993"/>
    <m/>
    <m/>
    <m/>
    <m/>
    <m/>
    <m/>
    <m/>
    <m/>
    <m/>
    <m/>
    <m/>
    <m/>
    <n v="742"/>
    <n v="6071"/>
    <n v="6.75"/>
    <n v="9.89"/>
  </r>
  <r>
    <x v="137"/>
    <x v="137"/>
    <x v="9"/>
    <x v="1"/>
    <x v="94"/>
    <x v="7389"/>
    <n v="1499"/>
    <n v="6.57"/>
    <n v="1275.6300000000001"/>
    <n v="22540.41"/>
    <n v="14622"/>
    <n v="24351"/>
    <n v="106.8"/>
    <m/>
    <m/>
    <m/>
    <m/>
    <m/>
    <m/>
    <m/>
    <m/>
    <m/>
    <m/>
    <m/>
    <m/>
    <n v="101764.66"/>
    <n v="7893"/>
    <n v="34.619999999999997"/>
    <n v="5356.03"/>
  </r>
  <r>
    <x v="122"/>
    <x v="122"/>
    <x v="3"/>
    <x v="7"/>
    <x v="110"/>
    <x v="7390"/>
    <n v="18782"/>
    <n v="34.03"/>
    <n v="3805.93"/>
    <n v="162817.89000000001"/>
    <n v="27844.81"/>
    <n v="50614"/>
    <n v="91.69"/>
    <n v="605.32000000000005"/>
    <n v="335788.93"/>
    <m/>
    <m/>
    <m/>
    <m/>
    <m/>
    <m/>
    <m/>
    <m/>
    <m/>
    <m/>
    <n v="2764.19"/>
    <n v="29504"/>
    <n v="53.45"/>
    <n v="60.09"/>
  </r>
  <r>
    <x v="100"/>
    <x v="100"/>
    <x v="1"/>
    <x v="2"/>
    <x v="9"/>
    <x v="4"/>
    <m/>
    <m/>
    <m/>
    <m/>
    <n v="0"/>
    <m/>
    <m/>
    <m/>
    <m/>
    <m/>
    <m/>
    <m/>
    <m/>
    <m/>
    <m/>
    <m/>
    <m/>
    <m/>
    <m/>
    <n v="0"/>
    <m/>
    <m/>
    <n v="0"/>
  </r>
  <r>
    <x v="39"/>
    <x v="39"/>
    <x v="0"/>
    <x v="0"/>
    <x v="11"/>
    <x v="7391"/>
    <n v="6785"/>
    <n v="56.54"/>
    <n v="5844.6"/>
    <n v="54354.78"/>
    <n v="0"/>
    <n v="6100"/>
    <n v="50.83"/>
    <m/>
    <m/>
    <m/>
    <m/>
    <m/>
    <m/>
    <m/>
    <m/>
    <m/>
    <m/>
    <m/>
    <m/>
    <n v="9.36"/>
    <n v="11263"/>
    <n v="93.86"/>
    <n v="0.94"/>
  </r>
  <r>
    <x v="17"/>
    <x v="17"/>
    <x v="1"/>
    <x v="4"/>
    <x v="114"/>
    <x v="7392"/>
    <n v="13870"/>
    <n v="2.89"/>
    <n v="280.22000000000003"/>
    <n v="104239.98"/>
    <n v="11532.49"/>
    <n v="27949"/>
    <n v="5.82"/>
    <n v="28.83"/>
    <n v="139073.79"/>
    <m/>
    <m/>
    <m/>
    <m/>
    <m/>
    <m/>
    <m/>
    <m/>
    <m/>
    <m/>
    <n v="14718"/>
    <n v="104115"/>
    <n v="21.69"/>
    <n v="36.799999999999997"/>
  </r>
  <r>
    <x v="183"/>
    <x v="183"/>
    <x v="9"/>
    <x v="1"/>
    <x v="1"/>
    <x v="7393"/>
    <n v="20690"/>
    <n v="287.36"/>
    <n v="21933.33"/>
    <n v="122388"/>
    <n v="0"/>
    <m/>
    <m/>
    <m/>
    <m/>
    <m/>
    <m/>
    <m/>
    <m/>
    <m/>
    <m/>
    <m/>
    <m/>
    <m/>
    <m/>
    <n v="51.33"/>
    <n v="1467"/>
    <n v="20.38"/>
    <n v="8.56"/>
  </r>
  <r>
    <x v="138"/>
    <x v="138"/>
    <x v="4"/>
    <x v="1"/>
    <x v="31"/>
    <x v="7394"/>
    <n v="4248"/>
    <n v="17.7"/>
    <n v="762.95"/>
    <n v="14190.87"/>
    <n v="0"/>
    <m/>
    <m/>
    <m/>
    <m/>
    <m/>
    <m/>
    <m/>
    <m/>
    <m/>
    <m/>
    <m/>
    <m/>
    <m/>
    <m/>
    <n v="1185756"/>
    <n v="63018"/>
    <n v="262.58"/>
    <n v="59287.8"/>
  </r>
  <r>
    <x v="75"/>
    <x v="75"/>
    <x v="14"/>
    <x v="3"/>
    <x v="51"/>
    <x v="4"/>
    <m/>
    <m/>
    <m/>
    <m/>
    <n v="0"/>
    <m/>
    <m/>
    <m/>
    <m/>
    <m/>
    <m/>
    <m/>
    <m/>
    <m/>
    <n v="904"/>
    <n v="3435"/>
    <n v="286.25"/>
    <n v="904"/>
    <n v="20235.14"/>
    <n v="10200"/>
    <n v="555"/>
    <n v="46.25"/>
    <n v="10200"/>
  </r>
  <r>
    <x v="189"/>
    <x v="189"/>
    <x v="2"/>
    <x v="2"/>
    <x v="9"/>
    <x v="7395"/>
    <n v="47866"/>
    <n v="99.72"/>
    <n v="9312"/>
    <n v="346406.40000000002"/>
    <n v="0"/>
    <m/>
    <m/>
    <m/>
    <m/>
    <m/>
    <m/>
    <m/>
    <m/>
    <m/>
    <m/>
    <m/>
    <m/>
    <m/>
    <m/>
    <n v="783416.3"/>
    <n v="9653"/>
    <n v="20.11"/>
    <n v="19585.41"/>
  </r>
  <r>
    <x v="76"/>
    <x v="76"/>
    <x v="2"/>
    <x v="2"/>
    <x v="64"/>
    <x v="7396"/>
    <n v="12360"/>
    <n v="13.73"/>
    <n v="1278.07"/>
    <n v="89145.15"/>
    <n v="14722.6"/>
    <n v="29958"/>
    <n v="33.29"/>
    <n v="196.3"/>
    <n v="177544.24"/>
    <m/>
    <m/>
    <m/>
    <m/>
    <m/>
    <m/>
    <m/>
    <m/>
    <m/>
    <m/>
    <n v="108383"/>
    <n v="4177"/>
    <n v="4.6399999999999997"/>
    <n v="1445.11"/>
  </r>
  <r>
    <x v="32"/>
    <x v="32"/>
    <x v="3"/>
    <x v="1"/>
    <x v="22"/>
    <x v="7397"/>
    <n v="3543"/>
    <n v="11.81"/>
    <n v="173.72"/>
    <n v="4038.99"/>
    <n v="0"/>
    <m/>
    <m/>
    <m/>
    <m/>
    <m/>
    <m/>
    <m/>
    <m/>
    <m/>
    <m/>
    <m/>
    <m/>
    <m/>
    <m/>
    <n v="0"/>
    <m/>
    <m/>
    <n v="0"/>
  </r>
  <r>
    <x v="47"/>
    <x v="47"/>
    <x v="6"/>
    <x v="19"/>
    <x v="98"/>
    <x v="7398"/>
    <n v="6595"/>
    <n v="30.53"/>
    <n v="2077.7800000000002"/>
    <n v="34782"/>
    <n v="5736"/>
    <n v="12271"/>
    <n v="56.81"/>
    <m/>
    <m/>
    <m/>
    <m/>
    <m/>
    <m/>
    <m/>
    <m/>
    <m/>
    <m/>
    <m/>
    <m/>
    <n v="7.0000000000000007E-2"/>
    <n v="698"/>
    <n v="3.23"/>
    <n v="0"/>
  </r>
  <r>
    <x v="173"/>
    <x v="173"/>
    <x v="10"/>
    <x v="2"/>
    <x v="3"/>
    <x v="7399"/>
    <n v="75216"/>
    <n v="87.06"/>
    <n v="9213.33"/>
    <n v="616924.80000000005"/>
    <n v="0"/>
    <m/>
    <m/>
    <m/>
    <m/>
    <n v="2879"/>
    <n v="5371"/>
    <n v="6.22"/>
    <n v="39"/>
    <n v="36474.050000000003"/>
    <m/>
    <m/>
    <m/>
    <m/>
    <m/>
    <n v="2259617"/>
    <n v="139521"/>
    <n v="161.47999999999999"/>
    <n v="31383.57"/>
  </r>
  <r>
    <x v="92"/>
    <x v="92"/>
    <x v="1"/>
    <x v="12"/>
    <x v="6"/>
    <x v="4"/>
    <n v="0"/>
    <n v="0"/>
    <m/>
    <m/>
    <n v="0"/>
    <m/>
    <m/>
    <m/>
    <m/>
    <m/>
    <m/>
    <m/>
    <m/>
    <m/>
    <m/>
    <m/>
    <m/>
    <m/>
    <m/>
    <n v="0"/>
    <m/>
    <m/>
    <n v="0"/>
  </r>
  <r>
    <x v="46"/>
    <x v="46"/>
    <x v="13"/>
    <x v="2"/>
    <x v="81"/>
    <x v="7400"/>
    <n v="13925"/>
    <n v="37.43"/>
    <n v="2425.13"/>
    <n v="69916.47"/>
    <n v="16129.97"/>
    <n v="17139"/>
    <n v="46.07"/>
    <n v="520.32000000000005"/>
    <n v="194516.16"/>
    <m/>
    <m/>
    <m/>
    <m/>
    <m/>
    <m/>
    <m/>
    <m/>
    <m/>
    <m/>
    <n v="750"/>
    <n v="5883"/>
    <n v="15.81"/>
    <n v="24.19"/>
  </r>
  <r>
    <x v="0"/>
    <x v="0"/>
    <x v="9"/>
    <x v="7"/>
    <x v="105"/>
    <x v="6529"/>
    <n v="73097"/>
    <n v="40.08"/>
    <n v="3334.21"/>
    <n v="471324"/>
    <n v="66377"/>
    <n v="112024"/>
    <n v="61.42"/>
    <n v="436.69"/>
    <n v="800460.16"/>
    <m/>
    <m/>
    <m/>
    <m/>
    <m/>
    <m/>
    <m/>
    <m/>
    <m/>
    <m/>
    <n v="10845"/>
    <n v="47766"/>
    <n v="26.19"/>
    <n v="71.349999999999994"/>
  </r>
  <r>
    <x v="116"/>
    <x v="116"/>
    <x v="14"/>
    <x v="6"/>
    <x v="11"/>
    <x v="7401"/>
    <n v="8876"/>
    <n v="73.97"/>
    <n v="5651.4"/>
    <n v="52558.02"/>
    <n v="0"/>
    <m/>
    <m/>
    <m/>
    <m/>
    <n v="8803"/>
    <n v="21895"/>
    <n v="182.46"/>
    <n v="880"/>
    <n v="111525.21"/>
    <m/>
    <m/>
    <m/>
    <m/>
    <m/>
    <n v="85260"/>
    <n v="7518"/>
    <n v="62.65"/>
    <n v="8526"/>
  </r>
  <r>
    <x v="29"/>
    <x v="29"/>
    <x v="1"/>
    <x v="5"/>
    <x v="14"/>
    <x v="7402"/>
    <n v="13414"/>
    <n v="25.41"/>
    <n v="2981.82"/>
    <n v="122016"/>
    <n v="18540.25"/>
    <n v="21218"/>
    <n v="40.19"/>
    <n v="421.37"/>
    <n v="223582.46"/>
    <m/>
    <m/>
    <m/>
    <m/>
    <m/>
    <m/>
    <m/>
    <m/>
    <m/>
    <m/>
    <n v="1234"/>
    <n v="4626"/>
    <n v="8.76"/>
    <n v="28.05"/>
  </r>
  <r>
    <x v="207"/>
    <x v="207"/>
    <x v="1"/>
    <x v="4"/>
    <x v="11"/>
    <x v="4"/>
    <m/>
    <m/>
    <m/>
    <m/>
    <n v="0"/>
    <m/>
    <m/>
    <m/>
    <m/>
    <m/>
    <m/>
    <m/>
    <m/>
    <m/>
    <m/>
    <m/>
    <m/>
    <m/>
    <m/>
    <n v="62428"/>
    <n v="2273"/>
    <n v="18.940000000000001"/>
    <n v="6242.8"/>
  </r>
  <r>
    <x v="115"/>
    <x v="115"/>
    <x v="14"/>
    <x v="1"/>
    <x v="41"/>
    <x v="4"/>
    <m/>
    <m/>
    <m/>
    <m/>
    <n v="0"/>
    <m/>
    <m/>
    <m/>
    <m/>
    <m/>
    <m/>
    <m/>
    <m/>
    <m/>
    <m/>
    <m/>
    <m/>
    <m/>
    <m/>
    <n v="14900"/>
    <n v="644"/>
    <n v="17.89"/>
    <n v="4966.67"/>
  </r>
  <r>
    <x v="9"/>
    <x v="9"/>
    <x v="3"/>
    <x v="7"/>
    <x v="9"/>
    <x v="7403"/>
    <n v="16100"/>
    <n v="33.54"/>
    <n v="2975.95"/>
    <n v="110705.34"/>
    <n v="12555"/>
    <n v="17623"/>
    <n v="36.71"/>
    <n v="313.88"/>
    <n v="151404.51"/>
    <m/>
    <m/>
    <m/>
    <m/>
    <m/>
    <m/>
    <m/>
    <m/>
    <m/>
    <m/>
    <n v="1939.07"/>
    <n v="5912"/>
    <n v="12.32"/>
    <n v="48.48"/>
  </r>
  <r>
    <x v="122"/>
    <x v="122"/>
    <x v="14"/>
    <x v="7"/>
    <x v="110"/>
    <x v="7404"/>
    <n v="26365"/>
    <n v="47.76"/>
    <n v="4679.22"/>
    <n v="200176.92"/>
    <n v="29818.62"/>
    <n v="37872"/>
    <n v="68.61"/>
    <n v="648.23"/>
    <n v="359591.72"/>
    <m/>
    <m/>
    <m/>
    <m/>
    <m/>
    <m/>
    <m/>
    <m/>
    <m/>
    <m/>
    <n v="2810.1"/>
    <n v="63892"/>
    <n v="115.75"/>
    <n v="61.09"/>
  </r>
  <r>
    <x v="14"/>
    <x v="14"/>
    <x v="0"/>
    <x v="2"/>
    <x v="9"/>
    <x v="7405"/>
    <n v="21417"/>
    <n v="44.62"/>
    <n v="2742.4"/>
    <n v="102017.28"/>
    <n v="19493.7"/>
    <n v="17032"/>
    <n v="35.479999999999997"/>
    <n v="487.34"/>
    <n v="235080.32000000001"/>
    <m/>
    <m/>
    <m/>
    <m/>
    <m/>
    <m/>
    <m/>
    <m/>
    <m/>
    <m/>
    <n v="0"/>
    <n v="20720"/>
    <n v="43.17"/>
    <n v="0"/>
  </r>
  <r>
    <x v="52"/>
    <x v="52"/>
    <x v="11"/>
    <x v="17"/>
    <x v="5"/>
    <x v="6680"/>
    <n v="26426"/>
    <n v="27.53"/>
    <n v="1794"/>
    <n v="133473.60000000001"/>
    <n v="59067.9"/>
    <n v="87621"/>
    <n v="91.27"/>
    <n v="738.35"/>
    <n v="712317.47"/>
    <m/>
    <m/>
    <m/>
    <m/>
    <m/>
    <m/>
    <m/>
    <m/>
    <m/>
    <m/>
    <n v="4461"/>
    <n v="29559"/>
    <n v="30.79"/>
    <n v="55.76"/>
  </r>
  <r>
    <x v="47"/>
    <x v="47"/>
    <x v="4"/>
    <x v="2"/>
    <x v="30"/>
    <x v="7406"/>
    <n v="30205"/>
    <n v="52.44"/>
    <n v="2771.94"/>
    <n v="123739.29"/>
    <n v="25805.040000000001"/>
    <n v="28230"/>
    <n v="49.01"/>
    <n v="537.61"/>
    <n v="311190.76"/>
    <m/>
    <m/>
    <m/>
    <m/>
    <m/>
    <m/>
    <m/>
    <m/>
    <m/>
    <m/>
    <n v="1405"/>
    <n v="22621"/>
    <n v="39.270000000000003"/>
    <n v="29.27"/>
  </r>
  <r>
    <x v="22"/>
    <x v="22"/>
    <x v="11"/>
    <x v="2"/>
    <x v="27"/>
    <x v="7407"/>
    <n v="14884"/>
    <n v="32.64"/>
    <n v="2754.39"/>
    <n v="97340.31"/>
    <n v="26117.360000000001"/>
    <n v="29001"/>
    <n v="63.6"/>
    <n v="687.3"/>
    <n v="314957.09999999998"/>
    <m/>
    <m/>
    <m/>
    <m/>
    <m/>
    <m/>
    <m/>
    <m/>
    <m/>
    <m/>
    <n v="143.97"/>
    <n v="11742"/>
    <n v="25.75"/>
    <n v="3.79"/>
  </r>
  <r>
    <x v="38"/>
    <x v="38"/>
    <x v="1"/>
    <x v="5"/>
    <x v="108"/>
    <x v="7408"/>
    <n v="11285"/>
    <n v="40.89"/>
    <n v="4829.57"/>
    <n v="103304.4"/>
    <n v="0"/>
    <m/>
    <m/>
    <m/>
    <m/>
    <m/>
    <m/>
    <m/>
    <m/>
    <m/>
    <n v="5151"/>
    <n v="6347"/>
    <n v="23"/>
    <n v="223"/>
    <n v="115299.98"/>
    <n v="1156"/>
    <n v="4667"/>
    <n v="16.91"/>
    <n v="50.26"/>
  </r>
  <r>
    <x v="88"/>
    <x v="88"/>
    <x v="5"/>
    <x v="6"/>
    <x v="1"/>
    <x v="1687"/>
    <n v="127"/>
    <n v="1.76"/>
    <n v="88.17"/>
    <n v="491.97"/>
    <n v="100"/>
    <n v="179"/>
    <n v="2.4900000000000002"/>
    <n v="16.670000000000002"/>
    <n v="1205.93"/>
    <m/>
    <m/>
    <m/>
    <m/>
    <m/>
    <m/>
    <m/>
    <m/>
    <m/>
    <m/>
    <n v="44837"/>
    <n v="9554"/>
    <n v="132.69"/>
    <n v="7472.83"/>
  </r>
  <r>
    <x v="114"/>
    <x v="114"/>
    <x v="6"/>
    <x v="23"/>
    <x v="36"/>
    <x v="7409"/>
    <n v="49327"/>
    <n v="66.3"/>
    <n v="4494.3900000000003"/>
    <n v="259146.36"/>
    <n v="17245.39"/>
    <n v="24464"/>
    <n v="32.880000000000003"/>
    <m/>
    <m/>
    <m/>
    <m/>
    <m/>
    <m/>
    <m/>
    <m/>
    <m/>
    <m/>
    <m/>
    <m/>
    <n v="661.72"/>
    <n v="2178"/>
    <n v="2.93"/>
    <n v="10.67"/>
  </r>
  <r>
    <x v="55"/>
    <x v="55"/>
    <x v="11"/>
    <x v="5"/>
    <x v="20"/>
    <x v="7410"/>
    <n v="46828"/>
    <n v="65.040000000000006"/>
    <n v="6051.5"/>
    <n v="337673.7"/>
    <n v="18214.349999999999"/>
    <n v="30861"/>
    <n v="42.86"/>
    <n v="303.57"/>
    <n v="219652.37"/>
    <m/>
    <m/>
    <m/>
    <m/>
    <m/>
    <m/>
    <m/>
    <m/>
    <m/>
    <m/>
    <n v="24130"/>
    <n v="633198"/>
    <n v="879.44"/>
    <n v="402.17"/>
  </r>
  <r>
    <x v="137"/>
    <x v="137"/>
    <x v="8"/>
    <x v="1"/>
    <x v="94"/>
    <x v="7411"/>
    <n v="2339"/>
    <n v="10.26"/>
    <n v="484.95"/>
    <n v="8569.02"/>
    <n v="11350.49"/>
    <n v="15605"/>
    <n v="68.44"/>
    <n v="597.39"/>
    <n v="136878.92000000001"/>
    <m/>
    <m/>
    <m/>
    <m/>
    <m/>
    <m/>
    <m/>
    <m/>
    <m/>
    <m/>
    <n v="549.30999999999995"/>
    <n v="3603"/>
    <n v="15.8"/>
    <n v="28.91"/>
  </r>
  <r>
    <x v="76"/>
    <x v="76"/>
    <x v="10"/>
    <x v="19"/>
    <x v="94"/>
    <x v="7412"/>
    <n v="176793"/>
    <n v="775.41"/>
    <n v="4743.1099999999997"/>
    <n v="83810.67"/>
    <n v="5097.96"/>
    <n v="130217"/>
    <n v="571.13"/>
    <n v="268.31"/>
    <n v="61477.87"/>
    <m/>
    <m/>
    <m/>
    <m/>
    <m/>
    <m/>
    <m/>
    <m/>
    <m/>
    <m/>
    <n v="57800"/>
    <n v="76336"/>
    <n v="334.81"/>
    <n v="3042.11"/>
  </r>
  <r>
    <x v="56"/>
    <x v="56"/>
    <x v="11"/>
    <x v="17"/>
    <x v="37"/>
    <x v="7413"/>
    <n v="6969"/>
    <n v="18.149999999999999"/>
    <n v="967"/>
    <n v="28777.919999999998"/>
    <n v="36374.39"/>
    <n v="38647"/>
    <n v="100.64"/>
    <n v="1136.7"/>
    <n v="438649.73"/>
    <m/>
    <m/>
    <m/>
    <m/>
    <m/>
    <n v="4849"/>
    <n v="5393"/>
    <n v="14.04"/>
    <n v="151"/>
    <n v="108540.02"/>
    <n v="166811"/>
    <n v="101255"/>
    <n v="263.68"/>
    <n v="5212.84"/>
  </r>
  <r>
    <x v="67"/>
    <x v="67"/>
    <x v="13"/>
    <x v="1"/>
    <x v="6"/>
    <x v="7414"/>
    <n v="799"/>
    <n v="8.32"/>
    <n v="254.75"/>
    <n v="1895.34"/>
    <n v="0"/>
    <m/>
    <m/>
    <m/>
    <m/>
    <m/>
    <m/>
    <m/>
    <m/>
    <m/>
    <m/>
    <m/>
    <m/>
    <m/>
    <m/>
    <n v="695"/>
    <n v="11594"/>
    <n v="120.77"/>
    <n v="86.88"/>
  </r>
  <r>
    <x v="223"/>
    <x v="223"/>
    <x v="12"/>
    <x v="1"/>
    <x v="4"/>
    <x v="4"/>
    <m/>
    <m/>
    <m/>
    <m/>
    <n v="0"/>
    <m/>
    <m/>
    <m/>
    <m/>
    <m/>
    <m/>
    <m/>
    <m/>
    <m/>
    <m/>
    <m/>
    <m/>
    <m/>
    <m/>
    <n v="0"/>
    <m/>
    <m/>
    <n v="0"/>
  </r>
  <r>
    <x v="49"/>
    <x v="49"/>
    <x v="3"/>
    <x v="6"/>
    <x v="6"/>
    <x v="4"/>
    <m/>
    <m/>
    <m/>
    <m/>
    <n v="0"/>
    <m/>
    <m/>
    <m/>
    <m/>
    <m/>
    <m/>
    <m/>
    <m/>
    <m/>
    <m/>
    <m/>
    <m/>
    <m/>
    <m/>
    <n v="83107"/>
    <n v="6132"/>
    <n v="63.88"/>
    <n v="10388.379999999999"/>
  </r>
  <r>
    <x v="65"/>
    <x v="65"/>
    <x v="2"/>
    <x v="1"/>
    <x v="32"/>
    <x v="4532"/>
    <n v="42"/>
    <n v="0.39"/>
    <n v="3.33"/>
    <n v="27.9"/>
    <n v="344.33"/>
    <n v="108"/>
    <n v="1"/>
    <n v="38.26"/>
    <n v="4152.33"/>
    <m/>
    <m/>
    <m/>
    <m/>
    <m/>
    <m/>
    <m/>
    <m/>
    <m/>
    <m/>
    <n v="357.04"/>
    <n v="1302"/>
    <n v="12.06"/>
    <n v="39.67"/>
  </r>
  <r>
    <x v="28"/>
    <x v="28"/>
    <x v="4"/>
    <x v="7"/>
    <x v="29"/>
    <x v="7415"/>
    <n v="11851"/>
    <n v="18.989999999999998"/>
    <n v="1241.54"/>
    <n v="60040.800000000003"/>
    <n v="10214.35"/>
    <n v="9819"/>
    <n v="15.74"/>
    <m/>
    <m/>
    <m/>
    <m/>
    <m/>
    <m/>
    <m/>
    <m/>
    <m/>
    <m/>
    <m/>
    <m/>
    <n v="43870"/>
    <n v="5341"/>
    <n v="8.56"/>
    <n v="843.65"/>
  </r>
  <r>
    <x v="62"/>
    <x v="62"/>
    <x v="6"/>
    <x v="14"/>
    <x v="16"/>
    <x v="7416"/>
    <n v="752"/>
    <n v="15.67"/>
    <n v="1067.75"/>
    <n v="3972.03"/>
    <n v="301"/>
    <n v="423"/>
    <n v="8.81"/>
    <n v="75.25"/>
    <n v="3629.85"/>
    <m/>
    <m/>
    <m/>
    <m/>
    <m/>
    <m/>
    <m/>
    <m/>
    <m/>
    <m/>
    <n v="80"/>
    <n v="331"/>
    <n v="6.9"/>
    <n v="20"/>
  </r>
  <r>
    <x v="108"/>
    <x v="108"/>
    <x v="13"/>
    <x v="1"/>
    <x v="71"/>
    <x v="4"/>
    <m/>
    <m/>
    <m/>
    <m/>
    <n v="0"/>
    <m/>
    <m/>
    <m/>
    <m/>
    <m/>
    <m/>
    <m/>
    <m/>
    <m/>
    <m/>
    <m/>
    <m/>
    <m/>
    <m/>
    <n v="0.42"/>
    <n v="7729"/>
    <n v="128.82"/>
    <n v="0.08"/>
  </r>
  <r>
    <x v="70"/>
    <x v="70"/>
    <x v="3"/>
    <x v="7"/>
    <x v="71"/>
    <x v="4"/>
    <m/>
    <m/>
    <m/>
    <m/>
    <n v="0"/>
    <m/>
    <m/>
    <m/>
    <m/>
    <m/>
    <m/>
    <m/>
    <m/>
    <m/>
    <m/>
    <m/>
    <m/>
    <m/>
    <m/>
    <n v="0"/>
    <m/>
    <m/>
    <n v="0"/>
  </r>
  <r>
    <x v="84"/>
    <x v="84"/>
    <x v="6"/>
    <x v="5"/>
    <x v="23"/>
    <x v="7417"/>
    <n v="29015"/>
    <n v="43.96"/>
    <n v="3890.95"/>
    <n v="199021.86"/>
    <n v="20771.099999999999"/>
    <n v="33899"/>
    <n v="51.36"/>
    <m/>
    <m/>
    <m/>
    <m/>
    <m/>
    <m/>
    <m/>
    <m/>
    <m/>
    <m/>
    <m/>
    <m/>
    <n v="195300"/>
    <n v="10885"/>
    <n v="16.489999999999998"/>
    <n v="3550.91"/>
  </r>
  <r>
    <x v="182"/>
    <x v="182"/>
    <x v="4"/>
    <x v="2"/>
    <x v="9"/>
    <x v="7418"/>
    <n v="49050"/>
    <n v="102.19"/>
    <n v="5434.43"/>
    <n v="202160.61"/>
    <n v="0"/>
    <m/>
    <m/>
    <m/>
    <m/>
    <m/>
    <m/>
    <m/>
    <m/>
    <m/>
    <m/>
    <m/>
    <m/>
    <m/>
    <m/>
    <n v="410.4"/>
    <n v="711"/>
    <n v="1.48"/>
    <n v="10.26"/>
  </r>
  <r>
    <x v="56"/>
    <x v="56"/>
    <x v="4"/>
    <x v="5"/>
    <x v="21"/>
    <x v="7419"/>
    <n v="2822"/>
    <n v="9.8000000000000007"/>
    <n v="564.41999999999996"/>
    <n v="12597.78"/>
    <n v="4983.51"/>
    <n v="6502"/>
    <n v="22.58"/>
    <n v="207.65"/>
    <n v="60097.66"/>
    <m/>
    <m/>
    <m/>
    <m/>
    <m/>
    <m/>
    <m/>
    <m/>
    <m/>
    <m/>
    <n v="7286"/>
    <n v="3342"/>
    <n v="11.6"/>
    <n v="303.58"/>
  </r>
  <r>
    <x v="121"/>
    <x v="121"/>
    <x v="2"/>
    <x v="4"/>
    <x v="42"/>
    <x v="4"/>
    <m/>
    <m/>
    <m/>
    <m/>
    <n v="0"/>
    <m/>
    <m/>
    <m/>
    <m/>
    <m/>
    <m/>
    <m/>
    <m/>
    <m/>
    <m/>
    <m/>
    <m/>
    <m/>
    <m/>
    <n v="393800"/>
    <n v="21011"/>
    <n v="58.36"/>
    <n v="13126.67"/>
  </r>
  <r>
    <x v="60"/>
    <x v="60"/>
    <x v="8"/>
    <x v="0"/>
    <x v="31"/>
    <x v="7420"/>
    <n v="2982"/>
    <n v="12.43"/>
    <n v="843.15"/>
    <n v="15682.59"/>
    <n v="3957.32"/>
    <n v="4468"/>
    <n v="18.62"/>
    <n v="197.87"/>
    <n v="47722.55"/>
    <m/>
    <m/>
    <m/>
    <m/>
    <m/>
    <m/>
    <m/>
    <m/>
    <m/>
    <m/>
    <n v="39720"/>
    <n v="3939"/>
    <n v="16.41"/>
    <n v="1986"/>
  </r>
  <r>
    <x v="225"/>
    <x v="225"/>
    <x v="9"/>
    <x v="1"/>
    <x v="6"/>
    <x v="7421"/>
    <n v="3396"/>
    <n v="35.380000000000003"/>
    <n v="3373"/>
    <n v="25095.119999999999"/>
    <n v="0"/>
    <m/>
    <m/>
    <m/>
    <m/>
    <m/>
    <m/>
    <m/>
    <m/>
    <m/>
    <m/>
    <m/>
    <m/>
    <m/>
    <m/>
    <n v="628.29999999999995"/>
    <n v="6463"/>
    <n v="67.319999999999993"/>
    <n v="78.540000000000006"/>
  </r>
  <r>
    <x v="74"/>
    <x v="74"/>
    <x v="8"/>
    <x v="14"/>
    <x v="97"/>
    <x v="7422"/>
    <n v="56835"/>
    <n v="58.47"/>
    <n v="4192.6899999999996"/>
    <n v="315835.44"/>
    <n v="18865.18"/>
    <n v="29570"/>
    <n v="30.42"/>
    <n v="232.9"/>
    <n v="227500.86"/>
    <m/>
    <m/>
    <m/>
    <m/>
    <m/>
    <m/>
    <m/>
    <m/>
    <m/>
    <m/>
    <n v="1510.59"/>
    <n v="22340"/>
    <n v="22.98"/>
    <n v="18.649999999999999"/>
  </r>
  <r>
    <x v="24"/>
    <x v="24"/>
    <x v="11"/>
    <x v="0"/>
    <x v="88"/>
    <x v="4018"/>
    <n v="48251"/>
    <n v="51.55"/>
    <n v="5950.77"/>
    <n v="431668.8"/>
    <n v="22568.38"/>
    <n v="9354"/>
    <n v="9.99"/>
    <n v="289.33999999999997"/>
    <n v="272158.87"/>
    <m/>
    <m/>
    <m/>
    <m/>
    <m/>
    <m/>
    <m/>
    <m/>
    <m/>
    <m/>
    <n v="2161"/>
    <n v="14338"/>
    <n v="15.32"/>
    <n v="27.71"/>
  </r>
  <r>
    <x v="26"/>
    <x v="26"/>
    <x v="11"/>
    <x v="1"/>
    <x v="12"/>
    <x v="4"/>
    <m/>
    <m/>
    <m/>
    <m/>
    <n v="0"/>
    <m/>
    <m/>
    <m/>
    <m/>
    <m/>
    <m/>
    <m/>
    <m/>
    <m/>
    <m/>
    <m/>
    <m/>
    <m/>
    <m/>
    <n v="115600"/>
    <n v="6806"/>
    <n v="40.51"/>
    <n v="8257.14"/>
  </r>
  <r>
    <x v="171"/>
    <x v="171"/>
    <x v="11"/>
    <x v="2"/>
    <x v="9"/>
    <x v="0"/>
    <n v="0"/>
    <n v="0"/>
    <n v="0"/>
    <n v="0"/>
    <n v="0"/>
    <m/>
    <m/>
    <m/>
    <m/>
    <m/>
    <m/>
    <m/>
    <m/>
    <m/>
    <m/>
    <m/>
    <m/>
    <m/>
    <m/>
    <n v="0"/>
    <m/>
    <m/>
    <n v="0"/>
  </r>
  <r>
    <x v="12"/>
    <x v="12"/>
    <x v="7"/>
    <x v="7"/>
    <x v="57"/>
    <x v="7423"/>
    <n v="11941"/>
    <n v="23.69"/>
    <n v="1800"/>
    <n v="70308"/>
    <n v="6523.76"/>
    <n v="7364"/>
    <n v="14.61"/>
    <n v="155.33000000000001"/>
    <n v="78672.02"/>
    <m/>
    <m/>
    <m/>
    <m/>
    <m/>
    <m/>
    <m/>
    <m/>
    <m/>
    <m/>
    <n v="646"/>
    <n v="5961"/>
    <n v="11.83"/>
    <n v="15.38"/>
  </r>
  <r>
    <x v="25"/>
    <x v="25"/>
    <x v="14"/>
    <x v="21"/>
    <x v="54"/>
    <x v="7424"/>
    <n v="19726"/>
    <n v="56.68"/>
    <n v="5051.72"/>
    <n v="136245"/>
    <n v="8305.5300000000007"/>
    <n v="10800"/>
    <n v="31.03"/>
    <n v="286.39999999999998"/>
    <n v="100158.86"/>
    <m/>
    <m/>
    <m/>
    <m/>
    <m/>
    <m/>
    <m/>
    <m/>
    <m/>
    <m/>
    <n v="850"/>
    <n v="5204"/>
    <n v="14.95"/>
    <n v="29.31"/>
  </r>
  <r>
    <x v="15"/>
    <x v="15"/>
    <x v="2"/>
    <x v="14"/>
    <x v="12"/>
    <x v="7425"/>
    <n v="12203"/>
    <n v="72.64"/>
    <n v="5989"/>
    <n v="77976.78"/>
    <n v="0"/>
    <m/>
    <m/>
    <m/>
    <m/>
    <m/>
    <m/>
    <m/>
    <m/>
    <m/>
    <n v="3190"/>
    <n v="6942"/>
    <n v="41.32"/>
    <n v="227"/>
    <n v="71404.960000000006"/>
    <n v="187262"/>
    <n v="29679"/>
    <n v="176.66"/>
    <n v="13375.86"/>
  </r>
  <r>
    <x v="127"/>
    <x v="127"/>
    <x v="1"/>
    <x v="1"/>
    <x v="28"/>
    <x v="494"/>
    <n v="1252"/>
    <n v="8.69"/>
    <n v="194.42"/>
    <n v="2169.69"/>
    <n v="0"/>
    <m/>
    <m/>
    <m/>
    <m/>
    <m/>
    <m/>
    <m/>
    <m/>
    <m/>
    <m/>
    <m/>
    <m/>
    <m/>
    <m/>
    <n v="223.03"/>
    <n v="11775"/>
    <n v="81.77"/>
    <n v="18.59"/>
  </r>
  <r>
    <x v="62"/>
    <x v="62"/>
    <x v="9"/>
    <x v="6"/>
    <x v="11"/>
    <x v="7426"/>
    <n v="1666"/>
    <n v="13.88"/>
    <n v="680"/>
    <n v="6324"/>
    <n v="1646"/>
    <n v="2758"/>
    <n v="22.98"/>
    <n v="164.6"/>
    <n v="19849.61"/>
    <m/>
    <m/>
    <m/>
    <m/>
    <m/>
    <m/>
    <m/>
    <m/>
    <m/>
    <m/>
    <n v="796"/>
    <n v="3569"/>
    <n v="29.74"/>
    <n v="79.599999999999994"/>
  </r>
  <r>
    <x v="155"/>
    <x v="155"/>
    <x v="6"/>
    <x v="7"/>
    <x v="21"/>
    <x v="7427"/>
    <n v="50370"/>
    <n v="174.9"/>
    <n v="10337.129999999999"/>
    <n v="230724.63"/>
    <n v="0"/>
    <m/>
    <m/>
    <m/>
    <m/>
    <m/>
    <m/>
    <m/>
    <m/>
    <m/>
    <m/>
    <m/>
    <m/>
    <m/>
    <m/>
    <n v="17792.93"/>
    <n v="44178"/>
    <n v="153.4"/>
    <n v="741.37"/>
  </r>
  <r>
    <x v="87"/>
    <x v="87"/>
    <x v="2"/>
    <x v="11"/>
    <x v="9"/>
    <x v="7428"/>
    <n v="2939"/>
    <n v="6.12"/>
    <n v="436.4"/>
    <n v="16234.08"/>
    <n v="2017.36"/>
    <n v="3634"/>
    <n v="7.57"/>
    <n v="50.43"/>
    <n v="24327.919999999998"/>
    <m/>
    <m/>
    <m/>
    <m/>
    <m/>
    <n v="520"/>
    <n v="1306"/>
    <n v="2.72"/>
    <n v="13"/>
    <n v="11639.68"/>
    <n v="5222"/>
    <n v="34482"/>
    <n v="71.84"/>
    <n v="130.55000000000001"/>
  </r>
  <r>
    <x v="81"/>
    <x v="81"/>
    <x v="4"/>
    <x v="4"/>
    <x v="81"/>
    <x v="4"/>
    <m/>
    <m/>
    <m/>
    <m/>
    <n v="0"/>
    <m/>
    <m/>
    <m/>
    <m/>
    <m/>
    <m/>
    <m/>
    <m/>
    <m/>
    <m/>
    <m/>
    <m/>
    <m/>
    <m/>
    <n v="145792.74"/>
    <n v="16719"/>
    <n v="44.94"/>
    <n v="4702.99"/>
  </r>
  <r>
    <x v="217"/>
    <x v="217"/>
    <x v="5"/>
    <x v="7"/>
    <x v="144"/>
    <x v="7429"/>
    <n v="78954"/>
    <n v="80.239999999999995"/>
    <n v="9509.27"/>
    <n v="725176.8"/>
    <n v="0"/>
    <m/>
    <m/>
    <m/>
    <m/>
    <m/>
    <m/>
    <m/>
    <m/>
    <m/>
    <m/>
    <m/>
    <m/>
    <m/>
    <m/>
    <n v="176750"/>
    <n v="15119"/>
    <n v="15.36"/>
    <n v="2155.4899999999998"/>
  </r>
  <r>
    <x v="69"/>
    <x v="69"/>
    <x v="8"/>
    <x v="7"/>
    <x v="9"/>
    <x v="7430"/>
    <n v="45099"/>
    <n v="93.96"/>
    <n v="7484"/>
    <n v="278404.8"/>
    <n v="0"/>
    <m/>
    <m/>
    <m/>
    <m/>
    <m/>
    <m/>
    <m/>
    <m/>
    <m/>
    <m/>
    <m/>
    <m/>
    <m/>
    <m/>
    <n v="92490"/>
    <n v="9694"/>
    <n v="20.2"/>
    <n v="2312.25"/>
  </r>
  <r>
    <x v="208"/>
    <x v="208"/>
    <x v="5"/>
    <x v="2"/>
    <x v="38"/>
    <x v="7431"/>
    <n v="39880"/>
    <n v="59.35"/>
    <n v="3374.68"/>
    <n v="175753.26"/>
    <n v="24392.82"/>
    <n v="38114"/>
    <n v="56.72"/>
    <n v="435.59"/>
    <n v="294160.36"/>
    <m/>
    <m/>
    <m/>
    <m/>
    <m/>
    <m/>
    <m/>
    <m/>
    <m/>
    <m/>
    <n v="265.51"/>
    <n v="34437"/>
    <n v="51.25"/>
    <n v="4.74"/>
  </r>
  <r>
    <x v="216"/>
    <x v="216"/>
    <x v="15"/>
    <x v="2"/>
    <x v="38"/>
    <x v="7432"/>
    <n v="85908"/>
    <n v="127.84"/>
    <n v="10485.709999999999"/>
    <n v="546096"/>
    <n v="0"/>
    <m/>
    <m/>
    <m/>
    <m/>
    <m/>
    <m/>
    <m/>
    <m/>
    <m/>
    <m/>
    <m/>
    <m/>
    <m/>
    <m/>
    <n v="0"/>
    <m/>
    <m/>
    <n v="0"/>
  </r>
  <r>
    <x v="184"/>
    <x v="184"/>
    <x v="1"/>
    <x v="2"/>
    <x v="30"/>
    <x v="7433"/>
    <n v="14056"/>
    <n v="24.4"/>
    <n v="2833.44"/>
    <n v="126484.65"/>
    <n v="33194.959999999999"/>
    <n v="40735"/>
    <n v="70.72"/>
    <m/>
    <m/>
    <m/>
    <m/>
    <m/>
    <m/>
    <m/>
    <m/>
    <m/>
    <m/>
    <m/>
    <m/>
    <n v="1979.81"/>
    <n v="12047"/>
    <n v="20.91"/>
    <n v="41.25"/>
  </r>
  <r>
    <x v="59"/>
    <x v="59"/>
    <x v="11"/>
    <x v="1"/>
    <x v="1"/>
    <x v="7434"/>
    <n v="1539"/>
    <n v="21.38"/>
    <n v="1492"/>
    <n v="8325.36"/>
    <n v="0"/>
    <m/>
    <m/>
    <m/>
    <m/>
    <m/>
    <m/>
    <m/>
    <m/>
    <m/>
    <m/>
    <m/>
    <m/>
    <m/>
    <m/>
    <n v="31403"/>
    <n v="1533"/>
    <n v="21.29"/>
    <n v="5233.83"/>
  </r>
  <r>
    <x v="124"/>
    <x v="124"/>
    <x v="0"/>
    <x v="2"/>
    <x v="107"/>
    <x v="7435"/>
    <n v="129269"/>
    <n v="139.9"/>
    <n v="10880"/>
    <n v="779116.8"/>
    <n v="0"/>
    <m/>
    <m/>
    <m/>
    <m/>
    <m/>
    <m/>
    <m/>
    <m/>
    <m/>
    <m/>
    <m/>
    <m/>
    <m/>
    <m/>
    <n v="1875360"/>
    <n v="4541"/>
    <n v="4.91"/>
    <n v="24355.32"/>
  </r>
  <r>
    <x v="119"/>
    <x v="119"/>
    <x v="0"/>
    <x v="11"/>
    <x v="17"/>
    <x v="7436"/>
    <n v="8880"/>
    <n v="14.8"/>
    <n v="1129.3599999999999"/>
    <n v="52515.24"/>
    <n v="430.65"/>
    <n v="786"/>
    <n v="1.31"/>
    <n v="8.61"/>
    <n v="5193.34"/>
    <m/>
    <m/>
    <m/>
    <m/>
    <m/>
    <m/>
    <m/>
    <m/>
    <m/>
    <m/>
    <n v="432079"/>
    <n v="48622"/>
    <n v="81.040000000000006"/>
    <n v="8641.58"/>
  </r>
  <r>
    <x v="64"/>
    <x v="64"/>
    <x v="9"/>
    <x v="6"/>
    <x v="6"/>
    <x v="7437"/>
    <n v="165"/>
    <n v="1.72"/>
    <n v="82.25"/>
    <n v="611.94000000000005"/>
    <n v="0"/>
    <n v="0"/>
    <n v="0"/>
    <m/>
    <m/>
    <m/>
    <m/>
    <m/>
    <m/>
    <m/>
    <m/>
    <m/>
    <m/>
    <m/>
    <m/>
    <n v="56500"/>
    <n v="4475"/>
    <n v="46.61"/>
    <n v="7062.5"/>
  </r>
  <r>
    <x v="58"/>
    <x v="58"/>
    <x v="14"/>
    <x v="2"/>
    <x v="38"/>
    <x v="7438"/>
    <n v="90308"/>
    <n v="134.38999999999999"/>
    <n v="10245.52"/>
    <n v="533586.56999999995"/>
    <n v="0"/>
    <m/>
    <m/>
    <m/>
    <m/>
    <m/>
    <m/>
    <m/>
    <m/>
    <m/>
    <m/>
    <m/>
    <m/>
    <m/>
    <m/>
    <n v="0"/>
    <m/>
    <m/>
    <n v="0"/>
  </r>
  <r>
    <x v="72"/>
    <x v="72"/>
    <x v="0"/>
    <x v="34"/>
    <x v="9"/>
    <x v="7439"/>
    <n v="19546"/>
    <n v="40.72"/>
    <n v="3202.45"/>
    <n v="119131.14"/>
    <n v="25114.45"/>
    <n v="31741"/>
    <n v="66.13"/>
    <n v="627.86"/>
    <n v="302862.71000000002"/>
    <m/>
    <m/>
    <m/>
    <m/>
    <m/>
    <m/>
    <m/>
    <m/>
    <m/>
    <m/>
    <n v="548400"/>
    <n v="14201"/>
    <n v="29.59"/>
    <n v="13710"/>
  </r>
  <r>
    <x v="36"/>
    <x v="36"/>
    <x v="0"/>
    <x v="5"/>
    <x v="42"/>
    <x v="7440"/>
    <n v="19845"/>
    <n v="55.13"/>
    <n v="3149.33"/>
    <n v="87866.4"/>
    <n v="2584.87"/>
    <n v="4561"/>
    <n v="12.67"/>
    <n v="86.16"/>
    <n v="31171.71"/>
    <m/>
    <m/>
    <m/>
    <m/>
    <m/>
    <m/>
    <m/>
    <m/>
    <m/>
    <m/>
    <n v="97.71"/>
    <n v="5307"/>
    <n v="14.74"/>
    <n v="3.26"/>
  </r>
  <r>
    <x v="217"/>
    <x v="217"/>
    <x v="9"/>
    <x v="2"/>
    <x v="14"/>
    <x v="7441"/>
    <n v="44005"/>
    <n v="83.34"/>
    <n v="7599.11"/>
    <n v="310955.73"/>
    <n v="0"/>
    <m/>
    <m/>
    <m/>
    <m/>
    <m/>
    <m/>
    <m/>
    <m/>
    <m/>
    <m/>
    <m/>
    <m/>
    <m/>
    <m/>
    <n v="196800"/>
    <n v="10588"/>
    <n v="20.05"/>
    <n v="4472.7299999999996"/>
  </r>
  <r>
    <x v="65"/>
    <x v="65"/>
    <x v="3"/>
    <x v="5"/>
    <x v="33"/>
    <x v="7442"/>
    <n v="61678"/>
    <n v="51.4"/>
    <n v="3247.3"/>
    <n v="301998.90000000002"/>
    <n v="53191.08"/>
    <n v="80355"/>
    <n v="66.959999999999994"/>
    <n v="531.91"/>
    <n v="641447.15"/>
    <m/>
    <m/>
    <m/>
    <m/>
    <m/>
    <m/>
    <m/>
    <m/>
    <m/>
    <m/>
    <n v="5025"/>
    <n v="17354"/>
    <n v="14.46"/>
    <n v="50.25"/>
  </r>
  <r>
    <x v="112"/>
    <x v="112"/>
    <x v="1"/>
    <x v="2"/>
    <x v="38"/>
    <x v="7443"/>
    <n v="62160"/>
    <n v="92.5"/>
    <n v="10421.43"/>
    <n v="542748"/>
    <n v="0"/>
    <m/>
    <m/>
    <m/>
    <m/>
    <m/>
    <m/>
    <m/>
    <m/>
    <m/>
    <m/>
    <m/>
    <m/>
    <m/>
    <m/>
    <n v="867651"/>
    <n v="3950"/>
    <n v="5.88"/>
    <n v="15493.77"/>
  </r>
  <r>
    <x v="84"/>
    <x v="84"/>
    <x v="7"/>
    <x v="5"/>
    <x v="23"/>
    <x v="7444"/>
    <n v="10001"/>
    <n v="15.15"/>
    <n v="4088.16"/>
    <n v="209109.57"/>
    <n v="12136.76"/>
    <n v="14300"/>
    <n v="21.67"/>
    <n v="220.67"/>
    <n v="146360.84"/>
    <m/>
    <m/>
    <m/>
    <m/>
    <m/>
    <m/>
    <m/>
    <m/>
    <m/>
    <m/>
    <n v="94070"/>
    <n v="3392"/>
    <n v="5.14"/>
    <n v="1710.36"/>
  </r>
  <r>
    <x v="49"/>
    <x v="49"/>
    <x v="11"/>
    <x v="2"/>
    <x v="54"/>
    <x v="7445"/>
    <n v="8867"/>
    <n v="25.48"/>
    <n v="2453.7600000000002"/>
    <n v="66177.87"/>
    <n v="9736.18"/>
    <n v="11866"/>
    <n v="34.1"/>
    <n v="335.73"/>
    <n v="117411.5"/>
    <m/>
    <m/>
    <m/>
    <m/>
    <m/>
    <m/>
    <m/>
    <m/>
    <m/>
    <m/>
    <n v="89144"/>
    <n v="9770"/>
    <n v="28.07"/>
    <n v="3073.93"/>
  </r>
  <r>
    <x v="134"/>
    <x v="134"/>
    <x v="4"/>
    <x v="7"/>
    <x v="20"/>
    <x v="7446"/>
    <n v="20797"/>
    <n v="28.88"/>
    <n v="2013.53"/>
    <n v="112355.16"/>
    <n v="6045.26"/>
    <n v="5264"/>
    <n v="7.31"/>
    <n v="100.75"/>
    <n v="72901.539999999994"/>
    <m/>
    <m/>
    <m/>
    <m/>
    <m/>
    <m/>
    <m/>
    <m/>
    <m/>
    <m/>
    <n v="0"/>
    <m/>
    <m/>
    <n v="0"/>
  </r>
  <r>
    <x v="117"/>
    <x v="117"/>
    <x v="1"/>
    <x v="6"/>
    <x v="41"/>
    <x v="4"/>
    <m/>
    <m/>
    <m/>
    <m/>
    <n v="0"/>
    <m/>
    <m/>
    <m/>
    <m/>
    <m/>
    <m/>
    <m/>
    <m/>
    <m/>
    <m/>
    <m/>
    <m/>
    <m/>
    <m/>
    <n v="3078.67"/>
    <n v="5402"/>
    <n v="150.06"/>
    <n v="1026.22"/>
  </r>
  <r>
    <x v="69"/>
    <x v="69"/>
    <x v="3"/>
    <x v="2"/>
    <x v="9"/>
    <x v="7447"/>
    <n v="19104"/>
    <n v="39.799999999999997"/>
    <n v="3008.48"/>
    <n v="111915.27"/>
    <n v="0"/>
    <m/>
    <m/>
    <m/>
    <m/>
    <m/>
    <m/>
    <m/>
    <m/>
    <m/>
    <m/>
    <m/>
    <m/>
    <m/>
    <m/>
    <n v="74225.72"/>
    <n v="9486"/>
    <n v="19.760000000000002"/>
    <n v="1855.64"/>
  </r>
  <r>
    <x v="189"/>
    <x v="189"/>
    <x v="15"/>
    <x v="2"/>
    <x v="9"/>
    <x v="7448"/>
    <n v="53391"/>
    <n v="111.23"/>
    <n v="8582.5"/>
    <n v="319269"/>
    <n v="0"/>
    <m/>
    <m/>
    <m/>
    <m/>
    <m/>
    <m/>
    <m/>
    <m/>
    <m/>
    <m/>
    <m/>
    <m/>
    <m/>
    <m/>
    <n v="1404.59"/>
    <n v="14476"/>
    <n v="30.16"/>
    <n v="35.11"/>
  </r>
  <r>
    <x v="136"/>
    <x v="136"/>
    <x v="4"/>
    <x v="12"/>
    <x v="6"/>
    <x v="4"/>
    <m/>
    <m/>
    <m/>
    <m/>
    <n v="0"/>
    <m/>
    <m/>
    <m/>
    <m/>
    <m/>
    <m/>
    <m/>
    <m/>
    <m/>
    <m/>
    <m/>
    <m/>
    <m/>
    <m/>
    <n v="0"/>
    <m/>
    <m/>
    <n v="0"/>
  </r>
  <r>
    <x v="229"/>
    <x v="229"/>
    <x v="0"/>
    <x v="2"/>
    <x v="15"/>
    <x v="7449"/>
    <n v="26682"/>
    <n v="61.76"/>
    <n v="4312.8100000000004"/>
    <n v="144392.73000000001"/>
    <n v="0"/>
    <m/>
    <m/>
    <m/>
    <m/>
    <n v="15001"/>
    <n v="27805"/>
    <n v="64.36"/>
    <n v="416"/>
    <n v="190047.67"/>
    <m/>
    <m/>
    <m/>
    <m/>
    <m/>
    <n v="0"/>
    <m/>
    <m/>
    <n v="0"/>
  </r>
  <r>
    <x v="119"/>
    <x v="119"/>
    <x v="2"/>
    <x v="0"/>
    <x v="10"/>
    <x v="7450"/>
    <n v="59798"/>
    <n v="67.34"/>
    <n v="5351.05"/>
    <n v="368259.54"/>
    <n v="25631.43"/>
    <n v="37257"/>
    <n v="41.96"/>
    <n v="346.37"/>
    <n v="309097.05"/>
    <m/>
    <m/>
    <m/>
    <m/>
    <m/>
    <m/>
    <m/>
    <m/>
    <m/>
    <m/>
    <n v="92365"/>
    <n v="6027"/>
    <n v="6.79"/>
    <n v="1248.18"/>
  </r>
  <r>
    <x v="29"/>
    <x v="29"/>
    <x v="8"/>
    <x v="4"/>
    <x v="88"/>
    <x v="7451"/>
    <n v="14626"/>
    <n v="15.63"/>
    <n v="1012"/>
    <n v="73410.48"/>
    <n v="46074.68"/>
    <n v="60411"/>
    <n v="64.540000000000006"/>
    <n v="590.70000000000005"/>
    <n v="555628.44999999995"/>
    <m/>
    <m/>
    <m/>
    <m/>
    <m/>
    <m/>
    <m/>
    <m/>
    <m/>
    <m/>
    <n v="5280"/>
    <n v="60331"/>
    <n v="64.459999999999994"/>
    <n v="67.69"/>
  </r>
  <r>
    <x v="100"/>
    <x v="100"/>
    <x v="0"/>
    <x v="18"/>
    <x v="28"/>
    <x v="7452"/>
    <n v="484"/>
    <n v="3.36"/>
    <n v="275.33"/>
    <n v="3072.72"/>
    <n v="144"/>
    <n v="849"/>
    <n v="5.9"/>
    <n v="12"/>
    <n v="1736.54"/>
    <m/>
    <m/>
    <m/>
    <m/>
    <m/>
    <m/>
    <m/>
    <m/>
    <m/>
    <m/>
    <n v="83660"/>
    <n v="7171"/>
    <n v="49.8"/>
    <n v="6971.67"/>
  </r>
  <r>
    <x v="124"/>
    <x v="124"/>
    <x v="4"/>
    <x v="2"/>
    <x v="107"/>
    <x v="7453"/>
    <n v="90157"/>
    <n v="97.57"/>
    <n v="5684.68"/>
    <n v="407079.6"/>
    <n v="0"/>
    <m/>
    <m/>
    <m/>
    <m/>
    <m/>
    <m/>
    <m/>
    <m/>
    <m/>
    <m/>
    <m/>
    <m/>
    <m/>
    <m/>
    <n v="44201"/>
    <n v="4841"/>
    <n v="5.24"/>
    <n v="574.04"/>
  </r>
  <r>
    <x v="147"/>
    <x v="147"/>
    <x v="4"/>
    <x v="6"/>
    <x v="30"/>
    <x v="4"/>
    <m/>
    <m/>
    <m/>
    <m/>
    <n v="0"/>
    <m/>
    <m/>
    <m/>
    <m/>
    <m/>
    <m/>
    <m/>
    <m/>
    <m/>
    <m/>
    <m/>
    <m/>
    <m/>
    <m/>
    <n v="390"/>
    <n v="4728"/>
    <n v="8.2100000000000009"/>
    <n v="8.1300000000000008"/>
  </r>
  <r>
    <x v="157"/>
    <x v="157"/>
    <x v="14"/>
    <x v="1"/>
    <x v="4"/>
    <x v="7454"/>
    <n v="1388"/>
    <n v="16.52"/>
    <n v="886"/>
    <n v="5767.86"/>
    <n v="0"/>
    <m/>
    <m/>
    <m/>
    <m/>
    <m/>
    <m/>
    <m/>
    <m/>
    <m/>
    <m/>
    <m/>
    <m/>
    <m/>
    <m/>
    <n v="494.62"/>
    <n v="1902"/>
    <n v="22.64"/>
    <n v="70.66"/>
  </r>
  <r>
    <x v="208"/>
    <x v="208"/>
    <x v="12"/>
    <x v="2"/>
    <x v="38"/>
    <x v="7455"/>
    <n v="33769"/>
    <n v="50.25"/>
    <n v="3052.55"/>
    <n v="158976.99"/>
    <n v="22476.58"/>
    <n v="38457"/>
    <n v="57.23"/>
    <n v="401.37"/>
    <n v="271051.84000000003"/>
    <m/>
    <m/>
    <m/>
    <m/>
    <m/>
    <m/>
    <m/>
    <m/>
    <m/>
    <m/>
    <n v="214795"/>
    <n v="29166"/>
    <n v="43.4"/>
    <n v="3835.63"/>
  </r>
  <r>
    <x v="96"/>
    <x v="96"/>
    <x v="2"/>
    <x v="4"/>
    <x v="66"/>
    <x v="7456"/>
    <n v="1537"/>
    <n v="5.82"/>
    <n v="318.32"/>
    <n v="6512.79"/>
    <n v="257.02999999999997"/>
    <n v="477"/>
    <n v="1.81"/>
    <n v="11.68"/>
    <n v="3099.63"/>
    <m/>
    <m/>
    <m/>
    <m/>
    <m/>
    <m/>
    <m/>
    <m/>
    <m/>
    <m/>
    <n v="75108.88"/>
    <n v="8791"/>
    <n v="33.299999999999997"/>
    <n v="3414.04"/>
  </r>
  <r>
    <x v="12"/>
    <x v="12"/>
    <x v="13"/>
    <x v="35"/>
    <x v="98"/>
    <x v="7457"/>
    <n v="225"/>
    <n v="1.04"/>
    <n v="61"/>
    <n v="1021.14"/>
    <n v="0"/>
    <m/>
    <m/>
    <m/>
    <m/>
    <m/>
    <m/>
    <m/>
    <m/>
    <m/>
    <m/>
    <m/>
    <m/>
    <m/>
    <m/>
    <n v="0"/>
    <m/>
    <m/>
    <n v="0"/>
  </r>
  <r>
    <x v="120"/>
    <x v="120"/>
    <x v="0"/>
    <x v="1"/>
    <x v="68"/>
    <x v="4"/>
    <m/>
    <m/>
    <m/>
    <m/>
    <n v="0"/>
    <m/>
    <m/>
    <m/>
    <m/>
    <m/>
    <m/>
    <m/>
    <m/>
    <m/>
    <m/>
    <m/>
    <m/>
    <m/>
    <m/>
    <n v="1709.11"/>
    <n v="15770"/>
    <n v="82.14"/>
    <n v="106.82"/>
  </r>
  <r>
    <x v="72"/>
    <x v="72"/>
    <x v="7"/>
    <x v="3"/>
    <x v="28"/>
    <x v="7458"/>
    <n v="6"/>
    <n v="0.04"/>
    <n v="2"/>
    <n v="22.32"/>
    <n v="0"/>
    <m/>
    <m/>
    <m/>
    <m/>
    <m/>
    <m/>
    <m/>
    <m/>
    <m/>
    <m/>
    <m/>
    <m/>
    <m/>
    <m/>
    <n v="211451"/>
    <n v="4524"/>
    <n v="31.42"/>
    <n v="17620.919999999998"/>
  </r>
  <r>
    <x v="29"/>
    <x v="29"/>
    <x v="11"/>
    <x v="0"/>
    <x v="117"/>
    <x v="4"/>
    <m/>
    <m/>
    <m/>
    <m/>
    <n v="0"/>
    <m/>
    <m/>
    <m/>
    <m/>
    <m/>
    <m/>
    <m/>
    <m/>
    <m/>
    <m/>
    <m/>
    <m/>
    <m/>
    <m/>
    <n v="0"/>
    <m/>
    <m/>
    <n v="0"/>
  </r>
  <r>
    <x v="193"/>
    <x v="193"/>
    <x v="13"/>
    <x v="6"/>
    <x v="66"/>
    <x v="7459"/>
    <n v="1501"/>
    <n v="5.69"/>
    <n v="469"/>
    <n v="9595.74"/>
    <n v="0"/>
    <m/>
    <m/>
    <m/>
    <m/>
    <m/>
    <m/>
    <m/>
    <m/>
    <m/>
    <m/>
    <m/>
    <m/>
    <m/>
    <m/>
    <n v="0"/>
    <m/>
    <m/>
    <n v="0"/>
  </r>
  <r>
    <x v="175"/>
    <x v="175"/>
    <x v="6"/>
    <x v="2"/>
    <x v="9"/>
    <x v="7460"/>
    <n v="3317"/>
    <n v="6.91"/>
    <n v="795"/>
    <n v="29574"/>
    <n v="6211.45"/>
    <n v="21437"/>
    <n v="44.66"/>
    <n v="155.29"/>
    <n v="74905.679999999993"/>
    <m/>
    <m/>
    <m/>
    <m/>
    <m/>
    <m/>
    <m/>
    <m/>
    <m/>
    <m/>
    <n v="0"/>
    <n v="2749"/>
    <n v="5.73"/>
    <n v="0"/>
  </r>
  <r>
    <x v="17"/>
    <x v="17"/>
    <x v="0"/>
    <x v="4"/>
    <x v="114"/>
    <x v="7461"/>
    <n v="30812"/>
    <n v="6.42"/>
    <n v="508.15"/>
    <n v="189030.87"/>
    <n v="27227.93"/>
    <n v="46917"/>
    <n v="9.77"/>
    <n v="68.069999999999993"/>
    <n v="328349.83"/>
    <m/>
    <m/>
    <m/>
    <m/>
    <m/>
    <m/>
    <m/>
    <m/>
    <m/>
    <m/>
    <n v="4100403"/>
    <n v="511042"/>
    <n v="106.47"/>
    <n v="10251.01"/>
  </r>
  <r>
    <x v="202"/>
    <x v="202"/>
    <x v="4"/>
    <x v="2"/>
    <x v="37"/>
    <x v="7462"/>
    <n v="15194"/>
    <n v="39.57"/>
    <n v="2168.91"/>
    <n v="64546.65"/>
    <n v="10623.67"/>
    <n v="11873"/>
    <n v="30.92"/>
    <n v="331.99"/>
    <n v="128113.98"/>
    <m/>
    <m/>
    <m/>
    <m/>
    <m/>
    <m/>
    <m/>
    <m/>
    <m/>
    <m/>
    <n v="645"/>
    <n v="8101"/>
    <n v="21.1"/>
    <n v="20.16"/>
  </r>
  <r>
    <x v="17"/>
    <x v="17"/>
    <x v="5"/>
    <x v="3"/>
    <x v="51"/>
    <x v="4"/>
    <m/>
    <m/>
    <m/>
    <m/>
    <n v="0"/>
    <m/>
    <m/>
    <m/>
    <m/>
    <m/>
    <m/>
    <m/>
    <m/>
    <m/>
    <m/>
    <m/>
    <m/>
    <m/>
    <m/>
    <n v="3200"/>
    <n v="605"/>
    <n v="50.42"/>
    <n v="3200"/>
  </r>
  <r>
    <x v="173"/>
    <x v="173"/>
    <x v="11"/>
    <x v="2"/>
    <x v="3"/>
    <x v="7463"/>
    <n v="71087"/>
    <n v="82.28"/>
    <n v="8685"/>
    <n v="581547.6"/>
    <n v="0"/>
    <m/>
    <m/>
    <m/>
    <m/>
    <n v="3144"/>
    <n v="9637"/>
    <n v="11.15"/>
    <n v="43"/>
    <n v="39831.339999999997"/>
    <m/>
    <m/>
    <m/>
    <m/>
    <m/>
    <n v="423048"/>
    <n v="21428"/>
    <n v="24.8"/>
    <n v="5875.67"/>
  </r>
  <r>
    <x v="46"/>
    <x v="46"/>
    <x v="9"/>
    <x v="14"/>
    <x v="9"/>
    <x v="7464"/>
    <n v="57865"/>
    <n v="120.55"/>
    <n v="9537.5"/>
    <n v="354795"/>
    <n v="0"/>
    <m/>
    <m/>
    <m/>
    <m/>
    <m/>
    <m/>
    <m/>
    <m/>
    <m/>
    <m/>
    <m/>
    <m/>
    <m/>
    <m/>
    <n v="0"/>
    <n v="4339"/>
    <n v="9.0399999999999991"/>
    <n v="0"/>
  </r>
  <r>
    <x v="185"/>
    <x v="185"/>
    <x v="6"/>
    <x v="5"/>
    <x v="88"/>
    <x v="7465"/>
    <n v="27691"/>
    <n v="29.58"/>
    <n v="2889.23"/>
    <n v="209584.8"/>
    <n v="35022.78"/>
    <n v="58301"/>
    <n v="62.29"/>
    <n v="449.01"/>
    <n v="422350.21"/>
    <m/>
    <m/>
    <m/>
    <m/>
    <m/>
    <m/>
    <m/>
    <m/>
    <m/>
    <m/>
    <n v="171000"/>
    <n v="16492"/>
    <n v="17.62"/>
    <n v="2192.31"/>
  </r>
  <r>
    <x v="20"/>
    <x v="20"/>
    <x v="0"/>
    <x v="1"/>
    <x v="6"/>
    <x v="3006"/>
    <n v="371"/>
    <n v="3.86"/>
    <n v="11.63"/>
    <n v="86.49"/>
    <n v="0"/>
    <m/>
    <m/>
    <m/>
    <m/>
    <m/>
    <m/>
    <m/>
    <m/>
    <m/>
    <m/>
    <m/>
    <m/>
    <m/>
    <m/>
    <n v="110700"/>
    <n v="7627"/>
    <n v="79.45"/>
    <n v="13837.5"/>
  </r>
  <r>
    <x v="37"/>
    <x v="37"/>
    <x v="1"/>
    <x v="3"/>
    <x v="98"/>
    <x v="4"/>
    <m/>
    <m/>
    <m/>
    <m/>
    <n v="0"/>
    <m/>
    <m/>
    <m/>
    <m/>
    <m/>
    <m/>
    <m/>
    <m/>
    <m/>
    <m/>
    <m/>
    <m/>
    <m/>
    <m/>
    <n v="12.12"/>
    <n v="245"/>
    <n v="1.1299999999999999"/>
    <n v="0.67"/>
  </r>
  <r>
    <x v="197"/>
    <x v="197"/>
    <x v="10"/>
    <x v="6"/>
    <x v="71"/>
    <x v="4"/>
    <m/>
    <m/>
    <m/>
    <m/>
    <n v="0"/>
    <m/>
    <m/>
    <m/>
    <m/>
    <m/>
    <m/>
    <m/>
    <m/>
    <m/>
    <m/>
    <m/>
    <m/>
    <m/>
    <m/>
    <n v="346.23"/>
    <n v="1608"/>
    <n v="26.8"/>
    <n v="69.25"/>
  </r>
  <r>
    <x v="23"/>
    <x v="23"/>
    <x v="1"/>
    <x v="0"/>
    <x v="18"/>
    <x v="7466"/>
    <n v="128651"/>
    <n v="102.1"/>
    <n v="12830.86"/>
    <n v="1252933.2"/>
    <n v="5262"/>
    <n v="6192"/>
    <n v="4.91"/>
    <n v="50.11"/>
    <n v="63456.04"/>
    <m/>
    <m/>
    <m/>
    <m/>
    <m/>
    <m/>
    <m/>
    <m/>
    <m/>
    <m/>
    <n v="2148"/>
    <n v="13550"/>
    <n v="10.75"/>
    <n v="20.46"/>
  </r>
  <r>
    <x v="10"/>
    <x v="10"/>
    <x v="7"/>
    <x v="7"/>
    <x v="9"/>
    <x v="7467"/>
    <n v="6826"/>
    <n v="14.22"/>
    <n v="1852.5"/>
    <n v="68913"/>
    <n v="9197.8700000000008"/>
    <n v="10382"/>
    <n v="21.63"/>
    <n v="229.95"/>
    <n v="110919.83"/>
    <m/>
    <m/>
    <m/>
    <m/>
    <m/>
    <m/>
    <m/>
    <m/>
    <m/>
    <m/>
    <n v="750"/>
    <n v="5153"/>
    <n v="10.74"/>
    <n v="18.75"/>
  </r>
  <r>
    <x v="40"/>
    <x v="40"/>
    <x v="8"/>
    <x v="7"/>
    <x v="9"/>
    <x v="7468"/>
    <n v="65978"/>
    <n v="137.44999999999999"/>
    <n v="9216"/>
    <n v="342835.20000000001"/>
    <n v="0"/>
    <m/>
    <m/>
    <m/>
    <m/>
    <m/>
    <m/>
    <m/>
    <m/>
    <m/>
    <m/>
    <m/>
    <m/>
    <m/>
    <m/>
    <n v="134223"/>
    <n v="12639"/>
    <n v="26.33"/>
    <n v="3355.58"/>
  </r>
  <r>
    <x v="133"/>
    <x v="133"/>
    <x v="6"/>
    <x v="5"/>
    <x v="22"/>
    <x v="5936"/>
    <n v="29982"/>
    <n v="99.94"/>
    <n v="6748.8"/>
    <n v="156909.6"/>
    <n v="4634"/>
    <n v="21263"/>
    <n v="70.88"/>
    <n v="185.36"/>
    <n v="55882.8"/>
    <m/>
    <m/>
    <m/>
    <m/>
    <m/>
    <m/>
    <m/>
    <m/>
    <m/>
    <m/>
    <n v="56.81"/>
    <n v="12651"/>
    <n v="42.17"/>
    <n v="2.27"/>
  </r>
  <r>
    <x v="97"/>
    <x v="97"/>
    <x v="3"/>
    <x v="4"/>
    <x v="28"/>
    <x v="4"/>
    <m/>
    <m/>
    <m/>
    <m/>
    <n v="0"/>
    <m/>
    <m/>
    <m/>
    <m/>
    <m/>
    <m/>
    <m/>
    <m/>
    <m/>
    <m/>
    <m/>
    <m/>
    <m/>
    <m/>
    <n v="86300"/>
    <n v="8089"/>
    <n v="56.17"/>
    <n v="7191.67"/>
  </r>
  <r>
    <x v="25"/>
    <x v="25"/>
    <x v="5"/>
    <x v="11"/>
    <x v="21"/>
    <x v="7469"/>
    <n v="253"/>
    <n v="0.88"/>
    <n v="72.67"/>
    <n v="1621.92"/>
    <n v="226.96"/>
    <n v="313"/>
    <n v="1.0900000000000001"/>
    <n v="9.4600000000000009"/>
    <n v="2737.03"/>
    <m/>
    <m/>
    <m/>
    <m/>
    <m/>
    <m/>
    <m/>
    <m/>
    <m/>
    <m/>
    <n v="2960"/>
    <n v="18519"/>
    <n v="64.3"/>
    <n v="123.33"/>
  </r>
  <r>
    <x v="4"/>
    <x v="4"/>
    <x v="15"/>
    <x v="1"/>
    <x v="41"/>
    <x v="1336"/>
    <n v="12"/>
    <n v="0.33"/>
    <n v="10.67"/>
    <n v="29.76"/>
    <n v="0"/>
    <m/>
    <m/>
    <m/>
    <m/>
    <m/>
    <m/>
    <m/>
    <m/>
    <m/>
    <m/>
    <m/>
    <m/>
    <m/>
    <m/>
    <n v="153"/>
    <n v="691"/>
    <n v="19.190000000000001"/>
    <n v="51"/>
  </r>
  <r>
    <x v="7"/>
    <x v="7"/>
    <x v="11"/>
    <x v="1"/>
    <x v="6"/>
    <x v="4"/>
    <m/>
    <m/>
    <m/>
    <m/>
    <n v="0"/>
    <m/>
    <m/>
    <m/>
    <m/>
    <m/>
    <m/>
    <m/>
    <m/>
    <m/>
    <m/>
    <m/>
    <m/>
    <m/>
    <m/>
    <n v="0"/>
    <m/>
    <m/>
    <n v="0"/>
  </r>
  <r>
    <x v="98"/>
    <x v="98"/>
    <x v="12"/>
    <x v="13"/>
    <x v="21"/>
    <x v="7470"/>
    <n v="28408"/>
    <n v="98.64"/>
    <n v="7644.5"/>
    <n v="170625.24"/>
    <n v="15125.12"/>
    <n v="14232"/>
    <n v="49.42"/>
    <n v="630.21"/>
    <n v="182398.37"/>
    <m/>
    <m/>
    <m/>
    <m/>
    <m/>
    <m/>
    <m/>
    <m/>
    <m/>
    <m/>
    <n v="0"/>
    <m/>
    <m/>
    <n v="0"/>
  </r>
  <r>
    <x v="76"/>
    <x v="76"/>
    <x v="3"/>
    <x v="7"/>
    <x v="37"/>
    <x v="7471"/>
    <n v="22778"/>
    <n v="59.32"/>
    <n v="4112.5600000000004"/>
    <n v="122389.86"/>
    <n v="11590.69"/>
    <n v="14208"/>
    <n v="37"/>
    <n v="362.21"/>
    <n v="139775.59"/>
    <m/>
    <m/>
    <m/>
    <m/>
    <m/>
    <m/>
    <m/>
    <m/>
    <m/>
    <m/>
    <n v="139033"/>
    <n v="5290"/>
    <n v="13.78"/>
    <n v="4344.78"/>
  </r>
  <r>
    <x v="54"/>
    <x v="54"/>
    <x v="9"/>
    <x v="7"/>
    <x v="29"/>
    <x v="7472"/>
    <n v="83464"/>
    <n v="133.76"/>
    <n v="10424.629999999999"/>
    <n v="504135.33"/>
    <n v="0"/>
    <m/>
    <m/>
    <m/>
    <m/>
    <m/>
    <m/>
    <m/>
    <m/>
    <m/>
    <m/>
    <m/>
    <m/>
    <m/>
    <m/>
    <n v="0"/>
    <m/>
    <m/>
    <n v="0"/>
  </r>
  <r>
    <x v="25"/>
    <x v="25"/>
    <x v="1"/>
    <x v="0"/>
    <x v="29"/>
    <x v="4087"/>
    <n v="54960"/>
    <n v="88.08"/>
    <n v="11252.31"/>
    <n v="544161.6"/>
    <n v="0"/>
    <m/>
    <m/>
    <m/>
    <m/>
    <m/>
    <m/>
    <m/>
    <m/>
    <m/>
    <m/>
    <m/>
    <m/>
    <m/>
    <m/>
    <n v="1130"/>
    <n v="6075"/>
    <n v="9.74"/>
    <n v="21.73"/>
  </r>
  <r>
    <x v="101"/>
    <x v="101"/>
    <x v="1"/>
    <x v="0"/>
    <x v="27"/>
    <x v="7473"/>
    <n v="5356"/>
    <n v="11.75"/>
    <n v="1446.32"/>
    <n v="51112.800000000003"/>
    <n v="0"/>
    <m/>
    <m/>
    <m/>
    <m/>
    <m/>
    <m/>
    <m/>
    <m/>
    <m/>
    <n v="8810"/>
    <n v="8977"/>
    <n v="19.690000000000001"/>
    <n v="231"/>
    <n v="197203.04"/>
    <n v="0"/>
    <n v="3454"/>
    <n v="7.57"/>
    <n v="0"/>
  </r>
  <r>
    <x v="143"/>
    <x v="143"/>
    <x v="13"/>
    <x v="7"/>
    <x v="9"/>
    <x v="7474"/>
    <n v="26588"/>
    <n v="55.39"/>
    <n v="3816.03"/>
    <n v="141956.13"/>
    <n v="13047"/>
    <n v="14347"/>
    <n v="29.89"/>
    <n v="326.18"/>
    <n v="157337.69"/>
    <m/>
    <m/>
    <m/>
    <m/>
    <m/>
    <m/>
    <m/>
    <m/>
    <m/>
    <m/>
    <n v="1541.34"/>
    <n v="2501"/>
    <n v="5.21"/>
    <n v="38.53"/>
  </r>
  <r>
    <x v="72"/>
    <x v="72"/>
    <x v="15"/>
    <x v="5"/>
    <x v="102"/>
    <x v="7475"/>
    <n v="103062"/>
    <n v="83.38"/>
    <n v="6638.64"/>
    <n v="635915.4"/>
    <n v="41998.06"/>
    <n v="39596"/>
    <n v="32.04"/>
    <n v="407.75"/>
    <n v="506467.21"/>
    <m/>
    <m/>
    <m/>
    <m/>
    <m/>
    <m/>
    <m/>
    <m/>
    <m/>
    <m/>
    <n v="448702"/>
    <n v="15383"/>
    <n v="12.45"/>
    <n v="4356.33"/>
  </r>
  <r>
    <x v="193"/>
    <x v="193"/>
    <x v="6"/>
    <x v="6"/>
    <x v="66"/>
    <x v="4"/>
    <m/>
    <m/>
    <m/>
    <m/>
    <n v="0"/>
    <m/>
    <m/>
    <m/>
    <m/>
    <m/>
    <m/>
    <m/>
    <m/>
    <m/>
    <m/>
    <m/>
    <m/>
    <m/>
    <m/>
    <n v="57.48"/>
    <n v="3427"/>
    <n v="12.98"/>
    <n v="2.61"/>
  </r>
  <r>
    <x v="98"/>
    <x v="98"/>
    <x v="9"/>
    <x v="27"/>
    <x v="6"/>
    <x v="0"/>
    <n v="0"/>
    <n v="0"/>
    <n v="0"/>
    <n v="0"/>
    <n v="0"/>
    <m/>
    <m/>
    <m/>
    <m/>
    <m/>
    <m/>
    <m/>
    <m/>
    <m/>
    <m/>
    <m/>
    <m/>
    <m/>
    <m/>
    <n v="0"/>
    <m/>
    <m/>
    <n v="0"/>
  </r>
  <r>
    <x v="16"/>
    <x v="16"/>
    <x v="8"/>
    <x v="7"/>
    <x v="5"/>
    <x v="7476"/>
    <n v="39271"/>
    <n v="40.909999999999997"/>
    <n v="3096"/>
    <n v="230342.39999999999"/>
    <n v="22433.56"/>
    <n v="31616"/>
    <n v="32.93"/>
    <n v="280.42"/>
    <n v="270533.03000000003"/>
    <m/>
    <m/>
    <m/>
    <m/>
    <m/>
    <m/>
    <m/>
    <m/>
    <m/>
    <m/>
    <n v="19288"/>
    <n v="19382"/>
    <n v="20.190000000000001"/>
    <n v="241.1"/>
  </r>
  <r>
    <x v="17"/>
    <x v="17"/>
    <x v="12"/>
    <x v="3"/>
    <x v="51"/>
    <x v="4"/>
    <m/>
    <m/>
    <m/>
    <m/>
    <n v="0"/>
    <m/>
    <m/>
    <m/>
    <m/>
    <m/>
    <m/>
    <m/>
    <m/>
    <m/>
    <m/>
    <m/>
    <m/>
    <m/>
    <m/>
    <n v="13600"/>
    <n v="1632"/>
    <n v="136"/>
    <n v="13600"/>
  </r>
  <r>
    <x v="62"/>
    <x v="62"/>
    <x v="13"/>
    <x v="14"/>
    <x v="16"/>
    <x v="7477"/>
    <n v="927"/>
    <n v="19.309999999999999"/>
    <n v="1386.75"/>
    <n v="5158.71"/>
    <n v="0"/>
    <m/>
    <m/>
    <m/>
    <m/>
    <m/>
    <m/>
    <m/>
    <m/>
    <m/>
    <m/>
    <m/>
    <m/>
    <m/>
    <m/>
    <n v="230"/>
    <n v="1517"/>
    <n v="31.6"/>
    <n v="57.5"/>
  </r>
  <r>
    <x v="49"/>
    <x v="49"/>
    <x v="14"/>
    <x v="6"/>
    <x v="6"/>
    <x v="4"/>
    <m/>
    <m/>
    <m/>
    <m/>
    <n v="0"/>
    <m/>
    <m/>
    <m/>
    <m/>
    <m/>
    <m/>
    <m/>
    <m/>
    <m/>
    <m/>
    <m/>
    <m/>
    <m/>
    <m/>
    <n v="61663"/>
    <n v="8639"/>
    <n v="89.99"/>
    <n v="7707.88"/>
  </r>
  <r>
    <x v="60"/>
    <x v="60"/>
    <x v="10"/>
    <x v="2"/>
    <x v="76"/>
    <x v="7478"/>
    <n v="50054"/>
    <n v="92.69"/>
    <n v="8682.67"/>
    <n v="363369.6"/>
    <n v="0"/>
    <m/>
    <m/>
    <m/>
    <m/>
    <m/>
    <m/>
    <m/>
    <m/>
    <m/>
    <m/>
    <m/>
    <m/>
    <m/>
    <m/>
    <n v="0"/>
    <m/>
    <m/>
    <n v="0"/>
  </r>
  <r>
    <x v="19"/>
    <x v="19"/>
    <x v="0"/>
    <x v="0"/>
    <x v="48"/>
    <x v="4"/>
    <m/>
    <m/>
    <m/>
    <m/>
    <n v="0"/>
    <m/>
    <m/>
    <m/>
    <m/>
    <m/>
    <m/>
    <m/>
    <m/>
    <m/>
    <m/>
    <m/>
    <m/>
    <m/>
    <m/>
    <n v="0"/>
    <m/>
    <m/>
    <n v="0"/>
  </r>
  <r>
    <x v="89"/>
    <x v="89"/>
    <x v="3"/>
    <x v="5"/>
    <x v="64"/>
    <x v="7479"/>
    <n v="47339"/>
    <n v="52.6"/>
    <n v="4779"/>
    <n v="333335.25"/>
    <n v="27914.65"/>
    <n v="50696"/>
    <n v="56.33"/>
    <n v="372.2"/>
    <n v="336631.09"/>
    <m/>
    <m/>
    <m/>
    <m/>
    <m/>
    <m/>
    <m/>
    <m/>
    <m/>
    <m/>
    <n v="2364"/>
    <n v="28175"/>
    <n v="31.31"/>
    <n v="31.52"/>
  </r>
  <r>
    <x v="34"/>
    <x v="34"/>
    <x v="13"/>
    <x v="2"/>
    <x v="9"/>
    <x v="7480"/>
    <n v="59794"/>
    <n v="124.57"/>
    <n v="8400"/>
    <n v="312480"/>
    <n v="0"/>
    <m/>
    <m/>
    <m/>
    <m/>
    <m/>
    <m/>
    <m/>
    <m/>
    <m/>
    <m/>
    <m/>
    <m/>
    <m/>
    <m/>
    <n v="1029.9000000000001"/>
    <n v="6964"/>
    <n v="14.51"/>
    <n v="25.75"/>
  </r>
  <r>
    <x v="122"/>
    <x v="122"/>
    <x v="13"/>
    <x v="19"/>
    <x v="109"/>
    <x v="7481"/>
    <n v="243955"/>
    <n v="191.79"/>
    <n v="12092.45"/>
    <n v="1192074"/>
    <n v="10044.620000000001"/>
    <n v="11515"/>
    <n v="9.0500000000000007"/>
    <n v="94.76"/>
    <n v="121131.05"/>
    <m/>
    <m/>
    <m/>
    <m/>
    <m/>
    <m/>
    <m/>
    <m/>
    <m/>
    <m/>
    <n v="3178.24"/>
    <n v="98208"/>
    <n v="77.209999999999994"/>
    <n v="29.98"/>
  </r>
  <r>
    <x v="85"/>
    <x v="85"/>
    <x v="9"/>
    <x v="16"/>
    <x v="20"/>
    <x v="7482"/>
    <n v="36988"/>
    <n v="51.37"/>
    <n v="3609.68"/>
    <n v="201420.33"/>
    <n v="63930.16"/>
    <n v="33059"/>
    <n v="45.92"/>
    <n v="1065.5"/>
    <n v="770953.04"/>
    <m/>
    <m/>
    <m/>
    <m/>
    <m/>
    <m/>
    <m/>
    <m/>
    <m/>
    <m/>
    <n v="1349"/>
    <n v="13516"/>
    <n v="18.77"/>
    <n v="22.48"/>
  </r>
  <r>
    <x v="17"/>
    <x v="17"/>
    <x v="15"/>
    <x v="0"/>
    <x v="125"/>
    <x v="7483"/>
    <n v="250966"/>
    <n v="104.57"/>
    <n v="10960"/>
    <n v="2038560"/>
    <n v="24119.3"/>
    <n v="24308"/>
    <n v="10.130000000000001"/>
    <m/>
    <m/>
    <m/>
    <m/>
    <m/>
    <m/>
    <m/>
    <m/>
    <m/>
    <m/>
    <m/>
    <m/>
    <n v="875600"/>
    <n v="119819"/>
    <n v="49.92"/>
    <n v="4378"/>
  </r>
  <r>
    <x v="209"/>
    <x v="209"/>
    <x v="8"/>
    <x v="7"/>
    <x v="20"/>
    <x v="7484"/>
    <n v="85211"/>
    <n v="118.35"/>
    <n v="9516.67"/>
    <n v="531030"/>
    <n v="0"/>
    <m/>
    <m/>
    <m/>
    <m/>
    <m/>
    <m/>
    <m/>
    <m/>
    <m/>
    <m/>
    <m/>
    <m/>
    <m/>
    <m/>
    <n v="174200"/>
    <n v="17141"/>
    <n v="23.81"/>
    <n v="2903.33"/>
  </r>
  <r>
    <x v="43"/>
    <x v="43"/>
    <x v="14"/>
    <x v="2"/>
    <x v="30"/>
    <x v="7485"/>
    <n v="70115"/>
    <n v="121.73"/>
    <n v="9491.67"/>
    <n v="423708"/>
    <n v="0"/>
    <n v="0"/>
    <n v="0"/>
    <m/>
    <m/>
    <m/>
    <m/>
    <m/>
    <m/>
    <m/>
    <m/>
    <m/>
    <m/>
    <m/>
    <m/>
    <n v="1380.52"/>
    <n v="25582"/>
    <n v="44.41"/>
    <n v="28.76"/>
  </r>
  <r>
    <x v="199"/>
    <x v="199"/>
    <x v="13"/>
    <x v="2"/>
    <x v="9"/>
    <x v="7486"/>
    <n v="60343"/>
    <n v="125.71"/>
    <n v="8313.25"/>
    <n v="309252.90000000002"/>
    <n v="0"/>
    <m/>
    <m/>
    <m/>
    <m/>
    <m/>
    <m/>
    <m/>
    <m/>
    <m/>
    <m/>
    <m/>
    <m/>
    <m/>
    <m/>
    <n v="1131"/>
    <n v="21709"/>
    <n v="45.23"/>
    <n v="28.28"/>
  </r>
  <r>
    <x v="185"/>
    <x v="185"/>
    <x v="7"/>
    <x v="5"/>
    <x v="88"/>
    <x v="119"/>
    <n v="11734"/>
    <n v="12.54"/>
    <n v="1605.13"/>
    <n v="116436"/>
    <n v="10938.89"/>
    <n v="10325"/>
    <n v="11.03"/>
    <n v="140.24"/>
    <n v="131915.41"/>
    <m/>
    <m/>
    <m/>
    <m/>
    <m/>
    <m/>
    <m/>
    <m/>
    <m/>
    <m/>
    <n v="94000"/>
    <n v="8191"/>
    <n v="8.75"/>
    <n v="1205.1300000000001"/>
  </r>
  <r>
    <x v="133"/>
    <x v="133"/>
    <x v="13"/>
    <x v="5"/>
    <x v="22"/>
    <x v="3874"/>
    <n v="23756"/>
    <n v="79.19"/>
    <n v="5947.2"/>
    <n v="138272.4"/>
    <n v="13231"/>
    <n v="18714"/>
    <n v="62.38"/>
    <n v="529.24"/>
    <n v="159556.6"/>
    <m/>
    <m/>
    <m/>
    <m/>
    <m/>
    <m/>
    <m/>
    <m/>
    <m/>
    <m/>
    <n v="64.17"/>
    <n v="7560"/>
    <n v="25.2"/>
    <n v="2.57"/>
  </r>
  <r>
    <x v="33"/>
    <x v="33"/>
    <x v="11"/>
    <x v="5"/>
    <x v="47"/>
    <x v="7487"/>
    <n v="38807"/>
    <n v="75.209999999999994"/>
    <n v="6533.05"/>
    <n v="261256.53"/>
    <n v="0"/>
    <m/>
    <m/>
    <m/>
    <m/>
    <m/>
    <m/>
    <m/>
    <m/>
    <m/>
    <m/>
    <m/>
    <m/>
    <m/>
    <m/>
    <n v="134775"/>
    <n v="17269"/>
    <n v="33.47"/>
    <n v="3134.3"/>
  </r>
  <r>
    <x v="24"/>
    <x v="24"/>
    <x v="5"/>
    <x v="6"/>
    <x v="21"/>
    <x v="608"/>
    <n v="212"/>
    <n v="0.74"/>
    <n v="40.380000000000003"/>
    <n v="901.17"/>
    <n v="156.16"/>
    <n v="203"/>
    <n v="0.7"/>
    <n v="6.51"/>
    <n v="1883.17"/>
    <m/>
    <m/>
    <m/>
    <m/>
    <m/>
    <m/>
    <m/>
    <m/>
    <m/>
    <m/>
    <n v="241"/>
    <n v="1663"/>
    <n v="5.77"/>
    <n v="10.039999999999999"/>
  </r>
  <r>
    <x v="54"/>
    <x v="54"/>
    <x v="11"/>
    <x v="1"/>
    <x v="4"/>
    <x v="2993"/>
    <n v="523"/>
    <n v="6.23"/>
    <n v="69"/>
    <n v="449.19"/>
    <n v="280.31"/>
    <n v="619"/>
    <n v="7.37"/>
    <n v="40.04"/>
    <n v="3380.35"/>
    <m/>
    <m/>
    <m/>
    <m/>
    <m/>
    <m/>
    <m/>
    <m/>
    <m/>
    <m/>
    <n v="65200"/>
    <n v="3221"/>
    <n v="38.35"/>
    <n v="9314.2900000000009"/>
  </r>
  <r>
    <x v="144"/>
    <x v="144"/>
    <x v="14"/>
    <x v="6"/>
    <x v="6"/>
    <x v="7488"/>
    <n v="2011"/>
    <n v="20.95"/>
    <n v="1734"/>
    <n v="12900.96"/>
    <n v="0"/>
    <m/>
    <m/>
    <m/>
    <m/>
    <m/>
    <m/>
    <m/>
    <m/>
    <m/>
    <m/>
    <m/>
    <m/>
    <m/>
    <m/>
    <n v="33720.699999999997"/>
    <n v="3279"/>
    <n v="34.159999999999997"/>
    <n v="4215.09"/>
  </r>
  <r>
    <x v="93"/>
    <x v="93"/>
    <x v="8"/>
    <x v="5"/>
    <x v="91"/>
    <x v="7489"/>
    <n v="81049"/>
    <n v="125.08"/>
    <n v="8570.94"/>
    <n v="430432.83"/>
    <n v="0"/>
    <m/>
    <m/>
    <m/>
    <m/>
    <m/>
    <m/>
    <m/>
    <m/>
    <m/>
    <m/>
    <m/>
    <m/>
    <m/>
    <m/>
    <n v="1967.78"/>
    <n v="7358"/>
    <n v="11.35"/>
    <n v="36.44"/>
  </r>
  <r>
    <x v="37"/>
    <x v="37"/>
    <x v="10"/>
    <x v="18"/>
    <x v="41"/>
    <x v="4"/>
    <m/>
    <m/>
    <m/>
    <m/>
    <n v="0"/>
    <m/>
    <m/>
    <m/>
    <m/>
    <m/>
    <m/>
    <m/>
    <m/>
    <m/>
    <m/>
    <m/>
    <m/>
    <m/>
    <m/>
    <n v="0"/>
    <m/>
    <m/>
    <n v="0"/>
  </r>
  <r>
    <x v="151"/>
    <x v="151"/>
    <x v="9"/>
    <x v="1"/>
    <x v="1"/>
    <x v="4"/>
    <m/>
    <m/>
    <m/>
    <m/>
    <n v="0"/>
    <m/>
    <m/>
    <m/>
    <m/>
    <m/>
    <m/>
    <m/>
    <m/>
    <m/>
    <m/>
    <m/>
    <m/>
    <m/>
    <m/>
    <n v="0"/>
    <m/>
    <m/>
    <n v="0"/>
  </r>
  <r>
    <x v="25"/>
    <x v="25"/>
    <x v="12"/>
    <x v="11"/>
    <x v="21"/>
    <x v="7490"/>
    <n v="226"/>
    <n v="0.78"/>
    <n v="65.25"/>
    <n v="1456.38"/>
    <n v="182.35"/>
    <n v="334"/>
    <n v="1.1599999999999999"/>
    <n v="7.6"/>
    <n v="2198.98"/>
    <m/>
    <m/>
    <m/>
    <m/>
    <m/>
    <n v="200"/>
    <n v="433"/>
    <n v="1.5"/>
    <n v="8"/>
    <n v="4476.8"/>
    <n v="2220"/>
    <n v="13684"/>
    <n v="47.51"/>
    <n v="92.5"/>
  </r>
  <r>
    <x v="23"/>
    <x v="23"/>
    <x v="7"/>
    <x v="30"/>
    <x v="103"/>
    <x v="7491"/>
    <n v="17333"/>
    <n v="16.989999999999998"/>
    <n v="1715.29"/>
    <n v="135594"/>
    <n v="11904"/>
    <n v="12086"/>
    <n v="11.85"/>
    <n v="140.05000000000001"/>
    <n v="143553.91"/>
    <m/>
    <m/>
    <m/>
    <m/>
    <m/>
    <m/>
    <m/>
    <m/>
    <m/>
    <m/>
    <n v="3011"/>
    <n v="11778"/>
    <n v="11.55"/>
    <n v="35.42"/>
  </r>
  <r>
    <x v="83"/>
    <x v="83"/>
    <x v="10"/>
    <x v="0"/>
    <x v="54"/>
    <x v="7492"/>
    <n v="17126"/>
    <n v="49.21"/>
    <n v="4302.38"/>
    <n v="116035.17"/>
    <n v="10904.95"/>
    <n v="16649"/>
    <n v="47.84"/>
    <n v="376.03"/>
    <n v="131506.01999999999"/>
    <m/>
    <m/>
    <m/>
    <m/>
    <m/>
    <m/>
    <m/>
    <m/>
    <m/>
    <m/>
    <n v="864"/>
    <n v="7151"/>
    <n v="20.55"/>
    <n v="29.79"/>
  </r>
  <r>
    <x v="122"/>
    <x v="122"/>
    <x v="15"/>
    <x v="1"/>
    <x v="21"/>
    <x v="7493"/>
    <n v="3857"/>
    <n v="13.39"/>
    <n v="965.79"/>
    <n v="21556.47"/>
    <n v="1617.85"/>
    <n v="2527"/>
    <n v="8.77"/>
    <n v="67.41"/>
    <n v="19510.099999999999"/>
    <m/>
    <m/>
    <m/>
    <m/>
    <m/>
    <m/>
    <m/>
    <m/>
    <m/>
    <m/>
    <n v="1514.2"/>
    <n v="22695"/>
    <n v="78.8"/>
    <n v="63.09"/>
  </r>
  <r>
    <x v="41"/>
    <x v="41"/>
    <x v="3"/>
    <x v="2"/>
    <x v="9"/>
    <x v="7494"/>
    <n v="16367"/>
    <n v="34.1"/>
    <n v="2000.3"/>
    <n v="74411.16"/>
    <n v="20585.84"/>
    <n v="25696"/>
    <n v="53.53"/>
    <n v="514.65"/>
    <n v="248250.81"/>
    <m/>
    <m/>
    <m/>
    <m/>
    <m/>
    <m/>
    <m/>
    <m/>
    <m/>
    <m/>
    <n v="1121"/>
    <n v="8752"/>
    <n v="18.23"/>
    <n v="28.03"/>
  </r>
  <r>
    <x v="25"/>
    <x v="25"/>
    <x v="0"/>
    <x v="0"/>
    <x v="29"/>
    <x v="7495"/>
    <n v="73010"/>
    <n v="117"/>
    <n v="11098.46"/>
    <n v="536721.6"/>
    <n v="0"/>
    <m/>
    <m/>
    <m/>
    <m/>
    <m/>
    <m/>
    <m/>
    <m/>
    <m/>
    <m/>
    <m/>
    <m/>
    <m/>
    <m/>
    <n v="1250"/>
    <n v="7680"/>
    <n v="12.31"/>
    <n v="24.04"/>
  </r>
  <r>
    <x v="95"/>
    <x v="95"/>
    <x v="9"/>
    <x v="2"/>
    <x v="9"/>
    <x v="7496"/>
    <n v="65030"/>
    <n v="135.47999999999999"/>
    <n v="11030.3"/>
    <n v="410327.16"/>
    <n v="0"/>
    <m/>
    <m/>
    <m/>
    <m/>
    <m/>
    <m/>
    <m/>
    <m/>
    <m/>
    <m/>
    <m/>
    <m/>
    <m/>
    <m/>
    <n v="170400"/>
    <n v="5702"/>
    <n v="11.88"/>
    <n v="4260"/>
  </r>
  <r>
    <x v="28"/>
    <x v="28"/>
    <x v="1"/>
    <x v="7"/>
    <x v="29"/>
    <x v="7497"/>
    <n v="18764"/>
    <n v="30.07"/>
    <n v="2764.63"/>
    <n v="133697.73000000001"/>
    <n v="54419.98"/>
    <n v="60951"/>
    <n v="97.68"/>
    <n v="1046.54"/>
    <n v="656266.87"/>
    <m/>
    <m/>
    <m/>
    <m/>
    <m/>
    <m/>
    <m/>
    <m/>
    <m/>
    <m/>
    <n v="94070"/>
    <n v="5861"/>
    <n v="9.39"/>
    <n v="1809.04"/>
  </r>
  <r>
    <x v="59"/>
    <x v="59"/>
    <x v="10"/>
    <x v="1"/>
    <x v="1"/>
    <x v="1653"/>
    <n v="530"/>
    <n v="7.36"/>
    <n v="493.67"/>
    <n v="2754.66"/>
    <n v="0"/>
    <m/>
    <m/>
    <m/>
    <m/>
    <m/>
    <m/>
    <m/>
    <m/>
    <m/>
    <m/>
    <m/>
    <m/>
    <m/>
    <m/>
    <n v="45300"/>
    <n v="1652"/>
    <n v="22.94"/>
    <n v="7550"/>
  </r>
  <r>
    <x v="130"/>
    <x v="130"/>
    <x v="11"/>
    <x v="1"/>
    <x v="68"/>
    <x v="7498"/>
    <n v="610"/>
    <n v="3.18"/>
    <n v="79.94"/>
    <n v="1189.47"/>
    <n v="157.13"/>
    <n v="360"/>
    <n v="1.88"/>
    <n v="9.82"/>
    <n v="1894.87"/>
    <m/>
    <m/>
    <m/>
    <m/>
    <m/>
    <m/>
    <m/>
    <m/>
    <m/>
    <m/>
    <n v="149402"/>
    <n v="3894"/>
    <n v="20.28"/>
    <n v="9337.6299999999992"/>
  </r>
  <r>
    <x v="173"/>
    <x v="173"/>
    <x v="15"/>
    <x v="7"/>
    <x v="37"/>
    <x v="7499"/>
    <n v="14866"/>
    <n v="38.71"/>
    <n v="3670"/>
    <n v="109219.2"/>
    <n v="10613.97"/>
    <n v="11113"/>
    <n v="28.94"/>
    <n v="331.69"/>
    <n v="127997.01"/>
    <m/>
    <m/>
    <m/>
    <m/>
    <m/>
    <m/>
    <m/>
    <m/>
    <m/>
    <m/>
    <n v="150920"/>
    <n v="7783"/>
    <n v="20.27"/>
    <n v="4716.25"/>
  </r>
  <r>
    <x v="20"/>
    <x v="20"/>
    <x v="3"/>
    <x v="7"/>
    <x v="9"/>
    <x v="7500"/>
    <n v="64608"/>
    <n v="134.6"/>
    <n v="10869.5"/>
    <n v="404345.4"/>
    <n v="0"/>
    <n v="0"/>
    <n v="0"/>
    <m/>
    <m/>
    <m/>
    <m/>
    <m/>
    <m/>
    <m/>
    <m/>
    <m/>
    <m/>
    <m/>
    <m/>
    <n v="208310"/>
    <n v="11866"/>
    <n v="24.72"/>
    <n v="5207.75"/>
  </r>
  <r>
    <x v="69"/>
    <x v="69"/>
    <x v="9"/>
    <x v="7"/>
    <x v="9"/>
    <x v="4230"/>
    <n v="51465"/>
    <n v="107.22"/>
    <n v="8200"/>
    <n v="305040"/>
    <n v="0"/>
    <m/>
    <m/>
    <m/>
    <m/>
    <m/>
    <m/>
    <m/>
    <m/>
    <m/>
    <m/>
    <m/>
    <m/>
    <m/>
    <m/>
    <n v="129750"/>
    <n v="10704"/>
    <n v="22.3"/>
    <n v="3243.75"/>
  </r>
  <r>
    <x v="76"/>
    <x v="76"/>
    <x v="14"/>
    <x v="7"/>
    <x v="37"/>
    <x v="7501"/>
    <n v="19488"/>
    <n v="50.75"/>
    <n v="4133.78"/>
    <n v="123021.33"/>
    <n v="17465.96"/>
    <n v="26295"/>
    <n v="68.48"/>
    <n v="545.80999999999995"/>
    <n v="210627.20000000001"/>
    <m/>
    <m/>
    <m/>
    <m/>
    <m/>
    <m/>
    <m/>
    <m/>
    <m/>
    <m/>
    <n v="127200"/>
    <n v="8443"/>
    <n v="21.99"/>
    <n v="3975"/>
  </r>
  <r>
    <x v="72"/>
    <x v="72"/>
    <x v="4"/>
    <x v="34"/>
    <x v="9"/>
    <x v="7502"/>
    <n v="7924"/>
    <n v="16.510000000000002"/>
    <n v="2505.58"/>
    <n v="93207.39"/>
    <n v="51306.5"/>
    <n v="23806"/>
    <n v="49.6"/>
    <m/>
    <m/>
    <m/>
    <m/>
    <m/>
    <m/>
    <m/>
    <m/>
    <m/>
    <m/>
    <m/>
    <m/>
    <n v="537800"/>
    <n v="17544"/>
    <n v="36.549999999999997"/>
    <n v="13445"/>
  </r>
  <r>
    <x v="54"/>
    <x v="54"/>
    <x v="8"/>
    <x v="7"/>
    <x v="29"/>
    <x v="7503"/>
    <n v="57466"/>
    <n v="92.09"/>
    <n v="8089.96"/>
    <n v="391230.54"/>
    <n v="0"/>
    <m/>
    <m/>
    <m/>
    <m/>
    <m/>
    <m/>
    <m/>
    <m/>
    <m/>
    <m/>
    <m/>
    <m/>
    <m/>
    <m/>
    <n v="618000"/>
    <n v="3416"/>
    <n v="5.47"/>
    <n v="11884.62"/>
  </r>
  <r>
    <x v="123"/>
    <x v="123"/>
    <x v="12"/>
    <x v="5"/>
    <x v="93"/>
    <x v="7504"/>
    <n v="25809"/>
    <n v="65.17"/>
    <n v="4224.18"/>
    <n v="129640.14"/>
    <n v="6412"/>
    <n v="9541"/>
    <n v="24.09"/>
    <n v="194.3"/>
    <n v="77324.23"/>
    <m/>
    <m/>
    <m/>
    <m/>
    <m/>
    <m/>
    <m/>
    <m/>
    <m/>
    <m/>
    <n v="78830"/>
    <n v="6398"/>
    <n v="16.16"/>
    <n v="2388.79"/>
  </r>
  <r>
    <x v="217"/>
    <x v="217"/>
    <x v="8"/>
    <x v="2"/>
    <x v="14"/>
    <x v="7505"/>
    <n v="53812"/>
    <n v="101.92"/>
    <n v="10165.91"/>
    <n v="415989"/>
    <n v="0"/>
    <m/>
    <m/>
    <m/>
    <m/>
    <m/>
    <m/>
    <m/>
    <m/>
    <m/>
    <m/>
    <m/>
    <m/>
    <m/>
    <m/>
    <n v="60324"/>
    <n v="5227"/>
    <n v="9.9"/>
    <n v="1371"/>
  </r>
  <r>
    <x v="67"/>
    <x v="67"/>
    <x v="9"/>
    <x v="4"/>
    <x v="122"/>
    <x v="7506"/>
    <n v="1478"/>
    <n v="1.69"/>
    <n v="67.45"/>
    <n v="4579.32"/>
    <n v="3939.86"/>
    <n v="7587"/>
    <n v="8.66"/>
    <n v="53.97"/>
    <n v="47512"/>
    <m/>
    <m/>
    <m/>
    <m/>
    <m/>
    <m/>
    <m/>
    <m/>
    <m/>
    <m/>
    <n v="491400"/>
    <n v="59768"/>
    <n v="68.23"/>
    <n v="6731.51"/>
  </r>
  <r>
    <x v="58"/>
    <x v="58"/>
    <x v="3"/>
    <x v="2"/>
    <x v="38"/>
    <x v="7507"/>
    <n v="82022"/>
    <n v="122.06"/>
    <n v="9408.36"/>
    <n v="489987.24"/>
    <n v="0"/>
    <m/>
    <m/>
    <m/>
    <m/>
    <m/>
    <m/>
    <m/>
    <m/>
    <m/>
    <m/>
    <m/>
    <m/>
    <m/>
    <m/>
    <n v="0"/>
    <m/>
    <m/>
    <n v="0"/>
  </r>
  <r>
    <x v="108"/>
    <x v="108"/>
    <x v="4"/>
    <x v="7"/>
    <x v="123"/>
    <x v="7508"/>
    <n v="50168"/>
    <n v="101.97"/>
    <n v="6280.98"/>
    <n v="239493.6"/>
    <n v="0"/>
    <m/>
    <m/>
    <m/>
    <m/>
    <m/>
    <m/>
    <m/>
    <m/>
    <m/>
    <m/>
    <m/>
    <m/>
    <m/>
    <m/>
    <n v="411.98"/>
    <n v="10160"/>
    <n v="20.65"/>
    <n v="10.050000000000001"/>
  </r>
  <r>
    <x v="14"/>
    <x v="14"/>
    <x v="11"/>
    <x v="7"/>
    <x v="91"/>
    <x v="7509"/>
    <n v="81199"/>
    <n v="125.31"/>
    <n v="9249.07"/>
    <n v="464488.5"/>
    <n v="0"/>
    <m/>
    <m/>
    <m/>
    <m/>
    <m/>
    <m/>
    <m/>
    <m/>
    <m/>
    <m/>
    <m/>
    <m/>
    <m/>
    <m/>
    <n v="0"/>
    <n v="28782"/>
    <n v="44.42"/>
    <n v="0"/>
  </r>
  <r>
    <x v="73"/>
    <x v="73"/>
    <x v="6"/>
    <x v="7"/>
    <x v="25"/>
    <x v="7510"/>
    <n v="33855"/>
    <n v="42.75"/>
    <n v="3821.21"/>
    <n v="234546"/>
    <n v="28059.17"/>
    <n v="50024"/>
    <n v="63.16"/>
    <n v="425.14"/>
    <n v="338373.9"/>
    <m/>
    <m/>
    <m/>
    <m/>
    <m/>
    <m/>
    <m/>
    <m/>
    <m/>
    <m/>
    <n v="369100"/>
    <n v="25379"/>
    <n v="32.04"/>
    <n v="5592.42"/>
  </r>
  <r>
    <x v="119"/>
    <x v="119"/>
    <x v="10"/>
    <x v="5"/>
    <x v="139"/>
    <x v="7511"/>
    <n v="270901"/>
    <n v="83.92"/>
    <n v="9670.3700000000008"/>
    <n v="2419236.9"/>
    <n v="24701.26"/>
    <n v="30254"/>
    <n v="9.3699999999999992"/>
    <n v="91.83"/>
    <n v="297879.92"/>
    <m/>
    <m/>
    <m/>
    <m/>
    <m/>
    <m/>
    <m/>
    <m/>
    <m/>
    <m/>
    <n v="2534358"/>
    <n v="183676"/>
    <n v="56.9"/>
    <n v="9421.41"/>
  </r>
  <r>
    <x v="65"/>
    <x v="65"/>
    <x v="14"/>
    <x v="5"/>
    <x v="33"/>
    <x v="7512"/>
    <n v="63737"/>
    <n v="53.11"/>
    <n v="3917.2"/>
    <n v="364299.6"/>
    <n v="41302.620000000003"/>
    <n v="49486"/>
    <n v="41.24"/>
    <m/>
    <m/>
    <m/>
    <m/>
    <m/>
    <m/>
    <m/>
    <m/>
    <m/>
    <m/>
    <m/>
    <m/>
    <n v="2825"/>
    <n v="14284"/>
    <n v="11.9"/>
    <n v="28.25"/>
  </r>
  <r>
    <x v="151"/>
    <x v="151"/>
    <x v="5"/>
    <x v="7"/>
    <x v="93"/>
    <x v="7513"/>
    <n v="15815"/>
    <n v="39.94"/>
    <n v="2665.85"/>
    <n v="81814.89"/>
    <n v="7234"/>
    <n v="10427"/>
    <n v="26.33"/>
    <n v="219.21"/>
    <n v="87236.98"/>
    <m/>
    <m/>
    <m/>
    <m/>
    <m/>
    <m/>
    <m/>
    <m/>
    <m/>
    <m/>
    <n v="0"/>
    <n v="84270"/>
    <n v="212.8"/>
    <n v="0"/>
  </r>
  <r>
    <x v="136"/>
    <x v="136"/>
    <x v="15"/>
    <x v="5"/>
    <x v="97"/>
    <x v="7514"/>
    <n v="58853"/>
    <n v="60.55"/>
    <n v="4383.8500000000004"/>
    <n v="330235.56"/>
    <n v="36739.089999999997"/>
    <n v="43657"/>
    <n v="44.91"/>
    <m/>
    <m/>
    <m/>
    <m/>
    <m/>
    <m/>
    <m/>
    <m/>
    <m/>
    <m/>
    <m/>
    <m/>
    <n v="145200"/>
    <n v="15227"/>
    <n v="15.67"/>
    <n v="1792.59"/>
  </r>
  <r>
    <x v="78"/>
    <x v="78"/>
    <x v="9"/>
    <x v="2"/>
    <x v="67"/>
    <x v="7515"/>
    <n v="56522"/>
    <n v="56.07"/>
    <n v="5177.1400000000003"/>
    <n v="404438.4"/>
    <n v="0"/>
    <m/>
    <m/>
    <m/>
    <m/>
    <m/>
    <m/>
    <m/>
    <m/>
    <m/>
    <m/>
    <m/>
    <m/>
    <m/>
    <m/>
    <n v="94656"/>
    <n v="7862"/>
    <n v="7.8"/>
    <n v="1126.8599999999999"/>
  </r>
  <r>
    <x v="65"/>
    <x v="65"/>
    <x v="12"/>
    <x v="13"/>
    <x v="16"/>
    <x v="0"/>
    <n v="0"/>
    <n v="0"/>
    <n v="0"/>
    <n v="0"/>
    <n v="0"/>
    <n v="0"/>
    <n v="0"/>
    <m/>
    <m/>
    <m/>
    <m/>
    <m/>
    <m/>
    <m/>
    <m/>
    <m/>
    <m/>
    <m/>
    <m/>
    <n v="0"/>
    <m/>
    <m/>
    <n v="0"/>
  </r>
  <r>
    <x v="100"/>
    <x v="100"/>
    <x v="1"/>
    <x v="18"/>
    <x v="28"/>
    <x v="4"/>
    <m/>
    <m/>
    <m/>
    <m/>
    <n v="0"/>
    <m/>
    <m/>
    <m/>
    <m/>
    <m/>
    <m/>
    <m/>
    <m/>
    <m/>
    <m/>
    <m/>
    <m/>
    <m/>
    <m/>
    <n v="0"/>
    <m/>
    <m/>
    <n v="0"/>
  </r>
  <r>
    <x v="117"/>
    <x v="117"/>
    <x v="0"/>
    <x v="6"/>
    <x v="41"/>
    <x v="4"/>
    <m/>
    <m/>
    <m/>
    <m/>
    <n v="0"/>
    <m/>
    <m/>
    <m/>
    <m/>
    <m/>
    <m/>
    <m/>
    <m/>
    <m/>
    <m/>
    <m/>
    <m/>
    <m/>
    <m/>
    <n v="114.97"/>
    <n v="298"/>
    <n v="8.2799999999999994"/>
    <n v="38.32"/>
  </r>
  <r>
    <x v="187"/>
    <x v="187"/>
    <x v="9"/>
    <x v="22"/>
    <x v="90"/>
    <x v="7516"/>
    <n v="5102"/>
    <n v="12.5"/>
    <n v="1108.24"/>
    <n v="35042.400000000001"/>
    <n v="0"/>
    <m/>
    <m/>
    <m/>
    <m/>
    <m/>
    <m/>
    <m/>
    <m/>
    <m/>
    <m/>
    <m/>
    <m/>
    <m/>
    <m/>
    <n v="0"/>
    <m/>
    <m/>
    <n v="0"/>
  </r>
  <r>
    <x v="184"/>
    <x v="184"/>
    <x v="10"/>
    <x v="7"/>
    <x v="91"/>
    <x v="7517"/>
    <n v="31139"/>
    <n v="48.05"/>
    <n v="4920"/>
    <n v="247082.4"/>
    <n v="26795.34"/>
    <n v="42686"/>
    <n v="65.87"/>
    <m/>
    <m/>
    <m/>
    <m/>
    <m/>
    <m/>
    <m/>
    <m/>
    <m/>
    <m/>
    <m/>
    <m/>
    <n v="0"/>
    <m/>
    <m/>
    <n v="0"/>
  </r>
  <r>
    <x v="74"/>
    <x v="74"/>
    <x v="11"/>
    <x v="2"/>
    <x v="29"/>
    <x v="7518"/>
    <n v="4751"/>
    <n v="7.61"/>
    <n v="581.23"/>
    <n v="28108.32"/>
    <n v="25369.54"/>
    <n v="31142"/>
    <n v="49.91"/>
    <n v="487.88"/>
    <n v="305938.94"/>
    <m/>
    <m/>
    <m/>
    <m/>
    <m/>
    <m/>
    <m/>
    <m/>
    <m/>
    <m/>
    <n v="1038.7"/>
    <n v="21553"/>
    <n v="34.54"/>
    <n v="19.98"/>
  </r>
  <r>
    <x v="22"/>
    <x v="22"/>
    <x v="10"/>
    <x v="2"/>
    <x v="27"/>
    <x v="7519"/>
    <n v="7828"/>
    <n v="17.170000000000002"/>
    <n v="1490.21"/>
    <n v="52664.04"/>
    <n v="8676.0400000000009"/>
    <n v="18923"/>
    <n v="41.5"/>
    <n v="228.32"/>
    <n v="104627"/>
    <m/>
    <m/>
    <m/>
    <m/>
    <m/>
    <m/>
    <m/>
    <m/>
    <m/>
    <m/>
    <n v="136.22"/>
    <n v="9382"/>
    <n v="20.57"/>
    <n v="3.58"/>
  </r>
  <r>
    <x v="183"/>
    <x v="183"/>
    <x v="8"/>
    <x v="1"/>
    <x v="1"/>
    <x v="7520"/>
    <n v="17278"/>
    <n v="239.97"/>
    <n v="16346.67"/>
    <n v="91214.399999999994"/>
    <n v="0"/>
    <m/>
    <m/>
    <m/>
    <m/>
    <m/>
    <m/>
    <m/>
    <m/>
    <m/>
    <m/>
    <m/>
    <m/>
    <m/>
    <m/>
    <n v="0"/>
    <n v="990"/>
    <n v="13.75"/>
    <n v="0"/>
  </r>
  <r>
    <x v="116"/>
    <x v="116"/>
    <x v="3"/>
    <x v="6"/>
    <x v="11"/>
    <x v="7521"/>
    <n v="8842"/>
    <n v="73.680000000000007"/>
    <n v="6888.5"/>
    <n v="64063.05"/>
    <n v="0"/>
    <m/>
    <m/>
    <m/>
    <m/>
    <n v="9621"/>
    <n v="14471"/>
    <n v="120.59"/>
    <n v="962"/>
    <n v="121888.45"/>
    <m/>
    <m/>
    <m/>
    <m/>
    <m/>
    <n v="124.32"/>
    <n v="4638"/>
    <n v="38.65"/>
    <n v="12.43"/>
  </r>
  <r>
    <x v="155"/>
    <x v="155"/>
    <x v="12"/>
    <x v="2"/>
    <x v="2"/>
    <x v="7522"/>
    <n v="209398"/>
    <n v="272.64999999999998"/>
    <n v="8997.75"/>
    <n v="535546.07999999996"/>
    <n v="0"/>
    <m/>
    <m/>
    <m/>
    <m/>
    <m/>
    <m/>
    <m/>
    <m/>
    <m/>
    <m/>
    <m/>
    <m/>
    <m/>
    <m/>
    <n v="186853.64"/>
    <n v="22604911"/>
    <n v="29433.48"/>
    <n v="2919.59"/>
  </r>
  <r>
    <x v="9"/>
    <x v="9"/>
    <x v="14"/>
    <x v="7"/>
    <x v="9"/>
    <x v="7523"/>
    <n v="21595"/>
    <n v="44.99"/>
    <n v="3888.5"/>
    <n v="144652.20000000001"/>
    <n v="23449"/>
    <n v="26650"/>
    <n v="55.52"/>
    <n v="586.23"/>
    <n v="282778.53000000003"/>
    <m/>
    <m/>
    <m/>
    <m/>
    <m/>
    <m/>
    <m/>
    <m/>
    <m/>
    <m/>
    <n v="4788.8500000000004"/>
    <n v="15435"/>
    <n v="32.159999999999997"/>
    <n v="119.72"/>
  </r>
  <r>
    <x v="44"/>
    <x v="44"/>
    <x v="14"/>
    <x v="27"/>
    <x v="1"/>
    <x v="7524"/>
    <n v="1588"/>
    <n v="22.06"/>
    <n v="1530"/>
    <n v="8537.4"/>
    <n v="0"/>
    <m/>
    <m/>
    <m/>
    <m/>
    <m/>
    <m/>
    <m/>
    <m/>
    <m/>
    <m/>
    <m/>
    <m/>
    <m/>
    <m/>
    <n v="628"/>
    <n v="3600"/>
    <n v="50"/>
    <n v="104.67"/>
  </r>
  <r>
    <x v="159"/>
    <x v="159"/>
    <x v="4"/>
    <x v="5"/>
    <x v="79"/>
    <x v="7525"/>
    <n v="16868"/>
    <n v="20.37"/>
    <n v="8791.39"/>
    <n v="564143.57999999996"/>
    <n v="2631.43"/>
    <n v="3278"/>
    <n v="3.96"/>
    <m/>
    <m/>
    <m/>
    <m/>
    <m/>
    <m/>
    <m/>
    <m/>
    <m/>
    <m/>
    <m/>
    <m/>
    <n v="150000"/>
    <n v="27053"/>
    <n v="32.67"/>
    <n v="2173.91"/>
  </r>
  <r>
    <x v="62"/>
    <x v="62"/>
    <x v="10"/>
    <x v="13"/>
    <x v="6"/>
    <x v="0"/>
    <n v="0"/>
    <n v="0"/>
    <n v="0"/>
    <n v="0"/>
    <n v="0"/>
    <n v="0"/>
    <n v="0"/>
    <m/>
    <m/>
    <m/>
    <m/>
    <m/>
    <m/>
    <m/>
    <m/>
    <m/>
    <m/>
    <m/>
    <m/>
    <n v="0"/>
    <n v="2425"/>
    <n v="25.26"/>
    <n v="0"/>
  </r>
  <r>
    <x v="227"/>
    <x v="227"/>
    <x v="8"/>
    <x v="5"/>
    <x v="78"/>
    <x v="259"/>
    <n v="83352"/>
    <n v="121.86"/>
    <n v="11747.37"/>
    <n v="622728"/>
    <n v="0"/>
    <m/>
    <m/>
    <m/>
    <m/>
    <m/>
    <m/>
    <m/>
    <m/>
    <m/>
    <m/>
    <m/>
    <m/>
    <m/>
    <m/>
    <n v="1907"/>
    <n v="25260"/>
    <n v="36.93"/>
    <n v="33.46"/>
  </r>
  <r>
    <x v="158"/>
    <x v="158"/>
    <x v="1"/>
    <x v="0"/>
    <x v="5"/>
    <x v="7526"/>
    <n v="11933"/>
    <n v="12.43"/>
    <n v="1219.5"/>
    <n v="90730.8"/>
    <n v="15482.71"/>
    <n v="18008"/>
    <n v="18.760000000000002"/>
    <n v="193.53"/>
    <n v="186710.69"/>
    <m/>
    <m/>
    <m/>
    <m/>
    <m/>
    <m/>
    <m/>
    <m/>
    <m/>
    <m/>
    <n v="162914"/>
    <n v="43429"/>
    <n v="45.24"/>
    <n v="2036.43"/>
  </r>
  <r>
    <x v="88"/>
    <x v="88"/>
    <x v="6"/>
    <x v="7"/>
    <x v="65"/>
    <x v="7527"/>
    <n v="124684"/>
    <n v="69.27"/>
    <n v="7120.28"/>
    <n v="993279.06"/>
    <n v="9946.65"/>
    <n v="16234"/>
    <n v="9.02"/>
    <n v="66.31"/>
    <n v="119949.68"/>
    <m/>
    <m/>
    <m/>
    <m/>
    <m/>
    <m/>
    <m/>
    <m/>
    <m/>
    <m/>
    <n v="267000"/>
    <n v="34793"/>
    <n v="19.329999999999998"/>
    <n v="1780"/>
  </r>
  <r>
    <x v="215"/>
    <x v="215"/>
    <x v="12"/>
    <x v="2"/>
    <x v="12"/>
    <x v="7528"/>
    <n v="14569"/>
    <n v="86.72"/>
    <n v="5960"/>
    <n v="77599.199999999997"/>
    <n v="0"/>
    <m/>
    <m/>
    <m/>
    <m/>
    <m/>
    <m/>
    <m/>
    <m/>
    <m/>
    <n v="6052"/>
    <n v="10267"/>
    <n v="61.11"/>
    <n v="432"/>
    <n v="135467.97"/>
    <n v="231400"/>
    <n v="2433"/>
    <n v="14.48"/>
    <n v="16528.57"/>
  </r>
  <r>
    <x v="71"/>
    <x v="71"/>
    <x v="12"/>
    <x v="7"/>
    <x v="38"/>
    <x v="7529"/>
    <n v="58338"/>
    <n v="86.81"/>
    <n v="6838.55"/>
    <n v="356151.87"/>
    <n v="0"/>
    <m/>
    <m/>
    <m/>
    <m/>
    <m/>
    <m/>
    <m/>
    <m/>
    <m/>
    <m/>
    <m/>
    <m/>
    <m/>
    <m/>
    <n v="176.11"/>
    <n v="15726"/>
    <n v="23.4"/>
    <n v="3.14"/>
  </r>
  <r>
    <x v="73"/>
    <x v="73"/>
    <x v="7"/>
    <x v="7"/>
    <x v="25"/>
    <x v="7530"/>
    <n v="12884"/>
    <n v="16.27"/>
    <n v="2340.61"/>
    <n v="143666.4"/>
    <n v="17252.18"/>
    <n v="15214"/>
    <n v="19.21"/>
    <m/>
    <m/>
    <m/>
    <m/>
    <m/>
    <m/>
    <m/>
    <m/>
    <m/>
    <m/>
    <m/>
    <m/>
    <n v="0"/>
    <m/>
    <m/>
    <n v="0"/>
  </r>
  <r>
    <x v="126"/>
    <x v="126"/>
    <x v="13"/>
    <x v="7"/>
    <x v="64"/>
    <x v="7531"/>
    <n v="92594"/>
    <n v="102.88"/>
    <n v="9480.65"/>
    <n v="661275.56999999995"/>
    <n v="0"/>
    <m/>
    <m/>
    <m/>
    <m/>
    <m/>
    <m/>
    <m/>
    <m/>
    <m/>
    <m/>
    <m/>
    <m/>
    <m/>
    <m/>
    <n v="4010.43"/>
    <n v="25866"/>
    <n v="28.74"/>
    <n v="53.47"/>
  </r>
  <r>
    <x v="63"/>
    <x v="63"/>
    <x v="13"/>
    <x v="2"/>
    <x v="38"/>
    <x v="7532"/>
    <n v="31635"/>
    <n v="47.08"/>
    <n v="2915"/>
    <n v="151813.20000000001"/>
    <n v="21919.5"/>
    <n v="28831"/>
    <n v="42.9"/>
    <n v="391.42"/>
    <n v="264333.77"/>
    <m/>
    <m/>
    <m/>
    <m/>
    <m/>
    <m/>
    <m/>
    <m/>
    <m/>
    <m/>
    <n v="423736.54"/>
    <n v="89542"/>
    <n v="133.25"/>
    <n v="7566.72"/>
  </r>
  <r>
    <x v="104"/>
    <x v="104"/>
    <x v="8"/>
    <x v="4"/>
    <x v="12"/>
    <x v="4"/>
    <m/>
    <m/>
    <m/>
    <m/>
    <n v="0"/>
    <m/>
    <m/>
    <m/>
    <m/>
    <m/>
    <m/>
    <m/>
    <m/>
    <m/>
    <m/>
    <m/>
    <m/>
    <m/>
    <m/>
    <n v="115239"/>
    <n v="17858"/>
    <n v="106.3"/>
    <n v="8231.36"/>
  </r>
  <r>
    <x v="98"/>
    <x v="98"/>
    <x v="10"/>
    <x v="12"/>
    <x v="6"/>
    <x v="0"/>
    <n v="0"/>
    <n v="0"/>
    <n v="0"/>
    <n v="0"/>
    <n v="0"/>
    <n v="0"/>
    <n v="0"/>
    <m/>
    <m/>
    <m/>
    <m/>
    <m/>
    <m/>
    <m/>
    <m/>
    <m/>
    <m/>
    <m/>
    <m/>
    <n v="180000"/>
    <n v="11784"/>
    <n v="122.75"/>
    <n v="22500"/>
  </r>
  <r>
    <x v="36"/>
    <x v="36"/>
    <x v="5"/>
    <x v="2"/>
    <x v="67"/>
    <x v="7533"/>
    <n v="122399"/>
    <n v="121.43"/>
    <n v="7973.58"/>
    <n v="622896.32999999996"/>
    <n v="0"/>
    <m/>
    <m/>
    <m/>
    <m/>
    <m/>
    <m/>
    <m/>
    <m/>
    <m/>
    <m/>
    <m/>
    <m/>
    <m/>
    <m/>
    <n v="177866"/>
    <n v="14248"/>
    <n v="14.13"/>
    <n v="2117.4499999999998"/>
  </r>
  <r>
    <x v="106"/>
    <x v="106"/>
    <x v="10"/>
    <x v="7"/>
    <x v="9"/>
    <x v="5762"/>
    <n v="32861"/>
    <n v="68.459999999999994"/>
    <n v="8920"/>
    <n v="331824"/>
    <n v="0"/>
    <m/>
    <m/>
    <m/>
    <m/>
    <m/>
    <m/>
    <m/>
    <m/>
    <m/>
    <m/>
    <m/>
    <m/>
    <m/>
    <m/>
    <n v="93.58"/>
    <n v="2204"/>
    <n v="4.59"/>
    <n v="2.34"/>
  </r>
  <r>
    <x v="226"/>
    <x v="226"/>
    <x v="14"/>
    <x v="2"/>
    <x v="42"/>
    <x v="7534"/>
    <n v="43597"/>
    <n v="121.1"/>
    <n v="7763.5"/>
    <n v="216601.65"/>
    <n v="0"/>
    <m/>
    <m/>
    <m/>
    <m/>
    <m/>
    <m/>
    <m/>
    <m/>
    <m/>
    <m/>
    <m/>
    <m/>
    <m/>
    <m/>
    <n v="30530"/>
    <n v="7112"/>
    <n v="19.760000000000002"/>
    <n v="1017.67"/>
  </r>
  <r>
    <x v="133"/>
    <x v="133"/>
    <x v="7"/>
    <x v="5"/>
    <x v="22"/>
    <x v="7535"/>
    <n v="8951"/>
    <n v="29.84"/>
    <n v="3326.4"/>
    <n v="77338.8"/>
    <n v="3681"/>
    <n v="10915"/>
    <n v="36.380000000000003"/>
    <m/>
    <m/>
    <m/>
    <m/>
    <m/>
    <m/>
    <m/>
    <m/>
    <m/>
    <m/>
    <m/>
    <m/>
    <n v="54.81"/>
    <n v="3113"/>
    <n v="10.38"/>
    <n v="2.19"/>
  </r>
  <r>
    <x v="11"/>
    <x v="11"/>
    <x v="1"/>
    <x v="7"/>
    <x v="10"/>
    <x v="4"/>
    <m/>
    <m/>
    <m/>
    <m/>
    <n v="0"/>
    <m/>
    <m/>
    <m/>
    <m/>
    <m/>
    <m/>
    <m/>
    <m/>
    <m/>
    <m/>
    <m/>
    <m/>
    <m/>
    <m/>
    <n v="0"/>
    <m/>
    <m/>
    <n v="0"/>
  </r>
  <r>
    <x v="19"/>
    <x v="19"/>
    <x v="8"/>
    <x v="2"/>
    <x v="63"/>
    <x v="4"/>
    <m/>
    <m/>
    <m/>
    <m/>
    <n v="0"/>
    <m/>
    <m/>
    <m/>
    <m/>
    <m/>
    <m/>
    <m/>
    <m/>
    <m/>
    <m/>
    <m/>
    <m/>
    <m/>
    <m/>
    <n v="0"/>
    <m/>
    <m/>
    <n v="0"/>
  </r>
  <r>
    <x v="122"/>
    <x v="122"/>
    <x v="6"/>
    <x v="4"/>
    <x v="121"/>
    <x v="7536"/>
    <n v="445391"/>
    <n v="129.78"/>
    <n v="11169.63"/>
    <n v="2970898.02"/>
    <n v="428.71"/>
    <n v="4313"/>
    <n v="1.26"/>
    <n v="1.5"/>
    <n v="5169.9399999999996"/>
    <n v="136"/>
    <n v="349"/>
    <n v="0.1"/>
    <n v="0"/>
    <n v="1722.98"/>
    <n v="2788"/>
    <n v="10122"/>
    <n v="2.95"/>
    <n v="9"/>
    <n v="62406.59"/>
    <n v="24381.73"/>
    <n v="287873"/>
    <n v="83.88"/>
    <n v="85.25"/>
  </r>
  <r>
    <x v="30"/>
    <x v="30"/>
    <x v="6"/>
    <x v="5"/>
    <x v="128"/>
    <x v="7537"/>
    <n v="232304"/>
    <n v="146.66"/>
    <n v="11080.64"/>
    <n v="1360258.92"/>
    <n v="0"/>
    <m/>
    <m/>
    <m/>
    <m/>
    <m/>
    <m/>
    <m/>
    <m/>
    <m/>
    <m/>
    <m/>
    <m/>
    <m/>
    <m/>
    <n v="4290"/>
    <n v="23466"/>
    <n v="14.81"/>
    <n v="32.5"/>
  </r>
  <r>
    <x v="75"/>
    <x v="75"/>
    <x v="0"/>
    <x v="5"/>
    <x v="9"/>
    <x v="7538"/>
    <n v="16708"/>
    <n v="34.81"/>
    <n v="3578.5"/>
    <n v="133120.20000000001"/>
    <n v="22937.919999999998"/>
    <n v="32362"/>
    <n v="67.42"/>
    <n v="573.45000000000005"/>
    <n v="276615.31"/>
    <m/>
    <m/>
    <m/>
    <m/>
    <m/>
    <m/>
    <m/>
    <m/>
    <m/>
    <m/>
    <n v="103100"/>
    <n v="2863"/>
    <n v="5.96"/>
    <n v="2577.5"/>
  </r>
  <r>
    <x v="77"/>
    <x v="77"/>
    <x v="11"/>
    <x v="1"/>
    <x v="51"/>
    <x v="4"/>
    <m/>
    <m/>
    <m/>
    <m/>
    <n v="0"/>
    <m/>
    <m/>
    <m/>
    <m/>
    <m/>
    <m/>
    <m/>
    <m/>
    <m/>
    <m/>
    <m/>
    <m/>
    <m/>
    <m/>
    <n v="112.29"/>
    <n v="2094"/>
    <n v="174.5"/>
    <n v="112.29"/>
  </r>
  <r>
    <x v="67"/>
    <x v="67"/>
    <x v="7"/>
    <x v="2"/>
    <x v="42"/>
    <x v="7539"/>
    <n v="4948"/>
    <n v="13.74"/>
    <n v="1394.67"/>
    <n v="38911.199999999997"/>
    <n v="6080.5"/>
    <n v="5468"/>
    <n v="15.19"/>
    <n v="202.68"/>
    <n v="73326.63"/>
    <m/>
    <m/>
    <m/>
    <m/>
    <m/>
    <m/>
    <m/>
    <m/>
    <m/>
    <m/>
    <n v="62500"/>
    <n v="4806"/>
    <n v="13.35"/>
    <n v="2083.33"/>
  </r>
  <r>
    <x v="87"/>
    <x v="87"/>
    <x v="14"/>
    <x v="4"/>
    <x v="107"/>
    <x v="7540"/>
    <n v="1739"/>
    <n v="1.88"/>
    <n v="110.04"/>
    <n v="7879.89"/>
    <n v="546.07000000000005"/>
    <n v="870"/>
    <n v="0.94"/>
    <n v="7.09"/>
    <n v="6585.24"/>
    <m/>
    <m/>
    <m/>
    <m/>
    <m/>
    <m/>
    <m/>
    <m/>
    <m/>
    <m/>
    <n v="5475"/>
    <n v="49179"/>
    <n v="53.22"/>
    <n v="71.099999999999994"/>
  </r>
  <r>
    <x v="83"/>
    <x v="83"/>
    <x v="3"/>
    <x v="2"/>
    <x v="9"/>
    <x v="7541"/>
    <n v="20135"/>
    <n v="41.95"/>
    <n v="3485.1"/>
    <n v="129645.72"/>
    <n v="23167.22"/>
    <n v="39961"/>
    <n v="83.25"/>
    <n v="579.17999999999995"/>
    <n v="279380.40999999997"/>
    <m/>
    <m/>
    <m/>
    <m/>
    <m/>
    <m/>
    <m/>
    <m/>
    <m/>
    <m/>
    <n v="1190"/>
    <n v="10248"/>
    <n v="21.35"/>
    <n v="29.75"/>
  </r>
  <r>
    <x v="81"/>
    <x v="81"/>
    <x v="7"/>
    <x v="7"/>
    <x v="9"/>
    <x v="7542"/>
    <n v="14276"/>
    <n v="29.74"/>
    <n v="4398.28"/>
    <n v="163615.82999999999"/>
    <n v="0"/>
    <m/>
    <m/>
    <m/>
    <m/>
    <m/>
    <m/>
    <m/>
    <m/>
    <m/>
    <m/>
    <m/>
    <m/>
    <m/>
    <m/>
    <n v="69"/>
    <n v="3199"/>
    <n v="6.66"/>
    <n v="1.73"/>
  </r>
  <r>
    <x v="3"/>
    <x v="3"/>
    <x v="2"/>
    <x v="12"/>
    <x v="6"/>
    <x v="4"/>
    <m/>
    <m/>
    <m/>
    <m/>
    <n v="0"/>
    <m/>
    <m/>
    <m/>
    <m/>
    <m/>
    <m/>
    <m/>
    <m/>
    <m/>
    <m/>
    <m/>
    <m/>
    <m/>
    <m/>
    <n v="0"/>
    <m/>
    <m/>
    <n v="0"/>
  </r>
  <r>
    <x v="17"/>
    <x v="17"/>
    <x v="11"/>
    <x v="5"/>
    <x v="65"/>
    <x v="7543"/>
    <n v="134686"/>
    <n v="74.83"/>
    <n v="8241.33"/>
    <n v="1149666"/>
    <n v="14366.4"/>
    <n v="15984"/>
    <n v="8.8800000000000008"/>
    <n v="95.78"/>
    <n v="173248.69"/>
    <m/>
    <m/>
    <m/>
    <m/>
    <m/>
    <m/>
    <m/>
    <m/>
    <m/>
    <m/>
    <n v="656630"/>
    <n v="72580"/>
    <n v="40.32"/>
    <n v="4377.53"/>
  </r>
  <r>
    <x v="46"/>
    <x v="46"/>
    <x v="10"/>
    <x v="1"/>
    <x v="11"/>
    <x v="7544"/>
    <n v="380"/>
    <n v="3.17"/>
    <n v="230.2"/>
    <n v="2140.86"/>
    <n v="0"/>
    <n v="62"/>
    <n v="0.52"/>
    <m/>
    <m/>
    <m/>
    <m/>
    <m/>
    <m/>
    <m/>
    <n v="1104"/>
    <n v="2261"/>
    <n v="18.84"/>
    <n v="110"/>
    <n v="24711.94"/>
    <n v="0.44"/>
    <n v="1094"/>
    <n v="9.1199999999999992"/>
    <n v="0.04"/>
  </r>
  <r>
    <x v="47"/>
    <x v="47"/>
    <x v="4"/>
    <x v="1"/>
    <x v="41"/>
    <x v="137"/>
    <n v="104"/>
    <n v="2.89"/>
    <n v="107.33"/>
    <n v="299.45999999999998"/>
    <n v="493.7"/>
    <n v="651"/>
    <n v="18.079999999999998"/>
    <m/>
    <m/>
    <m/>
    <m/>
    <m/>
    <m/>
    <m/>
    <m/>
    <m/>
    <m/>
    <m/>
    <m/>
    <n v="59"/>
    <n v="713"/>
    <n v="19.809999999999999"/>
    <n v="19.670000000000002"/>
  </r>
  <r>
    <x v="128"/>
    <x v="128"/>
    <x v="14"/>
    <x v="7"/>
    <x v="28"/>
    <x v="7545"/>
    <n v="7693"/>
    <n v="53.42"/>
    <n v="3998.33"/>
    <n v="44621.4"/>
    <n v="2181"/>
    <n v="3326"/>
    <n v="23.1"/>
    <n v="181.75"/>
    <n v="26301.33"/>
    <m/>
    <m/>
    <m/>
    <m/>
    <m/>
    <m/>
    <m/>
    <m/>
    <m/>
    <m/>
    <n v="25.13"/>
    <n v="2431"/>
    <n v="16.88"/>
    <n v="2.09"/>
  </r>
  <r>
    <x v="138"/>
    <x v="138"/>
    <x v="5"/>
    <x v="7"/>
    <x v="81"/>
    <x v="4"/>
    <m/>
    <m/>
    <m/>
    <m/>
    <n v="0"/>
    <m/>
    <m/>
    <m/>
    <m/>
    <m/>
    <m/>
    <m/>
    <m/>
    <m/>
    <m/>
    <m/>
    <m/>
    <m/>
    <m/>
    <n v="0"/>
    <n v="9721"/>
    <n v="26.13"/>
    <n v="0"/>
  </r>
  <r>
    <x v="3"/>
    <x v="3"/>
    <x v="3"/>
    <x v="5"/>
    <x v="3"/>
    <x v="7546"/>
    <n v="99058"/>
    <n v="114.65"/>
    <n v="10454.540000000001"/>
    <n v="700036.11"/>
    <n v="2559.65"/>
    <n v="3765"/>
    <n v="4.3600000000000003"/>
    <n v="35.549999999999997"/>
    <n v="30867.599999999999"/>
    <m/>
    <m/>
    <m/>
    <m/>
    <m/>
    <m/>
    <m/>
    <m/>
    <m/>
    <m/>
    <n v="261285"/>
    <n v="9823"/>
    <n v="11.37"/>
    <n v="3628.96"/>
  </r>
  <r>
    <x v="98"/>
    <x v="98"/>
    <x v="13"/>
    <x v="1"/>
    <x v="41"/>
    <x v="7547"/>
    <n v="574"/>
    <n v="15.94"/>
    <n v="811.33"/>
    <n v="2263.62"/>
    <n v="3134.82"/>
    <n v="5034"/>
    <n v="139.83000000000001"/>
    <m/>
    <m/>
    <m/>
    <m/>
    <m/>
    <m/>
    <m/>
    <m/>
    <m/>
    <m/>
    <m/>
    <m/>
    <n v="0"/>
    <m/>
    <m/>
    <n v="0"/>
  </r>
  <r>
    <x v="4"/>
    <x v="4"/>
    <x v="14"/>
    <x v="7"/>
    <x v="21"/>
    <x v="6652"/>
    <n v="22343"/>
    <n v="77.58"/>
    <n v="3211.29"/>
    <n v="71676.03"/>
    <n v="17505.330000000002"/>
    <n v="23017"/>
    <n v="79.92"/>
    <n v="729.39"/>
    <n v="211102.07999999999"/>
    <m/>
    <m/>
    <m/>
    <m/>
    <m/>
    <m/>
    <m/>
    <m/>
    <m/>
    <m/>
    <n v="423"/>
    <n v="2795"/>
    <n v="9.6999999999999993"/>
    <n v="17.63"/>
  </r>
  <r>
    <x v="101"/>
    <x v="101"/>
    <x v="12"/>
    <x v="7"/>
    <x v="36"/>
    <x v="7548"/>
    <n v="72372"/>
    <n v="97.27"/>
    <n v="9606.4500000000007"/>
    <n v="553908"/>
    <n v="0"/>
    <m/>
    <m/>
    <m/>
    <m/>
    <m/>
    <m/>
    <m/>
    <m/>
    <m/>
    <m/>
    <m/>
    <m/>
    <m/>
    <m/>
    <n v="0"/>
    <n v="22235"/>
    <n v="29.89"/>
    <n v="0"/>
  </r>
  <r>
    <x v="8"/>
    <x v="8"/>
    <x v="3"/>
    <x v="3"/>
    <x v="1"/>
    <x v="4"/>
    <m/>
    <m/>
    <m/>
    <m/>
    <n v="0"/>
    <m/>
    <m/>
    <m/>
    <m/>
    <m/>
    <m/>
    <m/>
    <m/>
    <m/>
    <m/>
    <m/>
    <m/>
    <m/>
    <m/>
    <n v="435.8"/>
    <n v="1123"/>
    <n v="15.6"/>
    <n v="72.63"/>
  </r>
  <r>
    <x v="4"/>
    <x v="4"/>
    <x v="2"/>
    <x v="18"/>
    <x v="16"/>
    <x v="1510"/>
    <n v="39"/>
    <n v="0.81"/>
    <n v="29.25"/>
    <n v="108.81"/>
    <n v="0"/>
    <m/>
    <m/>
    <m/>
    <m/>
    <m/>
    <m/>
    <m/>
    <m/>
    <m/>
    <m/>
    <m/>
    <m/>
    <m/>
    <m/>
    <n v="282"/>
    <n v="1062"/>
    <n v="22.13"/>
    <n v="70.5"/>
  </r>
  <r>
    <x v="80"/>
    <x v="80"/>
    <x v="12"/>
    <x v="5"/>
    <x v="69"/>
    <x v="7549"/>
    <n v="74560"/>
    <n v="107.13"/>
    <n v="7978.17"/>
    <n v="430342.62"/>
    <n v="0"/>
    <m/>
    <m/>
    <m/>
    <m/>
    <m/>
    <m/>
    <m/>
    <m/>
    <m/>
    <m/>
    <m/>
    <m/>
    <m/>
    <m/>
    <n v="158000"/>
    <n v="14574"/>
    <n v="20.94"/>
    <n v="2724.14"/>
  </r>
  <r>
    <x v="90"/>
    <x v="90"/>
    <x v="5"/>
    <x v="2"/>
    <x v="2"/>
    <x v="7550"/>
    <n v="89359"/>
    <n v="116.35"/>
    <n v="8583.75"/>
    <n v="510904.8"/>
    <n v="1302.6199999999999"/>
    <n v="1984"/>
    <n v="2.58"/>
    <n v="20.350000000000001"/>
    <n v="15708.67"/>
    <m/>
    <m/>
    <m/>
    <m/>
    <m/>
    <m/>
    <m/>
    <m/>
    <m/>
    <m/>
    <n v="2574.96"/>
    <n v="23197"/>
    <n v="30.2"/>
    <n v="40.229999999999997"/>
  </r>
  <r>
    <x v="39"/>
    <x v="39"/>
    <x v="15"/>
    <x v="4"/>
    <x v="119"/>
    <x v="0"/>
    <n v="0"/>
    <n v="0"/>
    <n v="0"/>
    <n v="0"/>
    <n v="0"/>
    <n v="0"/>
    <n v="0"/>
    <m/>
    <m/>
    <m/>
    <m/>
    <m/>
    <m/>
    <m/>
    <m/>
    <m/>
    <m/>
    <m/>
    <m/>
    <n v="0"/>
    <n v="0"/>
    <n v="0"/>
    <n v="0"/>
  </r>
  <r>
    <x v="197"/>
    <x v="197"/>
    <x v="9"/>
    <x v="13"/>
    <x v="6"/>
    <x v="4"/>
    <m/>
    <m/>
    <m/>
    <m/>
    <n v="0"/>
    <m/>
    <m/>
    <m/>
    <m/>
    <m/>
    <m/>
    <m/>
    <m/>
    <m/>
    <m/>
    <m/>
    <m/>
    <m/>
    <m/>
    <n v="256.67"/>
    <n v="3135"/>
    <n v="32.659999999999997"/>
    <n v="32.08"/>
  </r>
  <r>
    <x v="16"/>
    <x v="16"/>
    <x v="9"/>
    <x v="7"/>
    <x v="5"/>
    <x v="7551"/>
    <n v="66464"/>
    <n v="69.23"/>
    <n v="3397.5"/>
    <n v="252774"/>
    <n v="34237.629999999997"/>
    <n v="43943"/>
    <n v="45.77"/>
    <n v="427.97"/>
    <n v="412881.89"/>
    <m/>
    <m/>
    <m/>
    <m/>
    <m/>
    <m/>
    <m/>
    <m/>
    <m/>
    <m/>
    <n v="21341"/>
    <n v="13319"/>
    <n v="13.87"/>
    <n v="266.76"/>
  </r>
  <r>
    <x v="26"/>
    <x v="26"/>
    <x v="13"/>
    <x v="2"/>
    <x v="69"/>
    <x v="7552"/>
    <n v="15955"/>
    <n v="22.92"/>
    <n v="3186.21"/>
    <n v="171864"/>
    <n v="24390.880000000001"/>
    <n v="28760"/>
    <n v="41.32"/>
    <m/>
    <m/>
    <m/>
    <m/>
    <m/>
    <m/>
    <m/>
    <m/>
    <m/>
    <m/>
    <m/>
    <m/>
    <n v="1656.31"/>
    <n v="9439"/>
    <n v="13.56"/>
    <n v="28.56"/>
  </r>
  <r>
    <x v="20"/>
    <x v="20"/>
    <x v="4"/>
    <x v="2"/>
    <x v="26"/>
    <x v="7553"/>
    <n v="65799"/>
    <n v="80.64"/>
    <n v="5996.13"/>
    <n v="379195.41"/>
    <n v="0"/>
    <m/>
    <m/>
    <m/>
    <m/>
    <m/>
    <m/>
    <m/>
    <m/>
    <m/>
    <m/>
    <m/>
    <m/>
    <m/>
    <m/>
    <n v="122220"/>
    <n v="9699"/>
    <n v="11.89"/>
    <n v="1797.35"/>
  </r>
  <r>
    <x v="160"/>
    <x v="160"/>
    <x v="13"/>
    <x v="1"/>
    <x v="16"/>
    <x v="4"/>
    <m/>
    <m/>
    <m/>
    <m/>
    <n v="0"/>
    <m/>
    <m/>
    <m/>
    <m/>
    <m/>
    <m/>
    <m/>
    <m/>
    <m/>
    <m/>
    <m/>
    <m/>
    <m/>
    <m/>
    <n v="131.01"/>
    <n v="655"/>
    <n v="13.65"/>
    <n v="32.75"/>
  </r>
  <r>
    <x v="73"/>
    <x v="73"/>
    <x v="14"/>
    <x v="2"/>
    <x v="49"/>
    <x v="7554"/>
    <n v="29262"/>
    <n v="32.090000000000003"/>
    <n v="2962.55"/>
    <n v="209393.22"/>
    <n v="37247.33"/>
    <n v="46140"/>
    <n v="50.59"/>
    <n v="490.1"/>
    <n v="449176.76"/>
    <m/>
    <m/>
    <m/>
    <m/>
    <m/>
    <m/>
    <m/>
    <m/>
    <m/>
    <m/>
    <n v="3802"/>
    <n v="33457"/>
    <n v="36.69"/>
    <n v="50.03"/>
  </r>
  <r>
    <x v="42"/>
    <x v="42"/>
    <x v="7"/>
    <x v="2"/>
    <x v="15"/>
    <x v="7555"/>
    <n v="7616"/>
    <n v="17.63"/>
    <n v="1691.58"/>
    <n v="56634.21"/>
    <n v="5158.1000000000004"/>
    <n v="7096"/>
    <n v="16.43"/>
    <m/>
    <m/>
    <m/>
    <m/>
    <m/>
    <m/>
    <m/>
    <m/>
    <m/>
    <m/>
    <m/>
    <m/>
    <n v="39867"/>
    <n v="939"/>
    <n v="2.17"/>
    <n v="1107.42"/>
  </r>
  <r>
    <x v="176"/>
    <x v="176"/>
    <x v="12"/>
    <x v="12"/>
    <x v="6"/>
    <x v="4"/>
    <m/>
    <m/>
    <m/>
    <m/>
    <n v="0"/>
    <m/>
    <m/>
    <m/>
    <m/>
    <m/>
    <m/>
    <m/>
    <m/>
    <m/>
    <m/>
    <m/>
    <m/>
    <m/>
    <m/>
    <n v="0"/>
    <m/>
    <m/>
    <n v="0"/>
  </r>
  <r>
    <x v="25"/>
    <x v="25"/>
    <x v="0"/>
    <x v="14"/>
    <x v="17"/>
    <x v="7556"/>
    <n v="59000"/>
    <n v="98.33"/>
    <n v="9316"/>
    <n v="433194"/>
    <n v="0"/>
    <m/>
    <m/>
    <m/>
    <m/>
    <m/>
    <m/>
    <m/>
    <m/>
    <m/>
    <m/>
    <m/>
    <m/>
    <m/>
    <m/>
    <n v="2610"/>
    <n v="16099"/>
    <n v="26.83"/>
    <n v="52.2"/>
  </r>
  <r>
    <x v="22"/>
    <x v="22"/>
    <x v="8"/>
    <x v="0"/>
    <x v="30"/>
    <x v="7557"/>
    <n v="18147"/>
    <n v="31.51"/>
    <n v="2696.33"/>
    <n v="120364.32"/>
    <n v="15454.9"/>
    <n v="15005"/>
    <n v="26.05"/>
    <n v="321.98"/>
    <n v="186375.25"/>
    <m/>
    <m/>
    <m/>
    <m/>
    <m/>
    <m/>
    <m/>
    <m/>
    <m/>
    <m/>
    <n v="138.97"/>
    <n v="14936"/>
    <n v="25.93"/>
    <n v="2.9"/>
  </r>
  <r>
    <x v="44"/>
    <x v="44"/>
    <x v="0"/>
    <x v="12"/>
    <x v="4"/>
    <x v="7558"/>
    <n v="3319"/>
    <n v="39.51"/>
    <n v="2520.86"/>
    <n v="16410.78"/>
    <n v="2908.83"/>
    <n v="3810"/>
    <n v="45.36"/>
    <m/>
    <m/>
    <m/>
    <m/>
    <m/>
    <m/>
    <m/>
    <m/>
    <m/>
    <m/>
    <m/>
    <m/>
    <n v="471"/>
    <n v="4418"/>
    <n v="52.6"/>
    <n v="67.290000000000006"/>
  </r>
  <r>
    <x v="99"/>
    <x v="99"/>
    <x v="0"/>
    <x v="5"/>
    <x v="93"/>
    <x v="7559"/>
    <n v="24689"/>
    <n v="62.35"/>
    <n v="6227.15"/>
    <n v="191111.28"/>
    <n v="22063"/>
    <n v="18749"/>
    <n v="47.35"/>
    <n v="668.58"/>
    <n v="266064.34000000003"/>
    <m/>
    <m/>
    <m/>
    <m/>
    <m/>
    <m/>
    <m/>
    <m/>
    <m/>
    <m/>
    <n v="103000"/>
    <n v="3418"/>
    <n v="8.6300000000000008"/>
    <n v="3121.21"/>
  </r>
  <r>
    <x v="197"/>
    <x v="197"/>
    <x v="12"/>
    <x v="12"/>
    <x v="1"/>
    <x v="4"/>
    <m/>
    <m/>
    <m/>
    <m/>
    <n v="0"/>
    <m/>
    <m/>
    <m/>
    <m/>
    <m/>
    <m/>
    <m/>
    <m/>
    <m/>
    <m/>
    <m/>
    <m/>
    <m/>
    <m/>
    <n v="25.55"/>
    <n v="27084"/>
    <n v="376.17"/>
    <n v="4.26"/>
  </r>
  <r>
    <x v="56"/>
    <x v="56"/>
    <x v="2"/>
    <x v="40"/>
    <x v="31"/>
    <x v="7560"/>
    <n v="8326"/>
    <n v="34.69"/>
    <n v="1134"/>
    <n v="21092.400000000001"/>
    <n v="3451.02"/>
    <n v="6625"/>
    <n v="27.6"/>
    <n v="172.55"/>
    <n v="41616.870000000003"/>
    <m/>
    <m/>
    <m/>
    <m/>
    <m/>
    <m/>
    <m/>
    <m/>
    <m/>
    <m/>
    <n v="21411"/>
    <n v="2719"/>
    <n v="11.33"/>
    <n v="1070.55"/>
  </r>
  <r>
    <x v="52"/>
    <x v="52"/>
    <x v="4"/>
    <x v="18"/>
    <x v="32"/>
    <x v="7561"/>
    <n v="6139"/>
    <n v="56.84"/>
    <n v="3035.33"/>
    <n v="25405.74"/>
    <n v="2465.5700000000002"/>
    <n v="4112"/>
    <n v="38.07"/>
    <m/>
    <m/>
    <m/>
    <m/>
    <m/>
    <m/>
    <m/>
    <m/>
    <m/>
    <m/>
    <m/>
    <m/>
    <n v="502"/>
    <n v="4193"/>
    <n v="38.82"/>
    <n v="55.78"/>
  </r>
  <r>
    <x v="45"/>
    <x v="45"/>
    <x v="4"/>
    <x v="7"/>
    <x v="6"/>
    <x v="7562"/>
    <n v="2670"/>
    <n v="27.81"/>
    <n v="2495.25"/>
    <n v="18564.66"/>
    <n v="2017.46"/>
    <n v="2527"/>
    <n v="26.32"/>
    <n v="252.18"/>
    <n v="24329.14"/>
    <m/>
    <m/>
    <m/>
    <m/>
    <m/>
    <m/>
    <m/>
    <m/>
    <m/>
    <m/>
    <n v="123.52"/>
    <n v="614"/>
    <n v="6.4"/>
    <n v="15.44"/>
  </r>
  <r>
    <x v="19"/>
    <x v="19"/>
    <x v="1"/>
    <x v="7"/>
    <x v="52"/>
    <x v="7563"/>
    <n v="18641"/>
    <n v="39.83"/>
    <n v="4845.2299999999996"/>
    <n v="175736.52"/>
    <n v="19278.37"/>
    <n v="22920"/>
    <n v="48.97"/>
    <n v="494.32"/>
    <n v="232483.65"/>
    <m/>
    <m/>
    <m/>
    <m/>
    <m/>
    <m/>
    <m/>
    <m/>
    <m/>
    <m/>
    <n v="3033"/>
    <n v="25399"/>
    <n v="54.27"/>
    <n v="77.77"/>
  </r>
  <r>
    <x v="78"/>
    <x v="78"/>
    <x v="4"/>
    <x v="11"/>
    <x v="123"/>
    <x v="4"/>
    <m/>
    <m/>
    <m/>
    <m/>
    <n v="0"/>
    <m/>
    <m/>
    <m/>
    <m/>
    <m/>
    <m/>
    <m/>
    <m/>
    <m/>
    <m/>
    <m/>
    <m/>
    <m/>
    <m/>
    <n v="113700"/>
    <n v="12275"/>
    <n v="24.95"/>
    <n v="2773.17"/>
  </r>
  <r>
    <x v="25"/>
    <x v="25"/>
    <x v="13"/>
    <x v="4"/>
    <x v="26"/>
    <x v="7564"/>
    <n v="2442"/>
    <n v="2.99"/>
    <n v="252.93"/>
    <n v="15995.07"/>
    <n v="0"/>
    <m/>
    <m/>
    <m/>
    <m/>
    <m/>
    <m/>
    <m/>
    <m/>
    <m/>
    <n v="1092"/>
    <n v="1980"/>
    <n v="2.4300000000000002"/>
    <n v="16"/>
    <n v="24443.33"/>
    <n v="6104"/>
    <n v="40593"/>
    <n v="49.75"/>
    <n v="89.76"/>
  </r>
  <r>
    <x v="138"/>
    <x v="138"/>
    <x v="14"/>
    <x v="6"/>
    <x v="28"/>
    <x v="578"/>
    <n v="362"/>
    <n v="2.5099999999999998"/>
    <n v="159.33000000000001"/>
    <n v="1778.16"/>
    <n v="0"/>
    <m/>
    <m/>
    <m/>
    <m/>
    <m/>
    <m/>
    <m/>
    <m/>
    <m/>
    <m/>
    <m/>
    <m/>
    <m/>
    <m/>
    <n v="0"/>
    <m/>
    <m/>
    <n v="0"/>
  </r>
  <r>
    <x v="102"/>
    <x v="102"/>
    <x v="1"/>
    <x v="2"/>
    <x v="40"/>
    <x v="7565"/>
    <n v="10363"/>
    <n v="12.34"/>
    <n v="1410"/>
    <n v="91791"/>
    <n v="0"/>
    <m/>
    <m/>
    <m/>
    <m/>
    <m/>
    <m/>
    <m/>
    <m/>
    <m/>
    <m/>
    <m/>
    <m/>
    <m/>
    <m/>
    <n v="0"/>
    <n v="4215"/>
    <n v="5.0199999999999996"/>
    <n v="0"/>
  </r>
  <r>
    <x v="4"/>
    <x v="4"/>
    <x v="3"/>
    <x v="7"/>
    <x v="21"/>
    <x v="7566"/>
    <n v="16473"/>
    <n v="57.2"/>
    <n v="6031.21"/>
    <n v="134616.57"/>
    <n v="18308.439999999999"/>
    <n v="28700"/>
    <n v="99.65"/>
    <n v="762.85"/>
    <n v="220786.95"/>
    <m/>
    <m/>
    <m/>
    <m/>
    <m/>
    <m/>
    <m/>
    <m/>
    <m/>
    <m/>
    <n v="1198"/>
    <n v="4902"/>
    <n v="17.02"/>
    <n v="49.92"/>
  </r>
  <r>
    <x v="94"/>
    <x v="94"/>
    <x v="3"/>
    <x v="7"/>
    <x v="66"/>
    <x v="7567"/>
    <n v="37519"/>
    <n v="142.12"/>
    <n v="11998.18"/>
    <n v="245482.8"/>
    <n v="0"/>
    <m/>
    <m/>
    <m/>
    <m/>
    <m/>
    <m/>
    <m/>
    <m/>
    <m/>
    <m/>
    <m/>
    <m/>
    <m/>
    <m/>
    <n v="681.77"/>
    <n v="1869"/>
    <n v="7.08"/>
    <n v="30.99"/>
  </r>
  <r>
    <x v="159"/>
    <x v="159"/>
    <x v="9"/>
    <x v="4"/>
    <x v="46"/>
    <x v="4"/>
    <m/>
    <m/>
    <m/>
    <m/>
    <n v="0"/>
    <m/>
    <m/>
    <m/>
    <m/>
    <m/>
    <m/>
    <m/>
    <m/>
    <m/>
    <m/>
    <m/>
    <m/>
    <m/>
    <m/>
    <n v="192.37"/>
    <n v="74381"/>
    <n v="238.4"/>
    <n v="7.4"/>
  </r>
  <r>
    <x v="46"/>
    <x v="46"/>
    <x v="11"/>
    <x v="5"/>
    <x v="59"/>
    <x v="7568"/>
    <n v="152928"/>
    <n v="109.86"/>
    <n v="11032.76"/>
    <n v="1190214"/>
    <n v="0"/>
    <n v="1475"/>
    <n v="1.06"/>
    <m/>
    <m/>
    <m/>
    <m/>
    <m/>
    <m/>
    <m/>
    <m/>
    <m/>
    <m/>
    <m/>
    <m/>
    <n v="0"/>
    <n v="30240"/>
    <n v="21.72"/>
    <n v="0"/>
  </r>
  <r>
    <x v="46"/>
    <x v="46"/>
    <x v="11"/>
    <x v="1"/>
    <x v="11"/>
    <x v="4"/>
    <m/>
    <m/>
    <m/>
    <m/>
    <n v="0"/>
    <m/>
    <m/>
    <m/>
    <m/>
    <m/>
    <m/>
    <m/>
    <m/>
    <m/>
    <m/>
    <m/>
    <m/>
    <m/>
    <m/>
    <n v="0"/>
    <n v="3698"/>
    <n v="30.82"/>
    <n v="0"/>
  </r>
  <r>
    <x v="2"/>
    <x v="2"/>
    <x v="13"/>
    <x v="6"/>
    <x v="4"/>
    <x v="2238"/>
    <n v="137"/>
    <n v="1.63"/>
    <n v="15.29"/>
    <n v="99.51"/>
    <n v="110.68"/>
    <n v="150"/>
    <n v="1.79"/>
    <n v="15.81"/>
    <n v="1334.69"/>
    <m/>
    <m/>
    <m/>
    <m/>
    <m/>
    <m/>
    <m/>
    <m/>
    <m/>
    <m/>
    <n v="451.72"/>
    <n v="2390"/>
    <n v="28.45"/>
    <n v="64.53"/>
  </r>
  <r>
    <x v="103"/>
    <x v="103"/>
    <x v="8"/>
    <x v="28"/>
    <x v="16"/>
    <x v="0"/>
    <n v="0"/>
    <n v="0"/>
    <n v="0"/>
    <n v="0"/>
    <n v="0"/>
    <m/>
    <m/>
    <m/>
    <m/>
    <m/>
    <m/>
    <m/>
    <m/>
    <m/>
    <m/>
    <m/>
    <m/>
    <m/>
    <m/>
    <n v="98.92"/>
    <n v="207"/>
    <n v="4.3099999999999996"/>
    <n v="24.73"/>
  </r>
  <r>
    <x v="124"/>
    <x v="124"/>
    <x v="3"/>
    <x v="7"/>
    <x v="11"/>
    <x v="7569"/>
    <n v="7337"/>
    <n v="61.14"/>
    <n v="4873.8"/>
    <n v="45326.34"/>
    <n v="0"/>
    <m/>
    <m/>
    <m/>
    <m/>
    <n v="5671"/>
    <n v="9662"/>
    <n v="80.52"/>
    <n v="567"/>
    <n v="71845.899999999994"/>
    <m/>
    <m/>
    <m/>
    <m/>
    <m/>
    <n v="6500"/>
    <n v="1176"/>
    <n v="9.8000000000000007"/>
    <n v="650"/>
  </r>
  <r>
    <x v="26"/>
    <x v="26"/>
    <x v="2"/>
    <x v="7"/>
    <x v="15"/>
    <x v="7570"/>
    <n v="26894"/>
    <n v="62.25"/>
    <n v="3195.39"/>
    <n v="106981.62"/>
    <n v="9280"/>
    <n v="17000"/>
    <n v="39.35"/>
    <n v="257.77999999999997"/>
    <n v="111910.3"/>
    <m/>
    <m/>
    <m/>
    <m/>
    <m/>
    <m/>
    <m/>
    <m/>
    <m/>
    <m/>
    <n v="347700"/>
    <n v="17196"/>
    <n v="39.81"/>
    <n v="9658.33"/>
  </r>
  <r>
    <x v="99"/>
    <x v="99"/>
    <x v="12"/>
    <x v="12"/>
    <x v="68"/>
    <x v="4"/>
    <m/>
    <m/>
    <m/>
    <m/>
    <n v="0"/>
    <m/>
    <m/>
    <m/>
    <m/>
    <m/>
    <m/>
    <m/>
    <m/>
    <m/>
    <m/>
    <m/>
    <m/>
    <m/>
    <m/>
    <n v="0"/>
    <m/>
    <m/>
    <n v="0"/>
  </r>
  <r>
    <x v="94"/>
    <x v="94"/>
    <x v="0"/>
    <x v="2"/>
    <x v="38"/>
    <x v="7571"/>
    <n v="78427"/>
    <n v="116.71"/>
    <n v="6560"/>
    <n v="341644.79999999999"/>
    <n v="0"/>
    <m/>
    <m/>
    <m/>
    <m/>
    <m/>
    <m/>
    <m/>
    <m/>
    <m/>
    <m/>
    <m/>
    <m/>
    <m/>
    <m/>
    <n v="1239.22"/>
    <n v="4625"/>
    <n v="6.88"/>
    <n v="22.13"/>
  </r>
  <r>
    <x v="8"/>
    <x v="8"/>
    <x v="14"/>
    <x v="3"/>
    <x v="1"/>
    <x v="4"/>
    <m/>
    <m/>
    <m/>
    <m/>
    <n v="0"/>
    <m/>
    <m/>
    <m/>
    <m/>
    <m/>
    <m/>
    <m/>
    <m/>
    <m/>
    <m/>
    <m/>
    <m/>
    <m/>
    <m/>
    <n v="0"/>
    <n v="4742"/>
    <n v="65.86"/>
    <n v="0"/>
  </r>
  <r>
    <x v="77"/>
    <x v="77"/>
    <x v="14"/>
    <x v="28"/>
    <x v="6"/>
    <x v="4"/>
    <m/>
    <m/>
    <m/>
    <m/>
    <n v="0"/>
    <m/>
    <m/>
    <m/>
    <m/>
    <m/>
    <m/>
    <m/>
    <m/>
    <m/>
    <m/>
    <m/>
    <m/>
    <m/>
    <m/>
    <n v="0"/>
    <m/>
    <m/>
    <n v="0"/>
  </r>
  <r>
    <x v="143"/>
    <x v="143"/>
    <x v="12"/>
    <x v="2"/>
    <x v="29"/>
    <x v="7572"/>
    <n v="82830"/>
    <n v="132.74"/>
    <n v="7785.38"/>
    <n v="376501.2"/>
    <n v="0"/>
    <m/>
    <m/>
    <m/>
    <m/>
    <m/>
    <m/>
    <m/>
    <m/>
    <m/>
    <m/>
    <m/>
    <m/>
    <m/>
    <m/>
    <n v="1.61"/>
    <n v="3632"/>
    <n v="5.82"/>
    <n v="0.03"/>
  </r>
  <r>
    <x v="44"/>
    <x v="44"/>
    <x v="3"/>
    <x v="4"/>
    <x v="5"/>
    <x v="7573"/>
    <n v="5923"/>
    <n v="6.17"/>
    <n v="309.14"/>
    <n v="22999.83"/>
    <n v="1474.3"/>
    <n v="2789"/>
    <n v="2.91"/>
    <n v="18.43"/>
    <n v="17778.990000000002"/>
    <m/>
    <m/>
    <m/>
    <m/>
    <m/>
    <m/>
    <m/>
    <m/>
    <m/>
    <m/>
    <n v="6497"/>
    <n v="46843"/>
    <n v="48.79"/>
    <n v="81.209999999999994"/>
  </r>
  <r>
    <x v="139"/>
    <x v="139"/>
    <x v="6"/>
    <x v="1"/>
    <x v="28"/>
    <x v="7574"/>
    <n v="1610"/>
    <n v="11.18"/>
    <n v="640.75"/>
    <n v="7150.77"/>
    <n v="0"/>
    <m/>
    <m/>
    <m/>
    <m/>
    <m/>
    <m/>
    <m/>
    <m/>
    <m/>
    <m/>
    <m/>
    <m/>
    <m/>
    <m/>
    <n v="975"/>
    <n v="10365"/>
    <n v="71.98"/>
    <n v="81.25"/>
  </r>
  <r>
    <x v="74"/>
    <x v="74"/>
    <x v="0"/>
    <x v="1"/>
    <x v="19"/>
    <x v="5804"/>
    <n v="50"/>
    <n v="0.28000000000000003"/>
    <n v="16.2"/>
    <n v="225.99"/>
    <n v="0"/>
    <m/>
    <m/>
    <m/>
    <m/>
    <m/>
    <m/>
    <m/>
    <m/>
    <m/>
    <m/>
    <m/>
    <m/>
    <m/>
    <m/>
    <n v="8.02"/>
    <n v="116"/>
    <n v="0.64"/>
    <n v="0.53"/>
  </r>
  <r>
    <x v="20"/>
    <x v="20"/>
    <x v="0"/>
    <x v="2"/>
    <x v="26"/>
    <x v="7575"/>
    <n v="105494"/>
    <n v="129.28"/>
    <n v="10123.76"/>
    <n v="640226.88"/>
    <n v="0"/>
    <m/>
    <m/>
    <m/>
    <m/>
    <m/>
    <m/>
    <m/>
    <m/>
    <m/>
    <m/>
    <m/>
    <m/>
    <m/>
    <m/>
    <n v="203490"/>
    <n v="14020"/>
    <n v="17.18"/>
    <n v="2992.5"/>
  </r>
  <r>
    <x v="4"/>
    <x v="4"/>
    <x v="15"/>
    <x v="18"/>
    <x v="16"/>
    <x v="7576"/>
    <n v="183"/>
    <n v="3.81"/>
    <n v="131"/>
    <n v="487.32"/>
    <n v="0"/>
    <m/>
    <m/>
    <m/>
    <m/>
    <m/>
    <m/>
    <m/>
    <m/>
    <m/>
    <m/>
    <m/>
    <m/>
    <m/>
    <m/>
    <n v="470"/>
    <n v="2482"/>
    <n v="51.71"/>
    <n v="117.5"/>
  </r>
  <r>
    <x v="78"/>
    <x v="78"/>
    <x v="12"/>
    <x v="1"/>
    <x v="51"/>
    <x v="4"/>
    <m/>
    <m/>
    <m/>
    <m/>
    <n v="0"/>
    <m/>
    <m/>
    <m/>
    <m/>
    <m/>
    <m/>
    <m/>
    <m/>
    <m/>
    <m/>
    <m/>
    <m/>
    <m/>
    <m/>
    <n v="13600"/>
    <n v="1175"/>
    <n v="97.92"/>
    <n v="13600"/>
  </r>
  <r>
    <x v="137"/>
    <x v="137"/>
    <x v="0"/>
    <x v="6"/>
    <x v="1"/>
    <x v="4"/>
    <m/>
    <m/>
    <m/>
    <m/>
    <n v="5897"/>
    <n v="12952"/>
    <n v="179.89"/>
    <m/>
    <m/>
    <m/>
    <m/>
    <m/>
    <m/>
    <m/>
    <m/>
    <m/>
    <m/>
    <m/>
    <m/>
    <n v="559.45000000000005"/>
    <n v="1672"/>
    <n v="23.22"/>
    <n v="93.24"/>
  </r>
  <r>
    <x v="87"/>
    <x v="87"/>
    <x v="9"/>
    <x v="14"/>
    <x v="17"/>
    <x v="314"/>
    <n v="25164"/>
    <n v="41.94"/>
    <n v="2931.2"/>
    <n v="136300.79999999999"/>
    <n v="17931.439999999999"/>
    <n v="25839"/>
    <n v="43.07"/>
    <n v="358.63"/>
    <n v="216240.62"/>
    <m/>
    <m/>
    <m/>
    <m/>
    <m/>
    <m/>
    <m/>
    <m/>
    <m/>
    <m/>
    <n v="1237"/>
    <n v="11823"/>
    <n v="19.71"/>
    <n v="24.74"/>
  </r>
  <r>
    <x v="62"/>
    <x v="62"/>
    <x v="5"/>
    <x v="27"/>
    <x v="6"/>
    <x v="295"/>
    <n v="43"/>
    <n v="0.45"/>
    <n v="6.88"/>
    <n v="51.15"/>
    <n v="0"/>
    <m/>
    <m/>
    <m/>
    <m/>
    <m/>
    <m/>
    <m/>
    <m/>
    <m/>
    <m/>
    <m/>
    <m/>
    <m/>
    <m/>
    <n v="14"/>
    <n v="257"/>
    <n v="2.68"/>
    <n v="1.75"/>
  </r>
  <r>
    <x v="78"/>
    <x v="78"/>
    <x v="0"/>
    <x v="11"/>
    <x v="123"/>
    <x v="4"/>
    <m/>
    <m/>
    <m/>
    <m/>
    <n v="0"/>
    <m/>
    <m/>
    <m/>
    <m/>
    <m/>
    <m/>
    <m/>
    <m/>
    <m/>
    <m/>
    <m/>
    <m/>
    <m/>
    <m/>
    <n v="168100"/>
    <n v="21418"/>
    <n v="43.53"/>
    <n v="4100"/>
  </r>
  <r>
    <x v="98"/>
    <x v="98"/>
    <x v="5"/>
    <x v="13"/>
    <x v="21"/>
    <x v="7577"/>
    <n v="32529"/>
    <n v="112.95"/>
    <n v="6912"/>
    <n v="154275.84"/>
    <n v="14032.98"/>
    <n v="14151"/>
    <n v="49.14"/>
    <m/>
    <m/>
    <m/>
    <m/>
    <m/>
    <m/>
    <m/>
    <m/>
    <m/>
    <m/>
    <m/>
    <m/>
    <n v="0"/>
    <m/>
    <m/>
    <n v="0"/>
  </r>
  <r>
    <x v="20"/>
    <x v="20"/>
    <x v="5"/>
    <x v="18"/>
    <x v="6"/>
    <x v="2670"/>
    <n v="32"/>
    <n v="0.33"/>
    <n v="15.38"/>
    <n v="114.39"/>
    <n v="2.91"/>
    <n v="20"/>
    <n v="0.21"/>
    <m/>
    <m/>
    <m/>
    <m/>
    <m/>
    <m/>
    <m/>
    <m/>
    <m/>
    <m/>
    <m/>
    <m/>
    <n v="46400"/>
    <n v="3197"/>
    <n v="33.299999999999997"/>
    <n v="5800"/>
  </r>
  <r>
    <x v="62"/>
    <x v="62"/>
    <x v="11"/>
    <x v="13"/>
    <x v="6"/>
    <x v="0"/>
    <n v="0"/>
    <n v="0"/>
    <n v="0"/>
    <n v="0"/>
    <n v="0"/>
    <n v="0"/>
    <n v="0"/>
    <m/>
    <m/>
    <m/>
    <m/>
    <m/>
    <m/>
    <m/>
    <m/>
    <m/>
    <m/>
    <m/>
    <m/>
    <n v="145"/>
    <n v="941"/>
    <n v="9.8000000000000007"/>
    <n v="18.13"/>
  </r>
  <r>
    <x v="87"/>
    <x v="87"/>
    <x v="11"/>
    <x v="16"/>
    <x v="57"/>
    <x v="7578"/>
    <n v="37580"/>
    <n v="74.56"/>
    <n v="6477.02"/>
    <n v="252992.55"/>
    <n v="16467.509999999998"/>
    <n v="20361"/>
    <n v="40.4"/>
    <n v="392.08"/>
    <n v="198586.61"/>
    <m/>
    <m/>
    <m/>
    <m/>
    <m/>
    <m/>
    <m/>
    <m/>
    <m/>
    <m/>
    <n v="2007"/>
    <n v="16650"/>
    <n v="33.04"/>
    <n v="47.79"/>
  </r>
  <r>
    <x v="119"/>
    <x v="119"/>
    <x v="15"/>
    <x v="14"/>
    <x v="108"/>
    <x v="7579"/>
    <n v="14735"/>
    <n v="53.39"/>
    <n v="4991.3"/>
    <n v="106764"/>
    <n v="4632.3999999999996"/>
    <n v="6408"/>
    <n v="23.22"/>
    <n v="201.41"/>
    <n v="55863.45"/>
    <m/>
    <m/>
    <m/>
    <m/>
    <m/>
    <m/>
    <m/>
    <m/>
    <m/>
    <m/>
    <n v="48225"/>
    <n v="15066"/>
    <n v="54.59"/>
    <n v="2096.7399999999998"/>
  </r>
  <r>
    <x v="85"/>
    <x v="85"/>
    <x v="8"/>
    <x v="16"/>
    <x v="20"/>
    <x v="7580"/>
    <n v="29954"/>
    <n v="41.6"/>
    <n v="2552.5700000000002"/>
    <n v="142433.22"/>
    <n v="20844.810000000001"/>
    <n v="20181"/>
    <n v="28.03"/>
    <n v="347.41"/>
    <n v="251373.83"/>
    <m/>
    <m/>
    <m/>
    <m/>
    <m/>
    <m/>
    <m/>
    <m/>
    <m/>
    <m/>
    <n v="981"/>
    <n v="25325"/>
    <n v="35.17"/>
    <n v="16.350000000000001"/>
  </r>
  <r>
    <x v="23"/>
    <x v="23"/>
    <x v="12"/>
    <x v="0"/>
    <x v="18"/>
    <x v="7581"/>
    <n v="236334"/>
    <n v="187.57"/>
    <n v="16233.14"/>
    <n v="1585166.4"/>
    <n v="25344.33"/>
    <n v="37745"/>
    <n v="29.96"/>
    <n v="241.37"/>
    <n v="305634.83"/>
    <m/>
    <m/>
    <m/>
    <m/>
    <m/>
    <m/>
    <m/>
    <m/>
    <m/>
    <m/>
    <n v="4281"/>
    <n v="40131"/>
    <n v="31.85"/>
    <n v="40.770000000000003"/>
  </r>
  <r>
    <x v="131"/>
    <x v="131"/>
    <x v="13"/>
    <x v="6"/>
    <x v="51"/>
    <x v="4"/>
    <m/>
    <m/>
    <m/>
    <m/>
    <n v="0"/>
    <m/>
    <m/>
    <m/>
    <m/>
    <m/>
    <m/>
    <m/>
    <m/>
    <m/>
    <n v="707"/>
    <n v="1228"/>
    <n v="102.33"/>
    <n v="707"/>
    <n v="15825.49"/>
    <n v="29.03"/>
    <n v="566"/>
    <n v="47.17"/>
    <n v="29.03"/>
  </r>
  <r>
    <x v="5"/>
    <x v="5"/>
    <x v="1"/>
    <x v="11"/>
    <x v="46"/>
    <x v="4"/>
    <m/>
    <m/>
    <m/>
    <m/>
    <n v="0"/>
    <m/>
    <m/>
    <m/>
    <m/>
    <m/>
    <m/>
    <m/>
    <m/>
    <m/>
    <m/>
    <m/>
    <m/>
    <m/>
    <m/>
    <n v="0"/>
    <m/>
    <m/>
    <n v="0"/>
  </r>
  <r>
    <x v="68"/>
    <x v="68"/>
    <x v="11"/>
    <x v="1"/>
    <x v="4"/>
    <x v="7582"/>
    <n v="876"/>
    <n v="10.43"/>
    <n v="455.71"/>
    <n v="2966.7"/>
    <n v="1521"/>
    <n v="2410"/>
    <n v="28.69"/>
    <n v="217.29"/>
    <n v="18342.23"/>
    <m/>
    <m/>
    <m/>
    <m/>
    <m/>
    <m/>
    <m/>
    <m/>
    <m/>
    <m/>
    <n v="0.17"/>
    <n v="835"/>
    <n v="9.94"/>
    <n v="0.02"/>
  </r>
  <r>
    <x v="159"/>
    <x v="159"/>
    <x v="10"/>
    <x v="12"/>
    <x v="6"/>
    <x v="4"/>
    <m/>
    <m/>
    <m/>
    <m/>
    <n v="0"/>
    <m/>
    <m/>
    <m/>
    <m/>
    <m/>
    <m/>
    <m/>
    <m/>
    <m/>
    <m/>
    <m/>
    <m/>
    <m/>
    <m/>
    <n v="0"/>
    <m/>
    <m/>
    <n v="0"/>
  </r>
  <r>
    <x v="29"/>
    <x v="29"/>
    <x v="9"/>
    <x v="4"/>
    <x v="88"/>
    <x v="7583"/>
    <n v="19128"/>
    <n v="20.440000000000001"/>
    <n v="1095.79"/>
    <n v="79488.960000000006"/>
    <n v="0"/>
    <n v="214513"/>
    <n v="229.18"/>
    <n v="0"/>
    <n v="0"/>
    <m/>
    <m/>
    <m/>
    <m/>
    <m/>
    <m/>
    <m/>
    <m/>
    <m/>
    <m/>
    <n v="5056"/>
    <n v="34737"/>
    <n v="37.11"/>
    <n v="64.819999999999993"/>
  </r>
  <r>
    <x v="179"/>
    <x v="179"/>
    <x v="9"/>
    <x v="1"/>
    <x v="31"/>
    <x v="7584"/>
    <n v="2217"/>
    <n v="9.24"/>
    <n v="585.15"/>
    <n v="10883.79"/>
    <n v="0"/>
    <m/>
    <m/>
    <m/>
    <m/>
    <m/>
    <m/>
    <m/>
    <m/>
    <m/>
    <m/>
    <m/>
    <m/>
    <m/>
    <m/>
    <n v="2797.21"/>
    <n v="16878"/>
    <n v="70.33"/>
    <n v="139.86000000000001"/>
  </r>
  <r>
    <x v="57"/>
    <x v="57"/>
    <x v="6"/>
    <x v="2"/>
    <x v="9"/>
    <x v="57"/>
    <n v="43248"/>
    <n v="90.1"/>
    <n v="8744.5499999999993"/>
    <n v="325297.26"/>
    <n v="0"/>
    <m/>
    <m/>
    <m/>
    <m/>
    <m/>
    <m/>
    <m/>
    <m/>
    <m/>
    <m/>
    <m/>
    <m/>
    <m/>
    <m/>
    <n v="1594"/>
    <n v="11536"/>
    <n v="24.03"/>
    <n v="39.85"/>
  </r>
  <r>
    <x v="42"/>
    <x v="42"/>
    <x v="6"/>
    <x v="2"/>
    <x v="15"/>
    <x v="7585"/>
    <n v="16456"/>
    <n v="38.090000000000003"/>
    <n v="3157.97"/>
    <n v="105728.91"/>
    <n v="10910.77"/>
    <n v="19523"/>
    <n v="45.19"/>
    <n v="303.08"/>
    <n v="131576.20000000001"/>
    <m/>
    <m/>
    <m/>
    <m/>
    <m/>
    <m/>
    <m/>
    <m/>
    <m/>
    <m/>
    <n v="0"/>
    <m/>
    <m/>
    <n v="0"/>
  </r>
  <r>
    <x v="173"/>
    <x v="173"/>
    <x v="9"/>
    <x v="7"/>
    <x v="37"/>
    <x v="7586"/>
    <n v="10754"/>
    <n v="28.01"/>
    <n v="3920"/>
    <n v="116659.2"/>
    <n v="39701.26"/>
    <n v="15555"/>
    <n v="40.51"/>
    <n v="1240.6600000000001"/>
    <n v="478769.42"/>
    <m/>
    <m/>
    <m/>
    <m/>
    <m/>
    <m/>
    <m/>
    <m/>
    <m/>
    <m/>
    <n v="2061736"/>
    <n v="79703"/>
    <n v="207.56"/>
    <n v="64429.25"/>
  </r>
  <r>
    <x v="124"/>
    <x v="124"/>
    <x v="13"/>
    <x v="6"/>
    <x v="28"/>
    <x v="4"/>
    <m/>
    <m/>
    <m/>
    <m/>
    <n v="0"/>
    <m/>
    <m/>
    <m/>
    <m/>
    <n v="117"/>
    <n v="202"/>
    <n v="1.4"/>
    <n v="9"/>
    <n v="1482.27"/>
    <m/>
    <m/>
    <m/>
    <m/>
    <m/>
    <n v="42435"/>
    <n v="5650"/>
    <n v="39.24"/>
    <n v="3536.25"/>
  </r>
  <r>
    <x v="37"/>
    <x v="37"/>
    <x v="3"/>
    <x v="2"/>
    <x v="26"/>
    <x v="7587"/>
    <n v="100509"/>
    <n v="123.17"/>
    <n v="10980.41"/>
    <n v="694401.24"/>
    <n v="0"/>
    <m/>
    <m/>
    <m/>
    <m/>
    <m/>
    <m/>
    <m/>
    <m/>
    <m/>
    <m/>
    <m/>
    <m/>
    <m/>
    <m/>
    <n v="53240.29"/>
    <n v="9647"/>
    <n v="11.82"/>
    <n v="782.95"/>
  </r>
  <r>
    <x v="11"/>
    <x v="11"/>
    <x v="8"/>
    <x v="2"/>
    <x v="29"/>
    <x v="7588"/>
    <n v="90792"/>
    <n v="145.5"/>
    <n v="5917.42"/>
    <n v="286166.58"/>
    <n v="0"/>
    <m/>
    <m/>
    <m/>
    <m/>
    <n v="505"/>
    <n v="1827"/>
    <n v="2.93"/>
    <n v="9"/>
    <n v="6397.85"/>
    <m/>
    <m/>
    <m/>
    <m/>
    <m/>
    <n v="29865.1"/>
    <n v="5787"/>
    <n v="9.27"/>
    <n v="574.33000000000004"/>
  </r>
  <r>
    <x v="38"/>
    <x v="38"/>
    <x v="11"/>
    <x v="3"/>
    <x v="16"/>
    <x v="7589"/>
    <n v="197"/>
    <n v="4.0999999999999996"/>
    <n v="226.75"/>
    <n v="843.51"/>
    <n v="0"/>
    <m/>
    <m/>
    <m/>
    <m/>
    <m/>
    <m/>
    <m/>
    <m/>
    <m/>
    <n v="594"/>
    <n v="1873"/>
    <n v="39.020000000000003"/>
    <n v="148"/>
    <n v="13296.1"/>
    <n v="1083"/>
    <n v="4680"/>
    <n v="97.5"/>
    <n v="270.75"/>
  </r>
  <r>
    <x v="140"/>
    <x v="140"/>
    <x v="7"/>
    <x v="5"/>
    <x v="55"/>
    <x v="7590"/>
    <n v="52296"/>
    <n v="45.4"/>
    <n v="6110.94"/>
    <n v="545584.5"/>
    <n v="0"/>
    <m/>
    <m/>
    <m/>
    <m/>
    <m/>
    <m/>
    <m/>
    <m/>
    <m/>
    <m/>
    <m/>
    <m/>
    <m/>
    <m/>
    <n v="256800"/>
    <n v="12960"/>
    <n v="11.25"/>
    <n v="2675"/>
  </r>
  <r>
    <x v="74"/>
    <x v="74"/>
    <x v="12"/>
    <x v="4"/>
    <x v="50"/>
    <x v="7591"/>
    <n v="6768"/>
    <n v="3.53"/>
    <n v="232.93"/>
    <n v="34660.17"/>
    <n v="1723.57"/>
    <n v="4538"/>
    <n v="2.36"/>
    <m/>
    <m/>
    <m/>
    <m/>
    <m/>
    <m/>
    <m/>
    <m/>
    <m/>
    <m/>
    <m/>
    <m/>
    <n v="13811.91"/>
    <n v="218779"/>
    <n v="113.95"/>
    <n v="86.32"/>
  </r>
  <r>
    <x v="50"/>
    <x v="50"/>
    <x v="7"/>
    <x v="12"/>
    <x v="6"/>
    <x v="7592"/>
    <n v="3140"/>
    <n v="32.71"/>
    <n v="3634.75"/>
    <n v="27042.54"/>
    <n v="0"/>
    <m/>
    <m/>
    <m/>
    <m/>
    <m/>
    <m/>
    <m/>
    <m/>
    <m/>
    <n v="2339"/>
    <n v="2651"/>
    <n v="27.61"/>
    <n v="292"/>
    <n v="52356.18"/>
    <n v="0"/>
    <m/>
    <m/>
    <n v="0"/>
  </r>
  <r>
    <x v="135"/>
    <x v="135"/>
    <x v="11"/>
    <x v="4"/>
    <x v="57"/>
    <x v="7593"/>
    <n v="2960"/>
    <n v="5.87"/>
    <n v="279.05"/>
    <n v="10899.6"/>
    <n v="732.66"/>
    <n v="1310"/>
    <n v="2.6"/>
    <n v="17.440000000000001"/>
    <n v="8835.36"/>
    <m/>
    <m/>
    <m/>
    <m/>
    <m/>
    <m/>
    <m/>
    <m/>
    <m/>
    <m/>
    <n v="323170"/>
    <n v="16297"/>
    <n v="32.340000000000003"/>
    <n v="7694.52"/>
  </r>
  <r>
    <x v="203"/>
    <x v="203"/>
    <x v="14"/>
    <x v="2"/>
    <x v="9"/>
    <x v="7594"/>
    <n v="52516"/>
    <n v="109.41"/>
    <n v="9182"/>
    <n v="341570.4"/>
    <n v="0"/>
    <m/>
    <m/>
    <m/>
    <m/>
    <m/>
    <m/>
    <m/>
    <m/>
    <m/>
    <m/>
    <m/>
    <m/>
    <m/>
    <m/>
    <n v="449000"/>
    <n v="2952"/>
    <n v="6.15"/>
    <n v="11225"/>
  </r>
  <r>
    <x v="37"/>
    <x v="37"/>
    <x v="11"/>
    <x v="18"/>
    <x v="41"/>
    <x v="4"/>
    <m/>
    <m/>
    <m/>
    <m/>
    <n v="0"/>
    <m/>
    <m/>
    <m/>
    <m/>
    <m/>
    <m/>
    <m/>
    <m/>
    <m/>
    <m/>
    <m/>
    <m/>
    <m/>
    <m/>
    <n v="0"/>
    <m/>
    <m/>
    <n v="0"/>
  </r>
  <r>
    <x v="106"/>
    <x v="106"/>
    <x v="5"/>
    <x v="2"/>
    <x v="9"/>
    <x v="7595"/>
    <n v="21534"/>
    <n v="44.86"/>
    <n v="3266"/>
    <n v="121495.2"/>
    <n v="16014.55"/>
    <n v="14263"/>
    <n v="29.71"/>
    <n v="400.36"/>
    <n v="193124.25"/>
    <m/>
    <m/>
    <m/>
    <m/>
    <m/>
    <m/>
    <m/>
    <m/>
    <m/>
    <m/>
    <n v="52940.91"/>
    <n v="6434"/>
    <n v="13.4"/>
    <n v="1323.52"/>
  </r>
  <r>
    <x v="48"/>
    <x v="48"/>
    <x v="9"/>
    <x v="2"/>
    <x v="17"/>
    <x v="7596"/>
    <n v="20631"/>
    <n v="34.39"/>
    <n v="3804.8"/>
    <n v="176923.2"/>
    <n v="33189.14"/>
    <n v="51274"/>
    <n v="85.46"/>
    <n v="663.78"/>
    <n v="400237.76"/>
    <m/>
    <m/>
    <m/>
    <m/>
    <m/>
    <m/>
    <m/>
    <m/>
    <m/>
    <m/>
    <n v="2024"/>
    <n v="19540"/>
    <n v="32.57"/>
    <n v="40.479999999999997"/>
  </r>
  <r>
    <x v="160"/>
    <x v="160"/>
    <x v="15"/>
    <x v="6"/>
    <x v="16"/>
    <x v="4"/>
    <m/>
    <m/>
    <m/>
    <m/>
    <n v="0"/>
    <m/>
    <m/>
    <m/>
    <m/>
    <m/>
    <m/>
    <m/>
    <m/>
    <m/>
    <m/>
    <m/>
    <m/>
    <m/>
    <m/>
    <n v="0"/>
    <m/>
    <m/>
    <n v="0"/>
  </r>
  <r>
    <x v="19"/>
    <x v="19"/>
    <x v="10"/>
    <x v="9"/>
    <x v="16"/>
    <x v="4"/>
    <m/>
    <m/>
    <m/>
    <m/>
    <n v="1509.21"/>
    <n v="2092"/>
    <n v="43.58"/>
    <m/>
    <m/>
    <m/>
    <m/>
    <m/>
    <m/>
    <m/>
    <m/>
    <m/>
    <m/>
    <m/>
    <m/>
    <n v="247"/>
    <n v="2154"/>
    <n v="44.88"/>
    <n v="61.75"/>
  </r>
  <r>
    <x v="9"/>
    <x v="9"/>
    <x v="15"/>
    <x v="1"/>
    <x v="28"/>
    <x v="5564"/>
    <n v="28"/>
    <n v="0.19"/>
    <n v="11"/>
    <n v="122.76"/>
    <n v="33"/>
    <n v="49"/>
    <n v="0.34"/>
    <n v="2.75"/>
    <n v="397.96"/>
    <m/>
    <m/>
    <m/>
    <m/>
    <m/>
    <m/>
    <m/>
    <m/>
    <m/>
    <m/>
    <n v="1524.73"/>
    <n v="5035"/>
    <n v="34.97"/>
    <n v="127.06"/>
  </r>
  <r>
    <x v="39"/>
    <x v="39"/>
    <x v="2"/>
    <x v="4"/>
    <x v="119"/>
    <x v="7597"/>
    <n v="10486"/>
    <n v="3.97"/>
    <n v="205.03"/>
    <n v="41949.51"/>
    <n v="6515.03"/>
    <n v="14183"/>
    <n v="5.37"/>
    <n v="29.61"/>
    <n v="78566.75"/>
    <m/>
    <m/>
    <m/>
    <m/>
    <m/>
    <m/>
    <m/>
    <m/>
    <m/>
    <m/>
    <n v="1483714"/>
    <n v="165684"/>
    <n v="62.76"/>
    <n v="6744.15"/>
  </r>
  <r>
    <x v="41"/>
    <x v="41"/>
    <x v="12"/>
    <x v="5"/>
    <x v="29"/>
    <x v="7598"/>
    <n v="77019"/>
    <n v="123.43"/>
    <n v="9134.6200000000008"/>
    <n v="441750"/>
    <n v="0"/>
    <m/>
    <m/>
    <m/>
    <m/>
    <m/>
    <m/>
    <m/>
    <m/>
    <m/>
    <m/>
    <m/>
    <m/>
    <m/>
    <m/>
    <n v="427.09"/>
    <n v="11606"/>
    <n v="18.600000000000001"/>
    <n v="8.2100000000000009"/>
  </r>
  <r>
    <x v="73"/>
    <x v="73"/>
    <x v="9"/>
    <x v="21"/>
    <x v="9"/>
    <x v="7599"/>
    <n v="36124"/>
    <n v="75.260000000000005"/>
    <n v="6911.38"/>
    <n v="257103.15"/>
    <n v="0"/>
    <m/>
    <m/>
    <m/>
    <m/>
    <m/>
    <m/>
    <m/>
    <m/>
    <m/>
    <m/>
    <m/>
    <m/>
    <m/>
    <m/>
    <n v="97900"/>
    <n v="6257"/>
    <n v="13.04"/>
    <n v="2447.5"/>
  </r>
  <r>
    <x v="68"/>
    <x v="68"/>
    <x v="10"/>
    <x v="1"/>
    <x v="4"/>
    <x v="7600"/>
    <n v="400"/>
    <n v="4.76"/>
    <n v="322.70999999999998"/>
    <n v="2100.87"/>
    <n v="1994.18"/>
    <n v="3076"/>
    <n v="36.619999999999997"/>
    <n v="284.88"/>
    <n v="24048.42"/>
    <m/>
    <m/>
    <m/>
    <m/>
    <m/>
    <n v="1449"/>
    <n v="2019"/>
    <n v="24.04"/>
    <n v="207"/>
    <n v="32434.42"/>
    <n v="0.43"/>
    <n v="1752"/>
    <n v="20.86"/>
    <n v="0.06"/>
  </r>
  <r>
    <x v="76"/>
    <x v="76"/>
    <x v="4"/>
    <x v="20"/>
    <x v="17"/>
    <x v="0"/>
    <n v="0"/>
    <n v="0"/>
    <n v="0"/>
    <n v="0"/>
    <n v="0"/>
    <n v="0"/>
    <n v="0"/>
    <m/>
    <m/>
    <m/>
    <m/>
    <m/>
    <m/>
    <m/>
    <m/>
    <m/>
    <m/>
    <m/>
    <m/>
    <n v="0"/>
    <n v="0"/>
    <n v="0"/>
    <n v="0"/>
  </r>
  <r>
    <x v="158"/>
    <x v="158"/>
    <x v="9"/>
    <x v="5"/>
    <x v="29"/>
    <x v="7601"/>
    <n v="31279"/>
    <n v="50.13"/>
    <n v="3954.83"/>
    <n v="191255.43"/>
    <n v="31111"/>
    <n v="25449"/>
    <n v="40.78"/>
    <m/>
    <m/>
    <m/>
    <m/>
    <m/>
    <m/>
    <m/>
    <m/>
    <m/>
    <m/>
    <m/>
    <m/>
    <n v="209680"/>
    <n v="19993"/>
    <n v="32.04"/>
    <n v="4032.31"/>
  </r>
  <r>
    <x v="223"/>
    <x v="223"/>
    <x v="5"/>
    <x v="1"/>
    <x v="4"/>
    <x v="1210"/>
    <n v="84"/>
    <n v="1"/>
    <n v="56.86"/>
    <n v="370.14"/>
    <n v="0"/>
    <m/>
    <m/>
    <m/>
    <m/>
    <m/>
    <m/>
    <m/>
    <m/>
    <m/>
    <m/>
    <m/>
    <m/>
    <m/>
    <m/>
    <n v="547"/>
    <n v="7674"/>
    <n v="91.36"/>
    <n v="78.14"/>
  </r>
  <r>
    <x v="61"/>
    <x v="61"/>
    <x v="11"/>
    <x v="7"/>
    <x v="20"/>
    <x v="7602"/>
    <n v="14980"/>
    <n v="20.81"/>
    <n v="2494.83"/>
    <n v="139211.70000000001"/>
    <n v="11620.76"/>
    <n v="14337"/>
    <n v="19.91"/>
    <m/>
    <m/>
    <m/>
    <m/>
    <m/>
    <m/>
    <m/>
    <m/>
    <m/>
    <m/>
    <m/>
    <m/>
    <n v="0"/>
    <m/>
    <m/>
    <n v="0"/>
  </r>
  <r>
    <x v="31"/>
    <x v="31"/>
    <x v="4"/>
    <x v="2"/>
    <x v="3"/>
    <x v="7603"/>
    <n v="72397"/>
    <n v="83.79"/>
    <n v="6215.42"/>
    <n v="416184.3"/>
    <n v="0"/>
    <n v="0"/>
    <n v="0"/>
    <n v="0"/>
    <n v="0"/>
    <m/>
    <m/>
    <m/>
    <m/>
    <m/>
    <m/>
    <m/>
    <m/>
    <m/>
    <m/>
    <n v="1353"/>
    <n v="23654"/>
    <n v="27.38"/>
    <n v="18.79"/>
  </r>
  <r>
    <x v="28"/>
    <x v="28"/>
    <x v="8"/>
    <x v="2"/>
    <x v="9"/>
    <x v="7604"/>
    <n v="17681"/>
    <n v="36.840000000000003"/>
    <n v="5019"/>
    <n v="186706.8"/>
    <n v="30096.99"/>
    <n v="34838"/>
    <n v="72.58"/>
    <n v="752.42"/>
    <n v="362948.67"/>
    <m/>
    <m/>
    <m/>
    <m/>
    <m/>
    <m/>
    <m/>
    <m/>
    <m/>
    <m/>
    <n v="124700"/>
    <n v="14961"/>
    <n v="31.17"/>
    <n v="3117.5"/>
  </r>
  <r>
    <x v="17"/>
    <x v="17"/>
    <x v="11"/>
    <x v="1"/>
    <x v="7"/>
    <x v="4"/>
    <m/>
    <m/>
    <m/>
    <m/>
    <n v="0"/>
    <m/>
    <m/>
    <m/>
    <m/>
    <m/>
    <m/>
    <m/>
    <m/>
    <m/>
    <m/>
    <m/>
    <m/>
    <m/>
    <m/>
    <n v="17880"/>
    <n v="1936"/>
    <n v="80.67"/>
    <n v="8940"/>
  </r>
  <r>
    <x v="44"/>
    <x v="44"/>
    <x v="14"/>
    <x v="4"/>
    <x v="5"/>
    <x v="7605"/>
    <n v="5535"/>
    <n v="5.77"/>
    <n v="320.99"/>
    <n v="23881.47"/>
    <n v="671.19"/>
    <n v="1209"/>
    <n v="1.26"/>
    <n v="8.39"/>
    <n v="8094.12"/>
    <m/>
    <m/>
    <m/>
    <m/>
    <m/>
    <m/>
    <m/>
    <m/>
    <m/>
    <m/>
    <n v="14440"/>
    <n v="82779"/>
    <n v="86.23"/>
    <n v="180.5"/>
  </r>
  <r>
    <x v="50"/>
    <x v="50"/>
    <x v="2"/>
    <x v="5"/>
    <x v="30"/>
    <x v="7606"/>
    <n v="35806"/>
    <n v="62.16"/>
    <n v="4893.3999999999996"/>
    <n v="218441.19"/>
    <n v="0"/>
    <m/>
    <m/>
    <m/>
    <m/>
    <m/>
    <m/>
    <m/>
    <m/>
    <m/>
    <n v="14755"/>
    <n v="31517"/>
    <n v="54.72"/>
    <n v="307"/>
    <n v="330275.92"/>
    <n v="2589.4"/>
    <n v="11498"/>
    <n v="19.96"/>
    <n v="53.95"/>
  </r>
  <r>
    <x v="80"/>
    <x v="80"/>
    <x v="5"/>
    <x v="5"/>
    <x v="69"/>
    <x v="7607"/>
    <n v="62645"/>
    <n v="90.01"/>
    <n v="7683.21"/>
    <n v="414432.18"/>
    <n v="0"/>
    <m/>
    <m/>
    <m/>
    <m/>
    <m/>
    <m/>
    <m/>
    <m/>
    <m/>
    <m/>
    <m/>
    <m/>
    <m/>
    <m/>
    <n v="148000"/>
    <n v="20111"/>
    <n v="28.9"/>
    <n v="2551.7199999999998"/>
  </r>
  <r>
    <x v="52"/>
    <x v="52"/>
    <x v="8"/>
    <x v="4"/>
    <x v="33"/>
    <x v="7608"/>
    <n v="74656"/>
    <n v="62.21"/>
    <n v="5196.3999999999996"/>
    <n v="483265.2"/>
    <n v="72652.759999999995"/>
    <n v="97095"/>
    <n v="80.91"/>
    <n v="726.53"/>
    <n v="876141.48"/>
    <m/>
    <m/>
    <m/>
    <m/>
    <m/>
    <m/>
    <m/>
    <m/>
    <m/>
    <m/>
    <n v="9227"/>
    <n v="60912"/>
    <n v="50.76"/>
    <n v="92.27"/>
  </r>
  <r>
    <x v="30"/>
    <x v="30"/>
    <x v="2"/>
    <x v="0"/>
    <x v="24"/>
    <x v="7609"/>
    <n v="206270"/>
    <n v="119.37"/>
    <n v="11997.68"/>
    <n v="1606729.38"/>
    <n v="0"/>
    <m/>
    <m/>
    <m/>
    <m/>
    <m/>
    <m/>
    <m/>
    <m/>
    <m/>
    <m/>
    <m/>
    <m/>
    <m/>
    <m/>
    <n v="7984"/>
    <n v="65425"/>
    <n v="37.86"/>
    <n v="55.44"/>
  </r>
  <r>
    <x v="3"/>
    <x v="3"/>
    <x v="6"/>
    <x v="13"/>
    <x v="6"/>
    <x v="7610"/>
    <n v="877"/>
    <n v="9.14"/>
    <n v="750.38"/>
    <n v="5582.79"/>
    <n v="0"/>
    <m/>
    <m/>
    <m/>
    <m/>
    <m/>
    <m/>
    <m/>
    <m/>
    <m/>
    <m/>
    <m/>
    <m/>
    <m/>
    <m/>
    <n v="78585"/>
    <n v="3839"/>
    <n v="39.99"/>
    <n v="9823.1299999999992"/>
  </r>
  <r>
    <x v="76"/>
    <x v="76"/>
    <x v="13"/>
    <x v="12"/>
    <x v="11"/>
    <x v="2836"/>
    <n v="85"/>
    <n v="0.71"/>
    <n v="30.5"/>
    <n v="283.64999999999998"/>
    <n v="6617.85"/>
    <n v="9500"/>
    <n v="79.17"/>
    <n v="661.78"/>
    <n v="79806.600000000006"/>
    <m/>
    <m/>
    <m/>
    <m/>
    <m/>
    <m/>
    <m/>
    <m/>
    <m/>
    <m/>
    <n v="91523"/>
    <n v="7389"/>
    <n v="61.58"/>
    <n v="9152.2999999999993"/>
  </r>
  <r>
    <x v="66"/>
    <x v="66"/>
    <x v="7"/>
    <x v="11"/>
    <x v="84"/>
    <x v="7611"/>
    <n v="52213"/>
    <n v="38.17"/>
    <n v="3427.36"/>
    <n v="363368.67"/>
    <n v="25225.99"/>
    <n v="28625"/>
    <n v="20.92"/>
    <m/>
    <m/>
    <m/>
    <m/>
    <m/>
    <m/>
    <m/>
    <m/>
    <m/>
    <m/>
    <m/>
    <m/>
    <n v="5490"/>
    <n v="47230"/>
    <n v="34.520000000000003"/>
    <n v="48.16"/>
  </r>
  <r>
    <x v="22"/>
    <x v="22"/>
    <x v="9"/>
    <x v="0"/>
    <x v="30"/>
    <x v="7612"/>
    <n v="18148"/>
    <n v="31.51"/>
    <n v="2983.67"/>
    <n v="133190.88"/>
    <n v="23139.67"/>
    <n v="36164"/>
    <n v="62.78"/>
    <n v="482.08"/>
    <n v="279048.23"/>
    <m/>
    <m/>
    <m/>
    <m/>
    <m/>
    <m/>
    <m/>
    <m/>
    <m/>
    <m/>
    <n v="166.89"/>
    <n v="11986"/>
    <n v="20.81"/>
    <n v="3.48"/>
  </r>
  <r>
    <x v="80"/>
    <x v="80"/>
    <x v="10"/>
    <x v="0"/>
    <x v="13"/>
    <x v="7613"/>
    <n v="15820"/>
    <n v="77.55"/>
    <n v="8876.06"/>
    <n v="140330.49"/>
    <n v="0"/>
    <m/>
    <m/>
    <m/>
    <m/>
    <m/>
    <m/>
    <m/>
    <m/>
    <m/>
    <n v="2721"/>
    <n v="4907"/>
    <n v="24.05"/>
    <n v="160"/>
    <n v="60906.86"/>
    <n v="2400"/>
    <n v="198"/>
    <n v="0.97"/>
    <n v="141.18"/>
  </r>
  <r>
    <x v="5"/>
    <x v="5"/>
    <x v="4"/>
    <x v="2"/>
    <x v="22"/>
    <x v="7614"/>
    <n v="12743"/>
    <n v="42.48"/>
    <n v="2813.56"/>
    <n v="65415.27"/>
    <n v="10020.370000000001"/>
    <n v="4967"/>
    <n v="16.559999999999999"/>
    <n v="400.81"/>
    <n v="120838.63"/>
    <m/>
    <m/>
    <m/>
    <m/>
    <m/>
    <m/>
    <m/>
    <m/>
    <m/>
    <m/>
    <n v="518"/>
    <n v="2818"/>
    <n v="9.39"/>
    <n v="20.72"/>
  </r>
  <r>
    <x v="52"/>
    <x v="52"/>
    <x v="0"/>
    <x v="18"/>
    <x v="32"/>
    <x v="7615"/>
    <n v="8043"/>
    <n v="74.47"/>
    <n v="3972.89"/>
    <n v="33253.08"/>
    <n v="5119.3"/>
    <n v="9906"/>
    <n v="91.72"/>
    <n v="568.80999999999995"/>
    <n v="61735.19"/>
    <m/>
    <m/>
    <m/>
    <m/>
    <m/>
    <m/>
    <m/>
    <m/>
    <m/>
    <m/>
    <n v="773"/>
    <n v="4982"/>
    <n v="46.13"/>
    <n v="85.89"/>
  </r>
  <r>
    <x v="60"/>
    <x v="60"/>
    <x v="3"/>
    <x v="5"/>
    <x v="33"/>
    <x v="7616"/>
    <n v="159580"/>
    <n v="132.97999999999999"/>
    <n v="14358"/>
    <n v="1335294"/>
    <n v="0"/>
    <m/>
    <m/>
    <m/>
    <m/>
    <m/>
    <m/>
    <m/>
    <m/>
    <m/>
    <m/>
    <m/>
    <m/>
    <m/>
    <m/>
    <n v="650912"/>
    <n v="74381"/>
    <n v="61.98"/>
    <n v="6509.12"/>
  </r>
  <r>
    <x v="63"/>
    <x v="63"/>
    <x v="15"/>
    <x v="7"/>
    <x v="126"/>
    <x v="7617"/>
    <n v="419984"/>
    <n v="167.46"/>
    <n v="11685.3"/>
    <n v="2271272.04"/>
    <n v="0"/>
    <m/>
    <m/>
    <m/>
    <m/>
    <m/>
    <m/>
    <m/>
    <m/>
    <m/>
    <m/>
    <m/>
    <m/>
    <m/>
    <m/>
    <n v="1369570"/>
    <n v="218793"/>
    <n v="87.24"/>
    <n v="6552.97"/>
  </r>
  <r>
    <x v="135"/>
    <x v="135"/>
    <x v="10"/>
    <x v="4"/>
    <x v="57"/>
    <x v="7618"/>
    <n v="2771"/>
    <n v="5.5"/>
    <n v="301.17"/>
    <n v="11763.57"/>
    <n v="1056.3399999999999"/>
    <n v="1752"/>
    <n v="3.48"/>
    <n v="25.15"/>
    <n v="12738.7"/>
    <m/>
    <m/>
    <m/>
    <m/>
    <m/>
    <m/>
    <m/>
    <m/>
    <m/>
    <m/>
    <n v="238680"/>
    <n v="14767"/>
    <n v="29.3"/>
    <n v="5682.86"/>
  </r>
  <r>
    <x v="64"/>
    <x v="64"/>
    <x v="12"/>
    <x v="5"/>
    <x v="5"/>
    <x v="7619"/>
    <n v="94081"/>
    <n v="98"/>
    <n v="9904"/>
    <n v="736857.59999999998"/>
    <n v="0"/>
    <m/>
    <m/>
    <m/>
    <m/>
    <m/>
    <m/>
    <m/>
    <m/>
    <m/>
    <m/>
    <m/>
    <m/>
    <m/>
    <m/>
    <n v="204208"/>
    <n v="18685"/>
    <n v="19.46"/>
    <n v="2552.6"/>
  </r>
  <r>
    <x v="98"/>
    <x v="98"/>
    <x v="13"/>
    <x v="5"/>
    <x v="101"/>
    <x v="4"/>
    <n v="0"/>
    <n v="0"/>
    <m/>
    <m/>
    <n v="0"/>
    <m/>
    <m/>
    <m/>
    <m/>
    <m/>
    <m/>
    <m/>
    <m/>
    <m/>
    <m/>
    <m/>
    <m/>
    <m/>
    <m/>
    <n v="0"/>
    <m/>
    <m/>
    <n v="0"/>
  </r>
  <r>
    <x v="197"/>
    <x v="197"/>
    <x v="5"/>
    <x v="12"/>
    <x v="1"/>
    <x v="4"/>
    <m/>
    <m/>
    <m/>
    <m/>
    <n v="0"/>
    <m/>
    <m/>
    <m/>
    <m/>
    <m/>
    <m/>
    <m/>
    <m/>
    <m/>
    <m/>
    <m/>
    <m/>
    <m/>
    <m/>
    <n v="0"/>
    <m/>
    <m/>
    <n v="0"/>
  </r>
  <r>
    <x v="203"/>
    <x v="203"/>
    <x v="3"/>
    <x v="2"/>
    <x v="9"/>
    <x v="7620"/>
    <n v="55927"/>
    <n v="116.51"/>
    <n v="8942"/>
    <n v="332642.40000000002"/>
    <n v="0"/>
    <m/>
    <m/>
    <m/>
    <m/>
    <m/>
    <m/>
    <m/>
    <m/>
    <m/>
    <m/>
    <m/>
    <m/>
    <m/>
    <m/>
    <n v="937.1"/>
    <n v="3936"/>
    <n v="8.1999999999999993"/>
    <n v="23.43"/>
  </r>
  <r>
    <x v="91"/>
    <x v="91"/>
    <x v="12"/>
    <x v="14"/>
    <x v="117"/>
    <x v="7621"/>
    <n v="94292"/>
    <n v="133.18"/>
    <n v="11135.59"/>
    <n v="611010"/>
    <n v="3085.35"/>
    <n v="3569"/>
    <n v="5.04"/>
    <n v="52.29"/>
    <n v="37207.21"/>
    <m/>
    <m/>
    <m/>
    <m/>
    <m/>
    <m/>
    <m/>
    <m/>
    <m/>
    <m/>
    <n v="164000"/>
    <n v="6298"/>
    <n v="8.9"/>
    <n v="2779.66"/>
  </r>
  <r>
    <x v="144"/>
    <x v="144"/>
    <x v="14"/>
    <x v="7"/>
    <x v="37"/>
    <x v="7622"/>
    <n v="3751"/>
    <n v="9.77"/>
    <n v="771.5"/>
    <n v="22959.84"/>
    <n v="3136.34"/>
    <n v="4240"/>
    <n v="11.04"/>
    <n v="98.01"/>
    <n v="37822.080000000002"/>
    <m/>
    <m/>
    <m/>
    <m/>
    <m/>
    <m/>
    <m/>
    <m/>
    <m/>
    <m/>
    <n v="0"/>
    <m/>
    <m/>
    <n v="0"/>
  </r>
  <r>
    <x v="47"/>
    <x v="47"/>
    <x v="4"/>
    <x v="5"/>
    <x v="3"/>
    <x v="7623"/>
    <n v="27742"/>
    <n v="32.11"/>
    <n v="1730.72"/>
    <n v="115889.16"/>
    <n v="16805.04"/>
    <n v="24767"/>
    <n v="28.67"/>
    <n v="233.4"/>
    <n v="202657.06"/>
    <m/>
    <m/>
    <m/>
    <m/>
    <m/>
    <m/>
    <m/>
    <m/>
    <m/>
    <m/>
    <n v="1852"/>
    <n v="15248"/>
    <n v="17.649999999999999"/>
    <n v="25.72"/>
  </r>
  <r>
    <x v="24"/>
    <x v="24"/>
    <x v="9"/>
    <x v="1"/>
    <x v="11"/>
    <x v="7624"/>
    <n v="105"/>
    <n v="0.88"/>
    <n v="1.1000000000000001"/>
    <n v="10.23"/>
    <n v="0"/>
    <m/>
    <m/>
    <m/>
    <m/>
    <m/>
    <m/>
    <m/>
    <m/>
    <m/>
    <m/>
    <m/>
    <m/>
    <m/>
    <m/>
    <n v="1324"/>
    <n v="3184"/>
    <n v="26.53"/>
    <n v="132.4"/>
  </r>
  <r>
    <x v="62"/>
    <x v="62"/>
    <x v="11"/>
    <x v="2"/>
    <x v="127"/>
    <x v="7625"/>
    <n v="49879"/>
    <n v="65.98"/>
    <n v="6495.16"/>
    <n v="380551.35"/>
    <n v="9564"/>
    <n v="11811"/>
    <n v="15.62"/>
    <m/>
    <m/>
    <m/>
    <m/>
    <m/>
    <m/>
    <m/>
    <m/>
    <m/>
    <m/>
    <m/>
    <m/>
    <n v="1780"/>
    <n v="9317"/>
    <n v="12.32"/>
    <n v="28.25"/>
  </r>
  <r>
    <x v="134"/>
    <x v="134"/>
    <x v="13"/>
    <x v="2"/>
    <x v="38"/>
    <x v="7626"/>
    <n v="82047"/>
    <n v="122.09"/>
    <n v="7503.84"/>
    <n v="390799.95"/>
    <n v="0"/>
    <m/>
    <m/>
    <m/>
    <m/>
    <m/>
    <m/>
    <m/>
    <m/>
    <m/>
    <m/>
    <m/>
    <m/>
    <m/>
    <m/>
    <n v="414.41"/>
    <n v="1286"/>
    <n v="1.91"/>
    <n v="7.4"/>
  </r>
  <r>
    <x v="136"/>
    <x v="136"/>
    <x v="14"/>
    <x v="7"/>
    <x v="20"/>
    <x v="7627"/>
    <n v="32786"/>
    <n v="45.54"/>
    <n v="3509.2"/>
    <n v="195813.36"/>
    <n v="23700.29"/>
    <n v="23473"/>
    <n v="32.6"/>
    <m/>
    <m/>
    <m/>
    <m/>
    <m/>
    <m/>
    <m/>
    <m/>
    <m/>
    <m/>
    <m/>
    <m/>
    <n v="65000"/>
    <n v="7348"/>
    <n v="10.210000000000001"/>
    <n v="1083.33"/>
  </r>
  <r>
    <x v="36"/>
    <x v="36"/>
    <x v="12"/>
    <x v="2"/>
    <x v="67"/>
    <x v="7628"/>
    <n v="146907"/>
    <n v="145.74"/>
    <n v="8350"/>
    <n v="652302"/>
    <n v="0"/>
    <m/>
    <m/>
    <m/>
    <m/>
    <m/>
    <m/>
    <m/>
    <m/>
    <m/>
    <m/>
    <m/>
    <m/>
    <m/>
    <m/>
    <n v="157.4"/>
    <n v="9855"/>
    <n v="9.7799999999999994"/>
    <n v="1.87"/>
  </r>
  <r>
    <x v="6"/>
    <x v="6"/>
    <x v="4"/>
    <x v="17"/>
    <x v="138"/>
    <x v="7629"/>
    <n v="13665"/>
    <n v="8.19"/>
    <n v="393.72"/>
    <n v="50896.11"/>
    <n v="106129"/>
    <n v="32865"/>
    <n v="19.7"/>
    <n v="763.52"/>
    <n v="1279841.46"/>
    <m/>
    <m/>
    <m/>
    <m/>
    <m/>
    <m/>
    <m/>
    <m/>
    <m/>
    <m/>
    <n v="1005659"/>
    <n v="164136"/>
    <n v="98.4"/>
    <n v="7234.96"/>
  </r>
  <r>
    <x v="126"/>
    <x v="126"/>
    <x v="6"/>
    <x v="7"/>
    <x v="64"/>
    <x v="7630"/>
    <n v="103779"/>
    <n v="115.31"/>
    <n v="9591.89"/>
    <n v="669034.56000000006"/>
    <n v="0"/>
    <m/>
    <m/>
    <m/>
    <m/>
    <m/>
    <m/>
    <m/>
    <m/>
    <m/>
    <m/>
    <m/>
    <m/>
    <m/>
    <m/>
    <n v="1663.49"/>
    <n v="10661"/>
    <n v="11.85"/>
    <n v="22.18"/>
  </r>
  <r>
    <x v="95"/>
    <x v="95"/>
    <x v="5"/>
    <x v="7"/>
    <x v="30"/>
    <x v="2680"/>
    <n v="51031"/>
    <n v="88.6"/>
    <n v="8200.94"/>
    <n v="366089.85"/>
    <n v="0"/>
    <m/>
    <m/>
    <m/>
    <m/>
    <m/>
    <m/>
    <m/>
    <m/>
    <m/>
    <m/>
    <m/>
    <m/>
    <m/>
    <m/>
    <n v="129100"/>
    <n v="5847"/>
    <n v="10.15"/>
    <n v="2689.58"/>
  </r>
  <r>
    <x v="11"/>
    <x v="11"/>
    <x v="0"/>
    <x v="7"/>
    <x v="10"/>
    <x v="7631"/>
    <n v="114789"/>
    <n v="129.27000000000001"/>
    <n v="11425.41"/>
    <n v="786296.4"/>
    <n v="0"/>
    <m/>
    <m/>
    <m/>
    <m/>
    <n v="436"/>
    <n v="1677"/>
    <n v="1.89"/>
    <n v="5"/>
    <n v="5523.68"/>
    <m/>
    <m/>
    <m/>
    <m/>
    <m/>
    <n v="133319"/>
    <n v="6911"/>
    <n v="7.78"/>
    <n v="1801.61"/>
  </r>
  <r>
    <x v="90"/>
    <x v="90"/>
    <x v="10"/>
    <x v="7"/>
    <x v="11"/>
    <x v="7632"/>
    <n v="4567"/>
    <n v="38.06"/>
    <n v="3368"/>
    <n v="31322.400000000001"/>
    <n v="3205.63"/>
    <n v="7019"/>
    <n v="58.49"/>
    <n v="320.56"/>
    <n v="38657.599999999999"/>
    <m/>
    <m/>
    <m/>
    <m/>
    <m/>
    <m/>
    <m/>
    <m/>
    <m/>
    <m/>
    <n v="197.99"/>
    <n v="4213"/>
    <n v="35.11"/>
    <n v="19.8"/>
  </r>
  <r>
    <x v="75"/>
    <x v="75"/>
    <x v="4"/>
    <x v="5"/>
    <x v="9"/>
    <x v="7633"/>
    <n v="4521"/>
    <n v="9.42"/>
    <n v="1036"/>
    <n v="38539.199999999997"/>
    <n v="0"/>
    <m/>
    <m/>
    <m/>
    <m/>
    <m/>
    <m/>
    <m/>
    <m/>
    <m/>
    <m/>
    <m/>
    <m/>
    <m/>
    <m/>
    <n v="24700"/>
    <n v="1079"/>
    <n v="2.25"/>
    <n v="617.5"/>
  </r>
  <r>
    <x v="37"/>
    <x v="37"/>
    <x v="8"/>
    <x v="6"/>
    <x v="32"/>
    <x v="7634"/>
    <n v="182"/>
    <n v="1.69"/>
    <n v="78"/>
    <n v="652.86"/>
    <n v="0"/>
    <m/>
    <m/>
    <m/>
    <m/>
    <m/>
    <m/>
    <m/>
    <m/>
    <m/>
    <m/>
    <m/>
    <m/>
    <m/>
    <m/>
    <n v="0"/>
    <m/>
    <m/>
    <n v="0"/>
  </r>
  <r>
    <x v="0"/>
    <x v="0"/>
    <x v="6"/>
    <x v="0"/>
    <x v="0"/>
    <x v="7635"/>
    <n v="41968"/>
    <n v="52.2"/>
    <n v="4871.6400000000003"/>
    <n v="303552"/>
    <n v="19851"/>
    <n v="31538"/>
    <n v="39.229999999999997"/>
    <m/>
    <m/>
    <m/>
    <m/>
    <m/>
    <m/>
    <m/>
    <m/>
    <m/>
    <m/>
    <m/>
    <m/>
    <n v="2090"/>
    <n v="14855"/>
    <n v="18.48"/>
    <n v="31.19"/>
  </r>
  <r>
    <x v="83"/>
    <x v="83"/>
    <x v="14"/>
    <x v="2"/>
    <x v="9"/>
    <x v="2632"/>
    <n v="14661"/>
    <n v="30.54"/>
    <n v="2400"/>
    <n v="89280"/>
    <n v="13283.22"/>
    <n v="24427"/>
    <n v="50.89"/>
    <n v="332.08"/>
    <n v="160186.34"/>
    <m/>
    <m/>
    <m/>
    <m/>
    <m/>
    <m/>
    <m/>
    <m/>
    <m/>
    <m/>
    <n v="1110"/>
    <n v="13617"/>
    <n v="28.37"/>
    <n v="27.75"/>
  </r>
  <r>
    <x v="93"/>
    <x v="93"/>
    <x v="4"/>
    <x v="0"/>
    <x v="108"/>
    <x v="7636"/>
    <n v="8295"/>
    <n v="30.05"/>
    <n v="1998.35"/>
    <n v="42744.66"/>
    <n v="0"/>
    <m/>
    <m/>
    <m/>
    <m/>
    <m/>
    <m/>
    <m/>
    <m/>
    <m/>
    <n v="1699"/>
    <n v="3660"/>
    <n v="13.26"/>
    <n v="73"/>
    <n v="38030.42"/>
    <n v="213.89"/>
    <n v="970"/>
    <n v="3.51"/>
    <n v="9.3000000000000007"/>
  </r>
  <r>
    <x v="29"/>
    <x v="29"/>
    <x v="12"/>
    <x v="2"/>
    <x v="102"/>
    <x v="7637"/>
    <n v="101038"/>
    <n v="81.75"/>
    <n v="5109.3599999999997"/>
    <n v="489425.52"/>
    <n v="4721.63"/>
    <n v="60368"/>
    <n v="48.84"/>
    <n v="45.84"/>
    <n v="56939.55"/>
    <m/>
    <m/>
    <m/>
    <m/>
    <m/>
    <m/>
    <m/>
    <m/>
    <m/>
    <m/>
    <n v="3360"/>
    <n v="32761"/>
    <n v="26.51"/>
    <n v="32.619999999999997"/>
  </r>
  <r>
    <x v="123"/>
    <x v="123"/>
    <x v="6"/>
    <x v="7"/>
    <x v="30"/>
    <x v="7638"/>
    <n v="70608"/>
    <n v="122.58"/>
    <n v="9210"/>
    <n v="411134.4"/>
    <n v="0"/>
    <m/>
    <m/>
    <m/>
    <m/>
    <m/>
    <m/>
    <m/>
    <m/>
    <m/>
    <m/>
    <m/>
    <m/>
    <m/>
    <m/>
    <n v="132800"/>
    <n v="10512"/>
    <n v="18.25"/>
    <n v="2766.67"/>
  </r>
  <r>
    <x v="87"/>
    <x v="87"/>
    <x v="8"/>
    <x v="14"/>
    <x v="17"/>
    <x v="7639"/>
    <n v="28494"/>
    <n v="47.49"/>
    <n v="4145.6000000000004"/>
    <n v="192770.4"/>
    <n v="18781.77"/>
    <n v="23734"/>
    <n v="39.56"/>
    <n v="375.64"/>
    <n v="226494.94"/>
    <m/>
    <m/>
    <m/>
    <m/>
    <m/>
    <m/>
    <m/>
    <m/>
    <m/>
    <m/>
    <n v="1956"/>
    <n v="17630"/>
    <n v="29.38"/>
    <n v="39.119999999999997"/>
  </r>
  <r>
    <x v="31"/>
    <x v="31"/>
    <x v="11"/>
    <x v="4"/>
    <x v="46"/>
    <x v="0"/>
    <n v="0"/>
    <n v="0"/>
    <n v="0"/>
    <n v="0"/>
    <n v="0"/>
    <n v="0"/>
    <n v="0"/>
    <m/>
    <m/>
    <m/>
    <m/>
    <m/>
    <m/>
    <m/>
    <m/>
    <m/>
    <m/>
    <m/>
    <m/>
    <n v="1782"/>
    <n v="21243"/>
    <n v="68.09"/>
    <n v="68.540000000000006"/>
  </r>
  <r>
    <x v="100"/>
    <x v="100"/>
    <x v="9"/>
    <x v="3"/>
    <x v="32"/>
    <x v="7640"/>
    <n v="2768"/>
    <n v="25.63"/>
    <n v="6120.78"/>
    <n v="51230.91"/>
    <n v="0"/>
    <n v="90"/>
    <n v="0.83"/>
    <m/>
    <m/>
    <m/>
    <m/>
    <m/>
    <m/>
    <m/>
    <m/>
    <m/>
    <m/>
    <m/>
    <m/>
    <n v="55087"/>
    <n v="2768"/>
    <n v="25.63"/>
    <n v="6120.78"/>
  </r>
  <r>
    <x v="62"/>
    <x v="62"/>
    <x v="1"/>
    <x v="3"/>
    <x v="37"/>
    <x v="7641"/>
    <n v="2472"/>
    <n v="6.44"/>
    <n v="516.66"/>
    <n v="15375.69"/>
    <n v="25"/>
    <n v="49"/>
    <n v="0.13"/>
    <n v="0.78"/>
    <n v="301.48"/>
    <m/>
    <m/>
    <m/>
    <m/>
    <m/>
    <m/>
    <m/>
    <m/>
    <m/>
    <m/>
    <n v="674"/>
    <n v="2486"/>
    <n v="6.47"/>
    <n v="21.06"/>
  </r>
  <r>
    <x v="205"/>
    <x v="205"/>
    <x v="12"/>
    <x v="7"/>
    <x v="42"/>
    <x v="2148"/>
    <n v="27852"/>
    <n v="77.37"/>
    <n v="7416"/>
    <n v="206906.4"/>
    <n v="0"/>
    <m/>
    <m/>
    <m/>
    <m/>
    <m/>
    <m/>
    <m/>
    <m/>
    <m/>
    <m/>
    <m/>
    <m/>
    <m/>
    <m/>
    <n v="0"/>
    <m/>
    <m/>
    <n v="0"/>
  </r>
  <r>
    <x v="65"/>
    <x v="65"/>
    <x v="1"/>
    <x v="4"/>
    <x v="44"/>
    <x v="7642"/>
    <n v="4627"/>
    <n v="4.28"/>
    <n v="273.56"/>
    <n v="22896.6"/>
    <n v="5192.05"/>
    <n v="7767"/>
    <n v="7.19"/>
    <n v="57.69"/>
    <n v="62612.45"/>
    <m/>
    <m/>
    <m/>
    <m/>
    <m/>
    <m/>
    <m/>
    <m/>
    <m/>
    <m/>
    <n v="8653"/>
    <n v="21095"/>
    <n v="19.53"/>
    <n v="96.14"/>
  </r>
  <r>
    <x v="72"/>
    <x v="72"/>
    <x v="8"/>
    <x v="4"/>
    <x v="140"/>
    <x v="7643"/>
    <n v="11903"/>
    <n v="7.81"/>
    <n v="328.08"/>
    <n v="38749.379999999997"/>
    <n v="17993.21"/>
    <n v="27126"/>
    <n v="17.8"/>
    <n v="141.68"/>
    <n v="216985.52"/>
    <m/>
    <m/>
    <m/>
    <m/>
    <m/>
    <m/>
    <m/>
    <m/>
    <m/>
    <m/>
    <n v="0"/>
    <n v="151860"/>
    <n v="99.65"/>
    <n v="0"/>
  </r>
  <r>
    <x v="131"/>
    <x v="131"/>
    <x v="8"/>
    <x v="7"/>
    <x v="30"/>
    <x v="7644"/>
    <n v="74838"/>
    <n v="129.93"/>
    <n v="9496.67"/>
    <n v="423931.2"/>
    <n v="0"/>
    <m/>
    <m/>
    <m/>
    <m/>
    <m/>
    <m/>
    <m/>
    <m/>
    <m/>
    <m/>
    <m/>
    <m/>
    <m/>
    <m/>
    <n v="2039"/>
    <n v="21219"/>
    <n v="36.840000000000003"/>
    <n v="42.48"/>
  </r>
  <r>
    <x v="84"/>
    <x v="84"/>
    <x v="13"/>
    <x v="5"/>
    <x v="23"/>
    <x v="7645"/>
    <n v="47011"/>
    <n v="71.23"/>
    <n v="3909.58"/>
    <n v="199975.11"/>
    <n v="21725.51"/>
    <n v="24840"/>
    <n v="37.64"/>
    <n v="395.01"/>
    <n v="261994.43"/>
    <m/>
    <m/>
    <m/>
    <m/>
    <m/>
    <m/>
    <m/>
    <m/>
    <m/>
    <m/>
    <n v="253830"/>
    <n v="14714"/>
    <n v="22.29"/>
    <n v="4615.09"/>
  </r>
  <r>
    <x v="90"/>
    <x v="90"/>
    <x v="11"/>
    <x v="7"/>
    <x v="11"/>
    <x v="7646"/>
    <n v="6476"/>
    <n v="53.97"/>
    <n v="3168"/>
    <n v="29462.400000000001"/>
    <n v="2285.16"/>
    <n v="4650"/>
    <n v="38.75"/>
    <m/>
    <m/>
    <m/>
    <m/>
    <m/>
    <m/>
    <m/>
    <m/>
    <m/>
    <m/>
    <m/>
    <m/>
    <n v="34100"/>
    <n v="3971"/>
    <n v="33.090000000000003"/>
    <n v="3410"/>
  </r>
  <r>
    <x v="140"/>
    <x v="140"/>
    <x v="6"/>
    <x v="5"/>
    <x v="55"/>
    <x v="7647"/>
    <n v="151053"/>
    <n v="131.12"/>
    <n v="10670.83"/>
    <n v="952692"/>
    <n v="0"/>
    <m/>
    <m/>
    <m/>
    <m/>
    <m/>
    <m/>
    <m/>
    <m/>
    <m/>
    <m/>
    <m/>
    <m/>
    <m/>
    <m/>
    <n v="134296"/>
    <n v="8071"/>
    <n v="7.01"/>
    <n v="1398.92"/>
  </r>
  <r>
    <x v="12"/>
    <x v="12"/>
    <x v="6"/>
    <x v="7"/>
    <x v="57"/>
    <x v="7648"/>
    <n v="39632"/>
    <n v="78.63"/>
    <n v="4748.57"/>
    <n v="185479.2"/>
    <n v="18312.32"/>
    <n v="31363"/>
    <n v="62.23"/>
    <n v="436.01"/>
    <n v="220833.74"/>
    <m/>
    <m/>
    <m/>
    <m/>
    <m/>
    <m/>
    <m/>
    <m/>
    <m/>
    <m/>
    <n v="1708"/>
    <n v="21090"/>
    <n v="41.85"/>
    <n v="40.67"/>
  </r>
  <r>
    <x v="79"/>
    <x v="79"/>
    <x v="9"/>
    <x v="2"/>
    <x v="66"/>
    <x v="7649"/>
    <n v="6284"/>
    <n v="23.8"/>
    <n v="1229.55"/>
    <n v="25156.5"/>
    <n v="0"/>
    <m/>
    <m/>
    <m/>
    <m/>
    <n v="15009"/>
    <n v="38215"/>
    <n v="144.75"/>
    <n v="682"/>
    <n v="190149.02"/>
    <m/>
    <m/>
    <m/>
    <m/>
    <m/>
    <n v="197.65"/>
    <n v="1817"/>
    <n v="6.88"/>
    <n v="8.98"/>
  </r>
  <r>
    <x v="164"/>
    <x v="164"/>
    <x v="8"/>
    <x v="12"/>
    <x v="6"/>
    <x v="4"/>
    <m/>
    <m/>
    <m/>
    <m/>
    <n v="0"/>
    <m/>
    <m/>
    <m/>
    <m/>
    <m/>
    <m/>
    <m/>
    <m/>
    <m/>
    <m/>
    <m/>
    <m/>
    <m/>
    <m/>
    <n v="0"/>
    <m/>
    <m/>
    <n v="0"/>
  </r>
  <r>
    <x v="96"/>
    <x v="96"/>
    <x v="6"/>
    <x v="7"/>
    <x v="38"/>
    <x v="7650"/>
    <n v="61778"/>
    <n v="91.93"/>
    <n v="8368.32"/>
    <n v="435822.18"/>
    <n v="0"/>
    <m/>
    <m/>
    <m/>
    <m/>
    <m/>
    <m/>
    <m/>
    <m/>
    <m/>
    <m/>
    <m/>
    <m/>
    <m/>
    <m/>
    <n v="126.88"/>
    <n v="46405"/>
    <n v="69.06"/>
    <n v="2.27"/>
  </r>
  <r>
    <x v="14"/>
    <x v="14"/>
    <x v="9"/>
    <x v="11"/>
    <x v="20"/>
    <x v="7651"/>
    <n v="3460"/>
    <n v="4.8099999999999996"/>
    <n v="278.13"/>
    <n v="15519.84"/>
    <n v="68191.08"/>
    <n v="106266"/>
    <n v="147.59"/>
    <n v="1136.52"/>
    <n v="822336.65"/>
    <m/>
    <m/>
    <m/>
    <m/>
    <m/>
    <m/>
    <m/>
    <m/>
    <m/>
    <m/>
    <n v="0"/>
    <n v="15420"/>
    <n v="21.42"/>
    <n v="0"/>
  </r>
  <r>
    <x v="62"/>
    <x v="62"/>
    <x v="8"/>
    <x v="6"/>
    <x v="11"/>
    <x v="4"/>
    <m/>
    <m/>
    <m/>
    <m/>
    <n v="0"/>
    <m/>
    <m/>
    <m/>
    <m/>
    <m/>
    <m/>
    <m/>
    <m/>
    <m/>
    <m/>
    <m/>
    <m/>
    <m/>
    <m/>
    <n v="619"/>
    <n v="5017"/>
    <n v="41.81"/>
    <n v="61.9"/>
  </r>
  <r>
    <x v="176"/>
    <x v="176"/>
    <x v="5"/>
    <x v="12"/>
    <x v="6"/>
    <x v="4"/>
    <m/>
    <m/>
    <m/>
    <m/>
    <n v="0"/>
    <m/>
    <m/>
    <m/>
    <m/>
    <m/>
    <m/>
    <m/>
    <m/>
    <m/>
    <m/>
    <m/>
    <m/>
    <m/>
    <m/>
    <n v="0"/>
    <m/>
    <m/>
    <n v="0"/>
  </r>
  <r>
    <x v="31"/>
    <x v="31"/>
    <x v="10"/>
    <x v="4"/>
    <x v="46"/>
    <x v="0"/>
    <n v="0"/>
    <n v="0"/>
    <n v="0"/>
    <n v="0"/>
    <n v="0"/>
    <n v="0"/>
    <n v="0"/>
    <n v="0"/>
    <n v="0"/>
    <m/>
    <m/>
    <m/>
    <m/>
    <m/>
    <m/>
    <m/>
    <m/>
    <m/>
    <m/>
    <n v="2849"/>
    <n v="21212"/>
    <n v="67.989999999999995"/>
    <n v="109.58"/>
  </r>
  <r>
    <x v="42"/>
    <x v="42"/>
    <x v="13"/>
    <x v="1"/>
    <x v="11"/>
    <x v="4"/>
    <m/>
    <m/>
    <m/>
    <m/>
    <n v="0"/>
    <m/>
    <m/>
    <m/>
    <m/>
    <m/>
    <m/>
    <m/>
    <m/>
    <m/>
    <m/>
    <m/>
    <m/>
    <m/>
    <m/>
    <n v="0"/>
    <m/>
    <m/>
    <n v="0"/>
  </r>
  <r>
    <x v="101"/>
    <x v="101"/>
    <x v="15"/>
    <x v="2"/>
    <x v="22"/>
    <x v="7652"/>
    <n v="9813"/>
    <n v="32.71"/>
    <n v="2689.12"/>
    <n v="62522.04"/>
    <n v="3732.19"/>
    <n v="13649"/>
    <n v="45.5"/>
    <n v="149.29"/>
    <n v="45007.6"/>
    <m/>
    <m/>
    <m/>
    <m/>
    <m/>
    <m/>
    <m/>
    <m/>
    <m/>
    <m/>
    <n v="15109.09"/>
    <n v="9747"/>
    <n v="32.49"/>
    <n v="604.36"/>
  </r>
  <r>
    <x v="129"/>
    <x v="129"/>
    <x v="3"/>
    <x v="2"/>
    <x v="9"/>
    <x v="7653"/>
    <n v="17010"/>
    <n v="35.44"/>
    <n v="3029.7"/>
    <n v="112704.84"/>
    <n v="25591"/>
    <n v="40290"/>
    <n v="83.94"/>
    <n v="639.78"/>
    <n v="308609.55"/>
    <m/>
    <m/>
    <m/>
    <m/>
    <m/>
    <m/>
    <m/>
    <m/>
    <m/>
    <m/>
    <n v="1872"/>
    <n v="21233"/>
    <n v="44.24"/>
    <n v="46.8"/>
  </r>
  <r>
    <x v="49"/>
    <x v="49"/>
    <x v="2"/>
    <x v="1"/>
    <x v="71"/>
    <x v="1544"/>
    <n v="158"/>
    <n v="2.63"/>
    <n v="251.8"/>
    <n v="1170.8699999999999"/>
    <n v="0"/>
    <m/>
    <m/>
    <m/>
    <m/>
    <m/>
    <m/>
    <m/>
    <m/>
    <m/>
    <m/>
    <m/>
    <m/>
    <m/>
    <m/>
    <n v="31565"/>
    <n v="1743"/>
    <n v="29.05"/>
    <n v="6313"/>
  </r>
  <r>
    <x v="16"/>
    <x v="16"/>
    <x v="11"/>
    <x v="2"/>
    <x v="14"/>
    <x v="2790"/>
    <n v="37517"/>
    <n v="71.05"/>
    <n v="2410.91"/>
    <n v="98654.399999999994"/>
    <n v="19779.830000000002"/>
    <n v="19061"/>
    <n v="36.1"/>
    <n v="449.54"/>
    <n v="238530.85"/>
    <m/>
    <m/>
    <m/>
    <m/>
    <m/>
    <m/>
    <m/>
    <m/>
    <m/>
    <m/>
    <n v="9860"/>
    <n v="5234"/>
    <n v="9.91"/>
    <n v="224.09"/>
  </r>
  <r>
    <x v="109"/>
    <x v="109"/>
    <x v="13"/>
    <x v="7"/>
    <x v="80"/>
    <x v="7654"/>
    <n v="107019"/>
    <n v="125.61"/>
    <n v="8593.58"/>
    <n v="567433.92000000004"/>
    <n v="0"/>
    <m/>
    <m/>
    <m/>
    <m/>
    <m/>
    <m/>
    <m/>
    <m/>
    <m/>
    <m/>
    <m/>
    <m/>
    <m/>
    <m/>
    <n v="2831"/>
    <n v="17417"/>
    <n v="20.440000000000001"/>
    <n v="39.869999999999997"/>
  </r>
  <r>
    <x v="46"/>
    <x v="46"/>
    <x v="10"/>
    <x v="5"/>
    <x v="59"/>
    <x v="7655"/>
    <n v="125365"/>
    <n v="90.06"/>
    <n v="10709.48"/>
    <n v="1155339"/>
    <n v="66.930000000000007"/>
    <n v="2342"/>
    <n v="1.68"/>
    <n v="0.57999999999999996"/>
    <n v="807.07"/>
    <m/>
    <m/>
    <m/>
    <m/>
    <m/>
    <m/>
    <m/>
    <m/>
    <m/>
    <m/>
    <n v="2.85"/>
    <n v="6794"/>
    <n v="4.88"/>
    <n v="0.02"/>
  </r>
  <r>
    <x v="31"/>
    <x v="31"/>
    <x v="3"/>
    <x v="7"/>
    <x v="10"/>
    <x v="7656"/>
    <n v="130429"/>
    <n v="146.88"/>
    <n v="10180.540000000001"/>
    <n v="700624.8"/>
    <n v="0"/>
    <n v="0"/>
    <n v="0"/>
    <n v="0"/>
    <n v="0"/>
    <m/>
    <m/>
    <m/>
    <m/>
    <m/>
    <m/>
    <m/>
    <m/>
    <m/>
    <m/>
    <n v="2092"/>
    <n v="57945"/>
    <n v="65.25"/>
    <n v="28.27"/>
  </r>
  <r>
    <x v="30"/>
    <x v="30"/>
    <x v="14"/>
    <x v="19"/>
    <x v="71"/>
    <x v="7657"/>
    <n v="3361"/>
    <n v="56.02"/>
    <n v="3443.6"/>
    <n v="16012.74"/>
    <n v="0"/>
    <m/>
    <m/>
    <m/>
    <m/>
    <m/>
    <m/>
    <m/>
    <m/>
    <m/>
    <m/>
    <m/>
    <m/>
    <m/>
    <m/>
    <n v="0"/>
    <m/>
    <m/>
    <n v="0"/>
  </r>
  <r>
    <x v="47"/>
    <x v="47"/>
    <x v="14"/>
    <x v="6"/>
    <x v="11"/>
    <x v="3519"/>
    <n v="147"/>
    <n v="1.23"/>
    <n v="61.6"/>
    <n v="572.88"/>
    <n v="224.05"/>
    <n v="259"/>
    <n v="2.16"/>
    <m/>
    <m/>
    <m/>
    <m/>
    <m/>
    <m/>
    <m/>
    <n v="0"/>
    <n v="0"/>
    <n v="0"/>
    <n v="0"/>
    <n v="0"/>
    <n v="0.5"/>
    <n v="3308"/>
    <n v="27.57"/>
    <n v="0.05"/>
  </r>
  <r>
    <x v="73"/>
    <x v="73"/>
    <x v="8"/>
    <x v="21"/>
    <x v="9"/>
    <x v="7658"/>
    <n v="43940"/>
    <n v="91.54"/>
    <n v="8525.8799999999992"/>
    <n v="317162.55"/>
    <n v="4613.97"/>
    <n v="6475"/>
    <n v="13.49"/>
    <n v="115.35"/>
    <n v="55641.21"/>
    <m/>
    <m/>
    <m/>
    <m/>
    <m/>
    <m/>
    <m/>
    <m/>
    <m/>
    <m/>
    <n v="28074"/>
    <n v="11035"/>
    <n v="22.99"/>
    <n v="701.85"/>
  </r>
  <r>
    <x v="58"/>
    <x v="58"/>
    <x v="15"/>
    <x v="1"/>
    <x v="7"/>
    <x v="1147"/>
    <n v="201"/>
    <n v="8.3800000000000008"/>
    <n v="306.5"/>
    <n v="570.09"/>
    <n v="0"/>
    <m/>
    <m/>
    <m/>
    <m/>
    <m/>
    <m/>
    <m/>
    <m/>
    <m/>
    <m/>
    <m/>
    <m/>
    <m/>
    <m/>
    <n v="0"/>
    <m/>
    <m/>
    <n v="0"/>
  </r>
  <r>
    <x v="102"/>
    <x v="102"/>
    <x v="0"/>
    <x v="2"/>
    <x v="40"/>
    <x v="7659"/>
    <n v="81893"/>
    <n v="97.49"/>
    <n v="9290"/>
    <n v="604779"/>
    <n v="0"/>
    <m/>
    <m/>
    <m/>
    <m/>
    <m/>
    <m/>
    <m/>
    <m/>
    <m/>
    <m/>
    <m/>
    <m/>
    <m/>
    <m/>
    <n v="223721"/>
    <n v="6322"/>
    <n v="7.53"/>
    <n v="3196.01"/>
  </r>
  <r>
    <x v="88"/>
    <x v="88"/>
    <x v="12"/>
    <x v="6"/>
    <x v="1"/>
    <x v="7660"/>
    <n v="873"/>
    <n v="12.13"/>
    <n v="820.33"/>
    <n v="4577.46"/>
    <n v="0"/>
    <m/>
    <m/>
    <m/>
    <m/>
    <m/>
    <m/>
    <m/>
    <m/>
    <m/>
    <n v="600"/>
    <n v="1285"/>
    <n v="17.850000000000001"/>
    <n v="100"/>
    <n v="13430.4"/>
    <n v="36600"/>
    <n v="5462"/>
    <n v="75.86"/>
    <n v="6100"/>
  </r>
  <r>
    <x v="19"/>
    <x v="19"/>
    <x v="15"/>
    <x v="25"/>
    <x v="6"/>
    <x v="4"/>
    <m/>
    <m/>
    <m/>
    <m/>
    <n v="0"/>
    <m/>
    <m/>
    <m/>
    <m/>
    <m/>
    <m/>
    <m/>
    <m/>
    <m/>
    <m/>
    <m/>
    <m/>
    <m/>
    <m/>
    <n v="0"/>
    <m/>
    <m/>
    <n v="0"/>
  </r>
  <r>
    <x v="93"/>
    <x v="93"/>
    <x v="0"/>
    <x v="0"/>
    <x v="108"/>
    <x v="7661"/>
    <n v="14462"/>
    <n v="52.4"/>
    <n v="3635.17"/>
    <n v="77756.37"/>
    <n v="0"/>
    <m/>
    <m/>
    <m/>
    <m/>
    <m/>
    <m/>
    <m/>
    <m/>
    <m/>
    <n v="3999"/>
    <n v="12533"/>
    <n v="45.41"/>
    <n v="173"/>
    <n v="89513.62"/>
    <n v="566.70000000000005"/>
    <n v="4005"/>
    <n v="14.51"/>
    <n v="24.64"/>
  </r>
  <r>
    <x v="94"/>
    <x v="94"/>
    <x v="4"/>
    <x v="2"/>
    <x v="38"/>
    <x v="7662"/>
    <n v="54792"/>
    <n v="81.540000000000006"/>
    <n v="5261.43"/>
    <n v="274015.2"/>
    <n v="0"/>
    <m/>
    <m/>
    <m/>
    <m/>
    <m/>
    <m/>
    <m/>
    <m/>
    <m/>
    <m/>
    <m/>
    <m/>
    <m/>
    <m/>
    <n v="695.14"/>
    <n v="2939"/>
    <n v="4.37"/>
    <n v="12.41"/>
  </r>
  <r>
    <x v="50"/>
    <x v="50"/>
    <x v="15"/>
    <x v="5"/>
    <x v="30"/>
    <x v="7663"/>
    <n v="39192"/>
    <n v="68.040000000000006"/>
    <n v="5484.52"/>
    <n v="244829.01"/>
    <n v="0"/>
    <m/>
    <m/>
    <m/>
    <m/>
    <m/>
    <m/>
    <m/>
    <m/>
    <m/>
    <n v="12066"/>
    <n v="41274"/>
    <n v="71.66"/>
    <n v="251"/>
    <n v="270085.34000000003"/>
    <n v="0"/>
    <n v="12192"/>
    <n v="21.17"/>
    <n v="0"/>
  </r>
  <r>
    <x v="227"/>
    <x v="227"/>
    <x v="15"/>
    <x v="1"/>
    <x v="28"/>
    <x v="7664"/>
    <n v="6639"/>
    <n v="46.1"/>
    <n v="2167.58"/>
    <n v="24190.23"/>
    <n v="5548.01"/>
    <n v="7819"/>
    <n v="54.3"/>
    <n v="462.33"/>
    <n v="66905.14"/>
    <m/>
    <m/>
    <m/>
    <m/>
    <m/>
    <m/>
    <m/>
    <m/>
    <m/>
    <m/>
    <n v="632"/>
    <n v="7869"/>
    <n v="54.65"/>
    <n v="52.67"/>
  </r>
  <r>
    <x v="120"/>
    <x v="120"/>
    <x v="5"/>
    <x v="2"/>
    <x v="37"/>
    <x v="782"/>
    <n v="52949"/>
    <n v="137.88999999999999"/>
    <n v="9212.5"/>
    <n v="274164"/>
    <n v="0"/>
    <m/>
    <m/>
    <m/>
    <m/>
    <m/>
    <m/>
    <m/>
    <m/>
    <m/>
    <m/>
    <m/>
    <m/>
    <m/>
    <m/>
    <n v="390.17"/>
    <n v="5192"/>
    <n v="13.52"/>
    <n v="12.19"/>
  </r>
  <r>
    <x v="29"/>
    <x v="29"/>
    <x v="13"/>
    <x v="6"/>
    <x v="19"/>
    <x v="7665"/>
    <n v="2239"/>
    <n v="12.44"/>
    <n v="609.87"/>
    <n v="8507.64"/>
    <n v="177.5"/>
    <n v="309"/>
    <n v="1.72"/>
    <m/>
    <m/>
    <m/>
    <m/>
    <m/>
    <m/>
    <m/>
    <m/>
    <m/>
    <m/>
    <m/>
    <m/>
    <n v="1364"/>
    <n v="18869"/>
    <n v="104.83"/>
    <n v="90.93"/>
  </r>
  <r>
    <x v="66"/>
    <x v="66"/>
    <x v="6"/>
    <x v="7"/>
    <x v="7"/>
    <x v="4"/>
    <m/>
    <m/>
    <m/>
    <m/>
    <n v="0"/>
    <m/>
    <m/>
    <m/>
    <m/>
    <m/>
    <m/>
    <m/>
    <m/>
    <m/>
    <n v="348"/>
    <n v="960"/>
    <n v="40"/>
    <n v="174"/>
    <n v="7789.63"/>
    <n v="0"/>
    <n v="0"/>
    <n v="0"/>
    <n v="0"/>
  </r>
  <r>
    <x v="74"/>
    <x v="74"/>
    <x v="4"/>
    <x v="1"/>
    <x v="19"/>
    <x v="0"/>
    <n v="0"/>
    <n v="0"/>
    <n v="0"/>
    <n v="0"/>
    <n v="0"/>
    <n v="0"/>
    <n v="0"/>
    <m/>
    <m/>
    <m/>
    <m/>
    <m/>
    <m/>
    <m/>
    <m/>
    <m/>
    <m/>
    <m/>
    <m/>
    <n v="0"/>
    <m/>
    <m/>
    <n v="0"/>
  </r>
  <r>
    <x v="139"/>
    <x v="139"/>
    <x v="7"/>
    <x v="1"/>
    <x v="28"/>
    <x v="4"/>
    <m/>
    <m/>
    <m/>
    <m/>
    <n v="0"/>
    <m/>
    <m/>
    <m/>
    <m/>
    <m/>
    <m/>
    <m/>
    <m/>
    <m/>
    <m/>
    <m/>
    <m/>
    <m/>
    <m/>
    <n v="67.78"/>
    <n v="4087"/>
    <n v="28.38"/>
    <n v="5.65"/>
  </r>
  <r>
    <x v="12"/>
    <x v="12"/>
    <x v="12"/>
    <x v="8"/>
    <x v="11"/>
    <x v="2943"/>
    <n v="22"/>
    <n v="0.18"/>
    <n v="7.9"/>
    <n v="73.47"/>
    <n v="13.58"/>
    <n v="26"/>
    <n v="0.22"/>
    <n v="1.36"/>
    <n v="163.75"/>
    <m/>
    <m/>
    <m/>
    <m/>
    <m/>
    <m/>
    <m/>
    <m/>
    <m/>
    <m/>
    <n v="439"/>
    <n v="5272"/>
    <n v="43.93"/>
    <n v="43.9"/>
  </r>
  <r>
    <x v="103"/>
    <x v="103"/>
    <x v="10"/>
    <x v="12"/>
    <x v="6"/>
    <x v="0"/>
    <n v="0"/>
    <n v="0"/>
    <n v="0"/>
    <n v="0"/>
    <n v="0"/>
    <n v="0"/>
    <n v="0"/>
    <m/>
    <m/>
    <n v="0"/>
    <n v="0"/>
    <n v="0"/>
    <n v="0"/>
    <n v="0"/>
    <n v="0"/>
    <n v="0"/>
    <n v="0"/>
    <n v="0"/>
    <n v="0"/>
    <n v="0"/>
    <m/>
    <m/>
    <n v="0"/>
  </r>
  <r>
    <x v="53"/>
    <x v="53"/>
    <x v="8"/>
    <x v="1"/>
    <x v="28"/>
    <x v="4"/>
    <m/>
    <m/>
    <m/>
    <m/>
    <n v="0"/>
    <m/>
    <m/>
    <m/>
    <m/>
    <m/>
    <m/>
    <m/>
    <m/>
    <m/>
    <m/>
    <m/>
    <m/>
    <m/>
    <m/>
    <n v="870"/>
    <n v="8433"/>
    <n v="58.56"/>
    <n v="72.5"/>
  </r>
  <r>
    <x v="122"/>
    <x v="122"/>
    <x v="13"/>
    <x v="4"/>
    <x v="121"/>
    <x v="7666"/>
    <n v="330929"/>
    <n v="96.42"/>
    <n v="8376.64"/>
    <n v="2228019.6"/>
    <n v="4000.97"/>
    <n v="8033"/>
    <n v="2.34"/>
    <n v="13.99"/>
    <n v="48248.9"/>
    <m/>
    <m/>
    <m/>
    <m/>
    <m/>
    <m/>
    <m/>
    <m/>
    <m/>
    <m/>
    <n v="24427.46"/>
    <n v="398639"/>
    <n v="116.15"/>
    <n v="85.41"/>
  </r>
  <r>
    <x v="5"/>
    <x v="5"/>
    <x v="15"/>
    <x v="5"/>
    <x v="33"/>
    <x v="7667"/>
    <n v="135503"/>
    <n v="112.92"/>
    <n v="16572.8"/>
    <n v="1541270.4"/>
    <n v="0"/>
    <m/>
    <m/>
    <m/>
    <m/>
    <m/>
    <m/>
    <m/>
    <m/>
    <m/>
    <m/>
    <m/>
    <m/>
    <m/>
    <m/>
    <n v="2616"/>
    <n v="14032"/>
    <n v="11.69"/>
    <n v="26.16"/>
  </r>
  <r>
    <x v="26"/>
    <x v="26"/>
    <x v="15"/>
    <x v="7"/>
    <x v="15"/>
    <x v="7668"/>
    <n v="22585"/>
    <n v="52.28"/>
    <n v="4728.53"/>
    <n v="158311.10999999999"/>
    <n v="9264.7900000000009"/>
    <n v="14164"/>
    <n v="32.79"/>
    <m/>
    <m/>
    <m/>
    <m/>
    <m/>
    <m/>
    <m/>
    <m/>
    <m/>
    <m/>
    <m/>
    <m/>
    <n v="129100"/>
    <n v="8093"/>
    <n v="18.73"/>
    <n v="3586.11"/>
  </r>
  <r>
    <x v="127"/>
    <x v="127"/>
    <x v="11"/>
    <x v="12"/>
    <x v="16"/>
    <x v="7669"/>
    <n v="880"/>
    <n v="18.329999999999998"/>
    <n v="1123.75"/>
    <n v="4180.3500000000004"/>
    <n v="0"/>
    <m/>
    <m/>
    <m/>
    <m/>
    <m/>
    <m/>
    <m/>
    <m/>
    <m/>
    <m/>
    <m/>
    <m/>
    <m/>
    <m/>
    <n v="58.03"/>
    <n v="2127"/>
    <n v="44.31"/>
    <n v="14.51"/>
  </r>
  <r>
    <x v="119"/>
    <x v="119"/>
    <x v="11"/>
    <x v="4"/>
    <x v="75"/>
    <x v="4"/>
    <n v="0"/>
    <n v="0"/>
    <m/>
    <m/>
    <n v="0"/>
    <n v="0"/>
    <n v="0"/>
    <m/>
    <m/>
    <m/>
    <m/>
    <m/>
    <m/>
    <m/>
    <m/>
    <m/>
    <m/>
    <m/>
    <m/>
    <n v="0"/>
    <n v="0"/>
    <n v="0"/>
    <n v="0"/>
  </r>
  <r>
    <x v="60"/>
    <x v="60"/>
    <x v="14"/>
    <x v="5"/>
    <x v="33"/>
    <x v="7670"/>
    <n v="220100"/>
    <n v="183.42"/>
    <n v="12192"/>
    <n v="1133856"/>
    <n v="0"/>
    <m/>
    <m/>
    <m/>
    <m/>
    <m/>
    <m/>
    <m/>
    <m/>
    <m/>
    <m/>
    <m/>
    <m/>
    <m/>
    <m/>
    <n v="745195"/>
    <n v="103982"/>
    <n v="86.65"/>
    <n v="7451.95"/>
  </r>
  <r>
    <x v="71"/>
    <x v="71"/>
    <x v="15"/>
    <x v="2"/>
    <x v="9"/>
    <x v="7671"/>
    <n v="39998"/>
    <n v="83.33"/>
    <n v="7928.75"/>
    <n v="294949.5"/>
    <n v="0"/>
    <m/>
    <m/>
    <m/>
    <m/>
    <m/>
    <m/>
    <m/>
    <m/>
    <m/>
    <m/>
    <m/>
    <m/>
    <m/>
    <m/>
    <n v="30785"/>
    <n v="11507"/>
    <n v="23.97"/>
    <n v="769.63"/>
  </r>
  <r>
    <x v="4"/>
    <x v="4"/>
    <x v="4"/>
    <x v="2"/>
    <x v="37"/>
    <x v="7672"/>
    <n v="50183"/>
    <n v="130.68"/>
    <n v="6765"/>
    <n v="201326.4"/>
    <n v="0"/>
    <m/>
    <m/>
    <m/>
    <m/>
    <m/>
    <m/>
    <m/>
    <m/>
    <m/>
    <m/>
    <m/>
    <m/>
    <m/>
    <m/>
    <n v="43890"/>
    <n v="3420"/>
    <n v="8.91"/>
    <n v="1371.56"/>
  </r>
  <r>
    <x v="56"/>
    <x v="56"/>
    <x v="8"/>
    <x v="3"/>
    <x v="16"/>
    <x v="4"/>
    <n v="0"/>
    <n v="0"/>
    <m/>
    <m/>
    <n v="0"/>
    <m/>
    <m/>
    <m/>
    <m/>
    <m/>
    <m/>
    <m/>
    <m/>
    <m/>
    <m/>
    <m/>
    <m/>
    <m/>
    <m/>
    <n v="71800"/>
    <n v="12463"/>
    <n v="259.64999999999998"/>
    <n v="17950"/>
  </r>
  <r>
    <x v="183"/>
    <x v="183"/>
    <x v="12"/>
    <x v="2"/>
    <x v="20"/>
    <x v="7673"/>
    <n v="117771"/>
    <n v="163.57"/>
    <n v="9412.6200000000008"/>
    <n v="525224.01"/>
    <n v="0"/>
    <m/>
    <m/>
    <m/>
    <m/>
    <m/>
    <m/>
    <m/>
    <m/>
    <m/>
    <m/>
    <m/>
    <m/>
    <m/>
    <m/>
    <n v="115.37"/>
    <n v="8275"/>
    <n v="11.49"/>
    <n v="1.92"/>
  </r>
  <r>
    <x v="17"/>
    <x v="17"/>
    <x v="10"/>
    <x v="5"/>
    <x v="65"/>
    <x v="4"/>
    <m/>
    <m/>
    <m/>
    <m/>
    <n v="0"/>
    <m/>
    <m/>
    <m/>
    <m/>
    <m/>
    <m/>
    <m/>
    <m/>
    <m/>
    <m/>
    <m/>
    <m/>
    <m/>
    <m/>
    <n v="15.77"/>
    <n v="1635"/>
    <n v="0.91"/>
    <n v="0.11"/>
  </r>
  <r>
    <x v="76"/>
    <x v="76"/>
    <x v="11"/>
    <x v="19"/>
    <x v="94"/>
    <x v="7674"/>
    <n v="15769"/>
    <n v="69.16"/>
    <n v="3845.05"/>
    <n v="67942.080000000002"/>
    <n v="2637"/>
    <n v="6943"/>
    <n v="30.45"/>
    <n v="138.79"/>
    <n v="31800.37"/>
    <m/>
    <m/>
    <m/>
    <m/>
    <m/>
    <m/>
    <m/>
    <m/>
    <m/>
    <m/>
    <n v="41490"/>
    <n v="3973"/>
    <n v="17.43"/>
    <n v="2183.6799999999998"/>
  </r>
  <r>
    <x v="20"/>
    <x v="20"/>
    <x v="1"/>
    <x v="2"/>
    <x v="26"/>
    <x v="7675"/>
    <n v="57146"/>
    <n v="70.03"/>
    <n v="9415.19"/>
    <n v="595416.68999999994"/>
    <n v="0"/>
    <n v="0"/>
    <n v="0"/>
    <m/>
    <m/>
    <m/>
    <m/>
    <m/>
    <m/>
    <m/>
    <m/>
    <m/>
    <m/>
    <m/>
    <m/>
    <n v="328860"/>
    <n v="15167"/>
    <n v="18.59"/>
    <n v="4836.18"/>
  </r>
  <r>
    <x v="47"/>
    <x v="47"/>
    <x v="0"/>
    <x v="2"/>
    <x v="30"/>
    <x v="7676"/>
    <n v="30707"/>
    <n v="53.31"/>
    <n v="3583.52"/>
    <n v="159968.37"/>
    <n v="38301.65"/>
    <n v="41920"/>
    <n v="72.78"/>
    <n v="797.95"/>
    <n v="461891.07"/>
    <m/>
    <m/>
    <m/>
    <m/>
    <m/>
    <n v="639"/>
    <n v="2361"/>
    <n v="4.0999999999999996"/>
    <n v="13"/>
    <n v="14303.38"/>
    <n v="0.66"/>
    <n v="4484"/>
    <n v="7.78"/>
    <n v="0.01"/>
  </r>
  <r>
    <x v="110"/>
    <x v="110"/>
    <x v="4"/>
    <x v="7"/>
    <x v="2"/>
    <x v="7677"/>
    <n v="23602"/>
    <n v="30.73"/>
    <n v="2062.5"/>
    <n v="122760"/>
    <n v="11427.74"/>
    <n v="18734"/>
    <n v="24.39"/>
    <m/>
    <m/>
    <m/>
    <m/>
    <m/>
    <m/>
    <m/>
    <m/>
    <m/>
    <m/>
    <m/>
    <m/>
    <n v="225.03"/>
    <n v="26205"/>
    <n v="34.119999999999997"/>
    <n v="3.52"/>
  </r>
  <r>
    <x v="17"/>
    <x v="17"/>
    <x v="8"/>
    <x v="25"/>
    <x v="16"/>
    <x v="0"/>
    <n v="0"/>
    <n v="0"/>
    <n v="0"/>
    <n v="0"/>
    <n v="0"/>
    <n v="0"/>
    <n v="0"/>
    <m/>
    <m/>
    <m/>
    <m/>
    <m/>
    <m/>
    <m/>
    <m/>
    <m/>
    <m/>
    <m/>
    <m/>
    <n v="0"/>
    <n v="0"/>
    <n v="0"/>
    <n v="0"/>
  </r>
  <r>
    <x v="87"/>
    <x v="87"/>
    <x v="3"/>
    <x v="4"/>
    <x v="107"/>
    <x v="7678"/>
    <n v="3923"/>
    <n v="4.25"/>
    <n v="364.47"/>
    <n v="26099.52"/>
    <n v="1076.6199999999999"/>
    <n v="2380"/>
    <n v="2.58"/>
    <n v="13.98"/>
    <n v="12983.34"/>
    <m/>
    <m/>
    <m/>
    <m/>
    <m/>
    <m/>
    <m/>
    <m/>
    <m/>
    <m/>
    <n v="5320"/>
    <n v="31463"/>
    <n v="34.049999999999997"/>
    <n v="69.09"/>
  </r>
  <r>
    <x v="218"/>
    <x v="218"/>
    <x v="11"/>
    <x v="2"/>
    <x v="110"/>
    <x v="7679"/>
    <n v="47004"/>
    <n v="85.15"/>
    <n v="7213.91"/>
    <n v="308611.20000000001"/>
    <n v="0"/>
    <m/>
    <m/>
    <m/>
    <m/>
    <m/>
    <m/>
    <m/>
    <m/>
    <m/>
    <m/>
    <m/>
    <m/>
    <m/>
    <m/>
    <n v="11425"/>
    <n v="41359"/>
    <n v="74.930000000000007"/>
    <n v="248.37"/>
  </r>
  <r>
    <x v="33"/>
    <x v="33"/>
    <x v="10"/>
    <x v="1"/>
    <x v="11"/>
    <x v="7680"/>
    <n v="5437"/>
    <n v="45.31"/>
    <n v="799.3"/>
    <n v="7433.49"/>
    <n v="0"/>
    <m/>
    <m/>
    <m/>
    <m/>
    <m/>
    <m/>
    <m/>
    <m/>
    <m/>
    <m/>
    <m/>
    <m/>
    <m/>
    <m/>
    <n v="0"/>
    <m/>
    <m/>
    <n v="0"/>
  </r>
  <r>
    <x v="54"/>
    <x v="54"/>
    <x v="11"/>
    <x v="2"/>
    <x v="9"/>
    <x v="7681"/>
    <n v="62210"/>
    <n v="129.6"/>
    <n v="7882"/>
    <n v="293210.40000000002"/>
    <n v="0"/>
    <m/>
    <m/>
    <m/>
    <m/>
    <m/>
    <m/>
    <m/>
    <m/>
    <m/>
    <m/>
    <m/>
    <m/>
    <m/>
    <m/>
    <n v="138700"/>
    <n v="6523"/>
    <n v="13.59"/>
    <n v="3467.5"/>
  </r>
  <r>
    <x v="138"/>
    <x v="138"/>
    <x v="15"/>
    <x v="2"/>
    <x v="117"/>
    <x v="7682"/>
    <n v="89341"/>
    <n v="126.19"/>
    <n v="10252.879999999999"/>
    <n v="562575.6"/>
    <n v="0"/>
    <m/>
    <m/>
    <m/>
    <m/>
    <m/>
    <m/>
    <m/>
    <m/>
    <m/>
    <m/>
    <m/>
    <m/>
    <m/>
    <m/>
    <n v="1247716"/>
    <n v="87397"/>
    <n v="123.44"/>
    <n v="21147.73"/>
  </r>
  <r>
    <x v="0"/>
    <x v="0"/>
    <x v="4"/>
    <x v="1"/>
    <x v="32"/>
    <x v="4"/>
    <m/>
    <m/>
    <m/>
    <m/>
    <n v="0"/>
    <m/>
    <m/>
    <m/>
    <m/>
    <m/>
    <m/>
    <m/>
    <m/>
    <m/>
    <m/>
    <m/>
    <m/>
    <m/>
    <m/>
    <n v="0"/>
    <m/>
    <m/>
    <n v="0"/>
  </r>
  <r>
    <x v="149"/>
    <x v="149"/>
    <x v="12"/>
    <x v="2"/>
    <x v="42"/>
    <x v="7683"/>
    <n v="42299"/>
    <n v="117.5"/>
    <n v="9993.1299999999992"/>
    <n v="278808.42"/>
    <n v="0"/>
    <m/>
    <m/>
    <m/>
    <m/>
    <m/>
    <m/>
    <m/>
    <m/>
    <m/>
    <m/>
    <m/>
    <m/>
    <m/>
    <m/>
    <n v="0"/>
    <m/>
    <m/>
    <n v="0"/>
  </r>
  <r>
    <x v="166"/>
    <x v="166"/>
    <x v="1"/>
    <x v="2"/>
    <x v="57"/>
    <x v="7684"/>
    <n v="12620"/>
    <n v="25.04"/>
    <n v="3152.38"/>
    <n v="123132"/>
    <n v="32079"/>
    <n v="36573"/>
    <n v="72.569999999999993"/>
    <n v="763.79"/>
    <n v="386850.28"/>
    <m/>
    <m/>
    <m/>
    <m/>
    <m/>
    <m/>
    <m/>
    <m/>
    <m/>
    <m/>
    <n v="1057"/>
    <n v="6827"/>
    <n v="13.55"/>
    <n v="25.17"/>
  </r>
  <r>
    <x v="77"/>
    <x v="77"/>
    <x v="1"/>
    <x v="3"/>
    <x v="28"/>
    <x v="4"/>
    <m/>
    <m/>
    <m/>
    <m/>
    <n v="0"/>
    <m/>
    <m/>
    <m/>
    <m/>
    <m/>
    <m/>
    <m/>
    <m/>
    <m/>
    <m/>
    <m/>
    <m/>
    <m/>
    <m/>
    <n v="1601.5"/>
    <n v="6435"/>
    <n v="44.69"/>
    <n v="133.46"/>
  </r>
  <r>
    <x v="102"/>
    <x v="102"/>
    <x v="4"/>
    <x v="2"/>
    <x v="40"/>
    <x v="7685"/>
    <n v="102769"/>
    <n v="122.34"/>
    <n v="21380"/>
    <n v="1391838"/>
    <n v="0"/>
    <m/>
    <m/>
    <m/>
    <m/>
    <m/>
    <m/>
    <m/>
    <m/>
    <m/>
    <m/>
    <m/>
    <m/>
    <m/>
    <m/>
    <n v="0"/>
    <n v="3042"/>
    <n v="3.62"/>
    <n v="0"/>
  </r>
  <r>
    <x v="168"/>
    <x v="168"/>
    <x v="13"/>
    <x v="2"/>
    <x v="37"/>
    <x v="7686"/>
    <n v="8854"/>
    <n v="23.06"/>
    <n v="816.81"/>
    <n v="24308.34"/>
    <n v="4250.24"/>
    <n v="3305"/>
    <n v="8.61"/>
    <n v="132.82"/>
    <n v="51254.95"/>
    <m/>
    <m/>
    <m/>
    <m/>
    <m/>
    <m/>
    <m/>
    <m/>
    <m/>
    <m/>
    <n v="335.76"/>
    <n v="2103"/>
    <n v="5.48"/>
    <n v="10.49"/>
  </r>
  <r>
    <x v="134"/>
    <x v="134"/>
    <x v="6"/>
    <x v="2"/>
    <x v="38"/>
    <x v="7687"/>
    <n v="50756"/>
    <n v="75.53"/>
    <n v="8469.4500000000007"/>
    <n v="441088.77"/>
    <n v="0"/>
    <m/>
    <m/>
    <m/>
    <m/>
    <m/>
    <m/>
    <m/>
    <m/>
    <m/>
    <m/>
    <m/>
    <m/>
    <m/>
    <m/>
    <n v="974.53"/>
    <n v="2981"/>
    <n v="4.4400000000000004"/>
    <n v="17.399999999999999"/>
  </r>
  <r>
    <x v="6"/>
    <x v="6"/>
    <x v="6"/>
    <x v="5"/>
    <x v="3"/>
    <x v="7688"/>
    <n v="65456"/>
    <n v="75.760000000000005"/>
    <n v="4497.3100000000004"/>
    <n v="301139.58"/>
    <n v="24211.45"/>
    <n v="9389"/>
    <n v="10.87"/>
    <m/>
    <m/>
    <m/>
    <m/>
    <m/>
    <m/>
    <m/>
    <m/>
    <m/>
    <m/>
    <m/>
    <m/>
    <n v="198400"/>
    <n v="33175"/>
    <n v="38.4"/>
    <n v="2755.56"/>
  </r>
  <r>
    <x v="220"/>
    <x v="220"/>
    <x v="3"/>
    <x v="2"/>
    <x v="9"/>
    <x v="7689"/>
    <n v="52181"/>
    <n v="108.71"/>
    <n v="9400.2800000000007"/>
    <n v="349690.23"/>
    <n v="0"/>
    <m/>
    <m/>
    <m/>
    <m/>
    <m/>
    <m/>
    <m/>
    <m/>
    <m/>
    <m/>
    <m/>
    <m/>
    <m/>
    <m/>
    <n v="1255"/>
    <n v="11234"/>
    <n v="23.4"/>
    <n v="31.37"/>
  </r>
  <r>
    <x v="37"/>
    <x v="37"/>
    <x v="9"/>
    <x v="6"/>
    <x v="32"/>
    <x v="4"/>
    <m/>
    <m/>
    <m/>
    <m/>
    <n v="0"/>
    <m/>
    <m/>
    <m/>
    <m/>
    <m/>
    <m/>
    <m/>
    <m/>
    <m/>
    <m/>
    <m/>
    <m/>
    <m/>
    <m/>
    <n v="0"/>
    <m/>
    <m/>
    <n v="0"/>
  </r>
  <r>
    <x v="146"/>
    <x v="146"/>
    <x v="4"/>
    <x v="2"/>
    <x v="87"/>
    <x v="7690"/>
    <n v="201899"/>
    <n v="129.41999999999999"/>
    <n v="7035.69"/>
    <n v="850615.2"/>
    <n v="0"/>
    <m/>
    <m/>
    <m/>
    <m/>
    <m/>
    <m/>
    <m/>
    <m/>
    <m/>
    <m/>
    <m/>
    <m/>
    <m/>
    <m/>
    <n v="2280"/>
    <n v="13824"/>
    <n v="8.86"/>
    <n v="17.54"/>
  </r>
  <r>
    <x v="25"/>
    <x v="25"/>
    <x v="14"/>
    <x v="19"/>
    <x v="88"/>
    <x v="7691"/>
    <n v="85471"/>
    <n v="91.32"/>
    <n v="8796.15"/>
    <n v="638073"/>
    <n v="78130.94"/>
    <n v="113792"/>
    <n v="121.57"/>
    <n v="1001.68"/>
    <n v="942204.45"/>
    <m/>
    <m/>
    <m/>
    <m/>
    <m/>
    <n v="305"/>
    <n v="1164"/>
    <n v="1.24"/>
    <n v="3"/>
    <n v="6827.12"/>
    <n v="3401"/>
    <n v="20922"/>
    <n v="22.35"/>
    <n v="43.6"/>
  </r>
  <r>
    <x v="72"/>
    <x v="72"/>
    <x v="4"/>
    <x v="1"/>
    <x v="21"/>
    <x v="7692"/>
    <n v="450"/>
    <n v="1.56"/>
    <n v="65.13"/>
    <n v="1453.59"/>
    <n v="948.59"/>
    <n v="1450"/>
    <n v="5.03"/>
    <n v="39.520000000000003"/>
    <n v="11439.37"/>
    <m/>
    <m/>
    <m/>
    <m/>
    <m/>
    <m/>
    <m/>
    <m/>
    <m/>
    <m/>
    <n v="0"/>
    <n v="20790"/>
    <n v="72.19"/>
    <n v="0"/>
  </r>
  <r>
    <x v="78"/>
    <x v="78"/>
    <x v="1"/>
    <x v="17"/>
    <x v="46"/>
    <x v="4"/>
    <m/>
    <m/>
    <m/>
    <m/>
    <n v="0"/>
    <m/>
    <m/>
    <m/>
    <m/>
    <m/>
    <m/>
    <m/>
    <m/>
    <m/>
    <m/>
    <m/>
    <m/>
    <m/>
    <m/>
    <n v="120900"/>
    <n v="7590"/>
    <n v="24.33"/>
    <n v="4650"/>
  </r>
  <r>
    <x v="70"/>
    <x v="70"/>
    <x v="13"/>
    <x v="1"/>
    <x v="83"/>
    <x v="7693"/>
    <n v="896"/>
    <n v="6.79"/>
    <n v="405.91"/>
    <n v="4152.45"/>
    <n v="0"/>
    <m/>
    <m/>
    <m/>
    <m/>
    <m/>
    <m/>
    <m/>
    <m/>
    <m/>
    <m/>
    <m/>
    <m/>
    <m/>
    <m/>
    <n v="444.29"/>
    <n v="2815"/>
    <n v="21.33"/>
    <n v="40.39"/>
  </r>
  <r>
    <x v="47"/>
    <x v="47"/>
    <x v="6"/>
    <x v="3"/>
    <x v="6"/>
    <x v="7694"/>
    <n v="174"/>
    <n v="1.81"/>
    <n v="80.25"/>
    <n v="597.05999999999995"/>
    <n v="503"/>
    <n v="670"/>
    <n v="6.98"/>
    <m/>
    <m/>
    <m/>
    <m/>
    <m/>
    <m/>
    <m/>
    <m/>
    <m/>
    <m/>
    <m/>
    <m/>
    <n v="0"/>
    <n v="1556"/>
    <n v="16.21"/>
    <n v="0"/>
  </r>
  <r>
    <x v="75"/>
    <x v="75"/>
    <x v="3"/>
    <x v="12"/>
    <x v="6"/>
    <x v="4"/>
    <m/>
    <m/>
    <m/>
    <m/>
    <n v="0"/>
    <m/>
    <m/>
    <m/>
    <m/>
    <m/>
    <m/>
    <m/>
    <m/>
    <m/>
    <m/>
    <m/>
    <m/>
    <m/>
    <m/>
    <n v="0"/>
    <m/>
    <m/>
    <n v="0"/>
  </r>
  <r>
    <x v="218"/>
    <x v="218"/>
    <x v="10"/>
    <x v="2"/>
    <x v="110"/>
    <x v="7695"/>
    <n v="47715"/>
    <n v="86.44"/>
    <n v="9481.9599999999991"/>
    <n v="405638.1"/>
    <n v="0"/>
    <m/>
    <m/>
    <m/>
    <m/>
    <m/>
    <m/>
    <m/>
    <m/>
    <m/>
    <m/>
    <m/>
    <m/>
    <m/>
    <m/>
    <n v="1375860"/>
    <n v="23482"/>
    <n v="42.54"/>
    <n v="29910"/>
  </r>
  <r>
    <x v="66"/>
    <x v="66"/>
    <x v="6"/>
    <x v="28"/>
    <x v="6"/>
    <x v="0"/>
    <n v="0"/>
    <n v="0"/>
    <n v="0"/>
    <n v="0"/>
    <n v="0"/>
    <n v="0"/>
    <n v="0"/>
    <m/>
    <m/>
    <m/>
    <m/>
    <m/>
    <m/>
    <m/>
    <m/>
    <n v="0"/>
    <n v="0"/>
    <m/>
    <m/>
    <n v="0"/>
    <n v="0"/>
    <n v="0"/>
    <n v="0"/>
  </r>
  <r>
    <x v="52"/>
    <x v="52"/>
    <x v="8"/>
    <x v="3"/>
    <x v="69"/>
    <x v="0"/>
    <n v="0"/>
    <n v="0"/>
    <n v="0"/>
    <n v="0"/>
    <n v="0"/>
    <n v="0"/>
    <n v="0"/>
    <m/>
    <m/>
    <m/>
    <m/>
    <m/>
    <m/>
    <m/>
    <m/>
    <m/>
    <m/>
    <m/>
    <m/>
    <n v="0"/>
    <m/>
    <m/>
    <n v="0"/>
  </r>
  <r>
    <x v="145"/>
    <x v="145"/>
    <x v="9"/>
    <x v="2"/>
    <x v="30"/>
    <x v="7696"/>
    <n v="78624"/>
    <n v="136.5"/>
    <n v="10615"/>
    <n v="473853.6"/>
    <n v="0"/>
    <m/>
    <m/>
    <m/>
    <m/>
    <m/>
    <m/>
    <m/>
    <m/>
    <m/>
    <m/>
    <m/>
    <m/>
    <m/>
    <m/>
    <n v="256.67"/>
    <n v="9244"/>
    <n v="16.05"/>
    <n v="5.35"/>
  </r>
  <r>
    <x v="23"/>
    <x v="23"/>
    <x v="1"/>
    <x v="14"/>
    <x v="17"/>
    <x v="7697"/>
    <n v="19864"/>
    <n v="33.11"/>
    <n v="3988.76"/>
    <n v="185477.34"/>
    <n v="17228"/>
    <n v="19224"/>
    <n v="32.04"/>
    <n v="344.56"/>
    <n v="207757.62"/>
    <m/>
    <m/>
    <m/>
    <m/>
    <m/>
    <m/>
    <m/>
    <m/>
    <m/>
    <m/>
    <n v="2427"/>
    <n v="15371"/>
    <n v="25.62"/>
    <n v="48.54"/>
  </r>
  <r>
    <x v="141"/>
    <x v="141"/>
    <x v="3"/>
    <x v="1"/>
    <x v="6"/>
    <x v="7698"/>
    <n v="1129"/>
    <n v="11.76"/>
    <n v="767.75"/>
    <n v="5712.06"/>
    <n v="0"/>
    <n v="0"/>
    <n v="0"/>
    <n v="0"/>
    <n v="0"/>
    <n v="0"/>
    <n v="0"/>
    <n v="0"/>
    <n v="0"/>
    <n v="0"/>
    <n v="0"/>
    <n v="0"/>
    <n v="0"/>
    <n v="0"/>
    <n v="0"/>
    <n v="91200"/>
    <n v="5709"/>
    <n v="59.47"/>
    <n v="11400"/>
  </r>
  <r>
    <x v="56"/>
    <x v="56"/>
    <x v="11"/>
    <x v="7"/>
    <x v="20"/>
    <x v="7699"/>
    <n v="12676"/>
    <n v="17.61"/>
    <n v="787.78"/>
    <n v="43958.31"/>
    <n v="28415.57"/>
    <n v="33379"/>
    <n v="46.36"/>
    <n v="473.59"/>
    <n v="342671.84"/>
    <m/>
    <m/>
    <m/>
    <m/>
    <m/>
    <m/>
    <m/>
    <m/>
    <m/>
    <m/>
    <n v="1351"/>
    <n v="27737"/>
    <n v="38.520000000000003"/>
    <n v="22.52"/>
  </r>
  <r>
    <x v="144"/>
    <x v="144"/>
    <x v="4"/>
    <x v="2"/>
    <x v="9"/>
    <x v="7700"/>
    <n v="24715"/>
    <n v="51.49"/>
    <n v="3509.9"/>
    <n v="130568.28"/>
    <n v="18312"/>
    <n v="10080"/>
    <n v="21"/>
    <n v="457.8"/>
    <n v="220829.9"/>
    <m/>
    <m/>
    <m/>
    <m/>
    <m/>
    <m/>
    <m/>
    <m/>
    <m/>
    <m/>
    <n v="167110"/>
    <n v="19405"/>
    <n v="40.43"/>
    <n v="4177.75"/>
  </r>
  <r>
    <x v="73"/>
    <x v="73"/>
    <x v="13"/>
    <x v="0"/>
    <x v="61"/>
    <x v="7701"/>
    <n v="108670"/>
    <n v="98.43"/>
    <n v="9740.8700000000008"/>
    <n v="833428.8"/>
    <n v="0"/>
    <m/>
    <m/>
    <m/>
    <m/>
    <m/>
    <m/>
    <m/>
    <m/>
    <m/>
    <m/>
    <m/>
    <m/>
    <m/>
    <m/>
    <n v="2516"/>
    <n v="27212"/>
    <n v="24.65"/>
    <n v="27.35"/>
  </r>
  <r>
    <x v="70"/>
    <x v="70"/>
    <x v="2"/>
    <x v="5"/>
    <x v="17"/>
    <x v="7702"/>
    <n v="25512"/>
    <n v="42.52"/>
    <n v="3361.2"/>
    <n v="156295.79999999999"/>
    <n v="38091"/>
    <n v="34267"/>
    <n v="57.11"/>
    <n v="761.82"/>
    <n v="459350.8"/>
    <m/>
    <m/>
    <m/>
    <m/>
    <m/>
    <m/>
    <m/>
    <m/>
    <m/>
    <m/>
    <n v="1402.31"/>
    <n v="8760"/>
    <n v="14.6"/>
    <n v="28.05"/>
  </r>
  <r>
    <x v="9"/>
    <x v="9"/>
    <x v="15"/>
    <x v="5"/>
    <x v="31"/>
    <x v="7703"/>
    <n v="17274"/>
    <n v="71.98"/>
    <n v="7304.1"/>
    <n v="135856.26"/>
    <n v="8997"/>
    <n v="5951"/>
    <n v="24.8"/>
    <n v="449.85"/>
    <n v="108497.52"/>
    <m/>
    <m/>
    <m/>
    <m/>
    <m/>
    <m/>
    <m/>
    <m/>
    <m/>
    <m/>
    <n v="1366.45"/>
    <n v="4405"/>
    <n v="18.350000000000001"/>
    <n v="68.319999999999993"/>
  </r>
  <r>
    <x v="5"/>
    <x v="5"/>
    <x v="14"/>
    <x v="7"/>
    <x v="5"/>
    <x v="7704"/>
    <n v="111829"/>
    <n v="116.49"/>
    <n v="9426.16"/>
    <n v="701306.49"/>
    <n v="0"/>
    <m/>
    <m/>
    <m/>
    <m/>
    <m/>
    <m/>
    <m/>
    <m/>
    <m/>
    <m/>
    <m/>
    <m/>
    <m/>
    <m/>
    <n v="3134"/>
    <n v="13957"/>
    <n v="14.54"/>
    <n v="39.18"/>
  </r>
  <r>
    <x v="136"/>
    <x v="136"/>
    <x v="6"/>
    <x v="4"/>
    <x v="9"/>
    <x v="7705"/>
    <n v="42416"/>
    <n v="88.37"/>
    <n v="5646.53"/>
    <n v="210050.73"/>
    <n v="19899.13"/>
    <n v="30115"/>
    <n v="62.74"/>
    <n v="497.48"/>
    <n v="239969.54"/>
    <m/>
    <m/>
    <m/>
    <m/>
    <m/>
    <m/>
    <m/>
    <m/>
    <m/>
    <m/>
    <n v="302600"/>
    <n v="21810"/>
    <n v="45.44"/>
    <n v="7565"/>
  </r>
  <r>
    <x v="143"/>
    <x v="143"/>
    <x v="10"/>
    <x v="6"/>
    <x v="11"/>
    <x v="7706"/>
    <n v="2162"/>
    <n v="18.02"/>
    <n v="1353.4"/>
    <n v="12586.62"/>
    <n v="1309"/>
    <n v="2097"/>
    <n v="17.48"/>
    <n v="130.9"/>
    <n v="15785.62"/>
    <m/>
    <m/>
    <m/>
    <m/>
    <m/>
    <m/>
    <m/>
    <m/>
    <m/>
    <m/>
    <n v="1198.76"/>
    <n v="4306"/>
    <n v="35.880000000000003"/>
    <n v="119.88"/>
  </r>
  <r>
    <x v="59"/>
    <x v="59"/>
    <x v="14"/>
    <x v="2"/>
    <x v="30"/>
    <x v="7707"/>
    <n v="76703"/>
    <n v="133.16"/>
    <n v="9308.77"/>
    <n v="415543.53"/>
    <n v="0"/>
    <m/>
    <m/>
    <m/>
    <m/>
    <m/>
    <m/>
    <m/>
    <m/>
    <m/>
    <m/>
    <m/>
    <m/>
    <m/>
    <m/>
    <n v="22344.22"/>
    <n v="2575"/>
    <n v="4.47"/>
    <n v="465.5"/>
  </r>
  <r>
    <x v="60"/>
    <x v="60"/>
    <x v="3"/>
    <x v="1"/>
    <x v="6"/>
    <x v="7708"/>
    <n v="4634"/>
    <n v="48.27"/>
    <n v="3569"/>
    <n v="26553.360000000001"/>
    <n v="0"/>
    <m/>
    <m/>
    <m/>
    <m/>
    <m/>
    <m/>
    <m/>
    <m/>
    <m/>
    <m/>
    <m/>
    <m/>
    <m/>
    <m/>
    <n v="68740"/>
    <n v="6577"/>
    <n v="68.510000000000005"/>
    <n v="8592.5"/>
  </r>
  <r>
    <x v="148"/>
    <x v="148"/>
    <x v="10"/>
    <x v="7"/>
    <x v="38"/>
    <x v="7709"/>
    <n v="58240"/>
    <n v="86.67"/>
    <n v="9702.86"/>
    <n v="505324.79999999999"/>
    <n v="0"/>
    <m/>
    <m/>
    <m/>
    <m/>
    <m/>
    <m/>
    <m/>
    <m/>
    <m/>
    <m/>
    <m/>
    <m/>
    <m/>
    <m/>
    <n v="1002.61"/>
    <n v="3355"/>
    <n v="4.99"/>
    <n v="17.899999999999999"/>
  </r>
  <r>
    <x v="119"/>
    <x v="119"/>
    <x v="6"/>
    <x v="2"/>
    <x v="2"/>
    <x v="7710"/>
    <n v="43940"/>
    <n v="57.21"/>
    <n v="4390.55"/>
    <n v="261325.35"/>
    <n v="43394.76"/>
    <n v="45770"/>
    <n v="59.6"/>
    <n v="678.04"/>
    <n v="523310.46"/>
    <m/>
    <m/>
    <m/>
    <m/>
    <m/>
    <m/>
    <m/>
    <m/>
    <m/>
    <m/>
    <n v="299860"/>
    <n v="49933"/>
    <n v="65.02"/>
    <n v="4685.3100000000004"/>
  </r>
  <r>
    <x v="52"/>
    <x v="52"/>
    <x v="15"/>
    <x v="8"/>
    <x v="6"/>
    <x v="7711"/>
    <n v="17890"/>
    <n v="186.35"/>
    <n v="9173.8799999999992"/>
    <n v="68253.63"/>
    <n v="8003.88"/>
    <n v="12514"/>
    <n v="130.35"/>
    <n v="1000.48"/>
    <n v="96521.19"/>
    <m/>
    <m/>
    <m/>
    <m/>
    <m/>
    <m/>
    <m/>
    <m/>
    <m/>
    <m/>
    <n v="1520"/>
    <n v="10674"/>
    <n v="111.19"/>
    <n v="190"/>
  </r>
  <r>
    <x v="79"/>
    <x v="79"/>
    <x v="8"/>
    <x v="2"/>
    <x v="66"/>
    <x v="7712"/>
    <n v="5360"/>
    <n v="20.3"/>
    <n v="1163.27"/>
    <n v="23800.560000000001"/>
    <n v="0"/>
    <m/>
    <m/>
    <m/>
    <m/>
    <n v="7115"/>
    <n v="7971"/>
    <n v="30.19"/>
    <n v="323"/>
    <n v="90139.94"/>
    <m/>
    <m/>
    <m/>
    <m/>
    <m/>
    <n v="744.56"/>
    <n v="6297"/>
    <n v="23.85"/>
    <n v="33.840000000000003"/>
  </r>
  <r>
    <x v="40"/>
    <x v="40"/>
    <x v="0"/>
    <x v="15"/>
    <x v="34"/>
    <x v="7713"/>
    <n v="21772"/>
    <n v="51.84"/>
    <n v="4020.8"/>
    <n v="130877.04"/>
    <n v="20129.97"/>
    <n v="17547"/>
    <n v="41.78"/>
    <n v="575.14"/>
    <n v="242753.36"/>
    <m/>
    <m/>
    <m/>
    <m/>
    <m/>
    <m/>
    <m/>
    <m/>
    <m/>
    <m/>
    <n v="176411"/>
    <n v="12835"/>
    <n v="30.56"/>
    <n v="5040.3100000000004"/>
  </r>
  <r>
    <x v="69"/>
    <x v="69"/>
    <x v="14"/>
    <x v="5"/>
    <x v="14"/>
    <x v="7714"/>
    <n v="64774"/>
    <n v="122.68"/>
    <n v="10115.450000000001"/>
    <n v="413924.4"/>
    <n v="0"/>
    <m/>
    <m/>
    <m/>
    <m/>
    <m/>
    <m/>
    <m/>
    <m/>
    <m/>
    <m/>
    <m/>
    <m/>
    <m/>
    <m/>
    <n v="92900"/>
    <n v="9714"/>
    <n v="18.399999999999999"/>
    <n v="2111.36"/>
  </r>
  <r>
    <x v="3"/>
    <x v="3"/>
    <x v="12"/>
    <x v="28"/>
    <x v="6"/>
    <x v="4"/>
    <m/>
    <m/>
    <m/>
    <m/>
    <n v="0"/>
    <m/>
    <m/>
    <m/>
    <m/>
    <m/>
    <m/>
    <m/>
    <m/>
    <m/>
    <m/>
    <m/>
    <m/>
    <m/>
    <m/>
    <n v="0"/>
    <m/>
    <m/>
    <n v="0"/>
  </r>
  <r>
    <x v="197"/>
    <x v="197"/>
    <x v="14"/>
    <x v="2"/>
    <x v="30"/>
    <x v="7715"/>
    <n v="63115"/>
    <n v="109.57"/>
    <n v="10393.709999999999"/>
    <n v="463975.14"/>
    <n v="0"/>
    <m/>
    <m/>
    <m/>
    <m/>
    <m/>
    <m/>
    <m/>
    <m/>
    <m/>
    <m/>
    <m/>
    <m/>
    <m/>
    <m/>
    <n v="0"/>
    <n v="9420"/>
    <n v="16.350000000000001"/>
    <n v="0"/>
  </r>
  <r>
    <x v="108"/>
    <x v="108"/>
    <x v="7"/>
    <x v="2"/>
    <x v="37"/>
    <x v="4"/>
    <m/>
    <m/>
    <m/>
    <m/>
    <n v="0"/>
    <m/>
    <m/>
    <m/>
    <m/>
    <m/>
    <m/>
    <m/>
    <m/>
    <m/>
    <m/>
    <m/>
    <m/>
    <m/>
    <m/>
    <n v="0"/>
    <m/>
    <m/>
    <n v="0"/>
  </r>
  <r>
    <x v="204"/>
    <x v="204"/>
    <x v="11"/>
    <x v="2"/>
    <x v="9"/>
    <x v="7716"/>
    <n v="68068"/>
    <n v="141.81"/>
    <n v="14177"/>
    <n v="527384.4"/>
    <n v="0"/>
    <m/>
    <m/>
    <m/>
    <m/>
    <m/>
    <m/>
    <m/>
    <m/>
    <m/>
    <m/>
    <m/>
    <m/>
    <m/>
    <m/>
    <n v="1113906"/>
    <n v="156630"/>
    <n v="326.31"/>
    <n v="27847.65"/>
  </r>
  <r>
    <x v="40"/>
    <x v="40"/>
    <x v="7"/>
    <x v="6"/>
    <x v="12"/>
    <x v="7717"/>
    <n v="746"/>
    <n v="4.4400000000000004"/>
    <n v="395.5"/>
    <n v="5149.41"/>
    <n v="0"/>
    <m/>
    <m/>
    <m/>
    <m/>
    <m/>
    <m/>
    <m/>
    <m/>
    <m/>
    <m/>
    <m/>
    <m/>
    <m/>
    <m/>
    <n v="94200"/>
    <n v="5146"/>
    <n v="30.63"/>
    <n v="6728.57"/>
  </r>
  <r>
    <x v="66"/>
    <x v="66"/>
    <x v="9"/>
    <x v="1"/>
    <x v="60"/>
    <x v="7718"/>
    <n v="348564"/>
    <n v="337.76"/>
    <n v="25116.27"/>
    <n v="2008799.07"/>
    <n v="10861.3"/>
    <n v="20068"/>
    <n v="19.45"/>
    <n v="126.29"/>
    <n v="130979.67"/>
    <m/>
    <m/>
    <m/>
    <m/>
    <m/>
    <m/>
    <m/>
    <m/>
    <m/>
    <m/>
    <n v="10575.84"/>
    <n v="155302"/>
    <n v="150.49"/>
    <n v="122.97"/>
  </r>
  <r>
    <x v="66"/>
    <x v="66"/>
    <x v="6"/>
    <x v="11"/>
    <x v="84"/>
    <x v="7719"/>
    <n v="121571"/>
    <n v="88.87"/>
    <n v="6382.36"/>
    <n v="676657.77"/>
    <n v="97666.34"/>
    <n v="193462"/>
    <n v="141.41999999999999"/>
    <n v="856.72"/>
    <n v="1177787.73"/>
    <m/>
    <m/>
    <m/>
    <m/>
    <m/>
    <m/>
    <m/>
    <m/>
    <m/>
    <m/>
    <n v="9095"/>
    <n v="104595"/>
    <n v="76.459999999999994"/>
    <n v="79.78"/>
  </r>
  <r>
    <x v="6"/>
    <x v="6"/>
    <x v="7"/>
    <x v="1"/>
    <x v="11"/>
    <x v="4"/>
    <m/>
    <m/>
    <m/>
    <m/>
    <n v="1741.03"/>
    <n v="2085"/>
    <n v="17.38"/>
    <n v="174.1"/>
    <n v="20995.58"/>
    <m/>
    <m/>
    <m/>
    <m/>
    <m/>
    <n v="402"/>
    <n v="387"/>
    <n v="3.23"/>
    <n v="40"/>
    <n v="8998.3700000000008"/>
    <n v="116664"/>
    <n v="3035"/>
    <n v="25.29"/>
    <n v="11666.4"/>
  </r>
  <r>
    <x v="147"/>
    <x v="147"/>
    <x v="2"/>
    <x v="7"/>
    <x v="38"/>
    <x v="7720"/>
    <n v="39269"/>
    <n v="58.44"/>
    <n v="3177.25"/>
    <n v="165471.18"/>
    <n v="40068"/>
    <n v="62581"/>
    <n v="93.13"/>
    <n v="715.5"/>
    <n v="483192.03"/>
    <m/>
    <m/>
    <m/>
    <m/>
    <m/>
    <m/>
    <m/>
    <m/>
    <m/>
    <m/>
    <n v="2494"/>
    <n v="10698"/>
    <n v="15.92"/>
    <n v="44.54"/>
  </r>
  <r>
    <x v="108"/>
    <x v="108"/>
    <x v="15"/>
    <x v="6"/>
    <x v="71"/>
    <x v="4"/>
    <m/>
    <m/>
    <m/>
    <m/>
    <n v="0"/>
    <m/>
    <m/>
    <m/>
    <m/>
    <m/>
    <m/>
    <m/>
    <m/>
    <m/>
    <m/>
    <m/>
    <m/>
    <m/>
    <m/>
    <n v="253.99"/>
    <n v="2463"/>
    <n v="41.05"/>
    <n v="50.8"/>
  </r>
  <r>
    <x v="148"/>
    <x v="148"/>
    <x v="5"/>
    <x v="2"/>
    <x v="2"/>
    <x v="1895"/>
    <n v="94666"/>
    <n v="123.26"/>
    <n v="8912.5"/>
    <n v="530472"/>
    <n v="0"/>
    <m/>
    <m/>
    <m/>
    <m/>
    <m/>
    <m/>
    <m/>
    <m/>
    <m/>
    <m/>
    <m/>
    <m/>
    <m/>
    <m/>
    <n v="851.55"/>
    <n v="9220"/>
    <n v="12.01"/>
    <n v="13.31"/>
  </r>
  <r>
    <x v="59"/>
    <x v="59"/>
    <x v="7"/>
    <x v="7"/>
    <x v="21"/>
    <x v="7721"/>
    <n v="11477"/>
    <n v="39.85"/>
    <n v="4292.71"/>
    <n v="95813.25"/>
    <n v="0"/>
    <m/>
    <m/>
    <m/>
    <m/>
    <m/>
    <m/>
    <m/>
    <m/>
    <m/>
    <m/>
    <m/>
    <m/>
    <m/>
    <m/>
    <n v="0"/>
    <m/>
    <m/>
    <n v="0"/>
  </r>
  <r>
    <x v="5"/>
    <x v="5"/>
    <x v="3"/>
    <x v="7"/>
    <x v="5"/>
    <x v="7722"/>
    <n v="124941"/>
    <n v="130.15"/>
    <n v="12017.61"/>
    <n v="894110.37"/>
    <n v="337"/>
    <n v="1474"/>
    <n v="1.54"/>
    <m/>
    <m/>
    <m/>
    <m/>
    <m/>
    <m/>
    <m/>
    <m/>
    <m/>
    <m/>
    <m/>
    <m/>
    <n v="3191"/>
    <n v="14161"/>
    <n v="14.75"/>
    <n v="39.89"/>
  </r>
  <r>
    <x v="143"/>
    <x v="143"/>
    <x v="11"/>
    <x v="6"/>
    <x v="11"/>
    <x v="6951"/>
    <n v="74"/>
    <n v="0.62"/>
    <n v="15.9"/>
    <n v="147.87"/>
    <n v="0"/>
    <m/>
    <m/>
    <m/>
    <m/>
    <m/>
    <m/>
    <m/>
    <m/>
    <m/>
    <m/>
    <m/>
    <m/>
    <m/>
    <m/>
    <n v="1.34"/>
    <n v="3465"/>
    <n v="28.88"/>
    <n v="0.13"/>
  </r>
  <r>
    <x v="136"/>
    <x v="136"/>
    <x v="7"/>
    <x v="4"/>
    <x v="9"/>
    <x v="7723"/>
    <n v="13640"/>
    <n v="28.42"/>
    <n v="2152.98"/>
    <n v="80090.67"/>
    <n v="11332.69"/>
    <n v="12492"/>
    <n v="26.03"/>
    <m/>
    <m/>
    <m/>
    <m/>
    <m/>
    <m/>
    <m/>
    <m/>
    <m/>
    <m/>
    <m/>
    <m/>
    <n v="0"/>
    <m/>
    <m/>
    <n v="0"/>
  </r>
  <r>
    <x v="97"/>
    <x v="97"/>
    <x v="15"/>
    <x v="2"/>
    <x v="9"/>
    <x v="920"/>
    <n v="51152"/>
    <n v="106.57"/>
    <n v="9628.5"/>
    <n v="358180.2"/>
    <n v="0"/>
    <m/>
    <m/>
    <m/>
    <m/>
    <m/>
    <m/>
    <m/>
    <m/>
    <m/>
    <m/>
    <m/>
    <m/>
    <m/>
    <m/>
    <n v="121406"/>
    <n v="16107"/>
    <n v="33.56"/>
    <n v="3035.15"/>
  </r>
  <r>
    <x v="178"/>
    <x v="178"/>
    <x v="8"/>
    <x v="4"/>
    <x v="33"/>
    <x v="7724"/>
    <n v="7862"/>
    <n v="6.55"/>
    <n v="354.47"/>
    <n v="32965.71"/>
    <n v="0"/>
    <m/>
    <m/>
    <m/>
    <m/>
    <m/>
    <m/>
    <m/>
    <m/>
    <m/>
    <m/>
    <m/>
    <m/>
    <m/>
    <m/>
    <n v="1943580"/>
    <n v="422649"/>
    <n v="352.21"/>
    <n v="19435.8"/>
  </r>
  <r>
    <x v="69"/>
    <x v="69"/>
    <x v="3"/>
    <x v="5"/>
    <x v="14"/>
    <x v="7725"/>
    <n v="76851"/>
    <n v="145.55000000000001"/>
    <n v="11004.55"/>
    <n v="450306"/>
    <n v="0"/>
    <m/>
    <m/>
    <m/>
    <m/>
    <m/>
    <m/>
    <m/>
    <m/>
    <m/>
    <m/>
    <m/>
    <m/>
    <m/>
    <m/>
    <n v="180667.51"/>
    <n v="17923"/>
    <n v="33.950000000000003"/>
    <n v="4106.08"/>
  </r>
  <r>
    <x v="24"/>
    <x v="24"/>
    <x v="1"/>
    <x v="5"/>
    <x v="61"/>
    <x v="6082"/>
    <n v="11583"/>
    <n v="10.49"/>
    <n v="1291.3"/>
    <n v="110484"/>
    <n v="18027.240000000002"/>
    <n v="18787"/>
    <n v="17.02"/>
    <n v="195.95"/>
    <n v="217395.84"/>
    <m/>
    <m/>
    <m/>
    <m/>
    <m/>
    <m/>
    <m/>
    <m/>
    <m/>
    <m/>
    <n v="2277"/>
    <n v="11089"/>
    <n v="10.039999999999999"/>
    <n v="24.75"/>
  </r>
  <r>
    <x v="119"/>
    <x v="119"/>
    <x v="8"/>
    <x v="1"/>
    <x v="98"/>
    <x v="7726"/>
    <n v="998"/>
    <n v="4.62"/>
    <n v="264.67"/>
    <n v="4430.5200000000004"/>
    <n v="80.5"/>
    <n v="174"/>
    <n v="0.81"/>
    <m/>
    <m/>
    <m/>
    <m/>
    <m/>
    <m/>
    <m/>
    <m/>
    <m/>
    <m/>
    <m/>
    <m/>
    <n v="241100"/>
    <n v="20019"/>
    <n v="92.68"/>
    <n v="13394.44"/>
  </r>
  <r>
    <x v="38"/>
    <x v="38"/>
    <x v="12"/>
    <x v="2"/>
    <x v="42"/>
    <x v="7727"/>
    <n v="19945"/>
    <n v="55.4"/>
    <n v="3624.77"/>
    <n v="101130.99"/>
    <n v="10473.33"/>
    <n v="24342"/>
    <n v="67.62"/>
    <n v="349.11"/>
    <n v="126300.99"/>
    <m/>
    <m/>
    <m/>
    <m/>
    <m/>
    <m/>
    <m/>
    <m/>
    <m/>
    <m/>
    <n v="641"/>
    <n v="4136"/>
    <n v="11.49"/>
    <n v="21.37"/>
  </r>
  <r>
    <x v="14"/>
    <x v="14"/>
    <x v="2"/>
    <x v="17"/>
    <x v="30"/>
    <x v="4"/>
    <m/>
    <m/>
    <m/>
    <m/>
    <n v="0"/>
    <m/>
    <m/>
    <m/>
    <m/>
    <m/>
    <m/>
    <m/>
    <m/>
    <m/>
    <m/>
    <m/>
    <m/>
    <m/>
    <m/>
    <n v="0"/>
    <n v="20398"/>
    <n v="35.409999999999997"/>
    <n v="0"/>
  </r>
  <r>
    <x v="75"/>
    <x v="75"/>
    <x v="14"/>
    <x v="12"/>
    <x v="6"/>
    <x v="4"/>
    <m/>
    <m/>
    <m/>
    <m/>
    <n v="0"/>
    <m/>
    <m/>
    <m/>
    <m/>
    <m/>
    <m/>
    <m/>
    <m/>
    <m/>
    <m/>
    <m/>
    <m/>
    <m/>
    <m/>
    <n v="0"/>
    <m/>
    <m/>
    <n v="0"/>
  </r>
  <r>
    <x v="142"/>
    <x v="142"/>
    <x v="3"/>
    <x v="2"/>
    <x v="2"/>
    <x v="7728"/>
    <n v="93018"/>
    <n v="121.12"/>
    <n v="10748.44"/>
    <n v="639747"/>
    <n v="0"/>
    <m/>
    <m/>
    <m/>
    <m/>
    <m/>
    <m/>
    <m/>
    <m/>
    <m/>
    <m/>
    <m/>
    <m/>
    <m/>
    <m/>
    <n v="197200"/>
    <n v="5916"/>
    <n v="7.7"/>
    <n v="3081.25"/>
  </r>
  <r>
    <x v="63"/>
    <x v="63"/>
    <x v="15"/>
    <x v="11"/>
    <x v="73"/>
    <x v="7729"/>
    <n v="209417"/>
    <n v="136.34"/>
    <n v="8390.73"/>
    <n v="998833.02"/>
    <n v="87878.76"/>
    <n v="106573"/>
    <n v="69.38"/>
    <m/>
    <m/>
    <m/>
    <m/>
    <m/>
    <m/>
    <m/>
    <m/>
    <m/>
    <m/>
    <m/>
    <m/>
    <n v="1590109.31"/>
    <n v="275459"/>
    <n v="179.34"/>
    <n v="12422.73"/>
  </r>
  <r>
    <x v="29"/>
    <x v="29"/>
    <x v="6"/>
    <x v="6"/>
    <x v="19"/>
    <x v="7730"/>
    <n v="1308"/>
    <n v="7.27"/>
    <n v="436.2"/>
    <n v="6084.99"/>
    <n v="699.32"/>
    <n v="884"/>
    <n v="4.91"/>
    <m/>
    <m/>
    <m/>
    <m/>
    <m/>
    <m/>
    <m/>
    <m/>
    <m/>
    <m/>
    <m/>
    <m/>
    <n v="1974"/>
    <n v="14052"/>
    <n v="78.069999999999993"/>
    <n v="131.6"/>
  </r>
  <r>
    <x v="40"/>
    <x v="40"/>
    <x v="6"/>
    <x v="6"/>
    <x v="12"/>
    <x v="7731"/>
    <n v="2350"/>
    <n v="13.99"/>
    <n v="1081.21"/>
    <n v="14077.41"/>
    <n v="0"/>
    <m/>
    <m/>
    <m/>
    <m/>
    <m/>
    <m/>
    <m/>
    <m/>
    <m/>
    <m/>
    <m/>
    <m/>
    <m/>
    <m/>
    <n v="164300"/>
    <n v="12572"/>
    <n v="74.83"/>
    <n v="11735.71"/>
  </r>
  <r>
    <x v="126"/>
    <x v="126"/>
    <x v="7"/>
    <x v="7"/>
    <x v="64"/>
    <x v="7732"/>
    <n v="36832"/>
    <n v="40.92"/>
    <n v="4933.37"/>
    <n v="344102.79"/>
    <n v="0"/>
    <m/>
    <m/>
    <m/>
    <m/>
    <m/>
    <m/>
    <m/>
    <m/>
    <m/>
    <m/>
    <m/>
    <m/>
    <m/>
    <m/>
    <n v="36.630000000000003"/>
    <n v="840"/>
    <n v="0.93"/>
    <n v="0.49"/>
  </r>
  <r>
    <x v="40"/>
    <x v="40"/>
    <x v="1"/>
    <x v="15"/>
    <x v="34"/>
    <x v="7733"/>
    <n v="16235"/>
    <n v="38.65"/>
    <n v="3489.26"/>
    <n v="113575.32"/>
    <n v="31821.53"/>
    <n v="10791"/>
    <n v="25.69"/>
    <n v="909.19"/>
    <n v="383745.41"/>
    <m/>
    <m/>
    <m/>
    <m/>
    <m/>
    <m/>
    <m/>
    <m/>
    <m/>
    <m/>
    <n v="98705"/>
    <n v="7271"/>
    <n v="17.309999999999999"/>
    <n v="2820.14"/>
  </r>
  <r>
    <x v="193"/>
    <x v="193"/>
    <x v="8"/>
    <x v="7"/>
    <x v="31"/>
    <x v="7734"/>
    <n v="5327"/>
    <n v="22.2"/>
    <n v="3239.1"/>
    <n v="60247.26"/>
    <n v="0"/>
    <m/>
    <m/>
    <m/>
    <m/>
    <m/>
    <m/>
    <m/>
    <m/>
    <m/>
    <m/>
    <m/>
    <m/>
    <m/>
    <m/>
    <n v="0"/>
    <m/>
    <m/>
    <n v="0"/>
  </r>
  <r>
    <x v="14"/>
    <x v="14"/>
    <x v="2"/>
    <x v="5"/>
    <x v="33"/>
    <x v="7735"/>
    <n v="190080"/>
    <n v="158.4"/>
    <n v="9920.2800000000007"/>
    <n v="922586.04"/>
    <n v="9933.07"/>
    <n v="17243"/>
    <n v="14.37"/>
    <n v="99.33"/>
    <n v="119785.93"/>
    <m/>
    <m/>
    <m/>
    <m/>
    <m/>
    <m/>
    <m/>
    <m/>
    <m/>
    <m/>
    <n v="0"/>
    <n v="43400"/>
    <n v="36.17"/>
    <n v="0"/>
  </r>
  <r>
    <x v="214"/>
    <x v="214"/>
    <x v="4"/>
    <x v="2"/>
    <x v="26"/>
    <x v="7736"/>
    <n v="46666"/>
    <n v="57.19"/>
    <n v="2826.62"/>
    <n v="178755.3"/>
    <n v="14264.1"/>
    <n v="25317"/>
    <n v="31.03"/>
    <n v="209.77"/>
    <n v="172015.04"/>
    <m/>
    <m/>
    <m/>
    <m/>
    <m/>
    <m/>
    <m/>
    <m/>
    <m/>
    <m/>
    <n v="66800"/>
    <n v="5180"/>
    <n v="6.35"/>
    <n v="982.35"/>
  </r>
  <r>
    <x v="71"/>
    <x v="71"/>
    <x v="8"/>
    <x v="1"/>
    <x v="28"/>
    <x v="4"/>
    <m/>
    <m/>
    <m/>
    <m/>
    <n v="0"/>
    <m/>
    <m/>
    <m/>
    <m/>
    <m/>
    <m/>
    <m/>
    <m/>
    <m/>
    <m/>
    <m/>
    <m/>
    <m/>
    <m/>
    <n v="16054"/>
    <n v="7328"/>
    <n v="50.89"/>
    <n v="1337.83"/>
  </r>
  <r>
    <x v="182"/>
    <x v="182"/>
    <x v="15"/>
    <x v="5"/>
    <x v="32"/>
    <x v="7737"/>
    <n v="7729"/>
    <n v="71.56"/>
    <n v="5185.8900000000003"/>
    <n v="43405.89"/>
    <n v="0"/>
    <m/>
    <m/>
    <m/>
    <m/>
    <m/>
    <m/>
    <m/>
    <m/>
    <m/>
    <n v="6174"/>
    <n v="20760"/>
    <n v="192.22"/>
    <n v="686"/>
    <n v="138198.82"/>
    <n v="173.79"/>
    <n v="833"/>
    <n v="7.71"/>
    <n v="19.309999999999999"/>
  </r>
  <r>
    <x v="127"/>
    <x v="127"/>
    <x v="10"/>
    <x v="12"/>
    <x v="16"/>
    <x v="725"/>
    <n v="523"/>
    <n v="10.9"/>
    <n v="943"/>
    <n v="3507.96"/>
    <n v="0"/>
    <m/>
    <m/>
    <m/>
    <m/>
    <m/>
    <m/>
    <m/>
    <m/>
    <m/>
    <m/>
    <m/>
    <m/>
    <m/>
    <m/>
    <n v="13.1"/>
    <n v="304"/>
    <n v="6.33"/>
    <n v="3.28"/>
  </r>
  <r>
    <x v="0"/>
    <x v="0"/>
    <x v="7"/>
    <x v="0"/>
    <x v="0"/>
    <x v="7738"/>
    <n v="15801"/>
    <n v="19.649999999999999"/>
    <n v="1760.81"/>
    <n v="109715.82"/>
    <n v="5068"/>
    <n v="5552"/>
    <n v="6.91"/>
    <m/>
    <m/>
    <m/>
    <m/>
    <m/>
    <m/>
    <m/>
    <m/>
    <m/>
    <m/>
    <m/>
    <m/>
    <n v="2417"/>
    <n v="9412"/>
    <n v="11.71"/>
    <n v="36.07"/>
  </r>
  <r>
    <x v="98"/>
    <x v="98"/>
    <x v="7"/>
    <x v="2"/>
    <x v="2"/>
    <x v="7739"/>
    <n v="4910"/>
    <n v="6.39"/>
    <n v="451.27"/>
    <n v="26859.33"/>
    <n v="399.61"/>
    <n v="8272"/>
    <n v="10.77"/>
    <m/>
    <m/>
    <m/>
    <m/>
    <m/>
    <m/>
    <m/>
    <m/>
    <m/>
    <m/>
    <m/>
    <m/>
    <n v="4622.0200000000004"/>
    <n v="267954"/>
    <n v="348.9"/>
    <n v="72.22"/>
  </r>
  <r>
    <x v="40"/>
    <x v="40"/>
    <x v="6"/>
    <x v="0"/>
    <x v="58"/>
    <x v="7740"/>
    <n v="101010"/>
    <n v="80.94"/>
    <n v="7594.04"/>
    <n v="734495.4"/>
    <n v="0"/>
    <m/>
    <m/>
    <m/>
    <m/>
    <m/>
    <m/>
    <m/>
    <m/>
    <m/>
    <m/>
    <m/>
    <m/>
    <m/>
    <m/>
    <n v="316900"/>
    <n v="22239"/>
    <n v="17.82"/>
    <n v="3047.12"/>
  </r>
  <r>
    <x v="0"/>
    <x v="0"/>
    <x v="3"/>
    <x v="5"/>
    <x v="91"/>
    <x v="7741"/>
    <n v="28546"/>
    <n v="44.05"/>
    <n v="3726.39"/>
    <n v="187139.25"/>
    <n v="15637"/>
    <n v="28778"/>
    <n v="44.41"/>
    <n v="289.57"/>
    <n v="188571.27"/>
    <m/>
    <m/>
    <m/>
    <m/>
    <m/>
    <m/>
    <m/>
    <m/>
    <m/>
    <m/>
    <n v="2606"/>
    <n v="12001"/>
    <n v="18.52"/>
    <n v="48.26"/>
  </r>
  <r>
    <x v="148"/>
    <x v="148"/>
    <x v="12"/>
    <x v="2"/>
    <x v="2"/>
    <x v="7742"/>
    <n v="96911"/>
    <n v="126.19"/>
    <n v="9806.25"/>
    <n v="583668"/>
    <n v="0"/>
    <m/>
    <m/>
    <m/>
    <m/>
    <m/>
    <m/>
    <m/>
    <m/>
    <m/>
    <m/>
    <m/>
    <m/>
    <m/>
    <m/>
    <n v="1818.06"/>
    <n v="12672"/>
    <n v="16.5"/>
    <n v="28.41"/>
  </r>
  <r>
    <x v="147"/>
    <x v="147"/>
    <x v="15"/>
    <x v="7"/>
    <x v="38"/>
    <x v="7743"/>
    <n v="42232"/>
    <n v="62.85"/>
    <n v="3542.86"/>
    <n v="184512"/>
    <n v="31138.41"/>
    <n v="76632"/>
    <n v="114.04"/>
    <n v="556.04"/>
    <n v="375507.4"/>
    <m/>
    <m/>
    <m/>
    <m/>
    <m/>
    <m/>
    <m/>
    <m/>
    <m/>
    <m/>
    <n v="1759"/>
    <n v="20742"/>
    <n v="30.87"/>
    <n v="31.41"/>
  </r>
  <r>
    <x v="96"/>
    <x v="96"/>
    <x v="12"/>
    <x v="1"/>
    <x v="28"/>
    <x v="7744"/>
    <n v="591"/>
    <n v="4.0999999999999996"/>
    <n v="172.42"/>
    <n v="1924.17"/>
    <n v="686.71"/>
    <n v="1159"/>
    <n v="8.0500000000000007"/>
    <n v="57.23"/>
    <n v="8281.27"/>
    <m/>
    <m/>
    <m/>
    <m/>
    <m/>
    <m/>
    <m/>
    <m/>
    <m/>
    <m/>
    <n v="70423.83"/>
    <n v="8851"/>
    <n v="61.47"/>
    <n v="5868.65"/>
  </r>
  <r>
    <x v="123"/>
    <x v="123"/>
    <x v="7"/>
    <x v="7"/>
    <x v="30"/>
    <x v="7745"/>
    <n v="44095"/>
    <n v="76.55"/>
    <n v="10230"/>
    <n v="456667.2"/>
    <n v="0"/>
    <m/>
    <m/>
    <m/>
    <m/>
    <m/>
    <m/>
    <m/>
    <m/>
    <m/>
    <m/>
    <m/>
    <m/>
    <m/>
    <m/>
    <n v="124132"/>
    <n v="4213"/>
    <n v="7.31"/>
    <n v="2586.08"/>
  </r>
  <r>
    <x v="12"/>
    <x v="12"/>
    <x v="15"/>
    <x v="19"/>
    <x v="28"/>
    <x v="7746"/>
    <n v="4437"/>
    <n v="30.81"/>
    <n v="2032.25"/>
    <n v="22679.91"/>
    <n v="7015.52"/>
    <n v="10380"/>
    <n v="72.08"/>
    <n v="584.63"/>
    <n v="84602.25"/>
    <m/>
    <m/>
    <m/>
    <m/>
    <m/>
    <m/>
    <m/>
    <m/>
    <m/>
    <m/>
    <n v="443"/>
    <n v="6409"/>
    <n v="44.51"/>
    <n v="36.92"/>
  </r>
  <r>
    <x v="10"/>
    <x v="10"/>
    <x v="1"/>
    <x v="4"/>
    <x v="15"/>
    <x v="4"/>
    <m/>
    <m/>
    <m/>
    <m/>
    <n v="0"/>
    <m/>
    <m/>
    <m/>
    <m/>
    <m/>
    <m/>
    <m/>
    <m/>
    <m/>
    <m/>
    <m/>
    <m/>
    <m/>
    <m/>
    <n v="1043"/>
    <n v="8959"/>
    <n v="20.74"/>
    <n v="28.97"/>
  </r>
  <r>
    <x v="87"/>
    <x v="87"/>
    <x v="4"/>
    <x v="7"/>
    <x v="46"/>
    <x v="7747"/>
    <n v="5339"/>
    <n v="17.11"/>
    <n v="973.23"/>
    <n v="23532.720000000001"/>
    <n v="10845.78"/>
    <n v="11413"/>
    <n v="36.58"/>
    <n v="417.15"/>
    <n v="130792.52"/>
    <m/>
    <m/>
    <m/>
    <m/>
    <m/>
    <m/>
    <m/>
    <m/>
    <m/>
    <m/>
    <n v="159"/>
    <n v="1417"/>
    <n v="4.54"/>
    <n v="6.12"/>
  </r>
  <r>
    <x v="66"/>
    <x v="66"/>
    <x v="13"/>
    <x v="11"/>
    <x v="84"/>
    <x v="7748"/>
    <n v="151938"/>
    <n v="111.07"/>
    <n v="7066.73"/>
    <n v="749214.51"/>
    <n v="64945.68"/>
    <n v="96121"/>
    <n v="70.260000000000005"/>
    <n v="569.70000000000005"/>
    <n v="783199.48"/>
    <m/>
    <m/>
    <m/>
    <m/>
    <m/>
    <m/>
    <m/>
    <m/>
    <m/>
    <m/>
    <n v="8300"/>
    <n v="119359"/>
    <n v="87.25"/>
    <n v="72.81"/>
  </r>
  <r>
    <x v="15"/>
    <x v="15"/>
    <x v="9"/>
    <x v="2"/>
    <x v="31"/>
    <x v="7749"/>
    <n v="30556"/>
    <n v="127.32"/>
    <n v="9306.5"/>
    <n v="173100.9"/>
    <n v="0"/>
    <m/>
    <m/>
    <m/>
    <m/>
    <n v="2014"/>
    <n v="4206"/>
    <n v="17.53"/>
    <n v="100"/>
    <n v="25515.37"/>
    <m/>
    <m/>
    <m/>
    <m/>
    <m/>
    <n v="4587.93"/>
    <n v="2576"/>
    <n v="10.73"/>
    <n v="229.4"/>
  </r>
  <r>
    <x v="153"/>
    <x v="153"/>
    <x v="0"/>
    <x v="2"/>
    <x v="37"/>
    <x v="7750"/>
    <n v="22730"/>
    <n v="59.19"/>
    <n v="3766.06"/>
    <n v="112078.02"/>
    <n v="20485"/>
    <n v="8825"/>
    <n v="22.98"/>
    <n v="640.16"/>
    <n v="247034.76"/>
    <m/>
    <m/>
    <m/>
    <m/>
    <m/>
    <m/>
    <m/>
    <m/>
    <m/>
    <m/>
    <n v="58.42"/>
    <n v="4098"/>
    <n v="10.67"/>
    <n v="1.83"/>
  </r>
  <r>
    <x v="65"/>
    <x v="65"/>
    <x v="8"/>
    <x v="7"/>
    <x v="10"/>
    <x v="7751"/>
    <n v="130746"/>
    <n v="147.24"/>
    <n v="11913.24"/>
    <n v="819869.4"/>
    <n v="0"/>
    <m/>
    <m/>
    <m/>
    <m/>
    <m/>
    <m/>
    <m/>
    <m/>
    <m/>
    <m/>
    <m/>
    <m/>
    <m/>
    <m/>
    <n v="2885"/>
    <n v="12342"/>
    <n v="13.9"/>
    <n v="38.99"/>
  </r>
  <r>
    <x v="119"/>
    <x v="119"/>
    <x v="4"/>
    <x v="22"/>
    <x v="2"/>
    <x v="7752"/>
    <n v="40556"/>
    <n v="52.81"/>
    <n v="2744.5"/>
    <n v="163352.64000000001"/>
    <n v="21026.19"/>
    <n v="25061"/>
    <n v="32.630000000000003"/>
    <n v="328.53"/>
    <n v="253561.11"/>
    <m/>
    <m/>
    <m/>
    <m/>
    <m/>
    <m/>
    <m/>
    <m/>
    <m/>
    <m/>
    <n v="212667"/>
    <n v="39358"/>
    <n v="51.25"/>
    <n v="3322.92"/>
  </r>
  <r>
    <x v="66"/>
    <x v="66"/>
    <x v="8"/>
    <x v="1"/>
    <x v="60"/>
    <x v="7753"/>
    <n v="133704"/>
    <n v="129.56"/>
    <n v="9587.7099999999991"/>
    <n v="766824.99"/>
    <n v="43854.51"/>
    <n v="56172"/>
    <n v="54.43"/>
    <n v="509.94"/>
    <n v="528854.68999999994"/>
    <m/>
    <m/>
    <m/>
    <m/>
    <m/>
    <m/>
    <m/>
    <m/>
    <m/>
    <m/>
    <n v="11246"/>
    <n v="152221"/>
    <n v="147.5"/>
    <n v="130.77000000000001"/>
  </r>
  <r>
    <x v="6"/>
    <x v="6"/>
    <x v="7"/>
    <x v="5"/>
    <x v="3"/>
    <x v="7754"/>
    <n v="24758"/>
    <n v="28.66"/>
    <n v="2875"/>
    <n v="192510"/>
    <n v="11022.31"/>
    <n v="12991"/>
    <n v="15.04"/>
    <n v="153.09"/>
    <n v="132921.32"/>
    <m/>
    <m/>
    <m/>
    <m/>
    <m/>
    <m/>
    <m/>
    <m/>
    <m/>
    <m/>
    <n v="153200"/>
    <n v="15588"/>
    <n v="18.04"/>
    <n v="2127.7800000000002"/>
  </r>
  <r>
    <x v="4"/>
    <x v="4"/>
    <x v="6"/>
    <x v="3"/>
    <x v="4"/>
    <x v="7755"/>
    <n v="1216"/>
    <n v="14.48"/>
    <n v="917.14"/>
    <n v="5970.6"/>
    <n v="0"/>
    <m/>
    <m/>
    <m/>
    <m/>
    <m/>
    <m/>
    <m/>
    <m/>
    <m/>
    <m/>
    <m/>
    <m/>
    <m/>
    <m/>
    <n v="996"/>
    <n v="3988"/>
    <n v="47.48"/>
    <n v="142.29"/>
  </r>
  <r>
    <x v="75"/>
    <x v="75"/>
    <x v="4"/>
    <x v="6"/>
    <x v="11"/>
    <x v="7756"/>
    <n v="436"/>
    <n v="3.63"/>
    <n v="170.5"/>
    <n v="1585.65"/>
    <n v="658.58"/>
    <n v="836"/>
    <n v="6.97"/>
    <n v="65.86"/>
    <n v="7942.06"/>
    <m/>
    <m/>
    <m/>
    <m/>
    <m/>
    <n v="421"/>
    <n v="1386"/>
    <n v="11.55"/>
    <n v="42"/>
    <n v="9423.66"/>
    <n v="0"/>
    <m/>
    <m/>
    <n v="0"/>
  </r>
  <r>
    <x v="52"/>
    <x v="52"/>
    <x v="1"/>
    <x v="18"/>
    <x v="32"/>
    <x v="7757"/>
    <n v="7552"/>
    <n v="69.930000000000007"/>
    <n v="5094.33"/>
    <n v="42639.57"/>
    <n v="8520.85"/>
    <n v="13378"/>
    <n v="123.87"/>
    <m/>
    <m/>
    <m/>
    <m/>
    <m/>
    <m/>
    <m/>
    <m/>
    <m/>
    <m/>
    <m/>
    <m/>
    <n v="484"/>
    <n v="2061"/>
    <n v="19.079999999999998"/>
    <n v="53.78"/>
  </r>
  <r>
    <x v="125"/>
    <x v="125"/>
    <x v="12"/>
    <x v="7"/>
    <x v="29"/>
    <x v="7758"/>
    <n v="76043"/>
    <n v="121.86"/>
    <n v="8867.69"/>
    <n v="428841.6"/>
    <n v="0"/>
    <m/>
    <m/>
    <m/>
    <m/>
    <m/>
    <m/>
    <m/>
    <m/>
    <m/>
    <m/>
    <m/>
    <m/>
    <m/>
    <m/>
    <n v="1922"/>
    <n v="8841"/>
    <n v="14.17"/>
    <n v="36.96"/>
  </r>
  <r>
    <x v="96"/>
    <x v="96"/>
    <x v="13"/>
    <x v="7"/>
    <x v="38"/>
    <x v="7759"/>
    <n v="91986"/>
    <n v="136.88"/>
    <n v="8897.98"/>
    <n v="463406.91"/>
    <n v="0"/>
    <m/>
    <m/>
    <m/>
    <m/>
    <m/>
    <m/>
    <m/>
    <m/>
    <m/>
    <m/>
    <m/>
    <m/>
    <m/>
    <m/>
    <n v="174925"/>
    <n v="48160"/>
    <n v="71.67"/>
    <n v="3123.66"/>
  </r>
  <r>
    <x v="141"/>
    <x v="141"/>
    <x v="14"/>
    <x v="1"/>
    <x v="6"/>
    <x v="7760"/>
    <n v="505"/>
    <n v="5.26"/>
    <n v="292.88"/>
    <n v="2178.9899999999998"/>
    <n v="0"/>
    <m/>
    <m/>
    <m/>
    <m/>
    <m/>
    <m/>
    <m/>
    <m/>
    <m/>
    <m/>
    <m/>
    <m/>
    <m/>
    <m/>
    <n v="53558"/>
    <n v="7682"/>
    <n v="80.02"/>
    <n v="6694.75"/>
  </r>
  <r>
    <x v="83"/>
    <x v="83"/>
    <x v="12"/>
    <x v="1"/>
    <x v="71"/>
    <x v="4"/>
    <m/>
    <m/>
    <m/>
    <m/>
    <n v="0"/>
    <m/>
    <m/>
    <m/>
    <m/>
    <m/>
    <m/>
    <m/>
    <m/>
    <m/>
    <m/>
    <m/>
    <m/>
    <m/>
    <m/>
    <n v="495"/>
    <n v="4076"/>
    <n v="67.930000000000007"/>
    <n v="99"/>
  </r>
  <r>
    <x v="39"/>
    <x v="39"/>
    <x v="5"/>
    <x v="7"/>
    <x v="21"/>
    <x v="7761"/>
    <n v="15234"/>
    <n v="52.9"/>
    <n v="3037.96"/>
    <n v="67807.23"/>
    <n v="3638.22"/>
    <n v="13198"/>
    <n v="45.83"/>
    <n v="151.59"/>
    <n v="43874.33"/>
    <m/>
    <m/>
    <m/>
    <m/>
    <m/>
    <m/>
    <m/>
    <m/>
    <m/>
    <m/>
    <n v="24458"/>
    <n v="21626"/>
    <n v="75.09"/>
    <n v="1019.08"/>
  </r>
  <r>
    <x v="128"/>
    <x v="128"/>
    <x v="4"/>
    <x v="2"/>
    <x v="48"/>
    <x v="7762"/>
    <n v="45732"/>
    <n v="74.73"/>
    <n v="4075.9"/>
    <n v="193320.03"/>
    <n v="3062"/>
    <n v="4163"/>
    <n v="6.8"/>
    <n v="60.04"/>
    <n v="36925.58"/>
    <m/>
    <m/>
    <m/>
    <m/>
    <m/>
    <m/>
    <m/>
    <m/>
    <m/>
    <m/>
    <n v="125.1"/>
    <n v="13694"/>
    <n v="22.38"/>
    <n v="2.4500000000000002"/>
  </r>
  <r>
    <x v="87"/>
    <x v="87"/>
    <x v="6"/>
    <x v="1"/>
    <x v="19"/>
    <x v="7763"/>
    <n v="671"/>
    <n v="3.73"/>
    <n v="188.87"/>
    <n v="2634.69"/>
    <n v="0"/>
    <m/>
    <m/>
    <m/>
    <m/>
    <m/>
    <m/>
    <m/>
    <m/>
    <m/>
    <m/>
    <m/>
    <m/>
    <m/>
    <m/>
    <n v="602"/>
    <n v="4597"/>
    <n v="25.54"/>
    <n v="40.130000000000003"/>
  </r>
  <r>
    <x v="157"/>
    <x v="157"/>
    <x v="11"/>
    <x v="2"/>
    <x v="9"/>
    <x v="7764"/>
    <n v="14771"/>
    <n v="30.77"/>
    <n v="2531.38"/>
    <n v="94167.15"/>
    <n v="14396.7"/>
    <n v="16198"/>
    <n v="33.75"/>
    <n v="359.92"/>
    <n v="173614.15"/>
    <m/>
    <m/>
    <m/>
    <m/>
    <m/>
    <m/>
    <m/>
    <m/>
    <m/>
    <m/>
    <n v="1680.37"/>
    <n v="7476"/>
    <n v="15.58"/>
    <n v="42.01"/>
  </r>
  <r>
    <x v="76"/>
    <x v="76"/>
    <x v="5"/>
    <x v="1"/>
    <x v="31"/>
    <x v="2490"/>
    <n v="804"/>
    <n v="3.35"/>
    <n v="173.15"/>
    <n v="3220.59"/>
    <n v="8673.1299999999992"/>
    <n v="11393"/>
    <n v="47.47"/>
    <n v="433.66"/>
    <n v="104591.91"/>
    <m/>
    <m/>
    <m/>
    <m/>
    <m/>
    <m/>
    <m/>
    <m/>
    <m/>
    <m/>
    <n v="163015"/>
    <n v="12956"/>
    <n v="53.98"/>
    <n v="8150.75"/>
  </r>
  <r>
    <x v="15"/>
    <x v="15"/>
    <x v="3"/>
    <x v="3"/>
    <x v="1"/>
    <x v="1785"/>
    <n v="222"/>
    <n v="3.08"/>
    <n v="12.83"/>
    <n v="71.61"/>
    <n v="0"/>
    <m/>
    <m/>
    <m/>
    <m/>
    <n v="1026"/>
    <n v="1863"/>
    <n v="25.88"/>
    <n v="171"/>
    <n v="12998.39"/>
    <n v="64"/>
    <n v="111"/>
    <n v="1.54"/>
    <n v="10"/>
    <n v="1432.58"/>
    <n v="8891"/>
    <n v="23403"/>
    <n v="325.04000000000002"/>
    <n v="1481.83"/>
  </r>
  <r>
    <x v="191"/>
    <x v="191"/>
    <x v="13"/>
    <x v="4"/>
    <x v="100"/>
    <x v="7765"/>
    <n v="711"/>
    <n v="2.12"/>
    <n v="136.82"/>
    <n v="3562.83"/>
    <n v="7142.58"/>
    <n v="11992"/>
    <n v="35.69"/>
    <n v="255.09"/>
    <n v="86134.52"/>
    <m/>
    <m/>
    <m/>
    <m/>
    <m/>
    <m/>
    <m/>
    <m/>
    <m/>
    <m/>
    <n v="0"/>
    <m/>
    <m/>
    <n v="0"/>
  </r>
  <r>
    <x v="166"/>
    <x v="166"/>
    <x v="0"/>
    <x v="2"/>
    <x v="57"/>
    <x v="7766"/>
    <n v="34007"/>
    <n v="67.47"/>
    <n v="4981.8999999999996"/>
    <n v="194593.2"/>
    <n v="23168.68"/>
    <n v="36233"/>
    <n v="71.89"/>
    <n v="551.64"/>
    <n v="279398.09999999998"/>
    <m/>
    <m/>
    <m/>
    <m/>
    <m/>
    <m/>
    <m/>
    <m/>
    <m/>
    <m/>
    <n v="1020.73"/>
    <n v="31549"/>
    <n v="62.6"/>
    <n v="24.3"/>
  </r>
  <r>
    <x v="25"/>
    <x v="25"/>
    <x v="3"/>
    <x v="19"/>
    <x v="88"/>
    <x v="7767"/>
    <n v="69475"/>
    <n v="74.23"/>
    <n v="9257.8799999999992"/>
    <n v="671566.95"/>
    <n v="106092.14"/>
    <n v="158839"/>
    <n v="169.7"/>
    <m/>
    <m/>
    <m/>
    <m/>
    <m/>
    <m/>
    <m/>
    <m/>
    <m/>
    <m/>
    <m/>
    <m/>
    <n v="4160"/>
    <n v="24043"/>
    <n v="25.69"/>
    <n v="53.33"/>
  </r>
  <r>
    <x v="201"/>
    <x v="201"/>
    <x v="0"/>
    <x v="11"/>
    <x v="112"/>
    <x v="7768"/>
    <n v="220173"/>
    <n v="94.09"/>
    <n v="8488.52"/>
    <n v="1539392.73"/>
    <n v="214448.11"/>
    <n v="250686"/>
    <n v="107.13"/>
    <n v="1099.73"/>
    <n v="2586094.08"/>
    <m/>
    <m/>
    <m/>
    <m/>
    <m/>
    <m/>
    <m/>
    <m/>
    <m/>
    <m/>
    <n v="33.090000000000003"/>
    <n v="159651"/>
    <n v="68.23"/>
    <n v="0.17"/>
  </r>
  <r>
    <x v="52"/>
    <x v="52"/>
    <x v="2"/>
    <x v="8"/>
    <x v="6"/>
    <x v="7769"/>
    <n v="15452"/>
    <n v="160.96"/>
    <n v="9439.5"/>
    <n v="70229.88"/>
    <n v="8897.19"/>
    <n v="15066"/>
    <n v="156.94"/>
    <n v="1112.1500000000001"/>
    <n v="107293.85"/>
    <m/>
    <m/>
    <m/>
    <m/>
    <m/>
    <m/>
    <m/>
    <m/>
    <m/>
    <m/>
    <n v="1650"/>
    <n v="7745"/>
    <n v="80.680000000000007"/>
    <n v="206.25"/>
  </r>
  <r>
    <x v="83"/>
    <x v="83"/>
    <x v="7"/>
    <x v="7"/>
    <x v="9"/>
    <x v="7770"/>
    <n v="19056"/>
    <n v="39.700000000000003"/>
    <n v="4812"/>
    <n v="179006.4"/>
    <n v="0"/>
    <m/>
    <m/>
    <m/>
    <m/>
    <m/>
    <m/>
    <m/>
    <m/>
    <m/>
    <m/>
    <m/>
    <m/>
    <m/>
    <m/>
    <n v="614"/>
    <n v="5234"/>
    <n v="10.9"/>
    <n v="15.35"/>
  </r>
  <r>
    <x v="77"/>
    <x v="77"/>
    <x v="9"/>
    <x v="6"/>
    <x v="71"/>
    <x v="4"/>
    <m/>
    <m/>
    <m/>
    <m/>
    <n v="0"/>
    <m/>
    <m/>
    <m/>
    <m/>
    <m/>
    <m/>
    <m/>
    <m/>
    <m/>
    <m/>
    <m/>
    <m/>
    <m/>
    <m/>
    <n v="224.32"/>
    <n v="2500"/>
    <n v="41.67"/>
    <n v="44.86"/>
  </r>
  <r>
    <x v="156"/>
    <x v="156"/>
    <x v="8"/>
    <x v="7"/>
    <x v="2"/>
    <x v="7771"/>
    <n v="76648"/>
    <n v="99.8"/>
    <n v="6910.75"/>
    <n v="411327.84"/>
    <n v="0"/>
    <m/>
    <m/>
    <m/>
    <m/>
    <m/>
    <m/>
    <m/>
    <m/>
    <m/>
    <m/>
    <m/>
    <m/>
    <m/>
    <m/>
    <n v="1882.23"/>
    <n v="8315"/>
    <n v="10.83"/>
    <n v="29.41"/>
  </r>
  <r>
    <x v="40"/>
    <x v="40"/>
    <x v="7"/>
    <x v="11"/>
    <x v="116"/>
    <x v="7772"/>
    <n v="1682"/>
    <n v="1.03"/>
    <n v="80.010000000000005"/>
    <n v="10120.26"/>
    <n v="0"/>
    <m/>
    <m/>
    <m/>
    <m/>
    <m/>
    <m/>
    <m/>
    <m/>
    <m/>
    <n v="63"/>
    <n v="54"/>
    <n v="0.03"/>
    <n v="0"/>
    <n v="1410.19"/>
    <n v="954230"/>
    <n v="58486"/>
    <n v="35.840000000000003"/>
    <n v="7016.4"/>
  </r>
  <r>
    <x v="227"/>
    <x v="227"/>
    <x v="13"/>
    <x v="4"/>
    <x v="44"/>
    <x v="7773"/>
    <n v="31662"/>
    <n v="29.32"/>
    <n v="2449.19"/>
    <n v="204997.11"/>
    <n v="55089.23"/>
    <n v="54563"/>
    <n v="50.52"/>
    <n v="612.1"/>
    <n v="664337.6"/>
    <m/>
    <m/>
    <m/>
    <m/>
    <m/>
    <m/>
    <m/>
    <m/>
    <m/>
    <m/>
    <n v="10134"/>
    <n v="144181"/>
    <n v="133.5"/>
    <n v="112.6"/>
  </r>
  <r>
    <x v="59"/>
    <x v="59"/>
    <x v="3"/>
    <x v="2"/>
    <x v="30"/>
    <x v="7774"/>
    <n v="69936"/>
    <n v="121.42"/>
    <n v="10256.129999999999"/>
    <n v="457833.42"/>
    <n v="0"/>
    <m/>
    <m/>
    <m/>
    <m/>
    <m/>
    <m/>
    <m/>
    <m/>
    <m/>
    <m/>
    <m/>
    <m/>
    <m/>
    <m/>
    <n v="177387"/>
    <n v="9306"/>
    <n v="16.16"/>
    <n v="3695.56"/>
  </r>
  <r>
    <x v="56"/>
    <x v="56"/>
    <x v="5"/>
    <x v="2"/>
    <x v="21"/>
    <x v="7775"/>
    <n v="19267"/>
    <n v="66.900000000000006"/>
    <n v="4949.21"/>
    <n v="110466.33"/>
    <n v="6136.76"/>
    <n v="9244"/>
    <n v="32.1"/>
    <n v="255.7"/>
    <n v="74005.039999999994"/>
    <m/>
    <m/>
    <m/>
    <m/>
    <m/>
    <m/>
    <m/>
    <m/>
    <m/>
    <m/>
    <n v="68700"/>
    <n v="8536"/>
    <n v="29.64"/>
    <n v="2862.5"/>
  </r>
  <r>
    <x v="3"/>
    <x v="3"/>
    <x v="14"/>
    <x v="5"/>
    <x v="3"/>
    <x v="7776"/>
    <n v="159212"/>
    <n v="184.27"/>
    <n v="10134.44"/>
    <n v="678602.4"/>
    <n v="1742.97"/>
    <n v="3405"/>
    <n v="3.94"/>
    <m/>
    <m/>
    <m/>
    <m/>
    <m/>
    <m/>
    <m/>
    <m/>
    <m/>
    <m/>
    <m/>
    <m/>
    <n v="251415"/>
    <n v="12736"/>
    <n v="14.74"/>
    <n v="3491.88"/>
  </r>
  <r>
    <x v="23"/>
    <x v="23"/>
    <x v="6"/>
    <x v="37"/>
    <x v="9"/>
    <x v="7777"/>
    <n v="28689"/>
    <n v="59.77"/>
    <n v="3980.73"/>
    <n v="148082.97"/>
    <n v="25375.360000000001"/>
    <n v="36556"/>
    <n v="76.16"/>
    <n v="634.38"/>
    <n v="306009.12"/>
    <m/>
    <m/>
    <m/>
    <m/>
    <m/>
    <m/>
    <m/>
    <m/>
    <m/>
    <m/>
    <n v="2696"/>
    <n v="24275"/>
    <n v="50.57"/>
    <n v="67.400000000000006"/>
  </r>
  <r>
    <x v="12"/>
    <x v="12"/>
    <x v="15"/>
    <x v="10"/>
    <x v="68"/>
    <x v="7778"/>
    <n v="157"/>
    <n v="0.82"/>
    <n v="40.69"/>
    <n v="605.42999999999995"/>
    <n v="459.75"/>
    <n v="661"/>
    <n v="3.44"/>
    <n v="28.73"/>
    <n v="5544.24"/>
    <m/>
    <m/>
    <m/>
    <m/>
    <m/>
    <m/>
    <m/>
    <m/>
    <m/>
    <m/>
    <n v="222"/>
    <n v="3203"/>
    <n v="16.68"/>
    <n v="13.88"/>
  </r>
  <r>
    <x v="163"/>
    <x v="163"/>
    <x v="15"/>
    <x v="1"/>
    <x v="6"/>
    <x v="7779"/>
    <n v="1368"/>
    <n v="14.25"/>
    <n v="1224.75"/>
    <n v="9112.14"/>
    <n v="0"/>
    <m/>
    <m/>
    <m/>
    <m/>
    <m/>
    <m/>
    <m/>
    <m/>
    <m/>
    <m/>
    <m/>
    <m/>
    <m/>
    <m/>
    <n v="24400"/>
    <n v="2013"/>
    <n v="20.97"/>
    <n v="3050"/>
  </r>
  <r>
    <x v="25"/>
    <x v="25"/>
    <x v="4"/>
    <x v="14"/>
    <x v="17"/>
    <x v="146"/>
    <n v="46017"/>
    <n v="76.7"/>
    <n v="8192"/>
    <n v="380928"/>
    <n v="0"/>
    <m/>
    <m/>
    <m/>
    <m/>
    <m/>
    <m/>
    <m/>
    <m/>
    <m/>
    <m/>
    <m/>
    <m/>
    <m/>
    <m/>
    <n v="1800"/>
    <n v="12246"/>
    <n v="20.41"/>
    <n v="36"/>
  </r>
  <r>
    <x v="80"/>
    <x v="80"/>
    <x v="8"/>
    <x v="6"/>
    <x v="16"/>
    <x v="4"/>
    <m/>
    <m/>
    <m/>
    <m/>
    <n v="0"/>
    <m/>
    <m/>
    <m/>
    <m/>
    <m/>
    <m/>
    <m/>
    <m/>
    <m/>
    <m/>
    <m/>
    <m/>
    <m/>
    <m/>
    <n v="33900"/>
    <n v="3858"/>
    <n v="80.38"/>
    <n v="8475"/>
  </r>
  <r>
    <x v="19"/>
    <x v="19"/>
    <x v="0"/>
    <x v="7"/>
    <x v="52"/>
    <x v="4"/>
    <m/>
    <m/>
    <m/>
    <m/>
    <n v="0"/>
    <m/>
    <m/>
    <m/>
    <m/>
    <m/>
    <m/>
    <m/>
    <m/>
    <m/>
    <m/>
    <m/>
    <m/>
    <m/>
    <m/>
    <n v="0"/>
    <m/>
    <m/>
    <n v="0"/>
  </r>
  <r>
    <x v="106"/>
    <x v="106"/>
    <x v="12"/>
    <x v="2"/>
    <x v="9"/>
    <x v="7780"/>
    <n v="18238"/>
    <n v="38"/>
    <n v="3148.43"/>
    <n v="117121.41"/>
    <n v="12284.19"/>
    <n v="32925"/>
    <n v="68.59"/>
    <n v="307.10000000000002"/>
    <n v="148138.73000000001"/>
    <m/>
    <m/>
    <m/>
    <m/>
    <m/>
    <m/>
    <m/>
    <m/>
    <m/>
    <m/>
    <n v="281345"/>
    <n v="9462"/>
    <n v="19.71"/>
    <n v="7033.63"/>
  </r>
  <r>
    <x v="133"/>
    <x v="133"/>
    <x v="0"/>
    <x v="7"/>
    <x v="2"/>
    <x v="7781"/>
    <n v="93455"/>
    <n v="121.69"/>
    <n v="10167.5"/>
    <n v="605169.6"/>
    <n v="0"/>
    <m/>
    <m/>
    <m/>
    <m/>
    <m/>
    <m/>
    <m/>
    <m/>
    <m/>
    <m/>
    <m/>
    <m/>
    <m/>
    <m/>
    <n v="206.4"/>
    <n v="20398"/>
    <n v="26.56"/>
    <n v="3.23"/>
  </r>
  <r>
    <x v="6"/>
    <x v="6"/>
    <x v="6"/>
    <x v="1"/>
    <x v="11"/>
    <x v="4"/>
    <m/>
    <m/>
    <m/>
    <m/>
    <n v="9257.0300000000007"/>
    <n v="6309"/>
    <n v="52.58"/>
    <n v="925.7"/>
    <n v="111633.33"/>
    <m/>
    <m/>
    <m/>
    <m/>
    <m/>
    <m/>
    <m/>
    <m/>
    <m/>
    <m/>
    <n v="86797"/>
    <n v="10538"/>
    <n v="87.82"/>
    <n v="8679.7000000000007"/>
  </r>
  <r>
    <x v="44"/>
    <x v="44"/>
    <x v="4"/>
    <x v="12"/>
    <x v="4"/>
    <x v="7782"/>
    <n v="2186"/>
    <n v="26.02"/>
    <n v="1531.29"/>
    <n v="9968.67"/>
    <n v="2259.94"/>
    <n v="3030"/>
    <n v="36.07"/>
    <n v="322.85000000000002"/>
    <n v="27253.32"/>
    <m/>
    <m/>
    <m/>
    <m/>
    <m/>
    <m/>
    <m/>
    <m/>
    <m/>
    <m/>
    <n v="370"/>
    <n v="8604"/>
    <n v="102.43"/>
    <n v="52.86"/>
  </r>
  <r>
    <x v="111"/>
    <x v="111"/>
    <x v="2"/>
    <x v="1"/>
    <x v="28"/>
    <x v="7783"/>
    <n v="172"/>
    <n v="1.19"/>
    <n v="115"/>
    <n v="1283.4000000000001"/>
    <n v="42.68"/>
    <n v="91"/>
    <n v="0.63"/>
    <n v="3.56"/>
    <n v="514.65"/>
    <m/>
    <m/>
    <m/>
    <m/>
    <m/>
    <m/>
    <m/>
    <m/>
    <m/>
    <m/>
    <n v="1358.06"/>
    <n v="5287"/>
    <n v="36.72"/>
    <n v="113.17"/>
  </r>
  <r>
    <x v="60"/>
    <x v="60"/>
    <x v="14"/>
    <x v="1"/>
    <x v="6"/>
    <x v="7784"/>
    <n v="5571"/>
    <n v="58.03"/>
    <n v="3284.5"/>
    <n v="24436.68"/>
    <n v="0"/>
    <m/>
    <m/>
    <m/>
    <m/>
    <m/>
    <m/>
    <m/>
    <m/>
    <m/>
    <m/>
    <m/>
    <m/>
    <m/>
    <m/>
    <n v="63710"/>
    <n v="5068"/>
    <n v="52.79"/>
    <n v="7963.75"/>
  </r>
  <r>
    <x v="75"/>
    <x v="75"/>
    <x v="3"/>
    <x v="0"/>
    <x v="5"/>
    <x v="7785"/>
    <n v="53773"/>
    <n v="56.01"/>
    <n v="4898.13"/>
    <n v="364420.5"/>
    <n v="61758.49"/>
    <n v="89000"/>
    <n v="92.71"/>
    <n v="771.98"/>
    <n v="744764.12"/>
    <m/>
    <m/>
    <m/>
    <m/>
    <m/>
    <m/>
    <m/>
    <m/>
    <m/>
    <m/>
    <n v="269100"/>
    <n v="5620"/>
    <n v="5.85"/>
    <n v="3363.75"/>
  </r>
  <r>
    <x v="37"/>
    <x v="37"/>
    <x v="11"/>
    <x v="1"/>
    <x v="28"/>
    <x v="7786"/>
    <n v="136"/>
    <n v="0.94"/>
    <n v="53.67"/>
    <n v="598.91999999999996"/>
    <n v="211.45"/>
    <n v="396"/>
    <n v="2.75"/>
    <n v="17.62"/>
    <n v="2549.88"/>
    <m/>
    <m/>
    <m/>
    <m/>
    <m/>
    <m/>
    <m/>
    <m/>
    <m/>
    <m/>
    <n v="1015.04"/>
    <n v="4145"/>
    <n v="28.78"/>
    <n v="84.59"/>
  </r>
  <r>
    <x v="138"/>
    <x v="138"/>
    <x v="12"/>
    <x v="7"/>
    <x v="81"/>
    <x v="7787"/>
    <n v="23658"/>
    <n v="63.6"/>
    <n v="4328"/>
    <n v="124776.24"/>
    <n v="8041.71"/>
    <n v="14609"/>
    <n v="39.270000000000003"/>
    <n v="259.41000000000003"/>
    <n v="96977.36"/>
    <m/>
    <m/>
    <m/>
    <m/>
    <m/>
    <m/>
    <m/>
    <m/>
    <m/>
    <m/>
    <n v="0"/>
    <m/>
    <m/>
    <n v="0"/>
  </r>
  <r>
    <x v="35"/>
    <x v="35"/>
    <x v="8"/>
    <x v="6"/>
    <x v="68"/>
    <x v="7788"/>
    <n v="490"/>
    <n v="2.5499999999999998"/>
    <n v="133.69"/>
    <n v="1989.27"/>
    <n v="868.09"/>
    <n v="1096"/>
    <n v="5.71"/>
    <n v="54.26"/>
    <n v="10468.549999999999"/>
    <m/>
    <m/>
    <m/>
    <m/>
    <m/>
    <m/>
    <m/>
    <m/>
    <m/>
    <m/>
    <n v="1856"/>
    <n v="19211"/>
    <n v="100.06"/>
    <n v="116"/>
  </r>
  <r>
    <x v="28"/>
    <x v="28"/>
    <x v="4"/>
    <x v="0"/>
    <x v="23"/>
    <x v="7789"/>
    <n v="23303"/>
    <n v="35.31"/>
    <n v="2297.4499999999998"/>
    <n v="117514.8"/>
    <n v="5701.26"/>
    <n v="5780"/>
    <n v="8.76"/>
    <n v="103.66"/>
    <n v="68753.22"/>
    <m/>
    <m/>
    <m/>
    <m/>
    <m/>
    <m/>
    <m/>
    <m/>
    <m/>
    <m/>
    <n v="49540"/>
    <n v="6028"/>
    <n v="9.1300000000000008"/>
    <n v="900.73"/>
  </r>
  <r>
    <x v="226"/>
    <x v="226"/>
    <x v="5"/>
    <x v="1"/>
    <x v="1"/>
    <x v="7790"/>
    <n v="1078"/>
    <n v="14.97"/>
    <n v="766.17"/>
    <n v="4275.21"/>
    <n v="0"/>
    <m/>
    <m/>
    <m/>
    <m/>
    <m/>
    <m/>
    <m/>
    <m/>
    <m/>
    <m/>
    <m/>
    <m/>
    <m/>
    <m/>
    <n v="0"/>
    <m/>
    <m/>
    <n v="0"/>
  </r>
  <r>
    <x v="149"/>
    <x v="149"/>
    <x v="5"/>
    <x v="2"/>
    <x v="42"/>
    <x v="7791"/>
    <n v="45278"/>
    <n v="125.77"/>
    <n v="8908.0300000000007"/>
    <n v="248534.13"/>
    <n v="0"/>
    <m/>
    <m/>
    <m/>
    <m/>
    <m/>
    <m/>
    <m/>
    <m/>
    <m/>
    <m/>
    <m/>
    <m/>
    <m/>
    <m/>
    <n v="0"/>
    <m/>
    <m/>
    <n v="0"/>
  </r>
  <r>
    <x v="76"/>
    <x v="76"/>
    <x v="10"/>
    <x v="21"/>
    <x v="76"/>
    <x v="7792"/>
    <n v="466924"/>
    <n v="864.67"/>
    <n v="4672.84"/>
    <n v="195558.54"/>
    <n v="10220.17"/>
    <n v="381161"/>
    <n v="705.85"/>
    <n v="227.11"/>
    <n v="123248.15"/>
    <m/>
    <m/>
    <m/>
    <m/>
    <m/>
    <m/>
    <m/>
    <m/>
    <m/>
    <m/>
    <n v="0"/>
    <n v="0"/>
    <n v="0"/>
    <n v="0"/>
  </r>
  <r>
    <x v="55"/>
    <x v="55"/>
    <x v="1"/>
    <x v="4"/>
    <x v="35"/>
    <x v="7793"/>
    <n v="31217"/>
    <n v="13.76"/>
    <n v="1172.1099999999999"/>
    <n v="206021.04"/>
    <n v="110939.86"/>
    <n v="125115"/>
    <n v="55.17"/>
    <n v="586.98"/>
    <n v="1337857.1000000001"/>
    <m/>
    <m/>
    <m/>
    <m/>
    <m/>
    <m/>
    <m/>
    <m/>
    <m/>
    <m/>
    <n v="324.06"/>
    <n v="2924880"/>
    <n v="1289.6300000000001"/>
    <n v="1.71"/>
  </r>
  <r>
    <x v="125"/>
    <x v="125"/>
    <x v="15"/>
    <x v="2"/>
    <x v="9"/>
    <x v="7794"/>
    <n v="23270"/>
    <n v="48.48"/>
    <n v="4960.2299999999996"/>
    <n v="184520.37"/>
    <n v="16763.34"/>
    <n v="23946"/>
    <n v="49.89"/>
    <n v="419.08"/>
    <n v="202154.1"/>
    <m/>
    <m/>
    <m/>
    <m/>
    <m/>
    <m/>
    <m/>
    <m/>
    <m/>
    <m/>
    <n v="941"/>
    <n v="4328"/>
    <n v="9.02"/>
    <n v="23.53"/>
  </r>
  <r>
    <x v="52"/>
    <x v="52"/>
    <x v="2"/>
    <x v="5"/>
    <x v="77"/>
    <x v="7795"/>
    <n v="36613"/>
    <n v="27.24"/>
    <n v="2178.16"/>
    <n v="226877.22"/>
    <n v="56462.66"/>
    <n v="91704"/>
    <n v="68.23"/>
    <m/>
    <m/>
    <m/>
    <m/>
    <m/>
    <m/>
    <m/>
    <m/>
    <m/>
    <m/>
    <m/>
    <m/>
    <n v="5019"/>
    <n v="22012"/>
    <n v="16.38"/>
    <n v="44.81"/>
  </r>
  <r>
    <x v="70"/>
    <x v="70"/>
    <x v="15"/>
    <x v="13"/>
    <x v="6"/>
    <x v="4"/>
    <m/>
    <m/>
    <m/>
    <m/>
    <n v="0"/>
    <m/>
    <m/>
    <m/>
    <m/>
    <m/>
    <m/>
    <m/>
    <m/>
    <m/>
    <m/>
    <m/>
    <m/>
    <m/>
    <m/>
    <n v="0"/>
    <m/>
    <m/>
    <n v="0"/>
  </r>
  <r>
    <x v="1"/>
    <x v="1"/>
    <x v="10"/>
    <x v="1"/>
    <x v="1"/>
    <x v="0"/>
    <n v="0"/>
    <n v="0"/>
    <n v="0"/>
    <n v="0"/>
    <n v="0"/>
    <m/>
    <m/>
    <m/>
    <m/>
    <m/>
    <m/>
    <m/>
    <m/>
    <m/>
    <m/>
    <m/>
    <m/>
    <m/>
    <m/>
    <n v="33.06"/>
    <n v="1381"/>
    <n v="19.18"/>
    <n v="5.51"/>
  </r>
  <r>
    <x v="57"/>
    <x v="57"/>
    <x v="2"/>
    <x v="7"/>
    <x v="9"/>
    <x v="7796"/>
    <n v="51725"/>
    <n v="107.76"/>
    <n v="8914.5"/>
    <n v="331619.40000000002"/>
    <n v="0"/>
    <m/>
    <m/>
    <m/>
    <m/>
    <m/>
    <m/>
    <m/>
    <m/>
    <m/>
    <m/>
    <m/>
    <m/>
    <m/>
    <m/>
    <n v="73200"/>
    <n v="6864"/>
    <n v="14.3"/>
    <n v="1830"/>
  </r>
  <r>
    <x v="121"/>
    <x v="121"/>
    <x v="9"/>
    <x v="2"/>
    <x v="3"/>
    <x v="7797"/>
    <n v="115471"/>
    <n v="133.65"/>
    <n v="9546.67"/>
    <n v="639244.80000000005"/>
    <n v="0"/>
    <m/>
    <m/>
    <m/>
    <m/>
    <m/>
    <m/>
    <m/>
    <m/>
    <m/>
    <m/>
    <m/>
    <m/>
    <m/>
    <m/>
    <n v="254000"/>
    <n v="20775"/>
    <n v="24.05"/>
    <n v="3527.78"/>
  </r>
  <r>
    <x v="48"/>
    <x v="48"/>
    <x v="3"/>
    <x v="19"/>
    <x v="13"/>
    <x v="1343"/>
    <n v="15822"/>
    <n v="77.56"/>
    <n v="9960"/>
    <n v="157467.6"/>
    <n v="14809.89"/>
    <n v="23532"/>
    <n v="115.35"/>
    <n v="871.17"/>
    <n v="178596.95"/>
    <m/>
    <m/>
    <m/>
    <m/>
    <m/>
    <m/>
    <m/>
    <m/>
    <m/>
    <m/>
    <n v="485.37"/>
    <n v="8007"/>
    <n v="39.25"/>
    <n v="28.55"/>
  </r>
  <r>
    <x v="72"/>
    <x v="72"/>
    <x v="0"/>
    <x v="1"/>
    <x v="21"/>
    <x v="2314"/>
    <n v="70"/>
    <n v="0.24"/>
    <n v="8.4600000000000009"/>
    <n v="188.79"/>
    <n v="220.17"/>
    <n v="337"/>
    <n v="1.17"/>
    <n v="9.17"/>
    <n v="2655.15"/>
    <m/>
    <m/>
    <m/>
    <m/>
    <m/>
    <m/>
    <m/>
    <m/>
    <m/>
    <m/>
    <n v="0"/>
    <n v="20904"/>
    <n v="72.58"/>
    <n v="0"/>
  </r>
  <r>
    <x v="127"/>
    <x v="127"/>
    <x v="5"/>
    <x v="13"/>
    <x v="16"/>
    <x v="4"/>
    <m/>
    <m/>
    <m/>
    <m/>
    <n v="0"/>
    <m/>
    <m/>
    <m/>
    <m/>
    <m/>
    <m/>
    <m/>
    <m/>
    <m/>
    <m/>
    <m/>
    <m/>
    <m/>
    <m/>
    <n v="0"/>
    <m/>
    <m/>
    <n v="0"/>
  </r>
  <r>
    <x v="85"/>
    <x v="85"/>
    <x v="12"/>
    <x v="6"/>
    <x v="69"/>
    <x v="4"/>
    <m/>
    <m/>
    <m/>
    <m/>
    <n v="0"/>
    <m/>
    <m/>
    <m/>
    <m/>
    <m/>
    <m/>
    <m/>
    <m/>
    <m/>
    <m/>
    <m/>
    <m/>
    <m/>
    <m/>
    <n v="0"/>
    <m/>
    <m/>
    <n v="0"/>
  </r>
  <r>
    <x v="62"/>
    <x v="62"/>
    <x v="9"/>
    <x v="24"/>
    <x v="78"/>
    <x v="7798"/>
    <n v="36257"/>
    <n v="53.01"/>
    <n v="4165.63"/>
    <n v="220820.13"/>
    <n v="21481"/>
    <n v="35838"/>
    <n v="52.39"/>
    <n v="376.86"/>
    <n v="259045.82"/>
    <m/>
    <m/>
    <m/>
    <m/>
    <m/>
    <m/>
    <m/>
    <m/>
    <m/>
    <m/>
    <n v="440"/>
    <n v="4211"/>
    <n v="6.16"/>
    <n v="7.72"/>
  </r>
  <r>
    <x v="2"/>
    <x v="2"/>
    <x v="3"/>
    <x v="2"/>
    <x v="2"/>
    <x v="7799"/>
    <n v="105811"/>
    <n v="137.77000000000001"/>
    <n v="9407.7199999999993"/>
    <n v="559947.42000000004"/>
    <n v="0"/>
    <m/>
    <m/>
    <m/>
    <m/>
    <m/>
    <m/>
    <m/>
    <m/>
    <m/>
    <m/>
    <m/>
    <m/>
    <m/>
    <m/>
    <n v="2133.29"/>
    <n v="9492"/>
    <n v="12.36"/>
    <n v="33.33"/>
  </r>
  <r>
    <x v="21"/>
    <x v="21"/>
    <x v="4"/>
    <x v="12"/>
    <x v="12"/>
    <x v="4"/>
    <m/>
    <m/>
    <m/>
    <m/>
    <n v="0"/>
    <m/>
    <m/>
    <m/>
    <m/>
    <m/>
    <m/>
    <m/>
    <m/>
    <m/>
    <m/>
    <m/>
    <m/>
    <m/>
    <m/>
    <n v="621.75"/>
    <n v="5005"/>
    <n v="29.79"/>
    <n v="44.41"/>
  </r>
  <r>
    <x v="71"/>
    <x v="71"/>
    <x v="9"/>
    <x v="1"/>
    <x v="28"/>
    <x v="4"/>
    <m/>
    <m/>
    <m/>
    <m/>
    <n v="0"/>
    <m/>
    <m/>
    <m/>
    <m/>
    <m/>
    <m/>
    <m/>
    <m/>
    <m/>
    <m/>
    <m/>
    <m/>
    <m/>
    <m/>
    <n v="1147.55"/>
    <n v="2372"/>
    <n v="16.47"/>
    <n v="95.63"/>
  </r>
  <r>
    <x v="84"/>
    <x v="84"/>
    <x v="7"/>
    <x v="2"/>
    <x v="9"/>
    <x v="7800"/>
    <n v="8526"/>
    <n v="17.760000000000002"/>
    <n v="5270.63"/>
    <n v="196067.25"/>
    <n v="10174.59"/>
    <n v="11419"/>
    <n v="23.79"/>
    <n v="254.36"/>
    <n v="122698.41"/>
    <m/>
    <m/>
    <m/>
    <m/>
    <m/>
    <m/>
    <m/>
    <m/>
    <m/>
    <m/>
    <n v="97700"/>
    <n v="3592"/>
    <n v="7.48"/>
    <n v="2442.5"/>
  </r>
  <r>
    <x v="23"/>
    <x v="23"/>
    <x v="0"/>
    <x v="14"/>
    <x v="17"/>
    <x v="7801"/>
    <n v="37689"/>
    <n v="62.82"/>
    <n v="5303.5"/>
    <n v="246612.75"/>
    <n v="18948.59"/>
    <n v="28592"/>
    <n v="47.65"/>
    <n v="378.97"/>
    <n v="228506.77"/>
    <m/>
    <m/>
    <m/>
    <m/>
    <m/>
    <m/>
    <m/>
    <m/>
    <m/>
    <m/>
    <n v="2238"/>
    <n v="22004"/>
    <n v="36.67"/>
    <n v="44.76"/>
  </r>
  <r>
    <x v="75"/>
    <x v="75"/>
    <x v="15"/>
    <x v="4"/>
    <x v="79"/>
    <x v="7802"/>
    <n v="3136"/>
    <n v="3.79"/>
    <n v="162.22999999999999"/>
    <n v="10410.42"/>
    <n v="0"/>
    <m/>
    <m/>
    <m/>
    <m/>
    <m/>
    <m/>
    <m/>
    <m/>
    <m/>
    <m/>
    <m/>
    <m/>
    <m/>
    <m/>
    <n v="532700"/>
    <n v="20043"/>
    <n v="24.21"/>
    <n v="7720.29"/>
  </r>
  <r>
    <x v="56"/>
    <x v="56"/>
    <x v="13"/>
    <x v="21"/>
    <x v="4"/>
    <x v="0"/>
    <n v="0"/>
    <n v="0"/>
    <n v="0"/>
    <n v="0"/>
    <n v="0"/>
    <n v="0"/>
    <n v="0"/>
    <m/>
    <m/>
    <m/>
    <m/>
    <m/>
    <m/>
    <m/>
    <m/>
    <m/>
    <m/>
    <m/>
    <m/>
    <n v="0"/>
    <n v="0"/>
    <n v="0"/>
    <n v="0"/>
  </r>
  <r>
    <x v="158"/>
    <x v="158"/>
    <x v="13"/>
    <x v="4"/>
    <x v="21"/>
    <x v="7803"/>
    <n v="1039"/>
    <n v="3.61"/>
    <n v="163.75"/>
    <n v="3654.9"/>
    <n v="780.01"/>
    <n v="1456"/>
    <n v="5.0599999999999996"/>
    <n v="32.5"/>
    <n v="9406.36"/>
    <m/>
    <m/>
    <m/>
    <m/>
    <m/>
    <m/>
    <m/>
    <m/>
    <m/>
    <m/>
    <n v="40435.26"/>
    <n v="26278"/>
    <n v="91.24"/>
    <n v="1684.8"/>
  </r>
  <r>
    <x v="76"/>
    <x v="76"/>
    <x v="11"/>
    <x v="6"/>
    <x v="31"/>
    <x v="7804"/>
    <n v="263"/>
    <n v="1.1000000000000001"/>
    <n v="58"/>
    <n v="1078.8"/>
    <n v="11030"/>
    <n v="21638"/>
    <n v="90.16"/>
    <n v="551.5"/>
    <n v="133014.07999999999"/>
    <m/>
    <m/>
    <m/>
    <m/>
    <m/>
    <m/>
    <m/>
    <m/>
    <m/>
    <m/>
    <n v="245615"/>
    <n v="17246"/>
    <n v="71.86"/>
    <n v="12280.75"/>
  </r>
  <r>
    <x v="77"/>
    <x v="77"/>
    <x v="11"/>
    <x v="5"/>
    <x v="20"/>
    <x v="7805"/>
    <n v="44079"/>
    <n v="61.22"/>
    <n v="5626.67"/>
    <n v="313968"/>
    <n v="0"/>
    <m/>
    <m/>
    <m/>
    <m/>
    <m/>
    <m/>
    <m/>
    <m/>
    <m/>
    <m/>
    <m/>
    <m/>
    <m/>
    <m/>
    <n v="902.35"/>
    <n v="7445"/>
    <n v="10.34"/>
    <n v="15.04"/>
  </r>
  <r>
    <x v="38"/>
    <x v="38"/>
    <x v="5"/>
    <x v="6"/>
    <x v="7"/>
    <x v="1132"/>
    <n v="226"/>
    <n v="9.42"/>
    <n v="576"/>
    <n v="1071.3599999999999"/>
    <n v="38.799999999999997"/>
    <n v="210"/>
    <n v="8.75"/>
    <n v="19.399999999999999"/>
    <n v="467.87"/>
    <m/>
    <m/>
    <m/>
    <m/>
    <m/>
    <m/>
    <m/>
    <m/>
    <m/>
    <m/>
    <n v="258"/>
    <n v="930"/>
    <n v="38.75"/>
    <n v="129"/>
  </r>
  <r>
    <x v="70"/>
    <x v="70"/>
    <x v="6"/>
    <x v="1"/>
    <x v="83"/>
    <x v="7806"/>
    <n v="1928"/>
    <n v="14.61"/>
    <n v="1123.9100000000001"/>
    <n v="11497.59"/>
    <n v="0"/>
    <m/>
    <m/>
    <m/>
    <m/>
    <m/>
    <m/>
    <m/>
    <m/>
    <m/>
    <m/>
    <m/>
    <m/>
    <m/>
    <m/>
    <n v="2232.67"/>
    <n v="7327"/>
    <n v="55.51"/>
    <n v="202.97"/>
  </r>
  <r>
    <x v="55"/>
    <x v="55"/>
    <x v="10"/>
    <x v="2"/>
    <x v="5"/>
    <x v="7807"/>
    <n v="90693"/>
    <n v="94.47"/>
    <n v="13692.3"/>
    <n v="1018707.12"/>
    <n v="0"/>
    <m/>
    <m/>
    <m/>
    <m/>
    <m/>
    <m/>
    <m/>
    <m/>
    <m/>
    <m/>
    <m/>
    <m/>
    <m/>
    <m/>
    <n v="72.17"/>
    <n v="646747"/>
    <n v="673.69"/>
    <n v="0.9"/>
  </r>
  <r>
    <x v="78"/>
    <x v="78"/>
    <x v="0"/>
    <x v="17"/>
    <x v="46"/>
    <x v="4"/>
    <m/>
    <m/>
    <m/>
    <m/>
    <n v="0"/>
    <m/>
    <m/>
    <m/>
    <m/>
    <m/>
    <m/>
    <m/>
    <m/>
    <m/>
    <m/>
    <m/>
    <m/>
    <m/>
    <m/>
    <n v="137900"/>
    <n v="13162"/>
    <n v="42.19"/>
    <n v="5303.85"/>
  </r>
  <r>
    <x v="44"/>
    <x v="44"/>
    <x v="7"/>
    <x v="1"/>
    <x v="6"/>
    <x v="3102"/>
    <n v="47"/>
    <n v="0.49"/>
    <n v="14.5"/>
    <n v="107.88"/>
    <n v="277.39999999999998"/>
    <n v="350"/>
    <n v="3.65"/>
    <n v="34.68"/>
    <n v="3345.26"/>
    <m/>
    <m/>
    <m/>
    <m/>
    <m/>
    <m/>
    <m/>
    <m/>
    <m/>
    <m/>
    <n v="972"/>
    <n v="5540"/>
    <n v="57.71"/>
    <n v="121.5"/>
  </r>
  <r>
    <x v="131"/>
    <x v="131"/>
    <x v="6"/>
    <x v="6"/>
    <x v="51"/>
    <x v="4"/>
    <m/>
    <m/>
    <m/>
    <m/>
    <n v="0"/>
    <m/>
    <m/>
    <m/>
    <m/>
    <m/>
    <m/>
    <m/>
    <m/>
    <m/>
    <m/>
    <m/>
    <m/>
    <m/>
    <m/>
    <n v="146"/>
    <n v="1610"/>
    <n v="134.16999999999999"/>
    <n v="146"/>
  </r>
  <r>
    <x v="65"/>
    <x v="65"/>
    <x v="9"/>
    <x v="7"/>
    <x v="10"/>
    <x v="7808"/>
    <n v="124411"/>
    <n v="140.1"/>
    <n v="7743.85"/>
    <n v="532931.85"/>
    <n v="6123.18"/>
    <n v="2590"/>
    <n v="2.92"/>
    <n v="82.75"/>
    <n v="73841.279999999999"/>
    <m/>
    <m/>
    <m/>
    <m/>
    <m/>
    <m/>
    <m/>
    <m/>
    <m/>
    <m/>
    <n v="1727"/>
    <n v="13791"/>
    <n v="15.53"/>
    <n v="23.34"/>
  </r>
  <r>
    <x v="25"/>
    <x v="25"/>
    <x v="1"/>
    <x v="7"/>
    <x v="17"/>
    <x v="7809"/>
    <n v="12567"/>
    <n v="20.95"/>
    <n v="2681.6"/>
    <n v="124694.39999999999"/>
    <n v="30796.31"/>
    <n v="43533"/>
    <n v="72.56"/>
    <n v="615.92999999999995"/>
    <n v="371381.99"/>
    <m/>
    <m/>
    <m/>
    <m/>
    <m/>
    <m/>
    <m/>
    <m/>
    <m/>
    <m/>
    <n v="1810"/>
    <n v="9727"/>
    <n v="16.21"/>
    <n v="36.200000000000003"/>
  </r>
  <r>
    <x v="144"/>
    <x v="144"/>
    <x v="0"/>
    <x v="2"/>
    <x v="9"/>
    <x v="7810"/>
    <n v="26120"/>
    <n v="54.42"/>
    <n v="4677.6000000000004"/>
    <n v="174006.72"/>
    <n v="28316.639999999999"/>
    <n v="30217"/>
    <n v="62.95"/>
    <n v="707.92"/>
    <n v="341478.84"/>
    <m/>
    <m/>
    <m/>
    <m/>
    <m/>
    <m/>
    <m/>
    <m/>
    <m/>
    <m/>
    <n v="361385"/>
    <n v="30405"/>
    <n v="63.34"/>
    <n v="9034.6299999999992"/>
  </r>
  <r>
    <x v="70"/>
    <x v="70"/>
    <x v="15"/>
    <x v="5"/>
    <x v="17"/>
    <x v="7811"/>
    <n v="24785"/>
    <n v="41.31"/>
    <n v="3715.7"/>
    <n v="172780.05"/>
    <n v="19006.79"/>
    <n v="26089"/>
    <n v="43.48"/>
    <n v="380.14"/>
    <n v="229208.58"/>
    <m/>
    <m/>
    <m/>
    <m/>
    <m/>
    <m/>
    <m/>
    <m/>
    <m/>
    <m/>
    <n v="0"/>
    <n v="3414"/>
    <n v="5.69"/>
    <n v="0"/>
  </r>
  <r>
    <x v="118"/>
    <x v="118"/>
    <x v="5"/>
    <x v="2"/>
    <x v="5"/>
    <x v="7812"/>
    <n v="188961"/>
    <n v="196.83"/>
    <n v="10423.290000000001"/>
    <n v="775492.59"/>
    <n v="0"/>
    <m/>
    <m/>
    <m/>
    <m/>
    <m/>
    <m/>
    <m/>
    <m/>
    <m/>
    <m/>
    <m/>
    <m/>
    <m/>
    <m/>
    <n v="180400"/>
    <n v="12484"/>
    <n v="13"/>
    <n v="2255"/>
  </r>
  <r>
    <x v="63"/>
    <x v="63"/>
    <x v="12"/>
    <x v="4"/>
    <x v="40"/>
    <x v="7813"/>
    <n v="106254"/>
    <n v="126.49"/>
    <n v="7150.94"/>
    <n v="465526.38"/>
    <n v="49181.38"/>
    <n v="100814"/>
    <n v="120.02"/>
    <n v="702.59"/>
    <n v="593092.98"/>
    <m/>
    <m/>
    <m/>
    <m/>
    <m/>
    <m/>
    <m/>
    <m/>
    <m/>
    <m/>
    <n v="592346"/>
    <n v="81429"/>
    <n v="96.94"/>
    <n v="8462.09"/>
  </r>
  <r>
    <x v="3"/>
    <x v="3"/>
    <x v="10"/>
    <x v="4"/>
    <x v="20"/>
    <x v="7814"/>
    <n v="4769"/>
    <n v="6.62"/>
    <n v="277.37"/>
    <n v="15477.06"/>
    <n v="124.15"/>
    <n v="387"/>
    <n v="0.54"/>
    <n v="2.0699999999999998"/>
    <n v="1497.18"/>
    <m/>
    <m/>
    <m/>
    <m/>
    <m/>
    <m/>
    <m/>
    <m/>
    <m/>
    <m/>
    <n v="1112565"/>
    <n v="40501"/>
    <n v="56.25"/>
    <n v="18542.75"/>
  </r>
  <r>
    <x v="98"/>
    <x v="98"/>
    <x v="1"/>
    <x v="21"/>
    <x v="123"/>
    <x v="0"/>
    <n v="0"/>
    <n v="0"/>
    <n v="0"/>
    <n v="0"/>
    <n v="0"/>
    <m/>
    <m/>
    <m/>
    <m/>
    <m/>
    <m/>
    <m/>
    <m/>
    <m/>
    <m/>
    <m/>
    <m/>
    <m/>
    <m/>
    <n v="0"/>
    <m/>
    <m/>
    <n v="0"/>
  </r>
  <r>
    <x v="0"/>
    <x v="0"/>
    <x v="15"/>
    <x v="11"/>
    <x v="72"/>
    <x v="7815"/>
    <n v="140331"/>
    <n v="59.66"/>
    <n v="5470.29"/>
    <n v="997123.68"/>
    <n v="161544"/>
    <n v="254351"/>
    <n v="108.14"/>
    <n v="824.2"/>
    <n v="1948107.56"/>
    <m/>
    <m/>
    <m/>
    <m/>
    <m/>
    <m/>
    <m/>
    <m/>
    <m/>
    <m/>
    <n v="19547"/>
    <n v="162287"/>
    <n v="69"/>
    <n v="99.73"/>
  </r>
  <r>
    <x v="8"/>
    <x v="8"/>
    <x v="4"/>
    <x v="6"/>
    <x v="7"/>
    <x v="4"/>
    <m/>
    <m/>
    <m/>
    <m/>
    <n v="0"/>
    <m/>
    <m/>
    <m/>
    <m/>
    <m/>
    <m/>
    <m/>
    <m/>
    <m/>
    <m/>
    <m/>
    <m/>
    <m/>
    <m/>
    <n v="0.02"/>
    <n v="105"/>
    <n v="4.38"/>
    <n v="0.01"/>
  </r>
  <r>
    <x v="62"/>
    <x v="62"/>
    <x v="8"/>
    <x v="24"/>
    <x v="78"/>
    <x v="4"/>
    <m/>
    <m/>
    <m/>
    <m/>
    <n v="0"/>
    <m/>
    <m/>
    <m/>
    <m/>
    <m/>
    <m/>
    <m/>
    <m/>
    <m/>
    <m/>
    <m/>
    <m/>
    <m/>
    <m/>
    <n v="0"/>
    <m/>
    <m/>
    <n v="0"/>
  </r>
  <r>
    <x v="159"/>
    <x v="159"/>
    <x v="11"/>
    <x v="12"/>
    <x v="6"/>
    <x v="4"/>
    <m/>
    <m/>
    <m/>
    <m/>
    <n v="0"/>
    <m/>
    <m/>
    <m/>
    <m/>
    <m/>
    <m/>
    <m/>
    <m/>
    <m/>
    <m/>
    <m/>
    <m/>
    <m/>
    <m/>
    <n v="0"/>
    <m/>
    <m/>
    <n v="0"/>
  </r>
  <r>
    <x v="48"/>
    <x v="48"/>
    <x v="14"/>
    <x v="19"/>
    <x v="13"/>
    <x v="7816"/>
    <n v="13766"/>
    <n v="67.48"/>
    <n v="6381.18"/>
    <n v="100886.39999999999"/>
    <n v="14323.96"/>
    <n v="25254"/>
    <n v="123.79"/>
    <m/>
    <m/>
    <m/>
    <m/>
    <m/>
    <m/>
    <m/>
    <m/>
    <m/>
    <m/>
    <m/>
    <m/>
    <n v="493"/>
    <n v="6485"/>
    <n v="31.79"/>
    <n v="29"/>
  </r>
  <r>
    <x v="54"/>
    <x v="54"/>
    <x v="9"/>
    <x v="11"/>
    <x v="28"/>
    <x v="4"/>
    <m/>
    <m/>
    <m/>
    <m/>
    <n v="0"/>
    <m/>
    <m/>
    <m/>
    <m/>
    <m/>
    <m/>
    <m/>
    <m/>
    <m/>
    <m/>
    <m/>
    <m/>
    <m/>
    <m/>
    <n v="0"/>
    <m/>
    <m/>
    <n v="0"/>
  </r>
  <r>
    <x v="2"/>
    <x v="2"/>
    <x v="14"/>
    <x v="2"/>
    <x v="2"/>
    <x v="7817"/>
    <n v="82770"/>
    <n v="107.77"/>
    <n v="8902.5"/>
    <n v="529876.80000000005"/>
    <n v="0"/>
    <m/>
    <m/>
    <m/>
    <m/>
    <m/>
    <m/>
    <m/>
    <m/>
    <m/>
    <m/>
    <m/>
    <m/>
    <m/>
    <m/>
    <n v="1607.28"/>
    <n v="5671"/>
    <n v="7.38"/>
    <n v="25.11"/>
  </r>
  <r>
    <x v="190"/>
    <x v="190"/>
    <x v="9"/>
    <x v="2"/>
    <x v="11"/>
    <x v="7818"/>
    <n v="17434"/>
    <n v="145.28"/>
    <n v="9489.2999999999993"/>
    <n v="88250.49"/>
    <n v="0"/>
    <m/>
    <m/>
    <m/>
    <m/>
    <m/>
    <m/>
    <m/>
    <m/>
    <m/>
    <m/>
    <m/>
    <m/>
    <m/>
    <m/>
    <n v="440"/>
    <n v="7096"/>
    <n v="59.13"/>
    <n v="44"/>
  </r>
  <r>
    <x v="46"/>
    <x v="46"/>
    <x v="9"/>
    <x v="0"/>
    <x v="58"/>
    <x v="7819"/>
    <n v="134461"/>
    <n v="107.74"/>
    <n v="9897.1"/>
    <n v="957247.14"/>
    <n v="0"/>
    <n v="1455"/>
    <n v="1.17"/>
    <n v="0"/>
    <n v="0"/>
    <m/>
    <m/>
    <m/>
    <m/>
    <m/>
    <m/>
    <m/>
    <m/>
    <m/>
    <m/>
    <n v="0"/>
    <n v="15649"/>
    <n v="12.54"/>
    <n v="0"/>
  </r>
  <r>
    <x v="33"/>
    <x v="33"/>
    <x v="13"/>
    <x v="2"/>
    <x v="42"/>
    <x v="7820"/>
    <n v="27617"/>
    <n v="76.709999999999994"/>
    <n v="4281.37"/>
    <n v="119450.13"/>
    <n v="11156.54"/>
    <n v="17769"/>
    <n v="49.36"/>
    <n v="371.88"/>
    <n v="134540.10999999999"/>
    <m/>
    <m/>
    <m/>
    <m/>
    <m/>
    <m/>
    <m/>
    <m/>
    <m/>
    <m/>
    <n v="60.18"/>
    <n v="10325"/>
    <n v="28.68"/>
    <n v="2.0099999999999998"/>
  </r>
  <r>
    <x v="81"/>
    <x v="81"/>
    <x v="12"/>
    <x v="5"/>
    <x v="17"/>
    <x v="7821"/>
    <n v="77700"/>
    <n v="129.5"/>
    <n v="11968.46"/>
    <n v="556533.39"/>
    <n v="0"/>
    <m/>
    <m/>
    <m/>
    <m/>
    <m/>
    <m/>
    <m/>
    <m/>
    <m/>
    <m/>
    <m/>
    <m/>
    <m/>
    <m/>
    <n v="135"/>
    <n v="10510"/>
    <n v="17.52"/>
    <n v="2.7"/>
  </r>
  <r>
    <x v="29"/>
    <x v="29"/>
    <x v="14"/>
    <x v="1"/>
    <x v="32"/>
    <x v="7822"/>
    <n v="1455"/>
    <n v="13.47"/>
    <n v="630.44000000000005"/>
    <n v="5276.82"/>
    <n v="961.2"/>
    <n v="1884"/>
    <n v="17.440000000000001"/>
    <n v="106.8"/>
    <n v="11591.43"/>
    <m/>
    <m/>
    <m/>
    <m/>
    <m/>
    <m/>
    <m/>
    <m/>
    <m/>
    <m/>
    <n v="706"/>
    <n v="7915"/>
    <n v="73.290000000000006"/>
    <n v="78.44"/>
  </r>
  <r>
    <x v="138"/>
    <x v="138"/>
    <x v="13"/>
    <x v="12"/>
    <x v="6"/>
    <x v="4"/>
    <m/>
    <m/>
    <m/>
    <m/>
    <n v="0"/>
    <m/>
    <m/>
    <m/>
    <m/>
    <m/>
    <m/>
    <m/>
    <m/>
    <m/>
    <m/>
    <m/>
    <m/>
    <m/>
    <m/>
    <n v="0"/>
    <m/>
    <m/>
    <n v="0"/>
  </r>
  <r>
    <x v="4"/>
    <x v="4"/>
    <x v="13"/>
    <x v="3"/>
    <x v="4"/>
    <x v="7823"/>
    <n v="23954"/>
    <n v="285.17"/>
    <n v="1187.71"/>
    <n v="7732.02"/>
    <n v="65.959999999999994"/>
    <n v="93"/>
    <n v="1.1100000000000001"/>
    <m/>
    <m/>
    <m/>
    <m/>
    <m/>
    <m/>
    <m/>
    <m/>
    <m/>
    <m/>
    <m/>
    <m/>
    <n v="5025"/>
    <n v="5286"/>
    <n v="62.93"/>
    <n v="717.86"/>
  </r>
  <r>
    <x v="57"/>
    <x v="57"/>
    <x v="13"/>
    <x v="2"/>
    <x v="9"/>
    <x v="384"/>
    <n v="48566"/>
    <n v="101.18"/>
    <n v="8785.5"/>
    <n v="326820.59999999998"/>
    <n v="0"/>
    <m/>
    <m/>
    <m/>
    <m/>
    <m/>
    <m/>
    <m/>
    <m/>
    <m/>
    <m/>
    <m/>
    <m/>
    <m/>
    <m/>
    <n v="707"/>
    <n v="18839"/>
    <n v="39.25"/>
    <n v="17.68"/>
  </r>
  <r>
    <x v="20"/>
    <x v="20"/>
    <x v="10"/>
    <x v="4"/>
    <x v="10"/>
    <x v="7824"/>
    <n v="4277"/>
    <n v="4.82"/>
    <n v="321.12"/>
    <n v="22099.59"/>
    <n v="4704.82"/>
    <n v="8420"/>
    <n v="9.48"/>
    <n v="63.58"/>
    <n v="56736.800000000003"/>
    <m/>
    <m/>
    <m/>
    <m/>
    <m/>
    <m/>
    <m/>
    <m/>
    <m/>
    <m/>
    <n v="502500"/>
    <n v="20990"/>
    <n v="23.64"/>
    <n v="6790.54"/>
  </r>
  <r>
    <x v="38"/>
    <x v="38"/>
    <x v="10"/>
    <x v="3"/>
    <x v="16"/>
    <x v="4"/>
    <m/>
    <m/>
    <m/>
    <m/>
    <n v="0"/>
    <m/>
    <m/>
    <m/>
    <m/>
    <m/>
    <m/>
    <m/>
    <m/>
    <m/>
    <m/>
    <m/>
    <m/>
    <m/>
    <m/>
    <n v="727"/>
    <n v="3106"/>
    <n v="64.709999999999994"/>
    <n v="181.75"/>
  </r>
  <r>
    <x v="75"/>
    <x v="75"/>
    <x v="0"/>
    <x v="6"/>
    <x v="11"/>
    <x v="1372"/>
    <n v="524"/>
    <n v="4.37"/>
    <n v="274.5"/>
    <n v="2552.85"/>
    <n v="2383.12"/>
    <n v="4112"/>
    <n v="34.270000000000003"/>
    <n v="238.31"/>
    <n v="28738.799999999999"/>
    <m/>
    <m/>
    <m/>
    <m/>
    <m/>
    <n v="1261"/>
    <n v="3954"/>
    <n v="32.950000000000003"/>
    <n v="126"/>
    <n v="28226.22"/>
    <n v="52000"/>
    <n v="1799"/>
    <n v="14.99"/>
    <n v="5200"/>
  </r>
  <r>
    <x v="12"/>
    <x v="12"/>
    <x v="12"/>
    <x v="5"/>
    <x v="15"/>
    <x v="7825"/>
    <n v="13643"/>
    <n v="31.58"/>
    <n v="2263.61"/>
    <n v="75785.7"/>
    <n v="18600.39"/>
    <n v="14513"/>
    <n v="33.590000000000003"/>
    <n v="516.67999999999995"/>
    <n v="224307.66"/>
    <m/>
    <m/>
    <m/>
    <m/>
    <m/>
    <m/>
    <m/>
    <m/>
    <m/>
    <m/>
    <n v="2171"/>
    <n v="22925"/>
    <n v="53.07"/>
    <n v="60.31"/>
  </r>
  <r>
    <x v="185"/>
    <x v="185"/>
    <x v="9"/>
    <x v="2"/>
    <x v="9"/>
    <x v="7826"/>
    <n v="6680"/>
    <n v="13.92"/>
    <n v="915.33"/>
    <n v="34050.089999999997"/>
    <n v="22221.14"/>
    <n v="30221"/>
    <n v="62.96"/>
    <n v="555.53"/>
    <n v="267971.45"/>
    <m/>
    <m/>
    <m/>
    <m/>
    <m/>
    <m/>
    <m/>
    <m/>
    <m/>
    <m/>
    <n v="89600"/>
    <n v="4417"/>
    <n v="9.1999999999999993"/>
    <n v="2240"/>
  </r>
  <r>
    <x v="86"/>
    <x v="86"/>
    <x v="13"/>
    <x v="2"/>
    <x v="38"/>
    <x v="7827"/>
    <n v="57579"/>
    <n v="85.68"/>
    <n v="7277.54"/>
    <n v="379014.06"/>
    <n v="0"/>
    <m/>
    <m/>
    <m/>
    <m/>
    <m/>
    <m/>
    <m/>
    <m/>
    <m/>
    <m/>
    <m/>
    <m/>
    <m/>
    <m/>
    <n v="116700"/>
    <n v="19275"/>
    <n v="28.68"/>
    <n v="2083.9299999999998"/>
  </r>
  <r>
    <x v="136"/>
    <x v="136"/>
    <x v="4"/>
    <x v="2"/>
    <x v="17"/>
    <x v="7828"/>
    <n v="13943"/>
    <n v="23.24"/>
    <n v="1589.98"/>
    <n v="73934.070000000007"/>
    <n v="16013.58"/>
    <n v="17038"/>
    <n v="28.4"/>
    <n v="320.27"/>
    <n v="193112.55"/>
    <m/>
    <m/>
    <m/>
    <m/>
    <m/>
    <m/>
    <m/>
    <m/>
    <m/>
    <m/>
    <n v="126000"/>
    <n v="14472"/>
    <n v="24.12"/>
    <n v="2520"/>
  </r>
  <r>
    <x v="26"/>
    <x v="26"/>
    <x v="6"/>
    <x v="2"/>
    <x v="69"/>
    <x v="7829"/>
    <n v="34792"/>
    <n v="49.99"/>
    <n v="3717.93"/>
    <n v="200545.2"/>
    <n v="25780"/>
    <n v="31967"/>
    <n v="45.93"/>
    <m/>
    <m/>
    <m/>
    <m/>
    <m/>
    <m/>
    <m/>
    <m/>
    <m/>
    <m/>
    <m/>
    <m/>
    <n v="1832.77"/>
    <n v="8067"/>
    <n v="11.59"/>
    <n v="31.6"/>
  </r>
  <r>
    <x v="15"/>
    <x v="15"/>
    <x v="14"/>
    <x v="3"/>
    <x v="1"/>
    <x v="4214"/>
    <n v="237"/>
    <n v="3.29"/>
    <n v="16.829999999999998"/>
    <n v="93.93"/>
    <n v="0"/>
    <m/>
    <m/>
    <m/>
    <m/>
    <n v="5840"/>
    <n v="12496"/>
    <n v="173.56"/>
    <n v="973"/>
    <n v="73986.960000000006"/>
    <m/>
    <m/>
    <m/>
    <m/>
    <m/>
    <n v="48818.98"/>
    <n v="2420"/>
    <n v="33.61"/>
    <n v="8136.5"/>
  </r>
  <r>
    <x v="78"/>
    <x v="78"/>
    <x v="4"/>
    <x v="17"/>
    <x v="46"/>
    <x v="4"/>
    <m/>
    <m/>
    <m/>
    <m/>
    <n v="0"/>
    <m/>
    <m/>
    <m/>
    <m/>
    <m/>
    <m/>
    <m/>
    <m/>
    <m/>
    <m/>
    <m/>
    <m/>
    <m/>
    <m/>
    <n v="146753"/>
    <n v="15438"/>
    <n v="49.48"/>
    <n v="5644.35"/>
  </r>
  <r>
    <x v="56"/>
    <x v="56"/>
    <x v="2"/>
    <x v="16"/>
    <x v="117"/>
    <x v="7830"/>
    <n v="32641"/>
    <n v="46.1"/>
    <n v="2090.17"/>
    <n v="114687.6"/>
    <n v="19082.439999999999"/>
    <n v="36574"/>
    <n v="51.66"/>
    <n v="323.43"/>
    <n v="230120.92"/>
    <m/>
    <m/>
    <m/>
    <m/>
    <m/>
    <n v="9606"/>
    <n v="16109"/>
    <n v="22.75"/>
    <n v="162"/>
    <n v="215020.7"/>
    <n v="119300"/>
    <n v="34310"/>
    <n v="48.46"/>
    <n v="2022.03"/>
  </r>
  <r>
    <x v="98"/>
    <x v="98"/>
    <x v="15"/>
    <x v="0"/>
    <x v="86"/>
    <x v="7831"/>
    <n v="117023"/>
    <n v="72.78"/>
    <n v="4955.51"/>
    <n v="617556.27"/>
    <n v="60826.38"/>
    <n v="71564"/>
    <n v="44.5"/>
    <m/>
    <m/>
    <m/>
    <m/>
    <m/>
    <m/>
    <m/>
    <m/>
    <m/>
    <m/>
    <m/>
    <m/>
    <n v="0"/>
    <m/>
    <m/>
    <n v="0"/>
  </r>
  <r>
    <x v="95"/>
    <x v="95"/>
    <x v="8"/>
    <x v="5"/>
    <x v="30"/>
    <x v="7832"/>
    <n v="56153"/>
    <n v="97.49"/>
    <n v="8143.1"/>
    <n v="363508.17"/>
    <n v="0"/>
    <m/>
    <m/>
    <m/>
    <m/>
    <m/>
    <m/>
    <m/>
    <m/>
    <m/>
    <m/>
    <m/>
    <m/>
    <m/>
    <m/>
    <n v="124750"/>
    <n v="5569"/>
    <n v="9.67"/>
    <n v="2598.96"/>
  </r>
  <r>
    <x v="47"/>
    <x v="47"/>
    <x v="14"/>
    <x v="0"/>
    <x v="55"/>
    <x v="7833"/>
    <n v="36742"/>
    <n v="31.89"/>
    <n v="2509.73"/>
    <n v="224068.62"/>
    <n v="50445.2"/>
    <n v="41886"/>
    <n v="36.36"/>
    <n v="525.47"/>
    <n v="608333.79"/>
    <m/>
    <m/>
    <m/>
    <m/>
    <m/>
    <m/>
    <m/>
    <m/>
    <m/>
    <m/>
    <n v="2.41"/>
    <n v="16551"/>
    <n v="14.37"/>
    <n v="0.03"/>
  </r>
  <r>
    <x v="111"/>
    <x v="111"/>
    <x v="15"/>
    <x v="1"/>
    <x v="28"/>
    <x v="5813"/>
    <n v="371"/>
    <n v="2.58"/>
    <n v="180.33"/>
    <n v="2012.52"/>
    <n v="484"/>
    <n v="750"/>
    <n v="5.21"/>
    <n v="40.33"/>
    <n v="5836.65"/>
    <m/>
    <m/>
    <m/>
    <m/>
    <m/>
    <m/>
    <m/>
    <m/>
    <m/>
    <m/>
    <n v="829.28"/>
    <n v="8060"/>
    <n v="55.97"/>
    <n v="69.11"/>
  </r>
  <r>
    <x v="126"/>
    <x v="126"/>
    <x v="14"/>
    <x v="2"/>
    <x v="20"/>
    <x v="7834"/>
    <n v="79558"/>
    <n v="110.5"/>
    <n v="21614"/>
    <n v="1206061.2"/>
    <n v="0"/>
    <m/>
    <m/>
    <m/>
    <m/>
    <m/>
    <m/>
    <m/>
    <m/>
    <m/>
    <m/>
    <m/>
    <m/>
    <m/>
    <m/>
    <n v="1203.3900000000001"/>
    <n v="6723"/>
    <n v="9.34"/>
    <n v="20.059999999999999"/>
  </r>
  <r>
    <x v="133"/>
    <x v="133"/>
    <x v="1"/>
    <x v="7"/>
    <x v="2"/>
    <x v="7835"/>
    <n v="72941"/>
    <n v="94.98"/>
    <n v="11676.88"/>
    <n v="695007.6"/>
    <n v="0"/>
    <m/>
    <m/>
    <m/>
    <m/>
    <m/>
    <m/>
    <m/>
    <m/>
    <m/>
    <m/>
    <m/>
    <m/>
    <m/>
    <m/>
    <n v="316.16000000000003"/>
    <n v="25365"/>
    <n v="33.03"/>
    <n v="4.9400000000000004"/>
  </r>
  <r>
    <x v="99"/>
    <x v="99"/>
    <x v="5"/>
    <x v="12"/>
    <x v="68"/>
    <x v="4"/>
    <m/>
    <m/>
    <m/>
    <m/>
    <n v="0"/>
    <m/>
    <m/>
    <m/>
    <m/>
    <m/>
    <m/>
    <m/>
    <m/>
    <m/>
    <m/>
    <m/>
    <m/>
    <m/>
    <m/>
    <n v="0"/>
    <m/>
    <m/>
    <n v="0"/>
  </r>
  <r>
    <x v="44"/>
    <x v="44"/>
    <x v="6"/>
    <x v="1"/>
    <x v="6"/>
    <x v="0"/>
    <n v="49"/>
    <n v="0.51"/>
    <n v="0"/>
    <n v="0"/>
    <n v="0"/>
    <m/>
    <m/>
    <m/>
    <m/>
    <m/>
    <m/>
    <m/>
    <m/>
    <m/>
    <m/>
    <m/>
    <m/>
    <m/>
    <m/>
    <n v="534"/>
    <n v="4612"/>
    <n v="48.04"/>
    <n v="66.75"/>
  </r>
  <r>
    <x v="40"/>
    <x v="40"/>
    <x v="8"/>
    <x v="26"/>
    <x v="68"/>
    <x v="7836"/>
    <n v="9689"/>
    <n v="50.46"/>
    <n v="3135"/>
    <n v="46648.800000000003"/>
    <n v="5584.87"/>
    <n v="3741"/>
    <n v="19.48"/>
    <n v="349.05"/>
    <n v="67349.61"/>
    <m/>
    <m/>
    <m/>
    <m/>
    <m/>
    <m/>
    <m/>
    <m/>
    <m/>
    <m/>
    <n v="44293"/>
    <n v="3781"/>
    <n v="19.690000000000001"/>
    <n v="2768.31"/>
  </r>
  <r>
    <x v="63"/>
    <x v="63"/>
    <x v="6"/>
    <x v="2"/>
    <x v="38"/>
    <x v="7837"/>
    <n v="3793"/>
    <n v="5.64"/>
    <n v="1002.86"/>
    <n v="52228.800000000003"/>
    <n v="50236.66"/>
    <n v="28724"/>
    <n v="42.74"/>
    <n v="897.08"/>
    <n v="605819"/>
    <m/>
    <m/>
    <m/>
    <m/>
    <m/>
    <m/>
    <m/>
    <m/>
    <m/>
    <m/>
    <n v="344923"/>
    <n v="54420"/>
    <n v="80.98"/>
    <n v="6159.34"/>
  </r>
  <r>
    <x v="76"/>
    <x v="76"/>
    <x v="10"/>
    <x v="6"/>
    <x v="31"/>
    <x v="1668"/>
    <n v="15295"/>
    <n v="63.73"/>
    <n v="47.6"/>
    <n v="885.36"/>
    <n v="23593.599999999999"/>
    <n v="343572"/>
    <n v="1431.55"/>
    <n v="1179.68"/>
    <n v="284522.28000000003"/>
    <m/>
    <m/>
    <m/>
    <m/>
    <m/>
    <m/>
    <m/>
    <m/>
    <m/>
    <m/>
    <n v="467356"/>
    <n v="944656"/>
    <n v="3936.07"/>
    <n v="23367.8"/>
  </r>
  <r>
    <x v="123"/>
    <x v="123"/>
    <x v="14"/>
    <x v="2"/>
    <x v="30"/>
    <x v="7838"/>
    <n v="43935"/>
    <n v="76.28"/>
    <n v="7009.17"/>
    <n v="312889.2"/>
    <n v="0"/>
    <m/>
    <m/>
    <m/>
    <m/>
    <m/>
    <m/>
    <m/>
    <m/>
    <m/>
    <m/>
    <m/>
    <m/>
    <m/>
    <m/>
    <n v="93000"/>
    <n v="10977"/>
    <n v="19.059999999999999"/>
    <n v="1937.5"/>
  </r>
  <r>
    <x v="176"/>
    <x v="176"/>
    <x v="8"/>
    <x v="1"/>
    <x v="28"/>
    <x v="4"/>
    <m/>
    <m/>
    <m/>
    <m/>
    <n v="19.399999999999999"/>
    <n v="25"/>
    <n v="0.17"/>
    <m/>
    <m/>
    <m/>
    <m/>
    <m/>
    <m/>
    <m/>
    <m/>
    <m/>
    <m/>
    <m/>
    <m/>
    <n v="242.79"/>
    <n v="9723"/>
    <n v="67.52"/>
    <n v="20.23"/>
  </r>
  <r>
    <x v="66"/>
    <x v="66"/>
    <x v="2"/>
    <x v="4"/>
    <x v="133"/>
    <x v="7839"/>
    <n v="200582"/>
    <n v="94.44"/>
    <n v="6025.42"/>
    <n v="991844.07"/>
    <n v="160892.34"/>
    <n v="244757"/>
    <n v="115.23"/>
    <n v="909"/>
    <n v="1940248.97"/>
    <m/>
    <m/>
    <m/>
    <m/>
    <m/>
    <m/>
    <m/>
    <m/>
    <m/>
    <m/>
    <n v="15990"/>
    <n v="153563"/>
    <n v="72.3"/>
    <n v="90.34"/>
  </r>
  <r>
    <x v="44"/>
    <x v="44"/>
    <x v="4"/>
    <x v="7"/>
    <x v="63"/>
    <x v="7840"/>
    <n v="167296"/>
    <n v="70.41"/>
    <n v="7228.51"/>
    <n v="1331057.8500000001"/>
    <n v="10247.33"/>
    <n v="9502"/>
    <n v="4"/>
    <n v="51.75"/>
    <n v="123575.66"/>
    <m/>
    <m/>
    <m/>
    <m/>
    <m/>
    <m/>
    <m/>
    <m/>
    <m/>
    <m/>
    <n v="7587"/>
    <n v="94625"/>
    <n v="39.83"/>
    <n v="38.32"/>
  </r>
  <r>
    <x v="40"/>
    <x v="40"/>
    <x v="7"/>
    <x v="0"/>
    <x v="58"/>
    <x v="7841"/>
    <n v="26366"/>
    <n v="21.13"/>
    <n v="2561.3000000000002"/>
    <n v="247728.75"/>
    <n v="0"/>
    <m/>
    <m/>
    <m/>
    <m/>
    <m/>
    <m/>
    <m/>
    <m/>
    <m/>
    <m/>
    <m/>
    <m/>
    <m/>
    <m/>
    <n v="267500"/>
    <n v="14739"/>
    <n v="11.81"/>
    <n v="2572.12"/>
  </r>
  <r>
    <x v="45"/>
    <x v="45"/>
    <x v="15"/>
    <x v="6"/>
    <x v="53"/>
    <x v="4"/>
    <m/>
    <m/>
    <m/>
    <m/>
    <n v="189.14"/>
    <n v="242"/>
    <n v="1.55"/>
    <n v="14.55"/>
    <n v="2280.86"/>
    <m/>
    <m/>
    <m/>
    <m/>
    <m/>
    <m/>
    <m/>
    <m/>
    <m/>
    <m/>
    <n v="7965.45"/>
    <n v="42678"/>
    <n v="273.58"/>
    <n v="612.73"/>
  </r>
  <r>
    <x v="121"/>
    <x v="121"/>
    <x v="8"/>
    <x v="2"/>
    <x v="3"/>
    <x v="7842"/>
    <n v="122023"/>
    <n v="141.22999999999999"/>
    <n v="9685.56"/>
    <n v="648544.80000000005"/>
    <n v="0"/>
    <m/>
    <m/>
    <m/>
    <m/>
    <m/>
    <m/>
    <m/>
    <m/>
    <m/>
    <m/>
    <m/>
    <m/>
    <m/>
    <m/>
    <n v="240500"/>
    <n v="29295"/>
    <n v="33.909999999999997"/>
    <n v="3340.28"/>
  </r>
  <r>
    <x v="93"/>
    <x v="93"/>
    <x v="9"/>
    <x v="2"/>
    <x v="37"/>
    <x v="7843"/>
    <n v="34285"/>
    <n v="89.28"/>
    <n v="6429.88"/>
    <n v="191353.08"/>
    <n v="13666.06"/>
    <n v="22474"/>
    <n v="58.53"/>
    <n v="427.06"/>
    <n v="164803.12"/>
    <m/>
    <m/>
    <m/>
    <m/>
    <m/>
    <m/>
    <m/>
    <m/>
    <m/>
    <m/>
    <n v="86086.18"/>
    <n v="2846"/>
    <n v="7.41"/>
    <n v="2690.19"/>
  </r>
  <r>
    <x v="161"/>
    <x v="161"/>
    <x v="10"/>
    <x v="2"/>
    <x v="52"/>
    <x v="7844"/>
    <n v="13878"/>
    <n v="29.65"/>
    <n v="2712.23"/>
    <n v="98372.61"/>
    <n v="25832.2"/>
    <n v="34812"/>
    <n v="74.38"/>
    <n v="662.36"/>
    <n v="311518.27"/>
    <m/>
    <m/>
    <m/>
    <m/>
    <m/>
    <m/>
    <m/>
    <m/>
    <m/>
    <m/>
    <n v="400"/>
    <n v="2926"/>
    <n v="6.25"/>
    <n v="10.26"/>
  </r>
  <r>
    <x v="215"/>
    <x v="215"/>
    <x v="5"/>
    <x v="6"/>
    <x v="1"/>
    <x v="7845"/>
    <n v="746"/>
    <n v="10.36"/>
    <n v="581.5"/>
    <n v="3244.77"/>
    <n v="0"/>
    <m/>
    <m/>
    <m/>
    <m/>
    <m/>
    <m/>
    <m/>
    <m/>
    <m/>
    <m/>
    <m/>
    <m/>
    <m/>
    <m/>
    <n v="372.29"/>
    <n v="2953"/>
    <n v="41.01"/>
    <n v="62.05"/>
  </r>
  <r>
    <x v="201"/>
    <x v="201"/>
    <x v="1"/>
    <x v="11"/>
    <x v="112"/>
    <x v="7846"/>
    <n v="135407"/>
    <n v="57.87"/>
    <n v="7555.9"/>
    <n v="1370262"/>
    <n v="132887.49"/>
    <n v="210407"/>
    <n v="89.92"/>
    <m/>
    <m/>
    <m/>
    <m/>
    <m/>
    <m/>
    <m/>
    <m/>
    <m/>
    <m/>
    <m/>
    <m/>
    <n v="36.799999999999997"/>
    <n v="78606"/>
    <n v="33.590000000000003"/>
    <n v="0.19"/>
  </r>
  <r>
    <x v="0"/>
    <x v="0"/>
    <x v="14"/>
    <x v="5"/>
    <x v="91"/>
    <x v="7847"/>
    <n v="30296"/>
    <n v="46.75"/>
    <n v="4192.59"/>
    <n v="210552"/>
    <n v="19360"/>
    <n v="23243"/>
    <n v="35.869999999999997"/>
    <n v="358.52"/>
    <n v="233468.05"/>
    <m/>
    <m/>
    <m/>
    <m/>
    <m/>
    <m/>
    <m/>
    <m/>
    <m/>
    <m/>
    <n v="4163"/>
    <n v="28790"/>
    <n v="44.43"/>
    <n v="77.09"/>
  </r>
  <r>
    <x v="36"/>
    <x v="36"/>
    <x v="10"/>
    <x v="7"/>
    <x v="20"/>
    <x v="7848"/>
    <n v="47252"/>
    <n v="65.63"/>
    <n v="7221.33"/>
    <n v="402950.40000000002"/>
    <n v="0"/>
    <m/>
    <m/>
    <m/>
    <m/>
    <m/>
    <m/>
    <m/>
    <m/>
    <m/>
    <m/>
    <m/>
    <m/>
    <m/>
    <m/>
    <n v="484.43"/>
    <n v="7105"/>
    <n v="9.8699999999999992"/>
    <n v="8.07"/>
  </r>
  <r>
    <x v="214"/>
    <x v="214"/>
    <x v="0"/>
    <x v="2"/>
    <x v="26"/>
    <x v="7849"/>
    <n v="34123"/>
    <n v="41.82"/>
    <n v="3239.35"/>
    <n v="204856.68"/>
    <n v="32758.49"/>
    <n v="50318"/>
    <n v="61.66"/>
    <n v="481.74"/>
    <n v="395044.42"/>
    <m/>
    <m/>
    <m/>
    <m/>
    <m/>
    <m/>
    <m/>
    <m/>
    <m/>
    <m/>
    <n v="2555.83"/>
    <n v="14661"/>
    <n v="17.97"/>
    <n v="37.590000000000003"/>
  </r>
  <r>
    <x v="83"/>
    <x v="83"/>
    <x v="6"/>
    <x v="7"/>
    <x v="9"/>
    <x v="3781"/>
    <n v="71487"/>
    <n v="148.93"/>
    <n v="10284"/>
    <n v="382564.8"/>
    <n v="516.97"/>
    <n v="1032"/>
    <n v="2.15"/>
    <n v="12.92"/>
    <n v="6234.34"/>
    <m/>
    <m/>
    <m/>
    <m/>
    <m/>
    <m/>
    <m/>
    <m/>
    <m/>
    <m/>
    <n v="768"/>
    <n v="7767"/>
    <n v="16.18"/>
    <n v="19.2"/>
  </r>
  <r>
    <x v="176"/>
    <x v="176"/>
    <x v="10"/>
    <x v="2"/>
    <x v="9"/>
    <x v="5671"/>
    <n v="2950"/>
    <n v="6.15"/>
    <n v="590.70000000000005"/>
    <n v="21974.04"/>
    <n v="0"/>
    <m/>
    <m/>
    <m/>
    <m/>
    <m/>
    <m/>
    <m/>
    <m/>
    <m/>
    <m/>
    <m/>
    <m/>
    <m/>
    <m/>
    <n v="163.69"/>
    <n v="9337"/>
    <n v="19.45"/>
    <n v="4.09"/>
  </r>
  <r>
    <x v="38"/>
    <x v="38"/>
    <x v="0"/>
    <x v="13"/>
    <x v="6"/>
    <x v="4"/>
    <m/>
    <m/>
    <m/>
    <m/>
    <n v="0"/>
    <m/>
    <m/>
    <m/>
    <m/>
    <m/>
    <m/>
    <m/>
    <m/>
    <m/>
    <m/>
    <m/>
    <m/>
    <m/>
    <m/>
    <n v="0"/>
    <m/>
    <m/>
    <n v="0"/>
  </r>
  <r>
    <x v="41"/>
    <x v="41"/>
    <x v="0"/>
    <x v="4"/>
    <x v="21"/>
    <x v="7850"/>
    <n v="328"/>
    <n v="1.1399999999999999"/>
    <n v="59.5"/>
    <n v="1328.04"/>
    <n v="0"/>
    <m/>
    <m/>
    <m/>
    <m/>
    <m/>
    <m/>
    <m/>
    <m/>
    <m/>
    <m/>
    <m/>
    <m/>
    <m/>
    <m/>
    <n v="2.2200000000000002"/>
    <n v="16774"/>
    <n v="58.24"/>
    <n v="0.09"/>
  </r>
  <r>
    <x v="70"/>
    <x v="70"/>
    <x v="1"/>
    <x v="2"/>
    <x v="2"/>
    <x v="7851"/>
    <n v="44574"/>
    <n v="58.04"/>
    <n v="4832.78"/>
    <n v="287647.14"/>
    <n v="5050"/>
    <n v="7564"/>
    <n v="9.85"/>
    <n v="78.91"/>
    <n v="60899.47"/>
    <m/>
    <m/>
    <m/>
    <m/>
    <m/>
    <m/>
    <m/>
    <m/>
    <m/>
    <m/>
    <n v="1502.57"/>
    <n v="7931"/>
    <n v="10.33"/>
    <n v="23.48"/>
  </r>
  <r>
    <x v="151"/>
    <x v="151"/>
    <x v="1"/>
    <x v="7"/>
    <x v="93"/>
    <x v="7852"/>
    <n v="5803"/>
    <n v="14.65"/>
    <n v="1440.88"/>
    <n v="44220.57"/>
    <n v="5413"/>
    <n v="7517"/>
    <n v="18.98"/>
    <m/>
    <m/>
    <n v="0"/>
    <n v="0"/>
    <n v="0"/>
    <n v="0"/>
    <n v="0"/>
    <n v="0"/>
    <n v="0"/>
    <n v="0"/>
    <n v="0"/>
    <n v="0"/>
    <n v="0"/>
    <n v="19110"/>
    <n v="48.26"/>
    <n v="0"/>
  </r>
  <r>
    <x v="129"/>
    <x v="129"/>
    <x v="0"/>
    <x v="4"/>
    <x v="100"/>
    <x v="7853"/>
    <n v="19324"/>
    <n v="57.51"/>
    <n v="4602.8599999999997"/>
    <n v="119858.4"/>
    <n v="0"/>
    <m/>
    <m/>
    <m/>
    <m/>
    <m/>
    <m/>
    <m/>
    <m/>
    <m/>
    <n v="11858"/>
    <n v="34588"/>
    <n v="102.94"/>
    <n v="423"/>
    <n v="265429.46999999997"/>
    <n v="1272"/>
    <n v="9664"/>
    <n v="28.76"/>
    <n v="45.43"/>
  </r>
  <r>
    <x v="159"/>
    <x v="159"/>
    <x v="3"/>
    <x v="0"/>
    <x v="94"/>
    <x v="7854"/>
    <n v="14471"/>
    <n v="63.47"/>
    <n v="4003.42"/>
    <n v="70740.45"/>
    <n v="115.42"/>
    <n v="3921"/>
    <n v="17.2"/>
    <m/>
    <m/>
    <m/>
    <m/>
    <m/>
    <m/>
    <m/>
    <m/>
    <m/>
    <m/>
    <m/>
    <m/>
    <n v="11951.56"/>
    <n v="6294"/>
    <n v="27.61"/>
    <n v="629.03"/>
  </r>
  <r>
    <x v="85"/>
    <x v="85"/>
    <x v="2"/>
    <x v="2"/>
    <x v="22"/>
    <x v="7855"/>
    <n v="2651"/>
    <n v="8.84"/>
    <n v="1050.04"/>
    <n v="24413.43"/>
    <n v="0"/>
    <m/>
    <m/>
    <m/>
    <m/>
    <m/>
    <m/>
    <m/>
    <m/>
    <m/>
    <m/>
    <m/>
    <m/>
    <m/>
    <m/>
    <n v="45"/>
    <n v="326"/>
    <n v="1.0900000000000001"/>
    <n v="1.8"/>
  </r>
  <r>
    <x v="107"/>
    <x v="107"/>
    <x v="12"/>
    <x v="1"/>
    <x v="1"/>
    <x v="7856"/>
    <n v="408"/>
    <n v="5.67"/>
    <n v="204.67"/>
    <n v="1142.04"/>
    <n v="0"/>
    <m/>
    <m/>
    <m/>
    <m/>
    <m/>
    <m/>
    <m/>
    <m/>
    <m/>
    <m/>
    <m/>
    <m/>
    <m/>
    <m/>
    <n v="36726.15"/>
    <n v="2270"/>
    <n v="31.53"/>
    <n v="6121.03"/>
  </r>
  <r>
    <x v="84"/>
    <x v="84"/>
    <x v="14"/>
    <x v="4"/>
    <x v="90"/>
    <x v="7857"/>
    <n v="1084"/>
    <n v="2.66"/>
    <n v="99.65"/>
    <n v="3150.84"/>
    <n v="0"/>
    <m/>
    <m/>
    <m/>
    <m/>
    <m/>
    <m/>
    <m/>
    <m/>
    <m/>
    <m/>
    <m/>
    <m/>
    <m/>
    <m/>
    <n v="118760"/>
    <n v="6269"/>
    <n v="15.37"/>
    <n v="3492.94"/>
  </r>
  <r>
    <x v="101"/>
    <x v="101"/>
    <x v="12"/>
    <x v="0"/>
    <x v="27"/>
    <x v="7858"/>
    <n v="18338"/>
    <n v="40.21"/>
    <n v="4152.63"/>
    <n v="146754"/>
    <n v="0"/>
    <n v="21434"/>
    <n v="47"/>
    <m/>
    <m/>
    <m/>
    <m/>
    <m/>
    <m/>
    <m/>
    <m/>
    <m/>
    <m/>
    <m/>
    <m/>
    <n v="135.94999999999999"/>
    <n v="10964"/>
    <n v="24.04"/>
    <n v="3.58"/>
  </r>
  <r>
    <x v="159"/>
    <x v="159"/>
    <x v="0"/>
    <x v="1"/>
    <x v="4"/>
    <x v="4"/>
    <n v="1434"/>
    <n v="17.07"/>
    <m/>
    <m/>
    <n v="0"/>
    <m/>
    <m/>
    <m/>
    <m/>
    <m/>
    <m/>
    <m/>
    <m/>
    <m/>
    <m/>
    <m/>
    <m/>
    <m/>
    <m/>
    <n v="74.459999999999994"/>
    <n v="5488"/>
    <n v="65.33"/>
    <n v="10.64"/>
  </r>
  <r>
    <x v="71"/>
    <x v="71"/>
    <x v="9"/>
    <x v="5"/>
    <x v="17"/>
    <x v="7859"/>
    <n v="26176"/>
    <n v="43.63"/>
    <n v="2481.7800000000002"/>
    <n v="115402.77"/>
    <n v="10665.37"/>
    <n v="14186"/>
    <n v="23.64"/>
    <n v="213.31"/>
    <n v="128616.94"/>
    <m/>
    <m/>
    <m/>
    <m/>
    <m/>
    <m/>
    <m/>
    <m/>
    <m/>
    <m/>
    <n v="80.39"/>
    <n v="4548"/>
    <n v="7.58"/>
    <n v="1.61"/>
  </r>
  <r>
    <x v="170"/>
    <x v="170"/>
    <x v="4"/>
    <x v="2"/>
    <x v="37"/>
    <x v="7860"/>
    <n v="17036"/>
    <n v="44.36"/>
    <n v="3126.25"/>
    <n v="93037.2"/>
    <n v="1391.85"/>
    <n v="8158"/>
    <n v="21.24"/>
    <n v="43.5"/>
    <n v="16784.77"/>
    <m/>
    <m/>
    <m/>
    <m/>
    <m/>
    <m/>
    <m/>
    <m/>
    <m/>
    <m/>
    <n v="17949.46"/>
    <n v="10834"/>
    <n v="28.21"/>
    <n v="560.91999999999996"/>
  </r>
  <r>
    <x v="178"/>
    <x v="178"/>
    <x v="13"/>
    <x v="2"/>
    <x v="5"/>
    <x v="7861"/>
    <n v="166170"/>
    <n v="173.09"/>
    <n v="11130"/>
    <n v="828072"/>
    <n v="0"/>
    <m/>
    <m/>
    <m/>
    <m/>
    <m/>
    <m/>
    <m/>
    <m/>
    <m/>
    <m/>
    <m/>
    <m/>
    <m/>
    <m/>
    <n v="101897"/>
    <n v="81316"/>
    <n v="84.7"/>
    <n v="1273.71"/>
  </r>
  <r>
    <x v="145"/>
    <x v="145"/>
    <x v="7"/>
    <x v="1"/>
    <x v="1"/>
    <x v="4"/>
    <m/>
    <m/>
    <m/>
    <m/>
    <n v="0"/>
    <m/>
    <m/>
    <m/>
    <m/>
    <m/>
    <m/>
    <m/>
    <m/>
    <m/>
    <m/>
    <m/>
    <m/>
    <m/>
    <m/>
    <n v="40.64"/>
    <n v="898"/>
    <n v="12.47"/>
    <n v="6.77"/>
  </r>
  <r>
    <x v="19"/>
    <x v="19"/>
    <x v="14"/>
    <x v="19"/>
    <x v="94"/>
    <x v="4"/>
    <m/>
    <m/>
    <m/>
    <m/>
    <n v="0"/>
    <m/>
    <m/>
    <m/>
    <m/>
    <m/>
    <m/>
    <m/>
    <m/>
    <m/>
    <m/>
    <m/>
    <m/>
    <m/>
    <m/>
    <n v="0"/>
    <m/>
    <m/>
    <n v="0"/>
  </r>
  <r>
    <x v="44"/>
    <x v="44"/>
    <x v="11"/>
    <x v="5"/>
    <x v="111"/>
    <x v="7862"/>
    <n v="8765"/>
    <n v="14.91"/>
    <n v="1424.63"/>
    <n v="64920.51"/>
    <n v="12778.86"/>
    <n v="14972"/>
    <n v="25.46"/>
    <n v="260.79000000000002"/>
    <n v="154104.04999999999"/>
    <m/>
    <m/>
    <m/>
    <m/>
    <m/>
    <m/>
    <m/>
    <m/>
    <m/>
    <m/>
    <n v="1630"/>
    <n v="16748"/>
    <n v="28.48"/>
    <n v="33.270000000000003"/>
  </r>
  <r>
    <x v="227"/>
    <x v="227"/>
    <x v="5"/>
    <x v="7"/>
    <x v="9"/>
    <x v="6611"/>
    <n v="18460"/>
    <n v="38.46"/>
    <n v="3715"/>
    <n v="138198"/>
    <n v="18537.34"/>
    <n v="17064"/>
    <n v="35.549999999999997"/>
    <n v="463.43"/>
    <n v="223547.37"/>
    <m/>
    <m/>
    <m/>
    <m/>
    <m/>
    <m/>
    <m/>
    <m/>
    <m/>
    <m/>
    <n v="986"/>
    <n v="13497"/>
    <n v="28.12"/>
    <n v="24.65"/>
  </r>
  <r>
    <x v="4"/>
    <x v="4"/>
    <x v="15"/>
    <x v="5"/>
    <x v="31"/>
    <x v="7863"/>
    <n v="17399"/>
    <n v="72.5"/>
    <n v="3468.7"/>
    <n v="64517.82"/>
    <n v="6002.91"/>
    <n v="8975"/>
    <n v="37.4"/>
    <n v="300.14999999999998"/>
    <n v="72390.89"/>
    <m/>
    <m/>
    <m/>
    <m/>
    <m/>
    <m/>
    <m/>
    <m/>
    <m/>
    <m/>
    <n v="595"/>
    <n v="3332"/>
    <n v="13.88"/>
    <n v="29.75"/>
  </r>
  <r>
    <x v="6"/>
    <x v="6"/>
    <x v="15"/>
    <x v="11"/>
    <x v="20"/>
    <x v="7864"/>
    <n v="13564"/>
    <n v="18.84"/>
    <n v="1295.93"/>
    <n v="72313.08"/>
    <n v="39677.980000000003"/>
    <n v="27957"/>
    <n v="38.83"/>
    <m/>
    <m/>
    <m/>
    <m/>
    <m/>
    <m/>
    <m/>
    <m/>
    <m/>
    <m/>
    <m/>
    <m/>
    <n v="588905"/>
    <n v="94154"/>
    <n v="130.77000000000001"/>
    <n v="9815.08"/>
  </r>
  <r>
    <x v="45"/>
    <x v="45"/>
    <x v="6"/>
    <x v="1"/>
    <x v="71"/>
    <x v="4"/>
    <m/>
    <m/>
    <m/>
    <m/>
    <n v="0"/>
    <m/>
    <m/>
    <m/>
    <m/>
    <m/>
    <m/>
    <m/>
    <m/>
    <m/>
    <m/>
    <m/>
    <m/>
    <m/>
    <m/>
    <n v="4069.34"/>
    <n v="19305"/>
    <n v="321.75"/>
    <n v="813.87"/>
  </r>
  <r>
    <x v="139"/>
    <x v="139"/>
    <x v="2"/>
    <x v="7"/>
    <x v="91"/>
    <x v="7865"/>
    <n v="36100"/>
    <n v="55.71"/>
    <n v="3468.15"/>
    <n v="174170.4"/>
    <n v="20751.7"/>
    <n v="37064"/>
    <n v="57.2"/>
    <n v="384.29"/>
    <n v="250250.94"/>
    <m/>
    <m/>
    <m/>
    <m/>
    <m/>
    <m/>
    <m/>
    <m/>
    <m/>
    <m/>
    <n v="1980"/>
    <n v="14911"/>
    <n v="23.01"/>
    <n v="36.67"/>
  </r>
  <r>
    <x v="127"/>
    <x v="127"/>
    <x v="9"/>
    <x v="27"/>
    <x v="16"/>
    <x v="4"/>
    <m/>
    <m/>
    <m/>
    <m/>
    <n v="0"/>
    <m/>
    <m/>
    <m/>
    <m/>
    <m/>
    <m/>
    <m/>
    <m/>
    <m/>
    <m/>
    <m/>
    <m/>
    <m/>
    <m/>
    <n v="0"/>
    <m/>
    <m/>
    <n v="0"/>
  </r>
  <r>
    <x v="116"/>
    <x v="116"/>
    <x v="9"/>
    <x v="7"/>
    <x v="3"/>
    <x v="7866"/>
    <n v="140246"/>
    <n v="162.32"/>
    <n v="11504.08"/>
    <n v="770313.42"/>
    <n v="4828.32"/>
    <n v="7072"/>
    <n v="8.19"/>
    <n v="67.06"/>
    <n v="58226.18"/>
    <m/>
    <m/>
    <m/>
    <m/>
    <m/>
    <m/>
    <m/>
    <m/>
    <m/>
    <m/>
    <n v="430.45"/>
    <n v="23082"/>
    <n v="26.72"/>
    <n v="5.98"/>
  </r>
  <r>
    <x v="113"/>
    <x v="113"/>
    <x v="4"/>
    <x v="1"/>
    <x v="6"/>
    <x v="4"/>
    <m/>
    <m/>
    <m/>
    <m/>
    <n v="26.19"/>
    <n v="64"/>
    <n v="0.67"/>
    <n v="3.27"/>
    <n v="315.81"/>
    <m/>
    <m/>
    <m/>
    <m/>
    <m/>
    <m/>
    <m/>
    <m/>
    <m/>
    <m/>
    <n v="431.59"/>
    <n v="94227"/>
    <n v="981.53"/>
    <n v="53.95"/>
  </r>
  <r>
    <x v="201"/>
    <x v="201"/>
    <x v="3"/>
    <x v="4"/>
    <x v="135"/>
    <x v="7867"/>
    <n v="270629"/>
    <n v="88.1"/>
    <n v="8657.51"/>
    <n v="2061179.46"/>
    <n v="217838.99"/>
    <n v="268710"/>
    <n v="87.47"/>
    <n v="850.93"/>
    <n v="2626985.75"/>
    <m/>
    <m/>
    <m/>
    <m/>
    <m/>
    <m/>
    <m/>
    <m/>
    <m/>
    <m/>
    <n v="38.93"/>
    <n v="148243"/>
    <n v="48.26"/>
    <n v="0.15"/>
  </r>
  <r>
    <x v="134"/>
    <x v="134"/>
    <x v="10"/>
    <x v="1"/>
    <x v="71"/>
    <x v="4"/>
    <m/>
    <m/>
    <m/>
    <m/>
    <n v="0"/>
    <m/>
    <m/>
    <m/>
    <m/>
    <m/>
    <m/>
    <m/>
    <m/>
    <m/>
    <m/>
    <m/>
    <m/>
    <m/>
    <m/>
    <n v="787.38"/>
    <n v="508"/>
    <n v="8.4700000000000006"/>
    <n v="157.47999999999999"/>
  </r>
  <r>
    <x v="183"/>
    <x v="183"/>
    <x v="10"/>
    <x v="3"/>
    <x v="7"/>
    <x v="4"/>
    <m/>
    <m/>
    <m/>
    <m/>
    <n v="0"/>
    <m/>
    <m/>
    <m/>
    <m/>
    <m/>
    <m/>
    <m/>
    <m/>
    <m/>
    <m/>
    <m/>
    <m/>
    <m/>
    <m/>
    <n v="5900"/>
    <n v="143"/>
    <n v="5.96"/>
    <n v="2950"/>
  </r>
  <r>
    <x v="91"/>
    <x v="91"/>
    <x v="14"/>
    <x v="0"/>
    <x v="64"/>
    <x v="7868"/>
    <n v="114947"/>
    <n v="127.72"/>
    <n v="22728"/>
    <n v="1585278"/>
    <n v="0"/>
    <m/>
    <m/>
    <m/>
    <m/>
    <m/>
    <m/>
    <m/>
    <m/>
    <m/>
    <m/>
    <m/>
    <m/>
    <m/>
    <m/>
    <n v="241980"/>
    <n v="10818"/>
    <n v="12.02"/>
    <n v="3226.4"/>
  </r>
  <r>
    <x v="23"/>
    <x v="23"/>
    <x v="14"/>
    <x v="7"/>
    <x v="124"/>
    <x v="7869"/>
    <n v="31394"/>
    <n v="55.66"/>
    <n v="3492.51"/>
    <n v="152657.64000000001"/>
    <n v="28312.32"/>
    <n v="32679"/>
    <n v="57.94"/>
    <n v="602.39"/>
    <n v="341426.74"/>
    <m/>
    <m/>
    <m/>
    <m/>
    <m/>
    <m/>
    <m/>
    <m/>
    <m/>
    <m/>
    <n v="1854"/>
    <n v="18191"/>
    <n v="32.25"/>
    <n v="39.450000000000003"/>
  </r>
  <r>
    <x v="3"/>
    <x v="3"/>
    <x v="13"/>
    <x v="1"/>
    <x v="6"/>
    <x v="7870"/>
    <n v="685"/>
    <n v="7.14"/>
    <n v="421.88"/>
    <n v="3138.75"/>
    <n v="0"/>
    <m/>
    <m/>
    <m/>
    <m/>
    <m/>
    <m/>
    <m/>
    <m/>
    <m/>
    <m/>
    <m/>
    <m/>
    <m/>
    <m/>
    <n v="119805"/>
    <n v="7323"/>
    <n v="76.28"/>
    <n v="14975.63"/>
  </r>
  <r>
    <x v="72"/>
    <x v="72"/>
    <x v="8"/>
    <x v="27"/>
    <x v="11"/>
    <x v="4"/>
    <m/>
    <m/>
    <m/>
    <m/>
    <n v="0"/>
    <m/>
    <m/>
    <m/>
    <m/>
    <m/>
    <m/>
    <m/>
    <m/>
    <m/>
    <m/>
    <m/>
    <m/>
    <m/>
    <m/>
    <n v="141700"/>
    <n v="4157"/>
    <n v="34.64"/>
    <n v="14170"/>
  </r>
  <r>
    <x v="32"/>
    <x v="32"/>
    <x v="2"/>
    <x v="4"/>
    <x v="11"/>
    <x v="4"/>
    <m/>
    <m/>
    <m/>
    <m/>
    <n v="0"/>
    <m/>
    <m/>
    <m/>
    <m/>
    <m/>
    <m/>
    <m/>
    <m/>
    <m/>
    <m/>
    <m/>
    <m/>
    <m/>
    <m/>
    <n v="0"/>
    <m/>
    <m/>
    <n v="0"/>
  </r>
  <r>
    <x v="178"/>
    <x v="178"/>
    <x v="4"/>
    <x v="7"/>
    <x v="10"/>
    <x v="7871"/>
    <n v="86385"/>
    <n v="97.28"/>
    <n v="6328.68"/>
    <n v="435539.46"/>
    <n v="0"/>
    <m/>
    <m/>
    <m/>
    <m/>
    <m/>
    <m/>
    <m/>
    <m/>
    <m/>
    <m/>
    <m/>
    <m/>
    <m/>
    <m/>
    <n v="95355"/>
    <n v="39232"/>
    <n v="44.18"/>
    <n v="1288.58"/>
  </r>
  <r>
    <x v="53"/>
    <x v="53"/>
    <x v="9"/>
    <x v="2"/>
    <x v="9"/>
    <x v="7872"/>
    <n v="66401"/>
    <n v="138.34"/>
    <n v="6897.33"/>
    <n v="256580.49"/>
    <n v="0"/>
    <m/>
    <m/>
    <m/>
    <m/>
    <m/>
    <m/>
    <m/>
    <m/>
    <m/>
    <m/>
    <m/>
    <m/>
    <m/>
    <m/>
    <n v="822"/>
    <n v="8230"/>
    <n v="17.149999999999999"/>
    <n v="20.55"/>
  </r>
  <r>
    <x v="56"/>
    <x v="56"/>
    <x v="8"/>
    <x v="4"/>
    <x v="92"/>
    <x v="7873"/>
    <n v="21875"/>
    <n v="13.02"/>
    <n v="843.99"/>
    <n v="109886.94"/>
    <n v="156734.24"/>
    <n v="154188"/>
    <n v="91.78"/>
    <n v="1119.53"/>
    <n v="1890105.2"/>
    <m/>
    <m/>
    <m/>
    <m/>
    <m/>
    <m/>
    <m/>
    <m/>
    <m/>
    <m/>
    <n v="1574900"/>
    <n v="294493"/>
    <n v="175.29"/>
    <n v="11249.29"/>
  </r>
  <r>
    <x v="21"/>
    <x v="21"/>
    <x v="2"/>
    <x v="5"/>
    <x v="20"/>
    <x v="7874"/>
    <n v="25542"/>
    <n v="35.479999999999997"/>
    <n v="3303.6"/>
    <n v="184340.88"/>
    <n v="27358"/>
    <n v="54656"/>
    <n v="75.91"/>
    <n v="455.97"/>
    <n v="329918.33"/>
    <m/>
    <m/>
    <m/>
    <m/>
    <m/>
    <m/>
    <m/>
    <m/>
    <m/>
    <m/>
    <n v="1924.14"/>
    <n v="19198"/>
    <n v="26.66"/>
    <n v="32.07"/>
  </r>
  <r>
    <x v="19"/>
    <x v="19"/>
    <x v="15"/>
    <x v="14"/>
    <x v="71"/>
    <x v="4"/>
    <m/>
    <m/>
    <m/>
    <m/>
    <n v="0"/>
    <m/>
    <m/>
    <m/>
    <m/>
    <m/>
    <m/>
    <m/>
    <m/>
    <m/>
    <m/>
    <m/>
    <m/>
    <m/>
    <m/>
    <n v="0"/>
    <m/>
    <m/>
    <n v="0"/>
  </r>
  <r>
    <x v="103"/>
    <x v="103"/>
    <x v="13"/>
    <x v="2"/>
    <x v="15"/>
    <x v="7875"/>
    <n v="27932"/>
    <n v="64.66"/>
    <n v="3948.44"/>
    <n v="132193.92000000001"/>
    <n v="7854"/>
    <n v="7790"/>
    <n v="18.03"/>
    <n v="218.17"/>
    <n v="94713.74"/>
    <m/>
    <m/>
    <m/>
    <m/>
    <m/>
    <m/>
    <m/>
    <m/>
    <m/>
    <m/>
    <n v="0.91"/>
    <n v="1825"/>
    <n v="4.22"/>
    <n v="0.03"/>
  </r>
  <r>
    <x v="75"/>
    <x v="75"/>
    <x v="6"/>
    <x v="1"/>
    <x v="28"/>
    <x v="7876"/>
    <n v="709"/>
    <n v="4.92"/>
    <n v="333.33"/>
    <n v="3720"/>
    <n v="3088.26"/>
    <n v="4414"/>
    <n v="30.65"/>
    <n v="257.36"/>
    <n v="37242.300000000003"/>
    <m/>
    <m/>
    <m/>
    <m/>
    <m/>
    <m/>
    <m/>
    <m/>
    <m/>
    <m/>
    <n v="101000"/>
    <n v="2687"/>
    <n v="18.66"/>
    <n v="8416.67"/>
  </r>
  <r>
    <x v="53"/>
    <x v="53"/>
    <x v="12"/>
    <x v="7"/>
    <x v="94"/>
    <x v="7877"/>
    <n v="10379"/>
    <n v="45.52"/>
    <n v="2807.42"/>
    <n v="49607.13"/>
    <n v="3257"/>
    <n v="4916"/>
    <n v="21.56"/>
    <n v="171.42"/>
    <n v="39277.14"/>
    <m/>
    <m/>
    <m/>
    <m/>
    <m/>
    <m/>
    <m/>
    <m/>
    <m/>
    <m/>
    <n v="310"/>
    <n v="3697"/>
    <n v="16.21"/>
    <n v="16.32"/>
  </r>
  <r>
    <x v="3"/>
    <x v="3"/>
    <x v="9"/>
    <x v="25"/>
    <x v="6"/>
    <x v="4"/>
    <m/>
    <m/>
    <m/>
    <m/>
    <n v="0"/>
    <m/>
    <m/>
    <m/>
    <m/>
    <m/>
    <m/>
    <m/>
    <m/>
    <m/>
    <m/>
    <m/>
    <m/>
    <m/>
    <m/>
    <n v="0"/>
    <m/>
    <m/>
    <n v="0"/>
  </r>
  <r>
    <x v="74"/>
    <x v="74"/>
    <x v="4"/>
    <x v="19"/>
    <x v="38"/>
    <x v="7878"/>
    <n v="17418"/>
    <n v="25.92"/>
    <n v="2967.54"/>
    <n v="154549.26"/>
    <n v="9557.7099999999991"/>
    <n v="12477"/>
    <n v="18.57"/>
    <m/>
    <m/>
    <m/>
    <m/>
    <m/>
    <m/>
    <m/>
    <m/>
    <m/>
    <m/>
    <m/>
    <m/>
    <n v="1074.79"/>
    <n v="18203"/>
    <n v="27.09"/>
    <n v="19.190000000000001"/>
  </r>
  <r>
    <x v="196"/>
    <x v="196"/>
    <x v="9"/>
    <x v="1"/>
    <x v="28"/>
    <x v="7879"/>
    <n v="716"/>
    <n v="4.97"/>
    <n v="213.17"/>
    <n v="2378.94"/>
    <n v="0"/>
    <m/>
    <m/>
    <m/>
    <m/>
    <m/>
    <m/>
    <m/>
    <m/>
    <m/>
    <m/>
    <m/>
    <m/>
    <m/>
    <m/>
    <n v="84.49"/>
    <n v="2464"/>
    <n v="17.11"/>
    <n v="7.04"/>
  </r>
  <r>
    <x v="93"/>
    <x v="93"/>
    <x v="1"/>
    <x v="7"/>
    <x v="20"/>
    <x v="6551"/>
    <n v="69772"/>
    <n v="96.91"/>
    <n v="10620"/>
    <n v="592596"/>
    <n v="0"/>
    <m/>
    <m/>
    <m/>
    <m/>
    <m/>
    <m/>
    <m/>
    <m/>
    <m/>
    <m/>
    <m/>
    <m/>
    <m/>
    <m/>
    <n v="1827.42"/>
    <n v="3870"/>
    <n v="5.38"/>
    <n v="30.46"/>
  </r>
  <r>
    <x v="140"/>
    <x v="140"/>
    <x v="8"/>
    <x v="2"/>
    <x v="57"/>
    <x v="7880"/>
    <n v="44355"/>
    <n v="88.01"/>
    <n v="6338.79"/>
    <n v="247592.97"/>
    <n v="22032.98"/>
    <n v="22910"/>
    <n v="45.46"/>
    <n v="524.59"/>
    <n v="265702.28999999998"/>
    <m/>
    <m/>
    <m/>
    <m/>
    <m/>
    <m/>
    <m/>
    <m/>
    <m/>
    <m/>
    <n v="50400"/>
    <n v="3397"/>
    <n v="6.74"/>
    <n v="1200"/>
  </r>
  <r>
    <x v="78"/>
    <x v="78"/>
    <x v="2"/>
    <x v="0"/>
    <x v="28"/>
    <x v="4"/>
    <m/>
    <m/>
    <m/>
    <m/>
    <n v="0"/>
    <m/>
    <m/>
    <m/>
    <m/>
    <m/>
    <m/>
    <m/>
    <m/>
    <m/>
    <m/>
    <m/>
    <m/>
    <m/>
    <m/>
    <n v="0"/>
    <m/>
    <m/>
    <n v="0"/>
  </r>
  <r>
    <x v="176"/>
    <x v="176"/>
    <x v="2"/>
    <x v="7"/>
    <x v="15"/>
    <x v="4776"/>
    <n v="3939"/>
    <n v="9.1199999999999992"/>
    <n v="774.36"/>
    <n v="25925.61"/>
    <n v="4507.2700000000004"/>
    <n v="7215"/>
    <n v="16.7"/>
    <n v="125.2"/>
    <n v="54354.58"/>
    <m/>
    <m/>
    <m/>
    <m/>
    <m/>
    <m/>
    <m/>
    <m/>
    <m/>
    <m/>
    <n v="37.72"/>
    <n v="1444"/>
    <n v="3.34"/>
    <n v="1.05"/>
  </r>
  <r>
    <x v="116"/>
    <x v="116"/>
    <x v="0"/>
    <x v="1"/>
    <x v="16"/>
    <x v="7881"/>
    <n v="4062"/>
    <n v="84.63"/>
    <n v="7232.75"/>
    <n v="26905.83"/>
    <n v="0"/>
    <m/>
    <m/>
    <m/>
    <m/>
    <m/>
    <m/>
    <m/>
    <m/>
    <m/>
    <n v="1738"/>
    <n v="5873"/>
    <n v="122.35"/>
    <n v="434"/>
    <n v="38903.39"/>
    <n v="32100"/>
    <n v="2695"/>
    <n v="56.15"/>
    <n v="8025"/>
  </r>
  <r>
    <x v="159"/>
    <x v="159"/>
    <x v="11"/>
    <x v="6"/>
    <x v="83"/>
    <x v="4"/>
    <m/>
    <m/>
    <m/>
    <m/>
    <n v="0"/>
    <m/>
    <m/>
    <m/>
    <m/>
    <m/>
    <m/>
    <m/>
    <m/>
    <m/>
    <m/>
    <m/>
    <m/>
    <m/>
    <m/>
    <n v="113.9"/>
    <n v="14111"/>
    <n v="106.9"/>
    <n v="10.35"/>
  </r>
  <r>
    <x v="210"/>
    <x v="210"/>
    <x v="0"/>
    <x v="2"/>
    <x v="48"/>
    <x v="2702"/>
    <n v="23376"/>
    <n v="38.200000000000003"/>
    <n v="3280"/>
    <n v="155570.4"/>
    <n v="22990.3"/>
    <n v="36704"/>
    <n v="59.97"/>
    <n v="450.79"/>
    <n v="277246.93"/>
    <m/>
    <m/>
    <m/>
    <m/>
    <m/>
    <m/>
    <m/>
    <m/>
    <m/>
    <m/>
    <n v="832735"/>
    <n v="22541"/>
    <n v="36.83"/>
    <n v="16328.14"/>
  </r>
  <r>
    <x v="3"/>
    <x v="3"/>
    <x v="4"/>
    <x v="6"/>
    <x v="1"/>
    <x v="4919"/>
    <n v="61"/>
    <n v="0.85"/>
    <n v="30.83"/>
    <n v="172.05"/>
    <n v="129.97"/>
    <n v="298"/>
    <n v="4.1399999999999997"/>
    <n v="21.66"/>
    <n v="1567.36"/>
    <m/>
    <m/>
    <m/>
    <m/>
    <m/>
    <m/>
    <m/>
    <m/>
    <m/>
    <m/>
    <n v="31604"/>
    <n v="2116"/>
    <n v="29.39"/>
    <n v="5267.33"/>
  </r>
  <r>
    <x v="98"/>
    <x v="98"/>
    <x v="5"/>
    <x v="21"/>
    <x v="123"/>
    <x v="4"/>
    <n v="0"/>
    <n v="0"/>
    <m/>
    <m/>
    <n v="0"/>
    <m/>
    <m/>
    <m/>
    <m/>
    <m/>
    <m/>
    <m/>
    <m/>
    <m/>
    <m/>
    <m/>
    <m/>
    <m/>
    <m/>
    <n v="0"/>
    <m/>
    <m/>
    <n v="0"/>
  </r>
  <r>
    <x v="163"/>
    <x v="163"/>
    <x v="2"/>
    <x v="1"/>
    <x v="6"/>
    <x v="7882"/>
    <n v="60"/>
    <n v="0.63"/>
    <n v="28.25"/>
    <n v="210.18"/>
    <n v="0"/>
    <m/>
    <m/>
    <m/>
    <m/>
    <m/>
    <m/>
    <m/>
    <m/>
    <m/>
    <m/>
    <m/>
    <m/>
    <m/>
    <m/>
    <n v="79900"/>
    <n v="3787"/>
    <n v="39.450000000000003"/>
    <n v="9987.5"/>
  </r>
  <r>
    <x v="176"/>
    <x v="176"/>
    <x v="6"/>
    <x v="1"/>
    <x v="28"/>
    <x v="4"/>
    <m/>
    <m/>
    <m/>
    <m/>
    <n v="0"/>
    <m/>
    <m/>
    <m/>
    <m/>
    <m/>
    <m/>
    <m/>
    <m/>
    <m/>
    <m/>
    <m/>
    <m/>
    <m/>
    <m/>
    <n v="192.74"/>
    <n v="8760"/>
    <n v="60.83"/>
    <n v="16.059999999999999"/>
  </r>
  <r>
    <x v="211"/>
    <x v="211"/>
    <x v="7"/>
    <x v="2"/>
    <x v="42"/>
    <x v="7883"/>
    <n v="9054"/>
    <n v="25.15"/>
    <n v="3165.47"/>
    <n v="88316.52"/>
    <n v="0"/>
    <m/>
    <m/>
    <m/>
    <m/>
    <m/>
    <m/>
    <m/>
    <m/>
    <m/>
    <m/>
    <m/>
    <m/>
    <m/>
    <m/>
    <n v="0"/>
    <m/>
    <m/>
    <n v="0"/>
  </r>
  <r>
    <x v="19"/>
    <x v="19"/>
    <x v="15"/>
    <x v="39"/>
    <x v="64"/>
    <x v="4"/>
    <m/>
    <m/>
    <m/>
    <m/>
    <n v="0"/>
    <m/>
    <m/>
    <m/>
    <m/>
    <m/>
    <m/>
    <m/>
    <m/>
    <m/>
    <m/>
    <m/>
    <m/>
    <m/>
    <m/>
    <n v="0"/>
    <m/>
    <m/>
    <n v="0"/>
  </r>
  <r>
    <x v="113"/>
    <x v="113"/>
    <x v="15"/>
    <x v="2"/>
    <x v="3"/>
    <x v="7884"/>
    <n v="101221"/>
    <n v="117.15"/>
    <n v="9515.32"/>
    <n v="637145.79"/>
    <n v="0"/>
    <m/>
    <m/>
    <m/>
    <m/>
    <m/>
    <m/>
    <m/>
    <m/>
    <m/>
    <m/>
    <m/>
    <m/>
    <m/>
    <m/>
    <n v="1310.74"/>
    <n v="6109"/>
    <n v="7.07"/>
    <n v="18.2"/>
  </r>
  <r>
    <x v="48"/>
    <x v="48"/>
    <x v="4"/>
    <x v="14"/>
    <x v="23"/>
    <x v="7885"/>
    <n v="25318"/>
    <n v="38.36"/>
    <n v="3107.56"/>
    <n v="158951.88"/>
    <n v="17816.68"/>
    <n v="20496"/>
    <n v="31.05"/>
    <n v="323.94"/>
    <n v="214856.72"/>
    <m/>
    <m/>
    <m/>
    <m/>
    <m/>
    <m/>
    <m/>
    <m/>
    <m/>
    <m/>
    <n v="1097"/>
    <n v="15646"/>
    <n v="23.71"/>
    <n v="19.95"/>
  </r>
  <r>
    <x v="183"/>
    <x v="183"/>
    <x v="1"/>
    <x v="6"/>
    <x v="7"/>
    <x v="4"/>
    <m/>
    <m/>
    <m/>
    <m/>
    <n v="0"/>
    <m/>
    <m/>
    <m/>
    <m/>
    <m/>
    <m/>
    <m/>
    <m/>
    <m/>
    <n v="100"/>
    <n v="182"/>
    <n v="7.58"/>
    <n v="50"/>
    <n v="2238.4"/>
    <n v="0"/>
    <m/>
    <m/>
    <n v="0"/>
  </r>
  <r>
    <x v="44"/>
    <x v="44"/>
    <x v="13"/>
    <x v="1"/>
    <x v="6"/>
    <x v="0"/>
    <n v="20"/>
    <n v="0.21"/>
    <n v="0"/>
    <n v="0"/>
    <n v="0"/>
    <m/>
    <m/>
    <m/>
    <m/>
    <m/>
    <m/>
    <m/>
    <m/>
    <m/>
    <m/>
    <m/>
    <m/>
    <m/>
    <m/>
    <n v="1085"/>
    <n v="7782"/>
    <n v="81.06"/>
    <n v="135.63"/>
  </r>
  <r>
    <x v="99"/>
    <x v="99"/>
    <x v="13"/>
    <x v="7"/>
    <x v="5"/>
    <x v="7886"/>
    <n v="35497"/>
    <n v="36.979999999999997"/>
    <n v="2496.3000000000002"/>
    <n v="185724.72"/>
    <n v="18937.07"/>
    <n v="26146"/>
    <n v="27.24"/>
    <n v="236.71"/>
    <n v="228367.84"/>
    <m/>
    <m/>
    <m/>
    <m/>
    <m/>
    <m/>
    <m/>
    <m/>
    <m/>
    <m/>
    <n v="0"/>
    <m/>
    <m/>
    <n v="0"/>
  </r>
  <r>
    <x v="156"/>
    <x v="156"/>
    <x v="10"/>
    <x v="4"/>
    <x v="68"/>
    <x v="7887"/>
    <n v="10134"/>
    <n v="52.78"/>
    <n v="4487.75"/>
    <n v="66777.72"/>
    <n v="0"/>
    <m/>
    <m/>
    <m/>
    <m/>
    <m/>
    <m/>
    <m/>
    <m/>
    <m/>
    <n v="52513"/>
    <n v="16214"/>
    <n v="84.45"/>
    <n v="3282"/>
    <n v="1175450.99"/>
    <n v="1860.57"/>
    <n v="7409"/>
    <n v="38.590000000000003"/>
    <n v="116.29"/>
  </r>
  <r>
    <x v="28"/>
    <x v="28"/>
    <x v="15"/>
    <x v="14"/>
    <x v="21"/>
    <x v="2612"/>
    <n v="17033"/>
    <n v="59.14"/>
    <n v="4160"/>
    <n v="92851.199999999997"/>
    <n v="7058.2"/>
    <n v="10143"/>
    <n v="35.22"/>
    <m/>
    <m/>
    <m/>
    <m/>
    <m/>
    <m/>
    <m/>
    <m/>
    <m/>
    <m/>
    <m/>
    <m/>
    <n v="47300"/>
    <n v="4643"/>
    <n v="16.12"/>
    <n v="1970.83"/>
  </r>
  <r>
    <x v="144"/>
    <x v="144"/>
    <x v="4"/>
    <x v="1"/>
    <x v="16"/>
    <x v="4"/>
    <m/>
    <m/>
    <m/>
    <m/>
    <n v="0"/>
    <m/>
    <m/>
    <m/>
    <m/>
    <m/>
    <m/>
    <m/>
    <m/>
    <m/>
    <m/>
    <m/>
    <m/>
    <m/>
    <m/>
    <n v="19709.07"/>
    <n v="996"/>
    <n v="20.75"/>
    <n v="4927.2700000000004"/>
  </r>
  <r>
    <x v="213"/>
    <x v="213"/>
    <x v="15"/>
    <x v="2"/>
    <x v="2"/>
    <x v="7888"/>
    <n v="92325"/>
    <n v="120.21"/>
    <n v="10283.44"/>
    <n v="612070.19999999995"/>
    <n v="0"/>
    <m/>
    <m/>
    <m/>
    <m/>
    <m/>
    <m/>
    <m/>
    <m/>
    <m/>
    <m/>
    <m/>
    <m/>
    <m/>
    <m/>
    <n v="1210.92"/>
    <n v="25013"/>
    <n v="32.57"/>
    <n v="18.920000000000002"/>
  </r>
  <r>
    <x v="75"/>
    <x v="75"/>
    <x v="7"/>
    <x v="1"/>
    <x v="28"/>
    <x v="7889"/>
    <n v="825"/>
    <n v="5.73"/>
    <n v="510.5"/>
    <n v="5697.18"/>
    <n v="2675.07"/>
    <n v="3381"/>
    <n v="23.48"/>
    <n v="222.92"/>
    <n v="32259.5"/>
    <m/>
    <m/>
    <m/>
    <m/>
    <m/>
    <m/>
    <m/>
    <m/>
    <m/>
    <m/>
    <n v="14600"/>
    <n v="1063"/>
    <n v="7.38"/>
    <n v="1216.67"/>
  </r>
  <r>
    <x v="116"/>
    <x v="116"/>
    <x v="4"/>
    <x v="1"/>
    <x v="16"/>
    <x v="7890"/>
    <n v="4152"/>
    <n v="86.5"/>
    <n v="6745"/>
    <n v="25091.4"/>
    <n v="0"/>
    <m/>
    <m/>
    <m/>
    <m/>
    <m/>
    <m/>
    <m/>
    <m/>
    <m/>
    <n v="1460"/>
    <n v="4223"/>
    <n v="87.98"/>
    <n v="365"/>
    <n v="32680.639999999999"/>
    <n v="24000"/>
    <n v="2217"/>
    <n v="46.19"/>
    <n v="6000"/>
  </r>
  <r>
    <x v="48"/>
    <x v="48"/>
    <x v="11"/>
    <x v="4"/>
    <x v="64"/>
    <x v="7891"/>
    <n v="493"/>
    <n v="0.55000000000000004"/>
    <n v="29.32"/>
    <n v="2045.07"/>
    <n v="0"/>
    <m/>
    <m/>
    <m/>
    <m/>
    <m/>
    <m/>
    <m/>
    <m/>
    <m/>
    <m/>
    <m/>
    <m/>
    <m/>
    <m/>
    <n v="5401"/>
    <n v="53400"/>
    <n v="59.33"/>
    <n v="72.010000000000005"/>
  </r>
  <r>
    <x v="6"/>
    <x v="6"/>
    <x v="0"/>
    <x v="6"/>
    <x v="7"/>
    <x v="4"/>
    <m/>
    <m/>
    <m/>
    <m/>
    <n v="1237.6300000000001"/>
    <n v="989"/>
    <n v="41.21"/>
    <n v="618.82000000000005"/>
    <n v="14924.99"/>
    <m/>
    <m/>
    <m/>
    <m/>
    <m/>
    <m/>
    <m/>
    <m/>
    <m/>
    <m/>
    <n v="14917"/>
    <n v="1690"/>
    <n v="70.42"/>
    <n v="7458.5"/>
  </r>
  <r>
    <x v="80"/>
    <x v="80"/>
    <x v="8"/>
    <x v="7"/>
    <x v="100"/>
    <x v="7892"/>
    <n v="38630"/>
    <n v="114.97"/>
    <n v="10145.89"/>
    <n v="264199.05"/>
    <n v="0"/>
    <m/>
    <m/>
    <m/>
    <m/>
    <m/>
    <m/>
    <m/>
    <m/>
    <m/>
    <m/>
    <m/>
    <m/>
    <m/>
    <m/>
    <n v="55100"/>
    <n v="6960"/>
    <n v="20.71"/>
    <n v="1967.86"/>
  </r>
  <r>
    <x v="70"/>
    <x v="70"/>
    <x v="12"/>
    <x v="12"/>
    <x v="6"/>
    <x v="4"/>
    <m/>
    <m/>
    <m/>
    <m/>
    <n v="0"/>
    <m/>
    <m/>
    <m/>
    <m/>
    <m/>
    <m/>
    <m/>
    <m/>
    <m/>
    <m/>
    <m/>
    <m/>
    <m/>
    <m/>
    <n v="0"/>
    <m/>
    <m/>
    <n v="0"/>
  </r>
  <r>
    <x v="18"/>
    <x v="18"/>
    <x v="2"/>
    <x v="5"/>
    <x v="9"/>
    <x v="7893"/>
    <n v="6847"/>
    <n v="14.26"/>
    <n v="802.9"/>
    <n v="29867.88"/>
    <n v="17302.62"/>
    <n v="26662"/>
    <n v="55.55"/>
    <n v="432.57"/>
    <n v="208657.47"/>
    <m/>
    <m/>
    <m/>
    <m/>
    <m/>
    <m/>
    <m/>
    <m/>
    <m/>
    <m/>
    <n v="99000"/>
    <n v="9640"/>
    <n v="20.079999999999998"/>
    <n v="2475"/>
  </r>
  <r>
    <x v="162"/>
    <x v="162"/>
    <x v="2"/>
    <x v="7"/>
    <x v="20"/>
    <x v="7894"/>
    <n v="101591"/>
    <n v="141.1"/>
    <n v="10020"/>
    <n v="559116"/>
    <n v="0"/>
    <m/>
    <m/>
    <m/>
    <m/>
    <m/>
    <m/>
    <m/>
    <m/>
    <m/>
    <m/>
    <m/>
    <m/>
    <m/>
    <m/>
    <n v="1493"/>
    <n v="2010"/>
    <n v="2.79"/>
    <n v="24.88"/>
  </r>
  <r>
    <x v="72"/>
    <x v="72"/>
    <x v="2"/>
    <x v="2"/>
    <x v="26"/>
    <x v="7895"/>
    <n v="50578"/>
    <n v="61.98"/>
    <n v="3298.78"/>
    <n v="208614.81"/>
    <n v="45522.39"/>
    <n v="67663"/>
    <n v="82.92"/>
    <n v="669.45"/>
    <n v="548968.22"/>
    <m/>
    <m/>
    <m/>
    <m/>
    <m/>
    <m/>
    <m/>
    <m/>
    <m/>
    <m/>
    <n v="711629.59"/>
    <n v="20632"/>
    <n v="25.28"/>
    <n v="10465.14"/>
  </r>
  <r>
    <x v="15"/>
    <x v="15"/>
    <x v="1"/>
    <x v="7"/>
    <x v="31"/>
    <x v="7896"/>
    <n v="7746"/>
    <n v="32.28"/>
    <n v="4160"/>
    <n v="77376"/>
    <n v="0"/>
    <m/>
    <m/>
    <m/>
    <m/>
    <m/>
    <m/>
    <m/>
    <m/>
    <m/>
    <n v="5880"/>
    <n v="7872"/>
    <n v="32.799999999999997"/>
    <n v="294"/>
    <n v="131617.92000000001"/>
    <n v="397740"/>
    <n v="47754"/>
    <n v="198.98"/>
    <n v="19887"/>
  </r>
  <r>
    <x v="125"/>
    <x v="125"/>
    <x v="5"/>
    <x v="0"/>
    <x v="68"/>
    <x v="7897"/>
    <n v="17666"/>
    <n v="92.01"/>
    <n v="6226.25"/>
    <n v="92646.6"/>
    <n v="0"/>
    <m/>
    <m/>
    <m/>
    <m/>
    <m/>
    <m/>
    <m/>
    <m/>
    <m/>
    <m/>
    <m/>
    <m/>
    <m/>
    <m/>
    <n v="449"/>
    <n v="2673"/>
    <n v="13.92"/>
    <n v="28.06"/>
  </r>
  <r>
    <x v="21"/>
    <x v="21"/>
    <x v="0"/>
    <x v="12"/>
    <x v="12"/>
    <x v="4"/>
    <m/>
    <m/>
    <m/>
    <m/>
    <n v="0"/>
    <m/>
    <m/>
    <m/>
    <m/>
    <m/>
    <m/>
    <m/>
    <m/>
    <m/>
    <m/>
    <m/>
    <m/>
    <m/>
    <m/>
    <n v="303.32"/>
    <n v="3600"/>
    <n v="21.43"/>
    <n v="21.67"/>
  </r>
  <r>
    <x v="166"/>
    <x v="166"/>
    <x v="2"/>
    <x v="5"/>
    <x v="129"/>
    <x v="7898"/>
    <n v="148060"/>
    <n v="98.71"/>
    <n v="11430.4"/>
    <n v="1328784"/>
    <n v="8744"/>
    <n v="12674"/>
    <n v="8.4499999999999993"/>
    <n v="69.95"/>
    <n v="105446.52"/>
    <m/>
    <m/>
    <m/>
    <m/>
    <m/>
    <m/>
    <m/>
    <m/>
    <m/>
    <m/>
    <n v="6330"/>
    <n v="43894"/>
    <n v="29.26"/>
    <n v="50.64"/>
  </r>
  <r>
    <x v="36"/>
    <x v="36"/>
    <x v="5"/>
    <x v="5"/>
    <x v="42"/>
    <x v="182"/>
    <n v="20660"/>
    <n v="57.39"/>
    <n v="3453.33"/>
    <n v="96348"/>
    <n v="12957.32"/>
    <n v="14377"/>
    <n v="39.94"/>
    <n v="431.91"/>
    <n v="156256.25"/>
    <m/>
    <m/>
    <m/>
    <m/>
    <m/>
    <m/>
    <m/>
    <m/>
    <m/>
    <m/>
    <n v="64847"/>
    <n v="4888"/>
    <n v="13.58"/>
    <n v="2161.5700000000002"/>
  </r>
  <r>
    <x v="73"/>
    <x v="73"/>
    <x v="15"/>
    <x v="19"/>
    <x v="55"/>
    <x v="7899"/>
    <n v="90610"/>
    <n v="78.650000000000006"/>
    <n v="7634.56"/>
    <n v="681613.74"/>
    <n v="0"/>
    <n v="302"/>
    <n v="0.26"/>
    <m/>
    <m/>
    <m/>
    <m/>
    <m/>
    <m/>
    <m/>
    <m/>
    <m/>
    <m/>
    <m/>
    <m/>
    <n v="1737"/>
    <n v="14295"/>
    <n v="12.41"/>
    <n v="18.09"/>
  </r>
  <r>
    <x v="125"/>
    <x v="125"/>
    <x v="2"/>
    <x v="2"/>
    <x v="9"/>
    <x v="7900"/>
    <n v="23879"/>
    <n v="49.75"/>
    <n v="3887.25"/>
    <n v="144605.70000000001"/>
    <n v="12595.35"/>
    <n v="25821"/>
    <n v="53.79"/>
    <n v="314.88"/>
    <n v="151891.07"/>
    <m/>
    <m/>
    <m/>
    <m/>
    <m/>
    <m/>
    <m/>
    <m/>
    <m/>
    <m/>
    <n v="1703"/>
    <n v="7590"/>
    <n v="15.81"/>
    <n v="42.58"/>
  </r>
  <r>
    <x v="140"/>
    <x v="140"/>
    <x v="9"/>
    <x v="2"/>
    <x v="57"/>
    <x v="7901"/>
    <n v="41131"/>
    <n v="81.61"/>
    <n v="5440.48"/>
    <n v="212505"/>
    <n v="35361.78"/>
    <n v="30619"/>
    <n v="60.75"/>
    <n v="841.95"/>
    <n v="426438.37"/>
    <m/>
    <m/>
    <m/>
    <m/>
    <m/>
    <m/>
    <m/>
    <m/>
    <m/>
    <m/>
    <n v="223580"/>
    <n v="12710"/>
    <n v="25.22"/>
    <n v="5323.33"/>
  </r>
  <r>
    <x v="25"/>
    <x v="25"/>
    <x v="10"/>
    <x v="3"/>
    <x v="46"/>
    <x v="7902"/>
    <n v="17145"/>
    <n v="54.95"/>
    <n v="6092.42"/>
    <n v="147314.79"/>
    <n v="16849.400000000001"/>
    <n v="25015"/>
    <n v="80.180000000000007"/>
    <n v="648.04999999999995"/>
    <n v="203191.92"/>
    <m/>
    <m/>
    <m/>
    <m/>
    <m/>
    <n v="945"/>
    <n v="1490"/>
    <n v="4.78"/>
    <n v="36"/>
    <n v="21152.880000000001"/>
    <n v="3344"/>
    <n v="17919"/>
    <n v="57.43"/>
    <n v="128.62"/>
  </r>
  <r>
    <x v="185"/>
    <x v="185"/>
    <x v="1"/>
    <x v="7"/>
    <x v="9"/>
    <x v="7903"/>
    <n v="2992"/>
    <n v="6.23"/>
    <n v="587.33000000000004"/>
    <n v="21848.49"/>
    <n v="25040.74"/>
    <n v="34035"/>
    <n v="70.91"/>
    <n v="626.02"/>
    <n v="301973.76000000001"/>
    <m/>
    <m/>
    <m/>
    <m/>
    <m/>
    <m/>
    <m/>
    <m/>
    <m/>
    <m/>
    <n v="115073"/>
    <n v="33638"/>
    <n v="70.08"/>
    <n v="2876.83"/>
  </r>
  <r>
    <x v="168"/>
    <x v="168"/>
    <x v="13"/>
    <x v="1"/>
    <x v="21"/>
    <x v="7904"/>
    <n v="1294"/>
    <n v="4.49"/>
    <n v="216.38"/>
    <n v="4829.49"/>
    <n v="13.58"/>
    <n v="48"/>
    <n v="0.17"/>
    <m/>
    <m/>
    <m/>
    <m/>
    <m/>
    <m/>
    <m/>
    <m/>
    <m/>
    <m/>
    <m/>
    <m/>
    <n v="1016.81"/>
    <n v="8846"/>
    <n v="30.72"/>
    <n v="42.37"/>
  </r>
  <r>
    <x v="195"/>
    <x v="195"/>
    <x v="1"/>
    <x v="1"/>
    <x v="11"/>
    <x v="7905"/>
    <n v="268"/>
    <n v="2.23"/>
    <n v="101.2"/>
    <n v="941.16"/>
    <n v="0"/>
    <m/>
    <m/>
    <m/>
    <m/>
    <m/>
    <m/>
    <m/>
    <m/>
    <m/>
    <m/>
    <m/>
    <m/>
    <m/>
    <m/>
    <n v="172.45"/>
    <n v="2406"/>
    <n v="20.05"/>
    <n v="17.239999999999998"/>
  </r>
  <r>
    <x v="41"/>
    <x v="41"/>
    <x v="1"/>
    <x v="4"/>
    <x v="21"/>
    <x v="7906"/>
    <n v="252"/>
    <n v="0.88"/>
    <n v="44.5"/>
    <n v="993.24"/>
    <n v="0"/>
    <m/>
    <m/>
    <m/>
    <m/>
    <m/>
    <m/>
    <m/>
    <m/>
    <m/>
    <m/>
    <m/>
    <m/>
    <m/>
    <m/>
    <n v="6660"/>
    <n v="19105"/>
    <n v="66.34"/>
    <n v="277.5"/>
  </r>
  <r>
    <x v="136"/>
    <x v="136"/>
    <x v="2"/>
    <x v="12"/>
    <x v="6"/>
    <x v="4"/>
    <m/>
    <m/>
    <m/>
    <m/>
    <n v="0"/>
    <m/>
    <m/>
    <m/>
    <m/>
    <m/>
    <m/>
    <m/>
    <m/>
    <m/>
    <m/>
    <m/>
    <m/>
    <m/>
    <m/>
    <n v="0"/>
    <m/>
    <m/>
    <n v="0"/>
  </r>
  <r>
    <x v="87"/>
    <x v="87"/>
    <x v="15"/>
    <x v="0"/>
    <x v="17"/>
    <x v="7907"/>
    <n v="28553"/>
    <n v="47.59"/>
    <n v="3710.62"/>
    <n v="172543.83"/>
    <n v="22545.1"/>
    <n v="27585"/>
    <n v="45.98"/>
    <n v="450.9"/>
    <n v="271878.15000000002"/>
    <m/>
    <m/>
    <m/>
    <m/>
    <m/>
    <m/>
    <m/>
    <m/>
    <m/>
    <m/>
    <n v="1652"/>
    <n v="14024"/>
    <n v="23.37"/>
    <n v="33.04"/>
  </r>
  <r>
    <x v="210"/>
    <x v="210"/>
    <x v="1"/>
    <x v="2"/>
    <x v="48"/>
    <x v="7908"/>
    <n v="17790"/>
    <n v="29.07"/>
    <n v="3457.25"/>
    <n v="163977.60000000001"/>
    <n v="22376.33"/>
    <n v="27898"/>
    <n v="45.58"/>
    <n v="438.75"/>
    <n v="269842.92"/>
    <m/>
    <m/>
    <m/>
    <m/>
    <m/>
    <m/>
    <m/>
    <m/>
    <m/>
    <m/>
    <n v="783000"/>
    <n v="15273"/>
    <n v="24.96"/>
    <n v="15352.94"/>
  </r>
  <r>
    <x v="0"/>
    <x v="0"/>
    <x v="15"/>
    <x v="17"/>
    <x v="33"/>
    <x v="7909"/>
    <n v="1036"/>
    <n v="0.86"/>
    <n v="38.090000000000003"/>
    <n v="3542.37"/>
    <n v="4576"/>
    <n v="9230"/>
    <n v="7.69"/>
    <m/>
    <m/>
    <m/>
    <m/>
    <m/>
    <m/>
    <m/>
    <m/>
    <m/>
    <m/>
    <m/>
    <m/>
    <n v="0"/>
    <n v="32706"/>
    <n v="27.26"/>
    <n v="0"/>
  </r>
  <r>
    <x v="104"/>
    <x v="104"/>
    <x v="1"/>
    <x v="2"/>
    <x v="54"/>
    <x v="7910"/>
    <n v="6856"/>
    <n v="19.7"/>
    <n v="1931.03"/>
    <n v="52080"/>
    <n v="0"/>
    <m/>
    <m/>
    <m/>
    <m/>
    <m/>
    <m/>
    <m/>
    <m/>
    <m/>
    <n v="4757"/>
    <n v="6097"/>
    <n v="17.52"/>
    <n v="164"/>
    <n v="106480.69"/>
    <n v="297"/>
    <n v="24043"/>
    <n v="69.09"/>
    <n v="10.24"/>
  </r>
  <r>
    <x v="202"/>
    <x v="202"/>
    <x v="14"/>
    <x v="7"/>
    <x v="9"/>
    <x v="7911"/>
    <n v="23496"/>
    <n v="48.95"/>
    <n v="3475.5"/>
    <n v="129288.6"/>
    <n v="28062.080000000002"/>
    <n v="33360"/>
    <n v="69.5"/>
    <n v="701.55"/>
    <n v="338408.99"/>
    <m/>
    <m/>
    <m/>
    <m/>
    <m/>
    <m/>
    <m/>
    <m/>
    <m/>
    <m/>
    <n v="1154"/>
    <n v="13045"/>
    <n v="27.18"/>
    <n v="28.85"/>
  </r>
  <r>
    <x v="133"/>
    <x v="133"/>
    <x v="7"/>
    <x v="2"/>
    <x v="29"/>
    <x v="7912"/>
    <n v="10448"/>
    <n v="16.739999999999998"/>
    <n v="1189.56"/>
    <n v="57527.01"/>
    <n v="9356"/>
    <n v="15239"/>
    <n v="24.42"/>
    <n v="179.92"/>
    <n v="112826.81"/>
    <m/>
    <m/>
    <m/>
    <m/>
    <m/>
    <m/>
    <m/>
    <m/>
    <m/>
    <m/>
    <n v="89.34"/>
    <n v="8761"/>
    <n v="14.04"/>
    <n v="1.72"/>
  </r>
  <r>
    <x v="127"/>
    <x v="127"/>
    <x v="5"/>
    <x v="2"/>
    <x v="30"/>
    <x v="7913"/>
    <n v="83254"/>
    <n v="144.54"/>
    <n v="8701.67"/>
    <n v="388442.4"/>
    <n v="0"/>
    <m/>
    <m/>
    <m/>
    <m/>
    <m/>
    <m/>
    <m/>
    <m/>
    <m/>
    <m/>
    <m/>
    <m/>
    <m/>
    <m/>
    <n v="275.72000000000003"/>
    <n v="10298"/>
    <n v="17.88"/>
    <n v="5.74"/>
  </r>
  <r>
    <x v="150"/>
    <x v="150"/>
    <x v="1"/>
    <x v="7"/>
    <x v="17"/>
    <x v="4693"/>
    <n v="43357"/>
    <n v="72.260000000000005"/>
    <n v="6387.2"/>
    <n v="297004.79999999999"/>
    <n v="0"/>
    <m/>
    <m/>
    <m/>
    <m/>
    <m/>
    <m/>
    <m/>
    <m/>
    <m/>
    <m/>
    <m/>
    <m/>
    <m/>
    <m/>
    <n v="46200"/>
    <n v="2073"/>
    <n v="3.46"/>
    <n v="924"/>
  </r>
  <r>
    <x v="30"/>
    <x v="30"/>
    <x v="5"/>
    <x v="11"/>
    <x v="17"/>
    <x v="4"/>
    <m/>
    <m/>
    <m/>
    <m/>
    <n v="0"/>
    <m/>
    <m/>
    <m/>
    <m/>
    <m/>
    <m/>
    <m/>
    <m/>
    <m/>
    <m/>
    <m/>
    <m/>
    <m/>
    <m/>
    <n v="4699"/>
    <n v="57118"/>
    <n v="95.2"/>
    <n v="93.98"/>
  </r>
  <r>
    <x v="177"/>
    <x v="177"/>
    <x v="5"/>
    <x v="1"/>
    <x v="6"/>
    <x v="4640"/>
    <n v="45"/>
    <n v="0.47"/>
    <n v="7.88"/>
    <n v="58.59"/>
    <n v="0"/>
    <m/>
    <m/>
    <m/>
    <m/>
    <m/>
    <m/>
    <m/>
    <m/>
    <m/>
    <m/>
    <m/>
    <m/>
    <m/>
    <m/>
    <n v="51643"/>
    <n v="12110"/>
    <n v="126.15"/>
    <n v="6455.38"/>
  </r>
  <r>
    <x v="178"/>
    <x v="178"/>
    <x v="6"/>
    <x v="2"/>
    <x v="5"/>
    <x v="7914"/>
    <n v="83401"/>
    <n v="86.88"/>
    <n v="6700"/>
    <n v="498480"/>
    <n v="0"/>
    <m/>
    <m/>
    <m/>
    <m/>
    <m/>
    <m/>
    <m/>
    <m/>
    <m/>
    <m/>
    <m/>
    <m/>
    <m/>
    <m/>
    <n v="634893"/>
    <n v="96198"/>
    <n v="100.21"/>
    <n v="7936.16"/>
  </r>
  <r>
    <x v="143"/>
    <x v="143"/>
    <x v="1"/>
    <x v="5"/>
    <x v="37"/>
    <x v="7915"/>
    <n v="35840"/>
    <n v="93.33"/>
    <n v="9033.09"/>
    <n v="268824.87"/>
    <n v="24"/>
    <n v="93"/>
    <n v="0.24"/>
    <n v="0.75"/>
    <n v="289.42"/>
    <m/>
    <m/>
    <m/>
    <m/>
    <m/>
    <m/>
    <m/>
    <m/>
    <m/>
    <m/>
    <n v="830"/>
    <n v="1922"/>
    <n v="5.01"/>
    <n v="25.94"/>
  </r>
  <r>
    <x v="47"/>
    <x v="47"/>
    <x v="14"/>
    <x v="14"/>
    <x v="76"/>
    <x v="7916"/>
    <n v="33491"/>
    <n v="62.02"/>
    <n v="4755.78"/>
    <n v="199029.3"/>
    <n v="13618.82"/>
    <n v="17070"/>
    <n v="31.61"/>
    <n v="302.64"/>
    <n v="164233.4"/>
    <m/>
    <m/>
    <m/>
    <m/>
    <m/>
    <m/>
    <m/>
    <m/>
    <m/>
    <m/>
    <n v="0.46"/>
    <n v="7879"/>
    <n v="14.59"/>
    <n v="0.01"/>
  </r>
  <r>
    <x v="134"/>
    <x v="134"/>
    <x v="11"/>
    <x v="1"/>
    <x v="71"/>
    <x v="4"/>
    <m/>
    <m/>
    <m/>
    <m/>
    <n v="0"/>
    <m/>
    <m/>
    <m/>
    <m/>
    <m/>
    <m/>
    <m/>
    <m/>
    <m/>
    <m/>
    <m/>
    <m/>
    <m/>
    <m/>
    <n v="431.79"/>
    <n v="1460"/>
    <n v="24.33"/>
    <n v="86.36"/>
  </r>
  <r>
    <x v="12"/>
    <x v="12"/>
    <x v="5"/>
    <x v="5"/>
    <x v="15"/>
    <x v="4"/>
    <m/>
    <m/>
    <m/>
    <m/>
    <n v="0"/>
    <m/>
    <m/>
    <m/>
    <m/>
    <m/>
    <m/>
    <m/>
    <m/>
    <m/>
    <m/>
    <m/>
    <m/>
    <m/>
    <m/>
    <n v="0"/>
    <m/>
    <m/>
    <n v="0"/>
  </r>
  <r>
    <x v="52"/>
    <x v="52"/>
    <x v="0"/>
    <x v="1"/>
    <x v="21"/>
    <x v="7917"/>
    <n v="21052"/>
    <n v="73.099999999999994"/>
    <n v="4388.88"/>
    <n v="97959.69"/>
    <n v="17202.72"/>
    <n v="26389"/>
    <n v="91.63"/>
    <n v="716.78"/>
    <n v="207452.71"/>
    <m/>
    <m/>
    <m/>
    <m/>
    <m/>
    <m/>
    <m/>
    <m/>
    <m/>
    <m/>
    <n v="1852"/>
    <n v="13556"/>
    <n v="47.07"/>
    <n v="77.17"/>
  </r>
  <r>
    <x v="78"/>
    <x v="78"/>
    <x v="6"/>
    <x v="12"/>
    <x v="41"/>
    <x v="4"/>
    <m/>
    <m/>
    <m/>
    <m/>
    <n v="0"/>
    <m/>
    <m/>
    <m/>
    <m/>
    <m/>
    <m/>
    <m/>
    <m/>
    <m/>
    <m/>
    <m/>
    <m/>
    <m/>
    <m/>
    <n v="18834"/>
    <n v="2328"/>
    <n v="64.67"/>
    <n v="6278"/>
  </r>
  <r>
    <x v="71"/>
    <x v="71"/>
    <x v="8"/>
    <x v="5"/>
    <x v="17"/>
    <x v="7918"/>
    <n v="32664"/>
    <n v="54.44"/>
    <n v="4036.98"/>
    <n v="187719.57"/>
    <n v="17449.080000000002"/>
    <n v="11152"/>
    <n v="18.59"/>
    <n v="348.98"/>
    <n v="210423.67"/>
    <m/>
    <m/>
    <m/>
    <m/>
    <m/>
    <m/>
    <m/>
    <m/>
    <m/>
    <m/>
    <n v="114298"/>
    <n v="11567"/>
    <n v="19.28"/>
    <n v="2285.96"/>
  </r>
  <r>
    <x v="20"/>
    <x v="20"/>
    <x v="4"/>
    <x v="5"/>
    <x v="31"/>
    <x v="7919"/>
    <n v="9644"/>
    <n v="40.18"/>
    <n v="2789"/>
    <n v="51875.4"/>
    <n v="4533.46"/>
    <n v="5329"/>
    <n v="22.2"/>
    <m/>
    <m/>
    <m/>
    <m/>
    <m/>
    <m/>
    <m/>
    <m/>
    <m/>
    <m/>
    <m/>
    <m/>
    <n v="20400"/>
    <n v="1644"/>
    <n v="6.85"/>
    <n v="1020"/>
  </r>
  <r>
    <x v="234"/>
    <x v="234"/>
    <x v="6"/>
    <x v="2"/>
    <x v="20"/>
    <x v="7920"/>
    <n v="166005"/>
    <n v="230.56"/>
    <n v="4992.6000000000004"/>
    <n v="278587.08"/>
    <n v="0"/>
    <m/>
    <m/>
    <m/>
    <m/>
    <m/>
    <m/>
    <m/>
    <m/>
    <m/>
    <m/>
    <m/>
    <m/>
    <m/>
    <m/>
    <n v="2.1"/>
    <n v="17838"/>
    <n v="24.78"/>
    <n v="0.04"/>
  </r>
  <r>
    <x v="91"/>
    <x v="91"/>
    <x v="0"/>
    <x v="1"/>
    <x v="19"/>
    <x v="7921"/>
    <n v="22123"/>
    <n v="122.91"/>
    <n v="8736"/>
    <n v="121867.2"/>
    <n v="0"/>
    <m/>
    <m/>
    <m/>
    <m/>
    <m/>
    <m/>
    <m/>
    <m/>
    <m/>
    <m/>
    <m/>
    <m/>
    <m/>
    <m/>
    <n v="47000"/>
    <n v="1974"/>
    <n v="10.97"/>
    <n v="3133.33"/>
  </r>
  <r>
    <x v="208"/>
    <x v="208"/>
    <x v="11"/>
    <x v="7"/>
    <x v="38"/>
    <x v="7922"/>
    <n v="27634"/>
    <n v="41.12"/>
    <n v="3159.79"/>
    <n v="164561.64000000001"/>
    <n v="39552.86"/>
    <n v="14355"/>
    <n v="21.36"/>
    <n v="706.3"/>
    <n v="476979.82"/>
    <m/>
    <m/>
    <m/>
    <m/>
    <m/>
    <m/>
    <m/>
    <m/>
    <m/>
    <m/>
    <n v="88850"/>
    <n v="13812"/>
    <n v="20.55"/>
    <n v="1586.61"/>
  </r>
  <r>
    <x v="52"/>
    <x v="52"/>
    <x v="3"/>
    <x v="17"/>
    <x v="5"/>
    <x v="7923"/>
    <n v="25891"/>
    <n v="26.97"/>
    <n v="2042"/>
    <n v="151924.79999999999"/>
    <n v="67999.03"/>
    <n v="106189"/>
    <n v="110.61"/>
    <m/>
    <m/>
    <m/>
    <m/>
    <m/>
    <m/>
    <m/>
    <m/>
    <m/>
    <m/>
    <m/>
    <m/>
    <n v="7031"/>
    <n v="39141"/>
    <n v="40.770000000000003"/>
    <n v="87.89"/>
  </r>
  <r>
    <x v="187"/>
    <x v="187"/>
    <x v="0"/>
    <x v="7"/>
    <x v="4"/>
    <x v="7924"/>
    <n v="5818"/>
    <n v="69.260000000000005"/>
    <n v="5924.71"/>
    <n v="38569.89"/>
    <n v="2196"/>
    <n v="3343"/>
    <n v="39.799999999999997"/>
    <n v="313.70999999999998"/>
    <n v="26482.22"/>
    <m/>
    <m/>
    <m/>
    <m/>
    <m/>
    <m/>
    <m/>
    <m/>
    <m/>
    <m/>
    <n v="8530"/>
    <n v="794"/>
    <n v="9.4499999999999993"/>
    <n v="1218.57"/>
  </r>
  <r>
    <x v="175"/>
    <x v="175"/>
    <x v="15"/>
    <x v="7"/>
    <x v="2"/>
    <x v="7925"/>
    <n v="9459"/>
    <n v="12.32"/>
    <n v="829.19"/>
    <n v="49353.24"/>
    <n v="10672.16"/>
    <n v="15519"/>
    <n v="20.21"/>
    <n v="166.75"/>
    <n v="128698.81"/>
    <m/>
    <m/>
    <m/>
    <m/>
    <m/>
    <m/>
    <m/>
    <m/>
    <m/>
    <m/>
    <n v="0"/>
    <m/>
    <m/>
    <n v="0"/>
  </r>
  <r>
    <x v="53"/>
    <x v="53"/>
    <x v="5"/>
    <x v="7"/>
    <x v="94"/>
    <x v="1019"/>
    <n v="14052"/>
    <n v="61.63"/>
    <n v="82.84"/>
    <n v="1463.82"/>
    <n v="3237.63"/>
    <n v="3213"/>
    <n v="14.09"/>
    <n v="170.4"/>
    <n v="39043.589999999997"/>
    <m/>
    <m/>
    <m/>
    <m/>
    <m/>
    <m/>
    <m/>
    <m/>
    <m/>
    <m/>
    <n v="200"/>
    <n v="2098"/>
    <n v="9.1999999999999993"/>
    <n v="10.53"/>
  </r>
  <r>
    <x v="232"/>
    <x v="232"/>
    <x v="14"/>
    <x v="1"/>
    <x v="41"/>
    <x v="43"/>
    <n v="196"/>
    <n v="5.44"/>
    <n v="424.33"/>
    <n v="1183.8900000000001"/>
    <n v="157.13"/>
    <n v="215"/>
    <n v="5.97"/>
    <n v="52.38"/>
    <n v="1894.87"/>
    <m/>
    <m/>
    <m/>
    <m/>
    <m/>
    <m/>
    <m/>
    <m/>
    <m/>
    <m/>
    <n v="15308.58"/>
    <n v="936"/>
    <n v="26"/>
    <n v="5102.8599999999997"/>
  </r>
  <r>
    <x v="44"/>
    <x v="44"/>
    <x v="4"/>
    <x v="6"/>
    <x v="16"/>
    <x v="4"/>
    <m/>
    <m/>
    <m/>
    <m/>
    <n v="0"/>
    <m/>
    <m/>
    <m/>
    <m/>
    <m/>
    <m/>
    <m/>
    <m/>
    <m/>
    <m/>
    <m/>
    <m/>
    <m/>
    <m/>
    <n v="1"/>
    <n v="347"/>
    <n v="7.23"/>
    <n v="0.25"/>
  </r>
  <r>
    <x v="85"/>
    <x v="85"/>
    <x v="11"/>
    <x v="3"/>
    <x v="28"/>
    <x v="7926"/>
    <n v="7281"/>
    <n v="50.56"/>
    <n v="3146.42"/>
    <n v="35114.01"/>
    <n v="5867.12"/>
    <n v="7011"/>
    <n v="48.69"/>
    <n v="488.93"/>
    <n v="70753.350000000006"/>
    <m/>
    <m/>
    <m/>
    <m/>
    <m/>
    <m/>
    <m/>
    <m/>
    <m/>
    <m/>
    <n v="553"/>
    <n v="8196"/>
    <n v="56.92"/>
    <n v="46.08"/>
  </r>
  <r>
    <x v="51"/>
    <x v="51"/>
    <x v="1"/>
    <x v="7"/>
    <x v="34"/>
    <x v="3491"/>
    <n v="10670"/>
    <n v="25.4"/>
    <n v="3073.14"/>
    <n v="100030.8"/>
    <n v="3212.42"/>
    <n v="3585"/>
    <n v="8.5399999999999991"/>
    <n v="91.78"/>
    <n v="38739.480000000003"/>
    <m/>
    <m/>
    <m/>
    <m/>
    <m/>
    <n v="5645"/>
    <n v="7956"/>
    <n v="18.940000000000001"/>
    <n v="161"/>
    <n v="126357.68"/>
    <n v="118.17"/>
    <n v="1994"/>
    <n v="4.75"/>
    <n v="3.38"/>
  </r>
  <r>
    <x v="73"/>
    <x v="73"/>
    <x v="15"/>
    <x v="4"/>
    <x v="85"/>
    <x v="7927"/>
    <n v="280643"/>
    <n v="103.48"/>
    <n v="9696.9599999999991"/>
    <n v="2038108.02"/>
    <n v="186185.26"/>
    <n v="254491"/>
    <n v="93.84"/>
    <n v="823.83"/>
    <n v="2245263.87"/>
    <m/>
    <m/>
    <m/>
    <m/>
    <m/>
    <m/>
    <m/>
    <m/>
    <m/>
    <m/>
    <n v="27662"/>
    <n v="219948"/>
    <n v="81.099999999999994"/>
    <n v="122.4"/>
  </r>
  <r>
    <x v="136"/>
    <x v="136"/>
    <x v="2"/>
    <x v="1"/>
    <x v="71"/>
    <x v="7928"/>
    <n v="8873"/>
    <n v="147.88"/>
    <n v="9218.2000000000007"/>
    <n v="42864.63"/>
    <n v="2930.16"/>
    <n v="6105"/>
    <n v="101.75"/>
    <n v="586.03"/>
    <n v="35335.74"/>
    <n v="55"/>
    <n v="136"/>
    <n v="2.27"/>
    <n v="11"/>
    <n v="696.8"/>
    <n v="871"/>
    <n v="1954"/>
    <n v="32.57"/>
    <n v="174"/>
    <n v="19496.46"/>
    <n v="21707"/>
    <n v="471"/>
    <n v="7.85"/>
    <n v="4341.3999999999996"/>
  </r>
  <r>
    <x v="3"/>
    <x v="3"/>
    <x v="8"/>
    <x v="25"/>
    <x v="6"/>
    <x v="4"/>
    <m/>
    <m/>
    <m/>
    <m/>
    <n v="0"/>
    <m/>
    <m/>
    <m/>
    <m/>
    <m/>
    <m/>
    <m/>
    <m/>
    <m/>
    <m/>
    <m/>
    <m/>
    <m/>
    <m/>
    <n v="0"/>
    <m/>
    <m/>
    <n v="0"/>
  </r>
  <r>
    <x v="195"/>
    <x v="195"/>
    <x v="13"/>
    <x v="2"/>
    <x v="21"/>
    <x v="7929"/>
    <n v="33938"/>
    <n v="117.84"/>
    <n v="7555"/>
    <n v="168627.6"/>
    <n v="0"/>
    <m/>
    <m/>
    <m/>
    <m/>
    <n v="2227"/>
    <n v="4718"/>
    <n v="16.38"/>
    <n v="92"/>
    <n v="28213.86"/>
    <m/>
    <m/>
    <m/>
    <m/>
    <m/>
    <n v="374.31"/>
    <n v="2401"/>
    <n v="8.34"/>
    <n v="15.6"/>
  </r>
  <r>
    <x v="11"/>
    <x v="11"/>
    <x v="8"/>
    <x v="1"/>
    <x v="11"/>
    <x v="7930"/>
    <n v="519"/>
    <n v="4.33"/>
    <n v="182.8"/>
    <n v="1700.04"/>
    <n v="0"/>
    <m/>
    <m/>
    <m/>
    <m/>
    <m/>
    <m/>
    <m/>
    <m/>
    <m/>
    <m/>
    <m/>
    <m/>
    <m/>
    <m/>
    <n v="78828.88"/>
    <n v="7607"/>
    <n v="63.39"/>
    <n v="7882.89"/>
  </r>
  <r>
    <x v="72"/>
    <x v="72"/>
    <x v="14"/>
    <x v="6"/>
    <x v="4"/>
    <x v="3797"/>
    <n v="80"/>
    <n v="0.95"/>
    <n v="35.71"/>
    <n v="232.5"/>
    <n v="217.26"/>
    <n v="406"/>
    <n v="4.83"/>
    <n v="31.04"/>
    <n v="2620.06"/>
    <m/>
    <m/>
    <m/>
    <m/>
    <m/>
    <m/>
    <m/>
    <m/>
    <m/>
    <m/>
    <n v="0"/>
    <n v="8472"/>
    <n v="100.86"/>
    <n v="0"/>
  </r>
  <r>
    <x v="0"/>
    <x v="0"/>
    <x v="14"/>
    <x v="6"/>
    <x v="21"/>
    <x v="7931"/>
    <n v="34305"/>
    <n v="119.11"/>
    <n v="8558.25"/>
    <n v="191020.14"/>
    <n v="16103"/>
    <n v="27828"/>
    <n v="96.63"/>
    <n v="670.96"/>
    <n v="194190.91"/>
    <m/>
    <m/>
    <m/>
    <m/>
    <m/>
    <m/>
    <m/>
    <m/>
    <m/>
    <m/>
    <n v="3104"/>
    <n v="22493"/>
    <n v="78.099999999999994"/>
    <n v="129.33000000000001"/>
  </r>
  <r>
    <x v="70"/>
    <x v="70"/>
    <x v="14"/>
    <x v="0"/>
    <x v="1"/>
    <x v="4"/>
    <m/>
    <m/>
    <m/>
    <m/>
    <n v="0"/>
    <m/>
    <m/>
    <m/>
    <m/>
    <m/>
    <m/>
    <m/>
    <m/>
    <m/>
    <m/>
    <m/>
    <m/>
    <m/>
    <m/>
    <n v="0"/>
    <m/>
    <m/>
    <n v="0"/>
  </r>
  <r>
    <x v="85"/>
    <x v="85"/>
    <x v="5"/>
    <x v="0"/>
    <x v="5"/>
    <x v="7932"/>
    <n v="110775"/>
    <n v="115.39"/>
    <n v="7716"/>
    <n v="574070.4"/>
    <n v="0"/>
    <m/>
    <m/>
    <m/>
    <m/>
    <m/>
    <m/>
    <m/>
    <m/>
    <m/>
    <m/>
    <m/>
    <m/>
    <m/>
    <m/>
    <n v="1386.03"/>
    <n v="19013"/>
    <n v="19.809999999999999"/>
    <n v="17.329999999999998"/>
  </r>
  <r>
    <x v="50"/>
    <x v="50"/>
    <x v="3"/>
    <x v="7"/>
    <x v="25"/>
    <x v="7933"/>
    <n v="29024"/>
    <n v="36.65"/>
    <n v="3083.55"/>
    <n v="189268.02"/>
    <n v="0"/>
    <m/>
    <m/>
    <m/>
    <m/>
    <m/>
    <m/>
    <m/>
    <m/>
    <m/>
    <n v="15776"/>
    <n v="35949"/>
    <n v="45.39"/>
    <n v="239"/>
    <n v="353129.98"/>
    <n v="0"/>
    <m/>
    <m/>
    <n v="0"/>
  </r>
  <r>
    <x v="176"/>
    <x v="176"/>
    <x v="15"/>
    <x v="7"/>
    <x v="15"/>
    <x v="7934"/>
    <n v="8253"/>
    <n v="19.100000000000001"/>
    <n v="1576.25"/>
    <n v="52772.85"/>
    <n v="7777.89"/>
    <n v="7314"/>
    <n v="16.93"/>
    <n v="216.05"/>
    <n v="93795.86"/>
    <m/>
    <m/>
    <m/>
    <m/>
    <m/>
    <m/>
    <m/>
    <m/>
    <m/>
    <m/>
    <n v="14.3"/>
    <n v="767"/>
    <n v="1.78"/>
    <n v="0.4"/>
  </r>
  <r>
    <x v="98"/>
    <x v="98"/>
    <x v="13"/>
    <x v="2"/>
    <x v="2"/>
    <x v="4"/>
    <n v="0"/>
    <n v="0"/>
    <m/>
    <m/>
    <n v="0"/>
    <m/>
    <m/>
    <m/>
    <m/>
    <m/>
    <m/>
    <m/>
    <m/>
    <m/>
    <m/>
    <m/>
    <m/>
    <m/>
    <m/>
    <n v="0"/>
    <m/>
    <m/>
    <n v="0"/>
  </r>
  <r>
    <x v="93"/>
    <x v="93"/>
    <x v="14"/>
    <x v="4"/>
    <x v="22"/>
    <x v="7935"/>
    <n v="337"/>
    <n v="1.1200000000000001"/>
    <n v="64.84"/>
    <n v="1507.53"/>
    <n v="0"/>
    <m/>
    <m/>
    <m/>
    <m/>
    <m/>
    <m/>
    <m/>
    <m/>
    <m/>
    <n v="350"/>
    <n v="1277"/>
    <n v="4.26"/>
    <n v="14"/>
    <n v="7834.4"/>
    <n v="1740.53"/>
    <n v="10413"/>
    <n v="34.71"/>
    <n v="69.62"/>
  </r>
  <r>
    <x v="74"/>
    <x v="74"/>
    <x v="0"/>
    <x v="19"/>
    <x v="38"/>
    <x v="7936"/>
    <n v="35130"/>
    <n v="52.28"/>
    <n v="4492.8599999999997"/>
    <n v="233988"/>
    <n v="19322.02"/>
    <n v="35491"/>
    <n v="52.81"/>
    <n v="345.04"/>
    <n v="233010.01"/>
    <m/>
    <m/>
    <m/>
    <m/>
    <m/>
    <m/>
    <m/>
    <m/>
    <m/>
    <m/>
    <n v="1573.42"/>
    <n v="23015"/>
    <n v="34.25"/>
    <n v="28.1"/>
  </r>
  <r>
    <x v="22"/>
    <x v="22"/>
    <x v="4"/>
    <x v="1"/>
    <x v="6"/>
    <x v="4"/>
    <m/>
    <m/>
    <m/>
    <m/>
    <n v="0"/>
    <m/>
    <m/>
    <m/>
    <m/>
    <m/>
    <m/>
    <m/>
    <m/>
    <m/>
    <m/>
    <m/>
    <m/>
    <m/>
    <m/>
    <n v="21515.64"/>
    <n v="5336"/>
    <n v="55.58"/>
    <n v="2689.46"/>
  </r>
  <r>
    <x v="85"/>
    <x v="85"/>
    <x v="14"/>
    <x v="7"/>
    <x v="9"/>
    <x v="7937"/>
    <n v="48995"/>
    <n v="102.07"/>
    <n v="8066.45"/>
    <n v="300071.94"/>
    <n v="0"/>
    <m/>
    <m/>
    <m/>
    <m/>
    <m/>
    <m/>
    <m/>
    <m/>
    <m/>
    <m/>
    <m/>
    <m/>
    <m/>
    <m/>
    <n v="1004"/>
    <n v="14472"/>
    <n v="30.15"/>
    <n v="25.1"/>
  </r>
  <r>
    <x v="156"/>
    <x v="156"/>
    <x v="11"/>
    <x v="4"/>
    <x v="68"/>
    <x v="7938"/>
    <n v="11372"/>
    <n v="59.23"/>
    <n v="4393.9399999999996"/>
    <n v="65381.79"/>
    <n v="0"/>
    <m/>
    <m/>
    <m/>
    <m/>
    <m/>
    <m/>
    <m/>
    <m/>
    <m/>
    <n v="5309"/>
    <n v="18419"/>
    <n v="95.93"/>
    <n v="331"/>
    <n v="118836.66"/>
    <n v="1132.28"/>
    <n v="7124"/>
    <n v="37.1"/>
    <n v="70.77"/>
  </r>
  <r>
    <x v="172"/>
    <x v="172"/>
    <x v="4"/>
    <x v="2"/>
    <x v="9"/>
    <x v="3013"/>
    <n v="66306"/>
    <n v="138.13999999999999"/>
    <n v="8980"/>
    <n v="334056"/>
    <n v="0"/>
    <m/>
    <m/>
    <m/>
    <m/>
    <m/>
    <m/>
    <m/>
    <m/>
    <m/>
    <m/>
    <m/>
    <m/>
    <m/>
    <m/>
    <n v="53400"/>
    <n v="11902"/>
    <n v="24.8"/>
    <n v="1335"/>
  </r>
  <r>
    <x v="191"/>
    <x v="191"/>
    <x v="6"/>
    <x v="4"/>
    <x v="100"/>
    <x v="0"/>
    <n v="142"/>
    <n v="0.42"/>
    <n v="0"/>
    <n v="0"/>
    <n v="9026.19"/>
    <n v="11669"/>
    <n v="34.729999999999997"/>
    <m/>
    <m/>
    <m/>
    <m/>
    <m/>
    <m/>
    <m/>
    <m/>
    <m/>
    <m/>
    <m/>
    <m/>
    <n v="0"/>
    <m/>
    <m/>
    <n v="0"/>
  </r>
  <r>
    <x v="72"/>
    <x v="72"/>
    <x v="1"/>
    <x v="25"/>
    <x v="28"/>
    <x v="4"/>
    <m/>
    <m/>
    <m/>
    <m/>
    <n v="0"/>
    <m/>
    <m/>
    <m/>
    <m/>
    <m/>
    <m/>
    <m/>
    <m/>
    <m/>
    <m/>
    <m/>
    <m/>
    <m/>
    <m/>
    <n v="168000"/>
    <n v="5094"/>
    <n v="35.380000000000003"/>
    <n v="14000"/>
  </r>
  <r>
    <x v="141"/>
    <x v="141"/>
    <x v="9"/>
    <x v="7"/>
    <x v="82"/>
    <x v="7939"/>
    <n v="49853"/>
    <n v="112.28"/>
    <n v="9087.6200000000008"/>
    <n v="312705.06"/>
    <n v="0"/>
    <m/>
    <m/>
    <m/>
    <m/>
    <m/>
    <m/>
    <m/>
    <m/>
    <m/>
    <m/>
    <m/>
    <m/>
    <m/>
    <m/>
    <n v="88216"/>
    <n v="7328"/>
    <n v="16.5"/>
    <n v="2384.2199999999998"/>
  </r>
  <r>
    <x v="182"/>
    <x v="182"/>
    <x v="10"/>
    <x v="4"/>
    <x v="42"/>
    <x v="122"/>
    <n v="428"/>
    <n v="1.19"/>
    <n v="60.63"/>
    <n v="1691.67"/>
    <n v="23"/>
    <n v="150"/>
    <n v="0.42"/>
    <m/>
    <m/>
    <m/>
    <m/>
    <m/>
    <m/>
    <m/>
    <m/>
    <m/>
    <m/>
    <m/>
    <m/>
    <n v="0"/>
    <m/>
    <m/>
    <n v="0"/>
  </r>
  <r>
    <x v="137"/>
    <x v="137"/>
    <x v="12"/>
    <x v="2"/>
    <x v="2"/>
    <x v="7940"/>
    <n v="93698"/>
    <n v="122"/>
    <n v="10248.36"/>
    <n v="609982.35"/>
    <n v="0"/>
    <m/>
    <m/>
    <m/>
    <m/>
    <m/>
    <m/>
    <m/>
    <m/>
    <m/>
    <m/>
    <m/>
    <m/>
    <m/>
    <m/>
    <n v="2271.17"/>
    <n v="9582"/>
    <n v="12.48"/>
    <n v="35.49"/>
  </r>
  <r>
    <x v="161"/>
    <x v="161"/>
    <x v="3"/>
    <x v="17"/>
    <x v="2"/>
    <x v="7941"/>
    <n v="2360"/>
    <n v="3.07"/>
    <n v="182.41"/>
    <n v="10856.82"/>
    <n v="2738.12"/>
    <n v="1594"/>
    <n v="2.08"/>
    <n v="42.78"/>
    <n v="33019.79"/>
    <m/>
    <m/>
    <m/>
    <m/>
    <m/>
    <m/>
    <m/>
    <m/>
    <m/>
    <m/>
    <n v="4912"/>
    <n v="35182"/>
    <n v="45.81"/>
    <n v="76.75"/>
  </r>
  <r>
    <x v="174"/>
    <x v="174"/>
    <x v="3"/>
    <x v="2"/>
    <x v="42"/>
    <x v="7942"/>
    <n v="14073"/>
    <n v="39.090000000000003"/>
    <n v="2813.33"/>
    <n v="78492"/>
    <n v="24408"/>
    <n v="25571"/>
    <n v="71.03"/>
    <n v="813.6"/>
    <n v="294343.39"/>
    <m/>
    <m/>
    <m/>
    <m/>
    <m/>
    <m/>
    <m/>
    <m/>
    <m/>
    <m/>
    <n v="0"/>
    <n v="6663"/>
    <n v="18.510000000000002"/>
    <n v="0"/>
  </r>
  <r>
    <x v="87"/>
    <x v="87"/>
    <x v="13"/>
    <x v="1"/>
    <x v="19"/>
    <x v="7943"/>
    <n v="388"/>
    <n v="2.16"/>
    <n v="97.2"/>
    <n v="1355.94"/>
    <n v="0"/>
    <m/>
    <m/>
    <m/>
    <m/>
    <m/>
    <m/>
    <m/>
    <m/>
    <m/>
    <m/>
    <m/>
    <m/>
    <m/>
    <m/>
    <n v="390"/>
    <n v="3522"/>
    <n v="19.57"/>
    <n v="26"/>
  </r>
  <r>
    <x v="124"/>
    <x v="124"/>
    <x v="6"/>
    <x v="12"/>
    <x v="6"/>
    <x v="4"/>
    <m/>
    <m/>
    <m/>
    <m/>
    <n v="0"/>
    <m/>
    <m/>
    <m/>
    <m/>
    <m/>
    <m/>
    <m/>
    <m/>
    <m/>
    <m/>
    <m/>
    <m/>
    <m/>
    <m/>
    <n v="0"/>
    <m/>
    <m/>
    <n v="0"/>
  </r>
  <r>
    <x v="35"/>
    <x v="35"/>
    <x v="11"/>
    <x v="1"/>
    <x v="21"/>
    <x v="695"/>
    <n v="25"/>
    <n v="0.09"/>
    <n v="7.38"/>
    <n v="164.61"/>
    <n v="18432.59"/>
    <n v="22837"/>
    <n v="79.3"/>
    <n v="768.02"/>
    <n v="222284.13"/>
    <m/>
    <m/>
    <m/>
    <m/>
    <m/>
    <m/>
    <m/>
    <m/>
    <m/>
    <m/>
    <n v="2949"/>
    <n v="23888"/>
    <n v="82.94"/>
    <n v="122.88"/>
  </r>
  <r>
    <x v="34"/>
    <x v="34"/>
    <x v="2"/>
    <x v="7"/>
    <x v="113"/>
    <x v="7944"/>
    <n v="87012"/>
    <n v="111.55"/>
    <n v="4588.4799999999996"/>
    <n v="277373.43"/>
    <n v="46751.34"/>
    <n v="41642"/>
    <n v="53.39"/>
    <n v="719.25"/>
    <n v="563788.43999999994"/>
    <m/>
    <m/>
    <m/>
    <m/>
    <m/>
    <m/>
    <m/>
    <m/>
    <m/>
    <m/>
    <n v="2145.58"/>
    <n v="23970"/>
    <n v="30.73"/>
    <n v="33.01"/>
  </r>
  <r>
    <x v="164"/>
    <x v="164"/>
    <x v="14"/>
    <x v="2"/>
    <x v="5"/>
    <x v="7945"/>
    <n v="120534"/>
    <n v="125.56"/>
    <n v="9014.9599999999991"/>
    <n v="670713.21"/>
    <n v="0"/>
    <m/>
    <m/>
    <m/>
    <m/>
    <m/>
    <m/>
    <m/>
    <m/>
    <m/>
    <m/>
    <m/>
    <m/>
    <m/>
    <m/>
    <n v="200738"/>
    <n v="15559"/>
    <n v="16.21"/>
    <n v="2509.23"/>
  </r>
  <r>
    <x v="147"/>
    <x v="147"/>
    <x v="13"/>
    <x v="2"/>
    <x v="30"/>
    <x v="7946"/>
    <n v="35328"/>
    <n v="61.33"/>
    <n v="3161.13"/>
    <n v="141112.62"/>
    <n v="32207.57"/>
    <n v="46442"/>
    <n v="80.63"/>
    <n v="670.99"/>
    <n v="388400.69"/>
    <m/>
    <m/>
    <m/>
    <m/>
    <m/>
    <m/>
    <m/>
    <m/>
    <m/>
    <m/>
    <n v="2194"/>
    <n v="24544"/>
    <n v="42.61"/>
    <n v="45.71"/>
  </r>
  <r>
    <x v="161"/>
    <x v="161"/>
    <x v="14"/>
    <x v="11"/>
    <x v="20"/>
    <x v="7947"/>
    <n v="898"/>
    <n v="1.25"/>
    <n v="55.03"/>
    <n v="3070.86"/>
    <n v="1806.98"/>
    <n v="2595"/>
    <n v="3.6"/>
    <n v="30.12"/>
    <n v="21790.959999999999"/>
    <m/>
    <m/>
    <m/>
    <m/>
    <m/>
    <m/>
    <m/>
    <m/>
    <m/>
    <m/>
    <n v="3387"/>
    <n v="29891"/>
    <n v="41.52"/>
    <n v="56.45"/>
  </r>
  <r>
    <x v="65"/>
    <x v="65"/>
    <x v="6"/>
    <x v="0"/>
    <x v="100"/>
    <x v="7948"/>
    <n v="38677"/>
    <n v="115.11"/>
    <n v="8782.86"/>
    <n v="228705.6"/>
    <n v="11318.14"/>
    <n v="14086"/>
    <n v="41.92"/>
    <m/>
    <m/>
    <m/>
    <m/>
    <m/>
    <m/>
    <m/>
    <m/>
    <m/>
    <m/>
    <m/>
    <m/>
    <n v="24300"/>
    <n v="5490"/>
    <n v="16.34"/>
    <n v="867.86"/>
  </r>
  <r>
    <x v="209"/>
    <x v="209"/>
    <x v="11"/>
    <x v="2"/>
    <x v="90"/>
    <x v="1444"/>
    <n v="51422"/>
    <n v="126.03"/>
    <n v="9571.76"/>
    <n v="302659.20000000001"/>
    <n v="0"/>
    <m/>
    <m/>
    <m/>
    <m/>
    <m/>
    <m/>
    <m/>
    <m/>
    <m/>
    <m/>
    <m/>
    <m/>
    <m/>
    <m/>
    <n v="116565"/>
    <n v="5544"/>
    <n v="13.59"/>
    <n v="3428.38"/>
  </r>
  <r>
    <x v="60"/>
    <x v="60"/>
    <x v="9"/>
    <x v="7"/>
    <x v="9"/>
    <x v="7949"/>
    <n v="42520"/>
    <n v="88.58"/>
    <n v="7362"/>
    <n v="273866.40000000002"/>
    <n v="0"/>
    <m/>
    <m/>
    <m/>
    <m/>
    <m/>
    <m/>
    <m/>
    <m/>
    <m/>
    <m/>
    <m/>
    <m/>
    <m/>
    <m/>
    <n v="0"/>
    <m/>
    <m/>
    <n v="0"/>
  </r>
  <r>
    <x v="168"/>
    <x v="168"/>
    <x v="6"/>
    <x v="2"/>
    <x v="37"/>
    <x v="7950"/>
    <n v="7044"/>
    <n v="18.34"/>
    <n v="1749.22"/>
    <n v="52056.75"/>
    <n v="6751"/>
    <n v="3744"/>
    <n v="9.75"/>
    <n v="210.97"/>
    <n v="81412.33"/>
    <m/>
    <m/>
    <m/>
    <m/>
    <m/>
    <m/>
    <m/>
    <m/>
    <m/>
    <m/>
    <n v="4615.17"/>
    <n v="6018"/>
    <n v="15.67"/>
    <n v="144.22"/>
  </r>
  <r>
    <x v="217"/>
    <x v="217"/>
    <x v="0"/>
    <x v="7"/>
    <x v="144"/>
    <x v="7951"/>
    <n v="123343"/>
    <n v="125.35"/>
    <n v="12639.51"/>
    <n v="963889.2"/>
    <n v="0"/>
    <m/>
    <m/>
    <m/>
    <m/>
    <m/>
    <m/>
    <m/>
    <m/>
    <m/>
    <m/>
    <m/>
    <m/>
    <m/>
    <m/>
    <n v="214530"/>
    <n v="15760"/>
    <n v="16.02"/>
    <n v="2616.2199999999998"/>
  </r>
  <r>
    <x v="169"/>
    <x v="169"/>
    <x v="3"/>
    <x v="2"/>
    <x v="20"/>
    <x v="7952"/>
    <n v="26689"/>
    <n v="37.07"/>
    <n v="2717.33"/>
    <n v="151627.20000000001"/>
    <n v="54048.5"/>
    <n v="29663"/>
    <n v="41.2"/>
    <n v="900.81"/>
    <n v="651787.04"/>
    <m/>
    <m/>
    <m/>
    <m/>
    <m/>
    <m/>
    <m/>
    <m/>
    <m/>
    <m/>
    <n v="217.23"/>
    <n v="14605"/>
    <n v="20.28"/>
    <n v="3.62"/>
  </r>
  <r>
    <x v="182"/>
    <x v="182"/>
    <x v="14"/>
    <x v="7"/>
    <x v="81"/>
    <x v="7953"/>
    <n v="17523"/>
    <n v="47.1"/>
    <n v="4227.16"/>
    <n v="121869.06"/>
    <n v="0"/>
    <m/>
    <m/>
    <m/>
    <m/>
    <m/>
    <m/>
    <m/>
    <m/>
    <m/>
    <n v="4900"/>
    <n v="16122"/>
    <n v="43.34"/>
    <n v="158"/>
    <n v="109681.60000000001"/>
    <n v="855.56"/>
    <n v="1531"/>
    <n v="4.12"/>
    <n v="27.6"/>
  </r>
  <r>
    <x v="152"/>
    <x v="152"/>
    <x v="2"/>
    <x v="1"/>
    <x v="28"/>
    <x v="7954"/>
    <n v="635"/>
    <n v="4.41"/>
    <n v="216.83"/>
    <n v="2419.86"/>
    <n v="0"/>
    <m/>
    <m/>
    <m/>
    <m/>
    <m/>
    <m/>
    <m/>
    <m/>
    <m/>
    <m/>
    <m/>
    <m/>
    <m/>
    <m/>
    <n v="1161.69"/>
    <n v="2326"/>
    <n v="16.149999999999999"/>
    <n v="96.81"/>
  </r>
  <r>
    <x v="66"/>
    <x v="66"/>
    <x v="10"/>
    <x v="28"/>
    <x v="6"/>
    <x v="0"/>
    <n v="0"/>
    <n v="0"/>
    <n v="0"/>
    <n v="0"/>
    <n v="0"/>
    <n v="0"/>
    <n v="0"/>
    <m/>
    <m/>
    <m/>
    <m/>
    <m/>
    <m/>
    <m/>
    <m/>
    <m/>
    <m/>
    <m/>
    <m/>
    <n v="0"/>
    <n v="0"/>
    <n v="0"/>
    <n v="0"/>
  </r>
  <r>
    <x v="76"/>
    <x v="76"/>
    <x v="9"/>
    <x v="17"/>
    <x v="116"/>
    <x v="7955"/>
    <n v="45223"/>
    <n v="27.71"/>
    <n v="1330.26"/>
    <n v="168251.88"/>
    <n v="121856.08"/>
    <n v="158493"/>
    <n v="97.12"/>
    <n v="896"/>
    <n v="1469499.01"/>
    <m/>
    <m/>
    <m/>
    <m/>
    <m/>
    <m/>
    <m/>
    <m/>
    <m/>
    <m/>
    <n v="1415541"/>
    <n v="59727"/>
    <n v="36.6"/>
    <n v="10408.39"/>
  </r>
  <r>
    <x v="140"/>
    <x v="140"/>
    <x v="5"/>
    <x v="7"/>
    <x v="9"/>
    <x v="7956"/>
    <n v="44115"/>
    <n v="91.91"/>
    <n v="2880.5"/>
    <n v="107154.6"/>
    <n v="16885.55"/>
    <n v="18087"/>
    <n v="37.68"/>
    <n v="422.14"/>
    <n v="203627.89"/>
    <m/>
    <m/>
    <m/>
    <m/>
    <m/>
    <m/>
    <m/>
    <m/>
    <m/>
    <m/>
    <n v="147785"/>
    <n v="10627"/>
    <n v="22.14"/>
    <n v="3694.63"/>
  </r>
  <r>
    <x v="199"/>
    <x v="199"/>
    <x v="15"/>
    <x v="7"/>
    <x v="9"/>
    <x v="7957"/>
    <n v="45758"/>
    <n v="95.33"/>
    <n v="7840"/>
    <n v="291648"/>
    <n v="0"/>
    <m/>
    <m/>
    <m/>
    <m/>
    <m/>
    <m/>
    <m/>
    <m/>
    <m/>
    <m/>
    <m/>
    <m/>
    <m/>
    <m/>
    <n v="4344.8900000000003"/>
    <n v="74442"/>
    <n v="155.09"/>
    <n v="108.62"/>
  </r>
  <r>
    <x v="6"/>
    <x v="6"/>
    <x v="1"/>
    <x v="7"/>
    <x v="95"/>
    <x v="7958"/>
    <n v="206237"/>
    <n v="104.8"/>
    <n v="10054.49"/>
    <n v="1533511.41"/>
    <n v="0"/>
    <m/>
    <m/>
    <m/>
    <m/>
    <m/>
    <m/>
    <m/>
    <m/>
    <m/>
    <n v="337"/>
    <n v="406"/>
    <n v="0.21"/>
    <n v="2"/>
    <n v="7543.41"/>
    <n v="1725763"/>
    <n v="222018"/>
    <n v="112.81"/>
    <n v="10522.95"/>
  </r>
  <r>
    <x v="129"/>
    <x v="129"/>
    <x v="4"/>
    <x v="4"/>
    <x v="100"/>
    <x v="7959"/>
    <n v="17538"/>
    <n v="52.2"/>
    <n v="4260"/>
    <n v="110930.4"/>
    <n v="0"/>
    <m/>
    <m/>
    <m/>
    <m/>
    <m/>
    <m/>
    <m/>
    <m/>
    <m/>
    <n v="10185"/>
    <n v="22137"/>
    <n v="65.88"/>
    <n v="363"/>
    <n v="227981.04"/>
    <n v="1025"/>
    <n v="15832"/>
    <n v="47.12"/>
    <n v="36.61"/>
  </r>
  <r>
    <x v="159"/>
    <x v="159"/>
    <x v="14"/>
    <x v="0"/>
    <x v="94"/>
    <x v="7960"/>
    <n v="16336"/>
    <n v="71.650000000000006"/>
    <n v="8795.2099999999991"/>
    <n v="155411.37"/>
    <n v="2773.04"/>
    <n v="2094"/>
    <n v="9.18"/>
    <n v="145.94999999999999"/>
    <n v="33440.870000000003"/>
    <m/>
    <m/>
    <m/>
    <m/>
    <m/>
    <m/>
    <m/>
    <m/>
    <m/>
    <m/>
    <n v="90300"/>
    <n v="15185"/>
    <n v="66.599999999999994"/>
    <n v="4752.63"/>
  </r>
  <r>
    <x v="211"/>
    <x v="211"/>
    <x v="1"/>
    <x v="7"/>
    <x v="15"/>
    <x v="7961"/>
    <n v="35927"/>
    <n v="83.16"/>
    <n v="9934.5300000000007"/>
    <n v="332607.99"/>
    <n v="0"/>
    <m/>
    <m/>
    <m/>
    <m/>
    <m/>
    <m/>
    <m/>
    <m/>
    <m/>
    <m/>
    <m/>
    <m/>
    <m/>
    <m/>
    <n v="1028.8699999999999"/>
    <n v="2518"/>
    <n v="5.83"/>
    <n v="28.58"/>
  </r>
  <r>
    <x v="117"/>
    <x v="117"/>
    <x v="9"/>
    <x v="18"/>
    <x v="28"/>
    <x v="4"/>
    <m/>
    <m/>
    <m/>
    <m/>
    <n v="0"/>
    <m/>
    <m/>
    <m/>
    <m/>
    <m/>
    <m/>
    <m/>
    <m/>
    <m/>
    <m/>
    <m/>
    <m/>
    <m/>
    <m/>
    <n v="2112.16"/>
    <n v="4669"/>
    <n v="32.42"/>
    <n v="176.01"/>
  </r>
  <r>
    <x v="183"/>
    <x v="183"/>
    <x v="11"/>
    <x v="3"/>
    <x v="7"/>
    <x v="4"/>
    <m/>
    <m/>
    <m/>
    <m/>
    <n v="0"/>
    <m/>
    <m/>
    <m/>
    <m/>
    <m/>
    <m/>
    <m/>
    <m/>
    <m/>
    <m/>
    <m/>
    <m/>
    <m/>
    <m/>
    <n v="0"/>
    <m/>
    <m/>
    <n v="0"/>
  </r>
  <r>
    <x v="44"/>
    <x v="44"/>
    <x v="10"/>
    <x v="5"/>
    <x v="111"/>
    <x v="7962"/>
    <n v="9142"/>
    <n v="15.55"/>
    <n v="1633.45"/>
    <n v="74436.27"/>
    <n v="12821.53"/>
    <n v="17879"/>
    <n v="30.41"/>
    <n v="261.66000000000003"/>
    <n v="154618.71"/>
    <m/>
    <m/>
    <m/>
    <m/>
    <m/>
    <m/>
    <m/>
    <m/>
    <m/>
    <m/>
    <n v="1770"/>
    <n v="11492"/>
    <n v="19.54"/>
    <n v="36.119999999999997"/>
  </r>
  <r>
    <x v="42"/>
    <x v="42"/>
    <x v="5"/>
    <x v="12"/>
    <x v="6"/>
    <x v="4"/>
    <m/>
    <m/>
    <m/>
    <m/>
    <n v="0"/>
    <m/>
    <m/>
    <m/>
    <m/>
    <m/>
    <m/>
    <m/>
    <m/>
    <m/>
    <m/>
    <m/>
    <m/>
    <m/>
    <m/>
    <n v="0"/>
    <m/>
    <m/>
    <n v="0"/>
  </r>
  <r>
    <x v="161"/>
    <x v="161"/>
    <x v="7"/>
    <x v="22"/>
    <x v="56"/>
    <x v="7963"/>
    <n v="3769"/>
    <n v="2.62"/>
    <n v="342.33"/>
    <n v="38204.400000000001"/>
    <n v="0"/>
    <m/>
    <m/>
    <m/>
    <m/>
    <m/>
    <m/>
    <m/>
    <m/>
    <m/>
    <m/>
    <m/>
    <m/>
    <m/>
    <m/>
    <n v="1881"/>
    <n v="15876"/>
    <n v="11.03"/>
    <n v="15.68"/>
  </r>
  <r>
    <x v="75"/>
    <x v="75"/>
    <x v="5"/>
    <x v="2"/>
    <x v="42"/>
    <x v="7964"/>
    <n v="17548"/>
    <n v="48.74"/>
    <n v="2986.47"/>
    <n v="83322.42"/>
    <n v="20377.3"/>
    <n v="21202"/>
    <n v="58.89"/>
    <n v="679.24"/>
    <n v="245736.02"/>
    <m/>
    <m/>
    <m/>
    <m/>
    <m/>
    <m/>
    <m/>
    <m/>
    <m/>
    <m/>
    <n v="65500"/>
    <n v="2954"/>
    <n v="8.2100000000000009"/>
    <n v="2183.33"/>
  </r>
  <r>
    <x v="122"/>
    <x v="122"/>
    <x v="5"/>
    <x v="6"/>
    <x v="76"/>
    <x v="7965"/>
    <n v="12355"/>
    <n v="22.88"/>
    <n v="1191.93"/>
    <n v="49882.41"/>
    <n v="13564.5"/>
    <n v="16267"/>
    <n v="30.12"/>
    <n v="301.43"/>
    <n v="163578.38"/>
    <m/>
    <m/>
    <m/>
    <m/>
    <m/>
    <m/>
    <m/>
    <m/>
    <m/>
    <m/>
    <n v="3575.39"/>
    <n v="67806"/>
    <n v="125.57"/>
    <n v="79.45"/>
  </r>
  <r>
    <x v="45"/>
    <x v="45"/>
    <x v="13"/>
    <x v="1"/>
    <x v="71"/>
    <x v="4"/>
    <m/>
    <m/>
    <m/>
    <m/>
    <n v="0"/>
    <m/>
    <m/>
    <m/>
    <m/>
    <m/>
    <m/>
    <m/>
    <m/>
    <m/>
    <m/>
    <m/>
    <m/>
    <m/>
    <m/>
    <n v="379.96"/>
    <n v="2059"/>
    <n v="34.32"/>
    <n v="75.989999999999995"/>
  </r>
  <r>
    <x v="91"/>
    <x v="91"/>
    <x v="1"/>
    <x v="18"/>
    <x v="7"/>
    <x v="7966"/>
    <n v="3241"/>
    <n v="135.04"/>
    <n v="15192.5"/>
    <n v="28258.05"/>
    <n v="0"/>
    <m/>
    <m/>
    <m/>
    <m/>
    <m/>
    <m/>
    <m/>
    <m/>
    <m/>
    <n v="2181"/>
    <n v="3301"/>
    <n v="137.54"/>
    <n v="1090"/>
    <n v="48819.5"/>
    <n v="26500"/>
    <n v="728"/>
    <n v="30.33"/>
    <n v="13250"/>
  </r>
  <r>
    <x v="143"/>
    <x v="143"/>
    <x v="5"/>
    <x v="1"/>
    <x v="31"/>
    <x v="496"/>
    <n v="272"/>
    <n v="1.1299999999999999"/>
    <n v="34.049999999999997"/>
    <n v="633.33000000000004"/>
    <n v="357"/>
    <n v="488"/>
    <n v="2.0299999999999998"/>
    <n v="17.850000000000001"/>
    <n v="4305.17"/>
    <m/>
    <m/>
    <m/>
    <m/>
    <m/>
    <m/>
    <m/>
    <m/>
    <m/>
    <m/>
    <n v="823.47"/>
    <n v="1622"/>
    <n v="6.76"/>
    <n v="41.17"/>
  </r>
  <r>
    <x v="117"/>
    <x v="117"/>
    <x v="8"/>
    <x v="1"/>
    <x v="71"/>
    <x v="4"/>
    <m/>
    <m/>
    <m/>
    <m/>
    <n v="0"/>
    <m/>
    <m/>
    <m/>
    <m/>
    <m/>
    <m/>
    <m/>
    <m/>
    <m/>
    <m/>
    <m/>
    <m/>
    <m/>
    <m/>
    <n v="124.32"/>
    <n v="581"/>
    <n v="9.68"/>
    <n v="24.86"/>
  </r>
  <r>
    <x v="52"/>
    <x v="52"/>
    <x v="1"/>
    <x v="2"/>
    <x v="64"/>
    <x v="7967"/>
    <n v="16314"/>
    <n v="18.13"/>
    <n v="1792.17"/>
    <n v="125004.09"/>
    <n v="39216.29"/>
    <n v="46060"/>
    <n v="51.18"/>
    <m/>
    <m/>
    <m/>
    <m/>
    <m/>
    <m/>
    <m/>
    <m/>
    <m/>
    <m/>
    <m/>
    <m/>
    <n v="3793"/>
    <n v="17179"/>
    <n v="19.09"/>
    <n v="50.57"/>
  </r>
  <r>
    <x v="124"/>
    <x v="124"/>
    <x v="13"/>
    <x v="12"/>
    <x v="6"/>
    <x v="4"/>
    <m/>
    <m/>
    <m/>
    <m/>
    <n v="0"/>
    <m/>
    <m/>
    <m/>
    <m/>
    <m/>
    <m/>
    <m/>
    <m/>
    <m/>
    <m/>
    <m/>
    <m/>
    <m/>
    <m/>
    <n v="0"/>
    <m/>
    <m/>
    <n v="0"/>
  </r>
  <r>
    <x v="100"/>
    <x v="100"/>
    <x v="13"/>
    <x v="12"/>
    <x v="6"/>
    <x v="4"/>
    <m/>
    <m/>
    <m/>
    <m/>
    <n v="0"/>
    <m/>
    <m/>
    <m/>
    <m/>
    <m/>
    <m/>
    <m/>
    <m/>
    <m/>
    <m/>
    <m/>
    <m/>
    <m/>
    <m/>
    <n v="0"/>
    <m/>
    <m/>
    <n v="0"/>
  </r>
  <r>
    <x v="40"/>
    <x v="40"/>
    <x v="4"/>
    <x v="19"/>
    <x v="91"/>
    <x v="7968"/>
    <n v="40376"/>
    <n v="62.31"/>
    <n v="4085.93"/>
    <n v="205195.2"/>
    <n v="18856.45"/>
    <n v="15898"/>
    <n v="24.53"/>
    <n v="349.19"/>
    <n v="227395.59"/>
    <m/>
    <m/>
    <m/>
    <m/>
    <m/>
    <m/>
    <m/>
    <m/>
    <m/>
    <m/>
    <n v="182774"/>
    <n v="16623"/>
    <n v="25.65"/>
    <n v="3384.7"/>
  </r>
  <r>
    <x v="152"/>
    <x v="152"/>
    <x v="15"/>
    <x v="1"/>
    <x v="28"/>
    <x v="7969"/>
    <n v="886"/>
    <n v="6.15"/>
    <n v="343.5"/>
    <n v="3833.46"/>
    <n v="0"/>
    <m/>
    <m/>
    <m/>
    <m/>
    <m/>
    <m/>
    <m/>
    <m/>
    <m/>
    <m/>
    <m/>
    <m/>
    <m/>
    <m/>
    <n v="844.86"/>
    <n v="3217"/>
    <n v="22.34"/>
    <n v="70.41"/>
  </r>
  <r>
    <x v="38"/>
    <x v="38"/>
    <x v="11"/>
    <x v="12"/>
    <x v="68"/>
    <x v="7970"/>
    <n v="9277"/>
    <n v="48.32"/>
    <n v="4835.4399999999996"/>
    <n v="71951.31"/>
    <n v="0"/>
    <m/>
    <m/>
    <m/>
    <m/>
    <m/>
    <m/>
    <m/>
    <m/>
    <m/>
    <m/>
    <m/>
    <m/>
    <m/>
    <m/>
    <n v="218"/>
    <n v="2610"/>
    <n v="13.59"/>
    <n v="13.63"/>
  </r>
  <r>
    <x v="156"/>
    <x v="156"/>
    <x v="12"/>
    <x v="5"/>
    <x v="21"/>
    <x v="4"/>
    <m/>
    <m/>
    <m/>
    <m/>
    <n v="0"/>
    <m/>
    <m/>
    <m/>
    <m/>
    <m/>
    <m/>
    <m/>
    <m/>
    <m/>
    <m/>
    <m/>
    <m/>
    <m/>
    <m/>
    <n v="0"/>
    <m/>
    <m/>
    <n v="0"/>
  </r>
  <r>
    <x v="122"/>
    <x v="122"/>
    <x v="15"/>
    <x v="5"/>
    <x v="20"/>
    <x v="7971"/>
    <n v="91085"/>
    <n v="126.51"/>
    <n v="10728"/>
    <n v="598622.4"/>
    <n v="0"/>
    <m/>
    <m/>
    <m/>
    <m/>
    <m/>
    <m/>
    <m/>
    <m/>
    <m/>
    <m/>
    <m/>
    <m/>
    <m/>
    <m/>
    <n v="2204.17"/>
    <n v="45403"/>
    <n v="63.06"/>
    <n v="36.74"/>
  </r>
  <r>
    <x v="186"/>
    <x v="186"/>
    <x v="7"/>
    <x v="2"/>
    <x v="31"/>
    <x v="7972"/>
    <n v="10849"/>
    <n v="45.2"/>
    <n v="3871.8"/>
    <n v="72015.48"/>
    <n v="8409.31"/>
    <n v="7926"/>
    <n v="33.03"/>
    <n v="420.47"/>
    <n v="101410.41"/>
    <m/>
    <m/>
    <m/>
    <m/>
    <m/>
    <m/>
    <m/>
    <m/>
    <m/>
    <m/>
    <n v="0"/>
    <m/>
    <m/>
    <n v="0"/>
  </r>
  <r>
    <x v="122"/>
    <x v="122"/>
    <x v="4"/>
    <x v="2"/>
    <x v="15"/>
    <x v="7973"/>
    <n v="6156"/>
    <n v="14.25"/>
    <n v="676.14"/>
    <n v="22637.13"/>
    <n v="8112.51"/>
    <n v="11418"/>
    <n v="26.43"/>
    <n v="225.35"/>
    <n v="97831.22"/>
    <m/>
    <m/>
    <m/>
    <m/>
    <m/>
    <m/>
    <m/>
    <m/>
    <m/>
    <m/>
    <n v="252.28"/>
    <n v="4163"/>
    <n v="9.64"/>
    <n v="7.01"/>
  </r>
  <r>
    <x v="98"/>
    <x v="98"/>
    <x v="12"/>
    <x v="4"/>
    <x v="131"/>
    <x v="7974"/>
    <n v="234895"/>
    <n v="90.62"/>
    <n v="5706.67"/>
    <n v="1146355.2"/>
    <n v="191993.21"/>
    <n v="177818"/>
    <n v="68.599999999999994"/>
    <n v="888.86"/>
    <n v="2315303.7200000002"/>
    <m/>
    <m/>
    <m/>
    <m/>
    <m/>
    <m/>
    <m/>
    <m/>
    <m/>
    <m/>
    <n v="0"/>
    <m/>
    <m/>
    <n v="0"/>
  </r>
  <r>
    <x v="50"/>
    <x v="50"/>
    <x v="1"/>
    <x v="1"/>
    <x v="12"/>
    <x v="5149"/>
    <n v="42"/>
    <n v="0.25"/>
    <n v="18.07"/>
    <n v="235.29"/>
    <n v="0"/>
    <m/>
    <m/>
    <m/>
    <m/>
    <m/>
    <m/>
    <m/>
    <m/>
    <m/>
    <m/>
    <m/>
    <m/>
    <m/>
    <m/>
    <n v="0"/>
    <m/>
    <m/>
    <n v="0"/>
  </r>
  <r>
    <x v="76"/>
    <x v="76"/>
    <x v="9"/>
    <x v="3"/>
    <x v="6"/>
    <x v="1379"/>
    <n v="35"/>
    <n v="0.36"/>
    <n v="16"/>
    <n v="119.04"/>
    <n v="6132.88"/>
    <n v="7150"/>
    <n v="74.48"/>
    <n v="766.61"/>
    <n v="73958.25"/>
    <m/>
    <m/>
    <m/>
    <m/>
    <m/>
    <m/>
    <m/>
    <m/>
    <m/>
    <m/>
    <n v="98447"/>
    <n v="3968"/>
    <n v="41.33"/>
    <n v="12305.88"/>
  </r>
  <r>
    <x v="3"/>
    <x v="3"/>
    <x v="5"/>
    <x v="28"/>
    <x v="6"/>
    <x v="4"/>
    <m/>
    <m/>
    <m/>
    <m/>
    <n v="0"/>
    <m/>
    <m/>
    <m/>
    <m/>
    <m/>
    <m/>
    <m/>
    <m/>
    <m/>
    <m/>
    <m/>
    <m/>
    <m/>
    <m/>
    <n v="0"/>
    <m/>
    <m/>
    <n v="0"/>
  </r>
  <r>
    <x v="167"/>
    <x v="167"/>
    <x v="9"/>
    <x v="1"/>
    <x v="28"/>
    <x v="4"/>
    <m/>
    <m/>
    <m/>
    <m/>
    <n v="0"/>
    <m/>
    <m/>
    <m/>
    <m/>
    <m/>
    <m/>
    <m/>
    <m/>
    <m/>
    <m/>
    <m/>
    <m/>
    <m/>
    <m/>
    <n v="0"/>
    <m/>
    <m/>
    <n v="0"/>
  </r>
  <r>
    <x v="23"/>
    <x v="23"/>
    <x v="15"/>
    <x v="2"/>
    <x v="21"/>
    <x v="7975"/>
    <n v="18779"/>
    <n v="65.2"/>
    <n v="4486.67"/>
    <n v="100142.39999999999"/>
    <n v="11749.76"/>
    <n v="17708"/>
    <n v="61.49"/>
    <n v="489.57"/>
    <n v="141693.85"/>
    <m/>
    <m/>
    <m/>
    <m/>
    <m/>
    <m/>
    <m/>
    <m/>
    <m/>
    <m/>
    <n v="520"/>
    <n v="5065"/>
    <n v="17.59"/>
    <n v="21.67"/>
  </r>
  <r>
    <x v="57"/>
    <x v="57"/>
    <x v="10"/>
    <x v="1"/>
    <x v="1"/>
    <x v="0"/>
    <n v="0"/>
    <n v="0"/>
    <n v="0"/>
    <n v="0"/>
    <n v="0"/>
    <n v="0"/>
    <n v="0"/>
    <m/>
    <m/>
    <m/>
    <m/>
    <m/>
    <m/>
    <m/>
    <m/>
    <m/>
    <m/>
    <m/>
    <m/>
    <n v="60900"/>
    <n v="5421"/>
    <n v="75.290000000000006"/>
    <n v="10150"/>
  </r>
  <r>
    <x v="6"/>
    <x v="6"/>
    <x v="14"/>
    <x v="4"/>
    <x v="21"/>
    <x v="7976"/>
    <n v="12950"/>
    <n v="44.97"/>
    <n v="2778.63"/>
    <n v="62018.91"/>
    <n v="6690.59"/>
    <n v="6172"/>
    <n v="21.43"/>
    <n v="278.77"/>
    <n v="80683.850000000006"/>
    <m/>
    <m/>
    <m/>
    <m/>
    <m/>
    <m/>
    <m/>
    <m/>
    <m/>
    <m/>
    <n v="143029"/>
    <n v="13935"/>
    <n v="48.39"/>
    <n v="5959.54"/>
  </r>
  <r>
    <x v="22"/>
    <x v="22"/>
    <x v="8"/>
    <x v="14"/>
    <x v="123"/>
    <x v="7977"/>
    <n v="23667"/>
    <n v="48.1"/>
    <n v="4095.61"/>
    <n v="156165.6"/>
    <n v="14722.6"/>
    <n v="15908"/>
    <n v="32.33"/>
    <n v="359.09"/>
    <n v="177544.24"/>
    <m/>
    <m/>
    <m/>
    <m/>
    <m/>
    <m/>
    <m/>
    <m/>
    <m/>
    <m/>
    <n v="112.02"/>
    <n v="12024"/>
    <n v="24.44"/>
    <n v="2.73"/>
  </r>
  <r>
    <x v="177"/>
    <x v="177"/>
    <x v="12"/>
    <x v="1"/>
    <x v="6"/>
    <x v="4"/>
    <m/>
    <m/>
    <m/>
    <m/>
    <n v="0"/>
    <m/>
    <m/>
    <m/>
    <m/>
    <m/>
    <m/>
    <m/>
    <m/>
    <m/>
    <m/>
    <m/>
    <m/>
    <m/>
    <m/>
    <n v="547380"/>
    <n v="45744"/>
    <n v="476.5"/>
    <n v="68422.5"/>
  </r>
  <r>
    <x v="134"/>
    <x v="134"/>
    <x v="17"/>
    <x v="1"/>
    <x v="71"/>
    <x v="4"/>
    <m/>
    <m/>
    <m/>
    <m/>
    <n v="0"/>
    <m/>
    <m/>
    <m/>
    <m/>
    <m/>
    <m/>
    <m/>
    <m/>
    <m/>
    <m/>
    <m/>
    <m/>
    <m/>
    <m/>
    <n v="0"/>
    <m/>
    <m/>
    <n v="0"/>
  </r>
  <r>
    <x v="52"/>
    <x v="52"/>
    <x v="4"/>
    <x v="1"/>
    <x v="21"/>
    <x v="0"/>
    <n v="0"/>
    <n v="0"/>
    <n v="0"/>
    <n v="0"/>
    <n v="0"/>
    <n v="0"/>
    <n v="0"/>
    <m/>
    <m/>
    <m/>
    <m/>
    <m/>
    <m/>
    <m/>
    <m/>
    <m/>
    <m/>
    <m/>
    <m/>
    <n v="0"/>
    <n v="0"/>
    <n v="0"/>
    <n v="0"/>
  </r>
  <r>
    <x v="118"/>
    <x v="118"/>
    <x v="11"/>
    <x v="7"/>
    <x v="70"/>
    <x v="7978"/>
    <n v="28521"/>
    <n v="44.84"/>
    <n v="2861.25"/>
    <n v="141030.78"/>
    <n v="10768"/>
    <n v="12222"/>
    <n v="19.22"/>
    <n v="203.17"/>
    <n v="129854.54"/>
    <m/>
    <m/>
    <m/>
    <m/>
    <m/>
    <m/>
    <m/>
    <m/>
    <m/>
    <m/>
    <n v="89800"/>
    <n v="6414"/>
    <n v="10.08"/>
    <n v="1694.34"/>
  </r>
  <r>
    <x v="230"/>
    <x v="230"/>
    <x v="4"/>
    <x v="2"/>
    <x v="2"/>
    <x v="7979"/>
    <n v="44757"/>
    <n v="58.28"/>
    <n v="3902.5"/>
    <n v="232276.8"/>
    <n v="0"/>
    <m/>
    <m/>
    <m/>
    <m/>
    <m/>
    <m/>
    <m/>
    <m/>
    <m/>
    <m/>
    <m/>
    <m/>
    <m/>
    <m/>
    <n v="600.98"/>
    <n v="2247"/>
    <n v="2.93"/>
    <n v="9.39"/>
  </r>
  <r>
    <x v="33"/>
    <x v="33"/>
    <x v="15"/>
    <x v="7"/>
    <x v="42"/>
    <x v="7980"/>
    <n v="35627"/>
    <n v="98.96"/>
    <n v="11799.17"/>
    <n v="329196.75"/>
    <n v="0"/>
    <n v="0"/>
    <n v="0"/>
    <m/>
    <m/>
    <m/>
    <m/>
    <m/>
    <m/>
    <m/>
    <m/>
    <m/>
    <m/>
    <m/>
    <m/>
    <n v="88558"/>
    <n v="11327"/>
    <n v="31.46"/>
    <n v="2951.93"/>
  </r>
  <r>
    <x v="234"/>
    <x v="234"/>
    <x v="13"/>
    <x v="2"/>
    <x v="20"/>
    <x v="7981"/>
    <n v="100008"/>
    <n v="138.9"/>
    <n v="9422.0300000000007"/>
    <n v="525749.46"/>
    <n v="0"/>
    <m/>
    <m/>
    <m/>
    <m/>
    <m/>
    <m/>
    <m/>
    <m/>
    <m/>
    <m/>
    <m/>
    <m/>
    <m/>
    <m/>
    <n v="1.34"/>
    <n v="15588"/>
    <n v="21.65"/>
    <n v="0.02"/>
  </r>
  <r>
    <x v="41"/>
    <x v="41"/>
    <x v="7"/>
    <x v="7"/>
    <x v="57"/>
    <x v="7982"/>
    <n v="7612"/>
    <n v="15.1"/>
    <n v="1239.74"/>
    <n v="48424.17"/>
    <n v="8291.9500000000007"/>
    <n v="9123"/>
    <n v="18.100000000000001"/>
    <m/>
    <m/>
    <m/>
    <m/>
    <m/>
    <m/>
    <m/>
    <m/>
    <m/>
    <m/>
    <m/>
    <m/>
    <n v="2040"/>
    <n v="4698"/>
    <n v="9.32"/>
    <n v="48.57"/>
  </r>
  <r>
    <x v="122"/>
    <x v="122"/>
    <x v="12"/>
    <x v="6"/>
    <x v="76"/>
    <x v="7983"/>
    <n v="10354"/>
    <n v="19.170000000000002"/>
    <n v="1132.69"/>
    <n v="47403.03"/>
    <n v="24056.26"/>
    <n v="26057"/>
    <n v="48.25"/>
    <n v="534.58000000000004"/>
    <n v="290101.61"/>
    <m/>
    <m/>
    <m/>
    <m/>
    <m/>
    <m/>
    <m/>
    <m/>
    <m/>
    <m/>
    <n v="3500.5"/>
    <n v="42999"/>
    <n v="79.63"/>
    <n v="77.790000000000006"/>
  </r>
  <r>
    <x v="42"/>
    <x v="42"/>
    <x v="12"/>
    <x v="12"/>
    <x v="6"/>
    <x v="4"/>
    <m/>
    <m/>
    <m/>
    <m/>
    <n v="0"/>
    <m/>
    <m/>
    <m/>
    <m/>
    <m/>
    <m/>
    <m/>
    <m/>
    <m/>
    <m/>
    <m/>
    <m/>
    <m/>
    <m/>
    <n v="0"/>
    <m/>
    <m/>
    <n v="0"/>
  </r>
  <r>
    <x v="196"/>
    <x v="196"/>
    <x v="8"/>
    <x v="1"/>
    <x v="28"/>
    <x v="0"/>
    <n v="0"/>
    <n v="0"/>
    <n v="0"/>
    <n v="0"/>
    <n v="0"/>
    <n v="0"/>
    <n v="0"/>
    <n v="0"/>
    <n v="0"/>
    <m/>
    <m/>
    <m/>
    <m/>
    <m/>
    <m/>
    <m/>
    <m/>
    <m/>
    <m/>
    <n v="62300"/>
    <n v="2427"/>
    <n v="16.850000000000001"/>
    <n v="5191.67"/>
  </r>
  <r>
    <x v="147"/>
    <x v="147"/>
    <x v="11"/>
    <x v="5"/>
    <x v="87"/>
    <x v="7984"/>
    <n v="194524"/>
    <n v="124.69"/>
    <n v="7818.46"/>
    <n v="945252"/>
    <n v="8378"/>
    <n v="13901"/>
    <n v="8.91"/>
    <m/>
    <m/>
    <m/>
    <m/>
    <m/>
    <m/>
    <m/>
    <m/>
    <m/>
    <m/>
    <m/>
    <m/>
    <n v="3968"/>
    <n v="42785"/>
    <n v="27.43"/>
    <n v="30.52"/>
  </r>
  <r>
    <x v="59"/>
    <x v="59"/>
    <x v="6"/>
    <x v="7"/>
    <x v="21"/>
    <x v="7985"/>
    <n v="33936"/>
    <n v="117.83"/>
    <n v="9205.7099999999991"/>
    <n v="205471.41"/>
    <n v="0"/>
    <m/>
    <m/>
    <m/>
    <m/>
    <m/>
    <m/>
    <m/>
    <m/>
    <m/>
    <m/>
    <m/>
    <m/>
    <m/>
    <m/>
    <n v="64901.74"/>
    <n v="4416"/>
    <n v="15.33"/>
    <n v="2704.24"/>
  </r>
  <r>
    <x v="142"/>
    <x v="142"/>
    <x v="14"/>
    <x v="2"/>
    <x v="2"/>
    <x v="7986"/>
    <n v="96141"/>
    <n v="125.18"/>
    <n v="9429.69"/>
    <n v="561255"/>
    <n v="0"/>
    <m/>
    <m/>
    <m/>
    <m/>
    <m/>
    <m/>
    <m/>
    <m/>
    <m/>
    <m/>
    <m/>
    <m/>
    <m/>
    <m/>
    <n v="103200"/>
    <n v="7341"/>
    <n v="9.56"/>
    <n v="1612.5"/>
  </r>
  <r>
    <x v="11"/>
    <x v="11"/>
    <x v="9"/>
    <x v="1"/>
    <x v="11"/>
    <x v="7987"/>
    <n v="1381"/>
    <n v="11.51"/>
    <n v="1797"/>
    <n v="16712.099999999999"/>
    <n v="0"/>
    <m/>
    <m/>
    <m/>
    <m/>
    <m/>
    <m/>
    <m/>
    <m/>
    <m/>
    <m/>
    <m/>
    <m/>
    <m/>
    <m/>
    <n v="76353"/>
    <n v="4657"/>
    <n v="38.81"/>
    <n v="7635.3"/>
  </r>
  <r>
    <x v="175"/>
    <x v="175"/>
    <x v="2"/>
    <x v="7"/>
    <x v="2"/>
    <x v="7988"/>
    <n v="15281"/>
    <n v="19.899999999999999"/>
    <n v="154.91"/>
    <n v="9220.02"/>
    <n v="7726"/>
    <n v="19313"/>
    <n v="25.15"/>
    <m/>
    <m/>
    <m/>
    <m/>
    <m/>
    <m/>
    <m/>
    <m/>
    <m/>
    <m/>
    <m/>
    <m/>
    <n v="0"/>
    <m/>
    <m/>
    <n v="0"/>
  </r>
  <r>
    <x v="64"/>
    <x v="64"/>
    <x v="14"/>
    <x v="2"/>
    <x v="9"/>
    <x v="7989"/>
    <n v="73514"/>
    <n v="153.15"/>
    <n v="9607.5"/>
    <n v="357399"/>
    <n v="0"/>
    <m/>
    <m/>
    <m/>
    <m/>
    <m/>
    <m/>
    <m/>
    <m/>
    <m/>
    <m/>
    <m/>
    <m/>
    <m/>
    <m/>
    <n v="53898"/>
    <n v="5929"/>
    <n v="12.35"/>
    <n v="1347.45"/>
  </r>
  <r>
    <x v="21"/>
    <x v="21"/>
    <x v="4"/>
    <x v="1"/>
    <x v="1"/>
    <x v="7990"/>
    <n v="188"/>
    <n v="2.61"/>
    <n v="104.5"/>
    <n v="583.11"/>
    <n v="15"/>
    <n v="24"/>
    <n v="0.33"/>
    <m/>
    <m/>
    <m/>
    <m/>
    <m/>
    <m/>
    <m/>
    <m/>
    <m/>
    <m/>
    <m/>
    <m/>
    <n v="361.27"/>
    <n v="2736"/>
    <n v="38"/>
    <n v="60.21"/>
  </r>
  <r>
    <x v="208"/>
    <x v="208"/>
    <x v="10"/>
    <x v="7"/>
    <x v="38"/>
    <x v="7991"/>
    <n v="27964"/>
    <n v="41.61"/>
    <n v="3526.07"/>
    <n v="183637.8"/>
    <n v="20169.740000000002"/>
    <n v="26732"/>
    <n v="39.78"/>
    <m/>
    <m/>
    <m/>
    <m/>
    <m/>
    <m/>
    <m/>
    <m/>
    <m/>
    <m/>
    <m/>
    <m/>
    <n v="114314"/>
    <n v="21210"/>
    <n v="31.56"/>
    <n v="2041.32"/>
  </r>
  <r>
    <x v="15"/>
    <x v="15"/>
    <x v="4"/>
    <x v="6"/>
    <x v="16"/>
    <x v="4"/>
    <m/>
    <m/>
    <m/>
    <m/>
    <n v="0"/>
    <m/>
    <m/>
    <m/>
    <m/>
    <n v="340"/>
    <n v="593"/>
    <n v="12.35"/>
    <n v="85"/>
    <n v="4307.46"/>
    <n v="1588"/>
    <n v="3869"/>
    <n v="80.599999999999994"/>
    <n v="397"/>
    <n v="35545.79"/>
    <n v="0"/>
    <m/>
    <m/>
    <n v="0"/>
  </r>
  <r>
    <x v="91"/>
    <x v="91"/>
    <x v="4"/>
    <x v="1"/>
    <x v="19"/>
    <x v="5557"/>
    <n v="31458"/>
    <n v="174.77"/>
    <n v="11696"/>
    <n v="163159.20000000001"/>
    <n v="0"/>
    <m/>
    <m/>
    <m/>
    <m/>
    <m/>
    <m/>
    <m/>
    <m/>
    <m/>
    <m/>
    <m/>
    <m/>
    <m/>
    <m/>
    <n v="99100"/>
    <n v="4608"/>
    <n v="25.6"/>
    <n v="6606.67"/>
  </r>
  <r>
    <x v="41"/>
    <x v="41"/>
    <x v="15"/>
    <x v="1"/>
    <x v="16"/>
    <x v="7992"/>
    <n v="47"/>
    <n v="0.98"/>
    <n v="21.75"/>
    <n v="80.91"/>
    <n v="0"/>
    <m/>
    <m/>
    <m/>
    <m/>
    <m/>
    <m/>
    <m/>
    <m/>
    <m/>
    <m/>
    <m/>
    <m/>
    <m/>
    <m/>
    <n v="0.59"/>
    <n v="5210"/>
    <n v="108.54"/>
    <n v="0.15"/>
  </r>
  <r>
    <x v="48"/>
    <x v="48"/>
    <x v="0"/>
    <x v="14"/>
    <x v="23"/>
    <x v="7993"/>
    <n v="28839"/>
    <n v="43.7"/>
    <n v="4076.07"/>
    <n v="208491.12"/>
    <n v="24403.49"/>
    <n v="44620"/>
    <n v="67.61"/>
    <m/>
    <m/>
    <m/>
    <m/>
    <m/>
    <m/>
    <m/>
    <m/>
    <m/>
    <m/>
    <m/>
    <m/>
    <n v="1892"/>
    <n v="21352"/>
    <n v="32.35"/>
    <n v="34.4"/>
  </r>
  <r>
    <x v="0"/>
    <x v="0"/>
    <x v="3"/>
    <x v="6"/>
    <x v="21"/>
    <x v="7994"/>
    <n v="41304"/>
    <n v="143.41999999999999"/>
    <n v="10739.46"/>
    <n v="239704.71"/>
    <n v="21541"/>
    <n v="40145"/>
    <n v="139.38999999999999"/>
    <n v="897.54"/>
    <n v="259769.38"/>
    <m/>
    <m/>
    <m/>
    <m/>
    <m/>
    <m/>
    <m/>
    <m/>
    <m/>
    <m/>
    <n v="3915"/>
    <n v="18029"/>
    <n v="62.6"/>
    <n v="163.13"/>
  </r>
  <r>
    <x v="14"/>
    <x v="14"/>
    <x v="15"/>
    <x v="17"/>
    <x v="30"/>
    <x v="4"/>
    <m/>
    <m/>
    <m/>
    <m/>
    <n v="138.69999999999999"/>
    <n v="111"/>
    <n v="0.19"/>
    <n v="2.89"/>
    <n v="1672.63"/>
    <m/>
    <m/>
    <m/>
    <m/>
    <m/>
    <m/>
    <m/>
    <m/>
    <m/>
    <m/>
    <n v="0"/>
    <n v="25584"/>
    <n v="44.42"/>
    <n v="0"/>
  </r>
  <r>
    <x v="73"/>
    <x v="73"/>
    <x v="2"/>
    <x v="4"/>
    <x v="85"/>
    <x v="7995"/>
    <n v="262782"/>
    <n v="96.9"/>
    <n v="9438.85"/>
    <n v="1983857.4"/>
    <n v="205168.77"/>
    <n v="287299"/>
    <n v="105.94"/>
    <n v="907.83"/>
    <n v="2474191.73"/>
    <m/>
    <m/>
    <m/>
    <m/>
    <m/>
    <m/>
    <m/>
    <m/>
    <m/>
    <m/>
    <n v="2890376"/>
    <n v="132718"/>
    <n v="48.94"/>
    <n v="12789.27"/>
  </r>
  <r>
    <x v="101"/>
    <x v="101"/>
    <x v="1"/>
    <x v="6"/>
    <x v="6"/>
    <x v="4"/>
    <m/>
    <m/>
    <m/>
    <m/>
    <n v="0"/>
    <m/>
    <m/>
    <m/>
    <m/>
    <m/>
    <m/>
    <m/>
    <m/>
    <m/>
    <m/>
    <m/>
    <m/>
    <m/>
    <m/>
    <n v="82900"/>
    <n v="2077"/>
    <n v="21.64"/>
    <n v="10362.5"/>
  </r>
  <r>
    <x v="20"/>
    <x v="20"/>
    <x v="3"/>
    <x v="6"/>
    <x v="28"/>
    <x v="5152"/>
    <n v="38"/>
    <n v="0.26"/>
    <n v="14.25"/>
    <n v="159.03"/>
    <n v="69.84"/>
    <n v="120"/>
    <n v="0.83"/>
    <m/>
    <m/>
    <m/>
    <m/>
    <m/>
    <m/>
    <m/>
    <m/>
    <m/>
    <m/>
    <m/>
    <m/>
    <n v="158300"/>
    <n v="9093"/>
    <n v="63.15"/>
    <n v="13191.67"/>
  </r>
  <r>
    <x v="6"/>
    <x v="6"/>
    <x v="4"/>
    <x v="6"/>
    <x v="7"/>
    <x v="4"/>
    <m/>
    <m/>
    <m/>
    <m/>
    <n v="1062.08"/>
    <n v="1237"/>
    <n v="51.54"/>
    <n v="531.04"/>
    <n v="12807.89"/>
    <m/>
    <m/>
    <m/>
    <m/>
    <m/>
    <m/>
    <m/>
    <m/>
    <m/>
    <m/>
    <n v="12123"/>
    <n v="1605"/>
    <n v="66.88"/>
    <n v="6061.5"/>
  </r>
  <r>
    <x v="72"/>
    <x v="72"/>
    <x v="3"/>
    <x v="6"/>
    <x v="4"/>
    <x v="7996"/>
    <n v="185"/>
    <n v="2.2000000000000002"/>
    <n v="111.14"/>
    <n v="723.54"/>
    <n v="967.02"/>
    <n v="1521"/>
    <n v="18.11"/>
    <n v="138.15"/>
    <n v="11661.61"/>
    <m/>
    <m/>
    <m/>
    <m/>
    <m/>
    <m/>
    <m/>
    <m/>
    <m/>
    <m/>
    <n v="0"/>
    <n v="7860"/>
    <n v="93.57"/>
    <n v="0"/>
  </r>
  <r>
    <x v="158"/>
    <x v="158"/>
    <x v="14"/>
    <x v="7"/>
    <x v="30"/>
    <x v="7997"/>
    <n v="32285"/>
    <n v="56.05"/>
    <n v="4202.3999999999996"/>
    <n v="187594.95"/>
    <n v="13391"/>
    <n v="19326"/>
    <n v="33.549999999999997"/>
    <n v="278.98"/>
    <n v="161486.09"/>
    <m/>
    <m/>
    <m/>
    <m/>
    <m/>
    <m/>
    <m/>
    <m/>
    <m/>
    <m/>
    <n v="192899"/>
    <n v="24030"/>
    <n v="41.72"/>
    <n v="4018.73"/>
  </r>
  <r>
    <x v="173"/>
    <x v="173"/>
    <x v="3"/>
    <x v="1"/>
    <x v="12"/>
    <x v="7998"/>
    <n v="305"/>
    <n v="1.82"/>
    <n v="80.709999999999994"/>
    <n v="1050.9000000000001"/>
    <n v="60.14"/>
    <n v="113"/>
    <n v="0.67"/>
    <n v="4.3"/>
    <n v="725.2"/>
    <m/>
    <m/>
    <m/>
    <m/>
    <m/>
    <m/>
    <m/>
    <m/>
    <m/>
    <m/>
    <n v="1893252"/>
    <n v="120792"/>
    <n v="719"/>
    <n v="135232.29"/>
  </r>
  <r>
    <x v="81"/>
    <x v="81"/>
    <x v="12"/>
    <x v="1"/>
    <x v="16"/>
    <x v="7088"/>
    <n v="42"/>
    <n v="0.88"/>
    <n v="22.75"/>
    <n v="84.63"/>
    <n v="1.94"/>
    <n v="13"/>
    <n v="0.27"/>
    <n v="0.48"/>
    <n v="23.39"/>
    <m/>
    <m/>
    <m/>
    <m/>
    <m/>
    <m/>
    <m/>
    <m/>
    <m/>
    <m/>
    <n v="67"/>
    <n v="3369"/>
    <n v="70.19"/>
    <n v="16.75"/>
  </r>
  <r>
    <x v="7"/>
    <x v="7"/>
    <x v="13"/>
    <x v="2"/>
    <x v="69"/>
    <x v="7999"/>
    <n v="49695"/>
    <n v="71.400000000000006"/>
    <n v="6781.03"/>
    <n v="365769"/>
    <n v="17858.099999999999"/>
    <n v="25294"/>
    <n v="36.340000000000003"/>
    <n v="307.89999999999998"/>
    <n v="215356.14"/>
    <m/>
    <m/>
    <m/>
    <m/>
    <m/>
    <m/>
    <m/>
    <m/>
    <m/>
    <m/>
    <n v="0"/>
    <n v="22890"/>
    <n v="32.89"/>
    <n v="0"/>
  </r>
  <r>
    <x v="22"/>
    <x v="22"/>
    <x v="0"/>
    <x v="1"/>
    <x v="6"/>
    <x v="4"/>
    <m/>
    <m/>
    <m/>
    <m/>
    <n v="0"/>
    <m/>
    <m/>
    <m/>
    <m/>
    <m/>
    <m/>
    <m/>
    <m/>
    <m/>
    <m/>
    <m/>
    <m/>
    <m/>
    <m/>
    <n v="66.17"/>
    <n v="5624"/>
    <n v="58.58"/>
    <n v="8.27"/>
  </r>
  <r>
    <x v="98"/>
    <x v="98"/>
    <x v="6"/>
    <x v="2"/>
    <x v="2"/>
    <x v="7275"/>
    <n v="3826"/>
    <n v="4.9800000000000004"/>
    <n v="7.64"/>
    <n v="454.77"/>
    <n v="0"/>
    <n v="0"/>
    <n v="0"/>
    <m/>
    <m/>
    <m/>
    <m/>
    <m/>
    <m/>
    <m/>
    <m/>
    <m/>
    <m/>
    <m/>
    <m/>
    <n v="0"/>
    <m/>
    <m/>
    <n v="0"/>
  </r>
  <r>
    <x v="141"/>
    <x v="141"/>
    <x v="8"/>
    <x v="7"/>
    <x v="82"/>
    <x v="8000"/>
    <n v="41440"/>
    <n v="93.33"/>
    <n v="7076.84"/>
    <n v="243513.99"/>
    <n v="0"/>
    <m/>
    <m/>
    <m/>
    <m/>
    <m/>
    <m/>
    <m/>
    <m/>
    <m/>
    <m/>
    <m/>
    <m/>
    <m/>
    <m/>
    <n v="47692.38"/>
    <n v="10315"/>
    <n v="23.23"/>
    <n v="1288.98"/>
  </r>
  <r>
    <x v="18"/>
    <x v="18"/>
    <x v="15"/>
    <x v="5"/>
    <x v="9"/>
    <x v="8001"/>
    <n v="5036"/>
    <n v="10.49"/>
    <n v="737.58"/>
    <n v="27437.79"/>
    <n v="20413.189999999999"/>
    <n v="28213"/>
    <n v="58.78"/>
    <n v="510.33"/>
    <n v="246168.8"/>
    <m/>
    <m/>
    <m/>
    <m/>
    <m/>
    <m/>
    <m/>
    <m/>
    <m/>
    <m/>
    <n v="115000"/>
    <n v="16250"/>
    <n v="33.85"/>
    <n v="2875"/>
  </r>
  <r>
    <x v="139"/>
    <x v="139"/>
    <x v="2"/>
    <x v="28"/>
    <x v="6"/>
    <x v="4"/>
    <m/>
    <m/>
    <m/>
    <m/>
    <n v="0"/>
    <m/>
    <m/>
    <m/>
    <m/>
    <m/>
    <m/>
    <m/>
    <m/>
    <m/>
    <m/>
    <m/>
    <m/>
    <m/>
    <m/>
    <n v="0"/>
    <m/>
    <m/>
    <n v="0"/>
  </r>
  <r>
    <x v="146"/>
    <x v="146"/>
    <x v="15"/>
    <x v="1"/>
    <x v="12"/>
    <x v="8002"/>
    <n v="573"/>
    <n v="3.41"/>
    <n v="182.64"/>
    <n v="2378.0100000000002"/>
    <n v="0"/>
    <m/>
    <m/>
    <m/>
    <m/>
    <m/>
    <m/>
    <m/>
    <m/>
    <m/>
    <m/>
    <m/>
    <m/>
    <m/>
    <m/>
    <n v="1089"/>
    <n v="5700"/>
    <n v="33.93"/>
    <n v="77.790000000000006"/>
  </r>
  <r>
    <x v="144"/>
    <x v="144"/>
    <x v="0"/>
    <x v="1"/>
    <x v="16"/>
    <x v="4"/>
    <m/>
    <m/>
    <m/>
    <m/>
    <n v="0"/>
    <m/>
    <m/>
    <m/>
    <m/>
    <m/>
    <m/>
    <m/>
    <m/>
    <m/>
    <m/>
    <m/>
    <m/>
    <m/>
    <m/>
    <n v="50721"/>
    <n v="2109"/>
    <n v="43.94"/>
    <n v="12680.25"/>
  </r>
  <r>
    <x v="70"/>
    <x v="70"/>
    <x v="5"/>
    <x v="12"/>
    <x v="6"/>
    <x v="4"/>
    <m/>
    <m/>
    <m/>
    <m/>
    <n v="0"/>
    <m/>
    <m/>
    <m/>
    <m/>
    <m/>
    <m/>
    <m/>
    <m/>
    <m/>
    <m/>
    <m/>
    <m/>
    <m/>
    <m/>
    <n v="0"/>
    <m/>
    <m/>
    <n v="0"/>
  </r>
  <r>
    <x v="74"/>
    <x v="74"/>
    <x v="1"/>
    <x v="19"/>
    <x v="38"/>
    <x v="4102"/>
    <n v="27467"/>
    <n v="40.869999999999997"/>
    <n v="4640"/>
    <n v="241651.20000000001"/>
    <n v="17310.38"/>
    <n v="19311"/>
    <n v="28.74"/>
    <m/>
    <m/>
    <m/>
    <m/>
    <m/>
    <m/>
    <m/>
    <n v="5"/>
    <n v="8"/>
    <n v="0.01"/>
    <n v="0"/>
    <n v="111.92"/>
    <n v="1136.29"/>
    <n v="8476"/>
    <n v="12.61"/>
    <n v="20.29"/>
  </r>
  <r>
    <x v="83"/>
    <x v="83"/>
    <x v="4"/>
    <x v="4"/>
    <x v="100"/>
    <x v="2908"/>
    <n v="114"/>
    <n v="0.34"/>
    <n v="14.86"/>
    <n v="386.88"/>
    <n v="13.58"/>
    <n v="47"/>
    <n v="0.14000000000000001"/>
    <m/>
    <m/>
    <m/>
    <m/>
    <m/>
    <m/>
    <m/>
    <m/>
    <m/>
    <m/>
    <m/>
    <m/>
    <n v="826"/>
    <n v="9214"/>
    <n v="27.42"/>
    <n v="29.5"/>
  </r>
  <r>
    <x v="85"/>
    <x v="85"/>
    <x v="3"/>
    <x v="4"/>
    <x v="101"/>
    <x v="8003"/>
    <n v="40301"/>
    <n v="30.53"/>
    <n v="1957.41"/>
    <n v="200242.95"/>
    <n v="58693.5"/>
    <n v="57661"/>
    <n v="43.68"/>
    <n v="533.58000000000004"/>
    <n v="707802.54"/>
    <m/>
    <m/>
    <m/>
    <m/>
    <m/>
    <n v="83783"/>
    <n v="153341"/>
    <n v="116.17"/>
    <n v="761"/>
    <n v="1875398.67"/>
    <n v="14235"/>
    <n v="90828"/>
    <n v="68.81"/>
    <n v="129.41"/>
  </r>
  <r>
    <x v="179"/>
    <x v="179"/>
    <x v="4"/>
    <x v="2"/>
    <x v="2"/>
    <x v="8004"/>
    <n v="75994"/>
    <n v="98.95"/>
    <n v="6620.63"/>
    <n v="394059.6"/>
    <n v="0"/>
    <m/>
    <m/>
    <m/>
    <m/>
    <m/>
    <m/>
    <m/>
    <m/>
    <m/>
    <m/>
    <m/>
    <m/>
    <m/>
    <m/>
    <n v="0"/>
    <m/>
    <m/>
    <n v="0"/>
  </r>
  <r>
    <x v="12"/>
    <x v="12"/>
    <x v="14"/>
    <x v="1"/>
    <x v="31"/>
    <x v="8005"/>
    <n v="1514"/>
    <n v="6.31"/>
    <n v="442.1"/>
    <n v="8223.06"/>
    <n v="0"/>
    <m/>
    <m/>
    <m/>
    <m/>
    <m/>
    <m/>
    <m/>
    <m/>
    <m/>
    <m/>
    <m/>
    <m/>
    <m/>
    <m/>
    <n v="2357"/>
    <n v="36561"/>
    <n v="152.34"/>
    <n v="117.85"/>
  </r>
  <r>
    <x v="12"/>
    <x v="12"/>
    <x v="13"/>
    <x v="0"/>
    <x v="1"/>
    <x v="4"/>
    <m/>
    <m/>
    <m/>
    <m/>
    <n v="0"/>
    <m/>
    <m/>
    <m/>
    <m/>
    <m/>
    <m/>
    <m/>
    <m/>
    <m/>
    <m/>
    <m/>
    <m/>
    <m/>
    <m/>
    <n v="0"/>
    <m/>
    <m/>
    <n v="0"/>
  </r>
  <r>
    <x v="198"/>
    <x v="198"/>
    <x v="11"/>
    <x v="2"/>
    <x v="33"/>
    <x v="8006"/>
    <n v="130705"/>
    <n v="108.92"/>
    <n v="11132.1"/>
    <n v="1035285.3"/>
    <n v="0"/>
    <m/>
    <m/>
    <m/>
    <m/>
    <m/>
    <m/>
    <m/>
    <m/>
    <m/>
    <m/>
    <m/>
    <m/>
    <m/>
    <m/>
    <n v="6421.09"/>
    <n v="67842"/>
    <n v="56.54"/>
    <n v="64.209999999999994"/>
  </r>
  <r>
    <x v="147"/>
    <x v="147"/>
    <x v="8"/>
    <x v="1"/>
    <x v="19"/>
    <x v="8007"/>
    <n v="1340"/>
    <n v="7.44"/>
    <n v="193.33"/>
    <n v="2697"/>
    <n v="1131.9100000000001"/>
    <n v="1733"/>
    <n v="9.6300000000000008"/>
    <n v="75.459999999999994"/>
    <n v="13650.05"/>
    <m/>
    <m/>
    <m/>
    <m/>
    <m/>
    <m/>
    <m/>
    <m/>
    <m/>
    <m/>
    <n v="976"/>
    <n v="10537"/>
    <n v="58.54"/>
    <n v="65.069999999999993"/>
  </r>
  <r>
    <x v="85"/>
    <x v="85"/>
    <x v="12"/>
    <x v="0"/>
    <x v="5"/>
    <x v="8008"/>
    <n v="113468"/>
    <n v="118.2"/>
    <n v="7810.5"/>
    <n v="581101.19999999995"/>
    <n v="0"/>
    <n v="0"/>
    <n v="0"/>
    <m/>
    <m/>
    <m/>
    <m/>
    <m/>
    <m/>
    <m/>
    <m/>
    <m/>
    <m/>
    <m/>
    <m/>
    <n v="3771.28"/>
    <n v="55486"/>
    <n v="57.8"/>
    <n v="47.14"/>
  </r>
  <r>
    <x v="155"/>
    <x v="155"/>
    <x v="8"/>
    <x v="1"/>
    <x v="1"/>
    <x v="8009"/>
    <n v="943"/>
    <n v="13.1"/>
    <n v="647.66999999999996"/>
    <n v="3613.98"/>
    <n v="0"/>
    <m/>
    <m/>
    <m/>
    <m/>
    <m/>
    <m/>
    <m/>
    <m/>
    <m/>
    <m/>
    <m/>
    <m/>
    <m/>
    <m/>
    <n v="83.92"/>
    <n v="1710"/>
    <n v="23.75"/>
    <n v="13.99"/>
  </r>
  <r>
    <x v="34"/>
    <x v="34"/>
    <x v="15"/>
    <x v="7"/>
    <x v="113"/>
    <x v="8010"/>
    <n v="26332"/>
    <n v="33.76"/>
    <n v="3398.18"/>
    <n v="205420.26"/>
    <n v="42804.07"/>
    <n v="19903"/>
    <n v="25.52"/>
    <n v="658.52"/>
    <n v="516187.17"/>
    <m/>
    <m/>
    <m/>
    <m/>
    <m/>
    <m/>
    <m/>
    <m/>
    <m/>
    <m/>
    <n v="0"/>
    <n v="11686"/>
    <n v="14.98"/>
    <n v="0"/>
  </r>
  <r>
    <x v="110"/>
    <x v="110"/>
    <x v="11"/>
    <x v="5"/>
    <x v="74"/>
    <x v="8011"/>
    <n v="145291"/>
    <n v="97.64"/>
    <n v="8975.59"/>
    <n v="1035064.89"/>
    <n v="0"/>
    <m/>
    <m/>
    <m/>
    <m/>
    <m/>
    <m/>
    <m/>
    <m/>
    <m/>
    <m/>
    <m/>
    <m/>
    <m/>
    <m/>
    <n v="368608"/>
    <n v="64953"/>
    <n v="43.65"/>
    <n v="2972.65"/>
  </r>
  <r>
    <x v="73"/>
    <x v="73"/>
    <x v="1"/>
    <x v="16"/>
    <x v="3"/>
    <x v="8012"/>
    <n v="40288"/>
    <n v="46.63"/>
    <n v="8562.5"/>
    <n v="573345"/>
    <n v="5010.67"/>
    <n v="6334"/>
    <n v="7.33"/>
    <n v="69.59"/>
    <n v="60425.16"/>
    <m/>
    <m/>
    <m/>
    <m/>
    <m/>
    <m/>
    <m/>
    <m/>
    <m/>
    <m/>
    <n v="406727.91"/>
    <n v="18041"/>
    <n v="20.88"/>
    <n v="5649"/>
  </r>
  <r>
    <x v="64"/>
    <x v="64"/>
    <x v="11"/>
    <x v="1"/>
    <x v="11"/>
    <x v="396"/>
    <n v="376"/>
    <n v="3.13"/>
    <n v="106.6"/>
    <n v="991.38"/>
    <n v="0"/>
    <m/>
    <m/>
    <m/>
    <m/>
    <m/>
    <m/>
    <m/>
    <m/>
    <m/>
    <m/>
    <m/>
    <m/>
    <m/>
    <m/>
    <n v="73400"/>
    <n v="8074"/>
    <n v="67.28"/>
    <n v="7340"/>
  </r>
  <r>
    <x v="224"/>
    <x v="224"/>
    <x v="11"/>
    <x v="2"/>
    <x v="9"/>
    <x v="5453"/>
    <n v="41933"/>
    <n v="87.36"/>
    <n v="8235"/>
    <n v="306342"/>
    <n v="0"/>
    <m/>
    <m/>
    <m/>
    <m/>
    <m/>
    <m/>
    <m/>
    <m/>
    <m/>
    <m/>
    <m/>
    <m/>
    <m/>
    <m/>
    <n v="0"/>
    <n v="8129"/>
    <n v="16.940000000000001"/>
    <n v="0"/>
  </r>
  <r>
    <x v="97"/>
    <x v="97"/>
    <x v="11"/>
    <x v="4"/>
    <x v="28"/>
    <x v="4"/>
    <m/>
    <m/>
    <m/>
    <m/>
    <n v="0"/>
    <m/>
    <m/>
    <m/>
    <m/>
    <m/>
    <m/>
    <m/>
    <m/>
    <m/>
    <m/>
    <m/>
    <m/>
    <m/>
    <m/>
    <n v="73591"/>
    <n v="7065"/>
    <n v="49.06"/>
    <n v="6132.58"/>
  </r>
  <r>
    <x v="231"/>
    <x v="231"/>
    <x v="13"/>
    <x v="23"/>
    <x v="38"/>
    <x v="8013"/>
    <n v="104513"/>
    <n v="155.53"/>
    <n v="10364.48"/>
    <n v="539782.23"/>
    <n v="0"/>
    <m/>
    <m/>
    <m/>
    <m/>
    <m/>
    <m/>
    <m/>
    <m/>
    <m/>
    <m/>
    <m/>
    <m/>
    <m/>
    <m/>
    <n v="0"/>
    <m/>
    <m/>
    <n v="0"/>
  </r>
  <r>
    <x v="65"/>
    <x v="65"/>
    <x v="7"/>
    <x v="0"/>
    <x v="100"/>
    <x v="8014"/>
    <n v="12793"/>
    <n v="38.07"/>
    <n v="4344.93"/>
    <n v="113141.94"/>
    <n v="5458.78"/>
    <n v="5666"/>
    <n v="16.86"/>
    <n v="194.96"/>
    <n v="65829.039999999994"/>
    <m/>
    <m/>
    <m/>
    <m/>
    <m/>
    <m/>
    <m/>
    <m/>
    <m/>
    <m/>
    <n v="365"/>
    <n v="949"/>
    <n v="2.82"/>
    <n v="13.04"/>
  </r>
  <r>
    <x v="15"/>
    <x v="15"/>
    <x v="4"/>
    <x v="14"/>
    <x v="12"/>
    <x v="8015"/>
    <n v="5633"/>
    <n v="33.53"/>
    <n v="258.64"/>
    <n v="3367.53"/>
    <n v="0"/>
    <m/>
    <m/>
    <m/>
    <m/>
    <m/>
    <m/>
    <m/>
    <m/>
    <m/>
    <n v="3181"/>
    <n v="7911"/>
    <n v="47.09"/>
    <n v="227"/>
    <n v="71203.5"/>
    <n v="339.41"/>
    <n v="4686"/>
    <n v="27.89"/>
    <n v="24.24"/>
  </r>
  <r>
    <x v="83"/>
    <x v="83"/>
    <x v="6"/>
    <x v="0"/>
    <x v="54"/>
    <x v="8016"/>
    <n v="28062"/>
    <n v="80.64"/>
    <n v="4795.79"/>
    <n v="129342.54"/>
    <n v="8486.91"/>
    <n v="18306"/>
    <n v="52.6"/>
    <n v="292.64999999999998"/>
    <n v="102346.14"/>
    <m/>
    <m/>
    <m/>
    <m/>
    <m/>
    <m/>
    <m/>
    <m/>
    <m/>
    <m/>
    <n v="642"/>
    <n v="6321"/>
    <n v="18.16"/>
    <n v="22.14"/>
  </r>
  <r>
    <x v="209"/>
    <x v="209"/>
    <x v="6"/>
    <x v="28"/>
    <x v="1"/>
    <x v="4"/>
    <m/>
    <m/>
    <m/>
    <m/>
    <n v="0"/>
    <m/>
    <m/>
    <m/>
    <m/>
    <m/>
    <m/>
    <m/>
    <m/>
    <m/>
    <m/>
    <m/>
    <m/>
    <m/>
    <m/>
    <n v="0"/>
    <m/>
    <m/>
    <n v="0"/>
  </r>
  <r>
    <x v="66"/>
    <x v="66"/>
    <x v="1"/>
    <x v="5"/>
    <x v="19"/>
    <x v="8017"/>
    <n v="2244"/>
    <n v="12.47"/>
    <n v="1029.2"/>
    <n v="14357.34"/>
    <n v="6911.74"/>
    <n v="16530"/>
    <n v="91.83"/>
    <m/>
    <m/>
    <m/>
    <m/>
    <m/>
    <m/>
    <m/>
    <m/>
    <m/>
    <m/>
    <m/>
    <m/>
    <n v="407"/>
    <n v="3502"/>
    <n v="19.46"/>
    <n v="27.13"/>
  </r>
  <r>
    <x v="200"/>
    <x v="200"/>
    <x v="4"/>
    <x v="2"/>
    <x v="9"/>
    <x v="8018"/>
    <n v="20503"/>
    <n v="42.71"/>
    <n v="72.88"/>
    <n v="2710.95"/>
    <n v="17146"/>
    <n v="20700"/>
    <n v="43.13"/>
    <n v="428.65"/>
    <n v="206768.76"/>
    <m/>
    <m/>
    <m/>
    <m/>
    <m/>
    <m/>
    <m/>
    <m/>
    <m/>
    <m/>
    <n v="0"/>
    <n v="2221"/>
    <n v="4.63"/>
    <n v="0"/>
  </r>
  <r>
    <x v="8"/>
    <x v="8"/>
    <x v="4"/>
    <x v="7"/>
    <x v="93"/>
    <x v="8019"/>
    <n v="36429"/>
    <n v="91.99"/>
    <n v="2533.2399999999998"/>
    <n v="77745.210000000006"/>
    <n v="6938.04"/>
    <n v="9528"/>
    <n v="24.06"/>
    <n v="210.24"/>
    <n v="83667.86"/>
    <m/>
    <m/>
    <m/>
    <m/>
    <m/>
    <m/>
    <m/>
    <m/>
    <m/>
    <m/>
    <n v="1.0900000000000001"/>
    <n v="4312"/>
    <n v="10.89"/>
    <n v="0.03"/>
  </r>
  <r>
    <x v="35"/>
    <x v="35"/>
    <x v="11"/>
    <x v="4"/>
    <x v="132"/>
    <x v="8020"/>
    <n v="38901"/>
    <n v="15.89"/>
    <n v="1124.67"/>
    <n v="213372.69"/>
    <n v="94603.3"/>
    <n v="133710"/>
    <n v="54.62"/>
    <n v="463.74"/>
    <n v="1140849.55"/>
    <m/>
    <m/>
    <m/>
    <m/>
    <m/>
    <m/>
    <m/>
    <m/>
    <m/>
    <m/>
    <n v="0"/>
    <m/>
    <m/>
    <n v="0"/>
  </r>
  <r>
    <x v="87"/>
    <x v="87"/>
    <x v="10"/>
    <x v="5"/>
    <x v="91"/>
    <x v="8021"/>
    <n v="22154"/>
    <n v="34.19"/>
    <n v="3593.54"/>
    <n v="180467.43"/>
    <n v="43857.75"/>
    <n v="56214"/>
    <n v="86.75"/>
    <n v="812.18"/>
    <n v="528893.77"/>
    <m/>
    <m/>
    <m/>
    <m/>
    <m/>
    <m/>
    <m/>
    <m/>
    <m/>
    <m/>
    <n v="2114"/>
    <n v="13636"/>
    <n v="21.04"/>
    <n v="39.15"/>
  </r>
  <r>
    <x v="77"/>
    <x v="77"/>
    <x v="10"/>
    <x v="2"/>
    <x v="9"/>
    <x v="8022"/>
    <n v="11166"/>
    <n v="23.26"/>
    <n v="2312.63"/>
    <n v="86029.65"/>
    <n v="12443"/>
    <n v="27904"/>
    <n v="58.13"/>
    <n v="311.08"/>
    <n v="150053.87"/>
    <m/>
    <m/>
    <m/>
    <m/>
    <m/>
    <m/>
    <m/>
    <m/>
    <m/>
    <m/>
    <n v="0"/>
    <n v="2845"/>
    <n v="5.93"/>
    <n v="0"/>
  </r>
  <r>
    <x v="109"/>
    <x v="109"/>
    <x v="1"/>
    <x v="6"/>
    <x v="6"/>
    <x v="0"/>
    <n v="0"/>
    <n v="0"/>
    <n v="0"/>
    <n v="0"/>
    <n v="0"/>
    <n v="0"/>
    <n v="0"/>
    <m/>
    <m/>
    <n v="0"/>
    <n v="0"/>
    <n v="0"/>
    <n v="0"/>
    <n v="0"/>
    <n v="0"/>
    <n v="0"/>
    <n v="0"/>
    <n v="0"/>
    <n v="0"/>
    <n v="28700"/>
    <n v="686"/>
    <n v="7.15"/>
    <n v="3587.5"/>
  </r>
  <r>
    <x v="65"/>
    <x v="65"/>
    <x v="12"/>
    <x v="4"/>
    <x v="44"/>
    <x v="8023"/>
    <n v="3439"/>
    <n v="3.18"/>
    <n v="134.4"/>
    <n v="11249.28"/>
    <n v="3545.58"/>
    <n v="3711"/>
    <n v="3.44"/>
    <n v="39.4"/>
    <n v="42757.24"/>
    <m/>
    <m/>
    <m/>
    <m/>
    <m/>
    <m/>
    <m/>
    <m/>
    <m/>
    <m/>
    <n v="5449"/>
    <n v="23851"/>
    <n v="22.08"/>
    <n v="60.54"/>
  </r>
  <r>
    <x v="38"/>
    <x v="38"/>
    <x v="9"/>
    <x v="1"/>
    <x v="68"/>
    <x v="8024"/>
    <n v="5441"/>
    <n v="28.34"/>
    <n v="167.88"/>
    <n v="2497.98"/>
    <n v="0"/>
    <m/>
    <m/>
    <m/>
    <m/>
    <m/>
    <m/>
    <m/>
    <m/>
    <m/>
    <m/>
    <m/>
    <m/>
    <m/>
    <m/>
    <n v="925"/>
    <n v="5859"/>
    <n v="30.52"/>
    <n v="57.81"/>
  </r>
  <r>
    <x v="116"/>
    <x v="116"/>
    <x v="5"/>
    <x v="4"/>
    <x v="31"/>
    <x v="4"/>
    <m/>
    <m/>
    <m/>
    <m/>
    <n v="0"/>
    <m/>
    <m/>
    <m/>
    <m/>
    <m/>
    <m/>
    <m/>
    <m/>
    <m/>
    <m/>
    <m/>
    <m/>
    <m/>
    <m/>
    <n v="141000"/>
    <n v="13257"/>
    <n v="55.24"/>
    <n v="7050"/>
  </r>
  <r>
    <x v="30"/>
    <x v="30"/>
    <x v="9"/>
    <x v="2"/>
    <x v="3"/>
    <x v="8025"/>
    <n v="44888"/>
    <n v="51.95"/>
    <n v="2844.6"/>
    <n v="190474.23"/>
    <n v="0"/>
    <m/>
    <m/>
    <m/>
    <m/>
    <m/>
    <m/>
    <m/>
    <m/>
    <m/>
    <n v="24168"/>
    <n v="64180"/>
    <n v="74.28"/>
    <n v="335"/>
    <n v="540976.51"/>
    <n v="1680"/>
    <n v="10295"/>
    <n v="11.92"/>
    <n v="23.33"/>
  </r>
  <r>
    <x v="12"/>
    <x v="12"/>
    <x v="14"/>
    <x v="18"/>
    <x v="19"/>
    <x v="4"/>
    <m/>
    <m/>
    <m/>
    <m/>
    <n v="0"/>
    <m/>
    <m/>
    <m/>
    <m/>
    <m/>
    <m/>
    <m/>
    <m/>
    <m/>
    <m/>
    <m/>
    <m/>
    <m/>
    <m/>
    <n v="1512"/>
    <n v="20006"/>
    <n v="111.14"/>
    <n v="100.8"/>
  </r>
  <r>
    <x v="92"/>
    <x v="92"/>
    <x v="8"/>
    <x v="13"/>
    <x v="6"/>
    <x v="4"/>
    <m/>
    <m/>
    <m/>
    <m/>
    <n v="0"/>
    <m/>
    <m/>
    <m/>
    <m/>
    <m/>
    <m/>
    <m/>
    <m/>
    <m/>
    <m/>
    <m/>
    <m/>
    <m/>
    <m/>
    <n v="0"/>
    <m/>
    <m/>
    <n v="0"/>
  </r>
  <r>
    <x v="233"/>
    <x v="233"/>
    <x v="11"/>
    <x v="1"/>
    <x v="7"/>
    <x v="2563"/>
    <n v="773"/>
    <n v="32.21"/>
    <n v="2694"/>
    <n v="5010.84"/>
    <n v="0"/>
    <m/>
    <m/>
    <m/>
    <m/>
    <m/>
    <m/>
    <m/>
    <m/>
    <m/>
    <n v="1000"/>
    <n v="3710"/>
    <n v="154.58000000000001"/>
    <n v="500"/>
    <n v="22384"/>
    <n v="42.78"/>
    <n v="116"/>
    <n v="4.83"/>
    <n v="21.39"/>
  </r>
  <r>
    <x v="91"/>
    <x v="91"/>
    <x v="0"/>
    <x v="18"/>
    <x v="7"/>
    <x v="8026"/>
    <n v="5157"/>
    <n v="214.88"/>
    <n v="14778.5"/>
    <n v="27488.01"/>
    <n v="0"/>
    <m/>
    <m/>
    <m/>
    <m/>
    <m/>
    <m/>
    <m/>
    <m/>
    <m/>
    <n v="1926"/>
    <n v="6512"/>
    <n v="271.33"/>
    <n v="963"/>
    <n v="43111.58"/>
    <n v="28400"/>
    <n v="1181"/>
    <n v="49.21"/>
    <n v="14200"/>
  </r>
  <r>
    <x v="21"/>
    <x v="21"/>
    <x v="14"/>
    <x v="14"/>
    <x v="2"/>
    <x v="8027"/>
    <n v="34196"/>
    <n v="44.53"/>
    <n v="3286.89"/>
    <n v="195635.73"/>
    <n v="17007"/>
    <n v="27082"/>
    <n v="35.26"/>
    <n v="265.73"/>
    <n v="205092.52"/>
    <m/>
    <m/>
    <m/>
    <m/>
    <m/>
    <m/>
    <m/>
    <m/>
    <m/>
    <m/>
    <n v="820.8"/>
    <n v="23364"/>
    <n v="30.42"/>
    <n v="12.83"/>
  </r>
  <r>
    <x v="119"/>
    <x v="119"/>
    <x v="6"/>
    <x v="5"/>
    <x v="139"/>
    <x v="8028"/>
    <n v="446809"/>
    <n v="138.41999999999999"/>
    <n v="11704.13"/>
    <n v="2928023.16"/>
    <n v="33999.03"/>
    <n v="33281"/>
    <n v="10.31"/>
    <n v="126.39"/>
    <n v="410004.5"/>
    <m/>
    <m/>
    <m/>
    <m/>
    <m/>
    <m/>
    <m/>
    <m/>
    <m/>
    <m/>
    <n v="1492736"/>
    <n v="434502"/>
    <n v="134.6"/>
    <n v="5549.2"/>
  </r>
  <r>
    <x v="225"/>
    <x v="225"/>
    <x v="7"/>
    <x v="1"/>
    <x v="6"/>
    <x v="8029"/>
    <n v="799"/>
    <n v="8.32"/>
    <n v="893.88"/>
    <n v="6650.43"/>
    <n v="0"/>
    <m/>
    <m/>
    <m/>
    <m/>
    <m/>
    <m/>
    <m/>
    <m/>
    <m/>
    <m/>
    <m/>
    <m/>
    <m/>
    <m/>
    <n v="334.2"/>
    <n v="2017"/>
    <n v="21.01"/>
    <n v="41.78"/>
  </r>
  <r>
    <x v="21"/>
    <x v="21"/>
    <x v="8"/>
    <x v="4"/>
    <x v="36"/>
    <x v="8030"/>
    <n v="4871"/>
    <n v="6.55"/>
    <n v="539.69000000000005"/>
    <n v="31118.73"/>
    <n v="0"/>
    <n v="2254"/>
    <n v="3.03"/>
    <m/>
    <m/>
    <m/>
    <m/>
    <m/>
    <m/>
    <m/>
    <m/>
    <m/>
    <m/>
    <m/>
    <m/>
    <n v="7752.82"/>
    <n v="60786"/>
    <n v="81.7"/>
    <n v="125.05"/>
  </r>
  <r>
    <x v="67"/>
    <x v="67"/>
    <x v="4"/>
    <x v="0"/>
    <x v="57"/>
    <x v="8031"/>
    <n v="44744"/>
    <n v="88.78"/>
    <n v="4938.45"/>
    <n v="192895.95"/>
    <n v="0"/>
    <m/>
    <m/>
    <m/>
    <m/>
    <m/>
    <m/>
    <m/>
    <m/>
    <m/>
    <m/>
    <m/>
    <m/>
    <m/>
    <m/>
    <n v="923"/>
    <n v="17455"/>
    <n v="34.630000000000003"/>
    <n v="21.98"/>
  </r>
  <r>
    <x v="68"/>
    <x v="68"/>
    <x v="13"/>
    <x v="2"/>
    <x v="29"/>
    <x v="8032"/>
    <n v="34069"/>
    <n v="54.6"/>
    <n v="3370"/>
    <n v="162973.20000000001"/>
    <n v="17941.16"/>
    <n v="31088"/>
    <n v="49.82"/>
    <n v="345.02"/>
    <n v="216357.81"/>
    <m/>
    <m/>
    <m/>
    <m/>
    <m/>
    <m/>
    <m/>
    <m/>
    <m/>
    <m/>
    <n v="1.28"/>
    <n v="5912"/>
    <n v="9.4700000000000006"/>
    <n v="0.02"/>
  </r>
  <r>
    <x v="125"/>
    <x v="125"/>
    <x v="9"/>
    <x v="5"/>
    <x v="5"/>
    <x v="8033"/>
    <n v="131986"/>
    <n v="137.49"/>
    <n v="10587"/>
    <n v="787672.8"/>
    <n v="0"/>
    <m/>
    <m/>
    <m/>
    <m/>
    <m/>
    <m/>
    <m/>
    <m/>
    <m/>
    <m/>
    <m/>
    <m/>
    <m/>
    <m/>
    <n v="1760"/>
    <n v="7360"/>
    <n v="7.67"/>
    <n v="22"/>
  </r>
  <r>
    <x v="88"/>
    <x v="88"/>
    <x v="3"/>
    <x v="2"/>
    <x v="120"/>
    <x v="8034"/>
    <n v="213832"/>
    <n v="114.96"/>
    <n v="9994.1200000000008"/>
    <n v="1440652.77"/>
    <n v="17021.34"/>
    <n v="24898"/>
    <n v="13.39"/>
    <n v="109.82"/>
    <n v="205265.43"/>
    <m/>
    <m/>
    <m/>
    <m/>
    <m/>
    <m/>
    <m/>
    <m/>
    <m/>
    <m/>
    <n v="459500"/>
    <n v="51776"/>
    <n v="27.84"/>
    <n v="2964.52"/>
  </r>
  <r>
    <x v="8"/>
    <x v="8"/>
    <x v="13"/>
    <x v="2"/>
    <x v="2"/>
    <x v="8035"/>
    <n v="42804"/>
    <n v="55.73"/>
    <n v="3430"/>
    <n v="204153.60000000001"/>
    <n v="24282"/>
    <n v="36320"/>
    <n v="47.29"/>
    <n v="379.41"/>
    <n v="292823.92"/>
    <m/>
    <m/>
    <m/>
    <m/>
    <m/>
    <m/>
    <m/>
    <m/>
    <m/>
    <m/>
    <n v="1.47"/>
    <n v="5994"/>
    <n v="7.8"/>
    <n v="0.02"/>
  </r>
  <r>
    <x v="118"/>
    <x v="118"/>
    <x v="4"/>
    <x v="1"/>
    <x v="15"/>
    <x v="4"/>
    <m/>
    <m/>
    <m/>
    <m/>
    <n v="0"/>
    <m/>
    <m/>
    <m/>
    <m/>
    <m/>
    <m/>
    <m/>
    <m/>
    <m/>
    <m/>
    <m/>
    <m/>
    <m/>
    <m/>
    <n v="33100"/>
    <n v="2038"/>
    <n v="4.72"/>
    <n v="919.44"/>
  </r>
  <r>
    <x v="61"/>
    <x v="61"/>
    <x v="1"/>
    <x v="2"/>
    <x v="37"/>
    <x v="8036"/>
    <n v="9083"/>
    <n v="23.65"/>
    <n v="2521.5"/>
    <n v="75039.839999999997"/>
    <n v="28750"/>
    <n v="53670"/>
    <n v="139.77000000000001"/>
    <m/>
    <m/>
    <m/>
    <m/>
    <m/>
    <m/>
    <m/>
    <m/>
    <m/>
    <m/>
    <m/>
    <m/>
    <n v="39200"/>
    <n v="1551"/>
    <n v="4.04"/>
    <n v="1225"/>
  </r>
  <r>
    <x v="62"/>
    <x v="62"/>
    <x v="9"/>
    <x v="12"/>
    <x v="6"/>
    <x v="0"/>
    <n v="0"/>
    <n v="0"/>
    <n v="0"/>
    <n v="0"/>
    <n v="0"/>
    <n v="0"/>
    <n v="0"/>
    <m/>
    <m/>
    <m/>
    <m/>
    <m/>
    <m/>
    <m/>
    <m/>
    <m/>
    <m/>
    <m/>
    <m/>
    <n v="113"/>
    <n v="483"/>
    <n v="5.03"/>
    <n v="14.13"/>
  </r>
  <r>
    <x v="40"/>
    <x v="40"/>
    <x v="13"/>
    <x v="22"/>
    <x v="31"/>
    <x v="8037"/>
    <n v="11742"/>
    <n v="48.93"/>
    <n v="2593.3000000000002"/>
    <n v="48235.38"/>
    <n v="10976.72"/>
    <n v="7604"/>
    <n v="31.68"/>
    <n v="548.84"/>
    <n v="132371.57999999999"/>
    <m/>
    <m/>
    <m/>
    <m/>
    <m/>
    <m/>
    <m/>
    <m/>
    <m/>
    <m/>
    <n v="79266"/>
    <n v="6946"/>
    <n v="28.94"/>
    <n v="3963.3"/>
  </r>
  <r>
    <x v="120"/>
    <x v="120"/>
    <x v="11"/>
    <x v="7"/>
    <x v="37"/>
    <x v="8038"/>
    <n v="19030"/>
    <n v="49.56"/>
    <n v="4808.75"/>
    <n v="143108.4"/>
    <n v="0"/>
    <m/>
    <m/>
    <m/>
    <m/>
    <n v="7258"/>
    <n v="14253"/>
    <n v="37.119999999999997"/>
    <n v="226"/>
    <n v="91951.6"/>
    <m/>
    <m/>
    <m/>
    <m/>
    <m/>
    <n v="764.39"/>
    <n v="5530"/>
    <n v="14.4"/>
    <n v="23.89"/>
  </r>
  <r>
    <x v="53"/>
    <x v="53"/>
    <x v="12"/>
    <x v="12"/>
    <x v="6"/>
    <x v="4"/>
    <m/>
    <m/>
    <m/>
    <m/>
    <n v="0"/>
    <m/>
    <m/>
    <m/>
    <m/>
    <m/>
    <m/>
    <m/>
    <m/>
    <m/>
    <m/>
    <m/>
    <m/>
    <m/>
    <m/>
    <n v="0"/>
    <m/>
    <m/>
    <n v="0"/>
  </r>
  <r>
    <x v="74"/>
    <x v="74"/>
    <x v="13"/>
    <x v="2"/>
    <x v="29"/>
    <x v="8039"/>
    <n v="4323"/>
    <n v="6.93"/>
    <n v="459.52"/>
    <n v="22222.35"/>
    <n v="15217.26"/>
    <n v="22040"/>
    <n v="35.32"/>
    <n v="292.64"/>
    <n v="183509.56"/>
    <m/>
    <m/>
    <m/>
    <m/>
    <m/>
    <m/>
    <m/>
    <m/>
    <m/>
    <m/>
    <n v="1044.05"/>
    <n v="17487"/>
    <n v="28.02"/>
    <n v="20.079999999999998"/>
  </r>
  <r>
    <x v="76"/>
    <x v="76"/>
    <x v="5"/>
    <x v="14"/>
    <x v="75"/>
    <x v="8040"/>
    <n v="49192"/>
    <n v="40.19"/>
    <n v="3641.08"/>
    <n v="345392.7"/>
    <n v="42565.47"/>
    <n v="36933"/>
    <n v="30.17"/>
    <n v="417.31"/>
    <n v="513309.78"/>
    <m/>
    <m/>
    <m/>
    <m/>
    <m/>
    <m/>
    <m/>
    <m/>
    <m/>
    <m/>
    <n v="503280"/>
    <n v="41916"/>
    <n v="34.25"/>
    <n v="4934.12"/>
  </r>
  <r>
    <x v="61"/>
    <x v="61"/>
    <x v="10"/>
    <x v="7"/>
    <x v="20"/>
    <x v="8041"/>
    <n v="21029"/>
    <n v="29.21"/>
    <n v="2667.18"/>
    <n v="148828.82999999999"/>
    <n v="0"/>
    <m/>
    <m/>
    <m/>
    <m/>
    <m/>
    <m/>
    <m/>
    <m/>
    <m/>
    <m/>
    <m/>
    <m/>
    <m/>
    <m/>
    <n v="75300"/>
    <n v="4443"/>
    <n v="6.17"/>
    <n v="1255"/>
  </r>
  <r>
    <x v="18"/>
    <x v="18"/>
    <x v="8"/>
    <x v="4"/>
    <x v="30"/>
    <x v="8042"/>
    <n v="1174"/>
    <n v="2.04"/>
    <n v="163.47999999999999"/>
    <n v="7297.71"/>
    <n v="0"/>
    <m/>
    <m/>
    <m/>
    <m/>
    <m/>
    <m/>
    <m/>
    <m/>
    <m/>
    <n v="150"/>
    <n v="367"/>
    <n v="0.64"/>
    <n v="3"/>
    <n v="3357.6"/>
    <n v="302200"/>
    <n v="45224"/>
    <n v="78.510000000000005"/>
    <n v="6295.83"/>
  </r>
  <r>
    <x v="87"/>
    <x v="87"/>
    <x v="1"/>
    <x v="19"/>
    <x v="124"/>
    <x v="8043"/>
    <n v="46909"/>
    <n v="83.17"/>
    <n v="9587.23"/>
    <n v="419058"/>
    <n v="0"/>
    <m/>
    <m/>
    <m/>
    <m/>
    <m/>
    <m/>
    <m/>
    <m/>
    <m/>
    <m/>
    <m/>
    <m/>
    <m/>
    <m/>
    <n v="1470"/>
    <n v="12759"/>
    <n v="22.62"/>
    <n v="31.28"/>
  </r>
  <r>
    <x v="83"/>
    <x v="83"/>
    <x v="12"/>
    <x v="5"/>
    <x v="38"/>
    <x v="8044"/>
    <n v="108940"/>
    <n v="162.11000000000001"/>
    <n v="11057.14"/>
    <n v="575856"/>
    <n v="0"/>
    <m/>
    <m/>
    <m/>
    <m/>
    <m/>
    <m/>
    <m/>
    <m/>
    <m/>
    <m/>
    <m/>
    <m/>
    <m/>
    <m/>
    <n v="2743"/>
    <n v="24112"/>
    <n v="35.880000000000003"/>
    <n v="48.98"/>
  </r>
  <r>
    <x v="130"/>
    <x v="130"/>
    <x v="13"/>
    <x v="1"/>
    <x v="68"/>
    <x v="8045"/>
    <n v="302"/>
    <n v="1.57"/>
    <n v="20.190000000000001"/>
    <n v="300.39"/>
    <n v="61.11"/>
    <n v="87"/>
    <n v="0.45"/>
    <m/>
    <m/>
    <m/>
    <m/>
    <m/>
    <m/>
    <m/>
    <n v="200"/>
    <n v="570"/>
    <n v="2.97"/>
    <n v="12"/>
    <n v="4476.8"/>
    <n v="108176"/>
    <n v="3731"/>
    <n v="19.43"/>
    <n v="6761"/>
  </r>
  <r>
    <x v="94"/>
    <x v="94"/>
    <x v="15"/>
    <x v="1"/>
    <x v="13"/>
    <x v="7414"/>
    <n v="322"/>
    <n v="1.58"/>
    <n v="119.88"/>
    <n v="1895.34"/>
    <n v="0"/>
    <m/>
    <m/>
    <m/>
    <m/>
    <m/>
    <m/>
    <m/>
    <m/>
    <m/>
    <m/>
    <m/>
    <m/>
    <m/>
    <m/>
    <n v="596.22"/>
    <n v="5787"/>
    <n v="28.37"/>
    <n v="35.07"/>
  </r>
  <r>
    <x v="30"/>
    <x v="30"/>
    <x v="2"/>
    <x v="14"/>
    <x v="0"/>
    <x v="8046"/>
    <n v="40526"/>
    <n v="50.41"/>
    <n v="4705.97"/>
    <n v="293229"/>
    <n v="24225.02"/>
    <n v="37840"/>
    <n v="47.06"/>
    <n v="361.57"/>
    <n v="292136.83"/>
    <m/>
    <m/>
    <m/>
    <m/>
    <m/>
    <m/>
    <m/>
    <m/>
    <m/>
    <m/>
    <n v="4893.32"/>
    <n v="49848"/>
    <n v="62"/>
    <n v="73.03"/>
  </r>
  <r>
    <x v="57"/>
    <x v="57"/>
    <x v="11"/>
    <x v="1"/>
    <x v="1"/>
    <x v="0"/>
    <n v="0"/>
    <n v="0"/>
    <n v="0"/>
    <n v="0"/>
    <n v="0"/>
    <m/>
    <m/>
    <m/>
    <m/>
    <m/>
    <m/>
    <m/>
    <m/>
    <m/>
    <m/>
    <m/>
    <m/>
    <m/>
    <m/>
    <n v="501"/>
    <n v="7689"/>
    <n v="106.79"/>
    <n v="83.5"/>
  </r>
  <r>
    <x v="51"/>
    <x v="51"/>
    <x v="4"/>
    <x v="6"/>
    <x v="1"/>
    <x v="4"/>
    <m/>
    <m/>
    <m/>
    <m/>
    <n v="0"/>
    <m/>
    <m/>
    <m/>
    <m/>
    <m/>
    <m/>
    <m/>
    <m/>
    <m/>
    <m/>
    <m/>
    <m/>
    <m/>
    <m/>
    <n v="22209"/>
    <n v="1064"/>
    <n v="14.78"/>
    <n v="3701.5"/>
  </r>
  <r>
    <x v="91"/>
    <x v="91"/>
    <x v="0"/>
    <x v="2"/>
    <x v="106"/>
    <x v="8047"/>
    <n v="170109"/>
    <n v="125.45"/>
    <n v="9814.51"/>
    <n v="1031407.2"/>
    <n v="0"/>
    <m/>
    <m/>
    <m/>
    <m/>
    <m/>
    <m/>
    <m/>
    <m/>
    <m/>
    <m/>
    <m/>
    <m/>
    <m/>
    <m/>
    <n v="292600"/>
    <n v="12223"/>
    <n v="9.01"/>
    <n v="2589.38"/>
  </r>
  <r>
    <x v="24"/>
    <x v="24"/>
    <x v="0"/>
    <x v="4"/>
    <x v="15"/>
    <x v="8048"/>
    <n v="15697"/>
    <n v="36.340000000000003"/>
    <n v="3441.11"/>
    <n v="115208.4"/>
    <n v="18871"/>
    <n v="11568"/>
    <n v="26.78"/>
    <n v="524.19000000000005"/>
    <n v="227571.04"/>
    <m/>
    <m/>
    <m/>
    <m/>
    <m/>
    <m/>
    <m/>
    <m/>
    <m/>
    <m/>
    <n v="1249"/>
    <n v="7898"/>
    <n v="18.28"/>
    <n v="34.69"/>
  </r>
  <r>
    <x v="46"/>
    <x v="46"/>
    <x v="10"/>
    <x v="2"/>
    <x v="81"/>
    <x v="8049"/>
    <n v="10723"/>
    <n v="28.83"/>
    <n v="2709.68"/>
    <n v="78120"/>
    <n v="9188.17"/>
    <n v="30759"/>
    <n v="82.69"/>
    <n v="296.39"/>
    <n v="110802.86"/>
    <m/>
    <m/>
    <m/>
    <m/>
    <m/>
    <m/>
    <m/>
    <m/>
    <m/>
    <m/>
    <n v="0.43"/>
    <n v="1043"/>
    <n v="2.8"/>
    <n v="0.01"/>
  </r>
  <r>
    <x v="50"/>
    <x v="50"/>
    <x v="14"/>
    <x v="7"/>
    <x v="25"/>
    <x v="8050"/>
    <n v="22558"/>
    <n v="28.48"/>
    <n v="2227.0300000000002"/>
    <n v="136695.12"/>
    <n v="0"/>
    <n v="2715"/>
    <n v="3.43"/>
    <n v="0"/>
    <n v="0"/>
    <m/>
    <m/>
    <m/>
    <m/>
    <m/>
    <n v="17018"/>
    <n v="59248"/>
    <n v="74.81"/>
    <n v="257"/>
    <n v="380930.91"/>
    <n v="341"/>
    <n v="1182"/>
    <n v="1.49"/>
    <n v="5.17"/>
  </r>
  <r>
    <x v="99"/>
    <x v="99"/>
    <x v="12"/>
    <x v="2"/>
    <x v="2"/>
    <x v="8051"/>
    <n v="2236307"/>
    <n v="2911.86"/>
    <n v="4880"/>
    <n v="290457.59999999998"/>
    <n v="32253"/>
    <n v="32174"/>
    <n v="41.89"/>
    <n v="503.95"/>
    <n v="388948.6"/>
    <m/>
    <m/>
    <m/>
    <m/>
    <m/>
    <m/>
    <m/>
    <m/>
    <m/>
    <m/>
    <n v="334788"/>
    <n v="10923"/>
    <n v="14.22"/>
    <n v="5231.0600000000004"/>
  </r>
  <r>
    <x v="100"/>
    <x v="100"/>
    <x v="5"/>
    <x v="2"/>
    <x v="9"/>
    <x v="8052"/>
    <n v="49195"/>
    <n v="102.49"/>
    <n v="7018.3"/>
    <n v="261080.76"/>
    <n v="0"/>
    <m/>
    <m/>
    <m/>
    <m/>
    <m/>
    <m/>
    <m/>
    <m/>
    <m/>
    <m/>
    <m/>
    <m/>
    <m/>
    <m/>
    <n v="85958"/>
    <n v="14489"/>
    <n v="30.19"/>
    <n v="2148.9499999999998"/>
  </r>
  <r>
    <x v="150"/>
    <x v="150"/>
    <x v="13"/>
    <x v="3"/>
    <x v="41"/>
    <x v="8053"/>
    <n v="717"/>
    <n v="19.920000000000002"/>
    <n v="1131"/>
    <n v="3155.49"/>
    <n v="0"/>
    <m/>
    <m/>
    <m/>
    <m/>
    <m/>
    <m/>
    <m/>
    <m/>
    <m/>
    <m/>
    <m/>
    <m/>
    <m/>
    <m/>
    <n v="0"/>
    <m/>
    <m/>
    <n v="0"/>
  </r>
  <r>
    <x v="40"/>
    <x v="40"/>
    <x v="0"/>
    <x v="4"/>
    <x v="37"/>
    <x v="8054"/>
    <n v="2668"/>
    <n v="6.95"/>
    <n v="546.59"/>
    <n v="16266.63"/>
    <n v="20000"/>
    <n v="19589"/>
    <n v="51.01"/>
    <n v="625"/>
    <n v="241186"/>
    <m/>
    <m/>
    <m/>
    <m/>
    <m/>
    <m/>
    <m/>
    <m/>
    <m/>
    <m/>
    <n v="191200"/>
    <n v="19477"/>
    <n v="50.72"/>
    <n v="5975"/>
  </r>
  <r>
    <x v="98"/>
    <x v="98"/>
    <x v="12"/>
    <x v="19"/>
    <x v="70"/>
    <x v="8055"/>
    <n v="15152"/>
    <n v="23.82"/>
    <n v="1559.25"/>
    <n v="76855.199999999997"/>
    <n v="13973.81"/>
    <n v="14548"/>
    <n v="22.87"/>
    <n v="263.66000000000003"/>
    <n v="168514.39"/>
    <m/>
    <m/>
    <m/>
    <m/>
    <m/>
    <m/>
    <m/>
    <m/>
    <m/>
    <m/>
    <n v="0"/>
    <m/>
    <m/>
    <n v="0"/>
  </r>
  <r>
    <x v="176"/>
    <x v="176"/>
    <x v="14"/>
    <x v="4"/>
    <x v="12"/>
    <x v="7778"/>
    <n v="116"/>
    <n v="0.69"/>
    <n v="46.5"/>
    <n v="605.42999999999995"/>
    <n v="140.63999999999999"/>
    <n v="169"/>
    <n v="1.01"/>
    <n v="10.050000000000001"/>
    <n v="1696.02"/>
    <m/>
    <m/>
    <m/>
    <m/>
    <m/>
    <m/>
    <m/>
    <m/>
    <m/>
    <m/>
    <n v="165.63"/>
    <n v="6523"/>
    <n v="38.83"/>
    <n v="11.83"/>
  </r>
  <r>
    <x v="156"/>
    <x v="156"/>
    <x v="3"/>
    <x v="2"/>
    <x v="9"/>
    <x v="8056"/>
    <n v="51295"/>
    <n v="106.86"/>
    <n v="8577.25"/>
    <n v="319073.7"/>
    <n v="0"/>
    <m/>
    <m/>
    <m/>
    <m/>
    <m/>
    <m/>
    <m/>
    <m/>
    <m/>
    <m/>
    <m/>
    <m/>
    <m/>
    <m/>
    <n v="2727.09"/>
    <n v="8629"/>
    <n v="17.98"/>
    <n v="68.180000000000007"/>
  </r>
  <r>
    <x v="64"/>
    <x v="64"/>
    <x v="3"/>
    <x v="2"/>
    <x v="9"/>
    <x v="8057"/>
    <n v="57837"/>
    <n v="120.49"/>
    <n v="9804"/>
    <n v="364708.8"/>
    <n v="0"/>
    <m/>
    <m/>
    <m/>
    <m/>
    <m/>
    <m/>
    <m/>
    <m/>
    <m/>
    <m/>
    <m/>
    <m/>
    <m/>
    <m/>
    <n v="63100"/>
    <n v="4029"/>
    <n v="8.39"/>
    <n v="1577.5"/>
  </r>
  <r>
    <x v="15"/>
    <x v="15"/>
    <x v="0"/>
    <x v="6"/>
    <x v="16"/>
    <x v="8058"/>
    <n v="75"/>
    <n v="1.56"/>
    <n v="74.75"/>
    <n v="278.07"/>
    <n v="0"/>
    <m/>
    <m/>
    <m/>
    <m/>
    <n v="683"/>
    <n v="1401"/>
    <n v="29.19"/>
    <n v="170"/>
    <n v="8652.93"/>
    <n v="1489"/>
    <n v="4733"/>
    <n v="98.6"/>
    <n v="372"/>
    <n v="33329.78"/>
    <n v="2514"/>
    <n v="4986"/>
    <n v="103.88"/>
    <n v="628.5"/>
  </r>
  <r>
    <x v="118"/>
    <x v="118"/>
    <x v="0"/>
    <x v="1"/>
    <x v="15"/>
    <x v="4"/>
    <m/>
    <m/>
    <m/>
    <m/>
    <n v="0"/>
    <m/>
    <m/>
    <m/>
    <m/>
    <m/>
    <m/>
    <m/>
    <m/>
    <m/>
    <m/>
    <m/>
    <m/>
    <m/>
    <m/>
    <n v="96300"/>
    <n v="5343"/>
    <n v="12.37"/>
    <n v="2675"/>
  </r>
  <r>
    <x v="205"/>
    <x v="205"/>
    <x v="15"/>
    <x v="2"/>
    <x v="9"/>
    <x v="8059"/>
    <n v="43111"/>
    <n v="89.81"/>
    <n v="9135"/>
    <n v="339822"/>
    <n v="0"/>
    <m/>
    <m/>
    <m/>
    <m/>
    <m/>
    <m/>
    <m/>
    <m/>
    <m/>
    <m/>
    <m/>
    <m/>
    <m/>
    <m/>
    <n v="0"/>
    <m/>
    <m/>
    <n v="0"/>
  </r>
  <r>
    <x v="189"/>
    <x v="189"/>
    <x v="4"/>
    <x v="2"/>
    <x v="9"/>
    <x v="8060"/>
    <n v="43039"/>
    <n v="89.66"/>
    <n v="7277.33"/>
    <n v="270716.49"/>
    <n v="0"/>
    <m/>
    <m/>
    <m/>
    <m/>
    <m/>
    <m/>
    <m/>
    <m/>
    <m/>
    <m/>
    <m/>
    <m/>
    <m/>
    <m/>
    <n v="1007.29"/>
    <n v="18219"/>
    <n v="37.96"/>
    <n v="25.18"/>
  </r>
  <r>
    <x v="13"/>
    <x v="13"/>
    <x v="8"/>
    <x v="2"/>
    <x v="15"/>
    <x v="8061"/>
    <n v="22728"/>
    <n v="52.61"/>
    <n v="3337.81"/>
    <n v="111749.73"/>
    <n v="16403"/>
    <n v="17956"/>
    <n v="41.56"/>
    <n v="455.64"/>
    <n v="197808.7"/>
    <m/>
    <m/>
    <m/>
    <m/>
    <m/>
    <m/>
    <m/>
    <m/>
    <m/>
    <m/>
    <n v="962.5"/>
    <n v="5000"/>
    <n v="11.57"/>
    <n v="26.74"/>
  </r>
  <r>
    <x v="24"/>
    <x v="24"/>
    <x v="6"/>
    <x v="11"/>
    <x v="26"/>
    <x v="8062"/>
    <n v="216"/>
    <n v="0.26"/>
    <n v="12.84"/>
    <n v="811.89"/>
    <n v="0"/>
    <m/>
    <m/>
    <m/>
    <m/>
    <m/>
    <m/>
    <m/>
    <m/>
    <m/>
    <m/>
    <m/>
    <m/>
    <m/>
    <m/>
    <n v="0"/>
    <m/>
    <m/>
    <n v="0"/>
  </r>
  <r>
    <x v="76"/>
    <x v="76"/>
    <x v="13"/>
    <x v="19"/>
    <x v="94"/>
    <x v="8063"/>
    <n v="15401"/>
    <n v="67.55"/>
    <n v="3788.95"/>
    <n v="66950.7"/>
    <n v="7797.28"/>
    <n v="9106"/>
    <n v="39.94"/>
    <n v="410.38"/>
    <n v="94029.79"/>
    <m/>
    <m/>
    <m/>
    <m/>
    <m/>
    <m/>
    <m/>
    <m/>
    <m/>
    <m/>
    <n v="86000"/>
    <n v="7472"/>
    <n v="32.770000000000003"/>
    <n v="4526.32"/>
  </r>
  <r>
    <x v="25"/>
    <x v="25"/>
    <x v="8"/>
    <x v="5"/>
    <x v="29"/>
    <x v="8064"/>
    <n v="67374"/>
    <n v="107.97"/>
    <n v="8840"/>
    <n v="427502.4"/>
    <n v="0"/>
    <m/>
    <m/>
    <m/>
    <m/>
    <m/>
    <m/>
    <m/>
    <m/>
    <m/>
    <m/>
    <m/>
    <m/>
    <m/>
    <m/>
    <n v="2300"/>
    <n v="14180"/>
    <n v="22.72"/>
    <n v="44.23"/>
  </r>
  <r>
    <x v="38"/>
    <x v="38"/>
    <x v="5"/>
    <x v="5"/>
    <x v="108"/>
    <x v="8065"/>
    <n v="13894"/>
    <n v="50.34"/>
    <n v="3128.26"/>
    <n v="66913.5"/>
    <n v="0"/>
    <m/>
    <m/>
    <m/>
    <m/>
    <m/>
    <m/>
    <m/>
    <m/>
    <m/>
    <n v="5157"/>
    <n v="9621"/>
    <n v="34.86"/>
    <n v="224"/>
    <n v="115434.29"/>
    <n v="470"/>
    <n v="1690"/>
    <n v="6.12"/>
    <n v="20.43"/>
  </r>
  <r>
    <x v="52"/>
    <x v="52"/>
    <x v="7"/>
    <x v="29"/>
    <x v="11"/>
    <x v="8066"/>
    <n v="5458"/>
    <n v="45.48"/>
    <n v="3753.4"/>
    <n v="34906.620000000003"/>
    <n v="3665.37"/>
    <n v="4915"/>
    <n v="40.96"/>
    <m/>
    <m/>
    <m/>
    <m/>
    <m/>
    <m/>
    <m/>
    <m/>
    <m/>
    <m/>
    <m/>
    <m/>
    <n v="561"/>
    <n v="3141"/>
    <n v="26.18"/>
    <n v="56.1"/>
  </r>
  <r>
    <x v="73"/>
    <x v="73"/>
    <x v="12"/>
    <x v="1"/>
    <x v="5"/>
    <x v="8067"/>
    <n v="129381"/>
    <n v="134.77000000000001"/>
    <n v="11769"/>
    <n v="875613.6"/>
    <n v="0"/>
    <m/>
    <m/>
    <m/>
    <m/>
    <m/>
    <m/>
    <m/>
    <m/>
    <m/>
    <m/>
    <m/>
    <m/>
    <m/>
    <m/>
    <n v="882610"/>
    <n v="57243"/>
    <n v="59.63"/>
    <n v="11032.63"/>
  </r>
  <r>
    <x v="128"/>
    <x v="128"/>
    <x v="1"/>
    <x v="1"/>
    <x v="4"/>
    <x v="8068"/>
    <n v="1747"/>
    <n v="20.8"/>
    <n v="1856.14"/>
    <n v="12083.49"/>
    <n v="750"/>
    <n v="1025"/>
    <n v="12.2"/>
    <m/>
    <m/>
    <m/>
    <m/>
    <m/>
    <m/>
    <m/>
    <m/>
    <m/>
    <m/>
    <m/>
    <m/>
    <n v="59000"/>
    <n v="3813"/>
    <n v="45.39"/>
    <n v="8428.57"/>
  </r>
  <r>
    <x v="33"/>
    <x v="33"/>
    <x v="11"/>
    <x v="1"/>
    <x v="11"/>
    <x v="8069"/>
    <n v="14664"/>
    <n v="122.2"/>
    <n v="10153.700000000001"/>
    <n v="94429.41"/>
    <n v="8010.67"/>
    <n v="11726"/>
    <n v="97.72"/>
    <n v="801.07"/>
    <n v="96603.06"/>
    <m/>
    <m/>
    <m/>
    <m/>
    <m/>
    <m/>
    <m/>
    <m/>
    <m/>
    <m/>
    <n v="164379"/>
    <n v="21033"/>
    <n v="175.28"/>
    <n v="16437.900000000001"/>
  </r>
  <r>
    <x v="150"/>
    <x v="150"/>
    <x v="6"/>
    <x v="3"/>
    <x v="41"/>
    <x v="8070"/>
    <n v="923"/>
    <n v="25.64"/>
    <n v="1148.33"/>
    <n v="3203.85"/>
    <n v="0"/>
    <m/>
    <m/>
    <m/>
    <m/>
    <m/>
    <m/>
    <m/>
    <m/>
    <m/>
    <m/>
    <m/>
    <m/>
    <m/>
    <m/>
    <n v="0"/>
    <m/>
    <m/>
    <n v="0"/>
  </r>
  <r>
    <x v="5"/>
    <x v="5"/>
    <x v="11"/>
    <x v="4"/>
    <x v="5"/>
    <x v="4356"/>
    <n v="3864"/>
    <n v="4.03"/>
    <n v="191.64"/>
    <n v="14257.83"/>
    <n v="1494"/>
    <n v="2818"/>
    <n v="2.94"/>
    <n v="18.68"/>
    <n v="18016.59"/>
    <m/>
    <m/>
    <m/>
    <m/>
    <m/>
    <m/>
    <m/>
    <m/>
    <m/>
    <m/>
    <n v="4675"/>
    <n v="28817"/>
    <n v="30.02"/>
    <n v="58.44"/>
  </r>
  <r>
    <x v="64"/>
    <x v="64"/>
    <x v="15"/>
    <x v="6"/>
    <x v="6"/>
    <x v="434"/>
    <n v="43"/>
    <n v="0.45"/>
    <n v="52.38"/>
    <n v="389.67"/>
    <n v="340.45"/>
    <n v="498"/>
    <n v="5.19"/>
    <n v="42.56"/>
    <n v="4105.54"/>
    <m/>
    <m/>
    <m/>
    <m/>
    <m/>
    <m/>
    <m/>
    <m/>
    <m/>
    <m/>
    <n v="46100"/>
    <n v="4124"/>
    <n v="42.96"/>
    <n v="5762.5"/>
  </r>
  <r>
    <x v="211"/>
    <x v="211"/>
    <x v="0"/>
    <x v="7"/>
    <x v="15"/>
    <x v="8071"/>
    <n v="46519"/>
    <n v="107.68"/>
    <n v="19804.310000000001"/>
    <n v="663048.15"/>
    <n v="0"/>
    <m/>
    <m/>
    <m/>
    <m/>
    <m/>
    <m/>
    <m/>
    <m/>
    <m/>
    <m/>
    <m/>
    <m/>
    <m/>
    <m/>
    <n v="2961.88"/>
    <n v="17403"/>
    <n v="40.28"/>
    <n v="82.27"/>
  </r>
  <r>
    <x v="120"/>
    <x v="120"/>
    <x v="10"/>
    <x v="7"/>
    <x v="37"/>
    <x v="8072"/>
    <n v="24761"/>
    <n v="64.48"/>
    <n v="6887.5"/>
    <n v="204972"/>
    <n v="0"/>
    <m/>
    <m/>
    <m/>
    <m/>
    <n v="9490"/>
    <n v="13222"/>
    <n v="34.43"/>
    <n v="296"/>
    <n v="120228.81"/>
    <m/>
    <m/>
    <m/>
    <m/>
    <m/>
    <n v="796.74"/>
    <n v="4398"/>
    <n v="11.45"/>
    <n v="24.9"/>
  </r>
  <r>
    <x v="209"/>
    <x v="209"/>
    <x v="13"/>
    <x v="28"/>
    <x v="1"/>
    <x v="4"/>
    <m/>
    <m/>
    <m/>
    <m/>
    <n v="0"/>
    <m/>
    <m/>
    <m/>
    <m/>
    <m/>
    <m/>
    <m/>
    <m/>
    <m/>
    <m/>
    <m/>
    <m/>
    <m/>
    <m/>
    <n v="0"/>
    <m/>
    <m/>
    <n v="0"/>
  </r>
  <r>
    <x v="135"/>
    <x v="135"/>
    <x v="0"/>
    <x v="2"/>
    <x v="33"/>
    <x v="8073"/>
    <n v="130738"/>
    <n v="108.95"/>
    <n v="10015.200000000001"/>
    <n v="931413.6"/>
    <n v="11209.51"/>
    <n v="18454"/>
    <n v="15.38"/>
    <n v="112.1"/>
    <n v="135178.79"/>
    <m/>
    <m/>
    <m/>
    <m/>
    <m/>
    <m/>
    <m/>
    <m/>
    <m/>
    <m/>
    <n v="302492"/>
    <n v="15315"/>
    <n v="12.76"/>
    <n v="3024.92"/>
  </r>
  <r>
    <x v="40"/>
    <x v="40"/>
    <x v="7"/>
    <x v="14"/>
    <x v="101"/>
    <x v="8074"/>
    <n v="25409"/>
    <n v="19.25"/>
    <n v="2185.4499999999998"/>
    <n v="223572"/>
    <n v="6640.08"/>
    <n v="3234"/>
    <n v="2.4500000000000002"/>
    <n v="60.36"/>
    <n v="80074.77"/>
    <m/>
    <m/>
    <m/>
    <m/>
    <m/>
    <m/>
    <m/>
    <m/>
    <m/>
    <m/>
    <n v="207300"/>
    <n v="6947"/>
    <n v="5.26"/>
    <n v="1884.55"/>
  </r>
  <r>
    <x v="76"/>
    <x v="76"/>
    <x v="4"/>
    <x v="2"/>
    <x v="64"/>
    <x v="8075"/>
    <n v="41080"/>
    <n v="45.64"/>
    <n v="2545.89"/>
    <n v="177576.06"/>
    <n v="19199.810000000001"/>
    <n v="17200"/>
    <n v="19.11"/>
    <n v="256"/>
    <n v="231536.22"/>
    <m/>
    <m/>
    <m/>
    <m/>
    <m/>
    <m/>
    <m/>
    <m/>
    <m/>
    <m/>
    <n v="199471"/>
    <n v="16531"/>
    <n v="18.37"/>
    <n v="2659.61"/>
  </r>
  <r>
    <x v="86"/>
    <x v="86"/>
    <x v="11"/>
    <x v="1"/>
    <x v="11"/>
    <x v="8076"/>
    <n v="21008"/>
    <n v="175.07"/>
    <n v="13168"/>
    <n v="122462.39999999999"/>
    <n v="0"/>
    <m/>
    <m/>
    <m/>
    <m/>
    <n v="9070"/>
    <n v="15376"/>
    <n v="128.13"/>
    <n v="907"/>
    <n v="114907.83"/>
    <m/>
    <m/>
    <m/>
    <m/>
    <m/>
    <n v="73.27"/>
    <n v="17975"/>
    <n v="149.79"/>
    <n v="7.33"/>
  </r>
  <r>
    <x v="90"/>
    <x v="90"/>
    <x v="0"/>
    <x v="1"/>
    <x v="11"/>
    <x v="3718"/>
    <n v="26"/>
    <n v="0.22"/>
    <n v="5.9"/>
    <n v="54.87"/>
    <n v="107.66"/>
    <n v="164"/>
    <n v="1.37"/>
    <n v="10.77"/>
    <n v="1298.33"/>
    <m/>
    <m/>
    <m/>
    <m/>
    <m/>
    <m/>
    <m/>
    <m/>
    <m/>
    <m/>
    <n v="1350.41"/>
    <n v="7424"/>
    <n v="61.87"/>
    <n v="135.04"/>
  </r>
  <r>
    <x v="191"/>
    <x v="191"/>
    <x v="11"/>
    <x v="2"/>
    <x v="9"/>
    <x v="8077"/>
    <n v="48863"/>
    <n v="101.8"/>
    <n v="8565"/>
    <n v="318618"/>
    <n v="0"/>
    <m/>
    <m/>
    <m/>
    <m/>
    <m/>
    <m/>
    <m/>
    <m/>
    <m/>
    <m/>
    <m/>
    <m/>
    <m/>
    <m/>
    <n v="0"/>
    <m/>
    <m/>
    <n v="0"/>
  </r>
  <r>
    <x v="92"/>
    <x v="92"/>
    <x v="5"/>
    <x v="12"/>
    <x v="6"/>
    <x v="4"/>
    <m/>
    <m/>
    <m/>
    <m/>
    <n v="0"/>
    <m/>
    <m/>
    <m/>
    <m/>
    <m/>
    <m/>
    <m/>
    <m/>
    <m/>
    <m/>
    <m/>
    <m/>
    <m/>
    <m/>
    <n v="0"/>
    <m/>
    <m/>
    <n v="0"/>
  </r>
  <r>
    <x v="112"/>
    <x v="112"/>
    <x v="12"/>
    <x v="2"/>
    <x v="38"/>
    <x v="8078"/>
    <n v="73113"/>
    <n v="108.8"/>
    <n v="10127.57"/>
    <n v="527443.92000000004"/>
    <n v="0"/>
    <m/>
    <m/>
    <m/>
    <m/>
    <n v="28"/>
    <n v="174"/>
    <n v="0.26"/>
    <n v="0"/>
    <n v="354.73"/>
    <m/>
    <m/>
    <m/>
    <m/>
    <m/>
    <n v="1450.44"/>
    <n v="5037"/>
    <n v="7.5"/>
    <n v="25.9"/>
  </r>
  <r>
    <x v="91"/>
    <x v="91"/>
    <x v="1"/>
    <x v="1"/>
    <x v="19"/>
    <x v="8079"/>
    <n v="23282"/>
    <n v="129.34"/>
    <n v="14384"/>
    <n v="200656.8"/>
    <n v="0"/>
    <m/>
    <m/>
    <m/>
    <m/>
    <m/>
    <m/>
    <m/>
    <m/>
    <m/>
    <m/>
    <m/>
    <m/>
    <m/>
    <m/>
    <n v="74000"/>
    <n v="2058"/>
    <n v="11.43"/>
    <n v="4933.33"/>
  </r>
  <r>
    <x v="30"/>
    <x v="30"/>
    <x v="15"/>
    <x v="14"/>
    <x v="0"/>
    <x v="8080"/>
    <n v="47980"/>
    <n v="59.68"/>
    <n v="4222.58"/>
    <n v="263109.09000000003"/>
    <n v="18053.349999999999"/>
    <n v="32007"/>
    <n v="39.81"/>
    <n v="269.45"/>
    <n v="217710.72"/>
    <m/>
    <m/>
    <m/>
    <m/>
    <m/>
    <m/>
    <m/>
    <m/>
    <m/>
    <m/>
    <n v="2242.7800000000002"/>
    <n v="29450"/>
    <n v="36.630000000000003"/>
    <n v="33.47"/>
  </r>
  <r>
    <x v="85"/>
    <x v="85"/>
    <x v="11"/>
    <x v="21"/>
    <x v="3"/>
    <x v="1977"/>
    <n v="62632"/>
    <n v="72.489999999999995"/>
    <n v="4235"/>
    <n v="283575.59999999998"/>
    <n v="52624.639999999999"/>
    <n v="39133"/>
    <n v="45.29"/>
    <n v="730.9"/>
    <n v="634616.28"/>
    <m/>
    <m/>
    <m/>
    <m/>
    <m/>
    <m/>
    <m/>
    <m/>
    <m/>
    <m/>
    <n v="1784.94"/>
    <n v="56333"/>
    <n v="65.2"/>
    <n v="24.79"/>
  </r>
  <r>
    <x v="132"/>
    <x v="132"/>
    <x v="10"/>
    <x v="2"/>
    <x v="91"/>
    <x v="8081"/>
    <n v="50215"/>
    <n v="77.489999999999995"/>
    <n v="10255.56"/>
    <n v="515034"/>
    <n v="0"/>
    <m/>
    <m/>
    <m/>
    <m/>
    <m/>
    <m/>
    <m/>
    <m/>
    <m/>
    <m/>
    <m/>
    <m/>
    <m/>
    <m/>
    <n v="185700"/>
    <n v="5385"/>
    <n v="8.31"/>
    <n v="3438.89"/>
  </r>
  <r>
    <x v="67"/>
    <x v="67"/>
    <x v="13"/>
    <x v="5"/>
    <x v="33"/>
    <x v="8082"/>
    <n v="199767"/>
    <n v="166.47"/>
    <n v="8948.7999999999993"/>
    <n v="832238.4"/>
    <n v="0"/>
    <m/>
    <m/>
    <m/>
    <m/>
    <m/>
    <m/>
    <m/>
    <m/>
    <m/>
    <m/>
    <m/>
    <m/>
    <m/>
    <m/>
    <n v="2584"/>
    <n v="43017"/>
    <n v="35.85"/>
    <n v="25.84"/>
  </r>
  <r>
    <x v="74"/>
    <x v="74"/>
    <x v="7"/>
    <x v="14"/>
    <x v="97"/>
    <x v="8083"/>
    <n v="14606"/>
    <n v="15.03"/>
    <n v="1985.19"/>
    <n v="149544"/>
    <n v="6375.36"/>
    <n v="7177"/>
    <n v="7.38"/>
    <m/>
    <m/>
    <m/>
    <m/>
    <m/>
    <m/>
    <m/>
    <m/>
    <m/>
    <m/>
    <m/>
    <m/>
    <n v="1491.88"/>
    <n v="10769"/>
    <n v="11.08"/>
    <n v="18.420000000000002"/>
  </r>
  <r>
    <x v="100"/>
    <x v="100"/>
    <x v="8"/>
    <x v="3"/>
    <x v="32"/>
    <x v="8084"/>
    <n v="129"/>
    <n v="1.19"/>
    <n v="21.56"/>
    <n v="180.42"/>
    <n v="0"/>
    <m/>
    <m/>
    <m/>
    <m/>
    <m/>
    <m/>
    <m/>
    <m/>
    <m/>
    <m/>
    <m/>
    <m/>
    <m/>
    <m/>
    <n v="41278"/>
    <n v="4631"/>
    <n v="42.88"/>
    <n v="4586.4399999999996"/>
  </r>
  <r>
    <x v="187"/>
    <x v="187"/>
    <x v="4"/>
    <x v="7"/>
    <x v="4"/>
    <x v="8085"/>
    <n v="4045"/>
    <n v="48.15"/>
    <n v="2839.29"/>
    <n v="18483.75"/>
    <n v="0"/>
    <n v="2424"/>
    <n v="28.86"/>
    <n v="0"/>
    <n v="0"/>
    <m/>
    <m/>
    <m/>
    <m/>
    <m/>
    <m/>
    <m/>
    <m/>
    <m/>
    <m/>
    <n v="0"/>
    <n v="1238"/>
    <n v="14.74"/>
    <n v="0"/>
  </r>
  <r>
    <x v="20"/>
    <x v="20"/>
    <x v="11"/>
    <x v="12"/>
    <x v="6"/>
    <x v="0"/>
    <n v="0"/>
    <n v="0"/>
    <n v="0"/>
    <n v="0"/>
    <n v="0"/>
    <n v="0"/>
    <n v="0"/>
    <n v="0"/>
    <n v="0"/>
    <m/>
    <m/>
    <m/>
    <m/>
    <m/>
    <m/>
    <m/>
    <m/>
    <m/>
    <m/>
    <n v="10600"/>
    <n v="1447"/>
    <n v="15.07"/>
    <n v="1325"/>
  </r>
  <r>
    <x v="81"/>
    <x v="81"/>
    <x v="2"/>
    <x v="4"/>
    <x v="81"/>
    <x v="1804"/>
    <n v="206"/>
    <n v="0.55000000000000004"/>
    <n v="24.42"/>
    <n v="704.01"/>
    <n v="191.08"/>
    <n v="159"/>
    <n v="0.43"/>
    <n v="6.16"/>
    <n v="2304.25"/>
    <m/>
    <m/>
    <m/>
    <m/>
    <m/>
    <m/>
    <m/>
    <m/>
    <m/>
    <m/>
    <n v="317"/>
    <n v="15193"/>
    <n v="40.840000000000003"/>
    <n v="10.23"/>
  </r>
  <r>
    <x v="231"/>
    <x v="231"/>
    <x v="6"/>
    <x v="23"/>
    <x v="38"/>
    <x v="8086"/>
    <n v="113011"/>
    <n v="168.17"/>
    <n v="10406.07"/>
    <n v="541948.19999999995"/>
    <n v="0"/>
    <m/>
    <m/>
    <m/>
    <m/>
    <m/>
    <m/>
    <m/>
    <m/>
    <m/>
    <m/>
    <m/>
    <m/>
    <m/>
    <m/>
    <n v="0"/>
    <m/>
    <m/>
    <n v="0"/>
  </r>
  <r>
    <x v="198"/>
    <x v="198"/>
    <x v="15"/>
    <x v="7"/>
    <x v="15"/>
    <x v="8087"/>
    <n v="17611"/>
    <n v="40.770000000000003"/>
    <n v="4174.22"/>
    <n v="139752.95999999999"/>
    <n v="3766"/>
    <n v="5978"/>
    <n v="13.84"/>
    <m/>
    <m/>
    <m/>
    <m/>
    <m/>
    <m/>
    <m/>
    <m/>
    <m/>
    <m/>
    <m/>
    <m/>
    <n v="597.29"/>
    <n v="4067"/>
    <n v="9.41"/>
    <n v="16.59"/>
  </r>
  <r>
    <x v="87"/>
    <x v="87"/>
    <x v="4"/>
    <x v="11"/>
    <x v="9"/>
    <x v="8088"/>
    <n v="1620"/>
    <n v="3.38"/>
    <n v="149.05000000000001"/>
    <n v="5544.66"/>
    <n v="1509.21"/>
    <n v="2003"/>
    <n v="4.17"/>
    <n v="37.729999999999997"/>
    <n v="18200.07"/>
    <m/>
    <m/>
    <m/>
    <m/>
    <m/>
    <n v="635"/>
    <n v="1827"/>
    <n v="3.81"/>
    <n v="15"/>
    <n v="14213.84"/>
    <n v="692"/>
    <n v="6166"/>
    <n v="12.85"/>
    <n v="17.3"/>
  </r>
  <r>
    <x v="207"/>
    <x v="207"/>
    <x v="5"/>
    <x v="4"/>
    <x v="11"/>
    <x v="4"/>
    <m/>
    <m/>
    <m/>
    <m/>
    <n v="0"/>
    <m/>
    <m/>
    <m/>
    <m/>
    <m/>
    <m/>
    <m/>
    <m/>
    <m/>
    <m/>
    <m/>
    <m/>
    <m/>
    <m/>
    <n v="50269"/>
    <n v="8904"/>
    <n v="74.2"/>
    <n v="5026.8999999999996"/>
  </r>
  <r>
    <x v="52"/>
    <x v="52"/>
    <x v="0"/>
    <x v="2"/>
    <x v="64"/>
    <x v="8089"/>
    <n v="14070"/>
    <n v="15.63"/>
    <n v="923.53"/>
    <n v="64416.45"/>
    <n v="13687.68"/>
    <n v="20930"/>
    <n v="23.26"/>
    <n v="182.5"/>
    <n v="165063.85999999999"/>
    <m/>
    <m/>
    <m/>
    <m/>
    <m/>
    <m/>
    <m/>
    <m/>
    <m/>
    <m/>
    <n v="1512"/>
    <n v="9965"/>
    <n v="11.07"/>
    <n v="20.16"/>
  </r>
  <r>
    <x v="29"/>
    <x v="29"/>
    <x v="5"/>
    <x v="5"/>
    <x v="14"/>
    <x v="8090"/>
    <n v="24751"/>
    <n v="46.88"/>
    <n v="3355.27"/>
    <n v="137297.76"/>
    <n v="16322.99"/>
    <n v="27870"/>
    <n v="52.78"/>
    <m/>
    <m/>
    <m/>
    <m/>
    <m/>
    <m/>
    <m/>
    <m/>
    <m/>
    <m/>
    <m/>
    <m/>
    <n v="2138"/>
    <n v="28416"/>
    <n v="53.82"/>
    <n v="48.59"/>
  </r>
  <r>
    <x v="137"/>
    <x v="137"/>
    <x v="7"/>
    <x v="1"/>
    <x v="94"/>
    <x v="4"/>
    <m/>
    <m/>
    <m/>
    <m/>
    <n v="8393"/>
    <n v="12402"/>
    <n v="54.39"/>
    <n v="441.74"/>
    <n v="101213.7"/>
    <m/>
    <m/>
    <m/>
    <m/>
    <m/>
    <m/>
    <m/>
    <m/>
    <m/>
    <m/>
    <n v="1049.8599999999999"/>
    <n v="3176"/>
    <n v="13.93"/>
    <n v="55.26"/>
  </r>
  <r>
    <x v="184"/>
    <x v="184"/>
    <x v="5"/>
    <x v="2"/>
    <x v="30"/>
    <x v="8091"/>
    <n v="20142"/>
    <n v="34.97"/>
    <n v="2665.96"/>
    <n v="119008.38"/>
    <n v="17502.419999999998"/>
    <n v="19461"/>
    <n v="33.79"/>
    <n v="364.63"/>
    <n v="211066.99"/>
    <m/>
    <m/>
    <m/>
    <m/>
    <m/>
    <m/>
    <m/>
    <m/>
    <m/>
    <m/>
    <n v="1094.1099999999999"/>
    <n v="15496"/>
    <n v="26.9"/>
    <n v="22.79"/>
  </r>
  <r>
    <x v="208"/>
    <x v="208"/>
    <x v="1"/>
    <x v="2"/>
    <x v="38"/>
    <x v="8092"/>
    <n v="21886"/>
    <n v="32.57"/>
    <n v="2587.88"/>
    <n v="134776.53"/>
    <n v="22817.65"/>
    <n v="27037"/>
    <n v="40.229999999999997"/>
    <n v="407.46"/>
    <n v="275164.92"/>
    <m/>
    <m/>
    <m/>
    <m/>
    <m/>
    <m/>
    <m/>
    <m/>
    <m/>
    <m/>
    <n v="288084"/>
    <n v="24729"/>
    <n v="36.799999999999997"/>
    <n v="5144.3599999999997"/>
  </r>
  <r>
    <x v="195"/>
    <x v="195"/>
    <x v="6"/>
    <x v="2"/>
    <x v="21"/>
    <x v="8093"/>
    <n v="22679"/>
    <n v="78.75"/>
    <n v="5517.92"/>
    <n v="123159.9"/>
    <n v="0"/>
    <m/>
    <m/>
    <m/>
    <m/>
    <n v="1985"/>
    <n v="4277"/>
    <n v="14.85"/>
    <n v="82"/>
    <n v="25147.97"/>
    <m/>
    <m/>
    <m/>
    <m/>
    <m/>
    <n v="574.83000000000004"/>
    <n v="4915"/>
    <n v="17.07"/>
    <n v="23.95"/>
  </r>
  <r>
    <x v="105"/>
    <x v="105"/>
    <x v="3"/>
    <x v="6"/>
    <x v="68"/>
    <x v="6095"/>
    <n v="812"/>
    <n v="4.2300000000000004"/>
    <n v="90.81"/>
    <n v="1351.29"/>
    <n v="221"/>
    <n v="664"/>
    <n v="3.46"/>
    <n v="13.81"/>
    <n v="2665.11"/>
    <m/>
    <m/>
    <m/>
    <m/>
    <m/>
    <m/>
    <m/>
    <m/>
    <m/>
    <m/>
    <n v="134370"/>
    <n v="5418"/>
    <n v="28.22"/>
    <n v="8398.1299999999992"/>
  </r>
  <r>
    <x v="98"/>
    <x v="98"/>
    <x v="15"/>
    <x v="27"/>
    <x v="6"/>
    <x v="4"/>
    <n v="0"/>
    <n v="0"/>
    <m/>
    <m/>
    <n v="0"/>
    <m/>
    <m/>
    <m/>
    <m/>
    <m/>
    <m/>
    <m/>
    <m/>
    <m/>
    <m/>
    <m/>
    <m/>
    <m/>
    <m/>
    <n v="0"/>
    <m/>
    <m/>
    <n v="0"/>
  </r>
  <r>
    <x v="65"/>
    <x v="65"/>
    <x v="4"/>
    <x v="1"/>
    <x v="32"/>
    <x v="4"/>
    <m/>
    <m/>
    <m/>
    <m/>
    <n v="0"/>
    <m/>
    <m/>
    <m/>
    <m/>
    <m/>
    <m/>
    <m/>
    <m/>
    <m/>
    <m/>
    <m/>
    <m/>
    <m/>
    <m/>
    <n v="229"/>
    <n v="1481"/>
    <n v="13.71"/>
    <n v="25.44"/>
  </r>
  <r>
    <x v="186"/>
    <x v="186"/>
    <x v="13"/>
    <x v="1"/>
    <x v="6"/>
    <x v="4"/>
    <m/>
    <m/>
    <m/>
    <m/>
    <n v="0"/>
    <m/>
    <m/>
    <m/>
    <m/>
    <m/>
    <m/>
    <m/>
    <m/>
    <m/>
    <m/>
    <m/>
    <m/>
    <m/>
    <m/>
    <n v="0"/>
    <m/>
    <m/>
    <n v="0"/>
  </r>
  <r>
    <x v="23"/>
    <x v="23"/>
    <x v="2"/>
    <x v="2"/>
    <x v="21"/>
    <x v="440"/>
    <n v="18114"/>
    <n v="62.9"/>
    <n v="4710"/>
    <n v="105127.2"/>
    <n v="12784.94"/>
    <n v="18561"/>
    <n v="64.45"/>
    <n v="532.71"/>
    <n v="154177.48000000001"/>
    <m/>
    <m/>
    <m/>
    <m/>
    <m/>
    <m/>
    <m/>
    <m/>
    <m/>
    <m/>
    <n v="1186"/>
    <n v="7100"/>
    <n v="24.65"/>
    <n v="49.42"/>
  </r>
  <r>
    <x v="82"/>
    <x v="82"/>
    <x v="14"/>
    <x v="1"/>
    <x v="16"/>
    <x v="8094"/>
    <n v="291"/>
    <n v="6.06"/>
    <n v="370.75"/>
    <n v="1379.19"/>
    <n v="0"/>
    <m/>
    <m/>
    <m/>
    <m/>
    <m/>
    <m/>
    <m/>
    <m/>
    <m/>
    <n v="150"/>
    <n v="570"/>
    <n v="11.88"/>
    <n v="37"/>
    <n v="3357.6"/>
    <n v="266.02"/>
    <n v="1980"/>
    <n v="41.25"/>
    <n v="66.510000000000005"/>
  </r>
  <r>
    <x v="217"/>
    <x v="217"/>
    <x v="1"/>
    <x v="7"/>
    <x v="144"/>
    <x v="8095"/>
    <n v="30739"/>
    <n v="31.24"/>
    <n v="4054.39"/>
    <n v="309187.8"/>
    <n v="0"/>
    <m/>
    <m/>
    <m/>
    <m/>
    <m/>
    <m/>
    <m/>
    <m/>
    <m/>
    <m/>
    <m/>
    <m/>
    <m/>
    <m/>
    <n v="496000"/>
    <n v="21616"/>
    <n v="21.97"/>
    <n v="6048.78"/>
  </r>
  <r>
    <x v="92"/>
    <x v="92"/>
    <x v="9"/>
    <x v="13"/>
    <x v="6"/>
    <x v="4"/>
    <n v="0"/>
    <n v="0"/>
    <m/>
    <m/>
    <n v="0"/>
    <m/>
    <m/>
    <m/>
    <m/>
    <m/>
    <m/>
    <m/>
    <m/>
    <m/>
    <m/>
    <m/>
    <m/>
    <m/>
    <m/>
    <n v="0"/>
    <m/>
    <m/>
    <n v="0"/>
  </r>
  <r>
    <x v="122"/>
    <x v="122"/>
    <x v="11"/>
    <x v="19"/>
    <x v="109"/>
    <x v="8096"/>
    <n v="172865"/>
    <n v="135.9"/>
    <n v="14484.91"/>
    <n v="1427922"/>
    <n v="11181.38"/>
    <n v="15593"/>
    <n v="12.26"/>
    <n v="105.48"/>
    <n v="134839.57999999999"/>
    <m/>
    <m/>
    <m/>
    <m/>
    <m/>
    <m/>
    <m/>
    <m/>
    <m/>
    <m/>
    <n v="4398.46"/>
    <n v="96694"/>
    <n v="76.02"/>
    <n v="41.49"/>
  </r>
  <r>
    <x v="127"/>
    <x v="127"/>
    <x v="5"/>
    <x v="1"/>
    <x v="28"/>
    <x v="4093"/>
    <n v="87"/>
    <n v="0.6"/>
    <n v="15.75"/>
    <n v="175.77"/>
    <n v="0"/>
    <m/>
    <m/>
    <m/>
    <m/>
    <m/>
    <m/>
    <m/>
    <m/>
    <m/>
    <n v="492"/>
    <n v="1034"/>
    <n v="7.18"/>
    <n v="41"/>
    <n v="11012.93"/>
    <n v="97.13"/>
    <n v="5928"/>
    <n v="41.17"/>
    <n v="8.09"/>
  </r>
  <r>
    <x v="18"/>
    <x v="18"/>
    <x v="3"/>
    <x v="11"/>
    <x v="21"/>
    <x v="454"/>
    <n v="866"/>
    <n v="3.01"/>
    <n v="165.08"/>
    <n v="3684.66"/>
    <n v="0"/>
    <m/>
    <m/>
    <m/>
    <m/>
    <m/>
    <m/>
    <m/>
    <m/>
    <m/>
    <n v="1632"/>
    <n v="4674"/>
    <n v="16.23"/>
    <n v="68"/>
    <n v="36530.69"/>
    <n v="168700"/>
    <n v="17398"/>
    <n v="60.41"/>
    <n v="7029.17"/>
  </r>
  <r>
    <x v="101"/>
    <x v="101"/>
    <x v="2"/>
    <x v="2"/>
    <x v="22"/>
    <x v="8097"/>
    <n v="7572"/>
    <n v="25.24"/>
    <n v="2147.4"/>
    <n v="49927.05"/>
    <n v="15330"/>
    <n v="20925"/>
    <n v="69.75"/>
    <n v="613.20000000000005"/>
    <n v="184869.07"/>
    <m/>
    <m/>
    <m/>
    <m/>
    <m/>
    <m/>
    <m/>
    <m/>
    <m/>
    <m/>
    <n v="119.11"/>
    <n v="6986"/>
    <n v="23.29"/>
    <n v="4.76"/>
  </r>
  <r>
    <x v="174"/>
    <x v="174"/>
    <x v="14"/>
    <x v="2"/>
    <x v="42"/>
    <x v="8098"/>
    <n v="21177"/>
    <n v="58.83"/>
    <n v="2669.33"/>
    <n v="74474.399999999994"/>
    <n v="15259"/>
    <n v="19590"/>
    <n v="54.42"/>
    <m/>
    <m/>
    <m/>
    <m/>
    <m/>
    <m/>
    <m/>
    <m/>
    <m/>
    <m/>
    <m/>
    <m/>
    <n v="0"/>
    <n v="8309"/>
    <n v="23.08"/>
    <n v="0"/>
  </r>
  <r>
    <x v="177"/>
    <x v="177"/>
    <x v="5"/>
    <x v="2"/>
    <x v="30"/>
    <x v="4014"/>
    <n v="69027"/>
    <n v="119.84"/>
    <n v="11375"/>
    <n v="507780"/>
    <n v="0"/>
    <m/>
    <m/>
    <m/>
    <m/>
    <m/>
    <m/>
    <m/>
    <m/>
    <m/>
    <m/>
    <m/>
    <m/>
    <m/>
    <m/>
    <n v="69123"/>
    <n v="20450"/>
    <n v="35.5"/>
    <n v="1440.06"/>
  </r>
  <r>
    <x v="95"/>
    <x v="95"/>
    <x v="15"/>
    <x v="1"/>
    <x v="28"/>
    <x v="8099"/>
    <n v="290"/>
    <n v="2.0099999999999998"/>
    <n v="125.17"/>
    <n v="1396.86"/>
    <n v="0"/>
    <m/>
    <m/>
    <m/>
    <m/>
    <m/>
    <m/>
    <m/>
    <m/>
    <m/>
    <m/>
    <m/>
    <m/>
    <m/>
    <m/>
    <n v="120400"/>
    <n v="4322"/>
    <n v="30.01"/>
    <n v="10033.33"/>
  </r>
  <r>
    <x v="204"/>
    <x v="204"/>
    <x v="8"/>
    <x v="6"/>
    <x v="6"/>
    <x v="4"/>
    <m/>
    <m/>
    <m/>
    <m/>
    <n v="0"/>
    <m/>
    <m/>
    <m/>
    <m/>
    <m/>
    <m/>
    <m/>
    <m/>
    <m/>
    <m/>
    <m/>
    <m/>
    <m/>
    <m/>
    <n v="76.12"/>
    <n v="10231"/>
    <n v="106.57"/>
    <n v="9.51"/>
  </r>
  <r>
    <x v="25"/>
    <x v="25"/>
    <x v="11"/>
    <x v="3"/>
    <x v="46"/>
    <x v="8100"/>
    <n v="35794"/>
    <n v="114.72"/>
    <n v="6715.85"/>
    <n v="162389.16"/>
    <n v="12682.83"/>
    <n v="15012"/>
    <n v="48.12"/>
    <n v="487.8"/>
    <n v="152946.07999999999"/>
    <m/>
    <m/>
    <m/>
    <m/>
    <m/>
    <n v="822"/>
    <n v="2691"/>
    <n v="8.6300000000000008"/>
    <n v="31"/>
    <n v="18399.650000000001"/>
    <n v="1642"/>
    <n v="10038"/>
    <n v="32.17"/>
    <n v="63.15"/>
  </r>
  <r>
    <x v="77"/>
    <x v="77"/>
    <x v="15"/>
    <x v="7"/>
    <x v="9"/>
    <x v="8101"/>
    <n v="11861"/>
    <n v="24.71"/>
    <n v="2081.25"/>
    <n v="77422.5"/>
    <n v="3523.99"/>
    <n v="12298"/>
    <n v="25.62"/>
    <n v="88.1"/>
    <n v="42496.83"/>
    <m/>
    <m/>
    <m/>
    <m/>
    <m/>
    <m/>
    <m/>
    <m/>
    <m/>
    <m/>
    <n v="1767.26"/>
    <n v="22998"/>
    <n v="47.91"/>
    <n v="44.18"/>
  </r>
  <r>
    <x v="68"/>
    <x v="68"/>
    <x v="6"/>
    <x v="2"/>
    <x v="29"/>
    <x v="8102"/>
    <n v="31315"/>
    <n v="50.18"/>
    <n v="2851"/>
    <n v="137874.35999999999"/>
    <n v="17311.61"/>
    <n v="25516"/>
    <n v="40.89"/>
    <n v="332.92"/>
    <n v="208765.84"/>
    <m/>
    <m/>
    <m/>
    <m/>
    <m/>
    <m/>
    <m/>
    <m/>
    <m/>
    <m/>
    <n v="1.07"/>
    <n v="4828"/>
    <n v="7.74"/>
    <n v="0.02"/>
  </r>
  <r>
    <x v="49"/>
    <x v="49"/>
    <x v="12"/>
    <x v="4"/>
    <x v="11"/>
    <x v="8103"/>
    <n v="61"/>
    <n v="0.51"/>
    <n v="33.9"/>
    <n v="315.27"/>
    <n v="40"/>
    <n v="124"/>
    <n v="1.03"/>
    <n v="4"/>
    <n v="482.37"/>
    <m/>
    <m/>
    <m/>
    <m/>
    <m/>
    <m/>
    <m/>
    <m/>
    <m/>
    <m/>
    <n v="139273"/>
    <n v="11681"/>
    <n v="97.34"/>
    <n v="13927.3"/>
  </r>
  <r>
    <x v="8"/>
    <x v="8"/>
    <x v="6"/>
    <x v="2"/>
    <x v="2"/>
    <x v="8104"/>
    <n v="16919"/>
    <n v="22.03"/>
    <n v="1317.5"/>
    <n v="78417.600000000006"/>
    <n v="7019.4"/>
    <n v="9742"/>
    <n v="12.68"/>
    <m/>
    <m/>
    <m/>
    <m/>
    <m/>
    <m/>
    <m/>
    <m/>
    <m/>
    <m/>
    <m/>
    <m/>
    <n v="0"/>
    <m/>
    <m/>
    <n v="0"/>
  </r>
  <r>
    <x v="40"/>
    <x v="40"/>
    <x v="6"/>
    <x v="22"/>
    <x v="31"/>
    <x v="8105"/>
    <n v="7825"/>
    <n v="32.6"/>
    <n v="2410.1"/>
    <n v="44827.86"/>
    <n v="14312.32"/>
    <n v="12637"/>
    <n v="52.65"/>
    <n v="715.62"/>
    <n v="172596.54"/>
    <m/>
    <m/>
    <m/>
    <m/>
    <m/>
    <m/>
    <m/>
    <m/>
    <m/>
    <m/>
    <n v="87701"/>
    <n v="6169"/>
    <n v="25.7"/>
    <n v="4385.05"/>
  </r>
  <r>
    <x v="67"/>
    <x v="67"/>
    <x v="6"/>
    <x v="5"/>
    <x v="33"/>
    <x v="8106"/>
    <n v="187790"/>
    <n v="156.49"/>
    <n v="10964"/>
    <n v="1019652"/>
    <n v="0"/>
    <m/>
    <m/>
    <m/>
    <m/>
    <m/>
    <m/>
    <m/>
    <m/>
    <m/>
    <m/>
    <m/>
    <m/>
    <m/>
    <m/>
    <n v="358100"/>
    <n v="47664"/>
    <n v="39.72"/>
    <n v="3581"/>
  </r>
  <r>
    <x v="35"/>
    <x v="35"/>
    <x v="1"/>
    <x v="11"/>
    <x v="141"/>
    <x v="8107"/>
    <n v="274587"/>
    <n v="61.68"/>
    <n v="8196.15"/>
    <n v="2827916.1"/>
    <n v="257267.7"/>
    <n v="374615"/>
    <n v="84.15"/>
    <n v="693.44"/>
    <n v="3102468.39"/>
    <m/>
    <m/>
    <m/>
    <m/>
    <m/>
    <m/>
    <m/>
    <m/>
    <m/>
    <m/>
    <n v="87928.74"/>
    <n v="714427"/>
    <n v="160.47"/>
    <n v="237"/>
  </r>
  <r>
    <x v="31"/>
    <x v="31"/>
    <x v="15"/>
    <x v="1"/>
    <x v="16"/>
    <x v="0"/>
    <n v="0"/>
    <n v="0"/>
    <n v="0"/>
    <n v="0"/>
    <n v="0"/>
    <n v="0"/>
    <n v="0"/>
    <n v="0"/>
    <n v="0"/>
    <m/>
    <m/>
    <m/>
    <m/>
    <m/>
    <m/>
    <m/>
    <m/>
    <m/>
    <m/>
    <n v="232"/>
    <n v="2746"/>
    <n v="57.21"/>
    <n v="58"/>
  </r>
  <r>
    <x v="130"/>
    <x v="130"/>
    <x v="12"/>
    <x v="0"/>
    <x v="100"/>
    <x v="8108"/>
    <n v="3316"/>
    <n v="9.8699999999999992"/>
    <n v="1289.54"/>
    <n v="33579.51"/>
    <n v="9853.5400000000009"/>
    <n v="9251"/>
    <n v="27.53"/>
    <n v="351.91"/>
    <n v="118826.8"/>
    <m/>
    <m/>
    <m/>
    <m/>
    <m/>
    <m/>
    <m/>
    <m/>
    <m/>
    <m/>
    <n v="39298"/>
    <n v="892"/>
    <n v="2.65"/>
    <n v="1403.5"/>
  </r>
  <r>
    <x v="42"/>
    <x v="42"/>
    <x v="13"/>
    <x v="2"/>
    <x v="15"/>
    <x v="8109"/>
    <n v="23700"/>
    <n v="54.86"/>
    <n v="3391.89"/>
    <n v="113560.44"/>
    <n v="11209.51"/>
    <n v="16216"/>
    <n v="37.54"/>
    <n v="311.38"/>
    <n v="135178.79"/>
    <m/>
    <m/>
    <m/>
    <m/>
    <m/>
    <m/>
    <m/>
    <m/>
    <m/>
    <m/>
    <n v="0"/>
    <m/>
    <m/>
    <n v="0"/>
  </r>
  <r>
    <x v="19"/>
    <x v="19"/>
    <x v="11"/>
    <x v="3"/>
    <x v="28"/>
    <x v="4"/>
    <m/>
    <m/>
    <m/>
    <m/>
    <n v="0"/>
    <m/>
    <m/>
    <m/>
    <m/>
    <m/>
    <m/>
    <m/>
    <m/>
    <m/>
    <m/>
    <m/>
    <m/>
    <m/>
    <m/>
    <n v="0"/>
    <m/>
    <m/>
    <n v="0"/>
  </r>
  <r>
    <x v="90"/>
    <x v="90"/>
    <x v="4"/>
    <x v="1"/>
    <x v="11"/>
    <x v="4225"/>
    <n v="135"/>
    <n v="1.1299999999999999"/>
    <n v="45.4"/>
    <n v="422.22"/>
    <n v="129.97"/>
    <n v="356"/>
    <n v="2.97"/>
    <n v="13"/>
    <n v="1567.36"/>
    <m/>
    <m/>
    <m/>
    <m/>
    <m/>
    <m/>
    <m/>
    <m/>
    <m/>
    <m/>
    <n v="535.46"/>
    <n v="7853"/>
    <n v="65.44"/>
    <n v="53.55"/>
  </r>
  <r>
    <x v="96"/>
    <x v="96"/>
    <x v="4"/>
    <x v="4"/>
    <x v="66"/>
    <x v="8110"/>
    <n v="1456"/>
    <n v="5.52"/>
    <n v="201.77"/>
    <n v="4128.2700000000004"/>
    <n v="54.32"/>
    <n v="275"/>
    <n v="1.04"/>
    <n v="2.4700000000000002"/>
    <n v="655.02"/>
    <m/>
    <m/>
    <m/>
    <m/>
    <m/>
    <m/>
    <m/>
    <m/>
    <m/>
    <m/>
    <n v="81480"/>
    <n v="18166"/>
    <n v="68.81"/>
    <n v="3703.64"/>
  </r>
  <r>
    <x v="125"/>
    <x v="125"/>
    <x v="8"/>
    <x v="5"/>
    <x v="5"/>
    <x v="8111"/>
    <n v="141366"/>
    <n v="147.26"/>
    <n v="11015"/>
    <n v="819516"/>
    <n v="0"/>
    <m/>
    <m/>
    <m/>
    <m/>
    <m/>
    <m/>
    <m/>
    <m/>
    <m/>
    <m/>
    <m/>
    <m/>
    <m/>
    <m/>
    <n v="2383"/>
    <n v="12741"/>
    <n v="13.27"/>
    <n v="29.79"/>
  </r>
  <r>
    <x v="45"/>
    <x v="45"/>
    <x v="0"/>
    <x v="7"/>
    <x v="6"/>
    <x v="8112"/>
    <n v="4251"/>
    <n v="44.28"/>
    <n v="3580"/>
    <n v="26635.200000000001"/>
    <n v="2215.3200000000002"/>
    <n v="2707"/>
    <n v="28.2"/>
    <n v="276.92"/>
    <n v="26715.27"/>
    <m/>
    <m/>
    <m/>
    <m/>
    <m/>
    <m/>
    <m/>
    <m/>
    <m/>
    <m/>
    <n v="2181.67"/>
    <n v="10098"/>
    <n v="105.19"/>
    <n v="272.70999999999998"/>
  </r>
  <r>
    <x v="40"/>
    <x v="40"/>
    <x v="4"/>
    <x v="4"/>
    <x v="37"/>
    <x v="8113"/>
    <n v="3065"/>
    <n v="7.98"/>
    <n v="425.78"/>
    <n v="12671.25"/>
    <n v="22632.400000000001"/>
    <n v="14302"/>
    <n v="37.24"/>
    <n v="707.26"/>
    <n v="272930.84999999998"/>
    <m/>
    <m/>
    <m/>
    <m/>
    <m/>
    <m/>
    <m/>
    <m/>
    <m/>
    <m/>
    <n v="203470"/>
    <n v="16138"/>
    <n v="42.03"/>
    <n v="6358.44"/>
  </r>
  <r>
    <x v="56"/>
    <x v="56"/>
    <x v="15"/>
    <x v="40"/>
    <x v="31"/>
    <x v="8114"/>
    <n v="15290"/>
    <n v="63.71"/>
    <n v="3492"/>
    <n v="64951.199999999997"/>
    <n v="3217.26"/>
    <n v="4302"/>
    <n v="17.93"/>
    <n v="160.86000000000001"/>
    <n v="38797.96"/>
    <m/>
    <m/>
    <m/>
    <m/>
    <m/>
    <m/>
    <m/>
    <m/>
    <m/>
    <m/>
    <n v="49600"/>
    <n v="8956"/>
    <n v="37.32"/>
    <n v="2480"/>
  </r>
  <r>
    <x v="29"/>
    <x v="29"/>
    <x v="7"/>
    <x v="4"/>
    <x v="88"/>
    <x v="8115"/>
    <n v="4362"/>
    <n v="4.66"/>
    <n v="367.21"/>
    <n v="26637.06"/>
    <n v="24400.58"/>
    <n v="20918"/>
    <n v="22.35"/>
    <m/>
    <m/>
    <m/>
    <m/>
    <m/>
    <m/>
    <m/>
    <m/>
    <m/>
    <m/>
    <m/>
    <m/>
    <n v="5000"/>
    <n v="17861"/>
    <n v="19.079999999999998"/>
    <n v="64.099999999999994"/>
  </r>
  <r>
    <x v="100"/>
    <x v="100"/>
    <x v="5"/>
    <x v="13"/>
    <x v="6"/>
    <x v="4"/>
    <m/>
    <m/>
    <m/>
    <m/>
    <n v="0"/>
    <m/>
    <m/>
    <m/>
    <m/>
    <m/>
    <m/>
    <m/>
    <m/>
    <m/>
    <m/>
    <m/>
    <m/>
    <m/>
    <m/>
    <n v="0"/>
    <m/>
    <m/>
    <n v="0"/>
  </r>
  <r>
    <x v="99"/>
    <x v="99"/>
    <x v="5"/>
    <x v="2"/>
    <x v="2"/>
    <x v="8116"/>
    <n v="32925"/>
    <n v="42.87"/>
    <n v="3295.47"/>
    <n v="196146.3"/>
    <n v="17038.46"/>
    <n v="8284"/>
    <n v="10.79"/>
    <n v="266.23"/>
    <n v="205471.87"/>
    <m/>
    <m/>
    <m/>
    <m/>
    <m/>
    <m/>
    <m/>
    <m/>
    <m/>
    <m/>
    <n v="20000"/>
    <n v="1560"/>
    <n v="2.0299999999999998"/>
    <n v="312.5"/>
  </r>
  <r>
    <x v="88"/>
    <x v="88"/>
    <x v="14"/>
    <x v="2"/>
    <x v="120"/>
    <x v="8117"/>
    <n v="172659"/>
    <n v="92.83"/>
    <n v="9514.2099999999991"/>
    <n v="1371473.79"/>
    <n v="18184.29"/>
    <n v="22518"/>
    <n v="12.11"/>
    <n v="117.32"/>
    <n v="219289.77"/>
    <m/>
    <m/>
    <m/>
    <m/>
    <m/>
    <m/>
    <m/>
    <m/>
    <m/>
    <m/>
    <n v="494000"/>
    <n v="100452"/>
    <n v="54.01"/>
    <n v="3187.1"/>
  </r>
  <r>
    <x v="40"/>
    <x v="40"/>
    <x v="13"/>
    <x v="14"/>
    <x v="101"/>
    <x v="8118"/>
    <n v="244502"/>
    <n v="185.23"/>
    <n v="11881.45"/>
    <n v="1215472.8"/>
    <n v="16972.84"/>
    <n v="10978"/>
    <n v="8.32"/>
    <n v="154.30000000000001"/>
    <n v="204680.59"/>
    <m/>
    <m/>
    <m/>
    <m/>
    <m/>
    <m/>
    <m/>
    <m/>
    <m/>
    <m/>
    <n v="466677"/>
    <n v="40990"/>
    <n v="31.05"/>
    <n v="4242.5200000000004"/>
  </r>
  <r>
    <x v="134"/>
    <x v="134"/>
    <x v="2"/>
    <x v="7"/>
    <x v="20"/>
    <x v="8119"/>
    <n v="43641"/>
    <n v="60.61"/>
    <n v="4718.78"/>
    <n v="263308.11"/>
    <n v="66752.67"/>
    <n v="37950"/>
    <n v="52.71"/>
    <n v="1112.54"/>
    <n v="804990.44"/>
    <m/>
    <m/>
    <m/>
    <m/>
    <m/>
    <m/>
    <m/>
    <m/>
    <m/>
    <m/>
    <n v="2082.41"/>
    <n v="8296"/>
    <n v="11.52"/>
    <n v="34.71"/>
  </r>
  <r>
    <x v="51"/>
    <x v="51"/>
    <x v="0"/>
    <x v="6"/>
    <x v="1"/>
    <x v="4"/>
    <m/>
    <m/>
    <m/>
    <m/>
    <n v="0"/>
    <m/>
    <m/>
    <m/>
    <m/>
    <m/>
    <m/>
    <m/>
    <m/>
    <m/>
    <m/>
    <m/>
    <m/>
    <m/>
    <m/>
    <n v="58449"/>
    <n v="1390"/>
    <n v="19.309999999999999"/>
    <n v="9741.5"/>
  </r>
  <r>
    <x v="19"/>
    <x v="19"/>
    <x v="7"/>
    <x v="30"/>
    <x v="21"/>
    <x v="8120"/>
    <n v="5457"/>
    <n v="18.95"/>
    <n v="2208.63"/>
    <n v="49296.51"/>
    <n v="4096.0200000000004"/>
    <n v="4571"/>
    <n v="15.87"/>
    <m/>
    <m/>
    <m/>
    <m/>
    <m/>
    <m/>
    <m/>
    <m/>
    <m/>
    <m/>
    <m/>
    <m/>
    <n v="451"/>
    <n v="3454"/>
    <n v="11.99"/>
    <n v="18.79"/>
  </r>
  <r>
    <x v="30"/>
    <x v="30"/>
    <x v="5"/>
    <x v="7"/>
    <x v="33"/>
    <x v="8121"/>
    <n v="87334"/>
    <n v="72.78"/>
    <n v="6022.28"/>
    <n v="560072.04"/>
    <n v="11167.8"/>
    <n v="10155"/>
    <n v="8.4600000000000009"/>
    <n v="111.68"/>
    <n v="134675.82999999999"/>
    <m/>
    <m/>
    <m/>
    <m/>
    <m/>
    <m/>
    <m/>
    <m/>
    <m/>
    <m/>
    <n v="2783"/>
    <n v="38605"/>
    <n v="32.17"/>
    <n v="27.83"/>
  </r>
  <r>
    <x v="37"/>
    <x v="37"/>
    <x v="5"/>
    <x v="3"/>
    <x v="98"/>
    <x v="8122"/>
    <n v="182"/>
    <n v="0.84"/>
    <n v="32.78"/>
    <n v="548.70000000000005"/>
    <n v="0"/>
    <m/>
    <m/>
    <m/>
    <m/>
    <m/>
    <m/>
    <m/>
    <m/>
    <m/>
    <m/>
    <m/>
    <m/>
    <m/>
    <m/>
    <n v="225.23"/>
    <n v="1678"/>
    <n v="7.77"/>
    <n v="12.51"/>
  </r>
  <r>
    <x v="70"/>
    <x v="70"/>
    <x v="0"/>
    <x v="2"/>
    <x v="2"/>
    <x v="8123"/>
    <n v="71923"/>
    <n v="93.65"/>
    <n v="7407.5"/>
    <n v="440894.4"/>
    <n v="8641.1299999999992"/>
    <n v="15285"/>
    <n v="19.899999999999999"/>
    <n v="135.02000000000001"/>
    <n v="104205.92"/>
    <m/>
    <m/>
    <m/>
    <m/>
    <m/>
    <m/>
    <m/>
    <m/>
    <m/>
    <m/>
    <n v="2646.88"/>
    <n v="18427"/>
    <n v="23.99"/>
    <n v="41.36"/>
  </r>
  <r>
    <x v="136"/>
    <x v="136"/>
    <x v="9"/>
    <x v="5"/>
    <x v="97"/>
    <x v="8124"/>
    <n v="61879"/>
    <n v="63.66"/>
    <n v="4578.7"/>
    <n v="344913.75"/>
    <n v="5050.4399999999996"/>
    <n v="70837"/>
    <n v="72.88"/>
    <m/>
    <m/>
    <m/>
    <m/>
    <m/>
    <m/>
    <m/>
    <m/>
    <m/>
    <m/>
    <m/>
    <m/>
    <n v="153500"/>
    <n v="10209"/>
    <n v="10.5"/>
    <n v="1895.06"/>
  </r>
  <r>
    <x v="113"/>
    <x v="113"/>
    <x v="0"/>
    <x v="1"/>
    <x v="6"/>
    <x v="4"/>
    <m/>
    <m/>
    <m/>
    <m/>
    <n v="0"/>
    <m/>
    <m/>
    <m/>
    <m/>
    <m/>
    <m/>
    <m/>
    <m/>
    <m/>
    <m/>
    <m/>
    <m/>
    <m/>
    <m/>
    <n v="301.99"/>
    <n v="2746"/>
    <n v="28.6"/>
    <n v="37.75"/>
  </r>
  <r>
    <x v="57"/>
    <x v="57"/>
    <x v="15"/>
    <x v="6"/>
    <x v="16"/>
    <x v="8125"/>
    <n v="26"/>
    <n v="0.54"/>
    <n v="40.5"/>
    <n v="150.66"/>
    <n v="0"/>
    <m/>
    <m/>
    <m/>
    <m/>
    <m/>
    <m/>
    <m/>
    <m/>
    <m/>
    <m/>
    <m/>
    <m/>
    <m/>
    <m/>
    <n v="188"/>
    <n v="3156"/>
    <n v="65.75"/>
    <n v="47"/>
  </r>
  <r>
    <x v="83"/>
    <x v="83"/>
    <x v="13"/>
    <x v="0"/>
    <x v="54"/>
    <x v="8126"/>
    <n v="32687"/>
    <n v="93.93"/>
    <n v="5066.93"/>
    <n v="136655.13"/>
    <n v="8629.49"/>
    <n v="9635"/>
    <n v="27.69"/>
    <m/>
    <m/>
    <m/>
    <m/>
    <m/>
    <m/>
    <m/>
    <m/>
    <m/>
    <m/>
    <m/>
    <m/>
    <n v="675"/>
    <n v="7845"/>
    <n v="22.54"/>
    <n v="23.28"/>
  </r>
  <r>
    <x v="98"/>
    <x v="98"/>
    <x v="4"/>
    <x v="7"/>
    <x v="33"/>
    <x v="8127"/>
    <n v="10093"/>
    <n v="8.41"/>
    <n v="570.54"/>
    <n v="53060.22"/>
    <n v="29833.17"/>
    <n v="36907"/>
    <n v="30.76"/>
    <n v="298.33"/>
    <n v="359767.17"/>
    <m/>
    <m/>
    <m/>
    <m/>
    <m/>
    <m/>
    <m/>
    <m/>
    <m/>
    <m/>
    <n v="0"/>
    <m/>
    <m/>
    <n v="0"/>
  </r>
  <r>
    <x v="163"/>
    <x v="163"/>
    <x v="2"/>
    <x v="2"/>
    <x v="38"/>
    <x v="8128"/>
    <n v="64880"/>
    <n v="96.55"/>
    <n v="7457.98"/>
    <n v="388411.71"/>
    <n v="0"/>
    <m/>
    <m/>
    <m/>
    <m/>
    <m/>
    <m/>
    <m/>
    <m/>
    <m/>
    <m/>
    <m/>
    <m/>
    <m/>
    <m/>
    <n v="135600"/>
    <n v="6762"/>
    <n v="10.06"/>
    <n v="2421.4299999999998"/>
  </r>
  <r>
    <x v="117"/>
    <x v="117"/>
    <x v="5"/>
    <x v="6"/>
    <x v="41"/>
    <x v="4"/>
    <m/>
    <m/>
    <m/>
    <m/>
    <n v="0"/>
    <m/>
    <m/>
    <m/>
    <m/>
    <m/>
    <m/>
    <m/>
    <m/>
    <m/>
    <m/>
    <m/>
    <m/>
    <m/>
    <m/>
    <n v="125.66"/>
    <n v="585"/>
    <n v="16.25"/>
    <n v="41.89"/>
  </r>
  <r>
    <x v="17"/>
    <x v="17"/>
    <x v="14"/>
    <x v="27"/>
    <x v="6"/>
    <x v="4"/>
    <m/>
    <m/>
    <m/>
    <m/>
    <n v="0"/>
    <m/>
    <m/>
    <m/>
    <m/>
    <m/>
    <m/>
    <m/>
    <m/>
    <m/>
    <m/>
    <m/>
    <m/>
    <m/>
    <m/>
    <n v="0"/>
    <m/>
    <m/>
    <n v="0"/>
  </r>
  <r>
    <x v="13"/>
    <x v="13"/>
    <x v="5"/>
    <x v="12"/>
    <x v="68"/>
    <x v="8129"/>
    <n v="3282"/>
    <n v="17.09"/>
    <n v="432.44"/>
    <n v="6434.67"/>
    <n v="1243.71"/>
    <n v="1747"/>
    <n v="9.1"/>
    <n v="77.73"/>
    <n v="14998.33"/>
    <m/>
    <m/>
    <m/>
    <m/>
    <m/>
    <m/>
    <m/>
    <m/>
    <m/>
    <m/>
    <n v="796.74"/>
    <n v="2151"/>
    <n v="11.2"/>
    <n v="49.8"/>
  </r>
  <r>
    <x v="63"/>
    <x v="63"/>
    <x v="15"/>
    <x v="17"/>
    <x v="55"/>
    <x v="8130"/>
    <n v="167503"/>
    <n v="145.4"/>
    <n v="8382.33"/>
    <n v="748374.72"/>
    <n v="89115.42"/>
    <n v="103629"/>
    <n v="89.96"/>
    <m/>
    <m/>
    <m/>
    <m/>
    <m/>
    <m/>
    <m/>
    <m/>
    <m/>
    <m/>
    <m/>
    <m/>
    <n v="1141288"/>
    <n v="177000"/>
    <n v="153.65"/>
    <n v="11888.42"/>
  </r>
  <r>
    <x v="101"/>
    <x v="101"/>
    <x v="5"/>
    <x v="0"/>
    <x v="27"/>
    <x v="8131"/>
    <n v="18865"/>
    <n v="41.37"/>
    <n v="3712.58"/>
    <n v="131202.54"/>
    <n v="10789.52"/>
    <n v="16549"/>
    <n v="36.29"/>
    <m/>
    <m/>
    <m/>
    <m/>
    <m/>
    <m/>
    <m/>
    <m/>
    <m/>
    <m/>
    <m/>
    <m/>
    <n v="94563"/>
    <n v="15155"/>
    <n v="33.229999999999997"/>
    <n v="2488.5"/>
  </r>
  <r>
    <x v="62"/>
    <x v="62"/>
    <x v="11"/>
    <x v="1"/>
    <x v="66"/>
    <x v="8132"/>
    <n v="5095"/>
    <n v="19.3"/>
    <n v="1499.14"/>
    <n v="30672.33"/>
    <n v="18277"/>
    <n v="23799"/>
    <n v="90.15"/>
    <n v="830.77"/>
    <n v="220407.83"/>
    <m/>
    <m/>
    <m/>
    <m/>
    <m/>
    <m/>
    <m/>
    <m/>
    <m/>
    <m/>
    <n v="3072"/>
    <n v="17409"/>
    <n v="65.94"/>
    <n v="139.63999999999999"/>
  </r>
  <r>
    <x v="22"/>
    <x v="22"/>
    <x v="12"/>
    <x v="4"/>
    <x v="66"/>
    <x v="4"/>
    <m/>
    <m/>
    <m/>
    <m/>
    <n v="0"/>
    <m/>
    <m/>
    <m/>
    <m/>
    <m/>
    <m/>
    <m/>
    <m/>
    <m/>
    <m/>
    <m/>
    <m/>
    <m/>
    <m/>
    <n v="216.03"/>
    <n v="16879"/>
    <n v="63.94"/>
    <n v="9.82"/>
  </r>
  <r>
    <x v="25"/>
    <x v="25"/>
    <x v="15"/>
    <x v="18"/>
    <x v="16"/>
    <x v="8133"/>
    <n v="6117"/>
    <n v="127.44"/>
    <n v="11648"/>
    <n v="43330.559999999998"/>
    <n v="5215.32"/>
    <n v="8743"/>
    <n v="182.15"/>
    <n v="1303.83"/>
    <n v="62893.17"/>
    <m/>
    <m/>
    <m/>
    <m/>
    <m/>
    <m/>
    <m/>
    <m/>
    <m/>
    <m/>
    <n v="211"/>
    <n v="1277"/>
    <n v="26.6"/>
    <n v="52.75"/>
  </r>
  <r>
    <x v="112"/>
    <x v="112"/>
    <x v="5"/>
    <x v="2"/>
    <x v="38"/>
    <x v="8134"/>
    <n v="89667"/>
    <n v="133.43"/>
    <n v="8931.43"/>
    <n v="465148.8"/>
    <n v="0"/>
    <m/>
    <m/>
    <m/>
    <m/>
    <m/>
    <m/>
    <m/>
    <m/>
    <m/>
    <m/>
    <m/>
    <m/>
    <m/>
    <m/>
    <n v="995.69"/>
    <n v="3336"/>
    <n v="4.96"/>
    <n v="17.78"/>
  </r>
  <r>
    <x v="80"/>
    <x v="80"/>
    <x v="14"/>
    <x v="2"/>
    <x v="49"/>
    <x v="8135"/>
    <n v="107074"/>
    <n v="117.41"/>
    <n v="10300.25"/>
    <n v="728021.67"/>
    <n v="0"/>
    <m/>
    <m/>
    <m/>
    <m/>
    <m/>
    <m/>
    <m/>
    <m/>
    <m/>
    <m/>
    <m/>
    <m/>
    <m/>
    <m/>
    <n v="165345"/>
    <n v="19839"/>
    <n v="21.75"/>
    <n v="2175.59"/>
  </r>
  <r>
    <x v="173"/>
    <x v="173"/>
    <x v="15"/>
    <x v="12"/>
    <x v="6"/>
    <x v="4"/>
    <m/>
    <m/>
    <m/>
    <m/>
    <n v="0"/>
    <m/>
    <m/>
    <m/>
    <m/>
    <m/>
    <m/>
    <m/>
    <m/>
    <m/>
    <m/>
    <m/>
    <m/>
    <m/>
    <m/>
    <n v="0"/>
    <m/>
    <m/>
    <n v="0"/>
  </r>
  <r>
    <x v="46"/>
    <x v="46"/>
    <x v="2"/>
    <x v="7"/>
    <x v="17"/>
    <x v="8136"/>
    <n v="16166"/>
    <n v="26.94"/>
    <n v="2862.58"/>
    <n v="133109.97"/>
    <n v="14958.29"/>
    <n v="43392"/>
    <n v="72.319999999999993"/>
    <n v="299.17"/>
    <n v="180386.54"/>
    <m/>
    <m/>
    <m/>
    <m/>
    <m/>
    <m/>
    <m/>
    <m/>
    <m/>
    <m/>
    <n v="421.1"/>
    <n v="7047"/>
    <n v="11.75"/>
    <n v="8.42"/>
  </r>
  <r>
    <x v="3"/>
    <x v="3"/>
    <x v="11"/>
    <x v="2"/>
    <x v="9"/>
    <x v="8137"/>
    <n v="21480"/>
    <n v="44.75"/>
    <n v="3988.35"/>
    <n v="148366.62"/>
    <n v="25184.29"/>
    <n v="24227"/>
    <n v="50.47"/>
    <n v="629.61"/>
    <n v="303704.87"/>
    <m/>
    <m/>
    <m/>
    <m/>
    <m/>
    <m/>
    <m/>
    <m/>
    <m/>
    <m/>
    <n v="179865"/>
    <n v="9674"/>
    <n v="20.149999999999999"/>
    <n v="4496.63"/>
  </r>
  <r>
    <x v="30"/>
    <x v="30"/>
    <x v="8"/>
    <x v="2"/>
    <x v="3"/>
    <x v="8138"/>
    <n v="43672"/>
    <n v="50.55"/>
    <n v="2508.4299999999998"/>
    <n v="167964.51"/>
    <n v="21657.61"/>
    <n v="27040"/>
    <n v="31.3"/>
    <n v="300.8"/>
    <n v="261175.66"/>
    <m/>
    <m/>
    <m/>
    <m/>
    <m/>
    <m/>
    <m/>
    <m/>
    <m/>
    <m/>
    <n v="2447"/>
    <n v="30953"/>
    <n v="35.83"/>
    <n v="33.99"/>
  </r>
  <r>
    <x v="15"/>
    <x v="15"/>
    <x v="6"/>
    <x v="1"/>
    <x v="13"/>
    <x v="8139"/>
    <n v="1845"/>
    <n v="9.0399999999999991"/>
    <n v="406.82"/>
    <n v="6431.88"/>
    <n v="0"/>
    <m/>
    <m/>
    <m/>
    <m/>
    <n v="5860"/>
    <n v="13913"/>
    <n v="68.2"/>
    <n v="344"/>
    <n v="74240.34"/>
    <n v="9455"/>
    <n v="23183"/>
    <n v="113.64"/>
    <n v="556"/>
    <n v="211640.72"/>
    <n v="23027"/>
    <n v="37449"/>
    <n v="183.57"/>
    <n v="1354.53"/>
  </r>
  <r>
    <x v="10"/>
    <x v="10"/>
    <x v="8"/>
    <x v="7"/>
    <x v="9"/>
    <x v="8140"/>
    <n v="18403"/>
    <n v="38.340000000000003"/>
    <n v="2965"/>
    <n v="110298"/>
    <n v="20695.439999999999"/>
    <n v="34281"/>
    <n v="71.42"/>
    <m/>
    <m/>
    <m/>
    <m/>
    <m/>
    <m/>
    <m/>
    <m/>
    <m/>
    <m/>
    <m/>
    <m/>
    <n v="46000"/>
    <n v="10754"/>
    <n v="22.4"/>
    <n v="1150"/>
  </r>
  <r>
    <x v="70"/>
    <x v="70"/>
    <x v="4"/>
    <x v="2"/>
    <x v="2"/>
    <x v="8141"/>
    <n v="58116"/>
    <n v="75.67"/>
    <n v="5332.5"/>
    <n v="317390.40000000002"/>
    <n v="5027.16"/>
    <n v="5809"/>
    <n v="7.56"/>
    <n v="78.55"/>
    <n v="60624.01"/>
    <m/>
    <m/>
    <m/>
    <m/>
    <m/>
    <m/>
    <m/>
    <m/>
    <m/>
    <m/>
    <n v="3209.68"/>
    <n v="21687"/>
    <n v="28.24"/>
    <n v="50.15"/>
  </r>
  <r>
    <x v="199"/>
    <x v="199"/>
    <x v="10"/>
    <x v="2"/>
    <x v="9"/>
    <x v="6366"/>
    <n v="16304"/>
    <n v="33.97"/>
    <n v="3868"/>
    <n v="143889.60000000001"/>
    <n v="0"/>
    <m/>
    <m/>
    <m/>
    <m/>
    <m/>
    <m/>
    <m/>
    <m/>
    <m/>
    <m/>
    <m/>
    <m/>
    <m/>
    <m/>
    <n v="0"/>
    <m/>
    <m/>
    <n v="0"/>
  </r>
  <r>
    <x v="78"/>
    <x v="78"/>
    <x v="13"/>
    <x v="6"/>
    <x v="53"/>
    <x v="4"/>
    <m/>
    <m/>
    <m/>
    <m/>
    <n v="0"/>
    <m/>
    <m/>
    <m/>
    <m/>
    <m/>
    <m/>
    <m/>
    <m/>
    <m/>
    <m/>
    <m/>
    <m/>
    <m/>
    <m/>
    <n v="49178"/>
    <n v="10881"/>
    <n v="69.75"/>
    <n v="3782.92"/>
  </r>
  <r>
    <x v="46"/>
    <x v="46"/>
    <x v="15"/>
    <x v="7"/>
    <x v="17"/>
    <x v="8142"/>
    <n v="16890"/>
    <n v="28.15"/>
    <n v="2685.24"/>
    <n v="124863.66"/>
    <n v="11146.46"/>
    <n v="22751"/>
    <n v="37.92"/>
    <n v="222.93"/>
    <n v="134418.5"/>
    <m/>
    <m/>
    <m/>
    <m/>
    <m/>
    <m/>
    <m/>
    <m/>
    <m/>
    <m/>
    <n v="280"/>
    <n v="9024"/>
    <n v="15.04"/>
    <n v="5.6"/>
  </r>
  <r>
    <x v="93"/>
    <x v="93"/>
    <x v="7"/>
    <x v="5"/>
    <x v="91"/>
    <x v="8143"/>
    <n v="25191"/>
    <n v="38.880000000000003"/>
    <n v="4739.6899999999996"/>
    <n v="238026.99"/>
    <n v="0"/>
    <m/>
    <m/>
    <m/>
    <m/>
    <m/>
    <m/>
    <m/>
    <m/>
    <m/>
    <m/>
    <m/>
    <m/>
    <m/>
    <m/>
    <n v="1308.28"/>
    <n v="4379"/>
    <n v="6.76"/>
    <n v="24.23"/>
  </r>
  <r>
    <x v="94"/>
    <x v="94"/>
    <x v="2"/>
    <x v="1"/>
    <x v="13"/>
    <x v="8144"/>
    <n v="180"/>
    <n v="0.88"/>
    <n v="42.94"/>
    <n v="678.9"/>
    <n v="0"/>
    <m/>
    <m/>
    <m/>
    <m/>
    <m/>
    <m/>
    <m/>
    <m/>
    <m/>
    <m/>
    <m/>
    <m/>
    <m/>
    <m/>
    <n v="1098.99"/>
    <n v="3780"/>
    <n v="18.53"/>
    <n v="64.650000000000006"/>
  </r>
  <r>
    <x v="76"/>
    <x v="76"/>
    <x v="12"/>
    <x v="14"/>
    <x v="75"/>
    <x v="8145"/>
    <n v="20787"/>
    <n v="16.98"/>
    <n v="1659.61"/>
    <n v="157430.39999999999"/>
    <n v="62499.519999999997"/>
    <n v="63698"/>
    <n v="52.04"/>
    <n v="612.74"/>
    <n v="753700.4"/>
    <m/>
    <m/>
    <m/>
    <m/>
    <m/>
    <m/>
    <m/>
    <m/>
    <m/>
    <m/>
    <n v="631400"/>
    <n v="30310"/>
    <n v="24.76"/>
    <n v="6190.2"/>
  </r>
  <r>
    <x v="195"/>
    <x v="195"/>
    <x v="7"/>
    <x v="2"/>
    <x v="21"/>
    <x v="8146"/>
    <n v="10124"/>
    <n v="35.15"/>
    <n v="3530"/>
    <n v="78789.600000000006"/>
    <n v="0"/>
    <m/>
    <m/>
    <m/>
    <m/>
    <n v="940"/>
    <n v="1235"/>
    <n v="4.29"/>
    <n v="39"/>
    <n v="11908.86"/>
    <m/>
    <m/>
    <m/>
    <m/>
    <m/>
    <n v="0"/>
    <n v="4158"/>
    <n v="14.44"/>
    <n v="0"/>
  </r>
  <r>
    <x v="88"/>
    <x v="88"/>
    <x v="11"/>
    <x v="3"/>
    <x v="6"/>
    <x v="7905"/>
    <n v="231"/>
    <n v="2.41"/>
    <n v="126.5"/>
    <n v="941.16"/>
    <n v="259.94"/>
    <n v="693"/>
    <n v="7.22"/>
    <n v="32.49"/>
    <n v="3134.72"/>
    <m/>
    <m/>
    <m/>
    <m/>
    <m/>
    <m/>
    <m/>
    <m/>
    <m/>
    <m/>
    <n v="38862"/>
    <n v="7693"/>
    <n v="80.14"/>
    <n v="4857.75"/>
  </r>
  <r>
    <x v="39"/>
    <x v="39"/>
    <x v="8"/>
    <x v="5"/>
    <x v="102"/>
    <x v="8147"/>
    <n v="11888"/>
    <n v="9.6199999999999992"/>
    <n v="589.14"/>
    <n v="56433.33"/>
    <n v="0"/>
    <n v="15637"/>
    <n v="12.65"/>
    <m/>
    <m/>
    <m/>
    <m/>
    <m/>
    <m/>
    <m/>
    <m/>
    <m/>
    <m/>
    <m/>
    <m/>
    <n v="0"/>
    <n v="32105"/>
    <n v="25.97"/>
    <n v="0"/>
  </r>
  <r>
    <x v="159"/>
    <x v="159"/>
    <x v="2"/>
    <x v="5"/>
    <x v="79"/>
    <x v="8148"/>
    <n v="250621"/>
    <n v="302.68"/>
    <n v="11413.16"/>
    <n v="732382.44"/>
    <n v="0"/>
    <m/>
    <m/>
    <m/>
    <m/>
    <m/>
    <m/>
    <m/>
    <m/>
    <m/>
    <m/>
    <m/>
    <m/>
    <m/>
    <m/>
    <n v="42800"/>
    <n v="5288"/>
    <n v="6.39"/>
    <n v="620.29"/>
  </r>
  <r>
    <x v="53"/>
    <x v="53"/>
    <x v="5"/>
    <x v="12"/>
    <x v="6"/>
    <x v="4"/>
    <m/>
    <m/>
    <m/>
    <m/>
    <n v="0"/>
    <m/>
    <m/>
    <m/>
    <m/>
    <m/>
    <m/>
    <m/>
    <m/>
    <m/>
    <m/>
    <m/>
    <m/>
    <m/>
    <m/>
    <n v="0"/>
    <m/>
    <m/>
    <n v="0"/>
  </r>
  <r>
    <x v="23"/>
    <x v="23"/>
    <x v="5"/>
    <x v="0"/>
    <x v="18"/>
    <x v="8149"/>
    <n v="162436"/>
    <n v="128.91999999999999"/>
    <n v="10616"/>
    <n v="1036652.4"/>
    <n v="10682.83"/>
    <n v="11288"/>
    <n v="8.9600000000000009"/>
    <n v="101.74"/>
    <n v="128827.48"/>
    <m/>
    <m/>
    <m/>
    <m/>
    <m/>
    <m/>
    <m/>
    <m/>
    <m/>
    <m/>
    <n v="2063"/>
    <n v="28494"/>
    <n v="22.61"/>
    <n v="19.649999999999999"/>
  </r>
  <r>
    <x v="91"/>
    <x v="91"/>
    <x v="4"/>
    <x v="2"/>
    <x v="106"/>
    <x v="8150"/>
    <n v="138395"/>
    <n v="102.06"/>
    <n v="7854.16"/>
    <n v="825393.6"/>
    <n v="0"/>
    <m/>
    <m/>
    <m/>
    <m/>
    <m/>
    <m/>
    <m/>
    <m/>
    <m/>
    <m/>
    <m/>
    <m/>
    <m/>
    <m/>
    <n v="233700"/>
    <n v="10867"/>
    <n v="8.01"/>
    <n v="2068.14"/>
  </r>
  <r>
    <x v="15"/>
    <x v="15"/>
    <x v="7"/>
    <x v="1"/>
    <x v="13"/>
    <x v="8151"/>
    <n v="726"/>
    <n v="3.56"/>
    <n v="162.94"/>
    <n v="2576.1"/>
    <n v="0"/>
    <m/>
    <m/>
    <m/>
    <m/>
    <n v="2725"/>
    <n v="3587"/>
    <n v="17.579999999999998"/>
    <n v="160"/>
    <n v="34523.03"/>
    <n v="747"/>
    <n v="829"/>
    <n v="4.0599999999999996"/>
    <n v="43"/>
    <n v="16720.849999999999"/>
    <n v="0"/>
    <n v="16836"/>
    <n v="82.53"/>
    <n v="0"/>
  </r>
  <r>
    <x v="50"/>
    <x v="50"/>
    <x v="6"/>
    <x v="12"/>
    <x v="6"/>
    <x v="5513"/>
    <n v="127"/>
    <n v="1.32"/>
    <n v="98"/>
    <n v="729.12"/>
    <n v="0"/>
    <m/>
    <m/>
    <m/>
    <m/>
    <m/>
    <m/>
    <m/>
    <m/>
    <m/>
    <m/>
    <m/>
    <m/>
    <m/>
    <m/>
    <n v="0"/>
    <m/>
    <m/>
    <n v="0"/>
  </r>
  <r>
    <x v="34"/>
    <x v="34"/>
    <x v="10"/>
    <x v="2"/>
    <x v="9"/>
    <x v="8152"/>
    <n v="51300"/>
    <n v="106.88"/>
    <n v="12023.48"/>
    <n v="447273.27"/>
    <n v="0"/>
    <m/>
    <m/>
    <m/>
    <m/>
    <m/>
    <m/>
    <m/>
    <m/>
    <m/>
    <m/>
    <m/>
    <m/>
    <m/>
    <m/>
    <n v="644.74"/>
    <n v="9166"/>
    <n v="19.100000000000001"/>
    <n v="16.12"/>
  </r>
  <r>
    <x v="122"/>
    <x v="122"/>
    <x v="10"/>
    <x v="19"/>
    <x v="109"/>
    <x v="8153"/>
    <n v="147767"/>
    <n v="116.17"/>
    <n v="14508.12"/>
    <n v="1430210.73"/>
    <n v="4969.93"/>
    <n v="8722"/>
    <n v="6.86"/>
    <n v="46.89"/>
    <n v="59933.9"/>
    <m/>
    <m/>
    <m/>
    <m/>
    <m/>
    <n v="0"/>
    <n v="0"/>
    <n v="0"/>
    <n v="0"/>
    <n v="0"/>
    <n v="4374.34"/>
    <n v="45796"/>
    <n v="36"/>
    <n v="41.27"/>
  </r>
  <r>
    <x v="72"/>
    <x v="72"/>
    <x v="8"/>
    <x v="3"/>
    <x v="28"/>
    <x v="6234"/>
    <n v="337"/>
    <n v="2.34"/>
    <n v="60.08"/>
    <n v="670.53"/>
    <n v="481.09"/>
    <n v="743"/>
    <n v="5.16"/>
    <n v="40.090000000000003"/>
    <n v="5801.56"/>
    <m/>
    <m/>
    <m/>
    <m/>
    <m/>
    <m/>
    <m/>
    <m/>
    <m/>
    <m/>
    <n v="326355"/>
    <n v="10110"/>
    <n v="70.209999999999994"/>
    <n v="27196.25"/>
  </r>
  <r>
    <x v="38"/>
    <x v="38"/>
    <x v="1"/>
    <x v="13"/>
    <x v="6"/>
    <x v="4"/>
    <m/>
    <m/>
    <m/>
    <m/>
    <n v="0"/>
    <m/>
    <m/>
    <m/>
    <m/>
    <m/>
    <m/>
    <m/>
    <m/>
    <m/>
    <n v="209"/>
    <n v="369"/>
    <n v="3.84"/>
    <n v="26"/>
    <n v="4678.26"/>
    <n v="0"/>
    <m/>
    <m/>
    <n v="0"/>
  </r>
  <r>
    <x v="80"/>
    <x v="80"/>
    <x v="3"/>
    <x v="2"/>
    <x v="49"/>
    <x v="8154"/>
    <n v="115623"/>
    <n v="126.78"/>
    <n v="10651.17"/>
    <n v="752824.77"/>
    <n v="0"/>
    <m/>
    <m/>
    <m/>
    <m/>
    <m/>
    <m/>
    <m/>
    <m/>
    <m/>
    <m/>
    <m/>
    <m/>
    <m/>
    <m/>
    <n v="151400"/>
    <n v="18452"/>
    <n v="20.23"/>
    <n v="1992.11"/>
  </r>
  <r>
    <x v="131"/>
    <x v="131"/>
    <x v="3"/>
    <x v="2"/>
    <x v="33"/>
    <x v="8155"/>
    <n v="141914"/>
    <n v="118.26"/>
    <n v="11156.85"/>
    <n v="1037587.05"/>
    <n v="0"/>
    <m/>
    <m/>
    <m/>
    <m/>
    <m/>
    <m/>
    <m/>
    <m/>
    <m/>
    <m/>
    <m/>
    <m/>
    <m/>
    <m/>
    <n v="3529"/>
    <n v="30783"/>
    <n v="25.65"/>
    <n v="35.29"/>
  </r>
  <r>
    <x v="186"/>
    <x v="186"/>
    <x v="6"/>
    <x v="1"/>
    <x v="6"/>
    <x v="4"/>
    <m/>
    <m/>
    <m/>
    <m/>
    <n v="0"/>
    <m/>
    <m/>
    <m/>
    <m/>
    <m/>
    <m/>
    <m/>
    <m/>
    <m/>
    <m/>
    <m/>
    <m/>
    <m/>
    <m/>
    <n v="0"/>
    <m/>
    <m/>
    <n v="0"/>
  </r>
  <r>
    <x v="24"/>
    <x v="24"/>
    <x v="4"/>
    <x v="4"/>
    <x v="15"/>
    <x v="8156"/>
    <n v="8875"/>
    <n v="20.54"/>
    <n v="592.16999999999996"/>
    <n v="19825.740000000002"/>
    <n v="17823.47"/>
    <n v="9635"/>
    <n v="22.3"/>
    <n v="495.1"/>
    <n v="214938.6"/>
    <m/>
    <m/>
    <m/>
    <m/>
    <m/>
    <m/>
    <m/>
    <m/>
    <m/>
    <m/>
    <n v="1632"/>
    <n v="12697"/>
    <n v="29.39"/>
    <n v="45.33"/>
  </r>
  <r>
    <x v="177"/>
    <x v="177"/>
    <x v="12"/>
    <x v="2"/>
    <x v="30"/>
    <x v="8157"/>
    <n v="81088"/>
    <n v="140.78"/>
    <n v="11739.58"/>
    <n v="524055"/>
    <n v="0"/>
    <m/>
    <m/>
    <m/>
    <m/>
    <m/>
    <m/>
    <m/>
    <m/>
    <m/>
    <m/>
    <m/>
    <m/>
    <m/>
    <m/>
    <n v="1099440"/>
    <n v="73728"/>
    <n v="128"/>
    <n v="22905"/>
  </r>
  <r>
    <x v="134"/>
    <x v="134"/>
    <x v="15"/>
    <x v="7"/>
    <x v="20"/>
    <x v="8158"/>
    <n v="43342"/>
    <n v="60.2"/>
    <n v="4543.88"/>
    <n v="253548.69"/>
    <n v="15655.67"/>
    <n v="18305"/>
    <n v="25.42"/>
    <n v="260.93"/>
    <n v="188796.47"/>
    <m/>
    <m/>
    <m/>
    <m/>
    <m/>
    <m/>
    <m/>
    <m/>
    <m/>
    <m/>
    <n v="708.51"/>
    <n v="2083"/>
    <n v="2.89"/>
    <n v="11.81"/>
  </r>
  <r>
    <x v="132"/>
    <x v="132"/>
    <x v="11"/>
    <x v="2"/>
    <x v="91"/>
    <x v="8159"/>
    <n v="55795"/>
    <n v="86.1"/>
    <n v="7844.44"/>
    <n v="393948"/>
    <n v="0"/>
    <m/>
    <m/>
    <m/>
    <m/>
    <m/>
    <m/>
    <m/>
    <m/>
    <m/>
    <m/>
    <m/>
    <m/>
    <m/>
    <m/>
    <n v="107990"/>
    <n v="7826"/>
    <n v="12.08"/>
    <n v="1999.81"/>
  </r>
  <r>
    <x v="187"/>
    <x v="187"/>
    <x v="13"/>
    <x v="1"/>
    <x v="53"/>
    <x v="8160"/>
    <n v="669"/>
    <n v="4.29"/>
    <n v="215.08"/>
    <n v="2600.2800000000002"/>
    <n v="0"/>
    <n v="1042"/>
    <n v="6.68"/>
    <m/>
    <m/>
    <m/>
    <m/>
    <m/>
    <m/>
    <m/>
    <m/>
    <m/>
    <m/>
    <m/>
    <m/>
    <n v="44162"/>
    <n v="11453"/>
    <n v="73.42"/>
    <n v="3397.08"/>
  </r>
  <r>
    <x v="181"/>
    <x v="181"/>
    <x v="10"/>
    <x v="48"/>
    <x v="128"/>
    <x v="8161"/>
    <n v="76968"/>
    <n v="48.59"/>
    <n v="4532.42"/>
    <n v="556400.4"/>
    <n v="66090.2"/>
    <n v="99841"/>
    <n v="63.03"/>
    <n v="500.68"/>
    <n v="797001.59"/>
    <m/>
    <m/>
    <m/>
    <m/>
    <m/>
    <m/>
    <m/>
    <m/>
    <m/>
    <m/>
    <n v="1088"/>
    <n v="80132"/>
    <n v="50.59"/>
    <n v="8.24"/>
  </r>
  <r>
    <x v="138"/>
    <x v="138"/>
    <x v="3"/>
    <x v="6"/>
    <x v="28"/>
    <x v="8162"/>
    <n v="1433"/>
    <n v="9.9499999999999993"/>
    <n v="624.66999999999996"/>
    <n v="6971.28"/>
    <n v="0"/>
    <m/>
    <m/>
    <m/>
    <m/>
    <m/>
    <m/>
    <m/>
    <m/>
    <m/>
    <m/>
    <m/>
    <m/>
    <m/>
    <m/>
    <n v="91000"/>
    <n v="3378"/>
    <n v="23.46"/>
    <n v="7583.33"/>
  </r>
  <r>
    <x v="24"/>
    <x v="24"/>
    <x v="1"/>
    <x v="6"/>
    <x v="21"/>
    <x v="4"/>
    <m/>
    <m/>
    <m/>
    <m/>
    <n v="0"/>
    <m/>
    <m/>
    <m/>
    <m/>
    <m/>
    <m/>
    <m/>
    <m/>
    <m/>
    <m/>
    <m/>
    <m/>
    <m/>
    <m/>
    <n v="1122"/>
    <n v="5267"/>
    <n v="18.29"/>
    <n v="46.75"/>
  </r>
  <r>
    <x v="205"/>
    <x v="205"/>
    <x v="2"/>
    <x v="2"/>
    <x v="9"/>
    <x v="8163"/>
    <n v="27999"/>
    <n v="58.33"/>
    <n v="4743"/>
    <n v="176439.6"/>
    <n v="0"/>
    <m/>
    <m/>
    <m/>
    <m/>
    <m/>
    <m/>
    <m/>
    <m/>
    <m/>
    <m/>
    <m/>
    <m/>
    <m/>
    <m/>
    <n v="187820"/>
    <n v="5487"/>
    <n v="11.43"/>
    <n v="4695.5"/>
  </r>
  <r>
    <x v="77"/>
    <x v="77"/>
    <x v="2"/>
    <x v="7"/>
    <x v="9"/>
    <x v="8164"/>
    <n v="15379"/>
    <n v="32.04"/>
    <n v="2215.5"/>
    <n v="82416.600000000006"/>
    <n v="13791"/>
    <n v="34977"/>
    <n v="72.87"/>
    <m/>
    <m/>
    <m/>
    <m/>
    <m/>
    <m/>
    <m/>
    <m/>
    <m/>
    <m/>
    <m/>
    <m/>
    <n v="0"/>
    <m/>
    <m/>
    <n v="0"/>
  </r>
  <r>
    <x v="35"/>
    <x v="35"/>
    <x v="0"/>
    <x v="11"/>
    <x v="141"/>
    <x v="8165"/>
    <n v="217830"/>
    <n v="48.93"/>
    <n v="4008.8"/>
    <n v="1383155.52"/>
    <n v="400892.34"/>
    <n v="570156"/>
    <n v="128.07"/>
    <n v="1080.57"/>
    <n v="4834480.97"/>
    <m/>
    <m/>
    <m/>
    <m/>
    <m/>
    <m/>
    <m/>
    <m/>
    <m/>
    <m/>
    <n v="0"/>
    <m/>
    <m/>
    <n v="0"/>
  </r>
  <r>
    <x v="38"/>
    <x v="38"/>
    <x v="12"/>
    <x v="5"/>
    <x v="108"/>
    <x v="8166"/>
    <n v="15266"/>
    <n v="55.31"/>
    <n v="4166.96"/>
    <n v="89131.199999999997"/>
    <n v="0"/>
    <m/>
    <m/>
    <m/>
    <m/>
    <m/>
    <m/>
    <m/>
    <m/>
    <m/>
    <n v="4600"/>
    <n v="15014"/>
    <n v="54.4"/>
    <n v="200"/>
    <n v="102966.39999999999"/>
    <n v="661"/>
    <n v="4271"/>
    <n v="15.47"/>
    <n v="28.74"/>
  </r>
  <r>
    <x v="2"/>
    <x v="2"/>
    <x v="6"/>
    <x v="6"/>
    <x v="4"/>
    <x v="4233"/>
    <n v="130"/>
    <n v="1.55"/>
    <n v="12.14"/>
    <n v="79.05"/>
    <n v="0"/>
    <m/>
    <m/>
    <m/>
    <m/>
    <m/>
    <m/>
    <m/>
    <m/>
    <m/>
    <m/>
    <m/>
    <m/>
    <m/>
    <m/>
    <n v="590.59"/>
    <n v="2830"/>
    <n v="33.69"/>
    <n v="84.37"/>
  </r>
  <r>
    <x v="52"/>
    <x v="52"/>
    <x v="6"/>
    <x v="29"/>
    <x v="11"/>
    <x v="8167"/>
    <n v="19234"/>
    <n v="160.28"/>
    <n v="7569.2"/>
    <n v="70393.56"/>
    <n v="10358.870000000001"/>
    <n v="18216"/>
    <n v="151.80000000000001"/>
    <m/>
    <m/>
    <m/>
    <m/>
    <m/>
    <m/>
    <m/>
    <m/>
    <m/>
    <m/>
    <m/>
    <m/>
    <n v="1665"/>
    <n v="11063"/>
    <n v="92.19"/>
    <n v="166.5"/>
  </r>
  <r>
    <x v="150"/>
    <x v="150"/>
    <x v="12"/>
    <x v="6"/>
    <x v="6"/>
    <x v="8168"/>
    <n v="230"/>
    <n v="2.4"/>
    <n v="86.5"/>
    <n v="643.55999999999995"/>
    <n v="0"/>
    <m/>
    <m/>
    <m/>
    <m/>
    <m/>
    <m/>
    <m/>
    <m/>
    <m/>
    <n v="100"/>
    <n v="223"/>
    <n v="2.3199999999999998"/>
    <n v="12"/>
    <n v="2238.4"/>
    <n v="49500"/>
    <n v="1602"/>
    <n v="16.690000000000001"/>
    <n v="6187.5"/>
  </r>
  <r>
    <x v="12"/>
    <x v="12"/>
    <x v="14"/>
    <x v="2"/>
    <x v="9"/>
    <x v="8169"/>
    <n v="8782"/>
    <n v="18.3"/>
    <n v="1375.7"/>
    <n v="51176.04"/>
    <n v="0"/>
    <m/>
    <m/>
    <m/>
    <m/>
    <m/>
    <m/>
    <m/>
    <m/>
    <m/>
    <m/>
    <m/>
    <m/>
    <m/>
    <m/>
    <n v="248"/>
    <n v="3721"/>
    <n v="7.75"/>
    <n v="6.2"/>
  </r>
  <r>
    <x v="64"/>
    <x v="64"/>
    <x v="13"/>
    <x v="0"/>
    <x v="14"/>
    <x v="8170"/>
    <n v="6353"/>
    <n v="12.03"/>
    <n v="714.48"/>
    <n v="29236.41"/>
    <n v="10804.07"/>
    <n v="11216"/>
    <n v="21.24"/>
    <n v="245.55"/>
    <n v="130289.57"/>
    <m/>
    <m/>
    <m/>
    <m/>
    <m/>
    <m/>
    <m/>
    <m/>
    <m/>
    <m/>
    <n v="118380"/>
    <n v="13910"/>
    <n v="26.34"/>
    <n v="2690.45"/>
  </r>
  <r>
    <x v="28"/>
    <x v="28"/>
    <x v="2"/>
    <x v="14"/>
    <x v="21"/>
    <x v="8171"/>
    <n v="18934"/>
    <n v="65.739999999999995"/>
    <n v="4334.54"/>
    <n v="96746.97"/>
    <n v="5911.74"/>
    <n v="13415"/>
    <n v="46.58"/>
    <n v="246.32"/>
    <n v="71291.399999999994"/>
    <m/>
    <m/>
    <m/>
    <m/>
    <m/>
    <m/>
    <m/>
    <m/>
    <m/>
    <m/>
    <n v="26600"/>
    <n v="5488"/>
    <n v="19.059999999999999"/>
    <n v="1108.33"/>
  </r>
  <r>
    <x v="119"/>
    <x v="119"/>
    <x v="13"/>
    <x v="5"/>
    <x v="139"/>
    <x v="0"/>
    <n v="0"/>
    <n v="0"/>
    <n v="0"/>
    <n v="0"/>
    <n v="0"/>
    <n v="0"/>
    <n v="0"/>
    <n v="0"/>
    <n v="0"/>
    <m/>
    <m/>
    <m/>
    <m/>
    <m/>
    <m/>
    <m/>
    <m/>
    <m/>
    <m/>
    <n v="0"/>
    <m/>
    <m/>
    <n v="0"/>
  </r>
  <r>
    <x v="87"/>
    <x v="87"/>
    <x v="11"/>
    <x v="5"/>
    <x v="91"/>
    <x v="8172"/>
    <n v="22130"/>
    <n v="34.15"/>
    <n v="3289.78"/>
    <n v="165212.64000000001"/>
    <n v="34113.480000000003"/>
    <n v="39940"/>
    <n v="61.64"/>
    <n v="631.73"/>
    <n v="411384.71"/>
    <m/>
    <m/>
    <m/>
    <m/>
    <m/>
    <m/>
    <m/>
    <m/>
    <m/>
    <m/>
    <n v="2035"/>
    <n v="16720"/>
    <n v="25.8"/>
    <n v="37.69"/>
  </r>
  <r>
    <x v="18"/>
    <x v="18"/>
    <x v="9"/>
    <x v="4"/>
    <x v="30"/>
    <x v="8173"/>
    <n v="1496"/>
    <n v="2.6"/>
    <n v="179.31"/>
    <n v="8004.51"/>
    <n v="0"/>
    <m/>
    <m/>
    <m/>
    <m/>
    <m/>
    <m/>
    <m/>
    <m/>
    <m/>
    <n v="1328"/>
    <n v="3767"/>
    <n v="6.54"/>
    <n v="27"/>
    <n v="29725.95"/>
    <n v="280800"/>
    <n v="33336"/>
    <n v="57.88"/>
    <n v="5850"/>
  </r>
  <r>
    <x v="52"/>
    <x v="52"/>
    <x v="11"/>
    <x v="7"/>
    <x v="43"/>
    <x v="8174"/>
    <n v="105759"/>
    <n v="43.63"/>
    <n v="2894.36"/>
    <n v="543733.80000000005"/>
    <n v="83991.27"/>
    <n v="121463"/>
    <n v="50.11"/>
    <n v="415.8"/>
    <n v="1012875.93"/>
    <m/>
    <m/>
    <m/>
    <m/>
    <m/>
    <m/>
    <m/>
    <m/>
    <m/>
    <m/>
    <n v="6000"/>
    <n v="39554"/>
    <n v="16.32"/>
    <n v="29.7"/>
  </r>
  <r>
    <x v="40"/>
    <x v="40"/>
    <x v="6"/>
    <x v="14"/>
    <x v="101"/>
    <x v="8175"/>
    <n v="158849"/>
    <n v="120.34"/>
    <n v="11225.45"/>
    <n v="1148364"/>
    <n v="17330.75"/>
    <n v="15027"/>
    <n v="11.38"/>
    <n v="157.55000000000001"/>
    <n v="208996.68"/>
    <m/>
    <m/>
    <m/>
    <m/>
    <m/>
    <m/>
    <m/>
    <m/>
    <m/>
    <m/>
    <n v="459440"/>
    <n v="38199"/>
    <n v="28.94"/>
    <n v="4176.7299999999996"/>
  </r>
  <r>
    <x v="128"/>
    <x v="128"/>
    <x v="0"/>
    <x v="1"/>
    <x v="4"/>
    <x v="8176"/>
    <n v="4091"/>
    <n v="48.7"/>
    <n v="3110"/>
    <n v="20246.099999999999"/>
    <n v="0"/>
    <m/>
    <m/>
    <m/>
    <m/>
    <m/>
    <m/>
    <m/>
    <m/>
    <m/>
    <m/>
    <m/>
    <m/>
    <m/>
    <m/>
    <n v="34000"/>
    <n v="3081"/>
    <n v="36.68"/>
    <n v="4857.1400000000003"/>
  </r>
  <r>
    <x v="119"/>
    <x v="119"/>
    <x v="3"/>
    <x v="3"/>
    <x v="7"/>
    <x v="8177"/>
    <n v="227"/>
    <n v="9.4600000000000009"/>
    <n v="611.5"/>
    <n v="1137.3900000000001"/>
    <n v="0.97"/>
    <n v="293"/>
    <n v="12.21"/>
    <m/>
    <m/>
    <m/>
    <m/>
    <m/>
    <m/>
    <m/>
    <m/>
    <m/>
    <m/>
    <m/>
    <m/>
    <n v="66700"/>
    <n v="4588"/>
    <n v="191.17"/>
    <n v="33350"/>
  </r>
  <r>
    <x v="116"/>
    <x v="116"/>
    <x v="12"/>
    <x v="4"/>
    <x v="31"/>
    <x v="3102"/>
    <n v="20"/>
    <n v="0.08"/>
    <n v="5.8"/>
    <n v="107.88"/>
    <n v="17.46"/>
    <n v="59"/>
    <n v="0.25"/>
    <m/>
    <m/>
    <m/>
    <m/>
    <m/>
    <m/>
    <m/>
    <n v="100"/>
    <n v="224"/>
    <n v="0.93"/>
    <n v="5"/>
    <n v="2238.4"/>
    <n v="75200"/>
    <n v="11692"/>
    <n v="48.72"/>
    <n v="3760"/>
  </r>
  <r>
    <x v="21"/>
    <x v="21"/>
    <x v="11"/>
    <x v="7"/>
    <x v="29"/>
    <x v="8178"/>
    <n v="25683"/>
    <n v="41.16"/>
    <n v="3238.83"/>
    <n v="156629.67000000001"/>
    <n v="331280"/>
    <n v="18610"/>
    <n v="29.82"/>
    <n v="6370.77"/>
    <n v="3995004.9"/>
    <m/>
    <m/>
    <m/>
    <m/>
    <m/>
    <m/>
    <m/>
    <m/>
    <m/>
    <m/>
    <n v="409.73"/>
    <n v="14126"/>
    <n v="22.64"/>
    <n v="7.88"/>
  </r>
  <r>
    <x v="137"/>
    <x v="137"/>
    <x v="1"/>
    <x v="6"/>
    <x v="1"/>
    <x v="4"/>
    <m/>
    <m/>
    <m/>
    <m/>
    <n v="7739"/>
    <n v="10554"/>
    <n v="146.58000000000001"/>
    <n v="1289.83"/>
    <n v="93326.92"/>
    <m/>
    <m/>
    <m/>
    <m/>
    <m/>
    <m/>
    <m/>
    <m/>
    <m/>
    <m/>
    <n v="383.66"/>
    <n v="775"/>
    <n v="10.76"/>
    <n v="63.94"/>
  </r>
  <r>
    <x v="109"/>
    <x v="109"/>
    <x v="0"/>
    <x v="6"/>
    <x v="6"/>
    <x v="0"/>
    <n v="0"/>
    <n v="0"/>
    <n v="0"/>
    <n v="0"/>
    <n v="0"/>
    <n v="0"/>
    <n v="0"/>
    <m/>
    <m/>
    <n v="0"/>
    <n v="0"/>
    <n v="0"/>
    <n v="0"/>
    <n v="0"/>
    <n v="0"/>
    <n v="0"/>
    <n v="0"/>
    <n v="0"/>
    <n v="0"/>
    <n v="0"/>
    <n v="0"/>
    <n v="0"/>
    <n v="0"/>
  </r>
  <r>
    <x v="49"/>
    <x v="49"/>
    <x v="5"/>
    <x v="4"/>
    <x v="11"/>
    <x v="8179"/>
    <n v="19"/>
    <n v="0.16"/>
    <n v="13"/>
    <n v="120.9"/>
    <n v="36.86"/>
    <n v="46"/>
    <n v="0.38"/>
    <n v="3.69"/>
    <n v="444.47"/>
    <m/>
    <m/>
    <m/>
    <m/>
    <m/>
    <m/>
    <m/>
    <m/>
    <m/>
    <m/>
    <n v="79748"/>
    <n v="11195"/>
    <n v="93.29"/>
    <n v="7974.8"/>
  </r>
  <r>
    <x v="204"/>
    <x v="204"/>
    <x v="9"/>
    <x v="6"/>
    <x v="6"/>
    <x v="4"/>
    <m/>
    <m/>
    <m/>
    <m/>
    <n v="0"/>
    <m/>
    <m/>
    <m/>
    <m/>
    <m/>
    <m/>
    <m/>
    <m/>
    <m/>
    <m/>
    <m/>
    <m/>
    <m/>
    <m/>
    <n v="748458"/>
    <n v="93894"/>
    <n v="978.06"/>
    <n v="93557.25"/>
  </r>
  <r>
    <x v="31"/>
    <x v="31"/>
    <x v="12"/>
    <x v="6"/>
    <x v="41"/>
    <x v="0"/>
    <n v="0"/>
    <n v="0"/>
    <n v="0"/>
    <n v="0"/>
    <n v="0"/>
    <n v="0"/>
    <n v="0"/>
    <m/>
    <m/>
    <m/>
    <m/>
    <m/>
    <m/>
    <m/>
    <m/>
    <m/>
    <m/>
    <m/>
    <m/>
    <n v="286"/>
    <n v="2906"/>
    <n v="80.72"/>
    <n v="95.33"/>
  </r>
  <r>
    <x v="84"/>
    <x v="84"/>
    <x v="9"/>
    <x v="2"/>
    <x v="9"/>
    <x v="8180"/>
    <n v="25925"/>
    <n v="54.01"/>
    <n v="3376"/>
    <n v="125587.2"/>
    <n v="25427.74"/>
    <n v="37739"/>
    <n v="78.62"/>
    <n v="635.69000000000005"/>
    <n v="306640.75"/>
    <m/>
    <m/>
    <m/>
    <m/>
    <m/>
    <m/>
    <m/>
    <m/>
    <m/>
    <m/>
    <n v="215800"/>
    <n v="12328"/>
    <n v="25.68"/>
    <n v="5395"/>
  </r>
  <r>
    <x v="120"/>
    <x v="120"/>
    <x v="4"/>
    <x v="1"/>
    <x v="68"/>
    <x v="8181"/>
    <n v="2400"/>
    <n v="12.5"/>
    <n v="905"/>
    <n v="13466.4"/>
    <n v="0"/>
    <m/>
    <m/>
    <m/>
    <m/>
    <m/>
    <m/>
    <m/>
    <m/>
    <m/>
    <m/>
    <m/>
    <m/>
    <m/>
    <m/>
    <n v="92.56"/>
    <n v="4016"/>
    <n v="20.92"/>
    <n v="5.78"/>
  </r>
  <r>
    <x v="14"/>
    <x v="14"/>
    <x v="12"/>
    <x v="4"/>
    <x v="26"/>
    <x v="8182"/>
    <n v="11488"/>
    <n v="14.08"/>
    <n v="871.15"/>
    <n v="55091.34"/>
    <n v="83852.570000000007"/>
    <n v="139629"/>
    <n v="171.11"/>
    <n v="1233.1300000000001"/>
    <n v="1011203.3"/>
    <m/>
    <m/>
    <m/>
    <m/>
    <m/>
    <m/>
    <m/>
    <m/>
    <m/>
    <m/>
    <n v="0"/>
    <n v="41616"/>
    <n v="51"/>
    <n v="0"/>
  </r>
  <r>
    <x v="82"/>
    <x v="82"/>
    <x v="3"/>
    <x v="2"/>
    <x v="9"/>
    <x v="8183"/>
    <n v="13685"/>
    <n v="28.51"/>
    <n v="3286"/>
    <n v="122239.2"/>
    <n v="29040"/>
    <n v="43704"/>
    <n v="91.05"/>
    <n v="726"/>
    <n v="350202.07"/>
    <m/>
    <m/>
    <m/>
    <m/>
    <m/>
    <m/>
    <m/>
    <m/>
    <m/>
    <m/>
    <n v="981.22"/>
    <n v="5462"/>
    <n v="11.38"/>
    <n v="24.53"/>
  </r>
  <r>
    <x v="104"/>
    <x v="104"/>
    <x v="7"/>
    <x v="4"/>
    <x v="12"/>
    <x v="8184"/>
    <n v="103"/>
    <n v="0.61"/>
    <n v="51.29"/>
    <n v="667.74"/>
    <n v="0"/>
    <n v="88"/>
    <n v="0.52"/>
    <n v="0"/>
    <n v="0"/>
    <m/>
    <n v="0"/>
    <n v="0"/>
    <m/>
    <m/>
    <n v="0"/>
    <n v="0"/>
    <n v="0"/>
    <n v="0"/>
    <n v="0"/>
    <n v="40.6"/>
    <n v="1836"/>
    <n v="10.93"/>
    <n v="2.9"/>
  </r>
  <r>
    <x v="81"/>
    <x v="81"/>
    <x v="8"/>
    <x v="7"/>
    <x v="9"/>
    <x v="8185"/>
    <n v="46346"/>
    <n v="96.55"/>
    <n v="8813.25"/>
    <n v="327852.90000000002"/>
    <n v="0"/>
    <m/>
    <m/>
    <m/>
    <m/>
    <m/>
    <m/>
    <m/>
    <m/>
    <m/>
    <m/>
    <m/>
    <m/>
    <m/>
    <m/>
    <n v="32504"/>
    <n v="10025"/>
    <n v="20.89"/>
    <n v="812.6"/>
  </r>
  <r>
    <x v="61"/>
    <x v="61"/>
    <x v="13"/>
    <x v="1"/>
    <x v="1"/>
    <x v="4"/>
    <m/>
    <m/>
    <m/>
    <m/>
    <n v="0"/>
    <m/>
    <m/>
    <m/>
    <m/>
    <m/>
    <m/>
    <m/>
    <m/>
    <m/>
    <m/>
    <m/>
    <m/>
    <m/>
    <m/>
    <n v="24.29"/>
    <n v="4238"/>
    <n v="58.86"/>
    <n v="4.05"/>
  </r>
  <r>
    <x v="147"/>
    <x v="147"/>
    <x v="9"/>
    <x v="14"/>
    <x v="129"/>
    <x v="8186"/>
    <n v="318967"/>
    <n v="212.64"/>
    <n v="11988.48"/>
    <n v="1393660.8"/>
    <n v="8600"/>
    <n v="18140"/>
    <n v="12.09"/>
    <m/>
    <m/>
    <m/>
    <m/>
    <m/>
    <m/>
    <m/>
    <m/>
    <m/>
    <m/>
    <m/>
    <m/>
    <n v="5151"/>
    <n v="28679"/>
    <n v="19.12"/>
    <n v="41.21"/>
  </r>
  <r>
    <x v="24"/>
    <x v="24"/>
    <x v="14"/>
    <x v="2"/>
    <x v="29"/>
    <x v="8187"/>
    <n v="32133"/>
    <n v="51.5"/>
    <n v="3353.5"/>
    <n v="162175.26"/>
    <n v="68106.69"/>
    <n v="25662"/>
    <n v="41.13"/>
    <n v="1309.74"/>
    <n v="821319.04"/>
    <m/>
    <m/>
    <m/>
    <m/>
    <m/>
    <m/>
    <m/>
    <m/>
    <m/>
    <m/>
    <n v="796"/>
    <n v="5262"/>
    <n v="8.43"/>
    <n v="15.31"/>
  </r>
  <r>
    <x v="67"/>
    <x v="67"/>
    <x v="8"/>
    <x v="2"/>
    <x v="42"/>
    <x v="8188"/>
    <n v="18791"/>
    <n v="52.2"/>
    <n v="2333.6999999999998"/>
    <n v="65110.23"/>
    <n v="14445.2"/>
    <n v="14392"/>
    <n v="39.979999999999997"/>
    <n v="481.51"/>
    <n v="174198.99"/>
    <m/>
    <m/>
    <m/>
    <m/>
    <m/>
    <m/>
    <m/>
    <m/>
    <m/>
    <m/>
    <n v="647"/>
    <n v="10714"/>
    <n v="29.76"/>
    <n v="21.57"/>
  </r>
  <r>
    <x v="93"/>
    <x v="93"/>
    <x v="9"/>
    <x v="1"/>
    <x v="53"/>
    <x v="8189"/>
    <n v="2572"/>
    <n v="16.489999999999998"/>
    <n v="6962.77"/>
    <n v="84179.88"/>
    <n v="1521.72"/>
    <n v="3604"/>
    <n v="23.1"/>
    <n v="117.06"/>
    <n v="18350.93"/>
    <m/>
    <m/>
    <m/>
    <m/>
    <m/>
    <m/>
    <m/>
    <m/>
    <m/>
    <m/>
    <n v="51309.09"/>
    <n v="1755"/>
    <n v="11.25"/>
    <n v="3946.85"/>
  </r>
  <r>
    <x v="155"/>
    <x v="155"/>
    <x v="14"/>
    <x v="2"/>
    <x v="2"/>
    <x v="8190"/>
    <n v="118039"/>
    <n v="153.69999999999999"/>
    <n v="11413.13"/>
    <n v="679309.2"/>
    <n v="0"/>
    <m/>
    <m/>
    <m/>
    <m/>
    <m/>
    <m/>
    <m/>
    <m/>
    <m/>
    <m/>
    <m/>
    <m/>
    <m/>
    <m/>
    <n v="1356566.27"/>
    <n v="117779"/>
    <n v="153.36000000000001"/>
    <n v="21196.35"/>
  </r>
  <r>
    <x v="105"/>
    <x v="105"/>
    <x v="2"/>
    <x v="2"/>
    <x v="30"/>
    <x v="8191"/>
    <n v="77170"/>
    <n v="133.97999999999999"/>
    <n v="10212.5"/>
    <n v="455886"/>
    <n v="0"/>
    <m/>
    <m/>
    <m/>
    <m/>
    <m/>
    <m/>
    <m/>
    <m/>
    <m/>
    <m/>
    <m/>
    <m/>
    <m/>
    <m/>
    <n v="80000"/>
    <n v="9585"/>
    <n v="16.64"/>
    <n v="1666.67"/>
  </r>
  <r>
    <x v="40"/>
    <x v="40"/>
    <x v="9"/>
    <x v="7"/>
    <x v="9"/>
    <x v="8192"/>
    <n v="53992"/>
    <n v="112.48"/>
    <n v="7683.3"/>
    <n v="285818.76"/>
    <n v="0"/>
    <m/>
    <m/>
    <m/>
    <m/>
    <m/>
    <m/>
    <m/>
    <m/>
    <m/>
    <m/>
    <m/>
    <m/>
    <m/>
    <m/>
    <n v="171000"/>
    <n v="11044"/>
    <n v="23.01"/>
    <n v="4275"/>
  </r>
  <r>
    <x v="41"/>
    <x v="41"/>
    <x v="13"/>
    <x v="0"/>
    <x v="42"/>
    <x v="8193"/>
    <n v="19223"/>
    <n v="53.4"/>
    <n v="2748.27"/>
    <n v="76676.639999999999"/>
    <n v="6225.99"/>
    <n v="7609"/>
    <n v="21.14"/>
    <n v="207.53"/>
    <n v="75081.13"/>
    <m/>
    <m/>
    <m/>
    <m/>
    <m/>
    <m/>
    <m/>
    <m/>
    <m/>
    <m/>
    <n v="1.17"/>
    <n v="8584"/>
    <n v="23.84"/>
    <n v="0.04"/>
  </r>
  <r>
    <x v="15"/>
    <x v="15"/>
    <x v="6"/>
    <x v="5"/>
    <x v="13"/>
    <x v="8194"/>
    <n v="7712"/>
    <n v="37.799999999999997"/>
    <n v="2863.76"/>
    <n v="45276.12"/>
    <n v="0"/>
    <n v="3560"/>
    <n v="17.45"/>
    <n v="0"/>
    <n v="0"/>
    <m/>
    <m/>
    <m/>
    <m/>
    <m/>
    <m/>
    <m/>
    <m/>
    <m/>
    <m/>
    <n v="5053.1400000000003"/>
    <n v="7818"/>
    <n v="38.32"/>
    <n v="297.24"/>
  </r>
  <r>
    <x v="152"/>
    <x v="152"/>
    <x v="14"/>
    <x v="12"/>
    <x v="6"/>
    <x v="4"/>
    <m/>
    <m/>
    <m/>
    <m/>
    <n v="0"/>
    <m/>
    <m/>
    <m/>
    <m/>
    <m/>
    <m/>
    <m/>
    <m/>
    <m/>
    <m/>
    <m/>
    <m/>
    <m/>
    <m/>
    <n v="0"/>
    <m/>
    <m/>
    <n v="0"/>
  </r>
  <r>
    <x v="8"/>
    <x v="8"/>
    <x v="15"/>
    <x v="6"/>
    <x v="7"/>
    <x v="4"/>
    <m/>
    <m/>
    <m/>
    <m/>
    <n v="0"/>
    <m/>
    <m/>
    <m/>
    <m/>
    <m/>
    <m/>
    <m/>
    <m/>
    <m/>
    <m/>
    <m/>
    <m/>
    <m/>
    <m/>
    <n v="0"/>
    <m/>
    <m/>
    <n v="0"/>
  </r>
  <r>
    <x v="158"/>
    <x v="158"/>
    <x v="5"/>
    <x v="0"/>
    <x v="5"/>
    <x v="8195"/>
    <n v="53878"/>
    <n v="56.12"/>
    <n v="4558.05"/>
    <n v="339118.92"/>
    <n v="40983"/>
    <n v="37888"/>
    <n v="39.47"/>
    <n v="512.29"/>
    <n v="494226.29"/>
    <m/>
    <m/>
    <m/>
    <m/>
    <m/>
    <m/>
    <m/>
    <m/>
    <m/>
    <m/>
    <n v="221325"/>
    <n v="26240"/>
    <n v="27.33"/>
    <n v="2766.56"/>
  </r>
  <r>
    <x v="98"/>
    <x v="98"/>
    <x v="13"/>
    <x v="12"/>
    <x v="6"/>
    <x v="4"/>
    <n v="0"/>
    <n v="0"/>
    <m/>
    <m/>
    <n v="0"/>
    <m/>
    <m/>
    <m/>
    <m/>
    <m/>
    <m/>
    <m/>
    <m/>
    <m/>
    <m/>
    <m/>
    <m/>
    <m/>
    <m/>
    <n v="0"/>
    <m/>
    <m/>
    <n v="0"/>
  </r>
  <r>
    <x v="143"/>
    <x v="143"/>
    <x v="6"/>
    <x v="7"/>
    <x v="9"/>
    <x v="8196"/>
    <n v="38958"/>
    <n v="81.16"/>
    <n v="6351.23"/>
    <n v="236265.57"/>
    <n v="11048"/>
    <n v="15477"/>
    <n v="32.24"/>
    <n v="276.2"/>
    <n v="133231.15"/>
    <m/>
    <m/>
    <m/>
    <m/>
    <m/>
    <m/>
    <m/>
    <m/>
    <m/>
    <m/>
    <n v="0.91"/>
    <n v="2418"/>
    <n v="5.04"/>
    <n v="0.02"/>
  </r>
  <r>
    <x v="212"/>
    <x v="212"/>
    <x v="3"/>
    <x v="2"/>
    <x v="20"/>
    <x v="8197"/>
    <n v="94358"/>
    <n v="131.05000000000001"/>
    <n v="9519.52"/>
    <n v="531189.03"/>
    <n v="0"/>
    <m/>
    <m/>
    <m/>
    <m/>
    <n v="80"/>
    <n v="460"/>
    <n v="0.64"/>
    <n v="1"/>
    <n v="1013.52"/>
    <m/>
    <m/>
    <m/>
    <m/>
    <m/>
    <n v="47028.94"/>
    <n v="95280"/>
    <n v="132.33000000000001"/>
    <n v="783.82"/>
  </r>
  <r>
    <x v="202"/>
    <x v="202"/>
    <x v="15"/>
    <x v="5"/>
    <x v="5"/>
    <x v="8198"/>
    <n v="49533"/>
    <n v="51.6"/>
    <n v="4092.61"/>
    <n v="304490.37"/>
    <n v="36408.339999999997"/>
    <n v="44459"/>
    <n v="46.31"/>
    <n v="455.1"/>
    <n v="439059.11"/>
    <m/>
    <m/>
    <m/>
    <m/>
    <m/>
    <m/>
    <m/>
    <m/>
    <m/>
    <m/>
    <n v="1988"/>
    <n v="21597"/>
    <n v="22.5"/>
    <n v="24.85"/>
  </r>
  <r>
    <x v="56"/>
    <x v="56"/>
    <x v="14"/>
    <x v="0"/>
    <x v="37"/>
    <x v="8199"/>
    <n v="34512"/>
    <n v="89.88"/>
    <n v="6335"/>
    <n v="188529.6"/>
    <n v="0"/>
    <m/>
    <m/>
    <m/>
    <m/>
    <m/>
    <m/>
    <m/>
    <m/>
    <m/>
    <m/>
    <m/>
    <m/>
    <m/>
    <m/>
    <n v="123400"/>
    <n v="21791"/>
    <n v="56.75"/>
    <n v="3856.25"/>
  </r>
  <r>
    <x v="90"/>
    <x v="90"/>
    <x v="1"/>
    <x v="2"/>
    <x v="2"/>
    <x v="6046"/>
    <n v="67012"/>
    <n v="87.26"/>
    <n v="10541.25"/>
    <n v="627415.19999999995"/>
    <n v="0"/>
    <m/>
    <m/>
    <m/>
    <m/>
    <m/>
    <m/>
    <m/>
    <m/>
    <m/>
    <m/>
    <m/>
    <m/>
    <m/>
    <m/>
    <n v="1765.58"/>
    <n v="9100"/>
    <n v="11.85"/>
    <n v="27.59"/>
  </r>
  <r>
    <x v="30"/>
    <x v="30"/>
    <x v="0"/>
    <x v="0"/>
    <x v="24"/>
    <x v="8200"/>
    <n v="201848"/>
    <n v="116.81"/>
    <n v="8253.19"/>
    <n v="1105267.8"/>
    <n v="12369.54"/>
    <n v="17058"/>
    <n v="9.8699999999999992"/>
    <n v="85.9"/>
    <n v="149168.04"/>
    <m/>
    <m/>
    <m/>
    <m/>
    <m/>
    <m/>
    <m/>
    <m/>
    <m/>
    <m/>
    <n v="1353"/>
    <n v="5097"/>
    <n v="2.95"/>
    <n v="9.4"/>
  </r>
  <r>
    <x v="181"/>
    <x v="181"/>
    <x v="10"/>
    <x v="2"/>
    <x v="9"/>
    <x v="8201"/>
    <n v="36156"/>
    <n v="75.33"/>
    <n v="6780"/>
    <n v="252216"/>
    <n v="67125.119999999995"/>
    <n v="132980"/>
    <n v="277.04000000000002"/>
    <n v="1678.13"/>
    <n v="809481.97"/>
    <m/>
    <m/>
    <m/>
    <m/>
    <m/>
    <m/>
    <m/>
    <m/>
    <m/>
    <m/>
    <n v="426"/>
    <n v="31597"/>
    <n v="65.83"/>
    <n v="10.65"/>
  </r>
  <r>
    <x v="99"/>
    <x v="99"/>
    <x v="12"/>
    <x v="1"/>
    <x v="28"/>
    <x v="8202"/>
    <n v="297"/>
    <n v="2.06"/>
    <n v="124"/>
    <n v="1383.84"/>
    <n v="0"/>
    <m/>
    <m/>
    <m/>
    <m/>
    <m/>
    <m/>
    <m/>
    <m/>
    <m/>
    <m/>
    <m/>
    <m/>
    <m/>
    <m/>
    <n v="67700"/>
    <n v="1631"/>
    <n v="11.33"/>
    <n v="5641.67"/>
  </r>
  <r>
    <x v="74"/>
    <x v="74"/>
    <x v="14"/>
    <x v="4"/>
    <x v="50"/>
    <x v="8203"/>
    <n v="6771"/>
    <n v="3.53"/>
    <n v="232.43"/>
    <n v="34585.769999999997"/>
    <n v="2443.2600000000002"/>
    <n v="4087"/>
    <n v="2.13"/>
    <n v="15.27"/>
    <n v="29463.99"/>
    <m/>
    <m/>
    <m/>
    <m/>
    <m/>
    <m/>
    <m/>
    <m/>
    <m/>
    <m/>
    <n v="11992.51"/>
    <n v="184466"/>
    <n v="96.08"/>
    <n v="74.95"/>
  </r>
  <r>
    <x v="119"/>
    <x v="119"/>
    <x v="3"/>
    <x v="4"/>
    <x v="75"/>
    <x v="8204"/>
    <n v="119096"/>
    <n v="97.3"/>
    <n v="6907.89"/>
    <n v="655282.65"/>
    <n v="3491.76"/>
    <n v="5680"/>
    <n v="4.6399999999999997"/>
    <n v="34.229999999999997"/>
    <n v="42108.13"/>
    <m/>
    <m/>
    <m/>
    <m/>
    <m/>
    <m/>
    <m/>
    <m/>
    <m/>
    <m/>
    <n v="516702"/>
    <n v="32800"/>
    <n v="26.8"/>
    <n v="5065.71"/>
  </r>
  <r>
    <x v="44"/>
    <x v="44"/>
    <x v="15"/>
    <x v="7"/>
    <x v="63"/>
    <x v="8205"/>
    <n v="250612"/>
    <n v="105.48"/>
    <n v="10421.39"/>
    <n v="1918995.48"/>
    <n v="15042.68"/>
    <n v="16874"/>
    <n v="7.1"/>
    <n v="75.97"/>
    <n v="181404.15"/>
    <m/>
    <m/>
    <m/>
    <m/>
    <m/>
    <m/>
    <m/>
    <m/>
    <m/>
    <m/>
    <n v="7955"/>
    <n v="89168"/>
    <n v="37.53"/>
    <n v="40.18"/>
  </r>
  <r>
    <x v="115"/>
    <x v="115"/>
    <x v="9"/>
    <x v="2"/>
    <x v="38"/>
    <x v="8206"/>
    <n v="13378"/>
    <n v="19.91"/>
    <n v="1880.71"/>
    <n v="97947.6"/>
    <n v="0"/>
    <m/>
    <m/>
    <m/>
    <m/>
    <m/>
    <m/>
    <m/>
    <m/>
    <m/>
    <m/>
    <m/>
    <m/>
    <m/>
    <m/>
    <n v="0"/>
    <m/>
    <m/>
    <n v="0"/>
  </r>
  <r>
    <x v="79"/>
    <x v="79"/>
    <x v="8"/>
    <x v="1"/>
    <x v="6"/>
    <x v="4"/>
    <m/>
    <m/>
    <m/>
    <m/>
    <n v="0"/>
    <m/>
    <m/>
    <m/>
    <m/>
    <m/>
    <m/>
    <m/>
    <m/>
    <m/>
    <m/>
    <m/>
    <m/>
    <m/>
    <m/>
    <n v="0"/>
    <m/>
    <m/>
    <n v="0"/>
  </r>
  <r>
    <x v="80"/>
    <x v="80"/>
    <x v="3"/>
    <x v="1"/>
    <x v="41"/>
    <x v="4"/>
    <m/>
    <m/>
    <m/>
    <m/>
    <n v="0"/>
    <m/>
    <m/>
    <m/>
    <m/>
    <m/>
    <m/>
    <m/>
    <m/>
    <m/>
    <m/>
    <m/>
    <m/>
    <m/>
    <m/>
    <n v="29700"/>
    <n v="3381"/>
    <n v="93.92"/>
    <n v="9900"/>
  </r>
  <r>
    <x v="78"/>
    <x v="78"/>
    <x v="6"/>
    <x v="6"/>
    <x v="53"/>
    <x v="4"/>
    <m/>
    <m/>
    <m/>
    <m/>
    <n v="0"/>
    <m/>
    <m/>
    <m/>
    <m/>
    <m/>
    <m/>
    <m/>
    <m/>
    <m/>
    <m/>
    <m/>
    <m/>
    <m/>
    <m/>
    <n v="126445"/>
    <n v="11379"/>
    <n v="72.94"/>
    <n v="9726.5400000000009"/>
  </r>
  <r>
    <x v="63"/>
    <x v="63"/>
    <x v="4"/>
    <x v="7"/>
    <x v="126"/>
    <x v="8207"/>
    <n v="478087"/>
    <n v="190.62"/>
    <n v="9173.9500000000007"/>
    <n v="1783141.08"/>
    <n v="0"/>
    <m/>
    <m/>
    <m/>
    <m/>
    <m/>
    <m/>
    <m/>
    <m/>
    <m/>
    <m/>
    <m/>
    <m/>
    <m/>
    <m/>
    <n v="773.39"/>
    <n v="106945"/>
    <n v="42.64"/>
    <n v="3.7"/>
  </r>
  <r>
    <x v="78"/>
    <x v="78"/>
    <x v="2"/>
    <x v="11"/>
    <x v="123"/>
    <x v="4"/>
    <m/>
    <m/>
    <m/>
    <m/>
    <n v="0"/>
    <m/>
    <m/>
    <m/>
    <m/>
    <m/>
    <m/>
    <m/>
    <m/>
    <m/>
    <m/>
    <m/>
    <m/>
    <m/>
    <m/>
    <n v="199550"/>
    <n v="15051"/>
    <n v="30.59"/>
    <n v="4867.07"/>
  </r>
  <r>
    <x v="136"/>
    <x v="136"/>
    <x v="15"/>
    <x v="2"/>
    <x v="17"/>
    <x v="8208"/>
    <n v="24707"/>
    <n v="41.18"/>
    <n v="2948.2"/>
    <n v="137091.29999999999"/>
    <n v="29244.42"/>
    <n v="32037"/>
    <n v="53.4"/>
    <m/>
    <m/>
    <m/>
    <m/>
    <m/>
    <m/>
    <m/>
    <m/>
    <m/>
    <m/>
    <m/>
    <m/>
    <n v="102400"/>
    <n v="8932"/>
    <n v="14.89"/>
    <n v="2048"/>
  </r>
  <r>
    <x v="223"/>
    <x v="223"/>
    <x v="14"/>
    <x v="2"/>
    <x v="31"/>
    <x v="8209"/>
    <n v="3578"/>
    <n v="14.91"/>
    <n v="1387.1"/>
    <n v="25800.06"/>
    <n v="1668"/>
    <n v="3639"/>
    <n v="15.16"/>
    <m/>
    <m/>
    <m/>
    <m/>
    <m/>
    <m/>
    <m/>
    <m/>
    <m/>
    <m/>
    <m/>
    <m/>
    <n v="156"/>
    <n v="3347"/>
    <n v="13.95"/>
    <n v="7.8"/>
  </r>
  <r>
    <x v="28"/>
    <x v="28"/>
    <x v="15"/>
    <x v="0"/>
    <x v="23"/>
    <x v="8210"/>
    <n v="31599"/>
    <n v="47.88"/>
    <n v="3648.02"/>
    <n v="186596.13"/>
    <n v="10709.99"/>
    <n v="15448"/>
    <n v="23.41"/>
    <n v="194.73"/>
    <n v="129154.99"/>
    <m/>
    <m/>
    <m/>
    <m/>
    <m/>
    <m/>
    <m/>
    <m/>
    <m/>
    <m/>
    <n v="126410"/>
    <n v="12266"/>
    <n v="18.579999999999998"/>
    <n v="2298.36"/>
  </r>
  <r>
    <x v="116"/>
    <x v="116"/>
    <x v="3"/>
    <x v="5"/>
    <x v="17"/>
    <x v="8211"/>
    <n v="28220"/>
    <n v="47.03"/>
    <n v="5804.7"/>
    <n v="269918.55"/>
    <n v="0"/>
    <m/>
    <m/>
    <m/>
    <m/>
    <m/>
    <m/>
    <m/>
    <m/>
    <m/>
    <n v="14715"/>
    <n v="32062"/>
    <n v="53.44"/>
    <n v="294"/>
    <n v="329380.56"/>
    <n v="204.13"/>
    <n v="12029"/>
    <n v="20.05"/>
    <n v="4.08"/>
  </r>
  <r>
    <x v="110"/>
    <x v="110"/>
    <x v="6"/>
    <x v="2"/>
    <x v="30"/>
    <x v="8212"/>
    <n v="17510"/>
    <n v="30.4"/>
    <n v="2740.92"/>
    <n v="122354.52"/>
    <n v="27526.67"/>
    <n v="35091"/>
    <n v="60.92"/>
    <m/>
    <m/>
    <m/>
    <m/>
    <m/>
    <m/>
    <m/>
    <m/>
    <m/>
    <m/>
    <m/>
    <m/>
    <n v="243.74"/>
    <n v="18080"/>
    <n v="31.39"/>
    <n v="5.08"/>
  </r>
  <r>
    <x v="109"/>
    <x v="109"/>
    <x v="12"/>
    <x v="2"/>
    <x v="2"/>
    <x v="8213"/>
    <n v="117241"/>
    <n v="152.66"/>
    <n v="10617.19"/>
    <n v="631935"/>
    <n v="0"/>
    <n v="0"/>
    <n v="0"/>
    <m/>
    <m/>
    <n v="0"/>
    <n v="0"/>
    <n v="0"/>
    <n v="0"/>
    <n v="0"/>
    <n v="0"/>
    <n v="0"/>
    <n v="0"/>
    <n v="0"/>
    <n v="0"/>
    <n v="1697"/>
    <n v="4777"/>
    <n v="6.22"/>
    <n v="26.52"/>
  </r>
  <r>
    <x v="171"/>
    <x v="171"/>
    <x v="9"/>
    <x v="7"/>
    <x v="20"/>
    <x v="8214"/>
    <n v="147128"/>
    <n v="204.34"/>
    <n v="15381.7"/>
    <n v="858298.86"/>
    <n v="0"/>
    <m/>
    <m/>
    <m/>
    <m/>
    <m/>
    <m/>
    <m/>
    <m/>
    <m/>
    <m/>
    <m/>
    <m/>
    <m/>
    <m/>
    <n v="1650.1"/>
    <n v="6733"/>
    <n v="9.35"/>
    <n v="27.5"/>
  </r>
  <r>
    <x v="76"/>
    <x v="76"/>
    <x v="9"/>
    <x v="11"/>
    <x v="72"/>
    <x v="8215"/>
    <n v="65860"/>
    <n v="28"/>
    <n v="1544.15"/>
    <n v="281468.21999999997"/>
    <n v="186318.14"/>
    <n v="240602"/>
    <n v="102.3"/>
    <n v="950.6"/>
    <n v="2246866.3199999998"/>
    <m/>
    <m/>
    <m/>
    <m/>
    <m/>
    <m/>
    <m/>
    <m/>
    <m/>
    <m/>
    <n v="1984711"/>
    <n v="80172"/>
    <n v="34.090000000000003"/>
    <n v="10126.08"/>
  </r>
  <r>
    <x v="98"/>
    <x v="98"/>
    <x v="10"/>
    <x v="1"/>
    <x v="41"/>
    <x v="7203"/>
    <n v="255"/>
    <n v="7.08"/>
    <n v="522.66999999999996"/>
    <n v="1458.24"/>
    <n v="800.19"/>
    <n v="1081"/>
    <n v="30.03"/>
    <n v="266.73"/>
    <n v="9649.7800000000007"/>
    <m/>
    <m/>
    <m/>
    <m/>
    <m/>
    <m/>
    <m/>
    <m/>
    <m/>
    <m/>
    <n v="134600"/>
    <n v="8234"/>
    <n v="228.72"/>
    <n v="44866.67"/>
  </r>
  <r>
    <x v="91"/>
    <x v="91"/>
    <x v="9"/>
    <x v="4"/>
    <x v="62"/>
    <x v="8216"/>
    <n v="13680"/>
    <n v="12.53"/>
    <n v="782.64"/>
    <n v="66234.600000000006"/>
    <n v="92417.07"/>
    <n v="125284"/>
    <n v="114.73"/>
    <n v="1015.57"/>
    <n v="1114485.18"/>
    <m/>
    <m/>
    <m/>
    <m/>
    <m/>
    <m/>
    <m/>
    <m/>
    <m/>
    <m/>
    <n v="419800"/>
    <n v="20861"/>
    <n v="19.100000000000001"/>
    <n v="4613.1899999999996"/>
  </r>
  <r>
    <x v="81"/>
    <x v="81"/>
    <x v="14"/>
    <x v="2"/>
    <x v="81"/>
    <x v="8217"/>
    <n v="24002"/>
    <n v="64.52"/>
    <n v="2719.81"/>
    <n v="78412.02"/>
    <n v="13263.82"/>
    <n v="20542"/>
    <n v="55.22"/>
    <n v="427.87"/>
    <n v="159952.4"/>
    <m/>
    <m/>
    <m/>
    <m/>
    <m/>
    <m/>
    <m/>
    <m/>
    <m/>
    <m/>
    <n v="253"/>
    <n v="6279"/>
    <n v="16.88"/>
    <n v="8.16"/>
  </r>
  <r>
    <x v="44"/>
    <x v="44"/>
    <x v="6"/>
    <x v="13"/>
    <x v="31"/>
    <x v="4"/>
    <m/>
    <m/>
    <m/>
    <m/>
    <n v="0"/>
    <m/>
    <m/>
    <m/>
    <m/>
    <m/>
    <m/>
    <m/>
    <m/>
    <m/>
    <m/>
    <m/>
    <m/>
    <m/>
    <m/>
    <n v="0"/>
    <m/>
    <m/>
    <n v="0"/>
  </r>
  <r>
    <x v="62"/>
    <x v="62"/>
    <x v="3"/>
    <x v="38"/>
    <x v="57"/>
    <x v="1758"/>
    <n v="21808"/>
    <n v="43.27"/>
    <n v="3801.9"/>
    <n v="148502.39999999999"/>
    <n v="28562"/>
    <n v="41837"/>
    <n v="83.01"/>
    <m/>
    <m/>
    <m/>
    <m/>
    <m/>
    <m/>
    <m/>
    <m/>
    <m/>
    <m/>
    <m/>
    <m/>
    <n v="1988"/>
    <n v="8467"/>
    <n v="16.8"/>
    <n v="47.33"/>
  </r>
  <r>
    <x v="179"/>
    <x v="179"/>
    <x v="15"/>
    <x v="1"/>
    <x v="31"/>
    <x v="8218"/>
    <n v="4897"/>
    <n v="20.399999999999999"/>
    <n v="461.2"/>
    <n v="8578.32"/>
    <n v="0"/>
    <m/>
    <m/>
    <m/>
    <m/>
    <m/>
    <m/>
    <m/>
    <m/>
    <m/>
    <m/>
    <m/>
    <m/>
    <m/>
    <m/>
    <n v="1249.81"/>
    <n v="7600"/>
    <n v="31.67"/>
    <n v="62.49"/>
  </r>
  <r>
    <x v="158"/>
    <x v="158"/>
    <x v="9"/>
    <x v="1"/>
    <x v="12"/>
    <x v="8219"/>
    <n v="19502"/>
    <n v="116.08"/>
    <n v="9558.36"/>
    <n v="124449.81"/>
    <n v="10411"/>
    <n v="17176"/>
    <n v="102.24"/>
    <m/>
    <m/>
    <m/>
    <m/>
    <m/>
    <m/>
    <m/>
    <m/>
    <m/>
    <m/>
    <m/>
    <m/>
    <n v="168103"/>
    <n v="20479"/>
    <n v="121.9"/>
    <n v="12007.36"/>
  </r>
  <r>
    <x v="11"/>
    <x v="11"/>
    <x v="7"/>
    <x v="2"/>
    <x v="29"/>
    <x v="8220"/>
    <n v="63609"/>
    <n v="101.94"/>
    <n v="11715.38"/>
    <n v="566556"/>
    <n v="0"/>
    <m/>
    <m/>
    <m/>
    <m/>
    <m/>
    <m/>
    <m/>
    <m/>
    <m/>
    <m/>
    <m/>
    <m/>
    <m/>
    <m/>
    <n v="0"/>
    <m/>
    <m/>
    <n v="0"/>
  </r>
  <r>
    <x v="160"/>
    <x v="160"/>
    <x v="10"/>
    <x v="1"/>
    <x v="16"/>
    <x v="4"/>
    <m/>
    <m/>
    <m/>
    <m/>
    <n v="0"/>
    <m/>
    <m/>
    <m/>
    <m/>
    <m/>
    <m/>
    <m/>
    <m/>
    <m/>
    <m/>
    <m/>
    <m/>
    <m/>
    <m/>
    <n v="294.10000000000002"/>
    <n v="626"/>
    <n v="13.04"/>
    <n v="73.52"/>
  </r>
  <r>
    <x v="12"/>
    <x v="12"/>
    <x v="14"/>
    <x v="8"/>
    <x v="11"/>
    <x v="8221"/>
    <n v="314"/>
    <n v="2.62"/>
    <n v="175.5"/>
    <n v="1632.15"/>
    <n v="10.67"/>
    <n v="20"/>
    <n v="0.17"/>
    <n v="1.07"/>
    <n v="128.66"/>
    <m/>
    <m/>
    <m/>
    <m/>
    <m/>
    <m/>
    <m/>
    <m/>
    <m/>
    <m/>
    <n v="361"/>
    <n v="5907"/>
    <n v="49.23"/>
    <n v="36.1"/>
  </r>
  <r>
    <x v="163"/>
    <x v="163"/>
    <x v="15"/>
    <x v="2"/>
    <x v="38"/>
    <x v="8222"/>
    <n v="82983"/>
    <n v="123.49"/>
    <n v="8711.43"/>
    <n v="453691.2"/>
    <n v="0"/>
    <m/>
    <m/>
    <m/>
    <m/>
    <m/>
    <m/>
    <m/>
    <m/>
    <m/>
    <m/>
    <m/>
    <m/>
    <m/>
    <m/>
    <n v="137200"/>
    <n v="11098"/>
    <n v="16.510000000000002"/>
    <n v="2450"/>
  </r>
  <r>
    <x v="69"/>
    <x v="69"/>
    <x v="11"/>
    <x v="2"/>
    <x v="9"/>
    <x v="8223"/>
    <n v="13680"/>
    <n v="28.5"/>
    <n v="3084"/>
    <n v="114724.8"/>
    <n v="0"/>
    <m/>
    <m/>
    <m/>
    <m/>
    <m/>
    <m/>
    <m/>
    <m/>
    <m/>
    <n v="19800"/>
    <n v="63732"/>
    <n v="132.78"/>
    <n v="495"/>
    <n v="443203.2"/>
    <n v="86500"/>
    <n v="9329"/>
    <n v="19.440000000000001"/>
    <n v="2162.5"/>
  </r>
  <r>
    <x v="12"/>
    <x v="12"/>
    <x v="6"/>
    <x v="35"/>
    <x v="98"/>
    <x v="4"/>
    <m/>
    <m/>
    <m/>
    <m/>
    <n v="0"/>
    <m/>
    <m/>
    <m/>
    <m/>
    <m/>
    <m/>
    <m/>
    <m/>
    <m/>
    <m/>
    <m/>
    <m/>
    <m/>
    <m/>
    <n v="0"/>
    <m/>
    <m/>
    <n v="0"/>
  </r>
  <r>
    <x v="26"/>
    <x v="26"/>
    <x v="4"/>
    <x v="7"/>
    <x v="15"/>
    <x v="8224"/>
    <n v="19653"/>
    <n v="45.49"/>
    <n v="3238.25"/>
    <n v="108416.61"/>
    <n v="4301.6499999999996"/>
    <n v="6135"/>
    <n v="14.2"/>
    <n v="119.49"/>
    <n v="51874.87"/>
    <m/>
    <m/>
    <m/>
    <m/>
    <m/>
    <m/>
    <m/>
    <m/>
    <m/>
    <m/>
    <n v="84500"/>
    <n v="5293"/>
    <n v="12.25"/>
    <n v="2347.2199999999998"/>
  </r>
  <r>
    <x v="0"/>
    <x v="0"/>
    <x v="11"/>
    <x v="2"/>
    <x v="142"/>
    <x v="4"/>
    <m/>
    <m/>
    <m/>
    <m/>
    <n v="0"/>
    <m/>
    <m/>
    <m/>
    <m/>
    <m/>
    <m/>
    <m/>
    <m/>
    <m/>
    <m/>
    <m/>
    <m/>
    <m/>
    <m/>
    <n v="0"/>
    <m/>
    <m/>
    <n v="0"/>
  </r>
  <r>
    <x v="62"/>
    <x v="62"/>
    <x v="1"/>
    <x v="27"/>
    <x v="6"/>
    <x v="0"/>
    <n v="0"/>
    <n v="0"/>
    <n v="0"/>
    <n v="0"/>
    <n v="0"/>
    <n v="0"/>
    <n v="0"/>
    <n v="0"/>
    <n v="0"/>
    <m/>
    <m/>
    <m/>
    <m/>
    <m/>
    <m/>
    <m/>
    <m/>
    <m/>
    <m/>
    <n v="0"/>
    <n v="0"/>
    <n v="0"/>
    <n v="0"/>
  </r>
  <r>
    <x v="89"/>
    <x v="89"/>
    <x v="11"/>
    <x v="2"/>
    <x v="24"/>
    <x v="8225"/>
    <n v="58097"/>
    <n v="33.619999999999997"/>
    <n v="3931.31"/>
    <n v="526481.37"/>
    <n v="65098.93"/>
    <n v="83054"/>
    <n v="48.06"/>
    <n v="452.08"/>
    <n v="785047.56"/>
    <m/>
    <m/>
    <m/>
    <m/>
    <m/>
    <m/>
    <m/>
    <m/>
    <m/>
    <m/>
    <n v="4382"/>
    <n v="56579"/>
    <n v="32.74"/>
    <n v="30.43"/>
  </r>
  <r>
    <x v="35"/>
    <x v="35"/>
    <x v="12"/>
    <x v="5"/>
    <x v="25"/>
    <x v="8226"/>
    <n v="23801"/>
    <n v="30.05"/>
    <n v="2547.5300000000002"/>
    <n v="156367.41"/>
    <n v="15838.99"/>
    <n v="22522"/>
    <n v="28.44"/>
    <m/>
    <m/>
    <m/>
    <m/>
    <m/>
    <m/>
    <m/>
    <m/>
    <m/>
    <m/>
    <m/>
    <m/>
    <n v="0"/>
    <m/>
    <m/>
    <n v="0"/>
  </r>
  <r>
    <x v="16"/>
    <x v="16"/>
    <x v="3"/>
    <x v="2"/>
    <x v="14"/>
    <x v="8227"/>
    <n v="16157"/>
    <n v="30.6"/>
    <n v="2382.73"/>
    <n v="97501.2"/>
    <n v="26036.86"/>
    <n v="34595"/>
    <n v="65.52"/>
    <n v="591.75"/>
    <n v="313986.27"/>
    <m/>
    <m/>
    <m/>
    <m/>
    <m/>
    <m/>
    <m/>
    <m/>
    <m/>
    <m/>
    <n v="18120"/>
    <n v="9553"/>
    <n v="18.09"/>
    <n v="411.82"/>
  </r>
  <r>
    <x v="47"/>
    <x v="47"/>
    <x v="15"/>
    <x v="1"/>
    <x v="41"/>
    <x v="8228"/>
    <n v="5"/>
    <n v="0.14000000000000001"/>
    <n v="6.33"/>
    <n v="17.670000000000002"/>
    <n v="14.55"/>
    <n v="19"/>
    <n v="0.53"/>
    <m/>
    <m/>
    <m/>
    <m/>
    <m/>
    <m/>
    <m/>
    <n v="0"/>
    <n v="0"/>
    <n v="0"/>
    <n v="0"/>
    <n v="0"/>
    <n v="0.24"/>
    <n v="1304"/>
    <n v="36.22"/>
    <n v="0.08"/>
  </r>
  <r>
    <x v="67"/>
    <x v="67"/>
    <x v="1"/>
    <x v="7"/>
    <x v="45"/>
    <x v="8229"/>
    <n v="226452"/>
    <n v="107.22"/>
    <n v="12478.3"/>
    <n v="2042447.4"/>
    <n v="0"/>
    <m/>
    <m/>
    <m/>
    <m/>
    <m/>
    <m/>
    <m/>
    <m/>
    <m/>
    <m/>
    <m/>
    <m/>
    <m/>
    <m/>
    <n v="542400"/>
    <n v="42145"/>
    <n v="19.96"/>
    <n v="3081.82"/>
  </r>
  <r>
    <x v="64"/>
    <x v="64"/>
    <x v="6"/>
    <x v="0"/>
    <x v="14"/>
    <x v="8230"/>
    <n v="4892"/>
    <n v="9.27"/>
    <n v="690"/>
    <n v="28234.799999999999"/>
    <n v="10994.18"/>
    <n v="15733"/>
    <n v="29.8"/>
    <n v="249.87"/>
    <n v="132582.12"/>
    <m/>
    <m/>
    <m/>
    <m/>
    <m/>
    <m/>
    <m/>
    <m/>
    <m/>
    <m/>
    <n v="83120"/>
    <n v="9532"/>
    <n v="18.05"/>
    <n v="1889.09"/>
  </r>
  <r>
    <x v="121"/>
    <x v="121"/>
    <x v="14"/>
    <x v="12"/>
    <x v="6"/>
    <x v="4"/>
    <n v="0"/>
    <n v="0"/>
    <m/>
    <m/>
    <n v="0"/>
    <m/>
    <m/>
    <m/>
    <m/>
    <m/>
    <m/>
    <m/>
    <m/>
    <m/>
    <m/>
    <m/>
    <m/>
    <m/>
    <m/>
    <n v="0"/>
    <m/>
    <m/>
    <n v="0"/>
  </r>
  <r>
    <x v="184"/>
    <x v="184"/>
    <x v="11"/>
    <x v="7"/>
    <x v="91"/>
    <x v="3662"/>
    <n v="36302"/>
    <n v="56.02"/>
    <n v="4782.22"/>
    <n v="240163.20000000001"/>
    <n v="26546.07"/>
    <n v="38070"/>
    <n v="58.75"/>
    <n v="491.59"/>
    <n v="320127.03999999998"/>
    <m/>
    <m/>
    <m/>
    <m/>
    <m/>
    <m/>
    <m/>
    <m/>
    <m/>
    <m/>
    <n v="1478.8"/>
    <n v="15966"/>
    <n v="24.64"/>
    <n v="27.39"/>
  </r>
  <r>
    <x v="39"/>
    <x v="39"/>
    <x v="9"/>
    <x v="2"/>
    <x v="27"/>
    <x v="8231"/>
    <n v="55440"/>
    <n v="121.58"/>
    <n v="9861.4500000000007"/>
    <n v="348503.55"/>
    <n v="13643.06"/>
    <n v="54354"/>
    <n v="119.2"/>
    <m/>
    <m/>
    <m/>
    <m/>
    <m/>
    <m/>
    <m/>
    <m/>
    <m/>
    <m/>
    <m/>
    <m/>
    <n v="0"/>
    <n v="49078"/>
    <n v="107.63"/>
    <n v="0"/>
  </r>
  <r>
    <x v="100"/>
    <x v="100"/>
    <x v="4"/>
    <x v="1"/>
    <x v="11"/>
    <x v="8232"/>
    <n v="11"/>
    <n v="0.09"/>
    <n v="0.4"/>
    <n v="3.72"/>
    <n v="0"/>
    <m/>
    <m/>
    <m/>
    <m/>
    <m/>
    <m/>
    <m/>
    <m/>
    <m/>
    <m/>
    <m/>
    <m/>
    <m/>
    <m/>
    <n v="16199"/>
    <n v="4606"/>
    <n v="38.380000000000003"/>
    <n v="1619.9"/>
  </r>
  <r>
    <x v="5"/>
    <x v="5"/>
    <x v="5"/>
    <x v="11"/>
    <x v="46"/>
    <x v="4997"/>
    <n v="190"/>
    <n v="0.61"/>
    <n v="15.69"/>
    <n v="379.44"/>
    <n v="34.880000000000003"/>
    <n v="90"/>
    <n v="0.28999999999999998"/>
    <n v="1.34"/>
    <n v="420.63"/>
    <m/>
    <m/>
    <m/>
    <m/>
    <m/>
    <m/>
    <m/>
    <m/>
    <m/>
    <m/>
    <n v="2203"/>
    <n v="13570"/>
    <n v="43.49"/>
    <n v="84.73"/>
  </r>
  <r>
    <x v="25"/>
    <x v="25"/>
    <x v="10"/>
    <x v="4"/>
    <x v="26"/>
    <x v="8233"/>
    <n v="2245"/>
    <n v="2.75"/>
    <n v="206.97"/>
    <n v="13088.82"/>
    <n v="0"/>
    <m/>
    <m/>
    <m/>
    <m/>
    <m/>
    <m/>
    <m/>
    <m/>
    <m/>
    <n v="1452"/>
    <n v="2391"/>
    <n v="2.93"/>
    <n v="21"/>
    <n v="32501.57"/>
    <n v="6673"/>
    <n v="35788"/>
    <n v="43.86"/>
    <n v="98.13"/>
  </r>
  <r>
    <x v="52"/>
    <x v="52"/>
    <x v="3"/>
    <x v="11"/>
    <x v="65"/>
    <x v="8234"/>
    <n v="118560"/>
    <n v="65.87"/>
    <n v="5349.33"/>
    <n v="746232"/>
    <n v="126711.93"/>
    <n v="189085"/>
    <n v="105.05"/>
    <m/>
    <m/>
    <m/>
    <m/>
    <m/>
    <m/>
    <m/>
    <m/>
    <m/>
    <m/>
    <m/>
    <m/>
    <n v="17626"/>
    <n v="84632"/>
    <n v="47.02"/>
    <n v="117.51"/>
  </r>
  <r>
    <x v="154"/>
    <x v="154"/>
    <x v="15"/>
    <x v="2"/>
    <x v="14"/>
    <x v="6634"/>
    <n v="35299"/>
    <n v="66.849999999999994"/>
    <n v="6000"/>
    <n v="245520"/>
    <n v="3875.32"/>
    <n v="5411"/>
    <n v="10.25"/>
    <n v="88.08"/>
    <n v="46733.59"/>
    <m/>
    <m/>
    <m/>
    <m/>
    <m/>
    <m/>
    <m/>
    <m/>
    <m/>
    <m/>
    <n v="71072.19"/>
    <n v="11698"/>
    <n v="22.16"/>
    <n v="1615.28"/>
  </r>
  <r>
    <x v="9"/>
    <x v="9"/>
    <x v="10"/>
    <x v="4"/>
    <x v="8"/>
    <x v="8235"/>
    <n v="3393"/>
    <n v="1.32"/>
    <n v="62.56"/>
    <n v="12508.5"/>
    <n v="80380"/>
    <n v="134413"/>
    <n v="52.1"/>
    <n v="373.86"/>
    <n v="969326.53"/>
    <m/>
    <m/>
    <m/>
    <m/>
    <m/>
    <m/>
    <m/>
    <m/>
    <m/>
    <m/>
    <n v="573.76"/>
    <n v="16344"/>
    <n v="6.33"/>
    <n v="2.67"/>
  </r>
  <r>
    <x v="50"/>
    <x v="50"/>
    <x v="8"/>
    <x v="12"/>
    <x v="6"/>
    <x v="4"/>
    <m/>
    <m/>
    <m/>
    <m/>
    <n v="0"/>
    <m/>
    <m/>
    <m/>
    <m/>
    <m/>
    <m/>
    <m/>
    <m/>
    <m/>
    <m/>
    <m/>
    <m/>
    <m/>
    <m/>
    <n v="0"/>
    <m/>
    <m/>
    <n v="0"/>
  </r>
  <r>
    <x v="56"/>
    <x v="56"/>
    <x v="14"/>
    <x v="6"/>
    <x v="6"/>
    <x v="8236"/>
    <n v="5118"/>
    <n v="53.31"/>
    <n v="2869.25"/>
    <n v="21347.22"/>
    <n v="947.62"/>
    <n v="1429"/>
    <n v="14.89"/>
    <n v="118.45"/>
    <n v="11427.68"/>
    <m/>
    <m/>
    <m/>
    <m/>
    <m/>
    <m/>
    <m/>
    <m/>
    <m/>
    <m/>
    <n v="84045"/>
    <n v="11651"/>
    <n v="121.36"/>
    <n v="10505.63"/>
  </r>
  <r>
    <x v="93"/>
    <x v="93"/>
    <x v="6"/>
    <x v="5"/>
    <x v="91"/>
    <x v="8237"/>
    <n v="79071"/>
    <n v="122.02"/>
    <n v="8877.19"/>
    <n v="445812.24"/>
    <n v="0"/>
    <m/>
    <m/>
    <m/>
    <m/>
    <m/>
    <m/>
    <m/>
    <m/>
    <m/>
    <m/>
    <m/>
    <m/>
    <m/>
    <m/>
    <n v="2528"/>
    <n v="11519"/>
    <n v="17.78"/>
    <n v="46.81"/>
  </r>
  <r>
    <x v="51"/>
    <x v="51"/>
    <x v="6"/>
    <x v="1"/>
    <x v="41"/>
    <x v="8238"/>
    <n v="358"/>
    <n v="9.94"/>
    <n v="2001.67"/>
    <n v="5584.65"/>
    <n v="0"/>
    <m/>
    <m/>
    <m/>
    <m/>
    <m/>
    <m/>
    <m/>
    <m/>
    <m/>
    <n v="344"/>
    <n v="1048"/>
    <n v="29.11"/>
    <n v="114"/>
    <n v="7700.1"/>
    <n v="13300"/>
    <n v="423"/>
    <n v="11.75"/>
    <n v="4433.33"/>
  </r>
  <r>
    <x v="40"/>
    <x v="40"/>
    <x v="4"/>
    <x v="3"/>
    <x v="28"/>
    <x v="8239"/>
    <n v="707"/>
    <n v="4.91"/>
    <n v="156.33000000000001"/>
    <n v="1744.68"/>
    <n v="0"/>
    <m/>
    <m/>
    <m/>
    <m/>
    <m/>
    <m/>
    <m/>
    <m/>
    <m/>
    <m/>
    <m/>
    <m/>
    <m/>
    <m/>
    <n v="83398"/>
    <n v="7535"/>
    <n v="52.33"/>
    <n v="6949.83"/>
  </r>
  <r>
    <x v="174"/>
    <x v="174"/>
    <x v="8"/>
    <x v="12"/>
    <x v="6"/>
    <x v="0"/>
    <n v="0"/>
    <n v="0"/>
    <n v="0"/>
    <n v="0"/>
    <n v="0"/>
    <n v="0"/>
    <n v="0"/>
    <m/>
    <m/>
    <m/>
    <m/>
    <m/>
    <m/>
    <m/>
    <m/>
    <m/>
    <m/>
    <m/>
    <m/>
    <n v="0"/>
    <n v="0"/>
    <n v="0"/>
    <n v="0"/>
  </r>
  <r>
    <x v="21"/>
    <x v="21"/>
    <x v="0"/>
    <x v="2"/>
    <x v="17"/>
    <x v="8240"/>
    <n v="21783"/>
    <n v="36.31"/>
    <n v="4608.24"/>
    <n v="214283.16"/>
    <n v="0"/>
    <m/>
    <m/>
    <m/>
    <m/>
    <m/>
    <m/>
    <m/>
    <m/>
    <m/>
    <n v="8530"/>
    <n v="33148"/>
    <n v="55.25"/>
    <n v="170"/>
    <n v="190935.52"/>
    <n v="435533.98"/>
    <n v="31178"/>
    <n v="51.96"/>
    <n v="8710.68"/>
  </r>
  <r>
    <x v="54"/>
    <x v="54"/>
    <x v="14"/>
    <x v="5"/>
    <x v="2"/>
    <x v="8241"/>
    <n v="96599"/>
    <n v="125.78"/>
    <n v="6920.63"/>
    <n v="411915.6"/>
    <n v="0"/>
    <m/>
    <m/>
    <m/>
    <m/>
    <m/>
    <m/>
    <m/>
    <m/>
    <m/>
    <m/>
    <m/>
    <m/>
    <m/>
    <m/>
    <n v="73400"/>
    <n v="3488"/>
    <n v="4.54"/>
    <n v="1146.8800000000001"/>
  </r>
  <r>
    <x v="3"/>
    <x v="3"/>
    <x v="4"/>
    <x v="12"/>
    <x v="6"/>
    <x v="4"/>
    <m/>
    <m/>
    <m/>
    <m/>
    <n v="0"/>
    <m/>
    <m/>
    <m/>
    <m/>
    <m/>
    <m/>
    <m/>
    <m/>
    <m/>
    <m/>
    <m/>
    <m/>
    <m/>
    <m/>
    <n v="0"/>
    <m/>
    <m/>
    <n v="0"/>
  </r>
  <r>
    <x v="44"/>
    <x v="44"/>
    <x v="7"/>
    <x v="13"/>
    <x v="31"/>
    <x v="4"/>
    <m/>
    <m/>
    <m/>
    <m/>
    <n v="0"/>
    <m/>
    <m/>
    <m/>
    <m/>
    <m/>
    <m/>
    <m/>
    <m/>
    <m/>
    <m/>
    <m/>
    <m/>
    <m/>
    <m/>
    <n v="0"/>
    <m/>
    <m/>
    <n v="0"/>
  </r>
  <r>
    <x v="91"/>
    <x v="91"/>
    <x v="8"/>
    <x v="4"/>
    <x v="62"/>
    <x v="8242"/>
    <n v="32645"/>
    <n v="29.89"/>
    <n v="2021.03"/>
    <n v="171040.02"/>
    <n v="73975.75"/>
    <n v="70152"/>
    <n v="64.239999999999995"/>
    <n v="812.92"/>
    <n v="892095.78"/>
    <m/>
    <m/>
    <m/>
    <m/>
    <m/>
    <m/>
    <m/>
    <m/>
    <m/>
    <m/>
    <n v="795277"/>
    <n v="35720"/>
    <n v="32.71"/>
    <n v="8739.31"/>
  </r>
  <r>
    <x v="105"/>
    <x v="105"/>
    <x v="15"/>
    <x v="2"/>
    <x v="30"/>
    <x v="8243"/>
    <n v="67129"/>
    <n v="116.54"/>
    <n v="7707.5"/>
    <n v="344062.8"/>
    <n v="0"/>
    <m/>
    <m/>
    <m/>
    <m/>
    <m/>
    <m/>
    <m/>
    <m/>
    <m/>
    <m/>
    <m/>
    <m/>
    <m/>
    <m/>
    <n v="87004"/>
    <n v="4346"/>
    <n v="7.55"/>
    <n v="1812.58"/>
  </r>
  <r>
    <x v="98"/>
    <x v="98"/>
    <x v="11"/>
    <x v="5"/>
    <x v="101"/>
    <x v="4"/>
    <n v="0"/>
    <n v="0"/>
    <m/>
    <m/>
    <n v="0"/>
    <m/>
    <m/>
    <m/>
    <m/>
    <m/>
    <m/>
    <m/>
    <m/>
    <m/>
    <m/>
    <m/>
    <m/>
    <m/>
    <m/>
    <n v="0"/>
    <m/>
    <m/>
    <n v="0"/>
  </r>
  <r>
    <x v="88"/>
    <x v="88"/>
    <x v="9"/>
    <x v="1"/>
    <x v="41"/>
    <x v="8244"/>
    <n v="109"/>
    <n v="3.03"/>
    <n v="106.67"/>
    <n v="297.60000000000002"/>
    <n v="94.08"/>
    <n v="312"/>
    <n v="8.67"/>
    <n v="31.36"/>
    <n v="1134.58"/>
    <m/>
    <m/>
    <m/>
    <m/>
    <m/>
    <m/>
    <m/>
    <m/>
    <m/>
    <m/>
    <n v="16600"/>
    <n v="2492"/>
    <n v="69.22"/>
    <n v="5533.33"/>
  </r>
  <r>
    <x v="131"/>
    <x v="131"/>
    <x v="10"/>
    <x v="6"/>
    <x v="51"/>
    <x v="4"/>
    <m/>
    <m/>
    <m/>
    <m/>
    <n v="0"/>
    <m/>
    <m/>
    <m/>
    <m/>
    <m/>
    <m/>
    <m/>
    <m/>
    <m/>
    <m/>
    <m/>
    <m/>
    <m/>
    <m/>
    <n v="63"/>
    <n v="509"/>
    <n v="42.42"/>
    <n v="63"/>
  </r>
  <r>
    <x v="124"/>
    <x v="124"/>
    <x v="10"/>
    <x v="6"/>
    <x v="28"/>
    <x v="8245"/>
    <n v="145"/>
    <n v="1.01"/>
    <n v="75.17"/>
    <n v="838.86"/>
    <n v="0"/>
    <m/>
    <m/>
    <m/>
    <m/>
    <n v="564"/>
    <n v="828"/>
    <n v="5.75"/>
    <n v="47"/>
    <n v="7145.32"/>
    <m/>
    <m/>
    <m/>
    <m/>
    <m/>
    <n v="0"/>
    <n v="9179"/>
    <n v="63.74"/>
    <n v="0"/>
  </r>
  <r>
    <x v="74"/>
    <x v="74"/>
    <x v="15"/>
    <x v="7"/>
    <x v="49"/>
    <x v="8246"/>
    <n v="7011"/>
    <n v="7.69"/>
    <n v="560.75"/>
    <n v="39633.81"/>
    <n v="45417.07"/>
    <n v="60810"/>
    <n v="66.680000000000007"/>
    <m/>
    <m/>
    <m/>
    <m/>
    <m/>
    <m/>
    <m/>
    <m/>
    <m/>
    <m/>
    <m/>
    <m/>
    <n v="1617.54"/>
    <n v="33481"/>
    <n v="36.71"/>
    <n v="21.28"/>
  </r>
  <r>
    <x v="47"/>
    <x v="47"/>
    <x v="15"/>
    <x v="5"/>
    <x v="3"/>
    <x v="8247"/>
    <n v="26468"/>
    <n v="30.63"/>
    <n v="2288.86"/>
    <n v="153262.14000000001"/>
    <n v="34970.9"/>
    <n v="36867"/>
    <n v="42.67"/>
    <m/>
    <m/>
    <m/>
    <m/>
    <m/>
    <m/>
    <m/>
    <m/>
    <m/>
    <m/>
    <m/>
    <m/>
    <n v="2.66"/>
    <n v="14418"/>
    <n v="16.690000000000001"/>
    <n v="0.04"/>
  </r>
  <r>
    <x v="76"/>
    <x v="76"/>
    <x v="15"/>
    <x v="5"/>
    <x v="59"/>
    <x v="8248"/>
    <n v="123265"/>
    <n v="88.55"/>
    <n v="2677.03"/>
    <n v="288798.48"/>
    <n v="34508.120000000003"/>
    <n v="53312"/>
    <n v="38.299999999999997"/>
    <n v="297.48"/>
    <n v="416143.81"/>
    <m/>
    <m/>
    <m/>
    <m/>
    <m/>
    <m/>
    <m/>
    <m/>
    <m/>
    <m/>
    <n v="389258"/>
    <n v="39855"/>
    <n v="28.63"/>
    <n v="3355.67"/>
  </r>
  <r>
    <x v="173"/>
    <x v="173"/>
    <x v="0"/>
    <x v="3"/>
    <x v="28"/>
    <x v="8249"/>
    <n v="709"/>
    <n v="4.92"/>
    <n v="323.75"/>
    <n v="3613.05"/>
    <n v="14.55"/>
    <n v="30"/>
    <n v="0.21"/>
    <n v="1.21"/>
    <n v="175.45"/>
    <n v="263"/>
    <n v="670"/>
    <n v="4.6500000000000004"/>
    <n v="21"/>
    <n v="3331.95"/>
    <m/>
    <m/>
    <m/>
    <m/>
    <m/>
    <n v="330358"/>
    <n v="15147"/>
    <n v="105.19"/>
    <n v="27529.83"/>
  </r>
  <r>
    <x v="34"/>
    <x v="34"/>
    <x v="11"/>
    <x v="1"/>
    <x v="7"/>
    <x v="4"/>
    <m/>
    <m/>
    <m/>
    <m/>
    <n v="0"/>
    <m/>
    <m/>
    <m/>
    <m/>
    <m/>
    <m/>
    <m/>
    <m/>
    <m/>
    <m/>
    <m/>
    <m/>
    <m/>
    <m/>
    <n v="94065.8"/>
    <n v="299"/>
    <n v="12.46"/>
    <n v="47032.9"/>
  </r>
  <r>
    <x v="27"/>
    <x v="27"/>
    <x v="13"/>
    <x v="2"/>
    <x v="21"/>
    <x v="8250"/>
    <n v="10283"/>
    <n v="35.700000000000003"/>
    <n v="2391.75"/>
    <n v="53383.86"/>
    <n v="13091.17"/>
    <n v="40977"/>
    <n v="142.28"/>
    <n v="545.47"/>
    <n v="157870.39000000001"/>
    <m/>
    <m/>
    <m/>
    <m/>
    <m/>
    <m/>
    <m/>
    <m/>
    <m/>
    <m/>
    <n v="1248.25"/>
    <n v="3886"/>
    <n v="13.49"/>
    <n v="52.01"/>
  </r>
  <r>
    <x v="131"/>
    <x v="131"/>
    <x v="14"/>
    <x v="2"/>
    <x v="33"/>
    <x v="8251"/>
    <n v="143681"/>
    <n v="119.73"/>
    <n v="9324.1"/>
    <n v="867141.3"/>
    <n v="0"/>
    <m/>
    <m/>
    <m/>
    <m/>
    <m/>
    <m/>
    <m/>
    <m/>
    <m/>
    <m/>
    <m/>
    <m/>
    <m/>
    <m/>
    <n v="4855"/>
    <n v="50878"/>
    <n v="42.4"/>
    <n v="48.55"/>
  </r>
  <r>
    <x v="197"/>
    <x v="197"/>
    <x v="15"/>
    <x v="13"/>
    <x v="6"/>
    <x v="4"/>
    <m/>
    <m/>
    <m/>
    <m/>
    <n v="0"/>
    <m/>
    <m/>
    <m/>
    <m/>
    <m/>
    <m/>
    <m/>
    <m/>
    <m/>
    <m/>
    <m/>
    <m/>
    <m/>
    <m/>
    <n v="0"/>
    <m/>
    <m/>
    <n v="0"/>
  </r>
  <r>
    <x v="14"/>
    <x v="14"/>
    <x v="14"/>
    <x v="0"/>
    <x v="76"/>
    <x v="2716"/>
    <n v="27758"/>
    <n v="51.4"/>
    <n v="3960"/>
    <n v="165726"/>
    <n v="20191.080000000002"/>
    <n v="27883"/>
    <n v="51.64"/>
    <n v="448.69"/>
    <n v="243490.25"/>
    <m/>
    <m/>
    <m/>
    <m/>
    <m/>
    <m/>
    <m/>
    <m/>
    <m/>
    <m/>
    <n v="0"/>
    <n v="23986"/>
    <n v="44.42"/>
    <n v="0"/>
  </r>
  <r>
    <x v="70"/>
    <x v="70"/>
    <x v="12"/>
    <x v="14"/>
    <x v="48"/>
    <x v="8252"/>
    <n v="14664"/>
    <n v="23.96"/>
    <n v="1562.73"/>
    <n v="74120.070000000007"/>
    <n v="12352"/>
    <n v="23003"/>
    <n v="37.590000000000003"/>
    <n v="242.2"/>
    <n v="148956.47"/>
    <m/>
    <m/>
    <m/>
    <m/>
    <m/>
    <m/>
    <m/>
    <m/>
    <m/>
    <m/>
    <n v="3249.11"/>
    <n v="15854"/>
    <n v="25.91"/>
    <n v="63.71"/>
  </r>
  <r>
    <x v="44"/>
    <x v="44"/>
    <x v="13"/>
    <x v="2"/>
    <x v="116"/>
    <x v="8253"/>
    <n v="60262"/>
    <n v="36.93"/>
    <n v="3397.71"/>
    <n v="429741.84"/>
    <n v="48916.59"/>
    <n v="59629"/>
    <n v="36.54"/>
    <n v="359.68"/>
    <n v="589899.78"/>
    <m/>
    <m/>
    <m/>
    <m/>
    <m/>
    <m/>
    <m/>
    <m/>
    <m/>
    <m/>
    <n v="10676"/>
    <n v="74741"/>
    <n v="45.8"/>
    <n v="78.5"/>
  </r>
  <r>
    <x v="18"/>
    <x v="18"/>
    <x v="0"/>
    <x v="2"/>
    <x v="54"/>
    <x v="8254"/>
    <n v="2386"/>
    <n v="6.86"/>
    <n v="332.07"/>
    <n v="8955.9"/>
    <n v="13944.71"/>
    <n v="17926"/>
    <n v="51.51"/>
    <n v="480.85"/>
    <n v="168163.49"/>
    <m/>
    <m/>
    <m/>
    <m/>
    <m/>
    <m/>
    <m/>
    <m/>
    <m/>
    <m/>
    <n v="116000"/>
    <n v="15279"/>
    <n v="43.91"/>
    <n v="4000"/>
  </r>
  <r>
    <x v="110"/>
    <x v="110"/>
    <x v="13"/>
    <x v="2"/>
    <x v="30"/>
    <x v="2505"/>
    <n v="23232"/>
    <n v="40.33"/>
    <n v="2851.67"/>
    <n v="127298.4"/>
    <n v="19370.509999999998"/>
    <n v="21748"/>
    <n v="37.76"/>
    <n v="403.55"/>
    <n v="233594.84"/>
    <m/>
    <m/>
    <m/>
    <m/>
    <m/>
    <m/>
    <m/>
    <m/>
    <m/>
    <m/>
    <n v="191.28"/>
    <n v="23263"/>
    <n v="40.39"/>
    <n v="3.98"/>
  </r>
  <r>
    <x v="174"/>
    <x v="174"/>
    <x v="9"/>
    <x v="12"/>
    <x v="6"/>
    <x v="4"/>
    <n v="0"/>
    <n v="0"/>
    <m/>
    <m/>
    <n v="0"/>
    <n v="0"/>
    <n v="0"/>
    <m/>
    <m/>
    <m/>
    <m/>
    <m/>
    <m/>
    <m/>
    <m/>
    <m/>
    <m/>
    <m/>
    <m/>
    <n v="0"/>
    <n v="0"/>
    <n v="0"/>
    <n v="0"/>
  </r>
  <r>
    <x v="14"/>
    <x v="14"/>
    <x v="15"/>
    <x v="11"/>
    <x v="20"/>
    <x v="8255"/>
    <n v="4493"/>
    <n v="6.24"/>
    <n v="411.88"/>
    <n v="22983.09"/>
    <n v="43063.05"/>
    <n v="58881"/>
    <n v="81.78"/>
    <n v="717.72"/>
    <n v="519310.19"/>
    <m/>
    <m/>
    <m/>
    <m/>
    <m/>
    <m/>
    <m/>
    <m/>
    <m/>
    <m/>
    <n v="0"/>
    <n v="31980"/>
    <n v="44.42"/>
    <n v="0"/>
  </r>
  <r>
    <x v="24"/>
    <x v="24"/>
    <x v="6"/>
    <x v="7"/>
    <x v="5"/>
    <x v="8256"/>
    <n v="9520"/>
    <n v="9.92"/>
    <n v="745.75"/>
    <n v="55483.8"/>
    <n v="8752.67"/>
    <n v="26129"/>
    <n v="27.22"/>
    <n v="109.41"/>
    <n v="105551.03999999999"/>
    <m/>
    <m/>
    <m/>
    <m/>
    <m/>
    <m/>
    <m/>
    <m/>
    <m/>
    <m/>
    <n v="0"/>
    <m/>
    <m/>
    <n v="0"/>
  </r>
  <r>
    <x v="48"/>
    <x v="48"/>
    <x v="0"/>
    <x v="0"/>
    <x v="5"/>
    <x v="8257"/>
    <n v="57165"/>
    <n v="59.55"/>
    <n v="5738"/>
    <n v="426907.2"/>
    <n v="0"/>
    <m/>
    <m/>
    <m/>
    <m/>
    <m/>
    <m/>
    <m/>
    <m/>
    <m/>
    <m/>
    <m/>
    <m/>
    <m/>
    <m/>
    <n v="1897"/>
    <n v="20618"/>
    <n v="21.48"/>
    <n v="23.71"/>
  </r>
  <r>
    <x v="28"/>
    <x v="28"/>
    <x v="6"/>
    <x v="1"/>
    <x v="1"/>
    <x v="8258"/>
    <n v="94"/>
    <n v="1.31"/>
    <n v="136.16999999999999"/>
    <n v="759.81"/>
    <n v="0"/>
    <m/>
    <m/>
    <m/>
    <m/>
    <m/>
    <m/>
    <m/>
    <m/>
    <m/>
    <m/>
    <m/>
    <m/>
    <m/>
    <m/>
    <n v="38100"/>
    <n v="38744"/>
    <n v="538.11"/>
    <n v="6350"/>
  </r>
  <r>
    <x v="119"/>
    <x v="119"/>
    <x v="4"/>
    <x v="7"/>
    <x v="56"/>
    <x v="8259"/>
    <n v="83652"/>
    <n v="58.09"/>
    <n v="2994.01"/>
    <n v="334131.33"/>
    <n v="28580.99"/>
    <n v="33884"/>
    <n v="23.53"/>
    <n v="238.17"/>
    <n v="344666.72"/>
    <m/>
    <m/>
    <m/>
    <m/>
    <m/>
    <m/>
    <m/>
    <m/>
    <m/>
    <m/>
    <n v="455145"/>
    <n v="56120"/>
    <n v="38.97"/>
    <n v="3792.88"/>
  </r>
  <r>
    <x v="27"/>
    <x v="27"/>
    <x v="11"/>
    <x v="1"/>
    <x v="22"/>
    <x v="8260"/>
    <n v="127"/>
    <n v="0.42"/>
    <n v="26.44"/>
    <n v="614.73"/>
    <n v="0"/>
    <m/>
    <m/>
    <m/>
    <m/>
    <m/>
    <m/>
    <m/>
    <m/>
    <m/>
    <n v="600"/>
    <n v="2033"/>
    <n v="6.78"/>
    <n v="24"/>
    <n v="13430.4"/>
    <n v="2461"/>
    <n v="6729"/>
    <n v="22.43"/>
    <n v="98.44"/>
  </r>
  <r>
    <x v="96"/>
    <x v="96"/>
    <x v="12"/>
    <x v="2"/>
    <x v="42"/>
    <x v="2632"/>
    <n v="11447"/>
    <n v="31.8"/>
    <n v="3200"/>
    <n v="89280"/>
    <n v="20995.15"/>
    <n v="25268"/>
    <n v="70.19"/>
    <m/>
    <m/>
    <m/>
    <m/>
    <m/>
    <m/>
    <m/>
    <m/>
    <m/>
    <m/>
    <m/>
    <m/>
    <n v="56371.42"/>
    <n v="11320"/>
    <n v="31.44"/>
    <n v="1879.05"/>
  </r>
  <r>
    <x v="42"/>
    <x v="42"/>
    <x v="11"/>
    <x v="1"/>
    <x v="11"/>
    <x v="4"/>
    <m/>
    <m/>
    <m/>
    <m/>
    <n v="0"/>
    <m/>
    <m/>
    <m/>
    <m/>
    <m/>
    <m/>
    <m/>
    <m/>
    <m/>
    <m/>
    <m/>
    <m/>
    <m/>
    <m/>
    <n v="0"/>
    <m/>
    <m/>
    <n v="0"/>
  </r>
  <r>
    <x v="30"/>
    <x v="30"/>
    <x v="4"/>
    <x v="0"/>
    <x v="24"/>
    <x v="8261"/>
    <n v="135730"/>
    <n v="78.55"/>
    <n v="5096.6400000000003"/>
    <n v="682541.88"/>
    <n v="8104.75"/>
    <n v="9989"/>
    <n v="5.78"/>
    <n v="56.28"/>
    <n v="97737.64"/>
    <m/>
    <m/>
    <m/>
    <m/>
    <m/>
    <m/>
    <m/>
    <m/>
    <m/>
    <m/>
    <n v="671"/>
    <n v="9730"/>
    <n v="5.63"/>
    <n v="4.66"/>
  </r>
  <r>
    <x v="8"/>
    <x v="8"/>
    <x v="13"/>
    <x v="1"/>
    <x v="6"/>
    <x v="4570"/>
    <n v="85"/>
    <n v="0.89"/>
    <n v="44"/>
    <n v="327.36"/>
    <n v="187"/>
    <n v="257"/>
    <n v="2.68"/>
    <n v="23.38"/>
    <n v="2255.09"/>
    <m/>
    <m/>
    <m/>
    <m/>
    <m/>
    <m/>
    <m/>
    <m/>
    <m/>
    <m/>
    <n v="0.57999999999999996"/>
    <n v="8244"/>
    <n v="85.88"/>
    <n v="7.0000000000000007E-2"/>
  </r>
  <r>
    <x v="98"/>
    <x v="98"/>
    <x v="10"/>
    <x v="5"/>
    <x v="101"/>
    <x v="5107"/>
    <n v="5000"/>
    <n v="3.79"/>
    <n v="445.45"/>
    <n v="45570"/>
    <n v="6514.06"/>
    <n v="8375"/>
    <n v="6.34"/>
    <n v="59.22"/>
    <n v="78555.05"/>
    <m/>
    <m/>
    <m/>
    <m/>
    <m/>
    <m/>
    <m/>
    <m/>
    <m/>
    <m/>
    <n v="1497000"/>
    <n v="107841"/>
    <n v="81.7"/>
    <n v="13609.09"/>
  </r>
  <r>
    <x v="54"/>
    <x v="54"/>
    <x v="3"/>
    <x v="5"/>
    <x v="2"/>
    <x v="8262"/>
    <n v="94840"/>
    <n v="123.49"/>
    <n v="8120.11"/>
    <n v="483308.91"/>
    <n v="0"/>
    <m/>
    <m/>
    <m/>
    <m/>
    <m/>
    <m/>
    <m/>
    <m/>
    <m/>
    <m/>
    <m/>
    <m/>
    <m/>
    <m/>
    <n v="183300"/>
    <n v="5795"/>
    <n v="7.55"/>
    <n v="2864.06"/>
  </r>
  <r>
    <x v="87"/>
    <x v="87"/>
    <x v="15"/>
    <x v="7"/>
    <x v="46"/>
    <x v="8263"/>
    <n v="9837"/>
    <n v="31.53"/>
    <n v="2692.08"/>
    <n v="65094.42"/>
    <n v="16398.64"/>
    <n v="18851"/>
    <n v="60.42"/>
    <n v="630.72"/>
    <n v="197756.14"/>
    <m/>
    <m/>
    <m/>
    <m/>
    <m/>
    <m/>
    <m/>
    <m/>
    <m/>
    <m/>
    <n v="595"/>
    <n v="5044"/>
    <n v="16.170000000000002"/>
    <n v="22.88"/>
  </r>
  <r>
    <x v="5"/>
    <x v="5"/>
    <x v="2"/>
    <x v="2"/>
    <x v="22"/>
    <x v="8264"/>
    <n v="14541"/>
    <n v="48.47"/>
    <n v="3135.48"/>
    <n v="72899.91"/>
    <n v="13867"/>
    <n v="14994"/>
    <n v="49.98"/>
    <n v="554.67999999999995"/>
    <n v="167226.31"/>
    <m/>
    <m/>
    <m/>
    <m/>
    <m/>
    <m/>
    <m/>
    <m/>
    <m/>
    <m/>
    <n v="694"/>
    <n v="3196"/>
    <n v="10.65"/>
    <n v="27.76"/>
  </r>
  <r>
    <x v="78"/>
    <x v="78"/>
    <x v="0"/>
    <x v="7"/>
    <x v="55"/>
    <x v="8265"/>
    <n v="110938"/>
    <n v="96.3"/>
    <n v="9825"/>
    <n v="877176"/>
    <n v="6999.03"/>
    <n v="13360"/>
    <n v="11.6"/>
    <n v="72.91"/>
    <n v="84403.4"/>
    <m/>
    <m/>
    <m/>
    <m/>
    <m/>
    <m/>
    <m/>
    <m/>
    <m/>
    <m/>
    <n v="214850"/>
    <n v="27073"/>
    <n v="23.5"/>
    <n v="2238.02"/>
  </r>
  <r>
    <x v="207"/>
    <x v="207"/>
    <x v="4"/>
    <x v="2"/>
    <x v="91"/>
    <x v="8266"/>
    <n v="18085"/>
    <n v="27.91"/>
    <n v="132.19999999999999"/>
    <n v="6639.27"/>
    <n v="720.66"/>
    <n v="2808"/>
    <n v="4.33"/>
    <m/>
    <m/>
    <m/>
    <m/>
    <m/>
    <m/>
    <m/>
    <m/>
    <m/>
    <m/>
    <m/>
    <m/>
    <n v="0"/>
    <m/>
    <m/>
    <n v="0"/>
  </r>
  <r>
    <x v="31"/>
    <x v="31"/>
    <x v="2"/>
    <x v="2"/>
    <x v="3"/>
    <x v="8267"/>
    <n v="114890"/>
    <n v="132.97"/>
    <n v="8548.75"/>
    <n v="572424.30000000005"/>
    <n v="501"/>
    <n v="668"/>
    <n v="0.77"/>
    <n v="6.96"/>
    <n v="6041.71"/>
    <m/>
    <m/>
    <m/>
    <m/>
    <m/>
    <m/>
    <m/>
    <m/>
    <m/>
    <m/>
    <n v="2574"/>
    <n v="19764"/>
    <n v="22.88"/>
    <n v="35.75"/>
  </r>
  <r>
    <x v="76"/>
    <x v="76"/>
    <x v="1"/>
    <x v="4"/>
    <x v="65"/>
    <x v="8268"/>
    <n v="19013"/>
    <n v="10.56"/>
    <n v="477.1"/>
    <n v="66555.45"/>
    <n v="159069.84"/>
    <n v="147170"/>
    <n v="81.760000000000005"/>
    <n v="1060.47"/>
    <n v="1918270.86"/>
    <m/>
    <m/>
    <m/>
    <m/>
    <m/>
    <m/>
    <m/>
    <m/>
    <m/>
    <m/>
    <n v="16633"/>
    <n v="48442"/>
    <n v="26.91"/>
    <n v="110.89"/>
  </r>
  <r>
    <x v="40"/>
    <x v="40"/>
    <x v="11"/>
    <x v="2"/>
    <x v="17"/>
    <x v="8269"/>
    <n v="21375"/>
    <n v="35.630000000000003"/>
    <n v="3038.78"/>
    <n v="141303.26999999999"/>
    <n v="40677.980000000003"/>
    <n v="26476"/>
    <n v="44.13"/>
    <n v="813.56"/>
    <n v="490547.99"/>
    <m/>
    <m/>
    <m/>
    <m/>
    <m/>
    <m/>
    <m/>
    <m/>
    <m/>
    <m/>
    <n v="279286"/>
    <n v="20984"/>
    <n v="34.97"/>
    <n v="5585.72"/>
  </r>
  <r>
    <x v="98"/>
    <x v="98"/>
    <x v="11"/>
    <x v="1"/>
    <x v="41"/>
    <x v="8270"/>
    <n v="2294"/>
    <n v="63.72"/>
    <n v="4786.33"/>
    <n v="13353.87"/>
    <n v="2399.61"/>
    <n v="6157"/>
    <n v="171.03"/>
    <m/>
    <m/>
    <m/>
    <m/>
    <m/>
    <m/>
    <m/>
    <m/>
    <m/>
    <m/>
    <m/>
    <m/>
    <n v="0"/>
    <m/>
    <m/>
    <n v="0"/>
  </r>
  <r>
    <x v="76"/>
    <x v="76"/>
    <x v="2"/>
    <x v="20"/>
    <x v="17"/>
    <x v="8271"/>
    <n v="7936"/>
    <n v="13.23"/>
    <n v="452.64"/>
    <n v="21047.759999999998"/>
    <n v="24915.62"/>
    <n v="38527"/>
    <n v="64.209999999999994"/>
    <n v="498.31"/>
    <n v="300464.89"/>
    <m/>
    <m/>
    <m/>
    <m/>
    <m/>
    <m/>
    <m/>
    <m/>
    <m/>
    <m/>
    <n v="116809"/>
    <n v="4091"/>
    <n v="6.82"/>
    <n v="2336.1799999999998"/>
  </r>
  <r>
    <x v="66"/>
    <x v="66"/>
    <x v="12"/>
    <x v="2"/>
    <x v="20"/>
    <x v="8272"/>
    <n v="34955"/>
    <n v="48.55"/>
    <n v="3026.97"/>
    <n v="168904.74"/>
    <n v="36851.599999999999"/>
    <n v="71477"/>
    <n v="99.27"/>
    <n v="614.19000000000005"/>
    <n v="444404.5"/>
    <m/>
    <m/>
    <m/>
    <m/>
    <m/>
    <m/>
    <m/>
    <m/>
    <m/>
    <m/>
    <n v="2549.86"/>
    <n v="34542"/>
    <n v="47.98"/>
    <n v="42.5"/>
  </r>
  <r>
    <x v="101"/>
    <x v="101"/>
    <x v="14"/>
    <x v="7"/>
    <x v="36"/>
    <x v="8273"/>
    <n v="68274"/>
    <n v="91.77"/>
    <n v="8632.26"/>
    <n v="497736"/>
    <n v="0"/>
    <m/>
    <m/>
    <m/>
    <m/>
    <m/>
    <m/>
    <m/>
    <m/>
    <m/>
    <m/>
    <m/>
    <m/>
    <m/>
    <m/>
    <n v="215077"/>
    <n v="28570"/>
    <n v="38.4"/>
    <n v="3468.98"/>
  </r>
  <r>
    <x v="62"/>
    <x v="62"/>
    <x v="15"/>
    <x v="12"/>
    <x v="6"/>
    <x v="0"/>
    <n v="0"/>
    <n v="0"/>
    <n v="0"/>
    <n v="0"/>
    <n v="0"/>
    <n v="0"/>
    <n v="0"/>
    <m/>
    <m/>
    <m/>
    <m/>
    <m/>
    <m/>
    <m/>
    <m/>
    <m/>
    <m/>
    <m/>
    <m/>
    <n v="38"/>
    <n v="188"/>
    <n v="1.96"/>
    <n v="4.75"/>
  </r>
  <r>
    <x v="28"/>
    <x v="28"/>
    <x v="7"/>
    <x v="2"/>
    <x v="9"/>
    <x v="8274"/>
    <n v="6218"/>
    <n v="12.95"/>
    <n v="1324.28"/>
    <n v="49263.03"/>
    <n v="0"/>
    <m/>
    <m/>
    <m/>
    <m/>
    <m/>
    <m/>
    <m/>
    <m/>
    <m/>
    <m/>
    <m/>
    <m/>
    <m/>
    <m/>
    <n v="142773"/>
    <n v="8288"/>
    <n v="17.27"/>
    <n v="3569.33"/>
  </r>
  <r>
    <x v="120"/>
    <x v="120"/>
    <x v="1"/>
    <x v="2"/>
    <x v="37"/>
    <x v="8275"/>
    <n v="14024"/>
    <n v="36.520000000000003"/>
    <n v="3584.22"/>
    <n v="106666.35"/>
    <n v="0"/>
    <m/>
    <m/>
    <m/>
    <m/>
    <m/>
    <m/>
    <m/>
    <m/>
    <m/>
    <m/>
    <m/>
    <m/>
    <m/>
    <m/>
    <n v="12.55"/>
    <n v="564"/>
    <n v="1.47"/>
    <n v="0.39"/>
  </r>
  <r>
    <x v="76"/>
    <x v="76"/>
    <x v="10"/>
    <x v="12"/>
    <x v="11"/>
    <x v="0"/>
    <n v="0"/>
    <n v="0"/>
    <n v="0"/>
    <n v="0"/>
    <n v="6927.26"/>
    <n v="252625"/>
    <n v="2105.21"/>
    <n v="692.73"/>
    <n v="83537.850000000006"/>
    <m/>
    <m/>
    <m/>
    <m/>
    <m/>
    <m/>
    <m/>
    <m/>
    <m/>
    <m/>
    <n v="81040"/>
    <n v="100627"/>
    <n v="838.56"/>
    <n v="8104"/>
  </r>
  <r>
    <x v="81"/>
    <x v="81"/>
    <x v="3"/>
    <x v="2"/>
    <x v="81"/>
    <x v="8276"/>
    <n v="22109"/>
    <n v="59.43"/>
    <n v="5078.68"/>
    <n v="146418.26999999999"/>
    <n v="31687.68"/>
    <n v="25216"/>
    <n v="67.78"/>
    <n v="1022.18"/>
    <n v="382131.26"/>
    <m/>
    <m/>
    <m/>
    <m/>
    <m/>
    <m/>
    <m/>
    <m/>
    <m/>
    <m/>
    <n v="660"/>
    <n v="5492"/>
    <n v="14.76"/>
    <n v="21.29"/>
  </r>
  <r>
    <x v="3"/>
    <x v="3"/>
    <x v="6"/>
    <x v="14"/>
    <x v="123"/>
    <x v="8277"/>
    <n v="34471"/>
    <n v="70.06"/>
    <n v="6391.9"/>
    <n v="243723.24"/>
    <n v="4517.9399999999996"/>
    <n v="5629"/>
    <n v="11.44"/>
    <n v="110.19"/>
    <n v="54483.24"/>
    <m/>
    <m/>
    <m/>
    <m/>
    <m/>
    <m/>
    <m/>
    <m/>
    <m/>
    <m/>
    <n v="147000"/>
    <n v="7998"/>
    <n v="16.260000000000002"/>
    <n v="3585.37"/>
  </r>
  <r>
    <x v="98"/>
    <x v="98"/>
    <x v="5"/>
    <x v="19"/>
    <x v="70"/>
    <x v="4"/>
    <n v="0"/>
    <n v="0"/>
    <m/>
    <m/>
    <n v="0"/>
    <m/>
    <m/>
    <m/>
    <m/>
    <m/>
    <m/>
    <m/>
    <m/>
    <m/>
    <m/>
    <m/>
    <m/>
    <m/>
    <m/>
    <n v="0"/>
    <m/>
    <m/>
    <n v="0"/>
  </r>
  <r>
    <x v="109"/>
    <x v="109"/>
    <x v="5"/>
    <x v="2"/>
    <x v="2"/>
    <x v="8278"/>
    <n v="104569"/>
    <n v="136.16"/>
    <n v="9333.75"/>
    <n v="555544.80000000005"/>
    <n v="0"/>
    <m/>
    <m/>
    <m/>
    <m/>
    <m/>
    <m/>
    <m/>
    <m/>
    <m/>
    <m/>
    <m/>
    <m/>
    <m/>
    <m/>
    <n v="1596"/>
    <n v="6068"/>
    <n v="7.9"/>
    <n v="24.94"/>
  </r>
  <r>
    <x v="77"/>
    <x v="77"/>
    <x v="12"/>
    <x v="28"/>
    <x v="6"/>
    <x v="4"/>
    <m/>
    <m/>
    <m/>
    <m/>
    <n v="0"/>
    <m/>
    <m/>
    <m/>
    <m/>
    <m/>
    <m/>
    <m/>
    <m/>
    <m/>
    <m/>
    <m/>
    <m/>
    <m/>
    <m/>
    <n v="0"/>
    <m/>
    <m/>
    <n v="0"/>
  </r>
  <r>
    <x v="64"/>
    <x v="64"/>
    <x v="10"/>
    <x v="1"/>
    <x v="11"/>
    <x v="8279"/>
    <n v="604"/>
    <n v="5.03"/>
    <n v="213.3"/>
    <n v="1983.69"/>
    <n v="0"/>
    <m/>
    <m/>
    <m/>
    <m/>
    <m/>
    <m/>
    <m/>
    <m/>
    <m/>
    <m/>
    <m/>
    <m/>
    <m/>
    <m/>
    <n v="41200"/>
    <n v="2583"/>
    <n v="21.53"/>
    <n v="4120"/>
  </r>
  <r>
    <x v="164"/>
    <x v="164"/>
    <x v="6"/>
    <x v="12"/>
    <x v="6"/>
    <x v="4"/>
    <m/>
    <m/>
    <m/>
    <m/>
    <n v="0"/>
    <m/>
    <m/>
    <m/>
    <m/>
    <m/>
    <m/>
    <m/>
    <m/>
    <m/>
    <m/>
    <m/>
    <m/>
    <m/>
    <m/>
    <n v="0"/>
    <m/>
    <m/>
    <n v="0"/>
  </r>
  <r>
    <x v="61"/>
    <x v="61"/>
    <x v="6"/>
    <x v="1"/>
    <x v="1"/>
    <x v="4"/>
    <m/>
    <m/>
    <m/>
    <m/>
    <n v="0"/>
    <m/>
    <m/>
    <m/>
    <m/>
    <m/>
    <m/>
    <m/>
    <m/>
    <m/>
    <m/>
    <m/>
    <m/>
    <m/>
    <m/>
    <n v="0"/>
    <m/>
    <m/>
    <n v="0"/>
  </r>
  <r>
    <x v="18"/>
    <x v="18"/>
    <x v="3"/>
    <x v="7"/>
    <x v="9"/>
    <x v="8280"/>
    <n v="11703"/>
    <n v="24.38"/>
    <n v="1463.03"/>
    <n v="54424.53"/>
    <n v="22438.41"/>
    <n v="33745"/>
    <n v="70.3"/>
    <n v="560.96"/>
    <n v="270591.51"/>
    <m/>
    <m/>
    <m/>
    <m/>
    <m/>
    <m/>
    <m/>
    <m/>
    <m/>
    <m/>
    <n v="105000"/>
    <n v="10803"/>
    <n v="22.51"/>
    <n v="2625"/>
  </r>
  <r>
    <x v="80"/>
    <x v="80"/>
    <x v="13"/>
    <x v="0"/>
    <x v="13"/>
    <x v="8281"/>
    <n v="19108"/>
    <n v="93.67"/>
    <n v="8015.59"/>
    <n v="126726.45"/>
    <n v="0"/>
    <m/>
    <m/>
    <m/>
    <m/>
    <m/>
    <m/>
    <m/>
    <m/>
    <m/>
    <n v="3351"/>
    <n v="3627"/>
    <n v="17.78"/>
    <n v="197"/>
    <n v="75008.78"/>
    <n v="22000"/>
    <n v="4588"/>
    <n v="22.49"/>
    <n v="1294.1199999999999"/>
  </r>
  <r>
    <x v="87"/>
    <x v="87"/>
    <x v="0"/>
    <x v="21"/>
    <x v="78"/>
    <x v="8282"/>
    <n v="79636"/>
    <n v="116.43"/>
    <n v="9191.58"/>
    <n v="487245.6"/>
    <n v="3014.55"/>
    <n v="4171"/>
    <n v="6.1"/>
    <n v="52.89"/>
    <n v="36353.35"/>
    <m/>
    <m/>
    <m/>
    <m/>
    <m/>
    <m/>
    <m/>
    <m/>
    <m/>
    <m/>
    <n v="1768"/>
    <n v="14162"/>
    <n v="20.7"/>
    <n v="31.02"/>
  </r>
  <r>
    <x v="204"/>
    <x v="204"/>
    <x v="11"/>
    <x v="1"/>
    <x v="16"/>
    <x v="4"/>
    <m/>
    <m/>
    <m/>
    <m/>
    <n v="0"/>
    <m/>
    <m/>
    <m/>
    <m/>
    <m/>
    <m/>
    <m/>
    <m/>
    <m/>
    <m/>
    <m/>
    <m/>
    <m/>
    <m/>
    <n v="197859"/>
    <n v="28992"/>
    <n v="604"/>
    <n v="49464.75"/>
  </r>
  <r>
    <x v="62"/>
    <x v="62"/>
    <x v="5"/>
    <x v="3"/>
    <x v="37"/>
    <x v="8283"/>
    <n v="8770"/>
    <n v="22.84"/>
    <n v="1344.09"/>
    <n v="40000.230000000003"/>
    <n v="4490.5600000000004"/>
    <n v="5175"/>
    <n v="13.48"/>
    <n v="140.33000000000001"/>
    <n v="54152.99"/>
    <m/>
    <m/>
    <m/>
    <m/>
    <m/>
    <m/>
    <m/>
    <m/>
    <m/>
    <m/>
    <n v="2002"/>
    <n v="11245"/>
    <n v="29.28"/>
    <n v="62.56"/>
  </r>
  <r>
    <x v="183"/>
    <x v="183"/>
    <x v="14"/>
    <x v="2"/>
    <x v="20"/>
    <x v="8284"/>
    <n v="115804"/>
    <n v="160.84"/>
    <n v="9089.68"/>
    <n v="507204.33"/>
    <n v="0"/>
    <m/>
    <m/>
    <m/>
    <m/>
    <n v="43100"/>
    <n v="4182"/>
    <n v="5.81"/>
    <n v="718"/>
    <n v="546033.9"/>
    <m/>
    <m/>
    <m/>
    <m/>
    <m/>
    <n v="316.69"/>
    <n v="26770"/>
    <n v="37.18"/>
    <n v="5.28"/>
  </r>
  <r>
    <x v="13"/>
    <x v="13"/>
    <x v="8"/>
    <x v="1"/>
    <x v="12"/>
    <x v="8285"/>
    <n v="742"/>
    <n v="4.42"/>
    <n v="148.86000000000001"/>
    <n v="1938.12"/>
    <n v="262"/>
    <n v="364"/>
    <n v="2.17"/>
    <n v="18.71"/>
    <n v="3159.54"/>
    <m/>
    <m/>
    <m/>
    <m/>
    <m/>
    <m/>
    <m/>
    <m/>
    <m/>
    <m/>
    <n v="6892.59"/>
    <n v="3006"/>
    <n v="17.89"/>
    <n v="492.33"/>
  </r>
  <r>
    <x v="49"/>
    <x v="49"/>
    <x v="8"/>
    <x v="7"/>
    <x v="20"/>
    <x v="8286"/>
    <n v="71168"/>
    <n v="98.84"/>
    <n v="10434.1"/>
    <n v="582222.78"/>
    <n v="0"/>
    <m/>
    <m/>
    <m/>
    <m/>
    <m/>
    <m/>
    <m/>
    <m/>
    <m/>
    <m/>
    <m/>
    <m/>
    <m/>
    <m/>
    <n v="130146"/>
    <n v="16834"/>
    <n v="23.38"/>
    <n v="2169.1"/>
  </r>
  <r>
    <x v="129"/>
    <x v="129"/>
    <x v="11"/>
    <x v="2"/>
    <x v="9"/>
    <x v="8287"/>
    <n v="15044"/>
    <n v="31.34"/>
    <n v="2859"/>
    <n v="106354.8"/>
    <n v="18750"/>
    <n v="24756"/>
    <n v="51.58"/>
    <n v="468.75"/>
    <n v="226111.88"/>
    <m/>
    <m/>
    <m/>
    <m/>
    <m/>
    <m/>
    <m/>
    <m/>
    <m/>
    <m/>
    <n v="990"/>
    <n v="9762"/>
    <n v="20.34"/>
    <n v="24.75"/>
  </r>
  <r>
    <x v="52"/>
    <x v="52"/>
    <x v="7"/>
    <x v="4"/>
    <x v="33"/>
    <x v="5887"/>
    <n v="9025"/>
    <n v="7.52"/>
    <n v="825.6"/>
    <n v="76780.800000000003"/>
    <n v="28633.37"/>
    <n v="32592"/>
    <n v="27.16"/>
    <m/>
    <m/>
    <m/>
    <m/>
    <m/>
    <m/>
    <m/>
    <m/>
    <m/>
    <m/>
    <m/>
    <m/>
    <n v="7978"/>
    <n v="31291"/>
    <n v="26.08"/>
    <n v="79.78"/>
  </r>
  <r>
    <x v="67"/>
    <x v="67"/>
    <x v="0"/>
    <x v="7"/>
    <x v="45"/>
    <x v="8288"/>
    <n v="261246"/>
    <n v="123.7"/>
    <n v="11573.98"/>
    <n v="1894428.6"/>
    <n v="0"/>
    <m/>
    <m/>
    <m/>
    <m/>
    <m/>
    <m/>
    <m/>
    <m/>
    <m/>
    <m/>
    <m/>
    <m/>
    <m/>
    <m/>
    <n v="555000"/>
    <n v="74818"/>
    <n v="35.43"/>
    <n v="3153.41"/>
  </r>
  <r>
    <x v="38"/>
    <x v="38"/>
    <x v="8"/>
    <x v="1"/>
    <x v="68"/>
    <x v="8289"/>
    <n v="521"/>
    <n v="2.71"/>
    <n v="139.5"/>
    <n v="2075.7600000000002"/>
    <n v="0"/>
    <n v="187"/>
    <n v="0.97"/>
    <m/>
    <m/>
    <m/>
    <m/>
    <m/>
    <m/>
    <m/>
    <m/>
    <m/>
    <m/>
    <m/>
    <m/>
    <n v="987"/>
    <n v="3487"/>
    <n v="18.16"/>
    <n v="61.69"/>
  </r>
  <r>
    <x v="115"/>
    <x v="115"/>
    <x v="3"/>
    <x v="1"/>
    <x v="41"/>
    <x v="4"/>
    <m/>
    <m/>
    <m/>
    <m/>
    <n v="0"/>
    <m/>
    <m/>
    <m/>
    <m/>
    <m/>
    <m/>
    <m/>
    <m/>
    <m/>
    <m/>
    <m/>
    <m/>
    <m/>
    <m/>
    <n v="21.12"/>
    <n v="853"/>
    <n v="23.69"/>
    <n v="7.04"/>
  </r>
  <r>
    <x v="14"/>
    <x v="14"/>
    <x v="1"/>
    <x v="2"/>
    <x v="9"/>
    <x v="8290"/>
    <n v="16671"/>
    <n v="34.729999999999997"/>
    <n v="2745.55"/>
    <n v="102134.46"/>
    <n v="22578.080000000002"/>
    <n v="22164"/>
    <n v="46.18"/>
    <n v="564.45000000000005"/>
    <n v="272275.83"/>
    <m/>
    <m/>
    <m/>
    <m/>
    <m/>
    <m/>
    <m/>
    <m/>
    <m/>
    <m/>
    <n v="0"/>
    <n v="7400"/>
    <n v="15.42"/>
    <n v="0"/>
  </r>
  <r>
    <x v="15"/>
    <x v="15"/>
    <x v="7"/>
    <x v="5"/>
    <x v="13"/>
    <x v="8291"/>
    <n v="2566"/>
    <n v="12.58"/>
    <n v="1437.65"/>
    <n v="22729.200000000001"/>
    <n v="0"/>
    <m/>
    <m/>
    <m/>
    <m/>
    <m/>
    <m/>
    <m/>
    <m/>
    <m/>
    <n v="1081"/>
    <n v="1097"/>
    <n v="5.38"/>
    <n v="63"/>
    <n v="24197.1"/>
    <n v="2967.72"/>
    <n v="3432"/>
    <n v="16.82"/>
    <n v="174.57"/>
  </r>
  <r>
    <x v="10"/>
    <x v="10"/>
    <x v="14"/>
    <x v="2"/>
    <x v="14"/>
    <x v="8292"/>
    <n v="59192"/>
    <n v="112.11"/>
    <n v="9650.91"/>
    <n v="394915.2"/>
    <n v="0"/>
    <m/>
    <m/>
    <m/>
    <m/>
    <m/>
    <m/>
    <m/>
    <m/>
    <m/>
    <m/>
    <m/>
    <m/>
    <m/>
    <m/>
    <n v="110778"/>
    <n v="13379"/>
    <n v="25.34"/>
    <n v="2517.6799999999998"/>
  </r>
  <r>
    <x v="65"/>
    <x v="65"/>
    <x v="5"/>
    <x v="4"/>
    <x v="44"/>
    <x v="8293"/>
    <n v="3810"/>
    <n v="3.53"/>
    <n v="116.2"/>
    <n v="9725.94"/>
    <n v="1890.4"/>
    <n v="2532"/>
    <n v="2.34"/>
    <n v="21"/>
    <n v="22796.87"/>
    <m/>
    <m/>
    <m/>
    <m/>
    <m/>
    <m/>
    <m/>
    <m/>
    <m/>
    <m/>
    <n v="2159"/>
    <n v="12047"/>
    <n v="11.15"/>
    <n v="23.99"/>
  </r>
  <r>
    <x v="84"/>
    <x v="84"/>
    <x v="1"/>
    <x v="7"/>
    <x v="9"/>
    <x v="8294"/>
    <n v="11700"/>
    <n v="24.38"/>
    <n v="2390.25"/>
    <n v="88917.3"/>
    <n v="27569.35"/>
    <n v="35149"/>
    <n v="73.23"/>
    <n v="689.23"/>
    <n v="332467.06"/>
    <m/>
    <m/>
    <m/>
    <m/>
    <m/>
    <m/>
    <m/>
    <m/>
    <m/>
    <m/>
    <n v="0"/>
    <n v="5385"/>
    <n v="11.22"/>
    <n v="0"/>
  </r>
  <r>
    <x v="132"/>
    <x v="132"/>
    <x v="3"/>
    <x v="1"/>
    <x v="28"/>
    <x v="8295"/>
    <n v="355"/>
    <n v="2.4700000000000002"/>
    <n v="243.58"/>
    <n v="2718.39"/>
    <n v="0"/>
    <m/>
    <m/>
    <m/>
    <m/>
    <m/>
    <m/>
    <m/>
    <m/>
    <m/>
    <m/>
    <m/>
    <m/>
    <m/>
    <m/>
    <n v="66555"/>
    <n v="4980"/>
    <n v="34.58"/>
    <n v="5546.25"/>
  </r>
  <r>
    <x v="212"/>
    <x v="212"/>
    <x v="14"/>
    <x v="2"/>
    <x v="20"/>
    <x v="8296"/>
    <n v="73526"/>
    <n v="102.12"/>
    <n v="7089.73"/>
    <n v="395607.12"/>
    <n v="0"/>
    <m/>
    <m/>
    <m/>
    <m/>
    <m/>
    <m/>
    <m/>
    <m/>
    <m/>
    <m/>
    <m/>
    <m/>
    <m/>
    <m/>
    <n v="1021.32"/>
    <n v="8438"/>
    <n v="11.72"/>
    <n v="17.02"/>
  </r>
  <r>
    <x v="220"/>
    <x v="220"/>
    <x v="11"/>
    <x v="2"/>
    <x v="9"/>
    <x v="8297"/>
    <n v="382319"/>
    <n v="796.5"/>
    <n v="6075.93"/>
    <n v="226024.41"/>
    <n v="0"/>
    <m/>
    <m/>
    <m/>
    <m/>
    <m/>
    <m/>
    <m/>
    <m/>
    <m/>
    <m/>
    <m/>
    <m/>
    <m/>
    <m/>
    <n v="811.04"/>
    <n v="10712"/>
    <n v="22.32"/>
    <n v="20.28"/>
  </r>
  <r>
    <x v="87"/>
    <x v="87"/>
    <x v="1"/>
    <x v="21"/>
    <x v="78"/>
    <x v="1615"/>
    <n v="62000"/>
    <n v="90.64"/>
    <n v="10736.84"/>
    <n v="569160"/>
    <n v="0"/>
    <m/>
    <m/>
    <m/>
    <m/>
    <m/>
    <m/>
    <m/>
    <m/>
    <m/>
    <m/>
    <m/>
    <m/>
    <m/>
    <m/>
    <n v="1960"/>
    <n v="12918"/>
    <n v="18.89"/>
    <n v="34.39"/>
  </r>
  <r>
    <x v="223"/>
    <x v="223"/>
    <x v="3"/>
    <x v="2"/>
    <x v="31"/>
    <x v="8298"/>
    <n v="3360"/>
    <n v="14"/>
    <n v="1278.0999999999999"/>
    <n v="23772.66"/>
    <n v="2316"/>
    <n v="3784"/>
    <n v="15.77"/>
    <m/>
    <m/>
    <m/>
    <m/>
    <m/>
    <m/>
    <m/>
    <m/>
    <m/>
    <m/>
    <m/>
    <m/>
    <n v="54600"/>
    <n v="10922"/>
    <n v="45.51"/>
    <n v="2730"/>
  </r>
  <r>
    <x v="76"/>
    <x v="76"/>
    <x v="11"/>
    <x v="12"/>
    <x v="11"/>
    <x v="0"/>
    <n v="0"/>
    <n v="0"/>
    <n v="0"/>
    <n v="0"/>
    <n v="4807"/>
    <n v="9664"/>
    <n v="80.53"/>
    <n v="480.7"/>
    <n v="57969.06"/>
    <m/>
    <m/>
    <m/>
    <m/>
    <m/>
    <m/>
    <m/>
    <m/>
    <m/>
    <m/>
    <n v="92264"/>
    <n v="7836"/>
    <n v="65.3"/>
    <n v="9226.4"/>
  </r>
  <r>
    <x v="21"/>
    <x v="21"/>
    <x v="1"/>
    <x v="2"/>
    <x v="17"/>
    <x v="8299"/>
    <n v="13568"/>
    <n v="22.61"/>
    <n v="2088.64"/>
    <n v="97121.76"/>
    <n v="0"/>
    <m/>
    <m/>
    <m/>
    <m/>
    <n v="4998"/>
    <n v="7747"/>
    <n v="12.91"/>
    <n v="99"/>
    <n v="63319.66"/>
    <n v="16692"/>
    <n v="19052"/>
    <n v="31.75"/>
    <n v="333"/>
    <n v="373633.73"/>
    <n v="2151.86"/>
    <n v="16530"/>
    <n v="27.55"/>
    <n v="43.04"/>
  </r>
  <r>
    <x v="52"/>
    <x v="52"/>
    <x v="14"/>
    <x v="11"/>
    <x v="65"/>
    <x v="8300"/>
    <n v="110477"/>
    <n v="61.38"/>
    <n v="3950.67"/>
    <n v="551118"/>
    <n v="116488.85"/>
    <n v="152791"/>
    <n v="84.88"/>
    <n v="776.59"/>
    <n v="1404773.94"/>
    <m/>
    <m/>
    <m/>
    <m/>
    <m/>
    <m/>
    <m/>
    <m/>
    <m/>
    <m/>
    <n v="17955"/>
    <n v="116717"/>
    <n v="64.84"/>
    <n v="119.7"/>
  </r>
  <r>
    <x v="99"/>
    <x v="99"/>
    <x v="5"/>
    <x v="1"/>
    <x v="28"/>
    <x v="8301"/>
    <n v="447"/>
    <n v="3.1"/>
    <n v="147.5"/>
    <n v="1646.1"/>
    <n v="0"/>
    <m/>
    <m/>
    <m/>
    <m/>
    <m/>
    <m/>
    <m/>
    <m/>
    <m/>
    <m/>
    <m/>
    <m/>
    <m/>
    <m/>
    <n v="0"/>
    <m/>
    <m/>
    <n v="0"/>
  </r>
  <r>
    <x v="222"/>
    <x v="222"/>
    <x v="15"/>
    <x v="2"/>
    <x v="2"/>
    <x v="8302"/>
    <n v="6177624"/>
    <n v="8043.78"/>
    <n v="44120.38"/>
    <n v="2626044.7200000002"/>
    <n v="0"/>
    <m/>
    <m/>
    <m/>
    <m/>
    <m/>
    <m/>
    <m/>
    <m/>
    <m/>
    <m/>
    <m/>
    <m/>
    <m/>
    <m/>
    <n v="21512384"/>
    <n v="13925019"/>
    <n v="18131.54"/>
    <n v="336131"/>
  </r>
  <r>
    <x v="164"/>
    <x v="164"/>
    <x v="7"/>
    <x v="12"/>
    <x v="6"/>
    <x v="4"/>
    <m/>
    <m/>
    <m/>
    <m/>
    <n v="0"/>
    <m/>
    <m/>
    <m/>
    <m/>
    <m/>
    <m/>
    <m/>
    <m/>
    <m/>
    <m/>
    <m/>
    <m/>
    <m/>
    <m/>
    <n v="0"/>
    <m/>
    <m/>
    <n v="0"/>
  </r>
  <r>
    <x v="20"/>
    <x v="20"/>
    <x v="10"/>
    <x v="12"/>
    <x v="6"/>
    <x v="0"/>
    <n v="0"/>
    <n v="0"/>
    <n v="0"/>
    <n v="0"/>
    <n v="0"/>
    <n v="0"/>
    <n v="0"/>
    <n v="0"/>
    <n v="0"/>
    <m/>
    <m/>
    <m/>
    <m/>
    <m/>
    <m/>
    <m/>
    <m/>
    <m/>
    <m/>
    <n v="35300"/>
    <n v="1709"/>
    <n v="17.8"/>
    <n v="4412.5"/>
  </r>
  <r>
    <x v="61"/>
    <x v="61"/>
    <x v="7"/>
    <x v="1"/>
    <x v="1"/>
    <x v="4"/>
    <m/>
    <m/>
    <m/>
    <m/>
    <n v="0"/>
    <m/>
    <m/>
    <m/>
    <m/>
    <m/>
    <m/>
    <m/>
    <m/>
    <m/>
    <m/>
    <m/>
    <m/>
    <m/>
    <m/>
    <n v="40500"/>
    <n v="799"/>
    <n v="11.1"/>
    <n v="6750"/>
  </r>
  <r>
    <x v="131"/>
    <x v="131"/>
    <x v="7"/>
    <x v="7"/>
    <x v="30"/>
    <x v="8303"/>
    <n v="27088"/>
    <n v="47.03"/>
    <n v="3648.75"/>
    <n v="162880.20000000001"/>
    <n v="0"/>
    <m/>
    <m/>
    <m/>
    <m/>
    <m/>
    <m/>
    <m/>
    <m/>
    <m/>
    <m/>
    <m/>
    <m/>
    <m/>
    <m/>
    <n v="705"/>
    <n v="9686"/>
    <n v="16.82"/>
    <n v="14.69"/>
  </r>
  <r>
    <x v="80"/>
    <x v="80"/>
    <x v="14"/>
    <x v="1"/>
    <x v="41"/>
    <x v="4"/>
    <m/>
    <m/>
    <m/>
    <m/>
    <n v="0"/>
    <m/>
    <m/>
    <m/>
    <m/>
    <m/>
    <m/>
    <m/>
    <m/>
    <m/>
    <m/>
    <m/>
    <m/>
    <m/>
    <m/>
    <n v="22619"/>
    <n v="2318"/>
    <n v="64.39"/>
    <n v="7539.67"/>
  </r>
  <r>
    <x v="49"/>
    <x v="49"/>
    <x v="4"/>
    <x v="1"/>
    <x v="71"/>
    <x v="4"/>
    <m/>
    <m/>
    <m/>
    <m/>
    <n v="0"/>
    <m/>
    <m/>
    <m/>
    <m/>
    <m/>
    <m/>
    <m/>
    <m/>
    <m/>
    <m/>
    <m/>
    <m/>
    <m/>
    <m/>
    <n v="63427"/>
    <n v="6307"/>
    <n v="105.12"/>
    <n v="12685.4"/>
  </r>
  <r>
    <x v="55"/>
    <x v="55"/>
    <x v="15"/>
    <x v="7"/>
    <x v="49"/>
    <x v="8304"/>
    <n v="88126"/>
    <n v="96.63"/>
    <n v="8230.7000000000007"/>
    <n v="581745.68999999994"/>
    <n v="0"/>
    <m/>
    <m/>
    <m/>
    <m/>
    <m/>
    <m/>
    <m/>
    <m/>
    <m/>
    <m/>
    <m/>
    <m/>
    <m/>
    <m/>
    <n v="960"/>
    <n v="17472"/>
    <n v="19.16"/>
    <n v="12.63"/>
  </r>
  <r>
    <x v="78"/>
    <x v="78"/>
    <x v="1"/>
    <x v="7"/>
    <x v="55"/>
    <x v="8305"/>
    <n v="45268"/>
    <n v="39.299999999999997"/>
    <n v="4987.5"/>
    <n v="445284"/>
    <n v="0"/>
    <m/>
    <m/>
    <m/>
    <m/>
    <m/>
    <m/>
    <m/>
    <m/>
    <m/>
    <m/>
    <m/>
    <m/>
    <m/>
    <m/>
    <n v="30980"/>
    <n v="2060"/>
    <n v="1.79"/>
    <n v="322.70999999999998"/>
  </r>
  <r>
    <x v="221"/>
    <x v="221"/>
    <x v="14"/>
    <x v="2"/>
    <x v="30"/>
    <x v="8306"/>
    <n v="61076"/>
    <n v="106.03"/>
    <n v="7520.42"/>
    <n v="335711.4"/>
    <n v="0"/>
    <m/>
    <m/>
    <m/>
    <m/>
    <m/>
    <m/>
    <m/>
    <m/>
    <m/>
    <m/>
    <m/>
    <m/>
    <m/>
    <m/>
    <n v="120000"/>
    <n v="7992"/>
    <n v="13.88"/>
    <n v="2500"/>
  </r>
  <r>
    <x v="3"/>
    <x v="3"/>
    <x v="0"/>
    <x v="12"/>
    <x v="6"/>
    <x v="4"/>
    <m/>
    <m/>
    <m/>
    <m/>
    <n v="0"/>
    <m/>
    <m/>
    <m/>
    <m/>
    <m/>
    <m/>
    <m/>
    <m/>
    <m/>
    <m/>
    <m/>
    <m/>
    <m/>
    <m/>
    <n v="0"/>
    <m/>
    <m/>
    <n v="0"/>
  </r>
  <r>
    <x v="38"/>
    <x v="38"/>
    <x v="13"/>
    <x v="7"/>
    <x v="5"/>
    <x v="8307"/>
    <n v="40691"/>
    <n v="42.39"/>
    <n v="3322"/>
    <n v="247156.8"/>
    <n v="7772.76"/>
    <n v="22667"/>
    <n v="23.61"/>
    <n v="97.16"/>
    <n v="93734.04"/>
    <m/>
    <m/>
    <m/>
    <m/>
    <m/>
    <m/>
    <m/>
    <m/>
    <m/>
    <m/>
    <n v="2177"/>
    <n v="14488"/>
    <n v="15.09"/>
    <n v="27.21"/>
  </r>
  <r>
    <x v="167"/>
    <x v="167"/>
    <x v="13"/>
    <x v="2"/>
    <x v="30"/>
    <x v="8308"/>
    <n v="3091"/>
    <n v="5.37"/>
    <n v="576.08000000000004"/>
    <n v="25716.36"/>
    <n v="5216"/>
    <n v="10785"/>
    <n v="18.72"/>
    <m/>
    <m/>
    <m/>
    <m/>
    <m/>
    <m/>
    <m/>
    <m/>
    <m/>
    <m/>
    <m/>
    <m/>
    <n v="62245"/>
    <n v="4191"/>
    <n v="7.28"/>
    <n v="1296.77"/>
  </r>
  <r>
    <x v="75"/>
    <x v="75"/>
    <x v="2"/>
    <x v="13"/>
    <x v="6"/>
    <x v="4"/>
    <m/>
    <m/>
    <m/>
    <m/>
    <n v="0"/>
    <m/>
    <m/>
    <m/>
    <m/>
    <m/>
    <m/>
    <m/>
    <m/>
    <m/>
    <m/>
    <m/>
    <m/>
    <m/>
    <m/>
    <n v="31800"/>
    <n v="835"/>
    <n v="8.6999999999999993"/>
    <n v="3975"/>
  </r>
  <r>
    <x v="52"/>
    <x v="52"/>
    <x v="3"/>
    <x v="35"/>
    <x v="11"/>
    <x v="8309"/>
    <n v="11494"/>
    <n v="95.78"/>
    <n v="5985.6"/>
    <n v="55666.080000000002"/>
    <n v="7703.2"/>
    <n v="16138"/>
    <n v="134.47999999999999"/>
    <n v="770.32"/>
    <n v="92895.21"/>
    <m/>
    <m/>
    <m/>
    <m/>
    <m/>
    <m/>
    <m/>
    <m/>
    <m/>
    <m/>
    <n v="1203"/>
    <n v="6652"/>
    <n v="55.43"/>
    <n v="120.3"/>
  </r>
  <r>
    <x v="40"/>
    <x v="40"/>
    <x v="1"/>
    <x v="4"/>
    <x v="37"/>
    <x v="8310"/>
    <n v="9125"/>
    <n v="23.76"/>
    <n v="545.75"/>
    <n v="16241.52"/>
    <n v="0"/>
    <m/>
    <m/>
    <m/>
    <m/>
    <m/>
    <m/>
    <m/>
    <m/>
    <m/>
    <n v="17845"/>
    <n v="19741"/>
    <n v="51.41"/>
    <n v="557"/>
    <n v="399442.48"/>
    <n v="303600"/>
    <n v="18110"/>
    <n v="47.16"/>
    <n v="9487.5"/>
  </r>
  <r>
    <x v="10"/>
    <x v="10"/>
    <x v="3"/>
    <x v="2"/>
    <x v="14"/>
    <x v="8311"/>
    <n v="60802"/>
    <n v="115.16"/>
    <n v="8617.18"/>
    <n v="352615.08"/>
    <n v="0"/>
    <m/>
    <m/>
    <m/>
    <m/>
    <m/>
    <m/>
    <m/>
    <m/>
    <m/>
    <m/>
    <m/>
    <m/>
    <m/>
    <m/>
    <n v="152155"/>
    <n v="13518"/>
    <n v="25.6"/>
    <n v="3458.07"/>
  </r>
  <r>
    <x v="72"/>
    <x v="72"/>
    <x v="7"/>
    <x v="4"/>
    <x v="140"/>
    <x v="8312"/>
    <n v="2290"/>
    <n v="1.5"/>
    <n v="54.65"/>
    <n v="6455.13"/>
    <n v="205"/>
    <n v="483"/>
    <n v="0.32"/>
    <n v="1.61"/>
    <n v="2472.16"/>
    <m/>
    <m/>
    <m/>
    <m/>
    <m/>
    <m/>
    <m/>
    <m/>
    <m/>
    <m/>
    <n v="10.79"/>
    <n v="48414"/>
    <n v="31.77"/>
    <n v="0.08"/>
  </r>
  <r>
    <x v="42"/>
    <x v="42"/>
    <x v="10"/>
    <x v="1"/>
    <x v="11"/>
    <x v="0"/>
    <n v="0"/>
    <n v="0"/>
    <n v="0"/>
    <n v="0"/>
    <n v="0"/>
    <n v="0"/>
    <n v="0"/>
    <m/>
    <m/>
    <n v="0"/>
    <n v="0"/>
    <n v="0"/>
    <n v="0"/>
    <n v="0"/>
    <n v="0"/>
    <n v="0"/>
    <n v="0"/>
    <n v="0"/>
    <n v="0"/>
    <n v="103970"/>
    <n v="2229"/>
    <n v="18.579999999999998"/>
    <n v="10397"/>
  </r>
  <r>
    <x v="215"/>
    <x v="215"/>
    <x v="9"/>
    <x v="1"/>
    <x v="1"/>
    <x v="3470"/>
    <n v="776"/>
    <n v="10.78"/>
    <n v="560.16999999999996"/>
    <n v="3125.73"/>
    <n v="0"/>
    <m/>
    <m/>
    <m/>
    <m/>
    <n v="209"/>
    <n v="414"/>
    <n v="5.75"/>
    <n v="34"/>
    <n v="2647.82"/>
    <m/>
    <m/>
    <m/>
    <m/>
    <m/>
    <n v="377100"/>
    <n v="3407"/>
    <n v="47.32"/>
    <n v="62850"/>
  </r>
  <r>
    <x v="44"/>
    <x v="44"/>
    <x v="6"/>
    <x v="2"/>
    <x v="116"/>
    <x v="8313"/>
    <n v="83056"/>
    <n v="50.89"/>
    <n v="3165.88"/>
    <n v="400420.8"/>
    <n v="73092.14"/>
    <n v="102529"/>
    <n v="62.82"/>
    <m/>
    <m/>
    <m/>
    <m/>
    <m/>
    <m/>
    <m/>
    <m/>
    <m/>
    <m/>
    <m/>
    <m/>
    <n v="5433"/>
    <n v="46615"/>
    <n v="28.56"/>
    <n v="39.950000000000003"/>
  </r>
  <r>
    <x v="156"/>
    <x v="156"/>
    <x v="14"/>
    <x v="2"/>
    <x v="9"/>
    <x v="8314"/>
    <n v="40346"/>
    <n v="84.05"/>
    <n v="8115"/>
    <n v="301878"/>
    <n v="0"/>
    <m/>
    <m/>
    <m/>
    <m/>
    <m/>
    <m/>
    <m/>
    <m/>
    <m/>
    <m/>
    <m/>
    <m/>
    <m/>
    <m/>
    <n v="1879.55"/>
    <n v="9248"/>
    <n v="19.27"/>
    <n v="46.99"/>
  </r>
  <r>
    <x v="18"/>
    <x v="18"/>
    <x v="4"/>
    <x v="2"/>
    <x v="54"/>
    <x v="8315"/>
    <n v="3952"/>
    <n v="11.36"/>
    <n v="571.69000000000005"/>
    <n v="15418.47"/>
    <n v="10294.86"/>
    <n v="13681"/>
    <n v="39.31"/>
    <n v="355"/>
    <n v="124148.8"/>
    <m/>
    <m/>
    <m/>
    <m/>
    <m/>
    <m/>
    <m/>
    <m/>
    <m/>
    <m/>
    <n v="40000"/>
    <n v="6586"/>
    <n v="18.93"/>
    <n v="1379.31"/>
  </r>
  <r>
    <x v="34"/>
    <x v="34"/>
    <x v="10"/>
    <x v="1"/>
    <x v="7"/>
    <x v="8316"/>
    <n v="108"/>
    <n v="4.5"/>
    <n v="222"/>
    <n v="412.92"/>
    <n v="1340.45"/>
    <n v="767"/>
    <n v="31.96"/>
    <m/>
    <m/>
    <m/>
    <m/>
    <m/>
    <m/>
    <m/>
    <m/>
    <m/>
    <m/>
    <m/>
    <m/>
    <n v="257.87"/>
    <n v="932"/>
    <n v="38.83"/>
    <n v="128.94"/>
  </r>
  <r>
    <x v="226"/>
    <x v="226"/>
    <x v="12"/>
    <x v="2"/>
    <x v="42"/>
    <x v="8317"/>
    <n v="47782"/>
    <n v="132.72999999999999"/>
    <n v="9077.33"/>
    <n v="253257.60000000001"/>
    <n v="0"/>
    <m/>
    <m/>
    <m/>
    <m/>
    <m/>
    <m/>
    <m/>
    <m/>
    <m/>
    <m/>
    <m/>
    <m/>
    <m/>
    <m/>
    <n v="0"/>
    <m/>
    <m/>
    <n v="0"/>
  </r>
  <r>
    <x v="28"/>
    <x v="28"/>
    <x v="13"/>
    <x v="1"/>
    <x v="1"/>
    <x v="4"/>
    <m/>
    <m/>
    <m/>
    <m/>
    <n v="0"/>
    <m/>
    <m/>
    <m/>
    <m/>
    <m/>
    <m/>
    <m/>
    <m/>
    <m/>
    <m/>
    <m/>
    <m/>
    <m/>
    <m/>
    <n v="189450"/>
    <n v="11538"/>
    <n v="160.25"/>
    <n v="31575"/>
  </r>
  <r>
    <x v="46"/>
    <x v="46"/>
    <x v="6"/>
    <x v="2"/>
    <x v="81"/>
    <x v="8318"/>
    <n v="10205"/>
    <n v="27.43"/>
    <n v="1840"/>
    <n v="53047.199999999997"/>
    <n v="0"/>
    <n v="22187"/>
    <n v="59.64"/>
    <m/>
    <m/>
    <m/>
    <m/>
    <m/>
    <m/>
    <m/>
    <m/>
    <m/>
    <m/>
    <m/>
    <m/>
    <n v="0"/>
    <n v="2960"/>
    <n v="7.96"/>
    <n v="0"/>
  </r>
  <r>
    <x v="31"/>
    <x v="31"/>
    <x v="5"/>
    <x v="6"/>
    <x v="41"/>
    <x v="0"/>
    <n v="0"/>
    <n v="0"/>
    <n v="0"/>
    <n v="0"/>
    <n v="0"/>
    <n v="0"/>
    <n v="0"/>
    <n v="0"/>
    <n v="0"/>
    <m/>
    <m/>
    <m/>
    <m/>
    <m/>
    <m/>
    <m/>
    <m/>
    <m/>
    <m/>
    <n v="278"/>
    <n v="4870"/>
    <n v="135.28"/>
    <n v="92.67"/>
  </r>
  <r>
    <x v="84"/>
    <x v="84"/>
    <x v="0"/>
    <x v="7"/>
    <x v="9"/>
    <x v="8319"/>
    <n v="18608"/>
    <n v="38.770000000000003"/>
    <n v="2628.75"/>
    <n v="97789.5"/>
    <n v="29402.52"/>
    <n v="36006"/>
    <n v="75.010000000000005"/>
    <n v="735.06"/>
    <n v="354573.83"/>
    <m/>
    <m/>
    <m/>
    <m/>
    <m/>
    <m/>
    <m/>
    <m/>
    <m/>
    <m/>
    <n v="100400"/>
    <n v="5670"/>
    <n v="11.81"/>
    <n v="2510"/>
  </r>
  <r>
    <x v="130"/>
    <x v="130"/>
    <x v="2"/>
    <x v="5"/>
    <x v="90"/>
    <x v="8320"/>
    <n v="20841"/>
    <n v="51.08"/>
    <n v="5743.47"/>
    <n v="181608.54"/>
    <n v="12200.78"/>
    <n v="17118"/>
    <n v="41.96"/>
    <n v="358.85"/>
    <n v="147132.82"/>
    <m/>
    <m/>
    <m/>
    <m/>
    <m/>
    <m/>
    <m/>
    <m/>
    <m/>
    <m/>
    <n v="105464"/>
    <n v="2662"/>
    <n v="6.52"/>
    <n v="3101.88"/>
  </r>
  <r>
    <x v="78"/>
    <x v="78"/>
    <x v="14"/>
    <x v="1"/>
    <x v="51"/>
    <x v="4"/>
    <m/>
    <m/>
    <m/>
    <m/>
    <n v="0"/>
    <m/>
    <m/>
    <m/>
    <m/>
    <m/>
    <m/>
    <m/>
    <m/>
    <m/>
    <m/>
    <m/>
    <m/>
    <m/>
    <m/>
    <n v="6700"/>
    <n v="627"/>
    <n v="52.25"/>
    <n v="6700"/>
  </r>
  <r>
    <x v="48"/>
    <x v="48"/>
    <x v="1"/>
    <x v="0"/>
    <x v="5"/>
    <x v="8321"/>
    <n v="5781"/>
    <n v="6.02"/>
    <n v="1063"/>
    <n v="79087.199999999997"/>
    <n v="0"/>
    <m/>
    <m/>
    <m/>
    <m/>
    <m/>
    <m/>
    <m/>
    <m/>
    <m/>
    <m/>
    <m/>
    <m/>
    <m/>
    <m/>
    <n v="1.79"/>
    <n v="8708"/>
    <n v="9.07"/>
    <n v="0.02"/>
  </r>
  <r>
    <x v="48"/>
    <x v="48"/>
    <x v="12"/>
    <x v="7"/>
    <x v="15"/>
    <x v="8322"/>
    <n v="25927"/>
    <n v="60.02"/>
    <n v="3456.67"/>
    <n v="115729.2"/>
    <n v="16024.25"/>
    <n v="27608"/>
    <n v="63.91"/>
    <n v="445.12"/>
    <n v="193241.22"/>
    <m/>
    <m/>
    <m/>
    <m/>
    <m/>
    <m/>
    <m/>
    <m/>
    <m/>
    <m/>
    <n v="2750"/>
    <n v="15101"/>
    <n v="34.96"/>
    <n v="76.39"/>
  </r>
  <r>
    <x v="73"/>
    <x v="73"/>
    <x v="5"/>
    <x v="1"/>
    <x v="5"/>
    <x v="8323"/>
    <n v="108859"/>
    <n v="113.39"/>
    <n v="11355.5"/>
    <n v="844849.2"/>
    <n v="0"/>
    <m/>
    <m/>
    <m/>
    <m/>
    <m/>
    <m/>
    <m/>
    <m/>
    <m/>
    <m/>
    <m/>
    <m/>
    <m/>
    <m/>
    <n v="2415"/>
    <n v="24258"/>
    <n v="25.27"/>
    <n v="30.19"/>
  </r>
  <r>
    <x v="4"/>
    <x v="4"/>
    <x v="12"/>
    <x v="6"/>
    <x v="12"/>
    <x v="8324"/>
    <n v="488"/>
    <n v="2.9"/>
    <n v="185.64"/>
    <n v="2417.0700000000002"/>
    <n v="0"/>
    <m/>
    <m/>
    <m/>
    <m/>
    <m/>
    <m/>
    <m/>
    <m/>
    <m/>
    <m/>
    <m/>
    <m/>
    <m/>
    <m/>
    <n v="218"/>
    <n v="840"/>
    <n v="5"/>
    <n v="15.57"/>
  </r>
  <r>
    <x v="29"/>
    <x v="29"/>
    <x v="3"/>
    <x v="11"/>
    <x v="9"/>
    <x v="8325"/>
    <n v="10318"/>
    <n v="21.5"/>
    <n v="1557.4"/>
    <n v="57935.28"/>
    <n v="937.92"/>
    <n v="20258"/>
    <n v="42.2"/>
    <n v="23.45"/>
    <n v="11310.71"/>
    <m/>
    <m/>
    <m/>
    <m/>
    <m/>
    <n v="1684"/>
    <n v="3569"/>
    <n v="7.44"/>
    <n v="42"/>
    <n v="37694.660000000003"/>
    <n v="3797"/>
    <n v="21716"/>
    <n v="45.24"/>
    <n v="94.93"/>
  </r>
  <r>
    <x v="5"/>
    <x v="5"/>
    <x v="10"/>
    <x v="4"/>
    <x v="5"/>
    <x v="8326"/>
    <n v="1753"/>
    <n v="1.83"/>
    <n v="128.28"/>
    <n v="9543.66"/>
    <n v="1783"/>
    <n v="3243"/>
    <n v="3.38"/>
    <m/>
    <m/>
    <m/>
    <m/>
    <m/>
    <m/>
    <m/>
    <m/>
    <m/>
    <m/>
    <m/>
    <m/>
    <n v="1085"/>
    <n v="5274"/>
    <n v="5.49"/>
    <n v="13.56"/>
  </r>
  <r>
    <x v="166"/>
    <x v="166"/>
    <x v="11"/>
    <x v="7"/>
    <x v="20"/>
    <x v="8327"/>
    <n v="86463"/>
    <n v="120.09"/>
    <n v="11000"/>
    <n v="613800"/>
    <n v="0"/>
    <m/>
    <m/>
    <m/>
    <m/>
    <m/>
    <m/>
    <m/>
    <m/>
    <m/>
    <m/>
    <m/>
    <m/>
    <m/>
    <m/>
    <n v="98.44"/>
    <n v="4388"/>
    <n v="6.09"/>
    <n v="1.64"/>
  </r>
  <r>
    <x v="116"/>
    <x v="116"/>
    <x v="14"/>
    <x v="5"/>
    <x v="17"/>
    <x v="8328"/>
    <n v="35502"/>
    <n v="59.17"/>
    <n v="5499.98"/>
    <n v="255749.07"/>
    <n v="13344.33"/>
    <n v="21474"/>
    <n v="35.79"/>
    <m/>
    <m/>
    <m/>
    <m/>
    <m/>
    <m/>
    <m/>
    <m/>
    <m/>
    <m/>
    <m/>
    <m/>
    <n v="19697"/>
    <n v="14056"/>
    <n v="23.43"/>
    <n v="393.94"/>
  </r>
  <r>
    <x v="135"/>
    <x v="135"/>
    <x v="4"/>
    <x v="2"/>
    <x v="33"/>
    <x v="8329"/>
    <n v="115194"/>
    <n v="96"/>
    <n v="7807.2"/>
    <n v="726069.6"/>
    <n v="7258"/>
    <n v="8088"/>
    <n v="6.74"/>
    <n v="72.58"/>
    <n v="87526.42"/>
    <m/>
    <m/>
    <m/>
    <m/>
    <m/>
    <m/>
    <m/>
    <m/>
    <m/>
    <m/>
    <n v="231857.69"/>
    <n v="19648"/>
    <n v="16.37"/>
    <n v="2318.58"/>
  </r>
  <r>
    <x v="62"/>
    <x v="62"/>
    <x v="3"/>
    <x v="2"/>
    <x v="127"/>
    <x v="8330"/>
    <n v="66738"/>
    <n v="88.28"/>
    <n v="7815.52"/>
    <n v="457911.54"/>
    <n v="10782"/>
    <n v="21209"/>
    <n v="28.05"/>
    <n v="171.14"/>
    <n v="130023.37"/>
    <m/>
    <m/>
    <m/>
    <m/>
    <m/>
    <m/>
    <m/>
    <m/>
    <m/>
    <m/>
    <n v="1942"/>
    <n v="33784"/>
    <n v="44.69"/>
    <n v="30.83"/>
  </r>
  <r>
    <x v="8"/>
    <x v="8"/>
    <x v="6"/>
    <x v="1"/>
    <x v="6"/>
    <x v="4"/>
    <m/>
    <m/>
    <m/>
    <m/>
    <n v="0"/>
    <m/>
    <m/>
    <m/>
    <m/>
    <m/>
    <m/>
    <m/>
    <m/>
    <m/>
    <m/>
    <m/>
    <m/>
    <m/>
    <m/>
    <n v="0"/>
    <m/>
    <m/>
    <n v="0"/>
  </r>
  <r>
    <x v="109"/>
    <x v="109"/>
    <x v="10"/>
    <x v="7"/>
    <x v="80"/>
    <x v="8331"/>
    <n v="82933"/>
    <n v="97.34"/>
    <n v="9413.25"/>
    <n v="621557.13"/>
    <n v="0"/>
    <n v="0"/>
    <n v="0"/>
    <m/>
    <m/>
    <n v="0"/>
    <n v="0"/>
    <n v="0"/>
    <n v="0"/>
    <n v="0"/>
    <n v="0"/>
    <n v="0"/>
    <n v="0"/>
    <n v="0"/>
    <n v="0"/>
    <n v="266700"/>
    <n v="4699"/>
    <n v="5.52"/>
    <n v="3756.34"/>
  </r>
  <r>
    <x v="4"/>
    <x v="4"/>
    <x v="2"/>
    <x v="2"/>
    <x v="37"/>
    <x v="8332"/>
    <n v="321550"/>
    <n v="837.37"/>
    <n v="3320"/>
    <n v="98803.199999999997"/>
    <n v="0"/>
    <m/>
    <m/>
    <m/>
    <m/>
    <m/>
    <m/>
    <m/>
    <m/>
    <m/>
    <m/>
    <m/>
    <m/>
    <m/>
    <m/>
    <n v="527"/>
    <n v="2296"/>
    <n v="5.98"/>
    <n v="16.47"/>
  </r>
  <r>
    <x v="49"/>
    <x v="49"/>
    <x v="9"/>
    <x v="7"/>
    <x v="20"/>
    <x v="8333"/>
    <n v="94868"/>
    <n v="131.76"/>
    <n v="8839.2199999999993"/>
    <n v="493228.29"/>
    <n v="12525"/>
    <n v="1654"/>
    <n v="2.2999999999999998"/>
    <n v="208.75"/>
    <n v="151042.73000000001"/>
    <m/>
    <m/>
    <m/>
    <m/>
    <m/>
    <m/>
    <m/>
    <m/>
    <m/>
    <m/>
    <n v="358601"/>
    <n v="26743"/>
    <n v="37.14"/>
    <n v="5976.68"/>
  </r>
  <r>
    <x v="158"/>
    <x v="158"/>
    <x v="12"/>
    <x v="0"/>
    <x v="5"/>
    <x v="8334"/>
    <n v="74179"/>
    <n v="77.27"/>
    <n v="5836.25"/>
    <n v="434217"/>
    <n v="51493"/>
    <n v="67083"/>
    <n v="69.88"/>
    <n v="643.66"/>
    <n v="620969.53"/>
    <m/>
    <m/>
    <m/>
    <m/>
    <m/>
    <m/>
    <m/>
    <m/>
    <m/>
    <m/>
    <n v="278570"/>
    <n v="27218"/>
    <n v="28.35"/>
    <n v="3482.13"/>
  </r>
  <r>
    <x v="41"/>
    <x v="41"/>
    <x v="6"/>
    <x v="0"/>
    <x v="42"/>
    <x v="8335"/>
    <n v="15532"/>
    <n v="43.14"/>
    <n v="2729.57"/>
    <n v="76154.91"/>
    <n v="6706.11"/>
    <n v="8475"/>
    <n v="23.54"/>
    <n v="223.54"/>
    <n v="80871"/>
    <m/>
    <m/>
    <m/>
    <m/>
    <m/>
    <m/>
    <m/>
    <m/>
    <m/>
    <m/>
    <n v="1.4"/>
    <n v="10154"/>
    <n v="28.21"/>
    <n v="0.05"/>
  </r>
  <r>
    <x v="76"/>
    <x v="76"/>
    <x v="15"/>
    <x v="20"/>
    <x v="17"/>
    <x v="0"/>
    <n v="0"/>
    <n v="0"/>
    <n v="0"/>
    <n v="0"/>
    <n v="5015.6000000000004"/>
    <n v="7341"/>
    <n v="12.24"/>
    <n v="100.31"/>
    <n v="60484.62"/>
    <m/>
    <m/>
    <m/>
    <m/>
    <m/>
    <m/>
    <m/>
    <m/>
    <m/>
    <m/>
    <n v="0"/>
    <n v="0"/>
    <n v="0"/>
    <n v="0"/>
  </r>
  <r>
    <x v="25"/>
    <x v="25"/>
    <x v="11"/>
    <x v="10"/>
    <x v="19"/>
    <x v="897"/>
    <n v="47"/>
    <n v="0.26"/>
    <n v="16.399999999999999"/>
    <n v="228.78"/>
    <n v="0"/>
    <m/>
    <m/>
    <m/>
    <m/>
    <m/>
    <m/>
    <m/>
    <m/>
    <m/>
    <m/>
    <m/>
    <m/>
    <m/>
    <m/>
    <n v="1185"/>
    <n v="6807"/>
    <n v="37.82"/>
    <n v="79"/>
  </r>
  <r>
    <x v="121"/>
    <x v="121"/>
    <x v="3"/>
    <x v="12"/>
    <x v="6"/>
    <x v="4"/>
    <m/>
    <m/>
    <m/>
    <m/>
    <n v="0"/>
    <m/>
    <m/>
    <m/>
    <m/>
    <m/>
    <m/>
    <m/>
    <m/>
    <m/>
    <m/>
    <m/>
    <m/>
    <m/>
    <m/>
    <n v="0"/>
    <m/>
    <m/>
    <n v="0"/>
  </r>
  <r>
    <x v="106"/>
    <x v="106"/>
    <x v="13"/>
    <x v="7"/>
    <x v="9"/>
    <x v="8336"/>
    <n v="66435"/>
    <n v="138.41"/>
    <n v="10018"/>
    <n v="372669.6"/>
    <n v="0"/>
    <m/>
    <m/>
    <m/>
    <m/>
    <m/>
    <m/>
    <m/>
    <m/>
    <m/>
    <m/>
    <m/>
    <m/>
    <m/>
    <m/>
    <n v="135000"/>
    <n v="8412"/>
    <n v="17.53"/>
    <n v="3375"/>
  </r>
  <r>
    <x v="115"/>
    <x v="115"/>
    <x v="8"/>
    <x v="2"/>
    <x v="38"/>
    <x v="8337"/>
    <n v="109414"/>
    <n v="162.82"/>
    <n v="10047.14"/>
    <n v="523255.2"/>
    <n v="0"/>
    <m/>
    <m/>
    <m/>
    <m/>
    <m/>
    <m/>
    <m/>
    <m/>
    <m/>
    <m/>
    <m/>
    <m/>
    <m/>
    <m/>
    <n v="109700"/>
    <n v="4446"/>
    <n v="6.62"/>
    <n v="1958.93"/>
  </r>
  <r>
    <x v="85"/>
    <x v="85"/>
    <x v="5"/>
    <x v="14"/>
    <x v="56"/>
    <x v="8338"/>
    <n v="212853"/>
    <n v="147.81"/>
    <n v="8423"/>
    <n v="940006.8"/>
    <n v="0"/>
    <m/>
    <m/>
    <m/>
    <m/>
    <m/>
    <m/>
    <m/>
    <m/>
    <m/>
    <m/>
    <m/>
    <m/>
    <m/>
    <m/>
    <n v="3933.89"/>
    <n v="95628"/>
    <n v="66.41"/>
    <n v="32.78"/>
  </r>
  <r>
    <x v="17"/>
    <x v="17"/>
    <x v="15"/>
    <x v="6"/>
    <x v="15"/>
    <x v="4"/>
    <m/>
    <m/>
    <m/>
    <m/>
    <n v="0"/>
    <n v="2"/>
    <n v="0"/>
    <m/>
    <m/>
    <m/>
    <m/>
    <m/>
    <m/>
    <m/>
    <m/>
    <m/>
    <m/>
    <m/>
    <m/>
    <n v="251600"/>
    <n v="34494"/>
    <n v="79.849999999999994"/>
    <n v="6988.89"/>
  </r>
  <r>
    <x v="53"/>
    <x v="53"/>
    <x v="7"/>
    <x v="1"/>
    <x v="28"/>
    <x v="4"/>
    <m/>
    <m/>
    <m/>
    <m/>
    <n v="0"/>
    <m/>
    <m/>
    <m/>
    <m/>
    <m/>
    <m/>
    <m/>
    <m/>
    <m/>
    <m/>
    <m/>
    <m/>
    <m/>
    <m/>
    <n v="621"/>
    <n v="6335"/>
    <n v="43.99"/>
    <n v="51.75"/>
  </r>
  <r>
    <x v="27"/>
    <x v="27"/>
    <x v="15"/>
    <x v="7"/>
    <x v="42"/>
    <x v="8339"/>
    <n v="14017"/>
    <n v="38.94"/>
    <n v="2594.8000000000002"/>
    <n v="72394.92"/>
    <n v="12891.55"/>
    <n v="18391"/>
    <n v="51.09"/>
    <n v="429.72"/>
    <n v="155463.01"/>
    <m/>
    <m/>
    <m/>
    <m/>
    <m/>
    <m/>
    <m/>
    <m/>
    <m/>
    <m/>
    <n v="803.6"/>
    <n v="2228"/>
    <n v="6.19"/>
    <n v="26.79"/>
  </r>
  <r>
    <x v="29"/>
    <x v="29"/>
    <x v="12"/>
    <x v="1"/>
    <x v="32"/>
    <x v="8340"/>
    <n v="1705"/>
    <n v="15.79"/>
    <n v="718.89"/>
    <n v="6017.1"/>
    <n v="136.76"/>
    <n v="1003"/>
    <n v="9.2899999999999991"/>
    <m/>
    <m/>
    <m/>
    <m/>
    <m/>
    <m/>
    <m/>
    <m/>
    <m/>
    <m/>
    <m/>
    <m/>
    <n v="874"/>
    <n v="7171"/>
    <n v="66.400000000000006"/>
    <n v="97.11"/>
  </r>
  <r>
    <x v="48"/>
    <x v="48"/>
    <x v="8"/>
    <x v="5"/>
    <x v="3"/>
    <x v="8341"/>
    <n v="85301"/>
    <n v="98.73"/>
    <n v="9916.2199999999993"/>
    <n v="663990.24"/>
    <n v="32624.639999999999"/>
    <n v="37786"/>
    <n v="43.73"/>
    <n v="453.12"/>
    <n v="393430.28"/>
    <m/>
    <m/>
    <m/>
    <m/>
    <m/>
    <m/>
    <m/>
    <m/>
    <m/>
    <m/>
    <n v="2467"/>
    <n v="38807"/>
    <n v="44.92"/>
    <n v="34.26"/>
  </r>
  <r>
    <x v="162"/>
    <x v="162"/>
    <x v="11"/>
    <x v="1"/>
    <x v="4"/>
    <x v="8342"/>
    <n v="646"/>
    <n v="7.69"/>
    <n v="485"/>
    <n v="3157.35"/>
    <n v="0"/>
    <m/>
    <m/>
    <m/>
    <m/>
    <m/>
    <m/>
    <m/>
    <m/>
    <m/>
    <m/>
    <m/>
    <m/>
    <m/>
    <m/>
    <n v="423"/>
    <n v="2043"/>
    <n v="24.32"/>
    <n v="60.43"/>
  </r>
  <r>
    <x v="28"/>
    <x v="28"/>
    <x v="6"/>
    <x v="5"/>
    <x v="89"/>
    <x v="8343"/>
    <n v="70497"/>
    <n v="54.4"/>
    <n v="3857.78"/>
    <n v="387475.20000000001"/>
    <n v="44020.37"/>
    <n v="66718"/>
    <n v="51.48"/>
    <m/>
    <m/>
    <m/>
    <m/>
    <m/>
    <m/>
    <m/>
    <m/>
    <m/>
    <m/>
    <m/>
    <m/>
    <n v="245500"/>
    <n v="22070"/>
    <n v="17.03"/>
    <n v="2273.15"/>
  </r>
  <r>
    <x v="49"/>
    <x v="49"/>
    <x v="3"/>
    <x v="5"/>
    <x v="57"/>
    <x v="8344"/>
    <n v="20245"/>
    <n v="40.17"/>
    <n v="1669.71"/>
    <n v="65219.040000000001"/>
    <n v="8667.31"/>
    <n v="14059"/>
    <n v="27.89"/>
    <n v="206.36"/>
    <n v="104521.73"/>
    <m/>
    <m/>
    <m/>
    <m/>
    <m/>
    <m/>
    <m/>
    <m/>
    <m/>
    <m/>
    <n v="126327"/>
    <n v="9847"/>
    <n v="19.54"/>
    <n v="3007.79"/>
  </r>
  <r>
    <x v="72"/>
    <x v="72"/>
    <x v="4"/>
    <x v="13"/>
    <x v="6"/>
    <x v="4"/>
    <m/>
    <m/>
    <m/>
    <m/>
    <n v="0"/>
    <m/>
    <m/>
    <m/>
    <m/>
    <m/>
    <m/>
    <m/>
    <m/>
    <m/>
    <m/>
    <m/>
    <m/>
    <m/>
    <m/>
    <n v="69800"/>
    <n v="2874"/>
    <n v="29.94"/>
    <n v="8725"/>
  </r>
  <r>
    <x v="51"/>
    <x v="51"/>
    <x v="9"/>
    <x v="2"/>
    <x v="9"/>
    <x v="8345"/>
    <n v="70644"/>
    <n v="147.18"/>
    <n v="10891.38"/>
    <n v="405159.15"/>
    <n v="0"/>
    <m/>
    <m/>
    <m/>
    <m/>
    <m/>
    <m/>
    <m/>
    <m/>
    <m/>
    <m/>
    <m/>
    <m/>
    <m/>
    <m/>
    <n v="9754.81"/>
    <n v="1492"/>
    <n v="3.11"/>
    <n v="243.87"/>
  </r>
  <r>
    <x v="70"/>
    <x v="70"/>
    <x v="10"/>
    <x v="1"/>
    <x v="83"/>
    <x v="8346"/>
    <n v="2595"/>
    <n v="19.66"/>
    <n v="1709.36"/>
    <n v="17486.79"/>
    <n v="0"/>
    <m/>
    <m/>
    <m/>
    <m/>
    <m/>
    <m/>
    <m/>
    <m/>
    <m/>
    <m/>
    <m/>
    <m/>
    <m/>
    <m/>
    <n v="2502.11"/>
    <n v="6074"/>
    <n v="46.02"/>
    <n v="227.46"/>
  </r>
  <r>
    <x v="130"/>
    <x v="130"/>
    <x v="14"/>
    <x v="7"/>
    <x v="30"/>
    <x v="8347"/>
    <n v="24396"/>
    <n v="42.35"/>
    <n v="3090.38"/>
    <n v="137954.34"/>
    <n v="17761.400000000001"/>
    <n v="23268"/>
    <n v="40.4"/>
    <n v="370.03"/>
    <n v="214190.01"/>
    <m/>
    <m/>
    <m/>
    <m/>
    <m/>
    <m/>
    <m/>
    <m/>
    <m/>
    <m/>
    <n v="318023"/>
    <n v="17682"/>
    <n v="30.7"/>
    <n v="6625.48"/>
  </r>
  <r>
    <x v="12"/>
    <x v="12"/>
    <x v="9"/>
    <x v="19"/>
    <x v="28"/>
    <x v="8348"/>
    <n v="3708"/>
    <n v="25.75"/>
    <n v="2163.92"/>
    <n v="24149.31"/>
    <n v="8803.1"/>
    <n v="7201"/>
    <n v="50.01"/>
    <n v="733.59"/>
    <n v="106159.27"/>
    <m/>
    <m/>
    <m/>
    <m/>
    <m/>
    <m/>
    <m/>
    <m/>
    <m/>
    <m/>
    <n v="382"/>
    <n v="3559"/>
    <n v="24.72"/>
    <n v="31.83"/>
  </r>
  <r>
    <x v="107"/>
    <x v="107"/>
    <x v="14"/>
    <x v="2"/>
    <x v="21"/>
    <x v="8349"/>
    <n v="15489"/>
    <n v="53.78"/>
    <n v="3546.67"/>
    <n v="79161.600000000006"/>
    <n v="5716.78"/>
    <n v="8402"/>
    <n v="29.17"/>
    <m/>
    <m/>
    <m/>
    <m/>
    <m/>
    <m/>
    <m/>
    <m/>
    <m/>
    <m/>
    <m/>
    <m/>
    <n v="401.04"/>
    <n v="2147"/>
    <n v="7.45"/>
    <n v="16.71"/>
  </r>
  <r>
    <x v="48"/>
    <x v="48"/>
    <x v="5"/>
    <x v="7"/>
    <x v="15"/>
    <x v="8350"/>
    <n v="15396"/>
    <n v="35.64"/>
    <n v="3016.67"/>
    <n v="100998"/>
    <n v="22312.32"/>
    <n v="25939"/>
    <n v="60.04"/>
    <n v="619.79"/>
    <n v="269070.94"/>
    <m/>
    <m/>
    <m/>
    <m/>
    <m/>
    <m/>
    <m/>
    <m/>
    <m/>
    <m/>
    <n v="2238"/>
    <n v="12244"/>
    <n v="28.34"/>
    <n v="62.17"/>
  </r>
  <r>
    <x v="166"/>
    <x v="166"/>
    <x v="5"/>
    <x v="2"/>
    <x v="57"/>
    <x v="8351"/>
    <n v="29293"/>
    <n v="58.12"/>
    <n v="3541.9"/>
    <n v="138346.79999999999"/>
    <n v="20162.95"/>
    <n v="15823"/>
    <n v="31.39"/>
    <n v="480.07"/>
    <n v="243151.05"/>
    <m/>
    <m/>
    <m/>
    <m/>
    <m/>
    <m/>
    <m/>
    <m/>
    <m/>
    <m/>
    <n v="1959"/>
    <n v="13782"/>
    <n v="27.35"/>
    <n v="46.64"/>
  </r>
  <r>
    <x v="25"/>
    <x v="25"/>
    <x v="12"/>
    <x v="7"/>
    <x v="17"/>
    <x v="3306"/>
    <n v="16806"/>
    <n v="28.01"/>
    <n v="3168"/>
    <n v="147312"/>
    <n v="40659.550000000003"/>
    <n v="47548"/>
    <n v="79.25"/>
    <m/>
    <m/>
    <m/>
    <m/>
    <m/>
    <m/>
    <m/>
    <m/>
    <m/>
    <m/>
    <m/>
    <m/>
    <n v="1620"/>
    <n v="9883"/>
    <n v="16.47"/>
    <n v="32.4"/>
  </r>
  <r>
    <x v="91"/>
    <x v="91"/>
    <x v="1"/>
    <x v="12"/>
    <x v="66"/>
    <x v="4"/>
    <m/>
    <m/>
    <m/>
    <m/>
    <n v="0"/>
    <m/>
    <m/>
    <m/>
    <m/>
    <m/>
    <m/>
    <m/>
    <m/>
    <m/>
    <m/>
    <m/>
    <m/>
    <m/>
    <m/>
    <n v="0"/>
    <m/>
    <m/>
    <n v="0"/>
  </r>
  <r>
    <x v="97"/>
    <x v="97"/>
    <x v="4"/>
    <x v="2"/>
    <x v="9"/>
    <x v="8352"/>
    <n v="38590"/>
    <n v="80.400000000000006"/>
    <n v="5838"/>
    <n v="217173.6"/>
    <n v="0"/>
    <m/>
    <m/>
    <m/>
    <m/>
    <m/>
    <m/>
    <m/>
    <m/>
    <m/>
    <m/>
    <m/>
    <m/>
    <m/>
    <m/>
    <n v="38316"/>
    <n v="6258"/>
    <n v="13.04"/>
    <n v="957.9"/>
  </r>
  <r>
    <x v="193"/>
    <x v="193"/>
    <x v="14"/>
    <x v="2"/>
    <x v="38"/>
    <x v="8353"/>
    <n v="53931"/>
    <n v="80.25"/>
    <n v="8398.11"/>
    <n v="437373.42"/>
    <n v="0"/>
    <m/>
    <m/>
    <m/>
    <m/>
    <m/>
    <m/>
    <m/>
    <m/>
    <m/>
    <m/>
    <m/>
    <m/>
    <m/>
    <m/>
    <n v="0"/>
    <m/>
    <m/>
    <n v="0"/>
  </r>
  <r>
    <x v="87"/>
    <x v="87"/>
    <x v="13"/>
    <x v="2"/>
    <x v="28"/>
    <x v="8354"/>
    <n v="10877"/>
    <n v="75.53"/>
    <n v="4364.33"/>
    <n v="48705.96"/>
    <n v="0"/>
    <n v="471"/>
    <n v="3.27"/>
    <n v="0"/>
    <n v="0"/>
    <m/>
    <m/>
    <m/>
    <m/>
    <m/>
    <m/>
    <m/>
    <m/>
    <m/>
    <m/>
    <n v="1104"/>
    <n v="10194"/>
    <n v="70.790000000000006"/>
    <n v="92"/>
  </r>
  <r>
    <x v="168"/>
    <x v="168"/>
    <x v="10"/>
    <x v="2"/>
    <x v="37"/>
    <x v="8355"/>
    <n v="6433"/>
    <n v="16.75"/>
    <n v="1176.44"/>
    <n v="35010.78"/>
    <n v="7261"/>
    <n v="11838"/>
    <n v="30.83"/>
    <n v="226.91"/>
    <n v="87562.58"/>
    <m/>
    <m/>
    <m/>
    <m/>
    <m/>
    <m/>
    <m/>
    <m/>
    <m/>
    <m/>
    <n v="1331.46"/>
    <n v="3468"/>
    <n v="9.0299999999999994"/>
    <n v="41.61"/>
  </r>
  <r>
    <x v="2"/>
    <x v="2"/>
    <x v="8"/>
    <x v="7"/>
    <x v="5"/>
    <x v="8356"/>
    <n v="189848"/>
    <n v="197.76"/>
    <n v="13593.38"/>
    <n v="1011347.1"/>
    <n v="0"/>
    <m/>
    <m/>
    <m/>
    <m/>
    <m/>
    <m/>
    <m/>
    <m/>
    <m/>
    <m/>
    <m/>
    <m/>
    <m/>
    <m/>
    <n v="1619.09"/>
    <n v="5051"/>
    <n v="5.26"/>
    <n v="20.239999999999998"/>
  </r>
  <r>
    <x v="47"/>
    <x v="47"/>
    <x v="13"/>
    <x v="4"/>
    <x v="29"/>
    <x v="8357"/>
    <n v="976"/>
    <n v="1.56"/>
    <n v="66.37"/>
    <n v="3209.43"/>
    <n v="1456.84"/>
    <n v="2116"/>
    <n v="3.39"/>
    <n v="28.02"/>
    <n v="17568.45"/>
    <m/>
    <m/>
    <m/>
    <m/>
    <m/>
    <m/>
    <m/>
    <m/>
    <m/>
    <m/>
    <n v="1032.8699999999999"/>
    <n v="38294"/>
    <n v="61.37"/>
    <n v="19.86"/>
  </r>
  <r>
    <x v="29"/>
    <x v="29"/>
    <x v="13"/>
    <x v="7"/>
    <x v="40"/>
    <x v="4"/>
    <m/>
    <m/>
    <m/>
    <m/>
    <n v="0"/>
    <m/>
    <m/>
    <m/>
    <m/>
    <m/>
    <m/>
    <m/>
    <m/>
    <m/>
    <m/>
    <m/>
    <m/>
    <m/>
    <m/>
    <n v="0"/>
    <m/>
    <m/>
    <n v="0"/>
  </r>
  <r>
    <x v="72"/>
    <x v="72"/>
    <x v="2"/>
    <x v="1"/>
    <x v="21"/>
    <x v="8358"/>
    <n v="187"/>
    <n v="0.65"/>
    <n v="30.71"/>
    <n v="685.41"/>
    <n v="246.6"/>
    <n v="539"/>
    <n v="1.87"/>
    <n v="10.28"/>
    <n v="2973.86"/>
    <m/>
    <m/>
    <m/>
    <m/>
    <m/>
    <m/>
    <m/>
    <m/>
    <m/>
    <m/>
    <n v="0"/>
    <n v="20808"/>
    <n v="72.25"/>
    <n v="0"/>
  </r>
  <r>
    <x v="117"/>
    <x v="117"/>
    <x v="9"/>
    <x v="1"/>
    <x v="71"/>
    <x v="4"/>
    <m/>
    <m/>
    <m/>
    <m/>
    <n v="0"/>
    <m/>
    <m/>
    <m/>
    <m/>
    <m/>
    <m/>
    <m/>
    <m/>
    <m/>
    <m/>
    <m/>
    <m/>
    <m/>
    <m/>
    <n v="751.29"/>
    <n v="2090"/>
    <n v="34.83"/>
    <n v="150.26"/>
  </r>
  <r>
    <x v="194"/>
    <x v="194"/>
    <x v="15"/>
    <x v="2"/>
    <x v="9"/>
    <x v="8359"/>
    <n v="51303"/>
    <n v="106.88"/>
    <n v="9878.5499999999993"/>
    <n v="367482.06"/>
    <n v="0"/>
    <m/>
    <m/>
    <m/>
    <m/>
    <m/>
    <m/>
    <m/>
    <m/>
    <m/>
    <m/>
    <m/>
    <m/>
    <m/>
    <m/>
    <n v="76940"/>
    <n v="5261"/>
    <n v="10.96"/>
    <n v="1923.5"/>
  </r>
  <r>
    <x v="132"/>
    <x v="132"/>
    <x v="14"/>
    <x v="1"/>
    <x v="28"/>
    <x v="8360"/>
    <n v="433"/>
    <n v="3.01"/>
    <n v="189.17"/>
    <n v="2111.1"/>
    <n v="0"/>
    <m/>
    <m/>
    <m/>
    <m/>
    <m/>
    <m/>
    <m/>
    <m/>
    <m/>
    <m/>
    <m/>
    <m/>
    <m/>
    <m/>
    <n v="50620.78"/>
    <n v="7970"/>
    <n v="55.35"/>
    <n v="4218.3999999999996"/>
  </r>
  <r>
    <x v="146"/>
    <x v="146"/>
    <x v="2"/>
    <x v="2"/>
    <x v="87"/>
    <x v="8361"/>
    <n v="174750"/>
    <n v="112.02"/>
    <n v="7801.62"/>
    <n v="943215.3"/>
    <n v="0"/>
    <m/>
    <m/>
    <m/>
    <m/>
    <m/>
    <m/>
    <m/>
    <m/>
    <m/>
    <m/>
    <m/>
    <m/>
    <m/>
    <m/>
    <n v="101272"/>
    <n v="10354"/>
    <n v="6.64"/>
    <n v="779.02"/>
  </r>
  <r>
    <x v="197"/>
    <x v="197"/>
    <x v="16"/>
    <x v="2"/>
    <x v="30"/>
    <x v="8362"/>
    <n v="15657"/>
    <n v="27.18"/>
    <n v="3865.04"/>
    <n v="172535.46"/>
    <n v="0"/>
    <m/>
    <m/>
    <m/>
    <m/>
    <m/>
    <m/>
    <m/>
    <m/>
    <m/>
    <m/>
    <m/>
    <m/>
    <m/>
    <m/>
    <n v="0"/>
    <m/>
    <m/>
    <n v="0"/>
  </r>
  <r>
    <x v="81"/>
    <x v="81"/>
    <x v="13"/>
    <x v="0"/>
    <x v="42"/>
    <x v="8363"/>
    <n v="15950"/>
    <n v="44.31"/>
    <n v="2194.23"/>
    <n v="61219.11"/>
    <n v="4805.04"/>
    <n v="9485"/>
    <n v="26.35"/>
    <n v="160.16999999999999"/>
    <n v="57945.46"/>
    <m/>
    <m/>
    <m/>
    <m/>
    <m/>
    <m/>
    <m/>
    <m/>
    <m/>
    <m/>
    <n v="36900"/>
    <n v="3015"/>
    <n v="8.3800000000000008"/>
    <n v="1230"/>
  </r>
  <r>
    <x v="47"/>
    <x v="47"/>
    <x v="0"/>
    <x v="18"/>
    <x v="68"/>
    <x v="8364"/>
    <n v="3590"/>
    <n v="18.7"/>
    <n v="1122.56"/>
    <n v="16703.73"/>
    <n v="16"/>
    <n v="22"/>
    <n v="0.11"/>
    <n v="1"/>
    <n v="192.95"/>
    <m/>
    <m/>
    <m/>
    <m/>
    <m/>
    <m/>
    <m/>
    <m/>
    <m/>
    <m/>
    <n v="0.59"/>
    <n v="4572"/>
    <n v="23.81"/>
    <n v="0.04"/>
  </r>
  <r>
    <x v="134"/>
    <x v="134"/>
    <x v="9"/>
    <x v="6"/>
    <x v="7"/>
    <x v="0"/>
    <n v="0"/>
    <n v="0"/>
    <n v="0"/>
    <n v="0"/>
    <n v="0"/>
    <n v="0"/>
    <n v="0"/>
    <m/>
    <m/>
    <m/>
    <m/>
    <m/>
    <m/>
    <m/>
    <m/>
    <m/>
    <m/>
    <m/>
    <m/>
    <n v="249.98"/>
    <n v="703"/>
    <n v="29.29"/>
    <n v="124.99"/>
  </r>
  <r>
    <x v="33"/>
    <x v="33"/>
    <x v="0"/>
    <x v="12"/>
    <x v="6"/>
    <x v="8365"/>
    <n v="6056"/>
    <n v="63.08"/>
    <n v="5317"/>
    <n v="39558.480000000003"/>
    <n v="1382.15"/>
    <n v="2254"/>
    <n v="23.48"/>
    <n v="172.77"/>
    <n v="16667.8"/>
    <m/>
    <m/>
    <m/>
    <m/>
    <m/>
    <m/>
    <m/>
    <m/>
    <m/>
    <m/>
    <n v="46220"/>
    <n v="5577"/>
    <n v="58.09"/>
    <n v="5777.5"/>
  </r>
  <r>
    <x v="140"/>
    <x v="140"/>
    <x v="0"/>
    <x v="0"/>
    <x v="9"/>
    <x v="8366"/>
    <n v="22445"/>
    <n v="46.76"/>
    <n v="3531"/>
    <n v="131353.20000000001"/>
    <n v="11540.25"/>
    <n v="12589"/>
    <n v="26.23"/>
    <n v="288.51"/>
    <n v="139167.35999999999"/>
    <m/>
    <m/>
    <m/>
    <m/>
    <m/>
    <m/>
    <m/>
    <m/>
    <m/>
    <m/>
    <n v="251595"/>
    <n v="10920"/>
    <n v="22.75"/>
    <n v="6289.88"/>
  </r>
  <r>
    <x v="127"/>
    <x v="127"/>
    <x v="13"/>
    <x v="12"/>
    <x v="16"/>
    <x v="3312"/>
    <n v="1540"/>
    <n v="32.08"/>
    <n v="1325.75"/>
    <n v="4931.79"/>
    <n v="0"/>
    <m/>
    <m/>
    <m/>
    <m/>
    <m/>
    <m/>
    <m/>
    <m/>
    <m/>
    <n v="549"/>
    <n v="1259"/>
    <n v="26.23"/>
    <n v="137"/>
    <n v="12288.82"/>
    <n v="0.16"/>
    <n v="47"/>
    <n v="0.98"/>
    <n v="0.04"/>
  </r>
  <r>
    <x v="124"/>
    <x v="124"/>
    <x v="12"/>
    <x v="1"/>
    <x v="28"/>
    <x v="8367"/>
    <n v="1606"/>
    <n v="11.15"/>
    <n v="543.91999999999996"/>
    <n v="6070.11"/>
    <n v="0"/>
    <m/>
    <m/>
    <m/>
    <m/>
    <m/>
    <m/>
    <m/>
    <m/>
    <m/>
    <m/>
    <m/>
    <m/>
    <m/>
    <m/>
    <n v="42538"/>
    <n v="4279"/>
    <n v="29.72"/>
    <n v="3544.83"/>
  </r>
  <r>
    <x v="125"/>
    <x v="125"/>
    <x v="14"/>
    <x v="7"/>
    <x v="29"/>
    <x v="8368"/>
    <n v="75942"/>
    <n v="121.7"/>
    <n v="9072.31"/>
    <n v="438736.8"/>
    <n v="0"/>
    <m/>
    <m/>
    <m/>
    <m/>
    <m/>
    <m/>
    <m/>
    <m/>
    <m/>
    <m/>
    <m/>
    <m/>
    <m/>
    <m/>
    <n v="1387"/>
    <n v="6850"/>
    <n v="10.98"/>
    <n v="26.67"/>
  </r>
  <r>
    <x v="87"/>
    <x v="87"/>
    <x v="2"/>
    <x v="7"/>
    <x v="46"/>
    <x v="8369"/>
    <n v="8491"/>
    <n v="27.21"/>
    <n v="2002.92"/>
    <n v="48430.68"/>
    <n v="16189.88"/>
    <n v="27992"/>
    <n v="89.72"/>
    <n v="622.69000000000005"/>
    <n v="195238.66"/>
    <m/>
    <m/>
    <m/>
    <m/>
    <m/>
    <m/>
    <m/>
    <m/>
    <m/>
    <m/>
    <n v="1126"/>
    <n v="7327"/>
    <n v="23.48"/>
    <n v="43.31"/>
  </r>
  <r>
    <x v="119"/>
    <x v="119"/>
    <x v="0"/>
    <x v="7"/>
    <x v="56"/>
    <x v="8370"/>
    <n v="74378"/>
    <n v="51.65"/>
    <n v="4140.45"/>
    <n v="462074.22"/>
    <n v="64620.02"/>
    <n v="66370"/>
    <n v="46.09"/>
    <n v="538.5"/>
    <n v="779272.25"/>
    <m/>
    <m/>
    <m/>
    <m/>
    <m/>
    <m/>
    <m/>
    <m/>
    <m/>
    <m/>
    <n v="614492"/>
    <n v="64260"/>
    <n v="44.63"/>
    <n v="5120.7700000000004"/>
  </r>
  <r>
    <x v="96"/>
    <x v="96"/>
    <x v="14"/>
    <x v="1"/>
    <x v="28"/>
    <x v="8371"/>
    <n v="343"/>
    <n v="2.38"/>
    <n v="71.92"/>
    <n v="802.59"/>
    <n v="0"/>
    <m/>
    <m/>
    <m/>
    <m/>
    <m/>
    <m/>
    <m/>
    <m/>
    <m/>
    <m/>
    <m/>
    <m/>
    <m/>
    <m/>
    <n v="82.26"/>
    <n v="6767"/>
    <n v="46.99"/>
    <n v="6.86"/>
  </r>
  <r>
    <x v="21"/>
    <x v="21"/>
    <x v="14"/>
    <x v="6"/>
    <x v="31"/>
    <x v="462"/>
    <n v="40"/>
    <n v="0.17"/>
    <n v="1.1000000000000001"/>
    <n v="20.46"/>
    <n v="41"/>
    <n v="100"/>
    <n v="0.42"/>
    <m/>
    <m/>
    <m/>
    <m/>
    <m/>
    <m/>
    <m/>
    <m/>
    <m/>
    <m/>
    <m/>
    <m/>
    <n v="1055.28"/>
    <n v="14192"/>
    <n v="59.13"/>
    <n v="52.76"/>
  </r>
  <r>
    <x v="24"/>
    <x v="24"/>
    <x v="5"/>
    <x v="5"/>
    <x v="61"/>
    <x v="3206"/>
    <n v="23255"/>
    <n v="21.06"/>
    <n v="1581.74"/>
    <n v="135333.6"/>
    <n v="18782.740000000002"/>
    <n v="17133"/>
    <n v="15.52"/>
    <n v="204.16"/>
    <n v="226506.64"/>
    <m/>
    <m/>
    <m/>
    <m/>
    <m/>
    <m/>
    <m/>
    <m/>
    <m/>
    <m/>
    <n v="1376"/>
    <n v="9494"/>
    <n v="8.6"/>
    <n v="14.96"/>
  </r>
  <r>
    <x v="41"/>
    <x v="41"/>
    <x v="14"/>
    <x v="5"/>
    <x v="29"/>
    <x v="8372"/>
    <n v="83731"/>
    <n v="134.18"/>
    <n v="9314.0400000000009"/>
    <n v="450426.9"/>
    <n v="0"/>
    <m/>
    <m/>
    <m/>
    <m/>
    <m/>
    <m/>
    <m/>
    <m/>
    <m/>
    <m/>
    <m/>
    <m/>
    <m/>
    <m/>
    <n v="1.65"/>
    <n v="12246"/>
    <n v="19.63"/>
    <n v="0.03"/>
  </r>
  <r>
    <x v="167"/>
    <x v="167"/>
    <x v="6"/>
    <x v="2"/>
    <x v="30"/>
    <x v="8373"/>
    <n v="19081"/>
    <n v="33.130000000000003"/>
    <n v="3638.33"/>
    <n v="162415.20000000001"/>
    <n v="8555.73"/>
    <n v="21360"/>
    <n v="37.08"/>
    <n v="178.24"/>
    <n v="103176.17"/>
    <m/>
    <m/>
    <m/>
    <m/>
    <m/>
    <m/>
    <m/>
    <m/>
    <m/>
    <m/>
    <n v="230428.64"/>
    <n v="13661"/>
    <n v="23.72"/>
    <n v="4800.6000000000004"/>
  </r>
  <r>
    <x v="207"/>
    <x v="207"/>
    <x v="0"/>
    <x v="2"/>
    <x v="91"/>
    <x v="8374"/>
    <n v="60012"/>
    <n v="92.61"/>
    <n v="7659.19"/>
    <n v="384644.28"/>
    <n v="7093.11"/>
    <n v="7619"/>
    <n v="11.76"/>
    <m/>
    <m/>
    <m/>
    <m/>
    <m/>
    <m/>
    <m/>
    <m/>
    <m/>
    <m/>
    <m/>
    <m/>
    <n v="131879"/>
    <n v="9814"/>
    <n v="15.15"/>
    <n v="2442.1999999999998"/>
  </r>
  <r>
    <x v="75"/>
    <x v="75"/>
    <x v="15"/>
    <x v="13"/>
    <x v="6"/>
    <x v="4"/>
    <m/>
    <m/>
    <m/>
    <m/>
    <n v="0"/>
    <m/>
    <m/>
    <m/>
    <m/>
    <m/>
    <m/>
    <m/>
    <m/>
    <m/>
    <m/>
    <m/>
    <m/>
    <m/>
    <m/>
    <n v="31200"/>
    <n v="1330"/>
    <n v="13.85"/>
    <n v="3900"/>
  </r>
  <r>
    <x v="167"/>
    <x v="167"/>
    <x v="8"/>
    <x v="1"/>
    <x v="28"/>
    <x v="4"/>
    <m/>
    <m/>
    <m/>
    <m/>
    <n v="0"/>
    <m/>
    <m/>
    <m/>
    <m/>
    <m/>
    <m/>
    <m/>
    <m/>
    <m/>
    <m/>
    <m/>
    <m/>
    <m/>
    <m/>
    <n v="0"/>
    <m/>
    <m/>
    <n v="0"/>
  </r>
  <r>
    <x v="211"/>
    <x v="211"/>
    <x v="12"/>
    <x v="1"/>
    <x v="19"/>
    <x v="7889"/>
    <n v="1422"/>
    <n v="7.9"/>
    <n v="408.4"/>
    <n v="5697.18"/>
    <n v="0"/>
    <m/>
    <m/>
    <m/>
    <m/>
    <m/>
    <m/>
    <m/>
    <m/>
    <m/>
    <m/>
    <m/>
    <m/>
    <m/>
    <m/>
    <n v="4559.8599999999997"/>
    <n v="19932"/>
    <n v="110.73"/>
    <n v="303.99"/>
  </r>
  <r>
    <x v="55"/>
    <x v="55"/>
    <x v="2"/>
    <x v="7"/>
    <x v="49"/>
    <x v="8375"/>
    <n v="87695"/>
    <n v="96.16"/>
    <n v="7576.47"/>
    <n v="535505.16"/>
    <n v="0"/>
    <m/>
    <m/>
    <m/>
    <m/>
    <m/>
    <m/>
    <m/>
    <m/>
    <m/>
    <m/>
    <m/>
    <m/>
    <m/>
    <m/>
    <n v="6397.61"/>
    <n v="441108"/>
    <n v="483.67"/>
    <n v="84.18"/>
  </r>
  <r>
    <x v="70"/>
    <x v="70"/>
    <x v="4"/>
    <x v="5"/>
    <x v="17"/>
    <x v="8376"/>
    <n v="23588"/>
    <n v="39.31"/>
    <n v="2777.6"/>
    <n v="129158.39999999999"/>
    <n v="15562.56"/>
    <n v="18979"/>
    <n v="31.63"/>
    <n v="311.25"/>
    <n v="187673.59"/>
    <m/>
    <m/>
    <m/>
    <m/>
    <m/>
    <m/>
    <m/>
    <m/>
    <m/>
    <m/>
    <n v="3804.56"/>
    <n v="25178"/>
    <n v="41.96"/>
    <n v="76.09"/>
  </r>
  <r>
    <x v="109"/>
    <x v="109"/>
    <x v="0"/>
    <x v="5"/>
    <x v="98"/>
    <x v="8377"/>
    <n v="10506"/>
    <n v="48.64"/>
    <n v="3933.33"/>
    <n v="65844"/>
    <n v="5837"/>
    <n v="7691"/>
    <n v="35.61"/>
    <n v="324.27999999999997"/>
    <n v="70390.13"/>
    <n v="0"/>
    <n v="0"/>
    <n v="0"/>
    <n v="0"/>
    <n v="0"/>
    <n v="0"/>
    <n v="0"/>
    <n v="0"/>
    <n v="0"/>
    <n v="0"/>
    <n v="170"/>
    <n v="900"/>
    <n v="4.17"/>
    <n v="9.44"/>
  </r>
  <r>
    <x v="148"/>
    <x v="148"/>
    <x v="13"/>
    <x v="7"/>
    <x v="38"/>
    <x v="8378"/>
    <n v="75499"/>
    <n v="112.35"/>
    <n v="9068.57"/>
    <n v="472291.2"/>
    <n v="0"/>
    <m/>
    <m/>
    <m/>
    <m/>
    <m/>
    <m/>
    <m/>
    <m/>
    <m/>
    <m/>
    <m/>
    <m/>
    <m/>
    <m/>
    <n v="1128.07"/>
    <n v="13024"/>
    <n v="19.38"/>
    <n v="20.14"/>
  </r>
  <r>
    <x v="72"/>
    <x v="72"/>
    <x v="3"/>
    <x v="12"/>
    <x v="1"/>
    <x v="4"/>
    <m/>
    <m/>
    <m/>
    <m/>
    <n v="0"/>
    <m/>
    <m/>
    <m/>
    <m/>
    <m/>
    <m/>
    <m/>
    <m/>
    <m/>
    <m/>
    <m/>
    <m/>
    <m/>
    <m/>
    <n v="0"/>
    <n v="3464"/>
    <n v="48.11"/>
    <n v="0"/>
  </r>
  <r>
    <x v="161"/>
    <x v="161"/>
    <x v="14"/>
    <x v="17"/>
    <x v="2"/>
    <x v="8379"/>
    <n v="1965"/>
    <n v="2.56"/>
    <n v="114.95"/>
    <n v="6842.01"/>
    <n v="423.86"/>
    <n v="928"/>
    <n v="1.21"/>
    <n v="6.62"/>
    <n v="5111.46"/>
    <m/>
    <m/>
    <m/>
    <m/>
    <m/>
    <m/>
    <m/>
    <m/>
    <m/>
    <m/>
    <n v="4125"/>
    <n v="54434"/>
    <n v="70.88"/>
    <n v="64.45"/>
  </r>
  <r>
    <x v="228"/>
    <x v="228"/>
    <x v="4"/>
    <x v="2"/>
    <x v="67"/>
    <x v="8380"/>
    <n v="82330"/>
    <n v="81.680000000000007"/>
    <n v="5166.46"/>
    <n v="403604.19"/>
    <n v="2213.39"/>
    <n v="3095"/>
    <n v="3.07"/>
    <n v="26.35"/>
    <n v="26691.87"/>
    <m/>
    <m/>
    <m/>
    <m/>
    <m/>
    <m/>
    <m/>
    <m/>
    <m/>
    <m/>
    <n v="1024"/>
    <n v="3912"/>
    <n v="3.88"/>
    <n v="12.19"/>
  </r>
  <r>
    <x v="40"/>
    <x v="40"/>
    <x v="8"/>
    <x v="6"/>
    <x v="12"/>
    <x v="8381"/>
    <n v="3041"/>
    <n v="18.100000000000001"/>
    <n v="1104.57"/>
    <n v="14381.52"/>
    <n v="0"/>
    <m/>
    <m/>
    <m/>
    <m/>
    <m/>
    <m/>
    <m/>
    <m/>
    <m/>
    <m/>
    <m/>
    <m/>
    <m/>
    <m/>
    <n v="137455"/>
    <n v="11730"/>
    <n v="69.819999999999993"/>
    <n v="9818.2099999999991"/>
  </r>
  <r>
    <x v="38"/>
    <x v="38"/>
    <x v="6"/>
    <x v="7"/>
    <x v="5"/>
    <x v="8382"/>
    <n v="57908"/>
    <n v="60.32"/>
    <n v="5312"/>
    <n v="395212.79999999999"/>
    <n v="20698.349999999999"/>
    <n v="45212"/>
    <n v="47.1"/>
    <n v="258.73"/>
    <n v="249607.63"/>
    <m/>
    <m/>
    <m/>
    <m/>
    <m/>
    <m/>
    <m/>
    <m/>
    <m/>
    <m/>
    <n v="2782"/>
    <n v="18558"/>
    <n v="19.329999999999998"/>
    <n v="34.78"/>
  </r>
  <r>
    <x v="19"/>
    <x v="19"/>
    <x v="8"/>
    <x v="1"/>
    <x v="19"/>
    <x v="4"/>
    <m/>
    <m/>
    <m/>
    <m/>
    <n v="0"/>
    <m/>
    <m/>
    <m/>
    <m/>
    <m/>
    <m/>
    <m/>
    <m/>
    <m/>
    <m/>
    <m/>
    <m/>
    <m/>
    <m/>
    <n v="0"/>
    <m/>
    <m/>
    <n v="0"/>
  </r>
  <r>
    <x v="204"/>
    <x v="204"/>
    <x v="3"/>
    <x v="2"/>
    <x v="9"/>
    <x v="8383"/>
    <n v="72756"/>
    <n v="151.58000000000001"/>
    <n v="12268"/>
    <n v="456369.6"/>
    <n v="0"/>
    <m/>
    <m/>
    <m/>
    <m/>
    <m/>
    <m/>
    <m/>
    <m/>
    <m/>
    <m/>
    <m/>
    <m/>
    <m/>
    <m/>
    <n v="1071274"/>
    <n v="131606"/>
    <n v="274.18"/>
    <n v="26781.85"/>
  </r>
  <r>
    <x v="6"/>
    <x v="6"/>
    <x v="5"/>
    <x v="7"/>
    <x v="95"/>
    <x v="8384"/>
    <n v="162742"/>
    <n v="82.69"/>
    <n v="4504.6499999999996"/>
    <n v="687048.66"/>
    <n v="23583.9"/>
    <n v="12664"/>
    <n v="6.43"/>
    <n v="143.80000000000001"/>
    <n v="284405.31"/>
    <m/>
    <m/>
    <m/>
    <m/>
    <m/>
    <m/>
    <m/>
    <m/>
    <m/>
    <m/>
    <n v="580180"/>
    <n v="135584"/>
    <n v="68.89"/>
    <n v="3537.68"/>
  </r>
  <r>
    <x v="57"/>
    <x v="57"/>
    <x v="0"/>
    <x v="12"/>
    <x v="6"/>
    <x v="0"/>
    <n v="0"/>
    <n v="0"/>
    <n v="0"/>
    <n v="0"/>
    <n v="0"/>
    <m/>
    <m/>
    <m/>
    <m/>
    <m/>
    <m/>
    <m/>
    <m/>
    <m/>
    <m/>
    <m/>
    <m/>
    <m/>
    <m/>
    <n v="0"/>
    <m/>
    <m/>
    <n v="0"/>
  </r>
  <r>
    <x v="140"/>
    <x v="140"/>
    <x v="4"/>
    <x v="0"/>
    <x v="9"/>
    <x v="8385"/>
    <n v="29054"/>
    <n v="60.53"/>
    <n v="4064"/>
    <n v="151180.79999999999"/>
    <n v="8828.32"/>
    <n v="9349"/>
    <n v="19.48"/>
    <n v="220.71"/>
    <n v="106463.38"/>
    <m/>
    <m/>
    <m/>
    <m/>
    <m/>
    <m/>
    <m/>
    <m/>
    <m/>
    <m/>
    <n v="129355"/>
    <n v="10237"/>
    <n v="21.33"/>
    <n v="3233.88"/>
  </r>
  <r>
    <x v="145"/>
    <x v="145"/>
    <x v="12"/>
    <x v="7"/>
    <x v="22"/>
    <x v="8386"/>
    <n v="15194"/>
    <n v="50.65"/>
    <n v="3322.72"/>
    <n v="77253.240000000005"/>
    <n v="3824"/>
    <n v="15858"/>
    <n v="52.86"/>
    <n v="152.96"/>
    <n v="46114.76"/>
    <m/>
    <m/>
    <m/>
    <m/>
    <m/>
    <m/>
    <m/>
    <m/>
    <m/>
    <m/>
    <n v="74.989999999999995"/>
    <n v="3361"/>
    <n v="11.2"/>
    <n v="3"/>
  </r>
  <r>
    <x v="14"/>
    <x v="14"/>
    <x v="4"/>
    <x v="5"/>
    <x v="33"/>
    <x v="8387"/>
    <n v="118012"/>
    <n v="98.34"/>
    <n v="6469.41"/>
    <n v="601655.13"/>
    <n v="6190.11"/>
    <n v="7786"/>
    <n v="6.49"/>
    <n v="61.9"/>
    <n v="74648.350000000006"/>
    <m/>
    <m/>
    <m/>
    <m/>
    <m/>
    <m/>
    <m/>
    <m/>
    <m/>
    <m/>
    <n v="0"/>
    <n v="53300"/>
    <n v="44.42"/>
    <n v="0"/>
  </r>
  <r>
    <x v="35"/>
    <x v="35"/>
    <x v="10"/>
    <x v="0"/>
    <x v="17"/>
    <x v="8388"/>
    <n v="19637"/>
    <n v="32.729999999999997"/>
    <n v="3553.98"/>
    <n v="165260.07"/>
    <n v="17187.2"/>
    <n v="21951"/>
    <n v="36.590000000000003"/>
    <n v="343.74"/>
    <n v="207265.56"/>
    <m/>
    <m/>
    <m/>
    <m/>
    <m/>
    <m/>
    <m/>
    <m/>
    <m/>
    <m/>
    <n v="1038.72"/>
    <n v="18000"/>
    <n v="30"/>
    <n v="20.77"/>
  </r>
  <r>
    <x v="55"/>
    <x v="55"/>
    <x v="13"/>
    <x v="2"/>
    <x v="5"/>
    <x v="8389"/>
    <n v="109263"/>
    <n v="113.82"/>
    <n v="8682"/>
    <n v="645940.80000000005"/>
    <n v="0"/>
    <m/>
    <m/>
    <m/>
    <m/>
    <m/>
    <m/>
    <m/>
    <m/>
    <m/>
    <m/>
    <m/>
    <m/>
    <m/>
    <m/>
    <n v="1627"/>
    <n v="30844"/>
    <n v="32.130000000000003"/>
    <n v="20.34"/>
  </r>
  <r>
    <x v="191"/>
    <x v="191"/>
    <x v="10"/>
    <x v="4"/>
    <x v="100"/>
    <x v="4"/>
    <n v="2345"/>
    <n v="6.98"/>
    <m/>
    <m/>
    <n v="0"/>
    <n v="6640"/>
    <n v="19.760000000000002"/>
    <m/>
    <m/>
    <m/>
    <m/>
    <m/>
    <m/>
    <m/>
    <m/>
    <m/>
    <m/>
    <m/>
    <m/>
    <n v="0"/>
    <m/>
    <m/>
    <n v="0"/>
  </r>
  <r>
    <x v="22"/>
    <x v="22"/>
    <x v="3"/>
    <x v="5"/>
    <x v="2"/>
    <x v="8390"/>
    <n v="21236"/>
    <n v="27.65"/>
    <n v="3073.69"/>
    <n v="182945.88"/>
    <n v="32887.49"/>
    <n v="49055"/>
    <n v="63.87"/>
    <n v="513.87"/>
    <n v="396600.08"/>
    <m/>
    <m/>
    <m/>
    <m/>
    <m/>
    <m/>
    <m/>
    <m/>
    <m/>
    <m/>
    <n v="161.38999999999999"/>
    <n v="11231"/>
    <n v="14.62"/>
    <n v="2.52"/>
  </r>
  <r>
    <x v="21"/>
    <x v="21"/>
    <x v="3"/>
    <x v="6"/>
    <x v="31"/>
    <x v="8391"/>
    <n v="241"/>
    <n v="1"/>
    <n v="73.3"/>
    <n v="1363.38"/>
    <n v="95"/>
    <n v="576"/>
    <n v="2.4"/>
    <m/>
    <m/>
    <m/>
    <m/>
    <m/>
    <m/>
    <m/>
    <m/>
    <m/>
    <m/>
    <m/>
    <m/>
    <n v="3647.43"/>
    <n v="11941"/>
    <n v="49.75"/>
    <n v="182.37"/>
  </r>
  <r>
    <x v="3"/>
    <x v="3"/>
    <x v="8"/>
    <x v="0"/>
    <x v="3"/>
    <x v="8392"/>
    <n v="132266"/>
    <n v="153.09"/>
    <n v="11242.22"/>
    <n v="752779.2"/>
    <n v="0"/>
    <m/>
    <m/>
    <m/>
    <m/>
    <m/>
    <m/>
    <m/>
    <m/>
    <m/>
    <m/>
    <m/>
    <m/>
    <m/>
    <m/>
    <n v="222355"/>
    <n v="11211"/>
    <n v="12.98"/>
    <n v="3088.26"/>
  </r>
  <r>
    <x v="37"/>
    <x v="37"/>
    <x v="8"/>
    <x v="7"/>
    <x v="108"/>
    <x v="8393"/>
    <n v="16510"/>
    <n v="59.82"/>
    <n v="3762.96"/>
    <n v="80489.64"/>
    <n v="13544.13"/>
    <n v="10226"/>
    <n v="37.049999999999997"/>
    <n v="588.88"/>
    <n v="163332.75"/>
    <m/>
    <m/>
    <m/>
    <m/>
    <m/>
    <m/>
    <m/>
    <m/>
    <m/>
    <m/>
    <n v="1054.43"/>
    <n v="8966"/>
    <n v="32.49"/>
    <n v="45.84"/>
  </r>
  <r>
    <x v="39"/>
    <x v="39"/>
    <x v="1"/>
    <x v="7"/>
    <x v="21"/>
    <x v="8394"/>
    <n v="10182"/>
    <n v="35.35"/>
    <n v="1486.71"/>
    <n v="33183.33"/>
    <n v="82483.31"/>
    <n v="14234"/>
    <n v="49.42"/>
    <n v="3436.8"/>
    <n v="994691"/>
    <m/>
    <m/>
    <m/>
    <m/>
    <m/>
    <m/>
    <m/>
    <m/>
    <m/>
    <m/>
    <n v="96410"/>
    <n v="9242"/>
    <n v="32.090000000000003"/>
    <n v="4017.08"/>
  </r>
  <r>
    <x v="136"/>
    <x v="136"/>
    <x v="8"/>
    <x v="4"/>
    <x v="9"/>
    <x v="8395"/>
    <n v="55589"/>
    <n v="115.81"/>
    <n v="6066.7"/>
    <n v="225681.24"/>
    <n v="16501.45"/>
    <n v="30765"/>
    <n v="64.09"/>
    <n v="412.54"/>
    <n v="198996"/>
    <m/>
    <m/>
    <m/>
    <m/>
    <m/>
    <m/>
    <m/>
    <m/>
    <m/>
    <m/>
    <n v="226200"/>
    <n v="20900"/>
    <n v="43.54"/>
    <n v="5655"/>
  </r>
  <r>
    <x v="40"/>
    <x v="40"/>
    <x v="14"/>
    <x v="12"/>
    <x v="13"/>
    <x v="8396"/>
    <n v="5034"/>
    <n v="24.68"/>
    <n v="1971.65"/>
    <n v="31171.74"/>
    <n v="0"/>
    <m/>
    <m/>
    <m/>
    <m/>
    <m/>
    <m/>
    <m/>
    <m/>
    <m/>
    <m/>
    <m/>
    <m/>
    <m/>
    <m/>
    <n v="101278"/>
    <n v="5964"/>
    <n v="29.24"/>
    <n v="5957.53"/>
  </r>
  <r>
    <x v="52"/>
    <x v="52"/>
    <x v="0"/>
    <x v="5"/>
    <x v="77"/>
    <x v="8397"/>
    <n v="52877"/>
    <n v="39.340000000000003"/>
    <n v="2420.6999999999998"/>
    <n v="252139.74"/>
    <n v="66872.94"/>
    <n v="101370"/>
    <n v="75.42"/>
    <n v="597.08000000000004"/>
    <n v="806440.83"/>
    <m/>
    <m/>
    <m/>
    <m/>
    <m/>
    <m/>
    <m/>
    <m/>
    <m/>
    <m/>
    <n v="4834"/>
    <n v="31177"/>
    <n v="23.2"/>
    <n v="43.16"/>
  </r>
  <r>
    <x v="130"/>
    <x v="130"/>
    <x v="3"/>
    <x v="7"/>
    <x v="30"/>
    <x v="8398"/>
    <n v="21580"/>
    <n v="37.47"/>
    <n v="2773.81"/>
    <n v="123822.99"/>
    <n v="29967.99"/>
    <n v="37763"/>
    <n v="65.56"/>
    <n v="624.33000000000004"/>
    <n v="361393.01"/>
    <m/>
    <m/>
    <m/>
    <m/>
    <m/>
    <m/>
    <m/>
    <m/>
    <m/>
    <m/>
    <n v="142313"/>
    <n v="2650"/>
    <n v="4.5999999999999996"/>
    <n v="2964.85"/>
  </r>
  <r>
    <x v="22"/>
    <x v="22"/>
    <x v="2"/>
    <x v="11"/>
    <x v="91"/>
    <x v="4"/>
    <m/>
    <m/>
    <m/>
    <m/>
    <n v="0"/>
    <m/>
    <m/>
    <m/>
    <m/>
    <m/>
    <m/>
    <m/>
    <m/>
    <m/>
    <m/>
    <m/>
    <m/>
    <m/>
    <m/>
    <n v="515.21"/>
    <n v="37256"/>
    <n v="57.49"/>
    <n v="9.5399999999999991"/>
  </r>
  <r>
    <x v="52"/>
    <x v="52"/>
    <x v="14"/>
    <x v="6"/>
    <x v="27"/>
    <x v="8399"/>
    <n v="36611"/>
    <n v="80.290000000000006"/>
    <n v="4353.63"/>
    <n v="153857.34"/>
    <n v="19033.95"/>
    <n v="28500"/>
    <n v="62.5"/>
    <n v="500.89"/>
    <n v="229536.08"/>
    <m/>
    <m/>
    <m/>
    <m/>
    <m/>
    <m/>
    <m/>
    <m/>
    <m/>
    <m/>
    <n v="2323"/>
    <n v="15921"/>
    <n v="34.909999999999997"/>
    <n v="61.13"/>
  </r>
  <r>
    <x v="92"/>
    <x v="92"/>
    <x v="5"/>
    <x v="2"/>
    <x v="5"/>
    <x v="8400"/>
    <n v="112010"/>
    <n v="116.68"/>
    <n v="7645.7"/>
    <n v="568840.07999999996"/>
    <n v="0"/>
    <m/>
    <m/>
    <m/>
    <m/>
    <m/>
    <m/>
    <m/>
    <m/>
    <m/>
    <m/>
    <m/>
    <m/>
    <m/>
    <m/>
    <n v="1396.97"/>
    <n v="6806"/>
    <n v="7.09"/>
    <n v="17.46"/>
  </r>
  <r>
    <x v="6"/>
    <x v="6"/>
    <x v="8"/>
    <x v="5"/>
    <x v="3"/>
    <x v="8401"/>
    <n v="39142"/>
    <n v="45.3"/>
    <n v="3556.67"/>
    <n v="238154.4"/>
    <n v="27018.43"/>
    <n v="15779"/>
    <n v="18.260000000000002"/>
    <m/>
    <m/>
    <m/>
    <m/>
    <m/>
    <m/>
    <m/>
    <m/>
    <m/>
    <m/>
    <m/>
    <m/>
    <n v="165670"/>
    <n v="30986"/>
    <n v="35.86"/>
    <n v="2300.9699999999998"/>
  </r>
  <r>
    <x v="18"/>
    <x v="18"/>
    <x v="14"/>
    <x v="7"/>
    <x v="9"/>
    <x v="8402"/>
    <n v="7685"/>
    <n v="16.010000000000002"/>
    <n v="1111.3800000000001"/>
    <n v="41343.15"/>
    <n v="24774.01"/>
    <n v="34716"/>
    <n v="72.33"/>
    <n v="619.35"/>
    <n v="298757.17"/>
    <m/>
    <m/>
    <m/>
    <m/>
    <m/>
    <m/>
    <m/>
    <m/>
    <m/>
    <m/>
    <n v="128000"/>
    <n v="18863"/>
    <n v="39.299999999999997"/>
    <n v="3200"/>
  </r>
  <r>
    <x v="155"/>
    <x v="155"/>
    <x v="9"/>
    <x v="1"/>
    <x v="1"/>
    <x v="8403"/>
    <n v="1383"/>
    <n v="19.21"/>
    <n v="1114.17"/>
    <n v="6217.05"/>
    <n v="0"/>
    <m/>
    <m/>
    <m/>
    <m/>
    <m/>
    <m/>
    <m/>
    <m/>
    <m/>
    <m/>
    <m/>
    <m/>
    <m/>
    <m/>
    <n v="4398.1000000000004"/>
    <n v="12075"/>
    <n v="167.71"/>
    <n v="733.02"/>
  </r>
  <r>
    <x v="85"/>
    <x v="85"/>
    <x v="9"/>
    <x v="5"/>
    <x v="5"/>
    <x v="8404"/>
    <n v="140397"/>
    <n v="146.25"/>
    <n v="9835.25"/>
    <n v="731742.6"/>
    <n v="8326.8700000000008"/>
    <n v="5871"/>
    <n v="6.12"/>
    <n v="104.09"/>
    <n v="100416.19"/>
    <m/>
    <m/>
    <m/>
    <m/>
    <m/>
    <m/>
    <m/>
    <m/>
    <m/>
    <m/>
    <n v="2060"/>
    <n v="15969"/>
    <n v="16.63"/>
    <n v="25.75"/>
  </r>
  <r>
    <x v="138"/>
    <x v="138"/>
    <x v="11"/>
    <x v="12"/>
    <x v="6"/>
    <x v="4"/>
    <m/>
    <m/>
    <m/>
    <m/>
    <n v="0"/>
    <m/>
    <m/>
    <m/>
    <m/>
    <m/>
    <m/>
    <m/>
    <m/>
    <m/>
    <m/>
    <m/>
    <m/>
    <m/>
    <m/>
    <n v="0"/>
    <m/>
    <m/>
    <n v="0"/>
  </r>
  <r>
    <x v="23"/>
    <x v="23"/>
    <x v="5"/>
    <x v="14"/>
    <x v="17"/>
    <x v="8405"/>
    <n v="42158"/>
    <n v="70.260000000000005"/>
    <n v="5033.54"/>
    <n v="234059.61"/>
    <n v="14709.02"/>
    <n v="15727"/>
    <n v="26.21"/>
    <m/>
    <m/>
    <m/>
    <m/>
    <m/>
    <m/>
    <m/>
    <m/>
    <m/>
    <m/>
    <m/>
    <m/>
    <n v="1354"/>
    <n v="14042"/>
    <n v="23.4"/>
    <n v="27.08"/>
  </r>
  <r>
    <x v="0"/>
    <x v="0"/>
    <x v="8"/>
    <x v="0"/>
    <x v="0"/>
    <x v="4"/>
    <m/>
    <m/>
    <m/>
    <m/>
    <n v="0"/>
    <m/>
    <m/>
    <m/>
    <m/>
    <m/>
    <m/>
    <m/>
    <m/>
    <m/>
    <m/>
    <m/>
    <m/>
    <m/>
    <m/>
    <n v="0"/>
    <m/>
    <m/>
    <n v="0"/>
  </r>
  <r>
    <x v="75"/>
    <x v="75"/>
    <x v="2"/>
    <x v="6"/>
    <x v="11"/>
    <x v="8406"/>
    <n v="932"/>
    <n v="7.77"/>
    <n v="447"/>
    <n v="4157.1000000000004"/>
    <n v="2714.84"/>
    <n v="4517"/>
    <n v="37.64"/>
    <n v="271.48"/>
    <n v="32739.07"/>
    <m/>
    <m/>
    <m/>
    <m/>
    <m/>
    <n v="391"/>
    <n v="911"/>
    <n v="7.59"/>
    <n v="39"/>
    <n v="8752.14"/>
    <n v="57200"/>
    <n v="1487"/>
    <n v="12.39"/>
    <n v="5720"/>
  </r>
  <r>
    <x v="103"/>
    <x v="103"/>
    <x v="11"/>
    <x v="1"/>
    <x v="53"/>
    <x v="8407"/>
    <n v="752"/>
    <n v="4.82"/>
    <n v="624.54"/>
    <n v="7550.67"/>
    <n v="0"/>
    <m/>
    <m/>
    <m/>
    <m/>
    <m/>
    <m/>
    <m/>
    <m/>
    <m/>
    <m/>
    <m/>
    <m/>
    <m/>
    <m/>
    <n v="0.51"/>
    <n v="550"/>
    <n v="3.53"/>
    <n v="0.04"/>
  </r>
  <r>
    <x v="24"/>
    <x v="24"/>
    <x v="13"/>
    <x v="7"/>
    <x v="5"/>
    <x v="8408"/>
    <n v="56187"/>
    <n v="58.53"/>
    <n v="3044.65"/>
    <n v="226521.96"/>
    <n v="44290.98"/>
    <n v="20238"/>
    <n v="21.08"/>
    <n v="553.64"/>
    <n v="534118.21"/>
    <m/>
    <m/>
    <m/>
    <m/>
    <m/>
    <m/>
    <m/>
    <m/>
    <m/>
    <m/>
    <n v="2589"/>
    <n v="18838"/>
    <n v="19.62"/>
    <n v="32.36"/>
  </r>
  <r>
    <x v="170"/>
    <x v="170"/>
    <x v="11"/>
    <x v="1"/>
    <x v="16"/>
    <x v="4"/>
    <m/>
    <m/>
    <m/>
    <m/>
    <n v="0"/>
    <m/>
    <m/>
    <m/>
    <m/>
    <m/>
    <m/>
    <m/>
    <m/>
    <m/>
    <m/>
    <m/>
    <m/>
    <m/>
    <m/>
    <n v="12316.65"/>
    <n v="1489"/>
    <n v="31.02"/>
    <n v="3079.16"/>
  </r>
  <r>
    <x v="129"/>
    <x v="129"/>
    <x v="9"/>
    <x v="7"/>
    <x v="17"/>
    <x v="8409"/>
    <n v="33279"/>
    <n v="55.47"/>
    <n v="4098.82"/>
    <n v="190595.13"/>
    <n v="42981"/>
    <n v="80330"/>
    <n v="133.88"/>
    <n v="859.62"/>
    <n v="518320.77"/>
    <m/>
    <m/>
    <m/>
    <m/>
    <m/>
    <m/>
    <m/>
    <m/>
    <m/>
    <m/>
    <n v="2725"/>
    <n v="28744"/>
    <n v="47.91"/>
    <n v="54.5"/>
  </r>
  <r>
    <x v="87"/>
    <x v="87"/>
    <x v="6"/>
    <x v="2"/>
    <x v="28"/>
    <x v="8410"/>
    <n v="9491"/>
    <n v="65.91"/>
    <n v="4857.42"/>
    <n v="54208.77"/>
    <n v="6208.26"/>
    <n v="8558"/>
    <n v="59.43"/>
    <n v="517.36"/>
    <n v="74867.3"/>
    <m/>
    <m/>
    <m/>
    <m/>
    <m/>
    <m/>
    <m/>
    <m/>
    <m/>
    <m/>
    <n v="189"/>
    <n v="2441"/>
    <n v="16.95"/>
    <n v="15.75"/>
  </r>
  <r>
    <x v="76"/>
    <x v="76"/>
    <x v="1"/>
    <x v="1"/>
    <x v="31"/>
    <x v="5930"/>
    <n v="130"/>
    <n v="0.54"/>
    <n v="23.3"/>
    <n v="433.38"/>
    <n v="16107.66"/>
    <n v="26435"/>
    <n v="110.15"/>
    <n v="805.38"/>
    <n v="194247.13"/>
    <m/>
    <m/>
    <m/>
    <m/>
    <m/>
    <m/>
    <m/>
    <m/>
    <m/>
    <m/>
    <n v="6402"/>
    <n v="19682"/>
    <n v="82.01"/>
    <n v="320.10000000000002"/>
  </r>
  <r>
    <x v="20"/>
    <x v="20"/>
    <x v="9"/>
    <x v="3"/>
    <x v="11"/>
    <x v="8411"/>
    <n v="365"/>
    <n v="3.04"/>
    <n v="79.400000000000006"/>
    <n v="738.42"/>
    <n v="15.52"/>
    <n v="138"/>
    <n v="1.1499999999999999"/>
    <n v="1.55"/>
    <n v="187.15"/>
    <m/>
    <m/>
    <m/>
    <m/>
    <m/>
    <m/>
    <m/>
    <m/>
    <m/>
    <m/>
    <n v="134300"/>
    <n v="8289"/>
    <n v="69.08"/>
    <n v="13430"/>
  </r>
  <r>
    <x v="37"/>
    <x v="37"/>
    <x v="3"/>
    <x v="1"/>
    <x v="28"/>
    <x v="8412"/>
    <n v="118"/>
    <n v="0.82"/>
    <n v="54.67"/>
    <n v="610.08000000000004"/>
    <n v="0"/>
    <m/>
    <m/>
    <m/>
    <m/>
    <m/>
    <m/>
    <m/>
    <m/>
    <m/>
    <m/>
    <m/>
    <m/>
    <m/>
    <m/>
    <n v="28653.86"/>
    <n v="4748"/>
    <n v="32.97"/>
    <n v="2387.8200000000002"/>
  </r>
  <r>
    <x v="133"/>
    <x v="133"/>
    <x v="8"/>
    <x v="1"/>
    <x v="6"/>
    <x v="8413"/>
    <n v="1142"/>
    <n v="11.9"/>
    <n v="631.88"/>
    <n v="4701.1499999999996"/>
    <n v="58"/>
    <n v="3175"/>
    <n v="33.07"/>
    <n v="7.25"/>
    <n v="699.44"/>
    <m/>
    <m/>
    <m/>
    <m/>
    <m/>
    <n v="2849"/>
    <n v="6048"/>
    <n v="63"/>
    <n v="356"/>
    <n v="63772.02"/>
    <n v="49.6"/>
    <n v="5507"/>
    <n v="57.36"/>
    <n v="6.2"/>
  </r>
  <r>
    <x v="76"/>
    <x v="76"/>
    <x v="0"/>
    <x v="4"/>
    <x v="65"/>
    <x v="8414"/>
    <n v="51923"/>
    <n v="28.85"/>
    <n v="483.41"/>
    <n v="67436.160000000003"/>
    <n v="106569.54"/>
    <n v="178645"/>
    <n v="99.25"/>
    <n v="710.46"/>
    <n v="1285154.05"/>
    <m/>
    <m/>
    <m/>
    <m/>
    <m/>
    <m/>
    <m/>
    <m/>
    <m/>
    <m/>
    <n v="1148589"/>
    <n v="96088"/>
    <n v="53.38"/>
    <n v="7657.26"/>
  </r>
  <r>
    <x v="77"/>
    <x v="77"/>
    <x v="5"/>
    <x v="3"/>
    <x v="28"/>
    <x v="4"/>
    <m/>
    <m/>
    <m/>
    <m/>
    <n v="0"/>
    <m/>
    <m/>
    <m/>
    <m/>
    <m/>
    <m/>
    <m/>
    <m/>
    <m/>
    <m/>
    <m/>
    <m/>
    <m/>
    <m/>
    <n v="729.9"/>
    <n v="9974"/>
    <n v="69.260000000000005"/>
    <n v="60.82"/>
  </r>
  <r>
    <x v="215"/>
    <x v="215"/>
    <x v="8"/>
    <x v="1"/>
    <x v="1"/>
    <x v="8415"/>
    <n v="836"/>
    <n v="11.61"/>
    <n v="618.5"/>
    <n v="3451.23"/>
    <n v="0"/>
    <m/>
    <m/>
    <m/>
    <m/>
    <m/>
    <m/>
    <m/>
    <m/>
    <m/>
    <m/>
    <m/>
    <m/>
    <m/>
    <m/>
    <n v="530.07000000000005"/>
    <n v="3997"/>
    <n v="55.51"/>
    <n v="88.35"/>
  </r>
  <r>
    <x v="121"/>
    <x v="121"/>
    <x v="4"/>
    <x v="13"/>
    <x v="6"/>
    <x v="4"/>
    <m/>
    <m/>
    <m/>
    <m/>
    <n v="0"/>
    <m/>
    <m/>
    <m/>
    <m/>
    <m/>
    <m/>
    <m/>
    <m/>
    <m/>
    <m/>
    <m/>
    <m/>
    <m/>
    <m/>
    <n v="14400"/>
    <n v="2022"/>
    <n v="21.06"/>
    <n v="1800"/>
  </r>
  <r>
    <x v="128"/>
    <x v="128"/>
    <x v="2"/>
    <x v="2"/>
    <x v="48"/>
    <x v="8416"/>
    <n v="39557"/>
    <n v="64.64"/>
    <n v="6564.71"/>
    <n v="311364"/>
    <n v="2836"/>
    <n v="4953"/>
    <n v="8.09"/>
    <m/>
    <m/>
    <m/>
    <m/>
    <m/>
    <m/>
    <m/>
    <m/>
    <m/>
    <m/>
    <m/>
    <m/>
    <n v="173000"/>
    <n v="19876"/>
    <n v="32.479999999999997"/>
    <n v="3392.16"/>
  </r>
  <r>
    <x v="100"/>
    <x v="100"/>
    <x v="11"/>
    <x v="7"/>
    <x v="2"/>
    <x v="8417"/>
    <n v="72907"/>
    <n v="94.93"/>
    <n v="9048.75"/>
    <n v="538581.6"/>
    <n v="0"/>
    <m/>
    <m/>
    <m/>
    <m/>
    <m/>
    <m/>
    <m/>
    <m/>
    <m/>
    <m/>
    <m/>
    <m/>
    <m/>
    <m/>
    <n v="183566"/>
    <n v="22036"/>
    <n v="28.69"/>
    <n v="2868.22"/>
  </r>
  <r>
    <x v="89"/>
    <x v="89"/>
    <x v="1"/>
    <x v="4"/>
    <x v="65"/>
    <x v="8418"/>
    <n v="53254"/>
    <n v="29.59"/>
    <n v="3780.63"/>
    <n v="527397.42000000004"/>
    <n v="0"/>
    <m/>
    <m/>
    <m/>
    <m/>
    <m/>
    <m/>
    <m/>
    <m/>
    <m/>
    <m/>
    <m/>
    <m/>
    <m/>
    <m/>
    <n v="718000"/>
    <n v="67205"/>
    <n v="37.340000000000003"/>
    <n v="4786.67"/>
  </r>
  <r>
    <x v="91"/>
    <x v="91"/>
    <x v="0"/>
    <x v="12"/>
    <x v="66"/>
    <x v="4"/>
    <m/>
    <m/>
    <m/>
    <m/>
    <n v="0"/>
    <m/>
    <m/>
    <m/>
    <m/>
    <m/>
    <m/>
    <m/>
    <m/>
    <m/>
    <m/>
    <m/>
    <m/>
    <m/>
    <m/>
    <n v="0"/>
    <m/>
    <m/>
    <n v="0"/>
  </r>
  <r>
    <x v="3"/>
    <x v="3"/>
    <x v="6"/>
    <x v="4"/>
    <x v="20"/>
    <x v="8419"/>
    <n v="7244"/>
    <n v="10.06"/>
    <n v="600.32000000000005"/>
    <n v="33497.67"/>
    <n v="632.4"/>
    <n v="1218"/>
    <n v="1.69"/>
    <n v="10.54"/>
    <n v="7626.25"/>
    <m/>
    <m/>
    <m/>
    <m/>
    <m/>
    <m/>
    <m/>
    <m/>
    <m/>
    <m/>
    <n v="648925"/>
    <n v="33674"/>
    <n v="46.77"/>
    <n v="10815.42"/>
  </r>
  <r>
    <x v="0"/>
    <x v="0"/>
    <x v="9"/>
    <x v="11"/>
    <x v="72"/>
    <x v="8420"/>
    <n v="167045"/>
    <n v="71.02"/>
    <n v="5863.28"/>
    <n v="1068757.8600000001"/>
    <n v="206992"/>
    <n v="352942"/>
    <n v="150.06"/>
    <n v="1056.08"/>
    <n v="2496178.63"/>
    <m/>
    <m/>
    <m/>
    <m/>
    <m/>
    <m/>
    <m/>
    <m/>
    <m/>
    <m/>
    <n v="24950"/>
    <n v="116747"/>
    <n v="49.64"/>
    <n v="127.3"/>
  </r>
  <r>
    <x v="156"/>
    <x v="156"/>
    <x v="7"/>
    <x v="7"/>
    <x v="2"/>
    <x v="8421"/>
    <n v="25895"/>
    <n v="33.72"/>
    <n v="3859.7"/>
    <n v="229729.53"/>
    <n v="0"/>
    <m/>
    <m/>
    <m/>
    <m/>
    <m/>
    <m/>
    <m/>
    <m/>
    <m/>
    <m/>
    <m/>
    <m/>
    <m/>
    <m/>
    <n v="839.47"/>
    <n v="5035"/>
    <n v="6.56"/>
    <n v="13.12"/>
  </r>
  <r>
    <x v="46"/>
    <x v="46"/>
    <x v="1"/>
    <x v="4"/>
    <x v="3"/>
    <x v="8422"/>
    <n v="646"/>
    <n v="0.75"/>
    <n v="48.61"/>
    <n v="3255"/>
    <n v="65.959999999999994"/>
    <n v="271"/>
    <n v="0.31"/>
    <n v="0.92"/>
    <n v="795.38"/>
    <m/>
    <m/>
    <m/>
    <m/>
    <m/>
    <m/>
    <m/>
    <m/>
    <m/>
    <m/>
    <n v="1.72"/>
    <n v="3885"/>
    <n v="4.5"/>
    <n v="0.02"/>
  </r>
  <r>
    <x v="72"/>
    <x v="72"/>
    <x v="14"/>
    <x v="7"/>
    <x v="99"/>
    <x v="8423"/>
    <n v="146400"/>
    <n v="79.22"/>
    <n v="7859.75"/>
    <n v="1125672.93"/>
    <n v="16438.41"/>
    <n v="20474"/>
    <n v="11.08"/>
    <n v="106.74"/>
    <n v="198235.71"/>
    <m/>
    <m/>
    <m/>
    <m/>
    <m/>
    <m/>
    <m/>
    <m/>
    <m/>
    <m/>
    <n v="1211400"/>
    <n v="54214"/>
    <n v="29.34"/>
    <n v="7866.23"/>
  </r>
  <r>
    <x v="21"/>
    <x v="21"/>
    <x v="14"/>
    <x v="0"/>
    <x v="77"/>
    <x v="8424"/>
    <n v="194765"/>
    <n v="144.91"/>
    <n v="10933.04"/>
    <n v="1138785.93"/>
    <n v="0"/>
    <m/>
    <m/>
    <m/>
    <m/>
    <m/>
    <m/>
    <m/>
    <m/>
    <m/>
    <m/>
    <m/>
    <m/>
    <m/>
    <m/>
    <n v="1155"/>
    <n v="44925"/>
    <n v="33.43"/>
    <n v="10.31"/>
  </r>
  <r>
    <x v="158"/>
    <x v="158"/>
    <x v="15"/>
    <x v="2"/>
    <x v="31"/>
    <x v="8425"/>
    <n v="8074"/>
    <n v="33.64"/>
    <n v="2743.95"/>
    <n v="51037.47"/>
    <n v="13155"/>
    <n v="15666"/>
    <n v="65.28"/>
    <m/>
    <m/>
    <m/>
    <m/>
    <m/>
    <m/>
    <m/>
    <m/>
    <m/>
    <m/>
    <m/>
    <m/>
    <n v="72917"/>
    <n v="11033"/>
    <n v="45.97"/>
    <n v="3645.85"/>
  </r>
  <r>
    <x v="199"/>
    <x v="199"/>
    <x v="1"/>
    <x v="1"/>
    <x v="21"/>
    <x v="8426"/>
    <n v="117"/>
    <n v="0.41"/>
    <n v="43"/>
    <n v="959.76"/>
    <n v="0"/>
    <m/>
    <m/>
    <m/>
    <m/>
    <m/>
    <m/>
    <m/>
    <m/>
    <m/>
    <m/>
    <m/>
    <m/>
    <m/>
    <m/>
    <n v="2707.05"/>
    <n v="13284"/>
    <n v="46.13"/>
    <n v="112.79"/>
  </r>
  <r>
    <x v="52"/>
    <x v="52"/>
    <x v="4"/>
    <x v="8"/>
    <x v="6"/>
    <x v="8427"/>
    <n v="5708"/>
    <n v="59.46"/>
    <n v="3183.13"/>
    <n v="23682.45"/>
    <n v="1770.13"/>
    <n v="2653"/>
    <n v="27.64"/>
    <n v="221.27"/>
    <n v="21346.48"/>
    <m/>
    <m/>
    <m/>
    <m/>
    <m/>
    <m/>
    <m/>
    <m/>
    <m/>
    <m/>
    <n v="374"/>
    <n v="3005"/>
    <n v="31.3"/>
    <n v="46.75"/>
  </r>
  <r>
    <x v="40"/>
    <x v="40"/>
    <x v="8"/>
    <x v="11"/>
    <x v="116"/>
    <x v="8428"/>
    <n v="7013"/>
    <n v="4.3"/>
    <n v="163.04"/>
    <n v="20621.82"/>
    <n v="2324.9299999999998"/>
    <n v="3643"/>
    <n v="2.23"/>
    <n v="17.100000000000001"/>
    <n v="28037"/>
    <m/>
    <m/>
    <m/>
    <m/>
    <m/>
    <m/>
    <m/>
    <m/>
    <m/>
    <m/>
    <n v="1208979"/>
    <n v="102890"/>
    <n v="63.05"/>
    <n v="8889.5499999999993"/>
  </r>
  <r>
    <x v="197"/>
    <x v="197"/>
    <x v="12"/>
    <x v="2"/>
    <x v="30"/>
    <x v="8429"/>
    <n v="134103"/>
    <n v="232.82"/>
    <n v="8521.23"/>
    <n v="380387.67"/>
    <n v="0"/>
    <m/>
    <m/>
    <m/>
    <m/>
    <m/>
    <m/>
    <m/>
    <m/>
    <m/>
    <m/>
    <m/>
    <m/>
    <m/>
    <m/>
    <n v="241.29"/>
    <n v="1872"/>
    <n v="3.25"/>
    <n v="5.03"/>
  </r>
  <r>
    <x v="139"/>
    <x v="139"/>
    <x v="6"/>
    <x v="2"/>
    <x v="2"/>
    <x v="8430"/>
    <n v="23869"/>
    <n v="31.08"/>
    <n v="2243.13"/>
    <n v="133510.79999999999"/>
    <n v="21508.240000000002"/>
    <n v="39219"/>
    <n v="51.07"/>
    <n v="336.07"/>
    <n v="259374.37"/>
    <m/>
    <m/>
    <m/>
    <m/>
    <m/>
    <m/>
    <m/>
    <m/>
    <m/>
    <m/>
    <n v="2140"/>
    <n v="22768"/>
    <n v="29.65"/>
    <n v="33.44"/>
  </r>
  <r>
    <x v="40"/>
    <x v="40"/>
    <x v="0"/>
    <x v="3"/>
    <x v="28"/>
    <x v="8431"/>
    <n v="3474"/>
    <n v="24.13"/>
    <n v="355.17"/>
    <n v="3963.66"/>
    <n v="0"/>
    <m/>
    <m/>
    <m/>
    <m/>
    <m/>
    <m/>
    <m/>
    <m/>
    <m/>
    <n v="200"/>
    <n v="645"/>
    <n v="4.4800000000000004"/>
    <n v="16"/>
    <n v="4476.8"/>
    <n v="144500"/>
    <n v="10545"/>
    <n v="73.23"/>
    <n v="12041.67"/>
  </r>
  <r>
    <x v="79"/>
    <x v="79"/>
    <x v="9"/>
    <x v="1"/>
    <x v="6"/>
    <x v="4"/>
    <m/>
    <m/>
    <m/>
    <m/>
    <n v="0"/>
    <m/>
    <m/>
    <m/>
    <m/>
    <m/>
    <m/>
    <m/>
    <m/>
    <m/>
    <m/>
    <m/>
    <m/>
    <m/>
    <m/>
    <n v="0"/>
    <m/>
    <m/>
    <n v="0"/>
  </r>
  <r>
    <x v="140"/>
    <x v="140"/>
    <x v="3"/>
    <x v="4"/>
    <x v="38"/>
    <x v="8432"/>
    <n v="57551"/>
    <n v="85.64"/>
    <n v="6255.41"/>
    <n v="325781.78999999998"/>
    <n v="64621.73"/>
    <n v="74328"/>
    <n v="110.61"/>
    <n v="1153.96"/>
    <n v="779292.79"/>
    <m/>
    <m/>
    <m/>
    <m/>
    <m/>
    <m/>
    <m/>
    <m/>
    <m/>
    <m/>
    <n v="624490"/>
    <n v="22468"/>
    <n v="33.43"/>
    <n v="11151.61"/>
  </r>
  <r>
    <x v="40"/>
    <x v="40"/>
    <x v="8"/>
    <x v="0"/>
    <x v="58"/>
    <x v="8433"/>
    <n v="150557"/>
    <n v="120.64"/>
    <n v="7956.73"/>
    <n v="769575"/>
    <n v="0"/>
    <m/>
    <m/>
    <m/>
    <m/>
    <m/>
    <m/>
    <m/>
    <m/>
    <m/>
    <m/>
    <m/>
    <m/>
    <m/>
    <m/>
    <n v="1089917"/>
    <n v="87845"/>
    <n v="70.39"/>
    <n v="10479.969999999999"/>
  </r>
  <r>
    <x v="124"/>
    <x v="124"/>
    <x v="5"/>
    <x v="1"/>
    <x v="28"/>
    <x v="8434"/>
    <n v="495"/>
    <n v="3.44"/>
    <n v="68.75"/>
    <n v="767.25"/>
    <n v="0"/>
    <m/>
    <m/>
    <m/>
    <m/>
    <m/>
    <m/>
    <m/>
    <m/>
    <m/>
    <m/>
    <m/>
    <m/>
    <m/>
    <m/>
    <n v="40320"/>
    <n v="6859"/>
    <n v="47.63"/>
    <n v="3360"/>
  </r>
  <r>
    <x v="66"/>
    <x v="66"/>
    <x v="4"/>
    <x v="4"/>
    <x v="133"/>
    <x v="8435"/>
    <n v="179417"/>
    <n v="84.47"/>
    <n v="5335.46"/>
    <n v="878269.68"/>
    <n v="74906.89"/>
    <n v="101826"/>
    <n v="47.94"/>
    <n v="423.2"/>
    <n v="903324.62"/>
    <m/>
    <m/>
    <m/>
    <m/>
    <m/>
    <m/>
    <m/>
    <m/>
    <m/>
    <m/>
    <n v="12119"/>
    <n v="173567"/>
    <n v="81.72"/>
    <n v="68.47"/>
  </r>
  <r>
    <x v="25"/>
    <x v="25"/>
    <x v="2"/>
    <x v="14"/>
    <x v="17"/>
    <x v="8436"/>
    <n v="58894"/>
    <n v="98.16"/>
    <n v="8236"/>
    <n v="382974"/>
    <n v="0"/>
    <m/>
    <m/>
    <m/>
    <m/>
    <m/>
    <m/>
    <m/>
    <m/>
    <m/>
    <m/>
    <m/>
    <m/>
    <m/>
    <m/>
    <n v="1880"/>
    <n v="15056"/>
    <n v="25.09"/>
    <n v="37.6"/>
  </r>
  <r>
    <x v="81"/>
    <x v="81"/>
    <x v="6"/>
    <x v="0"/>
    <x v="42"/>
    <x v="8437"/>
    <n v="18715"/>
    <n v="51.99"/>
    <n v="3660.17"/>
    <n v="102118.65"/>
    <n v="7432.59"/>
    <n v="10752"/>
    <n v="29.87"/>
    <n v="247.75"/>
    <n v="89631.83"/>
    <m/>
    <m/>
    <m/>
    <m/>
    <m/>
    <m/>
    <m/>
    <m/>
    <m/>
    <m/>
    <n v="95"/>
    <n v="5907"/>
    <n v="16.41"/>
    <n v="3.17"/>
  </r>
  <r>
    <x v="45"/>
    <x v="45"/>
    <x v="4"/>
    <x v="6"/>
    <x v="53"/>
    <x v="4"/>
    <m/>
    <m/>
    <m/>
    <m/>
    <n v="0"/>
    <m/>
    <m/>
    <m/>
    <m/>
    <m/>
    <m/>
    <m/>
    <m/>
    <m/>
    <m/>
    <m/>
    <m/>
    <m/>
    <m/>
    <n v="1100.23"/>
    <n v="8211"/>
    <n v="52.63"/>
    <n v="84.63"/>
  </r>
  <r>
    <x v="21"/>
    <x v="21"/>
    <x v="2"/>
    <x v="12"/>
    <x v="12"/>
    <x v="4"/>
    <m/>
    <m/>
    <m/>
    <m/>
    <n v="0"/>
    <m/>
    <m/>
    <m/>
    <m/>
    <m/>
    <m/>
    <m/>
    <m/>
    <m/>
    <m/>
    <m/>
    <m/>
    <m/>
    <m/>
    <n v="309.67"/>
    <n v="2816"/>
    <n v="16.760000000000002"/>
    <n v="22.12"/>
  </r>
  <r>
    <x v="20"/>
    <x v="20"/>
    <x v="8"/>
    <x v="3"/>
    <x v="11"/>
    <x v="8438"/>
    <n v="407"/>
    <n v="3.39"/>
    <n v="45.3"/>
    <n v="421.29"/>
    <n v="0"/>
    <n v="0"/>
    <n v="0"/>
    <n v="0"/>
    <n v="0"/>
    <m/>
    <m/>
    <m/>
    <m/>
    <m/>
    <m/>
    <m/>
    <m/>
    <m/>
    <m/>
    <n v="105000"/>
    <n v="7235"/>
    <n v="60.29"/>
    <n v="10500"/>
  </r>
  <r>
    <x v="3"/>
    <x v="3"/>
    <x v="6"/>
    <x v="1"/>
    <x v="6"/>
    <x v="8439"/>
    <n v="990"/>
    <n v="10.31"/>
    <n v="838.5"/>
    <n v="6238.44"/>
    <n v="79.53"/>
    <n v="121"/>
    <n v="1.26"/>
    <m/>
    <m/>
    <m/>
    <m/>
    <m/>
    <m/>
    <m/>
    <m/>
    <m/>
    <m/>
    <m/>
    <m/>
    <n v="110495"/>
    <n v="5426"/>
    <n v="56.52"/>
    <n v="13811.88"/>
  </r>
  <r>
    <x v="28"/>
    <x v="28"/>
    <x v="2"/>
    <x v="0"/>
    <x v="23"/>
    <x v="8440"/>
    <n v="35011"/>
    <n v="53.05"/>
    <n v="3845.98"/>
    <n v="196721.97"/>
    <n v="0"/>
    <m/>
    <m/>
    <m/>
    <m/>
    <m/>
    <m/>
    <m/>
    <m/>
    <m/>
    <m/>
    <m/>
    <m/>
    <m/>
    <m/>
    <n v="124230"/>
    <n v="18524"/>
    <n v="28.07"/>
    <n v="2258.73"/>
  </r>
  <r>
    <x v="165"/>
    <x v="165"/>
    <x v="12"/>
    <x v="2"/>
    <x v="30"/>
    <x v="1529"/>
    <n v="92237"/>
    <n v="160.13"/>
    <n v="14016.67"/>
    <n v="625704"/>
    <n v="0"/>
    <m/>
    <m/>
    <m/>
    <m/>
    <m/>
    <m/>
    <m/>
    <m/>
    <m/>
    <m/>
    <m/>
    <m/>
    <m/>
    <m/>
    <n v="816.79"/>
    <n v="9615"/>
    <n v="16.690000000000001"/>
    <n v="17.02"/>
  </r>
  <r>
    <x v="97"/>
    <x v="97"/>
    <x v="14"/>
    <x v="7"/>
    <x v="9"/>
    <x v="3320"/>
    <n v="55271"/>
    <n v="115.15"/>
    <n v="9369.5"/>
    <n v="348545.4"/>
    <n v="0"/>
    <m/>
    <m/>
    <m/>
    <m/>
    <m/>
    <m/>
    <m/>
    <m/>
    <m/>
    <m/>
    <m/>
    <m/>
    <m/>
    <m/>
    <n v="97617"/>
    <n v="13508"/>
    <n v="28.14"/>
    <n v="2440.4299999999998"/>
  </r>
  <r>
    <x v="20"/>
    <x v="20"/>
    <x v="15"/>
    <x v="5"/>
    <x v="31"/>
    <x v="8441"/>
    <n v="10762"/>
    <n v="44.84"/>
    <n v="3936"/>
    <n v="73209.600000000006"/>
    <n v="6840.93"/>
    <n v="9507"/>
    <n v="39.61"/>
    <n v="342.05"/>
    <n v="82496.84"/>
    <m/>
    <m/>
    <m/>
    <m/>
    <m/>
    <m/>
    <m/>
    <m/>
    <m/>
    <m/>
    <n v="64000"/>
    <n v="4410"/>
    <n v="18.38"/>
    <n v="3200"/>
  </r>
  <r>
    <x v="83"/>
    <x v="83"/>
    <x v="8"/>
    <x v="7"/>
    <x v="9"/>
    <x v="3057"/>
    <n v="60087"/>
    <n v="125.18"/>
    <n v="8912"/>
    <n v="331526.40000000002"/>
    <n v="1004.85"/>
    <n v="1415"/>
    <n v="2.95"/>
    <n v="25.12"/>
    <n v="12117.78"/>
    <m/>
    <m/>
    <m/>
    <m/>
    <m/>
    <m/>
    <m/>
    <m/>
    <m/>
    <m/>
    <n v="1367"/>
    <n v="14506"/>
    <n v="30.22"/>
    <n v="34.18"/>
  </r>
  <r>
    <x v="24"/>
    <x v="24"/>
    <x v="12"/>
    <x v="5"/>
    <x v="61"/>
    <x v="8442"/>
    <n v="35756"/>
    <n v="32.39"/>
    <n v="3280.87"/>
    <n v="280711.2"/>
    <n v="58148.4"/>
    <n v="73377"/>
    <n v="66.459999999999994"/>
    <n v="632.04999999999995"/>
    <n v="701229"/>
    <m/>
    <m/>
    <m/>
    <m/>
    <m/>
    <m/>
    <m/>
    <m/>
    <m/>
    <m/>
    <n v="5811"/>
    <n v="35367"/>
    <n v="32.04"/>
    <n v="63.16"/>
  </r>
  <r>
    <x v="109"/>
    <x v="109"/>
    <x v="1"/>
    <x v="5"/>
    <x v="98"/>
    <x v="6966"/>
    <n v="3825"/>
    <n v="17.71"/>
    <n v="1706.67"/>
    <n v="28569.599999999999"/>
    <n v="1542"/>
    <n v="2181"/>
    <n v="10.1"/>
    <m/>
    <m/>
    <n v="0"/>
    <n v="0"/>
    <n v="0"/>
    <n v="0"/>
    <n v="0"/>
    <n v="0"/>
    <n v="0"/>
    <n v="0"/>
    <n v="0"/>
    <n v="0"/>
    <n v="31000"/>
    <n v="497"/>
    <n v="2.2999999999999998"/>
    <n v="1722.22"/>
  </r>
  <r>
    <x v="111"/>
    <x v="111"/>
    <x v="4"/>
    <x v="1"/>
    <x v="28"/>
    <x v="864"/>
    <n v="91"/>
    <n v="0.63"/>
    <n v="33.92"/>
    <n v="378.51"/>
    <n v="0"/>
    <m/>
    <m/>
    <m/>
    <m/>
    <m/>
    <m/>
    <m/>
    <m/>
    <m/>
    <m/>
    <m/>
    <m/>
    <m/>
    <m/>
    <n v="275.81"/>
    <n v="4244"/>
    <n v="29.47"/>
    <n v="22.98"/>
  </r>
  <r>
    <x v="55"/>
    <x v="55"/>
    <x v="5"/>
    <x v="4"/>
    <x v="35"/>
    <x v="8443"/>
    <n v="20702"/>
    <n v="9.1300000000000008"/>
    <n v="423.75"/>
    <n v="74481.84"/>
    <n v="123877.79"/>
    <n v="108692"/>
    <n v="47.92"/>
    <n v="655.44"/>
    <n v="1493879.42"/>
    <m/>
    <m/>
    <m/>
    <m/>
    <m/>
    <m/>
    <m/>
    <m/>
    <m/>
    <m/>
    <n v="21500"/>
    <n v="422429"/>
    <n v="186.26"/>
    <n v="113.76"/>
  </r>
  <r>
    <x v="194"/>
    <x v="194"/>
    <x v="12"/>
    <x v="7"/>
    <x v="40"/>
    <x v="8444"/>
    <n v="101008"/>
    <n v="120.25"/>
    <n v="9796.2900000000009"/>
    <n v="637738.19999999995"/>
    <n v="0"/>
    <m/>
    <m/>
    <m/>
    <m/>
    <m/>
    <m/>
    <m/>
    <m/>
    <m/>
    <m/>
    <m/>
    <m/>
    <m/>
    <m/>
    <n v="231400"/>
    <n v="8089"/>
    <n v="9.6300000000000008"/>
    <n v="3305.71"/>
  </r>
  <r>
    <x v="57"/>
    <x v="57"/>
    <x v="4"/>
    <x v="7"/>
    <x v="9"/>
    <x v="3966"/>
    <n v="33892"/>
    <n v="70.61"/>
    <n v="5554.5"/>
    <n v="206627.4"/>
    <n v="0"/>
    <m/>
    <m/>
    <m/>
    <m/>
    <m/>
    <m/>
    <m/>
    <m/>
    <m/>
    <m/>
    <m/>
    <m/>
    <m/>
    <m/>
    <n v="695"/>
    <n v="14188"/>
    <n v="29.56"/>
    <n v="17.38"/>
  </r>
  <r>
    <x v="176"/>
    <x v="176"/>
    <x v="11"/>
    <x v="5"/>
    <x v="1"/>
    <x v="4"/>
    <m/>
    <m/>
    <m/>
    <m/>
    <n v="0"/>
    <m/>
    <m/>
    <m/>
    <m/>
    <m/>
    <m/>
    <m/>
    <m/>
    <m/>
    <m/>
    <m/>
    <m/>
    <m/>
    <m/>
    <n v="0"/>
    <m/>
    <m/>
    <n v="0"/>
  </r>
  <r>
    <x v="14"/>
    <x v="14"/>
    <x v="3"/>
    <x v="0"/>
    <x v="76"/>
    <x v="3330"/>
    <n v="34856"/>
    <n v="64.55"/>
    <n v="4234.67"/>
    <n v="177220.8"/>
    <n v="19782.740000000002"/>
    <n v="31089"/>
    <n v="57.57"/>
    <n v="439.62"/>
    <n v="238565.94"/>
    <m/>
    <m/>
    <m/>
    <m/>
    <m/>
    <m/>
    <m/>
    <m/>
    <m/>
    <m/>
    <n v="0"/>
    <n v="21825"/>
    <n v="40.42"/>
    <n v="0"/>
  </r>
  <r>
    <x v="158"/>
    <x v="158"/>
    <x v="2"/>
    <x v="2"/>
    <x v="31"/>
    <x v="8445"/>
    <n v="5811"/>
    <n v="24.21"/>
    <n v="1632.2"/>
    <n v="30358.92"/>
    <n v="9937"/>
    <n v="18227"/>
    <n v="75.95"/>
    <n v="496.85"/>
    <n v="119833.26"/>
    <m/>
    <m/>
    <m/>
    <m/>
    <m/>
    <m/>
    <m/>
    <m/>
    <m/>
    <m/>
    <n v="40358"/>
    <n v="3890"/>
    <n v="16.21"/>
    <n v="2017.9"/>
  </r>
  <r>
    <x v="167"/>
    <x v="167"/>
    <x v="7"/>
    <x v="2"/>
    <x v="30"/>
    <x v="4"/>
    <m/>
    <m/>
    <m/>
    <m/>
    <n v="3742.69"/>
    <n v="6356"/>
    <n v="11.03"/>
    <n v="77.97"/>
    <n v="45134.21"/>
    <m/>
    <m/>
    <m/>
    <m/>
    <m/>
    <m/>
    <m/>
    <m/>
    <m/>
    <m/>
    <n v="0"/>
    <m/>
    <m/>
    <n v="0"/>
  </r>
  <r>
    <x v="72"/>
    <x v="72"/>
    <x v="3"/>
    <x v="7"/>
    <x v="99"/>
    <x v="8446"/>
    <n v="191578"/>
    <n v="103.67"/>
    <n v="7774.17"/>
    <n v="1113416.46"/>
    <n v="16083.41"/>
    <n v="31722"/>
    <n v="17.170000000000002"/>
    <n v="104.44"/>
    <n v="193954.72"/>
    <m/>
    <m/>
    <m/>
    <m/>
    <m/>
    <m/>
    <m/>
    <m/>
    <m/>
    <m/>
    <n v="2099675"/>
    <n v="47882"/>
    <n v="25.91"/>
    <n v="13634.25"/>
  </r>
  <r>
    <x v="109"/>
    <x v="109"/>
    <x v="8"/>
    <x v="18"/>
    <x v="98"/>
    <x v="8447"/>
    <n v="520"/>
    <n v="2.41"/>
    <n v="124.39"/>
    <n v="2082.27"/>
    <n v="0"/>
    <m/>
    <m/>
    <m/>
    <m/>
    <m/>
    <m/>
    <m/>
    <m/>
    <m/>
    <m/>
    <m/>
    <m/>
    <m/>
    <m/>
    <n v="0"/>
    <m/>
    <m/>
    <n v="0"/>
  </r>
  <r>
    <x v="85"/>
    <x v="85"/>
    <x v="9"/>
    <x v="1"/>
    <x v="1"/>
    <x v="4"/>
    <n v="0"/>
    <n v="0"/>
    <m/>
    <m/>
    <n v="0"/>
    <n v="0"/>
    <n v="0"/>
    <m/>
    <m/>
    <m/>
    <m/>
    <m/>
    <m/>
    <m/>
    <m/>
    <m/>
    <m/>
    <m/>
    <m/>
    <n v="423"/>
    <n v="2969"/>
    <n v="41.24"/>
    <n v="70.5"/>
  </r>
  <r>
    <x v="107"/>
    <x v="107"/>
    <x v="3"/>
    <x v="2"/>
    <x v="21"/>
    <x v="8448"/>
    <n v="14061"/>
    <n v="48.82"/>
    <n v="3766.08"/>
    <n v="84058.98"/>
    <n v="5462"/>
    <n v="8637"/>
    <n v="29.99"/>
    <n v="227.58"/>
    <n v="65867.899999999994"/>
    <m/>
    <m/>
    <m/>
    <m/>
    <m/>
    <m/>
    <m/>
    <m/>
    <m/>
    <m/>
    <n v="1831.43"/>
    <n v="2532"/>
    <n v="8.7899999999999991"/>
    <n v="76.31"/>
  </r>
  <r>
    <x v="84"/>
    <x v="84"/>
    <x v="8"/>
    <x v="2"/>
    <x v="9"/>
    <x v="8449"/>
    <n v="36119"/>
    <n v="75.25"/>
    <n v="3650"/>
    <n v="135780"/>
    <n v="20049.47"/>
    <n v="21086"/>
    <n v="43.93"/>
    <m/>
    <m/>
    <m/>
    <m/>
    <m/>
    <m/>
    <m/>
    <n v="808"/>
    <n v="2082"/>
    <n v="4.34"/>
    <n v="20"/>
    <n v="18086.27"/>
    <n v="111800"/>
    <n v="6034"/>
    <n v="12.57"/>
    <n v="2795"/>
  </r>
  <r>
    <x v="225"/>
    <x v="225"/>
    <x v="5"/>
    <x v="2"/>
    <x v="29"/>
    <x v="8450"/>
    <n v="75345"/>
    <n v="120.75"/>
    <n v="10760"/>
    <n v="520353.6"/>
    <n v="0"/>
    <m/>
    <m/>
    <m/>
    <m/>
    <m/>
    <m/>
    <m/>
    <m/>
    <m/>
    <m/>
    <m/>
    <m/>
    <m/>
    <m/>
    <n v="1275.02"/>
    <n v="19153"/>
    <n v="30.69"/>
    <n v="24.52"/>
  </r>
  <r>
    <x v="54"/>
    <x v="54"/>
    <x v="6"/>
    <x v="0"/>
    <x v="34"/>
    <x v="8451"/>
    <n v="17492"/>
    <n v="41.65"/>
    <n v="2225.5100000000002"/>
    <n v="72440.490000000005"/>
    <n v="6678.67"/>
    <n v="9785"/>
    <n v="23.3"/>
    <n v="190.82"/>
    <n v="80540.100000000006"/>
    <m/>
    <m/>
    <m/>
    <m/>
    <m/>
    <m/>
    <m/>
    <m/>
    <m/>
    <m/>
    <n v="112000"/>
    <n v="4870"/>
    <n v="11.6"/>
    <n v="3200"/>
  </r>
  <r>
    <x v="20"/>
    <x v="20"/>
    <x v="1"/>
    <x v="18"/>
    <x v="6"/>
    <x v="4031"/>
    <n v="52"/>
    <n v="0.54"/>
    <n v="44.25"/>
    <n v="329.22"/>
    <n v="220"/>
    <n v="283"/>
    <n v="2.95"/>
    <n v="27.5"/>
    <n v="2653.05"/>
    <m/>
    <m/>
    <m/>
    <m/>
    <m/>
    <m/>
    <m/>
    <m/>
    <m/>
    <m/>
    <n v="11430"/>
    <n v="7503"/>
    <n v="78.16"/>
    <n v="1428.75"/>
  </r>
  <r>
    <x v="51"/>
    <x v="51"/>
    <x v="8"/>
    <x v="2"/>
    <x v="9"/>
    <x v="8452"/>
    <n v="82445"/>
    <n v="171.76"/>
    <n v="9511.43"/>
    <n v="353825.01"/>
    <n v="0"/>
    <m/>
    <m/>
    <m/>
    <m/>
    <m/>
    <m/>
    <m/>
    <m/>
    <m/>
    <m/>
    <m/>
    <m/>
    <m/>
    <m/>
    <n v="92000"/>
    <n v="8390"/>
    <n v="17.48"/>
    <n v="2300"/>
  </r>
  <r>
    <x v="1"/>
    <x v="1"/>
    <x v="13"/>
    <x v="1"/>
    <x v="1"/>
    <x v="4"/>
    <m/>
    <m/>
    <m/>
    <m/>
    <n v="0"/>
    <m/>
    <m/>
    <m/>
    <m/>
    <m/>
    <m/>
    <m/>
    <m/>
    <m/>
    <m/>
    <m/>
    <m/>
    <m/>
    <m/>
    <n v="50200"/>
    <n v="3016"/>
    <n v="41.89"/>
    <n v="8366.67"/>
  </r>
  <r>
    <x v="162"/>
    <x v="162"/>
    <x v="10"/>
    <x v="1"/>
    <x v="4"/>
    <x v="1460"/>
    <n v="365"/>
    <n v="4.3499999999999996"/>
    <n v="160.29"/>
    <n v="1043.46"/>
    <n v="0"/>
    <m/>
    <m/>
    <m/>
    <m/>
    <m/>
    <m/>
    <m/>
    <m/>
    <m/>
    <m/>
    <m/>
    <m/>
    <m/>
    <m/>
    <n v="505"/>
    <n v="2305"/>
    <n v="27.44"/>
    <n v="72.14"/>
  </r>
  <r>
    <x v="14"/>
    <x v="14"/>
    <x v="5"/>
    <x v="4"/>
    <x v="26"/>
    <x v="8453"/>
    <n v="14846"/>
    <n v="18.190000000000001"/>
    <n v="924.54"/>
    <n v="58468.17"/>
    <n v="49286.13"/>
    <n v="52846"/>
    <n v="64.760000000000005"/>
    <n v="724.8"/>
    <n v="594356.23"/>
    <m/>
    <m/>
    <m/>
    <m/>
    <m/>
    <m/>
    <m/>
    <m/>
    <m/>
    <m/>
    <n v="0"/>
    <n v="36244"/>
    <n v="44.42"/>
    <n v="0"/>
  </r>
  <r>
    <x v="43"/>
    <x v="43"/>
    <x v="5"/>
    <x v="1"/>
    <x v="16"/>
    <x v="8454"/>
    <n v="280"/>
    <n v="5.83"/>
    <n v="121.5"/>
    <n v="451.98"/>
    <n v="6.79"/>
    <n v="75"/>
    <n v="1.56"/>
    <n v="1.7"/>
    <n v="81.88"/>
    <m/>
    <m/>
    <m/>
    <m/>
    <m/>
    <m/>
    <m/>
    <m/>
    <m/>
    <m/>
    <n v="149.93"/>
    <n v="2425"/>
    <n v="50.52"/>
    <n v="37.479999999999997"/>
  </r>
  <r>
    <x v="91"/>
    <x v="91"/>
    <x v="8"/>
    <x v="3"/>
    <x v="7"/>
    <x v="8455"/>
    <n v="1054"/>
    <n v="43.92"/>
    <n v="3194.5"/>
    <n v="5941.77"/>
    <n v="2886.52"/>
    <n v="3824"/>
    <n v="159.33000000000001"/>
    <n v="1443.26"/>
    <n v="34809.39"/>
    <m/>
    <m/>
    <m/>
    <m/>
    <m/>
    <m/>
    <m/>
    <m/>
    <m/>
    <m/>
    <n v="0"/>
    <n v="88"/>
    <n v="3.67"/>
    <n v="0"/>
  </r>
  <r>
    <x v="52"/>
    <x v="52"/>
    <x v="4"/>
    <x v="5"/>
    <x v="77"/>
    <x v="8456"/>
    <n v="53641"/>
    <n v="39.909999999999997"/>
    <n v="2920.47"/>
    <n v="304196.49"/>
    <n v="34546.07"/>
    <n v="44357"/>
    <n v="33"/>
    <n v="308.45"/>
    <n v="416601.44"/>
    <m/>
    <m/>
    <m/>
    <m/>
    <m/>
    <m/>
    <m/>
    <m/>
    <m/>
    <m/>
    <n v="3201"/>
    <n v="26713"/>
    <n v="19.88"/>
    <n v="28.58"/>
  </r>
  <r>
    <x v="128"/>
    <x v="128"/>
    <x v="15"/>
    <x v="2"/>
    <x v="48"/>
    <x v="8457"/>
    <n v="49868"/>
    <n v="81.48"/>
    <n v="6484.71"/>
    <n v="307569.59999999998"/>
    <n v="3492"/>
    <n v="4659"/>
    <n v="7.61"/>
    <n v="68.47"/>
    <n v="42111.08"/>
    <m/>
    <m/>
    <m/>
    <m/>
    <m/>
    <m/>
    <m/>
    <m/>
    <m/>
    <m/>
    <n v="169.77"/>
    <n v="17275"/>
    <n v="28.23"/>
    <n v="3.33"/>
  </r>
  <r>
    <x v="38"/>
    <x v="38"/>
    <x v="1"/>
    <x v="6"/>
    <x v="7"/>
    <x v="8458"/>
    <n v="34"/>
    <n v="1.42"/>
    <n v="77.5"/>
    <n v="144.15"/>
    <n v="32.979999999999997"/>
    <n v="63"/>
    <n v="2.63"/>
    <n v="16.489999999999998"/>
    <n v="397.69"/>
    <m/>
    <m/>
    <m/>
    <m/>
    <m/>
    <m/>
    <m/>
    <m/>
    <m/>
    <m/>
    <n v="139"/>
    <n v="557"/>
    <n v="23.21"/>
    <n v="69.5"/>
  </r>
  <r>
    <x v="147"/>
    <x v="147"/>
    <x v="8"/>
    <x v="14"/>
    <x v="129"/>
    <x v="8459"/>
    <n v="247330"/>
    <n v="164.89"/>
    <n v="9503.99"/>
    <n v="1104839.07"/>
    <n v="9485.94"/>
    <n v="16206"/>
    <n v="10.8"/>
    <n v="75.89"/>
    <n v="114393.75"/>
    <m/>
    <m/>
    <m/>
    <m/>
    <m/>
    <m/>
    <m/>
    <m/>
    <m/>
    <m/>
    <n v="3371"/>
    <n v="35492"/>
    <n v="23.66"/>
    <n v="26.97"/>
  </r>
  <r>
    <x v="92"/>
    <x v="92"/>
    <x v="12"/>
    <x v="2"/>
    <x v="5"/>
    <x v="8460"/>
    <n v="86465"/>
    <n v="90.07"/>
    <n v="7593.39"/>
    <n v="564948.03"/>
    <n v="0"/>
    <m/>
    <m/>
    <m/>
    <m/>
    <m/>
    <m/>
    <m/>
    <m/>
    <m/>
    <m/>
    <m/>
    <m/>
    <m/>
    <m/>
    <n v="709.23"/>
    <n v="10335"/>
    <n v="10.77"/>
    <n v="8.8699999999999992"/>
  </r>
  <r>
    <x v="32"/>
    <x v="32"/>
    <x v="10"/>
    <x v="2"/>
    <x v="71"/>
    <x v="4"/>
    <n v="200"/>
    <n v="3.33"/>
    <m/>
    <m/>
    <n v="0"/>
    <m/>
    <m/>
    <m/>
    <m/>
    <m/>
    <m/>
    <m/>
    <m/>
    <m/>
    <m/>
    <m/>
    <m/>
    <m/>
    <m/>
    <n v="0"/>
    <m/>
    <m/>
    <n v="0"/>
  </r>
  <r>
    <x v="8"/>
    <x v="8"/>
    <x v="2"/>
    <x v="6"/>
    <x v="7"/>
    <x v="4"/>
    <m/>
    <m/>
    <m/>
    <m/>
    <n v="0"/>
    <m/>
    <m/>
    <m/>
    <m/>
    <m/>
    <m/>
    <m/>
    <m/>
    <m/>
    <m/>
    <m/>
    <m/>
    <m/>
    <m/>
    <n v="0"/>
    <m/>
    <m/>
    <n v="0"/>
  </r>
  <r>
    <x v="91"/>
    <x v="91"/>
    <x v="15"/>
    <x v="5"/>
    <x v="3"/>
    <x v="8461"/>
    <n v="90743"/>
    <n v="105.03"/>
    <n v="10250"/>
    <n v="686340"/>
    <n v="0"/>
    <m/>
    <m/>
    <m/>
    <m/>
    <m/>
    <m/>
    <m/>
    <m/>
    <m/>
    <m/>
    <m/>
    <m/>
    <m/>
    <m/>
    <n v="126800"/>
    <n v="5756"/>
    <n v="6.66"/>
    <n v="1761.11"/>
  </r>
  <r>
    <x v="76"/>
    <x v="76"/>
    <x v="12"/>
    <x v="0"/>
    <x v="9"/>
    <x v="8462"/>
    <n v="29110"/>
    <n v="60.65"/>
    <n v="3975.3"/>
    <n v="147881.16"/>
    <n v="18163.919999999998"/>
    <n v="20898"/>
    <n v="43.54"/>
    <n v="454.1"/>
    <n v="219044.14"/>
    <m/>
    <m/>
    <m/>
    <m/>
    <m/>
    <m/>
    <m/>
    <m/>
    <m/>
    <m/>
    <n v="126281"/>
    <n v="6128"/>
    <n v="12.77"/>
    <n v="3157.03"/>
  </r>
  <r>
    <x v="65"/>
    <x v="65"/>
    <x v="3"/>
    <x v="2"/>
    <x v="30"/>
    <x v="8463"/>
    <n v="30707"/>
    <n v="53.31"/>
    <n v="2392.02"/>
    <n v="106779.81"/>
    <n v="11446.73"/>
    <n v="24262"/>
    <n v="42.12"/>
    <n v="238.47"/>
    <n v="138039.57"/>
    <m/>
    <m/>
    <m/>
    <m/>
    <m/>
    <m/>
    <m/>
    <m/>
    <m/>
    <m/>
    <n v="2622"/>
    <n v="7609"/>
    <n v="13.21"/>
    <n v="54.63"/>
  </r>
  <r>
    <x v="171"/>
    <x v="171"/>
    <x v="3"/>
    <x v="1"/>
    <x v="83"/>
    <x v="8464"/>
    <n v="1082"/>
    <n v="8.1999999999999993"/>
    <n v="468.82"/>
    <n v="4796.01"/>
    <n v="0"/>
    <m/>
    <m/>
    <m/>
    <m/>
    <m/>
    <m/>
    <m/>
    <m/>
    <m/>
    <m/>
    <m/>
    <m/>
    <m/>
    <m/>
    <n v="356.58"/>
    <n v="1661"/>
    <n v="12.58"/>
    <n v="32.42"/>
  </r>
  <r>
    <x v="215"/>
    <x v="215"/>
    <x v="14"/>
    <x v="2"/>
    <x v="12"/>
    <x v="8465"/>
    <n v="15546"/>
    <n v="92.54"/>
    <n v="6228.57"/>
    <n v="81096"/>
    <n v="0"/>
    <m/>
    <m/>
    <m/>
    <m/>
    <m/>
    <m/>
    <m/>
    <m/>
    <m/>
    <n v="7000"/>
    <n v="23107"/>
    <n v="137.54"/>
    <n v="500"/>
    <n v="156688"/>
    <n v="503.94"/>
    <n v="4375"/>
    <n v="26.04"/>
    <n v="36"/>
  </r>
  <r>
    <x v="29"/>
    <x v="29"/>
    <x v="6"/>
    <x v="7"/>
    <x v="40"/>
    <x v="8466"/>
    <n v="43686"/>
    <n v="52.01"/>
    <n v="3379.06"/>
    <n v="219976.62"/>
    <n v="1790.49"/>
    <n v="25269"/>
    <n v="30.08"/>
    <m/>
    <m/>
    <m/>
    <m/>
    <m/>
    <m/>
    <m/>
    <m/>
    <m/>
    <m/>
    <m/>
    <m/>
    <n v="1815"/>
    <n v="17445"/>
    <n v="20.77"/>
    <n v="25.93"/>
  </r>
  <r>
    <x v="168"/>
    <x v="168"/>
    <x v="6"/>
    <x v="1"/>
    <x v="21"/>
    <x v="8467"/>
    <n v="2105"/>
    <n v="7.31"/>
    <n v="369.08"/>
    <n v="8237.94"/>
    <n v="228"/>
    <n v="1322"/>
    <n v="4.59"/>
    <m/>
    <m/>
    <m/>
    <m/>
    <m/>
    <m/>
    <m/>
    <m/>
    <m/>
    <m/>
    <m/>
    <m/>
    <n v="2420.73"/>
    <n v="15308"/>
    <n v="53.15"/>
    <n v="100.86"/>
  </r>
  <r>
    <x v="85"/>
    <x v="85"/>
    <x v="11"/>
    <x v="19"/>
    <x v="67"/>
    <x v="8468"/>
    <n v="101239"/>
    <n v="100.44"/>
    <n v="7024.43"/>
    <n v="548748.36"/>
    <n v="66702.23"/>
    <n v="58471"/>
    <n v="58.01"/>
    <n v="794.07"/>
    <n v="804382.21"/>
    <m/>
    <m/>
    <m/>
    <m/>
    <m/>
    <m/>
    <m/>
    <m/>
    <m/>
    <m/>
    <n v="1957"/>
    <n v="58443"/>
    <n v="57.98"/>
    <n v="23.3"/>
  </r>
  <r>
    <x v="104"/>
    <x v="104"/>
    <x v="0"/>
    <x v="2"/>
    <x v="54"/>
    <x v="8469"/>
    <n v="21040"/>
    <n v="60.46"/>
    <n v="4869.66"/>
    <n v="131334.6"/>
    <n v="0"/>
    <n v="0"/>
    <n v="0"/>
    <m/>
    <m/>
    <m/>
    <m/>
    <m/>
    <m/>
    <m/>
    <n v="6813"/>
    <n v="20505"/>
    <n v="58.92"/>
    <n v="234"/>
    <n v="152502.19"/>
    <n v="116590"/>
    <n v="16329"/>
    <n v="46.92"/>
    <n v="4020.34"/>
  </r>
  <r>
    <x v="73"/>
    <x v="73"/>
    <x v="5"/>
    <x v="5"/>
    <x v="26"/>
    <x v="8470"/>
    <n v="31491"/>
    <n v="38.590000000000003"/>
    <n v="3642.94"/>
    <n v="230379.6"/>
    <n v="25708.05"/>
    <n v="27864"/>
    <n v="34.15"/>
    <n v="378.06"/>
    <n v="310021.09000000003"/>
    <m/>
    <m/>
    <m/>
    <m/>
    <m/>
    <m/>
    <m/>
    <m/>
    <m/>
    <m/>
    <n v="3218"/>
    <n v="32655"/>
    <n v="40.020000000000003"/>
    <n v="47.32"/>
  </r>
  <r>
    <x v="17"/>
    <x v="17"/>
    <x v="4"/>
    <x v="7"/>
    <x v="64"/>
    <x v="8471"/>
    <n v="8476"/>
    <n v="9.42"/>
    <n v="1789.6"/>
    <n v="124824.6"/>
    <n v="15314.26"/>
    <n v="19699"/>
    <n v="21.89"/>
    <n v="204.19"/>
    <n v="184679.23"/>
    <m/>
    <m/>
    <m/>
    <m/>
    <m/>
    <m/>
    <m/>
    <m/>
    <m/>
    <m/>
    <n v="373250"/>
    <n v="80659"/>
    <n v="89.62"/>
    <n v="4976.67"/>
  </r>
  <r>
    <x v="6"/>
    <x v="6"/>
    <x v="2"/>
    <x v="11"/>
    <x v="20"/>
    <x v="8472"/>
    <n v="11876"/>
    <n v="16.489999999999998"/>
    <n v="957.88"/>
    <n v="53449.89"/>
    <n v="8383.1200000000008"/>
    <n v="14307"/>
    <n v="19.87"/>
    <m/>
    <m/>
    <m/>
    <m/>
    <m/>
    <m/>
    <m/>
    <n v="38758"/>
    <n v="78795"/>
    <n v="109.44"/>
    <n v="645"/>
    <n v="867559.07"/>
    <n v="829376"/>
    <n v="90901"/>
    <n v="126.25"/>
    <n v="13822.93"/>
  </r>
  <r>
    <x v="33"/>
    <x v="33"/>
    <x v="4"/>
    <x v="12"/>
    <x v="6"/>
    <x v="4"/>
    <m/>
    <m/>
    <m/>
    <m/>
    <n v="0"/>
    <m/>
    <m/>
    <m/>
    <m/>
    <m/>
    <m/>
    <m/>
    <m/>
    <m/>
    <m/>
    <m/>
    <m/>
    <m/>
    <m/>
    <n v="0"/>
    <m/>
    <m/>
    <n v="0"/>
  </r>
  <r>
    <x v="56"/>
    <x v="56"/>
    <x v="4"/>
    <x v="16"/>
    <x v="117"/>
    <x v="8473"/>
    <n v="41235"/>
    <n v="58.24"/>
    <n v="3785.76"/>
    <n v="207724.79999999999"/>
    <n v="10158.1"/>
    <n v="13808"/>
    <n v="19.5"/>
    <n v="172.17"/>
    <n v="122499.56"/>
    <m/>
    <m/>
    <m/>
    <m/>
    <m/>
    <m/>
    <m/>
    <m/>
    <m/>
    <m/>
    <n v="23512"/>
    <n v="16505"/>
    <n v="23.31"/>
    <n v="398.51"/>
  </r>
  <r>
    <x v="158"/>
    <x v="158"/>
    <x v="10"/>
    <x v="4"/>
    <x v="21"/>
    <x v="8474"/>
    <n v="987"/>
    <n v="3.43"/>
    <n v="247.17"/>
    <n v="5516.76"/>
    <n v="1308.3399999999999"/>
    <n v="2160"/>
    <n v="7.5"/>
    <n v="54.51"/>
    <n v="15777.71"/>
    <m/>
    <m/>
    <m/>
    <m/>
    <m/>
    <m/>
    <m/>
    <m/>
    <m/>
    <m/>
    <n v="149996"/>
    <n v="12250"/>
    <n v="42.53"/>
    <n v="6249.83"/>
  </r>
  <r>
    <x v="9"/>
    <x v="9"/>
    <x v="11"/>
    <x v="4"/>
    <x v="8"/>
    <x v="8475"/>
    <n v="4359"/>
    <n v="1.69"/>
    <n v="96.08"/>
    <n v="19211.009999999998"/>
    <n v="125155"/>
    <n v="145323"/>
    <n v="56.33"/>
    <n v="582.12"/>
    <n v="1509281.69"/>
    <m/>
    <m/>
    <m/>
    <m/>
    <m/>
    <m/>
    <m/>
    <m/>
    <m/>
    <m/>
    <n v="12183.32"/>
    <n v="39357"/>
    <n v="15.25"/>
    <n v="56.67"/>
  </r>
  <r>
    <x v="44"/>
    <x v="44"/>
    <x v="2"/>
    <x v="7"/>
    <x v="63"/>
    <x v="8476"/>
    <n v="199287"/>
    <n v="83.88"/>
    <n v="9199.68"/>
    <n v="1694028.48"/>
    <n v="15560.62"/>
    <n v="27922"/>
    <n v="11.75"/>
    <m/>
    <m/>
    <m/>
    <m/>
    <m/>
    <m/>
    <m/>
    <m/>
    <m/>
    <m/>
    <m/>
    <m/>
    <n v="7885"/>
    <n v="52908"/>
    <n v="22.27"/>
    <n v="39.82"/>
  </r>
  <r>
    <x v="91"/>
    <x v="91"/>
    <x v="9"/>
    <x v="3"/>
    <x v="7"/>
    <x v="8477"/>
    <n v="1912"/>
    <n v="79.67"/>
    <n v="6076.5"/>
    <n v="11302.29"/>
    <n v="2363.7199999999998"/>
    <n v="3779"/>
    <n v="157.46"/>
    <n v="1181.8599999999999"/>
    <n v="28504.86"/>
    <m/>
    <m/>
    <m/>
    <m/>
    <m/>
    <m/>
    <m/>
    <m/>
    <m/>
    <m/>
    <n v="7900"/>
    <n v="279"/>
    <n v="11.63"/>
    <n v="3950"/>
  </r>
  <r>
    <x v="161"/>
    <x v="161"/>
    <x v="13"/>
    <x v="2"/>
    <x v="52"/>
    <x v="8478"/>
    <n v="19931"/>
    <n v="42.59"/>
    <n v="2479.9"/>
    <n v="89945.88"/>
    <n v="24846.75"/>
    <n v="29909"/>
    <n v="63.91"/>
    <n v="637.1"/>
    <n v="299634.42"/>
    <m/>
    <m/>
    <m/>
    <m/>
    <m/>
    <m/>
    <m/>
    <m/>
    <m/>
    <m/>
    <n v="745"/>
    <n v="8405"/>
    <n v="17.96"/>
    <n v="19.100000000000001"/>
  </r>
  <r>
    <x v="138"/>
    <x v="138"/>
    <x v="10"/>
    <x v="12"/>
    <x v="6"/>
    <x v="4"/>
    <m/>
    <m/>
    <m/>
    <m/>
    <n v="0"/>
    <m/>
    <m/>
    <m/>
    <m/>
    <m/>
    <m/>
    <m/>
    <m/>
    <m/>
    <m/>
    <m/>
    <m/>
    <m/>
    <m/>
    <n v="0"/>
    <m/>
    <m/>
    <n v="0"/>
  </r>
  <r>
    <x v="171"/>
    <x v="171"/>
    <x v="14"/>
    <x v="1"/>
    <x v="83"/>
    <x v="8479"/>
    <n v="312"/>
    <n v="2.36"/>
    <n v="109.27"/>
    <n v="1117.8599999999999"/>
    <n v="0"/>
    <m/>
    <m/>
    <m/>
    <m/>
    <m/>
    <m/>
    <m/>
    <m/>
    <m/>
    <n v="205"/>
    <n v="824"/>
    <n v="6.24"/>
    <n v="18"/>
    <n v="4588.72"/>
    <n v="423.66"/>
    <n v="2547"/>
    <n v="19.3"/>
    <n v="38.51"/>
  </r>
  <r>
    <x v="136"/>
    <x v="136"/>
    <x v="2"/>
    <x v="2"/>
    <x v="17"/>
    <x v="8480"/>
    <n v="22128"/>
    <n v="36.880000000000003"/>
    <n v="2430.1799999999998"/>
    <n v="113003.37"/>
    <n v="2506.3000000000002"/>
    <n v="55231"/>
    <n v="92.05"/>
    <n v="50.13"/>
    <n v="30224.28"/>
    <m/>
    <m/>
    <m/>
    <m/>
    <m/>
    <m/>
    <m/>
    <m/>
    <m/>
    <m/>
    <n v="98600"/>
    <n v="5413"/>
    <n v="9.02"/>
    <n v="1972"/>
  </r>
  <r>
    <x v="80"/>
    <x v="80"/>
    <x v="6"/>
    <x v="6"/>
    <x v="16"/>
    <x v="4"/>
    <m/>
    <m/>
    <m/>
    <m/>
    <n v="0"/>
    <m/>
    <m/>
    <m/>
    <m/>
    <m/>
    <m/>
    <m/>
    <m/>
    <m/>
    <m/>
    <m/>
    <m/>
    <m/>
    <m/>
    <n v="29200"/>
    <n v="2934"/>
    <n v="61.13"/>
    <n v="7300"/>
  </r>
  <r>
    <x v="6"/>
    <x v="6"/>
    <x v="8"/>
    <x v="1"/>
    <x v="11"/>
    <x v="4"/>
    <m/>
    <m/>
    <m/>
    <m/>
    <n v="10058.200000000001"/>
    <n v="9085"/>
    <n v="75.709999999999994"/>
    <m/>
    <m/>
    <m/>
    <m/>
    <m/>
    <m/>
    <m/>
    <m/>
    <m/>
    <m/>
    <m/>
    <m/>
    <n v="82565"/>
    <n v="11378"/>
    <n v="94.82"/>
    <n v="8256.5"/>
  </r>
  <r>
    <x v="133"/>
    <x v="133"/>
    <x v="9"/>
    <x v="1"/>
    <x v="6"/>
    <x v="8481"/>
    <n v="654"/>
    <n v="6.81"/>
    <n v="406.75"/>
    <n v="3026.22"/>
    <n v="3.88"/>
    <n v="136"/>
    <n v="1.42"/>
    <m/>
    <m/>
    <m/>
    <m/>
    <m/>
    <m/>
    <m/>
    <n v="3885"/>
    <n v="11870"/>
    <n v="123.65"/>
    <n v="485"/>
    <n v="86961.84"/>
    <n v="55.88"/>
    <n v="6403"/>
    <n v="66.7"/>
    <n v="6.98"/>
  </r>
  <r>
    <x v="36"/>
    <x v="36"/>
    <x v="12"/>
    <x v="1"/>
    <x v="6"/>
    <x v="4"/>
    <m/>
    <m/>
    <m/>
    <m/>
    <n v="0"/>
    <m/>
    <m/>
    <m/>
    <m/>
    <m/>
    <m/>
    <m/>
    <m/>
    <m/>
    <m/>
    <m/>
    <m/>
    <m/>
    <m/>
    <n v="204.48"/>
    <n v="7570"/>
    <n v="78.849999999999994"/>
    <n v="25.56"/>
  </r>
  <r>
    <x v="81"/>
    <x v="81"/>
    <x v="12"/>
    <x v="12"/>
    <x v="7"/>
    <x v="8482"/>
    <n v="4757"/>
    <n v="198.21"/>
    <n v="12462.5"/>
    <n v="23180.25"/>
    <n v="0"/>
    <m/>
    <m/>
    <m/>
    <m/>
    <m/>
    <m/>
    <m/>
    <m/>
    <m/>
    <n v="2278"/>
    <n v="7130"/>
    <n v="297.08"/>
    <n v="1139"/>
    <n v="50990.75"/>
    <n v="68"/>
    <n v="728"/>
    <n v="30.33"/>
    <n v="34"/>
  </r>
  <r>
    <x v="129"/>
    <x v="129"/>
    <x v="8"/>
    <x v="7"/>
    <x v="17"/>
    <x v="8483"/>
    <n v="22200"/>
    <n v="37"/>
    <n v="3303.54"/>
    <n v="153614.60999999999"/>
    <n v="24643"/>
    <n v="34140"/>
    <n v="56.9"/>
    <n v="492.86"/>
    <n v="297177.33"/>
    <m/>
    <m/>
    <m/>
    <m/>
    <m/>
    <m/>
    <m/>
    <m/>
    <m/>
    <m/>
    <n v="5265"/>
    <n v="13575"/>
    <n v="22.63"/>
    <n v="105.3"/>
  </r>
  <r>
    <x v="225"/>
    <x v="225"/>
    <x v="12"/>
    <x v="2"/>
    <x v="29"/>
    <x v="8484"/>
    <n v="83398"/>
    <n v="133.65"/>
    <n v="11966.54"/>
    <n v="578701.80000000005"/>
    <n v="0"/>
    <m/>
    <m/>
    <m/>
    <m/>
    <m/>
    <m/>
    <m/>
    <m/>
    <m/>
    <m/>
    <m/>
    <m/>
    <m/>
    <m/>
    <n v="1276.6500000000001"/>
    <n v="11958"/>
    <n v="19.16"/>
    <n v="24.55"/>
  </r>
  <r>
    <x v="91"/>
    <x v="91"/>
    <x v="2"/>
    <x v="5"/>
    <x v="3"/>
    <x v="8485"/>
    <n v="67302"/>
    <n v="77.900000000000006"/>
    <n v="9796"/>
    <n v="655940.16"/>
    <n v="0"/>
    <m/>
    <m/>
    <m/>
    <m/>
    <m/>
    <m/>
    <m/>
    <m/>
    <m/>
    <m/>
    <m/>
    <m/>
    <m/>
    <m/>
    <n v="126800"/>
    <n v="4003"/>
    <n v="4.63"/>
    <n v="1761.11"/>
  </r>
  <r>
    <x v="32"/>
    <x v="32"/>
    <x v="11"/>
    <x v="2"/>
    <x v="71"/>
    <x v="4"/>
    <n v="454"/>
    <n v="7.57"/>
    <m/>
    <m/>
    <n v="0"/>
    <m/>
    <m/>
    <m/>
    <m/>
    <m/>
    <m/>
    <m/>
    <m/>
    <m/>
    <m/>
    <m/>
    <m/>
    <m/>
    <m/>
    <n v="0"/>
    <m/>
    <m/>
    <n v="0"/>
  </r>
  <r>
    <x v="73"/>
    <x v="73"/>
    <x v="10"/>
    <x v="0"/>
    <x v="61"/>
    <x v="8486"/>
    <n v="61591"/>
    <n v="55.79"/>
    <n v="8942.61"/>
    <n v="765129.6"/>
    <n v="0"/>
    <m/>
    <m/>
    <m/>
    <m/>
    <m/>
    <m/>
    <m/>
    <m/>
    <m/>
    <m/>
    <m/>
    <m/>
    <m/>
    <m/>
    <n v="425160"/>
    <n v="16827"/>
    <n v="15.24"/>
    <n v="4621.3"/>
  </r>
  <r>
    <x v="77"/>
    <x v="77"/>
    <x v="12"/>
    <x v="3"/>
    <x v="28"/>
    <x v="4"/>
    <m/>
    <m/>
    <m/>
    <m/>
    <n v="0"/>
    <m/>
    <m/>
    <m/>
    <m/>
    <m/>
    <m/>
    <m/>
    <m/>
    <m/>
    <m/>
    <m/>
    <m/>
    <m/>
    <m/>
    <n v="748.61"/>
    <n v="7290"/>
    <n v="50.63"/>
    <n v="62.38"/>
  </r>
  <r>
    <x v="226"/>
    <x v="226"/>
    <x v="1"/>
    <x v="1"/>
    <x v="1"/>
    <x v="4"/>
    <m/>
    <m/>
    <m/>
    <m/>
    <n v="0"/>
    <m/>
    <m/>
    <m/>
    <m/>
    <m/>
    <m/>
    <m/>
    <m/>
    <m/>
    <m/>
    <m/>
    <m/>
    <m/>
    <m/>
    <n v="0"/>
    <m/>
    <m/>
    <n v="0"/>
  </r>
  <r>
    <x v="3"/>
    <x v="3"/>
    <x v="13"/>
    <x v="4"/>
    <x v="20"/>
    <x v="8487"/>
    <n v="10214"/>
    <n v="14.19"/>
    <n v="746.28"/>
    <n v="41642.61"/>
    <n v="152.28"/>
    <n v="502"/>
    <n v="0.7"/>
    <n v="2.54"/>
    <n v="1836.38"/>
    <m/>
    <m/>
    <m/>
    <m/>
    <m/>
    <m/>
    <m/>
    <m/>
    <m/>
    <m/>
    <n v="726134"/>
    <n v="49544"/>
    <n v="68.81"/>
    <n v="12102.23"/>
  </r>
  <r>
    <x v="23"/>
    <x v="23"/>
    <x v="9"/>
    <x v="1"/>
    <x v="34"/>
    <x v="8488"/>
    <n v="7489"/>
    <n v="17.829999999999998"/>
    <n v="1180.97"/>
    <n v="38440.620000000003"/>
    <n v="9302.6200000000008"/>
    <n v="15401"/>
    <n v="36.67"/>
    <n v="265.79000000000002"/>
    <n v="112183.07"/>
    <m/>
    <m/>
    <m/>
    <m/>
    <m/>
    <m/>
    <m/>
    <m/>
    <m/>
    <m/>
    <n v="4848"/>
    <n v="43605"/>
    <n v="103.82"/>
    <n v="138.51"/>
  </r>
  <r>
    <x v="159"/>
    <x v="159"/>
    <x v="0"/>
    <x v="2"/>
    <x v="136"/>
    <x v="8489"/>
    <n v="141227"/>
    <n v="120.09"/>
    <n v="10530.08"/>
    <n v="959711.64"/>
    <n v="0"/>
    <m/>
    <m/>
    <m/>
    <m/>
    <m/>
    <m/>
    <m/>
    <m/>
    <m/>
    <m/>
    <m/>
    <m/>
    <m/>
    <m/>
    <n v="312.5"/>
    <n v="46606"/>
    <n v="39.630000000000003"/>
    <n v="3.19"/>
  </r>
  <r>
    <x v="104"/>
    <x v="104"/>
    <x v="6"/>
    <x v="4"/>
    <x v="12"/>
    <x v="4"/>
    <m/>
    <m/>
    <m/>
    <m/>
    <n v="0"/>
    <m/>
    <m/>
    <m/>
    <m/>
    <m/>
    <m/>
    <m/>
    <m/>
    <m/>
    <m/>
    <m/>
    <m/>
    <m/>
    <m/>
    <n v="94715"/>
    <n v="11619"/>
    <n v="69.16"/>
    <n v="6765.36"/>
  </r>
  <r>
    <x v="21"/>
    <x v="21"/>
    <x v="3"/>
    <x v="0"/>
    <x v="77"/>
    <x v="8490"/>
    <n v="159175"/>
    <n v="118.43"/>
    <n v="10344.370000000001"/>
    <n v="1077469.17"/>
    <n v="0"/>
    <m/>
    <m/>
    <m/>
    <m/>
    <m/>
    <m/>
    <m/>
    <m/>
    <m/>
    <m/>
    <m/>
    <m/>
    <m/>
    <m/>
    <n v="3439.61"/>
    <n v="36798"/>
    <n v="27.38"/>
    <n v="30.71"/>
  </r>
  <r>
    <x v="46"/>
    <x v="46"/>
    <x v="0"/>
    <x v="4"/>
    <x v="3"/>
    <x v="8491"/>
    <n v="4408"/>
    <n v="5.0999999999999996"/>
    <n v="171.49"/>
    <n v="11482.71"/>
    <n v="0"/>
    <n v="5675"/>
    <n v="6.57"/>
    <m/>
    <m/>
    <m/>
    <m/>
    <m/>
    <m/>
    <m/>
    <m/>
    <m/>
    <m/>
    <m/>
    <m/>
    <n v="0"/>
    <n v="27462"/>
    <n v="31.78"/>
    <n v="0"/>
  </r>
  <r>
    <x v="145"/>
    <x v="145"/>
    <x v="5"/>
    <x v="7"/>
    <x v="22"/>
    <x v="8492"/>
    <n v="16112"/>
    <n v="53.71"/>
    <n v="3230.48"/>
    <n v="75108.66"/>
    <n v="8379.24"/>
    <n v="5278"/>
    <n v="17.59"/>
    <n v="335.17"/>
    <n v="101047.81"/>
    <m/>
    <m/>
    <m/>
    <m/>
    <m/>
    <m/>
    <m/>
    <m/>
    <m/>
    <m/>
    <n v="34.49"/>
    <n v="3093"/>
    <n v="10.31"/>
    <n v="1.38"/>
  </r>
  <r>
    <x v="37"/>
    <x v="37"/>
    <x v="9"/>
    <x v="7"/>
    <x v="108"/>
    <x v="8493"/>
    <n v="13761"/>
    <n v="49.86"/>
    <n v="4073.04"/>
    <n v="87122.4"/>
    <n v="16664.400000000001"/>
    <n v="9197"/>
    <n v="33.32"/>
    <n v="724.54"/>
    <n v="200961.04"/>
    <m/>
    <m/>
    <m/>
    <m/>
    <m/>
    <m/>
    <m/>
    <m/>
    <m/>
    <m/>
    <n v="15620.09"/>
    <n v="2852"/>
    <n v="10.33"/>
    <n v="679.13"/>
  </r>
  <r>
    <x v="27"/>
    <x v="27"/>
    <x v="2"/>
    <x v="7"/>
    <x v="42"/>
    <x v="8494"/>
    <n v="6254"/>
    <n v="17.37"/>
    <n v="1338.73"/>
    <n v="37350.660000000003"/>
    <n v="3689"/>
    <n v="4990"/>
    <n v="13.86"/>
    <m/>
    <m/>
    <m/>
    <m/>
    <m/>
    <m/>
    <m/>
    <m/>
    <m/>
    <m/>
    <m/>
    <m/>
    <n v="0.82"/>
    <n v="1448"/>
    <n v="4.0199999999999996"/>
    <n v="0.03"/>
  </r>
  <r>
    <x v="28"/>
    <x v="28"/>
    <x v="13"/>
    <x v="5"/>
    <x v="89"/>
    <x v="8495"/>
    <n v="107938"/>
    <n v="83.29"/>
    <n v="5514.44"/>
    <n v="553870.80000000005"/>
    <n v="11425.8"/>
    <n v="11977"/>
    <n v="9.24"/>
    <n v="105.79"/>
    <n v="137787.15"/>
    <m/>
    <m/>
    <m/>
    <m/>
    <m/>
    <m/>
    <m/>
    <m/>
    <m/>
    <m/>
    <n v="213400"/>
    <n v="19542"/>
    <n v="15.08"/>
    <n v="1975.93"/>
  </r>
  <r>
    <x v="57"/>
    <x v="57"/>
    <x v="4"/>
    <x v="12"/>
    <x v="6"/>
    <x v="0"/>
    <n v="0"/>
    <n v="0"/>
    <n v="0"/>
    <n v="0"/>
    <n v="0"/>
    <n v="0"/>
    <n v="0"/>
    <m/>
    <m/>
    <m/>
    <m/>
    <m/>
    <m/>
    <m/>
    <m/>
    <m/>
    <m/>
    <m/>
    <m/>
    <n v="0"/>
    <n v="0"/>
    <n v="0"/>
    <n v="0"/>
  </r>
  <r>
    <x v="86"/>
    <x v="86"/>
    <x v="10"/>
    <x v="2"/>
    <x v="38"/>
    <x v="8496"/>
    <n v="63071"/>
    <n v="93.86"/>
    <n v="9115.89"/>
    <n v="474755.7"/>
    <n v="0"/>
    <m/>
    <m/>
    <m/>
    <m/>
    <m/>
    <m/>
    <m/>
    <m/>
    <m/>
    <m/>
    <m/>
    <m/>
    <m/>
    <m/>
    <n v="192.17"/>
    <n v="11476"/>
    <n v="17.079999999999998"/>
    <n v="3.43"/>
  </r>
  <r>
    <x v="215"/>
    <x v="215"/>
    <x v="1"/>
    <x v="6"/>
    <x v="1"/>
    <x v="5143"/>
    <n v="503"/>
    <n v="6.99"/>
    <n v="541.33000000000004"/>
    <n v="3020.64"/>
    <n v="0"/>
    <m/>
    <m/>
    <m/>
    <m/>
    <m/>
    <m/>
    <m/>
    <m/>
    <m/>
    <m/>
    <m/>
    <m/>
    <m/>
    <m/>
    <n v="0"/>
    <m/>
    <m/>
    <n v="0"/>
  </r>
  <r>
    <x v="20"/>
    <x v="20"/>
    <x v="13"/>
    <x v="4"/>
    <x v="10"/>
    <x v="8497"/>
    <n v="13116"/>
    <n v="14.77"/>
    <n v="973.72"/>
    <n v="67011.149999999994"/>
    <n v="1093.1099999999999"/>
    <n v="1939"/>
    <n v="2.1800000000000002"/>
    <n v="14.77"/>
    <n v="13182.18"/>
    <m/>
    <m/>
    <m/>
    <m/>
    <m/>
    <m/>
    <m/>
    <m/>
    <m/>
    <m/>
    <n v="508000"/>
    <n v="36251"/>
    <n v="40.82"/>
    <n v="6864.86"/>
  </r>
  <r>
    <x v="122"/>
    <x v="122"/>
    <x v="5"/>
    <x v="0"/>
    <x v="102"/>
    <x v="8498"/>
    <n v="129285"/>
    <n v="104.6"/>
    <n v="8497.0400000000009"/>
    <n v="813931.35"/>
    <n v="8561.59"/>
    <n v="9783"/>
    <n v="7.92"/>
    <n v="83.12"/>
    <n v="103246.79"/>
    <m/>
    <m/>
    <m/>
    <m/>
    <m/>
    <m/>
    <m/>
    <m/>
    <m/>
    <m/>
    <n v="4607.33"/>
    <n v="114263"/>
    <n v="92.45"/>
    <n v="44.73"/>
  </r>
  <r>
    <x v="84"/>
    <x v="84"/>
    <x v="3"/>
    <x v="4"/>
    <x v="90"/>
    <x v="8499"/>
    <n v="1252"/>
    <n v="3.07"/>
    <n v="129.53"/>
    <n v="4095.72"/>
    <n v="7.76"/>
    <n v="23"/>
    <n v="0.06"/>
    <m/>
    <m/>
    <m/>
    <m/>
    <m/>
    <m/>
    <m/>
    <n v="100"/>
    <n v="310"/>
    <n v="0.76"/>
    <n v="2"/>
    <n v="2238.4"/>
    <n v="213570"/>
    <n v="11213"/>
    <n v="27.48"/>
    <n v="6281.47"/>
  </r>
  <r>
    <x v="52"/>
    <x v="52"/>
    <x v="7"/>
    <x v="3"/>
    <x v="69"/>
    <x v="8500"/>
    <n v="26104"/>
    <n v="37.51"/>
    <n v="3567.21"/>
    <n v="192415.14"/>
    <n v="15894.28"/>
    <n v="16238"/>
    <n v="23.33"/>
    <n v="274.04000000000002"/>
    <n v="191673.86"/>
    <m/>
    <m/>
    <m/>
    <m/>
    <m/>
    <m/>
    <m/>
    <m/>
    <m/>
    <m/>
    <n v="5451"/>
    <n v="22221"/>
    <n v="31.93"/>
    <n v="93.98"/>
  </r>
  <r>
    <x v="36"/>
    <x v="36"/>
    <x v="13"/>
    <x v="7"/>
    <x v="20"/>
    <x v="8501"/>
    <n v="72503"/>
    <n v="100.7"/>
    <n v="7221.55"/>
    <n v="402962.49"/>
    <n v="0"/>
    <m/>
    <m/>
    <m/>
    <m/>
    <m/>
    <m/>
    <m/>
    <m/>
    <m/>
    <m/>
    <m/>
    <m/>
    <m/>
    <m/>
    <n v="118596"/>
    <n v="12059"/>
    <n v="16.75"/>
    <n v="1976.6"/>
  </r>
  <r>
    <x v="39"/>
    <x v="39"/>
    <x v="8"/>
    <x v="2"/>
    <x v="27"/>
    <x v="8502"/>
    <n v="54527"/>
    <n v="119.58"/>
    <n v="7665.87"/>
    <n v="270911.78999999998"/>
    <n v="0"/>
    <n v="33481"/>
    <n v="73.42"/>
    <m/>
    <m/>
    <m/>
    <m/>
    <m/>
    <m/>
    <m/>
    <m/>
    <m/>
    <m/>
    <m/>
    <m/>
    <n v="0"/>
    <n v="60626"/>
    <n v="132.94999999999999"/>
    <n v="0"/>
  </r>
  <r>
    <x v="55"/>
    <x v="55"/>
    <x v="12"/>
    <x v="4"/>
    <x v="35"/>
    <x v="8503"/>
    <n v="46668"/>
    <n v="20.58"/>
    <n v="724.8"/>
    <n v="127398.84"/>
    <n v="129036.86"/>
    <n v="162658"/>
    <n v="71.72"/>
    <n v="682.73"/>
    <n v="1556094.17"/>
    <m/>
    <m/>
    <m/>
    <m/>
    <m/>
    <m/>
    <m/>
    <m/>
    <m/>
    <m/>
    <n v="176440"/>
    <n v="1419386"/>
    <n v="625.83000000000004"/>
    <n v="933.54"/>
  </r>
  <r>
    <x v="95"/>
    <x v="95"/>
    <x v="7"/>
    <x v="5"/>
    <x v="30"/>
    <x v="2034"/>
    <n v="22367"/>
    <n v="38.83"/>
    <n v="4205.9399999999996"/>
    <n v="187753.05"/>
    <n v="0"/>
    <m/>
    <m/>
    <m/>
    <m/>
    <m/>
    <m/>
    <m/>
    <m/>
    <m/>
    <m/>
    <m/>
    <m/>
    <m/>
    <m/>
    <n v="118700"/>
    <n v="3848"/>
    <n v="6.68"/>
    <n v="2472.92"/>
  </r>
  <r>
    <x v="38"/>
    <x v="38"/>
    <x v="14"/>
    <x v="2"/>
    <x v="42"/>
    <x v="8504"/>
    <n v="18007"/>
    <n v="50.02"/>
    <n v="2884.6"/>
    <n v="80480.34"/>
    <n v="0"/>
    <n v="21772"/>
    <n v="60.48"/>
    <m/>
    <m/>
    <m/>
    <m/>
    <m/>
    <m/>
    <m/>
    <m/>
    <m/>
    <m/>
    <m/>
    <m/>
    <n v="13850"/>
    <n v="47159"/>
    <n v="131"/>
    <n v="461.67"/>
  </r>
  <r>
    <x v="118"/>
    <x v="118"/>
    <x v="1"/>
    <x v="2"/>
    <x v="5"/>
    <x v="4"/>
    <m/>
    <m/>
    <m/>
    <m/>
    <n v="0"/>
    <m/>
    <m/>
    <m/>
    <m/>
    <m/>
    <m/>
    <m/>
    <m/>
    <m/>
    <m/>
    <m/>
    <m/>
    <m/>
    <m/>
    <n v="0"/>
    <m/>
    <m/>
    <n v="0"/>
  </r>
  <r>
    <x v="153"/>
    <x v="153"/>
    <x v="11"/>
    <x v="7"/>
    <x v="14"/>
    <x v="8505"/>
    <n v="371178"/>
    <n v="702.99"/>
    <n v="7789.75"/>
    <n v="318756.57"/>
    <n v="0"/>
    <m/>
    <m/>
    <m/>
    <m/>
    <m/>
    <m/>
    <m/>
    <m/>
    <m/>
    <m/>
    <m/>
    <m/>
    <m/>
    <m/>
    <n v="91.44"/>
    <n v="4076"/>
    <n v="7.72"/>
    <n v="2.08"/>
  </r>
  <r>
    <x v="40"/>
    <x v="40"/>
    <x v="7"/>
    <x v="26"/>
    <x v="68"/>
    <x v="8506"/>
    <n v="3762"/>
    <n v="19.59"/>
    <n v="2020"/>
    <n v="30057.599999999999"/>
    <n v="1542.19"/>
    <n v="953"/>
    <n v="4.96"/>
    <n v="96.39"/>
    <n v="18597.759999999998"/>
    <m/>
    <m/>
    <m/>
    <m/>
    <m/>
    <m/>
    <m/>
    <m/>
    <m/>
    <m/>
    <n v="23500"/>
    <n v="1284"/>
    <n v="6.69"/>
    <n v="1468.75"/>
  </r>
  <r>
    <x v="100"/>
    <x v="100"/>
    <x v="0"/>
    <x v="1"/>
    <x v="11"/>
    <x v="8507"/>
    <n v="20"/>
    <n v="0.17"/>
    <n v="12.2"/>
    <n v="113.46"/>
    <n v="0"/>
    <m/>
    <m/>
    <m/>
    <m/>
    <m/>
    <m/>
    <m/>
    <m/>
    <m/>
    <m/>
    <m/>
    <m/>
    <m/>
    <m/>
    <n v="61100"/>
    <n v="5095"/>
    <n v="42.46"/>
    <n v="6110"/>
  </r>
  <r>
    <x v="25"/>
    <x v="25"/>
    <x v="5"/>
    <x v="7"/>
    <x v="17"/>
    <x v="8430"/>
    <n v="17771"/>
    <n v="29.62"/>
    <n v="2871.2"/>
    <n v="133510.79999999999"/>
    <n v="25262.85"/>
    <n v="26007"/>
    <n v="43.35"/>
    <n v="505.26"/>
    <n v="304652.31"/>
    <m/>
    <m/>
    <m/>
    <m/>
    <m/>
    <m/>
    <m/>
    <m/>
    <m/>
    <m/>
    <n v="2020"/>
    <n v="12473"/>
    <n v="20.79"/>
    <n v="40.4"/>
  </r>
  <r>
    <x v="139"/>
    <x v="139"/>
    <x v="7"/>
    <x v="2"/>
    <x v="2"/>
    <x v="8508"/>
    <n v="11605"/>
    <n v="15.11"/>
    <n v="1487.06"/>
    <n v="88509.96"/>
    <n v="10333.66"/>
    <n v="11662"/>
    <n v="15.18"/>
    <n v="161.46"/>
    <n v="124616.67"/>
    <m/>
    <m/>
    <m/>
    <m/>
    <m/>
    <m/>
    <m/>
    <m/>
    <m/>
    <m/>
    <n v="189.08"/>
    <n v="11289"/>
    <n v="14.7"/>
    <n v="2.95"/>
  </r>
  <r>
    <x v="41"/>
    <x v="41"/>
    <x v="0"/>
    <x v="2"/>
    <x v="9"/>
    <x v="8509"/>
    <n v="15711"/>
    <n v="32.729999999999997"/>
    <n v="2278.23"/>
    <n v="84749.97"/>
    <n v="18954.41"/>
    <n v="23938"/>
    <n v="49.87"/>
    <n v="473.86"/>
    <n v="228576.95"/>
    <m/>
    <m/>
    <m/>
    <m/>
    <m/>
    <m/>
    <m/>
    <m/>
    <m/>
    <m/>
    <n v="1.4"/>
    <n v="10347"/>
    <n v="21.56"/>
    <n v="0.03"/>
  </r>
  <r>
    <x v="7"/>
    <x v="7"/>
    <x v="11"/>
    <x v="2"/>
    <x v="69"/>
    <x v="8510"/>
    <n v="66597"/>
    <n v="95.69"/>
    <n v="7000.72"/>
    <n v="377619.06"/>
    <n v="22510.18"/>
    <n v="29048"/>
    <n v="41.74"/>
    <n v="388.11"/>
    <n v="271457.07"/>
    <m/>
    <m/>
    <m/>
    <m/>
    <m/>
    <m/>
    <m/>
    <m/>
    <m/>
    <m/>
    <n v="0"/>
    <n v="47560"/>
    <n v="68.33"/>
    <n v="0"/>
  </r>
  <r>
    <x v="126"/>
    <x v="126"/>
    <x v="0"/>
    <x v="7"/>
    <x v="64"/>
    <x v="7159"/>
    <n v="105599"/>
    <n v="117.33"/>
    <n v="10233.6"/>
    <n v="713793.6"/>
    <n v="0"/>
    <m/>
    <m/>
    <m/>
    <m/>
    <m/>
    <m/>
    <m/>
    <m/>
    <m/>
    <m/>
    <m/>
    <m/>
    <m/>
    <m/>
    <n v="1670.31"/>
    <n v="11273"/>
    <n v="12.53"/>
    <n v="22.27"/>
  </r>
  <r>
    <x v="137"/>
    <x v="137"/>
    <x v="11"/>
    <x v="6"/>
    <x v="1"/>
    <x v="4"/>
    <m/>
    <m/>
    <m/>
    <m/>
    <n v="0"/>
    <n v="7986"/>
    <n v="110.92"/>
    <m/>
    <m/>
    <m/>
    <m/>
    <m/>
    <m/>
    <m/>
    <m/>
    <m/>
    <m/>
    <m/>
    <m/>
    <n v="607.65"/>
    <n v="2876"/>
    <n v="39.94"/>
    <n v="101.27"/>
  </r>
  <r>
    <x v="128"/>
    <x v="128"/>
    <x v="14"/>
    <x v="2"/>
    <x v="48"/>
    <x v="8511"/>
    <n v="34946"/>
    <n v="57.1"/>
    <n v="4607.0600000000004"/>
    <n v="218512.8"/>
    <n v="3901"/>
    <n v="5353"/>
    <n v="8.75"/>
    <n v="76.489999999999995"/>
    <n v="47043.33"/>
    <m/>
    <m/>
    <m/>
    <m/>
    <m/>
    <m/>
    <m/>
    <m/>
    <m/>
    <m/>
    <n v="40.1"/>
    <n v="4209"/>
    <n v="6.88"/>
    <n v="0.79"/>
  </r>
  <r>
    <x v="91"/>
    <x v="91"/>
    <x v="9"/>
    <x v="5"/>
    <x v="3"/>
    <x v="8512"/>
    <n v="97631"/>
    <n v="113"/>
    <n v="10313.33"/>
    <n v="690580.8"/>
    <n v="0"/>
    <m/>
    <m/>
    <m/>
    <m/>
    <m/>
    <m/>
    <m/>
    <m/>
    <m/>
    <m/>
    <m/>
    <m/>
    <m/>
    <m/>
    <n v="126800"/>
    <n v="4629"/>
    <n v="5.36"/>
    <n v="1761.11"/>
  </r>
  <r>
    <x v="33"/>
    <x v="33"/>
    <x v="14"/>
    <x v="1"/>
    <x v="11"/>
    <x v="8513"/>
    <n v="13088"/>
    <n v="109.07"/>
    <n v="8115.5"/>
    <n v="75474.149999999994"/>
    <n v="7870.03"/>
    <n v="15285"/>
    <n v="127.38"/>
    <n v="787"/>
    <n v="94907.04"/>
    <m/>
    <m/>
    <m/>
    <m/>
    <m/>
    <m/>
    <m/>
    <m/>
    <m/>
    <m/>
    <n v="50758.41"/>
    <n v="8098"/>
    <n v="67.48"/>
    <n v="5075.84"/>
  </r>
  <r>
    <x v="202"/>
    <x v="202"/>
    <x v="9"/>
    <x v="2"/>
    <x v="37"/>
    <x v="8514"/>
    <n v="7896"/>
    <n v="20.56"/>
    <n v="1500"/>
    <n v="44640"/>
    <n v="2982.54"/>
    <n v="4696"/>
    <n v="12.23"/>
    <n v="93.2"/>
    <n v="35967.360000000001"/>
    <m/>
    <m/>
    <m/>
    <m/>
    <m/>
    <m/>
    <m/>
    <m/>
    <m/>
    <m/>
    <n v="959"/>
    <n v="10224"/>
    <n v="26.63"/>
    <n v="29.97"/>
  </r>
  <r>
    <x v="125"/>
    <x v="125"/>
    <x v="0"/>
    <x v="0"/>
    <x v="68"/>
    <x v="8515"/>
    <n v="31772"/>
    <n v="165.48"/>
    <n v="7190"/>
    <n v="106987.2"/>
    <n v="0"/>
    <m/>
    <m/>
    <m/>
    <m/>
    <m/>
    <m/>
    <m/>
    <m/>
    <m/>
    <m/>
    <m/>
    <m/>
    <m/>
    <m/>
    <n v="427"/>
    <n v="1964"/>
    <n v="10.23"/>
    <n v="26.69"/>
  </r>
  <r>
    <x v="129"/>
    <x v="129"/>
    <x v="0"/>
    <x v="2"/>
    <x v="9"/>
    <x v="8516"/>
    <n v="18061"/>
    <n v="37.630000000000003"/>
    <n v="3159.58"/>
    <n v="117536.19"/>
    <n v="20698"/>
    <n v="38469"/>
    <n v="80.14"/>
    <n v="517.45000000000005"/>
    <n v="249603.39"/>
    <m/>
    <m/>
    <m/>
    <m/>
    <m/>
    <m/>
    <m/>
    <m/>
    <m/>
    <m/>
    <n v="570"/>
    <n v="8226"/>
    <n v="17.14"/>
    <n v="14.25"/>
  </r>
  <r>
    <x v="185"/>
    <x v="185"/>
    <x v="14"/>
    <x v="5"/>
    <x v="88"/>
    <x v="8517"/>
    <n v="33814"/>
    <n v="36.130000000000003"/>
    <n v="3109.74"/>
    <n v="225580.79999999999"/>
    <n v="28729.49"/>
    <n v="41966"/>
    <n v="44.84"/>
    <n v="368.33"/>
    <n v="346457.57"/>
    <m/>
    <m/>
    <m/>
    <m/>
    <m/>
    <m/>
    <m/>
    <m/>
    <m/>
    <m/>
    <n v="103000"/>
    <n v="13208"/>
    <n v="14.11"/>
    <n v="1320.51"/>
  </r>
  <r>
    <x v="90"/>
    <x v="90"/>
    <x v="5"/>
    <x v="7"/>
    <x v="11"/>
    <x v="8518"/>
    <n v="6552"/>
    <n v="54.6"/>
    <n v="3416"/>
    <n v="31768.799999999999"/>
    <n v="2194.96"/>
    <n v="4336"/>
    <n v="36.130000000000003"/>
    <n v="219.5"/>
    <n v="26469.64"/>
    <m/>
    <m/>
    <m/>
    <m/>
    <m/>
    <m/>
    <m/>
    <m/>
    <m/>
    <m/>
    <n v="435.97"/>
    <n v="2522"/>
    <n v="21.02"/>
    <n v="43.6"/>
  </r>
  <r>
    <x v="12"/>
    <x v="12"/>
    <x v="11"/>
    <x v="0"/>
    <x v="1"/>
    <x v="4"/>
    <m/>
    <m/>
    <m/>
    <m/>
    <n v="0"/>
    <m/>
    <m/>
    <m/>
    <m/>
    <m/>
    <m/>
    <m/>
    <m/>
    <m/>
    <m/>
    <m/>
    <m/>
    <m/>
    <m/>
    <n v="0"/>
    <m/>
    <m/>
    <n v="0"/>
  </r>
  <r>
    <x v="95"/>
    <x v="95"/>
    <x v="13"/>
    <x v="5"/>
    <x v="30"/>
    <x v="3798"/>
    <n v="46380"/>
    <n v="80.52"/>
    <n v="8111.15"/>
    <n v="362081.55"/>
    <n v="0"/>
    <m/>
    <m/>
    <m/>
    <m/>
    <m/>
    <m/>
    <m/>
    <m/>
    <m/>
    <m/>
    <m/>
    <m/>
    <m/>
    <m/>
    <n v="94150"/>
    <n v="5433"/>
    <n v="9.43"/>
    <n v="1961.46"/>
  </r>
  <r>
    <x v="34"/>
    <x v="34"/>
    <x v="9"/>
    <x v="7"/>
    <x v="113"/>
    <x v="8519"/>
    <n v="54446"/>
    <n v="69.8"/>
    <n v="5856.74"/>
    <n v="354039.84"/>
    <n v="33518.35"/>
    <n v="25346"/>
    <n v="32.49"/>
    <n v="515.66999999999996"/>
    <n v="404207.8"/>
    <m/>
    <m/>
    <m/>
    <m/>
    <m/>
    <m/>
    <m/>
    <m/>
    <m/>
    <m/>
    <n v="0"/>
    <m/>
    <m/>
    <n v="0"/>
  </r>
  <r>
    <x v="123"/>
    <x v="123"/>
    <x v="0"/>
    <x v="7"/>
    <x v="30"/>
    <x v="8520"/>
    <n v="56097"/>
    <n v="97.39"/>
    <n v="8887.92"/>
    <n v="396756.6"/>
    <n v="0"/>
    <m/>
    <m/>
    <m/>
    <m/>
    <m/>
    <m/>
    <m/>
    <m/>
    <m/>
    <m/>
    <m/>
    <m/>
    <m/>
    <m/>
    <n v="108400"/>
    <n v="9615"/>
    <n v="16.690000000000001"/>
    <n v="2258.33"/>
  </r>
  <r>
    <x v="65"/>
    <x v="65"/>
    <x v="5"/>
    <x v="13"/>
    <x v="16"/>
    <x v="4"/>
    <m/>
    <m/>
    <m/>
    <m/>
    <n v="0"/>
    <m/>
    <m/>
    <m/>
    <m/>
    <m/>
    <m/>
    <m/>
    <m/>
    <m/>
    <m/>
    <m/>
    <m/>
    <m/>
    <m/>
    <n v="0"/>
    <m/>
    <m/>
    <n v="0"/>
  </r>
  <r>
    <x v="109"/>
    <x v="109"/>
    <x v="12"/>
    <x v="7"/>
    <x v="80"/>
    <x v="8521"/>
    <n v="111439"/>
    <n v="130.80000000000001"/>
    <n v="9209.73"/>
    <n v="608118.63"/>
    <n v="0"/>
    <n v="0"/>
    <n v="0"/>
    <n v="0"/>
    <n v="0"/>
    <n v="0"/>
    <n v="0"/>
    <n v="0"/>
    <n v="0"/>
    <n v="0"/>
    <n v="0"/>
    <n v="0"/>
    <n v="0"/>
    <n v="0"/>
    <n v="0"/>
    <n v="2485"/>
    <n v="5840"/>
    <n v="6.85"/>
    <n v="35"/>
  </r>
  <r>
    <x v="113"/>
    <x v="113"/>
    <x v="2"/>
    <x v="1"/>
    <x v="6"/>
    <x v="4"/>
    <m/>
    <m/>
    <m/>
    <m/>
    <n v="0"/>
    <m/>
    <m/>
    <m/>
    <m/>
    <m/>
    <m/>
    <m/>
    <m/>
    <m/>
    <m/>
    <m/>
    <m/>
    <m/>
    <m/>
    <n v="179.93"/>
    <n v="456"/>
    <n v="4.75"/>
    <n v="22.49"/>
  </r>
  <r>
    <x v="46"/>
    <x v="46"/>
    <x v="9"/>
    <x v="7"/>
    <x v="17"/>
    <x v="8522"/>
    <n v="18291"/>
    <n v="30.49"/>
    <n v="2531.7399999999998"/>
    <n v="117725.91"/>
    <n v="0"/>
    <n v="45348"/>
    <n v="75.58"/>
    <m/>
    <m/>
    <m/>
    <m/>
    <m/>
    <m/>
    <m/>
    <m/>
    <m/>
    <m/>
    <m/>
    <m/>
    <n v="0"/>
    <n v="5605"/>
    <n v="9.34"/>
    <n v="0"/>
  </r>
  <r>
    <x v="6"/>
    <x v="6"/>
    <x v="14"/>
    <x v="17"/>
    <x v="138"/>
    <x v="8523"/>
    <n v="16386"/>
    <n v="9.82"/>
    <n v="566.79999999999995"/>
    <n v="73270.05"/>
    <n v="88161.98"/>
    <n v="42125"/>
    <n v="25.25"/>
    <n v="634.26"/>
    <n v="1063171.75"/>
    <m/>
    <m/>
    <m/>
    <m/>
    <m/>
    <m/>
    <m/>
    <m/>
    <m/>
    <m/>
    <n v="1006542"/>
    <n v="152064"/>
    <n v="91.17"/>
    <n v="7241.31"/>
  </r>
  <r>
    <x v="75"/>
    <x v="75"/>
    <x v="5"/>
    <x v="12"/>
    <x v="6"/>
    <x v="4"/>
    <m/>
    <m/>
    <m/>
    <m/>
    <n v="0"/>
    <m/>
    <m/>
    <m/>
    <m/>
    <m/>
    <m/>
    <m/>
    <m/>
    <m/>
    <m/>
    <m/>
    <m/>
    <m/>
    <m/>
    <n v="0"/>
    <m/>
    <m/>
    <n v="0"/>
  </r>
  <r>
    <x v="225"/>
    <x v="225"/>
    <x v="9"/>
    <x v="2"/>
    <x v="29"/>
    <x v="8524"/>
    <n v="80828"/>
    <n v="129.53"/>
    <n v="12423.46"/>
    <n v="600798.6"/>
    <n v="0"/>
    <m/>
    <m/>
    <m/>
    <m/>
    <m/>
    <m/>
    <m/>
    <m/>
    <m/>
    <m/>
    <m/>
    <m/>
    <m/>
    <m/>
    <n v="1199.1199999999999"/>
    <n v="12303"/>
    <n v="19.72"/>
    <n v="23.06"/>
  </r>
  <r>
    <x v="124"/>
    <x v="124"/>
    <x v="9"/>
    <x v="7"/>
    <x v="11"/>
    <x v="8525"/>
    <n v="7172"/>
    <n v="59.77"/>
    <n v="3617.3"/>
    <n v="33640.89"/>
    <n v="0"/>
    <m/>
    <m/>
    <m/>
    <m/>
    <n v="4613"/>
    <n v="7990"/>
    <n v="66.58"/>
    <n v="461"/>
    <n v="58442.1"/>
    <m/>
    <m/>
    <m/>
    <m/>
    <m/>
    <n v="13400"/>
    <n v="1211"/>
    <n v="10.09"/>
    <n v="1340"/>
  </r>
  <r>
    <x v="132"/>
    <x v="132"/>
    <x v="0"/>
    <x v="1"/>
    <x v="28"/>
    <x v="8526"/>
    <n v="495"/>
    <n v="3.44"/>
    <n v="276.08"/>
    <n v="3081.09"/>
    <n v="0"/>
    <m/>
    <m/>
    <m/>
    <m/>
    <m/>
    <m/>
    <m/>
    <m/>
    <m/>
    <m/>
    <m/>
    <m/>
    <m/>
    <m/>
    <n v="40800"/>
    <n v="1879"/>
    <n v="13.05"/>
    <n v="3400"/>
  </r>
  <r>
    <x v="62"/>
    <x v="62"/>
    <x v="3"/>
    <x v="24"/>
    <x v="78"/>
    <x v="8527"/>
    <n v="37212"/>
    <n v="54.4"/>
    <n v="4835.75"/>
    <n v="256343.34"/>
    <n v="22995"/>
    <n v="33211"/>
    <n v="48.55"/>
    <n v="403.42"/>
    <n v="277303.59999999998"/>
    <m/>
    <m/>
    <m/>
    <m/>
    <m/>
    <m/>
    <m/>
    <m/>
    <m/>
    <m/>
    <n v="1442"/>
    <n v="6293"/>
    <n v="9.1999999999999993"/>
    <n v="25.3"/>
  </r>
  <r>
    <x v="48"/>
    <x v="48"/>
    <x v="3"/>
    <x v="4"/>
    <x v="64"/>
    <x v="8528"/>
    <n v="430"/>
    <n v="0.48"/>
    <n v="38.96"/>
    <n v="2717.46"/>
    <n v="0"/>
    <m/>
    <m/>
    <m/>
    <m/>
    <m/>
    <m/>
    <m/>
    <m/>
    <m/>
    <m/>
    <m/>
    <m/>
    <m/>
    <m/>
    <n v="2976.51"/>
    <n v="47262"/>
    <n v="52.51"/>
    <n v="39.69"/>
  </r>
  <r>
    <x v="6"/>
    <x v="6"/>
    <x v="2"/>
    <x v="6"/>
    <x v="7"/>
    <x v="4"/>
    <m/>
    <m/>
    <m/>
    <m/>
    <n v="1143.55"/>
    <n v="781"/>
    <n v="32.54"/>
    <m/>
    <m/>
    <m/>
    <m/>
    <m/>
    <m/>
    <m/>
    <m/>
    <m/>
    <m/>
    <m/>
    <m/>
    <n v="14259"/>
    <n v="1257"/>
    <n v="52.38"/>
    <n v="7129.5"/>
  </r>
  <r>
    <x v="14"/>
    <x v="14"/>
    <x v="14"/>
    <x v="5"/>
    <x v="33"/>
    <x v="8529"/>
    <n v="127193"/>
    <n v="105.99"/>
    <n v="8869.8799999999992"/>
    <n v="824898.84"/>
    <n v="8513.09"/>
    <n v="12206"/>
    <n v="10.17"/>
    <n v="85.13"/>
    <n v="102661.96"/>
    <m/>
    <m/>
    <m/>
    <m/>
    <m/>
    <m/>
    <m/>
    <m/>
    <m/>
    <m/>
    <n v="0"/>
    <n v="53300"/>
    <n v="44.42"/>
    <n v="0"/>
  </r>
  <r>
    <x v="54"/>
    <x v="54"/>
    <x v="8"/>
    <x v="11"/>
    <x v="28"/>
    <x v="4"/>
    <m/>
    <m/>
    <m/>
    <m/>
    <n v="0"/>
    <m/>
    <m/>
    <m/>
    <m/>
    <m/>
    <m/>
    <m/>
    <m/>
    <m/>
    <m/>
    <m/>
    <m/>
    <m/>
    <m/>
    <n v="0"/>
    <m/>
    <m/>
    <n v="0"/>
  </r>
  <r>
    <x v="206"/>
    <x v="206"/>
    <x v="10"/>
    <x v="2"/>
    <x v="2"/>
    <x v="8530"/>
    <n v="7902"/>
    <n v="10.29"/>
    <n v="33220.42"/>
    <n v="1977279.51"/>
    <n v="11136.76"/>
    <n v="18287"/>
    <n v="23.81"/>
    <n v="174.01"/>
    <n v="134301.54"/>
    <m/>
    <m/>
    <m/>
    <m/>
    <m/>
    <m/>
    <m/>
    <m/>
    <m/>
    <m/>
    <n v="633.78"/>
    <n v="2996"/>
    <n v="3.9"/>
    <n v="9.9"/>
  </r>
  <r>
    <x v="76"/>
    <x v="76"/>
    <x v="4"/>
    <x v="1"/>
    <x v="31"/>
    <x v="1225"/>
    <n v="108"/>
    <n v="0.45"/>
    <n v="18.75"/>
    <n v="348.75"/>
    <n v="11674.1"/>
    <n v="16209"/>
    <n v="67.540000000000006"/>
    <n v="583.71"/>
    <n v="140781.51"/>
    <m/>
    <m/>
    <m/>
    <m/>
    <m/>
    <m/>
    <m/>
    <m/>
    <m/>
    <m/>
    <n v="144844"/>
    <n v="11358"/>
    <n v="47.33"/>
    <n v="7242.2"/>
  </r>
  <r>
    <x v="124"/>
    <x v="124"/>
    <x v="3"/>
    <x v="2"/>
    <x v="107"/>
    <x v="8531"/>
    <n v="116313"/>
    <n v="125.88"/>
    <n v="9576.1"/>
    <n v="685744.8"/>
    <n v="0"/>
    <m/>
    <m/>
    <m/>
    <m/>
    <m/>
    <m/>
    <m/>
    <m/>
    <m/>
    <m/>
    <m/>
    <m/>
    <m/>
    <m/>
    <n v="0"/>
    <n v="15788"/>
    <n v="17.09"/>
    <n v="0"/>
  </r>
  <r>
    <x v="135"/>
    <x v="135"/>
    <x v="15"/>
    <x v="4"/>
    <x v="57"/>
    <x v="8532"/>
    <n v="2922"/>
    <n v="5.8"/>
    <n v="297.95"/>
    <n v="11638.02"/>
    <n v="1270.6099999999999"/>
    <n v="1859"/>
    <n v="3.69"/>
    <n v="30.25"/>
    <n v="15322.68"/>
    <m/>
    <m/>
    <m/>
    <m/>
    <m/>
    <m/>
    <m/>
    <m/>
    <m/>
    <m/>
    <n v="161588"/>
    <n v="10374"/>
    <n v="20.58"/>
    <n v="3847.33"/>
  </r>
  <r>
    <x v="14"/>
    <x v="14"/>
    <x v="8"/>
    <x v="0"/>
    <x v="76"/>
    <x v="8533"/>
    <n v="29421"/>
    <n v="54.48"/>
    <n v="3746.04"/>
    <n v="156771.96"/>
    <n v="17144.52"/>
    <n v="21832"/>
    <n v="40.43"/>
    <n v="380.99"/>
    <n v="206750.91"/>
    <m/>
    <m/>
    <m/>
    <m/>
    <m/>
    <m/>
    <m/>
    <m/>
    <m/>
    <m/>
    <n v="0"/>
    <n v="23984"/>
    <n v="44.41"/>
    <n v="0"/>
  </r>
  <r>
    <x v="0"/>
    <x v="0"/>
    <x v="11"/>
    <x v="7"/>
    <x v="105"/>
    <x v="4"/>
    <m/>
    <m/>
    <m/>
    <m/>
    <n v="0"/>
    <m/>
    <m/>
    <m/>
    <m/>
    <m/>
    <m/>
    <m/>
    <m/>
    <m/>
    <m/>
    <m/>
    <m/>
    <m/>
    <m/>
    <n v="0"/>
    <m/>
    <m/>
    <n v="0"/>
  </r>
  <r>
    <x v="12"/>
    <x v="12"/>
    <x v="0"/>
    <x v="5"/>
    <x v="15"/>
    <x v="8534"/>
    <n v="4970"/>
    <n v="11.5"/>
    <n v="687.47"/>
    <n v="23016.57"/>
    <n v="8498.5499999999993"/>
    <n v="15093"/>
    <n v="34.94"/>
    <m/>
    <m/>
    <m/>
    <m/>
    <m/>
    <m/>
    <m/>
    <m/>
    <m/>
    <m/>
    <m/>
    <m/>
    <n v="907"/>
    <n v="13004"/>
    <n v="30.1"/>
    <n v="25.19"/>
  </r>
  <r>
    <x v="138"/>
    <x v="138"/>
    <x v="6"/>
    <x v="7"/>
    <x v="81"/>
    <x v="8535"/>
    <n v="15451"/>
    <n v="41.53"/>
    <n v="3296.13"/>
    <n v="95027.4"/>
    <n v="4883.6099999999997"/>
    <n v="7404"/>
    <n v="19.899999999999999"/>
    <m/>
    <m/>
    <m/>
    <m/>
    <m/>
    <m/>
    <m/>
    <m/>
    <m/>
    <m/>
    <m/>
    <m/>
    <n v="0"/>
    <m/>
    <m/>
    <n v="0"/>
  </r>
  <r>
    <x v="52"/>
    <x v="52"/>
    <x v="6"/>
    <x v="8"/>
    <x v="6"/>
    <x v="8536"/>
    <n v="16226"/>
    <n v="169.02"/>
    <n v="8971.1299999999992"/>
    <n v="66745.17"/>
    <n v="9006.7900000000009"/>
    <n v="15263"/>
    <n v="158.99"/>
    <m/>
    <m/>
    <m/>
    <m/>
    <m/>
    <m/>
    <m/>
    <m/>
    <m/>
    <m/>
    <m/>
    <m/>
    <n v="1354"/>
    <n v="9072"/>
    <n v="94.5"/>
    <n v="169.25"/>
  </r>
  <r>
    <x v="76"/>
    <x v="76"/>
    <x v="14"/>
    <x v="11"/>
    <x v="72"/>
    <x v="0"/>
    <n v="0"/>
    <n v="0"/>
    <n v="0"/>
    <n v="0"/>
    <n v="0"/>
    <n v="0"/>
    <n v="0"/>
    <m/>
    <m/>
    <m/>
    <m/>
    <m/>
    <m/>
    <m/>
    <m/>
    <m/>
    <m/>
    <m/>
    <m/>
    <n v="0"/>
    <n v="0"/>
    <n v="0"/>
    <n v="0"/>
  </r>
  <r>
    <x v="35"/>
    <x v="35"/>
    <x v="7"/>
    <x v="11"/>
    <x v="141"/>
    <x v="8537"/>
    <n v="158410"/>
    <n v="35.58"/>
    <n v="5129.63"/>
    <n v="1769876.49"/>
    <n v="53700.29"/>
    <n v="52662"/>
    <n v="11.83"/>
    <n v="144.74"/>
    <n v="647587.92000000004"/>
    <m/>
    <m/>
    <m/>
    <m/>
    <m/>
    <m/>
    <m/>
    <m/>
    <m/>
    <m/>
    <n v="0"/>
    <m/>
    <m/>
    <n v="0"/>
  </r>
  <r>
    <x v="97"/>
    <x v="97"/>
    <x v="1"/>
    <x v="7"/>
    <x v="9"/>
    <x v="6911"/>
    <n v="41514"/>
    <n v="86.49"/>
    <n v="9971.5"/>
    <n v="370939.8"/>
    <n v="0"/>
    <m/>
    <m/>
    <m/>
    <m/>
    <m/>
    <m/>
    <m/>
    <m/>
    <m/>
    <m/>
    <m/>
    <m/>
    <m/>
    <m/>
    <n v="78100"/>
    <n v="7776"/>
    <n v="16.2"/>
    <n v="1952.5"/>
  </r>
  <r>
    <x v="87"/>
    <x v="87"/>
    <x v="14"/>
    <x v="5"/>
    <x v="91"/>
    <x v="8538"/>
    <n v="21587"/>
    <n v="33.31"/>
    <n v="2971.46"/>
    <n v="149226.87"/>
    <n v="29916.59"/>
    <n v="36050"/>
    <n v="55.63"/>
    <n v="554.01"/>
    <n v="360773.08"/>
    <m/>
    <m/>
    <m/>
    <m/>
    <m/>
    <m/>
    <m/>
    <m/>
    <m/>
    <m/>
    <n v="1835"/>
    <n v="16189"/>
    <n v="24.98"/>
    <n v="33.979999999999997"/>
  </r>
  <r>
    <x v="76"/>
    <x v="76"/>
    <x v="13"/>
    <x v="20"/>
    <x v="17"/>
    <x v="0"/>
    <n v="0"/>
    <n v="0"/>
    <n v="0"/>
    <n v="0"/>
    <n v="0"/>
    <n v="0"/>
    <n v="0"/>
    <m/>
    <m/>
    <m/>
    <m/>
    <m/>
    <m/>
    <m/>
    <m/>
    <m/>
    <m/>
    <m/>
    <m/>
    <n v="0"/>
    <n v="0"/>
    <n v="0"/>
    <n v="0"/>
  </r>
  <r>
    <x v="127"/>
    <x v="127"/>
    <x v="9"/>
    <x v="1"/>
    <x v="28"/>
    <x v="2819"/>
    <n v="536"/>
    <n v="3.72"/>
    <n v="80"/>
    <n v="892.8"/>
    <n v="0"/>
    <m/>
    <m/>
    <m/>
    <m/>
    <m/>
    <m/>
    <m/>
    <m/>
    <m/>
    <m/>
    <m/>
    <m/>
    <m/>
    <m/>
    <n v="86.64"/>
    <n v="2870"/>
    <n v="19.93"/>
    <n v="7.22"/>
  </r>
  <r>
    <x v="80"/>
    <x v="80"/>
    <x v="14"/>
    <x v="6"/>
    <x v="16"/>
    <x v="4"/>
    <m/>
    <m/>
    <m/>
    <m/>
    <n v="0"/>
    <m/>
    <m/>
    <m/>
    <m/>
    <m/>
    <m/>
    <m/>
    <m/>
    <m/>
    <n v="99"/>
    <n v="317"/>
    <n v="6.6"/>
    <n v="24"/>
    <n v="2216.02"/>
    <n v="31572"/>
    <n v="3505"/>
    <n v="73.02"/>
    <n v="7893"/>
  </r>
  <r>
    <x v="3"/>
    <x v="3"/>
    <x v="4"/>
    <x v="14"/>
    <x v="123"/>
    <x v="8539"/>
    <n v="27640"/>
    <n v="56.18"/>
    <n v="3347.76"/>
    <n v="127649.94"/>
    <n v="4983.51"/>
    <n v="6096"/>
    <n v="12.39"/>
    <m/>
    <m/>
    <m/>
    <m/>
    <m/>
    <m/>
    <m/>
    <m/>
    <m/>
    <m/>
    <m/>
    <m/>
    <n v="100370"/>
    <n v="8243"/>
    <n v="16.75"/>
    <n v="2448.0500000000002"/>
  </r>
  <r>
    <x v="64"/>
    <x v="64"/>
    <x v="8"/>
    <x v="6"/>
    <x v="6"/>
    <x v="4"/>
    <m/>
    <m/>
    <m/>
    <m/>
    <n v="0"/>
    <m/>
    <m/>
    <m/>
    <m/>
    <m/>
    <m/>
    <m/>
    <m/>
    <m/>
    <m/>
    <m/>
    <m/>
    <m/>
    <m/>
    <n v="52300"/>
    <n v="5753"/>
    <n v="59.93"/>
    <n v="6537.5"/>
  </r>
  <r>
    <x v="65"/>
    <x v="65"/>
    <x v="4"/>
    <x v="5"/>
    <x v="33"/>
    <x v="8540"/>
    <n v="49932"/>
    <n v="41.61"/>
    <n v="2650.53"/>
    <n v="246499.29"/>
    <n v="23042.68"/>
    <n v="33779"/>
    <n v="28.15"/>
    <n v="230.43"/>
    <n v="277878.55"/>
    <m/>
    <m/>
    <m/>
    <m/>
    <m/>
    <m/>
    <m/>
    <m/>
    <m/>
    <m/>
    <n v="24651"/>
    <n v="15491"/>
    <n v="12.91"/>
    <n v="246.51"/>
  </r>
  <r>
    <x v="20"/>
    <x v="20"/>
    <x v="1"/>
    <x v="12"/>
    <x v="6"/>
    <x v="0"/>
    <n v="0"/>
    <n v="0"/>
    <n v="0"/>
    <n v="0"/>
    <n v="0"/>
    <n v="0"/>
    <n v="0"/>
    <m/>
    <m/>
    <m/>
    <m/>
    <m/>
    <m/>
    <m/>
    <m/>
    <m/>
    <m/>
    <m/>
    <m/>
    <n v="57200"/>
    <n v="2621"/>
    <n v="27.3"/>
    <n v="7150"/>
  </r>
  <r>
    <x v="142"/>
    <x v="142"/>
    <x v="12"/>
    <x v="2"/>
    <x v="2"/>
    <x v="8541"/>
    <n v="112876"/>
    <n v="146.97"/>
    <n v="11100"/>
    <n v="660672"/>
    <n v="0"/>
    <m/>
    <m/>
    <m/>
    <m/>
    <m/>
    <m/>
    <m/>
    <m/>
    <m/>
    <m/>
    <m/>
    <m/>
    <m/>
    <m/>
    <n v="197200"/>
    <n v="7816"/>
    <n v="10.18"/>
    <n v="3081.25"/>
  </r>
  <r>
    <x v="22"/>
    <x v="22"/>
    <x v="5"/>
    <x v="2"/>
    <x v="27"/>
    <x v="8542"/>
    <n v="13582"/>
    <n v="29.79"/>
    <n v="2261.42"/>
    <n v="79918.62"/>
    <n v="24329.78"/>
    <n v="22616"/>
    <n v="49.6"/>
    <n v="640.26"/>
    <n v="293400.08"/>
    <m/>
    <m/>
    <m/>
    <m/>
    <m/>
    <m/>
    <m/>
    <m/>
    <m/>
    <m/>
    <n v="109.2"/>
    <n v="12009"/>
    <n v="26.34"/>
    <n v="2.87"/>
  </r>
  <r>
    <x v="0"/>
    <x v="0"/>
    <x v="0"/>
    <x v="2"/>
    <x v="142"/>
    <x v="8543"/>
    <n v="60546"/>
    <n v="33.86"/>
    <n v="3117.56"/>
    <n v="432000.81"/>
    <n v="62320"/>
    <n v="43923"/>
    <n v="24.57"/>
    <n v="418.26"/>
    <n v="751535.58"/>
    <m/>
    <m/>
    <m/>
    <m/>
    <m/>
    <m/>
    <m/>
    <m/>
    <m/>
    <m/>
    <n v="5620"/>
    <n v="37623"/>
    <n v="21.04"/>
    <n v="37.72"/>
  </r>
  <r>
    <x v="3"/>
    <x v="3"/>
    <x v="10"/>
    <x v="1"/>
    <x v="6"/>
    <x v="8528"/>
    <n v="426"/>
    <n v="4.4400000000000004"/>
    <n v="365.25"/>
    <n v="2717.46"/>
    <n v="0"/>
    <m/>
    <m/>
    <m/>
    <m/>
    <m/>
    <m/>
    <m/>
    <m/>
    <m/>
    <m/>
    <m/>
    <m/>
    <m/>
    <m/>
    <n v="180525"/>
    <n v="7092"/>
    <n v="73.88"/>
    <n v="22565.63"/>
  </r>
  <r>
    <x v="73"/>
    <x v="73"/>
    <x v="9"/>
    <x v="4"/>
    <x v="85"/>
    <x v="8544"/>
    <n v="308840"/>
    <n v="113.88"/>
    <n v="10018.27"/>
    <n v="2105639.04"/>
    <n v="213721.63"/>
    <n v="303069"/>
    <n v="111.75"/>
    <n v="945.67"/>
    <n v="2577333.25"/>
    <m/>
    <m/>
    <m/>
    <m/>
    <m/>
    <m/>
    <m/>
    <m/>
    <m/>
    <m/>
    <n v="2982567"/>
    <n v="178573"/>
    <n v="65.849999999999994"/>
    <n v="13197.2"/>
  </r>
  <r>
    <x v="143"/>
    <x v="143"/>
    <x v="6"/>
    <x v="2"/>
    <x v="29"/>
    <x v="8545"/>
    <n v="68119"/>
    <n v="109.17"/>
    <n v="9500"/>
    <n v="459420"/>
    <n v="0"/>
    <m/>
    <m/>
    <m/>
    <m/>
    <m/>
    <m/>
    <m/>
    <m/>
    <m/>
    <m/>
    <m/>
    <m/>
    <m/>
    <m/>
    <n v="0.99"/>
    <n v="2476"/>
    <n v="3.97"/>
    <n v="0.02"/>
  </r>
  <r>
    <x v="49"/>
    <x v="49"/>
    <x v="7"/>
    <x v="6"/>
    <x v="6"/>
    <x v="4"/>
    <m/>
    <m/>
    <m/>
    <m/>
    <n v="0"/>
    <m/>
    <m/>
    <m/>
    <m/>
    <m/>
    <m/>
    <m/>
    <m/>
    <m/>
    <m/>
    <m/>
    <m/>
    <m/>
    <m/>
    <n v="38100"/>
    <n v="2431"/>
    <n v="25.32"/>
    <n v="4762.5"/>
  </r>
  <r>
    <x v="24"/>
    <x v="24"/>
    <x v="12"/>
    <x v="7"/>
    <x v="5"/>
    <x v="8546"/>
    <n v="39305"/>
    <n v="40.94"/>
    <n v="2370.38"/>
    <n v="176355.9"/>
    <n v="65169.74"/>
    <n v="78643"/>
    <n v="81.92"/>
    <n v="814.62"/>
    <n v="785901.42"/>
    <m/>
    <m/>
    <m/>
    <m/>
    <m/>
    <m/>
    <m/>
    <m/>
    <m/>
    <m/>
    <n v="2331"/>
    <n v="14188"/>
    <n v="14.78"/>
    <n v="29.14"/>
  </r>
  <r>
    <x v="39"/>
    <x v="39"/>
    <x v="3"/>
    <x v="0"/>
    <x v="11"/>
    <x v="8547"/>
    <n v="7902"/>
    <n v="65.849999999999994"/>
    <n v="4722.6000000000004"/>
    <n v="43920.18"/>
    <n v="1521.82"/>
    <n v="19349"/>
    <n v="161.24"/>
    <m/>
    <m/>
    <m/>
    <m/>
    <m/>
    <m/>
    <m/>
    <m/>
    <m/>
    <m/>
    <m/>
    <m/>
    <n v="26018.720000000001"/>
    <n v="5370"/>
    <n v="44.75"/>
    <n v="2601.87"/>
  </r>
  <r>
    <x v="145"/>
    <x v="145"/>
    <x v="10"/>
    <x v="7"/>
    <x v="22"/>
    <x v="8548"/>
    <n v="13065"/>
    <n v="43.55"/>
    <n v="3594.96"/>
    <n v="83582.820000000007"/>
    <n v="4560"/>
    <n v="12136"/>
    <n v="40.450000000000003"/>
    <m/>
    <m/>
    <m/>
    <m/>
    <m/>
    <m/>
    <m/>
    <m/>
    <m/>
    <m/>
    <m/>
    <m/>
    <n v="15526.47"/>
    <n v="3109"/>
    <n v="10.36"/>
    <n v="621.05999999999995"/>
  </r>
  <r>
    <x v="100"/>
    <x v="100"/>
    <x v="4"/>
    <x v="18"/>
    <x v="28"/>
    <x v="8549"/>
    <n v="589"/>
    <n v="4.09"/>
    <n v="86.25"/>
    <n v="962.55"/>
    <n v="0"/>
    <n v="636"/>
    <n v="4.42"/>
    <m/>
    <m/>
    <m/>
    <m/>
    <m/>
    <m/>
    <m/>
    <m/>
    <m/>
    <m/>
    <m/>
    <m/>
    <n v="55382"/>
    <n v="5896"/>
    <n v="40.94"/>
    <n v="4615.17"/>
  </r>
  <r>
    <x v="56"/>
    <x v="56"/>
    <x v="8"/>
    <x v="2"/>
    <x v="21"/>
    <x v="0"/>
    <n v="0"/>
    <n v="0"/>
    <n v="0"/>
    <n v="0"/>
    <n v="7692.53"/>
    <n v="11816"/>
    <n v="41.03"/>
    <n v="320.52"/>
    <n v="92766.55"/>
    <n v="134"/>
    <n v="390"/>
    <n v="1.35"/>
    <n v="5"/>
    <n v="1697.65"/>
    <m/>
    <m/>
    <m/>
    <m/>
    <m/>
    <n v="70800"/>
    <n v="10763"/>
    <n v="37.369999999999997"/>
    <n v="2950"/>
  </r>
  <r>
    <x v="30"/>
    <x v="30"/>
    <x v="0"/>
    <x v="11"/>
    <x v="17"/>
    <x v="8550"/>
    <n v="60"/>
    <n v="0.1"/>
    <n v="7.2"/>
    <n v="334.8"/>
    <n v="0"/>
    <m/>
    <m/>
    <m/>
    <m/>
    <m/>
    <m/>
    <m/>
    <m/>
    <m/>
    <m/>
    <m/>
    <m/>
    <m/>
    <m/>
    <n v="6586"/>
    <n v="28502"/>
    <n v="47.5"/>
    <n v="131.72"/>
  </r>
  <r>
    <x v="28"/>
    <x v="28"/>
    <x v="3"/>
    <x v="2"/>
    <x v="9"/>
    <x v="8551"/>
    <n v="16124"/>
    <n v="33.590000000000003"/>
    <n v="2458.1799999999998"/>
    <n v="91444.11"/>
    <n v="0"/>
    <m/>
    <m/>
    <m/>
    <m/>
    <m/>
    <m/>
    <m/>
    <m/>
    <m/>
    <m/>
    <m/>
    <m/>
    <m/>
    <m/>
    <n v="72392"/>
    <n v="12516"/>
    <n v="26.08"/>
    <n v="1809.8"/>
  </r>
  <r>
    <x v="237"/>
    <x v="237"/>
    <x v="7"/>
    <x v="2"/>
    <x v="38"/>
    <x v="8552"/>
    <n v="9323"/>
    <n v="13.87"/>
    <n v="1236.77"/>
    <n v="64410.87"/>
    <n v="8154.22"/>
    <n v="8985"/>
    <n v="13.37"/>
    <n v="145.61000000000001"/>
    <n v="98334.18"/>
    <m/>
    <m/>
    <m/>
    <m/>
    <m/>
    <m/>
    <m/>
    <m/>
    <m/>
    <m/>
    <n v="101000"/>
    <n v="5642"/>
    <n v="8.4"/>
    <n v="1803.57"/>
  </r>
  <r>
    <x v="119"/>
    <x v="119"/>
    <x v="11"/>
    <x v="5"/>
    <x v="139"/>
    <x v="8553"/>
    <n v="214230"/>
    <n v="66.37"/>
    <n v="6816.07"/>
    <n v="1705176.39"/>
    <n v="28824.44"/>
    <n v="23972"/>
    <n v="7.43"/>
    <n v="107.15"/>
    <n v="347602.6"/>
    <m/>
    <m/>
    <m/>
    <m/>
    <m/>
    <m/>
    <m/>
    <m/>
    <m/>
    <m/>
    <n v="1651715"/>
    <n v="295688"/>
    <n v="91.6"/>
    <n v="6140.2"/>
  </r>
  <r>
    <x v="87"/>
    <x v="87"/>
    <x v="3"/>
    <x v="5"/>
    <x v="91"/>
    <x v="8554"/>
    <n v="31917"/>
    <n v="49.25"/>
    <n v="3842.96"/>
    <n v="192993.6"/>
    <n v="40164.89"/>
    <n v="57523"/>
    <n v="88.77"/>
    <n v="743.79"/>
    <n v="484360.44"/>
    <m/>
    <m/>
    <m/>
    <m/>
    <m/>
    <m/>
    <m/>
    <m/>
    <m/>
    <m/>
    <n v="2392"/>
    <n v="15774"/>
    <n v="24.34"/>
    <n v="44.3"/>
  </r>
  <r>
    <x v="85"/>
    <x v="85"/>
    <x v="0"/>
    <x v="0"/>
    <x v="5"/>
    <x v="8555"/>
    <n v="34491"/>
    <n v="35.93"/>
    <n v="2164.5"/>
    <n v="161038.79999999999"/>
    <n v="0"/>
    <m/>
    <m/>
    <m/>
    <m/>
    <m/>
    <m/>
    <m/>
    <m/>
    <m/>
    <m/>
    <m/>
    <m/>
    <m/>
    <m/>
    <n v="3.84"/>
    <n v="37964"/>
    <n v="39.549999999999997"/>
    <n v="0.05"/>
  </r>
  <r>
    <x v="66"/>
    <x v="66"/>
    <x v="14"/>
    <x v="11"/>
    <x v="84"/>
    <x v="8556"/>
    <n v="110019"/>
    <n v="80.42"/>
    <n v="6471.91"/>
    <n v="686152.14"/>
    <n v="68176.53"/>
    <n v="96918"/>
    <n v="70.849999999999994"/>
    <n v="598.04"/>
    <n v="822161.2"/>
    <m/>
    <m/>
    <m/>
    <m/>
    <m/>
    <m/>
    <m/>
    <m/>
    <m/>
    <m/>
    <n v="9875"/>
    <n v="129331"/>
    <n v="94.54"/>
    <n v="86.62"/>
  </r>
  <r>
    <x v="84"/>
    <x v="84"/>
    <x v="8"/>
    <x v="7"/>
    <x v="9"/>
    <x v="8557"/>
    <n v="21270"/>
    <n v="44.31"/>
    <n v="2745.75"/>
    <n v="102141.9"/>
    <n v="21554.799999999999"/>
    <n v="24662"/>
    <n v="51.38"/>
    <m/>
    <m/>
    <m/>
    <m/>
    <m/>
    <m/>
    <m/>
    <m/>
    <m/>
    <m/>
    <m/>
    <m/>
    <n v="140200"/>
    <n v="7699"/>
    <n v="16.04"/>
    <n v="3505"/>
  </r>
  <r>
    <x v="56"/>
    <x v="56"/>
    <x v="14"/>
    <x v="3"/>
    <x v="16"/>
    <x v="0"/>
    <n v="0"/>
    <n v="0"/>
    <n v="0"/>
    <n v="0"/>
    <n v="0"/>
    <m/>
    <m/>
    <m/>
    <m/>
    <m/>
    <m/>
    <m/>
    <m/>
    <m/>
    <m/>
    <m/>
    <m/>
    <m/>
    <m/>
    <n v="68000"/>
    <n v="12132"/>
    <n v="252.75"/>
    <n v="17000"/>
  </r>
  <r>
    <x v="112"/>
    <x v="112"/>
    <x v="4"/>
    <x v="2"/>
    <x v="38"/>
    <x v="8558"/>
    <n v="66651"/>
    <n v="99.18"/>
    <n v="6771.79"/>
    <n v="352674.6"/>
    <n v="0"/>
    <m/>
    <m/>
    <m/>
    <m/>
    <m/>
    <m/>
    <m/>
    <m/>
    <m/>
    <m/>
    <m/>
    <m/>
    <m/>
    <m/>
    <n v="0"/>
    <m/>
    <m/>
    <n v="0"/>
  </r>
  <r>
    <x v="29"/>
    <x v="29"/>
    <x v="9"/>
    <x v="11"/>
    <x v="9"/>
    <x v="8559"/>
    <n v="10421"/>
    <n v="21.71"/>
    <n v="1498.4"/>
    <n v="55740.480000000003"/>
    <n v="929.19"/>
    <n v="25742"/>
    <n v="53.63"/>
    <n v="23.23"/>
    <n v="11205.44"/>
    <m/>
    <m/>
    <m/>
    <m/>
    <m/>
    <n v="658"/>
    <n v="1463"/>
    <n v="3.05"/>
    <n v="16"/>
    <n v="14728.67"/>
    <n v="4838"/>
    <n v="33700"/>
    <n v="70.209999999999994"/>
    <n v="120.95"/>
  </r>
  <r>
    <x v="70"/>
    <x v="70"/>
    <x v="15"/>
    <x v="1"/>
    <x v="83"/>
    <x v="8560"/>
    <n v="1119"/>
    <n v="8.48"/>
    <n v="701.64"/>
    <n v="7177.74"/>
    <n v="0"/>
    <m/>
    <m/>
    <m/>
    <m/>
    <m/>
    <m/>
    <m/>
    <m/>
    <m/>
    <m/>
    <m/>
    <m/>
    <m/>
    <m/>
    <n v="366.29"/>
    <n v="2886"/>
    <n v="21.86"/>
    <n v="33.299999999999997"/>
  </r>
  <r>
    <x v="138"/>
    <x v="138"/>
    <x v="13"/>
    <x v="7"/>
    <x v="81"/>
    <x v="4"/>
    <m/>
    <m/>
    <m/>
    <m/>
    <n v="0"/>
    <m/>
    <m/>
    <m/>
    <m/>
    <m/>
    <m/>
    <m/>
    <m/>
    <m/>
    <m/>
    <m/>
    <m/>
    <m/>
    <m/>
    <n v="0"/>
    <m/>
    <m/>
    <n v="0"/>
  </r>
  <r>
    <x v="98"/>
    <x v="98"/>
    <x v="11"/>
    <x v="0"/>
    <x v="86"/>
    <x v="8561"/>
    <n v="167060"/>
    <n v="103.89"/>
    <n v="4496.1499999999996"/>
    <n v="560310.12"/>
    <n v="55160.04"/>
    <n v="73714"/>
    <n v="45.84"/>
    <m/>
    <m/>
    <m/>
    <m/>
    <m/>
    <m/>
    <m/>
    <m/>
    <m/>
    <m/>
    <m/>
    <m/>
    <n v="0"/>
    <m/>
    <m/>
    <n v="0"/>
  </r>
  <r>
    <x v="60"/>
    <x v="60"/>
    <x v="12"/>
    <x v="1"/>
    <x v="6"/>
    <x v="8562"/>
    <n v="3703"/>
    <n v="38.57"/>
    <n v="3229.25"/>
    <n v="24025.62"/>
    <n v="0"/>
    <m/>
    <m/>
    <m/>
    <m/>
    <m/>
    <m/>
    <m/>
    <m/>
    <m/>
    <m/>
    <m/>
    <m/>
    <m/>
    <m/>
    <n v="92470"/>
    <n v="6505"/>
    <n v="67.760000000000005"/>
    <n v="11558.75"/>
  </r>
  <r>
    <x v="206"/>
    <x v="206"/>
    <x v="11"/>
    <x v="2"/>
    <x v="2"/>
    <x v="8563"/>
    <n v="29077"/>
    <n v="37.86"/>
    <n v="3928.95"/>
    <n v="233851.29"/>
    <n v="21298.74"/>
    <n v="22864"/>
    <n v="29.77"/>
    <n v="332.79"/>
    <n v="256847.88"/>
    <m/>
    <m/>
    <m/>
    <m/>
    <m/>
    <m/>
    <m/>
    <m/>
    <m/>
    <m/>
    <n v="0"/>
    <m/>
    <m/>
    <n v="0"/>
  </r>
  <r>
    <x v="115"/>
    <x v="115"/>
    <x v="3"/>
    <x v="2"/>
    <x v="38"/>
    <x v="8564"/>
    <n v="132223"/>
    <n v="196.76"/>
    <n v="9392.25"/>
    <n v="489148.38"/>
    <n v="0"/>
    <m/>
    <m/>
    <m/>
    <m/>
    <m/>
    <m/>
    <m/>
    <m/>
    <m/>
    <m/>
    <m/>
    <m/>
    <m/>
    <m/>
    <n v="37307.339999999997"/>
    <n v="5298"/>
    <n v="7.88"/>
    <n v="666.2"/>
  </r>
  <r>
    <x v="142"/>
    <x v="142"/>
    <x v="5"/>
    <x v="2"/>
    <x v="2"/>
    <x v="8565"/>
    <n v="89067"/>
    <n v="115.97"/>
    <n v="8275"/>
    <n v="492528"/>
    <n v="0"/>
    <m/>
    <m/>
    <m/>
    <m/>
    <m/>
    <m/>
    <m/>
    <m/>
    <m/>
    <m/>
    <m/>
    <m/>
    <m/>
    <m/>
    <n v="104700"/>
    <n v="8262"/>
    <n v="10.76"/>
    <n v="1635.94"/>
  </r>
  <r>
    <x v="113"/>
    <x v="113"/>
    <x v="15"/>
    <x v="1"/>
    <x v="6"/>
    <x v="4"/>
    <m/>
    <m/>
    <m/>
    <m/>
    <n v="50.44"/>
    <n v="87"/>
    <n v="0.91"/>
    <n v="6.3"/>
    <n v="608.23"/>
    <m/>
    <m/>
    <m/>
    <m/>
    <m/>
    <m/>
    <m/>
    <m/>
    <m/>
    <m/>
    <n v="390.31"/>
    <n v="2033"/>
    <n v="21.18"/>
    <n v="48.79"/>
  </r>
  <r>
    <x v="173"/>
    <x v="173"/>
    <x v="11"/>
    <x v="12"/>
    <x v="6"/>
    <x v="4"/>
    <m/>
    <m/>
    <m/>
    <m/>
    <n v="0"/>
    <m/>
    <m/>
    <m/>
    <m/>
    <m/>
    <m/>
    <m/>
    <m/>
    <m/>
    <m/>
    <m/>
    <m/>
    <m/>
    <m/>
    <n v="0"/>
    <m/>
    <m/>
    <n v="0"/>
  </r>
  <r>
    <x v="126"/>
    <x v="126"/>
    <x v="6"/>
    <x v="2"/>
    <x v="20"/>
    <x v="8566"/>
    <n v="74908"/>
    <n v="104.04"/>
    <n v="8605.33"/>
    <n v="480177.6"/>
    <n v="0"/>
    <m/>
    <m/>
    <m/>
    <m/>
    <m/>
    <m/>
    <m/>
    <m/>
    <m/>
    <m/>
    <m/>
    <m/>
    <m/>
    <m/>
    <n v="921.59"/>
    <n v="5249"/>
    <n v="7.29"/>
    <n v="15.36"/>
  </r>
  <r>
    <x v="117"/>
    <x v="117"/>
    <x v="6"/>
    <x v="1"/>
    <x v="71"/>
    <x v="4"/>
    <m/>
    <m/>
    <m/>
    <m/>
    <n v="0"/>
    <m/>
    <m/>
    <m/>
    <m/>
    <m/>
    <m/>
    <m/>
    <m/>
    <m/>
    <m/>
    <m/>
    <m/>
    <m/>
    <m/>
    <n v="122.99"/>
    <n v="417"/>
    <n v="6.95"/>
    <n v="24.6"/>
  </r>
  <r>
    <x v="73"/>
    <x v="73"/>
    <x v="14"/>
    <x v="7"/>
    <x v="25"/>
    <x v="8567"/>
    <n v="34020"/>
    <n v="42.95"/>
    <n v="3984.85"/>
    <n v="244590"/>
    <n v="27489.82"/>
    <n v="33952"/>
    <n v="42.87"/>
    <n v="416.51"/>
    <n v="331507.93"/>
    <m/>
    <m/>
    <m/>
    <m/>
    <m/>
    <m/>
    <m/>
    <m/>
    <m/>
    <m/>
    <n v="3540"/>
    <n v="30932"/>
    <n v="39.06"/>
    <n v="53.64"/>
  </r>
  <r>
    <x v="83"/>
    <x v="83"/>
    <x v="4"/>
    <x v="2"/>
    <x v="9"/>
    <x v="6515"/>
    <n v="17075"/>
    <n v="35.57"/>
    <n v="4332"/>
    <n v="161150.39999999999"/>
    <n v="10760.43"/>
    <n v="12935"/>
    <n v="26.95"/>
    <m/>
    <m/>
    <m/>
    <m/>
    <m/>
    <m/>
    <m/>
    <m/>
    <m/>
    <m/>
    <m/>
    <m/>
    <n v="993"/>
    <n v="12596"/>
    <n v="26.24"/>
    <n v="24.83"/>
  </r>
  <r>
    <x v="95"/>
    <x v="95"/>
    <x v="6"/>
    <x v="5"/>
    <x v="30"/>
    <x v="2380"/>
    <n v="54673"/>
    <n v="94.92"/>
    <n v="7737.21"/>
    <n v="345388.98"/>
    <n v="0"/>
    <m/>
    <m/>
    <m/>
    <m/>
    <m/>
    <m/>
    <m/>
    <m/>
    <m/>
    <m/>
    <m/>
    <m/>
    <m/>
    <m/>
    <n v="160750"/>
    <n v="6075"/>
    <n v="10.55"/>
    <n v="3348.96"/>
  </r>
  <r>
    <x v="35"/>
    <x v="35"/>
    <x v="14"/>
    <x v="1"/>
    <x v="21"/>
    <x v="8568"/>
    <n v="66"/>
    <n v="0.23"/>
    <n v="16.21"/>
    <n v="361.77"/>
    <n v="22605.24"/>
    <n v="28936"/>
    <n v="100.47"/>
    <n v="941.88"/>
    <n v="272603.34000000003"/>
    <m/>
    <m/>
    <m/>
    <m/>
    <m/>
    <m/>
    <m/>
    <m/>
    <m/>
    <m/>
    <n v="2577"/>
    <n v="27105"/>
    <n v="94.11"/>
    <n v="107.38"/>
  </r>
  <r>
    <x v="54"/>
    <x v="54"/>
    <x v="14"/>
    <x v="2"/>
    <x v="9"/>
    <x v="4276"/>
    <n v="60880"/>
    <n v="126.83"/>
    <n v="4250"/>
    <n v="158100"/>
    <n v="0"/>
    <m/>
    <m/>
    <m/>
    <m/>
    <m/>
    <m/>
    <m/>
    <m/>
    <m/>
    <m/>
    <m/>
    <m/>
    <m/>
    <m/>
    <n v="110900"/>
    <n v="4928"/>
    <n v="10.27"/>
    <n v="2772.5"/>
  </r>
  <r>
    <x v="187"/>
    <x v="187"/>
    <x v="11"/>
    <x v="1"/>
    <x v="53"/>
    <x v="8569"/>
    <n v="1023"/>
    <n v="6.56"/>
    <n v="562.38"/>
    <n v="6799.23"/>
    <n v="0"/>
    <m/>
    <m/>
    <m/>
    <m/>
    <m/>
    <m/>
    <m/>
    <m/>
    <m/>
    <m/>
    <m/>
    <m/>
    <m/>
    <m/>
    <n v="121267"/>
    <n v="10647"/>
    <n v="68.25"/>
    <n v="9328.23"/>
  </r>
  <r>
    <x v="3"/>
    <x v="3"/>
    <x v="11"/>
    <x v="1"/>
    <x v="6"/>
    <x v="3522"/>
    <n v="829"/>
    <n v="8.64"/>
    <n v="658.38"/>
    <n v="4898.3100000000004"/>
    <n v="0"/>
    <m/>
    <m/>
    <m/>
    <m/>
    <m/>
    <m/>
    <m/>
    <m/>
    <m/>
    <m/>
    <m/>
    <m/>
    <m/>
    <m/>
    <n v="112180"/>
    <n v="5516"/>
    <n v="57.46"/>
    <n v="14022.5"/>
  </r>
  <r>
    <x v="140"/>
    <x v="140"/>
    <x v="7"/>
    <x v="0"/>
    <x v="9"/>
    <x v="8570"/>
    <n v="6924"/>
    <n v="14.43"/>
    <n v="1729.5"/>
    <n v="64337.4"/>
    <n v="5976.72"/>
    <n v="6528"/>
    <n v="13.6"/>
    <m/>
    <m/>
    <m/>
    <m/>
    <m/>
    <m/>
    <m/>
    <m/>
    <m/>
    <m/>
    <m/>
    <m/>
    <n v="106998"/>
    <n v="5400"/>
    <n v="11.25"/>
    <n v="2674.95"/>
  </r>
  <r>
    <x v="204"/>
    <x v="204"/>
    <x v="3"/>
    <x v="6"/>
    <x v="6"/>
    <x v="4"/>
    <m/>
    <m/>
    <m/>
    <m/>
    <n v="0"/>
    <m/>
    <m/>
    <m/>
    <m/>
    <m/>
    <m/>
    <m/>
    <m/>
    <m/>
    <m/>
    <m/>
    <m/>
    <m/>
    <m/>
    <n v="486801"/>
    <n v="62040"/>
    <n v="646.25"/>
    <n v="60850.13"/>
  </r>
  <r>
    <x v="123"/>
    <x v="123"/>
    <x v="6"/>
    <x v="2"/>
    <x v="30"/>
    <x v="8571"/>
    <n v="55555"/>
    <n v="96.45"/>
    <n v="7223.33"/>
    <n v="322449.59999999998"/>
    <n v="0"/>
    <m/>
    <m/>
    <m/>
    <m/>
    <n v="105"/>
    <n v="727"/>
    <n v="1.26"/>
    <n v="2"/>
    <n v="1330.25"/>
    <m/>
    <m/>
    <m/>
    <m/>
    <m/>
    <n v="134400"/>
    <n v="10686"/>
    <n v="18.55"/>
    <n v="2800"/>
  </r>
  <r>
    <x v="106"/>
    <x v="106"/>
    <x v="1"/>
    <x v="7"/>
    <x v="9"/>
    <x v="8572"/>
    <n v="39741"/>
    <n v="82.79"/>
    <n v="11066"/>
    <n v="411655.2"/>
    <n v="0"/>
    <m/>
    <m/>
    <m/>
    <m/>
    <m/>
    <m/>
    <m/>
    <m/>
    <m/>
    <m/>
    <m/>
    <m/>
    <m/>
    <m/>
    <n v="370.3"/>
    <n v="9050"/>
    <n v="18.850000000000001"/>
    <n v="9.26"/>
  </r>
  <r>
    <x v="116"/>
    <x v="116"/>
    <x v="4"/>
    <x v="5"/>
    <x v="17"/>
    <x v="8573"/>
    <n v="28527"/>
    <n v="47.55"/>
    <n v="4269.34"/>
    <n v="198524.31"/>
    <n v="9285.16"/>
    <n v="15639"/>
    <n v="26.07"/>
    <m/>
    <m/>
    <m/>
    <m/>
    <m/>
    <m/>
    <m/>
    <m/>
    <m/>
    <m/>
    <m/>
    <m/>
    <n v="93078"/>
    <n v="13849"/>
    <n v="23.08"/>
    <n v="1861.56"/>
  </r>
  <r>
    <x v="75"/>
    <x v="75"/>
    <x v="4"/>
    <x v="0"/>
    <x v="5"/>
    <x v="8574"/>
    <n v="9066"/>
    <n v="9.44"/>
    <n v="1156.1400000000001"/>
    <n v="86016.63"/>
    <n v="0"/>
    <m/>
    <m/>
    <m/>
    <m/>
    <m/>
    <m/>
    <m/>
    <m/>
    <m/>
    <m/>
    <m/>
    <m/>
    <m/>
    <m/>
    <n v="49700"/>
    <n v="3511"/>
    <n v="3.66"/>
    <n v="621.25"/>
  </r>
  <r>
    <x v="38"/>
    <x v="38"/>
    <x v="5"/>
    <x v="1"/>
    <x v="68"/>
    <x v="8575"/>
    <n v="629"/>
    <n v="3.28"/>
    <n v="169.56"/>
    <n v="2523.09"/>
    <n v="0"/>
    <m/>
    <m/>
    <m/>
    <m/>
    <n v="100"/>
    <n v="252"/>
    <n v="1.31"/>
    <n v="6"/>
    <n v="1266.9000000000001"/>
    <m/>
    <m/>
    <m/>
    <m/>
    <m/>
    <n v="1014"/>
    <n v="3666"/>
    <n v="19.09"/>
    <n v="63.38"/>
  </r>
  <r>
    <x v="143"/>
    <x v="143"/>
    <x v="7"/>
    <x v="2"/>
    <x v="29"/>
    <x v="8576"/>
    <n v="26449"/>
    <n v="42.39"/>
    <n v="3744.23"/>
    <n v="181071"/>
    <n v="0"/>
    <n v="0"/>
    <n v="0"/>
    <m/>
    <m/>
    <m/>
    <m/>
    <m/>
    <m/>
    <m/>
    <m/>
    <m/>
    <m/>
    <m/>
    <m/>
    <n v="734"/>
    <n v="1657"/>
    <n v="2.66"/>
    <n v="14.12"/>
  </r>
  <r>
    <x v="120"/>
    <x v="120"/>
    <x v="14"/>
    <x v="7"/>
    <x v="37"/>
    <x v="8577"/>
    <n v="21095"/>
    <n v="54.93"/>
    <n v="5527.5"/>
    <n v="164498.4"/>
    <n v="0"/>
    <m/>
    <m/>
    <m/>
    <m/>
    <n v="8543"/>
    <n v="19885"/>
    <n v="51.78"/>
    <n v="266"/>
    <n v="108231.27"/>
    <m/>
    <m/>
    <m/>
    <m/>
    <m/>
    <n v="672.41"/>
    <n v="5576"/>
    <n v="14.52"/>
    <n v="21.01"/>
  </r>
  <r>
    <x v="155"/>
    <x v="155"/>
    <x v="15"/>
    <x v="2"/>
    <x v="2"/>
    <x v="8578"/>
    <n v="119051"/>
    <n v="155.01"/>
    <n v="11180.63"/>
    <n v="665470.80000000005"/>
    <n v="0"/>
    <m/>
    <m/>
    <m/>
    <m/>
    <m/>
    <m/>
    <m/>
    <m/>
    <m/>
    <m/>
    <m/>
    <m/>
    <m/>
    <m/>
    <n v="21255.279999999999"/>
    <n v="106626"/>
    <n v="138.84"/>
    <n v="332.11"/>
  </r>
  <r>
    <x v="117"/>
    <x v="117"/>
    <x v="4"/>
    <x v="6"/>
    <x v="41"/>
    <x v="4"/>
    <m/>
    <m/>
    <m/>
    <m/>
    <n v="0"/>
    <m/>
    <m/>
    <m/>
    <m/>
    <m/>
    <m/>
    <m/>
    <m/>
    <m/>
    <m/>
    <m/>
    <m/>
    <m/>
    <m/>
    <n v="113.63"/>
    <n v="460"/>
    <n v="12.78"/>
    <n v="37.880000000000003"/>
  </r>
  <r>
    <x v="130"/>
    <x v="130"/>
    <x v="13"/>
    <x v="5"/>
    <x v="90"/>
    <x v="8579"/>
    <n v="37287"/>
    <n v="91.39"/>
    <n v="6838.94"/>
    <n v="216247.32"/>
    <n v="15540.25"/>
    <n v="15959"/>
    <n v="39.119999999999997"/>
    <n v="457.07"/>
    <n v="187404.56"/>
    <m/>
    <m/>
    <m/>
    <m/>
    <m/>
    <m/>
    <m/>
    <m/>
    <m/>
    <m/>
    <n v="93900"/>
    <n v="3111"/>
    <n v="7.63"/>
    <n v="2761.76"/>
  </r>
  <r>
    <x v="126"/>
    <x v="126"/>
    <x v="4"/>
    <x v="7"/>
    <x v="64"/>
    <x v="8580"/>
    <n v="51112"/>
    <n v="56.79"/>
    <n v="4974.93"/>
    <n v="347001.59999999998"/>
    <n v="0"/>
    <m/>
    <m/>
    <m/>
    <m/>
    <m/>
    <m/>
    <m/>
    <m/>
    <m/>
    <m/>
    <m/>
    <m/>
    <m/>
    <m/>
    <n v="802.09"/>
    <n v="4725"/>
    <n v="5.25"/>
    <n v="10.69"/>
  </r>
  <r>
    <x v="187"/>
    <x v="187"/>
    <x v="8"/>
    <x v="22"/>
    <x v="90"/>
    <x v="2804"/>
    <n v="36560"/>
    <n v="89.61"/>
    <n v="5435.59"/>
    <n v="171873.3"/>
    <n v="4237"/>
    <n v="8099"/>
    <n v="19.850000000000001"/>
    <n v="124.62"/>
    <n v="51095.25"/>
    <m/>
    <m/>
    <m/>
    <m/>
    <m/>
    <m/>
    <m/>
    <m/>
    <m/>
    <m/>
    <n v="0"/>
    <n v="1349"/>
    <n v="3.31"/>
    <n v="0"/>
  </r>
  <r>
    <x v="84"/>
    <x v="84"/>
    <x v="3"/>
    <x v="2"/>
    <x v="9"/>
    <x v="8581"/>
    <n v="24479"/>
    <n v="51"/>
    <n v="3531.33"/>
    <n v="131365.29"/>
    <n v="22843.84"/>
    <n v="41811"/>
    <n v="87.11"/>
    <m/>
    <m/>
    <m/>
    <m/>
    <m/>
    <m/>
    <m/>
    <m/>
    <m/>
    <m/>
    <m/>
    <m/>
    <n v="117700"/>
    <n v="6685"/>
    <n v="13.93"/>
    <n v="2942.5"/>
  </r>
  <r>
    <x v="156"/>
    <x v="156"/>
    <x v="8"/>
    <x v="2"/>
    <x v="9"/>
    <x v="8582"/>
    <n v="91982"/>
    <n v="191.63"/>
    <n v="17196"/>
    <n v="639691.19999999995"/>
    <n v="0"/>
    <m/>
    <m/>
    <m/>
    <m/>
    <m/>
    <m/>
    <m/>
    <m/>
    <m/>
    <m/>
    <m/>
    <m/>
    <m/>
    <m/>
    <n v="1657.64"/>
    <n v="8593"/>
    <n v="17.899999999999999"/>
    <n v="41.44"/>
  </r>
  <r>
    <x v="32"/>
    <x v="32"/>
    <x v="3"/>
    <x v="2"/>
    <x v="71"/>
    <x v="8583"/>
    <n v="656"/>
    <n v="10.93"/>
    <n v="113"/>
    <n v="525.45000000000005"/>
    <n v="0"/>
    <m/>
    <m/>
    <m/>
    <m/>
    <m/>
    <m/>
    <m/>
    <m/>
    <m/>
    <m/>
    <m/>
    <m/>
    <m/>
    <m/>
    <n v="0"/>
    <m/>
    <m/>
    <n v="0"/>
  </r>
  <r>
    <x v="28"/>
    <x v="28"/>
    <x v="8"/>
    <x v="7"/>
    <x v="29"/>
    <x v="8584"/>
    <n v="17578"/>
    <n v="28.17"/>
    <n v="1800.77"/>
    <n v="87085.2"/>
    <n v="0"/>
    <m/>
    <m/>
    <m/>
    <m/>
    <m/>
    <m/>
    <m/>
    <m/>
    <m/>
    <m/>
    <m/>
    <m/>
    <m/>
    <m/>
    <n v="125620"/>
    <n v="11871"/>
    <n v="19.02"/>
    <n v="2415.77"/>
  </r>
  <r>
    <x v="75"/>
    <x v="75"/>
    <x v="6"/>
    <x v="5"/>
    <x v="9"/>
    <x v="8585"/>
    <n v="17533"/>
    <n v="36.53"/>
    <n v="3634"/>
    <n v="135184.79999999999"/>
    <n v="22823.47"/>
    <n v="34700"/>
    <n v="72.290000000000006"/>
    <n v="570.59"/>
    <n v="275235.09999999998"/>
    <m/>
    <m/>
    <m/>
    <m/>
    <m/>
    <m/>
    <m/>
    <m/>
    <m/>
    <m/>
    <n v="73400"/>
    <n v="1628"/>
    <n v="3.39"/>
    <n v="1835"/>
  </r>
  <r>
    <x v="42"/>
    <x v="42"/>
    <x v="15"/>
    <x v="1"/>
    <x v="11"/>
    <x v="4"/>
    <m/>
    <m/>
    <m/>
    <m/>
    <n v="0"/>
    <m/>
    <m/>
    <m/>
    <m/>
    <m/>
    <m/>
    <m/>
    <m/>
    <m/>
    <m/>
    <m/>
    <m/>
    <m/>
    <m/>
    <n v="0"/>
    <m/>
    <m/>
    <n v="0"/>
  </r>
  <r>
    <x v="80"/>
    <x v="80"/>
    <x v="12"/>
    <x v="2"/>
    <x v="49"/>
    <x v="8586"/>
    <n v="124913"/>
    <n v="136.97"/>
    <n v="10045.379999999999"/>
    <n v="710007.57"/>
    <n v="0"/>
    <m/>
    <m/>
    <m/>
    <m/>
    <m/>
    <m/>
    <m/>
    <m/>
    <m/>
    <m/>
    <m/>
    <m/>
    <m/>
    <m/>
    <n v="257600"/>
    <n v="24678"/>
    <n v="27.06"/>
    <n v="3389.47"/>
  </r>
  <r>
    <x v="30"/>
    <x v="30"/>
    <x v="13"/>
    <x v="2"/>
    <x v="3"/>
    <x v="8587"/>
    <n v="42907"/>
    <n v="49.66"/>
    <n v="2474.5700000000002"/>
    <n v="165697.17000000001"/>
    <n v="20856.45"/>
    <n v="27201"/>
    <n v="31.48"/>
    <n v="289.67"/>
    <n v="251514.19"/>
    <m/>
    <m/>
    <m/>
    <m/>
    <m/>
    <m/>
    <m/>
    <m/>
    <m/>
    <m/>
    <n v="1552"/>
    <n v="19297"/>
    <n v="22.33"/>
    <n v="21.56"/>
  </r>
  <r>
    <x v="199"/>
    <x v="199"/>
    <x v="1"/>
    <x v="2"/>
    <x v="9"/>
    <x v="8588"/>
    <n v="16448"/>
    <n v="34.270000000000003"/>
    <n v="4307.95"/>
    <n v="160255.74"/>
    <n v="0"/>
    <m/>
    <m/>
    <m/>
    <m/>
    <m/>
    <m/>
    <m/>
    <m/>
    <m/>
    <m/>
    <m/>
    <m/>
    <m/>
    <m/>
    <n v="0"/>
    <n v="2621"/>
    <n v="5.46"/>
    <n v="0"/>
  </r>
  <r>
    <x v="6"/>
    <x v="6"/>
    <x v="10"/>
    <x v="1"/>
    <x v="11"/>
    <x v="4"/>
    <m/>
    <m/>
    <m/>
    <m/>
    <n v="6243.45"/>
    <n v="10396"/>
    <n v="86.63"/>
    <m/>
    <m/>
    <m/>
    <m/>
    <m/>
    <m/>
    <m/>
    <n v="723"/>
    <n v="1166"/>
    <n v="9.7200000000000006"/>
    <n v="72"/>
    <n v="16183.63"/>
    <n v="79463"/>
    <n v="5381"/>
    <n v="44.84"/>
    <n v="7946.3"/>
  </r>
  <r>
    <x v="227"/>
    <x v="227"/>
    <x v="0"/>
    <x v="7"/>
    <x v="9"/>
    <x v="1417"/>
    <n v="22304"/>
    <n v="46.47"/>
    <n v="4390"/>
    <n v="163308"/>
    <n v="22754.61"/>
    <n v="28316"/>
    <n v="58.99"/>
    <m/>
    <m/>
    <m/>
    <m/>
    <m/>
    <m/>
    <m/>
    <m/>
    <m/>
    <m/>
    <m/>
    <m/>
    <n v="1262"/>
    <n v="15919"/>
    <n v="33.159999999999997"/>
    <n v="31.55"/>
  </r>
  <r>
    <x v="21"/>
    <x v="21"/>
    <x v="2"/>
    <x v="14"/>
    <x v="2"/>
    <x v="8589"/>
    <n v="32554"/>
    <n v="42.39"/>
    <n v="3910"/>
    <n v="232723.20000000001"/>
    <n v="18528"/>
    <n v="36863"/>
    <n v="48"/>
    <m/>
    <m/>
    <m/>
    <m/>
    <m/>
    <m/>
    <m/>
    <m/>
    <m/>
    <m/>
    <m/>
    <m/>
    <n v="1244.57"/>
    <n v="20866"/>
    <n v="27.17"/>
    <n v="19.45"/>
  </r>
  <r>
    <x v="99"/>
    <x v="99"/>
    <x v="0"/>
    <x v="2"/>
    <x v="2"/>
    <x v="8590"/>
    <n v="30825"/>
    <n v="40.14"/>
    <n v="5351.25"/>
    <n v="318506.40000000002"/>
    <n v="22248"/>
    <n v="8056"/>
    <n v="10.49"/>
    <n v="347.63"/>
    <n v="268295.31"/>
    <m/>
    <m/>
    <m/>
    <m/>
    <m/>
    <m/>
    <m/>
    <m/>
    <m/>
    <m/>
    <n v="749000"/>
    <n v="12689"/>
    <n v="16.52"/>
    <n v="11703.13"/>
  </r>
  <r>
    <x v="123"/>
    <x v="123"/>
    <x v="4"/>
    <x v="7"/>
    <x v="30"/>
    <x v="8591"/>
    <n v="61344"/>
    <n v="106.5"/>
    <n v="7384.17"/>
    <n v="329629.2"/>
    <n v="0"/>
    <m/>
    <m/>
    <m/>
    <m/>
    <m/>
    <m/>
    <m/>
    <m/>
    <m/>
    <m/>
    <m/>
    <m/>
    <m/>
    <m/>
    <n v="53074"/>
    <n v="5670"/>
    <n v="9.84"/>
    <n v="1105.71"/>
  </r>
  <r>
    <x v="33"/>
    <x v="33"/>
    <x v="8"/>
    <x v="6"/>
    <x v="53"/>
    <x v="8592"/>
    <n v="5574"/>
    <n v="35.729999999999997"/>
    <n v="285.54000000000002"/>
    <n v="3452.16"/>
    <n v="0"/>
    <m/>
    <m/>
    <m/>
    <m/>
    <m/>
    <m/>
    <m/>
    <m/>
    <m/>
    <m/>
    <m/>
    <m/>
    <m/>
    <m/>
    <n v="7102"/>
    <n v="10267"/>
    <n v="65.81"/>
    <n v="546.30999999999995"/>
  </r>
  <r>
    <x v="80"/>
    <x v="80"/>
    <x v="2"/>
    <x v="1"/>
    <x v="41"/>
    <x v="4"/>
    <m/>
    <m/>
    <m/>
    <m/>
    <n v="0"/>
    <m/>
    <m/>
    <m/>
    <m/>
    <m/>
    <m/>
    <m/>
    <m/>
    <m/>
    <m/>
    <m/>
    <m/>
    <m/>
    <m/>
    <n v="27210.69"/>
    <n v="2720"/>
    <n v="75.56"/>
    <n v="9070.23"/>
  </r>
  <r>
    <x v="124"/>
    <x v="124"/>
    <x v="11"/>
    <x v="12"/>
    <x v="6"/>
    <x v="4"/>
    <m/>
    <m/>
    <m/>
    <m/>
    <n v="0"/>
    <m/>
    <m/>
    <m/>
    <m/>
    <m/>
    <m/>
    <m/>
    <m/>
    <m/>
    <m/>
    <m/>
    <m/>
    <m/>
    <m/>
    <n v="0"/>
    <m/>
    <m/>
    <n v="0"/>
  </r>
  <r>
    <x v="56"/>
    <x v="56"/>
    <x v="6"/>
    <x v="4"/>
    <x v="92"/>
    <x v="4"/>
    <m/>
    <m/>
    <m/>
    <m/>
    <n v="0"/>
    <m/>
    <m/>
    <m/>
    <m/>
    <n v="0"/>
    <n v="0"/>
    <n v="0"/>
    <n v="0"/>
    <n v="0"/>
    <n v="0"/>
    <n v="0"/>
    <n v="0"/>
    <n v="0"/>
    <n v="0"/>
    <n v="0"/>
    <m/>
    <m/>
    <n v="0"/>
  </r>
  <r>
    <x v="151"/>
    <x v="151"/>
    <x v="8"/>
    <x v="2"/>
    <x v="9"/>
    <x v="8593"/>
    <n v="64405"/>
    <n v="134.18"/>
    <n v="11912"/>
    <n v="443126.4"/>
    <n v="0"/>
    <m/>
    <m/>
    <m/>
    <m/>
    <m/>
    <m/>
    <m/>
    <m/>
    <m/>
    <m/>
    <m/>
    <m/>
    <m/>
    <m/>
    <n v="0"/>
    <n v="20320"/>
    <n v="42.33"/>
    <n v="0"/>
  </r>
  <r>
    <x v="0"/>
    <x v="0"/>
    <x v="10"/>
    <x v="11"/>
    <x v="72"/>
    <x v="8594"/>
    <n v="111128"/>
    <n v="47.25"/>
    <n v="5377.12"/>
    <n v="980140.95"/>
    <n v="81166"/>
    <n v="154211"/>
    <n v="65.569999999999993"/>
    <m/>
    <m/>
    <m/>
    <m/>
    <m/>
    <m/>
    <m/>
    <m/>
    <m/>
    <m/>
    <m/>
    <m/>
    <n v="22820"/>
    <n v="136639"/>
    <n v="58.09"/>
    <n v="116.43"/>
  </r>
  <r>
    <x v="96"/>
    <x v="96"/>
    <x v="15"/>
    <x v="4"/>
    <x v="66"/>
    <x v="8595"/>
    <n v="1377"/>
    <n v="5.22"/>
    <n v="279"/>
    <n v="5708.34"/>
    <n v="137.72999999999999"/>
    <n v="270"/>
    <n v="1.02"/>
    <n v="6.26"/>
    <n v="1660.93"/>
    <m/>
    <m/>
    <m/>
    <m/>
    <m/>
    <m/>
    <m/>
    <m/>
    <m/>
    <m/>
    <n v="32612.52"/>
    <n v="14283"/>
    <n v="54.1"/>
    <n v="1482.39"/>
  </r>
  <r>
    <x v="125"/>
    <x v="125"/>
    <x v="6"/>
    <x v="5"/>
    <x v="5"/>
    <x v="8596"/>
    <n v="134593"/>
    <n v="140.19999999999999"/>
    <n v="10411"/>
    <n v="774578.4"/>
    <n v="0"/>
    <m/>
    <m/>
    <m/>
    <m/>
    <m/>
    <m/>
    <m/>
    <m/>
    <m/>
    <m/>
    <m/>
    <m/>
    <m/>
    <m/>
    <n v="2667"/>
    <n v="12267"/>
    <n v="12.78"/>
    <n v="33.340000000000003"/>
  </r>
  <r>
    <x v="42"/>
    <x v="42"/>
    <x v="2"/>
    <x v="1"/>
    <x v="11"/>
    <x v="4"/>
    <m/>
    <m/>
    <m/>
    <m/>
    <n v="0"/>
    <m/>
    <m/>
    <m/>
    <m/>
    <m/>
    <m/>
    <m/>
    <m/>
    <m/>
    <m/>
    <m/>
    <m/>
    <m/>
    <m/>
    <n v="19130"/>
    <n v="640"/>
    <n v="5.33"/>
    <n v="1913"/>
  </r>
  <r>
    <x v="70"/>
    <x v="70"/>
    <x v="1"/>
    <x v="12"/>
    <x v="6"/>
    <x v="4"/>
    <m/>
    <m/>
    <m/>
    <m/>
    <n v="0"/>
    <m/>
    <m/>
    <m/>
    <m/>
    <m/>
    <m/>
    <m/>
    <m/>
    <m/>
    <m/>
    <m/>
    <m/>
    <m/>
    <m/>
    <n v="0"/>
    <m/>
    <m/>
    <n v="0"/>
  </r>
  <r>
    <x v="62"/>
    <x v="62"/>
    <x v="8"/>
    <x v="27"/>
    <x v="6"/>
    <x v="8597"/>
    <n v="80"/>
    <n v="0.83"/>
    <n v="23"/>
    <n v="171.12"/>
    <n v="0"/>
    <m/>
    <m/>
    <m/>
    <m/>
    <m/>
    <m/>
    <m/>
    <m/>
    <m/>
    <m/>
    <m/>
    <m/>
    <m/>
    <m/>
    <n v="0"/>
    <n v="240"/>
    <n v="2.5"/>
    <n v="0"/>
  </r>
  <r>
    <x v="73"/>
    <x v="73"/>
    <x v="15"/>
    <x v="2"/>
    <x v="49"/>
    <x v="8598"/>
    <n v="32367"/>
    <n v="35.49"/>
    <n v="3325.74"/>
    <n v="235063.08"/>
    <n v="31023.279999999999"/>
    <n v="44778"/>
    <n v="49.1"/>
    <n v="408.2"/>
    <n v="374119.02"/>
    <m/>
    <m/>
    <m/>
    <m/>
    <m/>
    <m/>
    <m/>
    <m/>
    <m/>
    <m/>
    <n v="3557"/>
    <n v="28568"/>
    <n v="31.32"/>
    <n v="46.8"/>
  </r>
  <r>
    <x v="100"/>
    <x v="100"/>
    <x v="4"/>
    <x v="2"/>
    <x v="9"/>
    <x v="8599"/>
    <n v="47582"/>
    <n v="99.13"/>
    <n v="6081"/>
    <n v="226213.2"/>
    <n v="0"/>
    <m/>
    <m/>
    <m/>
    <m/>
    <m/>
    <m/>
    <m/>
    <m/>
    <m/>
    <m/>
    <m/>
    <m/>
    <m/>
    <m/>
    <n v="89579"/>
    <n v="16355"/>
    <n v="34.07"/>
    <n v="2239.48"/>
  </r>
  <r>
    <x v="88"/>
    <x v="88"/>
    <x v="12"/>
    <x v="1"/>
    <x v="41"/>
    <x v="4"/>
    <m/>
    <m/>
    <m/>
    <m/>
    <n v="0"/>
    <m/>
    <m/>
    <m/>
    <m/>
    <m/>
    <m/>
    <m/>
    <m/>
    <m/>
    <m/>
    <m/>
    <m/>
    <m/>
    <m/>
    <n v="8400"/>
    <n v="1697"/>
    <n v="47.14"/>
    <n v="2800"/>
  </r>
  <r>
    <x v="39"/>
    <x v="39"/>
    <x v="11"/>
    <x v="4"/>
    <x v="119"/>
    <x v="8600"/>
    <n v="1802"/>
    <n v="0.68"/>
    <n v="42.87"/>
    <n v="8770.83"/>
    <n v="0"/>
    <n v="3040"/>
    <n v="1.1499999999999999"/>
    <m/>
    <m/>
    <m/>
    <m/>
    <m/>
    <m/>
    <m/>
    <m/>
    <m/>
    <m/>
    <m/>
    <m/>
    <n v="0"/>
    <n v="67020"/>
    <n v="25.39"/>
    <n v="0"/>
  </r>
  <r>
    <x v="139"/>
    <x v="139"/>
    <x v="14"/>
    <x v="1"/>
    <x v="28"/>
    <x v="2837"/>
    <n v="1443"/>
    <n v="10.02"/>
    <n v="582.66999999999996"/>
    <n v="6502.56"/>
    <n v="0"/>
    <m/>
    <m/>
    <m/>
    <m/>
    <m/>
    <m/>
    <m/>
    <m/>
    <m/>
    <m/>
    <m/>
    <m/>
    <m/>
    <m/>
    <n v="994"/>
    <n v="11186"/>
    <n v="77.680000000000007"/>
    <n v="82.83"/>
  </r>
  <r>
    <x v="154"/>
    <x v="154"/>
    <x v="11"/>
    <x v="2"/>
    <x v="14"/>
    <x v="8601"/>
    <n v="33064"/>
    <n v="62.62"/>
    <n v="5985.45"/>
    <n v="244924.79999999999"/>
    <n v="3093.94"/>
    <n v="4772"/>
    <n v="9.0399999999999991"/>
    <n v="70.319999999999993"/>
    <n v="37310.74"/>
    <m/>
    <m/>
    <m/>
    <m/>
    <m/>
    <m/>
    <m/>
    <m/>
    <m/>
    <m/>
    <n v="81200.52"/>
    <n v="21344"/>
    <n v="40.42"/>
    <n v="1845.47"/>
  </r>
  <r>
    <x v="151"/>
    <x v="151"/>
    <x v="11"/>
    <x v="1"/>
    <x v="1"/>
    <x v="4"/>
    <m/>
    <m/>
    <m/>
    <m/>
    <n v="0"/>
    <m/>
    <m/>
    <m/>
    <m/>
    <m/>
    <m/>
    <m/>
    <m/>
    <m/>
    <m/>
    <m/>
    <m/>
    <m/>
    <m/>
    <n v="0"/>
    <m/>
    <m/>
    <n v="0"/>
  </r>
  <r>
    <x v="153"/>
    <x v="153"/>
    <x v="14"/>
    <x v="7"/>
    <x v="14"/>
    <x v="8602"/>
    <n v="60270"/>
    <n v="114.15"/>
    <n v="9221.89"/>
    <n v="377359.59"/>
    <n v="0"/>
    <m/>
    <m/>
    <m/>
    <m/>
    <m/>
    <m/>
    <m/>
    <m/>
    <m/>
    <m/>
    <m/>
    <m/>
    <m/>
    <m/>
    <n v="108.15"/>
    <n v="5343"/>
    <n v="10.119999999999999"/>
    <n v="2.46"/>
  </r>
  <r>
    <x v="176"/>
    <x v="176"/>
    <x v="10"/>
    <x v="1"/>
    <x v="28"/>
    <x v="5564"/>
    <n v="61"/>
    <n v="0.42"/>
    <n v="11"/>
    <n v="122.76"/>
    <n v="97.96"/>
    <n v="220"/>
    <n v="1.53"/>
    <n v="8.16"/>
    <n v="1181.3699999999999"/>
    <m/>
    <m/>
    <m/>
    <m/>
    <m/>
    <m/>
    <m/>
    <m/>
    <m/>
    <m/>
    <n v="149.19"/>
    <n v="6178"/>
    <n v="42.9"/>
    <n v="12.43"/>
  </r>
  <r>
    <x v="234"/>
    <x v="234"/>
    <x v="11"/>
    <x v="2"/>
    <x v="20"/>
    <x v="8603"/>
    <n v="82502"/>
    <n v="114.59"/>
    <n v="9582.08"/>
    <n v="534680.25"/>
    <n v="0"/>
    <m/>
    <m/>
    <m/>
    <m/>
    <m/>
    <m/>
    <m/>
    <m/>
    <m/>
    <m/>
    <m/>
    <m/>
    <m/>
    <m/>
    <n v="2.23"/>
    <n v="21737"/>
    <n v="30.19"/>
    <n v="0.04"/>
  </r>
  <r>
    <x v="40"/>
    <x v="40"/>
    <x v="4"/>
    <x v="2"/>
    <x v="17"/>
    <x v="8604"/>
    <n v="25753"/>
    <n v="42.92"/>
    <n v="2315.8000000000002"/>
    <n v="107684.7"/>
    <n v="41159.07"/>
    <n v="27276"/>
    <n v="45.46"/>
    <n v="823.18"/>
    <n v="496349.56"/>
    <m/>
    <m/>
    <m/>
    <m/>
    <m/>
    <m/>
    <m/>
    <m/>
    <m/>
    <m/>
    <n v="191534"/>
    <n v="17303"/>
    <n v="28.84"/>
    <n v="3830.68"/>
  </r>
  <r>
    <x v="57"/>
    <x v="57"/>
    <x v="6"/>
    <x v="12"/>
    <x v="6"/>
    <x v="4"/>
    <n v="0"/>
    <n v="0"/>
    <m/>
    <m/>
    <n v="0"/>
    <n v="0"/>
    <n v="0"/>
    <m/>
    <m/>
    <m/>
    <m/>
    <m/>
    <m/>
    <m/>
    <m/>
    <m/>
    <m/>
    <m/>
    <m/>
    <n v="0"/>
    <m/>
    <m/>
    <n v="0"/>
  </r>
  <r>
    <x v="4"/>
    <x v="4"/>
    <x v="2"/>
    <x v="7"/>
    <x v="21"/>
    <x v="1759"/>
    <n v="8883"/>
    <n v="30.84"/>
    <n v="3220"/>
    <n v="71870.399999999994"/>
    <n v="14880.61"/>
    <n v="25500"/>
    <n v="88.54"/>
    <n v="620.03"/>
    <n v="179449.69"/>
    <m/>
    <m/>
    <m/>
    <m/>
    <m/>
    <m/>
    <m/>
    <m/>
    <m/>
    <m/>
    <n v="581"/>
    <n v="2353"/>
    <n v="8.17"/>
    <n v="24.21"/>
  </r>
  <r>
    <x v="70"/>
    <x v="70"/>
    <x v="10"/>
    <x v="5"/>
    <x v="17"/>
    <x v="8605"/>
    <n v="26003"/>
    <n v="43.34"/>
    <n v="4502.3999999999996"/>
    <n v="209361.6"/>
    <n v="22461"/>
    <n v="24989"/>
    <n v="41.65"/>
    <n v="449.22"/>
    <n v="270863.94"/>
    <m/>
    <m/>
    <m/>
    <m/>
    <m/>
    <m/>
    <m/>
    <m/>
    <m/>
    <m/>
    <n v="1624.22"/>
    <n v="9536"/>
    <n v="15.89"/>
    <n v="32.479999999999997"/>
  </r>
  <r>
    <x v="80"/>
    <x v="80"/>
    <x v="13"/>
    <x v="7"/>
    <x v="100"/>
    <x v="8606"/>
    <n v="37689"/>
    <n v="112.17"/>
    <n v="9418.86"/>
    <n v="245267.04"/>
    <n v="0"/>
    <m/>
    <m/>
    <m/>
    <m/>
    <m/>
    <m/>
    <m/>
    <m/>
    <m/>
    <m/>
    <m/>
    <m/>
    <m/>
    <m/>
    <n v="51100"/>
    <n v="6968"/>
    <n v="20.74"/>
    <n v="1825"/>
  </r>
  <r>
    <x v="0"/>
    <x v="0"/>
    <x v="1"/>
    <x v="2"/>
    <x v="142"/>
    <x v="8607"/>
    <n v="52124"/>
    <n v="29.15"/>
    <n v="3870.07"/>
    <n v="536275.19999999995"/>
    <n v="50320"/>
    <n v="56635"/>
    <n v="31.68"/>
    <n v="337.72"/>
    <n v="606823.98"/>
    <m/>
    <m/>
    <m/>
    <m/>
    <m/>
    <m/>
    <m/>
    <m/>
    <m/>
    <m/>
    <n v="2694"/>
    <n v="12038"/>
    <n v="6.73"/>
    <n v="18.079999999999998"/>
  </r>
  <r>
    <x v="49"/>
    <x v="49"/>
    <x v="6"/>
    <x v="6"/>
    <x v="6"/>
    <x v="4"/>
    <m/>
    <m/>
    <m/>
    <m/>
    <n v="0"/>
    <m/>
    <m/>
    <m/>
    <m/>
    <m/>
    <m/>
    <m/>
    <m/>
    <m/>
    <m/>
    <m/>
    <m/>
    <m/>
    <m/>
    <n v="115333"/>
    <n v="10086"/>
    <n v="105.06"/>
    <n v="14416.63"/>
  </r>
  <r>
    <x v="213"/>
    <x v="213"/>
    <x v="9"/>
    <x v="2"/>
    <x v="2"/>
    <x v="8608"/>
    <n v="106852"/>
    <n v="139.13"/>
    <n v="10109.530000000001"/>
    <n v="601719.30000000005"/>
    <n v="0"/>
    <m/>
    <m/>
    <m/>
    <m/>
    <m/>
    <m/>
    <m/>
    <m/>
    <m/>
    <m/>
    <m/>
    <m/>
    <m/>
    <m/>
    <n v="13593.92"/>
    <n v="78260"/>
    <n v="101.9"/>
    <n v="212.41"/>
  </r>
  <r>
    <x v="30"/>
    <x v="30"/>
    <x v="4"/>
    <x v="11"/>
    <x v="17"/>
    <x v="4"/>
    <m/>
    <m/>
    <m/>
    <m/>
    <n v="0"/>
    <m/>
    <m/>
    <m/>
    <m/>
    <m/>
    <m/>
    <m/>
    <m/>
    <m/>
    <m/>
    <m/>
    <m/>
    <m/>
    <m/>
    <n v="3322"/>
    <n v="39939"/>
    <n v="66.569999999999993"/>
    <n v="66.44"/>
  </r>
  <r>
    <x v="76"/>
    <x v="76"/>
    <x v="7"/>
    <x v="3"/>
    <x v="6"/>
    <x v="4"/>
    <m/>
    <m/>
    <m/>
    <m/>
    <n v="0"/>
    <m/>
    <m/>
    <m/>
    <m/>
    <m/>
    <m/>
    <m/>
    <m/>
    <m/>
    <m/>
    <m/>
    <m/>
    <m/>
    <m/>
    <n v="0"/>
    <m/>
    <m/>
    <n v="0"/>
  </r>
  <r>
    <x v="18"/>
    <x v="18"/>
    <x v="6"/>
    <x v="4"/>
    <x v="30"/>
    <x v="8609"/>
    <n v="4034"/>
    <n v="7"/>
    <n v="478.69"/>
    <n v="21368.61"/>
    <n v="0"/>
    <m/>
    <m/>
    <m/>
    <m/>
    <m/>
    <m/>
    <m/>
    <m/>
    <m/>
    <n v="3501"/>
    <n v="10980"/>
    <n v="19.059999999999999"/>
    <n v="72"/>
    <n v="78366.38"/>
    <n v="232700"/>
    <n v="29680"/>
    <n v="51.53"/>
    <n v="4847.92"/>
  </r>
  <r>
    <x v="202"/>
    <x v="202"/>
    <x v="5"/>
    <x v="7"/>
    <x v="9"/>
    <x v="8610"/>
    <n v="23399"/>
    <n v="48.75"/>
    <n v="3118.38"/>
    <n v="116003.55"/>
    <n v="24563.53"/>
    <n v="25144"/>
    <n v="52.38"/>
    <n v="614.09"/>
    <n v="296218.98"/>
    <m/>
    <m/>
    <m/>
    <m/>
    <m/>
    <m/>
    <m/>
    <m/>
    <m/>
    <m/>
    <n v="1124"/>
    <n v="13326"/>
    <n v="27.76"/>
    <n v="28.1"/>
  </r>
  <r>
    <x v="91"/>
    <x v="91"/>
    <x v="5"/>
    <x v="0"/>
    <x v="64"/>
    <x v="8611"/>
    <n v="131426"/>
    <n v="146.03"/>
    <n v="11456"/>
    <n v="799056"/>
    <n v="0"/>
    <m/>
    <m/>
    <m/>
    <m/>
    <m/>
    <m/>
    <m/>
    <m/>
    <m/>
    <m/>
    <m/>
    <m/>
    <m/>
    <m/>
    <n v="202800"/>
    <n v="9256"/>
    <n v="10.28"/>
    <n v="2704"/>
  </r>
  <r>
    <x v="159"/>
    <x v="159"/>
    <x v="9"/>
    <x v="5"/>
    <x v="79"/>
    <x v="8612"/>
    <n v="113584"/>
    <n v="137.18"/>
    <n v="9679.1299999999992"/>
    <n v="621109.80000000005"/>
    <n v="0"/>
    <n v="970"/>
    <n v="1.17"/>
    <m/>
    <m/>
    <m/>
    <m/>
    <m/>
    <m/>
    <m/>
    <m/>
    <m/>
    <m/>
    <m/>
    <m/>
    <n v="87.87"/>
    <n v="8690"/>
    <n v="10.5"/>
    <n v="1.27"/>
  </r>
  <r>
    <x v="125"/>
    <x v="125"/>
    <x v="4"/>
    <x v="0"/>
    <x v="68"/>
    <x v="8613"/>
    <n v="6539"/>
    <n v="34.06"/>
    <n v="2345"/>
    <n v="34893.599999999999"/>
    <n v="0"/>
    <m/>
    <m/>
    <m/>
    <m/>
    <m/>
    <m/>
    <m/>
    <m/>
    <m/>
    <m/>
    <m/>
    <m/>
    <m/>
    <m/>
    <n v="224"/>
    <n v="1344"/>
    <n v="7"/>
    <n v="14"/>
  </r>
  <r>
    <x v="152"/>
    <x v="152"/>
    <x v="8"/>
    <x v="12"/>
    <x v="6"/>
    <x v="4"/>
    <m/>
    <m/>
    <m/>
    <m/>
    <n v="0"/>
    <m/>
    <m/>
    <m/>
    <m/>
    <m/>
    <m/>
    <m/>
    <m/>
    <m/>
    <m/>
    <m/>
    <m/>
    <m/>
    <m/>
    <n v="0"/>
    <m/>
    <m/>
    <n v="0"/>
  </r>
  <r>
    <x v="94"/>
    <x v="94"/>
    <x v="3"/>
    <x v="2"/>
    <x v="38"/>
    <x v="8614"/>
    <n v="50701"/>
    <n v="75.45"/>
    <n v="6372.14"/>
    <n v="331861.2"/>
    <n v="0"/>
    <m/>
    <m/>
    <m/>
    <m/>
    <m/>
    <m/>
    <m/>
    <m/>
    <m/>
    <m/>
    <m/>
    <m/>
    <m/>
    <m/>
    <n v="1227.19"/>
    <n v="4412"/>
    <n v="6.57"/>
    <n v="21.91"/>
  </r>
  <r>
    <x v="25"/>
    <x v="25"/>
    <x v="12"/>
    <x v="19"/>
    <x v="88"/>
    <x v="8615"/>
    <n v="74187"/>
    <n v="79.260000000000005"/>
    <n v="8656.86"/>
    <n v="627968.55000000005"/>
    <n v="98410.28"/>
    <n v="122185"/>
    <n v="130.54"/>
    <n v="1261.67"/>
    <n v="1186759.1100000001"/>
    <m/>
    <m/>
    <m/>
    <m/>
    <m/>
    <n v="318"/>
    <n v="732"/>
    <n v="0.78"/>
    <n v="4"/>
    <n v="7118.11"/>
    <n v="3588"/>
    <n v="22095"/>
    <n v="23.61"/>
    <n v="46"/>
  </r>
  <r>
    <x v="15"/>
    <x v="15"/>
    <x v="0"/>
    <x v="3"/>
    <x v="1"/>
    <x v="3797"/>
    <n v="272"/>
    <n v="3.78"/>
    <n v="41.67"/>
    <n v="232.5"/>
    <n v="0"/>
    <m/>
    <m/>
    <m/>
    <m/>
    <n v="6370"/>
    <n v="13896"/>
    <n v="193"/>
    <n v="1061"/>
    <n v="80701.53"/>
    <m/>
    <m/>
    <m/>
    <m/>
    <m/>
    <n v="11595"/>
    <n v="39168"/>
    <n v="544"/>
    <n v="1932.5"/>
  </r>
  <r>
    <x v="3"/>
    <x v="3"/>
    <x v="12"/>
    <x v="4"/>
    <x v="20"/>
    <x v="8616"/>
    <n v="5104"/>
    <n v="7.09"/>
    <n v="334.4"/>
    <n v="18659.52"/>
    <n v="454.9"/>
    <n v="885"/>
    <n v="1.23"/>
    <n v="7.58"/>
    <n v="5485.75"/>
    <m/>
    <m/>
    <m/>
    <m/>
    <m/>
    <m/>
    <m/>
    <m/>
    <m/>
    <m/>
    <n v="668983"/>
    <n v="34762"/>
    <n v="48.28"/>
    <n v="11149.72"/>
  </r>
  <r>
    <x v="6"/>
    <x v="6"/>
    <x v="13"/>
    <x v="5"/>
    <x v="3"/>
    <x v="8617"/>
    <n v="63477"/>
    <n v="73.47"/>
    <n v="2660.88"/>
    <n v="178172.19"/>
    <n v="25745.88"/>
    <n v="12672"/>
    <n v="14.67"/>
    <n v="357.58"/>
    <n v="310477.26"/>
    <m/>
    <m/>
    <m/>
    <m/>
    <m/>
    <m/>
    <m/>
    <m/>
    <m/>
    <m/>
    <n v="215140"/>
    <n v="42501"/>
    <n v="49.19"/>
    <n v="2988.06"/>
  </r>
  <r>
    <x v="33"/>
    <x v="33"/>
    <x v="7"/>
    <x v="0"/>
    <x v="75"/>
    <x v="8618"/>
    <n v="13755"/>
    <n v="11.24"/>
    <n v="1598.12"/>
    <n v="151597.44"/>
    <n v="0"/>
    <m/>
    <m/>
    <m/>
    <m/>
    <m/>
    <m/>
    <m/>
    <m/>
    <m/>
    <m/>
    <m/>
    <m/>
    <m/>
    <m/>
    <n v="0"/>
    <m/>
    <m/>
    <n v="0"/>
  </r>
  <r>
    <x v="134"/>
    <x v="134"/>
    <x v="3"/>
    <x v="1"/>
    <x v="71"/>
    <x v="3102"/>
    <n v="26"/>
    <n v="0.43"/>
    <n v="23.2"/>
    <n v="107.88"/>
    <n v="0"/>
    <n v="0"/>
    <n v="0"/>
    <m/>
    <m/>
    <m/>
    <m/>
    <m/>
    <m/>
    <m/>
    <m/>
    <m/>
    <m/>
    <m/>
    <m/>
    <n v="503.98"/>
    <n v="1534"/>
    <n v="25.57"/>
    <n v="100.8"/>
  </r>
  <r>
    <x v="129"/>
    <x v="129"/>
    <x v="4"/>
    <x v="2"/>
    <x v="9"/>
    <x v="8619"/>
    <n v="17046"/>
    <n v="35.51"/>
    <n v="2488.4499999999998"/>
    <n v="92570.34"/>
    <n v="16845"/>
    <n v="20344"/>
    <n v="42.38"/>
    <n v="421.13"/>
    <n v="203138.91"/>
    <m/>
    <m/>
    <m/>
    <m/>
    <m/>
    <m/>
    <m/>
    <m/>
    <m/>
    <m/>
    <n v="830"/>
    <n v="11651"/>
    <n v="24.27"/>
    <n v="20.75"/>
  </r>
  <r>
    <x v="157"/>
    <x v="157"/>
    <x v="15"/>
    <x v="2"/>
    <x v="9"/>
    <x v="8620"/>
    <n v="32165"/>
    <n v="67.010000000000005"/>
    <n v="1593.78"/>
    <n v="59288.43"/>
    <n v="11483.03"/>
    <n v="16319"/>
    <n v="34"/>
    <n v="287.08"/>
    <n v="138477.26"/>
    <m/>
    <m/>
    <m/>
    <m/>
    <m/>
    <m/>
    <m/>
    <m/>
    <m/>
    <m/>
    <n v="446.49"/>
    <n v="2603"/>
    <n v="5.42"/>
    <n v="11.16"/>
  </r>
  <r>
    <x v="158"/>
    <x v="158"/>
    <x v="9"/>
    <x v="0"/>
    <x v="5"/>
    <x v="8621"/>
    <n v="71439"/>
    <n v="74.42"/>
    <n v="5802.31"/>
    <n v="431692.05"/>
    <n v="45643"/>
    <n v="75113"/>
    <n v="78.239999999999995"/>
    <n v="570.54"/>
    <n v="550422.63"/>
    <m/>
    <m/>
    <m/>
    <m/>
    <m/>
    <m/>
    <m/>
    <m/>
    <m/>
    <m/>
    <n v="342366"/>
    <n v="33446"/>
    <n v="34.840000000000003"/>
    <n v="4279.58"/>
  </r>
  <r>
    <x v="117"/>
    <x v="117"/>
    <x v="7"/>
    <x v="1"/>
    <x v="71"/>
    <x v="4"/>
    <m/>
    <m/>
    <m/>
    <m/>
    <n v="0"/>
    <m/>
    <m/>
    <m/>
    <m/>
    <m/>
    <m/>
    <m/>
    <m/>
    <m/>
    <m/>
    <m/>
    <m/>
    <m/>
    <m/>
    <n v="3320.63"/>
    <n v="4968"/>
    <n v="82.8"/>
    <n v="664.13"/>
  </r>
  <r>
    <x v="2"/>
    <x v="2"/>
    <x v="13"/>
    <x v="7"/>
    <x v="5"/>
    <x v="8622"/>
    <n v="176932"/>
    <n v="184.3"/>
    <n v="15147.63"/>
    <n v="1126983.3"/>
    <n v="0"/>
    <m/>
    <m/>
    <m/>
    <m/>
    <m/>
    <m/>
    <m/>
    <m/>
    <m/>
    <m/>
    <m/>
    <m/>
    <m/>
    <m/>
    <n v="1550.17"/>
    <n v="6219"/>
    <n v="6.48"/>
    <n v="19.38"/>
  </r>
  <r>
    <x v="42"/>
    <x v="42"/>
    <x v="1"/>
    <x v="12"/>
    <x v="6"/>
    <x v="0"/>
    <n v="0"/>
    <n v="0"/>
    <n v="0"/>
    <n v="0"/>
    <n v="0"/>
    <n v="0"/>
    <n v="0"/>
    <n v="0"/>
    <n v="0"/>
    <n v="0"/>
    <n v="0"/>
    <n v="0"/>
    <n v="0"/>
    <n v="0"/>
    <n v="0"/>
    <n v="0"/>
    <n v="0"/>
    <n v="0"/>
    <n v="0"/>
    <n v="63985"/>
    <n v="957"/>
    <n v="9.9700000000000006"/>
    <n v="7998.13"/>
  </r>
  <r>
    <x v="98"/>
    <x v="98"/>
    <x v="10"/>
    <x v="0"/>
    <x v="86"/>
    <x v="8623"/>
    <n v="22643"/>
    <n v="14.08"/>
    <n v="1664.02"/>
    <n v="207370.47"/>
    <n v="0"/>
    <n v="0"/>
    <n v="0"/>
    <m/>
    <m/>
    <m/>
    <m/>
    <m/>
    <m/>
    <m/>
    <m/>
    <m/>
    <m/>
    <m/>
    <m/>
    <n v="1517000"/>
    <n v="134796"/>
    <n v="83.83"/>
    <n v="11320.9"/>
  </r>
  <r>
    <x v="159"/>
    <x v="159"/>
    <x v="5"/>
    <x v="12"/>
    <x v="6"/>
    <x v="4"/>
    <m/>
    <m/>
    <m/>
    <m/>
    <n v="0"/>
    <m/>
    <m/>
    <m/>
    <m/>
    <m/>
    <m/>
    <m/>
    <m/>
    <m/>
    <m/>
    <m/>
    <m/>
    <m/>
    <m/>
    <n v="0"/>
    <m/>
    <m/>
    <n v="0"/>
  </r>
  <r>
    <x v="38"/>
    <x v="38"/>
    <x v="2"/>
    <x v="13"/>
    <x v="6"/>
    <x v="4"/>
    <m/>
    <m/>
    <m/>
    <m/>
    <n v="0"/>
    <m/>
    <m/>
    <m/>
    <m/>
    <m/>
    <m/>
    <m/>
    <m/>
    <m/>
    <m/>
    <m/>
    <m/>
    <m/>
    <m/>
    <n v="0"/>
    <m/>
    <m/>
    <n v="0"/>
  </r>
  <r>
    <x v="85"/>
    <x v="85"/>
    <x v="6"/>
    <x v="5"/>
    <x v="5"/>
    <x v="8624"/>
    <n v="130459"/>
    <n v="135.88999999999999"/>
    <n v="9101.2099999999991"/>
    <n v="677130.21"/>
    <n v="7534.43"/>
    <n v="7374"/>
    <n v="7.68"/>
    <n v="94.18"/>
    <n v="90859.98"/>
    <m/>
    <m/>
    <m/>
    <m/>
    <m/>
    <m/>
    <m/>
    <m/>
    <m/>
    <m/>
    <n v="1664"/>
    <n v="18370"/>
    <n v="19.14"/>
    <n v="20.8"/>
  </r>
  <r>
    <x v="160"/>
    <x v="160"/>
    <x v="8"/>
    <x v="2"/>
    <x v="31"/>
    <x v="8625"/>
    <n v="2572"/>
    <n v="10.72"/>
    <n v="3727.65"/>
    <n v="69334.289999999994"/>
    <n v="0"/>
    <m/>
    <m/>
    <m/>
    <m/>
    <n v="6520"/>
    <m/>
    <m/>
    <n v="326"/>
    <n v="82601.88"/>
    <m/>
    <m/>
    <m/>
    <m/>
    <m/>
    <n v="0"/>
    <n v="2107"/>
    <n v="8.7799999999999994"/>
    <n v="0"/>
  </r>
  <r>
    <x v="40"/>
    <x v="40"/>
    <x v="11"/>
    <x v="7"/>
    <x v="9"/>
    <x v="8626"/>
    <n v="38773"/>
    <n v="80.78"/>
    <n v="8493.5"/>
    <n v="315958.2"/>
    <n v="0"/>
    <m/>
    <m/>
    <m/>
    <m/>
    <m/>
    <m/>
    <m/>
    <m/>
    <m/>
    <m/>
    <m/>
    <m/>
    <m/>
    <m/>
    <n v="209129"/>
    <n v="15917"/>
    <n v="33.159999999999997"/>
    <n v="5228.2299999999996"/>
  </r>
  <r>
    <x v="212"/>
    <x v="212"/>
    <x v="9"/>
    <x v="2"/>
    <x v="20"/>
    <x v="8627"/>
    <n v="85794"/>
    <n v="119.16"/>
    <n v="9510"/>
    <n v="530658"/>
    <n v="0"/>
    <m/>
    <m/>
    <m/>
    <m/>
    <n v="96"/>
    <n v="552"/>
    <n v="0.77"/>
    <n v="1"/>
    <n v="1216.22"/>
    <m/>
    <m/>
    <m/>
    <m/>
    <m/>
    <n v="10949.27"/>
    <n v="88680"/>
    <n v="123.17"/>
    <n v="182.49"/>
  </r>
  <r>
    <x v="129"/>
    <x v="129"/>
    <x v="2"/>
    <x v="4"/>
    <x v="100"/>
    <x v="8628"/>
    <n v="20646"/>
    <n v="61.45"/>
    <n v="5428.57"/>
    <n v="141360"/>
    <n v="0"/>
    <m/>
    <m/>
    <m/>
    <m/>
    <m/>
    <m/>
    <m/>
    <m/>
    <m/>
    <n v="11825"/>
    <n v="27419"/>
    <n v="81.599999999999994"/>
    <n v="422"/>
    <n v="264690.8"/>
    <n v="783.67"/>
    <n v="15982"/>
    <n v="47.57"/>
    <n v="27.99"/>
  </r>
  <r>
    <x v="127"/>
    <x v="127"/>
    <x v="4"/>
    <x v="2"/>
    <x v="30"/>
    <x v="7662"/>
    <n v="67603"/>
    <n v="117.37"/>
    <n v="6138.33"/>
    <n v="274015.2"/>
    <n v="0"/>
    <m/>
    <m/>
    <m/>
    <m/>
    <m/>
    <m/>
    <m/>
    <m/>
    <m/>
    <m/>
    <m/>
    <m/>
    <m/>
    <m/>
    <n v="129.34"/>
    <n v="5472"/>
    <n v="9.5"/>
    <n v="2.69"/>
  </r>
  <r>
    <x v="6"/>
    <x v="6"/>
    <x v="15"/>
    <x v="6"/>
    <x v="7"/>
    <x v="4"/>
    <m/>
    <m/>
    <m/>
    <m/>
    <n v="1211.45"/>
    <n v="1101"/>
    <n v="45.88"/>
    <m/>
    <m/>
    <m/>
    <m/>
    <m/>
    <m/>
    <m/>
    <m/>
    <m/>
    <m/>
    <m/>
    <m/>
    <n v="11449"/>
    <n v="1357"/>
    <n v="56.54"/>
    <n v="5724.5"/>
  </r>
  <r>
    <x v="84"/>
    <x v="84"/>
    <x v="12"/>
    <x v="4"/>
    <x v="90"/>
    <x v="8629"/>
    <n v="974"/>
    <n v="2.39"/>
    <n v="94.65"/>
    <n v="2992.74"/>
    <n v="7.76"/>
    <n v="13"/>
    <n v="0.03"/>
    <m/>
    <m/>
    <m/>
    <m/>
    <m/>
    <m/>
    <m/>
    <m/>
    <m/>
    <m/>
    <m/>
    <m/>
    <n v="96350"/>
    <n v="6048"/>
    <n v="14.82"/>
    <n v="2833.82"/>
  </r>
  <r>
    <x v="38"/>
    <x v="38"/>
    <x v="12"/>
    <x v="1"/>
    <x v="68"/>
    <x v="8630"/>
    <n v="613"/>
    <n v="3.19"/>
    <n v="167.44"/>
    <n v="2491.4699999999998"/>
    <n v="323.95999999999998"/>
    <n v="145"/>
    <n v="0.76"/>
    <n v="20.25"/>
    <n v="3906.7"/>
    <n v="510"/>
    <n v="1508"/>
    <n v="7.85"/>
    <n v="31"/>
    <n v="6461.19"/>
    <m/>
    <m/>
    <m/>
    <m/>
    <m/>
    <n v="779"/>
    <n v="5163"/>
    <n v="26.89"/>
    <n v="48.69"/>
  </r>
  <r>
    <x v="109"/>
    <x v="109"/>
    <x v="5"/>
    <x v="7"/>
    <x v="80"/>
    <x v="8631"/>
    <n v="109882"/>
    <n v="128.97"/>
    <n v="8707.6200000000008"/>
    <n v="574964.13"/>
    <n v="0"/>
    <m/>
    <m/>
    <m/>
    <m/>
    <m/>
    <m/>
    <m/>
    <m/>
    <m/>
    <m/>
    <m/>
    <m/>
    <m/>
    <m/>
    <n v="2361"/>
    <n v="8156"/>
    <n v="9.57"/>
    <n v="33.25"/>
  </r>
  <r>
    <x v="3"/>
    <x v="3"/>
    <x v="0"/>
    <x v="14"/>
    <x v="123"/>
    <x v="8632"/>
    <n v="31958"/>
    <n v="64.959999999999994"/>
    <n v="6351"/>
    <n v="242163.63"/>
    <n v="4096.0200000000004"/>
    <n v="5205"/>
    <n v="10.58"/>
    <m/>
    <m/>
    <m/>
    <m/>
    <m/>
    <m/>
    <m/>
    <m/>
    <m/>
    <m/>
    <m/>
    <m/>
    <n v="151688"/>
    <n v="8249"/>
    <n v="16.77"/>
    <n v="3699.71"/>
  </r>
  <r>
    <x v="127"/>
    <x v="127"/>
    <x v="8"/>
    <x v="1"/>
    <x v="28"/>
    <x v="2871"/>
    <n v="1143"/>
    <n v="7.94"/>
    <n v="69.83"/>
    <n v="779.34"/>
    <n v="0"/>
    <m/>
    <m/>
    <m/>
    <m/>
    <m/>
    <m/>
    <m/>
    <m/>
    <m/>
    <m/>
    <m/>
    <m/>
    <m/>
    <m/>
    <n v="128.88999999999999"/>
    <n v="5850"/>
    <n v="40.630000000000003"/>
    <n v="10.74"/>
  </r>
  <r>
    <x v="197"/>
    <x v="197"/>
    <x v="10"/>
    <x v="12"/>
    <x v="1"/>
    <x v="4"/>
    <m/>
    <m/>
    <m/>
    <m/>
    <n v="0"/>
    <m/>
    <m/>
    <m/>
    <m/>
    <m/>
    <m/>
    <m/>
    <m/>
    <m/>
    <m/>
    <m/>
    <m/>
    <m/>
    <m/>
    <n v="70.849999999999994"/>
    <n v="228"/>
    <n v="3.17"/>
    <n v="11.81"/>
  </r>
  <r>
    <x v="80"/>
    <x v="80"/>
    <x v="5"/>
    <x v="2"/>
    <x v="49"/>
    <x v="8633"/>
    <n v="101573"/>
    <n v="111.37"/>
    <n v="9491.5499999999993"/>
    <n v="670862.93999999994"/>
    <n v="0"/>
    <m/>
    <m/>
    <m/>
    <m/>
    <m/>
    <m/>
    <m/>
    <m/>
    <m/>
    <m/>
    <m/>
    <m/>
    <m/>
    <m/>
    <n v="213400"/>
    <n v="28061"/>
    <n v="30.77"/>
    <n v="2807.89"/>
  </r>
  <r>
    <x v="156"/>
    <x v="156"/>
    <x v="9"/>
    <x v="2"/>
    <x v="9"/>
    <x v="8634"/>
    <n v="26205"/>
    <n v="54.59"/>
    <n v="20872.5"/>
    <n v="776457"/>
    <n v="0"/>
    <m/>
    <m/>
    <m/>
    <m/>
    <m/>
    <m/>
    <m/>
    <m/>
    <m/>
    <m/>
    <m/>
    <m/>
    <m/>
    <m/>
    <n v="2065.1999999999998"/>
    <n v="8844"/>
    <n v="18.43"/>
    <n v="51.63"/>
  </r>
  <r>
    <x v="2"/>
    <x v="2"/>
    <x v="6"/>
    <x v="7"/>
    <x v="5"/>
    <x v="8635"/>
    <n v="39161"/>
    <n v="40.79"/>
    <n v="11427.06"/>
    <n v="850173.45"/>
    <n v="0"/>
    <m/>
    <m/>
    <m/>
    <m/>
    <m/>
    <m/>
    <m/>
    <m/>
    <m/>
    <m/>
    <m/>
    <m/>
    <m/>
    <m/>
    <n v="3389.72"/>
    <n v="9860"/>
    <n v="10.27"/>
    <n v="42.37"/>
  </r>
  <r>
    <x v="80"/>
    <x v="80"/>
    <x v="3"/>
    <x v="6"/>
    <x v="16"/>
    <x v="4"/>
    <m/>
    <m/>
    <m/>
    <m/>
    <n v="0"/>
    <m/>
    <m/>
    <m/>
    <m/>
    <m/>
    <m/>
    <m/>
    <m/>
    <m/>
    <m/>
    <m/>
    <m/>
    <m/>
    <m/>
    <n v="20200"/>
    <n v="4042"/>
    <n v="84.21"/>
    <n v="5050"/>
  </r>
  <r>
    <x v="167"/>
    <x v="167"/>
    <x v="0"/>
    <x v="2"/>
    <x v="30"/>
    <x v="5936"/>
    <n v="18156"/>
    <n v="31.52"/>
    <n v="3515"/>
    <n v="156909.6"/>
    <n v="9664.7199999999993"/>
    <n v="23874"/>
    <n v="41.45"/>
    <n v="201.35"/>
    <n v="116549.71"/>
    <m/>
    <m/>
    <m/>
    <m/>
    <m/>
    <m/>
    <m/>
    <m/>
    <m/>
    <m/>
    <n v="288050"/>
    <n v="14235"/>
    <n v="24.71"/>
    <n v="6001.04"/>
  </r>
  <r>
    <x v="12"/>
    <x v="12"/>
    <x v="4"/>
    <x v="5"/>
    <x v="15"/>
    <x v="4"/>
    <m/>
    <m/>
    <m/>
    <m/>
    <n v="0"/>
    <m/>
    <m/>
    <m/>
    <m/>
    <m/>
    <m/>
    <m/>
    <m/>
    <m/>
    <m/>
    <m/>
    <m/>
    <m/>
    <m/>
    <n v="0"/>
    <m/>
    <m/>
    <n v="0"/>
  </r>
  <r>
    <x v="158"/>
    <x v="158"/>
    <x v="8"/>
    <x v="0"/>
    <x v="5"/>
    <x v="8636"/>
    <n v="61111"/>
    <n v="63.66"/>
    <n v="5106.3999999999996"/>
    <n v="379916.16"/>
    <n v="45739"/>
    <n v="44368"/>
    <n v="46.22"/>
    <m/>
    <m/>
    <m/>
    <m/>
    <m/>
    <m/>
    <m/>
    <m/>
    <m/>
    <m/>
    <m/>
    <m/>
    <n v="240948"/>
    <n v="33017"/>
    <n v="34.39"/>
    <n v="3011.85"/>
  </r>
  <r>
    <x v="74"/>
    <x v="74"/>
    <x v="15"/>
    <x v="4"/>
    <x v="50"/>
    <x v="8637"/>
    <n v="5853"/>
    <n v="3.05"/>
    <n v="238.95"/>
    <n v="35555.760000000002"/>
    <n v="2776.92"/>
    <n v="4553"/>
    <n v="2.37"/>
    <n v="17.36"/>
    <n v="33487.660000000003"/>
    <m/>
    <m/>
    <m/>
    <m/>
    <m/>
    <m/>
    <m/>
    <m/>
    <m/>
    <m/>
    <n v="11959.09"/>
    <n v="186453"/>
    <n v="97.11"/>
    <n v="74.739999999999995"/>
  </r>
  <r>
    <x v="84"/>
    <x v="84"/>
    <x v="5"/>
    <x v="4"/>
    <x v="90"/>
    <x v="8638"/>
    <n v="1063"/>
    <n v="2.61"/>
    <n v="90.62"/>
    <n v="2865.33"/>
    <n v="0"/>
    <m/>
    <m/>
    <m/>
    <m/>
    <m/>
    <m/>
    <m/>
    <m/>
    <m/>
    <m/>
    <m/>
    <m/>
    <m/>
    <m/>
    <n v="298500"/>
    <n v="14983"/>
    <n v="36.72"/>
    <n v="8779.41"/>
  </r>
  <r>
    <x v="124"/>
    <x v="124"/>
    <x v="10"/>
    <x v="12"/>
    <x v="6"/>
    <x v="4"/>
    <m/>
    <m/>
    <m/>
    <m/>
    <n v="0"/>
    <m/>
    <m/>
    <m/>
    <m/>
    <m/>
    <m/>
    <m/>
    <m/>
    <m/>
    <m/>
    <m/>
    <m/>
    <m/>
    <m/>
    <n v="44290"/>
    <n v="2901"/>
    <n v="30.22"/>
    <n v="5536.25"/>
  </r>
  <r>
    <x v="87"/>
    <x v="87"/>
    <x v="8"/>
    <x v="0"/>
    <x v="17"/>
    <x v="8639"/>
    <n v="43147"/>
    <n v="71.91"/>
    <n v="3670.42"/>
    <n v="170674.53"/>
    <n v="20207.57"/>
    <n v="27574"/>
    <n v="45.96"/>
    <n v="404.15"/>
    <n v="243689.09"/>
    <m/>
    <m/>
    <m/>
    <m/>
    <m/>
    <m/>
    <m/>
    <m/>
    <m/>
    <m/>
    <n v="697"/>
    <n v="10860"/>
    <n v="18.100000000000001"/>
    <n v="13.94"/>
  </r>
  <r>
    <x v="158"/>
    <x v="158"/>
    <x v="11"/>
    <x v="1"/>
    <x v="12"/>
    <x v="8640"/>
    <n v="21515"/>
    <n v="128.07"/>
    <n v="12220.79"/>
    <n v="159114.63"/>
    <n v="9686"/>
    <n v="12693"/>
    <n v="75.55"/>
    <n v="691.86"/>
    <n v="116806.38"/>
    <m/>
    <m/>
    <m/>
    <m/>
    <m/>
    <m/>
    <m/>
    <m/>
    <m/>
    <m/>
    <n v="186984"/>
    <n v="33535"/>
    <n v="199.61"/>
    <n v="13356"/>
  </r>
  <r>
    <x v="166"/>
    <x v="166"/>
    <x v="11"/>
    <x v="2"/>
    <x v="57"/>
    <x v="8641"/>
    <n v="25428"/>
    <n v="50.45"/>
    <n v="3365.71"/>
    <n v="131464.79999999999"/>
    <n v="26849.66"/>
    <n v="18827"/>
    <n v="37.36"/>
    <n v="639.28"/>
    <n v="323788.11"/>
    <m/>
    <m/>
    <m/>
    <m/>
    <m/>
    <m/>
    <m/>
    <m/>
    <m/>
    <m/>
    <n v="334.05"/>
    <n v="19248"/>
    <n v="38.19"/>
    <n v="7.95"/>
  </r>
  <r>
    <x v="28"/>
    <x v="28"/>
    <x v="14"/>
    <x v="2"/>
    <x v="9"/>
    <x v="8642"/>
    <n v="13834"/>
    <n v="28.82"/>
    <n v="2545"/>
    <n v="94674"/>
    <n v="31008.63"/>
    <n v="36090"/>
    <n v="75.19"/>
    <n v="775.22"/>
    <n v="373942.4"/>
    <m/>
    <m/>
    <m/>
    <m/>
    <m/>
    <m/>
    <m/>
    <m/>
    <m/>
    <m/>
    <n v="107700"/>
    <n v="12216"/>
    <n v="25.45"/>
    <n v="2692.5"/>
  </r>
  <r>
    <x v="212"/>
    <x v="212"/>
    <x v="8"/>
    <x v="2"/>
    <x v="20"/>
    <x v="8643"/>
    <n v="65745"/>
    <n v="91.31"/>
    <n v="7463.33"/>
    <n v="416454"/>
    <n v="0"/>
    <m/>
    <m/>
    <m/>
    <m/>
    <m/>
    <m/>
    <m/>
    <m/>
    <m/>
    <m/>
    <m/>
    <m/>
    <m/>
    <m/>
    <n v="1056.08"/>
    <n v="8022"/>
    <n v="11.14"/>
    <n v="17.600000000000001"/>
  </r>
  <r>
    <x v="164"/>
    <x v="164"/>
    <x v="12"/>
    <x v="2"/>
    <x v="5"/>
    <x v="8644"/>
    <n v="110353"/>
    <n v="114.95"/>
    <n v="9136.61"/>
    <n v="679763.97"/>
    <n v="0"/>
    <m/>
    <m/>
    <m/>
    <m/>
    <m/>
    <m/>
    <m/>
    <m/>
    <m/>
    <m/>
    <m/>
    <m/>
    <m/>
    <m/>
    <n v="522000"/>
    <n v="20980"/>
    <n v="21.85"/>
    <n v="6525"/>
  </r>
  <r>
    <x v="20"/>
    <x v="20"/>
    <x v="5"/>
    <x v="47"/>
    <x v="7"/>
    <x v="2661"/>
    <n v="59"/>
    <n v="2.46"/>
    <n v="111.5"/>
    <n v="207.39"/>
    <n v="29.1"/>
    <n v="46"/>
    <n v="1.92"/>
    <n v="14.55"/>
    <n v="350.9"/>
    <m/>
    <m/>
    <m/>
    <m/>
    <m/>
    <m/>
    <m/>
    <m/>
    <m/>
    <m/>
    <n v="3700"/>
    <n v="255"/>
    <n v="10.63"/>
    <n v="1850"/>
  </r>
  <r>
    <x v="165"/>
    <x v="165"/>
    <x v="15"/>
    <x v="2"/>
    <x v="30"/>
    <x v="8645"/>
    <n v="82671"/>
    <n v="143.53"/>
    <n v="9937.5"/>
    <n v="443610"/>
    <n v="0"/>
    <m/>
    <m/>
    <m/>
    <m/>
    <m/>
    <m/>
    <m/>
    <m/>
    <m/>
    <m/>
    <m/>
    <m/>
    <m/>
    <m/>
    <n v="0"/>
    <m/>
    <m/>
    <n v="0"/>
  </r>
  <r>
    <x v="56"/>
    <x v="56"/>
    <x v="13"/>
    <x v="4"/>
    <x v="92"/>
    <x v="8646"/>
    <n v="22494"/>
    <n v="13.39"/>
    <n v="743.06"/>
    <n v="96746.04"/>
    <n v="131104.75"/>
    <n v="144350"/>
    <n v="85.92"/>
    <n v="936.46"/>
    <n v="1581031.54"/>
    <m/>
    <m/>
    <m/>
    <m/>
    <m/>
    <m/>
    <m/>
    <m/>
    <m/>
    <m/>
    <n v="2253400"/>
    <n v="232625"/>
    <n v="138.47"/>
    <n v="16095.71"/>
  </r>
  <r>
    <x v="38"/>
    <x v="38"/>
    <x v="15"/>
    <x v="13"/>
    <x v="6"/>
    <x v="4"/>
    <m/>
    <m/>
    <m/>
    <m/>
    <n v="0"/>
    <m/>
    <m/>
    <m/>
    <m/>
    <m/>
    <m/>
    <m/>
    <m/>
    <m/>
    <m/>
    <m/>
    <m/>
    <m/>
    <m/>
    <n v="0"/>
    <m/>
    <m/>
    <n v="0"/>
  </r>
  <r>
    <x v="30"/>
    <x v="30"/>
    <x v="4"/>
    <x v="7"/>
    <x v="33"/>
    <x v="8647"/>
    <n v="87834"/>
    <n v="73.2"/>
    <n v="4711.96"/>
    <n v="438212.28"/>
    <n v="7976.72"/>
    <n v="9077"/>
    <n v="7.56"/>
    <n v="79.77"/>
    <n v="96193.68"/>
    <m/>
    <m/>
    <m/>
    <m/>
    <m/>
    <m/>
    <m/>
    <m/>
    <m/>
    <m/>
    <n v="2757"/>
    <n v="38117"/>
    <n v="31.76"/>
    <n v="27.57"/>
  </r>
  <r>
    <x v="53"/>
    <x v="53"/>
    <x v="0"/>
    <x v="7"/>
    <x v="94"/>
    <x v="8648"/>
    <n v="6941"/>
    <n v="30.44"/>
    <n v="4328.42"/>
    <n v="76483.199999999997"/>
    <n v="3313.58"/>
    <n v="4386"/>
    <n v="19.239999999999998"/>
    <n v="174.4"/>
    <n v="39959.42"/>
    <m/>
    <m/>
    <m/>
    <m/>
    <m/>
    <m/>
    <m/>
    <m/>
    <m/>
    <m/>
    <n v="250"/>
    <n v="2269"/>
    <n v="9.9499999999999993"/>
    <n v="13.16"/>
  </r>
  <r>
    <x v="39"/>
    <x v="39"/>
    <x v="10"/>
    <x v="4"/>
    <x v="119"/>
    <x v="8649"/>
    <n v="11395"/>
    <n v="4.32"/>
    <n v="266.79000000000002"/>
    <n v="54585.42"/>
    <n v="5060.96"/>
    <n v="18358"/>
    <n v="6.95"/>
    <n v="23"/>
    <n v="61031.65"/>
    <m/>
    <m/>
    <m/>
    <m/>
    <m/>
    <m/>
    <m/>
    <m/>
    <m/>
    <m/>
    <n v="1677681"/>
    <n v="233421"/>
    <n v="88.42"/>
    <n v="7625.82"/>
  </r>
  <r>
    <x v="40"/>
    <x v="40"/>
    <x v="10"/>
    <x v="11"/>
    <x v="116"/>
    <x v="8650"/>
    <n v="3332"/>
    <n v="2.04"/>
    <n v="195.36"/>
    <n v="24709.17"/>
    <n v="0"/>
    <m/>
    <m/>
    <m/>
    <m/>
    <m/>
    <m/>
    <m/>
    <m/>
    <m/>
    <n v="2791"/>
    <n v="4677"/>
    <n v="2.87"/>
    <n v="20"/>
    <n v="62473.74"/>
    <n v="1298900"/>
    <n v="97549"/>
    <n v="59.77"/>
    <n v="9550.74"/>
  </r>
  <r>
    <x v="20"/>
    <x v="20"/>
    <x v="0"/>
    <x v="12"/>
    <x v="6"/>
    <x v="0"/>
    <n v="0"/>
    <n v="0"/>
    <n v="0"/>
    <n v="0"/>
    <n v="0"/>
    <n v="0"/>
    <n v="0"/>
    <n v="0"/>
    <n v="0"/>
    <m/>
    <m/>
    <m/>
    <m/>
    <m/>
    <m/>
    <m/>
    <m/>
    <m/>
    <m/>
    <n v="22300"/>
    <n v="1536"/>
    <n v="16"/>
    <n v="2787.5"/>
  </r>
  <r>
    <x v="174"/>
    <x v="174"/>
    <x v="5"/>
    <x v="1"/>
    <x v="6"/>
    <x v="0"/>
    <n v="0"/>
    <n v="0"/>
    <n v="0"/>
    <n v="0"/>
    <n v="0"/>
    <n v="0"/>
    <n v="0"/>
    <m/>
    <m/>
    <m/>
    <m/>
    <m/>
    <m/>
    <m/>
    <m/>
    <m/>
    <m/>
    <m/>
    <m/>
    <n v="0.52"/>
    <n v="5734"/>
    <n v="59.73"/>
    <n v="7.0000000000000007E-2"/>
  </r>
  <r>
    <x v="193"/>
    <x v="193"/>
    <x v="0"/>
    <x v="5"/>
    <x v="11"/>
    <x v="8651"/>
    <n v="15397"/>
    <n v="128.31"/>
    <n v="10685.1"/>
    <n v="99371.43"/>
    <n v="0"/>
    <m/>
    <m/>
    <m/>
    <m/>
    <m/>
    <m/>
    <m/>
    <m/>
    <m/>
    <m/>
    <m/>
    <m/>
    <m/>
    <m/>
    <n v="51.07"/>
    <n v="3167"/>
    <n v="26.39"/>
    <n v="5.1100000000000003"/>
  </r>
  <r>
    <x v="70"/>
    <x v="70"/>
    <x v="2"/>
    <x v="1"/>
    <x v="83"/>
    <x v="8652"/>
    <n v="3529"/>
    <n v="26.73"/>
    <n v="1868.82"/>
    <n v="19118.009999999998"/>
    <n v="0"/>
    <m/>
    <m/>
    <m/>
    <m/>
    <m/>
    <m/>
    <m/>
    <m/>
    <m/>
    <m/>
    <m/>
    <m/>
    <m/>
    <m/>
    <n v="7507.25"/>
    <n v="7045"/>
    <n v="53.37"/>
    <n v="682.48"/>
  </r>
  <r>
    <x v="81"/>
    <x v="81"/>
    <x v="2"/>
    <x v="2"/>
    <x v="81"/>
    <x v="5887"/>
    <n v="12642"/>
    <n v="33.979999999999997"/>
    <n v="2663.23"/>
    <n v="76780.800000000003"/>
    <n v="31747.82"/>
    <n v="28043"/>
    <n v="75.38"/>
    <n v="1024.1199999999999"/>
    <n v="382856.46"/>
    <m/>
    <m/>
    <m/>
    <m/>
    <m/>
    <m/>
    <m/>
    <m/>
    <m/>
    <m/>
    <n v="114"/>
    <n v="5680"/>
    <n v="15.27"/>
    <n v="3.68"/>
  </r>
  <r>
    <x v="100"/>
    <x v="100"/>
    <x v="0"/>
    <x v="2"/>
    <x v="9"/>
    <x v="8653"/>
    <n v="46753"/>
    <n v="97.4"/>
    <n v="8625"/>
    <n v="320850"/>
    <n v="0"/>
    <m/>
    <m/>
    <m/>
    <m/>
    <m/>
    <m/>
    <m/>
    <m/>
    <m/>
    <m/>
    <m/>
    <m/>
    <m/>
    <m/>
    <n v="79768"/>
    <n v="13932"/>
    <n v="29.03"/>
    <n v="1994.2"/>
  </r>
  <r>
    <x v="98"/>
    <x v="98"/>
    <x v="10"/>
    <x v="13"/>
    <x v="21"/>
    <x v="8654"/>
    <n v="1438"/>
    <n v="4.99"/>
    <n v="448.21"/>
    <n v="10004.01"/>
    <n v="2379.2399999999998"/>
    <n v="3089"/>
    <n v="10.73"/>
    <n v="99.14"/>
    <n v="28692.01"/>
    <m/>
    <m/>
    <m/>
    <m/>
    <m/>
    <m/>
    <m/>
    <m/>
    <m/>
    <m/>
    <n v="355500"/>
    <n v="19731"/>
    <n v="68.510000000000005"/>
    <n v="14812.5"/>
  </r>
  <r>
    <x v="62"/>
    <x v="62"/>
    <x v="9"/>
    <x v="27"/>
    <x v="6"/>
    <x v="3344"/>
    <n v="21"/>
    <n v="0.22"/>
    <n v="10.5"/>
    <n v="78.12"/>
    <n v="0"/>
    <n v="0"/>
    <n v="0"/>
    <m/>
    <m/>
    <m/>
    <m/>
    <m/>
    <m/>
    <m/>
    <m/>
    <m/>
    <m/>
    <m/>
    <m/>
    <n v="878"/>
    <n v="4338"/>
    <n v="45.19"/>
    <n v="109.75"/>
  </r>
  <r>
    <x v="159"/>
    <x v="159"/>
    <x v="12"/>
    <x v="0"/>
    <x v="94"/>
    <x v="8655"/>
    <n v="12352"/>
    <n v="54.18"/>
    <n v="3415.84"/>
    <n v="60357.93"/>
    <n v="529"/>
    <n v="4347"/>
    <n v="19.07"/>
    <n v="27.84"/>
    <n v="6379.37"/>
    <m/>
    <m/>
    <m/>
    <m/>
    <m/>
    <m/>
    <m/>
    <m/>
    <m/>
    <m/>
    <n v="12224.2"/>
    <n v="5155"/>
    <n v="22.61"/>
    <n v="643.38"/>
  </r>
  <r>
    <x v="10"/>
    <x v="10"/>
    <x v="4"/>
    <x v="4"/>
    <x v="15"/>
    <x v="4"/>
    <m/>
    <m/>
    <m/>
    <m/>
    <n v="0"/>
    <m/>
    <m/>
    <m/>
    <m/>
    <m/>
    <m/>
    <m/>
    <m/>
    <m/>
    <m/>
    <m/>
    <m/>
    <m/>
    <m/>
    <n v="204236"/>
    <n v="24838"/>
    <n v="57.5"/>
    <n v="5673.22"/>
  </r>
  <r>
    <x v="55"/>
    <x v="55"/>
    <x v="4"/>
    <x v="4"/>
    <x v="35"/>
    <x v="8656"/>
    <n v="16892"/>
    <n v="7.45"/>
    <n v="300.06"/>
    <n v="52741.23"/>
    <n v="101643.06"/>
    <n v="123362"/>
    <n v="54.39"/>
    <n v="537.79"/>
    <n v="1225744.21"/>
    <m/>
    <m/>
    <m/>
    <m/>
    <m/>
    <m/>
    <m/>
    <m/>
    <m/>
    <m/>
    <n v="18225"/>
    <n v="365858"/>
    <n v="161.31"/>
    <n v="96.43"/>
  </r>
  <r>
    <x v="71"/>
    <x v="71"/>
    <x v="1"/>
    <x v="1"/>
    <x v="28"/>
    <x v="4"/>
    <m/>
    <m/>
    <m/>
    <m/>
    <n v="0"/>
    <m/>
    <m/>
    <m/>
    <m/>
    <m/>
    <m/>
    <m/>
    <m/>
    <m/>
    <m/>
    <m/>
    <m/>
    <m/>
    <m/>
    <n v="86.45"/>
    <n v="3051"/>
    <n v="21.19"/>
    <n v="7.2"/>
  </r>
  <r>
    <x v="16"/>
    <x v="16"/>
    <x v="4"/>
    <x v="2"/>
    <x v="14"/>
    <x v="8657"/>
    <n v="25087"/>
    <n v="47.51"/>
    <n v="1711.39"/>
    <n v="70029.929999999993"/>
    <n v="14774.01"/>
    <n v="16485"/>
    <n v="31.22"/>
    <n v="335.77"/>
    <n v="178164.17"/>
    <m/>
    <m/>
    <m/>
    <m/>
    <m/>
    <m/>
    <m/>
    <m/>
    <m/>
    <m/>
    <n v="4121"/>
    <n v="3664"/>
    <n v="6.94"/>
    <n v="93.66"/>
  </r>
  <r>
    <x v="140"/>
    <x v="140"/>
    <x v="6"/>
    <x v="0"/>
    <x v="9"/>
    <x v="8658"/>
    <n v="22923"/>
    <n v="47.76"/>
    <n v="3913"/>
    <n v="145563.6"/>
    <n v="12701.26"/>
    <n v="16667"/>
    <n v="34.72"/>
    <n v="317.52999999999997"/>
    <n v="153168.32000000001"/>
    <m/>
    <m/>
    <m/>
    <m/>
    <m/>
    <m/>
    <m/>
    <m/>
    <m/>
    <m/>
    <n v="165380"/>
    <n v="9933"/>
    <n v="20.69"/>
    <n v="4134.5"/>
  </r>
  <r>
    <x v="91"/>
    <x v="91"/>
    <x v="12"/>
    <x v="0"/>
    <x v="64"/>
    <x v="8659"/>
    <n v="145764"/>
    <n v="161.96"/>
    <n v="13878.4"/>
    <n v="968018.4"/>
    <n v="0"/>
    <m/>
    <m/>
    <m/>
    <m/>
    <m/>
    <m/>
    <m/>
    <m/>
    <m/>
    <m/>
    <m/>
    <m/>
    <m/>
    <m/>
    <n v="218000"/>
    <n v="8401"/>
    <n v="9.33"/>
    <n v="2906.67"/>
  </r>
  <r>
    <x v="25"/>
    <x v="25"/>
    <x v="4"/>
    <x v="10"/>
    <x v="19"/>
    <x v="1687"/>
    <n v="62"/>
    <n v="0.34"/>
    <n v="35.270000000000003"/>
    <n v="491.97"/>
    <n v="26.19"/>
    <n v="74"/>
    <n v="0.41"/>
    <n v="1.75"/>
    <n v="315.81"/>
    <m/>
    <m/>
    <m/>
    <m/>
    <m/>
    <m/>
    <m/>
    <m/>
    <m/>
    <m/>
    <n v="2168"/>
    <n v="14160"/>
    <n v="78.67"/>
    <n v="144.53"/>
  </r>
  <r>
    <x v="35"/>
    <x v="35"/>
    <x v="3"/>
    <x v="1"/>
    <x v="21"/>
    <x v="8660"/>
    <n v="165"/>
    <n v="0.56999999999999995"/>
    <n v="25.92"/>
    <n v="578.46"/>
    <n v="22622.7"/>
    <n v="40673"/>
    <n v="141.22999999999999"/>
    <m/>
    <m/>
    <m/>
    <m/>
    <m/>
    <m/>
    <m/>
    <m/>
    <m/>
    <m/>
    <m/>
    <m/>
    <n v="4891"/>
    <n v="27361"/>
    <n v="95"/>
    <n v="203.79"/>
  </r>
  <r>
    <x v="132"/>
    <x v="132"/>
    <x v="4"/>
    <x v="1"/>
    <x v="28"/>
    <x v="1939"/>
    <n v="135"/>
    <n v="0.94"/>
    <n v="38.08"/>
    <n v="425.01"/>
    <n v="0"/>
    <m/>
    <m/>
    <m/>
    <m/>
    <m/>
    <m/>
    <m/>
    <m/>
    <m/>
    <m/>
    <m/>
    <m/>
    <m/>
    <m/>
    <n v="786.9"/>
    <n v="6192"/>
    <n v="43"/>
    <n v="65.569999999999993"/>
  </r>
  <r>
    <x v="62"/>
    <x v="62"/>
    <x v="8"/>
    <x v="3"/>
    <x v="37"/>
    <x v="8661"/>
    <n v="5748"/>
    <n v="14.97"/>
    <n v="858.53"/>
    <n v="25549.89"/>
    <n v="1812.57"/>
    <n v="2636"/>
    <n v="6.86"/>
    <n v="56.64"/>
    <n v="21858.33"/>
    <m/>
    <m/>
    <m/>
    <m/>
    <m/>
    <m/>
    <m/>
    <m/>
    <m/>
    <m/>
    <n v="1186"/>
    <n v="8539"/>
    <n v="22.24"/>
    <n v="37.06"/>
  </r>
  <r>
    <x v="48"/>
    <x v="48"/>
    <x v="14"/>
    <x v="4"/>
    <x v="64"/>
    <x v="6943"/>
    <n v="785"/>
    <n v="0.87"/>
    <n v="48.52"/>
    <n v="3384.27"/>
    <n v="0"/>
    <m/>
    <m/>
    <m/>
    <m/>
    <m/>
    <m/>
    <m/>
    <m/>
    <m/>
    <m/>
    <m/>
    <m/>
    <m/>
    <m/>
    <n v="4596"/>
    <n v="52552"/>
    <n v="58.39"/>
    <n v="61.28"/>
  </r>
  <r>
    <x v="213"/>
    <x v="213"/>
    <x v="8"/>
    <x v="2"/>
    <x v="2"/>
    <x v="8662"/>
    <n v="132131"/>
    <n v="172.05"/>
    <n v="9991.41"/>
    <n v="594688.5"/>
    <n v="0"/>
    <m/>
    <m/>
    <m/>
    <m/>
    <m/>
    <m/>
    <m/>
    <m/>
    <m/>
    <m/>
    <m/>
    <m/>
    <m/>
    <m/>
    <n v="1508.9"/>
    <n v="31326"/>
    <n v="40.79"/>
    <n v="23.58"/>
  </r>
  <r>
    <x v="57"/>
    <x v="57"/>
    <x v="7"/>
    <x v="12"/>
    <x v="6"/>
    <x v="4"/>
    <n v="0"/>
    <n v="0"/>
    <m/>
    <m/>
    <n v="0"/>
    <n v="0"/>
    <n v="0"/>
    <m/>
    <m/>
    <m/>
    <m/>
    <m/>
    <m/>
    <m/>
    <m/>
    <m/>
    <m/>
    <m/>
    <m/>
    <n v="0"/>
    <m/>
    <m/>
    <n v="0"/>
  </r>
  <r>
    <x v="75"/>
    <x v="75"/>
    <x v="0"/>
    <x v="0"/>
    <x v="5"/>
    <x v="8663"/>
    <n v="39929"/>
    <n v="41.59"/>
    <n v="4273.2"/>
    <n v="317926.08"/>
    <n v="45348.21"/>
    <n v="62199"/>
    <n v="64.790000000000006"/>
    <n v="566.85"/>
    <n v="546867.62"/>
    <m/>
    <m/>
    <m/>
    <m/>
    <m/>
    <m/>
    <m/>
    <m/>
    <m/>
    <m/>
    <n v="256900"/>
    <n v="7474"/>
    <n v="7.79"/>
    <n v="3211.25"/>
  </r>
  <r>
    <x v="124"/>
    <x v="124"/>
    <x v="8"/>
    <x v="7"/>
    <x v="11"/>
    <x v="8664"/>
    <n v="7788"/>
    <n v="64.900000000000006"/>
    <n v="4826.2"/>
    <n v="44883.66"/>
    <n v="0"/>
    <m/>
    <m/>
    <m/>
    <m/>
    <n v="4318"/>
    <n v="6133"/>
    <n v="51.11"/>
    <n v="431"/>
    <n v="54704.74"/>
    <m/>
    <m/>
    <m/>
    <m/>
    <m/>
    <n v="0"/>
    <n v="342"/>
    <n v="2.85"/>
    <n v="0"/>
  </r>
  <r>
    <x v="18"/>
    <x v="18"/>
    <x v="13"/>
    <x v="4"/>
    <x v="30"/>
    <x v="8665"/>
    <n v="2411"/>
    <n v="4.1900000000000004"/>
    <n v="274.5"/>
    <n v="12253.68"/>
    <n v="0"/>
    <m/>
    <m/>
    <m/>
    <m/>
    <m/>
    <m/>
    <m/>
    <m/>
    <m/>
    <n v="200"/>
    <n v="428"/>
    <n v="0.74"/>
    <n v="4"/>
    <n v="4476.8"/>
    <n v="326200"/>
    <n v="47936"/>
    <n v="83.22"/>
    <n v="6795.83"/>
  </r>
  <r>
    <x v="229"/>
    <x v="229"/>
    <x v="3"/>
    <x v="2"/>
    <x v="15"/>
    <x v="8666"/>
    <n v="28070"/>
    <n v="64.98"/>
    <n v="4377.8599999999997"/>
    <n v="146570.79"/>
    <n v="0"/>
    <m/>
    <m/>
    <m/>
    <m/>
    <n v="17252"/>
    <n v="29422"/>
    <n v="68.11"/>
    <n v="479"/>
    <n v="218565.59"/>
    <m/>
    <m/>
    <m/>
    <m/>
    <m/>
    <n v="13504.15"/>
    <n v="8103"/>
    <n v="18.760000000000002"/>
    <n v="375.12"/>
  </r>
  <r>
    <x v="168"/>
    <x v="168"/>
    <x v="12"/>
    <x v="1"/>
    <x v="21"/>
    <x v="8667"/>
    <n v="3772"/>
    <n v="13.1"/>
    <n v="696.88"/>
    <n v="15554.25"/>
    <n v="1811"/>
    <n v="2236"/>
    <n v="7.76"/>
    <n v="75.459999999999994"/>
    <n v="21839.39"/>
    <m/>
    <m/>
    <m/>
    <m/>
    <m/>
    <m/>
    <m/>
    <m/>
    <m/>
    <m/>
    <n v="1531.98"/>
    <n v="3545"/>
    <n v="12.31"/>
    <n v="63.83"/>
  </r>
  <r>
    <x v="63"/>
    <x v="63"/>
    <x v="8"/>
    <x v="17"/>
    <x v="55"/>
    <x v="8668"/>
    <n v="161200"/>
    <n v="139.93"/>
    <n v="8172.67"/>
    <n v="729655.68"/>
    <n v="71419.98"/>
    <n v="95928"/>
    <n v="83.27"/>
    <n v="743.96"/>
    <n v="861274.97"/>
    <m/>
    <m/>
    <m/>
    <m/>
    <m/>
    <m/>
    <m/>
    <m/>
    <m/>
    <m/>
    <n v="1272126"/>
    <n v="201474"/>
    <n v="174.89"/>
    <n v="13251.31"/>
  </r>
  <r>
    <x v="18"/>
    <x v="18"/>
    <x v="9"/>
    <x v="5"/>
    <x v="9"/>
    <x v="8669"/>
    <n v="7032"/>
    <n v="14.65"/>
    <n v="849.23"/>
    <n v="31591.17"/>
    <n v="20419.009999999998"/>
    <n v="34504"/>
    <n v="71.88"/>
    <n v="510.48"/>
    <n v="246238.98"/>
    <m/>
    <m/>
    <m/>
    <m/>
    <m/>
    <m/>
    <m/>
    <m/>
    <m/>
    <m/>
    <n v="167000"/>
    <n v="19740"/>
    <n v="41.13"/>
    <n v="4175"/>
  </r>
  <r>
    <x v="230"/>
    <x v="230"/>
    <x v="13"/>
    <x v="2"/>
    <x v="2"/>
    <x v="8670"/>
    <n v="73961"/>
    <n v="96.3"/>
    <n v="6302.5"/>
    <n v="375124.8"/>
    <n v="0"/>
    <m/>
    <m/>
    <m/>
    <m/>
    <m/>
    <m/>
    <m/>
    <m/>
    <m/>
    <m/>
    <m/>
    <m/>
    <m/>
    <m/>
    <n v="1165.96"/>
    <n v="3990"/>
    <n v="5.2"/>
    <n v="18.22"/>
  </r>
  <r>
    <x v="148"/>
    <x v="148"/>
    <x v="6"/>
    <x v="2"/>
    <x v="2"/>
    <x v="8671"/>
    <n v="64515"/>
    <n v="84"/>
    <n v="9287.5"/>
    <n v="552792"/>
    <n v="0"/>
    <m/>
    <m/>
    <m/>
    <m/>
    <m/>
    <m/>
    <m/>
    <m/>
    <m/>
    <m/>
    <m/>
    <m/>
    <m/>
    <m/>
    <n v="922.4"/>
    <n v="6645"/>
    <n v="8.65"/>
    <n v="14.41"/>
  </r>
  <r>
    <x v="100"/>
    <x v="100"/>
    <x v="12"/>
    <x v="6"/>
    <x v="11"/>
    <x v="8672"/>
    <n v="1598"/>
    <n v="13.32"/>
    <n v="694.5"/>
    <n v="6458.85"/>
    <n v="0"/>
    <n v="129"/>
    <n v="1.08"/>
    <n v="0"/>
    <n v="0"/>
    <m/>
    <m/>
    <m/>
    <m/>
    <m/>
    <m/>
    <m/>
    <m/>
    <m/>
    <m/>
    <n v="47669.45"/>
    <n v="5200"/>
    <n v="43.33"/>
    <n v="4766.9399999999996"/>
  </r>
  <r>
    <x v="83"/>
    <x v="83"/>
    <x v="9"/>
    <x v="1"/>
    <x v="71"/>
    <x v="1210"/>
    <n v="52"/>
    <n v="0.87"/>
    <n v="79.599999999999994"/>
    <n v="370.14"/>
    <n v="35.89"/>
    <n v="95"/>
    <n v="1.58"/>
    <m/>
    <m/>
    <m/>
    <m/>
    <m/>
    <m/>
    <m/>
    <m/>
    <m/>
    <m/>
    <m/>
    <m/>
    <n v="419"/>
    <n v="3103"/>
    <n v="51.72"/>
    <n v="83.8"/>
  </r>
  <r>
    <x v="3"/>
    <x v="3"/>
    <x v="1"/>
    <x v="0"/>
    <x v="3"/>
    <x v="4"/>
    <n v="0"/>
    <n v="0"/>
    <m/>
    <m/>
    <n v="0"/>
    <m/>
    <m/>
    <m/>
    <m/>
    <m/>
    <m/>
    <m/>
    <m/>
    <m/>
    <m/>
    <m/>
    <m/>
    <m/>
    <m/>
    <n v="0"/>
    <m/>
    <m/>
    <n v="0"/>
  </r>
  <r>
    <x v="15"/>
    <x v="15"/>
    <x v="4"/>
    <x v="3"/>
    <x v="1"/>
    <x v="8673"/>
    <n v="191"/>
    <n v="2.65"/>
    <n v="35.17"/>
    <n v="196.23"/>
    <n v="0"/>
    <m/>
    <m/>
    <m/>
    <m/>
    <n v="1514"/>
    <n v="2915"/>
    <n v="40.49"/>
    <n v="252"/>
    <n v="19180.87"/>
    <m/>
    <m/>
    <m/>
    <m/>
    <m/>
    <n v="8722.59"/>
    <n v="1036"/>
    <n v="14.39"/>
    <n v="1453.77"/>
  </r>
  <r>
    <x v="28"/>
    <x v="28"/>
    <x v="5"/>
    <x v="5"/>
    <x v="89"/>
    <x v="8674"/>
    <n v="100381"/>
    <n v="77.45"/>
    <n v="4905.5600000000004"/>
    <n v="492714"/>
    <n v="15255.09"/>
    <n v="17417"/>
    <n v="13.44"/>
    <n v="141.25"/>
    <n v="183965.73"/>
    <m/>
    <m/>
    <m/>
    <m/>
    <m/>
    <m/>
    <m/>
    <m/>
    <m/>
    <m/>
    <n v="162000"/>
    <n v="20848"/>
    <n v="16.09"/>
    <n v="1500"/>
  </r>
  <r>
    <x v="40"/>
    <x v="40"/>
    <x v="8"/>
    <x v="12"/>
    <x v="13"/>
    <x v="8675"/>
    <n v="5189"/>
    <n v="25.44"/>
    <n v="1577.53"/>
    <n v="24940.74"/>
    <n v="0"/>
    <m/>
    <m/>
    <m/>
    <m/>
    <m/>
    <m/>
    <m/>
    <m/>
    <m/>
    <m/>
    <m/>
    <m/>
    <m/>
    <m/>
    <n v="111345"/>
    <n v="9563"/>
    <n v="46.88"/>
    <n v="6549.71"/>
  </r>
  <r>
    <x v="16"/>
    <x v="16"/>
    <x v="0"/>
    <x v="2"/>
    <x v="14"/>
    <x v="8287"/>
    <n v="17126"/>
    <n v="32.44"/>
    <n v="2599.09"/>
    <n v="106354.8"/>
    <n v="25979.63"/>
    <n v="29062"/>
    <n v="55.04"/>
    <n v="590.45000000000005"/>
    <n v="313296.17"/>
    <m/>
    <m/>
    <m/>
    <m/>
    <m/>
    <m/>
    <m/>
    <m/>
    <m/>
    <m/>
    <n v="10130"/>
    <n v="6798"/>
    <n v="12.88"/>
    <n v="230.23"/>
  </r>
  <r>
    <x v="147"/>
    <x v="147"/>
    <x v="4"/>
    <x v="2"/>
    <x v="30"/>
    <x v="8676"/>
    <n v="19033"/>
    <n v="33.04"/>
    <n v="1752.85"/>
    <n v="78247.41"/>
    <n v="21482.06"/>
    <n v="31298"/>
    <n v="54.34"/>
    <n v="447.54"/>
    <n v="259058.56"/>
    <m/>
    <m/>
    <m/>
    <m/>
    <m/>
    <m/>
    <m/>
    <m/>
    <m/>
    <m/>
    <n v="1305"/>
    <n v="15003"/>
    <n v="26.05"/>
    <n v="27.19"/>
  </r>
  <r>
    <x v="47"/>
    <x v="47"/>
    <x v="5"/>
    <x v="14"/>
    <x v="76"/>
    <x v="8677"/>
    <n v="46660"/>
    <n v="86.41"/>
    <n v="4928.29"/>
    <n v="206248.89"/>
    <n v="17143.55"/>
    <n v="18034"/>
    <n v="33.4"/>
    <n v="380.97"/>
    <n v="206739.21"/>
    <m/>
    <m/>
    <m/>
    <m/>
    <m/>
    <m/>
    <m/>
    <m/>
    <m/>
    <m/>
    <n v="2.82"/>
    <n v="15646"/>
    <n v="28.97"/>
    <n v="0.06"/>
  </r>
  <r>
    <x v="76"/>
    <x v="76"/>
    <x v="13"/>
    <x v="0"/>
    <x v="9"/>
    <x v="8678"/>
    <n v="29181"/>
    <n v="60.79"/>
    <n v="4146.2"/>
    <n v="154238.64000000001"/>
    <n v="15420.95"/>
    <n v="14359"/>
    <n v="29.91"/>
    <n v="385.52"/>
    <n v="185965.87"/>
    <m/>
    <m/>
    <m/>
    <m/>
    <m/>
    <m/>
    <m/>
    <m/>
    <m/>
    <m/>
    <n v="249421"/>
    <n v="19675"/>
    <n v="40.99"/>
    <n v="6235.53"/>
  </r>
  <r>
    <x v="3"/>
    <x v="3"/>
    <x v="5"/>
    <x v="4"/>
    <x v="20"/>
    <x v="8679"/>
    <n v="8832"/>
    <n v="12.27"/>
    <n v="601.07000000000005"/>
    <n v="33539.519999999997"/>
    <n v="170.71"/>
    <n v="469"/>
    <n v="0.65"/>
    <m/>
    <m/>
    <m/>
    <m/>
    <m/>
    <m/>
    <m/>
    <m/>
    <m/>
    <m/>
    <m/>
    <m/>
    <n v="917614"/>
    <n v="56292"/>
    <n v="78.180000000000007"/>
    <n v="15293.57"/>
  </r>
  <r>
    <x v="209"/>
    <x v="209"/>
    <x v="0"/>
    <x v="2"/>
    <x v="90"/>
    <x v="8680"/>
    <n v="61941"/>
    <n v="151.82"/>
    <n v="10273.530000000001"/>
    <n v="324849"/>
    <n v="0"/>
    <m/>
    <m/>
    <m/>
    <m/>
    <m/>
    <m/>
    <m/>
    <m/>
    <m/>
    <m/>
    <m/>
    <m/>
    <m/>
    <m/>
    <n v="117741"/>
    <n v="5502"/>
    <n v="13.49"/>
    <n v="3462.97"/>
  </r>
  <r>
    <x v="201"/>
    <x v="201"/>
    <x v="6"/>
    <x v="2"/>
    <x v="80"/>
    <x v="8681"/>
    <n v="70460"/>
    <n v="82.7"/>
    <n v="6717.75"/>
    <n v="443572.8"/>
    <n v="35702.230000000003"/>
    <n v="43888"/>
    <n v="51.51"/>
    <n v="502.85"/>
    <n v="430543.91"/>
    <m/>
    <m/>
    <m/>
    <m/>
    <m/>
    <m/>
    <m/>
    <m/>
    <m/>
    <m/>
    <n v="6.95"/>
    <n v="33515"/>
    <n v="39.340000000000003"/>
    <n v="0.1"/>
  </r>
  <r>
    <x v="11"/>
    <x v="11"/>
    <x v="15"/>
    <x v="7"/>
    <x v="10"/>
    <x v="8682"/>
    <n v="104249"/>
    <n v="117.4"/>
    <n v="10534.55"/>
    <n v="724988.01"/>
    <n v="0"/>
    <m/>
    <m/>
    <m/>
    <m/>
    <n v="251"/>
    <n v="1108"/>
    <n v="1.25"/>
    <n v="3"/>
    <n v="3179.92"/>
    <m/>
    <m/>
    <m/>
    <m/>
    <m/>
    <n v="117128"/>
    <n v="9828"/>
    <n v="11.07"/>
    <n v="1582.81"/>
  </r>
  <r>
    <x v="177"/>
    <x v="177"/>
    <x v="1"/>
    <x v="2"/>
    <x v="30"/>
    <x v="8683"/>
    <n v="69568"/>
    <n v="120.78"/>
    <n v="13577.08"/>
    <n v="606081"/>
    <n v="0"/>
    <m/>
    <m/>
    <m/>
    <m/>
    <m/>
    <m/>
    <m/>
    <m/>
    <m/>
    <m/>
    <m/>
    <m/>
    <m/>
    <m/>
    <n v="1198960"/>
    <n v="69886"/>
    <n v="121.33"/>
    <n v="24978.33"/>
  </r>
  <r>
    <x v="150"/>
    <x v="150"/>
    <x v="11"/>
    <x v="7"/>
    <x v="17"/>
    <x v="8684"/>
    <n v="78358"/>
    <n v="130.6"/>
    <n v="8956.7999999999993"/>
    <n v="416491.2"/>
    <n v="0"/>
    <m/>
    <m/>
    <m/>
    <m/>
    <m/>
    <m/>
    <m/>
    <m/>
    <m/>
    <m/>
    <m/>
    <m/>
    <m/>
    <m/>
    <n v="80300"/>
    <n v="7824"/>
    <n v="13.04"/>
    <n v="1606"/>
  </r>
  <r>
    <x v="143"/>
    <x v="143"/>
    <x v="13"/>
    <x v="1"/>
    <x v="31"/>
    <x v="8685"/>
    <n v="292"/>
    <n v="1.22"/>
    <n v="44.65"/>
    <n v="830.49"/>
    <n v="251"/>
    <n v="475"/>
    <n v="1.98"/>
    <n v="12.55"/>
    <n v="3026.88"/>
    <m/>
    <m/>
    <m/>
    <m/>
    <m/>
    <m/>
    <m/>
    <m/>
    <m/>
    <m/>
    <n v="856.89"/>
    <n v="1672"/>
    <n v="6.97"/>
    <n v="42.84"/>
  </r>
  <r>
    <x v="119"/>
    <x v="119"/>
    <x v="14"/>
    <x v="1"/>
    <x v="98"/>
    <x v="8686"/>
    <n v="376"/>
    <n v="1.74"/>
    <n v="104.44"/>
    <n v="1748.4"/>
    <n v="445.2"/>
    <n v="713"/>
    <n v="3.3"/>
    <n v="24.73"/>
    <n v="5368.79"/>
    <m/>
    <m/>
    <m/>
    <m/>
    <m/>
    <m/>
    <m/>
    <m/>
    <m/>
    <m/>
    <n v="71365"/>
    <n v="20394"/>
    <n v="94.42"/>
    <n v="3964.72"/>
  </r>
  <r>
    <x v="104"/>
    <x v="104"/>
    <x v="6"/>
    <x v="1"/>
    <x v="71"/>
    <x v="8687"/>
    <n v="595"/>
    <n v="9.92"/>
    <n v="565.79999999999995"/>
    <n v="2630.97"/>
    <n v="0"/>
    <m/>
    <m/>
    <m/>
    <m/>
    <m/>
    <m/>
    <m/>
    <m/>
    <m/>
    <n v="1246"/>
    <n v="2895"/>
    <n v="48.25"/>
    <n v="249"/>
    <n v="27890.46"/>
    <n v="0"/>
    <m/>
    <m/>
    <n v="0"/>
  </r>
  <r>
    <x v="25"/>
    <x v="25"/>
    <x v="0"/>
    <x v="10"/>
    <x v="19"/>
    <x v="4"/>
    <m/>
    <m/>
    <m/>
    <m/>
    <n v="0"/>
    <m/>
    <m/>
    <m/>
    <m/>
    <m/>
    <m/>
    <m/>
    <m/>
    <m/>
    <m/>
    <m/>
    <m/>
    <m/>
    <m/>
    <n v="2018"/>
    <n v="12082"/>
    <n v="67.12"/>
    <n v="134.53"/>
  </r>
  <r>
    <x v="136"/>
    <x v="136"/>
    <x v="7"/>
    <x v="5"/>
    <x v="97"/>
    <x v="8688"/>
    <n v="25373"/>
    <n v="26.1"/>
    <n v="2727.88"/>
    <n v="205490.94"/>
    <n v="13141.61"/>
    <n v="12949"/>
    <n v="13.32"/>
    <n v="162.24"/>
    <n v="158478.62"/>
    <m/>
    <m/>
    <m/>
    <m/>
    <m/>
    <m/>
    <m/>
    <m/>
    <m/>
    <m/>
    <n v="0"/>
    <m/>
    <m/>
    <n v="0"/>
  </r>
  <r>
    <x v="87"/>
    <x v="87"/>
    <x v="12"/>
    <x v="1"/>
    <x v="19"/>
    <x v="8689"/>
    <n v="625"/>
    <n v="3.47"/>
    <n v="146.13"/>
    <n v="2038.56"/>
    <n v="0"/>
    <m/>
    <m/>
    <m/>
    <m/>
    <m/>
    <m/>
    <m/>
    <m/>
    <m/>
    <m/>
    <m/>
    <m/>
    <m/>
    <m/>
    <n v="494"/>
    <n v="3633"/>
    <n v="20.18"/>
    <n v="32.93"/>
  </r>
  <r>
    <x v="81"/>
    <x v="81"/>
    <x v="6"/>
    <x v="12"/>
    <x v="7"/>
    <x v="8690"/>
    <n v="4915"/>
    <n v="204.79"/>
    <n v="13377"/>
    <n v="24881.22"/>
    <n v="914.65"/>
    <n v="1261"/>
    <n v="52.54"/>
    <n v="457.32"/>
    <n v="11029.99"/>
    <m/>
    <m/>
    <m/>
    <m/>
    <m/>
    <n v="1634"/>
    <n v="4121"/>
    <n v="171.71"/>
    <n v="817"/>
    <n v="36575.46"/>
    <n v="12"/>
    <n v="662"/>
    <n v="27.58"/>
    <n v="6"/>
  </r>
  <r>
    <x v="21"/>
    <x v="21"/>
    <x v="8"/>
    <x v="2"/>
    <x v="17"/>
    <x v="8691"/>
    <n v="29212"/>
    <n v="48.69"/>
    <n v="4162.5600000000004"/>
    <n v="193559.04000000001"/>
    <n v="0"/>
    <m/>
    <m/>
    <m/>
    <m/>
    <m/>
    <m/>
    <m/>
    <m/>
    <m/>
    <m/>
    <m/>
    <m/>
    <m/>
    <m/>
    <n v="2092.31"/>
    <n v="21809"/>
    <n v="36.35"/>
    <n v="41.85"/>
  </r>
  <r>
    <x v="8"/>
    <x v="8"/>
    <x v="6"/>
    <x v="6"/>
    <x v="7"/>
    <x v="4"/>
    <m/>
    <m/>
    <m/>
    <m/>
    <n v="0"/>
    <m/>
    <m/>
    <m/>
    <m/>
    <m/>
    <m/>
    <m/>
    <m/>
    <m/>
    <m/>
    <m/>
    <m/>
    <m/>
    <m/>
    <n v="0"/>
    <m/>
    <m/>
    <n v="0"/>
  </r>
  <r>
    <x v="141"/>
    <x v="141"/>
    <x v="15"/>
    <x v="1"/>
    <x v="6"/>
    <x v="2297"/>
    <n v="482"/>
    <n v="5.0199999999999996"/>
    <n v="348.13"/>
    <n v="2590.0500000000002"/>
    <n v="0"/>
    <m/>
    <m/>
    <m/>
    <m/>
    <m/>
    <m/>
    <m/>
    <m/>
    <m/>
    <m/>
    <m/>
    <m/>
    <m/>
    <m/>
    <n v="75232"/>
    <n v="7589"/>
    <n v="79.05"/>
    <n v="9404"/>
  </r>
  <r>
    <x v="22"/>
    <x v="22"/>
    <x v="4"/>
    <x v="5"/>
    <x v="2"/>
    <x v="8692"/>
    <n v="20629"/>
    <n v="26.86"/>
    <n v="1987.5"/>
    <n v="118296"/>
    <n v="16413.189999999999"/>
    <n v="20574"/>
    <n v="26.79"/>
    <n v="256.45999999999998"/>
    <n v="197931.6"/>
    <m/>
    <m/>
    <m/>
    <m/>
    <m/>
    <m/>
    <m/>
    <m/>
    <m/>
    <m/>
    <n v="78227.240000000005"/>
    <n v="17813"/>
    <n v="23.19"/>
    <n v="1222.3"/>
  </r>
  <r>
    <x v="170"/>
    <x v="170"/>
    <x v="15"/>
    <x v="1"/>
    <x v="16"/>
    <x v="1675"/>
    <n v="24"/>
    <n v="0.5"/>
    <n v="34.25"/>
    <n v="127.41"/>
    <n v="0"/>
    <m/>
    <m/>
    <m/>
    <m/>
    <m/>
    <m/>
    <m/>
    <m/>
    <m/>
    <m/>
    <m/>
    <m/>
    <m/>
    <m/>
    <n v="20300"/>
    <n v="1269"/>
    <n v="26.44"/>
    <n v="5075"/>
  </r>
  <r>
    <x v="33"/>
    <x v="33"/>
    <x v="13"/>
    <x v="12"/>
    <x v="6"/>
    <x v="4"/>
    <m/>
    <m/>
    <m/>
    <m/>
    <n v="0"/>
    <m/>
    <m/>
    <m/>
    <m/>
    <m/>
    <m/>
    <m/>
    <m/>
    <m/>
    <m/>
    <m/>
    <m/>
    <m/>
    <m/>
    <n v="0"/>
    <m/>
    <m/>
    <n v="0"/>
  </r>
  <r>
    <x v="98"/>
    <x v="98"/>
    <x v="1"/>
    <x v="4"/>
    <x v="131"/>
    <x v="8693"/>
    <n v="140844"/>
    <n v="54.34"/>
    <n v="5863.89"/>
    <n v="1177938"/>
    <n v="25269.64"/>
    <n v="177956"/>
    <n v="68.66"/>
    <n v="116.99"/>
    <n v="304734.18"/>
    <m/>
    <m/>
    <m/>
    <m/>
    <m/>
    <m/>
    <m/>
    <m/>
    <m/>
    <m/>
    <n v="15347451.449999999"/>
    <n v="1486032"/>
    <n v="573.30999999999995"/>
    <n v="71053.02"/>
  </r>
  <r>
    <x v="215"/>
    <x v="215"/>
    <x v="5"/>
    <x v="1"/>
    <x v="1"/>
    <x v="8694"/>
    <n v="897"/>
    <n v="12.46"/>
    <n v="695.17"/>
    <n v="3879.03"/>
    <n v="0"/>
    <m/>
    <m/>
    <m/>
    <m/>
    <m/>
    <m/>
    <m/>
    <m/>
    <m/>
    <m/>
    <m/>
    <m/>
    <m/>
    <m/>
    <n v="473.51"/>
    <n v="3908"/>
    <n v="54.28"/>
    <n v="78.92"/>
  </r>
  <r>
    <x v="144"/>
    <x v="144"/>
    <x v="6"/>
    <x v="1"/>
    <x v="16"/>
    <x v="4"/>
    <m/>
    <m/>
    <m/>
    <m/>
    <n v="0"/>
    <m/>
    <m/>
    <m/>
    <m/>
    <m/>
    <m/>
    <m/>
    <m/>
    <m/>
    <m/>
    <m/>
    <m/>
    <m/>
    <m/>
    <n v="45941"/>
    <n v="2082"/>
    <n v="43.38"/>
    <n v="11485.25"/>
  </r>
  <r>
    <x v="0"/>
    <x v="0"/>
    <x v="14"/>
    <x v="0"/>
    <x v="0"/>
    <x v="4"/>
    <m/>
    <m/>
    <m/>
    <m/>
    <n v="0"/>
    <m/>
    <m/>
    <m/>
    <m/>
    <m/>
    <m/>
    <m/>
    <m/>
    <m/>
    <m/>
    <m/>
    <m/>
    <m/>
    <m/>
    <n v="0"/>
    <m/>
    <m/>
    <n v="0"/>
  </r>
  <r>
    <x v="12"/>
    <x v="12"/>
    <x v="12"/>
    <x v="2"/>
    <x v="9"/>
    <x v="8695"/>
    <n v="87279"/>
    <n v="181.83"/>
    <n v="12676.88"/>
    <n v="471579.75"/>
    <n v="0"/>
    <m/>
    <m/>
    <m/>
    <m/>
    <m/>
    <m/>
    <m/>
    <m/>
    <m/>
    <m/>
    <m/>
    <m/>
    <m/>
    <m/>
    <n v="2090"/>
    <n v="24345"/>
    <n v="50.72"/>
    <n v="52.25"/>
  </r>
  <r>
    <x v="119"/>
    <x v="119"/>
    <x v="13"/>
    <x v="22"/>
    <x v="2"/>
    <x v="8696"/>
    <n v="58214"/>
    <n v="75.8"/>
    <n v="3326.33"/>
    <n v="197983.05"/>
    <n v="29262.85"/>
    <n v="23303"/>
    <n v="30.34"/>
    <n v="457.23"/>
    <n v="352889.51"/>
    <m/>
    <m/>
    <m/>
    <m/>
    <m/>
    <m/>
    <m/>
    <m/>
    <m/>
    <m/>
    <n v="294683"/>
    <n v="52639"/>
    <n v="68.540000000000006"/>
    <n v="4604.42"/>
  </r>
  <r>
    <x v="169"/>
    <x v="169"/>
    <x v="8"/>
    <x v="2"/>
    <x v="20"/>
    <x v="8697"/>
    <n v="26154"/>
    <n v="36.33"/>
    <n v="3868"/>
    <n v="215834.4"/>
    <n v="19398.64"/>
    <n v="17217"/>
    <n v="23.91"/>
    <n v="323.31"/>
    <n v="233934.04"/>
    <m/>
    <m/>
    <m/>
    <m/>
    <m/>
    <m/>
    <m/>
    <m/>
    <m/>
    <m/>
    <n v="98841.04"/>
    <n v="19400"/>
    <n v="26.94"/>
    <n v="1647.35"/>
  </r>
  <r>
    <x v="143"/>
    <x v="143"/>
    <x v="11"/>
    <x v="5"/>
    <x v="37"/>
    <x v="1897"/>
    <n v="37306"/>
    <n v="97.15"/>
    <n v="7865"/>
    <n v="234062.4"/>
    <n v="21"/>
    <n v="125"/>
    <n v="0.33"/>
    <n v="0.66"/>
    <n v="253.25"/>
    <m/>
    <m/>
    <m/>
    <m/>
    <m/>
    <m/>
    <m/>
    <m/>
    <m/>
    <m/>
    <n v="1.52"/>
    <n v="2048"/>
    <n v="5.33"/>
    <n v="0.05"/>
  </r>
  <r>
    <x v="27"/>
    <x v="27"/>
    <x v="15"/>
    <x v="2"/>
    <x v="21"/>
    <x v="8698"/>
    <n v="12280"/>
    <n v="42.64"/>
    <n v="2907.29"/>
    <n v="64890.75"/>
    <n v="8460.49"/>
    <n v="12225"/>
    <n v="42.45"/>
    <n v="352.52"/>
    <n v="102027.62"/>
    <m/>
    <m/>
    <m/>
    <m/>
    <m/>
    <m/>
    <m/>
    <m/>
    <m/>
    <m/>
    <n v="537.29"/>
    <n v="1491"/>
    <n v="5.18"/>
    <n v="22.39"/>
  </r>
  <r>
    <x v="29"/>
    <x v="29"/>
    <x v="12"/>
    <x v="6"/>
    <x v="19"/>
    <x v="8699"/>
    <n v="3253"/>
    <n v="18.07"/>
    <n v="1027.07"/>
    <n v="14327.58"/>
    <n v="60.14"/>
    <n v="1558"/>
    <n v="8.66"/>
    <m/>
    <m/>
    <m/>
    <m/>
    <m/>
    <m/>
    <m/>
    <m/>
    <m/>
    <m/>
    <m/>
    <m/>
    <n v="1395"/>
    <n v="9321"/>
    <n v="51.78"/>
    <n v="93"/>
  </r>
  <r>
    <x v="78"/>
    <x v="78"/>
    <x v="14"/>
    <x v="5"/>
    <x v="79"/>
    <x v="8700"/>
    <n v="65695"/>
    <n v="79.34"/>
    <n v="3689.54"/>
    <n v="236757.54"/>
    <n v="52499.519999999997"/>
    <n v="77332"/>
    <n v="93.4"/>
    <n v="760.86"/>
    <n v="633107.4"/>
    <m/>
    <m/>
    <m/>
    <m/>
    <m/>
    <m/>
    <m/>
    <m/>
    <m/>
    <m/>
    <n v="262575"/>
    <n v="24633"/>
    <n v="29.75"/>
    <n v="3805.43"/>
  </r>
  <r>
    <x v="18"/>
    <x v="18"/>
    <x v="7"/>
    <x v="4"/>
    <x v="30"/>
    <x v="6555"/>
    <n v="990"/>
    <n v="1.72"/>
    <n v="151.65"/>
    <n v="6769.47"/>
    <n v="0"/>
    <m/>
    <m/>
    <m/>
    <m/>
    <m/>
    <m/>
    <m/>
    <m/>
    <m/>
    <n v="250"/>
    <n v="340"/>
    <n v="0.59"/>
    <n v="5"/>
    <n v="5596"/>
    <n v="155800"/>
    <n v="14022"/>
    <n v="24.34"/>
    <n v="3245.83"/>
  </r>
  <r>
    <x v="162"/>
    <x v="162"/>
    <x v="14"/>
    <x v="7"/>
    <x v="20"/>
    <x v="3795"/>
    <n v="99160"/>
    <n v="137.72"/>
    <n v="9953.33"/>
    <n v="555396"/>
    <n v="0"/>
    <m/>
    <m/>
    <m/>
    <m/>
    <m/>
    <m/>
    <m/>
    <m/>
    <m/>
    <m/>
    <m/>
    <m/>
    <m/>
    <m/>
    <n v="1249"/>
    <n v="1159694"/>
    <n v="1610.69"/>
    <n v="20.82"/>
  </r>
  <r>
    <x v="150"/>
    <x v="150"/>
    <x v="10"/>
    <x v="3"/>
    <x v="41"/>
    <x v="8701"/>
    <n v="156"/>
    <n v="4.33"/>
    <n v="336.33"/>
    <n v="938.37"/>
    <n v="0"/>
    <m/>
    <m/>
    <m/>
    <m/>
    <m/>
    <m/>
    <m/>
    <m/>
    <m/>
    <m/>
    <m/>
    <m/>
    <m/>
    <m/>
    <n v="0"/>
    <m/>
    <m/>
    <n v="0"/>
  </r>
  <r>
    <x v="9"/>
    <x v="9"/>
    <x v="0"/>
    <x v="12"/>
    <x v="6"/>
    <x v="4"/>
    <n v="0"/>
    <n v="0"/>
    <m/>
    <m/>
    <n v="0"/>
    <n v="0"/>
    <n v="0"/>
    <m/>
    <m/>
    <m/>
    <m/>
    <m/>
    <m/>
    <m/>
    <m/>
    <m/>
    <m/>
    <m/>
    <m/>
    <n v="0"/>
    <n v="0"/>
    <n v="0"/>
    <n v="0"/>
  </r>
  <r>
    <x v="139"/>
    <x v="139"/>
    <x v="9"/>
    <x v="28"/>
    <x v="6"/>
    <x v="4"/>
    <m/>
    <m/>
    <m/>
    <m/>
    <n v="0"/>
    <m/>
    <m/>
    <m/>
    <m/>
    <m/>
    <m/>
    <m/>
    <m/>
    <m/>
    <m/>
    <m/>
    <m/>
    <m/>
    <m/>
    <n v="0"/>
    <m/>
    <m/>
    <n v="0"/>
  </r>
  <r>
    <x v="48"/>
    <x v="48"/>
    <x v="8"/>
    <x v="0"/>
    <x v="5"/>
    <x v="8702"/>
    <n v="54935"/>
    <n v="57.22"/>
    <n v="5422"/>
    <n v="403396.8"/>
    <n v="0"/>
    <m/>
    <m/>
    <m/>
    <m/>
    <m/>
    <m/>
    <m/>
    <m/>
    <m/>
    <m/>
    <m/>
    <m/>
    <m/>
    <m/>
    <n v="3625"/>
    <n v="28704"/>
    <n v="29.9"/>
    <n v="45.31"/>
  </r>
  <r>
    <x v="35"/>
    <x v="35"/>
    <x v="10"/>
    <x v="5"/>
    <x v="25"/>
    <x v="8703"/>
    <n v="16726"/>
    <n v="21.12"/>
    <n v="2311.12"/>
    <n v="141856.62"/>
    <n v="18672.16"/>
    <n v="25478"/>
    <n v="32.17"/>
    <n v="282.91000000000003"/>
    <n v="225173.21"/>
    <m/>
    <m/>
    <m/>
    <m/>
    <m/>
    <m/>
    <m/>
    <m/>
    <m/>
    <m/>
    <n v="1572.48"/>
    <n v="23530"/>
    <n v="29.71"/>
    <n v="23.83"/>
  </r>
  <r>
    <x v="70"/>
    <x v="70"/>
    <x v="0"/>
    <x v="12"/>
    <x v="6"/>
    <x v="4"/>
    <m/>
    <m/>
    <m/>
    <m/>
    <n v="0"/>
    <m/>
    <m/>
    <m/>
    <m/>
    <m/>
    <m/>
    <m/>
    <m/>
    <m/>
    <m/>
    <m/>
    <m/>
    <m/>
    <m/>
    <n v="0"/>
    <m/>
    <m/>
    <n v="0"/>
  </r>
  <r>
    <x v="26"/>
    <x v="26"/>
    <x v="9"/>
    <x v="7"/>
    <x v="15"/>
    <x v="8704"/>
    <n v="23024"/>
    <n v="53.3"/>
    <n v="4293.78"/>
    <n v="143755.68"/>
    <n v="13427"/>
    <n v="18352"/>
    <n v="42.48"/>
    <m/>
    <m/>
    <m/>
    <m/>
    <m/>
    <m/>
    <m/>
    <m/>
    <m/>
    <m/>
    <m/>
    <m/>
    <n v="116400"/>
    <n v="5816"/>
    <n v="13.46"/>
    <n v="3233.33"/>
  </r>
  <r>
    <x v="86"/>
    <x v="86"/>
    <x v="15"/>
    <x v="2"/>
    <x v="38"/>
    <x v="8705"/>
    <n v="62941"/>
    <n v="93.66"/>
    <n v="7528"/>
    <n v="392058.24"/>
    <n v="0"/>
    <m/>
    <m/>
    <m/>
    <m/>
    <m/>
    <m/>
    <m/>
    <m/>
    <m/>
    <m/>
    <m/>
    <m/>
    <m/>
    <m/>
    <n v="29080.21"/>
    <n v="12886"/>
    <n v="19.18"/>
    <n v="519.29"/>
  </r>
  <r>
    <x v="39"/>
    <x v="39"/>
    <x v="1"/>
    <x v="2"/>
    <x v="27"/>
    <x v="8706"/>
    <n v="27738"/>
    <n v="60.83"/>
    <n v="4674.21"/>
    <n v="165186.6"/>
    <n v="23668.880000000001"/>
    <n v="14733"/>
    <n v="32.31"/>
    <n v="622.87"/>
    <n v="285430.11"/>
    <m/>
    <m/>
    <m/>
    <m/>
    <m/>
    <m/>
    <m/>
    <m/>
    <m/>
    <m/>
    <n v="195000"/>
    <n v="18877"/>
    <n v="41.4"/>
    <n v="5131.58"/>
  </r>
  <r>
    <x v="40"/>
    <x v="40"/>
    <x v="0"/>
    <x v="2"/>
    <x v="17"/>
    <x v="8707"/>
    <n v="21246"/>
    <n v="35.409999999999997"/>
    <n v="2943.7"/>
    <n v="136882.04999999999"/>
    <n v="56130.94"/>
    <n v="42317"/>
    <n v="70.53"/>
    <n v="1122.6199999999999"/>
    <n v="676899.85"/>
    <m/>
    <m/>
    <m/>
    <m/>
    <m/>
    <m/>
    <m/>
    <m/>
    <m/>
    <m/>
    <n v="249280"/>
    <n v="18121"/>
    <n v="30.2"/>
    <n v="4985.6000000000004"/>
  </r>
  <r>
    <x v="201"/>
    <x v="201"/>
    <x v="8"/>
    <x v="11"/>
    <x v="112"/>
    <x v="8708"/>
    <n v="234560"/>
    <n v="100.24"/>
    <n v="7649.81"/>
    <n v="1387293.09"/>
    <n v="179685.74"/>
    <n v="213432"/>
    <n v="91.21"/>
    <n v="921.47"/>
    <n v="2166884.27"/>
    <m/>
    <m/>
    <m/>
    <m/>
    <m/>
    <m/>
    <m/>
    <m/>
    <m/>
    <m/>
    <n v="33.83"/>
    <n v="163224"/>
    <n v="69.75"/>
    <n v="0.17"/>
  </r>
  <r>
    <x v="40"/>
    <x v="40"/>
    <x v="6"/>
    <x v="3"/>
    <x v="28"/>
    <x v="8709"/>
    <n v="1001"/>
    <n v="6.95"/>
    <n v="396"/>
    <n v="4419.3599999999997"/>
    <n v="0"/>
    <m/>
    <m/>
    <m/>
    <m/>
    <m/>
    <m/>
    <m/>
    <m/>
    <m/>
    <m/>
    <m/>
    <m/>
    <m/>
    <m/>
    <n v="106400"/>
    <n v="7553"/>
    <n v="52.45"/>
    <n v="8866.67"/>
  </r>
  <r>
    <x v="35"/>
    <x v="35"/>
    <x v="2"/>
    <x v="0"/>
    <x v="17"/>
    <x v="8710"/>
    <n v="26355"/>
    <n v="43.93"/>
    <n v="3308"/>
    <n v="153822"/>
    <n v="12263.82"/>
    <n v="20137"/>
    <n v="33.56"/>
    <n v="245.28"/>
    <n v="147893.1"/>
    <m/>
    <m/>
    <m/>
    <m/>
    <m/>
    <m/>
    <m/>
    <m/>
    <m/>
    <m/>
    <n v="1482"/>
    <n v="8411"/>
    <n v="14.02"/>
    <n v="29.64"/>
  </r>
  <r>
    <x v="147"/>
    <x v="147"/>
    <x v="6"/>
    <x v="1"/>
    <x v="19"/>
    <x v="8711"/>
    <n v="1844"/>
    <n v="10.24"/>
    <n v="428.73"/>
    <n v="5980.83"/>
    <n v="6128"/>
    <n v="8938"/>
    <n v="49.66"/>
    <n v="408.53"/>
    <n v="73899.39"/>
    <m/>
    <m/>
    <m/>
    <m/>
    <m/>
    <n v="650"/>
    <n v="1748"/>
    <n v="9.7100000000000009"/>
    <n v="43"/>
    <n v="14549.6"/>
    <n v="873"/>
    <n v="7323"/>
    <n v="40.68"/>
    <n v="58.2"/>
  </r>
  <r>
    <x v="194"/>
    <x v="194"/>
    <x v="9"/>
    <x v="7"/>
    <x v="40"/>
    <x v="8712"/>
    <n v="117353"/>
    <n v="139.71"/>
    <n v="10704"/>
    <n v="696830.4"/>
    <n v="0"/>
    <m/>
    <m/>
    <m/>
    <m/>
    <m/>
    <m/>
    <m/>
    <m/>
    <m/>
    <m/>
    <m/>
    <m/>
    <m/>
    <m/>
    <n v="237850"/>
    <n v="7538"/>
    <n v="8.9700000000000006"/>
    <n v="3397.86"/>
  </r>
  <r>
    <x v="68"/>
    <x v="68"/>
    <x v="10"/>
    <x v="2"/>
    <x v="29"/>
    <x v="8713"/>
    <n v="23013"/>
    <n v="36.880000000000003"/>
    <n v="2953.52"/>
    <n v="142832.19"/>
    <n v="17724.54"/>
    <n v="46076"/>
    <n v="73.84"/>
    <n v="340.86"/>
    <n v="213745.54"/>
    <m/>
    <m/>
    <m/>
    <m/>
    <m/>
    <m/>
    <m/>
    <m/>
    <m/>
    <m/>
    <n v="2.37"/>
    <n v="9613"/>
    <n v="15.41"/>
    <n v="0.05"/>
  </r>
  <r>
    <x v="8"/>
    <x v="8"/>
    <x v="10"/>
    <x v="2"/>
    <x v="2"/>
    <x v="8714"/>
    <n v="26752"/>
    <n v="34.83"/>
    <n v="3551.25"/>
    <n v="211370.4"/>
    <n v="47806.98"/>
    <n v="68576"/>
    <n v="89.29"/>
    <n v="746.98"/>
    <n v="576518.76"/>
    <m/>
    <m/>
    <m/>
    <m/>
    <m/>
    <m/>
    <m/>
    <m/>
    <m/>
    <m/>
    <n v="204280"/>
    <n v="7945"/>
    <n v="10.35"/>
    <n v="3191.88"/>
  </r>
  <r>
    <x v="17"/>
    <x v="17"/>
    <x v="14"/>
    <x v="1"/>
    <x v="7"/>
    <x v="4"/>
    <m/>
    <m/>
    <m/>
    <m/>
    <n v="0"/>
    <m/>
    <m/>
    <m/>
    <m/>
    <m/>
    <m/>
    <m/>
    <m/>
    <m/>
    <m/>
    <m/>
    <m/>
    <m/>
    <m/>
    <n v="4500"/>
    <n v="628"/>
    <n v="26.17"/>
    <n v="2250"/>
  </r>
  <r>
    <x v="95"/>
    <x v="95"/>
    <x v="8"/>
    <x v="2"/>
    <x v="9"/>
    <x v="8715"/>
    <n v="60915"/>
    <n v="126.91"/>
    <n v="9943.7999999999993"/>
    <n v="369909.36"/>
    <n v="0"/>
    <m/>
    <m/>
    <m/>
    <m/>
    <m/>
    <m/>
    <m/>
    <m/>
    <m/>
    <m/>
    <m/>
    <m/>
    <m/>
    <m/>
    <n v="137200"/>
    <n v="5896"/>
    <n v="12.28"/>
    <n v="3430"/>
  </r>
  <r>
    <x v="39"/>
    <x v="39"/>
    <x v="10"/>
    <x v="7"/>
    <x v="21"/>
    <x v="8716"/>
    <n v="9018"/>
    <n v="31.31"/>
    <n v="2861.67"/>
    <n v="63872.4"/>
    <n v="8537.7199999999993"/>
    <n v="17878"/>
    <n v="62.08"/>
    <n v="355.74"/>
    <n v="102958.92"/>
    <m/>
    <m/>
    <m/>
    <m/>
    <m/>
    <m/>
    <m/>
    <m/>
    <m/>
    <m/>
    <n v="0"/>
    <n v="3841"/>
    <n v="13.34"/>
    <n v="0"/>
  </r>
  <r>
    <x v="3"/>
    <x v="3"/>
    <x v="8"/>
    <x v="28"/>
    <x v="6"/>
    <x v="4"/>
    <m/>
    <m/>
    <m/>
    <m/>
    <n v="0"/>
    <m/>
    <m/>
    <m/>
    <m/>
    <m/>
    <m/>
    <m/>
    <m/>
    <m/>
    <m/>
    <m/>
    <m/>
    <m/>
    <m/>
    <n v="0"/>
    <m/>
    <m/>
    <n v="0"/>
  </r>
  <r>
    <x v="150"/>
    <x v="150"/>
    <x v="1"/>
    <x v="6"/>
    <x v="6"/>
    <x v="2523"/>
    <n v="95"/>
    <n v="0.99"/>
    <n v="30.25"/>
    <n v="225.06"/>
    <n v="0"/>
    <m/>
    <m/>
    <m/>
    <m/>
    <m/>
    <m/>
    <m/>
    <m/>
    <m/>
    <m/>
    <m/>
    <m/>
    <m/>
    <m/>
    <n v="28900"/>
    <n v="708"/>
    <n v="7.38"/>
    <n v="3612.5"/>
  </r>
  <r>
    <x v="178"/>
    <x v="178"/>
    <x v="14"/>
    <x v="4"/>
    <x v="33"/>
    <x v="8717"/>
    <n v="8888"/>
    <n v="7.41"/>
    <n v="389.24"/>
    <n v="36199.32"/>
    <n v="0"/>
    <m/>
    <m/>
    <m/>
    <m/>
    <m/>
    <m/>
    <m/>
    <m/>
    <m/>
    <m/>
    <m/>
    <m/>
    <m/>
    <m/>
    <n v="1524235"/>
    <n v="401493"/>
    <n v="334.58"/>
    <n v="15242.35"/>
  </r>
  <r>
    <x v="70"/>
    <x v="70"/>
    <x v="15"/>
    <x v="0"/>
    <x v="1"/>
    <x v="4"/>
    <m/>
    <m/>
    <m/>
    <m/>
    <n v="0"/>
    <m/>
    <m/>
    <m/>
    <m/>
    <m/>
    <m/>
    <m/>
    <m/>
    <m/>
    <m/>
    <m/>
    <m/>
    <m/>
    <m/>
    <n v="0"/>
    <m/>
    <m/>
    <n v="0"/>
  </r>
  <r>
    <x v="72"/>
    <x v="72"/>
    <x v="2"/>
    <x v="6"/>
    <x v="4"/>
    <x v="8718"/>
    <n v="336"/>
    <n v="4"/>
    <n v="229"/>
    <n v="1490.79"/>
    <n v="662.44"/>
    <n v="1548"/>
    <n v="18.43"/>
    <n v="94.63"/>
    <n v="7988.53"/>
    <m/>
    <m/>
    <m/>
    <m/>
    <m/>
    <m/>
    <m/>
    <m/>
    <m/>
    <m/>
    <n v="0"/>
    <n v="6897"/>
    <n v="82.11"/>
    <n v="0"/>
  </r>
  <r>
    <x v="29"/>
    <x v="29"/>
    <x v="0"/>
    <x v="5"/>
    <x v="14"/>
    <x v="8719"/>
    <n v="24497"/>
    <n v="46.4"/>
    <n v="3920"/>
    <n v="160406.39999999999"/>
    <n v="2211.4499999999998"/>
    <n v="28560"/>
    <n v="54.09"/>
    <m/>
    <m/>
    <m/>
    <m/>
    <m/>
    <m/>
    <m/>
    <m/>
    <m/>
    <m/>
    <m/>
    <m/>
    <n v="1707"/>
    <n v="17488"/>
    <n v="33.119999999999997"/>
    <n v="38.799999999999997"/>
  </r>
  <r>
    <x v="52"/>
    <x v="52"/>
    <x v="8"/>
    <x v="18"/>
    <x v="32"/>
    <x v="8720"/>
    <n v="7759"/>
    <n v="71.84"/>
    <n v="4492.22"/>
    <n v="37599.9"/>
    <n v="4598.45"/>
    <n v="7157"/>
    <n v="66.27"/>
    <n v="510.94"/>
    <n v="55454.07"/>
    <m/>
    <m/>
    <m/>
    <m/>
    <m/>
    <m/>
    <m/>
    <m/>
    <m/>
    <m/>
    <n v="874"/>
    <n v="5746"/>
    <n v="53.2"/>
    <n v="97.11"/>
  </r>
  <r>
    <x v="44"/>
    <x v="44"/>
    <x v="14"/>
    <x v="5"/>
    <x v="111"/>
    <x v="8721"/>
    <n v="10746"/>
    <n v="18.28"/>
    <n v="1591.29"/>
    <n v="72514.89"/>
    <n v="10798.25"/>
    <n v="14369"/>
    <n v="24.44"/>
    <m/>
    <m/>
    <m/>
    <m/>
    <m/>
    <m/>
    <m/>
    <m/>
    <m/>
    <m/>
    <m/>
    <m/>
    <n v="3840"/>
    <n v="5875"/>
    <n v="9.99"/>
    <n v="78.37"/>
  </r>
  <r>
    <x v="52"/>
    <x v="52"/>
    <x v="6"/>
    <x v="4"/>
    <x v="33"/>
    <x v="8722"/>
    <n v="104846"/>
    <n v="87.37"/>
    <n v="5896.4"/>
    <n v="548365.19999999995"/>
    <n v="69462.66"/>
    <n v="122396"/>
    <n v="102"/>
    <m/>
    <m/>
    <m/>
    <m/>
    <m/>
    <m/>
    <m/>
    <m/>
    <m/>
    <m/>
    <m/>
    <m/>
    <n v="8892"/>
    <n v="54553"/>
    <n v="45.46"/>
    <n v="88.92"/>
  </r>
  <r>
    <x v="40"/>
    <x v="40"/>
    <x v="1"/>
    <x v="2"/>
    <x v="17"/>
    <x v="8723"/>
    <n v="15117"/>
    <n v="25.2"/>
    <n v="2299.48"/>
    <n v="106925.82"/>
    <n v="43050.44"/>
    <n v="30320"/>
    <n v="50.53"/>
    <n v="861.01"/>
    <n v="519158.13"/>
    <m/>
    <m/>
    <m/>
    <m/>
    <m/>
    <m/>
    <m/>
    <m/>
    <m/>
    <m/>
    <n v="286200"/>
    <n v="16164"/>
    <n v="26.94"/>
    <n v="5724"/>
  </r>
  <r>
    <x v="120"/>
    <x v="120"/>
    <x v="2"/>
    <x v="2"/>
    <x v="37"/>
    <x v="8724"/>
    <n v="34103"/>
    <n v="88.81"/>
    <n v="12262.28"/>
    <n v="364925.49"/>
    <n v="0"/>
    <m/>
    <m/>
    <m/>
    <m/>
    <m/>
    <m/>
    <m/>
    <m/>
    <m/>
    <m/>
    <m/>
    <m/>
    <m/>
    <m/>
    <n v="183.45"/>
    <n v="574"/>
    <n v="1.49"/>
    <n v="5.73"/>
  </r>
  <r>
    <x v="21"/>
    <x v="21"/>
    <x v="6"/>
    <x v="4"/>
    <x v="36"/>
    <x v="8725"/>
    <n v="2731"/>
    <n v="3.67"/>
    <n v="303.83999999999997"/>
    <n v="17519.34"/>
    <n v="788"/>
    <n v="1415"/>
    <n v="1.9"/>
    <n v="12.71"/>
    <n v="9502.73"/>
    <m/>
    <m/>
    <m/>
    <m/>
    <m/>
    <n v="310"/>
    <n v="792"/>
    <n v="1.06"/>
    <n v="5"/>
    <n v="6939.04"/>
    <n v="4038.17"/>
    <n v="31032"/>
    <n v="41.71"/>
    <n v="65.13"/>
  </r>
  <r>
    <x v="59"/>
    <x v="59"/>
    <x v="8"/>
    <x v="2"/>
    <x v="30"/>
    <x v="8726"/>
    <n v="80993"/>
    <n v="140.61000000000001"/>
    <n v="8269.67"/>
    <n v="369157.92"/>
    <n v="0"/>
    <m/>
    <m/>
    <m/>
    <m/>
    <m/>
    <m/>
    <m/>
    <m/>
    <m/>
    <m/>
    <m/>
    <m/>
    <m/>
    <m/>
    <n v="815635"/>
    <n v="4290"/>
    <n v="7.45"/>
    <n v="16992.400000000001"/>
  </r>
  <r>
    <x v="147"/>
    <x v="147"/>
    <x v="13"/>
    <x v="1"/>
    <x v="19"/>
    <x v="8727"/>
    <n v="718"/>
    <n v="3.99"/>
    <n v="36.93"/>
    <n v="515.22"/>
    <n v="0"/>
    <m/>
    <m/>
    <m/>
    <m/>
    <m/>
    <m/>
    <m/>
    <m/>
    <m/>
    <m/>
    <m/>
    <m/>
    <m/>
    <m/>
    <n v="1053"/>
    <n v="11653"/>
    <n v="64.739999999999995"/>
    <n v="70.2"/>
  </r>
  <r>
    <x v="201"/>
    <x v="201"/>
    <x v="7"/>
    <x v="2"/>
    <x v="80"/>
    <x v="8728"/>
    <n v="18682"/>
    <n v="21.93"/>
    <n v="2810.14"/>
    <n v="185553.6"/>
    <n v="11230.84"/>
    <n v="12604"/>
    <n v="14.79"/>
    <m/>
    <m/>
    <m/>
    <m/>
    <m/>
    <m/>
    <m/>
    <m/>
    <m/>
    <m/>
    <m/>
    <m/>
    <n v="3.07"/>
    <n v="7723"/>
    <n v="9.06"/>
    <n v="0.04"/>
  </r>
  <r>
    <x v="68"/>
    <x v="68"/>
    <x v="11"/>
    <x v="2"/>
    <x v="29"/>
    <x v="8729"/>
    <n v="29838"/>
    <n v="47.82"/>
    <n v="3240"/>
    <n v="156686.39999999999"/>
    <n v="16860.04"/>
    <n v="22238"/>
    <n v="35.64"/>
    <n v="324.23"/>
    <n v="203320.24"/>
    <m/>
    <m/>
    <m/>
    <m/>
    <m/>
    <m/>
    <m/>
    <m/>
    <m/>
    <m/>
    <n v="0.44"/>
    <n v="2223"/>
    <n v="3.56"/>
    <n v="0.01"/>
  </r>
  <r>
    <x v="8"/>
    <x v="8"/>
    <x v="11"/>
    <x v="2"/>
    <x v="2"/>
    <x v="8730"/>
    <n v="33831"/>
    <n v="44.05"/>
    <n v="3283.86"/>
    <n v="195455.31"/>
    <n v="25744.91"/>
    <n v="30563"/>
    <n v="39.799999999999997"/>
    <n v="402.26"/>
    <n v="310465.57"/>
    <m/>
    <m/>
    <m/>
    <m/>
    <m/>
    <m/>
    <m/>
    <m/>
    <m/>
    <m/>
    <n v="0"/>
    <n v="7066"/>
    <n v="9.1999999999999993"/>
    <n v="0"/>
  </r>
  <r>
    <x v="76"/>
    <x v="76"/>
    <x v="3"/>
    <x v="17"/>
    <x v="116"/>
    <x v="8731"/>
    <n v="52937"/>
    <n v="32.44"/>
    <n v="1585.8"/>
    <n v="200572.17"/>
    <n v="115538.31"/>
    <n v="176281"/>
    <n v="108.02"/>
    <n v="849.55"/>
    <n v="1393311.17"/>
    <m/>
    <m/>
    <m/>
    <m/>
    <m/>
    <m/>
    <m/>
    <m/>
    <m/>
    <m/>
    <n v="1757974"/>
    <n v="53185"/>
    <n v="32.590000000000003"/>
    <n v="12926.28"/>
  </r>
  <r>
    <x v="16"/>
    <x v="16"/>
    <x v="1"/>
    <x v="2"/>
    <x v="14"/>
    <x v="8732"/>
    <n v="16405"/>
    <n v="31.07"/>
    <n v="3017.05"/>
    <n v="123457.5"/>
    <n v="31880.7"/>
    <n v="32499"/>
    <n v="61.55"/>
    <n v="724.56"/>
    <n v="384458.91"/>
    <m/>
    <m/>
    <m/>
    <m/>
    <m/>
    <m/>
    <m/>
    <m/>
    <m/>
    <m/>
    <n v="23.01"/>
    <n v="7311"/>
    <n v="13.85"/>
    <n v="0.52"/>
  </r>
  <r>
    <x v="40"/>
    <x v="40"/>
    <x v="7"/>
    <x v="3"/>
    <x v="28"/>
    <x v="8733"/>
    <n v="379"/>
    <n v="2.63"/>
    <n v="165.17"/>
    <n v="1843.26"/>
    <n v="0"/>
    <m/>
    <m/>
    <m/>
    <m/>
    <m/>
    <m/>
    <m/>
    <m/>
    <m/>
    <m/>
    <m/>
    <m/>
    <m/>
    <m/>
    <n v="83500"/>
    <n v="4623"/>
    <n v="32.1"/>
    <n v="6958.33"/>
  </r>
  <r>
    <x v="161"/>
    <x v="161"/>
    <x v="2"/>
    <x v="11"/>
    <x v="20"/>
    <x v="695"/>
    <n v="258"/>
    <n v="0.36"/>
    <n v="2.95"/>
    <n v="164.61"/>
    <n v="0"/>
    <m/>
    <m/>
    <m/>
    <m/>
    <m/>
    <m/>
    <m/>
    <m/>
    <m/>
    <m/>
    <m/>
    <m/>
    <m/>
    <m/>
    <n v="4585"/>
    <n v="30702"/>
    <n v="42.64"/>
    <n v="76.42"/>
  </r>
  <r>
    <x v="158"/>
    <x v="158"/>
    <x v="15"/>
    <x v="7"/>
    <x v="30"/>
    <x v="8734"/>
    <n v="28590"/>
    <n v="49.64"/>
    <n v="4140.3500000000004"/>
    <n v="184825.41"/>
    <n v="15278"/>
    <n v="17841"/>
    <n v="30.97"/>
    <n v="318.29000000000002"/>
    <n v="184241.99"/>
    <m/>
    <m/>
    <m/>
    <m/>
    <m/>
    <m/>
    <m/>
    <m/>
    <m/>
    <m/>
    <n v="121896"/>
    <n v="19891"/>
    <n v="34.53"/>
    <n v="2539.5"/>
  </r>
  <r>
    <x v="85"/>
    <x v="85"/>
    <x v="3"/>
    <x v="3"/>
    <x v="28"/>
    <x v="8735"/>
    <n v="10162"/>
    <n v="70.569999999999993"/>
    <n v="3050.17"/>
    <n v="34039.86"/>
    <n v="4484.97"/>
    <n v="6711"/>
    <n v="46.6"/>
    <n v="373.75"/>
    <n v="54085.55"/>
    <m/>
    <m/>
    <m/>
    <m/>
    <m/>
    <m/>
    <m/>
    <m/>
    <m/>
    <m/>
    <n v="339"/>
    <n v="2326"/>
    <n v="16.149999999999999"/>
    <n v="28.25"/>
  </r>
  <r>
    <x v="209"/>
    <x v="209"/>
    <x v="10"/>
    <x v="28"/>
    <x v="1"/>
    <x v="4"/>
    <m/>
    <m/>
    <m/>
    <m/>
    <n v="0"/>
    <m/>
    <m/>
    <m/>
    <m/>
    <m/>
    <m/>
    <m/>
    <m/>
    <m/>
    <m/>
    <m/>
    <m/>
    <m/>
    <m/>
    <n v="0"/>
    <m/>
    <m/>
    <n v="0"/>
  </r>
  <r>
    <x v="75"/>
    <x v="75"/>
    <x v="4"/>
    <x v="1"/>
    <x v="28"/>
    <x v="8736"/>
    <n v="492"/>
    <n v="3.42"/>
    <n v="196.25"/>
    <n v="2190.15"/>
    <n v="882.64"/>
    <n v="917"/>
    <n v="6.37"/>
    <n v="73.55"/>
    <n v="10644"/>
    <m/>
    <m/>
    <m/>
    <m/>
    <m/>
    <n v="178"/>
    <n v="396"/>
    <n v="2.75"/>
    <n v="14"/>
    <n v="3984.35"/>
    <n v="24300"/>
    <n v="1359"/>
    <n v="9.44"/>
    <n v="2025"/>
  </r>
  <r>
    <x v="50"/>
    <x v="50"/>
    <x v="14"/>
    <x v="5"/>
    <x v="30"/>
    <x v="8737"/>
    <n v="35923"/>
    <n v="62.37"/>
    <n v="4906.6499999999996"/>
    <n v="219032.67"/>
    <n v="0"/>
    <m/>
    <m/>
    <m/>
    <m/>
    <m/>
    <m/>
    <m/>
    <m/>
    <m/>
    <n v="18888"/>
    <n v="63819"/>
    <n v="110.8"/>
    <n v="393"/>
    <n v="422788.99"/>
    <n v="910000"/>
    <n v="10135"/>
    <n v="17.600000000000001"/>
    <n v="18958.330000000002"/>
  </r>
  <r>
    <x v="14"/>
    <x v="14"/>
    <x v="11"/>
    <x v="17"/>
    <x v="30"/>
    <x v="4"/>
    <m/>
    <m/>
    <m/>
    <m/>
    <n v="0"/>
    <m/>
    <m/>
    <m/>
    <m/>
    <m/>
    <m/>
    <m/>
    <m/>
    <m/>
    <m/>
    <m/>
    <m/>
    <m/>
    <m/>
    <n v="0"/>
    <n v="25584"/>
    <n v="44.42"/>
    <n v="0"/>
  </r>
  <r>
    <x v="27"/>
    <x v="27"/>
    <x v="14"/>
    <x v="7"/>
    <x v="42"/>
    <x v="8738"/>
    <n v="10862"/>
    <n v="30.17"/>
    <n v="2287.6"/>
    <n v="63824.04"/>
    <n v="17566.439999999999"/>
    <n v="21339"/>
    <n v="59.28"/>
    <n v="585.54999999999995"/>
    <n v="211838.97"/>
    <m/>
    <m/>
    <m/>
    <m/>
    <m/>
    <m/>
    <m/>
    <m/>
    <m/>
    <m/>
    <n v="1136.96"/>
    <n v="3155"/>
    <n v="8.76"/>
    <n v="37.9"/>
  </r>
  <r>
    <x v="98"/>
    <x v="98"/>
    <x v="12"/>
    <x v="2"/>
    <x v="2"/>
    <x v="8739"/>
    <n v="14702"/>
    <n v="19.14"/>
    <n v="194.28"/>
    <n v="11563.62"/>
    <n v="1495.64"/>
    <n v="476"/>
    <n v="0.62"/>
    <m/>
    <m/>
    <m/>
    <m/>
    <m/>
    <m/>
    <m/>
    <m/>
    <m/>
    <m/>
    <m/>
    <m/>
    <n v="0"/>
    <m/>
    <m/>
    <n v="0"/>
  </r>
  <r>
    <x v="77"/>
    <x v="77"/>
    <x v="5"/>
    <x v="6"/>
    <x v="71"/>
    <x v="4"/>
    <m/>
    <m/>
    <m/>
    <m/>
    <n v="0"/>
    <m/>
    <m/>
    <m/>
    <m/>
    <m/>
    <m/>
    <m/>
    <m/>
    <m/>
    <m/>
    <m/>
    <m/>
    <m/>
    <m/>
    <n v="275.38"/>
    <n v="3434"/>
    <n v="57.23"/>
    <n v="55.08"/>
  </r>
  <r>
    <x v="19"/>
    <x v="19"/>
    <x v="8"/>
    <x v="6"/>
    <x v="19"/>
    <x v="4"/>
    <m/>
    <m/>
    <m/>
    <m/>
    <n v="0"/>
    <m/>
    <m/>
    <m/>
    <m/>
    <m/>
    <m/>
    <m/>
    <m/>
    <m/>
    <m/>
    <m/>
    <m/>
    <m/>
    <m/>
    <n v="0"/>
    <m/>
    <m/>
    <n v="0"/>
  </r>
  <r>
    <x v="11"/>
    <x v="11"/>
    <x v="2"/>
    <x v="7"/>
    <x v="10"/>
    <x v="8740"/>
    <n v="116927"/>
    <n v="131.66999999999999"/>
    <n v="9351.73"/>
    <n v="643586.04"/>
    <n v="0"/>
    <m/>
    <m/>
    <m/>
    <m/>
    <n v="296"/>
    <n v="728"/>
    <n v="0.82"/>
    <n v="4"/>
    <n v="3750.02"/>
    <m/>
    <m/>
    <m/>
    <m/>
    <m/>
    <n v="125154"/>
    <n v="3036"/>
    <n v="3.42"/>
    <n v="1691.27"/>
  </r>
  <r>
    <x v="77"/>
    <x v="77"/>
    <x v="9"/>
    <x v="1"/>
    <x v="51"/>
    <x v="4"/>
    <m/>
    <m/>
    <m/>
    <m/>
    <n v="0"/>
    <m/>
    <m/>
    <m/>
    <m/>
    <m/>
    <m/>
    <m/>
    <m/>
    <m/>
    <m/>
    <m/>
    <m/>
    <m/>
    <m/>
    <n v="178.2"/>
    <n v="1325"/>
    <n v="110.42"/>
    <n v="178.2"/>
  </r>
  <r>
    <x v="38"/>
    <x v="38"/>
    <x v="12"/>
    <x v="7"/>
    <x v="5"/>
    <x v="8741"/>
    <n v="67059"/>
    <n v="69.849999999999994"/>
    <n v="5782"/>
    <n v="430180.8"/>
    <n v="28000.97"/>
    <n v="48727"/>
    <n v="50.76"/>
    <n v="350.01"/>
    <n v="337672.1"/>
    <m/>
    <m/>
    <m/>
    <m/>
    <m/>
    <m/>
    <m/>
    <m/>
    <m/>
    <m/>
    <n v="3572"/>
    <n v="23290"/>
    <n v="24.26"/>
    <n v="44.65"/>
  </r>
  <r>
    <x v="75"/>
    <x v="75"/>
    <x v="8"/>
    <x v="2"/>
    <x v="42"/>
    <x v="8742"/>
    <n v="24267"/>
    <n v="67.41"/>
    <n v="3025.23"/>
    <n v="84404.01"/>
    <n v="23171.68"/>
    <n v="26310"/>
    <n v="73.08"/>
    <n v="772.39"/>
    <n v="279434.21999999997"/>
    <m/>
    <m/>
    <m/>
    <m/>
    <m/>
    <m/>
    <m/>
    <m/>
    <m/>
    <m/>
    <n v="70500"/>
    <n v="4368"/>
    <n v="12.13"/>
    <n v="2350"/>
  </r>
  <r>
    <x v="196"/>
    <x v="196"/>
    <x v="5"/>
    <x v="1"/>
    <x v="28"/>
    <x v="8743"/>
    <n v="76"/>
    <n v="0.53"/>
    <n v="18.420000000000002"/>
    <n v="205.53"/>
    <n v="0"/>
    <m/>
    <m/>
    <m/>
    <m/>
    <m/>
    <m/>
    <m/>
    <m/>
    <m/>
    <m/>
    <m/>
    <m/>
    <m/>
    <m/>
    <n v="116700"/>
    <n v="4518"/>
    <n v="31.38"/>
    <n v="9725"/>
  </r>
  <r>
    <x v="72"/>
    <x v="72"/>
    <x v="4"/>
    <x v="12"/>
    <x v="1"/>
    <x v="4"/>
    <m/>
    <m/>
    <m/>
    <m/>
    <n v="0"/>
    <m/>
    <m/>
    <m/>
    <m/>
    <m/>
    <m/>
    <m/>
    <m/>
    <m/>
    <m/>
    <m/>
    <m/>
    <m/>
    <m/>
    <n v="0"/>
    <n v="3462"/>
    <n v="48.08"/>
    <n v="0"/>
  </r>
  <r>
    <x v="73"/>
    <x v="73"/>
    <x v="2"/>
    <x v="2"/>
    <x v="49"/>
    <x v="8744"/>
    <n v="36182"/>
    <n v="39.67"/>
    <n v="3854.13"/>
    <n v="272410.02"/>
    <n v="39868.089999999997"/>
    <n v="56781"/>
    <n v="62.26"/>
    <n v="524.58000000000004"/>
    <n v="480781.25"/>
    <m/>
    <m/>
    <m/>
    <m/>
    <m/>
    <m/>
    <m/>
    <m/>
    <m/>
    <m/>
    <n v="361941"/>
    <n v="16430"/>
    <n v="18.02"/>
    <n v="4762.38"/>
  </r>
  <r>
    <x v="40"/>
    <x v="40"/>
    <x v="2"/>
    <x v="4"/>
    <x v="37"/>
    <x v="8745"/>
    <n v="7299"/>
    <n v="19.010000000000002"/>
    <n v="490.31"/>
    <n v="14591.7"/>
    <n v="13111.54"/>
    <n v="20292"/>
    <n v="52.84"/>
    <n v="409.74"/>
    <n v="158116.01999999999"/>
    <m/>
    <m/>
    <m/>
    <m/>
    <m/>
    <m/>
    <m/>
    <m/>
    <m/>
    <m/>
    <n v="297400"/>
    <n v="17718"/>
    <n v="46.14"/>
    <n v="9293.75"/>
  </r>
  <r>
    <x v="10"/>
    <x v="10"/>
    <x v="12"/>
    <x v="2"/>
    <x v="14"/>
    <x v="8746"/>
    <n v="70161"/>
    <n v="132.88"/>
    <n v="9685"/>
    <n v="396310.2"/>
    <n v="0"/>
    <m/>
    <m/>
    <m/>
    <m/>
    <m/>
    <m/>
    <m/>
    <m/>
    <m/>
    <m/>
    <m/>
    <m/>
    <m/>
    <m/>
    <n v="168591"/>
    <n v="17637"/>
    <n v="33.4"/>
    <n v="3831.61"/>
  </r>
  <r>
    <x v="17"/>
    <x v="17"/>
    <x v="7"/>
    <x v="0"/>
    <x v="125"/>
    <x v="8747"/>
    <n v="83621"/>
    <n v="34.840000000000003"/>
    <n v="4630"/>
    <n v="861180"/>
    <n v="105.72"/>
    <n v="493"/>
    <n v="0.21"/>
    <n v="0.53"/>
    <n v="1274.94"/>
    <m/>
    <m/>
    <m/>
    <m/>
    <m/>
    <m/>
    <m/>
    <m/>
    <m/>
    <m/>
    <n v="15951"/>
    <n v="29996"/>
    <n v="12.5"/>
    <n v="79.760000000000005"/>
  </r>
  <r>
    <x v="8"/>
    <x v="8"/>
    <x v="13"/>
    <x v="6"/>
    <x v="7"/>
    <x v="4"/>
    <m/>
    <m/>
    <m/>
    <m/>
    <n v="0"/>
    <m/>
    <m/>
    <m/>
    <m/>
    <m/>
    <m/>
    <m/>
    <m/>
    <m/>
    <m/>
    <m/>
    <m/>
    <m/>
    <m/>
    <n v="0.03"/>
    <n v="536"/>
    <n v="22.33"/>
    <n v="0.02"/>
  </r>
  <r>
    <x v="10"/>
    <x v="10"/>
    <x v="13"/>
    <x v="7"/>
    <x v="9"/>
    <x v="8748"/>
    <n v="16560"/>
    <n v="34.5"/>
    <n v="2337.5"/>
    <n v="86955"/>
    <n v="23704.17"/>
    <n v="34781"/>
    <n v="72.459999999999994"/>
    <n v="592.6"/>
    <n v="285855.71000000002"/>
    <m/>
    <m/>
    <m/>
    <m/>
    <m/>
    <m/>
    <m/>
    <m/>
    <m/>
    <m/>
    <n v="97300"/>
    <n v="11657"/>
    <n v="24.29"/>
    <n v="2432.5"/>
  </r>
  <r>
    <x v="183"/>
    <x v="183"/>
    <x v="15"/>
    <x v="3"/>
    <x v="7"/>
    <x v="4"/>
    <m/>
    <m/>
    <m/>
    <m/>
    <n v="0"/>
    <m/>
    <m/>
    <m/>
    <m/>
    <m/>
    <m/>
    <m/>
    <m/>
    <m/>
    <m/>
    <m/>
    <m/>
    <m/>
    <m/>
    <n v="0"/>
    <m/>
    <m/>
    <n v="0"/>
  </r>
  <r>
    <x v="76"/>
    <x v="76"/>
    <x v="6"/>
    <x v="0"/>
    <x v="9"/>
    <x v="8749"/>
    <n v="31798"/>
    <n v="66.25"/>
    <n v="4447.43"/>
    <n v="165444.21"/>
    <n v="17036.86"/>
    <n v="18747"/>
    <n v="39.06"/>
    <n v="425.92"/>
    <n v="205452.57"/>
    <m/>
    <m/>
    <m/>
    <m/>
    <m/>
    <m/>
    <m/>
    <m/>
    <m/>
    <m/>
    <n v="129563"/>
    <n v="8737"/>
    <n v="18.2"/>
    <n v="3239.08"/>
  </r>
  <r>
    <x v="9"/>
    <x v="9"/>
    <x v="9"/>
    <x v="4"/>
    <x v="8"/>
    <x v="8750"/>
    <n v="8186"/>
    <n v="3.17"/>
    <n v="245.55"/>
    <n v="49098.42"/>
    <n v="300075"/>
    <n v="289273"/>
    <n v="112.12"/>
    <n v="1395.7"/>
    <n v="3618694.45"/>
    <m/>
    <m/>
    <m/>
    <m/>
    <m/>
    <m/>
    <m/>
    <m/>
    <m/>
    <m/>
    <n v="18109.439999999999"/>
    <n v="56296"/>
    <n v="21.82"/>
    <n v="84.23"/>
  </r>
  <r>
    <x v="98"/>
    <x v="98"/>
    <x v="9"/>
    <x v="21"/>
    <x v="123"/>
    <x v="0"/>
    <n v="0"/>
    <n v="0"/>
    <n v="0"/>
    <n v="0"/>
    <n v="0"/>
    <m/>
    <m/>
    <m/>
    <m/>
    <m/>
    <m/>
    <m/>
    <m/>
    <m/>
    <m/>
    <m/>
    <m/>
    <m/>
    <m/>
    <n v="0"/>
    <m/>
    <m/>
    <n v="0"/>
  </r>
  <r>
    <x v="81"/>
    <x v="81"/>
    <x v="13"/>
    <x v="12"/>
    <x v="7"/>
    <x v="8751"/>
    <n v="3574"/>
    <n v="148.91999999999999"/>
    <n v="8033"/>
    <n v="14941.38"/>
    <n v="1388.94"/>
    <n v="2044"/>
    <n v="85.17"/>
    <n v="694.47"/>
    <n v="16749.68"/>
    <m/>
    <m/>
    <m/>
    <m/>
    <m/>
    <m/>
    <m/>
    <m/>
    <m/>
    <m/>
    <n v="28900"/>
    <n v="2284"/>
    <n v="95.17"/>
    <n v="14450"/>
  </r>
  <r>
    <x v="164"/>
    <x v="164"/>
    <x v="5"/>
    <x v="2"/>
    <x v="5"/>
    <x v="8752"/>
    <n v="144323"/>
    <n v="150.34"/>
    <n v="8471.81"/>
    <n v="630302.85"/>
    <n v="0"/>
    <m/>
    <m/>
    <m/>
    <m/>
    <m/>
    <m/>
    <m/>
    <m/>
    <m/>
    <m/>
    <m/>
    <m/>
    <m/>
    <m/>
    <n v="286200"/>
    <n v="15662"/>
    <n v="16.309999999999999"/>
    <n v="3577.5"/>
  </r>
  <r>
    <x v="196"/>
    <x v="196"/>
    <x v="15"/>
    <x v="2"/>
    <x v="9"/>
    <x v="8753"/>
    <n v="25120"/>
    <n v="52.33"/>
    <n v="3703.08"/>
    <n v="137754.39000000001"/>
    <n v="0"/>
    <m/>
    <m/>
    <m/>
    <m/>
    <m/>
    <m/>
    <m/>
    <m/>
    <m/>
    <n v="13215"/>
    <n v="43729"/>
    <n v="91.1"/>
    <n v="330"/>
    <n v="295804.56"/>
    <n v="144600"/>
    <n v="7620"/>
    <n v="15.88"/>
    <n v="3615"/>
  </r>
  <r>
    <x v="64"/>
    <x v="64"/>
    <x v="3"/>
    <x v="1"/>
    <x v="11"/>
    <x v="8754"/>
    <n v="569"/>
    <n v="4.74"/>
    <n v="196.1"/>
    <n v="1823.73"/>
    <n v="290.01"/>
    <n v="689"/>
    <n v="5.74"/>
    <m/>
    <m/>
    <m/>
    <m/>
    <m/>
    <m/>
    <m/>
    <m/>
    <m/>
    <m/>
    <m/>
    <m/>
    <n v="94200"/>
    <n v="6017"/>
    <n v="50.14"/>
    <n v="9420"/>
  </r>
  <r>
    <x v="166"/>
    <x v="166"/>
    <x v="10"/>
    <x v="2"/>
    <x v="57"/>
    <x v="8755"/>
    <n v="14470"/>
    <n v="28.71"/>
    <n v="3486.67"/>
    <n v="136189.20000000001"/>
    <n v="22582"/>
    <n v="36780"/>
    <n v="72.98"/>
    <n v="537.66999999999996"/>
    <n v="272323.11"/>
    <m/>
    <m/>
    <m/>
    <m/>
    <m/>
    <m/>
    <m/>
    <m/>
    <m/>
    <m/>
    <n v="576"/>
    <n v="3761"/>
    <n v="7.46"/>
    <n v="13.71"/>
  </r>
  <r>
    <x v="80"/>
    <x v="80"/>
    <x v="11"/>
    <x v="0"/>
    <x v="13"/>
    <x v="8756"/>
    <n v="16850"/>
    <n v="82.6"/>
    <n v="7218.65"/>
    <n v="114126.81"/>
    <n v="0"/>
    <m/>
    <m/>
    <m/>
    <m/>
    <m/>
    <m/>
    <m/>
    <m/>
    <m/>
    <n v="1752"/>
    <n v="5890"/>
    <n v="28.87"/>
    <n v="103"/>
    <n v="39216.769999999997"/>
    <n v="31000"/>
    <n v="3731"/>
    <n v="18.29"/>
    <n v="1823.53"/>
  </r>
  <r>
    <x v="31"/>
    <x v="31"/>
    <x v="4"/>
    <x v="12"/>
    <x v="28"/>
    <x v="8757"/>
    <n v="901"/>
    <n v="6.26"/>
    <n v="347.33"/>
    <n v="3876.24"/>
    <n v="6304.56"/>
    <n v="9247"/>
    <n v="64.22"/>
    <n v="525.38"/>
    <n v="76028.56"/>
    <m/>
    <m/>
    <m/>
    <m/>
    <m/>
    <m/>
    <m/>
    <m/>
    <m/>
    <m/>
    <n v="393"/>
    <n v="5442"/>
    <n v="37.79"/>
    <n v="32.75"/>
  </r>
  <r>
    <x v="12"/>
    <x v="12"/>
    <x v="10"/>
    <x v="10"/>
    <x v="68"/>
    <x v="4"/>
    <m/>
    <m/>
    <m/>
    <m/>
    <n v="0"/>
    <m/>
    <m/>
    <m/>
    <m/>
    <m/>
    <m/>
    <m/>
    <m/>
    <m/>
    <m/>
    <m/>
    <m/>
    <m/>
    <m/>
    <n v="0"/>
    <m/>
    <m/>
    <n v="0"/>
  </r>
  <r>
    <x v="19"/>
    <x v="19"/>
    <x v="3"/>
    <x v="17"/>
    <x v="20"/>
    <x v="8758"/>
    <n v="1355"/>
    <n v="1.88"/>
    <n v="132.30000000000001"/>
    <n v="7382.34"/>
    <n v="11674"/>
    <n v="13646"/>
    <n v="18.95"/>
    <m/>
    <m/>
    <m/>
    <m/>
    <m/>
    <m/>
    <m/>
    <m/>
    <m/>
    <m/>
    <m/>
    <m/>
    <n v="0"/>
    <m/>
    <m/>
    <n v="0"/>
  </r>
  <r>
    <x v="215"/>
    <x v="215"/>
    <x v="12"/>
    <x v="1"/>
    <x v="1"/>
    <x v="8759"/>
    <n v="1071"/>
    <n v="14.88"/>
    <n v="499.33"/>
    <n v="2786.28"/>
    <n v="0"/>
    <m/>
    <m/>
    <m/>
    <m/>
    <n v="132"/>
    <n v="177"/>
    <n v="2.46"/>
    <n v="22"/>
    <n v="1672.31"/>
    <m/>
    <m/>
    <m/>
    <m/>
    <m/>
    <n v="177000"/>
    <n v="1611"/>
    <n v="22.38"/>
    <n v="29500"/>
  </r>
  <r>
    <x v="20"/>
    <x v="20"/>
    <x v="14"/>
    <x v="7"/>
    <x v="9"/>
    <x v="8760"/>
    <n v="58430"/>
    <n v="121.73"/>
    <n v="11808.58"/>
    <n v="439278.99"/>
    <n v="0"/>
    <n v="0"/>
    <n v="0"/>
    <n v="0"/>
    <n v="0"/>
    <m/>
    <m/>
    <m/>
    <m/>
    <m/>
    <m/>
    <m/>
    <m/>
    <m/>
    <m/>
    <n v="170570"/>
    <n v="11753"/>
    <n v="24.49"/>
    <n v="4264.25"/>
  </r>
  <r>
    <x v="184"/>
    <x v="184"/>
    <x v="3"/>
    <x v="1"/>
    <x v="6"/>
    <x v="8761"/>
    <n v="1133"/>
    <n v="11.8"/>
    <n v="690.13"/>
    <n v="5134.53"/>
    <n v="52.38"/>
    <n v="252"/>
    <n v="2.63"/>
    <m/>
    <m/>
    <m/>
    <m/>
    <m/>
    <m/>
    <m/>
    <m/>
    <m/>
    <m/>
    <m/>
    <m/>
    <n v="1568.93"/>
    <n v="10839"/>
    <n v="112.91"/>
    <n v="196.12"/>
  </r>
  <r>
    <x v="82"/>
    <x v="82"/>
    <x v="0"/>
    <x v="2"/>
    <x v="9"/>
    <x v="8762"/>
    <n v="1382732"/>
    <n v="2880.69"/>
    <n v="3430"/>
    <n v="127596"/>
    <n v="6050"/>
    <n v="218265"/>
    <n v="454.72"/>
    <n v="151.25"/>
    <n v="72958.77"/>
    <m/>
    <m/>
    <m/>
    <m/>
    <m/>
    <m/>
    <m/>
    <m/>
    <m/>
    <m/>
    <n v="356200.41"/>
    <n v="474727"/>
    <n v="989.01"/>
    <n v="8905.01"/>
  </r>
  <r>
    <x v="23"/>
    <x v="23"/>
    <x v="12"/>
    <x v="1"/>
    <x v="34"/>
    <x v="8763"/>
    <n v="7539"/>
    <n v="17.95"/>
    <n v="1169.23"/>
    <n v="38058.39"/>
    <n v="8353.06"/>
    <n v="11054"/>
    <n v="26.32"/>
    <n v="238.66"/>
    <n v="100732"/>
    <m/>
    <m/>
    <m/>
    <m/>
    <m/>
    <m/>
    <m/>
    <m/>
    <m/>
    <m/>
    <n v="4578"/>
    <n v="42288"/>
    <n v="100.69"/>
    <n v="130.80000000000001"/>
  </r>
  <r>
    <x v="33"/>
    <x v="33"/>
    <x v="6"/>
    <x v="12"/>
    <x v="6"/>
    <x v="4"/>
    <m/>
    <m/>
    <m/>
    <m/>
    <n v="0"/>
    <m/>
    <m/>
    <m/>
    <m/>
    <m/>
    <m/>
    <m/>
    <m/>
    <m/>
    <m/>
    <m/>
    <m/>
    <m/>
    <m/>
    <n v="28110"/>
    <n v="3136"/>
    <n v="32.67"/>
    <n v="3513.75"/>
  </r>
  <r>
    <x v="140"/>
    <x v="140"/>
    <x v="3"/>
    <x v="2"/>
    <x v="57"/>
    <x v="8764"/>
    <n v="42996"/>
    <n v="85.31"/>
    <n v="6181.43"/>
    <n v="241446.6"/>
    <n v="26137.73"/>
    <n v="26150"/>
    <n v="51.88"/>
    <n v="622.33000000000004"/>
    <n v="315202.73"/>
    <m/>
    <m/>
    <m/>
    <m/>
    <m/>
    <m/>
    <m/>
    <m/>
    <m/>
    <m/>
    <n v="120730"/>
    <n v="6773"/>
    <n v="13.44"/>
    <n v="2874.52"/>
  </r>
  <r>
    <x v="91"/>
    <x v="91"/>
    <x v="15"/>
    <x v="2"/>
    <x v="106"/>
    <x v="8765"/>
    <n v="134073"/>
    <n v="98.87"/>
    <n v="9687.08"/>
    <n v="1018015.2"/>
    <n v="0"/>
    <m/>
    <m/>
    <m/>
    <m/>
    <m/>
    <m/>
    <m/>
    <m/>
    <m/>
    <m/>
    <m/>
    <m/>
    <m/>
    <m/>
    <n v="294067"/>
    <n v="13145"/>
    <n v="9.69"/>
    <n v="2602.36"/>
  </r>
  <r>
    <x v="57"/>
    <x v="57"/>
    <x v="3"/>
    <x v="1"/>
    <x v="1"/>
    <x v="0"/>
    <n v="0"/>
    <n v="0"/>
    <n v="0"/>
    <n v="0"/>
    <n v="120.27"/>
    <n v="222"/>
    <n v="3.08"/>
    <m/>
    <m/>
    <m/>
    <m/>
    <m/>
    <m/>
    <m/>
    <m/>
    <m/>
    <m/>
    <m/>
    <m/>
    <n v="54100"/>
    <n v="5824"/>
    <n v="80.89"/>
    <n v="9016.67"/>
  </r>
  <r>
    <x v="86"/>
    <x v="86"/>
    <x v="2"/>
    <x v="2"/>
    <x v="38"/>
    <x v="8766"/>
    <n v="81565"/>
    <n v="121.38"/>
    <n v="8559.34"/>
    <n v="445770.39"/>
    <n v="0"/>
    <m/>
    <m/>
    <m/>
    <m/>
    <m/>
    <m/>
    <m/>
    <m/>
    <m/>
    <m/>
    <m/>
    <m/>
    <m/>
    <m/>
    <n v="181.54"/>
    <n v="12493"/>
    <n v="18.59"/>
    <n v="3.24"/>
  </r>
  <r>
    <x v="121"/>
    <x v="121"/>
    <x v="5"/>
    <x v="12"/>
    <x v="6"/>
    <x v="4"/>
    <m/>
    <m/>
    <m/>
    <m/>
    <n v="0"/>
    <m/>
    <m/>
    <m/>
    <m/>
    <m/>
    <m/>
    <m/>
    <m/>
    <m/>
    <m/>
    <m/>
    <m/>
    <m/>
    <m/>
    <n v="45600"/>
    <n v="5683"/>
    <n v="59.2"/>
    <n v="5700"/>
  </r>
  <r>
    <x v="162"/>
    <x v="162"/>
    <x v="3"/>
    <x v="7"/>
    <x v="20"/>
    <x v="8767"/>
    <n v="69575"/>
    <n v="96.63"/>
    <n v="6726.67"/>
    <n v="375348"/>
    <n v="0"/>
    <m/>
    <m/>
    <m/>
    <m/>
    <m/>
    <m/>
    <m/>
    <m/>
    <m/>
    <m/>
    <m/>
    <m/>
    <m/>
    <m/>
    <n v="1070"/>
    <n v="2732"/>
    <n v="3.79"/>
    <n v="17.829999999999998"/>
  </r>
  <r>
    <x v="143"/>
    <x v="143"/>
    <x v="10"/>
    <x v="5"/>
    <x v="37"/>
    <x v="8768"/>
    <n v="38052"/>
    <n v="99.09"/>
    <n v="9230"/>
    <n v="274684.79999999999"/>
    <n v="9"/>
    <n v="93"/>
    <n v="0.24"/>
    <n v="0.28000000000000003"/>
    <n v="108.53"/>
    <m/>
    <m/>
    <m/>
    <m/>
    <m/>
    <m/>
    <m/>
    <m/>
    <m/>
    <m/>
    <n v="428.35"/>
    <n v="1882"/>
    <n v="4.9000000000000004"/>
    <n v="13.39"/>
  </r>
  <r>
    <x v="40"/>
    <x v="40"/>
    <x v="8"/>
    <x v="15"/>
    <x v="34"/>
    <x v="8769"/>
    <n v="25797"/>
    <n v="61.42"/>
    <n v="3745.89"/>
    <n v="121928.58"/>
    <n v="19623.669999999998"/>
    <n v="11231"/>
    <n v="26.74"/>
    <n v="560.67999999999995"/>
    <n v="236647.67999999999"/>
    <m/>
    <m/>
    <m/>
    <m/>
    <m/>
    <m/>
    <m/>
    <m/>
    <m/>
    <m/>
    <n v="126910"/>
    <n v="10833"/>
    <n v="25.79"/>
    <n v="3626"/>
  </r>
  <r>
    <x v="81"/>
    <x v="81"/>
    <x v="5"/>
    <x v="0"/>
    <x v="42"/>
    <x v="8770"/>
    <n v="14373"/>
    <n v="39.93"/>
    <n v="3240.27"/>
    <n v="90403.44"/>
    <n v="7090.2"/>
    <n v="11248"/>
    <n v="31.24"/>
    <n v="236.34"/>
    <n v="85502.89"/>
    <m/>
    <m/>
    <m/>
    <m/>
    <m/>
    <m/>
    <m/>
    <m/>
    <m/>
    <m/>
    <n v="33200"/>
    <n v="2754"/>
    <n v="7.65"/>
    <n v="1106.67"/>
  </r>
  <r>
    <x v="98"/>
    <x v="98"/>
    <x v="8"/>
    <x v="21"/>
    <x v="123"/>
    <x v="4"/>
    <n v="0"/>
    <n v="0"/>
    <m/>
    <m/>
    <n v="0"/>
    <m/>
    <m/>
    <m/>
    <m/>
    <m/>
    <m/>
    <m/>
    <m/>
    <m/>
    <m/>
    <m/>
    <m/>
    <m/>
    <m/>
    <n v="0"/>
    <m/>
    <m/>
    <n v="0"/>
  </r>
  <r>
    <x v="125"/>
    <x v="125"/>
    <x v="7"/>
    <x v="5"/>
    <x v="5"/>
    <x v="8771"/>
    <n v="46568"/>
    <n v="48.51"/>
    <n v="3933.5"/>
    <n v="292652.40000000002"/>
    <n v="0"/>
    <m/>
    <m/>
    <m/>
    <m/>
    <m/>
    <m/>
    <m/>
    <m/>
    <m/>
    <m/>
    <m/>
    <m/>
    <m/>
    <m/>
    <n v="1848"/>
    <n v="8224"/>
    <n v="8.57"/>
    <n v="23.1"/>
  </r>
  <r>
    <x v="89"/>
    <x v="89"/>
    <x v="9"/>
    <x v="2"/>
    <x v="24"/>
    <x v="8772"/>
    <n v="108365"/>
    <n v="62.71"/>
    <n v="2495.15"/>
    <n v="334150.86"/>
    <n v="52147.43"/>
    <n v="62515"/>
    <n v="36.18"/>
    <n v="362.13"/>
    <n v="628861.5"/>
    <m/>
    <m/>
    <m/>
    <m/>
    <m/>
    <m/>
    <m/>
    <m/>
    <m/>
    <m/>
    <n v="3362"/>
    <n v="42384"/>
    <n v="24.53"/>
    <n v="23.35"/>
  </r>
  <r>
    <x v="53"/>
    <x v="53"/>
    <x v="6"/>
    <x v="2"/>
    <x v="9"/>
    <x v="8773"/>
    <n v="62410"/>
    <n v="130.02000000000001"/>
    <n v="8114.85"/>
    <n v="301872.42"/>
    <n v="0"/>
    <m/>
    <m/>
    <m/>
    <m/>
    <m/>
    <m/>
    <m/>
    <m/>
    <m/>
    <m/>
    <m/>
    <m/>
    <m/>
    <m/>
    <n v="1011"/>
    <n v="10803"/>
    <n v="22.51"/>
    <n v="25.28"/>
  </r>
  <r>
    <x v="18"/>
    <x v="18"/>
    <x v="5"/>
    <x v="0"/>
    <x v="33"/>
    <x v="8774"/>
    <n v="147327"/>
    <n v="122.77"/>
    <n v="8187.6"/>
    <n v="761446.8"/>
    <n v="0"/>
    <m/>
    <m/>
    <m/>
    <m/>
    <m/>
    <m/>
    <m/>
    <m/>
    <m/>
    <m/>
    <m/>
    <m/>
    <m/>
    <m/>
    <n v="262600"/>
    <n v="39175"/>
    <n v="32.65"/>
    <n v="2626"/>
  </r>
  <r>
    <x v="37"/>
    <x v="37"/>
    <x v="4"/>
    <x v="1"/>
    <x v="28"/>
    <x v="4"/>
    <m/>
    <m/>
    <m/>
    <m/>
    <n v="0"/>
    <m/>
    <m/>
    <m/>
    <m/>
    <m/>
    <m/>
    <m/>
    <m/>
    <m/>
    <m/>
    <m/>
    <m/>
    <m/>
    <m/>
    <n v="754"/>
    <n v="5303"/>
    <n v="36.83"/>
    <n v="62.83"/>
  </r>
  <r>
    <x v="76"/>
    <x v="76"/>
    <x v="12"/>
    <x v="5"/>
    <x v="59"/>
    <x v="8775"/>
    <n v="81135"/>
    <n v="58.29"/>
    <n v="3684.82"/>
    <n v="397518.27"/>
    <n v="33143.42"/>
    <n v="62984"/>
    <n v="45.25"/>
    <n v="285.72000000000003"/>
    <n v="399686.46"/>
    <m/>
    <m/>
    <m/>
    <m/>
    <m/>
    <m/>
    <m/>
    <m/>
    <m/>
    <m/>
    <n v="419760"/>
    <n v="20169"/>
    <n v="14.49"/>
    <n v="3618.62"/>
  </r>
  <r>
    <x v="0"/>
    <x v="0"/>
    <x v="11"/>
    <x v="11"/>
    <x v="72"/>
    <x v="8776"/>
    <n v="134536"/>
    <n v="57.2"/>
    <n v="5422.85"/>
    <n v="988476.54"/>
    <n v="132996"/>
    <n v="229138"/>
    <n v="97.42"/>
    <n v="678.55"/>
    <n v="1603838.66"/>
    <m/>
    <m/>
    <m/>
    <m/>
    <m/>
    <m/>
    <m/>
    <m/>
    <m/>
    <m/>
    <n v="18590"/>
    <n v="156003"/>
    <n v="66.33"/>
    <n v="94.85"/>
  </r>
  <r>
    <x v="90"/>
    <x v="90"/>
    <x v="9"/>
    <x v="2"/>
    <x v="2"/>
    <x v="8777"/>
    <n v="130417"/>
    <n v="169.81"/>
    <n v="8301.25"/>
    <n v="494090.4"/>
    <n v="1033.95"/>
    <n v="4342"/>
    <n v="5.65"/>
    <n v="16.16"/>
    <n v="12468.68"/>
    <m/>
    <m/>
    <m/>
    <m/>
    <m/>
    <m/>
    <m/>
    <m/>
    <m/>
    <m/>
    <n v="3503.77"/>
    <n v="32433"/>
    <n v="42.23"/>
    <n v="54.75"/>
  </r>
  <r>
    <x v="3"/>
    <x v="3"/>
    <x v="9"/>
    <x v="28"/>
    <x v="6"/>
    <x v="4"/>
    <m/>
    <m/>
    <m/>
    <m/>
    <n v="0"/>
    <m/>
    <m/>
    <m/>
    <m/>
    <m/>
    <m/>
    <m/>
    <m/>
    <m/>
    <m/>
    <m/>
    <m/>
    <m/>
    <m/>
    <n v="0"/>
    <m/>
    <m/>
    <n v="0"/>
  </r>
  <r>
    <x v="73"/>
    <x v="73"/>
    <x v="5"/>
    <x v="0"/>
    <x v="61"/>
    <x v="8778"/>
    <n v="102700"/>
    <n v="93.03"/>
    <n v="9728.7000000000007"/>
    <n v="832387.2"/>
    <n v="0"/>
    <m/>
    <m/>
    <m/>
    <m/>
    <m/>
    <m/>
    <m/>
    <m/>
    <m/>
    <m/>
    <m/>
    <m/>
    <m/>
    <m/>
    <n v="3294"/>
    <n v="33226"/>
    <n v="30.1"/>
    <n v="35.799999999999997"/>
  </r>
  <r>
    <x v="29"/>
    <x v="29"/>
    <x v="4"/>
    <x v="5"/>
    <x v="14"/>
    <x v="8779"/>
    <n v="20384"/>
    <n v="38.61"/>
    <n v="2880"/>
    <n v="117849.60000000001"/>
    <n v="15354.03"/>
    <n v="14941"/>
    <n v="28.3"/>
    <n v="348.96"/>
    <n v="185158.8"/>
    <m/>
    <m/>
    <m/>
    <m/>
    <m/>
    <m/>
    <m/>
    <m/>
    <m/>
    <m/>
    <n v="1450"/>
    <n v="27677"/>
    <n v="52.42"/>
    <n v="32.950000000000003"/>
  </r>
  <r>
    <x v="91"/>
    <x v="91"/>
    <x v="6"/>
    <x v="4"/>
    <x v="62"/>
    <x v="8780"/>
    <n v="22031"/>
    <n v="20.170000000000002"/>
    <n v="1364"/>
    <n v="115435.32"/>
    <n v="63856.45"/>
    <n v="67492"/>
    <n v="61.81"/>
    <n v="701.72"/>
    <n v="770064.09"/>
    <m/>
    <m/>
    <m/>
    <m/>
    <m/>
    <m/>
    <m/>
    <m/>
    <m/>
    <m/>
    <n v="618700"/>
    <n v="24891"/>
    <n v="22.79"/>
    <n v="6798.9"/>
  </r>
  <r>
    <x v="25"/>
    <x v="25"/>
    <x v="6"/>
    <x v="5"/>
    <x v="29"/>
    <x v="6197"/>
    <n v="59446"/>
    <n v="95.27"/>
    <n v="9507.69"/>
    <n v="459792"/>
    <n v="0"/>
    <m/>
    <m/>
    <m/>
    <m/>
    <m/>
    <m/>
    <m/>
    <m/>
    <m/>
    <m/>
    <m/>
    <m/>
    <m/>
    <m/>
    <n v="1830"/>
    <n v="11270"/>
    <n v="18.059999999999999"/>
    <n v="35.19"/>
  </r>
  <r>
    <x v="13"/>
    <x v="13"/>
    <x v="13"/>
    <x v="2"/>
    <x v="15"/>
    <x v="8781"/>
    <n v="22400"/>
    <n v="51.85"/>
    <n v="3356.44"/>
    <n v="112373.75999999999"/>
    <n v="14829.29"/>
    <n v="18489"/>
    <n v="42.8"/>
    <n v="411.92"/>
    <n v="178830.88"/>
    <m/>
    <m/>
    <m/>
    <m/>
    <m/>
    <m/>
    <m/>
    <m/>
    <m/>
    <m/>
    <n v="1069.74"/>
    <n v="12462"/>
    <n v="28.85"/>
    <n v="29.72"/>
  </r>
  <r>
    <x v="66"/>
    <x v="66"/>
    <x v="1"/>
    <x v="1"/>
    <x v="60"/>
    <x v="8782"/>
    <n v="130311"/>
    <n v="126.27"/>
    <n v="16115.15"/>
    <n v="1288889.79"/>
    <n v="6616.88"/>
    <n v="8375"/>
    <n v="8.1199999999999992"/>
    <m/>
    <m/>
    <m/>
    <m/>
    <m/>
    <m/>
    <m/>
    <m/>
    <m/>
    <m/>
    <m/>
    <m/>
    <n v="3660"/>
    <n v="31476"/>
    <n v="30.5"/>
    <n v="42.56"/>
  </r>
  <r>
    <x v="56"/>
    <x v="56"/>
    <x v="5"/>
    <x v="7"/>
    <x v="20"/>
    <x v="8783"/>
    <n v="10418"/>
    <n v="14.47"/>
    <n v="790.73"/>
    <n v="44122.92"/>
    <n v="22672.16"/>
    <n v="27079"/>
    <n v="37.61"/>
    <n v="377.87"/>
    <n v="273410.40999999997"/>
    <m/>
    <m/>
    <m/>
    <m/>
    <m/>
    <m/>
    <m/>
    <m/>
    <m/>
    <m/>
    <n v="286500"/>
    <n v="57166"/>
    <n v="79.400000000000006"/>
    <n v="4775"/>
  </r>
  <r>
    <x v="18"/>
    <x v="18"/>
    <x v="8"/>
    <x v="5"/>
    <x v="9"/>
    <x v="8784"/>
    <n v="4367"/>
    <n v="9.1"/>
    <n v="586.45000000000005"/>
    <n v="21815.94"/>
    <n v="19699.32"/>
    <n v="26093"/>
    <n v="54.36"/>
    <n v="492.48"/>
    <n v="237560.02"/>
    <m/>
    <m/>
    <m/>
    <m/>
    <m/>
    <m/>
    <m/>
    <m/>
    <m/>
    <m/>
    <n v="115000"/>
    <n v="17194"/>
    <n v="35.82"/>
    <n v="2875"/>
  </r>
  <r>
    <x v="147"/>
    <x v="147"/>
    <x v="14"/>
    <x v="4"/>
    <x v="50"/>
    <x v="8785"/>
    <n v="15405"/>
    <n v="8.02"/>
    <n v="258.24"/>
    <n v="38426.67"/>
    <n v="2765.28"/>
    <n v="6292"/>
    <n v="3.28"/>
    <n v="17.28"/>
    <n v="33347.300000000003"/>
    <m/>
    <m/>
    <m/>
    <m/>
    <m/>
    <m/>
    <m/>
    <m/>
    <m/>
    <m/>
    <n v="12602"/>
    <n v="131657"/>
    <n v="68.569999999999993"/>
    <n v="78.760000000000005"/>
  </r>
  <r>
    <x v="168"/>
    <x v="168"/>
    <x v="5"/>
    <x v="1"/>
    <x v="21"/>
    <x v="8786"/>
    <n v="1626"/>
    <n v="5.65"/>
    <n v="239.04"/>
    <n v="5335.41"/>
    <n v="0"/>
    <m/>
    <m/>
    <m/>
    <m/>
    <m/>
    <m/>
    <m/>
    <m/>
    <m/>
    <m/>
    <m/>
    <m/>
    <m/>
    <m/>
    <n v="716.53"/>
    <n v="3734"/>
    <n v="12.97"/>
    <n v="29.86"/>
  </r>
  <r>
    <x v="128"/>
    <x v="128"/>
    <x v="3"/>
    <x v="2"/>
    <x v="48"/>
    <x v="8787"/>
    <n v="57796"/>
    <n v="94.44"/>
    <n v="10794.04"/>
    <n v="511961.28"/>
    <n v="4490"/>
    <n v="5167"/>
    <n v="8.44"/>
    <n v="88.04"/>
    <n v="54146.26"/>
    <m/>
    <m/>
    <m/>
    <m/>
    <m/>
    <m/>
    <m/>
    <m/>
    <m/>
    <m/>
    <n v="191000"/>
    <n v="15797"/>
    <n v="25.81"/>
    <n v="3745.1"/>
  </r>
  <r>
    <x v="12"/>
    <x v="12"/>
    <x v="15"/>
    <x v="8"/>
    <x v="11"/>
    <x v="4"/>
    <m/>
    <m/>
    <m/>
    <m/>
    <n v="0"/>
    <m/>
    <m/>
    <m/>
    <m/>
    <m/>
    <m/>
    <m/>
    <m/>
    <m/>
    <m/>
    <m/>
    <m/>
    <m/>
    <m/>
    <n v="481"/>
    <n v="7740"/>
    <n v="64.5"/>
    <n v="48.1"/>
  </r>
  <r>
    <x v="48"/>
    <x v="48"/>
    <x v="14"/>
    <x v="5"/>
    <x v="3"/>
    <x v="8788"/>
    <n v="80514"/>
    <n v="93.19"/>
    <n v="9547.33"/>
    <n v="639289.43999999994"/>
    <n v="31336.93"/>
    <n v="43330"/>
    <n v="50.15"/>
    <n v="435.24"/>
    <n v="377901.47"/>
    <m/>
    <m/>
    <m/>
    <m/>
    <m/>
    <m/>
    <m/>
    <m/>
    <m/>
    <m/>
    <n v="2553"/>
    <n v="33870"/>
    <n v="39.200000000000003"/>
    <n v="35.46"/>
  </r>
  <r>
    <x v="174"/>
    <x v="174"/>
    <x v="5"/>
    <x v="2"/>
    <x v="42"/>
    <x v="8789"/>
    <n v="15190"/>
    <n v="42.19"/>
    <n v="2942"/>
    <n v="82081.8"/>
    <n v="8090"/>
    <n v="13501"/>
    <n v="37.5"/>
    <n v="269.67"/>
    <n v="97559.74"/>
    <m/>
    <m/>
    <m/>
    <m/>
    <m/>
    <m/>
    <m/>
    <m/>
    <m/>
    <m/>
    <n v="0.78"/>
    <n v="6550"/>
    <n v="18.190000000000001"/>
    <n v="0.03"/>
  </r>
  <r>
    <x v="170"/>
    <x v="170"/>
    <x v="13"/>
    <x v="2"/>
    <x v="37"/>
    <x v="8790"/>
    <n v="22066"/>
    <n v="57.46"/>
    <n v="3833.75"/>
    <n v="114092.4"/>
    <n v="17701.689999999999"/>
    <n v="15664"/>
    <n v="40.79"/>
    <n v="553.17999999999995"/>
    <n v="213470.03"/>
    <m/>
    <m/>
    <m/>
    <m/>
    <m/>
    <m/>
    <m/>
    <m/>
    <m/>
    <m/>
    <n v="100500"/>
    <n v="13289"/>
    <n v="34.61"/>
    <n v="3140.63"/>
  </r>
  <r>
    <x v="146"/>
    <x v="146"/>
    <x v="14"/>
    <x v="2"/>
    <x v="87"/>
    <x v="8791"/>
    <n v="178958"/>
    <n v="114.72"/>
    <n v="9896.6200000000008"/>
    <n v="1196500.8"/>
    <n v="0"/>
    <m/>
    <m/>
    <m/>
    <m/>
    <m/>
    <m/>
    <m/>
    <m/>
    <m/>
    <m/>
    <m/>
    <m/>
    <m/>
    <m/>
    <n v="2724"/>
    <n v="15209"/>
    <n v="9.75"/>
    <n v="20.95"/>
  </r>
  <r>
    <x v="218"/>
    <x v="218"/>
    <x v="1"/>
    <x v="2"/>
    <x v="110"/>
    <x v="8792"/>
    <n v="41597"/>
    <n v="75.36"/>
    <n v="9257.7999999999993"/>
    <n v="396048.87"/>
    <n v="0"/>
    <m/>
    <m/>
    <m/>
    <m/>
    <m/>
    <m/>
    <m/>
    <m/>
    <m/>
    <m/>
    <m/>
    <m/>
    <m/>
    <m/>
    <n v="1697580"/>
    <n v="29760"/>
    <n v="53.91"/>
    <n v="36903.910000000003"/>
  </r>
  <r>
    <x v="126"/>
    <x v="126"/>
    <x v="7"/>
    <x v="2"/>
    <x v="20"/>
    <x v="8793"/>
    <n v="23481"/>
    <n v="32.61"/>
    <n v="3856"/>
    <n v="215164.79999999999"/>
    <n v="0"/>
    <m/>
    <m/>
    <m/>
    <m/>
    <m/>
    <m/>
    <m/>
    <m/>
    <m/>
    <m/>
    <m/>
    <m/>
    <m/>
    <m/>
    <n v="110.96"/>
    <n v="529"/>
    <n v="0.73"/>
    <n v="1.85"/>
  </r>
  <r>
    <x v="17"/>
    <x v="17"/>
    <x v="8"/>
    <x v="6"/>
    <x v="15"/>
    <x v="0"/>
    <n v="0"/>
    <n v="0"/>
    <n v="0"/>
    <n v="0"/>
    <n v="0"/>
    <n v="0"/>
    <n v="0"/>
    <m/>
    <m/>
    <m/>
    <m/>
    <m/>
    <m/>
    <m/>
    <m/>
    <m/>
    <m/>
    <m/>
    <m/>
    <n v="103400"/>
    <n v="10819"/>
    <n v="25.04"/>
    <n v="2872.22"/>
  </r>
  <r>
    <x v="230"/>
    <x v="230"/>
    <x v="6"/>
    <x v="2"/>
    <x v="2"/>
    <x v="8794"/>
    <n v="90311"/>
    <n v="117.59"/>
    <n v="7745.73"/>
    <n v="461026.11"/>
    <n v="0"/>
    <m/>
    <m/>
    <m/>
    <m/>
    <m/>
    <m/>
    <m/>
    <m/>
    <m/>
    <m/>
    <m/>
    <m/>
    <m/>
    <m/>
    <n v="2199.33"/>
    <n v="7007"/>
    <n v="9.1199999999999992"/>
    <n v="34.36"/>
  </r>
  <r>
    <x v="22"/>
    <x v="22"/>
    <x v="0"/>
    <x v="5"/>
    <x v="2"/>
    <x v="8795"/>
    <n v="27423"/>
    <n v="35.71"/>
    <n v="3524.25"/>
    <n v="209763.36"/>
    <n v="33252.18"/>
    <n v="40660"/>
    <n v="52.94"/>
    <n v="519.57000000000005"/>
    <n v="400998.04"/>
    <m/>
    <m/>
    <m/>
    <m/>
    <m/>
    <m/>
    <m/>
    <m/>
    <m/>
    <m/>
    <n v="133.61000000000001"/>
    <n v="10503"/>
    <n v="13.68"/>
    <n v="2.09"/>
  </r>
  <r>
    <x v="44"/>
    <x v="44"/>
    <x v="12"/>
    <x v="1"/>
    <x v="6"/>
    <x v="8796"/>
    <n v="106"/>
    <n v="1.1000000000000001"/>
    <n v="21"/>
    <n v="156.24"/>
    <n v="0"/>
    <m/>
    <m/>
    <m/>
    <m/>
    <m/>
    <m/>
    <m/>
    <m/>
    <m/>
    <m/>
    <m/>
    <m/>
    <m/>
    <m/>
    <n v="635"/>
    <n v="5309"/>
    <n v="55.3"/>
    <n v="79.38"/>
  </r>
  <r>
    <x v="40"/>
    <x v="40"/>
    <x v="14"/>
    <x v="26"/>
    <x v="68"/>
    <x v="8797"/>
    <n v="8423"/>
    <n v="43.87"/>
    <n v="3477.5"/>
    <n v="51745.2"/>
    <n v="3843.84"/>
    <n v="3527"/>
    <n v="18.37"/>
    <n v="240.24"/>
    <n v="46354.03"/>
    <m/>
    <m/>
    <m/>
    <m/>
    <m/>
    <m/>
    <m/>
    <m/>
    <m/>
    <m/>
    <n v="37981"/>
    <n v="3133"/>
    <n v="16.32"/>
    <n v="2373.81"/>
  </r>
  <r>
    <x v="138"/>
    <x v="138"/>
    <x v="1"/>
    <x v="12"/>
    <x v="6"/>
    <x v="4"/>
    <m/>
    <m/>
    <m/>
    <m/>
    <n v="0"/>
    <m/>
    <m/>
    <m/>
    <m/>
    <m/>
    <m/>
    <m/>
    <m/>
    <m/>
    <m/>
    <m/>
    <m/>
    <m/>
    <m/>
    <n v="0"/>
    <m/>
    <m/>
    <n v="0"/>
  </r>
  <r>
    <x v="100"/>
    <x v="100"/>
    <x v="13"/>
    <x v="3"/>
    <x v="32"/>
    <x v="8798"/>
    <n v="366"/>
    <n v="3.39"/>
    <n v="81.44"/>
    <n v="681.69"/>
    <n v="8"/>
    <n v="279"/>
    <n v="2.58"/>
    <n v="0.89"/>
    <n v="96.47"/>
    <m/>
    <m/>
    <m/>
    <m/>
    <m/>
    <m/>
    <m/>
    <m/>
    <m/>
    <m/>
    <n v="27000"/>
    <n v="4157"/>
    <n v="38.49"/>
    <n v="3000"/>
  </r>
  <r>
    <x v="93"/>
    <x v="93"/>
    <x v="11"/>
    <x v="1"/>
    <x v="53"/>
    <x v="8799"/>
    <n v="1066"/>
    <n v="6.83"/>
    <n v="220.31"/>
    <n v="2663.52"/>
    <n v="947.62"/>
    <n v="907"/>
    <n v="5.81"/>
    <n v="72.89"/>
    <n v="11427.68"/>
    <m/>
    <m/>
    <m/>
    <m/>
    <m/>
    <m/>
    <m/>
    <m/>
    <m/>
    <m/>
    <n v="776.09"/>
    <n v="6133"/>
    <n v="39.31"/>
    <n v="59.7"/>
  </r>
  <r>
    <x v="150"/>
    <x v="150"/>
    <x v="10"/>
    <x v="7"/>
    <x v="17"/>
    <x v="8800"/>
    <n v="63961"/>
    <n v="106.6"/>
    <n v="9700.7999999999993"/>
    <n v="451087.2"/>
    <n v="0"/>
    <m/>
    <m/>
    <m/>
    <m/>
    <m/>
    <m/>
    <m/>
    <m/>
    <m/>
    <m/>
    <m/>
    <m/>
    <m/>
    <m/>
    <n v="87900"/>
    <n v="3050"/>
    <n v="5.08"/>
    <n v="1758"/>
  </r>
  <r>
    <x v="123"/>
    <x v="123"/>
    <x v="7"/>
    <x v="2"/>
    <x v="30"/>
    <x v="8801"/>
    <n v="39979"/>
    <n v="69.41"/>
    <n v="9384.17"/>
    <n v="418909.2"/>
    <n v="0"/>
    <m/>
    <m/>
    <m/>
    <m/>
    <m/>
    <m/>
    <m/>
    <m/>
    <m/>
    <m/>
    <m/>
    <m/>
    <m/>
    <m/>
    <n v="74110"/>
    <n v="3528"/>
    <n v="6.13"/>
    <n v="1543.96"/>
  </r>
  <r>
    <x v="52"/>
    <x v="52"/>
    <x v="14"/>
    <x v="3"/>
    <x v="69"/>
    <x v="8802"/>
    <n v="45842"/>
    <n v="65.86"/>
    <n v="3965.38"/>
    <n v="213892.56"/>
    <n v="31720.66"/>
    <n v="44490"/>
    <n v="63.92"/>
    <n v="546.91"/>
    <n v="382528.95"/>
    <m/>
    <m/>
    <m/>
    <m/>
    <m/>
    <m/>
    <m/>
    <m/>
    <m/>
    <m/>
    <n v="4077"/>
    <n v="27544"/>
    <n v="39.57"/>
    <n v="70.290000000000006"/>
  </r>
  <r>
    <x v="46"/>
    <x v="46"/>
    <x v="11"/>
    <x v="4"/>
    <x v="3"/>
    <x v="8803"/>
    <n v="3335"/>
    <n v="3.86"/>
    <n v="280.88"/>
    <n v="18807.39"/>
    <n v="0"/>
    <n v="2361"/>
    <n v="2.73"/>
    <m/>
    <m/>
    <m/>
    <m/>
    <m/>
    <m/>
    <m/>
    <m/>
    <m/>
    <m/>
    <m/>
    <m/>
    <n v="0"/>
    <n v="28595"/>
    <n v="33.1"/>
    <n v="0"/>
  </r>
  <r>
    <x v="23"/>
    <x v="23"/>
    <x v="10"/>
    <x v="14"/>
    <x v="17"/>
    <x v="8804"/>
    <n v="18847"/>
    <n v="31.41"/>
    <n v="3512.76"/>
    <n v="163343.34"/>
    <n v="15482"/>
    <n v="18318"/>
    <n v="30.53"/>
    <n v="309.64"/>
    <n v="186702.07999999999"/>
    <m/>
    <m/>
    <m/>
    <m/>
    <m/>
    <m/>
    <m/>
    <m/>
    <m/>
    <m/>
    <n v="1595"/>
    <n v="10573"/>
    <n v="17.62"/>
    <n v="31.9"/>
  </r>
  <r>
    <x v="81"/>
    <x v="81"/>
    <x v="7"/>
    <x v="12"/>
    <x v="7"/>
    <x v="8805"/>
    <n v="1606"/>
    <n v="66.92"/>
    <n v="4443"/>
    <n v="8263.98"/>
    <n v="0"/>
    <n v="1"/>
    <n v="0.04"/>
    <m/>
    <m/>
    <m/>
    <m/>
    <m/>
    <m/>
    <m/>
    <n v="1228"/>
    <n v="1337"/>
    <n v="55.71"/>
    <n v="614"/>
    <n v="27487.55"/>
    <n v="6"/>
    <n v="306"/>
    <n v="12.75"/>
    <n v="3"/>
  </r>
  <r>
    <x v="227"/>
    <x v="227"/>
    <x v="4"/>
    <x v="7"/>
    <x v="9"/>
    <x v="8806"/>
    <n v="11206"/>
    <n v="23.35"/>
    <n v="2161.6"/>
    <n v="80411.520000000004"/>
    <n v="10764.31"/>
    <n v="13601"/>
    <n v="28.34"/>
    <n v="269.11"/>
    <n v="129810"/>
    <m/>
    <m/>
    <m/>
    <m/>
    <m/>
    <m/>
    <m/>
    <m/>
    <m/>
    <m/>
    <n v="904"/>
    <n v="12188"/>
    <n v="25.39"/>
    <n v="22.6"/>
  </r>
  <r>
    <x v="119"/>
    <x v="119"/>
    <x v="3"/>
    <x v="1"/>
    <x v="98"/>
    <x v="8807"/>
    <n v="600"/>
    <n v="2.78"/>
    <n v="106.78"/>
    <n v="1787.46"/>
    <n v="633.37"/>
    <n v="1111"/>
    <n v="5.14"/>
    <n v="35.19"/>
    <n v="7637.95"/>
    <m/>
    <m/>
    <m/>
    <m/>
    <m/>
    <m/>
    <m/>
    <m/>
    <m/>
    <m/>
    <n v="308623"/>
    <n v="18569"/>
    <n v="85.97"/>
    <n v="17145.72"/>
  </r>
  <r>
    <x v="25"/>
    <x v="25"/>
    <x v="1"/>
    <x v="10"/>
    <x v="19"/>
    <x v="0"/>
    <n v="0"/>
    <n v="0"/>
    <n v="0"/>
    <n v="0"/>
    <n v="0"/>
    <m/>
    <m/>
    <m/>
    <m/>
    <m/>
    <m/>
    <m/>
    <m/>
    <m/>
    <m/>
    <m/>
    <m/>
    <m/>
    <m/>
    <n v="1491"/>
    <n v="7583"/>
    <n v="42.13"/>
    <n v="99.4"/>
  </r>
  <r>
    <x v="62"/>
    <x v="62"/>
    <x v="5"/>
    <x v="13"/>
    <x v="6"/>
    <x v="4"/>
    <m/>
    <m/>
    <m/>
    <m/>
    <n v="0"/>
    <m/>
    <m/>
    <m/>
    <m/>
    <m/>
    <m/>
    <m/>
    <m/>
    <m/>
    <m/>
    <m/>
    <m/>
    <m/>
    <m/>
    <n v="291"/>
    <n v="1745"/>
    <n v="18.18"/>
    <n v="36.380000000000003"/>
  </r>
  <r>
    <x v="193"/>
    <x v="193"/>
    <x v="5"/>
    <x v="1"/>
    <x v="41"/>
    <x v="8808"/>
    <n v="470"/>
    <n v="13.06"/>
    <n v="358"/>
    <n v="998.82"/>
    <n v="0"/>
    <m/>
    <m/>
    <m/>
    <m/>
    <m/>
    <m/>
    <m/>
    <m/>
    <m/>
    <m/>
    <m/>
    <m/>
    <m/>
    <m/>
    <n v="0"/>
    <m/>
    <m/>
    <n v="0"/>
  </r>
  <r>
    <x v="127"/>
    <x v="127"/>
    <x v="1"/>
    <x v="12"/>
    <x v="16"/>
    <x v="8809"/>
    <n v="590"/>
    <n v="12.29"/>
    <n v="851.25"/>
    <n v="3166.65"/>
    <n v="0"/>
    <m/>
    <m/>
    <m/>
    <m/>
    <m/>
    <m/>
    <m/>
    <m/>
    <m/>
    <m/>
    <m/>
    <m/>
    <m/>
    <m/>
    <n v="94.11"/>
    <n v="2550"/>
    <n v="53.13"/>
    <n v="23.53"/>
  </r>
  <r>
    <x v="0"/>
    <x v="0"/>
    <x v="3"/>
    <x v="0"/>
    <x v="0"/>
    <x v="8810"/>
    <n v="38941"/>
    <n v="48.43"/>
    <n v="4444.18"/>
    <n v="276916.8"/>
    <n v="18301"/>
    <n v="31552"/>
    <n v="39.24"/>
    <n v="273.14999999999998"/>
    <n v="220697.25"/>
    <m/>
    <m/>
    <m/>
    <m/>
    <m/>
    <m/>
    <m/>
    <m/>
    <m/>
    <m/>
    <n v="2459"/>
    <n v="11324"/>
    <n v="14.08"/>
    <n v="36.700000000000003"/>
  </r>
  <r>
    <x v="138"/>
    <x v="138"/>
    <x v="12"/>
    <x v="2"/>
    <x v="117"/>
    <x v="8811"/>
    <n v="103326"/>
    <n v="145.94"/>
    <n v="11285.8"/>
    <n v="619251.66"/>
    <n v="0"/>
    <m/>
    <m/>
    <m/>
    <m/>
    <m/>
    <m/>
    <m/>
    <m/>
    <m/>
    <m/>
    <m/>
    <m/>
    <m/>
    <m/>
    <n v="0"/>
    <m/>
    <m/>
    <n v="0"/>
  </r>
  <r>
    <x v="14"/>
    <x v="14"/>
    <x v="10"/>
    <x v="17"/>
    <x v="30"/>
    <x v="4"/>
    <m/>
    <m/>
    <m/>
    <m/>
    <n v="0"/>
    <m/>
    <m/>
    <m/>
    <m/>
    <m/>
    <m/>
    <m/>
    <m/>
    <m/>
    <m/>
    <m/>
    <m/>
    <m/>
    <m/>
    <n v="0"/>
    <n v="17760"/>
    <n v="30.83"/>
    <n v="0"/>
  </r>
  <r>
    <x v="102"/>
    <x v="102"/>
    <x v="3"/>
    <x v="2"/>
    <x v="40"/>
    <x v="8812"/>
    <n v="32008"/>
    <n v="38.1"/>
    <n v="3075"/>
    <n v="200182.5"/>
    <n v="0"/>
    <m/>
    <m/>
    <m/>
    <m/>
    <m/>
    <m/>
    <m/>
    <m/>
    <m/>
    <m/>
    <m/>
    <m/>
    <m/>
    <m/>
    <n v="289463"/>
    <n v="7370"/>
    <n v="8.77"/>
    <n v="4135.1899999999996"/>
  </r>
  <r>
    <x v="158"/>
    <x v="158"/>
    <x v="2"/>
    <x v="7"/>
    <x v="30"/>
    <x v="8813"/>
    <n v="34688"/>
    <n v="60.22"/>
    <n v="31096.77"/>
    <n v="1388159.85"/>
    <n v="14158"/>
    <n v="21497"/>
    <n v="37.32"/>
    <n v="294.95999999999998"/>
    <n v="170735.57"/>
    <m/>
    <m/>
    <m/>
    <m/>
    <m/>
    <m/>
    <m/>
    <m/>
    <m/>
    <m/>
    <n v="202974"/>
    <n v="21239"/>
    <n v="36.869999999999997"/>
    <n v="4228.63"/>
  </r>
  <r>
    <x v="98"/>
    <x v="98"/>
    <x v="0"/>
    <x v="4"/>
    <x v="131"/>
    <x v="8814"/>
    <n v="237416"/>
    <n v="91.6"/>
    <n v="6848.7"/>
    <n v="1375767.6"/>
    <n v="208343.36"/>
    <n v="197778"/>
    <n v="76.3"/>
    <n v="964.55"/>
    <n v="2512475.0299999998"/>
    <m/>
    <m/>
    <m/>
    <m/>
    <m/>
    <m/>
    <m/>
    <m/>
    <m/>
    <m/>
    <n v="0"/>
    <m/>
    <m/>
    <n v="0"/>
  </r>
  <r>
    <x v="47"/>
    <x v="47"/>
    <x v="15"/>
    <x v="4"/>
    <x v="29"/>
    <x v="8815"/>
    <n v="1340"/>
    <n v="2.15"/>
    <n v="76.349999999999994"/>
    <n v="3692.1"/>
    <n v="1492.73"/>
    <n v="2749"/>
    <n v="4.41"/>
    <m/>
    <m/>
    <m/>
    <m/>
    <m/>
    <m/>
    <m/>
    <m/>
    <m/>
    <m/>
    <m/>
    <m/>
    <n v="5.43"/>
    <n v="34645"/>
    <n v="55.52"/>
    <n v="0.1"/>
  </r>
  <r>
    <x v="98"/>
    <x v="98"/>
    <x v="15"/>
    <x v="12"/>
    <x v="6"/>
    <x v="4"/>
    <n v="0"/>
    <n v="0"/>
    <m/>
    <m/>
    <n v="0"/>
    <m/>
    <m/>
    <m/>
    <m/>
    <m/>
    <m/>
    <m/>
    <m/>
    <m/>
    <m/>
    <m/>
    <m/>
    <m/>
    <m/>
    <n v="0"/>
    <m/>
    <m/>
    <n v="0"/>
  </r>
  <r>
    <x v="105"/>
    <x v="105"/>
    <x v="14"/>
    <x v="2"/>
    <x v="30"/>
    <x v="8816"/>
    <n v="62146"/>
    <n v="107.89"/>
    <n v="9032.5"/>
    <n v="403210.8"/>
    <n v="0"/>
    <m/>
    <m/>
    <m/>
    <m/>
    <m/>
    <m/>
    <m/>
    <m/>
    <m/>
    <m/>
    <m/>
    <m/>
    <m/>
    <m/>
    <n v="84832"/>
    <n v="4456"/>
    <n v="7.74"/>
    <n v="1767.33"/>
  </r>
  <r>
    <x v="40"/>
    <x v="40"/>
    <x v="15"/>
    <x v="4"/>
    <x v="37"/>
    <x v="8817"/>
    <n v="1993"/>
    <n v="5.19"/>
    <n v="665.94"/>
    <n v="19818.3"/>
    <n v="30553.83"/>
    <n v="20288"/>
    <n v="52.83"/>
    <n v="954.81"/>
    <n v="368457.82"/>
    <m/>
    <m/>
    <m/>
    <m/>
    <m/>
    <m/>
    <m/>
    <m/>
    <m/>
    <m/>
    <n v="255696"/>
    <n v="20364"/>
    <n v="53.03"/>
    <n v="7990.5"/>
  </r>
  <r>
    <x v="27"/>
    <x v="27"/>
    <x v="2"/>
    <x v="2"/>
    <x v="21"/>
    <x v="8818"/>
    <n v="4995"/>
    <n v="17.34"/>
    <n v="1358.58"/>
    <n v="30323.58"/>
    <n v="4495"/>
    <n v="6175"/>
    <n v="21.44"/>
    <n v="187.29"/>
    <n v="54206.55"/>
    <m/>
    <m/>
    <m/>
    <m/>
    <m/>
    <m/>
    <m/>
    <m/>
    <m/>
    <m/>
    <n v="0.69"/>
    <n v="1215"/>
    <n v="4.22"/>
    <n v="0.03"/>
  </r>
  <r>
    <x v="28"/>
    <x v="28"/>
    <x v="13"/>
    <x v="0"/>
    <x v="23"/>
    <x v="164"/>
    <n v="31611"/>
    <n v="47.9"/>
    <n v="3377.45"/>
    <n v="172756.8"/>
    <n v="9928.23"/>
    <n v="11432"/>
    <n v="17.32"/>
    <n v="180.51"/>
    <n v="119727.44"/>
    <m/>
    <m/>
    <m/>
    <m/>
    <m/>
    <m/>
    <m/>
    <m/>
    <m/>
    <m/>
    <n v="103310"/>
    <n v="8907"/>
    <n v="13.5"/>
    <n v="1878.36"/>
  </r>
  <r>
    <x v="147"/>
    <x v="147"/>
    <x v="5"/>
    <x v="14"/>
    <x v="129"/>
    <x v="8819"/>
    <n v="245095"/>
    <n v="163.4"/>
    <n v="8768.58"/>
    <n v="1019347.89"/>
    <n v="7788.55"/>
    <n v="10554"/>
    <n v="7.04"/>
    <n v="62.31"/>
    <n v="93924.52"/>
    <m/>
    <m/>
    <m/>
    <m/>
    <m/>
    <m/>
    <m/>
    <m/>
    <m/>
    <m/>
    <n v="3237"/>
    <n v="35219"/>
    <n v="23.48"/>
    <n v="25.9"/>
  </r>
  <r>
    <x v="44"/>
    <x v="44"/>
    <x v="6"/>
    <x v="6"/>
    <x v="16"/>
    <x v="4"/>
    <m/>
    <m/>
    <m/>
    <m/>
    <n v="0"/>
    <m/>
    <m/>
    <m/>
    <m/>
    <m/>
    <m/>
    <m/>
    <m/>
    <m/>
    <m/>
    <m/>
    <m/>
    <m/>
    <m/>
    <n v="0"/>
    <m/>
    <m/>
    <n v="0"/>
  </r>
  <r>
    <x v="158"/>
    <x v="158"/>
    <x v="10"/>
    <x v="2"/>
    <x v="31"/>
    <x v="8820"/>
    <n v="6875"/>
    <n v="28.65"/>
    <n v="2330.25"/>
    <n v="43342.65"/>
    <n v="15212.77"/>
    <n v="21221"/>
    <n v="88.42"/>
    <n v="760.64"/>
    <n v="183455.35999999999"/>
    <m/>
    <m/>
    <m/>
    <m/>
    <m/>
    <m/>
    <m/>
    <m/>
    <m/>
    <m/>
    <n v="113098"/>
    <n v="8456"/>
    <n v="35.229999999999997"/>
    <n v="5654.9"/>
  </r>
  <r>
    <x v="23"/>
    <x v="23"/>
    <x v="11"/>
    <x v="14"/>
    <x v="17"/>
    <x v="8821"/>
    <n v="33293"/>
    <n v="55.49"/>
    <n v="4692.76"/>
    <n v="218213.34"/>
    <n v="15432.59"/>
    <n v="24030"/>
    <n v="40.049999999999997"/>
    <n v="308.64999999999998"/>
    <n v="186106.23"/>
    <m/>
    <m/>
    <m/>
    <m/>
    <m/>
    <m/>
    <m/>
    <m/>
    <m/>
    <m/>
    <n v="2227"/>
    <n v="21896"/>
    <n v="36.49"/>
    <n v="44.54"/>
  </r>
  <r>
    <x v="75"/>
    <x v="75"/>
    <x v="9"/>
    <x v="2"/>
    <x v="42"/>
    <x v="8822"/>
    <n v="149267"/>
    <n v="414.63"/>
    <n v="2848.07"/>
    <n v="79461.06"/>
    <n v="26146.46"/>
    <n v="27628"/>
    <n v="76.739999999999995"/>
    <n v="871.55"/>
    <n v="315308"/>
    <m/>
    <m/>
    <m/>
    <m/>
    <m/>
    <m/>
    <m/>
    <m/>
    <m/>
    <m/>
    <n v="64608.42"/>
    <n v="1766"/>
    <n v="4.91"/>
    <n v="2153.61"/>
  </r>
  <r>
    <x v="146"/>
    <x v="146"/>
    <x v="3"/>
    <x v="2"/>
    <x v="87"/>
    <x v="8823"/>
    <n v="237070"/>
    <n v="151.97"/>
    <n v="10785.23"/>
    <n v="1303934.3999999999"/>
    <n v="0"/>
    <m/>
    <m/>
    <m/>
    <m/>
    <m/>
    <m/>
    <m/>
    <m/>
    <m/>
    <m/>
    <m/>
    <m/>
    <m/>
    <m/>
    <n v="3882"/>
    <n v="15485"/>
    <n v="9.93"/>
    <n v="29.86"/>
  </r>
  <r>
    <x v="76"/>
    <x v="76"/>
    <x v="6"/>
    <x v="20"/>
    <x v="17"/>
    <x v="8824"/>
    <n v="11639"/>
    <n v="19.399999999999999"/>
    <n v="686.92"/>
    <n v="31941.78"/>
    <n v="29572.26"/>
    <n v="35229"/>
    <n v="58.72"/>
    <n v="591.45000000000005"/>
    <n v="356620.75"/>
    <m/>
    <m/>
    <m/>
    <m/>
    <m/>
    <m/>
    <m/>
    <m/>
    <m/>
    <m/>
    <n v="302561"/>
    <n v="15967"/>
    <n v="26.61"/>
    <n v="6051.22"/>
  </r>
  <r>
    <x v="10"/>
    <x v="10"/>
    <x v="5"/>
    <x v="2"/>
    <x v="14"/>
    <x v="8825"/>
    <n v="66094"/>
    <n v="125.18"/>
    <n v="9254.5499999999993"/>
    <n v="378696"/>
    <n v="0"/>
    <m/>
    <m/>
    <m/>
    <m/>
    <m/>
    <m/>
    <m/>
    <m/>
    <m/>
    <m/>
    <m/>
    <m/>
    <m/>
    <m/>
    <n v="91739"/>
    <n v="11282"/>
    <n v="21.37"/>
    <n v="2084.98"/>
  </r>
  <r>
    <x v="37"/>
    <x v="37"/>
    <x v="0"/>
    <x v="1"/>
    <x v="28"/>
    <x v="4"/>
    <m/>
    <m/>
    <m/>
    <m/>
    <n v="0"/>
    <m/>
    <m/>
    <m/>
    <m/>
    <m/>
    <m/>
    <m/>
    <m/>
    <m/>
    <m/>
    <m/>
    <m/>
    <m/>
    <m/>
    <n v="1032.4100000000001"/>
    <n v="4023"/>
    <n v="27.94"/>
    <n v="86.03"/>
  </r>
  <r>
    <x v="30"/>
    <x v="30"/>
    <x v="6"/>
    <x v="2"/>
    <x v="3"/>
    <x v="8826"/>
    <n v="41570"/>
    <n v="48.11"/>
    <n v="3016.07"/>
    <n v="201956.01"/>
    <n v="0"/>
    <m/>
    <m/>
    <m/>
    <m/>
    <m/>
    <m/>
    <m/>
    <m/>
    <m/>
    <n v="19489"/>
    <n v="36514"/>
    <n v="42.26"/>
    <n v="270"/>
    <n v="436241.78"/>
    <n v="392.17"/>
    <n v="5397"/>
    <n v="6.25"/>
    <n v="5.45"/>
  </r>
  <r>
    <x v="174"/>
    <x v="174"/>
    <x v="12"/>
    <x v="2"/>
    <x v="42"/>
    <x v="8827"/>
    <n v="14413"/>
    <n v="40.04"/>
    <n v="2352"/>
    <n v="65620.800000000003"/>
    <n v="14308"/>
    <n v="23663"/>
    <n v="65.73"/>
    <m/>
    <m/>
    <m/>
    <m/>
    <m/>
    <m/>
    <m/>
    <m/>
    <m/>
    <m/>
    <m/>
    <m/>
    <n v="0"/>
    <n v="8102"/>
    <n v="22.51"/>
    <n v="0"/>
  </r>
  <r>
    <x v="170"/>
    <x v="170"/>
    <x v="6"/>
    <x v="2"/>
    <x v="37"/>
    <x v="8828"/>
    <n v="10474"/>
    <n v="27.28"/>
    <n v="2383.16"/>
    <n v="70922.73"/>
    <n v="39278.370000000003"/>
    <n v="25471"/>
    <n v="66.33"/>
    <n v="1227.45"/>
    <n v="473669.65"/>
    <m/>
    <m/>
    <m/>
    <m/>
    <m/>
    <m/>
    <m/>
    <m/>
    <m/>
    <m/>
    <n v="31619.78"/>
    <n v="9548"/>
    <n v="24.86"/>
    <n v="988.12"/>
  </r>
  <r>
    <x v="60"/>
    <x v="60"/>
    <x v="10"/>
    <x v="0"/>
    <x v="31"/>
    <x v="8829"/>
    <n v="2300"/>
    <n v="9.58"/>
    <n v="829.35"/>
    <n v="15425.91"/>
    <n v="4400.58"/>
    <n v="7453"/>
    <n v="31.05"/>
    <n v="220.03"/>
    <n v="53067.94"/>
    <m/>
    <m/>
    <m/>
    <m/>
    <m/>
    <m/>
    <m/>
    <m/>
    <m/>
    <m/>
    <n v="15600"/>
    <n v="867"/>
    <n v="3.61"/>
    <n v="780"/>
  </r>
  <r>
    <x v="48"/>
    <x v="48"/>
    <x v="3"/>
    <x v="5"/>
    <x v="3"/>
    <x v="8830"/>
    <n v="59102"/>
    <n v="68.41"/>
    <n v="9761.56"/>
    <n v="653633.76"/>
    <n v="38034.92"/>
    <n v="47015"/>
    <n v="54.42"/>
    <n v="528.26"/>
    <n v="458674.48"/>
    <m/>
    <m/>
    <m/>
    <m/>
    <m/>
    <m/>
    <m/>
    <m/>
    <m/>
    <m/>
    <n v="1298.72"/>
    <n v="21168"/>
    <n v="24.5"/>
    <n v="18.04"/>
  </r>
  <r>
    <x v="100"/>
    <x v="100"/>
    <x v="6"/>
    <x v="3"/>
    <x v="32"/>
    <x v="8597"/>
    <n v="208"/>
    <n v="1.93"/>
    <n v="20.440000000000001"/>
    <n v="171.12"/>
    <n v="0"/>
    <m/>
    <m/>
    <m/>
    <m/>
    <m/>
    <m/>
    <m/>
    <m/>
    <m/>
    <m/>
    <m/>
    <m/>
    <m/>
    <m/>
    <n v="28464"/>
    <n v="7081"/>
    <n v="65.56"/>
    <n v="3162.67"/>
  </r>
  <r>
    <x v="144"/>
    <x v="144"/>
    <x v="5"/>
    <x v="7"/>
    <x v="37"/>
    <x v="8831"/>
    <n v="3881"/>
    <n v="10.11"/>
    <n v="4654.5600000000004"/>
    <n v="138519.78"/>
    <n v="0"/>
    <m/>
    <m/>
    <m/>
    <m/>
    <m/>
    <m/>
    <m/>
    <m/>
    <m/>
    <m/>
    <m/>
    <m/>
    <m/>
    <m/>
    <n v="0"/>
    <m/>
    <m/>
    <n v="0"/>
  </r>
  <r>
    <x v="187"/>
    <x v="187"/>
    <x v="15"/>
    <x v="7"/>
    <x v="4"/>
    <x v="8832"/>
    <n v="2185"/>
    <n v="26.01"/>
    <n v="1917.43"/>
    <n v="12482.46"/>
    <n v="2238"/>
    <n v="3088"/>
    <n v="36.76"/>
    <n v="319.70999999999998"/>
    <n v="26988.71"/>
    <m/>
    <m/>
    <m/>
    <m/>
    <m/>
    <m/>
    <m/>
    <m/>
    <m/>
    <m/>
    <n v="21.71"/>
    <n v="1616"/>
    <n v="19.239999999999998"/>
    <n v="3.1"/>
  </r>
  <r>
    <x v="23"/>
    <x v="23"/>
    <x v="0"/>
    <x v="37"/>
    <x v="9"/>
    <x v="8833"/>
    <n v="27110"/>
    <n v="56.48"/>
    <n v="3875.48"/>
    <n v="144167.67000000001"/>
    <n v="26574.2"/>
    <n v="41676"/>
    <n v="86.83"/>
    <n v="664.35"/>
    <n v="320466.25"/>
    <m/>
    <m/>
    <m/>
    <m/>
    <m/>
    <m/>
    <m/>
    <m/>
    <m/>
    <m/>
    <n v="2394"/>
    <n v="21869"/>
    <n v="45.56"/>
    <n v="59.85"/>
  </r>
  <r>
    <x v="52"/>
    <x v="52"/>
    <x v="13"/>
    <x v="8"/>
    <x v="6"/>
    <x v="8834"/>
    <n v="6179"/>
    <n v="64.36"/>
    <n v="3367.5"/>
    <n v="25054.2"/>
    <n v="2044.62"/>
    <n v="3109"/>
    <n v="32.39"/>
    <n v="255.58"/>
    <n v="24656.65"/>
    <m/>
    <m/>
    <m/>
    <m/>
    <m/>
    <m/>
    <m/>
    <m/>
    <m/>
    <m/>
    <n v="369"/>
    <n v="3236"/>
    <n v="33.71"/>
    <n v="46.13"/>
  </r>
  <r>
    <x v="64"/>
    <x v="64"/>
    <x v="14"/>
    <x v="1"/>
    <x v="11"/>
    <x v="7014"/>
    <n v="507"/>
    <n v="4.2300000000000004"/>
    <n v="162.6"/>
    <n v="1512.18"/>
    <n v="0"/>
    <m/>
    <m/>
    <m/>
    <m/>
    <m/>
    <m/>
    <m/>
    <m/>
    <m/>
    <m/>
    <m/>
    <m/>
    <m/>
    <m/>
    <n v="73500"/>
    <n v="8085"/>
    <n v="67.38"/>
    <n v="7350"/>
  </r>
  <r>
    <x v="31"/>
    <x v="31"/>
    <x v="9"/>
    <x v="4"/>
    <x v="46"/>
    <x v="0"/>
    <n v="0"/>
    <n v="0"/>
    <n v="0"/>
    <n v="0"/>
    <n v="0"/>
    <n v="0"/>
    <n v="0"/>
    <n v="0"/>
    <n v="0"/>
    <m/>
    <m/>
    <m/>
    <m/>
    <m/>
    <m/>
    <m/>
    <m/>
    <m/>
    <m/>
    <n v="1829"/>
    <n v="17311"/>
    <n v="55.48"/>
    <n v="70.349999999999994"/>
  </r>
  <r>
    <x v="81"/>
    <x v="81"/>
    <x v="9"/>
    <x v="4"/>
    <x v="81"/>
    <x v="8835"/>
    <n v="582"/>
    <n v="1.56"/>
    <n v="63.97"/>
    <n v="1844.19"/>
    <n v="57.23"/>
    <n v="177"/>
    <n v="0.48"/>
    <n v="1.85"/>
    <n v="690.11"/>
    <m/>
    <m/>
    <m/>
    <m/>
    <m/>
    <n v="408"/>
    <n v="1196"/>
    <n v="3.22"/>
    <n v="13"/>
    <n v="9132.67"/>
    <n v="3055"/>
    <n v="14259"/>
    <n v="38.33"/>
    <n v="98.55"/>
  </r>
  <r>
    <x v="31"/>
    <x v="31"/>
    <x v="0"/>
    <x v="12"/>
    <x v="28"/>
    <x v="8836"/>
    <n v="1054"/>
    <n v="7.32"/>
    <n v="474.75"/>
    <n v="5298.21"/>
    <n v="7743.94"/>
    <n v="11112"/>
    <n v="77.17"/>
    <n v="645.33000000000004"/>
    <n v="93386.47"/>
    <m/>
    <m/>
    <m/>
    <m/>
    <m/>
    <m/>
    <m/>
    <m/>
    <m/>
    <m/>
    <n v="606"/>
    <n v="7395"/>
    <n v="51.35"/>
    <n v="50.5"/>
  </r>
  <r>
    <x v="73"/>
    <x v="73"/>
    <x v="11"/>
    <x v="21"/>
    <x v="9"/>
    <x v="8837"/>
    <n v="31861"/>
    <n v="66.38"/>
    <n v="6454.4"/>
    <n v="240103.67999999999"/>
    <n v="0"/>
    <m/>
    <m/>
    <m/>
    <m/>
    <m/>
    <m/>
    <m/>
    <m/>
    <m/>
    <m/>
    <m/>
    <m/>
    <m/>
    <m/>
    <n v="1505"/>
    <n v="12025"/>
    <n v="25.05"/>
    <n v="37.630000000000003"/>
  </r>
  <r>
    <x v="70"/>
    <x v="70"/>
    <x v="2"/>
    <x v="0"/>
    <x v="1"/>
    <x v="8838"/>
    <n v="1763"/>
    <n v="24.49"/>
    <n v="1584"/>
    <n v="8838.7199999999993"/>
    <n v="0"/>
    <m/>
    <m/>
    <m/>
    <m/>
    <m/>
    <m/>
    <m/>
    <m/>
    <m/>
    <m/>
    <m/>
    <m/>
    <m/>
    <m/>
    <n v="0"/>
    <m/>
    <m/>
    <n v="0"/>
  </r>
  <r>
    <x v="82"/>
    <x v="82"/>
    <x v="4"/>
    <x v="2"/>
    <x v="9"/>
    <x v="8839"/>
    <n v="18940"/>
    <n v="39.46"/>
    <n v="2455"/>
    <n v="91326"/>
    <n v="15493.68"/>
    <n v="10541"/>
    <n v="21.96"/>
    <n v="387.34"/>
    <n v="186842.9"/>
    <m/>
    <m/>
    <m/>
    <m/>
    <m/>
    <m/>
    <m/>
    <m/>
    <m/>
    <m/>
    <n v="435.8"/>
    <n v="3152"/>
    <n v="6.57"/>
    <n v="10.89"/>
  </r>
  <r>
    <x v="20"/>
    <x v="20"/>
    <x v="15"/>
    <x v="2"/>
    <x v="26"/>
    <x v="8840"/>
    <n v="93010"/>
    <n v="113.98"/>
    <n v="11208.63"/>
    <n v="708833.91"/>
    <n v="0"/>
    <m/>
    <m/>
    <m/>
    <m/>
    <m/>
    <m/>
    <m/>
    <m/>
    <m/>
    <m/>
    <m/>
    <m/>
    <m/>
    <m/>
    <n v="250740"/>
    <n v="17276"/>
    <n v="21.17"/>
    <n v="3687.35"/>
  </r>
  <r>
    <x v="52"/>
    <x v="52"/>
    <x v="13"/>
    <x v="4"/>
    <x v="33"/>
    <x v="8841"/>
    <n v="83806"/>
    <n v="69.84"/>
    <n v="4811.6000000000004"/>
    <n v="447478.8"/>
    <n v="69164.89"/>
    <n v="70186"/>
    <n v="58.49"/>
    <n v="691.65"/>
    <n v="834080.14"/>
    <m/>
    <m/>
    <m/>
    <m/>
    <m/>
    <m/>
    <m/>
    <m/>
    <m/>
    <m/>
    <n v="2800"/>
    <n v="23548"/>
    <n v="19.62"/>
    <n v="28"/>
  </r>
  <r>
    <x v="91"/>
    <x v="91"/>
    <x v="2"/>
    <x v="2"/>
    <x v="106"/>
    <x v="8842"/>
    <n v="106330"/>
    <n v="78.41"/>
    <n v="10001.42"/>
    <n v="1051048.8"/>
    <n v="0"/>
    <m/>
    <m/>
    <m/>
    <m/>
    <m/>
    <m/>
    <m/>
    <m/>
    <m/>
    <m/>
    <m/>
    <m/>
    <m/>
    <m/>
    <n v="305700"/>
    <n v="9505"/>
    <n v="7.01"/>
    <n v="2705.31"/>
  </r>
  <r>
    <x v="85"/>
    <x v="85"/>
    <x v="4"/>
    <x v="0"/>
    <x v="5"/>
    <x v="8843"/>
    <n v="85298"/>
    <n v="88.85"/>
    <n v="6403.5"/>
    <n v="476420.4"/>
    <n v="288.07"/>
    <n v="461"/>
    <n v="0.48"/>
    <n v="3.6"/>
    <n v="3473.92"/>
    <m/>
    <m/>
    <m/>
    <m/>
    <m/>
    <m/>
    <m/>
    <m/>
    <m/>
    <m/>
    <n v="2298"/>
    <n v="48098"/>
    <n v="50.1"/>
    <n v="28.73"/>
  </r>
  <r>
    <x v="112"/>
    <x v="112"/>
    <x v="0"/>
    <x v="2"/>
    <x v="38"/>
    <x v="8844"/>
    <n v="75709"/>
    <n v="112.66"/>
    <n v="8831.43"/>
    <n v="459940.8"/>
    <n v="0"/>
    <m/>
    <m/>
    <m/>
    <m/>
    <n v="22"/>
    <n v="128"/>
    <n v="0.19"/>
    <n v="0"/>
    <n v="278.72000000000003"/>
    <m/>
    <m/>
    <m/>
    <m/>
    <m/>
    <n v="1552.57"/>
    <n v="5225"/>
    <n v="7.78"/>
    <n v="27.72"/>
  </r>
  <r>
    <x v="44"/>
    <x v="44"/>
    <x v="3"/>
    <x v="5"/>
    <x v="111"/>
    <x v="8845"/>
    <n v="10129"/>
    <n v="17.23"/>
    <n v="1759.47"/>
    <n v="80179.02"/>
    <n v="13591.66"/>
    <n v="21559"/>
    <n v="36.659999999999997"/>
    <n v="277.38"/>
    <n v="163905.89000000001"/>
    <m/>
    <m/>
    <m/>
    <m/>
    <m/>
    <m/>
    <m/>
    <m/>
    <m/>
    <m/>
    <n v="2000"/>
    <n v="14420"/>
    <n v="24.52"/>
    <n v="40.82"/>
  </r>
  <r>
    <x v="73"/>
    <x v="73"/>
    <x v="8"/>
    <x v="4"/>
    <x v="85"/>
    <x v="8846"/>
    <n v="273171"/>
    <n v="100.73"/>
    <n v="9197.89"/>
    <n v="1933213.32"/>
    <n v="199765.28"/>
    <n v="253949"/>
    <n v="93.64"/>
    <n v="883.92"/>
    <n v="2409029.4"/>
    <m/>
    <m/>
    <m/>
    <m/>
    <m/>
    <m/>
    <m/>
    <m/>
    <m/>
    <m/>
    <n v="42692"/>
    <n v="415240"/>
    <n v="153.11000000000001"/>
    <n v="188.9"/>
  </r>
  <r>
    <x v="148"/>
    <x v="148"/>
    <x v="13"/>
    <x v="2"/>
    <x v="2"/>
    <x v="8847"/>
    <n v="83585"/>
    <n v="108.83"/>
    <n v="8890"/>
    <n v="529132.80000000005"/>
    <n v="0"/>
    <m/>
    <m/>
    <m/>
    <m/>
    <m/>
    <m/>
    <m/>
    <m/>
    <m/>
    <m/>
    <m/>
    <m/>
    <m/>
    <m/>
    <n v="2260.54"/>
    <n v="66884"/>
    <n v="87.09"/>
    <n v="35.32"/>
  </r>
  <r>
    <x v="109"/>
    <x v="109"/>
    <x v="1"/>
    <x v="18"/>
    <x v="98"/>
    <x v="8848"/>
    <n v="826"/>
    <n v="3.82"/>
    <n v="385.11"/>
    <n v="6446.76"/>
    <n v="0"/>
    <n v="0"/>
    <n v="0"/>
    <m/>
    <m/>
    <n v="0"/>
    <n v="0"/>
    <n v="0"/>
    <n v="0"/>
    <n v="0"/>
    <n v="0"/>
    <n v="0"/>
    <n v="0"/>
    <n v="0"/>
    <n v="0"/>
    <n v="354.25"/>
    <n v="659"/>
    <n v="3.05"/>
    <n v="19.68"/>
  </r>
  <r>
    <x v="209"/>
    <x v="209"/>
    <x v="1"/>
    <x v="2"/>
    <x v="90"/>
    <x v="7168"/>
    <n v="19706"/>
    <n v="48.3"/>
    <n v="4129.41"/>
    <n v="130572"/>
    <n v="0"/>
    <m/>
    <m/>
    <m/>
    <m/>
    <m/>
    <m/>
    <m/>
    <m/>
    <m/>
    <m/>
    <m/>
    <m/>
    <m/>
    <m/>
    <n v="101801"/>
    <n v="2240"/>
    <n v="5.49"/>
    <n v="2994.15"/>
  </r>
  <r>
    <x v="41"/>
    <x v="41"/>
    <x v="15"/>
    <x v="5"/>
    <x v="29"/>
    <x v="8849"/>
    <n v="67882"/>
    <n v="108.79"/>
    <n v="8756.7099999999991"/>
    <n v="423474.57"/>
    <n v="0"/>
    <m/>
    <m/>
    <m/>
    <m/>
    <m/>
    <m/>
    <m/>
    <m/>
    <m/>
    <m/>
    <m/>
    <m/>
    <m/>
    <m/>
    <n v="1.62"/>
    <n v="12033"/>
    <n v="19.28"/>
    <n v="0.03"/>
  </r>
  <r>
    <x v="117"/>
    <x v="117"/>
    <x v="13"/>
    <x v="1"/>
    <x v="71"/>
    <x v="4"/>
    <m/>
    <m/>
    <m/>
    <m/>
    <n v="0"/>
    <m/>
    <m/>
    <m/>
    <m/>
    <m/>
    <m/>
    <m/>
    <m/>
    <m/>
    <m/>
    <m/>
    <m/>
    <m/>
    <m/>
    <n v="136.35"/>
    <n v="568"/>
    <n v="9.4700000000000006"/>
    <n v="27.27"/>
  </r>
  <r>
    <x v="85"/>
    <x v="85"/>
    <x v="14"/>
    <x v="21"/>
    <x v="3"/>
    <x v="8850"/>
    <n v="56266"/>
    <n v="65.12"/>
    <n v="3380.69"/>
    <n v="226371.3"/>
    <n v="36100.870000000003"/>
    <n v="32103"/>
    <n v="37.159999999999997"/>
    <n v="501.4"/>
    <n v="435351.26"/>
    <m/>
    <m/>
    <m/>
    <m/>
    <m/>
    <m/>
    <m/>
    <m/>
    <m/>
    <m/>
    <n v="1957"/>
    <n v="39919"/>
    <n v="46.2"/>
    <n v="27.18"/>
  </r>
  <r>
    <x v="21"/>
    <x v="21"/>
    <x v="13"/>
    <x v="4"/>
    <x v="36"/>
    <x v="8851"/>
    <n v="3606"/>
    <n v="4.8499999999999996"/>
    <n v="391.9"/>
    <n v="22597.14"/>
    <n v="874"/>
    <n v="1820"/>
    <n v="2.4500000000000002"/>
    <n v="14.1"/>
    <n v="10539.83"/>
    <m/>
    <m/>
    <m/>
    <m/>
    <m/>
    <m/>
    <m/>
    <m/>
    <m/>
    <m/>
    <n v="5083.28"/>
    <n v="36064"/>
    <n v="48.47"/>
    <n v="81.99"/>
  </r>
  <r>
    <x v="66"/>
    <x v="66"/>
    <x v="15"/>
    <x v="2"/>
    <x v="20"/>
    <x v="0"/>
    <n v="0"/>
    <n v="0"/>
    <n v="0"/>
    <n v="0"/>
    <n v="0"/>
    <n v="0"/>
    <n v="0"/>
    <m/>
    <m/>
    <m/>
    <m/>
    <m/>
    <m/>
    <m/>
    <m/>
    <m/>
    <m/>
    <m/>
    <m/>
    <n v="0"/>
    <n v="0"/>
    <n v="0"/>
    <n v="0"/>
  </r>
  <r>
    <x v="81"/>
    <x v="81"/>
    <x v="12"/>
    <x v="0"/>
    <x v="42"/>
    <x v="8852"/>
    <n v="18084"/>
    <n v="50.23"/>
    <n v="3521"/>
    <n v="98235.9"/>
    <n v="8805.0400000000009"/>
    <n v="11635"/>
    <n v="32.32"/>
    <n v="293.5"/>
    <n v="106182.66"/>
    <m/>
    <m/>
    <m/>
    <m/>
    <m/>
    <m/>
    <m/>
    <m/>
    <m/>
    <m/>
    <n v="64"/>
    <n v="3877"/>
    <n v="10.77"/>
    <n v="2.13"/>
  </r>
  <r>
    <x v="69"/>
    <x v="69"/>
    <x v="14"/>
    <x v="2"/>
    <x v="9"/>
    <x v="8853"/>
    <n v="17951"/>
    <n v="37.4"/>
    <n v="3062"/>
    <n v="113906.4"/>
    <n v="0"/>
    <m/>
    <m/>
    <m/>
    <m/>
    <m/>
    <m/>
    <m/>
    <m/>
    <m/>
    <n v="19400"/>
    <n v="61886"/>
    <n v="128.93"/>
    <n v="485"/>
    <n v="434249.6"/>
    <n v="79640"/>
    <n v="8102"/>
    <n v="16.88"/>
    <n v="1991"/>
  </r>
  <r>
    <x v="55"/>
    <x v="55"/>
    <x v="5"/>
    <x v="2"/>
    <x v="5"/>
    <x v="8854"/>
    <n v="95586"/>
    <n v="99.57"/>
    <n v="8718"/>
    <n v="648619.19999999995"/>
    <n v="0"/>
    <m/>
    <m/>
    <m/>
    <m/>
    <m/>
    <m/>
    <m/>
    <m/>
    <m/>
    <m/>
    <m/>
    <m/>
    <m/>
    <m/>
    <n v="1857"/>
    <n v="34716"/>
    <n v="36.159999999999997"/>
    <n v="23.21"/>
  </r>
  <r>
    <x v="57"/>
    <x v="57"/>
    <x v="9"/>
    <x v="6"/>
    <x v="16"/>
    <x v="8855"/>
    <n v="25"/>
    <n v="0.52"/>
    <n v="33.25"/>
    <n v="123.69"/>
    <n v="15.52"/>
    <n v="48"/>
    <n v="1"/>
    <m/>
    <m/>
    <m/>
    <m/>
    <m/>
    <m/>
    <m/>
    <m/>
    <m/>
    <m/>
    <m/>
    <m/>
    <n v="26000"/>
    <n v="3199"/>
    <n v="66.650000000000006"/>
    <n v="6500"/>
  </r>
  <r>
    <x v="116"/>
    <x v="116"/>
    <x v="0"/>
    <x v="5"/>
    <x v="17"/>
    <x v="8856"/>
    <n v="27883"/>
    <n v="46.47"/>
    <n v="5268.34"/>
    <n v="244977.81"/>
    <n v="16319.11"/>
    <n v="23355"/>
    <n v="38.93"/>
    <m/>
    <m/>
    <m/>
    <m/>
    <m/>
    <m/>
    <m/>
    <m/>
    <m/>
    <m/>
    <m/>
    <m/>
    <n v="20600"/>
    <n v="12668"/>
    <n v="21.11"/>
    <n v="412"/>
  </r>
  <r>
    <x v="36"/>
    <x v="36"/>
    <x v="4"/>
    <x v="5"/>
    <x v="42"/>
    <x v="8857"/>
    <n v="13150"/>
    <n v="36.53"/>
    <n v="2570.67"/>
    <n v="71721.600000000006"/>
    <n v="9196.9"/>
    <n v="12524"/>
    <n v="34.79"/>
    <n v="306.56"/>
    <n v="110908.13"/>
    <m/>
    <m/>
    <m/>
    <m/>
    <m/>
    <m/>
    <m/>
    <m/>
    <m/>
    <m/>
    <n v="52780"/>
    <n v="4121"/>
    <n v="11.45"/>
    <n v="1759.33"/>
  </r>
  <r>
    <x v="53"/>
    <x v="53"/>
    <x v="7"/>
    <x v="2"/>
    <x v="9"/>
    <x v="3304"/>
    <n v="13677"/>
    <n v="28.49"/>
    <n v="2817"/>
    <n v="104792.4"/>
    <n v="0"/>
    <m/>
    <m/>
    <m/>
    <m/>
    <m/>
    <m/>
    <m/>
    <m/>
    <m/>
    <m/>
    <m/>
    <m/>
    <m/>
    <m/>
    <n v="244"/>
    <n v="5100"/>
    <n v="10.63"/>
    <n v="6.1"/>
  </r>
  <r>
    <x v="13"/>
    <x v="13"/>
    <x v="6"/>
    <x v="2"/>
    <x v="15"/>
    <x v="8858"/>
    <n v="9884"/>
    <n v="22.88"/>
    <n v="3114.64"/>
    <n v="104278.11"/>
    <n v="10247"/>
    <n v="19004"/>
    <n v="43.99"/>
    <n v="284.64"/>
    <n v="123571.65"/>
    <m/>
    <m/>
    <m/>
    <m/>
    <m/>
    <m/>
    <m/>
    <m/>
    <m/>
    <m/>
    <n v="1189.76"/>
    <n v="3499"/>
    <n v="8.1"/>
    <n v="33.049999999999997"/>
  </r>
  <r>
    <x v="84"/>
    <x v="84"/>
    <x v="14"/>
    <x v="2"/>
    <x v="9"/>
    <x v="8859"/>
    <n v="33481"/>
    <n v="69.75"/>
    <n v="3945.1"/>
    <n v="146757.72"/>
    <n v="27856.45"/>
    <n v="34438"/>
    <n v="71.75"/>
    <m/>
    <m/>
    <m/>
    <m/>
    <m/>
    <m/>
    <m/>
    <m/>
    <m/>
    <m/>
    <m/>
    <m/>
    <n v="50000"/>
    <n v="2824"/>
    <n v="5.88"/>
    <n v="1250"/>
  </r>
  <r>
    <x v="75"/>
    <x v="75"/>
    <x v="0"/>
    <x v="1"/>
    <x v="28"/>
    <x v="7209"/>
    <n v="660"/>
    <n v="4.58"/>
    <n v="333.17"/>
    <n v="3718.14"/>
    <n v="3426.77"/>
    <n v="5125"/>
    <n v="35.590000000000003"/>
    <n v="285.56"/>
    <n v="41324.449999999997"/>
    <m/>
    <m/>
    <m/>
    <m/>
    <m/>
    <m/>
    <m/>
    <m/>
    <m/>
    <m/>
    <n v="68000"/>
    <n v="2442"/>
    <n v="16.96"/>
    <n v="5666.67"/>
  </r>
  <r>
    <x v="120"/>
    <x v="120"/>
    <x v="3"/>
    <x v="7"/>
    <x v="37"/>
    <x v="8860"/>
    <n v="26484"/>
    <n v="68.97"/>
    <n v="5962.5"/>
    <n v="177444"/>
    <n v="0"/>
    <m/>
    <m/>
    <m/>
    <m/>
    <n v="6880"/>
    <n v="10212"/>
    <n v="26.59"/>
    <n v="215"/>
    <n v="87162.72"/>
    <m/>
    <m/>
    <m/>
    <m/>
    <m/>
    <n v="580.17999999999995"/>
    <n v="3863"/>
    <n v="10.06"/>
    <n v="18.13"/>
  </r>
  <r>
    <x v="107"/>
    <x v="107"/>
    <x v="2"/>
    <x v="2"/>
    <x v="21"/>
    <x v="8861"/>
    <n v="14902"/>
    <n v="51.74"/>
    <n v="3780"/>
    <n v="84369.600000000006"/>
    <n v="5103.93"/>
    <n v="9171"/>
    <n v="31.84"/>
    <n v="212.66"/>
    <n v="61549.78"/>
    <m/>
    <m/>
    <m/>
    <m/>
    <m/>
    <m/>
    <m/>
    <m/>
    <m/>
    <m/>
    <n v="2285.94"/>
    <n v="3038"/>
    <n v="10.55"/>
    <n v="95.25"/>
  </r>
  <r>
    <x v="14"/>
    <x v="14"/>
    <x v="3"/>
    <x v="5"/>
    <x v="33"/>
    <x v="8862"/>
    <n v="170840"/>
    <n v="142.37"/>
    <n v="10579.88"/>
    <n v="983928.84"/>
    <n v="9917.56"/>
    <n v="15646"/>
    <n v="13.04"/>
    <n v="99.18"/>
    <n v="119598.78"/>
    <m/>
    <m/>
    <m/>
    <m/>
    <m/>
    <m/>
    <m/>
    <m/>
    <m/>
    <m/>
    <n v="0"/>
    <n v="48500"/>
    <n v="40.42"/>
    <n v="0"/>
  </r>
  <r>
    <x v="90"/>
    <x v="90"/>
    <x v="8"/>
    <x v="2"/>
    <x v="2"/>
    <x v="3778"/>
    <n v="86588"/>
    <n v="112.74"/>
    <n v="9281.25"/>
    <n v="552420"/>
    <n v="1482.06"/>
    <n v="2464"/>
    <n v="3.21"/>
    <n v="23.16"/>
    <n v="17872.560000000001"/>
    <m/>
    <m/>
    <m/>
    <m/>
    <m/>
    <m/>
    <m/>
    <m/>
    <m/>
    <m/>
    <n v="3214.89"/>
    <n v="20013"/>
    <n v="26.06"/>
    <n v="50.23"/>
  </r>
  <r>
    <x v="114"/>
    <x v="114"/>
    <x v="13"/>
    <x v="23"/>
    <x v="36"/>
    <x v="8863"/>
    <n v="24362"/>
    <n v="32.74"/>
    <n v="1900.97"/>
    <n v="109609.8"/>
    <n v="11981.03"/>
    <n v="15610"/>
    <n v="20.98"/>
    <n v="193.24"/>
    <n v="144482.88"/>
    <m/>
    <m/>
    <m/>
    <m/>
    <m/>
    <m/>
    <m/>
    <m/>
    <m/>
    <m/>
    <n v="681.77"/>
    <n v="2007"/>
    <n v="2.7"/>
    <n v="11"/>
  </r>
  <r>
    <x v="63"/>
    <x v="63"/>
    <x v="9"/>
    <x v="17"/>
    <x v="55"/>
    <x v="8864"/>
    <n v="165211"/>
    <n v="143.41"/>
    <n v="8295.65"/>
    <n v="740635.26"/>
    <n v="162684.51999999999"/>
    <n v="148362"/>
    <n v="128.79"/>
    <n v="1694.63"/>
    <n v="1961861.44"/>
    <m/>
    <m/>
    <m/>
    <m/>
    <m/>
    <m/>
    <m/>
    <m/>
    <m/>
    <m/>
    <n v="1213205"/>
    <n v="132933"/>
    <n v="115.39"/>
    <n v="12637.55"/>
  </r>
  <r>
    <x v="77"/>
    <x v="77"/>
    <x v="12"/>
    <x v="6"/>
    <x v="71"/>
    <x v="4"/>
    <m/>
    <m/>
    <m/>
    <m/>
    <n v="0"/>
    <m/>
    <m/>
    <m/>
    <m/>
    <m/>
    <m/>
    <m/>
    <m/>
    <m/>
    <m/>
    <m/>
    <m/>
    <m/>
    <m/>
    <n v="169.96"/>
    <n v="2576"/>
    <n v="42.93"/>
    <n v="33.99"/>
  </r>
  <r>
    <x v="121"/>
    <x v="121"/>
    <x v="12"/>
    <x v="2"/>
    <x v="3"/>
    <x v="8865"/>
    <n v="90010"/>
    <n v="104.18"/>
    <n v="9421.11"/>
    <n v="630837.6"/>
    <n v="0"/>
    <m/>
    <m/>
    <m/>
    <m/>
    <m/>
    <m/>
    <m/>
    <m/>
    <m/>
    <m/>
    <m/>
    <m/>
    <m/>
    <m/>
    <n v="371515.9"/>
    <n v="44379"/>
    <n v="51.36"/>
    <n v="5159.9399999999996"/>
  </r>
  <r>
    <x v="25"/>
    <x v="25"/>
    <x v="13"/>
    <x v="5"/>
    <x v="29"/>
    <x v="8866"/>
    <n v="57168"/>
    <n v="91.62"/>
    <n v="9290.77"/>
    <n v="449301.6"/>
    <n v="0"/>
    <m/>
    <m/>
    <m/>
    <m/>
    <m/>
    <m/>
    <m/>
    <m/>
    <m/>
    <m/>
    <m/>
    <m/>
    <m/>
    <m/>
    <n v="1700"/>
    <n v="11278"/>
    <n v="18.07"/>
    <n v="32.69"/>
  </r>
  <r>
    <x v="91"/>
    <x v="91"/>
    <x v="14"/>
    <x v="3"/>
    <x v="7"/>
    <x v="8867"/>
    <n v="1449"/>
    <n v="60.38"/>
    <n v="4741"/>
    <n v="8818.26"/>
    <n v="2304.56"/>
    <n v="3597"/>
    <n v="149.88"/>
    <n v="1152.28"/>
    <n v="27791.360000000001"/>
    <m/>
    <m/>
    <m/>
    <m/>
    <m/>
    <m/>
    <m/>
    <m/>
    <m/>
    <m/>
    <n v="307"/>
    <n v="88"/>
    <n v="3.67"/>
    <n v="153.5"/>
  </r>
  <r>
    <x v="49"/>
    <x v="49"/>
    <x v="4"/>
    <x v="5"/>
    <x v="57"/>
    <x v="8868"/>
    <n v="13606"/>
    <n v="27"/>
    <n v="2906.67"/>
    <n v="113534.39999999999"/>
    <n v="7803.1"/>
    <n v="8908"/>
    <n v="17.670000000000002"/>
    <n v="185.79"/>
    <n v="94099.97"/>
    <m/>
    <m/>
    <m/>
    <m/>
    <m/>
    <m/>
    <m/>
    <m/>
    <m/>
    <m/>
    <n v="80724"/>
    <n v="12534"/>
    <n v="24.87"/>
    <n v="1922"/>
  </r>
  <r>
    <x v="41"/>
    <x v="41"/>
    <x v="12"/>
    <x v="1"/>
    <x v="16"/>
    <x v="611"/>
    <n v="84"/>
    <n v="1.75"/>
    <n v="14.25"/>
    <n v="53.01"/>
    <n v="0"/>
    <m/>
    <m/>
    <m/>
    <m/>
    <m/>
    <m/>
    <m/>
    <m/>
    <m/>
    <m/>
    <m/>
    <m/>
    <m/>
    <m/>
    <n v="46.2"/>
    <n v="2175"/>
    <n v="45.31"/>
    <n v="11.55"/>
  </r>
  <r>
    <x v="135"/>
    <x v="135"/>
    <x v="15"/>
    <x v="2"/>
    <x v="33"/>
    <x v="8869"/>
    <n v="125041"/>
    <n v="104.2"/>
    <n v="10130.9"/>
    <n v="942173.7"/>
    <n v="12610.09"/>
    <n v="16100"/>
    <n v="13.42"/>
    <n v="126.1"/>
    <n v="152068.82999999999"/>
    <m/>
    <m/>
    <m/>
    <m/>
    <m/>
    <m/>
    <m/>
    <m/>
    <m/>
    <m/>
    <n v="339224"/>
    <n v="17270"/>
    <n v="14.39"/>
    <n v="3392.24"/>
  </r>
  <r>
    <x v="198"/>
    <x v="198"/>
    <x v="5"/>
    <x v="2"/>
    <x v="33"/>
    <x v="8870"/>
    <n v="124524"/>
    <n v="103.77"/>
    <n v="9147.98"/>
    <n v="850762.14"/>
    <n v="0"/>
    <m/>
    <m/>
    <m/>
    <m/>
    <m/>
    <m/>
    <m/>
    <m/>
    <m/>
    <m/>
    <m/>
    <m/>
    <m/>
    <m/>
    <n v="0"/>
    <n v="53526"/>
    <n v="44.61"/>
    <n v="0"/>
  </r>
  <r>
    <x v="173"/>
    <x v="173"/>
    <x v="2"/>
    <x v="3"/>
    <x v="28"/>
    <x v="8871"/>
    <n v="1351"/>
    <n v="9.3800000000000008"/>
    <n v="607.33000000000004"/>
    <n v="6777.84"/>
    <n v="353.06"/>
    <n v="758"/>
    <n v="5.26"/>
    <n v="29.42"/>
    <n v="4257.6000000000004"/>
    <n v="438"/>
    <n v="1188"/>
    <n v="8.25"/>
    <n v="36"/>
    <n v="5549.02"/>
    <m/>
    <m/>
    <m/>
    <m/>
    <m/>
    <n v="296201.96999999997"/>
    <n v="27270"/>
    <n v="189.38"/>
    <n v="24683.5"/>
  </r>
  <r>
    <x v="57"/>
    <x v="57"/>
    <x v="7"/>
    <x v="6"/>
    <x v="16"/>
    <x v="4"/>
    <n v="0"/>
    <n v="0"/>
    <m/>
    <m/>
    <n v="0"/>
    <n v="0"/>
    <n v="0"/>
    <m/>
    <m/>
    <m/>
    <m/>
    <m/>
    <m/>
    <m/>
    <m/>
    <m/>
    <m/>
    <m/>
    <m/>
    <n v="0"/>
    <m/>
    <m/>
    <n v="0"/>
  </r>
  <r>
    <x v="3"/>
    <x v="3"/>
    <x v="15"/>
    <x v="2"/>
    <x v="9"/>
    <x v="8872"/>
    <n v="26223"/>
    <n v="54.63"/>
    <n v="3815.23"/>
    <n v="141926.37"/>
    <n v="29097.96"/>
    <n v="30301"/>
    <n v="63.13"/>
    <n v="727.45"/>
    <n v="350901.07"/>
    <m/>
    <m/>
    <m/>
    <m/>
    <m/>
    <m/>
    <m/>
    <m/>
    <m/>
    <m/>
    <n v="171695"/>
    <n v="9235"/>
    <n v="19.239999999999998"/>
    <n v="4292.38"/>
  </r>
  <r>
    <x v="73"/>
    <x v="73"/>
    <x v="9"/>
    <x v="5"/>
    <x v="26"/>
    <x v="8873"/>
    <n v="35561"/>
    <n v="43.58"/>
    <n v="3826.47"/>
    <n v="241986"/>
    <n v="34623.67"/>
    <n v="49349"/>
    <n v="60.48"/>
    <m/>
    <m/>
    <m/>
    <m/>
    <m/>
    <m/>
    <m/>
    <m/>
    <m/>
    <m/>
    <m/>
    <m/>
    <n v="346870"/>
    <n v="19986"/>
    <n v="24.49"/>
    <n v="5101.03"/>
  </r>
  <r>
    <x v="119"/>
    <x v="119"/>
    <x v="15"/>
    <x v="11"/>
    <x v="17"/>
    <x v="8874"/>
    <n v="10790"/>
    <n v="17.98"/>
    <n v="1310.0999999999999"/>
    <n v="60919.65"/>
    <n v="2421.92"/>
    <n v="3809"/>
    <n v="6.35"/>
    <n v="48.44"/>
    <n v="29206.67"/>
    <m/>
    <m/>
    <m/>
    <m/>
    <m/>
    <m/>
    <m/>
    <m/>
    <m/>
    <m/>
    <n v="223115"/>
    <n v="62091"/>
    <n v="103.49"/>
    <n v="4462.3"/>
  </r>
  <r>
    <x v="52"/>
    <x v="52"/>
    <x v="2"/>
    <x v="6"/>
    <x v="27"/>
    <x v="8875"/>
    <n v="38623"/>
    <n v="84.7"/>
    <n v="4252.37"/>
    <n v="150278.70000000001"/>
    <n v="16713.87"/>
    <n v="35520"/>
    <n v="77.89"/>
    <m/>
    <m/>
    <m/>
    <m/>
    <m/>
    <m/>
    <m/>
    <m/>
    <m/>
    <m/>
    <m/>
    <m/>
    <n v="2123"/>
    <n v="10163"/>
    <n v="22.29"/>
    <n v="55.87"/>
  </r>
  <r>
    <x v="122"/>
    <x v="122"/>
    <x v="9"/>
    <x v="6"/>
    <x v="76"/>
    <x v="8876"/>
    <n v="8493"/>
    <n v="15.73"/>
    <n v="907.58"/>
    <n v="37982.129999999997"/>
    <n v="17870.03"/>
    <n v="31719"/>
    <n v="58.74"/>
    <n v="397.11"/>
    <n v="215500.04"/>
    <m/>
    <m/>
    <m/>
    <m/>
    <m/>
    <m/>
    <m/>
    <m/>
    <m/>
    <m/>
    <n v="4028.02"/>
    <n v="46287"/>
    <n v="85.72"/>
    <n v="89.51"/>
  </r>
  <r>
    <x v="21"/>
    <x v="21"/>
    <x v="2"/>
    <x v="0"/>
    <x v="77"/>
    <x v="8877"/>
    <n v="159626"/>
    <n v="118.77"/>
    <n v="10330"/>
    <n v="1075972.8"/>
    <n v="0"/>
    <m/>
    <m/>
    <m/>
    <m/>
    <m/>
    <m/>
    <m/>
    <m/>
    <m/>
    <m/>
    <m/>
    <m/>
    <m/>
    <m/>
    <n v="4212.95"/>
    <n v="36173"/>
    <n v="26.91"/>
    <n v="37.619999999999997"/>
  </r>
  <r>
    <x v="121"/>
    <x v="121"/>
    <x v="1"/>
    <x v="2"/>
    <x v="3"/>
    <x v="8878"/>
    <n v="85024"/>
    <n v="98.41"/>
    <n v="9710.0300000000007"/>
    <n v="650183.46"/>
    <n v="0"/>
    <m/>
    <m/>
    <m/>
    <m/>
    <m/>
    <m/>
    <m/>
    <m/>
    <m/>
    <m/>
    <m/>
    <m/>
    <m/>
    <m/>
    <n v="0"/>
    <n v="17607"/>
    <n v="20.38"/>
    <n v="0"/>
  </r>
  <r>
    <x v="104"/>
    <x v="104"/>
    <x v="7"/>
    <x v="2"/>
    <x v="54"/>
    <x v="7378"/>
    <n v="3986"/>
    <n v="11.45"/>
    <n v="1186.21"/>
    <n v="31992"/>
    <n v="0"/>
    <m/>
    <m/>
    <m/>
    <m/>
    <m/>
    <m/>
    <m/>
    <m/>
    <m/>
    <n v="2668"/>
    <n v="2208"/>
    <n v="6.34"/>
    <n v="92"/>
    <n v="59720.51"/>
    <n v="85.98"/>
    <n v="3737"/>
    <n v="10.74"/>
    <n v="2.96"/>
  </r>
  <r>
    <x v="2"/>
    <x v="2"/>
    <x v="5"/>
    <x v="1"/>
    <x v="41"/>
    <x v="1303"/>
    <n v="33"/>
    <n v="0.92"/>
    <n v="56.67"/>
    <n v="158.1"/>
    <n v="0"/>
    <m/>
    <m/>
    <m/>
    <m/>
    <m/>
    <m/>
    <m/>
    <m/>
    <m/>
    <m/>
    <m/>
    <m/>
    <m/>
    <m/>
    <n v="175.92"/>
    <n v="612"/>
    <n v="17"/>
    <n v="58.64"/>
  </r>
  <r>
    <x v="25"/>
    <x v="25"/>
    <x v="4"/>
    <x v="7"/>
    <x v="17"/>
    <x v="8879"/>
    <n v="13561"/>
    <n v="22.6"/>
    <n v="2408"/>
    <n v="111972"/>
    <n v="23720.66"/>
    <n v="29374"/>
    <n v="48.96"/>
    <m/>
    <m/>
    <m/>
    <m/>
    <m/>
    <m/>
    <m/>
    <m/>
    <m/>
    <m/>
    <m/>
    <m/>
    <n v="1490"/>
    <n v="10032"/>
    <n v="16.72"/>
    <n v="29.8"/>
  </r>
  <r>
    <x v="17"/>
    <x v="17"/>
    <x v="11"/>
    <x v="4"/>
    <x v="114"/>
    <x v="8880"/>
    <n v="21443"/>
    <n v="4.47"/>
    <n v="451.76"/>
    <n v="168054.72"/>
    <n v="18893.57"/>
    <n v="25008"/>
    <n v="5.21"/>
    <n v="47.23"/>
    <n v="227843.23"/>
    <m/>
    <m/>
    <m/>
    <m/>
    <m/>
    <m/>
    <m/>
    <m/>
    <m/>
    <m/>
    <n v="3034030"/>
    <n v="390206"/>
    <n v="81.290000000000006"/>
    <n v="7585.08"/>
  </r>
  <r>
    <x v="55"/>
    <x v="55"/>
    <x v="12"/>
    <x v="2"/>
    <x v="5"/>
    <x v="8881"/>
    <n v="117279"/>
    <n v="122.17"/>
    <n v="10604.83"/>
    <n v="788998.98"/>
    <n v="0"/>
    <m/>
    <m/>
    <m/>
    <m/>
    <m/>
    <m/>
    <m/>
    <m/>
    <m/>
    <m/>
    <m/>
    <m/>
    <m/>
    <m/>
    <n v="20955"/>
    <n v="540785"/>
    <n v="563.32000000000005"/>
    <n v="261.94"/>
  </r>
  <r>
    <x v="140"/>
    <x v="140"/>
    <x v="8"/>
    <x v="7"/>
    <x v="9"/>
    <x v="8882"/>
    <n v="26335"/>
    <n v="54.86"/>
    <n v="3092"/>
    <n v="115022.39999999999"/>
    <n v="22605.24"/>
    <n v="21822"/>
    <n v="45.46"/>
    <n v="565.13"/>
    <n v="272603.34000000003"/>
    <m/>
    <m/>
    <m/>
    <m/>
    <m/>
    <m/>
    <m/>
    <m/>
    <m/>
    <m/>
    <n v="73560"/>
    <n v="4958"/>
    <n v="10.33"/>
    <n v="1839"/>
  </r>
  <r>
    <x v="6"/>
    <x v="6"/>
    <x v="3"/>
    <x v="11"/>
    <x v="20"/>
    <x v="8883"/>
    <n v="13234"/>
    <n v="18.38"/>
    <n v="1114.83"/>
    <n v="62207.7"/>
    <n v="8793.4"/>
    <n v="16215"/>
    <n v="22.52"/>
    <n v="146.56"/>
    <n v="106042.3"/>
    <m/>
    <m/>
    <m/>
    <m/>
    <m/>
    <n v="86170"/>
    <n v="64726"/>
    <n v="89.9"/>
    <n v="1436"/>
    <n v="1928829.28"/>
    <n v="720129"/>
    <n v="80583"/>
    <n v="111.92"/>
    <n v="12002.15"/>
  </r>
  <r>
    <x v="116"/>
    <x v="116"/>
    <x v="15"/>
    <x v="4"/>
    <x v="31"/>
    <x v="4"/>
    <m/>
    <m/>
    <m/>
    <m/>
    <n v="0"/>
    <m/>
    <m/>
    <m/>
    <m/>
    <m/>
    <m/>
    <m/>
    <m/>
    <m/>
    <m/>
    <m/>
    <m/>
    <m/>
    <m/>
    <n v="137800"/>
    <n v="13062"/>
    <n v="54.43"/>
    <n v="6890"/>
  </r>
  <r>
    <x v="122"/>
    <x v="122"/>
    <x v="6"/>
    <x v="2"/>
    <x v="15"/>
    <x v="8884"/>
    <n v="15615"/>
    <n v="36.15"/>
    <n v="2608.64"/>
    <n v="87337.23"/>
    <n v="26798.25"/>
    <n v="36045"/>
    <n v="83.44"/>
    <n v="744.4"/>
    <n v="323168.19"/>
    <m/>
    <m/>
    <m/>
    <m/>
    <m/>
    <m/>
    <m/>
    <m/>
    <m/>
    <m/>
    <n v="1523.92"/>
    <n v="18939"/>
    <n v="43.84"/>
    <n v="42.33"/>
  </r>
  <r>
    <x v="92"/>
    <x v="92"/>
    <x v="9"/>
    <x v="2"/>
    <x v="5"/>
    <x v="8885"/>
    <n v="83729"/>
    <n v="87.22"/>
    <n v="7414.34"/>
    <n v="551626.71"/>
    <n v="0"/>
    <m/>
    <m/>
    <m/>
    <m/>
    <m/>
    <m/>
    <m/>
    <m/>
    <m/>
    <m/>
    <m/>
    <m/>
    <m/>
    <m/>
    <n v="2136.2199999999998"/>
    <n v="7741"/>
    <n v="8.06"/>
    <n v="26.7"/>
  </r>
  <r>
    <x v="38"/>
    <x v="38"/>
    <x v="15"/>
    <x v="2"/>
    <x v="42"/>
    <x v="8886"/>
    <n v="18927"/>
    <n v="52.58"/>
    <n v="2989.97"/>
    <n v="83420.070000000007"/>
    <n v="1149.3699999999999"/>
    <n v="22321"/>
    <n v="62"/>
    <n v="38.31"/>
    <n v="13860.59"/>
    <m/>
    <m/>
    <m/>
    <m/>
    <m/>
    <m/>
    <m/>
    <m/>
    <m/>
    <m/>
    <n v="14100"/>
    <n v="50439"/>
    <n v="140.11000000000001"/>
    <n v="470"/>
  </r>
  <r>
    <x v="91"/>
    <x v="91"/>
    <x v="3"/>
    <x v="3"/>
    <x v="7"/>
    <x v="8887"/>
    <n v="1860"/>
    <n v="77.5"/>
    <n v="7791.5"/>
    <n v="14492.19"/>
    <n v="2409.31"/>
    <n v="3549"/>
    <n v="147.88"/>
    <n v="1204.6600000000001"/>
    <n v="29054.61"/>
    <m/>
    <m/>
    <m/>
    <m/>
    <m/>
    <m/>
    <m/>
    <m/>
    <m/>
    <m/>
    <n v="8900"/>
    <n v="295"/>
    <n v="12.29"/>
    <n v="4450"/>
  </r>
  <r>
    <x v="171"/>
    <x v="171"/>
    <x v="14"/>
    <x v="2"/>
    <x v="9"/>
    <x v="8888"/>
    <n v="66298"/>
    <n v="138.12"/>
    <n v="9852.15"/>
    <n v="366499.98"/>
    <n v="0"/>
    <m/>
    <m/>
    <m/>
    <m/>
    <n v="165"/>
    <n v="394"/>
    <n v="0.82"/>
    <n v="4"/>
    <n v="2090.39"/>
    <m/>
    <m/>
    <m/>
    <m/>
    <m/>
    <n v="841.32"/>
    <n v="3790"/>
    <n v="7.9"/>
    <n v="21.03"/>
  </r>
  <r>
    <x v="35"/>
    <x v="35"/>
    <x v="7"/>
    <x v="2"/>
    <x v="64"/>
    <x v="8889"/>
    <n v="9552"/>
    <n v="10.61"/>
    <n v="1371.73"/>
    <n v="95678.399999999994"/>
    <n v="7242.48"/>
    <n v="7893"/>
    <n v="8.77"/>
    <n v="96.57"/>
    <n v="87339.28"/>
    <m/>
    <m/>
    <m/>
    <m/>
    <m/>
    <m/>
    <m/>
    <m/>
    <m/>
    <m/>
    <n v="0"/>
    <m/>
    <m/>
    <n v="0"/>
  </r>
  <r>
    <x v="195"/>
    <x v="195"/>
    <x v="13"/>
    <x v="1"/>
    <x v="11"/>
    <x v="3865"/>
    <n v="205"/>
    <n v="1.71"/>
    <n v="51.7"/>
    <n v="480.81"/>
    <n v="0"/>
    <m/>
    <m/>
    <m/>
    <m/>
    <m/>
    <m/>
    <m/>
    <m/>
    <m/>
    <m/>
    <m/>
    <m/>
    <m/>
    <m/>
    <n v="204.53"/>
    <n v="1803"/>
    <n v="15.03"/>
    <n v="20.45"/>
  </r>
  <r>
    <x v="128"/>
    <x v="128"/>
    <x v="2"/>
    <x v="1"/>
    <x v="4"/>
    <x v="8890"/>
    <n v="1406"/>
    <n v="16.739999999999998"/>
    <n v="1374.29"/>
    <n v="8946.6"/>
    <n v="0"/>
    <m/>
    <m/>
    <m/>
    <m/>
    <m/>
    <m/>
    <m/>
    <m/>
    <m/>
    <m/>
    <m/>
    <m/>
    <m/>
    <m/>
    <n v="75000"/>
    <n v="5784"/>
    <n v="68.86"/>
    <n v="10714.29"/>
  </r>
  <r>
    <x v="121"/>
    <x v="121"/>
    <x v="12"/>
    <x v="12"/>
    <x v="6"/>
    <x v="4"/>
    <m/>
    <m/>
    <m/>
    <m/>
    <n v="0"/>
    <m/>
    <m/>
    <m/>
    <m/>
    <m/>
    <m/>
    <m/>
    <m/>
    <m/>
    <m/>
    <m/>
    <m/>
    <m/>
    <m/>
    <n v="0"/>
    <m/>
    <m/>
    <n v="0"/>
  </r>
  <r>
    <x v="25"/>
    <x v="25"/>
    <x v="5"/>
    <x v="21"/>
    <x v="54"/>
    <x v="8891"/>
    <n v="17393"/>
    <n v="49.98"/>
    <n v="4789.66"/>
    <n v="129177"/>
    <n v="6157.13"/>
    <n v="7054"/>
    <n v="20.27"/>
    <n v="212.31"/>
    <n v="74250.67"/>
    <m/>
    <m/>
    <m/>
    <m/>
    <m/>
    <m/>
    <m/>
    <m/>
    <m/>
    <m/>
    <n v="1330"/>
    <n v="8266"/>
    <n v="23.75"/>
    <n v="45.86"/>
  </r>
  <r>
    <x v="183"/>
    <x v="183"/>
    <x v="1"/>
    <x v="1"/>
    <x v="1"/>
    <x v="8892"/>
    <n v="12808"/>
    <n v="177.89"/>
    <n v="22520"/>
    <n v="125661.6"/>
    <n v="0"/>
    <m/>
    <m/>
    <m/>
    <m/>
    <m/>
    <m/>
    <m/>
    <m/>
    <m/>
    <m/>
    <m/>
    <m/>
    <m/>
    <m/>
    <n v="41000"/>
    <n v="901"/>
    <n v="12.51"/>
    <n v="6833.33"/>
  </r>
  <r>
    <x v="137"/>
    <x v="137"/>
    <x v="9"/>
    <x v="2"/>
    <x v="2"/>
    <x v="8893"/>
    <n v="104596"/>
    <n v="136.19"/>
    <n v="11122.69"/>
    <n v="662022.36"/>
    <n v="0"/>
    <m/>
    <m/>
    <m/>
    <m/>
    <m/>
    <m/>
    <m/>
    <m/>
    <m/>
    <m/>
    <m/>
    <m/>
    <m/>
    <m/>
    <n v="2575.36"/>
    <n v="10380"/>
    <n v="13.52"/>
    <n v="40.24"/>
  </r>
  <r>
    <x v="85"/>
    <x v="85"/>
    <x v="0"/>
    <x v="14"/>
    <x v="56"/>
    <x v="8894"/>
    <n v="96780"/>
    <n v="67.209999999999994"/>
    <n v="3447"/>
    <n v="384685.2"/>
    <n v="13665.37"/>
    <n v="2154"/>
    <n v="1.5"/>
    <n v="113.88"/>
    <n v="164794.84"/>
    <m/>
    <m/>
    <m/>
    <m/>
    <m/>
    <m/>
    <m/>
    <m/>
    <m/>
    <m/>
    <n v="11.7"/>
    <n v="87347"/>
    <n v="60.66"/>
    <n v="0.1"/>
  </r>
  <r>
    <x v="205"/>
    <x v="205"/>
    <x v="13"/>
    <x v="2"/>
    <x v="9"/>
    <x v="8895"/>
    <n v="16796"/>
    <n v="34.99"/>
    <n v="4638"/>
    <n v="172533.6"/>
    <n v="0"/>
    <m/>
    <m/>
    <m/>
    <m/>
    <m/>
    <m/>
    <m/>
    <m/>
    <m/>
    <m/>
    <m/>
    <m/>
    <m/>
    <m/>
    <n v="0"/>
    <m/>
    <m/>
    <n v="0"/>
  </r>
  <r>
    <x v="156"/>
    <x v="156"/>
    <x v="1"/>
    <x v="4"/>
    <x v="68"/>
    <x v="8896"/>
    <n v="10612"/>
    <n v="55.27"/>
    <n v="4552.38"/>
    <n v="67739.34"/>
    <n v="0"/>
    <m/>
    <m/>
    <m/>
    <m/>
    <m/>
    <m/>
    <m/>
    <m/>
    <m/>
    <n v="388874"/>
    <n v="8939"/>
    <n v="46.56"/>
    <n v="24304"/>
    <n v="8704555.6199999992"/>
    <n v="5637.08"/>
    <n v="9362"/>
    <n v="48.76"/>
    <n v="352.32"/>
  </r>
  <r>
    <x v="44"/>
    <x v="44"/>
    <x v="11"/>
    <x v="2"/>
    <x v="116"/>
    <x v="8897"/>
    <n v="56913"/>
    <n v="34.869999999999997"/>
    <n v="3161.18"/>
    <n v="399825.6"/>
    <n v="67923.38"/>
    <n v="82128"/>
    <n v="50.32"/>
    <m/>
    <m/>
    <m/>
    <m/>
    <m/>
    <m/>
    <m/>
    <m/>
    <m/>
    <m/>
    <m/>
    <m/>
    <n v="5538"/>
    <n v="56514"/>
    <n v="34.630000000000003"/>
    <n v="40.72"/>
  </r>
  <r>
    <x v="18"/>
    <x v="18"/>
    <x v="2"/>
    <x v="2"/>
    <x v="54"/>
    <x v="8898"/>
    <n v="4203"/>
    <n v="12.08"/>
    <n v="615.69000000000005"/>
    <n v="16605.150000000001"/>
    <n v="0"/>
    <m/>
    <m/>
    <m/>
    <m/>
    <m/>
    <m/>
    <m/>
    <m/>
    <m/>
    <n v="18401"/>
    <n v="38384"/>
    <n v="110.3"/>
    <n v="634"/>
    <n v="411887.98"/>
    <n v="104000"/>
    <n v="10141"/>
    <n v="29.14"/>
    <n v="3586.21"/>
  </r>
  <r>
    <x v="134"/>
    <x v="134"/>
    <x v="9"/>
    <x v="7"/>
    <x v="20"/>
    <x v="8899"/>
    <n v="43825"/>
    <n v="60.87"/>
    <n v="4787.33"/>
    <n v="267133.2"/>
    <n v="22883.61"/>
    <n v="35887"/>
    <n v="49.84"/>
    <n v="381.39"/>
    <n v="275960.3"/>
    <m/>
    <m/>
    <m/>
    <m/>
    <m/>
    <m/>
    <m/>
    <m/>
    <m/>
    <m/>
    <n v="1994.08"/>
    <n v="6657"/>
    <n v="9.25"/>
    <n v="33.229999999999997"/>
  </r>
  <r>
    <x v="21"/>
    <x v="21"/>
    <x v="6"/>
    <x v="1"/>
    <x v="1"/>
    <x v="8900"/>
    <n v="103"/>
    <n v="1.43"/>
    <n v="72.83"/>
    <n v="406.41"/>
    <n v="0"/>
    <m/>
    <m/>
    <m/>
    <m/>
    <m/>
    <m/>
    <m/>
    <m/>
    <m/>
    <m/>
    <m/>
    <m/>
    <m/>
    <m/>
    <n v="220.84"/>
    <n v="2650"/>
    <n v="36.81"/>
    <n v="36.81"/>
  </r>
  <r>
    <x v="190"/>
    <x v="190"/>
    <x v="7"/>
    <x v="1"/>
    <x v="28"/>
    <x v="0"/>
    <n v="0"/>
    <n v="0"/>
    <n v="0"/>
    <n v="0"/>
    <n v="0"/>
    <m/>
    <m/>
    <m/>
    <m/>
    <m/>
    <m/>
    <m/>
    <m/>
    <m/>
    <m/>
    <m/>
    <m/>
    <m/>
    <m/>
    <n v="546"/>
    <n v="2151"/>
    <n v="14.94"/>
    <n v="45.5"/>
  </r>
  <r>
    <x v="1"/>
    <x v="1"/>
    <x v="4"/>
    <x v="2"/>
    <x v="30"/>
    <x v="8901"/>
    <n v="45890"/>
    <n v="79.67"/>
    <n v="4716.3100000000004"/>
    <n v="210536.19"/>
    <n v="10338.51"/>
    <n v="17268"/>
    <n v="29.98"/>
    <n v="215.39"/>
    <n v="124675.15"/>
    <m/>
    <m/>
    <m/>
    <m/>
    <m/>
    <m/>
    <m/>
    <m/>
    <m/>
    <m/>
    <n v="92900"/>
    <n v="4696"/>
    <n v="8.15"/>
    <n v="1935.42"/>
  </r>
  <r>
    <x v="76"/>
    <x v="76"/>
    <x v="3"/>
    <x v="12"/>
    <x v="11"/>
    <x v="0"/>
    <n v="0"/>
    <n v="0"/>
    <n v="0"/>
    <n v="0"/>
    <n v="8417.07"/>
    <n v="12340"/>
    <n v="102.83"/>
    <n v="841.71"/>
    <n v="101503.98"/>
    <m/>
    <m/>
    <m/>
    <m/>
    <m/>
    <n v="508"/>
    <n v="1176"/>
    <n v="9.8000000000000007"/>
    <n v="50"/>
    <n v="11371.07"/>
    <n v="133288"/>
    <n v="5543"/>
    <n v="46.19"/>
    <n v="13328.8"/>
  </r>
  <r>
    <x v="31"/>
    <x v="31"/>
    <x v="9"/>
    <x v="1"/>
    <x v="16"/>
    <x v="0"/>
    <n v="0"/>
    <n v="0"/>
    <n v="0"/>
    <n v="0"/>
    <n v="0"/>
    <n v="0"/>
    <n v="0"/>
    <m/>
    <m/>
    <m/>
    <m/>
    <m/>
    <m/>
    <m/>
    <m/>
    <m/>
    <m/>
    <m/>
    <m/>
    <n v="316"/>
    <n v="1068"/>
    <n v="22.25"/>
    <n v="79"/>
  </r>
  <r>
    <x v="72"/>
    <x v="72"/>
    <x v="7"/>
    <x v="13"/>
    <x v="6"/>
    <x v="4"/>
    <m/>
    <m/>
    <m/>
    <m/>
    <n v="0"/>
    <m/>
    <m/>
    <m/>
    <m/>
    <m/>
    <m/>
    <m/>
    <m/>
    <m/>
    <m/>
    <m/>
    <m/>
    <m/>
    <m/>
    <n v="76716"/>
    <n v="1368"/>
    <n v="14.25"/>
    <n v="9589.5"/>
  </r>
  <r>
    <x v="54"/>
    <x v="54"/>
    <x v="12"/>
    <x v="5"/>
    <x v="2"/>
    <x v="8902"/>
    <n v="86700"/>
    <n v="112.89"/>
    <n v="4655"/>
    <n v="277065.59999999998"/>
    <n v="0"/>
    <m/>
    <m/>
    <m/>
    <m/>
    <m/>
    <m/>
    <m/>
    <m/>
    <m/>
    <m/>
    <m/>
    <m/>
    <m/>
    <m/>
    <n v="170200"/>
    <n v="6329"/>
    <n v="8.24"/>
    <n v="2659.38"/>
  </r>
  <r>
    <x v="77"/>
    <x v="77"/>
    <x v="14"/>
    <x v="7"/>
    <x v="9"/>
    <x v="4404"/>
    <n v="13171"/>
    <n v="27.44"/>
    <n v="6426"/>
    <n v="239047.2"/>
    <n v="2209.42"/>
    <n v="21984"/>
    <n v="45.8"/>
    <n v="55.24"/>
    <n v="26644.09"/>
    <m/>
    <m/>
    <m/>
    <m/>
    <m/>
    <m/>
    <m/>
    <m/>
    <m/>
    <m/>
    <n v="291.42"/>
    <n v="4508"/>
    <n v="9.39"/>
    <n v="7.29"/>
  </r>
  <r>
    <x v="144"/>
    <x v="144"/>
    <x v="14"/>
    <x v="3"/>
    <x v="51"/>
    <x v="4"/>
    <m/>
    <m/>
    <m/>
    <m/>
    <n v="0"/>
    <m/>
    <m/>
    <m/>
    <m/>
    <m/>
    <m/>
    <m/>
    <m/>
    <m/>
    <m/>
    <m/>
    <m/>
    <m/>
    <m/>
    <n v="8187"/>
    <n v="694"/>
    <n v="57.83"/>
    <n v="8187"/>
  </r>
  <r>
    <x v="93"/>
    <x v="93"/>
    <x v="6"/>
    <x v="4"/>
    <x v="22"/>
    <x v="8903"/>
    <n v="759"/>
    <n v="2.5299999999999998"/>
    <n v="163.44"/>
    <n v="3799.98"/>
    <n v="0"/>
    <m/>
    <m/>
    <m/>
    <m/>
    <m/>
    <m/>
    <m/>
    <m/>
    <m/>
    <n v="475"/>
    <n v="1366"/>
    <n v="4.55"/>
    <n v="19"/>
    <n v="10632.4"/>
    <n v="1348.4"/>
    <n v="5483"/>
    <n v="18.28"/>
    <n v="53.94"/>
  </r>
  <r>
    <x v="51"/>
    <x v="51"/>
    <x v="11"/>
    <x v="7"/>
    <x v="34"/>
    <x v="8904"/>
    <n v="17468"/>
    <n v="41.59"/>
    <n v="4470.49"/>
    <n v="145514.31"/>
    <n v="3712.9"/>
    <n v="9290"/>
    <n v="22.12"/>
    <n v="106.08"/>
    <n v="44774.98"/>
    <m/>
    <m/>
    <m/>
    <m/>
    <m/>
    <m/>
    <m/>
    <m/>
    <m/>
    <m/>
    <n v="76500"/>
    <n v="2097"/>
    <n v="4.99"/>
    <n v="2185.71"/>
  </r>
  <r>
    <x v="207"/>
    <x v="207"/>
    <x v="9"/>
    <x v="4"/>
    <x v="11"/>
    <x v="3946"/>
    <n v="14"/>
    <n v="0.12"/>
    <n v="4.8"/>
    <n v="44.64"/>
    <n v="99.9"/>
    <n v="176"/>
    <n v="1.47"/>
    <n v="9.99"/>
    <n v="1204.76"/>
    <m/>
    <m/>
    <m/>
    <m/>
    <m/>
    <m/>
    <m/>
    <m/>
    <m/>
    <m/>
    <n v="55089"/>
    <n v="4940"/>
    <n v="41.17"/>
    <n v="5508.9"/>
  </r>
  <r>
    <x v="40"/>
    <x v="40"/>
    <x v="14"/>
    <x v="0"/>
    <x v="58"/>
    <x v="8905"/>
    <n v="105755"/>
    <n v="84.74"/>
    <n v="8490.3799999999992"/>
    <n v="821190"/>
    <n v="0"/>
    <m/>
    <m/>
    <m/>
    <m/>
    <m/>
    <m/>
    <m/>
    <m/>
    <m/>
    <m/>
    <m/>
    <m/>
    <m/>
    <m/>
    <n v="957500"/>
    <n v="76166"/>
    <n v="61.03"/>
    <n v="9206.73"/>
  </r>
  <r>
    <x v="171"/>
    <x v="171"/>
    <x v="7"/>
    <x v="7"/>
    <x v="20"/>
    <x v="0"/>
    <n v="0"/>
    <n v="0"/>
    <n v="0"/>
    <n v="0"/>
    <n v="0"/>
    <m/>
    <m/>
    <m/>
    <m/>
    <m/>
    <m/>
    <m/>
    <m/>
    <m/>
    <m/>
    <m/>
    <m/>
    <m/>
    <m/>
    <n v="0"/>
    <m/>
    <m/>
    <n v="0"/>
  </r>
  <r>
    <x v="156"/>
    <x v="156"/>
    <x v="7"/>
    <x v="1"/>
    <x v="1"/>
    <x v="4"/>
    <m/>
    <m/>
    <m/>
    <m/>
    <n v="0"/>
    <m/>
    <m/>
    <m/>
    <m/>
    <m/>
    <m/>
    <m/>
    <m/>
    <m/>
    <m/>
    <m/>
    <m/>
    <m/>
    <m/>
    <n v="189.83"/>
    <n v="1274"/>
    <n v="17.690000000000001"/>
    <n v="31.64"/>
  </r>
  <r>
    <x v="20"/>
    <x v="20"/>
    <x v="8"/>
    <x v="1"/>
    <x v="6"/>
    <x v="8906"/>
    <n v="783"/>
    <n v="8.16"/>
    <n v="230.75"/>
    <n v="1716.78"/>
    <n v="835.67"/>
    <n v="1194"/>
    <n v="12.44"/>
    <n v="104.46"/>
    <n v="10077.56"/>
    <m/>
    <m/>
    <m/>
    <m/>
    <m/>
    <m/>
    <m/>
    <m/>
    <m/>
    <m/>
    <n v="74100"/>
    <n v="5106"/>
    <n v="53.19"/>
    <n v="9262.5"/>
  </r>
  <r>
    <x v="19"/>
    <x v="19"/>
    <x v="14"/>
    <x v="36"/>
    <x v="32"/>
    <x v="4"/>
    <m/>
    <m/>
    <m/>
    <m/>
    <n v="0"/>
    <m/>
    <m/>
    <m/>
    <m/>
    <m/>
    <m/>
    <m/>
    <m/>
    <m/>
    <m/>
    <m/>
    <m/>
    <m/>
    <m/>
    <n v="0"/>
    <m/>
    <m/>
    <n v="0"/>
  </r>
  <r>
    <x v="38"/>
    <x v="38"/>
    <x v="2"/>
    <x v="2"/>
    <x v="42"/>
    <x v="8907"/>
    <n v="21716"/>
    <n v="60.32"/>
    <n v="4635.47"/>
    <n v="129329.52"/>
    <n v="12448.11"/>
    <n v="23193"/>
    <n v="64.430000000000007"/>
    <n v="414.94"/>
    <n v="150115.48000000001"/>
    <m/>
    <m/>
    <m/>
    <m/>
    <m/>
    <m/>
    <m/>
    <m/>
    <m/>
    <m/>
    <n v="1393"/>
    <n v="5830"/>
    <n v="16.190000000000001"/>
    <n v="46.43"/>
  </r>
  <r>
    <x v="123"/>
    <x v="123"/>
    <x v="10"/>
    <x v="5"/>
    <x v="93"/>
    <x v="8908"/>
    <n v="19917"/>
    <n v="50.3"/>
    <n v="4522.58"/>
    <n v="138797.85"/>
    <n v="7972.72"/>
    <n v="9636"/>
    <n v="24.33"/>
    <n v="241.6"/>
    <n v="96145.45"/>
    <m/>
    <m/>
    <m/>
    <m/>
    <m/>
    <m/>
    <m/>
    <m/>
    <m/>
    <m/>
    <n v="41050"/>
    <n v="1341"/>
    <n v="3.39"/>
    <n v="1243.94"/>
  </r>
  <r>
    <x v="194"/>
    <x v="194"/>
    <x v="10"/>
    <x v="2"/>
    <x v="9"/>
    <x v="8909"/>
    <n v="33056"/>
    <n v="68.87"/>
    <n v="7396.5"/>
    <n v="275149.8"/>
    <n v="0"/>
    <m/>
    <m/>
    <m/>
    <m/>
    <m/>
    <m/>
    <m/>
    <m/>
    <m/>
    <m/>
    <m/>
    <m/>
    <m/>
    <m/>
    <n v="145022"/>
    <n v="4535"/>
    <n v="9.4499999999999993"/>
    <n v="3625.55"/>
  </r>
  <r>
    <x v="147"/>
    <x v="147"/>
    <x v="9"/>
    <x v="5"/>
    <x v="87"/>
    <x v="8910"/>
    <n v="241359"/>
    <n v="154.72"/>
    <n v="9480"/>
    <n v="1146132"/>
    <n v="9137"/>
    <n v="19132"/>
    <n v="12.26"/>
    <n v="70.28"/>
    <n v="110185.82"/>
    <m/>
    <m/>
    <m/>
    <m/>
    <m/>
    <m/>
    <m/>
    <m/>
    <m/>
    <m/>
    <n v="2933"/>
    <n v="19195"/>
    <n v="12.3"/>
    <n v="22.56"/>
  </r>
  <r>
    <x v="156"/>
    <x v="156"/>
    <x v="0"/>
    <x v="4"/>
    <x v="68"/>
    <x v="8911"/>
    <n v="21051"/>
    <n v="109.64"/>
    <n v="4325.8100000000004"/>
    <n v="64368.09"/>
    <n v="0"/>
    <m/>
    <m/>
    <m/>
    <m/>
    <m/>
    <m/>
    <m/>
    <m/>
    <m/>
    <n v="7923"/>
    <n v="24113"/>
    <n v="125.59"/>
    <n v="495"/>
    <n v="177348.43"/>
    <n v="901.68"/>
    <n v="6903"/>
    <n v="35.950000000000003"/>
    <n v="56.35"/>
  </r>
  <r>
    <x v="21"/>
    <x v="21"/>
    <x v="13"/>
    <x v="1"/>
    <x v="1"/>
    <x v="8045"/>
    <n v="132"/>
    <n v="1.83"/>
    <n v="53.83"/>
    <n v="300.39"/>
    <n v="0"/>
    <m/>
    <m/>
    <m/>
    <m/>
    <m/>
    <m/>
    <m/>
    <m/>
    <m/>
    <m/>
    <m/>
    <m/>
    <m/>
    <m/>
    <n v="1330.93"/>
    <n v="4853"/>
    <n v="67.400000000000006"/>
    <n v="221.82"/>
  </r>
  <r>
    <x v="20"/>
    <x v="20"/>
    <x v="0"/>
    <x v="6"/>
    <x v="28"/>
    <x v="8912"/>
    <n v="23"/>
    <n v="0.16"/>
    <n v="9.08"/>
    <n v="101.37"/>
    <n v="1.94"/>
    <n v="9"/>
    <n v="0.06"/>
    <n v="0.16"/>
    <n v="23.39"/>
    <m/>
    <m/>
    <m/>
    <m/>
    <m/>
    <m/>
    <m/>
    <m/>
    <m/>
    <m/>
    <n v="135100"/>
    <n v="9308"/>
    <n v="64.64"/>
    <n v="11258.33"/>
  </r>
  <r>
    <x v="17"/>
    <x v="17"/>
    <x v="6"/>
    <x v="12"/>
    <x v="71"/>
    <x v="4"/>
    <m/>
    <m/>
    <m/>
    <m/>
    <n v="0"/>
    <m/>
    <m/>
    <m/>
    <m/>
    <m/>
    <m/>
    <m/>
    <m/>
    <m/>
    <m/>
    <m/>
    <m/>
    <m/>
    <m/>
    <n v="0"/>
    <m/>
    <m/>
    <n v="0"/>
  </r>
  <r>
    <x v="1"/>
    <x v="1"/>
    <x v="0"/>
    <x v="2"/>
    <x v="30"/>
    <x v="8913"/>
    <n v="48055"/>
    <n v="83.43"/>
    <n v="6010.42"/>
    <n v="268305"/>
    <n v="13682"/>
    <n v="23938"/>
    <n v="41.56"/>
    <n v="285.04000000000002"/>
    <n v="164995.34"/>
    <m/>
    <m/>
    <m/>
    <m/>
    <m/>
    <m/>
    <m/>
    <m/>
    <m/>
    <m/>
    <n v="79700"/>
    <n v="4539"/>
    <n v="7.88"/>
    <n v="1660.42"/>
  </r>
  <r>
    <x v="72"/>
    <x v="72"/>
    <x v="15"/>
    <x v="34"/>
    <x v="9"/>
    <x v="8914"/>
    <n v="19813"/>
    <n v="41.28"/>
    <n v="3308.75"/>
    <n v="123085.5"/>
    <n v="23648.880000000001"/>
    <n v="26053"/>
    <n v="54.28"/>
    <n v="591.22"/>
    <n v="285188.99"/>
    <m/>
    <m/>
    <m/>
    <m/>
    <m/>
    <m/>
    <m/>
    <m/>
    <m/>
    <m/>
    <n v="619773.26"/>
    <n v="19456"/>
    <n v="40.53"/>
    <n v="15494.33"/>
  </r>
  <r>
    <x v="208"/>
    <x v="208"/>
    <x v="15"/>
    <x v="7"/>
    <x v="38"/>
    <x v="8915"/>
    <n v="36979"/>
    <n v="55.03"/>
    <n v="4427.1400000000003"/>
    <n v="230565.6"/>
    <n v="22781.77"/>
    <n v="27721"/>
    <n v="41.25"/>
    <n v="406.82"/>
    <n v="274732.14"/>
    <m/>
    <m/>
    <m/>
    <m/>
    <m/>
    <m/>
    <m/>
    <m/>
    <m/>
    <m/>
    <n v="85850"/>
    <n v="20731"/>
    <n v="30.85"/>
    <n v="1533.04"/>
  </r>
  <r>
    <x v="72"/>
    <x v="72"/>
    <x v="6"/>
    <x v="13"/>
    <x v="6"/>
    <x v="4"/>
    <m/>
    <m/>
    <m/>
    <m/>
    <n v="0"/>
    <m/>
    <m/>
    <m/>
    <m/>
    <m/>
    <m/>
    <m/>
    <m/>
    <m/>
    <m/>
    <m/>
    <m/>
    <m/>
    <m/>
    <n v="97430"/>
    <n v="3366"/>
    <n v="35.06"/>
    <n v="12178.75"/>
  </r>
  <r>
    <x v="124"/>
    <x v="124"/>
    <x v="0"/>
    <x v="1"/>
    <x v="28"/>
    <x v="8916"/>
    <n v="1957"/>
    <n v="13.59"/>
    <n v="765.92"/>
    <n v="8547.6299999999992"/>
    <n v="0"/>
    <m/>
    <m/>
    <m/>
    <m/>
    <m/>
    <m/>
    <m/>
    <m/>
    <m/>
    <m/>
    <m/>
    <m/>
    <m/>
    <m/>
    <n v="2359504"/>
    <n v="14021"/>
    <n v="97.37"/>
    <n v="196625.33"/>
  </r>
  <r>
    <x v="0"/>
    <x v="0"/>
    <x v="7"/>
    <x v="6"/>
    <x v="21"/>
    <x v="8917"/>
    <n v="14252"/>
    <n v="49.49"/>
    <n v="3335.21"/>
    <n v="74441.850000000006"/>
    <n v="3887"/>
    <n v="9722"/>
    <n v="33.76"/>
    <m/>
    <m/>
    <m/>
    <m/>
    <m/>
    <m/>
    <m/>
    <m/>
    <m/>
    <m/>
    <m/>
    <m/>
    <n v="4215"/>
    <n v="16050"/>
    <n v="55.73"/>
    <n v="175.63"/>
  </r>
  <r>
    <x v="81"/>
    <x v="81"/>
    <x v="15"/>
    <x v="1"/>
    <x v="16"/>
    <x v="4"/>
    <m/>
    <m/>
    <m/>
    <m/>
    <n v="0"/>
    <m/>
    <m/>
    <m/>
    <m/>
    <m/>
    <m/>
    <m/>
    <m/>
    <m/>
    <m/>
    <m/>
    <m/>
    <m/>
    <m/>
    <n v="14"/>
    <n v="903"/>
    <n v="18.809999999999999"/>
    <n v="3.5"/>
  </r>
  <r>
    <x v="31"/>
    <x v="31"/>
    <x v="8"/>
    <x v="1"/>
    <x v="16"/>
    <x v="0"/>
    <n v="0"/>
    <n v="0"/>
    <n v="0"/>
    <n v="0"/>
    <n v="0"/>
    <n v="0"/>
    <n v="0"/>
    <n v="0"/>
    <n v="0"/>
    <m/>
    <m/>
    <m/>
    <m/>
    <m/>
    <m/>
    <m/>
    <m/>
    <m/>
    <m/>
    <n v="290"/>
    <n v="3642"/>
    <n v="75.88"/>
    <n v="72.5"/>
  </r>
  <r>
    <x v="45"/>
    <x v="45"/>
    <x v="13"/>
    <x v="6"/>
    <x v="53"/>
    <x v="4"/>
    <m/>
    <m/>
    <m/>
    <m/>
    <n v="0"/>
    <m/>
    <m/>
    <m/>
    <m/>
    <m/>
    <m/>
    <m/>
    <m/>
    <m/>
    <m/>
    <m/>
    <m/>
    <m/>
    <m/>
    <n v="796.31"/>
    <n v="4623"/>
    <n v="29.63"/>
    <n v="61.25"/>
  </r>
  <r>
    <x v="21"/>
    <x v="21"/>
    <x v="13"/>
    <x v="5"/>
    <x v="20"/>
    <x v="8918"/>
    <n v="24358"/>
    <n v="33.83"/>
    <n v="2760"/>
    <n v="154008"/>
    <n v="44683"/>
    <n v="53981"/>
    <n v="74.97"/>
    <n v="744.72"/>
    <n v="538845.69999999995"/>
    <m/>
    <m/>
    <m/>
    <m/>
    <m/>
    <m/>
    <m/>
    <m/>
    <m/>
    <m/>
    <n v="2492.6799999999998"/>
    <n v="26016"/>
    <n v="36.130000000000003"/>
    <n v="41.54"/>
  </r>
  <r>
    <x v="96"/>
    <x v="96"/>
    <x v="2"/>
    <x v="1"/>
    <x v="28"/>
    <x v="8919"/>
    <n v="473"/>
    <n v="3.28"/>
    <n v="90.5"/>
    <n v="1009.98"/>
    <n v="366.23"/>
    <n v="523"/>
    <n v="3.63"/>
    <n v="30.52"/>
    <n v="4416.45"/>
    <m/>
    <m/>
    <m/>
    <m/>
    <m/>
    <m/>
    <m/>
    <m/>
    <m/>
    <m/>
    <n v="34355.72"/>
    <n v="4304"/>
    <n v="29.89"/>
    <n v="2862.98"/>
  </r>
  <r>
    <x v="97"/>
    <x v="97"/>
    <x v="9"/>
    <x v="4"/>
    <x v="28"/>
    <x v="4"/>
    <m/>
    <m/>
    <m/>
    <m/>
    <n v="0"/>
    <m/>
    <m/>
    <m/>
    <m/>
    <m/>
    <m/>
    <m/>
    <m/>
    <m/>
    <m/>
    <m/>
    <m/>
    <m/>
    <m/>
    <n v="64000"/>
    <n v="5100"/>
    <n v="35.42"/>
    <n v="5333.33"/>
  </r>
  <r>
    <x v="76"/>
    <x v="76"/>
    <x v="7"/>
    <x v="7"/>
    <x v="37"/>
    <x v="8920"/>
    <n v="6574"/>
    <n v="17.12"/>
    <n v="2004.03"/>
    <n v="59639.97"/>
    <n v="3251.21"/>
    <n v="3418"/>
    <n v="8.9"/>
    <n v="101.6"/>
    <n v="39207.35"/>
    <m/>
    <m/>
    <m/>
    <m/>
    <m/>
    <m/>
    <m/>
    <m/>
    <m/>
    <m/>
    <n v="723"/>
    <n v="2688"/>
    <n v="7"/>
    <n v="22.59"/>
  </r>
  <r>
    <x v="181"/>
    <x v="181"/>
    <x v="10"/>
    <x v="45"/>
    <x v="149"/>
    <x v="8921"/>
    <n v="210706"/>
    <n v="61.18"/>
    <n v="4832.3900000000003"/>
    <n v="1289813.28"/>
    <n v="143511.15"/>
    <n v="165275"/>
    <n v="47.99"/>
    <n v="500.04"/>
    <n v="1730644.06"/>
    <m/>
    <m/>
    <m/>
    <m/>
    <m/>
    <m/>
    <m/>
    <m/>
    <m/>
    <m/>
    <n v="2219"/>
    <n v="167295"/>
    <n v="48.58"/>
    <n v="7.73"/>
  </r>
  <r>
    <x v="156"/>
    <x v="156"/>
    <x v="6"/>
    <x v="5"/>
    <x v="21"/>
    <x v="8922"/>
    <n v="10112"/>
    <n v="35.11"/>
    <n v="2348.67"/>
    <n v="52422.239999999998"/>
    <n v="0"/>
    <m/>
    <m/>
    <m/>
    <m/>
    <m/>
    <m/>
    <m/>
    <m/>
    <m/>
    <m/>
    <m/>
    <m/>
    <m/>
    <m/>
    <n v="278.06"/>
    <n v="1056"/>
    <n v="3.67"/>
    <n v="11.59"/>
  </r>
  <r>
    <x v="48"/>
    <x v="48"/>
    <x v="4"/>
    <x v="19"/>
    <x v="13"/>
    <x v="8923"/>
    <n v="11407"/>
    <n v="55.92"/>
    <n v="4200"/>
    <n v="66402"/>
    <n v="10941.8"/>
    <n v="12654"/>
    <n v="62.03"/>
    <n v="643.64"/>
    <n v="131950.5"/>
    <m/>
    <m/>
    <m/>
    <m/>
    <m/>
    <m/>
    <m/>
    <m/>
    <m/>
    <m/>
    <n v="358"/>
    <n v="5517"/>
    <n v="27.04"/>
    <n v="21.06"/>
  </r>
  <r>
    <x v="25"/>
    <x v="25"/>
    <x v="0"/>
    <x v="11"/>
    <x v="21"/>
    <x v="8924"/>
    <n v="260"/>
    <n v="0.9"/>
    <n v="74"/>
    <n v="1651.68"/>
    <n v="448.11"/>
    <n v="748"/>
    <n v="2.6"/>
    <m/>
    <m/>
    <m/>
    <m/>
    <m/>
    <m/>
    <m/>
    <m/>
    <m/>
    <m/>
    <m/>
    <m/>
    <n v="2490"/>
    <n v="15298"/>
    <n v="53.12"/>
    <n v="103.75"/>
  </r>
  <r>
    <x v="91"/>
    <x v="91"/>
    <x v="7"/>
    <x v="4"/>
    <x v="62"/>
    <x v="8925"/>
    <n v="5470"/>
    <n v="5.01"/>
    <n v="415.87"/>
    <n v="35194.92"/>
    <n v="30136.76"/>
    <n v="25609"/>
    <n v="23.45"/>
    <n v="331.17"/>
    <n v="363428.24"/>
    <m/>
    <m/>
    <m/>
    <m/>
    <m/>
    <m/>
    <m/>
    <m/>
    <m/>
    <m/>
    <n v="415300"/>
    <n v="10541"/>
    <n v="9.65"/>
    <n v="4563.74"/>
  </r>
  <r>
    <x v="31"/>
    <x v="31"/>
    <x v="8"/>
    <x v="5"/>
    <x v="69"/>
    <x v="8926"/>
    <n v="38998"/>
    <n v="56.03"/>
    <n v="3728.12"/>
    <n v="201094.83"/>
    <n v="14031.04"/>
    <n v="18729"/>
    <n v="26.91"/>
    <n v="241.91"/>
    <n v="169204.49"/>
    <m/>
    <m/>
    <m/>
    <m/>
    <m/>
    <m/>
    <m/>
    <m/>
    <m/>
    <m/>
    <n v="1116"/>
    <n v="21866"/>
    <n v="31.42"/>
    <n v="19.239999999999998"/>
  </r>
  <r>
    <x v="232"/>
    <x v="232"/>
    <x v="15"/>
    <x v="1"/>
    <x v="41"/>
    <x v="8927"/>
    <n v="183"/>
    <n v="5.08"/>
    <n v="428.33"/>
    <n v="1195.05"/>
    <n v="128.19999999999999"/>
    <n v="180"/>
    <n v="5"/>
    <n v="42.73"/>
    <n v="1545.95"/>
    <m/>
    <m/>
    <m/>
    <m/>
    <m/>
    <m/>
    <m/>
    <m/>
    <m/>
    <m/>
    <n v="36983"/>
    <n v="1429"/>
    <n v="39.69"/>
    <n v="12327.67"/>
  </r>
  <r>
    <x v="152"/>
    <x v="152"/>
    <x v="14"/>
    <x v="1"/>
    <x v="28"/>
    <x v="8928"/>
    <n v="727"/>
    <n v="5.05"/>
    <n v="285.58"/>
    <n v="3187.11"/>
    <n v="0"/>
    <m/>
    <m/>
    <m/>
    <m/>
    <m/>
    <m/>
    <m/>
    <m/>
    <m/>
    <m/>
    <m/>
    <m/>
    <m/>
    <m/>
    <n v="517.35"/>
    <n v="1671"/>
    <n v="11.6"/>
    <n v="43.11"/>
  </r>
  <r>
    <x v="23"/>
    <x v="23"/>
    <x v="2"/>
    <x v="37"/>
    <x v="9"/>
    <x v="8929"/>
    <n v="22206"/>
    <n v="46.26"/>
    <n v="3627.45"/>
    <n v="134941.14000000001"/>
    <n v="24493.87"/>
    <n v="37690"/>
    <n v="78.52"/>
    <n v="612.35"/>
    <n v="295378.88"/>
    <m/>
    <m/>
    <m/>
    <m/>
    <m/>
    <m/>
    <m/>
    <m/>
    <m/>
    <m/>
    <n v="2252"/>
    <n v="15372"/>
    <n v="32.03"/>
    <n v="56.3"/>
  </r>
  <r>
    <x v="144"/>
    <x v="144"/>
    <x v="4"/>
    <x v="6"/>
    <x v="6"/>
    <x v="8930"/>
    <n v="1953"/>
    <n v="20.34"/>
    <n v="1407"/>
    <n v="10468.08"/>
    <n v="0"/>
    <m/>
    <m/>
    <m/>
    <m/>
    <m/>
    <m/>
    <m/>
    <m/>
    <m/>
    <m/>
    <m/>
    <m/>
    <m/>
    <m/>
    <n v="92626.77"/>
    <n v="4715"/>
    <n v="49.11"/>
    <n v="11578.35"/>
  </r>
  <r>
    <x v="52"/>
    <x v="52"/>
    <x v="9"/>
    <x v="2"/>
    <x v="64"/>
    <x v="8931"/>
    <n v="10433"/>
    <n v="11.59"/>
    <n v="834.81"/>
    <n v="58228.23"/>
    <n v="11221.14"/>
    <n v="19326"/>
    <n v="21.47"/>
    <n v="149.62"/>
    <n v="135319.15"/>
    <m/>
    <m/>
    <m/>
    <m/>
    <m/>
    <m/>
    <m/>
    <m/>
    <m/>
    <m/>
    <n v="1288"/>
    <n v="7300"/>
    <n v="8.11"/>
    <n v="17.170000000000002"/>
  </r>
  <r>
    <x v="22"/>
    <x v="22"/>
    <x v="14"/>
    <x v="14"/>
    <x v="123"/>
    <x v="8932"/>
    <n v="22255"/>
    <n v="45.23"/>
    <n v="4156.1000000000004"/>
    <n v="158472"/>
    <n v="14276.43"/>
    <n v="18923"/>
    <n v="38.46"/>
    <n v="348.21"/>
    <n v="172163.76"/>
    <m/>
    <m/>
    <m/>
    <m/>
    <m/>
    <m/>
    <m/>
    <m/>
    <m/>
    <m/>
    <n v="107.08"/>
    <n v="10341"/>
    <n v="21.02"/>
    <n v="2.61"/>
  </r>
  <r>
    <x v="120"/>
    <x v="120"/>
    <x v="2"/>
    <x v="1"/>
    <x v="68"/>
    <x v="8933"/>
    <n v="75"/>
    <n v="0.39"/>
    <n v="21.38"/>
    <n v="318.06"/>
    <n v="0"/>
    <m/>
    <m/>
    <m/>
    <m/>
    <n v="50"/>
    <n v="267"/>
    <n v="1.39"/>
    <n v="3"/>
    <n v="633.45000000000005"/>
    <m/>
    <m/>
    <m/>
    <m/>
    <m/>
    <n v="1363.28"/>
    <n v="8799"/>
    <n v="45.83"/>
    <n v="85.2"/>
  </r>
  <r>
    <x v="130"/>
    <x v="130"/>
    <x v="6"/>
    <x v="2"/>
    <x v="9"/>
    <x v="8934"/>
    <n v="18366"/>
    <n v="38.26"/>
    <n v="2250.08"/>
    <n v="83702.789999999994"/>
    <n v="20613.97"/>
    <n v="26982"/>
    <n v="56.21"/>
    <n v="515.35"/>
    <n v="248590.01"/>
    <m/>
    <m/>
    <m/>
    <m/>
    <m/>
    <m/>
    <m/>
    <m/>
    <m/>
    <m/>
    <n v="122300"/>
    <n v="3275"/>
    <n v="6.82"/>
    <n v="3057.5"/>
  </r>
  <r>
    <x v="52"/>
    <x v="52"/>
    <x v="13"/>
    <x v="1"/>
    <x v="21"/>
    <x v="4"/>
    <m/>
    <m/>
    <m/>
    <m/>
    <n v="0"/>
    <m/>
    <m/>
    <m/>
    <m/>
    <m/>
    <m/>
    <m/>
    <m/>
    <m/>
    <m/>
    <m/>
    <m/>
    <m/>
    <m/>
    <n v="0"/>
    <m/>
    <m/>
    <n v="0"/>
  </r>
  <r>
    <x v="159"/>
    <x v="159"/>
    <x v="15"/>
    <x v="2"/>
    <x v="136"/>
    <x v="8935"/>
    <n v="108145"/>
    <n v="91.96"/>
    <n v="7555.86"/>
    <n v="688640.82"/>
    <n v="0"/>
    <m/>
    <m/>
    <m/>
    <m/>
    <m/>
    <m/>
    <m/>
    <m/>
    <m/>
    <m/>
    <m/>
    <m/>
    <m/>
    <m/>
    <n v="355.02"/>
    <n v="55041"/>
    <n v="46.8"/>
    <n v="3.62"/>
  </r>
  <r>
    <x v="51"/>
    <x v="51"/>
    <x v="5"/>
    <x v="2"/>
    <x v="9"/>
    <x v="8936"/>
    <n v="67406"/>
    <n v="140.43"/>
    <n v="8527.15"/>
    <n v="317209.98"/>
    <n v="0"/>
    <m/>
    <m/>
    <m/>
    <m/>
    <m/>
    <m/>
    <m/>
    <m/>
    <m/>
    <m/>
    <m/>
    <m/>
    <m/>
    <m/>
    <n v="121000"/>
    <n v="11036"/>
    <n v="22.99"/>
    <n v="3025"/>
  </r>
  <r>
    <x v="162"/>
    <x v="162"/>
    <x v="2"/>
    <x v="2"/>
    <x v="29"/>
    <x v="8937"/>
    <n v="96959"/>
    <n v="155.38"/>
    <n v="10361.540000000001"/>
    <n v="501084"/>
    <n v="0"/>
    <m/>
    <m/>
    <m/>
    <m/>
    <m/>
    <m/>
    <m/>
    <m/>
    <m/>
    <m/>
    <m/>
    <m/>
    <m/>
    <m/>
    <n v="1754"/>
    <n v="2447"/>
    <n v="3.92"/>
    <n v="33.729999999999997"/>
  </r>
  <r>
    <x v="91"/>
    <x v="91"/>
    <x v="8"/>
    <x v="18"/>
    <x v="7"/>
    <x v="8938"/>
    <n v="5386"/>
    <n v="224.42"/>
    <n v="17158.5"/>
    <n v="31914.81"/>
    <n v="0"/>
    <m/>
    <m/>
    <m/>
    <m/>
    <m/>
    <m/>
    <m/>
    <m/>
    <m/>
    <n v="1906"/>
    <n v="4312"/>
    <n v="179.67"/>
    <n v="953"/>
    <n v="42663.9"/>
    <n v="18940"/>
    <n v="846"/>
    <n v="35.25"/>
    <n v="9470"/>
  </r>
  <r>
    <x v="87"/>
    <x v="87"/>
    <x v="2"/>
    <x v="21"/>
    <x v="78"/>
    <x v="8939"/>
    <n v="75567"/>
    <n v="110.48"/>
    <n v="7928.42"/>
    <n v="420285.6"/>
    <n v="2840.32"/>
    <n v="5183"/>
    <n v="7.58"/>
    <n v="49.83"/>
    <n v="34252.230000000003"/>
    <m/>
    <m/>
    <m/>
    <m/>
    <m/>
    <m/>
    <m/>
    <m/>
    <m/>
    <m/>
    <n v="1900"/>
    <n v="12529"/>
    <n v="18.32"/>
    <n v="33.33"/>
  </r>
  <r>
    <x v="140"/>
    <x v="140"/>
    <x v="9"/>
    <x v="7"/>
    <x v="9"/>
    <x v="8940"/>
    <n v="22207"/>
    <n v="46.26"/>
    <n v="3080"/>
    <n v="114576"/>
    <n v="28727.45"/>
    <n v="29162"/>
    <n v="60.75"/>
    <n v="718.19"/>
    <n v="346432.93"/>
    <m/>
    <m/>
    <m/>
    <m/>
    <m/>
    <m/>
    <m/>
    <m/>
    <m/>
    <m/>
    <n v="136390"/>
    <n v="7735"/>
    <n v="16.11"/>
    <n v="3409.75"/>
  </r>
  <r>
    <x v="101"/>
    <x v="101"/>
    <x v="11"/>
    <x v="1"/>
    <x v="6"/>
    <x v="8941"/>
    <n v="3140"/>
    <n v="32.71"/>
    <n v="2630.13"/>
    <n v="19568.13"/>
    <n v="0"/>
    <n v="1570"/>
    <n v="16.350000000000001"/>
    <m/>
    <m/>
    <m/>
    <m/>
    <m/>
    <m/>
    <m/>
    <m/>
    <n v="9827"/>
    <n v="102.36"/>
    <m/>
    <m/>
    <n v="56.51"/>
    <n v="5211"/>
    <n v="54.28"/>
    <n v="7.06"/>
  </r>
  <r>
    <x v="49"/>
    <x v="49"/>
    <x v="1"/>
    <x v="2"/>
    <x v="54"/>
    <x v="8942"/>
    <n v="8271"/>
    <n v="23.77"/>
    <n v="2416.17"/>
    <n v="65164.17"/>
    <n v="17790.490000000002"/>
    <n v="12650"/>
    <n v="36.35"/>
    <n v="613.47"/>
    <n v="214540.91"/>
    <m/>
    <m/>
    <m/>
    <m/>
    <m/>
    <m/>
    <m/>
    <m/>
    <m/>
    <m/>
    <n v="100197"/>
    <n v="4891"/>
    <n v="14.05"/>
    <n v="3455.07"/>
  </r>
  <r>
    <x v="122"/>
    <x v="122"/>
    <x v="13"/>
    <x v="2"/>
    <x v="15"/>
    <x v="8943"/>
    <n v="22243"/>
    <n v="51.49"/>
    <n v="3071.19"/>
    <n v="102823.59"/>
    <n v="17030.07"/>
    <n v="20102"/>
    <n v="46.53"/>
    <n v="473.06"/>
    <n v="205370.7"/>
    <m/>
    <m/>
    <m/>
    <m/>
    <m/>
    <m/>
    <m/>
    <m/>
    <m/>
    <m/>
    <n v="1064.1500000000001"/>
    <n v="17254"/>
    <n v="39.94"/>
    <n v="29.56"/>
  </r>
  <r>
    <x v="136"/>
    <x v="136"/>
    <x v="9"/>
    <x v="2"/>
    <x v="17"/>
    <x v="8944"/>
    <n v="30306"/>
    <n v="50.51"/>
    <n v="2323.1999999999998"/>
    <n v="108028.8"/>
    <n v="7263.82"/>
    <n v="49084"/>
    <n v="81.81"/>
    <n v="145.28"/>
    <n v="87596.6"/>
    <m/>
    <m/>
    <m/>
    <m/>
    <m/>
    <m/>
    <m/>
    <m/>
    <m/>
    <m/>
    <n v="197300"/>
    <n v="13374"/>
    <n v="22.29"/>
    <n v="3946"/>
  </r>
  <r>
    <x v="96"/>
    <x v="96"/>
    <x v="15"/>
    <x v="1"/>
    <x v="28"/>
    <x v="8945"/>
    <n v="306"/>
    <n v="2.13"/>
    <n v="72.5"/>
    <n v="809.1"/>
    <n v="0"/>
    <m/>
    <m/>
    <m/>
    <m/>
    <m/>
    <m/>
    <m/>
    <m/>
    <m/>
    <m/>
    <m/>
    <m/>
    <m/>
    <m/>
    <n v="22855.22"/>
    <n v="9352"/>
    <n v="64.94"/>
    <n v="1904.6"/>
  </r>
  <r>
    <x v="0"/>
    <x v="0"/>
    <x v="4"/>
    <x v="5"/>
    <x v="91"/>
    <x v="8946"/>
    <n v="18250"/>
    <n v="28.16"/>
    <n v="2037.04"/>
    <n v="102300"/>
    <n v="11268"/>
    <n v="13390"/>
    <n v="20.66"/>
    <n v="208.67"/>
    <n v="135884.19"/>
    <m/>
    <m/>
    <m/>
    <m/>
    <m/>
    <m/>
    <m/>
    <m/>
    <m/>
    <m/>
    <n v="2240"/>
    <n v="19693"/>
    <n v="30.39"/>
    <n v="41.48"/>
  </r>
  <r>
    <x v="83"/>
    <x v="83"/>
    <x v="9"/>
    <x v="5"/>
    <x v="38"/>
    <x v="8947"/>
    <n v="100493"/>
    <n v="149.54"/>
    <n v="11113.04"/>
    <n v="578766.9"/>
    <n v="0"/>
    <m/>
    <m/>
    <m/>
    <m/>
    <m/>
    <m/>
    <m/>
    <m/>
    <m/>
    <m/>
    <m/>
    <m/>
    <m/>
    <m/>
    <n v="1927"/>
    <n v="17898"/>
    <n v="26.63"/>
    <n v="34.409999999999997"/>
  </r>
  <r>
    <x v="100"/>
    <x v="100"/>
    <x v="15"/>
    <x v="1"/>
    <x v="11"/>
    <x v="5997"/>
    <n v="354"/>
    <n v="2.95"/>
    <n v="256.2"/>
    <n v="2382.66"/>
    <n v="0"/>
    <m/>
    <m/>
    <m/>
    <m/>
    <m/>
    <m/>
    <m/>
    <m/>
    <m/>
    <m/>
    <m/>
    <m/>
    <m/>
    <m/>
    <n v="72887"/>
    <n v="4865"/>
    <n v="40.54"/>
    <n v="7288.7"/>
  </r>
  <r>
    <x v="44"/>
    <x v="44"/>
    <x v="10"/>
    <x v="2"/>
    <x v="116"/>
    <x v="8948"/>
    <n v="51646"/>
    <n v="31.65"/>
    <n v="3191.76"/>
    <n v="403694.4"/>
    <n v="81484"/>
    <n v="114001"/>
    <n v="69.849999999999994"/>
    <n v="599.15"/>
    <n v="982639.95"/>
    <m/>
    <m/>
    <m/>
    <m/>
    <m/>
    <m/>
    <m/>
    <m/>
    <m/>
    <m/>
    <n v="5263"/>
    <n v="24136"/>
    <n v="14.79"/>
    <n v="38.700000000000003"/>
  </r>
  <r>
    <x v="18"/>
    <x v="18"/>
    <x v="15"/>
    <x v="2"/>
    <x v="54"/>
    <x v="8949"/>
    <n v="2012"/>
    <n v="5.78"/>
    <n v="319.66000000000003"/>
    <n v="8621.1"/>
    <n v="13741.03"/>
    <n v="16483"/>
    <n v="47.36"/>
    <n v="473.83"/>
    <n v="165707.18"/>
    <m/>
    <m/>
    <m/>
    <m/>
    <m/>
    <m/>
    <m/>
    <m/>
    <m/>
    <m/>
    <n v="68000"/>
    <n v="9668"/>
    <n v="27.78"/>
    <n v="2344.83"/>
  </r>
  <r>
    <x v="150"/>
    <x v="150"/>
    <x v="1"/>
    <x v="2"/>
    <x v="118"/>
    <x v="8950"/>
    <n v="6674"/>
    <n v="20.6"/>
    <n v="2084.56"/>
    <n v="52343.19"/>
    <n v="0"/>
    <m/>
    <m/>
    <m/>
    <m/>
    <m/>
    <m/>
    <m/>
    <m/>
    <m/>
    <n v="4864"/>
    <n v="8481"/>
    <n v="26.18"/>
    <n v="180"/>
    <n v="108875.78"/>
    <n v="30717.24"/>
    <n v="1208"/>
    <n v="3.73"/>
    <n v="1137.68"/>
  </r>
  <r>
    <x v="30"/>
    <x v="30"/>
    <x v="9"/>
    <x v="14"/>
    <x v="0"/>
    <x v="1368"/>
    <n v="49751"/>
    <n v="61.88"/>
    <n v="4348.66"/>
    <n v="270964.8"/>
    <n v="29303.59"/>
    <n v="46247"/>
    <n v="57.52"/>
    <n v="437.37"/>
    <n v="353380.77"/>
    <m/>
    <m/>
    <m/>
    <m/>
    <m/>
    <m/>
    <m/>
    <m/>
    <m/>
    <m/>
    <n v="0"/>
    <m/>
    <m/>
    <n v="0"/>
  </r>
  <r>
    <x v="173"/>
    <x v="173"/>
    <x v="8"/>
    <x v="7"/>
    <x v="37"/>
    <x v="8951"/>
    <n v="20653"/>
    <n v="53.78"/>
    <n v="3697.5"/>
    <n v="110037.6"/>
    <n v="10722.6"/>
    <n v="11577"/>
    <n v="30.15"/>
    <n v="335.08"/>
    <n v="129307.04"/>
    <m/>
    <m/>
    <m/>
    <m/>
    <m/>
    <m/>
    <m/>
    <m/>
    <m/>
    <m/>
    <n v="213954"/>
    <n v="11148"/>
    <n v="29.03"/>
    <n v="6686.06"/>
  </r>
  <r>
    <x v="14"/>
    <x v="14"/>
    <x v="9"/>
    <x v="7"/>
    <x v="91"/>
    <x v="8952"/>
    <n v="102941"/>
    <n v="158.86000000000001"/>
    <n v="10448.15"/>
    <n v="524706"/>
    <n v="0"/>
    <m/>
    <m/>
    <m/>
    <m/>
    <m/>
    <m/>
    <m/>
    <m/>
    <m/>
    <m/>
    <m/>
    <m/>
    <m/>
    <m/>
    <n v="0"/>
    <n v="13878"/>
    <n v="21.42"/>
    <n v="0"/>
  </r>
  <r>
    <x v="163"/>
    <x v="163"/>
    <x v="8"/>
    <x v="2"/>
    <x v="38"/>
    <x v="8953"/>
    <n v="97941"/>
    <n v="145.75"/>
    <n v="9911.43"/>
    <n v="516187.2"/>
    <n v="0"/>
    <m/>
    <m/>
    <m/>
    <m/>
    <m/>
    <m/>
    <m/>
    <m/>
    <m/>
    <m/>
    <m/>
    <m/>
    <m/>
    <m/>
    <n v="153500"/>
    <n v="13764"/>
    <n v="20.48"/>
    <n v="2741.07"/>
  </r>
  <r>
    <x v="119"/>
    <x v="119"/>
    <x v="6"/>
    <x v="6"/>
    <x v="94"/>
    <x v="8954"/>
    <n v="4479"/>
    <n v="19.64"/>
    <n v="1170.05"/>
    <n v="20674.830000000002"/>
    <n v="832.2"/>
    <n v="1209"/>
    <n v="5.3"/>
    <m/>
    <m/>
    <m/>
    <m/>
    <m/>
    <m/>
    <m/>
    <m/>
    <m/>
    <m/>
    <m/>
    <m/>
    <n v="192586"/>
    <n v="19514"/>
    <n v="85.59"/>
    <n v="10136.11"/>
  </r>
  <r>
    <x v="64"/>
    <x v="64"/>
    <x v="8"/>
    <x v="2"/>
    <x v="9"/>
    <x v="8955"/>
    <n v="54090"/>
    <n v="112.69"/>
    <n v="9110.5"/>
    <n v="338910.6"/>
    <n v="0"/>
    <m/>
    <m/>
    <m/>
    <m/>
    <m/>
    <m/>
    <m/>
    <m/>
    <m/>
    <m/>
    <m/>
    <m/>
    <m/>
    <m/>
    <n v="50526"/>
    <n v="5558"/>
    <n v="11.58"/>
    <n v="1263.1500000000001"/>
  </r>
  <r>
    <x v="44"/>
    <x v="44"/>
    <x v="9"/>
    <x v="7"/>
    <x v="63"/>
    <x v="8956"/>
    <n v="211829"/>
    <n v="89.15"/>
    <n v="9825.36"/>
    <n v="1809241.53"/>
    <n v="16951.5"/>
    <n v="26545"/>
    <n v="11.17"/>
    <m/>
    <m/>
    <m/>
    <m/>
    <m/>
    <m/>
    <m/>
    <m/>
    <m/>
    <m/>
    <m/>
    <m/>
    <n v="8670"/>
    <n v="67366"/>
    <n v="28.35"/>
    <n v="43.79"/>
  </r>
  <r>
    <x v="52"/>
    <x v="52"/>
    <x v="8"/>
    <x v="2"/>
    <x v="64"/>
    <x v="8957"/>
    <n v="20647"/>
    <n v="22.94"/>
    <n v="1270.24"/>
    <n v="88599.24"/>
    <n v="9032.01"/>
    <n v="9987"/>
    <n v="11.1"/>
    <n v="120.43"/>
    <n v="108919.69"/>
    <m/>
    <m/>
    <m/>
    <m/>
    <m/>
    <m/>
    <m/>
    <m/>
    <m/>
    <m/>
    <n v="709"/>
    <n v="5498"/>
    <n v="6.11"/>
    <n v="9.4499999999999993"/>
  </r>
  <r>
    <x v="72"/>
    <x v="72"/>
    <x v="5"/>
    <x v="7"/>
    <x v="99"/>
    <x v="8958"/>
    <n v="255493"/>
    <n v="138.25"/>
    <n v="6054.22"/>
    <n v="867085.5"/>
    <n v="15976.72"/>
    <n v="20461"/>
    <n v="11.07"/>
    <n v="103.74"/>
    <n v="192668.08"/>
    <m/>
    <m/>
    <m/>
    <m/>
    <m/>
    <m/>
    <m/>
    <m/>
    <m/>
    <m/>
    <n v="1616198"/>
    <n v="54628"/>
    <n v="29.56"/>
    <n v="10494.79"/>
  </r>
  <r>
    <x v="6"/>
    <x v="6"/>
    <x v="7"/>
    <x v="4"/>
    <x v="21"/>
    <x v="8959"/>
    <n v="11072"/>
    <n v="38.44"/>
    <n v="3143.13"/>
    <n v="70154.55"/>
    <n v="6246.36"/>
    <n v="6964"/>
    <n v="24.18"/>
    <n v="260.27"/>
    <n v="75326.759999999995"/>
    <m/>
    <m/>
    <m/>
    <m/>
    <m/>
    <n v="92634"/>
    <n v="36116"/>
    <n v="125.4"/>
    <n v="3859"/>
    <n v="2073519.46"/>
    <n v="685708"/>
    <n v="58923"/>
    <n v="204.59"/>
    <n v="28571.17"/>
  </r>
  <r>
    <x v="90"/>
    <x v="90"/>
    <x v="7"/>
    <x v="1"/>
    <x v="11"/>
    <x v="8960"/>
    <n v="102"/>
    <n v="0.85"/>
    <n v="66.2"/>
    <n v="615.66"/>
    <n v="134.82"/>
    <n v="199"/>
    <n v="1.66"/>
    <m/>
    <m/>
    <m/>
    <m/>
    <m/>
    <m/>
    <m/>
    <m/>
    <m/>
    <m/>
    <m/>
    <m/>
    <n v="0"/>
    <m/>
    <m/>
    <n v="0"/>
  </r>
  <r>
    <x v="39"/>
    <x v="39"/>
    <x v="11"/>
    <x v="7"/>
    <x v="21"/>
    <x v="8961"/>
    <n v="10982"/>
    <n v="38.130000000000003"/>
    <n v="2886.67"/>
    <n v="64430.400000000001"/>
    <n v="0"/>
    <n v="12316"/>
    <n v="42.76"/>
    <m/>
    <m/>
    <m/>
    <m/>
    <m/>
    <m/>
    <m/>
    <m/>
    <m/>
    <m/>
    <m/>
    <m/>
    <n v="0"/>
    <n v="17510"/>
    <n v="60.8"/>
    <n v="0"/>
  </r>
  <r>
    <x v="119"/>
    <x v="119"/>
    <x v="2"/>
    <x v="7"/>
    <x v="56"/>
    <x v="8962"/>
    <n v="73205"/>
    <n v="50.84"/>
    <n v="3452.31"/>
    <n v="385277.61"/>
    <n v="64528.61"/>
    <n v="93933"/>
    <n v="65.23"/>
    <n v="537.74"/>
    <n v="778169.9"/>
    <m/>
    <m/>
    <m/>
    <m/>
    <m/>
    <m/>
    <m/>
    <m/>
    <m/>
    <m/>
    <n v="610174"/>
    <n v="35606"/>
    <n v="24.73"/>
    <n v="5084.78"/>
  </r>
  <r>
    <x v="198"/>
    <x v="198"/>
    <x v="11"/>
    <x v="7"/>
    <x v="15"/>
    <x v="8963"/>
    <n v="19089"/>
    <n v="44.19"/>
    <n v="4201.0600000000004"/>
    <n v="140651.34"/>
    <n v="6831"/>
    <n v="7121"/>
    <n v="16.48"/>
    <n v="189.75"/>
    <n v="82377.08"/>
    <m/>
    <m/>
    <m/>
    <m/>
    <m/>
    <m/>
    <m/>
    <m/>
    <m/>
    <m/>
    <n v="687.12"/>
    <n v="7046"/>
    <n v="16.309999999999999"/>
    <n v="19.09"/>
  </r>
  <r>
    <x v="215"/>
    <x v="215"/>
    <x v="11"/>
    <x v="6"/>
    <x v="1"/>
    <x v="8964"/>
    <n v="662"/>
    <n v="9.19"/>
    <n v="665.67"/>
    <n v="3714.42"/>
    <n v="0"/>
    <m/>
    <m/>
    <m/>
    <m/>
    <m/>
    <m/>
    <m/>
    <m/>
    <m/>
    <m/>
    <m/>
    <m/>
    <m/>
    <m/>
    <n v="578.95000000000005"/>
    <n v="4419"/>
    <n v="61.38"/>
    <n v="96.49"/>
  </r>
  <r>
    <x v="125"/>
    <x v="125"/>
    <x v="5"/>
    <x v="7"/>
    <x v="29"/>
    <x v="8965"/>
    <n v="73544"/>
    <n v="117.86"/>
    <n v="8090.77"/>
    <n v="391269.6"/>
    <n v="0"/>
    <m/>
    <m/>
    <m/>
    <m/>
    <m/>
    <m/>
    <m/>
    <m/>
    <m/>
    <m/>
    <m/>
    <m/>
    <m/>
    <m/>
    <n v="1403"/>
    <n v="8104"/>
    <n v="12.99"/>
    <n v="26.98"/>
  </r>
  <r>
    <x v="78"/>
    <x v="78"/>
    <x v="6"/>
    <x v="0"/>
    <x v="28"/>
    <x v="4"/>
    <m/>
    <m/>
    <m/>
    <m/>
    <n v="0"/>
    <m/>
    <m/>
    <m/>
    <m/>
    <m/>
    <m/>
    <m/>
    <m/>
    <m/>
    <m/>
    <m/>
    <m/>
    <m/>
    <m/>
    <n v="0"/>
    <m/>
    <m/>
    <n v="0"/>
  </r>
  <r>
    <x v="3"/>
    <x v="3"/>
    <x v="12"/>
    <x v="7"/>
    <x v="2"/>
    <x v="7245"/>
    <n v="25804"/>
    <n v="33.6"/>
    <n v="3302.81"/>
    <n v="196583.4"/>
    <n v="35363.72"/>
    <n v="38081"/>
    <n v="49.58"/>
    <n v="552.55999999999995"/>
    <n v="426461.76"/>
    <m/>
    <m/>
    <m/>
    <m/>
    <m/>
    <m/>
    <m/>
    <m/>
    <m/>
    <m/>
    <n v="197830"/>
    <n v="10174"/>
    <n v="13.25"/>
    <n v="3091.09"/>
  </r>
  <r>
    <x v="122"/>
    <x v="122"/>
    <x v="9"/>
    <x v="0"/>
    <x v="102"/>
    <x v="8966"/>
    <n v="142749"/>
    <n v="115.49"/>
    <n v="10001.959999999999"/>
    <n v="958087.86"/>
    <n v="54.32"/>
    <n v="1812"/>
    <n v="1.47"/>
    <n v="0.53"/>
    <n v="655.02"/>
    <m/>
    <m/>
    <m/>
    <m/>
    <m/>
    <m/>
    <m/>
    <m/>
    <m/>
    <m/>
    <n v="6399.57"/>
    <n v="95086"/>
    <n v="76.930000000000007"/>
    <n v="62.13"/>
  </r>
  <r>
    <x v="23"/>
    <x v="23"/>
    <x v="5"/>
    <x v="1"/>
    <x v="34"/>
    <x v="8967"/>
    <n v="10346"/>
    <n v="24.63"/>
    <n v="1360.09"/>
    <n v="44270.79"/>
    <n v="5991.27"/>
    <n v="8364"/>
    <n v="19.91"/>
    <n v="171.18"/>
    <n v="72250.53"/>
    <m/>
    <m/>
    <m/>
    <m/>
    <m/>
    <m/>
    <m/>
    <m/>
    <m/>
    <m/>
    <n v="3277"/>
    <n v="33755"/>
    <n v="80.37"/>
    <n v="93.63"/>
  </r>
  <r>
    <x v="25"/>
    <x v="25"/>
    <x v="3"/>
    <x v="4"/>
    <x v="26"/>
    <x v="984"/>
    <n v="2258"/>
    <n v="2.77"/>
    <n v="252.49"/>
    <n v="15967.17"/>
    <n v="0"/>
    <m/>
    <m/>
    <m/>
    <m/>
    <n v="476"/>
    <m/>
    <m/>
    <n v="7"/>
    <n v="6030.44"/>
    <n v="1349"/>
    <n v="4179"/>
    <n v="5.12"/>
    <n v="19"/>
    <n v="30196.02"/>
    <n v="7054"/>
    <n v="41267"/>
    <n v="50.57"/>
    <n v="103.74"/>
  </r>
  <r>
    <x v="121"/>
    <x v="121"/>
    <x v="15"/>
    <x v="13"/>
    <x v="6"/>
    <x v="4"/>
    <n v="0"/>
    <n v="0"/>
    <m/>
    <m/>
    <n v="0"/>
    <m/>
    <m/>
    <m/>
    <m/>
    <m/>
    <m/>
    <m/>
    <m/>
    <m/>
    <m/>
    <m/>
    <m/>
    <m/>
    <m/>
    <n v="54700"/>
    <n v="7558"/>
    <n v="78.73"/>
    <n v="6837.5"/>
  </r>
  <r>
    <x v="52"/>
    <x v="52"/>
    <x v="1"/>
    <x v="7"/>
    <x v="43"/>
    <x v="8968"/>
    <n v="198452"/>
    <n v="81.87"/>
    <n v="4793.51"/>
    <n v="900509.7"/>
    <n v="77801.16"/>
    <n v="91245"/>
    <n v="37.64"/>
    <n v="385.15"/>
    <n v="938227.58"/>
    <m/>
    <m/>
    <m/>
    <m/>
    <m/>
    <m/>
    <m/>
    <m/>
    <m/>
    <m/>
    <n v="5222"/>
    <n v="24347"/>
    <n v="10.039999999999999"/>
    <n v="25.85"/>
  </r>
  <r>
    <x v="20"/>
    <x v="20"/>
    <x v="4"/>
    <x v="6"/>
    <x v="28"/>
    <x v="8969"/>
    <n v="392"/>
    <n v="2.72"/>
    <n v="105.17"/>
    <n v="1173.6600000000001"/>
    <n v="677.01"/>
    <n v="1047"/>
    <n v="7.27"/>
    <n v="56.42"/>
    <n v="8164.3"/>
    <m/>
    <m/>
    <m/>
    <m/>
    <m/>
    <m/>
    <m/>
    <m/>
    <m/>
    <m/>
    <n v="45600"/>
    <n v="3675"/>
    <n v="25.52"/>
    <n v="3800"/>
  </r>
  <r>
    <x v="91"/>
    <x v="91"/>
    <x v="0"/>
    <x v="6"/>
    <x v="7"/>
    <x v="8970"/>
    <n v="3364"/>
    <n v="140.16999999999999"/>
    <n v="9635.5"/>
    <n v="17922.03"/>
    <n v="583.9"/>
    <n v="1034"/>
    <n v="43.08"/>
    <n v="291.95"/>
    <n v="7041.41"/>
    <n v="0"/>
    <n v="0"/>
    <n v="0"/>
    <n v="0"/>
    <n v="0"/>
    <n v="702"/>
    <n v="2350"/>
    <n v="97.92"/>
    <n v="351"/>
    <n v="15713.57"/>
    <n v="27400"/>
    <n v="1145"/>
    <n v="47.71"/>
    <n v="13700"/>
  </r>
  <r>
    <x v="209"/>
    <x v="209"/>
    <x v="11"/>
    <x v="28"/>
    <x v="1"/>
    <x v="4"/>
    <m/>
    <m/>
    <m/>
    <m/>
    <n v="0"/>
    <m/>
    <m/>
    <m/>
    <m/>
    <m/>
    <m/>
    <m/>
    <m/>
    <m/>
    <m/>
    <m/>
    <m/>
    <m/>
    <m/>
    <n v="0"/>
    <m/>
    <m/>
    <n v="0"/>
  </r>
  <r>
    <x v="156"/>
    <x v="156"/>
    <x v="6"/>
    <x v="1"/>
    <x v="1"/>
    <x v="4570"/>
    <n v="48"/>
    <n v="0.67"/>
    <n v="58.67"/>
    <n v="327.36"/>
    <n v="0"/>
    <m/>
    <m/>
    <m/>
    <m/>
    <m/>
    <m/>
    <m/>
    <m/>
    <m/>
    <m/>
    <m/>
    <m/>
    <m/>
    <m/>
    <n v="159.08000000000001"/>
    <n v="619"/>
    <n v="8.6"/>
    <n v="26.51"/>
  </r>
  <r>
    <x v="82"/>
    <x v="82"/>
    <x v="2"/>
    <x v="1"/>
    <x v="16"/>
    <x v="8971"/>
    <n v="229"/>
    <n v="4.7699999999999996"/>
    <n v="455.5"/>
    <n v="1694.46"/>
    <n v="0"/>
    <m/>
    <m/>
    <m/>
    <m/>
    <m/>
    <m/>
    <m/>
    <m/>
    <m/>
    <m/>
    <m/>
    <m/>
    <m/>
    <m/>
    <n v="431.79"/>
    <n v="2311"/>
    <n v="48.15"/>
    <n v="107.95"/>
  </r>
  <r>
    <x v="77"/>
    <x v="77"/>
    <x v="13"/>
    <x v="3"/>
    <x v="28"/>
    <x v="8972"/>
    <n v="117"/>
    <n v="0.81"/>
    <n v="41.58"/>
    <n v="464.07"/>
    <n v="0"/>
    <m/>
    <m/>
    <m/>
    <m/>
    <m/>
    <m/>
    <m/>
    <m/>
    <m/>
    <m/>
    <m/>
    <m/>
    <m/>
    <m/>
    <n v="451.84"/>
    <n v="8564"/>
    <n v="59.47"/>
    <n v="37.65"/>
  </r>
  <r>
    <x v="155"/>
    <x v="155"/>
    <x v="5"/>
    <x v="1"/>
    <x v="1"/>
    <x v="5049"/>
    <n v="729"/>
    <n v="10.130000000000001"/>
    <n v="522.16999999999996"/>
    <n v="2913.69"/>
    <n v="0"/>
    <m/>
    <m/>
    <m/>
    <m/>
    <m/>
    <m/>
    <m/>
    <m/>
    <m/>
    <m/>
    <m/>
    <m/>
    <m/>
    <m/>
    <n v="18.38"/>
    <n v="455"/>
    <n v="6.32"/>
    <n v="3.06"/>
  </r>
  <r>
    <x v="81"/>
    <x v="81"/>
    <x v="15"/>
    <x v="5"/>
    <x v="17"/>
    <x v="8973"/>
    <n v="55763"/>
    <n v="92.94"/>
    <n v="7330.6"/>
    <n v="340872.9"/>
    <n v="0"/>
    <m/>
    <m/>
    <m/>
    <m/>
    <m/>
    <m/>
    <m/>
    <m/>
    <m/>
    <m/>
    <m/>
    <m/>
    <m/>
    <m/>
    <n v="79"/>
    <n v="10142"/>
    <n v="16.899999999999999"/>
    <n v="1.58"/>
  </r>
  <r>
    <x v="107"/>
    <x v="107"/>
    <x v="15"/>
    <x v="1"/>
    <x v="1"/>
    <x v="608"/>
    <n v="275"/>
    <n v="3.82"/>
    <n v="161.5"/>
    <n v="901.17"/>
    <n v="0"/>
    <m/>
    <m/>
    <m/>
    <m/>
    <m/>
    <m/>
    <m/>
    <m/>
    <m/>
    <m/>
    <m/>
    <m/>
    <m/>
    <m/>
    <n v="558.79"/>
    <n v="1388"/>
    <n v="19.28"/>
    <n v="93.13"/>
  </r>
  <r>
    <x v="15"/>
    <x v="15"/>
    <x v="13"/>
    <x v="14"/>
    <x v="12"/>
    <x v="8974"/>
    <n v="9922"/>
    <n v="59.06"/>
    <n v="3185.86"/>
    <n v="41479.86"/>
    <n v="0"/>
    <m/>
    <m/>
    <m/>
    <m/>
    <m/>
    <m/>
    <m/>
    <m/>
    <m/>
    <n v="3503"/>
    <n v="7352"/>
    <n v="43.76"/>
    <n v="250"/>
    <n v="78411.149999999994"/>
    <n v="113.09"/>
    <n v="630"/>
    <n v="3.75"/>
    <n v="8.08"/>
  </r>
  <r>
    <x v="226"/>
    <x v="226"/>
    <x v="1"/>
    <x v="2"/>
    <x v="42"/>
    <x v="8975"/>
    <n v="41893"/>
    <n v="116.37"/>
    <n v="11405.33"/>
    <n v="318208.8"/>
    <n v="0"/>
    <m/>
    <m/>
    <m/>
    <m/>
    <m/>
    <m/>
    <m/>
    <m/>
    <m/>
    <m/>
    <m/>
    <m/>
    <m/>
    <m/>
    <n v="0"/>
    <m/>
    <m/>
    <n v="0"/>
  </r>
  <r>
    <x v="0"/>
    <x v="0"/>
    <x v="14"/>
    <x v="1"/>
    <x v="32"/>
    <x v="8454"/>
    <n v="505"/>
    <n v="4.68"/>
    <n v="54"/>
    <n v="451.98"/>
    <n v="0"/>
    <n v="0"/>
    <n v="0"/>
    <m/>
    <m/>
    <m/>
    <m/>
    <m/>
    <m/>
    <m/>
    <m/>
    <m/>
    <m/>
    <m/>
    <m/>
    <n v="0"/>
    <n v="363"/>
    <n v="3.36"/>
    <n v="0"/>
  </r>
  <r>
    <x v="131"/>
    <x v="131"/>
    <x v="12"/>
    <x v="2"/>
    <x v="33"/>
    <x v="8976"/>
    <n v="170337"/>
    <n v="141.94999999999999"/>
    <n v="10773"/>
    <n v="1001889"/>
    <n v="0"/>
    <m/>
    <m/>
    <m/>
    <m/>
    <m/>
    <m/>
    <m/>
    <m/>
    <m/>
    <m/>
    <m/>
    <m/>
    <m/>
    <m/>
    <n v="5763"/>
    <n v="47842"/>
    <n v="39.869999999999997"/>
    <n v="57.63"/>
  </r>
  <r>
    <x v="119"/>
    <x v="119"/>
    <x v="2"/>
    <x v="11"/>
    <x v="17"/>
    <x v="8977"/>
    <n v="10788"/>
    <n v="17.98"/>
    <n v="1156.68"/>
    <n v="53785.62"/>
    <n v="4204.66"/>
    <n v="8197"/>
    <n v="13.66"/>
    <n v="84.09"/>
    <n v="50705.2"/>
    <m/>
    <m/>
    <m/>
    <m/>
    <m/>
    <m/>
    <m/>
    <m/>
    <m/>
    <m/>
    <n v="759143"/>
    <n v="51458"/>
    <n v="85.76"/>
    <n v="15182.86"/>
  </r>
  <r>
    <x v="225"/>
    <x v="225"/>
    <x v="5"/>
    <x v="1"/>
    <x v="6"/>
    <x v="8978"/>
    <n v="1876"/>
    <n v="19.54"/>
    <n v="1416.88"/>
    <n v="10541.55"/>
    <n v="0"/>
    <m/>
    <m/>
    <m/>
    <m/>
    <m/>
    <m/>
    <m/>
    <m/>
    <m/>
    <m/>
    <m/>
    <m/>
    <m/>
    <m/>
    <n v="402.91"/>
    <n v="5973"/>
    <n v="62.22"/>
    <n v="50.36"/>
  </r>
  <r>
    <x v="12"/>
    <x v="12"/>
    <x v="13"/>
    <x v="7"/>
    <x v="57"/>
    <x v="225"/>
    <n v="29006"/>
    <n v="57.55"/>
    <n v="3495.24"/>
    <n v="136524"/>
    <n v="16950.53"/>
    <n v="23183"/>
    <n v="46"/>
    <n v="403.58"/>
    <n v="204411.57"/>
    <m/>
    <m/>
    <m/>
    <m/>
    <m/>
    <m/>
    <m/>
    <m/>
    <m/>
    <m/>
    <n v="2121"/>
    <n v="37104"/>
    <n v="73.62"/>
    <n v="50.5"/>
  </r>
  <r>
    <x v="93"/>
    <x v="93"/>
    <x v="10"/>
    <x v="5"/>
    <x v="91"/>
    <x v="8979"/>
    <n v="48567"/>
    <n v="74.95"/>
    <n v="8659.81"/>
    <n v="434895.9"/>
    <n v="0"/>
    <m/>
    <m/>
    <m/>
    <m/>
    <m/>
    <m/>
    <m/>
    <m/>
    <m/>
    <m/>
    <m/>
    <m/>
    <m/>
    <m/>
    <n v="2027.94"/>
    <n v="6359"/>
    <n v="9.81"/>
    <n v="37.549999999999997"/>
  </r>
  <r>
    <x v="28"/>
    <x v="28"/>
    <x v="12"/>
    <x v="5"/>
    <x v="89"/>
    <x v="8980"/>
    <n v="71005"/>
    <n v="54.79"/>
    <n v="3680.27"/>
    <n v="369646.17"/>
    <n v="23326.87"/>
    <n v="88273"/>
    <n v="68.11"/>
    <n v="215.99"/>
    <n v="281305.69"/>
    <m/>
    <m/>
    <m/>
    <m/>
    <m/>
    <m/>
    <m/>
    <m/>
    <m/>
    <m/>
    <n v="0"/>
    <n v="19919"/>
    <n v="15.37"/>
    <n v="0"/>
  </r>
  <r>
    <x v="52"/>
    <x v="52"/>
    <x v="12"/>
    <x v="11"/>
    <x v="65"/>
    <x v="8981"/>
    <n v="136079"/>
    <n v="75.599999999999994"/>
    <n v="5314.67"/>
    <n v="741396"/>
    <n v="120096.99"/>
    <n v="166549"/>
    <n v="92.53"/>
    <n v="800.65"/>
    <n v="1448285.67"/>
    <m/>
    <m/>
    <m/>
    <m/>
    <m/>
    <m/>
    <m/>
    <m/>
    <m/>
    <m/>
    <n v="14307"/>
    <n v="80734"/>
    <n v="44.85"/>
    <n v="95.38"/>
  </r>
  <r>
    <x v="130"/>
    <x v="130"/>
    <x v="2"/>
    <x v="7"/>
    <x v="30"/>
    <x v="8982"/>
    <n v="17705"/>
    <n v="30.74"/>
    <n v="3010.83"/>
    <n v="134403.6"/>
    <n v="33871.97"/>
    <n v="44727"/>
    <n v="77.650000000000006"/>
    <n v="705.67"/>
    <n v="408472.24"/>
    <m/>
    <m/>
    <m/>
    <m/>
    <m/>
    <m/>
    <m/>
    <m/>
    <m/>
    <m/>
    <n v="247181"/>
    <n v="4044"/>
    <n v="7.02"/>
    <n v="5149.6000000000004"/>
  </r>
  <r>
    <x v="118"/>
    <x v="118"/>
    <x v="11"/>
    <x v="2"/>
    <x v="5"/>
    <x v="8983"/>
    <n v="152689"/>
    <n v="159.05000000000001"/>
    <n v="10660.46"/>
    <n v="793138.41"/>
    <n v="0"/>
    <m/>
    <m/>
    <m/>
    <m/>
    <m/>
    <m/>
    <m/>
    <m/>
    <m/>
    <m/>
    <m/>
    <m/>
    <m/>
    <m/>
    <n v="222700"/>
    <n v="13509"/>
    <n v="14.07"/>
    <n v="2783.75"/>
  </r>
  <r>
    <x v="35"/>
    <x v="35"/>
    <x v="6"/>
    <x v="2"/>
    <x v="64"/>
    <x v="3002"/>
    <n v="21686"/>
    <n v="24.1"/>
    <n v="2076.27"/>
    <n v="144819.6"/>
    <n v="29097.96"/>
    <n v="41840"/>
    <n v="46.49"/>
    <m/>
    <m/>
    <m/>
    <m/>
    <m/>
    <m/>
    <m/>
    <m/>
    <m/>
    <m/>
    <m/>
    <m/>
    <n v="0"/>
    <m/>
    <m/>
    <n v="0"/>
  </r>
  <r>
    <x v="104"/>
    <x v="104"/>
    <x v="13"/>
    <x v="1"/>
    <x v="71"/>
    <x v="8984"/>
    <n v="872"/>
    <n v="14.53"/>
    <n v="892.4"/>
    <n v="4149.66"/>
    <n v="0"/>
    <m/>
    <m/>
    <m/>
    <m/>
    <m/>
    <m/>
    <m/>
    <m/>
    <m/>
    <n v="2425"/>
    <n v="4496"/>
    <n v="74.930000000000007"/>
    <n v="485"/>
    <n v="54281.2"/>
    <n v="0"/>
    <m/>
    <m/>
    <n v="0"/>
  </r>
  <r>
    <x v="4"/>
    <x v="4"/>
    <x v="11"/>
    <x v="5"/>
    <x v="31"/>
    <x v="6010"/>
    <n v="10701"/>
    <n v="44.59"/>
    <n v="3652"/>
    <n v="67927.199999999997"/>
    <n v="6762.37"/>
    <n v="8199"/>
    <n v="34.159999999999997"/>
    <n v="338.12"/>
    <n v="81549.41"/>
    <m/>
    <m/>
    <m/>
    <m/>
    <m/>
    <m/>
    <m/>
    <m/>
    <m/>
    <m/>
    <n v="387"/>
    <n v="2083"/>
    <n v="8.68"/>
    <n v="19.350000000000001"/>
  </r>
  <r>
    <x v="171"/>
    <x v="171"/>
    <x v="3"/>
    <x v="2"/>
    <x v="9"/>
    <x v="8985"/>
    <n v="134562"/>
    <n v="280.33999999999997"/>
    <n v="21688.5"/>
    <n v="806812.2"/>
    <n v="0"/>
    <m/>
    <m/>
    <m/>
    <m/>
    <m/>
    <m/>
    <m/>
    <m/>
    <m/>
    <m/>
    <m/>
    <m/>
    <m/>
    <m/>
    <n v="0"/>
    <m/>
    <m/>
    <n v="0"/>
  </r>
  <r>
    <x v="91"/>
    <x v="91"/>
    <x v="4"/>
    <x v="6"/>
    <x v="7"/>
    <x v="8986"/>
    <n v="3732"/>
    <n v="155.5"/>
    <n v="8585"/>
    <n v="15968.1"/>
    <n v="633.37"/>
    <n v="1372"/>
    <n v="57.17"/>
    <n v="316.68"/>
    <n v="7637.95"/>
    <m/>
    <m/>
    <m/>
    <m/>
    <m/>
    <n v="226"/>
    <n v="580"/>
    <n v="24.17"/>
    <n v="113"/>
    <n v="5058.78"/>
    <n v="18500"/>
    <n v="860"/>
    <n v="35.83"/>
    <n v="9250"/>
  </r>
  <r>
    <x v="161"/>
    <x v="161"/>
    <x v="2"/>
    <x v="17"/>
    <x v="2"/>
    <x v="8987"/>
    <n v="3219"/>
    <n v="4.1900000000000004"/>
    <n v="114.11"/>
    <n v="6791.79"/>
    <n v="215.32"/>
    <n v="549"/>
    <n v="0.71"/>
    <n v="3.36"/>
    <n v="2596.67"/>
    <m/>
    <m/>
    <m/>
    <m/>
    <m/>
    <m/>
    <m/>
    <m/>
    <m/>
    <m/>
    <n v="5283"/>
    <n v="36417"/>
    <n v="47.42"/>
    <n v="82.55"/>
  </r>
  <r>
    <x v="25"/>
    <x v="25"/>
    <x v="12"/>
    <x v="21"/>
    <x v="54"/>
    <x v="8988"/>
    <n v="14666"/>
    <n v="42.14"/>
    <n v="4007.41"/>
    <n v="108079.95"/>
    <n v="9164.89"/>
    <n v="12355"/>
    <n v="35.5"/>
    <m/>
    <m/>
    <m/>
    <m/>
    <m/>
    <m/>
    <m/>
    <m/>
    <m/>
    <m/>
    <m/>
    <m/>
    <n v="880"/>
    <n v="5390"/>
    <n v="15.49"/>
    <n v="30.34"/>
  </r>
  <r>
    <x v="20"/>
    <x v="20"/>
    <x v="3"/>
    <x v="3"/>
    <x v="11"/>
    <x v="6228"/>
    <n v="460"/>
    <n v="3.83"/>
    <n v="104.7"/>
    <n v="973.71"/>
    <n v="72.739999999999995"/>
    <n v="186"/>
    <n v="1.55"/>
    <n v="7.27"/>
    <n v="877.25"/>
    <m/>
    <m/>
    <m/>
    <m/>
    <m/>
    <m/>
    <m/>
    <m/>
    <m/>
    <m/>
    <n v="148200"/>
    <n v="6429"/>
    <n v="53.58"/>
    <n v="14820"/>
  </r>
  <r>
    <x v="48"/>
    <x v="48"/>
    <x v="0"/>
    <x v="19"/>
    <x v="13"/>
    <x v="8989"/>
    <n v="15879"/>
    <n v="77.84"/>
    <n v="7263.53"/>
    <n v="114836.4"/>
    <n v="14028.13"/>
    <n v="22469"/>
    <n v="110.14"/>
    <m/>
    <m/>
    <m/>
    <m/>
    <m/>
    <m/>
    <m/>
    <m/>
    <m/>
    <m/>
    <m/>
    <m/>
    <n v="603"/>
    <n v="7194"/>
    <n v="35.26"/>
    <n v="35.47"/>
  </r>
  <r>
    <x v="193"/>
    <x v="193"/>
    <x v="5"/>
    <x v="2"/>
    <x v="38"/>
    <x v="8990"/>
    <n v="42080"/>
    <n v="62.62"/>
    <n v="7252.5"/>
    <n v="377710.2"/>
    <n v="0"/>
    <m/>
    <m/>
    <m/>
    <m/>
    <m/>
    <m/>
    <m/>
    <m/>
    <m/>
    <m/>
    <m/>
    <m/>
    <m/>
    <m/>
    <n v="0"/>
    <m/>
    <m/>
    <n v="0"/>
  </r>
  <r>
    <x v="41"/>
    <x v="41"/>
    <x v="7"/>
    <x v="4"/>
    <x v="21"/>
    <x v="8991"/>
    <n v="126"/>
    <n v="0.44"/>
    <n v="25.29"/>
    <n v="564.51"/>
    <n v="0"/>
    <m/>
    <m/>
    <m/>
    <m/>
    <m/>
    <m/>
    <m/>
    <m/>
    <m/>
    <m/>
    <m/>
    <m/>
    <m/>
    <m/>
    <n v="4460"/>
    <n v="12406"/>
    <n v="43.08"/>
    <n v="185.83"/>
  </r>
  <r>
    <x v="0"/>
    <x v="0"/>
    <x v="3"/>
    <x v="1"/>
    <x v="32"/>
    <x v="8992"/>
    <n v="3435"/>
    <n v="31.81"/>
    <n v="1793.89"/>
    <n v="15014.85"/>
    <n v="1944"/>
    <n v="4895"/>
    <n v="45.32"/>
    <n v="216"/>
    <n v="23443.279999999999"/>
    <m/>
    <m/>
    <m/>
    <m/>
    <m/>
    <m/>
    <m/>
    <m/>
    <m/>
    <m/>
    <n v="262"/>
    <n v="1207"/>
    <n v="11.18"/>
    <n v="29.11"/>
  </r>
  <r>
    <x v="163"/>
    <x v="163"/>
    <x v="13"/>
    <x v="1"/>
    <x v="6"/>
    <x v="8993"/>
    <n v="385"/>
    <n v="4.01"/>
    <n v="192.13"/>
    <n v="1429.41"/>
    <n v="0"/>
    <m/>
    <m/>
    <m/>
    <m/>
    <m/>
    <m/>
    <m/>
    <m/>
    <m/>
    <m/>
    <m/>
    <m/>
    <m/>
    <m/>
    <n v="22500"/>
    <n v="2969"/>
    <n v="30.93"/>
    <n v="2812.5"/>
  </r>
  <r>
    <x v="181"/>
    <x v="181"/>
    <x v="10"/>
    <x v="19"/>
    <x v="71"/>
    <x v="4"/>
    <m/>
    <m/>
    <m/>
    <m/>
    <n v="0"/>
    <m/>
    <m/>
    <m/>
    <m/>
    <m/>
    <m/>
    <m/>
    <m/>
    <m/>
    <m/>
    <m/>
    <m/>
    <m/>
    <m/>
    <n v="0"/>
    <m/>
    <m/>
    <n v="0"/>
  </r>
  <r>
    <x v="53"/>
    <x v="53"/>
    <x v="15"/>
    <x v="12"/>
    <x v="6"/>
    <x v="4"/>
    <m/>
    <m/>
    <m/>
    <m/>
    <n v="0"/>
    <m/>
    <m/>
    <m/>
    <m/>
    <m/>
    <m/>
    <m/>
    <m/>
    <m/>
    <m/>
    <m/>
    <m/>
    <m/>
    <m/>
    <n v="0"/>
    <m/>
    <m/>
    <n v="0"/>
  </r>
  <r>
    <x v="208"/>
    <x v="208"/>
    <x v="13"/>
    <x v="2"/>
    <x v="38"/>
    <x v="8994"/>
    <n v="38256"/>
    <n v="56.93"/>
    <n v="2862.27"/>
    <n v="149066.91"/>
    <n v="21600.39"/>
    <n v="24843"/>
    <n v="36.97"/>
    <n v="385.72"/>
    <n v="260485.56"/>
    <m/>
    <m/>
    <m/>
    <m/>
    <m/>
    <m/>
    <m/>
    <m/>
    <m/>
    <m/>
    <n v="118817.9"/>
    <n v="29877"/>
    <n v="44.46"/>
    <n v="2121.75"/>
  </r>
  <r>
    <x v="124"/>
    <x v="124"/>
    <x v="3"/>
    <x v="6"/>
    <x v="28"/>
    <x v="3198"/>
    <n v="40"/>
    <n v="0.28000000000000003"/>
    <n v="13.58"/>
    <n v="151.59"/>
    <n v="0"/>
    <m/>
    <m/>
    <m/>
    <m/>
    <n v="289"/>
    <n v="461"/>
    <n v="3.2"/>
    <n v="24"/>
    <n v="3661.34"/>
    <m/>
    <m/>
    <m/>
    <m/>
    <m/>
    <n v="36580"/>
    <n v="6797"/>
    <n v="47.2"/>
    <n v="3048.33"/>
  </r>
  <r>
    <x v="120"/>
    <x v="120"/>
    <x v="15"/>
    <x v="1"/>
    <x v="68"/>
    <x v="4"/>
    <m/>
    <m/>
    <m/>
    <m/>
    <n v="0"/>
    <m/>
    <m/>
    <m/>
    <m/>
    <m/>
    <m/>
    <m/>
    <m/>
    <m/>
    <m/>
    <m/>
    <m/>
    <m/>
    <m/>
    <n v="2288.2199999999998"/>
    <n v="14368"/>
    <n v="74.83"/>
    <n v="143.01"/>
  </r>
  <r>
    <x v="24"/>
    <x v="24"/>
    <x v="5"/>
    <x v="0"/>
    <x v="88"/>
    <x v="8995"/>
    <n v="25970"/>
    <n v="27.75"/>
    <n v="2084.7800000000002"/>
    <n v="151230.09"/>
    <n v="14976.72"/>
    <n v="13520"/>
    <n v="14.44"/>
    <n v="192.01"/>
    <n v="180608.78"/>
    <m/>
    <m/>
    <m/>
    <m/>
    <m/>
    <m/>
    <m/>
    <m/>
    <m/>
    <m/>
    <n v="770"/>
    <n v="5493"/>
    <n v="5.87"/>
    <n v="9.8699999999999992"/>
  </r>
  <r>
    <x v="210"/>
    <x v="210"/>
    <x v="8"/>
    <x v="2"/>
    <x v="48"/>
    <x v="8996"/>
    <n v="31242"/>
    <n v="51.05"/>
    <n v="3454.12"/>
    <n v="163828.79999999999"/>
    <n v="20010.669999999998"/>
    <n v="24068"/>
    <n v="39.33"/>
    <n v="392.37"/>
    <n v="241314.66"/>
    <m/>
    <m/>
    <m/>
    <m/>
    <m/>
    <m/>
    <m/>
    <m/>
    <m/>
    <m/>
    <n v="163994"/>
    <n v="6527"/>
    <n v="10.67"/>
    <n v="3215.57"/>
  </r>
  <r>
    <x v="15"/>
    <x v="15"/>
    <x v="6"/>
    <x v="14"/>
    <x v="12"/>
    <x v="627"/>
    <n v="10547"/>
    <n v="62.78"/>
    <n v="5028.57"/>
    <n v="65472"/>
    <n v="0"/>
    <m/>
    <m/>
    <m/>
    <m/>
    <m/>
    <m/>
    <m/>
    <m/>
    <m/>
    <n v="4511"/>
    <n v="11181"/>
    <n v="66.55"/>
    <n v="322"/>
    <n v="100974.22"/>
    <n v="5298"/>
    <n v="30264"/>
    <n v="180.14"/>
    <n v="378.43"/>
  </r>
  <r>
    <x v="72"/>
    <x v="72"/>
    <x v="8"/>
    <x v="25"/>
    <x v="28"/>
    <x v="4"/>
    <m/>
    <m/>
    <m/>
    <m/>
    <n v="0"/>
    <m/>
    <m/>
    <m/>
    <m/>
    <m/>
    <m/>
    <m/>
    <m/>
    <m/>
    <m/>
    <m/>
    <m/>
    <m/>
    <m/>
    <n v="140500"/>
    <n v="4155"/>
    <n v="28.85"/>
    <n v="11708.33"/>
  </r>
  <r>
    <x v="140"/>
    <x v="140"/>
    <x v="12"/>
    <x v="4"/>
    <x v="38"/>
    <x v="8997"/>
    <n v="74495"/>
    <n v="110.86"/>
    <n v="5817.75"/>
    <n v="302988.42"/>
    <n v="44457.81"/>
    <n v="64449"/>
    <n v="95.91"/>
    <n v="793.89"/>
    <n v="536130.04"/>
    <m/>
    <m/>
    <m/>
    <m/>
    <m/>
    <m/>
    <m/>
    <m/>
    <m/>
    <m/>
    <n v="632420"/>
    <n v="36302"/>
    <n v="54.02"/>
    <n v="11293.21"/>
  </r>
  <r>
    <x v="162"/>
    <x v="162"/>
    <x v="15"/>
    <x v="1"/>
    <x v="4"/>
    <x v="8998"/>
    <n v="587"/>
    <n v="6.99"/>
    <n v="430.14"/>
    <n v="2800.23"/>
    <n v="0"/>
    <m/>
    <m/>
    <m/>
    <m/>
    <m/>
    <m/>
    <m/>
    <m/>
    <m/>
    <m/>
    <m/>
    <m/>
    <m/>
    <m/>
    <n v="280"/>
    <n v="1339"/>
    <n v="15.94"/>
    <n v="40"/>
  </r>
  <r>
    <x v="31"/>
    <x v="31"/>
    <x v="9"/>
    <x v="5"/>
    <x v="69"/>
    <x v="8999"/>
    <n v="49889"/>
    <n v="71.680000000000007"/>
    <n v="4585.34"/>
    <n v="247333.5"/>
    <n v="20795.34"/>
    <n v="29071"/>
    <n v="41.77"/>
    <n v="358.54"/>
    <n v="250777.3"/>
    <m/>
    <m/>
    <m/>
    <m/>
    <m/>
    <m/>
    <m/>
    <m/>
    <m/>
    <m/>
    <n v="1947"/>
    <n v="19368"/>
    <n v="27.83"/>
    <n v="33.57"/>
  </r>
  <r>
    <x v="75"/>
    <x v="75"/>
    <x v="5"/>
    <x v="7"/>
    <x v="42"/>
    <x v="9000"/>
    <n v="16733"/>
    <n v="46.48"/>
    <n v="3200.2"/>
    <n v="89285.58"/>
    <n v="21733.27"/>
    <n v="24096"/>
    <n v="66.930000000000007"/>
    <n v="724.44"/>
    <n v="262088.01"/>
    <m/>
    <m/>
    <m/>
    <m/>
    <m/>
    <m/>
    <m/>
    <m/>
    <m/>
    <m/>
    <n v="95781"/>
    <n v="5205"/>
    <n v="14.46"/>
    <n v="3192.7"/>
  </r>
  <r>
    <x v="82"/>
    <x v="82"/>
    <x v="15"/>
    <x v="1"/>
    <x v="16"/>
    <x v="9001"/>
    <n v="100"/>
    <n v="2.08"/>
    <n v="119.75"/>
    <n v="445.47"/>
    <n v="0"/>
    <m/>
    <m/>
    <m/>
    <m/>
    <m/>
    <m/>
    <m/>
    <m/>
    <m/>
    <n v="150"/>
    <n v="570"/>
    <n v="11.88"/>
    <n v="37"/>
    <n v="3357.6"/>
    <n v="0.21"/>
    <n v="3038"/>
    <n v="63.29"/>
    <n v="0.05"/>
  </r>
  <r>
    <x v="93"/>
    <x v="93"/>
    <x v="7"/>
    <x v="4"/>
    <x v="22"/>
    <x v="2908"/>
    <n v="69"/>
    <n v="0.23"/>
    <n v="16.64"/>
    <n v="386.88"/>
    <n v="0"/>
    <m/>
    <m/>
    <m/>
    <m/>
    <m/>
    <m/>
    <m/>
    <m/>
    <m/>
    <n v="305"/>
    <n v="399"/>
    <n v="1.33"/>
    <n v="12"/>
    <n v="6827.12"/>
    <n v="812.78"/>
    <n v="1761"/>
    <n v="5.87"/>
    <n v="32.51"/>
  </r>
  <r>
    <x v="40"/>
    <x v="40"/>
    <x v="4"/>
    <x v="5"/>
    <x v="15"/>
    <x v="9002"/>
    <n v="55292"/>
    <n v="127.99"/>
    <n v="7974.44"/>
    <n v="266984.40000000002"/>
    <n v="0"/>
    <m/>
    <m/>
    <m/>
    <m/>
    <m/>
    <m/>
    <m/>
    <m/>
    <m/>
    <m/>
    <m/>
    <m/>
    <m/>
    <m/>
    <n v="221380"/>
    <n v="19947"/>
    <n v="46.17"/>
    <n v="6149.44"/>
  </r>
  <r>
    <x v="51"/>
    <x v="51"/>
    <x v="10"/>
    <x v="7"/>
    <x v="34"/>
    <x v="9003"/>
    <n v="22990"/>
    <n v="54.74"/>
    <n v="4811.43"/>
    <n v="156612"/>
    <n v="5925.32"/>
    <n v="18369"/>
    <n v="43.74"/>
    <n v="169.29"/>
    <n v="71455.149999999994"/>
    <m/>
    <m/>
    <m/>
    <m/>
    <m/>
    <n v="6687"/>
    <n v="10657"/>
    <n v="25.37"/>
    <n v="191"/>
    <n v="149681.81"/>
    <n v="105900"/>
    <n v="1987"/>
    <n v="4.7300000000000004"/>
    <n v="3025.71"/>
  </r>
  <r>
    <x v="135"/>
    <x v="135"/>
    <x v="2"/>
    <x v="2"/>
    <x v="33"/>
    <x v="9004"/>
    <n v="125004"/>
    <n v="104.17"/>
    <n v="8155.2"/>
    <n v="758433.6"/>
    <n v="8655.67"/>
    <n v="14416"/>
    <n v="12.01"/>
    <m/>
    <m/>
    <m/>
    <m/>
    <m/>
    <m/>
    <m/>
    <m/>
    <m/>
    <m/>
    <m/>
    <m/>
    <n v="271570"/>
    <n v="12495"/>
    <n v="10.41"/>
    <n v="2715.7"/>
  </r>
  <r>
    <x v="122"/>
    <x v="122"/>
    <x v="2"/>
    <x v="7"/>
    <x v="110"/>
    <x v="9005"/>
    <n v="9582"/>
    <n v="17.36"/>
    <n v="5372.8"/>
    <n v="229848.57"/>
    <n v="35876.82"/>
    <n v="41620"/>
    <n v="75.400000000000006"/>
    <n v="779.93"/>
    <n v="432649.32"/>
    <m/>
    <m/>
    <m/>
    <m/>
    <m/>
    <m/>
    <m/>
    <m/>
    <m/>
    <m/>
    <n v="3605.72"/>
    <n v="41070"/>
    <n v="74.400000000000006"/>
    <n v="78.39"/>
  </r>
  <r>
    <x v="66"/>
    <x v="66"/>
    <x v="5"/>
    <x v="28"/>
    <x v="6"/>
    <x v="0"/>
    <n v="0"/>
    <n v="0"/>
    <n v="0"/>
    <n v="0"/>
    <n v="0"/>
    <n v="0"/>
    <n v="0"/>
    <m/>
    <m/>
    <m/>
    <m/>
    <m/>
    <m/>
    <m/>
    <m/>
    <m/>
    <m/>
    <m/>
    <m/>
    <n v="0"/>
    <n v="0"/>
    <n v="0"/>
    <n v="0"/>
  </r>
  <r>
    <x v="194"/>
    <x v="194"/>
    <x v="11"/>
    <x v="2"/>
    <x v="9"/>
    <x v="9006"/>
    <n v="45769"/>
    <n v="95.35"/>
    <n v="9154"/>
    <n v="340528.8"/>
    <n v="0"/>
    <m/>
    <m/>
    <m/>
    <m/>
    <m/>
    <m/>
    <m/>
    <m/>
    <m/>
    <m/>
    <m/>
    <m/>
    <m/>
    <m/>
    <n v="42673"/>
    <n v="1523"/>
    <n v="3.17"/>
    <n v="1066.83"/>
  </r>
  <r>
    <x v="211"/>
    <x v="211"/>
    <x v="8"/>
    <x v="7"/>
    <x v="15"/>
    <x v="9007"/>
    <n v="38159"/>
    <n v="88.33"/>
    <n v="7223.61"/>
    <n v="241846.5"/>
    <n v="0"/>
    <m/>
    <m/>
    <m/>
    <m/>
    <m/>
    <m/>
    <m/>
    <m/>
    <m/>
    <m/>
    <m/>
    <m/>
    <m/>
    <m/>
    <n v="3742.33"/>
    <n v="16918"/>
    <n v="39.159999999999997"/>
    <n v="103.95"/>
  </r>
  <r>
    <x v="40"/>
    <x v="40"/>
    <x v="14"/>
    <x v="6"/>
    <x v="12"/>
    <x v="9008"/>
    <n v="2545"/>
    <n v="15.15"/>
    <n v="1175.71"/>
    <n v="15307.8"/>
    <n v="0"/>
    <m/>
    <m/>
    <m/>
    <m/>
    <m/>
    <m/>
    <m/>
    <m/>
    <m/>
    <m/>
    <m/>
    <m/>
    <m/>
    <m/>
    <n v="78556"/>
    <n v="8154"/>
    <n v="48.54"/>
    <n v="5611.14"/>
  </r>
  <r>
    <x v="169"/>
    <x v="169"/>
    <x v="9"/>
    <x v="2"/>
    <x v="20"/>
    <x v="9009"/>
    <n v="27295"/>
    <n v="37.909999999999997"/>
    <n v="2573.33"/>
    <n v="143592"/>
    <n v="18494.669999999998"/>
    <n v="25619"/>
    <n v="35.58"/>
    <n v="308.24"/>
    <n v="223032.72"/>
    <m/>
    <m/>
    <m/>
    <m/>
    <m/>
    <m/>
    <m/>
    <m/>
    <m/>
    <m/>
    <n v="14"/>
    <n v="9529"/>
    <n v="13.23"/>
    <n v="0.23"/>
  </r>
  <r>
    <x v="6"/>
    <x v="6"/>
    <x v="14"/>
    <x v="11"/>
    <x v="20"/>
    <x v="9010"/>
    <n v="13653"/>
    <n v="18.96"/>
    <n v="1256.8499999999999"/>
    <n v="70132.23"/>
    <n v="43478.18"/>
    <n v="31407"/>
    <n v="43.62"/>
    <n v="724.64"/>
    <n v="524316.37"/>
    <m/>
    <m/>
    <m/>
    <m/>
    <m/>
    <m/>
    <m/>
    <m/>
    <m/>
    <m/>
    <n v="494886"/>
    <n v="95659"/>
    <n v="132.86000000000001"/>
    <n v="8248.1"/>
  </r>
  <r>
    <x v="21"/>
    <x v="21"/>
    <x v="6"/>
    <x v="5"/>
    <x v="20"/>
    <x v="9011"/>
    <n v="33409"/>
    <n v="46.4"/>
    <n v="3768"/>
    <n v="210254.4"/>
    <n v="44915"/>
    <n v="52602"/>
    <n v="73.06"/>
    <n v="748.58"/>
    <n v="541643.46"/>
    <m/>
    <m/>
    <m/>
    <m/>
    <m/>
    <m/>
    <m/>
    <m/>
    <m/>
    <m/>
    <n v="1054.21"/>
    <n v="523013"/>
    <n v="726.41"/>
    <n v="17.57"/>
  </r>
  <r>
    <x v="31"/>
    <x v="31"/>
    <x v="1"/>
    <x v="6"/>
    <x v="41"/>
    <x v="4"/>
    <m/>
    <m/>
    <m/>
    <m/>
    <n v="0"/>
    <m/>
    <m/>
    <m/>
    <m/>
    <m/>
    <m/>
    <m/>
    <m/>
    <m/>
    <m/>
    <m/>
    <m/>
    <m/>
    <m/>
    <n v="198"/>
    <n v="1455"/>
    <n v="40.42"/>
    <n v="66"/>
  </r>
  <r>
    <x v="3"/>
    <x v="3"/>
    <x v="13"/>
    <x v="13"/>
    <x v="6"/>
    <x v="9012"/>
    <n v="782"/>
    <n v="8.15"/>
    <n v="459"/>
    <n v="3414.96"/>
    <n v="168.77"/>
    <n v="225"/>
    <n v="2.34"/>
    <n v="21.1"/>
    <n v="2035.23"/>
    <m/>
    <m/>
    <m/>
    <m/>
    <m/>
    <m/>
    <m/>
    <m/>
    <m/>
    <m/>
    <n v="92349"/>
    <n v="5644"/>
    <n v="58.79"/>
    <n v="11543.63"/>
  </r>
  <r>
    <x v="91"/>
    <x v="91"/>
    <x v="5"/>
    <x v="14"/>
    <x v="117"/>
    <x v="4296"/>
    <n v="79138"/>
    <n v="111.78"/>
    <n v="6971.19"/>
    <n v="382509"/>
    <n v="13650.82"/>
    <n v="9342"/>
    <n v="13.19"/>
    <n v="231.37"/>
    <n v="164619.39000000001"/>
    <m/>
    <m/>
    <m/>
    <m/>
    <m/>
    <m/>
    <m/>
    <m/>
    <m/>
    <m/>
    <n v="154800"/>
    <n v="7071"/>
    <n v="9.99"/>
    <n v="2623.73"/>
  </r>
  <r>
    <x v="163"/>
    <x v="163"/>
    <x v="9"/>
    <x v="2"/>
    <x v="38"/>
    <x v="9013"/>
    <n v="86539"/>
    <n v="128.78"/>
    <n v="8817.5"/>
    <n v="459215.4"/>
    <n v="0"/>
    <m/>
    <m/>
    <m/>
    <m/>
    <m/>
    <m/>
    <m/>
    <m/>
    <m/>
    <m/>
    <m/>
    <m/>
    <m/>
    <m/>
    <n v="219800"/>
    <n v="12076"/>
    <n v="17.97"/>
    <n v="3925"/>
  </r>
  <r>
    <x v="25"/>
    <x v="25"/>
    <x v="1"/>
    <x v="3"/>
    <x v="46"/>
    <x v="9014"/>
    <n v="14161"/>
    <n v="45.39"/>
    <n v="5759.62"/>
    <n v="139267.5"/>
    <n v="9701.26"/>
    <n v="20390"/>
    <n v="65.349999999999994"/>
    <n v="373.13"/>
    <n v="116990.42"/>
    <m/>
    <m/>
    <m/>
    <m/>
    <m/>
    <n v="1102"/>
    <n v="1480"/>
    <n v="4.74"/>
    <n v="42"/>
    <n v="24667.17"/>
    <n v="2723"/>
    <n v="14584"/>
    <n v="46.74"/>
    <n v="104.73"/>
  </r>
  <r>
    <x v="103"/>
    <x v="103"/>
    <x v="5"/>
    <x v="2"/>
    <x v="15"/>
    <x v="9015"/>
    <n v="26851"/>
    <n v="62.16"/>
    <n v="3372.47"/>
    <n v="112910.37"/>
    <n v="18694"/>
    <n v="8961"/>
    <n v="20.74"/>
    <m/>
    <m/>
    <m/>
    <m/>
    <m/>
    <m/>
    <m/>
    <m/>
    <m/>
    <m/>
    <m/>
    <m/>
    <n v="1765.92"/>
    <n v="3938"/>
    <n v="9.1199999999999992"/>
    <n v="49.05"/>
  </r>
  <r>
    <x v="21"/>
    <x v="21"/>
    <x v="2"/>
    <x v="6"/>
    <x v="31"/>
    <x v="334"/>
    <n v="58"/>
    <n v="0.24"/>
    <n v="5.7"/>
    <n v="106.02"/>
    <n v="56"/>
    <n v="132"/>
    <n v="0.55000000000000004"/>
    <m/>
    <m/>
    <m/>
    <m/>
    <m/>
    <m/>
    <m/>
    <m/>
    <m/>
    <m/>
    <m/>
    <m/>
    <n v="2701.16"/>
    <n v="12410"/>
    <n v="51.71"/>
    <n v="135.06"/>
  </r>
  <r>
    <x v="155"/>
    <x v="155"/>
    <x v="12"/>
    <x v="1"/>
    <x v="1"/>
    <x v="9016"/>
    <n v="2076"/>
    <n v="28.83"/>
    <n v="5332"/>
    <n v="29752.560000000001"/>
    <n v="0"/>
    <m/>
    <m/>
    <m/>
    <m/>
    <m/>
    <m/>
    <m/>
    <m/>
    <m/>
    <m/>
    <m/>
    <m/>
    <m/>
    <m/>
    <n v="652.84"/>
    <n v="4610"/>
    <n v="64.03"/>
    <n v="108.81"/>
  </r>
  <r>
    <x v="119"/>
    <x v="119"/>
    <x v="15"/>
    <x v="7"/>
    <x v="56"/>
    <x v="9017"/>
    <n v="80335"/>
    <n v="55.79"/>
    <n v="4269.87"/>
    <n v="476517.12"/>
    <n v="71613.97"/>
    <n v="71936"/>
    <n v="49.96"/>
    <n v="596.78"/>
    <n v="863614.31"/>
    <m/>
    <m/>
    <m/>
    <m/>
    <m/>
    <m/>
    <m/>
    <m/>
    <m/>
    <m/>
    <n v="286935"/>
    <n v="77896"/>
    <n v="54.09"/>
    <n v="2391.13"/>
  </r>
  <r>
    <x v="96"/>
    <x v="96"/>
    <x v="1"/>
    <x v="2"/>
    <x v="42"/>
    <x v="9018"/>
    <n v="11037"/>
    <n v="30.66"/>
    <n v="3432.67"/>
    <n v="95771.4"/>
    <n v="45891"/>
    <n v="28004"/>
    <n v="77.790000000000006"/>
    <n v="1529.7"/>
    <n v="553413.34"/>
    <m/>
    <m/>
    <m/>
    <m/>
    <m/>
    <m/>
    <m/>
    <m/>
    <m/>
    <m/>
    <n v="83820"/>
    <n v="4238"/>
    <n v="11.77"/>
    <n v="2794"/>
  </r>
  <r>
    <x v="88"/>
    <x v="88"/>
    <x v="4"/>
    <x v="2"/>
    <x v="120"/>
    <x v="9019"/>
    <n v="37968"/>
    <n v="20.41"/>
    <n v="1699.39"/>
    <n v="244967.58"/>
    <n v="2110.5700000000002"/>
    <n v="2005"/>
    <n v="1.08"/>
    <n v="13.62"/>
    <n v="25452.02"/>
    <m/>
    <m/>
    <m/>
    <m/>
    <m/>
    <m/>
    <m/>
    <m/>
    <m/>
    <m/>
    <n v="31025"/>
    <n v="6817"/>
    <n v="3.67"/>
    <n v="200.16"/>
  </r>
  <r>
    <x v="47"/>
    <x v="47"/>
    <x v="11"/>
    <x v="19"/>
    <x v="98"/>
    <x v="9020"/>
    <n v="1520"/>
    <n v="7.04"/>
    <n v="631.11"/>
    <n v="10564.8"/>
    <n v="3713"/>
    <n v="4896"/>
    <n v="22.67"/>
    <n v="206.28"/>
    <n v="44776.19"/>
    <m/>
    <m/>
    <m/>
    <m/>
    <m/>
    <m/>
    <m/>
    <m/>
    <m/>
    <m/>
    <n v="0.51"/>
    <n v="3064"/>
    <n v="14.19"/>
    <n v="0.03"/>
  </r>
  <r>
    <x v="64"/>
    <x v="64"/>
    <x v="9"/>
    <x v="2"/>
    <x v="9"/>
    <x v="9021"/>
    <n v="59079"/>
    <n v="123.08"/>
    <n v="9618"/>
    <n v="357789.6"/>
    <n v="0"/>
    <m/>
    <m/>
    <m/>
    <m/>
    <m/>
    <m/>
    <m/>
    <m/>
    <m/>
    <m/>
    <m/>
    <m/>
    <m/>
    <m/>
    <n v="68886"/>
    <n v="5361"/>
    <n v="11.17"/>
    <n v="1722.15"/>
  </r>
  <r>
    <x v="33"/>
    <x v="33"/>
    <x v="11"/>
    <x v="4"/>
    <x v="118"/>
    <x v="9022"/>
    <n v="198"/>
    <n v="0.61"/>
    <n v="46.15"/>
    <n v="1158.78"/>
    <n v="0"/>
    <m/>
    <m/>
    <m/>
    <m/>
    <m/>
    <m/>
    <m/>
    <m/>
    <m/>
    <m/>
    <m/>
    <m/>
    <m/>
    <m/>
    <n v="326731"/>
    <n v="41821"/>
    <n v="129.08000000000001"/>
    <n v="12101.15"/>
  </r>
  <r>
    <x v="70"/>
    <x v="70"/>
    <x v="8"/>
    <x v="2"/>
    <x v="2"/>
    <x v="9023"/>
    <n v="45431"/>
    <n v="59.15"/>
    <n v="7644.48"/>
    <n v="454999.71"/>
    <n v="7256.06"/>
    <n v="10489"/>
    <n v="13.66"/>
    <n v="113.38"/>
    <n v="87503.03"/>
    <m/>
    <m/>
    <m/>
    <m/>
    <m/>
    <m/>
    <m/>
    <m/>
    <m/>
    <m/>
    <n v="1598.82"/>
    <n v="10563"/>
    <n v="13.75"/>
    <n v="24.98"/>
  </r>
  <r>
    <x v="78"/>
    <x v="78"/>
    <x v="13"/>
    <x v="0"/>
    <x v="28"/>
    <x v="4"/>
    <m/>
    <m/>
    <m/>
    <m/>
    <n v="0"/>
    <m/>
    <m/>
    <m/>
    <m/>
    <m/>
    <m/>
    <m/>
    <m/>
    <m/>
    <m/>
    <m/>
    <m/>
    <m/>
    <m/>
    <n v="0"/>
    <m/>
    <m/>
    <n v="0"/>
  </r>
  <r>
    <x v="30"/>
    <x v="30"/>
    <x v="15"/>
    <x v="0"/>
    <x v="24"/>
    <x v="9024"/>
    <n v="175147"/>
    <n v="101.36"/>
    <n v="7590.18"/>
    <n v="1016476.98"/>
    <n v="6259.94"/>
    <n v="12497"/>
    <n v="7.23"/>
    <n v="43.47"/>
    <n v="75490.52"/>
    <m/>
    <m/>
    <m/>
    <m/>
    <m/>
    <m/>
    <m/>
    <m/>
    <m/>
    <m/>
    <n v="544.21"/>
    <n v="5853"/>
    <n v="3.39"/>
    <n v="3.78"/>
  </r>
  <r>
    <x v="87"/>
    <x v="87"/>
    <x v="9"/>
    <x v="7"/>
    <x v="46"/>
    <x v="6771"/>
    <n v="8844"/>
    <n v="28.35"/>
    <n v="1588.96"/>
    <n v="38421.089999999997"/>
    <n v="14506.45"/>
    <n v="21471"/>
    <n v="68.819999999999993"/>
    <n v="557.94000000000005"/>
    <n v="174937.67"/>
    <m/>
    <m/>
    <m/>
    <m/>
    <m/>
    <m/>
    <m/>
    <m/>
    <m/>
    <m/>
    <n v="642"/>
    <n v="5863"/>
    <n v="18.79"/>
    <n v="24.69"/>
  </r>
  <r>
    <x v="9"/>
    <x v="9"/>
    <x v="4"/>
    <x v="12"/>
    <x v="6"/>
    <x v="4"/>
    <m/>
    <m/>
    <m/>
    <m/>
    <n v="0"/>
    <m/>
    <m/>
    <m/>
    <m/>
    <m/>
    <m/>
    <m/>
    <m/>
    <m/>
    <m/>
    <m/>
    <m/>
    <m/>
    <m/>
    <n v="0"/>
    <m/>
    <m/>
    <n v="0"/>
  </r>
  <r>
    <x v="60"/>
    <x v="60"/>
    <x v="8"/>
    <x v="7"/>
    <x v="9"/>
    <x v="9025"/>
    <n v="39985"/>
    <n v="83.3"/>
    <n v="6675"/>
    <n v="248310"/>
    <n v="0"/>
    <m/>
    <m/>
    <m/>
    <m/>
    <m/>
    <m/>
    <m/>
    <m/>
    <m/>
    <m/>
    <m/>
    <m/>
    <m/>
    <m/>
    <n v="0"/>
    <m/>
    <m/>
    <n v="0"/>
  </r>
  <r>
    <x v="67"/>
    <x v="67"/>
    <x v="11"/>
    <x v="4"/>
    <x v="122"/>
    <x v="9026"/>
    <n v="1655"/>
    <n v="1.89"/>
    <n v="139.79"/>
    <n v="9490.65"/>
    <n v="1859.36"/>
    <n v="4134"/>
    <n v="4.72"/>
    <n v="25.47"/>
    <n v="22422.58"/>
    <m/>
    <m/>
    <m/>
    <m/>
    <m/>
    <m/>
    <m/>
    <m/>
    <m/>
    <m/>
    <n v="534957"/>
    <n v="82022"/>
    <n v="93.63"/>
    <n v="7328.18"/>
  </r>
  <r>
    <x v="198"/>
    <x v="198"/>
    <x v="0"/>
    <x v="1"/>
    <x v="53"/>
    <x v="9027"/>
    <n v="1502"/>
    <n v="9.6300000000000008"/>
    <n v="944.77"/>
    <n v="11422.26"/>
    <n v="0"/>
    <m/>
    <m/>
    <m/>
    <m/>
    <m/>
    <m/>
    <m/>
    <m/>
    <m/>
    <m/>
    <m/>
    <m/>
    <m/>
    <m/>
    <n v="1244.97"/>
    <n v="7159"/>
    <n v="45.89"/>
    <n v="95.77"/>
  </r>
  <r>
    <x v="159"/>
    <x v="159"/>
    <x v="5"/>
    <x v="0"/>
    <x v="94"/>
    <x v="9028"/>
    <n v="12400"/>
    <n v="54.39"/>
    <n v="3328.32"/>
    <n v="58811.34"/>
    <n v="2363.7199999999998"/>
    <n v="3149"/>
    <n v="13.81"/>
    <n v="124.41"/>
    <n v="28504.86"/>
    <m/>
    <m/>
    <m/>
    <m/>
    <m/>
    <m/>
    <m/>
    <m/>
    <m/>
    <m/>
    <n v="123800"/>
    <n v="21369"/>
    <n v="93.72"/>
    <n v="6515.79"/>
  </r>
  <r>
    <x v="156"/>
    <x v="156"/>
    <x v="13"/>
    <x v="1"/>
    <x v="1"/>
    <x v="4"/>
    <m/>
    <m/>
    <m/>
    <m/>
    <n v="0"/>
    <m/>
    <m/>
    <m/>
    <m/>
    <m/>
    <m/>
    <m/>
    <m/>
    <m/>
    <m/>
    <m/>
    <m/>
    <m/>
    <m/>
    <n v="596.22"/>
    <n v="2695"/>
    <n v="37.43"/>
    <n v="99.37"/>
  </r>
  <r>
    <x v="134"/>
    <x v="134"/>
    <x v="14"/>
    <x v="1"/>
    <x v="71"/>
    <x v="4"/>
    <m/>
    <m/>
    <m/>
    <m/>
    <n v="0"/>
    <m/>
    <m/>
    <m/>
    <m/>
    <m/>
    <m/>
    <m/>
    <m/>
    <m/>
    <m/>
    <m/>
    <m/>
    <m/>
    <m/>
    <n v="414.41"/>
    <n v="1420"/>
    <n v="23.67"/>
    <n v="82.88"/>
  </r>
  <r>
    <x v="56"/>
    <x v="56"/>
    <x v="13"/>
    <x v="5"/>
    <x v="21"/>
    <x v="9029"/>
    <n v="4008"/>
    <n v="13.92"/>
    <n v="807.63"/>
    <n v="18026.189999999999"/>
    <n v="7188.17"/>
    <n v="8719"/>
    <n v="30.27"/>
    <n v="299.51"/>
    <n v="86684.26"/>
    <m/>
    <m/>
    <m/>
    <m/>
    <m/>
    <m/>
    <m/>
    <m/>
    <m/>
    <m/>
    <n v="47106"/>
    <n v="4415"/>
    <n v="15.33"/>
    <n v="1962.75"/>
  </r>
  <r>
    <x v="74"/>
    <x v="74"/>
    <x v="10"/>
    <x v="7"/>
    <x v="49"/>
    <x v="9030"/>
    <n v="6415"/>
    <n v="7.03"/>
    <n v="553.01"/>
    <n v="39086.97"/>
    <n v="8907.86"/>
    <n v="53584"/>
    <n v="58.75"/>
    <m/>
    <m/>
    <m/>
    <m/>
    <m/>
    <m/>
    <m/>
    <m/>
    <m/>
    <m/>
    <m/>
    <m/>
    <n v="2379.52"/>
    <n v="20133"/>
    <n v="22.08"/>
    <n v="31.31"/>
  </r>
  <r>
    <x v="23"/>
    <x v="23"/>
    <x v="10"/>
    <x v="0"/>
    <x v="18"/>
    <x v="9031"/>
    <n v="152624"/>
    <n v="121.13"/>
    <n v="14365.71"/>
    <n v="1402812"/>
    <n v="1654"/>
    <n v="1479"/>
    <n v="1.17"/>
    <n v="15.75"/>
    <n v="19946.080000000002"/>
    <m/>
    <m/>
    <m/>
    <m/>
    <m/>
    <m/>
    <m/>
    <m/>
    <m/>
    <m/>
    <n v="5506"/>
    <n v="36835"/>
    <n v="29.23"/>
    <n v="52.44"/>
  </r>
  <r>
    <x v="39"/>
    <x v="39"/>
    <x v="1"/>
    <x v="5"/>
    <x v="102"/>
    <x v="9032"/>
    <n v="1714"/>
    <n v="1.39"/>
    <n v="100.93"/>
    <n v="9668.2800000000007"/>
    <n v="660"/>
    <n v="760"/>
    <n v="0.61"/>
    <n v="6.41"/>
    <n v="7959.14"/>
    <m/>
    <m/>
    <m/>
    <m/>
    <m/>
    <m/>
    <m/>
    <m/>
    <m/>
    <m/>
    <n v="107130"/>
    <n v="10836"/>
    <n v="8.77"/>
    <n v="1040.0999999999999"/>
  </r>
  <r>
    <x v="153"/>
    <x v="153"/>
    <x v="4"/>
    <x v="2"/>
    <x v="37"/>
    <x v="9033"/>
    <n v="12843"/>
    <n v="33.450000000000003"/>
    <n v="1933.22"/>
    <n v="57532.59"/>
    <n v="8757.84"/>
    <n v="14904"/>
    <n v="38.81"/>
    <n v="273.68"/>
    <n v="105613.38"/>
    <m/>
    <m/>
    <m/>
    <m/>
    <m/>
    <m/>
    <m/>
    <m/>
    <m/>
    <m/>
    <n v="9547.56"/>
    <n v="2733"/>
    <n v="7.12"/>
    <n v="298.36"/>
  </r>
  <r>
    <x v="117"/>
    <x v="117"/>
    <x v="7"/>
    <x v="18"/>
    <x v="28"/>
    <x v="4"/>
    <m/>
    <m/>
    <m/>
    <m/>
    <n v="0"/>
    <m/>
    <m/>
    <m/>
    <m/>
    <m/>
    <m/>
    <m/>
    <m/>
    <m/>
    <m/>
    <m/>
    <m/>
    <m/>
    <m/>
    <n v="5197.51"/>
    <n v="7776"/>
    <n v="54"/>
    <n v="433.13"/>
  </r>
  <r>
    <x v="14"/>
    <x v="14"/>
    <x v="11"/>
    <x v="2"/>
    <x v="9"/>
    <x v="9034"/>
    <n v="23286"/>
    <n v="48.51"/>
    <n v="3139.7"/>
    <n v="116796.84"/>
    <n v="9192.0499999999993"/>
    <n v="12097"/>
    <n v="25.2"/>
    <n v="229.8"/>
    <n v="110849.65"/>
    <m/>
    <m/>
    <m/>
    <m/>
    <m/>
    <m/>
    <m/>
    <m/>
    <m/>
    <m/>
    <n v="0"/>
    <n v="21320"/>
    <n v="44.42"/>
    <n v="0"/>
  </r>
  <r>
    <x v="18"/>
    <x v="18"/>
    <x v="12"/>
    <x v="7"/>
    <x v="9"/>
    <x v="9035"/>
    <n v="13206"/>
    <n v="27.51"/>
    <n v="1550.15"/>
    <n v="57665.58"/>
    <n v="21784.68"/>
    <n v="42664"/>
    <n v="88.88"/>
    <n v="544.62"/>
    <n v="262707.93"/>
    <m/>
    <m/>
    <m/>
    <m/>
    <m/>
    <m/>
    <m/>
    <m/>
    <m/>
    <m/>
    <n v="127900"/>
    <n v="15797"/>
    <n v="32.909999999999997"/>
    <n v="3197.5"/>
  </r>
  <r>
    <x v="231"/>
    <x v="231"/>
    <x v="0"/>
    <x v="23"/>
    <x v="38"/>
    <x v="9036"/>
    <n v="103540"/>
    <n v="154.08000000000001"/>
    <n v="10025.959999999999"/>
    <n v="522152.22"/>
    <n v="0"/>
    <m/>
    <m/>
    <m/>
    <m/>
    <m/>
    <m/>
    <m/>
    <m/>
    <m/>
    <m/>
    <m/>
    <m/>
    <m/>
    <m/>
    <n v="0"/>
    <m/>
    <m/>
    <n v="0"/>
  </r>
  <r>
    <x v="52"/>
    <x v="52"/>
    <x v="0"/>
    <x v="7"/>
    <x v="43"/>
    <x v="9037"/>
    <n v="130968"/>
    <n v="54.03"/>
    <n v="3578.61"/>
    <n v="672278.4"/>
    <n v="115064.99"/>
    <n v="173907"/>
    <n v="71.739999999999995"/>
    <n v="569.63"/>
    <n v="1387603.18"/>
    <m/>
    <m/>
    <m/>
    <m/>
    <m/>
    <m/>
    <m/>
    <m/>
    <m/>
    <m/>
    <n v="5860"/>
    <n v="38321"/>
    <n v="15.81"/>
    <n v="29.01"/>
  </r>
  <r>
    <x v="12"/>
    <x v="12"/>
    <x v="15"/>
    <x v="1"/>
    <x v="31"/>
    <x v="9038"/>
    <n v="1025"/>
    <n v="4.2699999999999996"/>
    <n v="332.45"/>
    <n v="6183.57"/>
    <n v="0"/>
    <m/>
    <m/>
    <m/>
    <m/>
    <m/>
    <m/>
    <m/>
    <m/>
    <m/>
    <m/>
    <m/>
    <m/>
    <m/>
    <m/>
    <n v="3497"/>
    <n v="55826"/>
    <n v="232.61"/>
    <n v="174.85"/>
  </r>
  <r>
    <x v="23"/>
    <x v="23"/>
    <x v="1"/>
    <x v="30"/>
    <x v="103"/>
    <x v="9039"/>
    <n v="36105"/>
    <n v="35.4"/>
    <n v="3416.99"/>
    <n v="270112.92"/>
    <n v="37411"/>
    <n v="56490"/>
    <n v="55.38"/>
    <n v="440.13"/>
    <n v="451150.47"/>
    <m/>
    <m/>
    <m/>
    <m/>
    <m/>
    <m/>
    <m/>
    <m/>
    <m/>
    <m/>
    <n v="4592"/>
    <n v="20506"/>
    <n v="20.100000000000001"/>
    <n v="54.02"/>
  </r>
  <r>
    <x v="173"/>
    <x v="173"/>
    <x v="14"/>
    <x v="1"/>
    <x v="12"/>
    <x v="127"/>
    <n v="161"/>
    <n v="0.96"/>
    <n v="18.5"/>
    <n v="240.87"/>
    <n v="0"/>
    <m/>
    <m/>
    <m/>
    <m/>
    <m/>
    <m/>
    <m/>
    <m/>
    <m/>
    <m/>
    <m/>
    <m/>
    <m/>
    <m/>
    <n v="137090"/>
    <n v="7572"/>
    <n v="45.07"/>
    <n v="9792.14"/>
  </r>
  <r>
    <x v="65"/>
    <x v="65"/>
    <x v="8"/>
    <x v="4"/>
    <x v="44"/>
    <x v="9040"/>
    <n v="3648"/>
    <n v="3.38"/>
    <n v="103.47"/>
    <n v="8660.16"/>
    <n v="1625.61"/>
    <n v="2780"/>
    <n v="2.57"/>
    <n v="18.059999999999999"/>
    <n v="19603.669999999998"/>
    <m/>
    <m/>
    <m/>
    <m/>
    <m/>
    <m/>
    <m/>
    <m/>
    <m/>
    <m/>
    <n v="2165"/>
    <n v="9081"/>
    <n v="8.41"/>
    <n v="24.06"/>
  </r>
  <r>
    <x v="85"/>
    <x v="85"/>
    <x v="14"/>
    <x v="19"/>
    <x v="67"/>
    <x v="9041"/>
    <n v="98862"/>
    <n v="98.08"/>
    <n v="6655.29"/>
    <n v="519910.92"/>
    <n v="44605.24"/>
    <n v="40530"/>
    <n v="40.21"/>
    <n v="531.01"/>
    <n v="537907.93999999994"/>
    <m/>
    <m/>
    <m/>
    <m/>
    <m/>
    <m/>
    <m/>
    <m/>
    <m/>
    <m/>
    <n v="3662"/>
    <n v="71439"/>
    <n v="70.87"/>
    <n v="43.6"/>
  </r>
  <r>
    <x v="13"/>
    <x v="13"/>
    <x v="14"/>
    <x v="1"/>
    <x v="12"/>
    <x v="6656"/>
    <n v="555"/>
    <n v="3.3"/>
    <n v="102.71"/>
    <n v="1337.34"/>
    <n v="372"/>
    <n v="526"/>
    <n v="3.13"/>
    <m/>
    <m/>
    <m/>
    <m/>
    <m/>
    <m/>
    <m/>
    <m/>
    <m/>
    <m/>
    <m/>
    <m/>
    <n v="11179.73"/>
    <n v="3165"/>
    <n v="18.84"/>
    <n v="798.55"/>
  </r>
  <r>
    <x v="52"/>
    <x v="52"/>
    <x v="14"/>
    <x v="29"/>
    <x v="11"/>
    <x v="9042"/>
    <n v="14136"/>
    <n v="117.8"/>
    <n v="6411.1"/>
    <n v="59623.23"/>
    <n v="9592.6299999999992"/>
    <n v="15753"/>
    <n v="131.28"/>
    <n v="959.26"/>
    <n v="115680.39"/>
    <m/>
    <m/>
    <m/>
    <m/>
    <m/>
    <m/>
    <m/>
    <m/>
    <m/>
    <m/>
    <n v="1176"/>
    <n v="8678"/>
    <n v="72.319999999999993"/>
    <n v="117.6"/>
  </r>
  <r>
    <x v="51"/>
    <x v="51"/>
    <x v="4"/>
    <x v="1"/>
    <x v="41"/>
    <x v="4"/>
    <m/>
    <m/>
    <m/>
    <m/>
    <n v="0"/>
    <m/>
    <m/>
    <m/>
    <m/>
    <m/>
    <m/>
    <m/>
    <m/>
    <m/>
    <m/>
    <m/>
    <m/>
    <m/>
    <m/>
    <n v="7400"/>
    <n v="309"/>
    <n v="8.58"/>
    <n v="2466.67"/>
  </r>
  <r>
    <x v="6"/>
    <x v="6"/>
    <x v="0"/>
    <x v="7"/>
    <x v="95"/>
    <x v="9043"/>
    <n v="131865"/>
    <n v="67"/>
    <n v="5560.43"/>
    <n v="848077.23"/>
    <n v="21939.86"/>
    <n v="9156"/>
    <n v="4.6500000000000004"/>
    <n v="133.78"/>
    <n v="264579.40000000002"/>
    <m/>
    <m/>
    <m/>
    <m/>
    <m/>
    <m/>
    <m/>
    <m/>
    <m/>
    <m/>
    <n v="491410"/>
    <n v="97329"/>
    <n v="49.46"/>
    <n v="2996.4"/>
  </r>
  <r>
    <x v="22"/>
    <x v="22"/>
    <x v="15"/>
    <x v="4"/>
    <x v="66"/>
    <x v="4"/>
    <m/>
    <m/>
    <m/>
    <m/>
    <n v="0"/>
    <m/>
    <m/>
    <m/>
    <m/>
    <m/>
    <m/>
    <m/>
    <m/>
    <m/>
    <m/>
    <m/>
    <m/>
    <m/>
    <m/>
    <n v="227.66"/>
    <n v="19881"/>
    <n v="75.31"/>
    <n v="10.35"/>
  </r>
  <r>
    <x v="158"/>
    <x v="158"/>
    <x v="3"/>
    <x v="4"/>
    <x v="21"/>
    <x v="9044"/>
    <n v="1164"/>
    <n v="4.04"/>
    <n v="324.92"/>
    <n v="7252.14"/>
    <n v="2121"/>
    <n v="3768"/>
    <n v="13.08"/>
    <n v="88.38"/>
    <n v="25577.78"/>
    <m/>
    <m/>
    <m/>
    <m/>
    <m/>
    <m/>
    <m/>
    <m/>
    <m/>
    <m/>
    <n v="160870"/>
    <n v="15091"/>
    <n v="52.4"/>
    <n v="6702.92"/>
  </r>
  <r>
    <x v="122"/>
    <x v="122"/>
    <x v="10"/>
    <x v="1"/>
    <x v="21"/>
    <x v="9045"/>
    <n v="2599"/>
    <n v="9.02"/>
    <n v="666.42"/>
    <n v="14874.42"/>
    <n v="0"/>
    <n v="0"/>
    <n v="0"/>
    <m/>
    <m/>
    <m/>
    <m/>
    <m/>
    <m/>
    <m/>
    <n v="0"/>
    <n v="0"/>
    <n v="0"/>
    <n v="0"/>
    <n v="0"/>
    <n v="7066.63"/>
    <n v="30495"/>
    <n v="105.89"/>
    <n v="294.44"/>
  </r>
  <r>
    <x v="122"/>
    <x v="122"/>
    <x v="11"/>
    <x v="5"/>
    <x v="20"/>
    <x v="9046"/>
    <n v="66829"/>
    <n v="92.82"/>
    <n v="10068.15"/>
    <n v="561802.77"/>
    <n v="0"/>
    <m/>
    <m/>
    <m/>
    <m/>
    <m/>
    <m/>
    <m/>
    <m/>
    <m/>
    <m/>
    <m/>
    <m/>
    <m/>
    <m/>
    <n v="1670.46"/>
    <n v="36555"/>
    <n v="50.77"/>
    <n v="27.84"/>
  </r>
  <r>
    <x v="171"/>
    <x v="171"/>
    <x v="12"/>
    <x v="1"/>
    <x v="83"/>
    <x v="9047"/>
    <n v="1315"/>
    <n v="9.9600000000000009"/>
    <n v="390.18"/>
    <n v="3991.56"/>
    <n v="0"/>
    <m/>
    <m/>
    <m/>
    <m/>
    <m/>
    <m/>
    <m/>
    <m/>
    <m/>
    <m/>
    <m/>
    <m/>
    <m/>
    <m/>
    <n v="816.06"/>
    <n v="1343"/>
    <n v="10.17"/>
    <n v="74.19"/>
  </r>
  <r>
    <x v="87"/>
    <x v="87"/>
    <x v="10"/>
    <x v="2"/>
    <x v="28"/>
    <x v="9048"/>
    <n v="2530"/>
    <n v="17.57"/>
    <n v="1349.83"/>
    <n v="15064.14"/>
    <n v="12023.98"/>
    <n v="17784"/>
    <n v="123.5"/>
    <n v="1002"/>
    <n v="145000.79"/>
    <m/>
    <m/>
    <m/>
    <m/>
    <m/>
    <m/>
    <m/>
    <m/>
    <m/>
    <m/>
    <n v="507"/>
    <n v="3857"/>
    <n v="26.78"/>
    <n v="42.25"/>
  </r>
  <r>
    <x v="54"/>
    <x v="54"/>
    <x v="11"/>
    <x v="0"/>
    <x v="34"/>
    <x v="9049"/>
    <n v="13838"/>
    <n v="32.950000000000003"/>
    <n v="2022.37"/>
    <n v="65828.19"/>
    <n v="4741.16"/>
    <n v="7257"/>
    <n v="17.28"/>
    <n v="135.46"/>
    <n v="57175.02"/>
    <m/>
    <m/>
    <m/>
    <m/>
    <m/>
    <m/>
    <m/>
    <m/>
    <m/>
    <m/>
    <n v="114000"/>
    <n v="5686"/>
    <n v="13.54"/>
    <n v="3257.14"/>
  </r>
  <r>
    <x v="37"/>
    <x v="37"/>
    <x v="6"/>
    <x v="7"/>
    <x v="108"/>
    <x v="2075"/>
    <n v="20337"/>
    <n v="73.680000000000007"/>
    <n v="3913.04"/>
    <n v="83700"/>
    <n v="7613"/>
    <n v="12625"/>
    <n v="45.74"/>
    <n v="331"/>
    <n v="91807.42"/>
    <m/>
    <m/>
    <m/>
    <m/>
    <m/>
    <m/>
    <m/>
    <m/>
    <m/>
    <m/>
    <n v="906.24"/>
    <n v="3976"/>
    <n v="14.41"/>
    <n v="39.4"/>
  </r>
  <r>
    <x v="167"/>
    <x v="167"/>
    <x v="7"/>
    <x v="1"/>
    <x v="28"/>
    <x v="4"/>
    <m/>
    <m/>
    <m/>
    <m/>
    <n v="0"/>
    <m/>
    <m/>
    <m/>
    <m/>
    <m/>
    <m/>
    <m/>
    <m/>
    <m/>
    <m/>
    <m/>
    <m/>
    <m/>
    <m/>
    <n v="0"/>
    <m/>
    <m/>
    <n v="0"/>
  </r>
  <r>
    <x v="95"/>
    <x v="95"/>
    <x v="11"/>
    <x v="1"/>
    <x v="28"/>
    <x v="7469"/>
    <n v="341"/>
    <n v="2.37"/>
    <n v="145.33000000000001"/>
    <n v="1621.92"/>
    <n v="0"/>
    <m/>
    <m/>
    <m/>
    <m/>
    <m/>
    <m/>
    <m/>
    <m/>
    <m/>
    <m/>
    <m/>
    <m/>
    <m/>
    <m/>
    <n v="161600"/>
    <n v="5555"/>
    <n v="38.58"/>
    <n v="13466.67"/>
  </r>
  <r>
    <x v="19"/>
    <x v="19"/>
    <x v="0"/>
    <x v="3"/>
    <x v="28"/>
    <x v="4"/>
    <m/>
    <m/>
    <m/>
    <m/>
    <n v="0"/>
    <m/>
    <m/>
    <m/>
    <m/>
    <m/>
    <m/>
    <m/>
    <m/>
    <m/>
    <m/>
    <m/>
    <m/>
    <m/>
    <m/>
    <n v="0"/>
    <m/>
    <m/>
    <n v="0"/>
  </r>
  <r>
    <x v="161"/>
    <x v="161"/>
    <x v="14"/>
    <x v="7"/>
    <x v="56"/>
    <x v="9050"/>
    <n v="86767"/>
    <n v="60.25"/>
    <n v="4906.8100000000004"/>
    <n v="547599.81000000006"/>
    <n v="72307.47"/>
    <n v="91343"/>
    <n v="63.43"/>
    <n v="602.55999999999995"/>
    <n v="871977.45"/>
    <m/>
    <m/>
    <m/>
    <m/>
    <m/>
    <m/>
    <m/>
    <m/>
    <m/>
    <m/>
    <n v="3592"/>
    <n v="67750"/>
    <n v="47.05"/>
    <n v="29.93"/>
  </r>
  <r>
    <x v="21"/>
    <x v="21"/>
    <x v="1"/>
    <x v="7"/>
    <x v="29"/>
    <x v="9051"/>
    <n v="16005"/>
    <n v="25.65"/>
    <n v="2689.23"/>
    <n v="130051.2"/>
    <n v="34583"/>
    <n v="46918"/>
    <n v="75.19"/>
    <n v="665.06"/>
    <n v="417046.77"/>
    <m/>
    <m/>
    <m/>
    <m/>
    <m/>
    <m/>
    <m/>
    <m/>
    <m/>
    <m/>
    <n v="1758.57"/>
    <n v="16339"/>
    <n v="26.18"/>
    <n v="33.82"/>
  </r>
  <r>
    <x v="52"/>
    <x v="52"/>
    <x v="7"/>
    <x v="1"/>
    <x v="21"/>
    <x v="9052"/>
    <n v="10394"/>
    <n v="36.090000000000003"/>
    <n v="3501.17"/>
    <n v="78146.039999999994"/>
    <n v="8297.77"/>
    <n v="8565"/>
    <n v="29.74"/>
    <n v="345.74"/>
    <n v="100065.29"/>
    <m/>
    <m/>
    <m/>
    <m/>
    <m/>
    <m/>
    <m/>
    <m/>
    <m/>
    <m/>
    <n v="1698"/>
    <n v="8065"/>
    <n v="28"/>
    <n v="70.75"/>
  </r>
  <r>
    <x v="44"/>
    <x v="44"/>
    <x v="15"/>
    <x v="27"/>
    <x v="1"/>
    <x v="9053"/>
    <n v="1418"/>
    <n v="19.690000000000001"/>
    <n v="1547"/>
    <n v="8632.26"/>
    <n v="0"/>
    <m/>
    <m/>
    <m/>
    <m/>
    <m/>
    <m/>
    <m/>
    <m/>
    <m/>
    <m/>
    <m/>
    <m/>
    <m/>
    <m/>
    <n v="80"/>
    <n v="903"/>
    <n v="12.54"/>
    <n v="13.33"/>
  </r>
  <r>
    <x v="72"/>
    <x v="72"/>
    <x v="12"/>
    <x v="7"/>
    <x v="99"/>
    <x v="9054"/>
    <n v="198533"/>
    <n v="107.43"/>
    <n v="10338.969999999999"/>
    <n v="1480746.93"/>
    <n v="16776.919999999998"/>
    <n v="25628"/>
    <n v="13.87"/>
    <n v="108.94"/>
    <n v="202317.86"/>
    <m/>
    <m/>
    <m/>
    <m/>
    <m/>
    <m/>
    <m/>
    <m/>
    <m/>
    <m/>
    <n v="1486751"/>
    <n v="46512"/>
    <n v="25.17"/>
    <n v="9654.23"/>
  </r>
  <r>
    <x v="40"/>
    <x v="40"/>
    <x v="12"/>
    <x v="14"/>
    <x v="101"/>
    <x v="9055"/>
    <n v="194330"/>
    <n v="147.22"/>
    <n v="14131.09"/>
    <n v="1445610.6"/>
    <n v="18739.27"/>
    <n v="16377"/>
    <n v="12.41"/>
    <n v="170.36"/>
    <n v="225982.52"/>
    <m/>
    <m/>
    <m/>
    <m/>
    <m/>
    <m/>
    <m/>
    <m/>
    <m/>
    <m/>
    <n v="490100"/>
    <n v="33027"/>
    <n v="25.02"/>
    <n v="4455.45"/>
  </r>
  <r>
    <x v="34"/>
    <x v="34"/>
    <x v="14"/>
    <x v="1"/>
    <x v="7"/>
    <x v="695"/>
    <n v="69"/>
    <n v="2.88"/>
    <n v="88.5"/>
    <n v="164.61"/>
    <n v="0"/>
    <m/>
    <m/>
    <m/>
    <m/>
    <m/>
    <m/>
    <m/>
    <m/>
    <m/>
    <m/>
    <m/>
    <m/>
    <m/>
    <m/>
    <n v="24.34"/>
    <n v="480"/>
    <n v="20"/>
    <n v="12.17"/>
  </r>
  <r>
    <x v="50"/>
    <x v="50"/>
    <x v="9"/>
    <x v="7"/>
    <x v="25"/>
    <x v="2824"/>
    <n v="28611"/>
    <n v="36.130000000000003"/>
    <n v="2848.48"/>
    <n v="174840"/>
    <n v="0"/>
    <m/>
    <m/>
    <m/>
    <m/>
    <m/>
    <m/>
    <m/>
    <m/>
    <m/>
    <n v="12180"/>
    <n v="35821"/>
    <n v="45.23"/>
    <n v="184"/>
    <n v="272637.12"/>
    <n v="0"/>
    <m/>
    <m/>
    <n v="0"/>
  </r>
  <r>
    <x v="40"/>
    <x v="40"/>
    <x v="6"/>
    <x v="11"/>
    <x v="116"/>
    <x v="9056"/>
    <n v="7511"/>
    <n v="4.5999999999999996"/>
    <n v="214.83"/>
    <n v="27171.81"/>
    <n v="1029.0999999999999"/>
    <n v="1963"/>
    <n v="1.2"/>
    <n v="7.57"/>
    <n v="12410.2"/>
    <m/>
    <m/>
    <m/>
    <m/>
    <m/>
    <m/>
    <m/>
    <m/>
    <m/>
    <m/>
    <n v="1503100"/>
    <n v="107493"/>
    <n v="65.87"/>
    <n v="11052.21"/>
  </r>
  <r>
    <x v="136"/>
    <x v="136"/>
    <x v="14"/>
    <x v="12"/>
    <x v="6"/>
    <x v="4"/>
    <m/>
    <m/>
    <m/>
    <m/>
    <n v="0"/>
    <m/>
    <m/>
    <m/>
    <m/>
    <m/>
    <m/>
    <m/>
    <m/>
    <m/>
    <m/>
    <m/>
    <m/>
    <m/>
    <m/>
    <n v="0"/>
    <m/>
    <m/>
    <n v="0"/>
  </r>
  <r>
    <x v="116"/>
    <x v="116"/>
    <x v="8"/>
    <x v="6"/>
    <x v="11"/>
    <x v="9057"/>
    <n v="11225"/>
    <n v="93.54"/>
    <n v="6863"/>
    <n v="63825.9"/>
    <n v="0"/>
    <m/>
    <m/>
    <m/>
    <m/>
    <n v="8353"/>
    <n v="13591"/>
    <n v="113.26"/>
    <n v="835"/>
    <n v="105824.16"/>
    <m/>
    <m/>
    <m/>
    <m/>
    <m/>
    <n v="111233"/>
    <n v="9812"/>
    <n v="81.77"/>
    <n v="11123.3"/>
  </r>
  <r>
    <x v="222"/>
    <x v="222"/>
    <x v="11"/>
    <x v="2"/>
    <x v="2"/>
    <x v="2397"/>
    <n v="6469503"/>
    <n v="8423.83"/>
    <n v="11"/>
    <n v="654.72"/>
    <n v="0"/>
    <m/>
    <m/>
    <m/>
    <m/>
    <m/>
    <m/>
    <m/>
    <m/>
    <m/>
    <m/>
    <m/>
    <m/>
    <m/>
    <m/>
    <n v="10452608"/>
    <n v="6048"/>
    <n v="7.88"/>
    <n v="163322"/>
  </r>
  <r>
    <x v="98"/>
    <x v="98"/>
    <x v="8"/>
    <x v="19"/>
    <x v="70"/>
    <x v="4"/>
    <n v="0"/>
    <n v="0"/>
    <m/>
    <m/>
    <n v="0"/>
    <m/>
    <m/>
    <m/>
    <m/>
    <m/>
    <m/>
    <m/>
    <m/>
    <m/>
    <m/>
    <m/>
    <m/>
    <m/>
    <m/>
    <n v="0"/>
    <m/>
    <m/>
    <n v="0"/>
  </r>
  <r>
    <x v="154"/>
    <x v="154"/>
    <x v="10"/>
    <x v="2"/>
    <x v="14"/>
    <x v="9058"/>
    <n v="44966"/>
    <n v="85.16"/>
    <n v="6187.34"/>
    <n v="253185.99"/>
    <n v="2819.82"/>
    <n v="6599"/>
    <n v="12.5"/>
    <n v="64.09"/>
    <n v="34005.019999999997"/>
    <m/>
    <m/>
    <m/>
    <m/>
    <m/>
    <m/>
    <m/>
    <m/>
    <m/>
    <m/>
    <n v="346.23"/>
    <n v="12821"/>
    <n v="24.28"/>
    <n v="7.87"/>
  </r>
  <r>
    <x v="132"/>
    <x v="132"/>
    <x v="1"/>
    <x v="2"/>
    <x v="91"/>
    <x v="9059"/>
    <n v="69831"/>
    <n v="107.76"/>
    <n v="14665.78"/>
    <n v="736515.36"/>
    <n v="0"/>
    <m/>
    <m/>
    <m/>
    <m/>
    <m/>
    <m/>
    <m/>
    <m/>
    <m/>
    <m/>
    <m/>
    <m/>
    <m/>
    <m/>
    <n v="275300"/>
    <n v="7345"/>
    <n v="11.33"/>
    <n v="5098.1499999999996"/>
  </r>
  <r>
    <x v="6"/>
    <x v="6"/>
    <x v="6"/>
    <x v="4"/>
    <x v="21"/>
    <x v="9060"/>
    <n v="43926"/>
    <n v="152.52000000000001"/>
    <n v="9640.25"/>
    <n v="215170.38"/>
    <n v="86499.520000000004"/>
    <n v="27221"/>
    <n v="94.52"/>
    <n v="3604.15"/>
    <n v="1043123.6"/>
    <m/>
    <m/>
    <m/>
    <m/>
    <m/>
    <m/>
    <m/>
    <m/>
    <m/>
    <m/>
    <n v="1117958"/>
    <n v="147091"/>
    <n v="510.73"/>
    <n v="46581.58"/>
  </r>
  <r>
    <x v="50"/>
    <x v="50"/>
    <x v="4"/>
    <x v="1"/>
    <x v="12"/>
    <x v="4"/>
    <m/>
    <m/>
    <m/>
    <m/>
    <n v="0"/>
    <m/>
    <m/>
    <m/>
    <m/>
    <m/>
    <m/>
    <m/>
    <m/>
    <m/>
    <m/>
    <m/>
    <m/>
    <m/>
    <m/>
    <n v="0"/>
    <m/>
    <m/>
    <n v="0"/>
  </r>
  <r>
    <x v="42"/>
    <x v="42"/>
    <x v="2"/>
    <x v="2"/>
    <x v="15"/>
    <x v="9061"/>
    <n v="20667"/>
    <n v="47.84"/>
    <n v="3475.31"/>
    <n v="116353.23"/>
    <n v="11792.54"/>
    <n v="19197"/>
    <n v="44.44"/>
    <n v="327.57"/>
    <n v="142209.79999999999"/>
    <m/>
    <m/>
    <m/>
    <m/>
    <m/>
    <m/>
    <m/>
    <m/>
    <m/>
    <m/>
    <n v="91620"/>
    <n v="1946"/>
    <n v="4.5"/>
    <n v="2545"/>
  </r>
  <r>
    <x v="98"/>
    <x v="98"/>
    <x v="1"/>
    <x v="5"/>
    <x v="101"/>
    <x v="9062"/>
    <n v="46837"/>
    <n v="35.479999999999997"/>
    <n v="4019.27"/>
    <n v="411171.6"/>
    <n v="33284.19"/>
    <n v="74686"/>
    <n v="56.58"/>
    <n v="302.58"/>
    <n v="401384.03"/>
    <m/>
    <m/>
    <m/>
    <m/>
    <m/>
    <m/>
    <m/>
    <m/>
    <m/>
    <m/>
    <n v="1499001.2"/>
    <n v="251629"/>
    <n v="190.63"/>
    <n v="13627.28"/>
  </r>
  <r>
    <x v="122"/>
    <x v="122"/>
    <x v="15"/>
    <x v="7"/>
    <x v="110"/>
    <x v="9063"/>
    <n v="25397"/>
    <n v="46.01"/>
    <n v="3986.13"/>
    <n v="170526.66"/>
    <n v="33050.44"/>
    <n v="34872"/>
    <n v="63.17"/>
    <n v="718.49"/>
    <n v="398565.13"/>
    <m/>
    <m/>
    <m/>
    <m/>
    <m/>
    <m/>
    <m/>
    <m/>
    <m/>
    <m/>
    <n v="2977.89"/>
    <n v="64620"/>
    <n v="117.07"/>
    <n v="64.739999999999995"/>
  </r>
  <r>
    <x v="72"/>
    <x v="72"/>
    <x v="9"/>
    <x v="25"/>
    <x v="28"/>
    <x v="4"/>
    <m/>
    <m/>
    <m/>
    <m/>
    <n v="0"/>
    <m/>
    <m/>
    <m/>
    <m/>
    <m/>
    <m/>
    <m/>
    <m/>
    <m/>
    <m/>
    <m/>
    <m/>
    <m/>
    <m/>
    <n v="173700"/>
    <n v="6374"/>
    <n v="44.26"/>
    <n v="14475"/>
  </r>
  <r>
    <x v="88"/>
    <x v="88"/>
    <x v="5"/>
    <x v="1"/>
    <x v="41"/>
    <x v="4"/>
    <m/>
    <m/>
    <m/>
    <m/>
    <n v="0"/>
    <m/>
    <m/>
    <m/>
    <m/>
    <m/>
    <m/>
    <m/>
    <m/>
    <m/>
    <m/>
    <m/>
    <m/>
    <m/>
    <m/>
    <n v="22271"/>
    <n v="4606"/>
    <n v="127.94"/>
    <n v="7423.67"/>
  </r>
  <r>
    <x v="43"/>
    <x v="43"/>
    <x v="15"/>
    <x v="2"/>
    <x v="30"/>
    <x v="9064"/>
    <n v="67434"/>
    <n v="117.07"/>
    <n v="9775.7099999999991"/>
    <n v="436387.62"/>
    <n v="0"/>
    <n v="0"/>
    <n v="0"/>
    <m/>
    <m/>
    <m/>
    <m/>
    <m/>
    <m/>
    <m/>
    <m/>
    <m/>
    <m/>
    <m/>
    <m/>
    <n v="1161.29"/>
    <n v="22953"/>
    <n v="39.85"/>
    <n v="24.19"/>
  </r>
  <r>
    <x v="5"/>
    <x v="5"/>
    <x v="15"/>
    <x v="4"/>
    <x v="5"/>
    <x v="9065"/>
    <n v="2821"/>
    <n v="2.94"/>
    <n v="177.34"/>
    <n v="13193.91"/>
    <n v="1816"/>
    <n v="2497"/>
    <n v="2.6"/>
    <n v="22.7"/>
    <n v="21899.69"/>
    <m/>
    <m/>
    <m/>
    <m/>
    <m/>
    <m/>
    <m/>
    <m/>
    <m/>
    <m/>
    <n v="5374"/>
    <n v="30374"/>
    <n v="31.64"/>
    <n v="67.180000000000007"/>
  </r>
  <r>
    <x v="58"/>
    <x v="58"/>
    <x v="4"/>
    <x v="2"/>
    <x v="38"/>
    <x v="9066"/>
    <n v="54203"/>
    <n v="80.66"/>
    <n v="5099.54"/>
    <n v="265583.82"/>
    <n v="0"/>
    <m/>
    <m/>
    <m/>
    <m/>
    <n v="774"/>
    <n v="1971"/>
    <n v="2.93"/>
    <n v="13"/>
    <n v="9805.81"/>
    <m/>
    <m/>
    <m/>
    <m/>
    <m/>
    <n v="0"/>
    <m/>
    <m/>
    <n v="0"/>
  </r>
  <r>
    <x v="181"/>
    <x v="181"/>
    <x v="1"/>
    <x v="48"/>
    <x v="128"/>
    <x v="9067"/>
    <n v="72442"/>
    <n v="45.73"/>
    <n v="4961.5200000000004"/>
    <n v="609075.6"/>
    <n v="21213.39"/>
    <n v="28514"/>
    <n v="18"/>
    <n v="160.71"/>
    <n v="255818.57"/>
    <m/>
    <m/>
    <m/>
    <m/>
    <m/>
    <m/>
    <m/>
    <m/>
    <m/>
    <m/>
    <n v="811"/>
    <n v="59714"/>
    <n v="37.700000000000003"/>
    <n v="6.14"/>
  </r>
  <r>
    <x v="90"/>
    <x v="90"/>
    <x v="6"/>
    <x v="1"/>
    <x v="11"/>
    <x v="4"/>
    <m/>
    <m/>
    <m/>
    <m/>
    <n v="0"/>
    <m/>
    <m/>
    <m/>
    <m/>
    <m/>
    <m/>
    <m/>
    <m/>
    <m/>
    <m/>
    <m/>
    <m/>
    <m/>
    <m/>
    <n v="1093.43"/>
    <n v="4590"/>
    <n v="38.25"/>
    <n v="109.34"/>
  </r>
  <r>
    <x v="65"/>
    <x v="65"/>
    <x v="3"/>
    <x v="1"/>
    <x v="32"/>
    <x v="0"/>
    <n v="0"/>
    <n v="0"/>
    <n v="0"/>
    <n v="0"/>
    <n v="0"/>
    <n v="0"/>
    <n v="0"/>
    <m/>
    <m/>
    <m/>
    <m/>
    <m/>
    <m/>
    <m/>
    <m/>
    <m/>
    <m/>
    <m/>
    <m/>
    <n v="262"/>
    <n v="1068"/>
    <n v="9.89"/>
    <n v="29.11"/>
  </r>
  <r>
    <x v="133"/>
    <x v="133"/>
    <x v="4"/>
    <x v="7"/>
    <x v="2"/>
    <x v="1680"/>
    <n v="74147"/>
    <n v="96.55"/>
    <n v="6811.25"/>
    <n v="405405.6"/>
    <n v="0"/>
    <m/>
    <m/>
    <m/>
    <m/>
    <m/>
    <m/>
    <m/>
    <m/>
    <m/>
    <m/>
    <m/>
    <m/>
    <m/>
    <m/>
    <n v="149.46"/>
    <n v="18152"/>
    <n v="23.64"/>
    <n v="2.34"/>
  </r>
  <r>
    <x v="67"/>
    <x v="67"/>
    <x v="4"/>
    <x v="5"/>
    <x v="33"/>
    <x v="9068"/>
    <n v="106646"/>
    <n v="88.87"/>
    <n v="6617.18"/>
    <n v="615397.74"/>
    <n v="0"/>
    <m/>
    <m/>
    <m/>
    <m/>
    <m/>
    <m/>
    <m/>
    <m/>
    <m/>
    <m/>
    <m/>
    <m/>
    <m/>
    <m/>
    <n v="1823"/>
    <n v="34416"/>
    <n v="28.68"/>
    <n v="18.23"/>
  </r>
  <r>
    <x v="14"/>
    <x v="14"/>
    <x v="11"/>
    <x v="11"/>
    <x v="20"/>
    <x v="9069"/>
    <n v="2958"/>
    <n v="4.1100000000000003"/>
    <n v="280.22000000000003"/>
    <n v="15636.09"/>
    <n v="52866.15"/>
    <n v="69523"/>
    <n v="96.56"/>
    <n v="881.1"/>
    <n v="637528.76"/>
    <m/>
    <m/>
    <m/>
    <m/>
    <m/>
    <m/>
    <m/>
    <m/>
    <m/>
    <m/>
    <n v="0"/>
    <n v="31980"/>
    <n v="44.42"/>
    <n v="0"/>
  </r>
  <r>
    <x v="177"/>
    <x v="177"/>
    <x v="9"/>
    <x v="1"/>
    <x v="6"/>
    <x v="4"/>
    <m/>
    <m/>
    <m/>
    <m/>
    <n v="0"/>
    <m/>
    <m/>
    <m/>
    <m/>
    <m/>
    <m/>
    <m/>
    <m/>
    <m/>
    <m/>
    <m/>
    <m/>
    <m/>
    <m/>
    <n v="49423"/>
    <n v="4923"/>
    <n v="51.28"/>
    <n v="6177.88"/>
  </r>
  <r>
    <x v="116"/>
    <x v="116"/>
    <x v="0"/>
    <x v="2"/>
    <x v="58"/>
    <x v="9070"/>
    <n v="106158"/>
    <n v="85.06"/>
    <n v="10644.63"/>
    <n v="1029548.13"/>
    <n v="0"/>
    <m/>
    <m/>
    <m/>
    <m/>
    <m/>
    <m/>
    <m/>
    <m/>
    <m/>
    <m/>
    <m/>
    <m/>
    <m/>
    <m/>
    <n v="386033"/>
    <n v="38776"/>
    <n v="31.07"/>
    <n v="3711.86"/>
  </r>
  <r>
    <x v="55"/>
    <x v="55"/>
    <x v="0"/>
    <x v="4"/>
    <x v="35"/>
    <x v="9071"/>
    <n v="26404"/>
    <n v="11.64"/>
    <n v="756.46"/>
    <n v="132963.03"/>
    <n v="122552.86"/>
    <n v="172826"/>
    <n v="76.2"/>
    <n v="648.42999999999995"/>
    <n v="1477901.72"/>
    <m/>
    <m/>
    <m/>
    <m/>
    <m/>
    <m/>
    <m/>
    <m/>
    <m/>
    <m/>
    <n v="195699"/>
    <n v="3512298"/>
    <n v="1548.63"/>
    <n v="1035.44"/>
  </r>
  <r>
    <x v="117"/>
    <x v="117"/>
    <x v="8"/>
    <x v="2"/>
    <x v="2"/>
    <x v="9072"/>
    <n v="96202"/>
    <n v="125.26"/>
    <n v="9454.2000000000007"/>
    <n v="562714.17000000004"/>
    <n v="0"/>
    <m/>
    <m/>
    <m/>
    <m/>
    <m/>
    <m/>
    <m/>
    <m/>
    <m/>
    <m/>
    <m/>
    <m/>
    <m/>
    <m/>
    <n v="2469.09"/>
    <n v="5596"/>
    <n v="7.29"/>
    <n v="38.58"/>
  </r>
  <r>
    <x v="179"/>
    <x v="179"/>
    <x v="13"/>
    <x v="2"/>
    <x v="2"/>
    <x v="9073"/>
    <n v="100915"/>
    <n v="131.4"/>
    <n v="8502.5"/>
    <n v="506068.8"/>
    <n v="0"/>
    <m/>
    <m/>
    <m/>
    <m/>
    <m/>
    <m/>
    <m/>
    <m/>
    <m/>
    <m/>
    <m/>
    <m/>
    <m/>
    <m/>
    <n v="0"/>
    <m/>
    <m/>
    <n v="0"/>
  </r>
  <r>
    <x v="219"/>
    <x v="219"/>
    <x v="3"/>
    <x v="2"/>
    <x v="30"/>
    <x v="9074"/>
    <n v="21956"/>
    <n v="38.119999999999997"/>
    <n v="2789.85"/>
    <n v="124539.09"/>
    <n v="10064"/>
    <n v="24560"/>
    <n v="42.64"/>
    <n v="209.67"/>
    <n v="121364.8"/>
    <m/>
    <m/>
    <m/>
    <m/>
    <m/>
    <m/>
    <m/>
    <m/>
    <m/>
    <m/>
    <n v="2110"/>
    <n v="5989"/>
    <n v="10.4"/>
    <n v="43.96"/>
  </r>
  <r>
    <x v="57"/>
    <x v="57"/>
    <x v="15"/>
    <x v="7"/>
    <x v="9"/>
    <x v="4638"/>
    <n v="47420"/>
    <n v="98.79"/>
    <n v="10404"/>
    <n v="387028.8"/>
    <n v="0"/>
    <m/>
    <m/>
    <m/>
    <m/>
    <m/>
    <m/>
    <m/>
    <m/>
    <m/>
    <m/>
    <m/>
    <m/>
    <m/>
    <m/>
    <n v="656"/>
    <n v="11136"/>
    <n v="23.2"/>
    <n v="16.399999999999999"/>
  </r>
  <r>
    <x v="29"/>
    <x v="29"/>
    <x v="11"/>
    <x v="7"/>
    <x v="40"/>
    <x v="4"/>
    <m/>
    <m/>
    <m/>
    <m/>
    <n v="0"/>
    <m/>
    <m/>
    <m/>
    <m/>
    <m/>
    <m/>
    <m/>
    <m/>
    <m/>
    <m/>
    <m/>
    <m/>
    <m/>
    <m/>
    <n v="0"/>
    <m/>
    <m/>
    <n v="0"/>
  </r>
  <r>
    <x v="182"/>
    <x v="182"/>
    <x v="4"/>
    <x v="7"/>
    <x v="81"/>
    <x v="4632"/>
    <n v="16290"/>
    <n v="43.79"/>
    <n v="2975.48"/>
    <n v="85783.2"/>
    <n v="0"/>
    <m/>
    <m/>
    <m/>
    <m/>
    <m/>
    <m/>
    <m/>
    <m/>
    <m/>
    <m/>
    <m/>
    <m/>
    <m/>
    <m/>
    <n v="454.52"/>
    <n v="866"/>
    <n v="2.33"/>
    <n v="14.66"/>
  </r>
  <r>
    <x v="176"/>
    <x v="176"/>
    <x v="15"/>
    <x v="2"/>
    <x v="9"/>
    <x v="9075"/>
    <n v="45026"/>
    <n v="93.8"/>
    <n v="8987.5300000000007"/>
    <n v="334335.93"/>
    <n v="0"/>
    <m/>
    <m/>
    <m/>
    <m/>
    <m/>
    <m/>
    <m/>
    <m/>
    <m/>
    <m/>
    <m/>
    <m/>
    <m/>
    <m/>
    <n v="188.04"/>
    <n v="8089"/>
    <n v="16.850000000000001"/>
    <n v="4.7"/>
  </r>
  <r>
    <x v="74"/>
    <x v="74"/>
    <x v="8"/>
    <x v="19"/>
    <x v="38"/>
    <x v="9076"/>
    <n v="38972"/>
    <n v="57.99"/>
    <n v="4091.21"/>
    <n v="213070.44"/>
    <n v="10934.04"/>
    <n v="16600"/>
    <n v="24.7"/>
    <n v="195.25"/>
    <n v="131856.92000000001"/>
    <m/>
    <m/>
    <m/>
    <m/>
    <m/>
    <n v="18"/>
    <n v="47"/>
    <n v="7.0000000000000007E-2"/>
    <n v="0"/>
    <n v="402.91"/>
    <n v="561.46"/>
    <n v="8303"/>
    <n v="12.36"/>
    <n v="10.029999999999999"/>
  </r>
  <r>
    <x v="29"/>
    <x v="29"/>
    <x v="5"/>
    <x v="2"/>
    <x v="102"/>
    <x v="4"/>
    <m/>
    <m/>
    <m/>
    <m/>
    <n v="0"/>
    <m/>
    <m/>
    <m/>
    <m/>
    <m/>
    <m/>
    <m/>
    <m/>
    <m/>
    <m/>
    <m/>
    <m/>
    <m/>
    <m/>
    <n v="0"/>
    <m/>
    <m/>
    <n v="0"/>
  </r>
  <r>
    <x v="56"/>
    <x v="56"/>
    <x v="2"/>
    <x v="0"/>
    <x v="37"/>
    <x v="9077"/>
    <n v="44742"/>
    <n v="116.52"/>
    <n v="4999.16"/>
    <n v="148774.89000000001"/>
    <n v="0"/>
    <m/>
    <m/>
    <m/>
    <m/>
    <m/>
    <m/>
    <m/>
    <m/>
    <m/>
    <m/>
    <m/>
    <m/>
    <m/>
    <m/>
    <n v="122564"/>
    <n v="13504"/>
    <n v="35.17"/>
    <n v="3830.13"/>
  </r>
  <r>
    <x v="31"/>
    <x v="31"/>
    <x v="0"/>
    <x v="6"/>
    <x v="41"/>
    <x v="0"/>
    <n v="0"/>
    <n v="0"/>
    <n v="0"/>
    <n v="0"/>
    <n v="0"/>
    <n v="0"/>
    <n v="0"/>
    <n v="0"/>
    <n v="0"/>
    <m/>
    <m/>
    <m/>
    <m/>
    <m/>
    <m/>
    <m/>
    <m/>
    <m/>
    <m/>
    <n v="237"/>
    <n v="4738"/>
    <n v="131.61000000000001"/>
    <n v="79"/>
  </r>
  <r>
    <x v="62"/>
    <x v="62"/>
    <x v="9"/>
    <x v="3"/>
    <x v="37"/>
    <x v="9078"/>
    <n v="9132"/>
    <n v="23.78"/>
    <n v="1511.31"/>
    <n v="44976.66"/>
    <n v="1432"/>
    <n v="5706"/>
    <n v="14.86"/>
    <m/>
    <m/>
    <m/>
    <m/>
    <m/>
    <m/>
    <m/>
    <m/>
    <m/>
    <m/>
    <m/>
    <m/>
    <n v="2496"/>
    <n v="18769"/>
    <n v="48.88"/>
    <n v="78"/>
  </r>
  <r>
    <x v="66"/>
    <x v="66"/>
    <x v="8"/>
    <x v="5"/>
    <x v="19"/>
    <x v="9079"/>
    <n v="7310"/>
    <n v="40.61"/>
    <n v="2586"/>
    <n v="36074.699999999997"/>
    <n v="8227.93"/>
    <n v="11795"/>
    <n v="65.53"/>
    <n v="548.53"/>
    <n v="99223.13"/>
    <m/>
    <m/>
    <m/>
    <m/>
    <m/>
    <m/>
    <m/>
    <m/>
    <m/>
    <m/>
    <n v="700"/>
    <n v="10121"/>
    <n v="56.23"/>
    <n v="46.67"/>
  </r>
  <r>
    <x v="132"/>
    <x v="132"/>
    <x v="0"/>
    <x v="2"/>
    <x v="91"/>
    <x v="9080"/>
    <n v="71112"/>
    <n v="109.74"/>
    <n v="9525.93"/>
    <n v="478392"/>
    <n v="0"/>
    <m/>
    <m/>
    <m/>
    <m/>
    <m/>
    <m/>
    <m/>
    <m/>
    <m/>
    <m/>
    <m/>
    <m/>
    <m/>
    <m/>
    <n v="132900"/>
    <n v="8328"/>
    <n v="12.85"/>
    <n v="2461.11"/>
  </r>
  <r>
    <x v="8"/>
    <x v="8"/>
    <x v="12"/>
    <x v="1"/>
    <x v="6"/>
    <x v="4"/>
    <m/>
    <m/>
    <m/>
    <m/>
    <n v="0"/>
    <m/>
    <m/>
    <m/>
    <m/>
    <m/>
    <m/>
    <m/>
    <m/>
    <m/>
    <m/>
    <m/>
    <m/>
    <m/>
    <m/>
    <n v="0"/>
    <m/>
    <m/>
    <n v="0"/>
  </r>
  <r>
    <x v="101"/>
    <x v="101"/>
    <x v="2"/>
    <x v="7"/>
    <x v="36"/>
    <x v="9081"/>
    <n v="72817"/>
    <n v="97.87"/>
    <n v="8941.94"/>
    <n v="515592"/>
    <n v="0"/>
    <m/>
    <m/>
    <m/>
    <m/>
    <m/>
    <m/>
    <m/>
    <m/>
    <m/>
    <m/>
    <m/>
    <m/>
    <m/>
    <m/>
    <n v="238.15"/>
    <n v="13337"/>
    <n v="17.93"/>
    <n v="3.84"/>
  </r>
  <r>
    <x v="28"/>
    <x v="28"/>
    <x v="12"/>
    <x v="1"/>
    <x v="1"/>
    <x v="4"/>
    <m/>
    <m/>
    <m/>
    <m/>
    <n v="0"/>
    <m/>
    <m/>
    <m/>
    <m/>
    <m/>
    <m/>
    <m/>
    <m/>
    <m/>
    <m/>
    <m/>
    <m/>
    <m/>
    <m/>
    <n v="45500"/>
    <n v="4176"/>
    <n v="58"/>
    <n v="7583.33"/>
  </r>
  <r>
    <x v="74"/>
    <x v="74"/>
    <x v="5"/>
    <x v="2"/>
    <x v="29"/>
    <x v="9082"/>
    <n v="4828"/>
    <n v="7.74"/>
    <n v="432.69"/>
    <n v="20925"/>
    <n v="11323.96"/>
    <n v="13809"/>
    <n v="22.13"/>
    <n v="217.77"/>
    <n v="136559"/>
    <m/>
    <m/>
    <m/>
    <m/>
    <m/>
    <m/>
    <m/>
    <m/>
    <m/>
    <m/>
    <n v="1064.0999999999999"/>
    <n v="17178"/>
    <n v="27.53"/>
    <n v="20.46"/>
  </r>
  <r>
    <x v="49"/>
    <x v="49"/>
    <x v="3"/>
    <x v="7"/>
    <x v="20"/>
    <x v="9083"/>
    <n v="93022"/>
    <n v="129.19999999999999"/>
    <n v="10386.219999999999"/>
    <n v="579550.89"/>
    <n v="0"/>
    <m/>
    <m/>
    <m/>
    <m/>
    <m/>
    <m/>
    <m/>
    <m/>
    <m/>
    <m/>
    <m/>
    <m/>
    <m/>
    <m/>
    <n v="235892"/>
    <n v="17836"/>
    <n v="24.77"/>
    <n v="3931.53"/>
  </r>
  <r>
    <x v="75"/>
    <x v="75"/>
    <x v="9"/>
    <x v="13"/>
    <x v="6"/>
    <x v="4"/>
    <m/>
    <m/>
    <m/>
    <m/>
    <n v="0"/>
    <m/>
    <m/>
    <m/>
    <m/>
    <m/>
    <m/>
    <m/>
    <m/>
    <m/>
    <m/>
    <m/>
    <m/>
    <m/>
    <m/>
    <n v="28300"/>
    <n v="836"/>
    <n v="8.7100000000000009"/>
    <n v="3537.5"/>
  </r>
  <r>
    <x v="46"/>
    <x v="46"/>
    <x v="8"/>
    <x v="0"/>
    <x v="58"/>
    <x v="9084"/>
    <n v="127540"/>
    <n v="102.2"/>
    <n v="9085.39"/>
    <n v="878739.33"/>
    <n v="453.93"/>
    <n v="916"/>
    <n v="0.73"/>
    <n v="4.3600000000000003"/>
    <n v="5474.06"/>
    <m/>
    <m/>
    <m/>
    <m/>
    <m/>
    <m/>
    <m/>
    <m/>
    <m/>
    <m/>
    <n v="2170"/>
    <n v="17048"/>
    <n v="13.66"/>
    <n v="20.87"/>
  </r>
  <r>
    <x v="39"/>
    <x v="39"/>
    <x v="0"/>
    <x v="5"/>
    <x v="102"/>
    <x v="9085"/>
    <n v="2036"/>
    <n v="1.65"/>
    <n v="147.52000000000001"/>
    <n v="14131.35"/>
    <n v="0"/>
    <n v="2521"/>
    <n v="2.04"/>
    <m/>
    <m/>
    <m/>
    <m/>
    <m/>
    <m/>
    <m/>
    <m/>
    <m/>
    <m/>
    <m/>
    <m/>
    <n v="0"/>
    <n v="1232"/>
    <n v="1"/>
    <n v="0"/>
  </r>
  <r>
    <x v="65"/>
    <x v="65"/>
    <x v="9"/>
    <x v="4"/>
    <x v="44"/>
    <x v="9086"/>
    <n v="4310"/>
    <n v="3.99"/>
    <n v="136.5"/>
    <n v="11425.05"/>
    <n v="4092.14"/>
    <n v="5776"/>
    <n v="5.35"/>
    <n v="45.47"/>
    <n v="49348.39"/>
    <m/>
    <m/>
    <m/>
    <m/>
    <m/>
    <m/>
    <m/>
    <m/>
    <m/>
    <m/>
    <n v="5644"/>
    <n v="16428"/>
    <n v="15.21"/>
    <n v="62.71"/>
  </r>
  <r>
    <x v="23"/>
    <x v="23"/>
    <x v="11"/>
    <x v="0"/>
    <x v="18"/>
    <x v="9087"/>
    <n v="200400"/>
    <n v="159.05000000000001"/>
    <n v="14237.71"/>
    <n v="1390312.8"/>
    <n v="560.62"/>
    <n v="1346"/>
    <n v="1.07"/>
    <n v="5.34"/>
    <n v="6760.69"/>
    <m/>
    <m/>
    <m/>
    <m/>
    <m/>
    <m/>
    <m/>
    <m/>
    <m/>
    <m/>
    <n v="4148"/>
    <n v="40837"/>
    <n v="32.409999999999997"/>
    <n v="39.5"/>
  </r>
  <r>
    <x v="29"/>
    <x v="29"/>
    <x v="0"/>
    <x v="4"/>
    <x v="88"/>
    <x v="9088"/>
    <n v="15578"/>
    <n v="16.64"/>
    <n v="962.62"/>
    <n v="69828.12"/>
    <n v="72443.259999999995"/>
    <n v="75137"/>
    <n v="80.27"/>
    <n v="928.76"/>
    <n v="873614.99"/>
    <m/>
    <m/>
    <m/>
    <m/>
    <m/>
    <m/>
    <m/>
    <m/>
    <m/>
    <m/>
    <n v="6569"/>
    <n v="61384"/>
    <n v="65.58"/>
    <n v="84.22"/>
  </r>
  <r>
    <x v="129"/>
    <x v="129"/>
    <x v="15"/>
    <x v="4"/>
    <x v="100"/>
    <x v="1843"/>
    <n v="16031"/>
    <n v="47.71"/>
    <n v="4688.57"/>
    <n v="122090.4"/>
    <n v="0"/>
    <m/>
    <m/>
    <m/>
    <m/>
    <m/>
    <m/>
    <m/>
    <m/>
    <m/>
    <n v="10898"/>
    <n v="35648"/>
    <n v="106.1"/>
    <n v="389"/>
    <n v="243940.83"/>
    <n v="1954"/>
    <n v="18135"/>
    <n v="53.97"/>
    <n v="69.790000000000006"/>
  </r>
  <r>
    <x v="41"/>
    <x v="41"/>
    <x v="14"/>
    <x v="7"/>
    <x v="57"/>
    <x v="9089"/>
    <n v="20269"/>
    <n v="40.22"/>
    <n v="2544.67"/>
    <n v="99394.68"/>
    <n v="20228.900000000001"/>
    <n v="28200"/>
    <n v="55.95"/>
    <n v="481.64"/>
    <n v="243946.42"/>
    <m/>
    <m/>
    <m/>
    <m/>
    <m/>
    <m/>
    <m/>
    <m/>
    <m/>
    <m/>
    <n v="1.87"/>
    <n v="14054"/>
    <n v="27.88"/>
    <n v="0.04"/>
  </r>
  <r>
    <x v="4"/>
    <x v="4"/>
    <x v="10"/>
    <x v="5"/>
    <x v="31"/>
    <x v="9090"/>
    <n v="4962"/>
    <n v="20.68"/>
    <n v="1556"/>
    <n v="28941.599999999999"/>
    <n v="2870.68"/>
    <n v="5151"/>
    <n v="21.46"/>
    <n v="143.53"/>
    <n v="34618.410000000003"/>
    <m/>
    <m/>
    <m/>
    <m/>
    <m/>
    <m/>
    <m/>
    <m/>
    <m/>
    <m/>
    <n v="538"/>
    <n v="5580"/>
    <n v="23.25"/>
    <n v="26.9"/>
  </r>
  <r>
    <x v="205"/>
    <x v="205"/>
    <x v="15"/>
    <x v="7"/>
    <x v="42"/>
    <x v="9091"/>
    <n v="28299"/>
    <n v="78.61"/>
    <n v="8100"/>
    <n v="225990"/>
    <n v="0"/>
    <m/>
    <m/>
    <m/>
    <m/>
    <m/>
    <m/>
    <m/>
    <m/>
    <m/>
    <m/>
    <m/>
    <m/>
    <m/>
    <m/>
    <n v="0"/>
    <m/>
    <m/>
    <n v="0"/>
  </r>
  <r>
    <x v="131"/>
    <x v="131"/>
    <x v="10"/>
    <x v="7"/>
    <x v="30"/>
    <x v="7709"/>
    <n v="74450"/>
    <n v="129.25"/>
    <n v="11320"/>
    <n v="505324.79999999999"/>
    <n v="0"/>
    <m/>
    <m/>
    <m/>
    <m/>
    <m/>
    <m/>
    <m/>
    <m/>
    <m/>
    <m/>
    <m/>
    <m/>
    <m/>
    <m/>
    <n v="282"/>
    <n v="2204"/>
    <n v="3.83"/>
    <n v="5.88"/>
  </r>
  <r>
    <x v="130"/>
    <x v="130"/>
    <x v="15"/>
    <x v="0"/>
    <x v="100"/>
    <x v="9092"/>
    <n v="11577"/>
    <n v="34.46"/>
    <n v="2396.96"/>
    <n v="62416.95"/>
    <n v="112636.28"/>
    <n v="10961"/>
    <n v="32.619999999999997"/>
    <n v="4022.72"/>
    <n v="1358314.64"/>
    <m/>
    <m/>
    <m/>
    <m/>
    <m/>
    <m/>
    <m/>
    <m/>
    <m/>
    <m/>
    <n v="113826"/>
    <n v="3160"/>
    <n v="9.4"/>
    <n v="4065.21"/>
  </r>
  <r>
    <x v="143"/>
    <x v="143"/>
    <x v="4"/>
    <x v="7"/>
    <x v="9"/>
    <x v="9093"/>
    <n v="24846"/>
    <n v="51.76"/>
    <n v="3766.48"/>
    <n v="140112.87"/>
    <n v="10975"/>
    <n v="13819"/>
    <n v="28.79"/>
    <n v="274.38"/>
    <n v="132350.82"/>
    <m/>
    <m/>
    <m/>
    <m/>
    <m/>
    <m/>
    <m/>
    <m/>
    <m/>
    <m/>
    <n v="1376.91"/>
    <n v="2226"/>
    <n v="4.6399999999999997"/>
    <n v="34.42"/>
  </r>
  <r>
    <x v="25"/>
    <x v="25"/>
    <x v="8"/>
    <x v="2"/>
    <x v="34"/>
    <x v="9094"/>
    <n v="13206"/>
    <n v="31.44"/>
    <n v="3961.09"/>
    <n v="128933.34"/>
    <n v="11704.17"/>
    <n v="12639"/>
    <n v="30.09"/>
    <n v="334.4"/>
    <n v="141144.10999999999"/>
    <m/>
    <m/>
    <m/>
    <m/>
    <m/>
    <m/>
    <m/>
    <m/>
    <m/>
    <m/>
    <n v="1360"/>
    <n v="8138"/>
    <n v="19.38"/>
    <n v="38.86"/>
  </r>
  <r>
    <x v="23"/>
    <x v="23"/>
    <x v="0"/>
    <x v="30"/>
    <x v="103"/>
    <x v="9095"/>
    <n v="59990"/>
    <n v="58.81"/>
    <n v="4204.92"/>
    <n v="332398.74"/>
    <n v="55718.720000000001"/>
    <n v="92014"/>
    <n v="90.21"/>
    <n v="655.51"/>
    <n v="671928.76"/>
    <m/>
    <m/>
    <m/>
    <m/>
    <m/>
    <m/>
    <m/>
    <m/>
    <m/>
    <m/>
    <n v="3726"/>
    <n v="30222"/>
    <n v="29.63"/>
    <n v="43.84"/>
  </r>
  <r>
    <x v="50"/>
    <x v="50"/>
    <x v="0"/>
    <x v="1"/>
    <x v="12"/>
    <x v="4"/>
    <m/>
    <m/>
    <m/>
    <m/>
    <n v="0"/>
    <m/>
    <m/>
    <m/>
    <m/>
    <m/>
    <m/>
    <m/>
    <m/>
    <m/>
    <m/>
    <m/>
    <m/>
    <m/>
    <m/>
    <n v="0"/>
    <m/>
    <m/>
    <n v="0"/>
  </r>
  <r>
    <x v="220"/>
    <x v="220"/>
    <x v="14"/>
    <x v="2"/>
    <x v="9"/>
    <x v="9096"/>
    <n v="47599"/>
    <n v="99.16"/>
    <n v="7858.25"/>
    <n v="292326.90000000002"/>
    <n v="0"/>
    <m/>
    <m/>
    <m/>
    <m/>
    <m/>
    <m/>
    <m/>
    <m/>
    <m/>
    <m/>
    <m/>
    <m/>
    <m/>
    <m/>
    <n v="1252.8599999999999"/>
    <n v="20379"/>
    <n v="42.46"/>
    <n v="31.32"/>
  </r>
  <r>
    <x v="174"/>
    <x v="174"/>
    <x v="0"/>
    <x v="1"/>
    <x v="6"/>
    <x v="9097"/>
    <n v="109"/>
    <n v="1.1399999999999999"/>
    <n v="53.88"/>
    <n v="400.83"/>
    <n v="77"/>
    <n v="147"/>
    <n v="1.53"/>
    <m/>
    <m/>
    <m/>
    <m/>
    <m/>
    <m/>
    <m/>
    <m/>
    <m/>
    <m/>
    <m/>
    <m/>
    <n v="0"/>
    <n v="4721"/>
    <n v="49.18"/>
    <n v="0"/>
  </r>
  <r>
    <x v="13"/>
    <x v="13"/>
    <x v="8"/>
    <x v="12"/>
    <x v="68"/>
    <x v="9098"/>
    <n v="1518"/>
    <n v="7.91"/>
    <n v="348.75"/>
    <n v="5189.3999999999996"/>
    <n v="668"/>
    <n v="1163"/>
    <n v="6.06"/>
    <n v="41.75"/>
    <n v="8055.61"/>
    <m/>
    <m/>
    <m/>
    <m/>
    <m/>
    <m/>
    <m/>
    <m/>
    <m/>
    <m/>
    <n v="3668.2"/>
    <n v="2654"/>
    <n v="13.82"/>
    <n v="229.26"/>
  </r>
  <r>
    <x v="76"/>
    <x v="76"/>
    <x v="13"/>
    <x v="14"/>
    <x v="75"/>
    <x v="9099"/>
    <n v="41550"/>
    <n v="33.950000000000003"/>
    <n v="2883.14"/>
    <n v="273494.40000000002"/>
    <n v="51162.95"/>
    <n v="47929"/>
    <n v="39.159999999999997"/>
    <n v="501.6"/>
    <n v="616989.35"/>
    <m/>
    <m/>
    <m/>
    <m/>
    <m/>
    <m/>
    <m/>
    <m/>
    <m/>
    <m/>
    <n v="577300"/>
    <n v="46195"/>
    <n v="37.74"/>
    <n v="5659.8"/>
  </r>
  <r>
    <x v="51"/>
    <x v="51"/>
    <x v="3"/>
    <x v="6"/>
    <x v="1"/>
    <x v="122"/>
    <n v="402"/>
    <n v="5.58"/>
    <n v="303.17"/>
    <n v="1691.67"/>
    <n v="0"/>
    <m/>
    <m/>
    <m/>
    <m/>
    <n v="364"/>
    <n v="1027"/>
    <n v="14.26"/>
    <n v="60"/>
    <n v="4611.5200000000004"/>
    <n v="200"/>
    <n v="521"/>
    <n v="7.24"/>
    <n v="33"/>
    <n v="4476.8"/>
    <n v="7727.81"/>
    <n v="4314"/>
    <n v="59.92"/>
    <n v="1287.97"/>
  </r>
  <r>
    <x v="72"/>
    <x v="72"/>
    <x v="3"/>
    <x v="27"/>
    <x v="11"/>
    <x v="4"/>
    <m/>
    <m/>
    <m/>
    <m/>
    <n v="0"/>
    <m/>
    <m/>
    <m/>
    <m/>
    <m/>
    <m/>
    <m/>
    <m/>
    <m/>
    <m/>
    <m/>
    <m/>
    <m/>
    <m/>
    <n v="211001"/>
    <n v="5757"/>
    <n v="47.98"/>
    <n v="21100.1"/>
  </r>
  <r>
    <x v="161"/>
    <x v="161"/>
    <x v="14"/>
    <x v="4"/>
    <x v="104"/>
    <x v="9100"/>
    <n v="9509"/>
    <n v="2.96"/>
    <n v="165.8"/>
    <n v="41324.550000000003"/>
    <n v="3348.21"/>
    <n v="5313"/>
    <n v="1.65"/>
    <n v="12.49"/>
    <n v="40377.019999999997"/>
    <m/>
    <m/>
    <m/>
    <m/>
    <m/>
    <n v="2234"/>
    <n v="8908"/>
    <n v="2.77"/>
    <n v="8"/>
    <n v="50005.86"/>
    <n v="14313"/>
    <n v="195013"/>
    <n v="60.64"/>
    <n v="53.41"/>
  </r>
  <r>
    <x v="187"/>
    <x v="187"/>
    <x v="4"/>
    <x v="31"/>
    <x v="31"/>
    <x v="9101"/>
    <n v="12781"/>
    <n v="53.25"/>
    <n v="3244"/>
    <n v="60338.400000000001"/>
    <n v="0"/>
    <n v="4150"/>
    <n v="17.29"/>
    <n v="0"/>
    <n v="0"/>
    <m/>
    <m/>
    <m/>
    <m/>
    <m/>
    <m/>
    <m/>
    <m/>
    <m/>
    <m/>
    <n v="0"/>
    <n v="3073"/>
    <n v="12.8"/>
    <n v="0"/>
  </r>
  <r>
    <x v="81"/>
    <x v="81"/>
    <x v="3"/>
    <x v="7"/>
    <x v="9"/>
    <x v="9102"/>
    <n v="56858"/>
    <n v="118.45"/>
    <n v="15611.75"/>
    <n v="580757.1"/>
    <n v="0"/>
    <m/>
    <m/>
    <m/>
    <m/>
    <m/>
    <m/>
    <m/>
    <m/>
    <m/>
    <m/>
    <m/>
    <m/>
    <m/>
    <m/>
    <n v="104"/>
    <n v="8908"/>
    <n v="18.559999999999999"/>
    <n v="2.6"/>
  </r>
  <r>
    <x v="221"/>
    <x v="221"/>
    <x v="2"/>
    <x v="2"/>
    <x v="30"/>
    <x v="770"/>
    <n v="53597"/>
    <n v="93.05"/>
    <n v="7326.67"/>
    <n v="327062.40000000002"/>
    <n v="0"/>
    <m/>
    <m/>
    <m/>
    <m/>
    <m/>
    <m/>
    <m/>
    <m/>
    <m/>
    <m/>
    <m/>
    <m/>
    <m/>
    <m/>
    <n v="235767"/>
    <n v="6556"/>
    <n v="11.38"/>
    <n v="4911.8100000000004"/>
  </r>
  <r>
    <x v="78"/>
    <x v="78"/>
    <x v="4"/>
    <x v="6"/>
    <x v="53"/>
    <x v="4"/>
    <m/>
    <m/>
    <m/>
    <m/>
    <n v="0"/>
    <m/>
    <m/>
    <m/>
    <m/>
    <m/>
    <m/>
    <m/>
    <m/>
    <m/>
    <m/>
    <m/>
    <m/>
    <m/>
    <m/>
    <n v="0"/>
    <n v="5693"/>
    <n v="36.49"/>
    <n v="0"/>
  </r>
  <r>
    <x v="58"/>
    <x v="58"/>
    <x v="12"/>
    <x v="1"/>
    <x v="7"/>
    <x v="9103"/>
    <n v="252"/>
    <n v="10.5"/>
    <n v="582.5"/>
    <n v="1083.45"/>
    <n v="0"/>
    <m/>
    <m/>
    <m/>
    <m/>
    <m/>
    <m/>
    <m/>
    <m/>
    <m/>
    <m/>
    <m/>
    <m/>
    <m/>
    <m/>
    <n v="22500"/>
    <n v="712"/>
    <n v="29.67"/>
    <n v="11250"/>
  </r>
  <r>
    <x v="36"/>
    <x v="36"/>
    <x v="11"/>
    <x v="7"/>
    <x v="20"/>
    <x v="9104"/>
    <n v="95008"/>
    <n v="131.96"/>
    <n v="8260"/>
    <n v="460908"/>
    <n v="0"/>
    <m/>
    <m/>
    <m/>
    <m/>
    <m/>
    <m/>
    <m/>
    <m/>
    <m/>
    <m/>
    <m/>
    <m/>
    <m/>
    <m/>
    <n v="182.32"/>
    <n v="43038"/>
    <n v="59.78"/>
    <n v="3.04"/>
  </r>
  <r>
    <x v="65"/>
    <x v="65"/>
    <x v="15"/>
    <x v="5"/>
    <x v="33"/>
    <x v="9105"/>
    <n v="66491"/>
    <n v="55.41"/>
    <n v="3919.42"/>
    <n v="364506.06"/>
    <n v="36937.919999999998"/>
    <n v="54471"/>
    <n v="45.39"/>
    <m/>
    <m/>
    <m/>
    <m/>
    <m/>
    <m/>
    <m/>
    <m/>
    <m/>
    <m/>
    <m/>
    <m/>
    <n v="2304"/>
    <n v="12248"/>
    <n v="10.210000000000001"/>
    <n v="23.04"/>
  </r>
  <r>
    <x v="37"/>
    <x v="37"/>
    <x v="5"/>
    <x v="18"/>
    <x v="41"/>
    <x v="4"/>
    <m/>
    <m/>
    <m/>
    <m/>
    <n v="0"/>
    <m/>
    <m/>
    <m/>
    <m/>
    <m/>
    <m/>
    <m/>
    <m/>
    <m/>
    <m/>
    <m/>
    <m/>
    <m/>
    <m/>
    <n v="0"/>
    <m/>
    <m/>
    <n v="0"/>
  </r>
  <r>
    <x v="167"/>
    <x v="167"/>
    <x v="6"/>
    <x v="1"/>
    <x v="28"/>
    <x v="4"/>
    <m/>
    <m/>
    <m/>
    <m/>
    <n v="0"/>
    <m/>
    <m/>
    <m/>
    <m/>
    <m/>
    <m/>
    <m/>
    <m/>
    <m/>
    <m/>
    <m/>
    <m/>
    <m/>
    <m/>
    <n v="0"/>
    <m/>
    <m/>
    <n v="0"/>
  </r>
  <r>
    <x v="75"/>
    <x v="75"/>
    <x v="7"/>
    <x v="3"/>
    <x v="51"/>
    <x v="4"/>
    <m/>
    <m/>
    <m/>
    <m/>
    <n v="0"/>
    <m/>
    <m/>
    <m/>
    <m/>
    <m/>
    <m/>
    <m/>
    <m/>
    <m/>
    <m/>
    <m/>
    <m/>
    <m/>
    <m/>
    <n v="7100"/>
    <n v="172"/>
    <n v="14.33"/>
    <n v="7100"/>
  </r>
  <r>
    <x v="85"/>
    <x v="85"/>
    <x v="4"/>
    <x v="14"/>
    <x v="56"/>
    <x v="9106"/>
    <n v="123045"/>
    <n v="85.45"/>
    <n v="6164.5"/>
    <n v="687958.2"/>
    <n v="0"/>
    <m/>
    <m/>
    <m/>
    <m/>
    <m/>
    <m/>
    <m/>
    <m/>
    <m/>
    <m/>
    <m/>
    <m/>
    <m/>
    <m/>
    <n v="3192"/>
    <n v="73200"/>
    <n v="50.83"/>
    <n v="26.6"/>
  </r>
  <r>
    <x v="156"/>
    <x v="156"/>
    <x v="13"/>
    <x v="5"/>
    <x v="21"/>
    <x v="9107"/>
    <n v="51992"/>
    <n v="180.53"/>
    <n v="9299.58"/>
    <n v="207566.7"/>
    <n v="0"/>
    <m/>
    <m/>
    <m/>
    <m/>
    <m/>
    <m/>
    <m/>
    <m/>
    <m/>
    <m/>
    <m/>
    <m/>
    <m/>
    <m/>
    <n v="938.44"/>
    <n v="4193"/>
    <n v="14.56"/>
    <n v="39.1"/>
  </r>
  <r>
    <x v="64"/>
    <x v="64"/>
    <x v="4"/>
    <x v="0"/>
    <x v="14"/>
    <x v="9108"/>
    <n v="5250"/>
    <n v="9.94"/>
    <n v="539.42999999999995"/>
    <n v="22073.55"/>
    <n v="7984.48"/>
    <n v="10075"/>
    <n v="19.079999999999998"/>
    <n v="181.47"/>
    <n v="96287.25"/>
    <m/>
    <m/>
    <m/>
    <m/>
    <m/>
    <m/>
    <m/>
    <m/>
    <m/>
    <m/>
    <n v="58910"/>
    <n v="6922"/>
    <n v="13.11"/>
    <n v="1338.86"/>
  </r>
  <r>
    <x v="34"/>
    <x v="34"/>
    <x v="3"/>
    <x v="1"/>
    <x v="7"/>
    <x v="4"/>
    <m/>
    <m/>
    <m/>
    <m/>
    <n v="0"/>
    <m/>
    <m/>
    <m/>
    <m/>
    <m/>
    <m/>
    <m/>
    <m/>
    <m/>
    <m/>
    <m/>
    <m/>
    <m/>
    <m/>
    <n v="218.43"/>
    <n v="707"/>
    <n v="29.46"/>
    <n v="109.22"/>
  </r>
  <r>
    <x v="21"/>
    <x v="21"/>
    <x v="0"/>
    <x v="7"/>
    <x v="29"/>
    <x v="9109"/>
    <n v="31595"/>
    <n v="50.63"/>
    <n v="3722.27"/>
    <n v="180008.94"/>
    <n v="16503"/>
    <n v="22715"/>
    <n v="36.4"/>
    <n v="317.37"/>
    <n v="199014.63"/>
    <m/>
    <m/>
    <m/>
    <m/>
    <m/>
    <m/>
    <m/>
    <m/>
    <m/>
    <m/>
    <n v="1167.7"/>
    <n v="18734"/>
    <n v="30.02"/>
    <n v="22.46"/>
  </r>
  <r>
    <x v="22"/>
    <x v="22"/>
    <x v="3"/>
    <x v="14"/>
    <x v="123"/>
    <x v="9110"/>
    <n v="19676"/>
    <n v="39.99"/>
    <n v="4450.7299999999996"/>
    <n v="169706.4"/>
    <n v="0"/>
    <m/>
    <m/>
    <m/>
    <m/>
    <m/>
    <m/>
    <m/>
    <m/>
    <m/>
    <n v="15998"/>
    <n v="34221"/>
    <n v="69.55"/>
    <n v="390"/>
    <n v="358099.23"/>
    <n v="159.08000000000001"/>
    <n v="11072"/>
    <n v="22.5"/>
    <n v="3.88"/>
  </r>
  <r>
    <x v="137"/>
    <x v="137"/>
    <x v="5"/>
    <x v="1"/>
    <x v="94"/>
    <x v="9111"/>
    <n v="1973"/>
    <n v="8.65"/>
    <n v="464.21"/>
    <n v="8202.6"/>
    <n v="8211"/>
    <n v="17376"/>
    <n v="76.209999999999994"/>
    <n v="432.16"/>
    <n v="99018.91"/>
    <m/>
    <m/>
    <m/>
    <m/>
    <m/>
    <m/>
    <m/>
    <m/>
    <m/>
    <m/>
    <n v="956.55"/>
    <n v="4990"/>
    <n v="21.89"/>
    <n v="50.34"/>
  </r>
  <r>
    <x v="35"/>
    <x v="35"/>
    <x v="6"/>
    <x v="11"/>
    <x v="141"/>
    <x v="9112"/>
    <n v="425028"/>
    <n v="95.47"/>
    <n v="8677.23"/>
    <n v="2993905.29"/>
    <n v="330059.17"/>
    <n v="473921"/>
    <n v="106.45"/>
    <m/>
    <m/>
    <m/>
    <m/>
    <m/>
    <m/>
    <m/>
    <m/>
    <m/>
    <m/>
    <m/>
    <m/>
    <n v="0"/>
    <m/>
    <m/>
    <n v="0"/>
  </r>
  <r>
    <x v="52"/>
    <x v="52"/>
    <x v="6"/>
    <x v="1"/>
    <x v="21"/>
    <x v="9113"/>
    <n v="23929"/>
    <n v="83.09"/>
    <n v="5046.33"/>
    <n v="112634.16"/>
    <n v="16632.400000000001"/>
    <n v="25068"/>
    <n v="87.04"/>
    <n v="693.02"/>
    <n v="200575.05"/>
    <m/>
    <m/>
    <m/>
    <m/>
    <m/>
    <m/>
    <m/>
    <m/>
    <m/>
    <m/>
    <n v="2412"/>
    <n v="16381"/>
    <n v="56.88"/>
    <n v="100.5"/>
  </r>
  <r>
    <x v="95"/>
    <x v="95"/>
    <x v="10"/>
    <x v="1"/>
    <x v="28"/>
    <x v="9114"/>
    <n v="404"/>
    <n v="2.81"/>
    <n v="707.67"/>
    <n v="7897.56"/>
    <n v="0"/>
    <m/>
    <m/>
    <m/>
    <m/>
    <m/>
    <m/>
    <m/>
    <m/>
    <m/>
    <m/>
    <m/>
    <m/>
    <m/>
    <m/>
    <n v="124700"/>
    <n v="3775"/>
    <n v="26.22"/>
    <n v="10391.67"/>
  </r>
  <r>
    <x v="202"/>
    <x v="202"/>
    <x v="8"/>
    <x v="5"/>
    <x v="5"/>
    <x v="9115"/>
    <n v="51917"/>
    <n v="54.08"/>
    <n v="3261.96"/>
    <n v="242690.01"/>
    <n v="37225.019999999997"/>
    <n v="36685"/>
    <n v="38.21"/>
    <n v="465.31"/>
    <n v="448907.73"/>
    <m/>
    <m/>
    <m/>
    <m/>
    <m/>
    <m/>
    <m/>
    <m/>
    <m/>
    <m/>
    <n v="2969"/>
    <n v="35378"/>
    <n v="36.85"/>
    <n v="37.11"/>
  </r>
  <r>
    <x v="61"/>
    <x v="61"/>
    <x v="7"/>
    <x v="2"/>
    <x v="37"/>
    <x v="9116"/>
    <n v="5920"/>
    <n v="15.42"/>
    <n v="1570"/>
    <n v="46723.199999999997"/>
    <n v="4033"/>
    <n v="14775"/>
    <n v="38.479999999999997"/>
    <m/>
    <m/>
    <m/>
    <m/>
    <m/>
    <m/>
    <m/>
    <m/>
    <m/>
    <m/>
    <m/>
    <m/>
    <n v="38200"/>
    <n v="725"/>
    <n v="1.89"/>
    <n v="1193.75"/>
  </r>
  <r>
    <x v="53"/>
    <x v="53"/>
    <x v="10"/>
    <x v="1"/>
    <x v="28"/>
    <x v="4"/>
    <m/>
    <m/>
    <m/>
    <m/>
    <n v="0"/>
    <m/>
    <m/>
    <m/>
    <m/>
    <m/>
    <m/>
    <m/>
    <m/>
    <m/>
    <m/>
    <m/>
    <m/>
    <m/>
    <m/>
    <n v="1421"/>
    <n v="11010"/>
    <n v="76.459999999999994"/>
    <n v="118.42"/>
  </r>
  <r>
    <x v="146"/>
    <x v="146"/>
    <x v="12"/>
    <x v="1"/>
    <x v="12"/>
    <x v="9117"/>
    <n v="1042"/>
    <n v="6.2"/>
    <n v="2088.0700000000002"/>
    <n v="27186.69"/>
    <n v="0"/>
    <m/>
    <m/>
    <m/>
    <m/>
    <m/>
    <m/>
    <m/>
    <m/>
    <m/>
    <m/>
    <m/>
    <m/>
    <m/>
    <m/>
    <n v="0.7"/>
    <n v="3586"/>
    <n v="21.35"/>
    <n v="0.05"/>
  </r>
  <r>
    <x v="124"/>
    <x v="124"/>
    <x v="11"/>
    <x v="2"/>
    <x v="107"/>
    <x v="9118"/>
    <n v="79603"/>
    <n v="86.15"/>
    <n v="7997.66"/>
    <n v="572712.6"/>
    <n v="0"/>
    <m/>
    <m/>
    <m/>
    <m/>
    <m/>
    <m/>
    <m/>
    <m/>
    <m/>
    <m/>
    <m/>
    <m/>
    <m/>
    <m/>
    <n v="11570"/>
    <n v="2385"/>
    <n v="2.58"/>
    <n v="150.26"/>
  </r>
  <r>
    <x v="222"/>
    <x v="222"/>
    <x v="10"/>
    <x v="2"/>
    <x v="2"/>
    <x v="4427"/>
    <n v="5766542"/>
    <n v="7508.52"/>
    <n v="10"/>
    <n v="595.20000000000005"/>
    <n v="0"/>
    <m/>
    <m/>
    <m/>
    <m/>
    <m/>
    <m/>
    <m/>
    <m/>
    <m/>
    <m/>
    <m/>
    <m/>
    <m/>
    <m/>
    <n v="118281.05"/>
    <n v="291288"/>
    <n v="379.28"/>
    <n v="1848.14"/>
  </r>
  <r>
    <x v="37"/>
    <x v="37"/>
    <x v="14"/>
    <x v="2"/>
    <x v="26"/>
    <x v="9119"/>
    <n v="111366"/>
    <n v="136.47999999999999"/>
    <n v="10912.94"/>
    <n v="690134.4"/>
    <n v="0"/>
    <m/>
    <m/>
    <m/>
    <m/>
    <m/>
    <m/>
    <m/>
    <m/>
    <m/>
    <m/>
    <m/>
    <m/>
    <m/>
    <m/>
    <n v="2604.84"/>
    <n v="17855"/>
    <n v="21.88"/>
    <n v="38.31"/>
  </r>
  <r>
    <x v="54"/>
    <x v="54"/>
    <x v="5"/>
    <x v="5"/>
    <x v="2"/>
    <x v="9120"/>
    <n v="82626"/>
    <n v="107.59"/>
    <n v="7192.8"/>
    <n v="428115.27"/>
    <n v="97.96"/>
    <n v="86"/>
    <n v="0.11"/>
    <n v="1.53"/>
    <n v="1181.3699999999999"/>
    <m/>
    <m/>
    <m/>
    <m/>
    <m/>
    <m/>
    <m/>
    <m/>
    <m/>
    <m/>
    <n v="307100"/>
    <n v="11931"/>
    <n v="15.54"/>
    <n v="4798.4399999999996"/>
  </r>
  <r>
    <x v="207"/>
    <x v="207"/>
    <x v="8"/>
    <x v="4"/>
    <x v="11"/>
    <x v="4"/>
    <n v="0"/>
    <n v="0"/>
    <m/>
    <m/>
    <n v="0"/>
    <n v="0"/>
    <n v="0"/>
    <m/>
    <m/>
    <m/>
    <m/>
    <m/>
    <m/>
    <m/>
    <m/>
    <m/>
    <m/>
    <m/>
    <m/>
    <n v="54578"/>
    <n v="6013"/>
    <n v="50.11"/>
    <n v="5457.8"/>
  </r>
  <r>
    <x v="99"/>
    <x v="99"/>
    <x v="9"/>
    <x v="1"/>
    <x v="28"/>
    <x v="9121"/>
    <n v="238"/>
    <n v="1.65"/>
    <n v="94.67"/>
    <n v="1056.48"/>
    <n v="0"/>
    <m/>
    <m/>
    <m/>
    <m/>
    <m/>
    <m/>
    <m/>
    <m/>
    <m/>
    <m/>
    <m/>
    <m/>
    <m/>
    <m/>
    <n v="57000"/>
    <n v="2206"/>
    <n v="15.32"/>
    <n v="4750"/>
  </r>
  <r>
    <x v="130"/>
    <x v="130"/>
    <x v="7"/>
    <x v="2"/>
    <x v="9"/>
    <x v="9122"/>
    <n v="8004"/>
    <n v="16.68"/>
    <n v="1267.3"/>
    <n v="47143.56"/>
    <n v="8488.76"/>
    <n v="8097"/>
    <n v="16.87"/>
    <n v="212.22"/>
    <n v="102368.54"/>
    <m/>
    <m/>
    <m/>
    <m/>
    <m/>
    <m/>
    <m/>
    <m/>
    <m/>
    <m/>
    <n v="153100"/>
    <n v="1805"/>
    <n v="3.76"/>
    <n v="3827.5"/>
  </r>
  <r>
    <x v="189"/>
    <x v="189"/>
    <x v="3"/>
    <x v="2"/>
    <x v="9"/>
    <x v="6882"/>
    <n v="53181"/>
    <n v="110.79"/>
    <n v="8556"/>
    <n v="318283.2"/>
    <n v="0"/>
    <m/>
    <m/>
    <m/>
    <m/>
    <m/>
    <m/>
    <m/>
    <m/>
    <m/>
    <m/>
    <m/>
    <m/>
    <m/>
    <m/>
    <n v="778200"/>
    <n v="12576"/>
    <n v="26.2"/>
    <n v="19455"/>
  </r>
  <r>
    <x v="76"/>
    <x v="76"/>
    <x v="3"/>
    <x v="2"/>
    <x v="64"/>
    <x v="9123"/>
    <n v="40749"/>
    <n v="45.28"/>
    <n v="2797.36"/>
    <n v="195115.86"/>
    <n v="33628.519999999997"/>
    <n v="41092"/>
    <n v="45.66"/>
    <n v="448.38"/>
    <n v="405536.36"/>
    <m/>
    <m/>
    <m/>
    <m/>
    <m/>
    <m/>
    <m/>
    <m/>
    <m/>
    <m/>
    <n v="232470"/>
    <n v="9747"/>
    <n v="10.83"/>
    <n v="3099.6"/>
  </r>
  <r>
    <x v="137"/>
    <x v="137"/>
    <x v="10"/>
    <x v="6"/>
    <x v="1"/>
    <x v="4"/>
    <m/>
    <m/>
    <m/>
    <m/>
    <n v="6909"/>
    <n v="11157"/>
    <n v="154.96"/>
    <m/>
    <m/>
    <m/>
    <m/>
    <m/>
    <m/>
    <m/>
    <m/>
    <m/>
    <m/>
    <m/>
    <m/>
    <n v="770.67"/>
    <n v="1838"/>
    <n v="25.53"/>
    <n v="128.44999999999999"/>
  </r>
  <r>
    <x v="109"/>
    <x v="109"/>
    <x v="11"/>
    <x v="6"/>
    <x v="6"/>
    <x v="0"/>
    <n v="0"/>
    <n v="0"/>
    <n v="0"/>
    <n v="0"/>
    <n v="0"/>
    <n v="0"/>
    <n v="0"/>
    <m/>
    <m/>
    <n v="0"/>
    <n v="0"/>
    <n v="0"/>
    <n v="0"/>
    <n v="0"/>
    <n v="0"/>
    <n v="0"/>
    <n v="0"/>
    <n v="0"/>
    <n v="0"/>
    <n v="0"/>
    <n v="0"/>
    <n v="0"/>
    <n v="0"/>
  </r>
  <r>
    <x v="159"/>
    <x v="159"/>
    <x v="8"/>
    <x v="4"/>
    <x v="46"/>
    <x v="9124"/>
    <n v="430"/>
    <n v="1.38"/>
    <n v="43.65"/>
    <n v="1055.55"/>
    <n v="343.36"/>
    <n v="639"/>
    <n v="2.0499999999999998"/>
    <n v="13.21"/>
    <n v="4140.63"/>
    <m/>
    <m/>
    <m/>
    <m/>
    <m/>
    <m/>
    <m/>
    <m/>
    <m/>
    <m/>
    <n v="177800"/>
    <n v="31856"/>
    <n v="102.1"/>
    <n v="6838.46"/>
  </r>
  <r>
    <x v="184"/>
    <x v="184"/>
    <x v="10"/>
    <x v="2"/>
    <x v="30"/>
    <x v="9125"/>
    <n v="15561"/>
    <n v="27.02"/>
    <n v="2677.75"/>
    <n v="119534.76"/>
    <n v="30815.71"/>
    <n v="48040"/>
    <n v="83.4"/>
    <m/>
    <m/>
    <m/>
    <m/>
    <m/>
    <m/>
    <m/>
    <m/>
    <m/>
    <m/>
    <m/>
    <m/>
    <n v="0"/>
    <m/>
    <m/>
    <n v="0"/>
  </r>
  <r>
    <x v="28"/>
    <x v="28"/>
    <x v="13"/>
    <x v="14"/>
    <x v="21"/>
    <x v="7196"/>
    <n v="17812"/>
    <n v="61.85"/>
    <n v="3996.67"/>
    <n v="89205.6"/>
    <n v="4548.9799999999996"/>
    <n v="7027"/>
    <n v="24.4"/>
    <n v="189.54"/>
    <n v="54857.53"/>
    <m/>
    <m/>
    <m/>
    <m/>
    <m/>
    <m/>
    <m/>
    <m/>
    <m/>
    <m/>
    <n v="61720"/>
    <n v="5187"/>
    <n v="18.010000000000002"/>
    <n v="2571.67"/>
  </r>
  <r>
    <x v="159"/>
    <x v="159"/>
    <x v="2"/>
    <x v="2"/>
    <x v="136"/>
    <x v="9126"/>
    <n v="166905"/>
    <n v="141.93"/>
    <n v="10541.03"/>
    <n v="960709.53"/>
    <n v="0"/>
    <m/>
    <m/>
    <m/>
    <m/>
    <m/>
    <m/>
    <m/>
    <m/>
    <m/>
    <m/>
    <m/>
    <m/>
    <m/>
    <m/>
    <n v="292000"/>
    <n v="38775"/>
    <n v="32.97"/>
    <n v="2979.59"/>
  </r>
  <r>
    <x v="78"/>
    <x v="78"/>
    <x v="3"/>
    <x v="2"/>
    <x v="67"/>
    <x v="9127"/>
    <n v="108288"/>
    <n v="107.43"/>
    <n v="9428.57"/>
    <n v="736560"/>
    <n v="0"/>
    <m/>
    <m/>
    <m/>
    <m/>
    <m/>
    <m/>
    <m/>
    <m/>
    <m/>
    <m/>
    <m/>
    <m/>
    <m/>
    <m/>
    <n v="176574"/>
    <n v="14348"/>
    <n v="14.23"/>
    <n v="2102.0700000000002"/>
  </r>
  <r>
    <x v="104"/>
    <x v="104"/>
    <x v="10"/>
    <x v="4"/>
    <x v="12"/>
    <x v="1303"/>
    <n v="33"/>
    <n v="0.2"/>
    <n v="12.14"/>
    <n v="158.1"/>
    <n v="0"/>
    <n v="153"/>
    <n v="0.91"/>
    <m/>
    <m/>
    <m/>
    <m/>
    <m/>
    <m/>
    <m/>
    <m/>
    <m/>
    <m/>
    <m/>
    <m/>
    <n v="105.35"/>
    <n v="5250"/>
    <n v="31.25"/>
    <n v="7.52"/>
  </r>
  <r>
    <x v="179"/>
    <x v="179"/>
    <x v="6"/>
    <x v="2"/>
    <x v="2"/>
    <x v="9128"/>
    <n v="89756"/>
    <n v="116.87"/>
    <n v="9233.75"/>
    <n v="549592.80000000005"/>
    <n v="0"/>
    <m/>
    <m/>
    <m/>
    <m/>
    <m/>
    <m/>
    <m/>
    <m/>
    <m/>
    <m/>
    <m/>
    <m/>
    <m/>
    <m/>
    <n v="1770.43"/>
    <n v="14706"/>
    <n v="19.149999999999999"/>
    <n v="27.66"/>
  </r>
  <r>
    <x v="122"/>
    <x v="122"/>
    <x v="5"/>
    <x v="19"/>
    <x v="109"/>
    <x v="9129"/>
    <n v="231327"/>
    <n v="181.86"/>
    <n v="15118.87"/>
    <n v="1490418"/>
    <n v="5423.86"/>
    <n v="6020"/>
    <n v="4.7300000000000004"/>
    <n v="51.17"/>
    <n v="65407.96"/>
    <m/>
    <m/>
    <m/>
    <m/>
    <m/>
    <m/>
    <m/>
    <m/>
    <m/>
    <m/>
    <n v="4084.59"/>
    <n v="101618"/>
    <n v="79.89"/>
    <n v="38.53"/>
  </r>
  <r>
    <x v="41"/>
    <x v="41"/>
    <x v="4"/>
    <x v="2"/>
    <x v="9"/>
    <x v="9130"/>
    <n v="13424"/>
    <n v="27.97"/>
    <n v="1603.18"/>
    <n v="59638.11"/>
    <n v="9428.7099999999991"/>
    <n v="12703"/>
    <n v="26.46"/>
    <m/>
    <m/>
    <m/>
    <m/>
    <m/>
    <m/>
    <m/>
    <m/>
    <m/>
    <m/>
    <m/>
    <m/>
    <n v="1.1299999999999999"/>
    <n v="8528"/>
    <n v="17.77"/>
    <n v="0.03"/>
  </r>
  <r>
    <x v="25"/>
    <x v="25"/>
    <x v="0"/>
    <x v="7"/>
    <x v="17"/>
    <x v="9131"/>
    <n v="20167"/>
    <n v="33.61"/>
    <n v="3229.6"/>
    <n v="150176.4"/>
    <n v="33854.51"/>
    <n v="44833"/>
    <n v="74.72"/>
    <n v="677.09"/>
    <n v="408261.69"/>
    <m/>
    <m/>
    <m/>
    <m/>
    <m/>
    <m/>
    <m/>
    <m/>
    <m/>
    <m/>
    <n v="2010"/>
    <n v="12888"/>
    <n v="21.48"/>
    <n v="40.200000000000003"/>
  </r>
  <r>
    <x v="92"/>
    <x v="92"/>
    <x v="1"/>
    <x v="13"/>
    <x v="6"/>
    <x v="4"/>
    <n v="0"/>
    <n v="0"/>
    <m/>
    <m/>
    <n v="0"/>
    <m/>
    <m/>
    <m/>
    <m/>
    <m/>
    <m/>
    <m/>
    <m/>
    <m/>
    <m/>
    <m/>
    <m/>
    <m/>
    <m/>
    <n v="0"/>
    <m/>
    <m/>
    <n v="0"/>
  </r>
  <r>
    <x v="56"/>
    <x v="56"/>
    <x v="2"/>
    <x v="6"/>
    <x v="6"/>
    <x v="9132"/>
    <n v="4179"/>
    <n v="43.53"/>
    <n v="1584.25"/>
    <n v="11786.82"/>
    <n v="459.64"/>
    <n v="913"/>
    <n v="9.51"/>
    <n v="57.46"/>
    <n v="5542.94"/>
    <m/>
    <m/>
    <m/>
    <m/>
    <m/>
    <m/>
    <m/>
    <m/>
    <m/>
    <m/>
    <n v="46847"/>
    <n v="6933"/>
    <n v="72.22"/>
    <n v="5855.88"/>
  </r>
  <r>
    <x v="37"/>
    <x v="37"/>
    <x v="7"/>
    <x v="7"/>
    <x v="108"/>
    <x v="254"/>
    <n v="6546"/>
    <n v="23.72"/>
    <n v="2013.91"/>
    <n v="43077.599999999999"/>
    <n v="2731.33"/>
    <n v="4268"/>
    <n v="15.46"/>
    <m/>
    <m/>
    <m/>
    <m/>
    <m/>
    <m/>
    <m/>
    <m/>
    <m/>
    <m/>
    <m/>
    <m/>
    <n v="45.64"/>
    <n v="922"/>
    <n v="3.34"/>
    <n v="1.98"/>
  </r>
  <r>
    <x v="101"/>
    <x v="101"/>
    <x v="13"/>
    <x v="2"/>
    <x v="22"/>
    <x v="9133"/>
    <n v="9353"/>
    <n v="31.18"/>
    <n v="2554.92"/>
    <n v="59401.89"/>
    <n v="11134.82"/>
    <n v="13531"/>
    <n v="45.1"/>
    <m/>
    <m/>
    <m/>
    <m/>
    <m/>
    <m/>
    <m/>
    <m/>
    <m/>
    <m/>
    <m/>
    <m/>
    <n v="59533"/>
    <n v="9902"/>
    <n v="33.01"/>
    <n v="2381.3200000000002"/>
  </r>
  <r>
    <x v="122"/>
    <x v="122"/>
    <x v="11"/>
    <x v="1"/>
    <x v="21"/>
    <x v="9134"/>
    <n v="2993"/>
    <n v="10.39"/>
    <n v="668.17"/>
    <n v="14913.48"/>
    <n v="464.6"/>
    <n v="1563"/>
    <n v="5.43"/>
    <n v="19.36"/>
    <n v="5602.72"/>
    <m/>
    <m/>
    <m/>
    <m/>
    <m/>
    <m/>
    <m/>
    <m/>
    <m/>
    <m/>
    <n v="2226.83"/>
    <n v="31758"/>
    <n v="110.27"/>
    <n v="92.78"/>
  </r>
  <r>
    <x v="231"/>
    <x v="231"/>
    <x v="4"/>
    <x v="23"/>
    <x v="38"/>
    <x v="9135"/>
    <n v="88236"/>
    <n v="131.30000000000001"/>
    <n v="8709.4500000000007"/>
    <n v="453587.97"/>
    <n v="0"/>
    <m/>
    <m/>
    <m/>
    <m/>
    <m/>
    <m/>
    <m/>
    <m/>
    <m/>
    <m/>
    <m/>
    <m/>
    <m/>
    <m/>
    <n v="0"/>
    <m/>
    <m/>
    <n v="0"/>
  </r>
  <r>
    <x v="122"/>
    <x v="122"/>
    <x v="10"/>
    <x v="5"/>
    <x v="20"/>
    <x v="9136"/>
    <n v="73236"/>
    <n v="101.72"/>
    <n v="10261.33"/>
    <n v="572582.40000000002"/>
    <n v="0"/>
    <n v="0"/>
    <n v="0"/>
    <m/>
    <m/>
    <m/>
    <m/>
    <m/>
    <m/>
    <m/>
    <n v="0"/>
    <n v="0"/>
    <n v="0"/>
    <n v="0"/>
    <n v="0"/>
    <n v="2836.17"/>
    <n v="29547"/>
    <n v="41.04"/>
    <n v="47.27"/>
  </r>
  <r>
    <x v="71"/>
    <x v="71"/>
    <x v="1"/>
    <x v="5"/>
    <x v="17"/>
    <x v="9137"/>
    <n v="10804"/>
    <n v="18.010000000000002"/>
    <n v="2232"/>
    <n v="103788"/>
    <n v="219714"/>
    <n v="8179"/>
    <n v="13.63"/>
    <m/>
    <m/>
    <m/>
    <m/>
    <m/>
    <m/>
    <m/>
    <m/>
    <m/>
    <m/>
    <m/>
    <m/>
    <n v="68.53"/>
    <n v="2744"/>
    <n v="4.57"/>
    <n v="1.37"/>
  </r>
  <r>
    <x v="73"/>
    <x v="73"/>
    <x v="11"/>
    <x v="19"/>
    <x v="55"/>
    <x v="9138"/>
    <n v="78317"/>
    <n v="67.98"/>
    <n v="6158.33"/>
    <n v="549816"/>
    <n v="0"/>
    <n v="211"/>
    <n v="0.18"/>
    <m/>
    <m/>
    <m/>
    <m/>
    <m/>
    <m/>
    <m/>
    <m/>
    <m/>
    <m/>
    <m/>
    <m/>
    <n v="2029"/>
    <n v="16111"/>
    <n v="13.99"/>
    <n v="21.14"/>
  </r>
  <r>
    <x v="47"/>
    <x v="47"/>
    <x v="13"/>
    <x v="3"/>
    <x v="6"/>
    <x v="4"/>
    <m/>
    <m/>
    <m/>
    <m/>
    <n v="0"/>
    <m/>
    <m/>
    <m/>
    <m/>
    <m/>
    <m/>
    <m/>
    <m/>
    <m/>
    <m/>
    <m/>
    <m/>
    <m/>
    <m/>
    <n v="214.67"/>
    <n v="7558"/>
    <n v="78.73"/>
    <n v="26.83"/>
  </r>
  <r>
    <x v="3"/>
    <x v="3"/>
    <x v="15"/>
    <x v="12"/>
    <x v="6"/>
    <x v="4"/>
    <m/>
    <m/>
    <m/>
    <m/>
    <n v="0"/>
    <m/>
    <m/>
    <m/>
    <m/>
    <m/>
    <m/>
    <m/>
    <m/>
    <m/>
    <m/>
    <m/>
    <m/>
    <m/>
    <m/>
    <n v="0"/>
    <m/>
    <m/>
    <n v="0"/>
  </r>
  <r>
    <x v="73"/>
    <x v="73"/>
    <x v="9"/>
    <x v="1"/>
    <x v="5"/>
    <x v="9139"/>
    <n v="113287"/>
    <n v="118.01"/>
    <n v="11074.08"/>
    <n v="823911.18"/>
    <n v="0"/>
    <m/>
    <m/>
    <m/>
    <m/>
    <m/>
    <m/>
    <m/>
    <m/>
    <m/>
    <m/>
    <m/>
    <m/>
    <m/>
    <m/>
    <n v="476220"/>
    <n v="27626"/>
    <n v="28.78"/>
    <n v="5952.75"/>
  </r>
  <r>
    <x v="41"/>
    <x v="41"/>
    <x v="3"/>
    <x v="7"/>
    <x v="57"/>
    <x v="9140"/>
    <n v="20245"/>
    <n v="40.17"/>
    <n v="2461.5"/>
    <n v="96146.19"/>
    <n v="20551.89"/>
    <n v="27381"/>
    <n v="54.33"/>
    <n v="489.33"/>
    <n v="247841.42"/>
    <m/>
    <m/>
    <m/>
    <m/>
    <m/>
    <m/>
    <m/>
    <m/>
    <m/>
    <m/>
    <n v="1032"/>
    <n v="7840"/>
    <n v="15.56"/>
    <n v="24.57"/>
  </r>
  <r>
    <x v="29"/>
    <x v="29"/>
    <x v="8"/>
    <x v="11"/>
    <x v="9"/>
    <x v="9141"/>
    <n v="9741"/>
    <n v="20.29"/>
    <n v="1008.88"/>
    <n v="37530.15"/>
    <n v="1821.53"/>
    <n v="25374"/>
    <n v="52.86"/>
    <n v="45.54"/>
    <n v="21966.41"/>
    <m/>
    <m/>
    <m/>
    <m/>
    <m/>
    <n v="1293"/>
    <n v="5985"/>
    <n v="12.47"/>
    <n v="32"/>
    <n v="28942.51"/>
    <n v="2355"/>
    <n v="30120"/>
    <n v="62.75"/>
    <n v="58.88"/>
  </r>
  <r>
    <x v="88"/>
    <x v="88"/>
    <x v="14"/>
    <x v="7"/>
    <x v="65"/>
    <x v="9142"/>
    <n v="190680"/>
    <n v="105.93"/>
    <n v="20517.03"/>
    <n v="2862125.22"/>
    <n v="14434.53"/>
    <n v="17901"/>
    <n v="9.9499999999999993"/>
    <n v="96.23"/>
    <n v="174070.32"/>
    <m/>
    <m/>
    <m/>
    <m/>
    <m/>
    <m/>
    <m/>
    <m/>
    <m/>
    <m/>
    <n v="441000"/>
    <n v="89462"/>
    <n v="49.7"/>
    <n v="2940"/>
  </r>
  <r>
    <x v="51"/>
    <x v="51"/>
    <x v="0"/>
    <x v="1"/>
    <x v="41"/>
    <x v="1210"/>
    <n v="163"/>
    <n v="4.53"/>
    <n v="132.66999999999999"/>
    <n v="370.14"/>
    <n v="0"/>
    <m/>
    <m/>
    <m/>
    <m/>
    <m/>
    <m/>
    <m/>
    <m/>
    <m/>
    <n v="446"/>
    <n v="1590"/>
    <n v="44.17"/>
    <n v="148"/>
    <n v="9983.26"/>
    <n v="39700"/>
    <n v="639"/>
    <n v="17.75"/>
    <n v="13233.33"/>
  </r>
  <r>
    <x v="4"/>
    <x v="4"/>
    <x v="11"/>
    <x v="1"/>
    <x v="41"/>
    <x v="2238"/>
    <n v="21"/>
    <n v="0.57999999999999996"/>
    <n v="35.67"/>
    <n v="99.51"/>
    <n v="0"/>
    <m/>
    <m/>
    <m/>
    <m/>
    <m/>
    <m/>
    <m/>
    <m/>
    <m/>
    <m/>
    <m/>
    <m/>
    <m/>
    <m/>
    <n v="248"/>
    <n v="1074"/>
    <n v="29.83"/>
    <n v="82.67"/>
  </r>
  <r>
    <x v="195"/>
    <x v="195"/>
    <x v="12"/>
    <x v="2"/>
    <x v="21"/>
    <x v="9143"/>
    <n v="24579"/>
    <n v="85.34"/>
    <n v="6645.42"/>
    <n v="148325.70000000001"/>
    <n v="0"/>
    <m/>
    <m/>
    <m/>
    <m/>
    <n v="1684"/>
    <n v="2757"/>
    <n v="9.57"/>
    <n v="70"/>
    <n v="21334.6"/>
    <m/>
    <m/>
    <m/>
    <m/>
    <m/>
    <n v="668.4"/>
    <n v="5653"/>
    <n v="19.63"/>
    <n v="27.85"/>
  </r>
  <r>
    <x v="29"/>
    <x v="29"/>
    <x v="1"/>
    <x v="4"/>
    <x v="88"/>
    <x v="9144"/>
    <n v="9870"/>
    <n v="10.54"/>
    <n v="920.53"/>
    <n v="66774.929999999993"/>
    <n v="109129"/>
    <n v="105543"/>
    <n v="112.76"/>
    <m/>
    <m/>
    <m/>
    <m/>
    <m/>
    <m/>
    <m/>
    <m/>
    <m/>
    <m/>
    <m/>
    <m/>
    <n v="10111"/>
    <n v="36911"/>
    <n v="39.43"/>
    <n v="129.63"/>
  </r>
  <r>
    <x v="24"/>
    <x v="24"/>
    <x v="1"/>
    <x v="1"/>
    <x v="11"/>
    <x v="4"/>
    <m/>
    <m/>
    <m/>
    <m/>
    <n v="0"/>
    <m/>
    <m/>
    <m/>
    <m/>
    <m/>
    <m/>
    <m/>
    <m/>
    <m/>
    <m/>
    <m/>
    <m/>
    <m/>
    <m/>
    <n v="996"/>
    <n v="4851"/>
    <n v="40.43"/>
    <n v="99.6"/>
  </r>
  <r>
    <x v="30"/>
    <x v="30"/>
    <x v="13"/>
    <x v="5"/>
    <x v="128"/>
    <x v="9145"/>
    <n v="137672"/>
    <n v="86.91"/>
    <n v="11077.57"/>
    <n v="1359882.27"/>
    <n v="0"/>
    <m/>
    <m/>
    <m/>
    <m/>
    <m/>
    <m/>
    <m/>
    <m/>
    <m/>
    <m/>
    <m/>
    <m/>
    <m/>
    <m/>
    <n v="3599"/>
    <n v="49765"/>
    <n v="31.42"/>
    <n v="27.27"/>
  </r>
  <r>
    <x v="87"/>
    <x v="87"/>
    <x v="11"/>
    <x v="2"/>
    <x v="28"/>
    <x v="9146"/>
    <n v="9280"/>
    <n v="64.44"/>
    <n v="4925.25"/>
    <n v="54965.79"/>
    <n v="5871.49"/>
    <n v="6893"/>
    <n v="47.87"/>
    <n v="489.29"/>
    <n v="70806.09"/>
    <m/>
    <m/>
    <m/>
    <m/>
    <m/>
    <m/>
    <m/>
    <m/>
    <m/>
    <m/>
    <n v="220"/>
    <n v="2075"/>
    <n v="14.41"/>
    <n v="18.329999999999998"/>
  </r>
  <r>
    <x v="17"/>
    <x v="17"/>
    <x v="14"/>
    <x v="13"/>
    <x v="28"/>
    <x v="4"/>
    <m/>
    <m/>
    <m/>
    <m/>
    <n v="0"/>
    <m/>
    <m/>
    <m/>
    <m/>
    <m/>
    <m/>
    <m/>
    <m/>
    <m/>
    <m/>
    <m/>
    <m/>
    <m/>
    <m/>
    <n v="0"/>
    <m/>
    <m/>
    <n v="0"/>
  </r>
  <r>
    <x v="136"/>
    <x v="136"/>
    <x v="3"/>
    <x v="12"/>
    <x v="6"/>
    <x v="4"/>
    <m/>
    <m/>
    <m/>
    <m/>
    <n v="0"/>
    <m/>
    <m/>
    <m/>
    <m/>
    <m/>
    <m/>
    <m/>
    <m/>
    <m/>
    <m/>
    <m/>
    <m/>
    <m/>
    <m/>
    <n v="0"/>
    <m/>
    <m/>
    <n v="0"/>
  </r>
  <r>
    <x v="76"/>
    <x v="76"/>
    <x v="3"/>
    <x v="11"/>
    <x v="72"/>
    <x v="9147"/>
    <n v="67448"/>
    <n v="28.68"/>
    <n v="1557.66"/>
    <n v="283929.93"/>
    <n v="177135.79"/>
    <n v="265212"/>
    <n v="112.76"/>
    <n v="903.75"/>
    <n v="2136133.64"/>
    <m/>
    <m/>
    <m/>
    <m/>
    <m/>
    <m/>
    <m/>
    <m/>
    <m/>
    <m/>
    <n v="1413004"/>
    <n v="56483"/>
    <n v="24.01"/>
    <n v="7209.2"/>
  </r>
  <r>
    <x v="109"/>
    <x v="109"/>
    <x v="9"/>
    <x v="2"/>
    <x v="2"/>
    <x v="9148"/>
    <n v="114513"/>
    <n v="149.11000000000001"/>
    <n v="10456.879999999999"/>
    <n v="622393.19999999995"/>
    <n v="0"/>
    <n v="0"/>
    <n v="0"/>
    <n v="0"/>
    <n v="0"/>
    <n v="0"/>
    <n v="0"/>
    <n v="0"/>
    <n v="0"/>
    <n v="0"/>
    <n v="0"/>
    <n v="0"/>
    <n v="0"/>
    <n v="0"/>
    <n v="0"/>
    <n v="1700"/>
    <n v="4399"/>
    <n v="5.73"/>
    <n v="26.56"/>
  </r>
  <r>
    <x v="67"/>
    <x v="67"/>
    <x v="4"/>
    <x v="1"/>
    <x v="6"/>
    <x v="9149"/>
    <n v="564"/>
    <n v="5.88"/>
    <n v="246.38"/>
    <n v="1833.03"/>
    <n v="0"/>
    <m/>
    <m/>
    <m/>
    <m/>
    <m/>
    <m/>
    <m/>
    <m/>
    <m/>
    <m/>
    <m/>
    <m/>
    <m/>
    <m/>
    <n v="411"/>
    <n v="7825"/>
    <n v="81.510000000000005"/>
    <n v="51.38"/>
  </r>
  <r>
    <x v="78"/>
    <x v="78"/>
    <x v="14"/>
    <x v="2"/>
    <x v="67"/>
    <x v="9150"/>
    <n v="84266"/>
    <n v="83.6"/>
    <n v="7858.73"/>
    <n v="613923.68999999994"/>
    <n v="0"/>
    <m/>
    <m/>
    <m/>
    <m/>
    <m/>
    <m/>
    <m/>
    <m/>
    <m/>
    <m/>
    <m/>
    <m/>
    <m/>
    <m/>
    <n v="79500"/>
    <n v="13014"/>
    <n v="12.91"/>
    <n v="946.43"/>
  </r>
  <r>
    <x v="50"/>
    <x v="50"/>
    <x v="8"/>
    <x v="7"/>
    <x v="25"/>
    <x v="9151"/>
    <n v="27152"/>
    <n v="34.28"/>
    <n v="3010.91"/>
    <n v="184809.60000000001"/>
    <n v="6940.83"/>
    <n v="19674"/>
    <n v="24.84"/>
    <n v="105.16"/>
    <n v="83701.600000000006"/>
    <m/>
    <m/>
    <m/>
    <m/>
    <m/>
    <m/>
    <m/>
    <m/>
    <m/>
    <m/>
    <n v="0"/>
    <m/>
    <m/>
    <n v="0"/>
  </r>
  <r>
    <x v="2"/>
    <x v="2"/>
    <x v="15"/>
    <x v="30"/>
    <x v="68"/>
    <x v="4"/>
    <m/>
    <m/>
    <m/>
    <m/>
    <n v="0"/>
    <m/>
    <m/>
    <m/>
    <m/>
    <m/>
    <m/>
    <m/>
    <m/>
    <m/>
    <m/>
    <m/>
    <m/>
    <m/>
    <m/>
    <n v="189.03"/>
    <n v="569"/>
    <n v="2.96"/>
    <n v="11.81"/>
  </r>
  <r>
    <x v="98"/>
    <x v="98"/>
    <x v="9"/>
    <x v="19"/>
    <x v="70"/>
    <x v="9152"/>
    <n v="16188"/>
    <n v="25.45"/>
    <n v="1539.62"/>
    <n v="75888"/>
    <n v="15931.13"/>
    <n v="17557"/>
    <n v="27.61"/>
    <n v="300.58999999999997"/>
    <n v="192118.33"/>
    <m/>
    <m/>
    <m/>
    <m/>
    <m/>
    <m/>
    <m/>
    <m/>
    <m/>
    <m/>
    <n v="0"/>
    <m/>
    <m/>
    <n v="0"/>
  </r>
  <r>
    <x v="158"/>
    <x v="158"/>
    <x v="11"/>
    <x v="5"/>
    <x v="29"/>
    <x v="9153"/>
    <n v="27310"/>
    <n v="43.77"/>
    <n v="4023.69"/>
    <n v="194585.76"/>
    <n v="9562"/>
    <n v="17048"/>
    <n v="27.32"/>
    <m/>
    <m/>
    <m/>
    <m/>
    <m/>
    <m/>
    <m/>
    <m/>
    <m/>
    <m/>
    <m/>
    <m/>
    <n v="230594"/>
    <n v="23915"/>
    <n v="38.33"/>
    <n v="4434.5"/>
  </r>
  <r>
    <x v="62"/>
    <x v="62"/>
    <x v="11"/>
    <x v="6"/>
    <x v="11"/>
    <x v="9154"/>
    <n v="5688"/>
    <n v="47.4"/>
    <n v="247.3"/>
    <n v="2299.89"/>
    <n v="171"/>
    <n v="264"/>
    <n v="2.2000000000000002"/>
    <m/>
    <m/>
    <m/>
    <m/>
    <m/>
    <m/>
    <m/>
    <m/>
    <m/>
    <m/>
    <m/>
    <m/>
    <n v="928"/>
    <n v="4767"/>
    <n v="39.729999999999997"/>
    <n v="92.8"/>
  </r>
  <r>
    <x v="202"/>
    <x v="202"/>
    <x v="9"/>
    <x v="5"/>
    <x v="5"/>
    <x v="4"/>
    <m/>
    <m/>
    <m/>
    <m/>
    <n v="5357.9"/>
    <n v="8322"/>
    <n v="8.67"/>
    <n v="66.97"/>
    <n v="64612.58"/>
    <m/>
    <m/>
    <m/>
    <m/>
    <m/>
    <m/>
    <m/>
    <m/>
    <m/>
    <m/>
    <n v="3574"/>
    <n v="39356"/>
    <n v="41"/>
    <n v="44.68"/>
  </r>
  <r>
    <x v="49"/>
    <x v="49"/>
    <x v="0"/>
    <x v="2"/>
    <x v="54"/>
    <x v="9155"/>
    <n v="9849"/>
    <n v="28.3"/>
    <n v="2409.2800000000002"/>
    <n v="64978.17"/>
    <n v="14423.49"/>
    <n v="23197"/>
    <n v="66.66"/>
    <n v="497.36"/>
    <n v="173937.25"/>
    <m/>
    <m/>
    <m/>
    <m/>
    <m/>
    <m/>
    <m/>
    <m/>
    <m/>
    <m/>
    <n v="135619"/>
    <n v="8067"/>
    <n v="23.18"/>
    <n v="4676.5200000000004"/>
  </r>
  <r>
    <x v="28"/>
    <x v="28"/>
    <x v="6"/>
    <x v="7"/>
    <x v="29"/>
    <x v="9156"/>
    <n v="30768"/>
    <n v="49.31"/>
    <n v="3354.62"/>
    <n v="162229.20000000001"/>
    <n v="0"/>
    <m/>
    <m/>
    <m/>
    <m/>
    <m/>
    <m/>
    <m/>
    <m/>
    <m/>
    <m/>
    <m/>
    <m/>
    <m/>
    <m/>
    <n v="64400"/>
    <n v="13366"/>
    <n v="21.42"/>
    <n v="1238.46"/>
  </r>
  <r>
    <x v="176"/>
    <x v="176"/>
    <x v="15"/>
    <x v="12"/>
    <x v="6"/>
    <x v="4"/>
    <m/>
    <m/>
    <m/>
    <m/>
    <n v="0"/>
    <m/>
    <m/>
    <m/>
    <m/>
    <m/>
    <m/>
    <m/>
    <m/>
    <m/>
    <m/>
    <m/>
    <m/>
    <m/>
    <m/>
    <n v="0"/>
    <m/>
    <m/>
    <n v="0"/>
  </r>
  <r>
    <x v="81"/>
    <x v="81"/>
    <x v="14"/>
    <x v="7"/>
    <x v="9"/>
    <x v="9157"/>
    <n v="50913"/>
    <n v="106.07"/>
    <n v="9154.0300000000007"/>
    <n v="340529.73"/>
    <n v="0"/>
    <m/>
    <m/>
    <m/>
    <m/>
    <m/>
    <m/>
    <m/>
    <m/>
    <m/>
    <m/>
    <m/>
    <m/>
    <m/>
    <m/>
    <n v="273"/>
    <n v="5948"/>
    <n v="12.39"/>
    <n v="6.83"/>
  </r>
  <r>
    <x v="48"/>
    <x v="48"/>
    <x v="11"/>
    <x v="2"/>
    <x v="17"/>
    <x v="9158"/>
    <n v="27210"/>
    <n v="45.35"/>
    <n v="4241.6000000000004"/>
    <n v="197234.4"/>
    <n v="30633.37"/>
    <n v="42295"/>
    <n v="70.489999999999995"/>
    <n v="612.66999999999996"/>
    <n v="369416.95"/>
    <m/>
    <m/>
    <m/>
    <m/>
    <m/>
    <m/>
    <m/>
    <m/>
    <m/>
    <m/>
    <n v="1423"/>
    <n v="15707"/>
    <n v="26.18"/>
    <n v="28.46"/>
  </r>
  <r>
    <x v="61"/>
    <x v="61"/>
    <x v="4"/>
    <x v="1"/>
    <x v="1"/>
    <x v="4"/>
    <m/>
    <m/>
    <m/>
    <m/>
    <n v="0"/>
    <m/>
    <m/>
    <m/>
    <m/>
    <m/>
    <m/>
    <m/>
    <m/>
    <m/>
    <m/>
    <m/>
    <m/>
    <m/>
    <m/>
    <n v="47.12"/>
    <n v="4256"/>
    <n v="59.11"/>
    <n v="7.85"/>
  </r>
  <r>
    <x v="98"/>
    <x v="98"/>
    <x v="1"/>
    <x v="1"/>
    <x v="41"/>
    <x v="9159"/>
    <n v="1227"/>
    <n v="34.08"/>
    <n v="3170.67"/>
    <n v="8846.16"/>
    <n v="573.23"/>
    <n v="2869"/>
    <n v="79.69"/>
    <n v="191.08"/>
    <n v="6912.75"/>
    <m/>
    <m/>
    <m/>
    <m/>
    <m/>
    <m/>
    <m/>
    <m/>
    <m/>
    <m/>
    <n v="269379.93"/>
    <n v="28819"/>
    <n v="800.53"/>
    <n v="89793.31"/>
  </r>
  <r>
    <x v="14"/>
    <x v="14"/>
    <x v="10"/>
    <x v="11"/>
    <x v="20"/>
    <x v="9160"/>
    <n v="1812"/>
    <n v="2.52"/>
    <n v="202.35"/>
    <n v="11291.13"/>
    <n v="56851.6"/>
    <n v="69467"/>
    <n v="96.48"/>
    <n v="947.53"/>
    <n v="685590.5"/>
    <m/>
    <m/>
    <m/>
    <m/>
    <m/>
    <m/>
    <m/>
    <m/>
    <m/>
    <m/>
    <n v="0"/>
    <n v="22200"/>
    <n v="30.83"/>
    <n v="0"/>
  </r>
  <r>
    <x v="74"/>
    <x v="74"/>
    <x v="11"/>
    <x v="7"/>
    <x v="49"/>
    <x v="9161"/>
    <n v="6615"/>
    <n v="7.25"/>
    <n v="523.12"/>
    <n v="36974.01"/>
    <n v="38245.39"/>
    <n v="48032"/>
    <n v="52.67"/>
    <m/>
    <m/>
    <m/>
    <m/>
    <m/>
    <m/>
    <m/>
    <m/>
    <m/>
    <m/>
    <m/>
    <m/>
    <n v="1978.48"/>
    <n v="29624"/>
    <n v="32.479999999999997"/>
    <n v="26.03"/>
  </r>
  <r>
    <x v="20"/>
    <x v="20"/>
    <x v="9"/>
    <x v="5"/>
    <x v="31"/>
    <x v="9162"/>
    <n v="11899"/>
    <n v="49.58"/>
    <n v="3726"/>
    <n v="69303.600000000006"/>
    <n v="11210.48"/>
    <n v="10910"/>
    <n v="45.46"/>
    <n v="560.52"/>
    <n v="135190.48000000001"/>
    <m/>
    <m/>
    <m/>
    <m/>
    <m/>
    <m/>
    <m/>
    <m/>
    <m/>
    <m/>
    <n v="42000"/>
    <n v="2581"/>
    <n v="10.75"/>
    <n v="2100"/>
  </r>
  <r>
    <x v="72"/>
    <x v="72"/>
    <x v="14"/>
    <x v="27"/>
    <x v="11"/>
    <x v="4"/>
    <m/>
    <m/>
    <m/>
    <m/>
    <n v="0"/>
    <m/>
    <m/>
    <m/>
    <m/>
    <m/>
    <m/>
    <m/>
    <m/>
    <m/>
    <m/>
    <m/>
    <m/>
    <m/>
    <m/>
    <n v="142600"/>
    <n v="4446"/>
    <n v="37.049999999999997"/>
    <n v="14260"/>
  </r>
  <r>
    <x v="76"/>
    <x v="76"/>
    <x v="2"/>
    <x v="1"/>
    <x v="31"/>
    <x v="6382"/>
    <n v="210"/>
    <n v="0.88"/>
    <n v="27.5"/>
    <n v="511.5"/>
    <n v="12118.33"/>
    <n v="21913"/>
    <n v="91.3"/>
    <n v="605.91999999999996"/>
    <n v="146138.6"/>
    <m/>
    <m/>
    <m/>
    <m/>
    <m/>
    <m/>
    <m/>
    <m/>
    <m/>
    <m/>
    <n v="142300"/>
    <n v="5498"/>
    <n v="22.91"/>
    <n v="7115"/>
  </r>
  <r>
    <x v="19"/>
    <x v="19"/>
    <x v="7"/>
    <x v="4"/>
    <x v="79"/>
    <x v="9163"/>
    <n v="6175"/>
    <n v="7.46"/>
    <n v="799.67"/>
    <n v="51314.61"/>
    <n v="23850.63"/>
    <n v="21069"/>
    <n v="25.45"/>
    <n v="345.66"/>
    <n v="287621.90999999997"/>
    <m/>
    <m/>
    <m/>
    <m/>
    <m/>
    <m/>
    <m/>
    <m/>
    <m/>
    <m/>
    <n v="1468"/>
    <n v="11481"/>
    <n v="13.87"/>
    <n v="21.28"/>
  </r>
  <r>
    <x v="24"/>
    <x v="24"/>
    <x v="15"/>
    <x v="2"/>
    <x v="29"/>
    <x v="9164"/>
    <n v="28997"/>
    <n v="46.47"/>
    <n v="3722.54"/>
    <n v="180021.96"/>
    <n v="33209.51"/>
    <n v="14498"/>
    <n v="23.23"/>
    <n v="638.64"/>
    <n v="400483.39"/>
    <m/>
    <m/>
    <m/>
    <m/>
    <m/>
    <m/>
    <m/>
    <m/>
    <m/>
    <m/>
    <n v="1660"/>
    <n v="10839"/>
    <n v="17.37"/>
    <n v="31.92"/>
  </r>
  <r>
    <x v="129"/>
    <x v="129"/>
    <x v="1"/>
    <x v="2"/>
    <x v="9"/>
    <x v="9165"/>
    <n v="14049"/>
    <n v="29.27"/>
    <n v="3290.93"/>
    <n v="122422.41"/>
    <n v="36753"/>
    <n v="41147"/>
    <n v="85.72"/>
    <n v="918.83"/>
    <n v="443215.45"/>
    <m/>
    <m/>
    <m/>
    <m/>
    <m/>
    <m/>
    <m/>
    <m/>
    <m/>
    <m/>
    <n v="1570"/>
    <n v="8800"/>
    <n v="18.329999999999998"/>
    <n v="39.25"/>
  </r>
  <r>
    <x v="117"/>
    <x v="117"/>
    <x v="9"/>
    <x v="2"/>
    <x v="2"/>
    <x v="9166"/>
    <n v="112348"/>
    <n v="146.29"/>
    <n v="11205.94"/>
    <n v="666977.4"/>
    <n v="0"/>
    <m/>
    <m/>
    <m/>
    <m/>
    <m/>
    <m/>
    <m/>
    <m/>
    <m/>
    <m/>
    <m/>
    <m/>
    <m/>
    <m/>
    <n v="3414.21"/>
    <n v="7742"/>
    <n v="10.08"/>
    <n v="53.35"/>
  </r>
  <r>
    <x v="116"/>
    <x v="116"/>
    <x v="1"/>
    <x v="2"/>
    <x v="58"/>
    <x v="9167"/>
    <n v="101030"/>
    <n v="80.95"/>
    <n v="12529.74"/>
    <n v="1211876.49"/>
    <n v="0"/>
    <m/>
    <m/>
    <m/>
    <m/>
    <m/>
    <m/>
    <m/>
    <m/>
    <m/>
    <m/>
    <m/>
    <m/>
    <m/>
    <m/>
    <n v="342000"/>
    <n v="16508"/>
    <n v="13.23"/>
    <n v="3288.46"/>
  </r>
  <r>
    <x v="198"/>
    <x v="198"/>
    <x v="4"/>
    <x v="1"/>
    <x v="53"/>
    <x v="9168"/>
    <n v="1214"/>
    <n v="7.78"/>
    <n v="728.46"/>
    <n v="8807.1"/>
    <n v="0"/>
    <m/>
    <m/>
    <m/>
    <m/>
    <m/>
    <m/>
    <m/>
    <m/>
    <m/>
    <m/>
    <m/>
    <m/>
    <m/>
    <m/>
    <n v="0"/>
    <n v="9158"/>
    <n v="58.71"/>
    <n v="0"/>
  </r>
  <r>
    <x v="197"/>
    <x v="197"/>
    <x v="1"/>
    <x v="6"/>
    <x v="71"/>
    <x v="4"/>
    <m/>
    <m/>
    <m/>
    <m/>
    <n v="0"/>
    <m/>
    <m/>
    <m/>
    <m/>
    <m/>
    <m/>
    <m/>
    <m/>
    <m/>
    <m/>
    <m/>
    <m/>
    <m/>
    <m/>
    <n v="409.06"/>
    <n v="1699"/>
    <n v="28.32"/>
    <n v="81.81"/>
  </r>
  <r>
    <x v="171"/>
    <x v="171"/>
    <x v="6"/>
    <x v="7"/>
    <x v="20"/>
    <x v="9169"/>
    <n v="142240"/>
    <n v="197.56"/>
    <n v="12508"/>
    <n v="697946.4"/>
    <n v="0"/>
    <m/>
    <m/>
    <m/>
    <m/>
    <m/>
    <m/>
    <m/>
    <m/>
    <m/>
    <m/>
    <m/>
    <m/>
    <m/>
    <m/>
    <n v="3094.57"/>
    <n v="13494"/>
    <n v="18.739999999999998"/>
    <n v="51.58"/>
  </r>
  <r>
    <x v="29"/>
    <x v="29"/>
    <x v="10"/>
    <x v="7"/>
    <x v="40"/>
    <x v="9170"/>
    <n v="35112"/>
    <n v="41.8"/>
    <n v="3399.94"/>
    <n v="221336.28"/>
    <n v="24946.65"/>
    <n v="28805"/>
    <n v="34.29"/>
    <n v="356.38"/>
    <n v="300839.18"/>
    <m/>
    <m/>
    <m/>
    <m/>
    <m/>
    <m/>
    <m/>
    <m/>
    <m/>
    <m/>
    <n v="2681"/>
    <n v="9647"/>
    <n v="11.48"/>
    <n v="38.299999999999997"/>
  </r>
  <r>
    <x v="86"/>
    <x v="86"/>
    <x v="9"/>
    <x v="1"/>
    <x v="11"/>
    <x v="9171"/>
    <n v="18614"/>
    <n v="155.12"/>
    <n v="12096"/>
    <n v="112492.8"/>
    <n v="0"/>
    <m/>
    <m/>
    <m/>
    <m/>
    <n v="9988"/>
    <n v="19121"/>
    <n v="159.34"/>
    <n v="998"/>
    <n v="126537.97"/>
    <m/>
    <m/>
    <m/>
    <m/>
    <m/>
    <n v="46988.15"/>
    <n v="8296"/>
    <n v="69.13"/>
    <n v="4698.82"/>
  </r>
  <r>
    <x v="91"/>
    <x v="91"/>
    <x v="8"/>
    <x v="1"/>
    <x v="19"/>
    <x v="9172"/>
    <n v="34095"/>
    <n v="189.42"/>
    <n v="15866.67"/>
    <n v="221340"/>
    <n v="0"/>
    <m/>
    <m/>
    <m/>
    <m/>
    <m/>
    <m/>
    <m/>
    <m/>
    <m/>
    <m/>
    <m/>
    <m/>
    <m/>
    <m/>
    <n v="101400"/>
    <n v="4533"/>
    <n v="25.18"/>
    <n v="6760"/>
  </r>
  <r>
    <x v="85"/>
    <x v="85"/>
    <x v="3"/>
    <x v="19"/>
    <x v="67"/>
    <x v="9173"/>
    <n v="43470"/>
    <n v="43.13"/>
    <n v="3006.83"/>
    <n v="234893.82"/>
    <n v="67207.570000000007"/>
    <n v="70767"/>
    <n v="70.209999999999994"/>
    <n v="800.09"/>
    <n v="810476.19"/>
    <m/>
    <m/>
    <m/>
    <m/>
    <m/>
    <m/>
    <m/>
    <m/>
    <m/>
    <m/>
    <n v="3264"/>
    <n v="25047"/>
    <n v="24.85"/>
    <n v="38.86"/>
  </r>
  <r>
    <x v="176"/>
    <x v="176"/>
    <x v="2"/>
    <x v="2"/>
    <x v="9"/>
    <x v="9174"/>
    <n v="40252"/>
    <n v="83.86"/>
    <n v="5373.75"/>
    <n v="199903.5"/>
    <n v="0"/>
    <m/>
    <m/>
    <m/>
    <m/>
    <m/>
    <m/>
    <m/>
    <m/>
    <m/>
    <m/>
    <m/>
    <m/>
    <m/>
    <m/>
    <n v="96.46"/>
    <n v="12399"/>
    <n v="25.83"/>
    <n v="2.41"/>
  </r>
  <r>
    <x v="20"/>
    <x v="20"/>
    <x v="1"/>
    <x v="6"/>
    <x v="28"/>
    <x v="3235"/>
    <n v="32"/>
    <n v="0.22"/>
    <n v="3.42"/>
    <n v="38.130000000000003"/>
    <n v="68"/>
    <n v="125"/>
    <n v="0.87"/>
    <m/>
    <m/>
    <m/>
    <m/>
    <m/>
    <m/>
    <m/>
    <m/>
    <m/>
    <m/>
    <m/>
    <m/>
    <n v="253700"/>
    <n v="8437"/>
    <n v="58.59"/>
    <n v="21141.67"/>
  </r>
  <r>
    <x v="117"/>
    <x v="117"/>
    <x v="6"/>
    <x v="18"/>
    <x v="28"/>
    <x v="4"/>
    <m/>
    <m/>
    <m/>
    <m/>
    <n v="0"/>
    <m/>
    <m/>
    <m/>
    <m/>
    <m/>
    <m/>
    <m/>
    <m/>
    <m/>
    <m/>
    <m/>
    <m/>
    <m/>
    <m/>
    <n v="930.42"/>
    <n v="2203"/>
    <n v="15.3"/>
    <n v="77.53"/>
  </r>
  <r>
    <x v="72"/>
    <x v="72"/>
    <x v="11"/>
    <x v="32"/>
    <x v="6"/>
    <x v="4"/>
    <m/>
    <m/>
    <m/>
    <m/>
    <n v="0"/>
    <m/>
    <m/>
    <m/>
    <m/>
    <m/>
    <m/>
    <m/>
    <m/>
    <m/>
    <m/>
    <m/>
    <m/>
    <m/>
    <m/>
    <n v="61580"/>
    <n v="2271"/>
    <n v="23.66"/>
    <n v="7697.5"/>
  </r>
  <r>
    <x v="77"/>
    <x v="77"/>
    <x v="4"/>
    <x v="2"/>
    <x v="9"/>
    <x v="6116"/>
    <n v="14157"/>
    <n v="29.49"/>
    <n v="2157.88"/>
    <n v="80272.95"/>
    <n v="0"/>
    <n v="10483"/>
    <n v="21.84"/>
    <n v="0"/>
    <n v="0"/>
    <m/>
    <m/>
    <m/>
    <m/>
    <m/>
    <m/>
    <m/>
    <m/>
    <m/>
    <m/>
    <n v="592.87"/>
    <n v="7898"/>
    <n v="16.45"/>
    <n v="14.82"/>
  </r>
  <r>
    <x v="141"/>
    <x v="141"/>
    <x v="11"/>
    <x v="7"/>
    <x v="82"/>
    <x v="9175"/>
    <n v="47041"/>
    <n v="105.95"/>
    <n v="8973.81"/>
    <n v="308788.83"/>
    <n v="0"/>
    <m/>
    <m/>
    <m/>
    <m/>
    <m/>
    <m/>
    <m/>
    <m/>
    <m/>
    <m/>
    <m/>
    <m/>
    <m/>
    <m/>
    <n v="84789"/>
    <n v="8550"/>
    <n v="19.260000000000002"/>
    <n v="2291.59"/>
  </r>
  <r>
    <x v="72"/>
    <x v="72"/>
    <x v="15"/>
    <x v="2"/>
    <x v="26"/>
    <x v="9176"/>
    <n v="43568"/>
    <n v="53.39"/>
    <n v="2976.81"/>
    <n v="188253.39"/>
    <n v="39093.11"/>
    <n v="45023"/>
    <n v="55.18"/>
    <n v="574.9"/>
    <n v="471435.58"/>
    <m/>
    <m/>
    <m/>
    <m/>
    <m/>
    <m/>
    <m/>
    <m/>
    <m/>
    <m/>
    <n v="801100"/>
    <n v="23413"/>
    <n v="28.69"/>
    <n v="11780.88"/>
  </r>
  <r>
    <x v="66"/>
    <x v="66"/>
    <x v="9"/>
    <x v="5"/>
    <x v="19"/>
    <x v="9177"/>
    <n v="6984"/>
    <n v="38.799999999999997"/>
    <n v="2197.27"/>
    <n v="30651.87"/>
    <n v="6970.9"/>
    <n v="19989"/>
    <n v="111.05"/>
    <n v="464.73"/>
    <n v="84064.2"/>
    <m/>
    <m/>
    <m/>
    <m/>
    <m/>
    <m/>
    <m/>
    <m/>
    <m/>
    <m/>
    <n v="634.74"/>
    <n v="11903"/>
    <n v="66.13"/>
    <n v="42.32"/>
  </r>
  <r>
    <x v="0"/>
    <x v="0"/>
    <x v="6"/>
    <x v="6"/>
    <x v="21"/>
    <x v="9178"/>
    <n v="42643"/>
    <n v="148.07"/>
    <n v="10288.629999999999"/>
    <n v="229642.11"/>
    <n v="20520"/>
    <n v="38494"/>
    <n v="133.66"/>
    <m/>
    <m/>
    <m/>
    <m/>
    <m/>
    <m/>
    <m/>
    <m/>
    <m/>
    <m/>
    <m/>
    <m/>
    <n v="4960"/>
    <n v="36046"/>
    <n v="125.16"/>
    <n v="206.67"/>
  </r>
  <r>
    <x v="19"/>
    <x v="19"/>
    <x v="11"/>
    <x v="13"/>
    <x v="6"/>
    <x v="4"/>
    <m/>
    <m/>
    <m/>
    <m/>
    <n v="0"/>
    <m/>
    <m/>
    <m/>
    <m/>
    <m/>
    <m/>
    <m/>
    <m/>
    <m/>
    <m/>
    <m/>
    <m/>
    <m/>
    <m/>
    <n v="0"/>
    <m/>
    <m/>
    <n v="0"/>
  </r>
  <r>
    <x v="124"/>
    <x v="124"/>
    <x v="1"/>
    <x v="1"/>
    <x v="28"/>
    <x v="9179"/>
    <n v="1465"/>
    <n v="10.17"/>
    <n v="821.92"/>
    <n v="9172.59"/>
    <n v="0"/>
    <m/>
    <m/>
    <m/>
    <m/>
    <m/>
    <m/>
    <m/>
    <m/>
    <m/>
    <n v="150"/>
    <n v="143"/>
    <n v="0.99"/>
    <n v="12"/>
    <n v="3357.6"/>
    <n v="131768"/>
    <n v="8996"/>
    <n v="62.47"/>
    <n v="10980.67"/>
  </r>
  <r>
    <x v="6"/>
    <x v="6"/>
    <x v="4"/>
    <x v="7"/>
    <x v="95"/>
    <x v="9180"/>
    <n v="3117736"/>
    <n v="1584.22"/>
    <n v="3405.17"/>
    <n v="519356.64"/>
    <n v="13119.3"/>
    <n v="9126"/>
    <n v="4.6399999999999997"/>
    <n v="80"/>
    <n v="158209.59"/>
    <m/>
    <m/>
    <m/>
    <m/>
    <m/>
    <m/>
    <m/>
    <m/>
    <m/>
    <m/>
    <n v="515640"/>
    <n v="123797"/>
    <n v="62.9"/>
    <n v="3144.15"/>
  </r>
  <r>
    <x v="118"/>
    <x v="118"/>
    <x v="3"/>
    <x v="1"/>
    <x v="15"/>
    <x v="4"/>
    <m/>
    <m/>
    <m/>
    <m/>
    <n v="0"/>
    <m/>
    <m/>
    <m/>
    <m/>
    <m/>
    <m/>
    <m/>
    <m/>
    <m/>
    <m/>
    <m/>
    <m/>
    <m/>
    <m/>
    <n v="231800"/>
    <n v="11337"/>
    <n v="26.24"/>
    <n v="6438.89"/>
  </r>
  <r>
    <x v="76"/>
    <x v="76"/>
    <x v="14"/>
    <x v="2"/>
    <x v="64"/>
    <x v="9181"/>
    <n v="39023"/>
    <n v="43.36"/>
    <n v="2360.77"/>
    <n v="164663.94"/>
    <n v="38762.620000000003"/>
    <n v="48649"/>
    <n v="54.05"/>
    <n v="516.83000000000004"/>
    <n v="467450.05"/>
    <m/>
    <m/>
    <m/>
    <m/>
    <m/>
    <m/>
    <m/>
    <m/>
    <m/>
    <m/>
    <n v="177981"/>
    <n v="13958"/>
    <n v="15.51"/>
    <n v="2373.08"/>
  </r>
  <r>
    <x v="200"/>
    <x v="200"/>
    <x v="3"/>
    <x v="2"/>
    <x v="9"/>
    <x v="9182"/>
    <n v="22301"/>
    <n v="46.46"/>
    <n v="3461"/>
    <n v="128749.2"/>
    <n v="24000"/>
    <n v="35944"/>
    <n v="74.88"/>
    <n v="600"/>
    <n v="289423.2"/>
    <n v="0"/>
    <n v="0"/>
    <n v="0"/>
    <n v="0"/>
    <n v="0"/>
    <n v="0"/>
    <n v="0"/>
    <n v="0"/>
    <n v="0"/>
    <n v="0"/>
    <n v="1149.6600000000001"/>
    <n v="2559"/>
    <n v="5.33"/>
    <n v="28.74"/>
  </r>
  <r>
    <x v="115"/>
    <x v="115"/>
    <x v="8"/>
    <x v="1"/>
    <x v="41"/>
    <x v="4"/>
    <m/>
    <m/>
    <m/>
    <m/>
    <n v="0"/>
    <m/>
    <m/>
    <m/>
    <m/>
    <m/>
    <m/>
    <m/>
    <m/>
    <m/>
    <m/>
    <m/>
    <m/>
    <m/>
    <m/>
    <n v="12300"/>
    <n v="639"/>
    <n v="17.75"/>
    <n v="4100"/>
  </r>
  <r>
    <x v="12"/>
    <x v="12"/>
    <x v="7"/>
    <x v="19"/>
    <x v="28"/>
    <x v="4"/>
    <m/>
    <m/>
    <m/>
    <m/>
    <n v="0"/>
    <m/>
    <m/>
    <m/>
    <m/>
    <m/>
    <m/>
    <m/>
    <m/>
    <m/>
    <m/>
    <m/>
    <m/>
    <m/>
    <m/>
    <n v="0"/>
    <m/>
    <m/>
    <n v="0"/>
  </r>
  <r>
    <x v="183"/>
    <x v="183"/>
    <x v="2"/>
    <x v="2"/>
    <x v="20"/>
    <x v="9183"/>
    <n v="91492"/>
    <n v="127.07"/>
    <n v="10653"/>
    <n v="594437.4"/>
    <n v="0"/>
    <m/>
    <m/>
    <m/>
    <m/>
    <m/>
    <m/>
    <m/>
    <m/>
    <m/>
    <m/>
    <m/>
    <m/>
    <m/>
    <m/>
    <n v="66.73"/>
    <n v="5720"/>
    <n v="7.94"/>
    <n v="1.1100000000000001"/>
  </r>
  <r>
    <x v="191"/>
    <x v="191"/>
    <x v="9"/>
    <x v="2"/>
    <x v="9"/>
    <x v="9184"/>
    <n v="40821"/>
    <n v="85.04"/>
    <n v="8037"/>
    <n v="298976.40000000002"/>
    <n v="4463.63"/>
    <n v="6824"/>
    <n v="14.22"/>
    <m/>
    <m/>
    <m/>
    <m/>
    <m/>
    <m/>
    <m/>
    <m/>
    <m/>
    <m/>
    <m/>
    <m/>
    <n v="1105.27"/>
    <n v="6915"/>
    <n v="14.41"/>
    <n v="27.63"/>
  </r>
  <r>
    <x v="136"/>
    <x v="136"/>
    <x v="13"/>
    <x v="4"/>
    <x v="9"/>
    <x v="9185"/>
    <n v="37340"/>
    <n v="77.790000000000006"/>
    <n v="4883.83"/>
    <n v="181678.29"/>
    <n v="17825.41"/>
    <n v="57063"/>
    <n v="118.88"/>
    <n v="445.64"/>
    <n v="214961.99"/>
    <m/>
    <m/>
    <m/>
    <m/>
    <m/>
    <m/>
    <m/>
    <m/>
    <m/>
    <m/>
    <n v="211500"/>
    <n v="22470"/>
    <n v="46.81"/>
    <n v="5287.5"/>
  </r>
  <r>
    <x v="110"/>
    <x v="110"/>
    <x v="5"/>
    <x v="5"/>
    <x v="74"/>
    <x v="9186"/>
    <n v="163698"/>
    <n v="110.01"/>
    <n v="9474.19"/>
    <n v="1092564"/>
    <n v="0"/>
    <m/>
    <m/>
    <m/>
    <m/>
    <m/>
    <m/>
    <m/>
    <m/>
    <m/>
    <m/>
    <m/>
    <m/>
    <m/>
    <m/>
    <n v="112490.71"/>
    <n v="74526"/>
    <n v="50.08"/>
    <n v="907.18"/>
  </r>
  <r>
    <x v="73"/>
    <x v="73"/>
    <x v="12"/>
    <x v="7"/>
    <x v="25"/>
    <x v="9187"/>
    <n v="40814"/>
    <n v="51.53"/>
    <n v="4337.58"/>
    <n v="266240.40000000002"/>
    <n v="37388.94"/>
    <n v="55070"/>
    <n v="69.53"/>
    <m/>
    <m/>
    <m/>
    <m/>
    <m/>
    <m/>
    <m/>
    <m/>
    <m/>
    <m/>
    <m/>
    <m/>
    <n v="352420"/>
    <n v="22692"/>
    <n v="28.65"/>
    <n v="5339.7"/>
  </r>
  <r>
    <x v="187"/>
    <x v="187"/>
    <x v="3"/>
    <x v="1"/>
    <x v="53"/>
    <x v="9188"/>
    <n v="1352"/>
    <n v="8.67"/>
    <n v="576.85"/>
    <n v="6974.07"/>
    <n v="0"/>
    <m/>
    <m/>
    <m/>
    <m/>
    <m/>
    <m/>
    <m/>
    <m/>
    <m/>
    <m/>
    <m/>
    <m/>
    <m/>
    <m/>
    <n v="116622"/>
    <n v="2396"/>
    <n v="15.36"/>
    <n v="8970.92"/>
  </r>
  <r>
    <x v="90"/>
    <x v="90"/>
    <x v="1"/>
    <x v="7"/>
    <x v="11"/>
    <x v="9189"/>
    <n v="4092"/>
    <n v="34.1"/>
    <n v="3288"/>
    <n v="30578.400000000001"/>
    <n v="4132.88"/>
    <n v="5897"/>
    <n v="49.14"/>
    <n v="413.29"/>
    <n v="49839.65"/>
    <m/>
    <m/>
    <m/>
    <m/>
    <m/>
    <m/>
    <m/>
    <m/>
    <m/>
    <m/>
    <n v="0"/>
    <n v="2902"/>
    <n v="24.18"/>
    <n v="0"/>
  </r>
  <r>
    <x v="76"/>
    <x v="76"/>
    <x v="3"/>
    <x v="6"/>
    <x v="31"/>
    <x v="9190"/>
    <n v="614"/>
    <n v="2.56"/>
    <n v="128.5"/>
    <n v="2390.1"/>
    <n v="17480.12"/>
    <n v="25637"/>
    <n v="106.82"/>
    <n v="874.01"/>
    <n v="210797.97"/>
    <m/>
    <m/>
    <m/>
    <m/>
    <m/>
    <m/>
    <m/>
    <m/>
    <m/>
    <m/>
    <n v="274451"/>
    <n v="9780"/>
    <n v="40.75"/>
    <n v="13722.55"/>
  </r>
  <r>
    <x v="78"/>
    <x v="78"/>
    <x v="6"/>
    <x v="1"/>
    <x v="51"/>
    <x v="4"/>
    <m/>
    <m/>
    <m/>
    <m/>
    <n v="0"/>
    <m/>
    <m/>
    <m/>
    <m/>
    <m/>
    <m/>
    <m/>
    <m/>
    <m/>
    <m/>
    <m/>
    <m/>
    <m/>
    <m/>
    <n v="10700"/>
    <n v="952"/>
    <n v="79.33"/>
    <n v="10700"/>
  </r>
  <r>
    <x v="62"/>
    <x v="62"/>
    <x v="0"/>
    <x v="13"/>
    <x v="6"/>
    <x v="0"/>
    <n v="0"/>
    <n v="0"/>
    <n v="0"/>
    <n v="0"/>
    <n v="0"/>
    <n v="0"/>
    <n v="0"/>
    <n v="0"/>
    <n v="0"/>
    <m/>
    <m/>
    <m/>
    <m/>
    <m/>
    <m/>
    <m/>
    <m/>
    <m/>
    <m/>
    <n v="184"/>
    <n v="1510"/>
    <n v="15.73"/>
    <n v="23"/>
  </r>
  <r>
    <x v="184"/>
    <x v="184"/>
    <x v="11"/>
    <x v="2"/>
    <x v="30"/>
    <x v="9191"/>
    <n v="20965"/>
    <n v="36.4"/>
    <n v="3032.85"/>
    <n v="135386.60999999999"/>
    <n v="26597.48"/>
    <n v="36916"/>
    <n v="64.09"/>
    <n v="554.11"/>
    <n v="320746.96999999997"/>
    <m/>
    <m/>
    <m/>
    <m/>
    <m/>
    <m/>
    <m/>
    <m/>
    <m/>
    <m/>
    <n v="1368.36"/>
    <n v="14722"/>
    <n v="25.56"/>
    <n v="28.51"/>
  </r>
  <r>
    <x v="93"/>
    <x v="93"/>
    <x v="6"/>
    <x v="2"/>
    <x v="37"/>
    <x v="7408"/>
    <n v="29153"/>
    <n v="75.92"/>
    <n v="3471.25"/>
    <n v="103304.4"/>
    <n v="6781.77"/>
    <n v="959955"/>
    <n v="2499.88"/>
    <n v="211.93"/>
    <n v="81783.34"/>
    <m/>
    <m/>
    <m/>
    <m/>
    <m/>
    <m/>
    <m/>
    <m/>
    <m/>
    <m/>
    <n v="971.42"/>
    <n v="4465"/>
    <n v="11.63"/>
    <n v="30.36"/>
  </r>
  <r>
    <x v="140"/>
    <x v="140"/>
    <x v="14"/>
    <x v="5"/>
    <x v="55"/>
    <x v="9192"/>
    <n v="160973"/>
    <n v="139.72999999999999"/>
    <n v="11952.5"/>
    <n v="1067119.2"/>
    <n v="0"/>
    <m/>
    <m/>
    <m/>
    <m/>
    <m/>
    <m/>
    <m/>
    <m/>
    <m/>
    <m/>
    <m/>
    <m/>
    <m/>
    <m/>
    <n v="251086"/>
    <n v="16307"/>
    <n v="14.16"/>
    <n v="2615.48"/>
  </r>
  <r>
    <x v="110"/>
    <x v="110"/>
    <x v="6"/>
    <x v="7"/>
    <x v="2"/>
    <x v="9193"/>
    <n v="20809"/>
    <n v="27.1"/>
    <n v="2479.66"/>
    <n v="147589.14000000001"/>
    <n v="26089.23"/>
    <n v="34497"/>
    <n v="44.92"/>
    <n v="407.64"/>
    <n v="314617.90000000002"/>
    <m/>
    <m/>
    <m/>
    <m/>
    <m/>
    <m/>
    <m/>
    <m/>
    <m/>
    <m/>
    <n v="103776.15"/>
    <n v="21031"/>
    <n v="27.38"/>
    <n v="1621.5"/>
  </r>
  <r>
    <x v="17"/>
    <x v="17"/>
    <x v="15"/>
    <x v="7"/>
    <x v="64"/>
    <x v="9194"/>
    <n v="29267"/>
    <n v="32.520000000000003"/>
    <n v="3348.8"/>
    <n v="233578.8"/>
    <n v="32186.23"/>
    <n v="36276"/>
    <n v="40.31"/>
    <n v="429.15"/>
    <n v="388143.37"/>
    <m/>
    <m/>
    <m/>
    <m/>
    <m/>
    <m/>
    <m/>
    <m/>
    <m/>
    <m/>
    <n v="404100"/>
    <n v="55387"/>
    <n v="61.54"/>
    <n v="5388"/>
  </r>
  <r>
    <x v="125"/>
    <x v="125"/>
    <x v="7"/>
    <x v="1"/>
    <x v="1"/>
    <x v="4"/>
    <m/>
    <m/>
    <m/>
    <m/>
    <n v="0"/>
    <m/>
    <m/>
    <m/>
    <m/>
    <m/>
    <m/>
    <m/>
    <m/>
    <m/>
    <m/>
    <m/>
    <m/>
    <m/>
    <m/>
    <n v="0"/>
    <m/>
    <m/>
    <n v="0"/>
  </r>
  <r>
    <x v="20"/>
    <x v="20"/>
    <x v="5"/>
    <x v="12"/>
    <x v="6"/>
    <x v="0"/>
    <n v="0"/>
    <n v="0"/>
    <n v="0"/>
    <n v="0"/>
    <n v="0"/>
    <n v="0"/>
    <n v="0"/>
    <n v="0"/>
    <n v="0"/>
    <m/>
    <m/>
    <m/>
    <m/>
    <m/>
    <m/>
    <m/>
    <m/>
    <m/>
    <m/>
    <n v="22200"/>
    <n v="1530"/>
    <n v="15.94"/>
    <n v="2775"/>
  </r>
  <r>
    <x v="100"/>
    <x v="100"/>
    <x v="14"/>
    <x v="7"/>
    <x v="2"/>
    <x v="206"/>
    <n v="89161"/>
    <n v="116.1"/>
    <n v="8883.75"/>
    <n v="528760.80000000005"/>
    <n v="0"/>
    <m/>
    <m/>
    <m/>
    <m/>
    <m/>
    <m/>
    <m/>
    <m/>
    <m/>
    <m/>
    <m/>
    <m/>
    <m/>
    <m/>
    <n v="198333"/>
    <n v="28822"/>
    <n v="37.53"/>
    <n v="3098.95"/>
  </r>
  <r>
    <x v="76"/>
    <x v="76"/>
    <x v="15"/>
    <x v="19"/>
    <x v="94"/>
    <x v="9195"/>
    <n v="20293"/>
    <n v="89"/>
    <n v="6230.11"/>
    <n v="110085.96"/>
    <n v="6932.96"/>
    <n v="8613"/>
    <n v="37.78"/>
    <n v="364.89"/>
    <n v="83606.67"/>
    <m/>
    <m/>
    <m/>
    <m/>
    <m/>
    <m/>
    <m/>
    <m/>
    <m/>
    <m/>
    <n v="96710"/>
    <n v="15535"/>
    <n v="68.14"/>
    <n v="5090"/>
  </r>
  <r>
    <x v="133"/>
    <x v="133"/>
    <x v="3"/>
    <x v="1"/>
    <x v="6"/>
    <x v="9196"/>
    <n v="592"/>
    <n v="6.17"/>
    <n v="367.88"/>
    <n v="2736.99"/>
    <n v="0"/>
    <n v="169"/>
    <n v="1.76"/>
    <m/>
    <m/>
    <m/>
    <m/>
    <m/>
    <m/>
    <m/>
    <n v="4147"/>
    <n v="9266"/>
    <n v="96.52"/>
    <n v="518"/>
    <n v="92826.45"/>
    <n v="30.88"/>
    <n v="6808"/>
    <n v="70.92"/>
    <n v="3.86"/>
  </r>
  <r>
    <x v="85"/>
    <x v="85"/>
    <x v="6"/>
    <x v="1"/>
    <x v="1"/>
    <x v="4"/>
    <m/>
    <m/>
    <m/>
    <m/>
    <n v="0"/>
    <m/>
    <m/>
    <m/>
    <m/>
    <m/>
    <m/>
    <m/>
    <m/>
    <m/>
    <m/>
    <m/>
    <m/>
    <m/>
    <m/>
    <n v="0.25"/>
    <n v="1617"/>
    <n v="22.46"/>
    <n v="0.04"/>
  </r>
  <r>
    <x v="12"/>
    <x v="12"/>
    <x v="12"/>
    <x v="35"/>
    <x v="98"/>
    <x v="9197"/>
    <n v="389"/>
    <n v="1.8"/>
    <n v="111.94"/>
    <n v="1873.95"/>
    <n v="3861.3"/>
    <n v="456"/>
    <n v="2.11"/>
    <n v="214.52"/>
    <n v="46564.57"/>
    <m/>
    <m/>
    <m/>
    <m/>
    <m/>
    <m/>
    <m/>
    <m/>
    <m/>
    <m/>
    <n v="0"/>
    <m/>
    <m/>
    <n v="0"/>
  </r>
  <r>
    <x v="175"/>
    <x v="175"/>
    <x v="10"/>
    <x v="2"/>
    <x v="9"/>
    <x v="9198"/>
    <n v="1536"/>
    <n v="3.2"/>
    <n v="242.1"/>
    <n v="9006.1200000000008"/>
    <n v="0"/>
    <n v="1648"/>
    <n v="3.43"/>
    <m/>
    <m/>
    <m/>
    <m/>
    <m/>
    <m/>
    <m/>
    <m/>
    <m/>
    <m/>
    <m/>
    <m/>
    <n v="0"/>
    <n v="2438"/>
    <n v="5.08"/>
    <n v="0"/>
  </r>
  <r>
    <x v="24"/>
    <x v="24"/>
    <x v="14"/>
    <x v="11"/>
    <x v="26"/>
    <x v="9199"/>
    <n v="1162"/>
    <n v="1.42"/>
    <n v="60.13"/>
    <n v="3802.77"/>
    <n v="15.52"/>
    <n v="37"/>
    <n v="0.05"/>
    <n v="0.23"/>
    <n v="187.15"/>
    <m/>
    <m/>
    <m/>
    <m/>
    <m/>
    <m/>
    <m/>
    <m/>
    <m/>
    <m/>
    <n v="6469"/>
    <n v="42760"/>
    <n v="52.4"/>
    <n v="95.13"/>
  </r>
  <r>
    <x v="15"/>
    <x v="15"/>
    <x v="14"/>
    <x v="1"/>
    <x v="13"/>
    <x v="9200"/>
    <n v="2421"/>
    <n v="11.87"/>
    <n v="366.88"/>
    <n v="5800.41"/>
    <n v="0"/>
    <m/>
    <m/>
    <m/>
    <m/>
    <n v="5820"/>
    <n v="12611"/>
    <n v="61.82"/>
    <n v="342"/>
    <n v="73733.58"/>
    <n v="7909"/>
    <n v="25357"/>
    <n v="124.3"/>
    <n v="465"/>
    <n v="177035.06"/>
    <n v="74961.490000000005"/>
    <n v="4149"/>
    <n v="20.34"/>
    <n v="4409.5"/>
  </r>
  <r>
    <x v="173"/>
    <x v="173"/>
    <x v="13"/>
    <x v="12"/>
    <x v="6"/>
    <x v="4"/>
    <m/>
    <m/>
    <m/>
    <m/>
    <n v="0"/>
    <m/>
    <m/>
    <m/>
    <m/>
    <m/>
    <m/>
    <m/>
    <m/>
    <m/>
    <m/>
    <m/>
    <m/>
    <m/>
    <m/>
    <n v="0"/>
    <m/>
    <m/>
    <n v="0"/>
  </r>
  <r>
    <x v="77"/>
    <x v="77"/>
    <x v="9"/>
    <x v="5"/>
    <x v="20"/>
    <x v="9201"/>
    <n v="97657"/>
    <n v="135.63"/>
    <n v="10840.27"/>
    <n v="604886.88"/>
    <n v="0"/>
    <m/>
    <m/>
    <m/>
    <m/>
    <m/>
    <m/>
    <m/>
    <m/>
    <m/>
    <m/>
    <m/>
    <m/>
    <m/>
    <m/>
    <n v="2.1"/>
    <n v="9602"/>
    <n v="13.34"/>
    <n v="0.04"/>
  </r>
  <r>
    <x v="99"/>
    <x v="99"/>
    <x v="6"/>
    <x v="12"/>
    <x v="68"/>
    <x v="4"/>
    <m/>
    <m/>
    <m/>
    <m/>
    <n v="0"/>
    <m/>
    <m/>
    <m/>
    <m/>
    <m/>
    <m/>
    <m/>
    <m/>
    <m/>
    <m/>
    <m/>
    <m/>
    <m/>
    <m/>
    <n v="37200"/>
    <n v="1514"/>
    <n v="7.89"/>
    <n v="2325"/>
  </r>
  <r>
    <x v="20"/>
    <x v="20"/>
    <x v="2"/>
    <x v="4"/>
    <x v="10"/>
    <x v="8675"/>
    <n v="5500"/>
    <n v="6.19"/>
    <n v="362.41"/>
    <n v="24940.74"/>
    <n v="3432.59"/>
    <n v="7123"/>
    <n v="8.02"/>
    <n v="46.39"/>
    <n v="41394.629999999997"/>
    <m/>
    <m/>
    <m/>
    <m/>
    <m/>
    <m/>
    <m/>
    <m/>
    <m/>
    <m/>
    <n v="421100"/>
    <n v="21913"/>
    <n v="24.68"/>
    <n v="5690.54"/>
  </r>
  <r>
    <x v="62"/>
    <x v="62"/>
    <x v="10"/>
    <x v="12"/>
    <x v="6"/>
    <x v="0"/>
    <n v="0"/>
    <n v="0"/>
    <n v="0"/>
    <n v="0"/>
    <n v="0"/>
    <n v="0"/>
    <n v="0"/>
    <m/>
    <m/>
    <m/>
    <m/>
    <m/>
    <m/>
    <m/>
    <m/>
    <m/>
    <m/>
    <m/>
    <m/>
    <n v="199"/>
    <n v="1445"/>
    <n v="15.05"/>
    <n v="24.88"/>
  </r>
  <r>
    <x v="97"/>
    <x v="97"/>
    <x v="5"/>
    <x v="7"/>
    <x v="9"/>
    <x v="4805"/>
    <n v="52714"/>
    <n v="109.82"/>
    <n v="7890.75"/>
    <n v="293535.90000000002"/>
    <n v="0"/>
    <m/>
    <m/>
    <m/>
    <m/>
    <m/>
    <m/>
    <m/>
    <m/>
    <m/>
    <m/>
    <m/>
    <m/>
    <m/>
    <m/>
    <n v="74800"/>
    <n v="21159"/>
    <n v="44.08"/>
    <n v="1870"/>
  </r>
  <r>
    <x v="49"/>
    <x v="49"/>
    <x v="14"/>
    <x v="1"/>
    <x v="71"/>
    <x v="4"/>
    <m/>
    <m/>
    <m/>
    <m/>
    <n v="0"/>
    <m/>
    <m/>
    <m/>
    <m/>
    <m/>
    <m/>
    <m/>
    <m/>
    <m/>
    <m/>
    <m/>
    <m/>
    <m/>
    <m/>
    <n v="48348"/>
    <n v="4438"/>
    <n v="73.97"/>
    <n v="9669.6"/>
  </r>
  <r>
    <x v="65"/>
    <x v="65"/>
    <x v="2"/>
    <x v="5"/>
    <x v="33"/>
    <x v="9202"/>
    <n v="100824"/>
    <n v="84.02"/>
    <n v="4425.6899999999996"/>
    <n v="411589.17"/>
    <n v="87792.43"/>
    <n v="61296"/>
    <n v="51.08"/>
    <n v="877.92"/>
    <n v="1058715.31"/>
    <m/>
    <m/>
    <m/>
    <m/>
    <m/>
    <m/>
    <m/>
    <m/>
    <m/>
    <m/>
    <n v="9712"/>
    <n v="20772"/>
    <n v="17.309999999999999"/>
    <n v="97.12"/>
  </r>
  <r>
    <x v="19"/>
    <x v="19"/>
    <x v="14"/>
    <x v="30"/>
    <x v="21"/>
    <x v="4"/>
    <m/>
    <m/>
    <m/>
    <m/>
    <n v="0"/>
    <m/>
    <m/>
    <m/>
    <m/>
    <m/>
    <m/>
    <m/>
    <m/>
    <m/>
    <m/>
    <m/>
    <m/>
    <m/>
    <m/>
    <n v="0"/>
    <m/>
    <m/>
    <n v="0"/>
  </r>
  <r>
    <x v="156"/>
    <x v="156"/>
    <x v="0"/>
    <x v="7"/>
    <x v="2"/>
    <x v="9203"/>
    <n v="85535"/>
    <n v="111.37"/>
    <n v="8087.13"/>
    <n v="481345.68"/>
    <n v="0"/>
    <m/>
    <m/>
    <m/>
    <m/>
    <m/>
    <m/>
    <m/>
    <m/>
    <m/>
    <m/>
    <m/>
    <m/>
    <m/>
    <m/>
    <n v="1951.74"/>
    <n v="8525"/>
    <n v="11.1"/>
    <n v="30.5"/>
  </r>
  <r>
    <x v="65"/>
    <x v="65"/>
    <x v="1"/>
    <x v="13"/>
    <x v="16"/>
    <x v="4"/>
    <m/>
    <m/>
    <m/>
    <m/>
    <n v="0"/>
    <m/>
    <m/>
    <m/>
    <m/>
    <m/>
    <m/>
    <m/>
    <m/>
    <m/>
    <m/>
    <m/>
    <m/>
    <m/>
    <m/>
    <n v="0"/>
    <m/>
    <m/>
    <n v="0"/>
  </r>
  <r>
    <x v="182"/>
    <x v="182"/>
    <x v="6"/>
    <x v="2"/>
    <x v="9"/>
    <x v="9204"/>
    <n v="32503"/>
    <n v="67.709999999999994"/>
    <n v="5467.68"/>
    <n v="203397.51"/>
    <n v="0"/>
    <m/>
    <m/>
    <m/>
    <m/>
    <m/>
    <m/>
    <m/>
    <m/>
    <m/>
    <m/>
    <m/>
    <m/>
    <m/>
    <m/>
    <n v="0"/>
    <m/>
    <m/>
    <n v="0"/>
  </r>
  <r>
    <x v="52"/>
    <x v="52"/>
    <x v="14"/>
    <x v="17"/>
    <x v="5"/>
    <x v="9205"/>
    <n v="20361"/>
    <n v="21.21"/>
    <n v="1434"/>
    <n v="106689.60000000001"/>
    <n v="57793.4"/>
    <n v="80065"/>
    <n v="83.4"/>
    <n v="722.42"/>
    <n v="696948"/>
    <m/>
    <m/>
    <m/>
    <m/>
    <m/>
    <m/>
    <m/>
    <m/>
    <m/>
    <m/>
    <n v="8166"/>
    <n v="53243"/>
    <n v="55.46"/>
    <n v="102.08"/>
  </r>
  <r>
    <x v="197"/>
    <x v="197"/>
    <x v="16"/>
    <x v="13"/>
    <x v="6"/>
    <x v="4"/>
    <m/>
    <m/>
    <m/>
    <m/>
    <n v="0"/>
    <m/>
    <m/>
    <m/>
    <m/>
    <m/>
    <m/>
    <m/>
    <m/>
    <m/>
    <m/>
    <m/>
    <m/>
    <m/>
    <m/>
    <n v="0"/>
    <m/>
    <m/>
    <n v="0"/>
  </r>
  <r>
    <x v="76"/>
    <x v="76"/>
    <x v="14"/>
    <x v="5"/>
    <x v="59"/>
    <x v="9206"/>
    <n v="67649"/>
    <n v="48.6"/>
    <n v="3344.07"/>
    <n v="360758.16"/>
    <n v="38794.69"/>
    <n v="71354"/>
    <n v="51.26"/>
    <n v="334.44"/>
    <n v="467836.75"/>
    <m/>
    <m/>
    <m/>
    <m/>
    <m/>
    <m/>
    <m/>
    <m/>
    <m/>
    <m/>
    <n v="353752"/>
    <n v="24888"/>
    <n v="17.88"/>
    <n v="3049.59"/>
  </r>
  <r>
    <x v="71"/>
    <x v="71"/>
    <x v="12"/>
    <x v="2"/>
    <x v="9"/>
    <x v="9207"/>
    <n v="41675"/>
    <n v="86.82"/>
    <n v="6838.55"/>
    <n v="254394.06"/>
    <n v="0"/>
    <m/>
    <m/>
    <m/>
    <m/>
    <m/>
    <m/>
    <m/>
    <m/>
    <m/>
    <m/>
    <m/>
    <m/>
    <m/>
    <m/>
    <n v="137.19999999999999"/>
    <n v="9923"/>
    <n v="20.67"/>
    <n v="3.43"/>
  </r>
  <r>
    <x v="73"/>
    <x v="73"/>
    <x v="3"/>
    <x v="21"/>
    <x v="9"/>
    <x v="9208"/>
    <n v="34298"/>
    <n v="71.45"/>
    <n v="6903.83"/>
    <n v="256822.29"/>
    <n v="0"/>
    <m/>
    <m/>
    <m/>
    <m/>
    <m/>
    <m/>
    <m/>
    <m/>
    <m/>
    <m/>
    <m/>
    <m/>
    <m/>
    <m/>
    <n v="127800"/>
    <n v="6957"/>
    <n v="14.49"/>
    <n v="3195"/>
  </r>
  <r>
    <x v="151"/>
    <x v="151"/>
    <x v="6"/>
    <x v="2"/>
    <x v="9"/>
    <x v="9209"/>
    <n v="53175"/>
    <n v="110.78"/>
    <n v="43126.879999999997"/>
    <n v="1604319.75"/>
    <n v="0"/>
    <m/>
    <m/>
    <m/>
    <m/>
    <m/>
    <m/>
    <m/>
    <m/>
    <m/>
    <m/>
    <m/>
    <m/>
    <m/>
    <m/>
    <n v="0"/>
    <n v="65250"/>
    <n v="135.94"/>
    <n v="0"/>
  </r>
  <r>
    <x v="9"/>
    <x v="9"/>
    <x v="5"/>
    <x v="7"/>
    <x v="9"/>
    <x v="9210"/>
    <n v="22037"/>
    <n v="45.91"/>
    <n v="4617.2299999999996"/>
    <n v="171760.77"/>
    <n v="21086.84"/>
    <n v="20976"/>
    <n v="43.7"/>
    <n v="527.16999999999996"/>
    <n v="254292.54"/>
    <m/>
    <m/>
    <m/>
    <m/>
    <m/>
    <m/>
    <m/>
    <m/>
    <m/>
    <m/>
    <n v="4131.68"/>
    <n v="13936"/>
    <n v="29.03"/>
    <n v="103.29"/>
  </r>
  <r>
    <x v="49"/>
    <x v="49"/>
    <x v="8"/>
    <x v="6"/>
    <x v="6"/>
    <x v="4"/>
    <m/>
    <m/>
    <m/>
    <m/>
    <n v="0"/>
    <m/>
    <m/>
    <m/>
    <m/>
    <m/>
    <m/>
    <m/>
    <m/>
    <m/>
    <m/>
    <m/>
    <m/>
    <m/>
    <m/>
    <n v="63842"/>
    <n v="8421"/>
    <n v="87.72"/>
    <n v="7980.25"/>
  </r>
  <r>
    <x v="75"/>
    <x v="75"/>
    <x v="2"/>
    <x v="0"/>
    <x v="5"/>
    <x v="9211"/>
    <n v="57430"/>
    <n v="59.82"/>
    <n v="4488.88"/>
    <n v="333972.3"/>
    <n v="54707.08"/>
    <n v="78018"/>
    <n v="81.27"/>
    <n v="683.84"/>
    <n v="659729.1"/>
    <m/>
    <m/>
    <m/>
    <m/>
    <m/>
    <m/>
    <m/>
    <m/>
    <m/>
    <m/>
    <n v="273610"/>
    <n v="6205"/>
    <n v="6.46"/>
    <n v="3420.13"/>
  </r>
  <r>
    <x v="114"/>
    <x v="114"/>
    <x v="11"/>
    <x v="23"/>
    <x v="36"/>
    <x v="9212"/>
    <n v="74841"/>
    <n v="100.59"/>
    <n v="4700.1000000000004"/>
    <n v="271007.58"/>
    <n v="18475.27"/>
    <n v="22674"/>
    <n v="30.48"/>
    <m/>
    <m/>
    <m/>
    <m/>
    <m/>
    <m/>
    <m/>
    <m/>
    <m/>
    <m/>
    <m/>
    <m/>
    <n v="1612.19"/>
    <n v="3648"/>
    <n v="4.9000000000000004"/>
    <n v="26"/>
  </r>
  <r>
    <x v="184"/>
    <x v="184"/>
    <x v="15"/>
    <x v="7"/>
    <x v="91"/>
    <x v="4404"/>
    <n v="36862"/>
    <n v="56.89"/>
    <n v="4760"/>
    <n v="239047.2"/>
    <n v="22207.57"/>
    <n v="38910"/>
    <n v="60.05"/>
    <n v="411.25"/>
    <n v="267807.69"/>
    <m/>
    <m/>
    <m/>
    <m/>
    <m/>
    <m/>
    <m/>
    <m/>
    <m/>
    <m/>
    <n v="601.4"/>
    <n v="6800"/>
    <n v="10.49"/>
    <n v="11.14"/>
  </r>
  <r>
    <x v="187"/>
    <x v="187"/>
    <x v="6"/>
    <x v="22"/>
    <x v="90"/>
    <x v="1346"/>
    <n v="18013"/>
    <n v="44.15"/>
    <n v="4315.29"/>
    <n v="136449.60000000001"/>
    <n v="9534"/>
    <n v="14124"/>
    <n v="34.619999999999997"/>
    <n v="280.41000000000003"/>
    <n v="114973.37"/>
    <m/>
    <m/>
    <m/>
    <m/>
    <m/>
    <m/>
    <m/>
    <m/>
    <m/>
    <m/>
    <n v="70460"/>
    <n v="6976"/>
    <n v="17.100000000000001"/>
    <n v="2072.35"/>
  </r>
  <r>
    <x v="159"/>
    <x v="159"/>
    <x v="15"/>
    <x v="5"/>
    <x v="79"/>
    <x v="9213"/>
    <n v="100084"/>
    <n v="120.87"/>
    <n v="10270.280000000001"/>
    <n v="659043.56999999995"/>
    <n v="2158.1"/>
    <n v="3804"/>
    <n v="4.59"/>
    <n v="31.28"/>
    <n v="26025.16"/>
    <m/>
    <m/>
    <m/>
    <m/>
    <m/>
    <m/>
    <m/>
    <m/>
    <m/>
    <m/>
    <n v="505.31"/>
    <n v="72855"/>
    <n v="87.99"/>
    <n v="7.32"/>
  </r>
  <r>
    <x v="203"/>
    <x v="203"/>
    <x v="8"/>
    <x v="2"/>
    <x v="9"/>
    <x v="9214"/>
    <n v="54231"/>
    <n v="112.98"/>
    <n v="9310"/>
    <n v="346332"/>
    <n v="0"/>
    <m/>
    <m/>
    <m/>
    <m/>
    <m/>
    <m/>
    <m/>
    <m/>
    <m/>
    <m/>
    <m/>
    <m/>
    <m/>
    <m/>
    <n v="394.36"/>
    <n v="1968"/>
    <n v="4.0999999999999996"/>
    <n v="9.86"/>
  </r>
  <r>
    <x v="64"/>
    <x v="64"/>
    <x v="7"/>
    <x v="6"/>
    <x v="6"/>
    <x v="4"/>
    <m/>
    <m/>
    <m/>
    <m/>
    <n v="0"/>
    <m/>
    <m/>
    <m/>
    <m/>
    <m/>
    <m/>
    <m/>
    <m/>
    <m/>
    <m/>
    <m/>
    <m/>
    <m/>
    <m/>
    <n v="0"/>
    <m/>
    <m/>
    <n v="0"/>
  </r>
  <r>
    <x v="62"/>
    <x v="62"/>
    <x v="11"/>
    <x v="14"/>
    <x v="16"/>
    <x v="9215"/>
    <n v="401"/>
    <n v="8.35"/>
    <n v="681.25"/>
    <n v="2534.25"/>
    <n v="50"/>
    <n v="91"/>
    <n v="1.9"/>
    <n v="12.5"/>
    <n v="602.97"/>
    <m/>
    <m/>
    <m/>
    <m/>
    <m/>
    <m/>
    <m/>
    <m/>
    <m/>
    <m/>
    <n v="91"/>
    <n v="466"/>
    <n v="9.7100000000000009"/>
    <n v="22.75"/>
  </r>
  <r>
    <x v="111"/>
    <x v="111"/>
    <x v="9"/>
    <x v="1"/>
    <x v="28"/>
    <x v="5552"/>
    <n v="289"/>
    <n v="2.0099999999999998"/>
    <n v="166.58"/>
    <n v="1859.07"/>
    <n v="164.89"/>
    <n v="310"/>
    <n v="2.15"/>
    <m/>
    <m/>
    <m/>
    <m/>
    <m/>
    <m/>
    <m/>
    <m/>
    <m/>
    <m/>
    <m/>
    <m/>
    <n v="1013.5"/>
    <n v="4027"/>
    <n v="27.97"/>
    <n v="84.46"/>
  </r>
  <r>
    <x v="77"/>
    <x v="77"/>
    <x v="15"/>
    <x v="28"/>
    <x v="6"/>
    <x v="4"/>
    <m/>
    <m/>
    <m/>
    <m/>
    <n v="0"/>
    <m/>
    <m/>
    <m/>
    <m/>
    <m/>
    <m/>
    <m/>
    <m/>
    <m/>
    <m/>
    <m/>
    <m/>
    <m/>
    <m/>
    <n v="0"/>
    <m/>
    <m/>
    <n v="0"/>
  </r>
  <r>
    <x v="14"/>
    <x v="14"/>
    <x v="7"/>
    <x v="0"/>
    <x v="76"/>
    <x v="9216"/>
    <n v="15029"/>
    <n v="27.83"/>
    <n v="2365.33"/>
    <n v="98989.2"/>
    <n v="8205.6299999999992"/>
    <n v="7874"/>
    <n v="14.58"/>
    <n v="182.35"/>
    <n v="98954.1"/>
    <m/>
    <m/>
    <m/>
    <m/>
    <m/>
    <m/>
    <m/>
    <m/>
    <m/>
    <m/>
    <n v="0"/>
    <m/>
    <m/>
    <n v="0"/>
  </r>
  <r>
    <x v="8"/>
    <x v="8"/>
    <x v="15"/>
    <x v="3"/>
    <x v="1"/>
    <x v="4"/>
    <m/>
    <m/>
    <m/>
    <m/>
    <n v="0"/>
    <m/>
    <m/>
    <m/>
    <m/>
    <m/>
    <m/>
    <m/>
    <m/>
    <m/>
    <m/>
    <m/>
    <m/>
    <m/>
    <m/>
    <n v="0"/>
    <n v="2635"/>
    <n v="36.6"/>
    <n v="0"/>
  </r>
  <r>
    <x v="145"/>
    <x v="145"/>
    <x v="13"/>
    <x v="7"/>
    <x v="22"/>
    <x v="9217"/>
    <n v="11662"/>
    <n v="38.869999999999997"/>
    <n v="3076.56"/>
    <n v="71530.02"/>
    <n v="13651.79"/>
    <n v="11730"/>
    <n v="39.1"/>
    <n v="546.07000000000005"/>
    <n v="164631.07999999999"/>
    <m/>
    <m/>
    <m/>
    <m/>
    <m/>
    <m/>
    <m/>
    <m/>
    <m/>
    <m/>
    <n v="68.98"/>
    <n v="4090"/>
    <n v="13.63"/>
    <n v="2.76"/>
  </r>
  <r>
    <x v="189"/>
    <x v="189"/>
    <x v="14"/>
    <x v="2"/>
    <x v="9"/>
    <x v="9218"/>
    <n v="52466"/>
    <n v="109.3"/>
    <n v="10113"/>
    <n v="376203.6"/>
    <n v="0"/>
    <m/>
    <m/>
    <m/>
    <m/>
    <m/>
    <m/>
    <m/>
    <m/>
    <m/>
    <m/>
    <m/>
    <m/>
    <m/>
    <m/>
    <n v="1014.4"/>
    <n v="21098"/>
    <n v="43.95"/>
    <n v="25.36"/>
  </r>
  <r>
    <x v="199"/>
    <x v="199"/>
    <x v="12"/>
    <x v="2"/>
    <x v="9"/>
    <x v="4"/>
    <m/>
    <m/>
    <m/>
    <m/>
    <n v="0"/>
    <m/>
    <m/>
    <m/>
    <m/>
    <m/>
    <m/>
    <m/>
    <m/>
    <m/>
    <m/>
    <m/>
    <m/>
    <m/>
    <m/>
    <n v="487.41"/>
    <n v="7456"/>
    <n v="15.53"/>
    <n v="12.19"/>
  </r>
  <r>
    <x v="65"/>
    <x v="65"/>
    <x v="10"/>
    <x v="12"/>
    <x v="1"/>
    <x v="4"/>
    <m/>
    <m/>
    <m/>
    <m/>
    <n v="0"/>
    <m/>
    <m/>
    <m/>
    <m/>
    <m/>
    <m/>
    <m/>
    <m/>
    <m/>
    <m/>
    <m/>
    <m/>
    <m/>
    <m/>
    <n v="0"/>
    <m/>
    <m/>
    <n v="0"/>
  </r>
  <r>
    <x v="63"/>
    <x v="63"/>
    <x v="0"/>
    <x v="4"/>
    <x v="40"/>
    <x v="9219"/>
    <n v="98965"/>
    <n v="117.82"/>
    <n v="7266.49"/>
    <n v="473048.22"/>
    <n v="59809.89"/>
    <n v="87117"/>
    <n v="103.71"/>
    <n v="854.43"/>
    <n v="721265.45"/>
    <m/>
    <m/>
    <m/>
    <m/>
    <m/>
    <m/>
    <m/>
    <m/>
    <m/>
    <m/>
    <n v="771413"/>
    <n v="123299"/>
    <n v="146.78"/>
    <n v="11020.19"/>
  </r>
  <r>
    <x v="76"/>
    <x v="76"/>
    <x v="10"/>
    <x v="20"/>
    <x v="17"/>
    <x v="9220"/>
    <n v="73838"/>
    <n v="123.06"/>
    <n v="681.26"/>
    <n v="31678.59"/>
    <n v="30522.79"/>
    <n v="417360"/>
    <n v="695.6"/>
    <n v="610.46"/>
    <n v="368083.52"/>
    <m/>
    <m/>
    <m/>
    <m/>
    <m/>
    <m/>
    <m/>
    <m/>
    <m/>
    <m/>
    <n v="365646"/>
    <n v="535379"/>
    <n v="892.3"/>
    <n v="7312.92"/>
  </r>
  <r>
    <x v="206"/>
    <x v="206"/>
    <x v="13"/>
    <x v="2"/>
    <x v="2"/>
    <x v="9221"/>
    <n v="35137"/>
    <n v="45.75"/>
    <n v="2674.55"/>
    <n v="159189.03"/>
    <n v="12722.6"/>
    <n v="24748"/>
    <n v="32.22"/>
    <n v="198.79"/>
    <n v="153425.64000000001"/>
    <m/>
    <m/>
    <m/>
    <m/>
    <m/>
    <m/>
    <m/>
    <m/>
    <m/>
    <m/>
    <n v="5175.05"/>
    <n v="48473"/>
    <n v="63.12"/>
    <n v="80.86"/>
  </r>
  <r>
    <x v="35"/>
    <x v="35"/>
    <x v="8"/>
    <x v="11"/>
    <x v="141"/>
    <x v="9222"/>
    <n v="248271"/>
    <n v="55.77"/>
    <n v="4763.53"/>
    <n v="1643561.1"/>
    <n v="352657.61"/>
    <n v="344781"/>
    <n v="77.44"/>
    <n v="950.56"/>
    <n v="4252803.96"/>
    <m/>
    <m/>
    <m/>
    <m/>
    <m/>
    <m/>
    <m/>
    <m/>
    <m/>
    <m/>
    <n v="46332"/>
    <n v="456910"/>
    <n v="102.63"/>
    <n v="124.88"/>
  </r>
  <r>
    <x v="76"/>
    <x v="76"/>
    <x v="7"/>
    <x v="4"/>
    <x v="65"/>
    <x v="9223"/>
    <n v="9495"/>
    <n v="5.28"/>
    <n v="202.57"/>
    <n v="28258.98"/>
    <n v="51368.57"/>
    <n v="35321"/>
    <n v="19.62"/>
    <m/>
    <m/>
    <m/>
    <m/>
    <m/>
    <m/>
    <m/>
    <m/>
    <m/>
    <m/>
    <m/>
    <m/>
    <n v="11647"/>
    <n v="41840"/>
    <n v="23.24"/>
    <n v="77.650000000000006"/>
  </r>
  <r>
    <x v="56"/>
    <x v="56"/>
    <x v="14"/>
    <x v="11"/>
    <x v="33"/>
    <x v="9224"/>
    <n v="19100"/>
    <n v="15.92"/>
    <n v="837.2"/>
    <n v="77859.600000000006"/>
    <n v="104870.03"/>
    <n v="145688"/>
    <n v="121.41"/>
    <n v="1048.7"/>
    <n v="1264659.1399999999"/>
    <m/>
    <m/>
    <m/>
    <m/>
    <m/>
    <m/>
    <m/>
    <m/>
    <m/>
    <m/>
    <n v="716269"/>
    <n v="104525"/>
    <n v="87.1"/>
    <n v="7162.69"/>
  </r>
  <r>
    <x v="203"/>
    <x v="203"/>
    <x v="9"/>
    <x v="2"/>
    <x v="9"/>
    <x v="9225"/>
    <n v="53404"/>
    <n v="111.26"/>
    <n v="8808"/>
    <n v="327657.59999999998"/>
    <n v="0"/>
    <m/>
    <m/>
    <m/>
    <m/>
    <m/>
    <m/>
    <m/>
    <m/>
    <m/>
    <m/>
    <m/>
    <m/>
    <m/>
    <m/>
    <n v="476.17"/>
    <n v="3936"/>
    <n v="8.1999999999999993"/>
    <n v="11.9"/>
  </r>
  <r>
    <x v="106"/>
    <x v="106"/>
    <x v="5"/>
    <x v="7"/>
    <x v="9"/>
    <x v="9226"/>
    <n v="58282"/>
    <n v="121.42"/>
    <n v="9952"/>
    <n v="370214.40000000002"/>
    <n v="0"/>
    <m/>
    <m/>
    <m/>
    <m/>
    <m/>
    <m/>
    <m/>
    <m/>
    <m/>
    <m/>
    <m/>
    <m/>
    <m/>
    <m/>
    <n v="66249.86"/>
    <n v="8734"/>
    <n v="18.2"/>
    <n v="1656.25"/>
  </r>
  <r>
    <x v="183"/>
    <x v="183"/>
    <x v="15"/>
    <x v="2"/>
    <x v="20"/>
    <x v="9227"/>
    <n v="12703"/>
    <n v="17.64"/>
    <n v="1891.93"/>
    <n v="105569.88"/>
    <n v="0"/>
    <m/>
    <m/>
    <m/>
    <m/>
    <n v="834"/>
    <n v="2977"/>
    <n v="4.13"/>
    <n v="13"/>
    <n v="10565.95"/>
    <m/>
    <m/>
    <m/>
    <m/>
    <m/>
    <n v="0"/>
    <m/>
    <m/>
    <n v="0"/>
  </r>
  <r>
    <x v="116"/>
    <x v="116"/>
    <x v="2"/>
    <x v="5"/>
    <x v="17"/>
    <x v="9228"/>
    <n v="26613"/>
    <n v="44.36"/>
    <n v="6015.3"/>
    <n v="279711.45"/>
    <n v="0"/>
    <m/>
    <m/>
    <m/>
    <m/>
    <m/>
    <m/>
    <m/>
    <m/>
    <m/>
    <n v="15739"/>
    <n v="33137"/>
    <n v="55.23"/>
    <n v="314"/>
    <n v="352301.78"/>
    <n v="117500"/>
    <n v="9297"/>
    <n v="15.5"/>
    <n v="2350"/>
  </r>
  <r>
    <x v="67"/>
    <x v="67"/>
    <x v="14"/>
    <x v="0"/>
    <x v="57"/>
    <x v="9229"/>
    <n v="65642"/>
    <n v="130.24"/>
    <n v="9561.9"/>
    <n v="373488"/>
    <n v="0"/>
    <m/>
    <m/>
    <m/>
    <m/>
    <m/>
    <m/>
    <m/>
    <m/>
    <m/>
    <m/>
    <m/>
    <m/>
    <m/>
    <m/>
    <n v="1117"/>
    <n v="28918"/>
    <n v="57.38"/>
    <n v="26.6"/>
  </r>
  <r>
    <x v="117"/>
    <x v="117"/>
    <x v="2"/>
    <x v="6"/>
    <x v="41"/>
    <x v="4"/>
    <m/>
    <m/>
    <m/>
    <m/>
    <n v="0"/>
    <m/>
    <m/>
    <m/>
    <m/>
    <m/>
    <m/>
    <m/>
    <m/>
    <m/>
    <m/>
    <m/>
    <m/>
    <m/>
    <m/>
    <n v="376"/>
    <n v="1767"/>
    <n v="49.08"/>
    <n v="125.33"/>
  </r>
  <r>
    <x v="19"/>
    <x v="19"/>
    <x v="14"/>
    <x v="4"/>
    <x v="79"/>
    <x v="4"/>
    <m/>
    <m/>
    <m/>
    <m/>
    <n v="0"/>
    <m/>
    <m/>
    <m/>
    <m/>
    <m/>
    <m/>
    <m/>
    <m/>
    <m/>
    <m/>
    <m/>
    <m/>
    <m/>
    <m/>
    <n v="0"/>
    <m/>
    <m/>
    <n v="0"/>
  </r>
  <r>
    <x v="5"/>
    <x v="5"/>
    <x v="5"/>
    <x v="7"/>
    <x v="5"/>
    <x v="9230"/>
    <n v="110338"/>
    <n v="114.94"/>
    <n v="7514.16"/>
    <n v="559053.68999999994"/>
    <n v="0"/>
    <n v="0"/>
    <n v="0"/>
    <m/>
    <m/>
    <m/>
    <m/>
    <m/>
    <m/>
    <m/>
    <m/>
    <m/>
    <m/>
    <m/>
    <m/>
    <n v="2658"/>
    <n v="14734"/>
    <n v="15.35"/>
    <n v="33.229999999999997"/>
  </r>
  <r>
    <x v="38"/>
    <x v="38"/>
    <x v="1"/>
    <x v="1"/>
    <x v="68"/>
    <x v="9231"/>
    <n v="265"/>
    <n v="1.38"/>
    <n v="88.38"/>
    <n v="1315.02"/>
    <n v="0"/>
    <m/>
    <m/>
    <m/>
    <m/>
    <m/>
    <m/>
    <m/>
    <m/>
    <m/>
    <m/>
    <m/>
    <m/>
    <m/>
    <m/>
    <n v="1681"/>
    <n v="6876"/>
    <n v="35.81"/>
    <n v="105.06"/>
  </r>
  <r>
    <x v="84"/>
    <x v="84"/>
    <x v="7"/>
    <x v="7"/>
    <x v="9"/>
    <x v="9232"/>
    <n v="6178"/>
    <n v="12.87"/>
    <n v="1322.25"/>
    <n v="49187.7"/>
    <n v="10763.34"/>
    <n v="12428"/>
    <n v="25.89"/>
    <n v="269.08"/>
    <n v="129798.3"/>
    <m/>
    <m/>
    <m/>
    <m/>
    <m/>
    <m/>
    <m/>
    <m/>
    <m/>
    <m/>
    <n v="69850"/>
    <n v="2544"/>
    <n v="5.3"/>
    <n v="1746.25"/>
  </r>
  <r>
    <x v="139"/>
    <x v="139"/>
    <x v="10"/>
    <x v="2"/>
    <x v="2"/>
    <x v="9233"/>
    <n v="24227"/>
    <n v="31.55"/>
    <n v="2780.38"/>
    <n v="165487.92000000001"/>
    <n v="0"/>
    <m/>
    <m/>
    <m/>
    <m/>
    <m/>
    <m/>
    <m/>
    <m/>
    <m/>
    <m/>
    <m/>
    <m/>
    <m/>
    <m/>
    <n v="70239.37"/>
    <n v="14362"/>
    <n v="18.7"/>
    <n v="1097.49"/>
  </r>
  <r>
    <x v="125"/>
    <x v="125"/>
    <x v="6"/>
    <x v="1"/>
    <x v="1"/>
    <x v="4"/>
    <m/>
    <m/>
    <m/>
    <m/>
    <n v="0"/>
    <m/>
    <m/>
    <m/>
    <m/>
    <m/>
    <m/>
    <m/>
    <m/>
    <m/>
    <m/>
    <m/>
    <m/>
    <m/>
    <m/>
    <n v="0"/>
    <m/>
    <m/>
    <n v="0"/>
  </r>
  <r>
    <x v="54"/>
    <x v="54"/>
    <x v="6"/>
    <x v="7"/>
    <x v="29"/>
    <x v="9234"/>
    <n v="89595"/>
    <n v="143.58000000000001"/>
    <n v="9446.8700000000008"/>
    <n v="456850.41"/>
    <n v="0"/>
    <m/>
    <m/>
    <m/>
    <m/>
    <m/>
    <m/>
    <m/>
    <m/>
    <m/>
    <m/>
    <m/>
    <m/>
    <m/>
    <m/>
    <n v="195500"/>
    <n v="8091"/>
    <n v="12.97"/>
    <n v="3759.62"/>
  </r>
  <r>
    <x v="33"/>
    <x v="33"/>
    <x v="8"/>
    <x v="0"/>
    <x v="75"/>
    <x v="9235"/>
    <n v="159192"/>
    <n v="130.06"/>
    <n v="10650.59"/>
    <n v="1010314.8"/>
    <n v="14902.04"/>
    <n v="11920"/>
    <n v="9.74"/>
    <n v="146.1"/>
    <n v="179708.13"/>
    <m/>
    <m/>
    <m/>
    <m/>
    <m/>
    <m/>
    <m/>
    <m/>
    <m/>
    <m/>
    <n v="98521.88"/>
    <n v="19278"/>
    <n v="15.75"/>
    <n v="965.9"/>
  </r>
  <r>
    <x v="38"/>
    <x v="38"/>
    <x v="11"/>
    <x v="6"/>
    <x v="7"/>
    <x v="7275"/>
    <n v="98"/>
    <n v="4.08"/>
    <n v="244.5"/>
    <n v="454.77"/>
    <n v="0"/>
    <n v="373"/>
    <n v="15.54"/>
    <m/>
    <m/>
    <m/>
    <m/>
    <m/>
    <m/>
    <m/>
    <m/>
    <m/>
    <m/>
    <m/>
    <m/>
    <n v="391"/>
    <n v="2001"/>
    <n v="83.38"/>
    <n v="195.5"/>
  </r>
  <r>
    <x v="130"/>
    <x v="130"/>
    <x v="10"/>
    <x v="5"/>
    <x v="90"/>
    <x v="9236"/>
    <n v="14962"/>
    <n v="36.67"/>
    <n v="3566.15"/>
    <n v="112761.57"/>
    <n v="11033.95"/>
    <n v="15520"/>
    <n v="38.04"/>
    <n v="324.52999999999997"/>
    <n v="133061.68"/>
    <m/>
    <m/>
    <m/>
    <m/>
    <m/>
    <m/>
    <m/>
    <m/>
    <m/>
    <m/>
    <n v="117869"/>
    <n v="1755"/>
    <n v="4.3"/>
    <n v="3466.74"/>
  </r>
  <r>
    <x v="83"/>
    <x v="83"/>
    <x v="14"/>
    <x v="7"/>
    <x v="9"/>
    <x v="9237"/>
    <n v="60049"/>
    <n v="125.1"/>
    <n v="9752"/>
    <n v="362774.4"/>
    <n v="829.29"/>
    <n v="1717"/>
    <n v="3.58"/>
    <n v="20.73"/>
    <n v="10000.68"/>
    <m/>
    <m/>
    <m/>
    <m/>
    <m/>
    <m/>
    <m/>
    <m/>
    <m/>
    <m/>
    <n v="991"/>
    <n v="13467"/>
    <n v="28.06"/>
    <n v="24.78"/>
  </r>
  <r>
    <x v="200"/>
    <x v="200"/>
    <x v="14"/>
    <x v="2"/>
    <x v="9"/>
    <x v="9238"/>
    <n v="20943"/>
    <n v="43.63"/>
    <n v="3325"/>
    <n v="123690"/>
    <n v="14727"/>
    <n v="28856"/>
    <n v="60.12"/>
    <n v="368.18"/>
    <n v="177597.31"/>
    <m/>
    <m/>
    <m/>
    <m/>
    <m/>
    <m/>
    <m/>
    <m/>
    <m/>
    <m/>
    <n v="0"/>
    <n v="2010"/>
    <n v="4.1900000000000004"/>
    <n v="0"/>
  </r>
  <r>
    <x v="17"/>
    <x v="17"/>
    <x v="11"/>
    <x v="2"/>
    <x v="76"/>
    <x v="9239"/>
    <n v="26541"/>
    <n v="49.15"/>
    <n v="4924.2700000000004"/>
    <n v="206080.56"/>
    <n v="21727.45"/>
    <n v="24161"/>
    <n v="44.74"/>
    <n v="482.83"/>
    <n v="262017.83"/>
    <m/>
    <m/>
    <m/>
    <m/>
    <m/>
    <m/>
    <m/>
    <m/>
    <m/>
    <m/>
    <n v="181380"/>
    <n v="23781"/>
    <n v="44.04"/>
    <n v="4030.67"/>
  </r>
  <r>
    <x v="10"/>
    <x v="10"/>
    <x v="15"/>
    <x v="4"/>
    <x v="15"/>
    <x v="4"/>
    <m/>
    <m/>
    <m/>
    <m/>
    <n v="0"/>
    <m/>
    <m/>
    <m/>
    <m/>
    <m/>
    <m/>
    <m/>
    <m/>
    <m/>
    <m/>
    <m/>
    <m/>
    <m/>
    <m/>
    <n v="242659"/>
    <n v="29818"/>
    <n v="69.02"/>
    <n v="6740.53"/>
  </r>
  <r>
    <x v="83"/>
    <x v="83"/>
    <x v="9"/>
    <x v="4"/>
    <x v="100"/>
    <x v="9240"/>
    <n v="212"/>
    <n v="0.63"/>
    <n v="35.29"/>
    <n v="918.84"/>
    <n v="110.57"/>
    <n v="149"/>
    <n v="0.44"/>
    <m/>
    <m/>
    <m/>
    <m/>
    <m/>
    <m/>
    <m/>
    <m/>
    <m/>
    <m/>
    <m/>
    <m/>
    <n v="1759"/>
    <n v="11459"/>
    <n v="34.1"/>
    <n v="62.82"/>
  </r>
  <r>
    <x v="166"/>
    <x v="166"/>
    <x v="9"/>
    <x v="7"/>
    <x v="20"/>
    <x v="5104"/>
    <n v="84918"/>
    <n v="117.94"/>
    <n v="10573.33"/>
    <n v="589992"/>
    <n v="0"/>
    <m/>
    <m/>
    <m/>
    <m/>
    <m/>
    <m/>
    <m/>
    <m/>
    <m/>
    <m/>
    <m/>
    <m/>
    <m/>
    <m/>
    <n v="936"/>
    <n v="7352"/>
    <n v="10.210000000000001"/>
    <n v="15.6"/>
  </r>
  <r>
    <x v="227"/>
    <x v="227"/>
    <x v="8"/>
    <x v="2"/>
    <x v="15"/>
    <x v="9241"/>
    <n v="14473"/>
    <n v="33.5"/>
    <n v="3192.22"/>
    <n v="106875.6"/>
    <n v="22113.48"/>
    <n v="20153"/>
    <n v="46.65"/>
    <n v="614.26"/>
    <n v="266673.11"/>
    <m/>
    <m/>
    <m/>
    <m/>
    <m/>
    <m/>
    <m/>
    <m/>
    <m/>
    <m/>
    <n v="1399"/>
    <n v="18420"/>
    <n v="42.64"/>
    <n v="38.86"/>
  </r>
  <r>
    <x v="48"/>
    <x v="48"/>
    <x v="9"/>
    <x v="7"/>
    <x v="15"/>
    <x v="9242"/>
    <n v="13951"/>
    <n v="32.29"/>
    <n v="3547.78"/>
    <n v="118779.6"/>
    <n v="20580.990000000002"/>
    <n v="32875"/>
    <n v="76.099999999999994"/>
    <n v="571.69000000000005"/>
    <n v="248192.32"/>
    <m/>
    <m/>
    <m/>
    <m/>
    <m/>
    <m/>
    <m/>
    <m/>
    <m/>
    <m/>
    <n v="3291"/>
    <n v="17991"/>
    <n v="41.65"/>
    <n v="91.42"/>
  </r>
  <r>
    <x v="138"/>
    <x v="138"/>
    <x v="12"/>
    <x v="12"/>
    <x v="6"/>
    <x v="4"/>
    <m/>
    <m/>
    <m/>
    <m/>
    <n v="0"/>
    <m/>
    <m/>
    <m/>
    <m/>
    <m/>
    <m/>
    <m/>
    <m/>
    <m/>
    <m/>
    <m/>
    <m/>
    <m/>
    <m/>
    <n v="0"/>
    <m/>
    <m/>
    <n v="0"/>
  </r>
  <r>
    <x v="93"/>
    <x v="93"/>
    <x v="3"/>
    <x v="1"/>
    <x v="53"/>
    <x v="9243"/>
    <n v="2057"/>
    <n v="13.19"/>
    <n v="1224.1500000000001"/>
    <n v="14800.02"/>
    <n v="2275.46"/>
    <n v="4143"/>
    <n v="26.56"/>
    <n v="175.04"/>
    <n v="27440.46"/>
    <m/>
    <m/>
    <m/>
    <m/>
    <m/>
    <n v="100"/>
    <n v="310"/>
    <n v="1.99"/>
    <n v="7"/>
    <n v="2238.4"/>
    <n v="186166"/>
    <n v="2974"/>
    <n v="19.059999999999999"/>
    <n v="14320.46"/>
  </r>
  <r>
    <x v="72"/>
    <x v="72"/>
    <x v="7"/>
    <x v="1"/>
    <x v="21"/>
    <x v="9244"/>
    <n v="123"/>
    <n v="0.43"/>
    <n v="23.17"/>
    <n v="517.08000000000004"/>
    <n v="110"/>
    <n v="212"/>
    <n v="0.74"/>
    <m/>
    <m/>
    <m/>
    <m/>
    <m/>
    <m/>
    <m/>
    <m/>
    <m/>
    <m/>
    <m/>
    <m/>
    <n v="0"/>
    <n v="7308"/>
    <n v="25.38"/>
    <n v="0"/>
  </r>
  <r>
    <x v="52"/>
    <x v="52"/>
    <x v="2"/>
    <x v="35"/>
    <x v="11"/>
    <x v="9245"/>
    <n v="10984"/>
    <n v="91.53"/>
    <n v="5604.2"/>
    <n v="52119.06"/>
    <n v="9195.93"/>
    <n v="16149"/>
    <n v="134.58000000000001"/>
    <m/>
    <m/>
    <m/>
    <m/>
    <m/>
    <m/>
    <m/>
    <m/>
    <m/>
    <m/>
    <m/>
    <m/>
    <n v="1379"/>
    <n v="6784"/>
    <n v="56.53"/>
    <n v="137.9"/>
  </r>
  <r>
    <x v="6"/>
    <x v="6"/>
    <x v="13"/>
    <x v="1"/>
    <x v="11"/>
    <x v="4"/>
    <m/>
    <m/>
    <m/>
    <m/>
    <n v="9942.77"/>
    <n v="9745"/>
    <n v="81.209999999999994"/>
    <n v="994.28"/>
    <n v="119902.89"/>
    <m/>
    <m/>
    <m/>
    <m/>
    <m/>
    <m/>
    <m/>
    <m/>
    <m/>
    <m/>
    <n v="78880"/>
    <n v="10845"/>
    <n v="90.38"/>
    <n v="7888"/>
  </r>
  <r>
    <x v="83"/>
    <x v="83"/>
    <x v="2"/>
    <x v="2"/>
    <x v="9"/>
    <x v="9246"/>
    <n v="21381"/>
    <n v="44.54"/>
    <n v="3359"/>
    <n v="124954.8"/>
    <n v="26094.080000000002"/>
    <n v="39937"/>
    <n v="83.2"/>
    <n v="652.35"/>
    <n v="314676.38"/>
    <m/>
    <m/>
    <m/>
    <m/>
    <m/>
    <m/>
    <m/>
    <m/>
    <m/>
    <m/>
    <n v="1110"/>
    <n v="8000"/>
    <n v="16.670000000000002"/>
    <n v="27.75"/>
  </r>
  <r>
    <x v="40"/>
    <x v="40"/>
    <x v="3"/>
    <x v="7"/>
    <x v="9"/>
    <x v="1114"/>
    <n v="51054"/>
    <n v="106.36"/>
    <n v="12240"/>
    <n v="455328"/>
    <n v="0"/>
    <m/>
    <m/>
    <m/>
    <m/>
    <m/>
    <m/>
    <m/>
    <m/>
    <m/>
    <m/>
    <m/>
    <m/>
    <m/>
    <m/>
    <n v="166500"/>
    <n v="10294"/>
    <n v="21.45"/>
    <n v="4162.5"/>
  </r>
  <r>
    <x v="80"/>
    <x v="80"/>
    <x v="4"/>
    <x v="1"/>
    <x v="41"/>
    <x v="4"/>
    <m/>
    <m/>
    <m/>
    <m/>
    <n v="0"/>
    <m/>
    <m/>
    <m/>
    <m/>
    <m/>
    <m/>
    <m/>
    <m/>
    <m/>
    <m/>
    <m/>
    <m/>
    <m/>
    <m/>
    <n v="24000"/>
    <n v="3105"/>
    <n v="86.25"/>
    <n v="8000"/>
  </r>
  <r>
    <x v="47"/>
    <x v="47"/>
    <x v="11"/>
    <x v="3"/>
    <x v="6"/>
    <x v="9247"/>
    <n v="134"/>
    <n v="1.4"/>
    <n v="79.38"/>
    <n v="590.54999999999995"/>
    <n v="122.21"/>
    <n v="172"/>
    <n v="1.79"/>
    <m/>
    <m/>
    <m/>
    <m/>
    <m/>
    <m/>
    <m/>
    <m/>
    <m/>
    <m/>
    <m/>
    <m/>
    <n v="0.49"/>
    <n v="3522"/>
    <n v="36.69"/>
    <n v="0.06"/>
  </r>
  <r>
    <x v="25"/>
    <x v="25"/>
    <x v="2"/>
    <x v="0"/>
    <x v="29"/>
    <x v="9248"/>
    <n v="69862"/>
    <n v="111.96"/>
    <n v="10655.38"/>
    <n v="515294.4"/>
    <n v="0"/>
    <m/>
    <m/>
    <m/>
    <m/>
    <m/>
    <m/>
    <m/>
    <m/>
    <m/>
    <m/>
    <m/>
    <m/>
    <m/>
    <m/>
    <n v="1160"/>
    <n v="6236"/>
    <n v="9.99"/>
    <n v="22.31"/>
  </r>
  <r>
    <x v="27"/>
    <x v="27"/>
    <x v="9"/>
    <x v="1"/>
    <x v="22"/>
    <x v="4225"/>
    <n v="108"/>
    <n v="0.36"/>
    <n v="18.16"/>
    <n v="422.22"/>
    <n v="0"/>
    <m/>
    <m/>
    <m/>
    <m/>
    <m/>
    <m/>
    <m/>
    <m/>
    <m/>
    <n v="150"/>
    <n v="366"/>
    <n v="1.22"/>
    <n v="6"/>
    <n v="3357.6"/>
    <n v="2.99"/>
    <n v="5433"/>
    <n v="18.11"/>
    <n v="0.12"/>
  </r>
  <r>
    <x v="78"/>
    <x v="78"/>
    <x v="15"/>
    <x v="17"/>
    <x v="46"/>
    <x v="4"/>
    <m/>
    <m/>
    <m/>
    <m/>
    <n v="0"/>
    <m/>
    <m/>
    <m/>
    <m/>
    <m/>
    <m/>
    <m/>
    <m/>
    <m/>
    <m/>
    <m/>
    <m/>
    <m/>
    <m/>
    <n v="149200"/>
    <n v="13852"/>
    <n v="44.4"/>
    <n v="5738.46"/>
  </r>
  <r>
    <x v="128"/>
    <x v="128"/>
    <x v="7"/>
    <x v="7"/>
    <x v="28"/>
    <x v="9249"/>
    <n v="3644"/>
    <n v="25.31"/>
    <n v="2492.83"/>
    <n v="27820.02"/>
    <n v="893"/>
    <n v="1402"/>
    <n v="9.74"/>
    <m/>
    <m/>
    <m/>
    <m/>
    <m/>
    <m/>
    <m/>
    <m/>
    <m/>
    <m/>
    <m/>
    <m/>
    <n v="44100"/>
    <n v="2777"/>
    <n v="19.28"/>
    <n v="3675"/>
  </r>
  <r>
    <x v="193"/>
    <x v="193"/>
    <x v="5"/>
    <x v="5"/>
    <x v="11"/>
    <x v="9250"/>
    <n v="15516"/>
    <n v="129.30000000000001"/>
    <n v="7937.9"/>
    <n v="73822.47"/>
    <n v="0"/>
    <m/>
    <m/>
    <m/>
    <m/>
    <m/>
    <m/>
    <m/>
    <m/>
    <m/>
    <m/>
    <m/>
    <m/>
    <m/>
    <m/>
    <n v="0"/>
    <m/>
    <m/>
    <n v="0"/>
  </r>
  <r>
    <x v="211"/>
    <x v="211"/>
    <x v="13"/>
    <x v="1"/>
    <x v="19"/>
    <x v="9251"/>
    <n v="854"/>
    <n v="4.74"/>
    <n v="156.47"/>
    <n v="2182.71"/>
    <n v="0"/>
    <m/>
    <m/>
    <m/>
    <m/>
    <m/>
    <m/>
    <m/>
    <m/>
    <m/>
    <m/>
    <m/>
    <m/>
    <m/>
    <m/>
    <n v="5507.79"/>
    <n v="30146"/>
    <n v="167.48"/>
    <n v="367.19"/>
  </r>
  <r>
    <x v="64"/>
    <x v="64"/>
    <x v="6"/>
    <x v="5"/>
    <x v="5"/>
    <x v="9252"/>
    <n v="99203"/>
    <n v="103.34"/>
    <n v="9656.5"/>
    <n v="718443.6"/>
    <n v="0"/>
    <m/>
    <m/>
    <m/>
    <m/>
    <m/>
    <m/>
    <m/>
    <m/>
    <m/>
    <m/>
    <m/>
    <m/>
    <m/>
    <m/>
    <n v="118515"/>
    <n v="13609"/>
    <n v="14.18"/>
    <n v="1481.44"/>
  </r>
  <r>
    <x v="16"/>
    <x v="16"/>
    <x v="3"/>
    <x v="7"/>
    <x v="5"/>
    <x v="9253"/>
    <n v="40883"/>
    <n v="42.59"/>
    <n v="3328.5"/>
    <n v="247640.4"/>
    <n v="37064.99"/>
    <n v="48820"/>
    <n v="50.85"/>
    <n v="463.31"/>
    <n v="446977.78"/>
    <m/>
    <m/>
    <m/>
    <m/>
    <m/>
    <m/>
    <m/>
    <m/>
    <m/>
    <m/>
    <n v="22820"/>
    <n v="13168"/>
    <n v="13.72"/>
    <n v="285.25"/>
  </r>
  <r>
    <x v="8"/>
    <x v="8"/>
    <x v="9"/>
    <x v="7"/>
    <x v="93"/>
    <x v="9254"/>
    <n v="2039"/>
    <n v="5.15"/>
    <n v="290.88"/>
    <n v="8927.07"/>
    <n v="227.93"/>
    <n v="390"/>
    <n v="0.98"/>
    <m/>
    <m/>
    <m/>
    <m/>
    <m/>
    <m/>
    <m/>
    <m/>
    <m/>
    <m/>
    <m/>
    <m/>
    <n v="0"/>
    <m/>
    <m/>
    <n v="0"/>
  </r>
  <r>
    <x v="188"/>
    <x v="188"/>
    <x v="14"/>
    <x v="2"/>
    <x v="9"/>
    <x v="9255"/>
    <n v="58406"/>
    <n v="121.68"/>
    <n v="9088"/>
    <n v="338073.59999999998"/>
    <n v="0"/>
    <m/>
    <m/>
    <m/>
    <m/>
    <m/>
    <m/>
    <m/>
    <m/>
    <m/>
    <m/>
    <m/>
    <m/>
    <m/>
    <m/>
    <n v="829.42"/>
    <n v="57622"/>
    <n v="120.05"/>
    <n v="20.74"/>
  </r>
  <r>
    <x v="61"/>
    <x v="61"/>
    <x v="0"/>
    <x v="1"/>
    <x v="1"/>
    <x v="4"/>
    <m/>
    <m/>
    <m/>
    <m/>
    <n v="0"/>
    <m/>
    <m/>
    <m/>
    <m/>
    <m/>
    <m/>
    <m/>
    <m/>
    <m/>
    <m/>
    <m/>
    <m/>
    <m/>
    <m/>
    <n v="0"/>
    <m/>
    <m/>
    <n v="0"/>
  </r>
  <r>
    <x v="56"/>
    <x v="56"/>
    <x v="13"/>
    <x v="40"/>
    <x v="31"/>
    <x v="9256"/>
    <n v="10949"/>
    <n v="45.62"/>
    <n v="3410"/>
    <n v="63426"/>
    <n v="2334.63"/>
    <n v="3897"/>
    <n v="16.239999999999998"/>
    <n v="116.73"/>
    <n v="28153.96"/>
    <m/>
    <m/>
    <m/>
    <m/>
    <m/>
    <m/>
    <m/>
    <m/>
    <m/>
    <m/>
    <n v="36800"/>
    <n v="2583"/>
    <n v="10.76"/>
    <n v="1840"/>
  </r>
  <r>
    <x v="63"/>
    <x v="63"/>
    <x v="13"/>
    <x v="7"/>
    <x v="126"/>
    <x v="9257"/>
    <n v="249388"/>
    <n v="99.44"/>
    <n v="8049.74"/>
    <n v="1564628.28"/>
    <n v="0"/>
    <m/>
    <m/>
    <m/>
    <m/>
    <m/>
    <m/>
    <m/>
    <m/>
    <m/>
    <m/>
    <m/>
    <m/>
    <m/>
    <m/>
    <n v="553100"/>
    <n v="128130"/>
    <n v="51.09"/>
    <n v="2646.41"/>
  </r>
  <r>
    <x v="34"/>
    <x v="34"/>
    <x v="11"/>
    <x v="2"/>
    <x v="9"/>
    <x v="9258"/>
    <n v="59737"/>
    <n v="124.45"/>
    <n v="8610"/>
    <n v="320292"/>
    <n v="0"/>
    <m/>
    <m/>
    <m/>
    <m/>
    <m/>
    <m/>
    <m/>
    <m/>
    <m/>
    <m/>
    <m/>
    <m/>
    <m/>
    <m/>
    <n v="436443.31"/>
    <n v="2640"/>
    <n v="5.5"/>
    <n v="10911.08"/>
  </r>
  <r>
    <x v="28"/>
    <x v="28"/>
    <x v="7"/>
    <x v="7"/>
    <x v="29"/>
    <x v="9259"/>
    <n v="10512"/>
    <n v="16.850000000000001"/>
    <n v="1735.17"/>
    <n v="83912.97"/>
    <n v="22919.5"/>
    <n v="25448"/>
    <n v="40.78"/>
    <n v="440.76"/>
    <n v="276393.07"/>
    <m/>
    <m/>
    <m/>
    <m/>
    <m/>
    <m/>
    <m/>
    <m/>
    <m/>
    <m/>
    <n v="349920"/>
    <n v="20225"/>
    <n v="32.409999999999997"/>
    <n v="6729.23"/>
  </r>
  <r>
    <x v="17"/>
    <x v="17"/>
    <x v="0"/>
    <x v="3"/>
    <x v="51"/>
    <x v="4"/>
    <m/>
    <m/>
    <m/>
    <m/>
    <n v="0"/>
    <m/>
    <m/>
    <m/>
    <m/>
    <m/>
    <m/>
    <m/>
    <m/>
    <m/>
    <m/>
    <m/>
    <m/>
    <m/>
    <m/>
    <n v="3800"/>
    <n v="473"/>
    <n v="39.42"/>
    <n v="3800"/>
  </r>
  <r>
    <x v="70"/>
    <x v="70"/>
    <x v="8"/>
    <x v="13"/>
    <x v="6"/>
    <x v="4"/>
    <m/>
    <m/>
    <m/>
    <m/>
    <n v="0"/>
    <m/>
    <m/>
    <m/>
    <m/>
    <m/>
    <m/>
    <m/>
    <m/>
    <m/>
    <m/>
    <m/>
    <m/>
    <m/>
    <m/>
    <n v="0"/>
    <m/>
    <m/>
    <n v="0"/>
  </r>
  <r>
    <x v="197"/>
    <x v="197"/>
    <x v="2"/>
    <x v="2"/>
    <x v="30"/>
    <x v="9260"/>
    <n v="82105"/>
    <n v="142.54"/>
    <n v="9335.5"/>
    <n v="416736.72"/>
    <n v="0"/>
    <m/>
    <m/>
    <m/>
    <m/>
    <m/>
    <m/>
    <m/>
    <m/>
    <m/>
    <m/>
    <m/>
    <m/>
    <m/>
    <m/>
    <n v="289.29000000000002"/>
    <n v="2509"/>
    <n v="4.3600000000000003"/>
    <n v="6.03"/>
  </r>
  <r>
    <x v="138"/>
    <x v="138"/>
    <x v="10"/>
    <x v="7"/>
    <x v="81"/>
    <x v="9261"/>
    <n v="6286"/>
    <n v="16.899999999999999"/>
    <n v="1450.32"/>
    <n v="41812.800000000003"/>
    <n v="6270.61"/>
    <n v="8029"/>
    <n v="21.58"/>
    <m/>
    <m/>
    <m/>
    <m/>
    <m/>
    <m/>
    <m/>
    <m/>
    <m/>
    <m/>
    <m/>
    <m/>
    <n v="19600"/>
    <n v="741"/>
    <n v="1.99"/>
    <n v="632.26"/>
  </r>
  <r>
    <x v="150"/>
    <x v="150"/>
    <x v="9"/>
    <x v="1"/>
    <x v="71"/>
    <x v="9262"/>
    <n v="1179"/>
    <n v="19.649999999999999"/>
    <n v="1101.2"/>
    <n v="5120.58"/>
    <n v="0"/>
    <m/>
    <m/>
    <m/>
    <m/>
    <m/>
    <m/>
    <m/>
    <m/>
    <m/>
    <n v="3289"/>
    <n v="10283"/>
    <n v="171.38"/>
    <n v="657"/>
    <n v="73620.98"/>
    <n v="34900"/>
    <n v="2384"/>
    <n v="39.729999999999997"/>
    <n v="6980"/>
  </r>
  <r>
    <x v="97"/>
    <x v="97"/>
    <x v="12"/>
    <x v="7"/>
    <x v="9"/>
    <x v="4768"/>
    <n v="64110"/>
    <n v="133.56"/>
    <n v="9912"/>
    <n v="368726.4"/>
    <n v="0"/>
    <m/>
    <m/>
    <m/>
    <m/>
    <m/>
    <m/>
    <m/>
    <m/>
    <m/>
    <m/>
    <m/>
    <m/>
    <m/>
    <m/>
    <n v="145500"/>
    <n v="17465"/>
    <n v="36.39"/>
    <n v="3637.5"/>
  </r>
  <r>
    <x v="98"/>
    <x v="98"/>
    <x v="5"/>
    <x v="27"/>
    <x v="6"/>
    <x v="4"/>
    <n v="0"/>
    <n v="0"/>
    <m/>
    <m/>
    <n v="0"/>
    <m/>
    <m/>
    <m/>
    <m/>
    <m/>
    <m/>
    <m/>
    <m/>
    <m/>
    <m/>
    <m/>
    <m/>
    <m/>
    <m/>
    <n v="0"/>
    <m/>
    <m/>
    <n v="0"/>
  </r>
  <r>
    <x v="62"/>
    <x v="62"/>
    <x v="11"/>
    <x v="12"/>
    <x v="6"/>
    <x v="9263"/>
    <n v="0"/>
    <n v="0"/>
    <n v="21.75"/>
    <n v="161.82"/>
    <n v="0"/>
    <n v="0"/>
    <n v="0"/>
    <n v="0"/>
    <n v="0"/>
    <m/>
    <m/>
    <m/>
    <m/>
    <m/>
    <m/>
    <m/>
    <m/>
    <m/>
    <m/>
    <n v="157"/>
    <n v="1165"/>
    <n v="12.14"/>
    <n v="19.63"/>
  </r>
  <r>
    <x v="139"/>
    <x v="139"/>
    <x v="15"/>
    <x v="7"/>
    <x v="91"/>
    <x v="9264"/>
    <n v="31552"/>
    <n v="48.69"/>
    <n v="3797.04"/>
    <n v="190687.2"/>
    <n v="19166.830000000002"/>
    <n v="26776"/>
    <n v="41.32"/>
    <n v="354.94"/>
    <n v="231138.53"/>
    <m/>
    <m/>
    <m/>
    <m/>
    <m/>
    <m/>
    <m/>
    <m/>
    <m/>
    <m/>
    <n v="2047"/>
    <n v="22705"/>
    <n v="35.04"/>
    <n v="37.909999999999997"/>
  </r>
  <r>
    <x v="148"/>
    <x v="148"/>
    <x v="2"/>
    <x v="7"/>
    <x v="38"/>
    <x v="9265"/>
    <n v="61191"/>
    <n v="91.06"/>
    <n v="9362.86"/>
    <n v="487617.6"/>
    <n v="0"/>
    <m/>
    <m/>
    <m/>
    <m/>
    <m/>
    <m/>
    <m/>
    <m/>
    <m/>
    <m/>
    <m/>
    <m/>
    <m/>
    <m/>
    <n v="1938.37"/>
    <n v="10358"/>
    <n v="15.41"/>
    <n v="34.61"/>
  </r>
  <r>
    <x v="91"/>
    <x v="91"/>
    <x v="1"/>
    <x v="0"/>
    <x v="64"/>
    <x v="9266"/>
    <n v="90774"/>
    <n v="100.86"/>
    <n v="12918.4"/>
    <n v="901058.4"/>
    <n v="0"/>
    <m/>
    <m/>
    <m/>
    <m/>
    <m/>
    <m/>
    <m/>
    <m/>
    <m/>
    <m/>
    <m/>
    <m/>
    <m/>
    <m/>
    <n v="86000"/>
    <n v="2340"/>
    <n v="2.6"/>
    <n v="1146.67"/>
  </r>
  <r>
    <x v="98"/>
    <x v="98"/>
    <x v="9"/>
    <x v="11"/>
    <x v="130"/>
    <x v="9267"/>
    <n v="96685"/>
    <n v="33.57"/>
    <n v="1950.48"/>
    <n v="435346.95"/>
    <n v="251017.46"/>
    <n v="409721"/>
    <n v="142.26"/>
    <n v="1045.9100000000001"/>
    <n v="3027094.84"/>
    <m/>
    <m/>
    <m/>
    <m/>
    <m/>
    <m/>
    <m/>
    <m/>
    <m/>
    <m/>
    <n v="0"/>
    <m/>
    <m/>
    <n v="0"/>
  </r>
  <r>
    <x v="227"/>
    <x v="227"/>
    <x v="11"/>
    <x v="1"/>
    <x v="28"/>
    <x v="9268"/>
    <n v="6072"/>
    <n v="42.17"/>
    <n v="2093.92"/>
    <n v="23368.11"/>
    <n v="4590.6899999999996"/>
    <n v="6895"/>
    <n v="47.88"/>
    <n v="382.56"/>
    <n v="55360.49"/>
    <m/>
    <m/>
    <m/>
    <m/>
    <m/>
    <m/>
    <m/>
    <m/>
    <m/>
    <m/>
    <n v="411"/>
    <n v="4948"/>
    <n v="34.36"/>
    <n v="34.25"/>
  </r>
  <r>
    <x v="38"/>
    <x v="38"/>
    <x v="15"/>
    <x v="3"/>
    <x v="16"/>
    <x v="9269"/>
    <n v="64"/>
    <n v="1.33"/>
    <n v="74"/>
    <n v="275.27999999999997"/>
    <n v="0"/>
    <m/>
    <m/>
    <m/>
    <m/>
    <m/>
    <m/>
    <m/>
    <m/>
    <m/>
    <n v="329"/>
    <n v="1283"/>
    <n v="26.73"/>
    <n v="82"/>
    <n v="7364.34"/>
    <n v="3671"/>
    <n v="12587"/>
    <n v="262.23"/>
    <n v="917.75"/>
  </r>
  <r>
    <x v="20"/>
    <x v="20"/>
    <x v="15"/>
    <x v="4"/>
    <x v="10"/>
    <x v="9270"/>
    <n v="6864"/>
    <n v="7.73"/>
    <n v="395.49"/>
    <n v="27217.38"/>
    <n v="4533.46"/>
    <n v="9913"/>
    <n v="11.16"/>
    <n v="61.26"/>
    <n v="54670.39"/>
    <m/>
    <m/>
    <m/>
    <m/>
    <m/>
    <m/>
    <m/>
    <m/>
    <m/>
    <m/>
    <n v="456500"/>
    <n v="31153"/>
    <n v="35.08"/>
    <n v="6168.92"/>
  </r>
  <r>
    <x v="6"/>
    <x v="6"/>
    <x v="7"/>
    <x v="2"/>
    <x v="9"/>
    <x v="9271"/>
    <n v="10475"/>
    <n v="21.82"/>
    <n v="1696.75"/>
    <n v="63119.1"/>
    <n v="9376.33"/>
    <n v="8913"/>
    <n v="18.57"/>
    <n v="234.41"/>
    <n v="113072.02"/>
    <m/>
    <m/>
    <m/>
    <m/>
    <m/>
    <m/>
    <m/>
    <m/>
    <m/>
    <m/>
    <n v="83834"/>
    <n v="7037"/>
    <n v="14.66"/>
    <n v="2095.85"/>
  </r>
  <r>
    <x v="49"/>
    <x v="49"/>
    <x v="3"/>
    <x v="1"/>
    <x v="71"/>
    <x v="4"/>
    <m/>
    <m/>
    <m/>
    <m/>
    <n v="0"/>
    <m/>
    <m/>
    <m/>
    <m/>
    <m/>
    <m/>
    <m/>
    <m/>
    <m/>
    <m/>
    <m/>
    <m/>
    <m/>
    <m/>
    <n v="46088"/>
    <n v="3058"/>
    <n v="50.97"/>
    <n v="9217.6"/>
  </r>
  <r>
    <x v="204"/>
    <x v="204"/>
    <x v="11"/>
    <x v="6"/>
    <x v="6"/>
    <x v="4"/>
    <m/>
    <m/>
    <m/>
    <m/>
    <n v="0"/>
    <m/>
    <m/>
    <m/>
    <m/>
    <m/>
    <m/>
    <m/>
    <m/>
    <m/>
    <m/>
    <m/>
    <m/>
    <m/>
    <m/>
    <n v="791892"/>
    <n v="120936"/>
    <n v="1259.75"/>
    <n v="98986.5"/>
  </r>
  <r>
    <x v="143"/>
    <x v="143"/>
    <x v="6"/>
    <x v="12"/>
    <x v="6"/>
    <x v="4"/>
    <m/>
    <m/>
    <m/>
    <m/>
    <n v="0"/>
    <m/>
    <m/>
    <m/>
    <m/>
    <m/>
    <m/>
    <m/>
    <m/>
    <m/>
    <m/>
    <m/>
    <m/>
    <m/>
    <m/>
    <n v="0.11"/>
    <n v="271"/>
    <n v="2.82"/>
    <n v="0.01"/>
  </r>
  <r>
    <x v="74"/>
    <x v="74"/>
    <x v="3"/>
    <x v="1"/>
    <x v="19"/>
    <x v="2543"/>
    <n v="505"/>
    <n v="2.81"/>
    <n v="156.13"/>
    <n v="2178.06"/>
    <n v="0"/>
    <m/>
    <m/>
    <m/>
    <m/>
    <m/>
    <m/>
    <m/>
    <m/>
    <m/>
    <m/>
    <m/>
    <m/>
    <m/>
    <m/>
    <n v="770"/>
    <n v="8908"/>
    <n v="49.49"/>
    <n v="51.33"/>
  </r>
  <r>
    <x v="127"/>
    <x v="127"/>
    <x v="2"/>
    <x v="2"/>
    <x v="30"/>
    <x v="9272"/>
    <n v="46759"/>
    <n v="81.180000000000007"/>
    <n v="6921.67"/>
    <n v="308983.2"/>
    <n v="0"/>
    <m/>
    <m/>
    <m/>
    <m/>
    <m/>
    <m/>
    <m/>
    <m/>
    <m/>
    <m/>
    <m/>
    <m/>
    <m/>
    <m/>
    <n v="188.36"/>
    <n v="14055"/>
    <n v="24.4"/>
    <n v="3.92"/>
  </r>
  <r>
    <x v="69"/>
    <x v="69"/>
    <x v="6"/>
    <x v="7"/>
    <x v="9"/>
    <x v="9273"/>
    <n v="38825"/>
    <n v="80.89"/>
    <n v="7462"/>
    <n v="277586.40000000002"/>
    <n v="0"/>
    <m/>
    <m/>
    <m/>
    <m/>
    <m/>
    <m/>
    <m/>
    <m/>
    <m/>
    <m/>
    <m/>
    <m/>
    <m/>
    <m/>
    <n v="165420"/>
    <n v="14090"/>
    <n v="29.35"/>
    <n v="4135.5"/>
  </r>
  <r>
    <x v="44"/>
    <x v="44"/>
    <x v="7"/>
    <x v="12"/>
    <x v="4"/>
    <x v="9274"/>
    <n v="434"/>
    <n v="5.17"/>
    <n v="476.57"/>
    <n v="3102.48"/>
    <n v="1245.3900000000001"/>
    <n v="1270"/>
    <n v="15.12"/>
    <n v="177.91"/>
    <n v="15018.57"/>
    <m/>
    <m/>
    <m/>
    <m/>
    <m/>
    <m/>
    <m/>
    <m/>
    <m/>
    <m/>
    <n v="607"/>
    <n v="3440"/>
    <n v="40.950000000000003"/>
    <n v="86.71"/>
  </r>
  <r>
    <x v="128"/>
    <x v="128"/>
    <x v="6"/>
    <x v="7"/>
    <x v="28"/>
    <x v="9275"/>
    <n v="9827"/>
    <n v="68.239999999999995"/>
    <n v="5039.67"/>
    <n v="56242.68"/>
    <n v="2039"/>
    <n v="3699"/>
    <n v="25.69"/>
    <m/>
    <m/>
    <m/>
    <m/>
    <m/>
    <m/>
    <m/>
    <m/>
    <m/>
    <m/>
    <m/>
    <m/>
    <n v="29200"/>
    <n v="2618"/>
    <n v="18.18"/>
    <n v="2433.33"/>
  </r>
  <r>
    <x v="228"/>
    <x v="228"/>
    <x v="13"/>
    <x v="2"/>
    <x v="67"/>
    <x v="9276"/>
    <n v="111463"/>
    <n v="110.58"/>
    <n v="7994.39"/>
    <n v="624521.97"/>
    <n v="3460.72"/>
    <n v="3983"/>
    <n v="3.95"/>
    <n v="41.2"/>
    <n v="41733.83"/>
    <m/>
    <m/>
    <m/>
    <m/>
    <m/>
    <m/>
    <m/>
    <m/>
    <m/>
    <m/>
    <n v="6903.28"/>
    <n v="8700"/>
    <n v="8.6300000000000008"/>
    <n v="82.18"/>
  </r>
  <r>
    <x v="5"/>
    <x v="5"/>
    <x v="10"/>
    <x v="11"/>
    <x v="46"/>
    <x v="9277"/>
    <n v="182"/>
    <n v="0.57999999999999996"/>
    <n v="21.19"/>
    <n v="512.42999999999995"/>
    <n v="717"/>
    <n v="1096"/>
    <n v="3.51"/>
    <n v="27.58"/>
    <n v="8646.52"/>
    <m/>
    <m/>
    <m/>
    <m/>
    <m/>
    <m/>
    <m/>
    <m/>
    <m/>
    <m/>
    <n v="0"/>
    <m/>
    <m/>
    <n v="0"/>
  </r>
  <r>
    <x v="22"/>
    <x v="22"/>
    <x v="14"/>
    <x v="0"/>
    <x v="30"/>
    <x v="9278"/>
    <n v="17470"/>
    <n v="30.33"/>
    <n v="2818.67"/>
    <n v="125825.28"/>
    <n v="17836.080000000002"/>
    <n v="19372"/>
    <n v="33.630000000000003"/>
    <n v="371.59"/>
    <n v="215090.66"/>
    <m/>
    <m/>
    <m/>
    <m/>
    <m/>
    <m/>
    <m/>
    <m/>
    <m/>
    <m/>
    <n v="97"/>
    <n v="9739"/>
    <n v="16.91"/>
    <n v="2.02"/>
  </r>
  <r>
    <x v="54"/>
    <x v="54"/>
    <x v="6"/>
    <x v="11"/>
    <x v="28"/>
    <x v="4"/>
    <m/>
    <m/>
    <m/>
    <m/>
    <n v="0"/>
    <m/>
    <m/>
    <m/>
    <m/>
    <m/>
    <m/>
    <m/>
    <m/>
    <m/>
    <m/>
    <m/>
    <m/>
    <m/>
    <m/>
    <n v="0"/>
    <m/>
    <m/>
    <n v="0"/>
  </r>
  <r>
    <x v="62"/>
    <x v="62"/>
    <x v="0"/>
    <x v="38"/>
    <x v="57"/>
    <x v="9279"/>
    <n v="31556"/>
    <n v="62.61"/>
    <n v="6967.62"/>
    <n v="272155.2"/>
    <n v="21272"/>
    <n v="27181"/>
    <n v="53.93"/>
    <n v="506.48"/>
    <n v="256525.43"/>
    <m/>
    <m/>
    <m/>
    <m/>
    <m/>
    <m/>
    <m/>
    <m/>
    <m/>
    <m/>
    <n v="2233"/>
    <n v="11764"/>
    <n v="23.34"/>
    <n v="53.17"/>
  </r>
  <r>
    <x v="66"/>
    <x v="66"/>
    <x v="12"/>
    <x v="11"/>
    <x v="84"/>
    <x v="9280"/>
    <n v="107711"/>
    <n v="78.739999999999995"/>
    <n v="6403.58"/>
    <n v="678907.44"/>
    <n v="91043.65"/>
    <n v="155109"/>
    <n v="113.38"/>
    <n v="798.63"/>
    <n v="1097922.6499999999"/>
    <m/>
    <m/>
    <m/>
    <m/>
    <m/>
    <m/>
    <m/>
    <m/>
    <m/>
    <m/>
    <n v="9216"/>
    <n v="99879"/>
    <n v="73.010000000000005"/>
    <n v="80.84"/>
  </r>
  <r>
    <x v="156"/>
    <x v="156"/>
    <x v="7"/>
    <x v="2"/>
    <x v="9"/>
    <x v="8287"/>
    <n v="11495"/>
    <n v="23.95"/>
    <n v="2859"/>
    <n v="106354.8"/>
    <n v="0"/>
    <m/>
    <m/>
    <m/>
    <m/>
    <m/>
    <m/>
    <m/>
    <m/>
    <m/>
    <m/>
    <m/>
    <m/>
    <m/>
    <m/>
    <n v="213.89"/>
    <n v="2710"/>
    <n v="5.65"/>
    <n v="5.35"/>
  </r>
  <r>
    <x v="4"/>
    <x v="4"/>
    <x v="4"/>
    <x v="7"/>
    <x v="21"/>
    <x v="9281"/>
    <n v="11882"/>
    <n v="41.26"/>
    <n v="2718.25"/>
    <n v="60671.34"/>
    <n v="12926.29"/>
    <n v="16961"/>
    <n v="58.89"/>
    <m/>
    <m/>
    <m/>
    <m/>
    <m/>
    <m/>
    <m/>
    <m/>
    <m/>
    <m/>
    <m/>
    <m/>
    <n v="9247"/>
    <n v="5330"/>
    <n v="18.510000000000002"/>
    <n v="385.29"/>
  </r>
  <r>
    <x v="40"/>
    <x v="40"/>
    <x v="14"/>
    <x v="14"/>
    <x v="101"/>
    <x v="9282"/>
    <n v="156026"/>
    <n v="118.2"/>
    <n v="12711.17"/>
    <n v="1300352.97"/>
    <n v="17183.32"/>
    <n v="12455"/>
    <n v="9.44"/>
    <n v="156.21"/>
    <n v="207218.78"/>
    <m/>
    <m/>
    <m/>
    <m/>
    <m/>
    <m/>
    <m/>
    <m/>
    <m/>
    <m/>
    <n v="566941"/>
    <n v="49497"/>
    <n v="37.5"/>
    <n v="5154.01"/>
  </r>
  <r>
    <x v="33"/>
    <x v="33"/>
    <x v="14"/>
    <x v="5"/>
    <x v="47"/>
    <x v="9283"/>
    <n v="60269"/>
    <n v="116.8"/>
    <n v="7149.63"/>
    <n v="285913.62"/>
    <n v="0"/>
    <m/>
    <m/>
    <m/>
    <m/>
    <m/>
    <m/>
    <m/>
    <m/>
    <m/>
    <m/>
    <m/>
    <m/>
    <m/>
    <m/>
    <n v="65658.899999999994"/>
    <n v="11471"/>
    <n v="22.23"/>
    <n v="1526.95"/>
  </r>
  <r>
    <x v="52"/>
    <x v="52"/>
    <x v="7"/>
    <x v="5"/>
    <x v="77"/>
    <x v="9284"/>
    <n v="35666"/>
    <n v="26.54"/>
    <n v="2834.54"/>
    <n v="295246.17"/>
    <n v="26519.88"/>
    <n v="17040"/>
    <n v="12.68"/>
    <n v="236.78"/>
    <n v="319811.23"/>
    <m/>
    <m/>
    <m/>
    <m/>
    <m/>
    <m/>
    <m/>
    <m/>
    <m/>
    <m/>
    <n v="2998"/>
    <n v="12711"/>
    <n v="9.4600000000000009"/>
    <n v="26.77"/>
  </r>
  <r>
    <x v="100"/>
    <x v="100"/>
    <x v="15"/>
    <x v="13"/>
    <x v="6"/>
    <x v="4"/>
    <m/>
    <m/>
    <m/>
    <m/>
    <n v="0"/>
    <m/>
    <m/>
    <m/>
    <m/>
    <m/>
    <m/>
    <m/>
    <m/>
    <m/>
    <m/>
    <m/>
    <m/>
    <m/>
    <m/>
    <n v="0"/>
    <m/>
    <m/>
    <n v="0"/>
  </r>
  <r>
    <x v="65"/>
    <x v="65"/>
    <x v="11"/>
    <x v="12"/>
    <x v="1"/>
    <x v="4"/>
    <m/>
    <m/>
    <m/>
    <m/>
    <n v="0"/>
    <m/>
    <m/>
    <m/>
    <m/>
    <m/>
    <m/>
    <m/>
    <m/>
    <m/>
    <m/>
    <m/>
    <m/>
    <m/>
    <m/>
    <n v="0"/>
    <m/>
    <m/>
    <n v="0"/>
  </r>
  <r>
    <x v="176"/>
    <x v="176"/>
    <x v="13"/>
    <x v="1"/>
    <x v="28"/>
    <x v="9285"/>
    <n v="76"/>
    <n v="0.53"/>
    <n v="27.92"/>
    <n v="311.55"/>
    <n v="243.45"/>
    <n v="310"/>
    <n v="2.15"/>
    <n v="20.29"/>
    <n v="2935.87"/>
    <m/>
    <m/>
    <m/>
    <m/>
    <m/>
    <m/>
    <m/>
    <m/>
    <m/>
    <m/>
    <n v="235.86"/>
    <n v="10756"/>
    <n v="74.69"/>
    <n v="19.649999999999999"/>
  </r>
  <r>
    <x v="41"/>
    <x v="41"/>
    <x v="12"/>
    <x v="0"/>
    <x v="42"/>
    <x v="9286"/>
    <n v="19315"/>
    <n v="53.65"/>
    <n v="2525.33"/>
    <n v="70456.800000000003"/>
    <n v="7545.1"/>
    <n v="10314"/>
    <n v="28.65"/>
    <n v="251.5"/>
    <n v="90988.65"/>
    <m/>
    <m/>
    <m/>
    <m/>
    <m/>
    <m/>
    <m/>
    <m/>
    <m/>
    <m/>
    <n v="300.67"/>
    <n v="7352"/>
    <n v="20.420000000000002"/>
    <n v="10.02"/>
  </r>
  <r>
    <x v="110"/>
    <x v="110"/>
    <x v="13"/>
    <x v="7"/>
    <x v="2"/>
    <x v="2625"/>
    <n v="27495"/>
    <n v="35.799999999999997"/>
    <n v="2522.5"/>
    <n v="150139.20000000001"/>
    <n v="22410.28"/>
    <n v="23893"/>
    <n v="31.11"/>
    <n v="350.16"/>
    <n v="270252.31"/>
    <m/>
    <m/>
    <m/>
    <m/>
    <m/>
    <m/>
    <m/>
    <m/>
    <m/>
    <m/>
    <n v="266.85000000000002"/>
    <n v="31736"/>
    <n v="41.32"/>
    <n v="4.17"/>
  </r>
  <r>
    <x v="141"/>
    <x v="141"/>
    <x v="4"/>
    <x v="1"/>
    <x v="6"/>
    <x v="9287"/>
    <n v="329"/>
    <n v="3.43"/>
    <n v="169.88"/>
    <n v="1263.8699999999999"/>
    <n v="0"/>
    <m/>
    <m/>
    <m/>
    <m/>
    <m/>
    <m/>
    <m/>
    <m/>
    <m/>
    <m/>
    <m/>
    <m/>
    <m/>
    <m/>
    <n v="106880"/>
    <n v="18566"/>
    <n v="193.4"/>
    <n v="13360"/>
  </r>
  <r>
    <x v="67"/>
    <x v="67"/>
    <x v="3"/>
    <x v="0"/>
    <x v="57"/>
    <x v="4870"/>
    <n v="55746"/>
    <n v="110.61"/>
    <n v="10834.29"/>
    <n v="423187.20000000001"/>
    <n v="0"/>
    <m/>
    <m/>
    <m/>
    <m/>
    <m/>
    <m/>
    <m/>
    <m/>
    <m/>
    <m/>
    <m/>
    <m/>
    <m/>
    <m/>
    <n v="131700"/>
    <n v="13608"/>
    <n v="27"/>
    <n v="3135.71"/>
  </r>
  <r>
    <x v="38"/>
    <x v="38"/>
    <x v="4"/>
    <x v="13"/>
    <x v="6"/>
    <x v="4"/>
    <m/>
    <m/>
    <m/>
    <m/>
    <n v="0"/>
    <m/>
    <m/>
    <m/>
    <m/>
    <m/>
    <m/>
    <m/>
    <m/>
    <m/>
    <m/>
    <m/>
    <m/>
    <m/>
    <m/>
    <n v="0"/>
    <m/>
    <m/>
    <n v="0"/>
  </r>
  <r>
    <x v="99"/>
    <x v="99"/>
    <x v="3"/>
    <x v="7"/>
    <x v="5"/>
    <x v="9288"/>
    <n v="25402"/>
    <n v="26.46"/>
    <n v="3717"/>
    <n v="276544.8"/>
    <n v="32257"/>
    <n v="46684"/>
    <n v="48.63"/>
    <n v="403.21"/>
    <n v="388996.84"/>
    <m/>
    <m/>
    <m/>
    <m/>
    <m/>
    <m/>
    <m/>
    <m/>
    <m/>
    <m/>
    <n v="40600"/>
    <n v="1214"/>
    <n v="1.26"/>
    <n v="507.5"/>
  </r>
  <r>
    <x v="85"/>
    <x v="85"/>
    <x v="4"/>
    <x v="6"/>
    <x v="69"/>
    <x v="4"/>
    <m/>
    <m/>
    <m/>
    <m/>
    <n v="0"/>
    <m/>
    <m/>
    <m/>
    <m/>
    <m/>
    <m/>
    <m/>
    <m/>
    <m/>
    <m/>
    <m/>
    <m/>
    <m/>
    <m/>
    <n v="0"/>
    <m/>
    <m/>
    <n v="0"/>
  </r>
  <r>
    <x v="225"/>
    <x v="225"/>
    <x v="15"/>
    <x v="2"/>
    <x v="29"/>
    <x v="9289"/>
    <n v="79042"/>
    <n v="126.67"/>
    <n v="11435.38"/>
    <n v="553015.19999999995"/>
    <n v="0"/>
    <m/>
    <m/>
    <m/>
    <m/>
    <m/>
    <m/>
    <m/>
    <m/>
    <m/>
    <m/>
    <m/>
    <m/>
    <m/>
    <m/>
    <n v="1688.39"/>
    <n v="18050"/>
    <n v="28.93"/>
    <n v="32.47"/>
  </r>
  <r>
    <x v="59"/>
    <x v="59"/>
    <x v="14"/>
    <x v="1"/>
    <x v="1"/>
    <x v="9290"/>
    <n v="1549"/>
    <n v="21.51"/>
    <n v="1380.17"/>
    <n v="7701.33"/>
    <n v="0"/>
    <m/>
    <m/>
    <m/>
    <m/>
    <m/>
    <m/>
    <m/>
    <m/>
    <m/>
    <m/>
    <m/>
    <m/>
    <m/>
    <m/>
    <n v="7700.66"/>
    <n v="889"/>
    <n v="12.35"/>
    <n v="1283.44"/>
  </r>
  <r>
    <x v="73"/>
    <x v="73"/>
    <x v="9"/>
    <x v="16"/>
    <x v="3"/>
    <x v="9291"/>
    <n v="76094"/>
    <n v="88.07"/>
    <n v="8300"/>
    <n v="555768"/>
    <n v="6027.16"/>
    <n v="10053"/>
    <n v="11.64"/>
    <n v="83.71"/>
    <n v="72683.31"/>
    <m/>
    <m/>
    <m/>
    <m/>
    <m/>
    <m/>
    <m/>
    <m/>
    <m/>
    <m/>
    <n v="213790"/>
    <n v="12761"/>
    <n v="14.77"/>
    <n v="2969.31"/>
  </r>
  <r>
    <x v="60"/>
    <x v="60"/>
    <x v="3"/>
    <x v="2"/>
    <x v="76"/>
    <x v="9292"/>
    <n v="56925"/>
    <n v="105.42"/>
    <n v="9379.56"/>
    <n v="392534.4"/>
    <n v="0"/>
    <m/>
    <m/>
    <m/>
    <m/>
    <m/>
    <m/>
    <m/>
    <m/>
    <m/>
    <m/>
    <m/>
    <m/>
    <m/>
    <m/>
    <n v="344200"/>
    <n v="28964"/>
    <n v="53.64"/>
    <n v="7648.89"/>
  </r>
  <r>
    <x v="80"/>
    <x v="80"/>
    <x v="10"/>
    <x v="7"/>
    <x v="100"/>
    <x v="9293"/>
    <n v="29674"/>
    <n v="88.32"/>
    <n v="9463.86"/>
    <n v="246438.84"/>
    <n v="0"/>
    <m/>
    <m/>
    <m/>
    <m/>
    <m/>
    <m/>
    <m/>
    <m/>
    <m/>
    <m/>
    <m/>
    <m/>
    <m/>
    <m/>
    <n v="19775.13"/>
    <n v="6853"/>
    <n v="20.399999999999999"/>
    <n v="706.25"/>
  </r>
  <r>
    <x v="66"/>
    <x v="66"/>
    <x v="12"/>
    <x v="7"/>
    <x v="7"/>
    <x v="0"/>
    <n v="0"/>
    <n v="0"/>
    <n v="0"/>
    <n v="0"/>
    <n v="0"/>
    <n v="0"/>
    <n v="0"/>
    <m/>
    <m/>
    <m/>
    <m/>
    <m/>
    <m/>
    <m/>
    <n v="348"/>
    <n v="960"/>
    <n v="40"/>
    <n v="174"/>
    <n v="7789.63"/>
    <n v="0"/>
    <m/>
    <m/>
    <n v="0"/>
  </r>
  <r>
    <x v="54"/>
    <x v="54"/>
    <x v="13"/>
    <x v="7"/>
    <x v="29"/>
    <x v="9294"/>
    <n v="56255"/>
    <n v="90.15"/>
    <n v="7763.15"/>
    <n v="375426.12"/>
    <n v="0"/>
    <m/>
    <m/>
    <m/>
    <m/>
    <m/>
    <m/>
    <m/>
    <m/>
    <m/>
    <m/>
    <m/>
    <m/>
    <m/>
    <m/>
    <n v="56800"/>
    <n v="3460"/>
    <n v="5.54"/>
    <n v="1092.31"/>
  </r>
  <r>
    <x v="217"/>
    <x v="217"/>
    <x v="13"/>
    <x v="2"/>
    <x v="14"/>
    <x v="9295"/>
    <n v="41137"/>
    <n v="77.91"/>
    <n v="9715.91"/>
    <n v="397575"/>
    <n v="0"/>
    <m/>
    <m/>
    <m/>
    <m/>
    <m/>
    <m/>
    <m/>
    <m/>
    <m/>
    <m/>
    <m/>
    <m/>
    <m/>
    <m/>
    <n v="99430"/>
    <n v="4601"/>
    <n v="8.7100000000000009"/>
    <n v="2259.77"/>
  </r>
  <r>
    <x v="190"/>
    <x v="190"/>
    <x v="11"/>
    <x v="2"/>
    <x v="11"/>
    <x v="9296"/>
    <n v="12520"/>
    <n v="104.33"/>
    <n v="7921.4"/>
    <n v="73669.02"/>
    <n v="0"/>
    <m/>
    <m/>
    <m/>
    <m/>
    <m/>
    <m/>
    <m/>
    <m/>
    <m/>
    <m/>
    <m/>
    <m/>
    <m/>
    <m/>
    <n v="262"/>
    <n v="7113"/>
    <n v="59.28"/>
    <n v="26.2"/>
  </r>
  <r>
    <x v="25"/>
    <x v="25"/>
    <x v="15"/>
    <x v="0"/>
    <x v="29"/>
    <x v="9297"/>
    <n v="82340"/>
    <n v="131.96"/>
    <n v="12972.31"/>
    <n v="627340.80000000005"/>
    <n v="0"/>
    <m/>
    <m/>
    <m/>
    <m/>
    <m/>
    <m/>
    <m/>
    <m/>
    <m/>
    <m/>
    <m/>
    <m/>
    <m/>
    <m/>
    <n v="500"/>
    <n v="3066"/>
    <n v="4.91"/>
    <n v="9.6199999999999992"/>
  </r>
  <r>
    <x v="50"/>
    <x v="50"/>
    <x v="14"/>
    <x v="12"/>
    <x v="6"/>
    <x v="4"/>
    <m/>
    <m/>
    <m/>
    <m/>
    <n v="0"/>
    <m/>
    <m/>
    <m/>
    <m/>
    <m/>
    <m/>
    <m/>
    <m/>
    <m/>
    <m/>
    <m/>
    <m/>
    <m/>
    <m/>
    <n v="0"/>
    <m/>
    <m/>
    <n v="0"/>
  </r>
  <r>
    <x v="17"/>
    <x v="17"/>
    <x v="10"/>
    <x v="2"/>
    <x v="76"/>
    <x v="4"/>
    <m/>
    <m/>
    <m/>
    <m/>
    <n v="0"/>
    <m/>
    <m/>
    <m/>
    <m/>
    <m/>
    <m/>
    <m/>
    <m/>
    <m/>
    <m/>
    <m/>
    <m/>
    <m/>
    <m/>
    <n v="35.97"/>
    <n v="3548"/>
    <n v="6.57"/>
    <n v="0.8"/>
  </r>
  <r>
    <x v="90"/>
    <x v="90"/>
    <x v="0"/>
    <x v="7"/>
    <x v="11"/>
    <x v="9298"/>
    <n v="6569"/>
    <n v="54.74"/>
    <n v="2720"/>
    <n v="25296"/>
    <n v="2558.6799999999998"/>
    <n v="4612"/>
    <n v="38.43"/>
    <n v="255.87"/>
    <n v="30855.9"/>
    <m/>
    <m/>
    <m/>
    <m/>
    <m/>
    <m/>
    <m/>
    <m/>
    <m/>
    <m/>
    <n v="361.98"/>
    <n v="1698"/>
    <n v="14.15"/>
    <n v="36.200000000000003"/>
  </r>
  <r>
    <x v="6"/>
    <x v="6"/>
    <x v="10"/>
    <x v="5"/>
    <x v="3"/>
    <x v="9299"/>
    <n v="50596"/>
    <n v="58.56"/>
    <n v="5245"/>
    <n v="351205.2"/>
    <n v="23852.57"/>
    <n v="30808"/>
    <n v="35.659999999999997"/>
    <m/>
    <m/>
    <m/>
    <m/>
    <m/>
    <m/>
    <m/>
    <n v="20"/>
    <n v="47"/>
    <n v="0.05"/>
    <n v="0"/>
    <n v="447.68"/>
    <n v="316900"/>
    <n v="38003"/>
    <n v="43.98"/>
    <n v="4401.3900000000003"/>
  </r>
  <r>
    <x v="129"/>
    <x v="129"/>
    <x v="3"/>
    <x v="7"/>
    <x v="17"/>
    <x v="9300"/>
    <n v="26409"/>
    <n v="44.02"/>
    <n v="3460.02"/>
    <n v="160890.93"/>
    <n v="31197"/>
    <n v="54029"/>
    <n v="90.05"/>
    <n v="623.94000000000005"/>
    <n v="376213.98"/>
    <m/>
    <m/>
    <m/>
    <m/>
    <m/>
    <m/>
    <m/>
    <m/>
    <m/>
    <m/>
    <n v="2168"/>
    <n v="20119"/>
    <n v="33.53"/>
    <n v="43.36"/>
  </r>
  <r>
    <x v="28"/>
    <x v="28"/>
    <x v="5"/>
    <x v="1"/>
    <x v="1"/>
    <x v="4"/>
    <m/>
    <m/>
    <m/>
    <m/>
    <n v="0"/>
    <m/>
    <m/>
    <m/>
    <m/>
    <m/>
    <m/>
    <m/>
    <m/>
    <m/>
    <m/>
    <m/>
    <m/>
    <m/>
    <m/>
    <n v="22600"/>
    <n v="2758"/>
    <n v="38.31"/>
    <n v="3766.67"/>
  </r>
  <r>
    <x v="30"/>
    <x v="30"/>
    <x v="2"/>
    <x v="7"/>
    <x v="33"/>
    <x v="9301"/>
    <n v="117835"/>
    <n v="98.2"/>
    <n v="9257.2000000000007"/>
    <n v="860919.6"/>
    <n v="0"/>
    <m/>
    <m/>
    <m/>
    <m/>
    <m/>
    <m/>
    <m/>
    <m/>
    <m/>
    <m/>
    <m/>
    <m/>
    <m/>
    <m/>
    <n v="4686.26"/>
    <n v="74252"/>
    <n v="61.88"/>
    <n v="46.86"/>
  </r>
  <r>
    <x v="85"/>
    <x v="85"/>
    <x v="0"/>
    <x v="6"/>
    <x v="69"/>
    <x v="4"/>
    <m/>
    <m/>
    <m/>
    <m/>
    <n v="0"/>
    <m/>
    <m/>
    <m/>
    <m/>
    <m/>
    <m/>
    <m/>
    <m/>
    <m/>
    <m/>
    <m/>
    <m/>
    <m/>
    <m/>
    <n v="0"/>
    <m/>
    <m/>
    <n v="0"/>
  </r>
  <r>
    <x v="87"/>
    <x v="87"/>
    <x v="7"/>
    <x v="0"/>
    <x v="17"/>
    <x v="9302"/>
    <n v="8535"/>
    <n v="14.23"/>
    <n v="1783.18"/>
    <n v="82917.87"/>
    <n v="11792"/>
    <n v="8474"/>
    <n v="14.12"/>
    <n v="235.84"/>
    <n v="142203.26999999999"/>
    <m/>
    <m/>
    <m/>
    <m/>
    <m/>
    <m/>
    <m/>
    <m/>
    <m/>
    <m/>
    <n v="1887"/>
    <n v="12174"/>
    <n v="20.29"/>
    <n v="37.74"/>
  </r>
  <r>
    <x v="85"/>
    <x v="85"/>
    <x v="8"/>
    <x v="5"/>
    <x v="5"/>
    <x v="9303"/>
    <n v="99238"/>
    <n v="103.37"/>
    <n v="8690.89"/>
    <n v="646602.03"/>
    <n v="4014.55"/>
    <n v="4792"/>
    <n v="4.99"/>
    <n v="50.18"/>
    <n v="48412.65"/>
    <m/>
    <m/>
    <m/>
    <m/>
    <m/>
    <m/>
    <m/>
    <m/>
    <m/>
    <m/>
    <n v="1606"/>
    <n v="25433"/>
    <n v="26.49"/>
    <n v="20.079999999999998"/>
  </r>
  <r>
    <x v="98"/>
    <x v="98"/>
    <x v="5"/>
    <x v="5"/>
    <x v="101"/>
    <x v="4"/>
    <n v="0"/>
    <n v="0"/>
    <m/>
    <m/>
    <n v="0"/>
    <m/>
    <m/>
    <m/>
    <m/>
    <m/>
    <m/>
    <m/>
    <m/>
    <m/>
    <m/>
    <m/>
    <m/>
    <m/>
    <m/>
    <n v="0"/>
    <m/>
    <m/>
    <n v="0"/>
  </r>
  <r>
    <x v="70"/>
    <x v="70"/>
    <x v="6"/>
    <x v="5"/>
    <x v="17"/>
    <x v="9304"/>
    <n v="28827"/>
    <n v="48.05"/>
    <n v="3797.2"/>
    <n v="176569.8"/>
    <n v="20911"/>
    <n v="35528"/>
    <n v="59.21"/>
    <m/>
    <m/>
    <m/>
    <m/>
    <m/>
    <m/>
    <m/>
    <m/>
    <m/>
    <m/>
    <m/>
    <m/>
    <n v="2352.7800000000002"/>
    <n v="13686"/>
    <n v="22.81"/>
    <n v="47.06"/>
  </r>
  <r>
    <x v="23"/>
    <x v="23"/>
    <x v="4"/>
    <x v="30"/>
    <x v="103"/>
    <x v="9305"/>
    <n v="47028"/>
    <n v="46.11"/>
    <n v="2867.67"/>
    <n v="226689.36"/>
    <n v="29027.16"/>
    <n v="31230"/>
    <n v="30.62"/>
    <n v="341.5"/>
    <n v="350047.21"/>
    <m/>
    <m/>
    <m/>
    <m/>
    <m/>
    <m/>
    <m/>
    <m/>
    <m/>
    <m/>
    <n v="2007"/>
    <n v="20040"/>
    <n v="19.649999999999999"/>
    <n v="23.61"/>
  </r>
  <r>
    <x v="73"/>
    <x v="73"/>
    <x v="8"/>
    <x v="16"/>
    <x v="3"/>
    <x v="4167"/>
    <n v="72441"/>
    <n v="83.84"/>
    <n v="8408.33"/>
    <n v="563022"/>
    <n v="6890.4"/>
    <n v="8840"/>
    <n v="10.23"/>
    <n v="95.7"/>
    <n v="83093.37"/>
    <m/>
    <m/>
    <m/>
    <m/>
    <m/>
    <m/>
    <m/>
    <m/>
    <m/>
    <m/>
    <n v="5311"/>
    <n v="51694"/>
    <n v="59.83"/>
    <n v="73.760000000000005"/>
  </r>
  <r>
    <x v="40"/>
    <x v="40"/>
    <x v="13"/>
    <x v="11"/>
    <x v="116"/>
    <x v="9306"/>
    <n v="6489"/>
    <n v="3.98"/>
    <n v="127.66"/>
    <n v="16146.66"/>
    <n v="804.07"/>
    <n v="1363"/>
    <n v="0.84"/>
    <n v="5.91"/>
    <n v="9696.57"/>
    <m/>
    <m/>
    <m/>
    <m/>
    <m/>
    <m/>
    <m/>
    <m/>
    <m/>
    <m/>
    <n v="1091088"/>
    <n v="102551"/>
    <n v="62.84"/>
    <n v="8022.71"/>
  </r>
  <r>
    <x v="60"/>
    <x v="60"/>
    <x v="14"/>
    <x v="2"/>
    <x v="76"/>
    <x v="9307"/>
    <n v="73942"/>
    <n v="136.93"/>
    <n v="8298.67"/>
    <n v="347299.2"/>
    <n v="0"/>
    <m/>
    <m/>
    <m/>
    <m/>
    <m/>
    <m/>
    <m/>
    <m/>
    <m/>
    <m/>
    <m/>
    <m/>
    <m/>
    <m/>
    <n v="0"/>
    <m/>
    <m/>
    <n v="0"/>
  </r>
  <r>
    <x v="174"/>
    <x v="174"/>
    <x v="1"/>
    <x v="1"/>
    <x v="6"/>
    <x v="9308"/>
    <n v="80"/>
    <n v="0.83"/>
    <n v="91.75"/>
    <n v="682.62"/>
    <n v="157"/>
    <n v="580"/>
    <n v="6.04"/>
    <m/>
    <m/>
    <m/>
    <m/>
    <m/>
    <m/>
    <m/>
    <m/>
    <m/>
    <m/>
    <m/>
    <m/>
    <n v="1236"/>
    <n v="4592"/>
    <n v="47.83"/>
    <n v="154.5"/>
  </r>
  <r>
    <x v="132"/>
    <x v="132"/>
    <x v="2"/>
    <x v="1"/>
    <x v="28"/>
    <x v="9309"/>
    <n v="768"/>
    <n v="5.33"/>
    <n v="307.5"/>
    <n v="3431.7"/>
    <n v="0"/>
    <m/>
    <m/>
    <m/>
    <m/>
    <m/>
    <m/>
    <m/>
    <m/>
    <m/>
    <m/>
    <m/>
    <m/>
    <m/>
    <m/>
    <n v="81000"/>
    <n v="4138"/>
    <n v="28.74"/>
    <n v="6750"/>
  </r>
  <r>
    <x v="119"/>
    <x v="119"/>
    <x v="9"/>
    <x v="0"/>
    <x v="10"/>
    <x v="9310"/>
    <n v="67605"/>
    <n v="76.13"/>
    <n v="63946.68"/>
    <n v="4400810.22"/>
    <n v="29828.32"/>
    <n v="41249"/>
    <n v="46.45"/>
    <n v="403.09"/>
    <n v="359708.68"/>
    <m/>
    <m/>
    <m/>
    <m/>
    <m/>
    <m/>
    <m/>
    <m/>
    <m/>
    <m/>
    <n v="213540"/>
    <n v="29913"/>
    <n v="33.69"/>
    <n v="2885.68"/>
  </r>
  <r>
    <x v="217"/>
    <x v="217"/>
    <x v="4"/>
    <x v="7"/>
    <x v="144"/>
    <x v="9311"/>
    <n v="57054"/>
    <n v="57.98"/>
    <n v="7133.41"/>
    <n v="543994.19999999995"/>
    <n v="0"/>
    <m/>
    <m/>
    <m/>
    <m/>
    <m/>
    <m/>
    <m/>
    <m/>
    <m/>
    <m/>
    <m/>
    <m/>
    <m/>
    <m/>
    <n v="66782"/>
    <n v="3328"/>
    <n v="3.38"/>
    <n v="814.41"/>
  </r>
  <r>
    <x v="52"/>
    <x v="52"/>
    <x v="15"/>
    <x v="35"/>
    <x v="11"/>
    <x v="9312"/>
    <n v="10947"/>
    <n v="91.23"/>
    <n v="4630.6000000000004"/>
    <n v="43064.58"/>
    <n v="8031.04"/>
    <n v="13810"/>
    <n v="115.08"/>
    <n v="803.1"/>
    <n v="96848.69"/>
    <m/>
    <m/>
    <m/>
    <m/>
    <m/>
    <m/>
    <m/>
    <m/>
    <m/>
    <m/>
    <n v="1214"/>
    <n v="8772"/>
    <n v="73.099999999999994"/>
    <n v="121.4"/>
  </r>
  <r>
    <x v="66"/>
    <x v="66"/>
    <x v="5"/>
    <x v="7"/>
    <x v="7"/>
    <x v="4"/>
    <m/>
    <m/>
    <m/>
    <m/>
    <n v="0"/>
    <m/>
    <m/>
    <m/>
    <m/>
    <m/>
    <m/>
    <m/>
    <m/>
    <m/>
    <n v="348"/>
    <n v="960"/>
    <n v="40"/>
    <n v="174"/>
    <n v="7789.63"/>
    <n v="0"/>
    <m/>
    <m/>
    <n v="0"/>
  </r>
  <r>
    <x v="121"/>
    <x v="121"/>
    <x v="10"/>
    <x v="4"/>
    <x v="42"/>
    <x v="4"/>
    <m/>
    <m/>
    <m/>
    <m/>
    <n v="0"/>
    <m/>
    <m/>
    <m/>
    <m/>
    <m/>
    <m/>
    <m/>
    <m/>
    <m/>
    <m/>
    <m/>
    <m/>
    <m/>
    <m/>
    <n v="240700"/>
    <n v="13804"/>
    <n v="38.340000000000003"/>
    <n v="8023.33"/>
  </r>
  <r>
    <x v="48"/>
    <x v="48"/>
    <x v="6"/>
    <x v="0"/>
    <x v="5"/>
    <x v="9313"/>
    <n v="58304"/>
    <n v="60.73"/>
    <n v="5924"/>
    <n v="440745.6"/>
    <n v="0"/>
    <m/>
    <m/>
    <m/>
    <m/>
    <m/>
    <m/>
    <m/>
    <m/>
    <m/>
    <m/>
    <m/>
    <m/>
    <m/>
    <m/>
    <n v="1902"/>
    <n v="22207"/>
    <n v="23.13"/>
    <n v="23.78"/>
  </r>
  <r>
    <x v="187"/>
    <x v="187"/>
    <x v="0"/>
    <x v="31"/>
    <x v="31"/>
    <x v="9314"/>
    <n v="12625"/>
    <n v="52.6"/>
    <n v="3108.85"/>
    <n v="57824.61"/>
    <n v="6145"/>
    <n v="8270"/>
    <n v="34.46"/>
    <n v="307.25"/>
    <n v="74104.399999999994"/>
    <m/>
    <m/>
    <m/>
    <m/>
    <m/>
    <m/>
    <m/>
    <m/>
    <m/>
    <m/>
    <n v="15330"/>
    <n v="1527"/>
    <n v="6.36"/>
    <n v="766.5"/>
  </r>
  <r>
    <x v="44"/>
    <x v="44"/>
    <x v="6"/>
    <x v="12"/>
    <x v="4"/>
    <x v="9315"/>
    <n v="3673"/>
    <n v="43.73"/>
    <n v="2561.86"/>
    <n v="16677.689999999999"/>
    <n v="3346.27"/>
    <n v="5155"/>
    <n v="61.37"/>
    <m/>
    <m/>
    <m/>
    <m/>
    <m/>
    <m/>
    <m/>
    <m/>
    <m/>
    <m/>
    <m/>
    <m/>
    <n v="431"/>
    <n v="3706"/>
    <n v="44.12"/>
    <n v="61.57"/>
  </r>
  <r>
    <x v="105"/>
    <x v="105"/>
    <x v="14"/>
    <x v="6"/>
    <x v="68"/>
    <x v="9316"/>
    <n v="592"/>
    <n v="3.08"/>
    <n v="83.75"/>
    <n v="1246.2"/>
    <n v="624"/>
    <n v="1104"/>
    <n v="5.75"/>
    <m/>
    <m/>
    <m/>
    <m/>
    <m/>
    <m/>
    <m/>
    <m/>
    <m/>
    <m/>
    <m/>
    <m/>
    <n v="126669"/>
    <n v="6738"/>
    <n v="35.090000000000003"/>
    <n v="7916.81"/>
  </r>
  <r>
    <x v="39"/>
    <x v="39"/>
    <x v="13"/>
    <x v="4"/>
    <x v="119"/>
    <x v="4"/>
    <m/>
    <m/>
    <m/>
    <m/>
    <n v="0"/>
    <m/>
    <m/>
    <m/>
    <m/>
    <m/>
    <m/>
    <m/>
    <m/>
    <m/>
    <m/>
    <m/>
    <m/>
    <m/>
    <m/>
    <n v="0"/>
    <m/>
    <m/>
    <n v="0"/>
  </r>
  <r>
    <x v="204"/>
    <x v="204"/>
    <x v="0"/>
    <x v="1"/>
    <x v="16"/>
    <x v="4"/>
    <m/>
    <m/>
    <m/>
    <m/>
    <n v="0"/>
    <m/>
    <m/>
    <m/>
    <m/>
    <m/>
    <m/>
    <m/>
    <m/>
    <m/>
    <m/>
    <m/>
    <m/>
    <m/>
    <m/>
    <n v="303000"/>
    <n v="42918"/>
    <n v="894.13"/>
    <n v="75750"/>
  </r>
  <r>
    <x v="174"/>
    <x v="174"/>
    <x v="3"/>
    <x v="12"/>
    <x v="6"/>
    <x v="4"/>
    <n v="0"/>
    <n v="0"/>
    <m/>
    <m/>
    <n v="0"/>
    <n v="0"/>
    <n v="0"/>
    <m/>
    <m/>
    <m/>
    <m/>
    <m/>
    <m/>
    <m/>
    <m/>
    <m/>
    <m/>
    <m/>
    <m/>
    <n v="0"/>
    <n v="0"/>
    <n v="0"/>
    <n v="0"/>
  </r>
  <r>
    <x v="17"/>
    <x v="17"/>
    <x v="4"/>
    <x v="27"/>
    <x v="6"/>
    <x v="4"/>
    <m/>
    <m/>
    <m/>
    <m/>
    <n v="0"/>
    <m/>
    <m/>
    <m/>
    <m/>
    <m/>
    <m/>
    <m/>
    <m/>
    <m/>
    <m/>
    <m/>
    <m/>
    <m/>
    <m/>
    <n v="0"/>
    <m/>
    <m/>
    <n v="0"/>
  </r>
  <r>
    <x v="65"/>
    <x v="65"/>
    <x v="14"/>
    <x v="1"/>
    <x v="32"/>
    <x v="4"/>
    <m/>
    <m/>
    <m/>
    <m/>
    <n v="0"/>
    <m/>
    <m/>
    <m/>
    <m/>
    <m/>
    <m/>
    <m/>
    <m/>
    <m/>
    <m/>
    <m/>
    <m/>
    <m/>
    <m/>
    <n v="274"/>
    <n v="1253"/>
    <n v="11.6"/>
    <n v="30.44"/>
  </r>
  <r>
    <x v="6"/>
    <x v="6"/>
    <x v="6"/>
    <x v="2"/>
    <x v="9"/>
    <x v="9317"/>
    <n v="25013"/>
    <n v="52.11"/>
    <n v="3397.8"/>
    <n v="126398.16"/>
    <n v="13556.74"/>
    <n v="6574"/>
    <n v="13.7"/>
    <m/>
    <m/>
    <m/>
    <m/>
    <m/>
    <m/>
    <m/>
    <m/>
    <m/>
    <m/>
    <m/>
    <m/>
    <n v="94190"/>
    <n v="11743"/>
    <n v="24.46"/>
    <n v="2354.75"/>
  </r>
  <r>
    <x v="148"/>
    <x v="148"/>
    <x v="15"/>
    <x v="7"/>
    <x v="38"/>
    <x v="9318"/>
    <n v="67603"/>
    <n v="100.6"/>
    <n v="9494.2900000000009"/>
    <n v="494462.4"/>
    <n v="0"/>
    <m/>
    <m/>
    <m/>
    <m/>
    <m/>
    <m/>
    <m/>
    <m/>
    <m/>
    <m/>
    <m/>
    <m/>
    <m/>
    <m/>
    <n v="0"/>
    <m/>
    <m/>
    <n v="0"/>
  </r>
  <r>
    <x v="93"/>
    <x v="93"/>
    <x v="0"/>
    <x v="7"/>
    <x v="20"/>
    <x v="9319"/>
    <n v="78261"/>
    <n v="108.7"/>
    <n v="7714.67"/>
    <n v="430478.4"/>
    <n v="0"/>
    <m/>
    <m/>
    <m/>
    <m/>
    <m/>
    <m/>
    <m/>
    <m/>
    <m/>
    <m/>
    <m/>
    <m/>
    <m/>
    <m/>
    <n v="1670.53"/>
    <n v="5442"/>
    <n v="7.56"/>
    <n v="27.84"/>
  </r>
  <r>
    <x v="50"/>
    <x v="50"/>
    <x v="3"/>
    <x v="12"/>
    <x v="6"/>
    <x v="9320"/>
    <n v="5100"/>
    <n v="53.13"/>
    <n v="3499.13"/>
    <n v="26033.49"/>
    <n v="0"/>
    <m/>
    <m/>
    <m/>
    <m/>
    <m/>
    <m/>
    <m/>
    <m/>
    <m/>
    <n v="2134"/>
    <n v="4911"/>
    <n v="51.16"/>
    <n v="266"/>
    <n v="47767.46"/>
    <n v="0"/>
    <m/>
    <m/>
    <n v="0"/>
  </r>
  <r>
    <x v="143"/>
    <x v="143"/>
    <x v="7"/>
    <x v="12"/>
    <x v="6"/>
    <x v="0"/>
    <n v="0"/>
    <n v="0"/>
    <n v="0"/>
    <n v="0"/>
    <n v="0"/>
    <n v="0"/>
    <n v="0"/>
    <m/>
    <m/>
    <m/>
    <m/>
    <m/>
    <m/>
    <m/>
    <m/>
    <m/>
    <m/>
    <m/>
    <m/>
    <n v="80"/>
    <n v="171"/>
    <n v="1.78"/>
    <n v="10"/>
  </r>
  <r>
    <x v="98"/>
    <x v="98"/>
    <x v="8"/>
    <x v="11"/>
    <x v="130"/>
    <x v="9321"/>
    <n v="90465"/>
    <n v="31.41"/>
    <n v="1759.14"/>
    <n v="392639.49"/>
    <n v="261686.71"/>
    <n v="317605"/>
    <n v="110.28"/>
    <n v="1090.3599999999999"/>
    <n v="3155758.57"/>
    <m/>
    <m/>
    <m/>
    <m/>
    <m/>
    <m/>
    <m/>
    <m/>
    <m/>
    <m/>
    <n v="0"/>
    <m/>
    <m/>
    <n v="0"/>
  </r>
  <r>
    <x v="7"/>
    <x v="7"/>
    <x v="14"/>
    <x v="1"/>
    <x v="6"/>
    <x v="4"/>
    <m/>
    <m/>
    <m/>
    <m/>
    <n v="0"/>
    <m/>
    <m/>
    <m/>
    <m/>
    <m/>
    <m/>
    <m/>
    <m/>
    <m/>
    <m/>
    <m/>
    <m/>
    <m/>
    <m/>
    <n v="0"/>
    <m/>
    <m/>
    <n v="0"/>
  </r>
  <r>
    <x v="76"/>
    <x v="76"/>
    <x v="14"/>
    <x v="6"/>
    <x v="31"/>
    <x v="9322"/>
    <n v="906"/>
    <n v="3.78"/>
    <n v="128.55000000000001"/>
    <n v="2391.0300000000002"/>
    <n v="26177.85"/>
    <n v="46102"/>
    <n v="192.09"/>
    <n v="1308.8900000000001"/>
    <n v="315686.5"/>
    <m/>
    <m/>
    <m/>
    <m/>
    <m/>
    <m/>
    <m/>
    <m/>
    <m/>
    <m/>
    <n v="235110"/>
    <n v="16764"/>
    <n v="69.849999999999994"/>
    <n v="11755.5"/>
  </r>
  <r>
    <x v="54"/>
    <x v="54"/>
    <x v="0"/>
    <x v="4"/>
    <x v="37"/>
    <x v="9323"/>
    <n v="7721"/>
    <n v="20.11"/>
    <n v="579.5"/>
    <n v="17245.919999999998"/>
    <n v="7901.07"/>
    <n v="13504"/>
    <n v="35.17"/>
    <n v="246.91"/>
    <n v="95281.34"/>
    <m/>
    <m/>
    <m/>
    <m/>
    <m/>
    <m/>
    <m/>
    <m/>
    <m/>
    <m/>
    <n v="238800"/>
    <n v="9919"/>
    <n v="25.83"/>
    <n v="7462.5"/>
  </r>
  <r>
    <x v="212"/>
    <x v="212"/>
    <x v="7"/>
    <x v="2"/>
    <x v="20"/>
    <x v="9324"/>
    <n v="30362"/>
    <n v="42.17"/>
    <n v="5018"/>
    <n v="280004.40000000002"/>
    <n v="0"/>
    <m/>
    <m/>
    <m/>
    <m/>
    <n v="54"/>
    <n v="234"/>
    <n v="0.33"/>
    <n v="0"/>
    <n v="684.13"/>
    <m/>
    <m/>
    <m/>
    <m/>
    <m/>
    <n v="9961.9"/>
    <n v="50448"/>
    <n v="70.069999999999993"/>
    <n v="166.03"/>
  </r>
  <r>
    <x v="228"/>
    <x v="228"/>
    <x v="6"/>
    <x v="2"/>
    <x v="67"/>
    <x v="9325"/>
    <n v="54175"/>
    <n v="53.75"/>
    <n v="3555.86"/>
    <n v="277783.56"/>
    <n v="535.4"/>
    <n v="564"/>
    <n v="0.56000000000000005"/>
    <n v="6.37"/>
    <n v="6456.58"/>
    <m/>
    <m/>
    <m/>
    <m/>
    <m/>
    <m/>
    <m/>
    <m/>
    <m/>
    <m/>
    <n v="564.13"/>
    <n v="2426"/>
    <n v="2.41"/>
    <n v="6.72"/>
  </r>
  <r>
    <x v="207"/>
    <x v="207"/>
    <x v="3"/>
    <x v="2"/>
    <x v="91"/>
    <x v="9326"/>
    <n v="54400"/>
    <n v="83.95"/>
    <n v="6575.5"/>
    <n v="330221.61"/>
    <n v="3286.13"/>
    <n v="4822"/>
    <n v="7.44"/>
    <n v="60.85"/>
    <n v="39628.43"/>
    <m/>
    <m/>
    <m/>
    <m/>
    <m/>
    <m/>
    <m/>
    <m/>
    <m/>
    <m/>
    <n v="140768"/>
    <n v="9843"/>
    <n v="15.19"/>
    <n v="2606.81"/>
  </r>
  <r>
    <x v="130"/>
    <x v="130"/>
    <x v="11"/>
    <x v="5"/>
    <x v="90"/>
    <x v="9327"/>
    <n v="13796"/>
    <n v="33.81"/>
    <n v="6405.88"/>
    <n v="202554"/>
    <n v="13019.4"/>
    <n v="14337"/>
    <n v="35.14"/>
    <n v="382.92"/>
    <n v="157004.82999999999"/>
    <m/>
    <m/>
    <m/>
    <m/>
    <m/>
    <m/>
    <m/>
    <m/>
    <m/>
    <m/>
    <n v="129450"/>
    <n v="3395"/>
    <n v="8.32"/>
    <n v="3807.35"/>
  </r>
  <r>
    <x v="81"/>
    <x v="81"/>
    <x v="4"/>
    <x v="2"/>
    <x v="81"/>
    <x v="9328"/>
    <n v="13168"/>
    <n v="35.4"/>
    <n v="2218"/>
    <n v="63944.94"/>
    <n v="9263.82"/>
    <n v="10534"/>
    <n v="28.32"/>
    <n v="298.83"/>
    <n v="111715.2"/>
    <m/>
    <m/>
    <m/>
    <m/>
    <m/>
    <m/>
    <m/>
    <m/>
    <m/>
    <m/>
    <n v="67000"/>
    <n v="116486"/>
    <n v="313.13"/>
    <n v="2161.29"/>
  </r>
  <r>
    <x v="62"/>
    <x v="62"/>
    <x v="4"/>
    <x v="38"/>
    <x v="57"/>
    <x v="225"/>
    <n v="23356"/>
    <n v="46.34"/>
    <n v="3495.24"/>
    <n v="136524"/>
    <n v="7839.96"/>
    <n v="7895"/>
    <n v="15.66"/>
    <n v="186.67"/>
    <n v="94544.44"/>
    <m/>
    <m/>
    <m/>
    <m/>
    <m/>
    <m/>
    <m/>
    <m/>
    <m/>
    <m/>
    <n v="470"/>
    <n v="5292"/>
    <n v="10.5"/>
    <n v="11.19"/>
  </r>
  <r>
    <x v="204"/>
    <x v="204"/>
    <x v="14"/>
    <x v="2"/>
    <x v="9"/>
    <x v="9329"/>
    <n v="74491"/>
    <n v="155.19"/>
    <n v="10331"/>
    <n v="384313.2"/>
    <n v="0"/>
    <m/>
    <m/>
    <m/>
    <m/>
    <m/>
    <m/>
    <m/>
    <m/>
    <m/>
    <m/>
    <m/>
    <m/>
    <m/>
    <m/>
    <n v="30029.95"/>
    <n v="10915"/>
    <n v="22.74"/>
    <n v="750.75"/>
  </r>
  <r>
    <x v="67"/>
    <x v="67"/>
    <x v="11"/>
    <x v="7"/>
    <x v="45"/>
    <x v="9330"/>
    <n v="240113"/>
    <n v="113.69"/>
    <n v="10511.31"/>
    <n v="1720490.7"/>
    <n v="0"/>
    <m/>
    <m/>
    <m/>
    <m/>
    <m/>
    <m/>
    <m/>
    <m/>
    <m/>
    <m/>
    <m/>
    <m/>
    <m/>
    <m/>
    <n v="542300"/>
    <n v="94811"/>
    <n v="44.89"/>
    <n v="3081.25"/>
  </r>
  <r>
    <x v="152"/>
    <x v="152"/>
    <x v="6"/>
    <x v="12"/>
    <x v="6"/>
    <x v="4"/>
    <m/>
    <m/>
    <m/>
    <m/>
    <n v="0"/>
    <m/>
    <m/>
    <m/>
    <m/>
    <m/>
    <m/>
    <m/>
    <m/>
    <m/>
    <m/>
    <m/>
    <m/>
    <m/>
    <m/>
    <n v="0"/>
    <m/>
    <m/>
    <n v="0"/>
  </r>
  <r>
    <x v="48"/>
    <x v="48"/>
    <x v="8"/>
    <x v="7"/>
    <x v="15"/>
    <x v="9331"/>
    <n v="15960"/>
    <n v="36.94"/>
    <n v="3386.67"/>
    <n v="113385.60000000001"/>
    <n v="28603.3"/>
    <n v="29239"/>
    <n v="67.680000000000007"/>
    <n v="794.54"/>
    <n v="344935.75"/>
    <m/>
    <m/>
    <m/>
    <m/>
    <m/>
    <m/>
    <m/>
    <m/>
    <m/>
    <m/>
    <n v="2414"/>
    <n v="11211"/>
    <n v="25.95"/>
    <n v="67.06"/>
  </r>
  <r>
    <x v="10"/>
    <x v="10"/>
    <x v="2"/>
    <x v="4"/>
    <x v="15"/>
    <x v="4"/>
    <m/>
    <m/>
    <m/>
    <m/>
    <n v="0"/>
    <m/>
    <m/>
    <m/>
    <m/>
    <m/>
    <m/>
    <m/>
    <m/>
    <m/>
    <m/>
    <m/>
    <m/>
    <m/>
    <m/>
    <n v="291629"/>
    <n v="26180"/>
    <n v="60.6"/>
    <n v="8100.81"/>
  </r>
  <r>
    <x v="76"/>
    <x v="76"/>
    <x v="2"/>
    <x v="19"/>
    <x v="94"/>
    <x v="9332"/>
    <n v="3477"/>
    <n v="15.25"/>
    <n v="1521.21"/>
    <n v="26879.79"/>
    <n v="4324.93"/>
    <n v="7388"/>
    <n v="32.4"/>
    <n v="227.63"/>
    <n v="52155.6"/>
    <m/>
    <m/>
    <m/>
    <m/>
    <m/>
    <m/>
    <m/>
    <m/>
    <m/>
    <m/>
    <n v="5200"/>
    <n v="426"/>
    <n v="1.87"/>
    <n v="273.68"/>
  </r>
  <r>
    <x v="35"/>
    <x v="35"/>
    <x v="6"/>
    <x v="5"/>
    <x v="25"/>
    <x v="9333"/>
    <n v="23845"/>
    <n v="30.11"/>
    <n v="2491.79"/>
    <n v="152945.94"/>
    <n v="23359.84"/>
    <n v="33140"/>
    <n v="41.84"/>
    <m/>
    <m/>
    <m/>
    <m/>
    <m/>
    <m/>
    <m/>
    <m/>
    <m/>
    <m/>
    <m/>
    <m/>
    <n v="0"/>
    <m/>
    <m/>
    <n v="0"/>
  </r>
  <r>
    <x v="139"/>
    <x v="139"/>
    <x v="11"/>
    <x v="2"/>
    <x v="2"/>
    <x v="9334"/>
    <n v="20855"/>
    <n v="27.15"/>
    <n v="2174.38"/>
    <n v="129418.8"/>
    <n v="18798.25"/>
    <n v="25366"/>
    <n v="33.03"/>
    <n v="293.72000000000003"/>
    <n v="226693.79"/>
    <m/>
    <m/>
    <m/>
    <m/>
    <m/>
    <m/>
    <m/>
    <m/>
    <m/>
    <m/>
    <n v="1734"/>
    <n v="19145"/>
    <n v="24.93"/>
    <n v="27.09"/>
  </r>
  <r>
    <x v="14"/>
    <x v="14"/>
    <x v="9"/>
    <x v="4"/>
    <x v="26"/>
    <x v="9335"/>
    <n v="13349"/>
    <n v="16.36"/>
    <n v="920.87"/>
    <n v="58235.67"/>
    <n v="83970.9"/>
    <n v="130578"/>
    <n v="160.02000000000001"/>
    <n v="1234.8699999999999"/>
    <n v="1012630.3"/>
    <m/>
    <m/>
    <m/>
    <m/>
    <m/>
    <m/>
    <m/>
    <m/>
    <m/>
    <m/>
    <n v="0"/>
    <n v="17476"/>
    <n v="21.42"/>
    <n v="0"/>
  </r>
  <r>
    <x v="197"/>
    <x v="197"/>
    <x v="13"/>
    <x v="12"/>
    <x v="1"/>
    <x v="4"/>
    <m/>
    <m/>
    <m/>
    <m/>
    <n v="0"/>
    <m/>
    <m/>
    <m/>
    <m/>
    <m/>
    <m/>
    <m/>
    <m/>
    <m/>
    <m/>
    <m/>
    <m/>
    <m/>
    <m/>
    <n v="0"/>
    <m/>
    <m/>
    <n v="0"/>
  </r>
  <r>
    <x v="56"/>
    <x v="56"/>
    <x v="13"/>
    <x v="9"/>
    <x v="1"/>
    <x v="4"/>
    <n v="0"/>
    <n v="0"/>
    <m/>
    <m/>
    <n v="0"/>
    <n v="0"/>
    <n v="0"/>
    <m/>
    <m/>
    <m/>
    <m/>
    <m/>
    <m/>
    <m/>
    <m/>
    <m/>
    <m/>
    <m/>
    <m/>
    <n v="0"/>
    <n v="449"/>
    <n v="6.24"/>
    <n v="0"/>
  </r>
  <r>
    <x v="70"/>
    <x v="70"/>
    <x v="4"/>
    <x v="1"/>
    <x v="83"/>
    <x v="9336"/>
    <n v="1582"/>
    <n v="11.98"/>
    <n v="747.82"/>
    <n v="7650.18"/>
    <n v="0"/>
    <m/>
    <m/>
    <m/>
    <m/>
    <m/>
    <m/>
    <m/>
    <m/>
    <m/>
    <m/>
    <m/>
    <m/>
    <m/>
    <m/>
    <n v="538.62"/>
    <n v="1485"/>
    <n v="11.25"/>
    <n v="48.97"/>
  </r>
  <r>
    <x v="98"/>
    <x v="98"/>
    <x v="13"/>
    <x v="13"/>
    <x v="21"/>
    <x v="9337"/>
    <n v="32997"/>
    <n v="114.57"/>
    <n v="7619.83"/>
    <n v="170074.68"/>
    <n v="15152.28"/>
    <n v="16062"/>
    <n v="55.77"/>
    <m/>
    <m/>
    <m/>
    <m/>
    <m/>
    <m/>
    <m/>
    <m/>
    <m/>
    <m/>
    <m/>
    <m/>
    <n v="0"/>
    <m/>
    <m/>
    <n v="0"/>
  </r>
  <r>
    <x v="83"/>
    <x v="83"/>
    <x v="3"/>
    <x v="7"/>
    <x v="9"/>
    <x v="9338"/>
    <n v="64813"/>
    <n v="135.03"/>
    <n v="11356"/>
    <n v="422443.2"/>
    <n v="0"/>
    <m/>
    <m/>
    <m/>
    <m/>
    <m/>
    <m/>
    <m/>
    <m/>
    <m/>
    <m/>
    <m/>
    <m/>
    <m/>
    <m/>
    <n v="1305"/>
    <n v="11032"/>
    <n v="22.98"/>
    <n v="32.630000000000003"/>
  </r>
  <r>
    <x v="182"/>
    <x v="182"/>
    <x v="11"/>
    <x v="4"/>
    <x v="42"/>
    <x v="7576"/>
    <n v="191"/>
    <n v="0.53"/>
    <n v="17.47"/>
    <n v="487.32"/>
    <n v="0"/>
    <m/>
    <m/>
    <m/>
    <m/>
    <m/>
    <m/>
    <m/>
    <m/>
    <m/>
    <m/>
    <m/>
    <m/>
    <m/>
    <m/>
    <n v="1649.62"/>
    <n v="2724"/>
    <n v="7.57"/>
    <n v="54.99"/>
  </r>
  <r>
    <x v="116"/>
    <x v="116"/>
    <x v="9"/>
    <x v="12"/>
    <x v="28"/>
    <x v="9339"/>
    <n v="38158"/>
    <n v="264.99"/>
    <n v="13495.25"/>
    <n v="150606.99"/>
    <n v="0"/>
    <m/>
    <m/>
    <m/>
    <m/>
    <m/>
    <m/>
    <m/>
    <m/>
    <m/>
    <m/>
    <m/>
    <m/>
    <m/>
    <m/>
    <n v="82.22"/>
    <n v="12090"/>
    <n v="83.96"/>
    <n v="6.85"/>
  </r>
  <r>
    <x v="57"/>
    <x v="57"/>
    <x v="9"/>
    <x v="7"/>
    <x v="9"/>
    <x v="9340"/>
    <n v="49103"/>
    <n v="102.3"/>
    <n v="9512.3799999999992"/>
    <n v="353860.35"/>
    <n v="0"/>
    <m/>
    <m/>
    <m/>
    <m/>
    <m/>
    <m/>
    <m/>
    <m/>
    <m/>
    <m/>
    <m/>
    <m/>
    <m/>
    <m/>
    <n v="68100"/>
    <n v="8531"/>
    <n v="17.77"/>
    <n v="1702.5"/>
  </r>
  <r>
    <x v="37"/>
    <x v="37"/>
    <x v="13"/>
    <x v="7"/>
    <x v="108"/>
    <x v="9341"/>
    <n v="16572"/>
    <n v="60.04"/>
    <n v="2542.6999999999998"/>
    <n v="54388.26"/>
    <n v="6115.42"/>
    <n v="10657"/>
    <n v="38.61"/>
    <n v="265.89"/>
    <n v="73747.710000000006"/>
    <m/>
    <m/>
    <m/>
    <m/>
    <m/>
    <m/>
    <m/>
    <m/>
    <m/>
    <m/>
    <n v="1076.8499999999999"/>
    <n v="10066"/>
    <n v="36.47"/>
    <n v="46.82"/>
  </r>
  <r>
    <x v="71"/>
    <x v="71"/>
    <x v="5"/>
    <x v="1"/>
    <x v="28"/>
    <x v="4"/>
    <m/>
    <m/>
    <m/>
    <m/>
    <n v="0"/>
    <m/>
    <m/>
    <m/>
    <m/>
    <m/>
    <m/>
    <m/>
    <m/>
    <m/>
    <m/>
    <m/>
    <m/>
    <m/>
    <m/>
    <n v="58000"/>
    <n v="4368"/>
    <n v="30.33"/>
    <n v="4833.33"/>
  </r>
  <r>
    <x v="47"/>
    <x v="47"/>
    <x v="15"/>
    <x v="18"/>
    <x v="68"/>
    <x v="9342"/>
    <n v="1649"/>
    <n v="8.59"/>
    <n v="326.06"/>
    <n v="4851.8100000000004"/>
    <n v="706.11"/>
    <n v="943"/>
    <n v="4.91"/>
    <m/>
    <m/>
    <m/>
    <m/>
    <m/>
    <m/>
    <m/>
    <m/>
    <m/>
    <m/>
    <m/>
    <m/>
    <n v="1.98"/>
    <n v="11819"/>
    <n v="61.56"/>
    <n v="0.12"/>
  </r>
  <r>
    <x v="52"/>
    <x v="52"/>
    <x v="6"/>
    <x v="5"/>
    <x v="77"/>
    <x v="9343"/>
    <n v="60542"/>
    <n v="45.05"/>
    <n v="2874.49"/>
    <n v="299406.99"/>
    <n v="57827.35"/>
    <n v="92255"/>
    <n v="68.64"/>
    <n v="516.32000000000005"/>
    <n v="697357.39"/>
    <m/>
    <m/>
    <m/>
    <m/>
    <m/>
    <m/>
    <m/>
    <m/>
    <m/>
    <m/>
    <n v="4830"/>
    <n v="29725"/>
    <n v="22.12"/>
    <n v="43.13"/>
  </r>
  <r>
    <x v="101"/>
    <x v="101"/>
    <x v="15"/>
    <x v="7"/>
    <x v="36"/>
    <x v="9344"/>
    <n v="69457"/>
    <n v="93.36"/>
    <n v="8922.58"/>
    <n v="514476"/>
    <n v="0"/>
    <m/>
    <m/>
    <m/>
    <m/>
    <m/>
    <m/>
    <m/>
    <m/>
    <m/>
    <m/>
    <m/>
    <m/>
    <m/>
    <m/>
    <n v="36052"/>
    <n v="20026"/>
    <n v="26.92"/>
    <n v="581.48"/>
  </r>
  <r>
    <x v="186"/>
    <x v="186"/>
    <x v="14"/>
    <x v="2"/>
    <x v="31"/>
    <x v="9345"/>
    <n v="11196"/>
    <n v="46.65"/>
    <n v="3891.05"/>
    <n v="72373.53"/>
    <n v="4858.3900000000003"/>
    <n v="3015"/>
    <n v="12.56"/>
    <n v="242.92"/>
    <n v="58588.78"/>
    <m/>
    <m/>
    <m/>
    <m/>
    <m/>
    <m/>
    <m/>
    <m/>
    <m/>
    <m/>
    <n v="0"/>
    <m/>
    <m/>
    <n v="0"/>
  </r>
  <r>
    <x v="54"/>
    <x v="54"/>
    <x v="4"/>
    <x v="4"/>
    <x v="37"/>
    <x v="9346"/>
    <n v="2182"/>
    <n v="5.68"/>
    <n v="149.91"/>
    <n v="4461.21"/>
    <n v="3238.6"/>
    <n v="5554"/>
    <n v="14.46"/>
    <n v="101.21"/>
    <n v="39055.29"/>
    <m/>
    <m/>
    <m/>
    <m/>
    <m/>
    <m/>
    <m/>
    <m/>
    <m/>
    <m/>
    <n v="0"/>
    <m/>
    <m/>
    <n v="0"/>
  </r>
  <r>
    <x v="143"/>
    <x v="143"/>
    <x v="10"/>
    <x v="1"/>
    <x v="31"/>
    <x v="9347"/>
    <n v="4008"/>
    <n v="16.7"/>
    <n v="1415.05"/>
    <n v="26319.93"/>
    <n v="1523"/>
    <n v="2788"/>
    <n v="11.62"/>
    <n v="76.150000000000006"/>
    <n v="18366.310000000001"/>
    <m/>
    <m/>
    <m/>
    <m/>
    <m/>
    <m/>
    <m/>
    <m/>
    <m/>
    <m/>
    <n v="338.88"/>
    <n v="1845"/>
    <n v="7.69"/>
    <n v="16.940000000000001"/>
  </r>
  <r>
    <x v="164"/>
    <x v="164"/>
    <x v="1"/>
    <x v="2"/>
    <x v="5"/>
    <x v="9348"/>
    <n v="76253"/>
    <n v="79.430000000000007"/>
    <n v="9820.73"/>
    <n v="730661.94"/>
    <n v="0"/>
    <m/>
    <m/>
    <m/>
    <m/>
    <m/>
    <m/>
    <m/>
    <m/>
    <m/>
    <m/>
    <m/>
    <m/>
    <m/>
    <m/>
    <n v="3306000"/>
    <n v="218442"/>
    <n v="227.54"/>
    <n v="41325"/>
  </r>
  <r>
    <x v="76"/>
    <x v="76"/>
    <x v="11"/>
    <x v="17"/>
    <x v="116"/>
    <x v="9349"/>
    <n v="39108"/>
    <n v="23.96"/>
    <n v="859.23"/>
    <n v="108675.15"/>
    <n v="63513"/>
    <n v="128925"/>
    <n v="79"/>
    <n v="467.01"/>
    <n v="765922.32"/>
    <m/>
    <m/>
    <m/>
    <m/>
    <m/>
    <m/>
    <m/>
    <m/>
    <m/>
    <m/>
    <n v="1198792"/>
    <n v="92252"/>
    <n v="56.53"/>
    <n v="8814.65"/>
  </r>
  <r>
    <x v="136"/>
    <x v="136"/>
    <x v="8"/>
    <x v="5"/>
    <x v="97"/>
    <x v="9350"/>
    <n v="54084"/>
    <n v="55.64"/>
    <n v="4403.3500000000004"/>
    <n v="331704.03000000003"/>
    <n v="39002.910000000003"/>
    <n v="36997"/>
    <n v="38.06"/>
    <n v="481.52"/>
    <n v="470347.79"/>
    <m/>
    <m/>
    <m/>
    <m/>
    <m/>
    <m/>
    <m/>
    <m/>
    <m/>
    <m/>
    <n v="93200"/>
    <n v="9102"/>
    <n v="9.36"/>
    <n v="1150.6199999999999"/>
  </r>
  <r>
    <x v="136"/>
    <x v="136"/>
    <x v="5"/>
    <x v="7"/>
    <x v="20"/>
    <x v="9351"/>
    <n v="60898"/>
    <n v="84.58"/>
    <n v="3593.2"/>
    <n v="200500.56"/>
    <n v="15174.59"/>
    <n v="17050"/>
    <n v="23.68"/>
    <m/>
    <m/>
    <m/>
    <m/>
    <m/>
    <m/>
    <m/>
    <m/>
    <m/>
    <m/>
    <m/>
    <m/>
    <n v="73000"/>
    <n v="7430"/>
    <n v="10.32"/>
    <n v="1216.67"/>
  </r>
  <r>
    <x v="215"/>
    <x v="215"/>
    <x v="1"/>
    <x v="1"/>
    <x v="1"/>
    <x v="8809"/>
    <n v="611"/>
    <n v="8.49"/>
    <n v="567.5"/>
    <n v="3166.65"/>
    <n v="0"/>
    <m/>
    <m/>
    <m/>
    <m/>
    <m/>
    <m/>
    <m/>
    <m/>
    <m/>
    <m/>
    <m/>
    <m/>
    <m/>
    <m/>
    <n v="0"/>
    <m/>
    <m/>
    <n v="0"/>
  </r>
  <r>
    <x v="119"/>
    <x v="119"/>
    <x v="8"/>
    <x v="14"/>
    <x v="108"/>
    <x v="9352"/>
    <n v="20510"/>
    <n v="74.31"/>
    <n v="3808.26"/>
    <n v="81458.7"/>
    <n v="5038.8"/>
    <n v="5333"/>
    <n v="19.32"/>
    <n v="219.08"/>
    <n v="60764.37"/>
    <m/>
    <m/>
    <m/>
    <m/>
    <m/>
    <m/>
    <m/>
    <m/>
    <m/>
    <m/>
    <n v="91970"/>
    <n v="12177"/>
    <n v="44.12"/>
    <n v="3998.7"/>
  </r>
  <r>
    <x v="87"/>
    <x v="87"/>
    <x v="6"/>
    <x v="14"/>
    <x v="17"/>
    <x v="9353"/>
    <n v="29582"/>
    <n v="49.3"/>
    <n v="4233.6000000000004"/>
    <n v="196862.4"/>
    <n v="21806.98"/>
    <n v="25625"/>
    <n v="42.71"/>
    <n v="436.14"/>
    <n v="262976.96000000002"/>
    <m/>
    <m/>
    <m/>
    <m/>
    <m/>
    <m/>
    <m/>
    <m/>
    <m/>
    <m/>
    <n v="2333"/>
    <n v="17734"/>
    <n v="29.56"/>
    <n v="46.66"/>
  </r>
  <r>
    <x v="182"/>
    <x v="182"/>
    <x v="11"/>
    <x v="5"/>
    <x v="32"/>
    <x v="9354"/>
    <n v="9019"/>
    <n v="83.51"/>
    <n v="6617.78"/>
    <n v="55390.8"/>
    <n v="0"/>
    <m/>
    <m/>
    <m/>
    <m/>
    <m/>
    <m/>
    <m/>
    <m/>
    <m/>
    <n v="12731"/>
    <n v="14870"/>
    <n v="137.69"/>
    <n v="1414"/>
    <n v="284970.7"/>
    <n v="352.92"/>
    <n v="611"/>
    <n v="5.66"/>
    <n v="39.21"/>
  </r>
  <r>
    <x v="229"/>
    <x v="229"/>
    <x v="0"/>
    <x v="1"/>
    <x v="16"/>
    <x v="4"/>
    <m/>
    <m/>
    <m/>
    <m/>
    <n v="0"/>
    <m/>
    <m/>
    <m/>
    <m/>
    <m/>
    <m/>
    <m/>
    <m/>
    <m/>
    <m/>
    <m/>
    <m/>
    <m/>
    <m/>
    <n v="0"/>
    <m/>
    <m/>
    <n v="0"/>
  </r>
  <r>
    <x v="102"/>
    <x v="102"/>
    <x v="11"/>
    <x v="2"/>
    <x v="40"/>
    <x v="9355"/>
    <n v="67410"/>
    <n v="80.25"/>
    <n v="7550"/>
    <n v="491505"/>
    <n v="0"/>
    <m/>
    <m/>
    <m/>
    <m/>
    <m/>
    <m/>
    <m/>
    <m/>
    <m/>
    <m/>
    <m/>
    <m/>
    <m/>
    <m/>
    <n v="83492"/>
    <n v="2639"/>
    <n v="3.14"/>
    <n v="1192.74"/>
  </r>
  <r>
    <x v="20"/>
    <x v="20"/>
    <x v="9"/>
    <x v="18"/>
    <x v="6"/>
    <x v="9356"/>
    <n v="33"/>
    <n v="0.34"/>
    <n v="15.88"/>
    <n v="118.11"/>
    <n v="132.88"/>
    <n v="235"/>
    <n v="2.4500000000000002"/>
    <n v="16.61"/>
    <n v="1602.45"/>
    <m/>
    <m/>
    <m/>
    <m/>
    <m/>
    <m/>
    <m/>
    <m/>
    <m/>
    <m/>
    <n v="49500"/>
    <n v="3048"/>
    <n v="31.75"/>
    <n v="6187.5"/>
  </r>
  <r>
    <x v="75"/>
    <x v="75"/>
    <x v="3"/>
    <x v="6"/>
    <x v="11"/>
    <x v="9357"/>
    <n v="951"/>
    <n v="7.93"/>
    <n v="444.7"/>
    <n v="4135.71"/>
    <n v="2819.59"/>
    <n v="4739"/>
    <n v="39.49"/>
    <n v="281.95999999999998"/>
    <n v="34002.31"/>
    <m/>
    <m/>
    <m/>
    <m/>
    <m/>
    <n v="456"/>
    <n v="1382"/>
    <n v="11.52"/>
    <n v="45"/>
    <n v="10207.1"/>
    <n v="121700"/>
    <n v="1248"/>
    <n v="10.4"/>
    <n v="12170"/>
  </r>
  <r>
    <x v="150"/>
    <x v="150"/>
    <x v="5"/>
    <x v="6"/>
    <x v="6"/>
    <x v="4584"/>
    <n v="400"/>
    <n v="4.17"/>
    <n v="140.88"/>
    <n v="1048.1099999999999"/>
    <n v="0"/>
    <m/>
    <m/>
    <m/>
    <m/>
    <m/>
    <m/>
    <m/>
    <m/>
    <m/>
    <n v="400"/>
    <n v="612"/>
    <n v="6.38"/>
    <n v="50"/>
    <n v="8953.6"/>
    <n v="23800"/>
    <n v="1455"/>
    <n v="15.16"/>
    <n v="2975"/>
  </r>
  <r>
    <x v="164"/>
    <x v="164"/>
    <x v="14"/>
    <x v="12"/>
    <x v="6"/>
    <x v="4"/>
    <m/>
    <m/>
    <m/>
    <m/>
    <n v="0"/>
    <m/>
    <m/>
    <m/>
    <m/>
    <m/>
    <m/>
    <m/>
    <m/>
    <m/>
    <m/>
    <m/>
    <m/>
    <m/>
    <m/>
    <n v="0"/>
    <m/>
    <m/>
    <n v="0"/>
  </r>
  <r>
    <x v="59"/>
    <x v="59"/>
    <x v="3"/>
    <x v="1"/>
    <x v="1"/>
    <x v="8964"/>
    <n v="863"/>
    <n v="11.99"/>
    <n v="665.67"/>
    <n v="3714.42"/>
    <n v="0"/>
    <m/>
    <m/>
    <m/>
    <m/>
    <m/>
    <m/>
    <m/>
    <m/>
    <m/>
    <m/>
    <m/>
    <m/>
    <m/>
    <m/>
    <n v="69864"/>
    <n v="3429"/>
    <n v="47.63"/>
    <n v="11644"/>
  </r>
  <r>
    <x v="4"/>
    <x v="4"/>
    <x v="12"/>
    <x v="3"/>
    <x v="4"/>
    <x v="9358"/>
    <n v="1365"/>
    <n v="16.25"/>
    <n v="1104.29"/>
    <n v="7188.9"/>
    <n v="0"/>
    <m/>
    <m/>
    <m/>
    <m/>
    <m/>
    <m/>
    <m/>
    <m/>
    <m/>
    <m/>
    <m/>
    <m/>
    <m/>
    <m/>
    <n v="1127"/>
    <n v="4622"/>
    <n v="55.02"/>
    <n v="161"/>
  </r>
  <r>
    <x v="30"/>
    <x v="30"/>
    <x v="14"/>
    <x v="4"/>
    <x v="134"/>
    <x v="4"/>
    <m/>
    <m/>
    <m/>
    <m/>
    <n v="0"/>
    <m/>
    <m/>
    <m/>
    <m/>
    <m/>
    <m/>
    <m/>
    <m/>
    <m/>
    <m/>
    <m/>
    <m/>
    <m/>
    <m/>
    <n v="3121037.53"/>
    <n v="189043"/>
    <n v="125.03"/>
    <n v="24770.14"/>
  </r>
  <r>
    <x v="72"/>
    <x v="72"/>
    <x v="9"/>
    <x v="5"/>
    <x v="102"/>
    <x v="9359"/>
    <n v="115476"/>
    <n v="93.43"/>
    <n v="7845.44"/>
    <n v="751514.4"/>
    <n v="63638.22"/>
    <n v="86488"/>
    <n v="69.97"/>
    <n v="617.85"/>
    <n v="767432.33"/>
    <m/>
    <m/>
    <m/>
    <m/>
    <m/>
    <m/>
    <m/>
    <m/>
    <m/>
    <m/>
    <n v="468453"/>
    <n v="51947"/>
    <n v="42.03"/>
    <n v="4548.09"/>
  </r>
  <r>
    <x v="15"/>
    <x v="15"/>
    <x v="2"/>
    <x v="3"/>
    <x v="1"/>
    <x v="6901"/>
    <n v="342"/>
    <n v="4.75"/>
    <n v="144.66999999999999"/>
    <n v="807.24"/>
    <n v="0"/>
    <m/>
    <m/>
    <m/>
    <m/>
    <m/>
    <m/>
    <m/>
    <m/>
    <m/>
    <m/>
    <m/>
    <m/>
    <m/>
    <m/>
    <n v="264926"/>
    <n v="22233"/>
    <n v="308.79000000000002"/>
    <n v="44154.33"/>
  </r>
  <r>
    <x v="0"/>
    <x v="0"/>
    <x v="9"/>
    <x v="4"/>
    <x v="96"/>
    <x v="9360"/>
    <n v="124346"/>
    <n v="79.099999999999994"/>
    <n v="6446.16"/>
    <n v="785335.71"/>
    <n v="119356"/>
    <n v="211986"/>
    <n v="134.85"/>
    <n v="911.11"/>
    <n v="1439349.81"/>
    <m/>
    <m/>
    <m/>
    <m/>
    <m/>
    <m/>
    <m/>
    <m/>
    <m/>
    <m/>
    <n v="16284"/>
    <n v="77367"/>
    <n v="49.22"/>
    <n v="124.31"/>
  </r>
  <r>
    <x v="18"/>
    <x v="18"/>
    <x v="14"/>
    <x v="11"/>
    <x v="21"/>
    <x v="9361"/>
    <n v="1815"/>
    <n v="6.3"/>
    <n v="333.25"/>
    <n v="7438.14"/>
    <n v="0"/>
    <m/>
    <m/>
    <m/>
    <m/>
    <m/>
    <m/>
    <m/>
    <m/>
    <m/>
    <n v="1127"/>
    <n v="3503"/>
    <n v="12.16"/>
    <n v="46"/>
    <n v="25226.77"/>
    <n v="146500"/>
    <n v="21543"/>
    <n v="74.8"/>
    <n v="6104.17"/>
  </r>
  <r>
    <x v="23"/>
    <x v="23"/>
    <x v="13"/>
    <x v="7"/>
    <x v="124"/>
    <x v="9362"/>
    <n v="34034"/>
    <n v="60.34"/>
    <n v="3495.94"/>
    <n v="152807.37"/>
    <n v="23306.5"/>
    <n v="25235"/>
    <n v="44.74"/>
    <n v="495.88"/>
    <n v="281060.06"/>
    <m/>
    <m/>
    <m/>
    <m/>
    <m/>
    <m/>
    <m/>
    <m/>
    <m/>
    <m/>
    <n v="1971"/>
    <n v="20756"/>
    <n v="36.799999999999997"/>
    <n v="41.94"/>
  </r>
  <r>
    <x v="39"/>
    <x v="39"/>
    <x v="5"/>
    <x v="2"/>
    <x v="27"/>
    <x v="9363"/>
    <n v="29226"/>
    <n v="64.09"/>
    <n v="4022.53"/>
    <n v="142156.07999999999"/>
    <n v="3886.52"/>
    <n v="42648"/>
    <n v="93.53"/>
    <n v="102.28"/>
    <n v="46868.69"/>
    <m/>
    <m/>
    <m/>
    <m/>
    <m/>
    <m/>
    <m/>
    <m/>
    <m/>
    <m/>
    <n v="81782"/>
    <n v="47244"/>
    <n v="103.61"/>
    <n v="2152.16"/>
  </r>
  <r>
    <x v="147"/>
    <x v="147"/>
    <x v="2"/>
    <x v="2"/>
    <x v="30"/>
    <x v="9364"/>
    <n v="28183"/>
    <n v="48.93"/>
    <n v="2708.42"/>
    <n v="120903.72"/>
    <n v="38574"/>
    <n v="66505"/>
    <n v="115.46"/>
    <n v="803.63"/>
    <n v="465175.44"/>
    <m/>
    <m/>
    <m/>
    <m/>
    <m/>
    <m/>
    <m/>
    <m/>
    <m/>
    <m/>
    <n v="1791"/>
    <n v="7547"/>
    <n v="13.1"/>
    <n v="37.31"/>
  </r>
  <r>
    <x v="133"/>
    <x v="133"/>
    <x v="11"/>
    <x v="5"/>
    <x v="22"/>
    <x v="9365"/>
    <n v="22351"/>
    <n v="74.5"/>
    <n v="6252"/>
    <n v="145359"/>
    <n v="9867"/>
    <n v="16146"/>
    <n v="53.82"/>
    <n v="394.68"/>
    <n v="118989.11"/>
    <m/>
    <m/>
    <m/>
    <m/>
    <m/>
    <m/>
    <m/>
    <m/>
    <m/>
    <m/>
    <n v="57.48"/>
    <n v="11997"/>
    <n v="39.99"/>
    <n v="2.2999999999999998"/>
  </r>
  <r>
    <x v="21"/>
    <x v="21"/>
    <x v="7"/>
    <x v="2"/>
    <x v="17"/>
    <x v="8377"/>
    <n v="7828"/>
    <n v="13.05"/>
    <n v="1416"/>
    <n v="65844"/>
    <n v="0"/>
    <m/>
    <m/>
    <m/>
    <m/>
    <m/>
    <m/>
    <m/>
    <m/>
    <m/>
    <n v="4120"/>
    <n v="3858"/>
    <n v="6.43"/>
    <n v="82"/>
    <n v="92222.080000000002"/>
    <n v="1163.83"/>
    <n v="8334"/>
    <n v="13.89"/>
    <n v="23.28"/>
  </r>
  <r>
    <x v="9"/>
    <x v="9"/>
    <x v="15"/>
    <x v="4"/>
    <x v="8"/>
    <x v="4"/>
    <n v="0"/>
    <n v="0"/>
    <m/>
    <m/>
    <n v="0"/>
    <n v="0"/>
    <n v="0"/>
    <m/>
    <m/>
    <m/>
    <m/>
    <m/>
    <m/>
    <m/>
    <m/>
    <m/>
    <m/>
    <m/>
    <m/>
    <n v="0"/>
    <n v="0"/>
    <n v="0"/>
    <n v="0"/>
  </r>
  <r>
    <x v="3"/>
    <x v="3"/>
    <x v="5"/>
    <x v="7"/>
    <x v="2"/>
    <x v="1298"/>
    <n v="37509"/>
    <n v="48.84"/>
    <n v="3505.63"/>
    <n v="208654.8"/>
    <n v="22851.599999999999"/>
    <n v="30328"/>
    <n v="39.49"/>
    <m/>
    <m/>
    <m/>
    <m/>
    <m/>
    <m/>
    <m/>
    <m/>
    <m/>
    <m/>
    <m/>
    <m/>
    <n v="187930"/>
    <n v="10876"/>
    <n v="14.16"/>
    <n v="2936.41"/>
  </r>
  <r>
    <x v="15"/>
    <x v="15"/>
    <x v="3"/>
    <x v="2"/>
    <x v="31"/>
    <x v="9366"/>
    <n v="30171"/>
    <n v="125.71"/>
    <n v="9340"/>
    <n v="173724"/>
    <n v="0"/>
    <m/>
    <m/>
    <m/>
    <m/>
    <n v="2375"/>
    <n v="4127"/>
    <n v="17.2"/>
    <n v="118"/>
    <n v="30088.880000000001"/>
    <m/>
    <m/>
    <m/>
    <m/>
    <m/>
    <n v="4575.8999999999996"/>
    <n v="2435"/>
    <n v="10.15"/>
    <n v="228.79"/>
  </r>
  <r>
    <x v="161"/>
    <x v="161"/>
    <x v="15"/>
    <x v="2"/>
    <x v="52"/>
    <x v="9367"/>
    <n v="15495"/>
    <n v="33.11"/>
    <n v="2180.64"/>
    <n v="79091.850000000006"/>
    <n v="26489.82"/>
    <n v="37810"/>
    <n v="80.790000000000006"/>
    <n v="679.23"/>
    <n v="319448.63"/>
    <m/>
    <m/>
    <m/>
    <m/>
    <m/>
    <m/>
    <m/>
    <m/>
    <m/>
    <m/>
    <n v="659"/>
    <n v="21122"/>
    <n v="45.13"/>
    <n v="16.899999999999999"/>
  </r>
  <r>
    <x v="101"/>
    <x v="101"/>
    <x v="11"/>
    <x v="5"/>
    <x v="9"/>
    <x v="9368"/>
    <n v="21304"/>
    <n v="44.38"/>
    <n v="4812.6499999999996"/>
    <n v="179030.58"/>
    <n v="4554.8"/>
    <n v="23540"/>
    <n v="49.04"/>
    <n v="113.87"/>
    <n v="54927.71"/>
    <m/>
    <m/>
    <m/>
    <m/>
    <m/>
    <m/>
    <m/>
    <m/>
    <m/>
    <m/>
    <n v="92.25"/>
    <n v="8655"/>
    <n v="18.03"/>
    <n v="2.31"/>
  </r>
  <r>
    <x v="95"/>
    <x v="95"/>
    <x v="7"/>
    <x v="2"/>
    <x v="9"/>
    <x v="9369"/>
    <n v="16226"/>
    <n v="33.799999999999997"/>
    <n v="4880.7"/>
    <n v="181562.04"/>
    <n v="0"/>
    <m/>
    <m/>
    <m/>
    <m/>
    <m/>
    <m/>
    <m/>
    <m/>
    <m/>
    <m/>
    <m/>
    <m/>
    <m/>
    <m/>
    <n v="119200"/>
    <n v="3896"/>
    <n v="8.1199999999999992"/>
    <n v="2980"/>
  </r>
  <r>
    <x v="4"/>
    <x v="4"/>
    <x v="6"/>
    <x v="2"/>
    <x v="37"/>
    <x v="9370"/>
    <n v="38380"/>
    <n v="99.95"/>
    <n v="9070"/>
    <n v="269923.20000000001"/>
    <n v="0"/>
    <m/>
    <m/>
    <m/>
    <m/>
    <m/>
    <m/>
    <m/>
    <m/>
    <m/>
    <m/>
    <m/>
    <m/>
    <m/>
    <m/>
    <n v="557"/>
    <n v="2551"/>
    <n v="6.64"/>
    <n v="17.41"/>
  </r>
  <r>
    <x v="22"/>
    <x v="22"/>
    <x v="11"/>
    <x v="11"/>
    <x v="91"/>
    <x v="4"/>
    <m/>
    <m/>
    <m/>
    <m/>
    <n v="0"/>
    <m/>
    <m/>
    <m/>
    <m/>
    <m/>
    <m/>
    <m/>
    <m/>
    <m/>
    <m/>
    <m/>
    <m/>
    <m/>
    <m/>
    <n v="536.73"/>
    <n v="45412"/>
    <n v="70.08"/>
    <n v="9.94"/>
  </r>
  <r>
    <x v="72"/>
    <x v="72"/>
    <x v="4"/>
    <x v="6"/>
    <x v="4"/>
    <x v="4"/>
    <m/>
    <m/>
    <m/>
    <m/>
    <n v="0"/>
    <m/>
    <m/>
    <m/>
    <m/>
    <m/>
    <m/>
    <m/>
    <m/>
    <m/>
    <m/>
    <m/>
    <m/>
    <m/>
    <m/>
    <n v="0"/>
    <n v="7860"/>
    <n v="93.57"/>
    <n v="0"/>
  </r>
  <r>
    <x v="15"/>
    <x v="15"/>
    <x v="9"/>
    <x v="7"/>
    <x v="31"/>
    <x v="9371"/>
    <n v="13165"/>
    <n v="54.85"/>
    <n v="3744"/>
    <n v="69638.399999999994"/>
    <n v="0"/>
    <m/>
    <m/>
    <m/>
    <m/>
    <m/>
    <m/>
    <m/>
    <m/>
    <m/>
    <n v="4605"/>
    <n v="14901"/>
    <n v="62.09"/>
    <n v="230"/>
    <n v="103078.32"/>
    <n v="7499"/>
    <n v="20765"/>
    <n v="86.52"/>
    <n v="374.95"/>
  </r>
  <r>
    <x v="215"/>
    <x v="215"/>
    <x v="10"/>
    <x v="6"/>
    <x v="1"/>
    <x v="9372"/>
    <n v="164"/>
    <n v="2.2799999999999998"/>
    <n v="172.83"/>
    <n v="964.41"/>
    <n v="0"/>
    <m/>
    <m/>
    <m/>
    <m/>
    <m/>
    <m/>
    <m/>
    <m/>
    <m/>
    <m/>
    <m/>
    <m/>
    <m/>
    <m/>
    <n v="0"/>
    <m/>
    <m/>
    <n v="0"/>
  </r>
  <r>
    <x v="55"/>
    <x v="55"/>
    <x v="11"/>
    <x v="7"/>
    <x v="49"/>
    <x v="9373"/>
    <n v="87929"/>
    <n v="96.41"/>
    <n v="8546.36"/>
    <n v="604056.39"/>
    <n v="0"/>
    <m/>
    <m/>
    <m/>
    <m/>
    <m/>
    <m/>
    <m/>
    <m/>
    <m/>
    <m/>
    <m/>
    <m/>
    <m/>
    <m/>
    <n v="13268"/>
    <n v="384643"/>
    <n v="421.76"/>
    <n v="174.58"/>
  </r>
  <r>
    <x v="202"/>
    <x v="202"/>
    <x v="10"/>
    <x v="4"/>
    <x v="20"/>
    <x v="9374"/>
    <n v="866"/>
    <n v="1.2"/>
    <n v="67.319999999999993"/>
    <n v="3756.27"/>
    <n v="3531.52"/>
    <n v="5415"/>
    <n v="7.52"/>
    <n v="58.86"/>
    <n v="42587.69"/>
    <m/>
    <m/>
    <m/>
    <m/>
    <m/>
    <m/>
    <m/>
    <m/>
    <m/>
    <m/>
    <n v="6910"/>
    <n v="60747"/>
    <n v="84.37"/>
    <n v="115.17"/>
  </r>
  <r>
    <x v="66"/>
    <x v="66"/>
    <x v="13"/>
    <x v="4"/>
    <x v="133"/>
    <x v="9375"/>
    <n v="219979"/>
    <n v="103.57"/>
    <n v="6712.49"/>
    <n v="1104942.3"/>
    <n v="126696.41"/>
    <n v="142265"/>
    <n v="66.98"/>
    <n v="715.8"/>
    <n v="1527870.03"/>
    <m/>
    <m/>
    <m/>
    <m/>
    <m/>
    <m/>
    <m/>
    <m/>
    <m/>
    <m/>
    <n v="15320"/>
    <n v="217967"/>
    <n v="102.62"/>
    <n v="86.55"/>
  </r>
  <r>
    <x v="120"/>
    <x v="120"/>
    <x v="0"/>
    <x v="2"/>
    <x v="37"/>
    <x v="9376"/>
    <n v="44629"/>
    <n v="116.22"/>
    <n v="8146.5"/>
    <n v="242439.84"/>
    <n v="0"/>
    <m/>
    <m/>
    <m/>
    <m/>
    <m/>
    <m/>
    <m/>
    <m/>
    <m/>
    <m/>
    <m/>
    <m/>
    <m/>
    <m/>
    <n v="143.47999999999999"/>
    <n v="1824"/>
    <n v="4.75"/>
    <n v="4.4800000000000004"/>
  </r>
  <r>
    <x v="103"/>
    <x v="103"/>
    <x v="0"/>
    <x v="1"/>
    <x v="53"/>
    <x v="9377"/>
    <n v="960"/>
    <n v="6.15"/>
    <n v="382.77"/>
    <n v="4627.68"/>
    <n v="0"/>
    <m/>
    <m/>
    <m/>
    <m/>
    <m/>
    <m/>
    <m/>
    <m/>
    <m/>
    <m/>
    <m/>
    <m/>
    <m/>
    <m/>
    <n v="1.03"/>
    <n v="1251"/>
    <n v="8.02"/>
    <n v="0.08"/>
  </r>
  <r>
    <x v="66"/>
    <x v="66"/>
    <x v="12"/>
    <x v="28"/>
    <x v="6"/>
    <x v="0"/>
    <n v="0"/>
    <n v="0"/>
    <n v="0"/>
    <n v="0"/>
    <n v="0"/>
    <n v="0"/>
    <n v="0"/>
    <m/>
    <m/>
    <m/>
    <m/>
    <m/>
    <m/>
    <m/>
    <m/>
    <m/>
    <m/>
    <m/>
    <m/>
    <n v="0"/>
    <n v="0"/>
    <n v="0"/>
    <n v="0"/>
  </r>
  <r>
    <x v="4"/>
    <x v="4"/>
    <x v="13"/>
    <x v="2"/>
    <x v="37"/>
    <x v="9378"/>
    <n v="38528"/>
    <n v="100.33"/>
    <n v="7810.03"/>
    <n v="232426.53"/>
    <n v="0"/>
    <m/>
    <m/>
    <m/>
    <m/>
    <m/>
    <m/>
    <m/>
    <m/>
    <m/>
    <m/>
    <m/>
    <m/>
    <m/>
    <m/>
    <n v="61860"/>
    <n v="7360"/>
    <n v="19.170000000000002"/>
    <n v="1933.13"/>
  </r>
  <r>
    <x v="122"/>
    <x v="122"/>
    <x v="11"/>
    <x v="4"/>
    <x v="121"/>
    <x v="9379"/>
    <n v="340655"/>
    <n v="99.26"/>
    <n v="10344.290000000001"/>
    <n v="2751375.24"/>
    <n v="15855.48"/>
    <n v="24694"/>
    <n v="7.2"/>
    <n v="55.44"/>
    <n v="191205.99"/>
    <m/>
    <n v="1910"/>
    <n v="0.56000000000000005"/>
    <m/>
    <m/>
    <n v="819"/>
    <n v="6191"/>
    <n v="1.8"/>
    <n v="2"/>
    <n v="18332.5"/>
    <n v="24014.22"/>
    <n v="344040"/>
    <n v="100.24"/>
    <n v="83.97"/>
  </r>
  <r>
    <x v="60"/>
    <x v="60"/>
    <x v="12"/>
    <x v="5"/>
    <x v="33"/>
    <x v="9380"/>
    <n v="111827"/>
    <n v="93.19"/>
    <n v="11492"/>
    <n v="1068756"/>
    <n v="0"/>
    <m/>
    <m/>
    <m/>
    <m/>
    <m/>
    <m/>
    <m/>
    <m/>
    <m/>
    <m/>
    <m/>
    <m/>
    <m/>
    <m/>
    <n v="326834"/>
    <n v="44146"/>
    <n v="36.79"/>
    <n v="3268.34"/>
  </r>
  <r>
    <x v="37"/>
    <x v="37"/>
    <x v="3"/>
    <x v="6"/>
    <x v="32"/>
    <x v="4"/>
    <m/>
    <m/>
    <m/>
    <m/>
    <n v="97.96"/>
    <n v="181"/>
    <n v="1.68"/>
    <m/>
    <m/>
    <m/>
    <m/>
    <m/>
    <m/>
    <m/>
    <m/>
    <m/>
    <m/>
    <m/>
    <m/>
    <n v="0"/>
    <m/>
    <m/>
    <n v="0"/>
  </r>
  <r>
    <x v="87"/>
    <x v="87"/>
    <x v="0"/>
    <x v="19"/>
    <x v="124"/>
    <x v="9381"/>
    <n v="61785"/>
    <n v="109.55"/>
    <n v="9465.9599999999991"/>
    <n v="413757"/>
    <n v="0"/>
    <m/>
    <m/>
    <m/>
    <m/>
    <m/>
    <m/>
    <m/>
    <m/>
    <m/>
    <m/>
    <m/>
    <m/>
    <m/>
    <m/>
    <n v="1468"/>
    <n v="11610"/>
    <n v="20.59"/>
    <n v="31.23"/>
  </r>
  <r>
    <x v="52"/>
    <x v="52"/>
    <x v="13"/>
    <x v="5"/>
    <x v="77"/>
    <x v="9382"/>
    <n v="41054"/>
    <n v="30.55"/>
    <n v="2101.59"/>
    <n v="218901.54"/>
    <n v="59154.22"/>
    <n v="61234"/>
    <n v="45.56"/>
    <n v="528.16"/>
    <n v="713358.48"/>
    <m/>
    <m/>
    <m/>
    <m/>
    <m/>
    <m/>
    <m/>
    <m/>
    <m/>
    <m/>
    <n v="4205"/>
    <n v="35140"/>
    <n v="26.15"/>
    <n v="37.54"/>
  </r>
  <r>
    <x v="139"/>
    <x v="139"/>
    <x v="15"/>
    <x v="28"/>
    <x v="6"/>
    <x v="4"/>
    <m/>
    <m/>
    <m/>
    <m/>
    <n v="0"/>
    <m/>
    <m/>
    <m/>
    <m/>
    <m/>
    <m/>
    <m/>
    <m/>
    <m/>
    <m/>
    <m/>
    <m/>
    <m/>
    <m/>
    <n v="0"/>
    <m/>
    <m/>
    <n v="0"/>
  </r>
  <r>
    <x v="172"/>
    <x v="172"/>
    <x v="3"/>
    <x v="2"/>
    <x v="9"/>
    <x v="4"/>
    <n v="74563"/>
    <n v="155.34"/>
    <m/>
    <m/>
    <n v="0"/>
    <m/>
    <m/>
    <m/>
    <m/>
    <m/>
    <m/>
    <m/>
    <m/>
    <m/>
    <m/>
    <m/>
    <m/>
    <m/>
    <m/>
    <n v="0"/>
    <n v="11954"/>
    <n v="24.9"/>
    <n v="0"/>
  </r>
  <r>
    <x v="120"/>
    <x v="120"/>
    <x v="4"/>
    <x v="2"/>
    <x v="37"/>
    <x v="9383"/>
    <n v="13259"/>
    <n v="34.53"/>
    <n v="2820.94"/>
    <n v="83951.1"/>
    <n v="0"/>
    <m/>
    <m/>
    <m/>
    <m/>
    <m/>
    <m/>
    <m/>
    <m/>
    <m/>
    <m/>
    <m/>
    <m/>
    <m/>
    <m/>
    <n v="0"/>
    <m/>
    <m/>
    <n v="0"/>
  </r>
  <r>
    <x v="1"/>
    <x v="1"/>
    <x v="2"/>
    <x v="1"/>
    <x v="1"/>
    <x v="0"/>
    <n v="0"/>
    <n v="0"/>
    <n v="0"/>
    <n v="0"/>
    <n v="0"/>
    <m/>
    <m/>
    <m/>
    <m/>
    <m/>
    <m/>
    <m/>
    <m/>
    <m/>
    <m/>
    <m/>
    <m/>
    <m/>
    <m/>
    <n v="12.59"/>
    <n v="1124"/>
    <n v="15.61"/>
    <n v="2.1"/>
  </r>
  <r>
    <x v="123"/>
    <x v="123"/>
    <x v="3"/>
    <x v="1"/>
    <x v="6"/>
    <x v="1642"/>
    <n v="145"/>
    <n v="1.51"/>
    <n v="74.63"/>
    <n v="555.21"/>
    <n v="76"/>
    <n v="307"/>
    <n v="3.2"/>
    <m/>
    <m/>
    <m/>
    <m/>
    <m/>
    <m/>
    <m/>
    <m/>
    <m/>
    <m/>
    <m/>
    <m/>
    <n v="81400"/>
    <n v="2628"/>
    <n v="27.38"/>
    <n v="10175"/>
  </r>
  <r>
    <x v="217"/>
    <x v="217"/>
    <x v="6"/>
    <x v="2"/>
    <x v="14"/>
    <x v="9384"/>
    <n v="43064"/>
    <n v="81.56"/>
    <n v="7842.27"/>
    <n v="320905.8"/>
    <n v="0"/>
    <m/>
    <m/>
    <m/>
    <m/>
    <m/>
    <m/>
    <m/>
    <m/>
    <m/>
    <m/>
    <m/>
    <m/>
    <m/>
    <m/>
    <n v="76600"/>
    <n v="5360"/>
    <n v="10.15"/>
    <n v="1740.91"/>
  </r>
  <r>
    <x v="218"/>
    <x v="218"/>
    <x v="5"/>
    <x v="2"/>
    <x v="110"/>
    <x v="9385"/>
    <n v="56620"/>
    <n v="102.57"/>
    <n v="7768.7"/>
    <n v="332344.8"/>
    <n v="0"/>
    <m/>
    <m/>
    <m/>
    <m/>
    <m/>
    <m/>
    <m/>
    <m/>
    <m/>
    <m/>
    <m/>
    <m/>
    <m/>
    <m/>
    <n v="44040"/>
    <n v="3381"/>
    <n v="6.13"/>
    <n v="957.39"/>
  </r>
  <r>
    <x v="67"/>
    <x v="67"/>
    <x v="0"/>
    <x v="2"/>
    <x v="42"/>
    <x v="9386"/>
    <n v="14185"/>
    <n v="39.4"/>
    <n v="3093.33"/>
    <n v="86304"/>
    <n v="15254.12"/>
    <n v="19047"/>
    <n v="52.91"/>
    <n v="508.47"/>
    <n v="183954.04"/>
    <m/>
    <m/>
    <m/>
    <m/>
    <m/>
    <m/>
    <m/>
    <m/>
    <m/>
    <m/>
    <n v="67000"/>
    <n v="9050"/>
    <n v="25.14"/>
    <n v="2233.33"/>
  </r>
  <r>
    <x v="235"/>
    <x v="235"/>
    <x v="5"/>
    <x v="2"/>
    <x v="5"/>
    <x v="9387"/>
    <n v="117279"/>
    <n v="122.17"/>
    <n v="10783.5"/>
    <n v="802292.4"/>
    <n v="0"/>
    <m/>
    <m/>
    <m/>
    <m/>
    <m/>
    <m/>
    <m/>
    <m/>
    <m/>
    <m/>
    <m/>
    <m/>
    <m/>
    <m/>
    <n v="1743.2"/>
    <n v="20023"/>
    <n v="20.86"/>
    <n v="21.79"/>
  </r>
  <r>
    <x v="201"/>
    <x v="201"/>
    <x v="7"/>
    <x v="11"/>
    <x v="112"/>
    <x v="9388"/>
    <n v="166351"/>
    <n v="71.09"/>
    <n v="3834.87"/>
    <n v="695454"/>
    <n v="75529.58"/>
    <n v="65999"/>
    <n v="28.2"/>
    <m/>
    <m/>
    <m/>
    <m/>
    <m/>
    <m/>
    <m/>
    <m/>
    <m/>
    <m/>
    <m/>
    <m/>
    <n v="18.27"/>
    <n v="40067"/>
    <n v="17.12"/>
    <n v="0.09"/>
  </r>
  <r>
    <x v="180"/>
    <x v="180"/>
    <x v="2"/>
    <x v="2"/>
    <x v="30"/>
    <x v="9389"/>
    <n v="35071"/>
    <n v="60.89"/>
    <n v="6653.67"/>
    <n v="297019.68"/>
    <n v="0"/>
    <m/>
    <m/>
    <m/>
    <m/>
    <m/>
    <m/>
    <m/>
    <m/>
    <m/>
    <m/>
    <m/>
    <m/>
    <m/>
    <m/>
    <n v="0"/>
    <m/>
    <m/>
    <n v="0"/>
  </r>
  <r>
    <x v="3"/>
    <x v="3"/>
    <x v="9"/>
    <x v="6"/>
    <x v="1"/>
    <x v="9390"/>
    <n v="151"/>
    <n v="2.1"/>
    <n v="44.5"/>
    <n v="248.31"/>
    <n v="225.02"/>
    <n v="394"/>
    <n v="5.47"/>
    <m/>
    <m/>
    <m/>
    <m/>
    <m/>
    <m/>
    <m/>
    <m/>
    <m/>
    <m/>
    <m/>
    <m/>
    <n v="35304"/>
    <n v="2472"/>
    <n v="34.33"/>
    <n v="5884"/>
  </r>
  <r>
    <x v="66"/>
    <x v="66"/>
    <x v="6"/>
    <x v="4"/>
    <x v="133"/>
    <x v="9391"/>
    <n v="196286"/>
    <n v="92.41"/>
    <n v="6709.02"/>
    <n v="1104371.28"/>
    <n v="159615.91"/>
    <n v="282750"/>
    <n v="133.12"/>
    <n v="901.78"/>
    <n v="1924856.11"/>
    <m/>
    <m/>
    <m/>
    <m/>
    <m/>
    <m/>
    <m/>
    <m/>
    <m/>
    <m/>
    <n v="12610"/>
    <n v="143622"/>
    <n v="67.62"/>
    <n v="71.239999999999995"/>
  </r>
  <r>
    <x v="17"/>
    <x v="17"/>
    <x v="7"/>
    <x v="6"/>
    <x v="15"/>
    <x v="4"/>
    <m/>
    <m/>
    <m/>
    <m/>
    <n v="0"/>
    <m/>
    <m/>
    <m/>
    <m/>
    <m/>
    <m/>
    <m/>
    <m/>
    <m/>
    <m/>
    <m/>
    <m/>
    <m/>
    <m/>
    <n v="3245"/>
    <n v="22132"/>
    <n v="51.23"/>
    <n v="90.14"/>
  </r>
  <r>
    <x v="147"/>
    <x v="147"/>
    <x v="10"/>
    <x v="1"/>
    <x v="19"/>
    <x v="9392"/>
    <n v="240"/>
    <n v="1.33"/>
    <n v="86.6"/>
    <n v="1208.07"/>
    <n v="1036"/>
    <n v="1767"/>
    <n v="9.82"/>
    <n v="69.069999999999993"/>
    <n v="12493.43"/>
    <m/>
    <m/>
    <m/>
    <m/>
    <m/>
    <n v="500"/>
    <n v="953"/>
    <n v="5.29"/>
    <n v="33"/>
    <n v="11192"/>
    <n v="1738"/>
    <n v="6532"/>
    <n v="36.29"/>
    <n v="115.87"/>
  </r>
  <r>
    <x v="95"/>
    <x v="95"/>
    <x v="1"/>
    <x v="7"/>
    <x v="30"/>
    <x v="3268"/>
    <n v="40844"/>
    <n v="70.91"/>
    <n v="7823.75"/>
    <n v="349252.2"/>
    <n v="0"/>
    <m/>
    <m/>
    <m/>
    <m/>
    <m/>
    <m/>
    <m/>
    <m/>
    <m/>
    <m/>
    <m/>
    <m/>
    <m/>
    <m/>
    <n v="71185"/>
    <n v="4776"/>
    <n v="8.2899999999999991"/>
    <n v="1483.02"/>
  </r>
  <r>
    <x v="151"/>
    <x v="151"/>
    <x v="4"/>
    <x v="7"/>
    <x v="93"/>
    <x v="9393"/>
    <n v="13177"/>
    <n v="33.28"/>
    <n v="1387.27"/>
    <n v="42575.4"/>
    <n v="5621"/>
    <n v="8814"/>
    <n v="22.26"/>
    <n v="170.33"/>
    <n v="67785.33"/>
    <m/>
    <m/>
    <m/>
    <m/>
    <m/>
    <m/>
    <m/>
    <m/>
    <m/>
    <m/>
    <n v="0"/>
    <n v="34563"/>
    <n v="87.28"/>
    <n v="0"/>
  </r>
  <r>
    <x v="63"/>
    <x v="63"/>
    <x v="12"/>
    <x v="2"/>
    <x v="38"/>
    <x v="9394"/>
    <n v="25516"/>
    <n v="37.97"/>
    <n v="930"/>
    <n v="48434.400000000001"/>
    <n v="56476.24"/>
    <n v="34764"/>
    <n v="51.73"/>
    <m/>
    <m/>
    <m/>
    <m/>
    <m/>
    <m/>
    <m/>
    <m/>
    <m/>
    <m/>
    <m/>
    <m/>
    <n v="536293"/>
    <n v="70629"/>
    <n v="105.1"/>
    <n v="9576.66"/>
  </r>
  <r>
    <x v="10"/>
    <x v="10"/>
    <x v="10"/>
    <x v="7"/>
    <x v="9"/>
    <x v="9395"/>
    <n v="14665"/>
    <n v="30.55"/>
    <n v="3027.5"/>
    <n v="112623"/>
    <n v="25747.82"/>
    <n v="36402"/>
    <n v="75.84"/>
    <n v="643.70000000000005"/>
    <n v="310500.65999999997"/>
    <m/>
    <m/>
    <m/>
    <m/>
    <m/>
    <m/>
    <m/>
    <m/>
    <m/>
    <m/>
    <n v="150263"/>
    <n v="13261"/>
    <n v="27.63"/>
    <n v="3756.58"/>
  </r>
  <r>
    <x v="11"/>
    <x v="11"/>
    <x v="4"/>
    <x v="7"/>
    <x v="10"/>
    <x v="9396"/>
    <n v="108336"/>
    <n v="122"/>
    <n v="8693"/>
    <n v="598252.26"/>
    <n v="0"/>
    <m/>
    <m/>
    <m/>
    <m/>
    <n v="717"/>
    <n v="1437"/>
    <n v="1.62"/>
    <n v="9"/>
    <n v="9083.67"/>
    <m/>
    <m/>
    <m/>
    <m/>
    <m/>
    <n v="121300"/>
    <n v="7217"/>
    <n v="8.1300000000000008"/>
    <n v="1639.19"/>
  </r>
  <r>
    <x v="59"/>
    <x v="59"/>
    <x v="7"/>
    <x v="2"/>
    <x v="30"/>
    <x v="9397"/>
    <n v="22965"/>
    <n v="39.869999999999997"/>
    <n v="4292.6499999999996"/>
    <n v="191623.71"/>
    <n v="0"/>
    <n v="0"/>
    <n v="0"/>
    <n v="0"/>
    <n v="0"/>
    <n v="0"/>
    <n v="0"/>
    <n v="0"/>
    <n v="0"/>
    <n v="0"/>
    <n v="0"/>
    <n v="0"/>
    <n v="0"/>
    <n v="0"/>
    <n v="0"/>
    <n v="0"/>
    <m/>
    <m/>
    <n v="0"/>
  </r>
  <r>
    <x v="201"/>
    <x v="201"/>
    <x v="0"/>
    <x v="4"/>
    <x v="135"/>
    <x v="9398"/>
    <n v="276612"/>
    <n v="90.04"/>
    <n v="7866.32"/>
    <n v="1872814.47"/>
    <n v="207653.73"/>
    <n v="236100"/>
    <n v="76.86"/>
    <n v="811.15"/>
    <n v="2504158.6800000002"/>
    <m/>
    <m/>
    <m/>
    <m/>
    <m/>
    <m/>
    <m/>
    <m/>
    <m/>
    <m/>
    <n v="35.07"/>
    <n v="169265"/>
    <n v="55.1"/>
    <n v="0.14000000000000001"/>
  </r>
  <r>
    <x v="143"/>
    <x v="143"/>
    <x v="11"/>
    <x v="1"/>
    <x v="31"/>
    <x v="6933"/>
    <n v="225"/>
    <n v="0.94"/>
    <n v="24.8"/>
    <n v="461.28"/>
    <n v="14"/>
    <n v="69"/>
    <n v="0.28999999999999998"/>
    <m/>
    <m/>
    <m/>
    <m/>
    <m/>
    <m/>
    <m/>
    <m/>
    <m/>
    <m/>
    <m/>
    <m/>
    <n v="0.97"/>
    <n v="1578"/>
    <n v="6.58"/>
    <n v="0.05"/>
  </r>
  <r>
    <x v="229"/>
    <x v="229"/>
    <x v="4"/>
    <x v="1"/>
    <x v="16"/>
    <x v="4"/>
    <m/>
    <m/>
    <m/>
    <m/>
    <n v="0"/>
    <m/>
    <m/>
    <m/>
    <m/>
    <m/>
    <m/>
    <m/>
    <m/>
    <m/>
    <m/>
    <m/>
    <m/>
    <m/>
    <m/>
    <n v="0"/>
    <m/>
    <m/>
    <n v="0"/>
  </r>
  <r>
    <x v="8"/>
    <x v="8"/>
    <x v="10"/>
    <x v="6"/>
    <x v="7"/>
    <x v="4"/>
    <m/>
    <m/>
    <m/>
    <m/>
    <n v="0"/>
    <m/>
    <m/>
    <m/>
    <m/>
    <m/>
    <m/>
    <m/>
    <m/>
    <m/>
    <m/>
    <m/>
    <m/>
    <m/>
    <m/>
    <n v="0"/>
    <m/>
    <m/>
    <n v="0"/>
  </r>
  <r>
    <x v="145"/>
    <x v="145"/>
    <x v="12"/>
    <x v="2"/>
    <x v="30"/>
    <x v="9399"/>
    <n v="74763"/>
    <n v="129.80000000000001"/>
    <n v="8496.67"/>
    <n v="379291.2"/>
    <n v="0"/>
    <m/>
    <m/>
    <m/>
    <m/>
    <m/>
    <m/>
    <m/>
    <m/>
    <m/>
    <m/>
    <m/>
    <m/>
    <m/>
    <m/>
    <n v="160.15"/>
    <n v="7107"/>
    <n v="12.34"/>
    <n v="3.34"/>
  </r>
  <r>
    <x v="12"/>
    <x v="12"/>
    <x v="13"/>
    <x v="10"/>
    <x v="68"/>
    <x v="9400"/>
    <n v="441"/>
    <n v="2.2999999999999998"/>
    <n v="66.69"/>
    <n v="992.31"/>
    <n v="1108.6300000000001"/>
    <n v="1746"/>
    <n v="9.09"/>
    <n v="69.290000000000006"/>
    <n v="13369.33"/>
    <m/>
    <m/>
    <m/>
    <m/>
    <m/>
    <m/>
    <m/>
    <m/>
    <m/>
    <m/>
    <n v="258"/>
    <n v="4606"/>
    <n v="23.99"/>
    <n v="16.13"/>
  </r>
  <r>
    <x v="31"/>
    <x v="31"/>
    <x v="15"/>
    <x v="4"/>
    <x v="46"/>
    <x v="0"/>
    <n v="0"/>
    <n v="0"/>
    <n v="0"/>
    <n v="0"/>
    <n v="0"/>
    <n v="0"/>
    <n v="0"/>
    <m/>
    <m/>
    <m/>
    <m/>
    <m/>
    <m/>
    <m/>
    <m/>
    <m/>
    <m/>
    <m/>
    <m/>
    <n v="1311"/>
    <n v="15995"/>
    <n v="51.27"/>
    <n v="50.42"/>
  </r>
  <r>
    <x v="4"/>
    <x v="4"/>
    <x v="5"/>
    <x v="3"/>
    <x v="4"/>
    <x v="9401"/>
    <n v="1512"/>
    <n v="18"/>
    <n v="1064.43"/>
    <n v="6929.43"/>
    <n v="0"/>
    <m/>
    <m/>
    <m/>
    <m/>
    <m/>
    <m/>
    <m/>
    <m/>
    <m/>
    <m/>
    <m/>
    <m/>
    <m/>
    <m/>
    <n v="931"/>
    <n v="5862"/>
    <n v="69.790000000000006"/>
    <n v="133"/>
  </r>
  <r>
    <x v="4"/>
    <x v="4"/>
    <x v="14"/>
    <x v="12"/>
    <x v="6"/>
    <x v="4"/>
    <m/>
    <m/>
    <m/>
    <m/>
    <n v="0"/>
    <m/>
    <m/>
    <m/>
    <m/>
    <m/>
    <m/>
    <m/>
    <m/>
    <m/>
    <m/>
    <m/>
    <m/>
    <m/>
    <m/>
    <n v="0"/>
    <m/>
    <m/>
    <n v="0"/>
  </r>
  <r>
    <x v="3"/>
    <x v="3"/>
    <x v="8"/>
    <x v="5"/>
    <x v="3"/>
    <x v="9402"/>
    <n v="130704"/>
    <n v="151.28"/>
    <n v="10505.26"/>
    <n v="703432.47"/>
    <n v="2035.89"/>
    <n v="2894"/>
    <n v="3.35"/>
    <n v="28.28"/>
    <n v="24551.38"/>
    <m/>
    <m/>
    <m/>
    <m/>
    <m/>
    <m/>
    <m/>
    <m/>
    <m/>
    <m/>
    <n v="231475"/>
    <n v="11714"/>
    <n v="13.56"/>
    <n v="3214.93"/>
  </r>
  <r>
    <x v="79"/>
    <x v="79"/>
    <x v="3"/>
    <x v="1"/>
    <x v="6"/>
    <x v="4"/>
    <m/>
    <m/>
    <m/>
    <m/>
    <n v="0"/>
    <m/>
    <m/>
    <m/>
    <m/>
    <m/>
    <m/>
    <m/>
    <m/>
    <m/>
    <m/>
    <m/>
    <m/>
    <m/>
    <m/>
    <n v="0"/>
    <m/>
    <m/>
    <n v="0"/>
  </r>
  <r>
    <x v="70"/>
    <x v="70"/>
    <x v="13"/>
    <x v="5"/>
    <x v="17"/>
    <x v="9403"/>
    <n v="14729"/>
    <n v="24.55"/>
    <n v="2924.82"/>
    <n v="136004.13"/>
    <n v="13082.44"/>
    <n v="16032"/>
    <n v="26.72"/>
    <m/>
    <m/>
    <m/>
    <m/>
    <m/>
    <m/>
    <m/>
    <m/>
    <m/>
    <m/>
    <m/>
    <m/>
    <n v="584.19000000000005"/>
    <n v="20787"/>
    <n v="34.65"/>
    <n v="11.68"/>
  </r>
  <r>
    <x v="22"/>
    <x v="22"/>
    <x v="3"/>
    <x v="0"/>
    <x v="30"/>
    <x v="9404"/>
    <n v="18543"/>
    <n v="32.19"/>
    <n v="3589.25"/>
    <n v="160224.12"/>
    <n v="28869.06"/>
    <n v="43273"/>
    <n v="75.13"/>
    <n v="601.44000000000005"/>
    <n v="348140.65"/>
    <m/>
    <m/>
    <m/>
    <m/>
    <m/>
    <m/>
    <m/>
    <m/>
    <m/>
    <m/>
    <n v="145.4"/>
    <n v="10117"/>
    <n v="17.559999999999999"/>
    <n v="3.03"/>
  </r>
  <r>
    <x v="76"/>
    <x v="76"/>
    <x v="8"/>
    <x v="3"/>
    <x v="6"/>
    <x v="9405"/>
    <n v="1935"/>
    <n v="20.16"/>
    <n v="1000.13"/>
    <n v="7440.93"/>
    <n v="8168.77"/>
    <n v="9898"/>
    <n v="103.1"/>
    <n v="1021.1"/>
    <n v="98509.63"/>
    <m/>
    <m/>
    <m/>
    <m/>
    <m/>
    <m/>
    <m/>
    <m/>
    <m/>
    <m/>
    <n v="70441"/>
    <n v="5603"/>
    <n v="58.36"/>
    <n v="8805.1299999999992"/>
  </r>
  <r>
    <x v="98"/>
    <x v="98"/>
    <x v="5"/>
    <x v="4"/>
    <x v="131"/>
    <x v="9406"/>
    <n v="247590"/>
    <n v="95.52"/>
    <n v="5882.04"/>
    <n v="1181583.6000000001"/>
    <n v="174361.78"/>
    <n v="174680"/>
    <n v="67.39"/>
    <m/>
    <m/>
    <m/>
    <m/>
    <m/>
    <m/>
    <m/>
    <m/>
    <m/>
    <m/>
    <m/>
    <m/>
    <n v="0"/>
    <m/>
    <m/>
    <n v="0"/>
  </r>
  <r>
    <x v="69"/>
    <x v="69"/>
    <x v="7"/>
    <x v="7"/>
    <x v="9"/>
    <x v="9407"/>
    <n v="15749"/>
    <n v="32.81"/>
    <n v="4038.5"/>
    <n v="150232.20000000001"/>
    <n v="0"/>
    <m/>
    <m/>
    <m/>
    <m/>
    <m/>
    <m/>
    <m/>
    <m/>
    <m/>
    <m/>
    <m/>
    <m/>
    <m/>
    <m/>
    <n v="68010"/>
    <n v="6055"/>
    <n v="12.61"/>
    <n v="1700.25"/>
  </r>
  <r>
    <x v="52"/>
    <x v="52"/>
    <x v="6"/>
    <x v="18"/>
    <x v="32"/>
    <x v="9408"/>
    <n v="7624"/>
    <n v="70.59"/>
    <n v="3822.44"/>
    <n v="31993.86"/>
    <n v="5076.62"/>
    <n v="9658"/>
    <n v="89.43"/>
    <n v="564.07000000000005"/>
    <n v="61220.54"/>
    <m/>
    <m/>
    <m/>
    <m/>
    <m/>
    <m/>
    <m/>
    <m/>
    <m/>
    <m/>
    <n v="1095"/>
    <n v="6745"/>
    <n v="62.45"/>
    <n v="121.67"/>
  </r>
  <r>
    <x v="56"/>
    <x v="56"/>
    <x v="0"/>
    <x v="7"/>
    <x v="20"/>
    <x v="9409"/>
    <n v="12319"/>
    <n v="17.11"/>
    <n v="1147.82"/>
    <n v="64048.17"/>
    <n v="27002.91"/>
    <n v="36056"/>
    <n v="50.08"/>
    <n v="450.05"/>
    <n v="325636.19"/>
    <m/>
    <m/>
    <m/>
    <m/>
    <m/>
    <m/>
    <m/>
    <m/>
    <m/>
    <m/>
    <n v="154300"/>
    <n v="31061"/>
    <n v="43.14"/>
    <n v="2571.67"/>
  </r>
  <r>
    <x v="176"/>
    <x v="176"/>
    <x v="9"/>
    <x v="5"/>
    <x v="1"/>
    <x v="4"/>
    <m/>
    <m/>
    <m/>
    <m/>
    <n v="0"/>
    <m/>
    <m/>
    <m/>
    <m/>
    <m/>
    <m/>
    <m/>
    <m/>
    <m/>
    <m/>
    <m/>
    <m/>
    <m/>
    <m/>
    <n v="0"/>
    <m/>
    <m/>
    <n v="0"/>
  </r>
  <r>
    <x v="46"/>
    <x v="46"/>
    <x v="6"/>
    <x v="14"/>
    <x v="9"/>
    <x v="9410"/>
    <n v="33163"/>
    <n v="69.09"/>
    <n v="5069.5"/>
    <n v="188585.4"/>
    <n v="0"/>
    <m/>
    <m/>
    <m/>
    <m/>
    <m/>
    <m/>
    <m/>
    <m/>
    <m/>
    <m/>
    <m/>
    <m/>
    <m/>
    <m/>
    <n v="0"/>
    <n v="4473"/>
    <n v="9.32"/>
    <n v="0"/>
  </r>
  <r>
    <x v="193"/>
    <x v="193"/>
    <x v="11"/>
    <x v="6"/>
    <x v="66"/>
    <x v="9411"/>
    <n v="1289"/>
    <n v="4.88"/>
    <n v="421.27"/>
    <n v="8619.24"/>
    <n v="0"/>
    <m/>
    <m/>
    <m/>
    <m/>
    <m/>
    <m/>
    <m/>
    <m/>
    <m/>
    <m/>
    <m/>
    <m/>
    <m/>
    <m/>
    <n v="51.87"/>
    <n v="5602"/>
    <n v="21.22"/>
    <n v="2.36"/>
  </r>
  <r>
    <x v="30"/>
    <x v="30"/>
    <x v="3"/>
    <x v="4"/>
    <x v="134"/>
    <x v="9412"/>
    <n v="19368"/>
    <n v="12.81"/>
    <n v="706.28"/>
    <n v="82761.63"/>
    <n v="11209.51"/>
    <n v="21419"/>
    <n v="14.17"/>
    <n v="88.96"/>
    <n v="135178.79"/>
    <m/>
    <m/>
    <m/>
    <m/>
    <m/>
    <m/>
    <m/>
    <m/>
    <m/>
    <m/>
    <n v="25268"/>
    <n v="158440"/>
    <n v="104.79"/>
    <n v="200.54"/>
  </r>
  <r>
    <x v="204"/>
    <x v="204"/>
    <x v="1"/>
    <x v="1"/>
    <x v="16"/>
    <x v="4"/>
    <m/>
    <m/>
    <m/>
    <m/>
    <n v="0"/>
    <m/>
    <m/>
    <m/>
    <m/>
    <m/>
    <m/>
    <m/>
    <m/>
    <m/>
    <m/>
    <m/>
    <m/>
    <m/>
    <m/>
    <n v="542663"/>
    <n v="56122"/>
    <n v="1169.21"/>
    <n v="135665.75"/>
  </r>
  <r>
    <x v="72"/>
    <x v="72"/>
    <x v="8"/>
    <x v="5"/>
    <x v="102"/>
    <x v="9413"/>
    <n v="77834"/>
    <n v="62.97"/>
    <n v="5834.34"/>
    <n v="558871.41"/>
    <n v="108543.16"/>
    <n v="44378"/>
    <n v="35.9"/>
    <n v="1053.82"/>
    <n v="1308954.55"/>
    <m/>
    <m/>
    <m/>
    <m/>
    <m/>
    <m/>
    <m/>
    <m/>
    <m/>
    <m/>
    <n v="462340"/>
    <n v="15120"/>
    <n v="12.23"/>
    <n v="4488.74"/>
  </r>
  <r>
    <x v="86"/>
    <x v="86"/>
    <x v="4"/>
    <x v="2"/>
    <x v="38"/>
    <x v="9414"/>
    <n v="38733"/>
    <n v="57.64"/>
    <n v="5854.23"/>
    <n v="304888.40999999997"/>
    <n v="0"/>
    <m/>
    <m/>
    <m/>
    <m/>
    <m/>
    <m/>
    <m/>
    <m/>
    <m/>
    <m/>
    <m/>
    <m/>
    <m/>
    <m/>
    <n v="86000"/>
    <n v="14621"/>
    <n v="21.76"/>
    <n v="1535.71"/>
  </r>
  <r>
    <x v="40"/>
    <x v="40"/>
    <x v="6"/>
    <x v="15"/>
    <x v="34"/>
    <x v="9415"/>
    <n v="23810"/>
    <n v="56.69"/>
    <n v="4476.97"/>
    <n v="145725.42000000001"/>
    <n v="20005.82"/>
    <n v="16779"/>
    <n v="39.950000000000003"/>
    <n v="571.59"/>
    <n v="241256.18"/>
    <m/>
    <m/>
    <m/>
    <m/>
    <m/>
    <m/>
    <m/>
    <m/>
    <m/>
    <m/>
    <n v="221300"/>
    <n v="15612"/>
    <n v="37.17"/>
    <n v="6322.86"/>
  </r>
  <r>
    <x v="93"/>
    <x v="93"/>
    <x v="4"/>
    <x v="7"/>
    <x v="20"/>
    <x v="9416"/>
    <n v="51813"/>
    <n v="71.959999999999994"/>
    <n v="5464.37"/>
    <n v="304911.65999999997"/>
    <n v="0"/>
    <m/>
    <m/>
    <m/>
    <m/>
    <m/>
    <m/>
    <m/>
    <m/>
    <m/>
    <m/>
    <m/>
    <m/>
    <m/>
    <m/>
    <n v="589.53"/>
    <n v="2542"/>
    <n v="3.53"/>
    <n v="9.83"/>
  </r>
  <r>
    <x v="215"/>
    <x v="215"/>
    <x v="2"/>
    <x v="2"/>
    <x v="12"/>
    <x v="9417"/>
    <n v="14445"/>
    <n v="85.98"/>
    <n v="6445.71"/>
    <n v="83923.199999999997"/>
    <n v="0"/>
    <m/>
    <m/>
    <m/>
    <m/>
    <m/>
    <m/>
    <m/>
    <m/>
    <m/>
    <n v="9227"/>
    <n v="20364"/>
    <n v="121.21"/>
    <n v="659"/>
    <n v="206537.17"/>
    <n v="387000"/>
    <n v="3701"/>
    <n v="22.03"/>
    <n v="27642.86"/>
  </r>
  <r>
    <x v="147"/>
    <x v="147"/>
    <x v="15"/>
    <x v="2"/>
    <x v="30"/>
    <x v="9418"/>
    <n v="25890"/>
    <n v="44.95"/>
    <n v="2418.1"/>
    <n v="107944.17"/>
    <n v="23089"/>
    <n v="57883"/>
    <n v="100.49"/>
    <n v="481.02"/>
    <n v="278437.18"/>
    <m/>
    <m/>
    <m/>
    <m/>
    <m/>
    <m/>
    <m/>
    <m/>
    <m/>
    <m/>
    <n v="1505"/>
    <n v="18004"/>
    <n v="31.26"/>
    <n v="31.35"/>
  </r>
  <r>
    <x v="17"/>
    <x v="17"/>
    <x v="8"/>
    <x v="0"/>
    <x v="125"/>
    <x v="9419"/>
    <n v="370391"/>
    <n v="154.33000000000001"/>
    <n v="10797.51"/>
    <n v="2008336.86"/>
    <n v="17635.080000000002"/>
    <n v="25515"/>
    <n v="10.63"/>
    <n v="88.18"/>
    <n v="212666.73"/>
    <m/>
    <m/>
    <m/>
    <m/>
    <m/>
    <m/>
    <m/>
    <m/>
    <m/>
    <m/>
    <n v="717700"/>
    <n v="113788"/>
    <n v="47.41"/>
    <n v="3588.5"/>
  </r>
  <r>
    <x v="71"/>
    <x v="71"/>
    <x v="13"/>
    <x v="7"/>
    <x v="38"/>
    <x v="9420"/>
    <n v="74035"/>
    <n v="110.17"/>
    <n v="8561"/>
    <n v="445856.88"/>
    <n v="0"/>
    <m/>
    <m/>
    <m/>
    <m/>
    <m/>
    <m/>
    <m/>
    <m/>
    <m/>
    <m/>
    <m/>
    <m/>
    <m/>
    <m/>
    <n v="2043"/>
    <n v="24716"/>
    <n v="36.78"/>
    <n v="36.479999999999997"/>
  </r>
  <r>
    <x v="185"/>
    <x v="185"/>
    <x v="3"/>
    <x v="2"/>
    <x v="9"/>
    <x v="9421"/>
    <n v="7818"/>
    <n v="16.29"/>
    <n v="1125.18"/>
    <n v="41856.51"/>
    <n v="19404.46"/>
    <n v="32570"/>
    <n v="67.849999999999994"/>
    <n v="485.11"/>
    <n v="234004.22"/>
    <m/>
    <m/>
    <m/>
    <m/>
    <m/>
    <m/>
    <m/>
    <m/>
    <m/>
    <m/>
    <n v="63800"/>
    <n v="2393"/>
    <n v="4.99"/>
    <n v="1595"/>
  </r>
  <r>
    <x v="230"/>
    <x v="230"/>
    <x v="10"/>
    <x v="2"/>
    <x v="2"/>
    <x v="9422"/>
    <n v="63194"/>
    <n v="82.28"/>
    <n v="8112.5"/>
    <n v="482856"/>
    <n v="0"/>
    <m/>
    <m/>
    <m/>
    <m/>
    <m/>
    <m/>
    <m/>
    <m/>
    <m/>
    <m/>
    <m/>
    <m/>
    <m/>
    <m/>
    <n v="1306.52"/>
    <n v="5315"/>
    <n v="6.92"/>
    <n v="20.41"/>
  </r>
  <r>
    <x v="194"/>
    <x v="194"/>
    <x v="15"/>
    <x v="7"/>
    <x v="40"/>
    <x v="9423"/>
    <n v="88819"/>
    <n v="105.74"/>
    <n v="20365.71"/>
    <n v="1325808"/>
    <n v="0"/>
    <m/>
    <m/>
    <m/>
    <m/>
    <m/>
    <m/>
    <m/>
    <m/>
    <m/>
    <m/>
    <m/>
    <m/>
    <m/>
    <m/>
    <n v="337820"/>
    <n v="12837"/>
    <n v="15.28"/>
    <n v="4826"/>
  </r>
  <r>
    <x v="66"/>
    <x v="66"/>
    <x v="5"/>
    <x v="1"/>
    <x v="60"/>
    <x v="9424"/>
    <n v="139721"/>
    <n v="135.38999999999999"/>
    <n v="8728.4500000000007"/>
    <n v="698101.71"/>
    <n v="54130.94"/>
    <n v="54436"/>
    <n v="52.75"/>
    <n v="629.42999999999995"/>
    <n v="652781.25"/>
    <m/>
    <m/>
    <m/>
    <m/>
    <m/>
    <m/>
    <m/>
    <m/>
    <m/>
    <m/>
    <n v="6747"/>
    <n v="134353"/>
    <n v="130.19"/>
    <n v="78.45"/>
  </r>
  <r>
    <x v="147"/>
    <x v="147"/>
    <x v="14"/>
    <x v="7"/>
    <x v="38"/>
    <x v="9425"/>
    <n v="48202"/>
    <n v="71.73"/>
    <n v="3637.3"/>
    <n v="189430.77"/>
    <n v="45872.94"/>
    <n v="75694"/>
    <n v="112.64"/>
    <n v="819.16"/>
    <n v="553195.53"/>
    <m/>
    <m/>
    <m/>
    <m/>
    <m/>
    <m/>
    <m/>
    <m/>
    <m/>
    <m/>
    <n v="1873"/>
    <n v="21953"/>
    <n v="32.67"/>
    <n v="33.450000000000003"/>
  </r>
  <r>
    <x v="73"/>
    <x v="73"/>
    <x v="1"/>
    <x v="0"/>
    <x v="61"/>
    <x v="9426"/>
    <n v="100767"/>
    <n v="91.27"/>
    <n v="8576.49"/>
    <n v="733804.41"/>
    <n v="0"/>
    <m/>
    <m/>
    <m/>
    <m/>
    <m/>
    <m/>
    <m/>
    <m/>
    <m/>
    <m/>
    <m/>
    <m/>
    <m/>
    <m/>
    <n v="440250.17"/>
    <n v="22966"/>
    <n v="20.8"/>
    <n v="4785.33"/>
  </r>
  <r>
    <x v="123"/>
    <x v="123"/>
    <x v="8"/>
    <x v="2"/>
    <x v="30"/>
    <x v="5909"/>
    <n v="51462"/>
    <n v="89.34"/>
    <n v="7061.67"/>
    <n v="315232.8"/>
    <n v="0"/>
    <m/>
    <m/>
    <m/>
    <m/>
    <m/>
    <m/>
    <m/>
    <m/>
    <m/>
    <m/>
    <m/>
    <m/>
    <m/>
    <m/>
    <n v="102600"/>
    <n v="11351"/>
    <n v="19.71"/>
    <n v="2137.5"/>
  </r>
  <r>
    <x v="7"/>
    <x v="7"/>
    <x v="9"/>
    <x v="7"/>
    <x v="46"/>
    <x v="4"/>
    <m/>
    <m/>
    <m/>
    <m/>
    <n v="0"/>
    <m/>
    <m/>
    <m/>
    <m/>
    <m/>
    <m/>
    <m/>
    <m/>
    <m/>
    <m/>
    <m/>
    <m/>
    <m/>
    <m/>
    <n v="0"/>
    <m/>
    <m/>
    <n v="0"/>
  </r>
  <r>
    <x v="47"/>
    <x v="47"/>
    <x v="15"/>
    <x v="2"/>
    <x v="30"/>
    <x v="9427"/>
    <n v="32147"/>
    <n v="55.81"/>
    <n v="4233.58"/>
    <n v="188987.16"/>
    <n v="38105.72"/>
    <n v="37836"/>
    <n v="65.69"/>
    <n v="793.87"/>
    <n v="459528.34"/>
    <m/>
    <m/>
    <m/>
    <m/>
    <m/>
    <m/>
    <m/>
    <m/>
    <m/>
    <m/>
    <n v="4.63"/>
    <n v="23973"/>
    <n v="41.62"/>
    <n v="0.1"/>
  </r>
  <r>
    <x v="25"/>
    <x v="25"/>
    <x v="1"/>
    <x v="11"/>
    <x v="21"/>
    <x v="734"/>
    <n v="212"/>
    <n v="0.74"/>
    <n v="71.959999999999994"/>
    <n v="1606.11"/>
    <n v="0"/>
    <m/>
    <m/>
    <m/>
    <m/>
    <m/>
    <m/>
    <m/>
    <m/>
    <m/>
    <n v="300"/>
    <n v="352"/>
    <n v="1.22"/>
    <n v="12"/>
    <n v="6715.2"/>
    <n v="2240"/>
    <n v="12047"/>
    <n v="41.83"/>
    <n v="93.33"/>
  </r>
  <r>
    <x v="81"/>
    <x v="81"/>
    <x v="15"/>
    <x v="4"/>
    <x v="81"/>
    <x v="4"/>
    <m/>
    <m/>
    <m/>
    <m/>
    <n v="0"/>
    <m/>
    <m/>
    <m/>
    <m/>
    <m/>
    <m/>
    <m/>
    <m/>
    <m/>
    <m/>
    <m/>
    <m/>
    <m/>
    <m/>
    <n v="122"/>
    <n v="8400"/>
    <n v="22.58"/>
    <n v="3.94"/>
  </r>
  <r>
    <x v="22"/>
    <x v="22"/>
    <x v="10"/>
    <x v="11"/>
    <x v="91"/>
    <x v="4"/>
    <m/>
    <m/>
    <m/>
    <m/>
    <n v="0"/>
    <m/>
    <m/>
    <m/>
    <m/>
    <m/>
    <m/>
    <m/>
    <m/>
    <m/>
    <m/>
    <m/>
    <m/>
    <m/>
    <m/>
    <n v="568.41"/>
    <n v="38189"/>
    <n v="58.93"/>
    <n v="10.53"/>
  </r>
  <r>
    <x v="24"/>
    <x v="24"/>
    <x v="8"/>
    <x v="5"/>
    <x v="61"/>
    <x v="9428"/>
    <n v="56068"/>
    <n v="50.79"/>
    <n v="3562.1"/>
    <n v="304773.09000000003"/>
    <n v="65148.4"/>
    <n v="36067"/>
    <n v="32.67"/>
    <n v="708.13"/>
    <n v="785644.1"/>
    <m/>
    <m/>
    <m/>
    <m/>
    <m/>
    <m/>
    <m/>
    <m/>
    <m/>
    <m/>
    <n v="5444"/>
    <n v="36384"/>
    <n v="32.96"/>
    <n v="59.17"/>
  </r>
  <r>
    <x v="18"/>
    <x v="18"/>
    <x v="1"/>
    <x v="0"/>
    <x v="33"/>
    <x v="9429"/>
    <n v="87767"/>
    <n v="73.14"/>
    <n v="8144.4"/>
    <n v="757429.2"/>
    <n v="0"/>
    <m/>
    <m/>
    <m/>
    <m/>
    <m/>
    <m/>
    <m/>
    <m/>
    <m/>
    <m/>
    <m/>
    <m/>
    <m/>
    <m/>
    <n v="236700"/>
    <n v="21450"/>
    <n v="17.88"/>
    <n v="2367"/>
  </r>
  <r>
    <x v="127"/>
    <x v="127"/>
    <x v="5"/>
    <x v="12"/>
    <x v="16"/>
    <x v="9430"/>
    <n v="902"/>
    <n v="18.79"/>
    <n v="876.5"/>
    <n v="3260.58"/>
    <n v="0"/>
    <m/>
    <m/>
    <m/>
    <m/>
    <m/>
    <m/>
    <m/>
    <m/>
    <m/>
    <n v="275"/>
    <n v="944"/>
    <n v="19.670000000000002"/>
    <n v="68"/>
    <n v="6155.6"/>
    <n v="2.59"/>
    <n v="139"/>
    <n v="2.9"/>
    <n v="0.65"/>
  </r>
  <r>
    <x v="114"/>
    <x v="114"/>
    <x v="10"/>
    <x v="23"/>
    <x v="36"/>
    <x v="9431"/>
    <n v="56209"/>
    <n v="75.55"/>
    <n v="6962.81"/>
    <n v="401475.42"/>
    <n v="0"/>
    <m/>
    <m/>
    <m/>
    <m/>
    <m/>
    <m/>
    <m/>
    <m/>
    <m/>
    <n v="30498"/>
    <n v="49713"/>
    <n v="66.819999999999993"/>
    <n v="491"/>
    <n v="682667.23"/>
    <n v="3306.33"/>
    <n v="2238"/>
    <n v="3.01"/>
    <n v="53.33"/>
  </r>
  <r>
    <x v="161"/>
    <x v="161"/>
    <x v="2"/>
    <x v="2"/>
    <x v="52"/>
    <x v="9432"/>
    <n v="16342"/>
    <n v="34.92"/>
    <n v="2602.9"/>
    <n v="94407.09"/>
    <n v="25440.35"/>
    <n v="36780"/>
    <n v="78.59"/>
    <n v="652.32000000000005"/>
    <n v="306792.8"/>
    <m/>
    <m/>
    <m/>
    <m/>
    <m/>
    <m/>
    <m/>
    <m/>
    <m/>
    <m/>
    <n v="1814"/>
    <n v="13743"/>
    <n v="29.37"/>
    <n v="46.51"/>
  </r>
  <r>
    <x v="78"/>
    <x v="78"/>
    <x v="15"/>
    <x v="11"/>
    <x v="123"/>
    <x v="4"/>
    <m/>
    <m/>
    <m/>
    <m/>
    <n v="0"/>
    <m/>
    <m/>
    <m/>
    <m/>
    <m/>
    <m/>
    <m/>
    <m/>
    <m/>
    <m/>
    <m/>
    <m/>
    <m/>
    <m/>
    <n v="284300"/>
    <n v="25834"/>
    <n v="52.51"/>
    <n v="6934.15"/>
  </r>
  <r>
    <x v="9"/>
    <x v="9"/>
    <x v="12"/>
    <x v="7"/>
    <x v="9"/>
    <x v="9433"/>
    <n v="21069"/>
    <n v="43.89"/>
    <n v="4203.13"/>
    <n v="156356.25"/>
    <n v="19853"/>
    <n v="33167"/>
    <n v="69.099999999999994"/>
    <n v="496.33"/>
    <n v="239413.28"/>
    <m/>
    <m/>
    <m/>
    <m/>
    <m/>
    <m/>
    <m/>
    <m/>
    <m/>
    <m/>
    <n v="1754.16"/>
    <n v="5608"/>
    <n v="11.68"/>
    <n v="43.85"/>
  </r>
  <r>
    <x v="14"/>
    <x v="14"/>
    <x v="13"/>
    <x v="17"/>
    <x v="30"/>
    <x v="2954"/>
    <n v="38"/>
    <n v="7.0000000000000007E-2"/>
    <n v="3.25"/>
    <n v="145.08000000000001"/>
    <n v="0"/>
    <m/>
    <m/>
    <m/>
    <m/>
    <m/>
    <m/>
    <m/>
    <m/>
    <m/>
    <m/>
    <m/>
    <m/>
    <m/>
    <m/>
    <n v="0"/>
    <n v="25584"/>
    <n v="44.42"/>
    <n v="0"/>
  </r>
  <r>
    <x v="143"/>
    <x v="143"/>
    <x v="13"/>
    <x v="5"/>
    <x v="37"/>
    <x v="9434"/>
    <n v="33690"/>
    <n v="87.73"/>
    <n v="6175"/>
    <n v="183768"/>
    <n v="3"/>
    <n v="88"/>
    <n v="0.23"/>
    <n v="0.09"/>
    <n v="36.18"/>
    <m/>
    <m/>
    <m/>
    <m/>
    <m/>
    <m/>
    <m/>
    <m/>
    <m/>
    <m/>
    <n v="494.62"/>
    <n v="933"/>
    <n v="2.4300000000000002"/>
    <n v="15.46"/>
  </r>
  <r>
    <x v="103"/>
    <x v="103"/>
    <x v="1"/>
    <x v="1"/>
    <x v="53"/>
    <x v="0"/>
    <n v="0"/>
    <n v="0"/>
    <n v="0"/>
    <n v="0"/>
    <n v="0"/>
    <n v="0"/>
    <n v="0"/>
    <m/>
    <m/>
    <n v="0"/>
    <n v="0"/>
    <n v="0"/>
    <n v="0"/>
    <n v="0"/>
    <n v="0"/>
    <n v="0"/>
    <n v="0"/>
    <n v="0"/>
    <n v="0"/>
    <n v="379000"/>
    <n v="551"/>
    <n v="3.53"/>
    <n v="29153.85"/>
  </r>
  <r>
    <x v="56"/>
    <x v="56"/>
    <x v="14"/>
    <x v="17"/>
    <x v="37"/>
    <x v="9435"/>
    <n v="8188"/>
    <n v="21.32"/>
    <n v="1068.69"/>
    <n v="31804.14"/>
    <n v="27723.57"/>
    <n v="40041"/>
    <n v="104.27"/>
    <n v="866.36"/>
    <n v="334326.84000000003"/>
    <m/>
    <m/>
    <m/>
    <m/>
    <m/>
    <m/>
    <m/>
    <m/>
    <m/>
    <m/>
    <n v="225800"/>
    <n v="44272"/>
    <n v="115.29"/>
    <n v="7056.25"/>
  </r>
  <r>
    <x v="138"/>
    <x v="138"/>
    <x v="15"/>
    <x v="1"/>
    <x v="31"/>
    <x v="4192"/>
    <n v="639"/>
    <n v="2.66"/>
    <n v="201.3"/>
    <n v="3744.18"/>
    <n v="0"/>
    <m/>
    <m/>
    <m/>
    <m/>
    <m/>
    <m/>
    <m/>
    <m/>
    <m/>
    <m/>
    <m/>
    <m/>
    <m/>
    <m/>
    <n v="1154706"/>
    <n v="52332"/>
    <n v="218.05"/>
    <n v="57735.3"/>
  </r>
  <r>
    <x v="8"/>
    <x v="8"/>
    <x v="2"/>
    <x v="3"/>
    <x v="1"/>
    <x v="4"/>
    <m/>
    <m/>
    <m/>
    <m/>
    <n v="0"/>
    <m/>
    <m/>
    <m/>
    <m/>
    <m/>
    <m/>
    <m/>
    <m/>
    <m/>
    <m/>
    <m/>
    <m/>
    <m/>
    <m/>
    <n v="804.76"/>
    <n v="2426"/>
    <n v="33.69"/>
    <n v="134.13"/>
  </r>
  <r>
    <x v="108"/>
    <x v="108"/>
    <x v="14"/>
    <x v="6"/>
    <x v="71"/>
    <x v="4"/>
    <m/>
    <m/>
    <m/>
    <m/>
    <n v="0"/>
    <m/>
    <m/>
    <m/>
    <m/>
    <m/>
    <m/>
    <m/>
    <m/>
    <m/>
    <m/>
    <m/>
    <m/>
    <m/>
    <m/>
    <n v="244.64"/>
    <n v="2449"/>
    <n v="40.82"/>
    <n v="48.93"/>
  </r>
  <r>
    <x v="77"/>
    <x v="77"/>
    <x v="2"/>
    <x v="28"/>
    <x v="6"/>
    <x v="9436"/>
    <n v="1479"/>
    <n v="15.41"/>
    <n v="1128.75"/>
    <n v="8397.9"/>
    <n v="0"/>
    <n v="1198"/>
    <n v="12.48"/>
    <m/>
    <m/>
    <m/>
    <m/>
    <m/>
    <m/>
    <m/>
    <m/>
    <m/>
    <m/>
    <m/>
    <m/>
    <n v="0"/>
    <m/>
    <m/>
    <n v="0"/>
  </r>
  <r>
    <x v="56"/>
    <x v="56"/>
    <x v="13"/>
    <x v="16"/>
    <x v="117"/>
    <x v="9437"/>
    <n v="49946"/>
    <n v="70.55"/>
    <n v="4817.63"/>
    <n v="264343.2"/>
    <n v="16458.78"/>
    <n v="22293"/>
    <n v="31.49"/>
    <n v="278.95999999999998"/>
    <n v="198481.34"/>
    <m/>
    <m/>
    <m/>
    <m/>
    <m/>
    <m/>
    <m/>
    <m/>
    <m/>
    <m/>
    <n v="149544"/>
    <n v="25261"/>
    <n v="35.68"/>
    <n v="2534.64"/>
  </r>
  <r>
    <x v="87"/>
    <x v="87"/>
    <x v="4"/>
    <x v="19"/>
    <x v="124"/>
    <x v="9438"/>
    <n v="42437"/>
    <n v="75.239999999999995"/>
    <n v="4257.45"/>
    <n v="186093"/>
    <n v="0"/>
    <m/>
    <m/>
    <m/>
    <m/>
    <m/>
    <m/>
    <m/>
    <m/>
    <m/>
    <m/>
    <m/>
    <m/>
    <m/>
    <m/>
    <n v="0"/>
    <n v="3199"/>
    <n v="5.67"/>
    <n v="0"/>
  </r>
  <r>
    <x v="40"/>
    <x v="40"/>
    <x v="7"/>
    <x v="15"/>
    <x v="34"/>
    <x v="9439"/>
    <n v="9565"/>
    <n v="22.77"/>
    <n v="2040.11"/>
    <n v="66405.72"/>
    <n v="6304.56"/>
    <n v="2958"/>
    <n v="7.04"/>
    <n v="180.13"/>
    <n v="76028.56"/>
    <m/>
    <m/>
    <m/>
    <m/>
    <m/>
    <m/>
    <m/>
    <m/>
    <m/>
    <m/>
    <n v="70300"/>
    <n v="3828"/>
    <n v="9.11"/>
    <n v="2008.57"/>
  </r>
  <r>
    <x v="32"/>
    <x v="32"/>
    <x v="12"/>
    <x v="1"/>
    <x v="22"/>
    <x v="4"/>
    <n v="454"/>
    <n v="1.51"/>
    <m/>
    <m/>
    <n v="0"/>
    <m/>
    <m/>
    <m/>
    <m/>
    <m/>
    <m/>
    <m/>
    <m/>
    <m/>
    <m/>
    <m/>
    <m/>
    <m/>
    <m/>
    <n v="0"/>
    <m/>
    <m/>
    <n v="0"/>
  </r>
  <r>
    <x v="55"/>
    <x v="55"/>
    <x v="10"/>
    <x v="7"/>
    <x v="49"/>
    <x v="9440"/>
    <n v="70115"/>
    <n v="76.88"/>
    <n v="12604.74"/>
    <n v="890902.8"/>
    <n v="0"/>
    <m/>
    <m/>
    <m/>
    <m/>
    <m/>
    <m/>
    <m/>
    <m/>
    <m/>
    <m/>
    <m/>
    <m/>
    <m/>
    <m/>
    <n v="159.68"/>
    <n v="385668"/>
    <n v="422.88"/>
    <n v="2.1"/>
  </r>
  <r>
    <x v="211"/>
    <x v="211"/>
    <x v="3"/>
    <x v="2"/>
    <x v="42"/>
    <x v="9441"/>
    <n v="37075"/>
    <n v="102.99"/>
    <n v="9362.2999999999993"/>
    <n v="261208.17"/>
    <n v="0"/>
    <m/>
    <m/>
    <m/>
    <m/>
    <m/>
    <m/>
    <m/>
    <m/>
    <m/>
    <m/>
    <m/>
    <m/>
    <m/>
    <m/>
    <n v="256.42"/>
    <n v="1917"/>
    <n v="5.33"/>
    <n v="8.5500000000000007"/>
  </r>
  <r>
    <x v="143"/>
    <x v="143"/>
    <x v="15"/>
    <x v="6"/>
    <x v="11"/>
    <x v="9442"/>
    <n v="351"/>
    <n v="2.93"/>
    <n v="163"/>
    <n v="1515.9"/>
    <n v="26"/>
    <n v="51"/>
    <n v="0.43"/>
    <m/>
    <m/>
    <m/>
    <m/>
    <m/>
    <m/>
    <m/>
    <m/>
    <m/>
    <m/>
    <m/>
    <m/>
    <n v="1350.18"/>
    <n v="4656"/>
    <n v="38.799999999999997"/>
    <n v="135.02000000000001"/>
  </r>
  <r>
    <x v="223"/>
    <x v="223"/>
    <x v="12"/>
    <x v="2"/>
    <x v="31"/>
    <x v="9443"/>
    <n v="260"/>
    <n v="1.08"/>
    <n v="125.1"/>
    <n v="2326.86"/>
    <n v="254"/>
    <n v="260"/>
    <n v="1.08"/>
    <m/>
    <m/>
    <m/>
    <m/>
    <m/>
    <m/>
    <m/>
    <m/>
    <m/>
    <m/>
    <m/>
    <m/>
    <n v="0"/>
    <m/>
    <m/>
    <n v="0"/>
  </r>
  <r>
    <x v="46"/>
    <x v="46"/>
    <x v="11"/>
    <x v="2"/>
    <x v="81"/>
    <x v="9444"/>
    <n v="14977"/>
    <n v="40.26"/>
    <n v="3176.77"/>
    <n v="91586.4"/>
    <n v="0"/>
    <n v="17464"/>
    <n v="46.95"/>
    <m/>
    <m/>
    <m/>
    <m/>
    <m/>
    <m/>
    <m/>
    <m/>
    <m/>
    <m/>
    <m/>
    <m/>
    <n v="0"/>
    <n v="5166"/>
    <n v="13.89"/>
    <n v="0"/>
  </r>
  <r>
    <x v="164"/>
    <x v="164"/>
    <x v="3"/>
    <x v="12"/>
    <x v="6"/>
    <x v="4"/>
    <m/>
    <m/>
    <m/>
    <m/>
    <n v="0"/>
    <m/>
    <m/>
    <m/>
    <m/>
    <m/>
    <m/>
    <m/>
    <m/>
    <m/>
    <m/>
    <m/>
    <m/>
    <m/>
    <m/>
    <n v="0"/>
    <m/>
    <m/>
    <n v="0"/>
  </r>
  <r>
    <x v="3"/>
    <x v="3"/>
    <x v="12"/>
    <x v="27"/>
    <x v="68"/>
    <x v="4"/>
    <m/>
    <m/>
    <m/>
    <m/>
    <n v="0"/>
    <m/>
    <m/>
    <m/>
    <m/>
    <m/>
    <m/>
    <m/>
    <m/>
    <m/>
    <m/>
    <m/>
    <m/>
    <m/>
    <m/>
    <n v="0"/>
    <m/>
    <m/>
    <n v="0"/>
  </r>
  <r>
    <x v="53"/>
    <x v="53"/>
    <x v="10"/>
    <x v="13"/>
    <x v="1"/>
    <x v="4"/>
    <m/>
    <m/>
    <m/>
    <m/>
    <n v="0"/>
    <m/>
    <m/>
    <m/>
    <m/>
    <m/>
    <m/>
    <m/>
    <m/>
    <m/>
    <m/>
    <m/>
    <m/>
    <m/>
    <m/>
    <n v="0"/>
    <m/>
    <m/>
    <n v="0"/>
  </r>
  <r>
    <x v="151"/>
    <x v="151"/>
    <x v="0"/>
    <x v="7"/>
    <x v="93"/>
    <x v="9445"/>
    <n v="16837"/>
    <n v="42.52"/>
    <n v="2744.12"/>
    <n v="84217.08"/>
    <n v="11829"/>
    <n v="14589"/>
    <n v="36.840000000000003"/>
    <n v="358.45"/>
    <n v="142649.46"/>
    <m/>
    <m/>
    <m/>
    <m/>
    <m/>
    <m/>
    <m/>
    <m/>
    <m/>
    <m/>
    <n v="0"/>
    <n v="61345"/>
    <n v="154.91"/>
    <n v="0"/>
  </r>
  <r>
    <x v="26"/>
    <x v="26"/>
    <x v="3"/>
    <x v="1"/>
    <x v="12"/>
    <x v="4"/>
    <m/>
    <m/>
    <m/>
    <m/>
    <n v="0"/>
    <m/>
    <m/>
    <m/>
    <m/>
    <m/>
    <m/>
    <m/>
    <m/>
    <m/>
    <m/>
    <m/>
    <m/>
    <m/>
    <m/>
    <n v="139300"/>
    <n v="6073"/>
    <n v="36.15"/>
    <n v="9950"/>
  </r>
  <r>
    <x v="186"/>
    <x v="186"/>
    <x v="3"/>
    <x v="2"/>
    <x v="31"/>
    <x v="9446"/>
    <n v="10306"/>
    <n v="42.94"/>
    <n v="1868.6"/>
    <n v="34755.96"/>
    <n v="1243.45"/>
    <n v="5713"/>
    <n v="23.8"/>
    <n v="62.17"/>
    <n v="14995.17"/>
    <m/>
    <m/>
    <m/>
    <m/>
    <m/>
    <m/>
    <m/>
    <m/>
    <m/>
    <m/>
    <n v="0"/>
    <m/>
    <m/>
    <n v="0"/>
  </r>
  <r>
    <x v="89"/>
    <x v="89"/>
    <x v="10"/>
    <x v="4"/>
    <x v="65"/>
    <x v="9447"/>
    <n v="103426"/>
    <n v="57.46"/>
    <n v="6608.47"/>
    <n v="921881.1"/>
    <n v="0"/>
    <m/>
    <m/>
    <m/>
    <m/>
    <m/>
    <m/>
    <m/>
    <m/>
    <m/>
    <m/>
    <m/>
    <m/>
    <m/>
    <m/>
    <n v="989000"/>
    <n v="31276"/>
    <n v="17.38"/>
    <n v="6593.33"/>
  </r>
  <r>
    <x v="180"/>
    <x v="180"/>
    <x v="15"/>
    <x v="2"/>
    <x v="30"/>
    <x v="9448"/>
    <n v="53958"/>
    <n v="93.68"/>
    <n v="9100.4"/>
    <n v="406241.67"/>
    <n v="0"/>
    <m/>
    <m/>
    <m/>
    <m/>
    <m/>
    <m/>
    <m/>
    <m/>
    <m/>
    <m/>
    <m/>
    <m/>
    <m/>
    <m/>
    <n v="92837"/>
    <n v="4287"/>
    <n v="7.44"/>
    <n v="1934.1"/>
  </r>
  <r>
    <x v="106"/>
    <x v="106"/>
    <x v="12"/>
    <x v="7"/>
    <x v="9"/>
    <x v="9449"/>
    <n v="62367"/>
    <n v="129.93"/>
    <n v="11717"/>
    <n v="435872.4"/>
    <n v="0"/>
    <m/>
    <m/>
    <m/>
    <m/>
    <m/>
    <m/>
    <m/>
    <m/>
    <m/>
    <m/>
    <m/>
    <m/>
    <m/>
    <m/>
    <n v="38266"/>
    <n v="7839"/>
    <n v="16.329999999999998"/>
    <n v="956.65"/>
  </r>
  <r>
    <x v="72"/>
    <x v="72"/>
    <x v="13"/>
    <x v="1"/>
    <x v="21"/>
    <x v="3519"/>
    <n v="218"/>
    <n v="0.76"/>
    <n v="25.67"/>
    <n v="572.88"/>
    <n v="348.21"/>
    <n v="634"/>
    <n v="2.2000000000000002"/>
    <n v="14.51"/>
    <n v="4199.12"/>
    <m/>
    <m/>
    <m/>
    <m/>
    <m/>
    <m/>
    <m/>
    <m/>
    <m/>
    <m/>
    <n v="0"/>
    <n v="24945"/>
    <n v="86.61"/>
    <n v="0"/>
  </r>
  <r>
    <x v="62"/>
    <x v="62"/>
    <x v="1"/>
    <x v="13"/>
    <x v="6"/>
    <x v="0"/>
    <n v="0"/>
    <n v="0"/>
    <n v="0"/>
    <n v="0"/>
    <n v="0"/>
    <n v="0"/>
    <n v="0"/>
    <n v="0"/>
    <n v="0"/>
    <m/>
    <m/>
    <m/>
    <m/>
    <m/>
    <m/>
    <m/>
    <m/>
    <m/>
    <m/>
    <n v="68"/>
    <n v="238"/>
    <n v="2.48"/>
    <n v="8.5"/>
  </r>
  <r>
    <x v="194"/>
    <x v="194"/>
    <x v="3"/>
    <x v="1"/>
    <x v="7"/>
    <x v="4"/>
    <m/>
    <m/>
    <m/>
    <m/>
    <n v="0"/>
    <m/>
    <m/>
    <m/>
    <m/>
    <m/>
    <m/>
    <m/>
    <m/>
    <m/>
    <m/>
    <m/>
    <m/>
    <m/>
    <m/>
    <n v="19100"/>
    <n v="745"/>
    <n v="31.04"/>
    <n v="9550"/>
  </r>
  <r>
    <x v="67"/>
    <x v="67"/>
    <x v="1"/>
    <x v="2"/>
    <x v="42"/>
    <x v="9450"/>
    <n v="9003"/>
    <n v="25.01"/>
    <n v="2442.67"/>
    <n v="68150.399999999994"/>
    <n v="17354.03"/>
    <n v="27282"/>
    <n v="75.78"/>
    <n v="578.47"/>
    <n v="209277.4"/>
    <m/>
    <m/>
    <m/>
    <m/>
    <m/>
    <m/>
    <m/>
    <m/>
    <m/>
    <m/>
    <n v="94100"/>
    <n v="7424"/>
    <n v="20.62"/>
    <n v="3136.67"/>
  </r>
  <r>
    <x v="133"/>
    <x v="133"/>
    <x v="14"/>
    <x v="1"/>
    <x v="6"/>
    <x v="9451"/>
    <n v="952"/>
    <n v="9.92"/>
    <n v="555"/>
    <n v="4129.2"/>
    <n v="45"/>
    <n v="169"/>
    <n v="1.76"/>
    <n v="5.63"/>
    <n v="542.66999999999996"/>
    <m/>
    <m/>
    <m/>
    <m/>
    <m/>
    <n v="2776"/>
    <n v="9230"/>
    <n v="96.15"/>
    <n v="347"/>
    <n v="62137.98"/>
    <n v="48.79"/>
    <n v="7778"/>
    <n v="81.02"/>
    <n v="6.1"/>
  </r>
  <r>
    <x v="31"/>
    <x v="31"/>
    <x v="12"/>
    <x v="7"/>
    <x v="10"/>
    <x v="9452"/>
    <n v="140937"/>
    <n v="158.71"/>
    <n v="10076.76"/>
    <n v="693482.4"/>
    <n v="0"/>
    <n v="0"/>
    <n v="0"/>
    <n v="0"/>
    <n v="0"/>
    <m/>
    <m/>
    <m/>
    <m/>
    <m/>
    <m/>
    <m/>
    <m/>
    <m/>
    <m/>
    <n v="2360"/>
    <n v="24411"/>
    <n v="27.49"/>
    <n v="31.89"/>
  </r>
  <r>
    <x v="138"/>
    <x v="138"/>
    <x v="5"/>
    <x v="12"/>
    <x v="6"/>
    <x v="4"/>
    <m/>
    <m/>
    <m/>
    <m/>
    <n v="0"/>
    <m/>
    <m/>
    <m/>
    <m/>
    <m/>
    <m/>
    <m/>
    <m/>
    <m/>
    <m/>
    <m/>
    <m/>
    <m/>
    <m/>
    <n v="0"/>
    <m/>
    <m/>
    <n v="0"/>
  </r>
  <r>
    <x v="99"/>
    <x v="99"/>
    <x v="13"/>
    <x v="12"/>
    <x v="68"/>
    <x v="4"/>
    <m/>
    <m/>
    <m/>
    <m/>
    <n v="0"/>
    <m/>
    <m/>
    <m/>
    <m/>
    <m/>
    <m/>
    <m/>
    <m/>
    <m/>
    <m/>
    <m/>
    <m/>
    <m/>
    <m/>
    <n v="0"/>
    <m/>
    <m/>
    <n v="0"/>
  </r>
  <r>
    <x v="113"/>
    <x v="113"/>
    <x v="12"/>
    <x v="2"/>
    <x v="3"/>
    <x v="9453"/>
    <n v="139524"/>
    <n v="161.49"/>
    <n v="10692.97"/>
    <n v="716001.42"/>
    <n v="0"/>
    <m/>
    <m/>
    <m/>
    <m/>
    <m/>
    <m/>
    <m/>
    <m/>
    <m/>
    <m/>
    <m/>
    <m/>
    <m/>
    <m/>
    <n v="4070.34"/>
    <n v="14669"/>
    <n v="16.98"/>
    <n v="56.53"/>
  </r>
  <r>
    <x v="170"/>
    <x v="170"/>
    <x v="10"/>
    <x v="2"/>
    <x v="37"/>
    <x v="9454"/>
    <n v="11526"/>
    <n v="30.02"/>
    <n v="2276.59"/>
    <n v="67751.429999999993"/>
    <n v="20352.09"/>
    <n v="31720"/>
    <n v="82.6"/>
    <n v="636"/>
    <n v="245431.9"/>
    <m/>
    <m/>
    <m/>
    <m/>
    <m/>
    <m/>
    <m/>
    <m/>
    <m/>
    <m/>
    <n v="0"/>
    <m/>
    <m/>
    <n v="0"/>
  </r>
  <r>
    <x v="60"/>
    <x v="60"/>
    <x v="6"/>
    <x v="0"/>
    <x v="31"/>
    <x v="9455"/>
    <n v="2338"/>
    <n v="9.74"/>
    <n v="805.2"/>
    <n v="14976.72"/>
    <n v="4341.42"/>
    <n v="5866"/>
    <n v="24.44"/>
    <n v="217.07"/>
    <n v="52354.44"/>
    <m/>
    <m/>
    <m/>
    <m/>
    <m/>
    <m/>
    <m/>
    <m/>
    <m/>
    <m/>
    <n v="0"/>
    <n v="4729"/>
    <n v="19.7"/>
    <n v="0"/>
  </r>
  <r>
    <x v="179"/>
    <x v="179"/>
    <x v="11"/>
    <x v="1"/>
    <x v="31"/>
    <x v="9456"/>
    <n v="1630"/>
    <n v="6.79"/>
    <n v="472.1"/>
    <n v="8781.06"/>
    <n v="0"/>
    <m/>
    <m/>
    <m/>
    <m/>
    <m/>
    <m/>
    <m/>
    <m/>
    <m/>
    <m/>
    <m/>
    <m/>
    <m/>
    <m/>
    <n v="1404.77"/>
    <n v="8371"/>
    <n v="34.880000000000003"/>
    <n v="70.239999999999995"/>
  </r>
  <r>
    <x v="150"/>
    <x v="150"/>
    <x v="8"/>
    <x v="1"/>
    <x v="71"/>
    <x v="9457"/>
    <n v="444"/>
    <n v="7.4"/>
    <n v="306.2"/>
    <n v="1423.83"/>
    <n v="0"/>
    <m/>
    <m/>
    <m/>
    <m/>
    <n v="370"/>
    <n v="751"/>
    <n v="12.52"/>
    <n v="74"/>
    <n v="4687.53"/>
    <n v="3048"/>
    <n v="6762"/>
    <n v="112.7"/>
    <n v="609"/>
    <n v="68226.429999999993"/>
    <n v="22920"/>
    <n v="3322"/>
    <n v="55.37"/>
    <n v="4584"/>
  </r>
  <r>
    <x v="145"/>
    <x v="145"/>
    <x v="5"/>
    <x v="2"/>
    <x v="30"/>
    <x v="9458"/>
    <n v="59359"/>
    <n v="103.05"/>
    <n v="7421.67"/>
    <n v="331303.2"/>
    <n v="0"/>
    <m/>
    <m/>
    <m/>
    <m/>
    <m/>
    <m/>
    <m/>
    <m/>
    <m/>
    <m/>
    <m/>
    <m/>
    <m/>
    <m/>
    <n v="458.39"/>
    <n v="8872"/>
    <n v="15.4"/>
    <n v="9.5500000000000007"/>
  </r>
  <r>
    <x v="133"/>
    <x v="133"/>
    <x v="10"/>
    <x v="5"/>
    <x v="22"/>
    <x v="9459"/>
    <n v="23884"/>
    <n v="79.61"/>
    <n v="6724.8"/>
    <n v="156351.6"/>
    <n v="14844"/>
    <n v="30563"/>
    <n v="101.88"/>
    <m/>
    <m/>
    <m/>
    <m/>
    <m/>
    <m/>
    <m/>
    <m/>
    <m/>
    <m/>
    <m/>
    <m/>
    <n v="77.53"/>
    <n v="7235"/>
    <n v="24.12"/>
    <n v="3.1"/>
  </r>
  <r>
    <x v="53"/>
    <x v="53"/>
    <x v="8"/>
    <x v="2"/>
    <x v="9"/>
    <x v="9460"/>
    <n v="56476"/>
    <n v="117.66"/>
    <n v="6278.78"/>
    <n v="233570.43"/>
    <n v="500.39"/>
    <n v="774"/>
    <n v="1.61"/>
    <n v="12.51"/>
    <n v="6034.32"/>
    <m/>
    <m/>
    <m/>
    <m/>
    <m/>
    <m/>
    <m/>
    <m/>
    <m/>
    <m/>
    <n v="783"/>
    <n v="7412"/>
    <n v="15.44"/>
    <n v="19.579999999999998"/>
  </r>
  <r>
    <x v="170"/>
    <x v="170"/>
    <x v="9"/>
    <x v="1"/>
    <x v="16"/>
    <x v="4"/>
    <m/>
    <m/>
    <m/>
    <m/>
    <n v="0"/>
    <m/>
    <m/>
    <m/>
    <m/>
    <m/>
    <m/>
    <m/>
    <m/>
    <m/>
    <m/>
    <m/>
    <m/>
    <m/>
    <m/>
    <n v="9106.9500000000007"/>
    <n v="917"/>
    <n v="19.100000000000001"/>
    <n v="2276.7399999999998"/>
  </r>
  <r>
    <x v="72"/>
    <x v="72"/>
    <x v="6"/>
    <x v="1"/>
    <x v="21"/>
    <x v="7905"/>
    <n v="258"/>
    <n v="0.9"/>
    <n v="42.17"/>
    <n v="941.16"/>
    <n v="934.04"/>
    <n v="1489"/>
    <n v="5.17"/>
    <n v="38.92"/>
    <n v="11263.92"/>
    <m/>
    <m/>
    <m/>
    <m/>
    <m/>
    <m/>
    <m/>
    <m/>
    <m/>
    <m/>
    <n v="0"/>
    <n v="20808"/>
    <n v="72.25"/>
    <n v="0"/>
  </r>
  <r>
    <x v="193"/>
    <x v="193"/>
    <x v="0"/>
    <x v="1"/>
    <x v="41"/>
    <x v="9461"/>
    <n v="2357"/>
    <n v="65.47"/>
    <n v="5008"/>
    <n v="13972.32"/>
    <n v="0"/>
    <m/>
    <m/>
    <m/>
    <m/>
    <m/>
    <m/>
    <m/>
    <m/>
    <m/>
    <m/>
    <m/>
    <m/>
    <m/>
    <m/>
    <n v="0"/>
    <n v="380"/>
    <n v="10.56"/>
    <n v="0"/>
  </r>
  <r>
    <x v="211"/>
    <x v="211"/>
    <x v="6"/>
    <x v="1"/>
    <x v="19"/>
    <x v="77"/>
    <n v="1103"/>
    <n v="6.13"/>
    <n v="292.07"/>
    <n v="4074.33"/>
    <n v="0"/>
    <m/>
    <m/>
    <m/>
    <m/>
    <m/>
    <m/>
    <m/>
    <m/>
    <m/>
    <m/>
    <m/>
    <m/>
    <m/>
    <m/>
    <n v="4303.1899999999996"/>
    <n v="23634"/>
    <n v="131.30000000000001"/>
    <n v="286.88"/>
  </r>
  <r>
    <x v="52"/>
    <x v="52"/>
    <x v="7"/>
    <x v="18"/>
    <x v="32"/>
    <x v="9462"/>
    <n v="4643"/>
    <n v="42.99"/>
    <n v="3520.22"/>
    <n v="29464.26"/>
    <n v="1870.03"/>
    <n v="2875"/>
    <n v="26.62"/>
    <m/>
    <m/>
    <m/>
    <m/>
    <m/>
    <m/>
    <m/>
    <m/>
    <m/>
    <m/>
    <m/>
    <m/>
    <n v="432"/>
    <n v="1742"/>
    <n v="16.13"/>
    <n v="48"/>
  </r>
  <r>
    <x v="109"/>
    <x v="109"/>
    <x v="8"/>
    <x v="5"/>
    <x v="98"/>
    <x v="9463"/>
    <n v="10714"/>
    <n v="49.6"/>
    <n v="3753.33"/>
    <n v="62830.8"/>
    <n v="5202"/>
    <n v="7126"/>
    <n v="32.99"/>
    <n v="289"/>
    <n v="62732.480000000003"/>
    <m/>
    <m/>
    <m/>
    <m/>
    <m/>
    <m/>
    <m/>
    <m/>
    <m/>
    <m/>
    <n v="41"/>
    <n v="935"/>
    <n v="4.33"/>
    <n v="2.2799999999999998"/>
  </r>
  <r>
    <x v="26"/>
    <x v="26"/>
    <x v="14"/>
    <x v="1"/>
    <x v="12"/>
    <x v="4"/>
    <m/>
    <m/>
    <m/>
    <m/>
    <n v="0"/>
    <m/>
    <m/>
    <m/>
    <m/>
    <m/>
    <m/>
    <m/>
    <m/>
    <m/>
    <m/>
    <m/>
    <m/>
    <m/>
    <m/>
    <n v="123600"/>
    <n v="7070"/>
    <n v="42.08"/>
    <n v="8828.57"/>
  </r>
  <r>
    <x v="106"/>
    <x v="106"/>
    <x v="9"/>
    <x v="2"/>
    <x v="9"/>
    <x v="9464"/>
    <n v="881270"/>
    <n v="1835.98"/>
    <n v="2999"/>
    <n v="111562.8"/>
    <n v="13727.45"/>
    <n v="1353241"/>
    <n v="2819.25"/>
    <n v="343.19"/>
    <n v="165543.43"/>
    <m/>
    <m/>
    <m/>
    <m/>
    <m/>
    <m/>
    <m/>
    <m/>
    <m/>
    <m/>
    <n v="22900"/>
    <n v="486791"/>
    <n v="1014.15"/>
    <n v="572.5"/>
  </r>
  <r>
    <x v="136"/>
    <x v="136"/>
    <x v="6"/>
    <x v="1"/>
    <x v="71"/>
    <x v="9465"/>
    <n v="9419"/>
    <n v="156.97999999999999"/>
    <n v="10049.4"/>
    <n v="46729.71"/>
    <n v="2627.55"/>
    <n v="4507"/>
    <n v="75.12"/>
    <m/>
    <m/>
    <n v="71"/>
    <n v="225"/>
    <n v="3.75"/>
    <n v="14"/>
    <n v="899.5"/>
    <n v="643"/>
    <n v="1829"/>
    <n v="30.48"/>
    <n v="128"/>
    <n v="14392.91"/>
    <n v="20700"/>
    <n v="414"/>
    <n v="6.9"/>
    <n v="4140"/>
  </r>
  <r>
    <x v="78"/>
    <x v="78"/>
    <x v="12"/>
    <x v="5"/>
    <x v="79"/>
    <x v="9466"/>
    <n v="42260"/>
    <n v="51.04"/>
    <n v="4148.41"/>
    <n v="266203.2"/>
    <n v="27643"/>
    <n v="53214"/>
    <n v="64.27"/>
    <n v="400.62"/>
    <n v="333355.23"/>
    <m/>
    <m/>
    <m/>
    <m/>
    <m/>
    <m/>
    <m/>
    <m/>
    <m/>
    <m/>
    <n v="297900"/>
    <n v="25463"/>
    <n v="30.75"/>
    <n v="4317.3900000000003"/>
  </r>
  <r>
    <x v="110"/>
    <x v="110"/>
    <x v="12"/>
    <x v="2"/>
    <x v="30"/>
    <x v="9467"/>
    <n v="26843"/>
    <n v="46.6"/>
    <n v="2575.31"/>
    <n v="114961.95"/>
    <n v="27097.96"/>
    <n v="40564"/>
    <n v="70.42"/>
    <n v="564.54"/>
    <n v="326782.46999999997"/>
    <m/>
    <m/>
    <m/>
    <m/>
    <m/>
    <m/>
    <m/>
    <m/>
    <m/>
    <m/>
    <n v="173987.52"/>
    <n v="47761"/>
    <n v="82.92"/>
    <n v="3624.74"/>
  </r>
  <r>
    <x v="159"/>
    <x v="159"/>
    <x v="8"/>
    <x v="1"/>
    <x v="4"/>
    <x v="9468"/>
    <n v="206"/>
    <n v="2.4500000000000002"/>
    <n v="9842"/>
    <n v="64071.42"/>
    <n v="536.37"/>
    <n v="959"/>
    <n v="11.42"/>
    <n v="76.62"/>
    <n v="6468.28"/>
    <m/>
    <m/>
    <m/>
    <m/>
    <m/>
    <m/>
    <m/>
    <m/>
    <m/>
    <m/>
    <n v="44385"/>
    <n v="8028"/>
    <n v="95.57"/>
    <n v="6340.71"/>
  </r>
  <r>
    <x v="71"/>
    <x v="71"/>
    <x v="6"/>
    <x v="7"/>
    <x v="38"/>
    <x v="9469"/>
    <n v="70333"/>
    <n v="104.66"/>
    <n v="8365"/>
    <n v="435649.2"/>
    <n v="0"/>
    <m/>
    <m/>
    <m/>
    <m/>
    <m/>
    <m/>
    <m/>
    <m/>
    <m/>
    <m/>
    <m/>
    <m/>
    <m/>
    <m/>
    <n v="154.57"/>
    <n v="12431"/>
    <n v="18.5"/>
    <n v="2.76"/>
  </r>
  <r>
    <x v="31"/>
    <x v="31"/>
    <x v="5"/>
    <x v="7"/>
    <x v="10"/>
    <x v="9470"/>
    <n v="113271"/>
    <n v="127.56"/>
    <n v="8873.51"/>
    <n v="610675.19999999995"/>
    <n v="0"/>
    <n v="0"/>
    <n v="0"/>
    <n v="0"/>
    <n v="0"/>
    <m/>
    <m/>
    <m/>
    <m/>
    <m/>
    <m/>
    <m/>
    <m/>
    <m/>
    <m/>
    <n v="1647"/>
    <n v="28446"/>
    <n v="32.03"/>
    <n v="22.26"/>
  </r>
  <r>
    <x v="12"/>
    <x v="12"/>
    <x v="7"/>
    <x v="27"/>
    <x v="21"/>
    <x v="9471"/>
    <n v="8614"/>
    <n v="29.91"/>
    <n v="2446.54"/>
    <n v="54606.81"/>
    <n v="1690.59"/>
    <n v="2065"/>
    <n v="7.17"/>
    <n v="70.44"/>
    <n v="20387.349999999999"/>
    <m/>
    <m/>
    <m/>
    <m/>
    <m/>
    <m/>
    <m/>
    <m/>
    <m/>
    <m/>
    <n v="289"/>
    <n v="2461"/>
    <n v="8.5500000000000007"/>
    <n v="12.04"/>
  </r>
  <r>
    <x v="127"/>
    <x v="127"/>
    <x v="8"/>
    <x v="13"/>
    <x v="16"/>
    <x v="4"/>
    <m/>
    <m/>
    <m/>
    <m/>
    <n v="0"/>
    <m/>
    <m/>
    <m/>
    <m/>
    <m/>
    <m/>
    <m/>
    <m/>
    <m/>
    <m/>
    <m/>
    <m/>
    <m/>
    <m/>
    <n v="7.22"/>
    <n v="253"/>
    <n v="5.27"/>
    <n v="1.8"/>
  </r>
  <r>
    <x v="158"/>
    <x v="158"/>
    <x v="13"/>
    <x v="2"/>
    <x v="31"/>
    <x v="9472"/>
    <n v="5308"/>
    <n v="22.12"/>
    <n v="1762.3"/>
    <n v="32778.78"/>
    <n v="10032.34"/>
    <n v="12662"/>
    <n v="52.76"/>
    <n v="501.62"/>
    <n v="120982.96"/>
    <m/>
    <m/>
    <m/>
    <m/>
    <m/>
    <m/>
    <m/>
    <m/>
    <m/>
    <m/>
    <n v="5173.74"/>
    <n v="7151"/>
    <n v="29.8"/>
    <n v="258.69"/>
  </r>
  <r>
    <x v="65"/>
    <x v="65"/>
    <x v="3"/>
    <x v="7"/>
    <x v="10"/>
    <x v="9473"/>
    <n v="213710"/>
    <n v="240.66"/>
    <n v="5402.73"/>
    <n v="371815.86"/>
    <n v="0"/>
    <m/>
    <m/>
    <m/>
    <m/>
    <m/>
    <m/>
    <m/>
    <m/>
    <m/>
    <m/>
    <m/>
    <m/>
    <m/>
    <m/>
    <n v="2617"/>
    <n v="9355"/>
    <n v="10.53"/>
    <n v="35.36"/>
  </r>
  <r>
    <x v="83"/>
    <x v="83"/>
    <x v="15"/>
    <x v="1"/>
    <x v="71"/>
    <x v="4"/>
    <m/>
    <m/>
    <m/>
    <m/>
    <n v="0"/>
    <m/>
    <m/>
    <m/>
    <m/>
    <m/>
    <m/>
    <m/>
    <m/>
    <m/>
    <m/>
    <m/>
    <m/>
    <m/>
    <m/>
    <n v="426"/>
    <n v="4653"/>
    <n v="77.55"/>
    <n v="85.2"/>
  </r>
  <r>
    <x v="62"/>
    <x v="62"/>
    <x v="10"/>
    <x v="14"/>
    <x v="16"/>
    <x v="25"/>
    <n v="539"/>
    <n v="11.23"/>
    <n v="677.5"/>
    <n v="2520.3000000000002"/>
    <n v="3313"/>
    <n v="4365"/>
    <n v="90.94"/>
    <n v="828.25"/>
    <n v="39952.46"/>
    <m/>
    <m/>
    <m/>
    <m/>
    <m/>
    <m/>
    <m/>
    <m/>
    <m/>
    <m/>
    <n v="104"/>
    <n v="2175"/>
    <n v="45.31"/>
    <n v="26"/>
  </r>
  <r>
    <x v="156"/>
    <x v="156"/>
    <x v="1"/>
    <x v="7"/>
    <x v="2"/>
    <x v="9474"/>
    <n v="81102"/>
    <n v="105.6"/>
    <n v="12119.05"/>
    <n v="721325.67"/>
    <n v="0"/>
    <m/>
    <m/>
    <m/>
    <m/>
    <m/>
    <m/>
    <m/>
    <m/>
    <m/>
    <m/>
    <m/>
    <m/>
    <m/>
    <m/>
    <n v="1851.35"/>
    <n v="9662"/>
    <n v="12.58"/>
    <n v="28.93"/>
  </r>
  <r>
    <x v="60"/>
    <x v="60"/>
    <x v="13"/>
    <x v="0"/>
    <x v="31"/>
    <x v="9475"/>
    <n v="3047"/>
    <n v="12.7"/>
    <n v="781"/>
    <n v="14526.6"/>
    <n v="3281.28"/>
    <n v="3862"/>
    <n v="16.09"/>
    <n v="164.06"/>
    <n v="39569.94"/>
    <m/>
    <m/>
    <m/>
    <m/>
    <m/>
    <m/>
    <m/>
    <m/>
    <m/>
    <m/>
    <n v="41260"/>
    <n v="4597"/>
    <n v="19.149999999999999"/>
    <n v="2063"/>
  </r>
  <r>
    <x v="197"/>
    <x v="197"/>
    <x v="15"/>
    <x v="2"/>
    <x v="30"/>
    <x v="9476"/>
    <n v="23466"/>
    <n v="40.74"/>
    <n v="3760.58"/>
    <n v="167872.44"/>
    <n v="0"/>
    <m/>
    <m/>
    <m/>
    <m/>
    <m/>
    <m/>
    <m/>
    <m/>
    <m/>
    <m/>
    <m/>
    <m/>
    <m/>
    <m/>
    <n v="0"/>
    <m/>
    <m/>
    <n v="0"/>
  </r>
  <r>
    <x v="52"/>
    <x v="52"/>
    <x v="10"/>
    <x v="8"/>
    <x v="6"/>
    <x v="9477"/>
    <n v="13528"/>
    <n v="140.91999999999999"/>
    <n v="10200.629999999999"/>
    <n v="75892.649999999994"/>
    <n v="6193.99"/>
    <n v="9024"/>
    <n v="94"/>
    <n v="774.25"/>
    <n v="74695.14"/>
    <m/>
    <m/>
    <m/>
    <m/>
    <m/>
    <m/>
    <m/>
    <m/>
    <m/>
    <m/>
    <n v="2534"/>
    <n v="8392"/>
    <n v="87.42"/>
    <n v="316.75"/>
  </r>
  <r>
    <x v="215"/>
    <x v="215"/>
    <x v="15"/>
    <x v="2"/>
    <x v="12"/>
    <x v="9478"/>
    <n v="11488"/>
    <n v="68.38"/>
    <n v="5800"/>
    <n v="75516"/>
    <n v="0"/>
    <m/>
    <m/>
    <m/>
    <m/>
    <m/>
    <m/>
    <m/>
    <m/>
    <m/>
    <n v="7998"/>
    <n v="27389"/>
    <n v="163.03"/>
    <n v="571"/>
    <n v="179027.23"/>
    <n v="527.5"/>
    <n v="4516"/>
    <n v="26.88"/>
    <n v="37.68"/>
  </r>
  <r>
    <x v="91"/>
    <x v="91"/>
    <x v="11"/>
    <x v="12"/>
    <x v="66"/>
    <x v="4"/>
    <m/>
    <m/>
    <m/>
    <m/>
    <n v="0"/>
    <m/>
    <m/>
    <m/>
    <m/>
    <m/>
    <m/>
    <m/>
    <m/>
    <m/>
    <m/>
    <m/>
    <m/>
    <m/>
    <m/>
    <n v="0"/>
    <m/>
    <m/>
    <n v="0"/>
  </r>
  <r>
    <x v="47"/>
    <x v="47"/>
    <x v="14"/>
    <x v="7"/>
    <x v="14"/>
    <x v="5185"/>
    <n v="14385"/>
    <n v="27.24"/>
    <n v="2436.36"/>
    <n v="99696"/>
    <n v="11072.74"/>
    <n v="27004"/>
    <n v="51.14"/>
    <n v="251.65"/>
    <n v="133529.54999999999"/>
    <m/>
    <m/>
    <m/>
    <m/>
    <m/>
    <m/>
    <m/>
    <m/>
    <m/>
    <m/>
    <n v="0.46"/>
    <n v="3191"/>
    <n v="6.04"/>
    <n v="0.01"/>
  </r>
  <r>
    <x v="63"/>
    <x v="63"/>
    <x v="5"/>
    <x v="2"/>
    <x v="38"/>
    <x v="9479"/>
    <n v="38618"/>
    <n v="57.47"/>
    <n v="4072.86"/>
    <n v="212114.4"/>
    <n v="30857.42"/>
    <n v="34037"/>
    <n v="50.65"/>
    <n v="551.03"/>
    <n v="372118.88"/>
    <m/>
    <m/>
    <m/>
    <m/>
    <m/>
    <m/>
    <m/>
    <m/>
    <m/>
    <m/>
    <n v="258416"/>
    <n v="41558"/>
    <n v="61.84"/>
    <n v="4614.57"/>
  </r>
  <r>
    <x v="182"/>
    <x v="182"/>
    <x v="10"/>
    <x v="5"/>
    <x v="32"/>
    <x v="9480"/>
    <n v="5726"/>
    <n v="53.02"/>
    <n v="5031.1099999999997"/>
    <n v="42110.400000000001"/>
    <n v="0"/>
    <m/>
    <m/>
    <m/>
    <m/>
    <m/>
    <m/>
    <m/>
    <m/>
    <m/>
    <m/>
    <m/>
    <m/>
    <m/>
    <m/>
    <n v="169.77"/>
    <n v="213"/>
    <n v="1.97"/>
    <n v="18.86"/>
  </r>
  <r>
    <x v="24"/>
    <x v="24"/>
    <x v="9"/>
    <x v="5"/>
    <x v="61"/>
    <x v="9481"/>
    <n v="46646"/>
    <n v="42.25"/>
    <n v="3219.18"/>
    <n v="275433.45"/>
    <n v="55179.44"/>
    <n v="80365"/>
    <n v="72.790000000000006"/>
    <n v="599.78"/>
    <n v="665425.39"/>
    <m/>
    <m/>
    <m/>
    <m/>
    <m/>
    <m/>
    <m/>
    <m/>
    <m/>
    <m/>
    <n v="3399"/>
    <n v="8181"/>
    <n v="7.41"/>
    <n v="36.950000000000003"/>
  </r>
  <r>
    <x v="20"/>
    <x v="20"/>
    <x v="8"/>
    <x v="18"/>
    <x v="6"/>
    <x v="9482"/>
    <n v="103"/>
    <n v="1.07"/>
    <n v="41.25"/>
    <n v="306.89999999999998"/>
    <n v="8.82"/>
    <n v="45"/>
    <n v="0.47"/>
    <n v="1.1000000000000001"/>
    <n v="106.36"/>
    <m/>
    <m/>
    <m/>
    <m/>
    <m/>
    <m/>
    <m/>
    <m/>
    <m/>
    <m/>
    <n v="46800"/>
    <n v="3224"/>
    <n v="33.58"/>
    <n v="5850"/>
  </r>
  <r>
    <x v="25"/>
    <x v="25"/>
    <x v="10"/>
    <x v="5"/>
    <x v="29"/>
    <x v="9483"/>
    <n v="57167"/>
    <n v="91.61"/>
    <n v="9513.85"/>
    <n v="460089.59999999998"/>
    <n v="0"/>
    <m/>
    <m/>
    <m/>
    <m/>
    <m/>
    <m/>
    <m/>
    <m/>
    <m/>
    <m/>
    <m/>
    <m/>
    <m/>
    <m/>
    <n v="2310"/>
    <n v="12421"/>
    <n v="19.91"/>
    <n v="44.42"/>
  </r>
  <r>
    <x v="38"/>
    <x v="38"/>
    <x v="10"/>
    <x v="6"/>
    <x v="7"/>
    <x v="4"/>
    <m/>
    <m/>
    <m/>
    <m/>
    <n v="0"/>
    <m/>
    <m/>
    <m/>
    <m/>
    <m/>
    <m/>
    <m/>
    <m/>
    <m/>
    <m/>
    <m/>
    <m/>
    <m/>
    <m/>
    <n v="180"/>
    <n v="770"/>
    <n v="32.08"/>
    <n v="90"/>
  </r>
  <r>
    <x v="28"/>
    <x v="28"/>
    <x v="10"/>
    <x v="0"/>
    <x v="23"/>
    <x v="9484"/>
    <n v="27039"/>
    <n v="40.97"/>
    <n v="3451.11"/>
    <n v="176524.23"/>
    <n v="0"/>
    <m/>
    <m/>
    <m/>
    <m/>
    <m/>
    <m/>
    <m/>
    <m/>
    <m/>
    <m/>
    <m/>
    <m/>
    <m/>
    <m/>
    <n v="240660"/>
    <n v="16097"/>
    <n v="24.39"/>
    <n v="4375.6400000000003"/>
  </r>
  <r>
    <x v="147"/>
    <x v="147"/>
    <x v="1"/>
    <x v="14"/>
    <x v="129"/>
    <x v="9485"/>
    <n v="156378"/>
    <n v="104.25"/>
    <n v="9469.44"/>
    <n v="1100822.3999999999"/>
    <n v="8997"/>
    <n v="10265"/>
    <n v="6.84"/>
    <m/>
    <m/>
    <m/>
    <m/>
    <m/>
    <m/>
    <m/>
    <m/>
    <m/>
    <m/>
    <m/>
    <m/>
    <n v="4627"/>
    <n v="17655"/>
    <n v="11.77"/>
    <n v="37.020000000000003"/>
  </r>
  <r>
    <x v="17"/>
    <x v="17"/>
    <x v="14"/>
    <x v="5"/>
    <x v="65"/>
    <x v="9486"/>
    <n v="163712"/>
    <n v="90.95"/>
    <n v="8737.2000000000007"/>
    <n v="1218839.3999999999"/>
    <n v="16724.27"/>
    <n v="23124"/>
    <n v="12.85"/>
    <n v="111.5"/>
    <n v="201682.96"/>
    <m/>
    <m/>
    <m/>
    <m/>
    <m/>
    <m/>
    <m/>
    <m/>
    <m/>
    <m/>
    <n v="716410"/>
    <n v="93864"/>
    <n v="52.15"/>
    <n v="4776.07"/>
  </r>
  <r>
    <x v="185"/>
    <x v="185"/>
    <x v="9"/>
    <x v="7"/>
    <x v="9"/>
    <x v="9487"/>
    <n v="3273"/>
    <n v="6.82"/>
    <n v="410.28"/>
    <n v="15262.23"/>
    <n v="23291.95"/>
    <n v="37018"/>
    <n v="77.12"/>
    <n v="582.29999999999995"/>
    <n v="280884.61"/>
    <m/>
    <m/>
    <m/>
    <m/>
    <m/>
    <m/>
    <m/>
    <m/>
    <m/>
    <m/>
    <n v="287860"/>
    <n v="23117"/>
    <n v="48.16"/>
    <n v="7196.5"/>
  </r>
  <r>
    <x v="49"/>
    <x v="49"/>
    <x v="2"/>
    <x v="5"/>
    <x v="57"/>
    <x v="9488"/>
    <n v="22427"/>
    <n v="44.5"/>
    <n v="4262.8599999999997"/>
    <n v="166507.20000000001"/>
    <n v="10716.44"/>
    <n v="21157"/>
    <n v="41.98"/>
    <n v="255.15"/>
    <n v="129232.78"/>
    <m/>
    <m/>
    <m/>
    <m/>
    <m/>
    <m/>
    <m/>
    <m/>
    <m/>
    <m/>
    <n v="196681.7"/>
    <n v="13038"/>
    <n v="25.87"/>
    <n v="4682.8999999999996"/>
  </r>
  <r>
    <x v="4"/>
    <x v="4"/>
    <x v="13"/>
    <x v="18"/>
    <x v="16"/>
    <x v="9489"/>
    <n v="1087"/>
    <n v="22.65"/>
    <n v="1483.5"/>
    <n v="5518.62"/>
    <n v="0"/>
    <m/>
    <m/>
    <m/>
    <m/>
    <m/>
    <m/>
    <m/>
    <m/>
    <m/>
    <m/>
    <m/>
    <m/>
    <m/>
    <m/>
    <n v="963"/>
    <n v="3611"/>
    <n v="75.23"/>
    <n v="240.75"/>
  </r>
  <r>
    <x v="172"/>
    <x v="172"/>
    <x v="14"/>
    <x v="2"/>
    <x v="9"/>
    <x v="9490"/>
    <n v="63755"/>
    <n v="132.82"/>
    <n v="9485"/>
    <n v="352842"/>
    <n v="0"/>
    <m/>
    <m/>
    <m/>
    <m/>
    <m/>
    <m/>
    <m/>
    <m/>
    <m/>
    <m/>
    <m/>
    <m/>
    <m/>
    <m/>
    <n v="1105.01"/>
    <n v="13837"/>
    <n v="28.83"/>
    <n v="27.63"/>
  </r>
  <r>
    <x v="148"/>
    <x v="148"/>
    <x v="10"/>
    <x v="2"/>
    <x v="2"/>
    <x v="9491"/>
    <n v="63980"/>
    <n v="83.31"/>
    <n v="9465"/>
    <n v="563356.80000000005"/>
    <n v="0"/>
    <m/>
    <m/>
    <m/>
    <m/>
    <m/>
    <m/>
    <m/>
    <m/>
    <m/>
    <m/>
    <m/>
    <m/>
    <m/>
    <m/>
    <n v="2205.73"/>
    <n v="7484"/>
    <n v="9.74"/>
    <n v="34.46"/>
  </r>
  <r>
    <x v="202"/>
    <x v="202"/>
    <x v="15"/>
    <x v="2"/>
    <x v="37"/>
    <x v="9492"/>
    <n v="19813"/>
    <n v="51.6"/>
    <n v="4092.66"/>
    <n v="121797.45"/>
    <n v="17422.89"/>
    <n v="21589"/>
    <n v="56.22"/>
    <n v="544.47"/>
    <n v="210107.86"/>
    <m/>
    <m/>
    <m/>
    <m/>
    <m/>
    <m/>
    <m/>
    <m/>
    <m/>
    <m/>
    <n v="755"/>
    <n v="8250"/>
    <n v="21.48"/>
    <n v="23.59"/>
  </r>
  <r>
    <x v="109"/>
    <x v="109"/>
    <x v="5"/>
    <x v="18"/>
    <x v="98"/>
    <x v="4"/>
    <m/>
    <m/>
    <m/>
    <m/>
    <n v="0"/>
    <m/>
    <m/>
    <m/>
    <m/>
    <m/>
    <m/>
    <m/>
    <m/>
    <m/>
    <m/>
    <m/>
    <m/>
    <m/>
    <m/>
    <n v="0"/>
    <m/>
    <m/>
    <n v="0"/>
  </r>
  <r>
    <x v="72"/>
    <x v="72"/>
    <x v="2"/>
    <x v="34"/>
    <x v="9"/>
    <x v="9493"/>
    <n v="16509"/>
    <n v="34.39"/>
    <n v="2822.25"/>
    <n v="104987.7"/>
    <n v="34420.78"/>
    <n v="37011"/>
    <n v="77.11"/>
    <n v="860.52"/>
    <n v="415090.48"/>
    <m/>
    <m/>
    <m/>
    <m/>
    <m/>
    <m/>
    <m/>
    <m/>
    <m/>
    <m/>
    <n v="433483"/>
    <n v="11442"/>
    <n v="23.84"/>
    <n v="10837.08"/>
  </r>
  <r>
    <x v="107"/>
    <x v="107"/>
    <x v="4"/>
    <x v="2"/>
    <x v="21"/>
    <x v="9494"/>
    <n v="11211"/>
    <n v="38.93"/>
    <n v="1460.67"/>
    <n v="32602.080000000002"/>
    <n v="3854.51"/>
    <n v="4299"/>
    <n v="14.93"/>
    <n v="160.6"/>
    <n v="46482.69"/>
    <m/>
    <m/>
    <m/>
    <m/>
    <m/>
    <m/>
    <m/>
    <m/>
    <m/>
    <m/>
    <n v="267.36"/>
    <n v="741"/>
    <n v="2.57"/>
    <n v="11.14"/>
  </r>
  <r>
    <x v="39"/>
    <x v="39"/>
    <x v="12"/>
    <x v="2"/>
    <x v="27"/>
    <x v="9495"/>
    <n v="44290"/>
    <n v="97.13"/>
    <n v="10203.92"/>
    <n v="360606.57"/>
    <n v="0"/>
    <n v="67714"/>
    <n v="148.5"/>
    <n v="0"/>
    <n v="0"/>
    <m/>
    <m/>
    <m/>
    <m/>
    <m/>
    <m/>
    <m/>
    <m/>
    <m/>
    <m/>
    <n v="78.87"/>
    <n v="38677"/>
    <n v="84.82"/>
    <n v="2.08"/>
  </r>
  <r>
    <x v="173"/>
    <x v="173"/>
    <x v="3"/>
    <x v="2"/>
    <x v="3"/>
    <x v="9496"/>
    <n v="99751"/>
    <n v="115.45"/>
    <n v="9738.36"/>
    <n v="652080.66"/>
    <n v="0"/>
    <m/>
    <m/>
    <m/>
    <m/>
    <n v="2197"/>
    <n v="5799"/>
    <n v="6.71"/>
    <n v="30"/>
    <n v="27833.79"/>
    <m/>
    <m/>
    <m/>
    <m/>
    <m/>
    <n v="2719068"/>
    <n v="216864"/>
    <n v="251"/>
    <n v="37764.83"/>
  </r>
  <r>
    <x v="36"/>
    <x v="36"/>
    <x v="2"/>
    <x v="5"/>
    <x v="42"/>
    <x v="9497"/>
    <n v="11634"/>
    <n v="32.32"/>
    <n v="2832"/>
    <n v="79012.800000000003"/>
    <n v="0"/>
    <n v="2018"/>
    <n v="5.61"/>
    <m/>
    <m/>
    <m/>
    <m/>
    <m/>
    <m/>
    <m/>
    <m/>
    <m/>
    <m/>
    <m/>
    <m/>
    <n v="60.78"/>
    <n v="2888"/>
    <n v="8.02"/>
    <n v="2.0299999999999998"/>
  </r>
  <r>
    <x v="21"/>
    <x v="21"/>
    <x v="3"/>
    <x v="12"/>
    <x v="12"/>
    <x v="4"/>
    <m/>
    <m/>
    <m/>
    <m/>
    <n v="0"/>
    <m/>
    <m/>
    <m/>
    <m/>
    <m/>
    <m/>
    <m/>
    <m/>
    <m/>
    <m/>
    <m/>
    <m/>
    <m/>
    <m/>
    <n v="393.49"/>
    <n v="3058"/>
    <n v="18.2"/>
    <n v="28.11"/>
  </r>
  <r>
    <x v="201"/>
    <x v="201"/>
    <x v="6"/>
    <x v="11"/>
    <x v="112"/>
    <x v="9498"/>
    <n v="265314"/>
    <n v="113.38"/>
    <n v="10061.35"/>
    <n v="1824626.52"/>
    <n v="208678.95"/>
    <n v="253497"/>
    <n v="108.33"/>
    <n v="1070.1500000000001"/>
    <n v="2516522.09"/>
    <m/>
    <m/>
    <m/>
    <m/>
    <m/>
    <m/>
    <m/>
    <m/>
    <m/>
    <m/>
    <n v="33.83"/>
    <n v="163211"/>
    <n v="69.75"/>
    <n v="0.17"/>
  </r>
  <r>
    <x v="223"/>
    <x v="223"/>
    <x v="5"/>
    <x v="2"/>
    <x v="31"/>
    <x v="9499"/>
    <n v="3203"/>
    <n v="13.35"/>
    <n v="1244.8"/>
    <n v="23153.279999999999"/>
    <n v="1184.44"/>
    <n v="2818"/>
    <n v="11.74"/>
    <n v="59.22"/>
    <n v="14283.49"/>
    <m/>
    <m/>
    <m/>
    <m/>
    <m/>
    <m/>
    <m/>
    <m/>
    <m/>
    <m/>
    <n v="191"/>
    <n v="4129"/>
    <n v="17.2"/>
    <n v="9.5500000000000007"/>
  </r>
  <r>
    <x v="23"/>
    <x v="23"/>
    <x v="6"/>
    <x v="7"/>
    <x v="124"/>
    <x v="9500"/>
    <n v="35770"/>
    <n v="63.42"/>
    <n v="4422.87"/>
    <n v="193323.75"/>
    <n v="25016.49"/>
    <n v="38514"/>
    <n v="68.290000000000006"/>
    <n v="532.27"/>
    <n v="301681.34000000003"/>
    <m/>
    <m/>
    <m/>
    <m/>
    <m/>
    <m/>
    <m/>
    <m/>
    <m/>
    <m/>
    <n v="3250"/>
    <n v="30263"/>
    <n v="53.66"/>
    <n v="69.150000000000006"/>
  </r>
  <r>
    <x v="21"/>
    <x v="21"/>
    <x v="10"/>
    <x v="4"/>
    <x v="36"/>
    <x v="9501"/>
    <n v="8356"/>
    <n v="11.23"/>
    <n v="1160.29"/>
    <n v="66902.34"/>
    <n v="1127"/>
    <n v="1915"/>
    <n v="2.57"/>
    <n v="18.18"/>
    <n v="13590.83"/>
    <m/>
    <m/>
    <m/>
    <m/>
    <m/>
    <n v="475"/>
    <n v="849"/>
    <n v="1.1399999999999999"/>
    <n v="7"/>
    <n v="10632.4"/>
    <n v="8738.0300000000007"/>
    <n v="43897"/>
    <n v="59"/>
    <n v="140.94"/>
  </r>
  <r>
    <x v="124"/>
    <x v="124"/>
    <x v="11"/>
    <x v="6"/>
    <x v="28"/>
    <x v="4"/>
    <m/>
    <m/>
    <m/>
    <m/>
    <n v="0"/>
    <m/>
    <m/>
    <m/>
    <m/>
    <n v="149"/>
    <n v="308"/>
    <n v="2.14"/>
    <n v="12"/>
    <n v="1887.68"/>
    <m/>
    <m/>
    <m/>
    <m/>
    <m/>
    <n v="106120"/>
    <n v="13108"/>
    <n v="91.03"/>
    <n v="8843.33"/>
  </r>
  <r>
    <x v="25"/>
    <x v="25"/>
    <x v="10"/>
    <x v="18"/>
    <x v="16"/>
    <x v="9502"/>
    <n v="4063"/>
    <n v="84.65"/>
    <n v="20139.25"/>
    <n v="74918.009999999995"/>
    <n v="3786.06"/>
    <n v="5872"/>
    <n v="122.33"/>
    <n v="946.51"/>
    <n v="45657.19"/>
    <m/>
    <m/>
    <m/>
    <m/>
    <m/>
    <n v="1330"/>
    <n v="2029"/>
    <n v="42.27"/>
    <n v="332"/>
    <n v="29770.720000000001"/>
    <n v="435"/>
    <n v="2302"/>
    <n v="47.96"/>
    <n v="108.75"/>
  </r>
  <r>
    <x v="29"/>
    <x v="29"/>
    <x v="2"/>
    <x v="1"/>
    <x v="32"/>
    <x v="9503"/>
    <n v="1648"/>
    <n v="15.26"/>
    <n v="865.78"/>
    <n v="7246.56"/>
    <n v="835.11"/>
    <n v="1630"/>
    <n v="15.09"/>
    <n v="92.79"/>
    <n v="10070.86"/>
    <m/>
    <m/>
    <m/>
    <m/>
    <m/>
    <m/>
    <m/>
    <m/>
    <m/>
    <m/>
    <n v="718.18"/>
    <n v="4317"/>
    <n v="39.97"/>
    <n v="79.8"/>
  </r>
  <r>
    <x v="20"/>
    <x v="20"/>
    <x v="2"/>
    <x v="2"/>
    <x v="26"/>
    <x v="9504"/>
    <n v="118853"/>
    <n v="145.65"/>
    <n v="11498.34"/>
    <n v="727154.91"/>
    <n v="0"/>
    <n v="0"/>
    <n v="0"/>
    <m/>
    <m/>
    <m/>
    <m/>
    <m/>
    <m/>
    <m/>
    <m/>
    <m/>
    <m/>
    <m/>
    <m/>
    <n v="336420"/>
    <n v="14226"/>
    <n v="17.43"/>
    <n v="4947.3500000000004"/>
  </r>
  <r>
    <x v="87"/>
    <x v="87"/>
    <x v="4"/>
    <x v="21"/>
    <x v="78"/>
    <x v="9505"/>
    <n v="69080"/>
    <n v="100.99"/>
    <n v="5360"/>
    <n v="284133.59999999998"/>
    <n v="51.41"/>
    <n v="141"/>
    <n v="0.21"/>
    <n v="0.9"/>
    <n v="619.92999999999995"/>
    <m/>
    <m/>
    <m/>
    <m/>
    <m/>
    <m/>
    <m/>
    <m/>
    <m/>
    <m/>
    <n v="313"/>
    <n v="4954"/>
    <n v="7.24"/>
    <n v="5.49"/>
  </r>
  <r>
    <x v="19"/>
    <x v="19"/>
    <x v="7"/>
    <x v="2"/>
    <x v="63"/>
    <x v="9506"/>
    <n v="130443"/>
    <n v="54.9"/>
    <n v="4888.0600000000004"/>
    <n v="900087.48"/>
    <n v="0"/>
    <m/>
    <m/>
    <m/>
    <m/>
    <m/>
    <m/>
    <m/>
    <m/>
    <m/>
    <m/>
    <m/>
    <m/>
    <m/>
    <m/>
    <n v="3996"/>
    <n v="45299"/>
    <n v="19.07"/>
    <n v="20.18"/>
  </r>
  <r>
    <x v="111"/>
    <x v="111"/>
    <x v="12"/>
    <x v="2"/>
    <x v="57"/>
    <x v="9507"/>
    <n v="57985"/>
    <n v="115.05"/>
    <n v="10697.14"/>
    <n v="417830.40000000002"/>
    <n v="0"/>
    <m/>
    <m/>
    <m/>
    <m/>
    <m/>
    <m/>
    <m/>
    <m/>
    <m/>
    <m/>
    <m/>
    <m/>
    <m/>
    <m/>
    <n v="1103"/>
    <n v="4793"/>
    <n v="9.51"/>
    <n v="26.26"/>
  </r>
  <r>
    <x v="21"/>
    <x v="21"/>
    <x v="4"/>
    <x v="0"/>
    <x v="77"/>
    <x v="9508"/>
    <n v="156505"/>
    <n v="116.45"/>
    <n v="10067.14"/>
    <n v="1048593.6000000001"/>
    <n v="0"/>
    <m/>
    <m/>
    <m/>
    <m/>
    <m/>
    <m/>
    <m/>
    <m/>
    <m/>
    <m/>
    <m/>
    <m/>
    <m/>
    <m/>
    <n v="4439.54"/>
    <n v="40943"/>
    <n v="30.46"/>
    <n v="39.64"/>
  </r>
  <r>
    <x v="53"/>
    <x v="53"/>
    <x v="11"/>
    <x v="13"/>
    <x v="1"/>
    <x v="4"/>
    <m/>
    <m/>
    <m/>
    <m/>
    <n v="0"/>
    <m/>
    <m/>
    <m/>
    <m/>
    <m/>
    <m/>
    <m/>
    <m/>
    <m/>
    <m/>
    <m/>
    <m/>
    <m/>
    <m/>
    <n v="0"/>
    <m/>
    <m/>
    <n v="0"/>
  </r>
  <r>
    <x v="23"/>
    <x v="23"/>
    <x v="14"/>
    <x v="2"/>
    <x v="21"/>
    <x v="9509"/>
    <n v="19246"/>
    <n v="66.83"/>
    <n v="4393.33"/>
    <n v="98059.199999999997"/>
    <n v="8578.08"/>
    <n v="10509"/>
    <n v="36.49"/>
    <n v="357.42"/>
    <n v="103445.63"/>
    <m/>
    <m/>
    <m/>
    <m/>
    <m/>
    <m/>
    <m/>
    <m/>
    <m/>
    <m/>
    <n v="605"/>
    <n v="5669"/>
    <n v="19.68"/>
    <n v="25.21"/>
  </r>
  <r>
    <x v="130"/>
    <x v="130"/>
    <x v="0"/>
    <x v="7"/>
    <x v="30"/>
    <x v="9510"/>
    <n v="23211"/>
    <n v="40.299999999999997"/>
    <n v="3051.75"/>
    <n v="136230.12"/>
    <n v="26207.57"/>
    <n v="38149"/>
    <n v="66.23"/>
    <n v="545.99"/>
    <n v="316044.89"/>
    <m/>
    <m/>
    <m/>
    <m/>
    <m/>
    <m/>
    <m/>
    <m/>
    <m/>
    <m/>
    <n v="214856"/>
    <n v="5187"/>
    <n v="9.01"/>
    <n v="4476.17"/>
  </r>
  <r>
    <x v="70"/>
    <x v="70"/>
    <x v="6"/>
    <x v="2"/>
    <x v="2"/>
    <x v="9511"/>
    <n v="68344"/>
    <n v="88.99"/>
    <n v="9602.5"/>
    <n v="571540.80000000005"/>
    <n v="8968"/>
    <n v="16233"/>
    <n v="21.14"/>
    <m/>
    <m/>
    <m/>
    <m/>
    <m/>
    <m/>
    <m/>
    <m/>
    <m/>
    <m/>
    <m/>
    <m/>
    <n v="2900.88"/>
    <n v="16567"/>
    <n v="21.57"/>
    <n v="45.33"/>
  </r>
  <r>
    <x v="26"/>
    <x v="26"/>
    <x v="10"/>
    <x v="2"/>
    <x v="69"/>
    <x v="9512"/>
    <n v="23206"/>
    <n v="33.340000000000003"/>
    <n v="8.69"/>
    <n v="468.72"/>
    <n v="24689"/>
    <n v="25574"/>
    <n v="36.74"/>
    <n v="425.67"/>
    <n v="297732.06"/>
    <m/>
    <m/>
    <m/>
    <m/>
    <m/>
    <m/>
    <m/>
    <m/>
    <m/>
    <m/>
    <n v="24475.64"/>
    <n v="87857"/>
    <n v="126.23"/>
    <n v="421.99"/>
  </r>
  <r>
    <x v="161"/>
    <x v="161"/>
    <x v="0"/>
    <x v="22"/>
    <x v="56"/>
    <x v="9513"/>
    <n v="57268"/>
    <n v="39.770000000000003"/>
    <n v="2954.33"/>
    <n v="329703.59999999998"/>
    <n v="84025.22"/>
    <n v="117033"/>
    <n v="81.27"/>
    <n v="700.21"/>
    <n v="1013285.31"/>
    <m/>
    <m/>
    <m/>
    <m/>
    <m/>
    <m/>
    <m/>
    <m/>
    <m/>
    <m/>
    <n v="6486"/>
    <n v="54326"/>
    <n v="37.729999999999997"/>
    <n v="54.05"/>
  </r>
  <r>
    <x v="9"/>
    <x v="9"/>
    <x v="9"/>
    <x v="1"/>
    <x v="28"/>
    <x v="9514"/>
    <n v="479"/>
    <n v="3.33"/>
    <n v="3"/>
    <n v="33.479999999999997"/>
    <n v="20"/>
    <n v="919"/>
    <n v="6.38"/>
    <n v="1.67"/>
    <n v="241.19"/>
    <m/>
    <m/>
    <m/>
    <m/>
    <m/>
    <m/>
    <m/>
    <m/>
    <m/>
    <m/>
    <n v="1145.69"/>
    <n v="3550"/>
    <n v="24.65"/>
    <n v="95.47"/>
  </r>
  <r>
    <x v="85"/>
    <x v="85"/>
    <x v="6"/>
    <x v="16"/>
    <x v="20"/>
    <x v="9515"/>
    <n v="83001"/>
    <n v="115.28"/>
    <n v="4941.08"/>
    <n v="275712.45"/>
    <n v="28185.26"/>
    <n v="31657"/>
    <n v="43.97"/>
    <n v="469.75"/>
    <n v="339894.47"/>
    <m/>
    <m/>
    <m/>
    <m/>
    <m/>
    <m/>
    <m/>
    <m/>
    <m/>
    <m/>
    <n v="3.09"/>
    <n v="35126"/>
    <n v="48.79"/>
    <n v="0.05"/>
  </r>
  <r>
    <x v="104"/>
    <x v="104"/>
    <x v="8"/>
    <x v="2"/>
    <x v="54"/>
    <x v="9516"/>
    <n v="26376"/>
    <n v="75.790000000000006"/>
    <n v="4317.28"/>
    <n v="116436.93"/>
    <n v="0"/>
    <m/>
    <m/>
    <m/>
    <m/>
    <m/>
    <m/>
    <m/>
    <m/>
    <m/>
    <n v="14401"/>
    <n v="16143"/>
    <n v="46.39"/>
    <n v="496"/>
    <n v="322351.98"/>
    <n v="57993"/>
    <n v="9053"/>
    <n v="26.01"/>
    <n v="1999.76"/>
  </r>
  <r>
    <x v="45"/>
    <x v="45"/>
    <x v="5"/>
    <x v="1"/>
    <x v="71"/>
    <x v="4"/>
    <m/>
    <m/>
    <m/>
    <m/>
    <n v="0"/>
    <m/>
    <m/>
    <m/>
    <m/>
    <m/>
    <m/>
    <m/>
    <m/>
    <m/>
    <m/>
    <m/>
    <m/>
    <m/>
    <m/>
    <n v="324.92"/>
    <n v="1592"/>
    <n v="26.53"/>
    <n v="64.98"/>
  </r>
  <r>
    <x v="121"/>
    <x v="121"/>
    <x v="9"/>
    <x v="13"/>
    <x v="6"/>
    <x v="4"/>
    <m/>
    <m/>
    <m/>
    <m/>
    <n v="0"/>
    <m/>
    <m/>
    <m/>
    <m/>
    <m/>
    <m/>
    <m/>
    <m/>
    <m/>
    <m/>
    <m/>
    <m/>
    <m/>
    <m/>
    <n v="0"/>
    <m/>
    <m/>
    <n v="0"/>
  </r>
  <r>
    <x v="57"/>
    <x v="57"/>
    <x v="8"/>
    <x v="6"/>
    <x v="16"/>
    <x v="0"/>
    <n v="0"/>
    <n v="0"/>
    <n v="0"/>
    <n v="0"/>
    <n v="0"/>
    <n v="0"/>
    <n v="0"/>
    <m/>
    <m/>
    <m/>
    <m/>
    <m/>
    <m/>
    <m/>
    <m/>
    <m/>
    <m/>
    <m/>
    <m/>
    <n v="277"/>
    <n v="4997"/>
    <n v="104.1"/>
    <n v="69.25"/>
  </r>
  <r>
    <x v="29"/>
    <x v="29"/>
    <x v="14"/>
    <x v="0"/>
    <x v="117"/>
    <x v="4"/>
    <m/>
    <m/>
    <m/>
    <m/>
    <n v="0"/>
    <m/>
    <m/>
    <m/>
    <m/>
    <m/>
    <m/>
    <m/>
    <m/>
    <m/>
    <m/>
    <m/>
    <m/>
    <m/>
    <m/>
    <n v="0"/>
    <m/>
    <m/>
    <n v="0"/>
  </r>
  <r>
    <x v="131"/>
    <x v="131"/>
    <x v="11"/>
    <x v="6"/>
    <x v="51"/>
    <x v="4"/>
    <m/>
    <m/>
    <m/>
    <m/>
    <n v="0"/>
    <m/>
    <m/>
    <m/>
    <m/>
    <m/>
    <m/>
    <m/>
    <m/>
    <m/>
    <m/>
    <m/>
    <m/>
    <m/>
    <m/>
    <n v="212"/>
    <n v="2636"/>
    <n v="219.67"/>
    <n v="212"/>
  </r>
  <r>
    <x v="183"/>
    <x v="183"/>
    <x v="5"/>
    <x v="1"/>
    <x v="1"/>
    <x v="3894"/>
    <n v="21063"/>
    <n v="292.54000000000002"/>
    <n v="16866.669999999998"/>
    <n v="94116"/>
    <n v="0"/>
    <m/>
    <m/>
    <m/>
    <m/>
    <m/>
    <m/>
    <m/>
    <m/>
    <m/>
    <m/>
    <m/>
    <m/>
    <m/>
    <m/>
    <n v="13.64"/>
    <n v="990"/>
    <n v="13.75"/>
    <n v="2.27"/>
  </r>
  <r>
    <x v="40"/>
    <x v="40"/>
    <x v="3"/>
    <x v="26"/>
    <x v="68"/>
    <x v="9517"/>
    <n v="10834"/>
    <n v="56.43"/>
    <n v="4025"/>
    <n v="59892"/>
    <n v="3852.44"/>
    <n v="3218"/>
    <n v="16.760000000000002"/>
    <n v="240.78"/>
    <n v="46457.73"/>
    <m/>
    <m/>
    <m/>
    <m/>
    <m/>
    <m/>
    <m/>
    <m/>
    <m/>
    <m/>
    <n v="62000"/>
    <n v="3845"/>
    <n v="20.03"/>
    <n v="3875"/>
  </r>
  <r>
    <x v="185"/>
    <x v="185"/>
    <x v="8"/>
    <x v="7"/>
    <x v="9"/>
    <x v="9518"/>
    <n v="6279"/>
    <n v="13.08"/>
    <n v="886.85"/>
    <n v="32990.82"/>
    <n v="15597.48"/>
    <n v="23355"/>
    <n v="48.66"/>
    <n v="389.94"/>
    <n v="188094.67"/>
    <m/>
    <m/>
    <m/>
    <m/>
    <m/>
    <m/>
    <m/>
    <m/>
    <m/>
    <m/>
    <n v="111770"/>
    <n v="13146"/>
    <n v="27.39"/>
    <n v="2794.25"/>
  </r>
  <r>
    <x v="173"/>
    <x v="173"/>
    <x v="4"/>
    <x v="3"/>
    <x v="28"/>
    <x v="9519"/>
    <n v="301"/>
    <n v="2.09"/>
    <n v="90.67"/>
    <n v="1011.84"/>
    <n v="0"/>
    <m/>
    <m/>
    <m/>
    <m/>
    <m/>
    <m/>
    <m/>
    <m/>
    <m/>
    <m/>
    <m/>
    <m/>
    <m/>
    <m/>
    <n v="35511"/>
    <n v="1856"/>
    <n v="12.89"/>
    <n v="2959.25"/>
  </r>
  <r>
    <x v="103"/>
    <x v="103"/>
    <x v="6"/>
    <x v="28"/>
    <x v="16"/>
    <x v="0"/>
    <n v="0"/>
    <n v="0"/>
    <n v="0"/>
    <n v="0"/>
    <n v="0"/>
    <n v="0"/>
    <n v="0"/>
    <m/>
    <m/>
    <n v="0"/>
    <n v="0"/>
    <n v="0"/>
    <n v="0"/>
    <n v="0"/>
    <n v="0"/>
    <n v="0"/>
    <n v="0"/>
    <n v="0"/>
    <n v="0"/>
    <n v="0.3"/>
    <n v="526"/>
    <n v="10.96"/>
    <n v="7.0000000000000007E-2"/>
  </r>
  <r>
    <x v="121"/>
    <x v="121"/>
    <x v="5"/>
    <x v="2"/>
    <x v="3"/>
    <x v="9520"/>
    <n v="105619"/>
    <n v="122.24"/>
    <n v="8273.82"/>
    <n v="554014.94999999995"/>
    <n v="0"/>
    <m/>
    <m/>
    <m/>
    <m/>
    <m/>
    <m/>
    <m/>
    <m/>
    <m/>
    <m/>
    <m/>
    <m/>
    <m/>
    <m/>
    <n v="268300"/>
    <n v="33418"/>
    <n v="38.68"/>
    <n v="3726.39"/>
  </r>
  <r>
    <x v="95"/>
    <x v="95"/>
    <x v="4"/>
    <x v="7"/>
    <x v="30"/>
    <x v="9521"/>
    <n v="39497"/>
    <n v="68.569999999999993"/>
    <n v="6527.92"/>
    <n v="291406.2"/>
    <n v="0"/>
    <m/>
    <m/>
    <m/>
    <m/>
    <m/>
    <m/>
    <m/>
    <m/>
    <m/>
    <m/>
    <m/>
    <m/>
    <m/>
    <m/>
    <n v="115200"/>
    <n v="6840"/>
    <n v="11.88"/>
    <n v="2400"/>
  </r>
  <r>
    <x v="62"/>
    <x v="62"/>
    <x v="0"/>
    <x v="1"/>
    <x v="66"/>
    <x v="9522"/>
    <n v="5653"/>
    <n v="21.41"/>
    <n v="1542.32"/>
    <n v="31555.83"/>
    <n v="24252"/>
    <n v="24279"/>
    <n v="91.97"/>
    <n v="1102.3599999999999"/>
    <n v="292462.14"/>
    <m/>
    <m/>
    <m/>
    <m/>
    <m/>
    <m/>
    <m/>
    <m/>
    <m/>
    <m/>
    <n v="7541"/>
    <n v="31121"/>
    <n v="117.88"/>
    <n v="342.77"/>
  </r>
  <r>
    <x v="75"/>
    <x v="75"/>
    <x v="11"/>
    <x v="4"/>
    <x v="79"/>
    <x v="9523"/>
    <n v="2234"/>
    <n v="2.7"/>
    <n v="172.88"/>
    <n v="11093.97"/>
    <n v="0"/>
    <m/>
    <m/>
    <m/>
    <m/>
    <m/>
    <m/>
    <m/>
    <m/>
    <m/>
    <m/>
    <m/>
    <m/>
    <m/>
    <m/>
    <n v="510210"/>
    <n v="16395"/>
    <n v="19.8"/>
    <n v="7394.35"/>
  </r>
  <r>
    <x v="211"/>
    <x v="211"/>
    <x v="7"/>
    <x v="7"/>
    <x v="15"/>
    <x v="9524"/>
    <n v="10728"/>
    <n v="24.83"/>
    <n v="3160.03"/>
    <n v="105797.73"/>
    <n v="0"/>
    <m/>
    <m/>
    <m/>
    <m/>
    <m/>
    <m/>
    <m/>
    <m/>
    <m/>
    <m/>
    <m/>
    <m/>
    <m/>
    <m/>
    <n v="0"/>
    <m/>
    <m/>
    <n v="0"/>
  </r>
  <r>
    <x v="226"/>
    <x v="226"/>
    <x v="4"/>
    <x v="1"/>
    <x v="1"/>
    <x v="189"/>
    <n v="90"/>
    <n v="1.25"/>
    <n v="7.67"/>
    <n v="42.78"/>
    <n v="0"/>
    <m/>
    <m/>
    <m/>
    <m/>
    <m/>
    <m/>
    <m/>
    <m/>
    <m/>
    <m/>
    <m/>
    <m/>
    <m/>
    <m/>
    <n v="0"/>
    <m/>
    <m/>
    <n v="0"/>
  </r>
  <r>
    <x v="191"/>
    <x v="191"/>
    <x v="12"/>
    <x v="4"/>
    <x v="100"/>
    <x v="9525"/>
    <n v="1414"/>
    <n v="4.21"/>
    <n v="62.5"/>
    <n v="1627.5"/>
    <n v="33823.47"/>
    <n v="48882"/>
    <n v="145.47999999999999"/>
    <m/>
    <m/>
    <m/>
    <m/>
    <m/>
    <m/>
    <m/>
    <m/>
    <m/>
    <m/>
    <m/>
    <m/>
    <n v="0"/>
    <m/>
    <m/>
    <n v="0"/>
  </r>
  <r>
    <x v="141"/>
    <x v="141"/>
    <x v="3"/>
    <x v="7"/>
    <x v="82"/>
    <x v="9526"/>
    <n v="51697"/>
    <n v="116.43"/>
    <n v="9729.73"/>
    <n v="334800"/>
    <n v="2.91"/>
    <n v="51"/>
    <n v="0.11"/>
    <m/>
    <m/>
    <n v="0"/>
    <n v="0"/>
    <n v="0"/>
    <n v="0"/>
    <n v="0"/>
    <n v="0"/>
    <n v="0"/>
    <n v="0"/>
    <n v="0"/>
    <n v="0"/>
    <n v="109566"/>
    <n v="7377"/>
    <n v="16.61"/>
    <n v="2961.24"/>
  </r>
  <r>
    <x v="11"/>
    <x v="11"/>
    <x v="6"/>
    <x v="2"/>
    <x v="29"/>
    <x v="9527"/>
    <n v="475084"/>
    <n v="761.35"/>
    <n v="11414.85"/>
    <n v="552021.96"/>
    <n v="0"/>
    <m/>
    <m/>
    <m/>
    <m/>
    <n v="810"/>
    <n v="587"/>
    <n v="0.94"/>
    <n v="15"/>
    <n v="10261.89"/>
    <m/>
    <m/>
    <m/>
    <m/>
    <m/>
    <n v="67807"/>
    <n v="5119"/>
    <n v="8.1999999999999993"/>
    <n v="1303.98"/>
  </r>
  <r>
    <x v="0"/>
    <x v="0"/>
    <x v="8"/>
    <x v="6"/>
    <x v="21"/>
    <x v="9528"/>
    <n v="41710"/>
    <n v="144.83000000000001"/>
    <n v="8997.33"/>
    <n v="200820.48000000001"/>
    <n v="17539"/>
    <n v="24041"/>
    <n v="83.48"/>
    <n v="730.79"/>
    <n v="211508.06"/>
    <m/>
    <m/>
    <m/>
    <m/>
    <m/>
    <m/>
    <m/>
    <m/>
    <m/>
    <m/>
    <n v="2317"/>
    <n v="22333"/>
    <n v="77.55"/>
    <n v="96.54"/>
  </r>
  <r>
    <x v="140"/>
    <x v="140"/>
    <x v="14"/>
    <x v="4"/>
    <x v="38"/>
    <x v="9529"/>
    <n v="47097"/>
    <n v="70.08"/>
    <n v="6371.41"/>
    <n v="331823.07"/>
    <n v="39964.11"/>
    <n v="46428"/>
    <n v="69.09"/>
    <n v="713.64"/>
    <n v="481939.22"/>
    <m/>
    <m/>
    <m/>
    <m/>
    <m/>
    <m/>
    <m/>
    <m/>
    <m/>
    <m/>
    <n v="708575"/>
    <n v="47060"/>
    <n v="70.03"/>
    <n v="12653.13"/>
  </r>
  <r>
    <x v="72"/>
    <x v="72"/>
    <x v="13"/>
    <x v="4"/>
    <x v="140"/>
    <x v="9530"/>
    <n v="6052"/>
    <n v="3.97"/>
    <n v="160.91999999999999"/>
    <n v="19006.41"/>
    <n v="4637.25"/>
    <n v="6722"/>
    <n v="4.41"/>
    <n v="36.51"/>
    <n v="55921.93"/>
    <m/>
    <m/>
    <m/>
    <m/>
    <m/>
    <m/>
    <m/>
    <m/>
    <m/>
    <m/>
    <n v="0"/>
    <n v="165276"/>
    <n v="108.45"/>
    <n v="0"/>
  </r>
  <r>
    <x v="128"/>
    <x v="128"/>
    <x v="4"/>
    <x v="1"/>
    <x v="4"/>
    <x v="9531"/>
    <n v="735"/>
    <n v="8.75"/>
    <n v="497"/>
    <n v="3235.47"/>
    <n v="0"/>
    <m/>
    <m/>
    <m/>
    <m/>
    <m/>
    <m/>
    <m/>
    <m/>
    <m/>
    <m/>
    <m/>
    <m/>
    <m/>
    <m/>
    <n v="41.05"/>
    <n v="3899"/>
    <n v="46.42"/>
    <n v="5.86"/>
  </r>
  <r>
    <x v="59"/>
    <x v="59"/>
    <x v="4"/>
    <x v="7"/>
    <x v="21"/>
    <x v="9532"/>
    <n v="34206"/>
    <n v="118.77"/>
    <n v="6169.58"/>
    <n v="137705.1"/>
    <n v="0"/>
    <m/>
    <m/>
    <m/>
    <m/>
    <m/>
    <m/>
    <m/>
    <m/>
    <m/>
    <m/>
    <m/>
    <m/>
    <m/>
    <m/>
    <n v="31534"/>
    <n v="1909"/>
    <n v="6.63"/>
    <n v="1313.92"/>
  </r>
  <r>
    <x v="30"/>
    <x v="30"/>
    <x v="5"/>
    <x v="19"/>
    <x v="71"/>
    <x v="9533"/>
    <n v="7174"/>
    <n v="119.57"/>
    <n v="6818.4"/>
    <n v="31705.56"/>
    <n v="0"/>
    <m/>
    <m/>
    <m/>
    <m/>
    <m/>
    <m/>
    <m/>
    <m/>
    <m/>
    <m/>
    <m/>
    <m/>
    <m/>
    <m/>
    <n v="0"/>
    <m/>
    <m/>
    <n v="0"/>
  </r>
  <r>
    <x v="40"/>
    <x v="40"/>
    <x v="15"/>
    <x v="5"/>
    <x v="15"/>
    <x v="9534"/>
    <n v="37805"/>
    <n v="87.51"/>
    <n v="8153.33"/>
    <n v="272973.59999999998"/>
    <n v="0"/>
    <m/>
    <m/>
    <m/>
    <m/>
    <m/>
    <m/>
    <m/>
    <m/>
    <m/>
    <m/>
    <m/>
    <m/>
    <m/>
    <m/>
    <n v="146900"/>
    <n v="11738"/>
    <n v="27.17"/>
    <n v="4080.56"/>
  </r>
  <r>
    <x v="12"/>
    <x v="12"/>
    <x v="6"/>
    <x v="27"/>
    <x v="21"/>
    <x v="9535"/>
    <n v="32320"/>
    <n v="112.22"/>
    <n v="7303.88"/>
    <n v="163022.49"/>
    <n v="2421.92"/>
    <n v="4981"/>
    <n v="17.3"/>
    <n v="100.91"/>
    <n v="29206.67"/>
    <m/>
    <m/>
    <m/>
    <m/>
    <m/>
    <m/>
    <m/>
    <m/>
    <m/>
    <m/>
    <n v="762"/>
    <n v="9257"/>
    <n v="32.14"/>
    <n v="31.75"/>
  </r>
  <r>
    <x v="193"/>
    <x v="193"/>
    <x v="13"/>
    <x v="7"/>
    <x v="31"/>
    <x v="9536"/>
    <n v="13014"/>
    <n v="54.23"/>
    <n v="3490.45"/>
    <n v="64922.37"/>
    <n v="0"/>
    <m/>
    <m/>
    <m/>
    <m/>
    <m/>
    <m/>
    <m/>
    <m/>
    <m/>
    <m/>
    <m/>
    <m/>
    <m/>
    <m/>
    <n v="0"/>
    <m/>
    <m/>
    <n v="0"/>
  </r>
  <r>
    <x v="138"/>
    <x v="138"/>
    <x v="12"/>
    <x v="6"/>
    <x v="28"/>
    <x v="9537"/>
    <n v="2209"/>
    <n v="15.34"/>
    <n v="927.42"/>
    <n v="10349.969999999999"/>
    <n v="0"/>
    <m/>
    <m/>
    <m/>
    <m/>
    <m/>
    <m/>
    <m/>
    <m/>
    <m/>
    <m/>
    <m/>
    <m/>
    <m/>
    <m/>
    <n v="0"/>
    <m/>
    <m/>
    <n v="0"/>
  </r>
  <r>
    <x v="46"/>
    <x v="46"/>
    <x v="3"/>
    <x v="5"/>
    <x v="59"/>
    <x v="9538"/>
    <n v="180310"/>
    <n v="129.53"/>
    <n v="10740.52"/>
    <n v="1158687"/>
    <n v="38.799999999999997"/>
    <n v="2304"/>
    <n v="1.66"/>
    <n v="0.33"/>
    <n v="467.87"/>
    <m/>
    <m/>
    <m/>
    <m/>
    <m/>
    <m/>
    <m/>
    <m/>
    <m/>
    <m/>
    <n v="0"/>
    <n v="19625"/>
    <n v="14.1"/>
    <n v="0"/>
  </r>
  <r>
    <x v="195"/>
    <x v="195"/>
    <x v="10"/>
    <x v="1"/>
    <x v="11"/>
    <x v="9539"/>
    <n v="299"/>
    <n v="2.4900000000000002"/>
    <n v="69.3"/>
    <n v="644.49"/>
    <n v="0"/>
    <m/>
    <m/>
    <m/>
    <m/>
    <m/>
    <m/>
    <m/>
    <m/>
    <m/>
    <m/>
    <m/>
    <m/>
    <m/>
    <m/>
    <n v="167.1"/>
    <n v="2677"/>
    <n v="22.31"/>
    <n v="16.71"/>
  </r>
  <r>
    <x v="11"/>
    <x v="11"/>
    <x v="3"/>
    <x v="1"/>
    <x v="11"/>
    <x v="9540"/>
    <n v="741"/>
    <n v="6.18"/>
    <n v="400.9"/>
    <n v="3728.37"/>
    <n v="0"/>
    <m/>
    <m/>
    <m/>
    <m/>
    <m/>
    <m/>
    <m/>
    <m/>
    <m/>
    <m/>
    <m/>
    <m/>
    <m/>
    <m/>
    <n v="192000"/>
    <n v="5212"/>
    <n v="43.43"/>
    <n v="19200"/>
  </r>
  <r>
    <x v="74"/>
    <x v="74"/>
    <x v="3"/>
    <x v="0"/>
    <x v="115"/>
    <x v="9541"/>
    <n v="132283"/>
    <n v="113.65"/>
    <n v="8903.15"/>
    <n v="803153.58"/>
    <n v="10920.47"/>
    <n v="16628"/>
    <n v="14.29"/>
    <m/>
    <m/>
    <m/>
    <m/>
    <m/>
    <m/>
    <m/>
    <m/>
    <m/>
    <m/>
    <m/>
    <m/>
    <n v="3236.41"/>
    <n v="34722"/>
    <n v="29.83"/>
    <n v="33.369999999999997"/>
  </r>
  <r>
    <x v="24"/>
    <x v="24"/>
    <x v="11"/>
    <x v="6"/>
    <x v="21"/>
    <x v="9542"/>
    <n v="1070"/>
    <n v="3.72"/>
    <n v="264.38"/>
    <n v="5900.85"/>
    <n v="0"/>
    <m/>
    <m/>
    <m/>
    <m/>
    <m/>
    <m/>
    <m/>
    <m/>
    <m/>
    <m/>
    <m/>
    <m/>
    <m/>
    <m/>
    <n v="2216"/>
    <n v="14146"/>
    <n v="49.12"/>
    <n v="92.33"/>
  </r>
  <r>
    <x v="223"/>
    <x v="223"/>
    <x v="0"/>
    <x v="1"/>
    <x v="4"/>
    <x v="4"/>
    <m/>
    <m/>
    <m/>
    <m/>
    <n v="0"/>
    <m/>
    <m/>
    <m/>
    <m/>
    <m/>
    <m/>
    <m/>
    <m/>
    <m/>
    <m/>
    <m/>
    <m/>
    <m/>
    <m/>
    <n v="54.54"/>
    <n v="5870"/>
    <n v="69.88"/>
    <n v="7.79"/>
  </r>
  <r>
    <x v="205"/>
    <x v="205"/>
    <x v="10"/>
    <x v="2"/>
    <x v="9"/>
    <x v="9543"/>
    <n v="40139"/>
    <n v="83.62"/>
    <n v="8611.5"/>
    <n v="320347.8"/>
    <n v="0"/>
    <m/>
    <m/>
    <m/>
    <m/>
    <m/>
    <m/>
    <m/>
    <m/>
    <m/>
    <m/>
    <m/>
    <m/>
    <m/>
    <m/>
    <n v="243300"/>
    <n v="7124"/>
    <n v="14.84"/>
    <n v="6082.5"/>
  </r>
  <r>
    <x v="163"/>
    <x v="163"/>
    <x v="11"/>
    <x v="1"/>
    <x v="6"/>
    <x v="9544"/>
    <n v="1637"/>
    <n v="17.05"/>
    <n v="1479.38"/>
    <n v="11006.55"/>
    <n v="0"/>
    <m/>
    <m/>
    <m/>
    <m/>
    <m/>
    <m/>
    <m/>
    <m/>
    <m/>
    <m/>
    <m/>
    <m/>
    <m/>
    <m/>
    <n v="18700"/>
    <n v="1415"/>
    <n v="14.74"/>
    <n v="2337.5"/>
  </r>
  <r>
    <x v="0"/>
    <x v="0"/>
    <x v="11"/>
    <x v="17"/>
    <x v="33"/>
    <x v="9545"/>
    <n v="1645"/>
    <n v="1.37"/>
    <n v="43.95"/>
    <n v="4087.35"/>
    <n v="0"/>
    <n v="0"/>
    <n v="0"/>
    <n v="0"/>
    <n v="0"/>
    <m/>
    <m/>
    <m/>
    <m/>
    <m/>
    <m/>
    <m/>
    <m/>
    <m/>
    <m/>
    <n v="99"/>
    <n v="66410"/>
    <n v="55.34"/>
    <n v="0.99"/>
  </r>
  <r>
    <x v="183"/>
    <x v="183"/>
    <x v="10"/>
    <x v="6"/>
    <x v="7"/>
    <x v="9546"/>
    <n v="78"/>
    <n v="3.25"/>
    <n v="128.5"/>
    <n v="239.01"/>
    <n v="0"/>
    <m/>
    <m/>
    <m/>
    <m/>
    <m/>
    <m/>
    <m/>
    <m/>
    <m/>
    <n v="300"/>
    <n v="564"/>
    <n v="23.5"/>
    <n v="150"/>
    <n v="6715.2"/>
    <n v="0"/>
    <m/>
    <m/>
    <n v="0"/>
  </r>
  <r>
    <x v="119"/>
    <x v="119"/>
    <x v="4"/>
    <x v="3"/>
    <x v="7"/>
    <x v="4"/>
    <n v="0"/>
    <n v="0"/>
    <m/>
    <m/>
    <n v="0"/>
    <n v="0"/>
    <n v="0"/>
    <m/>
    <m/>
    <m/>
    <m/>
    <m/>
    <m/>
    <m/>
    <m/>
    <m/>
    <m/>
    <m/>
    <m/>
    <n v="38685"/>
    <n v="4334"/>
    <n v="180.58"/>
    <n v="19342.5"/>
  </r>
  <r>
    <x v="190"/>
    <x v="190"/>
    <x v="8"/>
    <x v="1"/>
    <x v="28"/>
    <x v="0"/>
    <n v="0"/>
    <n v="0"/>
    <n v="0"/>
    <n v="0"/>
    <n v="0"/>
    <m/>
    <m/>
    <m/>
    <m/>
    <m/>
    <m/>
    <m/>
    <m/>
    <m/>
    <m/>
    <m/>
    <m/>
    <m/>
    <m/>
    <n v="823"/>
    <n v="16081"/>
    <n v="111.67"/>
    <n v="68.58"/>
  </r>
  <r>
    <x v="61"/>
    <x v="61"/>
    <x v="9"/>
    <x v="2"/>
    <x v="37"/>
    <x v="9547"/>
    <n v="36919"/>
    <n v="96.14"/>
    <n v="7625.69"/>
    <n v="226940.46"/>
    <n v="15968.96"/>
    <n v="48163"/>
    <n v="125.42"/>
    <m/>
    <m/>
    <m/>
    <m/>
    <m/>
    <m/>
    <m/>
    <m/>
    <m/>
    <m/>
    <m/>
    <m/>
    <n v="0"/>
    <m/>
    <m/>
    <n v="0"/>
  </r>
  <r>
    <x v="3"/>
    <x v="3"/>
    <x v="11"/>
    <x v="13"/>
    <x v="6"/>
    <x v="6220"/>
    <n v="866"/>
    <n v="9.02"/>
    <n v="694.13"/>
    <n v="5164.29"/>
    <n v="0"/>
    <m/>
    <m/>
    <m/>
    <m/>
    <m/>
    <m/>
    <m/>
    <m/>
    <m/>
    <m/>
    <m/>
    <m/>
    <m/>
    <m/>
    <n v="82615"/>
    <n v="4083"/>
    <n v="42.53"/>
    <n v="10326.879999999999"/>
  </r>
  <r>
    <x v="5"/>
    <x v="5"/>
    <x v="8"/>
    <x v="5"/>
    <x v="33"/>
    <x v="9548"/>
    <n v="118372"/>
    <n v="98.64"/>
    <n v="5077.1499999999996"/>
    <n v="472174.95"/>
    <n v="2341"/>
    <n v="944"/>
    <n v="0.79"/>
    <m/>
    <m/>
    <m/>
    <m/>
    <m/>
    <m/>
    <m/>
    <m/>
    <m/>
    <m/>
    <m/>
    <m/>
    <n v="4577"/>
    <n v="14972"/>
    <n v="12.48"/>
    <n v="45.77"/>
  </r>
  <r>
    <x v="170"/>
    <x v="170"/>
    <x v="2"/>
    <x v="7"/>
    <x v="30"/>
    <x v="9549"/>
    <n v="16453"/>
    <n v="28.56"/>
    <n v="2928.33"/>
    <n v="130720.8"/>
    <n v="36584.870000000003"/>
    <n v="45589"/>
    <n v="79.150000000000006"/>
    <n v="762.18"/>
    <n v="441187.91"/>
    <m/>
    <m/>
    <m/>
    <m/>
    <m/>
    <m/>
    <m/>
    <m/>
    <m/>
    <m/>
    <n v="0"/>
    <n v="3116276"/>
    <n v="5410.2"/>
    <n v="0"/>
  </r>
  <r>
    <x v="173"/>
    <x v="173"/>
    <x v="14"/>
    <x v="2"/>
    <x v="3"/>
    <x v="9550"/>
    <n v="113353"/>
    <n v="131.19999999999999"/>
    <n v="10190"/>
    <n v="682322.4"/>
    <n v="0"/>
    <m/>
    <m/>
    <m/>
    <m/>
    <n v="4280"/>
    <n v="14051"/>
    <n v="16.260000000000002"/>
    <n v="59"/>
    <n v="54223.32"/>
    <m/>
    <m/>
    <m/>
    <m/>
    <m/>
    <n v="421374"/>
    <n v="24172"/>
    <n v="27.98"/>
    <n v="5852.42"/>
  </r>
  <r>
    <x v="116"/>
    <x v="116"/>
    <x v="9"/>
    <x v="4"/>
    <x v="31"/>
    <x v="9551"/>
    <n v="117"/>
    <n v="0.49"/>
    <n v="33"/>
    <n v="613.79999999999995"/>
    <n v="16.489999999999998"/>
    <n v="29"/>
    <n v="0.12"/>
    <m/>
    <m/>
    <m/>
    <m/>
    <m/>
    <m/>
    <m/>
    <m/>
    <m/>
    <m/>
    <m/>
    <m/>
    <n v="266.69"/>
    <n v="11635"/>
    <n v="48.48"/>
    <n v="13.33"/>
  </r>
  <r>
    <x v="87"/>
    <x v="87"/>
    <x v="12"/>
    <x v="4"/>
    <x v="107"/>
    <x v="9552"/>
    <n v="3703"/>
    <n v="4.01"/>
    <n v="259.88"/>
    <n v="18610.23"/>
    <n v="1442.54"/>
    <n v="2315"/>
    <n v="2.5099999999999998"/>
    <n v="18.73"/>
    <n v="17395.98"/>
    <m/>
    <m/>
    <m/>
    <m/>
    <m/>
    <m/>
    <m/>
    <m/>
    <m/>
    <m/>
    <n v="3812"/>
    <n v="27527"/>
    <n v="29.79"/>
    <n v="49.51"/>
  </r>
  <r>
    <x v="59"/>
    <x v="59"/>
    <x v="0"/>
    <x v="7"/>
    <x v="21"/>
    <x v="9553"/>
    <n v="34296"/>
    <n v="119.08"/>
    <n v="7930.92"/>
    <n v="177018.06"/>
    <n v="0"/>
    <m/>
    <m/>
    <m/>
    <m/>
    <m/>
    <m/>
    <m/>
    <m/>
    <m/>
    <m/>
    <m/>
    <m/>
    <m/>
    <m/>
    <n v="73590"/>
    <n v="3601"/>
    <n v="12.5"/>
    <n v="3066.25"/>
  </r>
  <r>
    <x v="233"/>
    <x v="233"/>
    <x v="14"/>
    <x v="1"/>
    <x v="7"/>
    <x v="281"/>
    <n v="832"/>
    <n v="34.67"/>
    <n v="1562"/>
    <n v="2905.32"/>
    <n v="0"/>
    <m/>
    <m/>
    <m/>
    <m/>
    <m/>
    <m/>
    <m/>
    <m/>
    <m/>
    <n v="800"/>
    <n v="2935"/>
    <n v="122.29"/>
    <n v="400"/>
    <n v="17907.2"/>
    <n v="0"/>
    <m/>
    <m/>
    <n v="0"/>
  </r>
  <r>
    <x v="85"/>
    <x v="85"/>
    <x v="11"/>
    <x v="11"/>
    <x v="64"/>
    <x v="5351"/>
    <n v="76"/>
    <n v="0.08"/>
    <n v="3.81"/>
    <n v="265.98"/>
    <n v="197.87"/>
    <n v="344"/>
    <n v="0.38"/>
    <n v="2.64"/>
    <n v="2386.13"/>
    <m/>
    <m/>
    <m/>
    <m/>
    <m/>
    <m/>
    <m/>
    <m/>
    <m/>
    <m/>
    <n v="5825"/>
    <n v="59343"/>
    <n v="65.94"/>
    <n v="77.67"/>
  </r>
  <r>
    <x v="62"/>
    <x v="62"/>
    <x v="14"/>
    <x v="2"/>
    <x v="127"/>
    <x v="9554"/>
    <n v="78208"/>
    <n v="103.45"/>
    <n v="7816.25"/>
    <n v="457954.32"/>
    <n v="9099.77"/>
    <n v="16735"/>
    <n v="22.14"/>
    <n v="144.44"/>
    <n v="109736.85"/>
    <m/>
    <m/>
    <m/>
    <m/>
    <m/>
    <m/>
    <m/>
    <m/>
    <m/>
    <m/>
    <n v="2127"/>
    <n v="11483"/>
    <n v="15.19"/>
    <n v="33.76"/>
  </r>
  <r>
    <x v="41"/>
    <x v="41"/>
    <x v="14"/>
    <x v="1"/>
    <x v="16"/>
    <x v="9555"/>
    <n v="60"/>
    <n v="1.25"/>
    <n v="16"/>
    <n v="59.52"/>
    <n v="0"/>
    <m/>
    <m/>
    <m/>
    <m/>
    <m/>
    <m/>
    <m/>
    <m/>
    <m/>
    <m/>
    <m/>
    <m/>
    <m/>
    <m/>
    <n v="0.56999999999999995"/>
    <n v="4767"/>
    <n v="99.31"/>
    <n v="0.14000000000000001"/>
  </r>
  <r>
    <x v="149"/>
    <x v="149"/>
    <x v="0"/>
    <x v="2"/>
    <x v="42"/>
    <x v="9556"/>
    <n v="37773"/>
    <n v="104.93"/>
    <n v="10476.799999999999"/>
    <n v="292302.71999999997"/>
    <n v="0"/>
    <m/>
    <m/>
    <m/>
    <m/>
    <m/>
    <m/>
    <m/>
    <m/>
    <m/>
    <m/>
    <m/>
    <m/>
    <m/>
    <m/>
    <n v="0"/>
    <m/>
    <m/>
    <n v="0"/>
  </r>
  <r>
    <x v="83"/>
    <x v="83"/>
    <x v="15"/>
    <x v="5"/>
    <x v="38"/>
    <x v="4378"/>
    <n v="93266"/>
    <n v="138.79"/>
    <n v="10489.29"/>
    <n v="546282"/>
    <n v="0"/>
    <m/>
    <m/>
    <m/>
    <m/>
    <m/>
    <m/>
    <m/>
    <m/>
    <m/>
    <m/>
    <m/>
    <m/>
    <m/>
    <m/>
    <n v="1570"/>
    <n v="16422"/>
    <n v="24.44"/>
    <n v="28.04"/>
  </r>
  <r>
    <x v="20"/>
    <x v="20"/>
    <x v="7"/>
    <x v="1"/>
    <x v="6"/>
    <x v="9557"/>
    <n v="308"/>
    <n v="3.21"/>
    <n v="85.25"/>
    <n v="634.26"/>
    <n v="96"/>
    <n v="498"/>
    <n v="5.19"/>
    <m/>
    <m/>
    <m/>
    <m/>
    <m/>
    <m/>
    <m/>
    <m/>
    <m/>
    <m/>
    <m/>
    <m/>
    <n v="62000"/>
    <n v="2812"/>
    <n v="29.29"/>
    <n v="7750"/>
  </r>
  <r>
    <x v="52"/>
    <x v="52"/>
    <x v="3"/>
    <x v="3"/>
    <x v="69"/>
    <x v="9558"/>
    <n v="97194"/>
    <n v="139.65"/>
    <n v="5937.45"/>
    <n v="320265.96000000002"/>
    <n v="31791.46"/>
    <n v="56590"/>
    <n v="81.31"/>
    <n v="548.13"/>
    <n v="383382.81"/>
    <m/>
    <m/>
    <m/>
    <m/>
    <m/>
    <m/>
    <m/>
    <m/>
    <m/>
    <m/>
    <n v="7438"/>
    <n v="37535"/>
    <n v="53.93"/>
    <n v="128.24"/>
  </r>
  <r>
    <x v="30"/>
    <x v="30"/>
    <x v="12"/>
    <x v="19"/>
    <x v="71"/>
    <x v="4"/>
    <m/>
    <m/>
    <m/>
    <m/>
    <n v="0"/>
    <m/>
    <m/>
    <m/>
    <m/>
    <m/>
    <m/>
    <m/>
    <m/>
    <m/>
    <n v="162"/>
    <n v="3419"/>
    <n v="56.98"/>
    <n v="32"/>
    <n v="3626.21"/>
    <n v="0"/>
    <m/>
    <m/>
    <n v="0"/>
  </r>
  <r>
    <x v="3"/>
    <x v="3"/>
    <x v="9"/>
    <x v="2"/>
    <x v="9"/>
    <x v="9559"/>
    <n v="25144"/>
    <n v="52.38"/>
    <n v="3707.88"/>
    <n v="137932.95000000001"/>
    <n v="29618.82"/>
    <n v="40948"/>
    <n v="85.31"/>
    <m/>
    <m/>
    <m/>
    <m/>
    <m/>
    <m/>
    <m/>
    <m/>
    <m/>
    <m/>
    <m/>
    <m/>
    <n v="205505"/>
    <n v="10346"/>
    <n v="21.55"/>
    <n v="5137.63"/>
  </r>
  <r>
    <x v="171"/>
    <x v="171"/>
    <x v="8"/>
    <x v="7"/>
    <x v="20"/>
    <x v="9560"/>
    <n v="105610"/>
    <n v="146.68"/>
    <n v="8819.83"/>
    <n v="492146.7"/>
    <n v="0"/>
    <m/>
    <m/>
    <m/>
    <m/>
    <m/>
    <m/>
    <m/>
    <m/>
    <m/>
    <m/>
    <m/>
    <m/>
    <m/>
    <m/>
    <n v="6934.27"/>
    <n v="3461"/>
    <n v="4.8099999999999996"/>
    <n v="115.57"/>
  </r>
  <r>
    <x v="119"/>
    <x v="119"/>
    <x v="0"/>
    <x v="3"/>
    <x v="7"/>
    <x v="0"/>
    <n v="0"/>
    <n v="0"/>
    <n v="0"/>
    <n v="0"/>
    <n v="0"/>
    <n v="0"/>
    <n v="0"/>
    <m/>
    <m/>
    <m/>
    <m/>
    <m/>
    <m/>
    <m/>
    <m/>
    <m/>
    <m/>
    <m/>
    <m/>
    <n v="93042"/>
    <n v="9848"/>
    <n v="410.33"/>
    <n v="46521"/>
  </r>
  <r>
    <x v="148"/>
    <x v="148"/>
    <x v="11"/>
    <x v="1"/>
    <x v="7"/>
    <x v="9561"/>
    <n v="58"/>
    <n v="2.42"/>
    <n v="183.5"/>
    <n v="341.31"/>
    <n v="0"/>
    <m/>
    <m/>
    <m/>
    <m/>
    <m/>
    <m/>
    <m/>
    <m/>
    <m/>
    <m/>
    <m/>
    <m/>
    <m/>
    <m/>
    <n v="53.47"/>
    <n v="700"/>
    <n v="29.17"/>
    <n v="26.74"/>
  </r>
  <r>
    <x v="119"/>
    <x v="119"/>
    <x v="14"/>
    <x v="4"/>
    <x v="75"/>
    <x v="4"/>
    <n v="0"/>
    <n v="0"/>
    <m/>
    <m/>
    <n v="0"/>
    <m/>
    <m/>
    <m/>
    <m/>
    <m/>
    <m/>
    <m/>
    <m/>
    <m/>
    <m/>
    <m/>
    <m/>
    <m/>
    <m/>
    <n v="0"/>
    <m/>
    <m/>
    <n v="0"/>
  </r>
  <r>
    <x v="23"/>
    <x v="23"/>
    <x v="7"/>
    <x v="7"/>
    <x v="124"/>
    <x v="9562"/>
    <n v="10202"/>
    <n v="18.09"/>
    <n v="1829.38"/>
    <n v="79962.33"/>
    <n v="7363"/>
    <n v="10752"/>
    <n v="19.059999999999999"/>
    <n v="156.66"/>
    <n v="88792.63"/>
    <m/>
    <m/>
    <m/>
    <m/>
    <m/>
    <m/>
    <m/>
    <m/>
    <m/>
    <m/>
    <n v="2390"/>
    <n v="12552"/>
    <n v="22.26"/>
    <n v="50.85"/>
  </r>
  <r>
    <x v="22"/>
    <x v="22"/>
    <x v="3"/>
    <x v="1"/>
    <x v="6"/>
    <x v="4"/>
    <m/>
    <m/>
    <m/>
    <m/>
    <n v="0"/>
    <m/>
    <m/>
    <m/>
    <m/>
    <m/>
    <m/>
    <m/>
    <m/>
    <m/>
    <m/>
    <m/>
    <m/>
    <m/>
    <m/>
    <n v="104.81"/>
    <n v="7497"/>
    <n v="78.09"/>
    <n v="13.1"/>
  </r>
  <r>
    <x v="225"/>
    <x v="225"/>
    <x v="0"/>
    <x v="1"/>
    <x v="6"/>
    <x v="9563"/>
    <n v="2648"/>
    <n v="27.58"/>
    <n v="2415.88"/>
    <n v="17974.11"/>
    <n v="0"/>
    <m/>
    <m/>
    <m/>
    <m/>
    <m/>
    <m/>
    <m/>
    <m/>
    <m/>
    <m/>
    <m/>
    <m/>
    <m/>
    <m/>
    <n v="802.09"/>
    <n v="6002"/>
    <n v="62.52"/>
    <n v="100.26"/>
  </r>
  <r>
    <x v="26"/>
    <x v="26"/>
    <x v="11"/>
    <x v="2"/>
    <x v="69"/>
    <x v="9564"/>
    <n v="28048"/>
    <n v="40.299999999999997"/>
    <n v="3775.86"/>
    <n v="203670"/>
    <n v="26473.33"/>
    <n v="32718"/>
    <n v="47.01"/>
    <m/>
    <m/>
    <m/>
    <m/>
    <m/>
    <m/>
    <m/>
    <m/>
    <m/>
    <m/>
    <m/>
    <m/>
    <n v="331531.98"/>
    <n v="11130"/>
    <n v="15.99"/>
    <n v="5716.07"/>
  </r>
  <r>
    <x v="12"/>
    <x v="12"/>
    <x v="11"/>
    <x v="7"/>
    <x v="57"/>
    <x v="944"/>
    <n v="25605"/>
    <n v="50.8"/>
    <n v="3950.48"/>
    <n v="154305.60000000001"/>
    <n v="16795.34"/>
    <n v="23710"/>
    <n v="47.04"/>
    <n v="399.89"/>
    <n v="202540.1"/>
    <m/>
    <m/>
    <m/>
    <m/>
    <m/>
    <m/>
    <m/>
    <m/>
    <m/>
    <m/>
    <n v="2144"/>
    <n v="29167"/>
    <n v="57.87"/>
    <n v="51.05"/>
  </r>
  <r>
    <x v="161"/>
    <x v="161"/>
    <x v="1"/>
    <x v="22"/>
    <x v="56"/>
    <x v="9565"/>
    <n v="31871"/>
    <n v="22.13"/>
    <n v="2689.33"/>
    <n v="300129.59999999998"/>
    <n v="130195.93"/>
    <n v="86526"/>
    <n v="60.09"/>
    <n v="1084.97"/>
    <n v="1570071.73"/>
    <m/>
    <m/>
    <m/>
    <m/>
    <m/>
    <m/>
    <m/>
    <m/>
    <m/>
    <m/>
    <n v="5733"/>
    <n v="55490"/>
    <n v="38.53"/>
    <n v="47.78"/>
  </r>
  <r>
    <x v="108"/>
    <x v="108"/>
    <x v="0"/>
    <x v="2"/>
    <x v="37"/>
    <x v="9566"/>
    <n v="49392"/>
    <n v="128.63"/>
    <n v="10008.75"/>
    <n v="297860.40000000002"/>
    <n v="0"/>
    <m/>
    <m/>
    <m/>
    <m/>
    <m/>
    <m/>
    <m/>
    <m/>
    <m/>
    <m/>
    <m/>
    <m/>
    <m/>
    <m/>
    <n v="371.93"/>
    <n v="6611"/>
    <n v="17.22"/>
    <n v="11.62"/>
  </r>
  <r>
    <x v="44"/>
    <x v="44"/>
    <x v="13"/>
    <x v="6"/>
    <x v="16"/>
    <x v="4"/>
    <m/>
    <m/>
    <m/>
    <m/>
    <n v="0"/>
    <m/>
    <m/>
    <m/>
    <m/>
    <m/>
    <m/>
    <m/>
    <m/>
    <m/>
    <m/>
    <m/>
    <m/>
    <m/>
    <m/>
    <n v="0"/>
    <m/>
    <m/>
    <n v="0"/>
  </r>
  <r>
    <x v="36"/>
    <x v="36"/>
    <x v="15"/>
    <x v="1"/>
    <x v="6"/>
    <x v="0"/>
    <n v="0"/>
    <n v="0"/>
    <n v="0"/>
    <n v="0"/>
    <n v="0"/>
    <m/>
    <m/>
    <m/>
    <m/>
    <m/>
    <m/>
    <m/>
    <m/>
    <m/>
    <m/>
    <m/>
    <m/>
    <m/>
    <m/>
    <n v="76.23"/>
    <n v="4959"/>
    <n v="51.66"/>
    <n v="9.5299999999999994"/>
  </r>
  <r>
    <x v="199"/>
    <x v="199"/>
    <x v="3"/>
    <x v="1"/>
    <x v="21"/>
    <x v="9567"/>
    <n v="623"/>
    <n v="2.16"/>
    <n v="166.5"/>
    <n v="3716.28"/>
    <n v="0"/>
    <m/>
    <m/>
    <m/>
    <m/>
    <m/>
    <m/>
    <m/>
    <m/>
    <m/>
    <m/>
    <m/>
    <m/>
    <m/>
    <m/>
    <n v="963.07"/>
    <n v="12639"/>
    <n v="43.89"/>
    <n v="40.130000000000003"/>
  </r>
  <r>
    <x v="29"/>
    <x v="29"/>
    <x v="15"/>
    <x v="1"/>
    <x v="32"/>
    <x v="9568"/>
    <n v="1248"/>
    <n v="11.56"/>
    <n v="536.66999999999996"/>
    <n v="4491.8999999999996"/>
    <n v="905.92"/>
    <n v="1328"/>
    <n v="12.3"/>
    <m/>
    <m/>
    <m/>
    <m/>
    <m/>
    <m/>
    <m/>
    <m/>
    <m/>
    <m/>
    <m/>
    <m/>
    <n v="1064"/>
    <n v="11216"/>
    <n v="103.85"/>
    <n v="118.22"/>
  </r>
  <r>
    <x v="37"/>
    <x v="37"/>
    <x v="1"/>
    <x v="1"/>
    <x v="28"/>
    <x v="4"/>
    <m/>
    <m/>
    <m/>
    <m/>
    <n v="0"/>
    <m/>
    <m/>
    <m/>
    <m/>
    <m/>
    <m/>
    <m/>
    <m/>
    <m/>
    <m/>
    <m/>
    <m/>
    <m/>
    <m/>
    <n v="71.81"/>
    <n v="1450"/>
    <n v="10.07"/>
    <n v="5.98"/>
  </r>
  <r>
    <x v="51"/>
    <x v="51"/>
    <x v="1"/>
    <x v="2"/>
    <x v="9"/>
    <x v="9569"/>
    <n v="17747"/>
    <n v="36.97"/>
    <n v="361720"/>
    <n v="13455984"/>
    <n v="0"/>
    <m/>
    <m/>
    <m/>
    <m/>
    <m/>
    <m/>
    <m/>
    <m/>
    <m/>
    <m/>
    <m/>
    <m/>
    <m/>
    <m/>
    <n v="0"/>
    <m/>
    <m/>
    <n v="0"/>
  </r>
  <r>
    <x v="91"/>
    <x v="91"/>
    <x v="7"/>
    <x v="18"/>
    <x v="7"/>
    <x v="9570"/>
    <n v="1553"/>
    <n v="64.709999999999994"/>
    <n v="7388"/>
    <n v="13741.68"/>
    <n v="0"/>
    <m/>
    <m/>
    <m/>
    <m/>
    <m/>
    <m/>
    <m/>
    <m/>
    <m/>
    <n v="799"/>
    <n v="1020"/>
    <n v="42.5"/>
    <n v="399"/>
    <n v="17884.82"/>
    <n v="15000"/>
    <n v="380"/>
    <n v="15.83"/>
    <n v="7500"/>
  </r>
  <r>
    <x v="162"/>
    <x v="162"/>
    <x v="4"/>
    <x v="2"/>
    <x v="29"/>
    <x v="9571"/>
    <n v="34160"/>
    <n v="54.74"/>
    <n v="4435.5"/>
    <n v="214500.78"/>
    <n v="0"/>
    <m/>
    <m/>
    <m/>
    <m/>
    <m/>
    <m/>
    <m/>
    <m/>
    <m/>
    <m/>
    <m/>
    <m/>
    <m/>
    <m/>
    <n v="597"/>
    <n v="1845"/>
    <n v="2.96"/>
    <n v="11.48"/>
  </r>
  <r>
    <x v="45"/>
    <x v="45"/>
    <x v="12"/>
    <x v="1"/>
    <x v="71"/>
    <x v="4"/>
    <m/>
    <m/>
    <m/>
    <m/>
    <n v="0"/>
    <m/>
    <m/>
    <m/>
    <m/>
    <m/>
    <m/>
    <m/>
    <m/>
    <m/>
    <m/>
    <m/>
    <m/>
    <m/>
    <m/>
    <n v="4176.3999999999996"/>
    <n v="20149"/>
    <n v="335.82"/>
    <n v="835.28"/>
  </r>
  <r>
    <x v="226"/>
    <x v="226"/>
    <x v="0"/>
    <x v="1"/>
    <x v="1"/>
    <x v="4"/>
    <m/>
    <m/>
    <m/>
    <m/>
    <n v="0"/>
    <m/>
    <m/>
    <m/>
    <m/>
    <m/>
    <m/>
    <m/>
    <m/>
    <m/>
    <m/>
    <m/>
    <m/>
    <m/>
    <m/>
    <n v="0"/>
    <m/>
    <m/>
    <n v="0"/>
  </r>
  <r>
    <x v="88"/>
    <x v="88"/>
    <x v="15"/>
    <x v="3"/>
    <x v="6"/>
    <x v="897"/>
    <n v="70"/>
    <n v="0.73"/>
    <n v="30.75"/>
    <n v="228.78"/>
    <n v="0"/>
    <n v="0"/>
    <n v="0"/>
    <m/>
    <m/>
    <m/>
    <m/>
    <m/>
    <m/>
    <m/>
    <m/>
    <m/>
    <m/>
    <m/>
    <m/>
    <n v="65622"/>
    <n v="11980"/>
    <n v="124.79"/>
    <n v="8202.75"/>
  </r>
  <r>
    <x v="29"/>
    <x v="29"/>
    <x v="3"/>
    <x v="0"/>
    <x v="117"/>
    <x v="9572"/>
    <n v="31794"/>
    <n v="44.91"/>
    <n v="3802.32"/>
    <n v="208633.41"/>
    <n v="2002.91"/>
    <n v="28421"/>
    <n v="40.14"/>
    <n v="33.950000000000003"/>
    <n v="24153.69"/>
    <m/>
    <m/>
    <m/>
    <m/>
    <m/>
    <m/>
    <m/>
    <m/>
    <m/>
    <m/>
    <n v="1630"/>
    <n v="10662"/>
    <n v="15.06"/>
    <n v="27.63"/>
  </r>
  <r>
    <x v="211"/>
    <x v="211"/>
    <x v="14"/>
    <x v="2"/>
    <x v="42"/>
    <x v="9573"/>
    <n v="41750"/>
    <n v="115.97"/>
    <n v="7418.13"/>
    <n v="206965.92"/>
    <n v="0"/>
    <m/>
    <m/>
    <m/>
    <m/>
    <m/>
    <m/>
    <m/>
    <m/>
    <m/>
    <m/>
    <m/>
    <m/>
    <m/>
    <m/>
    <n v="3715.11"/>
    <n v="16897"/>
    <n v="46.94"/>
    <n v="123.84"/>
  </r>
  <r>
    <x v="73"/>
    <x v="73"/>
    <x v="12"/>
    <x v="0"/>
    <x v="61"/>
    <x v="9574"/>
    <n v="103522"/>
    <n v="93.77"/>
    <n v="8450.43"/>
    <n v="723019.2"/>
    <n v="0"/>
    <m/>
    <m/>
    <m/>
    <m/>
    <m/>
    <m/>
    <m/>
    <m/>
    <m/>
    <m/>
    <m/>
    <m/>
    <m/>
    <m/>
    <n v="300200"/>
    <n v="19048"/>
    <n v="17.25"/>
    <n v="3263.04"/>
  </r>
  <r>
    <x v="23"/>
    <x v="23"/>
    <x v="4"/>
    <x v="37"/>
    <x v="9"/>
    <x v="9575"/>
    <n v="19456"/>
    <n v="40.53"/>
    <n v="2569.23"/>
    <n v="95575.17"/>
    <n v="12676.04"/>
    <n v="13963"/>
    <n v="29.09"/>
    <m/>
    <m/>
    <m/>
    <m/>
    <m/>
    <m/>
    <m/>
    <m/>
    <m/>
    <m/>
    <m/>
    <m/>
    <n v="1060"/>
    <n v="10845"/>
    <n v="22.59"/>
    <n v="26.5"/>
  </r>
  <r>
    <x v="72"/>
    <x v="72"/>
    <x v="6"/>
    <x v="4"/>
    <x v="140"/>
    <x v="9576"/>
    <n v="6379"/>
    <n v="4.1900000000000004"/>
    <n v="166.24"/>
    <n v="19635.09"/>
    <n v="7597.48"/>
    <n v="10281"/>
    <n v="6.75"/>
    <n v="59.82"/>
    <n v="91620.27"/>
    <m/>
    <m/>
    <m/>
    <m/>
    <m/>
    <m/>
    <m/>
    <m/>
    <m/>
    <m/>
    <n v="0"/>
    <n v="137832"/>
    <n v="90.44"/>
    <n v="0"/>
  </r>
  <r>
    <x v="76"/>
    <x v="76"/>
    <x v="8"/>
    <x v="7"/>
    <x v="37"/>
    <x v="9577"/>
    <n v="26736"/>
    <n v="69.63"/>
    <n v="4089.97"/>
    <n v="121717.47"/>
    <n v="13613.97"/>
    <n v="12071"/>
    <n v="31.43"/>
    <n v="425.44"/>
    <n v="164174.91"/>
    <m/>
    <m/>
    <m/>
    <m/>
    <m/>
    <m/>
    <m/>
    <m/>
    <m/>
    <m/>
    <n v="176500"/>
    <n v="24355"/>
    <n v="63.42"/>
    <n v="5515.63"/>
  </r>
  <r>
    <x v="48"/>
    <x v="48"/>
    <x v="2"/>
    <x v="19"/>
    <x v="13"/>
    <x v="9578"/>
    <n v="8495"/>
    <n v="41.64"/>
    <n v="6099.65"/>
    <n v="96435.42"/>
    <n v="11325.9"/>
    <n v="13425"/>
    <n v="65.81"/>
    <n v="666.23"/>
    <n v="136582.39000000001"/>
    <m/>
    <m/>
    <m/>
    <m/>
    <m/>
    <m/>
    <m/>
    <m/>
    <m/>
    <m/>
    <n v="70.75"/>
    <n v="7727"/>
    <n v="37.880000000000003"/>
    <n v="4.16"/>
  </r>
  <r>
    <x v="134"/>
    <x v="134"/>
    <x v="11"/>
    <x v="2"/>
    <x v="38"/>
    <x v="9579"/>
    <n v="51883"/>
    <n v="77.209999999999994"/>
    <n v="7425.04"/>
    <n v="386695.86"/>
    <n v="0"/>
    <m/>
    <m/>
    <m/>
    <m/>
    <m/>
    <m/>
    <m/>
    <m/>
    <m/>
    <m/>
    <m/>
    <m/>
    <m/>
    <m/>
    <n v="979.88"/>
    <n v="2981"/>
    <n v="4.4400000000000004"/>
    <n v="17.5"/>
  </r>
  <r>
    <x v="36"/>
    <x v="36"/>
    <x v="1"/>
    <x v="2"/>
    <x v="67"/>
    <x v="9580"/>
    <n v="115717"/>
    <n v="114.8"/>
    <n v="12678.89"/>
    <n v="990475.11"/>
    <n v="0"/>
    <m/>
    <m/>
    <m/>
    <m/>
    <m/>
    <m/>
    <m/>
    <m/>
    <m/>
    <m/>
    <m/>
    <m/>
    <m/>
    <m/>
    <n v="498.43"/>
    <n v="10611"/>
    <n v="10.53"/>
    <n v="5.93"/>
  </r>
  <r>
    <x v="101"/>
    <x v="101"/>
    <x v="8"/>
    <x v="0"/>
    <x v="27"/>
    <x v="9581"/>
    <n v="20298"/>
    <n v="44.51"/>
    <n v="3918.68"/>
    <n v="138486.29999999999"/>
    <n v="8131.78"/>
    <n v="17409"/>
    <n v="38.18"/>
    <n v="213.99"/>
    <n v="98063.55"/>
    <m/>
    <m/>
    <m/>
    <m/>
    <m/>
    <m/>
    <m/>
    <m/>
    <m/>
    <m/>
    <n v="98188"/>
    <n v="12985"/>
    <n v="28.48"/>
    <n v="2583.89"/>
  </r>
  <r>
    <x v="69"/>
    <x v="69"/>
    <x v="5"/>
    <x v="5"/>
    <x v="14"/>
    <x v="9582"/>
    <n v="61669"/>
    <n v="116.8"/>
    <n v="8991.82"/>
    <n v="367945.2"/>
    <n v="0"/>
    <m/>
    <m/>
    <m/>
    <m/>
    <m/>
    <m/>
    <m/>
    <m/>
    <m/>
    <m/>
    <m/>
    <m/>
    <m/>
    <m/>
    <n v="85600"/>
    <n v="13197"/>
    <n v="24.99"/>
    <n v="1945.45"/>
  </r>
  <r>
    <x v="141"/>
    <x v="141"/>
    <x v="0"/>
    <x v="2"/>
    <x v="143"/>
    <x v="9583"/>
    <n v="179194"/>
    <n v="129.85"/>
    <n v="9936.52"/>
    <n v="1062711"/>
    <n v="46.56"/>
    <n v="537"/>
    <n v="0.39"/>
    <m/>
    <m/>
    <m/>
    <m/>
    <m/>
    <m/>
    <m/>
    <m/>
    <m/>
    <m/>
    <m/>
    <m/>
    <n v="281371"/>
    <n v="35595"/>
    <n v="25.79"/>
    <n v="2446.6999999999998"/>
  </r>
  <r>
    <x v="3"/>
    <x v="3"/>
    <x v="5"/>
    <x v="27"/>
    <x v="68"/>
    <x v="4"/>
    <m/>
    <m/>
    <m/>
    <m/>
    <n v="0"/>
    <m/>
    <m/>
    <m/>
    <m/>
    <m/>
    <m/>
    <m/>
    <m/>
    <m/>
    <m/>
    <m/>
    <m/>
    <m/>
    <m/>
    <n v="0"/>
    <m/>
    <m/>
    <n v="0"/>
  </r>
  <r>
    <x v="136"/>
    <x v="136"/>
    <x v="13"/>
    <x v="1"/>
    <x v="71"/>
    <x v="9584"/>
    <n v="7775"/>
    <n v="129.58000000000001"/>
    <n v="6324"/>
    <n v="29406.6"/>
    <n v="2103.7800000000002"/>
    <n v="6730"/>
    <n v="112.17"/>
    <n v="420.76"/>
    <n v="25370.15"/>
    <m/>
    <m/>
    <m/>
    <m/>
    <m/>
    <n v="326"/>
    <n v="774"/>
    <n v="12.9"/>
    <n v="65"/>
    <n v="7297.18"/>
    <n v="26200"/>
    <n v="2512"/>
    <n v="41.87"/>
    <n v="5240"/>
  </r>
  <r>
    <x v="127"/>
    <x v="127"/>
    <x v="9"/>
    <x v="13"/>
    <x v="16"/>
    <x v="4"/>
    <m/>
    <m/>
    <m/>
    <m/>
    <n v="0"/>
    <m/>
    <m/>
    <m/>
    <m/>
    <m/>
    <m/>
    <m/>
    <m/>
    <m/>
    <m/>
    <m/>
    <m/>
    <m/>
    <m/>
    <n v="0"/>
    <m/>
    <m/>
    <n v="0"/>
  </r>
  <r>
    <x v="75"/>
    <x v="75"/>
    <x v="10"/>
    <x v="4"/>
    <x v="79"/>
    <x v="9585"/>
    <n v="2038"/>
    <n v="2.46"/>
    <n v="169.84"/>
    <n v="10898.67"/>
    <n v="0"/>
    <m/>
    <m/>
    <m/>
    <m/>
    <m/>
    <m/>
    <m/>
    <m/>
    <m/>
    <m/>
    <m/>
    <m/>
    <m/>
    <m/>
    <n v="473536"/>
    <n v="11735"/>
    <n v="14.17"/>
    <n v="6862.84"/>
  </r>
  <r>
    <x v="65"/>
    <x v="65"/>
    <x v="4"/>
    <x v="2"/>
    <x v="30"/>
    <x v="9586"/>
    <n v="30919"/>
    <n v="53.68"/>
    <n v="2578.83"/>
    <n v="115119.12"/>
    <n v="12275.46"/>
    <n v="18260"/>
    <n v="31.7"/>
    <n v="255.74"/>
    <n v="148033.46"/>
    <m/>
    <m/>
    <m/>
    <m/>
    <m/>
    <m/>
    <m/>
    <m/>
    <m/>
    <m/>
    <n v="1144"/>
    <n v="8689"/>
    <n v="15.09"/>
    <n v="23.83"/>
  </r>
  <r>
    <x v="53"/>
    <x v="53"/>
    <x v="9"/>
    <x v="12"/>
    <x v="6"/>
    <x v="4"/>
    <m/>
    <m/>
    <m/>
    <m/>
    <n v="0"/>
    <m/>
    <m/>
    <m/>
    <m/>
    <m/>
    <m/>
    <m/>
    <m/>
    <m/>
    <m/>
    <m/>
    <m/>
    <m/>
    <m/>
    <n v="0"/>
    <m/>
    <m/>
    <n v="0"/>
  </r>
  <r>
    <x v="93"/>
    <x v="93"/>
    <x v="13"/>
    <x v="5"/>
    <x v="91"/>
    <x v="9587"/>
    <n v="65817"/>
    <n v="101.57"/>
    <n v="9452.06"/>
    <n v="474682.23"/>
    <n v="0"/>
    <m/>
    <m/>
    <m/>
    <m/>
    <m/>
    <m/>
    <m/>
    <m/>
    <m/>
    <m/>
    <m/>
    <m/>
    <m/>
    <m/>
    <n v="1733.84"/>
    <n v="7114"/>
    <n v="10.98"/>
    <n v="32.11"/>
  </r>
  <r>
    <x v="72"/>
    <x v="72"/>
    <x v="0"/>
    <x v="12"/>
    <x v="1"/>
    <x v="4"/>
    <m/>
    <m/>
    <m/>
    <m/>
    <n v="0"/>
    <m/>
    <m/>
    <m/>
    <m/>
    <m/>
    <m/>
    <m/>
    <m/>
    <m/>
    <m/>
    <m/>
    <m/>
    <m/>
    <m/>
    <n v="0"/>
    <n v="3482"/>
    <n v="48.36"/>
    <n v="0"/>
  </r>
  <r>
    <x v="12"/>
    <x v="12"/>
    <x v="10"/>
    <x v="7"/>
    <x v="57"/>
    <x v="9588"/>
    <n v="3407"/>
    <n v="6.76"/>
    <n v="688.57"/>
    <n v="26895.599999999999"/>
    <n v="5912.71"/>
    <n v="7756"/>
    <n v="15.39"/>
    <n v="140.78"/>
    <n v="71303.100000000006"/>
    <m/>
    <m/>
    <m/>
    <m/>
    <m/>
    <m/>
    <m/>
    <m/>
    <m/>
    <m/>
    <n v="0"/>
    <m/>
    <m/>
    <n v="0"/>
  </r>
  <r>
    <x v="25"/>
    <x v="25"/>
    <x v="12"/>
    <x v="3"/>
    <x v="46"/>
    <x v="9589"/>
    <n v="16685"/>
    <n v="53.48"/>
    <n v="6021.65"/>
    <n v="145603.59"/>
    <n v="14764.31"/>
    <n v="19797"/>
    <n v="63.45"/>
    <n v="567.86"/>
    <n v="178047.2"/>
    <m/>
    <m/>
    <m/>
    <m/>
    <m/>
    <n v="1075"/>
    <n v="1911"/>
    <n v="6.13"/>
    <n v="41"/>
    <n v="24062.799999999999"/>
    <n v="2897"/>
    <n v="17764"/>
    <n v="56.94"/>
    <n v="111.42"/>
  </r>
  <r>
    <x v="191"/>
    <x v="191"/>
    <x v="5"/>
    <x v="4"/>
    <x v="100"/>
    <x v="9590"/>
    <n v="1395"/>
    <n v="4.1500000000000004"/>
    <n v="279.29000000000002"/>
    <n v="7272.6"/>
    <n v="16425.8"/>
    <n v="20566"/>
    <n v="61.21"/>
    <n v="586.64"/>
    <n v="198083.65"/>
    <m/>
    <m/>
    <m/>
    <m/>
    <m/>
    <m/>
    <m/>
    <m/>
    <m/>
    <m/>
    <n v="0"/>
    <n v="8727"/>
    <n v="25.97"/>
    <n v="0"/>
  </r>
  <r>
    <x v="21"/>
    <x v="21"/>
    <x v="4"/>
    <x v="6"/>
    <x v="31"/>
    <x v="7088"/>
    <n v="84"/>
    <n v="0.35"/>
    <n v="4.55"/>
    <n v="84.63"/>
    <n v="4"/>
    <n v="31"/>
    <n v="0.13"/>
    <m/>
    <m/>
    <m/>
    <m/>
    <m/>
    <m/>
    <m/>
    <m/>
    <m/>
    <m/>
    <m/>
    <m/>
    <n v="2013.57"/>
    <n v="13106"/>
    <n v="54.61"/>
    <n v="100.68"/>
  </r>
  <r>
    <x v="11"/>
    <x v="11"/>
    <x v="13"/>
    <x v="2"/>
    <x v="29"/>
    <x v="9591"/>
    <n v="90272"/>
    <n v="144.66999999999999"/>
    <n v="10404"/>
    <n v="503137.44"/>
    <n v="0"/>
    <m/>
    <m/>
    <m/>
    <m/>
    <n v="229"/>
    <n v="520"/>
    <n v="0.83"/>
    <n v="4"/>
    <n v="2901.2"/>
    <m/>
    <m/>
    <m/>
    <m/>
    <m/>
    <n v="97500"/>
    <n v="5652"/>
    <n v="9.06"/>
    <n v="1875"/>
  </r>
  <r>
    <x v="150"/>
    <x v="150"/>
    <x v="11"/>
    <x v="3"/>
    <x v="41"/>
    <x v="9199"/>
    <n v="462"/>
    <n v="12.83"/>
    <n v="1363"/>
    <n v="3802.77"/>
    <n v="0"/>
    <m/>
    <m/>
    <m/>
    <m/>
    <m/>
    <m/>
    <m/>
    <m/>
    <m/>
    <m/>
    <m/>
    <m/>
    <m/>
    <m/>
    <n v="0"/>
    <m/>
    <m/>
    <n v="0"/>
  </r>
  <r>
    <x v="101"/>
    <x v="101"/>
    <x v="17"/>
    <x v="5"/>
    <x v="9"/>
    <x v="9592"/>
    <n v="1762"/>
    <n v="3.67"/>
    <n v="390"/>
    <n v="14508"/>
    <n v="3571.29"/>
    <n v="5395"/>
    <n v="11.24"/>
    <m/>
    <m/>
    <m/>
    <m/>
    <m/>
    <m/>
    <m/>
    <m/>
    <m/>
    <m/>
    <m/>
    <m/>
    <n v="10548"/>
    <n v="1322"/>
    <n v="2.75"/>
    <n v="263.7"/>
  </r>
  <r>
    <x v="125"/>
    <x v="125"/>
    <x v="1"/>
    <x v="7"/>
    <x v="29"/>
    <x v="9593"/>
    <n v="83015"/>
    <n v="133.04"/>
    <n v="8810"/>
    <n v="426051.6"/>
    <n v="0"/>
    <m/>
    <m/>
    <m/>
    <m/>
    <m/>
    <m/>
    <m/>
    <m/>
    <m/>
    <m/>
    <m/>
    <m/>
    <m/>
    <m/>
    <n v="1812"/>
    <n v="8064"/>
    <n v="12.92"/>
    <n v="34.85"/>
  </r>
  <r>
    <x v="166"/>
    <x v="166"/>
    <x v="14"/>
    <x v="5"/>
    <x v="129"/>
    <x v="9594"/>
    <n v="195377"/>
    <n v="130.25"/>
    <n v="10736"/>
    <n v="1248060"/>
    <n v="7429.68"/>
    <n v="7619"/>
    <n v="5.08"/>
    <n v="59.44"/>
    <n v="89596.74"/>
    <m/>
    <m/>
    <m/>
    <m/>
    <m/>
    <m/>
    <m/>
    <m/>
    <m/>
    <m/>
    <n v="3265"/>
    <n v="31092"/>
    <n v="20.73"/>
    <n v="26.12"/>
  </r>
  <r>
    <x v="129"/>
    <x v="129"/>
    <x v="2"/>
    <x v="5"/>
    <x v="2"/>
    <x v="9595"/>
    <n v="32875"/>
    <n v="42.81"/>
    <n v="3810.86"/>
    <n v="226822.35"/>
    <n v="38790"/>
    <n v="67176"/>
    <n v="87.47"/>
    <n v="606.09"/>
    <n v="467780.25"/>
    <m/>
    <m/>
    <m/>
    <m/>
    <m/>
    <m/>
    <m/>
    <m/>
    <m/>
    <m/>
    <n v="1.69"/>
    <n v="20770"/>
    <n v="27.04"/>
    <n v="0.03"/>
  </r>
  <r>
    <x v="92"/>
    <x v="92"/>
    <x v="10"/>
    <x v="12"/>
    <x v="6"/>
    <x v="0"/>
    <n v="0"/>
    <n v="0"/>
    <n v="0"/>
    <n v="0"/>
    <n v="0"/>
    <m/>
    <m/>
    <m/>
    <m/>
    <m/>
    <m/>
    <m/>
    <m/>
    <m/>
    <m/>
    <m/>
    <m/>
    <m/>
    <m/>
    <n v="0"/>
    <m/>
    <m/>
    <n v="0"/>
  </r>
  <r>
    <x v="47"/>
    <x v="47"/>
    <x v="5"/>
    <x v="0"/>
    <x v="55"/>
    <x v="9596"/>
    <n v="51884"/>
    <n v="45.04"/>
    <n v="2644.69"/>
    <n v="236117.7"/>
    <n v="36289.040000000001"/>
    <n v="54754"/>
    <n v="47.53"/>
    <n v="378.01"/>
    <n v="437620.42"/>
    <m/>
    <m/>
    <m/>
    <m/>
    <m/>
    <m/>
    <m/>
    <m/>
    <m/>
    <m/>
    <n v="3.24"/>
    <n v="14137"/>
    <n v="12.27"/>
    <n v="0.03"/>
  </r>
  <r>
    <x v="101"/>
    <x v="101"/>
    <x v="8"/>
    <x v="6"/>
    <x v="6"/>
    <x v="8232"/>
    <m/>
    <m/>
    <n v="0.5"/>
    <n v="3.72"/>
    <n v="0"/>
    <m/>
    <m/>
    <m/>
    <m/>
    <m/>
    <m/>
    <m/>
    <m/>
    <m/>
    <m/>
    <m/>
    <m/>
    <m/>
    <m/>
    <n v="59836"/>
    <n v="7692"/>
    <n v="80.13"/>
    <n v="7479.5"/>
  </r>
  <r>
    <x v="19"/>
    <x v="19"/>
    <x v="15"/>
    <x v="0"/>
    <x v="48"/>
    <x v="4"/>
    <m/>
    <m/>
    <m/>
    <m/>
    <n v="0"/>
    <m/>
    <m/>
    <m/>
    <m/>
    <m/>
    <m/>
    <m/>
    <m/>
    <m/>
    <m/>
    <m/>
    <m/>
    <m/>
    <m/>
    <n v="0"/>
    <m/>
    <m/>
    <n v="0"/>
  </r>
  <r>
    <x v="2"/>
    <x v="2"/>
    <x v="5"/>
    <x v="5"/>
    <x v="21"/>
    <x v="4"/>
    <m/>
    <m/>
    <m/>
    <m/>
    <n v="0"/>
    <m/>
    <m/>
    <m/>
    <m/>
    <m/>
    <m/>
    <m/>
    <m/>
    <m/>
    <m/>
    <m/>
    <m/>
    <m/>
    <m/>
    <n v="404.29"/>
    <n v="1268"/>
    <n v="4.4000000000000004"/>
    <n v="16.850000000000001"/>
  </r>
  <r>
    <x v="40"/>
    <x v="40"/>
    <x v="2"/>
    <x v="5"/>
    <x v="15"/>
    <x v="9597"/>
    <n v="56931"/>
    <n v="131.78"/>
    <n v="24672.22"/>
    <n v="826026"/>
    <n v="0"/>
    <m/>
    <m/>
    <m/>
    <m/>
    <m/>
    <m/>
    <m/>
    <m/>
    <m/>
    <m/>
    <m/>
    <m/>
    <m/>
    <m/>
    <n v="158100"/>
    <n v="9387"/>
    <n v="21.73"/>
    <n v="4391.67"/>
  </r>
  <r>
    <x v="223"/>
    <x v="223"/>
    <x v="1"/>
    <x v="1"/>
    <x v="4"/>
    <x v="4"/>
    <m/>
    <m/>
    <m/>
    <m/>
    <n v="0"/>
    <m/>
    <m/>
    <m/>
    <m/>
    <m/>
    <m/>
    <m/>
    <m/>
    <m/>
    <m/>
    <m/>
    <m/>
    <m/>
    <m/>
    <n v="68300"/>
    <n v="7996"/>
    <n v="95.19"/>
    <n v="9757.14"/>
  </r>
  <r>
    <x v="12"/>
    <x v="12"/>
    <x v="13"/>
    <x v="27"/>
    <x v="21"/>
    <x v="9598"/>
    <n v="24906"/>
    <n v="86.48"/>
    <n v="5827.33"/>
    <n v="130066.08"/>
    <n v="5200.78"/>
    <n v="7374"/>
    <n v="25.6"/>
    <n v="216.7"/>
    <n v="62717.72"/>
    <m/>
    <m/>
    <m/>
    <m/>
    <m/>
    <m/>
    <m/>
    <m/>
    <m/>
    <m/>
    <n v="668"/>
    <n v="12544"/>
    <n v="43.56"/>
    <n v="27.83"/>
  </r>
  <r>
    <x v="46"/>
    <x v="46"/>
    <x v="3"/>
    <x v="1"/>
    <x v="11"/>
    <x v="9599"/>
    <n v="320"/>
    <n v="2.67"/>
    <n v="128.80000000000001"/>
    <n v="1197.8399999999999"/>
    <n v="0"/>
    <n v="386"/>
    <n v="3.22"/>
    <m/>
    <m/>
    <m/>
    <m/>
    <m/>
    <m/>
    <m/>
    <n v="371"/>
    <n v="900"/>
    <n v="7.5"/>
    <n v="37"/>
    <n v="8304.4599999999991"/>
    <n v="0"/>
    <n v="3550"/>
    <n v="29.58"/>
    <n v="0"/>
  </r>
  <r>
    <x v="196"/>
    <x v="196"/>
    <x v="1"/>
    <x v="1"/>
    <x v="28"/>
    <x v="9600"/>
    <n v="1434"/>
    <n v="9.9600000000000009"/>
    <n v="535.66999999999996"/>
    <n v="5978.04"/>
    <n v="0"/>
    <m/>
    <m/>
    <m/>
    <m/>
    <m/>
    <m/>
    <m/>
    <m/>
    <m/>
    <m/>
    <m/>
    <m/>
    <m/>
    <m/>
    <n v="189.02"/>
    <n v="3497"/>
    <n v="24.28"/>
    <n v="15.75"/>
  </r>
  <r>
    <x v="2"/>
    <x v="2"/>
    <x v="11"/>
    <x v="6"/>
    <x v="4"/>
    <x v="5349"/>
    <n v="131"/>
    <n v="1.56"/>
    <n v="12.86"/>
    <n v="83.7"/>
    <n v="0"/>
    <m/>
    <m/>
    <m/>
    <m/>
    <m/>
    <m/>
    <m/>
    <m/>
    <m/>
    <m/>
    <m/>
    <m/>
    <m/>
    <m/>
    <n v="1257.49"/>
    <n v="2116"/>
    <n v="25.19"/>
    <n v="179.64"/>
  </r>
  <r>
    <x v="150"/>
    <x v="150"/>
    <x v="5"/>
    <x v="2"/>
    <x v="118"/>
    <x v="9601"/>
    <n v="22417"/>
    <n v="69.19"/>
    <n v="3862.96"/>
    <n v="96999"/>
    <n v="0"/>
    <m/>
    <m/>
    <m/>
    <m/>
    <m/>
    <m/>
    <m/>
    <m/>
    <m/>
    <n v="12003"/>
    <n v="17661"/>
    <n v="54.51"/>
    <n v="444"/>
    <n v="268675.15000000002"/>
    <n v="53100"/>
    <n v="6371"/>
    <n v="19.66"/>
    <n v="1966.67"/>
  </r>
  <r>
    <x v="52"/>
    <x v="52"/>
    <x v="7"/>
    <x v="2"/>
    <x v="64"/>
    <x v="9602"/>
    <n v="9235"/>
    <n v="10.26"/>
    <n v="1044.3900000000001"/>
    <n v="72845.97"/>
    <n v="11324.93"/>
    <n v="13620"/>
    <n v="15.13"/>
    <m/>
    <m/>
    <m/>
    <m/>
    <m/>
    <m/>
    <m/>
    <m/>
    <m/>
    <m/>
    <m/>
    <m/>
    <n v="2088"/>
    <n v="8354"/>
    <n v="9.2799999999999994"/>
    <n v="27.84"/>
  </r>
  <r>
    <x v="183"/>
    <x v="183"/>
    <x v="11"/>
    <x v="6"/>
    <x v="7"/>
    <x v="4941"/>
    <n v="199"/>
    <n v="8.2899999999999991"/>
    <n v="233.5"/>
    <n v="434.31"/>
    <n v="0"/>
    <m/>
    <m/>
    <m/>
    <m/>
    <m/>
    <m/>
    <m/>
    <m/>
    <m/>
    <m/>
    <m/>
    <m/>
    <m/>
    <m/>
    <n v="0"/>
    <m/>
    <m/>
    <n v="0"/>
  </r>
  <r>
    <x v="80"/>
    <x v="80"/>
    <x v="1"/>
    <x v="5"/>
    <x v="69"/>
    <x v="9603"/>
    <n v="21325"/>
    <n v="30.64"/>
    <n v="3563.62"/>
    <n v="192221.7"/>
    <n v="0"/>
    <m/>
    <m/>
    <m/>
    <m/>
    <m/>
    <m/>
    <m/>
    <m/>
    <m/>
    <m/>
    <m/>
    <m/>
    <m/>
    <m/>
    <n v="85000"/>
    <n v="5934"/>
    <n v="8.5299999999999994"/>
    <n v="1465.52"/>
  </r>
  <r>
    <x v="15"/>
    <x v="15"/>
    <x v="8"/>
    <x v="7"/>
    <x v="31"/>
    <x v="9604"/>
    <n v="12620"/>
    <n v="52.58"/>
    <n v="3040"/>
    <n v="56544"/>
    <n v="0"/>
    <m/>
    <m/>
    <m/>
    <m/>
    <m/>
    <m/>
    <m/>
    <m/>
    <m/>
    <n v="4833"/>
    <n v="12933"/>
    <n v="53.89"/>
    <n v="241"/>
    <n v="108181.87"/>
    <n v="83.29"/>
    <n v="2807"/>
    <n v="11.7"/>
    <n v="4.16"/>
  </r>
  <r>
    <x v="193"/>
    <x v="193"/>
    <x v="6"/>
    <x v="7"/>
    <x v="31"/>
    <x v="9605"/>
    <n v="5683"/>
    <n v="23.68"/>
    <n v="1520.65"/>
    <n v="28284.09"/>
    <n v="0"/>
    <m/>
    <m/>
    <m/>
    <m/>
    <m/>
    <m/>
    <m/>
    <m/>
    <m/>
    <m/>
    <m/>
    <m/>
    <m/>
    <m/>
    <n v="29.81"/>
    <n v="1808"/>
    <n v="7.53"/>
    <n v="1.49"/>
  </r>
  <r>
    <x v="208"/>
    <x v="208"/>
    <x v="11"/>
    <x v="2"/>
    <x v="38"/>
    <x v="9606"/>
    <n v="27193"/>
    <n v="40.47"/>
    <n v="2712.45"/>
    <n v="141264.21"/>
    <n v="22488.85"/>
    <n v="17210"/>
    <n v="25.61"/>
    <n v="401.59"/>
    <n v="271199.74"/>
    <m/>
    <m/>
    <m/>
    <m/>
    <m/>
    <m/>
    <m/>
    <m/>
    <m/>
    <m/>
    <n v="126620"/>
    <n v="19449"/>
    <n v="28.94"/>
    <n v="2261.0700000000002"/>
  </r>
  <r>
    <x v="209"/>
    <x v="209"/>
    <x v="4"/>
    <x v="2"/>
    <x v="90"/>
    <x v="9607"/>
    <n v="40217"/>
    <n v="98.57"/>
    <n v="6183.53"/>
    <n v="195523.20000000001"/>
    <n v="0"/>
    <m/>
    <m/>
    <m/>
    <m/>
    <m/>
    <m/>
    <m/>
    <m/>
    <m/>
    <m/>
    <m/>
    <m/>
    <m/>
    <m/>
    <n v="92111"/>
    <n v="14075"/>
    <n v="34.5"/>
    <n v="2709.15"/>
  </r>
  <r>
    <x v="118"/>
    <x v="118"/>
    <x v="15"/>
    <x v="7"/>
    <x v="70"/>
    <x v="9608"/>
    <n v="27503"/>
    <n v="43.24"/>
    <n v="2924.06"/>
    <n v="144126.75"/>
    <n v="13712.56"/>
    <n v="16153"/>
    <n v="25.4"/>
    <n v="258.73"/>
    <n v="165363.88"/>
    <m/>
    <m/>
    <m/>
    <m/>
    <m/>
    <m/>
    <m/>
    <m/>
    <m/>
    <m/>
    <n v="71600"/>
    <n v="5163"/>
    <n v="8.1199999999999992"/>
    <n v="1350.94"/>
  </r>
  <r>
    <x v="24"/>
    <x v="24"/>
    <x v="1"/>
    <x v="0"/>
    <x v="88"/>
    <x v="9609"/>
    <n v="16614"/>
    <n v="17.75"/>
    <n v="2110.27"/>
    <n v="153078.93"/>
    <n v="12473.61"/>
    <n v="12506"/>
    <n v="13.36"/>
    <n v="159.91999999999999"/>
    <n v="150423.03"/>
    <m/>
    <m/>
    <m/>
    <m/>
    <m/>
    <m/>
    <m/>
    <m/>
    <m/>
    <m/>
    <n v="2320"/>
    <n v="11698"/>
    <n v="12.5"/>
    <n v="29.74"/>
  </r>
  <r>
    <x v="104"/>
    <x v="104"/>
    <x v="10"/>
    <x v="1"/>
    <x v="71"/>
    <x v="3984"/>
    <n v="612"/>
    <n v="10.199999999999999"/>
    <n v="790.4"/>
    <n v="3675.36"/>
    <n v="0"/>
    <m/>
    <m/>
    <m/>
    <m/>
    <m/>
    <m/>
    <m/>
    <m/>
    <m/>
    <n v="2846"/>
    <n v="4875"/>
    <n v="81.25"/>
    <n v="569"/>
    <n v="63704.86"/>
    <n v="0"/>
    <m/>
    <m/>
    <n v="0"/>
  </r>
  <r>
    <x v="145"/>
    <x v="145"/>
    <x v="1"/>
    <x v="1"/>
    <x v="1"/>
    <x v="4"/>
    <m/>
    <m/>
    <m/>
    <m/>
    <n v="0"/>
    <m/>
    <m/>
    <m/>
    <m/>
    <m/>
    <m/>
    <m/>
    <m/>
    <m/>
    <m/>
    <m/>
    <m/>
    <m/>
    <m/>
    <n v="84.35"/>
    <n v="1844"/>
    <n v="25.61"/>
    <n v="14.06"/>
  </r>
  <r>
    <x v="3"/>
    <x v="3"/>
    <x v="0"/>
    <x v="0"/>
    <x v="3"/>
    <x v="9610"/>
    <n v="96214"/>
    <n v="111.36"/>
    <n v="11313.33"/>
    <n v="757540.8"/>
    <n v="0"/>
    <m/>
    <m/>
    <m/>
    <m/>
    <m/>
    <m/>
    <m/>
    <m/>
    <m/>
    <m/>
    <m/>
    <m/>
    <m/>
    <m/>
    <n v="311621"/>
    <n v="16126"/>
    <n v="18.66"/>
    <n v="4328.07"/>
  </r>
  <r>
    <x v="5"/>
    <x v="5"/>
    <x v="9"/>
    <x v="5"/>
    <x v="33"/>
    <x v="9611"/>
    <n v="140692"/>
    <n v="117.24"/>
    <n v="10495.2"/>
    <n v="976053.6"/>
    <n v="0"/>
    <m/>
    <m/>
    <m/>
    <m/>
    <m/>
    <m/>
    <m/>
    <m/>
    <m/>
    <m/>
    <m/>
    <m/>
    <m/>
    <m/>
    <n v="2246"/>
    <n v="11609"/>
    <n v="9.67"/>
    <n v="22.46"/>
  </r>
  <r>
    <x v="155"/>
    <x v="155"/>
    <x v="1"/>
    <x v="1"/>
    <x v="1"/>
    <x v="5183"/>
    <n v="1427"/>
    <n v="19.82"/>
    <n v="1675.17"/>
    <n v="9347.43"/>
    <n v="0"/>
    <m/>
    <m/>
    <m/>
    <m/>
    <m/>
    <m/>
    <m/>
    <m/>
    <m/>
    <m/>
    <m/>
    <m/>
    <m/>
    <m/>
    <n v="320.83"/>
    <n v="2160"/>
    <n v="30"/>
    <n v="53.47"/>
  </r>
  <r>
    <x v="87"/>
    <x v="87"/>
    <x v="7"/>
    <x v="14"/>
    <x v="17"/>
    <x v="9612"/>
    <n v="8271"/>
    <n v="13.79"/>
    <n v="1764.8"/>
    <n v="82063.199999999997"/>
    <n v="8490"/>
    <n v="6083"/>
    <n v="10.14"/>
    <n v="169.8"/>
    <n v="102383.46"/>
    <m/>
    <m/>
    <m/>
    <m/>
    <m/>
    <m/>
    <m/>
    <m/>
    <m/>
    <m/>
    <n v="1282"/>
    <n v="8272"/>
    <n v="13.79"/>
    <n v="25.64"/>
  </r>
  <r>
    <x v="77"/>
    <x v="77"/>
    <x v="10"/>
    <x v="3"/>
    <x v="28"/>
    <x v="4"/>
    <m/>
    <m/>
    <m/>
    <m/>
    <n v="0"/>
    <m/>
    <m/>
    <m/>
    <m/>
    <m/>
    <m/>
    <m/>
    <m/>
    <m/>
    <m/>
    <m/>
    <m/>
    <m/>
    <m/>
    <n v="533.39"/>
    <n v="2234"/>
    <n v="15.51"/>
    <n v="44.45"/>
  </r>
  <r>
    <x v="64"/>
    <x v="64"/>
    <x v="7"/>
    <x v="2"/>
    <x v="9"/>
    <x v="9613"/>
    <n v="18323"/>
    <n v="38.17"/>
    <n v="4656"/>
    <n v="173203.20000000001"/>
    <n v="0"/>
    <m/>
    <m/>
    <m/>
    <m/>
    <m/>
    <m/>
    <m/>
    <m/>
    <m/>
    <m/>
    <m/>
    <m/>
    <m/>
    <m/>
    <n v="0"/>
    <m/>
    <m/>
    <n v="0"/>
  </r>
  <r>
    <x v="177"/>
    <x v="177"/>
    <x v="0"/>
    <x v="2"/>
    <x v="30"/>
    <x v="9614"/>
    <n v="84799"/>
    <n v="147.22"/>
    <n v="13970.83"/>
    <n v="623658"/>
    <n v="0"/>
    <m/>
    <m/>
    <m/>
    <m/>
    <m/>
    <m/>
    <m/>
    <m/>
    <m/>
    <m/>
    <m/>
    <m/>
    <m/>
    <m/>
    <n v="1319747"/>
    <n v="119412"/>
    <n v="207.31"/>
    <n v="27494.73"/>
  </r>
  <r>
    <x v="130"/>
    <x v="130"/>
    <x v="4"/>
    <x v="7"/>
    <x v="30"/>
    <x v="9615"/>
    <n v="41453"/>
    <n v="71.97"/>
    <n v="2457.96"/>
    <n v="109723.26"/>
    <n v="24147.72"/>
    <n v="15888"/>
    <n v="27.58"/>
    <n v="503.08"/>
    <n v="291204.57"/>
    <m/>
    <m/>
    <m/>
    <m/>
    <m/>
    <m/>
    <m/>
    <m/>
    <m/>
    <m/>
    <n v="206200"/>
    <n v="6486"/>
    <n v="11.26"/>
    <n v="4295.83"/>
  </r>
  <r>
    <x v="119"/>
    <x v="119"/>
    <x v="9"/>
    <x v="14"/>
    <x v="108"/>
    <x v="9616"/>
    <n v="14705"/>
    <n v="53.28"/>
    <n v="3674.09"/>
    <n v="78588.72"/>
    <n v="5834.14"/>
    <n v="8751"/>
    <n v="31.71"/>
    <n v="253.66"/>
    <n v="70355.66"/>
    <m/>
    <m/>
    <m/>
    <m/>
    <m/>
    <m/>
    <m/>
    <m/>
    <m/>
    <m/>
    <n v="87103"/>
    <n v="8416"/>
    <n v="30.49"/>
    <n v="3787.09"/>
  </r>
  <r>
    <x v="78"/>
    <x v="78"/>
    <x v="4"/>
    <x v="12"/>
    <x v="41"/>
    <x v="4"/>
    <m/>
    <m/>
    <m/>
    <m/>
    <n v="0"/>
    <m/>
    <m/>
    <m/>
    <m/>
    <m/>
    <m/>
    <m/>
    <m/>
    <m/>
    <m/>
    <m/>
    <m/>
    <m/>
    <m/>
    <n v="18273"/>
    <n v="3053"/>
    <n v="84.81"/>
    <n v="6091"/>
  </r>
  <r>
    <x v="144"/>
    <x v="144"/>
    <x v="15"/>
    <x v="2"/>
    <x v="9"/>
    <x v="9617"/>
    <n v="26942"/>
    <n v="56.13"/>
    <n v="5133.43"/>
    <n v="190963.41"/>
    <n v="10251.43"/>
    <n v="11883"/>
    <n v="24.76"/>
    <n v="256.29000000000002"/>
    <n v="123625.09"/>
    <m/>
    <m/>
    <m/>
    <m/>
    <m/>
    <m/>
    <m/>
    <m/>
    <m/>
    <m/>
    <n v="196849"/>
    <n v="28195"/>
    <n v="58.74"/>
    <n v="4921.2299999999996"/>
  </r>
  <r>
    <x v="12"/>
    <x v="12"/>
    <x v="4"/>
    <x v="18"/>
    <x v="19"/>
    <x v="4134"/>
    <n v="382"/>
    <n v="2.12"/>
    <n v="115.47"/>
    <n v="1610.76"/>
    <n v="0"/>
    <m/>
    <m/>
    <m/>
    <m/>
    <m/>
    <m/>
    <m/>
    <m/>
    <m/>
    <m/>
    <m/>
    <m/>
    <m/>
    <m/>
    <n v="947"/>
    <n v="16150"/>
    <n v="89.72"/>
    <n v="63.13"/>
  </r>
  <r>
    <x v="103"/>
    <x v="103"/>
    <x v="13"/>
    <x v="28"/>
    <x v="16"/>
    <x v="0"/>
    <n v="0"/>
    <n v="0"/>
    <n v="0"/>
    <n v="0"/>
    <n v="0"/>
    <m/>
    <m/>
    <m/>
    <m/>
    <m/>
    <m/>
    <m/>
    <m/>
    <m/>
    <m/>
    <m/>
    <m/>
    <m/>
    <m/>
    <n v="0"/>
    <m/>
    <m/>
    <n v="0"/>
  </r>
  <r>
    <x v="48"/>
    <x v="48"/>
    <x v="6"/>
    <x v="14"/>
    <x v="23"/>
    <x v="9618"/>
    <n v="28185"/>
    <n v="42.7"/>
    <n v="4051.84"/>
    <n v="207251.43"/>
    <n v="24061.11"/>
    <n v="42645"/>
    <n v="64.61"/>
    <n v="437.47"/>
    <n v="290160.09000000003"/>
    <m/>
    <m/>
    <m/>
    <m/>
    <m/>
    <m/>
    <m/>
    <m/>
    <m/>
    <m/>
    <n v="1809"/>
    <n v="20126"/>
    <n v="30.49"/>
    <n v="32.89"/>
  </r>
  <r>
    <x v="50"/>
    <x v="50"/>
    <x v="3"/>
    <x v="2"/>
    <x v="29"/>
    <x v="9619"/>
    <n v="88513"/>
    <n v="141.85"/>
    <n v="11313.21"/>
    <n v="547106.91"/>
    <n v="0"/>
    <m/>
    <m/>
    <m/>
    <m/>
    <m/>
    <m/>
    <m/>
    <m/>
    <m/>
    <m/>
    <m/>
    <m/>
    <m/>
    <m/>
    <n v="3638.79"/>
    <n v="11401"/>
    <n v="18.27"/>
    <n v="69.98"/>
  </r>
  <r>
    <x v="226"/>
    <x v="226"/>
    <x v="5"/>
    <x v="2"/>
    <x v="42"/>
    <x v="9620"/>
    <n v="43827"/>
    <n v="121.74"/>
    <n v="7733.33"/>
    <n v="215760"/>
    <n v="0"/>
    <m/>
    <m/>
    <m/>
    <m/>
    <m/>
    <m/>
    <m/>
    <m/>
    <m/>
    <m/>
    <m/>
    <m/>
    <m/>
    <m/>
    <n v="26400"/>
    <n v="5710"/>
    <n v="15.86"/>
    <n v="880"/>
  </r>
  <r>
    <x v="235"/>
    <x v="235"/>
    <x v="12"/>
    <x v="2"/>
    <x v="5"/>
    <x v="9621"/>
    <n v="105771"/>
    <n v="110.18"/>
    <n v="12265.5"/>
    <n v="912553.2"/>
    <n v="0"/>
    <m/>
    <m/>
    <m/>
    <m/>
    <m/>
    <m/>
    <m/>
    <m/>
    <m/>
    <m/>
    <m/>
    <m/>
    <m/>
    <m/>
    <n v="24.62"/>
    <n v="18744"/>
    <n v="19.53"/>
    <n v="0.31"/>
  </r>
  <r>
    <x v="127"/>
    <x v="127"/>
    <x v="11"/>
    <x v="27"/>
    <x v="16"/>
    <x v="4"/>
    <m/>
    <m/>
    <m/>
    <m/>
    <n v="0"/>
    <m/>
    <m/>
    <m/>
    <m/>
    <m/>
    <m/>
    <m/>
    <m/>
    <m/>
    <m/>
    <m/>
    <m/>
    <m/>
    <m/>
    <n v="0"/>
    <m/>
    <m/>
    <n v="0"/>
  </r>
  <r>
    <x v="123"/>
    <x v="123"/>
    <x v="14"/>
    <x v="1"/>
    <x v="6"/>
    <x v="2993"/>
    <n v="89"/>
    <n v="0.93"/>
    <n v="60.38"/>
    <n v="449.19"/>
    <n v="26"/>
    <n v="71"/>
    <n v="0.74"/>
    <n v="3.25"/>
    <n v="313.54000000000002"/>
    <m/>
    <m/>
    <m/>
    <m/>
    <m/>
    <m/>
    <m/>
    <m/>
    <m/>
    <m/>
    <n v="46100"/>
    <n v="2843"/>
    <n v="29.61"/>
    <n v="5762.5"/>
  </r>
  <r>
    <x v="131"/>
    <x v="131"/>
    <x v="6"/>
    <x v="7"/>
    <x v="30"/>
    <x v="9622"/>
    <n v="79750"/>
    <n v="138.44999999999999"/>
    <n v="9862.5"/>
    <n v="440262"/>
    <n v="0"/>
    <m/>
    <m/>
    <m/>
    <m/>
    <m/>
    <m/>
    <m/>
    <m/>
    <m/>
    <m/>
    <m/>
    <m/>
    <m/>
    <m/>
    <n v="2203"/>
    <n v="19370"/>
    <n v="33.630000000000003"/>
    <n v="45.9"/>
  </r>
  <r>
    <x v="116"/>
    <x v="116"/>
    <x v="11"/>
    <x v="7"/>
    <x v="3"/>
    <x v="9623"/>
    <n v="75490"/>
    <n v="87.37"/>
    <n v="9996.67"/>
    <n v="669376.80000000005"/>
    <n v="5280.31"/>
    <n v="6372"/>
    <n v="7.38"/>
    <m/>
    <m/>
    <m/>
    <m/>
    <m/>
    <m/>
    <m/>
    <m/>
    <m/>
    <m/>
    <m/>
    <m/>
    <n v="125800"/>
    <n v="23371"/>
    <n v="27.05"/>
    <n v="1747.22"/>
  </r>
  <r>
    <x v="45"/>
    <x v="45"/>
    <x v="14"/>
    <x v="2"/>
    <x v="100"/>
    <x v="9624"/>
    <n v="13548"/>
    <n v="40.32"/>
    <n v="3121.18"/>
    <n v="81275.490000000005"/>
    <n v="11231.81"/>
    <n v="11959"/>
    <n v="35.590000000000003"/>
    <n v="401.14"/>
    <n v="135447.81"/>
    <m/>
    <m/>
    <m/>
    <m/>
    <m/>
    <m/>
    <m/>
    <m/>
    <m/>
    <m/>
    <n v="3794.37"/>
    <n v="20962"/>
    <n v="62.39"/>
    <n v="135.51"/>
  </r>
  <r>
    <x v="209"/>
    <x v="209"/>
    <x v="3"/>
    <x v="7"/>
    <x v="20"/>
    <x v="9625"/>
    <n v="107961"/>
    <n v="149.94999999999999"/>
    <n v="10025"/>
    <n v="559395"/>
    <n v="0"/>
    <m/>
    <m/>
    <m/>
    <m/>
    <m/>
    <m/>
    <m/>
    <m/>
    <m/>
    <m/>
    <m/>
    <m/>
    <m/>
    <m/>
    <n v="0"/>
    <m/>
    <m/>
    <n v="0"/>
  </r>
  <r>
    <x v="93"/>
    <x v="93"/>
    <x v="2"/>
    <x v="0"/>
    <x v="108"/>
    <x v="9626"/>
    <n v="15223"/>
    <n v="55.16"/>
    <n v="5929.3"/>
    <n v="126827.82"/>
    <n v="0"/>
    <m/>
    <m/>
    <m/>
    <m/>
    <m/>
    <m/>
    <m/>
    <m/>
    <m/>
    <n v="1520"/>
    <n v="3283"/>
    <n v="11.89"/>
    <n v="66"/>
    <n v="34023.68"/>
    <n v="68259.12"/>
    <n v="2068"/>
    <n v="7.49"/>
    <n v="2967.79"/>
  </r>
  <r>
    <x v="65"/>
    <x v="65"/>
    <x v="1"/>
    <x v="2"/>
    <x v="30"/>
    <x v="9627"/>
    <n v="21467"/>
    <n v="37.270000000000003"/>
    <n v="2991.88"/>
    <n v="133557.29999999999"/>
    <n v="42148.4"/>
    <n v="23674"/>
    <n v="41.1"/>
    <n v="878.09"/>
    <n v="508280.2"/>
    <m/>
    <m/>
    <m/>
    <m/>
    <m/>
    <m/>
    <m/>
    <m/>
    <m/>
    <m/>
    <n v="1579"/>
    <n v="5981"/>
    <n v="10.38"/>
    <n v="32.9"/>
  </r>
  <r>
    <x v="219"/>
    <x v="219"/>
    <x v="11"/>
    <x v="2"/>
    <x v="30"/>
    <x v="9628"/>
    <n v="18185"/>
    <n v="31.57"/>
    <n v="2030.56"/>
    <n v="90644.31"/>
    <n v="10617.26"/>
    <n v="16957"/>
    <n v="29.44"/>
    <n v="221.19"/>
    <n v="128036.78"/>
    <m/>
    <m/>
    <m/>
    <m/>
    <m/>
    <m/>
    <m/>
    <m/>
    <m/>
    <m/>
    <n v="1681"/>
    <n v="4631"/>
    <n v="8.0399999999999991"/>
    <n v="35.020000000000003"/>
  </r>
  <r>
    <x v="211"/>
    <x v="211"/>
    <x v="6"/>
    <x v="7"/>
    <x v="15"/>
    <x v="9629"/>
    <n v="43236"/>
    <n v="100.08"/>
    <n v="9389.7199999999993"/>
    <n v="314367.90000000002"/>
    <n v="0"/>
    <m/>
    <m/>
    <m/>
    <m/>
    <m/>
    <m/>
    <m/>
    <m/>
    <m/>
    <m/>
    <m/>
    <m/>
    <m/>
    <m/>
    <n v="3696.15"/>
    <n v="18051"/>
    <n v="41.78"/>
    <n v="102.67"/>
  </r>
  <r>
    <x v="41"/>
    <x v="41"/>
    <x v="8"/>
    <x v="4"/>
    <x v="21"/>
    <x v="9630"/>
    <n v="300"/>
    <n v="1.04"/>
    <n v="39.71"/>
    <n v="886.29"/>
    <n v="0"/>
    <m/>
    <m/>
    <m/>
    <m/>
    <m/>
    <m/>
    <m/>
    <m/>
    <m/>
    <m/>
    <m/>
    <m/>
    <m/>
    <m/>
    <n v="2.0699999999999998"/>
    <n v="15861"/>
    <n v="55.07"/>
    <n v="0.09"/>
  </r>
  <r>
    <x v="12"/>
    <x v="12"/>
    <x v="5"/>
    <x v="2"/>
    <x v="9"/>
    <x v="9631"/>
    <n v="7614"/>
    <n v="15.86"/>
    <n v="956.48"/>
    <n v="35580.870000000003"/>
    <n v="0"/>
    <m/>
    <m/>
    <m/>
    <m/>
    <m/>
    <m/>
    <m/>
    <m/>
    <m/>
    <m/>
    <m/>
    <m/>
    <m/>
    <m/>
    <n v="197"/>
    <n v="3975"/>
    <n v="8.2799999999999994"/>
    <n v="4.93"/>
  </r>
  <r>
    <x v="123"/>
    <x v="123"/>
    <x v="13"/>
    <x v="5"/>
    <x v="93"/>
    <x v="9632"/>
    <n v="28964"/>
    <n v="73.14"/>
    <n v="4166.7299999999996"/>
    <n v="127876.86"/>
    <n v="7050"/>
    <n v="9059"/>
    <n v="22.88"/>
    <m/>
    <m/>
    <m/>
    <m/>
    <m/>
    <m/>
    <m/>
    <m/>
    <m/>
    <m/>
    <m/>
    <m/>
    <n v="90300"/>
    <n v="7271"/>
    <n v="18.36"/>
    <n v="2736.36"/>
  </r>
  <r>
    <x v="80"/>
    <x v="80"/>
    <x v="0"/>
    <x v="5"/>
    <x v="69"/>
    <x v="9633"/>
    <n v="57494"/>
    <n v="82.61"/>
    <n v="7387.48"/>
    <n v="398480.82"/>
    <n v="0"/>
    <m/>
    <m/>
    <m/>
    <m/>
    <m/>
    <m/>
    <m/>
    <m/>
    <m/>
    <m/>
    <m/>
    <m/>
    <m/>
    <m/>
    <n v="169200"/>
    <n v="15769"/>
    <n v="22.66"/>
    <n v="2917.24"/>
  </r>
  <r>
    <x v="216"/>
    <x v="216"/>
    <x v="12"/>
    <x v="2"/>
    <x v="38"/>
    <x v="9634"/>
    <n v="171178"/>
    <n v="254.73"/>
    <n v="11092.14"/>
    <n v="577678.80000000005"/>
    <n v="0"/>
    <m/>
    <m/>
    <m/>
    <m/>
    <m/>
    <m/>
    <m/>
    <m/>
    <m/>
    <m/>
    <m/>
    <m/>
    <m/>
    <m/>
    <n v="0"/>
    <m/>
    <m/>
    <n v="0"/>
  </r>
  <r>
    <x v="108"/>
    <x v="108"/>
    <x v="15"/>
    <x v="1"/>
    <x v="71"/>
    <x v="4"/>
    <m/>
    <m/>
    <m/>
    <m/>
    <n v="0"/>
    <m/>
    <m/>
    <m/>
    <m/>
    <m/>
    <m/>
    <m/>
    <m/>
    <m/>
    <m/>
    <m/>
    <m/>
    <m/>
    <m/>
    <n v="308.8"/>
    <n v="3604"/>
    <n v="60.07"/>
    <n v="61.76"/>
  </r>
  <r>
    <x v="225"/>
    <x v="225"/>
    <x v="1"/>
    <x v="1"/>
    <x v="6"/>
    <x v="9635"/>
    <n v="2729"/>
    <n v="28.43"/>
    <n v="2961.5"/>
    <n v="22033.56"/>
    <n v="0"/>
    <m/>
    <m/>
    <m/>
    <m/>
    <m/>
    <m/>
    <m/>
    <m/>
    <m/>
    <m/>
    <m/>
    <m/>
    <m/>
    <m/>
    <n v="588.20000000000005"/>
    <n v="3868"/>
    <n v="40.29"/>
    <n v="73.52"/>
  </r>
  <r>
    <x v="141"/>
    <x v="141"/>
    <x v="1"/>
    <x v="2"/>
    <x v="143"/>
    <x v="9636"/>
    <n v="121205"/>
    <n v="87.83"/>
    <n v="11011.3"/>
    <n v="1177659"/>
    <n v="28.13"/>
    <n v="531"/>
    <n v="0.38"/>
    <n v="0.24"/>
    <n v="339.2"/>
    <m/>
    <m/>
    <m/>
    <m/>
    <m/>
    <m/>
    <m/>
    <m/>
    <m/>
    <m/>
    <n v="507308"/>
    <n v="24647"/>
    <n v="17.86"/>
    <n v="4411.37"/>
  </r>
  <r>
    <x v="208"/>
    <x v="208"/>
    <x v="10"/>
    <x v="2"/>
    <x v="38"/>
    <x v="9637"/>
    <n v="24847"/>
    <n v="36.97"/>
    <n v="2989.55"/>
    <n v="155695.95000000001"/>
    <n v="22124.15"/>
    <n v="27368"/>
    <n v="40.729999999999997"/>
    <n v="395.07"/>
    <n v="266801.78000000003"/>
    <m/>
    <m/>
    <m/>
    <m/>
    <m/>
    <m/>
    <m/>
    <m/>
    <m/>
    <m/>
    <n v="223577"/>
    <n v="28284"/>
    <n v="42.09"/>
    <n v="3992.45"/>
  </r>
  <r>
    <x v="163"/>
    <x v="163"/>
    <x v="10"/>
    <x v="1"/>
    <x v="6"/>
    <x v="9638"/>
    <n v="856"/>
    <n v="8.92"/>
    <n v="853.25"/>
    <n v="6348.18"/>
    <n v="0"/>
    <m/>
    <m/>
    <m/>
    <m/>
    <m/>
    <m/>
    <m/>
    <m/>
    <m/>
    <m/>
    <m/>
    <m/>
    <m/>
    <m/>
    <n v="70100"/>
    <n v="2655"/>
    <n v="27.66"/>
    <n v="8762.5"/>
  </r>
  <r>
    <x v="201"/>
    <x v="201"/>
    <x v="4"/>
    <x v="4"/>
    <x v="135"/>
    <x v="9639"/>
    <n v="194550"/>
    <n v="63.33"/>
    <n v="4955.5"/>
    <n v="1179806.3700000001"/>
    <n v="117077.59"/>
    <n v="153503"/>
    <n v="49.97"/>
    <n v="457.33"/>
    <n v="1411873.84"/>
    <m/>
    <m/>
    <m/>
    <m/>
    <m/>
    <m/>
    <m/>
    <m/>
    <m/>
    <m/>
    <n v="28.52"/>
    <n v="137648"/>
    <n v="44.81"/>
    <n v="0.11"/>
  </r>
  <r>
    <x v="145"/>
    <x v="145"/>
    <x v="0"/>
    <x v="1"/>
    <x v="1"/>
    <x v="4"/>
    <m/>
    <m/>
    <m/>
    <m/>
    <n v="0"/>
    <m/>
    <m/>
    <m/>
    <m/>
    <m/>
    <m/>
    <m/>
    <m/>
    <m/>
    <m/>
    <m/>
    <m/>
    <m/>
    <m/>
    <n v="60.02"/>
    <n v="3248"/>
    <n v="45.11"/>
    <n v="10"/>
  </r>
  <r>
    <x v="88"/>
    <x v="88"/>
    <x v="2"/>
    <x v="2"/>
    <x v="120"/>
    <x v="9640"/>
    <n v="216670"/>
    <n v="116.49"/>
    <n v="8903.1200000000008"/>
    <n v="1283385.1200000001"/>
    <n v="16151.31"/>
    <n v="22601"/>
    <n v="12.15"/>
    <n v="104.2"/>
    <n v="194773.49"/>
    <m/>
    <m/>
    <m/>
    <m/>
    <m/>
    <m/>
    <m/>
    <m/>
    <m/>
    <m/>
    <n v="449000"/>
    <n v="46225"/>
    <n v="24.85"/>
    <n v="2896.77"/>
  </r>
  <r>
    <x v="78"/>
    <x v="78"/>
    <x v="0"/>
    <x v="12"/>
    <x v="41"/>
    <x v="4"/>
    <m/>
    <m/>
    <m/>
    <m/>
    <n v="0"/>
    <m/>
    <m/>
    <m/>
    <m/>
    <m/>
    <m/>
    <m/>
    <m/>
    <m/>
    <m/>
    <m/>
    <m/>
    <m/>
    <m/>
    <n v="43194"/>
    <n v="4023"/>
    <n v="111.75"/>
    <n v="14398"/>
  </r>
  <r>
    <x v="178"/>
    <x v="178"/>
    <x v="14"/>
    <x v="7"/>
    <x v="10"/>
    <x v="9641"/>
    <n v="168675"/>
    <n v="189.95"/>
    <n v="13481.62"/>
    <n v="927805.2"/>
    <n v="0"/>
    <m/>
    <m/>
    <m/>
    <m/>
    <m/>
    <m/>
    <m/>
    <m/>
    <m/>
    <m/>
    <m/>
    <m/>
    <m/>
    <m/>
    <n v="827813"/>
    <n v="179241"/>
    <n v="201.85"/>
    <n v="11186.66"/>
  </r>
  <r>
    <x v="32"/>
    <x v="32"/>
    <x v="3"/>
    <x v="4"/>
    <x v="11"/>
    <x v="9642"/>
    <n v="123"/>
    <n v="1.03"/>
    <n v="23.2"/>
    <n v="215.76"/>
    <n v="0"/>
    <m/>
    <m/>
    <m/>
    <m/>
    <m/>
    <m/>
    <m/>
    <m/>
    <m/>
    <m/>
    <m/>
    <m/>
    <m/>
    <m/>
    <n v="0"/>
    <m/>
    <m/>
    <n v="0"/>
  </r>
  <r>
    <x v="210"/>
    <x v="210"/>
    <x v="7"/>
    <x v="2"/>
    <x v="48"/>
    <x v="5171"/>
    <n v="8831"/>
    <n v="14.43"/>
    <n v="1753.73"/>
    <n v="83179.199999999997"/>
    <n v="6187.2"/>
    <n v="8902"/>
    <n v="14.55"/>
    <m/>
    <m/>
    <m/>
    <m/>
    <m/>
    <m/>
    <m/>
    <m/>
    <m/>
    <m/>
    <m/>
    <m/>
    <n v="0"/>
    <m/>
    <m/>
    <n v="0"/>
  </r>
  <r>
    <x v="9"/>
    <x v="9"/>
    <x v="8"/>
    <x v="1"/>
    <x v="28"/>
    <x v="9643"/>
    <n v="91"/>
    <n v="0.63"/>
    <n v="55.5"/>
    <n v="619.38"/>
    <n v="558"/>
    <n v="1745"/>
    <n v="12.12"/>
    <n v="46.5"/>
    <n v="6729.09"/>
    <m/>
    <n v="0"/>
    <n v="0"/>
    <m/>
    <m/>
    <m/>
    <m/>
    <m/>
    <m/>
    <m/>
    <n v="1225.49"/>
    <n v="4633"/>
    <n v="32.17"/>
    <n v="102.12"/>
  </r>
  <r>
    <x v="161"/>
    <x v="161"/>
    <x v="4"/>
    <x v="17"/>
    <x v="2"/>
    <x v="9644"/>
    <n v="1197"/>
    <n v="1.56"/>
    <n v="55.02"/>
    <n v="3274.53"/>
    <n v="0"/>
    <m/>
    <m/>
    <m/>
    <m/>
    <m/>
    <m/>
    <m/>
    <m/>
    <m/>
    <m/>
    <m/>
    <m/>
    <m/>
    <m/>
    <n v="4107"/>
    <n v="46311"/>
    <n v="60.3"/>
    <n v="64.17"/>
  </r>
  <r>
    <x v="75"/>
    <x v="75"/>
    <x v="1"/>
    <x v="7"/>
    <x v="42"/>
    <x v="9645"/>
    <n v="9380"/>
    <n v="26.06"/>
    <n v="2972.83"/>
    <n v="82942.05"/>
    <n v="29968.959999999999"/>
    <n v="34187"/>
    <n v="94.96"/>
    <n v="998.97"/>
    <n v="361404.71"/>
    <m/>
    <m/>
    <m/>
    <m/>
    <m/>
    <m/>
    <m/>
    <m/>
    <m/>
    <m/>
    <n v="107900"/>
    <n v="2017"/>
    <n v="5.6"/>
    <n v="3596.67"/>
  </r>
  <r>
    <x v="100"/>
    <x v="100"/>
    <x v="14"/>
    <x v="6"/>
    <x v="11"/>
    <x v="9646"/>
    <n v="274"/>
    <n v="2.2799999999999998"/>
    <n v="1051"/>
    <n v="9774.2999999999993"/>
    <n v="13"/>
    <n v="112"/>
    <n v="0.93"/>
    <n v="1.3"/>
    <n v="156.77000000000001"/>
    <m/>
    <m/>
    <m/>
    <m/>
    <m/>
    <m/>
    <m/>
    <m/>
    <m/>
    <m/>
    <n v="76480"/>
    <n v="8467"/>
    <n v="70.56"/>
    <n v="7648"/>
  </r>
  <r>
    <x v="134"/>
    <x v="134"/>
    <x v="10"/>
    <x v="2"/>
    <x v="38"/>
    <x v="9647"/>
    <n v="722485"/>
    <n v="1075.1300000000001"/>
    <n v="6197.23"/>
    <n v="322751.84999999998"/>
    <n v="0"/>
    <m/>
    <m/>
    <m/>
    <m/>
    <m/>
    <m/>
    <m/>
    <m/>
    <m/>
    <m/>
    <m/>
    <m/>
    <m/>
    <m/>
    <n v="0"/>
    <n v="1424"/>
    <n v="2.12"/>
    <n v="0"/>
  </r>
  <r>
    <x v="99"/>
    <x v="99"/>
    <x v="15"/>
    <x v="5"/>
    <x v="93"/>
    <x v="9648"/>
    <n v="43283"/>
    <n v="109.3"/>
    <n v="5977.18"/>
    <n v="183439.71"/>
    <n v="10778.69"/>
    <n v="28903"/>
    <n v="72.989999999999995"/>
    <n v="326.63"/>
    <n v="129983.4"/>
    <m/>
    <m/>
    <m/>
    <m/>
    <m/>
    <m/>
    <m/>
    <m/>
    <m/>
    <m/>
    <n v="87000"/>
    <n v="6482"/>
    <n v="16.37"/>
    <n v="2636.36"/>
  </r>
  <r>
    <x v="77"/>
    <x v="77"/>
    <x v="11"/>
    <x v="3"/>
    <x v="28"/>
    <x v="4"/>
    <m/>
    <m/>
    <m/>
    <m/>
    <n v="0"/>
    <m/>
    <m/>
    <m/>
    <m/>
    <m/>
    <m/>
    <m/>
    <m/>
    <m/>
    <m/>
    <m/>
    <m/>
    <m/>
    <m/>
    <n v="423.77"/>
    <n v="2501"/>
    <n v="17.37"/>
    <n v="35.31"/>
  </r>
  <r>
    <x v="227"/>
    <x v="227"/>
    <x v="13"/>
    <x v="5"/>
    <x v="78"/>
    <x v="9649"/>
    <n v="74354"/>
    <n v="108.7"/>
    <n v="10231.58"/>
    <n v="542376"/>
    <n v="0"/>
    <m/>
    <m/>
    <m/>
    <m/>
    <m/>
    <m/>
    <m/>
    <m/>
    <m/>
    <m/>
    <m/>
    <m/>
    <m/>
    <m/>
    <n v="1640"/>
    <n v="23273"/>
    <n v="34.020000000000003"/>
    <n v="28.77"/>
  </r>
  <r>
    <x v="119"/>
    <x v="119"/>
    <x v="4"/>
    <x v="11"/>
    <x v="17"/>
    <x v="9650"/>
    <n v="14236"/>
    <n v="23.73"/>
    <n v="1124.3599999999999"/>
    <n v="52282.74"/>
    <n v="548.98"/>
    <n v="952"/>
    <n v="1.59"/>
    <n v="10.98"/>
    <n v="6620.33"/>
    <m/>
    <m/>
    <m/>
    <m/>
    <m/>
    <m/>
    <m/>
    <m/>
    <m/>
    <m/>
    <n v="230785"/>
    <n v="26947"/>
    <n v="44.91"/>
    <n v="4615.7"/>
  </r>
  <r>
    <x v="65"/>
    <x v="65"/>
    <x v="0"/>
    <x v="2"/>
    <x v="30"/>
    <x v="9651"/>
    <n v="28331"/>
    <n v="49.19"/>
    <n v="3312.15"/>
    <n v="147854.19"/>
    <n v="20233.75"/>
    <n v="26671"/>
    <n v="46.3"/>
    <n v="421.54"/>
    <n v="244004.91"/>
    <m/>
    <m/>
    <m/>
    <m/>
    <m/>
    <m/>
    <m/>
    <m/>
    <m/>
    <m/>
    <n v="10369"/>
    <n v="4935"/>
    <n v="8.57"/>
    <n v="216.02"/>
  </r>
  <r>
    <x v="87"/>
    <x v="87"/>
    <x v="15"/>
    <x v="11"/>
    <x v="9"/>
    <x v="9652"/>
    <n v="3078"/>
    <n v="6.41"/>
    <n v="505.9"/>
    <n v="18819.48"/>
    <n v="2420.9499999999998"/>
    <n v="3419"/>
    <n v="7.12"/>
    <n v="60.52"/>
    <n v="29194.97"/>
    <m/>
    <m/>
    <m/>
    <m/>
    <m/>
    <n v="401"/>
    <n v="1560"/>
    <n v="3.25"/>
    <n v="10"/>
    <n v="8975.98"/>
    <n v="5585"/>
    <n v="45576"/>
    <n v="94.95"/>
    <n v="139.63"/>
  </r>
  <r>
    <x v="11"/>
    <x v="11"/>
    <x v="14"/>
    <x v="1"/>
    <x v="11"/>
    <x v="6802"/>
    <n v="243"/>
    <n v="2.0299999999999998"/>
    <n v="283.7"/>
    <n v="2638.41"/>
    <n v="0"/>
    <m/>
    <m/>
    <m/>
    <m/>
    <m/>
    <m/>
    <m/>
    <m/>
    <m/>
    <m/>
    <m/>
    <m/>
    <m/>
    <m/>
    <n v="20054.68"/>
    <n v="3976"/>
    <n v="33.130000000000003"/>
    <n v="2005.47"/>
  </r>
  <r>
    <x v="170"/>
    <x v="170"/>
    <x v="15"/>
    <x v="7"/>
    <x v="30"/>
    <x v="9653"/>
    <n v="19372"/>
    <n v="33.630000000000003"/>
    <n v="3201.67"/>
    <n v="142922.4"/>
    <n v="51324.93"/>
    <n v="31108"/>
    <n v="54.01"/>
    <n v="1069.27"/>
    <n v="618942.69999999995"/>
    <m/>
    <m/>
    <m/>
    <m/>
    <m/>
    <m/>
    <m/>
    <m/>
    <m/>
    <m/>
    <n v="57332"/>
    <n v="13356"/>
    <n v="23.19"/>
    <n v="1194.42"/>
  </r>
  <r>
    <x v="3"/>
    <x v="3"/>
    <x v="10"/>
    <x v="13"/>
    <x v="6"/>
    <x v="9654"/>
    <n v="599"/>
    <n v="6.24"/>
    <n v="490"/>
    <n v="3645.6"/>
    <n v="261.88"/>
    <n v="545"/>
    <n v="5.68"/>
    <n v="32.74"/>
    <n v="3158.11"/>
    <m/>
    <m/>
    <m/>
    <m/>
    <m/>
    <m/>
    <m/>
    <m/>
    <m/>
    <m/>
    <n v="102955"/>
    <n v="3420"/>
    <n v="35.630000000000003"/>
    <n v="12869.38"/>
  </r>
  <r>
    <x v="25"/>
    <x v="25"/>
    <x v="5"/>
    <x v="3"/>
    <x v="46"/>
    <x v="9655"/>
    <n v="21560"/>
    <n v="69.099999999999994"/>
    <n v="6540.46"/>
    <n v="158148.35999999999"/>
    <n v="11208.54"/>
    <n v="11479"/>
    <n v="36.79"/>
    <n v="431.1"/>
    <n v="135167.09"/>
    <m/>
    <m/>
    <m/>
    <m/>
    <m/>
    <n v="965"/>
    <n v="1414"/>
    <n v="4.53"/>
    <n v="37"/>
    <n v="21600.560000000001"/>
    <n v="2536"/>
    <n v="15689"/>
    <n v="50.29"/>
    <n v="97.54"/>
  </r>
  <r>
    <x v="122"/>
    <x v="122"/>
    <x v="10"/>
    <x v="4"/>
    <x v="121"/>
    <x v="9656"/>
    <n v="302992"/>
    <n v="88.28"/>
    <n v="10178.35"/>
    <n v="2707237.44"/>
    <n v="0"/>
    <n v="0"/>
    <n v="0"/>
    <n v="0"/>
    <n v="0"/>
    <m/>
    <m/>
    <m/>
    <m/>
    <m/>
    <n v="6917"/>
    <n v="14357"/>
    <n v="4.18"/>
    <n v="24"/>
    <n v="154830.13"/>
    <n v="26016.720000000001"/>
    <n v="226371"/>
    <n v="65.959999999999994"/>
    <n v="90.97"/>
  </r>
  <r>
    <x v="176"/>
    <x v="176"/>
    <x v="14"/>
    <x v="7"/>
    <x v="15"/>
    <x v="9657"/>
    <n v="8827"/>
    <n v="20.43"/>
    <n v="1422"/>
    <n v="47608.56"/>
    <n v="5247.33"/>
    <n v="7395"/>
    <n v="17.12"/>
    <n v="145.76"/>
    <n v="63279.16"/>
    <m/>
    <m/>
    <m/>
    <m/>
    <m/>
    <m/>
    <m/>
    <m/>
    <m/>
    <m/>
    <n v="13.23"/>
    <n v="670"/>
    <n v="1.55"/>
    <n v="0.37"/>
  </r>
  <r>
    <x v="59"/>
    <x v="59"/>
    <x v="1"/>
    <x v="7"/>
    <x v="21"/>
    <x v="9658"/>
    <n v="24322"/>
    <n v="84.45"/>
    <n v="9502.4599999999991"/>
    <n v="212094.87"/>
    <n v="0"/>
    <n v="0"/>
    <n v="0"/>
    <m/>
    <m/>
    <n v="0"/>
    <n v="0"/>
    <n v="0"/>
    <n v="0"/>
    <n v="0"/>
    <n v="0"/>
    <n v="0"/>
    <n v="0"/>
    <n v="0"/>
    <n v="0"/>
    <n v="64330"/>
    <n v="2089"/>
    <n v="7.25"/>
    <n v="2680.42"/>
  </r>
  <r>
    <x v="129"/>
    <x v="129"/>
    <x v="15"/>
    <x v="5"/>
    <x v="2"/>
    <x v="3418"/>
    <n v="27185"/>
    <n v="35.4"/>
    <n v="3840"/>
    <n v="228556.79999999999"/>
    <n v="34019"/>
    <n v="40965"/>
    <n v="53.34"/>
    <n v="531.54999999999995"/>
    <n v="410245.33"/>
    <m/>
    <m/>
    <m/>
    <m/>
    <m/>
    <m/>
    <m/>
    <m/>
    <m/>
    <m/>
    <n v="1555"/>
    <n v="25632"/>
    <n v="33.380000000000003"/>
    <n v="24.3"/>
  </r>
  <r>
    <x v="122"/>
    <x v="122"/>
    <x v="4"/>
    <x v="7"/>
    <x v="110"/>
    <x v="9659"/>
    <n v="6009"/>
    <n v="10.89"/>
    <n v="934.28"/>
    <n v="39968.61"/>
    <n v="3263.82"/>
    <n v="20543"/>
    <n v="37.22"/>
    <m/>
    <m/>
    <m/>
    <n v="3497"/>
    <n v="6.34"/>
    <m/>
    <m/>
    <m/>
    <m/>
    <m/>
    <m/>
    <m/>
    <n v="477.27"/>
    <n v="12225"/>
    <n v="22.15"/>
    <n v="10.38"/>
  </r>
  <r>
    <x v="76"/>
    <x v="76"/>
    <x v="15"/>
    <x v="21"/>
    <x v="76"/>
    <x v="9660"/>
    <n v="43823"/>
    <n v="81.150000000000006"/>
    <n v="3755.78"/>
    <n v="157179.29999999999"/>
    <n v="12104.5"/>
    <n v="15874"/>
    <n v="29.4"/>
    <n v="268.99"/>
    <n v="145971.78"/>
    <m/>
    <m/>
    <m/>
    <m/>
    <m/>
    <m/>
    <m/>
    <m/>
    <m/>
    <m/>
    <n v="132000"/>
    <n v="19772"/>
    <n v="36.61"/>
    <n v="2933.33"/>
  </r>
  <r>
    <x v="159"/>
    <x v="159"/>
    <x v="0"/>
    <x v="6"/>
    <x v="83"/>
    <x v="4"/>
    <m/>
    <m/>
    <m/>
    <m/>
    <n v="0"/>
    <m/>
    <m/>
    <m/>
    <m/>
    <m/>
    <m/>
    <m/>
    <m/>
    <m/>
    <m/>
    <m/>
    <m/>
    <m/>
    <m/>
    <n v="151.33000000000001"/>
    <n v="17943"/>
    <n v="135.93"/>
    <n v="13.76"/>
  </r>
  <r>
    <x v="166"/>
    <x v="166"/>
    <x v="3"/>
    <x v="5"/>
    <x v="129"/>
    <x v="9661"/>
    <n v="198966"/>
    <n v="132.63999999999999"/>
    <n v="12348.8"/>
    <n v="1435548"/>
    <n v="9125"/>
    <n v="11865"/>
    <n v="7.91"/>
    <m/>
    <m/>
    <m/>
    <m/>
    <m/>
    <m/>
    <m/>
    <m/>
    <m/>
    <m/>
    <m/>
    <m/>
    <n v="5146"/>
    <n v="39623"/>
    <n v="26.42"/>
    <n v="41.17"/>
  </r>
  <r>
    <x v="48"/>
    <x v="48"/>
    <x v="13"/>
    <x v="14"/>
    <x v="23"/>
    <x v="9662"/>
    <n v="31588"/>
    <n v="47.86"/>
    <n v="3903.36"/>
    <n v="199657.05"/>
    <n v="22188.17"/>
    <n v="25118"/>
    <n v="38.06"/>
    <n v="403.42"/>
    <n v="267573.76000000001"/>
    <m/>
    <m/>
    <m/>
    <m/>
    <m/>
    <m/>
    <m/>
    <m/>
    <m/>
    <m/>
    <n v="1443"/>
    <n v="19948"/>
    <n v="30.22"/>
    <n v="26.24"/>
  </r>
  <r>
    <x v="122"/>
    <x v="122"/>
    <x v="15"/>
    <x v="0"/>
    <x v="102"/>
    <x v="9663"/>
    <n v="140575"/>
    <n v="113.73"/>
    <n v="10084.48"/>
    <n v="965991.93"/>
    <n v="15405.43"/>
    <n v="18980"/>
    <n v="15.36"/>
    <n v="149.57"/>
    <n v="185778.72"/>
    <m/>
    <m/>
    <m/>
    <m/>
    <m/>
    <m/>
    <m/>
    <m/>
    <m/>
    <m/>
    <n v="3476.26"/>
    <n v="75745"/>
    <n v="61.28"/>
    <n v="33.75"/>
  </r>
  <r>
    <x v="91"/>
    <x v="91"/>
    <x v="1"/>
    <x v="14"/>
    <x v="117"/>
    <x v="9664"/>
    <n v="61785"/>
    <n v="87.27"/>
    <n v="10840.68"/>
    <n v="594828"/>
    <n v="2680.89"/>
    <n v="3564"/>
    <n v="5.03"/>
    <n v="45.44"/>
    <n v="32329.68"/>
    <m/>
    <m/>
    <m/>
    <m/>
    <m/>
    <m/>
    <m/>
    <m/>
    <m/>
    <m/>
    <n v="137600"/>
    <n v="3809"/>
    <n v="5.38"/>
    <n v="2332.1999999999998"/>
  </r>
  <r>
    <x v="27"/>
    <x v="27"/>
    <x v="12"/>
    <x v="7"/>
    <x v="42"/>
    <x v="9665"/>
    <n v="17037"/>
    <n v="47.33"/>
    <n v="2256.87"/>
    <n v="62966.58"/>
    <n v="12612"/>
    <n v="16491"/>
    <n v="45.81"/>
    <n v="420.4"/>
    <n v="152091.89000000001"/>
    <m/>
    <m/>
    <m/>
    <m/>
    <m/>
    <m/>
    <m/>
    <m/>
    <m/>
    <m/>
    <n v="196.82"/>
    <n v="2023"/>
    <n v="5.62"/>
    <n v="6.56"/>
  </r>
  <r>
    <x v="25"/>
    <x v="25"/>
    <x v="11"/>
    <x v="4"/>
    <x v="26"/>
    <x v="9666"/>
    <n v="3542"/>
    <n v="4.34"/>
    <n v="471"/>
    <n v="29786.04"/>
    <n v="0"/>
    <m/>
    <m/>
    <m/>
    <m/>
    <m/>
    <m/>
    <m/>
    <m/>
    <m/>
    <n v="1787"/>
    <n v="5818"/>
    <n v="7.13"/>
    <n v="26"/>
    <n v="40000.21"/>
    <n v="5967"/>
    <n v="36849"/>
    <n v="45.16"/>
    <n v="87.75"/>
  </r>
  <r>
    <x v="37"/>
    <x v="37"/>
    <x v="9"/>
    <x v="3"/>
    <x v="98"/>
    <x v="9667"/>
    <n v="51"/>
    <n v="0.24"/>
    <n v="3.94"/>
    <n v="66.03"/>
    <n v="0"/>
    <m/>
    <m/>
    <m/>
    <m/>
    <m/>
    <m/>
    <m/>
    <m/>
    <m/>
    <m/>
    <m/>
    <m/>
    <m/>
    <m/>
    <n v="5679.87"/>
    <n v="1186"/>
    <n v="5.49"/>
    <n v="315.55"/>
  </r>
  <r>
    <x v="70"/>
    <x v="70"/>
    <x v="7"/>
    <x v="2"/>
    <x v="2"/>
    <x v="9668"/>
    <n v="21018"/>
    <n v="27.37"/>
    <n v="3364.38"/>
    <n v="200247.6"/>
    <n v="2605"/>
    <n v="3231"/>
    <n v="4.21"/>
    <m/>
    <m/>
    <m/>
    <m/>
    <m/>
    <m/>
    <m/>
    <m/>
    <m/>
    <m/>
    <m/>
    <m/>
    <n v="632.30999999999995"/>
    <n v="4871"/>
    <n v="6.34"/>
    <n v="9.8800000000000008"/>
  </r>
  <r>
    <x v="92"/>
    <x v="92"/>
    <x v="11"/>
    <x v="12"/>
    <x v="6"/>
    <x v="4"/>
    <m/>
    <m/>
    <m/>
    <m/>
    <n v="0"/>
    <m/>
    <m/>
    <m/>
    <m/>
    <m/>
    <m/>
    <m/>
    <m/>
    <m/>
    <m/>
    <m/>
    <m/>
    <m/>
    <m/>
    <n v="0"/>
    <m/>
    <m/>
    <n v="0"/>
  </r>
  <r>
    <x v="96"/>
    <x v="96"/>
    <x v="5"/>
    <x v="2"/>
    <x v="42"/>
    <x v="968"/>
    <n v="18868"/>
    <n v="52.41"/>
    <n v="3701.33"/>
    <n v="103267.2"/>
    <n v="16735.21"/>
    <n v="13744"/>
    <n v="38.18"/>
    <m/>
    <m/>
    <m/>
    <m/>
    <m/>
    <m/>
    <m/>
    <m/>
    <m/>
    <m/>
    <m/>
    <m/>
    <n v="16664.25"/>
    <n v="15217"/>
    <n v="42.27"/>
    <n v="555.48"/>
  </r>
  <r>
    <x v="136"/>
    <x v="136"/>
    <x v="12"/>
    <x v="7"/>
    <x v="20"/>
    <x v="9669"/>
    <n v="58683"/>
    <n v="81.5"/>
    <n v="3167.98"/>
    <n v="176773.47"/>
    <n v="14482.06"/>
    <n v="35461"/>
    <n v="49.25"/>
    <n v="241.37"/>
    <n v="174643.46"/>
    <m/>
    <m/>
    <m/>
    <m/>
    <m/>
    <m/>
    <m/>
    <m/>
    <m/>
    <m/>
    <n v="23148.39"/>
    <n v="10820"/>
    <n v="15.03"/>
    <n v="385.81"/>
  </r>
  <r>
    <x v="52"/>
    <x v="52"/>
    <x v="4"/>
    <x v="6"/>
    <x v="27"/>
    <x v="9670"/>
    <n v="25160"/>
    <n v="55.18"/>
    <n v="2997.97"/>
    <n v="105948.39"/>
    <n v="13131.91"/>
    <n v="16431"/>
    <n v="36.03"/>
    <m/>
    <m/>
    <m/>
    <m/>
    <m/>
    <m/>
    <m/>
    <m/>
    <m/>
    <m/>
    <m/>
    <m/>
    <n v="2125"/>
    <n v="18089"/>
    <n v="39.67"/>
    <n v="55.92"/>
  </r>
  <r>
    <x v="161"/>
    <x v="161"/>
    <x v="15"/>
    <x v="11"/>
    <x v="20"/>
    <x v="8413"/>
    <n v="1035"/>
    <n v="1.44"/>
    <n v="84.25"/>
    <n v="4701.1499999999996"/>
    <n v="1250.24"/>
    <n v="2012"/>
    <n v="2.79"/>
    <n v="20.84"/>
    <n v="15077.05"/>
    <m/>
    <m/>
    <m/>
    <m/>
    <m/>
    <m/>
    <m/>
    <m/>
    <m/>
    <m/>
    <n v="3914"/>
    <n v="43360"/>
    <n v="60.22"/>
    <n v="65.23"/>
  </r>
  <r>
    <x v="31"/>
    <x v="31"/>
    <x v="15"/>
    <x v="2"/>
    <x v="3"/>
    <x v="9671"/>
    <n v="90767"/>
    <n v="105.05"/>
    <n v="9410.14"/>
    <n v="630102.9"/>
    <n v="0"/>
    <n v="0"/>
    <n v="0"/>
    <n v="0"/>
    <n v="0"/>
    <m/>
    <m/>
    <m/>
    <m/>
    <m/>
    <m/>
    <m/>
    <m/>
    <m/>
    <m/>
    <n v="1748"/>
    <n v="25318"/>
    <n v="29.3"/>
    <n v="24.28"/>
  </r>
  <r>
    <x v="182"/>
    <x v="182"/>
    <x v="15"/>
    <x v="7"/>
    <x v="81"/>
    <x v="9672"/>
    <n v="19967"/>
    <n v="53.67"/>
    <n v="4307.1000000000004"/>
    <n v="124173.6"/>
    <n v="0"/>
    <m/>
    <m/>
    <m/>
    <m/>
    <m/>
    <m/>
    <m/>
    <m/>
    <m/>
    <n v="9700"/>
    <n v="32525"/>
    <n v="87.43"/>
    <n v="312"/>
    <n v="217124.8"/>
    <n v="1363.55"/>
    <n v="2394"/>
    <n v="6.44"/>
    <n v="43.99"/>
  </r>
  <r>
    <x v="62"/>
    <x v="62"/>
    <x v="1"/>
    <x v="1"/>
    <x v="66"/>
    <x v="9673"/>
    <n v="1900"/>
    <n v="7.2"/>
    <n v="551.36"/>
    <n v="11280.9"/>
    <n v="7244"/>
    <n v="8512"/>
    <n v="32.24"/>
    <n v="329.27"/>
    <n v="87357.57"/>
    <m/>
    <m/>
    <m/>
    <m/>
    <m/>
    <m/>
    <m/>
    <m/>
    <m/>
    <m/>
    <n v="1852"/>
    <n v="7374"/>
    <n v="27.93"/>
    <n v="84.18"/>
  </r>
  <r>
    <x v="1"/>
    <x v="1"/>
    <x v="15"/>
    <x v="1"/>
    <x v="1"/>
    <x v="4"/>
    <m/>
    <m/>
    <m/>
    <m/>
    <n v="0"/>
    <m/>
    <m/>
    <m/>
    <m/>
    <m/>
    <m/>
    <m/>
    <m/>
    <m/>
    <m/>
    <m/>
    <m/>
    <m/>
    <m/>
    <n v="38700"/>
    <n v="2315"/>
    <n v="32.15"/>
    <n v="6450"/>
  </r>
  <r>
    <x v="74"/>
    <x v="74"/>
    <x v="6"/>
    <x v="19"/>
    <x v="38"/>
    <x v="1921"/>
    <n v="39016"/>
    <n v="58.06"/>
    <n v="4520"/>
    <n v="235401.60000000001"/>
    <n v="17190.11"/>
    <n v="32407"/>
    <n v="48.22"/>
    <m/>
    <m/>
    <m/>
    <m/>
    <m/>
    <m/>
    <m/>
    <m/>
    <m/>
    <m/>
    <m/>
    <m/>
    <n v="1331.46"/>
    <n v="19905"/>
    <n v="29.62"/>
    <n v="23.78"/>
  </r>
  <r>
    <x v="95"/>
    <x v="95"/>
    <x v="0"/>
    <x v="7"/>
    <x v="30"/>
    <x v="3337"/>
    <n v="59835"/>
    <n v="103.88"/>
    <n v="9193.9599999999991"/>
    <n v="410418.3"/>
    <n v="0"/>
    <m/>
    <m/>
    <m/>
    <m/>
    <m/>
    <m/>
    <m/>
    <m/>
    <m/>
    <m/>
    <m/>
    <m/>
    <m/>
    <m/>
    <n v="158500"/>
    <n v="6005"/>
    <n v="10.43"/>
    <n v="3302.08"/>
  </r>
  <r>
    <x v="144"/>
    <x v="144"/>
    <x v="13"/>
    <x v="1"/>
    <x v="16"/>
    <x v="9674"/>
    <n v="177"/>
    <n v="3.69"/>
    <n v="183.75"/>
    <n v="683.55"/>
    <n v="0"/>
    <m/>
    <m/>
    <m/>
    <m/>
    <m/>
    <m/>
    <m/>
    <m/>
    <m/>
    <m/>
    <m/>
    <m/>
    <m/>
    <m/>
    <n v="17667"/>
    <n v="652"/>
    <n v="13.58"/>
    <n v="4416.75"/>
  </r>
  <r>
    <x v="160"/>
    <x v="160"/>
    <x v="8"/>
    <x v="6"/>
    <x v="16"/>
    <x v="4"/>
    <m/>
    <m/>
    <m/>
    <m/>
    <n v="0"/>
    <m/>
    <m/>
    <m/>
    <m/>
    <m/>
    <m/>
    <m/>
    <m/>
    <m/>
    <m/>
    <m/>
    <m/>
    <m/>
    <m/>
    <n v="0"/>
    <m/>
    <m/>
    <n v="0"/>
  </r>
  <r>
    <x v="214"/>
    <x v="214"/>
    <x v="15"/>
    <x v="2"/>
    <x v="26"/>
    <x v="9675"/>
    <n v="33178"/>
    <n v="40.659999999999997"/>
    <n v="3234.19"/>
    <n v="204530.25"/>
    <n v="22978.66"/>
    <n v="38423"/>
    <n v="47.09"/>
    <m/>
    <m/>
    <m/>
    <m/>
    <m/>
    <m/>
    <m/>
    <m/>
    <m/>
    <m/>
    <m/>
    <m/>
    <n v="1226.22"/>
    <n v="9008"/>
    <n v="11.04"/>
    <n v="18.03"/>
  </r>
  <r>
    <x v="96"/>
    <x v="96"/>
    <x v="10"/>
    <x v="7"/>
    <x v="38"/>
    <x v="9676"/>
    <n v="61531"/>
    <n v="91.56"/>
    <n v="9692.18"/>
    <n v="504768.66"/>
    <n v="0"/>
    <m/>
    <m/>
    <m/>
    <m/>
    <m/>
    <m/>
    <m/>
    <m/>
    <m/>
    <m/>
    <m/>
    <m/>
    <m/>
    <m/>
    <n v="57058.18"/>
    <n v="6652"/>
    <n v="9.9"/>
    <n v="1018.9"/>
  </r>
  <r>
    <x v="93"/>
    <x v="93"/>
    <x v="15"/>
    <x v="0"/>
    <x v="108"/>
    <x v="9677"/>
    <n v="9553"/>
    <n v="34.61"/>
    <n v="5724.04"/>
    <n v="122437.29"/>
    <n v="0"/>
    <m/>
    <m/>
    <m/>
    <m/>
    <m/>
    <m/>
    <m/>
    <m/>
    <m/>
    <n v="2057"/>
    <n v="136108"/>
    <n v="493.14"/>
    <n v="89"/>
    <n v="46043.89"/>
    <n v="767.45"/>
    <n v="2211"/>
    <n v="8.01"/>
    <n v="33.369999999999997"/>
  </r>
  <r>
    <x v="132"/>
    <x v="132"/>
    <x v="5"/>
    <x v="2"/>
    <x v="91"/>
    <x v="9678"/>
    <n v="71521"/>
    <n v="110.37"/>
    <n v="9560.33"/>
    <n v="480119.94"/>
    <n v="0"/>
    <m/>
    <m/>
    <m/>
    <m/>
    <m/>
    <m/>
    <m/>
    <m/>
    <m/>
    <m/>
    <m/>
    <m/>
    <m/>
    <m/>
    <n v="34698.269999999997"/>
    <n v="9226"/>
    <n v="14.24"/>
    <n v="642.55999999999995"/>
  </r>
  <r>
    <x v="72"/>
    <x v="72"/>
    <x v="3"/>
    <x v="3"/>
    <x v="28"/>
    <x v="9679"/>
    <n v="179"/>
    <n v="1.24"/>
    <n v="52.33"/>
    <n v="584.04"/>
    <n v="488.85"/>
    <n v="826"/>
    <n v="5.74"/>
    <n v="40.74"/>
    <n v="5895.14"/>
    <m/>
    <m/>
    <m/>
    <m/>
    <m/>
    <m/>
    <m/>
    <m/>
    <m/>
    <m/>
    <n v="747449"/>
    <n v="12858"/>
    <n v="89.29"/>
    <n v="62287.42"/>
  </r>
  <r>
    <x v="17"/>
    <x v="17"/>
    <x v="15"/>
    <x v="27"/>
    <x v="6"/>
    <x v="4"/>
    <m/>
    <m/>
    <m/>
    <m/>
    <n v="0"/>
    <m/>
    <m/>
    <m/>
    <m/>
    <m/>
    <m/>
    <m/>
    <m/>
    <m/>
    <m/>
    <m/>
    <m/>
    <m/>
    <m/>
    <n v="0"/>
    <m/>
    <m/>
    <n v="0"/>
  </r>
  <r>
    <x v="24"/>
    <x v="24"/>
    <x v="13"/>
    <x v="4"/>
    <x v="15"/>
    <x v="9680"/>
    <n v="59449"/>
    <n v="137.61000000000001"/>
    <n v="8349.81"/>
    <n v="279551.49"/>
    <n v="23958.29"/>
    <n v="12214"/>
    <n v="28.27"/>
    <n v="665.51"/>
    <n v="288920.24"/>
    <m/>
    <m/>
    <m/>
    <m/>
    <m/>
    <m/>
    <m/>
    <m/>
    <m/>
    <m/>
    <n v="3263"/>
    <n v="39062"/>
    <n v="90.42"/>
    <n v="90.64"/>
  </r>
  <r>
    <x v="42"/>
    <x v="42"/>
    <x v="0"/>
    <x v="12"/>
    <x v="6"/>
    <x v="4"/>
    <m/>
    <m/>
    <m/>
    <m/>
    <n v="0"/>
    <m/>
    <m/>
    <m/>
    <m/>
    <m/>
    <m/>
    <m/>
    <m/>
    <m/>
    <m/>
    <m/>
    <m/>
    <m/>
    <m/>
    <n v="0"/>
    <m/>
    <m/>
    <n v="0"/>
  </r>
  <r>
    <x v="83"/>
    <x v="83"/>
    <x v="5"/>
    <x v="0"/>
    <x v="54"/>
    <x v="9681"/>
    <n v="31362"/>
    <n v="90.12"/>
    <n v="5176"/>
    <n v="139596.72"/>
    <n v="8504.11"/>
    <n v="9954"/>
    <n v="28.6"/>
    <n v="293.25"/>
    <n v="102553.63"/>
    <m/>
    <m/>
    <m/>
    <m/>
    <m/>
    <m/>
    <m/>
    <m/>
    <m/>
    <m/>
    <n v="579"/>
    <n v="5674"/>
    <n v="16.3"/>
    <n v="19.97"/>
  </r>
  <r>
    <x v="35"/>
    <x v="35"/>
    <x v="4"/>
    <x v="7"/>
    <x v="137"/>
    <x v="9682"/>
    <n v="36152"/>
    <n v="49.39"/>
    <n v="3345.56"/>
    <n v="189793.47"/>
    <n v="11938.89"/>
    <n v="13621"/>
    <n v="18.61"/>
    <m/>
    <m/>
    <m/>
    <m/>
    <m/>
    <m/>
    <m/>
    <m/>
    <m/>
    <m/>
    <m/>
    <m/>
    <n v="1391"/>
    <n v="14958"/>
    <n v="20.43"/>
    <n v="22.8"/>
  </r>
  <r>
    <x v="98"/>
    <x v="98"/>
    <x v="6"/>
    <x v="7"/>
    <x v="33"/>
    <x v="9683"/>
    <n v="28506"/>
    <n v="23.76"/>
    <n v="1534.2"/>
    <n v="142680.6"/>
    <n v="57922.41"/>
    <n v="60881"/>
    <n v="50.73"/>
    <n v="579.22"/>
    <n v="698503.66"/>
    <m/>
    <m/>
    <m/>
    <m/>
    <m/>
    <m/>
    <m/>
    <m/>
    <m/>
    <m/>
    <n v="0"/>
    <m/>
    <m/>
    <n v="0"/>
  </r>
  <r>
    <x v="38"/>
    <x v="38"/>
    <x v="8"/>
    <x v="5"/>
    <x v="108"/>
    <x v="9684"/>
    <n v="12768"/>
    <n v="46.26"/>
    <n v="3758.26"/>
    <n v="80389.2"/>
    <n v="0"/>
    <m/>
    <m/>
    <m/>
    <m/>
    <m/>
    <m/>
    <m/>
    <m/>
    <m/>
    <n v="5711"/>
    <n v="15206"/>
    <n v="55.09"/>
    <n v="248"/>
    <n v="127835.02"/>
    <n v="570"/>
    <n v="1989"/>
    <n v="7.21"/>
    <n v="24.78"/>
  </r>
  <r>
    <x v="40"/>
    <x v="40"/>
    <x v="6"/>
    <x v="19"/>
    <x v="91"/>
    <x v="9685"/>
    <n v="33332"/>
    <n v="51.44"/>
    <n v="5134.8100000000004"/>
    <n v="257870.4"/>
    <n v="42110.57"/>
    <n v="34808"/>
    <n v="53.72"/>
    <n v="779.83"/>
    <n v="507824.02"/>
    <m/>
    <m/>
    <m/>
    <m/>
    <m/>
    <m/>
    <m/>
    <m/>
    <m/>
    <m/>
    <n v="254400"/>
    <n v="17937"/>
    <n v="27.68"/>
    <n v="4711.1099999999997"/>
  </r>
  <r>
    <x v="24"/>
    <x v="24"/>
    <x v="12"/>
    <x v="1"/>
    <x v="11"/>
    <x v="9561"/>
    <n v="129"/>
    <n v="1.08"/>
    <n v="36.700000000000003"/>
    <n v="341.31"/>
    <n v="0"/>
    <m/>
    <m/>
    <m/>
    <m/>
    <m/>
    <m/>
    <m/>
    <m/>
    <m/>
    <m/>
    <m/>
    <m/>
    <m/>
    <m/>
    <n v="1755"/>
    <n v="10678"/>
    <n v="88.98"/>
    <n v="175.5"/>
  </r>
  <r>
    <x v="131"/>
    <x v="131"/>
    <x v="13"/>
    <x v="7"/>
    <x v="30"/>
    <x v="9686"/>
    <n v="69663"/>
    <n v="120.94"/>
    <n v="9228.33"/>
    <n v="411952.8"/>
    <n v="0"/>
    <m/>
    <m/>
    <m/>
    <m/>
    <m/>
    <m/>
    <m/>
    <m/>
    <m/>
    <m/>
    <m/>
    <m/>
    <m/>
    <m/>
    <n v="2053"/>
    <n v="21953"/>
    <n v="38.11"/>
    <n v="42.77"/>
  </r>
  <r>
    <x v="23"/>
    <x v="23"/>
    <x v="13"/>
    <x v="0"/>
    <x v="18"/>
    <x v="9687"/>
    <n v="186127"/>
    <n v="147.72"/>
    <n v="10792"/>
    <n v="1053838.8"/>
    <n v="10425.799999999999"/>
    <n v="11391"/>
    <n v="9.0399999999999991"/>
    <n v="99.29"/>
    <n v="125727.85"/>
    <m/>
    <m/>
    <m/>
    <m/>
    <m/>
    <m/>
    <m/>
    <m/>
    <m/>
    <m/>
    <n v="2856"/>
    <n v="30063"/>
    <n v="23.86"/>
    <n v="27.2"/>
  </r>
  <r>
    <x v="63"/>
    <x v="63"/>
    <x v="9"/>
    <x v="11"/>
    <x v="73"/>
    <x v="9688"/>
    <n v="199717"/>
    <n v="130.02000000000001"/>
    <n v="7489.59"/>
    <n v="891561.24"/>
    <n v="223063.67"/>
    <n v="154671"/>
    <n v="100.7"/>
    <n v="1742.68"/>
    <n v="2689991.75"/>
    <m/>
    <m/>
    <m/>
    <m/>
    <m/>
    <m/>
    <m/>
    <m/>
    <m/>
    <m/>
    <n v="1500464.63"/>
    <n v="221355"/>
    <n v="144.11000000000001"/>
    <n v="11722.38"/>
  </r>
  <r>
    <x v="100"/>
    <x v="100"/>
    <x v="12"/>
    <x v="12"/>
    <x v="6"/>
    <x v="4"/>
    <m/>
    <m/>
    <m/>
    <m/>
    <n v="0"/>
    <m/>
    <m/>
    <m/>
    <m/>
    <m/>
    <m/>
    <m/>
    <m/>
    <m/>
    <m/>
    <m/>
    <m/>
    <m/>
    <m/>
    <n v="0"/>
    <m/>
    <m/>
    <n v="0"/>
  </r>
  <r>
    <x v="116"/>
    <x v="116"/>
    <x v="7"/>
    <x v="6"/>
    <x v="11"/>
    <x v="9689"/>
    <n v="5163"/>
    <n v="43.03"/>
    <n v="4811.2"/>
    <n v="44744.160000000003"/>
    <n v="0"/>
    <m/>
    <m/>
    <m/>
    <m/>
    <n v="3446"/>
    <n v="2804"/>
    <n v="23.37"/>
    <n v="344"/>
    <n v="43657.37"/>
    <m/>
    <m/>
    <m/>
    <m/>
    <m/>
    <n v="50000"/>
    <n v="1681"/>
    <n v="14.01"/>
    <n v="5000"/>
  </r>
  <r>
    <x v="117"/>
    <x v="117"/>
    <x v="8"/>
    <x v="18"/>
    <x v="28"/>
    <x v="4"/>
    <m/>
    <m/>
    <m/>
    <m/>
    <n v="0"/>
    <m/>
    <m/>
    <m/>
    <m/>
    <m/>
    <m/>
    <m/>
    <m/>
    <m/>
    <m/>
    <m/>
    <m/>
    <m/>
    <m/>
    <n v="482.59"/>
    <n v="2178"/>
    <n v="15.13"/>
    <n v="40.22"/>
  </r>
  <r>
    <x v="38"/>
    <x v="38"/>
    <x v="14"/>
    <x v="12"/>
    <x v="68"/>
    <x v="9690"/>
    <n v="9217"/>
    <n v="48.01"/>
    <n v="3552.69"/>
    <n v="52863.99"/>
    <n v="0"/>
    <m/>
    <m/>
    <m/>
    <m/>
    <m/>
    <m/>
    <m/>
    <m/>
    <m/>
    <m/>
    <m/>
    <m/>
    <m/>
    <m/>
    <n v="2338"/>
    <n v="8718"/>
    <n v="45.41"/>
    <n v="146.13"/>
  </r>
  <r>
    <x v="56"/>
    <x v="56"/>
    <x v="0"/>
    <x v="0"/>
    <x v="37"/>
    <x v="9691"/>
    <n v="41020"/>
    <n v="106.82"/>
    <n v="8585"/>
    <n v="255489.6"/>
    <n v="0"/>
    <m/>
    <m/>
    <m/>
    <m/>
    <m/>
    <m/>
    <m/>
    <m/>
    <m/>
    <m/>
    <m/>
    <m/>
    <m/>
    <m/>
    <n v="75559"/>
    <n v="41377"/>
    <n v="107.75"/>
    <n v="2361.2199999999998"/>
  </r>
  <r>
    <x v="42"/>
    <x v="42"/>
    <x v="4"/>
    <x v="2"/>
    <x v="15"/>
    <x v="9692"/>
    <n v="13524"/>
    <n v="31.31"/>
    <n v="2568"/>
    <n v="85976.639999999999"/>
    <n v="8034.92"/>
    <n v="11840"/>
    <n v="27.41"/>
    <n v="223.19"/>
    <n v="96895.48"/>
    <m/>
    <m/>
    <m/>
    <m/>
    <m/>
    <m/>
    <m/>
    <m/>
    <m/>
    <m/>
    <n v="0"/>
    <m/>
    <m/>
    <n v="0"/>
  </r>
  <r>
    <x v="53"/>
    <x v="53"/>
    <x v="4"/>
    <x v="7"/>
    <x v="94"/>
    <x v="9693"/>
    <n v="7554"/>
    <n v="33.130000000000003"/>
    <n v="55.16"/>
    <n v="974.64"/>
    <n v="2319.11"/>
    <n v="4164"/>
    <n v="18.260000000000002"/>
    <m/>
    <m/>
    <m/>
    <m/>
    <m/>
    <m/>
    <m/>
    <m/>
    <m/>
    <m/>
    <m/>
    <m/>
    <n v="48"/>
    <n v="406"/>
    <n v="1.78"/>
    <n v="2.5299999999999998"/>
  </r>
  <r>
    <x v="61"/>
    <x v="61"/>
    <x v="0"/>
    <x v="7"/>
    <x v="20"/>
    <x v="9694"/>
    <n v="12823"/>
    <n v="17.809999999999999"/>
    <n v="2586.58"/>
    <n v="144331.35"/>
    <n v="0"/>
    <n v="6885"/>
    <n v="9.56"/>
    <m/>
    <m/>
    <m/>
    <m/>
    <m/>
    <m/>
    <m/>
    <m/>
    <m/>
    <m/>
    <m/>
    <m/>
    <n v="0"/>
    <m/>
    <m/>
    <n v="0"/>
  </r>
  <r>
    <x v="85"/>
    <x v="85"/>
    <x v="12"/>
    <x v="7"/>
    <x v="9"/>
    <x v="9695"/>
    <n v="67876"/>
    <n v="141.41"/>
    <n v="8379"/>
    <n v="311698.8"/>
    <n v="0"/>
    <m/>
    <m/>
    <m/>
    <m/>
    <m/>
    <m/>
    <m/>
    <m/>
    <m/>
    <m/>
    <m/>
    <m/>
    <m/>
    <m/>
    <n v="891"/>
    <n v="8795"/>
    <n v="18.32"/>
    <n v="22.28"/>
  </r>
  <r>
    <x v="5"/>
    <x v="5"/>
    <x v="15"/>
    <x v="2"/>
    <x v="22"/>
    <x v="9696"/>
    <n v="18930"/>
    <n v="63.1"/>
    <n v="2805.44"/>
    <n v="65226.48"/>
    <n v="14193"/>
    <n v="5707"/>
    <n v="19.02"/>
    <n v="567.72"/>
    <n v="171157.64"/>
    <m/>
    <m/>
    <m/>
    <m/>
    <m/>
    <m/>
    <m/>
    <m/>
    <m/>
    <m/>
    <n v="505"/>
    <n v="2586"/>
    <n v="8.6199999999999992"/>
    <n v="20.2"/>
  </r>
  <r>
    <x v="67"/>
    <x v="67"/>
    <x v="2"/>
    <x v="5"/>
    <x v="33"/>
    <x v="9697"/>
    <n v="134145"/>
    <n v="111.79"/>
    <n v="10968.8"/>
    <n v="1020098.4"/>
    <n v="0"/>
    <m/>
    <m/>
    <m/>
    <m/>
    <m/>
    <m/>
    <m/>
    <m/>
    <m/>
    <m/>
    <m/>
    <m/>
    <m/>
    <m/>
    <n v="311600"/>
    <n v="28557"/>
    <n v="23.8"/>
    <n v="3116"/>
  </r>
  <r>
    <x v="88"/>
    <x v="88"/>
    <x v="15"/>
    <x v="2"/>
    <x v="120"/>
    <x v="9698"/>
    <n v="176547"/>
    <n v="94.92"/>
    <n v="9820.2900000000009"/>
    <n v="1415594.85"/>
    <n v="15782.78"/>
    <n v="20518"/>
    <n v="11.03"/>
    <n v="101.82"/>
    <n v="190329.27"/>
    <m/>
    <m/>
    <m/>
    <m/>
    <m/>
    <m/>
    <m/>
    <m/>
    <m/>
    <m/>
    <n v="1633100"/>
    <n v="88291"/>
    <n v="47.47"/>
    <n v="10536.13"/>
  </r>
  <r>
    <x v="85"/>
    <x v="85"/>
    <x v="8"/>
    <x v="4"/>
    <x v="101"/>
    <x v="9699"/>
    <n v="18691"/>
    <n v="14.16"/>
    <n v="559.72"/>
    <n v="57259.17"/>
    <n v="50972.84"/>
    <n v="68287"/>
    <n v="51.73"/>
    <n v="463.39"/>
    <n v="614696.79"/>
    <m/>
    <m/>
    <m/>
    <m/>
    <m/>
    <m/>
    <m/>
    <m/>
    <m/>
    <m/>
    <n v="11861"/>
    <n v="212636"/>
    <n v="161.09"/>
    <n v="107.83"/>
  </r>
  <r>
    <x v="49"/>
    <x v="49"/>
    <x v="9"/>
    <x v="4"/>
    <x v="11"/>
    <x v="4"/>
    <m/>
    <m/>
    <m/>
    <m/>
    <n v="0"/>
    <m/>
    <m/>
    <m/>
    <m/>
    <m/>
    <m/>
    <m/>
    <m/>
    <m/>
    <m/>
    <m/>
    <m/>
    <m/>
    <m/>
    <n v="176946"/>
    <n v="14071"/>
    <n v="117.26"/>
    <n v="17694.599999999999"/>
  </r>
  <r>
    <x v="35"/>
    <x v="35"/>
    <x v="6"/>
    <x v="6"/>
    <x v="68"/>
    <x v="9700"/>
    <n v="1265"/>
    <n v="6.59"/>
    <n v="454.44"/>
    <n v="6762.03"/>
    <n v="2650.82"/>
    <n v="3154"/>
    <n v="16.43"/>
    <m/>
    <m/>
    <m/>
    <m/>
    <m/>
    <m/>
    <m/>
    <m/>
    <m/>
    <m/>
    <m/>
    <m/>
    <n v="0"/>
    <m/>
    <m/>
    <n v="0"/>
  </r>
  <r>
    <x v="116"/>
    <x v="116"/>
    <x v="14"/>
    <x v="1"/>
    <x v="16"/>
    <x v="9701"/>
    <n v="2684"/>
    <n v="55.92"/>
    <n v="4087.25"/>
    <n v="15204.57"/>
    <n v="0"/>
    <m/>
    <m/>
    <m/>
    <m/>
    <m/>
    <m/>
    <m/>
    <m/>
    <m/>
    <n v="2076"/>
    <n v="6915"/>
    <n v="144.06"/>
    <n v="519"/>
    <n v="46469.18"/>
    <n v="22500"/>
    <n v="2057"/>
    <n v="42.85"/>
    <n v="5625"/>
  </r>
  <r>
    <x v="75"/>
    <x v="75"/>
    <x v="9"/>
    <x v="3"/>
    <x v="51"/>
    <x v="4"/>
    <m/>
    <m/>
    <m/>
    <m/>
    <n v="0"/>
    <m/>
    <m/>
    <m/>
    <m/>
    <m/>
    <m/>
    <m/>
    <m/>
    <m/>
    <n v="412"/>
    <n v="1135"/>
    <n v="94.58"/>
    <n v="412"/>
    <n v="9222.2099999999991"/>
    <n v="4800"/>
    <n v="144"/>
    <n v="12"/>
    <n v="4800"/>
  </r>
  <r>
    <x v="47"/>
    <x v="47"/>
    <x v="5"/>
    <x v="6"/>
    <x v="11"/>
    <x v="9702"/>
    <n v="1171"/>
    <n v="9.76"/>
    <n v="372.1"/>
    <n v="3460.53"/>
    <n v="437.44"/>
    <n v="543"/>
    <n v="4.53"/>
    <n v="43.74"/>
    <n v="5275.21"/>
    <m/>
    <m/>
    <m/>
    <m/>
    <m/>
    <m/>
    <m/>
    <m/>
    <m/>
    <m/>
    <n v="0.7"/>
    <n v="4683"/>
    <n v="39.03"/>
    <n v="7.0000000000000007E-2"/>
  </r>
  <r>
    <x v="5"/>
    <x v="5"/>
    <x v="11"/>
    <x v="11"/>
    <x v="46"/>
    <x v="9703"/>
    <n v="1216"/>
    <n v="3.9"/>
    <n v="203.31"/>
    <n v="4915.9799999999996"/>
    <n v="631"/>
    <n v="949"/>
    <n v="3.04"/>
    <m/>
    <m/>
    <m/>
    <m/>
    <m/>
    <m/>
    <m/>
    <m/>
    <m/>
    <m/>
    <m/>
    <m/>
    <n v="1804"/>
    <n v="8444"/>
    <n v="27.06"/>
    <n v="69.38"/>
  </r>
  <r>
    <x v="58"/>
    <x v="58"/>
    <x v="2"/>
    <x v="2"/>
    <x v="38"/>
    <x v="9704"/>
    <n v="114861"/>
    <n v="170.92"/>
    <n v="7732.14"/>
    <n v="402690"/>
    <n v="0"/>
    <m/>
    <m/>
    <m/>
    <m/>
    <m/>
    <m/>
    <m/>
    <m/>
    <m/>
    <m/>
    <m/>
    <m/>
    <m/>
    <m/>
    <n v="0"/>
    <m/>
    <m/>
    <n v="0"/>
  </r>
  <r>
    <x v="88"/>
    <x v="88"/>
    <x v="13"/>
    <x v="6"/>
    <x v="1"/>
    <x v="4"/>
    <m/>
    <m/>
    <m/>
    <m/>
    <n v="0"/>
    <m/>
    <m/>
    <m/>
    <m/>
    <m/>
    <m/>
    <m/>
    <m/>
    <m/>
    <m/>
    <m/>
    <m/>
    <m/>
    <m/>
    <n v="318598"/>
    <n v="8883"/>
    <n v="123.38"/>
    <n v="53099.67"/>
  </r>
  <r>
    <x v="197"/>
    <x v="197"/>
    <x v="11"/>
    <x v="3"/>
    <x v="51"/>
    <x v="4"/>
    <m/>
    <m/>
    <m/>
    <m/>
    <n v="0"/>
    <m/>
    <m/>
    <m/>
    <m/>
    <m/>
    <m/>
    <m/>
    <m/>
    <m/>
    <m/>
    <m/>
    <m/>
    <m/>
    <m/>
    <n v="0"/>
    <m/>
    <m/>
    <n v="0"/>
  </r>
  <r>
    <x v="29"/>
    <x v="29"/>
    <x v="5"/>
    <x v="4"/>
    <x v="88"/>
    <x v="9705"/>
    <n v="12142"/>
    <n v="12.97"/>
    <n v="1071.51"/>
    <n v="77727.539999999994"/>
    <n v="53816.68"/>
    <n v="41646"/>
    <n v="44.49"/>
    <n v="689.96"/>
    <n v="648991.52"/>
    <m/>
    <m/>
    <m/>
    <m/>
    <m/>
    <m/>
    <m/>
    <m/>
    <m/>
    <m/>
    <n v="5165"/>
    <n v="61638"/>
    <n v="65.849999999999994"/>
    <n v="66.22"/>
  </r>
  <r>
    <x v="175"/>
    <x v="175"/>
    <x v="9"/>
    <x v="7"/>
    <x v="2"/>
    <x v="9706"/>
    <n v="2488"/>
    <n v="3.24"/>
    <n v="267.5"/>
    <n v="15921.6"/>
    <n v="0"/>
    <n v="4715"/>
    <n v="6.14"/>
    <m/>
    <m/>
    <m/>
    <m/>
    <m/>
    <m/>
    <m/>
    <m/>
    <m/>
    <m/>
    <m/>
    <m/>
    <n v="0"/>
    <m/>
    <m/>
    <n v="0"/>
  </r>
  <r>
    <x v="3"/>
    <x v="3"/>
    <x v="13"/>
    <x v="25"/>
    <x v="6"/>
    <x v="4"/>
    <m/>
    <m/>
    <m/>
    <m/>
    <n v="0"/>
    <m/>
    <m/>
    <m/>
    <m/>
    <m/>
    <m/>
    <m/>
    <m/>
    <m/>
    <m/>
    <m/>
    <m/>
    <m/>
    <m/>
    <n v="0"/>
    <m/>
    <m/>
    <n v="0"/>
  </r>
  <r>
    <x v="46"/>
    <x v="46"/>
    <x v="14"/>
    <x v="1"/>
    <x v="11"/>
    <x v="4"/>
    <m/>
    <m/>
    <m/>
    <m/>
    <n v="0"/>
    <m/>
    <m/>
    <m/>
    <m/>
    <m/>
    <m/>
    <m/>
    <m/>
    <m/>
    <m/>
    <m/>
    <m/>
    <m/>
    <m/>
    <n v="457"/>
    <n v="4932"/>
    <n v="41.1"/>
    <n v="45.7"/>
  </r>
  <r>
    <x v="44"/>
    <x v="44"/>
    <x v="12"/>
    <x v="4"/>
    <x v="5"/>
    <x v="9707"/>
    <n v="5984"/>
    <n v="6.23"/>
    <n v="312.19"/>
    <n v="23226.75"/>
    <n v="1710.96"/>
    <n v="2782"/>
    <n v="2.9"/>
    <m/>
    <m/>
    <m/>
    <m/>
    <m/>
    <m/>
    <m/>
    <m/>
    <m/>
    <m/>
    <m/>
    <m/>
    <n v="6089"/>
    <n v="505389"/>
    <n v="526.45000000000005"/>
    <n v="76.11"/>
  </r>
  <r>
    <x v="74"/>
    <x v="74"/>
    <x v="7"/>
    <x v="19"/>
    <x v="38"/>
    <x v="756"/>
    <n v="9120"/>
    <n v="13.57"/>
    <n v="1675.71"/>
    <n v="87271.2"/>
    <n v="2660.52"/>
    <n v="3090"/>
    <n v="4.5999999999999996"/>
    <m/>
    <m/>
    <m/>
    <m/>
    <m/>
    <m/>
    <m/>
    <m/>
    <m/>
    <m/>
    <m/>
    <m/>
    <n v="895.66"/>
    <n v="6466"/>
    <n v="9.6199999999999992"/>
    <n v="15.99"/>
  </r>
  <r>
    <x v="91"/>
    <x v="91"/>
    <x v="0"/>
    <x v="14"/>
    <x v="117"/>
    <x v="9708"/>
    <n v="78161"/>
    <n v="110.4"/>
    <n v="8262.7099999999991"/>
    <n v="453375"/>
    <n v="6593.6"/>
    <n v="11083"/>
    <n v="15.65"/>
    <n v="111.76"/>
    <n v="79514.179999999993"/>
    <m/>
    <m/>
    <m/>
    <m/>
    <m/>
    <m/>
    <m/>
    <m/>
    <m/>
    <m/>
    <n v="180900"/>
    <n v="7548"/>
    <n v="10.66"/>
    <n v="3066.1"/>
  </r>
  <r>
    <x v="53"/>
    <x v="53"/>
    <x v="6"/>
    <x v="1"/>
    <x v="28"/>
    <x v="4"/>
    <m/>
    <m/>
    <m/>
    <m/>
    <n v="0"/>
    <m/>
    <m/>
    <m/>
    <m/>
    <m/>
    <m/>
    <m/>
    <m/>
    <m/>
    <m/>
    <m/>
    <m/>
    <m/>
    <m/>
    <n v="763"/>
    <n v="6772"/>
    <n v="47.03"/>
    <n v="63.58"/>
  </r>
  <r>
    <x v="85"/>
    <x v="85"/>
    <x v="5"/>
    <x v="7"/>
    <x v="9"/>
    <x v="9709"/>
    <n v="78645"/>
    <n v="163.84"/>
    <n v="8714.5"/>
    <n v="324179.40000000002"/>
    <n v="0"/>
    <m/>
    <m/>
    <m/>
    <m/>
    <m/>
    <m/>
    <m/>
    <m/>
    <m/>
    <m/>
    <m/>
    <m/>
    <m/>
    <m/>
    <n v="1865"/>
    <n v="28145"/>
    <n v="58.64"/>
    <n v="46.63"/>
  </r>
  <r>
    <x v="61"/>
    <x v="61"/>
    <x v="1"/>
    <x v="7"/>
    <x v="20"/>
    <x v="9710"/>
    <n v="18857"/>
    <n v="26.19"/>
    <n v="2444.1"/>
    <n v="136380.78"/>
    <n v="0"/>
    <m/>
    <m/>
    <m/>
    <m/>
    <m/>
    <m/>
    <m/>
    <m/>
    <m/>
    <m/>
    <m/>
    <m/>
    <m/>
    <m/>
    <n v="127600"/>
    <n v="2503"/>
    <n v="3.48"/>
    <n v="2126.67"/>
  </r>
  <r>
    <x v="74"/>
    <x v="74"/>
    <x v="1"/>
    <x v="2"/>
    <x v="29"/>
    <x v="9711"/>
    <n v="4259"/>
    <n v="6.83"/>
    <n v="594.87"/>
    <n v="28767.69"/>
    <n v="33203.69"/>
    <n v="30610"/>
    <n v="49.05"/>
    <n v="638.53"/>
    <n v="400413.21"/>
    <m/>
    <m/>
    <m/>
    <m/>
    <m/>
    <m/>
    <m/>
    <m/>
    <m/>
    <m/>
    <n v="1175.06"/>
    <n v="8756"/>
    <n v="14.03"/>
    <n v="22.6"/>
  </r>
  <r>
    <x v="133"/>
    <x v="133"/>
    <x v="2"/>
    <x v="7"/>
    <x v="2"/>
    <x v="9712"/>
    <n v="75636"/>
    <n v="98.48"/>
    <n v="8248.75"/>
    <n v="490965.6"/>
    <n v="0"/>
    <m/>
    <m/>
    <m/>
    <m/>
    <m/>
    <m/>
    <m/>
    <m/>
    <m/>
    <m/>
    <m/>
    <m/>
    <m/>
    <m/>
    <n v="179.13"/>
    <n v="14051"/>
    <n v="18.3"/>
    <n v="2.8"/>
  </r>
  <r>
    <x v="54"/>
    <x v="54"/>
    <x v="13"/>
    <x v="0"/>
    <x v="34"/>
    <x v="9713"/>
    <n v="8552"/>
    <n v="20.36"/>
    <n v="1106.23"/>
    <n v="36007.74"/>
    <n v="5729.39"/>
    <n v="5361"/>
    <n v="12.76"/>
    <n v="163.69999999999999"/>
    <n v="69092.42"/>
    <m/>
    <m/>
    <m/>
    <m/>
    <m/>
    <m/>
    <m/>
    <m/>
    <m/>
    <m/>
    <n v="111200"/>
    <n v="2344"/>
    <n v="5.58"/>
    <n v="3177.14"/>
  </r>
  <r>
    <x v="56"/>
    <x v="56"/>
    <x v="4"/>
    <x v="0"/>
    <x v="37"/>
    <x v="5121"/>
    <n v="36499"/>
    <n v="95.05"/>
    <n v="6130"/>
    <n v="182428.79999999999"/>
    <n v="0"/>
    <n v="0"/>
    <n v="0"/>
    <n v="0"/>
    <n v="0"/>
    <m/>
    <m/>
    <m/>
    <m/>
    <m/>
    <m/>
    <m/>
    <m/>
    <m/>
    <m/>
    <n v="8189"/>
    <n v="3270"/>
    <n v="8.52"/>
    <n v="255.91"/>
  </r>
  <r>
    <x v="37"/>
    <x v="37"/>
    <x v="8"/>
    <x v="3"/>
    <x v="98"/>
    <x v="9714"/>
    <n v="1290"/>
    <n v="5.97"/>
    <n v="321.22000000000003"/>
    <n v="5377.26"/>
    <n v="19.399999999999999"/>
    <n v="33"/>
    <n v="0.15"/>
    <n v="1.08"/>
    <n v="233.93"/>
    <m/>
    <m/>
    <m/>
    <m/>
    <m/>
    <m/>
    <m/>
    <m/>
    <m/>
    <m/>
    <n v="106.83"/>
    <n v="1266"/>
    <n v="5.86"/>
    <n v="5.94"/>
  </r>
  <r>
    <x v="55"/>
    <x v="55"/>
    <x v="4"/>
    <x v="5"/>
    <x v="20"/>
    <x v="7948"/>
    <n v="42902"/>
    <n v="59.59"/>
    <n v="4098.67"/>
    <n v="228705.6"/>
    <n v="0"/>
    <n v="4662"/>
    <n v="6.48"/>
    <n v="0"/>
    <n v="0"/>
    <m/>
    <m/>
    <m/>
    <m/>
    <m/>
    <m/>
    <m/>
    <m/>
    <m/>
    <m/>
    <n v="1200"/>
    <n v="25628"/>
    <n v="35.590000000000003"/>
    <n v="20"/>
  </r>
  <r>
    <x v="85"/>
    <x v="85"/>
    <x v="9"/>
    <x v="4"/>
    <x v="101"/>
    <x v="9715"/>
    <n v="28498"/>
    <n v="21.59"/>
    <n v="1102.04"/>
    <n v="112738.32"/>
    <n v="59666.34"/>
    <n v="48022"/>
    <n v="36.380000000000003"/>
    <n v="542.41999999999996"/>
    <n v="719534.33"/>
    <m/>
    <m/>
    <m/>
    <m/>
    <m/>
    <n v="95171"/>
    <n v="217331"/>
    <n v="164.64"/>
    <n v="865"/>
    <n v="2130307.66"/>
    <n v="8429"/>
    <n v="124147"/>
    <n v="94.05"/>
    <n v="76.63"/>
  </r>
  <r>
    <x v="125"/>
    <x v="125"/>
    <x v="8"/>
    <x v="2"/>
    <x v="9"/>
    <x v="9716"/>
    <n v="23181"/>
    <n v="48.29"/>
    <n v="4089.28"/>
    <n v="152121.03"/>
    <n v="15562.56"/>
    <n v="19370"/>
    <n v="40.35"/>
    <n v="389.06"/>
    <n v="187673.59"/>
    <m/>
    <m/>
    <m/>
    <m/>
    <m/>
    <m/>
    <m/>
    <m/>
    <m/>
    <m/>
    <n v="913"/>
    <n v="4879"/>
    <n v="10.16"/>
    <n v="22.83"/>
  </r>
  <r>
    <x v="44"/>
    <x v="44"/>
    <x v="4"/>
    <x v="27"/>
    <x v="1"/>
    <x v="9717"/>
    <n v="1058"/>
    <n v="14.69"/>
    <n v="908.33"/>
    <n v="5068.5"/>
    <n v="0"/>
    <m/>
    <m/>
    <m/>
    <m/>
    <m/>
    <m/>
    <m/>
    <m/>
    <m/>
    <m/>
    <m/>
    <m/>
    <m/>
    <m/>
    <n v="561"/>
    <n v="7087"/>
    <n v="98.43"/>
    <n v="93.5"/>
  </r>
  <r>
    <x v="91"/>
    <x v="91"/>
    <x v="6"/>
    <x v="1"/>
    <x v="19"/>
    <x v="9718"/>
    <n v="29832"/>
    <n v="165.73"/>
    <n v="12176"/>
    <n v="169855.2"/>
    <n v="0"/>
    <m/>
    <m/>
    <m/>
    <m/>
    <m/>
    <m/>
    <m/>
    <m/>
    <m/>
    <m/>
    <m/>
    <m/>
    <m/>
    <m/>
    <n v="62600"/>
    <n v="2520"/>
    <n v="14"/>
    <n v="4173.33"/>
  </r>
  <r>
    <x v="3"/>
    <x v="3"/>
    <x v="6"/>
    <x v="25"/>
    <x v="6"/>
    <x v="4"/>
    <m/>
    <m/>
    <m/>
    <m/>
    <n v="0"/>
    <m/>
    <m/>
    <m/>
    <m/>
    <m/>
    <m/>
    <m/>
    <m/>
    <m/>
    <m/>
    <m/>
    <m/>
    <m/>
    <m/>
    <n v="0"/>
    <m/>
    <m/>
    <n v="0"/>
  </r>
  <r>
    <x v="12"/>
    <x v="12"/>
    <x v="4"/>
    <x v="1"/>
    <x v="31"/>
    <x v="9719"/>
    <n v="2570"/>
    <n v="10.71"/>
    <n v="577.45000000000005"/>
    <n v="10740.57"/>
    <n v="0"/>
    <m/>
    <m/>
    <m/>
    <m/>
    <m/>
    <m/>
    <m/>
    <m/>
    <m/>
    <m/>
    <m/>
    <m/>
    <m/>
    <m/>
    <n v="1946"/>
    <n v="36818"/>
    <n v="153.41"/>
    <n v="97.3"/>
  </r>
  <r>
    <x v="108"/>
    <x v="108"/>
    <x v="14"/>
    <x v="7"/>
    <x v="123"/>
    <x v="9720"/>
    <n v="47890"/>
    <n v="97.34"/>
    <n v="7457.56"/>
    <n v="284356.8"/>
    <n v="0"/>
    <m/>
    <m/>
    <m/>
    <m/>
    <m/>
    <m/>
    <m/>
    <m/>
    <m/>
    <m/>
    <m/>
    <m/>
    <m/>
    <m/>
    <n v="878.28"/>
    <n v="10872"/>
    <n v="22.1"/>
    <n v="21.42"/>
  </r>
  <r>
    <x v="173"/>
    <x v="173"/>
    <x v="12"/>
    <x v="1"/>
    <x v="12"/>
    <x v="9721"/>
    <n v="173"/>
    <n v="1.03"/>
    <n v="21.64"/>
    <n v="281.79000000000002"/>
    <n v="0"/>
    <m/>
    <m/>
    <m/>
    <m/>
    <m/>
    <m/>
    <m/>
    <m/>
    <m/>
    <m/>
    <m/>
    <m/>
    <m/>
    <m/>
    <n v="1814282"/>
    <n v="85398"/>
    <n v="508.32"/>
    <n v="129591.57"/>
  </r>
  <r>
    <x v="44"/>
    <x v="44"/>
    <x v="5"/>
    <x v="4"/>
    <x v="5"/>
    <x v="9722"/>
    <n v="8162"/>
    <n v="8.5"/>
    <n v="406.23"/>
    <n v="30223.14"/>
    <n v="590.69000000000005"/>
    <n v="1119"/>
    <n v="1.17"/>
    <n v="7.38"/>
    <n v="7123.29"/>
    <m/>
    <m/>
    <m/>
    <m/>
    <m/>
    <m/>
    <m/>
    <m/>
    <m/>
    <m/>
    <n v="13474"/>
    <n v="82413"/>
    <n v="85.85"/>
    <n v="168.43"/>
  </r>
  <r>
    <x v="134"/>
    <x v="134"/>
    <x v="8"/>
    <x v="6"/>
    <x v="7"/>
    <x v="4"/>
    <m/>
    <m/>
    <m/>
    <m/>
    <n v="0"/>
    <m/>
    <m/>
    <m/>
    <m/>
    <m/>
    <m/>
    <m/>
    <m/>
    <m/>
    <m/>
    <m/>
    <m/>
    <m/>
    <m/>
    <n v="140.36000000000001"/>
    <n v="474"/>
    <n v="19.75"/>
    <n v="70.180000000000007"/>
  </r>
  <r>
    <x v="116"/>
    <x v="116"/>
    <x v="8"/>
    <x v="12"/>
    <x v="28"/>
    <x v="9723"/>
    <n v="33347"/>
    <n v="231.58"/>
    <n v="19105"/>
    <n v="213211.8"/>
    <n v="0"/>
    <m/>
    <m/>
    <m/>
    <m/>
    <m/>
    <m/>
    <m/>
    <m/>
    <m/>
    <m/>
    <m/>
    <m/>
    <m/>
    <m/>
    <n v="67000"/>
    <n v="6696"/>
    <n v="46.5"/>
    <n v="5583.33"/>
  </r>
  <r>
    <x v="33"/>
    <x v="33"/>
    <x v="11"/>
    <x v="2"/>
    <x v="42"/>
    <x v="9724"/>
    <n v="14478"/>
    <n v="40.22"/>
    <n v="4524.2700000000004"/>
    <n v="126227.04"/>
    <n v="12774.01"/>
    <n v="19384"/>
    <n v="53.84"/>
    <n v="425.8"/>
    <n v="154045.57"/>
    <m/>
    <m/>
    <m/>
    <m/>
    <m/>
    <m/>
    <m/>
    <m/>
    <m/>
    <m/>
    <n v="99751"/>
    <n v="32204"/>
    <n v="89.46"/>
    <n v="3325.03"/>
  </r>
  <r>
    <x v="222"/>
    <x v="222"/>
    <x v="13"/>
    <x v="2"/>
    <x v="2"/>
    <x v="9725"/>
    <n v="86739"/>
    <n v="112.94"/>
    <n v="7978.13"/>
    <n v="474858"/>
    <n v="0"/>
    <m/>
    <m/>
    <m/>
    <m/>
    <m/>
    <m/>
    <m/>
    <m/>
    <m/>
    <m/>
    <m/>
    <m/>
    <m/>
    <m/>
    <n v="152012"/>
    <n v="4513"/>
    <n v="5.88"/>
    <n v="2375.19"/>
  </r>
  <r>
    <x v="76"/>
    <x v="76"/>
    <x v="10"/>
    <x v="14"/>
    <x v="75"/>
    <x v="9726"/>
    <n v="24473"/>
    <n v="19.989999999999998"/>
    <n v="2125.29"/>
    <n v="201605.4"/>
    <n v="57478.18"/>
    <n v="2200177"/>
    <n v="1797.53"/>
    <n v="563.51"/>
    <n v="693146.57"/>
    <m/>
    <m/>
    <m/>
    <m/>
    <m/>
    <m/>
    <m/>
    <m/>
    <m/>
    <m/>
    <n v="618900"/>
    <n v="609548"/>
    <n v="498"/>
    <n v="6067.65"/>
  </r>
  <r>
    <x v="25"/>
    <x v="25"/>
    <x v="15"/>
    <x v="14"/>
    <x v="17"/>
    <x v="9727"/>
    <n v="65312"/>
    <n v="108.85"/>
    <n v="10708"/>
    <n v="497922"/>
    <n v="0"/>
    <m/>
    <m/>
    <m/>
    <m/>
    <m/>
    <m/>
    <m/>
    <m/>
    <m/>
    <m/>
    <m/>
    <m/>
    <m/>
    <m/>
    <n v="1180"/>
    <n v="7275"/>
    <n v="12.13"/>
    <n v="23.6"/>
  </r>
  <r>
    <x v="158"/>
    <x v="158"/>
    <x v="11"/>
    <x v="4"/>
    <x v="21"/>
    <x v="9728"/>
    <n v="1197"/>
    <n v="4.16"/>
    <n v="238.29"/>
    <n v="5318.67"/>
    <n v="1160"/>
    <n v="1703"/>
    <n v="5.91"/>
    <m/>
    <m/>
    <m/>
    <m/>
    <m/>
    <m/>
    <m/>
    <m/>
    <m/>
    <m/>
    <m/>
    <m/>
    <n v="69018"/>
    <n v="17669"/>
    <n v="61.35"/>
    <n v="2875.75"/>
  </r>
  <r>
    <x v="29"/>
    <x v="29"/>
    <x v="1"/>
    <x v="2"/>
    <x v="102"/>
    <x v="9729"/>
    <n v="66090"/>
    <n v="53.47"/>
    <n v="6118.83"/>
    <n v="586123.19999999995"/>
    <n v="48131.91"/>
    <n v="47962"/>
    <n v="38.799999999999997"/>
    <n v="467.3"/>
    <n v="580437.15"/>
    <m/>
    <m/>
    <m/>
    <m/>
    <m/>
    <m/>
    <m/>
    <m/>
    <m/>
    <m/>
    <n v="5278"/>
    <n v="19795"/>
    <n v="16.02"/>
    <n v="51.24"/>
  </r>
  <r>
    <x v="54"/>
    <x v="54"/>
    <x v="0"/>
    <x v="1"/>
    <x v="4"/>
    <x v="9730"/>
    <n v="529"/>
    <n v="6.3"/>
    <n v="108.86"/>
    <n v="708.66"/>
    <n v="429.72"/>
    <n v="924"/>
    <n v="11"/>
    <n v="61.39"/>
    <n v="5182.18"/>
    <m/>
    <m/>
    <m/>
    <m/>
    <m/>
    <m/>
    <m/>
    <m/>
    <m/>
    <m/>
    <n v="54800"/>
    <n v="2489"/>
    <n v="29.63"/>
    <n v="7828.57"/>
  </r>
  <r>
    <x v="24"/>
    <x v="24"/>
    <x v="6"/>
    <x v="4"/>
    <x v="15"/>
    <x v="1659"/>
    <n v="5150"/>
    <n v="11.92"/>
    <n v="1108.8900000000001"/>
    <n v="37125.599999999999"/>
    <n v="8042.68"/>
    <n v="12017"/>
    <n v="27.82"/>
    <n v="223.41"/>
    <n v="96989.05"/>
    <m/>
    <m/>
    <m/>
    <m/>
    <m/>
    <m/>
    <m/>
    <m/>
    <m/>
    <m/>
    <n v="0"/>
    <m/>
    <m/>
    <n v="0"/>
  </r>
  <r>
    <x v="221"/>
    <x v="221"/>
    <x v="4"/>
    <x v="2"/>
    <x v="30"/>
    <x v="9731"/>
    <n v="138104"/>
    <n v="239.76"/>
    <n v="5566.08"/>
    <n v="248469.96"/>
    <n v="0"/>
    <m/>
    <m/>
    <m/>
    <m/>
    <m/>
    <m/>
    <m/>
    <m/>
    <m/>
    <m/>
    <m/>
    <m/>
    <m/>
    <m/>
    <n v="13040"/>
    <n v="6629"/>
    <n v="11.51"/>
    <n v="271.67"/>
  </r>
  <r>
    <x v="72"/>
    <x v="72"/>
    <x v="14"/>
    <x v="3"/>
    <x v="28"/>
    <x v="611"/>
    <n v="14"/>
    <n v="0.1"/>
    <n v="4.75"/>
    <n v="53.01"/>
    <n v="11.64"/>
    <n v="53"/>
    <n v="0.37"/>
    <n v="0.97"/>
    <n v="140.36000000000001"/>
    <m/>
    <m/>
    <m/>
    <m/>
    <m/>
    <m/>
    <m/>
    <m/>
    <m/>
    <m/>
    <n v="365909"/>
    <n v="9213"/>
    <n v="63.98"/>
    <n v="30492.42"/>
  </r>
  <r>
    <x v="119"/>
    <x v="119"/>
    <x v="8"/>
    <x v="0"/>
    <x v="10"/>
    <x v="9732"/>
    <n v="67247"/>
    <n v="75.73"/>
    <n v="5107.53"/>
    <n v="351500.01"/>
    <n v="28386.03"/>
    <n v="25950"/>
    <n v="29.22"/>
    <n v="383.6"/>
    <n v="342315.69"/>
    <m/>
    <m/>
    <m/>
    <m/>
    <m/>
    <m/>
    <m/>
    <m/>
    <m/>
    <m/>
    <n v="502841"/>
    <n v="87552"/>
    <n v="98.59"/>
    <n v="6795.15"/>
  </r>
  <r>
    <x v="177"/>
    <x v="177"/>
    <x v="15"/>
    <x v="1"/>
    <x v="6"/>
    <x v="4"/>
    <m/>
    <m/>
    <m/>
    <m/>
    <n v="0"/>
    <m/>
    <m/>
    <m/>
    <m/>
    <m/>
    <m/>
    <m/>
    <m/>
    <m/>
    <m/>
    <m/>
    <m/>
    <m/>
    <m/>
    <n v="609426"/>
    <n v="73332"/>
    <n v="763.88"/>
    <n v="76178.25"/>
  </r>
  <r>
    <x v="15"/>
    <x v="15"/>
    <x v="14"/>
    <x v="5"/>
    <x v="13"/>
    <x v="9733"/>
    <n v="7039"/>
    <n v="34.5"/>
    <n v="2656.47"/>
    <n v="41998.8"/>
    <n v="0"/>
    <n v="3323"/>
    <n v="16.29"/>
    <n v="0"/>
    <n v="0"/>
    <m/>
    <m/>
    <m/>
    <m/>
    <m/>
    <m/>
    <m/>
    <m/>
    <m/>
    <m/>
    <n v="708.51"/>
    <n v="1931"/>
    <n v="9.4700000000000006"/>
    <n v="41.68"/>
  </r>
  <r>
    <x v="192"/>
    <x v="192"/>
    <x v="11"/>
    <x v="2"/>
    <x v="57"/>
    <x v="9734"/>
    <n v="24398"/>
    <n v="48.41"/>
    <n v="4755"/>
    <n v="185730.3"/>
    <n v="0"/>
    <m/>
    <m/>
    <m/>
    <m/>
    <m/>
    <m/>
    <m/>
    <m/>
    <m/>
    <m/>
    <m/>
    <m/>
    <m/>
    <m/>
    <n v="16102"/>
    <n v="11447"/>
    <n v="22.71"/>
    <n v="383.38"/>
  </r>
  <r>
    <x v="83"/>
    <x v="83"/>
    <x v="12"/>
    <x v="0"/>
    <x v="54"/>
    <x v="9735"/>
    <n v="24918"/>
    <n v="71.599999999999994"/>
    <n v="4079.76"/>
    <n v="110031.09"/>
    <n v="9894.2800000000007"/>
    <n v="19536"/>
    <n v="56.14"/>
    <m/>
    <m/>
    <m/>
    <m/>
    <m/>
    <m/>
    <m/>
    <m/>
    <m/>
    <m/>
    <m/>
    <m/>
    <n v="1169"/>
    <n v="9688"/>
    <n v="27.84"/>
    <n v="40.31"/>
  </r>
  <r>
    <x v="78"/>
    <x v="78"/>
    <x v="2"/>
    <x v="6"/>
    <x v="53"/>
    <x v="4"/>
    <m/>
    <m/>
    <m/>
    <m/>
    <n v="0"/>
    <m/>
    <m/>
    <m/>
    <m/>
    <m/>
    <m/>
    <m/>
    <m/>
    <m/>
    <m/>
    <m/>
    <m/>
    <m/>
    <m/>
    <n v="64533"/>
    <n v="7158"/>
    <n v="45.88"/>
    <n v="4964.08"/>
  </r>
  <r>
    <x v="98"/>
    <x v="98"/>
    <x v="13"/>
    <x v="7"/>
    <x v="33"/>
    <x v="9736"/>
    <n v="11574"/>
    <n v="9.65"/>
    <n v="705.86"/>
    <n v="65644.98"/>
    <n v="36966.050000000003"/>
    <n v="50729"/>
    <n v="42.27"/>
    <n v="369.66"/>
    <n v="445784.72"/>
    <m/>
    <m/>
    <m/>
    <m/>
    <m/>
    <m/>
    <m/>
    <m/>
    <m/>
    <m/>
    <n v="0"/>
    <m/>
    <m/>
    <n v="0"/>
  </r>
  <r>
    <x v="157"/>
    <x v="157"/>
    <x v="8"/>
    <x v="1"/>
    <x v="4"/>
    <x v="9737"/>
    <n v="1768"/>
    <n v="21.05"/>
    <n v="893.43"/>
    <n v="5816.22"/>
    <n v="227.93"/>
    <n v="193"/>
    <n v="2.2999999999999998"/>
    <m/>
    <m/>
    <m/>
    <m/>
    <m/>
    <m/>
    <m/>
    <m/>
    <m/>
    <m/>
    <m/>
    <m/>
    <n v="427.11"/>
    <n v="3465"/>
    <n v="41.25"/>
    <n v="61.02"/>
  </r>
  <r>
    <x v="30"/>
    <x v="30"/>
    <x v="11"/>
    <x v="5"/>
    <x v="128"/>
    <x v="9738"/>
    <n v="199763"/>
    <n v="126.11"/>
    <n v="9887.52"/>
    <n v="1213791.3600000001"/>
    <n v="0"/>
    <m/>
    <m/>
    <m/>
    <m/>
    <m/>
    <m/>
    <m/>
    <m/>
    <m/>
    <m/>
    <m/>
    <m/>
    <m/>
    <m/>
    <n v="3631.28"/>
    <n v="54507"/>
    <n v="34.409999999999997"/>
    <n v="27.51"/>
  </r>
  <r>
    <x v="143"/>
    <x v="143"/>
    <x v="2"/>
    <x v="7"/>
    <x v="9"/>
    <x v="9739"/>
    <n v="48767"/>
    <n v="101.6"/>
    <n v="6452.9"/>
    <n v="240047.88"/>
    <n v="13218"/>
    <n v="20361"/>
    <n v="42.42"/>
    <n v="330.45"/>
    <n v="159399.82999999999"/>
    <m/>
    <m/>
    <m/>
    <m/>
    <m/>
    <m/>
    <m/>
    <m/>
    <m/>
    <m/>
    <n v="897"/>
    <n v="1973"/>
    <n v="4.1100000000000003"/>
    <n v="22.42"/>
  </r>
  <r>
    <x v="161"/>
    <x v="161"/>
    <x v="12"/>
    <x v="7"/>
    <x v="56"/>
    <x v="9740"/>
    <n v="82065"/>
    <n v="56.99"/>
    <n v="4483.43"/>
    <n v="500351.16"/>
    <n v="47962.17"/>
    <n v="74209"/>
    <n v="51.53"/>
    <n v="399.68"/>
    <n v="578390.23"/>
    <m/>
    <m/>
    <m/>
    <m/>
    <m/>
    <m/>
    <m/>
    <m/>
    <m/>
    <m/>
    <n v="1379.55"/>
    <n v="59761"/>
    <n v="41.5"/>
    <n v="11.5"/>
  </r>
  <r>
    <x v="94"/>
    <x v="94"/>
    <x v="14"/>
    <x v="1"/>
    <x v="13"/>
    <x v="9124"/>
    <n v="239"/>
    <n v="1.17"/>
    <n v="66.760000000000005"/>
    <n v="1055.55"/>
    <n v="0"/>
    <m/>
    <m/>
    <m/>
    <m/>
    <m/>
    <m/>
    <m/>
    <m/>
    <m/>
    <m/>
    <m/>
    <m/>
    <m/>
    <m/>
    <n v="756.63"/>
    <n v="3191"/>
    <n v="15.64"/>
    <n v="44.51"/>
  </r>
  <r>
    <x v="121"/>
    <x v="121"/>
    <x v="11"/>
    <x v="4"/>
    <x v="42"/>
    <x v="4"/>
    <m/>
    <m/>
    <m/>
    <m/>
    <n v="0"/>
    <m/>
    <m/>
    <m/>
    <m/>
    <m/>
    <m/>
    <m/>
    <m/>
    <m/>
    <m/>
    <m/>
    <m/>
    <m/>
    <m/>
    <n v="53600"/>
    <n v="31790"/>
    <n v="88.31"/>
    <n v="1786.67"/>
  </r>
  <r>
    <x v="109"/>
    <x v="109"/>
    <x v="1"/>
    <x v="1"/>
    <x v="46"/>
    <x v="0"/>
    <n v="0"/>
    <n v="0"/>
    <n v="0"/>
    <n v="0"/>
    <n v="0"/>
    <n v="0"/>
    <n v="0"/>
    <n v="0"/>
    <n v="0"/>
    <n v="0"/>
    <n v="0"/>
    <n v="0"/>
    <n v="0"/>
    <n v="0"/>
    <n v="0"/>
    <n v="0"/>
    <n v="0"/>
    <n v="0"/>
    <n v="0"/>
    <n v="128.33000000000001"/>
    <n v="230"/>
    <n v="0.74"/>
    <n v="4.9400000000000004"/>
  </r>
  <r>
    <x v="78"/>
    <x v="78"/>
    <x v="8"/>
    <x v="7"/>
    <x v="55"/>
    <x v="9741"/>
    <n v="49079"/>
    <n v="42.6"/>
    <n v="4963.8999999999996"/>
    <n v="443176.62"/>
    <n v="53.35"/>
    <n v="378"/>
    <n v="0.33"/>
    <n v="0.56000000000000005"/>
    <n v="643.32000000000005"/>
    <m/>
    <m/>
    <m/>
    <m/>
    <m/>
    <m/>
    <m/>
    <m/>
    <m/>
    <m/>
    <n v="320900"/>
    <n v="30709"/>
    <n v="26.66"/>
    <n v="3342.71"/>
  </r>
  <r>
    <x v="22"/>
    <x v="22"/>
    <x v="11"/>
    <x v="7"/>
    <x v="37"/>
    <x v="5579"/>
    <n v="13958"/>
    <n v="36.35"/>
    <n v="3105"/>
    <n v="92404.800000000003"/>
    <n v="17167.8"/>
    <n v="19358"/>
    <n v="50.41"/>
    <n v="536.49"/>
    <n v="207031.63"/>
    <m/>
    <m/>
    <m/>
    <m/>
    <m/>
    <m/>
    <m/>
    <m/>
    <m/>
    <m/>
    <n v="102"/>
    <n v="8179"/>
    <n v="21.3"/>
    <n v="3.19"/>
  </r>
  <r>
    <x v="100"/>
    <x v="100"/>
    <x v="5"/>
    <x v="12"/>
    <x v="6"/>
    <x v="4"/>
    <m/>
    <m/>
    <m/>
    <m/>
    <n v="0"/>
    <m/>
    <m/>
    <m/>
    <m/>
    <m/>
    <m/>
    <m/>
    <m/>
    <m/>
    <m/>
    <m/>
    <m/>
    <m/>
    <m/>
    <n v="0"/>
    <m/>
    <m/>
    <n v="0"/>
  </r>
  <r>
    <x v="79"/>
    <x v="79"/>
    <x v="6"/>
    <x v="2"/>
    <x v="66"/>
    <x v="9742"/>
    <n v="3780"/>
    <n v="14.32"/>
    <n v="1001.77"/>
    <n v="20496.27"/>
    <n v="0"/>
    <m/>
    <m/>
    <m/>
    <m/>
    <n v="6728"/>
    <n v="14514"/>
    <n v="54.98"/>
    <n v="305"/>
    <n v="85237.03"/>
    <m/>
    <m/>
    <m/>
    <m/>
    <m/>
    <n v="624.22"/>
    <n v="3895"/>
    <n v="14.75"/>
    <n v="28.37"/>
  </r>
  <r>
    <x v="25"/>
    <x v="25"/>
    <x v="7"/>
    <x v="2"/>
    <x v="34"/>
    <x v="9743"/>
    <n v="9392"/>
    <n v="22.36"/>
    <n v="1555.8"/>
    <n v="50641.29"/>
    <n v="1717.75"/>
    <n v="2522"/>
    <n v="6"/>
    <m/>
    <m/>
    <m/>
    <m/>
    <m/>
    <m/>
    <m/>
    <m/>
    <m/>
    <m/>
    <m/>
    <m/>
    <n v="1000"/>
    <n v="5254"/>
    <n v="12.51"/>
    <n v="28.57"/>
  </r>
  <r>
    <x v="40"/>
    <x v="40"/>
    <x v="13"/>
    <x v="19"/>
    <x v="91"/>
    <x v="9744"/>
    <n v="42429"/>
    <n v="65.48"/>
    <n v="4536.3"/>
    <n v="227812.8"/>
    <n v="30140.639999999999"/>
    <n v="19098"/>
    <n v="29.47"/>
    <n v="558.16"/>
    <n v="363475.02"/>
    <m/>
    <m/>
    <m/>
    <m/>
    <m/>
    <m/>
    <m/>
    <m/>
    <m/>
    <m/>
    <n v="216751"/>
    <n v="19191"/>
    <n v="29.62"/>
    <n v="4013.91"/>
  </r>
  <r>
    <x v="197"/>
    <x v="197"/>
    <x v="5"/>
    <x v="13"/>
    <x v="6"/>
    <x v="4"/>
    <m/>
    <m/>
    <m/>
    <m/>
    <n v="0"/>
    <m/>
    <m/>
    <m/>
    <m/>
    <m/>
    <m/>
    <m/>
    <m/>
    <m/>
    <m/>
    <m/>
    <m/>
    <m/>
    <m/>
    <n v="0"/>
    <m/>
    <m/>
    <n v="0"/>
  </r>
  <r>
    <x v="56"/>
    <x v="56"/>
    <x v="0"/>
    <x v="6"/>
    <x v="6"/>
    <x v="9745"/>
    <n v="11199"/>
    <n v="116.66"/>
    <n v="4102.13"/>
    <n v="30519.81"/>
    <n v="295.83"/>
    <n v="554"/>
    <n v="5.77"/>
    <n v="36.979999999999997"/>
    <n v="3567.49"/>
    <m/>
    <m/>
    <m/>
    <m/>
    <m/>
    <m/>
    <m/>
    <m/>
    <m/>
    <m/>
    <n v="108800"/>
    <n v="12966"/>
    <n v="135.06"/>
    <n v="13600"/>
  </r>
  <r>
    <x v="87"/>
    <x v="87"/>
    <x v="14"/>
    <x v="16"/>
    <x v="57"/>
    <x v="9746"/>
    <n v="43480"/>
    <n v="86.27"/>
    <n v="6424.86"/>
    <n v="250954.92"/>
    <n v="19945.68"/>
    <n v="24832"/>
    <n v="49.27"/>
    <n v="474.9"/>
    <n v="240530.98"/>
    <m/>
    <m/>
    <m/>
    <m/>
    <m/>
    <m/>
    <m/>
    <m/>
    <m/>
    <m/>
    <n v="1792"/>
    <n v="16010"/>
    <n v="31.77"/>
    <n v="42.67"/>
  </r>
  <r>
    <x v="62"/>
    <x v="62"/>
    <x v="3"/>
    <x v="6"/>
    <x v="11"/>
    <x v="9747"/>
    <n v="2914"/>
    <n v="24.28"/>
    <n v="1382.1"/>
    <n v="12853.53"/>
    <n v="2204"/>
    <n v="6048"/>
    <n v="50.4"/>
    <n v="220.4"/>
    <n v="26578.7"/>
    <m/>
    <m/>
    <m/>
    <m/>
    <m/>
    <m/>
    <m/>
    <m/>
    <m/>
    <m/>
    <n v="814"/>
    <n v="3418"/>
    <n v="28.48"/>
    <n v="81.400000000000006"/>
  </r>
  <r>
    <x v="70"/>
    <x v="70"/>
    <x v="15"/>
    <x v="14"/>
    <x v="48"/>
    <x v="9748"/>
    <n v="18915"/>
    <n v="30.91"/>
    <n v="21226.06"/>
    <n v="1006751.97"/>
    <n v="8723.57"/>
    <n v="18010"/>
    <n v="29.43"/>
    <m/>
    <m/>
    <m/>
    <m/>
    <m/>
    <m/>
    <m/>
    <m/>
    <m/>
    <m/>
    <m/>
    <m/>
    <n v="1255.26"/>
    <n v="9550"/>
    <n v="15.6"/>
    <n v="24.61"/>
  </r>
  <r>
    <x v="182"/>
    <x v="182"/>
    <x v="13"/>
    <x v="2"/>
    <x v="9"/>
    <x v="9749"/>
    <n v="67406"/>
    <n v="140.43"/>
    <n v="8129.55"/>
    <n v="302419.26"/>
    <n v="0"/>
    <m/>
    <m/>
    <m/>
    <m/>
    <m/>
    <m/>
    <m/>
    <m/>
    <m/>
    <m/>
    <m/>
    <m/>
    <m/>
    <m/>
    <n v="1411.67"/>
    <n v="2722"/>
    <n v="5.67"/>
    <n v="35.29"/>
  </r>
  <r>
    <x v="130"/>
    <x v="130"/>
    <x v="15"/>
    <x v="1"/>
    <x v="68"/>
    <x v="9750"/>
    <n v="387"/>
    <n v="2.02"/>
    <n v="86.69"/>
    <n v="1289.9100000000001"/>
    <n v="0"/>
    <n v="120"/>
    <n v="0.63"/>
    <m/>
    <m/>
    <m/>
    <m/>
    <m/>
    <m/>
    <m/>
    <n v="300"/>
    <n v="1197"/>
    <n v="6.23"/>
    <n v="18"/>
    <n v="6715.2"/>
    <n v="110233"/>
    <n v="2924"/>
    <n v="15.23"/>
    <n v="6889.56"/>
  </r>
  <r>
    <x v="57"/>
    <x v="57"/>
    <x v="11"/>
    <x v="2"/>
    <x v="9"/>
    <x v="2547"/>
    <n v="37535"/>
    <n v="78.2"/>
    <n v="7983"/>
    <n v="296967.59999999998"/>
    <n v="0"/>
    <m/>
    <m/>
    <m/>
    <m/>
    <m/>
    <m/>
    <m/>
    <m/>
    <m/>
    <m/>
    <m/>
    <m/>
    <m/>
    <m/>
    <n v="763"/>
    <n v="11849"/>
    <n v="24.69"/>
    <n v="19.079999999999998"/>
  </r>
  <r>
    <x v="84"/>
    <x v="84"/>
    <x v="12"/>
    <x v="5"/>
    <x v="23"/>
    <x v="9751"/>
    <n v="26635"/>
    <n v="40.36"/>
    <n v="3434.93"/>
    <n v="175696.53"/>
    <n v="27525.7"/>
    <n v="43986"/>
    <n v="66.650000000000006"/>
    <m/>
    <m/>
    <m/>
    <m/>
    <m/>
    <m/>
    <m/>
    <m/>
    <m/>
    <m/>
    <m/>
    <m/>
    <n v="78620"/>
    <n v="4623"/>
    <n v="7"/>
    <n v="1429.45"/>
  </r>
  <r>
    <x v="176"/>
    <x v="176"/>
    <x v="9"/>
    <x v="12"/>
    <x v="6"/>
    <x v="4"/>
    <m/>
    <m/>
    <m/>
    <m/>
    <n v="0"/>
    <m/>
    <m/>
    <m/>
    <m/>
    <m/>
    <m/>
    <m/>
    <m/>
    <m/>
    <m/>
    <m/>
    <m/>
    <m/>
    <m/>
    <n v="0"/>
    <m/>
    <m/>
    <n v="0"/>
  </r>
  <r>
    <x v="42"/>
    <x v="42"/>
    <x v="0"/>
    <x v="2"/>
    <x v="15"/>
    <x v="9752"/>
    <n v="16682"/>
    <n v="38.619999999999997"/>
    <n v="3250.42"/>
    <n v="108823.95"/>
    <n v="9523.76"/>
    <n v="20155"/>
    <n v="46.66"/>
    <n v="264.55"/>
    <n v="114849.92"/>
    <m/>
    <m/>
    <m/>
    <m/>
    <m/>
    <m/>
    <m/>
    <m/>
    <m/>
    <m/>
    <n v="0"/>
    <m/>
    <m/>
    <n v="0"/>
  </r>
  <r>
    <x v="157"/>
    <x v="157"/>
    <x v="5"/>
    <x v="7"/>
    <x v="28"/>
    <x v="9753"/>
    <n v="4495"/>
    <n v="31.22"/>
    <n v="1940.58"/>
    <n v="21656.91"/>
    <n v="5216.29"/>
    <n v="2621"/>
    <n v="18.2"/>
    <n v="434.69"/>
    <n v="62904.86"/>
    <m/>
    <m/>
    <m/>
    <m/>
    <m/>
    <m/>
    <m/>
    <m/>
    <m/>
    <m/>
    <n v="106.41"/>
    <n v="951"/>
    <n v="6.6"/>
    <n v="8.8699999999999992"/>
  </r>
  <r>
    <x v="12"/>
    <x v="12"/>
    <x v="1"/>
    <x v="5"/>
    <x v="15"/>
    <x v="9754"/>
    <n v="9177"/>
    <n v="21.24"/>
    <n v="1901.19"/>
    <n v="63651.99"/>
    <n v="14111.54"/>
    <n v="18274"/>
    <n v="42.3"/>
    <n v="391.99"/>
    <n v="170175.32"/>
    <m/>
    <m/>
    <m/>
    <m/>
    <m/>
    <m/>
    <m/>
    <m/>
    <m/>
    <m/>
    <n v="790"/>
    <n v="7571"/>
    <n v="17.53"/>
    <n v="21.94"/>
  </r>
  <r>
    <x v="40"/>
    <x v="40"/>
    <x v="5"/>
    <x v="22"/>
    <x v="31"/>
    <x v="9755"/>
    <n v="10657"/>
    <n v="44.4"/>
    <n v="2431.0500000000002"/>
    <n v="45217.53"/>
    <n v="10881.67"/>
    <n v="6718"/>
    <n v="27.99"/>
    <n v="544.08000000000004"/>
    <n v="131225.29999999999"/>
    <m/>
    <m/>
    <m/>
    <m/>
    <m/>
    <m/>
    <m/>
    <m/>
    <m/>
    <m/>
    <n v="79209"/>
    <n v="6705"/>
    <n v="27.94"/>
    <n v="3960.45"/>
  </r>
  <r>
    <x v="35"/>
    <x v="35"/>
    <x v="7"/>
    <x v="6"/>
    <x v="68"/>
    <x v="4976"/>
    <n v="187"/>
    <n v="0.97"/>
    <n v="79"/>
    <n v="1175.52"/>
    <n v="0"/>
    <n v="0"/>
    <n v="0"/>
    <n v="0"/>
    <n v="0"/>
    <m/>
    <m/>
    <m/>
    <m/>
    <m/>
    <m/>
    <m/>
    <m/>
    <m/>
    <m/>
    <n v="0"/>
    <m/>
    <m/>
    <n v="0"/>
  </r>
  <r>
    <x v="115"/>
    <x v="115"/>
    <x v="6"/>
    <x v="1"/>
    <x v="41"/>
    <x v="4"/>
    <m/>
    <m/>
    <m/>
    <m/>
    <n v="0"/>
    <m/>
    <m/>
    <m/>
    <m/>
    <m/>
    <m/>
    <m/>
    <m/>
    <m/>
    <m/>
    <m/>
    <m/>
    <m/>
    <m/>
    <n v="202400"/>
    <n v="8168"/>
    <n v="226.89"/>
    <n v="67466.67"/>
  </r>
  <r>
    <x v="37"/>
    <x v="37"/>
    <x v="1"/>
    <x v="18"/>
    <x v="41"/>
    <x v="4"/>
    <m/>
    <m/>
    <m/>
    <m/>
    <n v="0"/>
    <m/>
    <m/>
    <m/>
    <m/>
    <m/>
    <m/>
    <m/>
    <m/>
    <m/>
    <m/>
    <m/>
    <m/>
    <m/>
    <m/>
    <n v="0"/>
    <m/>
    <m/>
    <n v="0"/>
  </r>
  <r>
    <x v="191"/>
    <x v="191"/>
    <x v="15"/>
    <x v="2"/>
    <x v="9"/>
    <x v="9756"/>
    <n v="21173"/>
    <n v="44.11"/>
    <n v="3642"/>
    <n v="135482.4"/>
    <n v="0"/>
    <m/>
    <m/>
    <m/>
    <m/>
    <m/>
    <m/>
    <m/>
    <m/>
    <m/>
    <m/>
    <m/>
    <m/>
    <m/>
    <m/>
    <n v="0"/>
    <m/>
    <m/>
    <n v="0"/>
  </r>
  <r>
    <x v="76"/>
    <x v="76"/>
    <x v="0"/>
    <x v="1"/>
    <x v="31"/>
    <x v="9757"/>
    <n v="1436"/>
    <n v="5.98"/>
    <n v="1362.45"/>
    <n v="25341.57"/>
    <n v="18412.07"/>
    <n v="25447"/>
    <n v="106.03"/>
    <n v="920.6"/>
    <n v="222036.73"/>
    <m/>
    <m/>
    <m/>
    <m/>
    <m/>
    <m/>
    <m/>
    <m/>
    <m/>
    <m/>
    <n v="369814"/>
    <n v="31257"/>
    <n v="130.24"/>
    <n v="18490.7"/>
  </r>
  <r>
    <x v="75"/>
    <x v="75"/>
    <x v="8"/>
    <x v="3"/>
    <x v="51"/>
    <x v="4"/>
    <m/>
    <m/>
    <m/>
    <m/>
    <n v="0"/>
    <m/>
    <m/>
    <m/>
    <m/>
    <m/>
    <m/>
    <m/>
    <m/>
    <m/>
    <n v="1173"/>
    <n v="3554"/>
    <n v="296.17"/>
    <n v="1173"/>
    <n v="26256.43"/>
    <n v="11400"/>
    <n v="605"/>
    <n v="50.42"/>
    <n v="11400"/>
  </r>
  <r>
    <x v="197"/>
    <x v="197"/>
    <x v="10"/>
    <x v="3"/>
    <x v="51"/>
    <x v="4"/>
    <m/>
    <m/>
    <m/>
    <m/>
    <n v="0"/>
    <m/>
    <m/>
    <m/>
    <m/>
    <m/>
    <m/>
    <m/>
    <m/>
    <m/>
    <m/>
    <m/>
    <m/>
    <m/>
    <m/>
    <n v="38.770000000000003"/>
    <n v="138"/>
    <n v="11.5"/>
    <n v="38.770000000000003"/>
  </r>
  <r>
    <x v="9"/>
    <x v="9"/>
    <x v="9"/>
    <x v="5"/>
    <x v="31"/>
    <x v="9758"/>
    <n v="17140"/>
    <n v="71.42"/>
    <n v="5907"/>
    <n v="109870.2"/>
    <n v="3560"/>
    <n v="5972"/>
    <n v="24.88"/>
    <n v="178"/>
    <n v="42931.11"/>
    <m/>
    <m/>
    <m/>
    <m/>
    <m/>
    <m/>
    <m/>
    <m/>
    <m/>
    <m/>
    <n v="750.79"/>
    <n v="2339"/>
    <n v="9.75"/>
    <n v="37.54"/>
  </r>
  <r>
    <x v="195"/>
    <x v="195"/>
    <x v="11"/>
    <x v="1"/>
    <x v="11"/>
    <x v="9759"/>
    <n v="286"/>
    <n v="2.38"/>
    <n v="51.3"/>
    <n v="477.09"/>
    <n v="0"/>
    <m/>
    <m/>
    <m/>
    <m/>
    <m/>
    <m/>
    <m/>
    <m/>
    <m/>
    <m/>
    <m/>
    <m/>
    <m/>
    <m/>
    <n v="588.20000000000005"/>
    <n v="4581"/>
    <n v="38.18"/>
    <n v="58.82"/>
  </r>
  <r>
    <x v="137"/>
    <x v="137"/>
    <x v="1"/>
    <x v="1"/>
    <x v="94"/>
    <x v="9760"/>
    <n v="271"/>
    <n v="1.19"/>
    <n v="92.84"/>
    <n v="1640.52"/>
    <n v="15721"/>
    <n v="22356"/>
    <n v="98.05"/>
    <n v="827.42"/>
    <n v="189584.26"/>
    <m/>
    <m/>
    <m/>
    <m/>
    <m/>
    <m/>
    <m/>
    <m/>
    <m/>
    <m/>
    <n v="461.53"/>
    <m/>
    <m/>
    <n v="24.29"/>
  </r>
  <r>
    <x v="28"/>
    <x v="28"/>
    <x v="10"/>
    <x v="14"/>
    <x v="21"/>
    <x v="9761"/>
    <n v="14860"/>
    <n v="51.6"/>
    <n v="4428.75"/>
    <n v="98849.7"/>
    <n v="10537.34"/>
    <n v="14135"/>
    <n v="49.08"/>
    <m/>
    <m/>
    <m/>
    <m/>
    <m/>
    <m/>
    <m/>
    <m/>
    <m/>
    <m/>
    <m/>
    <m/>
    <n v="74700"/>
    <n v="5048"/>
    <n v="17.53"/>
    <n v="3112.5"/>
  </r>
  <r>
    <x v="63"/>
    <x v="63"/>
    <x v="1"/>
    <x v="4"/>
    <x v="40"/>
    <x v="9762"/>
    <n v="34938"/>
    <n v="41.59"/>
    <n v="3774.97"/>
    <n v="245750.64"/>
    <n v="14351.12"/>
    <n v="27027"/>
    <n v="32.18"/>
    <n v="205.02"/>
    <n v="173064.41"/>
    <m/>
    <m/>
    <m/>
    <m/>
    <m/>
    <m/>
    <m/>
    <m/>
    <m/>
    <m/>
    <n v="410558"/>
    <n v="31923"/>
    <n v="38"/>
    <n v="5865.11"/>
  </r>
  <r>
    <x v="94"/>
    <x v="94"/>
    <x v="9"/>
    <x v="7"/>
    <x v="66"/>
    <x v="9763"/>
    <n v="35524"/>
    <n v="134.56"/>
    <n v="11420"/>
    <n v="233653.2"/>
    <n v="0"/>
    <m/>
    <m/>
    <m/>
    <m/>
    <m/>
    <m/>
    <m/>
    <m/>
    <m/>
    <m/>
    <m/>
    <m/>
    <m/>
    <m/>
    <n v="655.04"/>
    <n v="2001"/>
    <n v="7.58"/>
    <n v="29.77"/>
  </r>
  <r>
    <x v="4"/>
    <x v="4"/>
    <x v="15"/>
    <x v="6"/>
    <x v="12"/>
    <x v="1109"/>
    <n v="214"/>
    <n v="1.27"/>
    <n v="45.5"/>
    <n v="592.41"/>
    <n v="0"/>
    <m/>
    <m/>
    <m/>
    <m/>
    <m/>
    <m/>
    <m/>
    <m/>
    <m/>
    <m/>
    <m/>
    <m/>
    <m/>
    <m/>
    <n v="138"/>
    <n v="714"/>
    <n v="4.25"/>
    <n v="9.86"/>
  </r>
  <r>
    <x v="25"/>
    <x v="25"/>
    <x v="6"/>
    <x v="2"/>
    <x v="34"/>
    <x v="9764"/>
    <n v="13319"/>
    <n v="31.71"/>
    <n v="3090.43"/>
    <n v="100593.45"/>
    <n v="17928.23"/>
    <n v="30202"/>
    <n v="71.91"/>
    <n v="512.24"/>
    <n v="216201.84"/>
    <m/>
    <m/>
    <m/>
    <m/>
    <m/>
    <m/>
    <m/>
    <m/>
    <m/>
    <m/>
    <n v="1510"/>
    <n v="9061"/>
    <n v="21.57"/>
    <n v="43.14"/>
  </r>
  <r>
    <x v="109"/>
    <x v="109"/>
    <x v="0"/>
    <x v="1"/>
    <x v="46"/>
    <x v="0"/>
    <n v="0"/>
    <n v="0"/>
    <n v="0"/>
    <n v="0"/>
    <n v="0"/>
    <n v="0"/>
    <n v="0"/>
    <m/>
    <m/>
    <n v="0"/>
    <n v="0"/>
    <n v="0"/>
    <n v="0"/>
    <n v="0"/>
    <n v="0"/>
    <n v="0"/>
    <n v="0"/>
    <n v="0"/>
    <n v="0"/>
    <n v="0"/>
    <n v="0"/>
    <n v="0"/>
    <n v="0"/>
  </r>
  <r>
    <x v="85"/>
    <x v="85"/>
    <x v="2"/>
    <x v="14"/>
    <x v="56"/>
    <x v="9765"/>
    <n v="202062"/>
    <n v="140.32"/>
    <n v="8946"/>
    <n v="998373.6"/>
    <n v="19321.05"/>
    <n v="4675"/>
    <n v="3.25"/>
    <n v="161.01"/>
    <n v="232998.31"/>
    <m/>
    <m/>
    <m/>
    <m/>
    <m/>
    <m/>
    <m/>
    <m/>
    <m/>
    <m/>
    <n v="3547"/>
    <n v="25365"/>
    <n v="17.61"/>
    <n v="29.56"/>
  </r>
  <r>
    <x v="199"/>
    <x v="199"/>
    <x v="5"/>
    <x v="2"/>
    <x v="9"/>
    <x v="9766"/>
    <n v="53976"/>
    <n v="112.45"/>
    <n v="7852"/>
    <n v="292094.40000000002"/>
    <n v="0"/>
    <m/>
    <m/>
    <m/>
    <m/>
    <m/>
    <m/>
    <m/>
    <m/>
    <m/>
    <m/>
    <m/>
    <m/>
    <m/>
    <m/>
    <n v="1056.69"/>
    <n v="20290"/>
    <n v="42.27"/>
    <n v="26.42"/>
  </r>
  <r>
    <x v="98"/>
    <x v="98"/>
    <x v="12"/>
    <x v="27"/>
    <x v="6"/>
    <x v="4"/>
    <n v="0"/>
    <n v="0"/>
    <m/>
    <m/>
    <n v="0"/>
    <n v="0"/>
    <n v="0"/>
    <m/>
    <m/>
    <m/>
    <m/>
    <m/>
    <m/>
    <m/>
    <m/>
    <m/>
    <m/>
    <m/>
    <m/>
    <n v="0"/>
    <m/>
    <m/>
    <n v="0"/>
  </r>
  <r>
    <x v="15"/>
    <x v="15"/>
    <x v="6"/>
    <x v="6"/>
    <x v="16"/>
    <x v="9767"/>
    <n v="908"/>
    <n v="18.920000000000002"/>
    <n v="1521"/>
    <n v="5658.12"/>
    <n v="0"/>
    <m/>
    <m/>
    <m/>
    <m/>
    <n v="1204"/>
    <n v="2978"/>
    <n v="62.04"/>
    <n v="301"/>
    <n v="15253.48"/>
    <n v="2879"/>
    <n v="6867"/>
    <n v="143.06"/>
    <n v="719"/>
    <n v="64443.54"/>
    <n v="1752"/>
    <n v="5316"/>
    <n v="110.75"/>
    <n v="438"/>
  </r>
  <r>
    <x v="205"/>
    <x v="205"/>
    <x v="11"/>
    <x v="2"/>
    <x v="9"/>
    <x v="9768"/>
    <n v="71060"/>
    <n v="148.04"/>
    <n v="8574"/>
    <n v="318952.8"/>
    <n v="0"/>
    <m/>
    <m/>
    <m/>
    <m/>
    <m/>
    <m/>
    <m/>
    <m/>
    <m/>
    <m/>
    <m/>
    <m/>
    <m/>
    <m/>
    <n v="0"/>
    <m/>
    <m/>
    <n v="0"/>
  </r>
  <r>
    <x v="116"/>
    <x v="116"/>
    <x v="3"/>
    <x v="1"/>
    <x v="16"/>
    <x v="9769"/>
    <n v="3018"/>
    <n v="62.88"/>
    <n v="5364.25"/>
    <n v="19955.009999999998"/>
    <n v="0"/>
    <m/>
    <m/>
    <m/>
    <m/>
    <m/>
    <m/>
    <m/>
    <m/>
    <m/>
    <n v="2056"/>
    <n v="4645"/>
    <n v="96.77"/>
    <n v="514"/>
    <n v="46021.5"/>
    <n v="39.299999999999997"/>
    <n v="1491"/>
    <n v="31.06"/>
    <n v="9.83"/>
  </r>
  <r>
    <x v="69"/>
    <x v="69"/>
    <x v="12"/>
    <x v="5"/>
    <x v="14"/>
    <x v="9770"/>
    <n v="71800"/>
    <n v="135.97999999999999"/>
    <n v="10947.27"/>
    <n v="447962.4"/>
    <n v="0"/>
    <m/>
    <m/>
    <m/>
    <m/>
    <m/>
    <m/>
    <m/>
    <m/>
    <m/>
    <m/>
    <m/>
    <m/>
    <m/>
    <m/>
    <n v="181300"/>
    <n v="15598"/>
    <n v="29.54"/>
    <n v="4120.45"/>
  </r>
  <r>
    <x v="143"/>
    <x v="143"/>
    <x v="13"/>
    <x v="2"/>
    <x v="29"/>
    <x v="8825"/>
    <n v="68786"/>
    <n v="110.23"/>
    <n v="7830.77"/>
    <n v="378696"/>
    <n v="0"/>
    <m/>
    <m/>
    <m/>
    <m/>
    <m/>
    <m/>
    <m/>
    <m/>
    <m/>
    <m/>
    <m/>
    <m/>
    <m/>
    <m/>
    <n v="1257.94"/>
    <n v="2571"/>
    <n v="4.12"/>
    <n v="24.19"/>
  </r>
  <r>
    <x v="24"/>
    <x v="24"/>
    <x v="10"/>
    <x v="6"/>
    <x v="21"/>
    <x v="4"/>
    <m/>
    <m/>
    <m/>
    <m/>
    <n v="0"/>
    <m/>
    <m/>
    <m/>
    <m/>
    <m/>
    <m/>
    <m/>
    <m/>
    <m/>
    <m/>
    <m/>
    <m/>
    <m/>
    <m/>
    <n v="3952"/>
    <n v="14493"/>
    <n v="50.32"/>
    <n v="164.67"/>
  </r>
  <r>
    <x v="101"/>
    <x v="101"/>
    <x v="10"/>
    <x v="2"/>
    <x v="22"/>
    <x v="9771"/>
    <n v="7975"/>
    <n v="26.58"/>
    <n v="2336.7600000000002"/>
    <n v="54329.67"/>
    <n v="12817.65"/>
    <n v="21434"/>
    <n v="71.45"/>
    <m/>
    <m/>
    <m/>
    <m/>
    <m/>
    <m/>
    <m/>
    <m/>
    <m/>
    <m/>
    <m/>
    <m/>
    <n v="114.7"/>
    <n v="6316"/>
    <n v="21.05"/>
    <n v="4.59"/>
  </r>
  <r>
    <x v="72"/>
    <x v="72"/>
    <x v="3"/>
    <x v="32"/>
    <x v="6"/>
    <x v="4"/>
    <m/>
    <m/>
    <m/>
    <m/>
    <n v="0"/>
    <m/>
    <m/>
    <m/>
    <m/>
    <m/>
    <m/>
    <m/>
    <m/>
    <m/>
    <m/>
    <m/>
    <m/>
    <m/>
    <m/>
    <n v="70000"/>
    <n v="2241"/>
    <n v="23.34"/>
    <n v="8750"/>
  </r>
  <r>
    <x v="77"/>
    <x v="77"/>
    <x v="15"/>
    <x v="2"/>
    <x v="9"/>
    <x v="9772"/>
    <n v="11858"/>
    <n v="24.7"/>
    <n v="2267.6"/>
    <n v="84354.72"/>
    <n v="5661.99"/>
    <n v="12294"/>
    <n v="25.61"/>
    <n v="141.55000000000001"/>
    <n v="68279.62"/>
    <m/>
    <m/>
    <m/>
    <m/>
    <m/>
    <m/>
    <m/>
    <m/>
    <m/>
    <m/>
    <n v="1767.26"/>
    <n v="23008"/>
    <n v="47.93"/>
    <n v="44.18"/>
  </r>
  <r>
    <x v="71"/>
    <x v="71"/>
    <x v="5"/>
    <x v="5"/>
    <x v="17"/>
    <x v="9773"/>
    <n v="33970"/>
    <n v="56.62"/>
    <n v="662.42"/>
    <n v="30802.53"/>
    <n v="65602.33"/>
    <n v="6584"/>
    <n v="10.97"/>
    <n v="1312.05"/>
    <n v="791118.15"/>
    <m/>
    <m/>
    <m/>
    <m/>
    <m/>
    <m/>
    <m/>
    <m/>
    <m/>
    <m/>
    <n v="54998"/>
    <n v="8073"/>
    <n v="13.46"/>
    <n v="1099.96"/>
  </r>
  <r>
    <x v="122"/>
    <x v="122"/>
    <x v="1"/>
    <x v="19"/>
    <x v="109"/>
    <x v="9774"/>
    <n v="47375"/>
    <n v="37.24"/>
    <n v="5966.04"/>
    <n v="588132"/>
    <n v="388.94"/>
    <n v="1166"/>
    <n v="0.92"/>
    <n v="3.67"/>
    <n v="4690.38"/>
    <m/>
    <m/>
    <m/>
    <m/>
    <m/>
    <m/>
    <m/>
    <m/>
    <m/>
    <m/>
    <n v="2371.5700000000002"/>
    <n v="22357"/>
    <n v="17.579999999999998"/>
    <n v="22.37"/>
  </r>
  <r>
    <x v="159"/>
    <x v="159"/>
    <x v="4"/>
    <x v="2"/>
    <x v="136"/>
    <x v="9775"/>
    <n v="111679"/>
    <n v="94.97"/>
    <n v="6599.7"/>
    <n v="601497.03"/>
    <n v="0"/>
    <m/>
    <m/>
    <m/>
    <m/>
    <m/>
    <m/>
    <m/>
    <m/>
    <m/>
    <m/>
    <m/>
    <m/>
    <m/>
    <m/>
    <n v="138269"/>
    <n v="24781"/>
    <n v="21.07"/>
    <n v="1410.91"/>
  </r>
  <r>
    <x v="53"/>
    <x v="53"/>
    <x v="13"/>
    <x v="1"/>
    <x v="28"/>
    <x v="4"/>
    <m/>
    <m/>
    <m/>
    <m/>
    <n v="0"/>
    <m/>
    <m/>
    <m/>
    <m/>
    <m/>
    <m/>
    <m/>
    <m/>
    <m/>
    <m/>
    <m/>
    <m/>
    <m/>
    <m/>
    <n v="1037"/>
    <n v="9524"/>
    <n v="66.14"/>
    <n v="86.42"/>
  </r>
  <r>
    <x v="111"/>
    <x v="111"/>
    <x v="5"/>
    <x v="2"/>
    <x v="57"/>
    <x v="9776"/>
    <n v="43016"/>
    <n v="85.35"/>
    <n v="6624.43"/>
    <n v="258750.18"/>
    <n v="0"/>
    <m/>
    <m/>
    <m/>
    <m/>
    <m/>
    <m/>
    <m/>
    <m/>
    <m/>
    <m/>
    <m/>
    <m/>
    <m/>
    <m/>
    <n v="823.19"/>
    <n v="14560"/>
    <n v="28.89"/>
    <n v="19.600000000000001"/>
  </r>
  <r>
    <x v="133"/>
    <x v="133"/>
    <x v="13"/>
    <x v="2"/>
    <x v="29"/>
    <x v="9777"/>
    <n v="45046"/>
    <n v="72.19"/>
    <n v="2913.04"/>
    <n v="140874.54"/>
    <n v="19308"/>
    <n v="28443"/>
    <n v="45.58"/>
    <n v="371.31"/>
    <n v="232840.95999999999"/>
    <m/>
    <m/>
    <m/>
    <m/>
    <m/>
    <m/>
    <m/>
    <m/>
    <m/>
    <m/>
    <n v="231.13"/>
    <n v="27244"/>
    <n v="43.66"/>
    <n v="4.4400000000000004"/>
  </r>
  <r>
    <x v="93"/>
    <x v="93"/>
    <x v="7"/>
    <x v="2"/>
    <x v="37"/>
    <x v="9778"/>
    <n v="5332"/>
    <n v="13.89"/>
    <n v="1675.34"/>
    <n v="49858.23"/>
    <n v="0"/>
    <n v="1802"/>
    <n v="4.6900000000000004"/>
    <n v="0"/>
    <n v="0"/>
    <m/>
    <m/>
    <m/>
    <m/>
    <m/>
    <m/>
    <m/>
    <m/>
    <m/>
    <m/>
    <n v="560.12"/>
    <n v="2282"/>
    <n v="5.94"/>
    <n v="17.5"/>
  </r>
  <r>
    <x v="206"/>
    <x v="206"/>
    <x v="14"/>
    <x v="1"/>
    <x v="12"/>
    <x v="9779"/>
    <n v="2125"/>
    <n v="12.65"/>
    <n v="810.93"/>
    <n v="10558.29"/>
    <n v="6947.62"/>
    <n v="6214"/>
    <n v="36.99"/>
    <n v="496.26"/>
    <n v="83783.48"/>
    <m/>
    <m/>
    <m/>
    <m/>
    <m/>
    <m/>
    <m/>
    <m/>
    <m/>
    <m/>
    <n v="0"/>
    <m/>
    <m/>
    <n v="0"/>
  </r>
  <r>
    <x v="96"/>
    <x v="96"/>
    <x v="11"/>
    <x v="7"/>
    <x v="38"/>
    <x v="9780"/>
    <n v="60965"/>
    <n v="90.72"/>
    <n v="7977.29"/>
    <n v="415457.04"/>
    <n v="0"/>
    <m/>
    <m/>
    <m/>
    <m/>
    <m/>
    <m/>
    <m/>
    <m/>
    <m/>
    <m/>
    <m/>
    <m/>
    <m/>
    <m/>
    <n v="48946.71"/>
    <n v="20923"/>
    <n v="31.14"/>
    <n v="874.05"/>
  </r>
  <r>
    <x v="35"/>
    <x v="35"/>
    <x v="0"/>
    <x v="7"/>
    <x v="137"/>
    <x v="9781"/>
    <n v="46677"/>
    <n v="63.77"/>
    <n v="4543.6099999999997"/>
    <n v="257758.8"/>
    <n v="13538.31"/>
    <n v="15846"/>
    <n v="21.65"/>
    <m/>
    <m/>
    <m/>
    <m/>
    <m/>
    <m/>
    <m/>
    <m/>
    <m/>
    <m/>
    <m/>
    <m/>
    <n v="0"/>
    <m/>
    <m/>
    <n v="0"/>
  </r>
  <r>
    <x v="49"/>
    <x v="49"/>
    <x v="11"/>
    <x v="7"/>
    <x v="20"/>
    <x v="9782"/>
    <n v="63250"/>
    <n v="87.85"/>
    <n v="9982.57"/>
    <n v="557027.22"/>
    <n v="0"/>
    <m/>
    <m/>
    <m/>
    <m/>
    <m/>
    <m/>
    <m/>
    <m/>
    <m/>
    <m/>
    <m/>
    <m/>
    <m/>
    <m/>
    <n v="249259"/>
    <n v="27406"/>
    <n v="38.06"/>
    <n v="4154.32"/>
  </r>
  <r>
    <x v="55"/>
    <x v="55"/>
    <x v="1"/>
    <x v="5"/>
    <x v="20"/>
    <x v="9783"/>
    <n v="41813"/>
    <n v="58.07"/>
    <n v="6115.33"/>
    <n v="341235.6"/>
    <n v="26481.09"/>
    <n v="25169"/>
    <n v="34.96"/>
    <n v="441.35"/>
    <n v="319343.35999999999"/>
    <m/>
    <m/>
    <m/>
    <m/>
    <m/>
    <m/>
    <m/>
    <m/>
    <m/>
    <m/>
    <n v="48.82"/>
    <n v="514584"/>
    <n v="714.7"/>
    <n v="0.81"/>
  </r>
  <r>
    <x v="41"/>
    <x v="41"/>
    <x v="2"/>
    <x v="2"/>
    <x v="9"/>
    <x v="9784"/>
    <n v="14522"/>
    <n v="30.25"/>
    <n v="1772.05"/>
    <n v="65920.259999999995"/>
    <n v="15996.81"/>
    <n v="28188"/>
    <n v="58.73"/>
    <n v="399.92"/>
    <n v="192910.29"/>
    <m/>
    <m/>
    <m/>
    <m/>
    <m/>
    <m/>
    <m/>
    <m/>
    <m/>
    <m/>
    <n v="1551"/>
    <n v="11152"/>
    <n v="23.23"/>
    <n v="38.78"/>
  </r>
  <r>
    <x v="149"/>
    <x v="149"/>
    <x v="1"/>
    <x v="2"/>
    <x v="42"/>
    <x v="9785"/>
    <n v="32524"/>
    <n v="90.34"/>
    <n v="10540.83"/>
    <n v="294089.25"/>
    <n v="0"/>
    <m/>
    <m/>
    <m/>
    <m/>
    <m/>
    <m/>
    <m/>
    <m/>
    <m/>
    <m/>
    <m/>
    <m/>
    <m/>
    <m/>
    <n v="0"/>
    <m/>
    <m/>
    <n v="0"/>
  </r>
  <r>
    <x v="195"/>
    <x v="195"/>
    <x v="14"/>
    <x v="2"/>
    <x v="21"/>
    <x v="9786"/>
    <n v="24393"/>
    <n v="84.7"/>
    <n v="6004.17"/>
    <n v="134013"/>
    <n v="0"/>
    <m/>
    <m/>
    <m/>
    <m/>
    <n v="1843"/>
    <n v="5338"/>
    <n v="18.53"/>
    <n v="76"/>
    <n v="23348.97"/>
    <m/>
    <m/>
    <m/>
    <m/>
    <m/>
    <n v="788.72"/>
    <n v="7106"/>
    <n v="24.67"/>
    <n v="32.86"/>
  </r>
  <r>
    <x v="224"/>
    <x v="224"/>
    <x v="0"/>
    <x v="2"/>
    <x v="9"/>
    <x v="9787"/>
    <n v="21057"/>
    <n v="43.87"/>
    <n v="3796"/>
    <n v="141211.20000000001"/>
    <n v="0"/>
    <m/>
    <m/>
    <m/>
    <m/>
    <m/>
    <m/>
    <m/>
    <m/>
    <m/>
    <m/>
    <m/>
    <m/>
    <m/>
    <m/>
    <n v="0"/>
    <n v="3487"/>
    <n v="7.26"/>
    <n v="0"/>
  </r>
  <r>
    <x v="117"/>
    <x v="117"/>
    <x v="7"/>
    <x v="2"/>
    <x v="2"/>
    <x v="9788"/>
    <n v="35129"/>
    <n v="45.74"/>
    <n v="5002.5"/>
    <n v="297748.8"/>
    <n v="0"/>
    <m/>
    <m/>
    <m/>
    <m/>
    <m/>
    <m/>
    <m/>
    <m/>
    <m/>
    <m/>
    <m/>
    <m/>
    <m/>
    <m/>
    <n v="4892.72"/>
    <n v="7320"/>
    <n v="9.5299999999999994"/>
    <n v="76.45"/>
  </r>
  <r>
    <x v="64"/>
    <x v="64"/>
    <x v="2"/>
    <x v="0"/>
    <x v="14"/>
    <x v="9789"/>
    <n v="12030"/>
    <n v="22.78"/>
    <n v="1606.09"/>
    <n v="65721.240000000005"/>
    <n v="11150.34"/>
    <n v="18936"/>
    <n v="35.86"/>
    <n v="253.42"/>
    <n v="134465.29"/>
    <m/>
    <m/>
    <m/>
    <m/>
    <m/>
    <m/>
    <m/>
    <m/>
    <m/>
    <m/>
    <n v="127360"/>
    <n v="7986"/>
    <n v="15.13"/>
    <n v="2894.55"/>
  </r>
  <r>
    <x v="21"/>
    <x v="21"/>
    <x v="15"/>
    <x v="14"/>
    <x v="2"/>
    <x v="9790"/>
    <n v="31111"/>
    <n v="40.51"/>
    <n v="3227.75"/>
    <n v="192115.68"/>
    <n v="21269"/>
    <n v="25237"/>
    <n v="32.86"/>
    <n v="332.33"/>
    <n v="256489.25"/>
    <m/>
    <m/>
    <m/>
    <m/>
    <m/>
    <m/>
    <m/>
    <m/>
    <m/>
    <m/>
    <n v="0"/>
    <n v="19729"/>
    <n v="25.69"/>
    <n v="0"/>
  </r>
  <r>
    <x v="74"/>
    <x v="74"/>
    <x v="14"/>
    <x v="14"/>
    <x v="97"/>
    <x v="9791"/>
    <n v="48876"/>
    <n v="50.28"/>
    <n v="4069.14"/>
    <n v="306528"/>
    <n v="24797.279999999999"/>
    <n v="32759"/>
    <n v="33.700000000000003"/>
    <n v="306.14"/>
    <n v="299037.89"/>
    <m/>
    <m/>
    <m/>
    <m/>
    <m/>
    <m/>
    <m/>
    <m/>
    <m/>
    <m/>
    <n v="2435.67"/>
    <n v="37415"/>
    <n v="38.49"/>
    <n v="30.07"/>
  </r>
  <r>
    <x v="104"/>
    <x v="104"/>
    <x v="13"/>
    <x v="4"/>
    <x v="12"/>
    <x v="4"/>
    <m/>
    <m/>
    <m/>
    <m/>
    <n v="0"/>
    <m/>
    <m/>
    <m/>
    <m/>
    <m/>
    <m/>
    <m/>
    <m/>
    <m/>
    <m/>
    <m/>
    <m/>
    <m/>
    <m/>
    <n v="39274"/>
    <n v="19910"/>
    <n v="118.51"/>
    <n v="2805.29"/>
  </r>
  <r>
    <x v="92"/>
    <x v="92"/>
    <x v="5"/>
    <x v="13"/>
    <x v="6"/>
    <x v="4"/>
    <m/>
    <m/>
    <m/>
    <m/>
    <n v="0"/>
    <m/>
    <m/>
    <m/>
    <m/>
    <m/>
    <m/>
    <m/>
    <m/>
    <m/>
    <m/>
    <m/>
    <m/>
    <m/>
    <m/>
    <n v="0"/>
    <m/>
    <m/>
    <n v="0"/>
  </r>
  <r>
    <x v="86"/>
    <x v="86"/>
    <x v="15"/>
    <x v="1"/>
    <x v="11"/>
    <x v="7975"/>
    <n v="20548"/>
    <n v="171.23"/>
    <n v="10768"/>
    <n v="100142.39999999999"/>
    <n v="0"/>
    <m/>
    <m/>
    <m/>
    <m/>
    <n v="11123"/>
    <n v="15533"/>
    <n v="129.44"/>
    <n v="1112"/>
    <n v="140917.29"/>
    <m/>
    <m/>
    <m/>
    <m/>
    <m/>
    <n v="129030.88"/>
    <n v="5226"/>
    <n v="43.55"/>
    <n v="12903.09"/>
  </r>
  <r>
    <x v="68"/>
    <x v="68"/>
    <x v="14"/>
    <x v="1"/>
    <x v="4"/>
    <x v="1575"/>
    <n v="506"/>
    <n v="6.02"/>
    <n v="297.29000000000002"/>
    <n v="1935.33"/>
    <n v="1762"/>
    <n v="1955"/>
    <n v="23.27"/>
    <n v="251.71"/>
    <n v="21248.49"/>
    <m/>
    <m/>
    <m/>
    <m/>
    <m/>
    <m/>
    <m/>
    <m/>
    <m/>
    <m/>
    <n v="0.46"/>
    <n v="2183"/>
    <n v="25.99"/>
    <n v="7.0000000000000007E-2"/>
  </r>
  <r>
    <x v="122"/>
    <x v="122"/>
    <x v="15"/>
    <x v="6"/>
    <x v="76"/>
    <x v="9792"/>
    <n v="20537"/>
    <n v="38.03"/>
    <n v="1172.5999999999999"/>
    <n v="49073.31"/>
    <n v="18465.57"/>
    <n v="20154"/>
    <n v="37.32"/>
    <n v="410.35"/>
    <n v="222681.82"/>
    <m/>
    <m/>
    <m/>
    <m/>
    <m/>
    <m/>
    <m/>
    <m/>
    <m/>
    <m/>
    <n v="3081.6"/>
    <n v="42067"/>
    <n v="77.900000000000006"/>
    <n v="68.48"/>
  </r>
  <r>
    <x v="38"/>
    <x v="38"/>
    <x v="9"/>
    <x v="5"/>
    <x v="108"/>
    <x v="9444"/>
    <n v="13754"/>
    <n v="49.83"/>
    <n v="4281.74"/>
    <n v="91586.4"/>
    <n v="0"/>
    <m/>
    <m/>
    <m/>
    <m/>
    <m/>
    <m/>
    <m/>
    <m/>
    <m/>
    <n v="1760"/>
    <n v="6777"/>
    <n v="24.55"/>
    <n v="76"/>
    <n v="39395.839999999997"/>
    <n v="715"/>
    <n v="4440"/>
    <n v="16.09"/>
    <n v="31.09"/>
  </r>
  <r>
    <x v="231"/>
    <x v="231"/>
    <x v="2"/>
    <x v="23"/>
    <x v="38"/>
    <x v="9793"/>
    <n v="106567"/>
    <n v="158.58000000000001"/>
    <n v="10690.27"/>
    <n v="556749.15"/>
    <n v="0"/>
    <m/>
    <m/>
    <m/>
    <m/>
    <m/>
    <m/>
    <m/>
    <m/>
    <m/>
    <m/>
    <m/>
    <m/>
    <m/>
    <m/>
    <n v="0"/>
    <m/>
    <m/>
    <n v="0"/>
  </r>
  <r>
    <x v="27"/>
    <x v="27"/>
    <x v="9"/>
    <x v="5"/>
    <x v="20"/>
    <x v="9794"/>
    <n v="36390"/>
    <n v="50.54"/>
    <n v="3196"/>
    <n v="178336.8"/>
    <n v="0"/>
    <m/>
    <m/>
    <m/>
    <m/>
    <m/>
    <m/>
    <m/>
    <m/>
    <m/>
    <n v="22423"/>
    <n v="65437"/>
    <n v="90.88"/>
    <n v="373"/>
    <n v="501916.43"/>
    <n v="2.64"/>
    <n v="4781"/>
    <n v="6.64"/>
    <n v="0.04"/>
  </r>
  <r>
    <x v="103"/>
    <x v="103"/>
    <x v="15"/>
    <x v="12"/>
    <x v="6"/>
    <x v="0"/>
    <n v="0"/>
    <n v="0"/>
    <n v="0"/>
    <n v="0"/>
    <n v="0"/>
    <n v="0"/>
    <n v="0"/>
    <m/>
    <m/>
    <m/>
    <m/>
    <m/>
    <m/>
    <m/>
    <m/>
    <m/>
    <m/>
    <m/>
    <m/>
    <n v="0"/>
    <m/>
    <m/>
    <n v="0"/>
  </r>
  <r>
    <x v="108"/>
    <x v="108"/>
    <x v="4"/>
    <x v="2"/>
    <x v="37"/>
    <x v="9564"/>
    <n v="42292"/>
    <n v="110.14"/>
    <n v="6843.75"/>
    <n v="203670"/>
    <n v="0"/>
    <m/>
    <m/>
    <m/>
    <m/>
    <m/>
    <m/>
    <m/>
    <m/>
    <m/>
    <m/>
    <m/>
    <m/>
    <m/>
    <m/>
    <n v="486.76"/>
    <n v="10295"/>
    <n v="26.81"/>
    <n v="15.21"/>
  </r>
  <r>
    <x v="61"/>
    <x v="61"/>
    <x v="2"/>
    <x v="1"/>
    <x v="1"/>
    <x v="4"/>
    <m/>
    <m/>
    <m/>
    <m/>
    <n v="0"/>
    <m/>
    <m/>
    <m/>
    <m/>
    <m/>
    <m/>
    <m/>
    <m/>
    <m/>
    <m/>
    <m/>
    <m/>
    <m/>
    <m/>
    <n v="22600"/>
    <n v="554"/>
    <n v="7.69"/>
    <n v="3766.67"/>
  </r>
  <r>
    <x v="85"/>
    <x v="85"/>
    <x v="8"/>
    <x v="1"/>
    <x v="1"/>
    <x v="9795"/>
    <n v="116"/>
    <n v="1.61"/>
    <n v="24.5"/>
    <n v="136.71"/>
    <n v="600.39"/>
    <n v="769"/>
    <n v="10.68"/>
    <n v="100.06"/>
    <n v="7240.26"/>
    <m/>
    <m/>
    <m/>
    <m/>
    <m/>
    <m/>
    <m/>
    <m/>
    <m/>
    <m/>
    <n v="657"/>
    <n v="7211"/>
    <n v="100.15"/>
    <n v="109.5"/>
  </r>
  <r>
    <x v="75"/>
    <x v="75"/>
    <x v="7"/>
    <x v="5"/>
    <x v="9"/>
    <x v="9796"/>
    <n v="7689"/>
    <n v="16.02"/>
    <n v="1985.5"/>
    <n v="73860.600000000006"/>
    <n v="10413.19"/>
    <n v="10997"/>
    <n v="22.91"/>
    <n v="260.33"/>
    <n v="125575.8"/>
    <m/>
    <m/>
    <m/>
    <m/>
    <m/>
    <m/>
    <m/>
    <m/>
    <m/>
    <m/>
    <n v="50800"/>
    <n v="889"/>
    <n v="1.85"/>
    <n v="1270"/>
  </r>
  <r>
    <x v="77"/>
    <x v="77"/>
    <x v="2"/>
    <x v="2"/>
    <x v="9"/>
    <x v="9797"/>
    <n v="15377"/>
    <n v="32.04"/>
    <n v="1979.25"/>
    <n v="73628.100000000006"/>
    <n v="13028"/>
    <n v="34970"/>
    <n v="72.849999999999994"/>
    <n v="325.7"/>
    <n v="157108.56"/>
    <m/>
    <m/>
    <m/>
    <m/>
    <m/>
    <m/>
    <m/>
    <m/>
    <m/>
    <m/>
    <n v="1.21"/>
    <n v="5062"/>
    <n v="10.55"/>
    <n v="0.03"/>
  </r>
  <r>
    <x v="133"/>
    <x v="133"/>
    <x v="6"/>
    <x v="2"/>
    <x v="29"/>
    <x v="9798"/>
    <n v="30535"/>
    <n v="48.93"/>
    <n v="3290.58"/>
    <n v="159132.29999999999"/>
    <n v="11455"/>
    <n v="43592"/>
    <n v="69.86"/>
    <n v="220.29"/>
    <n v="138139.28"/>
    <m/>
    <m/>
    <m/>
    <m/>
    <m/>
    <m/>
    <m/>
    <m/>
    <m/>
    <m/>
    <n v="133.01"/>
    <n v="24593"/>
    <n v="39.409999999999997"/>
    <n v="2.56"/>
  </r>
  <r>
    <x v="178"/>
    <x v="178"/>
    <x v="4"/>
    <x v="2"/>
    <x v="5"/>
    <x v="9799"/>
    <n v="89760"/>
    <n v="93.5"/>
    <n v="6190"/>
    <n v="460536"/>
    <n v="0"/>
    <m/>
    <m/>
    <m/>
    <m/>
    <m/>
    <m/>
    <m/>
    <m/>
    <m/>
    <m/>
    <m/>
    <m/>
    <m/>
    <m/>
    <n v="89667"/>
    <n v="36534"/>
    <n v="38.06"/>
    <n v="1120.8399999999999"/>
  </r>
  <r>
    <x v="35"/>
    <x v="35"/>
    <x v="0"/>
    <x v="4"/>
    <x v="132"/>
    <x v="9800"/>
    <n v="78451"/>
    <n v="32.049999999999997"/>
    <n v="2300.6999999999998"/>
    <n v="436488.06"/>
    <n v="115449.08"/>
    <n v="164738"/>
    <n v="67.290000000000006"/>
    <n v="565.92999999999995"/>
    <n v="1392235.07"/>
    <m/>
    <m/>
    <m/>
    <m/>
    <m/>
    <m/>
    <m/>
    <m/>
    <m/>
    <m/>
    <n v="0"/>
    <m/>
    <m/>
    <n v="0"/>
  </r>
  <r>
    <x v="30"/>
    <x v="30"/>
    <x v="10"/>
    <x v="5"/>
    <x v="128"/>
    <x v="9801"/>
    <n v="66400"/>
    <n v="41.92"/>
    <n v="4716.4399999999996"/>
    <n v="578990.1"/>
    <n v="0"/>
    <m/>
    <m/>
    <m/>
    <m/>
    <m/>
    <m/>
    <m/>
    <m/>
    <m/>
    <m/>
    <m/>
    <m/>
    <m/>
    <m/>
    <n v="11100"/>
    <n v="89521"/>
    <n v="56.52"/>
    <n v="84.09"/>
  </r>
  <r>
    <x v="98"/>
    <x v="98"/>
    <x v="5"/>
    <x v="1"/>
    <x v="41"/>
    <x v="9802"/>
    <n v="927"/>
    <n v="25.75"/>
    <n v="1440.33"/>
    <n v="4018.53"/>
    <n v="2821.53"/>
    <n v="4598"/>
    <n v="127.72"/>
    <n v="940.51"/>
    <n v="34025.71"/>
    <m/>
    <m/>
    <m/>
    <m/>
    <m/>
    <m/>
    <m/>
    <m/>
    <m/>
    <m/>
    <n v="0"/>
    <m/>
    <m/>
    <n v="0"/>
  </r>
  <r>
    <x v="54"/>
    <x v="54"/>
    <x v="4"/>
    <x v="1"/>
    <x v="4"/>
    <x v="2853"/>
    <n v="30"/>
    <n v="0.36"/>
    <n v="0.14000000000000001"/>
    <n v="0.93"/>
    <n v="0"/>
    <m/>
    <m/>
    <m/>
    <m/>
    <m/>
    <m/>
    <m/>
    <m/>
    <m/>
    <m/>
    <m/>
    <m/>
    <m/>
    <m/>
    <n v="0"/>
    <m/>
    <m/>
    <n v="0"/>
  </r>
  <r>
    <x v="78"/>
    <x v="78"/>
    <x v="2"/>
    <x v="17"/>
    <x v="46"/>
    <x v="4"/>
    <m/>
    <m/>
    <m/>
    <m/>
    <n v="0"/>
    <m/>
    <m/>
    <m/>
    <m/>
    <m/>
    <m/>
    <m/>
    <m/>
    <m/>
    <m/>
    <m/>
    <m/>
    <m/>
    <m/>
    <n v="166450"/>
    <n v="12775"/>
    <n v="40.950000000000003"/>
    <n v="6401.92"/>
  </r>
  <r>
    <x v="221"/>
    <x v="221"/>
    <x v="0"/>
    <x v="2"/>
    <x v="30"/>
    <x v="9803"/>
    <n v="58026"/>
    <n v="100.74"/>
    <n v="7561.67"/>
    <n v="337552.8"/>
    <n v="0"/>
    <m/>
    <m/>
    <m/>
    <m/>
    <m/>
    <m/>
    <m/>
    <m/>
    <m/>
    <m/>
    <m/>
    <m/>
    <m/>
    <m/>
    <n v="167999"/>
    <n v="7907"/>
    <n v="13.73"/>
    <n v="3499.98"/>
  </r>
  <r>
    <x v="65"/>
    <x v="65"/>
    <x v="14"/>
    <x v="0"/>
    <x v="100"/>
    <x v="9158"/>
    <n v="33053"/>
    <n v="98.37"/>
    <n v="7574.29"/>
    <n v="197234.4"/>
    <n v="11470.42"/>
    <n v="17605"/>
    <n v="52.4"/>
    <m/>
    <m/>
    <m/>
    <m/>
    <m/>
    <m/>
    <m/>
    <m/>
    <m/>
    <m/>
    <m/>
    <m/>
    <n v="1560"/>
    <n v="6295"/>
    <n v="18.739999999999998"/>
    <n v="55.71"/>
  </r>
  <r>
    <x v="64"/>
    <x v="64"/>
    <x v="13"/>
    <x v="5"/>
    <x v="5"/>
    <x v="9804"/>
    <n v="107585"/>
    <n v="112.07"/>
    <n v="6854.41"/>
    <n v="509968.29"/>
    <n v="0"/>
    <m/>
    <m/>
    <m/>
    <m/>
    <m/>
    <m/>
    <m/>
    <m/>
    <m/>
    <m/>
    <m/>
    <m/>
    <m/>
    <m/>
    <n v="157417"/>
    <n v="18496"/>
    <n v="19.27"/>
    <n v="1967.71"/>
  </r>
  <r>
    <x v="37"/>
    <x v="37"/>
    <x v="0"/>
    <x v="18"/>
    <x v="41"/>
    <x v="4"/>
    <m/>
    <m/>
    <m/>
    <m/>
    <n v="0"/>
    <m/>
    <m/>
    <m/>
    <m/>
    <m/>
    <m/>
    <m/>
    <m/>
    <m/>
    <m/>
    <m/>
    <m/>
    <m/>
    <m/>
    <n v="0"/>
    <m/>
    <m/>
    <n v="0"/>
  </r>
  <r>
    <x v="68"/>
    <x v="68"/>
    <x v="3"/>
    <x v="1"/>
    <x v="4"/>
    <x v="9805"/>
    <n v="3408"/>
    <n v="40.57"/>
    <n v="2706.14"/>
    <n v="17616.990000000002"/>
    <n v="1846.01"/>
    <n v="3017"/>
    <n v="35.92"/>
    <n v="263.72000000000003"/>
    <n v="22261.63"/>
    <m/>
    <m/>
    <m/>
    <m/>
    <m/>
    <n v="860"/>
    <n v="2528"/>
    <n v="30.1"/>
    <n v="122"/>
    <n v="19250.240000000002"/>
    <n v="0.45"/>
    <n v="1910"/>
    <n v="22.74"/>
    <n v="0.06"/>
  </r>
  <r>
    <x v="88"/>
    <x v="88"/>
    <x v="2"/>
    <x v="3"/>
    <x v="6"/>
    <x v="9806"/>
    <n v="186"/>
    <n v="1.94"/>
    <n v="132"/>
    <n v="982.08"/>
    <n v="474.3"/>
    <n v="858"/>
    <n v="8.94"/>
    <n v="59.29"/>
    <n v="5719.69"/>
    <m/>
    <m/>
    <m/>
    <m/>
    <m/>
    <m/>
    <m/>
    <m/>
    <m/>
    <m/>
    <n v="70107"/>
    <n v="8983"/>
    <n v="93.57"/>
    <n v="8763.3799999999992"/>
  </r>
  <r>
    <x v="40"/>
    <x v="40"/>
    <x v="12"/>
    <x v="22"/>
    <x v="31"/>
    <x v="9807"/>
    <n v="8252"/>
    <n v="34.380000000000003"/>
    <n v="2153.85"/>
    <n v="40061.61"/>
    <n v="16491.759999999998"/>
    <n v="13833"/>
    <n v="57.64"/>
    <n v="824.59"/>
    <n v="198879.03"/>
    <m/>
    <m/>
    <m/>
    <m/>
    <m/>
    <m/>
    <m/>
    <m/>
    <m/>
    <m/>
    <n v="104000"/>
    <n v="7002"/>
    <n v="29.18"/>
    <n v="5200"/>
  </r>
  <r>
    <x v="227"/>
    <x v="227"/>
    <x v="11"/>
    <x v="4"/>
    <x v="44"/>
    <x v="9808"/>
    <n v="29012"/>
    <n v="26.86"/>
    <n v="2204.79"/>
    <n v="184540.83"/>
    <n v="63379.24"/>
    <n v="68513"/>
    <n v="63.44"/>
    <n v="704.21"/>
    <n v="764309.31"/>
    <m/>
    <m/>
    <m/>
    <m/>
    <m/>
    <m/>
    <m/>
    <m/>
    <m/>
    <m/>
    <n v="9476"/>
    <n v="122416"/>
    <n v="113.35"/>
    <n v="105.29"/>
  </r>
  <r>
    <x v="224"/>
    <x v="224"/>
    <x v="1"/>
    <x v="2"/>
    <x v="9"/>
    <x v="9809"/>
    <n v="17925"/>
    <n v="37.340000000000003"/>
    <n v="3384"/>
    <n v="125884.8"/>
    <n v="0"/>
    <m/>
    <m/>
    <m/>
    <m/>
    <m/>
    <m/>
    <m/>
    <m/>
    <m/>
    <m/>
    <m/>
    <m/>
    <m/>
    <m/>
    <n v="0"/>
    <n v="1706"/>
    <n v="3.55"/>
    <n v="0"/>
  </r>
  <r>
    <x v="197"/>
    <x v="197"/>
    <x v="12"/>
    <x v="13"/>
    <x v="6"/>
    <x v="4"/>
    <m/>
    <m/>
    <m/>
    <m/>
    <n v="0"/>
    <m/>
    <m/>
    <m/>
    <m/>
    <m/>
    <m/>
    <m/>
    <m/>
    <m/>
    <m/>
    <m/>
    <m/>
    <m/>
    <m/>
    <n v="397.03"/>
    <n v="2706"/>
    <n v="28.19"/>
    <n v="49.63"/>
  </r>
  <r>
    <x v="0"/>
    <x v="0"/>
    <x v="10"/>
    <x v="17"/>
    <x v="33"/>
    <x v="9810"/>
    <n v="48695"/>
    <n v="40.58"/>
    <n v="4049.43"/>
    <n v="376596.99"/>
    <n v="76828"/>
    <n v="71075"/>
    <n v="59.23"/>
    <n v="768.28"/>
    <n v="926491.9"/>
    <m/>
    <m/>
    <m/>
    <m/>
    <m/>
    <m/>
    <m/>
    <m/>
    <m/>
    <m/>
    <n v="11772"/>
    <n v="52674"/>
    <n v="43.9"/>
    <n v="117.72"/>
  </r>
  <r>
    <x v="184"/>
    <x v="184"/>
    <x v="13"/>
    <x v="2"/>
    <x v="30"/>
    <x v="9811"/>
    <n v="17420"/>
    <n v="30.24"/>
    <n v="9889.81"/>
    <n v="441481.23"/>
    <n v="15236.66"/>
    <n v="19548"/>
    <n v="33.94"/>
    <n v="317.43"/>
    <n v="183743.5"/>
    <m/>
    <m/>
    <m/>
    <m/>
    <m/>
    <m/>
    <m/>
    <m/>
    <m/>
    <m/>
    <n v="0"/>
    <m/>
    <m/>
    <n v="0"/>
  </r>
  <r>
    <x v="119"/>
    <x v="119"/>
    <x v="10"/>
    <x v="2"/>
    <x v="2"/>
    <x v="9812"/>
    <n v="36730"/>
    <n v="47.83"/>
    <n v="3906.75"/>
    <n v="232529.76"/>
    <n v="34583.9"/>
    <n v="50527"/>
    <n v="65.790000000000006"/>
    <n v="540.37"/>
    <n v="417057.61"/>
    <m/>
    <m/>
    <m/>
    <m/>
    <m/>
    <m/>
    <m/>
    <m/>
    <m/>
    <m/>
    <n v="317972"/>
    <n v="21898"/>
    <n v="28.51"/>
    <n v="4968.3100000000004"/>
  </r>
  <r>
    <x v="176"/>
    <x v="176"/>
    <x v="6"/>
    <x v="4"/>
    <x v="12"/>
    <x v="9813"/>
    <n v="450"/>
    <n v="2.68"/>
    <n v="195.21"/>
    <n v="2541.69"/>
    <n v="219.2"/>
    <n v="268"/>
    <n v="1.6"/>
    <n v="15.66"/>
    <n v="2643.45"/>
    <m/>
    <m/>
    <m/>
    <m/>
    <m/>
    <m/>
    <m/>
    <m/>
    <m/>
    <m/>
    <n v="37028.730000000003"/>
    <n v="5897"/>
    <n v="35.1"/>
    <n v="2644.91"/>
  </r>
  <r>
    <x v="148"/>
    <x v="148"/>
    <x v="9"/>
    <x v="6"/>
    <x v="51"/>
    <x v="4"/>
    <m/>
    <m/>
    <m/>
    <m/>
    <n v="0"/>
    <m/>
    <m/>
    <m/>
    <m/>
    <m/>
    <m/>
    <m/>
    <m/>
    <m/>
    <m/>
    <m/>
    <m/>
    <m/>
    <m/>
    <n v="61.49"/>
    <n v="206"/>
    <n v="17.170000000000002"/>
    <n v="61.49"/>
  </r>
  <r>
    <x v="74"/>
    <x v="74"/>
    <x v="3"/>
    <x v="14"/>
    <x v="97"/>
    <x v="9814"/>
    <n v="50801"/>
    <n v="52.26"/>
    <n v="4189.63"/>
    <n v="315604.8"/>
    <n v="3885.55"/>
    <n v="62248"/>
    <n v="64.040000000000006"/>
    <m/>
    <m/>
    <m/>
    <m/>
    <m/>
    <m/>
    <m/>
    <m/>
    <m/>
    <m/>
    <m/>
    <m/>
    <n v="2741.8"/>
    <n v="32590"/>
    <n v="33.53"/>
    <n v="33.85"/>
  </r>
  <r>
    <x v="36"/>
    <x v="36"/>
    <x v="0"/>
    <x v="2"/>
    <x v="67"/>
    <x v="9815"/>
    <n v="141855"/>
    <n v="140.72999999999999"/>
    <n v="6992.98"/>
    <n v="546291.30000000005"/>
    <n v="0"/>
    <m/>
    <m/>
    <m/>
    <m/>
    <m/>
    <m/>
    <m/>
    <m/>
    <m/>
    <m/>
    <m/>
    <m/>
    <m/>
    <m/>
    <n v="268.86"/>
    <n v="14658"/>
    <n v="14.54"/>
    <n v="3.2"/>
  </r>
  <r>
    <x v="57"/>
    <x v="57"/>
    <x v="10"/>
    <x v="2"/>
    <x v="9"/>
    <x v="2620"/>
    <n v="35232"/>
    <n v="73.400000000000006"/>
    <n v="9405.75"/>
    <n v="349893.9"/>
    <n v="0"/>
    <m/>
    <m/>
    <m/>
    <m/>
    <m/>
    <m/>
    <m/>
    <m/>
    <m/>
    <m/>
    <m/>
    <m/>
    <m/>
    <m/>
    <n v="64800"/>
    <n v="5768"/>
    <n v="12.02"/>
    <n v="1620"/>
  </r>
  <r>
    <x v="155"/>
    <x v="155"/>
    <x v="12"/>
    <x v="7"/>
    <x v="21"/>
    <x v="9816"/>
    <n v="41085"/>
    <n v="142.66"/>
    <n v="8791.7900000000009"/>
    <n v="196232.79"/>
    <n v="0"/>
    <m/>
    <m/>
    <m/>
    <m/>
    <m/>
    <m/>
    <m/>
    <m/>
    <m/>
    <m/>
    <m/>
    <m/>
    <m/>
    <m/>
    <n v="15858.57"/>
    <n v="31418"/>
    <n v="109.09"/>
    <n v="660.77"/>
  </r>
  <r>
    <x v="56"/>
    <x v="56"/>
    <x v="4"/>
    <x v="6"/>
    <x v="6"/>
    <x v="464"/>
    <n v="1764"/>
    <n v="18.38"/>
    <n v="1160"/>
    <n v="8630.4"/>
    <n v="542.19000000000005"/>
    <n v="1157"/>
    <n v="12.05"/>
    <n v="67.77"/>
    <n v="6538.46"/>
    <m/>
    <m/>
    <m/>
    <m/>
    <m/>
    <m/>
    <m/>
    <m/>
    <m/>
    <m/>
    <n v="1500"/>
    <n v="1327"/>
    <n v="13.82"/>
    <n v="187.5"/>
  </r>
  <r>
    <x v="22"/>
    <x v="22"/>
    <x v="10"/>
    <x v="7"/>
    <x v="37"/>
    <x v="2176"/>
    <n v="7855"/>
    <n v="20.46"/>
    <n v="1802.5"/>
    <n v="53642.400000000001"/>
    <n v="15761.4"/>
    <n v="13559"/>
    <n v="35.31"/>
    <n v="492.54"/>
    <n v="190071.41"/>
    <m/>
    <m/>
    <m/>
    <m/>
    <m/>
    <m/>
    <m/>
    <m/>
    <m/>
    <m/>
    <n v="67.38"/>
    <n v="4650"/>
    <n v="12.11"/>
    <n v="2.11"/>
  </r>
  <r>
    <x v="44"/>
    <x v="44"/>
    <x v="14"/>
    <x v="13"/>
    <x v="31"/>
    <x v="4"/>
    <m/>
    <m/>
    <m/>
    <m/>
    <n v="0"/>
    <m/>
    <m/>
    <m/>
    <m/>
    <m/>
    <m/>
    <m/>
    <m/>
    <m/>
    <m/>
    <m/>
    <m/>
    <m/>
    <m/>
    <n v="0"/>
    <m/>
    <m/>
    <n v="0"/>
  </r>
  <r>
    <x v="67"/>
    <x v="67"/>
    <x v="2"/>
    <x v="1"/>
    <x v="6"/>
    <x v="9817"/>
    <n v="651"/>
    <n v="6.78"/>
    <n v="403.5"/>
    <n v="3002.04"/>
    <n v="0"/>
    <m/>
    <m/>
    <m/>
    <m/>
    <m/>
    <m/>
    <m/>
    <m/>
    <m/>
    <m/>
    <m/>
    <m/>
    <m/>
    <m/>
    <n v="68600"/>
    <n v="6282"/>
    <n v="65.44"/>
    <n v="8575"/>
  </r>
  <r>
    <x v="25"/>
    <x v="25"/>
    <x v="11"/>
    <x v="18"/>
    <x v="16"/>
    <x v="9818"/>
    <n v="5172"/>
    <n v="107.75"/>
    <n v="10102.75"/>
    <n v="37582.230000000003"/>
    <n v="4794.37"/>
    <n v="6565"/>
    <n v="136.77000000000001"/>
    <n v="1198.5899999999999"/>
    <n v="57816.800000000003"/>
    <m/>
    <m/>
    <m/>
    <m/>
    <m/>
    <m/>
    <m/>
    <m/>
    <m/>
    <m/>
    <n v="196"/>
    <n v="1173"/>
    <n v="24.44"/>
    <n v="49"/>
  </r>
  <r>
    <x v="79"/>
    <x v="79"/>
    <x v="13"/>
    <x v="2"/>
    <x v="66"/>
    <x v="9819"/>
    <n v="2139"/>
    <n v="8.1"/>
    <n v="479.32"/>
    <n v="9806.85"/>
    <n v="0"/>
    <m/>
    <m/>
    <m/>
    <m/>
    <n v="2716"/>
    <n v="5433"/>
    <n v="20.58"/>
    <n v="123"/>
    <n v="34409"/>
    <m/>
    <m/>
    <m/>
    <m/>
    <m/>
    <n v="143.27000000000001"/>
    <n v="11438"/>
    <n v="43.33"/>
    <n v="6.51"/>
  </r>
  <r>
    <x v="236"/>
    <x v="236"/>
    <x v="0"/>
    <x v="28"/>
    <x v="6"/>
    <x v="4"/>
    <m/>
    <m/>
    <m/>
    <m/>
    <n v="0"/>
    <m/>
    <m/>
    <m/>
    <m/>
    <m/>
    <m/>
    <m/>
    <m/>
    <m/>
    <m/>
    <m/>
    <m/>
    <m/>
    <m/>
    <n v="36.090000000000003"/>
    <n v="800"/>
    <n v="8.33"/>
    <n v="4.51"/>
  </r>
  <r>
    <x v="78"/>
    <x v="78"/>
    <x v="13"/>
    <x v="1"/>
    <x v="51"/>
    <x v="4"/>
    <m/>
    <m/>
    <m/>
    <m/>
    <n v="0"/>
    <m/>
    <m/>
    <m/>
    <m/>
    <m/>
    <m/>
    <m/>
    <m/>
    <m/>
    <m/>
    <m/>
    <m/>
    <m/>
    <m/>
    <n v="4500"/>
    <n v="598"/>
    <n v="49.83"/>
    <n v="4500"/>
  </r>
  <r>
    <x v="199"/>
    <x v="199"/>
    <x v="10"/>
    <x v="7"/>
    <x v="9"/>
    <x v="2296"/>
    <n v="12113"/>
    <n v="25.24"/>
    <n v="2872"/>
    <n v="106838.39999999999"/>
    <n v="0"/>
    <m/>
    <m/>
    <m/>
    <m/>
    <m/>
    <m/>
    <m/>
    <m/>
    <m/>
    <m/>
    <m/>
    <m/>
    <m/>
    <m/>
    <n v="0"/>
    <m/>
    <m/>
    <n v="0"/>
  </r>
  <r>
    <x v="130"/>
    <x v="130"/>
    <x v="2"/>
    <x v="1"/>
    <x v="68"/>
    <x v="5919"/>
    <n v="489"/>
    <n v="2.5499999999999998"/>
    <n v="104.31"/>
    <n v="1552.17"/>
    <n v="430.36"/>
    <n v="806"/>
    <n v="4.2"/>
    <n v="26.9"/>
    <n v="5189.79"/>
    <m/>
    <m/>
    <m/>
    <m/>
    <m/>
    <m/>
    <m/>
    <m/>
    <m/>
    <m/>
    <n v="142985"/>
    <n v="2548"/>
    <n v="13.27"/>
    <n v="8936.56"/>
  </r>
  <r>
    <x v="42"/>
    <x v="42"/>
    <x v="4"/>
    <x v="12"/>
    <x v="6"/>
    <x v="4"/>
    <m/>
    <m/>
    <m/>
    <m/>
    <n v="0"/>
    <m/>
    <m/>
    <m/>
    <m/>
    <m/>
    <m/>
    <m/>
    <m/>
    <m/>
    <m/>
    <m/>
    <m/>
    <m/>
    <m/>
    <n v="0"/>
    <m/>
    <m/>
    <n v="0"/>
  </r>
  <r>
    <x v="46"/>
    <x v="46"/>
    <x v="14"/>
    <x v="5"/>
    <x v="59"/>
    <x v="9820"/>
    <n v="150775"/>
    <n v="108.32"/>
    <n v="10595.82"/>
    <n v="1143076.95"/>
    <n v="915.62"/>
    <n v="2294"/>
    <n v="1.65"/>
    <m/>
    <m/>
    <m/>
    <m/>
    <m/>
    <m/>
    <m/>
    <m/>
    <m/>
    <m/>
    <m/>
    <m/>
    <n v="3723"/>
    <n v="28344"/>
    <n v="20.36"/>
    <n v="32.090000000000003"/>
  </r>
  <r>
    <x v="197"/>
    <x v="197"/>
    <x v="5"/>
    <x v="6"/>
    <x v="71"/>
    <x v="4"/>
    <m/>
    <m/>
    <m/>
    <m/>
    <n v="0"/>
    <m/>
    <m/>
    <m/>
    <m/>
    <m/>
    <m/>
    <m/>
    <m/>
    <m/>
    <m/>
    <m/>
    <m/>
    <m/>
    <m/>
    <n v="0"/>
    <m/>
    <m/>
    <n v="0"/>
  </r>
  <r>
    <x v="5"/>
    <x v="5"/>
    <x v="9"/>
    <x v="4"/>
    <x v="5"/>
    <x v="9821"/>
    <n v="3672"/>
    <n v="3.83"/>
    <n v="61.69"/>
    <n v="4589.55"/>
    <n v="2202"/>
    <n v="3343"/>
    <n v="3.48"/>
    <m/>
    <m/>
    <m/>
    <m/>
    <m/>
    <m/>
    <m/>
    <m/>
    <m/>
    <m/>
    <m/>
    <m/>
    <n v="967"/>
    <n v="4799"/>
    <n v="5"/>
    <n v="12.09"/>
  </r>
  <r>
    <x v="61"/>
    <x v="61"/>
    <x v="8"/>
    <x v="2"/>
    <x v="37"/>
    <x v="9822"/>
    <n v="19539"/>
    <n v="50.88"/>
    <n v="5534.44"/>
    <n v="164704.85999999999"/>
    <n v="41735.21"/>
    <n v="30606"/>
    <n v="79.7"/>
    <n v="1304.23"/>
    <n v="503297.4"/>
    <m/>
    <m/>
    <m/>
    <m/>
    <m/>
    <m/>
    <m/>
    <m/>
    <m/>
    <m/>
    <n v="105.41"/>
    <n v="3872"/>
    <n v="10.08"/>
    <n v="3.29"/>
  </r>
  <r>
    <x v="45"/>
    <x v="45"/>
    <x v="6"/>
    <x v="7"/>
    <x v="6"/>
    <x v="9823"/>
    <n v="3840"/>
    <n v="40"/>
    <n v="3301.88"/>
    <n v="24565.95"/>
    <n v="2164.89"/>
    <n v="2406"/>
    <n v="25.06"/>
    <n v="270.61"/>
    <n v="26107.040000000001"/>
    <m/>
    <m/>
    <m/>
    <m/>
    <m/>
    <m/>
    <m/>
    <m/>
    <m/>
    <m/>
    <n v="3444.96"/>
    <n v="15450"/>
    <n v="160.94"/>
    <n v="430.62"/>
  </r>
  <r>
    <x v="87"/>
    <x v="87"/>
    <x v="3"/>
    <x v="16"/>
    <x v="57"/>
    <x v="9824"/>
    <n v="41600"/>
    <n v="82.54"/>
    <n v="6152.43"/>
    <n v="240313.86"/>
    <n v="21172.51"/>
    <n v="28255"/>
    <n v="56.06"/>
    <n v="504.11"/>
    <n v="255325.61"/>
    <m/>
    <m/>
    <m/>
    <m/>
    <m/>
    <n v="137"/>
    <n v="347"/>
    <n v="0.69"/>
    <n v="3"/>
    <n v="3066.61"/>
    <n v="1602"/>
    <n v="10764"/>
    <n v="21.36"/>
    <n v="38.14"/>
  </r>
  <r>
    <x v="116"/>
    <x v="116"/>
    <x v="5"/>
    <x v="2"/>
    <x v="58"/>
    <x v="9825"/>
    <n v="134189"/>
    <n v="107.52"/>
    <n v="9663.2900000000009"/>
    <n v="934633.26"/>
    <n v="0"/>
    <m/>
    <m/>
    <m/>
    <m/>
    <m/>
    <m/>
    <m/>
    <m/>
    <m/>
    <m/>
    <m/>
    <m/>
    <m/>
    <m/>
    <n v="261415"/>
    <n v="35671"/>
    <n v="28.58"/>
    <n v="2513.61"/>
  </r>
  <r>
    <x v="97"/>
    <x v="97"/>
    <x v="9"/>
    <x v="2"/>
    <x v="9"/>
    <x v="9826"/>
    <n v="59519"/>
    <n v="124"/>
    <n v="8647.25"/>
    <n v="321677.7"/>
    <n v="0"/>
    <m/>
    <m/>
    <m/>
    <m/>
    <m/>
    <m/>
    <m/>
    <m/>
    <m/>
    <m/>
    <m/>
    <m/>
    <m/>
    <m/>
    <n v="144300"/>
    <n v="16248"/>
    <n v="33.85"/>
    <n v="3607.5"/>
  </r>
  <r>
    <x v="24"/>
    <x v="24"/>
    <x v="5"/>
    <x v="1"/>
    <x v="11"/>
    <x v="9827"/>
    <n v="112"/>
    <n v="0.93"/>
    <n v="25.1"/>
    <n v="233.43"/>
    <n v="0"/>
    <m/>
    <m/>
    <m/>
    <m/>
    <m/>
    <m/>
    <m/>
    <m/>
    <m/>
    <m/>
    <m/>
    <m/>
    <m/>
    <m/>
    <n v="272"/>
    <n v="1877"/>
    <n v="15.64"/>
    <n v="27.2"/>
  </r>
  <r>
    <x v="12"/>
    <x v="12"/>
    <x v="8"/>
    <x v="19"/>
    <x v="28"/>
    <x v="9828"/>
    <n v="5139"/>
    <n v="35.69"/>
    <n v="1937.17"/>
    <n v="21618.78"/>
    <n v="5495.64"/>
    <n v="7810"/>
    <n v="54.24"/>
    <n v="457.97"/>
    <n v="66273.509999999995"/>
    <m/>
    <m/>
    <m/>
    <m/>
    <m/>
    <m/>
    <m/>
    <m/>
    <m/>
    <m/>
    <n v="392"/>
    <n v="6031"/>
    <n v="41.88"/>
    <n v="32.67"/>
  </r>
  <r>
    <x v="60"/>
    <x v="60"/>
    <x v="6"/>
    <x v="7"/>
    <x v="9"/>
    <x v="9829"/>
    <n v="34686"/>
    <n v="72.260000000000005"/>
    <n v="7221"/>
    <n v="268621.2"/>
    <n v="0"/>
    <m/>
    <m/>
    <m/>
    <m/>
    <m/>
    <m/>
    <m/>
    <m/>
    <m/>
    <m/>
    <m/>
    <m/>
    <m/>
    <m/>
    <n v="0"/>
    <m/>
    <m/>
    <n v="0"/>
  </r>
  <r>
    <x v="55"/>
    <x v="55"/>
    <x v="0"/>
    <x v="5"/>
    <x v="20"/>
    <x v="9830"/>
    <n v="46090"/>
    <n v="64.010000000000005"/>
    <n v="5797.33"/>
    <n v="323491.20000000001"/>
    <n v="18804.07"/>
    <n v="31970"/>
    <n v="44.4"/>
    <n v="313.39999999999998"/>
    <n v="226763.97"/>
    <m/>
    <m/>
    <m/>
    <m/>
    <m/>
    <m/>
    <m/>
    <m/>
    <m/>
    <m/>
    <n v="22210"/>
    <n v="377827"/>
    <n v="524.76"/>
    <n v="370.17"/>
  </r>
  <r>
    <x v="5"/>
    <x v="5"/>
    <x v="12"/>
    <x v="7"/>
    <x v="5"/>
    <x v="9831"/>
    <n v="136312"/>
    <n v="141.99"/>
    <n v="9833.41"/>
    <n v="731605.89"/>
    <n v="0"/>
    <m/>
    <m/>
    <m/>
    <m/>
    <m/>
    <m/>
    <m/>
    <m/>
    <m/>
    <m/>
    <m/>
    <m/>
    <m/>
    <m/>
    <n v="2864"/>
    <n v="14511"/>
    <n v="15.12"/>
    <n v="35.799999999999997"/>
  </r>
  <r>
    <x v="136"/>
    <x v="136"/>
    <x v="10"/>
    <x v="4"/>
    <x v="9"/>
    <x v="9832"/>
    <n v="28170"/>
    <n v="58.69"/>
    <n v="5041.6000000000004"/>
    <n v="187547.51999999999"/>
    <n v="32300.68"/>
    <n v="44856"/>
    <n v="93.45"/>
    <n v="807.52"/>
    <n v="389523.58"/>
    <m/>
    <m/>
    <m/>
    <m/>
    <m/>
    <m/>
    <m/>
    <m/>
    <m/>
    <m/>
    <n v="4150"/>
    <n v="21795"/>
    <n v="45.41"/>
    <n v="103.75"/>
  </r>
  <r>
    <x v="125"/>
    <x v="125"/>
    <x v="9"/>
    <x v="2"/>
    <x v="9"/>
    <x v="9833"/>
    <n v="21276"/>
    <n v="44.33"/>
    <n v="3717.6"/>
    <n v="138294.72"/>
    <n v="19884.580000000002"/>
    <n v="27951"/>
    <n v="58.23"/>
    <n v="497.11"/>
    <n v="239794.09"/>
    <m/>
    <m/>
    <m/>
    <m/>
    <m/>
    <m/>
    <m/>
    <m/>
    <m/>
    <m/>
    <n v="1483"/>
    <n v="6725"/>
    <n v="14.01"/>
    <n v="37.08"/>
  </r>
  <r>
    <x v="159"/>
    <x v="159"/>
    <x v="6"/>
    <x v="4"/>
    <x v="46"/>
    <x v="4"/>
    <n v="0"/>
    <n v="0"/>
    <m/>
    <m/>
    <n v="0"/>
    <m/>
    <m/>
    <m/>
    <m/>
    <m/>
    <m/>
    <m/>
    <m/>
    <m/>
    <m/>
    <m/>
    <m/>
    <m/>
    <m/>
    <n v="256.27"/>
    <n v="27342"/>
    <n v="87.63"/>
    <n v="9.86"/>
  </r>
  <r>
    <x v="168"/>
    <x v="168"/>
    <x v="11"/>
    <x v="2"/>
    <x v="37"/>
    <x v="9834"/>
    <n v="6102"/>
    <n v="15.89"/>
    <n v="989.03"/>
    <n v="29433.57"/>
    <n v="4788"/>
    <n v="2532"/>
    <n v="6.59"/>
    <m/>
    <m/>
    <m/>
    <m/>
    <m/>
    <m/>
    <m/>
    <m/>
    <m/>
    <m/>
    <m/>
    <m/>
    <n v="283.69"/>
    <n v="2843"/>
    <n v="7.4"/>
    <n v="8.8699999999999992"/>
  </r>
  <r>
    <x v="75"/>
    <x v="75"/>
    <x v="12"/>
    <x v="12"/>
    <x v="6"/>
    <x v="4"/>
    <m/>
    <m/>
    <m/>
    <m/>
    <n v="0"/>
    <m/>
    <m/>
    <m/>
    <m/>
    <m/>
    <m/>
    <m/>
    <m/>
    <m/>
    <m/>
    <m/>
    <m/>
    <m/>
    <m/>
    <n v="0"/>
    <m/>
    <m/>
    <n v="0"/>
  </r>
  <r>
    <x v="94"/>
    <x v="94"/>
    <x v="8"/>
    <x v="7"/>
    <x v="66"/>
    <x v="9835"/>
    <n v="46498"/>
    <n v="176.13"/>
    <n v="10769.09"/>
    <n v="220335.6"/>
    <n v="0"/>
    <m/>
    <m/>
    <m/>
    <m/>
    <m/>
    <m/>
    <m/>
    <m/>
    <m/>
    <m/>
    <m/>
    <m/>
    <m/>
    <m/>
    <n v="505.31"/>
    <n v="2195"/>
    <n v="8.31"/>
    <n v="22.97"/>
  </r>
  <r>
    <x v="15"/>
    <x v="15"/>
    <x v="7"/>
    <x v="6"/>
    <x v="16"/>
    <x v="3235"/>
    <n v="8"/>
    <n v="0.17"/>
    <n v="10.25"/>
    <n v="38.130000000000003"/>
    <n v="0"/>
    <m/>
    <m/>
    <m/>
    <m/>
    <n v="509"/>
    <n v="598"/>
    <n v="12.46"/>
    <n v="127"/>
    <n v="6448.52"/>
    <n v="196"/>
    <n v="213"/>
    <n v="4.4400000000000004"/>
    <n v="49"/>
    <n v="4387.26"/>
    <n v="165892"/>
    <n v="6210"/>
    <n v="129.38"/>
    <n v="41473"/>
  </r>
  <r>
    <x v="91"/>
    <x v="91"/>
    <x v="7"/>
    <x v="1"/>
    <x v="19"/>
    <x v="9836"/>
    <n v="9827"/>
    <n v="54.59"/>
    <n v="6213.33"/>
    <n v="86676"/>
    <n v="0"/>
    <m/>
    <m/>
    <m/>
    <m/>
    <m/>
    <m/>
    <m/>
    <m/>
    <m/>
    <m/>
    <m/>
    <m/>
    <m/>
    <m/>
    <n v="61300"/>
    <n v="1556"/>
    <n v="8.64"/>
    <n v="4086.67"/>
  </r>
  <r>
    <x v="87"/>
    <x v="87"/>
    <x v="5"/>
    <x v="4"/>
    <x v="107"/>
    <x v="9837"/>
    <n v="860"/>
    <n v="0.93"/>
    <n v="49.9"/>
    <n v="3573.06"/>
    <n v="459.75"/>
    <n v="750"/>
    <n v="0.81"/>
    <n v="5.97"/>
    <n v="5544.24"/>
    <m/>
    <m/>
    <m/>
    <m/>
    <m/>
    <m/>
    <m/>
    <m/>
    <m/>
    <m/>
    <n v="4115"/>
    <n v="53132"/>
    <n v="57.5"/>
    <n v="53.44"/>
  </r>
  <r>
    <x v="28"/>
    <x v="28"/>
    <x v="11"/>
    <x v="14"/>
    <x v="21"/>
    <x v="9838"/>
    <n v="15962"/>
    <n v="55.42"/>
    <n v="3970"/>
    <n v="88610.4"/>
    <n v="7033.95"/>
    <n v="9602"/>
    <n v="33.340000000000003"/>
    <m/>
    <m/>
    <m/>
    <m/>
    <m/>
    <m/>
    <m/>
    <m/>
    <m/>
    <m/>
    <m/>
    <m/>
    <n v="46100"/>
    <n v="4265"/>
    <n v="14.81"/>
    <n v="1920.83"/>
  </r>
  <r>
    <x v="183"/>
    <x v="183"/>
    <x v="12"/>
    <x v="1"/>
    <x v="1"/>
    <x v="9839"/>
    <n v="18433"/>
    <n v="256.01"/>
    <n v="19186.669999999998"/>
    <n v="107061.6"/>
    <n v="0"/>
    <m/>
    <m/>
    <m/>
    <m/>
    <m/>
    <m/>
    <m/>
    <m/>
    <m/>
    <m/>
    <m/>
    <m/>
    <m/>
    <m/>
    <n v="55.61"/>
    <n v="1246"/>
    <n v="17.309999999999999"/>
    <n v="9.27"/>
  </r>
  <r>
    <x v="137"/>
    <x v="137"/>
    <x v="15"/>
    <x v="2"/>
    <x v="2"/>
    <x v="9840"/>
    <n v="75478"/>
    <n v="98.28"/>
    <n v="9135.0300000000007"/>
    <n v="543717.06000000006"/>
    <n v="0"/>
    <m/>
    <m/>
    <m/>
    <m/>
    <m/>
    <m/>
    <m/>
    <m/>
    <m/>
    <m/>
    <m/>
    <m/>
    <m/>
    <m/>
    <n v="40.64"/>
    <n v="2730"/>
    <n v="3.55"/>
    <n v="0.63"/>
  </r>
  <r>
    <x v="0"/>
    <x v="0"/>
    <x v="3"/>
    <x v="7"/>
    <x v="105"/>
    <x v="9841"/>
    <n v="67210"/>
    <n v="36.85"/>
    <n v="3186.84"/>
    <n v="450492"/>
    <n v="70421"/>
    <n v="127233"/>
    <n v="69.75"/>
    <n v="463.3"/>
    <n v="849227.97"/>
    <m/>
    <m/>
    <m/>
    <m/>
    <m/>
    <m/>
    <m/>
    <m/>
    <m/>
    <m/>
    <n v="24034"/>
    <n v="110590"/>
    <n v="60.63"/>
    <n v="158.12"/>
  </r>
  <r>
    <x v="63"/>
    <x v="63"/>
    <x v="8"/>
    <x v="11"/>
    <x v="73"/>
    <x v="9842"/>
    <n v="217635"/>
    <n v="141.69"/>
    <n v="7891.48"/>
    <n v="939402.3"/>
    <n v="77459.75"/>
    <n v="91493"/>
    <n v="59.57"/>
    <n v="605.15"/>
    <n v="934110.34"/>
    <m/>
    <m/>
    <m/>
    <m/>
    <m/>
    <m/>
    <m/>
    <m/>
    <m/>
    <m/>
    <n v="1288229"/>
    <n v="270132"/>
    <n v="175.87"/>
    <n v="10064.290000000001"/>
  </r>
  <r>
    <x v="115"/>
    <x v="115"/>
    <x v="11"/>
    <x v="2"/>
    <x v="38"/>
    <x v="9843"/>
    <n v="69036"/>
    <n v="102.73"/>
    <n v="10188.57"/>
    <n v="530620.80000000005"/>
    <n v="0"/>
    <m/>
    <m/>
    <m/>
    <m/>
    <m/>
    <m/>
    <m/>
    <m/>
    <m/>
    <m/>
    <m/>
    <m/>
    <m/>
    <m/>
    <n v="159100"/>
    <n v="7367"/>
    <n v="10.96"/>
    <n v="2841.07"/>
  </r>
  <r>
    <x v="9"/>
    <x v="9"/>
    <x v="8"/>
    <x v="5"/>
    <x v="31"/>
    <x v="9844"/>
    <n v="15871"/>
    <n v="66.13"/>
    <n v="6337"/>
    <n v="117868.2"/>
    <n v="6188.47"/>
    <n v="6761"/>
    <n v="28.17"/>
    <n v="309.42"/>
    <n v="74628.67"/>
    <m/>
    <m/>
    <m/>
    <m/>
    <m/>
    <m/>
    <m/>
    <m/>
    <m/>
    <m/>
    <n v="103882.68"/>
    <n v="1710"/>
    <n v="7.13"/>
    <n v="5194.13"/>
  </r>
  <r>
    <x v="49"/>
    <x v="49"/>
    <x v="1"/>
    <x v="5"/>
    <x v="57"/>
    <x v="5749"/>
    <n v="17547"/>
    <n v="34.82"/>
    <n v="3980.95"/>
    <n v="155496"/>
    <n v="14057.23"/>
    <n v="12300"/>
    <n v="24.4"/>
    <n v="334.7"/>
    <n v="169520.31"/>
    <m/>
    <m/>
    <m/>
    <m/>
    <m/>
    <m/>
    <m/>
    <m/>
    <m/>
    <m/>
    <n v="141649"/>
    <n v="9329"/>
    <n v="18.510000000000002"/>
    <n v="3372.6"/>
  </r>
  <r>
    <x v="8"/>
    <x v="8"/>
    <x v="7"/>
    <x v="7"/>
    <x v="93"/>
    <x v="9845"/>
    <n v="7680"/>
    <n v="19.39"/>
    <n v="1594.58"/>
    <n v="48937.53"/>
    <n v="2772.07"/>
    <n v="2707"/>
    <n v="6.84"/>
    <n v="84"/>
    <n v="33429.17"/>
    <m/>
    <m/>
    <m/>
    <m/>
    <m/>
    <m/>
    <m/>
    <m/>
    <m/>
    <m/>
    <n v="32840"/>
    <n v="1029"/>
    <n v="2.6"/>
    <n v="995.15"/>
  </r>
  <r>
    <x v="31"/>
    <x v="31"/>
    <x v="0"/>
    <x v="7"/>
    <x v="10"/>
    <x v="9846"/>
    <n v="111607"/>
    <n v="125.68"/>
    <n v="9067.0300000000007"/>
    <n v="623992.80000000005"/>
    <n v="0"/>
    <n v="0"/>
    <n v="0"/>
    <n v="0"/>
    <n v="0"/>
    <m/>
    <m/>
    <m/>
    <m/>
    <m/>
    <m/>
    <m/>
    <m/>
    <m/>
    <m/>
    <n v="2067"/>
    <n v="32923"/>
    <n v="37.08"/>
    <n v="27.93"/>
  </r>
  <r>
    <x v="12"/>
    <x v="12"/>
    <x v="13"/>
    <x v="19"/>
    <x v="28"/>
    <x v="9847"/>
    <n v="4796"/>
    <n v="33.31"/>
    <n v="1861.33"/>
    <n v="20772.48"/>
    <n v="6215.32"/>
    <n v="8753"/>
    <n v="60.78"/>
    <n v="517.94000000000005"/>
    <n v="74952.47"/>
    <m/>
    <m/>
    <m/>
    <m/>
    <m/>
    <m/>
    <m/>
    <m/>
    <m/>
    <m/>
    <n v="403"/>
    <n v="7351"/>
    <n v="51.05"/>
    <n v="33.58"/>
  </r>
  <r>
    <x v="121"/>
    <x v="121"/>
    <x v="6"/>
    <x v="4"/>
    <x v="42"/>
    <x v="4"/>
    <n v="0"/>
    <n v="0"/>
    <m/>
    <m/>
    <n v="0"/>
    <m/>
    <m/>
    <m/>
    <m/>
    <m/>
    <m/>
    <m/>
    <m/>
    <m/>
    <m/>
    <m/>
    <m/>
    <m/>
    <m/>
    <n v="50700"/>
    <n v="6025"/>
    <n v="16.739999999999998"/>
    <n v="1690"/>
  </r>
  <r>
    <x v="130"/>
    <x v="130"/>
    <x v="6"/>
    <x v="5"/>
    <x v="90"/>
    <x v="9848"/>
    <n v="20996"/>
    <n v="51.46"/>
    <n v="7461.18"/>
    <n v="235922.4"/>
    <n v="12088.26"/>
    <n v="18299"/>
    <n v="44.85"/>
    <n v="355.54"/>
    <n v="145776"/>
    <m/>
    <m/>
    <m/>
    <m/>
    <m/>
    <m/>
    <m/>
    <m/>
    <m/>
    <m/>
    <n v="107547"/>
    <n v="2725"/>
    <n v="6.68"/>
    <n v="3163.15"/>
  </r>
  <r>
    <x v="66"/>
    <x v="66"/>
    <x v="14"/>
    <x v="7"/>
    <x v="7"/>
    <x v="4"/>
    <m/>
    <m/>
    <m/>
    <m/>
    <n v="0"/>
    <m/>
    <m/>
    <m/>
    <m/>
    <m/>
    <m/>
    <m/>
    <m/>
    <m/>
    <n v="348"/>
    <n v="960"/>
    <n v="40"/>
    <n v="174"/>
    <n v="7789.63"/>
    <n v="0"/>
    <n v="0"/>
    <n v="0"/>
    <n v="0"/>
  </r>
  <r>
    <x v="65"/>
    <x v="65"/>
    <x v="5"/>
    <x v="1"/>
    <x v="32"/>
    <x v="2954"/>
    <n v="31"/>
    <n v="0.28999999999999998"/>
    <n v="17.329999999999998"/>
    <n v="145.08000000000001"/>
    <n v="7.76"/>
    <n v="111"/>
    <n v="1.03"/>
    <m/>
    <m/>
    <m/>
    <m/>
    <m/>
    <m/>
    <m/>
    <m/>
    <m/>
    <m/>
    <m/>
    <m/>
    <n v="259"/>
    <n v="1284"/>
    <n v="11.89"/>
    <n v="28.78"/>
  </r>
  <r>
    <x v="138"/>
    <x v="138"/>
    <x v="5"/>
    <x v="2"/>
    <x v="117"/>
    <x v="9849"/>
    <n v="90870"/>
    <n v="128.35"/>
    <n v="9226.7800000000007"/>
    <n v="506273.4"/>
    <n v="0"/>
    <m/>
    <m/>
    <m/>
    <m/>
    <m/>
    <m/>
    <m/>
    <m/>
    <m/>
    <m/>
    <m/>
    <m/>
    <m/>
    <m/>
    <n v="904907"/>
    <n v="63839"/>
    <n v="90.17"/>
    <n v="15337.41"/>
  </r>
  <r>
    <x v="200"/>
    <x v="200"/>
    <x v="12"/>
    <x v="2"/>
    <x v="9"/>
    <x v="9850"/>
    <n v="27181"/>
    <n v="56.63"/>
    <n v="3983"/>
    <n v="148167.6"/>
    <n v="21624"/>
    <n v="29262"/>
    <n v="60.96"/>
    <m/>
    <m/>
    <m/>
    <m/>
    <m/>
    <m/>
    <m/>
    <m/>
    <m/>
    <m/>
    <m/>
    <m/>
    <n v="1064.9000000000001"/>
    <n v="2967"/>
    <n v="6.18"/>
    <n v="26.62"/>
  </r>
  <r>
    <x v="28"/>
    <x v="28"/>
    <x v="9"/>
    <x v="7"/>
    <x v="29"/>
    <x v="9851"/>
    <n v="31875"/>
    <n v="51.08"/>
    <n v="2995.87"/>
    <n v="144880.04999999999"/>
    <n v="5829.29"/>
    <n v="30732"/>
    <n v="49.25"/>
    <m/>
    <m/>
    <m/>
    <m/>
    <m/>
    <m/>
    <m/>
    <m/>
    <m/>
    <m/>
    <m/>
    <m/>
    <n v="83816"/>
    <n v="15149"/>
    <n v="24.28"/>
    <n v="1611.85"/>
  </r>
  <r>
    <x v="176"/>
    <x v="176"/>
    <x v="10"/>
    <x v="4"/>
    <x v="12"/>
    <x v="9852"/>
    <n v="60"/>
    <n v="0.36"/>
    <n v="21.57"/>
    <n v="280.86"/>
    <n v="22.31"/>
    <n v="57"/>
    <n v="0.34"/>
    <n v="1.59"/>
    <n v="269.02"/>
    <m/>
    <m/>
    <m/>
    <m/>
    <m/>
    <m/>
    <m/>
    <m/>
    <m/>
    <m/>
    <n v="0"/>
    <m/>
    <m/>
    <n v="0"/>
  </r>
  <r>
    <x v="48"/>
    <x v="48"/>
    <x v="15"/>
    <x v="7"/>
    <x v="15"/>
    <x v="9853"/>
    <n v="13521"/>
    <n v="31.3"/>
    <n v="2953.33"/>
    <n v="98877.6"/>
    <n v="9838.99"/>
    <n v="14020"/>
    <n v="32.450000000000003"/>
    <n v="273.31"/>
    <n v="118651.35"/>
    <m/>
    <m/>
    <m/>
    <m/>
    <m/>
    <m/>
    <m/>
    <m/>
    <m/>
    <m/>
    <n v="1897.28"/>
    <n v="9252"/>
    <n v="21.42"/>
    <n v="52.7"/>
  </r>
  <r>
    <x v="39"/>
    <x v="39"/>
    <x v="15"/>
    <x v="5"/>
    <x v="102"/>
    <x v="9854"/>
    <n v="2582"/>
    <n v="2.09"/>
    <n v="153.33000000000001"/>
    <n v="14687.49"/>
    <n v="0"/>
    <n v="2052"/>
    <n v="1.66"/>
    <m/>
    <m/>
    <m/>
    <m/>
    <m/>
    <m/>
    <m/>
    <m/>
    <m/>
    <m/>
    <m/>
    <m/>
    <n v="0"/>
    <n v="3534"/>
    <n v="2.86"/>
    <n v="0"/>
  </r>
  <r>
    <x v="145"/>
    <x v="145"/>
    <x v="0"/>
    <x v="2"/>
    <x v="30"/>
    <x v="9855"/>
    <n v="72729"/>
    <n v="126.27"/>
    <n v="14065"/>
    <n v="627861.6"/>
    <n v="0"/>
    <m/>
    <m/>
    <m/>
    <m/>
    <m/>
    <m/>
    <m/>
    <m/>
    <m/>
    <m/>
    <m/>
    <m/>
    <m/>
    <m/>
    <n v="180.47"/>
    <n v="9247"/>
    <n v="16.05"/>
    <n v="3.76"/>
  </r>
  <r>
    <x v="220"/>
    <x v="220"/>
    <x v="5"/>
    <x v="2"/>
    <x v="9"/>
    <x v="9856"/>
    <n v="50852"/>
    <n v="105.94"/>
    <n v="8380.5"/>
    <n v="311754.59999999998"/>
    <n v="0"/>
    <m/>
    <m/>
    <m/>
    <m/>
    <m/>
    <m/>
    <m/>
    <m/>
    <m/>
    <m/>
    <m/>
    <m/>
    <m/>
    <m/>
    <n v="1545.75"/>
    <n v="28632"/>
    <n v="59.65"/>
    <n v="38.64"/>
  </r>
  <r>
    <x v="59"/>
    <x v="59"/>
    <x v="5"/>
    <x v="1"/>
    <x v="1"/>
    <x v="9857"/>
    <n v="9950"/>
    <n v="138.19"/>
    <n v="1559.83"/>
    <n v="8703.8700000000008"/>
    <n v="0"/>
    <m/>
    <m/>
    <m/>
    <m/>
    <m/>
    <m/>
    <m/>
    <m/>
    <m/>
    <m/>
    <m/>
    <m/>
    <m/>
    <m/>
    <n v="755676"/>
    <n v="965"/>
    <n v="13.4"/>
    <n v="125946"/>
  </r>
  <r>
    <x v="72"/>
    <x v="72"/>
    <x v="10"/>
    <x v="32"/>
    <x v="6"/>
    <x v="4"/>
    <m/>
    <m/>
    <m/>
    <m/>
    <n v="0"/>
    <m/>
    <m/>
    <m/>
    <m/>
    <m/>
    <m/>
    <m/>
    <m/>
    <m/>
    <m/>
    <m/>
    <m/>
    <m/>
    <m/>
    <n v="118000"/>
    <n v="1768"/>
    <n v="18.420000000000002"/>
    <n v="14750"/>
  </r>
  <r>
    <x v="67"/>
    <x v="67"/>
    <x v="12"/>
    <x v="0"/>
    <x v="57"/>
    <x v="9858"/>
    <n v="69480"/>
    <n v="137.86000000000001"/>
    <n v="10207.620000000001"/>
    <n v="398709.6"/>
    <n v="0"/>
    <m/>
    <m/>
    <m/>
    <m/>
    <m/>
    <m/>
    <m/>
    <m/>
    <m/>
    <m/>
    <m/>
    <m/>
    <m/>
    <m/>
    <n v="114150"/>
    <n v="14491"/>
    <n v="28.75"/>
    <n v="2717.86"/>
  </r>
  <r>
    <x v="72"/>
    <x v="72"/>
    <x v="8"/>
    <x v="1"/>
    <x v="21"/>
    <x v="9859"/>
    <n v="304"/>
    <n v="1.06"/>
    <n v="40.92"/>
    <n v="913.26"/>
    <n v="427.74"/>
    <n v="686"/>
    <n v="2.38"/>
    <n v="17.82"/>
    <n v="5158.25"/>
    <m/>
    <m/>
    <m/>
    <m/>
    <m/>
    <m/>
    <m/>
    <m/>
    <m/>
    <m/>
    <n v="0"/>
    <n v="22920"/>
    <n v="79.58"/>
    <n v="0"/>
  </r>
  <r>
    <x v="197"/>
    <x v="197"/>
    <x v="12"/>
    <x v="6"/>
    <x v="71"/>
    <x v="4"/>
    <m/>
    <m/>
    <m/>
    <m/>
    <n v="0"/>
    <m/>
    <m/>
    <m/>
    <m/>
    <m/>
    <m/>
    <m/>
    <m/>
    <m/>
    <m/>
    <m/>
    <m/>
    <m/>
    <m/>
    <n v="228.33"/>
    <n v="1444"/>
    <n v="24.07"/>
    <n v="45.67"/>
  </r>
  <r>
    <x v="65"/>
    <x v="65"/>
    <x v="11"/>
    <x v="0"/>
    <x v="100"/>
    <x v="9860"/>
    <n v="25197"/>
    <n v="74.989999999999995"/>
    <n v="5676.43"/>
    <n v="147814.20000000001"/>
    <n v="9117.36"/>
    <n v="13241"/>
    <n v="39.409999999999997"/>
    <n v="325.62"/>
    <n v="109949"/>
    <m/>
    <m/>
    <m/>
    <m/>
    <m/>
    <m/>
    <m/>
    <m/>
    <m/>
    <m/>
    <n v="1793"/>
    <n v="6795"/>
    <n v="20.22"/>
    <n v="64.040000000000006"/>
  </r>
  <r>
    <x v="73"/>
    <x v="73"/>
    <x v="15"/>
    <x v="16"/>
    <x v="3"/>
    <x v="9861"/>
    <n v="73059"/>
    <n v="84.56"/>
    <n v="8468.61"/>
    <n v="567058.19999999995"/>
    <n v="6275.46"/>
    <n v="8507"/>
    <n v="9.85"/>
    <n v="87.16"/>
    <n v="75677.66"/>
    <m/>
    <m/>
    <m/>
    <m/>
    <m/>
    <m/>
    <m/>
    <m/>
    <m/>
    <m/>
    <n v="2683"/>
    <n v="21447"/>
    <n v="24.82"/>
    <n v="37.26"/>
  </r>
  <r>
    <x v="66"/>
    <x v="66"/>
    <x v="3"/>
    <x v="28"/>
    <x v="6"/>
    <x v="0"/>
    <n v="0"/>
    <n v="0"/>
    <n v="0"/>
    <n v="0"/>
    <n v="0"/>
    <n v="0"/>
    <n v="0"/>
    <n v="0"/>
    <n v="0"/>
    <m/>
    <m/>
    <m/>
    <m/>
    <m/>
    <m/>
    <m/>
    <m/>
    <m/>
    <m/>
    <n v="0"/>
    <n v="0"/>
    <n v="0"/>
    <n v="0"/>
  </r>
  <r>
    <x v="5"/>
    <x v="5"/>
    <x v="0"/>
    <x v="7"/>
    <x v="5"/>
    <x v="9862"/>
    <n v="118880"/>
    <n v="123.83"/>
    <n v="9328.51"/>
    <n v="694041.33"/>
    <n v="0"/>
    <m/>
    <m/>
    <m/>
    <m/>
    <m/>
    <m/>
    <m/>
    <m/>
    <m/>
    <m/>
    <m/>
    <m/>
    <m/>
    <m/>
    <n v="2661"/>
    <n v="12643"/>
    <n v="13.17"/>
    <n v="33.26"/>
  </r>
  <r>
    <x v="66"/>
    <x v="66"/>
    <x v="9"/>
    <x v="4"/>
    <x v="133"/>
    <x v="9863"/>
    <n v="247967"/>
    <n v="116.75"/>
    <n v="7575.16"/>
    <n v="1246947.72"/>
    <n v="197644.03"/>
    <n v="316156"/>
    <n v="148.85"/>
    <n v="1116.6300000000001"/>
    <n v="2383448.71"/>
    <m/>
    <m/>
    <m/>
    <m/>
    <m/>
    <m/>
    <m/>
    <m/>
    <m/>
    <m/>
    <n v="13268.29"/>
    <n v="177974"/>
    <n v="83.79"/>
    <n v="74.959999999999994"/>
  </r>
  <r>
    <x v="34"/>
    <x v="34"/>
    <x v="3"/>
    <x v="2"/>
    <x v="9"/>
    <x v="9864"/>
    <n v="64815"/>
    <n v="135.03"/>
    <n v="9627.1299999999992"/>
    <n v="358129.05"/>
    <n v="0"/>
    <m/>
    <m/>
    <m/>
    <m/>
    <m/>
    <m/>
    <m/>
    <m/>
    <m/>
    <m/>
    <m/>
    <m/>
    <m/>
    <m/>
    <n v="1163.52"/>
    <n v="7342"/>
    <n v="15.3"/>
    <n v="29.09"/>
  </r>
  <r>
    <x v="72"/>
    <x v="72"/>
    <x v="13"/>
    <x v="5"/>
    <x v="102"/>
    <x v="9865"/>
    <n v="92536"/>
    <n v="74.87"/>
    <n v="9155.65"/>
    <n v="877019.76"/>
    <n v="36913.68"/>
    <n v="40711"/>
    <n v="32.94"/>
    <n v="358.39"/>
    <n v="445153.09"/>
    <m/>
    <m/>
    <m/>
    <m/>
    <m/>
    <m/>
    <m/>
    <m/>
    <m/>
    <m/>
    <n v="388226"/>
    <n v="15296"/>
    <n v="12.38"/>
    <n v="3769.18"/>
  </r>
  <r>
    <x v="87"/>
    <x v="87"/>
    <x v="15"/>
    <x v="19"/>
    <x v="124"/>
    <x v="9866"/>
    <n v="59927"/>
    <n v="106.25"/>
    <n v="10327.66"/>
    <n v="451422"/>
    <n v="0"/>
    <m/>
    <m/>
    <m/>
    <m/>
    <m/>
    <m/>
    <m/>
    <m/>
    <m/>
    <m/>
    <m/>
    <m/>
    <m/>
    <m/>
    <n v="1412"/>
    <n v="12039"/>
    <n v="21.35"/>
    <n v="30.04"/>
  </r>
  <r>
    <x v="172"/>
    <x v="172"/>
    <x v="5"/>
    <x v="2"/>
    <x v="9"/>
    <x v="9867"/>
    <n v="68654"/>
    <n v="143.03"/>
    <n v="9860"/>
    <n v="366792"/>
    <n v="0"/>
    <m/>
    <m/>
    <m/>
    <m/>
    <m/>
    <m/>
    <m/>
    <m/>
    <m/>
    <m/>
    <m/>
    <m/>
    <m/>
    <m/>
    <n v="41500"/>
    <n v="8589"/>
    <n v="17.89"/>
    <n v="1037.5"/>
  </r>
  <r>
    <x v="143"/>
    <x v="143"/>
    <x v="9"/>
    <x v="6"/>
    <x v="11"/>
    <x v="8568"/>
    <n v="84"/>
    <n v="0.7"/>
    <n v="38.9"/>
    <n v="361.77"/>
    <n v="25"/>
    <n v="60"/>
    <n v="0.5"/>
    <n v="2.5"/>
    <n v="301.48"/>
    <m/>
    <m/>
    <m/>
    <m/>
    <m/>
    <m/>
    <m/>
    <m/>
    <m/>
    <m/>
    <n v="0.96"/>
    <n v="2434"/>
    <n v="20.28"/>
    <n v="0.1"/>
  </r>
  <r>
    <x v="197"/>
    <x v="197"/>
    <x v="0"/>
    <x v="2"/>
    <x v="30"/>
    <x v="9868"/>
    <n v="30538"/>
    <n v="53.02"/>
    <n v="9846.9599999999991"/>
    <n v="439568.22"/>
    <n v="0"/>
    <m/>
    <m/>
    <m/>
    <m/>
    <m/>
    <m/>
    <m/>
    <m/>
    <m/>
    <m/>
    <m/>
    <m/>
    <m/>
    <m/>
    <n v="86.89"/>
    <n v="660"/>
    <n v="1.1499999999999999"/>
    <n v="1.81"/>
  </r>
  <r>
    <x v="60"/>
    <x v="60"/>
    <x v="5"/>
    <x v="1"/>
    <x v="6"/>
    <x v="9869"/>
    <n v="3288"/>
    <n v="34.25"/>
    <n v="2134.5"/>
    <n v="15880.68"/>
    <n v="0"/>
    <m/>
    <m/>
    <m/>
    <m/>
    <m/>
    <m/>
    <m/>
    <m/>
    <m/>
    <m/>
    <m/>
    <m/>
    <m/>
    <m/>
    <n v="22540"/>
    <n v="4073"/>
    <n v="42.43"/>
    <n v="2817.5"/>
  </r>
  <r>
    <x v="155"/>
    <x v="155"/>
    <x v="14"/>
    <x v="7"/>
    <x v="21"/>
    <x v="9870"/>
    <n v="45505"/>
    <n v="158"/>
    <n v="10815.54"/>
    <n v="241402.89"/>
    <n v="0"/>
    <m/>
    <m/>
    <m/>
    <m/>
    <m/>
    <m/>
    <m/>
    <m/>
    <m/>
    <m/>
    <m/>
    <m/>
    <m/>
    <m/>
    <n v="17575.830000000002"/>
    <n v="89310"/>
    <n v="310.10000000000002"/>
    <n v="732.33"/>
  </r>
  <r>
    <x v="148"/>
    <x v="148"/>
    <x v="9"/>
    <x v="7"/>
    <x v="38"/>
    <x v="9871"/>
    <n v="73751"/>
    <n v="109.75"/>
    <n v="9292.86"/>
    <n v="483972"/>
    <n v="0"/>
    <n v="0"/>
    <n v="0"/>
    <m/>
    <m/>
    <n v="0"/>
    <n v="0"/>
    <n v="0"/>
    <n v="0"/>
    <n v="0"/>
    <n v="0"/>
    <n v="0"/>
    <n v="0"/>
    <n v="0"/>
    <n v="0"/>
    <n v="1550.7"/>
    <n v="8156"/>
    <n v="12.14"/>
    <n v="27.69"/>
  </r>
  <r>
    <x v="62"/>
    <x v="62"/>
    <x v="13"/>
    <x v="12"/>
    <x v="6"/>
    <x v="4"/>
    <m/>
    <m/>
    <m/>
    <m/>
    <n v="0"/>
    <m/>
    <m/>
    <m/>
    <m/>
    <m/>
    <m/>
    <m/>
    <m/>
    <m/>
    <m/>
    <m/>
    <m/>
    <m/>
    <m/>
    <n v="265"/>
    <n v="1735"/>
    <n v="18.07"/>
    <n v="33.130000000000003"/>
  </r>
  <r>
    <x v="22"/>
    <x v="22"/>
    <x v="6"/>
    <x v="7"/>
    <x v="37"/>
    <x v="9872"/>
    <n v="14007"/>
    <n v="36.479999999999997"/>
    <n v="3080"/>
    <n v="91660.800000000003"/>
    <n v="18356.939999999999"/>
    <n v="24025"/>
    <n v="62.57"/>
    <n v="573.65"/>
    <n v="221371.79"/>
    <m/>
    <m/>
    <m/>
    <m/>
    <m/>
    <m/>
    <m/>
    <m/>
    <m/>
    <m/>
    <n v="148.38999999999999"/>
    <n v="11461"/>
    <n v="29.85"/>
    <n v="4.6399999999999997"/>
  </r>
  <r>
    <x v="79"/>
    <x v="79"/>
    <x v="11"/>
    <x v="2"/>
    <x v="66"/>
    <x v="9873"/>
    <n v="3336"/>
    <n v="12.64"/>
    <n v="1037.9100000000001"/>
    <n v="21235.62"/>
    <n v="0"/>
    <m/>
    <m/>
    <m/>
    <m/>
    <n v="5513"/>
    <n v="9532"/>
    <n v="36.11"/>
    <n v="250"/>
    <n v="69844.2"/>
    <m/>
    <m/>
    <m/>
    <m/>
    <m/>
    <n v="1022.9"/>
    <n v="7022"/>
    <n v="26.6"/>
    <n v="46.5"/>
  </r>
  <r>
    <x v="147"/>
    <x v="147"/>
    <x v="12"/>
    <x v="7"/>
    <x v="38"/>
    <x v="9874"/>
    <n v="41886"/>
    <n v="62.33"/>
    <n v="3494.36"/>
    <n v="181986.12"/>
    <n v="42661"/>
    <n v="90968"/>
    <n v="135.37"/>
    <m/>
    <m/>
    <m/>
    <m/>
    <m/>
    <m/>
    <m/>
    <m/>
    <m/>
    <m/>
    <m/>
    <m/>
    <n v="1814"/>
    <n v="15065"/>
    <n v="22.42"/>
    <n v="32.39"/>
  </r>
  <r>
    <x v="52"/>
    <x v="52"/>
    <x v="0"/>
    <x v="35"/>
    <x v="11"/>
    <x v="9875"/>
    <n v="10560"/>
    <n v="88"/>
    <n v="4759"/>
    <n v="44258.7"/>
    <n v="7590.69"/>
    <n v="13968"/>
    <n v="116.4"/>
    <n v="759.07"/>
    <n v="91538.39"/>
    <m/>
    <m/>
    <m/>
    <m/>
    <m/>
    <m/>
    <m/>
    <m/>
    <m/>
    <m/>
    <n v="687"/>
    <n v="5341"/>
    <n v="44.51"/>
    <n v="68.7"/>
  </r>
  <r>
    <x v="203"/>
    <x v="203"/>
    <x v="7"/>
    <x v="2"/>
    <x v="9"/>
    <x v="9876"/>
    <n v="15725"/>
    <n v="32.76"/>
    <n v="4008"/>
    <n v="149097.60000000001"/>
    <n v="0"/>
    <m/>
    <m/>
    <m/>
    <m/>
    <m/>
    <m/>
    <m/>
    <m/>
    <m/>
    <m/>
    <m/>
    <m/>
    <m/>
    <m/>
    <n v="417.08"/>
    <n v="1968"/>
    <n v="4.0999999999999996"/>
    <n v="10.43"/>
  </r>
  <r>
    <x v="130"/>
    <x v="130"/>
    <x v="9"/>
    <x v="1"/>
    <x v="68"/>
    <x v="9877"/>
    <n v="186"/>
    <n v="0.97"/>
    <n v="16.940000000000001"/>
    <n v="252.03"/>
    <n v="321.05"/>
    <n v="544"/>
    <n v="2.83"/>
    <n v="20.07"/>
    <n v="3871.61"/>
    <m/>
    <m/>
    <m/>
    <m/>
    <m/>
    <m/>
    <m/>
    <m/>
    <m/>
    <m/>
    <n v="150525"/>
    <n v="3398"/>
    <n v="17.7"/>
    <n v="9407.81"/>
  </r>
  <r>
    <x v="130"/>
    <x v="130"/>
    <x v="0"/>
    <x v="0"/>
    <x v="100"/>
    <x v="9878"/>
    <n v="11646"/>
    <n v="34.659999999999997"/>
    <n v="2408.11"/>
    <n v="62707.11"/>
    <n v="6921.44"/>
    <n v="11963"/>
    <n v="35.6"/>
    <n v="247.19"/>
    <n v="83467.67"/>
    <m/>
    <m/>
    <m/>
    <m/>
    <m/>
    <m/>
    <m/>
    <m/>
    <m/>
    <m/>
    <n v="128543"/>
    <n v="3381"/>
    <n v="10.06"/>
    <n v="4590.82"/>
  </r>
  <r>
    <x v="6"/>
    <x v="6"/>
    <x v="11"/>
    <x v="1"/>
    <x v="11"/>
    <x v="4"/>
    <m/>
    <m/>
    <m/>
    <m/>
    <n v="8251.2099999999991"/>
    <n v="6468"/>
    <n v="53.9"/>
    <n v="825.12"/>
    <n v="99503.85"/>
    <m/>
    <m/>
    <m/>
    <m/>
    <m/>
    <m/>
    <m/>
    <m/>
    <m/>
    <m/>
    <n v="67650"/>
    <n v="8146"/>
    <n v="67.88"/>
    <n v="6765"/>
  </r>
  <r>
    <x v="70"/>
    <x v="70"/>
    <x v="8"/>
    <x v="5"/>
    <x v="17"/>
    <x v="9879"/>
    <n v="19529"/>
    <n v="32.549999999999997"/>
    <n v="3832"/>
    <n v="178188"/>
    <n v="16723.57"/>
    <n v="23888"/>
    <n v="39.81"/>
    <n v="334.47"/>
    <n v="201674.54"/>
    <m/>
    <m/>
    <m/>
    <m/>
    <m/>
    <m/>
    <m/>
    <m/>
    <m/>
    <m/>
    <n v="786.04"/>
    <n v="8897"/>
    <n v="14.83"/>
    <n v="15.72"/>
  </r>
  <r>
    <x v="23"/>
    <x v="23"/>
    <x v="15"/>
    <x v="30"/>
    <x v="103"/>
    <x v="9880"/>
    <n v="57876"/>
    <n v="56.74"/>
    <n v="4039.13"/>
    <n v="319293.18"/>
    <n v="60656.639999999999"/>
    <n v="85617"/>
    <n v="83.94"/>
    <n v="713.61"/>
    <n v="731476.67"/>
    <m/>
    <m/>
    <m/>
    <m/>
    <m/>
    <m/>
    <m/>
    <m/>
    <m/>
    <m/>
    <n v="3178"/>
    <n v="24538"/>
    <n v="24.06"/>
    <n v="37.39"/>
  </r>
  <r>
    <x v="228"/>
    <x v="228"/>
    <x v="8"/>
    <x v="2"/>
    <x v="67"/>
    <x v="9881"/>
    <n v="111875"/>
    <n v="110.99"/>
    <n v="9882.58"/>
    <n v="772027.41"/>
    <n v="3238.6"/>
    <n v="3978"/>
    <n v="3.95"/>
    <n v="38.549999999999997"/>
    <n v="39055.29"/>
    <m/>
    <m/>
    <m/>
    <m/>
    <m/>
    <m/>
    <m/>
    <m/>
    <m/>
    <m/>
    <n v="2937.37"/>
    <n v="11755"/>
    <n v="11.66"/>
    <n v="34.97"/>
  </r>
  <r>
    <x v="137"/>
    <x v="137"/>
    <x v="0"/>
    <x v="1"/>
    <x v="94"/>
    <x v="9882"/>
    <n v="2420"/>
    <n v="10.61"/>
    <n v="541.37"/>
    <n v="9565.98"/>
    <n v="12316"/>
    <n v="26420"/>
    <n v="115.88"/>
    <m/>
    <m/>
    <m/>
    <m/>
    <m/>
    <m/>
    <m/>
    <m/>
    <m/>
    <m/>
    <m/>
    <m/>
    <n v="1324.91"/>
    <n v="5715"/>
    <n v="25.07"/>
    <n v="69.73"/>
  </r>
  <r>
    <x v="67"/>
    <x v="67"/>
    <x v="15"/>
    <x v="1"/>
    <x v="6"/>
    <x v="9883"/>
    <n v="668"/>
    <n v="6.96"/>
    <n v="431.5"/>
    <n v="3210.36"/>
    <n v="0"/>
    <m/>
    <m/>
    <m/>
    <m/>
    <m/>
    <m/>
    <m/>
    <m/>
    <m/>
    <m/>
    <m/>
    <m/>
    <m/>
    <m/>
    <n v="49249"/>
    <n v="10898"/>
    <n v="113.52"/>
    <n v="6156.13"/>
  </r>
  <r>
    <x v="66"/>
    <x v="66"/>
    <x v="3"/>
    <x v="11"/>
    <x v="84"/>
    <x v="9884"/>
    <n v="134508"/>
    <n v="98.32"/>
    <n v="7282.11"/>
    <n v="772049.73"/>
    <n v="117152.28"/>
    <n v="158275"/>
    <n v="115.7"/>
    <n v="1027.6500000000001"/>
    <n v="1412774.48"/>
    <m/>
    <m/>
    <m/>
    <m/>
    <m/>
    <m/>
    <m/>
    <m/>
    <m/>
    <m/>
    <n v="13680"/>
    <n v="130494"/>
    <n v="95.39"/>
    <n v="120"/>
  </r>
  <r>
    <x v="204"/>
    <x v="204"/>
    <x v="12"/>
    <x v="2"/>
    <x v="9"/>
    <x v="9885"/>
    <n v="68161"/>
    <n v="142"/>
    <n v="11058.25"/>
    <n v="411366.9"/>
    <n v="0"/>
    <m/>
    <m/>
    <m/>
    <m/>
    <m/>
    <m/>
    <m/>
    <m/>
    <m/>
    <m/>
    <m/>
    <m/>
    <m/>
    <m/>
    <n v="1248240"/>
    <n v="138270"/>
    <n v="288.06"/>
    <n v="31206"/>
  </r>
  <r>
    <x v="211"/>
    <x v="211"/>
    <x v="11"/>
    <x v="1"/>
    <x v="19"/>
    <x v="9886"/>
    <n v="1066"/>
    <n v="5.92"/>
    <n v="303.47000000000003"/>
    <n v="4233.3599999999997"/>
    <n v="0"/>
    <m/>
    <m/>
    <m/>
    <m/>
    <m/>
    <m/>
    <m/>
    <m/>
    <m/>
    <m/>
    <m/>
    <m/>
    <m/>
    <m/>
    <n v="5702.83"/>
    <n v="28672"/>
    <n v="159.29"/>
    <n v="380.19"/>
  </r>
  <r>
    <x v="76"/>
    <x v="76"/>
    <x v="9"/>
    <x v="19"/>
    <x v="94"/>
    <x v="9887"/>
    <n v="18880"/>
    <n v="82.81"/>
    <n v="5256.63"/>
    <n v="92884.68"/>
    <n v="6881.67"/>
    <n v="8355"/>
    <n v="36.64"/>
    <n v="362.19"/>
    <n v="82988.100000000006"/>
    <m/>
    <m/>
    <m/>
    <m/>
    <m/>
    <m/>
    <m/>
    <m/>
    <m/>
    <m/>
    <n v="55200"/>
    <n v="2433"/>
    <n v="10.67"/>
    <n v="2905.26"/>
  </r>
  <r>
    <x v="5"/>
    <x v="5"/>
    <x v="1"/>
    <x v="7"/>
    <x v="5"/>
    <x v="4"/>
    <m/>
    <m/>
    <m/>
    <m/>
    <n v="0"/>
    <m/>
    <m/>
    <m/>
    <m/>
    <m/>
    <m/>
    <m/>
    <m/>
    <m/>
    <m/>
    <m/>
    <m/>
    <m/>
    <m/>
    <n v="0"/>
    <m/>
    <m/>
    <n v="0"/>
  </r>
  <r>
    <x v="124"/>
    <x v="124"/>
    <x v="14"/>
    <x v="2"/>
    <x v="107"/>
    <x v="9888"/>
    <n v="92943"/>
    <n v="100.59"/>
    <n v="7792.21"/>
    <n v="558000"/>
    <n v="0"/>
    <m/>
    <m/>
    <m/>
    <m/>
    <m/>
    <m/>
    <m/>
    <m/>
    <m/>
    <m/>
    <m/>
    <m/>
    <m/>
    <m/>
    <n v="78800"/>
    <n v="10910"/>
    <n v="11.81"/>
    <n v="1023.38"/>
  </r>
  <r>
    <x v="97"/>
    <x v="97"/>
    <x v="6"/>
    <x v="2"/>
    <x v="9"/>
    <x v="4032"/>
    <n v="52624"/>
    <n v="109.63"/>
    <n v="8604.75"/>
    <n v="320096.7"/>
    <n v="0"/>
    <m/>
    <m/>
    <m/>
    <m/>
    <m/>
    <m/>
    <m/>
    <m/>
    <m/>
    <m/>
    <m/>
    <m/>
    <m/>
    <m/>
    <n v="155300"/>
    <n v="20492"/>
    <n v="42.69"/>
    <n v="3882.5"/>
  </r>
  <r>
    <x v="39"/>
    <x v="39"/>
    <x v="14"/>
    <x v="0"/>
    <x v="11"/>
    <x v="9889"/>
    <n v="6629"/>
    <n v="55.24"/>
    <n v="4039.4"/>
    <n v="37566.42"/>
    <n v="0"/>
    <n v="4129"/>
    <n v="34.409999999999997"/>
    <m/>
    <m/>
    <m/>
    <m/>
    <m/>
    <m/>
    <m/>
    <m/>
    <m/>
    <m/>
    <m/>
    <m/>
    <n v="0"/>
    <n v="6334"/>
    <n v="52.78"/>
    <n v="0"/>
  </r>
  <r>
    <x v="143"/>
    <x v="143"/>
    <x v="8"/>
    <x v="6"/>
    <x v="11"/>
    <x v="9890"/>
    <n v="795"/>
    <n v="6.63"/>
    <n v="282"/>
    <n v="2622.6"/>
    <n v="6"/>
    <n v="19"/>
    <n v="0.16"/>
    <m/>
    <m/>
    <m/>
    <m/>
    <m/>
    <m/>
    <m/>
    <m/>
    <m/>
    <m/>
    <m/>
    <m/>
    <n v="1407.66"/>
    <n v="3311"/>
    <n v="27.59"/>
    <n v="140.77000000000001"/>
  </r>
  <r>
    <x v="25"/>
    <x v="25"/>
    <x v="5"/>
    <x v="19"/>
    <x v="88"/>
    <x v="9891"/>
    <n v="75101"/>
    <n v="80.239999999999995"/>
    <n v="7814.62"/>
    <n v="566872.19999999995"/>
    <n v="41818.620000000003"/>
    <n v="38373"/>
    <n v="41"/>
    <n v="536.14"/>
    <n v="504303.32"/>
    <m/>
    <m/>
    <m/>
    <m/>
    <m/>
    <m/>
    <m/>
    <m/>
    <m/>
    <m/>
    <n v="2827"/>
    <n v="22679"/>
    <n v="24.23"/>
    <n v="36.24"/>
  </r>
  <r>
    <x v="145"/>
    <x v="145"/>
    <x v="11"/>
    <x v="7"/>
    <x v="22"/>
    <x v="9892"/>
    <n v="12409"/>
    <n v="41.36"/>
    <n v="3334.84"/>
    <n v="77535.03"/>
    <n v="8102"/>
    <n v="12204"/>
    <n v="40.68"/>
    <m/>
    <m/>
    <m/>
    <m/>
    <m/>
    <m/>
    <m/>
    <m/>
    <m/>
    <m/>
    <m/>
    <m/>
    <n v="106.94"/>
    <n v="5231"/>
    <n v="17.440000000000001"/>
    <n v="4.28"/>
  </r>
  <r>
    <x v="189"/>
    <x v="189"/>
    <x v="12"/>
    <x v="2"/>
    <x v="9"/>
    <x v="9893"/>
    <n v="50759"/>
    <n v="105.75"/>
    <n v="6502.78"/>
    <n v="241903.23"/>
    <n v="0"/>
    <m/>
    <m/>
    <m/>
    <m/>
    <m/>
    <m/>
    <m/>
    <m/>
    <m/>
    <m/>
    <m/>
    <m/>
    <m/>
    <m/>
    <n v="79770.67"/>
    <n v="13970"/>
    <n v="29.1"/>
    <n v="1994.27"/>
  </r>
  <r>
    <x v="52"/>
    <x v="52"/>
    <x v="9"/>
    <x v="5"/>
    <x v="77"/>
    <x v="9894"/>
    <n v="50543"/>
    <n v="37.61"/>
    <n v="2583.21"/>
    <n v="269067.59999999998"/>
    <n v="46436.47"/>
    <n v="97670"/>
    <n v="72.67"/>
    <m/>
    <m/>
    <m/>
    <m/>
    <m/>
    <m/>
    <m/>
    <m/>
    <m/>
    <m/>
    <m/>
    <m/>
    <n v="4908"/>
    <n v="25731"/>
    <n v="19.149999999999999"/>
    <n v="43.82"/>
  </r>
  <r>
    <x v="37"/>
    <x v="37"/>
    <x v="11"/>
    <x v="7"/>
    <x v="108"/>
    <x v="1263"/>
    <n v="25192"/>
    <n v="91.28"/>
    <n v="3951.3"/>
    <n v="84518.399999999994"/>
    <n v="4788.55"/>
    <n v="9323"/>
    <n v="33.78"/>
    <n v="208.2"/>
    <n v="57746.62"/>
    <m/>
    <m/>
    <m/>
    <m/>
    <m/>
    <m/>
    <m/>
    <m/>
    <m/>
    <m/>
    <n v="988.63"/>
    <n v="4883"/>
    <n v="17.690000000000001"/>
    <n v="42.98"/>
  </r>
  <r>
    <x v="46"/>
    <x v="46"/>
    <x v="14"/>
    <x v="2"/>
    <x v="81"/>
    <x v="9895"/>
    <n v="15512"/>
    <n v="41.7"/>
    <n v="3279.68"/>
    <n v="94553.1"/>
    <n v="8460.7199999999993"/>
    <n v="19778"/>
    <n v="53.17"/>
    <n v="272.93"/>
    <n v="102030.33"/>
    <m/>
    <m/>
    <m/>
    <m/>
    <m/>
    <m/>
    <m/>
    <m/>
    <m/>
    <m/>
    <n v="610"/>
    <n v="4681"/>
    <n v="12.58"/>
    <n v="19.68"/>
  </r>
  <r>
    <x v="75"/>
    <x v="75"/>
    <x v="13"/>
    <x v="3"/>
    <x v="51"/>
    <x v="4"/>
    <m/>
    <m/>
    <m/>
    <m/>
    <n v="0"/>
    <m/>
    <m/>
    <m/>
    <m/>
    <m/>
    <m/>
    <m/>
    <m/>
    <m/>
    <n v="707"/>
    <n v="1899"/>
    <n v="158.25"/>
    <n v="707"/>
    <n v="15825.49"/>
    <n v="13600"/>
    <n v="729"/>
    <n v="60.75"/>
    <n v="13600"/>
  </r>
  <r>
    <x v="136"/>
    <x v="136"/>
    <x v="11"/>
    <x v="4"/>
    <x v="9"/>
    <x v="9896"/>
    <n v="33097"/>
    <n v="68.95"/>
    <n v="5565.23"/>
    <n v="207026.37"/>
    <n v="17797.28"/>
    <n v="24161"/>
    <n v="50.34"/>
    <n v="444.93"/>
    <n v="214622.79"/>
    <m/>
    <m/>
    <m/>
    <m/>
    <m/>
    <m/>
    <m/>
    <m/>
    <m/>
    <m/>
    <n v="247700"/>
    <n v="21491"/>
    <n v="44.77"/>
    <n v="6192.5"/>
  </r>
  <r>
    <x v="0"/>
    <x v="0"/>
    <x v="10"/>
    <x v="7"/>
    <x v="105"/>
    <x v="9897"/>
    <n v="41250"/>
    <n v="22.62"/>
    <n v="2596.0500000000002"/>
    <n v="366978"/>
    <n v="49203"/>
    <n v="47697"/>
    <n v="26.15"/>
    <m/>
    <m/>
    <m/>
    <m/>
    <m/>
    <m/>
    <m/>
    <m/>
    <m/>
    <m/>
    <m/>
    <m/>
    <n v="12720"/>
    <n v="56952"/>
    <n v="31.22"/>
    <n v="83.68"/>
  </r>
  <r>
    <x v="71"/>
    <x v="71"/>
    <x v="4"/>
    <x v="1"/>
    <x v="28"/>
    <x v="4"/>
    <m/>
    <m/>
    <m/>
    <m/>
    <n v="0"/>
    <m/>
    <m/>
    <m/>
    <m/>
    <m/>
    <m/>
    <m/>
    <m/>
    <m/>
    <m/>
    <m/>
    <m/>
    <m/>
    <m/>
    <n v="272"/>
    <n v="2422"/>
    <n v="16.82"/>
    <n v="22.67"/>
  </r>
  <r>
    <x v="15"/>
    <x v="15"/>
    <x v="10"/>
    <x v="2"/>
    <x v="31"/>
    <x v="9898"/>
    <n v="20304"/>
    <n v="84.6"/>
    <n v="9136"/>
    <n v="169929.60000000001"/>
    <n v="0"/>
    <m/>
    <m/>
    <m/>
    <m/>
    <n v="2185"/>
    <n v="3426"/>
    <n v="14.28"/>
    <n v="109"/>
    <n v="27681.77"/>
    <m/>
    <m/>
    <m/>
    <m/>
    <m/>
    <n v="4170.84"/>
    <n v="8398"/>
    <n v="34.99"/>
    <n v="208.54"/>
  </r>
  <r>
    <x v="214"/>
    <x v="214"/>
    <x v="8"/>
    <x v="2"/>
    <x v="26"/>
    <x v="9899"/>
    <n v="71804"/>
    <n v="88"/>
    <n v="3067.41"/>
    <n v="193983.12"/>
    <n v="6011.64"/>
    <n v="29695"/>
    <n v="36.39"/>
    <n v="88.41"/>
    <n v="72496.160000000003"/>
    <m/>
    <m/>
    <m/>
    <m/>
    <m/>
    <m/>
    <m/>
    <m/>
    <m/>
    <m/>
    <n v="963.94"/>
    <n v="16663"/>
    <n v="20.420000000000002"/>
    <n v="14.18"/>
  </r>
  <r>
    <x v="22"/>
    <x v="22"/>
    <x v="12"/>
    <x v="2"/>
    <x v="27"/>
    <x v="9900"/>
    <n v="12146"/>
    <n v="26.64"/>
    <n v="2228"/>
    <n v="78737.52"/>
    <n v="29535.4"/>
    <n v="37430"/>
    <n v="82.08"/>
    <n v="777.25"/>
    <n v="356176.28"/>
    <m/>
    <m/>
    <m/>
    <m/>
    <m/>
    <m/>
    <m/>
    <m/>
    <m/>
    <m/>
    <n v="142.37"/>
    <n v="10657"/>
    <n v="23.37"/>
    <n v="3.75"/>
  </r>
  <r>
    <x v="52"/>
    <x v="52"/>
    <x v="12"/>
    <x v="17"/>
    <x v="5"/>
    <x v="9901"/>
    <n v="26321"/>
    <n v="27.42"/>
    <n v="1902"/>
    <n v="141508.79999999999"/>
    <n v="70046.559999999998"/>
    <n v="97249"/>
    <n v="101.3"/>
    <n v="875.58"/>
    <n v="844712.44"/>
    <m/>
    <m/>
    <m/>
    <m/>
    <m/>
    <m/>
    <m/>
    <m/>
    <m/>
    <m/>
    <n v="7824"/>
    <n v="43969"/>
    <n v="45.8"/>
    <n v="97.8"/>
  </r>
  <r>
    <x v="204"/>
    <x v="204"/>
    <x v="5"/>
    <x v="2"/>
    <x v="9"/>
    <x v="9902"/>
    <n v="67805"/>
    <n v="141.26"/>
    <n v="9221.9"/>
    <n v="343054.68"/>
    <n v="0"/>
    <m/>
    <m/>
    <m/>
    <m/>
    <m/>
    <m/>
    <m/>
    <m/>
    <m/>
    <m/>
    <m/>
    <m/>
    <m/>
    <m/>
    <n v="173.88"/>
    <n v="23283"/>
    <n v="48.51"/>
    <n v="4.3499999999999996"/>
  </r>
  <r>
    <x v="114"/>
    <x v="114"/>
    <x v="3"/>
    <x v="23"/>
    <x v="36"/>
    <x v="9903"/>
    <n v="46978"/>
    <n v="63.14"/>
    <n v="5130.1099999999997"/>
    <n v="295802.31"/>
    <n v="0"/>
    <m/>
    <m/>
    <m/>
    <m/>
    <m/>
    <m/>
    <m/>
    <m/>
    <m/>
    <n v="22013"/>
    <n v="48115"/>
    <n v="64.67"/>
    <n v="355"/>
    <n v="492738.99"/>
    <n v="1451.77"/>
    <n v="910"/>
    <n v="1.22"/>
    <n v="23.42"/>
  </r>
  <r>
    <x v="147"/>
    <x v="147"/>
    <x v="5"/>
    <x v="7"/>
    <x v="38"/>
    <x v="9904"/>
    <n v="48321"/>
    <n v="71.91"/>
    <n v="3599.43"/>
    <n v="187458.24"/>
    <n v="36360.81"/>
    <n v="46096"/>
    <n v="68.599999999999994"/>
    <n v="649.29999999999995"/>
    <n v="438485.97"/>
    <m/>
    <m/>
    <m/>
    <m/>
    <m/>
    <m/>
    <m/>
    <m/>
    <m/>
    <m/>
    <n v="1396"/>
    <n v="15777"/>
    <n v="23.48"/>
    <n v="24.93"/>
  </r>
  <r>
    <x v="116"/>
    <x v="116"/>
    <x v="13"/>
    <x v="6"/>
    <x v="11"/>
    <x v="9905"/>
    <n v="10124"/>
    <n v="84.37"/>
    <n v="5760.1"/>
    <n v="53568.93"/>
    <n v="0"/>
    <m/>
    <m/>
    <m/>
    <m/>
    <n v="8578"/>
    <n v="14641"/>
    <n v="122.01"/>
    <n v="857"/>
    <n v="108674.68"/>
    <m/>
    <m/>
    <m/>
    <m/>
    <m/>
    <n v="68645"/>
    <n v="6105"/>
    <n v="50.88"/>
    <n v="6864.5"/>
  </r>
  <r>
    <x v="137"/>
    <x v="137"/>
    <x v="4"/>
    <x v="1"/>
    <x v="94"/>
    <x v="9906"/>
    <n v="2550"/>
    <n v="11.18"/>
    <n v="510.74"/>
    <n v="9024.7199999999993"/>
    <n v="9924"/>
    <n v="12473"/>
    <n v="54.71"/>
    <n v="522.32000000000005"/>
    <n v="119676.49"/>
    <m/>
    <m/>
    <m/>
    <m/>
    <m/>
    <m/>
    <m/>
    <m/>
    <m/>
    <m/>
    <n v="604.29"/>
    <n v="5018"/>
    <n v="22.01"/>
    <n v="31.8"/>
  </r>
  <r>
    <x v="9"/>
    <x v="9"/>
    <x v="1"/>
    <x v="7"/>
    <x v="9"/>
    <x v="7458"/>
    <n v="978"/>
    <n v="2.04"/>
    <n v="0.6"/>
    <n v="22.32"/>
    <n v="17"/>
    <n v="698"/>
    <n v="1.45"/>
    <m/>
    <m/>
    <m/>
    <m/>
    <m/>
    <m/>
    <m/>
    <m/>
    <m/>
    <m/>
    <m/>
    <m/>
    <n v="0"/>
    <n v="0"/>
    <n v="0"/>
    <n v="0"/>
  </r>
  <r>
    <x v="55"/>
    <x v="55"/>
    <x v="12"/>
    <x v="5"/>
    <x v="20"/>
    <x v="9907"/>
    <n v="43812"/>
    <n v="60.85"/>
    <n v="5441.67"/>
    <n v="303645"/>
    <n v="52307.47"/>
    <n v="28667"/>
    <n v="39.82"/>
    <n v="871.79"/>
    <n v="630791.44999999995"/>
    <m/>
    <m/>
    <m/>
    <m/>
    <m/>
    <m/>
    <m/>
    <m/>
    <m/>
    <m/>
    <n v="38840"/>
    <n v="622550"/>
    <n v="864.65"/>
    <n v="647.33000000000004"/>
  </r>
  <r>
    <x v="133"/>
    <x v="133"/>
    <x v="11"/>
    <x v="1"/>
    <x v="6"/>
    <x v="9908"/>
    <n v="77284"/>
    <n v="805.04"/>
    <n v="607.75"/>
    <n v="4521.66"/>
    <n v="36"/>
    <n v="128"/>
    <n v="1.33"/>
    <n v="4.5"/>
    <n v="434.13"/>
    <m/>
    <m/>
    <m/>
    <m/>
    <m/>
    <n v="2504"/>
    <n v="9387"/>
    <n v="97.78"/>
    <n v="313"/>
    <n v="56049.54"/>
    <n v="31.15"/>
    <n v="3219"/>
    <n v="33.53"/>
    <n v="3.89"/>
  </r>
  <r>
    <x v="62"/>
    <x v="62"/>
    <x v="3"/>
    <x v="14"/>
    <x v="16"/>
    <x v="9909"/>
    <n v="724"/>
    <n v="15.08"/>
    <n v="1110.5"/>
    <n v="4131.0600000000004"/>
    <n v="105"/>
    <n v="184"/>
    <n v="3.83"/>
    <n v="26.25"/>
    <n v="1266.23"/>
    <m/>
    <m/>
    <m/>
    <m/>
    <m/>
    <m/>
    <m/>
    <m/>
    <m/>
    <m/>
    <n v="116"/>
    <n v="1950"/>
    <n v="40.630000000000003"/>
    <n v="29"/>
  </r>
  <r>
    <x v="18"/>
    <x v="18"/>
    <x v="5"/>
    <x v="11"/>
    <x v="21"/>
    <x v="9910"/>
    <n v="5090"/>
    <n v="17.670000000000002"/>
    <n v="846.96"/>
    <n v="18904.11"/>
    <n v="0"/>
    <m/>
    <m/>
    <m/>
    <m/>
    <m/>
    <m/>
    <m/>
    <m/>
    <m/>
    <n v="208"/>
    <n v="314"/>
    <n v="1.0900000000000001"/>
    <n v="8"/>
    <n v="4655.87"/>
    <n v="110100"/>
    <n v="16427"/>
    <n v="57.04"/>
    <n v="4587.5"/>
  </r>
  <r>
    <x v="69"/>
    <x v="69"/>
    <x v="11"/>
    <x v="7"/>
    <x v="9"/>
    <x v="9911"/>
    <n v="34193"/>
    <n v="71.239999999999995"/>
    <n v="7334"/>
    <n v="272824.8"/>
    <n v="0"/>
    <m/>
    <m/>
    <m/>
    <m/>
    <m/>
    <m/>
    <m/>
    <m/>
    <m/>
    <m/>
    <m/>
    <m/>
    <m/>
    <m/>
    <n v="102780"/>
    <n v="11307"/>
    <n v="23.56"/>
    <n v="2569.5"/>
  </r>
  <r>
    <x v="22"/>
    <x v="22"/>
    <x v="0"/>
    <x v="4"/>
    <x v="66"/>
    <x v="4"/>
    <m/>
    <m/>
    <m/>
    <m/>
    <n v="0"/>
    <m/>
    <m/>
    <m/>
    <m/>
    <m/>
    <m/>
    <m/>
    <m/>
    <m/>
    <m/>
    <m/>
    <m/>
    <m/>
    <m/>
    <n v="210.15"/>
    <n v="17547"/>
    <n v="66.47"/>
    <n v="9.5500000000000007"/>
  </r>
  <r>
    <x v="6"/>
    <x v="6"/>
    <x v="11"/>
    <x v="4"/>
    <x v="21"/>
    <x v="9912"/>
    <n v="24644"/>
    <n v="85.57"/>
    <n v="5495.13"/>
    <n v="122651.19"/>
    <n v="78208.539999999994"/>
    <n v="35876"/>
    <n v="124.57"/>
    <n v="3258.69"/>
    <n v="943140.19"/>
    <m/>
    <m/>
    <m/>
    <m/>
    <m/>
    <m/>
    <m/>
    <m/>
    <m/>
    <m/>
    <n v="1146784"/>
    <n v="158014"/>
    <n v="548.66"/>
    <n v="47782.67"/>
  </r>
  <r>
    <x v="192"/>
    <x v="192"/>
    <x v="7"/>
    <x v="2"/>
    <x v="57"/>
    <x v="9913"/>
    <n v="12769"/>
    <n v="25.34"/>
    <n v="3118.24"/>
    <n v="121798.38"/>
    <n v="0"/>
    <m/>
    <m/>
    <m/>
    <m/>
    <m/>
    <m/>
    <m/>
    <m/>
    <m/>
    <m/>
    <m/>
    <m/>
    <m/>
    <m/>
    <n v="14.04"/>
    <n v="2673"/>
    <n v="5.3"/>
    <n v="0.33"/>
  </r>
  <r>
    <x v="41"/>
    <x v="41"/>
    <x v="10"/>
    <x v="7"/>
    <x v="57"/>
    <x v="9914"/>
    <n v="16100"/>
    <n v="31.94"/>
    <n v="2402.62"/>
    <n v="93846.3"/>
    <n v="23948.59"/>
    <n v="30886"/>
    <n v="61.28"/>
    <m/>
    <m/>
    <m/>
    <m/>
    <m/>
    <m/>
    <m/>
    <m/>
    <m/>
    <m/>
    <m/>
    <m/>
    <n v="5107"/>
    <n v="16614"/>
    <n v="32.96"/>
    <n v="121.6"/>
  </r>
  <r>
    <x v="60"/>
    <x v="60"/>
    <x v="11"/>
    <x v="0"/>
    <x v="31"/>
    <x v="9915"/>
    <n v="2083"/>
    <n v="8.68"/>
    <n v="787.45"/>
    <n v="14646.57"/>
    <n v="4508.24"/>
    <n v="5527"/>
    <n v="23.03"/>
    <n v="225.41"/>
    <n v="54366.27"/>
    <m/>
    <m/>
    <m/>
    <m/>
    <m/>
    <m/>
    <m/>
    <m/>
    <m/>
    <m/>
    <n v="56390"/>
    <n v="4968"/>
    <n v="20.7"/>
    <n v="2819.5"/>
  </r>
  <r>
    <x v="85"/>
    <x v="85"/>
    <x v="13"/>
    <x v="5"/>
    <x v="5"/>
    <x v="9916"/>
    <n v="112641"/>
    <n v="117.33"/>
    <n v="8717.31"/>
    <n v="648568.05000000005"/>
    <n v="3072.74"/>
    <n v="3427"/>
    <n v="3.57"/>
    <n v="38.409999999999997"/>
    <n v="37055.15"/>
    <m/>
    <m/>
    <m/>
    <m/>
    <m/>
    <m/>
    <m/>
    <m/>
    <m/>
    <m/>
    <n v="322"/>
    <n v="5361"/>
    <n v="5.58"/>
    <n v="4.03"/>
  </r>
  <r>
    <x v="74"/>
    <x v="74"/>
    <x v="11"/>
    <x v="14"/>
    <x v="97"/>
    <x v="9917"/>
    <n v="42646"/>
    <n v="43.87"/>
    <n v="4441.4799999999996"/>
    <n v="334576.8"/>
    <n v="33169.74"/>
    <n v="40739"/>
    <n v="41.91"/>
    <m/>
    <m/>
    <m/>
    <m/>
    <m/>
    <m/>
    <m/>
    <m/>
    <m/>
    <m/>
    <m/>
    <m/>
    <n v="2116.17"/>
    <n v="31672"/>
    <n v="32.58"/>
    <n v="26.13"/>
  </r>
  <r>
    <x v="98"/>
    <x v="98"/>
    <x v="1"/>
    <x v="27"/>
    <x v="6"/>
    <x v="0"/>
    <n v="0"/>
    <n v="0"/>
    <n v="0"/>
    <n v="0"/>
    <n v="0"/>
    <n v="0"/>
    <n v="0"/>
    <n v="0"/>
    <n v="0"/>
    <m/>
    <m/>
    <m/>
    <m/>
    <m/>
    <m/>
    <m/>
    <m/>
    <m/>
    <m/>
    <n v="241500"/>
    <n v="22860"/>
    <n v="238.13"/>
    <n v="30187.5"/>
  </r>
  <r>
    <x v="65"/>
    <x v="65"/>
    <x v="12"/>
    <x v="1"/>
    <x v="32"/>
    <x v="3931"/>
    <n v="131"/>
    <n v="1.21"/>
    <n v="81.22"/>
    <n v="679.83"/>
    <n v="31.28"/>
    <n v="78"/>
    <n v="0.72"/>
    <n v="3.48"/>
    <n v="377.2"/>
    <m/>
    <m/>
    <m/>
    <m/>
    <m/>
    <m/>
    <m/>
    <m/>
    <m/>
    <m/>
    <n v="361"/>
    <n v="1323"/>
    <n v="12.25"/>
    <n v="40.11"/>
  </r>
  <r>
    <x v="129"/>
    <x v="129"/>
    <x v="10"/>
    <x v="7"/>
    <x v="17"/>
    <x v="9918"/>
    <n v="23358"/>
    <n v="38.93"/>
    <n v="3611.4"/>
    <n v="167930.1"/>
    <n v="38485"/>
    <n v="78642"/>
    <n v="131.07"/>
    <n v="769.7"/>
    <n v="464102.16"/>
    <m/>
    <m/>
    <m/>
    <m/>
    <m/>
    <m/>
    <m/>
    <m/>
    <m/>
    <m/>
    <n v="465.2"/>
    <n v="16894"/>
    <n v="28.16"/>
    <n v="9.3000000000000007"/>
  </r>
  <r>
    <x v="76"/>
    <x v="76"/>
    <x v="9"/>
    <x v="4"/>
    <x v="65"/>
    <x v="9919"/>
    <n v="37501"/>
    <n v="20.83"/>
    <n v="1213.95"/>
    <n v="169345.56"/>
    <n v="108102.81"/>
    <n v="141279"/>
    <n v="78.489999999999995"/>
    <n v="720.69"/>
    <n v="1303644.25"/>
    <m/>
    <m/>
    <m/>
    <m/>
    <m/>
    <m/>
    <m/>
    <m/>
    <m/>
    <m/>
    <n v="1066563"/>
    <n v="44687"/>
    <n v="24.83"/>
    <n v="7110.42"/>
  </r>
  <r>
    <x v="121"/>
    <x v="121"/>
    <x v="7"/>
    <x v="4"/>
    <x v="42"/>
    <x v="4"/>
    <m/>
    <m/>
    <m/>
    <m/>
    <n v="0"/>
    <m/>
    <m/>
    <m/>
    <m/>
    <m/>
    <m/>
    <m/>
    <m/>
    <m/>
    <m/>
    <m/>
    <m/>
    <m/>
    <m/>
    <n v="0"/>
    <m/>
    <m/>
    <n v="0"/>
  </r>
  <r>
    <x v="176"/>
    <x v="176"/>
    <x v="11"/>
    <x v="4"/>
    <x v="12"/>
    <x v="9920"/>
    <n v="51"/>
    <n v="0.3"/>
    <n v="20.21"/>
    <n v="263.19"/>
    <n v="191.08"/>
    <n v="294"/>
    <n v="1.75"/>
    <m/>
    <m/>
    <m/>
    <m/>
    <m/>
    <m/>
    <m/>
    <m/>
    <m/>
    <m/>
    <m/>
    <m/>
    <n v="190.48"/>
    <n v="7165"/>
    <n v="42.65"/>
    <n v="13.61"/>
  </r>
  <r>
    <x v="155"/>
    <x v="155"/>
    <x v="3"/>
    <x v="7"/>
    <x v="21"/>
    <x v="9921"/>
    <n v="43012"/>
    <n v="149.35"/>
    <n v="10034.959999999999"/>
    <n v="223980.27"/>
    <n v="0"/>
    <m/>
    <m/>
    <m/>
    <m/>
    <m/>
    <m/>
    <m/>
    <m/>
    <m/>
    <m/>
    <m/>
    <m/>
    <m/>
    <m/>
    <n v="21554.71"/>
    <n v="54048"/>
    <n v="187.67"/>
    <n v="898.11"/>
  </r>
  <r>
    <x v="156"/>
    <x v="156"/>
    <x v="2"/>
    <x v="7"/>
    <x v="2"/>
    <x v="9922"/>
    <n v="15117"/>
    <n v="19.68"/>
    <n v="1780"/>
    <n v="105945.60000000001"/>
    <n v="0"/>
    <m/>
    <m/>
    <m/>
    <m/>
    <m/>
    <m/>
    <m/>
    <m/>
    <m/>
    <m/>
    <m/>
    <m/>
    <m/>
    <m/>
    <n v="0"/>
    <m/>
    <m/>
    <n v="0"/>
  </r>
  <r>
    <x v="170"/>
    <x v="170"/>
    <x v="7"/>
    <x v="1"/>
    <x v="16"/>
    <x v="4"/>
    <m/>
    <m/>
    <m/>
    <m/>
    <n v="0"/>
    <m/>
    <m/>
    <m/>
    <m/>
    <m/>
    <m/>
    <m/>
    <m/>
    <m/>
    <m/>
    <m/>
    <m/>
    <m/>
    <m/>
    <n v="0"/>
    <n v="1026"/>
    <n v="21.38"/>
    <n v="0"/>
  </r>
  <r>
    <x v="182"/>
    <x v="182"/>
    <x v="8"/>
    <x v="2"/>
    <x v="9"/>
    <x v="9923"/>
    <n v="78843"/>
    <n v="164.26"/>
    <n v="8748.1299999999992"/>
    <n v="325430.25"/>
    <n v="0"/>
    <m/>
    <m/>
    <m/>
    <m/>
    <m/>
    <m/>
    <m/>
    <m/>
    <m/>
    <m/>
    <m/>
    <m/>
    <m/>
    <m/>
    <n v="866.25"/>
    <n v="1645"/>
    <n v="3.43"/>
    <n v="21.66"/>
  </r>
  <r>
    <x v="186"/>
    <x v="186"/>
    <x v="10"/>
    <x v="2"/>
    <x v="31"/>
    <x v="9924"/>
    <n v="101578"/>
    <n v="423.24"/>
    <n v="368.05"/>
    <n v="6845.73"/>
    <n v="178.47"/>
    <n v="36199"/>
    <n v="150.83000000000001"/>
    <m/>
    <m/>
    <m/>
    <m/>
    <m/>
    <m/>
    <m/>
    <m/>
    <m/>
    <m/>
    <m/>
    <m/>
    <n v="0"/>
    <n v="0"/>
    <n v="0"/>
    <n v="0"/>
  </r>
  <r>
    <x v="165"/>
    <x v="165"/>
    <x v="2"/>
    <x v="2"/>
    <x v="30"/>
    <x v="9925"/>
    <n v="72680"/>
    <n v="126.18"/>
    <n v="10008.33"/>
    <n v="446772"/>
    <n v="0"/>
    <m/>
    <m/>
    <m/>
    <m/>
    <m/>
    <m/>
    <m/>
    <m/>
    <m/>
    <m/>
    <m/>
    <m/>
    <m/>
    <m/>
    <n v="1276.6500000000001"/>
    <n v="9091"/>
    <n v="15.78"/>
    <n v="26.6"/>
  </r>
  <r>
    <x v="184"/>
    <x v="184"/>
    <x v="3"/>
    <x v="2"/>
    <x v="30"/>
    <x v="9926"/>
    <n v="21751"/>
    <n v="37.76"/>
    <n v="3098.69"/>
    <n v="138325.41"/>
    <n v="25778.86"/>
    <n v="48514"/>
    <n v="84.23"/>
    <m/>
    <m/>
    <m/>
    <m/>
    <m/>
    <m/>
    <m/>
    <m/>
    <m/>
    <m/>
    <m/>
    <m/>
    <n v="3771.14"/>
    <n v="26046"/>
    <n v="45.22"/>
    <n v="78.569999999999993"/>
  </r>
  <r>
    <x v="40"/>
    <x v="40"/>
    <x v="11"/>
    <x v="11"/>
    <x v="116"/>
    <x v="9927"/>
    <n v="6159"/>
    <n v="3.77"/>
    <n v="163.21"/>
    <n v="20643.21"/>
    <n v="1056.26"/>
    <n v="2063"/>
    <n v="1.26"/>
    <n v="7.77"/>
    <n v="12737.71"/>
    <m/>
    <m/>
    <m/>
    <m/>
    <m/>
    <m/>
    <m/>
    <m/>
    <m/>
    <m/>
    <n v="1160600"/>
    <n v="123901"/>
    <n v="75.92"/>
    <n v="8533.82"/>
  </r>
  <r>
    <x v="105"/>
    <x v="105"/>
    <x v="5"/>
    <x v="6"/>
    <x v="68"/>
    <x v="9643"/>
    <n v="520"/>
    <n v="2.71"/>
    <n v="41.63"/>
    <n v="619.38"/>
    <n v="272"/>
    <n v="653"/>
    <n v="3.4"/>
    <m/>
    <m/>
    <m/>
    <m/>
    <m/>
    <m/>
    <m/>
    <m/>
    <m/>
    <m/>
    <m/>
    <m/>
    <n v="105291"/>
    <n v="6117"/>
    <n v="31.86"/>
    <n v="6580.69"/>
  </r>
  <r>
    <x v="75"/>
    <x v="75"/>
    <x v="12"/>
    <x v="6"/>
    <x v="11"/>
    <x v="9928"/>
    <n v="712"/>
    <n v="5.93"/>
    <n v="293.3"/>
    <n v="2727.69"/>
    <n v="3032.01"/>
    <n v="4909"/>
    <n v="40.909999999999997"/>
    <n v="303.2"/>
    <n v="36563.89"/>
    <m/>
    <m/>
    <m/>
    <m/>
    <m/>
    <n v="1271"/>
    <n v="3374"/>
    <n v="28.12"/>
    <n v="127"/>
    <n v="28450.06"/>
    <n v="40400"/>
    <n v="1172"/>
    <n v="9.77"/>
    <n v="4040"/>
  </r>
  <r>
    <x v="81"/>
    <x v="81"/>
    <x v="8"/>
    <x v="4"/>
    <x v="81"/>
    <x v="1571"/>
    <n v="667"/>
    <n v="1.79"/>
    <n v="26.9"/>
    <n v="775.62"/>
    <n v="47.53"/>
    <n v="96"/>
    <n v="0.26"/>
    <n v="1.53"/>
    <n v="573.14"/>
    <m/>
    <m/>
    <m/>
    <m/>
    <m/>
    <m/>
    <m/>
    <m/>
    <m/>
    <m/>
    <n v="7696"/>
    <n v="14928"/>
    <n v="40.130000000000003"/>
    <n v="248.26"/>
  </r>
  <r>
    <x v="59"/>
    <x v="59"/>
    <x v="12"/>
    <x v="1"/>
    <x v="1"/>
    <x v="9929"/>
    <n v="1118"/>
    <n v="15.53"/>
    <n v="963.33"/>
    <n v="5375.4"/>
    <n v="0"/>
    <m/>
    <m/>
    <m/>
    <m/>
    <m/>
    <m/>
    <m/>
    <m/>
    <m/>
    <m/>
    <m/>
    <m/>
    <m/>
    <m/>
    <n v="29493"/>
    <n v="2437"/>
    <n v="33.85"/>
    <n v="4915.5"/>
  </r>
  <r>
    <x v="15"/>
    <x v="15"/>
    <x v="1"/>
    <x v="3"/>
    <x v="1"/>
    <x v="189"/>
    <n v="105"/>
    <n v="1.46"/>
    <n v="7.67"/>
    <n v="42.78"/>
    <n v="0"/>
    <m/>
    <m/>
    <m/>
    <m/>
    <n v="594"/>
    <n v="1068"/>
    <n v="14.83"/>
    <n v="99"/>
    <n v="7525.39"/>
    <m/>
    <m/>
    <m/>
    <m/>
    <m/>
    <n v="747000"/>
    <n v="17532"/>
    <n v="243.5"/>
    <n v="124500"/>
  </r>
  <r>
    <x v="217"/>
    <x v="217"/>
    <x v="15"/>
    <x v="7"/>
    <x v="144"/>
    <x v="9930"/>
    <n v="119710"/>
    <n v="121.66"/>
    <n v="12046.83"/>
    <n v="918691.2"/>
    <n v="0"/>
    <m/>
    <m/>
    <m/>
    <m/>
    <m/>
    <m/>
    <m/>
    <m/>
    <m/>
    <m/>
    <m/>
    <m/>
    <m/>
    <m/>
    <n v="159095.84"/>
    <n v="12862"/>
    <n v="13.07"/>
    <n v="1940.19"/>
  </r>
  <r>
    <x v="100"/>
    <x v="100"/>
    <x v="12"/>
    <x v="7"/>
    <x v="2"/>
    <x v="9931"/>
    <n v="105331"/>
    <n v="137.15"/>
    <n v="3187.72"/>
    <n v="189733.02"/>
    <n v="0"/>
    <m/>
    <m/>
    <m/>
    <m/>
    <m/>
    <m/>
    <m/>
    <m/>
    <m/>
    <m/>
    <m/>
    <m/>
    <m/>
    <m/>
    <n v="104200"/>
    <n v="18319"/>
    <n v="23.85"/>
    <n v="1628.13"/>
  </r>
  <r>
    <x v="217"/>
    <x v="217"/>
    <x v="10"/>
    <x v="2"/>
    <x v="14"/>
    <x v="9932"/>
    <n v="31702"/>
    <n v="60.04"/>
    <n v="7645.91"/>
    <n v="312870.59999999998"/>
    <n v="0"/>
    <m/>
    <m/>
    <m/>
    <m/>
    <m/>
    <m/>
    <m/>
    <m/>
    <m/>
    <m/>
    <m/>
    <m/>
    <m/>
    <m/>
    <n v="0"/>
    <m/>
    <m/>
    <n v="0"/>
  </r>
  <r>
    <x v="111"/>
    <x v="111"/>
    <x v="7"/>
    <x v="1"/>
    <x v="28"/>
    <x v="9933"/>
    <n v="70"/>
    <n v="0.49"/>
    <n v="61.67"/>
    <n v="688.2"/>
    <n v="119.3"/>
    <n v="173"/>
    <n v="1.2"/>
    <m/>
    <m/>
    <m/>
    <m/>
    <m/>
    <m/>
    <m/>
    <m/>
    <m/>
    <m/>
    <m/>
    <m/>
    <n v="0"/>
    <n v="1941"/>
    <n v="13.48"/>
    <n v="0"/>
  </r>
  <r>
    <x v="139"/>
    <x v="139"/>
    <x v="3"/>
    <x v="2"/>
    <x v="2"/>
    <x v="9934"/>
    <n v="29457"/>
    <n v="38.36"/>
    <n v="4756.5600000000004"/>
    <n v="283110.59999999998"/>
    <n v="23442.29"/>
    <n v="41485"/>
    <n v="54.02"/>
    <n v="366.29"/>
    <n v="282697.59999999998"/>
    <m/>
    <m/>
    <m/>
    <m/>
    <m/>
    <m/>
    <m/>
    <m/>
    <m/>
    <m/>
    <n v="14558"/>
    <n v="16144"/>
    <n v="21.02"/>
    <n v="227.47"/>
  </r>
  <r>
    <x v="201"/>
    <x v="201"/>
    <x v="9"/>
    <x v="11"/>
    <x v="112"/>
    <x v="9935"/>
    <n v="210948"/>
    <n v="90.15"/>
    <n v="8096.26"/>
    <n v="1468256.1"/>
    <n v="217829.29"/>
    <n v="312780"/>
    <n v="133.66999999999999"/>
    <n v="1117.07"/>
    <n v="2626868.7799999998"/>
    <m/>
    <m/>
    <m/>
    <m/>
    <m/>
    <m/>
    <m/>
    <m/>
    <m/>
    <m/>
    <n v="29.88"/>
    <n v="123467"/>
    <n v="52.76"/>
    <n v="0.15"/>
  </r>
  <r>
    <x v="44"/>
    <x v="44"/>
    <x v="8"/>
    <x v="12"/>
    <x v="4"/>
    <x v="9936"/>
    <n v="3224"/>
    <n v="38.380000000000003"/>
    <n v="2393.14"/>
    <n v="15579.36"/>
    <n v="3145.49"/>
    <n v="4187"/>
    <n v="49.85"/>
    <n v="449.36"/>
    <n v="37932.410000000003"/>
    <m/>
    <m/>
    <m/>
    <m/>
    <m/>
    <m/>
    <m/>
    <m/>
    <m/>
    <m/>
    <n v="366"/>
    <n v="4664"/>
    <n v="55.52"/>
    <n v="52.29"/>
  </r>
  <r>
    <x v="105"/>
    <x v="105"/>
    <x v="12"/>
    <x v="6"/>
    <x v="68"/>
    <x v="9937"/>
    <n v="829"/>
    <n v="4.32"/>
    <n v="127.19"/>
    <n v="1892.55"/>
    <n v="790"/>
    <n v="1355"/>
    <n v="7.06"/>
    <m/>
    <m/>
    <m/>
    <m/>
    <m/>
    <m/>
    <m/>
    <m/>
    <m/>
    <m/>
    <m/>
    <m/>
    <n v="139824"/>
    <n v="6297"/>
    <n v="32.799999999999997"/>
    <n v="8739"/>
  </r>
  <r>
    <x v="98"/>
    <x v="98"/>
    <x v="11"/>
    <x v="13"/>
    <x v="21"/>
    <x v="9938"/>
    <n v="27702"/>
    <n v="96.19"/>
    <n v="7104.5"/>
    <n v="158572.44"/>
    <n v="11494.67"/>
    <n v="17512"/>
    <n v="60.81"/>
    <m/>
    <m/>
    <m/>
    <m/>
    <m/>
    <m/>
    <m/>
    <m/>
    <m/>
    <m/>
    <m/>
    <m/>
    <n v="0"/>
    <m/>
    <m/>
    <n v="0"/>
  </r>
  <r>
    <x v="83"/>
    <x v="83"/>
    <x v="11"/>
    <x v="7"/>
    <x v="9"/>
    <x v="9939"/>
    <n v="57696"/>
    <n v="120.2"/>
    <n v="8818.25"/>
    <n v="328038.90000000002"/>
    <n v="773.04"/>
    <n v="1294"/>
    <n v="2.7"/>
    <n v="19.329999999999998"/>
    <n v="9322.27"/>
    <m/>
    <m/>
    <m/>
    <m/>
    <m/>
    <m/>
    <m/>
    <m/>
    <m/>
    <m/>
    <n v="1051"/>
    <n v="11040"/>
    <n v="23"/>
    <n v="26.28"/>
  </r>
  <r>
    <x v="25"/>
    <x v="25"/>
    <x v="8"/>
    <x v="14"/>
    <x v="17"/>
    <x v="9940"/>
    <n v="92163"/>
    <n v="153.61000000000001"/>
    <n v="8780"/>
    <n v="408270"/>
    <n v="0"/>
    <m/>
    <m/>
    <m/>
    <m/>
    <m/>
    <m/>
    <m/>
    <m/>
    <m/>
    <m/>
    <m/>
    <m/>
    <m/>
    <m/>
    <n v="2290"/>
    <n v="14119"/>
    <n v="23.53"/>
    <n v="45.8"/>
  </r>
  <r>
    <x v="56"/>
    <x v="56"/>
    <x v="14"/>
    <x v="21"/>
    <x v="4"/>
    <x v="0"/>
    <n v="0"/>
    <n v="0"/>
    <n v="0"/>
    <n v="0"/>
    <n v="0"/>
    <n v="0"/>
    <n v="0"/>
    <m/>
    <m/>
    <m/>
    <m/>
    <m/>
    <m/>
    <m/>
    <m/>
    <m/>
    <m/>
    <m/>
    <m/>
    <n v="0"/>
    <m/>
    <m/>
    <n v="0"/>
  </r>
  <r>
    <x v="21"/>
    <x v="21"/>
    <x v="12"/>
    <x v="12"/>
    <x v="12"/>
    <x v="4"/>
    <m/>
    <m/>
    <m/>
    <m/>
    <n v="0"/>
    <m/>
    <m/>
    <m/>
    <m/>
    <m/>
    <m/>
    <m/>
    <m/>
    <m/>
    <m/>
    <m/>
    <m/>
    <m/>
    <m/>
    <n v="701.16"/>
    <n v="4589"/>
    <n v="27.32"/>
    <n v="50.08"/>
  </r>
  <r>
    <x v="66"/>
    <x v="66"/>
    <x v="8"/>
    <x v="4"/>
    <x v="133"/>
    <x v="9941"/>
    <n v="197097"/>
    <n v="92.8"/>
    <n v="6788.33"/>
    <n v="1117426.6200000001"/>
    <n v="108793.4"/>
    <n v="138712"/>
    <n v="65.31"/>
    <n v="614.65"/>
    <n v="1311972.3"/>
    <m/>
    <m/>
    <m/>
    <m/>
    <m/>
    <m/>
    <m/>
    <m/>
    <m/>
    <m/>
    <n v="15880"/>
    <n v="211783"/>
    <n v="99.71"/>
    <n v="89.72"/>
  </r>
  <r>
    <x v="71"/>
    <x v="71"/>
    <x v="0"/>
    <x v="1"/>
    <x v="28"/>
    <x v="4"/>
    <m/>
    <m/>
    <m/>
    <m/>
    <n v="0"/>
    <m/>
    <m/>
    <m/>
    <m/>
    <m/>
    <m/>
    <m/>
    <m/>
    <m/>
    <m/>
    <m/>
    <m/>
    <m/>
    <m/>
    <n v="1.48"/>
    <n v="8741"/>
    <n v="60.7"/>
    <n v="0.12"/>
  </r>
  <r>
    <x v="52"/>
    <x v="52"/>
    <x v="7"/>
    <x v="8"/>
    <x v="6"/>
    <x v="9942"/>
    <n v="11622"/>
    <n v="121.06"/>
    <n v="10550.25"/>
    <n v="78493.86"/>
    <n v="1305.53"/>
    <n v="1773"/>
    <n v="18.47"/>
    <m/>
    <m/>
    <m/>
    <m/>
    <m/>
    <m/>
    <m/>
    <m/>
    <m/>
    <m/>
    <m/>
    <m/>
    <n v="787"/>
    <n v="3493"/>
    <n v="36.39"/>
    <n v="98.38"/>
  </r>
  <r>
    <x v="93"/>
    <x v="93"/>
    <x v="2"/>
    <x v="7"/>
    <x v="20"/>
    <x v="9943"/>
    <n v="80661"/>
    <n v="112.03"/>
    <n v="7581.47"/>
    <n v="423045.84"/>
    <n v="0"/>
    <m/>
    <m/>
    <m/>
    <m/>
    <m/>
    <m/>
    <m/>
    <m/>
    <m/>
    <m/>
    <m/>
    <m/>
    <m/>
    <m/>
    <n v="179027.16"/>
    <n v="14387"/>
    <n v="19.98"/>
    <n v="2983.79"/>
  </r>
  <r>
    <x v="65"/>
    <x v="65"/>
    <x v="1"/>
    <x v="5"/>
    <x v="33"/>
    <x v="9944"/>
    <n v="42496"/>
    <n v="35.409999999999997"/>
    <n v="3890.8"/>
    <n v="361844.4"/>
    <n v="81910.77"/>
    <n v="46188"/>
    <n v="38.49"/>
    <n v="819.11"/>
    <n v="987786.5"/>
    <m/>
    <m/>
    <m/>
    <m/>
    <m/>
    <m/>
    <m/>
    <m/>
    <m/>
    <m/>
    <n v="4184"/>
    <n v="15372"/>
    <n v="12.81"/>
    <n v="41.84"/>
  </r>
  <r>
    <x v="227"/>
    <x v="227"/>
    <x v="13"/>
    <x v="2"/>
    <x v="15"/>
    <x v="9945"/>
    <n v="13213"/>
    <n v="30.59"/>
    <n v="2883.33"/>
    <n v="96534"/>
    <n v="16116.39"/>
    <n v="16077"/>
    <n v="37.22"/>
    <n v="447.68"/>
    <n v="194352.4"/>
    <m/>
    <m/>
    <m/>
    <m/>
    <m/>
    <m/>
    <m/>
    <m/>
    <m/>
    <m/>
    <n v="1341"/>
    <n v="18492"/>
    <n v="42.81"/>
    <n v="37.25"/>
  </r>
  <r>
    <x v="97"/>
    <x v="97"/>
    <x v="0"/>
    <x v="7"/>
    <x v="9"/>
    <x v="7039"/>
    <n v="59124"/>
    <n v="123.18"/>
    <n v="9999.5"/>
    <n v="371981.4"/>
    <n v="0"/>
    <m/>
    <m/>
    <m/>
    <m/>
    <m/>
    <m/>
    <m/>
    <m/>
    <m/>
    <m/>
    <m/>
    <m/>
    <m/>
    <m/>
    <n v="109300"/>
    <n v="13416"/>
    <n v="27.95"/>
    <n v="2732.5"/>
  </r>
  <r>
    <x v="85"/>
    <x v="85"/>
    <x v="2"/>
    <x v="6"/>
    <x v="69"/>
    <x v="4"/>
    <m/>
    <m/>
    <m/>
    <m/>
    <n v="0"/>
    <m/>
    <m/>
    <m/>
    <m/>
    <m/>
    <m/>
    <m/>
    <m/>
    <m/>
    <m/>
    <m/>
    <m/>
    <m/>
    <m/>
    <n v="0"/>
    <m/>
    <m/>
    <n v="0"/>
  </r>
  <r>
    <x v="130"/>
    <x v="130"/>
    <x v="4"/>
    <x v="0"/>
    <x v="100"/>
    <x v="9946"/>
    <n v="12498"/>
    <n v="37.200000000000003"/>
    <n v="2143.0700000000002"/>
    <n v="55805.58"/>
    <n v="7369.48"/>
    <n v="6174"/>
    <n v="18.38"/>
    <n v="263.2"/>
    <n v="88870.78"/>
    <m/>
    <m/>
    <m/>
    <m/>
    <m/>
    <m/>
    <m/>
    <m/>
    <m/>
    <m/>
    <n v="100200"/>
    <n v="3364"/>
    <n v="10.01"/>
    <n v="3578.57"/>
  </r>
  <r>
    <x v="17"/>
    <x v="17"/>
    <x v="15"/>
    <x v="3"/>
    <x v="51"/>
    <x v="4"/>
    <m/>
    <m/>
    <m/>
    <m/>
    <n v="0"/>
    <m/>
    <m/>
    <m/>
    <m/>
    <m/>
    <m/>
    <m/>
    <m/>
    <m/>
    <m/>
    <m/>
    <m/>
    <m/>
    <m/>
    <n v="200"/>
    <n v="27"/>
    <n v="2.25"/>
    <n v="200"/>
  </r>
  <r>
    <x v="75"/>
    <x v="75"/>
    <x v="1"/>
    <x v="0"/>
    <x v="5"/>
    <x v="9947"/>
    <n v="73256"/>
    <n v="76.31"/>
    <n v="4353.96"/>
    <n v="323934.81"/>
    <n v="55199.81"/>
    <n v="59538"/>
    <n v="62.02"/>
    <n v="690"/>
    <n v="665671.02"/>
    <m/>
    <m/>
    <m/>
    <m/>
    <m/>
    <m/>
    <m/>
    <m/>
    <m/>
    <m/>
    <n v="310000"/>
    <n v="4853"/>
    <n v="5.0599999999999996"/>
    <n v="3875"/>
  </r>
  <r>
    <x v="229"/>
    <x v="229"/>
    <x v="14"/>
    <x v="2"/>
    <x v="15"/>
    <x v="9948"/>
    <n v="26057"/>
    <n v="60.32"/>
    <n v="4353"/>
    <n v="145738.44"/>
    <n v="0"/>
    <m/>
    <m/>
    <m/>
    <m/>
    <n v="18125"/>
    <n v="38672"/>
    <n v="89.52"/>
    <n v="503"/>
    <n v="229625.63"/>
    <m/>
    <m/>
    <m/>
    <m/>
    <m/>
    <n v="0"/>
    <m/>
    <m/>
    <n v="0"/>
  </r>
  <r>
    <x v="161"/>
    <x v="161"/>
    <x v="8"/>
    <x v="2"/>
    <x v="52"/>
    <x v="9949"/>
    <n v="22624"/>
    <n v="48.34"/>
    <n v="2870.15"/>
    <n v="104100.48"/>
    <n v="28649.85"/>
    <n v="36617"/>
    <n v="78.239999999999995"/>
    <n v="734.61"/>
    <n v="345497.19"/>
    <m/>
    <m/>
    <m/>
    <m/>
    <m/>
    <m/>
    <m/>
    <m/>
    <m/>
    <m/>
    <n v="812.94"/>
    <n v="8489"/>
    <n v="18.14"/>
    <n v="20.84"/>
  </r>
  <r>
    <x v="100"/>
    <x v="100"/>
    <x v="9"/>
    <x v="18"/>
    <x v="28"/>
    <x v="4081"/>
    <n v="757"/>
    <n v="5.26"/>
    <n v="335.08"/>
    <n v="3739.53"/>
    <n v="0"/>
    <n v="1908"/>
    <n v="13.25"/>
    <m/>
    <m/>
    <m/>
    <m/>
    <m/>
    <m/>
    <m/>
    <m/>
    <m/>
    <m/>
    <m/>
    <m/>
    <n v="119305"/>
    <n v="5283"/>
    <n v="36.69"/>
    <n v="9942.08"/>
  </r>
  <r>
    <x v="96"/>
    <x v="96"/>
    <x v="7"/>
    <x v="4"/>
    <x v="66"/>
    <x v="8759"/>
    <n v="535"/>
    <n v="2.0299999999999998"/>
    <n v="136.18"/>
    <n v="2786.28"/>
    <n v="0"/>
    <m/>
    <m/>
    <m/>
    <m/>
    <m/>
    <m/>
    <m/>
    <m/>
    <m/>
    <m/>
    <m/>
    <m/>
    <m/>
    <m/>
    <n v="72550"/>
    <n v="3399"/>
    <n v="12.88"/>
    <n v="3297.73"/>
  </r>
  <r>
    <x v="19"/>
    <x v="19"/>
    <x v="8"/>
    <x v="14"/>
    <x v="71"/>
    <x v="4"/>
    <m/>
    <m/>
    <m/>
    <m/>
    <n v="0"/>
    <m/>
    <m/>
    <m/>
    <m/>
    <m/>
    <m/>
    <m/>
    <m/>
    <m/>
    <m/>
    <m/>
    <m/>
    <m/>
    <m/>
    <n v="0"/>
    <m/>
    <m/>
    <n v="0"/>
  </r>
  <r>
    <x v="196"/>
    <x v="196"/>
    <x v="2"/>
    <x v="2"/>
    <x v="9"/>
    <x v="9950"/>
    <n v="21327"/>
    <n v="44.43"/>
    <n v="3631.58"/>
    <n v="135094.59"/>
    <n v="0"/>
    <m/>
    <m/>
    <m/>
    <m/>
    <m/>
    <m/>
    <m/>
    <m/>
    <m/>
    <n v="12475"/>
    <n v="28536"/>
    <n v="59.45"/>
    <n v="311"/>
    <n v="279240.40000000002"/>
    <n v="70.28"/>
    <n v="1923"/>
    <n v="4.01"/>
    <n v="1.76"/>
  </r>
  <r>
    <x v="52"/>
    <x v="52"/>
    <x v="4"/>
    <x v="35"/>
    <x v="11"/>
    <x v="0"/>
    <n v="0"/>
    <n v="0"/>
    <n v="0"/>
    <n v="0"/>
    <n v="0"/>
    <n v="0"/>
    <n v="0"/>
    <m/>
    <m/>
    <m/>
    <m/>
    <m/>
    <m/>
    <m/>
    <m/>
    <m/>
    <m/>
    <m/>
    <m/>
    <n v="0"/>
    <n v="0"/>
    <n v="0"/>
    <n v="0"/>
  </r>
  <r>
    <x v="2"/>
    <x v="2"/>
    <x v="5"/>
    <x v="2"/>
    <x v="2"/>
    <x v="9951"/>
    <n v="90222"/>
    <n v="117.48"/>
    <n v="8235"/>
    <n v="490147.2"/>
    <n v="0"/>
    <m/>
    <m/>
    <m/>
    <m/>
    <m/>
    <m/>
    <m/>
    <m/>
    <m/>
    <m/>
    <m/>
    <m/>
    <m/>
    <m/>
    <n v="1532.99"/>
    <n v="5553"/>
    <n v="7.23"/>
    <n v="23.95"/>
  </r>
  <r>
    <x v="202"/>
    <x v="202"/>
    <x v="8"/>
    <x v="2"/>
    <x v="37"/>
    <x v="9952"/>
    <n v="20768"/>
    <n v="54.08"/>
    <n v="3262.03"/>
    <n v="97078.05"/>
    <n v="18256.060000000001"/>
    <n v="17677"/>
    <n v="46.03"/>
    <n v="570.5"/>
    <n v="220155.33"/>
    <m/>
    <m/>
    <m/>
    <m/>
    <m/>
    <m/>
    <m/>
    <m/>
    <m/>
    <m/>
    <n v="1067"/>
    <n v="12855"/>
    <n v="33.479999999999997"/>
    <n v="33.340000000000003"/>
  </r>
  <r>
    <x v="38"/>
    <x v="38"/>
    <x v="3"/>
    <x v="6"/>
    <x v="7"/>
    <x v="4"/>
    <m/>
    <m/>
    <m/>
    <m/>
    <n v="0"/>
    <m/>
    <m/>
    <m/>
    <m/>
    <m/>
    <m/>
    <m/>
    <m/>
    <m/>
    <m/>
    <m/>
    <m/>
    <m/>
    <m/>
    <n v="394"/>
    <n v="447"/>
    <n v="18.63"/>
    <n v="197"/>
  </r>
  <r>
    <x v="109"/>
    <x v="109"/>
    <x v="4"/>
    <x v="18"/>
    <x v="98"/>
    <x v="4"/>
    <m/>
    <m/>
    <m/>
    <m/>
    <n v="0"/>
    <m/>
    <m/>
    <m/>
    <m/>
    <m/>
    <m/>
    <m/>
    <m/>
    <m/>
    <m/>
    <m/>
    <m/>
    <m/>
    <m/>
    <n v="0"/>
    <m/>
    <m/>
    <n v="0"/>
  </r>
  <r>
    <x v="157"/>
    <x v="157"/>
    <x v="13"/>
    <x v="1"/>
    <x v="4"/>
    <x v="9953"/>
    <n v="1049"/>
    <n v="12.49"/>
    <n v="469.57"/>
    <n v="3056.91"/>
    <n v="1449.83"/>
    <n v="1312"/>
    <n v="15.62"/>
    <n v="207.12"/>
    <n v="17483.89"/>
    <m/>
    <m/>
    <m/>
    <m/>
    <m/>
    <m/>
    <m/>
    <m/>
    <m/>
    <m/>
    <n v="291.02"/>
    <n v="2610"/>
    <n v="31.07"/>
    <n v="41.57"/>
  </r>
  <r>
    <x v="12"/>
    <x v="12"/>
    <x v="14"/>
    <x v="35"/>
    <x v="98"/>
    <x v="9954"/>
    <n v="138"/>
    <n v="0.64"/>
    <n v="41.22"/>
    <n v="690.06"/>
    <n v="0"/>
    <m/>
    <m/>
    <m/>
    <m/>
    <m/>
    <m/>
    <m/>
    <m/>
    <m/>
    <m/>
    <m/>
    <m/>
    <m/>
    <m/>
    <n v="0"/>
    <m/>
    <m/>
    <n v="0"/>
  </r>
  <r>
    <x v="121"/>
    <x v="121"/>
    <x v="13"/>
    <x v="4"/>
    <x v="42"/>
    <x v="4"/>
    <m/>
    <m/>
    <m/>
    <m/>
    <n v="0"/>
    <m/>
    <m/>
    <m/>
    <m/>
    <m/>
    <m/>
    <m/>
    <m/>
    <m/>
    <m/>
    <m/>
    <m/>
    <m/>
    <m/>
    <n v="123000"/>
    <n v="20217"/>
    <n v="56.16"/>
    <n v="4100"/>
  </r>
  <r>
    <x v="14"/>
    <x v="14"/>
    <x v="15"/>
    <x v="4"/>
    <x v="26"/>
    <x v="9955"/>
    <n v="11238"/>
    <n v="13.77"/>
    <n v="873.13"/>
    <n v="55216.89"/>
    <n v="53761.4"/>
    <n v="73375"/>
    <n v="89.92"/>
    <n v="790.61"/>
    <n v="648324.81000000006"/>
    <m/>
    <m/>
    <m/>
    <m/>
    <m/>
    <m/>
    <m/>
    <m/>
    <m/>
    <m/>
    <n v="0"/>
    <n v="36244"/>
    <n v="44.42"/>
    <n v="0"/>
  </r>
  <r>
    <x v="158"/>
    <x v="158"/>
    <x v="8"/>
    <x v="2"/>
    <x v="31"/>
    <x v="9956"/>
    <n v="7674"/>
    <n v="31.98"/>
    <n v="2510"/>
    <n v="46686"/>
    <n v="12070"/>
    <n v="13514"/>
    <n v="56.31"/>
    <m/>
    <m/>
    <m/>
    <m/>
    <m/>
    <m/>
    <m/>
    <m/>
    <m/>
    <m/>
    <m/>
    <m/>
    <n v="82002"/>
    <n v="9369"/>
    <n v="39.04"/>
    <n v="4100.1000000000004"/>
  </r>
  <r>
    <x v="185"/>
    <x v="185"/>
    <x v="3"/>
    <x v="5"/>
    <x v="88"/>
    <x v="6868"/>
    <n v="30147"/>
    <n v="32.21"/>
    <n v="2710.77"/>
    <n v="196639.2"/>
    <n v="34190.11"/>
    <n v="53950"/>
    <n v="57.64"/>
    <n v="438.33"/>
    <n v="412308.75"/>
    <m/>
    <m/>
    <m/>
    <m/>
    <m/>
    <m/>
    <m/>
    <m/>
    <m/>
    <m/>
    <n v="184000"/>
    <n v="16968"/>
    <n v="18.13"/>
    <n v="2358.9699999999998"/>
  </r>
  <r>
    <x v="70"/>
    <x v="70"/>
    <x v="6"/>
    <x v="13"/>
    <x v="6"/>
    <x v="4"/>
    <m/>
    <m/>
    <m/>
    <m/>
    <n v="0"/>
    <m/>
    <m/>
    <m/>
    <m/>
    <m/>
    <m/>
    <m/>
    <m/>
    <m/>
    <m/>
    <m/>
    <m/>
    <m/>
    <m/>
    <n v="0"/>
    <m/>
    <m/>
    <n v="0"/>
  </r>
  <r>
    <x v="57"/>
    <x v="57"/>
    <x v="7"/>
    <x v="7"/>
    <x v="9"/>
    <x v="1240"/>
    <n v="13580"/>
    <n v="28.29"/>
    <n v="4056"/>
    <n v="150883.20000000001"/>
    <n v="0"/>
    <m/>
    <m/>
    <m/>
    <m/>
    <m/>
    <m/>
    <m/>
    <m/>
    <m/>
    <m/>
    <m/>
    <m/>
    <m/>
    <m/>
    <n v="0"/>
    <m/>
    <m/>
    <n v="0"/>
  </r>
  <r>
    <x v="54"/>
    <x v="54"/>
    <x v="3"/>
    <x v="0"/>
    <x v="34"/>
    <x v="9957"/>
    <n v="11435"/>
    <n v="27.23"/>
    <n v="1492.8"/>
    <n v="48590.64"/>
    <n v="7255.09"/>
    <n v="10923"/>
    <n v="26.01"/>
    <n v="207.29"/>
    <n v="87491.33"/>
    <m/>
    <m/>
    <m/>
    <m/>
    <m/>
    <m/>
    <m/>
    <m/>
    <m/>
    <m/>
    <n v="99000"/>
    <n v="3368"/>
    <n v="8.02"/>
    <n v="2828.57"/>
  </r>
  <r>
    <x v="47"/>
    <x v="47"/>
    <x v="5"/>
    <x v="7"/>
    <x v="14"/>
    <x v="9958"/>
    <n v="19591"/>
    <n v="37.1"/>
    <n v="2255.75"/>
    <n v="92305.29"/>
    <n v="9392.82"/>
    <n v="15681"/>
    <n v="29.7"/>
    <n v="213.47"/>
    <n v="113270.86"/>
    <m/>
    <m/>
    <m/>
    <m/>
    <m/>
    <m/>
    <m/>
    <m/>
    <m/>
    <m/>
    <n v="0.71"/>
    <n v="3731"/>
    <n v="7.07"/>
    <n v="0.02"/>
  </r>
  <r>
    <x v="52"/>
    <x v="52"/>
    <x v="8"/>
    <x v="5"/>
    <x v="77"/>
    <x v="9959"/>
    <n v="42823"/>
    <n v="31.86"/>
    <n v="2404.36"/>
    <n v="250437.84"/>
    <n v="65952.47"/>
    <n v="87508"/>
    <n v="65.11"/>
    <n v="588.86"/>
    <n v="795340.66"/>
    <m/>
    <m/>
    <m/>
    <m/>
    <m/>
    <m/>
    <m/>
    <m/>
    <m/>
    <m/>
    <n v="4323"/>
    <n v="28749"/>
    <n v="21.39"/>
    <n v="38.6"/>
  </r>
  <r>
    <x v="17"/>
    <x v="17"/>
    <x v="13"/>
    <x v="0"/>
    <x v="125"/>
    <x v="9960"/>
    <n v="269216"/>
    <n v="112.17"/>
    <n v="11450"/>
    <n v="2129700"/>
    <n v="30813.77"/>
    <n v="34311"/>
    <n v="14.3"/>
    <n v="154.07"/>
    <n v="371592.53"/>
    <m/>
    <m/>
    <m/>
    <m/>
    <m/>
    <m/>
    <m/>
    <m/>
    <m/>
    <m/>
    <n v="733310"/>
    <n v="148539"/>
    <n v="61.89"/>
    <n v="3666.55"/>
  </r>
  <r>
    <x v="77"/>
    <x v="77"/>
    <x v="7"/>
    <x v="5"/>
    <x v="20"/>
    <x v="6204"/>
    <n v="29844"/>
    <n v="41.45"/>
    <n v="5066.67"/>
    <n v="282720"/>
    <n v="0"/>
    <m/>
    <m/>
    <m/>
    <m/>
    <m/>
    <m/>
    <m/>
    <m/>
    <m/>
    <m/>
    <m/>
    <m/>
    <m/>
    <m/>
    <n v="0"/>
    <m/>
    <m/>
    <n v="0"/>
  </r>
  <r>
    <x v="133"/>
    <x v="133"/>
    <x v="3"/>
    <x v="5"/>
    <x v="22"/>
    <x v="9961"/>
    <n v="29802"/>
    <n v="99.34"/>
    <n v="6820.8"/>
    <n v="158583.6"/>
    <n v="0"/>
    <n v="38038"/>
    <n v="126.79"/>
    <m/>
    <m/>
    <m/>
    <m/>
    <m/>
    <m/>
    <m/>
    <m/>
    <m/>
    <m/>
    <m/>
    <m/>
    <n v="58.82"/>
    <n v="8670"/>
    <n v="28.9"/>
    <n v="2.35"/>
  </r>
  <r>
    <x v="72"/>
    <x v="72"/>
    <x v="9"/>
    <x v="1"/>
    <x v="21"/>
    <x v="9962"/>
    <n v="736"/>
    <n v="2.56"/>
    <n v="134.33000000000001"/>
    <n v="2998.32"/>
    <n v="1695.44"/>
    <n v="3013"/>
    <n v="10.46"/>
    <n v="70.64"/>
    <n v="20445.84"/>
    <m/>
    <m/>
    <m/>
    <m/>
    <m/>
    <m/>
    <m/>
    <m/>
    <m/>
    <m/>
    <n v="0"/>
    <n v="20808"/>
    <n v="72.25"/>
    <n v="0"/>
  </r>
  <r>
    <x v="39"/>
    <x v="39"/>
    <x v="2"/>
    <x v="5"/>
    <x v="102"/>
    <x v="9963"/>
    <n v="2401"/>
    <n v="1.94"/>
    <n v="114.8"/>
    <n v="10996.32"/>
    <n v="3123.35"/>
    <n v="5693"/>
    <n v="4.6100000000000003"/>
    <n v="30.32"/>
    <n v="37665.370000000003"/>
    <m/>
    <m/>
    <m/>
    <m/>
    <m/>
    <m/>
    <m/>
    <m/>
    <m/>
    <m/>
    <n v="143090"/>
    <n v="18181"/>
    <n v="14.71"/>
    <n v="1389.22"/>
  </r>
  <r>
    <x v="46"/>
    <x v="46"/>
    <x v="8"/>
    <x v="7"/>
    <x v="17"/>
    <x v="9964"/>
    <n v="19399"/>
    <n v="32.33"/>
    <n v="2672.26"/>
    <n v="124260.09"/>
    <n v="13966.05"/>
    <n v="21422"/>
    <n v="35.700000000000003"/>
    <n v="279.32"/>
    <n v="168420.82"/>
    <m/>
    <m/>
    <m/>
    <m/>
    <m/>
    <m/>
    <m/>
    <m/>
    <m/>
    <m/>
    <n v="860"/>
    <n v="9080"/>
    <n v="15.13"/>
    <n v="17.2"/>
  </r>
  <r>
    <x v="7"/>
    <x v="7"/>
    <x v="12"/>
    <x v="1"/>
    <x v="6"/>
    <x v="4"/>
    <m/>
    <m/>
    <m/>
    <m/>
    <n v="0"/>
    <m/>
    <m/>
    <m/>
    <m/>
    <m/>
    <m/>
    <m/>
    <m/>
    <m/>
    <m/>
    <m/>
    <m/>
    <m/>
    <m/>
    <n v="0"/>
    <m/>
    <m/>
    <n v="0"/>
  </r>
  <r>
    <x v="76"/>
    <x v="76"/>
    <x v="12"/>
    <x v="6"/>
    <x v="31"/>
    <x v="9965"/>
    <n v="45"/>
    <n v="0.19"/>
    <n v="3.8"/>
    <n v="70.680000000000007"/>
    <n v="17077.59"/>
    <n v="22202"/>
    <n v="92.51"/>
    <n v="853.88"/>
    <n v="205943.84"/>
    <m/>
    <m/>
    <m/>
    <m/>
    <m/>
    <m/>
    <m/>
    <m/>
    <m/>
    <m/>
    <n v="365586"/>
    <n v="17358"/>
    <n v="72.33"/>
    <n v="18279.3"/>
  </r>
  <r>
    <x v="46"/>
    <x v="46"/>
    <x v="13"/>
    <x v="0"/>
    <x v="58"/>
    <x v="9966"/>
    <n v="111230"/>
    <n v="89.13"/>
    <n v="9051.89"/>
    <n v="875499.21"/>
    <n v="501.45"/>
    <n v="963"/>
    <n v="0.77"/>
    <n v="4.82"/>
    <n v="6047.2"/>
    <m/>
    <m/>
    <m/>
    <m/>
    <m/>
    <m/>
    <m/>
    <m/>
    <m/>
    <m/>
    <n v="2090"/>
    <n v="16332"/>
    <n v="13.09"/>
    <n v="20.100000000000001"/>
  </r>
  <r>
    <x v="98"/>
    <x v="98"/>
    <x v="7"/>
    <x v="7"/>
    <x v="33"/>
    <x v="9967"/>
    <n v="4614"/>
    <n v="3.85"/>
    <n v="474.84"/>
    <n v="44160.12"/>
    <n v="0"/>
    <n v="15881"/>
    <n v="13.23"/>
    <m/>
    <m/>
    <m/>
    <m/>
    <m/>
    <m/>
    <m/>
    <m/>
    <m/>
    <m/>
    <m/>
    <m/>
    <n v="5508.32"/>
    <n v="291000"/>
    <n v="242.5"/>
    <n v="55.08"/>
  </r>
  <r>
    <x v="197"/>
    <x v="197"/>
    <x v="16"/>
    <x v="6"/>
    <x v="71"/>
    <x v="4"/>
    <m/>
    <m/>
    <m/>
    <m/>
    <n v="0"/>
    <m/>
    <m/>
    <m/>
    <m/>
    <m/>
    <m/>
    <m/>
    <m/>
    <m/>
    <m/>
    <m/>
    <m/>
    <m/>
    <m/>
    <n v="0"/>
    <m/>
    <m/>
    <n v="0"/>
  </r>
  <r>
    <x v="17"/>
    <x v="17"/>
    <x v="8"/>
    <x v="7"/>
    <x v="64"/>
    <x v="9968"/>
    <n v="54177"/>
    <n v="60.2"/>
    <n v="6010.56"/>
    <n v="419236.56"/>
    <n v="12245.39"/>
    <n v="48293"/>
    <n v="53.66"/>
    <n v="163.27000000000001"/>
    <n v="147670.87"/>
    <m/>
    <m/>
    <m/>
    <m/>
    <m/>
    <m/>
    <m/>
    <m/>
    <m/>
    <m/>
    <n v="814500"/>
    <n v="96565"/>
    <n v="107.29"/>
    <n v="10860"/>
  </r>
  <r>
    <x v="193"/>
    <x v="193"/>
    <x v="4"/>
    <x v="5"/>
    <x v="11"/>
    <x v="9969"/>
    <n v="9961"/>
    <n v="83.01"/>
    <n v="4232.5"/>
    <n v="39362.25"/>
    <n v="0"/>
    <m/>
    <m/>
    <m/>
    <m/>
    <m/>
    <m/>
    <m/>
    <m/>
    <m/>
    <m/>
    <m/>
    <m/>
    <m/>
    <m/>
    <n v="0"/>
    <m/>
    <m/>
    <n v="0"/>
  </r>
  <r>
    <x v="78"/>
    <x v="78"/>
    <x v="9"/>
    <x v="17"/>
    <x v="46"/>
    <x v="4"/>
    <m/>
    <m/>
    <m/>
    <m/>
    <n v="0"/>
    <m/>
    <m/>
    <m/>
    <m/>
    <m/>
    <m/>
    <m/>
    <m/>
    <m/>
    <m/>
    <m/>
    <m/>
    <m/>
    <m/>
    <n v="156100"/>
    <n v="12958"/>
    <n v="41.53"/>
    <n v="6003.85"/>
  </r>
  <r>
    <x v="175"/>
    <x v="175"/>
    <x v="3"/>
    <x v="2"/>
    <x v="9"/>
    <x v="9970"/>
    <n v="14947"/>
    <n v="31.14"/>
    <n v="1206.53"/>
    <n v="44882.73"/>
    <n v="13814"/>
    <n v="33842"/>
    <n v="70.5"/>
    <m/>
    <m/>
    <m/>
    <m/>
    <m/>
    <m/>
    <m/>
    <m/>
    <m/>
    <m/>
    <m/>
    <m/>
    <n v="0"/>
    <m/>
    <m/>
    <n v="0"/>
  </r>
  <r>
    <x v="85"/>
    <x v="85"/>
    <x v="12"/>
    <x v="19"/>
    <x v="67"/>
    <x v="9971"/>
    <n v="121994"/>
    <n v="121.03"/>
    <n v="6449.94"/>
    <n v="503869.35"/>
    <n v="50194.96"/>
    <n v="69297"/>
    <n v="68.75"/>
    <n v="597.55999999999995"/>
    <n v="605316.04"/>
    <m/>
    <m/>
    <m/>
    <m/>
    <m/>
    <m/>
    <m/>
    <m/>
    <m/>
    <m/>
    <n v="3886.43"/>
    <n v="55158"/>
    <n v="54.72"/>
    <n v="46.27"/>
  </r>
  <r>
    <x v="62"/>
    <x v="62"/>
    <x v="14"/>
    <x v="14"/>
    <x v="16"/>
    <x v="5422"/>
    <n v="678"/>
    <n v="14.13"/>
    <n v="958.75"/>
    <n v="3566.55"/>
    <n v="0"/>
    <n v="0"/>
    <n v="0"/>
    <m/>
    <m/>
    <m/>
    <m/>
    <m/>
    <m/>
    <m/>
    <m/>
    <m/>
    <m/>
    <m/>
    <m/>
    <n v="1415"/>
    <n v="8601"/>
    <n v="179.19"/>
    <n v="353.75"/>
  </r>
  <r>
    <x v="16"/>
    <x v="16"/>
    <x v="11"/>
    <x v="7"/>
    <x v="5"/>
    <x v="9972"/>
    <n v="39497"/>
    <n v="41.14"/>
    <n v="3453"/>
    <n v="256903.2"/>
    <n v="29187.200000000001"/>
    <n v="27432"/>
    <n v="28.58"/>
    <n v="364.84"/>
    <n v="351977.16"/>
    <m/>
    <m/>
    <m/>
    <m/>
    <m/>
    <m/>
    <m/>
    <m/>
    <m/>
    <m/>
    <n v="26024"/>
    <n v="21569"/>
    <n v="22.47"/>
    <n v="325.3"/>
  </r>
  <r>
    <x v="122"/>
    <x v="122"/>
    <x v="14"/>
    <x v="19"/>
    <x v="109"/>
    <x v="9973"/>
    <n v="261791"/>
    <n v="205.81"/>
    <n v="21667.919999999998"/>
    <n v="2136024"/>
    <n v="10300.68"/>
    <n v="13523"/>
    <n v="10.63"/>
    <n v="97.18"/>
    <n v="124218.98"/>
    <m/>
    <m/>
    <m/>
    <m/>
    <m/>
    <n v="0"/>
    <n v="0"/>
    <n v="0"/>
    <n v="0"/>
    <n v="0"/>
    <n v="3885.3"/>
    <n v="97301"/>
    <n v="76.489999999999995"/>
    <n v="36.65"/>
  </r>
  <r>
    <x v="157"/>
    <x v="157"/>
    <x v="6"/>
    <x v="1"/>
    <x v="4"/>
    <x v="9974"/>
    <n v="1225"/>
    <n v="14.58"/>
    <n v="1161.71"/>
    <n v="7562.76"/>
    <n v="177.5"/>
    <n v="160"/>
    <n v="1.9"/>
    <m/>
    <m/>
    <m/>
    <m/>
    <m/>
    <m/>
    <m/>
    <m/>
    <m/>
    <m/>
    <m/>
    <m/>
    <n v="461.2"/>
    <n v="1930"/>
    <n v="22.98"/>
    <n v="65.89"/>
  </r>
  <r>
    <x v="49"/>
    <x v="49"/>
    <x v="13"/>
    <x v="6"/>
    <x v="6"/>
    <x v="4"/>
    <m/>
    <m/>
    <m/>
    <m/>
    <n v="0"/>
    <m/>
    <m/>
    <m/>
    <m/>
    <m/>
    <m/>
    <m/>
    <m/>
    <m/>
    <m/>
    <m/>
    <m/>
    <m/>
    <m/>
    <n v="63338"/>
    <n v="8911"/>
    <n v="92.82"/>
    <n v="7917.25"/>
  </r>
  <r>
    <x v="22"/>
    <x v="22"/>
    <x v="4"/>
    <x v="4"/>
    <x v="66"/>
    <x v="4"/>
    <m/>
    <m/>
    <m/>
    <m/>
    <n v="0"/>
    <m/>
    <m/>
    <m/>
    <m/>
    <m/>
    <m/>
    <m/>
    <m/>
    <m/>
    <m/>
    <m/>
    <m/>
    <m/>
    <m/>
    <n v="78351.73"/>
    <n v="18318"/>
    <n v="69.39"/>
    <n v="3561.44"/>
  </r>
  <r>
    <x v="72"/>
    <x v="72"/>
    <x v="6"/>
    <x v="5"/>
    <x v="102"/>
    <x v="9975"/>
    <n v="89147"/>
    <n v="72.13"/>
    <n v="6095.03"/>
    <n v="583842.84"/>
    <n v="105978.66"/>
    <n v="61636"/>
    <n v="49.87"/>
    <n v="1028.92"/>
    <n v="1278028.47"/>
    <m/>
    <m/>
    <m/>
    <m/>
    <m/>
    <m/>
    <m/>
    <m/>
    <m/>
    <m/>
    <n v="449982"/>
    <n v="14123"/>
    <n v="11.43"/>
    <n v="4368.76"/>
  </r>
  <r>
    <x v="56"/>
    <x v="56"/>
    <x v="8"/>
    <x v="16"/>
    <x v="117"/>
    <x v="1217"/>
    <n v="43199"/>
    <n v="61.02"/>
    <n v="4932.88"/>
    <n v="270667.2"/>
    <n v="23684.77"/>
    <n v="24384"/>
    <n v="34.44"/>
    <n v="401.44"/>
    <n v="285621.77"/>
    <m/>
    <m/>
    <m/>
    <m/>
    <m/>
    <m/>
    <m/>
    <m/>
    <m/>
    <m/>
    <n v="150800"/>
    <n v="33516"/>
    <n v="47.34"/>
    <n v="2555.9299999999998"/>
  </r>
  <r>
    <x v="190"/>
    <x v="190"/>
    <x v="13"/>
    <x v="2"/>
    <x v="11"/>
    <x v="9976"/>
    <n v="13663"/>
    <n v="113.86"/>
    <n v="7499.7"/>
    <n v="69747.210000000006"/>
    <n v="0"/>
    <m/>
    <m/>
    <m/>
    <m/>
    <m/>
    <m/>
    <m/>
    <m/>
    <m/>
    <m/>
    <m/>
    <m/>
    <m/>
    <m/>
    <n v="227"/>
    <n v="7912"/>
    <n v="65.930000000000007"/>
    <n v="22.7"/>
  </r>
  <r>
    <x v="25"/>
    <x v="25"/>
    <x v="9"/>
    <x v="0"/>
    <x v="29"/>
    <x v="9977"/>
    <n v="49114"/>
    <n v="78.709999999999994"/>
    <n v="9283.08"/>
    <n v="448929.6"/>
    <n v="0"/>
    <m/>
    <m/>
    <m/>
    <m/>
    <m/>
    <m/>
    <m/>
    <m/>
    <m/>
    <m/>
    <m/>
    <m/>
    <m/>
    <m/>
    <n v="1050"/>
    <n v="6442"/>
    <n v="10.32"/>
    <n v="20.190000000000001"/>
  </r>
  <r>
    <x v="122"/>
    <x v="122"/>
    <x v="6"/>
    <x v="1"/>
    <x v="21"/>
    <x v="9978"/>
    <n v="3138"/>
    <n v="10.9"/>
    <n v="636.83000000000004"/>
    <n v="14214.12"/>
    <n v="1936.95"/>
    <n v="5232"/>
    <n v="18.170000000000002"/>
    <n v="80.709999999999994"/>
    <n v="23358.31"/>
    <m/>
    <m/>
    <m/>
    <m/>
    <m/>
    <m/>
    <m/>
    <m/>
    <m/>
    <m/>
    <n v="1711.68"/>
    <n v="20614"/>
    <n v="71.58"/>
    <n v="71.319999999999993"/>
  </r>
  <r>
    <x v="199"/>
    <x v="199"/>
    <x v="14"/>
    <x v="2"/>
    <x v="9"/>
    <x v="9979"/>
    <n v="49576"/>
    <n v="103.28"/>
    <n v="8639"/>
    <n v="321370.8"/>
    <n v="0"/>
    <m/>
    <m/>
    <m/>
    <m/>
    <m/>
    <m/>
    <m/>
    <m/>
    <m/>
    <m/>
    <m/>
    <m/>
    <m/>
    <m/>
    <n v="3374.81"/>
    <n v="66192"/>
    <n v="137.9"/>
    <n v="84.37"/>
  </r>
  <r>
    <x v="34"/>
    <x v="34"/>
    <x v="14"/>
    <x v="2"/>
    <x v="9"/>
    <x v="9980"/>
    <n v="467556"/>
    <n v="974.08"/>
    <n v="8029.93"/>
    <n v="298713.21000000002"/>
    <n v="0"/>
    <n v="236627"/>
    <n v="492.97"/>
    <m/>
    <m/>
    <m/>
    <m/>
    <m/>
    <m/>
    <m/>
    <m/>
    <m/>
    <m/>
    <m/>
    <m/>
    <n v="28573"/>
    <n v="4175"/>
    <n v="8.6999999999999993"/>
    <n v="714.33"/>
  </r>
  <r>
    <x v="89"/>
    <x v="89"/>
    <x v="6"/>
    <x v="5"/>
    <x v="64"/>
    <x v="9981"/>
    <n v="43284"/>
    <n v="48.09"/>
    <n v="4953"/>
    <n v="345471.75"/>
    <n v="41108.629999999997"/>
    <n v="60496"/>
    <n v="67.22"/>
    <n v="548.12"/>
    <n v="495741.33"/>
    <m/>
    <m/>
    <m/>
    <m/>
    <m/>
    <m/>
    <m/>
    <m/>
    <m/>
    <m/>
    <n v="2449"/>
    <n v="31396"/>
    <n v="34.880000000000003"/>
    <n v="32.65"/>
  </r>
  <r>
    <x v="17"/>
    <x v="17"/>
    <x v="6"/>
    <x v="0"/>
    <x v="125"/>
    <x v="9982"/>
    <n v="225584"/>
    <n v="93.99"/>
    <n v="10345"/>
    <n v="1924170"/>
    <n v="20027.16"/>
    <n v="23561"/>
    <n v="9.82"/>
    <n v="100.14"/>
    <n v="241513.51"/>
    <m/>
    <m/>
    <m/>
    <m/>
    <m/>
    <m/>
    <m/>
    <m/>
    <m/>
    <m/>
    <n v="798800"/>
    <n v="99616"/>
    <n v="41.51"/>
    <n v="3994"/>
  </r>
  <r>
    <x v="98"/>
    <x v="98"/>
    <x v="0"/>
    <x v="27"/>
    <x v="6"/>
    <x v="4"/>
    <n v="0"/>
    <n v="0"/>
    <m/>
    <m/>
    <n v="0"/>
    <m/>
    <m/>
    <m/>
    <m/>
    <m/>
    <m/>
    <m/>
    <m/>
    <m/>
    <m/>
    <m/>
    <m/>
    <m/>
    <m/>
    <n v="0"/>
    <m/>
    <m/>
    <n v="0"/>
  </r>
  <r>
    <x v="159"/>
    <x v="159"/>
    <x v="12"/>
    <x v="12"/>
    <x v="6"/>
    <x v="4"/>
    <m/>
    <m/>
    <m/>
    <m/>
    <n v="0"/>
    <m/>
    <m/>
    <m/>
    <m/>
    <m/>
    <m/>
    <m/>
    <m/>
    <m/>
    <m/>
    <m/>
    <m/>
    <m/>
    <m/>
    <n v="0"/>
    <m/>
    <m/>
    <n v="0"/>
  </r>
  <r>
    <x v="100"/>
    <x v="100"/>
    <x v="4"/>
    <x v="13"/>
    <x v="6"/>
    <x v="4"/>
    <m/>
    <m/>
    <m/>
    <m/>
    <n v="0"/>
    <m/>
    <m/>
    <m/>
    <m/>
    <m/>
    <m/>
    <m/>
    <m/>
    <m/>
    <m/>
    <m/>
    <m/>
    <m/>
    <m/>
    <n v="0"/>
    <m/>
    <m/>
    <n v="0"/>
  </r>
  <r>
    <x v="133"/>
    <x v="133"/>
    <x v="14"/>
    <x v="5"/>
    <x v="22"/>
    <x v="9983"/>
    <n v="31355"/>
    <n v="104.52"/>
    <n v="6901.6"/>
    <n v="160462.20000000001"/>
    <n v="15509"/>
    <n v="30482"/>
    <n v="101.61"/>
    <n v="620.36"/>
    <n v="187027.68"/>
    <m/>
    <m/>
    <m/>
    <m/>
    <m/>
    <m/>
    <m/>
    <m/>
    <m/>
    <m/>
    <n v="58.82"/>
    <n v="9953"/>
    <n v="33.18"/>
    <n v="2.35"/>
  </r>
  <r>
    <x v="129"/>
    <x v="129"/>
    <x v="11"/>
    <x v="7"/>
    <x v="17"/>
    <x v="9984"/>
    <n v="21441"/>
    <n v="35.74"/>
    <n v="3388.72"/>
    <n v="157575.48000000001"/>
    <n v="20230"/>
    <n v="26403"/>
    <n v="44.01"/>
    <n v="404.6"/>
    <n v="243959.64"/>
    <m/>
    <m/>
    <m/>
    <m/>
    <m/>
    <m/>
    <m/>
    <m/>
    <m/>
    <m/>
    <n v="1332"/>
    <n v="15703"/>
    <n v="26.17"/>
    <n v="26.64"/>
  </r>
  <r>
    <x v="133"/>
    <x v="133"/>
    <x v="10"/>
    <x v="1"/>
    <x v="6"/>
    <x v="9985"/>
    <n v="619"/>
    <n v="6.45"/>
    <n v="442.38"/>
    <n v="3291.27"/>
    <n v="90"/>
    <n v="239"/>
    <n v="2.4900000000000002"/>
    <m/>
    <m/>
    <m/>
    <m/>
    <m/>
    <m/>
    <m/>
    <n v="3327"/>
    <n v="5911"/>
    <n v="61.57"/>
    <n v="415"/>
    <n v="74471.570000000007"/>
    <n v="95.31"/>
    <n v="6616"/>
    <n v="68.92"/>
    <n v="11.91"/>
  </r>
  <r>
    <x v="15"/>
    <x v="15"/>
    <x v="11"/>
    <x v="1"/>
    <x v="13"/>
    <x v="9986"/>
    <n v="1729"/>
    <n v="8.48"/>
    <n v="400.76"/>
    <n v="6336.09"/>
    <n v="0"/>
    <m/>
    <m/>
    <m/>
    <m/>
    <n v="4800"/>
    <n v="9522"/>
    <n v="46.68"/>
    <n v="282"/>
    <n v="60811.199999999997"/>
    <n v="9729"/>
    <n v="28591"/>
    <n v="140.15"/>
    <n v="572"/>
    <n v="217773.94"/>
    <n v="211943"/>
    <n v="35020"/>
    <n v="171.67"/>
    <n v="12467.24"/>
  </r>
  <r>
    <x v="130"/>
    <x v="130"/>
    <x v="8"/>
    <x v="1"/>
    <x v="68"/>
    <x v="9987"/>
    <n v="571"/>
    <n v="2.97"/>
    <n v="69.25"/>
    <n v="1030.44"/>
    <n v="0"/>
    <m/>
    <m/>
    <m/>
    <m/>
    <m/>
    <m/>
    <m/>
    <m/>
    <m/>
    <n v="343"/>
    <n v="940"/>
    <n v="4.9000000000000004"/>
    <n v="21"/>
    <n v="7677.71"/>
    <n v="101434"/>
    <n v="3563"/>
    <n v="18.559999999999999"/>
    <n v="6339.63"/>
  </r>
  <r>
    <x v="138"/>
    <x v="138"/>
    <x v="14"/>
    <x v="12"/>
    <x v="6"/>
    <x v="9988"/>
    <n v="49652"/>
    <n v="517.21"/>
    <n v="36290"/>
    <n v="269997.59999999998"/>
    <n v="0"/>
    <m/>
    <m/>
    <m/>
    <m/>
    <m/>
    <m/>
    <m/>
    <m/>
    <m/>
    <m/>
    <m/>
    <m/>
    <m/>
    <m/>
    <n v="0"/>
    <m/>
    <m/>
    <n v="0"/>
  </r>
  <r>
    <x v="98"/>
    <x v="98"/>
    <x v="7"/>
    <x v="11"/>
    <x v="130"/>
    <x v="9989"/>
    <n v="20859"/>
    <n v="7.24"/>
    <n v="547.37"/>
    <n v="122172.24"/>
    <n v="0"/>
    <n v="66261"/>
    <n v="23.01"/>
    <m/>
    <m/>
    <m/>
    <m/>
    <m/>
    <m/>
    <m/>
    <m/>
    <m/>
    <m/>
    <m/>
    <m/>
    <n v="24546.22"/>
    <n v="1185624"/>
    <n v="411.68"/>
    <n v="102.28"/>
  </r>
  <r>
    <x v="38"/>
    <x v="38"/>
    <x v="9"/>
    <x v="3"/>
    <x v="16"/>
    <x v="9990"/>
    <n v="285"/>
    <n v="5.94"/>
    <n v="268"/>
    <n v="996.96"/>
    <n v="0"/>
    <m/>
    <m/>
    <m/>
    <m/>
    <m/>
    <m/>
    <m/>
    <m/>
    <m/>
    <n v="100"/>
    <n v="256"/>
    <n v="5.33"/>
    <n v="25"/>
    <n v="2238.4"/>
    <n v="256"/>
    <n v="1585"/>
    <n v="33.020000000000003"/>
    <n v="64"/>
  </r>
  <r>
    <x v="185"/>
    <x v="185"/>
    <x v="10"/>
    <x v="2"/>
    <x v="9"/>
    <x v="9991"/>
    <n v="5872"/>
    <n v="12.23"/>
    <n v="1142.18"/>
    <n v="42488.91"/>
    <n v="22134.82"/>
    <n v="30212"/>
    <n v="62.94"/>
    <n v="553.37"/>
    <n v="266930.44"/>
    <m/>
    <m/>
    <m/>
    <m/>
    <m/>
    <m/>
    <m/>
    <m/>
    <m/>
    <m/>
    <n v="122500"/>
    <n v="4440"/>
    <n v="9.25"/>
    <n v="3062.5"/>
  </r>
  <r>
    <x v="20"/>
    <x v="20"/>
    <x v="9"/>
    <x v="4"/>
    <x v="10"/>
    <x v="9992"/>
    <n v="6125"/>
    <n v="6.9"/>
    <n v="393.91"/>
    <n v="27108.57"/>
    <n v="4504.3599999999997"/>
    <n v="6479"/>
    <n v="7.3"/>
    <n v="60.87"/>
    <n v="54319.49"/>
    <m/>
    <m/>
    <m/>
    <m/>
    <m/>
    <m/>
    <m/>
    <m/>
    <m/>
    <m/>
    <n v="668400"/>
    <n v="41257"/>
    <n v="46.46"/>
    <n v="9032.43"/>
  </r>
  <r>
    <x v="160"/>
    <x v="160"/>
    <x v="13"/>
    <x v="6"/>
    <x v="16"/>
    <x v="4"/>
    <m/>
    <m/>
    <m/>
    <m/>
    <n v="0"/>
    <m/>
    <m/>
    <m/>
    <m/>
    <m/>
    <m/>
    <m/>
    <m/>
    <m/>
    <m/>
    <m/>
    <m/>
    <m/>
    <m/>
    <n v="0"/>
    <m/>
    <m/>
    <n v="0"/>
  </r>
  <r>
    <x v="65"/>
    <x v="65"/>
    <x v="0"/>
    <x v="5"/>
    <x v="33"/>
    <x v="9993"/>
    <n v="74437"/>
    <n v="62.03"/>
    <n v="4280.3999999999996"/>
    <n v="398077.2"/>
    <n v="47844.81"/>
    <n v="59302"/>
    <n v="49.42"/>
    <n v="478.45"/>
    <n v="576974.93000000005"/>
    <m/>
    <m/>
    <m/>
    <m/>
    <m/>
    <m/>
    <m/>
    <m/>
    <m/>
    <m/>
    <n v="60595"/>
    <n v="16161"/>
    <n v="13.47"/>
    <n v="605.95000000000005"/>
  </r>
  <r>
    <x v="156"/>
    <x v="156"/>
    <x v="15"/>
    <x v="7"/>
    <x v="2"/>
    <x v="9994"/>
    <n v="64059"/>
    <n v="83.41"/>
    <n v="7180.92"/>
    <n v="427408.47"/>
    <n v="0"/>
    <m/>
    <m/>
    <m/>
    <m/>
    <m/>
    <m/>
    <m/>
    <m/>
    <m/>
    <m/>
    <m/>
    <m/>
    <m/>
    <m/>
    <n v="717.87"/>
    <n v="4781"/>
    <n v="6.23"/>
    <n v="11.22"/>
  </r>
  <r>
    <x v="20"/>
    <x v="20"/>
    <x v="1"/>
    <x v="7"/>
    <x v="9"/>
    <x v="9995"/>
    <n v="35966"/>
    <n v="74.930000000000007"/>
    <n v="11074.58"/>
    <n v="411974.19"/>
    <n v="0"/>
    <n v="0"/>
    <n v="0"/>
    <m/>
    <m/>
    <m/>
    <m/>
    <m/>
    <m/>
    <m/>
    <m/>
    <m/>
    <m/>
    <m/>
    <m/>
    <n v="193140"/>
    <n v="8908"/>
    <n v="18.559999999999999"/>
    <n v="4828.5"/>
  </r>
  <r>
    <x v="69"/>
    <x v="69"/>
    <x v="10"/>
    <x v="7"/>
    <x v="9"/>
    <x v="9996"/>
    <n v="39393"/>
    <n v="82.07"/>
    <n v="8648"/>
    <n v="321705.59999999998"/>
    <n v="0"/>
    <m/>
    <m/>
    <m/>
    <m/>
    <m/>
    <m/>
    <m/>
    <m/>
    <m/>
    <m/>
    <m/>
    <m/>
    <m/>
    <m/>
    <n v="133320"/>
    <n v="11447"/>
    <n v="23.85"/>
    <n v="3333"/>
  </r>
  <r>
    <x v="23"/>
    <x v="23"/>
    <x v="2"/>
    <x v="30"/>
    <x v="103"/>
    <x v="9997"/>
    <n v="53239"/>
    <n v="52.2"/>
    <n v="4062.15"/>
    <n v="321113.19"/>
    <n v="52397.56"/>
    <n v="71959"/>
    <n v="70.55"/>
    <n v="616.44000000000005"/>
    <n v="631877.86"/>
    <m/>
    <m/>
    <m/>
    <m/>
    <m/>
    <m/>
    <m/>
    <m/>
    <m/>
    <m/>
    <n v="4551"/>
    <n v="25780"/>
    <n v="25.27"/>
    <n v="53.54"/>
  </r>
  <r>
    <x v="202"/>
    <x v="202"/>
    <x v="13"/>
    <x v="5"/>
    <x v="5"/>
    <x v="9998"/>
    <n v="46928"/>
    <n v="48.88"/>
    <n v="3121.26"/>
    <n v="232221.93"/>
    <n v="33311.35"/>
    <n v="36084"/>
    <n v="37.590000000000003"/>
    <n v="416.39"/>
    <n v="401711.54"/>
    <m/>
    <m/>
    <m/>
    <m/>
    <m/>
    <m/>
    <m/>
    <m/>
    <m/>
    <m/>
    <n v="3429"/>
    <n v="42835"/>
    <n v="44.62"/>
    <n v="42.86"/>
  </r>
  <r>
    <x v="85"/>
    <x v="85"/>
    <x v="5"/>
    <x v="19"/>
    <x v="67"/>
    <x v="9999"/>
    <n v="151931"/>
    <n v="150.72999999999999"/>
    <n v="6594.01"/>
    <n v="515124.21"/>
    <n v="58989.33"/>
    <n v="39113"/>
    <n v="38.799999999999997"/>
    <n v="702.25"/>
    <n v="711370.04"/>
    <m/>
    <m/>
    <m/>
    <m/>
    <m/>
    <m/>
    <m/>
    <m/>
    <m/>
    <m/>
    <n v="2895.89"/>
    <n v="61708"/>
    <n v="61.22"/>
    <n v="34.47"/>
  </r>
  <r>
    <x v="125"/>
    <x v="125"/>
    <x v="13"/>
    <x v="5"/>
    <x v="5"/>
    <x v="10000"/>
    <n v="126888"/>
    <n v="132.18"/>
    <n v="10523"/>
    <n v="782911.2"/>
    <n v="0"/>
    <m/>
    <m/>
    <m/>
    <m/>
    <m/>
    <m/>
    <m/>
    <m/>
    <m/>
    <m/>
    <m/>
    <m/>
    <m/>
    <m/>
    <n v="2729"/>
    <n v="16084"/>
    <n v="16.75"/>
    <n v="34.11"/>
  </r>
  <r>
    <x v="161"/>
    <x v="161"/>
    <x v="3"/>
    <x v="4"/>
    <x v="104"/>
    <x v="10001"/>
    <n v="9448"/>
    <n v="2.94"/>
    <n v="188.46"/>
    <n v="46971.51"/>
    <n v="3154.22"/>
    <n v="6101"/>
    <n v="1.9"/>
    <n v="11.77"/>
    <n v="38037.68"/>
    <m/>
    <m/>
    <m/>
    <m/>
    <m/>
    <n v="1735"/>
    <n v="4470"/>
    <n v="1.39"/>
    <n v="6"/>
    <n v="38836.239999999998"/>
    <n v="20416"/>
    <n v="144103"/>
    <n v="44.81"/>
    <n v="76.180000000000007"/>
  </r>
  <r>
    <x v="200"/>
    <x v="200"/>
    <x v="5"/>
    <x v="2"/>
    <x v="9"/>
    <x v="10002"/>
    <n v="27093"/>
    <n v="56.44"/>
    <n v="3478"/>
    <n v="129381.6"/>
    <n v="12960.4"/>
    <n v="24436"/>
    <n v="50.91"/>
    <n v="324.01"/>
    <n v="156293.31"/>
    <m/>
    <m/>
    <m/>
    <m/>
    <m/>
    <m/>
    <m/>
    <m/>
    <m/>
    <m/>
    <n v="0"/>
    <n v="2812"/>
    <n v="5.86"/>
    <n v="0"/>
  </r>
  <r>
    <x v="54"/>
    <x v="54"/>
    <x v="11"/>
    <x v="7"/>
    <x v="29"/>
    <x v="10003"/>
    <n v="83958"/>
    <n v="134.55000000000001"/>
    <n v="7231.9"/>
    <n v="349734.87"/>
    <n v="0"/>
    <m/>
    <m/>
    <m/>
    <m/>
    <m/>
    <m/>
    <m/>
    <m/>
    <m/>
    <m/>
    <m/>
    <m/>
    <m/>
    <m/>
    <n v="55900"/>
    <n v="5392"/>
    <n v="8.64"/>
    <n v="1075"/>
  </r>
  <r>
    <x v="91"/>
    <x v="91"/>
    <x v="8"/>
    <x v="5"/>
    <x v="3"/>
    <x v="10004"/>
    <n v="94619"/>
    <n v="109.51"/>
    <n v="10810"/>
    <n v="723837.6"/>
    <n v="0"/>
    <m/>
    <m/>
    <m/>
    <m/>
    <m/>
    <m/>
    <m/>
    <m/>
    <m/>
    <m/>
    <m/>
    <m/>
    <m/>
    <m/>
    <n v="186600"/>
    <n v="8431"/>
    <n v="9.76"/>
    <n v="2591.67"/>
  </r>
  <r>
    <x v="217"/>
    <x v="217"/>
    <x v="11"/>
    <x v="2"/>
    <x v="14"/>
    <x v="10005"/>
    <n v="44540"/>
    <n v="84.36"/>
    <n v="8607.27"/>
    <n v="352209.6"/>
    <n v="0"/>
    <m/>
    <m/>
    <m/>
    <m/>
    <m/>
    <m/>
    <m/>
    <m/>
    <m/>
    <m/>
    <m/>
    <m/>
    <m/>
    <m/>
    <n v="128600"/>
    <n v="9661"/>
    <n v="18.3"/>
    <n v="2922.73"/>
  </r>
  <r>
    <x v="41"/>
    <x v="41"/>
    <x v="1"/>
    <x v="2"/>
    <x v="9"/>
    <x v="10006"/>
    <n v="11870"/>
    <n v="24.73"/>
    <n v="1830.8"/>
    <n v="68105.759999999995"/>
    <n v="18690.59"/>
    <n v="23575"/>
    <n v="49.11"/>
    <n v="467.26"/>
    <n v="225395.45"/>
    <m/>
    <m/>
    <m/>
    <m/>
    <m/>
    <m/>
    <m/>
    <m/>
    <m/>
    <m/>
    <n v="4695"/>
    <n v="12395"/>
    <n v="25.82"/>
    <n v="117.38"/>
  </r>
  <r>
    <x v="123"/>
    <x v="123"/>
    <x v="13"/>
    <x v="2"/>
    <x v="30"/>
    <x v="10007"/>
    <n v="57154"/>
    <n v="99.23"/>
    <n v="7065.83"/>
    <n v="315418.8"/>
    <n v="0"/>
    <m/>
    <m/>
    <m/>
    <m/>
    <m/>
    <m/>
    <m/>
    <m/>
    <m/>
    <m/>
    <m/>
    <m/>
    <m/>
    <m/>
    <n v="130300"/>
    <n v="12432"/>
    <n v="21.58"/>
    <n v="2714.58"/>
  </r>
  <r>
    <x v="151"/>
    <x v="151"/>
    <x v="10"/>
    <x v="1"/>
    <x v="1"/>
    <x v="10008"/>
    <n v="261"/>
    <n v="3.63"/>
    <n v="338"/>
    <n v="1886.04"/>
    <n v="0"/>
    <m/>
    <m/>
    <m/>
    <m/>
    <m/>
    <m/>
    <m/>
    <m/>
    <m/>
    <m/>
    <m/>
    <m/>
    <m/>
    <m/>
    <n v="0"/>
    <m/>
    <m/>
    <n v="0"/>
  </r>
  <r>
    <x v="189"/>
    <x v="189"/>
    <x v="5"/>
    <x v="2"/>
    <x v="9"/>
    <x v="10009"/>
    <n v="38659"/>
    <n v="80.540000000000006"/>
    <n v="5260.75"/>
    <n v="195699.9"/>
    <n v="0"/>
    <m/>
    <m/>
    <m/>
    <m/>
    <m/>
    <m/>
    <m/>
    <m/>
    <m/>
    <m/>
    <m/>
    <m/>
    <m/>
    <m/>
    <n v="889.78"/>
    <n v="15442"/>
    <n v="32.17"/>
    <n v="22.24"/>
  </r>
  <r>
    <x v="126"/>
    <x v="126"/>
    <x v="13"/>
    <x v="2"/>
    <x v="20"/>
    <x v="10010"/>
    <n v="52781"/>
    <n v="73.31"/>
    <n v="6690.33"/>
    <n v="373320.6"/>
    <n v="0"/>
    <m/>
    <m/>
    <m/>
    <m/>
    <m/>
    <m/>
    <m/>
    <m/>
    <m/>
    <m/>
    <m/>
    <m/>
    <m/>
    <m/>
    <n v="1604.17"/>
    <n v="10475"/>
    <n v="14.55"/>
    <n v="26.74"/>
  </r>
  <r>
    <x v="37"/>
    <x v="37"/>
    <x v="10"/>
    <x v="7"/>
    <x v="108"/>
    <x v="10011"/>
    <n v="14239"/>
    <n v="51.59"/>
    <n v="4031.3"/>
    <n v="86229.6"/>
    <n v="4817.6499999999996"/>
    <n v="12666"/>
    <n v="45.89"/>
    <m/>
    <m/>
    <m/>
    <m/>
    <m/>
    <m/>
    <m/>
    <m/>
    <m/>
    <m/>
    <m/>
    <m/>
    <n v="36666.79"/>
    <n v="1934"/>
    <n v="7.01"/>
    <n v="1594.21"/>
  </r>
  <r>
    <x v="73"/>
    <x v="73"/>
    <x v="3"/>
    <x v="7"/>
    <x v="25"/>
    <x v="10012"/>
    <n v="38680"/>
    <n v="48.84"/>
    <n v="4622.42"/>
    <n v="283724.40000000002"/>
    <n v="32162.95"/>
    <n v="51341"/>
    <n v="64.819999999999993"/>
    <n v="487.32"/>
    <n v="387862.65"/>
    <m/>
    <m/>
    <m/>
    <m/>
    <m/>
    <m/>
    <m/>
    <m/>
    <m/>
    <m/>
    <n v="497535"/>
    <n v="25937"/>
    <n v="32.75"/>
    <n v="7538.41"/>
  </r>
  <r>
    <x v="176"/>
    <x v="176"/>
    <x v="11"/>
    <x v="1"/>
    <x v="28"/>
    <x v="4"/>
    <m/>
    <m/>
    <m/>
    <m/>
    <n v="41.71"/>
    <n v="76"/>
    <n v="0.53"/>
    <m/>
    <m/>
    <m/>
    <m/>
    <m/>
    <m/>
    <m/>
    <m/>
    <m/>
    <m/>
    <m/>
    <m/>
    <n v="227.74"/>
    <n v="8528"/>
    <n v="59.22"/>
    <n v="18.98"/>
  </r>
  <r>
    <x v="65"/>
    <x v="65"/>
    <x v="2"/>
    <x v="13"/>
    <x v="16"/>
    <x v="0"/>
    <n v="0"/>
    <n v="0"/>
    <n v="0"/>
    <n v="0"/>
    <n v="0"/>
    <n v="0"/>
    <n v="0"/>
    <m/>
    <m/>
    <m/>
    <m/>
    <m/>
    <m/>
    <m/>
    <m/>
    <m/>
    <m/>
    <m/>
    <m/>
    <n v="0"/>
    <m/>
    <m/>
    <n v="0"/>
  </r>
  <r>
    <x v="159"/>
    <x v="159"/>
    <x v="8"/>
    <x v="5"/>
    <x v="79"/>
    <x v="10013"/>
    <n v="131673"/>
    <n v="159.03"/>
    <n v="10316.200000000001"/>
    <n v="661990.74"/>
    <n v="3271.58"/>
    <n v="5540"/>
    <n v="6.69"/>
    <n v="47.41"/>
    <n v="39452.980000000003"/>
    <m/>
    <m/>
    <m/>
    <m/>
    <m/>
    <m/>
    <m/>
    <m/>
    <m/>
    <m/>
    <n v="222000"/>
    <n v="38594"/>
    <n v="46.61"/>
    <n v="3217.39"/>
  </r>
  <r>
    <x v="204"/>
    <x v="204"/>
    <x v="13"/>
    <x v="6"/>
    <x v="6"/>
    <x v="4"/>
    <m/>
    <m/>
    <m/>
    <m/>
    <n v="0"/>
    <m/>
    <m/>
    <m/>
    <m/>
    <m/>
    <m/>
    <m/>
    <m/>
    <m/>
    <m/>
    <m/>
    <m/>
    <m/>
    <m/>
    <n v="10952.4"/>
    <n v="10079"/>
    <n v="104.99"/>
    <n v="1369.05"/>
  </r>
  <r>
    <x v="225"/>
    <x v="225"/>
    <x v="4"/>
    <x v="2"/>
    <x v="29"/>
    <x v="10014"/>
    <n v="53879"/>
    <n v="86.34"/>
    <n v="8191.54"/>
    <n v="396142.8"/>
    <n v="0"/>
    <m/>
    <m/>
    <m/>
    <m/>
    <m/>
    <m/>
    <m/>
    <m/>
    <m/>
    <m/>
    <m/>
    <m/>
    <m/>
    <m/>
    <n v="1363.45"/>
    <n v="15526"/>
    <n v="24.88"/>
    <n v="26.22"/>
  </r>
  <r>
    <x v="161"/>
    <x v="161"/>
    <x v="9"/>
    <x v="2"/>
    <x v="52"/>
    <x v="10015"/>
    <n v="19073"/>
    <n v="40.75"/>
    <n v="2846.95"/>
    <n v="103258.83"/>
    <n v="27060.14"/>
    <n v="40670"/>
    <n v="86.9"/>
    <n v="693.85"/>
    <n v="326326.3"/>
    <m/>
    <m/>
    <m/>
    <m/>
    <m/>
    <m/>
    <m/>
    <m/>
    <m/>
    <m/>
    <n v="3135"/>
    <n v="23276"/>
    <n v="49.74"/>
    <n v="80.38"/>
  </r>
  <r>
    <x v="9"/>
    <x v="9"/>
    <x v="0"/>
    <x v="7"/>
    <x v="9"/>
    <x v="10016"/>
    <n v="24401"/>
    <n v="50.84"/>
    <n v="4514.7"/>
    <n v="167946.84"/>
    <n v="22585"/>
    <n v="26033"/>
    <n v="54.24"/>
    <n v="564.63"/>
    <n v="272359.28999999998"/>
    <m/>
    <m/>
    <m/>
    <m/>
    <m/>
    <m/>
    <m/>
    <m/>
    <m/>
    <m/>
    <n v="1255"/>
    <n v="4045"/>
    <n v="8.43"/>
    <n v="31.37"/>
  </r>
  <r>
    <x v="93"/>
    <x v="93"/>
    <x v="10"/>
    <x v="2"/>
    <x v="37"/>
    <x v="10017"/>
    <n v="9532"/>
    <n v="24.82"/>
    <n v="3920.53"/>
    <n v="116675.01"/>
    <n v="12227.93"/>
    <n v="19231"/>
    <n v="50.08"/>
    <n v="382.12"/>
    <n v="147460.32999999999"/>
    <m/>
    <m/>
    <m/>
    <m/>
    <m/>
    <m/>
    <m/>
    <m/>
    <m/>
    <m/>
    <n v="834.17"/>
    <n v="225467"/>
    <n v="587.15"/>
    <n v="26.07"/>
  </r>
  <r>
    <x v="184"/>
    <x v="184"/>
    <x v="9"/>
    <x v="7"/>
    <x v="91"/>
    <x v="10018"/>
    <n v="36071"/>
    <n v="55.67"/>
    <n v="4848.8900000000003"/>
    <n v="243511.2"/>
    <n v="5335.6"/>
    <n v="39745"/>
    <n v="61.33"/>
    <m/>
    <m/>
    <m/>
    <m/>
    <m/>
    <m/>
    <m/>
    <m/>
    <m/>
    <m/>
    <m/>
    <m/>
    <n v="3130.22"/>
    <n v="22917"/>
    <n v="35.369999999999997"/>
    <n v="57.97"/>
  </r>
  <r>
    <x v="116"/>
    <x v="116"/>
    <x v="6"/>
    <x v="6"/>
    <x v="11"/>
    <x v="3214"/>
    <n v="8465"/>
    <n v="70.540000000000006"/>
    <n v="6733.5"/>
    <n v="62621.55"/>
    <n v="0"/>
    <m/>
    <m/>
    <m/>
    <m/>
    <n v="5801"/>
    <n v="14260"/>
    <n v="118.83"/>
    <n v="580"/>
    <n v="73492.87"/>
    <m/>
    <m/>
    <m/>
    <m/>
    <m/>
    <n v="81000"/>
    <n v="6495"/>
    <n v="54.13"/>
    <n v="8100"/>
  </r>
  <r>
    <x v="155"/>
    <x v="155"/>
    <x v="2"/>
    <x v="2"/>
    <x v="2"/>
    <x v="10019"/>
    <n v="65966"/>
    <n v="85.89"/>
    <n v="6264.38"/>
    <n v="372855.6"/>
    <n v="0"/>
    <m/>
    <m/>
    <m/>
    <m/>
    <m/>
    <m/>
    <m/>
    <m/>
    <m/>
    <m/>
    <m/>
    <m/>
    <m/>
    <m/>
    <n v="14132.75"/>
    <n v="28640"/>
    <n v="37.29"/>
    <n v="220.82"/>
  </r>
  <r>
    <x v="17"/>
    <x v="17"/>
    <x v="12"/>
    <x v="5"/>
    <x v="65"/>
    <x v="10020"/>
    <n v="39544"/>
    <n v="21.97"/>
    <n v="2460"/>
    <n v="343170"/>
    <n v="5448.11"/>
    <n v="4835"/>
    <n v="2.69"/>
    <n v="36.32"/>
    <n v="65700.38"/>
    <m/>
    <m/>
    <m/>
    <m/>
    <m/>
    <m/>
    <m/>
    <m/>
    <m/>
    <m/>
    <n v="313500"/>
    <n v="38346"/>
    <n v="21.3"/>
    <n v="2090"/>
  </r>
  <r>
    <x v="82"/>
    <x v="82"/>
    <x v="1"/>
    <x v="2"/>
    <x v="9"/>
    <x v="10021"/>
    <n v="11810"/>
    <n v="24.6"/>
    <n v="3191"/>
    <n v="118705.2"/>
    <n v="26680"/>
    <n v="27181"/>
    <n v="56.63"/>
    <n v="667"/>
    <n v="321742.12"/>
    <m/>
    <m/>
    <m/>
    <m/>
    <m/>
    <m/>
    <m/>
    <m/>
    <m/>
    <m/>
    <n v="2426.31"/>
    <n v="12667"/>
    <n v="26.39"/>
    <n v="60.66"/>
  </r>
  <r>
    <x v="19"/>
    <x v="19"/>
    <x v="1"/>
    <x v="33"/>
    <x v="110"/>
    <x v="10022"/>
    <n v="6719"/>
    <n v="12.17"/>
    <n v="1238.96"/>
    <n v="53002.559999999998"/>
    <n v="55483.03"/>
    <n v="55738"/>
    <n v="100.97"/>
    <m/>
    <m/>
    <m/>
    <m/>
    <m/>
    <m/>
    <m/>
    <m/>
    <m/>
    <m/>
    <m/>
    <m/>
    <n v="6254"/>
    <n v="52776"/>
    <n v="95.61"/>
    <n v="135.96"/>
  </r>
  <r>
    <x v="75"/>
    <x v="75"/>
    <x v="12"/>
    <x v="7"/>
    <x v="42"/>
    <x v="10023"/>
    <n v="12608"/>
    <n v="35.020000000000003"/>
    <n v="3374.27"/>
    <n v="94142.04"/>
    <n v="30485.94"/>
    <n v="45222"/>
    <n v="125.62"/>
    <n v="1016.2"/>
    <n v="367639.05"/>
    <m/>
    <m/>
    <m/>
    <m/>
    <m/>
    <m/>
    <m/>
    <m/>
    <m/>
    <m/>
    <n v="122400"/>
    <n v="2934"/>
    <n v="8.15"/>
    <n v="4080"/>
  </r>
  <r>
    <x v="77"/>
    <x v="77"/>
    <x v="8"/>
    <x v="1"/>
    <x v="51"/>
    <x v="4"/>
    <m/>
    <m/>
    <m/>
    <m/>
    <n v="0"/>
    <m/>
    <m/>
    <m/>
    <m/>
    <m/>
    <m/>
    <m/>
    <m/>
    <m/>
    <m/>
    <m/>
    <m/>
    <m/>
    <m/>
    <n v="136.35"/>
    <n v="2232"/>
    <n v="186"/>
    <n v="136.35"/>
  </r>
  <r>
    <x v="67"/>
    <x v="67"/>
    <x v="2"/>
    <x v="2"/>
    <x v="42"/>
    <x v="10024"/>
    <n v="10492"/>
    <n v="29.14"/>
    <n v="2516"/>
    <n v="70196.399999999994"/>
    <n v="16823.47"/>
    <n v="25827"/>
    <n v="71.739999999999995"/>
    <n v="560.78"/>
    <n v="202879.3"/>
    <m/>
    <m/>
    <m/>
    <m/>
    <m/>
    <m/>
    <m/>
    <m/>
    <m/>
    <m/>
    <n v="98000"/>
    <n v="8990"/>
    <n v="24.97"/>
    <n v="3266.67"/>
  </r>
  <r>
    <x v="62"/>
    <x v="62"/>
    <x v="5"/>
    <x v="2"/>
    <x v="127"/>
    <x v="10025"/>
    <n v="77951"/>
    <n v="103.11"/>
    <n v="7313.92"/>
    <n v="428522.61"/>
    <n v="6163.26"/>
    <n v="6711"/>
    <n v="8.8800000000000008"/>
    <n v="97.83"/>
    <n v="74324.58"/>
    <m/>
    <m/>
    <m/>
    <m/>
    <m/>
    <m/>
    <m/>
    <m/>
    <m/>
    <m/>
    <n v="1781"/>
    <n v="10596"/>
    <n v="14.02"/>
    <n v="28.27"/>
  </r>
  <r>
    <x v="235"/>
    <x v="235"/>
    <x v="0"/>
    <x v="2"/>
    <x v="5"/>
    <x v="10026"/>
    <n v="29675"/>
    <n v="30.91"/>
    <n v="17259.75"/>
    <n v="1284125.3999999999"/>
    <n v="0"/>
    <m/>
    <m/>
    <m/>
    <m/>
    <m/>
    <m/>
    <m/>
    <m/>
    <m/>
    <m/>
    <m/>
    <m/>
    <m/>
    <m/>
    <n v="2359.48"/>
    <n v="17112"/>
    <n v="17.829999999999998"/>
    <n v="29.49"/>
  </r>
  <r>
    <x v="109"/>
    <x v="109"/>
    <x v="0"/>
    <x v="18"/>
    <x v="98"/>
    <x v="0"/>
    <n v="0"/>
    <n v="0"/>
    <n v="0"/>
    <n v="0"/>
    <n v="0"/>
    <n v="0"/>
    <n v="0"/>
    <m/>
    <m/>
    <n v="0"/>
    <n v="0"/>
    <n v="0"/>
    <n v="0"/>
    <n v="0"/>
    <n v="0"/>
    <n v="0"/>
    <n v="0"/>
    <n v="0"/>
    <n v="0"/>
    <n v="0"/>
    <n v="0"/>
    <n v="0"/>
    <n v="0"/>
  </r>
  <r>
    <x v="136"/>
    <x v="136"/>
    <x v="1"/>
    <x v="7"/>
    <x v="20"/>
    <x v="10027"/>
    <n v="23072"/>
    <n v="32.04"/>
    <n v="3274.27"/>
    <n v="182704.08"/>
    <n v="52598.45"/>
    <n v="46918"/>
    <n v="65.16"/>
    <n v="876.64"/>
    <n v="634300.47"/>
    <m/>
    <m/>
    <m/>
    <m/>
    <m/>
    <m/>
    <m/>
    <m/>
    <m/>
    <m/>
    <n v="3709"/>
    <n v="19834"/>
    <n v="27.55"/>
    <n v="61.82"/>
  </r>
  <r>
    <x v="204"/>
    <x v="204"/>
    <x v="5"/>
    <x v="1"/>
    <x v="16"/>
    <x v="4"/>
    <m/>
    <m/>
    <m/>
    <m/>
    <n v="0"/>
    <m/>
    <m/>
    <m/>
    <m/>
    <m/>
    <m/>
    <m/>
    <m/>
    <m/>
    <m/>
    <m/>
    <m/>
    <m/>
    <m/>
    <n v="31.55"/>
    <n v="4065"/>
    <n v="84.69"/>
    <n v="7.89"/>
  </r>
  <r>
    <x v="180"/>
    <x v="180"/>
    <x v="0"/>
    <x v="2"/>
    <x v="30"/>
    <x v="10028"/>
    <n v="66732"/>
    <n v="115.85"/>
    <n v="9719.8799999999992"/>
    <n v="433895.22"/>
    <n v="0"/>
    <m/>
    <m/>
    <m/>
    <m/>
    <m/>
    <m/>
    <m/>
    <m/>
    <m/>
    <m/>
    <m/>
    <m/>
    <m/>
    <m/>
    <n v="36650"/>
    <n v="4828"/>
    <n v="8.3800000000000008"/>
    <n v="763.54"/>
  </r>
  <r>
    <x v="93"/>
    <x v="93"/>
    <x v="10"/>
    <x v="1"/>
    <x v="53"/>
    <x v="10029"/>
    <n v="1400"/>
    <n v="8.9700000000000006"/>
    <n v="756.77"/>
    <n v="9149.34"/>
    <n v="480.12"/>
    <n v="3617"/>
    <n v="23.19"/>
    <n v="36.93"/>
    <n v="5789.87"/>
    <m/>
    <m/>
    <m/>
    <m/>
    <m/>
    <n v="300"/>
    <n v="599"/>
    <n v="3.84"/>
    <n v="23"/>
    <n v="6715.2"/>
    <n v="406.13"/>
    <n v="1743"/>
    <n v="11.17"/>
    <n v="31.24"/>
  </r>
  <r>
    <x v="71"/>
    <x v="71"/>
    <x v="11"/>
    <x v="7"/>
    <x v="38"/>
    <x v="10030"/>
    <n v="54215"/>
    <n v="80.680000000000007"/>
    <n v="8079.79"/>
    <n v="420795.24"/>
    <n v="0"/>
    <m/>
    <m/>
    <m/>
    <m/>
    <m/>
    <m/>
    <m/>
    <m/>
    <m/>
    <m/>
    <m/>
    <m/>
    <m/>
    <m/>
    <n v="34983"/>
    <n v="13552"/>
    <n v="20.170000000000002"/>
    <n v="624.70000000000005"/>
  </r>
  <r>
    <x v="151"/>
    <x v="151"/>
    <x v="15"/>
    <x v="7"/>
    <x v="93"/>
    <x v="10031"/>
    <n v="26742"/>
    <n v="67.53"/>
    <n v="2531.42"/>
    <n v="77689.41"/>
    <n v="12140"/>
    <n v="431415"/>
    <n v="1089.43"/>
    <m/>
    <m/>
    <m/>
    <m/>
    <m/>
    <m/>
    <m/>
    <m/>
    <m/>
    <m/>
    <m/>
    <m/>
    <n v="2013"/>
    <n v="98063"/>
    <n v="247.63"/>
    <n v="61"/>
  </r>
  <r>
    <x v="215"/>
    <x v="215"/>
    <x v="4"/>
    <x v="2"/>
    <x v="12"/>
    <x v="10032"/>
    <n v="10833"/>
    <n v="64.48"/>
    <n v="3920"/>
    <n v="51038.400000000001"/>
    <n v="3151.31"/>
    <n v="4384"/>
    <n v="26.1"/>
    <n v="225.09"/>
    <n v="38002.589999999997"/>
    <m/>
    <m/>
    <m/>
    <m/>
    <m/>
    <m/>
    <m/>
    <m/>
    <m/>
    <m/>
    <n v="310.35000000000002"/>
    <n v="3278"/>
    <n v="19.510000000000002"/>
    <n v="22.17"/>
  </r>
  <r>
    <x v="63"/>
    <x v="63"/>
    <x v="14"/>
    <x v="2"/>
    <x v="38"/>
    <x v="10033"/>
    <n v="38861"/>
    <n v="57.83"/>
    <n v="3583.57"/>
    <n v="186632.4"/>
    <n v="28347.24"/>
    <n v="42053"/>
    <n v="62.58"/>
    <n v="506.2"/>
    <n v="341847.82"/>
    <m/>
    <m/>
    <m/>
    <m/>
    <m/>
    <m/>
    <m/>
    <m/>
    <m/>
    <m/>
    <n v="272233"/>
    <n v="42428"/>
    <n v="63.14"/>
    <n v="4861.3"/>
  </r>
  <r>
    <x v="70"/>
    <x v="70"/>
    <x v="13"/>
    <x v="13"/>
    <x v="6"/>
    <x v="8900"/>
    <n v="89"/>
    <n v="0.93"/>
    <n v="54.63"/>
    <n v="406.41"/>
    <n v="0"/>
    <m/>
    <m/>
    <m/>
    <m/>
    <m/>
    <m/>
    <m/>
    <m/>
    <m/>
    <m/>
    <m/>
    <m/>
    <m/>
    <m/>
    <n v="0"/>
    <m/>
    <m/>
    <n v="0"/>
  </r>
  <r>
    <x v="201"/>
    <x v="201"/>
    <x v="5"/>
    <x v="4"/>
    <x v="135"/>
    <x v="10034"/>
    <n v="271437"/>
    <n v="88.36"/>
    <n v="7259.31"/>
    <n v="1728297.12"/>
    <n v="200422.89"/>
    <n v="262975"/>
    <n v="85.6"/>
    <n v="782.9"/>
    <n v="2416959.7599999998"/>
    <m/>
    <m/>
    <m/>
    <m/>
    <m/>
    <m/>
    <m/>
    <m/>
    <m/>
    <m/>
    <n v="39.270000000000003"/>
    <n v="189469"/>
    <n v="61.68"/>
    <n v="0.15"/>
  </r>
  <r>
    <x v="116"/>
    <x v="116"/>
    <x v="1"/>
    <x v="5"/>
    <x v="17"/>
    <x v="10035"/>
    <n v="24525"/>
    <n v="40.880000000000003"/>
    <n v="6387.96"/>
    <n v="297040.14"/>
    <n v="0"/>
    <m/>
    <m/>
    <m/>
    <m/>
    <m/>
    <m/>
    <m/>
    <m/>
    <m/>
    <n v="16023"/>
    <n v="20848"/>
    <n v="34.75"/>
    <n v="320"/>
    <n v="358658.83"/>
    <n v="173400"/>
    <n v="8554"/>
    <n v="14.26"/>
    <n v="3468"/>
  </r>
  <r>
    <x v="150"/>
    <x v="150"/>
    <x v="6"/>
    <x v="1"/>
    <x v="71"/>
    <x v="10036"/>
    <n v="1280"/>
    <n v="21.33"/>
    <n v="1260"/>
    <n v="5859"/>
    <n v="0"/>
    <m/>
    <m/>
    <m/>
    <m/>
    <m/>
    <m/>
    <m/>
    <m/>
    <m/>
    <n v="3289"/>
    <n v="8002"/>
    <n v="133.37"/>
    <n v="657"/>
    <n v="73620.98"/>
    <n v="29800"/>
    <n v="2354"/>
    <n v="39.229999999999997"/>
    <n v="5960"/>
  </r>
  <r>
    <x v="41"/>
    <x v="41"/>
    <x v="14"/>
    <x v="0"/>
    <x v="42"/>
    <x v="10037"/>
    <n v="15423"/>
    <n v="42.84"/>
    <n v="2929.03"/>
    <n v="81720.03"/>
    <n v="7355.97"/>
    <n v="9966"/>
    <n v="27.68"/>
    <n v="245.2"/>
    <n v="88707.79"/>
    <m/>
    <m/>
    <m/>
    <m/>
    <m/>
    <m/>
    <m/>
    <m/>
    <m/>
    <m/>
    <n v="1.36"/>
    <n v="9939"/>
    <n v="27.61"/>
    <n v="0.05"/>
  </r>
  <r>
    <x v="139"/>
    <x v="139"/>
    <x v="8"/>
    <x v="7"/>
    <x v="91"/>
    <x v="10038"/>
    <n v="32910"/>
    <n v="50.79"/>
    <n v="3715.56"/>
    <n v="186595.20000000001"/>
    <n v="19564.5"/>
    <n v="28154"/>
    <n v="43.45"/>
    <n v="362.31"/>
    <n v="235934.18"/>
    <m/>
    <m/>
    <m/>
    <m/>
    <m/>
    <m/>
    <m/>
    <m/>
    <m/>
    <m/>
    <n v="1726"/>
    <n v="20112"/>
    <n v="31.04"/>
    <n v="31.96"/>
  </r>
  <r>
    <x v="40"/>
    <x v="40"/>
    <x v="10"/>
    <x v="7"/>
    <x v="9"/>
    <x v="10039"/>
    <n v="41221"/>
    <n v="85.88"/>
    <n v="9201"/>
    <n v="342277.2"/>
    <n v="0"/>
    <m/>
    <m/>
    <m/>
    <m/>
    <m/>
    <m/>
    <m/>
    <m/>
    <m/>
    <m/>
    <m/>
    <m/>
    <m/>
    <m/>
    <n v="154600"/>
    <n v="9103"/>
    <n v="18.96"/>
    <n v="3865"/>
  </r>
  <r>
    <x v="122"/>
    <x v="122"/>
    <x v="3"/>
    <x v="4"/>
    <x v="121"/>
    <x v="10040"/>
    <n v="407605"/>
    <n v="118.77"/>
    <n v="11942.86"/>
    <n v="3176561.94"/>
    <n v="0"/>
    <m/>
    <m/>
    <m/>
    <m/>
    <m/>
    <m/>
    <m/>
    <m/>
    <m/>
    <n v="6988"/>
    <n v="17615"/>
    <n v="5.13"/>
    <n v="24"/>
    <n v="156419.39000000001"/>
    <n v="23656.63"/>
    <n v="228861"/>
    <n v="66.680000000000007"/>
    <n v="82.72"/>
  </r>
  <r>
    <x v="141"/>
    <x v="141"/>
    <x v="12"/>
    <x v="2"/>
    <x v="143"/>
    <x v="139"/>
    <n v="178601"/>
    <n v="129.41999999999999"/>
    <n v="11123.48"/>
    <n v="1189656"/>
    <n v="43.65"/>
    <n v="679"/>
    <n v="0.49"/>
    <n v="0.38"/>
    <n v="526.35"/>
    <m/>
    <m/>
    <m/>
    <m/>
    <m/>
    <m/>
    <m/>
    <m/>
    <m/>
    <m/>
    <n v="471035"/>
    <n v="57692"/>
    <n v="41.81"/>
    <n v="4095.96"/>
  </r>
  <r>
    <x v="194"/>
    <x v="194"/>
    <x v="10"/>
    <x v="1"/>
    <x v="7"/>
    <x v="10041"/>
    <n v="144"/>
    <n v="6"/>
    <n v="475"/>
    <n v="883.5"/>
    <n v="0"/>
    <m/>
    <m/>
    <m/>
    <m/>
    <m/>
    <m/>
    <m/>
    <m/>
    <m/>
    <m/>
    <m/>
    <m/>
    <m/>
    <m/>
    <n v="16211"/>
    <n v="600"/>
    <n v="25"/>
    <n v="8105.5"/>
  </r>
  <r>
    <x v="4"/>
    <x v="4"/>
    <x v="8"/>
    <x v="18"/>
    <x v="16"/>
    <x v="754"/>
    <n v="185"/>
    <n v="3.85"/>
    <n v="160.25"/>
    <n v="596.13"/>
    <n v="13.58"/>
    <n v="19"/>
    <n v="0.4"/>
    <m/>
    <m/>
    <m/>
    <m/>
    <m/>
    <m/>
    <m/>
    <m/>
    <m/>
    <m/>
    <m/>
    <m/>
    <n v="501"/>
    <n v="2127"/>
    <n v="44.31"/>
    <n v="125.25"/>
  </r>
  <r>
    <x v="28"/>
    <x v="28"/>
    <x v="6"/>
    <x v="0"/>
    <x v="23"/>
    <x v="2236"/>
    <n v="36334"/>
    <n v="55.05"/>
    <n v="3713.45"/>
    <n v="189943.2"/>
    <n v="8935.01"/>
    <n v="18208"/>
    <n v="27.59"/>
    <m/>
    <m/>
    <m/>
    <m/>
    <m/>
    <m/>
    <m/>
    <m/>
    <m/>
    <m/>
    <m/>
    <m/>
    <n v="173970"/>
    <n v="15640"/>
    <n v="23.7"/>
    <n v="3163.09"/>
  </r>
  <r>
    <x v="16"/>
    <x v="16"/>
    <x v="10"/>
    <x v="7"/>
    <x v="5"/>
    <x v="10042"/>
    <n v="31502"/>
    <n v="32.81"/>
    <n v="2858.25"/>
    <n v="212653.8"/>
    <n v="37311.35"/>
    <n v="45272"/>
    <n v="47.16"/>
    <n v="466.39"/>
    <n v="449948.74"/>
    <m/>
    <m/>
    <m/>
    <m/>
    <m/>
    <m/>
    <m/>
    <m/>
    <m/>
    <m/>
    <n v="59.77"/>
    <n v="22290"/>
    <n v="23.22"/>
    <n v="0.75"/>
  </r>
  <r>
    <x v="110"/>
    <x v="110"/>
    <x v="3"/>
    <x v="2"/>
    <x v="30"/>
    <x v="10043"/>
    <n v="24786"/>
    <n v="43.03"/>
    <n v="3377.35"/>
    <n v="150765.09"/>
    <n v="34375.360000000001"/>
    <n v="58770"/>
    <n v="102.03"/>
    <n v="716.15"/>
    <n v="414542.82"/>
    <m/>
    <m/>
    <m/>
    <m/>
    <m/>
    <m/>
    <m/>
    <m/>
    <m/>
    <m/>
    <n v="206.47"/>
    <n v="9485"/>
    <n v="16.47"/>
    <n v="4.3"/>
  </r>
  <r>
    <x v="80"/>
    <x v="80"/>
    <x v="4"/>
    <x v="5"/>
    <x v="69"/>
    <x v="10044"/>
    <n v="49073"/>
    <n v="70.510000000000005"/>
    <n v="5992"/>
    <n v="323208.48"/>
    <n v="0"/>
    <m/>
    <m/>
    <m/>
    <m/>
    <m/>
    <m/>
    <m/>
    <m/>
    <m/>
    <m/>
    <m/>
    <m/>
    <m/>
    <m/>
    <n v="140400"/>
    <n v="22341"/>
    <n v="32.1"/>
    <n v="2420.69"/>
  </r>
  <r>
    <x v="197"/>
    <x v="197"/>
    <x v="11"/>
    <x v="12"/>
    <x v="1"/>
    <x v="4"/>
    <m/>
    <m/>
    <m/>
    <m/>
    <n v="0"/>
    <m/>
    <m/>
    <m/>
    <m/>
    <m/>
    <m/>
    <m/>
    <m/>
    <m/>
    <m/>
    <m/>
    <m/>
    <m/>
    <m/>
    <n v="185.82"/>
    <n v="1336"/>
    <n v="18.559999999999999"/>
    <n v="30.97"/>
  </r>
  <r>
    <x v="63"/>
    <x v="63"/>
    <x v="8"/>
    <x v="7"/>
    <x v="126"/>
    <x v="10045"/>
    <n v="151416"/>
    <n v="60.37"/>
    <n v="4345.1499999999996"/>
    <n v="844567.41"/>
    <n v="0"/>
    <m/>
    <m/>
    <m/>
    <m/>
    <m/>
    <m/>
    <m/>
    <m/>
    <m/>
    <m/>
    <m/>
    <m/>
    <m/>
    <m/>
    <n v="1225066"/>
    <n v="217856"/>
    <n v="86.86"/>
    <n v="5861.56"/>
  </r>
  <r>
    <x v="93"/>
    <x v="93"/>
    <x v="15"/>
    <x v="7"/>
    <x v="20"/>
    <x v="10046"/>
    <n v="64490"/>
    <n v="89.57"/>
    <n v="6363.2"/>
    <n v="355066.56"/>
    <n v="0"/>
    <m/>
    <m/>
    <m/>
    <m/>
    <m/>
    <m/>
    <m/>
    <m/>
    <m/>
    <m/>
    <m/>
    <m/>
    <m/>
    <m/>
    <n v="2047.99"/>
    <n v="7513"/>
    <n v="10.43"/>
    <n v="34.130000000000003"/>
  </r>
  <r>
    <x v="150"/>
    <x v="150"/>
    <x v="0"/>
    <x v="2"/>
    <x v="118"/>
    <x v="10047"/>
    <n v="16723"/>
    <n v="51.61"/>
    <n v="3504.11"/>
    <n v="87988.23"/>
    <n v="0"/>
    <m/>
    <m/>
    <m/>
    <m/>
    <m/>
    <m/>
    <m/>
    <m/>
    <m/>
    <n v="14458"/>
    <n v="49665"/>
    <n v="153.29"/>
    <n v="535"/>
    <n v="323627.87"/>
    <n v="53400"/>
    <n v="4319"/>
    <n v="13.33"/>
    <n v="1977.78"/>
  </r>
  <r>
    <x v="8"/>
    <x v="8"/>
    <x v="1"/>
    <x v="3"/>
    <x v="1"/>
    <x v="0"/>
    <n v="0"/>
    <n v="0"/>
    <n v="0"/>
    <n v="0"/>
    <n v="0"/>
    <n v="0"/>
    <n v="0"/>
    <m/>
    <m/>
    <m/>
    <m/>
    <m/>
    <m/>
    <m/>
    <m/>
    <m/>
    <m/>
    <m/>
    <m/>
    <n v="476.06"/>
    <n v="1238"/>
    <n v="17.190000000000001"/>
    <n v="79.34"/>
  </r>
  <r>
    <x v="223"/>
    <x v="223"/>
    <x v="0"/>
    <x v="2"/>
    <x v="31"/>
    <x v="10048"/>
    <n v="4352"/>
    <n v="18.13"/>
    <n v="1746.7"/>
    <n v="32488.62"/>
    <n v="743"/>
    <n v="3555"/>
    <n v="14.81"/>
    <m/>
    <m/>
    <m/>
    <m/>
    <m/>
    <m/>
    <m/>
    <m/>
    <m/>
    <m/>
    <m/>
    <m/>
    <n v="32.89"/>
    <n v="5392"/>
    <n v="22.47"/>
    <n v="1.64"/>
  </r>
  <r>
    <x v="185"/>
    <x v="185"/>
    <x v="11"/>
    <x v="2"/>
    <x v="9"/>
    <x v="10049"/>
    <n v="7192"/>
    <n v="14.98"/>
    <n v="1118.08"/>
    <n v="41592.39"/>
    <n v="19422.89"/>
    <n v="28119"/>
    <n v="58.58"/>
    <n v="485.57"/>
    <n v="234226.46"/>
    <m/>
    <m/>
    <m/>
    <m/>
    <m/>
    <m/>
    <m/>
    <m/>
    <m/>
    <m/>
    <n v="100300"/>
    <n v="4983"/>
    <n v="10.38"/>
    <n v="2507.5"/>
  </r>
  <r>
    <x v="78"/>
    <x v="78"/>
    <x v="8"/>
    <x v="0"/>
    <x v="28"/>
    <x v="4"/>
    <m/>
    <m/>
    <m/>
    <m/>
    <n v="0"/>
    <m/>
    <m/>
    <m/>
    <m/>
    <m/>
    <m/>
    <m/>
    <m/>
    <m/>
    <m/>
    <m/>
    <m/>
    <m/>
    <m/>
    <n v="0"/>
    <m/>
    <m/>
    <n v="0"/>
  </r>
  <r>
    <x v="23"/>
    <x v="23"/>
    <x v="10"/>
    <x v="7"/>
    <x v="124"/>
    <x v="10050"/>
    <n v="23831"/>
    <n v="42.25"/>
    <n v="3914.79"/>
    <n v="171115.35"/>
    <n v="26628"/>
    <n v="29268"/>
    <n v="51.89"/>
    <n v="566.54999999999995"/>
    <n v="321115.03999999998"/>
    <m/>
    <m/>
    <m/>
    <m/>
    <m/>
    <m/>
    <m/>
    <m/>
    <m/>
    <m/>
    <n v="4680"/>
    <n v="29310"/>
    <n v="51.97"/>
    <n v="99.57"/>
  </r>
  <r>
    <x v="3"/>
    <x v="3"/>
    <x v="1"/>
    <x v="7"/>
    <x v="2"/>
    <x v="10051"/>
    <n v="1741"/>
    <n v="2.27"/>
    <n v="263.75"/>
    <n v="15698.4"/>
    <n v="598.45000000000005"/>
    <n v="727"/>
    <n v="0.95"/>
    <n v="9.35"/>
    <n v="7216.87"/>
    <m/>
    <m/>
    <m/>
    <m/>
    <m/>
    <m/>
    <m/>
    <m/>
    <m/>
    <m/>
    <n v="0"/>
    <m/>
    <m/>
    <n v="0"/>
  </r>
  <r>
    <x v="139"/>
    <x v="139"/>
    <x v="3"/>
    <x v="1"/>
    <x v="28"/>
    <x v="10052"/>
    <n v="1627"/>
    <n v="11.3"/>
    <n v="681.17"/>
    <n v="7601.82"/>
    <n v="0"/>
    <m/>
    <m/>
    <m/>
    <m/>
    <m/>
    <m/>
    <m/>
    <m/>
    <m/>
    <m/>
    <m/>
    <m/>
    <m/>
    <m/>
    <n v="825"/>
    <n v="7495"/>
    <n v="52.05"/>
    <n v="68.75"/>
  </r>
  <r>
    <x v="53"/>
    <x v="53"/>
    <x v="13"/>
    <x v="2"/>
    <x v="9"/>
    <x v="10053"/>
    <n v="59140"/>
    <n v="123.21"/>
    <n v="80.83"/>
    <n v="3006.69"/>
    <n v="639.19000000000005"/>
    <n v="938"/>
    <n v="1.95"/>
    <n v="15.98"/>
    <n v="7708.13"/>
    <m/>
    <m/>
    <m/>
    <m/>
    <m/>
    <m/>
    <m/>
    <m/>
    <m/>
    <m/>
    <n v="932"/>
    <n v="8646"/>
    <n v="18.010000000000002"/>
    <n v="23.3"/>
  </r>
  <r>
    <x v="227"/>
    <x v="227"/>
    <x v="13"/>
    <x v="1"/>
    <x v="28"/>
    <x v="10054"/>
    <n v="6126"/>
    <n v="42.54"/>
    <n v="1721.25"/>
    <n v="19209.150000000001"/>
    <n v="5756.55"/>
    <n v="7824"/>
    <n v="54.33"/>
    <n v="479.71"/>
    <n v="69419.929999999993"/>
    <m/>
    <m/>
    <m/>
    <m/>
    <m/>
    <m/>
    <m/>
    <m/>
    <m/>
    <m/>
    <n v="813"/>
    <n v="10611"/>
    <n v="73.69"/>
    <n v="67.75"/>
  </r>
  <r>
    <x v="98"/>
    <x v="98"/>
    <x v="6"/>
    <x v="11"/>
    <x v="130"/>
    <x v="10055"/>
    <n v="84885"/>
    <n v="29.47"/>
    <n v="1901.44"/>
    <n v="424401.78"/>
    <n v="280765.28000000003"/>
    <n v="300416"/>
    <n v="104.31"/>
    <m/>
    <m/>
    <m/>
    <m/>
    <m/>
    <m/>
    <m/>
    <m/>
    <m/>
    <m/>
    <m/>
    <m/>
    <n v="0"/>
    <m/>
    <m/>
    <n v="0"/>
  </r>
  <r>
    <x v="144"/>
    <x v="144"/>
    <x v="1"/>
    <x v="6"/>
    <x v="6"/>
    <x v="10056"/>
    <n v="307"/>
    <n v="3.2"/>
    <n v="366.75"/>
    <n v="2728.62"/>
    <n v="0"/>
    <m/>
    <m/>
    <m/>
    <m/>
    <m/>
    <m/>
    <m/>
    <m/>
    <m/>
    <m/>
    <m/>
    <m/>
    <m/>
    <m/>
    <n v="2075.1999999999998"/>
    <n v="14976"/>
    <n v="156"/>
    <n v="259.39999999999998"/>
  </r>
  <r>
    <x v="26"/>
    <x v="26"/>
    <x v="14"/>
    <x v="2"/>
    <x v="69"/>
    <x v="5641"/>
    <n v="25372"/>
    <n v="36.450000000000003"/>
    <n v="3206.9"/>
    <n v="172980"/>
    <n v="27611.06"/>
    <n v="33255"/>
    <n v="47.78"/>
    <m/>
    <m/>
    <m/>
    <m/>
    <m/>
    <m/>
    <m/>
    <m/>
    <m/>
    <m/>
    <m/>
    <m/>
    <n v="1866.19"/>
    <n v="10495"/>
    <n v="15.08"/>
    <n v="32.18"/>
  </r>
  <r>
    <x v="19"/>
    <x v="19"/>
    <x v="8"/>
    <x v="39"/>
    <x v="64"/>
    <x v="4"/>
    <m/>
    <m/>
    <m/>
    <m/>
    <n v="0"/>
    <m/>
    <m/>
    <m/>
    <m/>
    <m/>
    <m/>
    <m/>
    <m/>
    <m/>
    <m/>
    <m/>
    <m/>
    <m/>
    <m/>
    <n v="0"/>
    <m/>
    <m/>
    <n v="0"/>
  </r>
  <r>
    <x v="4"/>
    <x v="4"/>
    <x v="12"/>
    <x v="12"/>
    <x v="6"/>
    <x v="4"/>
    <m/>
    <m/>
    <m/>
    <m/>
    <n v="0"/>
    <m/>
    <m/>
    <m/>
    <m/>
    <m/>
    <m/>
    <m/>
    <m/>
    <m/>
    <m/>
    <m/>
    <m/>
    <m/>
    <m/>
    <n v="0"/>
    <m/>
    <m/>
    <n v="0"/>
  </r>
  <r>
    <x v="78"/>
    <x v="78"/>
    <x v="8"/>
    <x v="11"/>
    <x v="123"/>
    <x v="4"/>
    <m/>
    <m/>
    <m/>
    <m/>
    <n v="0"/>
    <m/>
    <m/>
    <m/>
    <m/>
    <m/>
    <m/>
    <m/>
    <m/>
    <m/>
    <m/>
    <m/>
    <m/>
    <m/>
    <m/>
    <n v="262600"/>
    <n v="23488"/>
    <n v="47.74"/>
    <n v="6404.88"/>
  </r>
  <r>
    <x v="22"/>
    <x v="22"/>
    <x v="11"/>
    <x v="0"/>
    <x v="30"/>
    <x v="10057"/>
    <n v="18230"/>
    <n v="31.65"/>
    <n v="3154.33"/>
    <n v="140809.44"/>
    <n v="20377.3"/>
    <n v="22256"/>
    <n v="38.64"/>
    <n v="424.53"/>
    <n v="245736.02"/>
    <m/>
    <m/>
    <m/>
    <m/>
    <m/>
    <m/>
    <m/>
    <m/>
    <m/>
    <m/>
    <n v="73.11"/>
    <n v="5847"/>
    <n v="10.15"/>
    <n v="1.52"/>
  </r>
  <r>
    <x v="76"/>
    <x v="76"/>
    <x v="6"/>
    <x v="3"/>
    <x v="6"/>
    <x v="10058"/>
    <n v="138"/>
    <n v="1.44"/>
    <n v="39.380000000000003"/>
    <n v="292.95"/>
    <n v="4771.1000000000004"/>
    <n v="8210"/>
    <n v="85.52"/>
    <n v="596.39"/>
    <n v="57536.08"/>
    <m/>
    <m/>
    <m/>
    <m/>
    <m/>
    <m/>
    <m/>
    <m/>
    <m/>
    <m/>
    <n v="81338"/>
    <n v="4769"/>
    <n v="49.68"/>
    <n v="10167.25"/>
  </r>
  <r>
    <x v="91"/>
    <x v="91"/>
    <x v="13"/>
    <x v="4"/>
    <x v="62"/>
    <x v="10059"/>
    <n v="35309"/>
    <n v="32.33"/>
    <n v="1918.48"/>
    <n v="162361.26"/>
    <n v="65997.09"/>
    <n v="69074"/>
    <n v="63.25"/>
    <n v="725.24"/>
    <n v="795878.71"/>
    <m/>
    <m/>
    <m/>
    <m/>
    <m/>
    <m/>
    <m/>
    <m/>
    <m/>
    <m/>
    <n v="835500"/>
    <n v="38907"/>
    <n v="35.630000000000003"/>
    <n v="9181.32"/>
  </r>
  <r>
    <x v="158"/>
    <x v="158"/>
    <x v="10"/>
    <x v="1"/>
    <x v="12"/>
    <x v="10060"/>
    <n v="16530"/>
    <n v="98.39"/>
    <n v="8740.7099999999991"/>
    <n v="113804.1"/>
    <n v="10467"/>
    <n v="15910"/>
    <n v="94.7"/>
    <m/>
    <m/>
    <m/>
    <m/>
    <m/>
    <m/>
    <m/>
    <m/>
    <m/>
    <m/>
    <m/>
    <m/>
    <n v="150838"/>
    <n v="12127"/>
    <n v="72.180000000000007"/>
    <n v="10774.14"/>
  </r>
  <r>
    <x v="179"/>
    <x v="179"/>
    <x v="6"/>
    <x v="1"/>
    <x v="31"/>
    <x v="6356"/>
    <n v="2269"/>
    <n v="9.4499999999999993"/>
    <n v="579.79999999999995"/>
    <n v="10784.28"/>
    <n v="0"/>
    <m/>
    <m/>
    <m/>
    <m/>
    <m/>
    <m/>
    <m/>
    <m/>
    <m/>
    <m/>
    <m/>
    <m/>
    <m/>
    <m/>
    <n v="1784.76"/>
    <n v="10750"/>
    <n v="44.79"/>
    <n v="89.24"/>
  </r>
  <r>
    <x v="119"/>
    <x v="119"/>
    <x v="9"/>
    <x v="6"/>
    <x v="94"/>
    <x v="10061"/>
    <n v="5435"/>
    <n v="23.84"/>
    <n v="1265.1099999999999"/>
    <n v="22354.41"/>
    <n v="921.44"/>
    <n v="1493"/>
    <n v="6.55"/>
    <n v="48.5"/>
    <n v="11111.87"/>
    <m/>
    <m/>
    <m/>
    <m/>
    <m/>
    <m/>
    <m/>
    <m/>
    <m/>
    <m/>
    <n v="170835"/>
    <n v="17411"/>
    <n v="76.36"/>
    <n v="8991.32"/>
  </r>
  <r>
    <x v="103"/>
    <x v="103"/>
    <x v="11"/>
    <x v="28"/>
    <x v="16"/>
    <x v="0"/>
    <n v="0"/>
    <n v="0"/>
    <n v="0"/>
    <n v="0"/>
    <n v="0"/>
    <n v="0"/>
    <n v="0"/>
    <m/>
    <m/>
    <m/>
    <m/>
    <m/>
    <m/>
    <m/>
    <m/>
    <m/>
    <m/>
    <m/>
    <m/>
    <n v="0"/>
    <m/>
    <m/>
    <n v="0"/>
  </r>
  <r>
    <x v="15"/>
    <x v="15"/>
    <x v="15"/>
    <x v="7"/>
    <x v="31"/>
    <x v="10062"/>
    <n v="11377"/>
    <n v="47.4"/>
    <n v="3616"/>
    <n v="67257.600000000006"/>
    <n v="0"/>
    <m/>
    <m/>
    <m/>
    <m/>
    <m/>
    <m/>
    <m/>
    <m/>
    <m/>
    <n v="9207"/>
    <n v="14195"/>
    <n v="59.15"/>
    <n v="460"/>
    <n v="206089.49"/>
    <n v="8496"/>
    <n v="22305"/>
    <n v="92.94"/>
    <n v="424.8"/>
  </r>
  <r>
    <x v="47"/>
    <x v="47"/>
    <x v="4"/>
    <x v="0"/>
    <x v="55"/>
    <x v="10063"/>
    <n v="42315"/>
    <n v="36.729999999999997"/>
    <n v="2023.27"/>
    <n v="180637.62"/>
    <n v="30614.94"/>
    <n v="34959"/>
    <n v="30.35"/>
    <n v="318.91000000000003"/>
    <n v="369194.71"/>
    <m/>
    <m/>
    <m/>
    <m/>
    <m/>
    <m/>
    <m/>
    <m/>
    <m/>
    <m/>
    <n v="2237"/>
    <n v="18293"/>
    <n v="15.88"/>
    <n v="23.3"/>
  </r>
  <r>
    <x v="26"/>
    <x v="26"/>
    <x v="8"/>
    <x v="7"/>
    <x v="15"/>
    <x v="10064"/>
    <n v="27387"/>
    <n v="63.4"/>
    <n v="5100.1899999999996"/>
    <n v="170754.51"/>
    <n v="11083.41"/>
    <n v="14841"/>
    <n v="34.35"/>
    <n v="307.87"/>
    <n v="133658.22"/>
    <m/>
    <m/>
    <m/>
    <m/>
    <m/>
    <m/>
    <m/>
    <m/>
    <m/>
    <m/>
    <n v="108200"/>
    <n v="7008"/>
    <n v="16.22"/>
    <n v="3005.56"/>
  </r>
  <r>
    <x v="8"/>
    <x v="8"/>
    <x v="0"/>
    <x v="3"/>
    <x v="1"/>
    <x v="4"/>
    <m/>
    <m/>
    <m/>
    <m/>
    <n v="0"/>
    <m/>
    <m/>
    <m/>
    <m/>
    <m/>
    <m/>
    <m/>
    <m/>
    <m/>
    <m/>
    <m/>
    <m/>
    <m/>
    <m/>
    <n v="0"/>
    <n v="2893"/>
    <n v="40.18"/>
    <n v="0"/>
  </r>
  <r>
    <x v="77"/>
    <x v="77"/>
    <x v="0"/>
    <x v="28"/>
    <x v="6"/>
    <x v="4"/>
    <m/>
    <m/>
    <m/>
    <m/>
    <n v="0"/>
    <m/>
    <m/>
    <m/>
    <m/>
    <m/>
    <m/>
    <m/>
    <m/>
    <m/>
    <m/>
    <m/>
    <m/>
    <m/>
    <m/>
    <n v="0"/>
    <m/>
    <m/>
    <n v="0"/>
  </r>
  <r>
    <x v="23"/>
    <x v="23"/>
    <x v="11"/>
    <x v="7"/>
    <x v="124"/>
    <x v="10065"/>
    <n v="33716"/>
    <n v="59.78"/>
    <n v="4216.9799999999996"/>
    <n v="184324.14"/>
    <n v="28603.3"/>
    <n v="42443"/>
    <n v="75.25"/>
    <n v="608.58000000000004"/>
    <n v="344935.75"/>
    <m/>
    <m/>
    <m/>
    <m/>
    <m/>
    <m/>
    <m/>
    <m/>
    <m/>
    <m/>
    <n v="3508"/>
    <n v="34250"/>
    <n v="60.73"/>
    <n v="74.64"/>
  </r>
  <r>
    <x v="39"/>
    <x v="39"/>
    <x v="0"/>
    <x v="2"/>
    <x v="27"/>
    <x v="10066"/>
    <n v="49652"/>
    <n v="108.89"/>
    <n v="8308.39"/>
    <n v="293618.67"/>
    <n v="0"/>
    <n v="48510"/>
    <n v="106.38"/>
    <m/>
    <m/>
    <m/>
    <m/>
    <m/>
    <m/>
    <m/>
    <m/>
    <m/>
    <m/>
    <m/>
    <m/>
    <n v="26000"/>
    <n v="53826"/>
    <n v="118.04"/>
    <n v="684.21"/>
  </r>
  <r>
    <x v="89"/>
    <x v="89"/>
    <x v="8"/>
    <x v="2"/>
    <x v="24"/>
    <x v="10067"/>
    <n v="80900"/>
    <n v="46.82"/>
    <n v="3308.67"/>
    <n v="443097.57"/>
    <n v="44462.66"/>
    <n v="66100"/>
    <n v="38.25"/>
    <n v="308.77"/>
    <n v="536188.53"/>
    <m/>
    <m/>
    <m/>
    <m/>
    <m/>
    <m/>
    <m/>
    <m/>
    <m/>
    <m/>
    <n v="1615.01"/>
    <n v="72432"/>
    <n v="41.92"/>
    <n v="11.22"/>
  </r>
  <r>
    <x v="99"/>
    <x v="99"/>
    <x v="11"/>
    <x v="12"/>
    <x v="68"/>
    <x v="2007"/>
    <n v="22"/>
    <n v="0.11"/>
    <n v="9.06"/>
    <n v="134.85"/>
    <n v="0"/>
    <m/>
    <m/>
    <m/>
    <m/>
    <m/>
    <m/>
    <m/>
    <m/>
    <m/>
    <m/>
    <m/>
    <m/>
    <m/>
    <m/>
    <n v="0"/>
    <m/>
    <m/>
    <n v="0"/>
  </r>
  <r>
    <x v="113"/>
    <x v="113"/>
    <x v="1"/>
    <x v="2"/>
    <x v="3"/>
    <x v="10068"/>
    <n v="104414"/>
    <n v="120.85"/>
    <n v="11479.93"/>
    <n v="768696.15"/>
    <n v="0"/>
    <m/>
    <m/>
    <m/>
    <m/>
    <m/>
    <m/>
    <m/>
    <m/>
    <m/>
    <m/>
    <m/>
    <m/>
    <m/>
    <m/>
    <n v="3558.05"/>
    <n v="9027"/>
    <n v="10.45"/>
    <n v="49.42"/>
  </r>
  <r>
    <x v="151"/>
    <x v="151"/>
    <x v="2"/>
    <x v="7"/>
    <x v="93"/>
    <x v="10069"/>
    <n v="11366"/>
    <n v="28.7"/>
    <n v="1988.21"/>
    <n v="61018.23"/>
    <n v="6122"/>
    <n v="13082"/>
    <n v="33.04"/>
    <m/>
    <m/>
    <m/>
    <m/>
    <m/>
    <m/>
    <m/>
    <m/>
    <m/>
    <m/>
    <m/>
    <m/>
    <n v="0"/>
    <m/>
    <m/>
    <n v="0"/>
  </r>
  <r>
    <x v="25"/>
    <x v="25"/>
    <x v="14"/>
    <x v="3"/>
    <x v="46"/>
    <x v="10070"/>
    <n v="22536"/>
    <n v="72.23"/>
    <n v="6305.42"/>
    <n v="152465.13"/>
    <n v="14634.34"/>
    <n v="20019"/>
    <n v="64.16"/>
    <n v="562.86"/>
    <n v="176479.84"/>
    <m/>
    <m/>
    <m/>
    <m/>
    <m/>
    <n v="1044"/>
    <n v="2999"/>
    <n v="9.61"/>
    <n v="40"/>
    <n v="23368.9"/>
    <n v="2720"/>
    <n v="16663"/>
    <n v="53.41"/>
    <n v="104.62"/>
  </r>
  <r>
    <x v="180"/>
    <x v="180"/>
    <x v="4"/>
    <x v="2"/>
    <x v="30"/>
    <x v="10071"/>
    <n v="61730"/>
    <n v="107.17"/>
    <n v="7707.75"/>
    <n v="344073.96"/>
    <n v="0"/>
    <m/>
    <m/>
    <m/>
    <m/>
    <m/>
    <m/>
    <m/>
    <m/>
    <m/>
    <m/>
    <m/>
    <m/>
    <m/>
    <m/>
    <n v="68992"/>
    <n v="3164"/>
    <n v="5.49"/>
    <n v="1437.33"/>
  </r>
  <r>
    <x v="70"/>
    <x v="70"/>
    <x v="4"/>
    <x v="12"/>
    <x v="6"/>
    <x v="4"/>
    <m/>
    <m/>
    <m/>
    <m/>
    <n v="0"/>
    <m/>
    <m/>
    <m/>
    <m/>
    <m/>
    <m/>
    <m/>
    <m/>
    <m/>
    <m/>
    <m/>
    <m/>
    <m/>
    <m/>
    <n v="0"/>
    <m/>
    <m/>
    <n v="0"/>
  </r>
  <r>
    <x v="107"/>
    <x v="107"/>
    <x v="0"/>
    <x v="1"/>
    <x v="1"/>
    <x v="10072"/>
    <n v="277"/>
    <n v="3.85"/>
    <n v="172.33"/>
    <n v="961.62"/>
    <n v="0"/>
    <m/>
    <m/>
    <m/>
    <m/>
    <m/>
    <m/>
    <m/>
    <m/>
    <m/>
    <m/>
    <m/>
    <m/>
    <m/>
    <m/>
    <n v="895.66"/>
    <n v="2592"/>
    <n v="36"/>
    <n v="149.28"/>
  </r>
  <r>
    <x v="184"/>
    <x v="184"/>
    <x v="8"/>
    <x v="7"/>
    <x v="91"/>
    <x v="10073"/>
    <n v="37421"/>
    <n v="57.75"/>
    <n v="4611.0200000000004"/>
    <n v="231565.35"/>
    <n v="34889.43"/>
    <n v="22284"/>
    <n v="34.39"/>
    <n v="646.1"/>
    <n v="420742.08"/>
    <m/>
    <m/>
    <m/>
    <m/>
    <m/>
    <m/>
    <m/>
    <m/>
    <m/>
    <m/>
    <n v="1014.49"/>
    <n v="13236"/>
    <n v="20.43"/>
    <n v="18.79"/>
  </r>
  <r>
    <x v="136"/>
    <x v="136"/>
    <x v="0"/>
    <x v="7"/>
    <x v="20"/>
    <x v="10074"/>
    <n v="28438"/>
    <n v="39.5"/>
    <n v="2931.12"/>
    <n v="163556.31"/>
    <n v="27967.02"/>
    <n v="29855"/>
    <n v="41.47"/>
    <n v="466.12"/>
    <n v="337262.71"/>
    <m/>
    <m/>
    <m/>
    <m/>
    <m/>
    <n v="2041"/>
    <n v="7264"/>
    <n v="10.09"/>
    <n v="34"/>
    <n v="45685.74"/>
    <n v="165000"/>
    <n v="13879"/>
    <n v="19.28"/>
    <n v="2750"/>
  </r>
  <r>
    <x v="119"/>
    <x v="119"/>
    <x v="6"/>
    <x v="14"/>
    <x v="108"/>
    <x v="10075"/>
    <n v="11260"/>
    <n v="40.799999999999997"/>
    <n v="3246.96"/>
    <n v="69452.399999999994"/>
    <n v="4253.1499999999996"/>
    <n v="5249"/>
    <n v="19.02"/>
    <n v="184.92"/>
    <n v="51290.04"/>
    <m/>
    <m/>
    <m/>
    <m/>
    <m/>
    <m/>
    <m/>
    <m/>
    <m/>
    <m/>
    <n v="73268"/>
    <n v="9327"/>
    <n v="33.79"/>
    <n v="3185.57"/>
  </r>
  <r>
    <x v="87"/>
    <x v="87"/>
    <x v="10"/>
    <x v="14"/>
    <x v="17"/>
    <x v="10076"/>
    <n v="23420"/>
    <n v="39.03"/>
    <n v="4179.2"/>
    <n v="194332.79999999999"/>
    <n v="18252.39"/>
    <n v="24262"/>
    <n v="40.44"/>
    <n v="365.05"/>
    <n v="220111.01"/>
    <m/>
    <m/>
    <m/>
    <m/>
    <m/>
    <m/>
    <m/>
    <m/>
    <m/>
    <m/>
    <n v="1816"/>
    <n v="11713"/>
    <n v="19.52"/>
    <n v="36.32"/>
  </r>
  <r>
    <x v="100"/>
    <x v="100"/>
    <x v="8"/>
    <x v="1"/>
    <x v="11"/>
    <x v="5701"/>
    <n v="440"/>
    <n v="3.67"/>
    <n v="188.7"/>
    <n v="1754.91"/>
    <n v="0"/>
    <m/>
    <m/>
    <m/>
    <m/>
    <m/>
    <m/>
    <m/>
    <m/>
    <m/>
    <m/>
    <m/>
    <m/>
    <m/>
    <m/>
    <n v="49399"/>
    <n v="3939"/>
    <n v="32.83"/>
    <n v="4939.8999999999996"/>
  </r>
  <r>
    <x v="20"/>
    <x v="20"/>
    <x v="15"/>
    <x v="18"/>
    <x v="6"/>
    <x v="6951"/>
    <n v="34"/>
    <n v="0.35"/>
    <n v="19.88"/>
    <n v="147.87"/>
    <n v="15.52"/>
    <n v="36"/>
    <n v="0.38"/>
    <n v="1.94"/>
    <n v="187.15"/>
    <m/>
    <m/>
    <m/>
    <m/>
    <m/>
    <m/>
    <m/>
    <m/>
    <m/>
    <m/>
    <n v="46200"/>
    <n v="3183"/>
    <n v="33.159999999999997"/>
    <n v="5775"/>
  </r>
  <r>
    <x v="62"/>
    <x v="62"/>
    <x v="12"/>
    <x v="13"/>
    <x v="6"/>
    <x v="10077"/>
    <n v="17"/>
    <n v="0.18"/>
    <n v="10.38"/>
    <n v="77.19"/>
    <n v="0"/>
    <n v="0"/>
    <n v="0"/>
    <m/>
    <m/>
    <m/>
    <m/>
    <m/>
    <m/>
    <m/>
    <m/>
    <m/>
    <m/>
    <m/>
    <m/>
    <n v="149"/>
    <n v="719"/>
    <n v="7.49"/>
    <n v="18.63"/>
  </r>
  <r>
    <x v="150"/>
    <x v="150"/>
    <x v="0"/>
    <x v="6"/>
    <x v="6"/>
    <x v="10078"/>
    <n v="484"/>
    <n v="5.04"/>
    <n v="341.5"/>
    <n v="2540.7600000000002"/>
    <n v="0"/>
    <m/>
    <m/>
    <m/>
    <m/>
    <m/>
    <m/>
    <m/>
    <m/>
    <m/>
    <n v="200"/>
    <n v="671"/>
    <n v="6.99"/>
    <n v="25"/>
    <n v="4476.8"/>
    <n v="52700"/>
    <n v="2012"/>
    <n v="20.96"/>
    <n v="6587.5"/>
  </r>
  <r>
    <x v="78"/>
    <x v="78"/>
    <x v="9"/>
    <x v="11"/>
    <x v="123"/>
    <x v="4"/>
    <m/>
    <m/>
    <m/>
    <m/>
    <n v="0"/>
    <m/>
    <m/>
    <m/>
    <m/>
    <m/>
    <m/>
    <m/>
    <m/>
    <m/>
    <m/>
    <m/>
    <m/>
    <m/>
    <m/>
    <n v="135100"/>
    <n v="7443"/>
    <n v="15.13"/>
    <n v="3295.12"/>
  </r>
  <r>
    <x v="170"/>
    <x v="170"/>
    <x v="7"/>
    <x v="2"/>
    <x v="37"/>
    <x v="10079"/>
    <n v="8674"/>
    <n v="22.59"/>
    <n v="2794.69"/>
    <n v="83169.899999999994"/>
    <n v="20876.82"/>
    <n v="28590"/>
    <n v="74.45"/>
    <n v="652.4"/>
    <n v="251759.82"/>
    <m/>
    <m/>
    <m/>
    <m/>
    <m/>
    <m/>
    <m/>
    <m/>
    <m/>
    <m/>
    <n v="0"/>
    <m/>
    <m/>
    <n v="0"/>
  </r>
  <r>
    <x v="72"/>
    <x v="72"/>
    <x v="7"/>
    <x v="5"/>
    <x v="102"/>
    <x v="10080"/>
    <n v="28629"/>
    <n v="23.16"/>
    <n v="3070.29"/>
    <n v="294103.2"/>
    <n v="11578"/>
    <n v="8881"/>
    <n v="7.19"/>
    <n v="112.41"/>
    <n v="139622.57999999999"/>
    <m/>
    <m/>
    <m/>
    <m/>
    <m/>
    <m/>
    <m/>
    <m/>
    <m/>
    <m/>
    <n v="155088"/>
    <n v="4143"/>
    <n v="3.35"/>
    <n v="1505.71"/>
  </r>
  <r>
    <x v="140"/>
    <x v="140"/>
    <x v="13"/>
    <x v="2"/>
    <x v="57"/>
    <x v="10081"/>
    <n v="38509"/>
    <n v="76.41"/>
    <n v="5383.64"/>
    <n v="210285.09"/>
    <n v="21194.959999999999"/>
    <n v="21528"/>
    <n v="42.71"/>
    <n v="504.64"/>
    <n v="255596.34"/>
    <m/>
    <m/>
    <m/>
    <m/>
    <m/>
    <m/>
    <m/>
    <m/>
    <m/>
    <m/>
    <n v="142450"/>
    <n v="10848"/>
    <n v="21.52"/>
    <n v="3391.67"/>
  </r>
  <r>
    <x v="105"/>
    <x v="105"/>
    <x v="1"/>
    <x v="2"/>
    <x v="30"/>
    <x v="10082"/>
    <n v="45299"/>
    <n v="78.64"/>
    <n v="10675"/>
    <n v="476532"/>
    <n v="0"/>
    <m/>
    <m/>
    <m/>
    <m/>
    <m/>
    <m/>
    <m/>
    <m/>
    <m/>
    <m/>
    <m/>
    <m/>
    <m/>
    <m/>
    <n v="0"/>
    <n v="10173"/>
    <n v="17.66"/>
    <n v="0"/>
  </r>
  <r>
    <x v="71"/>
    <x v="71"/>
    <x v="10"/>
    <x v="7"/>
    <x v="38"/>
    <x v="10083"/>
    <n v="59350"/>
    <n v="88.32"/>
    <n v="10441"/>
    <n v="543767.28"/>
    <n v="0"/>
    <m/>
    <m/>
    <m/>
    <m/>
    <m/>
    <m/>
    <m/>
    <m/>
    <m/>
    <m/>
    <m/>
    <m/>
    <m/>
    <m/>
    <n v="300.97000000000003"/>
    <n v="28686"/>
    <n v="42.69"/>
    <n v="5.37"/>
  </r>
  <r>
    <x v="159"/>
    <x v="159"/>
    <x v="15"/>
    <x v="1"/>
    <x v="4"/>
    <x v="4"/>
    <m/>
    <m/>
    <m/>
    <m/>
    <n v="0"/>
    <m/>
    <m/>
    <m/>
    <m/>
    <m/>
    <m/>
    <m/>
    <m/>
    <m/>
    <m/>
    <m/>
    <m/>
    <m/>
    <m/>
    <n v="51.6"/>
    <n v="10774"/>
    <n v="128.26"/>
    <n v="7.37"/>
  </r>
  <r>
    <x v="119"/>
    <x v="119"/>
    <x v="8"/>
    <x v="6"/>
    <x v="94"/>
    <x v="10084"/>
    <n v="5841"/>
    <n v="25.62"/>
    <n v="1193.6300000000001"/>
    <n v="21091.47"/>
    <n v="1297.77"/>
    <n v="1998"/>
    <n v="8.76"/>
    <m/>
    <m/>
    <m/>
    <m/>
    <m/>
    <m/>
    <m/>
    <m/>
    <m/>
    <m/>
    <m/>
    <m/>
    <n v="182895"/>
    <n v="18612"/>
    <n v="81.63"/>
    <n v="9626.0499999999993"/>
  </r>
  <r>
    <x v="235"/>
    <x v="235"/>
    <x v="1"/>
    <x v="2"/>
    <x v="5"/>
    <x v="10085"/>
    <n v="161073"/>
    <n v="167.78"/>
    <n v="12213.45"/>
    <n v="908680.68"/>
    <n v="0"/>
    <n v="0"/>
    <n v="0"/>
    <m/>
    <m/>
    <m/>
    <n v="0"/>
    <n v="0"/>
    <m/>
    <m/>
    <m/>
    <n v="0"/>
    <n v="0"/>
    <m/>
    <m/>
    <n v="3184.28"/>
    <n v="18794"/>
    <n v="19.579999999999998"/>
    <n v="39.799999999999997"/>
  </r>
  <r>
    <x v="41"/>
    <x v="41"/>
    <x v="15"/>
    <x v="4"/>
    <x v="21"/>
    <x v="7694"/>
    <n v="194"/>
    <n v="0.67"/>
    <n v="26.75"/>
    <n v="597.05999999999995"/>
    <n v="0"/>
    <m/>
    <m/>
    <m/>
    <m/>
    <m/>
    <m/>
    <m/>
    <m/>
    <m/>
    <m/>
    <m/>
    <m/>
    <m/>
    <m/>
    <n v="2.2000000000000002"/>
    <n v="16567"/>
    <n v="57.52"/>
    <n v="0.09"/>
  </r>
  <r>
    <x v="174"/>
    <x v="174"/>
    <x v="11"/>
    <x v="12"/>
    <x v="6"/>
    <x v="4"/>
    <n v="0"/>
    <n v="0"/>
    <m/>
    <m/>
    <n v="0"/>
    <n v="0"/>
    <n v="0"/>
    <m/>
    <m/>
    <m/>
    <m/>
    <m/>
    <m/>
    <m/>
    <m/>
    <m/>
    <m/>
    <m/>
    <m/>
    <n v="0"/>
    <n v="0"/>
    <n v="0"/>
    <n v="0"/>
  </r>
  <r>
    <x v="52"/>
    <x v="52"/>
    <x v="5"/>
    <x v="11"/>
    <x v="65"/>
    <x v="10086"/>
    <n v="110639"/>
    <n v="61.47"/>
    <n v="4521.33"/>
    <n v="630726"/>
    <n v="106148.4"/>
    <n v="120131"/>
    <n v="66.739999999999995"/>
    <n v="707.66"/>
    <n v="1280075.3999999999"/>
    <m/>
    <m/>
    <m/>
    <m/>
    <m/>
    <m/>
    <m/>
    <m/>
    <m/>
    <m/>
    <n v="14048"/>
    <n v="105396"/>
    <n v="58.55"/>
    <n v="93.65"/>
  </r>
  <r>
    <x v="55"/>
    <x v="55"/>
    <x v="13"/>
    <x v="7"/>
    <x v="49"/>
    <x v="10087"/>
    <n v="100407"/>
    <n v="110.1"/>
    <n v="8687.3700000000008"/>
    <n v="614023.19999999995"/>
    <n v="0"/>
    <m/>
    <m/>
    <m/>
    <m/>
    <m/>
    <m/>
    <m/>
    <m/>
    <m/>
    <m/>
    <m/>
    <m/>
    <m/>
    <m/>
    <n v="1870"/>
    <n v="36372"/>
    <n v="39.880000000000003"/>
    <n v="24.61"/>
  </r>
  <r>
    <x v="211"/>
    <x v="211"/>
    <x v="10"/>
    <x v="2"/>
    <x v="42"/>
    <x v="10088"/>
    <n v="31936"/>
    <n v="88.71"/>
    <n v="9845.7000000000007"/>
    <n v="274695.03000000003"/>
    <n v="0"/>
    <m/>
    <m/>
    <m/>
    <m/>
    <m/>
    <m/>
    <m/>
    <m/>
    <m/>
    <m/>
    <m/>
    <m/>
    <m/>
    <m/>
    <n v="277.69"/>
    <n v="918"/>
    <n v="2.5499999999999998"/>
    <n v="9.26"/>
  </r>
  <r>
    <x v="209"/>
    <x v="209"/>
    <x v="10"/>
    <x v="7"/>
    <x v="20"/>
    <x v="6761"/>
    <n v="74467"/>
    <n v="103.43"/>
    <n v="9460"/>
    <n v="527868"/>
    <n v="0"/>
    <m/>
    <m/>
    <m/>
    <m/>
    <m/>
    <m/>
    <m/>
    <m/>
    <m/>
    <m/>
    <m/>
    <m/>
    <m/>
    <m/>
    <n v="112450"/>
    <n v="3791"/>
    <n v="5.27"/>
    <n v="1874.17"/>
  </r>
  <r>
    <x v="50"/>
    <x v="50"/>
    <x v="11"/>
    <x v="12"/>
    <x v="6"/>
    <x v="4"/>
    <m/>
    <m/>
    <m/>
    <m/>
    <n v="0"/>
    <m/>
    <m/>
    <m/>
    <m/>
    <m/>
    <m/>
    <m/>
    <m/>
    <m/>
    <m/>
    <m/>
    <m/>
    <m/>
    <m/>
    <n v="0"/>
    <m/>
    <m/>
    <n v="0"/>
  </r>
  <r>
    <x v="2"/>
    <x v="2"/>
    <x v="2"/>
    <x v="1"/>
    <x v="41"/>
    <x v="4"/>
    <m/>
    <m/>
    <m/>
    <m/>
    <n v="0"/>
    <m/>
    <m/>
    <m/>
    <m/>
    <m/>
    <m/>
    <m/>
    <m/>
    <m/>
    <m/>
    <m/>
    <m/>
    <m/>
    <m/>
    <n v="74.87"/>
    <n v="343"/>
    <n v="9.5299999999999994"/>
    <n v="24.96"/>
  </r>
  <r>
    <x v="74"/>
    <x v="74"/>
    <x v="10"/>
    <x v="0"/>
    <x v="115"/>
    <x v="10089"/>
    <n v="94265"/>
    <n v="80.98"/>
    <n v="9492.81"/>
    <n v="856346.79"/>
    <n v="4711.93"/>
    <n v="14540"/>
    <n v="12.49"/>
    <n v="48.58"/>
    <n v="56822.58"/>
    <m/>
    <m/>
    <m/>
    <m/>
    <m/>
    <m/>
    <m/>
    <m/>
    <m/>
    <m/>
    <n v="3805.9"/>
    <n v="30799"/>
    <n v="26.46"/>
    <n v="39.24"/>
  </r>
  <r>
    <x v="21"/>
    <x v="21"/>
    <x v="9"/>
    <x v="2"/>
    <x v="17"/>
    <x v="10090"/>
    <n v="37226"/>
    <n v="62.04"/>
    <n v="2521.56"/>
    <n v="117252.54"/>
    <n v="0"/>
    <m/>
    <m/>
    <m/>
    <m/>
    <m/>
    <m/>
    <m/>
    <m/>
    <m/>
    <n v="17220"/>
    <n v="52086"/>
    <n v="86.81"/>
    <n v="344"/>
    <n v="385452.48"/>
    <n v="2036.83"/>
    <n v="17335"/>
    <n v="28.89"/>
    <n v="40.74"/>
  </r>
  <r>
    <x v="63"/>
    <x v="63"/>
    <x v="15"/>
    <x v="4"/>
    <x v="40"/>
    <x v="10091"/>
    <n v="113875"/>
    <n v="135.57"/>
    <n v="7376.04"/>
    <n v="480180.39"/>
    <n v="56386.03"/>
    <n v="80321"/>
    <n v="95.62"/>
    <n v="805.51"/>
    <n v="679976.09"/>
    <m/>
    <m/>
    <m/>
    <m/>
    <m/>
    <m/>
    <m/>
    <m/>
    <m/>
    <m/>
    <n v="763514"/>
    <n v="95655"/>
    <n v="113.88"/>
    <n v="10907.34"/>
  </r>
  <r>
    <x v="74"/>
    <x v="74"/>
    <x v="2"/>
    <x v="4"/>
    <x v="50"/>
    <x v="10092"/>
    <n v="4521"/>
    <n v="2.35"/>
    <n v="169.59"/>
    <n v="25235.55"/>
    <n v="137.72999999999999"/>
    <n v="2669"/>
    <n v="1.39"/>
    <m/>
    <m/>
    <m/>
    <m/>
    <m/>
    <m/>
    <m/>
    <m/>
    <m/>
    <m/>
    <m/>
    <m/>
    <n v="10475.24"/>
    <n v="101615"/>
    <n v="52.92"/>
    <n v="65.47"/>
  </r>
  <r>
    <x v="97"/>
    <x v="97"/>
    <x v="4"/>
    <x v="7"/>
    <x v="9"/>
    <x v="8352"/>
    <n v="38590"/>
    <n v="80.400000000000006"/>
    <n v="5838"/>
    <n v="217173.6"/>
    <n v="0"/>
    <m/>
    <m/>
    <m/>
    <m/>
    <m/>
    <m/>
    <m/>
    <m/>
    <m/>
    <m/>
    <m/>
    <m/>
    <m/>
    <m/>
    <n v="71705"/>
    <n v="13236"/>
    <n v="27.58"/>
    <n v="1792.63"/>
  </r>
  <r>
    <x v="76"/>
    <x v="76"/>
    <x v="5"/>
    <x v="5"/>
    <x v="59"/>
    <x v="10093"/>
    <n v="80795"/>
    <n v="58.04"/>
    <n v="4010.41"/>
    <n v="432642.51"/>
    <n v="48291.95"/>
    <n v="33081"/>
    <n v="23.77"/>
    <n v="416.31"/>
    <n v="582367.11"/>
    <m/>
    <m/>
    <m/>
    <m/>
    <m/>
    <m/>
    <m/>
    <m/>
    <m/>
    <m/>
    <n v="574257"/>
    <n v="42971"/>
    <n v="30.87"/>
    <n v="4950.49"/>
  </r>
  <r>
    <x v="3"/>
    <x v="3"/>
    <x v="0"/>
    <x v="7"/>
    <x v="2"/>
    <x v="10094"/>
    <n v="27614"/>
    <n v="35.96"/>
    <n v="3745.63"/>
    <n v="222939.6"/>
    <n v="29102.81"/>
    <n v="34266"/>
    <n v="44.62"/>
    <n v="454.73"/>
    <n v="350959.55"/>
    <m/>
    <m/>
    <m/>
    <m/>
    <m/>
    <m/>
    <m/>
    <m/>
    <m/>
    <m/>
    <n v="198040"/>
    <n v="10162"/>
    <n v="13.23"/>
    <n v="3094.38"/>
  </r>
  <r>
    <x v="11"/>
    <x v="11"/>
    <x v="11"/>
    <x v="2"/>
    <x v="29"/>
    <x v="10095"/>
    <n v="74802"/>
    <n v="119.88"/>
    <n v="10473.42"/>
    <n v="506494.74"/>
    <n v="0"/>
    <m/>
    <m/>
    <m/>
    <m/>
    <n v="329"/>
    <n v="672"/>
    <n v="1.08"/>
    <n v="6"/>
    <n v="4168.1000000000004"/>
    <m/>
    <m/>
    <m/>
    <m/>
    <m/>
    <n v="109941"/>
    <n v="6164"/>
    <n v="9.8800000000000008"/>
    <n v="2114.25"/>
  </r>
  <r>
    <x v="85"/>
    <x v="85"/>
    <x v="15"/>
    <x v="6"/>
    <x v="69"/>
    <x v="4"/>
    <m/>
    <m/>
    <m/>
    <m/>
    <n v="0"/>
    <m/>
    <m/>
    <m/>
    <m/>
    <m/>
    <m/>
    <m/>
    <m/>
    <m/>
    <m/>
    <m/>
    <m/>
    <m/>
    <m/>
    <n v="0"/>
    <m/>
    <m/>
    <n v="0"/>
  </r>
  <r>
    <x v="78"/>
    <x v="78"/>
    <x v="3"/>
    <x v="5"/>
    <x v="79"/>
    <x v="10096"/>
    <n v="44693"/>
    <n v="53.98"/>
    <n v="4477.68"/>
    <n v="287332.8"/>
    <n v="24086"/>
    <n v="44582"/>
    <n v="53.84"/>
    <n v="349.07"/>
    <n v="290460.3"/>
    <m/>
    <m/>
    <m/>
    <m/>
    <m/>
    <m/>
    <m/>
    <m/>
    <m/>
    <m/>
    <n v="215400"/>
    <n v="23115"/>
    <n v="27.92"/>
    <n v="3121.74"/>
  </r>
  <r>
    <x v="203"/>
    <x v="203"/>
    <x v="13"/>
    <x v="2"/>
    <x v="9"/>
    <x v="10097"/>
    <n v="50636"/>
    <n v="105.49"/>
    <n v="7912"/>
    <n v="294326.40000000002"/>
    <n v="0"/>
    <m/>
    <m/>
    <m/>
    <m/>
    <m/>
    <m/>
    <m/>
    <m/>
    <m/>
    <m/>
    <m/>
    <m/>
    <m/>
    <m/>
    <n v="627000"/>
    <n v="3936"/>
    <n v="8.1999999999999993"/>
    <n v="15675"/>
  </r>
  <r>
    <x v="106"/>
    <x v="106"/>
    <x v="15"/>
    <x v="2"/>
    <x v="9"/>
    <x v="10098"/>
    <n v="21718"/>
    <n v="45.25"/>
    <n v="3991"/>
    <n v="148465.20000000001"/>
    <n v="11865.18"/>
    <n v="17899"/>
    <n v="37.29"/>
    <n v="296.63"/>
    <n v="143085.76000000001"/>
    <m/>
    <m/>
    <m/>
    <m/>
    <m/>
    <m/>
    <m/>
    <m/>
    <m/>
    <m/>
    <n v="63300"/>
    <n v="6709"/>
    <n v="13.98"/>
    <n v="1582.5"/>
  </r>
  <r>
    <x v="81"/>
    <x v="81"/>
    <x v="5"/>
    <x v="2"/>
    <x v="81"/>
    <x v="10099"/>
    <n v="12316"/>
    <n v="33.11"/>
    <n v="2098.42"/>
    <n v="60497.43"/>
    <n v="11190.11"/>
    <n v="16051"/>
    <n v="43.15"/>
    <n v="360.97"/>
    <n v="134944.85"/>
    <m/>
    <m/>
    <m/>
    <m/>
    <m/>
    <m/>
    <m/>
    <m/>
    <m/>
    <m/>
    <n v="8340"/>
    <n v="6756"/>
    <n v="18.16"/>
    <n v="269.02999999999997"/>
  </r>
  <r>
    <x v="48"/>
    <x v="48"/>
    <x v="9"/>
    <x v="0"/>
    <x v="5"/>
    <x v="10100"/>
    <n v="47988"/>
    <n v="49.99"/>
    <n v="4866.25"/>
    <n v="362049"/>
    <n v="0"/>
    <m/>
    <m/>
    <m/>
    <m/>
    <m/>
    <m/>
    <m/>
    <m/>
    <m/>
    <m/>
    <m/>
    <m/>
    <m/>
    <m/>
    <n v="2235"/>
    <n v="22840"/>
    <n v="23.79"/>
    <n v="27.94"/>
  </r>
  <r>
    <x v="136"/>
    <x v="136"/>
    <x v="8"/>
    <x v="1"/>
    <x v="71"/>
    <x v="10101"/>
    <n v="7015"/>
    <n v="116.92"/>
    <n v="6207.6"/>
    <n v="28865.34"/>
    <n v="2256.06"/>
    <n v="4003"/>
    <n v="66.72"/>
    <m/>
    <m/>
    <n v="24"/>
    <n v="81"/>
    <n v="1.35"/>
    <n v="4"/>
    <n v="304.06"/>
    <n v="475"/>
    <n v="1220"/>
    <n v="20.329999999999998"/>
    <n v="95"/>
    <n v="10632.4"/>
    <n v="23500"/>
    <n v="582"/>
    <n v="9.6999999999999993"/>
    <n v="4700"/>
  </r>
  <r>
    <x v="110"/>
    <x v="110"/>
    <x v="14"/>
    <x v="2"/>
    <x v="30"/>
    <x v="10102"/>
    <n v="32289"/>
    <n v="56.06"/>
    <n v="2548.6"/>
    <n v="113769.69"/>
    <n v="30636.28"/>
    <n v="25421"/>
    <n v="44.13"/>
    <n v="638.26"/>
    <n v="369452.04"/>
    <m/>
    <m/>
    <m/>
    <m/>
    <m/>
    <m/>
    <m/>
    <m/>
    <m/>
    <m/>
    <n v="130969"/>
    <n v="19266"/>
    <n v="33.450000000000003"/>
    <n v="2728.52"/>
  </r>
  <r>
    <x v="33"/>
    <x v="33"/>
    <x v="8"/>
    <x v="7"/>
    <x v="42"/>
    <x v="10103"/>
    <n v="37284"/>
    <n v="103.57"/>
    <n v="7350.67"/>
    <n v="205083.6"/>
    <n v="0"/>
    <m/>
    <m/>
    <m/>
    <m/>
    <m/>
    <m/>
    <m/>
    <m/>
    <m/>
    <m/>
    <m/>
    <m/>
    <m/>
    <m/>
    <n v="37246.39"/>
    <n v="25469"/>
    <n v="70.75"/>
    <n v="1241.55"/>
  </r>
  <r>
    <x v="12"/>
    <x v="12"/>
    <x v="9"/>
    <x v="27"/>
    <x v="21"/>
    <x v="10104"/>
    <n v="19127"/>
    <n v="66.41"/>
    <n v="5362.79"/>
    <n v="119697.51"/>
    <n v="4139.67"/>
    <n v="3423"/>
    <n v="11.89"/>
    <n v="172.49"/>
    <n v="49921.53"/>
    <m/>
    <m/>
    <m/>
    <m/>
    <m/>
    <m/>
    <m/>
    <m/>
    <m/>
    <m/>
    <n v="605"/>
    <n v="5498"/>
    <n v="19.09"/>
    <n v="25.21"/>
  </r>
  <r>
    <x v="172"/>
    <x v="172"/>
    <x v="12"/>
    <x v="2"/>
    <x v="9"/>
    <x v="10105"/>
    <n v="58385"/>
    <n v="121.64"/>
    <n v="10690"/>
    <n v="397668"/>
    <n v="0"/>
    <m/>
    <m/>
    <m/>
    <m/>
    <m/>
    <m/>
    <m/>
    <m/>
    <m/>
    <m/>
    <m/>
    <m/>
    <m/>
    <m/>
    <n v="0"/>
    <n v="13881"/>
    <n v="28.92"/>
    <n v="0"/>
  </r>
  <r>
    <x v="101"/>
    <x v="101"/>
    <x v="2"/>
    <x v="6"/>
    <x v="6"/>
    <x v="4"/>
    <m/>
    <m/>
    <m/>
    <m/>
    <n v="0"/>
    <m/>
    <m/>
    <m/>
    <m/>
    <m/>
    <m/>
    <m/>
    <m/>
    <m/>
    <m/>
    <m/>
    <m/>
    <m/>
    <m/>
    <n v="288.75"/>
    <n v="5233"/>
    <n v="54.51"/>
    <n v="36.090000000000003"/>
  </r>
  <r>
    <x v="9"/>
    <x v="9"/>
    <x v="1"/>
    <x v="12"/>
    <x v="6"/>
    <x v="0"/>
    <n v="0"/>
    <n v="0"/>
    <n v="0"/>
    <n v="0"/>
    <n v="0"/>
    <n v="0"/>
    <n v="0"/>
    <m/>
    <m/>
    <m/>
    <m/>
    <m/>
    <m/>
    <m/>
    <m/>
    <m/>
    <m/>
    <m/>
    <m/>
    <n v="0"/>
    <n v="0"/>
    <n v="0"/>
    <n v="0"/>
  </r>
  <r>
    <x v="73"/>
    <x v="73"/>
    <x v="10"/>
    <x v="21"/>
    <x v="9"/>
    <x v="10106"/>
    <n v="23277"/>
    <n v="48.49"/>
    <n v="7347.58"/>
    <n v="273329.78999999998"/>
    <n v="0"/>
    <m/>
    <m/>
    <m/>
    <m/>
    <m/>
    <m/>
    <m/>
    <m/>
    <m/>
    <m/>
    <m/>
    <m/>
    <m/>
    <m/>
    <n v="142380"/>
    <n v="6286"/>
    <n v="13.1"/>
    <n v="3559.5"/>
  </r>
  <r>
    <x v="10"/>
    <x v="10"/>
    <x v="9"/>
    <x v="4"/>
    <x v="15"/>
    <x v="4"/>
    <m/>
    <m/>
    <m/>
    <m/>
    <n v="0"/>
    <m/>
    <m/>
    <m/>
    <m/>
    <m/>
    <m/>
    <m/>
    <m/>
    <m/>
    <m/>
    <m/>
    <m/>
    <m/>
    <m/>
    <n v="252608"/>
    <n v="23453"/>
    <n v="54.29"/>
    <n v="7016.89"/>
  </r>
  <r>
    <x v="174"/>
    <x v="174"/>
    <x v="10"/>
    <x v="12"/>
    <x v="6"/>
    <x v="0"/>
    <n v="0"/>
    <n v="0"/>
    <n v="0"/>
    <n v="0"/>
    <n v="0"/>
    <n v="0"/>
    <n v="0"/>
    <m/>
    <m/>
    <m/>
    <m/>
    <m/>
    <m/>
    <m/>
    <m/>
    <m/>
    <m/>
    <m/>
    <m/>
    <n v="0"/>
    <n v="0"/>
    <n v="0"/>
    <n v="0"/>
  </r>
  <r>
    <x v="74"/>
    <x v="74"/>
    <x v="11"/>
    <x v="0"/>
    <x v="115"/>
    <x v="10107"/>
    <n v="113423"/>
    <n v="97.44"/>
    <n v="9818.56"/>
    <n v="885732"/>
    <n v="10754.61"/>
    <n v="13636"/>
    <n v="11.71"/>
    <m/>
    <m/>
    <m/>
    <m/>
    <m/>
    <m/>
    <m/>
    <m/>
    <m/>
    <m/>
    <m/>
    <m/>
    <n v="1538.67"/>
    <n v="31748"/>
    <n v="27.27"/>
    <n v="15.86"/>
  </r>
  <r>
    <x v="47"/>
    <x v="47"/>
    <x v="8"/>
    <x v="18"/>
    <x v="68"/>
    <x v="10108"/>
    <n v="916"/>
    <n v="4.7699999999999996"/>
    <n v="284.94"/>
    <n v="4239.87"/>
    <n v="0"/>
    <n v="0"/>
    <n v="0"/>
    <m/>
    <m/>
    <m/>
    <m/>
    <m/>
    <m/>
    <m/>
    <m/>
    <m/>
    <m/>
    <m/>
    <m/>
    <n v="0"/>
    <n v="16610"/>
    <n v="86.51"/>
    <n v="0"/>
  </r>
  <r>
    <x v="197"/>
    <x v="197"/>
    <x v="4"/>
    <x v="2"/>
    <x v="30"/>
    <x v="10109"/>
    <n v="40324"/>
    <n v="70.010000000000005"/>
    <n v="12.81"/>
    <n v="571.95000000000005"/>
    <n v="0"/>
    <m/>
    <m/>
    <m/>
    <m/>
    <m/>
    <m/>
    <m/>
    <m/>
    <m/>
    <m/>
    <m/>
    <m/>
    <m/>
    <m/>
    <n v="0"/>
    <m/>
    <m/>
    <n v="0"/>
  </r>
  <r>
    <x v="41"/>
    <x v="41"/>
    <x v="2"/>
    <x v="5"/>
    <x v="29"/>
    <x v="10110"/>
    <n v="77924"/>
    <n v="124.88"/>
    <n v="9030.77"/>
    <n v="436728"/>
    <n v="0"/>
    <m/>
    <m/>
    <m/>
    <m/>
    <m/>
    <m/>
    <m/>
    <m/>
    <m/>
    <m/>
    <m/>
    <m/>
    <m/>
    <m/>
    <n v="1849"/>
    <n v="12418"/>
    <n v="19.899999999999999"/>
    <n v="35.56"/>
  </r>
  <r>
    <x v="103"/>
    <x v="103"/>
    <x v="5"/>
    <x v="1"/>
    <x v="53"/>
    <x v="10111"/>
    <n v="715"/>
    <n v="4.58"/>
    <n v="222.69"/>
    <n v="2692.35"/>
    <n v="45"/>
    <n v="56"/>
    <n v="0.36"/>
    <m/>
    <m/>
    <m/>
    <m/>
    <m/>
    <m/>
    <m/>
    <m/>
    <m/>
    <m/>
    <m/>
    <m/>
    <n v="540.66"/>
    <n v="1460"/>
    <n v="9.36"/>
    <n v="41.59"/>
  </r>
  <r>
    <x v="19"/>
    <x v="19"/>
    <x v="1"/>
    <x v="46"/>
    <x v="16"/>
    <x v="10112"/>
    <n v="1604"/>
    <n v="33.42"/>
    <n v="1623.25"/>
    <n v="6038.49"/>
    <n v="3955.38"/>
    <n v="4721"/>
    <n v="98.35"/>
    <n v="988.85"/>
    <n v="47699.15"/>
    <m/>
    <m/>
    <m/>
    <m/>
    <m/>
    <m/>
    <m/>
    <m/>
    <m/>
    <m/>
    <n v="520"/>
    <n v="4300"/>
    <n v="89.58"/>
    <n v="130"/>
  </r>
  <r>
    <x v="62"/>
    <x v="62"/>
    <x v="6"/>
    <x v="12"/>
    <x v="6"/>
    <x v="0"/>
    <n v="0"/>
    <n v="0"/>
    <n v="0"/>
    <n v="0"/>
    <n v="0"/>
    <n v="0"/>
    <n v="0"/>
    <m/>
    <m/>
    <m/>
    <m/>
    <m/>
    <m/>
    <m/>
    <m/>
    <m/>
    <m/>
    <m/>
    <m/>
    <n v="194"/>
    <n v="851"/>
    <n v="8.86"/>
    <n v="24.25"/>
  </r>
  <r>
    <x v="190"/>
    <x v="190"/>
    <x v="6"/>
    <x v="1"/>
    <x v="28"/>
    <x v="0"/>
    <n v="0"/>
    <n v="0"/>
    <n v="0"/>
    <n v="0"/>
    <n v="0"/>
    <m/>
    <m/>
    <m/>
    <m/>
    <m/>
    <m/>
    <m/>
    <m/>
    <m/>
    <m/>
    <m/>
    <m/>
    <m/>
    <m/>
    <n v="868"/>
    <n v="14100"/>
    <n v="97.92"/>
    <n v="72.33"/>
  </r>
  <r>
    <x v="179"/>
    <x v="179"/>
    <x v="13"/>
    <x v="1"/>
    <x v="31"/>
    <x v="2818"/>
    <n v="1547"/>
    <n v="6.45"/>
    <n v="352.15"/>
    <n v="6549.99"/>
    <n v="0"/>
    <m/>
    <m/>
    <m/>
    <m/>
    <m/>
    <m/>
    <m/>
    <m/>
    <m/>
    <m/>
    <m/>
    <m/>
    <m/>
    <m/>
    <n v="0"/>
    <m/>
    <m/>
    <n v="0"/>
  </r>
  <r>
    <x v="66"/>
    <x v="66"/>
    <x v="2"/>
    <x v="2"/>
    <x v="20"/>
    <x v="10113"/>
    <n v="38807"/>
    <n v="53.9"/>
    <n v="3019.73"/>
    <n v="168501.12"/>
    <n v="57211.45"/>
    <n v="202973"/>
    <n v="281.91000000000003"/>
    <n v="953.52"/>
    <n v="689929.98"/>
    <m/>
    <m/>
    <m/>
    <m/>
    <m/>
    <m/>
    <m/>
    <m/>
    <m/>
    <m/>
    <n v="4360"/>
    <n v="41747"/>
    <n v="57.98"/>
    <n v="72.67"/>
  </r>
  <r>
    <x v="170"/>
    <x v="170"/>
    <x v="0"/>
    <x v="7"/>
    <x v="30"/>
    <x v="10114"/>
    <n v="15949"/>
    <n v="27.69"/>
    <n v="2171.02"/>
    <n v="96914.37"/>
    <n v="90946.65"/>
    <n v="32091"/>
    <n v="55.71"/>
    <n v="1894.72"/>
    <n v="1096752.98"/>
    <m/>
    <m/>
    <m/>
    <m/>
    <m/>
    <m/>
    <m/>
    <m/>
    <m/>
    <m/>
    <n v="114223.13"/>
    <n v="26769"/>
    <n v="46.47"/>
    <n v="2379.65"/>
  </r>
  <r>
    <x v="3"/>
    <x v="3"/>
    <x v="4"/>
    <x v="7"/>
    <x v="2"/>
    <x v="10115"/>
    <n v="28518"/>
    <n v="37.130000000000003"/>
    <n v="2656.88"/>
    <n v="158137.20000000001"/>
    <n v="13984.48"/>
    <n v="21125"/>
    <n v="27.51"/>
    <m/>
    <m/>
    <m/>
    <m/>
    <m/>
    <m/>
    <m/>
    <m/>
    <m/>
    <m/>
    <m/>
    <m/>
    <n v="172470"/>
    <n v="12780"/>
    <n v="16.64"/>
    <n v="2694.84"/>
  </r>
  <r>
    <x v="60"/>
    <x v="60"/>
    <x v="1"/>
    <x v="5"/>
    <x v="33"/>
    <x v="280"/>
    <n v="49073"/>
    <n v="40.89"/>
    <n v="5172"/>
    <n v="480996"/>
    <n v="0"/>
    <m/>
    <m/>
    <m/>
    <m/>
    <m/>
    <m/>
    <m/>
    <m/>
    <m/>
    <m/>
    <m/>
    <m/>
    <m/>
    <m/>
    <n v="344370"/>
    <n v="27670"/>
    <n v="23.06"/>
    <n v="3443.7"/>
  </r>
  <r>
    <x v="98"/>
    <x v="98"/>
    <x v="13"/>
    <x v="11"/>
    <x v="130"/>
    <x v="10116"/>
    <n v="99756"/>
    <n v="34.64"/>
    <n v="1870.28"/>
    <n v="417447.24"/>
    <n v="232916.59"/>
    <n v="265737"/>
    <n v="92.27"/>
    <m/>
    <m/>
    <m/>
    <m/>
    <m/>
    <m/>
    <m/>
    <m/>
    <m/>
    <m/>
    <m/>
    <m/>
    <n v="0"/>
    <m/>
    <m/>
    <n v="0"/>
  </r>
  <r>
    <x v="76"/>
    <x v="76"/>
    <x v="7"/>
    <x v="20"/>
    <x v="17"/>
    <x v="10117"/>
    <n v="3144"/>
    <n v="5.24"/>
    <n v="209.08"/>
    <n v="9722.2199999999993"/>
    <n v="17122.21"/>
    <n v="11773"/>
    <n v="19.62"/>
    <m/>
    <m/>
    <m/>
    <m/>
    <m/>
    <m/>
    <m/>
    <m/>
    <m/>
    <m/>
    <m/>
    <m/>
    <n v="7986"/>
    <n v="13947"/>
    <n v="23.25"/>
    <n v="159.72"/>
  </r>
  <r>
    <x v="22"/>
    <x v="22"/>
    <x v="10"/>
    <x v="0"/>
    <x v="30"/>
    <x v="10118"/>
    <n v="15506"/>
    <n v="26.92"/>
    <n v="2397.5"/>
    <n v="107024.4"/>
    <n v="12719.69"/>
    <n v="18620"/>
    <n v="32.33"/>
    <n v="264.99"/>
    <n v="153390.54999999999"/>
    <m/>
    <m/>
    <m/>
    <m/>
    <m/>
    <m/>
    <m/>
    <m/>
    <m/>
    <m/>
    <n v="104.61"/>
    <n v="7235"/>
    <n v="12.56"/>
    <n v="2.1800000000000002"/>
  </r>
  <r>
    <x v="44"/>
    <x v="44"/>
    <x v="7"/>
    <x v="6"/>
    <x v="16"/>
    <x v="10119"/>
    <n v="44"/>
    <n v="0.92"/>
    <n v="69"/>
    <n v="256.68"/>
    <n v="0"/>
    <m/>
    <m/>
    <m/>
    <m/>
    <m/>
    <m/>
    <m/>
    <m/>
    <m/>
    <m/>
    <m/>
    <m/>
    <m/>
    <m/>
    <n v="0"/>
    <m/>
    <m/>
    <n v="0"/>
  </r>
  <r>
    <x v="211"/>
    <x v="211"/>
    <x v="10"/>
    <x v="1"/>
    <x v="19"/>
    <x v="10120"/>
    <n v="1756"/>
    <n v="9.76"/>
    <n v="679.33"/>
    <n v="9476.7000000000007"/>
    <n v="0"/>
    <m/>
    <m/>
    <m/>
    <m/>
    <m/>
    <m/>
    <m/>
    <m/>
    <m/>
    <m/>
    <m/>
    <m/>
    <m/>
    <m/>
    <n v="1330.12"/>
    <n v="4110"/>
    <n v="22.83"/>
    <n v="88.67"/>
  </r>
  <r>
    <x v="151"/>
    <x v="151"/>
    <x v="10"/>
    <x v="2"/>
    <x v="9"/>
    <x v="10121"/>
    <n v="12475"/>
    <n v="25.99"/>
    <n v="2414.6999999999998"/>
    <n v="89826.84"/>
    <n v="0"/>
    <m/>
    <m/>
    <m/>
    <m/>
    <m/>
    <m/>
    <m/>
    <m/>
    <m/>
    <m/>
    <m/>
    <m/>
    <m/>
    <m/>
    <n v="0"/>
    <m/>
    <m/>
    <n v="0"/>
  </r>
  <r>
    <x v="87"/>
    <x v="87"/>
    <x v="2"/>
    <x v="19"/>
    <x v="124"/>
    <x v="10122"/>
    <n v="30818"/>
    <n v="54.64"/>
    <n v="6836.17"/>
    <n v="298809"/>
    <n v="0"/>
    <m/>
    <m/>
    <m/>
    <m/>
    <m/>
    <m/>
    <m/>
    <m/>
    <m/>
    <m/>
    <m/>
    <m/>
    <m/>
    <m/>
    <n v="1349"/>
    <n v="8701"/>
    <n v="15.43"/>
    <n v="28.7"/>
  </r>
  <r>
    <x v="4"/>
    <x v="4"/>
    <x v="5"/>
    <x v="12"/>
    <x v="6"/>
    <x v="4"/>
    <m/>
    <m/>
    <m/>
    <m/>
    <n v="0"/>
    <m/>
    <m/>
    <m/>
    <m/>
    <m/>
    <m/>
    <m/>
    <m/>
    <m/>
    <m/>
    <m/>
    <m/>
    <m/>
    <m/>
    <n v="0"/>
    <m/>
    <m/>
    <n v="0"/>
  </r>
  <r>
    <x v="178"/>
    <x v="178"/>
    <x v="5"/>
    <x v="7"/>
    <x v="10"/>
    <x v="10123"/>
    <n v="287083"/>
    <n v="323.29000000000002"/>
    <n v="11751.68"/>
    <n v="808750.32"/>
    <n v="0"/>
    <m/>
    <m/>
    <m/>
    <m/>
    <m/>
    <m/>
    <m/>
    <m/>
    <m/>
    <m/>
    <m/>
    <m/>
    <m/>
    <m/>
    <n v="416504"/>
    <n v="119493"/>
    <n v="134.56"/>
    <n v="5628.43"/>
  </r>
  <r>
    <x v="52"/>
    <x v="52"/>
    <x v="9"/>
    <x v="18"/>
    <x v="32"/>
    <x v="10124"/>
    <n v="8765"/>
    <n v="81.16"/>
    <n v="4651.78"/>
    <n v="38935.379999999997"/>
    <n v="5174.59"/>
    <n v="8226"/>
    <n v="76.17"/>
    <m/>
    <m/>
    <m/>
    <m/>
    <m/>
    <m/>
    <m/>
    <m/>
    <m/>
    <m/>
    <m/>
    <m/>
    <n v="723"/>
    <n v="3798"/>
    <n v="35.17"/>
    <n v="80.33"/>
  </r>
  <r>
    <x v="22"/>
    <x v="22"/>
    <x v="13"/>
    <x v="11"/>
    <x v="91"/>
    <x v="4"/>
    <m/>
    <m/>
    <m/>
    <m/>
    <n v="0"/>
    <m/>
    <m/>
    <m/>
    <m/>
    <m/>
    <m/>
    <m/>
    <m/>
    <m/>
    <m/>
    <m/>
    <m/>
    <m/>
    <m/>
    <n v="493.82"/>
    <n v="57247"/>
    <n v="88.34"/>
    <n v="9.14"/>
  </r>
  <r>
    <x v="203"/>
    <x v="203"/>
    <x v="6"/>
    <x v="2"/>
    <x v="9"/>
    <x v="10125"/>
    <n v="57455"/>
    <n v="119.7"/>
    <n v="9180"/>
    <n v="341496"/>
    <n v="0"/>
    <m/>
    <m/>
    <m/>
    <m/>
    <m/>
    <m/>
    <m/>
    <m/>
    <m/>
    <m/>
    <m/>
    <m/>
    <m/>
    <m/>
    <n v="366.29"/>
    <n v="3936"/>
    <n v="8.1999999999999993"/>
    <n v="9.16"/>
  </r>
  <r>
    <x v="30"/>
    <x v="30"/>
    <x v="12"/>
    <x v="4"/>
    <x v="134"/>
    <x v="10126"/>
    <n v="18756"/>
    <n v="12.4"/>
    <n v="638.64"/>
    <n v="74836.17"/>
    <n v="9730.36"/>
    <n v="28733"/>
    <n v="19"/>
    <n v="77.23"/>
    <n v="117341.32"/>
    <m/>
    <m/>
    <m/>
    <m/>
    <m/>
    <m/>
    <m/>
    <m/>
    <m/>
    <m/>
    <n v="0"/>
    <m/>
    <m/>
    <n v="0"/>
  </r>
  <r>
    <x v="62"/>
    <x v="62"/>
    <x v="12"/>
    <x v="2"/>
    <x v="127"/>
    <x v="10127"/>
    <n v="48586"/>
    <n v="64.27"/>
    <n v="15005.08"/>
    <n v="879147.6"/>
    <n v="22296"/>
    <n v="17988"/>
    <n v="23.79"/>
    <n v="353.9"/>
    <n v="268874.15000000002"/>
    <m/>
    <m/>
    <m/>
    <m/>
    <m/>
    <m/>
    <m/>
    <m/>
    <m/>
    <m/>
    <n v="3363"/>
    <n v="8106"/>
    <n v="10.72"/>
    <n v="53.38"/>
  </r>
  <r>
    <x v="185"/>
    <x v="185"/>
    <x v="15"/>
    <x v="7"/>
    <x v="9"/>
    <x v="10128"/>
    <n v="3765"/>
    <n v="7.84"/>
    <n v="576.23"/>
    <n v="21435.57"/>
    <n v="17925.39"/>
    <n v="24426"/>
    <n v="50.89"/>
    <n v="448.13"/>
    <n v="216167.67"/>
    <m/>
    <m/>
    <m/>
    <m/>
    <m/>
    <m/>
    <m/>
    <m/>
    <m/>
    <m/>
    <n v="90300"/>
    <n v="8856"/>
    <n v="18.45"/>
    <n v="2257.5"/>
  </r>
  <r>
    <x v="49"/>
    <x v="49"/>
    <x v="0"/>
    <x v="5"/>
    <x v="57"/>
    <x v="10129"/>
    <n v="38324"/>
    <n v="76.040000000000006"/>
    <n v="4232.38"/>
    <n v="165316.79999999999"/>
    <n v="11698.54"/>
    <n v="21080"/>
    <n v="41.83"/>
    <n v="278.54000000000002"/>
    <n v="141076.23000000001"/>
    <m/>
    <m/>
    <m/>
    <m/>
    <m/>
    <m/>
    <m/>
    <m/>
    <m/>
    <m/>
    <n v="120631"/>
    <n v="13839"/>
    <n v="27.46"/>
    <n v="2872.17"/>
  </r>
  <r>
    <x v="204"/>
    <x v="204"/>
    <x v="12"/>
    <x v="1"/>
    <x v="16"/>
    <x v="4"/>
    <m/>
    <m/>
    <m/>
    <m/>
    <n v="0"/>
    <m/>
    <m/>
    <m/>
    <m/>
    <m/>
    <m/>
    <m/>
    <m/>
    <m/>
    <m/>
    <m/>
    <m/>
    <m/>
    <m/>
    <n v="373062"/>
    <n v="33450"/>
    <n v="696.88"/>
    <n v="93265.5"/>
  </r>
  <r>
    <x v="0"/>
    <x v="0"/>
    <x v="15"/>
    <x v="4"/>
    <x v="96"/>
    <x v="10130"/>
    <n v="109835"/>
    <n v="69.87"/>
    <n v="6411.82"/>
    <n v="781151.64"/>
    <n v="95689"/>
    <n v="154907"/>
    <n v="98.54"/>
    <n v="730.45"/>
    <n v="1153942.3600000001"/>
    <m/>
    <m/>
    <m/>
    <m/>
    <m/>
    <m/>
    <m/>
    <m/>
    <m/>
    <m/>
    <n v="16479"/>
    <n v="118175"/>
    <n v="75.17"/>
    <n v="125.79"/>
  </r>
  <r>
    <x v="23"/>
    <x v="23"/>
    <x v="1"/>
    <x v="2"/>
    <x v="21"/>
    <x v="10131"/>
    <n v="12262"/>
    <n v="42.58"/>
    <n v="4180"/>
    <n v="93297.600000000006"/>
    <n v="13367"/>
    <n v="15250"/>
    <n v="52.95"/>
    <n v="556.96"/>
    <n v="161196.66"/>
    <m/>
    <m/>
    <m/>
    <m/>
    <m/>
    <m/>
    <m/>
    <m/>
    <m/>
    <m/>
    <n v="1112"/>
    <n v="6607"/>
    <n v="22.94"/>
    <n v="46.33"/>
  </r>
  <r>
    <x v="67"/>
    <x v="67"/>
    <x v="5"/>
    <x v="0"/>
    <x v="57"/>
    <x v="10132"/>
    <n v="69005"/>
    <n v="136.91"/>
    <n v="8278.1"/>
    <n v="323342.40000000002"/>
    <n v="0"/>
    <m/>
    <m/>
    <m/>
    <m/>
    <m/>
    <m/>
    <m/>
    <m/>
    <m/>
    <m/>
    <m/>
    <m/>
    <m/>
    <m/>
    <n v="1406"/>
    <n v="24108"/>
    <n v="47.83"/>
    <n v="33.479999999999997"/>
  </r>
  <r>
    <x v="33"/>
    <x v="33"/>
    <x v="14"/>
    <x v="4"/>
    <x v="118"/>
    <x v="10133"/>
    <n v="1000"/>
    <n v="3.09"/>
    <n v="102.63"/>
    <n v="2577.0300000000002"/>
    <n v="0"/>
    <m/>
    <m/>
    <m/>
    <m/>
    <m/>
    <m/>
    <m/>
    <m/>
    <m/>
    <m/>
    <m/>
    <m/>
    <m/>
    <m/>
    <n v="193681.97"/>
    <n v="33749"/>
    <n v="104.16"/>
    <n v="7173.41"/>
  </r>
  <r>
    <x v="147"/>
    <x v="147"/>
    <x v="9"/>
    <x v="2"/>
    <x v="30"/>
    <x v="10134"/>
    <n v="32820"/>
    <n v="56.98"/>
    <n v="2989.63"/>
    <n v="133456.85999999999"/>
    <n v="39819"/>
    <n v="83059"/>
    <n v="144.19999999999999"/>
    <n v="829.56"/>
    <n v="480189.27"/>
    <m/>
    <m/>
    <m/>
    <m/>
    <m/>
    <m/>
    <m/>
    <m/>
    <m/>
    <m/>
    <n v="2271"/>
    <n v="13164"/>
    <n v="22.85"/>
    <n v="47.31"/>
  </r>
  <r>
    <x v="100"/>
    <x v="100"/>
    <x v="5"/>
    <x v="6"/>
    <x v="11"/>
    <x v="7730"/>
    <n v="259"/>
    <n v="2.16"/>
    <n v="654.29999999999995"/>
    <n v="6084.99"/>
    <n v="0"/>
    <m/>
    <m/>
    <m/>
    <m/>
    <m/>
    <m/>
    <m/>
    <m/>
    <m/>
    <m/>
    <m/>
    <m/>
    <m/>
    <m/>
    <n v="58097"/>
    <n v="7674"/>
    <n v="63.95"/>
    <n v="5809.7"/>
  </r>
  <r>
    <x v="92"/>
    <x v="92"/>
    <x v="14"/>
    <x v="12"/>
    <x v="6"/>
    <x v="4"/>
    <m/>
    <m/>
    <m/>
    <m/>
    <n v="0"/>
    <m/>
    <m/>
    <m/>
    <m/>
    <m/>
    <m/>
    <m/>
    <m/>
    <m/>
    <m/>
    <m/>
    <m/>
    <m/>
    <m/>
    <n v="0"/>
    <m/>
    <m/>
    <n v="0"/>
  </r>
  <r>
    <x v="66"/>
    <x v="66"/>
    <x v="14"/>
    <x v="28"/>
    <x v="6"/>
    <x v="0"/>
    <n v="0"/>
    <n v="0"/>
    <n v="0"/>
    <n v="0"/>
    <n v="0"/>
    <n v="0"/>
    <n v="0"/>
    <m/>
    <m/>
    <m/>
    <m/>
    <m/>
    <m/>
    <m/>
    <m/>
    <m/>
    <m/>
    <m/>
    <m/>
    <n v="0"/>
    <n v="0"/>
    <n v="0"/>
    <n v="0"/>
  </r>
  <r>
    <x v="143"/>
    <x v="143"/>
    <x v="3"/>
    <x v="1"/>
    <x v="31"/>
    <x v="10135"/>
    <n v="5320"/>
    <n v="22.17"/>
    <n v="1378.3"/>
    <n v="25636.38"/>
    <n v="1504"/>
    <n v="2944"/>
    <n v="12.27"/>
    <n v="75.2"/>
    <n v="18137.189999999999"/>
    <m/>
    <m/>
    <m/>
    <m/>
    <m/>
    <m/>
    <m/>
    <m/>
    <m/>
    <m/>
    <n v="190"/>
    <n v="799"/>
    <n v="3.33"/>
    <n v="9.5"/>
  </r>
  <r>
    <x v="54"/>
    <x v="54"/>
    <x v="15"/>
    <x v="4"/>
    <x v="37"/>
    <x v="10136"/>
    <n v="7853"/>
    <n v="20.45"/>
    <n v="511.34"/>
    <n v="15217.59"/>
    <n v="6446.17"/>
    <n v="11520"/>
    <n v="30"/>
    <n v="201.44"/>
    <n v="77736.28"/>
    <m/>
    <m/>
    <m/>
    <m/>
    <m/>
    <m/>
    <m/>
    <m/>
    <m/>
    <m/>
    <n v="134000"/>
    <n v="13538"/>
    <n v="35.26"/>
    <n v="4187.5"/>
  </r>
  <r>
    <x v="145"/>
    <x v="145"/>
    <x v="1"/>
    <x v="2"/>
    <x v="30"/>
    <x v="10137"/>
    <n v="44589"/>
    <n v="77.41"/>
    <n v="8455"/>
    <n v="377431.2"/>
    <n v="0"/>
    <m/>
    <m/>
    <m/>
    <m/>
    <m/>
    <m/>
    <m/>
    <m/>
    <m/>
    <m/>
    <m/>
    <m/>
    <m/>
    <m/>
    <n v="171.11"/>
    <n v="4634"/>
    <n v="8.0500000000000007"/>
    <n v="3.56"/>
  </r>
  <r>
    <x v="119"/>
    <x v="119"/>
    <x v="13"/>
    <x v="14"/>
    <x v="108"/>
    <x v="36"/>
    <n v="19516"/>
    <n v="70.709999999999994"/>
    <n v="4013.91"/>
    <n v="85857.600000000006"/>
    <n v="5275.46"/>
    <n v="4647"/>
    <n v="16.84"/>
    <n v="229.37"/>
    <n v="63618.36"/>
    <m/>
    <m/>
    <m/>
    <m/>
    <m/>
    <m/>
    <m/>
    <m/>
    <m/>
    <m/>
    <n v="137619"/>
    <n v="21820"/>
    <n v="79.06"/>
    <n v="5983.43"/>
  </r>
  <r>
    <x v="37"/>
    <x v="37"/>
    <x v="11"/>
    <x v="6"/>
    <x v="32"/>
    <x v="6684"/>
    <n v="32"/>
    <n v="0.3"/>
    <n v="13.33"/>
    <n v="111.6"/>
    <n v="0"/>
    <m/>
    <m/>
    <m/>
    <m/>
    <m/>
    <m/>
    <m/>
    <m/>
    <m/>
    <m/>
    <m/>
    <m/>
    <m/>
    <m/>
    <n v="0"/>
    <m/>
    <m/>
    <n v="0"/>
  </r>
  <r>
    <x v="31"/>
    <x v="31"/>
    <x v="8"/>
    <x v="4"/>
    <x v="46"/>
    <x v="0"/>
    <n v="0"/>
    <n v="0"/>
    <n v="0"/>
    <n v="0"/>
    <n v="0"/>
    <n v="0"/>
    <n v="0"/>
    <n v="0"/>
    <n v="0"/>
    <m/>
    <m/>
    <m/>
    <m/>
    <m/>
    <m/>
    <m/>
    <m/>
    <m/>
    <m/>
    <n v="1661"/>
    <n v="21476"/>
    <n v="68.83"/>
    <n v="63.88"/>
  </r>
  <r>
    <x v="31"/>
    <x v="31"/>
    <x v="1"/>
    <x v="12"/>
    <x v="28"/>
    <x v="10138"/>
    <n v="844"/>
    <n v="5.86"/>
    <n v="450.08"/>
    <n v="5022.93"/>
    <n v="4161.01"/>
    <n v="5398"/>
    <n v="37.49"/>
    <n v="346.75"/>
    <n v="50178.85"/>
    <m/>
    <m/>
    <m/>
    <m/>
    <m/>
    <m/>
    <m/>
    <m/>
    <m/>
    <m/>
    <n v="755"/>
    <n v="5297"/>
    <n v="36.78"/>
    <n v="62.92"/>
  </r>
  <r>
    <x v="98"/>
    <x v="98"/>
    <x v="4"/>
    <x v="4"/>
    <x v="131"/>
    <x v="10139"/>
    <n v="187088"/>
    <n v="72.180000000000007"/>
    <n v="4394.4399999999996"/>
    <n v="882756"/>
    <n v="133558.68"/>
    <n v="137196"/>
    <n v="52.93"/>
    <n v="618.33000000000004"/>
    <n v="1610624.2"/>
    <m/>
    <m/>
    <m/>
    <m/>
    <m/>
    <m/>
    <m/>
    <m/>
    <m/>
    <m/>
    <n v="0"/>
    <m/>
    <m/>
    <n v="0"/>
  </r>
  <r>
    <x v="147"/>
    <x v="147"/>
    <x v="3"/>
    <x v="4"/>
    <x v="50"/>
    <x v="10140"/>
    <n v="29630"/>
    <n v="15.43"/>
    <n v="675.63"/>
    <n v="100533.93"/>
    <n v="25029"/>
    <n v="48783"/>
    <n v="25.41"/>
    <n v="156.43"/>
    <n v="301832.21999999997"/>
    <m/>
    <m/>
    <m/>
    <m/>
    <m/>
    <m/>
    <m/>
    <m/>
    <m/>
    <m/>
    <n v="8677"/>
    <n v="37827"/>
    <n v="19.7"/>
    <n v="54.23"/>
  </r>
  <r>
    <x v="93"/>
    <x v="93"/>
    <x v="11"/>
    <x v="4"/>
    <x v="22"/>
    <x v="8239"/>
    <n v="307"/>
    <n v="1.02"/>
    <n v="75.040000000000006"/>
    <n v="1744.68"/>
    <n v="0"/>
    <m/>
    <m/>
    <m/>
    <m/>
    <m/>
    <m/>
    <m/>
    <m/>
    <m/>
    <n v="150"/>
    <n v="202"/>
    <n v="0.67"/>
    <n v="6"/>
    <n v="3357.6"/>
    <n v="1674.79"/>
    <n v="22893"/>
    <n v="76.31"/>
    <n v="66.989999999999995"/>
  </r>
  <r>
    <x v="196"/>
    <x v="196"/>
    <x v="2"/>
    <x v="1"/>
    <x v="28"/>
    <x v="10141"/>
    <n v="860"/>
    <n v="5.97"/>
    <n v="284.08"/>
    <n v="3170.37"/>
    <n v="0"/>
    <m/>
    <m/>
    <m/>
    <m/>
    <m/>
    <m/>
    <m/>
    <m/>
    <m/>
    <m/>
    <m/>
    <m/>
    <m/>
    <m/>
    <n v="44.85"/>
    <n v="969"/>
    <n v="6.73"/>
    <n v="3.74"/>
  </r>
  <r>
    <x v="76"/>
    <x v="76"/>
    <x v="13"/>
    <x v="3"/>
    <x v="6"/>
    <x v="10142"/>
    <n v="2521"/>
    <n v="26.26"/>
    <n v="1714.63"/>
    <n v="12756.81"/>
    <n v="6396.7"/>
    <n v="8913"/>
    <n v="92.84"/>
    <n v="799.59"/>
    <n v="77139.75"/>
    <m/>
    <m/>
    <m/>
    <m/>
    <m/>
    <m/>
    <m/>
    <m/>
    <m/>
    <m/>
    <n v="88121"/>
    <n v="6643"/>
    <n v="69.2"/>
    <n v="11015.13"/>
  </r>
  <r>
    <x v="18"/>
    <x v="18"/>
    <x v="12"/>
    <x v="11"/>
    <x v="21"/>
    <x v="10143"/>
    <n v="1009"/>
    <n v="3.5"/>
    <n v="146.46"/>
    <n v="3268.95"/>
    <n v="0"/>
    <m/>
    <m/>
    <m/>
    <m/>
    <m/>
    <m/>
    <m/>
    <m/>
    <m/>
    <n v="862"/>
    <n v="2339"/>
    <n v="8.1199999999999992"/>
    <n v="35"/>
    <n v="19295.009999999998"/>
    <n v="156400"/>
    <n v="19799"/>
    <n v="68.75"/>
    <n v="6516.67"/>
  </r>
  <r>
    <x v="91"/>
    <x v="91"/>
    <x v="15"/>
    <x v="18"/>
    <x v="7"/>
    <x v="10144"/>
    <n v="4752"/>
    <n v="198"/>
    <n v="15340"/>
    <n v="28532.400000000001"/>
    <n v="0"/>
    <m/>
    <m/>
    <m/>
    <m/>
    <m/>
    <m/>
    <m/>
    <m/>
    <m/>
    <n v="2115"/>
    <n v="7402"/>
    <n v="308.42"/>
    <n v="1057"/>
    <n v="47342.16"/>
    <n v="22850"/>
    <n v="1021"/>
    <n v="42.54"/>
    <n v="11425"/>
  </r>
  <r>
    <x v="55"/>
    <x v="55"/>
    <x v="6"/>
    <x v="7"/>
    <x v="49"/>
    <x v="10145"/>
    <n v="64248"/>
    <n v="70.45"/>
    <n v="6179.21"/>
    <n v="436746.6"/>
    <n v="0"/>
    <m/>
    <m/>
    <m/>
    <m/>
    <m/>
    <m/>
    <m/>
    <m/>
    <m/>
    <m/>
    <m/>
    <m/>
    <m/>
    <m/>
    <n v="15480"/>
    <n v="320152"/>
    <n v="351.04"/>
    <n v="203.68"/>
  </r>
  <r>
    <x v="211"/>
    <x v="211"/>
    <x v="11"/>
    <x v="2"/>
    <x v="42"/>
    <x v="10146"/>
    <n v="26978"/>
    <n v="74.94"/>
    <n v="7221.83"/>
    <n v="201489.15"/>
    <n v="0"/>
    <m/>
    <m/>
    <m/>
    <m/>
    <m/>
    <m/>
    <m/>
    <m/>
    <m/>
    <m/>
    <m/>
    <m/>
    <m/>
    <m/>
    <n v="3007.82"/>
    <n v="13302"/>
    <n v="36.950000000000003"/>
    <n v="100.26"/>
  </r>
  <r>
    <x v="78"/>
    <x v="78"/>
    <x v="9"/>
    <x v="0"/>
    <x v="28"/>
    <x v="4"/>
    <m/>
    <m/>
    <m/>
    <m/>
    <n v="0"/>
    <m/>
    <m/>
    <m/>
    <m/>
    <m/>
    <m/>
    <m/>
    <m/>
    <m/>
    <m/>
    <m/>
    <m/>
    <m/>
    <m/>
    <n v="0"/>
    <m/>
    <m/>
    <n v="0"/>
  </r>
  <r>
    <x v="230"/>
    <x v="230"/>
    <x v="7"/>
    <x v="2"/>
    <x v="2"/>
    <x v="10147"/>
    <n v="19657"/>
    <n v="25.6"/>
    <n v="3195"/>
    <n v="190166.39999999999"/>
    <n v="0"/>
    <m/>
    <m/>
    <m/>
    <m/>
    <m/>
    <m/>
    <m/>
    <m/>
    <m/>
    <m/>
    <m/>
    <m/>
    <m/>
    <m/>
    <n v="1422.36"/>
    <n v="2895"/>
    <n v="3.77"/>
    <n v="22.22"/>
  </r>
  <r>
    <x v="150"/>
    <x v="150"/>
    <x v="7"/>
    <x v="1"/>
    <x v="71"/>
    <x v="4"/>
    <m/>
    <m/>
    <m/>
    <m/>
    <n v="0"/>
    <m/>
    <m/>
    <m/>
    <m/>
    <m/>
    <m/>
    <m/>
    <m/>
    <m/>
    <m/>
    <m/>
    <m/>
    <m/>
    <m/>
    <n v="0"/>
    <m/>
    <m/>
    <n v="0"/>
  </r>
  <r>
    <x v="183"/>
    <x v="183"/>
    <x v="7"/>
    <x v="3"/>
    <x v="7"/>
    <x v="4"/>
    <m/>
    <m/>
    <m/>
    <m/>
    <n v="0"/>
    <m/>
    <m/>
    <m/>
    <m/>
    <m/>
    <m/>
    <m/>
    <m/>
    <m/>
    <m/>
    <m/>
    <m/>
    <m/>
    <m/>
    <n v="0"/>
    <m/>
    <m/>
    <n v="0"/>
  </r>
  <r>
    <x v="201"/>
    <x v="201"/>
    <x v="12"/>
    <x v="4"/>
    <x v="135"/>
    <x v="10148"/>
    <n v="274408"/>
    <n v="89.33"/>
    <n v="7899.27"/>
    <n v="1880658.09"/>
    <n v="210638.22"/>
    <n v="324755"/>
    <n v="105.71"/>
    <n v="822.81"/>
    <n v="2540149.4300000002"/>
    <m/>
    <m/>
    <m/>
    <m/>
    <m/>
    <m/>
    <m/>
    <m/>
    <m/>
    <m/>
    <n v="48.76"/>
    <n v="217632"/>
    <n v="70.84"/>
    <n v="0.19"/>
  </r>
  <r>
    <x v="223"/>
    <x v="223"/>
    <x v="1"/>
    <x v="2"/>
    <x v="31"/>
    <x v="10149"/>
    <n v="3352"/>
    <n v="13.97"/>
    <n v="1642"/>
    <n v="30541.200000000001"/>
    <n v="2118.65"/>
    <n v="3221"/>
    <n v="13.42"/>
    <n v="105.93"/>
    <n v="25549.38"/>
    <m/>
    <m/>
    <m/>
    <m/>
    <m/>
    <m/>
    <m/>
    <m/>
    <m/>
    <m/>
    <n v="49000"/>
    <n v="7982"/>
    <n v="33.26"/>
    <n v="2450"/>
  </r>
  <r>
    <x v="139"/>
    <x v="139"/>
    <x v="9"/>
    <x v="7"/>
    <x v="91"/>
    <x v="10150"/>
    <n v="26909"/>
    <n v="41.53"/>
    <n v="2863.7"/>
    <n v="143815.20000000001"/>
    <n v="18935.98"/>
    <n v="34813"/>
    <n v="53.72"/>
    <n v="350.67"/>
    <n v="228354.72"/>
    <m/>
    <m/>
    <m/>
    <m/>
    <m/>
    <m/>
    <m/>
    <m/>
    <m/>
    <m/>
    <n v="135850"/>
    <n v="12895"/>
    <n v="19.899999999999999"/>
    <n v="2515.7399999999998"/>
  </r>
  <r>
    <x v="164"/>
    <x v="164"/>
    <x v="11"/>
    <x v="12"/>
    <x v="6"/>
    <x v="4"/>
    <m/>
    <m/>
    <m/>
    <m/>
    <n v="0"/>
    <m/>
    <m/>
    <m/>
    <m/>
    <m/>
    <m/>
    <m/>
    <m/>
    <m/>
    <m/>
    <m/>
    <m/>
    <m/>
    <m/>
    <n v="0"/>
    <m/>
    <m/>
    <n v="0"/>
  </r>
  <r>
    <x v="52"/>
    <x v="52"/>
    <x v="1"/>
    <x v="35"/>
    <x v="11"/>
    <x v="10151"/>
    <n v="9059"/>
    <n v="75.489999999999995"/>
    <n v="5898.4"/>
    <n v="54855.12"/>
    <n v="16182.35"/>
    <n v="22591"/>
    <n v="188.26"/>
    <n v="1618.23"/>
    <n v="195147.78"/>
    <m/>
    <m/>
    <m/>
    <m/>
    <m/>
    <m/>
    <m/>
    <m/>
    <m/>
    <m/>
    <n v="1429"/>
    <n v="6568"/>
    <n v="54.73"/>
    <n v="142.9"/>
  </r>
  <r>
    <x v="229"/>
    <x v="229"/>
    <x v="15"/>
    <x v="1"/>
    <x v="16"/>
    <x v="4"/>
    <m/>
    <m/>
    <m/>
    <m/>
    <n v="0"/>
    <m/>
    <m/>
    <m/>
    <m/>
    <m/>
    <m/>
    <m/>
    <m/>
    <m/>
    <m/>
    <m/>
    <m/>
    <m/>
    <m/>
    <n v="0"/>
    <m/>
    <m/>
    <n v="0"/>
  </r>
  <r>
    <x v="129"/>
    <x v="129"/>
    <x v="1"/>
    <x v="5"/>
    <x v="2"/>
    <x v="10152"/>
    <n v="25987"/>
    <n v="33.840000000000003"/>
    <n v="3763.91"/>
    <n v="224027.7"/>
    <n v="36666"/>
    <n v="47728"/>
    <n v="62.15"/>
    <n v="572.91"/>
    <n v="442166.29"/>
    <m/>
    <m/>
    <m/>
    <m/>
    <m/>
    <m/>
    <m/>
    <m/>
    <m/>
    <m/>
    <n v="2600"/>
    <n v="14455"/>
    <n v="18.82"/>
    <n v="40.630000000000003"/>
  </r>
  <r>
    <x v="90"/>
    <x v="90"/>
    <x v="12"/>
    <x v="7"/>
    <x v="11"/>
    <x v="10153"/>
    <n v="4988"/>
    <n v="41.57"/>
    <n v="2488"/>
    <n v="23138.400000000001"/>
    <n v="2909.8"/>
    <n v="6409"/>
    <n v="53.41"/>
    <n v="290.98"/>
    <n v="35090.11"/>
    <m/>
    <m/>
    <m/>
    <m/>
    <m/>
    <m/>
    <m/>
    <m/>
    <m/>
    <m/>
    <n v="0"/>
    <m/>
    <m/>
    <n v="0"/>
  </r>
  <r>
    <x v="184"/>
    <x v="184"/>
    <x v="14"/>
    <x v="1"/>
    <x v="6"/>
    <x v="10154"/>
    <n v="1131"/>
    <n v="11.78"/>
    <n v="676.13"/>
    <n v="5030.37"/>
    <n v="96.99"/>
    <n v="386"/>
    <n v="4.0199999999999996"/>
    <n v="12.12"/>
    <n v="1169.67"/>
    <m/>
    <m/>
    <m/>
    <m/>
    <m/>
    <m/>
    <m/>
    <m/>
    <m/>
    <m/>
    <n v="657.95"/>
    <n v="8211"/>
    <n v="85.53"/>
    <n v="82.24"/>
  </r>
  <r>
    <x v="162"/>
    <x v="162"/>
    <x v="15"/>
    <x v="2"/>
    <x v="29"/>
    <x v="10155"/>
    <n v="70643"/>
    <n v="113.21"/>
    <n v="9844.6200000000008"/>
    <n v="476085.6"/>
    <n v="0"/>
    <m/>
    <m/>
    <m/>
    <m/>
    <m/>
    <m/>
    <m/>
    <m/>
    <m/>
    <m/>
    <m/>
    <m/>
    <m/>
    <m/>
    <n v="1718"/>
    <n v="4830"/>
    <n v="7.74"/>
    <n v="33.04"/>
  </r>
  <r>
    <x v="57"/>
    <x v="57"/>
    <x v="14"/>
    <x v="1"/>
    <x v="1"/>
    <x v="10156"/>
    <n v="106"/>
    <n v="1.47"/>
    <n v="105.33"/>
    <n v="587.76"/>
    <n v="12.61"/>
    <n v="27"/>
    <n v="0.38"/>
    <n v="2.1"/>
    <n v="152.06"/>
    <m/>
    <m/>
    <m/>
    <m/>
    <m/>
    <m/>
    <m/>
    <m/>
    <m/>
    <m/>
    <n v="444"/>
    <n v="7857"/>
    <n v="109.13"/>
    <n v="74"/>
  </r>
  <r>
    <x v="72"/>
    <x v="72"/>
    <x v="5"/>
    <x v="6"/>
    <x v="4"/>
    <x v="4"/>
    <m/>
    <m/>
    <m/>
    <m/>
    <n v="0"/>
    <m/>
    <m/>
    <m/>
    <m/>
    <m/>
    <m/>
    <m/>
    <m/>
    <m/>
    <m/>
    <m/>
    <m/>
    <m/>
    <m/>
    <n v="0"/>
    <n v="8914"/>
    <n v="106.12"/>
    <n v="0"/>
  </r>
  <r>
    <x v="84"/>
    <x v="84"/>
    <x v="9"/>
    <x v="7"/>
    <x v="9"/>
    <x v="10157"/>
    <n v="19514"/>
    <n v="40.65"/>
    <n v="2540.25"/>
    <n v="94497.3"/>
    <n v="30036.86"/>
    <n v="43655"/>
    <n v="90.95"/>
    <m/>
    <m/>
    <m/>
    <m/>
    <m/>
    <m/>
    <m/>
    <m/>
    <m/>
    <m/>
    <m/>
    <m/>
    <n v="279480"/>
    <n v="16060"/>
    <n v="33.46"/>
    <n v="6987"/>
  </r>
  <r>
    <x v="125"/>
    <x v="125"/>
    <x v="10"/>
    <x v="1"/>
    <x v="1"/>
    <x v="4"/>
    <m/>
    <m/>
    <m/>
    <m/>
    <n v="0"/>
    <m/>
    <m/>
    <m/>
    <m/>
    <m/>
    <m/>
    <m/>
    <m/>
    <m/>
    <m/>
    <m/>
    <m/>
    <m/>
    <m/>
    <n v="0"/>
    <m/>
    <m/>
    <n v="0"/>
  </r>
  <r>
    <x v="12"/>
    <x v="12"/>
    <x v="8"/>
    <x v="27"/>
    <x v="21"/>
    <x v="10158"/>
    <n v="31075"/>
    <n v="107.9"/>
    <n v="7105.33"/>
    <n v="158591.04000000001"/>
    <n v="3176.53"/>
    <n v="4497"/>
    <n v="15.61"/>
    <n v="132.36000000000001"/>
    <n v="38306.699999999997"/>
    <m/>
    <m/>
    <m/>
    <m/>
    <m/>
    <m/>
    <m/>
    <m/>
    <m/>
    <m/>
    <n v="957"/>
    <n v="14920"/>
    <n v="51.81"/>
    <n v="39.880000000000003"/>
  </r>
  <r>
    <x v="102"/>
    <x v="102"/>
    <x v="14"/>
    <x v="2"/>
    <x v="40"/>
    <x v="10159"/>
    <n v="105754"/>
    <n v="125.9"/>
    <n v="9665"/>
    <n v="629191.5"/>
    <n v="0"/>
    <m/>
    <m/>
    <m/>
    <m/>
    <m/>
    <m/>
    <m/>
    <m/>
    <m/>
    <m/>
    <m/>
    <m/>
    <m/>
    <m/>
    <n v="157179"/>
    <n v="4943"/>
    <n v="5.88"/>
    <n v="2245.41"/>
  </r>
  <r>
    <x v="120"/>
    <x v="120"/>
    <x v="15"/>
    <x v="2"/>
    <x v="37"/>
    <x v="10160"/>
    <n v="42614"/>
    <n v="110.97"/>
    <n v="8421.8799999999992"/>
    <n v="250635"/>
    <n v="0"/>
    <m/>
    <m/>
    <m/>
    <m/>
    <m/>
    <m/>
    <m/>
    <m/>
    <m/>
    <m/>
    <m/>
    <m/>
    <m/>
    <m/>
    <n v="339.41"/>
    <n v="5008"/>
    <n v="13.04"/>
    <n v="10.61"/>
  </r>
  <r>
    <x v="12"/>
    <x v="12"/>
    <x v="5"/>
    <x v="18"/>
    <x v="19"/>
    <x v="10161"/>
    <n v="448"/>
    <n v="2.4900000000000002"/>
    <n v="129.93"/>
    <n v="1812.57"/>
    <n v="252.18"/>
    <n v="403"/>
    <n v="2.2400000000000002"/>
    <n v="16.809999999999999"/>
    <n v="3041.14"/>
    <m/>
    <m/>
    <m/>
    <m/>
    <m/>
    <m/>
    <m/>
    <m/>
    <m/>
    <m/>
    <n v="1603"/>
    <n v="25184"/>
    <n v="139.91"/>
    <n v="106.87"/>
  </r>
  <r>
    <x v="1"/>
    <x v="1"/>
    <x v="15"/>
    <x v="2"/>
    <x v="30"/>
    <x v="10162"/>
    <n v="50754"/>
    <n v="88.11"/>
    <n v="6441.02"/>
    <n v="287527.17"/>
    <n v="18341.419999999998"/>
    <n v="33627"/>
    <n v="58.38"/>
    <n v="382.11"/>
    <n v="221184.64000000001"/>
    <n v="118"/>
    <n v="566"/>
    <n v="0.98"/>
    <n v="2"/>
    <n v="1494.94"/>
    <m/>
    <m/>
    <m/>
    <m/>
    <m/>
    <n v="115800"/>
    <n v="5245"/>
    <n v="9.11"/>
    <n v="2412.5"/>
  </r>
  <r>
    <x v="77"/>
    <x v="77"/>
    <x v="4"/>
    <x v="28"/>
    <x v="6"/>
    <x v="4"/>
    <m/>
    <m/>
    <m/>
    <m/>
    <n v="0"/>
    <m/>
    <m/>
    <m/>
    <m/>
    <m/>
    <m/>
    <m/>
    <m/>
    <m/>
    <m/>
    <m/>
    <m/>
    <m/>
    <m/>
    <n v="0"/>
    <m/>
    <m/>
    <n v="0"/>
  </r>
  <r>
    <x v="130"/>
    <x v="130"/>
    <x v="7"/>
    <x v="5"/>
    <x v="90"/>
    <x v="10163"/>
    <n v="7243"/>
    <n v="17.75"/>
    <n v="2169.1799999999998"/>
    <n v="68589.36"/>
    <n v="2160.04"/>
    <n v="3528"/>
    <n v="8.65"/>
    <n v="63.53"/>
    <n v="26048.560000000001"/>
    <m/>
    <m/>
    <m/>
    <m/>
    <m/>
    <m/>
    <m/>
    <m/>
    <m/>
    <m/>
    <n v="117376"/>
    <n v="1315"/>
    <n v="3.22"/>
    <n v="3452.24"/>
  </r>
  <r>
    <x v="8"/>
    <x v="8"/>
    <x v="4"/>
    <x v="3"/>
    <x v="1"/>
    <x v="4"/>
    <m/>
    <m/>
    <m/>
    <m/>
    <n v="0"/>
    <m/>
    <m/>
    <m/>
    <m/>
    <m/>
    <m/>
    <m/>
    <m/>
    <m/>
    <m/>
    <m/>
    <m/>
    <m/>
    <m/>
    <n v="0.55000000000000004"/>
    <n v="6201"/>
    <n v="86.13"/>
    <n v="0.09"/>
  </r>
  <r>
    <x v="31"/>
    <x v="31"/>
    <x v="1"/>
    <x v="7"/>
    <x v="10"/>
    <x v="10164"/>
    <n v="44824"/>
    <n v="50.48"/>
    <n v="4636.76"/>
    <n v="319101.59999999998"/>
    <n v="0"/>
    <m/>
    <m/>
    <m/>
    <m/>
    <m/>
    <m/>
    <m/>
    <m/>
    <m/>
    <m/>
    <m/>
    <m/>
    <m/>
    <m/>
    <n v="12802"/>
    <n v="18041"/>
    <n v="20.32"/>
    <n v="173"/>
  </r>
  <r>
    <x v="101"/>
    <x v="101"/>
    <x v="15"/>
    <x v="6"/>
    <x v="6"/>
    <x v="4"/>
    <m/>
    <m/>
    <m/>
    <m/>
    <n v="0"/>
    <m/>
    <m/>
    <m/>
    <m/>
    <m/>
    <m/>
    <m/>
    <m/>
    <m/>
    <m/>
    <m/>
    <m/>
    <m/>
    <m/>
    <n v="4742.95"/>
    <n v="6908"/>
    <n v="71.959999999999994"/>
    <n v="592.87"/>
  </r>
  <r>
    <x v="66"/>
    <x v="66"/>
    <x v="3"/>
    <x v="7"/>
    <x v="7"/>
    <x v="0"/>
    <n v="0"/>
    <n v="0"/>
    <n v="0"/>
    <n v="0"/>
    <n v="0"/>
    <n v="0"/>
    <n v="0"/>
    <m/>
    <m/>
    <m/>
    <m/>
    <m/>
    <m/>
    <m/>
    <n v="462"/>
    <n v="960"/>
    <n v="40"/>
    <n v="231"/>
    <n v="10341.41"/>
    <n v="0"/>
    <n v="0"/>
    <n v="0"/>
    <n v="0"/>
  </r>
  <r>
    <x v="201"/>
    <x v="201"/>
    <x v="13"/>
    <x v="2"/>
    <x v="80"/>
    <x v="10165"/>
    <n v="53838"/>
    <n v="63.19"/>
    <n v="4612.96"/>
    <n v="304593.59999999998"/>
    <n v="31596.51"/>
    <n v="36281"/>
    <n v="42.58"/>
    <n v="445.02"/>
    <n v="381031.77"/>
    <m/>
    <m/>
    <m/>
    <m/>
    <m/>
    <m/>
    <m/>
    <m/>
    <m/>
    <m/>
    <n v="7.53"/>
    <n v="36340"/>
    <n v="42.65"/>
    <n v="0.11"/>
  </r>
  <r>
    <x v="122"/>
    <x v="122"/>
    <x v="14"/>
    <x v="4"/>
    <x v="121"/>
    <x v="10166"/>
    <n v="337530"/>
    <n v="98.35"/>
    <n v="10236.629999999999"/>
    <n v="2722738.68"/>
    <n v="2787.58"/>
    <n v="7676"/>
    <n v="2.2400000000000002"/>
    <n v="9.75"/>
    <n v="33616.32"/>
    <m/>
    <m/>
    <m/>
    <m/>
    <m/>
    <n v="483"/>
    <n v="2133"/>
    <n v="0.62"/>
    <n v="1"/>
    <n v="10811.47"/>
    <n v="23890.51"/>
    <n v="358861"/>
    <n v="104.56"/>
    <n v="83.53"/>
  </r>
  <r>
    <x v="190"/>
    <x v="190"/>
    <x v="13"/>
    <x v="1"/>
    <x v="28"/>
    <x v="0"/>
    <n v="0"/>
    <n v="0"/>
    <n v="0"/>
    <n v="0"/>
    <n v="0"/>
    <m/>
    <m/>
    <m/>
    <m/>
    <m/>
    <m/>
    <m/>
    <m/>
    <m/>
    <m/>
    <m/>
    <m/>
    <m/>
    <m/>
    <n v="834"/>
    <n v="17182"/>
    <n v="119.32"/>
    <n v="69.5"/>
  </r>
  <r>
    <x v="19"/>
    <x v="19"/>
    <x v="0"/>
    <x v="33"/>
    <x v="110"/>
    <x v="4"/>
    <m/>
    <m/>
    <m/>
    <m/>
    <n v="0"/>
    <m/>
    <m/>
    <m/>
    <m/>
    <m/>
    <m/>
    <m/>
    <m/>
    <m/>
    <m/>
    <m/>
    <m/>
    <m/>
    <m/>
    <n v="0"/>
    <m/>
    <m/>
    <n v="0"/>
  </r>
  <r>
    <x v="46"/>
    <x v="46"/>
    <x v="3"/>
    <x v="2"/>
    <x v="81"/>
    <x v="10167"/>
    <n v="15524"/>
    <n v="41.73"/>
    <n v="2859.35"/>
    <n v="82435.199999999997"/>
    <n v="0"/>
    <n v="32035"/>
    <n v="86.12"/>
    <m/>
    <m/>
    <m/>
    <m/>
    <m/>
    <m/>
    <m/>
    <m/>
    <m/>
    <m/>
    <m/>
    <m/>
    <n v="0"/>
    <n v="4877"/>
    <n v="13.11"/>
    <n v="0"/>
  </r>
  <r>
    <x v="53"/>
    <x v="53"/>
    <x v="6"/>
    <x v="13"/>
    <x v="1"/>
    <x v="4"/>
    <m/>
    <m/>
    <m/>
    <m/>
    <n v="0"/>
    <m/>
    <m/>
    <m/>
    <m/>
    <m/>
    <m/>
    <m/>
    <m/>
    <m/>
    <m/>
    <m/>
    <m/>
    <m/>
    <m/>
    <n v="0"/>
    <m/>
    <m/>
    <n v="0"/>
  </r>
  <r>
    <x v="41"/>
    <x v="41"/>
    <x v="3"/>
    <x v="0"/>
    <x v="42"/>
    <x v="10168"/>
    <n v="14823"/>
    <n v="41.18"/>
    <n v="2886.23"/>
    <n v="80525.91"/>
    <n v="6027.16"/>
    <n v="9885"/>
    <n v="27.46"/>
    <n v="200.91"/>
    <n v="72683.31"/>
    <m/>
    <m/>
    <m/>
    <m/>
    <m/>
    <m/>
    <m/>
    <m/>
    <m/>
    <m/>
    <n v="790"/>
    <n v="5924"/>
    <n v="16.46"/>
    <n v="26.33"/>
  </r>
  <r>
    <x v="60"/>
    <x v="60"/>
    <x v="0"/>
    <x v="5"/>
    <x v="33"/>
    <x v="10169"/>
    <n v="131581"/>
    <n v="109.65"/>
    <n v="11732"/>
    <n v="1091076"/>
    <n v="0"/>
    <m/>
    <m/>
    <m/>
    <m/>
    <m/>
    <m/>
    <m/>
    <m/>
    <m/>
    <m/>
    <m/>
    <m/>
    <m/>
    <m/>
    <n v="601576"/>
    <n v="47343"/>
    <n v="39.450000000000003"/>
    <n v="6015.76"/>
  </r>
  <r>
    <x v="15"/>
    <x v="15"/>
    <x v="11"/>
    <x v="2"/>
    <x v="31"/>
    <x v="10170"/>
    <n v="21516"/>
    <n v="89.65"/>
    <n v="7606"/>
    <n v="141471.6"/>
    <n v="0"/>
    <m/>
    <m/>
    <m/>
    <m/>
    <n v="2532"/>
    <n v="4744"/>
    <n v="19.77"/>
    <n v="126"/>
    <n v="32077.91"/>
    <m/>
    <m/>
    <m/>
    <m/>
    <m/>
    <n v="3427.58"/>
    <n v="3744"/>
    <n v="15.6"/>
    <n v="171.38"/>
  </r>
  <r>
    <x v="106"/>
    <x v="106"/>
    <x v="14"/>
    <x v="7"/>
    <x v="9"/>
    <x v="10171"/>
    <n v="73692"/>
    <n v="153.53"/>
    <n v="10928"/>
    <n v="406521.59999999998"/>
    <n v="0"/>
    <m/>
    <m/>
    <m/>
    <m/>
    <m/>
    <m/>
    <m/>
    <m/>
    <m/>
    <m/>
    <m/>
    <m/>
    <m/>
    <m/>
    <n v="34164.43"/>
    <n v="4949"/>
    <n v="10.31"/>
    <n v="854.11"/>
  </r>
  <r>
    <x v="150"/>
    <x v="150"/>
    <x v="4"/>
    <x v="2"/>
    <x v="118"/>
    <x v="10172"/>
    <n v="3748"/>
    <n v="11.57"/>
    <n v="5586.81"/>
    <n v="140284.92000000001"/>
    <n v="0"/>
    <m/>
    <m/>
    <m/>
    <m/>
    <m/>
    <m/>
    <m/>
    <m/>
    <m/>
    <n v="6547"/>
    <n v="17230"/>
    <n v="53.18"/>
    <n v="242"/>
    <n v="146548.04999999999"/>
    <n v="46300"/>
    <n v="5938"/>
    <n v="18.329999999999998"/>
    <n v="1714.81"/>
  </r>
  <r>
    <x v="170"/>
    <x v="170"/>
    <x v="1"/>
    <x v="7"/>
    <x v="30"/>
    <x v="10173"/>
    <n v="17076"/>
    <n v="29.65"/>
    <n v="1931.73"/>
    <n v="86232.39"/>
    <n v="24977.69"/>
    <n v="32268"/>
    <n v="56.02"/>
    <n v="520.37"/>
    <n v="301213.48"/>
    <m/>
    <m/>
    <m/>
    <m/>
    <m/>
    <m/>
    <m/>
    <m/>
    <m/>
    <m/>
    <n v="0"/>
    <n v="13650"/>
    <n v="23.7"/>
    <n v="0"/>
  </r>
  <r>
    <x v="104"/>
    <x v="104"/>
    <x v="7"/>
    <x v="1"/>
    <x v="71"/>
    <x v="1804"/>
    <n v="119"/>
    <n v="1.98"/>
    <n v="151.4"/>
    <n v="704.01"/>
    <n v="0"/>
    <m/>
    <m/>
    <m/>
    <m/>
    <m/>
    <m/>
    <m/>
    <m/>
    <m/>
    <n v="869"/>
    <n v="746"/>
    <n v="12.43"/>
    <n v="173"/>
    <n v="19451.7"/>
    <n v="0"/>
    <m/>
    <m/>
    <n v="0"/>
  </r>
  <r>
    <x v="71"/>
    <x v="71"/>
    <x v="1"/>
    <x v="2"/>
    <x v="9"/>
    <x v="10174"/>
    <n v="54527"/>
    <n v="113.6"/>
    <n v="2675"/>
    <n v="99510"/>
    <n v="0"/>
    <m/>
    <m/>
    <m/>
    <m/>
    <m/>
    <m/>
    <m/>
    <m/>
    <m/>
    <m/>
    <m/>
    <m/>
    <m/>
    <m/>
    <n v="69.22"/>
    <n v="2401"/>
    <n v="5"/>
    <n v="1.73"/>
  </r>
  <r>
    <x v="22"/>
    <x v="22"/>
    <x v="6"/>
    <x v="11"/>
    <x v="91"/>
    <x v="4"/>
    <m/>
    <m/>
    <m/>
    <m/>
    <n v="0"/>
    <m/>
    <m/>
    <m/>
    <m/>
    <m/>
    <m/>
    <m/>
    <m/>
    <m/>
    <m/>
    <m/>
    <m/>
    <m/>
    <m/>
    <n v="576.42999999999995"/>
    <n v="46406"/>
    <n v="71.61"/>
    <n v="10.67"/>
  </r>
  <r>
    <x v="24"/>
    <x v="24"/>
    <x v="11"/>
    <x v="11"/>
    <x v="26"/>
    <x v="10175"/>
    <n v="805"/>
    <n v="0.99"/>
    <n v="50.74"/>
    <n v="3208.5"/>
    <n v="0"/>
    <m/>
    <m/>
    <m/>
    <m/>
    <m/>
    <m/>
    <m/>
    <m/>
    <m/>
    <m/>
    <m/>
    <m/>
    <m/>
    <m/>
    <n v="5441"/>
    <n v="34702"/>
    <n v="42.53"/>
    <n v="80.010000000000005"/>
  </r>
  <r>
    <x v="101"/>
    <x v="101"/>
    <x v="13"/>
    <x v="5"/>
    <x v="9"/>
    <x v="6387"/>
    <n v="21888"/>
    <n v="45.6"/>
    <n v="4112"/>
    <n v="152966.39999999999"/>
    <n v="21801.16"/>
    <n v="21646"/>
    <n v="45.1"/>
    <n v="545.03"/>
    <n v="262906.78000000003"/>
    <m/>
    <m/>
    <m/>
    <m/>
    <m/>
    <m/>
    <m/>
    <m/>
    <m/>
    <m/>
    <n v="115938"/>
    <n v="17173"/>
    <n v="35.78"/>
    <n v="2898.45"/>
  </r>
  <r>
    <x v="85"/>
    <x v="85"/>
    <x v="14"/>
    <x v="3"/>
    <x v="28"/>
    <x v="10176"/>
    <n v="5903"/>
    <n v="40.99"/>
    <n v="2436.75"/>
    <n v="27194.13"/>
    <n v="7100.87"/>
    <n v="7029"/>
    <n v="48.81"/>
    <n v="591.74"/>
    <n v="85631.56"/>
    <m/>
    <m/>
    <m/>
    <m/>
    <m/>
    <m/>
    <m/>
    <m/>
    <m/>
    <m/>
    <n v="793"/>
    <n v="13911"/>
    <n v="96.6"/>
    <n v="66.08"/>
  </r>
  <r>
    <x v="182"/>
    <x v="182"/>
    <x v="13"/>
    <x v="5"/>
    <x v="32"/>
    <x v="10177"/>
    <n v="8018"/>
    <n v="74.239999999999995"/>
    <n v="4817.78"/>
    <n v="40324.800000000003"/>
    <n v="0"/>
    <m/>
    <m/>
    <m/>
    <m/>
    <m/>
    <m/>
    <m/>
    <m/>
    <m/>
    <n v="787"/>
    <n v="1487"/>
    <n v="13.77"/>
    <n v="87"/>
    <n v="17616.21"/>
    <n v="374.97"/>
    <n v="738"/>
    <n v="6.83"/>
    <n v="41.66"/>
  </r>
  <r>
    <x v="50"/>
    <x v="50"/>
    <x v="1"/>
    <x v="5"/>
    <x v="30"/>
    <x v="10178"/>
    <n v="26665"/>
    <n v="46.29"/>
    <n v="4512.96"/>
    <n v="201458.46"/>
    <n v="0"/>
    <m/>
    <m/>
    <m/>
    <m/>
    <m/>
    <m/>
    <m/>
    <m/>
    <m/>
    <n v="13146"/>
    <n v="17266"/>
    <n v="29.98"/>
    <n v="273"/>
    <n v="294260.06"/>
    <n v="2961.03"/>
    <n v="12910"/>
    <n v="22.41"/>
    <n v="61.69"/>
  </r>
  <r>
    <x v="136"/>
    <x v="136"/>
    <x v="4"/>
    <x v="7"/>
    <x v="20"/>
    <x v="10179"/>
    <n v="56195"/>
    <n v="78.05"/>
    <n v="2703.33"/>
    <n v="150846"/>
    <n v="15862.27"/>
    <n v="14962"/>
    <n v="20.78"/>
    <n v="264.37"/>
    <n v="191287.87"/>
    <m/>
    <m/>
    <m/>
    <m/>
    <m/>
    <m/>
    <m/>
    <m/>
    <m/>
    <m/>
    <n v="47000"/>
    <n v="5104"/>
    <n v="7.09"/>
    <n v="783.33"/>
  </r>
  <r>
    <x v="110"/>
    <x v="110"/>
    <x v="8"/>
    <x v="7"/>
    <x v="2"/>
    <x v="10180"/>
    <n v="24774"/>
    <n v="32.26"/>
    <n v="2742.5"/>
    <n v="163233.60000000001"/>
    <n v="17303.59"/>
    <n v="34616"/>
    <n v="45.07"/>
    <n v="270.37"/>
    <n v="208669.17"/>
    <m/>
    <m/>
    <m/>
    <m/>
    <m/>
    <m/>
    <m/>
    <m/>
    <m/>
    <m/>
    <n v="133241"/>
    <n v="31452"/>
    <n v="40.950000000000003"/>
    <n v="2081.89"/>
  </r>
  <r>
    <x v="76"/>
    <x v="76"/>
    <x v="8"/>
    <x v="19"/>
    <x v="94"/>
    <x v="10181"/>
    <n v="20016"/>
    <n v="87.79"/>
    <n v="4644.63"/>
    <n v="82070.64"/>
    <n v="8826.3799999999992"/>
    <n v="8289"/>
    <n v="36.36"/>
    <n v="464.55"/>
    <n v="106439.99"/>
    <m/>
    <m/>
    <m/>
    <m/>
    <m/>
    <m/>
    <m/>
    <m/>
    <m/>
    <m/>
    <n v="74200"/>
    <n v="5974"/>
    <n v="26.2"/>
    <n v="3905.26"/>
  </r>
  <r>
    <x v="194"/>
    <x v="194"/>
    <x v="11"/>
    <x v="1"/>
    <x v="7"/>
    <x v="4"/>
    <n v="0"/>
    <n v="0"/>
    <m/>
    <m/>
    <n v="0"/>
    <m/>
    <m/>
    <m/>
    <m/>
    <m/>
    <m/>
    <m/>
    <m/>
    <m/>
    <m/>
    <m/>
    <m/>
    <m/>
    <m/>
    <n v="14900"/>
    <n v="703"/>
    <n v="29.29"/>
    <n v="7450"/>
  </r>
  <r>
    <x v="4"/>
    <x v="4"/>
    <x v="8"/>
    <x v="2"/>
    <x v="37"/>
    <x v="10182"/>
    <n v="41956"/>
    <n v="109.26"/>
    <n v="8215"/>
    <n v="244478.4"/>
    <n v="0"/>
    <m/>
    <m/>
    <m/>
    <m/>
    <m/>
    <m/>
    <m/>
    <m/>
    <m/>
    <m/>
    <m/>
    <m/>
    <m/>
    <m/>
    <n v="1811"/>
    <n v="3376"/>
    <n v="8.7899999999999991"/>
    <n v="56.59"/>
  </r>
  <r>
    <x v="73"/>
    <x v="73"/>
    <x v="2"/>
    <x v="16"/>
    <x v="3"/>
    <x v="10183"/>
    <n v="60857"/>
    <n v="70.44"/>
    <n v="7962.5"/>
    <n v="533169"/>
    <n v="5765.28"/>
    <n v="8979"/>
    <n v="10.39"/>
    <n v="80.069999999999993"/>
    <n v="69525.2"/>
    <m/>
    <m/>
    <m/>
    <m/>
    <m/>
    <m/>
    <m/>
    <m/>
    <m/>
    <m/>
    <n v="319840"/>
    <n v="14621"/>
    <n v="16.920000000000002"/>
    <n v="4442.22"/>
  </r>
  <r>
    <x v="139"/>
    <x v="139"/>
    <x v="8"/>
    <x v="28"/>
    <x v="6"/>
    <x v="4"/>
    <m/>
    <m/>
    <m/>
    <m/>
    <n v="0"/>
    <m/>
    <m/>
    <m/>
    <m/>
    <m/>
    <m/>
    <m/>
    <m/>
    <m/>
    <m/>
    <m/>
    <m/>
    <m/>
    <m/>
    <n v="0"/>
    <m/>
    <m/>
    <n v="0"/>
  </r>
  <r>
    <x v="226"/>
    <x v="226"/>
    <x v="2"/>
    <x v="1"/>
    <x v="1"/>
    <x v="10184"/>
    <n v="861"/>
    <n v="11.96"/>
    <n v="927"/>
    <n v="5172.66"/>
    <n v="0"/>
    <m/>
    <m/>
    <m/>
    <m/>
    <m/>
    <m/>
    <m/>
    <m/>
    <m/>
    <m/>
    <m/>
    <m/>
    <m/>
    <m/>
    <n v="0"/>
    <m/>
    <m/>
    <n v="0"/>
  </r>
  <r>
    <x v="177"/>
    <x v="177"/>
    <x v="15"/>
    <x v="2"/>
    <x v="30"/>
    <x v="10185"/>
    <n v="44890"/>
    <n v="77.930000000000007"/>
    <n v="7452.08"/>
    <n v="332661"/>
    <n v="0"/>
    <m/>
    <m/>
    <m/>
    <m/>
    <m/>
    <m/>
    <m/>
    <m/>
    <m/>
    <m/>
    <m/>
    <m/>
    <m/>
    <m/>
    <n v="1883224"/>
    <n v="241320"/>
    <n v="418.96"/>
    <n v="39233.83"/>
  </r>
  <r>
    <x v="24"/>
    <x v="24"/>
    <x v="4"/>
    <x v="1"/>
    <x v="11"/>
    <x v="9795"/>
    <n v="119"/>
    <n v="0.99"/>
    <n v="14.7"/>
    <n v="136.71"/>
    <n v="0"/>
    <m/>
    <m/>
    <m/>
    <m/>
    <m/>
    <m/>
    <m/>
    <m/>
    <m/>
    <m/>
    <m/>
    <m/>
    <m/>
    <m/>
    <n v="492"/>
    <n v="5742"/>
    <n v="47.85"/>
    <n v="49.2"/>
  </r>
  <r>
    <x v="149"/>
    <x v="149"/>
    <x v="2"/>
    <x v="2"/>
    <x v="42"/>
    <x v="10186"/>
    <n v="49550"/>
    <n v="137.63999999999999"/>
    <n v="10044.370000000001"/>
    <n v="280237.83"/>
    <n v="0"/>
    <m/>
    <m/>
    <m/>
    <m/>
    <m/>
    <m/>
    <m/>
    <m/>
    <m/>
    <m/>
    <m/>
    <m/>
    <m/>
    <m/>
    <n v="0"/>
    <m/>
    <m/>
    <n v="0"/>
  </r>
  <r>
    <x v="83"/>
    <x v="83"/>
    <x v="3"/>
    <x v="0"/>
    <x v="54"/>
    <x v="10187"/>
    <n v="25770"/>
    <n v="74.05"/>
    <n v="4852.62"/>
    <n v="130875.18"/>
    <n v="9092.2000000000007"/>
    <n v="16983"/>
    <n v="48.8"/>
    <n v="313.52"/>
    <n v="109645.6"/>
    <m/>
    <m/>
    <m/>
    <m/>
    <m/>
    <m/>
    <m/>
    <m/>
    <m/>
    <m/>
    <n v="634"/>
    <n v="7477"/>
    <n v="21.49"/>
    <n v="21.86"/>
  </r>
  <r>
    <x v="168"/>
    <x v="168"/>
    <x v="14"/>
    <x v="2"/>
    <x v="37"/>
    <x v="10188"/>
    <n v="7414"/>
    <n v="19.309999999999999"/>
    <n v="1208.8399999999999"/>
    <n v="35975.19"/>
    <n v="4784.68"/>
    <n v="8531"/>
    <n v="22.22"/>
    <n v="149.52000000000001"/>
    <n v="57699.83"/>
    <m/>
    <m/>
    <m/>
    <m/>
    <m/>
    <m/>
    <m/>
    <m/>
    <m/>
    <m/>
    <n v="584.19000000000005"/>
    <n v="2887"/>
    <n v="7.52"/>
    <n v="18.260000000000002"/>
  </r>
  <r>
    <x v="12"/>
    <x v="12"/>
    <x v="4"/>
    <x v="2"/>
    <x v="9"/>
    <x v="10189"/>
    <n v="6470"/>
    <n v="13.48"/>
    <n v="797.05"/>
    <n v="29650.26"/>
    <n v="0"/>
    <m/>
    <m/>
    <m/>
    <m/>
    <m/>
    <m/>
    <m/>
    <m/>
    <m/>
    <m/>
    <m/>
    <m/>
    <m/>
    <m/>
    <n v="144"/>
    <n v="3367"/>
    <n v="7.01"/>
    <n v="3.6"/>
  </r>
  <r>
    <x v="134"/>
    <x v="134"/>
    <x v="3"/>
    <x v="2"/>
    <x v="38"/>
    <x v="10190"/>
    <n v="71076"/>
    <n v="105.77"/>
    <n v="8200.64"/>
    <n v="427089.48"/>
    <n v="0"/>
    <m/>
    <m/>
    <m/>
    <m/>
    <m/>
    <m/>
    <m/>
    <m/>
    <m/>
    <m/>
    <m/>
    <m/>
    <m/>
    <m/>
    <n v="1060.0899999999999"/>
    <n v="3291"/>
    <n v="4.9000000000000004"/>
    <n v="18.93"/>
  </r>
  <r>
    <x v="77"/>
    <x v="77"/>
    <x v="3"/>
    <x v="3"/>
    <x v="28"/>
    <x v="4"/>
    <m/>
    <m/>
    <m/>
    <m/>
    <n v="0"/>
    <m/>
    <m/>
    <m/>
    <m/>
    <m/>
    <m/>
    <m/>
    <m/>
    <m/>
    <m/>
    <m/>
    <m/>
    <m/>
    <m/>
    <n v="1061.43"/>
    <n v="4446"/>
    <n v="30.88"/>
    <n v="88.45"/>
  </r>
  <r>
    <x v="123"/>
    <x v="123"/>
    <x v="12"/>
    <x v="1"/>
    <x v="6"/>
    <x v="4"/>
    <m/>
    <m/>
    <m/>
    <m/>
    <n v="0"/>
    <m/>
    <m/>
    <m/>
    <m/>
    <m/>
    <m/>
    <m/>
    <m/>
    <m/>
    <m/>
    <m/>
    <m/>
    <m/>
    <m/>
    <n v="64400"/>
    <n v="3400"/>
    <n v="35.42"/>
    <n v="8050"/>
  </r>
  <r>
    <x v="224"/>
    <x v="224"/>
    <x v="12"/>
    <x v="2"/>
    <x v="9"/>
    <x v="160"/>
    <n v="59166"/>
    <n v="123.26"/>
    <n v="9120"/>
    <n v="339264"/>
    <n v="0"/>
    <m/>
    <m/>
    <m/>
    <m/>
    <m/>
    <m/>
    <m/>
    <m/>
    <m/>
    <m/>
    <m/>
    <m/>
    <m/>
    <m/>
    <n v="0"/>
    <n v="5771"/>
    <n v="12.02"/>
    <n v="0"/>
  </r>
  <r>
    <x v="87"/>
    <x v="87"/>
    <x v="9"/>
    <x v="11"/>
    <x v="9"/>
    <x v="10191"/>
    <n v="2848"/>
    <n v="5.93"/>
    <n v="317.14999999999998"/>
    <n v="11797.98"/>
    <n v="1997.66"/>
    <n v="3316"/>
    <n v="6.91"/>
    <n v="49.94"/>
    <n v="24090.400000000001"/>
    <m/>
    <m/>
    <m/>
    <m/>
    <m/>
    <n v="516"/>
    <n v="1792"/>
    <n v="3.73"/>
    <n v="12"/>
    <n v="11550.14"/>
    <n v="5031"/>
    <n v="35676"/>
    <n v="74.33"/>
    <n v="125.78"/>
  </r>
  <r>
    <x v="3"/>
    <x v="3"/>
    <x v="0"/>
    <x v="27"/>
    <x v="68"/>
    <x v="4"/>
    <m/>
    <m/>
    <m/>
    <m/>
    <n v="0"/>
    <m/>
    <m/>
    <m/>
    <m/>
    <m/>
    <m/>
    <m/>
    <m/>
    <m/>
    <m/>
    <m/>
    <m/>
    <m/>
    <m/>
    <n v="0"/>
    <m/>
    <m/>
    <n v="0"/>
  </r>
  <r>
    <x v="25"/>
    <x v="25"/>
    <x v="13"/>
    <x v="18"/>
    <x v="16"/>
    <x v="10192"/>
    <n v="5050"/>
    <n v="105.21"/>
    <n v="10159"/>
    <n v="37791.480000000003"/>
    <n v="4219.2"/>
    <n v="5361"/>
    <n v="111.69"/>
    <n v="1054.8"/>
    <n v="50880.65"/>
    <m/>
    <m/>
    <m/>
    <m/>
    <m/>
    <m/>
    <m/>
    <m/>
    <m/>
    <m/>
    <n v="280"/>
    <n v="1790"/>
    <n v="37.29"/>
    <n v="70"/>
  </r>
  <r>
    <x v="95"/>
    <x v="95"/>
    <x v="2"/>
    <x v="7"/>
    <x v="30"/>
    <x v="10193"/>
    <n v="45597"/>
    <n v="79.16"/>
    <n v="7579.25"/>
    <n v="338337.72"/>
    <n v="0"/>
    <m/>
    <m/>
    <m/>
    <m/>
    <m/>
    <m/>
    <m/>
    <m/>
    <m/>
    <m/>
    <m/>
    <m/>
    <m/>
    <m/>
    <n v="218000"/>
    <n v="7197"/>
    <n v="12.49"/>
    <n v="4541.67"/>
  </r>
  <r>
    <x v="225"/>
    <x v="225"/>
    <x v="2"/>
    <x v="1"/>
    <x v="6"/>
    <x v="10194"/>
    <n v="2657"/>
    <n v="27.68"/>
    <n v="2593"/>
    <n v="19291.919999999998"/>
    <n v="0"/>
    <m/>
    <m/>
    <m/>
    <m/>
    <m/>
    <m/>
    <m/>
    <m/>
    <m/>
    <m/>
    <m/>
    <m/>
    <m/>
    <m/>
    <n v="697.28"/>
    <n v="5044"/>
    <n v="52.54"/>
    <n v="87.16"/>
  </r>
  <r>
    <x v="77"/>
    <x v="77"/>
    <x v="9"/>
    <x v="2"/>
    <x v="9"/>
    <x v="2999"/>
    <n v="15842"/>
    <n v="33"/>
    <n v="2425.5"/>
    <n v="90228.6"/>
    <n v="20544"/>
    <n v="38764"/>
    <n v="80.760000000000005"/>
    <n v="513.6"/>
    <n v="247746.26"/>
    <m/>
    <m/>
    <m/>
    <m/>
    <m/>
    <m/>
    <m/>
    <m/>
    <m/>
    <m/>
    <n v="1.19"/>
    <n v="5854"/>
    <n v="12.2"/>
    <n v="0.03"/>
  </r>
  <r>
    <x v="103"/>
    <x v="103"/>
    <x v="8"/>
    <x v="12"/>
    <x v="6"/>
    <x v="10195"/>
    <n v="7508"/>
    <n v="78.209999999999994"/>
    <n v="13411.5"/>
    <n v="99781.56"/>
    <n v="2273"/>
    <n v="2452"/>
    <n v="25.54"/>
    <n v="284.13"/>
    <n v="27410.79"/>
    <m/>
    <m/>
    <m/>
    <m/>
    <m/>
    <m/>
    <m/>
    <m/>
    <m/>
    <m/>
    <n v="207.21"/>
    <n v="459"/>
    <n v="4.78"/>
    <n v="25.9"/>
  </r>
  <r>
    <x v="37"/>
    <x v="37"/>
    <x v="10"/>
    <x v="6"/>
    <x v="32"/>
    <x v="4"/>
    <m/>
    <m/>
    <m/>
    <m/>
    <n v="0"/>
    <m/>
    <m/>
    <m/>
    <m/>
    <m/>
    <m/>
    <m/>
    <m/>
    <m/>
    <m/>
    <m/>
    <m/>
    <m/>
    <m/>
    <n v="0"/>
    <m/>
    <m/>
    <n v="0"/>
  </r>
  <r>
    <x v="92"/>
    <x v="92"/>
    <x v="4"/>
    <x v="13"/>
    <x v="6"/>
    <x v="4"/>
    <m/>
    <m/>
    <m/>
    <m/>
    <n v="0"/>
    <m/>
    <m/>
    <m/>
    <m/>
    <m/>
    <m/>
    <m/>
    <m/>
    <m/>
    <m/>
    <m/>
    <m/>
    <m/>
    <m/>
    <n v="0"/>
    <m/>
    <m/>
    <n v="0"/>
  </r>
  <r>
    <x v="45"/>
    <x v="45"/>
    <x v="11"/>
    <x v="2"/>
    <x v="100"/>
    <x v="10196"/>
    <n v="14270"/>
    <n v="42.47"/>
    <n v="3498.96"/>
    <n v="91113.03"/>
    <n v="9145.49"/>
    <n v="9056"/>
    <n v="26.95"/>
    <n v="326.62"/>
    <n v="110288.21"/>
    <m/>
    <m/>
    <m/>
    <m/>
    <m/>
    <m/>
    <m/>
    <m/>
    <m/>
    <m/>
    <n v="12879.3"/>
    <n v="59785"/>
    <n v="177.93"/>
    <n v="459.98"/>
  </r>
  <r>
    <x v="144"/>
    <x v="144"/>
    <x v="8"/>
    <x v="2"/>
    <x v="9"/>
    <x v="10197"/>
    <n v="29632"/>
    <n v="61.73"/>
    <n v="4416.1499999999996"/>
    <n v="164280.78"/>
    <n v="12163"/>
    <n v="23023"/>
    <n v="47.96"/>
    <n v="304.08"/>
    <n v="146677.26999999999"/>
    <m/>
    <m/>
    <m/>
    <m/>
    <m/>
    <m/>
    <m/>
    <m/>
    <m/>
    <m/>
    <n v="254018"/>
    <n v="27561"/>
    <n v="57.42"/>
    <n v="6350.45"/>
  </r>
  <r>
    <x v="91"/>
    <x v="91"/>
    <x v="9"/>
    <x v="18"/>
    <x v="7"/>
    <x v="10198"/>
    <n v="2918"/>
    <n v="121.58"/>
    <n v="9685.5"/>
    <n v="18015.03"/>
    <n v="0"/>
    <m/>
    <m/>
    <m/>
    <m/>
    <m/>
    <m/>
    <m/>
    <m/>
    <m/>
    <n v="1855"/>
    <n v="5560"/>
    <n v="231.67"/>
    <n v="927"/>
    <n v="41522.32"/>
    <n v="12000"/>
    <n v="431"/>
    <n v="17.96"/>
    <n v="6000"/>
  </r>
  <r>
    <x v="221"/>
    <x v="221"/>
    <x v="5"/>
    <x v="2"/>
    <x v="30"/>
    <x v="10199"/>
    <n v="61643"/>
    <n v="107.02"/>
    <n v="6996.67"/>
    <n v="312331.2"/>
    <n v="0"/>
    <m/>
    <m/>
    <m/>
    <m/>
    <m/>
    <m/>
    <m/>
    <m/>
    <m/>
    <m/>
    <m/>
    <m/>
    <m/>
    <m/>
    <n v="93500"/>
    <n v="9141"/>
    <n v="15.87"/>
    <n v="1947.92"/>
  </r>
  <r>
    <x v="110"/>
    <x v="110"/>
    <x v="12"/>
    <x v="5"/>
    <x v="74"/>
    <x v="10200"/>
    <n v="218786"/>
    <n v="147.03"/>
    <n v="8559.41"/>
    <n v="987071.31"/>
    <n v="0"/>
    <m/>
    <m/>
    <m/>
    <m/>
    <m/>
    <m/>
    <m/>
    <m/>
    <m/>
    <m/>
    <m/>
    <m/>
    <m/>
    <m/>
    <n v="1308.2"/>
    <n v="88664"/>
    <n v="59.59"/>
    <n v="10.55"/>
  </r>
  <r>
    <x v="108"/>
    <x v="108"/>
    <x v="5"/>
    <x v="6"/>
    <x v="71"/>
    <x v="4"/>
    <m/>
    <m/>
    <m/>
    <m/>
    <n v="0"/>
    <m/>
    <m/>
    <m/>
    <m/>
    <m/>
    <m/>
    <m/>
    <m/>
    <m/>
    <m/>
    <m/>
    <m/>
    <m/>
    <m/>
    <n v="0.19"/>
    <n v="2190"/>
    <n v="36.5"/>
    <n v="0.04"/>
  </r>
  <r>
    <x v="88"/>
    <x v="88"/>
    <x v="9"/>
    <x v="3"/>
    <x v="6"/>
    <x v="10201"/>
    <n v="321"/>
    <n v="3.34"/>
    <n v="191.75"/>
    <n v="1426.62"/>
    <n v="0"/>
    <m/>
    <m/>
    <m/>
    <m/>
    <m/>
    <m/>
    <m/>
    <m/>
    <m/>
    <m/>
    <m/>
    <m/>
    <m/>
    <m/>
    <n v="54853"/>
    <n v="7899"/>
    <n v="82.28"/>
    <n v="6856.63"/>
  </r>
  <r>
    <x v="138"/>
    <x v="138"/>
    <x v="9"/>
    <x v="1"/>
    <x v="31"/>
    <x v="10202"/>
    <n v="3477"/>
    <n v="14.49"/>
    <n v="1108.2"/>
    <n v="20612.52"/>
    <n v="0"/>
    <m/>
    <m/>
    <m/>
    <m/>
    <m/>
    <m/>
    <m/>
    <m/>
    <m/>
    <m/>
    <m/>
    <m/>
    <m/>
    <m/>
    <n v="114500"/>
    <n v="4683"/>
    <n v="19.510000000000002"/>
    <n v="5725"/>
  </r>
  <r>
    <x v="83"/>
    <x v="83"/>
    <x v="4"/>
    <x v="5"/>
    <x v="38"/>
    <x v="10203"/>
    <n v="78167"/>
    <n v="116.32"/>
    <n v="8244.2900000000009"/>
    <n v="429362.4"/>
    <n v="0"/>
    <m/>
    <m/>
    <m/>
    <m/>
    <m/>
    <m/>
    <m/>
    <m/>
    <m/>
    <m/>
    <m/>
    <m/>
    <m/>
    <m/>
    <n v="1095"/>
    <n v="12466"/>
    <n v="18.55"/>
    <n v="19.55"/>
  </r>
  <r>
    <x v="40"/>
    <x v="40"/>
    <x v="14"/>
    <x v="22"/>
    <x v="31"/>
    <x v="10204"/>
    <n v="8411"/>
    <n v="35.049999999999997"/>
    <n v="2538.8000000000002"/>
    <n v="47221.68"/>
    <n v="14420.95"/>
    <n v="12153"/>
    <n v="50.64"/>
    <n v="721.05"/>
    <n v="173906.57"/>
    <m/>
    <m/>
    <m/>
    <m/>
    <m/>
    <m/>
    <m/>
    <m/>
    <m/>
    <m/>
    <n v="63676"/>
    <n v="5305"/>
    <n v="22.1"/>
    <n v="3183.8"/>
  </r>
  <r>
    <x v="176"/>
    <x v="176"/>
    <x v="6"/>
    <x v="5"/>
    <x v="1"/>
    <x v="4"/>
    <m/>
    <m/>
    <m/>
    <m/>
    <n v="0"/>
    <m/>
    <m/>
    <m/>
    <m/>
    <m/>
    <m/>
    <m/>
    <m/>
    <m/>
    <m/>
    <m/>
    <m/>
    <m/>
    <m/>
    <n v="0"/>
    <m/>
    <m/>
    <n v="0"/>
  </r>
  <r>
    <x v="73"/>
    <x v="73"/>
    <x v="14"/>
    <x v="0"/>
    <x v="61"/>
    <x v="7690"/>
    <n v="106838"/>
    <n v="96.77"/>
    <n v="9941.74"/>
    <n v="850615.2"/>
    <n v="0"/>
    <m/>
    <m/>
    <m/>
    <m/>
    <m/>
    <m/>
    <m/>
    <m/>
    <m/>
    <m/>
    <m/>
    <m/>
    <m/>
    <m/>
    <n v="2117"/>
    <n v="18619"/>
    <n v="16.87"/>
    <n v="23.01"/>
  </r>
  <r>
    <x v="59"/>
    <x v="59"/>
    <x v="13"/>
    <x v="2"/>
    <x v="30"/>
    <x v="10205"/>
    <n v="79715"/>
    <n v="138.38999999999999"/>
    <n v="8580.3799999999992"/>
    <n v="383027.94"/>
    <n v="0"/>
    <m/>
    <m/>
    <m/>
    <m/>
    <m/>
    <m/>
    <m/>
    <m/>
    <m/>
    <m/>
    <m/>
    <m/>
    <m/>
    <m/>
    <n v="99092"/>
    <n v="6679"/>
    <n v="11.6"/>
    <n v="2064.42"/>
  </r>
  <r>
    <x v="72"/>
    <x v="72"/>
    <x v="10"/>
    <x v="4"/>
    <x v="140"/>
    <x v="10206"/>
    <n v="4506"/>
    <n v="2.96"/>
    <n v="137.87"/>
    <n v="16283.37"/>
    <n v="2939"/>
    <n v="5827"/>
    <n v="3.82"/>
    <n v="23.14"/>
    <n v="35442.28"/>
    <m/>
    <m/>
    <m/>
    <m/>
    <m/>
    <m/>
    <m/>
    <m/>
    <m/>
    <m/>
    <n v="0"/>
    <n v="137832"/>
    <n v="90.44"/>
    <n v="0"/>
  </r>
  <r>
    <x v="40"/>
    <x v="40"/>
    <x v="9"/>
    <x v="15"/>
    <x v="34"/>
    <x v="10207"/>
    <n v="24584"/>
    <n v="58.53"/>
    <n v="3845.2"/>
    <n v="125161.26"/>
    <n v="21624.639999999999"/>
    <n v="16242"/>
    <n v="38.67"/>
    <n v="617.85"/>
    <n v="260777.98"/>
    <m/>
    <m/>
    <m/>
    <m/>
    <m/>
    <m/>
    <m/>
    <m/>
    <m/>
    <m/>
    <n v="131700"/>
    <n v="8306"/>
    <n v="19.78"/>
    <n v="3762.86"/>
  </r>
  <r>
    <x v="124"/>
    <x v="124"/>
    <x v="4"/>
    <x v="1"/>
    <x v="28"/>
    <x v="10208"/>
    <n v="315"/>
    <n v="2.19"/>
    <n v="32"/>
    <n v="357.12"/>
    <n v="0"/>
    <m/>
    <m/>
    <m/>
    <m/>
    <m/>
    <m/>
    <m/>
    <m/>
    <m/>
    <m/>
    <m/>
    <m/>
    <m/>
    <m/>
    <n v="11837"/>
    <n v="1576"/>
    <n v="10.94"/>
    <n v="986.42"/>
  </r>
  <r>
    <x v="134"/>
    <x v="134"/>
    <x v="13"/>
    <x v="6"/>
    <x v="7"/>
    <x v="7338"/>
    <n v="637"/>
    <n v="26.54"/>
    <n v="1504"/>
    <n v="2797.44"/>
    <n v="0"/>
    <m/>
    <m/>
    <m/>
    <m/>
    <m/>
    <m/>
    <m/>
    <m/>
    <m/>
    <m/>
    <m/>
    <m/>
    <m/>
    <m/>
    <n v="69.510000000000005"/>
    <n v="235"/>
    <n v="9.7899999999999991"/>
    <n v="34.76"/>
  </r>
  <r>
    <x v="30"/>
    <x v="30"/>
    <x v="8"/>
    <x v="14"/>
    <x v="0"/>
    <x v="10209"/>
    <n v="49476"/>
    <n v="61.54"/>
    <n v="4617.3100000000004"/>
    <n v="287704.8"/>
    <n v="39552.86"/>
    <n v="38587"/>
    <n v="47.99"/>
    <n v="590.34"/>
    <n v="476979.82"/>
    <m/>
    <m/>
    <m/>
    <m/>
    <m/>
    <m/>
    <m/>
    <m/>
    <m/>
    <m/>
    <n v="2391"/>
    <n v="33318"/>
    <n v="41.44"/>
    <n v="35.69"/>
  </r>
  <r>
    <x v="69"/>
    <x v="69"/>
    <x v="0"/>
    <x v="5"/>
    <x v="14"/>
    <x v="10210"/>
    <n v="56336"/>
    <n v="106.7"/>
    <n v="10595.45"/>
    <n v="433566"/>
    <n v="0"/>
    <m/>
    <m/>
    <m/>
    <m/>
    <m/>
    <m/>
    <m/>
    <m/>
    <m/>
    <m/>
    <m/>
    <m/>
    <m/>
    <m/>
    <n v="216100"/>
    <n v="23293"/>
    <n v="44.12"/>
    <n v="4911.3599999999997"/>
  </r>
  <r>
    <x v="12"/>
    <x v="12"/>
    <x v="7"/>
    <x v="10"/>
    <x v="68"/>
    <x v="10211"/>
    <n v="678"/>
    <n v="3.53"/>
    <n v="318.75"/>
    <n v="4743"/>
    <n v="0"/>
    <m/>
    <m/>
    <m/>
    <m/>
    <m/>
    <m/>
    <m/>
    <m/>
    <m/>
    <m/>
    <m/>
    <m/>
    <m/>
    <m/>
    <n v="154"/>
    <n v="1102"/>
    <n v="5.74"/>
    <n v="9.6300000000000008"/>
  </r>
  <r>
    <x v="53"/>
    <x v="53"/>
    <x v="2"/>
    <x v="12"/>
    <x v="6"/>
    <x v="4"/>
    <m/>
    <m/>
    <m/>
    <m/>
    <n v="0"/>
    <m/>
    <m/>
    <m/>
    <m/>
    <m/>
    <m/>
    <m/>
    <m/>
    <m/>
    <m/>
    <m/>
    <m/>
    <m/>
    <m/>
    <n v="0"/>
    <m/>
    <m/>
    <n v="0"/>
  </r>
  <r>
    <x v="9"/>
    <x v="9"/>
    <x v="6"/>
    <x v="5"/>
    <x v="31"/>
    <x v="10212"/>
    <n v="17121"/>
    <n v="71.34"/>
    <n v="5981.1"/>
    <n v="111248.46"/>
    <n v="4790"/>
    <n v="5815"/>
    <n v="24.23"/>
    <n v="239.5"/>
    <n v="57764.05"/>
    <m/>
    <m/>
    <m/>
    <m/>
    <m/>
    <m/>
    <m/>
    <m/>
    <m/>
    <m/>
    <n v="102"/>
    <n v="1057"/>
    <n v="4.4000000000000004"/>
    <n v="5.0999999999999996"/>
  </r>
  <r>
    <x v="66"/>
    <x v="66"/>
    <x v="0"/>
    <x v="1"/>
    <x v="60"/>
    <x v="10213"/>
    <n v="234898"/>
    <n v="227.61"/>
    <n v="17009.259999999998"/>
    <n v="1360400.28"/>
    <n v="9288.07"/>
    <n v="20252"/>
    <n v="19.62"/>
    <n v="108"/>
    <n v="112007.62"/>
    <m/>
    <m/>
    <m/>
    <m/>
    <m/>
    <m/>
    <m/>
    <m/>
    <m/>
    <m/>
    <n v="13366"/>
    <n v="159575"/>
    <n v="154.63"/>
    <n v="155.41999999999999"/>
  </r>
  <r>
    <x v="72"/>
    <x v="72"/>
    <x v="5"/>
    <x v="12"/>
    <x v="1"/>
    <x v="4"/>
    <m/>
    <m/>
    <m/>
    <m/>
    <n v="0"/>
    <m/>
    <m/>
    <m/>
    <m/>
    <m/>
    <m/>
    <m/>
    <m/>
    <m/>
    <m/>
    <m/>
    <m/>
    <m/>
    <m/>
    <n v="0"/>
    <n v="4009"/>
    <n v="55.68"/>
    <n v="0"/>
  </r>
  <r>
    <x v="85"/>
    <x v="85"/>
    <x v="4"/>
    <x v="7"/>
    <x v="9"/>
    <x v="10214"/>
    <n v="47175"/>
    <n v="98.28"/>
    <n v="6261"/>
    <n v="232909.2"/>
    <n v="0"/>
    <m/>
    <m/>
    <m/>
    <m/>
    <m/>
    <m/>
    <m/>
    <m/>
    <m/>
    <m/>
    <m/>
    <m/>
    <m/>
    <m/>
    <n v="994"/>
    <n v="14628"/>
    <n v="30.48"/>
    <n v="24.85"/>
  </r>
  <r>
    <x v="61"/>
    <x v="61"/>
    <x v="15"/>
    <x v="2"/>
    <x v="37"/>
    <x v="10215"/>
    <n v="24315"/>
    <n v="63.32"/>
    <n v="7516.91"/>
    <n v="223703.13"/>
    <n v="0"/>
    <n v="32674"/>
    <n v="85.09"/>
    <m/>
    <m/>
    <m/>
    <m/>
    <m/>
    <m/>
    <m/>
    <m/>
    <m/>
    <m/>
    <m/>
    <m/>
    <n v="0"/>
    <m/>
    <m/>
    <n v="0"/>
  </r>
  <r>
    <x v="170"/>
    <x v="170"/>
    <x v="4"/>
    <x v="7"/>
    <x v="30"/>
    <x v="10216"/>
    <n v="8423"/>
    <n v="14.62"/>
    <n v="1027.5"/>
    <n v="45867.6"/>
    <n v="11733.27"/>
    <n v="11218"/>
    <n v="19.48"/>
    <n v="244.44"/>
    <n v="141495.01"/>
    <m/>
    <m/>
    <m/>
    <m/>
    <m/>
    <m/>
    <m/>
    <m/>
    <m/>
    <m/>
    <n v="32926.800000000003"/>
    <n v="17866"/>
    <n v="31.02"/>
    <n v="685.97"/>
  </r>
  <r>
    <x v="84"/>
    <x v="84"/>
    <x v="14"/>
    <x v="5"/>
    <x v="23"/>
    <x v="10217"/>
    <n v="34309"/>
    <n v="51.98"/>
    <n v="3164.31"/>
    <n v="161854.41"/>
    <n v="25329.78"/>
    <n v="32152"/>
    <n v="48.72"/>
    <m/>
    <m/>
    <m/>
    <m/>
    <m/>
    <m/>
    <m/>
    <m/>
    <m/>
    <m/>
    <m/>
    <m/>
    <n v="72180"/>
    <n v="4045"/>
    <n v="6.13"/>
    <n v="1312.36"/>
  </r>
  <r>
    <x v="108"/>
    <x v="108"/>
    <x v="8"/>
    <x v="1"/>
    <x v="71"/>
    <x v="4"/>
    <m/>
    <m/>
    <m/>
    <m/>
    <n v="0"/>
    <m/>
    <m/>
    <m/>
    <m/>
    <m/>
    <m/>
    <m/>
    <m/>
    <m/>
    <m/>
    <m/>
    <m/>
    <m/>
    <m/>
    <n v="234.09"/>
    <n v="4464"/>
    <n v="74.400000000000006"/>
    <n v="46.82"/>
  </r>
  <r>
    <x v="18"/>
    <x v="18"/>
    <x v="2"/>
    <x v="0"/>
    <x v="33"/>
    <x v="10218"/>
    <n v="146397"/>
    <n v="122"/>
    <n v="7499.2"/>
    <n v="697425.6"/>
    <n v="0"/>
    <m/>
    <m/>
    <m/>
    <m/>
    <m/>
    <m/>
    <m/>
    <m/>
    <m/>
    <m/>
    <m/>
    <m/>
    <m/>
    <m/>
    <n v="255500"/>
    <n v="24981"/>
    <n v="20.82"/>
    <n v="2555"/>
  </r>
  <r>
    <x v="29"/>
    <x v="29"/>
    <x v="4"/>
    <x v="1"/>
    <x v="32"/>
    <x v="3346"/>
    <n v="1167"/>
    <n v="10.81"/>
    <n v="420.78"/>
    <n v="3521.91"/>
    <n v="770.13"/>
    <n v="1303"/>
    <n v="12.06"/>
    <n v="85.57"/>
    <n v="9287.18"/>
    <m/>
    <m/>
    <m/>
    <m/>
    <m/>
    <m/>
    <m/>
    <m/>
    <m/>
    <m/>
    <n v="675"/>
    <n v="10454"/>
    <n v="96.8"/>
    <n v="75"/>
  </r>
  <r>
    <x v="150"/>
    <x v="150"/>
    <x v="14"/>
    <x v="3"/>
    <x v="41"/>
    <x v="4"/>
    <m/>
    <m/>
    <m/>
    <m/>
    <n v="0"/>
    <m/>
    <m/>
    <m/>
    <m/>
    <m/>
    <m/>
    <m/>
    <m/>
    <m/>
    <m/>
    <m/>
    <m/>
    <m/>
    <m/>
    <n v="0"/>
    <m/>
    <m/>
    <n v="0"/>
  </r>
  <r>
    <x v="85"/>
    <x v="85"/>
    <x v="5"/>
    <x v="21"/>
    <x v="3"/>
    <x v="10219"/>
    <n v="91758"/>
    <n v="106.2"/>
    <n v="3803.58"/>
    <n v="254687.94"/>
    <n v="26037.83"/>
    <n v="20970"/>
    <n v="24.27"/>
    <n v="361.64"/>
    <n v="313997.96999999997"/>
    <m/>
    <m/>
    <m/>
    <m/>
    <m/>
    <m/>
    <m/>
    <m/>
    <m/>
    <m/>
    <n v="2169.75"/>
    <n v="49356"/>
    <n v="57.13"/>
    <n v="30.14"/>
  </r>
  <r>
    <x v="59"/>
    <x v="59"/>
    <x v="2"/>
    <x v="7"/>
    <x v="21"/>
    <x v="10220"/>
    <n v="33411"/>
    <n v="116.01"/>
    <n v="7548.42"/>
    <n v="168480.66"/>
    <n v="0"/>
    <m/>
    <m/>
    <m/>
    <m/>
    <m/>
    <m/>
    <m/>
    <m/>
    <m/>
    <m/>
    <m/>
    <m/>
    <m/>
    <m/>
    <n v="55279"/>
    <n v="2245"/>
    <n v="7.8"/>
    <n v="2303.29"/>
  </r>
  <r>
    <x v="88"/>
    <x v="88"/>
    <x v="1"/>
    <x v="2"/>
    <x v="120"/>
    <x v="10221"/>
    <n v="145142"/>
    <n v="78.03"/>
    <n v="9932.5"/>
    <n v="1431769.41"/>
    <n v="10979.63"/>
    <n v="15194"/>
    <n v="8.17"/>
    <n v="70.84"/>
    <n v="132406.67000000001"/>
    <m/>
    <m/>
    <m/>
    <m/>
    <m/>
    <m/>
    <m/>
    <m/>
    <m/>
    <m/>
    <n v="305000"/>
    <n v="24530"/>
    <n v="13.19"/>
    <n v="1967.74"/>
  </r>
  <r>
    <x v="19"/>
    <x v="19"/>
    <x v="15"/>
    <x v="6"/>
    <x v="19"/>
    <x v="4"/>
    <m/>
    <m/>
    <m/>
    <m/>
    <n v="0"/>
    <m/>
    <m/>
    <m/>
    <m/>
    <m/>
    <m/>
    <m/>
    <m/>
    <m/>
    <m/>
    <m/>
    <m/>
    <m/>
    <m/>
    <n v="0"/>
    <m/>
    <m/>
    <n v="0"/>
  </r>
  <r>
    <x v="19"/>
    <x v="19"/>
    <x v="8"/>
    <x v="0"/>
    <x v="48"/>
    <x v="4"/>
    <m/>
    <m/>
    <m/>
    <m/>
    <n v="0"/>
    <m/>
    <m/>
    <m/>
    <m/>
    <m/>
    <m/>
    <m/>
    <m/>
    <m/>
    <m/>
    <m/>
    <m/>
    <m/>
    <m/>
    <n v="0"/>
    <m/>
    <m/>
    <n v="0"/>
  </r>
  <r>
    <x v="129"/>
    <x v="129"/>
    <x v="0"/>
    <x v="5"/>
    <x v="2"/>
    <x v="10222"/>
    <n v="31312"/>
    <n v="40.770000000000003"/>
    <n v="3673.75"/>
    <n v="218661.6"/>
    <n v="35931"/>
    <n v="53975"/>
    <n v="70.28"/>
    <n v="561.41999999999996"/>
    <n v="433302.71"/>
    <m/>
    <m/>
    <m/>
    <m/>
    <m/>
    <m/>
    <m/>
    <m/>
    <m/>
    <m/>
    <n v="1556"/>
    <n v="16364"/>
    <n v="21.31"/>
    <n v="24.31"/>
  </r>
  <r>
    <x v="27"/>
    <x v="27"/>
    <x v="1"/>
    <x v="7"/>
    <x v="42"/>
    <x v="10223"/>
    <n v="3536"/>
    <n v="9.82"/>
    <n v="971.93"/>
    <n v="27116.94"/>
    <n v="6044.62"/>
    <n v="9930"/>
    <n v="27.58"/>
    <m/>
    <m/>
    <n v="0"/>
    <n v="0"/>
    <n v="0"/>
    <n v="0"/>
    <n v="0"/>
    <n v="0"/>
    <n v="0"/>
    <n v="0"/>
    <n v="0"/>
    <n v="0"/>
    <n v="0.39"/>
    <n v="692"/>
    <n v="1.92"/>
    <n v="0.01"/>
  </r>
  <r>
    <x v="22"/>
    <x v="22"/>
    <x v="5"/>
    <x v="5"/>
    <x v="2"/>
    <x v="10224"/>
    <n v="28513"/>
    <n v="37.130000000000003"/>
    <n v="3022.13"/>
    <n v="179876.88"/>
    <n v="22622.7"/>
    <n v="20659"/>
    <n v="26.9"/>
    <n v="353.48"/>
    <n v="272813.88"/>
    <m/>
    <m/>
    <m/>
    <m/>
    <m/>
    <m/>
    <m/>
    <m/>
    <m/>
    <m/>
    <n v="138.12"/>
    <n v="17742"/>
    <n v="23.1"/>
    <n v="2.16"/>
  </r>
  <r>
    <x v="193"/>
    <x v="193"/>
    <x v="11"/>
    <x v="7"/>
    <x v="31"/>
    <x v="10225"/>
    <n v="9413"/>
    <n v="39.22"/>
    <n v="3587.9"/>
    <n v="66734.94"/>
    <n v="0"/>
    <m/>
    <m/>
    <m/>
    <m/>
    <m/>
    <m/>
    <m/>
    <m/>
    <m/>
    <m/>
    <m/>
    <m/>
    <m/>
    <m/>
    <n v="54.94"/>
    <n v="3420"/>
    <n v="14.25"/>
    <n v="2.75"/>
  </r>
  <r>
    <x v="183"/>
    <x v="183"/>
    <x v="0"/>
    <x v="1"/>
    <x v="1"/>
    <x v="10226"/>
    <n v="14220"/>
    <n v="197.5"/>
    <n v="17973.330000000002"/>
    <n v="100291.2"/>
    <n v="0"/>
    <m/>
    <m/>
    <m/>
    <m/>
    <m/>
    <m/>
    <m/>
    <m/>
    <m/>
    <m/>
    <m/>
    <m/>
    <m/>
    <m/>
    <n v="0"/>
    <m/>
    <m/>
    <n v="0"/>
  </r>
  <r>
    <x v="92"/>
    <x v="92"/>
    <x v="3"/>
    <x v="12"/>
    <x v="6"/>
    <x v="0"/>
    <n v="0"/>
    <n v="0"/>
    <n v="0"/>
    <n v="0"/>
    <n v="0"/>
    <m/>
    <m/>
    <m/>
    <m/>
    <m/>
    <m/>
    <m/>
    <m/>
    <m/>
    <m/>
    <m/>
    <m/>
    <m/>
    <m/>
    <n v="0"/>
    <m/>
    <m/>
    <n v="0"/>
  </r>
  <r>
    <x v="138"/>
    <x v="138"/>
    <x v="8"/>
    <x v="1"/>
    <x v="31"/>
    <x v="10227"/>
    <n v="1044"/>
    <n v="4.3499999999999996"/>
    <n v="195.15"/>
    <n v="3629.79"/>
    <n v="0"/>
    <m/>
    <m/>
    <m/>
    <m/>
    <m/>
    <m/>
    <m/>
    <m/>
    <m/>
    <m/>
    <m/>
    <m/>
    <m/>
    <m/>
    <n v="1204995"/>
    <n v="64542"/>
    <n v="268.93"/>
    <n v="60249.75"/>
  </r>
  <r>
    <x v="92"/>
    <x v="92"/>
    <x v="0"/>
    <x v="13"/>
    <x v="6"/>
    <x v="4"/>
    <n v="0"/>
    <n v="0"/>
    <m/>
    <m/>
    <n v="0"/>
    <m/>
    <m/>
    <m/>
    <m/>
    <m/>
    <m/>
    <m/>
    <m/>
    <m/>
    <m/>
    <m/>
    <m/>
    <m/>
    <m/>
    <n v="0"/>
    <m/>
    <m/>
    <n v="0"/>
  </r>
  <r>
    <x v="1"/>
    <x v="1"/>
    <x v="8"/>
    <x v="1"/>
    <x v="1"/>
    <x v="4"/>
    <m/>
    <m/>
    <m/>
    <m/>
    <n v="0"/>
    <m/>
    <m/>
    <m/>
    <m/>
    <m/>
    <m/>
    <m/>
    <m/>
    <m/>
    <m/>
    <m/>
    <m/>
    <m/>
    <m/>
    <n v="30400"/>
    <n v="2462"/>
    <n v="34.19"/>
    <n v="5066.67"/>
  </r>
  <r>
    <x v="86"/>
    <x v="86"/>
    <x v="8"/>
    <x v="1"/>
    <x v="11"/>
    <x v="10228"/>
    <n v="23785"/>
    <n v="198.21"/>
    <n v="11312"/>
    <n v="105201.60000000001"/>
    <n v="0"/>
    <m/>
    <m/>
    <m/>
    <m/>
    <n v="9894"/>
    <n v="16100"/>
    <n v="134.16999999999999"/>
    <n v="989"/>
    <n v="125347.09"/>
    <m/>
    <m/>
    <m/>
    <m/>
    <m/>
    <n v="56400"/>
    <n v="9024"/>
    <n v="75.2"/>
    <n v="5640"/>
  </r>
  <r>
    <x v="205"/>
    <x v="205"/>
    <x v="6"/>
    <x v="2"/>
    <x v="9"/>
    <x v="10229"/>
    <n v="41213"/>
    <n v="85.86"/>
    <n v="8346"/>
    <n v="310471.2"/>
    <n v="0"/>
    <m/>
    <m/>
    <m/>
    <m/>
    <m/>
    <m/>
    <m/>
    <m/>
    <m/>
    <m/>
    <m/>
    <m/>
    <m/>
    <m/>
    <n v="0"/>
    <m/>
    <m/>
    <n v="0"/>
  </r>
  <r>
    <x v="75"/>
    <x v="75"/>
    <x v="13"/>
    <x v="4"/>
    <x v="79"/>
    <x v="10230"/>
    <n v="3003"/>
    <n v="3.63"/>
    <n v="158.1"/>
    <n v="10145.370000000001"/>
    <n v="0"/>
    <m/>
    <m/>
    <m/>
    <m/>
    <m/>
    <m/>
    <m/>
    <m/>
    <m/>
    <m/>
    <m/>
    <m/>
    <m/>
    <m/>
    <n v="509400"/>
    <n v="26224"/>
    <n v="31.67"/>
    <n v="7382.61"/>
  </r>
  <r>
    <x v="211"/>
    <x v="211"/>
    <x v="9"/>
    <x v="7"/>
    <x v="15"/>
    <x v="10231"/>
    <n v="48368"/>
    <n v="111.96"/>
    <n v="9588.39"/>
    <n v="321019.26"/>
    <n v="0"/>
    <m/>
    <m/>
    <m/>
    <m/>
    <m/>
    <m/>
    <m/>
    <m/>
    <m/>
    <m/>
    <m/>
    <m/>
    <m/>
    <m/>
    <n v="237.69"/>
    <n v="985"/>
    <n v="2.2799999999999998"/>
    <n v="6.6"/>
  </r>
  <r>
    <x v="29"/>
    <x v="29"/>
    <x v="3"/>
    <x v="6"/>
    <x v="19"/>
    <x v="10232"/>
    <n v="3985"/>
    <n v="22.14"/>
    <n v="1525.2"/>
    <n v="21276.54"/>
    <n v="621.73"/>
    <n v="2064"/>
    <n v="11.47"/>
    <n v="41.45"/>
    <n v="7497.59"/>
    <m/>
    <m/>
    <m/>
    <m/>
    <m/>
    <m/>
    <m/>
    <m/>
    <m/>
    <m/>
    <n v="1899"/>
    <n v="10809"/>
    <n v="60.05"/>
    <n v="126.6"/>
  </r>
  <r>
    <x v="2"/>
    <x v="2"/>
    <x v="4"/>
    <x v="5"/>
    <x v="21"/>
    <x v="4"/>
    <m/>
    <m/>
    <m/>
    <m/>
    <n v="0"/>
    <m/>
    <m/>
    <m/>
    <m/>
    <m/>
    <m/>
    <m/>
    <m/>
    <m/>
    <m/>
    <m/>
    <m/>
    <m/>
    <m/>
    <n v="139.41"/>
    <n v="995"/>
    <n v="3.45"/>
    <n v="5.81"/>
  </r>
  <r>
    <x v="69"/>
    <x v="69"/>
    <x v="1"/>
    <x v="5"/>
    <x v="14"/>
    <x v="10233"/>
    <n v="49441"/>
    <n v="93.64"/>
    <n v="10268.18"/>
    <n v="420174"/>
    <n v="0"/>
    <m/>
    <m/>
    <m/>
    <m/>
    <m/>
    <m/>
    <m/>
    <m/>
    <m/>
    <m/>
    <m/>
    <m/>
    <m/>
    <m/>
    <n v="195400"/>
    <n v="16938"/>
    <n v="32.08"/>
    <n v="4440.91"/>
  </r>
  <r>
    <x v="117"/>
    <x v="117"/>
    <x v="13"/>
    <x v="18"/>
    <x v="28"/>
    <x v="4"/>
    <m/>
    <m/>
    <m/>
    <m/>
    <n v="0"/>
    <m/>
    <m/>
    <m/>
    <m/>
    <m/>
    <m/>
    <m/>
    <m/>
    <m/>
    <m/>
    <m/>
    <m/>
    <m/>
    <m/>
    <n v="534.72"/>
    <n v="2080"/>
    <n v="14.44"/>
    <n v="44.56"/>
  </r>
  <r>
    <x v="40"/>
    <x v="40"/>
    <x v="3"/>
    <x v="6"/>
    <x v="12"/>
    <x v="10234"/>
    <n v="3086"/>
    <n v="18.37"/>
    <n v="1215.5"/>
    <n v="15825.81"/>
    <n v="0"/>
    <m/>
    <m/>
    <m/>
    <m/>
    <m/>
    <m/>
    <m/>
    <m/>
    <m/>
    <m/>
    <m/>
    <m/>
    <m/>
    <m/>
    <n v="217000"/>
    <n v="12838"/>
    <n v="76.42"/>
    <n v="15500"/>
  </r>
  <r>
    <x v="182"/>
    <x v="182"/>
    <x v="6"/>
    <x v="5"/>
    <x v="32"/>
    <x v="10235"/>
    <n v="10001"/>
    <n v="92.6"/>
    <n v="6619.89"/>
    <n v="55408.47"/>
    <n v="0"/>
    <m/>
    <m/>
    <m/>
    <m/>
    <m/>
    <m/>
    <m/>
    <m/>
    <m/>
    <m/>
    <m/>
    <m/>
    <m/>
    <m/>
    <n v="0"/>
    <m/>
    <m/>
    <n v="0"/>
  </r>
  <r>
    <x v="3"/>
    <x v="3"/>
    <x v="2"/>
    <x v="0"/>
    <x v="3"/>
    <x v="10236"/>
    <n v="136584"/>
    <n v="158.08000000000001"/>
    <n v="11862.22"/>
    <n v="794294.4"/>
    <n v="0"/>
    <m/>
    <m/>
    <m/>
    <m/>
    <m/>
    <m/>
    <m/>
    <m/>
    <m/>
    <m/>
    <m/>
    <m/>
    <m/>
    <m/>
    <n v="314840"/>
    <n v="11434"/>
    <n v="13.23"/>
    <n v="4372.78"/>
  </r>
  <r>
    <x v="150"/>
    <x v="150"/>
    <x v="3"/>
    <x v="3"/>
    <x v="41"/>
    <x v="4"/>
    <m/>
    <m/>
    <m/>
    <m/>
    <n v="0"/>
    <m/>
    <m/>
    <m/>
    <m/>
    <m/>
    <m/>
    <m/>
    <m/>
    <m/>
    <m/>
    <m/>
    <m/>
    <m/>
    <m/>
    <n v="0"/>
    <m/>
    <m/>
    <n v="0"/>
  </r>
  <r>
    <x v="66"/>
    <x v="66"/>
    <x v="4"/>
    <x v="1"/>
    <x v="60"/>
    <x v="10237"/>
    <n v="111632"/>
    <n v="108.17"/>
    <n v="6768.07"/>
    <n v="541310.22"/>
    <n v="42294.86"/>
    <n v="53324"/>
    <n v="51.67"/>
    <m/>
    <m/>
    <m/>
    <m/>
    <m/>
    <m/>
    <m/>
    <m/>
    <m/>
    <m/>
    <m/>
    <m/>
    <n v="4231"/>
    <n v="61492"/>
    <n v="59.59"/>
    <n v="49.2"/>
  </r>
  <r>
    <x v="19"/>
    <x v="19"/>
    <x v="3"/>
    <x v="37"/>
    <x v="93"/>
    <x v="10238"/>
    <n v="2452"/>
    <n v="6.19"/>
    <n v="490.76"/>
    <n v="15061.35"/>
    <n v="2217.2600000000002"/>
    <n v="2893"/>
    <n v="7.31"/>
    <m/>
    <m/>
    <m/>
    <m/>
    <m/>
    <m/>
    <m/>
    <m/>
    <m/>
    <m/>
    <m/>
    <m/>
    <n v="0"/>
    <m/>
    <m/>
    <n v="0"/>
  </r>
  <r>
    <x v="53"/>
    <x v="53"/>
    <x v="13"/>
    <x v="13"/>
    <x v="1"/>
    <x v="4"/>
    <m/>
    <m/>
    <m/>
    <m/>
    <n v="0"/>
    <m/>
    <m/>
    <m/>
    <m/>
    <m/>
    <m/>
    <m/>
    <m/>
    <m/>
    <m/>
    <m/>
    <m/>
    <m/>
    <m/>
    <n v="0"/>
    <m/>
    <m/>
    <n v="0"/>
  </r>
  <r>
    <x v="40"/>
    <x v="40"/>
    <x v="3"/>
    <x v="0"/>
    <x v="58"/>
    <x v="10239"/>
    <n v="128395"/>
    <n v="102.88"/>
    <n v="11725.96"/>
    <n v="1134135"/>
    <n v="0"/>
    <m/>
    <m/>
    <m/>
    <m/>
    <m/>
    <m/>
    <m/>
    <m/>
    <m/>
    <m/>
    <m/>
    <m/>
    <m/>
    <m/>
    <n v="270500"/>
    <n v="59540"/>
    <n v="47.71"/>
    <n v="2600.96"/>
  </r>
  <r>
    <x v="4"/>
    <x v="4"/>
    <x v="9"/>
    <x v="2"/>
    <x v="37"/>
    <x v="9911"/>
    <n v="33985"/>
    <n v="88.5"/>
    <n v="9167.5"/>
    <n v="272824.8"/>
    <n v="0"/>
    <m/>
    <m/>
    <m/>
    <m/>
    <m/>
    <m/>
    <m/>
    <m/>
    <m/>
    <m/>
    <m/>
    <m/>
    <m/>
    <m/>
    <n v="524"/>
    <n v="2591"/>
    <n v="6.75"/>
    <n v="16.38"/>
  </r>
  <r>
    <x v="130"/>
    <x v="130"/>
    <x v="5"/>
    <x v="7"/>
    <x v="30"/>
    <x v="10240"/>
    <n v="26737"/>
    <n v="46.42"/>
    <n v="3324.88"/>
    <n v="148422.42000000001"/>
    <n v="17221.12"/>
    <n v="29146"/>
    <n v="50.6"/>
    <n v="358.77"/>
    <n v="207674.68"/>
    <m/>
    <m/>
    <m/>
    <m/>
    <m/>
    <m/>
    <m/>
    <m/>
    <m/>
    <m/>
    <n v="292520"/>
    <n v="11207"/>
    <n v="19.46"/>
    <n v="6094.17"/>
  </r>
  <r>
    <x v="107"/>
    <x v="107"/>
    <x v="5"/>
    <x v="2"/>
    <x v="21"/>
    <x v="10241"/>
    <n v="15850"/>
    <n v="55.03"/>
    <n v="3433.33"/>
    <n v="76632"/>
    <n v="3640.16"/>
    <n v="6293"/>
    <n v="21.85"/>
    <n v="151.66999999999999"/>
    <n v="43897.72"/>
    <m/>
    <m/>
    <m/>
    <m/>
    <m/>
    <m/>
    <m/>
    <m/>
    <m/>
    <m/>
    <n v="561.46"/>
    <n v="1552"/>
    <n v="5.39"/>
    <n v="23.39"/>
  </r>
  <r>
    <x v="128"/>
    <x v="128"/>
    <x v="15"/>
    <x v="1"/>
    <x v="4"/>
    <x v="6485"/>
    <n v="1236"/>
    <n v="14.71"/>
    <n v="1083.71"/>
    <n v="7054.98"/>
    <n v="0"/>
    <m/>
    <m/>
    <m/>
    <m/>
    <m/>
    <m/>
    <m/>
    <m/>
    <m/>
    <m/>
    <m/>
    <m/>
    <m/>
    <m/>
    <n v="28.07"/>
    <n v="3571"/>
    <n v="42.51"/>
    <n v="4.01"/>
  </r>
  <r>
    <x v="87"/>
    <x v="87"/>
    <x v="8"/>
    <x v="7"/>
    <x v="46"/>
    <x v="10242"/>
    <n v="14148"/>
    <n v="45.35"/>
    <n v="2673.65"/>
    <n v="64648.95"/>
    <n v="17066.93"/>
    <n v="22377"/>
    <n v="71.72"/>
    <n v="656.42"/>
    <n v="205815.17"/>
    <m/>
    <m/>
    <m/>
    <m/>
    <m/>
    <m/>
    <m/>
    <m/>
    <m/>
    <m/>
    <n v="426"/>
    <n v="3832"/>
    <n v="12.28"/>
    <n v="16.38"/>
  </r>
  <r>
    <x v="118"/>
    <x v="118"/>
    <x v="14"/>
    <x v="1"/>
    <x v="15"/>
    <x v="4"/>
    <m/>
    <m/>
    <m/>
    <m/>
    <n v="0"/>
    <m/>
    <m/>
    <m/>
    <m/>
    <m/>
    <m/>
    <m/>
    <m/>
    <m/>
    <m/>
    <m/>
    <m/>
    <m/>
    <m/>
    <n v="43153.74"/>
    <n v="4783"/>
    <n v="11.07"/>
    <n v="1198.71"/>
  </r>
  <r>
    <x v="0"/>
    <x v="0"/>
    <x v="1"/>
    <x v="5"/>
    <x v="91"/>
    <x v="10243"/>
    <n v="20164"/>
    <n v="31.12"/>
    <n v="3785.19"/>
    <n v="190092"/>
    <n v="15423"/>
    <n v="8439"/>
    <n v="13.02"/>
    <m/>
    <m/>
    <m/>
    <m/>
    <m/>
    <m/>
    <m/>
    <m/>
    <m/>
    <m/>
    <m/>
    <m/>
    <n v="818"/>
    <n v="4908"/>
    <n v="7.57"/>
    <n v="15.15"/>
  </r>
  <r>
    <x v="85"/>
    <x v="85"/>
    <x v="12"/>
    <x v="21"/>
    <x v="3"/>
    <x v="10244"/>
    <n v="94913"/>
    <n v="109.85"/>
    <n v="4824.67"/>
    <n v="323059.68"/>
    <n v="31060.14"/>
    <n v="43138"/>
    <n v="49.93"/>
    <n v="431.39"/>
    <n v="374563.5"/>
    <m/>
    <m/>
    <m/>
    <m/>
    <m/>
    <m/>
    <m/>
    <m/>
    <m/>
    <m/>
    <n v="2661.8"/>
    <n v="43057"/>
    <n v="49.83"/>
    <n v="36.97"/>
  </r>
  <r>
    <x v="123"/>
    <x v="123"/>
    <x v="5"/>
    <x v="1"/>
    <x v="6"/>
    <x v="3682"/>
    <n v="57"/>
    <n v="0.59"/>
    <n v="30"/>
    <n v="223.2"/>
    <n v="37"/>
    <n v="45"/>
    <n v="0.47"/>
    <m/>
    <m/>
    <m/>
    <m/>
    <m/>
    <m/>
    <m/>
    <m/>
    <m/>
    <m/>
    <m/>
    <m/>
    <n v="38300"/>
    <n v="2694"/>
    <n v="28.06"/>
    <n v="4787.5"/>
  </r>
  <r>
    <x v="70"/>
    <x v="70"/>
    <x v="1"/>
    <x v="7"/>
    <x v="71"/>
    <x v="4749"/>
    <n v="181"/>
    <n v="3.02"/>
    <n v="230.8"/>
    <n v="1073.22"/>
    <n v="1574"/>
    <n v="2203"/>
    <n v="36.72"/>
    <m/>
    <m/>
    <m/>
    <m/>
    <m/>
    <m/>
    <m/>
    <m/>
    <m/>
    <m/>
    <m/>
    <m/>
    <n v="4.34"/>
    <n v="70"/>
    <n v="1.17"/>
    <n v="0.87"/>
  </r>
  <r>
    <x v="161"/>
    <x v="161"/>
    <x v="5"/>
    <x v="17"/>
    <x v="2"/>
    <x v="10245"/>
    <n v="1882"/>
    <n v="2.4500000000000002"/>
    <n v="100.28"/>
    <n v="5968.74"/>
    <n v="0"/>
    <m/>
    <m/>
    <m/>
    <m/>
    <m/>
    <m/>
    <m/>
    <m/>
    <m/>
    <m/>
    <m/>
    <m/>
    <m/>
    <m/>
    <n v="5600"/>
    <n v="61831"/>
    <n v="80.510000000000005"/>
    <n v="87.5"/>
  </r>
  <r>
    <x v="65"/>
    <x v="65"/>
    <x v="11"/>
    <x v="7"/>
    <x v="10"/>
    <x v="10246"/>
    <n v="105597"/>
    <n v="118.92"/>
    <n v="8347.07"/>
    <n v="574445.18999999994"/>
    <n v="0"/>
    <m/>
    <m/>
    <m/>
    <m/>
    <m/>
    <m/>
    <m/>
    <m/>
    <m/>
    <m/>
    <m/>
    <m/>
    <m/>
    <m/>
    <n v="4259"/>
    <n v="17048"/>
    <n v="19.2"/>
    <n v="57.55"/>
  </r>
  <r>
    <x v="20"/>
    <x v="20"/>
    <x v="13"/>
    <x v="3"/>
    <x v="11"/>
    <x v="10247"/>
    <n v="393"/>
    <n v="3.28"/>
    <n v="70.8"/>
    <n v="658.44"/>
    <n v="0"/>
    <n v="0"/>
    <n v="0"/>
    <n v="0"/>
    <n v="0"/>
    <m/>
    <m/>
    <m/>
    <m/>
    <m/>
    <m/>
    <m/>
    <m/>
    <m/>
    <m/>
    <n v="106500"/>
    <n v="7593"/>
    <n v="63.28"/>
    <n v="10650"/>
  </r>
  <r>
    <x v="84"/>
    <x v="84"/>
    <x v="3"/>
    <x v="5"/>
    <x v="23"/>
    <x v="10248"/>
    <n v="47616"/>
    <n v="72.150000000000006"/>
    <n v="3709.98"/>
    <n v="189765.57"/>
    <n v="31258.97"/>
    <n v="57377"/>
    <n v="86.93"/>
    <n v="568.34"/>
    <n v="376961.32"/>
    <m/>
    <m/>
    <m/>
    <m/>
    <m/>
    <m/>
    <m/>
    <m/>
    <m/>
    <m/>
    <n v="176030"/>
    <n v="9947"/>
    <n v="15.07"/>
    <n v="3200.55"/>
  </r>
  <r>
    <x v="29"/>
    <x v="29"/>
    <x v="15"/>
    <x v="5"/>
    <x v="14"/>
    <x v="10249"/>
    <n v="26163"/>
    <n v="49.55"/>
    <n v="3855.59"/>
    <n v="157770.78"/>
    <n v="1780.8"/>
    <n v="18015"/>
    <n v="34.119999999999997"/>
    <m/>
    <m/>
    <m/>
    <m/>
    <m/>
    <m/>
    <m/>
    <m/>
    <m/>
    <m/>
    <m/>
    <m/>
    <n v="1558"/>
    <n v="17701"/>
    <n v="33.520000000000003"/>
    <n v="35.409999999999997"/>
  </r>
  <r>
    <x v="223"/>
    <x v="223"/>
    <x v="2"/>
    <x v="1"/>
    <x v="4"/>
    <x v="4"/>
    <m/>
    <m/>
    <m/>
    <m/>
    <n v="0"/>
    <m/>
    <m/>
    <m/>
    <m/>
    <m/>
    <m/>
    <m/>
    <m/>
    <m/>
    <m/>
    <m/>
    <m/>
    <m/>
    <m/>
    <n v="49900"/>
    <n v="6517"/>
    <n v="77.58"/>
    <n v="7128.57"/>
  </r>
  <r>
    <x v="87"/>
    <x v="87"/>
    <x v="8"/>
    <x v="11"/>
    <x v="9"/>
    <x v="10250"/>
    <n v="3660"/>
    <n v="7.63"/>
    <n v="402.18"/>
    <n v="14960.91"/>
    <n v="2738.12"/>
    <n v="3711"/>
    <n v="7.73"/>
    <n v="68.45"/>
    <n v="33019.79"/>
    <m/>
    <m/>
    <m/>
    <m/>
    <m/>
    <n v="972"/>
    <n v="2605"/>
    <n v="5.43"/>
    <n v="24"/>
    <n v="21757.25"/>
    <n v="2648"/>
    <n v="23923"/>
    <n v="49.84"/>
    <n v="66.2"/>
  </r>
  <r>
    <x v="191"/>
    <x v="191"/>
    <x v="14"/>
    <x v="4"/>
    <x v="100"/>
    <x v="10251"/>
    <n v="89"/>
    <n v="0.26"/>
    <n v="7.11"/>
    <n v="185.07"/>
    <n v="13271.58"/>
    <n v="16872"/>
    <n v="50.21"/>
    <n v="473.99"/>
    <n v="160045.98000000001"/>
    <m/>
    <m/>
    <m/>
    <m/>
    <m/>
    <m/>
    <m/>
    <m/>
    <m/>
    <m/>
    <n v="1646"/>
    <n v="12575"/>
    <n v="37.43"/>
    <n v="58.79"/>
  </r>
  <r>
    <x v="208"/>
    <x v="208"/>
    <x v="3"/>
    <x v="2"/>
    <x v="38"/>
    <x v="10252"/>
    <n v="31853"/>
    <n v="47.4"/>
    <n v="2964.48"/>
    <n v="154390.23000000001"/>
    <n v="25023.279999999999"/>
    <n v="37411"/>
    <n v="55.67"/>
    <n v="446.84"/>
    <n v="301763.21999999997"/>
    <m/>
    <m/>
    <m/>
    <m/>
    <m/>
    <m/>
    <m/>
    <m/>
    <m/>
    <m/>
    <n v="213415"/>
    <n v="19118"/>
    <n v="28.45"/>
    <n v="3810.98"/>
  </r>
  <r>
    <x v="3"/>
    <x v="3"/>
    <x v="1"/>
    <x v="27"/>
    <x v="68"/>
    <x v="4"/>
    <n v="0"/>
    <n v="0"/>
    <m/>
    <m/>
    <n v="0"/>
    <m/>
    <m/>
    <m/>
    <m/>
    <m/>
    <m/>
    <m/>
    <m/>
    <m/>
    <m/>
    <m/>
    <m/>
    <m/>
    <m/>
    <n v="0"/>
    <m/>
    <m/>
    <n v="0"/>
  </r>
  <r>
    <x v="216"/>
    <x v="216"/>
    <x v="1"/>
    <x v="2"/>
    <x v="38"/>
    <x v="10253"/>
    <n v="67927"/>
    <n v="101.08"/>
    <n v="10940.29"/>
    <n v="569770.07999999996"/>
    <n v="0"/>
    <m/>
    <m/>
    <m/>
    <m/>
    <m/>
    <m/>
    <m/>
    <m/>
    <m/>
    <m/>
    <m/>
    <m/>
    <m/>
    <m/>
    <n v="0"/>
    <m/>
    <m/>
    <n v="0"/>
  </r>
  <r>
    <x v="4"/>
    <x v="4"/>
    <x v="3"/>
    <x v="3"/>
    <x v="4"/>
    <x v="10254"/>
    <n v="1018"/>
    <n v="12.12"/>
    <n v="780"/>
    <n v="5077.8"/>
    <n v="0"/>
    <m/>
    <m/>
    <m/>
    <m/>
    <m/>
    <m/>
    <m/>
    <m/>
    <m/>
    <m/>
    <m/>
    <m/>
    <m/>
    <m/>
    <n v="961"/>
    <n v="3419"/>
    <n v="40.700000000000003"/>
    <n v="137.29"/>
  </r>
  <r>
    <x v="24"/>
    <x v="24"/>
    <x v="12"/>
    <x v="0"/>
    <x v="88"/>
    <x v="2043"/>
    <n v="41444"/>
    <n v="44.28"/>
    <n v="4594.87"/>
    <n v="333312"/>
    <n v="41996.12"/>
    <n v="51642"/>
    <n v="55.17"/>
    <n v="538.41"/>
    <n v="506443.81"/>
    <m/>
    <m/>
    <m/>
    <m/>
    <m/>
    <m/>
    <m/>
    <m/>
    <m/>
    <m/>
    <n v="3709"/>
    <n v="19834"/>
    <n v="21.19"/>
    <n v="47.55"/>
  </r>
  <r>
    <x v="83"/>
    <x v="83"/>
    <x v="2"/>
    <x v="1"/>
    <x v="71"/>
    <x v="4"/>
    <m/>
    <m/>
    <m/>
    <m/>
    <n v="0"/>
    <m/>
    <m/>
    <m/>
    <m/>
    <m/>
    <m/>
    <m/>
    <m/>
    <m/>
    <m/>
    <m/>
    <m/>
    <m/>
    <m/>
    <n v="474"/>
    <n v="3120"/>
    <n v="52"/>
    <n v="94.8"/>
  </r>
  <r>
    <x v="62"/>
    <x v="62"/>
    <x v="10"/>
    <x v="6"/>
    <x v="11"/>
    <x v="10255"/>
    <n v="1358"/>
    <n v="11.32"/>
    <n v="729.2"/>
    <n v="6781.56"/>
    <n v="0"/>
    <n v="963"/>
    <n v="8.0299999999999994"/>
    <n v="0"/>
    <n v="0"/>
    <m/>
    <m/>
    <m/>
    <m/>
    <m/>
    <m/>
    <m/>
    <m/>
    <m/>
    <m/>
    <n v="617"/>
    <n v="5230"/>
    <n v="43.58"/>
    <n v="61.7"/>
  </r>
  <r>
    <x v="23"/>
    <x v="23"/>
    <x v="12"/>
    <x v="2"/>
    <x v="21"/>
    <x v="9137"/>
    <n v="19505"/>
    <n v="67.73"/>
    <n v="4650"/>
    <n v="103788"/>
    <n v="13162.95"/>
    <n v="20565"/>
    <n v="71.41"/>
    <n v="548.46"/>
    <n v="158735.95000000001"/>
    <m/>
    <m/>
    <m/>
    <m/>
    <m/>
    <m/>
    <m/>
    <m/>
    <m/>
    <m/>
    <n v="1190"/>
    <n v="10125"/>
    <n v="35.159999999999997"/>
    <n v="49.58"/>
  </r>
  <r>
    <x v="15"/>
    <x v="15"/>
    <x v="7"/>
    <x v="14"/>
    <x v="12"/>
    <x v="10256"/>
    <n v="4545"/>
    <n v="27.05"/>
    <n v="2778.36"/>
    <n v="36174.21"/>
    <n v="0"/>
    <m/>
    <m/>
    <m/>
    <m/>
    <m/>
    <m/>
    <m/>
    <m/>
    <m/>
    <n v="1012"/>
    <n v="1062"/>
    <n v="6.32"/>
    <n v="72"/>
    <n v="22652.61"/>
    <n v="210198"/>
    <n v="14712"/>
    <n v="87.57"/>
    <n v="15014.14"/>
  </r>
  <r>
    <x v="37"/>
    <x v="37"/>
    <x v="5"/>
    <x v="1"/>
    <x v="28"/>
    <x v="10257"/>
    <n v="1324"/>
    <n v="9.19"/>
    <n v="440.75"/>
    <n v="4918.7700000000004"/>
    <n v="1392.82"/>
    <n v="2084"/>
    <n v="14.47"/>
    <n v="116.07"/>
    <n v="16796.46"/>
    <m/>
    <m/>
    <m/>
    <m/>
    <m/>
    <m/>
    <m/>
    <m/>
    <m/>
    <m/>
    <n v="725.78"/>
    <n v="5898"/>
    <n v="40.96"/>
    <n v="60.48"/>
  </r>
  <r>
    <x v="101"/>
    <x v="101"/>
    <x v="7"/>
    <x v="2"/>
    <x v="22"/>
    <x v="10258"/>
    <n v="3836"/>
    <n v="12.79"/>
    <n v="277"/>
    <n v="6440.25"/>
    <n v="7829.29"/>
    <n v="9069"/>
    <n v="30.23"/>
    <n v="313.17"/>
    <n v="94415.78"/>
    <m/>
    <m/>
    <m/>
    <m/>
    <m/>
    <m/>
    <m/>
    <m/>
    <m/>
    <m/>
    <n v="42312.02"/>
    <n v="8834"/>
    <n v="29.45"/>
    <n v="1692.48"/>
  </r>
  <r>
    <x v="125"/>
    <x v="125"/>
    <x v="2"/>
    <x v="7"/>
    <x v="29"/>
    <x v="671"/>
    <n v="72570"/>
    <n v="116.3"/>
    <n v="8600"/>
    <n v="415896"/>
    <n v="0"/>
    <m/>
    <m/>
    <m/>
    <m/>
    <m/>
    <m/>
    <m/>
    <m/>
    <m/>
    <m/>
    <m/>
    <m/>
    <m/>
    <m/>
    <n v="1672"/>
    <n v="7441"/>
    <n v="11.92"/>
    <n v="32.15"/>
  </r>
  <r>
    <x v="59"/>
    <x v="59"/>
    <x v="6"/>
    <x v="2"/>
    <x v="30"/>
    <x v="10259"/>
    <n v="67868"/>
    <n v="117.83"/>
    <n v="9005.06"/>
    <n v="401985.99"/>
    <n v="0"/>
    <m/>
    <m/>
    <m/>
    <m/>
    <m/>
    <m/>
    <m/>
    <m/>
    <m/>
    <m/>
    <m/>
    <m/>
    <m/>
    <m/>
    <n v="128907.13"/>
    <n v="9344"/>
    <n v="16.22"/>
    <n v="2685.57"/>
  </r>
  <r>
    <x v="65"/>
    <x v="65"/>
    <x v="10"/>
    <x v="7"/>
    <x v="10"/>
    <x v="10260"/>
    <n v="84888"/>
    <n v="95.59"/>
    <n v="11164.19"/>
    <n v="768319.5"/>
    <n v="0"/>
    <m/>
    <m/>
    <m/>
    <m/>
    <m/>
    <m/>
    <m/>
    <m/>
    <m/>
    <m/>
    <m/>
    <m/>
    <m/>
    <m/>
    <n v="3480"/>
    <n v="11116"/>
    <n v="12.52"/>
    <n v="47.03"/>
  </r>
  <r>
    <x v="58"/>
    <x v="58"/>
    <x v="0"/>
    <x v="2"/>
    <x v="38"/>
    <x v="10261"/>
    <n v="86397"/>
    <n v="128.57"/>
    <n v="13791.07"/>
    <n v="718239"/>
    <n v="0"/>
    <m/>
    <m/>
    <m/>
    <m/>
    <m/>
    <m/>
    <m/>
    <m/>
    <m/>
    <m/>
    <m/>
    <m/>
    <m/>
    <m/>
    <n v="0"/>
    <m/>
    <m/>
    <n v="0"/>
  </r>
  <r>
    <x v="3"/>
    <x v="3"/>
    <x v="13"/>
    <x v="5"/>
    <x v="3"/>
    <x v="10262"/>
    <n v="116777"/>
    <n v="135.16"/>
    <n v="9308.57"/>
    <n v="623301.81000000006"/>
    <n v="2008.73"/>
    <n v="2949"/>
    <n v="3.41"/>
    <n v="27.9"/>
    <n v="24223.87"/>
    <m/>
    <m/>
    <m/>
    <m/>
    <m/>
    <m/>
    <m/>
    <m/>
    <m/>
    <m/>
    <n v="236528"/>
    <n v="14910"/>
    <n v="17.260000000000002"/>
    <n v="3285.11"/>
  </r>
  <r>
    <x v="95"/>
    <x v="95"/>
    <x v="6"/>
    <x v="2"/>
    <x v="9"/>
    <x v="10263"/>
    <n v="65182"/>
    <n v="135.80000000000001"/>
    <n v="11328.75"/>
    <n v="421429.5"/>
    <n v="0"/>
    <m/>
    <m/>
    <m/>
    <m/>
    <m/>
    <m/>
    <m/>
    <m/>
    <m/>
    <m/>
    <m/>
    <m/>
    <m/>
    <m/>
    <n v="148000"/>
    <n v="5533"/>
    <n v="11.53"/>
    <n v="3700"/>
  </r>
  <r>
    <x v="23"/>
    <x v="23"/>
    <x v="15"/>
    <x v="37"/>
    <x v="9"/>
    <x v="10264"/>
    <n v="26522"/>
    <n v="55.25"/>
    <n v="3863.2"/>
    <n v="143711.04000000001"/>
    <n v="22645"/>
    <n v="32323"/>
    <n v="67.34"/>
    <n v="566.13"/>
    <n v="273082.90999999997"/>
    <m/>
    <m/>
    <m/>
    <m/>
    <m/>
    <m/>
    <m/>
    <m/>
    <m/>
    <m/>
    <n v="1176"/>
    <n v="11533"/>
    <n v="24.03"/>
    <n v="29.4"/>
  </r>
  <r>
    <x v="76"/>
    <x v="76"/>
    <x v="6"/>
    <x v="7"/>
    <x v="37"/>
    <x v="10265"/>
    <n v="20850"/>
    <n v="54.3"/>
    <n v="3853.31"/>
    <n v="114674.58"/>
    <n v="8603.2999999999993"/>
    <n v="13617"/>
    <n v="35.46"/>
    <n v="268.85000000000002"/>
    <n v="103749.75"/>
    <m/>
    <m/>
    <m/>
    <m/>
    <m/>
    <m/>
    <m/>
    <m/>
    <m/>
    <m/>
    <n v="142100"/>
    <n v="7364"/>
    <n v="19.18"/>
    <n v="4440.63"/>
  </r>
  <r>
    <x v="12"/>
    <x v="12"/>
    <x v="6"/>
    <x v="10"/>
    <x v="68"/>
    <x v="4"/>
    <m/>
    <m/>
    <m/>
    <m/>
    <n v="0"/>
    <m/>
    <m/>
    <m/>
    <m/>
    <m/>
    <m/>
    <m/>
    <m/>
    <m/>
    <m/>
    <m/>
    <m/>
    <m/>
    <m/>
    <n v="318"/>
    <n v="4166"/>
    <n v="21.7"/>
    <n v="19.88"/>
  </r>
  <r>
    <x v="40"/>
    <x v="40"/>
    <x v="3"/>
    <x v="22"/>
    <x v="31"/>
    <x v="10266"/>
    <n v="8467"/>
    <n v="35.28"/>
    <n v="2194.6"/>
    <n v="40819.56"/>
    <n v="14050.72"/>
    <n v="11697"/>
    <n v="48.74"/>
    <n v="702.54"/>
    <n v="169441.84"/>
    <m/>
    <m/>
    <m/>
    <m/>
    <m/>
    <m/>
    <m/>
    <m/>
    <m/>
    <m/>
    <n v="110800"/>
    <n v="6870"/>
    <n v="28.63"/>
    <n v="5540"/>
  </r>
  <r>
    <x v="29"/>
    <x v="29"/>
    <x v="4"/>
    <x v="4"/>
    <x v="88"/>
    <x v="10267"/>
    <n v="13524"/>
    <n v="14.45"/>
    <n v="709.94"/>
    <n v="51498.75"/>
    <n v="62986.42"/>
    <n v="68017"/>
    <n v="72.67"/>
    <n v="807.52"/>
    <n v="759572.15"/>
    <m/>
    <m/>
    <m/>
    <m/>
    <m/>
    <m/>
    <m/>
    <m/>
    <m/>
    <m/>
    <n v="4325"/>
    <n v="72497"/>
    <n v="77.45"/>
    <n v="55.45"/>
  </r>
  <r>
    <x v="19"/>
    <x v="19"/>
    <x v="14"/>
    <x v="37"/>
    <x v="93"/>
    <x v="4"/>
    <m/>
    <m/>
    <m/>
    <m/>
    <n v="0"/>
    <m/>
    <m/>
    <m/>
    <m/>
    <m/>
    <m/>
    <m/>
    <m/>
    <m/>
    <m/>
    <m/>
    <m/>
    <m/>
    <m/>
    <n v="0"/>
    <m/>
    <m/>
    <n v="0"/>
  </r>
  <r>
    <x v="69"/>
    <x v="69"/>
    <x v="4"/>
    <x v="5"/>
    <x v="14"/>
    <x v="10268"/>
    <n v="56358"/>
    <n v="106.74"/>
    <n v="6927.27"/>
    <n v="283464"/>
    <n v="0"/>
    <m/>
    <m/>
    <m/>
    <m/>
    <m/>
    <m/>
    <m/>
    <m/>
    <m/>
    <m/>
    <m/>
    <m/>
    <m/>
    <m/>
    <n v="70240"/>
    <n v="12672"/>
    <n v="24"/>
    <n v="1596.36"/>
  </r>
  <r>
    <x v="9"/>
    <x v="9"/>
    <x v="13"/>
    <x v="5"/>
    <x v="31"/>
    <x v="10269"/>
    <n v="11146"/>
    <n v="46.44"/>
    <n v="4121.6000000000004"/>
    <n v="76661.759999999995"/>
    <n v="27394"/>
    <n v="7001"/>
    <n v="29.17"/>
    <n v="1369.7"/>
    <n v="330352.46000000002"/>
    <m/>
    <m/>
    <m/>
    <m/>
    <m/>
    <m/>
    <m/>
    <m/>
    <m/>
    <m/>
    <n v="409.43"/>
    <n v="1381"/>
    <n v="5.75"/>
    <n v="20.47"/>
  </r>
  <r>
    <x v="194"/>
    <x v="194"/>
    <x v="4"/>
    <x v="7"/>
    <x v="40"/>
    <x v="10270"/>
    <n v="109020"/>
    <n v="129.79"/>
    <n v="8748"/>
    <n v="569494.80000000005"/>
    <n v="0"/>
    <n v="0"/>
    <n v="0"/>
    <m/>
    <m/>
    <m/>
    <m/>
    <m/>
    <m/>
    <m/>
    <m/>
    <m/>
    <m/>
    <m/>
    <m/>
    <n v="314420"/>
    <n v="11959"/>
    <n v="14.24"/>
    <n v="4491.71"/>
  </r>
  <r>
    <x v="77"/>
    <x v="77"/>
    <x v="0"/>
    <x v="6"/>
    <x v="71"/>
    <x v="4"/>
    <m/>
    <m/>
    <m/>
    <m/>
    <n v="0"/>
    <m/>
    <m/>
    <m/>
    <m/>
    <m/>
    <m/>
    <m/>
    <m/>
    <m/>
    <m/>
    <m/>
    <m/>
    <m/>
    <m/>
    <n v="522.69000000000005"/>
    <n v="3771"/>
    <n v="62.85"/>
    <n v="104.54"/>
  </r>
  <r>
    <x v="28"/>
    <x v="28"/>
    <x v="8"/>
    <x v="0"/>
    <x v="23"/>
    <x v="7754"/>
    <n v="37294"/>
    <n v="56.51"/>
    <n v="3763.64"/>
    <n v="192510"/>
    <n v="11810.86"/>
    <n v="11797"/>
    <n v="17.87"/>
    <n v="214.74"/>
    <n v="142430.74"/>
    <m/>
    <m/>
    <m/>
    <m/>
    <m/>
    <m/>
    <m/>
    <m/>
    <m/>
    <m/>
    <n v="169580"/>
    <n v="15146"/>
    <n v="22.95"/>
    <n v="3083.27"/>
  </r>
  <r>
    <x v="11"/>
    <x v="11"/>
    <x v="10"/>
    <x v="2"/>
    <x v="29"/>
    <x v="10271"/>
    <n v="114897"/>
    <n v="184.13"/>
    <n v="20342.310000000001"/>
    <n v="983754"/>
    <n v="0"/>
    <m/>
    <m/>
    <m/>
    <m/>
    <n v="515"/>
    <n v="1056"/>
    <n v="1.69"/>
    <n v="9"/>
    <n v="6524.54"/>
    <m/>
    <m/>
    <m/>
    <m/>
    <m/>
    <n v="66000"/>
    <n v="4662"/>
    <n v="7.47"/>
    <n v="1269.23"/>
  </r>
  <r>
    <x v="134"/>
    <x v="134"/>
    <x v="8"/>
    <x v="7"/>
    <x v="20"/>
    <x v="10272"/>
    <n v="43493"/>
    <n v="60.41"/>
    <n v="4056.18"/>
    <n v="226335.03"/>
    <n v="16695.439999999999"/>
    <n v="19095"/>
    <n v="26.52"/>
    <n v="278.26"/>
    <n v="201335.34"/>
    <m/>
    <m/>
    <m/>
    <m/>
    <m/>
    <m/>
    <m/>
    <m/>
    <m/>
    <m/>
    <n v="1400.98"/>
    <n v="4527"/>
    <n v="6.29"/>
    <n v="23.35"/>
  </r>
  <r>
    <x v="163"/>
    <x v="163"/>
    <x v="6"/>
    <x v="1"/>
    <x v="6"/>
    <x v="10273"/>
    <n v="197"/>
    <n v="2.0499999999999998"/>
    <n v="107.38"/>
    <n v="798.87"/>
    <n v="0"/>
    <m/>
    <m/>
    <m/>
    <m/>
    <m/>
    <m/>
    <m/>
    <m/>
    <m/>
    <m/>
    <m/>
    <m/>
    <m/>
    <m/>
    <n v="34800"/>
    <n v="2484"/>
    <n v="25.88"/>
    <n v="4350"/>
  </r>
  <r>
    <x v="173"/>
    <x v="173"/>
    <x v="12"/>
    <x v="2"/>
    <x v="3"/>
    <x v="10274"/>
    <n v="87671"/>
    <n v="101.47"/>
    <n v="9278.42"/>
    <n v="621282.78"/>
    <n v="0"/>
    <m/>
    <m/>
    <m/>
    <m/>
    <n v="2790"/>
    <n v="6232"/>
    <n v="7.21"/>
    <n v="38"/>
    <n v="35346.51"/>
    <m/>
    <m/>
    <m/>
    <m/>
    <m/>
    <n v="9434195"/>
    <n v="223815"/>
    <n v="259.05"/>
    <n v="131030.49"/>
  </r>
  <r>
    <x v="37"/>
    <x v="37"/>
    <x v="12"/>
    <x v="1"/>
    <x v="28"/>
    <x v="9859"/>
    <n v="273"/>
    <n v="1.9"/>
    <n v="81.83"/>
    <n v="913.26"/>
    <n v="323.95999999999998"/>
    <n v="554"/>
    <n v="3.85"/>
    <n v="27"/>
    <n v="3906.7"/>
    <m/>
    <m/>
    <m/>
    <m/>
    <m/>
    <m/>
    <m/>
    <m/>
    <m/>
    <m/>
    <n v="104.97"/>
    <n v="8750"/>
    <n v="60.76"/>
    <n v="8.75"/>
  </r>
  <r>
    <x v="88"/>
    <x v="88"/>
    <x v="0"/>
    <x v="2"/>
    <x v="120"/>
    <x v="10275"/>
    <n v="167893"/>
    <n v="90.27"/>
    <n v="10180.030000000001"/>
    <n v="1467450.72"/>
    <n v="12647.94"/>
    <n v="23429"/>
    <n v="12.6"/>
    <n v="81.599999999999994"/>
    <n v="152525.25"/>
    <m/>
    <m/>
    <m/>
    <m/>
    <m/>
    <m/>
    <m/>
    <m/>
    <m/>
    <m/>
    <n v="749570"/>
    <n v="100297"/>
    <n v="53.92"/>
    <n v="4835.9399999999996"/>
  </r>
  <r>
    <x v="129"/>
    <x v="129"/>
    <x v="4"/>
    <x v="5"/>
    <x v="2"/>
    <x v="10276"/>
    <n v="29447"/>
    <n v="38.340000000000003"/>
    <n v="3235"/>
    <n v="192547.20000000001"/>
    <n v="25383"/>
    <n v="29552"/>
    <n v="38.479999999999997"/>
    <n v="396.61"/>
    <n v="306101.21000000002"/>
    <m/>
    <m/>
    <m/>
    <m/>
    <m/>
    <m/>
    <m/>
    <m/>
    <m/>
    <m/>
    <n v="1374"/>
    <n v="21622"/>
    <n v="28.15"/>
    <n v="21.47"/>
  </r>
  <r>
    <x v="109"/>
    <x v="109"/>
    <x v="15"/>
    <x v="5"/>
    <x v="98"/>
    <x v="10277"/>
    <n v="10258"/>
    <n v="47.49"/>
    <n v="2995.61"/>
    <n v="50146.53"/>
    <n v="5530.24"/>
    <n v="5654"/>
    <n v="26.18"/>
    <n v="307.24"/>
    <n v="66690.83"/>
    <n v="0"/>
    <n v="0"/>
    <n v="0"/>
    <n v="0"/>
    <n v="0"/>
    <n v="0"/>
    <n v="0"/>
    <n v="0"/>
    <n v="0"/>
    <n v="0"/>
    <n v="35"/>
    <n v="823"/>
    <n v="3.81"/>
    <n v="1.94"/>
  </r>
  <r>
    <x v="78"/>
    <x v="78"/>
    <x v="2"/>
    <x v="12"/>
    <x v="41"/>
    <x v="4"/>
    <m/>
    <m/>
    <m/>
    <m/>
    <n v="0"/>
    <m/>
    <m/>
    <m/>
    <m/>
    <m/>
    <m/>
    <m/>
    <m/>
    <m/>
    <m/>
    <m/>
    <m/>
    <m/>
    <m/>
    <n v="16282"/>
    <n v="1281"/>
    <n v="35.58"/>
    <n v="5427.33"/>
  </r>
  <r>
    <x v="77"/>
    <x v="77"/>
    <x v="1"/>
    <x v="7"/>
    <x v="9"/>
    <x v="10278"/>
    <n v="10818"/>
    <n v="22.54"/>
    <n v="2793"/>
    <n v="103899.6"/>
    <n v="27889"/>
    <n v="30105"/>
    <n v="62.72"/>
    <n v="697.23"/>
    <n v="336321.82"/>
    <m/>
    <m/>
    <m/>
    <m/>
    <m/>
    <m/>
    <m/>
    <m/>
    <m/>
    <m/>
    <n v="1907.63"/>
    <n v="7575"/>
    <n v="15.78"/>
    <n v="47.69"/>
  </r>
  <r>
    <x v="51"/>
    <x v="51"/>
    <x v="14"/>
    <x v="6"/>
    <x v="1"/>
    <x v="4"/>
    <m/>
    <m/>
    <m/>
    <m/>
    <n v="0"/>
    <m/>
    <m/>
    <m/>
    <m/>
    <m/>
    <m/>
    <m/>
    <m/>
    <m/>
    <m/>
    <m/>
    <m/>
    <m/>
    <m/>
    <n v="32002"/>
    <n v="2167"/>
    <n v="30.1"/>
    <n v="5333.67"/>
  </r>
  <r>
    <x v="106"/>
    <x v="106"/>
    <x v="2"/>
    <x v="2"/>
    <x v="9"/>
    <x v="10279"/>
    <n v="12750"/>
    <n v="26.56"/>
    <n v="3194"/>
    <n v="118816.8"/>
    <n v="0"/>
    <n v="27137"/>
    <n v="56.54"/>
    <m/>
    <m/>
    <m/>
    <m/>
    <m/>
    <m/>
    <m/>
    <m/>
    <m/>
    <m/>
    <m/>
    <m/>
    <n v="0"/>
    <n v="3273"/>
    <n v="6.82"/>
    <n v="0"/>
  </r>
  <r>
    <x v="49"/>
    <x v="49"/>
    <x v="2"/>
    <x v="4"/>
    <x v="11"/>
    <x v="864"/>
    <n v="64"/>
    <n v="0.53"/>
    <n v="40.700000000000003"/>
    <n v="378.51"/>
    <n v="21.34"/>
    <n v="1350"/>
    <n v="11.25"/>
    <m/>
    <m/>
    <m/>
    <m/>
    <m/>
    <m/>
    <m/>
    <m/>
    <m/>
    <m/>
    <m/>
    <m/>
    <n v="122521"/>
    <n v="27656"/>
    <n v="230.47"/>
    <n v="12252.1"/>
  </r>
  <r>
    <x v="159"/>
    <x v="159"/>
    <x v="5"/>
    <x v="6"/>
    <x v="83"/>
    <x v="10280"/>
    <n v="3152"/>
    <n v="23.88"/>
    <n v="3105.82"/>
    <n v="31772.52"/>
    <n v="680.89"/>
    <n v="1175"/>
    <n v="8.9"/>
    <n v="61.9"/>
    <n v="8211.08"/>
    <m/>
    <m/>
    <m/>
    <m/>
    <m/>
    <m/>
    <m/>
    <m/>
    <m/>
    <m/>
    <n v="153100"/>
    <n v="24757"/>
    <n v="187.55"/>
    <n v="13918.18"/>
  </r>
  <r>
    <x v="133"/>
    <x v="133"/>
    <x v="9"/>
    <x v="7"/>
    <x v="2"/>
    <x v="10281"/>
    <n v="84344"/>
    <n v="109.82"/>
    <n v="8772.5"/>
    <n v="522139.2"/>
    <n v="0"/>
    <m/>
    <m/>
    <m/>
    <m/>
    <m/>
    <m/>
    <m/>
    <m/>
    <m/>
    <m/>
    <m/>
    <m/>
    <m/>
    <m/>
    <n v="247.84"/>
    <n v="26203"/>
    <n v="34.119999999999997"/>
    <n v="3.87"/>
  </r>
  <r>
    <x v="85"/>
    <x v="85"/>
    <x v="3"/>
    <x v="11"/>
    <x v="64"/>
    <x v="10282"/>
    <n v="128"/>
    <n v="0.14000000000000001"/>
    <n v="6.56"/>
    <n v="457.56"/>
    <n v="2265.7600000000002"/>
    <n v="3962"/>
    <n v="4.4000000000000004"/>
    <n v="30.21"/>
    <n v="27323.5"/>
    <m/>
    <m/>
    <m/>
    <m/>
    <m/>
    <m/>
    <m/>
    <m/>
    <m/>
    <m/>
    <n v="8955"/>
    <n v="61625"/>
    <n v="68.47"/>
    <n v="119.4"/>
  </r>
  <r>
    <x v="101"/>
    <x v="101"/>
    <x v="15"/>
    <x v="0"/>
    <x v="27"/>
    <x v="10283"/>
    <n v="32425"/>
    <n v="71.11"/>
    <n v="3629.39"/>
    <n v="128262.81"/>
    <n v="9168.26"/>
    <n v="17674"/>
    <n v="38.76"/>
    <n v="241.27"/>
    <n v="110562.8"/>
    <m/>
    <m/>
    <m/>
    <m/>
    <m/>
    <m/>
    <m/>
    <m/>
    <m/>
    <m/>
    <n v="16661.12"/>
    <n v="12166"/>
    <n v="26.68"/>
    <n v="438.45"/>
  </r>
  <r>
    <x v="37"/>
    <x v="37"/>
    <x v="15"/>
    <x v="3"/>
    <x v="98"/>
    <x v="10284"/>
    <n v="287"/>
    <n v="1.33"/>
    <n v="60.56"/>
    <n v="1013.7"/>
    <n v="0"/>
    <m/>
    <m/>
    <m/>
    <m/>
    <m/>
    <m/>
    <m/>
    <m/>
    <m/>
    <m/>
    <m/>
    <m/>
    <m/>
    <m/>
    <n v="125.52"/>
    <n v="580"/>
    <n v="2.69"/>
    <n v="6.97"/>
  </r>
  <r>
    <x v="70"/>
    <x v="70"/>
    <x v="9"/>
    <x v="2"/>
    <x v="2"/>
    <x v="10285"/>
    <n v="52792"/>
    <n v="68.739999999999995"/>
    <n v="6369.63"/>
    <n v="379120.08"/>
    <n v="5060"/>
    <n v="14695"/>
    <n v="19.13"/>
    <n v="79.06"/>
    <n v="61020.06"/>
    <m/>
    <m/>
    <m/>
    <m/>
    <m/>
    <m/>
    <m/>
    <m/>
    <m/>
    <m/>
    <n v="2265.91"/>
    <n v="12319"/>
    <n v="16.04"/>
    <n v="35.4"/>
  </r>
  <r>
    <x v="57"/>
    <x v="57"/>
    <x v="6"/>
    <x v="6"/>
    <x v="16"/>
    <x v="4"/>
    <n v="0"/>
    <n v="0"/>
    <m/>
    <m/>
    <n v="0"/>
    <n v="0"/>
    <n v="0"/>
    <m/>
    <m/>
    <m/>
    <m/>
    <m/>
    <m/>
    <m/>
    <m/>
    <m/>
    <m/>
    <m/>
    <m/>
    <n v="179"/>
    <n v="2577"/>
    <n v="53.69"/>
    <n v="44.75"/>
  </r>
  <r>
    <x v="29"/>
    <x v="29"/>
    <x v="12"/>
    <x v="0"/>
    <x v="117"/>
    <x v="10286"/>
    <n v="36913"/>
    <n v="52.14"/>
    <n v="3702.63"/>
    <n v="203163.15"/>
    <n v="1709.02"/>
    <n v="23731"/>
    <n v="33.520000000000003"/>
    <n v="28.97"/>
    <n v="20609.59"/>
    <m/>
    <m/>
    <m/>
    <m/>
    <m/>
    <m/>
    <m/>
    <m/>
    <m/>
    <m/>
    <n v="1940"/>
    <n v="19083"/>
    <n v="26.95"/>
    <n v="32.880000000000003"/>
  </r>
  <r>
    <x v="83"/>
    <x v="83"/>
    <x v="14"/>
    <x v="0"/>
    <x v="54"/>
    <x v="10287"/>
    <n v="23916"/>
    <n v="68.72"/>
    <n v="5046.38"/>
    <n v="136100.85"/>
    <n v="8415.1299999999992"/>
    <n v="11762"/>
    <n v="33.799999999999997"/>
    <n v="290.18"/>
    <n v="101480.59"/>
    <m/>
    <m/>
    <m/>
    <m/>
    <m/>
    <m/>
    <m/>
    <m/>
    <m/>
    <m/>
    <n v="687"/>
    <n v="7999"/>
    <n v="22.99"/>
    <n v="23.69"/>
  </r>
  <r>
    <x v="20"/>
    <x v="20"/>
    <x v="9"/>
    <x v="1"/>
    <x v="6"/>
    <x v="10288"/>
    <n v="504"/>
    <n v="5.25"/>
    <n v="56.13"/>
    <n v="417.57"/>
    <n v="40.74"/>
    <n v="200"/>
    <n v="2.08"/>
    <n v="5.09"/>
    <n v="491.26"/>
    <m/>
    <m/>
    <m/>
    <m/>
    <m/>
    <m/>
    <m/>
    <m/>
    <m/>
    <m/>
    <n v="119100"/>
    <n v="7382"/>
    <n v="76.900000000000006"/>
    <n v="14887.5"/>
  </r>
  <r>
    <x v="94"/>
    <x v="94"/>
    <x v="13"/>
    <x v="7"/>
    <x v="66"/>
    <x v="10289"/>
    <n v="39830"/>
    <n v="150.87"/>
    <n v="10145.450000000001"/>
    <n v="207576"/>
    <n v="0"/>
    <m/>
    <m/>
    <m/>
    <m/>
    <m/>
    <m/>
    <m/>
    <m/>
    <m/>
    <m/>
    <m/>
    <m/>
    <m/>
    <m/>
    <n v="495.96"/>
    <n v="2078"/>
    <n v="7.87"/>
    <n v="22.54"/>
  </r>
  <r>
    <x v="147"/>
    <x v="147"/>
    <x v="2"/>
    <x v="14"/>
    <x v="129"/>
    <x v="10290"/>
    <n v="247604"/>
    <n v="165.07"/>
    <n v="10091.52"/>
    <n v="1173139.2"/>
    <n v="8189"/>
    <n v="15141"/>
    <n v="10.09"/>
    <n v="65.510000000000005"/>
    <n v="98753.61"/>
    <m/>
    <m/>
    <m/>
    <m/>
    <m/>
    <m/>
    <m/>
    <m/>
    <m/>
    <m/>
    <n v="4662"/>
    <n v="19059"/>
    <n v="12.71"/>
    <n v="37.299999999999997"/>
  </r>
  <r>
    <x v="173"/>
    <x v="173"/>
    <x v="15"/>
    <x v="3"/>
    <x v="28"/>
    <x v="10291"/>
    <n v="1112"/>
    <n v="7.72"/>
    <n v="274.92"/>
    <n v="3068.07"/>
    <n v="37.83"/>
    <n v="78"/>
    <n v="0.54"/>
    <n v="3.15"/>
    <n v="456.17"/>
    <m/>
    <m/>
    <m/>
    <m/>
    <m/>
    <m/>
    <m/>
    <m/>
    <m/>
    <m/>
    <n v="67289"/>
    <n v="3018"/>
    <n v="20.96"/>
    <n v="5607.42"/>
  </r>
  <r>
    <x v="125"/>
    <x v="125"/>
    <x v="6"/>
    <x v="2"/>
    <x v="9"/>
    <x v="10292"/>
    <n v="23207"/>
    <n v="48.35"/>
    <n v="3910.8"/>
    <n v="145481.76"/>
    <n v="17443.259999999998"/>
    <n v="26102"/>
    <n v="54.38"/>
    <n v="436.08"/>
    <n v="210353.49"/>
    <m/>
    <m/>
    <m/>
    <m/>
    <m/>
    <m/>
    <m/>
    <m/>
    <m/>
    <m/>
    <n v="1415"/>
    <n v="6371"/>
    <n v="13.27"/>
    <n v="35.380000000000003"/>
  </r>
  <r>
    <x v="103"/>
    <x v="103"/>
    <x v="10"/>
    <x v="28"/>
    <x v="16"/>
    <x v="0"/>
    <n v="0"/>
    <n v="0"/>
    <n v="0"/>
    <n v="0"/>
    <n v="0"/>
    <n v="0"/>
    <n v="0"/>
    <m/>
    <m/>
    <n v="0"/>
    <n v="0"/>
    <n v="0"/>
    <n v="0"/>
    <n v="0"/>
    <n v="0"/>
    <n v="0"/>
    <n v="0"/>
    <n v="0"/>
    <n v="0"/>
    <n v="0"/>
    <m/>
    <m/>
    <n v="0"/>
  </r>
  <r>
    <x v="121"/>
    <x v="121"/>
    <x v="0"/>
    <x v="2"/>
    <x v="3"/>
    <x v="10293"/>
    <n v="101397"/>
    <n v="117.36"/>
    <n v="9618.89"/>
    <n v="644080.80000000005"/>
    <n v="0"/>
    <m/>
    <m/>
    <m/>
    <m/>
    <m/>
    <m/>
    <m/>
    <m/>
    <m/>
    <m/>
    <m/>
    <m/>
    <m/>
    <m/>
    <n v="328980"/>
    <n v="39094"/>
    <n v="45.25"/>
    <n v="4569.17"/>
  </r>
  <r>
    <x v="65"/>
    <x v="65"/>
    <x v="5"/>
    <x v="2"/>
    <x v="30"/>
    <x v="10294"/>
    <n v="33901"/>
    <n v="58.86"/>
    <n v="3279.27"/>
    <n v="146386.65"/>
    <n v="17951.5"/>
    <n v="23468"/>
    <n v="40.74"/>
    <n v="373.99"/>
    <n v="216482.56"/>
    <m/>
    <m/>
    <m/>
    <m/>
    <m/>
    <m/>
    <m/>
    <m/>
    <m/>
    <m/>
    <n v="1919"/>
    <n v="10801"/>
    <n v="18.75"/>
    <n v="39.979999999999997"/>
  </r>
  <r>
    <x v="3"/>
    <x v="3"/>
    <x v="4"/>
    <x v="27"/>
    <x v="68"/>
    <x v="4"/>
    <m/>
    <m/>
    <m/>
    <m/>
    <n v="0"/>
    <m/>
    <m/>
    <m/>
    <m/>
    <m/>
    <m/>
    <m/>
    <m/>
    <m/>
    <m/>
    <m/>
    <m/>
    <m/>
    <m/>
    <n v="0"/>
    <m/>
    <m/>
    <n v="0"/>
  </r>
  <r>
    <x v="127"/>
    <x v="127"/>
    <x v="15"/>
    <x v="13"/>
    <x v="16"/>
    <x v="8855"/>
    <n v="36"/>
    <n v="0.75"/>
    <n v="33.25"/>
    <n v="123.69"/>
    <n v="0"/>
    <m/>
    <m/>
    <m/>
    <m/>
    <m/>
    <m/>
    <m/>
    <m/>
    <m/>
    <m/>
    <m/>
    <m/>
    <m/>
    <m/>
    <n v="6.68"/>
    <n v="185"/>
    <n v="3.85"/>
    <n v="1.67"/>
  </r>
  <r>
    <x v="226"/>
    <x v="226"/>
    <x v="15"/>
    <x v="1"/>
    <x v="1"/>
    <x v="4"/>
    <m/>
    <m/>
    <m/>
    <m/>
    <n v="0"/>
    <m/>
    <m/>
    <m/>
    <m/>
    <m/>
    <m/>
    <m/>
    <m/>
    <m/>
    <m/>
    <m/>
    <m/>
    <m/>
    <m/>
    <n v="0"/>
    <m/>
    <m/>
    <n v="0"/>
  </r>
  <r>
    <x v="1"/>
    <x v="1"/>
    <x v="9"/>
    <x v="1"/>
    <x v="1"/>
    <x v="4"/>
    <m/>
    <m/>
    <m/>
    <m/>
    <n v="0"/>
    <m/>
    <m/>
    <m/>
    <m/>
    <n v="24"/>
    <n v="89"/>
    <n v="1.24"/>
    <n v="4"/>
    <n v="304.06"/>
    <m/>
    <m/>
    <m/>
    <m/>
    <m/>
    <n v="0"/>
    <n v="1612"/>
    <n v="22.39"/>
    <n v="0"/>
  </r>
  <r>
    <x v="75"/>
    <x v="75"/>
    <x v="6"/>
    <x v="4"/>
    <x v="79"/>
    <x v="10295"/>
    <n v="2136"/>
    <n v="2.58"/>
    <n v="158.44999999999999"/>
    <n v="10167.69"/>
    <n v="0"/>
    <m/>
    <m/>
    <m/>
    <m/>
    <m/>
    <m/>
    <m/>
    <m/>
    <m/>
    <m/>
    <m/>
    <m/>
    <m/>
    <m/>
    <n v="429100"/>
    <n v="10760"/>
    <n v="13"/>
    <n v="6218.84"/>
  </r>
  <r>
    <x v="25"/>
    <x v="25"/>
    <x v="6"/>
    <x v="18"/>
    <x v="16"/>
    <x v="10296"/>
    <n v="5169"/>
    <n v="107.69"/>
    <n v="9751.25"/>
    <n v="36274.65"/>
    <n v="4750.7299999999996"/>
    <n v="7752"/>
    <n v="161.5"/>
    <m/>
    <m/>
    <m/>
    <m/>
    <m/>
    <m/>
    <m/>
    <m/>
    <m/>
    <m/>
    <m/>
    <m/>
    <n v="670"/>
    <n v="4090"/>
    <n v="85.21"/>
    <n v="167.5"/>
  </r>
  <r>
    <x v="158"/>
    <x v="158"/>
    <x v="14"/>
    <x v="4"/>
    <x v="21"/>
    <x v="10297"/>
    <n v="625"/>
    <n v="2.17"/>
    <n v="91.71"/>
    <n v="2046.93"/>
    <n v="397"/>
    <n v="764"/>
    <n v="2.65"/>
    <m/>
    <m/>
    <m/>
    <m/>
    <m/>
    <m/>
    <m/>
    <m/>
    <m/>
    <m/>
    <m/>
    <m/>
    <n v="172346"/>
    <n v="23598"/>
    <n v="81.94"/>
    <n v="7181.08"/>
  </r>
  <r>
    <x v="36"/>
    <x v="36"/>
    <x v="4"/>
    <x v="1"/>
    <x v="6"/>
    <x v="10298"/>
    <n v="56"/>
    <n v="0.57999999999999996"/>
    <n v="28.63"/>
    <n v="212.97"/>
    <n v="0"/>
    <m/>
    <m/>
    <m/>
    <m/>
    <m/>
    <m/>
    <m/>
    <m/>
    <m/>
    <m/>
    <m/>
    <m/>
    <m/>
    <m/>
    <n v="143763"/>
    <n v="2881"/>
    <n v="30.01"/>
    <n v="17970.38"/>
  </r>
  <r>
    <x v="227"/>
    <x v="227"/>
    <x v="14"/>
    <x v="4"/>
    <x v="44"/>
    <x v="10299"/>
    <n v="30118"/>
    <n v="27.89"/>
    <n v="2429.67"/>
    <n v="203363.1"/>
    <n v="66639.19"/>
    <n v="79635"/>
    <n v="73.739999999999995"/>
    <n v="740.44"/>
    <n v="803621.93"/>
    <m/>
    <m/>
    <m/>
    <m/>
    <m/>
    <m/>
    <m/>
    <m/>
    <m/>
    <m/>
    <n v="9037"/>
    <n v="122530"/>
    <n v="113.45"/>
    <n v="100.41"/>
  </r>
  <r>
    <x v="181"/>
    <x v="181"/>
    <x v="1"/>
    <x v="11"/>
    <x v="3"/>
    <x v="10300"/>
    <n v="23636"/>
    <n v="27.36"/>
    <n v="3005"/>
    <n v="201214.8"/>
    <n v="43794.37"/>
    <n v="53747"/>
    <n v="62.21"/>
    <n v="608.26"/>
    <n v="528129.5"/>
    <m/>
    <m/>
    <m/>
    <m/>
    <m/>
    <m/>
    <m/>
    <m/>
    <m/>
    <m/>
    <n v="421"/>
    <n v="31216"/>
    <n v="36.130000000000003"/>
    <n v="5.85"/>
  </r>
  <r>
    <x v="92"/>
    <x v="92"/>
    <x v="4"/>
    <x v="2"/>
    <x v="5"/>
    <x v="10301"/>
    <n v="76569"/>
    <n v="79.760000000000005"/>
    <n v="5638.68"/>
    <n v="419517.42"/>
    <n v="0"/>
    <m/>
    <m/>
    <m/>
    <m/>
    <m/>
    <m/>
    <m/>
    <m/>
    <m/>
    <m/>
    <m/>
    <m/>
    <m/>
    <m/>
    <n v="1386.27"/>
    <n v="6808"/>
    <n v="7.09"/>
    <n v="17.329999999999998"/>
  </r>
  <r>
    <x v="171"/>
    <x v="171"/>
    <x v="5"/>
    <x v="1"/>
    <x v="83"/>
    <x v="9001"/>
    <n v="166"/>
    <n v="1.26"/>
    <n v="43.55"/>
    <n v="445.47"/>
    <n v="0"/>
    <m/>
    <m/>
    <m/>
    <m/>
    <n v="102"/>
    <n v="177"/>
    <n v="1.34"/>
    <n v="9"/>
    <n v="1292.24"/>
    <n v="100"/>
    <n v="252"/>
    <n v="1.91"/>
    <n v="9"/>
    <n v="2238.4"/>
    <n v="288.2"/>
    <n v="1674"/>
    <n v="12.68"/>
    <n v="26.2"/>
  </r>
  <r>
    <x v="76"/>
    <x v="76"/>
    <x v="9"/>
    <x v="21"/>
    <x v="76"/>
    <x v="10302"/>
    <n v="39121"/>
    <n v="72.45"/>
    <n v="4830.38"/>
    <n v="202151.31"/>
    <n v="12448.11"/>
    <n v="16200"/>
    <n v="30"/>
    <n v="276.62"/>
    <n v="150115.48000000001"/>
    <m/>
    <m/>
    <m/>
    <m/>
    <m/>
    <m/>
    <m/>
    <m/>
    <m/>
    <m/>
    <n v="119200"/>
    <n v="5635"/>
    <n v="10.44"/>
    <n v="2648.89"/>
  </r>
  <r>
    <x v="33"/>
    <x v="33"/>
    <x v="8"/>
    <x v="41"/>
    <x v="53"/>
    <x v="10303"/>
    <n v="125"/>
    <n v="0.8"/>
    <n v="49.62"/>
    <n v="599.85"/>
    <n v="0"/>
    <m/>
    <m/>
    <m/>
    <m/>
    <m/>
    <m/>
    <m/>
    <m/>
    <m/>
    <m/>
    <m/>
    <m/>
    <m/>
    <m/>
    <n v="30.1"/>
    <n v="3344"/>
    <n v="21.44"/>
    <n v="2.3199999999999998"/>
  </r>
  <r>
    <x v="9"/>
    <x v="9"/>
    <x v="7"/>
    <x v="4"/>
    <x v="8"/>
    <x v="4"/>
    <m/>
    <m/>
    <m/>
    <m/>
    <n v="0"/>
    <m/>
    <m/>
    <m/>
    <m/>
    <m/>
    <m/>
    <m/>
    <m/>
    <m/>
    <m/>
    <m/>
    <m/>
    <m/>
    <m/>
    <n v="0"/>
    <m/>
    <m/>
    <n v="0"/>
  </r>
  <r>
    <x v="131"/>
    <x v="131"/>
    <x v="5"/>
    <x v="2"/>
    <x v="33"/>
    <x v="10304"/>
    <n v="159418"/>
    <n v="132.85"/>
    <n v="9403.4500000000007"/>
    <n v="874520.85"/>
    <n v="0"/>
    <m/>
    <m/>
    <m/>
    <m/>
    <m/>
    <m/>
    <m/>
    <m/>
    <m/>
    <m/>
    <m/>
    <m/>
    <m/>
    <m/>
    <n v="5022"/>
    <n v="53880"/>
    <n v="44.9"/>
    <n v="50.22"/>
  </r>
  <r>
    <x v="131"/>
    <x v="131"/>
    <x v="3"/>
    <x v="6"/>
    <x v="51"/>
    <x v="4"/>
    <m/>
    <m/>
    <m/>
    <m/>
    <n v="0"/>
    <m/>
    <m/>
    <m/>
    <m/>
    <m/>
    <m/>
    <m/>
    <m/>
    <m/>
    <m/>
    <m/>
    <m/>
    <m/>
    <m/>
    <n v="60"/>
    <n v="534"/>
    <n v="44.5"/>
    <n v="60"/>
  </r>
  <r>
    <x v="57"/>
    <x v="57"/>
    <x v="13"/>
    <x v="6"/>
    <x v="16"/>
    <x v="0"/>
    <n v="0"/>
    <n v="0"/>
    <n v="0"/>
    <n v="0"/>
    <n v="0"/>
    <n v="0"/>
    <n v="0"/>
    <n v="0"/>
    <n v="0"/>
    <m/>
    <m/>
    <m/>
    <m/>
    <m/>
    <m/>
    <m/>
    <m/>
    <m/>
    <m/>
    <n v="220"/>
    <n v="4255"/>
    <n v="88.65"/>
    <n v="55"/>
  </r>
  <r>
    <x v="8"/>
    <x v="8"/>
    <x v="8"/>
    <x v="6"/>
    <x v="7"/>
    <x v="4"/>
    <m/>
    <m/>
    <m/>
    <m/>
    <n v="0"/>
    <m/>
    <m/>
    <m/>
    <m/>
    <m/>
    <m/>
    <m/>
    <m/>
    <m/>
    <m/>
    <m/>
    <m/>
    <m/>
    <m/>
    <n v="0"/>
    <m/>
    <m/>
    <n v="0"/>
  </r>
  <r>
    <x v="143"/>
    <x v="143"/>
    <x v="9"/>
    <x v="7"/>
    <x v="9"/>
    <x v="10305"/>
    <n v="49758"/>
    <n v="103.66"/>
    <n v="6755.83"/>
    <n v="251316.69"/>
    <n v="15080"/>
    <n v="25196"/>
    <n v="52.49"/>
    <n v="377"/>
    <n v="181854.24"/>
    <m/>
    <m/>
    <m/>
    <m/>
    <m/>
    <m/>
    <m/>
    <m/>
    <m/>
    <m/>
    <n v="1.73"/>
    <n v="3902"/>
    <n v="8.1300000000000008"/>
    <n v="0.04"/>
  </r>
  <r>
    <x v="209"/>
    <x v="209"/>
    <x v="11"/>
    <x v="7"/>
    <x v="20"/>
    <x v="10306"/>
    <n v="90626"/>
    <n v="125.87"/>
    <n v="9640"/>
    <n v="537912"/>
    <n v="0"/>
    <m/>
    <m/>
    <m/>
    <m/>
    <m/>
    <m/>
    <m/>
    <m/>
    <m/>
    <m/>
    <m/>
    <m/>
    <m/>
    <m/>
    <n v="155310"/>
    <n v="12083"/>
    <n v="16.78"/>
    <n v="2588.5"/>
  </r>
  <r>
    <x v="121"/>
    <x v="121"/>
    <x v="4"/>
    <x v="2"/>
    <x v="3"/>
    <x v="10307"/>
    <n v="60271"/>
    <n v="69.760000000000005"/>
    <n v="7338.06"/>
    <n v="491356.2"/>
    <n v="0"/>
    <m/>
    <m/>
    <m/>
    <m/>
    <m/>
    <m/>
    <m/>
    <m/>
    <m/>
    <m/>
    <m/>
    <m/>
    <m/>
    <m/>
    <n v="95300"/>
    <n v="12446"/>
    <n v="14.41"/>
    <n v="1323.61"/>
  </r>
  <r>
    <x v="47"/>
    <x v="47"/>
    <x v="8"/>
    <x v="4"/>
    <x v="29"/>
    <x v="10308"/>
    <n v="619"/>
    <n v="0.99"/>
    <n v="41.96"/>
    <n v="2029.26"/>
    <n v="259.94"/>
    <n v="732"/>
    <n v="1.17"/>
    <m/>
    <m/>
    <m/>
    <m/>
    <m/>
    <m/>
    <m/>
    <m/>
    <m/>
    <m/>
    <m/>
    <m/>
    <n v="855"/>
    <n v="30659"/>
    <n v="49.13"/>
    <n v="16.440000000000001"/>
  </r>
  <r>
    <x v="44"/>
    <x v="44"/>
    <x v="8"/>
    <x v="7"/>
    <x v="63"/>
    <x v="10309"/>
    <n v="229156"/>
    <n v="96.45"/>
    <n v="9518.2199999999993"/>
    <n v="1752684.51"/>
    <n v="13559.65"/>
    <n v="14269"/>
    <n v="6.01"/>
    <n v="68.48"/>
    <n v="163519.9"/>
    <m/>
    <m/>
    <m/>
    <m/>
    <m/>
    <m/>
    <m/>
    <m/>
    <m/>
    <m/>
    <n v="7665"/>
    <n v="93376"/>
    <n v="39.299999999999997"/>
    <n v="38.71"/>
  </r>
  <r>
    <x v="141"/>
    <x v="141"/>
    <x v="5"/>
    <x v="2"/>
    <x v="143"/>
    <x v="10310"/>
    <n v="129096"/>
    <n v="93.55"/>
    <n v="8462.61"/>
    <n v="905076"/>
    <n v="17996.12"/>
    <n v="10549"/>
    <n v="7.64"/>
    <m/>
    <m/>
    <m/>
    <m/>
    <m/>
    <m/>
    <m/>
    <m/>
    <m/>
    <m/>
    <m/>
    <m/>
    <n v="194138"/>
    <n v="33656"/>
    <n v="24.39"/>
    <n v="1688.16"/>
  </r>
  <r>
    <x v="127"/>
    <x v="127"/>
    <x v="2"/>
    <x v="13"/>
    <x v="16"/>
    <x v="4"/>
    <m/>
    <m/>
    <m/>
    <m/>
    <n v="0"/>
    <m/>
    <m/>
    <m/>
    <m/>
    <m/>
    <m/>
    <m/>
    <m/>
    <m/>
    <m/>
    <m/>
    <m/>
    <m/>
    <m/>
    <n v="0"/>
    <m/>
    <m/>
    <n v="0"/>
  </r>
  <r>
    <x v="81"/>
    <x v="81"/>
    <x v="2"/>
    <x v="5"/>
    <x v="17"/>
    <x v="10311"/>
    <n v="104978"/>
    <n v="174.96"/>
    <n v="10614.52"/>
    <n v="493575.18"/>
    <n v="0"/>
    <m/>
    <m/>
    <m/>
    <m/>
    <m/>
    <m/>
    <m/>
    <m/>
    <m/>
    <m/>
    <m/>
    <m/>
    <m/>
    <m/>
    <n v="157"/>
    <n v="10202"/>
    <n v="17"/>
    <n v="3.14"/>
  </r>
  <r>
    <x v="90"/>
    <x v="90"/>
    <x v="2"/>
    <x v="2"/>
    <x v="2"/>
    <x v="10312"/>
    <n v="73100"/>
    <n v="95.18"/>
    <n v="10121.25"/>
    <n v="602416.80000000005"/>
    <n v="402.52"/>
    <n v="655"/>
    <n v="0.85"/>
    <n v="6.29"/>
    <n v="4854.13"/>
    <m/>
    <m/>
    <m/>
    <m/>
    <m/>
    <m/>
    <m/>
    <m/>
    <m/>
    <m/>
    <n v="3942.65"/>
    <n v="26102"/>
    <n v="33.99"/>
    <n v="61.6"/>
  </r>
  <r>
    <x v="88"/>
    <x v="88"/>
    <x v="8"/>
    <x v="3"/>
    <x v="6"/>
    <x v="10313"/>
    <n v="247"/>
    <n v="2.57"/>
    <n v="106.75"/>
    <n v="794.22"/>
    <n v="0"/>
    <m/>
    <m/>
    <m/>
    <m/>
    <m/>
    <m/>
    <m/>
    <m/>
    <m/>
    <m/>
    <m/>
    <m/>
    <m/>
    <m/>
    <n v="54133"/>
    <n v="11321"/>
    <n v="117.93"/>
    <n v="6766.63"/>
  </r>
  <r>
    <x v="56"/>
    <x v="56"/>
    <x v="5"/>
    <x v="17"/>
    <x v="37"/>
    <x v="10314"/>
    <n v="5281"/>
    <n v="13.75"/>
    <n v="777.88"/>
    <n v="23149.56"/>
    <n v="20609.12"/>
    <n v="19450"/>
    <n v="50.65"/>
    <n v="644.03"/>
    <n v="248531.53"/>
    <m/>
    <m/>
    <m/>
    <m/>
    <m/>
    <m/>
    <m/>
    <m/>
    <m/>
    <m/>
    <n v="141700"/>
    <n v="18202"/>
    <n v="47.4"/>
    <n v="4428.13"/>
  </r>
  <r>
    <x v="93"/>
    <x v="93"/>
    <x v="11"/>
    <x v="5"/>
    <x v="91"/>
    <x v="10315"/>
    <n v="55834"/>
    <n v="86.16"/>
    <n v="7594.89"/>
    <n v="381415.32"/>
    <n v="0"/>
    <m/>
    <m/>
    <m/>
    <m/>
    <m/>
    <m/>
    <m/>
    <m/>
    <m/>
    <m/>
    <m/>
    <m/>
    <m/>
    <m/>
    <n v="9243.34"/>
    <n v="6899"/>
    <n v="10.65"/>
    <n v="171.17"/>
  </r>
  <r>
    <x v="26"/>
    <x v="26"/>
    <x v="3"/>
    <x v="2"/>
    <x v="69"/>
    <x v="10316"/>
    <n v="29767"/>
    <n v="42.77"/>
    <n v="3415.12"/>
    <n v="184211.61"/>
    <n v="25595"/>
    <n v="30534"/>
    <n v="43.87"/>
    <n v="441.29"/>
    <n v="308657.78000000003"/>
    <m/>
    <m/>
    <m/>
    <m/>
    <m/>
    <m/>
    <m/>
    <m/>
    <m/>
    <m/>
    <n v="1823.41"/>
    <n v="6994"/>
    <n v="10.050000000000001"/>
    <n v="31.44"/>
  </r>
  <r>
    <x v="82"/>
    <x v="82"/>
    <x v="12"/>
    <x v="2"/>
    <x v="9"/>
    <x v="10317"/>
    <n v="16959"/>
    <n v="35.33"/>
    <n v="3219"/>
    <n v="119746.8"/>
    <n v="32460"/>
    <n v="33849"/>
    <n v="70.52"/>
    <n v="811.5"/>
    <n v="391444.88"/>
    <m/>
    <m/>
    <m/>
    <m/>
    <m/>
    <m/>
    <m/>
    <m/>
    <m/>
    <m/>
    <n v="1183.08"/>
    <n v="6548"/>
    <n v="13.64"/>
    <n v="29.58"/>
  </r>
  <r>
    <x v="70"/>
    <x v="70"/>
    <x v="0"/>
    <x v="14"/>
    <x v="48"/>
    <x v="10318"/>
    <n v="19078"/>
    <n v="31.17"/>
    <n v="2096.37"/>
    <n v="99430.95"/>
    <n v="15394.76"/>
    <n v="24067"/>
    <n v="39.33"/>
    <n v="301.86"/>
    <n v="185650.06"/>
    <m/>
    <m/>
    <m/>
    <m/>
    <m/>
    <m/>
    <m/>
    <m/>
    <m/>
    <m/>
    <n v="2783.9"/>
    <n v="9010"/>
    <n v="14.72"/>
    <n v="54.59"/>
  </r>
  <r>
    <x v="29"/>
    <x v="29"/>
    <x v="0"/>
    <x v="1"/>
    <x v="32"/>
    <x v="10319"/>
    <n v="1650"/>
    <n v="15.28"/>
    <n v="603"/>
    <n v="5047.1099999999997"/>
    <n v="1241.51"/>
    <n v="1810"/>
    <n v="16.760000000000002"/>
    <m/>
    <m/>
    <m/>
    <m/>
    <m/>
    <m/>
    <m/>
    <m/>
    <m/>
    <m/>
    <m/>
    <m/>
    <n v="1166"/>
    <n v="11114"/>
    <n v="102.91"/>
    <n v="129.56"/>
  </r>
  <r>
    <x v="33"/>
    <x v="33"/>
    <x v="14"/>
    <x v="2"/>
    <x v="42"/>
    <x v="10320"/>
    <n v="20702"/>
    <n v="57.51"/>
    <n v="6145.6"/>
    <n v="171462.24"/>
    <n v="12159.07"/>
    <n v="22193"/>
    <n v="61.65"/>
    <n v="405.3"/>
    <n v="146629.85999999999"/>
    <m/>
    <m/>
    <m/>
    <m/>
    <m/>
    <m/>
    <m/>
    <m/>
    <m/>
    <m/>
    <n v="61455.56"/>
    <n v="10176"/>
    <n v="28.27"/>
    <n v="2048.52"/>
  </r>
  <r>
    <x v="101"/>
    <x v="101"/>
    <x v="10"/>
    <x v="1"/>
    <x v="6"/>
    <x v="10321"/>
    <n v="3722"/>
    <n v="38.770000000000003"/>
    <n v="3228"/>
    <n v="24016.32"/>
    <n v="0"/>
    <m/>
    <m/>
    <m/>
    <m/>
    <m/>
    <m/>
    <m/>
    <m/>
    <m/>
    <n v="4097"/>
    <n v="6528"/>
    <n v="68"/>
    <n v="512"/>
    <n v="91707.25"/>
    <n v="70.849999999999994"/>
    <n v="3813"/>
    <n v="39.72"/>
    <n v="8.86"/>
  </r>
  <r>
    <x v="54"/>
    <x v="54"/>
    <x v="12"/>
    <x v="1"/>
    <x v="4"/>
    <x v="10322"/>
    <n v="993"/>
    <n v="11.82"/>
    <n v="289.43"/>
    <n v="1884.18"/>
    <n v="306.5"/>
    <n v="592"/>
    <n v="7.05"/>
    <n v="43.79"/>
    <n v="3696.16"/>
    <m/>
    <m/>
    <m/>
    <m/>
    <m/>
    <m/>
    <m/>
    <m/>
    <m/>
    <m/>
    <n v="72400"/>
    <n v="3205"/>
    <n v="38.15"/>
    <n v="10342.86"/>
  </r>
  <r>
    <x v="27"/>
    <x v="27"/>
    <x v="8"/>
    <x v="2"/>
    <x v="21"/>
    <x v="3907"/>
    <n v="12528"/>
    <n v="43.5"/>
    <n v="2913.79"/>
    <n v="65035.83"/>
    <n v="13859.36"/>
    <n v="15973"/>
    <n v="55.46"/>
    <n v="577.47"/>
    <n v="167134.18"/>
    <m/>
    <m/>
    <m/>
    <m/>
    <m/>
    <m/>
    <m/>
    <m/>
    <m/>
    <m/>
    <n v="480.25"/>
    <n v="1389"/>
    <n v="4.82"/>
    <n v="20.010000000000002"/>
  </r>
  <r>
    <x v="25"/>
    <x v="25"/>
    <x v="7"/>
    <x v="18"/>
    <x v="16"/>
    <x v="10323"/>
    <n v="1586"/>
    <n v="33.04"/>
    <n v="3467"/>
    <n v="12897.24"/>
    <n v="978.66"/>
    <n v="1430"/>
    <n v="29.79"/>
    <m/>
    <m/>
    <m/>
    <m/>
    <m/>
    <m/>
    <m/>
    <n v="697"/>
    <n v="644"/>
    <n v="13.42"/>
    <n v="174"/>
    <n v="15601.65"/>
    <n v="193"/>
    <n v="1013"/>
    <n v="21.1"/>
    <n v="48.25"/>
  </r>
  <r>
    <x v="144"/>
    <x v="144"/>
    <x v="0"/>
    <x v="6"/>
    <x v="6"/>
    <x v="10324"/>
    <n v="1602"/>
    <n v="16.690000000000001"/>
    <n v="1426.38"/>
    <n v="10612.23"/>
    <n v="0"/>
    <m/>
    <m/>
    <m/>
    <m/>
    <m/>
    <m/>
    <m/>
    <m/>
    <m/>
    <m/>
    <m/>
    <m/>
    <m/>
    <m/>
    <n v="53239.5"/>
    <n v="5672"/>
    <n v="59.08"/>
    <n v="6654.94"/>
  </r>
  <r>
    <x v="46"/>
    <x v="46"/>
    <x v="13"/>
    <x v="14"/>
    <x v="9"/>
    <x v="10325"/>
    <n v="80380"/>
    <n v="167.46"/>
    <n v="8855.2000000000007"/>
    <n v="329413.44"/>
    <n v="0"/>
    <m/>
    <m/>
    <m/>
    <m/>
    <m/>
    <m/>
    <m/>
    <m/>
    <m/>
    <m/>
    <m/>
    <m/>
    <m/>
    <m/>
    <n v="1005"/>
    <n v="8237"/>
    <n v="17.16"/>
    <n v="25.13"/>
  </r>
  <r>
    <x v="25"/>
    <x v="25"/>
    <x v="4"/>
    <x v="11"/>
    <x v="21"/>
    <x v="10326"/>
    <n v="172"/>
    <n v="0.6"/>
    <n v="52.63"/>
    <n v="1174.5899999999999"/>
    <n v="152.28"/>
    <n v="253"/>
    <n v="0.88"/>
    <n v="6.34"/>
    <n v="1836.38"/>
    <m/>
    <m/>
    <m/>
    <m/>
    <m/>
    <m/>
    <m/>
    <m/>
    <m/>
    <m/>
    <n v="2040"/>
    <n v="13885"/>
    <n v="48.21"/>
    <n v="85"/>
  </r>
  <r>
    <x v="3"/>
    <x v="3"/>
    <x v="6"/>
    <x v="5"/>
    <x v="3"/>
    <x v="10327"/>
    <n v="94092"/>
    <n v="108.9"/>
    <n v="10436.94"/>
    <n v="698857.8"/>
    <n v="2645.97"/>
    <n v="3439"/>
    <n v="3.98"/>
    <n v="36.75"/>
    <n v="31908.6"/>
    <m/>
    <m/>
    <m/>
    <m/>
    <m/>
    <m/>
    <m/>
    <m/>
    <m/>
    <m/>
    <n v="281650"/>
    <n v="14405"/>
    <n v="16.670000000000002"/>
    <n v="3911.81"/>
  </r>
  <r>
    <x v="76"/>
    <x v="76"/>
    <x v="13"/>
    <x v="7"/>
    <x v="37"/>
    <x v="10328"/>
    <n v="17397"/>
    <n v="45.3"/>
    <n v="5786.03"/>
    <n v="172192.29"/>
    <n v="13136.76"/>
    <n v="12194"/>
    <n v="31.76"/>
    <n v="410.52"/>
    <n v="158420.14000000001"/>
    <m/>
    <m/>
    <m/>
    <m/>
    <m/>
    <m/>
    <m/>
    <m/>
    <m/>
    <m/>
    <n v="180200"/>
    <n v="14082"/>
    <n v="36.67"/>
    <n v="5631.25"/>
  </r>
  <r>
    <x v="177"/>
    <x v="177"/>
    <x v="2"/>
    <x v="2"/>
    <x v="30"/>
    <x v="10329"/>
    <n v="72250"/>
    <n v="125.43"/>
    <n v="9683.5"/>
    <n v="432271.44"/>
    <n v="0"/>
    <m/>
    <m/>
    <m/>
    <m/>
    <m/>
    <m/>
    <m/>
    <m/>
    <m/>
    <m/>
    <m/>
    <m/>
    <m/>
    <m/>
    <n v="1786778"/>
    <n v="83299"/>
    <n v="144.62"/>
    <n v="37224.54"/>
  </r>
  <r>
    <x v="136"/>
    <x v="136"/>
    <x v="8"/>
    <x v="2"/>
    <x v="17"/>
    <x v="10330"/>
    <n v="25755"/>
    <n v="42.93"/>
    <n v="2851.9"/>
    <n v="132613.35"/>
    <n v="22745.88"/>
    <n v="29148"/>
    <n v="48.58"/>
    <n v="454.92"/>
    <n v="274299.36"/>
    <m/>
    <m/>
    <m/>
    <m/>
    <m/>
    <m/>
    <m/>
    <m/>
    <m/>
    <m/>
    <n v="107600"/>
    <n v="10077"/>
    <n v="16.8"/>
    <n v="2152"/>
  </r>
  <r>
    <x v="4"/>
    <x v="4"/>
    <x v="14"/>
    <x v="3"/>
    <x v="4"/>
    <x v="10331"/>
    <n v="1361"/>
    <n v="16.2"/>
    <n v="756.86"/>
    <n v="4927.1400000000003"/>
    <n v="184.29"/>
    <n v="297"/>
    <n v="3.54"/>
    <m/>
    <m/>
    <m/>
    <m/>
    <m/>
    <m/>
    <m/>
    <m/>
    <m/>
    <m/>
    <m/>
    <m/>
    <n v="1074"/>
    <n v="4982"/>
    <n v="59.31"/>
    <n v="153.43"/>
  </r>
  <r>
    <x v="9"/>
    <x v="9"/>
    <x v="7"/>
    <x v="1"/>
    <x v="28"/>
    <x v="4"/>
    <n v="0"/>
    <n v="0"/>
    <m/>
    <m/>
    <n v="0"/>
    <n v="0"/>
    <n v="0"/>
    <m/>
    <m/>
    <m/>
    <m/>
    <m/>
    <m/>
    <m/>
    <m/>
    <m/>
    <m/>
    <m/>
    <m/>
    <n v="0"/>
    <m/>
    <m/>
    <n v="0"/>
  </r>
  <r>
    <x v="47"/>
    <x v="47"/>
    <x v="0"/>
    <x v="0"/>
    <x v="55"/>
    <x v="10332"/>
    <n v="41376"/>
    <n v="35.92"/>
    <n v="2587.08"/>
    <n v="230974.8"/>
    <n v="16842.87"/>
    <n v="74678"/>
    <n v="64.819999999999993"/>
    <m/>
    <m/>
    <m/>
    <m/>
    <m/>
    <m/>
    <m/>
    <m/>
    <m/>
    <m/>
    <m/>
    <m/>
    <n v="0.84"/>
    <n v="4223"/>
    <n v="3.67"/>
    <n v="0.01"/>
  </r>
  <r>
    <x v="95"/>
    <x v="95"/>
    <x v="13"/>
    <x v="2"/>
    <x v="9"/>
    <x v="10333"/>
    <n v="49264"/>
    <n v="102.63"/>
    <n v="8422"/>
    <n v="313298.40000000002"/>
    <n v="0"/>
    <m/>
    <m/>
    <m/>
    <m/>
    <m/>
    <m/>
    <m/>
    <m/>
    <m/>
    <m/>
    <m/>
    <m/>
    <m/>
    <m/>
    <n v="94000"/>
    <n v="5155"/>
    <n v="10.74"/>
    <n v="2350"/>
  </r>
  <r>
    <x v="183"/>
    <x v="183"/>
    <x v="4"/>
    <x v="1"/>
    <x v="1"/>
    <x v="10334"/>
    <n v="7729"/>
    <n v="107.35"/>
    <n v="5746.67"/>
    <n v="32066.400000000001"/>
    <n v="0"/>
    <m/>
    <m/>
    <m/>
    <m/>
    <m/>
    <m/>
    <m/>
    <m/>
    <m/>
    <m/>
    <m/>
    <m/>
    <m/>
    <m/>
    <n v="5.5"/>
    <n v="420"/>
    <n v="5.83"/>
    <n v="0.92"/>
  </r>
  <r>
    <x v="138"/>
    <x v="138"/>
    <x v="1"/>
    <x v="6"/>
    <x v="28"/>
    <x v="10335"/>
    <n v="968"/>
    <n v="6.72"/>
    <n v="459.5"/>
    <n v="5128.0200000000004"/>
    <n v="0"/>
    <m/>
    <m/>
    <m/>
    <m/>
    <m/>
    <m/>
    <m/>
    <m/>
    <m/>
    <m/>
    <m/>
    <m/>
    <m/>
    <m/>
    <n v="47898"/>
    <n v="1506"/>
    <n v="10.46"/>
    <n v="3991.5"/>
  </r>
  <r>
    <x v="77"/>
    <x v="77"/>
    <x v="4"/>
    <x v="6"/>
    <x v="71"/>
    <x v="4"/>
    <m/>
    <m/>
    <m/>
    <m/>
    <n v="0"/>
    <m/>
    <m/>
    <m/>
    <m/>
    <m/>
    <m/>
    <m/>
    <m/>
    <m/>
    <m/>
    <m/>
    <m/>
    <m/>
    <m/>
    <n v="144.38"/>
    <n v="2127"/>
    <n v="35.450000000000003"/>
    <n v="28.88"/>
  </r>
  <r>
    <x v="2"/>
    <x v="2"/>
    <x v="0"/>
    <x v="5"/>
    <x v="21"/>
    <x v="4"/>
    <m/>
    <m/>
    <m/>
    <m/>
    <n v="0"/>
    <m/>
    <m/>
    <m/>
    <m/>
    <m/>
    <m/>
    <m/>
    <m/>
    <m/>
    <m/>
    <m/>
    <m/>
    <m/>
    <m/>
    <n v="805.22"/>
    <n v="2552"/>
    <n v="8.86"/>
    <n v="33.549999999999997"/>
  </r>
  <r>
    <x v="52"/>
    <x v="52"/>
    <x v="11"/>
    <x v="3"/>
    <x v="69"/>
    <x v="10336"/>
    <n v="67019"/>
    <n v="96.29"/>
    <n v="5743.05"/>
    <n v="309780.21000000002"/>
    <n v="43293.89"/>
    <n v="64403"/>
    <n v="92.53"/>
    <n v="746.45"/>
    <n v="522094"/>
    <m/>
    <m/>
    <m/>
    <m/>
    <m/>
    <m/>
    <m/>
    <m/>
    <m/>
    <m/>
    <n v="6665"/>
    <n v="44767"/>
    <n v="64.319999999999993"/>
    <n v="114.91"/>
  </r>
  <r>
    <x v="40"/>
    <x v="40"/>
    <x v="11"/>
    <x v="26"/>
    <x v="68"/>
    <x v="11"/>
    <n v="7718"/>
    <n v="40.200000000000003"/>
    <n v="3372.5"/>
    <n v="50182.8"/>
    <n v="4366.63"/>
    <n v="3268"/>
    <n v="17.02"/>
    <n v="272.91000000000003"/>
    <n v="52658.55"/>
    <m/>
    <m/>
    <m/>
    <m/>
    <m/>
    <m/>
    <m/>
    <m/>
    <m/>
    <m/>
    <n v="40062"/>
    <n v="2990"/>
    <n v="15.57"/>
    <n v="2503.88"/>
  </r>
  <r>
    <x v="58"/>
    <x v="58"/>
    <x v="1"/>
    <x v="2"/>
    <x v="38"/>
    <x v="10337"/>
    <n v="57953"/>
    <n v="86.24"/>
    <n v="9281.43"/>
    <n v="483376.8"/>
    <n v="0"/>
    <m/>
    <m/>
    <m/>
    <m/>
    <m/>
    <m/>
    <m/>
    <m/>
    <m/>
    <m/>
    <m/>
    <m/>
    <m/>
    <m/>
    <n v="0"/>
    <m/>
    <m/>
    <n v="0"/>
  </r>
  <r>
    <x v="64"/>
    <x v="64"/>
    <x v="9"/>
    <x v="0"/>
    <x v="14"/>
    <x v="10338"/>
    <n v="7666"/>
    <n v="14.52"/>
    <n v="936.39"/>
    <n v="38316.93"/>
    <n v="12984.48"/>
    <n v="22082"/>
    <n v="41.82"/>
    <n v="295.10000000000002"/>
    <n v="156583.75"/>
    <m/>
    <m/>
    <m/>
    <m/>
    <m/>
    <m/>
    <m/>
    <m/>
    <m/>
    <m/>
    <n v="90380"/>
    <n v="7150"/>
    <n v="13.54"/>
    <n v="2054.09"/>
  </r>
  <r>
    <x v="2"/>
    <x v="2"/>
    <x v="3"/>
    <x v="6"/>
    <x v="4"/>
    <x v="4"/>
    <m/>
    <m/>
    <m/>
    <m/>
    <n v="0"/>
    <m/>
    <m/>
    <m/>
    <m/>
    <m/>
    <m/>
    <m/>
    <m/>
    <m/>
    <m/>
    <m/>
    <m/>
    <m/>
    <m/>
    <n v="1590.2"/>
    <n v="2224"/>
    <n v="26.48"/>
    <n v="227.17"/>
  </r>
  <r>
    <x v="67"/>
    <x v="67"/>
    <x v="10"/>
    <x v="4"/>
    <x v="122"/>
    <x v="10339"/>
    <n v="1357"/>
    <n v="1.55"/>
    <n v="84.19"/>
    <n v="5715.78"/>
    <n v="9854.51"/>
    <n v="12180"/>
    <n v="13.9"/>
    <n v="134.99"/>
    <n v="118838.49"/>
    <m/>
    <m/>
    <m/>
    <m/>
    <m/>
    <m/>
    <m/>
    <m/>
    <m/>
    <m/>
    <n v="455000"/>
    <n v="49304"/>
    <n v="56.28"/>
    <n v="6232.88"/>
  </r>
  <r>
    <x v="119"/>
    <x v="119"/>
    <x v="5"/>
    <x v="3"/>
    <x v="7"/>
    <x v="4"/>
    <n v="0"/>
    <n v="0"/>
    <m/>
    <m/>
    <n v="0"/>
    <n v="0"/>
    <n v="0"/>
    <m/>
    <m/>
    <m/>
    <m/>
    <m/>
    <m/>
    <m/>
    <m/>
    <m/>
    <m/>
    <m/>
    <m/>
    <n v="32735"/>
    <n v="3561"/>
    <n v="148.38"/>
    <n v="16367.5"/>
  </r>
  <r>
    <x v="219"/>
    <x v="219"/>
    <x v="13"/>
    <x v="2"/>
    <x v="30"/>
    <x v="10340"/>
    <n v="8237"/>
    <n v="14.3"/>
    <n v="1054.17"/>
    <n v="47058"/>
    <n v="2659.55"/>
    <n v="10679"/>
    <n v="18.54"/>
    <m/>
    <m/>
    <m/>
    <m/>
    <m/>
    <m/>
    <m/>
    <m/>
    <m/>
    <m/>
    <m/>
    <m/>
    <n v="529"/>
    <n v="5005"/>
    <n v="8.69"/>
    <n v="11.02"/>
  </r>
  <r>
    <x v="24"/>
    <x v="24"/>
    <x v="3"/>
    <x v="6"/>
    <x v="21"/>
    <x v="10341"/>
    <n v="1065"/>
    <n v="3.7"/>
    <n v="206"/>
    <n v="4597.92"/>
    <n v="0"/>
    <m/>
    <m/>
    <m/>
    <m/>
    <m/>
    <m/>
    <m/>
    <m/>
    <m/>
    <m/>
    <m/>
    <m/>
    <m/>
    <m/>
    <n v="2730"/>
    <n v="17432"/>
    <n v="60.53"/>
    <n v="113.75"/>
  </r>
  <r>
    <x v="63"/>
    <x v="63"/>
    <x v="3"/>
    <x v="2"/>
    <x v="38"/>
    <x v="9261"/>
    <n v="7506"/>
    <n v="11.17"/>
    <n v="802.86"/>
    <n v="41812.800000000003"/>
    <n v="48402.52"/>
    <n v="47816"/>
    <n v="71.150000000000006"/>
    <n v="864.33"/>
    <n v="583700.53"/>
    <m/>
    <m/>
    <m/>
    <m/>
    <m/>
    <m/>
    <m/>
    <m/>
    <m/>
    <m/>
    <n v="481205.22"/>
    <n v="55502"/>
    <n v="82.59"/>
    <n v="8592.9500000000007"/>
  </r>
  <r>
    <x v="62"/>
    <x v="62"/>
    <x v="5"/>
    <x v="1"/>
    <x v="66"/>
    <x v="10342"/>
    <n v="8210"/>
    <n v="31.1"/>
    <n v="1727.09"/>
    <n v="35336.28"/>
    <n v="18409.919999999998"/>
    <n v="19445"/>
    <n v="73.66"/>
    <n v="836.81"/>
    <n v="222010.75"/>
    <m/>
    <m/>
    <m/>
    <m/>
    <m/>
    <m/>
    <m/>
    <m/>
    <m/>
    <m/>
    <n v="2328"/>
    <n v="13331"/>
    <n v="50.5"/>
    <n v="105.82"/>
  </r>
  <r>
    <x v="12"/>
    <x v="12"/>
    <x v="0"/>
    <x v="2"/>
    <x v="9"/>
    <x v="10343"/>
    <n v="8203"/>
    <n v="17.09"/>
    <n v="1045.1500000000001"/>
    <n v="38879.58"/>
    <n v="0"/>
    <m/>
    <m/>
    <m/>
    <m/>
    <m/>
    <m/>
    <m/>
    <m/>
    <m/>
    <m/>
    <m/>
    <m/>
    <m/>
    <m/>
    <n v="510"/>
    <n v="6679"/>
    <n v="13.91"/>
    <n v="12.75"/>
  </r>
  <r>
    <x v="123"/>
    <x v="123"/>
    <x v="11"/>
    <x v="5"/>
    <x v="93"/>
    <x v="10344"/>
    <n v="21339"/>
    <n v="53.89"/>
    <n v="4225.3599999999997"/>
    <n v="129676.41"/>
    <n v="3981"/>
    <n v="7268"/>
    <n v="18.350000000000001"/>
    <m/>
    <m/>
    <m/>
    <m/>
    <m/>
    <m/>
    <m/>
    <m/>
    <m/>
    <m/>
    <m/>
    <m/>
    <n v="84500"/>
    <n v="6073"/>
    <n v="15.34"/>
    <n v="2560.61"/>
  </r>
  <r>
    <x v="14"/>
    <x v="14"/>
    <x v="8"/>
    <x v="7"/>
    <x v="91"/>
    <x v="10345"/>
    <n v="93691"/>
    <n v="144.58000000000001"/>
    <n v="10422.219999999999"/>
    <n v="523404"/>
    <n v="0"/>
    <m/>
    <m/>
    <m/>
    <m/>
    <m/>
    <m/>
    <m/>
    <m/>
    <m/>
    <m/>
    <m/>
    <m/>
    <m/>
    <m/>
    <n v="0"/>
    <n v="28782"/>
    <n v="44.42"/>
    <n v="0"/>
  </r>
  <r>
    <x v="116"/>
    <x v="116"/>
    <x v="2"/>
    <x v="4"/>
    <x v="31"/>
    <x v="4"/>
    <m/>
    <m/>
    <m/>
    <m/>
    <n v="0"/>
    <m/>
    <m/>
    <m/>
    <m/>
    <m/>
    <m/>
    <m/>
    <m/>
    <m/>
    <m/>
    <m/>
    <m/>
    <m/>
    <m/>
    <n v="0"/>
    <m/>
    <m/>
    <n v="0"/>
  </r>
  <r>
    <x v="97"/>
    <x v="97"/>
    <x v="8"/>
    <x v="4"/>
    <x v="28"/>
    <x v="4"/>
    <m/>
    <m/>
    <m/>
    <m/>
    <n v="0"/>
    <m/>
    <m/>
    <m/>
    <m/>
    <m/>
    <m/>
    <m/>
    <m/>
    <m/>
    <m/>
    <m/>
    <m/>
    <m/>
    <m/>
    <n v="78805"/>
    <n v="9832"/>
    <n v="68.28"/>
    <n v="6567.08"/>
  </r>
  <r>
    <x v="74"/>
    <x v="74"/>
    <x v="12"/>
    <x v="2"/>
    <x v="29"/>
    <x v="10346"/>
    <n v="5979"/>
    <n v="9.58"/>
    <n v="612"/>
    <n v="29596.32"/>
    <n v="19160.04"/>
    <n v="46074"/>
    <n v="73.84"/>
    <m/>
    <m/>
    <m/>
    <m/>
    <m/>
    <m/>
    <m/>
    <m/>
    <m/>
    <m/>
    <m/>
    <m/>
    <n v="1450.44"/>
    <n v="21831"/>
    <n v="34.99"/>
    <n v="27.89"/>
  </r>
  <r>
    <x v="45"/>
    <x v="45"/>
    <x v="6"/>
    <x v="6"/>
    <x v="53"/>
    <x v="4"/>
    <m/>
    <m/>
    <m/>
    <m/>
    <n v="0"/>
    <m/>
    <m/>
    <m/>
    <m/>
    <m/>
    <m/>
    <m/>
    <m/>
    <m/>
    <m/>
    <m/>
    <m/>
    <m/>
    <m/>
    <n v="12278.72"/>
    <n v="58977"/>
    <n v="378.06"/>
    <n v="944.52"/>
  </r>
  <r>
    <x v="49"/>
    <x v="49"/>
    <x v="15"/>
    <x v="4"/>
    <x v="11"/>
    <x v="10347"/>
    <n v="83"/>
    <n v="0.69"/>
    <n v="59.6"/>
    <n v="554.28"/>
    <n v="172.65"/>
    <n v="212"/>
    <n v="1.77"/>
    <n v="17.260000000000002"/>
    <n v="2082.0100000000002"/>
    <m/>
    <m/>
    <m/>
    <m/>
    <m/>
    <m/>
    <m/>
    <m/>
    <m/>
    <m/>
    <n v="104371"/>
    <n v="12458"/>
    <n v="103.82"/>
    <n v="10437.1"/>
  </r>
  <r>
    <x v="89"/>
    <x v="89"/>
    <x v="6"/>
    <x v="2"/>
    <x v="24"/>
    <x v="10348"/>
    <n v="72108"/>
    <n v="41.73"/>
    <n v="4311.09"/>
    <n v="577341.21"/>
    <n v="64388.94"/>
    <n v="105555"/>
    <n v="61.09"/>
    <n v="447.15"/>
    <n v="776485.58"/>
    <m/>
    <m/>
    <m/>
    <m/>
    <m/>
    <n v="414"/>
    <n v="150"/>
    <n v="0.09"/>
    <n v="2"/>
    <n v="9266.98"/>
    <n v="4335"/>
    <n v="55584"/>
    <n v="32.17"/>
    <n v="30.1"/>
  </r>
  <r>
    <x v="150"/>
    <x v="150"/>
    <x v="4"/>
    <x v="6"/>
    <x v="6"/>
    <x v="10349"/>
    <n v="501"/>
    <n v="5.22"/>
    <n v="545.25"/>
    <n v="4056.66"/>
    <n v="0"/>
    <m/>
    <m/>
    <m/>
    <m/>
    <m/>
    <m/>
    <m/>
    <m/>
    <m/>
    <n v="849"/>
    <n v="1898"/>
    <n v="19.77"/>
    <n v="106"/>
    <n v="19004.02"/>
    <n v="24100"/>
    <n v="1189"/>
    <n v="12.39"/>
    <n v="3012.5"/>
  </r>
  <r>
    <x v="0"/>
    <x v="0"/>
    <x v="0"/>
    <x v="5"/>
    <x v="91"/>
    <x v="10350"/>
    <n v="28329"/>
    <n v="43.72"/>
    <n v="4077.78"/>
    <n v="204786"/>
    <n v="16283"/>
    <n v="22628"/>
    <n v="34.92"/>
    <m/>
    <m/>
    <m/>
    <m/>
    <m/>
    <m/>
    <m/>
    <m/>
    <m/>
    <m/>
    <m/>
    <m/>
    <n v="3049"/>
    <n v="20684"/>
    <n v="31.92"/>
    <n v="56.46"/>
  </r>
  <r>
    <x v="152"/>
    <x v="152"/>
    <x v="10"/>
    <x v="12"/>
    <x v="6"/>
    <x v="0"/>
    <n v="0"/>
    <n v="0"/>
    <n v="0"/>
    <n v="0"/>
    <n v="0"/>
    <n v="0"/>
    <n v="0"/>
    <m/>
    <m/>
    <n v="0"/>
    <n v="0"/>
    <n v="0"/>
    <n v="0"/>
    <n v="0"/>
    <n v="0"/>
    <n v="0"/>
    <n v="0"/>
    <n v="0"/>
    <n v="0"/>
    <n v="0"/>
    <n v="0"/>
    <n v="0"/>
    <n v="0"/>
  </r>
  <r>
    <x v="88"/>
    <x v="88"/>
    <x v="3"/>
    <x v="7"/>
    <x v="65"/>
    <x v="10351"/>
    <n v="218229"/>
    <n v="121.24"/>
    <n v="10536.36"/>
    <n v="1469822.22"/>
    <n v="11390.46"/>
    <n v="18078"/>
    <n v="10.039999999999999"/>
    <n v="75.94"/>
    <n v="137361.01"/>
    <m/>
    <m/>
    <m/>
    <m/>
    <m/>
    <m/>
    <m/>
    <m/>
    <m/>
    <m/>
    <n v="359000"/>
    <n v="40054"/>
    <n v="22.25"/>
    <n v="2393.33"/>
  </r>
  <r>
    <x v="226"/>
    <x v="226"/>
    <x v="0"/>
    <x v="2"/>
    <x v="42"/>
    <x v="4890"/>
    <n v="38171"/>
    <n v="106.03"/>
    <n v="7992"/>
    <n v="222976.8"/>
    <n v="0"/>
    <m/>
    <m/>
    <m/>
    <m/>
    <m/>
    <m/>
    <m/>
    <m/>
    <m/>
    <m/>
    <m/>
    <m/>
    <m/>
    <m/>
    <n v="0"/>
    <m/>
    <m/>
    <n v="0"/>
  </r>
  <r>
    <x v="76"/>
    <x v="76"/>
    <x v="8"/>
    <x v="21"/>
    <x v="76"/>
    <x v="10352"/>
    <n v="43447"/>
    <n v="80.459999999999994"/>
    <n v="4818.33"/>
    <n v="201647.25"/>
    <n v="13391.85"/>
    <n v="16604"/>
    <n v="30.75"/>
    <n v="297.60000000000002"/>
    <n v="161496.37"/>
    <m/>
    <m/>
    <m/>
    <m/>
    <m/>
    <m/>
    <m/>
    <m/>
    <m/>
    <m/>
    <n v="142800"/>
    <n v="12411"/>
    <n v="22.98"/>
    <n v="3173.33"/>
  </r>
  <r>
    <x v="171"/>
    <x v="171"/>
    <x v="13"/>
    <x v="7"/>
    <x v="20"/>
    <x v="10353"/>
    <n v="63532"/>
    <n v="88.24"/>
    <n v="7222.95"/>
    <n v="403040.61"/>
    <n v="0"/>
    <m/>
    <m/>
    <m/>
    <m/>
    <m/>
    <m/>
    <m/>
    <m/>
    <m/>
    <m/>
    <m/>
    <m/>
    <m/>
    <m/>
    <n v="662.58"/>
    <n v="3531"/>
    <n v="4.9000000000000004"/>
    <n v="11.04"/>
  </r>
  <r>
    <x v="148"/>
    <x v="148"/>
    <x v="14"/>
    <x v="1"/>
    <x v="7"/>
    <x v="0"/>
    <n v="0"/>
    <n v="0"/>
    <n v="0"/>
    <n v="0"/>
    <n v="0"/>
    <m/>
    <m/>
    <m/>
    <m/>
    <m/>
    <m/>
    <m/>
    <m/>
    <m/>
    <m/>
    <m/>
    <m/>
    <m/>
    <m/>
    <n v="53.47"/>
    <n v="826"/>
    <n v="34.42"/>
    <n v="26.74"/>
  </r>
  <r>
    <x v="9"/>
    <x v="9"/>
    <x v="13"/>
    <x v="1"/>
    <x v="28"/>
    <x v="4"/>
    <n v="0"/>
    <n v="0"/>
    <m/>
    <m/>
    <n v="0"/>
    <n v="0"/>
    <n v="0"/>
    <m/>
    <m/>
    <m/>
    <m/>
    <m/>
    <m/>
    <m/>
    <m/>
    <m/>
    <m/>
    <m/>
    <m/>
    <n v="1386.3"/>
    <n v="6415"/>
    <n v="44.55"/>
    <n v="115.53"/>
  </r>
  <r>
    <x v="0"/>
    <x v="0"/>
    <x v="7"/>
    <x v="17"/>
    <x v="33"/>
    <x v="10354"/>
    <n v="26798"/>
    <n v="22.33"/>
    <n v="2275.89"/>
    <n v="211657.77"/>
    <n v="33336"/>
    <n v="44018"/>
    <n v="36.68"/>
    <n v="333.36"/>
    <n v="402008.82"/>
    <m/>
    <m/>
    <m/>
    <m/>
    <m/>
    <m/>
    <m/>
    <m/>
    <m/>
    <m/>
    <n v="17788"/>
    <n v="67730"/>
    <n v="56.44"/>
    <n v="177.88"/>
  </r>
  <r>
    <x v="227"/>
    <x v="227"/>
    <x v="11"/>
    <x v="5"/>
    <x v="78"/>
    <x v="5119"/>
    <n v="79713"/>
    <n v="116.54"/>
    <n v="11115.79"/>
    <n v="589248"/>
    <n v="0"/>
    <m/>
    <m/>
    <m/>
    <m/>
    <m/>
    <m/>
    <m/>
    <m/>
    <m/>
    <m/>
    <m/>
    <m/>
    <m/>
    <m/>
    <n v="2064"/>
    <n v="26055"/>
    <n v="38.090000000000003"/>
    <n v="36.21"/>
  </r>
  <r>
    <x v="35"/>
    <x v="35"/>
    <x v="5"/>
    <x v="1"/>
    <x v="21"/>
    <x v="10355"/>
    <n v="1939"/>
    <n v="6.73"/>
    <n v="417.13"/>
    <n v="9310.23"/>
    <n v="18182.349999999999"/>
    <n v="21044"/>
    <n v="73.069999999999993"/>
    <n v="757.6"/>
    <n v="219266.38"/>
    <m/>
    <m/>
    <m/>
    <m/>
    <m/>
    <m/>
    <m/>
    <m/>
    <m/>
    <m/>
    <n v="3055"/>
    <n v="34490"/>
    <n v="119.76"/>
    <n v="127.29"/>
  </r>
  <r>
    <x v="104"/>
    <x v="104"/>
    <x v="11"/>
    <x v="4"/>
    <x v="12"/>
    <x v="4"/>
    <m/>
    <m/>
    <m/>
    <m/>
    <n v="0"/>
    <m/>
    <m/>
    <m/>
    <m/>
    <m/>
    <m/>
    <m/>
    <m/>
    <m/>
    <m/>
    <m/>
    <m/>
    <m/>
    <m/>
    <n v="59763"/>
    <n v="8667"/>
    <n v="51.59"/>
    <n v="4268.79"/>
  </r>
  <r>
    <x v="65"/>
    <x v="65"/>
    <x v="12"/>
    <x v="2"/>
    <x v="30"/>
    <x v="10356"/>
    <n v="32183"/>
    <n v="55.87"/>
    <n v="3328.06"/>
    <n v="148564.71"/>
    <n v="20409.39"/>
    <n v="21286"/>
    <n v="36.950000000000003"/>
    <n v="425.2"/>
    <n v="246122.9"/>
    <m/>
    <m/>
    <m/>
    <m/>
    <m/>
    <m/>
    <m/>
    <m/>
    <m/>
    <m/>
    <n v="2065"/>
    <n v="8366"/>
    <n v="14.52"/>
    <n v="43.02"/>
  </r>
  <r>
    <x v="56"/>
    <x v="56"/>
    <x v="5"/>
    <x v="6"/>
    <x v="6"/>
    <x v="10357"/>
    <n v="6067"/>
    <n v="63.2"/>
    <n v="4409.25"/>
    <n v="32804.82"/>
    <n v="862.27"/>
    <n v="1261"/>
    <n v="13.14"/>
    <n v="107.78"/>
    <n v="10398.370000000001"/>
    <m/>
    <m/>
    <m/>
    <m/>
    <m/>
    <m/>
    <m/>
    <m/>
    <m/>
    <m/>
    <n v="43600"/>
    <n v="4601"/>
    <n v="47.93"/>
    <n v="5450"/>
  </r>
  <r>
    <x v="99"/>
    <x v="99"/>
    <x v="12"/>
    <x v="7"/>
    <x v="5"/>
    <x v="10358"/>
    <n v="48584"/>
    <n v="50.61"/>
    <n v="7089.73"/>
    <n v="527475.54"/>
    <n v="93856"/>
    <n v="50947"/>
    <n v="53.07"/>
    <n v="1173.2"/>
    <n v="1131837.6599999999"/>
    <m/>
    <m/>
    <m/>
    <m/>
    <m/>
    <m/>
    <m/>
    <m/>
    <m/>
    <m/>
    <n v="16900"/>
    <n v="444"/>
    <n v="0.46"/>
    <n v="211.25"/>
  </r>
  <r>
    <x v="75"/>
    <x v="75"/>
    <x v="7"/>
    <x v="4"/>
    <x v="79"/>
    <x v="10359"/>
    <n v="741"/>
    <n v="0.89"/>
    <n v="50.49"/>
    <n v="3240.12"/>
    <n v="1748.79"/>
    <n v="2752"/>
    <n v="3.32"/>
    <n v="25.34"/>
    <n v="21089.15"/>
    <m/>
    <m/>
    <m/>
    <m/>
    <m/>
    <m/>
    <m/>
    <m/>
    <m/>
    <m/>
    <n v="235000"/>
    <n v="5626"/>
    <n v="6.79"/>
    <n v="3405.8"/>
  </r>
  <r>
    <x v="71"/>
    <x v="71"/>
    <x v="0"/>
    <x v="5"/>
    <x v="17"/>
    <x v="10360"/>
    <n v="26464"/>
    <n v="44.11"/>
    <n v="3762.4"/>
    <n v="174951.6"/>
    <n v="30835.11"/>
    <n v="4452"/>
    <n v="7.42"/>
    <n v="616.70000000000005"/>
    <n v="371849.86"/>
    <m/>
    <m/>
    <m/>
    <m/>
    <m/>
    <m/>
    <m/>
    <m/>
    <m/>
    <m/>
    <n v="116.97"/>
    <n v="9625"/>
    <n v="16.04"/>
    <n v="2.34"/>
  </r>
  <r>
    <x v="19"/>
    <x v="19"/>
    <x v="11"/>
    <x v="2"/>
    <x v="63"/>
    <x v="4"/>
    <m/>
    <m/>
    <m/>
    <m/>
    <n v="0"/>
    <m/>
    <m/>
    <m/>
    <m/>
    <m/>
    <m/>
    <m/>
    <m/>
    <m/>
    <m/>
    <m/>
    <m/>
    <m/>
    <m/>
    <n v="0"/>
    <m/>
    <m/>
    <n v="0"/>
  </r>
  <r>
    <x v="75"/>
    <x v="75"/>
    <x v="9"/>
    <x v="5"/>
    <x v="9"/>
    <x v="10361"/>
    <n v="20925"/>
    <n v="43.59"/>
    <n v="3431.5"/>
    <n v="127651.8"/>
    <n v="22739.09"/>
    <n v="24919"/>
    <n v="51.91"/>
    <n v="568.48"/>
    <n v="274217.49"/>
    <m/>
    <m/>
    <m/>
    <m/>
    <m/>
    <m/>
    <m/>
    <m/>
    <m/>
    <m/>
    <n v="72110.289999999994"/>
    <n v="1951"/>
    <n v="4.0599999999999996"/>
    <n v="1802.76"/>
  </r>
  <r>
    <x v="14"/>
    <x v="14"/>
    <x v="4"/>
    <x v="4"/>
    <x v="26"/>
    <x v="10362"/>
    <n v="10952"/>
    <n v="13.42"/>
    <n v="676"/>
    <n v="42750.239999999998"/>
    <n v="33703.199999999997"/>
    <n v="37586"/>
    <n v="46.06"/>
    <n v="495.64"/>
    <n v="406437.01"/>
    <m/>
    <m/>
    <m/>
    <m/>
    <m/>
    <m/>
    <m/>
    <m/>
    <m/>
    <m/>
    <n v="0"/>
    <n v="36244"/>
    <n v="44.42"/>
    <n v="0"/>
  </r>
  <r>
    <x v="83"/>
    <x v="83"/>
    <x v="1"/>
    <x v="2"/>
    <x v="9"/>
    <x v="10363"/>
    <n v="13757"/>
    <n v="28.66"/>
    <n v="3279"/>
    <n v="121978.8"/>
    <n v="24019.4"/>
    <n v="26877"/>
    <n v="55.99"/>
    <n v="600.48"/>
    <n v="289657.13"/>
    <m/>
    <m/>
    <m/>
    <m/>
    <m/>
    <m/>
    <m/>
    <m/>
    <m/>
    <m/>
    <n v="1180"/>
    <n v="10160"/>
    <n v="21.17"/>
    <n v="29.5"/>
  </r>
  <r>
    <x v="133"/>
    <x v="133"/>
    <x v="11"/>
    <x v="2"/>
    <x v="29"/>
    <x v="10364"/>
    <n v="26776"/>
    <n v="42.91"/>
    <n v="2959.9"/>
    <n v="143140.95000000001"/>
    <n v="18822"/>
    <n v="30409"/>
    <n v="48.73"/>
    <n v="361.96"/>
    <n v="226980.14"/>
    <m/>
    <m/>
    <m/>
    <m/>
    <m/>
    <m/>
    <m/>
    <m/>
    <m/>
    <m/>
    <n v="173.39"/>
    <n v="17728"/>
    <n v="28.41"/>
    <n v="3.33"/>
  </r>
  <r>
    <x v="21"/>
    <x v="21"/>
    <x v="7"/>
    <x v="5"/>
    <x v="20"/>
    <x v="10365"/>
    <n v="11761"/>
    <n v="16.329999999999998"/>
    <n v="1770"/>
    <n v="98766"/>
    <n v="2361"/>
    <n v="8129"/>
    <n v="11.29"/>
    <m/>
    <m/>
    <m/>
    <m/>
    <m/>
    <m/>
    <m/>
    <m/>
    <m/>
    <m/>
    <m/>
    <m/>
    <n v="947.46"/>
    <n v="9335"/>
    <n v="12.97"/>
    <n v="15.79"/>
  </r>
  <r>
    <x v="145"/>
    <x v="145"/>
    <x v="2"/>
    <x v="1"/>
    <x v="1"/>
    <x v="4"/>
    <m/>
    <m/>
    <m/>
    <m/>
    <n v="0"/>
    <m/>
    <m/>
    <m/>
    <m/>
    <m/>
    <m/>
    <m/>
    <m/>
    <m/>
    <m/>
    <m/>
    <m/>
    <m/>
    <m/>
    <n v="4950.17"/>
    <n v="1898"/>
    <n v="26.36"/>
    <n v="825.03"/>
  </r>
  <r>
    <x v="175"/>
    <x v="175"/>
    <x v="14"/>
    <x v="2"/>
    <x v="9"/>
    <x v="10366"/>
    <n v="21679"/>
    <n v="45.16"/>
    <n v="3296.63"/>
    <n v="122634.45"/>
    <n v="12659.55"/>
    <n v="22115"/>
    <n v="46.07"/>
    <n v="316.49"/>
    <n v="152665.35999999999"/>
    <m/>
    <m/>
    <m/>
    <m/>
    <m/>
    <m/>
    <m/>
    <m/>
    <m/>
    <m/>
    <n v="0"/>
    <n v="24436"/>
    <n v="50.91"/>
    <n v="0"/>
  </r>
  <r>
    <x v="98"/>
    <x v="98"/>
    <x v="6"/>
    <x v="0"/>
    <x v="86"/>
    <x v="10367"/>
    <n v="116402"/>
    <n v="72.39"/>
    <n v="4827.28"/>
    <n v="601576.07999999996"/>
    <n v="59943.74"/>
    <n v="62942"/>
    <n v="39.14"/>
    <n v="447.34"/>
    <n v="722879.59"/>
    <m/>
    <m/>
    <m/>
    <m/>
    <m/>
    <m/>
    <m/>
    <m/>
    <m/>
    <m/>
    <n v="0"/>
    <m/>
    <m/>
    <n v="0"/>
  </r>
  <r>
    <x v="47"/>
    <x v="47"/>
    <x v="8"/>
    <x v="1"/>
    <x v="41"/>
    <x v="0"/>
    <n v="0"/>
    <n v="0"/>
    <n v="0"/>
    <n v="0"/>
    <n v="0"/>
    <n v="0"/>
    <n v="0"/>
    <m/>
    <m/>
    <m/>
    <m/>
    <m/>
    <m/>
    <m/>
    <m/>
    <m/>
    <m/>
    <m/>
    <m/>
    <n v="0"/>
    <n v="302"/>
    <n v="8.39"/>
    <n v="0"/>
  </r>
  <r>
    <x v="128"/>
    <x v="128"/>
    <x v="13"/>
    <x v="7"/>
    <x v="28"/>
    <x v="10368"/>
    <n v="8784"/>
    <n v="61"/>
    <n v="3550.5"/>
    <n v="39623.58"/>
    <n v="2246"/>
    <n v="3599"/>
    <n v="24.99"/>
    <n v="187.17"/>
    <n v="27085.19"/>
    <m/>
    <m/>
    <m/>
    <m/>
    <m/>
    <m/>
    <m/>
    <m/>
    <m/>
    <m/>
    <n v="36.270000000000003"/>
    <n v="3632"/>
    <n v="25.22"/>
    <n v="3.02"/>
  </r>
  <r>
    <x v="96"/>
    <x v="96"/>
    <x v="0"/>
    <x v="2"/>
    <x v="42"/>
    <x v="4669"/>
    <n v="14211"/>
    <n v="39.479999999999997"/>
    <n v="3517.33"/>
    <n v="98133.6"/>
    <n v="20246.36"/>
    <n v="22604"/>
    <n v="62.79"/>
    <m/>
    <m/>
    <m/>
    <m/>
    <m/>
    <m/>
    <m/>
    <m/>
    <m/>
    <m/>
    <m/>
    <m/>
    <n v="57701.94"/>
    <n v="12761"/>
    <n v="35.450000000000003"/>
    <n v="1923.4"/>
  </r>
  <r>
    <x v="30"/>
    <x v="30"/>
    <x v="3"/>
    <x v="5"/>
    <x v="128"/>
    <x v="10369"/>
    <n v="231866"/>
    <n v="146.38"/>
    <n v="10901.09"/>
    <n v="1338217.92"/>
    <n v="0"/>
    <m/>
    <m/>
    <m/>
    <m/>
    <m/>
    <m/>
    <m/>
    <m/>
    <m/>
    <m/>
    <m/>
    <m/>
    <m/>
    <m/>
    <n v="4.42"/>
    <n v="28282"/>
    <n v="17.850000000000001"/>
    <n v="0.03"/>
  </r>
  <r>
    <x v="87"/>
    <x v="87"/>
    <x v="0"/>
    <x v="4"/>
    <x v="107"/>
    <x v="10370"/>
    <n v="3781"/>
    <n v="4.09"/>
    <n v="250.79"/>
    <n v="17959.23"/>
    <n v="1810.86"/>
    <n v="2808"/>
    <n v="3.04"/>
    <n v="23.52"/>
    <n v="21837.74"/>
    <m/>
    <m/>
    <m/>
    <m/>
    <m/>
    <m/>
    <m/>
    <m/>
    <m/>
    <m/>
    <n v="3295"/>
    <n v="25683"/>
    <n v="27.8"/>
    <n v="42.79"/>
  </r>
  <r>
    <x v="119"/>
    <x v="119"/>
    <x v="5"/>
    <x v="4"/>
    <x v="75"/>
    <x v="10371"/>
    <n v="0"/>
    <n v="0"/>
    <n v="25.7"/>
    <n v="2437.5300000000002"/>
    <n v="0"/>
    <n v="0"/>
    <n v="0"/>
    <m/>
    <m/>
    <m/>
    <m/>
    <m/>
    <m/>
    <m/>
    <m/>
    <m/>
    <m/>
    <m/>
    <m/>
    <n v="0"/>
    <m/>
    <m/>
    <n v="0"/>
  </r>
  <r>
    <x v="53"/>
    <x v="53"/>
    <x v="2"/>
    <x v="7"/>
    <x v="94"/>
    <x v="10372"/>
    <n v="7536"/>
    <n v="33.049999999999997"/>
    <n v="2467.37"/>
    <n v="43598.400000000001"/>
    <n v="3350"/>
    <n v="6302"/>
    <n v="27.64"/>
    <n v="176.32"/>
    <n v="40398.660000000003"/>
    <m/>
    <m/>
    <m/>
    <m/>
    <m/>
    <m/>
    <m/>
    <m/>
    <m/>
    <m/>
    <n v="240"/>
    <n v="2918"/>
    <n v="12.8"/>
    <n v="12.63"/>
  </r>
  <r>
    <x v="109"/>
    <x v="109"/>
    <x v="4"/>
    <x v="2"/>
    <x v="2"/>
    <x v="10373"/>
    <n v="42999"/>
    <n v="55.99"/>
    <n v="5221.58"/>
    <n v="310788.33"/>
    <n v="0"/>
    <m/>
    <m/>
    <m/>
    <m/>
    <m/>
    <m/>
    <m/>
    <m/>
    <m/>
    <m/>
    <m/>
    <m/>
    <m/>
    <m/>
    <n v="1099"/>
    <n v="5952"/>
    <n v="7.75"/>
    <n v="17.170000000000002"/>
  </r>
  <r>
    <x v="3"/>
    <x v="3"/>
    <x v="10"/>
    <x v="25"/>
    <x v="6"/>
    <x v="4"/>
    <m/>
    <m/>
    <m/>
    <m/>
    <n v="0"/>
    <m/>
    <m/>
    <m/>
    <m/>
    <m/>
    <m/>
    <m/>
    <m/>
    <m/>
    <m/>
    <m/>
    <m/>
    <m/>
    <m/>
    <n v="0"/>
    <m/>
    <m/>
    <n v="0"/>
  </r>
  <r>
    <x v="115"/>
    <x v="115"/>
    <x v="13"/>
    <x v="2"/>
    <x v="38"/>
    <x v="10374"/>
    <n v="100642"/>
    <n v="149.76"/>
    <n v="9550"/>
    <n v="497364"/>
    <n v="0"/>
    <m/>
    <m/>
    <m/>
    <m/>
    <m/>
    <m/>
    <m/>
    <m/>
    <m/>
    <m/>
    <m/>
    <m/>
    <m/>
    <m/>
    <n v="27900"/>
    <n v="2774"/>
    <n v="4.13"/>
    <n v="498.21"/>
  </r>
  <r>
    <x v="197"/>
    <x v="197"/>
    <x v="0"/>
    <x v="13"/>
    <x v="6"/>
    <x v="4"/>
    <m/>
    <m/>
    <m/>
    <m/>
    <n v="0"/>
    <m/>
    <m/>
    <m/>
    <m/>
    <m/>
    <m/>
    <m/>
    <m/>
    <m/>
    <m/>
    <m/>
    <m/>
    <m/>
    <m/>
    <n v="30.75"/>
    <n v="100"/>
    <n v="1.04"/>
    <n v="3.84"/>
  </r>
  <r>
    <x v="163"/>
    <x v="163"/>
    <x v="7"/>
    <x v="1"/>
    <x v="6"/>
    <x v="1848"/>
    <n v="55"/>
    <n v="0.56999999999999995"/>
    <n v="30.5"/>
    <n v="226.92"/>
    <n v="0"/>
    <m/>
    <m/>
    <m/>
    <m/>
    <m/>
    <m/>
    <m/>
    <m/>
    <m/>
    <m/>
    <m/>
    <m/>
    <m/>
    <m/>
    <n v="13100"/>
    <n v="340"/>
    <n v="3.54"/>
    <n v="1637.5"/>
  </r>
  <r>
    <x v="174"/>
    <x v="174"/>
    <x v="4"/>
    <x v="1"/>
    <x v="6"/>
    <x v="3711"/>
    <n v="52"/>
    <n v="0.54"/>
    <n v="18.63"/>
    <n v="138.57"/>
    <n v="216"/>
    <n v="787"/>
    <n v="8.1999999999999993"/>
    <m/>
    <m/>
    <m/>
    <m/>
    <m/>
    <m/>
    <m/>
    <m/>
    <m/>
    <m/>
    <m/>
    <m/>
    <n v="0.48"/>
    <n v="3976"/>
    <n v="41.42"/>
    <n v="0.06"/>
  </r>
  <r>
    <x v="25"/>
    <x v="25"/>
    <x v="9"/>
    <x v="14"/>
    <x v="17"/>
    <x v="10375"/>
    <n v="43641"/>
    <n v="72.739999999999995"/>
    <n v="8620"/>
    <n v="400830"/>
    <n v="0"/>
    <m/>
    <m/>
    <m/>
    <m/>
    <m/>
    <m/>
    <m/>
    <m/>
    <m/>
    <m/>
    <m/>
    <m/>
    <m/>
    <m/>
    <n v="2200"/>
    <n v="13560"/>
    <n v="22.6"/>
    <n v="44"/>
  </r>
  <r>
    <x v="20"/>
    <x v="20"/>
    <x v="8"/>
    <x v="4"/>
    <x v="10"/>
    <x v="10376"/>
    <n v="20763"/>
    <n v="23.38"/>
    <n v="1104.73"/>
    <n v="76027.5"/>
    <n v="15600.83"/>
    <n v="27768"/>
    <n v="31.27"/>
    <n v="210.82"/>
    <n v="188135.13"/>
    <m/>
    <m/>
    <m/>
    <m/>
    <m/>
    <m/>
    <m/>
    <m/>
    <m/>
    <m/>
    <n v="263700"/>
    <n v="18259"/>
    <n v="20.56"/>
    <n v="3563.51"/>
  </r>
  <r>
    <x v="31"/>
    <x v="31"/>
    <x v="4"/>
    <x v="6"/>
    <x v="41"/>
    <x v="0"/>
    <n v="0"/>
    <n v="0"/>
    <n v="0"/>
    <n v="0"/>
    <n v="0"/>
    <n v="0"/>
    <n v="0"/>
    <n v="0"/>
    <n v="0"/>
    <m/>
    <m/>
    <m/>
    <m/>
    <m/>
    <m/>
    <m/>
    <m/>
    <m/>
    <m/>
    <n v="251"/>
    <n v="4844"/>
    <n v="134.56"/>
    <n v="83.67"/>
  </r>
  <r>
    <x v="143"/>
    <x v="143"/>
    <x v="10"/>
    <x v="12"/>
    <x v="6"/>
    <x v="0"/>
    <n v="0"/>
    <n v="0"/>
    <n v="0"/>
    <n v="0"/>
    <n v="0"/>
    <n v="0"/>
    <n v="0"/>
    <n v="0"/>
    <n v="0"/>
    <m/>
    <m/>
    <m/>
    <m/>
    <m/>
    <m/>
    <m/>
    <m/>
    <m/>
    <m/>
    <n v="137.69"/>
    <n v="270"/>
    <n v="2.81"/>
    <n v="17.21"/>
  </r>
  <r>
    <x v="160"/>
    <x v="160"/>
    <x v="14"/>
    <x v="1"/>
    <x v="16"/>
    <x v="4560"/>
    <n v="3"/>
    <n v="0.06"/>
    <n v="0.75"/>
    <n v="2.79"/>
    <n v="0"/>
    <m/>
    <m/>
    <m/>
    <m/>
    <n v="28"/>
    <n v="271"/>
    <n v="5.65"/>
    <n v="7"/>
    <n v="354.73"/>
    <m/>
    <m/>
    <m/>
    <m/>
    <m/>
    <n v="291.42"/>
    <n v="1642"/>
    <n v="34.21"/>
    <n v="72.86"/>
  </r>
  <r>
    <x v="157"/>
    <x v="157"/>
    <x v="0"/>
    <x v="7"/>
    <x v="28"/>
    <x v="10377"/>
    <n v="2047"/>
    <n v="14.22"/>
    <n v="1211.58"/>
    <n v="13521.27"/>
    <n v="1351.12"/>
    <n v="1716"/>
    <n v="11.92"/>
    <n v="112.59"/>
    <n v="16293.51"/>
    <m/>
    <m/>
    <m/>
    <m/>
    <m/>
    <m/>
    <m/>
    <m/>
    <m/>
    <m/>
    <n v="104.27"/>
    <n v="534"/>
    <n v="3.71"/>
    <n v="8.69"/>
  </r>
  <r>
    <x v="54"/>
    <x v="54"/>
    <x v="5"/>
    <x v="1"/>
    <x v="4"/>
    <x v="3432"/>
    <n v="276"/>
    <n v="3.29"/>
    <n v="9.43"/>
    <n v="61.38"/>
    <n v="0"/>
    <n v="30"/>
    <n v="0.36"/>
    <m/>
    <m/>
    <m/>
    <m/>
    <m/>
    <m/>
    <m/>
    <m/>
    <m/>
    <m/>
    <m/>
    <m/>
    <n v="64540"/>
    <n v="3938"/>
    <n v="46.88"/>
    <n v="9220"/>
  </r>
  <r>
    <x v="98"/>
    <x v="98"/>
    <x v="14"/>
    <x v="1"/>
    <x v="41"/>
    <x v="10378"/>
    <n v="682"/>
    <n v="18.940000000000001"/>
    <n v="1134.33"/>
    <n v="3164.79"/>
    <n v="1992.24"/>
    <n v="3165"/>
    <n v="87.92"/>
    <m/>
    <m/>
    <m/>
    <m/>
    <m/>
    <m/>
    <m/>
    <m/>
    <m/>
    <m/>
    <m/>
    <m/>
    <n v="0"/>
    <m/>
    <m/>
    <n v="0"/>
  </r>
  <r>
    <x v="85"/>
    <x v="85"/>
    <x v="14"/>
    <x v="11"/>
    <x v="64"/>
    <x v="10379"/>
    <n v="4399"/>
    <n v="4.8899999999999997"/>
    <n v="320.05"/>
    <n v="22323.72"/>
    <n v="468.48"/>
    <n v="950"/>
    <n v="1.06"/>
    <n v="6.25"/>
    <n v="5649.51"/>
    <m/>
    <m/>
    <m/>
    <m/>
    <m/>
    <m/>
    <m/>
    <m/>
    <m/>
    <m/>
    <n v="6220"/>
    <n v="80772"/>
    <n v="89.75"/>
    <n v="82.93"/>
  </r>
  <r>
    <x v="44"/>
    <x v="44"/>
    <x v="9"/>
    <x v="12"/>
    <x v="4"/>
    <x v="10380"/>
    <n v="2166"/>
    <n v="25.79"/>
    <n v="2167.14"/>
    <n v="14108.1"/>
    <n v="3288.07"/>
    <n v="5683"/>
    <n v="67.650000000000006"/>
    <m/>
    <m/>
    <m/>
    <m/>
    <m/>
    <m/>
    <m/>
    <m/>
    <m/>
    <m/>
    <m/>
    <m/>
    <n v="299"/>
    <n v="2323"/>
    <n v="27.65"/>
    <n v="42.71"/>
  </r>
  <r>
    <x v="119"/>
    <x v="119"/>
    <x v="6"/>
    <x v="0"/>
    <x v="10"/>
    <x v="10381"/>
    <n v="49437"/>
    <n v="55.67"/>
    <n v="8500.31"/>
    <n v="584991.39"/>
    <n v="27074.68"/>
    <n v="28751"/>
    <n v="32.380000000000003"/>
    <n v="365.87"/>
    <n v="326501.75"/>
    <m/>
    <m/>
    <m/>
    <m/>
    <m/>
    <m/>
    <m/>
    <m/>
    <m/>
    <m/>
    <n v="3699858"/>
    <n v="317888"/>
    <n v="357.98"/>
    <n v="49998.080000000002"/>
  </r>
  <r>
    <x v="122"/>
    <x v="122"/>
    <x v="4"/>
    <x v="0"/>
    <x v="102"/>
    <x v="10382"/>
    <n v="39790"/>
    <n v="32.19"/>
    <n v="3187.41"/>
    <n v="305321.78999999998"/>
    <n v="10152.280000000001"/>
    <n v="14779"/>
    <n v="11.96"/>
    <n v="98.57"/>
    <n v="122429.38"/>
    <m/>
    <m/>
    <m/>
    <m/>
    <m/>
    <m/>
    <m/>
    <m/>
    <m/>
    <m/>
    <n v="885.01"/>
    <n v="22667"/>
    <n v="18.34"/>
    <n v="8.59"/>
  </r>
  <r>
    <x v="40"/>
    <x v="40"/>
    <x v="1"/>
    <x v="5"/>
    <x v="15"/>
    <x v="10383"/>
    <n v="43813"/>
    <n v="101.42"/>
    <n v="11562.89"/>
    <n v="387125.52"/>
    <n v="0"/>
    <m/>
    <m/>
    <m/>
    <m/>
    <m/>
    <m/>
    <m/>
    <m/>
    <m/>
    <m/>
    <m/>
    <m/>
    <m/>
    <m/>
    <n v="135600"/>
    <n v="7707"/>
    <n v="17.84"/>
    <n v="3766.67"/>
  </r>
  <r>
    <x v="45"/>
    <x v="45"/>
    <x v="8"/>
    <x v="7"/>
    <x v="6"/>
    <x v="10384"/>
    <n v="3050"/>
    <n v="31.77"/>
    <n v="2778"/>
    <n v="20668.32"/>
    <n v="1555.77"/>
    <n v="1693"/>
    <n v="17.64"/>
    <n v="194.47"/>
    <n v="18761.509999999998"/>
    <m/>
    <m/>
    <m/>
    <m/>
    <m/>
    <m/>
    <m/>
    <m/>
    <m/>
    <m/>
    <n v="181"/>
    <n v="837"/>
    <n v="8.7200000000000006"/>
    <n v="22.63"/>
  </r>
  <r>
    <x v="2"/>
    <x v="2"/>
    <x v="14"/>
    <x v="6"/>
    <x v="4"/>
    <x v="6262"/>
    <n v="127"/>
    <n v="1.51"/>
    <n v="9.2899999999999991"/>
    <n v="60.45"/>
    <n v="0"/>
    <m/>
    <m/>
    <m/>
    <m/>
    <m/>
    <m/>
    <m/>
    <m/>
    <m/>
    <m/>
    <m/>
    <m/>
    <m/>
    <m/>
    <n v="322.58"/>
    <n v="1468"/>
    <n v="17.48"/>
    <n v="46.08"/>
  </r>
  <r>
    <x v="62"/>
    <x v="62"/>
    <x v="5"/>
    <x v="38"/>
    <x v="57"/>
    <x v="10385"/>
    <n v="30478"/>
    <n v="60.47"/>
    <n v="4367.62"/>
    <n v="170599.2"/>
    <n v="19740"/>
    <n v="18290"/>
    <n v="36.29"/>
    <n v="470"/>
    <n v="238050.64"/>
    <m/>
    <m/>
    <m/>
    <m/>
    <m/>
    <m/>
    <m/>
    <m/>
    <m/>
    <m/>
    <n v="924"/>
    <n v="5675"/>
    <n v="11.26"/>
    <n v="22"/>
  </r>
  <r>
    <x v="116"/>
    <x v="116"/>
    <x v="12"/>
    <x v="1"/>
    <x v="16"/>
    <x v="10386"/>
    <n v="3876"/>
    <n v="80.75"/>
    <n v="6757.25"/>
    <n v="25136.97"/>
    <n v="0"/>
    <m/>
    <m/>
    <m/>
    <m/>
    <m/>
    <m/>
    <m/>
    <m/>
    <m/>
    <n v="1086"/>
    <n v="2477"/>
    <n v="51.6"/>
    <n v="271"/>
    <n v="24309.02"/>
    <n v="33700"/>
    <n v="2452"/>
    <n v="51.08"/>
    <n v="8425"/>
  </r>
  <r>
    <x v="48"/>
    <x v="48"/>
    <x v="8"/>
    <x v="14"/>
    <x v="23"/>
    <x v="10387"/>
    <n v="29875"/>
    <n v="45.27"/>
    <n v="4172.67"/>
    <n v="213432.21"/>
    <n v="22994.18"/>
    <n v="26644"/>
    <n v="40.369999999999997"/>
    <n v="418.08"/>
    <n v="277293.71999999997"/>
    <m/>
    <m/>
    <m/>
    <m/>
    <m/>
    <m/>
    <m/>
    <m/>
    <m/>
    <m/>
    <n v="1323"/>
    <n v="19210"/>
    <n v="29.11"/>
    <n v="24.05"/>
  </r>
  <r>
    <x v="195"/>
    <x v="195"/>
    <x v="3"/>
    <x v="1"/>
    <x v="11"/>
    <x v="1671"/>
    <n v="453"/>
    <n v="3.78"/>
    <n v="72.5"/>
    <n v="674.25"/>
    <n v="0"/>
    <m/>
    <m/>
    <m/>
    <m/>
    <n v="23"/>
    <n v="58"/>
    <n v="0.48"/>
    <n v="2"/>
    <n v="291.39"/>
    <m/>
    <m/>
    <m/>
    <m/>
    <m/>
    <n v="90.9"/>
    <n v="1082"/>
    <n v="9.02"/>
    <n v="9.09"/>
  </r>
  <r>
    <x v="40"/>
    <x v="40"/>
    <x v="0"/>
    <x v="5"/>
    <x v="15"/>
    <x v="10388"/>
    <n v="35136"/>
    <n v="81.33"/>
    <n v="8375.75"/>
    <n v="280420.11"/>
    <n v="0"/>
    <m/>
    <m/>
    <m/>
    <m/>
    <m/>
    <m/>
    <m/>
    <m/>
    <m/>
    <m/>
    <m/>
    <m/>
    <m/>
    <m/>
    <n v="137200"/>
    <n v="9993"/>
    <n v="23.13"/>
    <n v="3811.11"/>
  </r>
  <r>
    <x v="125"/>
    <x v="125"/>
    <x v="7"/>
    <x v="2"/>
    <x v="9"/>
    <x v="10389"/>
    <n v="8108"/>
    <n v="16.89"/>
    <n v="2421.48"/>
    <n v="90078.87"/>
    <n v="7486.91"/>
    <n v="7174"/>
    <n v="14.95"/>
    <n v="187.17"/>
    <n v="90286.84"/>
    <m/>
    <m/>
    <m/>
    <m/>
    <m/>
    <m/>
    <m/>
    <m/>
    <m/>
    <m/>
    <n v="817"/>
    <n v="3636"/>
    <n v="7.58"/>
    <n v="20.43"/>
  </r>
  <r>
    <x v="28"/>
    <x v="28"/>
    <x v="6"/>
    <x v="14"/>
    <x v="21"/>
    <x v="10390"/>
    <n v="20088"/>
    <n v="69.75"/>
    <n v="4653.33"/>
    <n v="103862.39999999999"/>
    <n v="8184.29"/>
    <n v="12862"/>
    <n v="44.66"/>
    <m/>
    <m/>
    <m/>
    <m/>
    <m/>
    <m/>
    <m/>
    <m/>
    <m/>
    <m/>
    <m/>
    <m/>
    <n v="51000"/>
    <n v="4585"/>
    <n v="15.92"/>
    <n v="2125"/>
  </r>
  <r>
    <x v="159"/>
    <x v="159"/>
    <x v="10"/>
    <x v="4"/>
    <x v="46"/>
    <x v="4"/>
    <m/>
    <m/>
    <m/>
    <m/>
    <n v="0"/>
    <m/>
    <m/>
    <m/>
    <m/>
    <m/>
    <m/>
    <m/>
    <m/>
    <m/>
    <m/>
    <m/>
    <m/>
    <m/>
    <m/>
    <n v="43443.51"/>
    <n v="35301"/>
    <n v="113.14"/>
    <n v="1670.9"/>
  </r>
  <r>
    <x v="25"/>
    <x v="25"/>
    <x v="14"/>
    <x v="4"/>
    <x v="26"/>
    <x v="10391"/>
    <n v="2692"/>
    <n v="3.3"/>
    <n v="261.52999999999997"/>
    <n v="16539.12"/>
    <n v="0"/>
    <m/>
    <m/>
    <m/>
    <m/>
    <m/>
    <m/>
    <m/>
    <m/>
    <m/>
    <n v="988"/>
    <n v="3111"/>
    <n v="3.81"/>
    <n v="14"/>
    <n v="22115.39"/>
    <n v="5626"/>
    <n v="34709"/>
    <n v="42.54"/>
    <n v="82.74"/>
  </r>
  <r>
    <x v="94"/>
    <x v="94"/>
    <x v="6"/>
    <x v="7"/>
    <x v="66"/>
    <x v="10392"/>
    <n v="52982"/>
    <n v="200.69"/>
    <n v="11681.82"/>
    <n v="239010"/>
    <n v="0"/>
    <m/>
    <m/>
    <m/>
    <m/>
    <m/>
    <m/>
    <m/>
    <m/>
    <m/>
    <m/>
    <m/>
    <m/>
    <m/>
    <m/>
    <n v="593.54"/>
    <n v="7925"/>
    <n v="30.02"/>
    <n v="26.98"/>
  </r>
  <r>
    <x v="40"/>
    <x v="40"/>
    <x v="10"/>
    <x v="26"/>
    <x v="68"/>
    <x v="10393"/>
    <n v="8031"/>
    <n v="41.83"/>
    <n v="3890"/>
    <n v="57883.199999999997"/>
    <n v="4081.52"/>
    <n v="4301"/>
    <n v="22.4"/>
    <n v="255.09"/>
    <n v="49220.25"/>
    <m/>
    <m/>
    <m/>
    <m/>
    <m/>
    <m/>
    <m/>
    <m/>
    <m/>
    <m/>
    <n v="48100"/>
    <n v="2832"/>
    <n v="14.75"/>
    <n v="3006.25"/>
  </r>
  <r>
    <x v="14"/>
    <x v="14"/>
    <x v="10"/>
    <x v="0"/>
    <x v="76"/>
    <x v="10394"/>
    <n v="29153"/>
    <n v="53.99"/>
    <n v="4185.9799999999996"/>
    <n v="175183.17"/>
    <n v="14469.45"/>
    <n v="18612"/>
    <n v="34.47"/>
    <n v="321.54000000000002"/>
    <n v="174491.4"/>
    <m/>
    <m/>
    <m/>
    <m/>
    <m/>
    <m/>
    <m/>
    <m/>
    <m/>
    <m/>
    <n v="0"/>
    <n v="16650"/>
    <n v="30.83"/>
    <n v="0"/>
  </r>
  <r>
    <x v="46"/>
    <x v="46"/>
    <x v="12"/>
    <x v="1"/>
    <x v="11"/>
    <x v="3498"/>
    <n v="188"/>
    <n v="1.57"/>
    <n v="33.700000000000003"/>
    <n v="313.41000000000003"/>
    <n v="0"/>
    <n v="372"/>
    <n v="3.1"/>
    <m/>
    <m/>
    <m/>
    <m/>
    <m/>
    <m/>
    <m/>
    <m/>
    <m/>
    <m/>
    <m/>
    <m/>
    <n v="0"/>
    <n v="6120"/>
    <n v="51"/>
    <n v="0"/>
  </r>
  <r>
    <x v="30"/>
    <x v="30"/>
    <x v="4"/>
    <x v="19"/>
    <x v="71"/>
    <x v="10395"/>
    <n v="6098"/>
    <n v="101.63"/>
    <n v="5341.8"/>
    <n v="24839.37"/>
    <n v="0"/>
    <m/>
    <m/>
    <m/>
    <m/>
    <m/>
    <m/>
    <m/>
    <m/>
    <m/>
    <m/>
    <m/>
    <m/>
    <m/>
    <m/>
    <n v="0"/>
    <m/>
    <m/>
    <n v="0"/>
  </r>
  <r>
    <x v="143"/>
    <x v="143"/>
    <x v="11"/>
    <x v="2"/>
    <x v="29"/>
    <x v="10396"/>
    <n v="58557"/>
    <n v="93.84"/>
    <n v="7626.92"/>
    <n v="368838"/>
    <n v="0"/>
    <m/>
    <m/>
    <m/>
    <m/>
    <m/>
    <m/>
    <m/>
    <m/>
    <m/>
    <m/>
    <m/>
    <m/>
    <m/>
    <m/>
    <n v="1.81"/>
    <n v="2514"/>
    <n v="4.03"/>
    <n v="0.03"/>
  </r>
  <r>
    <x v="94"/>
    <x v="94"/>
    <x v="14"/>
    <x v="2"/>
    <x v="38"/>
    <x v="10397"/>
    <n v="72675"/>
    <n v="108.15"/>
    <n v="7075.71"/>
    <n v="368503.2"/>
    <n v="0"/>
    <m/>
    <m/>
    <m/>
    <m/>
    <m/>
    <m/>
    <m/>
    <m/>
    <m/>
    <m/>
    <m/>
    <m/>
    <m/>
    <m/>
    <n v="973.2"/>
    <n v="3919"/>
    <n v="5.83"/>
    <n v="17.38"/>
  </r>
  <r>
    <x v="87"/>
    <x v="87"/>
    <x v="12"/>
    <x v="16"/>
    <x v="57"/>
    <x v="10398"/>
    <n v="34666"/>
    <n v="68.78"/>
    <n v="5540.52"/>
    <n v="216412.86"/>
    <n v="19106.099999999999"/>
    <n v="23712"/>
    <n v="47.05"/>
    <n v="454.91"/>
    <n v="230406.13"/>
    <m/>
    <m/>
    <m/>
    <m/>
    <m/>
    <m/>
    <m/>
    <m/>
    <m/>
    <m/>
    <n v="1720"/>
    <n v="12840"/>
    <n v="25.48"/>
    <n v="40.950000000000003"/>
  </r>
  <r>
    <x v="125"/>
    <x v="125"/>
    <x v="15"/>
    <x v="0"/>
    <x v="68"/>
    <x v="10399"/>
    <n v="19681"/>
    <n v="102.51"/>
    <n v="12580"/>
    <n v="187190.39999999999"/>
    <n v="0"/>
    <m/>
    <m/>
    <m/>
    <m/>
    <m/>
    <m/>
    <m/>
    <m/>
    <m/>
    <m/>
    <m/>
    <m/>
    <m/>
    <m/>
    <n v="488"/>
    <n v="2274"/>
    <n v="11.84"/>
    <n v="30.5"/>
  </r>
  <r>
    <x v="72"/>
    <x v="72"/>
    <x v="7"/>
    <x v="2"/>
    <x v="26"/>
    <x v="10400"/>
    <n v="9268"/>
    <n v="11.36"/>
    <n v="1463.53"/>
    <n v="92553.600000000006"/>
    <n v="14723"/>
    <n v="15018"/>
    <n v="18.399999999999999"/>
    <n v="216.51"/>
    <n v="177549.07"/>
    <m/>
    <m/>
    <m/>
    <m/>
    <m/>
    <m/>
    <m/>
    <m/>
    <m/>
    <m/>
    <n v="524250"/>
    <n v="9168"/>
    <n v="11.24"/>
    <n v="7709.56"/>
  </r>
  <r>
    <x v="42"/>
    <x v="42"/>
    <x v="15"/>
    <x v="2"/>
    <x v="15"/>
    <x v="10401"/>
    <n v="20291"/>
    <n v="46.97"/>
    <n v="3998.14"/>
    <n v="133857.69"/>
    <n v="11250.24"/>
    <n v="17483"/>
    <n v="40.47"/>
    <n v="312.51"/>
    <n v="135670.04999999999"/>
    <m/>
    <m/>
    <m/>
    <m/>
    <m/>
    <m/>
    <m/>
    <m/>
    <m/>
    <m/>
    <n v="0"/>
    <m/>
    <m/>
    <n v="0"/>
  </r>
  <r>
    <x v="78"/>
    <x v="78"/>
    <x v="11"/>
    <x v="1"/>
    <x v="51"/>
    <x v="4"/>
    <m/>
    <m/>
    <m/>
    <m/>
    <n v="0"/>
    <m/>
    <m/>
    <m/>
    <m/>
    <m/>
    <m/>
    <m/>
    <m/>
    <m/>
    <m/>
    <m/>
    <m/>
    <m/>
    <m/>
    <n v="3600"/>
    <n v="445"/>
    <n v="37.08"/>
    <n v="3600"/>
  </r>
  <r>
    <x v="61"/>
    <x v="61"/>
    <x v="5"/>
    <x v="7"/>
    <x v="20"/>
    <x v="10402"/>
    <n v="32346"/>
    <n v="44.93"/>
    <n v="2878.8"/>
    <n v="160637.04"/>
    <n v="39831.230000000003"/>
    <n v="21460"/>
    <n v="29.81"/>
    <n v="663.85"/>
    <n v="480336.77"/>
    <m/>
    <m/>
    <m/>
    <m/>
    <m/>
    <m/>
    <m/>
    <m/>
    <m/>
    <m/>
    <n v="162.05000000000001"/>
    <n v="26064"/>
    <n v="36.200000000000003"/>
    <n v="2.7"/>
  </r>
  <r>
    <x v="74"/>
    <x v="74"/>
    <x v="14"/>
    <x v="1"/>
    <x v="19"/>
    <x v="0"/>
    <n v="0"/>
    <n v="0"/>
    <n v="0"/>
    <n v="0"/>
    <n v="0"/>
    <m/>
    <m/>
    <m/>
    <m/>
    <m/>
    <m/>
    <m/>
    <m/>
    <m/>
    <m/>
    <m/>
    <m/>
    <m/>
    <m/>
    <n v="0"/>
    <m/>
    <m/>
    <n v="0"/>
  </r>
  <r>
    <x v="62"/>
    <x v="62"/>
    <x v="15"/>
    <x v="27"/>
    <x v="6"/>
    <x v="0"/>
    <n v="16"/>
    <n v="0.17"/>
    <n v="0"/>
    <n v="0"/>
    <n v="0"/>
    <n v="0"/>
    <n v="0"/>
    <n v="0"/>
    <n v="0"/>
    <m/>
    <m/>
    <m/>
    <m/>
    <m/>
    <m/>
    <m/>
    <m/>
    <m/>
    <m/>
    <n v="0"/>
    <n v="239"/>
    <n v="2.4900000000000002"/>
    <n v="0"/>
  </r>
  <r>
    <x v="46"/>
    <x v="46"/>
    <x v="12"/>
    <x v="5"/>
    <x v="59"/>
    <x v="10403"/>
    <n v="153780"/>
    <n v="110.47"/>
    <n v="10073.280000000001"/>
    <n v="1086705"/>
    <n v="0"/>
    <n v="2531"/>
    <n v="1.82"/>
    <m/>
    <m/>
    <m/>
    <m/>
    <m/>
    <m/>
    <m/>
    <m/>
    <m/>
    <m/>
    <m/>
    <m/>
    <n v="0"/>
    <n v="22796"/>
    <n v="16.38"/>
    <n v="0"/>
  </r>
  <r>
    <x v="161"/>
    <x v="161"/>
    <x v="15"/>
    <x v="22"/>
    <x v="56"/>
    <x v="6128"/>
    <n v="53329"/>
    <n v="37.03"/>
    <n v="3061"/>
    <n v="341607.6"/>
    <n v="80096.990000000005"/>
    <n v="105272"/>
    <n v="73.11"/>
    <n v="667.47"/>
    <n v="965913.67"/>
    <m/>
    <m/>
    <m/>
    <m/>
    <m/>
    <m/>
    <m/>
    <m/>
    <m/>
    <m/>
    <n v="3282"/>
    <n v="72940"/>
    <n v="50.65"/>
    <n v="27.35"/>
  </r>
  <r>
    <x v="43"/>
    <x v="43"/>
    <x v="4"/>
    <x v="1"/>
    <x v="16"/>
    <x v="149"/>
    <n v="108"/>
    <n v="2.25"/>
    <n v="11.75"/>
    <n v="43.71"/>
    <n v="0"/>
    <m/>
    <m/>
    <m/>
    <m/>
    <m/>
    <m/>
    <m/>
    <m/>
    <m/>
    <m/>
    <m/>
    <m/>
    <m/>
    <m/>
    <n v="132.13999999999999"/>
    <n v="51055"/>
    <n v="1063.6500000000001"/>
    <n v="33.04"/>
  </r>
  <r>
    <x v="138"/>
    <x v="138"/>
    <x v="0"/>
    <x v="6"/>
    <x v="28"/>
    <x v="4"/>
    <m/>
    <m/>
    <m/>
    <m/>
    <n v="0"/>
    <m/>
    <m/>
    <m/>
    <m/>
    <m/>
    <m/>
    <m/>
    <m/>
    <m/>
    <m/>
    <m/>
    <m/>
    <m/>
    <m/>
    <n v="0"/>
    <m/>
    <m/>
    <n v="0"/>
  </r>
  <r>
    <x v="35"/>
    <x v="35"/>
    <x v="15"/>
    <x v="7"/>
    <x v="137"/>
    <x v="8873"/>
    <n v="44321"/>
    <n v="60.55"/>
    <n v="4265.57"/>
    <n v="241986"/>
    <n v="13397.67"/>
    <n v="13819"/>
    <n v="18.88"/>
    <n v="219.63"/>
    <n v="161566.54999999999"/>
    <m/>
    <m/>
    <m/>
    <m/>
    <m/>
    <m/>
    <m/>
    <m/>
    <m/>
    <m/>
    <n v="1845"/>
    <n v="16924"/>
    <n v="23.12"/>
    <n v="30.25"/>
  </r>
  <r>
    <x v="9"/>
    <x v="9"/>
    <x v="6"/>
    <x v="1"/>
    <x v="28"/>
    <x v="10404"/>
    <n v="67"/>
    <n v="0.47"/>
    <n v="16.25"/>
    <n v="181.35"/>
    <n v="89"/>
    <n v="169"/>
    <n v="1.17"/>
    <n v="7.42"/>
    <n v="1073.28"/>
    <m/>
    <m/>
    <m/>
    <m/>
    <m/>
    <m/>
    <m/>
    <m/>
    <m/>
    <m/>
    <n v="1489.51"/>
    <n v="5824"/>
    <n v="40.44"/>
    <n v="124.13"/>
  </r>
  <r>
    <x v="44"/>
    <x v="44"/>
    <x v="11"/>
    <x v="13"/>
    <x v="31"/>
    <x v="4"/>
    <m/>
    <m/>
    <m/>
    <m/>
    <n v="0"/>
    <m/>
    <m/>
    <m/>
    <m/>
    <m/>
    <m/>
    <m/>
    <m/>
    <m/>
    <m/>
    <m/>
    <m/>
    <m/>
    <m/>
    <n v="0"/>
    <m/>
    <m/>
    <n v="0"/>
  </r>
  <r>
    <x v="56"/>
    <x v="56"/>
    <x v="5"/>
    <x v="11"/>
    <x v="33"/>
    <x v="10405"/>
    <n v="18630"/>
    <n v="15.53"/>
    <n v="861.86"/>
    <n v="80152.98"/>
    <n v="82568.38"/>
    <n v="94647"/>
    <n v="78.87"/>
    <n v="825.68"/>
    <n v="995716.87"/>
    <m/>
    <m/>
    <m/>
    <m/>
    <m/>
    <m/>
    <m/>
    <m/>
    <m/>
    <m/>
    <n v="887300"/>
    <n v="129230"/>
    <n v="107.69"/>
    <n v="8873"/>
  </r>
  <r>
    <x v="5"/>
    <x v="5"/>
    <x v="3"/>
    <x v="11"/>
    <x v="46"/>
    <x v="2760"/>
    <n v="128"/>
    <n v="0.41"/>
    <n v="7.23"/>
    <n v="174.84"/>
    <n v="471"/>
    <n v="2075"/>
    <n v="6.65"/>
    <m/>
    <m/>
    <m/>
    <m/>
    <m/>
    <m/>
    <m/>
    <m/>
    <m/>
    <m/>
    <m/>
    <m/>
    <n v="1155"/>
    <n v="5147"/>
    <n v="16.5"/>
    <n v="44.42"/>
  </r>
  <r>
    <x v="197"/>
    <x v="197"/>
    <x v="13"/>
    <x v="3"/>
    <x v="51"/>
    <x v="4"/>
    <m/>
    <m/>
    <m/>
    <m/>
    <n v="0"/>
    <m/>
    <m/>
    <m/>
    <m/>
    <m/>
    <m/>
    <m/>
    <m/>
    <m/>
    <m/>
    <m/>
    <m/>
    <m/>
    <m/>
    <n v="0"/>
    <m/>
    <m/>
    <n v="0"/>
  </r>
  <r>
    <x v="127"/>
    <x v="127"/>
    <x v="13"/>
    <x v="27"/>
    <x v="16"/>
    <x v="10406"/>
    <n v="1642"/>
    <n v="34.21"/>
    <n v="326.5"/>
    <n v="1214.58"/>
    <n v="0"/>
    <m/>
    <m/>
    <m/>
    <m/>
    <m/>
    <m/>
    <m/>
    <m/>
    <m/>
    <m/>
    <m/>
    <m/>
    <m/>
    <m/>
    <n v="0"/>
    <m/>
    <m/>
    <n v="0"/>
  </r>
  <r>
    <x v="116"/>
    <x v="116"/>
    <x v="13"/>
    <x v="7"/>
    <x v="3"/>
    <x v="10407"/>
    <n v="99501"/>
    <n v="115.16"/>
    <n v="9700"/>
    <n v="649512"/>
    <n v="5548.98"/>
    <n v="5010"/>
    <n v="5.8"/>
    <m/>
    <m/>
    <m/>
    <m/>
    <m/>
    <m/>
    <m/>
    <m/>
    <m/>
    <m/>
    <m/>
    <m/>
    <n v="225530"/>
    <n v="26794"/>
    <n v="31.01"/>
    <n v="3132.36"/>
  </r>
  <r>
    <x v="68"/>
    <x v="68"/>
    <x v="12"/>
    <x v="1"/>
    <x v="4"/>
    <x v="10408"/>
    <n v="1409"/>
    <n v="16.77"/>
    <n v="698.71"/>
    <n v="4548.63"/>
    <n v="2487.56"/>
    <n v="2900"/>
    <n v="34.520000000000003"/>
    <n v="355.37"/>
    <n v="29998.22"/>
    <m/>
    <m/>
    <m/>
    <m/>
    <m/>
    <n v="3021"/>
    <n v="1686"/>
    <n v="20.07"/>
    <n v="431"/>
    <n v="67622.06"/>
    <n v="0.86"/>
    <n v="3636"/>
    <n v="43.29"/>
    <n v="0.12"/>
  </r>
  <r>
    <x v="0"/>
    <x v="0"/>
    <x v="6"/>
    <x v="17"/>
    <x v="33"/>
    <x v="10409"/>
    <n v="20862"/>
    <n v="17.39"/>
    <n v="1462.9"/>
    <n v="136049.70000000001"/>
    <n v="60713"/>
    <n v="112599"/>
    <n v="93.83"/>
    <m/>
    <m/>
    <m/>
    <m/>
    <m/>
    <m/>
    <m/>
    <m/>
    <m/>
    <m/>
    <m/>
    <m/>
    <n v="5811"/>
    <n v="91588"/>
    <n v="76.319999999999993"/>
    <n v="58.11"/>
  </r>
  <r>
    <x v="148"/>
    <x v="148"/>
    <x v="7"/>
    <x v="6"/>
    <x v="51"/>
    <x v="4"/>
    <m/>
    <m/>
    <m/>
    <m/>
    <n v="0"/>
    <m/>
    <m/>
    <m/>
    <m/>
    <m/>
    <m/>
    <m/>
    <m/>
    <m/>
    <m/>
    <m/>
    <m/>
    <m/>
    <m/>
    <n v="108.28"/>
    <n v="193"/>
    <n v="16.079999999999998"/>
    <n v="108.28"/>
  </r>
  <r>
    <x v="6"/>
    <x v="6"/>
    <x v="10"/>
    <x v="2"/>
    <x v="9"/>
    <x v="10410"/>
    <n v="22004"/>
    <n v="45.84"/>
    <n v="3185.63"/>
    <n v="118505.25"/>
    <n v="29454.9"/>
    <n v="27279"/>
    <n v="56.83"/>
    <m/>
    <m/>
    <m/>
    <m/>
    <m/>
    <m/>
    <m/>
    <m/>
    <m/>
    <m/>
    <m/>
    <m/>
    <n v="205181"/>
    <n v="20449"/>
    <n v="42.6"/>
    <n v="5129.53"/>
  </r>
  <r>
    <x v="44"/>
    <x v="44"/>
    <x v="1"/>
    <x v="4"/>
    <x v="5"/>
    <x v="10411"/>
    <n v="3780"/>
    <n v="3.94"/>
    <n v="300.54000000000002"/>
    <n v="22359.99"/>
    <n v="8082.44"/>
    <n v="15713"/>
    <n v="16.37"/>
    <n v="101.03"/>
    <n v="97468.62"/>
    <m/>
    <m/>
    <m/>
    <m/>
    <m/>
    <m/>
    <m/>
    <m/>
    <m/>
    <m/>
    <n v="4732"/>
    <n v="29056"/>
    <n v="30.27"/>
    <n v="59.15"/>
  </r>
  <r>
    <x v="71"/>
    <x v="71"/>
    <x v="4"/>
    <x v="5"/>
    <x v="17"/>
    <x v="10412"/>
    <n v="32576"/>
    <n v="54.29"/>
    <n v="4046.4"/>
    <n v="188157.6"/>
    <n v="8917.56"/>
    <n v="10761"/>
    <n v="17.940000000000001"/>
    <n v="178.35"/>
    <n v="107539.48"/>
    <m/>
    <m/>
    <m/>
    <m/>
    <m/>
    <m/>
    <m/>
    <m/>
    <m/>
    <m/>
    <n v="485"/>
    <n v="6416"/>
    <n v="10.69"/>
    <n v="9.6999999999999993"/>
  </r>
  <r>
    <x v="70"/>
    <x v="70"/>
    <x v="4"/>
    <x v="14"/>
    <x v="48"/>
    <x v="10413"/>
    <n v="17874"/>
    <n v="29.21"/>
    <n v="1853.37"/>
    <n v="87905.46"/>
    <n v="9790.49"/>
    <n v="12126"/>
    <n v="19.809999999999999"/>
    <n v="191.97"/>
    <n v="118066.51"/>
    <m/>
    <m/>
    <m/>
    <m/>
    <m/>
    <m/>
    <m/>
    <m/>
    <m/>
    <m/>
    <n v="2120.3000000000002"/>
    <n v="9655"/>
    <n v="15.78"/>
    <n v="41.57"/>
  </r>
  <r>
    <x v="118"/>
    <x v="118"/>
    <x v="9"/>
    <x v="7"/>
    <x v="70"/>
    <x v="10414"/>
    <n v="32892"/>
    <n v="51.72"/>
    <n v="2442.5500000000002"/>
    <n v="120393.15"/>
    <n v="16689"/>
    <n v="17582"/>
    <n v="27.64"/>
    <n v="314.89"/>
    <n v="201257.66"/>
    <m/>
    <m/>
    <m/>
    <m/>
    <m/>
    <m/>
    <m/>
    <m/>
    <m/>
    <m/>
    <n v="209234"/>
    <n v="11508"/>
    <n v="18.09"/>
    <n v="3947.81"/>
  </r>
  <r>
    <x v="48"/>
    <x v="48"/>
    <x v="10"/>
    <x v="2"/>
    <x v="17"/>
    <x v="10415"/>
    <n v="12851"/>
    <n v="21.42"/>
    <n v="3612.8"/>
    <n v="167995.2"/>
    <n v="29903.01"/>
    <n v="47813"/>
    <n v="79.69"/>
    <n v="598.05999999999995"/>
    <n v="360609.33"/>
    <m/>
    <m/>
    <m/>
    <m/>
    <m/>
    <m/>
    <m/>
    <m/>
    <m/>
    <m/>
    <n v="2.54"/>
    <n v="15419"/>
    <n v="25.7"/>
    <n v="0.05"/>
  </r>
  <r>
    <x v="57"/>
    <x v="57"/>
    <x v="3"/>
    <x v="2"/>
    <x v="9"/>
    <x v="3203"/>
    <n v="32252"/>
    <n v="67.19"/>
    <n v="9070.5"/>
    <n v="337422.6"/>
    <n v="0"/>
    <m/>
    <m/>
    <m/>
    <m/>
    <m/>
    <m/>
    <m/>
    <m/>
    <m/>
    <m/>
    <m/>
    <m/>
    <m/>
    <m/>
    <n v="75870"/>
    <n v="8320"/>
    <n v="17.329999999999998"/>
    <n v="1896.75"/>
  </r>
  <r>
    <x v="53"/>
    <x v="53"/>
    <x v="15"/>
    <x v="7"/>
    <x v="94"/>
    <x v="10416"/>
    <n v="11279"/>
    <n v="49.47"/>
    <n v="3283.16"/>
    <n v="58013.4"/>
    <n v="3630.15"/>
    <n v="4156"/>
    <n v="18.23"/>
    <n v="191.06"/>
    <n v="43777.1"/>
    <m/>
    <m/>
    <m/>
    <m/>
    <m/>
    <m/>
    <m/>
    <m/>
    <m/>
    <m/>
    <n v="300"/>
    <n v="2737"/>
    <n v="12"/>
    <n v="15.79"/>
  </r>
  <r>
    <x v="37"/>
    <x v="37"/>
    <x v="1"/>
    <x v="2"/>
    <x v="26"/>
    <x v="10417"/>
    <n v="81245"/>
    <n v="99.56"/>
    <n v="10888.65"/>
    <n v="688598.04"/>
    <n v="0"/>
    <m/>
    <m/>
    <m/>
    <m/>
    <m/>
    <m/>
    <m/>
    <m/>
    <m/>
    <m/>
    <m/>
    <m/>
    <m/>
    <m/>
    <n v="181.41"/>
    <n v="3664"/>
    <n v="4.49"/>
    <n v="2.67"/>
  </r>
  <r>
    <x v="206"/>
    <x v="206"/>
    <x v="11"/>
    <x v="1"/>
    <x v="12"/>
    <x v="10418"/>
    <n v="2965"/>
    <n v="17.649999999999999"/>
    <n v="1281.8599999999999"/>
    <n v="16689.78"/>
    <n v="5972.84"/>
    <n v="4184"/>
    <n v="24.9"/>
    <m/>
    <m/>
    <m/>
    <m/>
    <m/>
    <m/>
    <m/>
    <m/>
    <m/>
    <m/>
    <m/>
    <m/>
    <n v="0"/>
    <m/>
    <m/>
    <n v="0"/>
  </r>
  <r>
    <x v="111"/>
    <x v="111"/>
    <x v="0"/>
    <x v="2"/>
    <x v="57"/>
    <x v="10419"/>
    <n v="59936"/>
    <n v="118.92"/>
    <n v="9854.2900000000009"/>
    <n v="384908.4"/>
    <n v="0"/>
    <m/>
    <m/>
    <m/>
    <m/>
    <m/>
    <m/>
    <m/>
    <m/>
    <m/>
    <m/>
    <m/>
    <m/>
    <m/>
    <m/>
    <n v="1120.8499999999999"/>
    <n v="5971"/>
    <n v="11.85"/>
    <n v="26.69"/>
  </r>
  <r>
    <x v="38"/>
    <x v="38"/>
    <x v="8"/>
    <x v="3"/>
    <x v="16"/>
    <x v="3102"/>
    <n v="33"/>
    <n v="0.69"/>
    <n v="29"/>
    <n v="107.88"/>
    <n v="0"/>
    <m/>
    <m/>
    <m/>
    <m/>
    <m/>
    <m/>
    <m/>
    <m/>
    <m/>
    <n v="125"/>
    <n v="262"/>
    <n v="5.46"/>
    <n v="31"/>
    <n v="2798"/>
    <n v="349"/>
    <n v="1220"/>
    <n v="25.42"/>
    <n v="87.25"/>
  </r>
  <r>
    <x v="178"/>
    <x v="178"/>
    <x v="15"/>
    <x v="2"/>
    <x v="5"/>
    <x v="10420"/>
    <n v="151096"/>
    <n v="157.38999999999999"/>
    <n v="12198"/>
    <n v="907531.2"/>
    <n v="0"/>
    <m/>
    <m/>
    <m/>
    <m/>
    <m/>
    <m/>
    <m/>
    <m/>
    <m/>
    <m/>
    <m/>
    <m/>
    <m/>
    <m/>
    <n v="1115169"/>
    <n v="194508"/>
    <n v="202.61"/>
    <n v="13939.61"/>
  </r>
  <r>
    <x v="5"/>
    <x v="5"/>
    <x v="9"/>
    <x v="2"/>
    <x v="22"/>
    <x v="10421"/>
    <n v="32067"/>
    <n v="106.89"/>
    <n v="3020.44"/>
    <n v="70225.23"/>
    <n v="15954"/>
    <n v="4138"/>
    <n v="13.79"/>
    <n v="638.16"/>
    <n v="192394.07"/>
    <m/>
    <m/>
    <m/>
    <m/>
    <m/>
    <m/>
    <m/>
    <m/>
    <m/>
    <m/>
    <n v="1046"/>
    <n v="4764"/>
    <n v="15.88"/>
    <n v="41.84"/>
  </r>
  <r>
    <x v="60"/>
    <x v="60"/>
    <x v="12"/>
    <x v="2"/>
    <x v="76"/>
    <x v="10422"/>
    <n v="44176"/>
    <n v="81.81"/>
    <n v="8604.44"/>
    <n v="360096"/>
    <n v="0"/>
    <m/>
    <m/>
    <m/>
    <m/>
    <m/>
    <m/>
    <m/>
    <m/>
    <m/>
    <m/>
    <m/>
    <m/>
    <m/>
    <m/>
    <n v="0"/>
    <m/>
    <m/>
    <n v="0"/>
  </r>
  <r>
    <x v="135"/>
    <x v="135"/>
    <x v="8"/>
    <x v="4"/>
    <x v="57"/>
    <x v="10423"/>
    <n v="2657"/>
    <n v="5.27"/>
    <n v="242.45"/>
    <n v="9470.19"/>
    <n v="924.35"/>
    <n v="1581"/>
    <n v="3.14"/>
    <n v="22.01"/>
    <n v="11146.96"/>
    <m/>
    <m/>
    <m/>
    <m/>
    <m/>
    <m/>
    <m/>
    <m/>
    <m/>
    <m/>
    <n v="252823"/>
    <n v="14063"/>
    <n v="27.9"/>
    <n v="6019.6"/>
  </r>
  <r>
    <x v="20"/>
    <x v="20"/>
    <x v="8"/>
    <x v="5"/>
    <x v="31"/>
    <x v="10424"/>
    <n v="11843"/>
    <n v="49.35"/>
    <n v="3182"/>
    <n v="59185.2"/>
    <n v="7192.17"/>
    <n v="8865"/>
    <n v="36.94"/>
    <n v="359.61"/>
    <n v="86732.56"/>
    <m/>
    <m/>
    <m/>
    <m/>
    <m/>
    <m/>
    <m/>
    <m/>
    <m/>
    <m/>
    <n v="76000"/>
    <n v="5236"/>
    <n v="21.82"/>
    <n v="3800"/>
  </r>
  <r>
    <x v="37"/>
    <x v="37"/>
    <x v="12"/>
    <x v="18"/>
    <x v="41"/>
    <x v="4"/>
    <m/>
    <m/>
    <m/>
    <m/>
    <n v="0"/>
    <m/>
    <m/>
    <m/>
    <m/>
    <m/>
    <m/>
    <m/>
    <m/>
    <m/>
    <m/>
    <m/>
    <m/>
    <m/>
    <m/>
    <n v="0"/>
    <m/>
    <m/>
    <n v="0"/>
  </r>
  <r>
    <x v="85"/>
    <x v="85"/>
    <x v="11"/>
    <x v="16"/>
    <x v="20"/>
    <x v="10425"/>
    <n v="28579"/>
    <n v="39.69"/>
    <n v="3280.72"/>
    <n v="183063.99"/>
    <n v="31250.240000000002"/>
    <n v="25307"/>
    <n v="35.15"/>
    <n v="520.84"/>
    <n v="376856.05"/>
    <m/>
    <m/>
    <m/>
    <m/>
    <m/>
    <m/>
    <m/>
    <m/>
    <m/>
    <m/>
    <n v="1041"/>
    <n v="18298"/>
    <n v="25.41"/>
    <n v="17.350000000000001"/>
  </r>
  <r>
    <x v="234"/>
    <x v="234"/>
    <x v="3"/>
    <x v="2"/>
    <x v="20"/>
    <x v="10426"/>
    <n v="167844"/>
    <n v="233.12"/>
    <n v="10718.9"/>
    <n v="598114.62"/>
    <n v="0"/>
    <m/>
    <m/>
    <m/>
    <m/>
    <m/>
    <m/>
    <m/>
    <m/>
    <m/>
    <m/>
    <m/>
    <m/>
    <m/>
    <m/>
    <n v="2.63"/>
    <n v="21165"/>
    <n v="29.4"/>
    <n v="0.04"/>
  </r>
  <r>
    <x v="35"/>
    <x v="35"/>
    <x v="10"/>
    <x v="6"/>
    <x v="68"/>
    <x v="10427"/>
    <n v="311"/>
    <n v="1.62"/>
    <n v="103.19"/>
    <n v="1535.43"/>
    <n v="372.45"/>
    <n v="815"/>
    <n v="4.24"/>
    <n v="23.28"/>
    <n v="4491.53"/>
    <m/>
    <m/>
    <m/>
    <m/>
    <m/>
    <m/>
    <m/>
    <m/>
    <m/>
    <m/>
    <n v="6426.97"/>
    <n v="37302"/>
    <n v="194.28"/>
    <n v="401.69"/>
  </r>
  <r>
    <x v="91"/>
    <x v="91"/>
    <x v="1"/>
    <x v="6"/>
    <x v="7"/>
    <x v="10428"/>
    <n v="1691"/>
    <n v="70.459999999999994"/>
    <n v="7439.5"/>
    <n v="13837.47"/>
    <n v="796.31"/>
    <n v="1179"/>
    <n v="49.13"/>
    <n v="398.16"/>
    <n v="9602.99"/>
    <m/>
    <m/>
    <m/>
    <m/>
    <m/>
    <n v="1772"/>
    <n v="2628"/>
    <n v="109.5"/>
    <n v="886"/>
    <n v="39664.449999999997"/>
    <n v="24500"/>
    <n v="674"/>
    <n v="28.08"/>
    <n v="12250"/>
  </r>
  <r>
    <x v="78"/>
    <x v="78"/>
    <x v="15"/>
    <x v="12"/>
    <x v="41"/>
    <x v="4"/>
    <m/>
    <m/>
    <m/>
    <m/>
    <n v="0"/>
    <m/>
    <m/>
    <m/>
    <m/>
    <m/>
    <m/>
    <m/>
    <m/>
    <m/>
    <m/>
    <m/>
    <m/>
    <m/>
    <m/>
    <n v="49606"/>
    <n v="4850"/>
    <n v="134.72"/>
    <n v="16535.330000000002"/>
  </r>
  <r>
    <x v="49"/>
    <x v="49"/>
    <x v="5"/>
    <x v="1"/>
    <x v="71"/>
    <x v="4"/>
    <m/>
    <m/>
    <m/>
    <m/>
    <n v="0"/>
    <m/>
    <m/>
    <m/>
    <m/>
    <m/>
    <m/>
    <m/>
    <m/>
    <m/>
    <m/>
    <m/>
    <m/>
    <m/>
    <m/>
    <n v="53235"/>
    <n v="5545"/>
    <n v="92.42"/>
    <n v="10647"/>
  </r>
  <r>
    <x v="17"/>
    <x v="17"/>
    <x v="14"/>
    <x v="2"/>
    <x v="76"/>
    <x v="10429"/>
    <n v="31550"/>
    <n v="58.43"/>
    <n v="4493.96"/>
    <n v="188072.04"/>
    <n v="20336.57"/>
    <n v="33197"/>
    <n v="61.48"/>
    <n v="451.92"/>
    <n v="245244.76"/>
    <m/>
    <m/>
    <m/>
    <m/>
    <m/>
    <m/>
    <m/>
    <m/>
    <m/>
    <m/>
    <n v="192800"/>
    <n v="27212"/>
    <n v="50.39"/>
    <n v="4284.4399999999996"/>
  </r>
  <r>
    <x v="5"/>
    <x v="5"/>
    <x v="14"/>
    <x v="11"/>
    <x v="46"/>
    <x v="10430"/>
    <n v="156"/>
    <n v="0.5"/>
    <n v="6.92"/>
    <n v="167.4"/>
    <n v="8"/>
    <n v="36"/>
    <n v="0.12"/>
    <m/>
    <m/>
    <m/>
    <m/>
    <m/>
    <m/>
    <m/>
    <m/>
    <m/>
    <m/>
    <m/>
    <m/>
    <n v="1889"/>
    <n v="8774"/>
    <n v="28.12"/>
    <n v="72.650000000000006"/>
  </r>
  <r>
    <x v="91"/>
    <x v="91"/>
    <x v="9"/>
    <x v="1"/>
    <x v="19"/>
    <x v="10431"/>
    <n v="41367"/>
    <n v="229.82"/>
    <n v="19541.330000000002"/>
    <n v="272601.59999999998"/>
    <n v="0"/>
    <m/>
    <m/>
    <m/>
    <m/>
    <m/>
    <m/>
    <m/>
    <m/>
    <m/>
    <m/>
    <m/>
    <m/>
    <m/>
    <m/>
    <n v="103300"/>
    <n v="3707"/>
    <n v="20.59"/>
    <n v="6886.67"/>
  </r>
  <r>
    <x v="96"/>
    <x v="96"/>
    <x v="4"/>
    <x v="2"/>
    <x v="42"/>
    <x v="10432"/>
    <n v="16272"/>
    <n v="45.2"/>
    <n v="2738.67"/>
    <n v="76408.800000000003"/>
    <n v="12876.82"/>
    <n v="15509"/>
    <n v="43.08"/>
    <n v="429.23"/>
    <n v="155285.42000000001"/>
    <m/>
    <m/>
    <m/>
    <m/>
    <m/>
    <m/>
    <m/>
    <m/>
    <m/>
    <m/>
    <n v="43155.73"/>
    <n v="20506"/>
    <n v="56.96"/>
    <n v="1438.52"/>
  </r>
  <r>
    <x v="137"/>
    <x v="137"/>
    <x v="4"/>
    <x v="2"/>
    <x v="2"/>
    <x v="10433"/>
    <n v="97171"/>
    <n v="126.52"/>
    <n v="7584.7"/>
    <n v="451441.53"/>
    <n v="0"/>
    <m/>
    <m/>
    <m/>
    <m/>
    <m/>
    <m/>
    <m/>
    <m/>
    <m/>
    <m/>
    <m/>
    <m/>
    <m/>
    <m/>
    <n v="1114.28"/>
    <n v="10301"/>
    <n v="13.41"/>
    <n v="17.41"/>
  </r>
  <r>
    <x v="0"/>
    <x v="0"/>
    <x v="13"/>
    <x v="6"/>
    <x v="21"/>
    <x v="10434"/>
    <n v="47578"/>
    <n v="165.2"/>
    <n v="9365.67"/>
    <n v="209041.68"/>
    <n v="17138"/>
    <n v="22724"/>
    <n v="78.900000000000006"/>
    <n v="714.08"/>
    <n v="206672.28"/>
    <m/>
    <m/>
    <m/>
    <m/>
    <m/>
    <m/>
    <m/>
    <m/>
    <m/>
    <m/>
    <n v="2204"/>
    <n v="15829"/>
    <n v="54.96"/>
    <n v="91.83"/>
  </r>
  <r>
    <x v="197"/>
    <x v="197"/>
    <x v="1"/>
    <x v="13"/>
    <x v="6"/>
    <x v="4"/>
    <m/>
    <m/>
    <m/>
    <m/>
    <n v="0"/>
    <m/>
    <m/>
    <m/>
    <m/>
    <m/>
    <m/>
    <m/>
    <m/>
    <m/>
    <m/>
    <m/>
    <m/>
    <m/>
    <m/>
    <n v="542.74"/>
    <n v="3426"/>
    <n v="35.69"/>
    <n v="67.84"/>
  </r>
  <r>
    <x v="3"/>
    <x v="3"/>
    <x v="11"/>
    <x v="25"/>
    <x v="6"/>
    <x v="4"/>
    <m/>
    <m/>
    <m/>
    <m/>
    <n v="0"/>
    <m/>
    <m/>
    <m/>
    <m/>
    <m/>
    <m/>
    <m/>
    <m/>
    <m/>
    <m/>
    <m/>
    <m/>
    <m/>
    <m/>
    <n v="0"/>
    <m/>
    <m/>
    <n v="0"/>
  </r>
  <r>
    <x v="148"/>
    <x v="148"/>
    <x v="8"/>
    <x v="7"/>
    <x v="38"/>
    <x v="10435"/>
    <n v="76703"/>
    <n v="114.14"/>
    <n v="8502.86"/>
    <n v="442828.79999999999"/>
    <n v="0"/>
    <m/>
    <m/>
    <m/>
    <m/>
    <m/>
    <m/>
    <m/>
    <m/>
    <m/>
    <m/>
    <m/>
    <m/>
    <m/>
    <m/>
    <n v="1473.83"/>
    <n v="14773"/>
    <n v="21.98"/>
    <n v="26.32"/>
  </r>
  <r>
    <x v="166"/>
    <x v="166"/>
    <x v="7"/>
    <x v="7"/>
    <x v="20"/>
    <x v="10436"/>
    <n v="24361"/>
    <n v="33.83"/>
    <n v="5280"/>
    <n v="294624"/>
    <n v="0"/>
    <m/>
    <m/>
    <m/>
    <m/>
    <m/>
    <m/>
    <m/>
    <m/>
    <m/>
    <m/>
    <m/>
    <m/>
    <m/>
    <m/>
    <n v="1290"/>
    <n v="6210"/>
    <n v="8.6300000000000008"/>
    <n v="21.5"/>
  </r>
  <r>
    <x v="52"/>
    <x v="52"/>
    <x v="5"/>
    <x v="17"/>
    <x v="5"/>
    <x v="10437"/>
    <n v="19893"/>
    <n v="20.72"/>
    <n v="1528"/>
    <n v="113683.2"/>
    <n v="52667.31"/>
    <n v="59917"/>
    <n v="62.41"/>
    <n v="658.34"/>
    <n v="635130.93000000005"/>
    <m/>
    <m/>
    <m/>
    <m/>
    <m/>
    <m/>
    <m/>
    <m/>
    <m/>
    <m/>
    <n v="7906"/>
    <n v="55251"/>
    <n v="57.55"/>
    <n v="98.83"/>
  </r>
  <r>
    <x v="119"/>
    <x v="119"/>
    <x v="12"/>
    <x v="4"/>
    <x v="75"/>
    <x v="10438"/>
    <n v="110814"/>
    <n v="90.53"/>
    <n v="6563.58"/>
    <n v="622621.05000000005"/>
    <n v="2197.87"/>
    <n v="3887"/>
    <n v="3.18"/>
    <n v="21.55"/>
    <n v="26504.73"/>
    <m/>
    <m/>
    <m/>
    <m/>
    <m/>
    <m/>
    <m/>
    <m/>
    <m/>
    <m/>
    <n v="2522765"/>
    <n v="287979"/>
    <n v="235.28"/>
    <n v="24732.99"/>
  </r>
  <r>
    <x v="223"/>
    <x v="223"/>
    <x v="15"/>
    <x v="1"/>
    <x v="4"/>
    <x v="4"/>
    <m/>
    <m/>
    <m/>
    <m/>
    <n v="0"/>
    <m/>
    <m/>
    <m/>
    <m/>
    <m/>
    <m/>
    <m/>
    <m/>
    <m/>
    <m/>
    <m/>
    <m/>
    <m/>
    <m/>
    <n v="328.74"/>
    <n v="6556"/>
    <n v="78.05"/>
    <n v="46.96"/>
  </r>
  <r>
    <x v="44"/>
    <x v="44"/>
    <x v="0"/>
    <x v="4"/>
    <x v="5"/>
    <x v="10439"/>
    <n v="5934"/>
    <n v="6.18"/>
    <n v="342.39"/>
    <n v="25473.63"/>
    <n v="978.66"/>
    <n v="1821"/>
    <n v="1.9"/>
    <m/>
    <m/>
    <m/>
    <m/>
    <m/>
    <m/>
    <m/>
    <m/>
    <m/>
    <m/>
    <m/>
    <m/>
    <n v="6409"/>
    <n v="60116"/>
    <n v="62.62"/>
    <n v="80.11"/>
  </r>
  <r>
    <x v="134"/>
    <x v="134"/>
    <x v="6"/>
    <x v="6"/>
    <x v="7"/>
    <x v="0"/>
    <n v="0"/>
    <n v="0"/>
    <n v="0"/>
    <n v="0"/>
    <n v="0"/>
    <m/>
    <m/>
    <m/>
    <m/>
    <m/>
    <m/>
    <m/>
    <m/>
    <m/>
    <m/>
    <m/>
    <m/>
    <m/>
    <m/>
    <n v="227.26"/>
    <n v="782"/>
    <n v="32.58"/>
    <n v="113.63"/>
  </r>
  <r>
    <x v="158"/>
    <x v="158"/>
    <x v="10"/>
    <x v="5"/>
    <x v="29"/>
    <x v="10440"/>
    <n v="22970"/>
    <n v="36.81"/>
    <n v="3312.38"/>
    <n v="160186.92000000001"/>
    <n v="30148"/>
    <n v="21639"/>
    <n v="34.68"/>
    <m/>
    <m/>
    <m/>
    <m/>
    <m/>
    <m/>
    <m/>
    <m/>
    <m/>
    <m/>
    <m/>
    <m/>
    <n v="191233"/>
    <n v="18659"/>
    <n v="29.9"/>
    <n v="3677.56"/>
  </r>
  <r>
    <x v="116"/>
    <x v="116"/>
    <x v="6"/>
    <x v="12"/>
    <x v="28"/>
    <x v="10038"/>
    <n v="24089"/>
    <n v="167.28"/>
    <n v="16720"/>
    <n v="186595.20000000001"/>
    <n v="0"/>
    <m/>
    <m/>
    <m/>
    <m/>
    <m/>
    <m/>
    <m/>
    <m/>
    <m/>
    <m/>
    <m/>
    <m/>
    <m/>
    <m/>
    <n v="69032.08"/>
    <n v="7555"/>
    <n v="52.47"/>
    <n v="5752.67"/>
  </r>
  <r>
    <x v="74"/>
    <x v="74"/>
    <x v="9"/>
    <x v="19"/>
    <x v="38"/>
    <x v="10441"/>
    <n v="34757"/>
    <n v="51.72"/>
    <n v="4368.57"/>
    <n v="227515.2"/>
    <n v="1611.06"/>
    <n v="26528"/>
    <n v="39.479999999999997"/>
    <m/>
    <m/>
    <m/>
    <m/>
    <m/>
    <m/>
    <m/>
    <n v="10"/>
    <n v="32"/>
    <n v="0.05"/>
    <n v="0"/>
    <n v="223.84"/>
    <n v="1096.18"/>
    <n v="15764"/>
    <n v="23.46"/>
    <n v="19.57"/>
  </r>
  <r>
    <x v="108"/>
    <x v="108"/>
    <x v="15"/>
    <x v="2"/>
    <x v="37"/>
    <x v="10442"/>
    <n v="43256"/>
    <n v="112.65"/>
    <n v="8771.25"/>
    <n v="261032.4"/>
    <n v="0"/>
    <m/>
    <m/>
    <m/>
    <m/>
    <m/>
    <m/>
    <m/>
    <m/>
    <m/>
    <m/>
    <m/>
    <m/>
    <m/>
    <m/>
    <n v="661.72"/>
    <n v="9925"/>
    <n v="25.85"/>
    <n v="20.68"/>
  </r>
  <r>
    <x v="3"/>
    <x v="3"/>
    <x v="3"/>
    <x v="13"/>
    <x v="6"/>
    <x v="10443"/>
    <n v="837"/>
    <n v="8.7200000000000006"/>
    <n v="630.25"/>
    <n v="4689.0600000000004"/>
    <n v="0"/>
    <m/>
    <m/>
    <m/>
    <m/>
    <m/>
    <m/>
    <m/>
    <m/>
    <m/>
    <m/>
    <m/>
    <m/>
    <m/>
    <m/>
    <n v="61020"/>
    <n v="2933"/>
    <n v="30.55"/>
    <n v="7627.5"/>
  </r>
  <r>
    <x v="141"/>
    <x v="141"/>
    <x v="10"/>
    <x v="7"/>
    <x v="82"/>
    <x v="10444"/>
    <n v="17047"/>
    <n v="38.39"/>
    <n v="4927.05"/>
    <n v="169539.93"/>
    <n v="0"/>
    <n v="0"/>
    <n v="0"/>
    <n v="0"/>
    <n v="0"/>
    <n v="0"/>
    <n v="0"/>
    <n v="0"/>
    <n v="0"/>
    <n v="0"/>
    <n v="0"/>
    <n v="0"/>
    <n v="0"/>
    <n v="0"/>
    <n v="0"/>
    <n v="24573"/>
    <n v="959"/>
    <n v="2.16"/>
    <n v="664.14"/>
  </r>
  <r>
    <x v="91"/>
    <x v="91"/>
    <x v="2"/>
    <x v="14"/>
    <x v="117"/>
    <x v="10445"/>
    <n v="71400"/>
    <n v="100.85"/>
    <n v="11883.05"/>
    <n v="652023"/>
    <n v="2528.61"/>
    <n v="4444"/>
    <n v="6.28"/>
    <n v="42.86"/>
    <n v="30493.3"/>
    <m/>
    <m/>
    <m/>
    <m/>
    <m/>
    <m/>
    <m/>
    <m/>
    <m/>
    <m/>
    <n v="130200"/>
    <n v="4051"/>
    <n v="5.72"/>
    <n v="2206.7800000000002"/>
  </r>
  <r>
    <x v="157"/>
    <x v="157"/>
    <x v="1"/>
    <x v="7"/>
    <x v="28"/>
    <x v="10446"/>
    <n v="2183"/>
    <n v="15.16"/>
    <n v="1460.5"/>
    <n v="16299.18"/>
    <n v="1066.93"/>
    <n v="1175"/>
    <n v="8.16"/>
    <n v="88.91"/>
    <n v="12866.37"/>
    <m/>
    <m/>
    <m/>
    <m/>
    <m/>
    <m/>
    <m/>
    <m/>
    <m/>
    <m/>
    <n v="487.94"/>
    <n v="1686"/>
    <n v="11.71"/>
    <n v="40.659999999999997"/>
  </r>
  <r>
    <x v="76"/>
    <x v="76"/>
    <x v="14"/>
    <x v="12"/>
    <x v="11"/>
    <x v="0"/>
    <n v="4"/>
    <n v="0.03"/>
    <n v="0"/>
    <n v="0"/>
    <n v="11618.43"/>
    <n v="18579"/>
    <n v="154.83000000000001"/>
    <n v="1161.8399999999999"/>
    <n v="140110.10999999999"/>
    <m/>
    <m/>
    <m/>
    <m/>
    <m/>
    <m/>
    <m/>
    <m/>
    <m/>
    <m/>
    <n v="77059"/>
    <n v="5606"/>
    <n v="46.72"/>
    <n v="7705.9"/>
  </r>
  <r>
    <x v="85"/>
    <x v="85"/>
    <x v="0"/>
    <x v="7"/>
    <x v="9"/>
    <x v="10447"/>
    <n v="66188"/>
    <n v="137.88999999999999"/>
    <n v="8889"/>
    <n v="330670.8"/>
    <n v="0"/>
    <m/>
    <m/>
    <m/>
    <m/>
    <m/>
    <m/>
    <m/>
    <m/>
    <m/>
    <m/>
    <m/>
    <m/>
    <m/>
    <m/>
    <n v="1111"/>
    <n v="10817"/>
    <n v="22.54"/>
    <n v="27.78"/>
  </r>
  <r>
    <x v="21"/>
    <x v="21"/>
    <x v="7"/>
    <x v="1"/>
    <x v="1"/>
    <x v="137"/>
    <n v="60"/>
    <n v="0.83"/>
    <n v="53.67"/>
    <n v="299.45999999999998"/>
    <n v="0"/>
    <m/>
    <m/>
    <m/>
    <m/>
    <m/>
    <m/>
    <m/>
    <m/>
    <m/>
    <m/>
    <m/>
    <m/>
    <m/>
    <m/>
    <n v="147.65"/>
    <n v="1018"/>
    <n v="14.14"/>
    <n v="24.61"/>
  </r>
  <r>
    <x v="5"/>
    <x v="5"/>
    <x v="8"/>
    <x v="2"/>
    <x v="22"/>
    <x v="10448"/>
    <n v="15728"/>
    <n v="52.43"/>
    <n v="3931.16"/>
    <n v="91399.47"/>
    <n v="10400"/>
    <n v="5530"/>
    <n v="18.43"/>
    <m/>
    <m/>
    <m/>
    <m/>
    <m/>
    <m/>
    <m/>
    <m/>
    <m/>
    <m/>
    <m/>
    <m/>
    <n v="603"/>
    <n v="3120"/>
    <n v="10.4"/>
    <n v="24.12"/>
  </r>
  <r>
    <x v="182"/>
    <x v="182"/>
    <x v="14"/>
    <x v="4"/>
    <x v="42"/>
    <x v="972"/>
    <n v="185"/>
    <n v="0.51"/>
    <n v="16.23"/>
    <n v="452.91"/>
    <n v="0"/>
    <m/>
    <m/>
    <m/>
    <m/>
    <m/>
    <m/>
    <m/>
    <m/>
    <m/>
    <m/>
    <m/>
    <m/>
    <m/>
    <m/>
    <n v="1796.67"/>
    <n v="3095"/>
    <n v="8.6"/>
    <n v="59.89"/>
  </r>
  <r>
    <x v="135"/>
    <x v="135"/>
    <x v="9"/>
    <x v="4"/>
    <x v="57"/>
    <x v="10449"/>
    <n v="3522"/>
    <n v="6.99"/>
    <n v="349.29"/>
    <n v="13643.1"/>
    <n v="923.38"/>
    <n v="1694"/>
    <n v="3.36"/>
    <n v="21.99"/>
    <n v="11135.26"/>
    <m/>
    <m/>
    <m/>
    <m/>
    <m/>
    <m/>
    <m/>
    <m/>
    <m/>
    <m/>
    <n v="265472"/>
    <n v="12947"/>
    <n v="25.69"/>
    <n v="6320.76"/>
  </r>
  <r>
    <x v="98"/>
    <x v="98"/>
    <x v="14"/>
    <x v="5"/>
    <x v="101"/>
    <x v="4"/>
    <n v="0"/>
    <n v="0"/>
    <m/>
    <m/>
    <n v="0"/>
    <m/>
    <m/>
    <m/>
    <m/>
    <m/>
    <m/>
    <m/>
    <m/>
    <m/>
    <m/>
    <m/>
    <m/>
    <m/>
    <m/>
    <n v="0"/>
    <m/>
    <m/>
    <n v="0"/>
  </r>
  <r>
    <x v="60"/>
    <x v="60"/>
    <x v="5"/>
    <x v="2"/>
    <x v="76"/>
    <x v="10450"/>
    <n v="61184"/>
    <n v="113.3"/>
    <n v="8012.44"/>
    <n v="335320.8"/>
    <n v="0"/>
    <m/>
    <m/>
    <m/>
    <m/>
    <m/>
    <m/>
    <m/>
    <m/>
    <m/>
    <m/>
    <m/>
    <m/>
    <m/>
    <m/>
    <n v="0"/>
    <m/>
    <m/>
    <n v="0"/>
  </r>
  <r>
    <x v="207"/>
    <x v="207"/>
    <x v="12"/>
    <x v="2"/>
    <x v="91"/>
    <x v="10451"/>
    <n v="50197"/>
    <n v="77.459999999999994"/>
    <n v="6878.54"/>
    <n v="345440.13"/>
    <n v="3428.71"/>
    <n v="9683"/>
    <n v="14.94"/>
    <n v="63.49"/>
    <n v="41347.839999999997"/>
    <m/>
    <m/>
    <m/>
    <m/>
    <m/>
    <m/>
    <m/>
    <m/>
    <m/>
    <m/>
    <n v="82854"/>
    <n v="5433"/>
    <n v="8.3800000000000008"/>
    <n v="1534.33"/>
  </r>
  <r>
    <x v="76"/>
    <x v="76"/>
    <x v="15"/>
    <x v="4"/>
    <x v="65"/>
    <x v="0"/>
    <n v="0"/>
    <n v="0"/>
    <n v="0"/>
    <n v="0"/>
    <n v="0"/>
    <n v="0"/>
    <n v="0"/>
    <m/>
    <m/>
    <m/>
    <m/>
    <m/>
    <m/>
    <m/>
    <m/>
    <m/>
    <m/>
    <m/>
    <m/>
    <n v="0"/>
    <n v="0"/>
    <n v="0"/>
    <n v="0"/>
  </r>
  <r>
    <x v="59"/>
    <x v="59"/>
    <x v="15"/>
    <x v="7"/>
    <x v="21"/>
    <x v="10452"/>
    <n v="27298"/>
    <n v="94.78"/>
    <n v="7897.58"/>
    <n v="176274.06"/>
    <n v="0"/>
    <m/>
    <m/>
    <m/>
    <m/>
    <m/>
    <m/>
    <m/>
    <m/>
    <m/>
    <m/>
    <m/>
    <m/>
    <m/>
    <m/>
    <n v="205308"/>
    <n v="3201"/>
    <n v="11.11"/>
    <n v="8554.5"/>
  </r>
  <r>
    <x v="191"/>
    <x v="191"/>
    <x v="3"/>
    <x v="4"/>
    <x v="100"/>
    <x v="0"/>
    <n v="0"/>
    <n v="0"/>
    <n v="0"/>
    <n v="0"/>
    <n v="29810.86"/>
    <n v="46310"/>
    <n v="137.83000000000001"/>
    <n v="1064.67"/>
    <n v="359498.14"/>
    <m/>
    <m/>
    <m/>
    <m/>
    <m/>
    <m/>
    <m/>
    <m/>
    <m/>
    <m/>
    <n v="0"/>
    <m/>
    <m/>
    <n v="0"/>
  </r>
  <r>
    <x v="64"/>
    <x v="64"/>
    <x v="11"/>
    <x v="5"/>
    <x v="5"/>
    <x v="10453"/>
    <n v="79407"/>
    <n v="82.72"/>
    <n v="8778.5"/>
    <n v="653120.4"/>
    <n v="0"/>
    <m/>
    <m/>
    <m/>
    <m/>
    <m/>
    <m/>
    <m/>
    <m/>
    <m/>
    <m/>
    <m/>
    <m/>
    <m/>
    <m/>
    <n v="130164"/>
    <n v="14318"/>
    <n v="14.91"/>
    <n v="1627.05"/>
  </r>
  <r>
    <x v="24"/>
    <x v="24"/>
    <x v="0"/>
    <x v="1"/>
    <x v="11"/>
    <x v="689"/>
    <n v="203"/>
    <n v="1.69"/>
    <n v="62.4"/>
    <n v="580.32000000000005"/>
    <n v="0"/>
    <m/>
    <m/>
    <m/>
    <m/>
    <m/>
    <m/>
    <m/>
    <m/>
    <m/>
    <m/>
    <m/>
    <m/>
    <m/>
    <m/>
    <n v="2131"/>
    <n v="13291"/>
    <n v="110.76"/>
    <n v="213.1"/>
  </r>
  <r>
    <x v="12"/>
    <x v="12"/>
    <x v="6"/>
    <x v="19"/>
    <x v="28"/>
    <x v="10454"/>
    <n v="5429"/>
    <n v="37.700000000000003"/>
    <n v="2016.5"/>
    <n v="22504.14"/>
    <n v="6362.75"/>
    <n v="10978"/>
    <n v="76.239999999999995"/>
    <n v="530.23"/>
    <n v="76730.37"/>
    <m/>
    <m/>
    <m/>
    <m/>
    <m/>
    <m/>
    <m/>
    <m/>
    <m/>
    <m/>
    <n v="175"/>
    <n v="2202"/>
    <n v="15.29"/>
    <n v="14.58"/>
  </r>
  <r>
    <x v="192"/>
    <x v="192"/>
    <x v="13"/>
    <x v="2"/>
    <x v="57"/>
    <x v="10455"/>
    <n v="68960"/>
    <n v="136.83000000000001"/>
    <n v="9690"/>
    <n v="378491.4"/>
    <n v="0"/>
    <m/>
    <m/>
    <m/>
    <m/>
    <m/>
    <m/>
    <m/>
    <m/>
    <m/>
    <m/>
    <m/>
    <m/>
    <m/>
    <m/>
    <n v="12585"/>
    <n v="4888"/>
    <n v="9.6999999999999993"/>
    <n v="299.64"/>
  </r>
  <r>
    <x v="233"/>
    <x v="233"/>
    <x v="5"/>
    <x v="1"/>
    <x v="7"/>
    <x v="10456"/>
    <n v="1638"/>
    <n v="68.25"/>
    <n v="2638.5"/>
    <n v="4907.6099999999997"/>
    <n v="0"/>
    <m/>
    <m/>
    <m/>
    <m/>
    <n v="200"/>
    <m/>
    <m/>
    <n v="100"/>
    <n v="2533.8000000000002"/>
    <n v="860"/>
    <n v="1938"/>
    <n v="80.75"/>
    <n v="430"/>
    <n v="19250.240000000002"/>
    <n v="27.59"/>
    <n v="110"/>
    <n v="4.58"/>
    <n v="13.8"/>
  </r>
  <r>
    <x v="60"/>
    <x v="60"/>
    <x v="10"/>
    <x v="7"/>
    <x v="9"/>
    <x v="10457"/>
    <n v="35192"/>
    <n v="73.319999999999993"/>
    <n v="7611"/>
    <n v="283129.2"/>
    <n v="0"/>
    <m/>
    <m/>
    <m/>
    <m/>
    <m/>
    <m/>
    <m/>
    <m/>
    <m/>
    <m/>
    <m/>
    <m/>
    <m/>
    <m/>
    <n v="0"/>
    <m/>
    <m/>
    <n v="0"/>
  </r>
  <r>
    <x v="55"/>
    <x v="55"/>
    <x v="5"/>
    <x v="5"/>
    <x v="20"/>
    <x v="10458"/>
    <n v="73227"/>
    <n v="101.7"/>
    <n v="5384"/>
    <n v="300427.2"/>
    <n v="6852.57"/>
    <n v="7744"/>
    <n v="10.76"/>
    <n v="114.21"/>
    <n v="82637.2"/>
    <m/>
    <m/>
    <m/>
    <m/>
    <m/>
    <m/>
    <m/>
    <m/>
    <m/>
    <m/>
    <n v="1590"/>
    <n v="33056"/>
    <n v="45.91"/>
    <n v="26.5"/>
  </r>
  <r>
    <x v="35"/>
    <x v="35"/>
    <x v="12"/>
    <x v="1"/>
    <x v="21"/>
    <x v="10459"/>
    <n v="1035"/>
    <n v="3.59"/>
    <n v="236.13"/>
    <n v="5270.31"/>
    <n v="25267.7"/>
    <n v="34714"/>
    <n v="120.53"/>
    <m/>
    <m/>
    <m/>
    <m/>
    <m/>
    <m/>
    <m/>
    <m/>
    <m/>
    <m/>
    <m/>
    <m/>
    <n v="0"/>
    <m/>
    <m/>
    <n v="0"/>
  </r>
  <r>
    <x v="168"/>
    <x v="168"/>
    <x v="3"/>
    <x v="2"/>
    <x v="37"/>
    <x v="10460"/>
    <n v="6991"/>
    <n v="18.21"/>
    <n v="1113.5899999999999"/>
    <n v="33140.550000000003"/>
    <n v="5855"/>
    <n v="3422"/>
    <n v="8.91"/>
    <n v="182.97"/>
    <n v="70607.199999999997"/>
    <m/>
    <m/>
    <m/>
    <m/>
    <m/>
    <m/>
    <m/>
    <m/>
    <m/>
    <m/>
    <n v="910.37"/>
    <n v="2363"/>
    <n v="6.15"/>
    <n v="28.45"/>
  </r>
  <r>
    <x v="148"/>
    <x v="148"/>
    <x v="3"/>
    <x v="1"/>
    <x v="7"/>
    <x v="4"/>
    <m/>
    <m/>
    <m/>
    <m/>
    <n v="0"/>
    <m/>
    <m/>
    <m/>
    <m/>
    <m/>
    <m/>
    <m/>
    <m/>
    <m/>
    <m/>
    <m/>
    <m/>
    <m/>
    <m/>
    <n v="183.36"/>
    <n v="470"/>
    <n v="19.579999999999998"/>
    <n v="91.68"/>
  </r>
  <r>
    <x v="132"/>
    <x v="132"/>
    <x v="5"/>
    <x v="1"/>
    <x v="28"/>
    <x v="10461"/>
    <n v="360"/>
    <n v="2.5"/>
    <n v="194.75"/>
    <n v="2173.41"/>
    <n v="0"/>
    <m/>
    <m/>
    <m/>
    <m/>
    <m/>
    <m/>
    <m/>
    <m/>
    <m/>
    <m/>
    <m/>
    <m/>
    <m/>
    <m/>
    <n v="782.1"/>
    <n v="5946"/>
    <n v="41.29"/>
    <n v="65.17"/>
  </r>
  <r>
    <x v="52"/>
    <x v="52"/>
    <x v="5"/>
    <x v="6"/>
    <x v="27"/>
    <x v="10462"/>
    <n v="33605"/>
    <n v="73.7"/>
    <n v="4124.6099999999997"/>
    <n v="145763.54999999999"/>
    <n v="14196.9"/>
    <n v="19318"/>
    <n v="42.36"/>
    <n v="373.6"/>
    <n v="171204.63"/>
    <m/>
    <m/>
    <m/>
    <m/>
    <m/>
    <m/>
    <m/>
    <m/>
    <m/>
    <m/>
    <n v="2239"/>
    <n v="16433"/>
    <n v="36.04"/>
    <n v="58.92"/>
  </r>
  <r>
    <x v="95"/>
    <x v="95"/>
    <x v="15"/>
    <x v="7"/>
    <x v="30"/>
    <x v="7109"/>
    <n v="48673"/>
    <n v="84.5"/>
    <n v="7793.85"/>
    <n v="347917.65"/>
    <n v="0"/>
    <m/>
    <m/>
    <m/>
    <m/>
    <m/>
    <m/>
    <m/>
    <m/>
    <m/>
    <m/>
    <m/>
    <m/>
    <m/>
    <m/>
    <n v="135850"/>
    <n v="5585"/>
    <n v="9.6999999999999993"/>
    <n v="2830.21"/>
  </r>
  <r>
    <x v="36"/>
    <x v="36"/>
    <x v="2"/>
    <x v="2"/>
    <x v="67"/>
    <x v="10463"/>
    <n v="105678"/>
    <n v="104.84"/>
    <n v="8978.57"/>
    <n v="701406"/>
    <n v="0"/>
    <m/>
    <m/>
    <m/>
    <m/>
    <m/>
    <m/>
    <m/>
    <m/>
    <m/>
    <m/>
    <m/>
    <m/>
    <m/>
    <m/>
    <n v="184.74"/>
    <n v="7801"/>
    <n v="7.74"/>
    <n v="2.2000000000000002"/>
  </r>
  <r>
    <x v="34"/>
    <x v="34"/>
    <x v="8"/>
    <x v="7"/>
    <x v="113"/>
    <x v="10464"/>
    <n v="53186"/>
    <n v="68.19"/>
    <n v="4763.08"/>
    <n v="287928"/>
    <n v="28757.52"/>
    <n v="34303"/>
    <n v="43.98"/>
    <n v="442.42"/>
    <n v="346795.52000000002"/>
    <m/>
    <m/>
    <m/>
    <m/>
    <m/>
    <m/>
    <m/>
    <m/>
    <m/>
    <m/>
    <n v="1917.08"/>
    <n v="19469"/>
    <n v="24.96"/>
    <n v="29.49"/>
  </r>
  <r>
    <x v="22"/>
    <x v="22"/>
    <x v="12"/>
    <x v="1"/>
    <x v="6"/>
    <x v="4"/>
    <m/>
    <m/>
    <m/>
    <m/>
    <n v="0"/>
    <m/>
    <m/>
    <m/>
    <m/>
    <m/>
    <m/>
    <m/>
    <m/>
    <m/>
    <m/>
    <m/>
    <m/>
    <m/>
    <m/>
    <n v="95.98"/>
    <n v="7345"/>
    <n v="76.510000000000005"/>
    <n v="12"/>
  </r>
  <r>
    <x v="126"/>
    <x v="126"/>
    <x v="15"/>
    <x v="7"/>
    <x v="64"/>
    <x v="10465"/>
    <n v="96987"/>
    <n v="107.76"/>
    <n v="10318.93"/>
    <n v="719745.6"/>
    <n v="0"/>
    <m/>
    <m/>
    <m/>
    <m/>
    <m/>
    <m/>
    <m/>
    <m/>
    <m/>
    <m/>
    <m/>
    <m/>
    <m/>
    <m/>
    <n v="1550.8"/>
    <n v="13971"/>
    <n v="15.52"/>
    <n v="20.68"/>
  </r>
  <r>
    <x v="140"/>
    <x v="140"/>
    <x v="3"/>
    <x v="5"/>
    <x v="55"/>
    <x v="10466"/>
    <n v="158187"/>
    <n v="137.32"/>
    <n v="10990.16"/>
    <n v="981201.15"/>
    <n v="0"/>
    <m/>
    <m/>
    <m/>
    <m/>
    <m/>
    <m/>
    <m/>
    <m/>
    <m/>
    <m/>
    <m/>
    <m/>
    <m/>
    <m/>
    <n v="238075"/>
    <n v="13357"/>
    <n v="11.59"/>
    <n v="2479.9499999999998"/>
  </r>
  <r>
    <x v="18"/>
    <x v="18"/>
    <x v="5"/>
    <x v="7"/>
    <x v="9"/>
    <x v="10467"/>
    <n v="10479"/>
    <n v="21.83"/>
    <n v="1127.95"/>
    <n v="41959.74"/>
    <n v="22159.07"/>
    <n v="28660"/>
    <n v="59.71"/>
    <n v="553.98"/>
    <n v="267222.86"/>
    <m/>
    <m/>
    <m/>
    <m/>
    <m/>
    <m/>
    <m/>
    <m/>
    <m/>
    <m/>
    <n v="118000"/>
    <n v="17626"/>
    <n v="36.72"/>
    <n v="2950"/>
  </r>
  <r>
    <x v="182"/>
    <x v="182"/>
    <x v="0"/>
    <x v="7"/>
    <x v="81"/>
    <x v="10468"/>
    <n v="22894"/>
    <n v="61.54"/>
    <n v="4843.29"/>
    <n v="139632.06"/>
    <n v="0"/>
    <m/>
    <m/>
    <m/>
    <m/>
    <m/>
    <m/>
    <m/>
    <m/>
    <m/>
    <n v="2000"/>
    <n v="4788"/>
    <n v="12.87"/>
    <n v="64"/>
    <n v="44768"/>
    <n v="467.88"/>
    <n v="787"/>
    <n v="2.12"/>
    <n v="15.09"/>
  </r>
  <r>
    <x v="29"/>
    <x v="29"/>
    <x v="2"/>
    <x v="2"/>
    <x v="102"/>
    <x v="10469"/>
    <n v="85960"/>
    <n v="69.55"/>
    <n v="5742.62"/>
    <n v="550085.69999999995"/>
    <n v="46005.82"/>
    <n v="71056"/>
    <n v="57.49"/>
    <n v="446.66"/>
    <n v="554797.98"/>
    <m/>
    <m/>
    <m/>
    <m/>
    <m/>
    <m/>
    <m/>
    <m/>
    <m/>
    <m/>
    <n v="3815.41"/>
    <n v="21529"/>
    <n v="17.420000000000002"/>
    <n v="37.04"/>
  </r>
  <r>
    <x v="93"/>
    <x v="93"/>
    <x v="8"/>
    <x v="0"/>
    <x v="108"/>
    <x v="10470"/>
    <n v="12964"/>
    <n v="46.97"/>
    <n v="3339"/>
    <n v="71421.210000000006"/>
    <n v="0"/>
    <m/>
    <m/>
    <m/>
    <m/>
    <m/>
    <m/>
    <m/>
    <m/>
    <m/>
    <n v="3400"/>
    <n v="6149"/>
    <n v="22.28"/>
    <n v="147"/>
    <n v="76105.600000000006"/>
    <n v="462.54"/>
    <n v="1972"/>
    <n v="7.14"/>
    <n v="20.11"/>
  </r>
  <r>
    <x v="38"/>
    <x v="38"/>
    <x v="5"/>
    <x v="12"/>
    <x v="68"/>
    <x v="10471"/>
    <n v="11825"/>
    <n v="61.59"/>
    <n v="3133.56"/>
    <n v="46627.41"/>
    <n v="0"/>
    <m/>
    <m/>
    <m/>
    <m/>
    <m/>
    <m/>
    <m/>
    <m/>
    <m/>
    <m/>
    <m/>
    <m/>
    <m/>
    <m/>
    <n v="126"/>
    <n v="462"/>
    <n v="2.41"/>
    <n v="7.88"/>
  </r>
  <r>
    <x v="75"/>
    <x v="75"/>
    <x v="8"/>
    <x v="5"/>
    <x v="9"/>
    <x v="10472"/>
    <n v="50360"/>
    <n v="104.92"/>
    <n v="3677.5"/>
    <n v="136803"/>
    <n v="15719.69"/>
    <n v="18779"/>
    <n v="39.119999999999997"/>
    <n v="392.99"/>
    <n v="189568.45"/>
    <m/>
    <m/>
    <m/>
    <m/>
    <m/>
    <m/>
    <m/>
    <m/>
    <m/>
    <m/>
    <n v="97600"/>
    <n v="4643"/>
    <n v="9.67"/>
    <n v="2440"/>
  </r>
  <r>
    <x v="133"/>
    <x v="133"/>
    <x v="10"/>
    <x v="2"/>
    <x v="29"/>
    <x v="10473"/>
    <n v="23494"/>
    <n v="37.65"/>
    <n v="2761.06"/>
    <n v="133524.75"/>
    <n v="32761"/>
    <n v="55980"/>
    <n v="89.71"/>
    <n v="630.02"/>
    <n v="395074.73"/>
    <m/>
    <m/>
    <m/>
    <m/>
    <m/>
    <m/>
    <m/>
    <m/>
    <m/>
    <m/>
    <n v="526.97"/>
    <n v="35559"/>
    <n v="56.99"/>
    <n v="10.130000000000001"/>
  </r>
  <r>
    <x v="83"/>
    <x v="83"/>
    <x v="0"/>
    <x v="2"/>
    <x v="9"/>
    <x v="10474"/>
    <n v="23567"/>
    <n v="49.1"/>
    <n v="3218"/>
    <n v="119709.6"/>
    <n v="18445.2"/>
    <n v="32968"/>
    <n v="68.680000000000007"/>
    <n v="461.13"/>
    <n v="222436.19"/>
    <m/>
    <m/>
    <m/>
    <m/>
    <m/>
    <m/>
    <m/>
    <m/>
    <m/>
    <m/>
    <n v="930"/>
    <n v="9460"/>
    <n v="19.71"/>
    <n v="23.25"/>
  </r>
  <r>
    <x v="42"/>
    <x v="42"/>
    <x v="15"/>
    <x v="12"/>
    <x v="6"/>
    <x v="4"/>
    <m/>
    <m/>
    <m/>
    <m/>
    <n v="0"/>
    <m/>
    <m/>
    <m/>
    <m/>
    <m/>
    <m/>
    <m/>
    <m/>
    <m/>
    <m/>
    <m/>
    <m/>
    <m/>
    <m/>
    <n v="0"/>
    <m/>
    <m/>
    <n v="0"/>
  </r>
  <r>
    <x v="15"/>
    <x v="15"/>
    <x v="11"/>
    <x v="5"/>
    <x v="13"/>
    <x v="10475"/>
    <n v="7648"/>
    <n v="37.49"/>
    <n v="3082"/>
    <n v="48726.42"/>
    <n v="0"/>
    <n v="3476"/>
    <n v="17.04"/>
    <m/>
    <m/>
    <m/>
    <m/>
    <m/>
    <m/>
    <m/>
    <m/>
    <m/>
    <m/>
    <m/>
    <m/>
    <n v="6817.73"/>
    <n v="11518"/>
    <n v="56.46"/>
    <n v="401.04"/>
  </r>
  <r>
    <x v="62"/>
    <x v="62"/>
    <x v="2"/>
    <x v="27"/>
    <x v="6"/>
    <x v="0"/>
    <n v="0"/>
    <n v="0"/>
    <n v="0"/>
    <n v="0"/>
    <n v="0"/>
    <n v="0"/>
    <n v="0"/>
    <m/>
    <m/>
    <m/>
    <m/>
    <m/>
    <m/>
    <m/>
    <m/>
    <m/>
    <m/>
    <m/>
    <m/>
    <n v="0"/>
    <n v="0"/>
    <n v="0"/>
    <n v="0"/>
  </r>
  <r>
    <x v="123"/>
    <x v="123"/>
    <x v="15"/>
    <x v="7"/>
    <x v="30"/>
    <x v="10476"/>
    <n v="52488"/>
    <n v="91.13"/>
    <n v="8955"/>
    <n v="399751.2"/>
    <n v="0"/>
    <m/>
    <m/>
    <m/>
    <m/>
    <m/>
    <m/>
    <m/>
    <m/>
    <m/>
    <m/>
    <m/>
    <m/>
    <m/>
    <m/>
    <n v="105600"/>
    <n v="9541"/>
    <n v="16.559999999999999"/>
    <n v="2200"/>
  </r>
  <r>
    <x v="45"/>
    <x v="45"/>
    <x v="14"/>
    <x v="1"/>
    <x v="71"/>
    <x v="4"/>
    <m/>
    <m/>
    <m/>
    <m/>
    <n v="0"/>
    <m/>
    <m/>
    <m/>
    <m/>
    <m/>
    <m/>
    <m/>
    <m/>
    <m/>
    <m/>
    <m/>
    <m/>
    <m/>
    <m/>
    <n v="3318.64"/>
    <n v="15330"/>
    <n v="255.5"/>
    <n v="663.73"/>
  </r>
  <r>
    <x v="161"/>
    <x v="161"/>
    <x v="2"/>
    <x v="22"/>
    <x v="56"/>
    <x v="10477"/>
    <n v="58115"/>
    <n v="40.36"/>
    <n v="3163.67"/>
    <n v="353065.2"/>
    <n v="80783.710000000006"/>
    <n v="120832"/>
    <n v="83.91"/>
    <n v="673.2"/>
    <n v="974194.94"/>
    <m/>
    <m/>
    <m/>
    <m/>
    <m/>
    <m/>
    <m/>
    <m/>
    <m/>
    <m/>
    <n v="6812"/>
    <n v="57169"/>
    <n v="39.700000000000003"/>
    <n v="56.77"/>
  </r>
  <r>
    <x v="27"/>
    <x v="27"/>
    <x v="7"/>
    <x v="1"/>
    <x v="22"/>
    <x v="4"/>
    <m/>
    <m/>
    <m/>
    <m/>
    <n v="0"/>
    <m/>
    <m/>
    <m/>
    <m/>
    <m/>
    <m/>
    <m/>
    <m/>
    <m/>
    <m/>
    <m/>
    <m/>
    <m/>
    <m/>
    <n v="1.05"/>
    <n v="2086"/>
    <n v="6.95"/>
    <n v="0.04"/>
  </r>
  <r>
    <x v="127"/>
    <x v="127"/>
    <x v="6"/>
    <x v="27"/>
    <x v="16"/>
    <x v="4"/>
    <m/>
    <m/>
    <m/>
    <m/>
    <n v="0"/>
    <m/>
    <m/>
    <m/>
    <m/>
    <m/>
    <m/>
    <m/>
    <m/>
    <m/>
    <m/>
    <m/>
    <m/>
    <m/>
    <m/>
    <n v="0"/>
    <m/>
    <m/>
    <n v="0"/>
  </r>
  <r>
    <x v="64"/>
    <x v="64"/>
    <x v="10"/>
    <x v="5"/>
    <x v="5"/>
    <x v="10478"/>
    <n v="201604"/>
    <n v="210"/>
    <n v="10998.75"/>
    <n v="818307"/>
    <n v="0"/>
    <m/>
    <m/>
    <m/>
    <m/>
    <m/>
    <m/>
    <m/>
    <m/>
    <m/>
    <m/>
    <m/>
    <m/>
    <m/>
    <m/>
    <n v="100959"/>
    <n v="6330"/>
    <n v="6.59"/>
    <n v="1261.99"/>
  </r>
  <r>
    <x v="197"/>
    <x v="197"/>
    <x v="6"/>
    <x v="3"/>
    <x v="51"/>
    <x v="4"/>
    <m/>
    <m/>
    <m/>
    <m/>
    <n v="0"/>
    <m/>
    <m/>
    <m/>
    <m/>
    <m/>
    <m/>
    <m/>
    <m/>
    <m/>
    <m/>
    <m/>
    <m/>
    <m/>
    <m/>
    <n v="28.07"/>
    <n v="87"/>
    <n v="7.25"/>
    <n v="28.07"/>
  </r>
  <r>
    <x v="9"/>
    <x v="9"/>
    <x v="7"/>
    <x v="5"/>
    <x v="31"/>
    <x v="4"/>
    <n v="2125"/>
    <n v="8.85"/>
    <m/>
    <m/>
    <n v="0"/>
    <m/>
    <m/>
    <m/>
    <m/>
    <m/>
    <m/>
    <m/>
    <m/>
    <m/>
    <m/>
    <m/>
    <m/>
    <m/>
    <m/>
    <n v="0"/>
    <m/>
    <m/>
    <n v="0"/>
  </r>
  <r>
    <x v="40"/>
    <x v="40"/>
    <x v="8"/>
    <x v="19"/>
    <x v="91"/>
    <x v="10479"/>
    <n v="41455"/>
    <n v="63.97"/>
    <n v="4787.59"/>
    <n v="240432.9"/>
    <n v="32184.29"/>
    <n v="22420"/>
    <n v="34.6"/>
    <n v="596.01"/>
    <n v="388119.97"/>
    <m/>
    <m/>
    <m/>
    <m/>
    <m/>
    <m/>
    <m/>
    <m/>
    <m/>
    <m/>
    <n v="239527"/>
    <n v="20433"/>
    <n v="31.53"/>
    <n v="4435.6899999999996"/>
  </r>
  <r>
    <x v="78"/>
    <x v="78"/>
    <x v="15"/>
    <x v="7"/>
    <x v="55"/>
    <x v="10480"/>
    <n v="120168"/>
    <n v="104.31"/>
    <n v="10986.96"/>
    <n v="980915.64"/>
    <n v="8402.67"/>
    <n v="15137"/>
    <n v="13.14"/>
    <n v="87.53"/>
    <n v="101330.34"/>
    <m/>
    <m/>
    <m/>
    <m/>
    <m/>
    <m/>
    <m/>
    <m/>
    <m/>
    <m/>
    <n v="338400"/>
    <n v="31674"/>
    <n v="27.49"/>
    <n v="3525"/>
  </r>
  <r>
    <x v="205"/>
    <x v="205"/>
    <x v="2"/>
    <x v="7"/>
    <x v="42"/>
    <x v="10481"/>
    <n v="17232"/>
    <n v="47.87"/>
    <n v="3900"/>
    <n v="108810"/>
    <n v="0"/>
    <m/>
    <m/>
    <m/>
    <m/>
    <m/>
    <m/>
    <m/>
    <m/>
    <m/>
    <m/>
    <m/>
    <m/>
    <m/>
    <m/>
    <n v="0"/>
    <m/>
    <m/>
    <n v="0"/>
  </r>
  <r>
    <x v="131"/>
    <x v="131"/>
    <x v="11"/>
    <x v="7"/>
    <x v="30"/>
    <x v="10482"/>
    <n v="76538"/>
    <n v="132.88"/>
    <n v="9190"/>
    <n v="410241.6"/>
    <n v="0"/>
    <m/>
    <m/>
    <m/>
    <m/>
    <m/>
    <m/>
    <m/>
    <m/>
    <m/>
    <m/>
    <m/>
    <m/>
    <m/>
    <m/>
    <n v="3069"/>
    <n v="30502"/>
    <n v="52.95"/>
    <n v="63.94"/>
  </r>
  <r>
    <x v="161"/>
    <x v="161"/>
    <x v="1"/>
    <x v="7"/>
    <x v="56"/>
    <x v="10483"/>
    <n v="46208"/>
    <n v="32.090000000000003"/>
    <n v="3539.17"/>
    <n v="394971"/>
    <n v="59968.959999999999"/>
    <n v="66538"/>
    <n v="46.21"/>
    <n v="499.74"/>
    <n v="723183.71"/>
    <m/>
    <m/>
    <m/>
    <m/>
    <m/>
    <m/>
    <m/>
    <m/>
    <m/>
    <m/>
    <n v="1892"/>
    <n v="40790"/>
    <n v="28.33"/>
    <n v="15.77"/>
  </r>
  <r>
    <x v="152"/>
    <x v="152"/>
    <x v="1"/>
    <x v="1"/>
    <x v="28"/>
    <x v="10484"/>
    <n v="491"/>
    <n v="3.41"/>
    <n v="248.25"/>
    <n v="2770.47"/>
    <n v="0"/>
    <m/>
    <m/>
    <m/>
    <m/>
    <m/>
    <m/>
    <m/>
    <m/>
    <m/>
    <m/>
    <m/>
    <m/>
    <m/>
    <m/>
    <n v="683.11"/>
    <n v="1392"/>
    <n v="9.67"/>
    <n v="56.93"/>
  </r>
  <r>
    <x v="22"/>
    <x v="22"/>
    <x v="13"/>
    <x v="7"/>
    <x v="37"/>
    <x v="10485"/>
    <n v="15998"/>
    <n v="41.66"/>
    <n v="3147.5"/>
    <n v="93669.6"/>
    <n v="19073.71"/>
    <n v="19189"/>
    <n v="49.97"/>
    <n v="596.04999999999995"/>
    <n v="230015.65"/>
    <m/>
    <m/>
    <m/>
    <m/>
    <m/>
    <m/>
    <m/>
    <m/>
    <m/>
    <m/>
    <n v="106.41"/>
    <n v="12172"/>
    <n v="31.7"/>
    <n v="3.33"/>
  </r>
  <r>
    <x v="116"/>
    <x v="116"/>
    <x v="6"/>
    <x v="7"/>
    <x v="3"/>
    <x v="10486"/>
    <n v="69571"/>
    <n v="80.52"/>
    <n v="8058.81"/>
    <n v="539617.62"/>
    <n v="1673"/>
    <n v="8702"/>
    <n v="10.07"/>
    <m/>
    <m/>
    <m/>
    <m/>
    <m/>
    <m/>
    <m/>
    <n v="853"/>
    <n v="2511"/>
    <n v="2.91"/>
    <n v="11"/>
    <n v="19093.55"/>
    <n v="283700"/>
    <n v="29094"/>
    <n v="33.67"/>
    <n v="3940.28"/>
  </r>
  <r>
    <x v="25"/>
    <x v="25"/>
    <x v="10"/>
    <x v="2"/>
    <x v="34"/>
    <x v="10487"/>
    <n v="12430"/>
    <n v="29.6"/>
    <n v="3331.6"/>
    <n v="108443.58"/>
    <n v="29276.43"/>
    <n v="44376"/>
    <n v="105.66"/>
    <n v="836.47"/>
    <n v="353053.26"/>
    <m/>
    <m/>
    <m/>
    <m/>
    <m/>
    <m/>
    <m/>
    <m/>
    <m/>
    <m/>
    <n v="1330"/>
    <n v="7143"/>
    <n v="17.010000000000002"/>
    <n v="38"/>
  </r>
  <r>
    <x v="109"/>
    <x v="109"/>
    <x v="2"/>
    <x v="1"/>
    <x v="46"/>
    <x v="0"/>
    <n v="0"/>
    <n v="0"/>
    <n v="0"/>
    <n v="0"/>
    <n v="0"/>
    <n v="0"/>
    <n v="0"/>
    <m/>
    <m/>
    <n v="0"/>
    <n v="0"/>
    <n v="0"/>
    <n v="0"/>
    <n v="0"/>
    <n v="0"/>
    <n v="0"/>
    <n v="0"/>
    <n v="0"/>
    <n v="0"/>
    <n v="0"/>
    <n v="0"/>
    <n v="0"/>
    <n v="0"/>
  </r>
  <r>
    <x v="100"/>
    <x v="100"/>
    <x v="14"/>
    <x v="12"/>
    <x v="6"/>
    <x v="4"/>
    <m/>
    <m/>
    <m/>
    <m/>
    <n v="0"/>
    <m/>
    <m/>
    <m/>
    <m/>
    <m/>
    <m/>
    <m/>
    <m/>
    <m/>
    <m/>
    <m/>
    <m/>
    <m/>
    <m/>
    <n v="0"/>
    <m/>
    <m/>
    <n v="0"/>
  </r>
  <r>
    <x v="0"/>
    <x v="0"/>
    <x v="13"/>
    <x v="17"/>
    <x v="33"/>
    <x v="10488"/>
    <n v="1481"/>
    <n v="1.23"/>
    <n v="44.11"/>
    <n v="4102.2299999999996"/>
    <n v="0"/>
    <m/>
    <m/>
    <m/>
    <m/>
    <m/>
    <m/>
    <m/>
    <m/>
    <m/>
    <m/>
    <m/>
    <m/>
    <m/>
    <m/>
    <n v="0"/>
    <m/>
    <m/>
    <n v="0"/>
  </r>
  <r>
    <x v="38"/>
    <x v="38"/>
    <x v="12"/>
    <x v="12"/>
    <x v="68"/>
    <x v="10489"/>
    <n v="9736"/>
    <n v="50.71"/>
    <n v="3842.19"/>
    <n v="57171.75"/>
    <n v="2249.27"/>
    <n v="3691"/>
    <n v="19.22"/>
    <n v="140.58000000000001"/>
    <n v="27124.65"/>
    <m/>
    <m/>
    <m/>
    <m/>
    <m/>
    <m/>
    <m/>
    <m/>
    <m/>
    <m/>
    <n v="278"/>
    <n v="1814"/>
    <n v="9.4499999999999993"/>
    <n v="17.38"/>
  </r>
  <r>
    <x v="75"/>
    <x v="75"/>
    <x v="8"/>
    <x v="13"/>
    <x v="6"/>
    <x v="4"/>
    <m/>
    <m/>
    <m/>
    <m/>
    <n v="0"/>
    <m/>
    <m/>
    <m/>
    <m/>
    <m/>
    <m/>
    <m/>
    <m/>
    <m/>
    <m/>
    <m/>
    <m/>
    <m/>
    <m/>
    <n v="6900"/>
    <n v="377"/>
    <n v="3.93"/>
    <n v="862.5"/>
  </r>
  <r>
    <x v="101"/>
    <x v="101"/>
    <x v="6"/>
    <x v="2"/>
    <x v="22"/>
    <x v="10490"/>
    <n v="9796"/>
    <n v="32.65"/>
    <n v="2660.92"/>
    <n v="61866.39"/>
    <n v="0"/>
    <n v="16504"/>
    <n v="55.01"/>
    <m/>
    <m/>
    <m/>
    <m/>
    <m/>
    <m/>
    <m/>
    <m/>
    <m/>
    <m/>
    <m/>
    <m/>
    <n v="81.010000000000005"/>
    <n v="6932"/>
    <n v="23.11"/>
    <n v="3.24"/>
  </r>
  <r>
    <x v="188"/>
    <x v="188"/>
    <x v="1"/>
    <x v="2"/>
    <x v="9"/>
    <x v="10491"/>
    <n v="33836"/>
    <n v="70.489999999999995"/>
    <n v="8071.5"/>
    <n v="300259.8"/>
    <n v="0"/>
    <m/>
    <m/>
    <m/>
    <m/>
    <m/>
    <m/>
    <m/>
    <m/>
    <m/>
    <m/>
    <m/>
    <m/>
    <m/>
    <m/>
    <n v="0"/>
    <m/>
    <m/>
    <n v="0"/>
  </r>
  <r>
    <x v="49"/>
    <x v="49"/>
    <x v="12"/>
    <x v="1"/>
    <x v="71"/>
    <x v="4"/>
    <m/>
    <m/>
    <m/>
    <m/>
    <n v="0"/>
    <m/>
    <m/>
    <m/>
    <m/>
    <m/>
    <m/>
    <m/>
    <m/>
    <m/>
    <m/>
    <m/>
    <m/>
    <m/>
    <m/>
    <n v="28985"/>
    <n v="2185"/>
    <n v="36.42"/>
    <n v="5797"/>
  </r>
  <r>
    <x v="87"/>
    <x v="87"/>
    <x v="15"/>
    <x v="21"/>
    <x v="78"/>
    <x v="10492"/>
    <n v="73025"/>
    <n v="106.76"/>
    <n v="8888.42"/>
    <n v="471175.2"/>
    <n v="3183.32"/>
    <n v="4017"/>
    <n v="5.87"/>
    <n v="55.85"/>
    <n v="38388.58"/>
    <m/>
    <m/>
    <m/>
    <m/>
    <m/>
    <m/>
    <m/>
    <m/>
    <m/>
    <m/>
    <n v="1556"/>
    <n v="13426"/>
    <n v="19.63"/>
    <n v="27.3"/>
  </r>
  <r>
    <x v="111"/>
    <x v="111"/>
    <x v="1"/>
    <x v="2"/>
    <x v="57"/>
    <x v="10493"/>
    <n v="42382"/>
    <n v="84.09"/>
    <n v="11108.57"/>
    <n v="433900.79999999999"/>
    <n v="0"/>
    <m/>
    <m/>
    <m/>
    <m/>
    <m/>
    <m/>
    <m/>
    <m/>
    <m/>
    <m/>
    <m/>
    <m/>
    <m/>
    <m/>
    <n v="1726.42"/>
    <n v="5335"/>
    <n v="10.59"/>
    <n v="41.11"/>
  </r>
  <r>
    <x v="6"/>
    <x v="6"/>
    <x v="13"/>
    <x v="4"/>
    <x v="21"/>
    <x v="10494"/>
    <n v="14571"/>
    <n v="50.59"/>
    <n v="2740.04"/>
    <n v="61157.73"/>
    <n v="8163.92"/>
    <n v="7663"/>
    <n v="26.61"/>
    <n v="340.16"/>
    <n v="98451.14"/>
    <m/>
    <m/>
    <m/>
    <m/>
    <m/>
    <m/>
    <m/>
    <m/>
    <m/>
    <m/>
    <n v="353061"/>
    <n v="59345"/>
    <n v="206.06"/>
    <n v="14710.88"/>
  </r>
  <r>
    <x v="93"/>
    <x v="93"/>
    <x v="9"/>
    <x v="0"/>
    <x v="108"/>
    <x v="10495"/>
    <n v="15786"/>
    <n v="57.2"/>
    <n v="4200.78"/>
    <n v="89854.74"/>
    <n v="0"/>
    <m/>
    <m/>
    <m/>
    <m/>
    <m/>
    <m/>
    <m/>
    <m/>
    <m/>
    <n v="1769"/>
    <n v="6066"/>
    <n v="21.98"/>
    <n v="76"/>
    <n v="39597.300000000003"/>
    <n v="85546.17"/>
    <n v="3483"/>
    <n v="12.62"/>
    <n v="3719.4"/>
  </r>
  <r>
    <x v="234"/>
    <x v="234"/>
    <x v="14"/>
    <x v="2"/>
    <x v="20"/>
    <x v="10496"/>
    <n v="109405"/>
    <n v="151.94999999999999"/>
    <n v="10262.620000000001"/>
    <n v="572654.01"/>
    <n v="0"/>
    <m/>
    <m/>
    <m/>
    <m/>
    <m/>
    <m/>
    <m/>
    <m/>
    <m/>
    <m/>
    <m/>
    <m/>
    <m/>
    <m/>
    <n v="1.3"/>
    <n v="13591"/>
    <n v="18.88"/>
    <n v="0.02"/>
  </r>
  <r>
    <x v="72"/>
    <x v="72"/>
    <x v="11"/>
    <x v="4"/>
    <x v="140"/>
    <x v="10497"/>
    <n v="9828"/>
    <n v="6.45"/>
    <n v="327.88"/>
    <n v="38726.129999999997"/>
    <n v="10012.61"/>
    <n v="17229"/>
    <n v="11.31"/>
    <n v="78.84"/>
    <n v="120745.06"/>
    <m/>
    <m/>
    <m/>
    <m/>
    <m/>
    <m/>
    <m/>
    <m/>
    <m/>
    <m/>
    <n v="0"/>
    <n v="141877"/>
    <n v="93.1"/>
    <n v="0"/>
  </r>
  <r>
    <x v="96"/>
    <x v="96"/>
    <x v="3"/>
    <x v="7"/>
    <x v="38"/>
    <x v="10498"/>
    <n v="70860"/>
    <n v="105.45"/>
    <n v="7885.89"/>
    <n v="410697.3"/>
    <n v="0"/>
    <m/>
    <m/>
    <m/>
    <m/>
    <m/>
    <m/>
    <m/>
    <m/>
    <m/>
    <m/>
    <m/>
    <m/>
    <m/>
    <m/>
    <n v="145513"/>
    <n v="10767"/>
    <n v="16.02"/>
    <n v="2598.4499999999998"/>
  </r>
  <r>
    <x v="27"/>
    <x v="27"/>
    <x v="6"/>
    <x v="1"/>
    <x v="22"/>
    <x v="10499"/>
    <n v="129"/>
    <n v="0.43"/>
    <n v="20.72"/>
    <n v="481.74"/>
    <n v="0"/>
    <m/>
    <m/>
    <m/>
    <m/>
    <m/>
    <m/>
    <m/>
    <m/>
    <m/>
    <n v="745"/>
    <n v="2218"/>
    <n v="7.39"/>
    <n v="29"/>
    <n v="16676.080000000002"/>
    <n v="2035"/>
    <n v="5136"/>
    <n v="17.12"/>
    <n v="81.400000000000006"/>
  </r>
  <r>
    <x v="42"/>
    <x v="42"/>
    <x v="2"/>
    <x v="12"/>
    <x v="6"/>
    <x v="4"/>
    <m/>
    <m/>
    <m/>
    <m/>
    <n v="0"/>
    <m/>
    <m/>
    <m/>
    <m/>
    <m/>
    <m/>
    <m/>
    <m/>
    <m/>
    <m/>
    <m/>
    <m/>
    <m/>
    <m/>
    <n v="0"/>
    <m/>
    <m/>
    <n v="0"/>
  </r>
  <r>
    <x v="118"/>
    <x v="118"/>
    <x v="8"/>
    <x v="7"/>
    <x v="70"/>
    <x v="10500"/>
    <n v="32005"/>
    <n v="50.32"/>
    <n v="3211.92"/>
    <n v="158315.76"/>
    <n v="18836.080000000002"/>
    <n v="12904"/>
    <n v="20.29"/>
    <n v="355.4"/>
    <n v="227149.96"/>
    <m/>
    <m/>
    <m/>
    <m/>
    <m/>
    <m/>
    <m/>
    <m/>
    <m/>
    <m/>
    <n v="58948.13"/>
    <n v="6633"/>
    <n v="10.43"/>
    <n v="1112.23"/>
  </r>
  <r>
    <x v="47"/>
    <x v="47"/>
    <x v="8"/>
    <x v="5"/>
    <x v="3"/>
    <x v="10501"/>
    <n v="31827"/>
    <n v="36.840000000000003"/>
    <n v="2282.7800000000002"/>
    <n v="152854.79999999999"/>
    <n v="7945.68"/>
    <n v="39600"/>
    <n v="45.83"/>
    <m/>
    <m/>
    <m/>
    <m/>
    <m/>
    <m/>
    <m/>
    <m/>
    <m/>
    <m/>
    <m/>
    <m/>
    <n v="0"/>
    <n v="13378"/>
    <n v="15.48"/>
    <n v="0"/>
  </r>
  <r>
    <x v="8"/>
    <x v="8"/>
    <x v="6"/>
    <x v="7"/>
    <x v="93"/>
    <x v="10502"/>
    <n v="10145"/>
    <n v="25.62"/>
    <n v="1308.3"/>
    <n v="40151.82"/>
    <n v="1671.19"/>
    <n v="2236"/>
    <n v="5.65"/>
    <m/>
    <m/>
    <m/>
    <m/>
    <m/>
    <m/>
    <m/>
    <m/>
    <m/>
    <m/>
    <m/>
    <m/>
    <n v="0"/>
    <m/>
    <m/>
    <n v="0"/>
  </r>
  <r>
    <x v="177"/>
    <x v="177"/>
    <x v="4"/>
    <x v="1"/>
    <x v="6"/>
    <x v="10503"/>
    <n v="39"/>
    <n v="0.41"/>
    <n v="25.75"/>
    <n v="191.58"/>
    <n v="0"/>
    <m/>
    <m/>
    <m/>
    <m/>
    <m/>
    <m/>
    <m/>
    <m/>
    <m/>
    <m/>
    <m/>
    <m/>
    <m/>
    <m/>
    <n v="48065"/>
    <n v="4702"/>
    <n v="48.98"/>
    <n v="6008.13"/>
  </r>
  <r>
    <x v="30"/>
    <x v="30"/>
    <x v="0"/>
    <x v="19"/>
    <x v="71"/>
    <x v="4"/>
    <m/>
    <m/>
    <m/>
    <m/>
    <n v="0"/>
    <m/>
    <m/>
    <m/>
    <m/>
    <m/>
    <m/>
    <m/>
    <m/>
    <m/>
    <m/>
    <m/>
    <m/>
    <m/>
    <m/>
    <n v="0"/>
    <m/>
    <m/>
    <n v="0"/>
  </r>
  <r>
    <x v="226"/>
    <x v="226"/>
    <x v="4"/>
    <x v="2"/>
    <x v="42"/>
    <x v="10504"/>
    <n v="23959"/>
    <n v="66.55"/>
    <n v="4552"/>
    <n v="127000.8"/>
    <n v="0"/>
    <m/>
    <m/>
    <m/>
    <m/>
    <m/>
    <m/>
    <m/>
    <m/>
    <m/>
    <m/>
    <m/>
    <m/>
    <m/>
    <m/>
    <n v="25634.36"/>
    <n v="5702"/>
    <n v="15.84"/>
    <n v="854.48"/>
  </r>
  <r>
    <x v="75"/>
    <x v="75"/>
    <x v="6"/>
    <x v="3"/>
    <x v="51"/>
    <x v="4"/>
    <m/>
    <m/>
    <m/>
    <m/>
    <n v="0"/>
    <m/>
    <m/>
    <m/>
    <m/>
    <m/>
    <m/>
    <m/>
    <m/>
    <m/>
    <n v="982"/>
    <n v="2887"/>
    <n v="240.58"/>
    <n v="982"/>
    <n v="21981.09"/>
    <n v="32800"/>
    <n v="871"/>
    <n v="72.58"/>
    <n v="32800"/>
  </r>
  <r>
    <x v="109"/>
    <x v="109"/>
    <x v="14"/>
    <x v="7"/>
    <x v="80"/>
    <x v="10505"/>
    <n v="82972"/>
    <n v="97.38"/>
    <n v="9345.34"/>
    <n v="617072.67000000004"/>
    <n v="0"/>
    <n v="0"/>
    <n v="0"/>
    <m/>
    <m/>
    <n v="0"/>
    <n v="0"/>
    <n v="0"/>
    <n v="0"/>
    <n v="0"/>
    <n v="0"/>
    <n v="0"/>
    <n v="0"/>
    <n v="0"/>
    <n v="0"/>
    <n v="2261"/>
    <n v="6481"/>
    <n v="7.61"/>
    <n v="31.85"/>
  </r>
  <r>
    <x v="41"/>
    <x v="41"/>
    <x v="5"/>
    <x v="1"/>
    <x v="16"/>
    <x v="10506"/>
    <n v="694"/>
    <n v="14.46"/>
    <n v="809.25"/>
    <n v="3010.41"/>
    <n v="0"/>
    <m/>
    <m/>
    <m/>
    <m/>
    <m/>
    <m/>
    <m/>
    <m/>
    <m/>
    <m/>
    <m/>
    <m/>
    <m/>
    <m/>
    <n v="0.31"/>
    <n v="2690"/>
    <n v="56.04"/>
    <n v="0.08"/>
  </r>
  <r>
    <x v="47"/>
    <x v="47"/>
    <x v="0"/>
    <x v="6"/>
    <x v="11"/>
    <x v="10507"/>
    <n v="233"/>
    <n v="1.94"/>
    <n v="127.6"/>
    <n v="1186.68"/>
    <n v="329.78"/>
    <n v="785"/>
    <n v="6.54"/>
    <m/>
    <m/>
    <m/>
    <m/>
    <m/>
    <m/>
    <m/>
    <m/>
    <m/>
    <m/>
    <m/>
    <m/>
    <n v="0.15"/>
    <n v="823"/>
    <n v="6.86"/>
    <n v="0.02"/>
  </r>
  <r>
    <x v="224"/>
    <x v="224"/>
    <x v="5"/>
    <x v="2"/>
    <x v="9"/>
    <x v="9814"/>
    <n v="46130"/>
    <n v="96.1"/>
    <n v="8484"/>
    <n v="315604.8"/>
    <n v="0"/>
    <m/>
    <m/>
    <m/>
    <m/>
    <m/>
    <m/>
    <m/>
    <m/>
    <m/>
    <m/>
    <m/>
    <m/>
    <m/>
    <m/>
    <n v="819.73"/>
    <n v="6332"/>
    <n v="13.19"/>
    <n v="20.49"/>
  </r>
  <r>
    <x v="88"/>
    <x v="88"/>
    <x v="11"/>
    <x v="6"/>
    <x v="1"/>
    <x v="4"/>
    <m/>
    <m/>
    <m/>
    <m/>
    <n v="0"/>
    <m/>
    <m/>
    <m/>
    <m/>
    <m/>
    <m/>
    <m/>
    <m/>
    <m/>
    <m/>
    <m/>
    <m/>
    <m/>
    <m/>
    <n v="79650"/>
    <n v="12102"/>
    <n v="168.08"/>
    <n v="13275"/>
  </r>
  <r>
    <x v="48"/>
    <x v="48"/>
    <x v="9"/>
    <x v="14"/>
    <x v="23"/>
    <x v="10508"/>
    <n v="24490"/>
    <n v="37.11"/>
    <n v="3434.85"/>
    <n v="175692.81"/>
    <n v="25823.47"/>
    <n v="40164"/>
    <n v="60.85"/>
    <n v="469.52"/>
    <n v="311413"/>
    <m/>
    <m/>
    <m/>
    <m/>
    <m/>
    <m/>
    <m/>
    <m/>
    <m/>
    <m/>
    <n v="1957"/>
    <n v="18895"/>
    <n v="28.63"/>
    <n v="35.58"/>
  </r>
  <r>
    <x v="58"/>
    <x v="58"/>
    <x v="5"/>
    <x v="1"/>
    <x v="7"/>
    <x v="3028"/>
    <n v="72"/>
    <n v="3"/>
    <n v="25.5"/>
    <n v="47.43"/>
    <n v="0"/>
    <m/>
    <m/>
    <m/>
    <m/>
    <m/>
    <m/>
    <m/>
    <m/>
    <m/>
    <m/>
    <m/>
    <m/>
    <m/>
    <m/>
    <n v="0"/>
    <n v="10"/>
    <n v="0.42"/>
    <n v="0"/>
  </r>
  <r>
    <x v="94"/>
    <x v="94"/>
    <x v="7"/>
    <x v="7"/>
    <x v="66"/>
    <x v="10400"/>
    <n v="11776"/>
    <n v="44.61"/>
    <n v="4523.6400000000003"/>
    <n v="92553.600000000006"/>
    <n v="0"/>
    <m/>
    <m/>
    <m/>
    <m/>
    <m/>
    <m/>
    <m/>
    <m/>
    <m/>
    <m/>
    <m/>
    <m/>
    <m/>
    <m/>
    <n v="318.16000000000003"/>
    <n v="664"/>
    <n v="2.52"/>
    <n v="14.46"/>
  </r>
  <r>
    <x v="4"/>
    <x v="4"/>
    <x v="4"/>
    <x v="6"/>
    <x v="12"/>
    <x v="10509"/>
    <n v="245"/>
    <n v="1.46"/>
    <n v="65.290000000000006"/>
    <n v="850.02"/>
    <n v="0"/>
    <m/>
    <m/>
    <m/>
    <m/>
    <m/>
    <m/>
    <m/>
    <m/>
    <m/>
    <m/>
    <m/>
    <m/>
    <m/>
    <m/>
    <n v="116"/>
    <n v="681"/>
    <n v="4.05"/>
    <n v="8.2899999999999991"/>
  </r>
  <r>
    <x v="83"/>
    <x v="83"/>
    <x v="7"/>
    <x v="4"/>
    <x v="100"/>
    <x v="10510"/>
    <n v="395"/>
    <n v="1.18"/>
    <n v="100.46"/>
    <n v="2616.09"/>
    <n v="163.92"/>
    <n v="312"/>
    <n v="0.93"/>
    <n v="5.85"/>
    <n v="1976.74"/>
    <m/>
    <m/>
    <m/>
    <m/>
    <m/>
    <m/>
    <m/>
    <m/>
    <m/>
    <m/>
    <n v="949"/>
    <n v="6839"/>
    <n v="20.350000000000001"/>
    <n v="33.89"/>
  </r>
  <r>
    <x v="62"/>
    <x v="62"/>
    <x v="12"/>
    <x v="38"/>
    <x v="57"/>
    <x v="10511"/>
    <n v="25979"/>
    <n v="51.55"/>
    <n v="4183.88"/>
    <n v="163422.39000000001"/>
    <n v="18765"/>
    <n v="31906"/>
    <n v="63.31"/>
    <n v="446.79"/>
    <n v="226292.76"/>
    <m/>
    <m/>
    <m/>
    <m/>
    <m/>
    <m/>
    <m/>
    <m/>
    <m/>
    <m/>
    <n v="936"/>
    <n v="4347"/>
    <n v="8.6300000000000008"/>
    <n v="22.29"/>
  </r>
  <r>
    <x v="175"/>
    <x v="175"/>
    <x v="7"/>
    <x v="7"/>
    <x v="2"/>
    <x v="10512"/>
    <n v="13730"/>
    <n v="17.88"/>
    <n v="1692.5"/>
    <n v="100737.60000000001"/>
    <n v="1129"/>
    <n v="6070"/>
    <n v="7.9"/>
    <m/>
    <m/>
    <m/>
    <m/>
    <m/>
    <m/>
    <m/>
    <m/>
    <m/>
    <m/>
    <m/>
    <m/>
    <n v="0"/>
    <n v="2112"/>
    <n v="2.75"/>
    <n v="0"/>
  </r>
  <r>
    <x v="19"/>
    <x v="19"/>
    <x v="1"/>
    <x v="11"/>
    <x v="39"/>
    <x v="10513"/>
    <n v="9270"/>
    <n v="7.09"/>
    <n v="784.13"/>
    <n v="79487.100000000006"/>
    <n v="97954.41"/>
    <n v="100020"/>
    <n v="76.47"/>
    <n v="898.66"/>
    <n v="1181261.6499999999"/>
    <m/>
    <m/>
    <m/>
    <m/>
    <m/>
    <m/>
    <m/>
    <m/>
    <m/>
    <m/>
    <n v="9265"/>
    <n v="77790"/>
    <n v="59.47"/>
    <n v="85"/>
  </r>
  <r>
    <x v="73"/>
    <x v="73"/>
    <x v="10"/>
    <x v="19"/>
    <x v="55"/>
    <x v="10514"/>
    <n v="52144"/>
    <n v="45.26"/>
    <n v="7545.83"/>
    <n v="673692"/>
    <n v="0"/>
    <m/>
    <m/>
    <m/>
    <m/>
    <m/>
    <m/>
    <m/>
    <m/>
    <m/>
    <m/>
    <m/>
    <m/>
    <m/>
    <m/>
    <n v="393390"/>
    <n v="16791"/>
    <n v="14.58"/>
    <n v="4097.8100000000004"/>
  </r>
  <r>
    <x v="143"/>
    <x v="143"/>
    <x v="10"/>
    <x v="2"/>
    <x v="29"/>
    <x v="10515"/>
    <n v="67775"/>
    <n v="108.61"/>
    <n v="10136.540000000001"/>
    <n v="490203"/>
    <n v="0"/>
    <n v="0"/>
    <n v="0"/>
    <n v="0"/>
    <n v="0"/>
    <m/>
    <m/>
    <m/>
    <m/>
    <m/>
    <m/>
    <m/>
    <m/>
    <m/>
    <m/>
    <n v="901.15"/>
    <n v="4357"/>
    <n v="6.98"/>
    <n v="17.329999999999998"/>
  </r>
  <r>
    <x v="199"/>
    <x v="199"/>
    <x v="13"/>
    <x v="7"/>
    <x v="9"/>
    <x v="10516"/>
    <n v="53489"/>
    <n v="111.44"/>
    <n v="6171.25"/>
    <n v="229570.5"/>
    <n v="0"/>
    <m/>
    <m/>
    <m/>
    <m/>
    <m/>
    <m/>
    <m/>
    <m/>
    <m/>
    <m/>
    <m/>
    <m/>
    <m/>
    <m/>
    <n v="776.03"/>
    <n v="19937"/>
    <n v="41.54"/>
    <n v="19.399999999999999"/>
  </r>
  <r>
    <x v="122"/>
    <x v="122"/>
    <x v="4"/>
    <x v="6"/>
    <x v="76"/>
    <x v="10517"/>
    <n v="4588"/>
    <n v="8.5"/>
    <n v="502.87"/>
    <n v="21044.97"/>
    <n v="3977.69"/>
    <n v="11251"/>
    <n v="20.84"/>
    <n v="88.39"/>
    <n v="47968.18"/>
    <m/>
    <m/>
    <m/>
    <m/>
    <m/>
    <m/>
    <m/>
    <m/>
    <m/>
    <m/>
    <n v="943.4"/>
    <n v="18664"/>
    <n v="34.56"/>
    <n v="20.96"/>
  </r>
  <r>
    <x v="15"/>
    <x v="15"/>
    <x v="8"/>
    <x v="6"/>
    <x v="16"/>
    <x v="1808"/>
    <n v="69"/>
    <n v="1.44"/>
    <n v="66.5"/>
    <n v="247.38"/>
    <n v="0"/>
    <m/>
    <m/>
    <m/>
    <m/>
    <n v="647"/>
    <n v="1283"/>
    <n v="26.73"/>
    <n v="161"/>
    <n v="8196.84"/>
    <n v="2154"/>
    <n v="6096"/>
    <n v="127"/>
    <n v="538"/>
    <n v="48215.14"/>
    <n v="0"/>
    <n v="632"/>
    <n v="13.17"/>
    <n v="0"/>
  </r>
  <r>
    <x v="147"/>
    <x v="147"/>
    <x v="8"/>
    <x v="5"/>
    <x v="87"/>
    <x v="10518"/>
    <n v="248088"/>
    <n v="159.03"/>
    <n v="8971.6"/>
    <n v="1084666.44"/>
    <n v="7614.94"/>
    <n v="12476"/>
    <n v="8"/>
    <n v="58.58"/>
    <n v="91830.81"/>
    <m/>
    <m/>
    <m/>
    <m/>
    <m/>
    <m/>
    <m/>
    <m/>
    <m/>
    <m/>
    <n v="2741"/>
    <n v="29846"/>
    <n v="19.13"/>
    <n v="21.08"/>
  </r>
  <r>
    <x v="167"/>
    <x v="167"/>
    <x v="13"/>
    <x v="1"/>
    <x v="28"/>
    <x v="7624"/>
    <n v="18"/>
    <n v="0.13"/>
    <n v="0.92"/>
    <n v="10.23"/>
    <n v="0"/>
    <m/>
    <m/>
    <m/>
    <m/>
    <m/>
    <m/>
    <m/>
    <m/>
    <m/>
    <m/>
    <m/>
    <m/>
    <m/>
    <m/>
    <n v="2200"/>
    <n v="135"/>
    <n v="0.94"/>
    <n v="183.33"/>
  </r>
  <r>
    <x v="146"/>
    <x v="146"/>
    <x v="5"/>
    <x v="1"/>
    <x v="12"/>
    <x v="10519"/>
    <n v="428"/>
    <n v="2.5499999999999998"/>
    <n v="53.86"/>
    <n v="701.22"/>
    <n v="0"/>
    <m/>
    <m/>
    <m/>
    <m/>
    <m/>
    <m/>
    <m/>
    <m/>
    <m/>
    <m/>
    <m/>
    <m/>
    <m/>
    <m/>
    <n v="1173"/>
    <n v="6635"/>
    <n v="39.49"/>
    <n v="83.79"/>
  </r>
  <r>
    <x v="81"/>
    <x v="81"/>
    <x v="2"/>
    <x v="1"/>
    <x v="16"/>
    <x v="3647"/>
    <n v="42"/>
    <n v="0.88"/>
    <n v="44"/>
    <n v="163.68"/>
    <n v="113.48"/>
    <n v="175"/>
    <n v="3.65"/>
    <n v="28.37"/>
    <n v="1368.51"/>
    <m/>
    <m/>
    <m/>
    <m/>
    <m/>
    <m/>
    <m/>
    <m/>
    <m/>
    <m/>
    <n v="40"/>
    <n v="1914"/>
    <n v="39.880000000000003"/>
    <n v="10"/>
  </r>
  <r>
    <x v="56"/>
    <x v="56"/>
    <x v="5"/>
    <x v="0"/>
    <x v="37"/>
    <x v="10520"/>
    <n v="46115"/>
    <n v="120.09"/>
    <n v="8322.5"/>
    <n v="247677.6"/>
    <n v="0"/>
    <n v="0"/>
    <n v="0"/>
    <m/>
    <m/>
    <m/>
    <m/>
    <m/>
    <m/>
    <m/>
    <m/>
    <m/>
    <m/>
    <m/>
    <m/>
    <n v="69600"/>
    <n v="8266"/>
    <n v="21.53"/>
    <n v="2175"/>
  </r>
  <r>
    <x v="56"/>
    <x v="56"/>
    <x v="11"/>
    <x v="3"/>
    <x v="16"/>
    <x v="10521"/>
    <n v="691"/>
    <n v="14.4"/>
    <n v="1574"/>
    <n v="5855.28"/>
    <n v="0"/>
    <n v="0"/>
    <n v="0"/>
    <m/>
    <m/>
    <m/>
    <m/>
    <m/>
    <m/>
    <m/>
    <m/>
    <m/>
    <m/>
    <m/>
    <m/>
    <n v="35017"/>
    <n v="20473"/>
    <n v="426.52"/>
    <n v="8754.25"/>
  </r>
  <r>
    <x v="19"/>
    <x v="19"/>
    <x v="10"/>
    <x v="2"/>
    <x v="63"/>
    <x v="10522"/>
    <n v="127795"/>
    <n v="53.79"/>
    <n v="6385.51"/>
    <n v="1175826.8999999999"/>
    <n v="0"/>
    <m/>
    <m/>
    <m/>
    <m/>
    <m/>
    <m/>
    <m/>
    <m/>
    <m/>
    <m/>
    <m/>
    <m/>
    <m/>
    <m/>
    <n v="1928"/>
    <n v="15989"/>
    <n v="6.73"/>
    <n v="9.74"/>
  </r>
  <r>
    <x v="53"/>
    <x v="53"/>
    <x v="11"/>
    <x v="1"/>
    <x v="28"/>
    <x v="4"/>
    <m/>
    <m/>
    <m/>
    <m/>
    <n v="0"/>
    <m/>
    <m/>
    <m/>
    <m/>
    <m/>
    <m/>
    <m/>
    <m/>
    <m/>
    <m/>
    <m/>
    <m/>
    <m/>
    <m/>
    <n v="540"/>
    <n v="4335"/>
    <n v="30.1"/>
    <n v="45"/>
  </r>
  <r>
    <x v="61"/>
    <x v="61"/>
    <x v="12"/>
    <x v="7"/>
    <x v="20"/>
    <x v="10523"/>
    <n v="8935"/>
    <n v="12.41"/>
    <n v="2317.9299999999998"/>
    <n v="129340.68"/>
    <n v="0"/>
    <n v="4286"/>
    <n v="5.95"/>
    <m/>
    <m/>
    <m/>
    <m/>
    <m/>
    <m/>
    <m/>
    <m/>
    <m/>
    <m/>
    <m/>
    <m/>
    <n v="0"/>
    <m/>
    <m/>
    <n v="0"/>
  </r>
  <r>
    <x v="80"/>
    <x v="80"/>
    <x v="3"/>
    <x v="7"/>
    <x v="100"/>
    <x v="10524"/>
    <n v="42597"/>
    <n v="126.78"/>
    <n v="10651.11"/>
    <n v="277354.83"/>
    <n v="0"/>
    <m/>
    <m/>
    <m/>
    <m/>
    <m/>
    <m/>
    <m/>
    <m/>
    <m/>
    <m/>
    <m/>
    <m/>
    <m/>
    <m/>
    <n v="65000"/>
    <n v="6012"/>
    <n v="17.89"/>
    <n v="2321.4299999999998"/>
  </r>
  <r>
    <x v="78"/>
    <x v="78"/>
    <x v="10"/>
    <x v="1"/>
    <x v="51"/>
    <x v="4"/>
    <m/>
    <m/>
    <m/>
    <m/>
    <n v="0"/>
    <m/>
    <m/>
    <m/>
    <m/>
    <m/>
    <m/>
    <m/>
    <m/>
    <m/>
    <m/>
    <m/>
    <m/>
    <m/>
    <m/>
    <n v="8800"/>
    <n v="626"/>
    <n v="52.17"/>
    <n v="8800"/>
  </r>
  <r>
    <x v="3"/>
    <x v="3"/>
    <x v="15"/>
    <x v="0"/>
    <x v="3"/>
    <x v="10525"/>
    <n v="130786"/>
    <n v="151.37"/>
    <n v="11193.33"/>
    <n v="749505.6"/>
    <n v="0"/>
    <m/>
    <m/>
    <m/>
    <m/>
    <m/>
    <m/>
    <m/>
    <m/>
    <m/>
    <m/>
    <m/>
    <m/>
    <m/>
    <m/>
    <n v="274989"/>
    <n v="14165"/>
    <n v="16.39"/>
    <n v="3819.29"/>
  </r>
  <r>
    <x v="87"/>
    <x v="87"/>
    <x v="1"/>
    <x v="4"/>
    <x v="107"/>
    <x v="10526"/>
    <n v="2406"/>
    <n v="2.6"/>
    <n v="142.63999999999999"/>
    <n v="10214.19"/>
    <n v="365.88"/>
    <n v="738"/>
    <n v="0.8"/>
    <n v="4.75"/>
    <n v="4412.2700000000004"/>
    <m/>
    <m/>
    <m/>
    <m/>
    <m/>
    <n v="50"/>
    <n v="103"/>
    <n v="0.11"/>
    <n v="0"/>
    <n v="1119.2"/>
    <n v="5480"/>
    <n v="34624"/>
    <n v="37.47"/>
    <n v="71.17"/>
  </r>
  <r>
    <x v="85"/>
    <x v="85"/>
    <x v="6"/>
    <x v="4"/>
    <x v="101"/>
    <x v="10527"/>
    <n v="282171"/>
    <n v="213.77"/>
    <n v="2664.93"/>
    <n v="272622.06"/>
    <n v="14488.85"/>
    <n v="22672"/>
    <n v="17.18"/>
    <n v="131.72"/>
    <n v="174725.34"/>
    <m/>
    <m/>
    <m/>
    <m/>
    <m/>
    <n v="29005"/>
    <n v="67062"/>
    <n v="50.8"/>
    <n v="263"/>
    <n v="649247.92000000004"/>
    <n v="3718"/>
    <n v="45162"/>
    <n v="34.21"/>
    <n v="33.799999999999997"/>
  </r>
  <r>
    <x v="33"/>
    <x v="33"/>
    <x v="13"/>
    <x v="0"/>
    <x v="75"/>
    <x v="10528"/>
    <n v="173960"/>
    <n v="142.12"/>
    <n v="10541.25"/>
    <n v="999943.44"/>
    <n v="15337.77"/>
    <n v="16874"/>
    <n v="13.79"/>
    <n v="150.37"/>
    <n v="184962.79"/>
    <m/>
    <m/>
    <m/>
    <m/>
    <m/>
    <m/>
    <m/>
    <m/>
    <m/>
    <m/>
    <n v="156.09"/>
    <n v="23204"/>
    <n v="18.96"/>
    <n v="1.53"/>
  </r>
  <r>
    <x v="35"/>
    <x v="35"/>
    <x v="2"/>
    <x v="7"/>
    <x v="137"/>
    <x v="10529"/>
    <n v="37903"/>
    <n v="51.78"/>
    <n v="3678.36"/>
    <n v="208673.4"/>
    <n v="17097.96"/>
    <n v="27293"/>
    <n v="37.29"/>
    <n v="280.29000000000002"/>
    <n v="206189.47"/>
    <m/>
    <m/>
    <m/>
    <m/>
    <m/>
    <m/>
    <m/>
    <m/>
    <m/>
    <m/>
    <n v="3112"/>
    <n v="17703"/>
    <n v="24.18"/>
    <n v="51.02"/>
  </r>
  <r>
    <x v="49"/>
    <x v="49"/>
    <x v="13"/>
    <x v="7"/>
    <x v="20"/>
    <x v="10530"/>
    <n v="64237"/>
    <n v="89.22"/>
    <n v="9766.23"/>
    <n v="544955.81999999995"/>
    <n v="0"/>
    <m/>
    <m/>
    <m/>
    <m/>
    <m/>
    <m/>
    <m/>
    <m/>
    <m/>
    <m/>
    <m/>
    <m/>
    <m/>
    <m/>
    <n v="133352"/>
    <n v="18387"/>
    <n v="25.54"/>
    <n v="2222.5300000000002"/>
  </r>
  <r>
    <x v="17"/>
    <x v="17"/>
    <x v="11"/>
    <x v="25"/>
    <x v="16"/>
    <x v="4"/>
    <m/>
    <m/>
    <m/>
    <m/>
    <n v="0"/>
    <m/>
    <m/>
    <m/>
    <m/>
    <m/>
    <m/>
    <m/>
    <m/>
    <m/>
    <m/>
    <m/>
    <m/>
    <m/>
    <m/>
    <n v="0"/>
    <m/>
    <m/>
    <n v="0"/>
  </r>
  <r>
    <x v="166"/>
    <x v="166"/>
    <x v="3"/>
    <x v="2"/>
    <x v="57"/>
    <x v="1370"/>
    <n v="22680"/>
    <n v="45"/>
    <n v="3318.1"/>
    <n v="129604.8"/>
    <n v="31460"/>
    <n v="42043"/>
    <n v="83.42"/>
    <n v="749.05"/>
    <n v="379385.58"/>
    <m/>
    <m/>
    <m/>
    <m/>
    <m/>
    <m/>
    <m/>
    <m/>
    <m/>
    <m/>
    <n v="1261"/>
    <n v="9709"/>
    <n v="19.260000000000002"/>
    <n v="30.02"/>
  </r>
  <r>
    <x v="72"/>
    <x v="72"/>
    <x v="13"/>
    <x v="32"/>
    <x v="6"/>
    <x v="4"/>
    <m/>
    <m/>
    <m/>
    <m/>
    <n v="0"/>
    <m/>
    <m/>
    <m/>
    <m/>
    <m/>
    <m/>
    <m/>
    <m/>
    <m/>
    <m/>
    <m/>
    <m/>
    <m/>
    <m/>
    <n v="100800"/>
    <n v="3482"/>
    <n v="36.270000000000003"/>
    <n v="12600"/>
  </r>
  <r>
    <x v="95"/>
    <x v="95"/>
    <x v="10"/>
    <x v="5"/>
    <x v="30"/>
    <x v="3135"/>
    <n v="45618"/>
    <n v="79.2"/>
    <n v="8401.25"/>
    <n v="375031.8"/>
    <n v="0"/>
    <m/>
    <m/>
    <m/>
    <m/>
    <m/>
    <m/>
    <m/>
    <m/>
    <m/>
    <m/>
    <m/>
    <m/>
    <m/>
    <m/>
    <n v="172550"/>
    <n v="5464"/>
    <n v="9.49"/>
    <n v="3594.79"/>
  </r>
  <r>
    <x v="54"/>
    <x v="54"/>
    <x v="12"/>
    <x v="2"/>
    <x v="9"/>
    <x v="10531"/>
    <n v="77709"/>
    <n v="161.88999999999999"/>
    <n v="11452"/>
    <n v="426014.4"/>
    <n v="0"/>
    <m/>
    <m/>
    <m/>
    <m/>
    <m/>
    <m/>
    <m/>
    <m/>
    <m/>
    <m/>
    <m/>
    <m/>
    <m/>
    <m/>
    <n v="110700"/>
    <n v="4389"/>
    <n v="9.14"/>
    <n v="2767.5"/>
  </r>
  <r>
    <x v="161"/>
    <x v="161"/>
    <x v="1"/>
    <x v="11"/>
    <x v="20"/>
    <x v="10532"/>
    <n v="434"/>
    <n v="0.6"/>
    <n v="19.170000000000002"/>
    <n v="1069.5"/>
    <n v="53.35"/>
    <n v="168"/>
    <n v="0.23"/>
    <n v="0.89"/>
    <n v="643.32000000000005"/>
    <m/>
    <m/>
    <m/>
    <m/>
    <m/>
    <m/>
    <m/>
    <m/>
    <m/>
    <m/>
    <n v="3010"/>
    <n v="26461"/>
    <n v="36.75"/>
    <n v="50.17"/>
  </r>
  <r>
    <x v="64"/>
    <x v="64"/>
    <x v="12"/>
    <x v="1"/>
    <x v="11"/>
    <x v="10533"/>
    <n v="513"/>
    <n v="4.28"/>
    <n v="173.6"/>
    <n v="1614.48"/>
    <n v="0"/>
    <m/>
    <m/>
    <m/>
    <m/>
    <m/>
    <m/>
    <m/>
    <m/>
    <m/>
    <n v="300"/>
    <n v="595"/>
    <n v="4.96"/>
    <n v="30"/>
    <n v="6715.2"/>
    <n v="84384"/>
    <n v="7721"/>
    <n v="64.34"/>
    <n v="8438.4"/>
  </r>
  <r>
    <x v="138"/>
    <x v="138"/>
    <x v="1"/>
    <x v="2"/>
    <x v="117"/>
    <x v="7635"/>
    <n v="35157"/>
    <n v="49.66"/>
    <n v="5532.2"/>
    <n v="303552"/>
    <n v="0"/>
    <m/>
    <m/>
    <m/>
    <m/>
    <m/>
    <m/>
    <m/>
    <m/>
    <m/>
    <m/>
    <m/>
    <m/>
    <m/>
    <m/>
    <n v="182831"/>
    <n v="7857"/>
    <n v="11.1"/>
    <n v="3098.83"/>
  </r>
  <r>
    <x v="182"/>
    <x v="182"/>
    <x v="1"/>
    <x v="7"/>
    <x v="81"/>
    <x v="9517"/>
    <n v="5872"/>
    <n v="15.78"/>
    <n v="2077.42"/>
    <n v="59892"/>
    <n v="0"/>
    <m/>
    <m/>
    <m/>
    <m/>
    <m/>
    <m/>
    <m/>
    <m/>
    <m/>
    <n v="3511"/>
    <n v="4013"/>
    <n v="10.79"/>
    <n v="113"/>
    <n v="78590.22"/>
    <n v="3850.01"/>
    <n v="4668"/>
    <n v="12.55"/>
    <n v="124.19"/>
  </r>
  <r>
    <x v="8"/>
    <x v="8"/>
    <x v="8"/>
    <x v="7"/>
    <x v="93"/>
    <x v="10534"/>
    <n v="25924"/>
    <n v="65.459999999999994"/>
    <n v="3947.09"/>
    <n v="121136.22"/>
    <n v="9727.8799999999992"/>
    <n v="11597"/>
    <n v="29.29"/>
    <n v="294.77999999999997"/>
    <n v="117311.48"/>
    <m/>
    <m/>
    <m/>
    <m/>
    <m/>
    <m/>
    <m/>
    <m/>
    <m/>
    <m/>
    <n v="0"/>
    <n v="7038"/>
    <n v="17.77"/>
    <n v="0"/>
  </r>
  <r>
    <x v="220"/>
    <x v="220"/>
    <x v="1"/>
    <x v="2"/>
    <x v="9"/>
    <x v="10535"/>
    <n v="36717"/>
    <n v="76.489999999999995"/>
    <n v="9162.83"/>
    <n v="340857.09"/>
    <n v="0"/>
    <m/>
    <m/>
    <m/>
    <m/>
    <m/>
    <m/>
    <m/>
    <m/>
    <m/>
    <m/>
    <m/>
    <m/>
    <m/>
    <m/>
    <n v="1569.28"/>
    <n v="11332"/>
    <n v="23.61"/>
    <n v="39.229999999999997"/>
  </r>
  <r>
    <x v="119"/>
    <x v="119"/>
    <x v="3"/>
    <x v="5"/>
    <x v="139"/>
    <x v="10536"/>
    <n v="357227"/>
    <n v="110.67"/>
    <n v="8431.64"/>
    <n v="2109342.2999999998"/>
    <n v="24384.09"/>
    <n v="28457"/>
    <n v="8.82"/>
    <n v="90.65"/>
    <n v="294055.09000000003"/>
    <m/>
    <m/>
    <m/>
    <m/>
    <m/>
    <m/>
    <m/>
    <m/>
    <m/>
    <m/>
    <n v="2425955"/>
    <n v="293948"/>
    <n v="91.06"/>
    <n v="9018.42"/>
  </r>
  <r>
    <x v="97"/>
    <x v="97"/>
    <x v="8"/>
    <x v="2"/>
    <x v="9"/>
    <x v="1922"/>
    <n v="56010"/>
    <n v="116.69"/>
    <n v="8401.75"/>
    <n v="312545.09999999998"/>
    <n v="0"/>
    <m/>
    <m/>
    <m/>
    <m/>
    <m/>
    <m/>
    <m/>
    <m/>
    <m/>
    <m/>
    <m/>
    <m/>
    <m/>
    <m/>
    <n v="119812"/>
    <n v="17802"/>
    <n v="37.090000000000003"/>
    <n v="2995.3"/>
  </r>
  <r>
    <x v="35"/>
    <x v="35"/>
    <x v="12"/>
    <x v="4"/>
    <x v="132"/>
    <x v="10537"/>
    <n v="64624"/>
    <n v="26.4"/>
    <n v="1916.26"/>
    <n v="363552.81"/>
    <n v="207400.58"/>
    <n v="292623"/>
    <n v="119.54"/>
    <n v="1016.67"/>
    <n v="2501105.84"/>
    <m/>
    <m/>
    <m/>
    <m/>
    <m/>
    <m/>
    <m/>
    <m/>
    <m/>
    <m/>
    <n v="0"/>
    <m/>
    <m/>
    <n v="0"/>
  </r>
  <r>
    <x v="25"/>
    <x v="25"/>
    <x v="0"/>
    <x v="19"/>
    <x v="88"/>
    <x v="10538"/>
    <n v="86424"/>
    <n v="92.33"/>
    <n v="8854.6200000000008"/>
    <n v="642313.80000000005"/>
    <n v="72446.17"/>
    <n v="118625"/>
    <n v="126.74"/>
    <m/>
    <m/>
    <m/>
    <m/>
    <m/>
    <m/>
    <m/>
    <n v="3586"/>
    <n v="1381"/>
    <n v="1.48"/>
    <n v="45"/>
    <n v="80269.02"/>
    <n v="3649"/>
    <n v="22472"/>
    <n v="24.01"/>
    <n v="46.78"/>
  </r>
  <r>
    <x v="63"/>
    <x v="63"/>
    <x v="13"/>
    <x v="11"/>
    <x v="73"/>
    <x v="10539"/>
    <n v="194544"/>
    <n v="126.66"/>
    <n v="7615.93"/>
    <n v="906600.27"/>
    <n v="61521.96"/>
    <n v="56247"/>
    <n v="36.619999999999997"/>
    <n v="480.64"/>
    <n v="741911.72"/>
    <m/>
    <m/>
    <m/>
    <m/>
    <m/>
    <m/>
    <m/>
    <m/>
    <m/>
    <m/>
    <n v="188699.29"/>
    <n v="277787"/>
    <n v="180.85"/>
    <n v="1474.21"/>
  </r>
  <r>
    <x v="70"/>
    <x v="70"/>
    <x v="9"/>
    <x v="1"/>
    <x v="83"/>
    <x v="10540"/>
    <n v="3963"/>
    <n v="30.02"/>
    <n v="1989.18"/>
    <n v="20349.330000000002"/>
    <n v="0"/>
    <m/>
    <m/>
    <m/>
    <m/>
    <m/>
    <m/>
    <m/>
    <m/>
    <m/>
    <m/>
    <m/>
    <m/>
    <m/>
    <m/>
    <n v="1872.4"/>
    <n v="7453"/>
    <n v="56.46"/>
    <n v="170.22"/>
  </r>
  <r>
    <x v="23"/>
    <x v="23"/>
    <x v="3"/>
    <x v="14"/>
    <x v="17"/>
    <x v="10541"/>
    <n v="25059"/>
    <n v="41.77"/>
    <n v="3841.72"/>
    <n v="178639.98"/>
    <n v="15275.46"/>
    <n v="20195"/>
    <n v="33.659999999999997"/>
    <n v="305.51"/>
    <n v="184211.36"/>
    <m/>
    <m/>
    <m/>
    <m/>
    <m/>
    <m/>
    <m/>
    <m/>
    <m/>
    <m/>
    <n v="1402"/>
    <n v="12151"/>
    <n v="20.25"/>
    <n v="28.04"/>
  </r>
  <r>
    <x v="21"/>
    <x v="21"/>
    <x v="0"/>
    <x v="14"/>
    <x v="2"/>
    <x v="10542"/>
    <n v="38063"/>
    <n v="49.56"/>
    <n v="4187.5"/>
    <n v="249240"/>
    <n v="20693"/>
    <n v="25045"/>
    <n v="32.61"/>
    <n v="323.33"/>
    <n v="249543.09"/>
    <m/>
    <m/>
    <m/>
    <m/>
    <m/>
    <m/>
    <m/>
    <m/>
    <m/>
    <m/>
    <n v="758.71"/>
    <n v="22482"/>
    <n v="29.27"/>
    <n v="11.85"/>
  </r>
  <r>
    <x v="12"/>
    <x v="12"/>
    <x v="1"/>
    <x v="1"/>
    <x v="31"/>
    <x v="10543"/>
    <n v="5764"/>
    <n v="24.02"/>
    <n v="2262.25"/>
    <n v="42077.85"/>
    <n v="0"/>
    <m/>
    <m/>
    <m/>
    <m/>
    <m/>
    <m/>
    <m/>
    <m/>
    <m/>
    <m/>
    <m/>
    <m/>
    <m/>
    <m/>
    <n v="2535"/>
    <n v="21357"/>
    <n v="88.99"/>
    <n v="126.75"/>
  </r>
  <r>
    <x v="146"/>
    <x v="146"/>
    <x v="12"/>
    <x v="2"/>
    <x v="87"/>
    <x v="10544"/>
    <n v="193901"/>
    <n v="124.3"/>
    <n v="9132.83"/>
    <n v="1104159.24"/>
    <n v="0"/>
    <m/>
    <m/>
    <m/>
    <m/>
    <m/>
    <m/>
    <m/>
    <m/>
    <m/>
    <m/>
    <m/>
    <m/>
    <m/>
    <m/>
    <n v="2.74"/>
    <n v="15473"/>
    <n v="9.92"/>
    <n v="0.02"/>
  </r>
  <r>
    <x v="141"/>
    <x v="141"/>
    <x v="1"/>
    <x v="1"/>
    <x v="6"/>
    <x v="4"/>
    <m/>
    <m/>
    <m/>
    <m/>
    <n v="0"/>
    <m/>
    <m/>
    <m/>
    <m/>
    <m/>
    <m/>
    <m/>
    <m/>
    <m/>
    <m/>
    <m/>
    <m/>
    <m/>
    <m/>
    <n v="82600"/>
    <n v="3110"/>
    <n v="32.4"/>
    <n v="10325"/>
  </r>
  <r>
    <x v="30"/>
    <x v="30"/>
    <x v="10"/>
    <x v="2"/>
    <x v="3"/>
    <x v="10545"/>
    <n v="17739"/>
    <n v="20.53"/>
    <n v="1410.82"/>
    <n v="94468.47"/>
    <n v="0"/>
    <m/>
    <m/>
    <m/>
    <m/>
    <m/>
    <m/>
    <m/>
    <m/>
    <m/>
    <n v="9937"/>
    <n v="19882"/>
    <n v="23.01"/>
    <n v="138"/>
    <n v="222429.81"/>
    <n v="2960"/>
    <n v="15501"/>
    <n v="17.940000000000001"/>
    <n v="41.11"/>
  </r>
  <r>
    <x v="2"/>
    <x v="2"/>
    <x v="11"/>
    <x v="7"/>
    <x v="5"/>
    <x v="10546"/>
    <n v="122805"/>
    <n v="127.92"/>
    <n v="12700.63"/>
    <n v="944926.5"/>
    <n v="0"/>
    <m/>
    <m/>
    <m/>
    <m/>
    <m/>
    <m/>
    <m/>
    <m/>
    <m/>
    <m/>
    <m/>
    <m/>
    <m/>
    <m/>
    <n v="3123.11"/>
    <n v="9629"/>
    <n v="10.029999999999999"/>
    <n v="39.04"/>
  </r>
  <r>
    <x v="17"/>
    <x v="17"/>
    <x v="13"/>
    <x v="6"/>
    <x v="15"/>
    <x v="4"/>
    <m/>
    <m/>
    <m/>
    <m/>
    <n v="0"/>
    <m/>
    <m/>
    <m/>
    <m/>
    <m/>
    <m/>
    <m/>
    <m/>
    <m/>
    <m/>
    <m/>
    <m/>
    <m/>
    <m/>
    <n v="176800"/>
    <n v="28064"/>
    <n v="64.959999999999994"/>
    <n v="4911.1099999999997"/>
  </r>
  <r>
    <x v="21"/>
    <x v="21"/>
    <x v="11"/>
    <x v="4"/>
    <x v="36"/>
    <x v="10547"/>
    <n v="1905"/>
    <n v="2.56"/>
    <n v="216.47"/>
    <n v="12481.53"/>
    <n v="672"/>
    <n v="1070"/>
    <n v="1.44"/>
    <n v="10.84"/>
    <n v="8103.85"/>
    <m/>
    <m/>
    <m/>
    <m/>
    <m/>
    <n v="98"/>
    <n v="377"/>
    <n v="0.51"/>
    <n v="1"/>
    <n v="2193.63"/>
    <n v="4092.11"/>
    <n v="33787"/>
    <n v="45.41"/>
    <n v="66"/>
  </r>
  <r>
    <x v="129"/>
    <x v="129"/>
    <x v="13"/>
    <x v="7"/>
    <x v="17"/>
    <x v="10548"/>
    <n v="29431"/>
    <n v="49.05"/>
    <n v="2823.96"/>
    <n v="131314.14000000001"/>
    <n v="20742"/>
    <n v="26019"/>
    <n v="43.37"/>
    <n v="414.84"/>
    <n v="250134"/>
    <m/>
    <m/>
    <m/>
    <m/>
    <m/>
    <m/>
    <m/>
    <m/>
    <m/>
    <m/>
    <n v="1144"/>
    <n v="17309"/>
    <n v="28.85"/>
    <n v="22.88"/>
  </r>
  <r>
    <x v="75"/>
    <x v="75"/>
    <x v="2"/>
    <x v="2"/>
    <x v="42"/>
    <x v="10549"/>
    <n v="13792"/>
    <n v="38.31"/>
    <n v="2869.1"/>
    <n v="80047.89"/>
    <n v="27546.07"/>
    <n v="39943"/>
    <n v="110.95"/>
    <n v="918.2"/>
    <n v="332186.34000000003"/>
    <m/>
    <m/>
    <m/>
    <m/>
    <m/>
    <m/>
    <m/>
    <m/>
    <m/>
    <m/>
    <n v="333708.42"/>
    <n v="1766"/>
    <n v="4.91"/>
    <n v="11123.61"/>
  </r>
  <r>
    <x v="126"/>
    <x v="126"/>
    <x v="10"/>
    <x v="2"/>
    <x v="20"/>
    <x v="10550"/>
    <n v="57663"/>
    <n v="80.09"/>
    <n v="8637.33"/>
    <n v="481963.2"/>
    <n v="0"/>
    <m/>
    <m/>
    <m/>
    <m/>
    <m/>
    <m/>
    <m/>
    <m/>
    <m/>
    <m/>
    <m/>
    <m/>
    <m/>
    <m/>
    <n v="227737.92"/>
    <n v="4161"/>
    <n v="5.78"/>
    <n v="3795.63"/>
  </r>
  <r>
    <x v="117"/>
    <x v="117"/>
    <x v="10"/>
    <x v="1"/>
    <x v="71"/>
    <x v="4"/>
    <m/>
    <m/>
    <m/>
    <m/>
    <n v="0"/>
    <m/>
    <m/>
    <m/>
    <m/>
    <m/>
    <m/>
    <m/>
    <m/>
    <m/>
    <m/>
    <m/>
    <m/>
    <m/>
    <m/>
    <n v="1239.22"/>
    <n v="2721"/>
    <n v="45.35"/>
    <n v="247.84"/>
  </r>
  <r>
    <x v="70"/>
    <x v="70"/>
    <x v="7"/>
    <x v="5"/>
    <x v="17"/>
    <x v="2976"/>
    <n v="10688"/>
    <n v="17.809999999999999"/>
    <n v="2222.4"/>
    <n v="103341.6"/>
    <n v="8295"/>
    <n v="10933"/>
    <n v="18.22"/>
    <m/>
    <m/>
    <m/>
    <m/>
    <m/>
    <m/>
    <m/>
    <m/>
    <m/>
    <m/>
    <m/>
    <m/>
    <n v="516.01"/>
    <n v="3014"/>
    <n v="5.0199999999999996"/>
    <n v="10.32"/>
  </r>
  <r>
    <x v="140"/>
    <x v="140"/>
    <x v="9"/>
    <x v="0"/>
    <x v="9"/>
    <x v="10551"/>
    <n v="21643"/>
    <n v="45.09"/>
    <n v="3453"/>
    <n v="128451.6"/>
    <n v="19128.03"/>
    <n v="17347"/>
    <n v="36.14"/>
    <n v="478.2"/>
    <n v="230670.66"/>
    <m/>
    <m/>
    <m/>
    <m/>
    <m/>
    <m/>
    <m/>
    <m/>
    <m/>
    <m/>
    <n v="212880"/>
    <n v="12067"/>
    <n v="25.14"/>
    <n v="5322"/>
  </r>
  <r>
    <x v="75"/>
    <x v="75"/>
    <x v="1"/>
    <x v="12"/>
    <x v="6"/>
    <x v="4"/>
    <m/>
    <m/>
    <m/>
    <m/>
    <n v="0"/>
    <m/>
    <m/>
    <m/>
    <m/>
    <m/>
    <m/>
    <m/>
    <m/>
    <m/>
    <m/>
    <m/>
    <m/>
    <m/>
    <m/>
    <n v="0"/>
    <m/>
    <m/>
    <n v="0"/>
  </r>
  <r>
    <x v="8"/>
    <x v="8"/>
    <x v="14"/>
    <x v="2"/>
    <x v="2"/>
    <x v="10552"/>
    <n v="30515"/>
    <n v="39.729999999999997"/>
    <n v="5200"/>
    <n v="309504"/>
    <n v="32449.08"/>
    <n v="41612"/>
    <n v="54.18"/>
    <n v="507.02"/>
    <n v="391313.17"/>
    <m/>
    <m/>
    <m/>
    <m/>
    <m/>
    <m/>
    <m/>
    <m/>
    <m/>
    <m/>
    <n v="0"/>
    <n v="4060"/>
    <n v="5.29"/>
    <n v="0"/>
  </r>
  <r>
    <x v="94"/>
    <x v="94"/>
    <x v="5"/>
    <x v="1"/>
    <x v="13"/>
    <x v="10553"/>
    <n v="149"/>
    <n v="0.73"/>
    <n v="29.47"/>
    <n v="465.93"/>
    <n v="0"/>
    <m/>
    <m/>
    <m/>
    <m/>
    <m/>
    <m/>
    <m/>
    <m/>
    <m/>
    <m/>
    <m/>
    <m/>
    <m/>
    <m/>
    <n v="753.96"/>
    <n v="3488"/>
    <n v="17.100000000000001"/>
    <n v="44.35"/>
  </r>
  <r>
    <x v="120"/>
    <x v="120"/>
    <x v="12"/>
    <x v="7"/>
    <x v="37"/>
    <x v="10554"/>
    <n v="21788"/>
    <n v="56.74"/>
    <n v="3615.25"/>
    <n v="107589.84"/>
    <n v="0"/>
    <n v="3653"/>
    <n v="9.51"/>
    <m/>
    <m/>
    <n v="5039"/>
    <n v="5192"/>
    <n v="13.52"/>
    <n v="157"/>
    <n v="63839.09"/>
    <m/>
    <m/>
    <m/>
    <m/>
    <m/>
    <n v="1409.61"/>
    <n v="5870"/>
    <n v="15.29"/>
    <n v="44.05"/>
  </r>
  <r>
    <x v="18"/>
    <x v="18"/>
    <x v="11"/>
    <x v="4"/>
    <x v="30"/>
    <x v="10555"/>
    <n v="3509"/>
    <n v="6.09"/>
    <n v="364.58"/>
    <n v="16275"/>
    <n v="0"/>
    <m/>
    <m/>
    <m/>
    <m/>
    <m/>
    <m/>
    <m/>
    <m/>
    <m/>
    <n v="2200"/>
    <n v="8574"/>
    <n v="14.89"/>
    <n v="45"/>
    <n v="49244.800000000003"/>
    <n v="261983"/>
    <n v="37070"/>
    <n v="64.36"/>
    <n v="5457.98"/>
  </r>
  <r>
    <x v="96"/>
    <x v="96"/>
    <x v="9"/>
    <x v="4"/>
    <x v="66"/>
    <x v="272"/>
    <n v="1455"/>
    <n v="5.51"/>
    <n v="347.09"/>
    <n v="7101.48"/>
    <n v="1018.29"/>
    <n v="1480"/>
    <n v="5.61"/>
    <n v="46.29"/>
    <n v="12279.88"/>
    <m/>
    <m/>
    <m/>
    <m/>
    <m/>
    <m/>
    <m/>
    <m/>
    <m/>
    <m/>
    <n v="98403.95"/>
    <n v="10950"/>
    <n v="41.48"/>
    <n v="4472.91"/>
  </r>
  <r>
    <x v="3"/>
    <x v="3"/>
    <x v="2"/>
    <x v="28"/>
    <x v="6"/>
    <x v="4"/>
    <m/>
    <m/>
    <m/>
    <m/>
    <n v="0"/>
    <m/>
    <m/>
    <m/>
    <m/>
    <m/>
    <m/>
    <m/>
    <m/>
    <m/>
    <m/>
    <m/>
    <m/>
    <m/>
    <m/>
    <n v="0"/>
    <m/>
    <m/>
    <n v="0"/>
  </r>
  <r>
    <x v="125"/>
    <x v="125"/>
    <x v="10"/>
    <x v="5"/>
    <x v="5"/>
    <x v="10556"/>
    <n v="108531"/>
    <n v="113.05"/>
    <n v="10428"/>
    <n v="775843.2"/>
    <n v="0"/>
    <m/>
    <m/>
    <m/>
    <m/>
    <m/>
    <m/>
    <m/>
    <m/>
    <m/>
    <m/>
    <m/>
    <m/>
    <m/>
    <m/>
    <n v="3612"/>
    <n v="16073"/>
    <n v="16.739999999999998"/>
    <n v="45.15"/>
  </r>
  <r>
    <x v="68"/>
    <x v="68"/>
    <x v="14"/>
    <x v="2"/>
    <x v="29"/>
    <x v="10557"/>
    <n v="22781"/>
    <n v="36.51"/>
    <n v="3966.73"/>
    <n v="191831.1"/>
    <n v="21645"/>
    <n v="26482"/>
    <n v="42.44"/>
    <m/>
    <m/>
    <m/>
    <m/>
    <m/>
    <m/>
    <m/>
    <m/>
    <m/>
    <m/>
    <m/>
    <m/>
    <n v="1.35"/>
    <n v="6242"/>
    <n v="10"/>
    <n v="0.03"/>
  </r>
  <r>
    <x v="156"/>
    <x v="156"/>
    <x v="6"/>
    <x v="2"/>
    <x v="9"/>
    <x v="10558"/>
    <n v="11511"/>
    <n v="23.98"/>
    <n v="1356.23"/>
    <n v="50451.57"/>
    <n v="0"/>
    <m/>
    <m/>
    <m/>
    <m/>
    <m/>
    <m/>
    <m/>
    <m/>
    <m/>
    <m/>
    <m/>
    <m/>
    <m/>
    <m/>
    <n v="390.35"/>
    <n v="1681"/>
    <n v="3.5"/>
    <n v="9.76"/>
  </r>
  <r>
    <x v="3"/>
    <x v="3"/>
    <x v="2"/>
    <x v="14"/>
    <x v="123"/>
    <x v="10559"/>
    <n v="33984"/>
    <n v="69.069999999999993"/>
    <n v="5162.76"/>
    <n v="196855.89"/>
    <n v="5186.2299999999996"/>
    <n v="8041"/>
    <n v="16.34"/>
    <n v="126.49"/>
    <n v="62542.27"/>
    <m/>
    <m/>
    <m/>
    <m/>
    <m/>
    <m/>
    <m/>
    <m/>
    <m/>
    <m/>
    <n v="195000"/>
    <n v="7395"/>
    <n v="15.03"/>
    <n v="4756.1000000000004"/>
  </r>
  <r>
    <x v="70"/>
    <x v="70"/>
    <x v="1"/>
    <x v="0"/>
    <x v="1"/>
    <x v="10560"/>
    <n v="1636"/>
    <n v="22.72"/>
    <n v="1573.83"/>
    <n v="8781.99"/>
    <n v="0"/>
    <m/>
    <m/>
    <m/>
    <m/>
    <m/>
    <m/>
    <m/>
    <m/>
    <m/>
    <m/>
    <m/>
    <m/>
    <m/>
    <m/>
    <n v="0"/>
    <m/>
    <m/>
    <n v="0"/>
  </r>
  <r>
    <x v="50"/>
    <x v="50"/>
    <x v="13"/>
    <x v="7"/>
    <x v="25"/>
    <x v="10561"/>
    <n v="31673"/>
    <n v="39.99"/>
    <n v="2815.76"/>
    <n v="172831.2"/>
    <n v="18555.77"/>
    <n v="21914"/>
    <n v="27.67"/>
    <n v="281.14999999999998"/>
    <n v="223769.61"/>
    <m/>
    <m/>
    <m/>
    <m/>
    <m/>
    <n v="2361"/>
    <n v="4603"/>
    <n v="5.81"/>
    <n v="35"/>
    <n v="52848.62"/>
    <n v="720"/>
    <n v="5230"/>
    <n v="6.6"/>
    <n v="10.91"/>
  </r>
  <r>
    <x v="40"/>
    <x v="40"/>
    <x v="9"/>
    <x v="4"/>
    <x v="37"/>
    <x v="10562"/>
    <n v="3401"/>
    <n v="8.86"/>
    <n v="553.44000000000005"/>
    <n v="16470.3"/>
    <n v="23844.81"/>
    <n v="13162"/>
    <n v="34.28"/>
    <n v="745.15"/>
    <n v="287551.73"/>
    <m/>
    <m/>
    <m/>
    <m/>
    <m/>
    <m/>
    <m/>
    <m/>
    <m/>
    <m/>
    <n v="205656"/>
    <n v="14786"/>
    <n v="38.51"/>
    <n v="6426.75"/>
  </r>
  <r>
    <x v="100"/>
    <x v="100"/>
    <x v="15"/>
    <x v="2"/>
    <x v="9"/>
    <x v="10563"/>
    <n v="381276"/>
    <n v="794.33"/>
    <n v="8961"/>
    <n v="333349.2"/>
    <n v="0"/>
    <m/>
    <m/>
    <m/>
    <m/>
    <m/>
    <m/>
    <m/>
    <m/>
    <m/>
    <m/>
    <m/>
    <m/>
    <m/>
    <m/>
    <n v="180452"/>
    <n v="12405"/>
    <n v="25.84"/>
    <n v="4511.3"/>
  </r>
  <r>
    <x v="60"/>
    <x v="60"/>
    <x v="1"/>
    <x v="1"/>
    <x v="6"/>
    <x v="10564"/>
    <n v="1433"/>
    <n v="14.93"/>
    <n v="1422.5"/>
    <n v="10583.4"/>
    <n v="0"/>
    <m/>
    <m/>
    <m/>
    <m/>
    <m/>
    <m/>
    <m/>
    <m/>
    <m/>
    <m/>
    <m/>
    <m/>
    <m/>
    <m/>
    <n v="38900"/>
    <n v="2533"/>
    <n v="26.39"/>
    <n v="4862.5"/>
  </r>
  <r>
    <x v="167"/>
    <x v="167"/>
    <x v="15"/>
    <x v="2"/>
    <x v="30"/>
    <x v="10565"/>
    <n v="17668"/>
    <n v="30.67"/>
    <n v="3910.42"/>
    <n v="174561"/>
    <n v="19603"/>
    <n v="25722"/>
    <n v="44.66"/>
    <m/>
    <m/>
    <m/>
    <m/>
    <m/>
    <m/>
    <m/>
    <m/>
    <m/>
    <m/>
    <m/>
    <m/>
    <n v="277690"/>
    <n v="12458"/>
    <n v="21.63"/>
    <n v="5785.21"/>
  </r>
  <r>
    <x v="24"/>
    <x v="24"/>
    <x v="9"/>
    <x v="4"/>
    <x v="15"/>
    <x v="10566"/>
    <n v="27464"/>
    <n v="63.57"/>
    <n v="4704.4399999999996"/>
    <n v="157504.79999999999"/>
    <n v="31046.560000000001"/>
    <n v="47422"/>
    <n v="109.77"/>
    <n v="862.4"/>
    <n v="374399.74"/>
    <m/>
    <m/>
    <m/>
    <m/>
    <m/>
    <m/>
    <m/>
    <m/>
    <m/>
    <m/>
    <n v="1666"/>
    <n v="4006"/>
    <n v="9.27"/>
    <n v="46.28"/>
  </r>
  <r>
    <x v="176"/>
    <x v="176"/>
    <x v="13"/>
    <x v="4"/>
    <x v="12"/>
    <x v="4225"/>
    <n v="95"/>
    <n v="0.56999999999999995"/>
    <n v="32.43"/>
    <n v="422.22"/>
    <n v="554.79999999999995"/>
    <n v="710"/>
    <n v="4.2300000000000004"/>
    <n v="39.630000000000003"/>
    <n v="6690.51"/>
    <m/>
    <m/>
    <m/>
    <m/>
    <m/>
    <m/>
    <m/>
    <m/>
    <m/>
    <m/>
    <n v="134.35"/>
    <n v="6100"/>
    <n v="36.31"/>
    <n v="9.6"/>
  </r>
  <r>
    <x v="140"/>
    <x v="140"/>
    <x v="8"/>
    <x v="0"/>
    <x v="9"/>
    <x v="499"/>
    <n v="21103"/>
    <n v="43.96"/>
    <n v="3061"/>
    <n v="113869.2"/>
    <n v="11774.01"/>
    <n v="12476"/>
    <n v="25.99"/>
    <n v="294.35000000000002"/>
    <n v="141986.26999999999"/>
    <m/>
    <m/>
    <m/>
    <m/>
    <m/>
    <m/>
    <m/>
    <m/>
    <m/>
    <m/>
    <n v="69390"/>
    <n v="4677"/>
    <n v="9.74"/>
    <n v="1734.75"/>
  </r>
  <r>
    <x v="87"/>
    <x v="87"/>
    <x v="3"/>
    <x v="1"/>
    <x v="19"/>
    <x v="10567"/>
    <n v="617"/>
    <n v="3.43"/>
    <n v="141.6"/>
    <n v="1975.32"/>
    <n v="0"/>
    <m/>
    <m/>
    <m/>
    <m/>
    <m/>
    <m/>
    <m/>
    <m/>
    <m/>
    <m/>
    <m/>
    <m/>
    <m/>
    <m/>
    <n v="650"/>
    <n v="4285"/>
    <n v="23.81"/>
    <n v="43.33"/>
  </r>
  <r>
    <x v="65"/>
    <x v="65"/>
    <x v="0"/>
    <x v="13"/>
    <x v="16"/>
    <x v="4"/>
    <m/>
    <m/>
    <m/>
    <m/>
    <n v="0"/>
    <m/>
    <m/>
    <m/>
    <m/>
    <m/>
    <m/>
    <m/>
    <m/>
    <m/>
    <m/>
    <m/>
    <m/>
    <m/>
    <m/>
    <n v="0"/>
    <m/>
    <m/>
    <n v="0"/>
  </r>
  <r>
    <x v="142"/>
    <x v="142"/>
    <x v="1"/>
    <x v="2"/>
    <x v="2"/>
    <x v="10568"/>
    <n v="79363"/>
    <n v="103.34"/>
    <n v="11517.19"/>
    <n v="685503"/>
    <n v="0"/>
    <m/>
    <m/>
    <m/>
    <m/>
    <m/>
    <m/>
    <m/>
    <m/>
    <m/>
    <m/>
    <m/>
    <m/>
    <m/>
    <m/>
    <n v="19310.150000000001"/>
    <n v="5781"/>
    <n v="7.53"/>
    <n v="301.72000000000003"/>
  </r>
  <r>
    <x v="178"/>
    <x v="178"/>
    <x v="11"/>
    <x v="4"/>
    <x v="33"/>
    <x v="10569"/>
    <n v="7437"/>
    <n v="6.2"/>
    <n v="406.73"/>
    <n v="37825.89"/>
    <n v="0"/>
    <m/>
    <m/>
    <m/>
    <m/>
    <m/>
    <m/>
    <m/>
    <m/>
    <m/>
    <m/>
    <m/>
    <m/>
    <m/>
    <m/>
    <n v="1893465"/>
    <n v="378704"/>
    <n v="315.58999999999997"/>
    <n v="18934.650000000001"/>
  </r>
  <r>
    <x v="75"/>
    <x v="75"/>
    <x v="0"/>
    <x v="12"/>
    <x v="6"/>
    <x v="4"/>
    <m/>
    <m/>
    <m/>
    <m/>
    <n v="0"/>
    <m/>
    <m/>
    <m/>
    <m/>
    <m/>
    <m/>
    <m/>
    <m/>
    <m/>
    <m/>
    <m/>
    <m/>
    <m/>
    <m/>
    <n v="0"/>
    <m/>
    <m/>
    <n v="0"/>
  </r>
  <r>
    <x v="98"/>
    <x v="98"/>
    <x v="9"/>
    <x v="7"/>
    <x v="33"/>
    <x v="10570"/>
    <n v="25847"/>
    <n v="21.54"/>
    <n v="1525.6"/>
    <n v="141880.79999999999"/>
    <n v="42983.51"/>
    <n v="68632"/>
    <n v="57.19"/>
    <n v="429.84"/>
    <n v="518351.06"/>
    <m/>
    <m/>
    <m/>
    <m/>
    <m/>
    <m/>
    <m/>
    <m/>
    <m/>
    <m/>
    <n v="0"/>
    <m/>
    <m/>
    <n v="0"/>
  </r>
  <r>
    <x v="15"/>
    <x v="15"/>
    <x v="13"/>
    <x v="2"/>
    <x v="31"/>
    <x v="10571"/>
    <n v="22088"/>
    <n v="92.03"/>
    <n v="6629.15"/>
    <n v="123302.19"/>
    <n v="0"/>
    <m/>
    <m/>
    <m/>
    <m/>
    <n v="2167"/>
    <n v="4597"/>
    <n v="19.149999999999999"/>
    <n v="108"/>
    <n v="27453.72"/>
    <n v="161"/>
    <n v="338"/>
    <n v="1.41"/>
    <n v="8"/>
    <n v="3603.82"/>
    <n v="5104"/>
    <n v="351"/>
    <n v="1.46"/>
    <n v="255.2"/>
  </r>
  <r>
    <x v="197"/>
    <x v="197"/>
    <x v="14"/>
    <x v="6"/>
    <x v="71"/>
    <x v="4"/>
    <m/>
    <m/>
    <m/>
    <m/>
    <n v="0"/>
    <m/>
    <m/>
    <m/>
    <m/>
    <m/>
    <m/>
    <m/>
    <m/>
    <m/>
    <m/>
    <m/>
    <m/>
    <m/>
    <m/>
    <n v="0"/>
    <m/>
    <m/>
    <n v="0"/>
  </r>
  <r>
    <x v="15"/>
    <x v="15"/>
    <x v="9"/>
    <x v="6"/>
    <x v="16"/>
    <x v="10572"/>
    <n v="45"/>
    <n v="0.94"/>
    <n v="39.5"/>
    <n v="146.94"/>
    <n v="0"/>
    <m/>
    <m/>
    <m/>
    <m/>
    <n v="1058"/>
    <n v="2148"/>
    <n v="44.75"/>
    <n v="264"/>
    <n v="13403.8"/>
    <n v="1009"/>
    <n v="3996"/>
    <n v="83.25"/>
    <n v="252"/>
    <n v="22585.46"/>
    <n v="1931"/>
    <n v="6746"/>
    <n v="140.54"/>
    <n v="482.75"/>
  </r>
  <r>
    <x v="119"/>
    <x v="119"/>
    <x v="11"/>
    <x v="1"/>
    <x v="98"/>
    <x v="10573"/>
    <n v="594"/>
    <n v="2.75"/>
    <n v="143.61000000000001"/>
    <n v="2404.0500000000002"/>
    <n v="348.21"/>
    <n v="499"/>
    <n v="2.31"/>
    <n v="19.34"/>
    <n v="4199.12"/>
    <m/>
    <m/>
    <m/>
    <m/>
    <m/>
    <m/>
    <m/>
    <m/>
    <m/>
    <m/>
    <n v="280319"/>
    <n v="24293"/>
    <n v="112.47"/>
    <n v="15573.28"/>
  </r>
  <r>
    <x v="57"/>
    <x v="57"/>
    <x v="9"/>
    <x v="12"/>
    <x v="6"/>
    <x v="0"/>
    <n v="0"/>
    <n v="0"/>
    <n v="0"/>
    <n v="0"/>
    <n v="0"/>
    <m/>
    <m/>
    <m/>
    <m/>
    <m/>
    <m/>
    <m/>
    <m/>
    <m/>
    <m/>
    <m/>
    <m/>
    <m/>
    <m/>
    <n v="0"/>
    <n v="0"/>
    <n v="0"/>
    <n v="0"/>
  </r>
  <r>
    <x v="14"/>
    <x v="14"/>
    <x v="7"/>
    <x v="17"/>
    <x v="30"/>
    <x v="4"/>
    <m/>
    <m/>
    <m/>
    <m/>
    <n v="0"/>
    <m/>
    <m/>
    <m/>
    <m/>
    <m/>
    <m/>
    <m/>
    <m/>
    <m/>
    <m/>
    <m/>
    <m/>
    <m/>
    <m/>
    <n v="0"/>
    <m/>
    <m/>
    <n v="0"/>
  </r>
  <r>
    <x v="24"/>
    <x v="24"/>
    <x v="3"/>
    <x v="11"/>
    <x v="26"/>
    <x v="10574"/>
    <n v="822"/>
    <n v="1.01"/>
    <n v="43.4"/>
    <n v="2744.43"/>
    <n v="0"/>
    <m/>
    <m/>
    <m/>
    <m/>
    <m/>
    <m/>
    <m/>
    <m/>
    <m/>
    <m/>
    <m/>
    <m/>
    <m/>
    <m/>
    <n v="8184"/>
    <n v="41984"/>
    <n v="51.45"/>
    <n v="120.35"/>
  </r>
  <r>
    <x v="229"/>
    <x v="229"/>
    <x v="12"/>
    <x v="2"/>
    <x v="15"/>
    <x v="1817"/>
    <n v="3226"/>
    <n v="7.47"/>
    <n v="634.5"/>
    <n v="21243.06"/>
    <n v="0"/>
    <m/>
    <m/>
    <m/>
    <m/>
    <n v="9086"/>
    <n v="18610"/>
    <n v="43.08"/>
    <n v="252"/>
    <n v="115110.53"/>
    <m/>
    <m/>
    <m/>
    <m/>
    <m/>
    <n v="162.38999999999999"/>
    <n v="689"/>
    <n v="1.59"/>
    <n v="4.51"/>
  </r>
  <r>
    <x v="63"/>
    <x v="63"/>
    <x v="6"/>
    <x v="11"/>
    <x v="73"/>
    <x v="10575"/>
    <n v="191463"/>
    <n v="124.65"/>
    <n v="9021.7000000000007"/>
    <n v="1073942.6100000001"/>
    <n v="135893.31"/>
    <n v="96755"/>
    <n v="62.99"/>
    <n v="1061.67"/>
    <n v="1638778.16"/>
    <m/>
    <m/>
    <m/>
    <m/>
    <m/>
    <m/>
    <m/>
    <m/>
    <m/>
    <m/>
    <n v="1846763"/>
    <n v="271843"/>
    <n v="176.98"/>
    <n v="14427.84"/>
  </r>
  <r>
    <x v="38"/>
    <x v="38"/>
    <x v="15"/>
    <x v="5"/>
    <x v="108"/>
    <x v="10576"/>
    <n v="11242"/>
    <n v="40.729999999999997"/>
    <n v="3678.26"/>
    <n v="78678"/>
    <n v="0"/>
    <m/>
    <m/>
    <m/>
    <m/>
    <m/>
    <m/>
    <m/>
    <m/>
    <m/>
    <n v="4662"/>
    <n v="16417"/>
    <n v="59.48"/>
    <n v="202"/>
    <n v="104354.21"/>
    <n v="8244"/>
    <n v="29559"/>
    <n v="107.1"/>
    <n v="358.43"/>
  </r>
  <r>
    <x v="207"/>
    <x v="207"/>
    <x v="14"/>
    <x v="2"/>
    <x v="91"/>
    <x v="10577"/>
    <n v="64079"/>
    <n v="98.89"/>
    <n v="7868.46"/>
    <n v="395154.21"/>
    <n v="6456.84"/>
    <n v="6481"/>
    <n v="10"/>
    <m/>
    <m/>
    <m/>
    <m/>
    <m/>
    <m/>
    <m/>
    <m/>
    <m/>
    <m/>
    <m/>
    <m/>
    <n v="129816"/>
    <n v="15038"/>
    <n v="23.21"/>
    <n v="2404"/>
  </r>
  <r>
    <x v="13"/>
    <x v="13"/>
    <x v="11"/>
    <x v="2"/>
    <x v="15"/>
    <x v="10578"/>
    <n v="17730"/>
    <n v="41.04"/>
    <n v="6133.31"/>
    <n v="205343.07"/>
    <n v="15634"/>
    <n v="19697"/>
    <n v="45.59"/>
    <n v="434.28"/>
    <n v="188535.1"/>
    <m/>
    <m/>
    <m/>
    <m/>
    <m/>
    <m/>
    <m/>
    <m/>
    <m/>
    <m/>
    <n v="1136.29"/>
    <n v="3874"/>
    <n v="8.9700000000000006"/>
    <n v="31.56"/>
  </r>
  <r>
    <x v="25"/>
    <x v="25"/>
    <x v="11"/>
    <x v="5"/>
    <x v="29"/>
    <x v="10579"/>
    <n v="57543"/>
    <n v="92.22"/>
    <n v="9112.31"/>
    <n v="440671.2"/>
    <n v="0"/>
    <m/>
    <m/>
    <m/>
    <m/>
    <m/>
    <m/>
    <m/>
    <m/>
    <m/>
    <m/>
    <m/>
    <m/>
    <m/>
    <m/>
    <n v="1470"/>
    <n v="9057"/>
    <n v="14.51"/>
    <n v="28.27"/>
  </r>
  <r>
    <x v="47"/>
    <x v="47"/>
    <x v="4"/>
    <x v="6"/>
    <x v="11"/>
    <x v="10580"/>
    <n v="530"/>
    <n v="4.42"/>
    <n v="197.3"/>
    <n v="1834.89"/>
    <n v="0"/>
    <m/>
    <m/>
    <m/>
    <m/>
    <m/>
    <m/>
    <m/>
    <m/>
    <m/>
    <n v="441"/>
    <n v="1430"/>
    <n v="11.92"/>
    <n v="44"/>
    <n v="9871.34"/>
    <n v="399"/>
    <n v="3950"/>
    <n v="32.92"/>
    <n v="39.9"/>
  </r>
  <r>
    <x v="14"/>
    <x v="14"/>
    <x v="12"/>
    <x v="5"/>
    <x v="33"/>
    <x v="10581"/>
    <n v="136850"/>
    <n v="114.04"/>
    <n v="9267.8799999999992"/>
    <n v="861912.84"/>
    <n v="9338.51"/>
    <n v="15174"/>
    <n v="12.65"/>
    <n v="93.39"/>
    <n v="112615.85"/>
    <m/>
    <m/>
    <m/>
    <m/>
    <m/>
    <m/>
    <m/>
    <m/>
    <m/>
    <m/>
    <n v="0"/>
    <n v="61200"/>
    <n v="51"/>
    <n v="0"/>
  </r>
  <r>
    <x v="126"/>
    <x v="126"/>
    <x v="2"/>
    <x v="7"/>
    <x v="64"/>
    <x v="10582"/>
    <n v="132387"/>
    <n v="147.1"/>
    <n v="11301.27"/>
    <n v="788263.35"/>
    <n v="0"/>
    <m/>
    <m/>
    <m/>
    <m/>
    <m/>
    <m/>
    <m/>
    <m/>
    <m/>
    <m/>
    <m/>
    <m/>
    <m/>
    <m/>
    <n v="1831.43"/>
    <n v="5232"/>
    <n v="5.81"/>
    <n v="24.42"/>
  </r>
  <r>
    <x v="153"/>
    <x v="153"/>
    <x v="5"/>
    <x v="7"/>
    <x v="14"/>
    <x v="10583"/>
    <n v="125031"/>
    <n v="236.8"/>
    <n v="8067.18"/>
    <n v="330109.08"/>
    <n v="0"/>
    <m/>
    <m/>
    <m/>
    <m/>
    <m/>
    <m/>
    <m/>
    <m/>
    <m/>
    <m/>
    <m/>
    <m/>
    <m/>
    <m/>
    <n v="39587.86"/>
    <n v="7878"/>
    <n v="14.92"/>
    <n v="899.72"/>
  </r>
  <r>
    <x v="138"/>
    <x v="138"/>
    <x v="0"/>
    <x v="2"/>
    <x v="117"/>
    <x v="10584"/>
    <n v="81721"/>
    <n v="115.43"/>
    <n v="9627.4599999999991"/>
    <n v="528258.6"/>
    <n v="0"/>
    <m/>
    <m/>
    <m/>
    <m/>
    <m/>
    <m/>
    <m/>
    <m/>
    <m/>
    <m/>
    <m/>
    <m/>
    <m/>
    <m/>
    <n v="49077"/>
    <n v="11973"/>
    <n v="16.91"/>
    <n v="831.81"/>
  </r>
  <r>
    <x v="6"/>
    <x v="6"/>
    <x v="11"/>
    <x v="5"/>
    <x v="3"/>
    <x v="10585"/>
    <n v="52840"/>
    <n v="61.16"/>
    <n v="6796.67"/>
    <n v="455104.8"/>
    <n v="22239.57"/>
    <n v="10036"/>
    <n v="11.62"/>
    <m/>
    <m/>
    <m/>
    <m/>
    <m/>
    <m/>
    <m/>
    <m/>
    <m/>
    <m/>
    <m/>
    <m/>
    <n v="163800"/>
    <n v="27191"/>
    <n v="31.47"/>
    <n v="2275"/>
  </r>
  <r>
    <x v="112"/>
    <x v="112"/>
    <x v="2"/>
    <x v="2"/>
    <x v="38"/>
    <x v="10586"/>
    <n v="95168"/>
    <n v="141.62"/>
    <n v="14844.29"/>
    <n v="773090.4"/>
    <n v="0"/>
    <m/>
    <m/>
    <m/>
    <m/>
    <m/>
    <m/>
    <m/>
    <m/>
    <m/>
    <m/>
    <m/>
    <m/>
    <m/>
    <m/>
    <n v="1257000"/>
    <n v="8508"/>
    <n v="12.66"/>
    <n v="22446.43"/>
  </r>
  <r>
    <x v="148"/>
    <x v="148"/>
    <x v="11"/>
    <x v="2"/>
    <x v="2"/>
    <x v="10587"/>
    <n v="79447"/>
    <n v="103.45"/>
    <n v="8692.5"/>
    <n v="517377.6"/>
    <n v="0"/>
    <m/>
    <m/>
    <m/>
    <m/>
    <m/>
    <m/>
    <m/>
    <m/>
    <m/>
    <m/>
    <m/>
    <m/>
    <m/>
    <m/>
    <n v="0"/>
    <m/>
    <m/>
    <n v="0"/>
  </r>
  <r>
    <x v="0"/>
    <x v="0"/>
    <x v="13"/>
    <x v="7"/>
    <x v="105"/>
    <x v="4"/>
    <m/>
    <m/>
    <m/>
    <m/>
    <n v="0"/>
    <m/>
    <m/>
    <m/>
    <m/>
    <m/>
    <m/>
    <m/>
    <m/>
    <m/>
    <m/>
    <m/>
    <m/>
    <m/>
    <m/>
    <n v="0"/>
    <m/>
    <m/>
    <n v="0"/>
  </r>
  <r>
    <x v="191"/>
    <x v="191"/>
    <x v="8"/>
    <x v="2"/>
    <x v="9"/>
    <x v="5065"/>
    <n v="54922"/>
    <n v="114.42"/>
    <n v="8976"/>
    <n v="333907.20000000001"/>
    <n v="0"/>
    <m/>
    <m/>
    <m/>
    <m/>
    <m/>
    <m/>
    <m/>
    <m/>
    <m/>
    <m/>
    <m/>
    <m/>
    <m/>
    <m/>
    <n v="1732"/>
    <n v="34712"/>
    <n v="72.319999999999993"/>
    <n v="43.3"/>
  </r>
  <r>
    <x v="40"/>
    <x v="40"/>
    <x v="13"/>
    <x v="12"/>
    <x v="13"/>
    <x v="10588"/>
    <n v="5805"/>
    <n v="28.46"/>
    <n v="1693.76"/>
    <n v="26778.42"/>
    <n v="0"/>
    <m/>
    <m/>
    <m/>
    <m/>
    <m/>
    <m/>
    <m/>
    <m/>
    <m/>
    <m/>
    <m/>
    <m/>
    <m/>
    <m/>
    <n v="116328"/>
    <n v="10310"/>
    <n v="50.54"/>
    <n v="6842.82"/>
  </r>
  <r>
    <x v="18"/>
    <x v="18"/>
    <x v="0"/>
    <x v="7"/>
    <x v="9"/>
    <x v="10589"/>
    <n v="12124"/>
    <n v="25.26"/>
    <n v="1566.4"/>
    <n v="58270.080000000002"/>
    <n v="21991.27"/>
    <n v="42586"/>
    <n v="88.72"/>
    <n v="549.78"/>
    <n v="265199.33"/>
    <m/>
    <m/>
    <m/>
    <m/>
    <m/>
    <m/>
    <m/>
    <m/>
    <m/>
    <m/>
    <n v="151000"/>
    <n v="19899"/>
    <n v="41.46"/>
    <n v="3775"/>
  </r>
  <r>
    <x v="34"/>
    <x v="34"/>
    <x v="7"/>
    <x v="7"/>
    <x v="113"/>
    <x v="10590"/>
    <n v="19060"/>
    <n v="24.44"/>
    <n v="4322.3999999999996"/>
    <n v="261289.08"/>
    <n v="14671.19"/>
    <n v="9544"/>
    <n v="12.24"/>
    <n v="225.71"/>
    <n v="176924.32"/>
    <m/>
    <m/>
    <m/>
    <m/>
    <m/>
    <m/>
    <m/>
    <m/>
    <m/>
    <m/>
    <n v="1447.5"/>
    <n v="9377"/>
    <n v="12.02"/>
    <n v="22.27"/>
  </r>
  <r>
    <x v="123"/>
    <x v="123"/>
    <x v="2"/>
    <x v="7"/>
    <x v="30"/>
    <x v="10591"/>
    <n v="64648"/>
    <n v="112.24"/>
    <n v="8721.67"/>
    <n v="389335.2"/>
    <n v="0"/>
    <m/>
    <m/>
    <m/>
    <m/>
    <m/>
    <m/>
    <m/>
    <m/>
    <m/>
    <m/>
    <m/>
    <m/>
    <m/>
    <m/>
    <n v="109656"/>
    <n v="4427"/>
    <n v="7.69"/>
    <n v="2284.5"/>
  </r>
  <r>
    <x v="64"/>
    <x v="64"/>
    <x v="6"/>
    <x v="6"/>
    <x v="6"/>
    <x v="4"/>
    <n v="0"/>
    <n v="0"/>
    <m/>
    <m/>
    <n v="0"/>
    <m/>
    <m/>
    <m/>
    <m/>
    <m/>
    <m/>
    <m/>
    <m/>
    <m/>
    <m/>
    <m/>
    <m/>
    <m/>
    <m/>
    <n v="50200"/>
    <n v="6188"/>
    <n v="64.459999999999994"/>
    <n v="6275"/>
  </r>
  <r>
    <x v="147"/>
    <x v="147"/>
    <x v="1"/>
    <x v="7"/>
    <x v="38"/>
    <x v="10592"/>
    <n v="25551"/>
    <n v="38.020000000000003"/>
    <n v="3133.95"/>
    <n v="163215.93"/>
    <n v="48313"/>
    <n v="54780"/>
    <n v="81.52"/>
    <n v="862.73"/>
    <n v="582620.96"/>
    <m/>
    <m/>
    <m/>
    <m/>
    <m/>
    <m/>
    <m/>
    <m/>
    <m/>
    <m/>
    <n v="2097"/>
    <n v="8513"/>
    <n v="12.67"/>
    <n v="37.450000000000003"/>
  </r>
  <r>
    <x v="100"/>
    <x v="100"/>
    <x v="11"/>
    <x v="3"/>
    <x v="32"/>
    <x v="3118"/>
    <n v="51"/>
    <n v="0.47"/>
    <n v="3.78"/>
    <n v="31.62"/>
    <n v="0"/>
    <m/>
    <m/>
    <m/>
    <m/>
    <m/>
    <m/>
    <m/>
    <m/>
    <m/>
    <m/>
    <m/>
    <m/>
    <m/>
    <m/>
    <n v="37404"/>
    <n v="3551"/>
    <n v="32.880000000000003"/>
    <n v="4156"/>
  </r>
  <r>
    <x v="20"/>
    <x v="20"/>
    <x v="12"/>
    <x v="12"/>
    <x v="6"/>
    <x v="0"/>
    <n v="0"/>
    <n v="0"/>
    <n v="0"/>
    <n v="0"/>
    <n v="0"/>
    <n v="0"/>
    <n v="0"/>
    <n v="0"/>
    <n v="0"/>
    <m/>
    <m/>
    <m/>
    <m/>
    <m/>
    <m/>
    <m/>
    <m/>
    <m/>
    <m/>
    <n v="31000"/>
    <n v="1953"/>
    <n v="20.34"/>
    <n v="3875"/>
  </r>
  <r>
    <x v="166"/>
    <x v="166"/>
    <x v="14"/>
    <x v="2"/>
    <x v="57"/>
    <x v="10593"/>
    <n v="27441"/>
    <n v="54.45"/>
    <n v="3623.81"/>
    <n v="141546"/>
    <n v="18938.89"/>
    <n v="20811"/>
    <n v="41.29"/>
    <n v="450.93"/>
    <n v="228389.81"/>
    <m/>
    <m/>
    <m/>
    <m/>
    <m/>
    <m/>
    <m/>
    <m/>
    <m/>
    <m/>
    <n v="2951"/>
    <n v="28813"/>
    <n v="57.17"/>
    <n v="70.260000000000005"/>
  </r>
  <r>
    <x v="231"/>
    <x v="231"/>
    <x v="15"/>
    <x v="23"/>
    <x v="38"/>
    <x v="10594"/>
    <n v="101113"/>
    <n v="150.47"/>
    <n v="10575.57"/>
    <n v="550775.76"/>
    <n v="0"/>
    <m/>
    <m/>
    <m/>
    <m/>
    <m/>
    <m/>
    <m/>
    <m/>
    <m/>
    <m/>
    <m/>
    <m/>
    <m/>
    <m/>
    <n v="0"/>
    <m/>
    <m/>
    <n v="0"/>
  </r>
  <r>
    <x v="21"/>
    <x v="21"/>
    <x v="4"/>
    <x v="14"/>
    <x v="2"/>
    <x v="10595"/>
    <n v="31981"/>
    <n v="41.64"/>
    <n v="3244.22"/>
    <n v="193095.9"/>
    <n v="18373"/>
    <n v="19356"/>
    <n v="25.2"/>
    <m/>
    <m/>
    <m/>
    <m/>
    <m/>
    <m/>
    <m/>
    <m/>
    <m/>
    <m/>
    <m/>
    <m/>
    <n v="1390.28"/>
    <n v="20707"/>
    <n v="26.96"/>
    <n v="21.72"/>
  </r>
  <r>
    <x v="100"/>
    <x v="100"/>
    <x v="3"/>
    <x v="12"/>
    <x v="6"/>
    <x v="4"/>
    <m/>
    <m/>
    <m/>
    <m/>
    <n v="0"/>
    <m/>
    <m/>
    <m/>
    <m/>
    <m/>
    <m/>
    <m/>
    <m/>
    <m/>
    <m/>
    <m/>
    <m/>
    <m/>
    <m/>
    <n v="0"/>
    <m/>
    <m/>
    <n v="0"/>
  </r>
  <r>
    <x v="40"/>
    <x v="40"/>
    <x v="9"/>
    <x v="19"/>
    <x v="91"/>
    <x v="10596"/>
    <n v="37780"/>
    <n v="58.3"/>
    <n v="4495.74"/>
    <n v="225776.1"/>
    <n v="41090.199999999997"/>
    <n v="32588"/>
    <n v="50.29"/>
    <n v="760.93"/>
    <n v="495519.09"/>
    <m/>
    <m/>
    <m/>
    <m/>
    <m/>
    <m/>
    <m/>
    <m/>
    <m/>
    <m/>
    <n v="202518"/>
    <n v="16135"/>
    <n v="24.9"/>
    <n v="3750.33"/>
  </r>
  <r>
    <x v="81"/>
    <x v="81"/>
    <x v="7"/>
    <x v="4"/>
    <x v="81"/>
    <x v="10597"/>
    <n v="16"/>
    <n v="0.04"/>
    <n v="2.16"/>
    <n v="62.31"/>
    <n v="0"/>
    <m/>
    <m/>
    <m/>
    <m/>
    <m/>
    <m/>
    <m/>
    <m/>
    <m/>
    <m/>
    <m/>
    <m/>
    <m/>
    <m/>
    <n v="152"/>
    <n v="6034"/>
    <n v="16.22"/>
    <n v="4.9000000000000004"/>
  </r>
  <r>
    <x v="0"/>
    <x v="0"/>
    <x v="13"/>
    <x v="11"/>
    <x v="72"/>
    <x v="10598"/>
    <n v="144649"/>
    <n v="61.5"/>
    <n v="4781.66"/>
    <n v="871600.65"/>
    <n v="302978"/>
    <n v="261010"/>
    <n v="110.97"/>
    <n v="1545.81"/>
    <n v="3653702.6"/>
    <m/>
    <m/>
    <m/>
    <m/>
    <m/>
    <m/>
    <m/>
    <m/>
    <m/>
    <m/>
    <n v="12870"/>
    <n v="86486"/>
    <n v="36.770000000000003"/>
    <n v="65.66"/>
  </r>
  <r>
    <x v="137"/>
    <x v="137"/>
    <x v="2"/>
    <x v="1"/>
    <x v="94"/>
    <x v="10599"/>
    <n v="695"/>
    <n v="3.05"/>
    <n v="188"/>
    <n v="3321.96"/>
    <n v="9977"/>
    <n v="16573"/>
    <n v="72.69"/>
    <m/>
    <m/>
    <m/>
    <m/>
    <m/>
    <m/>
    <m/>
    <m/>
    <m/>
    <m/>
    <m/>
    <m/>
    <n v="1729.44"/>
    <n v="4441"/>
    <n v="19.48"/>
    <n v="91.02"/>
  </r>
  <r>
    <x v="119"/>
    <x v="119"/>
    <x v="8"/>
    <x v="22"/>
    <x v="2"/>
    <x v="10600"/>
    <n v="61528"/>
    <n v="80.11"/>
    <n v="3880.45"/>
    <n v="230964.57"/>
    <n v="41352.089999999997"/>
    <n v="37142"/>
    <n v="48.36"/>
    <n v="646.13"/>
    <n v="498677.2"/>
    <m/>
    <m/>
    <m/>
    <m/>
    <m/>
    <m/>
    <m/>
    <m/>
    <m/>
    <m/>
    <n v="332078"/>
    <n v="56389"/>
    <n v="73.42"/>
    <n v="5188.72"/>
  </r>
  <r>
    <x v="24"/>
    <x v="24"/>
    <x v="14"/>
    <x v="7"/>
    <x v="5"/>
    <x v="10601"/>
    <n v="46460"/>
    <n v="48.4"/>
    <n v="3166.71"/>
    <n v="235603.41"/>
    <n v="74245.39"/>
    <n v="36790"/>
    <n v="38.32"/>
    <n v="928.07"/>
    <n v="895347.47"/>
    <m/>
    <m/>
    <m/>
    <m/>
    <m/>
    <m/>
    <m/>
    <m/>
    <m/>
    <m/>
    <n v="1501"/>
    <n v="9922"/>
    <n v="10.34"/>
    <n v="18.760000000000002"/>
  </r>
  <r>
    <x v="170"/>
    <x v="170"/>
    <x v="8"/>
    <x v="1"/>
    <x v="16"/>
    <x v="4"/>
    <m/>
    <m/>
    <m/>
    <m/>
    <n v="0"/>
    <m/>
    <m/>
    <m/>
    <m/>
    <m/>
    <m/>
    <m/>
    <m/>
    <m/>
    <m/>
    <m/>
    <m/>
    <m/>
    <m/>
    <n v="8410"/>
    <n v="1304"/>
    <n v="27.17"/>
    <n v="2102.5"/>
  </r>
  <r>
    <x v="195"/>
    <x v="195"/>
    <x v="3"/>
    <x v="2"/>
    <x v="21"/>
    <x v="10602"/>
    <n v="27733"/>
    <n v="96.3"/>
    <n v="3315.17"/>
    <n v="73994.52"/>
    <n v="0"/>
    <n v="0"/>
    <n v="0"/>
    <n v="0"/>
    <n v="0"/>
    <n v="1772"/>
    <n v="4137"/>
    <n v="14.36"/>
    <n v="73"/>
    <n v="22449.47"/>
    <m/>
    <m/>
    <m/>
    <m/>
    <m/>
    <n v="888.98"/>
    <n v="6824"/>
    <n v="23.69"/>
    <n v="37.04"/>
  </r>
  <r>
    <x v="27"/>
    <x v="27"/>
    <x v="7"/>
    <x v="5"/>
    <x v="20"/>
    <x v="2118"/>
    <n v="12154"/>
    <n v="16.88"/>
    <n v="1740"/>
    <n v="97092"/>
    <n v="0"/>
    <n v="0"/>
    <n v="0"/>
    <n v="0"/>
    <n v="0"/>
    <n v="0"/>
    <n v="0"/>
    <n v="0"/>
    <n v="0"/>
    <n v="0"/>
    <n v="8585"/>
    <n v="8118"/>
    <n v="11.28"/>
    <n v="143"/>
    <n v="192166.64"/>
    <n v="1.96"/>
    <n v="2960"/>
    <n v="4.1100000000000003"/>
    <n v="0.03"/>
  </r>
  <r>
    <x v="70"/>
    <x v="70"/>
    <x v="0"/>
    <x v="0"/>
    <x v="1"/>
    <x v="10603"/>
    <n v="923"/>
    <n v="12.82"/>
    <n v="681.17"/>
    <n v="3800.91"/>
    <n v="0"/>
    <m/>
    <m/>
    <m/>
    <m/>
    <m/>
    <m/>
    <m/>
    <m/>
    <m/>
    <m/>
    <m/>
    <m/>
    <m/>
    <m/>
    <n v="0"/>
    <m/>
    <m/>
    <n v="0"/>
  </r>
  <r>
    <x v="25"/>
    <x v="25"/>
    <x v="1"/>
    <x v="19"/>
    <x v="88"/>
    <x v="10604"/>
    <n v="65097"/>
    <n v="69.55"/>
    <n v="8848.08"/>
    <n v="641839.5"/>
    <n v="53002.91"/>
    <n v="118360"/>
    <n v="126.45"/>
    <n v="679.52"/>
    <n v="639177.99"/>
    <m/>
    <m/>
    <m/>
    <m/>
    <m/>
    <m/>
    <m/>
    <m/>
    <m/>
    <m/>
    <n v="3336"/>
    <n v="17843"/>
    <n v="19.059999999999999"/>
    <n v="42.77"/>
  </r>
  <r>
    <x v="15"/>
    <x v="15"/>
    <x v="5"/>
    <x v="3"/>
    <x v="1"/>
    <x v="1189"/>
    <n v="319"/>
    <n v="4.43"/>
    <n v="69.67"/>
    <n v="388.74"/>
    <n v="0"/>
    <m/>
    <m/>
    <m/>
    <m/>
    <n v="4463"/>
    <n v="7269"/>
    <n v="100.96"/>
    <n v="743"/>
    <n v="56541.75"/>
    <m/>
    <m/>
    <m/>
    <m/>
    <m/>
    <n v="6500"/>
    <n v="1969"/>
    <n v="27.35"/>
    <n v="1083.33"/>
  </r>
  <r>
    <x v="76"/>
    <x v="76"/>
    <x v="15"/>
    <x v="1"/>
    <x v="31"/>
    <x v="10605"/>
    <n v="395"/>
    <n v="1.65"/>
    <n v="45.15"/>
    <n v="839.79"/>
    <n v="7190.06"/>
    <n v="16727"/>
    <n v="69.7"/>
    <n v="359.5"/>
    <n v="86707.1"/>
    <m/>
    <m/>
    <m/>
    <m/>
    <m/>
    <m/>
    <m/>
    <m/>
    <m/>
    <m/>
    <n v="138790"/>
    <n v="14073"/>
    <n v="58.64"/>
    <n v="6939.5"/>
  </r>
  <r>
    <x v="128"/>
    <x v="128"/>
    <x v="12"/>
    <x v="2"/>
    <x v="48"/>
    <x v="10606"/>
    <n v="60889"/>
    <n v="99.49"/>
    <n v="7390.14"/>
    <n v="350514.21"/>
    <n v="5765"/>
    <n v="7933"/>
    <n v="12.96"/>
    <n v="113.04"/>
    <n v="69521.86"/>
    <m/>
    <m/>
    <m/>
    <m/>
    <m/>
    <m/>
    <m/>
    <m/>
    <m/>
    <m/>
    <n v="225000"/>
    <n v="19463"/>
    <n v="31.8"/>
    <n v="4411.76"/>
  </r>
  <r>
    <x v="122"/>
    <x v="122"/>
    <x v="12"/>
    <x v="19"/>
    <x v="109"/>
    <x v="10607"/>
    <n v="221058"/>
    <n v="173.79"/>
    <n v="15815.09"/>
    <n v="1559052"/>
    <n v="10354.030000000001"/>
    <n v="19109"/>
    <n v="15.02"/>
    <n v="97.68"/>
    <n v="124862.3"/>
    <m/>
    <m/>
    <m/>
    <m/>
    <m/>
    <m/>
    <m/>
    <m/>
    <m/>
    <m/>
    <n v="4110.24"/>
    <n v="70990"/>
    <n v="55.81"/>
    <n v="38.78"/>
  </r>
  <r>
    <x v="158"/>
    <x v="158"/>
    <x v="6"/>
    <x v="2"/>
    <x v="31"/>
    <x v="10608"/>
    <n v="7164"/>
    <n v="29.85"/>
    <n v="2571.35"/>
    <n v="47827.11"/>
    <n v="11490"/>
    <n v="13721"/>
    <n v="57.17"/>
    <n v="574.5"/>
    <n v="138561.35999999999"/>
    <m/>
    <m/>
    <m/>
    <m/>
    <m/>
    <m/>
    <m/>
    <m/>
    <m/>
    <m/>
    <n v="174838"/>
    <n v="17310"/>
    <n v="72.13"/>
    <n v="8741.9"/>
  </r>
  <r>
    <x v="3"/>
    <x v="3"/>
    <x v="3"/>
    <x v="4"/>
    <x v="20"/>
    <x v="10609"/>
    <n v="4144"/>
    <n v="5.76"/>
    <n v="241.87"/>
    <n v="13496.16"/>
    <n v="467.51"/>
    <n v="1066"/>
    <n v="1.48"/>
    <n v="7.79"/>
    <n v="5637.81"/>
    <m/>
    <m/>
    <m/>
    <m/>
    <m/>
    <m/>
    <m/>
    <m/>
    <m/>
    <m/>
    <n v="629375"/>
    <n v="23935"/>
    <n v="33.24"/>
    <n v="10489.58"/>
  </r>
  <r>
    <x v="186"/>
    <x v="186"/>
    <x v="14"/>
    <x v="1"/>
    <x v="6"/>
    <x v="263"/>
    <n v="87"/>
    <n v="0.91"/>
    <n v="53.13"/>
    <n v="395.25"/>
    <n v="0"/>
    <n v="125"/>
    <n v="1.3"/>
    <m/>
    <m/>
    <m/>
    <m/>
    <m/>
    <m/>
    <m/>
    <m/>
    <m/>
    <m/>
    <m/>
    <m/>
    <n v="0"/>
    <m/>
    <m/>
    <n v="0"/>
  </r>
  <r>
    <x v="105"/>
    <x v="105"/>
    <x v="1"/>
    <x v="6"/>
    <x v="68"/>
    <x v="10610"/>
    <n v="1455"/>
    <n v="7.58"/>
    <n v="193.81"/>
    <n v="2883.93"/>
    <n v="457"/>
    <n v="868"/>
    <n v="4.5199999999999996"/>
    <n v="28.56"/>
    <n v="5511.1"/>
    <m/>
    <m/>
    <m/>
    <m/>
    <m/>
    <m/>
    <m/>
    <m/>
    <m/>
    <m/>
    <n v="0"/>
    <n v="3900"/>
    <n v="20.309999999999999"/>
    <n v="0"/>
  </r>
  <r>
    <x v="18"/>
    <x v="18"/>
    <x v="1"/>
    <x v="11"/>
    <x v="21"/>
    <x v="10611"/>
    <n v="894"/>
    <n v="3.1"/>
    <n v="203.04"/>
    <n v="4531.8900000000003"/>
    <n v="0"/>
    <m/>
    <m/>
    <m/>
    <m/>
    <m/>
    <m/>
    <m/>
    <m/>
    <m/>
    <n v="2012"/>
    <n v="3362"/>
    <n v="11.67"/>
    <n v="83"/>
    <n v="45036.61"/>
    <n v="146400"/>
    <n v="13176"/>
    <n v="45.75"/>
    <n v="6100"/>
  </r>
  <r>
    <x v="20"/>
    <x v="20"/>
    <x v="4"/>
    <x v="47"/>
    <x v="7"/>
    <x v="0"/>
    <n v="0"/>
    <n v="0"/>
    <n v="0"/>
    <n v="0"/>
    <n v="0"/>
    <n v="0"/>
    <n v="0"/>
    <m/>
    <m/>
    <m/>
    <m/>
    <m/>
    <m/>
    <m/>
    <m/>
    <m/>
    <m/>
    <m/>
    <m/>
    <n v="11400"/>
    <n v="919"/>
    <n v="38.29"/>
    <n v="5700"/>
  </r>
  <r>
    <x v="141"/>
    <x v="141"/>
    <x v="0"/>
    <x v="1"/>
    <x v="6"/>
    <x v="8009"/>
    <n v="640"/>
    <n v="6.67"/>
    <n v="485.75"/>
    <n v="3613.98"/>
    <n v="0"/>
    <m/>
    <m/>
    <m/>
    <m/>
    <m/>
    <m/>
    <m/>
    <m/>
    <m/>
    <m/>
    <m/>
    <m/>
    <m/>
    <m/>
    <n v="80300"/>
    <n v="7487"/>
    <n v="77.989999999999995"/>
    <n v="10037.5"/>
  </r>
  <r>
    <x v="143"/>
    <x v="143"/>
    <x v="7"/>
    <x v="6"/>
    <x v="11"/>
    <x v="10612"/>
    <n v="826"/>
    <n v="6.88"/>
    <n v="558.6"/>
    <n v="5194.9799999999996"/>
    <n v="266"/>
    <n v="393"/>
    <n v="3.28"/>
    <n v="26.6"/>
    <n v="3207.77"/>
    <m/>
    <m/>
    <m/>
    <m/>
    <m/>
    <m/>
    <m/>
    <m/>
    <m/>
    <m/>
    <n v="656"/>
    <n v="1084"/>
    <n v="9.0299999999999994"/>
    <n v="65.599999999999994"/>
  </r>
  <r>
    <x v="52"/>
    <x v="52"/>
    <x v="8"/>
    <x v="8"/>
    <x v="6"/>
    <x v="10613"/>
    <n v="5249"/>
    <n v="54.68"/>
    <n v="3311.63"/>
    <n v="24638.49"/>
    <n v="2004.85"/>
    <n v="3920"/>
    <n v="40.83"/>
    <n v="250.61"/>
    <n v="24177.08"/>
    <m/>
    <m/>
    <m/>
    <m/>
    <m/>
    <m/>
    <m/>
    <m/>
    <m/>
    <m/>
    <n v="383"/>
    <n v="2883"/>
    <n v="30.03"/>
    <n v="47.88"/>
  </r>
  <r>
    <x v="157"/>
    <x v="157"/>
    <x v="8"/>
    <x v="2"/>
    <x v="9"/>
    <x v="10614"/>
    <n v="20116"/>
    <n v="41.91"/>
    <n v="1785.88"/>
    <n v="66434.55"/>
    <n v="9981.57"/>
    <n v="15822"/>
    <n v="32.96"/>
    <n v="249.54"/>
    <n v="120370.76"/>
    <m/>
    <m/>
    <m/>
    <m/>
    <m/>
    <m/>
    <m/>
    <m/>
    <m/>
    <m/>
    <n v="1183.08"/>
    <n v="13921"/>
    <n v="29"/>
    <n v="29.58"/>
  </r>
  <r>
    <x v="95"/>
    <x v="95"/>
    <x v="6"/>
    <x v="1"/>
    <x v="28"/>
    <x v="10615"/>
    <n v="456"/>
    <n v="3.17"/>
    <n v="204.42"/>
    <n v="2281.29"/>
    <n v="0"/>
    <m/>
    <m/>
    <m/>
    <m/>
    <m/>
    <m/>
    <m/>
    <m/>
    <m/>
    <m/>
    <m/>
    <m/>
    <m/>
    <m/>
    <n v="144300"/>
    <n v="4799"/>
    <n v="33.33"/>
    <n v="12025"/>
  </r>
  <r>
    <x v="96"/>
    <x v="96"/>
    <x v="14"/>
    <x v="7"/>
    <x v="38"/>
    <x v="10616"/>
    <n v="64672"/>
    <n v="96.24"/>
    <n v="7639.02"/>
    <n v="397840.05"/>
    <n v="0"/>
    <m/>
    <m/>
    <m/>
    <m/>
    <m/>
    <m/>
    <m/>
    <m/>
    <m/>
    <m/>
    <m/>
    <m/>
    <m/>
    <m/>
    <n v="137.19999999999999"/>
    <n v="18809"/>
    <n v="27.99"/>
    <n v="2.4500000000000002"/>
  </r>
  <r>
    <x v="127"/>
    <x v="127"/>
    <x v="15"/>
    <x v="1"/>
    <x v="28"/>
    <x v="1379"/>
    <n v="128"/>
    <n v="0.89"/>
    <n v="10.67"/>
    <n v="119.04"/>
    <n v="0"/>
    <m/>
    <m/>
    <m/>
    <m/>
    <m/>
    <m/>
    <m/>
    <m/>
    <m/>
    <m/>
    <m/>
    <m/>
    <m/>
    <m/>
    <n v="142.05000000000001"/>
    <n v="5434"/>
    <n v="37.74"/>
    <n v="11.84"/>
  </r>
  <r>
    <x v="56"/>
    <x v="56"/>
    <x v="15"/>
    <x v="2"/>
    <x v="21"/>
    <x v="10617"/>
    <n v="4798"/>
    <n v="16.66"/>
    <n v="669.04"/>
    <n v="14933.01"/>
    <n v="8473.33"/>
    <n v="11902"/>
    <n v="41.33"/>
    <n v="353.06"/>
    <n v="102182.39"/>
    <m/>
    <m/>
    <m/>
    <m/>
    <m/>
    <m/>
    <m/>
    <m/>
    <m/>
    <m/>
    <n v="40800"/>
    <n v="5610"/>
    <n v="19.48"/>
    <n v="1700"/>
  </r>
  <r>
    <x v="68"/>
    <x v="68"/>
    <x v="3"/>
    <x v="2"/>
    <x v="29"/>
    <x v="8932"/>
    <n v="27395"/>
    <n v="43.9"/>
    <n v="3276.92"/>
    <n v="158472"/>
    <n v="20120.64"/>
    <n v="67006"/>
    <n v="107.38"/>
    <n v="386.94"/>
    <n v="242640.86"/>
    <m/>
    <m/>
    <m/>
    <m/>
    <m/>
    <m/>
    <m/>
    <m/>
    <m/>
    <m/>
    <n v="1.1100000000000001"/>
    <n v="4485"/>
    <n v="7.19"/>
    <n v="0.02"/>
  </r>
  <r>
    <x v="165"/>
    <x v="165"/>
    <x v="4"/>
    <x v="2"/>
    <x v="30"/>
    <x v="7861"/>
    <n v="57586"/>
    <n v="99.98"/>
    <n v="18550"/>
    <n v="828072"/>
    <n v="0"/>
    <m/>
    <m/>
    <m/>
    <m/>
    <m/>
    <m/>
    <m/>
    <m/>
    <m/>
    <m/>
    <m/>
    <m/>
    <m/>
    <m/>
    <n v="0"/>
    <m/>
    <m/>
    <n v="0"/>
  </r>
  <r>
    <x v="130"/>
    <x v="130"/>
    <x v="2"/>
    <x v="0"/>
    <x v="100"/>
    <x v="10618"/>
    <n v="9542"/>
    <n v="28.4"/>
    <n v="2614.36"/>
    <n v="68077.86"/>
    <n v="7363.72"/>
    <n v="12462"/>
    <n v="37.090000000000003"/>
    <n v="262.99"/>
    <n v="88801.36"/>
    <m/>
    <m/>
    <m/>
    <m/>
    <m/>
    <m/>
    <m/>
    <m/>
    <m/>
    <m/>
    <n v="100850"/>
    <n v="2027"/>
    <n v="6.03"/>
    <n v="3601.79"/>
  </r>
  <r>
    <x v="8"/>
    <x v="8"/>
    <x v="3"/>
    <x v="2"/>
    <x v="2"/>
    <x v="10619"/>
    <n v="10786"/>
    <n v="14.04"/>
    <n v="1027.5"/>
    <n v="61156.800000000003"/>
    <n v="16373.42"/>
    <n v="24618"/>
    <n v="32.049999999999997"/>
    <m/>
    <m/>
    <m/>
    <m/>
    <m/>
    <m/>
    <m/>
    <m/>
    <m/>
    <m/>
    <m/>
    <m/>
    <n v="411.74"/>
    <n v="967"/>
    <n v="1.26"/>
    <n v="6.43"/>
  </r>
  <r>
    <x v="3"/>
    <x v="3"/>
    <x v="3"/>
    <x v="1"/>
    <x v="6"/>
    <x v="10620"/>
    <n v="843"/>
    <n v="8.7799999999999994"/>
    <n v="631.25"/>
    <n v="4696.5"/>
    <n v="0"/>
    <m/>
    <m/>
    <m/>
    <m/>
    <m/>
    <m/>
    <m/>
    <m/>
    <m/>
    <m/>
    <m/>
    <m/>
    <m/>
    <m/>
    <n v="127950"/>
    <n v="4757"/>
    <n v="49.55"/>
    <n v="15993.75"/>
  </r>
  <r>
    <x v="156"/>
    <x v="156"/>
    <x v="4"/>
    <x v="7"/>
    <x v="2"/>
    <x v="10621"/>
    <n v="88660"/>
    <n v="115.44"/>
    <n v="5781.88"/>
    <n v="344137.2"/>
    <n v="0"/>
    <m/>
    <m/>
    <m/>
    <m/>
    <m/>
    <m/>
    <m/>
    <m/>
    <m/>
    <m/>
    <m/>
    <m/>
    <m/>
    <m/>
    <n v="1430.39"/>
    <n v="6275"/>
    <n v="8.17"/>
    <n v="22.35"/>
  </r>
  <r>
    <x v="148"/>
    <x v="148"/>
    <x v="6"/>
    <x v="6"/>
    <x v="51"/>
    <x v="5973"/>
    <n v="268"/>
    <n v="22.33"/>
    <n v="1816"/>
    <n v="1688.88"/>
    <n v="0"/>
    <m/>
    <m/>
    <m/>
    <m/>
    <m/>
    <m/>
    <m/>
    <m/>
    <m/>
    <m/>
    <m/>
    <m/>
    <m/>
    <m/>
    <n v="34.76"/>
    <n v="136"/>
    <n v="11.33"/>
    <n v="34.76"/>
  </r>
  <r>
    <x v="202"/>
    <x v="202"/>
    <x v="1"/>
    <x v="7"/>
    <x v="9"/>
    <x v="4"/>
    <m/>
    <m/>
    <m/>
    <m/>
    <n v="0"/>
    <m/>
    <m/>
    <m/>
    <m/>
    <m/>
    <m/>
    <m/>
    <m/>
    <m/>
    <m/>
    <m/>
    <m/>
    <m/>
    <m/>
    <n v="0"/>
    <m/>
    <m/>
    <n v="0"/>
  </r>
  <r>
    <x v="96"/>
    <x v="96"/>
    <x v="8"/>
    <x v="4"/>
    <x v="66"/>
    <x v="10622"/>
    <n v="2038"/>
    <n v="7.72"/>
    <n v="303.18"/>
    <n v="6203.1"/>
    <n v="85.35"/>
    <n v="131"/>
    <n v="0.5"/>
    <m/>
    <m/>
    <m/>
    <m/>
    <m/>
    <m/>
    <m/>
    <m/>
    <m/>
    <m/>
    <m/>
    <m/>
    <n v="104069.8"/>
    <n v="16555"/>
    <n v="62.71"/>
    <n v="4730.45"/>
  </r>
  <r>
    <x v="75"/>
    <x v="75"/>
    <x v="5"/>
    <x v="0"/>
    <x v="5"/>
    <x v="10623"/>
    <n v="63118"/>
    <n v="65.75"/>
    <n v="4594.99"/>
    <n v="341867.07"/>
    <n v="40932.1"/>
    <n v="40635"/>
    <n v="42.33"/>
    <n v="511.65"/>
    <n v="493612.53"/>
    <m/>
    <m/>
    <m/>
    <m/>
    <m/>
    <m/>
    <m/>
    <m/>
    <m/>
    <m/>
    <n v="275600"/>
    <n v="11688"/>
    <n v="12.18"/>
    <n v="3445"/>
  </r>
  <r>
    <x v="30"/>
    <x v="30"/>
    <x v="2"/>
    <x v="11"/>
    <x v="17"/>
    <x v="4"/>
    <m/>
    <m/>
    <m/>
    <m/>
    <n v="42.68"/>
    <n v="98"/>
    <n v="0.16"/>
    <n v="0.85"/>
    <n v="514.65"/>
    <m/>
    <m/>
    <m/>
    <m/>
    <m/>
    <m/>
    <m/>
    <m/>
    <m/>
    <m/>
    <n v="7247"/>
    <n v="60158"/>
    <n v="100.26"/>
    <n v="144.94"/>
  </r>
  <r>
    <x v="67"/>
    <x v="67"/>
    <x v="15"/>
    <x v="5"/>
    <x v="33"/>
    <x v="10624"/>
    <n v="148821"/>
    <n v="124.02"/>
    <n v="11065.6"/>
    <n v="1029100.8"/>
    <n v="0"/>
    <m/>
    <m/>
    <m/>
    <m/>
    <m/>
    <m/>
    <m/>
    <m/>
    <m/>
    <m/>
    <m/>
    <m/>
    <m/>
    <m/>
    <n v="198262"/>
    <n v="44830"/>
    <n v="37.36"/>
    <n v="1982.62"/>
  </r>
  <r>
    <x v="111"/>
    <x v="111"/>
    <x v="8"/>
    <x v="1"/>
    <x v="28"/>
    <x v="10625"/>
    <n v="278"/>
    <n v="1.93"/>
    <n v="101.42"/>
    <n v="1131.81"/>
    <n v="0"/>
    <m/>
    <m/>
    <m/>
    <m/>
    <m/>
    <m/>
    <m/>
    <m/>
    <m/>
    <m/>
    <m/>
    <m/>
    <m/>
    <m/>
    <n v="920.58"/>
    <n v="12676"/>
    <n v="88.03"/>
    <n v="76.709999999999994"/>
  </r>
  <r>
    <x v="145"/>
    <x v="145"/>
    <x v="3"/>
    <x v="7"/>
    <x v="22"/>
    <x v="10626"/>
    <n v="16558"/>
    <n v="55.19"/>
    <n v="3679.04"/>
    <n v="85537.68"/>
    <n v="0"/>
    <n v="17283"/>
    <n v="57.61"/>
    <m/>
    <m/>
    <m/>
    <m/>
    <m/>
    <m/>
    <m/>
    <m/>
    <m/>
    <m/>
    <m/>
    <m/>
    <n v="61.76"/>
    <n v="1918"/>
    <n v="6.39"/>
    <n v="2.4700000000000002"/>
  </r>
  <r>
    <x v="138"/>
    <x v="138"/>
    <x v="11"/>
    <x v="7"/>
    <x v="81"/>
    <x v="4"/>
    <m/>
    <m/>
    <m/>
    <m/>
    <n v="0"/>
    <m/>
    <m/>
    <m/>
    <m/>
    <m/>
    <m/>
    <m/>
    <m/>
    <m/>
    <m/>
    <m/>
    <m/>
    <m/>
    <m/>
    <n v="0"/>
    <m/>
    <m/>
    <n v="0"/>
  </r>
  <r>
    <x v="14"/>
    <x v="14"/>
    <x v="6"/>
    <x v="0"/>
    <x v="76"/>
    <x v="10627"/>
    <n v="32762"/>
    <n v="60.67"/>
    <n v="4299.5600000000004"/>
    <n v="179936.4"/>
    <n v="17510.18"/>
    <n v="27941"/>
    <n v="51.74"/>
    <n v="389.12"/>
    <n v="211160.57"/>
    <m/>
    <m/>
    <m/>
    <m/>
    <m/>
    <m/>
    <m/>
    <m/>
    <m/>
    <m/>
    <n v="0"/>
    <n v="24233"/>
    <n v="44.88"/>
    <n v="0"/>
  </r>
  <r>
    <x v="99"/>
    <x v="99"/>
    <x v="15"/>
    <x v="2"/>
    <x v="2"/>
    <x v="10628"/>
    <n v="64696"/>
    <n v="84.24"/>
    <n v="4918.9399999999996"/>
    <n v="292775.15999999997"/>
    <n v="18338.59"/>
    <n v="12180"/>
    <n v="15.86"/>
    <n v="286.54000000000002"/>
    <n v="221150.52"/>
    <m/>
    <m/>
    <m/>
    <m/>
    <m/>
    <m/>
    <m/>
    <m/>
    <m/>
    <m/>
    <n v="315000"/>
    <n v="30215"/>
    <n v="39.340000000000003"/>
    <n v="4921.88"/>
  </r>
  <r>
    <x v="55"/>
    <x v="55"/>
    <x v="15"/>
    <x v="4"/>
    <x v="35"/>
    <x v="10629"/>
    <n v="24227"/>
    <n v="10.68"/>
    <n v="545.65"/>
    <n v="95909.04"/>
    <n v="46268.67"/>
    <n v="128651"/>
    <n v="56.72"/>
    <n v="244.81"/>
    <n v="557967.79"/>
    <m/>
    <m/>
    <m/>
    <m/>
    <m/>
    <m/>
    <m/>
    <m/>
    <m/>
    <m/>
    <n v="19139"/>
    <n v="416661"/>
    <n v="183.71"/>
    <n v="101.26"/>
  </r>
  <r>
    <x v="80"/>
    <x v="80"/>
    <x v="11"/>
    <x v="6"/>
    <x v="16"/>
    <x v="4"/>
    <m/>
    <m/>
    <m/>
    <m/>
    <n v="0"/>
    <m/>
    <m/>
    <m/>
    <m/>
    <m/>
    <m/>
    <m/>
    <m/>
    <m/>
    <m/>
    <m/>
    <m/>
    <m/>
    <m/>
    <n v="27500"/>
    <n v="3643"/>
    <n v="75.900000000000006"/>
    <n v="6875"/>
  </r>
  <r>
    <x v="89"/>
    <x v="89"/>
    <x v="10"/>
    <x v="5"/>
    <x v="64"/>
    <x v="10630"/>
    <n v="32260"/>
    <n v="35.840000000000003"/>
    <n v="4047"/>
    <n v="282278.25"/>
    <n v="28556.74"/>
    <n v="34700"/>
    <n v="38.56"/>
    <n v="380.76"/>
    <n v="344374.31"/>
    <m/>
    <m/>
    <m/>
    <m/>
    <m/>
    <m/>
    <m/>
    <m/>
    <m/>
    <m/>
    <n v="152969"/>
    <n v="14318"/>
    <n v="15.91"/>
    <n v="2039.59"/>
  </r>
  <r>
    <x v="206"/>
    <x v="206"/>
    <x v="3"/>
    <x v="2"/>
    <x v="2"/>
    <x v="10631"/>
    <n v="29162"/>
    <n v="37.97"/>
    <n v="208175.39"/>
    <n v="12390599.25"/>
    <n v="30582.93"/>
    <n v="10997"/>
    <n v="14.32"/>
    <m/>
    <m/>
    <m/>
    <m/>
    <m/>
    <m/>
    <m/>
    <m/>
    <m/>
    <m/>
    <m/>
    <m/>
    <n v="16216.24"/>
    <n v="90948"/>
    <n v="118.42"/>
    <n v="253.38"/>
  </r>
  <r>
    <x v="60"/>
    <x v="60"/>
    <x v="0"/>
    <x v="1"/>
    <x v="6"/>
    <x v="10632"/>
    <n v="3663"/>
    <n v="38.159999999999997"/>
    <n v="3090"/>
    <n v="22989.599999999999"/>
    <n v="270.61"/>
    <n v="425"/>
    <n v="4.43"/>
    <m/>
    <m/>
    <m/>
    <m/>
    <m/>
    <m/>
    <m/>
    <m/>
    <m/>
    <m/>
    <m/>
    <m/>
    <n v="62240"/>
    <n v="4683"/>
    <n v="48.78"/>
    <n v="7780"/>
  </r>
  <r>
    <x v="136"/>
    <x v="136"/>
    <x v="12"/>
    <x v="12"/>
    <x v="6"/>
    <x v="4"/>
    <m/>
    <m/>
    <m/>
    <m/>
    <n v="0"/>
    <m/>
    <m/>
    <m/>
    <m/>
    <m/>
    <m/>
    <m/>
    <m/>
    <m/>
    <m/>
    <m/>
    <m/>
    <m/>
    <m/>
    <n v="0"/>
    <m/>
    <m/>
    <n v="0"/>
  </r>
  <r>
    <x v="40"/>
    <x v="40"/>
    <x v="8"/>
    <x v="4"/>
    <x v="37"/>
    <x v="10633"/>
    <n v="2689"/>
    <n v="7"/>
    <n v="411.06"/>
    <n v="12233.22"/>
    <n v="36812.800000000003"/>
    <n v="20637"/>
    <n v="53.74"/>
    <n v="1150.4000000000001"/>
    <n v="443936.64"/>
    <m/>
    <m/>
    <m/>
    <m/>
    <m/>
    <m/>
    <m/>
    <m/>
    <m/>
    <m/>
    <n v="234217"/>
    <n v="20016"/>
    <n v="52.13"/>
    <n v="7319.28"/>
  </r>
  <r>
    <x v="57"/>
    <x v="57"/>
    <x v="8"/>
    <x v="7"/>
    <x v="9"/>
    <x v="10634"/>
    <n v="44276"/>
    <n v="92.24"/>
    <n v="8787"/>
    <n v="326876.40000000002"/>
    <n v="0"/>
    <m/>
    <m/>
    <m/>
    <m/>
    <m/>
    <m/>
    <m/>
    <m/>
    <m/>
    <m/>
    <m/>
    <m/>
    <m/>
    <m/>
    <n v="645"/>
    <n v="11837"/>
    <n v="24.66"/>
    <n v="16.13"/>
  </r>
  <r>
    <x v="98"/>
    <x v="98"/>
    <x v="8"/>
    <x v="7"/>
    <x v="33"/>
    <x v="5501"/>
    <n v="23615"/>
    <n v="19.68"/>
    <n v="1418.4"/>
    <n v="131911.20000000001"/>
    <n v="50677.98"/>
    <n v="69350"/>
    <n v="57.79"/>
    <n v="506.78"/>
    <n v="611140.99"/>
    <m/>
    <m/>
    <m/>
    <m/>
    <m/>
    <m/>
    <m/>
    <m/>
    <m/>
    <m/>
    <n v="0"/>
    <m/>
    <m/>
    <n v="0"/>
  </r>
  <r>
    <x v="196"/>
    <x v="196"/>
    <x v="4"/>
    <x v="2"/>
    <x v="9"/>
    <x v="10635"/>
    <n v="21845"/>
    <n v="45.51"/>
    <n v="2796.83"/>
    <n v="104041.89"/>
    <n v="0"/>
    <m/>
    <m/>
    <m/>
    <m/>
    <m/>
    <m/>
    <m/>
    <m/>
    <m/>
    <n v="9593"/>
    <n v="22337"/>
    <n v="46.54"/>
    <n v="239"/>
    <n v="214729.71"/>
    <n v="57600"/>
    <n v="3320"/>
    <n v="6.92"/>
    <n v="1440"/>
  </r>
  <r>
    <x v="69"/>
    <x v="69"/>
    <x v="5"/>
    <x v="2"/>
    <x v="9"/>
    <x v="10636"/>
    <n v="18391"/>
    <n v="38.31"/>
    <n v="2941.63"/>
    <n v="109428.45"/>
    <n v="0"/>
    <m/>
    <m/>
    <m/>
    <m/>
    <m/>
    <m/>
    <m/>
    <m/>
    <m/>
    <n v="19195"/>
    <n v="34167"/>
    <n v="71.180000000000007"/>
    <n v="479"/>
    <n v="429660.88"/>
    <n v="88110"/>
    <n v="13892"/>
    <n v="28.94"/>
    <n v="2202.75"/>
  </r>
  <r>
    <x v="17"/>
    <x v="17"/>
    <x v="0"/>
    <x v="27"/>
    <x v="6"/>
    <x v="4"/>
    <m/>
    <m/>
    <m/>
    <m/>
    <n v="0"/>
    <m/>
    <m/>
    <m/>
    <m/>
    <m/>
    <m/>
    <m/>
    <m/>
    <m/>
    <m/>
    <m/>
    <m/>
    <m/>
    <m/>
    <n v="0"/>
    <m/>
    <m/>
    <n v="0"/>
  </r>
  <r>
    <x v="30"/>
    <x v="30"/>
    <x v="15"/>
    <x v="7"/>
    <x v="33"/>
    <x v="10637"/>
    <n v="98693"/>
    <n v="82.24"/>
    <n v="6154.03"/>
    <n v="572324.79"/>
    <n v="10141.61"/>
    <n v="13183"/>
    <n v="10.99"/>
    <n v="101.42"/>
    <n v="122300.72"/>
    <m/>
    <m/>
    <m/>
    <m/>
    <m/>
    <m/>
    <m/>
    <m/>
    <m/>
    <m/>
    <n v="3580.47"/>
    <n v="52139"/>
    <n v="43.45"/>
    <n v="35.799999999999997"/>
  </r>
  <r>
    <x v="62"/>
    <x v="62"/>
    <x v="10"/>
    <x v="24"/>
    <x v="78"/>
    <x v="10638"/>
    <n v="20381"/>
    <n v="29.8"/>
    <n v="3804.91"/>
    <n v="201698.4"/>
    <n v="940"/>
    <n v="46080"/>
    <n v="67.37"/>
    <n v="16.489999999999998"/>
    <n v="11335.74"/>
    <m/>
    <m/>
    <m/>
    <m/>
    <m/>
    <m/>
    <m/>
    <m/>
    <m/>
    <m/>
    <n v="161"/>
    <n v="1921"/>
    <n v="2.81"/>
    <n v="2.82"/>
  </r>
  <r>
    <x v="75"/>
    <x v="75"/>
    <x v="14"/>
    <x v="6"/>
    <x v="11"/>
    <x v="10639"/>
    <n v="2462"/>
    <n v="20.52"/>
    <n v="1319.9"/>
    <n v="12275.07"/>
    <n v="2168.77"/>
    <n v="2923"/>
    <n v="24.36"/>
    <n v="216.88"/>
    <n v="26153.83"/>
    <m/>
    <m/>
    <m/>
    <m/>
    <m/>
    <m/>
    <m/>
    <m/>
    <m/>
    <m/>
    <n v="67700"/>
    <n v="3674"/>
    <n v="30.62"/>
    <n v="6770"/>
  </r>
  <r>
    <x v="117"/>
    <x v="117"/>
    <x v="15"/>
    <x v="6"/>
    <x v="41"/>
    <x v="4"/>
    <m/>
    <m/>
    <m/>
    <m/>
    <n v="0"/>
    <m/>
    <m/>
    <m/>
    <m/>
    <m/>
    <m/>
    <m/>
    <m/>
    <m/>
    <m/>
    <m/>
    <m/>
    <m/>
    <m/>
    <n v="102.93"/>
    <n v="312"/>
    <n v="8.67"/>
    <n v="34.31"/>
  </r>
  <r>
    <x v="13"/>
    <x v="13"/>
    <x v="15"/>
    <x v="12"/>
    <x v="68"/>
    <x v="10640"/>
    <n v="1166"/>
    <n v="6.07"/>
    <n v="351.75"/>
    <n v="5234.04"/>
    <n v="2943"/>
    <n v="1339"/>
    <n v="6.97"/>
    <n v="183.94"/>
    <n v="35490.519999999997"/>
    <m/>
    <m/>
    <m/>
    <m/>
    <m/>
    <m/>
    <m/>
    <m/>
    <m/>
    <m/>
    <n v="875.61"/>
    <n v="2173"/>
    <n v="11.32"/>
    <n v="54.73"/>
  </r>
  <r>
    <x v="17"/>
    <x v="17"/>
    <x v="7"/>
    <x v="7"/>
    <x v="64"/>
    <x v="10641"/>
    <n v="8490"/>
    <n v="9.43"/>
    <n v="1234.4000000000001"/>
    <n v="86099.4"/>
    <n v="12044.62"/>
    <n v="12844"/>
    <n v="14.27"/>
    <n v="160.59"/>
    <n v="145249.65"/>
    <m/>
    <m/>
    <m/>
    <m/>
    <m/>
    <m/>
    <m/>
    <m/>
    <m/>
    <m/>
    <n v="0"/>
    <m/>
    <m/>
    <n v="0"/>
  </r>
  <r>
    <x v="84"/>
    <x v="84"/>
    <x v="11"/>
    <x v="2"/>
    <x v="9"/>
    <x v="10150"/>
    <n v="39168"/>
    <n v="81.599999999999994"/>
    <n v="3866"/>
    <n v="143815.20000000001"/>
    <n v="24894.28"/>
    <n v="29426"/>
    <n v="61.3"/>
    <n v="622.36"/>
    <n v="300207.56"/>
    <m/>
    <m/>
    <m/>
    <m/>
    <m/>
    <m/>
    <m/>
    <m/>
    <m/>
    <m/>
    <n v="78000"/>
    <n v="4258"/>
    <n v="8.8699999999999992"/>
    <n v="1950"/>
  </r>
  <r>
    <x v="17"/>
    <x v="17"/>
    <x v="11"/>
    <x v="13"/>
    <x v="28"/>
    <x v="4"/>
    <m/>
    <m/>
    <m/>
    <m/>
    <n v="0"/>
    <m/>
    <m/>
    <m/>
    <m/>
    <m/>
    <m/>
    <m/>
    <m/>
    <m/>
    <m/>
    <m/>
    <m/>
    <m/>
    <m/>
    <n v="0"/>
    <m/>
    <m/>
    <n v="0"/>
  </r>
  <r>
    <x v="198"/>
    <x v="198"/>
    <x v="5"/>
    <x v="1"/>
    <x v="53"/>
    <x v="10642"/>
    <n v="810"/>
    <n v="5.19"/>
    <n v="436.38"/>
    <n v="5275.89"/>
    <n v="0"/>
    <m/>
    <m/>
    <m/>
    <m/>
    <m/>
    <m/>
    <m/>
    <m/>
    <m/>
    <m/>
    <m/>
    <m/>
    <m/>
    <m/>
    <n v="0"/>
    <n v="19145"/>
    <n v="122.72"/>
    <n v="0"/>
  </r>
  <r>
    <x v="112"/>
    <x v="112"/>
    <x v="15"/>
    <x v="2"/>
    <x v="38"/>
    <x v="10643"/>
    <n v="76503"/>
    <n v="113.84"/>
    <n v="9755.7099999999991"/>
    <n v="508077.6"/>
    <n v="0"/>
    <m/>
    <m/>
    <m/>
    <m/>
    <m/>
    <m/>
    <m/>
    <m/>
    <m/>
    <m/>
    <m/>
    <m/>
    <m/>
    <m/>
    <n v="1076.67"/>
    <n v="3639"/>
    <n v="5.42"/>
    <n v="19.23"/>
  </r>
  <r>
    <x v="80"/>
    <x v="80"/>
    <x v="0"/>
    <x v="2"/>
    <x v="49"/>
    <x v="10644"/>
    <n v="104902"/>
    <n v="115.02"/>
    <n v="9886.16"/>
    <n v="698753.64"/>
    <n v="0"/>
    <m/>
    <m/>
    <m/>
    <m/>
    <m/>
    <m/>
    <m/>
    <m/>
    <m/>
    <m/>
    <m/>
    <m/>
    <m/>
    <m/>
    <n v="225300"/>
    <n v="22195"/>
    <n v="24.34"/>
    <n v="2964.47"/>
  </r>
  <r>
    <x v="19"/>
    <x v="19"/>
    <x v="1"/>
    <x v="19"/>
    <x v="94"/>
    <x v="10645"/>
    <n v="11042"/>
    <n v="48.43"/>
    <n v="5941.89"/>
    <n v="104993.28"/>
    <n v="8356.94"/>
    <n v="10333"/>
    <n v="45.32"/>
    <n v="439.84"/>
    <n v="100778.79"/>
    <m/>
    <m/>
    <m/>
    <m/>
    <m/>
    <m/>
    <m/>
    <m/>
    <m/>
    <m/>
    <n v="836"/>
    <n v="6223"/>
    <n v="27.29"/>
    <n v="44"/>
  </r>
  <r>
    <x v="22"/>
    <x v="22"/>
    <x v="2"/>
    <x v="4"/>
    <x v="66"/>
    <x v="4"/>
    <m/>
    <m/>
    <m/>
    <m/>
    <n v="0"/>
    <m/>
    <m/>
    <m/>
    <m/>
    <m/>
    <m/>
    <m/>
    <m/>
    <m/>
    <m/>
    <m/>
    <m/>
    <m/>
    <m/>
    <n v="182.21"/>
    <n v="13332"/>
    <n v="50.5"/>
    <n v="8.2799999999999994"/>
  </r>
  <r>
    <x v="91"/>
    <x v="91"/>
    <x v="6"/>
    <x v="5"/>
    <x v="3"/>
    <x v="10646"/>
    <n v="105574"/>
    <n v="122.19"/>
    <n v="9890"/>
    <n v="662234.4"/>
    <n v="0"/>
    <m/>
    <m/>
    <m/>
    <m/>
    <m/>
    <m/>
    <m/>
    <m/>
    <m/>
    <m/>
    <m/>
    <m/>
    <m/>
    <m/>
    <n v="126800"/>
    <n v="5132"/>
    <n v="5.94"/>
    <n v="1761.11"/>
  </r>
  <r>
    <x v="125"/>
    <x v="125"/>
    <x v="2"/>
    <x v="0"/>
    <x v="68"/>
    <x v="4622"/>
    <n v="18037"/>
    <n v="93.94"/>
    <n v="7010"/>
    <n v="104308.8"/>
    <n v="0"/>
    <m/>
    <m/>
    <m/>
    <m/>
    <m/>
    <m/>
    <m/>
    <m/>
    <m/>
    <m/>
    <m/>
    <m/>
    <m/>
    <m/>
    <n v="450"/>
    <n v="2003"/>
    <n v="10.43"/>
    <n v="28.13"/>
  </r>
  <r>
    <x v="30"/>
    <x v="30"/>
    <x v="11"/>
    <x v="2"/>
    <x v="3"/>
    <x v="10647"/>
    <n v="36746"/>
    <n v="42.53"/>
    <n v="2790.18"/>
    <n v="186830.49"/>
    <n v="8346.27"/>
    <n v="12053"/>
    <n v="13.95"/>
    <n v="115.92"/>
    <n v="100650.12"/>
    <m/>
    <m/>
    <m/>
    <m/>
    <m/>
    <n v="10151"/>
    <n v="34957"/>
    <n v="40.46"/>
    <n v="140"/>
    <n v="227219.98"/>
    <n v="2807.36"/>
    <n v="24626"/>
    <n v="28.5"/>
    <n v="38.99"/>
  </r>
  <r>
    <x v="98"/>
    <x v="98"/>
    <x v="13"/>
    <x v="0"/>
    <x v="86"/>
    <x v="10648"/>
    <n v="130950"/>
    <n v="81.44"/>
    <n v="4943.8100000000004"/>
    <n v="616098.03"/>
    <n v="65979.63"/>
    <n v="80194"/>
    <n v="49.87"/>
    <m/>
    <m/>
    <m/>
    <m/>
    <m/>
    <m/>
    <m/>
    <m/>
    <m/>
    <m/>
    <m/>
    <m/>
    <n v="0"/>
    <m/>
    <m/>
    <n v="0"/>
  </r>
  <r>
    <x v="173"/>
    <x v="173"/>
    <x v="6"/>
    <x v="12"/>
    <x v="6"/>
    <x v="4"/>
    <m/>
    <m/>
    <m/>
    <m/>
    <n v="0"/>
    <m/>
    <m/>
    <m/>
    <m/>
    <m/>
    <m/>
    <m/>
    <m/>
    <m/>
    <m/>
    <m/>
    <m/>
    <m/>
    <m/>
    <n v="0"/>
    <m/>
    <m/>
    <n v="0"/>
  </r>
  <r>
    <x v="126"/>
    <x v="126"/>
    <x v="11"/>
    <x v="2"/>
    <x v="20"/>
    <x v="10649"/>
    <n v="62750"/>
    <n v="87.15"/>
    <n v="7568.38"/>
    <n v="422315.79"/>
    <n v="0"/>
    <m/>
    <m/>
    <m/>
    <m/>
    <m/>
    <m/>
    <m/>
    <m/>
    <m/>
    <m/>
    <m/>
    <m/>
    <m/>
    <m/>
    <n v="5615.26"/>
    <n v="8887"/>
    <n v="12.34"/>
    <n v="93.59"/>
  </r>
  <r>
    <x v="10"/>
    <x v="10"/>
    <x v="11"/>
    <x v="7"/>
    <x v="9"/>
    <x v="10650"/>
    <n v="23520"/>
    <n v="49"/>
    <n v="3432.5"/>
    <n v="127689"/>
    <n v="19730.36"/>
    <n v="36223"/>
    <n v="75.459999999999994"/>
    <m/>
    <m/>
    <m/>
    <m/>
    <m/>
    <m/>
    <m/>
    <m/>
    <m/>
    <m/>
    <m/>
    <m/>
    <n v="129128"/>
    <n v="15040"/>
    <n v="31.33"/>
    <n v="3228.2"/>
  </r>
  <r>
    <x v="29"/>
    <x v="29"/>
    <x v="3"/>
    <x v="7"/>
    <x v="40"/>
    <x v="10651"/>
    <n v="40988"/>
    <n v="48.8"/>
    <n v="3872.29"/>
    <n v="252085.8"/>
    <n v="2567.41"/>
    <n v="34455"/>
    <n v="41.02"/>
    <n v="36.68"/>
    <n v="30961.17"/>
    <m/>
    <m/>
    <m/>
    <m/>
    <m/>
    <m/>
    <m/>
    <m/>
    <m/>
    <m/>
    <n v="2389"/>
    <n v="14983"/>
    <n v="17.84"/>
    <n v="34.130000000000003"/>
  </r>
  <r>
    <x v="77"/>
    <x v="77"/>
    <x v="8"/>
    <x v="5"/>
    <x v="20"/>
    <x v="10652"/>
    <n v="85464"/>
    <n v="118.7"/>
    <n v="10656"/>
    <n v="594604.80000000005"/>
    <n v="0"/>
    <m/>
    <m/>
    <m/>
    <m/>
    <m/>
    <m/>
    <m/>
    <m/>
    <m/>
    <m/>
    <m/>
    <m/>
    <m/>
    <m/>
    <n v="2966.38"/>
    <n v="42660"/>
    <n v="59.25"/>
    <n v="49.44"/>
  </r>
  <r>
    <x v="113"/>
    <x v="113"/>
    <x v="9"/>
    <x v="1"/>
    <x v="6"/>
    <x v="4"/>
    <m/>
    <m/>
    <m/>
    <m/>
    <n v="0"/>
    <m/>
    <m/>
    <m/>
    <m/>
    <m/>
    <m/>
    <m/>
    <m/>
    <m/>
    <m/>
    <m/>
    <m/>
    <m/>
    <m/>
    <n v="10501.44"/>
    <n v="1638"/>
    <n v="17.059999999999999"/>
    <n v="1312.68"/>
  </r>
  <r>
    <x v="85"/>
    <x v="85"/>
    <x v="13"/>
    <x v="1"/>
    <x v="1"/>
    <x v="5848"/>
    <n v="131"/>
    <n v="1.82"/>
    <n v="17.329999999999998"/>
    <n v="96.72"/>
    <n v="2268.67"/>
    <n v="2451"/>
    <n v="34.04"/>
    <n v="378.11"/>
    <n v="27358.59"/>
    <m/>
    <m/>
    <m/>
    <m/>
    <m/>
    <m/>
    <m/>
    <m/>
    <m/>
    <m/>
    <n v="392"/>
    <n v="5528"/>
    <n v="76.78"/>
    <n v="65.33"/>
  </r>
  <r>
    <x v="168"/>
    <x v="168"/>
    <x v="3"/>
    <x v="1"/>
    <x v="21"/>
    <x v="10653"/>
    <n v="3058"/>
    <n v="10.62"/>
    <n v="607.13"/>
    <n v="13551.03"/>
    <n v="2381"/>
    <n v="3419"/>
    <n v="11.87"/>
    <m/>
    <m/>
    <m/>
    <m/>
    <m/>
    <m/>
    <m/>
    <m/>
    <m/>
    <m/>
    <m/>
    <m/>
    <n v="2463.7399999999998"/>
    <n v="5972"/>
    <n v="20.74"/>
    <n v="102.66"/>
  </r>
  <r>
    <x v="23"/>
    <x v="23"/>
    <x v="14"/>
    <x v="14"/>
    <x v="17"/>
    <x v="10654"/>
    <n v="37189"/>
    <n v="61.98"/>
    <n v="4998.92"/>
    <n v="232449.78"/>
    <n v="15182.35"/>
    <n v="17826"/>
    <n v="29.71"/>
    <n v="303.64999999999998"/>
    <n v="183088.48"/>
    <m/>
    <m/>
    <m/>
    <m/>
    <m/>
    <m/>
    <m/>
    <m/>
    <m/>
    <m/>
    <n v="1275"/>
    <n v="12704"/>
    <n v="21.17"/>
    <n v="25.5"/>
  </r>
  <r>
    <x v="15"/>
    <x v="15"/>
    <x v="3"/>
    <x v="1"/>
    <x v="13"/>
    <x v="10655"/>
    <n v="2094"/>
    <n v="10.26"/>
    <n v="433.24"/>
    <n v="6849.45"/>
    <n v="0"/>
    <m/>
    <m/>
    <m/>
    <m/>
    <n v="5481"/>
    <n v="9276"/>
    <n v="45.47"/>
    <n v="322"/>
    <n v="69438.789999999994"/>
    <n v="5586"/>
    <n v="13478"/>
    <n v="66.069999999999993"/>
    <n v="328"/>
    <n v="125037.02"/>
    <n v="13887"/>
    <n v="29516"/>
    <n v="144.69"/>
    <n v="816.88"/>
  </r>
  <r>
    <x v="81"/>
    <x v="81"/>
    <x v="11"/>
    <x v="12"/>
    <x v="7"/>
    <x v="10656"/>
    <n v="6017"/>
    <n v="250.71"/>
    <n v="15959.5"/>
    <n v="29684.67"/>
    <n v="2797.28"/>
    <n v="4279"/>
    <n v="178.29"/>
    <n v="1398.64"/>
    <n v="33733.29"/>
    <m/>
    <m/>
    <m/>
    <m/>
    <m/>
    <m/>
    <m/>
    <m/>
    <m/>
    <m/>
    <n v="12"/>
    <n v="818"/>
    <n v="34.08"/>
    <n v="6"/>
  </r>
  <r>
    <x v="46"/>
    <x v="46"/>
    <x v="10"/>
    <x v="0"/>
    <x v="58"/>
    <x v="10657"/>
    <n v="106661"/>
    <n v="85.47"/>
    <n v="9956.2000000000007"/>
    <n v="962963.85"/>
    <n v="33.950000000000003"/>
    <n v="1015"/>
    <n v="0.81"/>
    <n v="0.33"/>
    <n v="409.38"/>
    <m/>
    <m/>
    <m/>
    <m/>
    <m/>
    <m/>
    <m/>
    <m/>
    <m/>
    <m/>
    <n v="0.92"/>
    <n v="2108"/>
    <n v="1.69"/>
    <n v="0.01"/>
  </r>
  <r>
    <x v="225"/>
    <x v="225"/>
    <x v="2"/>
    <x v="2"/>
    <x v="29"/>
    <x v="10658"/>
    <n v="79609"/>
    <n v="127.58"/>
    <n v="12078.46"/>
    <n v="584114.4"/>
    <n v="0"/>
    <m/>
    <m/>
    <m/>
    <m/>
    <m/>
    <m/>
    <m/>
    <m/>
    <m/>
    <m/>
    <m/>
    <m/>
    <m/>
    <m/>
    <n v="1477.17"/>
    <n v="10677"/>
    <n v="17.11"/>
    <n v="28.41"/>
  </r>
  <r>
    <x v="46"/>
    <x v="46"/>
    <x v="6"/>
    <x v="7"/>
    <x v="17"/>
    <x v="10659"/>
    <n v="14117"/>
    <n v="23.53"/>
    <n v="1858.02"/>
    <n v="86397.93"/>
    <n v="0"/>
    <n v="27249"/>
    <n v="45.42"/>
    <m/>
    <m/>
    <m/>
    <m/>
    <m/>
    <m/>
    <m/>
    <m/>
    <m/>
    <m/>
    <m/>
    <m/>
    <n v="0"/>
    <n v="5435"/>
    <n v="9.06"/>
    <n v="0"/>
  </r>
  <r>
    <x v="19"/>
    <x v="19"/>
    <x v="15"/>
    <x v="7"/>
    <x v="52"/>
    <x v="4"/>
    <m/>
    <m/>
    <m/>
    <m/>
    <n v="0"/>
    <m/>
    <m/>
    <m/>
    <m/>
    <m/>
    <m/>
    <m/>
    <m/>
    <m/>
    <m/>
    <m/>
    <m/>
    <m/>
    <m/>
    <n v="0"/>
    <m/>
    <m/>
    <n v="0"/>
  </r>
  <r>
    <x v="20"/>
    <x v="20"/>
    <x v="5"/>
    <x v="7"/>
    <x v="9"/>
    <x v="10660"/>
    <n v="59666"/>
    <n v="124.3"/>
    <n v="8996.4"/>
    <n v="334666.08"/>
    <n v="0"/>
    <m/>
    <m/>
    <m/>
    <m/>
    <m/>
    <m/>
    <m/>
    <m/>
    <m/>
    <m/>
    <m/>
    <m/>
    <m/>
    <m/>
    <n v="135790"/>
    <n v="9356"/>
    <n v="19.489999999999998"/>
    <n v="3394.75"/>
  </r>
  <r>
    <x v="94"/>
    <x v="94"/>
    <x v="12"/>
    <x v="1"/>
    <x v="13"/>
    <x v="3171"/>
    <n v="150"/>
    <n v="0.74"/>
    <n v="28.24"/>
    <n v="446.4"/>
    <n v="0"/>
    <m/>
    <m/>
    <m/>
    <m/>
    <m/>
    <m/>
    <m/>
    <m/>
    <m/>
    <m/>
    <m/>
    <m/>
    <m/>
    <m/>
    <n v="1463.81"/>
    <n v="5075"/>
    <n v="24.88"/>
    <n v="86.11"/>
  </r>
  <r>
    <x v="76"/>
    <x v="76"/>
    <x v="11"/>
    <x v="14"/>
    <x v="75"/>
    <x v="10661"/>
    <n v="29467"/>
    <n v="24.07"/>
    <n v="1714.63"/>
    <n v="162649.56"/>
    <n v="44591"/>
    <n v="59900"/>
    <n v="48.94"/>
    <n v="437.17"/>
    <n v="537736.25"/>
    <m/>
    <m/>
    <m/>
    <m/>
    <m/>
    <m/>
    <m/>
    <m/>
    <m/>
    <m/>
    <n v="418200"/>
    <n v="35952"/>
    <n v="29.37"/>
    <n v="4100"/>
  </r>
  <r>
    <x v="17"/>
    <x v="17"/>
    <x v="4"/>
    <x v="3"/>
    <x v="51"/>
    <x v="4"/>
    <m/>
    <m/>
    <m/>
    <m/>
    <n v="0"/>
    <m/>
    <m/>
    <m/>
    <m/>
    <m/>
    <m/>
    <m/>
    <m/>
    <m/>
    <m/>
    <m/>
    <m/>
    <m/>
    <m/>
    <n v="0"/>
    <m/>
    <m/>
    <n v="0"/>
  </r>
  <r>
    <x v="49"/>
    <x v="49"/>
    <x v="10"/>
    <x v="6"/>
    <x v="6"/>
    <x v="2312"/>
    <n v="34"/>
    <n v="0.35"/>
    <n v="35.25"/>
    <n v="262.26"/>
    <n v="91.17"/>
    <n v="529"/>
    <n v="5.51"/>
    <n v="11.4"/>
    <n v="1099.49"/>
    <m/>
    <m/>
    <m/>
    <m/>
    <m/>
    <m/>
    <m/>
    <m/>
    <m/>
    <m/>
    <n v="90074"/>
    <n v="4483"/>
    <n v="46.7"/>
    <n v="11259.25"/>
  </r>
  <r>
    <x v="0"/>
    <x v="0"/>
    <x v="6"/>
    <x v="11"/>
    <x v="72"/>
    <x v="10662"/>
    <n v="146669"/>
    <n v="62.36"/>
    <n v="5421.99"/>
    <n v="988320.3"/>
    <n v="221381"/>
    <n v="328244"/>
    <n v="139.56"/>
    <m/>
    <m/>
    <m/>
    <m/>
    <m/>
    <m/>
    <m/>
    <m/>
    <m/>
    <m/>
    <m/>
    <m/>
    <n v="19130"/>
    <n v="182079"/>
    <n v="77.41"/>
    <n v="97.6"/>
  </r>
  <r>
    <x v="62"/>
    <x v="62"/>
    <x v="11"/>
    <x v="24"/>
    <x v="78"/>
    <x v="4"/>
    <m/>
    <m/>
    <m/>
    <m/>
    <n v="0"/>
    <m/>
    <m/>
    <m/>
    <m/>
    <m/>
    <m/>
    <m/>
    <m/>
    <m/>
    <m/>
    <m/>
    <m/>
    <m/>
    <m/>
    <n v="0"/>
    <m/>
    <m/>
    <n v="0"/>
  </r>
  <r>
    <x v="150"/>
    <x v="150"/>
    <x v="14"/>
    <x v="7"/>
    <x v="17"/>
    <x v="10663"/>
    <n v="116906"/>
    <n v="194.84"/>
    <n v="9227.6200000000008"/>
    <n v="429084.33"/>
    <n v="0"/>
    <m/>
    <m/>
    <m/>
    <m/>
    <m/>
    <m/>
    <m/>
    <m/>
    <m/>
    <m/>
    <m/>
    <m/>
    <m/>
    <m/>
    <n v="113100"/>
    <n v="9190"/>
    <n v="15.32"/>
    <n v="2262"/>
  </r>
  <r>
    <x v="18"/>
    <x v="18"/>
    <x v="10"/>
    <x v="4"/>
    <x v="30"/>
    <x v="10664"/>
    <n v="494"/>
    <n v="0.86"/>
    <n v="52.69"/>
    <n v="2351.9699999999998"/>
    <n v="0"/>
    <m/>
    <m/>
    <m/>
    <m/>
    <m/>
    <m/>
    <m/>
    <m/>
    <m/>
    <n v="1371"/>
    <n v="3026"/>
    <n v="5.25"/>
    <n v="28"/>
    <n v="30688.46"/>
    <n v="331900"/>
    <n v="30783"/>
    <n v="53.44"/>
    <n v="6914.58"/>
  </r>
  <r>
    <x v="27"/>
    <x v="27"/>
    <x v="6"/>
    <x v="5"/>
    <x v="20"/>
    <x v="10665"/>
    <n v="15028"/>
    <n v="20.87"/>
    <n v="1497.33"/>
    <n v="83551.199999999997"/>
    <n v="0"/>
    <m/>
    <m/>
    <m/>
    <m/>
    <m/>
    <m/>
    <m/>
    <m/>
    <m/>
    <n v="10995"/>
    <n v="26245"/>
    <n v="36.450000000000003"/>
    <n v="183"/>
    <n v="246112.08"/>
    <n v="1017"/>
    <n v="4004"/>
    <n v="5.56"/>
    <n v="16.95"/>
  </r>
  <r>
    <x v="2"/>
    <x v="2"/>
    <x v="0"/>
    <x v="2"/>
    <x v="2"/>
    <x v="10666"/>
    <n v="39723"/>
    <n v="51.72"/>
    <n v="7552.5"/>
    <n v="449524.8"/>
    <n v="0"/>
    <m/>
    <m/>
    <m/>
    <m/>
    <m/>
    <m/>
    <m/>
    <m/>
    <m/>
    <m/>
    <m/>
    <m/>
    <m/>
    <m/>
    <n v="1843.01"/>
    <n v="7210"/>
    <n v="9.39"/>
    <n v="28.8"/>
  </r>
  <r>
    <x v="41"/>
    <x v="41"/>
    <x v="5"/>
    <x v="2"/>
    <x v="9"/>
    <x v="10667"/>
    <n v="17858"/>
    <n v="37.200000000000003"/>
    <n v="1908.85"/>
    <n v="71009.22"/>
    <n v="15323.96"/>
    <n v="17105"/>
    <n v="35.64"/>
    <n v="383.1"/>
    <n v="184796.2"/>
    <m/>
    <m/>
    <m/>
    <m/>
    <m/>
    <m/>
    <m/>
    <m/>
    <m/>
    <m/>
    <n v="1.1200000000000001"/>
    <n v="8381"/>
    <n v="17.46"/>
    <n v="0.03"/>
  </r>
  <r>
    <x v="128"/>
    <x v="128"/>
    <x v="5"/>
    <x v="2"/>
    <x v="48"/>
    <x v="10668"/>
    <n v="65780"/>
    <n v="107.48"/>
    <n v="5995.39"/>
    <n v="284361.45"/>
    <n v="3861"/>
    <n v="5021"/>
    <n v="8.1999999999999993"/>
    <m/>
    <m/>
    <m/>
    <m/>
    <m/>
    <m/>
    <m/>
    <m/>
    <m/>
    <m/>
    <m/>
    <m/>
    <n v="147.05000000000001"/>
    <n v="16162"/>
    <n v="26.41"/>
    <n v="2.88"/>
  </r>
  <r>
    <x v="186"/>
    <x v="186"/>
    <x v="3"/>
    <x v="1"/>
    <x v="6"/>
    <x v="4"/>
    <m/>
    <m/>
    <m/>
    <m/>
    <n v="0"/>
    <m/>
    <m/>
    <m/>
    <m/>
    <m/>
    <m/>
    <m/>
    <m/>
    <m/>
    <m/>
    <m/>
    <m/>
    <m/>
    <m/>
    <n v="0"/>
    <m/>
    <m/>
    <n v="0"/>
  </r>
  <r>
    <x v="190"/>
    <x v="190"/>
    <x v="10"/>
    <x v="2"/>
    <x v="11"/>
    <x v="10669"/>
    <n v="12093"/>
    <n v="100.78"/>
    <n v="9117.7999999999993"/>
    <n v="84795.54"/>
    <n v="0"/>
    <m/>
    <m/>
    <m/>
    <m/>
    <m/>
    <m/>
    <m/>
    <m/>
    <m/>
    <m/>
    <m/>
    <m/>
    <m/>
    <m/>
    <n v="436"/>
    <n v="2230"/>
    <n v="18.579999999999998"/>
    <n v="43.6"/>
  </r>
  <r>
    <x v="3"/>
    <x v="3"/>
    <x v="14"/>
    <x v="4"/>
    <x v="20"/>
    <x v="9847"/>
    <n v="6844"/>
    <n v="9.51"/>
    <n v="372.27"/>
    <n v="20772.48"/>
    <n v="936.95"/>
    <n v="1907"/>
    <n v="2.65"/>
    <n v="15.62"/>
    <n v="11299.01"/>
    <m/>
    <m/>
    <m/>
    <m/>
    <m/>
    <m/>
    <m/>
    <m/>
    <m/>
    <m/>
    <n v="689717"/>
    <n v="35887"/>
    <n v="49.84"/>
    <n v="11495.28"/>
  </r>
  <r>
    <x v="91"/>
    <x v="91"/>
    <x v="7"/>
    <x v="5"/>
    <x v="3"/>
    <x v="10670"/>
    <n v="30525"/>
    <n v="35.33"/>
    <n v="3918"/>
    <n v="262349.28000000003"/>
    <n v="0"/>
    <m/>
    <m/>
    <m/>
    <m/>
    <m/>
    <m/>
    <m/>
    <m/>
    <m/>
    <m/>
    <m/>
    <m/>
    <m/>
    <m/>
    <n v="56500"/>
    <n v="1459"/>
    <n v="1.69"/>
    <n v="784.72"/>
  </r>
  <r>
    <x v="69"/>
    <x v="69"/>
    <x v="13"/>
    <x v="7"/>
    <x v="9"/>
    <x v="10671"/>
    <n v="22935"/>
    <n v="47.78"/>
    <n v="6552"/>
    <n v="243734.39999999999"/>
    <n v="0"/>
    <m/>
    <m/>
    <m/>
    <m/>
    <m/>
    <m/>
    <m/>
    <m/>
    <m/>
    <m/>
    <m/>
    <m/>
    <m/>
    <m/>
    <n v="104820"/>
    <n v="18862"/>
    <n v="39.299999999999997"/>
    <n v="2620.5"/>
  </r>
  <r>
    <x v="80"/>
    <x v="80"/>
    <x v="1"/>
    <x v="2"/>
    <x v="49"/>
    <x v="10672"/>
    <n v="35416"/>
    <n v="38.83"/>
    <n v="4340.78"/>
    <n v="306806.07"/>
    <n v="0"/>
    <m/>
    <m/>
    <m/>
    <m/>
    <m/>
    <m/>
    <m/>
    <m/>
    <m/>
    <m/>
    <m/>
    <m/>
    <m/>
    <m/>
    <n v="87000"/>
    <n v="5994"/>
    <n v="6.57"/>
    <n v="1144.74"/>
  </r>
  <r>
    <x v="57"/>
    <x v="57"/>
    <x v="14"/>
    <x v="2"/>
    <x v="9"/>
    <x v="10673"/>
    <n v="45778"/>
    <n v="95.37"/>
    <n v="9042"/>
    <n v="336362.4"/>
    <n v="0"/>
    <n v="0"/>
    <n v="0"/>
    <m/>
    <m/>
    <m/>
    <m/>
    <m/>
    <m/>
    <m/>
    <m/>
    <m/>
    <m/>
    <m/>
    <m/>
    <n v="647"/>
    <n v="11627"/>
    <n v="24.22"/>
    <n v="16.18"/>
  </r>
  <r>
    <x v="86"/>
    <x v="86"/>
    <x v="9"/>
    <x v="2"/>
    <x v="38"/>
    <x v="10674"/>
    <n v="74665"/>
    <n v="111.11"/>
    <n v="8867.7000000000007"/>
    <n v="461829.63"/>
    <n v="0"/>
    <m/>
    <m/>
    <m/>
    <m/>
    <m/>
    <m/>
    <m/>
    <m/>
    <m/>
    <m/>
    <m/>
    <m/>
    <m/>
    <m/>
    <n v="77954.38"/>
    <n v="14472"/>
    <n v="21.54"/>
    <n v="1392.04"/>
  </r>
  <r>
    <x v="32"/>
    <x v="32"/>
    <x v="12"/>
    <x v="2"/>
    <x v="71"/>
    <x v="4"/>
    <n v="454"/>
    <n v="7.57"/>
    <m/>
    <m/>
    <n v="0"/>
    <n v="545"/>
    <n v="9.08"/>
    <m/>
    <m/>
    <m/>
    <m/>
    <m/>
    <m/>
    <m/>
    <m/>
    <m/>
    <m/>
    <m/>
    <m/>
    <n v="0"/>
    <m/>
    <m/>
    <n v="0"/>
  </r>
  <r>
    <x v="24"/>
    <x v="24"/>
    <x v="8"/>
    <x v="4"/>
    <x v="15"/>
    <x v="3849"/>
    <n v="46008"/>
    <n v="106.5"/>
    <n v="7204.44"/>
    <n v="241204.8"/>
    <n v="36427.74"/>
    <n v="26200"/>
    <n v="60.65"/>
    <n v="1011.88"/>
    <n v="439293.05"/>
    <m/>
    <m/>
    <m/>
    <m/>
    <m/>
    <m/>
    <m/>
    <m/>
    <m/>
    <m/>
    <n v="2848"/>
    <n v="19032"/>
    <n v="44.06"/>
    <n v="79.11"/>
  </r>
  <r>
    <x v="72"/>
    <x v="72"/>
    <x v="11"/>
    <x v="3"/>
    <x v="28"/>
    <x v="10675"/>
    <n v="256"/>
    <n v="1.78"/>
    <n v="125.42"/>
    <n v="1399.65"/>
    <n v="13.88"/>
    <n v="42"/>
    <n v="0.28999999999999998"/>
    <n v="1.1599999999999999"/>
    <n v="167.38"/>
    <m/>
    <m/>
    <m/>
    <m/>
    <m/>
    <m/>
    <m/>
    <m/>
    <m/>
    <m/>
    <n v="315608"/>
    <n v="9667"/>
    <n v="67.13"/>
    <n v="26300.67"/>
  </r>
  <r>
    <x v="35"/>
    <x v="35"/>
    <x v="9"/>
    <x v="11"/>
    <x v="141"/>
    <x v="10676"/>
    <n v="434993"/>
    <n v="97.71"/>
    <n v="8338.56"/>
    <n v="2877054.51"/>
    <n v="334776.92"/>
    <n v="560159"/>
    <n v="125.82"/>
    <n v="902.36"/>
    <n v="4037175.26"/>
    <m/>
    <m/>
    <m/>
    <m/>
    <m/>
    <m/>
    <m/>
    <m/>
    <m/>
    <m/>
    <n v="0"/>
    <m/>
    <m/>
    <n v="0"/>
  </r>
  <r>
    <x v="151"/>
    <x v="151"/>
    <x v="13"/>
    <x v="1"/>
    <x v="1"/>
    <x v="4"/>
    <m/>
    <m/>
    <m/>
    <m/>
    <n v="0"/>
    <m/>
    <m/>
    <m/>
    <m/>
    <m/>
    <m/>
    <m/>
    <m/>
    <m/>
    <m/>
    <m/>
    <m/>
    <m/>
    <m/>
    <n v="0"/>
    <m/>
    <m/>
    <n v="0"/>
  </r>
  <r>
    <x v="185"/>
    <x v="185"/>
    <x v="13"/>
    <x v="2"/>
    <x v="9"/>
    <x v="10677"/>
    <n v="7881"/>
    <n v="16.420000000000002"/>
    <n v="1068.5999999999999"/>
    <n v="39751.919999999998"/>
    <n v="24742"/>
    <n v="33700"/>
    <n v="70.209999999999994"/>
    <n v="618.54999999999995"/>
    <n v="298371.18"/>
    <m/>
    <m/>
    <m/>
    <m/>
    <m/>
    <m/>
    <m/>
    <m/>
    <m/>
    <m/>
    <n v="106000"/>
    <n v="9216"/>
    <n v="19.2"/>
    <n v="2650"/>
  </r>
  <r>
    <x v="63"/>
    <x v="63"/>
    <x v="4"/>
    <x v="4"/>
    <x v="40"/>
    <x v="10678"/>
    <n v="99605"/>
    <n v="118.58"/>
    <n v="5973.57"/>
    <n v="388879.5"/>
    <n v="48185.26"/>
    <n v="67473"/>
    <n v="80.33"/>
    <n v="688.36"/>
    <n v="581080.47"/>
    <m/>
    <m/>
    <m/>
    <m/>
    <m/>
    <m/>
    <m/>
    <m/>
    <m/>
    <m/>
    <n v="703.39"/>
    <n v="76606"/>
    <n v="91.2"/>
    <n v="10.050000000000001"/>
  </r>
  <r>
    <x v="204"/>
    <x v="204"/>
    <x v="10"/>
    <x v="6"/>
    <x v="6"/>
    <x v="4"/>
    <m/>
    <m/>
    <m/>
    <m/>
    <n v="0"/>
    <m/>
    <m/>
    <m/>
    <m/>
    <m/>
    <m/>
    <m/>
    <m/>
    <m/>
    <m/>
    <m/>
    <m/>
    <m/>
    <m/>
    <n v="1229479"/>
    <n v="126729"/>
    <n v="1320.09"/>
    <n v="153684.88"/>
  </r>
  <r>
    <x v="176"/>
    <x v="176"/>
    <x v="8"/>
    <x v="2"/>
    <x v="9"/>
    <x v="10679"/>
    <n v="75011"/>
    <n v="156.27000000000001"/>
    <n v="9997.7999999999993"/>
    <n v="371918.16"/>
    <n v="0"/>
    <m/>
    <m/>
    <m/>
    <m/>
    <m/>
    <m/>
    <m/>
    <m/>
    <m/>
    <m/>
    <m/>
    <m/>
    <m/>
    <m/>
    <n v="121.76"/>
    <n v="7038"/>
    <n v="14.66"/>
    <n v="3.04"/>
  </r>
  <r>
    <x v="57"/>
    <x v="57"/>
    <x v="8"/>
    <x v="12"/>
    <x v="6"/>
    <x v="0"/>
    <n v="0"/>
    <n v="0"/>
    <n v="0"/>
    <n v="0"/>
    <n v="0"/>
    <n v="0"/>
    <n v="0"/>
    <m/>
    <m/>
    <m/>
    <m/>
    <m/>
    <m/>
    <m/>
    <m/>
    <m/>
    <m/>
    <m/>
    <m/>
    <n v="0"/>
    <m/>
    <m/>
    <n v="0"/>
  </r>
  <r>
    <x v="65"/>
    <x v="65"/>
    <x v="4"/>
    <x v="13"/>
    <x v="16"/>
    <x v="4"/>
    <m/>
    <m/>
    <m/>
    <m/>
    <n v="0"/>
    <m/>
    <m/>
    <m/>
    <m/>
    <m/>
    <m/>
    <m/>
    <m/>
    <m/>
    <m/>
    <m/>
    <m/>
    <m/>
    <m/>
    <n v="0"/>
    <m/>
    <m/>
    <n v="0"/>
  </r>
  <r>
    <x v="0"/>
    <x v="0"/>
    <x v="5"/>
    <x v="2"/>
    <x v="142"/>
    <x v="4"/>
    <m/>
    <m/>
    <m/>
    <m/>
    <n v="0"/>
    <m/>
    <m/>
    <m/>
    <m/>
    <m/>
    <m/>
    <m/>
    <m/>
    <m/>
    <m/>
    <m/>
    <m/>
    <m/>
    <m/>
    <n v="0"/>
    <m/>
    <m/>
    <n v="0"/>
  </r>
  <r>
    <x v="132"/>
    <x v="132"/>
    <x v="12"/>
    <x v="2"/>
    <x v="91"/>
    <x v="10680"/>
    <n v="68968"/>
    <n v="106.43"/>
    <n v="9992.7999999999993"/>
    <n v="501838.23"/>
    <n v="0"/>
    <m/>
    <m/>
    <m/>
    <m/>
    <m/>
    <m/>
    <m/>
    <m/>
    <m/>
    <m/>
    <m/>
    <m/>
    <m/>
    <m/>
    <n v="245600"/>
    <n v="6936"/>
    <n v="10.7"/>
    <n v="4548.1499999999996"/>
  </r>
  <r>
    <x v="44"/>
    <x v="44"/>
    <x v="3"/>
    <x v="1"/>
    <x v="6"/>
    <x v="10681"/>
    <n v="130"/>
    <n v="1.35"/>
    <n v="51.38"/>
    <n v="382.23"/>
    <n v="28.13"/>
    <n v="55"/>
    <n v="0.56999999999999995"/>
    <m/>
    <m/>
    <m/>
    <m/>
    <m/>
    <m/>
    <m/>
    <m/>
    <m/>
    <m/>
    <m/>
    <m/>
    <n v="652"/>
    <n v="4722"/>
    <n v="49.19"/>
    <n v="81.5"/>
  </r>
  <r>
    <x v="123"/>
    <x v="123"/>
    <x v="10"/>
    <x v="2"/>
    <x v="30"/>
    <x v="10682"/>
    <n v="51223"/>
    <n v="88.93"/>
    <n v="9154.17"/>
    <n v="408642"/>
    <n v="0"/>
    <m/>
    <m/>
    <m/>
    <m/>
    <m/>
    <m/>
    <m/>
    <m/>
    <m/>
    <m/>
    <m/>
    <m/>
    <m/>
    <m/>
    <n v="41050"/>
    <n v="1938"/>
    <n v="3.36"/>
    <n v="855.21"/>
  </r>
  <r>
    <x v="22"/>
    <x v="22"/>
    <x v="14"/>
    <x v="2"/>
    <x v="27"/>
    <x v="10683"/>
    <n v="13186"/>
    <n v="28.92"/>
    <n v="2146.5300000000002"/>
    <n v="75858.240000000005"/>
    <n v="27133.85"/>
    <n v="32985"/>
    <n v="72.34"/>
    <n v="714.05"/>
    <n v="327215.24"/>
    <m/>
    <m/>
    <m/>
    <m/>
    <m/>
    <m/>
    <m/>
    <m/>
    <m/>
    <m/>
    <n v="107.88"/>
    <n v="10561"/>
    <n v="23.16"/>
    <n v="2.84"/>
  </r>
  <r>
    <x v="29"/>
    <x v="29"/>
    <x v="14"/>
    <x v="7"/>
    <x v="40"/>
    <x v="4"/>
    <m/>
    <m/>
    <m/>
    <m/>
    <n v="0"/>
    <m/>
    <m/>
    <m/>
    <m/>
    <m/>
    <m/>
    <m/>
    <m/>
    <m/>
    <m/>
    <m/>
    <m/>
    <m/>
    <m/>
    <n v="0"/>
    <m/>
    <m/>
    <n v="0"/>
  </r>
  <r>
    <x v="28"/>
    <x v="28"/>
    <x v="7"/>
    <x v="14"/>
    <x v="21"/>
    <x v="10684"/>
    <n v="7278"/>
    <n v="25.27"/>
    <n v="2616"/>
    <n v="58389.120000000003"/>
    <n v="2455.42"/>
    <n v="2965"/>
    <n v="10.3"/>
    <n v="102.31"/>
    <n v="29610.67"/>
    <m/>
    <m/>
    <m/>
    <m/>
    <m/>
    <m/>
    <m/>
    <m/>
    <m/>
    <m/>
    <n v="81800"/>
    <n v="4728"/>
    <n v="16.420000000000002"/>
    <n v="3408.33"/>
  </r>
  <r>
    <x v="124"/>
    <x v="124"/>
    <x v="7"/>
    <x v="7"/>
    <x v="11"/>
    <x v="10685"/>
    <n v="2427"/>
    <n v="20.23"/>
    <n v="2145.8000000000002"/>
    <n v="19955.939999999999"/>
    <n v="0"/>
    <m/>
    <m/>
    <m/>
    <m/>
    <n v="1428"/>
    <n v="1471"/>
    <n v="12.26"/>
    <n v="142"/>
    <n v="18091.330000000002"/>
    <m/>
    <m/>
    <m/>
    <m/>
    <m/>
    <n v="0"/>
    <m/>
    <m/>
    <n v="0"/>
  </r>
  <r>
    <x v="155"/>
    <x v="155"/>
    <x v="4"/>
    <x v="2"/>
    <x v="2"/>
    <x v="10686"/>
    <n v="136516"/>
    <n v="177.76"/>
    <n v="9102.5"/>
    <n v="541780.80000000005"/>
    <n v="0"/>
    <m/>
    <m/>
    <m/>
    <m/>
    <m/>
    <m/>
    <m/>
    <m/>
    <m/>
    <m/>
    <m/>
    <m/>
    <m/>
    <m/>
    <n v="2255.41"/>
    <n v="18291"/>
    <n v="23.82"/>
    <n v="35.24"/>
  </r>
  <r>
    <x v="100"/>
    <x v="100"/>
    <x v="15"/>
    <x v="18"/>
    <x v="28"/>
    <x v="10687"/>
    <n v="544"/>
    <n v="3.78"/>
    <n v="247.33"/>
    <n v="2760.24"/>
    <n v="673"/>
    <n v="727"/>
    <n v="5.05"/>
    <n v="56.08"/>
    <n v="8115.91"/>
    <m/>
    <m/>
    <m/>
    <m/>
    <m/>
    <m/>
    <m/>
    <m/>
    <m/>
    <m/>
    <n v="75397"/>
    <n v="5374"/>
    <n v="37.32"/>
    <n v="6283.08"/>
  </r>
  <r>
    <x v="237"/>
    <x v="237"/>
    <x v="10"/>
    <x v="2"/>
    <x v="38"/>
    <x v="10688"/>
    <n v="15865"/>
    <n v="23.61"/>
    <n v="2016.82"/>
    <n v="105036.06"/>
    <n v="20219.2"/>
    <n v="44598"/>
    <n v="66.37"/>
    <n v="361.06"/>
    <n v="243829.45"/>
    <m/>
    <m/>
    <m/>
    <m/>
    <m/>
    <m/>
    <m/>
    <m/>
    <m/>
    <m/>
    <n v="90300"/>
    <n v="1167"/>
    <n v="1.74"/>
    <n v="1612.5"/>
  </r>
  <r>
    <x v="84"/>
    <x v="84"/>
    <x v="1"/>
    <x v="4"/>
    <x v="90"/>
    <x v="10689"/>
    <n v="783"/>
    <n v="1.92"/>
    <n v="85.41"/>
    <n v="2700.72"/>
    <n v="0"/>
    <m/>
    <m/>
    <m/>
    <m/>
    <m/>
    <m/>
    <m/>
    <m/>
    <m/>
    <n v="100"/>
    <n v="190"/>
    <n v="0.47"/>
    <n v="2"/>
    <n v="2238.4"/>
    <n v="253110"/>
    <n v="8493"/>
    <n v="20.82"/>
    <n v="7444.41"/>
  </r>
  <r>
    <x v="187"/>
    <x v="187"/>
    <x v="14"/>
    <x v="1"/>
    <x v="53"/>
    <x v="10690"/>
    <n v="1045"/>
    <n v="6.7"/>
    <n v="389.77"/>
    <n v="4712.3100000000004"/>
    <n v="0"/>
    <m/>
    <m/>
    <m/>
    <m/>
    <m/>
    <m/>
    <m/>
    <m/>
    <m/>
    <m/>
    <m/>
    <m/>
    <m/>
    <m/>
    <n v="151.52000000000001"/>
    <n v="11500"/>
    <n v="73.72"/>
    <n v="11.66"/>
  </r>
  <r>
    <x v="38"/>
    <x v="38"/>
    <x v="2"/>
    <x v="5"/>
    <x v="108"/>
    <x v="10691"/>
    <n v="12522"/>
    <n v="45.37"/>
    <n v="3886.96"/>
    <n v="83142"/>
    <n v="0"/>
    <m/>
    <m/>
    <m/>
    <m/>
    <m/>
    <m/>
    <m/>
    <m/>
    <m/>
    <n v="3118"/>
    <n v="7409"/>
    <n v="26.84"/>
    <n v="135"/>
    <n v="69793.31"/>
    <n v="1237"/>
    <n v="5542"/>
    <n v="20.079999999999998"/>
    <n v="53.78"/>
  </r>
  <r>
    <x v="137"/>
    <x v="137"/>
    <x v="3"/>
    <x v="6"/>
    <x v="1"/>
    <x v="4"/>
    <m/>
    <m/>
    <m/>
    <m/>
    <n v="6932"/>
    <n v="14694"/>
    <n v="204.08"/>
    <m/>
    <m/>
    <m/>
    <m/>
    <m/>
    <m/>
    <m/>
    <m/>
    <m/>
    <m/>
    <m/>
    <m/>
    <n v="797.41"/>
    <n v="1992"/>
    <n v="27.67"/>
    <n v="132.9"/>
  </r>
  <r>
    <x v="187"/>
    <x v="187"/>
    <x v="13"/>
    <x v="22"/>
    <x v="90"/>
    <x v="10692"/>
    <n v="27001"/>
    <n v="66.180000000000007"/>
    <n v="4845.09"/>
    <n v="153201.69"/>
    <n v="0"/>
    <n v="6923"/>
    <n v="16.97"/>
    <m/>
    <m/>
    <m/>
    <m/>
    <m/>
    <m/>
    <m/>
    <m/>
    <m/>
    <m/>
    <m/>
    <m/>
    <n v="0"/>
    <n v="11191"/>
    <n v="27.43"/>
    <n v="0"/>
  </r>
  <r>
    <x v="54"/>
    <x v="54"/>
    <x v="13"/>
    <x v="11"/>
    <x v="28"/>
    <x v="4"/>
    <m/>
    <m/>
    <m/>
    <m/>
    <n v="0"/>
    <m/>
    <m/>
    <m/>
    <m/>
    <m/>
    <m/>
    <m/>
    <m/>
    <m/>
    <m/>
    <m/>
    <m/>
    <m/>
    <m/>
    <n v="0"/>
    <m/>
    <m/>
    <n v="0"/>
  </r>
  <r>
    <x v="55"/>
    <x v="55"/>
    <x v="2"/>
    <x v="4"/>
    <x v="35"/>
    <x v="10693"/>
    <n v="42828"/>
    <n v="18.88"/>
    <n v="1195.69"/>
    <n v="210166.05"/>
    <n v="137708.04999999999"/>
    <n v="228096"/>
    <n v="100.57"/>
    <n v="728.61"/>
    <n v="1660662.69"/>
    <m/>
    <m/>
    <m/>
    <m/>
    <m/>
    <m/>
    <m/>
    <m/>
    <m/>
    <m/>
    <n v="42321.04"/>
    <n v="2451309"/>
    <n v="1080.82"/>
    <n v="223.92"/>
  </r>
  <r>
    <x v="162"/>
    <x v="162"/>
    <x v="5"/>
    <x v="7"/>
    <x v="20"/>
    <x v="10694"/>
    <n v="97097"/>
    <n v="134.86000000000001"/>
    <n v="8030"/>
    <n v="448074"/>
    <n v="0"/>
    <m/>
    <m/>
    <m/>
    <m/>
    <m/>
    <m/>
    <m/>
    <m/>
    <m/>
    <m/>
    <m/>
    <m/>
    <m/>
    <m/>
    <n v="978"/>
    <n v="3480"/>
    <n v="4.83"/>
    <n v="16.3"/>
  </r>
  <r>
    <x v="87"/>
    <x v="87"/>
    <x v="5"/>
    <x v="16"/>
    <x v="57"/>
    <x v="10695"/>
    <n v="45309"/>
    <n v="89.9"/>
    <n v="6370.55"/>
    <n v="248833.59"/>
    <n v="14021.34"/>
    <n v="20264"/>
    <n v="40.21"/>
    <n v="333.84"/>
    <n v="169087.53"/>
    <m/>
    <m/>
    <m/>
    <m/>
    <m/>
    <m/>
    <m/>
    <m/>
    <m/>
    <m/>
    <n v="1625"/>
    <n v="20918"/>
    <n v="41.5"/>
    <n v="38.69"/>
  </r>
  <r>
    <x v="52"/>
    <x v="52"/>
    <x v="3"/>
    <x v="29"/>
    <x v="11"/>
    <x v="10696"/>
    <n v="12407"/>
    <n v="103.39"/>
    <n v="6483.1"/>
    <n v="60292.83"/>
    <n v="10878.76"/>
    <n v="20016"/>
    <n v="166.8"/>
    <n v="1087.8800000000001"/>
    <n v="131190.21"/>
    <m/>
    <m/>
    <m/>
    <m/>
    <m/>
    <m/>
    <m/>
    <m/>
    <m/>
    <m/>
    <n v="1319.15"/>
    <n v="8675"/>
    <n v="72.290000000000006"/>
    <n v="131.91"/>
  </r>
  <r>
    <x v="66"/>
    <x v="66"/>
    <x v="7"/>
    <x v="4"/>
    <x v="133"/>
    <x v="10697"/>
    <n v="74990"/>
    <n v="35.31"/>
    <n v="3266.24"/>
    <n v="537655.31999999995"/>
    <n v="40682.83"/>
    <n v="48388"/>
    <n v="22.78"/>
    <n v="229.85"/>
    <n v="490606.48"/>
    <m/>
    <m/>
    <m/>
    <m/>
    <m/>
    <m/>
    <m/>
    <m/>
    <m/>
    <m/>
    <n v="8728"/>
    <n v="73528"/>
    <n v="34.619999999999997"/>
    <n v="49.31"/>
  </r>
  <r>
    <x v="119"/>
    <x v="119"/>
    <x v="14"/>
    <x v="5"/>
    <x v="139"/>
    <x v="4"/>
    <n v="0"/>
    <n v="0"/>
    <m/>
    <m/>
    <n v="0"/>
    <m/>
    <m/>
    <m/>
    <m/>
    <m/>
    <m/>
    <m/>
    <m/>
    <m/>
    <m/>
    <m/>
    <m/>
    <m/>
    <m/>
    <n v="0"/>
    <m/>
    <m/>
    <n v="0"/>
  </r>
  <r>
    <x v="93"/>
    <x v="93"/>
    <x v="13"/>
    <x v="2"/>
    <x v="37"/>
    <x v="10698"/>
    <n v="12383"/>
    <n v="32.25"/>
    <n v="3108.75"/>
    <n v="92516.4"/>
    <n v="22148.400000000001"/>
    <n v="12173"/>
    <n v="31.7"/>
    <n v="692.14"/>
    <n v="267094.2"/>
    <m/>
    <m/>
    <m/>
    <m/>
    <m/>
    <m/>
    <m/>
    <m/>
    <m/>
    <m/>
    <n v="605.57000000000005"/>
    <n v="3265"/>
    <n v="8.5"/>
    <n v="18.920000000000002"/>
  </r>
  <r>
    <x v="36"/>
    <x v="36"/>
    <x v="14"/>
    <x v="7"/>
    <x v="20"/>
    <x v="10699"/>
    <n v="98283"/>
    <n v="136.5"/>
    <n v="8699.9699999999993"/>
    <n v="485458.14"/>
    <n v="0"/>
    <m/>
    <m/>
    <m/>
    <m/>
    <m/>
    <m/>
    <m/>
    <m/>
    <m/>
    <m/>
    <m/>
    <m/>
    <m/>
    <m/>
    <n v="114.27"/>
    <n v="13429"/>
    <n v="18.649999999999999"/>
    <n v="1.9"/>
  </r>
  <r>
    <x v="185"/>
    <x v="185"/>
    <x v="11"/>
    <x v="5"/>
    <x v="88"/>
    <x v="10700"/>
    <n v="30912"/>
    <n v="33.03"/>
    <n v="2944.62"/>
    <n v="213602.4"/>
    <n v="33749.760000000002"/>
    <n v="50415"/>
    <n v="53.86"/>
    <n v="432.69"/>
    <n v="406998.45"/>
    <m/>
    <m/>
    <m/>
    <m/>
    <m/>
    <m/>
    <m/>
    <m/>
    <m/>
    <m/>
    <n v="180000"/>
    <n v="19453"/>
    <n v="20.78"/>
    <n v="2307.69"/>
  </r>
  <r>
    <x v="19"/>
    <x v="19"/>
    <x v="3"/>
    <x v="30"/>
    <x v="21"/>
    <x v="10701"/>
    <n v="1162"/>
    <n v="4.03"/>
    <n v="316.67"/>
    <n v="7068"/>
    <n v="1826.38"/>
    <n v="1480"/>
    <n v="5.14"/>
    <n v="76.099999999999994"/>
    <n v="22024.89"/>
    <m/>
    <m/>
    <m/>
    <m/>
    <m/>
    <m/>
    <m/>
    <m/>
    <m/>
    <m/>
    <n v="0"/>
    <m/>
    <m/>
    <n v="0"/>
  </r>
  <r>
    <x v="87"/>
    <x v="87"/>
    <x v="12"/>
    <x v="5"/>
    <x v="91"/>
    <x v="10702"/>
    <n v="25894"/>
    <n v="39.96"/>
    <n v="5939.02"/>
    <n v="298257.51"/>
    <n v="40754.720000000001"/>
    <n v="46611"/>
    <n v="71.930000000000007"/>
    <n v="754.72"/>
    <n v="491473.4"/>
    <m/>
    <m/>
    <m/>
    <m/>
    <m/>
    <m/>
    <m/>
    <m/>
    <m/>
    <m/>
    <n v="1739"/>
    <n v="12786"/>
    <n v="19.73"/>
    <n v="32.200000000000003"/>
  </r>
  <r>
    <x v="40"/>
    <x v="40"/>
    <x v="3"/>
    <x v="14"/>
    <x v="101"/>
    <x v="10703"/>
    <n v="162496"/>
    <n v="123.1"/>
    <n v="13718.36"/>
    <n v="1403388.6"/>
    <n v="14304.56"/>
    <n v="11824"/>
    <n v="8.9600000000000009"/>
    <n v="130.04"/>
    <n v="172502.96"/>
    <m/>
    <m/>
    <m/>
    <m/>
    <m/>
    <m/>
    <m/>
    <m/>
    <m/>
    <m/>
    <n v="501540.1"/>
    <n v="32965"/>
    <n v="24.97"/>
    <n v="4559.46"/>
  </r>
  <r>
    <x v="64"/>
    <x v="64"/>
    <x v="13"/>
    <x v="6"/>
    <x v="6"/>
    <x v="10704"/>
    <n v="88"/>
    <n v="0.92"/>
    <n v="67.63"/>
    <n v="503.13"/>
    <n v="21.34"/>
    <n v="34"/>
    <n v="0.35"/>
    <n v="2.67"/>
    <n v="257.33"/>
    <m/>
    <m/>
    <m/>
    <m/>
    <m/>
    <m/>
    <m/>
    <m/>
    <m/>
    <m/>
    <n v="48718"/>
    <n v="5275"/>
    <n v="54.95"/>
    <n v="6089.75"/>
  </r>
  <r>
    <x v="19"/>
    <x v="19"/>
    <x v="15"/>
    <x v="11"/>
    <x v="39"/>
    <x v="10705"/>
    <n v="25552"/>
    <n v="19.54"/>
    <n v="1494.33"/>
    <n v="151480.26"/>
    <n v="82362.75"/>
    <n v="79911"/>
    <n v="61.09"/>
    <n v="755.62"/>
    <n v="993237.17"/>
    <m/>
    <m/>
    <m/>
    <m/>
    <m/>
    <m/>
    <m/>
    <m/>
    <m/>
    <m/>
    <n v="10276"/>
    <n v="110053"/>
    <n v="84.14"/>
    <n v="94.28"/>
  </r>
  <r>
    <x v="95"/>
    <x v="95"/>
    <x v="11"/>
    <x v="5"/>
    <x v="30"/>
    <x v="10706"/>
    <n v="53246"/>
    <n v="92.44"/>
    <n v="7887.19"/>
    <n v="352084.05"/>
    <n v="0"/>
    <m/>
    <m/>
    <m/>
    <m/>
    <m/>
    <m/>
    <m/>
    <m/>
    <m/>
    <m/>
    <m/>
    <m/>
    <m/>
    <m/>
    <n v="124501"/>
    <n v="38832"/>
    <n v="67.42"/>
    <n v="2593.77"/>
  </r>
  <r>
    <x v="84"/>
    <x v="84"/>
    <x v="0"/>
    <x v="4"/>
    <x v="90"/>
    <x v="10707"/>
    <n v="789"/>
    <n v="1.93"/>
    <n v="63.94"/>
    <n v="2021.82"/>
    <n v="111.54"/>
    <n v="237"/>
    <n v="0.57999999999999996"/>
    <n v="3.28"/>
    <n v="1345.12"/>
    <m/>
    <m/>
    <m/>
    <m/>
    <m/>
    <n v="400"/>
    <n v="1480"/>
    <n v="3.63"/>
    <n v="11"/>
    <n v="8953.6"/>
    <n v="245460"/>
    <n v="13170"/>
    <n v="32.28"/>
    <n v="7219.41"/>
  </r>
  <r>
    <x v="158"/>
    <x v="158"/>
    <x v="13"/>
    <x v="1"/>
    <x v="12"/>
    <x v="10708"/>
    <n v="15053"/>
    <n v="89.6"/>
    <n v="7799.79"/>
    <n v="101553.21"/>
    <n v="9244.58"/>
    <n v="12812"/>
    <n v="76.260000000000005"/>
    <n v="660.33"/>
    <n v="111483.18"/>
    <m/>
    <m/>
    <m/>
    <m/>
    <m/>
    <m/>
    <m/>
    <m/>
    <m/>
    <m/>
    <n v="18691.48"/>
    <n v="17839"/>
    <n v="106.18"/>
    <n v="1335.11"/>
  </r>
  <r>
    <x v="93"/>
    <x v="93"/>
    <x v="13"/>
    <x v="1"/>
    <x v="53"/>
    <x v="10709"/>
    <n v="735"/>
    <n v="4.71"/>
    <n v="226.69"/>
    <n v="2740.71"/>
    <n v="1008.73"/>
    <n v="1383"/>
    <n v="8.8699999999999992"/>
    <n v="77.59"/>
    <n v="12164.57"/>
    <m/>
    <m/>
    <m/>
    <m/>
    <m/>
    <m/>
    <m/>
    <m/>
    <m/>
    <m/>
    <n v="643.01"/>
    <n v="3216"/>
    <n v="20.62"/>
    <n v="49.46"/>
  </r>
  <r>
    <x v="212"/>
    <x v="212"/>
    <x v="6"/>
    <x v="2"/>
    <x v="20"/>
    <x v="10710"/>
    <n v="64464"/>
    <n v="89.53"/>
    <n v="6805.02"/>
    <n v="379719.93"/>
    <n v="0"/>
    <m/>
    <m/>
    <m/>
    <m/>
    <m/>
    <m/>
    <m/>
    <m/>
    <m/>
    <m/>
    <m/>
    <m/>
    <m/>
    <m/>
    <n v="1880.89"/>
    <n v="7179"/>
    <n v="9.9700000000000006"/>
    <n v="31.35"/>
  </r>
  <r>
    <x v="40"/>
    <x v="40"/>
    <x v="13"/>
    <x v="7"/>
    <x v="9"/>
    <x v="10711"/>
    <n v="69739"/>
    <n v="145.29"/>
    <n v="8970"/>
    <n v="333684"/>
    <n v="0"/>
    <m/>
    <m/>
    <m/>
    <m/>
    <m/>
    <m/>
    <m/>
    <m/>
    <m/>
    <m/>
    <m/>
    <m/>
    <m/>
    <m/>
    <n v="104751"/>
    <n v="9180"/>
    <n v="19.13"/>
    <n v="2618.7800000000002"/>
  </r>
  <r>
    <x v="144"/>
    <x v="144"/>
    <x v="5"/>
    <x v="6"/>
    <x v="6"/>
    <x v="10712"/>
    <n v="658"/>
    <n v="6.85"/>
    <n v="522.5"/>
    <n v="3887.4"/>
    <n v="0"/>
    <m/>
    <m/>
    <m/>
    <m/>
    <m/>
    <m/>
    <m/>
    <m/>
    <m/>
    <m/>
    <m/>
    <m/>
    <m/>
    <m/>
    <n v="98217.52"/>
    <n v="3994"/>
    <n v="41.6"/>
    <n v="12277.19"/>
  </r>
  <r>
    <x v="99"/>
    <x v="99"/>
    <x v="9"/>
    <x v="5"/>
    <x v="93"/>
    <x v="10713"/>
    <n v="31271"/>
    <n v="78.97"/>
    <n v="5947.64"/>
    <n v="182532.96"/>
    <n v="15358"/>
    <n v="26684"/>
    <n v="67.38"/>
    <n v="465.39"/>
    <n v="185206.73"/>
    <m/>
    <m/>
    <m/>
    <m/>
    <m/>
    <n v="150"/>
    <n v="479"/>
    <n v="1.21"/>
    <n v="4"/>
    <n v="3357.6"/>
    <n v="23000"/>
    <n v="698"/>
    <n v="1.76"/>
    <n v="696.97"/>
  </r>
  <r>
    <x v="227"/>
    <x v="227"/>
    <x v="15"/>
    <x v="7"/>
    <x v="9"/>
    <x v="10714"/>
    <n v="20699"/>
    <n v="43.12"/>
    <n v="4465"/>
    <n v="166098"/>
    <n v="22904.95"/>
    <n v="25357"/>
    <n v="52.83"/>
    <n v="572.62"/>
    <n v="276217.62"/>
    <m/>
    <m/>
    <m/>
    <m/>
    <m/>
    <m/>
    <m/>
    <m/>
    <m/>
    <m/>
    <n v="983"/>
    <n v="12924"/>
    <n v="26.93"/>
    <n v="24.58"/>
  </r>
  <r>
    <x v="107"/>
    <x v="107"/>
    <x v="2"/>
    <x v="1"/>
    <x v="1"/>
    <x v="2572"/>
    <n v="495"/>
    <n v="6.88"/>
    <n v="281.67"/>
    <n v="1571.7"/>
    <n v="1"/>
    <n v="32"/>
    <n v="0.44"/>
    <m/>
    <m/>
    <m/>
    <m/>
    <m/>
    <m/>
    <m/>
    <m/>
    <m/>
    <m/>
    <m/>
    <m/>
    <n v="597.54999999999995"/>
    <n v="2027"/>
    <n v="28.15"/>
    <n v="99.59"/>
  </r>
  <r>
    <x v="67"/>
    <x v="67"/>
    <x v="4"/>
    <x v="2"/>
    <x v="42"/>
    <x v="10715"/>
    <n v="11465"/>
    <n v="31.85"/>
    <n v="2089.33"/>
    <n v="58292.4"/>
    <n v="9667.31"/>
    <n v="12252"/>
    <n v="34.03"/>
    <n v="322.24"/>
    <n v="116581.03"/>
    <m/>
    <m/>
    <m/>
    <m/>
    <m/>
    <m/>
    <m/>
    <m/>
    <m/>
    <m/>
    <n v="433"/>
    <n v="8227"/>
    <n v="22.85"/>
    <n v="14.43"/>
  </r>
  <r>
    <x v="82"/>
    <x v="82"/>
    <x v="5"/>
    <x v="2"/>
    <x v="9"/>
    <x v="10716"/>
    <n v="18968"/>
    <n v="39.520000000000003"/>
    <n v="3355"/>
    <n v="124806"/>
    <n v="19059.89"/>
    <n v="7655"/>
    <n v="15.95"/>
    <n v="476.5"/>
    <n v="229848.97"/>
    <m/>
    <m/>
    <m/>
    <m/>
    <m/>
    <m/>
    <m/>
    <m/>
    <m/>
    <m/>
    <n v="724.55"/>
    <n v="5501"/>
    <n v="11.46"/>
    <n v="18.11"/>
  </r>
  <r>
    <x v="101"/>
    <x v="101"/>
    <x v="2"/>
    <x v="0"/>
    <x v="27"/>
    <x v="10717"/>
    <n v="18002"/>
    <n v="39.479999999999997"/>
    <n v="3928.42"/>
    <n v="138830.39999999999"/>
    <n v="0"/>
    <m/>
    <m/>
    <m/>
    <m/>
    <m/>
    <m/>
    <m/>
    <m/>
    <m/>
    <n v="8830"/>
    <n v="16337"/>
    <n v="35.83"/>
    <n v="232"/>
    <n v="197650.72"/>
    <n v="0"/>
    <n v="9100"/>
    <n v="19.96"/>
    <n v="0"/>
  </r>
  <r>
    <x v="155"/>
    <x v="155"/>
    <x v="0"/>
    <x v="2"/>
    <x v="2"/>
    <x v="10718"/>
    <n v="124101"/>
    <n v="161.59"/>
    <n v="10343.44"/>
    <n v="615641.4"/>
    <n v="0"/>
    <m/>
    <m/>
    <m/>
    <m/>
    <m/>
    <m/>
    <m/>
    <m/>
    <m/>
    <m/>
    <m/>
    <m/>
    <m/>
    <m/>
    <n v="38289.18"/>
    <n v="57429"/>
    <n v="74.78"/>
    <n v="598.27"/>
  </r>
  <r>
    <x v="98"/>
    <x v="98"/>
    <x v="9"/>
    <x v="12"/>
    <x v="6"/>
    <x v="0"/>
    <n v="0"/>
    <n v="0"/>
    <n v="0"/>
    <n v="0"/>
    <n v="0"/>
    <m/>
    <m/>
    <m/>
    <m/>
    <m/>
    <m/>
    <m/>
    <m/>
    <m/>
    <m/>
    <m/>
    <m/>
    <m/>
    <m/>
    <n v="0"/>
    <m/>
    <m/>
    <n v="0"/>
  </r>
  <r>
    <x v="16"/>
    <x v="16"/>
    <x v="13"/>
    <x v="7"/>
    <x v="5"/>
    <x v="6913"/>
    <n v="41512"/>
    <n v="43.24"/>
    <n v="2867.25"/>
    <n v="213323.4"/>
    <n v="29513.09"/>
    <n v="33878"/>
    <n v="35.29"/>
    <n v="368.91"/>
    <n v="355907.26"/>
    <m/>
    <m/>
    <m/>
    <m/>
    <m/>
    <m/>
    <m/>
    <m/>
    <m/>
    <m/>
    <n v="23604"/>
    <n v="23725"/>
    <n v="24.71"/>
    <n v="295.05"/>
  </r>
  <r>
    <x v="147"/>
    <x v="147"/>
    <x v="11"/>
    <x v="4"/>
    <x v="50"/>
    <x v="10719"/>
    <n v="19133"/>
    <n v="9.9700000000000006"/>
    <n v="406.11"/>
    <n v="60429.54"/>
    <n v="7191"/>
    <n v="12995"/>
    <n v="6.77"/>
    <m/>
    <m/>
    <m/>
    <m/>
    <m/>
    <m/>
    <m/>
    <m/>
    <m/>
    <m/>
    <m/>
    <m/>
    <n v="13766"/>
    <n v="143766"/>
    <n v="74.88"/>
    <n v="86.04"/>
  </r>
  <r>
    <x v="44"/>
    <x v="44"/>
    <x v="12"/>
    <x v="5"/>
    <x v="111"/>
    <x v="10720"/>
    <n v="13981"/>
    <n v="23.78"/>
    <n v="1555.22"/>
    <n v="70871.58"/>
    <n v="13283.22"/>
    <n v="18248"/>
    <n v="31.03"/>
    <m/>
    <m/>
    <m/>
    <m/>
    <m/>
    <m/>
    <m/>
    <m/>
    <m/>
    <m/>
    <m/>
    <m/>
    <n v="1460"/>
    <n v="12158"/>
    <n v="20.68"/>
    <n v="29.8"/>
  </r>
  <r>
    <x v="77"/>
    <x v="77"/>
    <x v="7"/>
    <x v="1"/>
    <x v="51"/>
    <x v="4"/>
    <m/>
    <m/>
    <m/>
    <m/>
    <n v="0"/>
    <m/>
    <m/>
    <m/>
    <m/>
    <m/>
    <m/>
    <m/>
    <m/>
    <m/>
    <m/>
    <m/>
    <m/>
    <m/>
    <m/>
    <n v="0"/>
    <m/>
    <m/>
    <n v="0"/>
  </r>
  <r>
    <x v="147"/>
    <x v="147"/>
    <x v="0"/>
    <x v="14"/>
    <x v="129"/>
    <x v="10721"/>
    <n v="297416"/>
    <n v="198.28"/>
    <n v="11232"/>
    <n v="1305720"/>
    <n v="8409"/>
    <n v="18210"/>
    <n v="12.14"/>
    <m/>
    <m/>
    <m/>
    <m/>
    <m/>
    <m/>
    <m/>
    <m/>
    <m/>
    <m/>
    <m/>
    <m/>
    <n v="4076"/>
    <n v="29577"/>
    <n v="19.72"/>
    <n v="32.61"/>
  </r>
  <r>
    <x v="193"/>
    <x v="193"/>
    <x v="4"/>
    <x v="1"/>
    <x v="41"/>
    <x v="10722"/>
    <n v="1040"/>
    <n v="28.89"/>
    <n v="730"/>
    <n v="2036.7"/>
    <n v="0"/>
    <m/>
    <m/>
    <m/>
    <m/>
    <m/>
    <m/>
    <m/>
    <m/>
    <m/>
    <m/>
    <m/>
    <m/>
    <m/>
    <m/>
    <n v="0"/>
    <m/>
    <m/>
    <n v="0"/>
  </r>
  <r>
    <x v="209"/>
    <x v="209"/>
    <x v="13"/>
    <x v="7"/>
    <x v="20"/>
    <x v="10723"/>
    <n v="87421"/>
    <n v="121.42"/>
    <n v="9147.33"/>
    <n v="510421.2"/>
    <n v="0"/>
    <m/>
    <m/>
    <m/>
    <m/>
    <m/>
    <m/>
    <m/>
    <m/>
    <m/>
    <m/>
    <m/>
    <m/>
    <m/>
    <m/>
    <n v="181830"/>
    <n v="22183"/>
    <n v="30.81"/>
    <n v="3030.5"/>
  </r>
  <r>
    <x v="41"/>
    <x v="41"/>
    <x v="9"/>
    <x v="4"/>
    <x v="21"/>
    <x v="10724"/>
    <n v="345"/>
    <n v="1.2"/>
    <n v="55.71"/>
    <n v="1243.4100000000001"/>
    <n v="0"/>
    <m/>
    <m/>
    <m/>
    <m/>
    <m/>
    <m/>
    <m/>
    <m/>
    <m/>
    <m/>
    <m/>
    <m/>
    <m/>
    <m/>
    <n v="2240"/>
    <n v="19697"/>
    <n v="68.39"/>
    <n v="93.33"/>
  </r>
  <r>
    <x v="19"/>
    <x v="19"/>
    <x v="0"/>
    <x v="19"/>
    <x v="94"/>
    <x v="4"/>
    <m/>
    <m/>
    <m/>
    <m/>
    <n v="0"/>
    <m/>
    <m/>
    <m/>
    <m/>
    <m/>
    <m/>
    <m/>
    <m/>
    <m/>
    <m/>
    <m/>
    <m/>
    <m/>
    <m/>
    <n v="0"/>
    <m/>
    <m/>
    <n v="0"/>
  </r>
  <r>
    <x v="183"/>
    <x v="183"/>
    <x v="9"/>
    <x v="3"/>
    <x v="7"/>
    <x v="4"/>
    <m/>
    <m/>
    <m/>
    <m/>
    <n v="0"/>
    <m/>
    <m/>
    <m/>
    <m/>
    <m/>
    <m/>
    <m/>
    <m/>
    <m/>
    <m/>
    <m/>
    <m/>
    <m/>
    <m/>
    <n v="21.66"/>
    <n v="614"/>
    <n v="25.58"/>
    <n v="10.83"/>
  </r>
  <r>
    <x v="201"/>
    <x v="201"/>
    <x v="1"/>
    <x v="4"/>
    <x v="135"/>
    <x v="10725"/>
    <n v="173373"/>
    <n v="56.44"/>
    <n v="7285.8"/>
    <n v="1734603.45"/>
    <n v="170763.34"/>
    <n v="207795"/>
    <n v="67.64"/>
    <n v="667.04"/>
    <n v="2059286.3"/>
    <m/>
    <m/>
    <m/>
    <m/>
    <m/>
    <m/>
    <m/>
    <m/>
    <m/>
    <m/>
    <n v="43.4"/>
    <n v="89283"/>
    <n v="29.06"/>
    <n v="0.17"/>
  </r>
  <r>
    <x v="170"/>
    <x v="170"/>
    <x v="8"/>
    <x v="2"/>
    <x v="37"/>
    <x v="10726"/>
    <n v="14447"/>
    <n v="37.619999999999997"/>
    <n v="2641.25"/>
    <n v="78603.600000000006"/>
    <n v="26079.759999999998"/>
    <n v="16137"/>
    <n v="42.02"/>
    <n v="814.99"/>
    <n v="314503.62"/>
    <m/>
    <m/>
    <m/>
    <m/>
    <m/>
    <m/>
    <m/>
    <m/>
    <m/>
    <m/>
    <n v="30238"/>
    <n v="8521"/>
    <n v="22.19"/>
    <n v="944.94"/>
  </r>
  <r>
    <x v="19"/>
    <x v="19"/>
    <x v="15"/>
    <x v="17"/>
    <x v="20"/>
    <x v="4"/>
    <m/>
    <m/>
    <m/>
    <m/>
    <n v="0"/>
    <m/>
    <m/>
    <m/>
    <m/>
    <m/>
    <m/>
    <m/>
    <m/>
    <m/>
    <m/>
    <m/>
    <m/>
    <m/>
    <m/>
    <n v="0"/>
    <m/>
    <m/>
    <n v="0"/>
  </r>
  <r>
    <x v="76"/>
    <x v="76"/>
    <x v="10"/>
    <x v="0"/>
    <x v="9"/>
    <x v="10727"/>
    <n v="301221"/>
    <n v="627.54"/>
    <n v="5776.73"/>
    <n v="214894.17"/>
    <n v="13348.21"/>
    <n v="205162"/>
    <n v="427.42"/>
    <n v="333.71"/>
    <n v="160970.01999999999"/>
    <m/>
    <m/>
    <m/>
    <m/>
    <m/>
    <m/>
    <m/>
    <m/>
    <m/>
    <m/>
    <n v="28484"/>
    <n v="108174"/>
    <n v="225.36"/>
    <n v="712.1"/>
  </r>
  <r>
    <x v="139"/>
    <x v="139"/>
    <x v="7"/>
    <x v="7"/>
    <x v="91"/>
    <x v="10728"/>
    <n v="12002"/>
    <n v="18.52"/>
    <n v="1752.59"/>
    <n v="88015.2"/>
    <n v="8483.0300000000007"/>
    <n v="10143"/>
    <n v="15.65"/>
    <n v="157.09"/>
    <n v="102299.36"/>
    <m/>
    <m/>
    <m/>
    <m/>
    <m/>
    <m/>
    <m/>
    <m/>
    <m/>
    <m/>
    <n v="141.15"/>
    <n v="8510"/>
    <n v="13.13"/>
    <n v="2.61"/>
  </r>
  <r>
    <x v="19"/>
    <x v="19"/>
    <x v="7"/>
    <x v="39"/>
    <x v="64"/>
    <x v="10729"/>
    <n v="28769"/>
    <n v="31.97"/>
    <n v="4043.12"/>
    <n v="282007.62"/>
    <n v="16421.919999999998"/>
    <n v="27353"/>
    <n v="30.39"/>
    <m/>
    <m/>
    <m/>
    <m/>
    <m/>
    <m/>
    <m/>
    <m/>
    <m/>
    <m/>
    <m/>
    <m/>
    <n v="1978"/>
    <n v="18085"/>
    <n v="20.09"/>
    <n v="26.37"/>
  </r>
  <r>
    <x v="74"/>
    <x v="74"/>
    <x v="0"/>
    <x v="4"/>
    <x v="50"/>
    <x v="10730"/>
    <n v="5057"/>
    <n v="2.63"/>
    <n v="193.87"/>
    <n v="28847.67"/>
    <n v="2548.98"/>
    <n v="4888"/>
    <n v="2.5499999999999998"/>
    <m/>
    <m/>
    <m/>
    <m/>
    <m/>
    <m/>
    <m/>
    <m/>
    <m/>
    <m/>
    <m/>
    <m/>
    <n v="11611.52"/>
    <n v="169789"/>
    <n v="88.43"/>
    <n v="72.569999999999993"/>
  </r>
  <r>
    <x v="66"/>
    <x v="66"/>
    <x v="0"/>
    <x v="2"/>
    <x v="20"/>
    <x v="10731"/>
    <n v="10641"/>
    <n v="14.78"/>
    <n v="1039.58"/>
    <n v="58008.75"/>
    <n v="26725.51"/>
    <n v="50791"/>
    <n v="70.540000000000006"/>
    <m/>
    <m/>
    <m/>
    <m/>
    <m/>
    <m/>
    <m/>
    <m/>
    <m/>
    <m/>
    <m/>
    <m/>
    <n v="1275"/>
    <n v="15069"/>
    <n v="20.93"/>
    <n v="21.25"/>
  </r>
  <r>
    <x v="3"/>
    <x v="3"/>
    <x v="14"/>
    <x v="1"/>
    <x v="6"/>
    <x v="10732"/>
    <n v="838"/>
    <n v="8.73"/>
    <n v="475.13"/>
    <n v="3534.93"/>
    <n v="0"/>
    <m/>
    <m/>
    <m/>
    <m/>
    <m/>
    <m/>
    <m/>
    <m/>
    <m/>
    <m/>
    <m/>
    <m/>
    <m/>
    <m/>
    <n v="108225"/>
    <n v="5334"/>
    <n v="55.56"/>
    <n v="13528.13"/>
  </r>
  <r>
    <x v="56"/>
    <x v="56"/>
    <x v="11"/>
    <x v="4"/>
    <x v="92"/>
    <x v="10733"/>
    <n v="20409"/>
    <n v="12.15"/>
    <n v="800.55"/>
    <n v="104231.61"/>
    <n v="153744.32000000001"/>
    <n v="166088"/>
    <n v="98.86"/>
    <n v="1098.17"/>
    <n v="1854048.9"/>
    <m/>
    <m/>
    <m/>
    <m/>
    <m/>
    <m/>
    <m/>
    <m/>
    <m/>
    <m/>
    <n v="566015"/>
    <n v="216282"/>
    <n v="128.74"/>
    <n v="4042.96"/>
  </r>
  <r>
    <x v="53"/>
    <x v="53"/>
    <x v="10"/>
    <x v="2"/>
    <x v="9"/>
    <x v="10734"/>
    <n v="53563"/>
    <n v="111.59"/>
    <n v="10453.5"/>
    <n v="388870.2"/>
    <n v="0"/>
    <m/>
    <m/>
    <m/>
    <m/>
    <m/>
    <m/>
    <m/>
    <m/>
    <m/>
    <m/>
    <m/>
    <m/>
    <m/>
    <m/>
    <n v="1054"/>
    <n v="9746"/>
    <n v="20.3"/>
    <n v="26.35"/>
  </r>
  <r>
    <x v="4"/>
    <x v="4"/>
    <x v="0"/>
    <x v="7"/>
    <x v="21"/>
    <x v="10735"/>
    <n v="18927"/>
    <n v="65.72"/>
    <n v="1919.96"/>
    <n v="42853.47"/>
    <n v="6253.15"/>
    <n v="9250"/>
    <n v="32.119999999999997"/>
    <n v="260.55"/>
    <n v="75408.639999999999"/>
    <m/>
    <m/>
    <m/>
    <m/>
    <m/>
    <m/>
    <m/>
    <m/>
    <m/>
    <m/>
    <n v="96"/>
    <n v="533"/>
    <n v="1.85"/>
    <n v="4"/>
  </r>
  <r>
    <x v="116"/>
    <x v="116"/>
    <x v="5"/>
    <x v="5"/>
    <x v="17"/>
    <x v="10736"/>
    <n v="35915"/>
    <n v="59.86"/>
    <n v="5311.18"/>
    <n v="246969.87"/>
    <n v="12645"/>
    <n v="12075"/>
    <n v="20.13"/>
    <m/>
    <m/>
    <m/>
    <m/>
    <m/>
    <m/>
    <m/>
    <m/>
    <m/>
    <m/>
    <m/>
    <m/>
    <n v="109054"/>
    <n v="17553"/>
    <n v="29.26"/>
    <n v="2181.08"/>
  </r>
  <r>
    <x v="36"/>
    <x v="36"/>
    <x v="15"/>
    <x v="5"/>
    <x v="42"/>
    <x v="10737"/>
    <n v="20217"/>
    <n v="56.16"/>
    <n v="3136"/>
    <n v="87494.399999999994"/>
    <n v="5888.46"/>
    <n v="10315"/>
    <n v="28.65"/>
    <m/>
    <m/>
    <m/>
    <m/>
    <m/>
    <m/>
    <m/>
    <m/>
    <m/>
    <m/>
    <m/>
    <m/>
    <n v="78.040000000000006"/>
    <n v="6423"/>
    <n v="17.84"/>
    <n v="2.6"/>
  </r>
  <r>
    <x v="90"/>
    <x v="90"/>
    <x v="15"/>
    <x v="2"/>
    <x v="2"/>
    <x v="10738"/>
    <n v="107339"/>
    <n v="139.76"/>
    <n v="9285"/>
    <n v="552643.19999999995"/>
    <n v="540.25"/>
    <n v="2347"/>
    <n v="3.06"/>
    <n v="8.44"/>
    <n v="6515.06"/>
    <m/>
    <m/>
    <m/>
    <m/>
    <m/>
    <m/>
    <m/>
    <m/>
    <m/>
    <m/>
    <n v="188766"/>
    <n v="15744"/>
    <n v="20.5"/>
    <n v="2949.47"/>
  </r>
  <r>
    <x v="20"/>
    <x v="20"/>
    <x v="12"/>
    <x v="7"/>
    <x v="9"/>
    <x v="10739"/>
    <n v="56638"/>
    <n v="118"/>
    <n v="10883.6"/>
    <n v="404869.92"/>
    <n v="0"/>
    <n v="0"/>
    <n v="0"/>
    <m/>
    <m/>
    <m/>
    <m/>
    <m/>
    <m/>
    <m/>
    <m/>
    <m/>
    <m/>
    <m/>
    <m/>
    <n v="104710"/>
    <n v="6628"/>
    <n v="13.81"/>
    <n v="2617.75"/>
  </r>
  <r>
    <x v="39"/>
    <x v="39"/>
    <x v="6"/>
    <x v="4"/>
    <x v="119"/>
    <x v="10740"/>
    <n v="14671"/>
    <n v="5.56"/>
    <n v="297.3"/>
    <n v="60828.51"/>
    <n v="0"/>
    <n v="27660"/>
    <n v="10.48"/>
    <m/>
    <m/>
    <m/>
    <m/>
    <m/>
    <m/>
    <m/>
    <m/>
    <m/>
    <m/>
    <m/>
    <m/>
    <n v="1698711.56"/>
    <n v="279522"/>
    <n v="105.88"/>
    <n v="7721.42"/>
  </r>
  <r>
    <x v="75"/>
    <x v="75"/>
    <x v="15"/>
    <x v="1"/>
    <x v="28"/>
    <x v="10741"/>
    <n v="844"/>
    <n v="5.86"/>
    <n v="434.33"/>
    <n v="4847.16"/>
    <n v="2722.6"/>
    <n v="3715"/>
    <n v="25.8"/>
    <n v="226.88"/>
    <n v="32832.639999999999"/>
    <m/>
    <m/>
    <m/>
    <m/>
    <m/>
    <m/>
    <m/>
    <m/>
    <m/>
    <m/>
    <n v="106200"/>
    <n v="4807"/>
    <n v="33.380000000000003"/>
    <n v="8850"/>
  </r>
  <r>
    <x v="31"/>
    <x v="31"/>
    <x v="9"/>
    <x v="2"/>
    <x v="3"/>
    <x v="10742"/>
    <n v="115002"/>
    <n v="133.1"/>
    <n v="9324.58"/>
    <n v="624374.1"/>
    <n v="0"/>
    <n v="0"/>
    <n v="0"/>
    <n v="0"/>
    <n v="0"/>
    <m/>
    <m/>
    <m/>
    <m/>
    <m/>
    <m/>
    <m/>
    <m/>
    <m/>
    <m/>
    <n v="2168"/>
    <n v="21437"/>
    <n v="24.81"/>
    <n v="30.11"/>
  </r>
  <r>
    <x v="77"/>
    <x v="77"/>
    <x v="1"/>
    <x v="6"/>
    <x v="71"/>
    <x v="4"/>
    <m/>
    <m/>
    <m/>
    <m/>
    <n v="0"/>
    <m/>
    <m/>
    <m/>
    <m/>
    <m/>
    <m/>
    <m/>
    <m/>
    <m/>
    <m/>
    <m/>
    <m/>
    <m/>
    <m/>
    <n v="252.66"/>
    <n v="1487"/>
    <n v="24.78"/>
    <n v="50.53"/>
  </r>
  <r>
    <x v="30"/>
    <x v="30"/>
    <x v="9"/>
    <x v="0"/>
    <x v="24"/>
    <x v="10743"/>
    <n v="313918"/>
    <n v="181.67"/>
    <n v="13333.9"/>
    <n v="1785676.26"/>
    <n v="0"/>
    <m/>
    <m/>
    <m/>
    <m/>
    <m/>
    <m/>
    <m/>
    <m/>
    <m/>
    <m/>
    <m/>
    <m/>
    <m/>
    <m/>
    <n v="0"/>
    <m/>
    <m/>
    <n v="0"/>
  </r>
  <r>
    <x v="91"/>
    <x v="91"/>
    <x v="0"/>
    <x v="0"/>
    <x v="64"/>
    <x v="10744"/>
    <n v="142469"/>
    <n v="158.30000000000001"/>
    <n v="12320"/>
    <n v="859320"/>
    <n v="0"/>
    <m/>
    <m/>
    <m/>
    <m/>
    <m/>
    <m/>
    <m/>
    <m/>
    <m/>
    <m/>
    <m/>
    <m/>
    <m/>
    <m/>
    <n v="203300"/>
    <n v="8531"/>
    <n v="9.48"/>
    <n v="2710.67"/>
  </r>
  <r>
    <x v="80"/>
    <x v="80"/>
    <x v="2"/>
    <x v="5"/>
    <x v="69"/>
    <x v="10745"/>
    <n v="66542"/>
    <n v="95.61"/>
    <n v="8669.07"/>
    <n v="467609.58"/>
    <n v="0"/>
    <m/>
    <m/>
    <m/>
    <m/>
    <m/>
    <m/>
    <m/>
    <m/>
    <m/>
    <m/>
    <m/>
    <m/>
    <m/>
    <m/>
    <n v="131061.75999999999"/>
    <n v="14340"/>
    <n v="20.6"/>
    <n v="2259.69"/>
  </r>
  <r>
    <x v="81"/>
    <x v="81"/>
    <x v="0"/>
    <x v="2"/>
    <x v="81"/>
    <x v="8430"/>
    <n v="15315"/>
    <n v="41.17"/>
    <n v="4630.97"/>
    <n v="133510.79999999999"/>
    <n v="12826.38"/>
    <n v="17264"/>
    <n v="46.41"/>
    <n v="413.75"/>
    <n v="154677.19"/>
    <m/>
    <m/>
    <m/>
    <m/>
    <m/>
    <m/>
    <m/>
    <m/>
    <m/>
    <m/>
    <n v="81"/>
    <n v="5531"/>
    <n v="14.87"/>
    <n v="2.61"/>
  </r>
  <r>
    <x v="140"/>
    <x v="140"/>
    <x v="11"/>
    <x v="2"/>
    <x v="57"/>
    <x v="10746"/>
    <n v="40259"/>
    <n v="79.88"/>
    <n v="6634.69"/>
    <n v="259151.01"/>
    <n v="21697.38"/>
    <n v="24310"/>
    <n v="48.23"/>
    <n v="516.6"/>
    <n v="261655.23"/>
    <m/>
    <m/>
    <m/>
    <m/>
    <m/>
    <m/>
    <m/>
    <m/>
    <m/>
    <m/>
    <n v="59400"/>
    <n v="7405"/>
    <n v="14.69"/>
    <n v="1414.29"/>
  </r>
  <r>
    <x v="105"/>
    <x v="105"/>
    <x v="12"/>
    <x v="2"/>
    <x v="30"/>
    <x v="10747"/>
    <n v="72773"/>
    <n v="126.34"/>
    <n v="10226.02"/>
    <n v="456489.57"/>
    <n v="0"/>
    <m/>
    <m/>
    <m/>
    <m/>
    <m/>
    <m/>
    <m/>
    <m/>
    <m/>
    <m/>
    <m/>
    <m/>
    <m/>
    <m/>
    <n v="87101"/>
    <n v="3885"/>
    <n v="6.74"/>
    <n v="1814.6"/>
  </r>
  <r>
    <x v="159"/>
    <x v="159"/>
    <x v="9"/>
    <x v="1"/>
    <x v="4"/>
    <x v="4"/>
    <m/>
    <m/>
    <m/>
    <m/>
    <n v="0"/>
    <m/>
    <m/>
    <m/>
    <m/>
    <m/>
    <m/>
    <m/>
    <m/>
    <m/>
    <m/>
    <m/>
    <m/>
    <m/>
    <m/>
    <n v="67.91"/>
    <n v="4514"/>
    <n v="53.74"/>
    <n v="9.6999999999999993"/>
  </r>
  <r>
    <x v="196"/>
    <x v="196"/>
    <x v="0"/>
    <x v="1"/>
    <x v="28"/>
    <x v="4"/>
    <m/>
    <m/>
    <m/>
    <m/>
    <n v="528"/>
    <n v="958"/>
    <n v="6.65"/>
    <m/>
    <m/>
    <m/>
    <m/>
    <m/>
    <m/>
    <m/>
    <m/>
    <m/>
    <m/>
    <m/>
    <m/>
    <n v="189007"/>
    <n v="7899"/>
    <n v="54.85"/>
    <n v="15750.58"/>
  </r>
  <r>
    <x v="73"/>
    <x v="73"/>
    <x v="0"/>
    <x v="2"/>
    <x v="49"/>
    <x v="8397"/>
    <n v="36438"/>
    <n v="39.950000000000003"/>
    <n v="3567.34"/>
    <n v="252139.74"/>
    <n v="37107.660000000003"/>
    <n v="55832"/>
    <n v="61.22"/>
    <n v="488.26"/>
    <n v="447492.43"/>
    <m/>
    <m/>
    <m/>
    <m/>
    <m/>
    <m/>
    <m/>
    <m/>
    <m/>
    <m/>
    <n v="220730"/>
    <n v="15895"/>
    <n v="17.43"/>
    <n v="2904.34"/>
  </r>
  <r>
    <x v="176"/>
    <x v="176"/>
    <x v="12"/>
    <x v="7"/>
    <x v="15"/>
    <x v="10748"/>
    <n v="9545"/>
    <n v="22.09"/>
    <n v="1546.31"/>
    <n v="51770.31"/>
    <n v="8533.4599999999991"/>
    <n v="10501"/>
    <n v="24.31"/>
    <n v="237.04"/>
    <n v="102907.59"/>
    <m/>
    <m/>
    <m/>
    <m/>
    <m/>
    <m/>
    <m/>
    <m/>
    <m/>
    <m/>
    <n v="25.99"/>
    <n v="772"/>
    <n v="1.79"/>
    <n v="0.72"/>
  </r>
  <r>
    <x v="32"/>
    <x v="32"/>
    <x v="12"/>
    <x v="4"/>
    <x v="11"/>
    <x v="4"/>
    <n v="7887"/>
    <n v="65.73"/>
    <m/>
    <m/>
    <n v="5290.01"/>
    <m/>
    <m/>
    <n v="529"/>
    <n v="63793.81"/>
    <m/>
    <m/>
    <m/>
    <m/>
    <m/>
    <m/>
    <m/>
    <m/>
    <m/>
    <m/>
    <n v="0"/>
    <m/>
    <m/>
    <n v="0"/>
  </r>
  <r>
    <x v="3"/>
    <x v="3"/>
    <x v="8"/>
    <x v="6"/>
    <x v="1"/>
    <x v="4"/>
    <m/>
    <m/>
    <m/>
    <m/>
    <n v="0"/>
    <m/>
    <m/>
    <m/>
    <m/>
    <m/>
    <m/>
    <m/>
    <m/>
    <m/>
    <m/>
    <m/>
    <m/>
    <m/>
    <m/>
    <n v="56692"/>
    <n v="2880"/>
    <n v="40"/>
    <n v="9448.67"/>
  </r>
  <r>
    <x v="151"/>
    <x v="151"/>
    <x v="6"/>
    <x v="1"/>
    <x v="1"/>
    <x v="4"/>
    <m/>
    <m/>
    <m/>
    <m/>
    <n v="0"/>
    <m/>
    <m/>
    <m/>
    <m/>
    <m/>
    <m/>
    <m/>
    <m/>
    <m/>
    <m/>
    <m/>
    <m/>
    <m/>
    <m/>
    <n v="0"/>
    <m/>
    <m/>
    <n v="0"/>
  </r>
  <r>
    <x v="159"/>
    <x v="159"/>
    <x v="12"/>
    <x v="6"/>
    <x v="83"/>
    <x v="4"/>
    <m/>
    <m/>
    <m/>
    <m/>
    <n v="0"/>
    <m/>
    <m/>
    <m/>
    <m/>
    <m/>
    <m/>
    <m/>
    <m/>
    <m/>
    <m/>
    <m/>
    <m/>
    <m/>
    <m/>
    <n v="28719.38"/>
    <n v="10777"/>
    <n v="81.64"/>
    <n v="2610.85"/>
  </r>
  <r>
    <x v="98"/>
    <x v="98"/>
    <x v="15"/>
    <x v="21"/>
    <x v="123"/>
    <x v="4"/>
    <n v="0"/>
    <n v="0"/>
    <m/>
    <m/>
    <n v="0"/>
    <m/>
    <m/>
    <m/>
    <m/>
    <m/>
    <m/>
    <m/>
    <m/>
    <m/>
    <m/>
    <m/>
    <m/>
    <m/>
    <m/>
    <n v="0"/>
    <m/>
    <m/>
    <n v="0"/>
  </r>
  <r>
    <x v="210"/>
    <x v="210"/>
    <x v="9"/>
    <x v="2"/>
    <x v="48"/>
    <x v="10749"/>
    <n v="24811"/>
    <n v="40.54"/>
    <n v="3418.04"/>
    <n v="162117.6"/>
    <n v="26674.1"/>
    <n v="41595"/>
    <n v="67.97"/>
    <n v="523.02"/>
    <n v="321671.01"/>
    <m/>
    <m/>
    <m/>
    <m/>
    <m/>
    <m/>
    <m/>
    <m/>
    <m/>
    <m/>
    <n v="1070000"/>
    <n v="25036"/>
    <n v="40.909999999999997"/>
    <n v="20980.39"/>
  </r>
  <r>
    <x v="44"/>
    <x v="44"/>
    <x v="14"/>
    <x v="1"/>
    <x v="6"/>
    <x v="10519"/>
    <n v="222"/>
    <n v="2.31"/>
    <n v="94.25"/>
    <n v="701.22"/>
    <n v="0"/>
    <n v="0"/>
    <n v="0"/>
    <m/>
    <m/>
    <m/>
    <m/>
    <m/>
    <m/>
    <m/>
    <m/>
    <m/>
    <m/>
    <m/>
    <m/>
    <n v="1262"/>
    <n v="7249"/>
    <n v="75.510000000000005"/>
    <n v="157.75"/>
  </r>
  <r>
    <x v="69"/>
    <x v="69"/>
    <x v="12"/>
    <x v="2"/>
    <x v="9"/>
    <x v="6215"/>
    <n v="17939"/>
    <n v="37.369999999999997"/>
    <n v="2980"/>
    <n v="110856"/>
    <n v="0"/>
    <m/>
    <m/>
    <m/>
    <m/>
    <m/>
    <m/>
    <m/>
    <m/>
    <m/>
    <n v="23400"/>
    <n v="43056"/>
    <n v="89.7"/>
    <n v="585"/>
    <n v="523785.6"/>
    <n v="107600"/>
    <n v="8729"/>
    <n v="18.190000000000001"/>
    <n v="2690"/>
  </r>
  <r>
    <x v="76"/>
    <x v="76"/>
    <x v="1"/>
    <x v="5"/>
    <x v="59"/>
    <x v="10750"/>
    <n v="45068"/>
    <n v="32.380000000000003"/>
    <n v="3878.84"/>
    <n v="418449.78"/>
    <n v="51394.76"/>
    <n v="58342"/>
    <n v="41.91"/>
    <n v="443.06"/>
    <n v="619784.86"/>
    <m/>
    <m/>
    <m/>
    <m/>
    <m/>
    <m/>
    <m/>
    <m/>
    <m/>
    <m/>
    <n v="4678"/>
    <n v="14128"/>
    <n v="10.15"/>
    <n v="40.33"/>
  </r>
  <r>
    <x v="0"/>
    <x v="0"/>
    <x v="12"/>
    <x v="2"/>
    <x v="142"/>
    <x v="10751"/>
    <n v="90576"/>
    <n v="50.66"/>
    <n v="4051.01"/>
    <n v="561348"/>
    <n v="126040"/>
    <n v="111882"/>
    <n v="62.57"/>
    <n v="845.91"/>
    <n v="1519954.17"/>
    <m/>
    <m/>
    <m/>
    <m/>
    <m/>
    <m/>
    <m/>
    <m/>
    <m/>
    <m/>
    <n v="6854"/>
    <n v="31393"/>
    <n v="17.559999999999999"/>
    <n v="46"/>
  </r>
  <r>
    <x v="75"/>
    <x v="75"/>
    <x v="2"/>
    <x v="1"/>
    <x v="28"/>
    <x v="10752"/>
    <n v="965"/>
    <n v="6.7"/>
    <n v="448.58"/>
    <n v="5006.1899999999996"/>
    <n v="2838.02"/>
    <n v="4332"/>
    <n v="30.08"/>
    <n v="236.5"/>
    <n v="34224.550000000003"/>
    <m/>
    <m/>
    <m/>
    <m/>
    <m/>
    <m/>
    <m/>
    <m/>
    <m/>
    <m/>
    <n v="71800"/>
    <n v="2088"/>
    <n v="14.5"/>
    <n v="5983.33"/>
  </r>
  <r>
    <x v="6"/>
    <x v="6"/>
    <x v="9"/>
    <x v="6"/>
    <x v="7"/>
    <x v="4"/>
    <m/>
    <m/>
    <m/>
    <m/>
    <n v="818.62"/>
    <n v="701"/>
    <n v="29.21"/>
    <n v="409.31"/>
    <n v="9872.02"/>
    <m/>
    <m/>
    <m/>
    <m/>
    <m/>
    <m/>
    <m/>
    <m/>
    <m/>
    <m/>
    <n v="16434"/>
    <n v="1494"/>
    <n v="62.25"/>
    <n v="8217"/>
  </r>
  <r>
    <x v="144"/>
    <x v="144"/>
    <x v="8"/>
    <x v="1"/>
    <x v="16"/>
    <x v="2066"/>
    <n v="195"/>
    <n v="4.0599999999999996"/>
    <n v="216.25"/>
    <n v="804.45"/>
    <n v="0"/>
    <m/>
    <m/>
    <m/>
    <m/>
    <m/>
    <m/>
    <m/>
    <m/>
    <m/>
    <m/>
    <m/>
    <m/>
    <m/>
    <m/>
    <n v="23119.06"/>
    <n v="1637"/>
    <n v="34.1"/>
    <n v="5779.77"/>
  </r>
  <r>
    <x v="124"/>
    <x v="124"/>
    <x v="6"/>
    <x v="7"/>
    <x v="11"/>
    <x v="10753"/>
    <n v="8669"/>
    <n v="72.239999999999995"/>
    <n v="4662.5"/>
    <n v="43361.25"/>
    <n v="0"/>
    <m/>
    <m/>
    <m/>
    <m/>
    <n v="4905"/>
    <n v="9665"/>
    <n v="80.540000000000006"/>
    <n v="490"/>
    <n v="62141.45"/>
    <m/>
    <m/>
    <m/>
    <m/>
    <m/>
    <n v="9596"/>
    <n v="1245"/>
    <n v="10.38"/>
    <n v="959.6"/>
  </r>
  <r>
    <x v="161"/>
    <x v="161"/>
    <x v="4"/>
    <x v="11"/>
    <x v="20"/>
    <x v="10754"/>
    <n v="223"/>
    <n v="0.31"/>
    <n v="6.95"/>
    <n v="387.81"/>
    <n v="0"/>
    <m/>
    <m/>
    <m/>
    <m/>
    <m/>
    <m/>
    <m/>
    <m/>
    <m/>
    <m/>
    <m/>
    <m/>
    <m/>
    <m/>
    <n v="3240"/>
    <n v="34639"/>
    <n v="48.11"/>
    <n v="54"/>
  </r>
  <r>
    <x v="183"/>
    <x v="183"/>
    <x v="3"/>
    <x v="6"/>
    <x v="7"/>
    <x v="10755"/>
    <n v="565"/>
    <n v="23.54"/>
    <n v="1411"/>
    <n v="2624.46"/>
    <n v="0"/>
    <m/>
    <m/>
    <m/>
    <m/>
    <m/>
    <m/>
    <m/>
    <m/>
    <m/>
    <m/>
    <m/>
    <m/>
    <m/>
    <m/>
    <n v="7.22"/>
    <n v="167"/>
    <n v="6.96"/>
    <n v="3.61"/>
  </r>
  <r>
    <x v="184"/>
    <x v="184"/>
    <x v="7"/>
    <x v="7"/>
    <x v="91"/>
    <x v="10756"/>
    <n v="12477"/>
    <n v="19.25"/>
    <n v="2524.44"/>
    <n v="126777.60000000001"/>
    <n v="9971.8700000000008"/>
    <n v="10753"/>
    <n v="16.59"/>
    <m/>
    <m/>
    <m/>
    <m/>
    <m/>
    <m/>
    <m/>
    <m/>
    <m/>
    <m/>
    <m/>
    <m/>
    <n v="1768.96"/>
    <n v="10586"/>
    <n v="16.34"/>
    <n v="32.76"/>
  </r>
  <r>
    <x v="12"/>
    <x v="12"/>
    <x v="1"/>
    <x v="2"/>
    <x v="9"/>
    <x v="10757"/>
    <n v="60817"/>
    <n v="126.7"/>
    <n v="13290"/>
    <n v="494388"/>
    <n v="0"/>
    <m/>
    <m/>
    <m/>
    <m/>
    <m/>
    <m/>
    <m/>
    <m/>
    <m/>
    <m/>
    <m/>
    <m/>
    <m/>
    <m/>
    <n v="1884"/>
    <n v="15021"/>
    <n v="31.29"/>
    <n v="47.1"/>
  </r>
  <r>
    <x v="62"/>
    <x v="62"/>
    <x v="12"/>
    <x v="1"/>
    <x v="66"/>
    <x v="10758"/>
    <n v="5355"/>
    <n v="20.28"/>
    <n v="1304.55"/>
    <n v="26691"/>
    <n v="24797"/>
    <n v="36228"/>
    <n v="137.22999999999999"/>
    <n v="1127.1400000000001"/>
    <n v="299034.46000000002"/>
    <m/>
    <m/>
    <m/>
    <m/>
    <m/>
    <m/>
    <m/>
    <m/>
    <m/>
    <m/>
    <n v="2988"/>
    <n v="13307"/>
    <n v="50.41"/>
    <n v="135.82"/>
  </r>
  <r>
    <x v="168"/>
    <x v="168"/>
    <x v="14"/>
    <x v="1"/>
    <x v="21"/>
    <x v="10759"/>
    <n v="1206"/>
    <n v="4.1900000000000004"/>
    <n v="244.46"/>
    <n v="5456.31"/>
    <n v="0"/>
    <m/>
    <m/>
    <m/>
    <m/>
    <m/>
    <m/>
    <m/>
    <m/>
    <m/>
    <m/>
    <m/>
    <m/>
    <m/>
    <m/>
    <n v="1354.19"/>
    <n v="6577"/>
    <n v="22.84"/>
    <n v="56.42"/>
  </r>
  <r>
    <x v="4"/>
    <x v="4"/>
    <x v="6"/>
    <x v="18"/>
    <x v="16"/>
    <x v="9877"/>
    <n v="132"/>
    <n v="2.75"/>
    <n v="67.75"/>
    <n v="252.03"/>
    <n v="0"/>
    <m/>
    <m/>
    <m/>
    <m/>
    <m/>
    <m/>
    <m/>
    <m/>
    <m/>
    <m/>
    <m/>
    <m/>
    <m/>
    <m/>
    <n v="579"/>
    <n v="2217"/>
    <n v="46.19"/>
    <n v="144.75"/>
  </r>
  <r>
    <x v="63"/>
    <x v="63"/>
    <x v="6"/>
    <x v="17"/>
    <x v="55"/>
    <x v="10760"/>
    <n v="156385"/>
    <n v="135.75"/>
    <n v="10295.75"/>
    <n v="919204.56"/>
    <n v="167589.72"/>
    <n v="88540"/>
    <n v="76.86"/>
    <n v="1745.73"/>
    <n v="2021014.69"/>
    <m/>
    <m/>
    <m/>
    <m/>
    <m/>
    <m/>
    <m/>
    <m/>
    <m/>
    <m/>
    <n v="1276672"/>
    <n v="184220"/>
    <n v="159.91"/>
    <n v="13298.67"/>
  </r>
  <r>
    <x v="20"/>
    <x v="20"/>
    <x v="9"/>
    <x v="2"/>
    <x v="26"/>
    <x v="10761"/>
    <n v="87438"/>
    <n v="107.15"/>
    <n v="10771.19"/>
    <n v="681170.13"/>
    <n v="0"/>
    <n v="0"/>
    <n v="0"/>
    <n v="0"/>
    <n v="0"/>
    <m/>
    <m/>
    <m/>
    <m/>
    <m/>
    <m/>
    <m/>
    <m/>
    <m/>
    <m/>
    <n v="312480"/>
    <n v="19183"/>
    <n v="23.51"/>
    <n v="4595.29"/>
  </r>
  <r>
    <x v="18"/>
    <x v="18"/>
    <x v="7"/>
    <x v="5"/>
    <x v="9"/>
    <x v="10762"/>
    <n v="2454"/>
    <n v="5.1100000000000003"/>
    <n v="391.9"/>
    <n v="14578.68"/>
    <n v="7517.94"/>
    <n v="9024"/>
    <n v="18.8"/>
    <n v="187.95"/>
    <n v="90661.14"/>
    <m/>
    <m/>
    <m/>
    <m/>
    <m/>
    <m/>
    <m/>
    <m/>
    <m/>
    <m/>
    <n v="42000"/>
    <n v="3780"/>
    <n v="7.88"/>
    <n v="1050"/>
  </r>
  <r>
    <x v="121"/>
    <x v="121"/>
    <x v="0"/>
    <x v="12"/>
    <x v="6"/>
    <x v="4"/>
    <m/>
    <m/>
    <m/>
    <m/>
    <n v="0"/>
    <m/>
    <m/>
    <m/>
    <m/>
    <m/>
    <m/>
    <m/>
    <m/>
    <m/>
    <m/>
    <m/>
    <m/>
    <m/>
    <m/>
    <n v="0"/>
    <m/>
    <m/>
    <n v="0"/>
  </r>
  <r>
    <x v="140"/>
    <x v="140"/>
    <x v="10"/>
    <x v="2"/>
    <x v="57"/>
    <x v="10763"/>
    <n v="36609"/>
    <n v="72.64"/>
    <n v="6869.07"/>
    <n v="268305.93"/>
    <n v="23841.9"/>
    <n v="34646"/>
    <n v="68.739999999999995"/>
    <n v="567.66"/>
    <n v="287516.64"/>
    <m/>
    <m/>
    <m/>
    <m/>
    <m/>
    <m/>
    <m/>
    <m/>
    <m/>
    <m/>
    <n v="180410"/>
    <n v="9494"/>
    <n v="18.84"/>
    <n v="4295.4799999999996"/>
  </r>
  <r>
    <x v="70"/>
    <x v="70"/>
    <x v="2"/>
    <x v="12"/>
    <x v="6"/>
    <x v="4"/>
    <m/>
    <m/>
    <m/>
    <m/>
    <n v="0"/>
    <m/>
    <m/>
    <m/>
    <m/>
    <m/>
    <m/>
    <m/>
    <m/>
    <m/>
    <m/>
    <m/>
    <m/>
    <m/>
    <m/>
    <n v="0"/>
    <m/>
    <m/>
    <n v="0"/>
  </r>
  <r>
    <x v="73"/>
    <x v="73"/>
    <x v="4"/>
    <x v="2"/>
    <x v="49"/>
    <x v="10764"/>
    <n v="25332"/>
    <n v="27.78"/>
    <n v="2382.46"/>
    <n v="168392.31"/>
    <n v="26201.75"/>
    <n v="27417"/>
    <n v="30.06"/>
    <n v="344.76"/>
    <n v="315974.71000000002"/>
    <m/>
    <m/>
    <m/>
    <m/>
    <m/>
    <m/>
    <m/>
    <m/>
    <m/>
    <m/>
    <n v="2816"/>
    <n v="28768"/>
    <n v="31.54"/>
    <n v="37.049999999999997"/>
  </r>
  <r>
    <x v="137"/>
    <x v="137"/>
    <x v="14"/>
    <x v="6"/>
    <x v="1"/>
    <x v="10765"/>
    <n v="1644"/>
    <n v="22.83"/>
    <n v="168.83"/>
    <n v="942.09"/>
    <n v="3726.28"/>
    <n v="7813"/>
    <n v="108.51"/>
    <n v="621.04999999999995"/>
    <n v="44936.37"/>
    <m/>
    <m/>
    <m/>
    <m/>
    <m/>
    <m/>
    <m/>
    <m/>
    <m/>
    <m/>
    <n v="802.75"/>
    <n v="3003"/>
    <n v="41.71"/>
    <n v="133.79"/>
  </r>
  <r>
    <x v="16"/>
    <x v="16"/>
    <x v="5"/>
    <x v="2"/>
    <x v="14"/>
    <x v="10766"/>
    <n v="48160"/>
    <n v="91.21"/>
    <n v="3050.75"/>
    <n v="124836.69"/>
    <n v="15380.21"/>
    <n v="36918"/>
    <n v="69.92"/>
    <n v="349.55"/>
    <n v="185474.61"/>
    <m/>
    <m/>
    <m/>
    <m/>
    <m/>
    <m/>
    <m/>
    <m/>
    <m/>
    <m/>
    <n v="9840"/>
    <n v="7799"/>
    <n v="14.77"/>
    <n v="223.64"/>
  </r>
  <r>
    <x v="21"/>
    <x v="21"/>
    <x v="14"/>
    <x v="12"/>
    <x v="12"/>
    <x v="4"/>
    <m/>
    <m/>
    <m/>
    <m/>
    <n v="0"/>
    <m/>
    <m/>
    <m/>
    <m/>
    <m/>
    <m/>
    <m/>
    <m/>
    <m/>
    <m/>
    <m/>
    <m/>
    <m/>
    <m/>
    <n v="190.43"/>
    <n v="3557"/>
    <n v="21.17"/>
    <n v="13.6"/>
  </r>
  <r>
    <x v="166"/>
    <x v="166"/>
    <x v="12"/>
    <x v="5"/>
    <x v="129"/>
    <x v="10767"/>
    <n v="175840"/>
    <n v="117.23"/>
    <n v="10752"/>
    <n v="1249920"/>
    <n v="8706.24"/>
    <n v="7992"/>
    <n v="5.33"/>
    <n v="69.650000000000006"/>
    <n v="104991.2"/>
    <m/>
    <m/>
    <m/>
    <m/>
    <m/>
    <m/>
    <m/>
    <m/>
    <m/>
    <m/>
    <n v="3956"/>
    <n v="33596"/>
    <n v="22.4"/>
    <n v="31.65"/>
  </r>
  <r>
    <x v="40"/>
    <x v="40"/>
    <x v="8"/>
    <x v="3"/>
    <x v="28"/>
    <x v="9022"/>
    <n v="586"/>
    <n v="4.07"/>
    <n v="103.83"/>
    <n v="1158.78"/>
    <n v="0"/>
    <m/>
    <m/>
    <m/>
    <m/>
    <m/>
    <m/>
    <m/>
    <m/>
    <m/>
    <m/>
    <m/>
    <m/>
    <m/>
    <m/>
    <n v="72406"/>
    <n v="5982"/>
    <n v="41.54"/>
    <n v="6033.83"/>
  </r>
  <r>
    <x v="12"/>
    <x v="12"/>
    <x v="0"/>
    <x v="8"/>
    <x v="11"/>
    <x v="4"/>
    <m/>
    <m/>
    <m/>
    <m/>
    <n v="136.76"/>
    <n v="250"/>
    <n v="2.08"/>
    <m/>
    <m/>
    <m/>
    <m/>
    <m/>
    <m/>
    <m/>
    <m/>
    <m/>
    <m/>
    <m/>
    <m/>
    <n v="302"/>
    <n v="4216"/>
    <n v="35.130000000000003"/>
    <n v="30.2"/>
  </r>
  <r>
    <x v="113"/>
    <x v="113"/>
    <x v="5"/>
    <x v="2"/>
    <x v="3"/>
    <x v="10768"/>
    <n v="81439"/>
    <n v="94.26"/>
    <n v="7813.35"/>
    <n v="523181.73"/>
    <n v="0"/>
    <m/>
    <m/>
    <m/>
    <m/>
    <m/>
    <m/>
    <m/>
    <m/>
    <m/>
    <m/>
    <m/>
    <m/>
    <m/>
    <m/>
    <n v="1575.56"/>
    <n v="8128"/>
    <n v="9.41"/>
    <n v="21.88"/>
  </r>
  <r>
    <x v="150"/>
    <x v="150"/>
    <x v="3"/>
    <x v="7"/>
    <x v="17"/>
    <x v="10769"/>
    <n v="102974"/>
    <n v="171.62"/>
    <n v="11520"/>
    <n v="535680"/>
    <n v="0"/>
    <m/>
    <m/>
    <m/>
    <m/>
    <m/>
    <m/>
    <m/>
    <m/>
    <m/>
    <m/>
    <m/>
    <m/>
    <m/>
    <m/>
    <n v="68000"/>
    <n v="4172"/>
    <n v="6.95"/>
    <n v="1360"/>
  </r>
  <r>
    <x v="81"/>
    <x v="81"/>
    <x v="10"/>
    <x v="12"/>
    <x v="7"/>
    <x v="10770"/>
    <n v="3342"/>
    <n v="139.25"/>
    <n v="10828"/>
    <n v="20140.080000000002"/>
    <n v="0"/>
    <m/>
    <m/>
    <m/>
    <m/>
    <m/>
    <m/>
    <m/>
    <m/>
    <m/>
    <n v="3767"/>
    <n v="6078"/>
    <n v="253.25"/>
    <n v="1883"/>
    <n v="84320.53"/>
    <n v="15"/>
    <n v="628"/>
    <n v="26.17"/>
    <n v="7.5"/>
  </r>
  <r>
    <x v="7"/>
    <x v="7"/>
    <x v="8"/>
    <x v="7"/>
    <x v="46"/>
    <x v="10771"/>
    <n v="20053"/>
    <n v="64.27"/>
    <n v="4689.3100000000004"/>
    <n v="113387.46"/>
    <n v="0"/>
    <n v="9364"/>
    <n v="30.01"/>
    <n v="0"/>
    <n v="0"/>
    <m/>
    <m/>
    <m/>
    <m/>
    <m/>
    <m/>
    <m/>
    <m/>
    <m/>
    <m/>
    <n v="0"/>
    <n v="9031"/>
    <n v="28.95"/>
    <n v="0"/>
  </r>
  <r>
    <x v="52"/>
    <x v="52"/>
    <x v="1"/>
    <x v="11"/>
    <x v="65"/>
    <x v="10772"/>
    <n v="86290"/>
    <n v="47.94"/>
    <n v="4949.33"/>
    <n v="690432"/>
    <n v="128022.31"/>
    <n v="158530"/>
    <n v="88.07"/>
    <n v="853.48"/>
    <n v="1543859.42"/>
    <m/>
    <m/>
    <m/>
    <m/>
    <m/>
    <m/>
    <m/>
    <m/>
    <m/>
    <m/>
    <n v="16619"/>
    <n v="66972"/>
    <n v="37.21"/>
    <n v="110.79"/>
  </r>
  <r>
    <x v="131"/>
    <x v="131"/>
    <x v="14"/>
    <x v="6"/>
    <x v="51"/>
    <x v="4"/>
    <m/>
    <m/>
    <m/>
    <m/>
    <n v="0"/>
    <m/>
    <m/>
    <m/>
    <m/>
    <m/>
    <m/>
    <m/>
    <m/>
    <m/>
    <m/>
    <m/>
    <m/>
    <m/>
    <m/>
    <n v="48"/>
    <n v="499"/>
    <n v="41.58"/>
    <n v="48"/>
  </r>
  <r>
    <x v="127"/>
    <x v="127"/>
    <x v="15"/>
    <x v="2"/>
    <x v="30"/>
    <x v="10773"/>
    <n v="76226"/>
    <n v="132.34"/>
    <n v="8456.2099999999991"/>
    <n v="377485.14"/>
    <n v="0"/>
    <m/>
    <m/>
    <m/>
    <m/>
    <m/>
    <m/>
    <m/>
    <m/>
    <m/>
    <m/>
    <m/>
    <m/>
    <m/>
    <m/>
    <n v="122.61"/>
    <n v="3310"/>
    <n v="5.75"/>
    <n v="2.5499999999999998"/>
  </r>
  <r>
    <x v="122"/>
    <x v="122"/>
    <x v="9"/>
    <x v="2"/>
    <x v="15"/>
    <x v="10774"/>
    <n v="15307"/>
    <n v="35.43"/>
    <n v="2165.33"/>
    <n v="72495.360000000001"/>
    <n v="24420.95"/>
    <n v="41608"/>
    <n v="96.31"/>
    <n v="678.36"/>
    <n v="294499.57"/>
    <m/>
    <m/>
    <m/>
    <m/>
    <m/>
    <m/>
    <m/>
    <m/>
    <m/>
    <m/>
    <n v="2829.58"/>
    <n v="22132"/>
    <n v="51.23"/>
    <n v="78.599999999999994"/>
  </r>
  <r>
    <x v="30"/>
    <x v="30"/>
    <x v="15"/>
    <x v="11"/>
    <x v="17"/>
    <x v="0"/>
    <n v="0"/>
    <n v="0"/>
    <n v="0"/>
    <n v="0"/>
    <n v="0"/>
    <m/>
    <m/>
    <m/>
    <m/>
    <m/>
    <m/>
    <m/>
    <m/>
    <m/>
    <m/>
    <m/>
    <m/>
    <m/>
    <m/>
    <n v="2116.16"/>
    <n v="22197"/>
    <n v="37"/>
    <n v="42.32"/>
  </r>
  <r>
    <x v="98"/>
    <x v="98"/>
    <x v="8"/>
    <x v="12"/>
    <x v="6"/>
    <x v="4"/>
    <n v="0"/>
    <n v="0"/>
    <m/>
    <m/>
    <n v="0"/>
    <m/>
    <m/>
    <m/>
    <m/>
    <m/>
    <m/>
    <m/>
    <m/>
    <m/>
    <m/>
    <m/>
    <m/>
    <m/>
    <m/>
    <n v="0"/>
    <m/>
    <m/>
    <n v="0"/>
  </r>
  <r>
    <x v="91"/>
    <x v="91"/>
    <x v="11"/>
    <x v="4"/>
    <x v="62"/>
    <x v="10775"/>
    <n v="31462"/>
    <n v="28.81"/>
    <n v="1788.97"/>
    <n v="151400.28"/>
    <n v="53875.85"/>
    <n v="54105"/>
    <n v="49.55"/>
    <n v="592.04"/>
    <n v="649705.02"/>
    <m/>
    <m/>
    <m/>
    <m/>
    <m/>
    <m/>
    <m/>
    <m/>
    <m/>
    <m/>
    <n v="739911"/>
    <n v="32563"/>
    <n v="29.82"/>
    <n v="8130.89"/>
  </r>
  <r>
    <x v="87"/>
    <x v="87"/>
    <x v="13"/>
    <x v="14"/>
    <x v="17"/>
    <x v="10776"/>
    <n v="31496"/>
    <n v="52.49"/>
    <n v="3904"/>
    <n v="181536"/>
    <n v="16016.49"/>
    <n v="16940"/>
    <n v="28.23"/>
    <n v="320.33"/>
    <n v="193147.64"/>
    <m/>
    <m/>
    <m/>
    <m/>
    <m/>
    <m/>
    <m/>
    <m/>
    <m/>
    <m/>
    <n v="1271"/>
    <n v="22400"/>
    <n v="37.33"/>
    <n v="25.42"/>
  </r>
  <r>
    <x v="105"/>
    <x v="105"/>
    <x v="5"/>
    <x v="2"/>
    <x v="30"/>
    <x v="1459"/>
    <n v="56359"/>
    <n v="97.85"/>
    <n v="8375"/>
    <n v="373860"/>
    <n v="0"/>
    <m/>
    <m/>
    <m/>
    <m/>
    <m/>
    <m/>
    <m/>
    <m/>
    <m/>
    <m/>
    <m/>
    <m/>
    <m/>
    <m/>
    <n v="60501"/>
    <n v="3462"/>
    <n v="6.01"/>
    <n v="1260.44"/>
  </r>
  <r>
    <x v="143"/>
    <x v="143"/>
    <x v="3"/>
    <x v="5"/>
    <x v="37"/>
    <x v="10777"/>
    <n v="50276"/>
    <n v="130.93"/>
    <n v="9467.5"/>
    <n v="281752.8"/>
    <n v="9"/>
    <n v="98"/>
    <n v="0.26"/>
    <n v="0.28000000000000003"/>
    <n v="108.53"/>
    <m/>
    <m/>
    <m/>
    <m/>
    <m/>
    <m/>
    <m/>
    <m/>
    <m/>
    <m/>
    <n v="602.15"/>
    <n v="2506"/>
    <n v="6.53"/>
    <n v="18.82"/>
  </r>
  <r>
    <x v="27"/>
    <x v="27"/>
    <x v="9"/>
    <x v="2"/>
    <x v="21"/>
    <x v="10778"/>
    <n v="11011"/>
    <n v="38.229999999999997"/>
    <n v="2382.75"/>
    <n v="53182.98"/>
    <n v="13935"/>
    <n v="22353"/>
    <n v="77.61"/>
    <m/>
    <m/>
    <m/>
    <m/>
    <m/>
    <m/>
    <m/>
    <m/>
    <m/>
    <m/>
    <m/>
    <m/>
    <n v="1.18"/>
    <n v="2207"/>
    <n v="7.66"/>
    <n v="0.05"/>
  </r>
  <r>
    <x v="124"/>
    <x v="124"/>
    <x v="14"/>
    <x v="6"/>
    <x v="28"/>
    <x v="4273"/>
    <n v="23"/>
    <n v="0.16"/>
    <n v="2.33"/>
    <n v="26.04"/>
    <n v="0"/>
    <m/>
    <m/>
    <m/>
    <m/>
    <n v="482"/>
    <n v="1086"/>
    <n v="7.54"/>
    <n v="40"/>
    <n v="6106.46"/>
    <m/>
    <m/>
    <m/>
    <m/>
    <m/>
    <n v="34310"/>
    <n v="4340"/>
    <n v="30.14"/>
    <n v="2859.17"/>
  </r>
  <r>
    <x v="173"/>
    <x v="173"/>
    <x v="9"/>
    <x v="3"/>
    <x v="28"/>
    <x v="10779"/>
    <n v="622"/>
    <n v="4.32"/>
    <n v="319"/>
    <n v="3560.04"/>
    <n v="84.38"/>
    <n v="208"/>
    <n v="1.44"/>
    <n v="7.03"/>
    <n v="1017.61"/>
    <n v="645"/>
    <n v="1710"/>
    <n v="11.88"/>
    <n v="53"/>
    <n v="8171.51"/>
    <m/>
    <m/>
    <m/>
    <m/>
    <m/>
    <n v="899734"/>
    <n v="35792"/>
    <n v="248.56"/>
    <n v="74977.83"/>
  </r>
  <r>
    <x v="140"/>
    <x v="140"/>
    <x v="5"/>
    <x v="4"/>
    <x v="38"/>
    <x v="10780"/>
    <n v="57730"/>
    <n v="85.91"/>
    <n v="5840.79"/>
    <n v="304188.12"/>
    <n v="36050.44"/>
    <n v="41631"/>
    <n v="61.95"/>
    <n v="643.76"/>
    <n v="434743.03"/>
    <m/>
    <m/>
    <m/>
    <m/>
    <m/>
    <m/>
    <m/>
    <m/>
    <m/>
    <m/>
    <n v="471700"/>
    <n v="33543"/>
    <n v="49.92"/>
    <n v="8423.2099999999991"/>
  </r>
  <r>
    <x v="40"/>
    <x v="40"/>
    <x v="5"/>
    <x v="2"/>
    <x v="17"/>
    <x v="10781"/>
    <n v="26741"/>
    <n v="44.57"/>
    <n v="2788.9"/>
    <n v="129683.85"/>
    <n v="36169.74"/>
    <n v="21001"/>
    <n v="35"/>
    <n v="723.39"/>
    <n v="436181.72"/>
    <m/>
    <m/>
    <m/>
    <m/>
    <m/>
    <m/>
    <m/>
    <m/>
    <m/>
    <m/>
    <n v="223695"/>
    <n v="19611"/>
    <n v="32.69"/>
    <n v="4473.8999999999996"/>
  </r>
  <r>
    <x v="47"/>
    <x v="47"/>
    <x v="0"/>
    <x v="14"/>
    <x v="76"/>
    <x v="10782"/>
    <n v="44854"/>
    <n v="83.06"/>
    <n v="5734.18"/>
    <n v="239975.34"/>
    <n v="9960.67"/>
    <n v="25987"/>
    <n v="48.12"/>
    <n v="221.35"/>
    <n v="120118.7"/>
    <m/>
    <m/>
    <m/>
    <m/>
    <m/>
    <m/>
    <m/>
    <m/>
    <m/>
    <m/>
    <n v="458.62"/>
    <n v="6201"/>
    <n v="11.48"/>
    <n v="10.19"/>
  </r>
  <r>
    <x v="2"/>
    <x v="2"/>
    <x v="4"/>
    <x v="1"/>
    <x v="41"/>
    <x v="4"/>
    <m/>
    <m/>
    <m/>
    <m/>
    <n v="0"/>
    <m/>
    <m/>
    <m/>
    <m/>
    <m/>
    <m/>
    <m/>
    <m/>
    <m/>
    <m/>
    <m/>
    <m/>
    <m/>
    <m/>
    <n v="89.18"/>
    <n v="309"/>
    <n v="8.58"/>
    <n v="29.73"/>
  </r>
  <r>
    <x v="12"/>
    <x v="12"/>
    <x v="15"/>
    <x v="5"/>
    <x v="15"/>
    <x v="4"/>
    <m/>
    <m/>
    <m/>
    <m/>
    <n v="0"/>
    <m/>
    <m/>
    <m/>
    <m/>
    <m/>
    <m/>
    <m/>
    <m/>
    <m/>
    <m/>
    <m/>
    <m/>
    <m/>
    <m/>
    <n v="0"/>
    <m/>
    <m/>
    <n v="0"/>
  </r>
  <r>
    <x v="74"/>
    <x v="74"/>
    <x v="4"/>
    <x v="4"/>
    <x v="50"/>
    <x v="10783"/>
    <n v="2531"/>
    <n v="1.32"/>
    <n v="140.11000000000001"/>
    <n v="20848.740000000002"/>
    <n v="1651.79"/>
    <n v="2833"/>
    <n v="1.48"/>
    <n v="10.32"/>
    <n v="19919.48"/>
    <m/>
    <m/>
    <m/>
    <m/>
    <m/>
    <m/>
    <m/>
    <m/>
    <m/>
    <m/>
    <n v="9592.94"/>
    <n v="162325"/>
    <n v="84.54"/>
    <n v="59.96"/>
  </r>
  <r>
    <x v="66"/>
    <x v="66"/>
    <x v="4"/>
    <x v="2"/>
    <x v="20"/>
    <x v="4"/>
    <m/>
    <m/>
    <m/>
    <m/>
    <n v="0"/>
    <m/>
    <m/>
    <m/>
    <m/>
    <m/>
    <m/>
    <m/>
    <m/>
    <m/>
    <m/>
    <m/>
    <m/>
    <m/>
    <m/>
    <n v="0"/>
    <m/>
    <m/>
    <n v="0"/>
  </r>
  <r>
    <x v="147"/>
    <x v="147"/>
    <x v="11"/>
    <x v="1"/>
    <x v="19"/>
    <x v="10784"/>
    <n v="3750"/>
    <n v="20.83"/>
    <n v="1121.47"/>
    <n v="15644.46"/>
    <n v="2018"/>
    <n v="3808"/>
    <n v="21.16"/>
    <m/>
    <m/>
    <m/>
    <m/>
    <m/>
    <m/>
    <m/>
    <m/>
    <m/>
    <m/>
    <m/>
    <m/>
    <n v="714"/>
    <n v="8187"/>
    <n v="45.48"/>
    <n v="47.6"/>
  </r>
  <r>
    <x v="17"/>
    <x v="17"/>
    <x v="12"/>
    <x v="1"/>
    <x v="7"/>
    <x v="4"/>
    <m/>
    <m/>
    <m/>
    <m/>
    <n v="0"/>
    <m/>
    <m/>
    <m/>
    <m/>
    <m/>
    <m/>
    <m/>
    <m/>
    <m/>
    <m/>
    <m/>
    <m/>
    <m/>
    <m/>
    <n v="3800"/>
    <n v="456"/>
    <n v="19"/>
    <n v="1900"/>
  </r>
  <r>
    <x v="187"/>
    <x v="187"/>
    <x v="9"/>
    <x v="7"/>
    <x v="4"/>
    <x v="10785"/>
    <n v="1509"/>
    <n v="17.96"/>
    <n v="1309.71"/>
    <n v="8526.24"/>
    <n v="0"/>
    <m/>
    <m/>
    <m/>
    <m/>
    <m/>
    <m/>
    <m/>
    <m/>
    <m/>
    <m/>
    <m/>
    <m/>
    <m/>
    <m/>
    <n v="0"/>
    <m/>
    <m/>
    <n v="0"/>
  </r>
  <r>
    <x v="208"/>
    <x v="208"/>
    <x v="8"/>
    <x v="7"/>
    <x v="38"/>
    <x v="10786"/>
    <n v="33517"/>
    <n v="49.88"/>
    <n v="3961.43"/>
    <n v="206311.2"/>
    <n v="21139.67"/>
    <n v="27845"/>
    <n v="41.44"/>
    <n v="377.49"/>
    <n v="254929.63"/>
    <m/>
    <m/>
    <m/>
    <m/>
    <m/>
    <m/>
    <m/>
    <m/>
    <m/>
    <m/>
    <n v="186.47"/>
    <n v="28716"/>
    <n v="42.73"/>
    <n v="3.33"/>
  </r>
  <r>
    <x v="11"/>
    <x v="11"/>
    <x v="11"/>
    <x v="1"/>
    <x v="11"/>
    <x v="10787"/>
    <n v="579"/>
    <n v="4.83"/>
    <n v="331.7"/>
    <n v="3084.81"/>
    <n v="0"/>
    <m/>
    <m/>
    <m/>
    <m/>
    <m/>
    <m/>
    <m/>
    <m/>
    <m/>
    <m/>
    <m/>
    <m/>
    <m/>
    <m/>
    <n v="116000"/>
    <n v="1964"/>
    <n v="16.37"/>
    <n v="11600"/>
  </r>
  <r>
    <x v="158"/>
    <x v="158"/>
    <x v="4"/>
    <x v="7"/>
    <x v="30"/>
    <x v="10788"/>
    <n v="18025"/>
    <n v="31.29"/>
    <n v="1642.58"/>
    <n v="73324.92"/>
    <n v="6225"/>
    <n v="29570"/>
    <n v="51.34"/>
    <n v="129.69"/>
    <n v="75069.14"/>
    <m/>
    <m/>
    <m/>
    <m/>
    <m/>
    <m/>
    <m/>
    <m/>
    <m/>
    <m/>
    <n v="15752.97"/>
    <n v="20167"/>
    <n v="35.01"/>
    <n v="328.19"/>
  </r>
  <r>
    <x v="30"/>
    <x v="30"/>
    <x v="8"/>
    <x v="0"/>
    <x v="24"/>
    <x v="10789"/>
    <n v="179581"/>
    <n v="103.92"/>
    <n v="8276.83"/>
    <n v="1108433.52"/>
    <n v="11886.52"/>
    <n v="10681"/>
    <n v="6.18"/>
    <n v="82.55"/>
    <n v="143343.09"/>
    <m/>
    <m/>
    <m/>
    <m/>
    <m/>
    <m/>
    <m/>
    <m/>
    <m/>
    <m/>
    <n v="1236"/>
    <n v="17547"/>
    <n v="10.15"/>
    <n v="8.58"/>
  </r>
  <r>
    <x v="31"/>
    <x v="31"/>
    <x v="8"/>
    <x v="2"/>
    <x v="3"/>
    <x v="10790"/>
    <n v="89512"/>
    <n v="103.6"/>
    <n v="8382.01"/>
    <n v="561259.65"/>
    <n v="0"/>
    <n v="0"/>
    <n v="0"/>
    <n v="0"/>
    <n v="0"/>
    <m/>
    <m/>
    <m/>
    <m/>
    <m/>
    <m/>
    <m/>
    <m/>
    <m/>
    <m/>
    <n v="1958"/>
    <n v="25821"/>
    <n v="29.89"/>
    <n v="27.19"/>
  </r>
  <r>
    <x v="73"/>
    <x v="73"/>
    <x v="13"/>
    <x v="21"/>
    <x v="9"/>
    <x v="10791"/>
    <n v="38597"/>
    <n v="80.41"/>
    <n v="7684.78"/>
    <n v="285873.63"/>
    <n v="5214.3500000000004"/>
    <n v="6573"/>
    <n v="13.69"/>
    <n v="130.36000000000001"/>
    <n v="62881.47"/>
    <m/>
    <m/>
    <m/>
    <m/>
    <m/>
    <m/>
    <m/>
    <m/>
    <m/>
    <m/>
    <n v="691"/>
    <n v="7713"/>
    <n v="16.07"/>
    <n v="17.28"/>
  </r>
  <r>
    <x v="71"/>
    <x v="71"/>
    <x v="5"/>
    <x v="2"/>
    <x v="9"/>
    <x v="10792"/>
    <n v="56715"/>
    <n v="118.16"/>
    <n v="1211.6300000000001"/>
    <n v="45072.45"/>
    <n v="0"/>
    <m/>
    <m/>
    <m/>
    <m/>
    <m/>
    <m/>
    <m/>
    <m/>
    <m/>
    <m/>
    <m/>
    <m/>
    <m/>
    <m/>
    <n v="477"/>
    <n v="5574"/>
    <n v="11.61"/>
    <n v="11.93"/>
  </r>
  <r>
    <x v="151"/>
    <x v="151"/>
    <x v="13"/>
    <x v="2"/>
    <x v="9"/>
    <x v="2334"/>
    <n v="61616"/>
    <n v="128.37"/>
    <n v="9792"/>
    <n v="364262.40000000002"/>
    <n v="0"/>
    <m/>
    <m/>
    <m/>
    <m/>
    <m/>
    <m/>
    <m/>
    <m/>
    <m/>
    <m/>
    <m/>
    <m/>
    <m/>
    <m/>
    <n v="0"/>
    <n v="96000"/>
    <n v="200"/>
    <n v="0"/>
  </r>
  <r>
    <x v="85"/>
    <x v="85"/>
    <x v="12"/>
    <x v="3"/>
    <x v="28"/>
    <x v="10793"/>
    <n v="8569"/>
    <n v="59.51"/>
    <n v="2867.5"/>
    <n v="32001.3"/>
    <n v="18494.669999999998"/>
    <n v="11205"/>
    <n v="77.81"/>
    <n v="1541.22"/>
    <n v="223032.72"/>
    <m/>
    <m/>
    <m/>
    <m/>
    <m/>
    <m/>
    <m/>
    <m/>
    <m/>
    <m/>
    <n v="896"/>
    <n v="12806"/>
    <n v="88.93"/>
    <n v="74.67"/>
  </r>
  <r>
    <x v="50"/>
    <x v="50"/>
    <x v="12"/>
    <x v="5"/>
    <x v="30"/>
    <x v="10794"/>
    <n v="40922"/>
    <n v="71.05"/>
    <n v="5161.13"/>
    <n v="230392.62"/>
    <n v="0"/>
    <m/>
    <m/>
    <m/>
    <m/>
    <m/>
    <m/>
    <m/>
    <m/>
    <m/>
    <n v="10346"/>
    <n v="21095"/>
    <n v="36.619999999999997"/>
    <n v="215"/>
    <n v="231584.86"/>
    <n v="430410.33"/>
    <n v="9592"/>
    <n v="16.649999999999999"/>
    <n v="8966.8799999999992"/>
  </r>
  <r>
    <x v="72"/>
    <x v="72"/>
    <x v="0"/>
    <x v="6"/>
    <x v="4"/>
    <x v="4"/>
    <m/>
    <m/>
    <m/>
    <m/>
    <n v="0"/>
    <m/>
    <m/>
    <m/>
    <m/>
    <m/>
    <m/>
    <m/>
    <m/>
    <m/>
    <m/>
    <m/>
    <m/>
    <m/>
    <m/>
    <n v="0"/>
    <n v="7894"/>
    <n v="93.98"/>
    <n v="0"/>
  </r>
  <r>
    <x v="29"/>
    <x v="29"/>
    <x v="2"/>
    <x v="5"/>
    <x v="14"/>
    <x v="10795"/>
    <n v="19712"/>
    <n v="37.33"/>
    <n v="3411.27"/>
    <n v="139589.28"/>
    <n v="20105.72"/>
    <n v="31173"/>
    <n v="59.04"/>
    <n v="456.95"/>
    <n v="242460.94"/>
    <m/>
    <m/>
    <m/>
    <m/>
    <m/>
    <m/>
    <m/>
    <m/>
    <m/>
    <m/>
    <n v="1174.17"/>
    <n v="6229"/>
    <n v="11.8"/>
    <n v="26.69"/>
  </r>
  <r>
    <x v="28"/>
    <x v="28"/>
    <x v="11"/>
    <x v="2"/>
    <x v="9"/>
    <x v="756"/>
    <n v="15758"/>
    <n v="32.83"/>
    <n v="2346"/>
    <n v="87271.2"/>
    <n v="30497.58"/>
    <n v="40243"/>
    <n v="83.84"/>
    <n v="762.44"/>
    <n v="367779.41"/>
    <m/>
    <m/>
    <m/>
    <m/>
    <m/>
    <m/>
    <m/>
    <m/>
    <m/>
    <m/>
    <n v="88100"/>
    <n v="8616"/>
    <n v="17.95"/>
    <n v="2202.5"/>
  </r>
  <r>
    <x v="93"/>
    <x v="93"/>
    <x v="13"/>
    <x v="4"/>
    <x v="22"/>
    <x v="1421"/>
    <n v="130"/>
    <n v="0.43"/>
    <n v="13.6"/>
    <n v="316.2"/>
    <n v="0"/>
    <m/>
    <m/>
    <m/>
    <m/>
    <m/>
    <m/>
    <m/>
    <m/>
    <m/>
    <n v="200"/>
    <n v="462"/>
    <n v="1.54"/>
    <n v="8"/>
    <n v="4476.8"/>
    <n v="1578.77"/>
    <n v="10640"/>
    <n v="35.47"/>
    <n v="63.15"/>
  </r>
  <r>
    <x v="52"/>
    <x v="52"/>
    <x v="11"/>
    <x v="4"/>
    <x v="33"/>
    <x v="10796"/>
    <n v="99089"/>
    <n v="82.57"/>
    <n v="5474.8"/>
    <n v="509156.4"/>
    <n v="69673.13"/>
    <n v="108103"/>
    <n v="90.09"/>
    <n v="696.73"/>
    <n v="840209.21"/>
    <m/>
    <m/>
    <m/>
    <m/>
    <m/>
    <m/>
    <m/>
    <m/>
    <m/>
    <m/>
    <n v="8987"/>
    <n v="57538"/>
    <n v="47.95"/>
    <n v="89.87"/>
  </r>
  <r>
    <x v="85"/>
    <x v="85"/>
    <x v="15"/>
    <x v="0"/>
    <x v="5"/>
    <x v="10797"/>
    <n v="100558"/>
    <n v="104.75"/>
    <n v="9300.75"/>
    <n v="691975.8"/>
    <n v="0"/>
    <m/>
    <m/>
    <m/>
    <m/>
    <m/>
    <m/>
    <m/>
    <m/>
    <m/>
    <m/>
    <m/>
    <m/>
    <m/>
    <m/>
    <n v="3372"/>
    <n v="56236"/>
    <n v="58.58"/>
    <n v="42.15"/>
  </r>
  <r>
    <x v="9"/>
    <x v="9"/>
    <x v="5"/>
    <x v="12"/>
    <x v="6"/>
    <x v="4"/>
    <n v="0"/>
    <n v="0"/>
    <m/>
    <m/>
    <n v="0"/>
    <n v="0"/>
    <n v="0"/>
    <m/>
    <m/>
    <m/>
    <m/>
    <m/>
    <m/>
    <m/>
    <m/>
    <m/>
    <m/>
    <m/>
    <m/>
    <n v="0"/>
    <n v="0"/>
    <n v="0"/>
    <n v="0"/>
  </r>
  <r>
    <x v="73"/>
    <x v="73"/>
    <x v="1"/>
    <x v="2"/>
    <x v="49"/>
    <x v="10798"/>
    <n v="25483"/>
    <n v="27.94"/>
    <n v="3937.38"/>
    <n v="278294.13"/>
    <n v="37799.22"/>
    <n v="48120"/>
    <n v="52.76"/>
    <m/>
    <m/>
    <m/>
    <m/>
    <m/>
    <m/>
    <m/>
    <m/>
    <m/>
    <m/>
    <m/>
    <m/>
    <n v="402786.72"/>
    <n v="17539"/>
    <n v="19.23"/>
    <n v="5299.83"/>
  </r>
  <r>
    <x v="176"/>
    <x v="176"/>
    <x v="5"/>
    <x v="7"/>
    <x v="15"/>
    <x v="10799"/>
    <n v="9636"/>
    <n v="22.31"/>
    <n v="1416.78"/>
    <n v="47433.72"/>
    <n v="7833.17"/>
    <n v="7251"/>
    <n v="16.78"/>
    <n v="217.59"/>
    <n v="94462.57"/>
    <m/>
    <m/>
    <m/>
    <m/>
    <m/>
    <m/>
    <m/>
    <m/>
    <m/>
    <m/>
    <n v="27.19"/>
    <n v="1102"/>
    <n v="2.5499999999999998"/>
    <n v="0.76"/>
  </r>
  <r>
    <x v="119"/>
    <x v="119"/>
    <x v="8"/>
    <x v="7"/>
    <x v="56"/>
    <x v="10800"/>
    <n v="113032"/>
    <n v="78.489999999999995"/>
    <n v="4331.0600000000004"/>
    <n v="483346.11"/>
    <n v="58259.94"/>
    <n v="49317"/>
    <n v="34.25"/>
    <n v="485.5"/>
    <n v="702574.12"/>
    <m/>
    <m/>
    <m/>
    <m/>
    <m/>
    <m/>
    <m/>
    <m/>
    <m/>
    <m/>
    <n v="583875"/>
    <n v="62910"/>
    <n v="43.69"/>
    <n v="4865.63"/>
  </r>
  <r>
    <x v="44"/>
    <x v="44"/>
    <x v="8"/>
    <x v="6"/>
    <x v="16"/>
    <x v="4"/>
    <m/>
    <m/>
    <m/>
    <m/>
    <n v="0"/>
    <m/>
    <m/>
    <m/>
    <m/>
    <m/>
    <m/>
    <m/>
    <m/>
    <m/>
    <m/>
    <m/>
    <m/>
    <m/>
    <m/>
    <n v="0"/>
    <m/>
    <m/>
    <n v="0"/>
  </r>
  <r>
    <x v="63"/>
    <x v="63"/>
    <x v="6"/>
    <x v="7"/>
    <x v="126"/>
    <x v="10801"/>
    <n v="344250"/>
    <n v="137.26"/>
    <n v="19672.439999999999"/>
    <n v="3823732.2"/>
    <n v="312.32"/>
    <n v="1478"/>
    <n v="0.59"/>
    <n v="1.49"/>
    <n v="3766.34"/>
    <m/>
    <m/>
    <m/>
    <m/>
    <m/>
    <m/>
    <m/>
    <m/>
    <m/>
    <m/>
    <n v="1166591"/>
    <n v="169869"/>
    <n v="67.73"/>
    <n v="5581.78"/>
  </r>
  <r>
    <x v="73"/>
    <x v="73"/>
    <x v="6"/>
    <x v="4"/>
    <x v="85"/>
    <x v="10802"/>
    <n v="272908"/>
    <n v="100.63"/>
    <n v="8945.23"/>
    <n v="1880108.46"/>
    <n v="205134.82"/>
    <n v="328235"/>
    <n v="121.03"/>
    <n v="907.68"/>
    <n v="2473782.34"/>
    <m/>
    <m/>
    <m/>
    <m/>
    <m/>
    <m/>
    <m/>
    <m/>
    <m/>
    <m/>
    <n v="3191385"/>
    <n v="220595"/>
    <n v="81.34"/>
    <n v="14121.17"/>
  </r>
  <r>
    <x v="81"/>
    <x v="81"/>
    <x v="1"/>
    <x v="2"/>
    <x v="81"/>
    <x v="10803"/>
    <n v="8032"/>
    <n v="21.59"/>
    <n v="2499.35"/>
    <n v="72056.399999999994"/>
    <n v="35243.449999999997"/>
    <n v="17849"/>
    <n v="47.98"/>
    <n v="1136.8900000000001"/>
    <n v="425011.37"/>
    <m/>
    <m/>
    <m/>
    <m/>
    <m/>
    <m/>
    <m/>
    <m/>
    <m/>
    <m/>
    <n v="71"/>
    <n v="3449"/>
    <n v="9.27"/>
    <n v="2.29"/>
  </r>
  <r>
    <x v="40"/>
    <x v="40"/>
    <x v="12"/>
    <x v="2"/>
    <x v="17"/>
    <x v="10804"/>
    <n v="24621"/>
    <n v="41.04"/>
    <n v="4379.3"/>
    <n v="203637.45"/>
    <n v="53138.7"/>
    <n v="44768"/>
    <n v="74.61"/>
    <n v="1062.77"/>
    <n v="640815.53"/>
    <m/>
    <m/>
    <m/>
    <m/>
    <m/>
    <m/>
    <m/>
    <m/>
    <m/>
    <m/>
    <n v="247500"/>
    <n v="16658"/>
    <n v="27.76"/>
    <n v="4950"/>
  </r>
  <r>
    <x v="41"/>
    <x v="41"/>
    <x v="4"/>
    <x v="5"/>
    <x v="29"/>
    <x v="10805"/>
    <n v="60138"/>
    <n v="96.38"/>
    <n v="6614.17"/>
    <n v="319861.40999999997"/>
    <n v="0"/>
    <m/>
    <m/>
    <m/>
    <m/>
    <m/>
    <m/>
    <m/>
    <m/>
    <m/>
    <m/>
    <m/>
    <m/>
    <m/>
    <m/>
    <n v="1.41"/>
    <n v="10134"/>
    <n v="16.239999999999998"/>
    <n v="0.03"/>
  </r>
  <r>
    <x v="76"/>
    <x v="76"/>
    <x v="8"/>
    <x v="20"/>
    <x v="17"/>
    <x v="0"/>
    <n v="0"/>
    <n v="0"/>
    <n v="0"/>
    <n v="0"/>
    <n v="0"/>
    <n v="0"/>
    <n v="0"/>
    <m/>
    <m/>
    <m/>
    <m/>
    <m/>
    <m/>
    <m/>
    <m/>
    <m/>
    <m/>
    <m/>
    <m/>
    <n v="0"/>
    <n v="0"/>
    <n v="0"/>
    <n v="0"/>
  </r>
  <r>
    <x v="174"/>
    <x v="174"/>
    <x v="1"/>
    <x v="2"/>
    <x v="42"/>
    <x v="10806"/>
    <n v="5161"/>
    <n v="14.34"/>
    <n v="1400"/>
    <n v="39060"/>
    <n v="6145"/>
    <n v="8318"/>
    <n v="23.11"/>
    <n v="204.83"/>
    <n v="74104.399999999994"/>
    <m/>
    <m/>
    <m/>
    <m/>
    <m/>
    <m/>
    <m/>
    <m/>
    <m/>
    <m/>
    <n v="1832"/>
    <n v="7093"/>
    <n v="19.7"/>
    <n v="61.07"/>
  </r>
  <r>
    <x v="142"/>
    <x v="142"/>
    <x v="0"/>
    <x v="2"/>
    <x v="2"/>
    <x v="10807"/>
    <n v="96779"/>
    <n v="126.01"/>
    <n v="9506.25"/>
    <n v="565812"/>
    <n v="0"/>
    <m/>
    <m/>
    <m/>
    <m/>
    <m/>
    <m/>
    <m/>
    <m/>
    <m/>
    <m/>
    <m/>
    <m/>
    <m/>
    <m/>
    <n v="124200"/>
    <n v="5886"/>
    <n v="7.66"/>
    <n v="1940.63"/>
  </r>
  <r>
    <x v="156"/>
    <x v="156"/>
    <x v="12"/>
    <x v="4"/>
    <x v="68"/>
    <x v="10808"/>
    <n v="5933"/>
    <n v="30.9"/>
    <n v="3662.69"/>
    <n v="54500.79"/>
    <n v="0"/>
    <m/>
    <m/>
    <m/>
    <m/>
    <m/>
    <m/>
    <m/>
    <m/>
    <m/>
    <n v="85219"/>
    <n v="5531"/>
    <n v="28.81"/>
    <n v="5326"/>
    <n v="1907542.1"/>
    <n v="3918.68"/>
    <n v="6038"/>
    <n v="31.45"/>
    <n v="244.92"/>
  </r>
  <r>
    <x v="3"/>
    <x v="3"/>
    <x v="15"/>
    <x v="14"/>
    <x v="123"/>
    <x v="10809"/>
    <n v="29680"/>
    <n v="60.33"/>
    <n v="4272.8500000000004"/>
    <n v="162923.91"/>
    <n v="6911.74"/>
    <n v="8022"/>
    <n v="16.3"/>
    <n v="168.58"/>
    <n v="83350.7"/>
    <m/>
    <m/>
    <m/>
    <m/>
    <m/>
    <m/>
    <m/>
    <m/>
    <m/>
    <m/>
    <n v="144430"/>
    <n v="7858"/>
    <n v="15.97"/>
    <n v="3522.68"/>
  </r>
  <r>
    <x v="164"/>
    <x v="164"/>
    <x v="0"/>
    <x v="2"/>
    <x v="5"/>
    <x v="10810"/>
    <n v="97167"/>
    <n v="101.22"/>
    <n v="8583.0499999999993"/>
    <n v="638578.92000000004"/>
    <n v="0"/>
    <m/>
    <m/>
    <m/>
    <m/>
    <m/>
    <m/>
    <m/>
    <m/>
    <m/>
    <m/>
    <m/>
    <m/>
    <m/>
    <m/>
    <n v="340000"/>
    <n v="14656"/>
    <n v="15.27"/>
    <n v="4250"/>
  </r>
  <r>
    <x v="80"/>
    <x v="80"/>
    <x v="14"/>
    <x v="0"/>
    <x v="13"/>
    <x v="10811"/>
    <n v="19870"/>
    <n v="97.4"/>
    <n v="8697.1200000000008"/>
    <n v="137501.43"/>
    <n v="0"/>
    <m/>
    <m/>
    <m/>
    <m/>
    <m/>
    <m/>
    <m/>
    <m/>
    <m/>
    <n v="2521"/>
    <n v="7709"/>
    <n v="37.79"/>
    <n v="148"/>
    <n v="56430.06"/>
    <n v="27000"/>
    <n v="3539"/>
    <n v="17.350000000000001"/>
    <n v="1588.24"/>
  </r>
  <r>
    <x v="25"/>
    <x v="25"/>
    <x v="5"/>
    <x v="10"/>
    <x v="19"/>
    <x v="4"/>
    <m/>
    <m/>
    <m/>
    <m/>
    <n v="0"/>
    <m/>
    <m/>
    <m/>
    <m/>
    <m/>
    <m/>
    <m/>
    <m/>
    <m/>
    <m/>
    <m/>
    <m/>
    <m/>
    <m/>
    <n v="2761"/>
    <n v="16436"/>
    <n v="91.31"/>
    <n v="184.07"/>
  </r>
  <r>
    <x v="87"/>
    <x v="87"/>
    <x v="14"/>
    <x v="1"/>
    <x v="19"/>
    <x v="1757"/>
    <n v="574"/>
    <n v="3.19"/>
    <n v="181.47"/>
    <n v="2531.46"/>
    <n v="59.17"/>
    <n v="92"/>
    <n v="0.51"/>
    <n v="3.94"/>
    <n v="713.5"/>
    <m/>
    <m/>
    <m/>
    <m/>
    <m/>
    <m/>
    <m/>
    <m/>
    <m/>
    <m/>
    <n v="293"/>
    <n v="3517"/>
    <n v="19.54"/>
    <n v="19.53"/>
  </r>
  <r>
    <x v="60"/>
    <x v="60"/>
    <x v="5"/>
    <x v="5"/>
    <x v="33"/>
    <x v="10812"/>
    <n v="178536"/>
    <n v="148.78"/>
    <n v="11452"/>
    <n v="1065036"/>
    <n v="0"/>
    <m/>
    <m/>
    <m/>
    <m/>
    <m/>
    <m/>
    <m/>
    <m/>
    <m/>
    <m/>
    <m/>
    <m/>
    <m/>
    <m/>
    <n v="418493"/>
    <n v="44125"/>
    <n v="36.770000000000003"/>
    <n v="4184.93"/>
  </r>
  <r>
    <x v="144"/>
    <x v="144"/>
    <x v="0"/>
    <x v="7"/>
    <x v="37"/>
    <x v="9552"/>
    <n v="3300"/>
    <n v="8.59"/>
    <n v="625.34"/>
    <n v="18610.23"/>
    <n v="838"/>
    <n v="1013"/>
    <n v="2.64"/>
    <n v="26.19"/>
    <n v="10105.69"/>
    <m/>
    <m/>
    <m/>
    <m/>
    <m/>
    <m/>
    <m/>
    <m/>
    <m/>
    <m/>
    <n v="0"/>
    <m/>
    <m/>
    <n v="0"/>
  </r>
  <r>
    <x v="161"/>
    <x v="161"/>
    <x v="0"/>
    <x v="11"/>
    <x v="20"/>
    <x v="10813"/>
    <n v="682"/>
    <n v="0.95"/>
    <n v="40.17"/>
    <n v="2241.3000000000002"/>
    <n v="449.08"/>
    <n v="896"/>
    <n v="1.24"/>
    <n v="7.48"/>
    <n v="5415.57"/>
    <m/>
    <m/>
    <m/>
    <m/>
    <m/>
    <m/>
    <m/>
    <m/>
    <m/>
    <m/>
    <n v="4351"/>
    <n v="38521"/>
    <n v="53.5"/>
    <n v="72.52"/>
  </r>
  <r>
    <x v="31"/>
    <x v="31"/>
    <x v="5"/>
    <x v="12"/>
    <x v="28"/>
    <x v="10814"/>
    <n v="1295"/>
    <n v="8.99"/>
    <n v="545.08000000000004"/>
    <n v="6083.13"/>
    <n v="7535.4"/>
    <n v="13529"/>
    <n v="93.95"/>
    <n v="627.95000000000005"/>
    <n v="90871.679999999993"/>
    <m/>
    <m/>
    <m/>
    <m/>
    <m/>
    <m/>
    <m/>
    <m/>
    <m/>
    <m/>
    <n v="634"/>
    <n v="8993"/>
    <n v="62.45"/>
    <n v="52.83"/>
  </r>
  <r>
    <x v="140"/>
    <x v="140"/>
    <x v="15"/>
    <x v="7"/>
    <x v="9"/>
    <x v="7140"/>
    <n v="27933"/>
    <n v="58.19"/>
    <n v="3750"/>
    <n v="139500"/>
    <n v="22455.87"/>
    <n v="21520"/>
    <n v="44.83"/>
    <n v="561.4"/>
    <n v="270802.05"/>
    <m/>
    <m/>
    <m/>
    <m/>
    <m/>
    <m/>
    <m/>
    <m/>
    <m/>
    <m/>
    <n v="63940"/>
    <n v="7797"/>
    <n v="16.239999999999998"/>
    <n v="1598.5"/>
  </r>
  <r>
    <x v="215"/>
    <x v="215"/>
    <x v="0"/>
    <x v="1"/>
    <x v="1"/>
    <x v="10815"/>
    <n v="801"/>
    <n v="11.13"/>
    <n v="636.33000000000004"/>
    <n v="3550.74"/>
    <n v="0"/>
    <m/>
    <m/>
    <m/>
    <m/>
    <n v="217"/>
    <n v="645"/>
    <n v="8.9600000000000009"/>
    <n v="36"/>
    <n v="2749.17"/>
    <m/>
    <m/>
    <m/>
    <m/>
    <m/>
    <n v="346.7"/>
    <n v="4133"/>
    <n v="57.4"/>
    <n v="57.78"/>
  </r>
  <r>
    <x v="134"/>
    <x v="134"/>
    <x v="14"/>
    <x v="2"/>
    <x v="38"/>
    <x v="10816"/>
    <n v="90846"/>
    <n v="135.19"/>
    <n v="7975.98"/>
    <n v="415389.15"/>
    <n v="0"/>
    <m/>
    <m/>
    <m/>
    <m/>
    <m/>
    <m/>
    <m/>
    <m/>
    <m/>
    <m/>
    <m/>
    <m/>
    <m/>
    <m/>
    <n v="921.06"/>
    <n v="2831"/>
    <n v="4.21"/>
    <n v="16.45"/>
  </r>
  <r>
    <x v="76"/>
    <x v="76"/>
    <x v="10"/>
    <x v="17"/>
    <x v="116"/>
    <x v="10817"/>
    <n v="625833"/>
    <n v="383.48"/>
    <n v="1061.53"/>
    <n v="134262.24"/>
    <n v="87057.23"/>
    <n v="3950915"/>
    <n v="2420.9"/>
    <n v="640.13"/>
    <n v="1049849.21"/>
    <m/>
    <m/>
    <m/>
    <m/>
    <m/>
    <m/>
    <m/>
    <m/>
    <m/>
    <m/>
    <n v="1575707"/>
    <n v="1926509"/>
    <n v="1180.46"/>
    <n v="11586.08"/>
  </r>
  <r>
    <x v="54"/>
    <x v="54"/>
    <x v="5"/>
    <x v="2"/>
    <x v="9"/>
    <x v="10818"/>
    <n v="53189"/>
    <n v="110.81"/>
    <n v="8520.5"/>
    <n v="316962.59999999998"/>
    <n v="0"/>
    <m/>
    <m/>
    <m/>
    <m/>
    <m/>
    <m/>
    <m/>
    <m/>
    <m/>
    <m/>
    <m/>
    <m/>
    <m/>
    <m/>
    <n v="86300"/>
    <n v="4706"/>
    <n v="9.8000000000000007"/>
    <n v="2157.5"/>
  </r>
  <r>
    <x v="169"/>
    <x v="169"/>
    <x v="6"/>
    <x v="2"/>
    <x v="20"/>
    <x v="10819"/>
    <n v="24154"/>
    <n v="33.549999999999997"/>
    <n v="2597.33"/>
    <n v="144931.20000000001"/>
    <n v="20468.48"/>
    <n v="34090"/>
    <n v="47.35"/>
    <n v="341.14"/>
    <n v="246835.51"/>
    <m/>
    <m/>
    <m/>
    <m/>
    <m/>
    <m/>
    <m/>
    <m/>
    <m/>
    <m/>
    <n v="207.87"/>
    <n v="15932"/>
    <n v="22.13"/>
    <n v="3.46"/>
  </r>
  <r>
    <x v="5"/>
    <x v="5"/>
    <x v="13"/>
    <x v="5"/>
    <x v="33"/>
    <x v="2863"/>
    <n v="143441"/>
    <n v="119.53"/>
    <n v="8007.6"/>
    <n v="744706.8"/>
    <n v="0"/>
    <m/>
    <m/>
    <m/>
    <m/>
    <m/>
    <m/>
    <m/>
    <m/>
    <m/>
    <m/>
    <m/>
    <m/>
    <m/>
    <m/>
    <n v="2780"/>
    <n v="15989"/>
    <n v="13.32"/>
    <n v="27.8"/>
  </r>
  <r>
    <x v="98"/>
    <x v="98"/>
    <x v="14"/>
    <x v="2"/>
    <x v="2"/>
    <x v="4"/>
    <n v="0"/>
    <n v="0"/>
    <m/>
    <m/>
    <n v="0"/>
    <m/>
    <m/>
    <m/>
    <m/>
    <m/>
    <m/>
    <m/>
    <m/>
    <m/>
    <m/>
    <m/>
    <m/>
    <m/>
    <m/>
    <n v="0"/>
    <m/>
    <m/>
    <n v="0"/>
  </r>
  <r>
    <x v="84"/>
    <x v="84"/>
    <x v="15"/>
    <x v="7"/>
    <x v="9"/>
    <x v="10820"/>
    <n v="20046"/>
    <n v="41.76"/>
    <n v="2937.75"/>
    <n v="109284.3"/>
    <n v="21198.84"/>
    <n v="27248"/>
    <n v="56.77"/>
    <m/>
    <m/>
    <m/>
    <m/>
    <m/>
    <m/>
    <m/>
    <m/>
    <m/>
    <m/>
    <m/>
    <m/>
    <n v="130400"/>
    <n v="7321"/>
    <n v="15.25"/>
    <n v="3260"/>
  </r>
  <r>
    <x v="38"/>
    <x v="38"/>
    <x v="4"/>
    <x v="1"/>
    <x v="68"/>
    <x v="10821"/>
    <n v="634"/>
    <n v="3.3"/>
    <n v="140.13"/>
    <n v="2085.06"/>
    <n v="0"/>
    <m/>
    <m/>
    <m/>
    <m/>
    <n v="592"/>
    <n v="2122"/>
    <n v="11.05"/>
    <n v="37"/>
    <n v="7500.05"/>
    <m/>
    <m/>
    <m/>
    <m/>
    <m/>
    <n v="0"/>
    <n v="7189"/>
    <n v="37.44"/>
    <n v="0"/>
  </r>
  <r>
    <x v="100"/>
    <x v="100"/>
    <x v="1"/>
    <x v="6"/>
    <x v="11"/>
    <x v="4"/>
    <m/>
    <m/>
    <m/>
    <m/>
    <n v="0"/>
    <m/>
    <m/>
    <m/>
    <m/>
    <m/>
    <m/>
    <m/>
    <m/>
    <m/>
    <m/>
    <m/>
    <m/>
    <m/>
    <m/>
    <n v="0"/>
    <m/>
    <m/>
    <n v="0"/>
  </r>
  <r>
    <x v="42"/>
    <x v="42"/>
    <x v="8"/>
    <x v="1"/>
    <x v="11"/>
    <x v="4"/>
    <m/>
    <m/>
    <m/>
    <m/>
    <n v="0"/>
    <m/>
    <m/>
    <m/>
    <m/>
    <m/>
    <m/>
    <m/>
    <m/>
    <m/>
    <m/>
    <m/>
    <m/>
    <m/>
    <m/>
    <n v="0"/>
    <m/>
    <m/>
    <n v="0"/>
  </r>
  <r>
    <x v="136"/>
    <x v="136"/>
    <x v="7"/>
    <x v="1"/>
    <x v="71"/>
    <x v="10822"/>
    <n v="2346"/>
    <n v="39.1"/>
    <n v="2955.8"/>
    <n v="13744.47"/>
    <n v="1228.9000000000001"/>
    <n v="1719"/>
    <n v="28.65"/>
    <n v="245.78"/>
    <n v="14819.72"/>
    <n v="63"/>
    <n v="89"/>
    <n v="1.48"/>
    <n v="12"/>
    <n v="798.15"/>
    <n v="370"/>
    <n v="454"/>
    <n v="7.57"/>
    <n v="74"/>
    <n v="8282.08"/>
    <n v="0"/>
    <m/>
    <m/>
    <n v="0"/>
  </r>
  <r>
    <x v="75"/>
    <x v="75"/>
    <x v="15"/>
    <x v="2"/>
    <x v="42"/>
    <x v="10823"/>
    <n v="14329"/>
    <n v="39.799999999999997"/>
    <n v="3563.1"/>
    <n v="99410.49"/>
    <n v="24971.87"/>
    <n v="28114"/>
    <n v="78.09"/>
    <n v="832.4"/>
    <n v="301143.3"/>
    <m/>
    <m/>
    <m/>
    <m/>
    <m/>
    <m/>
    <m/>
    <m/>
    <m/>
    <m/>
    <n v="77300"/>
    <n v="2669"/>
    <n v="7.41"/>
    <n v="2576.67"/>
  </r>
  <r>
    <x v="209"/>
    <x v="209"/>
    <x v="12"/>
    <x v="2"/>
    <x v="90"/>
    <x v="536"/>
    <n v="61216"/>
    <n v="150.04"/>
    <n v="9952.94"/>
    <n v="314712"/>
    <n v="0"/>
    <m/>
    <m/>
    <m/>
    <m/>
    <m/>
    <m/>
    <m/>
    <m/>
    <m/>
    <m/>
    <m/>
    <m/>
    <m/>
    <m/>
    <n v="42552"/>
    <n v="1636"/>
    <n v="4.01"/>
    <n v="1251.53"/>
  </r>
  <r>
    <x v="117"/>
    <x v="117"/>
    <x v="11"/>
    <x v="1"/>
    <x v="71"/>
    <x v="4"/>
    <m/>
    <m/>
    <m/>
    <m/>
    <n v="0"/>
    <m/>
    <m/>
    <m/>
    <m/>
    <m/>
    <m/>
    <m/>
    <m/>
    <m/>
    <m/>
    <m/>
    <m/>
    <m/>
    <m/>
    <n v="191.16"/>
    <n v="469"/>
    <n v="7.82"/>
    <n v="38.229999999999997"/>
  </r>
  <r>
    <x v="10"/>
    <x v="10"/>
    <x v="0"/>
    <x v="2"/>
    <x v="14"/>
    <x v="2594"/>
    <n v="69546"/>
    <n v="131.72"/>
    <n v="9094.5499999999993"/>
    <n v="372148.8"/>
    <n v="0"/>
    <m/>
    <m/>
    <m/>
    <m/>
    <m/>
    <m/>
    <m/>
    <m/>
    <m/>
    <m/>
    <m/>
    <m/>
    <m/>
    <m/>
    <n v="74797"/>
    <n v="8916"/>
    <n v="16.89"/>
    <n v="1699.93"/>
  </r>
  <r>
    <x v="21"/>
    <x v="21"/>
    <x v="15"/>
    <x v="2"/>
    <x v="17"/>
    <x v="10504"/>
    <n v="21054"/>
    <n v="35.090000000000003"/>
    <n v="2731.2"/>
    <n v="127000.8"/>
    <n v="0"/>
    <m/>
    <m/>
    <m/>
    <m/>
    <m/>
    <m/>
    <m/>
    <m/>
    <m/>
    <n v="10852"/>
    <n v="37293"/>
    <n v="62.16"/>
    <n v="217"/>
    <n v="242911.17"/>
    <n v="1108.08"/>
    <n v="20232"/>
    <n v="33.72"/>
    <n v="22.16"/>
  </r>
  <r>
    <x v="11"/>
    <x v="11"/>
    <x v="9"/>
    <x v="7"/>
    <x v="10"/>
    <x v="10824"/>
    <n v="124063"/>
    <n v="139.71"/>
    <n v="10419.11"/>
    <n v="717043.02"/>
    <n v="0"/>
    <m/>
    <m/>
    <m/>
    <m/>
    <n v="384"/>
    <n v="1009"/>
    <n v="1.1399999999999999"/>
    <n v="5"/>
    <n v="4864.8999999999996"/>
    <m/>
    <m/>
    <m/>
    <m/>
    <m/>
    <n v="218536"/>
    <n v="10635"/>
    <n v="11.98"/>
    <n v="2953.19"/>
  </r>
  <r>
    <x v="212"/>
    <x v="212"/>
    <x v="13"/>
    <x v="2"/>
    <x v="20"/>
    <x v="10825"/>
    <n v="66853"/>
    <n v="92.85"/>
    <n v="5920"/>
    <n v="330336"/>
    <n v="0"/>
    <m/>
    <m/>
    <m/>
    <m/>
    <m/>
    <m/>
    <m/>
    <m/>
    <m/>
    <m/>
    <m/>
    <m/>
    <m/>
    <m/>
    <n v="576.03"/>
    <n v="4988"/>
    <n v="6.93"/>
    <n v="9.6"/>
  </r>
  <r>
    <x v="183"/>
    <x v="183"/>
    <x v="8"/>
    <x v="3"/>
    <x v="7"/>
    <x v="4"/>
    <m/>
    <m/>
    <m/>
    <m/>
    <n v="0"/>
    <m/>
    <m/>
    <m/>
    <m/>
    <m/>
    <m/>
    <m/>
    <m/>
    <m/>
    <m/>
    <m/>
    <m/>
    <m/>
    <m/>
    <n v="0"/>
    <m/>
    <m/>
    <n v="0"/>
  </r>
  <r>
    <x v="144"/>
    <x v="144"/>
    <x v="1"/>
    <x v="7"/>
    <x v="37"/>
    <x v="10826"/>
    <n v="1168"/>
    <n v="3.04"/>
    <n v="322.31"/>
    <n v="9592.02"/>
    <n v="521"/>
    <n v="817"/>
    <n v="2.13"/>
    <n v="16.28"/>
    <n v="6282.9"/>
    <m/>
    <m/>
    <m/>
    <m/>
    <m/>
    <m/>
    <m/>
    <m/>
    <m/>
    <m/>
    <n v="0"/>
    <m/>
    <m/>
    <n v="0"/>
  </r>
  <r>
    <x v="89"/>
    <x v="89"/>
    <x v="11"/>
    <x v="4"/>
    <x v="65"/>
    <x v="10827"/>
    <n v="26588"/>
    <n v="14.77"/>
    <n v="1537.78"/>
    <n v="214520.31"/>
    <n v="0"/>
    <m/>
    <m/>
    <m/>
    <m/>
    <m/>
    <m/>
    <m/>
    <m/>
    <m/>
    <m/>
    <m/>
    <m/>
    <m/>
    <m/>
    <n v="1686"/>
    <n v="21763"/>
    <n v="12.09"/>
    <n v="11.24"/>
  </r>
  <r>
    <x v="164"/>
    <x v="164"/>
    <x v="4"/>
    <x v="2"/>
    <x v="5"/>
    <x v="10828"/>
    <n v="110601"/>
    <n v="115.21"/>
    <n v="6520.93"/>
    <n v="485156.82"/>
    <n v="0"/>
    <m/>
    <m/>
    <m/>
    <m/>
    <m/>
    <m/>
    <m/>
    <m/>
    <m/>
    <m/>
    <m/>
    <m/>
    <m/>
    <m/>
    <n v="224000"/>
    <n v="9953"/>
    <n v="10.37"/>
    <n v="2800"/>
  </r>
  <r>
    <x v="104"/>
    <x v="104"/>
    <x v="8"/>
    <x v="1"/>
    <x v="71"/>
    <x v="10829"/>
    <n v="1017"/>
    <n v="16.95"/>
    <n v="925.2"/>
    <n v="4302.18"/>
    <n v="0"/>
    <m/>
    <m/>
    <m/>
    <m/>
    <m/>
    <m/>
    <m/>
    <m/>
    <m/>
    <n v="7039"/>
    <n v="5427"/>
    <n v="90.45"/>
    <n v="1407"/>
    <n v="157560.98000000001"/>
    <n v="0"/>
    <m/>
    <m/>
    <n v="0"/>
  </r>
  <r>
    <x v="80"/>
    <x v="80"/>
    <x v="3"/>
    <x v="0"/>
    <x v="13"/>
    <x v="10830"/>
    <n v="22660"/>
    <n v="111.08"/>
    <n v="9449.18"/>
    <n v="149391.48000000001"/>
    <n v="0"/>
    <m/>
    <m/>
    <m/>
    <m/>
    <m/>
    <m/>
    <m/>
    <m/>
    <m/>
    <n v="2907"/>
    <n v="6592"/>
    <n v="32.31"/>
    <n v="171"/>
    <n v="65070.29"/>
    <n v="3300"/>
    <n v="291"/>
    <n v="1.43"/>
    <n v="194.12"/>
  </r>
  <r>
    <x v="25"/>
    <x v="25"/>
    <x v="12"/>
    <x v="10"/>
    <x v="19"/>
    <x v="10831"/>
    <n v="95"/>
    <n v="0.53"/>
    <n v="15.67"/>
    <n v="218.55"/>
    <n v="792.43"/>
    <n v="1329"/>
    <n v="7.38"/>
    <m/>
    <m/>
    <m/>
    <m/>
    <m/>
    <m/>
    <m/>
    <m/>
    <m/>
    <m/>
    <m/>
    <m/>
    <n v="1505"/>
    <n v="8627"/>
    <n v="47.93"/>
    <n v="100.33"/>
  </r>
  <r>
    <x v="3"/>
    <x v="3"/>
    <x v="15"/>
    <x v="28"/>
    <x v="6"/>
    <x v="4"/>
    <m/>
    <m/>
    <m/>
    <m/>
    <n v="0"/>
    <m/>
    <m/>
    <m/>
    <m/>
    <m/>
    <m/>
    <m/>
    <m/>
    <m/>
    <m/>
    <m/>
    <m/>
    <m/>
    <m/>
    <n v="0"/>
    <m/>
    <m/>
    <n v="0"/>
  </r>
  <r>
    <x v="122"/>
    <x v="122"/>
    <x v="8"/>
    <x v="2"/>
    <x v="15"/>
    <x v="10832"/>
    <n v="24601"/>
    <n v="56.95"/>
    <n v="2809.28"/>
    <n v="94054.62"/>
    <n v="27782.74"/>
    <n v="21587"/>
    <n v="49.97"/>
    <n v="771.74"/>
    <n v="335040.34000000003"/>
    <m/>
    <m/>
    <m/>
    <m/>
    <m/>
    <m/>
    <m/>
    <m/>
    <m/>
    <m/>
    <n v="1547.53"/>
    <n v="21988"/>
    <n v="50.9"/>
    <n v="42.99"/>
  </r>
  <r>
    <x v="91"/>
    <x v="91"/>
    <x v="10"/>
    <x v="4"/>
    <x v="62"/>
    <x v="10833"/>
    <n v="10929"/>
    <n v="10.01"/>
    <n v="872.49"/>
    <n v="73839.210000000006"/>
    <n v="269987.39"/>
    <n v="149065"/>
    <n v="136.51"/>
    <n v="2966.89"/>
    <n v="3255858.94"/>
    <m/>
    <m/>
    <m/>
    <m/>
    <m/>
    <m/>
    <m/>
    <m/>
    <m/>
    <m/>
    <n v="566800"/>
    <n v="18508"/>
    <n v="16.95"/>
    <n v="6228.57"/>
  </r>
  <r>
    <x v="91"/>
    <x v="91"/>
    <x v="4"/>
    <x v="0"/>
    <x v="64"/>
    <x v="1483"/>
    <n v="114868"/>
    <n v="127.63"/>
    <n v="9660.7999999999993"/>
    <n v="673840.8"/>
    <n v="0"/>
    <m/>
    <m/>
    <m/>
    <m/>
    <m/>
    <m/>
    <m/>
    <m/>
    <m/>
    <m/>
    <m/>
    <m/>
    <m/>
    <m/>
    <n v="177421"/>
    <n v="8251"/>
    <n v="9.17"/>
    <n v="2365.61"/>
  </r>
  <r>
    <x v="70"/>
    <x v="70"/>
    <x v="4"/>
    <x v="0"/>
    <x v="1"/>
    <x v="4"/>
    <m/>
    <m/>
    <m/>
    <m/>
    <n v="0"/>
    <m/>
    <m/>
    <m/>
    <m/>
    <m/>
    <m/>
    <m/>
    <m/>
    <m/>
    <m/>
    <m/>
    <m/>
    <m/>
    <m/>
    <n v="0"/>
    <m/>
    <m/>
    <n v="0"/>
  </r>
  <r>
    <x v="76"/>
    <x v="76"/>
    <x v="10"/>
    <x v="3"/>
    <x v="6"/>
    <x v="4"/>
    <m/>
    <m/>
    <m/>
    <m/>
    <n v="0"/>
    <m/>
    <m/>
    <m/>
    <m/>
    <m/>
    <m/>
    <m/>
    <m/>
    <m/>
    <m/>
    <m/>
    <m/>
    <m/>
    <m/>
    <n v="0"/>
    <m/>
    <m/>
    <n v="0"/>
  </r>
  <r>
    <x v="196"/>
    <x v="196"/>
    <x v="4"/>
    <x v="1"/>
    <x v="28"/>
    <x v="4532"/>
    <n v="8"/>
    <n v="0.06"/>
    <n v="2.5"/>
    <n v="27.9"/>
    <n v="38.799999999999997"/>
    <n v="60"/>
    <n v="0.42"/>
    <n v="3.23"/>
    <n v="467.87"/>
    <m/>
    <m/>
    <m/>
    <m/>
    <m/>
    <m/>
    <m/>
    <m/>
    <m/>
    <m/>
    <n v="30447.32"/>
    <n v="3836"/>
    <n v="26.64"/>
    <n v="2537.2800000000002"/>
  </r>
  <r>
    <x v="23"/>
    <x v="23"/>
    <x v="5"/>
    <x v="2"/>
    <x v="21"/>
    <x v="10834"/>
    <n v="19211"/>
    <n v="66.7"/>
    <n v="4003.33"/>
    <n v="89354.4"/>
    <n v="8911.74"/>
    <n v="9862"/>
    <n v="34.24"/>
    <n v="371.32"/>
    <n v="107469.3"/>
    <m/>
    <m/>
    <m/>
    <m/>
    <m/>
    <m/>
    <m/>
    <m/>
    <m/>
    <m/>
    <n v="540"/>
    <n v="5560"/>
    <n v="19.309999999999999"/>
    <n v="22.5"/>
  </r>
  <r>
    <x v="38"/>
    <x v="38"/>
    <x v="14"/>
    <x v="7"/>
    <x v="5"/>
    <x v="834"/>
    <n v="41771"/>
    <n v="43.51"/>
    <n v="4502"/>
    <n v="334948.8"/>
    <n v="0"/>
    <n v="35019"/>
    <n v="36.479999999999997"/>
    <m/>
    <m/>
    <m/>
    <m/>
    <m/>
    <m/>
    <m/>
    <m/>
    <m/>
    <m/>
    <m/>
    <m/>
    <n v="36970"/>
    <n v="133338"/>
    <n v="138.88999999999999"/>
    <n v="462.13"/>
  </r>
  <r>
    <x v="42"/>
    <x v="42"/>
    <x v="9"/>
    <x v="1"/>
    <x v="11"/>
    <x v="4"/>
    <m/>
    <m/>
    <m/>
    <m/>
    <n v="0"/>
    <m/>
    <m/>
    <m/>
    <m/>
    <m/>
    <m/>
    <m/>
    <m/>
    <m/>
    <m/>
    <m/>
    <m/>
    <m/>
    <m/>
    <n v="0"/>
    <m/>
    <m/>
    <n v="0"/>
  </r>
  <r>
    <x v="232"/>
    <x v="232"/>
    <x v="4"/>
    <x v="1"/>
    <x v="41"/>
    <x v="4"/>
    <m/>
    <m/>
    <m/>
    <m/>
    <n v="0"/>
    <m/>
    <m/>
    <m/>
    <m/>
    <m/>
    <m/>
    <m/>
    <m/>
    <m/>
    <m/>
    <m/>
    <m/>
    <m/>
    <m/>
    <n v="11780"/>
    <n v="640"/>
    <n v="17.78"/>
    <n v="3926.67"/>
  </r>
  <r>
    <x v="10"/>
    <x v="10"/>
    <x v="1"/>
    <x v="2"/>
    <x v="14"/>
    <x v="10835"/>
    <n v="43697"/>
    <n v="82.76"/>
    <n v="9438.18"/>
    <n v="386210.4"/>
    <n v="0"/>
    <m/>
    <m/>
    <m/>
    <m/>
    <m/>
    <m/>
    <m/>
    <m/>
    <m/>
    <m/>
    <m/>
    <m/>
    <m/>
    <m/>
    <n v="435"/>
    <n v="3737"/>
    <n v="7.08"/>
    <n v="9.89"/>
  </r>
  <r>
    <x v="202"/>
    <x v="202"/>
    <x v="11"/>
    <x v="4"/>
    <x v="20"/>
    <x v="0"/>
    <n v="0"/>
    <n v="0"/>
    <n v="0"/>
    <n v="0"/>
    <n v="0"/>
    <n v="0"/>
    <n v="0"/>
    <m/>
    <m/>
    <m/>
    <m/>
    <m/>
    <m/>
    <m/>
    <m/>
    <m/>
    <m/>
    <m/>
    <m/>
    <n v="4657"/>
    <n v="53333"/>
    <n v="74.069999999999993"/>
    <n v="77.62"/>
  </r>
  <r>
    <x v="209"/>
    <x v="209"/>
    <x v="5"/>
    <x v="2"/>
    <x v="90"/>
    <x v="10836"/>
    <n v="55130"/>
    <n v="135.12"/>
    <n v="8943.5300000000007"/>
    <n v="282794.40000000002"/>
    <n v="0"/>
    <m/>
    <m/>
    <m/>
    <m/>
    <m/>
    <m/>
    <m/>
    <m/>
    <m/>
    <m/>
    <m/>
    <m/>
    <m/>
    <m/>
    <n v="140975"/>
    <n v="18336"/>
    <n v="44.94"/>
    <n v="4146.32"/>
  </r>
  <r>
    <x v="2"/>
    <x v="2"/>
    <x v="0"/>
    <x v="1"/>
    <x v="41"/>
    <x v="4"/>
    <m/>
    <m/>
    <m/>
    <m/>
    <n v="0"/>
    <m/>
    <m/>
    <m/>
    <m/>
    <m/>
    <m/>
    <m/>
    <m/>
    <m/>
    <m/>
    <m/>
    <m/>
    <m/>
    <m/>
    <n v="214.73"/>
    <n v="685"/>
    <n v="19.03"/>
    <n v="71.58"/>
  </r>
  <r>
    <x v="230"/>
    <x v="230"/>
    <x v="8"/>
    <x v="2"/>
    <x v="2"/>
    <x v="4354"/>
    <n v="82792"/>
    <n v="107.8"/>
    <n v="5510"/>
    <n v="327955.20000000001"/>
    <n v="0"/>
    <m/>
    <m/>
    <m/>
    <m/>
    <m/>
    <m/>
    <m/>
    <m/>
    <m/>
    <m/>
    <m/>
    <m/>
    <m/>
    <m/>
    <n v="873.47"/>
    <n v="2704"/>
    <n v="3.52"/>
    <n v="13.65"/>
  </r>
  <r>
    <x v="156"/>
    <x v="156"/>
    <x v="13"/>
    <x v="2"/>
    <x v="9"/>
    <x v="10837"/>
    <n v="53660"/>
    <n v="111.79"/>
    <n v="6235.5"/>
    <n v="231960.6"/>
    <n v="0"/>
    <m/>
    <m/>
    <m/>
    <m/>
    <m/>
    <m/>
    <m/>
    <m/>
    <m/>
    <m/>
    <m/>
    <m/>
    <m/>
    <m/>
    <n v="1992.38"/>
    <n v="14110"/>
    <n v="29.4"/>
    <n v="49.81"/>
  </r>
  <r>
    <x v="190"/>
    <x v="190"/>
    <x v="10"/>
    <x v="1"/>
    <x v="28"/>
    <x v="0"/>
    <n v="0"/>
    <n v="0"/>
    <n v="0"/>
    <n v="0"/>
    <n v="0"/>
    <m/>
    <m/>
    <m/>
    <m/>
    <m/>
    <m/>
    <m/>
    <m/>
    <m/>
    <m/>
    <m/>
    <m/>
    <m/>
    <m/>
    <n v="1152"/>
    <n v="4685"/>
    <n v="32.53"/>
    <n v="96"/>
  </r>
  <r>
    <x v="64"/>
    <x v="64"/>
    <x v="13"/>
    <x v="2"/>
    <x v="9"/>
    <x v="10838"/>
    <n v="52851"/>
    <n v="110.11"/>
    <n v="7643.8"/>
    <n v="284349.36"/>
    <n v="0"/>
    <m/>
    <m/>
    <m/>
    <m/>
    <m/>
    <m/>
    <m/>
    <m/>
    <m/>
    <m/>
    <m/>
    <m/>
    <m/>
    <m/>
    <n v="53035"/>
    <n v="6232"/>
    <n v="12.98"/>
    <n v="1325.88"/>
  </r>
  <r>
    <x v="16"/>
    <x v="16"/>
    <x v="12"/>
    <x v="2"/>
    <x v="14"/>
    <x v="5477"/>
    <n v="21295"/>
    <n v="40.33"/>
    <n v="2760"/>
    <n v="112939.2"/>
    <n v="32078.560000000001"/>
    <n v="40681"/>
    <n v="77.05"/>
    <n v="729.06"/>
    <n v="386845.03"/>
    <m/>
    <m/>
    <m/>
    <m/>
    <m/>
    <m/>
    <m/>
    <m/>
    <m/>
    <m/>
    <n v="15330"/>
    <n v="9243"/>
    <n v="17.510000000000002"/>
    <n v="348.41"/>
  </r>
  <r>
    <x v="208"/>
    <x v="208"/>
    <x v="9"/>
    <x v="7"/>
    <x v="38"/>
    <x v="10839"/>
    <n v="30815"/>
    <n v="45.86"/>
    <n v="3338.57"/>
    <n v="173872.8"/>
    <n v="17303.59"/>
    <n v="26695"/>
    <n v="39.72"/>
    <n v="308.99"/>
    <n v="208669.17"/>
    <m/>
    <m/>
    <m/>
    <m/>
    <m/>
    <m/>
    <m/>
    <m/>
    <m/>
    <m/>
    <n v="155300"/>
    <n v="19278"/>
    <n v="28.69"/>
    <n v="2773.21"/>
  </r>
  <r>
    <x v="38"/>
    <x v="38"/>
    <x v="0"/>
    <x v="1"/>
    <x v="68"/>
    <x v="4314"/>
    <n v="666"/>
    <n v="3.47"/>
    <n v="206.81"/>
    <n v="3077.37"/>
    <n v="391.85"/>
    <n v="699"/>
    <n v="3.64"/>
    <n v="24.49"/>
    <n v="4725.47"/>
    <m/>
    <m/>
    <m/>
    <m/>
    <m/>
    <m/>
    <m/>
    <m/>
    <m/>
    <m/>
    <n v="838"/>
    <n v="5986"/>
    <n v="31.18"/>
    <n v="52.38"/>
  </r>
  <r>
    <x v="37"/>
    <x v="37"/>
    <x v="13"/>
    <x v="6"/>
    <x v="32"/>
    <x v="10840"/>
    <n v="27"/>
    <n v="0.25"/>
    <n v="9.7799999999999994"/>
    <n v="81.84"/>
    <n v="0"/>
    <m/>
    <m/>
    <m/>
    <m/>
    <m/>
    <m/>
    <m/>
    <m/>
    <m/>
    <m/>
    <m/>
    <m/>
    <m/>
    <m/>
    <n v="0"/>
    <m/>
    <m/>
    <n v="0"/>
  </r>
  <r>
    <x v="73"/>
    <x v="73"/>
    <x v="7"/>
    <x v="4"/>
    <x v="85"/>
    <x v="10841"/>
    <n v="91365"/>
    <n v="33.69"/>
    <n v="4813.47"/>
    <n v="1011695.85"/>
    <n v="78712.899999999994"/>
    <n v="72610"/>
    <n v="26.77"/>
    <n v="348.29"/>
    <n v="949222.48"/>
    <m/>
    <m/>
    <m/>
    <m/>
    <m/>
    <m/>
    <m/>
    <m/>
    <m/>
    <m/>
    <n v="0"/>
    <m/>
    <m/>
    <n v="0"/>
  </r>
  <r>
    <x v="6"/>
    <x v="6"/>
    <x v="8"/>
    <x v="6"/>
    <x v="7"/>
    <x v="4"/>
    <m/>
    <m/>
    <m/>
    <m/>
    <n v="1303.5899999999999"/>
    <n v="1125"/>
    <n v="46.88"/>
    <m/>
    <m/>
    <m/>
    <m/>
    <m/>
    <m/>
    <m/>
    <m/>
    <m/>
    <m/>
    <m/>
    <m/>
    <n v="11720"/>
    <n v="1357"/>
    <n v="56.54"/>
    <n v="5860"/>
  </r>
  <r>
    <x v="14"/>
    <x v="14"/>
    <x v="6"/>
    <x v="17"/>
    <x v="30"/>
    <x v="4"/>
    <m/>
    <m/>
    <m/>
    <m/>
    <n v="0"/>
    <m/>
    <m/>
    <m/>
    <m/>
    <m/>
    <m/>
    <m/>
    <m/>
    <m/>
    <m/>
    <m/>
    <m/>
    <m/>
    <m/>
    <n v="0"/>
    <n v="25848"/>
    <n v="44.88"/>
    <n v="0"/>
  </r>
  <r>
    <x v="11"/>
    <x v="11"/>
    <x v="10"/>
    <x v="1"/>
    <x v="11"/>
    <x v="10842"/>
    <n v="455"/>
    <n v="3.79"/>
    <n v="301.8"/>
    <n v="2806.74"/>
    <n v="0"/>
    <m/>
    <m/>
    <m/>
    <m/>
    <m/>
    <m/>
    <m/>
    <m/>
    <m/>
    <m/>
    <m/>
    <m/>
    <m/>
    <m/>
    <n v="23000"/>
    <n v="533"/>
    <n v="4.4400000000000004"/>
    <n v="2300"/>
  </r>
  <r>
    <x v="158"/>
    <x v="158"/>
    <x v="0"/>
    <x v="7"/>
    <x v="30"/>
    <x v="10843"/>
    <n v="25074"/>
    <n v="43.53"/>
    <n v="4068"/>
    <n v="181595.51999999999"/>
    <n v="13263"/>
    <n v="18852"/>
    <n v="32.729999999999997"/>
    <n v="276.31"/>
    <n v="159942.5"/>
    <m/>
    <m/>
    <m/>
    <m/>
    <m/>
    <m/>
    <m/>
    <m/>
    <m/>
    <m/>
    <n v="219740"/>
    <n v="26055"/>
    <n v="45.23"/>
    <n v="4577.92"/>
  </r>
  <r>
    <x v="7"/>
    <x v="7"/>
    <x v="14"/>
    <x v="2"/>
    <x v="69"/>
    <x v="10844"/>
    <n v="60233"/>
    <n v="86.54"/>
    <n v="6314.48"/>
    <n v="340603.2"/>
    <n v="35016.49"/>
    <n v="44446"/>
    <n v="63.86"/>
    <n v="603.73"/>
    <n v="422274.34"/>
    <m/>
    <m/>
    <m/>
    <m/>
    <m/>
    <m/>
    <m/>
    <m/>
    <m/>
    <m/>
    <n v="0"/>
    <n v="35246"/>
    <n v="50.64"/>
    <n v="0"/>
  </r>
  <r>
    <x v="72"/>
    <x v="72"/>
    <x v="1"/>
    <x v="6"/>
    <x v="4"/>
    <x v="10845"/>
    <n v="47"/>
    <n v="0.56000000000000005"/>
    <n v="1.86"/>
    <n v="12.09"/>
    <n v="217"/>
    <n v="40"/>
    <n v="0.48"/>
    <n v="31"/>
    <n v="2616.87"/>
    <m/>
    <m/>
    <m/>
    <m/>
    <m/>
    <m/>
    <m/>
    <m/>
    <m/>
    <m/>
    <n v="0"/>
    <n v="6710"/>
    <n v="79.88"/>
    <n v="0"/>
  </r>
  <r>
    <x v="50"/>
    <x v="50"/>
    <x v="5"/>
    <x v="5"/>
    <x v="30"/>
    <x v="10846"/>
    <n v="39472"/>
    <n v="68.53"/>
    <n v="4432.2700000000004"/>
    <n v="197856.57"/>
    <n v="0"/>
    <m/>
    <m/>
    <m/>
    <m/>
    <m/>
    <m/>
    <m/>
    <m/>
    <m/>
    <n v="13957"/>
    <n v="23877"/>
    <n v="41.45"/>
    <n v="290"/>
    <n v="312413.49"/>
    <n v="1049260"/>
    <n v="16098"/>
    <n v="27.95"/>
    <n v="21859.58"/>
  </r>
  <r>
    <x v="29"/>
    <x v="29"/>
    <x v="14"/>
    <x v="6"/>
    <x v="19"/>
    <x v="10847"/>
    <n v="1191"/>
    <n v="6.62"/>
    <n v="287.2"/>
    <n v="4006.44"/>
    <n v="537.34"/>
    <n v="1103"/>
    <n v="6.13"/>
    <m/>
    <m/>
    <m/>
    <m/>
    <m/>
    <m/>
    <m/>
    <m/>
    <m/>
    <m/>
    <m/>
    <m/>
    <n v="1685"/>
    <n v="17231"/>
    <n v="95.73"/>
    <n v="112.33"/>
  </r>
  <r>
    <x v="85"/>
    <x v="85"/>
    <x v="2"/>
    <x v="0"/>
    <x v="5"/>
    <x v="10848"/>
    <n v="133662"/>
    <n v="139.22999999999999"/>
    <n v="9009.75"/>
    <n v="670325.4"/>
    <n v="0"/>
    <m/>
    <m/>
    <m/>
    <m/>
    <m/>
    <m/>
    <m/>
    <m/>
    <m/>
    <m/>
    <m/>
    <m/>
    <m/>
    <m/>
    <n v="3262"/>
    <n v="23314"/>
    <n v="24.29"/>
    <n v="40.78"/>
  </r>
  <r>
    <x v="5"/>
    <x v="5"/>
    <x v="6"/>
    <x v="5"/>
    <x v="33"/>
    <x v="10849"/>
    <n v="139917"/>
    <n v="116.6"/>
    <n v="8400.4"/>
    <n v="781237.2"/>
    <n v="0"/>
    <m/>
    <m/>
    <m/>
    <m/>
    <m/>
    <m/>
    <m/>
    <m/>
    <m/>
    <m/>
    <m/>
    <m/>
    <m/>
    <m/>
    <n v="2587"/>
    <n v="13361"/>
    <n v="11.13"/>
    <n v="25.87"/>
  </r>
  <r>
    <x v="52"/>
    <x v="52"/>
    <x v="10"/>
    <x v="4"/>
    <x v="33"/>
    <x v="10850"/>
    <n v="66519"/>
    <n v="55.43"/>
    <n v="5505.2"/>
    <n v="511983.6"/>
    <n v="86905.919999999998"/>
    <n v="124220"/>
    <n v="103.52"/>
    <n v="869.06"/>
    <n v="1048024.52"/>
    <m/>
    <m/>
    <m/>
    <m/>
    <m/>
    <m/>
    <m/>
    <m/>
    <m/>
    <m/>
    <n v="11758"/>
    <n v="48980"/>
    <n v="40.82"/>
    <n v="117.58"/>
  </r>
  <r>
    <x v="98"/>
    <x v="98"/>
    <x v="3"/>
    <x v="2"/>
    <x v="2"/>
    <x v="10851"/>
    <n v="11845"/>
    <n v="15.42"/>
    <n v="905.2"/>
    <n v="53877.69"/>
    <n v="18276.990000000002"/>
    <n v="49910"/>
    <n v="64.989999999999995"/>
    <n v="285.58"/>
    <n v="220407.72"/>
    <m/>
    <m/>
    <m/>
    <m/>
    <m/>
    <m/>
    <m/>
    <m/>
    <m/>
    <m/>
    <n v="549200"/>
    <n v="59040"/>
    <n v="76.88"/>
    <n v="8581.25"/>
  </r>
  <r>
    <x v="18"/>
    <x v="18"/>
    <x v="6"/>
    <x v="5"/>
    <x v="9"/>
    <x v="10852"/>
    <n v="7025"/>
    <n v="14.64"/>
    <n v="890.9"/>
    <n v="33141.480000000003"/>
    <n v="19632.400000000001"/>
    <n v="39012"/>
    <n v="81.28"/>
    <n v="490.81"/>
    <n v="236752.95"/>
    <m/>
    <m/>
    <m/>
    <m/>
    <m/>
    <m/>
    <m/>
    <m/>
    <m/>
    <m/>
    <n v="145000"/>
    <n v="18525"/>
    <n v="38.590000000000003"/>
    <n v="3625"/>
  </r>
  <r>
    <x v="125"/>
    <x v="125"/>
    <x v="13"/>
    <x v="1"/>
    <x v="1"/>
    <x v="4"/>
    <m/>
    <m/>
    <m/>
    <m/>
    <n v="0"/>
    <m/>
    <m/>
    <m/>
    <m/>
    <m/>
    <m/>
    <m/>
    <m/>
    <m/>
    <m/>
    <m/>
    <m/>
    <m/>
    <m/>
    <n v="0"/>
    <m/>
    <m/>
    <n v="0"/>
  </r>
  <r>
    <x v="101"/>
    <x v="101"/>
    <x v="10"/>
    <x v="5"/>
    <x v="9"/>
    <x v="10853"/>
    <n v="22581"/>
    <n v="47.04"/>
    <n v="4394"/>
    <n v="163456.79999999999"/>
    <n v="26933.07"/>
    <n v="38674"/>
    <n v="80.569999999999993"/>
    <m/>
    <m/>
    <m/>
    <m/>
    <m/>
    <m/>
    <m/>
    <m/>
    <m/>
    <m/>
    <m/>
    <m/>
    <n v="173.79"/>
    <n v="10255"/>
    <n v="21.36"/>
    <n v="4.34"/>
  </r>
  <r>
    <x v="12"/>
    <x v="12"/>
    <x v="1"/>
    <x v="18"/>
    <x v="19"/>
    <x v="4"/>
    <m/>
    <m/>
    <m/>
    <m/>
    <n v="0"/>
    <m/>
    <m/>
    <m/>
    <m/>
    <m/>
    <m/>
    <m/>
    <m/>
    <m/>
    <m/>
    <m/>
    <m/>
    <m/>
    <m/>
    <n v="1684"/>
    <n v="15589"/>
    <n v="86.61"/>
    <n v="112.27"/>
  </r>
  <r>
    <x v="0"/>
    <x v="0"/>
    <x v="4"/>
    <x v="4"/>
    <x v="96"/>
    <x v="4"/>
    <m/>
    <m/>
    <m/>
    <m/>
    <n v="0"/>
    <m/>
    <m/>
    <m/>
    <m/>
    <m/>
    <m/>
    <m/>
    <m/>
    <m/>
    <m/>
    <m/>
    <m/>
    <m/>
    <m/>
    <n v="0"/>
    <m/>
    <m/>
    <n v="0"/>
  </r>
  <r>
    <x v="12"/>
    <x v="12"/>
    <x v="14"/>
    <x v="0"/>
    <x v="1"/>
    <x v="4"/>
    <m/>
    <m/>
    <m/>
    <m/>
    <n v="0"/>
    <m/>
    <m/>
    <m/>
    <m/>
    <m/>
    <m/>
    <m/>
    <m/>
    <m/>
    <m/>
    <m/>
    <m/>
    <m/>
    <m/>
    <n v="0"/>
    <m/>
    <m/>
    <n v="0"/>
  </r>
  <r>
    <x v="12"/>
    <x v="12"/>
    <x v="4"/>
    <x v="8"/>
    <x v="11"/>
    <x v="10854"/>
    <n v="1532"/>
    <n v="12.77"/>
    <n v="7.8"/>
    <n v="72.540000000000006"/>
    <n v="0"/>
    <m/>
    <m/>
    <m/>
    <m/>
    <m/>
    <m/>
    <m/>
    <m/>
    <m/>
    <m/>
    <m/>
    <m/>
    <m/>
    <m/>
    <n v="272"/>
    <n v="5450"/>
    <n v="45.42"/>
    <n v="27.2"/>
  </r>
  <r>
    <x v="218"/>
    <x v="218"/>
    <x v="12"/>
    <x v="2"/>
    <x v="110"/>
    <x v="10855"/>
    <n v="70687"/>
    <n v="128.06"/>
    <n v="9874.8700000000008"/>
    <n v="422446.92"/>
    <n v="0"/>
    <m/>
    <m/>
    <m/>
    <m/>
    <m/>
    <m/>
    <m/>
    <m/>
    <m/>
    <m/>
    <m/>
    <m/>
    <m/>
    <m/>
    <n v="15111"/>
    <n v="45334"/>
    <n v="82.13"/>
    <n v="328.5"/>
  </r>
  <r>
    <x v="201"/>
    <x v="201"/>
    <x v="10"/>
    <x v="2"/>
    <x v="80"/>
    <x v="10125"/>
    <n v="43684"/>
    <n v="51.27"/>
    <n v="5171.83"/>
    <n v="341496"/>
    <n v="32142.58"/>
    <n v="39207"/>
    <n v="46.02"/>
    <m/>
    <m/>
    <m/>
    <m/>
    <m/>
    <m/>
    <m/>
    <m/>
    <m/>
    <m/>
    <m/>
    <m/>
    <n v="6.84"/>
    <n v="21491"/>
    <n v="25.22"/>
    <n v="0.1"/>
  </r>
  <r>
    <x v="17"/>
    <x v="17"/>
    <x v="6"/>
    <x v="6"/>
    <x v="15"/>
    <x v="4"/>
    <m/>
    <m/>
    <m/>
    <m/>
    <n v="0"/>
    <m/>
    <m/>
    <m/>
    <m/>
    <m/>
    <m/>
    <m/>
    <m/>
    <m/>
    <m/>
    <m/>
    <m/>
    <m/>
    <m/>
    <n v="189500"/>
    <n v="30362"/>
    <n v="70.28"/>
    <n v="5263.89"/>
  </r>
  <r>
    <x v="1"/>
    <x v="1"/>
    <x v="2"/>
    <x v="2"/>
    <x v="30"/>
    <x v="10856"/>
    <n v="102594"/>
    <n v="178.11"/>
    <n v="11396.33"/>
    <n v="508732.32"/>
    <n v="0"/>
    <m/>
    <m/>
    <m/>
    <m/>
    <m/>
    <m/>
    <m/>
    <m/>
    <m/>
    <m/>
    <m/>
    <m/>
    <m/>
    <m/>
    <n v="0"/>
    <n v="4877"/>
    <n v="8.4700000000000006"/>
    <n v="0"/>
  </r>
  <r>
    <x v="27"/>
    <x v="27"/>
    <x v="5"/>
    <x v="7"/>
    <x v="42"/>
    <x v="10857"/>
    <n v="13707"/>
    <n v="38.08"/>
    <n v="2637.93"/>
    <n v="73598.34"/>
    <n v="14018.43"/>
    <n v="16286"/>
    <n v="45.24"/>
    <n v="467.28"/>
    <n v="169052.44"/>
    <m/>
    <m/>
    <m/>
    <m/>
    <m/>
    <m/>
    <m/>
    <m/>
    <m/>
    <m/>
    <n v="956.49"/>
    <n v="2816"/>
    <n v="7.82"/>
    <n v="31.88"/>
  </r>
  <r>
    <x v="24"/>
    <x v="24"/>
    <x v="14"/>
    <x v="0"/>
    <x v="88"/>
    <x v="10858"/>
    <n v="67198"/>
    <n v="71.790000000000006"/>
    <n v="5592.74"/>
    <n v="405697.62"/>
    <n v="43836.08"/>
    <n v="102055"/>
    <n v="109.03"/>
    <n v="562"/>
    <n v="528632.46"/>
    <m/>
    <m/>
    <m/>
    <m/>
    <m/>
    <m/>
    <m/>
    <m/>
    <m/>
    <m/>
    <n v="3779"/>
    <n v="25700"/>
    <n v="27.46"/>
    <n v="48.45"/>
  </r>
  <r>
    <x v="15"/>
    <x v="15"/>
    <x v="8"/>
    <x v="14"/>
    <x v="12"/>
    <x v="10859"/>
    <n v="11557"/>
    <n v="68.790000000000006"/>
    <n v="4160"/>
    <n v="54163.199999999997"/>
    <n v="0"/>
    <m/>
    <m/>
    <m/>
    <m/>
    <m/>
    <m/>
    <m/>
    <m/>
    <m/>
    <n v="4289"/>
    <n v="11222"/>
    <n v="66.8"/>
    <n v="306"/>
    <n v="96004.98"/>
    <n v="295.87"/>
    <n v="3780"/>
    <n v="22.5"/>
    <n v="21.13"/>
  </r>
  <r>
    <x v="66"/>
    <x v="66"/>
    <x v="15"/>
    <x v="5"/>
    <x v="19"/>
    <x v="10860"/>
    <n v="6072"/>
    <n v="33.729999999999997"/>
    <n v="2340.6"/>
    <n v="32651.37"/>
    <n v="8283.2199999999993"/>
    <n v="14938"/>
    <n v="82.99"/>
    <n v="552.21"/>
    <n v="99889.84"/>
    <m/>
    <m/>
    <m/>
    <m/>
    <m/>
    <m/>
    <m/>
    <m/>
    <m/>
    <m/>
    <n v="709"/>
    <n v="10421"/>
    <n v="57.89"/>
    <n v="47.27"/>
  </r>
  <r>
    <x v="46"/>
    <x v="46"/>
    <x v="3"/>
    <x v="4"/>
    <x v="3"/>
    <x v="10861"/>
    <n v="2565"/>
    <n v="2.97"/>
    <n v="131.43"/>
    <n v="8800.59"/>
    <n v="18.43"/>
    <n v="4288"/>
    <n v="4.96"/>
    <m/>
    <m/>
    <m/>
    <m/>
    <m/>
    <m/>
    <m/>
    <m/>
    <m/>
    <m/>
    <m/>
    <m/>
    <n v="1.4"/>
    <n v="11924"/>
    <n v="13.8"/>
    <n v="0.02"/>
  </r>
  <r>
    <x v="72"/>
    <x v="72"/>
    <x v="8"/>
    <x v="13"/>
    <x v="6"/>
    <x v="4"/>
    <m/>
    <m/>
    <m/>
    <m/>
    <n v="0"/>
    <m/>
    <m/>
    <m/>
    <m/>
    <m/>
    <m/>
    <m/>
    <m/>
    <m/>
    <m/>
    <m/>
    <m/>
    <m/>
    <m/>
    <n v="87500"/>
    <n v="3424"/>
    <n v="35.67"/>
    <n v="10937.5"/>
  </r>
  <r>
    <x v="51"/>
    <x v="51"/>
    <x v="0"/>
    <x v="2"/>
    <x v="9"/>
    <x v="10862"/>
    <n v="45918"/>
    <n v="95.66"/>
    <n v="7773.45"/>
    <n v="289172.34000000003"/>
    <n v="0"/>
    <m/>
    <m/>
    <m/>
    <m/>
    <m/>
    <m/>
    <m/>
    <m/>
    <m/>
    <m/>
    <m/>
    <m/>
    <m/>
    <m/>
    <n v="285400"/>
    <n v="5705"/>
    <n v="11.89"/>
    <n v="7135"/>
  </r>
  <r>
    <x v="162"/>
    <x v="162"/>
    <x v="8"/>
    <x v="1"/>
    <x v="4"/>
    <x v="6446"/>
    <n v="889"/>
    <n v="10.58"/>
    <n v="520"/>
    <n v="3385.2"/>
    <n v="0"/>
    <m/>
    <m/>
    <m/>
    <m/>
    <m/>
    <m/>
    <m/>
    <m/>
    <m/>
    <m/>
    <m/>
    <m/>
    <m/>
    <m/>
    <n v="608"/>
    <n v="2708"/>
    <n v="32.24"/>
    <n v="86.86"/>
  </r>
  <r>
    <x v="28"/>
    <x v="28"/>
    <x v="3"/>
    <x v="5"/>
    <x v="89"/>
    <x v="10863"/>
    <n v="64450"/>
    <n v="49.73"/>
    <n v="3805.17"/>
    <n v="382190.94"/>
    <n v="3064.02"/>
    <n v="104560"/>
    <n v="80.680000000000007"/>
    <n v="28.37"/>
    <n v="36949.879999999997"/>
    <m/>
    <m/>
    <m/>
    <m/>
    <m/>
    <m/>
    <m/>
    <m/>
    <m/>
    <m/>
    <n v="143500"/>
    <n v="25790"/>
    <n v="19.899999999999999"/>
    <n v="1328.7"/>
  </r>
  <r>
    <x v="46"/>
    <x v="46"/>
    <x v="11"/>
    <x v="14"/>
    <x v="9"/>
    <x v="4615"/>
    <n v="46979"/>
    <n v="97.87"/>
    <n v="8530"/>
    <n v="317316"/>
    <n v="0"/>
    <m/>
    <m/>
    <m/>
    <m/>
    <m/>
    <m/>
    <m/>
    <m/>
    <m/>
    <m/>
    <m/>
    <m/>
    <m/>
    <m/>
    <n v="0"/>
    <n v="6718"/>
    <n v="14"/>
    <n v="0"/>
  </r>
  <r>
    <x v="62"/>
    <x v="62"/>
    <x v="2"/>
    <x v="3"/>
    <x v="37"/>
    <x v="10864"/>
    <n v="7912"/>
    <n v="20.6"/>
    <n v="813.63"/>
    <n v="24213.48"/>
    <n v="1420"/>
    <n v="3395"/>
    <n v="8.84"/>
    <n v="44.38"/>
    <n v="17124.21"/>
    <m/>
    <m/>
    <m/>
    <m/>
    <m/>
    <m/>
    <m/>
    <m/>
    <m/>
    <m/>
    <n v="3313"/>
    <n v="15002"/>
    <n v="39.07"/>
    <n v="103.53"/>
  </r>
  <r>
    <x v="107"/>
    <x v="107"/>
    <x v="0"/>
    <x v="2"/>
    <x v="21"/>
    <x v="8861"/>
    <n v="14458"/>
    <n v="50.2"/>
    <n v="3780"/>
    <n v="84369.600000000006"/>
    <n v="3286.98"/>
    <n v="6871"/>
    <n v="23.86"/>
    <n v="136.96"/>
    <n v="39638.69"/>
    <m/>
    <m/>
    <m/>
    <m/>
    <m/>
    <m/>
    <m/>
    <m/>
    <m/>
    <m/>
    <n v="1403.65"/>
    <n v="1972"/>
    <n v="6.85"/>
    <n v="58.49"/>
  </r>
  <r>
    <x v="49"/>
    <x v="49"/>
    <x v="10"/>
    <x v="7"/>
    <x v="20"/>
    <x v="10865"/>
    <n v="86514"/>
    <n v="120.16"/>
    <n v="11136.32"/>
    <n v="621406.47"/>
    <n v="0"/>
    <m/>
    <m/>
    <m/>
    <m/>
    <m/>
    <m/>
    <m/>
    <m/>
    <m/>
    <m/>
    <m/>
    <m/>
    <m/>
    <m/>
    <n v="251980"/>
    <n v="12585"/>
    <n v="17.48"/>
    <n v="4199.67"/>
  </r>
  <r>
    <x v="218"/>
    <x v="218"/>
    <x v="14"/>
    <x v="2"/>
    <x v="110"/>
    <x v="10866"/>
    <n v="57427"/>
    <n v="104.03"/>
    <n v="7822.17"/>
    <n v="334632.59999999998"/>
    <n v="0"/>
    <m/>
    <m/>
    <m/>
    <m/>
    <m/>
    <m/>
    <m/>
    <m/>
    <m/>
    <m/>
    <m/>
    <m/>
    <m/>
    <m/>
    <n v="100680"/>
    <n v="3404"/>
    <n v="6.17"/>
    <n v="2188.6999999999998"/>
  </r>
  <r>
    <x v="225"/>
    <x v="225"/>
    <x v="4"/>
    <x v="1"/>
    <x v="6"/>
    <x v="10867"/>
    <n v="1055"/>
    <n v="10.99"/>
    <n v="1015.75"/>
    <n v="7557.18"/>
    <n v="0"/>
    <m/>
    <m/>
    <m/>
    <m/>
    <m/>
    <m/>
    <m/>
    <m/>
    <m/>
    <m/>
    <m/>
    <m/>
    <m/>
    <m/>
    <n v="408.21"/>
    <n v="4446"/>
    <n v="46.31"/>
    <n v="51.03"/>
  </r>
  <r>
    <x v="149"/>
    <x v="149"/>
    <x v="4"/>
    <x v="2"/>
    <x v="42"/>
    <x v="10868"/>
    <n v="33634"/>
    <n v="93.43"/>
    <n v="6345.57"/>
    <n v="177041.31"/>
    <n v="0"/>
    <m/>
    <m/>
    <m/>
    <m/>
    <m/>
    <m/>
    <m/>
    <m/>
    <m/>
    <m/>
    <m/>
    <m/>
    <m/>
    <m/>
    <n v="0"/>
    <m/>
    <m/>
    <n v="0"/>
  </r>
  <r>
    <x v="87"/>
    <x v="87"/>
    <x v="14"/>
    <x v="2"/>
    <x v="28"/>
    <x v="10869"/>
    <n v="10885"/>
    <n v="75.59"/>
    <n v="4812.33"/>
    <n v="53705.64"/>
    <n v="6766.25"/>
    <n v="8479"/>
    <n v="58.88"/>
    <n v="563.85"/>
    <n v="81596.19"/>
    <m/>
    <m/>
    <m/>
    <m/>
    <m/>
    <m/>
    <m/>
    <m/>
    <m/>
    <m/>
    <n v="417"/>
    <n v="3953"/>
    <n v="27.45"/>
    <n v="34.75"/>
  </r>
  <r>
    <x v="4"/>
    <x v="4"/>
    <x v="13"/>
    <x v="1"/>
    <x v="41"/>
    <x v="0"/>
    <n v="9"/>
    <n v="0.25"/>
    <n v="0"/>
    <n v="0"/>
    <n v="64.02"/>
    <n v="95"/>
    <n v="2.64"/>
    <n v="21.34"/>
    <n v="771.98"/>
    <m/>
    <m/>
    <m/>
    <m/>
    <m/>
    <m/>
    <m/>
    <m/>
    <m/>
    <m/>
    <n v="180"/>
    <n v="2225"/>
    <n v="61.81"/>
    <n v="60"/>
  </r>
  <r>
    <x v="109"/>
    <x v="109"/>
    <x v="3"/>
    <x v="6"/>
    <x v="6"/>
    <x v="0"/>
    <n v="0"/>
    <n v="0"/>
    <n v="0"/>
    <n v="0"/>
    <n v="0"/>
    <n v="0"/>
    <n v="0"/>
    <m/>
    <m/>
    <n v="0"/>
    <n v="0"/>
    <n v="0"/>
    <n v="0"/>
    <n v="0"/>
    <n v="0"/>
    <n v="0"/>
    <n v="0"/>
    <n v="0"/>
    <n v="0"/>
    <n v="0"/>
    <n v="0"/>
    <n v="0"/>
    <n v="0"/>
  </r>
  <r>
    <x v="12"/>
    <x v="12"/>
    <x v="0"/>
    <x v="18"/>
    <x v="19"/>
    <x v="4"/>
    <m/>
    <m/>
    <m/>
    <m/>
    <n v="0"/>
    <m/>
    <m/>
    <m/>
    <m/>
    <m/>
    <m/>
    <m/>
    <m/>
    <m/>
    <m/>
    <m/>
    <m/>
    <m/>
    <m/>
    <n v="1346"/>
    <n v="15876"/>
    <n v="88.2"/>
    <n v="89.73"/>
  </r>
  <r>
    <x v="205"/>
    <x v="205"/>
    <x v="0"/>
    <x v="7"/>
    <x v="42"/>
    <x v="10870"/>
    <n v="25917"/>
    <n v="71.989999999999995"/>
    <n v="7215"/>
    <n v="201298.5"/>
    <n v="0"/>
    <m/>
    <m/>
    <m/>
    <m/>
    <m/>
    <m/>
    <m/>
    <m/>
    <m/>
    <m/>
    <m/>
    <m/>
    <m/>
    <m/>
    <n v="0"/>
    <m/>
    <m/>
    <n v="0"/>
  </r>
  <r>
    <x v="25"/>
    <x v="25"/>
    <x v="1"/>
    <x v="21"/>
    <x v="54"/>
    <x v="10871"/>
    <n v="11109"/>
    <n v="31.92"/>
    <n v="3871.38"/>
    <n v="104411.1"/>
    <n v="7571.29"/>
    <n v="10655"/>
    <n v="30.62"/>
    <n v="261.08"/>
    <n v="91304.46"/>
    <m/>
    <m/>
    <m/>
    <m/>
    <m/>
    <m/>
    <m/>
    <m/>
    <m/>
    <m/>
    <n v="760"/>
    <n v="4085"/>
    <n v="11.74"/>
    <n v="26.21"/>
  </r>
  <r>
    <x v="219"/>
    <x v="219"/>
    <x v="10"/>
    <x v="2"/>
    <x v="30"/>
    <x v="10872"/>
    <n v="3833"/>
    <n v="6.65"/>
    <n v="637.21"/>
    <n v="28444.98"/>
    <n v="0"/>
    <n v="7308"/>
    <n v="12.69"/>
    <m/>
    <m/>
    <m/>
    <m/>
    <m/>
    <m/>
    <m/>
    <m/>
    <m/>
    <m/>
    <m/>
    <m/>
    <n v="1360"/>
    <n v="3170"/>
    <n v="5.5"/>
    <n v="28.33"/>
  </r>
  <r>
    <x v="193"/>
    <x v="193"/>
    <x v="0"/>
    <x v="2"/>
    <x v="38"/>
    <x v="10873"/>
    <n v="66380"/>
    <n v="98.78"/>
    <n v="8234.66"/>
    <n v="428861.13"/>
    <n v="0"/>
    <m/>
    <m/>
    <m/>
    <m/>
    <m/>
    <m/>
    <m/>
    <m/>
    <m/>
    <m/>
    <m/>
    <m/>
    <m/>
    <m/>
    <n v="529.91"/>
    <n v="16008"/>
    <n v="23.82"/>
    <n v="9.4600000000000009"/>
  </r>
  <r>
    <x v="65"/>
    <x v="65"/>
    <x v="2"/>
    <x v="4"/>
    <x v="44"/>
    <x v="10874"/>
    <n v="5315"/>
    <n v="4.92"/>
    <n v="147.41999999999999"/>
    <n v="12339.24"/>
    <n v="6447.14"/>
    <n v="7972"/>
    <n v="7.38"/>
    <n v="71.63"/>
    <n v="77747.98"/>
    <m/>
    <m/>
    <m/>
    <m/>
    <m/>
    <m/>
    <m/>
    <m/>
    <m/>
    <m/>
    <n v="3799"/>
    <n v="9998"/>
    <n v="9.26"/>
    <n v="42.21"/>
  </r>
  <r>
    <x v="92"/>
    <x v="92"/>
    <x v="2"/>
    <x v="13"/>
    <x v="6"/>
    <x v="4"/>
    <n v="0"/>
    <n v="0"/>
    <m/>
    <m/>
    <n v="0"/>
    <m/>
    <m/>
    <m/>
    <m/>
    <m/>
    <m/>
    <m/>
    <m/>
    <m/>
    <m/>
    <m/>
    <m/>
    <m/>
    <m/>
    <n v="0"/>
    <m/>
    <m/>
    <n v="0"/>
  </r>
  <r>
    <x v="19"/>
    <x v="19"/>
    <x v="15"/>
    <x v="33"/>
    <x v="110"/>
    <x v="4"/>
    <m/>
    <m/>
    <m/>
    <m/>
    <n v="0"/>
    <m/>
    <m/>
    <m/>
    <m/>
    <m/>
    <m/>
    <m/>
    <m/>
    <m/>
    <m/>
    <m/>
    <m/>
    <m/>
    <m/>
    <n v="0"/>
    <m/>
    <m/>
    <n v="0"/>
  </r>
  <r>
    <x v="194"/>
    <x v="194"/>
    <x v="6"/>
    <x v="2"/>
    <x v="9"/>
    <x v="10875"/>
    <n v="55754"/>
    <n v="116.15"/>
    <n v="10368"/>
    <n v="385689.59999999998"/>
    <n v="0"/>
    <m/>
    <m/>
    <m/>
    <m/>
    <m/>
    <m/>
    <m/>
    <m/>
    <m/>
    <m/>
    <m/>
    <m/>
    <m/>
    <m/>
    <n v="49930"/>
    <n v="1939"/>
    <n v="4.04"/>
    <n v="1248.25"/>
  </r>
  <r>
    <x v="147"/>
    <x v="147"/>
    <x v="7"/>
    <x v="5"/>
    <x v="87"/>
    <x v="7725"/>
    <n v="63157"/>
    <n v="40.49"/>
    <n v="3724.62"/>
    <n v="450306"/>
    <n v="3279"/>
    <n v="4240"/>
    <n v="2.72"/>
    <m/>
    <m/>
    <m/>
    <m/>
    <m/>
    <m/>
    <m/>
    <m/>
    <m/>
    <m/>
    <m/>
    <m/>
    <n v="3827"/>
    <n v="14506"/>
    <n v="9.3000000000000007"/>
    <n v="29.44"/>
  </r>
  <r>
    <x v="78"/>
    <x v="78"/>
    <x v="11"/>
    <x v="2"/>
    <x v="67"/>
    <x v="10876"/>
    <n v="78872"/>
    <n v="78.25"/>
    <n v="8062.86"/>
    <n v="629870.4"/>
    <n v="0"/>
    <m/>
    <m/>
    <m/>
    <m/>
    <m/>
    <m/>
    <m/>
    <m/>
    <m/>
    <m/>
    <m/>
    <m/>
    <m/>
    <m/>
    <n v="101400"/>
    <n v="9440"/>
    <n v="9.3699999999999992"/>
    <n v="1207.1400000000001"/>
  </r>
  <r>
    <x v="25"/>
    <x v="25"/>
    <x v="2"/>
    <x v="7"/>
    <x v="17"/>
    <x v="10877"/>
    <n v="16412"/>
    <n v="27.35"/>
    <n v="2678.4"/>
    <n v="124545.60000000001"/>
    <n v="31479.15"/>
    <n v="51074"/>
    <n v="85.12"/>
    <n v="629.58000000000004"/>
    <n v="379616.47"/>
    <m/>
    <m/>
    <m/>
    <m/>
    <m/>
    <m/>
    <m/>
    <m/>
    <m/>
    <m/>
    <n v="1690"/>
    <n v="9012"/>
    <n v="15.02"/>
    <n v="33.799999999999997"/>
  </r>
  <r>
    <x v="20"/>
    <x v="20"/>
    <x v="5"/>
    <x v="6"/>
    <x v="28"/>
    <x v="10878"/>
    <n v="685"/>
    <n v="4.76"/>
    <n v="258.75"/>
    <n v="2887.65"/>
    <n v="355.04"/>
    <n v="563"/>
    <n v="3.91"/>
    <n v="29.59"/>
    <n v="4281.53"/>
    <m/>
    <m/>
    <m/>
    <m/>
    <m/>
    <m/>
    <m/>
    <m/>
    <m/>
    <m/>
    <n v="121000"/>
    <n v="8337"/>
    <n v="57.9"/>
    <n v="10083.33"/>
  </r>
  <r>
    <x v="48"/>
    <x v="48"/>
    <x v="11"/>
    <x v="5"/>
    <x v="3"/>
    <x v="10879"/>
    <n v="86013"/>
    <n v="99.55"/>
    <n v="10173.39"/>
    <n v="681210.12"/>
    <n v="28549.040000000001"/>
    <n v="39352"/>
    <n v="45.55"/>
    <n v="396.51"/>
    <n v="344281.42"/>
    <m/>
    <m/>
    <m/>
    <m/>
    <m/>
    <m/>
    <m/>
    <m/>
    <m/>
    <m/>
    <n v="2708"/>
    <n v="30056"/>
    <n v="34.79"/>
    <n v="37.61"/>
  </r>
  <r>
    <x v="53"/>
    <x v="53"/>
    <x v="4"/>
    <x v="12"/>
    <x v="6"/>
    <x v="4"/>
    <m/>
    <m/>
    <m/>
    <m/>
    <n v="0"/>
    <m/>
    <m/>
    <m/>
    <m/>
    <m/>
    <m/>
    <m/>
    <m/>
    <m/>
    <m/>
    <m/>
    <m/>
    <m/>
    <m/>
    <n v="0"/>
    <m/>
    <m/>
    <n v="0"/>
  </r>
  <r>
    <x v="81"/>
    <x v="81"/>
    <x v="14"/>
    <x v="0"/>
    <x v="42"/>
    <x v="10880"/>
    <n v="13259"/>
    <n v="36.83"/>
    <n v="2687.7"/>
    <n v="74986.83"/>
    <n v="7008.73"/>
    <n v="13390"/>
    <n v="37.19"/>
    <n v="233.62"/>
    <n v="84520.37"/>
    <m/>
    <m/>
    <m/>
    <m/>
    <m/>
    <m/>
    <m/>
    <m/>
    <m/>
    <m/>
    <n v="17954"/>
    <n v="5630"/>
    <n v="15.64"/>
    <n v="598.47"/>
  </r>
  <r>
    <x v="124"/>
    <x v="124"/>
    <x v="2"/>
    <x v="1"/>
    <x v="28"/>
    <x v="10881"/>
    <n v="2170"/>
    <n v="15.07"/>
    <n v="786.17"/>
    <n v="8773.6200000000008"/>
    <n v="0"/>
    <m/>
    <m/>
    <m/>
    <m/>
    <m/>
    <m/>
    <m/>
    <m/>
    <m/>
    <m/>
    <m/>
    <m/>
    <m/>
    <m/>
    <n v="95826"/>
    <n v="6854"/>
    <n v="47.6"/>
    <n v="7985.5"/>
  </r>
  <r>
    <x v="222"/>
    <x v="222"/>
    <x v="7"/>
    <x v="2"/>
    <x v="2"/>
    <x v="10882"/>
    <n v="21747"/>
    <n v="28.32"/>
    <n v="3401.25"/>
    <n v="202442.4"/>
    <n v="0"/>
    <m/>
    <m/>
    <m/>
    <m/>
    <m/>
    <m/>
    <m/>
    <m/>
    <m/>
    <m/>
    <m/>
    <m/>
    <m/>
    <m/>
    <n v="63.39"/>
    <n v="2105"/>
    <n v="2.74"/>
    <n v="0.99"/>
  </r>
  <r>
    <x v="21"/>
    <x v="21"/>
    <x v="0"/>
    <x v="6"/>
    <x v="31"/>
    <x v="0"/>
    <n v="10"/>
    <n v="0.04"/>
    <n v="0"/>
    <n v="0"/>
    <n v="12"/>
    <n v="28"/>
    <n v="0.12"/>
    <m/>
    <m/>
    <m/>
    <m/>
    <m/>
    <m/>
    <m/>
    <m/>
    <m/>
    <m/>
    <m/>
    <m/>
    <n v="1448.05"/>
    <n v="13896"/>
    <n v="57.9"/>
    <n v="72.400000000000006"/>
  </r>
  <r>
    <x v="47"/>
    <x v="47"/>
    <x v="14"/>
    <x v="19"/>
    <x v="98"/>
    <x v="10883"/>
    <n v="1345"/>
    <n v="6.23"/>
    <n v="411.11"/>
    <n v="6882"/>
    <n v="4225.0200000000004"/>
    <n v="5039"/>
    <n v="23.33"/>
    <n v="234.72"/>
    <n v="50950.83"/>
    <m/>
    <m/>
    <m/>
    <m/>
    <m/>
    <m/>
    <m/>
    <m/>
    <m/>
    <m/>
    <n v="0"/>
    <n v="276"/>
    <n v="1.28"/>
    <n v="0"/>
  </r>
  <r>
    <x v="119"/>
    <x v="119"/>
    <x v="9"/>
    <x v="7"/>
    <x v="56"/>
    <x v="10884"/>
    <n v="84719"/>
    <n v="58.83"/>
    <n v="3728.79"/>
    <n v="416133.15"/>
    <n v="75571.289999999994"/>
    <n v="104088"/>
    <n v="72.28"/>
    <n v="629.76"/>
    <n v="911336.86"/>
    <m/>
    <m/>
    <m/>
    <m/>
    <m/>
    <m/>
    <m/>
    <m/>
    <m/>
    <m/>
    <n v="401345"/>
    <n v="23440"/>
    <n v="16.28"/>
    <n v="3344.54"/>
  </r>
  <r>
    <x v="74"/>
    <x v="74"/>
    <x v="14"/>
    <x v="2"/>
    <x v="29"/>
    <x v="10885"/>
    <n v="5208"/>
    <n v="8.35"/>
    <n v="535.29"/>
    <n v="25886.55"/>
    <n v="13282.25"/>
    <n v="18216"/>
    <n v="29.19"/>
    <n v="255.43"/>
    <n v="160174.64000000001"/>
    <m/>
    <m/>
    <m/>
    <m/>
    <m/>
    <m/>
    <m/>
    <m/>
    <m/>
    <m/>
    <n v="1291.3599999999999"/>
    <n v="19869"/>
    <n v="31.84"/>
    <n v="24.83"/>
  </r>
  <r>
    <x v="109"/>
    <x v="109"/>
    <x v="9"/>
    <x v="5"/>
    <x v="98"/>
    <x v="10886"/>
    <n v="12122"/>
    <n v="56.12"/>
    <n v="3711.11"/>
    <n v="62124"/>
    <n v="7119"/>
    <n v="11669"/>
    <n v="54.02"/>
    <m/>
    <m/>
    <n v="0"/>
    <n v="0"/>
    <n v="0"/>
    <n v="0"/>
    <n v="0"/>
    <n v="0"/>
    <n v="0"/>
    <n v="0"/>
    <n v="0"/>
    <n v="0"/>
    <n v="440"/>
    <n v="971"/>
    <n v="4.5"/>
    <n v="24.44"/>
  </r>
  <r>
    <x v="51"/>
    <x v="51"/>
    <x v="12"/>
    <x v="6"/>
    <x v="1"/>
    <x v="10887"/>
    <n v="176"/>
    <n v="2.44"/>
    <n v="113"/>
    <n v="630.54"/>
    <n v="64.02"/>
    <n v="220"/>
    <n v="3.06"/>
    <m/>
    <m/>
    <n v="22"/>
    <n v="82"/>
    <n v="1.1399999999999999"/>
    <n v="3"/>
    <n v="278.72000000000003"/>
    <n v="100"/>
    <n v="214"/>
    <n v="2.97"/>
    <n v="16"/>
    <n v="2238.4"/>
    <n v="6062.16"/>
    <n v="1758"/>
    <n v="24.42"/>
    <n v="1010.36"/>
  </r>
  <r>
    <x v="57"/>
    <x v="57"/>
    <x v="12"/>
    <x v="1"/>
    <x v="1"/>
    <x v="8232"/>
    <n v="8"/>
    <n v="0.11"/>
    <n v="0.67"/>
    <n v="3.72"/>
    <n v="0"/>
    <n v="0"/>
    <n v="0"/>
    <m/>
    <m/>
    <m/>
    <m/>
    <m/>
    <m/>
    <m/>
    <m/>
    <m/>
    <m/>
    <m/>
    <m/>
    <n v="52600"/>
    <n v="8389"/>
    <n v="116.51"/>
    <n v="8766.67"/>
  </r>
  <r>
    <x v="43"/>
    <x v="43"/>
    <x v="1"/>
    <x v="2"/>
    <x v="30"/>
    <x v="10888"/>
    <n v="19791"/>
    <n v="34.36"/>
    <n v="9441.25"/>
    <n v="421457.4"/>
    <n v="0"/>
    <m/>
    <m/>
    <m/>
    <m/>
    <m/>
    <m/>
    <m/>
    <m/>
    <m/>
    <m/>
    <m/>
    <m/>
    <m/>
    <m/>
    <n v="313.48"/>
    <n v="8366"/>
    <n v="14.52"/>
    <n v="6.53"/>
  </r>
  <r>
    <x v="91"/>
    <x v="91"/>
    <x v="3"/>
    <x v="12"/>
    <x v="66"/>
    <x v="4"/>
    <m/>
    <m/>
    <m/>
    <m/>
    <n v="0"/>
    <m/>
    <m/>
    <m/>
    <m/>
    <m/>
    <m/>
    <m/>
    <m/>
    <m/>
    <m/>
    <m/>
    <m/>
    <m/>
    <m/>
    <n v="0"/>
    <m/>
    <m/>
    <n v="0"/>
  </r>
  <r>
    <x v="125"/>
    <x v="125"/>
    <x v="0"/>
    <x v="7"/>
    <x v="29"/>
    <x v="10889"/>
    <n v="65670"/>
    <n v="105.24"/>
    <n v="8549.23"/>
    <n v="413440.8"/>
    <n v="0"/>
    <m/>
    <m/>
    <m/>
    <m/>
    <m/>
    <m/>
    <m/>
    <m/>
    <m/>
    <m/>
    <m/>
    <m/>
    <m/>
    <m/>
    <n v="1371"/>
    <n v="6347"/>
    <n v="10.17"/>
    <n v="26.37"/>
  </r>
  <r>
    <x v="221"/>
    <x v="221"/>
    <x v="1"/>
    <x v="2"/>
    <x v="30"/>
    <x v="10890"/>
    <n v="44967"/>
    <n v="78.069999999999993"/>
    <n v="7626.67"/>
    <n v="340454.40000000002"/>
    <n v="0"/>
    <m/>
    <m/>
    <m/>
    <m/>
    <m/>
    <m/>
    <m/>
    <m/>
    <m/>
    <m/>
    <m/>
    <m/>
    <m/>
    <m/>
    <n v="232.42"/>
    <n v="6856"/>
    <n v="11.9"/>
    <n v="4.84"/>
  </r>
  <r>
    <x v="96"/>
    <x v="96"/>
    <x v="0"/>
    <x v="1"/>
    <x v="28"/>
    <x v="495"/>
    <n v="346"/>
    <n v="2.4"/>
    <n v="99.5"/>
    <n v="1110.42"/>
    <n v="0"/>
    <m/>
    <m/>
    <m/>
    <m/>
    <m/>
    <m/>
    <m/>
    <m/>
    <m/>
    <m/>
    <m/>
    <m/>
    <m/>
    <m/>
    <n v="41825.07"/>
    <n v="8852"/>
    <n v="61.47"/>
    <n v="3485.42"/>
  </r>
  <r>
    <x v="87"/>
    <x v="87"/>
    <x v="7"/>
    <x v="7"/>
    <x v="46"/>
    <x v="10891"/>
    <n v="3934"/>
    <n v="12.61"/>
    <n v="1261.58"/>
    <n v="30504.93"/>
    <n v="4892"/>
    <n v="3295"/>
    <n v="10.56"/>
    <n v="188.15"/>
    <n v="58994.1"/>
    <m/>
    <m/>
    <m/>
    <m/>
    <m/>
    <m/>
    <m/>
    <m/>
    <m/>
    <m/>
    <n v="606"/>
    <n v="3909"/>
    <n v="12.53"/>
    <n v="23.31"/>
  </r>
  <r>
    <x v="83"/>
    <x v="83"/>
    <x v="2"/>
    <x v="5"/>
    <x v="38"/>
    <x v="10892"/>
    <n v="109123"/>
    <n v="162.38999999999999"/>
    <n v="11084.29"/>
    <n v="577269.6"/>
    <n v="0"/>
    <m/>
    <m/>
    <m/>
    <m/>
    <m/>
    <m/>
    <m/>
    <m/>
    <m/>
    <m/>
    <m/>
    <m/>
    <m/>
    <m/>
    <n v="2148"/>
    <n v="14399"/>
    <n v="21.43"/>
    <n v="38.36"/>
  </r>
  <r>
    <x v="59"/>
    <x v="59"/>
    <x v="10"/>
    <x v="2"/>
    <x v="30"/>
    <x v="10893"/>
    <n v="59393"/>
    <n v="103.11"/>
    <n v="21389.65"/>
    <n v="954833.79"/>
    <n v="0"/>
    <m/>
    <m/>
    <m/>
    <m/>
    <m/>
    <m/>
    <m/>
    <m/>
    <m/>
    <m/>
    <m/>
    <m/>
    <m/>
    <m/>
    <n v="237831"/>
    <n v="9229"/>
    <n v="16.02"/>
    <n v="4954.8100000000004"/>
  </r>
  <r>
    <x v="38"/>
    <x v="38"/>
    <x v="3"/>
    <x v="7"/>
    <x v="5"/>
    <x v="10894"/>
    <n v="72174"/>
    <n v="75.180000000000007"/>
    <n v="5908"/>
    <n v="439555.2"/>
    <n v="67518.91"/>
    <n v="46541"/>
    <n v="48.48"/>
    <n v="843.99"/>
    <n v="814230.84"/>
    <m/>
    <m/>
    <m/>
    <m/>
    <m/>
    <m/>
    <m/>
    <m/>
    <m/>
    <m/>
    <n v="2737"/>
    <n v="15719"/>
    <n v="16.37"/>
    <n v="34.21"/>
  </r>
  <r>
    <x v="91"/>
    <x v="91"/>
    <x v="9"/>
    <x v="2"/>
    <x v="106"/>
    <x v="10895"/>
    <n v="150545"/>
    <n v="111.02"/>
    <n v="10230.799999999999"/>
    <n v="1075154.3999999999"/>
    <n v="0"/>
    <m/>
    <m/>
    <m/>
    <m/>
    <m/>
    <m/>
    <m/>
    <m/>
    <m/>
    <m/>
    <m/>
    <m/>
    <m/>
    <m/>
    <n v="295000"/>
    <n v="10622"/>
    <n v="7.83"/>
    <n v="2610.62"/>
  </r>
  <r>
    <x v="2"/>
    <x v="2"/>
    <x v="2"/>
    <x v="5"/>
    <x v="21"/>
    <x v="10896"/>
    <n v="42416"/>
    <n v="147.28"/>
    <n v="10612.58"/>
    <n v="236872.86"/>
    <n v="0"/>
    <m/>
    <m/>
    <m/>
    <m/>
    <m/>
    <m/>
    <m/>
    <m/>
    <m/>
    <m/>
    <m/>
    <m/>
    <m/>
    <m/>
    <n v="687.9"/>
    <n v="2001"/>
    <n v="6.95"/>
    <n v="28.66"/>
  </r>
  <r>
    <x v="122"/>
    <x v="122"/>
    <x v="1"/>
    <x v="7"/>
    <x v="110"/>
    <x v="10897"/>
    <n v="6196"/>
    <n v="11.22"/>
    <n v="1674.33"/>
    <n v="71627.67"/>
    <n v="5117.3599999999997"/>
    <n v="7753"/>
    <n v="14.05"/>
    <n v="111.25"/>
    <n v="61711.8"/>
    <m/>
    <m/>
    <m/>
    <m/>
    <m/>
    <m/>
    <m/>
    <m/>
    <m/>
    <m/>
    <n v="2962.62"/>
    <n v="27889"/>
    <n v="50.52"/>
    <n v="64.400000000000006"/>
  </r>
  <r>
    <x v="161"/>
    <x v="161"/>
    <x v="0"/>
    <x v="17"/>
    <x v="2"/>
    <x v="10898"/>
    <n v="2658"/>
    <n v="3.46"/>
    <n v="211.36"/>
    <n v="12580.11"/>
    <n v="2219.1999999999998"/>
    <n v="3505"/>
    <n v="4.5599999999999996"/>
    <n v="34.68"/>
    <n v="26762.05"/>
    <m/>
    <m/>
    <m/>
    <m/>
    <m/>
    <m/>
    <m/>
    <m/>
    <m/>
    <m/>
    <n v="6650"/>
    <n v="49156"/>
    <n v="64.010000000000005"/>
    <n v="103.91"/>
  </r>
  <r>
    <x v="24"/>
    <x v="24"/>
    <x v="15"/>
    <x v="5"/>
    <x v="61"/>
    <x v="6749"/>
    <n v="42442"/>
    <n v="38.44"/>
    <n v="3845.22"/>
    <n v="328996.8"/>
    <n v="34736.18"/>
    <n v="15495"/>
    <n v="14.04"/>
    <n v="377.57"/>
    <n v="418894"/>
    <m/>
    <m/>
    <m/>
    <m/>
    <m/>
    <m/>
    <m/>
    <m/>
    <m/>
    <m/>
    <n v="4533"/>
    <n v="29679"/>
    <n v="26.88"/>
    <n v="49.27"/>
  </r>
  <r>
    <x v="31"/>
    <x v="31"/>
    <x v="6"/>
    <x v="5"/>
    <x v="69"/>
    <x v="10899"/>
    <n v="49575"/>
    <n v="71.23"/>
    <n v="4721.38"/>
    <n v="254671.2"/>
    <n v="32327.84"/>
    <n v="20126"/>
    <n v="28.92"/>
    <n v="557.38"/>
    <n v="389851.09"/>
    <m/>
    <m/>
    <m/>
    <m/>
    <m/>
    <m/>
    <m/>
    <m/>
    <m/>
    <m/>
    <n v="3285"/>
    <n v="25924"/>
    <n v="37.25"/>
    <n v="56.64"/>
  </r>
  <r>
    <x v="109"/>
    <x v="109"/>
    <x v="4"/>
    <x v="1"/>
    <x v="46"/>
    <x v="4"/>
    <m/>
    <m/>
    <m/>
    <m/>
    <n v="0"/>
    <m/>
    <m/>
    <m/>
    <m/>
    <m/>
    <m/>
    <m/>
    <m/>
    <m/>
    <m/>
    <m/>
    <m/>
    <m/>
    <m/>
    <n v="0"/>
    <m/>
    <m/>
    <n v="0"/>
  </r>
  <r>
    <x v="52"/>
    <x v="52"/>
    <x v="15"/>
    <x v="2"/>
    <x v="64"/>
    <x v="10900"/>
    <n v="18879"/>
    <n v="20.98"/>
    <n v="1331.36"/>
    <n v="92862.36"/>
    <n v="8944.7099999999991"/>
    <n v="9865"/>
    <n v="10.96"/>
    <m/>
    <m/>
    <m/>
    <m/>
    <m/>
    <m/>
    <m/>
    <m/>
    <m/>
    <m/>
    <m/>
    <m/>
    <n v="900"/>
    <n v="6666"/>
    <n v="7.41"/>
    <n v="12"/>
  </r>
  <r>
    <x v="41"/>
    <x v="41"/>
    <x v="0"/>
    <x v="5"/>
    <x v="29"/>
    <x v="10901"/>
    <n v="71373"/>
    <n v="114.38"/>
    <n v="8538.83"/>
    <n v="412937.67"/>
    <n v="0"/>
    <m/>
    <m/>
    <m/>
    <m/>
    <m/>
    <m/>
    <m/>
    <m/>
    <m/>
    <m/>
    <m/>
    <m/>
    <m/>
    <m/>
    <n v="1.52"/>
    <n v="11174"/>
    <n v="17.91"/>
    <n v="0.03"/>
  </r>
  <r>
    <x v="156"/>
    <x v="156"/>
    <x v="5"/>
    <x v="4"/>
    <x v="68"/>
    <x v="10902"/>
    <n v="10509"/>
    <n v="54.73"/>
    <n v="3121.56"/>
    <n v="46448.85"/>
    <n v="0"/>
    <m/>
    <m/>
    <m/>
    <m/>
    <m/>
    <m/>
    <m/>
    <m/>
    <m/>
    <n v="4268"/>
    <n v="9173"/>
    <n v="47.78"/>
    <n v="266"/>
    <n v="95534.91"/>
    <n v="578.84"/>
    <n v="6607"/>
    <n v="34.409999999999997"/>
    <n v="36.18"/>
  </r>
  <r>
    <x v="134"/>
    <x v="134"/>
    <x v="10"/>
    <x v="6"/>
    <x v="7"/>
    <x v="4"/>
    <m/>
    <m/>
    <m/>
    <m/>
    <n v="0"/>
    <m/>
    <m/>
    <m/>
    <m/>
    <m/>
    <m/>
    <m/>
    <m/>
    <m/>
    <m/>
    <m/>
    <m/>
    <m/>
    <m/>
    <n v="0"/>
    <n v="185"/>
    <n v="7.71"/>
    <n v="0"/>
  </r>
  <r>
    <x v="167"/>
    <x v="167"/>
    <x v="11"/>
    <x v="1"/>
    <x v="28"/>
    <x v="4"/>
    <m/>
    <m/>
    <m/>
    <m/>
    <n v="0"/>
    <m/>
    <m/>
    <m/>
    <m/>
    <m/>
    <m/>
    <m/>
    <m/>
    <m/>
    <m/>
    <m/>
    <m/>
    <m/>
    <m/>
    <n v="0"/>
    <m/>
    <m/>
    <n v="0"/>
  </r>
  <r>
    <x v="72"/>
    <x v="72"/>
    <x v="1"/>
    <x v="12"/>
    <x v="1"/>
    <x v="4"/>
    <m/>
    <m/>
    <m/>
    <m/>
    <n v="0"/>
    <m/>
    <m/>
    <m/>
    <m/>
    <m/>
    <m/>
    <m/>
    <m/>
    <m/>
    <m/>
    <m/>
    <m/>
    <m/>
    <m/>
    <n v="0"/>
    <n v="2950"/>
    <n v="40.97"/>
    <n v="0"/>
  </r>
  <r>
    <x v="40"/>
    <x v="40"/>
    <x v="11"/>
    <x v="6"/>
    <x v="12"/>
    <x v="10903"/>
    <n v="2975"/>
    <n v="17.71"/>
    <n v="1421.29"/>
    <n v="18505.14"/>
    <n v="0"/>
    <m/>
    <m/>
    <m/>
    <m/>
    <m/>
    <m/>
    <m/>
    <m/>
    <m/>
    <m/>
    <m/>
    <m/>
    <m/>
    <m/>
    <n v="104814"/>
    <n v="45851"/>
    <n v="272.92"/>
    <n v="7486.71"/>
  </r>
  <r>
    <x v="55"/>
    <x v="55"/>
    <x v="14"/>
    <x v="2"/>
    <x v="5"/>
    <x v="10904"/>
    <n v="54925"/>
    <n v="57.21"/>
    <n v="12030"/>
    <n v="895032"/>
    <n v="0"/>
    <m/>
    <m/>
    <m/>
    <m/>
    <m/>
    <m/>
    <m/>
    <m/>
    <m/>
    <m/>
    <m/>
    <m/>
    <m/>
    <m/>
    <n v="70"/>
    <n v="178068"/>
    <n v="185.49"/>
    <n v="0.88"/>
  </r>
  <r>
    <x v="19"/>
    <x v="19"/>
    <x v="11"/>
    <x v="1"/>
    <x v="19"/>
    <x v="4"/>
    <m/>
    <m/>
    <m/>
    <m/>
    <n v="0"/>
    <m/>
    <m/>
    <m/>
    <m/>
    <m/>
    <m/>
    <m/>
    <m/>
    <m/>
    <m/>
    <m/>
    <m/>
    <m/>
    <m/>
    <n v="0"/>
    <m/>
    <m/>
    <n v="0"/>
  </r>
  <r>
    <x v="64"/>
    <x v="64"/>
    <x v="6"/>
    <x v="2"/>
    <x v="9"/>
    <x v="676"/>
    <n v="43526"/>
    <n v="90.68"/>
    <n v="8988"/>
    <n v="334353.59999999998"/>
    <n v="0"/>
    <m/>
    <m/>
    <m/>
    <m/>
    <m/>
    <m/>
    <m/>
    <m/>
    <m/>
    <m/>
    <m/>
    <m/>
    <m/>
    <m/>
    <n v="49323"/>
    <n v="5684"/>
    <n v="11.84"/>
    <n v="1233.08"/>
  </r>
  <r>
    <x v="35"/>
    <x v="35"/>
    <x v="9"/>
    <x v="0"/>
    <x v="17"/>
    <x v="10905"/>
    <n v="24759"/>
    <n v="41.27"/>
    <n v="3045.34"/>
    <n v="141608.31"/>
    <n v="15740.06"/>
    <n v="22597"/>
    <n v="37.659999999999997"/>
    <n v="314.8"/>
    <n v="189814.08"/>
    <m/>
    <m/>
    <m/>
    <m/>
    <m/>
    <m/>
    <m/>
    <m/>
    <m/>
    <m/>
    <n v="0"/>
    <m/>
    <m/>
    <n v="0"/>
  </r>
  <r>
    <x v="72"/>
    <x v="72"/>
    <x v="0"/>
    <x v="7"/>
    <x v="99"/>
    <x v="10906"/>
    <n v="157982"/>
    <n v="85.49"/>
    <n v="7640.13"/>
    <n v="1094219.3999999999"/>
    <n v="16293.89"/>
    <n v="23305"/>
    <n v="12.61"/>
    <n v="105.8"/>
    <n v="196492.9"/>
    <m/>
    <m/>
    <m/>
    <m/>
    <m/>
    <m/>
    <m/>
    <m/>
    <m/>
    <m/>
    <n v="1382800"/>
    <n v="52506"/>
    <n v="28.41"/>
    <n v="8979.2199999999993"/>
  </r>
  <r>
    <x v="6"/>
    <x v="6"/>
    <x v="15"/>
    <x v="7"/>
    <x v="95"/>
    <x v="10907"/>
    <n v="130566"/>
    <n v="66.34"/>
    <n v="5321.54"/>
    <n v="811640.76"/>
    <n v="21883.61"/>
    <n v="9740"/>
    <n v="4.95"/>
    <n v="133.44"/>
    <n v="263901"/>
    <m/>
    <m/>
    <m/>
    <m/>
    <m/>
    <m/>
    <m/>
    <m/>
    <m/>
    <m/>
    <n v="546640"/>
    <n v="115045"/>
    <n v="58.46"/>
    <n v="3333.17"/>
  </r>
  <r>
    <x v="76"/>
    <x v="76"/>
    <x v="12"/>
    <x v="2"/>
    <x v="64"/>
    <x v="10908"/>
    <n v="41579"/>
    <n v="46.2"/>
    <n v="2827.17"/>
    <n v="197195.34"/>
    <n v="28364.69"/>
    <n v="32855"/>
    <n v="36.51"/>
    <n v="378.2"/>
    <n v="342058.36"/>
    <m/>
    <m/>
    <m/>
    <m/>
    <m/>
    <m/>
    <m/>
    <m/>
    <m/>
    <m/>
    <n v="223666.46"/>
    <n v="11686"/>
    <n v="12.98"/>
    <n v="2982.22"/>
  </r>
  <r>
    <x v="3"/>
    <x v="3"/>
    <x v="4"/>
    <x v="0"/>
    <x v="3"/>
    <x v="10909"/>
    <n v="98163"/>
    <n v="113.61"/>
    <n v="7972.22"/>
    <n v="533820"/>
    <n v="0"/>
    <m/>
    <m/>
    <m/>
    <m/>
    <m/>
    <m/>
    <m/>
    <m/>
    <m/>
    <m/>
    <m/>
    <m/>
    <m/>
    <m/>
    <n v="221219"/>
    <n v="16423"/>
    <n v="19.010000000000002"/>
    <n v="3072.49"/>
  </r>
  <r>
    <x v="39"/>
    <x v="39"/>
    <x v="3"/>
    <x v="7"/>
    <x v="21"/>
    <x v="1422"/>
    <n v="10317"/>
    <n v="35.82"/>
    <n v="2589.5"/>
    <n v="57797.64"/>
    <n v="1181.3800000000001"/>
    <n v="18932"/>
    <n v="65.739999999999995"/>
    <n v="49.22"/>
    <n v="14246.58"/>
    <m/>
    <m/>
    <m/>
    <m/>
    <m/>
    <m/>
    <m/>
    <m/>
    <m/>
    <m/>
    <n v="189600"/>
    <n v="61795"/>
    <n v="214.57"/>
    <n v="7900"/>
  </r>
  <r>
    <x v="38"/>
    <x v="38"/>
    <x v="4"/>
    <x v="2"/>
    <x v="42"/>
    <x v="10910"/>
    <n v="10600"/>
    <n v="29.44"/>
    <n v="412.87"/>
    <n v="11518.98"/>
    <n v="0"/>
    <n v="10713"/>
    <n v="29.76"/>
    <n v="0"/>
    <n v="0"/>
    <m/>
    <m/>
    <m/>
    <m/>
    <m/>
    <m/>
    <m/>
    <m/>
    <m/>
    <m/>
    <n v="0"/>
    <n v="6903"/>
    <n v="19.18"/>
    <n v="0"/>
  </r>
  <r>
    <x v="21"/>
    <x v="21"/>
    <x v="1"/>
    <x v="6"/>
    <x v="31"/>
    <x v="4"/>
    <m/>
    <m/>
    <m/>
    <m/>
    <n v="0"/>
    <m/>
    <m/>
    <m/>
    <m/>
    <m/>
    <m/>
    <m/>
    <m/>
    <m/>
    <m/>
    <m/>
    <m/>
    <m/>
    <m/>
    <n v="2122.38"/>
    <n v="11096"/>
    <n v="46.23"/>
    <n v="106.12"/>
  </r>
  <r>
    <x v="73"/>
    <x v="73"/>
    <x v="2"/>
    <x v="1"/>
    <x v="5"/>
    <x v="10911"/>
    <n v="104727"/>
    <n v="109.09"/>
    <n v="11147.88"/>
    <n v="829401.9"/>
    <n v="0"/>
    <m/>
    <m/>
    <m/>
    <m/>
    <m/>
    <m/>
    <m/>
    <m/>
    <m/>
    <m/>
    <m/>
    <m/>
    <m/>
    <m/>
    <n v="561380"/>
    <n v="25693"/>
    <n v="26.76"/>
    <n v="7017.25"/>
  </r>
  <r>
    <x v="5"/>
    <x v="5"/>
    <x v="8"/>
    <x v="4"/>
    <x v="5"/>
    <x v="10912"/>
    <n v="3998"/>
    <n v="4.16"/>
    <n v="229.69"/>
    <n v="17088.75"/>
    <n v="1130"/>
    <n v="1792"/>
    <n v="1.87"/>
    <m/>
    <m/>
    <m/>
    <m/>
    <m/>
    <m/>
    <m/>
    <m/>
    <m/>
    <m/>
    <m/>
    <m/>
    <n v="2352"/>
    <n v="77005038"/>
    <n v="80213.58"/>
    <n v="29.4"/>
  </r>
  <r>
    <x v="135"/>
    <x v="135"/>
    <x v="9"/>
    <x v="2"/>
    <x v="33"/>
    <x v="10913"/>
    <n v="137430"/>
    <n v="114.53"/>
    <n v="9813.6"/>
    <n v="912664.8"/>
    <n v="10917.56"/>
    <n v="17420"/>
    <n v="14.52"/>
    <n v="109.18"/>
    <n v="131658.07999999999"/>
    <m/>
    <m/>
    <m/>
    <m/>
    <m/>
    <m/>
    <m/>
    <m/>
    <m/>
    <m/>
    <n v="289633"/>
    <n v="14672"/>
    <n v="12.23"/>
    <n v="2896.33"/>
  </r>
  <r>
    <x v="96"/>
    <x v="96"/>
    <x v="4"/>
    <x v="1"/>
    <x v="28"/>
    <x v="10914"/>
    <n v="423"/>
    <n v="2.94"/>
    <n v="67.75"/>
    <n v="756.09"/>
    <n v="0"/>
    <m/>
    <m/>
    <m/>
    <m/>
    <m/>
    <m/>
    <m/>
    <m/>
    <m/>
    <m/>
    <m/>
    <m/>
    <m/>
    <m/>
    <n v="31330.84"/>
    <n v="9278"/>
    <n v="64.430000000000007"/>
    <n v="2610.9"/>
  </r>
  <r>
    <x v="136"/>
    <x v="136"/>
    <x v="13"/>
    <x v="5"/>
    <x v="97"/>
    <x v="10915"/>
    <n v="63579"/>
    <n v="65.41"/>
    <n v="3723.07"/>
    <n v="280459.17"/>
    <n v="33524.730000000003"/>
    <n v="30610"/>
    <n v="31.49"/>
    <n v="413.89"/>
    <n v="404284.82"/>
    <m/>
    <m/>
    <m/>
    <m/>
    <m/>
    <m/>
    <m/>
    <m/>
    <m/>
    <m/>
    <n v="65000"/>
    <n v="16008"/>
    <n v="16.47"/>
    <n v="802.47"/>
  </r>
  <r>
    <x v="122"/>
    <x v="122"/>
    <x v="0"/>
    <x v="7"/>
    <x v="110"/>
    <x v="10916"/>
    <n v="24155"/>
    <n v="43.76"/>
    <n v="3119.93"/>
    <n v="133470.81"/>
    <n v="30598.45"/>
    <n v="47481"/>
    <n v="86.02"/>
    <n v="665.18"/>
    <n v="368995.87"/>
    <m/>
    <m/>
    <m/>
    <m/>
    <m/>
    <m/>
    <m/>
    <m/>
    <m/>
    <m/>
    <n v="2772.45"/>
    <n v="53063"/>
    <n v="96.13"/>
    <n v="60.27"/>
  </r>
  <r>
    <x v="115"/>
    <x v="115"/>
    <x v="13"/>
    <x v="1"/>
    <x v="41"/>
    <x v="6926"/>
    <n v="285"/>
    <n v="7.92"/>
    <n v="371"/>
    <n v="1035.0899999999999"/>
    <n v="0"/>
    <m/>
    <m/>
    <m/>
    <m/>
    <m/>
    <m/>
    <m/>
    <m/>
    <m/>
    <n v="200"/>
    <n v="530"/>
    <n v="14.72"/>
    <n v="66"/>
    <n v="4476.8"/>
    <n v="10100"/>
    <n v="491"/>
    <n v="13.64"/>
    <n v="3366.67"/>
  </r>
  <r>
    <x v="14"/>
    <x v="14"/>
    <x v="14"/>
    <x v="2"/>
    <x v="9"/>
    <x v="10917"/>
    <n v="24410"/>
    <n v="50.85"/>
    <n v="3214.03"/>
    <n v="119561.73"/>
    <n v="13257.03"/>
    <n v="18664"/>
    <n v="38.880000000000003"/>
    <n v="331.43"/>
    <n v="159870.53"/>
    <m/>
    <m/>
    <m/>
    <m/>
    <m/>
    <m/>
    <m/>
    <m/>
    <m/>
    <m/>
    <n v="0"/>
    <n v="21320"/>
    <n v="44.42"/>
    <n v="0"/>
  </r>
  <r>
    <x v="209"/>
    <x v="209"/>
    <x v="14"/>
    <x v="28"/>
    <x v="1"/>
    <x v="4"/>
    <m/>
    <m/>
    <m/>
    <m/>
    <n v="0"/>
    <m/>
    <m/>
    <m/>
    <m/>
    <m/>
    <m/>
    <m/>
    <m/>
    <m/>
    <m/>
    <m/>
    <m/>
    <m/>
    <m/>
    <n v="0"/>
    <m/>
    <m/>
    <n v="0"/>
  </r>
  <r>
    <x v="155"/>
    <x v="155"/>
    <x v="0"/>
    <x v="1"/>
    <x v="1"/>
    <x v="10918"/>
    <n v="871"/>
    <n v="12.1"/>
    <n v="751.17"/>
    <n v="4191.51"/>
    <n v="0"/>
    <m/>
    <m/>
    <m/>
    <m/>
    <m/>
    <m/>
    <m/>
    <m/>
    <m/>
    <m/>
    <m/>
    <m/>
    <m/>
    <m/>
    <n v="248.06"/>
    <n v="4320"/>
    <n v="60"/>
    <n v="41.34"/>
  </r>
  <r>
    <x v="86"/>
    <x v="86"/>
    <x v="7"/>
    <x v="1"/>
    <x v="11"/>
    <x v="10919"/>
    <n v="6921"/>
    <n v="57.68"/>
    <n v="6720"/>
    <n v="62496"/>
    <n v="0"/>
    <m/>
    <m/>
    <m/>
    <m/>
    <n v="3961"/>
    <n v="3686"/>
    <n v="30.72"/>
    <n v="396"/>
    <n v="50181.91"/>
    <m/>
    <m/>
    <m/>
    <m/>
    <m/>
    <n v="69.27"/>
    <n v="2959"/>
    <n v="24.66"/>
    <n v="6.93"/>
  </r>
  <r>
    <x v="127"/>
    <x v="127"/>
    <x v="14"/>
    <x v="12"/>
    <x v="16"/>
    <x v="10920"/>
    <n v="1192"/>
    <n v="24.83"/>
    <n v="1544.25"/>
    <n v="5744.61"/>
    <n v="0"/>
    <n v="0"/>
    <n v="0"/>
    <m/>
    <m/>
    <n v="0"/>
    <n v="0"/>
    <n v="0"/>
    <n v="0"/>
    <n v="0"/>
    <n v="0"/>
    <n v="0"/>
    <n v="0"/>
    <n v="0"/>
    <n v="0"/>
    <n v="54.18"/>
    <n v="1737"/>
    <n v="36.19"/>
    <n v="13.55"/>
  </r>
  <r>
    <x v="52"/>
    <x v="52"/>
    <x v="0"/>
    <x v="6"/>
    <x v="27"/>
    <x v="10921"/>
    <n v="36418"/>
    <n v="79.86"/>
    <n v="4253.82"/>
    <n v="150329.85"/>
    <n v="21426.77"/>
    <n v="34671"/>
    <n v="76.03"/>
    <n v="563.86"/>
    <n v="258391.85"/>
    <m/>
    <m/>
    <m/>
    <m/>
    <m/>
    <m/>
    <m/>
    <m/>
    <m/>
    <m/>
    <n v="2063"/>
    <n v="13903"/>
    <n v="30.49"/>
    <n v="54.29"/>
  </r>
  <r>
    <x v="14"/>
    <x v="14"/>
    <x v="6"/>
    <x v="7"/>
    <x v="91"/>
    <x v="10922"/>
    <n v="84940"/>
    <n v="131.08000000000001"/>
    <n v="9962.0400000000009"/>
    <n v="500293.5"/>
    <n v="0"/>
    <m/>
    <m/>
    <m/>
    <m/>
    <m/>
    <m/>
    <m/>
    <m/>
    <m/>
    <m/>
    <m/>
    <m/>
    <m/>
    <m/>
    <n v="0"/>
    <n v="29079"/>
    <n v="44.88"/>
    <n v="0"/>
  </r>
  <r>
    <x v="62"/>
    <x v="62"/>
    <x v="13"/>
    <x v="6"/>
    <x v="11"/>
    <x v="4"/>
    <m/>
    <m/>
    <m/>
    <m/>
    <n v="0"/>
    <m/>
    <m/>
    <m/>
    <m/>
    <m/>
    <m/>
    <m/>
    <m/>
    <m/>
    <m/>
    <m/>
    <m/>
    <m/>
    <m/>
    <n v="845"/>
    <n v="5706"/>
    <n v="47.55"/>
    <n v="84.5"/>
  </r>
  <r>
    <x v="187"/>
    <x v="187"/>
    <x v="8"/>
    <x v="7"/>
    <x v="4"/>
    <x v="10860"/>
    <n v="5612"/>
    <n v="66.81"/>
    <n v="5015.57"/>
    <n v="32651.37"/>
    <n v="1201"/>
    <n v="3629"/>
    <n v="43.2"/>
    <n v="171.57"/>
    <n v="14483.22"/>
    <m/>
    <m/>
    <m/>
    <m/>
    <m/>
    <m/>
    <m/>
    <m/>
    <m/>
    <m/>
    <n v="0"/>
    <n v="214"/>
    <n v="2.5499999999999998"/>
    <n v="0"/>
  </r>
  <r>
    <x v="216"/>
    <x v="216"/>
    <x v="5"/>
    <x v="2"/>
    <x v="38"/>
    <x v="10923"/>
    <n v="82927"/>
    <n v="123.4"/>
    <n v="10238.459999999999"/>
    <n v="533219.22"/>
    <n v="0"/>
    <m/>
    <m/>
    <m/>
    <m/>
    <m/>
    <m/>
    <m/>
    <m/>
    <m/>
    <m/>
    <m/>
    <m/>
    <m/>
    <m/>
    <n v="0"/>
    <m/>
    <m/>
    <n v="0"/>
  </r>
  <r>
    <x v="49"/>
    <x v="49"/>
    <x v="5"/>
    <x v="2"/>
    <x v="54"/>
    <x v="10924"/>
    <n v="8752"/>
    <n v="25.15"/>
    <n v="2313.14"/>
    <n v="62385.33"/>
    <n v="10503.39"/>
    <n v="10955"/>
    <n v="31.48"/>
    <n v="362.19"/>
    <n v="126663.59"/>
    <m/>
    <m/>
    <m/>
    <m/>
    <m/>
    <m/>
    <m/>
    <m/>
    <m/>
    <m/>
    <n v="86023"/>
    <n v="11718"/>
    <n v="33.67"/>
    <n v="2966.31"/>
  </r>
  <r>
    <x v="18"/>
    <x v="18"/>
    <x v="0"/>
    <x v="0"/>
    <x v="33"/>
    <x v="10925"/>
    <n v="130592"/>
    <n v="108.83"/>
    <n v="8403.6"/>
    <n v="781534.8"/>
    <n v="0"/>
    <m/>
    <m/>
    <m/>
    <m/>
    <m/>
    <m/>
    <m/>
    <m/>
    <m/>
    <m/>
    <m/>
    <m/>
    <m/>
    <m/>
    <n v="282100"/>
    <n v="37147"/>
    <n v="30.96"/>
    <n v="2821"/>
  </r>
  <r>
    <x v="83"/>
    <x v="83"/>
    <x v="4"/>
    <x v="1"/>
    <x v="71"/>
    <x v="4"/>
    <m/>
    <m/>
    <m/>
    <m/>
    <n v="0"/>
    <m/>
    <m/>
    <m/>
    <m/>
    <m/>
    <m/>
    <m/>
    <m/>
    <m/>
    <m/>
    <m/>
    <m/>
    <m/>
    <m/>
    <n v="292"/>
    <n v="3148"/>
    <n v="52.47"/>
    <n v="58.4"/>
  </r>
  <r>
    <x v="0"/>
    <x v="0"/>
    <x v="11"/>
    <x v="0"/>
    <x v="0"/>
    <x v="4"/>
    <m/>
    <m/>
    <m/>
    <m/>
    <n v="0"/>
    <m/>
    <m/>
    <m/>
    <m/>
    <m/>
    <m/>
    <m/>
    <m/>
    <m/>
    <m/>
    <m/>
    <m/>
    <m/>
    <m/>
    <n v="0"/>
    <m/>
    <m/>
    <n v="0"/>
  </r>
  <r>
    <x v="20"/>
    <x v="20"/>
    <x v="10"/>
    <x v="3"/>
    <x v="11"/>
    <x v="10926"/>
    <n v="328"/>
    <n v="2.73"/>
    <n v="77.900000000000006"/>
    <n v="724.47"/>
    <n v="234"/>
    <n v="386"/>
    <n v="3.22"/>
    <n v="23.4"/>
    <n v="2821.88"/>
    <m/>
    <m/>
    <m/>
    <m/>
    <m/>
    <m/>
    <m/>
    <m/>
    <m/>
    <m/>
    <n v="108500"/>
    <n v="5280"/>
    <n v="44"/>
    <n v="10850"/>
  </r>
  <r>
    <x v="90"/>
    <x v="90"/>
    <x v="9"/>
    <x v="1"/>
    <x v="11"/>
    <x v="3712"/>
    <n v="119"/>
    <n v="0.99"/>
    <n v="36.799999999999997"/>
    <n v="342.24"/>
    <n v="320.08"/>
    <n v="714"/>
    <n v="5.95"/>
    <n v="32.01"/>
    <n v="3859.91"/>
    <m/>
    <m/>
    <m/>
    <m/>
    <m/>
    <m/>
    <m/>
    <m/>
    <m/>
    <m/>
    <n v="1085.93"/>
    <n v="8644"/>
    <n v="72.03"/>
    <n v="108.59"/>
  </r>
  <r>
    <x v="130"/>
    <x v="130"/>
    <x v="1"/>
    <x v="7"/>
    <x v="30"/>
    <x v="10927"/>
    <n v="15655"/>
    <n v="27.18"/>
    <n v="2908.67"/>
    <n v="129842.88"/>
    <n v="27226.959999999999"/>
    <n v="32043"/>
    <n v="55.63"/>
    <n v="567.23"/>
    <n v="328338.13"/>
    <m/>
    <m/>
    <m/>
    <m/>
    <m/>
    <m/>
    <m/>
    <m/>
    <m/>
    <m/>
    <n v="61106"/>
    <n v="919"/>
    <n v="1.6"/>
    <n v="1273.04"/>
  </r>
  <r>
    <x v="92"/>
    <x v="92"/>
    <x v="15"/>
    <x v="2"/>
    <x v="5"/>
    <x v="10928"/>
    <n v="108727"/>
    <n v="113.26"/>
    <n v="8597.36"/>
    <n v="639643.77"/>
    <n v="0"/>
    <m/>
    <m/>
    <m/>
    <m/>
    <m/>
    <m/>
    <m/>
    <m/>
    <m/>
    <m/>
    <m/>
    <m/>
    <m/>
    <m/>
    <n v="1.1000000000000001"/>
    <n v="4737"/>
    <n v="4.93"/>
    <n v="0.01"/>
  </r>
  <r>
    <x v="56"/>
    <x v="56"/>
    <x v="8"/>
    <x v="5"/>
    <x v="21"/>
    <x v="10929"/>
    <n v="3536"/>
    <n v="12.28"/>
    <n v="820.42"/>
    <n v="18311.7"/>
    <n v="6395.73"/>
    <n v="8113"/>
    <n v="28.17"/>
    <n v="266.49"/>
    <n v="77128.05"/>
    <m/>
    <m/>
    <m/>
    <m/>
    <m/>
    <m/>
    <m/>
    <m/>
    <m/>
    <m/>
    <n v="106800"/>
    <n v="23171"/>
    <n v="80.45"/>
    <n v="4450"/>
  </r>
  <r>
    <x v="93"/>
    <x v="93"/>
    <x v="10"/>
    <x v="4"/>
    <x v="22"/>
    <x v="10930"/>
    <n v="323"/>
    <n v="1.08"/>
    <n v="55"/>
    <n v="1278.75"/>
    <n v="0"/>
    <m/>
    <m/>
    <m/>
    <m/>
    <m/>
    <m/>
    <m/>
    <m/>
    <m/>
    <n v="650"/>
    <n v="1769"/>
    <n v="5.9"/>
    <n v="26"/>
    <n v="14549.6"/>
    <n v="1264.6300000000001"/>
    <n v="3262"/>
    <n v="10.87"/>
    <n v="50.59"/>
  </r>
  <r>
    <x v="171"/>
    <x v="171"/>
    <x v="12"/>
    <x v="2"/>
    <x v="9"/>
    <x v="0"/>
    <n v="0"/>
    <n v="0"/>
    <n v="0"/>
    <n v="0"/>
    <n v="0"/>
    <m/>
    <m/>
    <m/>
    <m/>
    <m/>
    <m/>
    <m/>
    <m/>
    <m/>
    <m/>
    <m/>
    <m/>
    <m/>
    <m/>
    <n v="0"/>
    <m/>
    <m/>
    <n v="0"/>
  </r>
  <r>
    <x v="207"/>
    <x v="207"/>
    <x v="15"/>
    <x v="4"/>
    <x v="11"/>
    <x v="10931"/>
    <n v="101"/>
    <n v="0.84"/>
    <n v="42"/>
    <n v="390.6"/>
    <n v="72.739999999999995"/>
    <n v="132"/>
    <n v="1.1000000000000001"/>
    <m/>
    <m/>
    <m/>
    <m/>
    <m/>
    <m/>
    <m/>
    <m/>
    <m/>
    <m/>
    <m/>
    <m/>
    <n v="55354"/>
    <n v="3243"/>
    <n v="27.03"/>
    <n v="5535.4"/>
  </r>
  <r>
    <x v="198"/>
    <x v="198"/>
    <x v="6"/>
    <x v="7"/>
    <x v="15"/>
    <x v="10932"/>
    <n v="1400"/>
    <n v="3.24"/>
    <n v="302.44"/>
    <n v="10125.84"/>
    <n v="0"/>
    <n v="269"/>
    <n v="0.62"/>
    <m/>
    <m/>
    <m/>
    <m/>
    <m/>
    <m/>
    <m/>
    <m/>
    <m/>
    <m/>
    <m/>
    <m/>
    <n v="592.47"/>
    <n v="4203"/>
    <n v="9.73"/>
    <n v="16.46"/>
  </r>
  <r>
    <x v="91"/>
    <x v="91"/>
    <x v="14"/>
    <x v="12"/>
    <x v="66"/>
    <x v="4"/>
    <m/>
    <m/>
    <m/>
    <m/>
    <n v="0"/>
    <m/>
    <m/>
    <m/>
    <m/>
    <m/>
    <m/>
    <m/>
    <m/>
    <m/>
    <m/>
    <m/>
    <m/>
    <m/>
    <m/>
    <n v="0"/>
    <m/>
    <m/>
    <n v="0"/>
  </r>
  <r>
    <x v="89"/>
    <x v="89"/>
    <x v="3"/>
    <x v="4"/>
    <x v="65"/>
    <x v="10933"/>
    <n v="158255"/>
    <n v="87.92"/>
    <n v="7750.44"/>
    <n v="1081186.3799999999"/>
    <n v="0"/>
    <m/>
    <m/>
    <m/>
    <m/>
    <m/>
    <m/>
    <m/>
    <m/>
    <m/>
    <m/>
    <m/>
    <m/>
    <m/>
    <m/>
    <n v="9622"/>
    <n v="112726"/>
    <n v="62.63"/>
    <n v="64.150000000000006"/>
  </r>
  <r>
    <x v="125"/>
    <x v="125"/>
    <x v="4"/>
    <x v="7"/>
    <x v="29"/>
    <x v="10934"/>
    <n v="31423"/>
    <n v="50.36"/>
    <n v="3460"/>
    <n v="167325.6"/>
    <n v="0"/>
    <m/>
    <m/>
    <m/>
    <m/>
    <m/>
    <m/>
    <m/>
    <m/>
    <m/>
    <m/>
    <m/>
    <m/>
    <m/>
    <m/>
    <n v="624"/>
    <n v="3744"/>
    <n v="6"/>
    <n v="12"/>
  </r>
  <r>
    <x v="121"/>
    <x v="121"/>
    <x v="8"/>
    <x v="13"/>
    <x v="6"/>
    <x v="4"/>
    <m/>
    <m/>
    <m/>
    <m/>
    <n v="0"/>
    <m/>
    <m/>
    <m/>
    <m/>
    <m/>
    <m/>
    <m/>
    <m/>
    <m/>
    <m/>
    <m/>
    <m/>
    <m/>
    <m/>
    <n v="0"/>
    <m/>
    <m/>
    <n v="0"/>
  </r>
  <r>
    <x v="87"/>
    <x v="87"/>
    <x v="3"/>
    <x v="2"/>
    <x v="28"/>
    <x v="10935"/>
    <n v="1104"/>
    <n v="7.67"/>
    <n v="497.83"/>
    <n v="5555.82"/>
    <n v="0"/>
    <n v="497"/>
    <n v="3.45"/>
    <n v="0"/>
    <n v="0"/>
    <m/>
    <m/>
    <m/>
    <m/>
    <m/>
    <m/>
    <m/>
    <m/>
    <m/>
    <m/>
    <n v="0"/>
    <m/>
    <m/>
    <n v="0"/>
  </r>
  <r>
    <x v="82"/>
    <x v="82"/>
    <x v="0"/>
    <x v="1"/>
    <x v="16"/>
    <x v="10936"/>
    <n v="15040"/>
    <n v="313.33"/>
    <n v="149.5"/>
    <n v="556.14"/>
    <n v="0"/>
    <m/>
    <m/>
    <m/>
    <m/>
    <m/>
    <m/>
    <m/>
    <m/>
    <m/>
    <m/>
    <m/>
    <m/>
    <m/>
    <m/>
    <n v="189000"/>
    <n v="176147"/>
    <n v="3669.73"/>
    <n v="47250"/>
  </r>
  <r>
    <x v="23"/>
    <x v="23"/>
    <x v="4"/>
    <x v="1"/>
    <x v="34"/>
    <x v="10937"/>
    <n v="6040"/>
    <n v="14.38"/>
    <n v="737.14"/>
    <n v="23994"/>
    <n v="4665.37"/>
    <n v="6889"/>
    <n v="16.399999999999999"/>
    <m/>
    <m/>
    <m/>
    <m/>
    <m/>
    <m/>
    <m/>
    <m/>
    <m/>
    <m/>
    <m/>
    <m/>
    <n v="2257"/>
    <n v="25419"/>
    <n v="60.52"/>
    <n v="64.489999999999995"/>
  </r>
  <r>
    <x v="25"/>
    <x v="25"/>
    <x v="0"/>
    <x v="21"/>
    <x v="54"/>
    <x v="4110"/>
    <n v="16851"/>
    <n v="48.42"/>
    <n v="4476.55"/>
    <n v="120732.6"/>
    <n v="9098.93"/>
    <n v="11997"/>
    <n v="34.47"/>
    <m/>
    <m/>
    <m/>
    <m/>
    <m/>
    <m/>
    <m/>
    <m/>
    <m/>
    <m/>
    <m/>
    <m/>
    <n v="1030"/>
    <n v="6318"/>
    <n v="18.16"/>
    <n v="35.520000000000003"/>
  </r>
  <r>
    <x v="215"/>
    <x v="215"/>
    <x v="4"/>
    <x v="1"/>
    <x v="1"/>
    <x v="10938"/>
    <n v="318"/>
    <n v="4.42"/>
    <n v="172.17"/>
    <n v="960.69"/>
    <n v="0"/>
    <m/>
    <m/>
    <m/>
    <m/>
    <m/>
    <m/>
    <m/>
    <m/>
    <m/>
    <m/>
    <m/>
    <m/>
    <m/>
    <m/>
    <n v="303.01"/>
    <n v="2757"/>
    <n v="38.29"/>
    <n v="50.5"/>
  </r>
  <r>
    <x v="174"/>
    <x v="174"/>
    <x v="0"/>
    <x v="2"/>
    <x v="42"/>
    <x v="10939"/>
    <n v="6160"/>
    <n v="17.11"/>
    <n v="997.33"/>
    <n v="27825.599999999999"/>
    <n v="13359"/>
    <n v="21366"/>
    <n v="59.35"/>
    <m/>
    <m/>
    <m/>
    <m/>
    <m/>
    <m/>
    <m/>
    <m/>
    <m/>
    <m/>
    <m/>
    <m/>
    <n v="0"/>
    <n v="8053"/>
    <n v="22.37"/>
    <n v="0"/>
  </r>
  <r>
    <x v="119"/>
    <x v="119"/>
    <x v="9"/>
    <x v="11"/>
    <x v="17"/>
    <x v="10940"/>
    <n v="13435"/>
    <n v="22.39"/>
    <n v="1436.18"/>
    <n v="66782.37"/>
    <n v="4298.82"/>
    <n v="7218"/>
    <n v="12.03"/>
    <n v="85.98"/>
    <n v="51840.79"/>
    <m/>
    <m/>
    <m/>
    <m/>
    <m/>
    <m/>
    <m/>
    <m/>
    <m/>
    <m/>
    <n v="344131"/>
    <n v="35092"/>
    <n v="58.49"/>
    <n v="6882.62"/>
  </r>
  <r>
    <x v="87"/>
    <x v="87"/>
    <x v="7"/>
    <x v="11"/>
    <x v="9"/>
    <x v="10941"/>
    <n v="1132"/>
    <n v="2.36"/>
    <n v="233.08"/>
    <n v="8670.39"/>
    <n v="602"/>
    <n v="1224"/>
    <n v="2.5499999999999998"/>
    <n v="15.05"/>
    <n v="7259.7"/>
    <m/>
    <m/>
    <m/>
    <m/>
    <m/>
    <m/>
    <m/>
    <m/>
    <m/>
    <m/>
    <n v="4363"/>
    <n v="28357"/>
    <n v="59.08"/>
    <n v="109.08"/>
  </r>
  <r>
    <x v="21"/>
    <x v="21"/>
    <x v="0"/>
    <x v="0"/>
    <x v="77"/>
    <x v="10942"/>
    <n v="161291"/>
    <n v="120.01"/>
    <n v="11634.29"/>
    <n v="1211827.2"/>
    <n v="0"/>
    <m/>
    <m/>
    <m/>
    <m/>
    <m/>
    <m/>
    <m/>
    <m/>
    <m/>
    <m/>
    <m/>
    <m/>
    <m/>
    <m/>
    <n v="1147509.19"/>
    <n v="43453"/>
    <n v="32.33"/>
    <n v="10245.620000000001"/>
  </r>
  <r>
    <x v="119"/>
    <x v="119"/>
    <x v="11"/>
    <x v="2"/>
    <x v="2"/>
    <x v="10943"/>
    <n v="20007"/>
    <n v="26.05"/>
    <n v="1944.02"/>
    <n v="115707.81"/>
    <n v="23013.58"/>
    <n v="23013"/>
    <n v="29.96"/>
    <n v="359.59"/>
    <n v="277527.65000000002"/>
    <m/>
    <m/>
    <m/>
    <m/>
    <m/>
    <m/>
    <m/>
    <m/>
    <m/>
    <m/>
    <n v="149162"/>
    <n v="24826"/>
    <n v="32.33"/>
    <n v="2330.66"/>
  </r>
  <r>
    <x v="26"/>
    <x v="26"/>
    <x v="12"/>
    <x v="1"/>
    <x v="12"/>
    <x v="4"/>
    <m/>
    <m/>
    <m/>
    <m/>
    <n v="0"/>
    <m/>
    <m/>
    <m/>
    <m/>
    <m/>
    <m/>
    <m/>
    <m/>
    <m/>
    <m/>
    <m/>
    <m/>
    <m/>
    <m/>
    <n v="134000"/>
    <n v="6099"/>
    <n v="36.299999999999997"/>
    <n v="9571.43"/>
  </r>
  <r>
    <x v="0"/>
    <x v="0"/>
    <x v="12"/>
    <x v="1"/>
    <x v="32"/>
    <x v="10944"/>
    <n v="2732"/>
    <n v="25.3"/>
    <n v="1416"/>
    <n v="11851.92"/>
    <n v="1429"/>
    <n v="3339"/>
    <n v="30.92"/>
    <n v="158.78"/>
    <n v="17232.740000000002"/>
    <m/>
    <m/>
    <m/>
    <m/>
    <m/>
    <m/>
    <m/>
    <m/>
    <m/>
    <m/>
    <n v="266"/>
    <n v="1675"/>
    <n v="15.51"/>
    <n v="29.56"/>
  </r>
  <r>
    <x v="134"/>
    <x v="134"/>
    <x v="7"/>
    <x v="7"/>
    <x v="20"/>
    <x v="10945"/>
    <n v="30197"/>
    <n v="41.94"/>
    <n v="2331.3200000000002"/>
    <n v="130087.47"/>
    <n v="0"/>
    <m/>
    <m/>
    <m/>
    <m/>
    <m/>
    <m/>
    <m/>
    <m/>
    <m/>
    <m/>
    <m/>
    <m/>
    <m/>
    <m/>
    <n v="0"/>
    <m/>
    <m/>
    <n v="0"/>
  </r>
  <r>
    <x v="72"/>
    <x v="72"/>
    <x v="9"/>
    <x v="34"/>
    <x v="9"/>
    <x v="10946"/>
    <n v="30199"/>
    <n v="62.91"/>
    <n v="4297.1000000000004"/>
    <n v="159852.12"/>
    <n v="32970.9"/>
    <n v="40361"/>
    <n v="84.09"/>
    <n v="824.27"/>
    <n v="397606"/>
    <m/>
    <m/>
    <m/>
    <m/>
    <m/>
    <m/>
    <m/>
    <m/>
    <m/>
    <m/>
    <n v="694882"/>
    <n v="19681"/>
    <n v="41"/>
    <n v="17372.05"/>
  </r>
  <r>
    <x v="81"/>
    <x v="81"/>
    <x v="3"/>
    <x v="0"/>
    <x v="42"/>
    <x v="10947"/>
    <n v="16230"/>
    <n v="45.08"/>
    <n v="5797.03"/>
    <n v="161737.23000000001"/>
    <n v="14387"/>
    <n v="13075"/>
    <n v="36.32"/>
    <n v="479.57"/>
    <n v="173497.18"/>
    <m/>
    <m/>
    <m/>
    <m/>
    <m/>
    <m/>
    <m/>
    <m/>
    <m/>
    <m/>
    <n v="109"/>
    <n v="5714"/>
    <n v="15.87"/>
    <n v="3.63"/>
  </r>
  <r>
    <x v="77"/>
    <x v="77"/>
    <x v="5"/>
    <x v="7"/>
    <x v="9"/>
    <x v="830"/>
    <n v="21921"/>
    <n v="45.67"/>
    <n v="4011"/>
    <n v="149209.20000000001"/>
    <n v="170.71"/>
    <n v="8525"/>
    <n v="17.760000000000002"/>
    <n v="4.2699999999999996"/>
    <n v="2058.62"/>
    <m/>
    <m/>
    <m/>
    <m/>
    <m/>
    <m/>
    <m/>
    <m/>
    <m/>
    <m/>
    <n v="1277.99"/>
    <n v="21031"/>
    <n v="43.81"/>
    <n v="31.95"/>
  </r>
  <r>
    <x v="40"/>
    <x v="40"/>
    <x v="9"/>
    <x v="3"/>
    <x v="28"/>
    <x v="10948"/>
    <n v="1683"/>
    <n v="11.69"/>
    <n v="714.92"/>
    <n v="7978.47"/>
    <n v="0"/>
    <m/>
    <m/>
    <m/>
    <m/>
    <m/>
    <m/>
    <m/>
    <m/>
    <m/>
    <m/>
    <m/>
    <m/>
    <m/>
    <m/>
    <n v="92800"/>
    <n v="6127"/>
    <n v="42.55"/>
    <n v="7733.33"/>
  </r>
  <r>
    <x v="140"/>
    <x v="140"/>
    <x v="1"/>
    <x v="4"/>
    <x v="38"/>
    <x v="10949"/>
    <n v="34085"/>
    <n v="50.72"/>
    <n v="6472.5"/>
    <n v="337087.8"/>
    <n v="35852.57"/>
    <n v="36831"/>
    <n v="54.81"/>
    <n v="640.22"/>
    <n v="432356.9"/>
    <m/>
    <m/>
    <m/>
    <m/>
    <m/>
    <m/>
    <m/>
    <m/>
    <m/>
    <m/>
    <n v="173255"/>
    <n v="13962"/>
    <n v="20.78"/>
    <n v="3093.84"/>
  </r>
  <r>
    <x v="25"/>
    <x v="25"/>
    <x v="15"/>
    <x v="11"/>
    <x v="21"/>
    <x v="4528"/>
    <n v="199"/>
    <n v="0.69"/>
    <n v="55.5"/>
    <n v="1238.76"/>
    <n v="0"/>
    <m/>
    <m/>
    <m/>
    <m/>
    <m/>
    <m/>
    <m/>
    <m/>
    <m/>
    <m/>
    <m/>
    <m/>
    <m/>
    <m/>
    <n v="800"/>
    <n v="6781"/>
    <n v="23.55"/>
    <n v="33.33"/>
  </r>
  <r>
    <x v="40"/>
    <x v="40"/>
    <x v="11"/>
    <x v="0"/>
    <x v="58"/>
    <x v="10950"/>
    <n v="89022"/>
    <n v="71.33"/>
    <n v="7519.23"/>
    <n v="727260"/>
    <n v="0"/>
    <m/>
    <m/>
    <m/>
    <m/>
    <m/>
    <m/>
    <m/>
    <m/>
    <m/>
    <m/>
    <m/>
    <m/>
    <m/>
    <m/>
    <n v="515100"/>
    <n v="38952"/>
    <n v="31.21"/>
    <n v="4952.88"/>
  </r>
  <r>
    <x v="45"/>
    <x v="45"/>
    <x v="8"/>
    <x v="6"/>
    <x v="53"/>
    <x v="4"/>
    <m/>
    <m/>
    <m/>
    <m/>
    <n v="0"/>
    <m/>
    <m/>
    <m/>
    <m/>
    <m/>
    <m/>
    <m/>
    <m/>
    <m/>
    <m/>
    <m/>
    <m/>
    <m/>
    <m/>
    <n v="657.6"/>
    <n v="3476"/>
    <n v="22.28"/>
    <n v="50.58"/>
  </r>
  <r>
    <x v="31"/>
    <x v="31"/>
    <x v="6"/>
    <x v="1"/>
    <x v="16"/>
    <x v="0"/>
    <n v="0"/>
    <n v="0"/>
    <n v="0"/>
    <n v="0"/>
    <n v="0"/>
    <n v="0"/>
    <n v="0"/>
    <m/>
    <m/>
    <m/>
    <m/>
    <m/>
    <m/>
    <m/>
    <m/>
    <m/>
    <m/>
    <m/>
    <m/>
    <n v="337"/>
    <n v="3587"/>
    <n v="74.73"/>
    <n v="84.25"/>
  </r>
  <r>
    <x v="128"/>
    <x v="128"/>
    <x v="9"/>
    <x v="1"/>
    <x v="4"/>
    <x v="10951"/>
    <n v="1380"/>
    <n v="16.43"/>
    <n v="1144.71"/>
    <n v="7452.09"/>
    <n v="0"/>
    <m/>
    <m/>
    <m/>
    <m/>
    <m/>
    <m/>
    <m/>
    <m/>
    <m/>
    <m/>
    <m/>
    <m/>
    <m/>
    <m/>
    <n v="55000"/>
    <n v="4325"/>
    <n v="51.49"/>
    <n v="7857.14"/>
  </r>
  <r>
    <x v="49"/>
    <x v="49"/>
    <x v="12"/>
    <x v="2"/>
    <x v="54"/>
    <x v="10952"/>
    <n v="8682"/>
    <n v="24.95"/>
    <n v="1546.17"/>
    <n v="41700.269999999997"/>
    <n v="16171.04"/>
    <n v="74541"/>
    <n v="214.2"/>
    <n v="557.62"/>
    <n v="195011.42"/>
    <m/>
    <m/>
    <m/>
    <m/>
    <m/>
    <m/>
    <m/>
    <m/>
    <m/>
    <m/>
    <n v="115412"/>
    <n v="10346"/>
    <n v="29.73"/>
    <n v="3979.72"/>
  </r>
  <r>
    <x v="90"/>
    <x v="90"/>
    <x v="8"/>
    <x v="1"/>
    <x v="11"/>
    <x v="4"/>
    <m/>
    <m/>
    <m/>
    <m/>
    <n v="0"/>
    <m/>
    <m/>
    <m/>
    <m/>
    <m/>
    <m/>
    <m/>
    <m/>
    <m/>
    <m/>
    <m/>
    <m/>
    <m/>
    <m/>
    <n v="1391.91"/>
    <n v="9828"/>
    <n v="81.900000000000006"/>
    <n v="139.19"/>
  </r>
  <r>
    <x v="28"/>
    <x v="28"/>
    <x v="7"/>
    <x v="0"/>
    <x v="23"/>
    <x v="10953"/>
    <n v="12411"/>
    <n v="18.8"/>
    <n v="1938.15"/>
    <n v="99136.14"/>
    <n v="0"/>
    <m/>
    <m/>
    <m/>
    <m/>
    <m/>
    <m/>
    <m/>
    <m/>
    <m/>
    <m/>
    <m/>
    <m/>
    <m/>
    <m/>
    <n v="239410"/>
    <n v="13838"/>
    <n v="20.97"/>
    <n v="4352.91"/>
  </r>
  <r>
    <x v="194"/>
    <x v="194"/>
    <x v="2"/>
    <x v="7"/>
    <x v="40"/>
    <x v="10954"/>
    <n v="58387"/>
    <n v="69.510000000000005"/>
    <n v="6560"/>
    <n v="427056"/>
    <n v="0"/>
    <m/>
    <m/>
    <m/>
    <m/>
    <m/>
    <m/>
    <m/>
    <m/>
    <m/>
    <m/>
    <m/>
    <m/>
    <m/>
    <m/>
    <n v="214520"/>
    <n v="5410"/>
    <n v="6.44"/>
    <n v="3064.57"/>
  </r>
  <r>
    <x v="70"/>
    <x v="70"/>
    <x v="12"/>
    <x v="7"/>
    <x v="71"/>
    <x v="4"/>
    <m/>
    <m/>
    <m/>
    <m/>
    <n v="0"/>
    <m/>
    <m/>
    <m/>
    <m/>
    <m/>
    <m/>
    <m/>
    <m/>
    <m/>
    <m/>
    <m/>
    <m/>
    <m/>
    <m/>
    <n v="0"/>
    <m/>
    <m/>
    <n v="0"/>
  </r>
  <r>
    <x v="29"/>
    <x v="29"/>
    <x v="2"/>
    <x v="4"/>
    <x v="88"/>
    <x v="10955"/>
    <n v="14346"/>
    <n v="15.33"/>
    <n v="1023.09"/>
    <n v="74214.929999999993"/>
    <n v="102551.89"/>
    <n v="125642"/>
    <n v="134.22999999999999"/>
    <n v="1314.77"/>
    <n v="1236704.02"/>
    <m/>
    <m/>
    <m/>
    <m/>
    <m/>
    <m/>
    <m/>
    <m/>
    <m/>
    <m/>
    <n v="8137.89"/>
    <n v="40071"/>
    <n v="42.81"/>
    <n v="104.33"/>
  </r>
  <r>
    <x v="20"/>
    <x v="20"/>
    <x v="11"/>
    <x v="3"/>
    <x v="11"/>
    <x v="10956"/>
    <n v="399"/>
    <n v="3.33"/>
    <n v="89.4"/>
    <n v="831.42"/>
    <n v="12.61"/>
    <n v="46"/>
    <n v="0.38"/>
    <n v="1.26"/>
    <n v="152.06"/>
    <m/>
    <m/>
    <m/>
    <m/>
    <m/>
    <m/>
    <m/>
    <m/>
    <m/>
    <m/>
    <n v="87300"/>
    <n v="6015"/>
    <n v="50.13"/>
    <n v="8730"/>
  </r>
  <r>
    <x v="48"/>
    <x v="48"/>
    <x v="5"/>
    <x v="19"/>
    <x v="13"/>
    <x v="10957"/>
    <n v="14819"/>
    <n v="72.64"/>
    <n v="6185.88"/>
    <n v="97798.8"/>
    <n v="13367.6"/>
    <n v="16352"/>
    <n v="80.16"/>
    <n v="786.33"/>
    <n v="161203.95000000001"/>
    <m/>
    <m/>
    <m/>
    <m/>
    <m/>
    <m/>
    <m/>
    <m/>
    <m/>
    <m/>
    <n v="654"/>
    <n v="10248"/>
    <n v="50.24"/>
    <n v="38.47"/>
  </r>
  <r>
    <x v="72"/>
    <x v="72"/>
    <x v="1"/>
    <x v="7"/>
    <x v="99"/>
    <x v="10958"/>
    <n v="104260"/>
    <n v="56.42"/>
    <n v="7933.19"/>
    <n v="1136191.23"/>
    <n v="13402"/>
    <n v="21187"/>
    <n v="11.46"/>
    <n v="87.03"/>
    <n v="161618.74"/>
    <m/>
    <m/>
    <m/>
    <m/>
    <m/>
    <m/>
    <m/>
    <m/>
    <m/>
    <m/>
    <n v="1924722"/>
    <n v="42468"/>
    <n v="22.98"/>
    <n v="12498.19"/>
  </r>
  <r>
    <x v="66"/>
    <x v="66"/>
    <x v="2"/>
    <x v="5"/>
    <x v="19"/>
    <x v="10959"/>
    <n v="4971"/>
    <n v="27.62"/>
    <n v="1640.27"/>
    <n v="22881.72"/>
    <n v="5744.91"/>
    <n v="13076"/>
    <n v="72.64"/>
    <n v="382.99"/>
    <n v="69279.570000000007"/>
    <m/>
    <m/>
    <m/>
    <m/>
    <m/>
    <m/>
    <m/>
    <m/>
    <m/>
    <m/>
    <n v="672"/>
    <n v="6388"/>
    <n v="35.49"/>
    <n v="44.8"/>
  </r>
  <r>
    <x v="120"/>
    <x v="120"/>
    <x v="9"/>
    <x v="1"/>
    <x v="68"/>
    <x v="10960"/>
    <n v="46"/>
    <n v="0.24"/>
    <n v="13.63"/>
    <n v="202.74"/>
    <n v="0"/>
    <m/>
    <m/>
    <m/>
    <m/>
    <m/>
    <m/>
    <m/>
    <m/>
    <m/>
    <m/>
    <m/>
    <m/>
    <m/>
    <m/>
    <n v="1129.74"/>
    <n v="8199"/>
    <n v="42.7"/>
    <n v="70.61"/>
  </r>
  <r>
    <x v="17"/>
    <x v="17"/>
    <x v="14"/>
    <x v="4"/>
    <x v="114"/>
    <x v="10961"/>
    <n v="23400"/>
    <n v="4.88"/>
    <n v="323.99"/>
    <n v="120523.35"/>
    <n v="21569.35"/>
    <n v="35187"/>
    <n v="7.33"/>
    <n v="53.92"/>
    <n v="260111.26"/>
    <m/>
    <m/>
    <m/>
    <m/>
    <m/>
    <m/>
    <m/>
    <m/>
    <m/>
    <m/>
    <n v="3936200"/>
    <n v="587133"/>
    <n v="122.32"/>
    <n v="9840.5"/>
  </r>
  <r>
    <x v="46"/>
    <x v="46"/>
    <x v="10"/>
    <x v="14"/>
    <x v="9"/>
    <x v="10962"/>
    <n v="42439"/>
    <n v="88.41"/>
    <n v="9043"/>
    <n v="336399.6"/>
    <n v="0"/>
    <m/>
    <m/>
    <m/>
    <m/>
    <m/>
    <m/>
    <m/>
    <m/>
    <m/>
    <m/>
    <m/>
    <m/>
    <m/>
    <m/>
    <n v="0.46"/>
    <n v="1903"/>
    <n v="3.96"/>
    <n v="0.01"/>
  </r>
  <r>
    <x v="48"/>
    <x v="48"/>
    <x v="10"/>
    <x v="5"/>
    <x v="3"/>
    <x v="10963"/>
    <n v="45991"/>
    <n v="53.23"/>
    <n v="10012.969999999999"/>
    <n v="670468.62"/>
    <n v="47749.760000000002"/>
    <n v="61595"/>
    <n v="71.290000000000006"/>
    <n v="663.19"/>
    <n v="575828.65"/>
    <m/>
    <m/>
    <m/>
    <m/>
    <m/>
    <m/>
    <m/>
    <m/>
    <m/>
    <m/>
    <n v="3.33"/>
    <n v="20790"/>
    <n v="24.06"/>
    <n v="0.05"/>
  </r>
  <r>
    <x v="163"/>
    <x v="163"/>
    <x v="7"/>
    <x v="2"/>
    <x v="38"/>
    <x v="10964"/>
    <n v="21440"/>
    <n v="31.9"/>
    <n v="3235.71"/>
    <n v="168516"/>
    <n v="0"/>
    <m/>
    <m/>
    <m/>
    <m/>
    <m/>
    <m/>
    <m/>
    <m/>
    <m/>
    <m/>
    <m/>
    <m/>
    <m/>
    <m/>
    <n v="44025"/>
    <n v="1218"/>
    <n v="1.81"/>
    <n v="786.16"/>
  </r>
  <r>
    <x v="51"/>
    <x v="51"/>
    <x v="4"/>
    <x v="2"/>
    <x v="9"/>
    <x v="10965"/>
    <n v="56806"/>
    <n v="118.35"/>
    <n v="6978.03"/>
    <n v="259582.53"/>
    <n v="0"/>
    <m/>
    <m/>
    <m/>
    <m/>
    <m/>
    <m/>
    <m/>
    <m/>
    <m/>
    <m/>
    <m/>
    <m/>
    <m/>
    <m/>
    <n v="42000"/>
    <n v="3830"/>
    <n v="7.98"/>
    <n v="1050"/>
  </r>
  <r>
    <x v="97"/>
    <x v="97"/>
    <x v="6"/>
    <x v="4"/>
    <x v="28"/>
    <x v="4"/>
    <m/>
    <m/>
    <m/>
    <m/>
    <n v="0"/>
    <m/>
    <m/>
    <m/>
    <m/>
    <m/>
    <m/>
    <m/>
    <m/>
    <m/>
    <m/>
    <m/>
    <m/>
    <m/>
    <m/>
    <n v="75800"/>
    <n v="7355"/>
    <n v="51.08"/>
    <n v="6316.67"/>
  </r>
  <r>
    <x v="171"/>
    <x v="171"/>
    <x v="1"/>
    <x v="1"/>
    <x v="83"/>
    <x v="10966"/>
    <n v="546"/>
    <n v="4.1399999999999997"/>
    <n v="61.82"/>
    <n v="632.4"/>
    <n v="0"/>
    <m/>
    <m/>
    <m/>
    <m/>
    <m/>
    <m/>
    <m/>
    <m/>
    <m/>
    <m/>
    <m/>
    <m/>
    <m/>
    <m/>
    <n v="1181.74"/>
    <n v="3394"/>
    <n v="25.71"/>
    <n v="107.43"/>
  </r>
  <r>
    <x v="215"/>
    <x v="215"/>
    <x v="0"/>
    <x v="2"/>
    <x v="12"/>
    <x v="10967"/>
    <n v="13269"/>
    <n v="78.98"/>
    <n v="5908.57"/>
    <n v="76929.600000000006"/>
    <n v="0"/>
    <m/>
    <m/>
    <m/>
    <m/>
    <m/>
    <m/>
    <m/>
    <m/>
    <m/>
    <n v="9336"/>
    <n v="24817"/>
    <n v="147.72"/>
    <n v="666"/>
    <n v="208977.02"/>
    <n v="694.87"/>
    <n v="5735"/>
    <n v="34.14"/>
    <n v="49.63"/>
  </r>
  <r>
    <x v="82"/>
    <x v="82"/>
    <x v="4"/>
    <x v="1"/>
    <x v="16"/>
    <x v="1800"/>
    <n v="152"/>
    <n v="3.17"/>
    <n v="109.5"/>
    <n v="407.34"/>
    <n v="0"/>
    <m/>
    <m/>
    <m/>
    <m/>
    <m/>
    <m/>
    <m/>
    <m/>
    <m/>
    <n v="155"/>
    <n v="341"/>
    <n v="7.1"/>
    <n v="38"/>
    <n v="3469.52"/>
    <n v="87.31"/>
    <n v="1177"/>
    <n v="24.52"/>
    <n v="21.83"/>
  </r>
  <r>
    <x v="147"/>
    <x v="147"/>
    <x v="4"/>
    <x v="14"/>
    <x v="129"/>
    <x v="10968"/>
    <n v="156768"/>
    <n v="104.51"/>
    <n v="5549.68"/>
    <n v="645150.30000000005"/>
    <n v="5642.1"/>
    <n v="75089"/>
    <n v="50.06"/>
    <n v="45.14"/>
    <n v="68039.72"/>
    <m/>
    <m/>
    <m/>
    <m/>
    <m/>
    <m/>
    <m/>
    <m/>
    <m/>
    <m/>
    <n v="3007"/>
    <n v="35351"/>
    <n v="23.57"/>
    <n v="24.06"/>
  </r>
  <r>
    <x v="91"/>
    <x v="91"/>
    <x v="11"/>
    <x v="3"/>
    <x v="7"/>
    <x v="2982"/>
    <n v="2362"/>
    <n v="98.42"/>
    <n v="5479.5"/>
    <n v="10191.870000000001"/>
    <n v="1792.43"/>
    <n v="2268"/>
    <n v="94.5"/>
    <n v="896.22"/>
    <n v="21615.51"/>
    <m/>
    <m/>
    <m/>
    <m/>
    <m/>
    <m/>
    <m/>
    <m/>
    <m/>
    <m/>
    <n v="8800"/>
    <n v="380"/>
    <n v="15.83"/>
    <n v="4400"/>
  </r>
  <r>
    <x v="101"/>
    <x v="101"/>
    <x v="13"/>
    <x v="1"/>
    <x v="6"/>
    <x v="10969"/>
    <n v="2735"/>
    <n v="28.49"/>
    <n v="2014.13"/>
    <n v="14985.09"/>
    <n v="4907.8599999999997"/>
    <n v="6199"/>
    <n v="64.569999999999993"/>
    <n v="613.48"/>
    <n v="59185.31"/>
    <m/>
    <m/>
    <m/>
    <m/>
    <m/>
    <m/>
    <m/>
    <m/>
    <m/>
    <m/>
    <n v="52898"/>
    <n v="6825"/>
    <n v="71.09"/>
    <n v="6612.25"/>
  </r>
  <r>
    <x v="110"/>
    <x v="110"/>
    <x v="14"/>
    <x v="5"/>
    <x v="74"/>
    <x v="10970"/>
    <n v="170363"/>
    <n v="114.49"/>
    <n v="10534.84"/>
    <n v="1214877.6000000001"/>
    <n v="0"/>
    <m/>
    <m/>
    <m/>
    <m/>
    <m/>
    <m/>
    <m/>
    <m/>
    <m/>
    <m/>
    <m/>
    <m/>
    <m/>
    <m/>
    <n v="446957"/>
    <n v="74584"/>
    <n v="50.12"/>
    <n v="3604.49"/>
  </r>
  <r>
    <x v="23"/>
    <x v="23"/>
    <x v="1"/>
    <x v="1"/>
    <x v="34"/>
    <x v="10971"/>
    <n v="3897"/>
    <n v="9.2799999999999994"/>
    <n v="738.57"/>
    <n v="24040.5"/>
    <n v="5916"/>
    <n v="7838"/>
    <n v="18.66"/>
    <n v="169.03"/>
    <n v="71342.820000000007"/>
    <m/>
    <m/>
    <m/>
    <m/>
    <m/>
    <m/>
    <m/>
    <m/>
    <m/>
    <m/>
    <n v="3833"/>
    <n v="24147"/>
    <n v="57.49"/>
    <n v="109.51"/>
  </r>
  <r>
    <x v="107"/>
    <x v="107"/>
    <x v="1"/>
    <x v="2"/>
    <x v="21"/>
    <x v="2865"/>
    <n v="10840"/>
    <n v="37.64"/>
    <n v="3600"/>
    <n v="80352"/>
    <n v="4444"/>
    <n v="6548"/>
    <n v="22.74"/>
    <n v="185.17"/>
    <n v="53591.53"/>
    <m/>
    <m/>
    <m/>
    <m/>
    <m/>
    <m/>
    <m/>
    <m/>
    <m/>
    <m/>
    <n v="2419.62"/>
    <n v="3207"/>
    <n v="11.14"/>
    <n v="100.82"/>
  </r>
  <r>
    <x v="43"/>
    <x v="43"/>
    <x v="15"/>
    <x v="1"/>
    <x v="16"/>
    <x v="10972"/>
    <n v="662"/>
    <n v="13.79"/>
    <n v="630.25"/>
    <n v="2344.5300000000002"/>
    <n v="1032.98"/>
    <n v="1552"/>
    <n v="32.33"/>
    <n v="258.24"/>
    <n v="12456.99"/>
    <m/>
    <m/>
    <m/>
    <m/>
    <m/>
    <m/>
    <m/>
    <m/>
    <m/>
    <m/>
    <n v="192.63"/>
    <n v="3599"/>
    <n v="74.98"/>
    <n v="48.16"/>
  </r>
  <r>
    <x v="193"/>
    <x v="193"/>
    <x v="14"/>
    <x v="6"/>
    <x v="66"/>
    <x v="10973"/>
    <n v="2796"/>
    <n v="10.59"/>
    <n v="555.14"/>
    <n v="11358.09"/>
    <n v="0"/>
    <m/>
    <m/>
    <m/>
    <m/>
    <m/>
    <m/>
    <m/>
    <m/>
    <m/>
    <m/>
    <m/>
    <m/>
    <m/>
    <m/>
    <n v="0"/>
    <m/>
    <m/>
    <n v="0"/>
  </r>
  <r>
    <x v="106"/>
    <x v="106"/>
    <x v="4"/>
    <x v="2"/>
    <x v="9"/>
    <x v="10974"/>
    <n v="22930"/>
    <n v="47.77"/>
    <n v="2931.5"/>
    <n v="109051.8"/>
    <n v="12772.07"/>
    <n v="12746"/>
    <n v="26.55"/>
    <n v="319.3"/>
    <n v="154022.17000000001"/>
    <m/>
    <m/>
    <m/>
    <m/>
    <m/>
    <m/>
    <m/>
    <m/>
    <m/>
    <m/>
    <n v="48527.81"/>
    <n v="4217"/>
    <n v="8.7899999999999991"/>
    <n v="1213.2"/>
  </r>
  <r>
    <x v="4"/>
    <x v="4"/>
    <x v="6"/>
    <x v="1"/>
    <x v="41"/>
    <x v="10975"/>
    <n v="149"/>
    <n v="4.1399999999999997"/>
    <n v="13"/>
    <n v="36.270000000000003"/>
    <n v="0"/>
    <m/>
    <m/>
    <m/>
    <m/>
    <m/>
    <m/>
    <m/>
    <m/>
    <m/>
    <m/>
    <m/>
    <m/>
    <m/>
    <m/>
    <n v="167"/>
    <n v="720"/>
    <n v="20"/>
    <n v="55.67"/>
  </r>
  <r>
    <x v="23"/>
    <x v="23"/>
    <x v="3"/>
    <x v="0"/>
    <x v="18"/>
    <x v="10976"/>
    <n v="191431"/>
    <n v="151.93"/>
    <n v="13609.14"/>
    <n v="1328932.8"/>
    <n v="988.36"/>
    <n v="1841"/>
    <n v="1.46"/>
    <n v="9.41"/>
    <n v="11918.94"/>
    <m/>
    <m/>
    <m/>
    <m/>
    <m/>
    <m/>
    <m/>
    <m/>
    <m/>
    <m/>
    <n v="4175"/>
    <n v="35808"/>
    <n v="28.42"/>
    <n v="39.76"/>
  </r>
  <r>
    <x v="65"/>
    <x v="65"/>
    <x v="13"/>
    <x v="7"/>
    <x v="10"/>
    <x v="10977"/>
    <n v="123553"/>
    <n v="139.13999999999999"/>
    <n v="10596.45"/>
    <n v="729247.41"/>
    <n v="0"/>
    <m/>
    <m/>
    <m/>
    <m/>
    <m/>
    <m/>
    <m/>
    <m/>
    <m/>
    <m/>
    <m/>
    <m/>
    <m/>
    <m/>
    <n v="3478"/>
    <n v="17587"/>
    <n v="19.809999999999999"/>
    <n v="47"/>
  </r>
  <r>
    <x v="8"/>
    <x v="8"/>
    <x v="7"/>
    <x v="6"/>
    <x v="7"/>
    <x v="4"/>
    <m/>
    <m/>
    <m/>
    <m/>
    <n v="0"/>
    <m/>
    <m/>
    <m/>
    <m/>
    <m/>
    <m/>
    <m/>
    <m/>
    <m/>
    <m/>
    <m/>
    <m/>
    <m/>
    <m/>
    <n v="0"/>
    <m/>
    <m/>
    <n v="0"/>
  </r>
  <r>
    <x v="92"/>
    <x v="92"/>
    <x v="2"/>
    <x v="2"/>
    <x v="5"/>
    <x v="10978"/>
    <n v="70297"/>
    <n v="73.23"/>
    <n v="8459.66"/>
    <n v="629398.89"/>
    <n v="0"/>
    <m/>
    <m/>
    <m/>
    <m/>
    <m/>
    <m/>
    <m/>
    <m/>
    <m/>
    <m/>
    <m/>
    <m/>
    <m/>
    <m/>
    <n v="2537.2600000000002"/>
    <n v="8439"/>
    <n v="8.7899999999999991"/>
    <n v="31.72"/>
  </r>
  <r>
    <x v="67"/>
    <x v="67"/>
    <x v="6"/>
    <x v="4"/>
    <x v="122"/>
    <x v="9274"/>
    <n v="880"/>
    <n v="1"/>
    <n v="45.7"/>
    <n v="3102.48"/>
    <n v="1308.44"/>
    <n v="2406"/>
    <n v="2.75"/>
    <n v="17.920000000000002"/>
    <n v="15778.85"/>
    <m/>
    <m/>
    <m/>
    <m/>
    <m/>
    <m/>
    <m/>
    <m/>
    <m/>
    <m/>
    <n v="528100"/>
    <n v="71568"/>
    <n v="81.7"/>
    <n v="7234.25"/>
  </r>
  <r>
    <x v="194"/>
    <x v="194"/>
    <x v="13"/>
    <x v="2"/>
    <x v="9"/>
    <x v="10979"/>
    <n v="62289"/>
    <n v="129.77000000000001"/>
    <n v="9107.15"/>
    <n v="338785.98"/>
    <n v="0"/>
    <m/>
    <m/>
    <m/>
    <m/>
    <m/>
    <m/>
    <m/>
    <m/>
    <m/>
    <m/>
    <m/>
    <m/>
    <m/>
    <m/>
    <n v="34650"/>
    <n v="1425"/>
    <n v="2.97"/>
    <n v="866.25"/>
  </r>
  <r>
    <x v="73"/>
    <x v="73"/>
    <x v="15"/>
    <x v="5"/>
    <x v="26"/>
    <x v="10980"/>
    <n v="34941"/>
    <n v="42.82"/>
    <n v="4006.09"/>
    <n v="253345.02"/>
    <n v="27763.34"/>
    <n v="34387"/>
    <n v="42.14"/>
    <n v="408.28"/>
    <n v="334806.40000000002"/>
    <m/>
    <m/>
    <m/>
    <m/>
    <m/>
    <m/>
    <m/>
    <m/>
    <m/>
    <m/>
    <n v="2309"/>
    <n v="18268"/>
    <n v="22.39"/>
    <n v="33.96"/>
  </r>
  <r>
    <x v="3"/>
    <x v="3"/>
    <x v="8"/>
    <x v="2"/>
    <x v="9"/>
    <x v="10981"/>
    <n v="28834"/>
    <n v="60.07"/>
    <n v="3848.83"/>
    <n v="143176.29"/>
    <n v="27247.33"/>
    <n v="31469"/>
    <n v="65.56"/>
    <n v="681.18"/>
    <n v="328583.76"/>
    <m/>
    <m/>
    <m/>
    <m/>
    <m/>
    <m/>
    <m/>
    <m/>
    <m/>
    <m/>
    <n v="193565"/>
    <n v="10408"/>
    <n v="21.68"/>
    <n v="4839.13"/>
  </r>
  <r>
    <x v="76"/>
    <x v="76"/>
    <x v="11"/>
    <x v="0"/>
    <x v="9"/>
    <x v="10982"/>
    <n v="27179"/>
    <n v="56.62"/>
    <n v="3132.38"/>
    <n v="116524.35"/>
    <n v="2532"/>
    <n v="15201"/>
    <n v="31.67"/>
    <n v="63.3"/>
    <n v="30534.15"/>
    <m/>
    <m/>
    <m/>
    <m/>
    <m/>
    <m/>
    <m/>
    <m/>
    <m/>
    <m/>
    <n v="115936"/>
    <n v="13011"/>
    <n v="27.11"/>
    <n v="2898.4"/>
  </r>
  <r>
    <x v="104"/>
    <x v="104"/>
    <x v="9"/>
    <x v="2"/>
    <x v="54"/>
    <x v="1591"/>
    <n v="21410"/>
    <n v="61.52"/>
    <n v="4143.45"/>
    <n v="111748.8"/>
    <n v="28.22"/>
    <n v="449"/>
    <n v="1.29"/>
    <n v="0.97"/>
    <n v="340.29"/>
    <m/>
    <m/>
    <m/>
    <m/>
    <m/>
    <n v="4885"/>
    <n v="12848"/>
    <n v="36.92"/>
    <n v="168"/>
    <n v="109345.84"/>
    <n v="156.81"/>
    <n v="7187"/>
    <n v="20.65"/>
    <n v="5.41"/>
  </r>
  <r>
    <x v="18"/>
    <x v="18"/>
    <x v="4"/>
    <x v="0"/>
    <x v="33"/>
    <x v="10983"/>
    <n v="107751"/>
    <n v="89.79"/>
    <n v="6262"/>
    <n v="582366"/>
    <n v="0"/>
    <m/>
    <m/>
    <m/>
    <m/>
    <m/>
    <m/>
    <m/>
    <m/>
    <m/>
    <m/>
    <m/>
    <m/>
    <m/>
    <m/>
    <n v="219200"/>
    <n v="35495"/>
    <n v="29.58"/>
    <n v="2192"/>
  </r>
  <r>
    <x v="9"/>
    <x v="9"/>
    <x v="8"/>
    <x v="4"/>
    <x v="8"/>
    <x v="4"/>
    <n v="0"/>
    <n v="0"/>
    <m/>
    <m/>
    <n v="0"/>
    <n v="0"/>
    <n v="0"/>
    <m/>
    <m/>
    <m/>
    <n v="0"/>
    <n v="0"/>
    <m/>
    <m/>
    <m/>
    <m/>
    <m/>
    <m/>
    <m/>
    <n v="0"/>
    <n v="0"/>
    <n v="0"/>
    <n v="0"/>
  </r>
  <r>
    <x v="159"/>
    <x v="159"/>
    <x v="9"/>
    <x v="2"/>
    <x v="136"/>
    <x v="10984"/>
    <n v="129762"/>
    <n v="110.34"/>
    <n v="9452.5400000000009"/>
    <n v="861504.57"/>
    <n v="0"/>
    <m/>
    <m/>
    <m/>
    <m/>
    <m/>
    <m/>
    <m/>
    <m/>
    <m/>
    <m/>
    <m/>
    <m/>
    <m/>
    <m/>
    <n v="84.22"/>
    <n v="8101"/>
    <n v="6.89"/>
    <n v="0.86"/>
  </r>
  <r>
    <x v="44"/>
    <x v="44"/>
    <x v="7"/>
    <x v="7"/>
    <x v="63"/>
    <x v="10985"/>
    <n v="67206"/>
    <n v="28.29"/>
    <n v="3722.62"/>
    <n v="685482.54"/>
    <n v="6884.58"/>
    <n v="5716"/>
    <n v="2.41"/>
    <n v="34.770000000000003"/>
    <n v="83023.19"/>
    <m/>
    <m/>
    <m/>
    <m/>
    <m/>
    <m/>
    <m/>
    <m/>
    <m/>
    <m/>
    <n v="12260"/>
    <n v="69377"/>
    <n v="29.2"/>
    <n v="61.92"/>
  </r>
  <r>
    <x v="91"/>
    <x v="91"/>
    <x v="10"/>
    <x v="3"/>
    <x v="7"/>
    <x v="10986"/>
    <n v="1725"/>
    <n v="71.88"/>
    <n v="7448"/>
    <n v="13853.28"/>
    <n v="1960.23"/>
    <n v="2970"/>
    <n v="123.75"/>
    <m/>
    <m/>
    <m/>
    <m/>
    <m/>
    <m/>
    <m/>
    <m/>
    <m/>
    <m/>
    <m/>
    <m/>
    <n v="4102.1400000000003"/>
    <n v="167"/>
    <n v="6.96"/>
    <n v="2051.0700000000002"/>
  </r>
  <r>
    <x v="36"/>
    <x v="36"/>
    <x v="2"/>
    <x v="1"/>
    <x v="6"/>
    <x v="4"/>
    <m/>
    <m/>
    <m/>
    <m/>
    <n v="3284.19"/>
    <n v="11978"/>
    <n v="124.77"/>
    <m/>
    <m/>
    <m/>
    <m/>
    <m/>
    <m/>
    <m/>
    <m/>
    <m/>
    <m/>
    <m/>
    <m/>
    <n v="382.35"/>
    <n v="2455"/>
    <n v="25.57"/>
    <n v="47.79"/>
  </r>
  <r>
    <x v="118"/>
    <x v="118"/>
    <x v="3"/>
    <x v="2"/>
    <x v="5"/>
    <x v="10987"/>
    <n v="189524"/>
    <n v="197.42"/>
    <n v="10934.39"/>
    <n v="813518.43"/>
    <n v="0"/>
    <m/>
    <m/>
    <m/>
    <m/>
    <m/>
    <m/>
    <m/>
    <m/>
    <m/>
    <m/>
    <m/>
    <m/>
    <m/>
    <m/>
    <n v="276100"/>
    <n v="11800"/>
    <n v="12.29"/>
    <n v="3451.25"/>
  </r>
  <r>
    <x v="171"/>
    <x v="171"/>
    <x v="0"/>
    <x v="1"/>
    <x v="83"/>
    <x v="10988"/>
    <n v="955"/>
    <n v="7.23"/>
    <n v="431.73"/>
    <n v="4416.57"/>
    <n v="0"/>
    <m/>
    <m/>
    <m/>
    <m/>
    <m/>
    <m/>
    <m/>
    <m/>
    <m/>
    <m/>
    <m/>
    <m/>
    <m/>
    <m/>
    <n v="837.8"/>
    <n v="3669"/>
    <n v="27.8"/>
    <n v="76.16"/>
  </r>
  <r>
    <x v="198"/>
    <x v="198"/>
    <x v="13"/>
    <x v="7"/>
    <x v="15"/>
    <x v="811"/>
    <n v="15051"/>
    <n v="34.840000000000003"/>
    <n v="3502.42"/>
    <n v="117260.91"/>
    <n v="0"/>
    <n v="6811"/>
    <n v="15.77"/>
    <n v="0"/>
    <n v="0"/>
    <m/>
    <m/>
    <m/>
    <m/>
    <m/>
    <m/>
    <m/>
    <m/>
    <m/>
    <m/>
    <n v="0"/>
    <n v="1968"/>
    <n v="4.5599999999999996"/>
    <n v="0"/>
  </r>
  <r>
    <x v="85"/>
    <x v="85"/>
    <x v="13"/>
    <x v="16"/>
    <x v="20"/>
    <x v="10989"/>
    <n v="30817"/>
    <n v="42.8"/>
    <n v="2987.32"/>
    <n v="166692.26999999999"/>
    <n v="13998.06"/>
    <n v="13803"/>
    <n v="19.170000000000002"/>
    <n v="233.3"/>
    <n v="168806.81"/>
    <m/>
    <m/>
    <m/>
    <m/>
    <m/>
    <m/>
    <m/>
    <m/>
    <m/>
    <m/>
    <n v="1915"/>
    <n v="40763"/>
    <n v="56.62"/>
    <n v="31.92"/>
  </r>
  <r>
    <x v="136"/>
    <x v="136"/>
    <x v="7"/>
    <x v="2"/>
    <x v="17"/>
    <x v="10990"/>
    <n v="7563"/>
    <n v="12.61"/>
    <n v="1275.8399999999999"/>
    <n v="59326.559999999998"/>
    <n v="4659.55"/>
    <n v="4016"/>
    <n v="6.69"/>
    <n v="93.19"/>
    <n v="56190.96"/>
    <m/>
    <m/>
    <m/>
    <m/>
    <m/>
    <m/>
    <m/>
    <m/>
    <m/>
    <m/>
    <n v="0"/>
    <m/>
    <m/>
    <n v="0"/>
  </r>
  <r>
    <x v="43"/>
    <x v="43"/>
    <x v="0"/>
    <x v="2"/>
    <x v="30"/>
    <x v="10991"/>
    <n v="39167"/>
    <n v="68"/>
    <n v="5270.46"/>
    <n v="235273.26"/>
    <n v="0"/>
    <m/>
    <m/>
    <m/>
    <m/>
    <m/>
    <m/>
    <m/>
    <m/>
    <m/>
    <m/>
    <m/>
    <m/>
    <m/>
    <m/>
    <n v="974.9"/>
    <n v="437936"/>
    <n v="760.31"/>
    <n v="20.309999999999999"/>
  </r>
  <r>
    <x v="33"/>
    <x v="33"/>
    <x v="8"/>
    <x v="12"/>
    <x v="6"/>
    <x v="0"/>
    <n v="0"/>
    <n v="0"/>
    <n v="0"/>
    <n v="0"/>
    <n v="0"/>
    <m/>
    <m/>
    <m/>
    <m/>
    <m/>
    <m/>
    <m/>
    <m/>
    <m/>
    <m/>
    <m/>
    <m/>
    <m/>
    <m/>
    <n v="0"/>
    <m/>
    <m/>
    <n v="0"/>
  </r>
  <r>
    <x v="23"/>
    <x v="23"/>
    <x v="0"/>
    <x v="1"/>
    <x v="34"/>
    <x v="10992"/>
    <n v="7361"/>
    <n v="17.53"/>
    <n v="1173.26"/>
    <n v="38189.519999999997"/>
    <n v="10016.49"/>
    <n v="14256"/>
    <n v="33.94"/>
    <n v="286.19"/>
    <n v="120791.84"/>
    <m/>
    <m/>
    <m/>
    <m/>
    <m/>
    <m/>
    <m/>
    <m/>
    <m/>
    <m/>
    <n v="4507"/>
    <n v="43702"/>
    <n v="104.05"/>
    <n v="128.77000000000001"/>
  </r>
  <r>
    <x v="177"/>
    <x v="177"/>
    <x v="4"/>
    <x v="2"/>
    <x v="30"/>
    <x v="10993"/>
    <n v="47166"/>
    <n v="81.89"/>
    <n v="7820"/>
    <n v="349084.8"/>
    <n v="0"/>
    <m/>
    <m/>
    <m/>
    <m/>
    <m/>
    <m/>
    <m/>
    <m/>
    <m/>
    <m/>
    <m/>
    <m/>
    <m/>
    <m/>
    <n v="57129"/>
    <n v="21877"/>
    <n v="37.979999999999997"/>
    <n v="1190.19"/>
  </r>
  <r>
    <x v="88"/>
    <x v="88"/>
    <x v="11"/>
    <x v="7"/>
    <x v="65"/>
    <x v="10994"/>
    <n v="154402"/>
    <n v="85.78"/>
    <n v="9307.01"/>
    <n v="1298328.3600000001"/>
    <n v="13900.1"/>
    <n v="16996"/>
    <n v="9.44"/>
    <n v="92.67"/>
    <n v="167625.44"/>
    <m/>
    <m/>
    <m/>
    <m/>
    <m/>
    <m/>
    <m/>
    <m/>
    <m/>
    <m/>
    <n v="758000"/>
    <n v="106254"/>
    <n v="59.03"/>
    <n v="5053.33"/>
  </r>
  <r>
    <x v="67"/>
    <x v="67"/>
    <x v="13"/>
    <x v="4"/>
    <x v="122"/>
    <x v="10995"/>
    <n v="3510"/>
    <n v="4.01"/>
    <n v="192.75"/>
    <n v="13086.03"/>
    <n v="930.16"/>
    <n v="1629"/>
    <n v="1.86"/>
    <n v="12.74"/>
    <n v="11217.14"/>
    <m/>
    <m/>
    <m/>
    <m/>
    <m/>
    <m/>
    <m/>
    <m/>
    <m/>
    <m/>
    <n v="4754"/>
    <n v="85098"/>
    <n v="97.14"/>
    <n v="65.12"/>
  </r>
  <r>
    <x v="58"/>
    <x v="58"/>
    <x v="5"/>
    <x v="2"/>
    <x v="38"/>
    <x v="10996"/>
    <n v="105802"/>
    <n v="157.44"/>
    <n v="9896.8799999999992"/>
    <n v="515429.25"/>
    <n v="0"/>
    <m/>
    <m/>
    <m/>
    <m/>
    <n v="1046"/>
    <n v="2283"/>
    <n v="3.4"/>
    <n v="18"/>
    <n v="13251.77"/>
    <m/>
    <m/>
    <m/>
    <m/>
    <m/>
    <n v="0"/>
    <m/>
    <m/>
    <n v="0"/>
  </r>
  <r>
    <x v="95"/>
    <x v="95"/>
    <x v="10"/>
    <x v="2"/>
    <x v="9"/>
    <x v="10997"/>
    <n v="51414"/>
    <n v="107.11"/>
    <n v="11092"/>
    <n v="412622.4"/>
    <n v="0"/>
    <m/>
    <m/>
    <m/>
    <m/>
    <m/>
    <m/>
    <m/>
    <m/>
    <m/>
    <m/>
    <m/>
    <m/>
    <m/>
    <m/>
    <n v="134000"/>
    <n v="4513"/>
    <n v="9.4"/>
    <n v="3350"/>
  </r>
  <r>
    <x v="19"/>
    <x v="19"/>
    <x v="11"/>
    <x v="4"/>
    <x v="79"/>
    <x v="4"/>
    <m/>
    <m/>
    <m/>
    <m/>
    <n v="0"/>
    <m/>
    <m/>
    <m/>
    <m/>
    <m/>
    <m/>
    <m/>
    <m/>
    <m/>
    <m/>
    <m/>
    <m/>
    <m/>
    <m/>
    <n v="0"/>
    <m/>
    <m/>
    <n v="0"/>
  </r>
  <r>
    <x v="25"/>
    <x v="25"/>
    <x v="2"/>
    <x v="11"/>
    <x v="21"/>
    <x v="10998"/>
    <n v="567"/>
    <n v="1.97"/>
    <n v="163.96"/>
    <n v="3659.55"/>
    <n v="0"/>
    <m/>
    <m/>
    <m/>
    <m/>
    <m/>
    <m/>
    <m/>
    <m/>
    <m/>
    <m/>
    <m/>
    <m/>
    <m/>
    <m/>
    <n v="2130"/>
    <n v="11453"/>
    <n v="39.770000000000003"/>
    <n v="88.75"/>
  </r>
  <r>
    <x v="46"/>
    <x v="46"/>
    <x v="14"/>
    <x v="4"/>
    <x v="3"/>
    <x v="10999"/>
    <n v="3644"/>
    <n v="4.22"/>
    <n v="255.25"/>
    <n v="17091.54"/>
    <n v="704.17"/>
    <n v="2862"/>
    <n v="3.31"/>
    <n v="9.7799999999999994"/>
    <n v="8491.81"/>
    <m/>
    <m/>
    <m/>
    <m/>
    <m/>
    <m/>
    <m/>
    <m/>
    <m/>
    <m/>
    <n v="3410"/>
    <n v="26597"/>
    <n v="30.78"/>
    <n v="47.36"/>
  </r>
  <r>
    <x v="21"/>
    <x v="21"/>
    <x v="1"/>
    <x v="0"/>
    <x v="77"/>
    <x v="11000"/>
    <n v="139189"/>
    <n v="103.56"/>
    <n v="17242.14"/>
    <n v="1795941.6"/>
    <n v="0"/>
    <m/>
    <m/>
    <m/>
    <m/>
    <m/>
    <m/>
    <m/>
    <m/>
    <m/>
    <m/>
    <m/>
    <m/>
    <m/>
    <m/>
    <n v="3902.21"/>
    <n v="36083"/>
    <n v="26.85"/>
    <n v="34.840000000000003"/>
  </r>
  <r>
    <x v="79"/>
    <x v="79"/>
    <x v="11"/>
    <x v="1"/>
    <x v="6"/>
    <x v="4"/>
    <m/>
    <m/>
    <m/>
    <m/>
    <n v="0"/>
    <m/>
    <m/>
    <m/>
    <m/>
    <m/>
    <m/>
    <m/>
    <m/>
    <m/>
    <m/>
    <m/>
    <m/>
    <m/>
    <m/>
    <n v="0"/>
    <m/>
    <m/>
    <n v="0"/>
  </r>
  <r>
    <x v="81"/>
    <x v="81"/>
    <x v="4"/>
    <x v="5"/>
    <x v="17"/>
    <x v="11001"/>
    <n v="47883"/>
    <n v="79.81"/>
    <n v="6182.86"/>
    <n v="287502.99"/>
    <n v="0"/>
    <m/>
    <m/>
    <m/>
    <m/>
    <m/>
    <m/>
    <m/>
    <m/>
    <m/>
    <m/>
    <m/>
    <m/>
    <m/>
    <m/>
    <n v="60500"/>
    <n v="9512"/>
    <n v="15.85"/>
    <n v="1210"/>
  </r>
  <r>
    <x v="91"/>
    <x v="91"/>
    <x v="8"/>
    <x v="2"/>
    <x v="106"/>
    <x v="11002"/>
    <n v="140470"/>
    <n v="103.59"/>
    <n v="10105.49"/>
    <n v="1061985.6000000001"/>
    <n v="0"/>
    <m/>
    <m/>
    <m/>
    <m/>
    <m/>
    <m/>
    <m/>
    <m/>
    <m/>
    <m/>
    <m/>
    <m/>
    <m/>
    <m/>
    <n v="379000"/>
    <n v="16940"/>
    <n v="12.49"/>
    <n v="3353.98"/>
  </r>
  <r>
    <x v="131"/>
    <x v="131"/>
    <x v="1"/>
    <x v="2"/>
    <x v="33"/>
    <x v="11003"/>
    <n v="118314"/>
    <n v="98.6"/>
    <n v="11460.4"/>
    <n v="1065817.2"/>
    <n v="0"/>
    <m/>
    <m/>
    <m/>
    <m/>
    <m/>
    <m/>
    <m/>
    <m/>
    <m/>
    <m/>
    <m/>
    <m/>
    <m/>
    <m/>
    <n v="1415"/>
    <n v="21288"/>
    <n v="17.739999999999998"/>
    <n v="14.15"/>
  </r>
  <r>
    <x v="47"/>
    <x v="47"/>
    <x v="4"/>
    <x v="14"/>
    <x v="76"/>
    <x v="11004"/>
    <n v="36969"/>
    <n v="68.459999999999994"/>
    <n v="3626.18"/>
    <n v="151755.54"/>
    <n v="11057.23"/>
    <n v="11081"/>
    <n v="20.52"/>
    <n v="245.72"/>
    <n v="133342.41"/>
    <m/>
    <m/>
    <m/>
    <m/>
    <m/>
    <m/>
    <m/>
    <m/>
    <m/>
    <m/>
    <n v="1276"/>
    <n v="11289"/>
    <n v="20.91"/>
    <n v="28.36"/>
  </r>
  <r>
    <x v="173"/>
    <x v="173"/>
    <x v="6"/>
    <x v="7"/>
    <x v="37"/>
    <x v="11005"/>
    <n v="17289"/>
    <n v="45.02"/>
    <n v="3647.5"/>
    <n v="108549.6"/>
    <n v="9278.3700000000008"/>
    <n v="10867"/>
    <n v="28.3"/>
    <n v="289.95"/>
    <n v="111890.65"/>
    <m/>
    <m/>
    <m/>
    <m/>
    <m/>
    <m/>
    <m/>
    <m/>
    <m/>
    <m/>
    <n v="2416870"/>
    <n v="79506"/>
    <n v="207.05"/>
    <n v="75527.19"/>
  </r>
  <r>
    <x v="19"/>
    <x v="19"/>
    <x v="10"/>
    <x v="1"/>
    <x v="19"/>
    <x v="11006"/>
    <n v="278"/>
    <n v="1.54"/>
    <n v="149"/>
    <n v="2078.5500000000002"/>
    <n v="3772.07"/>
    <n v="4582"/>
    <n v="25.46"/>
    <m/>
    <m/>
    <m/>
    <m/>
    <m/>
    <m/>
    <m/>
    <m/>
    <m/>
    <m/>
    <m/>
    <m/>
    <n v="64"/>
    <n v="541"/>
    <n v="3.01"/>
    <n v="4.2699999999999996"/>
  </r>
  <r>
    <x v="134"/>
    <x v="134"/>
    <x v="6"/>
    <x v="7"/>
    <x v="20"/>
    <x v="11007"/>
    <n v="34942"/>
    <n v="48.53"/>
    <n v="4886.88"/>
    <n v="272688.09000000003"/>
    <n v="18901.07"/>
    <n v="21085"/>
    <n v="29.28"/>
    <n v="315.02"/>
    <n v="227933.64"/>
    <m/>
    <m/>
    <m/>
    <m/>
    <m/>
    <m/>
    <m/>
    <m/>
    <m/>
    <m/>
    <n v="1759.24"/>
    <n v="5128"/>
    <n v="7.12"/>
    <n v="29.32"/>
  </r>
  <r>
    <x v="28"/>
    <x v="28"/>
    <x v="14"/>
    <x v="5"/>
    <x v="89"/>
    <x v="11008"/>
    <n v="55540"/>
    <n v="42.85"/>
    <n v="3546.67"/>
    <n v="356227.2"/>
    <n v="38769.160000000003"/>
    <n v="47057"/>
    <n v="36.31"/>
    <n v="358.97"/>
    <n v="467528.88"/>
    <m/>
    <m/>
    <m/>
    <m/>
    <m/>
    <m/>
    <m/>
    <m/>
    <m/>
    <m/>
    <n v="142100"/>
    <n v="17310"/>
    <n v="13.36"/>
    <n v="1315.74"/>
  </r>
  <r>
    <x v="116"/>
    <x v="116"/>
    <x v="4"/>
    <x v="4"/>
    <x v="31"/>
    <x v="4"/>
    <m/>
    <m/>
    <m/>
    <m/>
    <n v="0"/>
    <m/>
    <m/>
    <m/>
    <m/>
    <m/>
    <m/>
    <m/>
    <m/>
    <m/>
    <m/>
    <m/>
    <m/>
    <m/>
    <m/>
    <n v="117855"/>
    <n v="11013"/>
    <n v="45.89"/>
    <n v="5892.75"/>
  </r>
  <r>
    <x v="117"/>
    <x v="117"/>
    <x v="13"/>
    <x v="2"/>
    <x v="2"/>
    <x v="11009"/>
    <n v="98762"/>
    <n v="128.6"/>
    <n v="9637.5"/>
    <n v="573624"/>
    <n v="0"/>
    <m/>
    <m/>
    <m/>
    <m/>
    <m/>
    <m/>
    <m/>
    <m/>
    <m/>
    <m/>
    <m/>
    <m/>
    <m/>
    <m/>
    <n v="1550.7"/>
    <n v="4720"/>
    <n v="6.15"/>
    <n v="24.23"/>
  </r>
  <r>
    <x v="77"/>
    <x v="77"/>
    <x v="12"/>
    <x v="7"/>
    <x v="9"/>
    <x v="11010"/>
    <n v="14817"/>
    <n v="30.87"/>
    <n v="2054.38"/>
    <n v="76422.75"/>
    <n v="17442"/>
    <n v="27842"/>
    <n v="58"/>
    <n v="436.05"/>
    <n v="210338.31"/>
    <m/>
    <m/>
    <m/>
    <m/>
    <m/>
    <m/>
    <m/>
    <m/>
    <m/>
    <m/>
    <n v="114.97"/>
    <n v="9580"/>
    <n v="19.96"/>
    <n v="2.87"/>
  </r>
  <r>
    <x v="181"/>
    <x v="181"/>
    <x v="1"/>
    <x v="7"/>
    <x v="5"/>
    <x v="4"/>
    <m/>
    <m/>
    <m/>
    <m/>
    <n v="0"/>
    <m/>
    <m/>
    <m/>
    <m/>
    <m/>
    <m/>
    <m/>
    <m/>
    <m/>
    <m/>
    <m/>
    <m/>
    <m/>
    <m/>
    <n v="169"/>
    <n v="13155"/>
    <n v="13.7"/>
    <n v="2.11"/>
  </r>
  <r>
    <x v="72"/>
    <x v="72"/>
    <x v="8"/>
    <x v="34"/>
    <x v="9"/>
    <x v="11011"/>
    <n v="19235"/>
    <n v="40.07"/>
    <n v="3440.6"/>
    <n v="127990.32"/>
    <n v="24258.97"/>
    <n v="28030"/>
    <n v="58.4"/>
    <n v="606.47"/>
    <n v="292546.21999999997"/>
    <m/>
    <m/>
    <m/>
    <m/>
    <m/>
    <m/>
    <m/>
    <m/>
    <m/>
    <m/>
    <n v="548000"/>
    <n v="16284"/>
    <n v="33.93"/>
    <n v="13700"/>
  </r>
  <r>
    <x v="215"/>
    <x v="215"/>
    <x v="3"/>
    <x v="6"/>
    <x v="1"/>
    <x v="11012"/>
    <n v="646"/>
    <n v="8.9700000000000006"/>
    <n v="541.83000000000004"/>
    <n v="3023.43"/>
    <n v="0"/>
    <m/>
    <m/>
    <m/>
    <m/>
    <m/>
    <m/>
    <m/>
    <m/>
    <m/>
    <m/>
    <m/>
    <m/>
    <m/>
    <m/>
    <n v="480800"/>
    <n v="4228"/>
    <n v="58.72"/>
    <n v="80133.33"/>
  </r>
  <r>
    <x v="150"/>
    <x v="150"/>
    <x v="2"/>
    <x v="6"/>
    <x v="6"/>
    <x v="8972"/>
    <n v="176"/>
    <n v="1.83"/>
    <n v="62.38"/>
    <n v="464.07"/>
    <n v="0"/>
    <m/>
    <m/>
    <m/>
    <m/>
    <m/>
    <m/>
    <m/>
    <m/>
    <m/>
    <m/>
    <m/>
    <m/>
    <m/>
    <m/>
    <n v="47900"/>
    <n v="1281"/>
    <n v="13.34"/>
    <n v="5987.5"/>
  </r>
  <r>
    <x v="133"/>
    <x v="133"/>
    <x v="15"/>
    <x v="7"/>
    <x v="2"/>
    <x v="11013"/>
    <n v="85293"/>
    <n v="111.06"/>
    <n v="8830.6299999999992"/>
    <n v="525598.80000000005"/>
    <n v="0"/>
    <m/>
    <m/>
    <m/>
    <m/>
    <m/>
    <m/>
    <m/>
    <m/>
    <m/>
    <m/>
    <m/>
    <m/>
    <m/>
    <m/>
    <n v="289.55"/>
    <n v="30225"/>
    <n v="39.36"/>
    <n v="4.5199999999999996"/>
  </r>
  <r>
    <x v="138"/>
    <x v="138"/>
    <x v="5"/>
    <x v="6"/>
    <x v="28"/>
    <x v="4"/>
    <m/>
    <m/>
    <m/>
    <m/>
    <n v="0"/>
    <m/>
    <m/>
    <m/>
    <m/>
    <m/>
    <m/>
    <m/>
    <m/>
    <m/>
    <m/>
    <m/>
    <m/>
    <m/>
    <m/>
    <n v="0"/>
    <m/>
    <m/>
    <n v="0"/>
  </r>
  <r>
    <x v="52"/>
    <x v="52"/>
    <x v="12"/>
    <x v="7"/>
    <x v="43"/>
    <x v="11014"/>
    <n v="117558"/>
    <n v="48.5"/>
    <n v="3256.24"/>
    <n v="611716.80000000005"/>
    <n v="75684.77"/>
    <n v="110642"/>
    <n v="45.64"/>
    <n v="374.68"/>
    <n v="912705.37"/>
    <m/>
    <m/>
    <m/>
    <m/>
    <m/>
    <m/>
    <m/>
    <m/>
    <m/>
    <m/>
    <n v="5540"/>
    <n v="32122"/>
    <n v="13.25"/>
    <n v="27.43"/>
  </r>
  <r>
    <x v="109"/>
    <x v="109"/>
    <x v="14"/>
    <x v="6"/>
    <x v="6"/>
    <x v="0"/>
    <n v="0"/>
    <n v="0"/>
    <n v="0"/>
    <n v="0"/>
    <n v="0"/>
    <n v="0"/>
    <n v="0"/>
    <m/>
    <m/>
    <n v="0"/>
    <n v="0"/>
    <n v="0"/>
    <n v="0"/>
    <n v="0"/>
    <n v="0"/>
    <n v="0"/>
    <n v="0"/>
    <n v="0"/>
    <n v="0"/>
    <n v="0"/>
    <n v="0"/>
    <n v="0"/>
    <n v="0"/>
  </r>
  <r>
    <x v="209"/>
    <x v="209"/>
    <x v="3"/>
    <x v="28"/>
    <x v="1"/>
    <x v="4"/>
    <m/>
    <m/>
    <m/>
    <m/>
    <n v="0"/>
    <m/>
    <m/>
    <m/>
    <m/>
    <m/>
    <m/>
    <m/>
    <m/>
    <m/>
    <m/>
    <m/>
    <m/>
    <m/>
    <m/>
    <n v="0"/>
    <m/>
    <m/>
    <n v="0"/>
  </r>
  <r>
    <x v="119"/>
    <x v="119"/>
    <x v="1"/>
    <x v="3"/>
    <x v="7"/>
    <x v="0"/>
    <n v="0"/>
    <n v="0"/>
    <n v="0"/>
    <n v="0"/>
    <n v="0"/>
    <n v="0"/>
    <n v="0"/>
    <n v="0"/>
    <n v="0"/>
    <m/>
    <m/>
    <m/>
    <m/>
    <m/>
    <m/>
    <m/>
    <m/>
    <m/>
    <m/>
    <n v="71408"/>
    <n v="3512"/>
    <n v="146.33000000000001"/>
    <n v="35704"/>
  </r>
  <r>
    <x v="21"/>
    <x v="21"/>
    <x v="12"/>
    <x v="7"/>
    <x v="29"/>
    <x v="11015"/>
    <n v="22875"/>
    <n v="36.659999999999997"/>
    <n v="2409.33"/>
    <n v="116515.05"/>
    <n v="25708"/>
    <n v="31625"/>
    <n v="50.68"/>
    <n v="494.38"/>
    <n v="310020.47999999998"/>
    <m/>
    <m/>
    <m/>
    <m/>
    <m/>
    <m/>
    <m/>
    <m/>
    <m/>
    <m/>
    <n v="1049.4000000000001"/>
    <n v="16876"/>
    <n v="27.04"/>
    <n v="20.18"/>
  </r>
  <r>
    <x v="38"/>
    <x v="38"/>
    <x v="0"/>
    <x v="2"/>
    <x v="42"/>
    <x v="11016"/>
    <n v="19493"/>
    <n v="54.15"/>
    <n v="3723.27"/>
    <n v="103879.14"/>
    <n v="14055.29"/>
    <n v="26382"/>
    <n v="73.28"/>
    <n v="468.51"/>
    <n v="169496.91"/>
    <m/>
    <m/>
    <m/>
    <m/>
    <m/>
    <m/>
    <m/>
    <m/>
    <m/>
    <m/>
    <n v="1100"/>
    <n v="7346"/>
    <n v="20.41"/>
    <n v="36.67"/>
  </r>
  <r>
    <x v="78"/>
    <x v="78"/>
    <x v="10"/>
    <x v="2"/>
    <x v="67"/>
    <x v="11017"/>
    <n v="84579"/>
    <n v="83.91"/>
    <n v="9091.5"/>
    <n v="710227.98"/>
    <n v="0"/>
    <m/>
    <m/>
    <m/>
    <m/>
    <m/>
    <m/>
    <m/>
    <m/>
    <m/>
    <m/>
    <m/>
    <m/>
    <m/>
    <m/>
    <n v="133700"/>
    <n v="12213"/>
    <n v="12.12"/>
    <n v="1591.67"/>
  </r>
  <r>
    <x v="156"/>
    <x v="156"/>
    <x v="10"/>
    <x v="1"/>
    <x v="1"/>
    <x v="4"/>
    <m/>
    <m/>
    <m/>
    <m/>
    <n v="0"/>
    <m/>
    <m/>
    <m/>
    <m/>
    <m/>
    <m/>
    <m/>
    <m/>
    <m/>
    <m/>
    <m/>
    <m/>
    <m/>
    <m/>
    <n v="308.8"/>
    <n v="1829"/>
    <n v="25.4"/>
    <n v="51.47"/>
  </r>
  <r>
    <x v="136"/>
    <x v="136"/>
    <x v="6"/>
    <x v="5"/>
    <x v="97"/>
    <x v="11018"/>
    <n v="74653"/>
    <n v="76.8"/>
    <n v="5686.22"/>
    <n v="428343.12"/>
    <n v="24233.75"/>
    <n v="45841"/>
    <n v="47.16"/>
    <n v="299.18"/>
    <n v="292242.11"/>
    <m/>
    <m/>
    <m/>
    <m/>
    <m/>
    <m/>
    <m/>
    <m/>
    <m/>
    <m/>
    <n v="380700"/>
    <n v="32100"/>
    <n v="33.020000000000003"/>
    <n v="4700"/>
  </r>
  <r>
    <x v="100"/>
    <x v="100"/>
    <x v="9"/>
    <x v="1"/>
    <x v="11"/>
    <x v="11019"/>
    <n v="481"/>
    <n v="4.01"/>
    <n v="302.3"/>
    <n v="2811.39"/>
    <n v="0"/>
    <m/>
    <m/>
    <m/>
    <m/>
    <m/>
    <m/>
    <m/>
    <m/>
    <m/>
    <m/>
    <m/>
    <m/>
    <m/>
    <m/>
    <n v="104600"/>
    <n v="4279"/>
    <n v="35.659999999999997"/>
    <n v="10460"/>
  </r>
  <r>
    <x v="124"/>
    <x v="124"/>
    <x v="15"/>
    <x v="1"/>
    <x v="28"/>
    <x v="11020"/>
    <n v="817"/>
    <n v="5.67"/>
    <n v="276.67"/>
    <n v="3087.6"/>
    <n v="0"/>
    <m/>
    <m/>
    <m/>
    <m/>
    <m/>
    <m/>
    <m/>
    <m/>
    <m/>
    <m/>
    <m/>
    <m/>
    <m/>
    <m/>
    <n v="45432"/>
    <n v="5614"/>
    <n v="38.99"/>
    <n v="3786"/>
  </r>
  <r>
    <x v="107"/>
    <x v="107"/>
    <x v="4"/>
    <x v="1"/>
    <x v="1"/>
    <x v="11021"/>
    <n v="242"/>
    <n v="3.36"/>
    <n v="113.17"/>
    <n v="631.47"/>
    <n v="0"/>
    <m/>
    <m/>
    <m/>
    <m/>
    <m/>
    <m/>
    <m/>
    <m/>
    <m/>
    <m/>
    <m/>
    <m/>
    <m/>
    <m/>
    <n v="159.08000000000001"/>
    <n v="420"/>
    <n v="5.83"/>
    <n v="26.51"/>
  </r>
  <r>
    <x v="44"/>
    <x v="44"/>
    <x v="0"/>
    <x v="27"/>
    <x v="1"/>
    <x v="11022"/>
    <n v="1793"/>
    <n v="24.9"/>
    <n v="1617.83"/>
    <n v="9027.51"/>
    <n v="0"/>
    <m/>
    <m/>
    <m/>
    <m/>
    <m/>
    <m/>
    <m/>
    <m/>
    <m/>
    <m/>
    <m/>
    <m/>
    <m/>
    <m/>
    <n v="89"/>
    <n v="835"/>
    <n v="11.6"/>
    <n v="14.83"/>
  </r>
  <r>
    <x v="25"/>
    <x v="25"/>
    <x v="15"/>
    <x v="7"/>
    <x v="17"/>
    <x v="11023"/>
    <n v="19358"/>
    <n v="32.26"/>
    <n v="3204.8"/>
    <n v="149023.20000000001"/>
    <n v="39157.129999999997"/>
    <n v="43417"/>
    <n v="72.36"/>
    <n v="783.14"/>
    <n v="472207.57"/>
    <m/>
    <m/>
    <m/>
    <m/>
    <m/>
    <m/>
    <m/>
    <m/>
    <m/>
    <m/>
    <n v="950"/>
    <n v="5794"/>
    <n v="9.66"/>
    <n v="19"/>
  </r>
  <r>
    <x v="14"/>
    <x v="14"/>
    <x v="7"/>
    <x v="7"/>
    <x v="91"/>
    <x v="11024"/>
    <n v="23581"/>
    <n v="36.39"/>
    <n v="3791.67"/>
    <n v="190417.5"/>
    <n v="0"/>
    <m/>
    <m/>
    <m/>
    <m/>
    <m/>
    <m/>
    <m/>
    <m/>
    <m/>
    <m/>
    <m/>
    <m/>
    <m/>
    <m/>
    <n v="0"/>
    <m/>
    <m/>
    <n v="0"/>
  </r>
  <r>
    <x v="29"/>
    <x v="29"/>
    <x v="0"/>
    <x v="2"/>
    <x v="102"/>
    <x v="4"/>
    <m/>
    <m/>
    <m/>
    <m/>
    <n v="0"/>
    <m/>
    <m/>
    <m/>
    <m/>
    <m/>
    <m/>
    <m/>
    <m/>
    <m/>
    <m/>
    <m/>
    <m/>
    <m/>
    <m/>
    <n v="0"/>
    <m/>
    <m/>
    <n v="0"/>
  </r>
  <r>
    <x v="87"/>
    <x v="87"/>
    <x v="13"/>
    <x v="0"/>
    <x v="17"/>
    <x v="5526"/>
    <n v="32303"/>
    <n v="53.84"/>
    <n v="3315.32"/>
    <n v="154162.38"/>
    <n v="18322.990000000002"/>
    <n v="21973"/>
    <n v="36.619999999999997"/>
    <n v="366.46"/>
    <n v="220962.4"/>
    <m/>
    <m/>
    <m/>
    <m/>
    <m/>
    <m/>
    <m/>
    <m/>
    <m/>
    <m/>
    <n v="4712"/>
    <n v="42970"/>
    <n v="71.62"/>
    <n v="94.24"/>
  </r>
  <r>
    <x v="84"/>
    <x v="84"/>
    <x v="10"/>
    <x v="2"/>
    <x v="9"/>
    <x v="11025"/>
    <n v="32620"/>
    <n v="67.959999999999994"/>
    <n v="2839.85"/>
    <n v="105642.42"/>
    <n v="25241.51"/>
    <n v="33955"/>
    <n v="70.739999999999995"/>
    <n v="631.04"/>
    <n v="304394.98"/>
    <m/>
    <m/>
    <m/>
    <m/>
    <m/>
    <m/>
    <m/>
    <m/>
    <m/>
    <m/>
    <n v="139900"/>
    <n v="5117"/>
    <n v="10.66"/>
    <n v="3497.5"/>
  </r>
  <r>
    <x v="31"/>
    <x v="31"/>
    <x v="2"/>
    <x v="6"/>
    <x v="41"/>
    <x v="0"/>
    <n v="0"/>
    <n v="0"/>
    <n v="0"/>
    <n v="0"/>
    <n v="0"/>
    <n v="0"/>
    <n v="0"/>
    <m/>
    <m/>
    <m/>
    <m/>
    <m/>
    <m/>
    <m/>
    <m/>
    <m/>
    <m/>
    <m/>
    <m/>
    <n v="233.1"/>
    <n v="2439"/>
    <n v="67.75"/>
    <n v="77.7"/>
  </r>
  <r>
    <x v="14"/>
    <x v="14"/>
    <x v="2"/>
    <x v="4"/>
    <x v="26"/>
    <x v="11026"/>
    <n v="10290"/>
    <n v="12.61"/>
    <n v="691.09"/>
    <n v="43704.42"/>
    <n v="80899.13"/>
    <n v="138969"/>
    <n v="170.31"/>
    <n v="1189.69"/>
    <n v="975586.84"/>
    <m/>
    <m/>
    <m/>
    <m/>
    <m/>
    <m/>
    <m/>
    <m/>
    <m/>
    <m/>
    <n v="0"/>
    <n v="29512"/>
    <n v="36.17"/>
    <n v="0"/>
  </r>
  <r>
    <x v="38"/>
    <x v="38"/>
    <x v="9"/>
    <x v="13"/>
    <x v="6"/>
    <x v="4"/>
    <m/>
    <m/>
    <m/>
    <m/>
    <n v="0"/>
    <m/>
    <m/>
    <m/>
    <m/>
    <m/>
    <m/>
    <m/>
    <m/>
    <m/>
    <m/>
    <m/>
    <m/>
    <m/>
    <m/>
    <n v="0"/>
    <m/>
    <m/>
    <n v="0"/>
  </r>
  <r>
    <x v="15"/>
    <x v="15"/>
    <x v="3"/>
    <x v="5"/>
    <x v="13"/>
    <x v="11027"/>
    <n v="8355"/>
    <n v="40.96"/>
    <n v="2811.76"/>
    <n v="44454"/>
    <n v="437.44"/>
    <n v="5370"/>
    <n v="26.32"/>
    <n v="25.73"/>
    <n v="5275.21"/>
    <m/>
    <m/>
    <m/>
    <m/>
    <m/>
    <m/>
    <m/>
    <m/>
    <m/>
    <m/>
    <n v="4972.93"/>
    <n v="6207"/>
    <n v="30.43"/>
    <n v="292.52999999999997"/>
  </r>
  <r>
    <x v="74"/>
    <x v="74"/>
    <x v="13"/>
    <x v="7"/>
    <x v="49"/>
    <x v="11028"/>
    <n v="6383"/>
    <n v="7"/>
    <n v="458.3"/>
    <n v="32392.83"/>
    <n v="25822.5"/>
    <n v="34721"/>
    <n v="38.07"/>
    <n v="339.77"/>
    <n v="311401.3"/>
    <m/>
    <m/>
    <m/>
    <m/>
    <m/>
    <m/>
    <m/>
    <m/>
    <m/>
    <m/>
    <n v="2128.1999999999998"/>
    <n v="35645"/>
    <n v="39.08"/>
    <n v="28"/>
  </r>
  <r>
    <x v="187"/>
    <x v="187"/>
    <x v="15"/>
    <x v="31"/>
    <x v="31"/>
    <x v="9838"/>
    <n v="15422"/>
    <n v="64.260000000000005"/>
    <n v="4764"/>
    <n v="88610.4"/>
    <n v="4014"/>
    <n v="4937"/>
    <n v="20.57"/>
    <n v="200.7"/>
    <n v="48406.03"/>
    <m/>
    <m/>
    <m/>
    <m/>
    <m/>
    <m/>
    <m/>
    <m/>
    <m/>
    <m/>
    <n v="106.45"/>
    <n v="8732"/>
    <n v="36.380000000000003"/>
    <n v="5.32"/>
  </r>
  <r>
    <x v="81"/>
    <x v="81"/>
    <x v="11"/>
    <x v="7"/>
    <x v="9"/>
    <x v="11029"/>
    <n v="57605"/>
    <n v="120.01"/>
    <n v="7164.78"/>
    <n v="266529.63"/>
    <n v="0"/>
    <m/>
    <m/>
    <m/>
    <m/>
    <m/>
    <m/>
    <m/>
    <m/>
    <m/>
    <m/>
    <m/>
    <m/>
    <m/>
    <m/>
    <n v="91"/>
    <n v="7720"/>
    <n v="16.079999999999998"/>
    <n v="2.2799999999999998"/>
  </r>
  <r>
    <x v="120"/>
    <x v="120"/>
    <x v="8"/>
    <x v="1"/>
    <x v="68"/>
    <x v="4"/>
    <m/>
    <m/>
    <m/>
    <m/>
    <n v="0"/>
    <m/>
    <m/>
    <m/>
    <m/>
    <m/>
    <m/>
    <m/>
    <m/>
    <m/>
    <m/>
    <m/>
    <m/>
    <m/>
    <m/>
    <n v="1333.41"/>
    <n v="15348"/>
    <n v="79.94"/>
    <n v="83.34"/>
  </r>
  <r>
    <x v="76"/>
    <x v="76"/>
    <x v="7"/>
    <x v="21"/>
    <x v="76"/>
    <x v="11030"/>
    <n v="11417"/>
    <n v="21.14"/>
    <n v="2225.6"/>
    <n v="93141.36"/>
    <n v="3709.02"/>
    <n v="3918"/>
    <n v="7.26"/>
    <n v="82.42"/>
    <n v="44728.19"/>
    <m/>
    <m/>
    <m/>
    <m/>
    <m/>
    <m/>
    <m/>
    <m/>
    <m/>
    <m/>
    <n v="0"/>
    <m/>
    <m/>
    <n v="0"/>
  </r>
  <r>
    <x v="24"/>
    <x v="24"/>
    <x v="0"/>
    <x v="2"/>
    <x v="29"/>
    <x v="11031"/>
    <n v="27673"/>
    <n v="44.35"/>
    <n v="3597.27"/>
    <n v="173963.94"/>
    <n v="38759.46"/>
    <n v="14590"/>
    <n v="23.38"/>
    <n v="745.37"/>
    <n v="467411.92"/>
    <m/>
    <m/>
    <m/>
    <m/>
    <m/>
    <m/>
    <m/>
    <m/>
    <m/>
    <m/>
    <n v="2011"/>
    <n v="12488"/>
    <n v="20.010000000000002"/>
    <n v="38.67"/>
  </r>
  <r>
    <x v="51"/>
    <x v="51"/>
    <x v="2"/>
    <x v="1"/>
    <x v="41"/>
    <x v="11032"/>
    <n v="63"/>
    <n v="1.75"/>
    <n v="334.33"/>
    <n v="932.79"/>
    <n v="0"/>
    <m/>
    <m/>
    <m/>
    <m/>
    <m/>
    <m/>
    <m/>
    <m/>
    <m/>
    <n v="246"/>
    <n v="584"/>
    <n v="16.22"/>
    <n v="82"/>
    <n v="5506.46"/>
    <n v="1780.84"/>
    <n v="337"/>
    <n v="9.36"/>
    <n v="593.61"/>
  </r>
  <r>
    <x v="127"/>
    <x v="127"/>
    <x v="10"/>
    <x v="27"/>
    <x v="16"/>
    <x v="8244"/>
    <n v="128"/>
    <n v="2.67"/>
    <n v="80"/>
    <n v="297.60000000000002"/>
    <n v="0"/>
    <m/>
    <m/>
    <m/>
    <m/>
    <m/>
    <m/>
    <m/>
    <m/>
    <m/>
    <m/>
    <m/>
    <m/>
    <m/>
    <m/>
    <n v="10.96"/>
    <n v="405"/>
    <n v="8.44"/>
    <n v="2.74"/>
  </r>
  <r>
    <x v="50"/>
    <x v="50"/>
    <x v="14"/>
    <x v="2"/>
    <x v="29"/>
    <x v="11033"/>
    <n v="77376"/>
    <n v="124"/>
    <n v="17374.560000000001"/>
    <n v="840233.61"/>
    <n v="0"/>
    <m/>
    <m/>
    <m/>
    <m/>
    <m/>
    <m/>
    <m/>
    <m/>
    <m/>
    <m/>
    <m/>
    <m/>
    <m/>
    <m/>
    <n v="865307"/>
    <n v="11396"/>
    <n v="18.260000000000002"/>
    <n v="16640.52"/>
  </r>
  <r>
    <x v="46"/>
    <x v="46"/>
    <x v="6"/>
    <x v="0"/>
    <x v="58"/>
    <x v="11034"/>
    <n v="68718"/>
    <n v="55.06"/>
    <n v="4814.1499999999996"/>
    <n v="465624.96"/>
    <n v="0"/>
    <n v="843"/>
    <n v="0.68"/>
    <m/>
    <m/>
    <m/>
    <m/>
    <m/>
    <m/>
    <m/>
    <m/>
    <m/>
    <m/>
    <m/>
    <m/>
    <n v="0"/>
    <n v="7856"/>
    <n v="6.29"/>
    <n v="0"/>
  </r>
  <r>
    <x v="152"/>
    <x v="152"/>
    <x v="13"/>
    <x v="12"/>
    <x v="6"/>
    <x v="4"/>
    <m/>
    <m/>
    <m/>
    <m/>
    <n v="0"/>
    <m/>
    <m/>
    <m/>
    <m/>
    <m/>
    <m/>
    <m/>
    <m/>
    <m/>
    <m/>
    <m/>
    <m/>
    <m/>
    <m/>
    <n v="0"/>
    <m/>
    <m/>
    <n v="0"/>
  </r>
  <r>
    <x v="129"/>
    <x v="129"/>
    <x v="9"/>
    <x v="4"/>
    <x v="100"/>
    <x v="11035"/>
    <n v="23021"/>
    <n v="68.510000000000005"/>
    <n v="5166.8599999999997"/>
    <n v="134544.95999999999"/>
    <n v="0"/>
    <m/>
    <m/>
    <m/>
    <m/>
    <m/>
    <m/>
    <m/>
    <m/>
    <m/>
    <n v="12776"/>
    <n v="45223"/>
    <n v="134.59"/>
    <n v="456"/>
    <n v="285977.98"/>
    <n v="2545"/>
    <n v="20600"/>
    <n v="61.31"/>
    <n v="90.89"/>
  </r>
  <r>
    <x v="117"/>
    <x v="117"/>
    <x v="6"/>
    <x v="2"/>
    <x v="2"/>
    <x v="11036"/>
    <n v="112353"/>
    <n v="146.29"/>
    <n v="10689.38"/>
    <n v="636231.6"/>
    <n v="0"/>
    <m/>
    <m/>
    <m/>
    <m/>
    <m/>
    <m/>
    <m/>
    <m/>
    <m/>
    <m/>
    <m/>
    <m/>
    <m/>
    <m/>
    <n v="704.04"/>
    <n v="3592"/>
    <n v="4.68"/>
    <n v="11"/>
  </r>
  <r>
    <x v="4"/>
    <x v="4"/>
    <x v="6"/>
    <x v="5"/>
    <x v="31"/>
    <x v="11037"/>
    <n v="16058"/>
    <n v="66.91"/>
    <n v="3163.6"/>
    <n v="58842.96"/>
    <n v="6919.5"/>
    <n v="9463"/>
    <n v="39.43"/>
    <n v="345.97"/>
    <n v="83444.27"/>
    <m/>
    <m/>
    <m/>
    <m/>
    <m/>
    <m/>
    <m/>
    <m/>
    <m/>
    <m/>
    <n v="361"/>
    <n v="1689"/>
    <n v="7.04"/>
    <n v="18.05"/>
  </r>
  <r>
    <x v="143"/>
    <x v="143"/>
    <x v="15"/>
    <x v="7"/>
    <x v="9"/>
    <x v="11038"/>
    <n v="42132"/>
    <n v="87.78"/>
    <n v="6170.08"/>
    <n v="229526.79"/>
    <n v="11327"/>
    <n v="15493"/>
    <n v="32.28"/>
    <n v="283.18"/>
    <n v="136595.69"/>
    <m/>
    <m/>
    <m/>
    <m/>
    <m/>
    <m/>
    <m/>
    <m/>
    <m/>
    <m/>
    <n v="1286.01"/>
    <n v="3432"/>
    <n v="7.15"/>
    <n v="32.15"/>
  </r>
  <r>
    <x v="116"/>
    <x v="116"/>
    <x v="10"/>
    <x v="7"/>
    <x v="3"/>
    <x v="11039"/>
    <n v="72810"/>
    <n v="84.27"/>
    <n v="10405.56"/>
    <n v="696756"/>
    <n v="201026.19"/>
    <n v="4860"/>
    <n v="5.63"/>
    <n v="2792.03"/>
    <n v="2424235.11"/>
    <m/>
    <m/>
    <m/>
    <m/>
    <m/>
    <m/>
    <m/>
    <m/>
    <m/>
    <m/>
    <n v="286000"/>
    <n v="14280"/>
    <n v="16.53"/>
    <n v="3972.22"/>
  </r>
  <r>
    <x v="113"/>
    <x v="113"/>
    <x v="8"/>
    <x v="1"/>
    <x v="6"/>
    <x v="4"/>
    <m/>
    <m/>
    <m/>
    <m/>
    <n v="224.05"/>
    <n v="327"/>
    <n v="3.41"/>
    <n v="28.01"/>
    <n v="2701.94"/>
    <m/>
    <m/>
    <m/>
    <m/>
    <m/>
    <m/>
    <m/>
    <m/>
    <m/>
    <m/>
    <n v="562.87"/>
    <n v="2307"/>
    <n v="24.03"/>
    <n v="70.36"/>
  </r>
  <r>
    <x v="158"/>
    <x v="158"/>
    <x v="15"/>
    <x v="0"/>
    <x v="5"/>
    <x v="11040"/>
    <n v="95857"/>
    <n v="99.85"/>
    <n v="4965.33"/>
    <n v="369420.18"/>
    <n v="43328"/>
    <n v="47465"/>
    <n v="49.44"/>
    <m/>
    <m/>
    <m/>
    <m/>
    <m/>
    <m/>
    <m/>
    <m/>
    <m/>
    <m/>
    <m/>
    <m/>
    <n v="257546"/>
    <n v="33714"/>
    <n v="35.119999999999997"/>
    <n v="3219.33"/>
  </r>
  <r>
    <x v="6"/>
    <x v="6"/>
    <x v="5"/>
    <x v="11"/>
    <x v="20"/>
    <x v="11041"/>
    <n v="15287"/>
    <n v="21.23"/>
    <n v="1107.8499999999999"/>
    <n v="61818.03"/>
    <n v="39258.97"/>
    <n v="27892"/>
    <n v="38.74"/>
    <m/>
    <m/>
    <m/>
    <m/>
    <m/>
    <m/>
    <m/>
    <m/>
    <m/>
    <m/>
    <m/>
    <m/>
    <n v="606530"/>
    <n v="102324"/>
    <n v="142.12"/>
    <n v="10108.83"/>
  </r>
  <r>
    <x v="21"/>
    <x v="21"/>
    <x v="8"/>
    <x v="5"/>
    <x v="20"/>
    <x v="3142"/>
    <n v="31053"/>
    <n v="43.13"/>
    <n v="3600"/>
    <n v="200880"/>
    <n v="0"/>
    <n v="57546"/>
    <n v="79.930000000000007"/>
    <m/>
    <m/>
    <m/>
    <m/>
    <m/>
    <m/>
    <m/>
    <m/>
    <m/>
    <m/>
    <m/>
    <m/>
    <n v="1937.5"/>
    <n v="23774"/>
    <n v="33.020000000000003"/>
    <n v="32.29"/>
  </r>
  <r>
    <x v="48"/>
    <x v="48"/>
    <x v="6"/>
    <x v="2"/>
    <x v="17"/>
    <x v="2721"/>
    <n v="24640"/>
    <n v="41.07"/>
    <n v="3902.4"/>
    <n v="181461.6"/>
    <n v="30934.04"/>
    <n v="57291"/>
    <n v="95.49"/>
    <n v="618.67999999999995"/>
    <n v="373042.92"/>
    <m/>
    <m/>
    <m/>
    <m/>
    <m/>
    <m/>
    <m/>
    <m/>
    <m/>
    <m/>
    <n v="1397"/>
    <n v="14795"/>
    <n v="24.66"/>
    <n v="27.94"/>
  </r>
  <r>
    <x v="65"/>
    <x v="65"/>
    <x v="14"/>
    <x v="12"/>
    <x v="1"/>
    <x v="4"/>
    <m/>
    <m/>
    <m/>
    <m/>
    <n v="0"/>
    <m/>
    <m/>
    <m/>
    <m/>
    <m/>
    <m/>
    <m/>
    <m/>
    <m/>
    <m/>
    <m/>
    <m/>
    <m/>
    <m/>
    <n v="0"/>
    <m/>
    <m/>
    <n v="0"/>
  </r>
  <r>
    <x v="72"/>
    <x v="72"/>
    <x v="9"/>
    <x v="2"/>
    <x v="26"/>
    <x v="11042"/>
    <n v="31350"/>
    <n v="38.42"/>
    <n v="2853.53"/>
    <n v="180457.2"/>
    <n v="43227.93"/>
    <n v="163835"/>
    <n v="200.78"/>
    <n v="635.70000000000005"/>
    <n v="521298.63"/>
    <m/>
    <m/>
    <m/>
    <m/>
    <m/>
    <m/>
    <m/>
    <m/>
    <m/>
    <m/>
    <n v="944353"/>
    <n v="36085"/>
    <n v="44.22"/>
    <n v="13887.54"/>
  </r>
  <r>
    <x v="143"/>
    <x v="143"/>
    <x v="13"/>
    <x v="12"/>
    <x v="6"/>
    <x v="4"/>
    <m/>
    <m/>
    <m/>
    <m/>
    <n v="0"/>
    <m/>
    <m/>
    <m/>
    <m/>
    <m/>
    <m/>
    <m/>
    <m/>
    <m/>
    <m/>
    <m/>
    <m/>
    <m/>
    <m/>
    <n v="180.47"/>
    <n v="368"/>
    <n v="3.83"/>
    <n v="22.56"/>
  </r>
  <r>
    <x v="48"/>
    <x v="48"/>
    <x v="5"/>
    <x v="4"/>
    <x v="64"/>
    <x v="10053"/>
    <n v="574"/>
    <n v="0.64"/>
    <n v="43.11"/>
    <n v="3006.69"/>
    <n v="228.9"/>
    <n v="426"/>
    <n v="0.47"/>
    <n v="3.05"/>
    <n v="2760.42"/>
    <m/>
    <m/>
    <m/>
    <m/>
    <m/>
    <m/>
    <m/>
    <m/>
    <m/>
    <m/>
    <n v="4692"/>
    <n v="61567"/>
    <n v="68.41"/>
    <n v="62.56"/>
  </r>
  <r>
    <x v="176"/>
    <x v="176"/>
    <x v="4"/>
    <x v="12"/>
    <x v="6"/>
    <x v="4"/>
    <m/>
    <m/>
    <m/>
    <m/>
    <n v="0"/>
    <m/>
    <m/>
    <m/>
    <m/>
    <m/>
    <m/>
    <m/>
    <m/>
    <m/>
    <m/>
    <m/>
    <m/>
    <m/>
    <m/>
    <n v="0"/>
    <m/>
    <m/>
    <n v="0"/>
  </r>
  <r>
    <x v="37"/>
    <x v="37"/>
    <x v="12"/>
    <x v="2"/>
    <x v="26"/>
    <x v="11043"/>
    <n v="129157"/>
    <n v="158.28"/>
    <n v="10935.53"/>
    <n v="691562.88"/>
    <n v="0"/>
    <m/>
    <m/>
    <m/>
    <m/>
    <m/>
    <m/>
    <m/>
    <m/>
    <m/>
    <m/>
    <m/>
    <m/>
    <m/>
    <m/>
    <n v="282.45999999999998"/>
    <n v="9124"/>
    <n v="11.18"/>
    <n v="4.1500000000000004"/>
  </r>
  <r>
    <x v="188"/>
    <x v="188"/>
    <x v="5"/>
    <x v="2"/>
    <x v="9"/>
    <x v="11044"/>
    <n v="57503"/>
    <n v="119.8"/>
    <n v="8392"/>
    <n v="312182.40000000002"/>
    <n v="0"/>
    <m/>
    <m/>
    <m/>
    <m/>
    <m/>
    <m/>
    <m/>
    <m/>
    <m/>
    <m/>
    <m/>
    <m/>
    <m/>
    <m/>
    <n v="569.41"/>
    <n v="12732"/>
    <n v="26.53"/>
    <n v="14.24"/>
  </r>
  <r>
    <x v="72"/>
    <x v="72"/>
    <x v="11"/>
    <x v="27"/>
    <x v="11"/>
    <x v="4"/>
    <m/>
    <m/>
    <m/>
    <m/>
    <n v="0"/>
    <m/>
    <m/>
    <m/>
    <m/>
    <m/>
    <m/>
    <m/>
    <m/>
    <m/>
    <m/>
    <m/>
    <m/>
    <m/>
    <m/>
    <n v="139400"/>
    <n v="4278"/>
    <n v="35.65"/>
    <n v="13940"/>
  </r>
  <r>
    <x v="80"/>
    <x v="80"/>
    <x v="1"/>
    <x v="1"/>
    <x v="41"/>
    <x v="4"/>
    <m/>
    <m/>
    <m/>
    <m/>
    <n v="0"/>
    <m/>
    <m/>
    <m/>
    <m/>
    <m/>
    <m/>
    <m/>
    <m/>
    <m/>
    <m/>
    <m/>
    <m/>
    <m/>
    <m/>
    <n v="18900"/>
    <n v="1259"/>
    <n v="34.97"/>
    <n v="6300"/>
  </r>
  <r>
    <x v="31"/>
    <x v="31"/>
    <x v="13"/>
    <x v="1"/>
    <x v="16"/>
    <x v="0"/>
    <n v="0"/>
    <n v="0"/>
    <n v="0"/>
    <n v="0"/>
    <n v="0"/>
    <n v="0"/>
    <n v="0"/>
    <n v="0"/>
    <n v="0"/>
    <m/>
    <m/>
    <m/>
    <m/>
    <m/>
    <m/>
    <m/>
    <m/>
    <m/>
    <m/>
    <n v="376"/>
    <n v="5128"/>
    <n v="106.83"/>
    <n v="94"/>
  </r>
  <r>
    <x v="101"/>
    <x v="101"/>
    <x v="4"/>
    <x v="7"/>
    <x v="36"/>
    <x v="11045"/>
    <n v="36591"/>
    <n v="49.18"/>
    <n v="5051.6099999999997"/>
    <n v="291276"/>
    <n v="0"/>
    <m/>
    <m/>
    <m/>
    <m/>
    <m/>
    <m/>
    <m/>
    <m/>
    <m/>
    <m/>
    <m/>
    <m/>
    <m/>
    <m/>
    <n v="79801"/>
    <n v="9951"/>
    <n v="13.38"/>
    <n v="1287.1099999999999"/>
  </r>
  <r>
    <x v="130"/>
    <x v="130"/>
    <x v="9"/>
    <x v="2"/>
    <x v="9"/>
    <x v="11046"/>
    <n v="22306"/>
    <n v="46.47"/>
    <n v="2465.38"/>
    <n v="91711.95"/>
    <n v="29032.98"/>
    <n v="31986"/>
    <n v="66.64"/>
    <n v="725.82"/>
    <n v="350117.39"/>
    <m/>
    <m/>
    <m/>
    <m/>
    <m/>
    <m/>
    <m/>
    <m/>
    <m/>
    <m/>
    <n v="120600"/>
    <n v="2610"/>
    <n v="5.44"/>
    <n v="3015"/>
  </r>
  <r>
    <x v="78"/>
    <x v="78"/>
    <x v="15"/>
    <x v="6"/>
    <x v="53"/>
    <x v="4"/>
    <m/>
    <m/>
    <m/>
    <m/>
    <n v="0"/>
    <m/>
    <m/>
    <m/>
    <m/>
    <m/>
    <m/>
    <m/>
    <m/>
    <m/>
    <m/>
    <m/>
    <m/>
    <m/>
    <m/>
    <n v="102602"/>
    <n v="10083"/>
    <n v="64.63"/>
    <n v="7892.46"/>
  </r>
  <r>
    <x v="103"/>
    <x v="103"/>
    <x v="14"/>
    <x v="2"/>
    <x v="15"/>
    <x v="11047"/>
    <n v="29469"/>
    <n v="68.22"/>
    <n v="5464.94"/>
    <n v="182966.34"/>
    <n v="10153"/>
    <n v="12549"/>
    <n v="29.05"/>
    <n v="282.02999999999997"/>
    <n v="122438.07"/>
    <m/>
    <m/>
    <m/>
    <m/>
    <m/>
    <m/>
    <m/>
    <m/>
    <m/>
    <m/>
    <n v="713.97"/>
    <n v="2382"/>
    <n v="5.51"/>
    <n v="19.829999999999998"/>
  </r>
  <r>
    <x v="44"/>
    <x v="44"/>
    <x v="3"/>
    <x v="13"/>
    <x v="31"/>
    <x v="4"/>
    <m/>
    <m/>
    <m/>
    <m/>
    <n v="0"/>
    <m/>
    <m/>
    <m/>
    <m/>
    <m/>
    <m/>
    <m/>
    <m/>
    <m/>
    <m/>
    <m/>
    <m/>
    <m/>
    <m/>
    <n v="0"/>
    <m/>
    <m/>
    <n v="0"/>
  </r>
  <r>
    <x v="54"/>
    <x v="54"/>
    <x v="4"/>
    <x v="5"/>
    <x v="2"/>
    <x v="11048"/>
    <n v="40063"/>
    <n v="52.17"/>
    <n v="4181.88"/>
    <n v="248905.2"/>
    <n v="0"/>
    <m/>
    <m/>
    <m/>
    <m/>
    <m/>
    <m/>
    <m/>
    <m/>
    <m/>
    <m/>
    <m/>
    <m/>
    <m/>
    <m/>
    <n v="166000"/>
    <n v="9732"/>
    <n v="12.67"/>
    <n v="2593.75"/>
  </r>
  <r>
    <x v="76"/>
    <x v="76"/>
    <x v="10"/>
    <x v="11"/>
    <x v="72"/>
    <x v="11049"/>
    <n v="817405"/>
    <n v="347.54"/>
    <n v="1024.1600000000001"/>
    <n v="186683.55"/>
    <n v="78364.69"/>
    <n v="2619400"/>
    <n v="1113.69"/>
    <n v="399.82"/>
    <n v="945023.36"/>
    <m/>
    <m/>
    <m/>
    <m/>
    <m/>
    <m/>
    <m/>
    <m/>
    <m/>
    <m/>
    <n v="1678017"/>
    <n v="1718083"/>
    <n v="730.48"/>
    <n v="8561.31"/>
  </r>
  <r>
    <x v="156"/>
    <x v="156"/>
    <x v="11"/>
    <x v="5"/>
    <x v="21"/>
    <x v="11050"/>
    <n v="37298"/>
    <n v="129.51"/>
    <n v="10680.63"/>
    <n v="238391.55"/>
    <n v="0"/>
    <m/>
    <m/>
    <m/>
    <m/>
    <m/>
    <m/>
    <m/>
    <m/>
    <m/>
    <m/>
    <m/>
    <m/>
    <m/>
    <m/>
    <n v="1173.72"/>
    <n v="4757"/>
    <n v="16.52"/>
    <n v="48.9"/>
  </r>
  <r>
    <x v="88"/>
    <x v="88"/>
    <x v="1"/>
    <x v="1"/>
    <x v="41"/>
    <x v="4"/>
    <m/>
    <m/>
    <m/>
    <m/>
    <n v="0"/>
    <m/>
    <m/>
    <m/>
    <m/>
    <m/>
    <m/>
    <m/>
    <m/>
    <m/>
    <m/>
    <m/>
    <m/>
    <m/>
    <m/>
    <n v="0"/>
    <m/>
    <m/>
    <n v="0"/>
  </r>
  <r>
    <x v="62"/>
    <x v="62"/>
    <x v="1"/>
    <x v="38"/>
    <x v="57"/>
    <x v="5784"/>
    <n v="10864"/>
    <n v="21.56"/>
    <n v="2630.48"/>
    <n v="102746.4"/>
    <n v="13935"/>
    <n v="17995"/>
    <n v="35.700000000000003"/>
    <n v="331.79"/>
    <n v="168046.35"/>
    <m/>
    <m/>
    <m/>
    <m/>
    <m/>
    <m/>
    <m/>
    <m/>
    <m/>
    <m/>
    <n v="995"/>
    <n v="4004"/>
    <n v="7.94"/>
    <n v="23.69"/>
  </r>
  <r>
    <x v="171"/>
    <x v="171"/>
    <x v="10"/>
    <x v="7"/>
    <x v="20"/>
    <x v="0"/>
    <n v="0"/>
    <n v="0"/>
    <n v="0"/>
    <n v="0"/>
    <n v="0"/>
    <n v="0"/>
    <n v="0"/>
    <m/>
    <m/>
    <n v="0"/>
    <n v="0"/>
    <n v="0"/>
    <n v="0"/>
    <n v="0"/>
    <n v="0"/>
    <n v="0"/>
    <n v="0"/>
    <n v="0"/>
    <n v="0"/>
    <n v="0"/>
    <m/>
    <m/>
    <n v="0"/>
  </r>
  <r>
    <x v="50"/>
    <x v="50"/>
    <x v="2"/>
    <x v="1"/>
    <x v="12"/>
    <x v="10430"/>
    <n v="40"/>
    <n v="0.24"/>
    <n v="12.86"/>
    <n v="167.4"/>
    <n v="0"/>
    <m/>
    <m/>
    <m/>
    <m/>
    <m/>
    <m/>
    <m/>
    <m/>
    <m/>
    <m/>
    <m/>
    <m/>
    <m/>
    <m/>
    <n v="0"/>
    <m/>
    <m/>
    <n v="0"/>
  </r>
  <r>
    <x v="128"/>
    <x v="128"/>
    <x v="10"/>
    <x v="7"/>
    <x v="28"/>
    <x v="11051"/>
    <n v="6921"/>
    <n v="48.06"/>
    <n v="4137.67"/>
    <n v="46176.36"/>
    <n v="3235"/>
    <n v="5081"/>
    <n v="35.28"/>
    <n v="269.58"/>
    <n v="39011.839999999997"/>
    <m/>
    <m/>
    <m/>
    <m/>
    <m/>
    <m/>
    <m/>
    <m/>
    <m/>
    <m/>
    <n v="36500"/>
    <n v="2689"/>
    <n v="18.670000000000002"/>
    <n v="3041.67"/>
  </r>
  <r>
    <x v="109"/>
    <x v="109"/>
    <x v="2"/>
    <x v="2"/>
    <x v="2"/>
    <x v="7971"/>
    <n v="112590"/>
    <n v="146.6"/>
    <n v="10057.5"/>
    <n v="598622.4"/>
    <n v="0"/>
    <n v="0"/>
    <n v="0"/>
    <n v="0"/>
    <n v="0"/>
    <n v="0"/>
    <n v="0"/>
    <n v="0"/>
    <n v="0"/>
    <n v="0"/>
    <n v="0"/>
    <n v="0"/>
    <n v="0"/>
    <n v="0"/>
    <n v="0"/>
    <n v="2113"/>
    <n v="3819"/>
    <n v="4.97"/>
    <n v="33.020000000000003"/>
  </r>
  <r>
    <x v="176"/>
    <x v="176"/>
    <x v="9"/>
    <x v="2"/>
    <x v="9"/>
    <x v="11052"/>
    <n v="55660"/>
    <n v="115.96"/>
    <n v="9394.83"/>
    <n v="349487.49"/>
    <n v="0"/>
    <m/>
    <m/>
    <m/>
    <m/>
    <m/>
    <m/>
    <m/>
    <m/>
    <m/>
    <m/>
    <m/>
    <m/>
    <m/>
    <m/>
    <n v="160.26"/>
    <n v="9573"/>
    <n v="19.940000000000001"/>
    <n v="4.01"/>
  </r>
  <r>
    <x v="174"/>
    <x v="174"/>
    <x v="2"/>
    <x v="1"/>
    <x v="6"/>
    <x v="11053"/>
    <n v="593"/>
    <n v="6.18"/>
    <n v="389.38"/>
    <n v="2896.95"/>
    <n v="298"/>
    <n v="2177"/>
    <n v="22.68"/>
    <m/>
    <m/>
    <m/>
    <m/>
    <m/>
    <m/>
    <m/>
    <m/>
    <m/>
    <m/>
    <m/>
    <m/>
    <n v="0"/>
    <n v="4025"/>
    <n v="41.93"/>
    <n v="0"/>
  </r>
  <r>
    <x v="163"/>
    <x v="163"/>
    <x v="6"/>
    <x v="2"/>
    <x v="38"/>
    <x v="11054"/>
    <n v="83925"/>
    <n v="124.89"/>
    <n v="8281.43"/>
    <n v="431296.8"/>
    <n v="0"/>
    <m/>
    <m/>
    <m/>
    <m/>
    <m/>
    <m/>
    <m/>
    <m/>
    <m/>
    <m/>
    <m/>
    <m/>
    <m/>
    <m/>
    <n v="49200"/>
    <n v="5459"/>
    <n v="8.1199999999999992"/>
    <n v="878.57"/>
  </r>
  <r>
    <x v="72"/>
    <x v="72"/>
    <x v="8"/>
    <x v="2"/>
    <x v="26"/>
    <x v="11055"/>
    <n v="29988"/>
    <n v="36.75"/>
    <n v="3309.41"/>
    <n v="209287.2"/>
    <n v="43270.61"/>
    <n v="48955"/>
    <n v="59.99"/>
    <n v="636.33000000000004"/>
    <n v="521813.28"/>
    <m/>
    <m/>
    <m/>
    <m/>
    <m/>
    <m/>
    <m/>
    <m/>
    <m/>
    <m/>
    <n v="777300"/>
    <n v="25553"/>
    <n v="31.31"/>
    <n v="11430.88"/>
  </r>
  <r>
    <x v="6"/>
    <x v="6"/>
    <x v="12"/>
    <x v="11"/>
    <x v="20"/>
    <x v="11056"/>
    <n v="19817"/>
    <n v="27.52"/>
    <n v="1603.87"/>
    <n v="89495.76"/>
    <n v="34646.94"/>
    <n v="23596"/>
    <n v="32.770000000000003"/>
    <n v="577.45000000000005"/>
    <n v="417817.9"/>
    <m/>
    <m/>
    <m/>
    <m/>
    <m/>
    <m/>
    <m/>
    <m/>
    <m/>
    <m/>
    <n v="586538"/>
    <n v="75778"/>
    <n v="105.25"/>
    <n v="9775.6299999999992"/>
  </r>
  <r>
    <x v="146"/>
    <x v="146"/>
    <x v="0"/>
    <x v="1"/>
    <x v="12"/>
    <x v="3255"/>
    <n v="1003"/>
    <n v="5.97"/>
    <n v="217.07"/>
    <n v="2826.27"/>
    <n v="0"/>
    <m/>
    <m/>
    <m/>
    <m/>
    <m/>
    <m/>
    <m/>
    <m/>
    <m/>
    <m/>
    <m/>
    <m/>
    <m/>
    <m/>
    <n v="287.3"/>
    <n v="6165"/>
    <n v="36.700000000000003"/>
    <n v="20.52"/>
  </r>
  <r>
    <x v="99"/>
    <x v="99"/>
    <x v="14"/>
    <x v="7"/>
    <x v="5"/>
    <x v="11057"/>
    <n v="45758"/>
    <n v="47.66"/>
    <n v="3607"/>
    <n v="268360.8"/>
    <n v="43284"/>
    <n v="45973"/>
    <n v="47.89"/>
    <n v="541.04999999999995"/>
    <n v="521974.74"/>
    <m/>
    <m/>
    <m/>
    <m/>
    <m/>
    <m/>
    <m/>
    <m/>
    <m/>
    <m/>
    <n v="14700"/>
    <n v="960"/>
    <n v="1"/>
    <n v="183.75"/>
  </r>
  <r>
    <x v="21"/>
    <x v="21"/>
    <x v="9"/>
    <x v="1"/>
    <x v="1"/>
    <x v="11058"/>
    <n v="117"/>
    <n v="1.63"/>
    <n v="27.83"/>
    <n v="155.31"/>
    <n v="0"/>
    <m/>
    <m/>
    <m/>
    <m/>
    <m/>
    <m/>
    <m/>
    <m/>
    <m/>
    <n v="0"/>
    <n v="0"/>
    <n v="0"/>
    <n v="0"/>
    <n v="0"/>
    <n v="546.69000000000005"/>
    <n v="3514"/>
    <n v="48.81"/>
    <n v="91.11"/>
  </r>
  <r>
    <x v="48"/>
    <x v="48"/>
    <x v="12"/>
    <x v="4"/>
    <x v="64"/>
    <x v="6327"/>
    <n v="237"/>
    <n v="0.26"/>
    <n v="17.96"/>
    <n v="1252.71"/>
    <n v="0"/>
    <n v="0"/>
    <n v="0"/>
    <n v="0"/>
    <n v="0"/>
    <m/>
    <m/>
    <m/>
    <m/>
    <m/>
    <m/>
    <m/>
    <m/>
    <m/>
    <m/>
    <n v="6346"/>
    <n v="58836"/>
    <n v="65.37"/>
    <n v="84.61"/>
  </r>
  <r>
    <x v="213"/>
    <x v="213"/>
    <x v="6"/>
    <x v="2"/>
    <x v="2"/>
    <x v="11059"/>
    <n v="86100"/>
    <n v="112.11"/>
    <n v="6840.13"/>
    <n v="407124.24"/>
    <n v="0"/>
    <m/>
    <m/>
    <m/>
    <m/>
    <m/>
    <m/>
    <m/>
    <m/>
    <m/>
    <m/>
    <m/>
    <m/>
    <m/>
    <m/>
    <n v="0"/>
    <m/>
    <m/>
    <n v="0"/>
  </r>
  <r>
    <x v="21"/>
    <x v="21"/>
    <x v="9"/>
    <x v="5"/>
    <x v="20"/>
    <x v="11060"/>
    <n v="32032"/>
    <n v="44.49"/>
    <n v="3661.2"/>
    <n v="204294.96"/>
    <n v="114066"/>
    <n v="65329"/>
    <n v="90.73"/>
    <n v="1901.1"/>
    <n v="1375556.11"/>
    <m/>
    <m/>
    <m/>
    <m/>
    <m/>
    <m/>
    <m/>
    <m/>
    <m/>
    <m/>
    <n v="488.99"/>
    <n v="19584"/>
    <n v="27.2"/>
    <n v="8.15"/>
  </r>
  <r>
    <x v="80"/>
    <x v="80"/>
    <x v="11"/>
    <x v="7"/>
    <x v="100"/>
    <x v="11061"/>
    <n v="36384"/>
    <n v="108.29"/>
    <n v="9401.5400000000009"/>
    <n v="244815.99"/>
    <n v="0"/>
    <m/>
    <m/>
    <m/>
    <m/>
    <m/>
    <m/>
    <m/>
    <m/>
    <m/>
    <m/>
    <m/>
    <m/>
    <m/>
    <m/>
    <n v="77900"/>
    <n v="8273"/>
    <n v="24.62"/>
    <n v="2782.14"/>
  </r>
  <r>
    <x v="122"/>
    <x v="122"/>
    <x v="2"/>
    <x v="0"/>
    <x v="102"/>
    <x v="11062"/>
    <n v="108570"/>
    <n v="87.84"/>
    <n v="10381.68"/>
    <n v="994461.09"/>
    <n v="41.71"/>
    <n v="1669"/>
    <n v="1.35"/>
    <n v="0.4"/>
    <n v="502.96"/>
    <m/>
    <m/>
    <m/>
    <m/>
    <m/>
    <m/>
    <m/>
    <m/>
    <m/>
    <m/>
    <n v="7007.69"/>
    <n v="68970"/>
    <n v="55.8"/>
    <n v="68.040000000000006"/>
  </r>
  <r>
    <x v="159"/>
    <x v="159"/>
    <x v="13"/>
    <x v="4"/>
    <x v="46"/>
    <x v="11063"/>
    <n v="839"/>
    <n v="2.69"/>
    <n v="150.85"/>
    <n v="3647.46"/>
    <n v="210.48"/>
    <n v="419"/>
    <n v="1.34"/>
    <n v="8.1"/>
    <n v="2538.1799999999998"/>
    <m/>
    <m/>
    <m/>
    <m/>
    <m/>
    <m/>
    <m/>
    <m/>
    <m/>
    <m/>
    <n v="146800"/>
    <n v="28077"/>
    <n v="89.99"/>
    <n v="5646.15"/>
  </r>
  <r>
    <x v="35"/>
    <x v="35"/>
    <x v="10"/>
    <x v="2"/>
    <x v="64"/>
    <x v="11064"/>
    <n v="24185"/>
    <n v="26.87"/>
    <n v="3109.33"/>
    <n v="216876"/>
    <n v="50595.54"/>
    <n v="65117"/>
    <n v="72.349999999999994"/>
    <n v="674.61"/>
    <n v="610146.78"/>
    <m/>
    <m/>
    <m/>
    <m/>
    <m/>
    <m/>
    <m/>
    <m/>
    <m/>
    <m/>
    <n v="3966.71"/>
    <n v="43631"/>
    <n v="48.48"/>
    <n v="52.89"/>
  </r>
  <r>
    <x v="29"/>
    <x v="29"/>
    <x v="13"/>
    <x v="11"/>
    <x v="9"/>
    <x v="11065"/>
    <n v="6823"/>
    <n v="14.21"/>
    <n v="1008.28"/>
    <n v="37507.83"/>
    <n v="611.05999999999995"/>
    <n v="384"/>
    <n v="0.8"/>
    <m/>
    <m/>
    <m/>
    <m/>
    <m/>
    <m/>
    <m/>
    <m/>
    <m/>
    <m/>
    <m/>
    <m/>
    <n v="2156"/>
    <n v="27147"/>
    <n v="56.56"/>
    <n v="53.9"/>
  </r>
  <r>
    <x v="65"/>
    <x v="65"/>
    <x v="3"/>
    <x v="12"/>
    <x v="1"/>
    <x v="0"/>
    <n v="0"/>
    <n v="0"/>
    <n v="0"/>
    <n v="0"/>
    <n v="0"/>
    <n v="0"/>
    <n v="0"/>
    <m/>
    <m/>
    <m/>
    <m/>
    <m/>
    <m/>
    <m/>
    <m/>
    <m/>
    <m/>
    <m/>
    <m/>
    <n v="0"/>
    <m/>
    <m/>
    <n v="0"/>
  </r>
  <r>
    <x v="24"/>
    <x v="24"/>
    <x v="4"/>
    <x v="2"/>
    <x v="29"/>
    <x v="11066"/>
    <n v="19807"/>
    <n v="31.74"/>
    <n v="2335.65"/>
    <n v="112952.22"/>
    <n v="30275.46"/>
    <n v="14761"/>
    <n v="23.66"/>
    <n v="582.22"/>
    <n v="365100.86"/>
    <m/>
    <m/>
    <m/>
    <m/>
    <m/>
    <m/>
    <m/>
    <m/>
    <m/>
    <m/>
    <n v="912"/>
    <n v="7095"/>
    <n v="11.37"/>
    <n v="17.54"/>
  </r>
  <r>
    <x v="36"/>
    <x v="36"/>
    <x v="3"/>
    <x v="7"/>
    <x v="20"/>
    <x v="11067"/>
    <n v="48913"/>
    <n v="67.930000000000007"/>
    <n v="16623.18"/>
    <n v="927573.63"/>
    <n v="0"/>
    <m/>
    <m/>
    <m/>
    <m/>
    <m/>
    <m/>
    <m/>
    <m/>
    <m/>
    <m/>
    <m/>
    <m/>
    <m/>
    <m/>
    <n v="66.81"/>
    <n v="1629"/>
    <n v="2.2599999999999998"/>
    <n v="1.1100000000000001"/>
  </r>
  <r>
    <x v="156"/>
    <x v="156"/>
    <x v="11"/>
    <x v="1"/>
    <x v="1"/>
    <x v="295"/>
    <n v="17"/>
    <n v="0.24"/>
    <n v="9.17"/>
    <n v="51.15"/>
    <n v="95.05"/>
    <n v="155"/>
    <n v="2.15"/>
    <n v="15.84"/>
    <n v="1146.28"/>
    <m/>
    <m/>
    <m/>
    <m/>
    <m/>
    <m/>
    <m/>
    <m/>
    <m/>
    <m/>
    <n v="328.86"/>
    <n v="2654"/>
    <n v="36.86"/>
    <n v="54.81"/>
  </r>
  <r>
    <x v="64"/>
    <x v="64"/>
    <x v="15"/>
    <x v="0"/>
    <x v="14"/>
    <x v="11068"/>
    <n v="5389"/>
    <n v="10.210000000000001"/>
    <n v="844.52"/>
    <n v="34557.870000000003"/>
    <n v="12552.86"/>
    <n v="14400"/>
    <n v="27.27"/>
    <n v="285.29000000000002"/>
    <n v="151378.72"/>
    <m/>
    <m/>
    <m/>
    <m/>
    <m/>
    <m/>
    <m/>
    <m/>
    <m/>
    <m/>
    <n v="81110"/>
    <n v="7203"/>
    <n v="13.64"/>
    <n v="1843.41"/>
  </r>
  <r>
    <x v="21"/>
    <x v="21"/>
    <x v="5"/>
    <x v="7"/>
    <x v="29"/>
    <x v="11069"/>
    <n v="29018"/>
    <n v="46.5"/>
    <n v="3763.54"/>
    <n v="182004.72"/>
    <n v="1991"/>
    <n v="2147"/>
    <n v="3.44"/>
    <n v="38.29"/>
    <n v="24010.07"/>
    <m/>
    <m/>
    <m/>
    <m/>
    <m/>
    <m/>
    <m/>
    <m/>
    <m/>
    <m/>
    <n v="1775.28"/>
    <n v="20545"/>
    <n v="32.92"/>
    <n v="34.14"/>
  </r>
  <r>
    <x v="73"/>
    <x v="73"/>
    <x v="6"/>
    <x v="19"/>
    <x v="55"/>
    <x v="11070"/>
    <n v="79559"/>
    <n v="69.06"/>
    <n v="6241.67"/>
    <n v="557256"/>
    <n v="0"/>
    <n v="42"/>
    <n v="0.04"/>
    <m/>
    <m/>
    <m/>
    <m/>
    <m/>
    <m/>
    <m/>
    <m/>
    <m/>
    <m/>
    <m/>
    <m/>
    <n v="176500"/>
    <n v="12998"/>
    <n v="11.28"/>
    <n v="1838.54"/>
  </r>
  <r>
    <x v="52"/>
    <x v="52"/>
    <x v="5"/>
    <x v="7"/>
    <x v="43"/>
    <x v="5766"/>
    <n v="87413"/>
    <n v="36.06"/>
    <n v="2750.2"/>
    <n v="516652.2"/>
    <n v="70293.89"/>
    <n v="78295"/>
    <n v="32.299999999999997"/>
    <n v="347.99"/>
    <n v="847695.1"/>
    <m/>
    <m/>
    <m/>
    <m/>
    <m/>
    <m/>
    <m/>
    <m/>
    <m/>
    <m/>
    <n v="3180"/>
    <n v="24256"/>
    <n v="10.01"/>
    <n v="15.74"/>
  </r>
  <r>
    <x v="73"/>
    <x v="73"/>
    <x v="2"/>
    <x v="5"/>
    <x v="26"/>
    <x v="11071"/>
    <n v="30364"/>
    <n v="37.21"/>
    <n v="3615.29"/>
    <n v="228631.2"/>
    <n v="40221.14"/>
    <n v="57707"/>
    <n v="70.72"/>
    <n v="591.49"/>
    <n v="485038.85"/>
    <m/>
    <m/>
    <m/>
    <m/>
    <m/>
    <m/>
    <m/>
    <m/>
    <m/>
    <m/>
    <n v="320177"/>
    <n v="14359"/>
    <n v="17.600000000000001"/>
    <n v="4708.49"/>
  </r>
  <r>
    <x v="67"/>
    <x v="67"/>
    <x v="3"/>
    <x v="7"/>
    <x v="45"/>
    <x v="11072"/>
    <n v="260398"/>
    <n v="123.29"/>
    <n v="11508.86"/>
    <n v="1883770.8"/>
    <n v="0"/>
    <m/>
    <m/>
    <m/>
    <m/>
    <m/>
    <m/>
    <m/>
    <m/>
    <m/>
    <m/>
    <m/>
    <m/>
    <m/>
    <m/>
    <n v="540000"/>
    <n v="56053"/>
    <n v="26.54"/>
    <n v="3068.18"/>
  </r>
  <r>
    <x v="93"/>
    <x v="93"/>
    <x v="3"/>
    <x v="5"/>
    <x v="91"/>
    <x v="11073"/>
    <n v="68221"/>
    <n v="105.28"/>
    <n v="8941.43"/>
    <n v="449038.41"/>
    <n v="0"/>
    <m/>
    <m/>
    <m/>
    <m/>
    <m/>
    <m/>
    <m/>
    <m/>
    <m/>
    <m/>
    <m/>
    <m/>
    <m/>
    <m/>
    <n v="292733"/>
    <n v="8565"/>
    <n v="13.22"/>
    <n v="5420.98"/>
  </r>
  <r>
    <x v="51"/>
    <x v="51"/>
    <x v="15"/>
    <x v="1"/>
    <x v="41"/>
    <x v="640"/>
    <n v="267"/>
    <n v="7.42"/>
    <n v="407"/>
    <n v="1135.53"/>
    <n v="0"/>
    <m/>
    <m/>
    <m/>
    <m/>
    <m/>
    <m/>
    <m/>
    <m/>
    <m/>
    <n v="137"/>
    <n v="514"/>
    <n v="14.28"/>
    <n v="45"/>
    <n v="3066.61"/>
    <n v="18100"/>
    <n v="782"/>
    <n v="21.72"/>
    <n v="6033.33"/>
  </r>
  <r>
    <x v="87"/>
    <x v="87"/>
    <x v="6"/>
    <x v="0"/>
    <x v="17"/>
    <x v="11074"/>
    <n v="4237"/>
    <n v="7.06"/>
    <n v="479"/>
    <n v="22273.5"/>
    <n v="21476.240000000002"/>
    <n v="28076"/>
    <n v="46.79"/>
    <n v="429.52"/>
    <n v="258988.38"/>
    <m/>
    <m/>
    <m/>
    <m/>
    <m/>
    <m/>
    <m/>
    <m/>
    <m/>
    <m/>
    <n v="2513"/>
    <n v="19136"/>
    <n v="31.89"/>
    <n v="50.26"/>
  </r>
  <r>
    <x v="38"/>
    <x v="38"/>
    <x v="7"/>
    <x v="3"/>
    <x v="16"/>
    <x v="4"/>
    <m/>
    <m/>
    <m/>
    <m/>
    <n v="0"/>
    <m/>
    <m/>
    <m/>
    <m/>
    <m/>
    <m/>
    <m/>
    <m/>
    <m/>
    <m/>
    <m/>
    <m/>
    <m/>
    <m/>
    <n v="80"/>
    <n v="320"/>
    <n v="6.67"/>
    <n v="20"/>
  </r>
  <r>
    <x v="70"/>
    <x v="70"/>
    <x v="2"/>
    <x v="14"/>
    <x v="48"/>
    <x v="11075"/>
    <n v="13463"/>
    <n v="22"/>
    <n v="1580.61"/>
    <n v="74968.23"/>
    <n v="11701"/>
    <n v="19353"/>
    <n v="31.62"/>
    <n v="229.43"/>
    <n v="141105.87"/>
    <m/>
    <m/>
    <m/>
    <m/>
    <m/>
    <m/>
    <m/>
    <m/>
    <m/>
    <m/>
    <n v="6212.82"/>
    <n v="10178"/>
    <n v="16.63"/>
    <n v="121.82"/>
  </r>
  <r>
    <x v="122"/>
    <x v="122"/>
    <x v="13"/>
    <x v="1"/>
    <x v="21"/>
    <x v="11076"/>
    <n v="5671"/>
    <n v="19.690000000000001"/>
    <n v="1025.42"/>
    <n v="22887.3"/>
    <n v="4744.91"/>
    <n v="4476"/>
    <n v="15.54"/>
    <n v="197.7"/>
    <n v="57220.27"/>
    <m/>
    <m/>
    <m/>
    <m/>
    <m/>
    <m/>
    <m/>
    <m/>
    <m/>
    <m/>
    <n v="1542.67"/>
    <n v="25220"/>
    <n v="87.57"/>
    <n v="64.28"/>
  </r>
  <r>
    <x v="154"/>
    <x v="154"/>
    <x v="6"/>
    <x v="2"/>
    <x v="14"/>
    <x v="11077"/>
    <n v="38666"/>
    <n v="73.23"/>
    <n v="6498.18"/>
    <n v="265905.59999999998"/>
    <n v="3148.4"/>
    <n v="6048"/>
    <n v="11.45"/>
    <m/>
    <m/>
    <m/>
    <m/>
    <m/>
    <m/>
    <m/>
    <m/>
    <m/>
    <m/>
    <m/>
    <m/>
    <n v="221.91"/>
    <n v="15238"/>
    <n v="28.86"/>
    <n v="5.04"/>
  </r>
  <r>
    <x v="145"/>
    <x v="145"/>
    <x v="4"/>
    <x v="1"/>
    <x v="1"/>
    <x v="4"/>
    <m/>
    <m/>
    <m/>
    <m/>
    <n v="0"/>
    <m/>
    <m/>
    <m/>
    <m/>
    <m/>
    <m/>
    <m/>
    <m/>
    <m/>
    <m/>
    <m/>
    <m/>
    <m/>
    <m/>
    <n v="21113.23"/>
    <n v="1661"/>
    <n v="23.07"/>
    <n v="3518.87"/>
  </r>
  <r>
    <x v="3"/>
    <x v="3"/>
    <x v="8"/>
    <x v="12"/>
    <x v="6"/>
    <x v="4"/>
    <m/>
    <m/>
    <m/>
    <m/>
    <n v="0"/>
    <m/>
    <m/>
    <m/>
    <m/>
    <m/>
    <m/>
    <m/>
    <m/>
    <m/>
    <m/>
    <m/>
    <m/>
    <m/>
    <m/>
    <n v="0"/>
    <m/>
    <m/>
    <n v="0"/>
  </r>
  <r>
    <x v="98"/>
    <x v="98"/>
    <x v="12"/>
    <x v="5"/>
    <x v="101"/>
    <x v="5341"/>
    <n v="57239"/>
    <n v="43.36"/>
    <n v="2694.55"/>
    <n v="275652"/>
    <n v="47726.48"/>
    <n v="50680"/>
    <n v="38.39"/>
    <n v="433.88"/>
    <n v="575547.93000000005"/>
    <m/>
    <m/>
    <m/>
    <m/>
    <m/>
    <m/>
    <m/>
    <m/>
    <m/>
    <m/>
    <n v="0"/>
    <m/>
    <m/>
    <n v="0"/>
  </r>
  <r>
    <x v="54"/>
    <x v="54"/>
    <x v="0"/>
    <x v="5"/>
    <x v="2"/>
    <x v="2437"/>
    <n v="101974"/>
    <n v="132.78"/>
    <n v="4391.25"/>
    <n v="261367.2"/>
    <n v="0"/>
    <m/>
    <m/>
    <m/>
    <m/>
    <m/>
    <m/>
    <m/>
    <m/>
    <m/>
    <m/>
    <m/>
    <m/>
    <m/>
    <m/>
    <n v="95400"/>
    <n v="10656"/>
    <n v="13.88"/>
    <n v="1490.63"/>
  </r>
  <r>
    <x v="98"/>
    <x v="98"/>
    <x v="12"/>
    <x v="1"/>
    <x v="41"/>
    <x v="11078"/>
    <n v="2125"/>
    <n v="59.03"/>
    <n v="3757"/>
    <n v="10482.030000000001"/>
    <n v="4285.16"/>
    <n v="5780"/>
    <n v="160.56"/>
    <n v="1428.39"/>
    <n v="51676.03"/>
    <m/>
    <m/>
    <m/>
    <m/>
    <m/>
    <m/>
    <m/>
    <m/>
    <m/>
    <m/>
    <n v="0"/>
    <m/>
    <m/>
    <n v="0"/>
  </r>
  <r>
    <x v="88"/>
    <x v="88"/>
    <x v="0"/>
    <x v="1"/>
    <x v="41"/>
    <x v="4"/>
    <m/>
    <m/>
    <m/>
    <m/>
    <n v="0"/>
    <m/>
    <m/>
    <m/>
    <m/>
    <m/>
    <m/>
    <m/>
    <m/>
    <m/>
    <m/>
    <m/>
    <m/>
    <m/>
    <m/>
    <n v="17900"/>
    <n v="2641"/>
    <n v="73.36"/>
    <n v="5966.67"/>
  </r>
  <r>
    <x v="43"/>
    <x v="43"/>
    <x v="4"/>
    <x v="2"/>
    <x v="30"/>
    <x v="11079"/>
    <n v="54534"/>
    <n v="94.68"/>
    <n v="7079.25"/>
    <n v="316017.71999999997"/>
    <n v="0"/>
    <m/>
    <m/>
    <m/>
    <m/>
    <m/>
    <m/>
    <m/>
    <m/>
    <m/>
    <m/>
    <m/>
    <m/>
    <m/>
    <m/>
    <n v="886.57"/>
    <n v="18609"/>
    <n v="32.31"/>
    <n v="18.47"/>
  </r>
  <r>
    <x v="202"/>
    <x v="202"/>
    <x v="0"/>
    <x v="7"/>
    <x v="9"/>
    <x v="11080"/>
    <n v="24191"/>
    <n v="50.4"/>
    <n v="3936.73"/>
    <n v="146446.17000000001"/>
    <n v="24282.25"/>
    <n v="35330"/>
    <n v="73.599999999999994"/>
    <n v="607.05999999999995"/>
    <n v="292826.94"/>
    <m/>
    <m/>
    <m/>
    <m/>
    <m/>
    <m/>
    <m/>
    <m/>
    <m/>
    <m/>
    <n v="1345"/>
    <n v="14941"/>
    <n v="31.13"/>
    <n v="33.630000000000003"/>
  </r>
  <r>
    <x v="20"/>
    <x v="20"/>
    <x v="7"/>
    <x v="5"/>
    <x v="31"/>
    <x v="11081"/>
    <n v="3160"/>
    <n v="13.17"/>
    <n v="1542"/>
    <n v="28681.200000000001"/>
    <n v="1990"/>
    <n v="2995"/>
    <n v="12.48"/>
    <n v="99.5"/>
    <n v="23998.01"/>
    <m/>
    <m/>
    <m/>
    <m/>
    <m/>
    <m/>
    <m/>
    <m/>
    <m/>
    <m/>
    <n v="0"/>
    <m/>
    <m/>
    <n v="0"/>
  </r>
  <r>
    <x v="4"/>
    <x v="4"/>
    <x v="13"/>
    <x v="5"/>
    <x v="31"/>
    <x v="11082"/>
    <n v="11197"/>
    <n v="46.65"/>
    <n v="3296"/>
    <n v="61305.599999999999"/>
    <n v="5885.55"/>
    <n v="6986"/>
    <n v="29.11"/>
    <n v="294.27999999999997"/>
    <n v="70975.59"/>
    <m/>
    <m/>
    <m/>
    <m/>
    <m/>
    <m/>
    <m/>
    <m/>
    <m/>
    <m/>
    <n v="613"/>
    <n v="5894"/>
    <n v="24.56"/>
    <n v="30.65"/>
  </r>
  <r>
    <x v="35"/>
    <x v="35"/>
    <x v="13"/>
    <x v="6"/>
    <x v="68"/>
    <x v="11083"/>
    <n v="745"/>
    <n v="3.88"/>
    <n v="219.5"/>
    <n v="3266.16"/>
    <n v="745.88"/>
    <n v="941"/>
    <n v="4.9000000000000004"/>
    <n v="46.62"/>
    <n v="8994.76"/>
    <m/>
    <m/>
    <m/>
    <m/>
    <m/>
    <m/>
    <m/>
    <m/>
    <m/>
    <m/>
    <n v="1305"/>
    <n v="14230"/>
    <n v="74.11"/>
    <n v="81.56"/>
  </r>
  <r>
    <x v="131"/>
    <x v="131"/>
    <x v="0"/>
    <x v="2"/>
    <x v="33"/>
    <x v="11084"/>
    <n v="180329"/>
    <n v="150.27000000000001"/>
    <n v="10348.450000000001"/>
    <n v="962405.85"/>
    <n v="0"/>
    <m/>
    <m/>
    <m/>
    <m/>
    <m/>
    <m/>
    <m/>
    <m/>
    <m/>
    <m/>
    <m/>
    <m/>
    <m/>
    <m/>
    <n v="2.11"/>
    <n v="13879"/>
    <n v="11.57"/>
    <n v="0.02"/>
  </r>
  <r>
    <x v="19"/>
    <x v="19"/>
    <x v="10"/>
    <x v="4"/>
    <x v="79"/>
    <x v="11085"/>
    <n v="3568"/>
    <n v="4.3099999999999996"/>
    <n v="429.06"/>
    <n v="27532.65"/>
    <n v="24682.83"/>
    <n v="31523"/>
    <n v="38.07"/>
    <m/>
    <m/>
    <m/>
    <m/>
    <m/>
    <m/>
    <m/>
    <m/>
    <m/>
    <m/>
    <m/>
    <m/>
    <n v="582"/>
    <n v="4958"/>
    <n v="5.99"/>
    <n v="8.43"/>
  </r>
  <r>
    <x v="44"/>
    <x v="44"/>
    <x v="14"/>
    <x v="2"/>
    <x v="116"/>
    <x v="11086"/>
    <n v="67149"/>
    <n v="41.15"/>
    <n v="3272.77"/>
    <n v="413940.21"/>
    <n v="46549.95"/>
    <n v="68088"/>
    <n v="41.72"/>
    <m/>
    <m/>
    <m/>
    <m/>
    <m/>
    <m/>
    <m/>
    <m/>
    <m/>
    <m/>
    <m/>
    <m/>
    <n v="10132"/>
    <n v="57992"/>
    <n v="35.53"/>
    <n v="74.5"/>
  </r>
  <r>
    <x v="91"/>
    <x v="91"/>
    <x v="5"/>
    <x v="6"/>
    <x v="7"/>
    <x v="11087"/>
    <n v="3714"/>
    <n v="154.75"/>
    <n v="9520.5"/>
    <n v="17708.13"/>
    <n v="550.91999999999996"/>
    <n v="865"/>
    <n v="36.04"/>
    <n v="275.45999999999998"/>
    <n v="6643.73"/>
    <m/>
    <m/>
    <m/>
    <m/>
    <m/>
    <n v="566"/>
    <n v="891"/>
    <n v="37.130000000000003"/>
    <n v="283"/>
    <n v="12669.34"/>
    <n v="27900"/>
    <n v="1278"/>
    <n v="53.25"/>
    <n v="13950"/>
  </r>
  <r>
    <x v="134"/>
    <x v="134"/>
    <x v="12"/>
    <x v="1"/>
    <x v="71"/>
    <x v="11088"/>
    <n v="411"/>
    <n v="6.85"/>
    <n v="232.6"/>
    <n v="1081.5899999999999"/>
    <n v="1217.26"/>
    <n v="1892"/>
    <n v="31.53"/>
    <n v="243.45"/>
    <n v="14679.36"/>
    <m/>
    <m/>
    <m/>
    <m/>
    <m/>
    <m/>
    <m/>
    <m/>
    <m/>
    <m/>
    <n v="109.62"/>
    <n v="835"/>
    <n v="13.92"/>
    <n v="21.92"/>
  </r>
  <r>
    <x v="74"/>
    <x v="74"/>
    <x v="6"/>
    <x v="7"/>
    <x v="49"/>
    <x v="11089"/>
    <n v="8371"/>
    <n v="9.18"/>
    <n v="572.04"/>
    <n v="40431.75"/>
    <n v="40646.94"/>
    <n v="71915"/>
    <n v="78.849999999999994"/>
    <m/>
    <m/>
    <m/>
    <m/>
    <m/>
    <m/>
    <m/>
    <m/>
    <m/>
    <m/>
    <m/>
    <m/>
    <n v="2027.94"/>
    <n v="30121"/>
    <n v="33.03"/>
    <n v="26.68"/>
  </r>
  <r>
    <x v="148"/>
    <x v="148"/>
    <x v="8"/>
    <x v="6"/>
    <x v="51"/>
    <x v="0"/>
    <n v="0"/>
    <n v="0"/>
    <n v="0"/>
    <n v="0"/>
    <n v="0"/>
    <m/>
    <m/>
    <m/>
    <m/>
    <m/>
    <m/>
    <m/>
    <m/>
    <m/>
    <m/>
    <m/>
    <m/>
    <m/>
    <m/>
    <n v="89.57"/>
    <n v="795"/>
    <n v="66.25"/>
    <n v="89.57"/>
  </r>
  <r>
    <x v="52"/>
    <x v="52"/>
    <x v="9"/>
    <x v="1"/>
    <x v="21"/>
    <x v="11090"/>
    <n v="23548"/>
    <n v="81.760000000000005"/>
    <n v="5690.33"/>
    <n v="127008.24"/>
    <n v="11884.58"/>
    <n v="23432"/>
    <n v="81.36"/>
    <n v="495.19"/>
    <n v="143319.69"/>
    <m/>
    <m/>
    <m/>
    <m/>
    <m/>
    <m/>
    <m/>
    <m/>
    <m/>
    <m/>
    <n v="2637"/>
    <n v="15034"/>
    <n v="52.2"/>
    <n v="109.88"/>
  </r>
  <r>
    <x v="37"/>
    <x v="37"/>
    <x v="5"/>
    <x v="2"/>
    <x v="26"/>
    <x v="11091"/>
    <n v="103140"/>
    <n v="126.4"/>
    <n v="7932.88"/>
    <n v="501675.48"/>
    <n v="0"/>
    <m/>
    <m/>
    <m/>
    <m/>
    <m/>
    <m/>
    <m/>
    <m/>
    <m/>
    <m/>
    <m/>
    <m/>
    <m/>
    <m/>
    <n v="2745.63"/>
    <n v="28124"/>
    <n v="34.47"/>
    <n v="40.380000000000003"/>
  </r>
  <r>
    <x v="34"/>
    <x v="34"/>
    <x v="12"/>
    <x v="1"/>
    <x v="7"/>
    <x v="11092"/>
    <n v="303"/>
    <n v="12.63"/>
    <n v="803"/>
    <n v="1493.58"/>
    <n v="227.93"/>
    <n v="493"/>
    <n v="20.54"/>
    <n v="113.97"/>
    <n v="2748.73"/>
    <m/>
    <m/>
    <m/>
    <m/>
    <m/>
    <m/>
    <m/>
    <m/>
    <m/>
    <m/>
    <n v="0"/>
    <m/>
    <m/>
    <n v="0"/>
  </r>
  <r>
    <x v="173"/>
    <x v="173"/>
    <x v="13"/>
    <x v="7"/>
    <x v="37"/>
    <x v="11093"/>
    <n v="19439"/>
    <n v="50.62"/>
    <n v="5786.25"/>
    <n v="172198.8"/>
    <n v="9859.36"/>
    <n v="9779"/>
    <n v="25.47"/>
    <n v="308.10000000000002"/>
    <n v="118896.98"/>
    <m/>
    <m/>
    <m/>
    <m/>
    <m/>
    <m/>
    <m/>
    <m/>
    <m/>
    <m/>
    <n v="163666"/>
    <n v="12053"/>
    <n v="31.39"/>
    <n v="5114.5600000000004"/>
  </r>
  <r>
    <x v="14"/>
    <x v="14"/>
    <x v="13"/>
    <x v="0"/>
    <x v="76"/>
    <x v="4146"/>
    <n v="33771"/>
    <n v="62.54"/>
    <n v="3770.67"/>
    <n v="157802.4"/>
    <n v="17548.98"/>
    <n v="19544"/>
    <n v="36.19"/>
    <n v="389.98"/>
    <n v="211628.43"/>
    <m/>
    <m/>
    <m/>
    <m/>
    <m/>
    <m/>
    <m/>
    <m/>
    <m/>
    <m/>
    <n v="0"/>
    <n v="23985"/>
    <n v="44.42"/>
    <n v="0"/>
  </r>
  <r>
    <x v="18"/>
    <x v="18"/>
    <x v="9"/>
    <x v="2"/>
    <x v="54"/>
    <x v="11094"/>
    <n v="2688"/>
    <n v="7.72"/>
    <n v="430.55"/>
    <n v="11611.98"/>
    <n v="4757.5200000000004"/>
    <n v="8240"/>
    <n v="23.68"/>
    <n v="164.05"/>
    <n v="57372.32"/>
    <m/>
    <m/>
    <m/>
    <m/>
    <m/>
    <n v="10052"/>
    <n v="32797"/>
    <n v="94.24"/>
    <n v="346"/>
    <n v="225003.97"/>
    <n v="98000"/>
    <n v="11611"/>
    <n v="33.36"/>
    <n v="3379.31"/>
  </r>
  <r>
    <x v="81"/>
    <x v="81"/>
    <x v="0"/>
    <x v="5"/>
    <x v="17"/>
    <x v="11095"/>
    <n v="79105"/>
    <n v="131.84"/>
    <n v="8786.7000000000007"/>
    <n v="408581.55"/>
    <n v="0"/>
    <m/>
    <m/>
    <m/>
    <m/>
    <m/>
    <m/>
    <m/>
    <m/>
    <m/>
    <m/>
    <m/>
    <m/>
    <m/>
    <m/>
    <n v="101"/>
    <n v="9716"/>
    <n v="16.190000000000001"/>
    <n v="2.02"/>
  </r>
  <r>
    <x v="140"/>
    <x v="140"/>
    <x v="11"/>
    <x v="5"/>
    <x v="55"/>
    <x v="11096"/>
    <n v="144322"/>
    <n v="125.28"/>
    <n v="10135.83"/>
    <n v="904927.2"/>
    <n v="0"/>
    <m/>
    <m/>
    <m/>
    <m/>
    <m/>
    <m/>
    <m/>
    <m/>
    <m/>
    <m/>
    <m/>
    <m/>
    <m/>
    <m/>
    <n v="482725"/>
    <n v="29586"/>
    <n v="25.68"/>
    <n v="5028.3900000000003"/>
  </r>
  <r>
    <x v="6"/>
    <x v="6"/>
    <x v="13"/>
    <x v="2"/>
    <x v="9"/>
    <x v="11097"/>
    <n v="31353"/>
    <n v="65.319999999999993"/>
    <n v="3567.75"/>
    <n v="132720.29999999999"/>
    <n v="18005.82"/>
    <n v="9149"/>
    <n v="19.059999999999999"/>
    <n v="450.15"/>
    <n v="217137.58"/>
    <m/>
    <m/>
    <m/>
    <m/>
    <m/>
    <m/>
    <m/>
    <m/>
    <m/>
    <m/>
    <n v="116402"/>
    <n v="17653"/>
    <n v="36.78"/>
    <n v="2910.05"/>
  </r>
  <r>
    <x v="158"/>
    <x v="158"/>
    <x v="13"/>
    <x v="5"/>
    <x v="29"/>
    <x v="11098"/>
    <n v="23353"/>
    <n v="37.42"/>
    <n v="3028.52"/>
    <n v="146459.19"/>
    <n v="18039.2"/>
    <n v="19598"/>
    <n v="31.41"/>
    <n v="346.91"/>
    <n v="217540.1"/>
    <m/>
    <m/>
    <m/>
    <m/>
    <m/>
    <m/>
    <m/>
    <m/>
    <m/>
    <m/>
    <n v="37495.31"/>
    <n v="20724"/>
    <n v="33.21"/>
    <n v="721.06"/>
  </r>
  <r>
    <x v="144"/>
    <x v="144"/>
    <x v="11"/>
    <x v="3"/>
    <x v="51"/>
    <x v="4"/>
    <m/>
    <m/>
    <m/>
    <m/>
    <n v="0"/>
    <m/>
    <m/>
    <m/>
    <m/>
    <m/>
    <m/>
    <m/>
    <m/>
    <m/>
    <m/>
    <m/>
    <m/>
    <m/>
    <m/>
    <n v="7545"/>
    <n v="638"/>
    <n v="53.17"/>
    <n v="7545"/>
  </r>
  <r>
    <x v="28"/>
    <x v="28"/>
    <x v="3"/>
    <x v="1"/>
    <x v="1"/>
    <x v="4"/>
    <m/>
    <m/>
    <m/>
    <m/>
    <n v="0"/>
    <m/>
    <m/>
    <m/>
    <m/>
    <m/>
    <m/>
    <m/>
    <m/>
    <m/>
    <m/>
    <m/>
    <m/>
    <m/>
    <m/>
    <n v="22400"/>
    <n v="4843"/>
    <n v="67.260000000000005"/>
    <n v="3733.33"/>
  </r>
  <r>
    <x v="154"/>
    <x v="154"/>
    <x v="7"/>
    <x v="2"/>
    <x v="14"/>
    <x v="11099"/>
    <n v="9818"/>
    <n v="18.59"/>
    <n v="2320"/>
    <n v="94934.399999999994"/>
    <n v="448.11"/>
    <n v="2412"/>
    <n v="4.57"/>
    <m/>
    <m/>
    <m/>
    <m/>
    <m/>
    <m/>
    <m/>
    <m/>
    <m/>
    <m/>
    <m/>
    <m/>
    <n v="299.45"/>
    <n v="17300"/>
    <n v="32.770000000000003"/>
    <n v="6.81"/>
  </r>
  <r>
    <x v="81"/>
    <x v="81"/>
    <x v="0"/>
    <x v="1"/>
    <x v="16"/>
    <x v="404"/>
    <n v="10"/>
    <n v="0.21"/>
    <n v="9.25"/>
    <n v="34.409999999999997"/>
    <n v="48.5"/>
    <n v="67"/>
    <n v="1.4"/>
    <n v="12.12"/>
    <n v="584.84"/>
    <m/>
    <m/>
    <m/>
    <m/>
    <m/>
    <m/>
    <m/>
    <m/>
    <m/>
    <m/>
    <n v="47"/>
    <n v="2793"/>
    <n v="58.19"/>
    <n v="11.75"/>
  </r>
  <r>
    <x v="130"/>
    <x v="130"/>
    <x v="8"/>
    <x v="2"/>
    <x v="9"/>
    <x v="758"/>
    <n v="28118"/>
    <n v="58.58"/>
    <n v="2208"/>
    <n v="82137.600000000006"/>
    <n v="35076.57"/>
    <n v="30565"/>
    <n v="63.68"/>
    <n v="876.91"/>
    <n v="422998.83"/>
    <m/>
    <m/>
    <m/>
    <m/>
    <m/>
    <m/>
    <m/>
    <m/>
    <m/>
    <m/>
    <n v="132400"/>
    <n v="4157"/>
    <n v="8.66"/>
    <n v="3310"/>
  </r>
  <r>
    <x v="141"/>
    <x v="141"/>
    <x v="13"/>
    <x v="7"/>
    <x v="82"/>
    <x v="11100"/>
    <n v="48613"/>
    <n v="109.49"/>
    <n v="9289.89"/>
    <n v="319665.18"/>
    <n v="0"/>
    <m/>
    <m/>
    <m/>
    <m/>
    <m/>
    <m/>
    <m/>
    <m/>
    <m/>
    <m/>
    <m/>
    <m/>
    <m/>
    <m/>
    <n v="54587"/>
    <n v="7063"/>
    <n v="15.91"/>
    <n v="1475.32"/>
  </r>
  <r>
    <x v="0"/>
    <x v="0"/>
    <x v="10"/>
    <x v="6"/>
    <x v="21"/>
    <x v="11101"/>
    <n v="21701"/>
    <n v="75.349999999999994"/>
    <n v="7394.08"/>
    <n v="165035.94"/>
    <n v="14577"/>
    <n v="12728"/>
    <n v="44.19"/>
    <m/>
    <m/>
    <m/>
    <m/>
    <m/>
    <m/>
    <m/>
    <m/>
    <m/>
    <m/>
    <m/>
    <m/>
    <n v="2015"/>
    <n v="9012"/>
    <n v="31.29"/>
    <n v="83.96"/>
  </r>
  <r>
    <x v="48"/>
    <x v="48"/>
    <x v="13"/>
    <x v="2"/>
    <x v="17"/>
    <x v="11102"/>
    <n v="25195"/>
    <n v="41.99"/>
    <n v="3325.28"/>
    <n v="154625.51999999999"/>
    <n v="56651.79"/>
    <n v="33851"/>
    <n v="56.42"/>
    <n v="1133.04"/>
    <n v="683180.98"/>
    <m/>
    <m/>
    <m/>
    <m/>
    <m/>
    <m/>
    <m/>
    <m/>
    <m/>
    <m/>
    <n v="1574"/>
    <n v="21313"/>
    <n v="35.520000000000003"/>
    <n v="31.48"/>
  </r>
  <r>
    <x v="24"/>
    <x v="24"/>
    <x v="3"/>
    <x v="7"/>
    <x v="5"/>
    <x v="11103"/>
    <n v="42905"/>
    <n v="44.69"/>
    <n v="2965.55"/>
    <n v="220636.92"/>
    <n v="54007.76"/>
    <n v="99197"/>
    <n v="103.33"/>
    <n v="675.1"/>
    <n v="651295.77"/>
    <m/>
    <m/>
    <m/>
    <m/>
    <m/>
    <m/>
    <m/>
    <m/>
    <m/>
    <m/>
    <n v="2281"/>
    <n v="31702"/>
    <n v="33.020000000000003"/>
    <n v="28.51"/>
  </r>
  <r>
    <x v="8"/>
    <x v="8"/>
    <x v="14"/>
    <x v="1"/>
    <x v="6"/>
    <x v="11104"/>
    <n v="167"/>
    <n v="1.74"/>
    <n v="86.25"/>
    <n v="641.70000000000005"/>
    <n v="933.07"/>
    <n v="1361"/>
    <n v="14.18"/>
    <n v="116.63"/>
    <n v="11252.23"/>
    <m/>
    <m/>
    <m/>
    <m/>
    <m/>
    <m/>
    <m/>
    <m/>
    <m/>
    <m/>
    <n v="0"/>
    <n v="6239"/>
    <n v="64.989999999999995"/>
    <n v="0"/>
  </r>
  <r>
    <x v="14"/>
    <x v="14"/>
    <x v="6"/>
    <x v="11"/>
    <x v="20"/>
    <x v="11105"/>
    <n v="2886"/>
    <n v="4.01"/>
    <n v="257.10000000000002"/>
    <n v="14346.18"/>
    <n v="63255.09"/>
    <n v="97147"/>
    <n v="134.93"/>
    <n v="1054.25"/>
    <n v="762812.13"/>
    <m/>
    <m/>
    <m/>
    <m/>
    <m/>
    <m/>
    <m/>
    <m/>
    <m/>
    <m/>
    <n v="0"/>
    <n v="32310"/>
    <n v="44.88"/>
    <n v="0"/>
  </r>
  <r>
    <x v="101"/>
    <x v="101"/>
    <x v="0"/>
    <x v="7"/>
    <x v="36"/>
    <x v="11106"/>
    <n v="62347"/>
    <n v="83.8"/>
    <n v="8225.81"/>
    <n v="474300"/>
    <n v="0"/>
    <m/>
    <m/>
    <m/>
    <m/>
    <m/>
    <m/>
    <m/>
    <m/>
    <m/>
    <m/>
    <m/>
    <m/>
    <m/>
    <m/>
    <n v="0"/>
    <n v="18857"/>
    <n v="25.35"/>
    <n v="0"/>
  </r>
  <r>
    <x v="72"/>
    <x v="72"/>
    <x v="15"/>
    <x v="25"/>
    <x v="28"/>
    <x v="4"/>
    <m/>
    <m/>
    <m/>
    <m/>
    <n v="0"/>
    <m/>
    <m/>
    <m/>
    <m/>
    <m/>
    <m/>
    <m/>
    <m/>
    <m/>
    <m/>
    <m/>
    <m/>
    <m/>
    <m/>
    <n v="144900"/>
    <n v="3780"/>
    <n v="26.25"/>
    <n v="12075"/>
  </r>
  <r>
    <x v="27"/>
    <x v="27"/>
    <x v="8"/>
    <x v="1"/>
    <x v="22"/>
    <x v="11107"/>
    <n v="3118"/>
    <n v="10.39"/>
    <n v="557.36"/>
    <n v="12958.62"/>
    <n v="0"/>
    <m/>
    <m/>
    <m/>
    <m/>
    <m/>
    <m/>
    <m/>
    <m/>
    <m/>
    <n v="571"/>
    <n v="954"/>
    <n v="3.18"/>
    <n v="22"/>
    <n v="12781.26"/>
    <n v="1557.05"/>
    <n v="4111"/>
    <n v="13.7"/>
    <n v="62.28"/>
  </r>
  <r>
    <x v="51"/>
    <x v="51"/>
    <x v="3"/>
    <x v="7"/>
    <x v="34"/>
    <x v="11108"/>
    <n v="27102"/>
    <n v="64.53"/>
    <n v="5057.6000000000004"/>
    <n v="164624.88"/>
    <n v="840.93"/>
    <n v="12758"/>
    <n v="30.38"/>
    <n v="24.03"/>
    <n v="10141.040000000001"/>
    <m/>
    <m/>
    <m/>
    <m/>
    <m/>
    <n v="17211"/>
    <n v="30442"/>
    <n v="72.48"/>
    <n v="491"/>
    <n v="385251.02"/>
    <n v="25705.67"/>
    <n v="1511"/>
    <n v="3.6"/>
    <n v="734.45"/>
  </r>
  <r>
    <x v="17"/>
    <x v="17"/>
    <x v="13"/>
    <x v="25"/>
    <x v="16"/>
    <x v="4"/>
    <m/>
    <m/>
    <m/>
    <m/>
    <n v="0"/>
    <m/>
    <m/>
    <m/>
    <m/>
    <m/>
    <m/>
    <m/>
    <m/>
    <m/>
    <m/>
    <m/>
    <m/>
    <m/>
    <m/>
    <n v="0"/>
    <m/>
    <m/>
    <n v="0"/>
  </r>
  <r>
    <x v="156"/>
    <x v="156"/>
    <x v="10"/>
    <x v="5"/>
    <x v="21"/>
    <x v="4"/>
    <m/>
    <m/>
    <m/>
    <m/>
    <n v="0"/>
    <m/>
    <m/>
    <m/>
    <m/>
    <m/>
    <m/>
    <m/>
    <m/>
    <m/>
    <m/>
    <m/>
    <m/>
    <m/>
    <m/>
    <n v="0"/>
    <m/>
    <m/>
    <n v="0"/>
  </r>
  <r>
    <x v="116"/>
    <x v="116"/>
    <x v="12"/>
    <x v="2"/>
    <x v="58"/>
    <x v="11109"/>
    <n v="118298"/>
    <n v="94.79"/>
    <n v="10897.47"/>
    <n v="1054003.4099999999"/>
    <n v="0"/>
    <m/>
    <m/>
    <m/>
    <m/>
    <m/>
    <m/>
    <m/>
    <m/>
    <m/>
    <m/>
    <m/>
    <m/>
    <m/>
    <m/>
    <n v="142393.57"/>
    <n v="31629"/>
    <n v="25.34"/>
    <n v="1369.17"/>
  </r>
  <r>
    <x v="95"/>
    <x v="95"/>
    <x v="13"/>
    <x v="1"/>
    <x v="28"/>
    <x v="4134"/>
    <n v="294"/>
    <n v="2.04"/>
    <n v="144.33000000000001"/>
    <n v="1610.76"/>
    <n v="86.32"/>
    <n v="144"/>
    <n v="1"/>
    <n v="7.19"/>
    <n v="1041.01"/>
    <m/>
    <m/>
    <m/>
    <m/>
    <m/>
    <m/>
    <m/>
    <m/>
    <m/>
    <m/>
    <n v="86400"/>
    <n v="3819"/>
    <n v="26.52"/>
    <n v="7200"/>
  </r>
  <r>
    <x v="78"/>
    <x v="78"/>
    <x v="9"/>
    <x v="7"/>
    <x v="55"/>
    <x v="11110"/>
    <n v="81419"/>
    <n v="70.680000000000007"/>
    <n v="6596.88"/>
    <n v="588969"/>
    <n v="4125"/>
    <n v="6947"/>
    <n v="6.03"/>
    <n v="42.97"/>
    <n v="49744.61"/>
    <m/>
    <m/>
    <m/>
    <m/>
    <m/>
    <m/>
    <m/>
    <m/>
    <m/>
    <m/>
    <n v="11540"/>
    <n v="956"/>
    <n v="0.83"/>
    <n v="120.21"/>
  </r>
  <r>
    <x v="96"/>
    <x v="96"/>
    <x v="2"/>
    <x v="2"/>
    <x v="42"/>
    <x v="11111"/>
    <n v="11749"/>
    <n v="32.64"/>
    <n v="2756.6"/>
    <n v="76909.14"/>
    <n v="20955.38"/>
    <n v="30749"/>
    <n v="85.41"/>
    <n v="698.51"/>
    <n v="252707.25"/>
    <m/>
    <m/>
    <m/>
    <m/>
    <m/>
    <m/>
    <m/>
    <m/>
    <m/>
    <m/>
    <n v="36736.239999999998"/>
    <n v="4655"/>
    <n v="12.93"/>
    <n v="1224.54"/>
  </r>
  <r>
    <x v="152"/>
    <x v="152"/>
    <x v="12"/>
    <x v="1"/>
    <x v="28"/>
    <x v="11112"/>
    <n v="932"/>
    <n v="6.47"/>
    <n v="307.58"/>
    <n v="3432.63"/>
    <n v="336"/>
    <n v="840"/>
    <n v="5.83"/>
    <n v="28"/>
    <n v="4051.92"/>
    <m/>
    <m/>
    <m/>
    <m/>
    <m/>
    <m/>
    <m/>
    <m/>
    <m/>
    <m/>
    <n v="632.66999999999996"/>
    <n v="1809"/>
    <n v="12.56"/>
    <n v="52.72"/>
  </r>
  <r>
    <x v="76"/>
    <x v="76"/>
    <x v="11"/>
    <x v="11"/>
    <x v="72"/>
    <x v="11113"/>
    <n v="39333"/>
    <n v="16.72"/>
    <n v="743.82"/>
    <n v="135583.76999999999"/>
    <n v="70609"/>
    <n v="181962"/>
    <n v="77.36"/>
    <n v="360.25"/>
    <n v="851495.11"/>
    <m/>
    <m/>
    <m/>
    <m/>
    <m/>
    <m/>
    <m/>
    <m/>
    <m/>
    <m/>
    <n v="1235457"/>
    <n v="123710"/>
    <n v="52.6"/>
    <n v="6303.35"/>
  </r>
  <r>
    <x v="199"/>
    <x v="199"/>
    <x v="14"/>
    <x v="1"/>
    <x v="21"/>
    <x v="11114"/>
    <n v="11743"/>
    <n v="40.770000000000003"/>
    <n v="2113.54"/>
    <n v="47174.25"/>
    <n v="0"/>
    <n v="0"/>
    <n v="0"/>
    <m/>
    <m/>
    <m/>
    <n v="0"/>
    <n v="0"/>
    <m/>
    <m/>
    <m/>
    <n v="0"/>
    <n v="0"/>
    <m/>
    <m/>
    <n v="3819.82"/>
    <n v="75619"/>
    <n v="262.57"/>
    <n v="159.16"/>
  </r>
  <r>
    <x v="109"/>
    <x v="109"/>
    <x v="15"/>
    <x v="2"/>
    <x v="2"/>
    <x v="11115"/>
    <n v="98077"/>
    <n v="127.7"/>
    <n v="9626.25"/>
    <n v="572954.4"/>
    <n v="0"/>
    <n v="0"/>
    <n v="0"/>
    <m/>
    <m/>
    <n v="0"/>
    <n v="0"/>
    <n v="0"/>
    <n v="0"/>
    <n v="0"/>
    <n v="0"/>
    <n v="0"/>
    <n v="0"/>
    <n v="0"/>
    <n v="0"/>
    <n v="1648"/>
    <n v="5996"/>
    <n v="7.81"/>
    <n v="25.75"/>
  </r>
  <r>
    <x v="161"/>
    <x v="161"/>
    <x v="1"/>
    <x v="17"/>
    <x v="2"/>
    <x v="11116"/>
    <n v="951"/>
    <n v="1.24"/>
    <n v="75.27"/>
    <n v="4479.8100000000004"/>
    <n v="61.11"/>
    <n v="158"/>
    <n v="0.21"/>
    <n v="0.95"/>
    <n v="736.89"/>
    <m/>
    <m/>
    <m/>
    <m/>
    <m/>
    <m/>
    <m/>
    <m/>
    <m/>
    <m/>
    <n v="5673"/>
    <n v="51235"/>
    <n v="66.709999999999994"/>
    <n v="88.64"/>
  </r>
  <r>
    <x v="50"/>
    <x v="50"/>
    <x v="6"/>
    <x v="7"/>
    <x v="25"/>
    <x v="11117"/>
    <n v="32559"/>
    <n v="41.11"/>
    <n v="4774.91"/>
    <n v="293083.92"/>
    <n v="0"/>
    <m/>
    <m/>
    <m/>
    <m/>
    <m/>
    <m/>
    <m/>
    <m/>
    <m/>
    <n v="10627"/>
    <n v="26579"/>
    <n v="33.56"/>
    <n v="161"/>
    <n v="237874.77"/>
    <n v="731000"/>
    <n v="3518"/>
    <n v="4.4400000000000004"/>
    <n v="11075.76"/>
  </r>
  <r>
    <x v="137"/>
    <x v="137"/>
    <x v="2"/>
    <x v="2"/>
    <x v="2"/>
    <x v="11118"/>
    <n v="92115"/>
    <n v="119.94"/>
    <n v="9085.9699999999993"/>
    <n v="540796.86"/>
    <n v="0"/>
    <m/>
    <m/>
    <m/>
    <m/>
    <m/>
    <m/>
    <m/>
    <m/>
    <m/>
    <m/>
    <m/>
    <m/>
    <m/>
    <m/>
    <n v="3882.29"/>
    <n v="10841"/>
    <n v="14.12"/>
    <n v="60.66"/>
  </r>
  <r>
    <x v="2"/>
    <x v="2"/>
    <x v="4"/>
    <x v="30"/>
    <x v="68"/>
    <x v="4"/>
    <m/>
    <m/>
    <m/>
    <m/>
    <n v="0"/>
    <m/>
    <m/>
    <m/>
    <m/>
    <m/>
    <m/>
    <m/>
    <m/>
    <m/>
    <m/>
    <m/>
    <m/>
    <m/>
    <m/>
    <n v="212.04"/>
    <n v="664"/>
    <n v="3.46"/>
    <n v="13.25"/>
  </r>
  <r>
    <x v="98"/>
    <x v="98"/>
    <x v="15"/>
    <x v="19"/>
    <x v="70"/>
    <x v="4"/>
    <n v="0"/>
    <n v="0"/>
    <m/>
    <m/>
    <n v="0"/>
    <m/>
    <m/>
    <m/>
    <m/>
    <m/>
    <m/>
    <m/>
    <m/>
    <m/>
    <m/>
    <m/>
    <m/>
    <m/>
    <m/>
    <n v="0"/>
    <m/>
    <m/>
    <n v="0"/>
  </r>
  <r>
    <x v="17"/>
    <x v="17"/>
    <x v="8"/>
    <x v="12"/>
    <x v="71"/>
    <x v="0"/>
    <n v="0"/>
    <n v="0"/>
    <n v="0"/>
    <n v="0"/>
    <n v="0"/>
    <n v="0"/>
    <n v="0"/>
    <m/>
    <m/>
    <m/>
    <m/>
    <m/>
    <m/>
    <m/>
    <m/>
    <m/>
    <m/>
    <m/>
    <m/>
    <n v="0"/>
    <n v="0"/>
    <n v="0"/>
    <n v="0"/>
  </r>
  <r>
    <x v="213"/>
    <x v="213"/>
    <x v="13"/>
    <x v="2"/>
    <x v="2"/>
    <x v="11119"/>
    <n v="99958"/>
    <n v="130.15"/>
    <n v="9650.16"/>
    <n v="574377.30000000005"/>
    <n v="0"/>
    <m/>
    <m/>
    <m/>
    <m/>
    <m/>
    <m/>
    <m/>
    <m/>
    <m/>
    <m/>
    <m/>
    <m/>
    <m/>
    <m/>
    <n v="1348.91"/>
    <n v="28310"/>
    <n v="36.86"/>
    <n v="21.08"/>
  </r>
  <r>
    <x v="91"/>
    <x v="91"/>
    <x v="4"/>
    <x v="14"/>
    <x v="117"/>
    <x v="11120"/>
    <n v="84017"/>
    <n v="118.67"/>
    <n v="6554.24"/>
    <n v="359631"/>
    <n v="5290.98"/>
    <n v="6756"/>
    <n v="9.5399999999999991"/>
    <n v="89.68"/>
    <n v="63805.51"/>
    <m/>
    <m/>
    <m/>
    <m/>
    <m/>
    <m/>
    <m/>
    <m/>
    <m/>
    <m/>
    <n v="147600"/>
    <n v="6864"/>
    <n v="9.69"/>
    <n v="2501.69"/>
  </r>
  <r>
    <x v="124"/>
    <x v="124"/>
    <x v="3"/>
    <x v="12"/>
    <x v="6"/>
    <x v="4"/>
    <m/>
    <m/>
    <m/>
    <m/>
    <n v="0"/>
    <m/>
    <m/>
    <m/>
    <m/>
    <m/>
    <m/>
    <m/>
    <m/>
    <m/>
    <m/>
    <m/>
    <m/>
    <m/>
    <m/>
    <n v="14630"/>
    <n v="2661"/>
    <n v="27.72"/>
    <n v="1828.75"/>
  </r>
  <r>
    <x v="35"/>
    <x v="35"/>
    <x v="1"/>
    <x v="4"/>
    <x v="132"/>
    <x v="11121"/>
    <n v="40891"/>
    <n v="16.7"/>
    <n v="1677.59"/>
    <n v="318272.96999999997"/>
    <n v="275363.71999999997"/>
    <n v="220443"/>
    <n v="90.05"/>
    <n v="1349.82"/>
    <n v="3320693.76"/>
    <m/>
    <m/>
    <m/>
    <m/>
    <m/>
    <m/>
    <m/>
    <m/>
    <m/>
    <m/>
    <n v="33464.400000000001"/>
    <n v="268037"/>
    <n v="109.49"/>
    <n v="164.04"/>
  </r>
  <r>
    <x v="87"/>
    <x v="87"/>
    <x v="9"/>
    <x v="21"/>
    <x v="78"/>
    <x v="11122"/>
    <n v="96334"/>
    <n v="140.84"/>
    <n v="8307.3700000000008"/>
    <n v="440373.6"/>
    <n v="0"/>
    <n v="310"/>
    <n v="0.45"/>
    <n v="0"/>
    <n v="0"/>
    <m/>
    <m/>
    <m/>
    <m/>
    <m/>
    <m/>
    <m/>
    <m/>
    <m/>
    <m/>
    <n v="1686"/>
    <n v="12103"/>
    <n v="17.690000000000001"/>
    <n v="29.58"/>
  </r>
  <r>
    <x v="62"/>
    <x v="62"/>
    <x v="15"/>
    <x v="3"/>
    <x v="37"/>
    <x v="11123"/>
    <n v="4859"/>
    <n v="12.65"/>
    <n v="1099.53"/>
    <n v="32722.05"/>
    <n v="1078"/>
    <n v="2961"/>
    <n v="7.71"/>
    <m/>
    <m/>
    <m/>
    <m/>
    <m/>
    <m/>
    <m/>
    <m/>
    <m/>
    <m/>
    <m/>
    <m/>
    <n v="3064"/>
    <n v="19431"/>
    <n v="50.6"/>
    <n v="95.75"/>
  </r>
  <r>
    <x v="13"/>
    <x v="13"/>
    <x v="11"/>
    <x v="1"/>
    <x v="12"/>
    <x v="11124"/>
    <n v="570"/>
    <n v="3.39"/>
    <n v="134.93"/>
    <n v="1756.77"/>
    <n v="572"/>
    <n v="1016"/>
    <n v="6.05"/>
    <n v="40.86"/>
    <n v="6897.92"/>
    <m/>
    <m/>
    <m/>
    <m/>
    <m/>
    <m/>
    <m/>
    <m/>
    <m/>
    <m/>
    <n v="991.91"/>
    <n v="2527"/>
    <n v="15.04"/>
    <n v="70.849999999999994"/>
  </r>
  <r>
    <x v="61"/>
    <x v="61"/>
    <x v="15"/>
    <x v="1"/>
    <x v="1"/>
    <x v="4"/>
    <n v="1238"/>
    <n v="17.190000000000001"/>
    <m/>
    <m/>
    <n v="0"/>
    <m/>
    <m/>
    <m/>
    <m/>
    <m/>
    <m/>
    <m/>
    <m/>
    <m/>
    <m/>
    <m/>
    <m/>
    <m/>
    <m/>
    <n v="0"/>
    <m/>
    <m/>
    <n v="0"/>
  </r>
  <r>
    <x v="122"/>
    <x v="122"/>
    <x v="13"/>
    <x v="5"/>
    <x v="20"/>
    <x v="11125"/>
    <n v="113936"/>
    <n v="158.24"/>
    <n v="12770.8"/>
    <n v="712610.64"/>
    <n v="0"/>
    <n v="0"/>
    <n v="0"/>
    <m/>
    <m/>
    <m/>
    <m/>
    <m/>
    <m/>
    <m/>
    <m/>
    <m/>
    <m/>
    <m/>
    <m/>
    <n v="2864.54"/>
    <n v="100165"/>
    <n v="139.12"/>
    <n v="47.74"/>
  </r>
  <r>
    <x v="65"/>
    <x v="65"/>
    <x v="3"/>
    <x v="0"/>
    <x v="100"/>
    <x v="11126"/>
    <n v="35012"/>
    <n v="104.2"/>
    <n v="7239.71"/>
    <n v="188522.16"/>
    <n v="12879.73"/>
    <n v="22629"/>
    <n v="67.349999999999994"/>
    <n v="459.99"/>
    <n v="155320.51"/>
    <m/>
    <m/>
    <m/>
    <m/>
    <m/>
    <m/>
    <m/>
    <m/>
    <m/>
    <m/>
    <n v="1030"/>
    <n v="3136"/>
    <n v="9.33"/>
    <n v="36.79"/>
  </r>
  <r>
    <x v="183"/>
    <x v="183"/>
    <x v="0"/>
    <x v="2"/>
    <x v="20"/>
    <x v="11127"/>
    <n v="78818"/>
    <n v="109.47"/>
    <n v="9609.68"/>
    <n v="536220.32999999996"/>
    <n v="0"/>
    <m/>
    <m/>
    <m/>
    <m/>
    <m/>
    <m/>
    <m/>
    <m/>
    <m/>
    <m/>
    <m/>
    <m/>
    <m/>
    <m/>
    <n v="0"/>
    <m/>
    <m/>
    <n v="0"/>
  </r>
  <r>
    <x v="161"/>
    <x v="161"/>
    <x v="4"/>
    <x v="22"/>
    <x v="56"/>
    <x v="11128"/>
    <n v="39111"/>
    <n v="27.16"/>
    <n v="1751.59"/>
    <n v="195477.63"/>
    <n v="37580.019999999997"/>
    <n v="44737"/>
    <n v="31.07"/>
    <n v="313.17"/>
    <n v="453188.73"/>
    <m/>
    <m/>
    <m/>
    <m/>
    <m/>
    <m/>
    <m/>
    <m/>
    <m/>
    <m/>
    <n v="2899"/>
    <n v="39584"/>
    <n v="27.49"/>
    <n v="24.16"/>
  </r>
  <r>
    <x v="60"/>
    <x v="60"/>
    <x v="13"/>
    <x v="7"/>
    <x v="9"/>
    <x v="11129"/>
    <n v="45970"/>
    <n v="95.77"/>
    <n v="6468"/>
    <n v="240609.6"/>
    <n v="0"/>
    <m/>
    <m/>
    <m/>
    <m/>
    <m/>
    <m/>
    <m/>
    <m/>
    <m/>
    <m/>
    <m/>
    <m/>
    <m/>
    <m/>
    <n v="0"/>
    <m/>
    <m/>
    <n v="0"/>
  </r>
  <r>
    <x v="29"/>
    <x v="29"/>
    <x v="4"/>
    <x v="2"/>
    <x v="102"/>
    <x v="4"/>
    <m/>
    <m/>
    <m/>
    <m/>
    <n v="0"/>
    <m/>
    <m/>
    <m/>
    <m/>
    <m/>
    <m/>
    <m/>
    <m/>
    <m/>
    <m/>
    <m/>
    <m/>
    <m/>
    <m/>
    <n v="0"/>
    <m/>
    <m/>
    <n v="0"/>
  </r>
  <r>
    <x v="129"/>
    <x v="129"/>
    <x v="12"/>
    <x v="2"/>
    <x v="9"/>
    <x v="11130"/>
    <n v="18897"/>
    <n v="39.369999999999997"/>
    <n v="2852.68"/>
    <n v="106119.51"/>
    <n v="35071"/>
    <n v="58388"/>
    <n v="121.64"/>
    <n v="876.78"/>
    <n v="422931.71"/>
    <m/>
    <m/>
    <m/>
    <m/>
    <m/>
    <m/>
    <m/>
    <m/>
    <m/>
    <m/>
    <n v="1730"/>
    <n v="16599"/>
    <n v="34.58"/>
    <n v="43.25"/>
  </r>
  <r>
    <x v="65"/>
    <x v="65"/>
    <x v="15"/>
    <x v="4"/>
    <x v="44"/>
    <x v="11131"/>
    <n v="2514"/>
    <n v="2.33"/>
    <n v="80.56"/>
    <n v="6742.5"/>
    <n v="1159.07"/>
    <n v="2150"/>
    <n v="1.99"/>
    <m/>
    <m/>
    <m/>
    <m/>
    <m/>
    <m/>
    <m/>
    <m/>
    <m/>
    <m/>
    <m/>
    <m/>
    <n v="5400"/>
    <n v="20873"/>
    <n v="19.329999999999998"/>
    <n v="60"/>
  </r>
  <r>
    <x v="67"/>
    <x v="67"/>
    <x v="14"/>
    <x v="7"/>
    <x v="45"/>
    <x v="11132"/>
    <n v="315804"/>
    <n v="149.53"/>
    <n v="10816.14"/>
    <n v="1770385.2"/>
    <n v="0"/>
    <m/>
    <m/>
    <m/>
    <m/>
    <m/>
    <m/>
    <m/>
    <m/>
    <m/>
    <m/>
    <m/>
    <m/>
    <m/>
    <m/>
    <n v="4779"/>
    <n v="80006"/>
    <n v="37.880000000000003"/>
    <n v="27.15"/>
  </r>
  <r>
    <x v="159"/>
    <x v="159"/>
    <x v="0"/>
    <x v="0"/>
    <x v="94"/>
    <x v="11133"/>
    <n v="13484"/>
    <n v="59.14"/>
    <n v="4033.63"/>
    <n v="71274.27"/>
    <n v="2330.75"/>
    <n v="3789"/>
    <n v="16.62"/>
    <m/>
    <m/>
    <m/>
    <m/>
    <m/>
    <m/>
    <m/>
    <m/>
    <m/>
    <m/>
    <m/>
    <m/>
    <n v="39.700000000000003"/>
    <n v="6991"/>
    <n v="30.66"/>
    <n v="2.09"/>
  </r>
  <r>
    <x v="129"/>
    <x v="129"/>
    <x v="8"/>
    <x v="4"/>
    <x v="100"/>
    <x v="5965"/>
    <n v="16092"/>
    <n v="47.89"/>
    <n v="4188.57"/>
    <n v="109070.39999999999"/>
    <n v="0"/>
    <m/>
    <m/>
    <m/>
    <m/>
    <m/>
    <m/>
    <m/>
    <m/>
    <m/>
    <n v="11058"/>
    <n v="20136"/>
    <n v="59.93"/>
    <n v="394"/>
    <n v="247522.27"/>
    <n v="1801"/>
    <n v="19661"/>
    <n v="58.51"/>
    <n v="64.319999999999993"/>
  </r>
  <r>
    <x v="29"/>
    <x v="29"/>
    <x v="7"/>
    <x v="11"/>
    <x v="9"/>
    <x v="11134"/>
    <n v="1783"/>
    <n v="3.71"/>
    <n v="391.58"/>
    <n v="14566.59"/>
    <n v="1743.94"/>
    <n v="1717"/>
    <n v="3.58"/>
    <m/>
    <m/>
    <m/>
    <m/>
    <m/>
    <m/>
    <m/>
    <n v="100"/>
    <n v="130"/>
    <n v="0.27"/>
    <n v="2"/>
    <n v="2238.4"/>
    <n v="2775"/>
    <n v="9999"/>
    <n v="20.83"/>
    <n v="69.38"/>
  </r>
  <r>
    <x v="205"/>
    <x v="205"/>
    <x v="4"/>
    <x v="7"/>
    <x v="42"/>
    <x v="3993"/>
    <n v="24970"/>
    <n v="69.36"/>
    <n v="4880"/>
    <n v="136152"/>
    <n v="0"/>
    <m/>
    <m/>
    <m/>
    <m/>
    <m/>
    <m/>
    <m/>
    <m/>
    <m/>
    <m/>
    <m/>
    <m/>
    <m/>
    <m/>
    <n v="0"/>
    <m/>
    <m/>
    <n v="0"/>
  </r>
  <r>
    <x v="52"/>
    <x v="52"/>
    <x v="1"/>
    <x v="6"/>
    <x v="27"/>
    <x v="11135"/>
    <n v="53466"/>
    <n v="117.25"/>
    <n v="10397.34"/>
    <n v="367442.07"/>
    <n v="19845.78"/>
    <n v="31569"/>
    <n v="69.23"/>
    <n v="522.26"/>
    <n v="239326.22"/>
    <m/>
    <m/>
    <m/>
    <m/>
    <m/>
    <m/>
    <m/>
    <m/>
    <m/>
    <m/>
    <n v="2035"/>
    <n v="9420"/>
    <n v="20.66"/>
    <n v="53.55"/>
  </r>
  <r>
    <x v="153"/>
    <x v="153"/>
    <x v="15"/>
    <x v="2"/>
    <x v="37"/>
    <x v="11136"/>
    <n v="20527"/>
    <n v="53.46"/>
    <n v="3545.72"/>
    <n v="105520.59"/>
    <n v="43838.68"/>
    <n v="9199"/>
    <n v="23.96"/>
    <n v="1369.96"/>
    <n v="528663.73"/>
    <m/>
    <m/>
    <m/>
    <m/>
    <m/>
    <m/>
    <m/>
    <m/>
    <m/>
    <m/>
    <n v="65.900000000000006"/>
    <n v="2998"/>
    <n v="7.81"/>
    <n v="2.06"/>
  </r>
  <r>
    <x v="40"/>
    <x v="40"/>
    <x v="7"/>
    <x v="19"/>
    <x v="91"/>
    <x v="11137"/>
    <n v="14872"/>
    <n v="22.95"/>
    <n v="3001.48"/>
    <n v="150734.39999999999"/>
    <n v="11999.03"/>
    <n v="5773"/>
    <n v="8.91"/>
    <n v="222.2"/>
    <n v="144699.9"/>
    <m/>
    <m/>
    <m/>
    <m/>
    <m/>
    <m/>
    <m/>
    <m/>
    <m/>
    <m/>
    <n v="114800"/>
    <n v="3949"/>
    <n v="6.09"/>
    <n v="2125.9299999999998"/>
  </r>
  <r>
    <x v="36"/>
    <x v="36"/>
    <x v="4"/>
    <x v="2"/>
    <x v="67"/>
    <x v="11138"/>
    <n v="99429"/>
    <n v="98.64"/>
    <n v="6849.26"/>
    <n v="535064.34"/>
    <n v="0"/>
    <m/>
    <m/>
    <m/>
    <m/>
    <m/>
    <m/>
    <m/>
    <m/>
    <m/>
    <m/>
    <m/>
    <m/>
    <m/>
    <m/>
    <n v="133651"/>
    <n v="11013"/>
    <n v="10.93"/>
    <n v="1591.08"/>
  </r>
  <r>
    <x v="14"/>
    <x v="14"/>
    <x v="3"/>
    <x v="2"/>
    <x v="9"/>
    <x v="11139"/>
    <n v="24690"/>
    <n v="51.44"/>
    <n v="3017.03"/>
    <n v="112233.33"/>
    <n v="20670.22"/>
    <n v="32372"/>
    <n v="67.44"/>
    <n v="516.76"/>
    <n v="249268.42"/>
    <m/>
    <m/>
    <m/>
    <m/>
    <m/>
    <m/>
    <m/>
    <m/>
    <m/>
    <m/>
    <n v="0"/>
    <n v="19400"/>
    <n v="40.42"/>
    <n v="0"/>
  </r>
  <r>
    <x v="18"/>
    <x v="18"/>
    <x v="1"/>
    <x v="7"/>
    <x v="9"/>
    <x v="11140"/>
    <n v="8268"/>
    <n v="17.23"/>
    <n v="1476.05"/>
    <n v="54909.06"/>
    <n v="22341.42"/>
    <n v="29951"/>
    <n v="62.4"/>
    <n v="558.54"/>
    <n v="269421.84000000003"/>
    <m/>
    <m/>
    <m/>
    <m/>
    <m/>
    <m/>
    <m/>
    <m/>
    <m/>
    <m/>
    <n v="97000"/>
    <n v="9051"/>
    <n v="18.86"/>
    <n v="2425"/>
  </r>
  <r>
    <x v="20"/>
    <x v="20"/>
    <x v="12"/>
    <x v="6"/>
    <x v="28"/>
    <x v="11141"/>
    <n v="143"/>
    <n v="0.99"/>
    <n v="47.25"/>
    <n v="527.30999999999995"/>
    <n v="202.72"/>
    <n v="560"/>
    <n v="3.89"/>
    <n v="16.89"/>
    <n v="2444.61"/>
    <m/>
    <m/>
    <m/>
    <m/>
    <m/>
    <m/>
    <m/>
    <m/>
    <m/>
    <m/>
    <n v="102300"/>
    <n v="6517"/>
    <n v="45.26"/>
    <n v="8525"/>
  </r>
  <r>
    <x v="117"/>
    <x v="117"/>
    <x v="10"/>
    <x v="18"/>
    <x v="28"/>
    <x v="10597"/>
    <n v="13"/>
    <n v="0.09"/>
    <n v="5.58"/>
    <n v="62.31"/>
    <n v="0"/>
    <m/>
    <m/>
    <m/>
    <m/>
    <m/>
    <m/>
    <m/>
    <m/>
    <m/>
    <m/>
    <m/>
    <m/>
    <m/>
    <m/>
    <n v="1958.43"/>
    <n v="4320"/>
    <n v="30"/>
    <n v="163.19999999999999"/>
  </r>
  <r>
    <x v="220"/>
    <x v="220"/>
    <x v="12"/>
    <x v="2"/>
    <x v="9"/>
    <x v="11142"/>
    <n v="58849"/>
    <n v="122.6"/>
    <n v="8319.5499999999993"/>
    <n v="309487.26"/>
    <n v="0"/>
    <m/>
    <m/>
    <m/>
    <m/>
    <m/>
    <m/>
    <m/>
    <m/>
    <m/>
    <m/>
    <m/>
    <m/>
    <m/>
    <m/>
    <n v="1436.8"/>
    <n v="13942"/>
    <n v="29.05"/>
    <n v="35.92"/>
  </r>
  <r>
    <x v="132"/>
    <x v="132"/>
    <x v="1"/>
    <x v="1"/>
    <x v="28"/>
    <x v="11143"/>
    <n v="472"/>
    <n v="3.28"/>
    <n v="408"/>
    <n v="4553.28"/>
    <n v="0"/>
    <m/>
    <m/>
    <m/>
    <m/>
    <m/>
    <m/>
    <m/>
    <m/>
    <m/>
    <m/>
    <m/>
    <m/>
    <m/>
    <m/>
    <n v="111100"/>
    <n v="4970"/>
    <n v="34.51"/>
    <n v="9258.33"/>
  </r>
  <r>
    <x v="160"/>
    <x v="160"/>
    <x v="13"/>
    <x v="2"/>
    <x v="31"/>
    <x v="11144"/>
    <n v="15809"/>
    <n v="65.87"/>
    <n v="3924.65"/>
    <n v="72998.490000000005"/>
    <n v="0"/>
    <m/>
    <m/>
    <m/>
    <m/>
    <n v="7699"/>
    <n v="17958"/>
    <n v="74.83"/>
    <n v="384"/>
    <n v="97538.63"/>
    <m/>
    <m/>
    <m/>
    <m/>
    <m/>
    <n v="156.66999999999999"/>
    <n v="2447"/>
    <n v="10.199999999999999"/>
    <n v="7.83"/>
  </r>
  <r>
    <x v="80"/>
    <x v="80"/>
    <x v="0"/>
    <x v="1"/>
    <x v="41"/>
    <x v="4"/>
    <m/>
    <m/>
    <m/>
    <m/>
    <n v="0"/>
    <m/>
    <m/>
    <m/>
    <m/>
    <m/>
    <m/>
    <m/>
    <m/>
    <m/>
    <m/>
    <m/>
    <m/>
    <m/>
    <m/>
    <n v="27800"/>
    <n v="2307"/>
    <n v="64.08"/>
    <n v="9266.67"/>
  </r>
  <r>
    <x v="122"/>
    <x v="122"/>
    <x v="6"/>
    <x v="5"/>
    <x v="20"/>
    <x v="11145"/>
    <n v="92675"/>
    <n v="128.72"/>
    <n v="10381.33"/>
    <n v="579278.4"/>
    <n v="0"/>
    <m/>
    <m/>
    <m/>
    <m/>
    <m/>
    <m/>
    <m/>
    <m/>
    <m/>
    <m/>
    <m/>
    <m/>
    <m/>
    <m/>
    <n v="2102.8000000000002"/>
    <n v="40496"/>
    <n v="56.24"/>
    <n v="35.049999999999997"/>
  </r>
  <r>
    <x v="222"/>
    <x v="222"/>
    <x v="6"/>
    <x v="2"/>
    <x v="2"/>
    <x v="4427"/>
    <n v="6637740"/>
    <n v="8642.89"/>
    <n v="10"/>
    <n v="595.20000000000005"/>
    <n v="0"/>
    <m/>
    <m/>
    <m/>
    <m/>
    <m/>
    <m/>
    <m/>
    <m/>
    <m/>
    <m/>
    <m/>
    <m/>
    <m/>
    <m/>
    <n v="11931879"/>
    <n v="618848"/>
    <n v="805.79"/>
    <n v="186435.61"/>
  </r>
  <r>
    <x v="6"/>
    <x v="6"/>
    <x v="10"/>
    <x v="4"/>
    <x v="21"/>
    <x v="11146"/>
    <n v="24221"/>
    <n v="84.1"/>
    <n v="7260.38"/>
    <n v="162051.57"/>
    <n v="138469.45000000001"/>
    <n v="151276"/>
    <n v="525.26"/>
    <n v="5769.56"/>
    <n v="1669844.6"/>
    <m/>
    <m/>
    <m/>
    <m/>
    <m/>
    <n v="7903"/>
    <n v="13445"/>
    <n v="46.68"/>
    <n v="329"/>
    <n v="176900.75"/>
    <n v="1392072"/>
    <n v="156124"/>
    <n v="542.1"/>
    <n v="58003"/>
  </r>
  <r>
    <x v="50"/>
    <x v="50"/>
    <x v="15"/>
    <x v="1"/>
    <x v="12"/>
    <x v="4"/>
    <m/>
    <m/>
    <m/>
    <m/>
    <n v="0"/>
    <m/>
    <m/>
    <m/>
    <m/>
    <m/>
    <m/>
    <m/>
    <m/>
    <m/>
    <m/>
    <m/>
    <m/>
    <m/>
    <m/>
    <n v="0"/>
    <m/>
    <m/>
    <n v="0"/>
  </r>
  <r>
    <x v="124"/>
    <x v="124"/>
    <x v="14"/>
    <x v="12"/>
    <x v="6"/>
    <x v="4"/>
    <m/>
    <m/>
    <m/>
    <m/>
    <n v="0"/>
    <m/>
    <m/>
    <m/>
    <m/>
    <m/>
    <m/>
    <m/>
    <m/>
    <m/>
    <m/>
    <m/>
    <m/>
    <m/>
    <m/>
    <n v="0"/>
    <m/>
    <m/>
    <n v="0"/>
  </r>
  <r>
    <x v="25"/>
    <x v="25"/>
    <x v="13"/>
    <x v="2"/>
    <x v="34"/>
    <x v="11147"/>
    <n v="10960"/>
    <n v="26.1"/>
    <n v="2664.06"/>
    <n v="86715.06"/>
    <n v="11008.73"/>
    <n v="11240"/>
    <n v="26.76"/>
    <n v="314.54000000000002"/>
    <n v="132757.57"/>
    <m/>
    <m/>
    <m/>
    <m/>
    <m/>
    <m/>
    <m/>
    <m/>
    <m/>
    <m/>
    <n v="1000"/>
    <n v="6356"/>
    <n v="15.13"/>
    <n v="28.57"/>
  </r>
  <r>
    <x v="171"/>
    <x v="171"/>
    <x v="5"/>
    <x v="2"/>
    <x v="9"/>
    <x v="11148"/>
    <n v="45389"/>
    <n v="94.56"/>
    <n v="7407.58"/>
    <n v="275561.78999999998"/>
    <n v="0"/>
    <m/>
    <m/>
    <m/>
    <m/>
    <m/>
    <m/>
    <m/>
    <m/>
    <m/>
    <m/>
    <m/>
    <m/>
    <m/>
    <m/>
    <n v="437.82"/>
    <n v="2300"/>
    <n v="4.79"/>
    <n v="10.95"/>
  </r>
  <r>
    <x v="161"/>
    <x v="161"/>
    <x v="5"/>
    <x v="7"/>
    <x v="56"/>
    <x v="11149"/>
    <n v="117586"/>
    <n v="81.66"/>
    <n v="5568.76"/>
    <n v="621473.43000000005"/>
    <n v="50005.82"/>
    <n v="67793"/>
    <n v="47.08"/>
    <n v="416.72"/>
    <n v="603035.18000000005"/>
    <m/>
    <m/>
    <m/>
    <m/>
    <m/>
    <m/>
    <m/>
    <m/>
    <m/>
    <m/>
    <n v="5178"/>
    <n v="86733"/>
    <n v="60.23"/>
    <n v="43.15"/>
  </r>
  <r>
    <x v="3"/>
    <x v="3"/>
    <x v="9"/>
    <x v="12"/>
    <x v="6"/>
    <x v="4"/>
    <m/>
    <m/>
    <m/>
    <m/>
    <n v="0"/>
    <m/>
    <m/>
    <m/>
    <m/>
    <m/>
    <m/>
    <m/>
    <m/>
    <m/>
    <m/>
    <m/>
    <m/>
    <m/>
    <m/>
    <n v="0"/>
    <m/>
    <m/>
    <n v="0"/>
  </r>
  <r>
    <x v="99"/>
    <x v="99"/>
    <x v="15"/>
    <x v="1"/>
    <x v="28"/>
    <x v="11150"/>
    <n v="221"/>
    <n v="1.53"/>
    <n v="133.33000000000001"/>
    <n v="1488"/>
    <n v="0"/>
    <m/>
    <m/>
    <m/>
    <m/>
    <m/>
    <m/>
    <m/>
    <m/>
    <m/>
    <m/>
    <m/>
    <m/>
    <m/>
    <m/>
    <n v="42600"/>
    <n v="3857"/>
    <n v="26.78"/>
    <n v="3550"/>
  </r>
  <r>
    <x v="152"/>
    <x v="152"/>
    <x v="5"/>
    <x v="1"/>
    <x v="28"/>
    <x v="11151"/>
    <n v="882"/>
    <n v="6.13"/>
    <n v="325.33"/>
    <n v="3630.72"/>
    <n v="0"/>
    <m/>
    <m/>
    <m/>
    <m/>
    <m/>
    <m/>
    <m/>
    <m/>
    <m/>
    <m/>
    <m/>
    <m/>
    <m/>
    <m/>
    <n v="986.46"/>
    <n v="3840"/>
    <n v="26.67"/>
    <n v="82.2"/>
  </r>
  <r>
    <x v="41"/>
    <x v="41"/>
    <x v="11"/>
    <x v="7"/>
    <x v="57"/>
    <x v="11152"/>
    <n v="19023"/>
    <n v="37.74"/>
    <n v="2768.05"/>
    <n v="108119.94"/>
    <n v="19969.93"/>
    <n v="24584"/>
    <n v="48.78"/>
    <n v="475.47"/>
    <n v="240823.4"/>
    <m/>
    <m/>
    <m/>
    <m/>
    <m/>
    <m/>
    <m/>
    <m/>
    <m/>
    <m/>
    <n v="1.85"/>
    <n v="13612"/>
    <n v="27.01"/>
    <n v="0.04"/>
  </r>
  <r>
    <x v="103"/>
    <x v="103"/>
    <x v="3"/>
    <x v="2"/>
    <x v="15"/>
    <x v="11153"/>
    <n v="26641"/>
    <n v="61.67"/>
    <n v="5015.9399999999996"/>
    <n v="167933.82"/>
    <n v="9686"/>
    <n v="17370"/>
    <n v="40.21"/>
    <n v="269.06"/>
    <n v="116806.38"/>
    <m/>
    <m/>
    <m/>
    <m/>
    <m/>
    <m/>
    <m/>
    <m/>
    <m/>
    <m/>
    <n v="572.15"/>
    <n v="1394"/>
    <n v="3.23"/>
    <n v="15.89"/>
  </r>
  <r>
    <x v="91"/>
    <x v="91"/>
    <x v="12"/>
    <x v="6"/>
    <x v="7"/>
    <x v="11154"/>
    <n v="2647"/>
    <n v="110.29"/>
    <n v="8175"/>
    <n v="15205.5"/>
    <n v="686.71"/>
    <n v="1055"/>
    <n v="43.96"/>
    <n v="343.36"/>
    <n v="8281.27"/>
    <n v="85"/>
    <n v="153"/>
    <n v="6.38"/>
    <n v="42"/>
    <n v="1076.8699999999999"/>
    <n v="571"/>
    <n v="1130"/>
    <n v="47.08"/>
    <n v="285"/>
    <n v="12781.26"/>
    <n v="19727"/>
    <n v="6649"/>
    <n v="277.04000000000002"/>
    <n v="9863.5"/>
  </r>
  <r>
    <x v="18"/>
    <x v="18"/>
    <x v="8"/>
    <x v="2"/>
    <x v="54"/>
    <x v="11155"/>
    <n v="5047"/>
    <n v="14.5"/>
    <n v="818.93"/>
    <n v="22086.57"/>
    <n v="13634.34"/>
    <n v="14631"/>
    <n v="42.04"/>
    <n v="470.15"/>
    <n v="164420.54"/>
    <m/>
    <m/>
    <m/>
    <m/>
    <m/>
    <m/>
    <m/>
    <m/>
    <m/>
    <m/>
    <n v="60000"/>
    <n v="8982"/>
    <n v="25.81"/>
    <n v="2068.9699999999998"/>
  </r>
  <r>
    <x v="177"/>
    <x v="177"/>
    <x v="2"/>
    <x v="1"/>
    <x v="6"/>
    <x v="5076"/>
    <n v="69"/>
    <n v="0.72"/>
    <n v="71.88"/>
    <n v="534.75"/>
    <n v="368.04"/>
    <n v="752"/>
    <n v="7.83"/>
    <n v="46"/>
    <n v="4438.3"/>
    <m/>
    <m/>
    <m/>
    <m/>
    <m/>
    <m/>
    <m/>
    <m/>
    <m/>
    <m/>
    <n v="617131"/>
    <n v="39703"/>
    <n v="413.57"/>
    <n v="77141.38"/>
  </r>
  <r>
    <x v="167"/>
    <x v="167"/>
    <x v="10"/>
    <x v="1"/>
    <x v="28"/>
    <x v="0"/>
    <n v="0"/>
    <n v="0"/>
    <n v="0"/>
    <n v="0"/>
    <n v="0"/>
    <n v="0"/>
    <n v="0"/>
    <m/>
    <m/>
    <m/>
    <m/>
    <m/>
    <m/>
    <m/>
    <m/>
    <m/>
    <m/>
    <m/>
    <m/>
    <n v="0"/>
    <n v="0"/>
    <n v="0"/>
    <n v="0"/>
  </r>
  <r>
    <x v="25"/>
    <x v="25"/>
    <x v="4"/>
    <x v="21"/>
    <x v="54"/>
    <x v="11156"/>
    <n v="11875"/>
    <n v="34.119999999999997"/>
    <n v="3403.97"/>
    <n v="91804.95"/>
    <n v="6416.1"/>
    <n v="8554"/>
    <n v="24.58"/>
    <n v="221.24"/>
    <n v="77373.69"/>
    <m/>
    <m/>
    <m/>
    <m/>
    <m/>
    <m/>
    <m/>
    <m/>
    <m/>
    <m/>
    <n v="470"/>
    <n v="5484"/>
    <n v="15.76"/>
    <n v="16.21"/>
  </r>
  <r>
    <x v="31"/>
    <x v="31"/>
    <x v="13"/>
    <x v="5"/>
    <x v="69"/>
    <x v="11157"/>
    <n v="38614"/>
    <n v="55.48"/>
    <n v="3544"/>
    <n v="191163.36"/>
    <n v="16650.82"/>
    <n v="16498"/>
    <n v="23.7"/>
    <n v="287.08"/>
    <n v="200797.29"/>
    <m/>
    <m/>
    <m/>
    <m/>
    <m/>
    <m/>
    <m/>
    <m/>
    <m/>
    <m/>
    <n v="2061"/>
    <n v="25866"/>
    <n v="37.159999999999997"/>
    <n v="35.53"/>
  </r>
  <r>
    <x v="226"/>
    <x v="226"/>
    <x v="2"/>
    <x v="2"/>
    <x v="42"/>
    <x v="11158"/>
    <n v="38985"/>
    <n v="108.29"/>
    <n v="7496"/>
    <n v="209138.4"/>
    <n v="0"/>
    <m/>
    <m/>
    <m/>
    <m/>
    <m/>
    <m/>
    <m/>
    <m/>
    <m/>
    <m/>
    <m/>
    <m/>
    <m/>
    <m/>
    <n v="0"/>
    <m/>
    <m/>
    <n v="0"/>
  </r>
  <r>
    <x v="0"/>
    <x v="0"/>
    <x v="5"/>
    <x v="1"/>
    <x v="32"/>
    <x v="4"/>
    <m/>
    <m/>
    <m/>
    <m/>
    <n v="0"/>
    <m/>
    <m/>
    <m/>
    <m/>
    <m/>
    <m/>
    <m/>
    <m/>
    <m/>
    <m/>
    <m/>
    <m/>
    <m/>
    <m/>
    <n v="0"/>
    <m/>
    <m/>
    <n v="0"/>
  </r>
  <r>
    <x v="175"/>
    <x v="175"/>
    <x v="8"/>
    <x v="7"/>
    <x v="2"/>
    <x v="11159"/>
    <n v="31949"/>
    <n v="41.6"/>
    <n v="3250"/>
    <n v="193440"/>
    <n v="20824.439999999999"/>
    <n v="34904"/>
    <n v="45.45"/>
    <n v="325.38"/>
    <n v="251128.2"/>
    <m/>
    <m/>
    <m/>
    <m/>
    <m/>
    <m/>
    <m/>
    <m/>
    <m/>
    <m/>
    <n v="247.64"/>
    <n v="46679"/>
    <n v="60.78"/>
    <n v="3.87"/>
  </r>
  <r>
    <x v="129"/>
    <x v="129"/>
    <x v="5"/>
    <x v="2"/>
    <x v="9"/>
    <x v="11160"/>
    <n v="18567"/>
    <n v="38.68"/>
    <n v="3430.68"/>
    <n v="127621.11"/>
    <n v="22489"/>
    <n v="29733"/>
    <n v="61.94"/>
    <n v="562.23"/>
    <n v="271201.59999999998"/>
    <m/>
    <m/>
    <m/>
    <m/>
    <m/>
    <m/>
    <m/>
    <m/>
    <m/>
    <m/>
    <n v="1190"/>
    <n v="16902"/>
    <n v="35.21"/>
    <n v="29.75"/>
  </r>
  <r>
    <x v="22"/>
    <x v="22"/>
    <x v="11"/>
    <x v="14"/>
    <x v="123"/>
    <x v="11161"/>
    <n v="22164"/>
    <n v="45.05"/>
    <n v="6874.15"/>
    <n v="262111.2"/>
    <n v="0"/>
    <m/>
    <m/>
    <m/>
    <m/>
    <m/>
    <m/>
    <m/>
    <m/>
    <m/>
    <n v="13097"/>
    <n v="42660"/>
    <n v="86.71"/>
    <n v="319"/>
    <n v="293163.25"/>
    <n v="122.45"/>
    <n v="9791"/>
    <n v="19.899999999999999"/>
    <n v="2.99"/>
  </r>
  <r>
    <x v="52"/>
    <x v="52"/>
    <x v="8"/>
    <x v="1"/>
    <x v="21"/>
    <x v="0"/>
    <n v="0"/>
    <n v="0"/>
    <n v="0"/>
    <n v="0"/>
    <n v="0"/>
    <n v="0"/>
    <n v="0"/>
    <m/>
    <m/>
    <m/>
    <m/>
    <m/>
    <m/>
    <m/>
    <m/>
    <m/>
    <m/>
    <m/>
    <m/>
    <n v="0"/>
    <n v="0"/>
    <n v="0"/>
    <n v="0"/>
  </r>
  <r>
    <x v="122"/>
    <x v="122"/>
    <x v="2"/>
    <x v="6"/>
    <x v="76"/>
    <x v="11162"/>
    <n v="6874"/>
    <n v="12.73"/>
    <n v="967.56"/>
    <n v="40492.199999999997"/>
    <n v="18379.240000000002"/>
    <n v="23238"/>
    <n v="43.03"/>
    <n v="408.43"/>
    <n v="221640.81"/>
    <m/>
    <m/>
    <m/>
    <m/>
    <m/>
    <m/>
    <m/>
    <m/>
    <m/>
    <m/>
    <n v="4917.3500000000004"/>
    <n v="48079"/>
    <n v="89.04"/>
    <n v="109.27"/>
  </r>
  <r>
    <x v="44"/>
    <x v="44"/>
    <x v="3"/>
    <x v="2"/>
    <x v="116"/>
    <x v="11163"/>
    <n v="50997"/>
    <n v="31.25"/>
    <n v="3072.94"/>
    <n v="388665.59999999998"/>
    <n v="79417.070000000007"/>
    <n v="133900"/>
    <n v="82.05"/>
    <n v="583.95000000000005"/>
    <n v="957714.28"/>
    <m/>
    <m/>
    <m/>
    <m/>
    <m/>
    <m/>
    <m/>
    <m/>
    <m/>
    <m/>
    <n v="5093"/>
    <n v="36503"/>
    <n v="22.37"/>
    <n v="37.450000000000003"/>
  </r>
  <r>
    <x v="173"/>
    <x v="173"/>
    <x v="5"/>
    <x v="1"/>
    <x v="12"/>
    <x v="11164"/>
    <n v="882"/>
    <n v="5.25"/>
    <n v="288.70999999999998"/>
    <n v="3759.06"/>
    <n v="36.86"/>
    <n v="63"/>
    <n v="0.38"/>
    <n v="2.63"/>
    <n v="444.47"/>
    <m/>
    <m/>
    <m/>
    <m/>
    <m/>
    <m/>
    <m/>
    <m/>
    <m/>
    <m/>
    <n v="139176"/>
    <n v="8312"/>
    <n v="49.48"/>
    <n v="9941.14"/>
  </r>
  <r>
    <x v="21"/>
    <x v="21"/>
    <x v="8"/>
    <x v="1"/>
    <x v="1"/>
    <x v="1421"/>
    <n v="98"/>
    <n v="1.36"/>
    <n v="56.67"/>
    <n v="316.2"/>
    <n v="0"/>
    <m/>
    <m/>
    <m/>
    <m/>
    <m/>
    <m/>
    <m/>
    <m/>
    <m/>
    <m/>
    <m/>
    <m/>
    <m/>
    <m/>
    <n v="384.73"/>
    <n v="2488"/>
    <n v="34.56"/>
    <n v="64.12"/>
  </r>
  <r>
    <x v="6"/>
    <x v="6"/>
    <x v="2"/>
    <x v="7"/>
    <x v="95"/>
    <x v="11165"/>
    <n v="430971"/>
    <n v="218.99"/>
    <n v="9286.9599999999991"/>
    <n v="1416446.73"/>
    <n v="0"/>
    <m/>
    <m/>
    <m/>
    <m/>
    <m/>
    <m/>
    <m/>
    <m/>
    <m/>
    <m/>
    <m/>
    <m/>
    <m/>
    <m/>
    <n v="6588283"/>
    <n v="151385"/>
    <n v="76.92"/>
    <n v="40172.46"/>
  </r>
  <r>
    <x v="146"/>
    <x v="146"/>
    <x v="1"/>
    <x v="1"/>
    <x v="12"/>
    <x v="11166"/>
    <n v="599"/>
    <n v="3.57"/>
    <n v="287.93"/>
    <n v="3748.83"/>
    <n v="0"/>
    <m/>
    <m/>
    <m/>
    <m/>
    <m/>
    <m/>
    <m/>
    <m/>
    <m/>
    <m/>
    <m/>
    <m/>
    <m/>
    <m/>
    <n v="881"/>
    <n v="2491"/>
    <n v="14.83"/>
    <n v="62.93"/>
  </r>
  <r>
    <x v="72"/>
    <x v="72"/>
    <x v="9"/>
    <x v="13"/>
    <x v="6"/>
    <x v="4"/>
    <m/>
    <m/>
    <m/>
    <m/>
    <n v="0"/>
    <m/>
    <m/>
    <m/>
    <m/>
    <m/>
    <m/>
    <m/>
    <m/>
    <m/>
    <m/>
    <m/>
    <m/>
    <m/>
    <m/>
    <n v="105531"/>
    <n v="3308"/>
    <n v="34.46"/>
    <n v="13191.38"/>
  </r>
  <r>
    <x v="73"/>
    <x v="73"/>
    <x v="13"/>
    <x v="19"/>
    <x v="55"/>
    <x v="11167"/>
    <n v="105640"/>
    <n v="91.7"/>
    <n v="8900"/>
    <n v="794592"/>
    <n v="0"/>
    <n v="306"/>
    <n v="0.27"/>
    <m/>
    <m/>
    <m/>
    <m/>
    <m/>
    <m/>
    <m/>
    <m/>
    <m/>
    <m/>
    <m/>
    <m/>
    <n v="1264"/>
    <n v="14744"/>
    <n v="12.8"/>
    <n v="13.17"/>
  </r>
  <r>
    <x v="81"/>
    <x v="81"/>
    <x v="4"/>
    <x v="1"/>
    <x v="16"/>
    <x v="4"/>
    <m/>
    <m/>
    <m/>
    <m/>
    <n v="135.79"/>
    <n v="256"/>
    <n v="5.33"/>
    <n v="33.950000000000003"/>
    <n v="1637.54"/>
    <m/>
    <m/>
    <m/>
    <m/>
    <m/>
    <m/>
    <m/>
    <m/>
    <m/>
    <m/>
    <n v="28401.279999999999"/>
    <n v="2834"/>
    <n v="59.04"/>
    <n v="7100.32"/>
  </r>
  <r>
    <x v="51"/>
    <x v="51"/>
    <x v="14"/>
    <x v="7"/>
    <x v="34"/>
    <x v="5961"/>
    <n v="22715"/>
    <n v="54.08"/>
    <n v="4416"/>
    <n v="143740.79999999999"/>
    <n v="8930.16"/>
    <n v="12044"/>
    <n v="28.68"/>
    <n v="255.15"/>
    <n v="107691.54"/>
    <m/>
    <m/>
    <m/>
    <m/>
    <m/>
    <m/>
    <m/>
    <m/>
    <m/>
    <m/>
    <n v="136900"/>
    <n v="5234"/>
    <n v="12.46"/>
    <n v="3911.43"/>
  </r>
  <r>
    <x v="73"/>
    <x v="73"/>
    <x v="15"/>
    <x v="1"/>
    <x v="5"/>
    <x v="11168"/>
    <n v="137345"/>
    <n v="143.07"/>
    <n v="13702.84"/>
    <n v="1019491.11"/>
    <n v="0"/>
    <m/>
    <m/>
    <m/>
    <m/>
    <m/>
    <m/>
    <m/>
    <m/>
    <m/>
    <m/>
    <m/>
    <m/>
    <m/>
    <m/>
    <n v="4250"/>
    <n v="35031"/>
    <n v="36.49"/>
    <n v="53.13"/>
  </r>
  <r>
    <x v="4"/>
    <x v="4"/>
    <x v="2"/>
    <x v="6"/>
    <x v="12"/>
    <x v="11169"/>
    <n v="482"/>
    <n v="2.87"/>
    <n v="212.07"/>
    <n v="2761.17"/>
    <n v="0"/>
    <m/>
    <m/>
    <m/>
    <m/>
    <m/>
    <m/>
    <m/>
    <m/>
    <m/>
    <m/>
    <m/>
    <m/>
    <m/>
    <m/>
    <n v="92"/>
    <n v="317"/>
    <n v="1.89"/>
    <n v="6.57"/>
  </r>
  <r>
    <x v="29"/>
    <x v="29"/>
    <x v="6"/>
    <x v="11"/>
    <x v="9"/>
    <x v="11170"/>
    <n v="6060"/>
    <n v="12.63"/>
    <n v="964.88"/>
    <n v="35893.35"/>
    <n v="341.42"/>
    <n v="5380"/>
    <n v="11.21"/>
    <m/>
    <m/>
    <m/>
    <m/>
    <m/>
    <m/>
    <m/>
    <n v="1298"/>
    <n v="3295"/>
    <n v="6.86"/>
    <n v="32"/>
    <n v="29054.43"/>
    <n v="3401"/>
    <n v="26177"/>
    <n v="54.54"/>
    <n v="85.03"/>
  </r>
  <r>
    <x v="28"/>
    <x v="28"/>
    <x v="14"/>
    <x v="1"/>
    <x v="1"/>
    <x v="4"/>
    <m/>
    <m/>
    <m/>
    <m/>
    <n v="0"/>
    <m/>
    <m/>
    <m/>
    <m/>
    <m/>
    <m/>
    <m/>
    <m/>
    <m/>
    <m/>
    <m/>
    <m/>
    <m/>
    <m/>
    <n v="40800"/>
    <n v="4549"/>
    <n v="63.18"/>
    <n v="6800"/>
  </r>
  <r>
    <x v="8"/>
    <x v="8"/>
    <x v="3"/>
    <x v="1"/>
    <x v="6"/>
    <x v="4"/>
    <m/>
    <m/>
    <m/>
    <m/>
    <n v="0"/>
    <m/>
    <m/>
    <m/>
    <m/>
    <m/>
    <m/>
    <m/>
    <m/>
    <m/>
    <m/>
    <m/>
    <m/>
    <m/>
    <m/>
    <n v="244.64"/>
    <n v="2094"/>
    <n v="21.81"/>
    <n v="30.58"/>
  </r>
  <r>
    <x v="135"/>
    <x v="135"/>
    <x v="8"/>
    <x v="2"/>
    <x v="33"/>
    <x v="11171"/>
    <n v="129408"/>
    <n v="107.84"/>
    <n v="9307.2000000000007"/>
    <n v="865569.6"/>
    <n v="12189.14"/>
    <n v="15533"/>
    <n v="12.94"/>
    <n v="121.89"/>
    <n v="146992.46"/>
    <m/>
    <m/>
    <m/>
    <m/>
    <m/>
    <m/>
    <m/>
    <m/>
    <m/>
    <m/>
    <n v="336385"/>
    <n v="19785"/>
    <n v="16.489999999999998"/>
    <n v="3363.85"/>
  </r>
  <r>
    <x v="48"/>
    <x v="48"/>
    <x v="2"/>
    <x v="7"/>
    <x v="15"/>
    <x v="9331"/>
    <n v="79251"/>
    <n v="183.45"/>
    <n v="3386.67"/>
    <n v="113385.60000000001"/>
    <n v="18744.91"/>
    <n v="30877"/>
    <n v="71.47"/>
    <m/>
    <m/>
    <m/>
    <m/>
    <m/>
    <m/>
    <m/>
    <m/>
    <m/>
    <m/>
    <m/>
    <m/>
    <n v="432.7"/>
    <n v="20867"/>
    <n v="48.3"/>
    <n v="12.02"/>
  </r>
  <r>
    <x v="14"/>
    <x v="14"/>
    <x v="13"/>
    <x v="11"/>
    <x v="20"/>
    <x v="11172"/>
    <n v="5108"/>
    <n v="7.09"/>
    <n v="384.13"/>
    <n v="21434.639999999999"/>
    <n v="44225.99"/>
    <n v="47729"/>
    <n v="66.290000000000006"/>
    <n v="737.1"/>
    <n v="533334.53"/>
    <m/>
    <m/>
    <m/>
    <m/>
    <m/>
    <m/>
    <m/>
    <m/>
    <m/>
    <m/>
    <n v="0"/>
    <n v="31980"/>
    <n v="44.42"/>
    <n v="0"/>
  </r>
  <r>
    <x v="72"/>
    <x v="72"/>
    <x v="2"/>
    <x v="25"/>
    <x v="28"/>
    <x v="4"/>
    <m/>
    <m/>
    <m/>
    <m/>
    <n v="0"/>
    <m/>
    <m/>
    <m/>
    <m/>
    <m/>
    <m/>
    <m/>
    <m/>
    <m/>
    <m/>
    <m/>
    <m/>
    <m/>
    <m/>
    <n v="156000"/>
    <n v="6344"/>
    <n v="44.06"/>
    <n v="13000"/>
  </r>
  <r>
    <x v="58"/>
    <x v="58"/>
    <x v="1"/>
    <x v="1"/>
    <x v="7"/>
    <x v="4"/>
    <m/>
    <m/>
    <m/>
    <m/>
    <n v="0"/>
    <m/>
    <m/>
    <m/>
    <m/>
    <m/>
    <m/>
    <m/>
    <m/>
    <m/>
    <m/>
    <m/>
    <m/>
    <m/>
    <m/>
    <n v="0"/>
    <m/>
    <m/>
    <n v="0"/>
  </r>
  <r>
    <x v="41"/>
    <x v="41"/>
    <x v="1"/>
    <x v="1"/>
    <x v="16"/>
    <x v="938"/>
    <n v="80"/>
    <n v="1.67"/>
    <n v="17.25"/>
    <n v="64.17"/>
    <n v="0"/>
    <m/>
    <m/>
    <m/>
    <m/>
    <m/>
    <m/>
    <m/>
    <m/>
    <m/>
    <m/>
    <m/>
    <m/>
    <m/>
    <m/>
    <n v="681"/>
    <n v="2032"/>
    <n v="42.33"/>
    <n v="170.25"/>
  </r>
  <r>
    <x v="33"/>
    <x v="33"/>
    <x v="10"/>
    <x v="0"/>
    <x v="75"/>
    <x v="11173"/>
    <n v="18187"/>
    <n v="14.86"/>
    <n v="2112.94"/>
    <n v="200433.6"/>
    <n v="0"/>
    <m/>
    <m/>
    <m/>
    <m/>
    <m/>
    <m/>
    <m/>
    <m/>
    <m/>
    <m/>
    <m/>
    <m/>
    <m/>
    <m/>
    <n v="0"/>
    <m/>
    <m/>
    <n v="0"/>
  </r>
  <r>
    <x v="183"/>
    <x v="183"/>
    <x v="4"/>
    <x v="2"/>
    <x v="20"/>
    <x v="11174"/>
    <n v="52435"/>
    <n v="72.83"/>
    <n v="4566"/>
    <n v="254782.8"/>
    <n v="0"/>
    <m/>
    <m/>
    <m/>
    <m/>
    <m/>
    <m/>
    <m/>
    <m/>
    <m/>
    <m/>
    <m/>
    <m/>
    <m/>
    <m/>
    <n v="37.43"/>
    <n v="4595"/>
    <n v="6.38"/>
    <n v="0.62"/>
  </r>
  <r>
    <x v="166"/>
    <x v="166"/>
    <x v="8"/>
    <x v="7"/>
    <x v="20"/>
    <x v="11175"/>
    <n v="70388"/>
    <n v="97.76"/>
    <n v="8520"/>
    <n v="475416"/>
    <n v="0"/>
    <m/>
    <m/>
    <m/>
    <m/>
    <m/>
    <m/>
    <m/>
    <m/>
    <m/>
    <m/>
    <m/>
    <m/>
    <m/>
    <m/>
    <n v="225"/>
    <n v="2496"/>
    <n v="3.47"/>
    <n v="3.75"/>
  </r>
  <r>
    <x v="85"/>
    <x v="85"/>
    <x v="15"/>
    <x v="14"/>
    <x v="56"/>
    <x v="11176"/>
    <n v="145021"/>
    <n v="100.71"/>
    <n v="9061.33"/>
    <n v="1011244.8"/>
    <n v="0"/>
    <m/>
    <m/>
    <m/>
    <m/>
    <m/>
    <m/>
    <m/>
    <m/>
    <m/>
    <m/>
    <m/>
    <m/>
    <m/>
    <m/>
    <n v="5352"/>
    <n v="94810"/>
    <n v="65.84"/>
    <n v="44.6"/>
  </r>
  <r>
    <x v="83"/>
    <x v="83"/>
    <x v="8"/>
    <x v="4"/>
    <x v="100"/>
    <x v="4640"/>
    <n v="14"/>
    <n v="0.04"/>
    <n v="2.25"/>
    <n v="58.59"/>
    <n v="5.82"/>
    <n v="14"/>
    <n v="0.04"/>
    <m/>
    <m/>
    <m/>
    <m/>
    <m/>
    <m/>
    <m/>
    <n v="152"/>
    <n v="445"/>
    <n v="1.32"/>
    <n v="5"/>
    <n v="3402.37"/>
    <n v="1809"/>
    <n v="20777"/>
    <n v="61.84"/>
    <n v="64.61"/>
  </r>
  <r>
    <x v="158"/>
    <x v="158"/>
    <x v="2"/>
    <x v="0"/>
    <x v="5"/>
    <x v="11177"/>
    <n v="71912"/>
    <n v="74.91"/>
    <n v="5427.53"/>
    <n v="403807.86"/>
    <n v="41794"/>
    <n v="67546"/>
    <n v="70.36"/>
    <n v="522.42999999999995"/>
    <n v="504006.38"/>
    <m/>
    <m/>
    <m/>
    <m/>
    <m/>
    <m/>
    <m/>
    <m/>
    <m/>
    <m/>
    <n v="290613"/>
    <n v="26233"/>
    <n v="27.33"/>
    <n v="3632.66"/>
  </r>
  <r>
    <x v="12"/>
    <x v="12"/>
    <x v="0"/>
    <x v="1"/>
    <x v="31"/>
    <x v="11178"/>
    <n v="517"/>
    <n v="2.15"/>
    <n v="171.3"/>
    <n v="3186.18"/>
    <n v="0"/>
    <m/>
    <m/>
    <m/>
    <m/>
    <m/>
    <m/>
    <m/>
    <m/>
    <m/>
    <m/>
    <m/>
    <m/>
    <m/>
    <m/>
    <n v="5498"/>
    <n v="79237"/>
    <n v="330.15"/>
    <n v="274.89999999999998"/>
  </r>
  <r>
    <x v="179"/>
    <x v="179"/>
    <x v="8"/>
    <x v="2"/>
    <x v="2"/>
    <x v="11179"/>
    <n v="107383"/>
    <n v="139.82"/>
    <n v="9003.75"/>
    <n v="535903.19999999995"/>
    <n v="0"/>
    <m/>
    <m/>
    <m/>
    <m/>
    <m/>
    <m/>
    <m/>
    <m/>
    <m/>
    <m/>
    <m/>
    <m/>
    <m/>
    <m/>
    <n v="862.08"/>
    <n v="6806"/>
    <n v="8.86"/>
    <n v="13.47"/>
  </r>
  <r>
    <x v="50"/>
    <x v="50"/>
    <x v="7"/>
    <x v="7"/>
    <x v="25"/>
    <x v="11180"/>
    <n v="20769"/>
    <n v="26.22"/>
    <n v="3473.32"/>
    <n v="213192.27"/>
    <n v="0"/>
    <m/>
    <m/>
    <m/>
    <m/>
    <m/>
    <m/>
    <m/>
    <m/>
    <m/>
    <n v="17675"/>
    <n v="19921"/>
    <n v="25.15"/>
    <n v="267"/>
    <n v="395637.2"/>
    <n v="0"/>
    <m/>
    <m/>
    <n v="0"/>
  </r>
  <r>
    <x v="34"/>
    <x v="34"/>
    <x v="6"/>
    <x v="7"/>
    <x v="113"/>
    <x v="11181"/>
    <n v="57848"/>
    <n v="74.16"/>
    <n v="4839.74"/>
    <n v="292562.19"/>
    <n v="28128.76"/>
    <n v="49650"/>
    <n v="63.65"/>
    <n v="432.75"/>
    <n v="339213.14"/>
    <m/>
    <m/>
    <m/>
    <m/>
    <m/>
    <m/>
    <m/>
    <m/>
    <m/>
    <m/>
    <n v="0"/>
    <m/>
    <m/>
    <n v="0"/>
  </r>
  <r>
    <x v="22"/>
    <x v="22"/>
    <x v="14"/>
    <x v="1"/>
    <x v="6"/>
    <x v="4"/>
    <m/>
    <m/>
    <m/>
    <m/>
    <n v="0"/>
    <m/>
    <m/>
    <m/>
    <m/>
    <m/>
    <m/>
    <m/>
    <m/>
    <m/>
    <m/>
    <m/>
    <m/>
    <m/>
    <m/>
    <n v="68.040000000000006"/>
    <n v="6972"/>
    <n v="72.63"/>
    <n v="8.51"/>
  </r>
  <r>
    <x v="163"/>
    <x v="163"/>
    <x v="13"/>
    <x v="2"/>
    <x v="38"/>
    <x v="11182"/>
    <n v="68196"/>
    <n v="101.48"/>
    <n v="8001.43"/>
    <n v="416714.4"/>
    <n v="0"/>
    <m/>
    <m/>
    <m/>
    <m/>
    <m/>
    <m/>
    <m/>
    <m/>
    <m/>
    <m/>
    <m/>
    <m/>
    <m/>
    <m/>
    <n v="107800"/>
    <n v="11050"/>
    <n v="16.440000000000001"/>
    <n v="1925"/>
  </r>
  <r>
    <x v="155"/>
    <x v="155"/>
    <x v="4"/>
    <x v="1"/>
    <x v="1"/>
    <x v="11183"/>
    <n v="889"/>
    <n v="12.35"/>
    <n v="622"/>
    <n v="3470.76"/>
    <n v="0"/>
    <m/>
    <m/>
    <m/>
    <m/>
    <m/>
    <m/>
    <m/>
    <m/>
    <m/>
    <m/>
    <m/>
    <m/>
    <m/>
    <m/>
    <n v="23.85"/>
    <n v="990"/>
    <n v="13.75"/>
    <n v="3.97"/>
  </r>
  <r>
    <x v="194"/>
    <x v="194"/>
    <x v="7"/>
    <x v="2"/>
    <x v="9"/>
    <x v="11184"/>
    <n v="18021"/>
    <n v="37.54"/>
    <n v="4450.5"/>
    <n v="165558.6"/>
    <n v="0"/>
    <m/>
    <m/>
    <m/>
    <m/>
    <m/>
    <m/>
    <m/>
    <m/>
    <m/>
    <m/>
    <m/>
    <m/>
    <m/>
    <m/>
    <n v="165200"/>
    <n v="4178"/>
    <n v="8.6999999999999993"/>
    <n v="413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B3:N1015" firstHeaderRow="0" firstDataRow="1" firstDataCol="4" rowPageCount="1" colPageCount="1"/>
  <pivotFields count="29">
    <pivotField axis="axisRow" compact="0" outline="0" showAll="0" defaultSubtotal="0">
      <items count="239">
        <item x="194"/>
        <item x="37"/>
        <item x="169"/>
        <item x="137"/>
        <item x="54"/>
        <item x="33"/>
        <item x="38"/>
        <item x="140"/>
        <item x="30"/>
        <item x="172"/>
        <item x="150"/>
        <item x="91"/>
        <item x="138"/>
        <item x="102"/>
        <item x="187"/>
        <item x="109"/>
        <item x="86"/>
        <item x="97"/>
        <item x="127"/>
        <item x="148"/>
        <item x="178"/>
        <item x="87"/>
        <item x="99"/>
        <item x="112"/>
        <item x="181"/>
        <item x="13"/>
        <item x="80"/>
        <item x="168"/>
        <item x="71"/>
        <item x="216"/>
        <item x="119"/>
        <item x="233"/>
        <item x="66"/>
        <item x="34"/>
        <item x="19"/>
        <item x="31"/>
        <item x="186"/>
        <item x="226"/>
        <item x="53"/>
        <item x="70"/>
        <item x="63"/>
        <item x="73"/>
        <item x="84"/>
        <item x="213"/>
        <item x="4"/>
        <item x="151"/>
        <item x="101"/>
        <item x="16"/>
        <item x="5"/>
        <item x="143"/>
        <item x="142"/>
        <item x="118"/>
        <item x="164"/>
        <item x="68"/>
        <item x="123"/>
        <item x="125"/>
        <item x="81"/>
        <item x="2"/>
        <item x="188"/>
        <item x="161"/>
        <item x="28"/>
        <item x="0"/>
        <item x="27"/>
        <item x="147"/>
        <item x="100"/>
        <item x="85"/>
        <item x="83"/>
        <item x="78"/>
        <item x="11"/>
        <item x="74"/>
        <item x="156"/>
        <item x="58"/>
        <item x="20"/>
        <item x="223"/>
        <item x="232"/>
        <item x="120"/>
        <item x="196"/>
        <item x="160"/>
        <item x="157"/>
        <item x="231"/>
        <item x="214"/>
        <item x="152"/>
        <item x="154"/>
        <item x="24"/>
        <item x="7"/>
        <item x="90"/>
        <item x="177"/>
        <item x="59"/>
        <item x="9"/>
        <item x="106"/>
        <item x="61"/>
        <item x="217"/>
        <item x="191"/>
        <item x="158"/>
        <item x="165"/>
        <item x="205"/>
        <item x="201"/>
        <item x="105"/>
        <item x="69"/>
        <item x="184"/>
        <item x="46"/>
        <item x="131"/>
        <item x="167"/>
        <item x="62"/>
        <item x="130"/>
        <item x="1"/>
        <item x="23"/>
        <item x="222"/>
        <item x="39"/>
        <item x="170"/>
        <item x="49"/>
        <item x="22"/>
        <item x="166"/>
        <item x="8"/>
        <item x="107"/>
        <item x="207"/>
        <item x="208"/>
        <item x="234"/>
        <item x="89"/>
        <item x="209"/>
        <item x="88"/>
        <item x="149"/>
        <item x="43"/>
        <item x="3"/>
        <item x="129"/>
        <item x="132"/>
        <item x="75"/>
        <item x="93"/>
        <item x="108"/>
        <item x="204"/>
        <item x="94"/>
        <item x="182"/>
        <item x="41"/>
        <item x="116"/>
        <item x="206"/>
        <item x="82"/>
        <item x="104"/>
        <item x="190"/>
        <item x="47"/>
        <item x="202"/>
        <item x="52"/>
        <item x="135"/>
        <item x="12"/>
        <item x="179"/>
        <item x="44"/>
        <item x="173"/>
        <item x="153"/>
        <item x="146"/>
        <item x="92"/>
        <item x="48"/>
        <item x="163"/>
        <item x="171"/>
        <item x="50"/>
        <item x="221"/>
        <item x="25"/>
        <item x="134"/>
        <item x="128"/>
        <item x="72"/>
        <item x="189"/>
        <item x="136"/>
        <item x="195"/>
        <item x="17"/>
        <item x="110"/>
        <item x="114"/>
        <item x="57"/>
        <item x="122"/>
        <item x="192"/>
        <item x="199"/>
        <item x="111"/>
        <item x="40"/>
        <item x="235"/>
        <item x="103"/>
        <item x="60"/>
        <item x="185"/>
        <item x="113"/>
        <item x="155"/>
        <item x="218"/>
        <item x="198"/>
        <item x="126"/>
        <item x="98"/>
        <item x="95"/>
        <item x="115"/>
        <item x="141"/>
        <item x="197"/>
        <item x="36"/>
        <item x="76"/>
        <item x="224"/>
        <item x="210"/>
        <item x="18"/>
        <item x="159"/>
        <item x="117"/>
        <item x="203"/>
        <item x="10"/>
        <item x="230"/>
        <item x="29"/>
        <item x="225"/>
        <item x="77"/>
        <item x="212"/>
        <item x="26"/>
        <item x="220"/>
        <item x="96"/>
        <item x="45"/>
        <item x="180"/>
        <item x="42"/>
        <item x="215"/>
        <item x="65"/>
        <item x="133"/>
        <item x="139"/>
        <item x="56"/>
        <item x="193"/>
        <item x="175"/>
        <item x="183"/>
        <item x="6"/>
        <item x="237"/>
        <item x="121"/>
        <item x="227"/>
        <item x="32"/>
        <item x="228"/>
        <item x="176"/>
        <item x="21"/>
        <item x="145"/>
        <item x="219"/>
        <item x="55"/>
        <item x="64"/>
        <item x="51"/>
        <item x="174"/>
        <item x="144"/>
        <item x="124"/>
        <item x="162"/>
        <item x="67"/>
        <item x="14"/>
        <item x="35"/>
        <item x="211"/>
        <item x="200"/>
        <item x="79"/>
        <item x="236"/>
        <item x="15"/>
        <item x="229"/>
        <item x="238"/>
      </items>
    </pivotField>
    <pivotField axis="axisRow" compact="0" outline="0" showAll="0" defaultSubtotal="0">
      <items count="239">
        <item n="Abington" x="194"/>
        <item x="37"/>
        <item x="169"/>
        <item x="137"/>
        <item x="54"/>
        <item x="33"/>
        <item x="38"/>
        <item x="140"/>
        <item x="30"/>
        <item x="172"/>
        <item x="150"/>
        <item x="91"/>
        <item x="138"/>
        <item x="102"/>
        <item x="187"/>
        <item x="109"/>
        <item x="86"/>
        <item x="97"/>
        <item x="127"/>
        <item x="148"/>
        <item x="178"/>
        <item x="79"/>
        <item x="87"/>
        <item x="99"/>
        <item x="112"/>
        <item x="181"/>
        <item x="13"/>
        <item x="80"/>
        <item x="168"/>
        <item x="71"/>
        <item x="216"/>
        <item x="119"/>
        <item x="233"/>
        <item x="66"/>
        <item x="34"/>
        <item x="19"/>
        <item x="31"/>
        <item x="186"/>
        <item x="226"/>
        <item x="53"/>
        <item x="70"/>
        <item x="63"/>
        <item x="73"/>
        <item x="84"/>
        <item x="238"/>
        <item x="213"/>
        <item x="4"/>
        <item x="151"/>
        <item x="101"/>
        <item x="16"/>
        <item x="5"/>
        <item x="143"/>
        <item x="142"/>
        <item x="118"/>
        <item x="164"/>
        <item x="236"/>
        <item x="68"/>
        <item x="123"/>
        <item x="125"/>
        <item x="81"/>
        <item x="2"/>
        <item x="188"/>
        <item x="161"/>
        <item x="28"/>
        <item x="0"/>
        <item x="27"/>
        <item x="147"/>
        <item x="100"/>
        <item x="85"/>
        <item x="83"/>
        <item x="15"/>
        <item x="78"/>
        <item x="11"/>
        <item x="74"/>
        <item x="156"/>
        <item x="58"/>
        <item x="120"/>
        <item x="20"/>
        <item x="223"/>
        <item x="232"/>
        <item x="196"/>
        <item x="160"/>
        <item x="157"/>
        <item x="231"/>
        <item x="229"/>
        <item x="214"/>
        <item x="152"/>
        <item x="154"/>
        <item x="24"/>
        <item x="7"/>
        <item x="90"/>
        <item x="177"/>
        <item x="59"/>
        <item x="9"/>
        <item x="106"/>
        <item x="61"/>
        <item x="217"/>
        <item x="191"/>
        <item x="158"/>
        <item x="165"/>
        <item x="205"/>
        <item x="201"/>
        <item x="105"/>
        <item x="69"/>
        <item x="184"/>
        <item x="46"/>
        <item x="131"/>
        <item x="167"/>
        <item x="62"/>
        <item x="130"/>
        <item x="1"/>
        <item x="23"/>
        <item x="222"/>
        <item x="39"/>
        <item x="170"/>
        <item x="49"/>
        <item x="22"/>
        <item x="166"/>
        <item x="8"/>
        <item x="107"/>
        <item x="207"/>
        <item x="208"/>
        <item x="234"/>
        <item x="89"/>
        <item x="209"/>
        <item x="88"/>
        <item x="149"/>
        <item x="43"/>
        <item x="3"/>
        <item x="129"/>
        <item x="132"/>
        <item x="75"/>
        <item x="93"/>
        <item x="108"/>
        <item x="204"/>
        <item x="94"/>
        <item x="182"/>
        <item x="104"/>
        <item x="190"/>
        <item x="47"/>
        <item x="202"/>
        <item x="52"/>
        <item x="135"/>
        <item x="12"/>
        <item x="179"/>
        <item x="41"/>
        <item x="116"/>
        <item x="206"/>
        <item x="82"/>
        <item x="44"/>
        <item x="173"/>
        <item x="153"/>
        <item x="146"/>
        <item x="92"/>
        <item x="48"/>
        <item x="163"/>
        <item x="171"/>
        <item x="50"/>
        <item x="221"/>
        <item x="25"/>
        <item x="134"/>
        <item x="128"/>
        <item x="72"/>
        <item x="189"/>
        <item x="136"/>
        <item x="195"/>
        <item x="17"/>
        <item x="110"/>
        <item x="114"/>
        <item x="57"/>
        <item x="122"/>
        <item x="192"/>
        <item x="199"/>
        <item x="111"/>
        <item x="40"/>
        <item x="235"/>
        <item x="103"/>
        <item x="60"/>
        <item x="185"/>
        <item x="113"/>
        <item x="155"/>
        <item x="218"/>
        <item x="198"/>
        <item x="126"/>
        <item x="98"/>
        <item x="95"/>
        <item x="115"/>
        <item x="141"/>
        <item x="197"/>
        <item x="36"/>
        <item x="76"/>
        <item x="224"/>
        <item x="210"/>
        <item x="18"/>
        <item x="159"/>
        <item x="117"/>
        <item x="203"/>
        <item x="10"/>
        <item x="230"/>
        <item x="29"/>
        <item x="225"/>
        <item x="77"/>
        <item x="212"/>
        <item x="26"/>
        <item x="220"/>
        <item x="96"/>
        <item x="133"/>
        <item x="139"/>
        <item x="56"/>
        <item x="193"/>
        <item x="175"/>
        <item x="183"/>
        <item x="6"/>
        <item x="237"/>
        <item x="121"/>
        <item x="227"/>
        <item x="32"/>
        <item x="228"/>
        <item x="45"/>
        <item x="180"/>
        <item x="42"/>
        <item x="215"/>
        <item x="65"/>
        <item x="176"/>
        <item x="21"/>
        <item x="145"/>
        <item x="219"/>
        <item x="55"/>
        <item x="64"/>
        <item x="51"/>
        <item x="174"/>
        <item x="144"/>
        <item x="124"/>
        <item x="162"/>
        <item x="67"/>
        <item x="14"/>
        <item x="35"/>
        <item x="211"/>
        <item x="200"/>
      </items>
    </pivotField>
    <pivotField axis="axisPage" compact="0" outline="0" multipleItemSelectionAllowed="1" showAll="0" defaultSubtotal="0">
      <items count="18">
        <item h="1" x="16"/>
        <item h="1" x="7"/>
        <item h="1" x="1"/>
        <item h="1" x="10"/>
        <item h="1" x="2"/>
        <item h="1" x="3"/>
        <item h="1" x="9"/>
        <item h="1" x="12"/>
        <item h="1" x="6"/>
        <item h="1" x="0"/>
        <item h="1" x="11"/>
        <item h="1" x="15"/>
        <item h="1" x="14"/>
        <item h="1" x="8"/>
        <item h="1" x="5"/>
        <item x="13"/>
        <item h="1" x="4"/>
        <item h="1" x="17"/>
      </items>
    </pivotField>
    <pivotField axis="axisRow" compact="0" outline="0" showAll="0" defaultSubtotal="0">
      <items count="49">
        <item x="28"/>
        <item x="36"/>
        <item x="4"/>
        <item x="43"/>
        <item x="48"/>
        <item x="11"/>
        <item x="17"/>
        <item x="42"/>
        <item x="39"/>
        <item x="33"/>
        <item x="45"/>
        <item x="44"/>
        <item x="20"/>
        <item x="34"/>
        <item x="2"/>
        <item x="22"/>
        <item x="31"/>
        <item x="7"/>
        <item x="24"/>
        <item x="38"/>
        <item x="5"/>
        <item x="30"/>
        <item x="37"/>
        <item x="0"/>
        <item x="14"/>
        <item x="19"/>
        <item x="21"/>
        <item x="26"/>
        <item x="15"/>
        <item x="16"/>
        <item x="40"/>
        <item x="23"/>
        <item x="12"/>
        <item x="13"/>
        <item x="27"/>
        <item x="25"/>
        <item x="32"/>
        <item x="1"/>
        <item x="41"/>
        <item x="6"/>
        <item x="9"/>
        <item x="46"/>
        <item x="47"/>
        <item x="3"/>
        <item x="18"/>
        <item x="10"/>
        <item x="8"/>
        <item x="35"/>
        <item x="29"/>
      </items>
    </pivotField>
    <pivotField axis="axisRow" compact="0" outline="0" showAll="0" defaultSubtotal="0">
      <items count="151">
        <item x="51"/>
        <item x="7"/>
        <item x="41"/>
        <item x="16"/>
        <item x="71"/>
        <item x="1"/>
        <item x="4"/>
        <item x="6"/>
        <item x="32"/>
        <item x="11"/>
        <item x="83"/>
        <item x="28"/>
        <item x="53"/>
        <item x="12"/>
        <item x="19"/>
        <item x="68"/>
        <item x="13"/>
        <item x="98"/>
        <item x="94"/>
        <item x="31"/>
        <item x="66"/>
        <item x="108"/>
        <item x="21"/>
        <item x="22"/>
        <item x="46"/>
        <item x="118"/>
        <item x="100"/>
        <item x="54"/>
        <item x="42"/>
        <item x="81"/>
        <item x="37"/>
        <item x="93"/>
        <item x="90"/>
        <item x="34"/>
        <item x="15"/>
        <item x="82"/>
        <item x="27"/>
        <item x="52"/>
        <item x="9"/>
        <item x="123"/>
        <item x="57"/>
        <item x="47"/>
        <item x="14"/>
        <item x="76"/>
        <item x="110"/>
        <item x="124"/>
        <item x="30"/>
        <item x="111"/>
        <item x="17"/>
        <item x="48"/>
        <item x="29"/>
        <item x="70"/>
        <item x="91"/>
        <item x="23"/>
        <item x="38"/>
        <item x="78"/>
        <item x="69"/>
        <item x="117"/>
        <item x="20"/>
        <item x="137"/>
        <item x="36"/>
        <item x="127"/>
        <item x="2"/>
        <item x="113"/>
        <item x="25"/>
        <item x="0"/>
        <item x="26"/>
        <item x="79"/>
        <item x="40"/>
        <item x="80"/>
        <item x="3"/>
        <item x="122"/>
        <item x="10"/>
        <item x="64"/>
        <item x="49"/>
        <item x="107"/>
        <item x="88"/>
        <item x="5"/>
        <item x="97"/>
        <item x="144"/>
        <item x="67"/>
        <item x="103"/>
        <item x="60"/>
        <item x="44"/>
        <item x="62"/>
        <item x="61"/>
        <item x="55"/>
        <item x="115"/>
        <item x="136"/>
        <item x="33"/>
        <item x="75"/>
        <item x="102"/>
        <item x="58"/>
        <item x="18"/>
        <item x="109"/>
        <item x="89"/>
        <item x="39"/>
        <item x="101"/>
        <item x="77"/>
        <item x="106"/>
        <item x="84"/>
        <item x="143"/>
        <item x="59"/>
        <item x="56"/>
        <item x="74"/>
        <item x="129"/>
        <item x="134"/>
        <item x="140"/>
        <item x="73"/>
        <item x="87"/>
        <item x="96"/>
        <item x="128"/>
        <item x="86"/>
        <item x="116"/>
        <item x="138"/>
        <item x="92"/>
        <item x="150"/>
        <item x="24"/>
        <item x="142"/>
        <item x="65"/>
        <item x="105"/>
        <item x="99"/>
        <item x="120"/>
        <item x="50"/>
        <item x="95"/>
        <item x="45"/>
        <item x="133"/>
        <item x="35"/>
        <item x="112"/>
        <item x="72"/>
        <item x="63"/>
        <item x="125"/>
        <item x="43"/>
        <item x="132"/>
        <item x="126"/>
        <item x="8"/>
        <item x="131"/>
        <item x="119"/>
        <item x="85"/>
        <item x="130"/>
        <item x="147"/>
        <item x="135"/>
        <item x="146"/>
        <item x="104"/>
        <item x="139"/>
        <item x="121"/>
        <item x="149"/>
        <item x="148"/>
        <item x="141"/>
        <item x="114"/>
        <item x="145"/>
      </items>
    </pivotField>
    <pivotField dataField="1" compact="0" outline="0" showAll="0" defaultSubtotal="0">
      <items count="11185">
        <item x="0"/>
        <item x="2853"/>
        <item x="6275"/>
        <item x="4560"/>
        <item x="8232"/>
        <item x="5685"/>
        <item x="2001"/>
        <item x="7202"/>
        <item x="7624"/>
        <item x="1585"/>
        <item x="10845"/>
        <item x="2590"/>
        <item x="1165"/>
        <item x="8228"/>
        <item x="5278"/>
        <item x="462"/>
        <item x="7458"/>
        <item x="6385"/>
        <item x="402"/>
        <item x="4273"/>
        <item x="4532"/>
        <item x="2307"/>
        <item x="1336"/>
        <item x="6554"/>
        <item x="3118"/>
        <item x="9514"/>
        <item x="404"/>
        <item x="10975"/>
        <item x="6669"/>
        <item x="3235"/>
        <item x="550"/>
        <item x="2777"/>
        <item x="3007"/>
        <item x="189"/>
        <item x="149"/>
        <item x="3946"/>
        <item x="3175"/>
        <item x="6710"/>
        <item x="3028"/>
        <item x="3702"/>
        <item x="2649"/>
        <item x="295"/>
        <item x="611"/>
        <item x="443"/>
        <item x="3718"/>
        <item x="3436"/>
        <item x="777"/>
        <item x="4402"/>
        <item x="4640"/>
        <item x="9555"/>
        <item x="6262"/>
        <item x="3432"/>
        <item x="10597"/>
        <item x="5372"/>
        <item x="938"/>
        <item x="9667"/>
        <item x="3890"/>
        <item x="52"/>
        <item x="9965"/>
        <item x="1785"/>
        <item x="10854"/>
        <item x="2943"/>
        <item x="4522"/>
        <item x="4628"/>
        <item x="3421"/>
        <item x="10077"/>
        <item x="3344"/>
        <item x="4233"/>
        <item x="282"/>
        <item x="7992"/>
        <item x="10840"/>
        <item x="5349"/>
        <item x="7088"/>
        <item x="3006"/>
        <item x="268"/>
        <item x="1540"/>
        <item x="49"/>
        <item x="1265"/>
        <item x="3765"/>
        <item x="3266"/>
        <item x="4214"/>
        <item x="4631"/>
        <item x="5848"/>
        <item x="950"/>
        <item x="6373"/>
        <item x="2238"/>
        <item x="1021"/>
        <item x="8912"/>
        <item x="5870"/>
        <item x="3534"/>
        <item x="5296"/>
        <item x="334"/>
        <item x="1423"/>
        <item x="3102"/>
        <item x="1510"/>
        <item x="6684"/>
        <item x="3731"/>
        <item x="8507"/>
        <item x="2670"/>
        <item x="6813"/>
        <item x="5162"/>
        <item x="2015"/>
        <item x="9356"/>
        <item x="1379"/>
        <item x="919"/>
        <item x="8179"/>
        <item x="3703"/>
        <item x="5564"/>
        <item x="8855"/>
        <item x="2537"/>
        <item x="1675"/>
        <item x="755"/>
        <item x="4454"/>
        <item x="2190"/>
        <item x="4207"/>
        <item x="2007"/>
        <item x="9795"/>
        <item x="1494"/>
        <item x="3711"/>
        <item x="7242"/>
        <item x="4606"/>
        <item x="1350"/>
        <item x="8458"/>
        <item x="2954"/>
        <item x="2146"/>
        <item x="10572"/>
        <item x="6951"/>
        <item x="5337"/>
        <item x="8125"/>
        <item x="3198"/>
        <item x="4188"/>
        <item x="1375"/>
        <item x="4920"/>
        <item x="11058"/>
        <item x="8796"/>
        <item x="893"/>
        <item x="1303"/>
        <item x="5152"/>
        <item x="5302"/>
        <item x="4977"/>
        <item x="9263"/>
        <item x="882"/>
        <item x="3647"/>
        <item x="695"/>
        <item x="6006"/>
        <item x="5159"/>
        <item x="10430"/>
        <item x="2169"/>
        <item x="1530"/>
        <item x="8597"/>
        <item x="4919"/>
        <item x="2760"/>
        <item x="4093"/>
        <item x="273"/>
        <item x="1894"/>
        <item x="8084"/>
        <item x="10404"/>
        <item x="7307"/>
        <item x="1504"/>
        <item x="10251"/>
        <item x="925"/>
        <item x="3870"/>
        <item x="2314"/>
        <item x="10503"/>
        <item x="2205"/>
        <item x="581"/>
        <item x="1143"/>
        <item x="8673"/>
        <item x="158"/>
        <item x="3714"/>
        <item x="2213"/>
        <item x="32"/>
        <item x="10960"/>
        <item x="4145"/>
        <item x="1455"/>
        <item x="8743"/>
        <item x="4696"/>
        <item x="2661"/>
        <item x="6415"/>
        <item x="6891"/>
        <item x="7882"/>
        <item x="317"/>
        <item x="10298"/>
        <item x="1396"/>
        <item x="9642"/>
        <item x="1506"/>
        <item x="10831"/>
        <item x="5595"/>
        <item x="2956"/>
        <item x="6696"/>
        <item x="3682"/>
        <item x="6280"/>
        <item x="2523"/>
        <item x="5804"/>
        <item x="1848"/>
        <item x="3072"/>
        <item x="897"/>
        <item x="2313"/>
        <item x="3797"/>
        <item x="9827"/>
        <item x="5149"/>
        <item x="812"/>
        <item x="4924"/>
        <item x="3177"/>
        <item x="9546"/>
        <item x="127"/>
        <item x="3339"/>
        <item x="986"/>
        <item x="2722"/>
        <item x="1316"/>
        <item x="1808"/>
        <item x="9390"/>
        <item x="2200"/>
        <item x="9877"/>
        <item x="2107"/>
        <item x="5417"/>
        <item x="10119"/>
        <item x="1023"/>
        <item x="2012"/>
        <item x="2312"/>
        <item x="9920"/>
        <item x="5351"/>
        <item x="109"/>
        <item x="724"/>
        <item x="6303"/>
        <item x="1784"/>
        <item x="3378"/>
        <item x="9269"/>
        <item x="4677"/>
        <item x="3692"/>
        <item x="8058"/>
        <item x="3005"/>
        <item x="9852"/>
        <item x="9721"/>
        <item x="2836"/>
        <item x="813"/>
        <item x="4036"/>
        <item x="6747"/>
        <item x="1727"/>
        <item x="6102"/>
        <item x="10058"/>
        <item x="1568"/>
        <item x="8244"/>
        <item x="137"/>
        <item x="8045"/>
        <item x="591"/>
        <item x="3934"/>
        <item x="3215"/>
        <item x="9482"/>
        <item x="4727"/>
        <item x="6870"/>
        <item x="9285"/>
        <item x="3498"/>
        <item x="1592"/>
        <item x="8103"/>
        <item x="1421"/>
        <item x="2714"/>
        <item x="8933"/>
        <item x="1507"/>
        <item x="229"/>
        <item x="6309"/>
        <item x="4570"/>
        <item x="4031"/>
        <item x="1200"/>
        <item x="3793"/>
        <item x="2423"/>
        <item x="8550"/>
        <item x="3075"/>
        <item x="1191"/>
        <item x="6642"/>
        <item x="9561"/>
        <item x="3712"/>
        <item x="1269"/>
        <item x="118"/>
        <item x="3691"/>
        <item x="3949"/>
        <item x="3929"/>
        <item x="1225"/>
        <item x="1495"/>
        <item x="37"/>
        <item x="3841"/>
        <item x="4561"/>
        <item x="6957"/>
        <item x="10208"/>
        <item x="3884"/>
        <item x="1578"/>
        <item x="8568"/>
        <item x="6145"/>
        <item x="1845"/>
        <item x="5534"/>
        <item x="1107"/>
        <item x="5836"/>
        <item x="1210"/>
        <item x="5746"/>
        <item x="1982"/>
        <item x="5412"/>
        <item x="20"/>
        <item x="864"/>
        <item x="4997"/>
        <item x="373"/>
        <item x="10681"/>
        <item x="7189"/>
        <item x="5138"/>
        <item x="2908"/>
        <item x="10754"/>
        <item x="1189"/>
        <item x="434"/>
        <item x="10931"/>
        <item x="1701"/>
        <item x="927"/>
        <item x="263"/>
        <item x="3815"/>
        <item x="5989"/>
        <item x="2785"/>
        <item x="9097"/>
        <item x="252"/>
        <item x="5606"/>
        <item x="8900"/>
        <item x="1800"/>
        <item x="1733"/>
        <item x="947"/>
        <item x="2125"/>
        <item x="5563"/>
        <item x="8316"/>
        <item x="2406"/>
        <item x="10288"/>
        <item x="87"/>
        <item x="8438"/>
        <item x="4225"/>
        <item x="1939"/>
        <item x="4184"/>
        <item x="1129"/>
        <item x="6714"/>
        <item x="6081"/>
        <item x="5930"/>
        <item x="4941"/>
        <item x="2909"/>
        <item x="9001"/>
        <item x="3171"/>
        <item x="1470"/>
        <item x="2993"/>
        <item x="1888"/>
        <item x="1007"/>
        <item x="8454"/>
        <item x="972"/>
        <item x="6860"/>
        <item x="7275"/>
        <item x="3099"/>
        <item x="10282"/>
        <item x="3715"/>
        <item x="2416"/>
        <item x="6933"/>
        <item x="8972"/>
        <item x="1186"/>
        <item x="10553"/>
        <item x="9512"/>
        <item x="5863"/>
        <item x="3078"/>
        <item x="852"/>
        <item x="5802"/>
        <item x="5885"/>
        <item x="9759"/>
        <item x="3865"/>
        <item x="10499"/>
        <item x="7576"/>
        <item x="1687"/>
        <item x="2780"/>
        <item x="4482"/>
        <item x="6831"/>
        <item x="10704"/>
        <item x="2301"/>
        <item x="4830"/>
        <item x="18"/>
        <item x="6382"/>
        <item x="9277"/>
        <item x="6631"/>
        <item x="3210"/>
        <item x="8727"/>
        <item x="9244"/>
        <item x="4111"/>
        <item x="995"/>
        <item x="1838"/>
        <item x="8583"/>
        <item x="11141"/>
        <item x="7272"/>
        <item x="7000"/>
        <item x="7040"/>
        <item x="5076"/>
        <item x="2737"/>
        <item x="2089"/>
        <item x="8"/>
        <item x="2452"/>
        <item x="3187"/>
        <item x="8122"/>
        <item x="7281"/>
        <item x="10347"/>
        <item x="1642"/>
        <item x="10936"/>
        <item x="7178"/>
        <item x="2029"/>
        <item x="563"/>
        <item x="5467"/>
        <item x="8991"/>
        <item x="2510"/>
        <item x="3539"/>
        <item x="3225"/>
        <item x="1147"/>
        <item x="3231"/>
        <item x="10109"/>
        <item x="3519"/>
        <item x="1450"/>
        <item x="8660"/>
        <item x="5134"/>
        <item x="689"/>
        <item x="1198"/>
        <item x="7990"/>
        <item x="9679"/>
        <item x="6644"/>
        <item x="10156"/>
        <item x="9247"/>
        <item x="1109"/>
        <item x="1468"/>
        <item x="4427"/>
        <item x="754"/>
        <item x="7694"/>
        <item x="2377"/>
        <item x="7786"/>
        <item x="10303"/>
        <item x="5492"/>
        <item x="4884"/>
        <item x="5838"/>
        <item x="7778"/>
        <item x="1155"/>
        <item x="1852"/>
        <item x="7042"/>
        <item x="8412"/>
        <item x="3053"/>
        <item x="7437"/>
        <item x="9551"/>
        <item x="8260"/>
        <item x="8960"/>
        <item x="9643"/>
        <item x="5545"/>
        <item x="6100"/>
        <item x="4769"/>
        <item x="10887"/>
        <item x="11021"/>
        <item x="10966"/>
        <item x="496"/>
        <item x="9557"/>
        <item x="4883"/>
        <item x="11104"/>
        <item x="8168"/>
        <item x="9539"/>
        <item x="321"/>
        <item x="5069"/>
        <item x="7634"/>
        <item x="3895"/>
        <item x="2397"/>
        <item x="4614"/>
        <item x="3631"/>
        <item x="10247"/>
        <item x="50"/>
        <item x="8184"/>
        <item x="3052"/>
        <item x="6234"/>
        <item x="3553"/>
        <item x="1671"/>
        <item x="6576"/>
        <item x="3257"/>
        <item x="8144"/>
        <item x="3931"/>
        <item x="8798"/>
        <item x="9308"/>
        <item x="9674"/>
        <item x="8358"/>
        <item x="9933"/>
        <item x="9954"/>
        <item x="5202"/>
        <item x="1415"/>
        <item x="10519"/>
        <item x="1804"/>
        <item x="5042"/>
        <item x="512"/>
        <item x="3754"/>
        <item x="9730"/>
        <item x="6729"/>
        <item x="6375"/>
        <item x="1755"/>
        <item x="1646"/>
        <item x="2990"/>
        <item x="2353"/>
        <item x="5593"/>
        <item x="677"/>
        <item x="7996"/>
        <item x="10926"/>
        <item x="2527"/>
        <item x="5513"/>
        <item x="2808"/>
        <item x="8411"/>
        <item x="6113"/>
        <item x="2249"/>
        <item x="4011"/>
        <item x="10914"/>
        <item x="8258"/>
        <item x="2598"/>
        <item x="731"/>
        <item x="8434"/>
        <item x="1060"/>
        <item x="5025"/>
        <item x="4193"/>
        <item x="3817"/>
        <item x="1571"/>
        <item x="6103"/>
        <item x="2871"/>
        <item x="2283"/>
        <item x="5719"/>
        <item x="1050"/>
        <item x="6340"/>
        <item x="3074"/>
        <item x="10313"/>
        <item x="2660"/>
        <item x="10273"/>
        <item x="6712"/>
        <item x="8371"/>
        <item x="3114"/>
        <item x="2066"/>
        <item x="5466"/>
        <item x="6901"/>
        <item x="8945"/>
        <item x="439"/>
        <item x="8062"/>
        <item x="1347"/>
        <item x="5343"/>
        <item x="5283"/>
        <item x="1862"/>
        <item x="929"/>
        <item x="1188"/>
        <item x="1120"/>
        <item x="493"/>
        <item x="8685"/>
        <item x="10956"/>
        <item x="2507"/>
        <item x="5761"/>
        <item x="6945"/>
        <item x="7222"/>
        <item x="8245"/>
        <item x="10605"/>
        <item x="7589"/>
        <item x="2150"/>
        <item x="10509"/>
        <item x="681"/>
        <item x="1328"/>
        <item x="2082"/>
        <item x="448"/>
        <item x="4178"/>
        <item x="1753"/>
        <item x="2325"/>
        <item x="3749"/>
        <item x="10041"/>
        <item x="4451"/>
        <item x="1668"/>
        <item x="9630"/>
        <item x="2819"/>
        <item x="608"/>
        <item x="3068"/>
        <item x="1882"/>
        <item x="964"/>
        <item x="2300"/>
        <item x="9859"/>
        <item x="3619"/>
        <item x="1734"/>
        <item x="9240"/>
        <item x="421"/>
        <item x="5828"/>
        <item x="2210"/>
        <item x="352"/>
        <item x="284"/>
        <item x="11032"/>
        <item x="7377"/>
        <item x="4022"/>
        <item x="807"/>
        <item x="8701"/>
        <item x="7905"/>
        <item x="10765"/>
        <item x="19"/>
        <item x="5823"/>
        <item x="1105"/>
        <item x="3713"/>
        <item x="2667"/>
        <item x="8426"/>
        <item x="10938"/>
        <item x="10072"/>
        <item x="8549"/>
        <item x="3000"/>
        <item x="9372"/>
        <item x="6228"/>
        <item x="9693"/>
        <item x="4423"/>
        <item x="9806"/>
        <item x="6832"/>
        <item x="396"/>
        <item x="9400"/>
        <item x="7906"/>
        <item x="2372"/>
        <item x="4759"/>
        <item x="9990"/>
        <item x="8808"/>
        <item x="3442"/>
        <item x="4358"/>
        <item x="8919"/>
        <item x="9519"/>
        <item x="10284"/>
        <item x="3542"/>
        <item x="7457"/>
        <item x="1158"/>
        <item x="3108"/>
        <item x="4242"/>
        <item x="9987"/>
        <item x="6926"/>
        <item x="6302"/>
        <item x="4992"/>
        <item x="1460"/>
        <item x="4027"/>
        <item x="4584"/>
        <item x="2166"/>
        <item x="7998"/>
        <item x="362"/>
        <item x="9124"/>
        <item x="9121"/>
        <item x="4497"/>
        <item x="4104"/>
        <item x="1440"/>
        <item x="3906"/>
        <item x="10532"/>
        <item x="1132"/>
        <item x="4749"/>
        <item x="2682"/>
        <item x="5154"/>
        <item x="7804"/>
        <item x="11088"/>
        <item x="9103"/>
        <item x="2042"/>
        <item x="1318"/>
        <item x="2104"/>
        <item x="2243"/>
        <item x="2131"/>
        <item x="1177"/>
        <item x="805"/>
        <item x="2027"/>
        <item x="495"/>
        <item x="3458"/>
        <item x="7335"/>
        <item x="937"/>
        <item x="1462"/>
        <item x="8479"/>
        <item x="7033"/>
        <item x="6506"/>
        <item x="784"/>
        <item x="10625"/>
        <item x="640"/>
        <item x="8177"/>
        <item x="1192"/>
        <item x="7856"/>
        <item x="5386"/>
        <item x="7376"/>
        <item x="4346"/>
        <item x="6837"/>
        <item x="7035"/>
        <item x="1708"/>
        <item x="9022"/>
        <item x="1102"/>
        <item x="4363"/>
        <item x="5139"/>
        <item x="6025"/>
        <item x="1871"/>
        <item x="5858"/>
        <item x="1702"/>
        <item x="1544"/>
        <item x="8969"/>
        <item x="10326"/>
        <item x="4976"/>
        <item x="43"/>
        <item x="10507"/>
        <item x="7498"/>
        <item x="3860"/>
        <item x="8927"/>
        <item x="9599"/>
        <item x="5456"/>
        <item x="4853"/>
        <item x="9392"/>
        <item x="10406"/>
        <item x="2820"/>
        <item x="3500"/>
        <item x="2435"/>
        <item x="4528"/>
        <item x="10724"/>
        <item x="9316"/>
        <item x="1614"/>
        <item x="6974"/>
        <item x="5809"/>
        <item x="6327"/>
        <item x="1916"/>
        <item x="9287"/>
        <item x="6503"/>
        <item x="6651"/>
        <item x="4767"/>
        <item x="191"/>
        <item x="10930"/>
        <item x="6751"/>
        <item x="7783"/>
        <item x="4443"/>
        <item x="9750"/>
        <item x="5783"/>
        <item x="2734"/>
        <item x="6417"/>
        <item x="9231"/>
        <item x="6664"/>
        <item x="6120"/>
        <item x="6653"/>
        <item x="44"/>
        <item x="4730"/>
        <item x="2049"/>
        <item x="7850"/>
        <item x="4843"/>
        <item x="6656"/>
        <item x="2903"/>
        <item x="7283"/>
        <item x="5094"/>
        <item x="6095"/>
        <item x="2128"/>
        <item x="7943"/>
        <item x="6820"/>
        <item x="9"/>
        <item x="8391"/>
        <item x="4009"/>
        <item x="2137"/>
        <item x="6850"/>
        <item x="6185"/>
        <item x="8094"/>
        <item x="1617"/>
        <item x="8202"/>
        <item x="3472"/>
        <item x="6438"/>
        <item x="2678"/>
        <item x="1740"/>
        <item x="8099"/>
        <item x="10675"/>
        <item x="5758"/>
        <item x="6273"/>
        <item x="4881"/>
        <item x="458"/>
        <item x="602"/>
        <item x="9457"/>
        <item x="4069"/>
        <item x="6602"/>
        <item x="10201"/>
        <item x="1775"/>
        <item x="8993"/>
        <item x="5959"/>
        <item x="579"/>
        <item x="161"/>
        <item x="7692"/>
        <item x="7490"/>
        <item x="3696"/>
        <item x="7203"/>
        <item x="3425"/>
        <item x="4715"/>
        <item x="1019"/>
        <item x="1849"/>
        <item x="4003"/>
        <item x="2152"/>
        <item x="5853"/>
        <item x="1833"/>
        <item x="3944"/>
        <item x="11150"/>
        <item x="8718"/>
        <item x="11092"/>
        <item x="4849"/>
        <item x="7935"/>
        <item x="3056"/>
        <item x="7014"/>
        <item x="5631"/>
        <item x="9442"/>
        <item x="517"/>
        <item x="7220"/>
        <item x="10427"/>
        <item x="3298"/>
        <item x="6278"/>
        <item x="5724"/>
        <item x="2635"/>
        <item x="6983"/>
        <item x="5919"/>
        <item x="2399"/>
        <item x="916"/>
        <item x="2797"/>
        <item x="5711"/>
        <item x="2412"/>
        <item x="2572"/>
        <item x="4707"/>
        <item x="2404"/>
        <item x="7756"/>
        <item x="2481"/>
        <item x="6898"/>
        <item x="1028"/>
        <item x="734"/>
        <item x="6682"/>
        <item x="4134"/>
        <item x="1140"/>
        <item x="6388"/>
        <item x="10533"/>
        <item x="1164"/>
        <item x="2376"/>
        <item x="7469"/>
        <item x="4616"/>
        <item x="9525"/>
        <item x="821"/>
        <item x="8221"/>
        <item x="9760"/>
        <item x="3294"/>
        <item x="8301"/>
        <item x="2426"/>
        <item x="2050"/>
        <item x="8924"/>
        <item x="3287"/>
        <item x="5889"/>
        <item x="5756"/>
        <item x="3806"/>
        <item x="7177"/>
        <item x="5581"/>
        <item x="1797"/>
        <item x="5973"/>
        <item x="122"/>
        <item x="8971"/>
        <item x="6090"/>
        <item x="7930"/>
        <item x="7099"/>
        <item x="3936"/>
        <item x="8906"/>
        <item x="364"/>
        <item x="6657"/>
        <item x="305"/>
        <item x="6848"/>
        <item x="3563"/>
        <item x="1001"/>
        <item x="8239"/>
        <item x="8686"/>
        <item x="7131"/>
        <item x="3183"/>
        <item x="5701"/>
        <item x="11124"/>
        <item x="1079"/>
        <item x="587"/>
        <item x="5299"/>
        <item x="578"/>
        <item x="2264"/>
        <item x="2379"/>
        <item x="382"/>
        <item x="7068"/>
        <item x="3150"/>
        <item x="8807"/>
        <item x="1821"/>
        <item x="10161"/>
        <item x="2966"/>
        <item x="481"/>
        <item x="2232"/>
        <item x="8754"/>
        <item x="4686"/>
        <item x="4222"/>
        <item x="590"/>
        <item x="9149"/>
        <item x="10580"/>
        <item x="169"/>
        <item x="4664"/>
        <item x="5080"/>
        <item x="8733"/>
        <item x="8835"/>
        <item x="4856"/>
        <item x="5356"/>
        <item x="5221"/>
        <item x="6959"/>
        <item x="5552"/>
        <item x="6168"/>
        <item x="1713"/>
        <item x="9197"/>
        <item x="10322"/>
        <item x="10008"/>
        <item x="7049"/>
        <item x="9937"/>
        <item x="7414"/>
        <item x="5613"/>
        <item x="4130"/>
        <item x="5490"/>
        <item x="4238"/>
        <item x="5797"/>
        <item x="7744"/>
        <item x="5541"/>
        <item x="2584"/>
        <item x="1575"/>
        <item x="8285"/>
        <item x="3319"/>
        <item x="6416"/>
        <item x="2212"/>
        <item x="3588"/>
        <item x="2198"/>
        <item x="10567"/>
        <item x="8279"/>
        <item x="4502"/>
        <item x="7788"/>
        <item x="4991"/>
        <item x="405"/>
        <item x="5813"/>
        <item x="508"/>
        <item x="6257"/>
        <item x="3035"/>
        <item x="10707"/>
        <item x="10308"/>
        <item x="10722"/>
        <item x="8689"/>
        <item x="6952"/>
        <item x="4687"/>
        <item x="7891"/>
        <item x="10297"/>
        <item x="5533"/>
        <item x="2645"/>
        <item x="2497"/>
        <item x="4061"/>
        <item x="3003"/>
        <item x="2157"/>
        <item x="1227"/>
        <item x="1169"/>
        <item x="8289"/>
        <item x="11006"/>
        <item x="3685"/>
        <item x="8447"/>
        <item x="10821"/>
        <item x="3092"/>
        <item x="7600"/>
        <item x="5256"/>
        <item x="4540"/>
        <item x="8360"/>
        <item x="3701"/>
        <item x="4783"/>
        <item x="7544"/>
        <item x="2835"/>
        <item x="7176"/>
        <item x="2872"/>
        <item x="494"/>
        <item x="1681"/>
        <item x="10461"/>
        <item x="7265"/>
        <item x="4490"/>
        <item x="2543"/>
        <item x="7760"/>
        <item x="844"/>
        <item x="9251"/>
        <item x="8736"/>
        <item x="3532"/>
        <item x="609"/>
        <item x="1160"/>
        <item x="4841"/>
        <item x="6455"/>
        <item x="3667"/>
        <item x="4630"/>
        <item x="4720"/>
        <item x="3020"/>
        <item x="3384"/>
        <item x="10813"/>
        <item x="7547"/>
        <item x="757"/>
        <item x="5525"/>
        <item x="10615"/>
        <item x="776"/>
        <item x="1176"/>
        <item x="1005"/>
        <item x="9154"/>
        <item x="3722"/>
        <item x="2875"/>
        <item x="5777"/>
        <item x="816"/>
        <item x="3249"/>
        <item x="411"/>
        <item x="1941"/>
        <item x="6645"/>
        <item x="9443"/>
        <item x="5288"/>
        <item x="91"/>
        <item x="2771"/>
        <item x="10972"/>
        <item x="2663"/>
        <item x="5574"/>
        <item x="97"/>
        <item x="10664"/>
        <item x="3551"/>
        <item x="5683"/>
        <item x="3571"/>
        <item x="2480"/>
        <item x="8002"/>
        <item x="7879"/>
        <item x="5997"/>
        <item x="9190"/>
        <item x="9322"/>
        <item x="5753"/>
        <item x="10573"/>
        <item x="4115"/>
        <item x="1095"/>
        <item x="8324"/>
        <item x="7132"/>
        <item x="7954"/>
        <item x="1064"/>
        <item x="3422"/>
        <item x="6989"/>
        <item x="10371"/>
        <item x="1933"/>
        <item x="665"/>
        <item x="7279"/>
        <item x="3446"/>
        <item x="6413"/>
        <item x="8630"/>
        <item x="8024"/>
        <item x="236"/>
        <item x="910"/>
        <item x="25"/>
        <item x="8575"/>
        <item x="4323"/>
        <item x="1757"/>
        <item x="9215"/>
        <item x="716"/>
        <item x="10078"/>
        <item x="9813"/>
        <item x="6161"/>
        <item x="6520"/>
        <item x="1372"/>
        <item x="2658"/>
        <item x="3345"/>
        <item x="1980"/>
        <item x="1481"/>
        <item x="8151"/>
        <item x="10133"/>
        <item x="478"/>
        <item x="1349"/>
        <item x="2297"/>
        <item x="4812"/>
        <item x="8160"/>
        <item x="1348"/>
        <item x="4154"/>
        <item x="6599"/>
        <item x="5820"/>
        <item x="10510"/>
        <item x="5447"/>
        <item x="9890"/>
        <item x="10755"/>
        <item x="240"/>
        <item x="1552"/>
        <item x="342"/>
        <item x="8687"/>
        <item x="7763"/>
        <item x="6802"/>
        <item x="2799"/>
        <item x="4846"/>
        <item x="8799"/>
        <item x="3513"/>
        <item x="133"/>
        <item x="3918"/>
        <item x="2080"/>
        <item x="10111"/>
        <item x="8007"/>
        <item x="6468"/>
        <item x="10689"/>
        <item x="2897"/>
        <item x="5206"/>
        <item x="6343"/>
        <item x="8018"/>
        <item x="8528"/>
        <item x="8295"/>
        <item x="1308"/>
        <item x="9928"/>
        <item x="10056"/>
        <item x="2035"/>
        <item x="9196"/>
        <item x="10709"/>
        <item x="10574"/>
        <item x="1356"/>
        <item x="1501"/>
        <item x="1653"/>
        <item x="10687"/>
        <item x="11169"/>
        <item x="4232"/>
        <item x="10484"/>
        <item x="1774"/>
        <item x="4026"/>
        <item x="726"/>
        <item x="8759"/>
        <item x="6892"/>
        <item x="7338"/>
        <item x="8998"/>
        <item x="1729"/>
        <item x="10842"/>
        <item x="11019"/>
        <item x="271"/>
        <item x="3255"/>
        <item x="7262"/>
        <item x="3096"/>
        <item x="5432"/>
        <item x="4271"/>
        <item x="8638"/>
        <item x="1215"/>
        <item x="1960"/>
        <item x="10610"/>
        <item x="10878"/>
        <item x="2474"/>
        <item x="11053"/>
        <item x="281"/>
        <item x="5720"/>
        <item x="5049"/>
        <item x="2371"/>
        <item x="1352"/>
        <item x="1942"/>
        <item x="4506"/>
        <item x="1629"/>
        <item x="900"/>
        <item x="4050"/>
        <item x="7582"/>
        <item x="728"/>
        <item x="2500"/>
        <item x="8629"/>
        <item x="6769"/>
        <item x="9962"/>
        <item x="3923"/>
        <item x="9817"/>
        <item x="441"/>
        <item x="10053"/>
        <item x="1182"/>
        <item x="10506"/>
        <item x="4298"/>
        <item x="3101"/>
        <item x="5143"/>
        <item x="3459"/>
        <item x="11012"/>
        <item x="8481"/>
        <item x="2233"/>
        <item x="4409"/>
        <item x="3063"/>
        <item x="1561"/>
        <item x="4231"/>
        <item x="9953"/>
        <item x="10291"/>
        <item x="7017"/>
        <item x="7947"/>
        <item x="6139"/>
        <item x="7452"/>
        <item x="4314"/>
        <item x="3386"/>
        <item x="8526"/>
        <item x="10787"/>
        <item x="11020"/>
        <item x="3863"/>
        <item x="9274"/>
        <item x="7180"/>
        <item x="7359"/>
        <item x="6026"/>
        <item x="5067"/>
        <item x="6392"/>
        <item x="3470"/>
        <item x="2866"/>
        <item x="1844"/>
        <item x="5760"/>
        <item x="1025"/>
        <item x="7870"/>
        <item x="1869"/>
        <item x="7857"/>
        <item x="8053"/>
        <item x="8342"/>
        <item x="10378"/>
        <item x="8809"/>
        <item x="10141"/>
        <item x="5873"/>
        <item x="11178"/>
        <item x="8928"/>
        <item x="4766"/>
        <item x="8070"/>
        <item x="5402"/>
        <item x="10175"/>
        <item x="8357"/>
        <item x="9883"/>
        <item x="3342"/>
        <item x="2490"/>
        <item x="3512"/>
        <item x="9531"/>
        <item x="330"/>
        <item x="10359"/>
        <item x="7845"/>
        <item x="7077"/>
        <item x="599"/>
        <item x="8422"/>
        <item x="4549"/>
        <item x="9430"/>
        <item x="4261"/>
        <item x="11083"/>
        <item x="10143"/>
        <item x="9644"/>
        <item x="4855"/>
        <item x="3707"/>
        <item x="2057"/>
        <item x="2381"/>
        <item x="3531"/>
        <item x="9985"/>
        <item x="4838"/>
        <item x="3684"/>
        <item x="412"/>
        <item x="4287"/>
        <item x="10599"/>
        <item x="1725"/>
        <item x="2971"/>
        <item x="4056"/>
        <item x="2638"/>
        <item x="8015"/>
        <item x="6401"/>
        <item x="6943"/>
        <item x="6446"/>
        <item x="5646"/>
        <item x="4474"/>
        <item x="5279"/>
        <item x="9012"/>
        <item x="1276"/>
        <item x="6201"/>
        <item x="6235"/>
        <item x="6159"/>
        <item x="9309"/>
        <item x="11112"/>
        <item x="5655"/>
        <item x="4704"/>
        <item x="8415"/>
        <item x="8592"/>
        <item x="9702"/>
        <item x="3414"/>
        <item x="11183"/>
        <item x="5688"/>
        <item x="1270"/>
        <item x="4643"/>
        <item x="415"/>
        <item x="725"/>
        <item x="1563"/>
        <item x="1737"/>
        <item x="3346"/>
        <item x="3153"/>
        <item x="705"/>
        <item x="10732"/>
        <item x="7909"/>
        <item x="10815"/>
        <item x="6431"/>
        <item x="10779"/>
        <item x="7765"/>
        <item x="2337"/>
        <item x="5422"/>
        <item x="9837"/>
        <item x="5194"/>
        <item x="4186"/>
        <item x="35"/>
        <item x="874"/>
        <item x="8249"/>
        <item x="8009"/>
        <item x="10227"/>
        <item x="11151"/>
        <item x="6454"/>
        <item x="5833"/>
        <item x="7370"/>
        <item x="9654"/>
        <item x="11063"/>
        <item x="6245"/>
        <item x="467"/>
        <item x="7803"/>
        <item x="395"/>
        <item x="10998"/>
        <item x="5460"/>
        <item x="5462"/>
        <item x="1480"/>
        <item x="4545"/>
        <item x="3984"/>
        <item x="4521"/>
        <item x="6265"/>
        <item x="454"/>
        <item x="8815"/>
        <item x="2127"/>
        <item x="8964"/>
        <item x="9567"/>
        <item x="7209"/>
        <item x="3883"/>
        <item x="7876"/>
        <item x="9540"/>
        <item x="2761"/>
        <item x="4081"/>
        <item x="4192"/>
        <item x="11166"/>
        <item x="5357"/>
        <item x="1104"/>
        <item x="9374"/>
        <item x="11164"/>
        <item x="707"/>
        <item x="2458"/>
        <item x="2046"/>
        <item x="1795"/>
        <item x="5654"/>
        <item x="4909"/>
        <item x="8903"/>
        <item x="10603"/>
        <item x="9199"/>
        <item x="4092"/>
        <item x="2697"/>
        <item x="4742"/>
        <item x="7969"/>
        <item x="7107"/>
        <item x="3564"/>
        <item x="6425"/>
        <item x="3358"/>
        <item x="8757"/>
        <item x="8694"/>
        <item x="10712"/>
        <item x="2316"/>
        <item x="2135"/>
        <item x="7090"/>
        <item x="6620"/>
        <item x="6716"/>
        <item x="5166"/>
        <item x="1264"/>
        <item x="1661"/>
        <item x="6336"/>
        <item x="4364"/>
        <item x="6459"/>
        <item x="1745"/>
        <item x="8431"/>
        <item x="7416"/>
        <item x="7277"/>
        <item x="4743"/>
        <item x="9047"/>
        <item x="4219"/>
        <item x="10847"/>
        <item x="967"/>
        <item x="4998"/>
        <item x="9802"/>
        <item x="7346"/>
        <item x="1611"/>
        <item x="7397"/>
        <item x="883"/>
        <item x="4163"/>
        <item x="409"/>
        <item x="10349"/>
        <item x="77"/>
        <item x="6362"/>
        <item x="9545"/>
        <item x="2776"/>
        <item x="8499"/>
        <item x="10488"/>
        <item x="5543"/>
        <item x="1251"/>
        <item x="3026"/>
        <item x="8110"/>
        <item x="9451"/>
        <item x="9909"/>
        <item x="9357"/>
        <item x="8984"/>
        <item x="7693"/>
        <item x="8406"/>
        <item x="5199"/>
        <item x="7669"/>
        <item x="6996"/>
        <item x="4918"/>
        <item x="6588"/>
        <item x="10918"/>
        <item x="6027"/>
        <item x="2616"/>
        <item x="9886"/>
        <item x="10108"/>
        <item x="3058"/>
        <item x="6293"/>
        <item x="7790"/>
        <item x="10829"/>
        <item x="3396"/>
        <item x="2199"/>
        <item x="3930"/>
        <item x="1962"/>
        <item x="5779"/>
        <item x="2088"/>
        <item x="177"/>
        <item x="5399"/>
        <item x="2453"/>
        <item x="1012"/>
        <item x="2440"/>
        <item x="10988"/>
        <item x="8709"/>
        <item x="5751"/>
        <item x="7726"/>
        <item x="6510"/>
        <item x="1351"/>
        <item x="243"/>
        <item x="9346"/>
        <item x="6876"/>
        <item x="5238"/>
        <item x="6606"/>
        <item x="11116"/>
        <item x="4333"/>
        <item x="9568"/>
        <item x="5146"/>
        <item x="809"/>
        <item x="6511"/>
        <item x="9908"/>
        <item x="675"/>
        <item x="10611"/>
        <item x="10408"/>
        <item x="11143"/>
        <item x="2094"/>
        <item x="4736"/>
        <item x="7660"/>
        <item x="7506"/>
        <item x="9821"/>
        <item x="10341"/>
        <item x="5566"/>
        <item x="5497"/>
        <item x="5916"/>
        <item x="1327"/>
        <item x="9377"/>
        <item x="4574"/>
        <item x="6493"/>
        <item x="2504"/>
        <item x="4444"/>
        <item x="10443"/>
        <item x="10620"/>
        <item x="8413"/>
        <item x="1966"/>
        <item x="10690"/>
        <item x="979"/>
        <item x="3222"/>
        <item x="10211"/>
        <item x="5939"/>
        <item x="1899"/>
        <item x="105"/>
        <item x="7319"/>
        <item x="4575"/>
        <item x="8464"/>
        <item x="6475"/>
        <item x="7904"/>
        <item x="5287"/>
        <item x="5660"/>
        <item x="10741"/>
        <item x="9342"/>
        <item x="907"/>
        <item x="3131"/>
        <item x="1885"/>
        <item x="1841"/>
        <item x="4618"/>
        <item x="3009"/>
        <item x="5333"/>
        <item x="3522"/>
        <item x="7322"/>
        <item x="2787"/>
        <item x="10456"/>
        <item x="6894"/>
        <item x="760"/>
        <item x="9703"/>
        <item x="826"/>
        <item x="10257"/>
        <item x="835"/>
        <item x="10331"/>
        <item x="735"/>
        <item x="3312"/>
        <item x="6148"/>
        <item x="150"/>
        <item x="3659"/>
        <item x="10752"/>
        <item x="2563"/>
        <item x="2202"/>
        <item x="6865"/>
        <item x="10138"/>
        <item x="10154"/>
        <item x="10319"/>
        <item x="5980"/>
        <item x="9717"/>
        <item x="10254"/>
        <item x="1718"/>
        <item x="9262"/>
        <item x="10335"/>
        <item x="8761"/>
        <item x="4503"/>
        <item x="7231"/>
        <item x="7717"/>
        <item x="7477"/>
        <item x="6220"/>
        <item x="10184"/>
        <item x="863"/>
        <item x="3520"/>
        <item x="9098"/>
        <item x="10612"/>
        <item x="4123"/>
        <item x="801"/>
        <item x="4203"/>
        <item x="2451"/>
        <item x="3626"/>
        <item x="10640"/>
        <item x="4101"/>
        <item x="3334"/>
        <item x="10459"/>
        <item x="10642"/>
        <item x="7822"/>
        <item x="3680"/>
        <item x="2996"/>
        <item x="8836"/>
        <item x="9728"/>
        <item x="4191"/>
        <item x="8786"/>
        <item x="4550"/>
        <item x="9929"/>
        <item x="921"/>
        <item x="9714"/>
        <item x="6746"/>
        <item x="1794"/>
        <item x="6585"/>
        <item x="6907"/>
        <item x="6879"/>
        <item x="3351"/>
        <item x="10759"/>
        <item x="6474"/>
        <item x="71"/>
        <item x="6136"/>
        <item x="6183"/>
        <item x="357"/>
        <item x="8474"/>
        <item x="9489"/>
        <item x="4906"/>
        <item x="2940"/>
        <item x="457"/>
        <item x="8088"/>
        <item x="10935"/>
        <item x="7610"/>
        <item x="8238"/>
        <item x="2418"/>
        <item x="6573"/>
        <item x="1604"/>
        <item x="5831"/>
        <item x="4436"/>
        <item x="9767"/>
        <item x="7889"/>
        <item x="8595"/>
        <item x="7698"/>
        <item x="10339"/>
        <item x="4085"/>
        <item x="926"/>
        <item x="10920"/>
        <item x="6410"/>
        <item x="4428"/>
        <item x="3220"/>
        <item x="1958"/>
        <item x="6861"/>
        <item x="7454"/>
        <item x="6254"/>
        <item x="4847"/>
        <item x="1826"/>
        <item x="3296"/>
        <item x="9200"/>
        <item x="2373"/>
        <item x="9737"/>
        <item x="5825"/>
        <item x="1117"/>
        <item x="10521"/>
        <item x="10036"/>
        <item x="1385"/>
        <item x="2757"/>
        <item x="3"/>
        <item x="2745"/>
        <item x="6507"/>
        <item x="5591"/>
        <item x="1206"/>
        <item x="9542"/>
        <item x="3766"/>
        <item x="5556"/>
        <item x="1190"/>
        <item x="639"/>
        <item x="6017"/>
        <item x="8455"/>
        <item x="3587"/>
        <item x="4175"/>
        <item x="10245"/>
        <item x="7755"/>
        <item x="2913"/>
        <item x="9600"/>
        <item x="8711"/>
        <item x="1741"/>
        <item x="4001"/>
        <item x="8340"/>
        <item x="737"/>
        <item x="10112"/>
        <item x="8367"/>
        <item x="1273"/>
        <item x="10814"/>
        <item x="7730"/>
        <item x="2561"/>
        <item x="962"/>
        <item x="5100"/>
        <item x="6727"/>
        <item x="3076"/>
        <item x="6759"/>
        <item x="2528"/>
        <item x="5332"/>
        <item x="4756"/>
        <item x="1970"/>
        <item x="9038"/>
        <item x="2894"/>
        <item x="10622"/>
        <item x="8403"/>
        <item x="2833"/>
        <item x="287"/>
        <item x="7149"/>
        <item x="8439"/>
        <item x="7125"/>
        <item x="4033"/>
        <item x="4986"/>
        <item x="1830"/>
        <item x="573"/>
        <item x="1207"/>
        <item x="5262"/>
        <item x="1431"/>
        <item x="6801"/>
        <item x="2736"/>
        <item x="7426"/>
        <item x="7268"/>
        <item x="9986"/>
        <item x="6596"/>
        <item x="9638"/>
        <item x="4286"/>
        <item x="2733"/>
        <item x="5086"/>
        <item x="4577"/>
        <item x="3612"/>
        <item x="3933"/>
        <item x="6514"/>
        <item x="5060"/>
        <item x="1926"/>
        <item x="5572"/>
        <item x="1626"/>
        <item x="8139"/>
        <item x="8129"/>
        <item x="2305"/>
        <item x="10258"/>
        <item x="8848"/>
        <item x="8312"/>
        <item x="8672"/>
        <item x="2613"/>
        <item x="3928"/>
        <item x="5883"/>
        <item x="6066"/>
        <item x="2837"/>
        <item x="855"/>
        <item x="7456"/>
        <item x="2918"/>
        <item x="3850"/>
        <item x="2895"/>
        <item x="2818"/>
        <item x="2109"/>
        <item x="1868"/>
        <item x="6566"/>
        <item x="2987"/>
        <item x="8266"/>
        <item x="1321"/>
        <item x="8029"/>
        <item x="4177"/>
        <item x="5544"/>
        <item x="3051"/>
        <item x="5389"/>
        <item x="2188"/>
        <item x="5174"/>
        <item x="11131"/>
        <item x="9700"/>
        <item x="6555"/>
        <item x="8871"/>
        <item x="10255"/>
        <item x="8987"/>
        <item x="8569"/>
        <item x="5819"/>
        <item x="1896"/>
        <item x="6330"/>
        <item x="6773"/>
        <item x="8379"/>
        <item x="9924"/>
        <item x="1197"/>
        <item x="10655"/>
        <item x="528"/>
        <item x="1426"/>
        <item x="6885"/>
        <item x="5009"/>
        <item x="10883"/>
        <item x="3362"/>
        <item x="4891"/>
        <item x="1447"/>
        <item x="9401"/>
        <item x="3372"/>
        <item x="4554"/>
        <item x="2713"/>
        <item x="8162"/>
        <item x="9188"/>
        <item x="5603"/>
        <item x="392"/>
        <item x="2110"/>
        <item x="4155"/>
        <item x="2441"/>
        <item x="365"/>
        <item x="6485"/>
        <item x="10701"/>
        <item x="6078"/>
        <item x="621"/>
        <item x="6029"/>
        <item x="272"/>
        <item x="5987"/>
        <item x="313"/>
        <item x="1805"/>
        <item x="7574"/>
        <item x="1406"/>
        <item x="3217"/>
        <item x="8560"/>
        <item x="6808"/>
        <item x="9358"/>
        <item x="360"/>
        <item x="7373"/>
        <item x="7309"/>
        <item x="3628"/>
        <item x="9503"/>
        <item x="9044"/>
        <item x="4825"/>
        <item x="329"/>
        <item x="9590"/>
        <item x="2116"/>
        <item x="121"/>
        <item x="8042"/>
        <item x="4496"/>
        <item x="6171"/>
        <item x="8758"/>
        <item x="1394"/>
        <item x="4516"/>
        <item x="7680"/>
        <item x="3879"/>
        <item x="7110"/>
        <item x="9361"/>
        <item x="1945"/>
        <item x="9405"/>
        <item x="3523"/>
        <item x="10951"/>
        <item x="267"/>
        <item x="2986"/>
        <item x="4722"/>
        <item x="5225"/>
        <item x="8407"/>
        <item x="6709"/>
        <item x="10867"/>
        <item x="2619"/>
        <item x="9974"/>
        <item x="6464"/>
        <item x="10052"/>
        <item x="1056"/>
        <item x="744"/>
        <item x="9336"/>
        <item x="5115"/>
        <item x="5531"/>
        <item x="3408"/>
        <item x="9290"/>
        <item x="2647"/>
        <item x="6037"/>
        <item x="7823"/>
        <item x="4377"/>
        <item x="1595"/>
        <item x="228"/>
        <item x="1652"/>
        <item x="6298"/>
        <item x="6005"/>
        <item x="7540"/>
        <item x="4181"/>
        <item x="5840"/>
        <item x="9114"/>
        <item x="4698"/>
        <item x="6593"/>
        <item x="4499"/>
        <item x="3032"/>
        <item x="5508"/>
        <item x="6421"/>
        <item x="4525"/>
        <item x="10948"/>
        <item x="3693"/>
        <item x="1180"/>
        <item x="8173"/>
        <item x="476"/>
        <item x="5996"/>
        <item x="5527"/>
        <item x="4269"/>
        <item x="1267"/>
        <item x="4201"/>
        <item x="4536"/>
        <item x="6163"/>
        <item x="9111"/>
        <item x="8005"/>
        <item x="5805"/>
        <item x="798"/>
        <item x="6179"/>
        <item x="8467"/>
        <item x="8805"/>
        <item x="5186"/>
        <item x="915"/>
        <item x="5082"/>
        <item x="1035"/>
        <item x="1824"/>
        <item x="7434"/>
        <item x="3110"/>
        <item x="6643"/>
        <item x="5716"/>
        <item x="6705"/>
        <item x="9436"/>
        <item x="6674"/>
        <item x="3008"/>
        <item x="4468"/>
        <item x="5938"/>
        <item x="3146"/>
        <item x="1337"/>
        <item x="1914"/>
        <item x="7665"/>
        <item x="5607"/>
        <item x="10785"/>
        <item x="7524"/>
        <item x="8916"/>
        <item x="7411"/>
        <item x="8218"/>
        <item x="9411"/>
        <item x="8949"/>
        <item x="464"/>
        <item x="9053"/>
        <item x="6691"/>
        <item x="9040"/>
        <item x="1212"/>
        <item x="10941"/>
        <item x="6568"/>
        <item x="698"/>
        <item x="9857"/>
        <item x="1420"/>
        <item x="765"/>
        <item x="6690"/>
        <item x="691"/>
        <item x="8600"/>
        <item x="10881"/>
        <item x="9456"/>
        <item x="10560"/>
        <item x="3185"/>
        <item x="10861"/>
        <item x="9168"/>
        <item x="8867"/>
        <item x="8838"/>
        <item x="9159"/>
        <item x="4117"/>
        <item x="9254"/>
        <item x="8890"/>
        <item x="4952"/>
        <item x="8254"/>
        <item x="6531"/>
        <item x="2514"/>
        <item x="5743"/>
        <item x="5808"/>
        <item x="9198"/>
        <item x="4831"/>
        <item x="6272"/>
        <item x="9906"/>
        <item x="11022"/>
        <item x="5471"/>
        <item x="2957"/>
        <item x="7779"/>
        <item x="4046"/>
        <item x="10029"/>
        <item x="4280"/>
        <item x="3609"/>
        <item x="9179"/>
        <item x="3911"/>
        <item x="7988"/>
        <item x="6153"/>
        <item x="4395"/>
        <item x="10355"/>
        <item x="5183"/>
        <item x="238"/>
        <item x="2890"/>
        <item x="4842"/>
        <item x="1401"/>
        <item x="5197"/>
        <item x="5179"/>
        <item x="5896"/>
        <item x="1705"/>
        <item x="10423"/>
        <item x="1090"/>
        <item x="10120"/>
        <item x="9026"/>
        <item x="849"/>
        <item x="2434"/>
        <item x="4441"/>
        <item x="3742"/>
        <item x="8326"/>
        <item x="971"/>
        <item x="9882"/>
        <item x="571"/>
        <item x="10826"/>
        <item x="5549"/>
        <item x="7459"/>
        <item x="3180"/>
        <item x="3419"/>
        <item x="3772"/>
        <item x="9032"/>
        <item x="3022"/>
        <item x="646"/>
        <item x="10117"/>
        <item x="8293"/>
        <item x="4657"/>
        <item x="4229"/>
        <item x="697"/>
        <item x="9646"/>
        <item x="3941"/>
        <item x="1533"/>
        <item x="2179"/>
        <item x="9819"/>
        <item x="7267"/>
        <item x="7070"/>
        <item x="7782"/>
        <item x="8654"/>
        <item x="6028"/>
        <item x="5136"/>
        <item x="4508"/>
        <item x="3620"/>
        <item x="3710"/>
        <item x="2485"/>
        <item x="7005"/>
        <item x="7093"/>
        <item x="7772"/>
        <item x="10932"/>
        <item x="5674"/>
        <item x="2553"/>
        <item x="10230"/>
        <item x="7249"/>
        <item x="10295"/>
        <item x="2982"/>
        <item x="1901"/>
        <item x="10526"/>
        <item x="2165"/>
        <item x="983"/>
        <item x="1667"/>
        <item x="1639"/>
        <item x="242"/>
        <item x="9537"/>
        <item x="2763"/>
        <item x="4515"/>
        <item x="2333"/>
        <item x="7802"/>
        <item x="8930"/>
        <item x="1789"/>
        <item x="11078"/>
        <item x="8978"/>
        <item x="2357"/>
        <item x="9779"/>
        <item x="9020"/>
        <item x="7225"/>
        <item x="10564"/>
        <item x="6244"/>
        <item x="10324"/>
        <item x="3289"/>
        <item x="6198"/>
        <item x="5812"/>
        <item x="4351"/>
        <item x="3514"/>
        <item x="5237"/>
        <item x="7285"/>
        <item x="4652"/>
        <item x="9719"/>
        <item x="6356"/>
        <item x="4590"/>
        <item x="4338"/>
        <item x="7941"/>
        <item x="6292"/>
        <item x="2126"/>
        <item x="7584"/>
        <item x="9585"/>
        <item x="7593"/>
        <item x="3293"/>
        <item x="2284"/>
        <item x="4827"/>
        <item x="4778"/>
        <item x="9963"/>
        <item x="9544"/>
        <item x="3400"/>
        <item x="1645"/>
        <item x="7075"/>
        <item x="3483"/>
        <item x="1111"/>
        <item x="9523"/>
        <item x="2821"/>
        <item x="88"/>
        <item x="4120"/>
        <item x="1148"/>
        <item x="8023"/>
        <item x="5231"/>
        <item x="9673"/>
        <item x="9160"/>
        <item x="8477"/>
        <item x="1382"/>
        <item x="3935"/>
        <item x="10973"/>
        <item x="3161"/>
        <item x="2078"/>
        <item x="9027"/>
        <item x="9086"/>
        <item x="8491"/>
        <item x="7806"/>
        <item x="10910"/>
        <item x="5918"/>
        <item x="4303"/>
        <item x="8739"/>
        <item x="2922"/>
        <item x="11094"/>
        <item x="173"/>
        <item x="6956"/>
        <item x="8532"/>
        <item x="3724"/>
        <item x="6057"/>
        <item x="7618"/>
        <item x="1204"/>
        <item x="9132"/>
        <item x="10191"/>
        <item x="10944"/>
        <item x="1846"/>
        <item x="3979"/>
        <item x="5546"/>
        <item x="7364"/>
        <item x="8068"/>
        <item x="2879"/>
        <item x="5331"/>
        <item x="1371"/>
        <item x="5926"/>
        <item x="1735"/>
        <item x="7367"/>
        <item x="5569"/>
        <item x="2916"/>
        <item x="6571"/>
        <item x="10633"/>
        <item x="8665"/>
        <item x="5806"/>
        <item x="5600"/>
        <item x="10639"/>
        <item x="10874"/>
        <item x="2053"/>
        <item x="2947"/>
        <item x="2900"/>
        <item x="10547"/>
        <item x="8832"/>
        <item x="8235"/>
        <item x="5892"/>
        <item x="2557"/>
        <item x="10898"/>
        <item x="7706"/>
        <item x="7419"/>
        <item x="4183"/>
        <item x="6467"/>
        <item x="8113"/>
        <item x="630"/>
        <item x="2268"/>
        <item x="3963"/>
        <item x="10142"/>
        <item x="6636"/>
        <item x="9747"/>
        <item x="10323"/>
        <item x="7488"/>
        <item x="6476"/>
        <item x="4159"/>
        <item x="11107"/>
        <item x="6287"/>
        <item x="7343"/>
        <item x="5074"/>
        <item x="10995"/>
        <item x="8233"/>
        <item x="9065"/>
        <item x="7080"/>
        <item x="6324"/>
        <item x="1760"/>
        <item x="5628"/>
        <item x="5329"/>
        <item x="8270"/>
        <item x="843"/>
        <item x="3208"/>
        <item x="7136"/>
        <item x="8181"/>
        <item x="10609"/>
        <item x="10377"/>
        <item x="1055"/>
        <item x="10653"/>
        <item x="1526"/>
        <item x="3282"/>
        <item x="10449"/>
        <item x="9570"/>
        <item x="4578"/>
        <item x="10822"/>
        <item x="1547"/>
        <item x="7112"/>
        <item x="6391"/>
        <item x="10428"/>
        <item x="10986"/>
        <item x="2806"/>
        <item x="3147"/>
        <item x="2275"/>
        <item x="9461"/>
        <item x="1932"/>
        <item x="7731"/>
        <item x="10380"/>
        <item x="6791"/>
        <item x="55"/>
        <item x="9085"/>
        <item x="1030"/>
        <item x="3480"/>
        <item x="6452"/>
        <item x="4347"/>
        <item x="7394"/>
        <item x="5504"/>
        <item x="9978"/>
        <item x="7195"/>
        <item x="6119"/>
        <item x="3829"/>
        <item x="4356"/>
        <item x="3604"/>
        <item x="8699"/>
        <item x="4044"/>
        <item x="7252"/>
        <item x="11105"/>
        <item x="8017"/>
        <item x="717"/>
        <item x="8381"/>
        <item x="6640"/>
        <item x="5441"/>
        <item x="7165"/>
        <item x="8887"/>
        <item x="9592"/>
        <item x="2117"/>
        <item x="9475"/>
        <item x="3560"/>
        <item x="6816"/>
        <item x="11134"/>
        <item x="10762"/>
        <item x="8745"/>
        <item x="1883"/>
        <item x="9915"/>
        <item x="3301"/>
        <item x="4342"/>
        <item x="1695"/>
        <item x="9854"/>
        <item x="7354"/>
        <item x="2036"/>
        <item x="1400"/>
        <item x="9243"/>
        <item x="5247"/>
        <item x="3461"/>
        <item x="9045"/>
        <item x="7008"/>
        <item x="9134"/>
        <item x="5012"/>
        <item x="10617"/>
        <item x="8751"/>
        <item x="1492"/>
        <item x="10250"/>
        <item x="6069"/>
        <item x="9455"/>
        <item x="10969"/>
        <item x="7259"/>
        <item x="8992"/>
        <item x="6954"/>
        <item x="4901"/>
        <item x="4424"/>
        <item x="10238"/>
        <item x="9048"/>
        <item x="3176"/>
        <item x="504"/>
        <item x="1433"/>
        <item x="2352"/>
        <item x="7200"/>
        <item x="9701"/>
        <item x="11154"/>
        <item x="10136"/>
        <item x="7143"/>
        <item x="3638"/>
        <item x="4921"/>
        <item x="9487"/>
        <item x="6311"/>
        <item x="9008"/>
        <item x="3079"/>
        <item x="3871"/>
        <item x="7641"/>
        <item x="5920"/>
        <item x="8315"/>
        <item x="8829"/>
        <item x="4417"/>
        <item x="5239"/>
        <item x="2624"/>
        <item x="7814"/>
        <item x="7651"/>
        <item x="7304"/>
        <item x="4981"/>
        <item x="8667"/>
        <item x="4139"/>
        <item x="9936"/>
        <item x="7010"/>
        <item x="5661"/>
        <item x="7032"/>
        <item x="69"/>
        <item x="9069"/>
        <item x="21"/>
        <item x="10784"/>
        <item x="1099"/>
        <item x="4398"/>
        <item x="5897"/>
        <item x="7420"/>
        <item x="10051"/>
        <item x="4635"/>
        <item x="1072"/>
        <item x="6663"/>
        <item x="860"/>
        <item x="6160"/>
        <item x="265"/>
        <item x="6217"/>
        <item x="10234"/>
        <item x="7301"/>
        <item x="5376"/>
        <item x="6862"/>
        <item x="9869"/>
        <item x="9706"/>
        <item x="984"/>
        <item x="8986"/>
        <item x="1792"/>
        <item x="7564"/>
        <item x="2558"/>
        <item x="7657"/>
        <item x="5352"/>
        <item x="6834"/>
        <item x="1535"/>
        <item x="3107"/>
        <item x="2973"/>
        <item x="1301"/>
        <item x="5153"/>
        <item x="9306"/>
        <item x="6683"/>
        <item x="842"/>
        <item x="4458"/>
        <item x="6732"/>
        <item x="7428"/>
        <item x="8310"/>
        <item x="8054"/>
        <item x="10555"/>
        <item x="10206"/>
        <item x="1154"/>
        <item x="10446"/>
        <item x="311"/>
        <item x="7558"/>
        <item x="3746"/>
        <item x="6434"/>
        <item x="3695"/>
        <item x="10562"/>
        <item x="3750"/>
        <item x="2484"/>
        <item x="3726"/>
        <item x="10391"/>
        <item x="4760"/>
        <item x="8898"/>
        <item x="5203"/>
        <item x="4785"/>
        <item x="9315"/>
        <item x="10418"/>
        <item x="8364"/>
        <item x="7987"/>
        <item x="172"/>
        <item x="4386"/>
        <item x="3388"/>
        <item x="7144"/>
        <item x="4734"/>
        <item x="1717"/>
        <item x="3608"/>
        <item x="6488"/>
        <item x="2978"/>
        <item x="10912"/>
        <item x="949"/>
        <item x="10999"/>
        <item x="2100"/>
        <item x="4866"/>
        <item x="1066"/>
        <item x="2074"/>
        <item x="4321"/>
        <item x="1581"/>
        <item x="4653"/>
        <item x="1068"/>
        <item x="9323"/>
        <item x="1579"/>
        <item x="7181"/>
        <item x="2884"/>
        <item x="1333"/>
        <item x="753"/>
        <item x="1289"/>
        <item x="1053"/>
        <item x="4215"/>
        <item x="2699"/>
        <item x="8346"/>
        <item x="3804"/>
        <item x="8725"/>
        <item x="4531"/>
        <item x="9805"/>
        <item x="6600"/>
        <item x="248"/>
        <item x="11087"/>
        <item x="1976"/>
        <item x="5075"/>
        <item x="2265"/>
        <item x="2710"/>
        <item x="3663"/>
        <item x="7317"/>
        <item x="1957"/>
        <item x="8970"/>
        <item x="10370"/>
        <item x="9563"/>
        <item x="341"/>
        <item x="10198"/>
        <item x="9029"/>
        <item x="4446"/>
        <item x="4763"/>
        <item x="5087"/>
        <item x="1016"/>
        <item x="3687"/>
        <item x="5023"/>
        <item x="3818"/>
        <item x="2600"/>
        <item x="3912"/>
        <item x="3353"/>
        <item x="3986"/>
        <item x="5429"/>
        <item x="10929"/>
        <item x="6976"/>
        <item x="8085"/>
        <item x="4717"/>
        <item x="10903"/>
        <item x="7228"/>
        <item x="7562"/>
        <item x="3790"/>
        <item x="4226"/>
        <item x="7233"/>
        <item x="9552"/>
        <item x="6190"/>
        <item x="8616"/>
        <item x="3073"/>
        <item x="3649"/>
        <item x="4596"/>
        <item x="6411"/>
        <item x="8803"/>
        <item x="9652"/>
        <item x="4304"/>
        <item x="899"/>
        <item x="1690"/>
        <item x="6012"/>
        <item x="9910"/>
        <item x="9530"/>
        <item x="1676"/>
        <item x="7052"/>
        <item x="8652"/>
        <item x="5515"/>
        <item x="2848"/>
        <item x="10054"/>
        <item x="8475"/>
        <item x="752"/>
        <item x="4150"/>
        <item x="10194"/>
        <item x="4703"/>
        <item x="5675"/>
        <item x="2414"/>
        <item x="6409"/>
        <item x="804"/>
        <item x="1411"/>
        <item x="3536"/>
        <item x="5164"/>
        <item x="2689"/>
        <item x="8941"/>
        <item x="9576"/>
        <item x="5578"/>
        <item x="5977"/>
        <item x="3665"/>
        <item x="2575"/>
        <item x="8817"/>
        <item x="8156"/>
        <item x="5891"/>
        <item x="6782"/>
        <item x="9769"/>
        <item x="10685"/>
        <item x="7139"/>
        <item x="3085"/>
        <item x="3023"/>
        <item x="5030"/>
        <item x="4450"/>
        <item x="10770"/>
        <item x="3405"/>
        <item x="5439"/>
        <item x="299"/>
        <item x="6530"/>
        <item x="8176"/>
        <item x="397"/>
        <item x="10540"/>
        <item x="6624"/>
        <item x="1288"/>
        <item x="1262"/>
        <item x="1699"/>
        <item x="9742"/>
        <item x="4900"/>
        <item x="10202"/>
        <item x="8428"/>
        <item x="9927"/>
        <item x="10384"/>
        <item x="8954"/>
        <item x="286"/>
        <item x="3952"/>
        <item x="5109"/>
        <item x="5017"/>
        <item x="9847"/>
        <item x="660"/>
        <item x="10783"/>
        <item x="1159"/>
        <item x="6206"/>
        <item x="1179"/>
        <item x="1496"/>
        <item x="9082"/>
        <item x="3618"/>
        <item x="1344"/>
        <item x="789"/>
        <item x="10517"/>
        <item x="8271"/>
        <item x="3238"/>
        <item x="1679"/>
        <item x="10084"/>
        <item x="7560"/>
        <item x="4259"/>
        <item x="5223"/>
        <item x="5956"/>
        <item x="5799"/>
        <item x="4326"/>
        <item x="1475"/>
        <item x="6295"/>
        <item x="4597"/>
        <item x="9873"/>
        <item x="1817"/>
        <item x="6788"/>
        <item x="152"/>
        <item x="10232"/>
        <item x="4493"/>
        <item x="6495"/>
        <item x="3723"/>
        <item x="6794"/>
        <item x="8236"/>
        <item x="819"/>
        <item x="3367"/>
        <item x="8609"/>
        <item x="4477"/>
        <item x="11172"/>
        <item x="10128"/>
        <item x="1057"/>
        <item x="4663"/>
        <item x="2633"/>
        <item x="7493"/>
        <item x="2752"/>
        <item x="6565"/>
        <item x="6077"/>
        <item x="198"/>
        <item x="9828"/>
        <item x="991"/>
        <item x="9753"/>
        <item x="6780"/>
        <item x="4923"/>
        <item x="380"/>
        <item x="868"/>
        <item x="3387"/>
        <item x="8784"/>
        <item x="7903"/>
        <item x="2582"/>
        <item x="5671"/>
        <item x="3755"/>
        <item x="3601"/>
        <item x="6187"/>
        <item x="9635"/>
        <item x="9108"/>
        <item x="142"/>
        <item x="11155"/>
        <item x="7824"/>
        <item x="2629"/>
        <item x="1542"/>
        <item x="3123"/>
        <item x="7128"/>
        <item x="8039"/>
        <item x="11074"/>
        <item x="5452"/>
        <item x="10379"/>
        <item x="10061"/>
        <item x="10411"/>
        <item x="5476"/>
        <item x="42"/>
        <item x="4779"/>
        <item x="1875"/>
        <item x="3307"/>
        <item x="867"/>
        <item x="10454"/>
        <item x="2039"/>
        <item x="992"/>
        <item x="7389"/>
        <item x="41"/>
        <item x="2216"/>
        <item x="1749"/>
        <item x="8851"/>
        <item x="6094"/>
        <item x="1763"/>
        <item x="2021"/>
        <item x="7295"/>
        <item x="7973"/>
        <item x="7746"/>
        <item x="4806"/>
        <item x="8291"/>
        <item x="4015"/>
        <item x="10959"/>
        <item x="6676"/>
        <item x="11076"/>
        <item x="7642"/>
        <item x="2587"/>
        <item x="7622"/>
        <item x="966"/>
        <item x="8255"/>
        <item x="10632"/>
        <item x="7573"/>
        <item x="7034"/>
        <item x="8534"/>
        <item x="4108"/>
        <item x="6558"/>
        <item x="10153"/>
        <item x="2407"/>
        <item x="10314"/>
        <item x="9499"/>
        <item x="8482"/>
        <item x="9707"/>
        <item x="2279"/>
        <item x="5990"/>
        <item x="6948"/>
        <item x="1463"/>
        <item x="5323"/>
        <item x="7363"/>
        <item x="9268"/>
        <item x="4757"/>
        <item x="5064"/>
        <item x="2914"/>
        <item x="5346"/>
        <item x="7747"/>
        <item x="1772"/>
        <item x="5344"/>
        <item x="6314"/>
        <item x="7274"/>
        <item x="8427"/>
        <item x="1315"/>
        <item x="5063"/>
        <item x="824"/>
        <item x="5791"/>
        <item x="2695"/>
        <item x="8298"/>
        <item x="1380"/>
        <item x="7712"/>
        <item x="4781"/>
        <item x="885"/>
        <item x="7605"/>
        <item x="690"/>
        <item x="10937"/>
        <item x="5638"/>
        <item x="10321"/>
        <item x="8562"/>
        <item x="10971"/>
        <item x="7135"/>
        <item x="8348"/>
        <item x="3521"/>
        <item x="7664"/>
        <item x="4460"/>
        <item x="10864"/>
        <item x="5923"/>
        <item x="62"/>
        <item x="7686"/>
        <item x="1634"/>
        <item x="7855"/>
        <item x="7784"/>
        <item x="6675"/>
        <item x="3313"/>
        <item x="9823"/>
        <item x="5771"/>
        <item x="4209"/>
        <item x="10613"/>
        <item x="7239"/>
        <item x="2224"/>
        <item x="8650"/>
        <item x="3873"/>
        <item x="4621"/>
        <item x="3570"/>
        <item x="6055"/>
        <item x="10395"/>
        <item x="8690"/>
        <item x="507"/>
        <item x="8675"/>
        <item x="8834"/>
        <item x="2874"/>
        <item x="7890"/>
        <item x="7421"/>
        <item x="1399"/>
        <item x="6698"/>
        <item x="10386"/>
        <item x="6440"/>
        <item x="7649"/>
        <item x="1512"/>
        <item x="2888"/>
        <item x="4629"/>
        <item x="10092"/>
        <item x="2348"/>
        <item x="9298"/>
        <item x="582"/>
        <item x="6838"/>
        <item x="9757"/>
        <item x="5963"/>
        <item x="6881"/>
        <item x="3145"/>
        <item x="7561"/>
        <item x="2209"/>
        <item x="1643"/>
        <item x="10439"/>
        <item x="8661"/>
        <item x="3486"/>
        <item x="1491"/>
        <item x="10135"/>
        <item x="6998"/>
        <item x="1573"/>
        <item x="8308"/>
        <item x="5125"/>
        <item x="8209"/>
        <item x="3862"/>
        <item x="4007"/>
        <item x="561"/>
        <item x="6353"/>
        <item x="5245"/>
        <item x="10885"/>
        <item x="5027"/>
        <item x="4776"/>
        <item x="4140"/>
        <item x="9320"/>
        <item x="2605"/>
        <item x="890"/>
        <item x="7678"/>
        <item x="4005"/>
        <item x="4962"/>
        <item x="4457"/>
        <item x="1890"/>
        <item x="9347"/>
        <item x="5137"/>
        <item x="7127"/>
        <item x="1527"/>
        <item x="4667"/>
        <item x="5043"/>
        <item x="7708"/>
        <item x="8112"/>
        <item x="8115"/>
        <item x="10758"/>
        <item x="10588"/>
        <item x="1150"/>
        <item x="942"/>
        <item x="6799"/>
        <item x="7739"/>
        <item x="3583"/>
        <item x="2566"/>
        <item x="9332"/>
        <item x="9588"/>
        <item x="7881"/>
        <item x="6990"/>
        <item x="5156"/>
        <item x="3751"/>
        <item x="1678"/>
        <item x="7592"/>
        <item x="9992"/>
        <item x="10223"/>
        <item x="9056"/>
        <item x="9117"/>
        <item x="10176"/>
        <item x="9270"/>
        <item x="1858"/>
        <item x="8001"/>
        <item x="4109"/>
        <item x="7294"/>
        <item x="2842"/>
        <item x="8026"/>
        <item x="3285"/>
        <item x="5046"/>
        <item x="11085"/>
        <item x="1559"/>
        <item x="1511"/>
        <item x="5090"/>
        <item x="3332"/>
        <item x="2223"/>
        <item x="9249"/>
        <item x="10939"/>
        <item x="589"/>
        <item x="4000"/>
        <item x="6374"/>
        <item x="1319"/>
        <item x="7518"/>
        <item x="4982"/>
        <item x="1038"/>
        <item x="3887"/>
        <item x="8230"/>
        <item x="7966"/>
        <item x="9223"/>
        <item x="9605"/>
        <item x="3738"/>
        <item x="10872"/>
        <item x="5147"/>
        <item x="66"/>
        <item x="2142"/>
        <item x="10144"/>
        <item x="2113"/>
        <item x="6966"/>
        <item x="7372"/>
        <item x="1103"/>
        <item x="1220"/>
        <item x="1304"/>
        <item x="2823"/>
        <item x="11081"/>
        <item x="6977"/>
        <item x="9711"/>
        <item x="7413"/>
        <item x="2311"/>
        <item x="633"/>
        <item x="10730"/>
        <item x="10101"/>
        <item x="771"/>
        <item x="9090"/>
        <item x="1891"/>
        <item x="6909"/>
        <item x="5398"/>
        <item x="5952"/>
        <item x="6115"/>
        <item x="4122"/>
        <item x="4097"/>
        <item x="8170"/>
        <item x="156"/>
        <item x="4501"/>
        <item x="715"/>
        <item x="9584"/>
        <item x="9834"/>
        <item x="7646"/>
        <item x="9462"/>
        <item x="908"/>
        <item x="7460"/>
        <item x="7169"/>
        <item x="10346"/>
        <item x="1474"/>
        <item x="2596"/>
        <item x="10189"/>
        <item x="1388"/>
        <item x="10656"/>
        <item x="9016"/>
        <item x="1151"/>
        <item x="9666"/>
        <item x="4926"/>
        <item x="7893"/>
        <item x="5241"/>
        <item x="3254"/>
        <item x="2813"/>
        <item x="8506"/>
        <item x="3054"/>
        <item x="1855"/>
        <item x="1256"/>
        <item x="1219"/>
        <item x="4737"/>
        <item x="9722"/>
        <item x="2016"/>
        <item x="8818"/>
        <item x="3789"/>
        <item x="8445"/>
        <item x="7217"/>
        <item x="3990"/>
        <item x="6345"/>
        <item x="10891"/>
        <item x="9745"/>
        <item x="2968"/>
        <item x="1956"/>
        <item x="10149"/>
        <item x="6491"/>
        <item x="9189"/>
        <item x="1172"/>
        <item x="2124"/>
        <item x="6765"/>
        <item x="9177"/>
        <item x="8132"/>
        <item x="5735"/>
        <item x="2173"/>
        <item x="9773"/>
        <item x="6070"/>
        <item x="4179"/>
        <item x="2815"/>
        <item x="7098"/>
        <item x="4648"/>
        <item x="6821"/>
        <item x="3960"/>
        <item x="6569"/>
        <item x="6253"/>
        <item x="714"/>
        <item x="2061"/>
        <item x="8030"/>
        <item x="5111"/>
        <item x="4336"/>
        <item x="3018"/>
        <item x="2648"/>
        <item x="4721"/>
        <item x="8396"/>
        <item x="502"/>
        <item x="5976"/>
        <item x="7632"/>
        <item x="865"/>
        <item x="4535"/>
        <item x="9522"/>
        <item x="2421"/>
        <item x="8669"/>
        <item x="2965"/>
        <item x="3152"/>
        <item x="4362"/>
        <item x="9220"/>
        <item x="3004"/>
        <item x="5733"/>
        <item x="9533"/>
        <item x="6647"/>
        <item x="8518"/>
        <item x="5707"/>
        <item x="10280"/>
        <item x="9435"/>
        <item x="4996"/>
        <item x="6700"/>
        <item x="4407"/>
        <item x="8938"/>
        <item x="8824"/>
        <item x="7378"/>
        <item x="9408"/>
        <item x="10793"/>
        <item x="10334"/>
        <item x="2105"/>
        <item x="879"/>
        <item x="2250"/>
        <item x="7003"/>
        <item x="11028"/>
        <item x="6271"/>
        <item x="10048"/>
        <item x="7342"/>
        <item x="9494"/>
        <item x="10860"/>
        <item x="4985"/>
        <item x="6003"/>
        <item x="11123"/>
        <item x="3444"/>
        <item x="174"/>
        <item x="9472"/>
        <item x="10357"/>
        <item x="5028"/>
        <item x="6243"/>
        <item x="7724"/>
        <item x="9518"/>
        <item x="6564"/>
        <item x="5807"/>
        <item x="2455"/>
        <item x="1657"/>
        <item x="2330"/>
        <item x="10460"/>
        <item x="10852"/>
        <item x="6151"/>
        <item x="1465"/>
        <item x="8394"/>
        <item x="3896"/>
        <item x="7615"/>
        <item x="8419"/>
        <item x="5451"/>
        <item x="8679"/>
        <item x="8108"/>
        <item x="8525"/>
        <item x="3809"/>
        <item x="4002"/>
        <item x="159"/>
        <item x="1106"/>
        <item x="6129"/>
        <item x="4337"/>
        <item x="2794"/>
        <item x="6931"/>
        <item x="8735"/>
        <item x="7826"/>
        <item x="1135"/>
        <item x="2262"/>
        <item x="5242"/>
        <item x="2595"/>
        <item x="1936"/>
        <item x="5785"/>
        <item x="6934"/>
        <item x="11068"/>
        <item x="8203"/>
        <item x="7591"/>
        <item x="3248"/>
        <item x="5575"/>
        <item x="9446"/>
        <item x="7398"/>
        <item x="3212"/>
        <item x="5364"/>
        <item x="8613"/>
        <item x="8066"/>
        <item x="8355"/>
        <item x="2522"/>
        <item x="7516"/>
        <item x="5373"/>
        <item x="7926"/>
        <item x="8925"/>
        <item x="10342"/>
        <item x="5048"/>
        <item x="2257"/>
        <item x="2755"/>
        <item x="5217"/>
        <item x="3676"/>
        <item x="5571"/>
        <item x="275"/>
        <item x="8637"/>
        <item x="9631"/>
        <item x="4243"/>
        <item x="4655"/>
        <item x="3047"/>
        <item x="5542"/>
        <item x="5818"/>
        <item x="11170"/>
        <item x="10188"/>
        <item x="4876"/>
        <item x="9713"/>
        <item x="2339"/>
        <item x="4700"/>
        <item x="9079"/>
        <item x="3940"/>
        <item x="4656"/>
        <item x="3193"/>
        <item x="5105"/>
        <item x="1218"/>
        <item x="10256"/>
        <item x="8717"/>
        <item x="10296"/>
        <item x="2201"/>
        <item x="800"/>
        <item x="4583"/>
        <item x="6583"/>
        <item x="6598"/>
        <item x="80"/>
        <item x="3675"/>
        <item x="5263"/>
        <item x="5565"/>
        <item x="664"/>
        <item x="9161"/>
        <item x="5282"/>
        <item x="4461"/>
        <item x="4599"/>
        <item x="1659"/>
        <item x="2360"/>
        <item x="6007"/>
        <item x="2017"/>
        <item x="6590"/>
        <item x="8494"/>
        <item x="871"/>
        <item x="6320"/>
        <item x="11065"/>
        <item x="954"/>
        <item x="9141"/>
        <item x="9889"/>
        <item x="9818"/>
        <item x="7162"/>
        <item x="72"/>
        <item x="8720"/>
        <item x="4268"/>
        <item x="10192"/>
        <item x="10569"/>
        <item x="1989"/>
        <item x="4290"/>
        <item x="2220"/>
        <item x="8876"/>
        <item x="2593"/>
        <item x="6701"/>
        <item x="8763"/>
        <item x="6166"/>
        <item x="4430"/>
        <item x="2288"/>
        <item x="2693"/>
        <item x="10992"/>
        <item x="7963"/>
        <item x="4548"/>
        <item x="1123"/>
        <item x="1036"/>
        <item x="10338"/>
        <item x="1456"/>
        <item x="5821"/>
        <item x="3602"/>
        <item x="6771"/>
        <item x="8785"/>
        <item x="8488"/>
        <item x="5917"/>
        <item x="186"/>
        <item x="7633"/>
        <item x="7924"/>
        <item x="4541"/>
        <item x="10497"/>
        <item x="455"/>
        <item x="7643"/>
        <item x="3775"/>
        <item x="2004"/>
        <item x="10343"/>
        <item x="7539"/>
        <item x="10124"/>
        <item x="10806"/>
        <item x="9030"/>
        <item x="5690"/>
        <item x="1536"/>
        <item x="350"/>
        <item x="4911"/>
        <item x="3720"/>
        <item x="5097"/>
        <item x="9969"/>
        <item x="3352"/>
        <item x="645"/>
        <item x="432"/>
        <item x="1913"/>
        <item x="8365"/>
        <item x="6999"/>
        <item x="2033"/>
        <item x="10368"/>
        <item x="8246"/>
        <item x="5942"/>
        <item x="6002"/>
        <item x="10677"/>
        <item x="2949"/>
        <item x="459"/>
        <item x="4726"/>
        <item x="9659"/>
        <item x="8283"/>
        <item x="9807"/>
        <item x="3988"/>
        <item x="5630"/>
        <item x="10502"/>
        <item x="5265"/>
        <item x="3843"/>
        <item x="10177"/>
        <item x="4607"/>
        <item x="3919"/>
        <item x="11089"/>
        <item x="2254"/>
        <item x="11162"/>
        <item x="5313"/>
        <item x="1428"/>
        <item x="2031"/>
        <item x="3305"/>
        <item x="5864"/>
        <item x="10266"/>
        <item x="5555"/>
        <item x="6592"/>
        <item x="197"/>
        <item x="2393"/>
        <item x="659"/>
        <item x="5872"/>
        <item x="2459"/>
        <item x="9100"/>
        <item x="8402"/>
        <item x="6864"/>
        <item x="6787"/>
        <item x="187"/>
        <item x="5189"/>
        <item x="8974"/>
        <item x="10049"/>
        <item x="2375"/>
        <item x="2470"/>
        <item x="8487"/>
        <item x="10952"/>
        <item x="6621"/>
        <item x="2461"/>
        <item x="9261"/>
        <item x="2834"/>
        <item x="9421"/>
        <item x="4004"/>
        <item x="7597"/>
        <item x="10467"/>
        <item x="6255"/>
        <item x="1022"/>
        <item x="9733"/>
        <item x="5516"/>
        <item x="10543"/>
        <item x="101"/>
        <item x="9480"/>
        <item x="3397"/>
        <item x="5792"/>
        <item x="4245"/>
        <item x="1092"/>
        <item x="5041"/>
        <item x="872"/>
        <item x="1952"/>
        <item x="9991"/>
        <item x="5869"/>
        <item x="5673"/>
        <item x="9393"/>
        <item x="7757"/>
        <item x="1606"/>
        <item x="449"/>
        <item x="2735"/>
        <item x="7227"/>
        <item x="7636"/>
        <item x="10362"/>
        <item x="10735"/>
        <item x="7928"/>
        <item x="2327"/>
        <item x="5941"/>
        <item x="4916"/>
        <item x="9312"/>
        <item x="254"/>
        <item x="1010"/>
        <item x="1196"/>
        <item x="4437"/>
        <item x="4112"/>
        <item x="5308"/>
        <item x="3939"/>
        <item x="6442"/>
        <item x="8133"/>
        <item x="8820"/>
        <item x="7024"/>
        <item x="10753"/>
        <item x="7737"/>
        <item x="10372"/>
        <item x="5031"/>
        <item x="11026"/>
        <item x="6711"/>
        <item x="3937"/>
        <item x="1311"/>
        <item x="1314"/>
        <item x="5731"/>
        <item x="4126"/>
        <item x="6125"/>
        <item x="4239"/>
        <item x="1609"/>
        <item x="8547"/>
        <item x="5106"/>
        <item x="7699"/>
        <item x="1911"/>
        <item x="6853"/>
        <item x="8783"/>
        <item x="9967"/>
        <item x="4641"/>
        <item x="7852"/>
        <item x="89"/>
        <item x="9875"/>
        <item x="8967"/>
        <item x="2640"/>
        <item x="11027"/>
        <item x="6150"/>
        <item x="6048"/>
        <item x="6352"/>
        <item x="1246"/>
        <item x="4283"/>
        <item x="3449"/>
        <item x="155"/>
        <item x="208"/>
        <item x="7545"/>
        <item x="8514"/>
        <item x="6806"/>
        <item x="2583"/>
        <item x="6144"/>
        <item x="9689"/>
        <item x="3299"/>
        <item x="1670"/>
        <item x="8105"/>
        <item x="9970"/>
        <item x="8664"/>
        <item x="6987"/>
        <item x="9078"/>
        <item x="534"/>
        <item x="179"/>
        <item x="10792"/>
        <item x="3413"/>
        <item x="5696"/>
        <item x="9755"/>
        <item x="6216"/>
        <item x="8194"/>
        <item x="2068"/>
        <item x="7569"/>
        <item x="6285"/>
        <item x="6064"/>
        <item x="516"/>
        <item x="1484"/>
        <item x="5107"/>
        <item x="2293"/>
        <item x="5198"/>
        <item x="2945"/>
        <item x="2026"/>
        <item x="5210"/>
        <item x="10216"/>
        <item x="1863"/>
        <item x="2158"/>
        <item x="6394"/>
        <item x="505"/>
        <item x="722"/>
        <item x="6015"/>
        <item x="1037"/>
        <item x="1275"/>
        <item x="11051"/>
        <item x="2517"/>
        <item x="5879"/>
        <item x="1228"/>
        <item x="10902"/>
        <item x="5437"/>
        <item x="515"/>
        <item x="10471"/>
        <item x="7836"/>
        <item x="9956"/>
        <item x="3260"/>
        <item x="3555"/>
        <item x="2488"/>
        <item x="9116"/>
        <item x="9465"/>
        <item x="6191"/>
        <item x="10001"/>
        <item x="7019"/>
        <item x="6050"/>
        <item x="4137"/>
        <item x="10340"/>
        <item x="4543"/>
        <item x="9122"/>
        <item x="11114"/>
        <item x="10204"/>
        <item x="2467"/>
        <item x="78"/>
        <item x="7983"/>
        <item x="10799"/>
        <item x="2389"/>
        <item x="9657"/>
        <item x="1139"/>
        <item x="1751"/>
        <item x="10608"/>
        <item x="6294"/>
        <item x="4248"/>
        <item x="5219"/>
        <item x="1836"/>
        <item x="6496"/>
        <item x="383"/>
        <item x="8037"/>
        <item x="1161"/>
        <item x="2008"/>
        <item x="6574"/>
        <item x="5089"/>
        <item x="7982"/>
        <item x="8369"/>
        <item x="9394"/>
        <item x="1973"/>
        <item x="7044"/>
        <item x="1560"/>
        <item x="9957"/>
        <item x="260"/>
        <item x="5427"/>
        <item x="647"/>
        <item x="3466"/>
        <item x="8354"/>
        <item x="10475"/>
        <item x="3218"/>
        <item x="1596"/>
        <item x="4764"/>
        <item x="5311"/>
        <item x="3211"/>
        <item x="9845"/>
        <item x="4367"/>
        <item x="2637"/>
        <item x="9792"/>
        <item x="8750"/>
        <item x="2953"/>
        <item x="9232"/>
        <item x="5127"/>
        <item x="785"/>
        <item x="8274"/>
        <item x="8120"/>
        <item x="7065"/>
        <item x="7925"/>
        <item x="3607"/>
        <item x="3463"/>
        <item x="7877"/>
        <item x="4559"/>
        <item x="3067"/>
        <item x="1467"/>
        <item x="6219"/>
        <item x="9778"/>
        <item x="7965"/>
        <item x="416"/>
        <item x="5173"/>
        <item x="8097"/>
        <item x="564"/>
        <item x="220"/>
        <item x="3627"/>
        <item x="980"/>
        <item x="10277"/>
        <item x="11"/>
        <item x="429"/>
        <item x="4148"/>
        <item x="1226"/>
        <item x="10558"/>
        <item x="5859"/>
        <item x="3819"/>
        <item x="3015"/>
        <item x="6613"/>
        <item x="5790"/>
        <item x="9743"/>
        <item x="1780"/>
        <item x="6117"/>
        <item x="624"/>
        <item x="6681"/>
        <item x="7629"/>
        <item x="338"/>
        <item x="8425"/>
        <item x="10032"/>
        <item x="7473"/>
        <item x="2711"/>
        <item x="6393"/>
        <item x="8169"/>
        <item x="1476"/>
        <item x="1931"/>
        <item x="7640"/>
        <item x="4030"/>
        <item x="4857"/>
        <item x="9163"/>
        <item x="6354"/>
        <item x="10267"/>
        <item x="2655"/>
        <item x="8797"/>
        <item x="10748"/>
        <item x="2178"/>
        <item x="7919"/>
        <item x="6917"/>
        <item x="6202"/>
        <item x="7950"/>
        <item x="7910"/>
        <item x="2883"/>
        <item x="9245"/>
        <item x="6428"/>
        <item x="7837"/>
        <item x="3801"/>
        <item x="9650"/>
        <item x="5315"/>
        <item x="5244"/>
        <item x="8950"/>
        <item x="8922"/>
        <item x="1500"/>
        <item x="7436"/>
        <item x="4889"/>
        <item x="7401"/>
        <item x="7519"/>
        <item x="1786"/>
        <item x="8656"/>
        <item x="7934"/>
        <item x="6360"/>
        <item x="2422"/>
        <item x="9690"/>
        <item x="3681"/>
        <item x="1040"/>
        <item x="3017"/>
        <item x="5934"/>
        <item x="10022"/>
        <item x="8318"/>
        <item x="2549"/>
        <item x="8127"/>
        <item x="10778"/>
        <item x="2278"/>
        <item x="5416"/>
        <item x="5073"/>
        <item x="6032"/>
        <item x="8250"/>
        <item x="5981"/>
        <item x="6873"/>
        <item x="8472"/>
        <item x="4071"/>
        <item x="4151"/>
        <item x="4299"/>
        <item x="9905"/>
        <item x="7085"/>
        <item x="2176"/>
        <item x="151"/>
        <item x="3497"/>
        <item x="10869"/>
        <item x="596"/>
        <item x="1638"/>
        <item x="8977"/>
        <item x="6523"/>
        <item x="1266"/>
        <item x="10851"/>
        <item x="3527"/>
        <item x="6575"/>
        <item x="4412"/>
        <item x="856"/>
        <item x="5741"/>
        <item x="670"/>
        <item x="10859"/>
        <item x="2073"/>
        <item x="8410"/>
        <item x="3368"/>
        <item x="9771"/>
        <item x="7391"/>
        <item x="2111"/>
        <item x="2000"/>
        <item x="9341"/>
        <item x="8280"/>
        <item x="10808"/>
        <item x="8649"/>
        <item x="9471"/>
        <item x="6132"/>
        <item x="6532"/>
        <item x="6748"/>
        <item x="5293"/>
        <item x="4699"/>
        <item x="10151"/>
        <item x="3128"/>
        <item x="11140"/>
        <item x="9146"/>
        <item x="3279"/>
        <item x="8182"/>
        <item x="6793"/>
        <item x="13"/>
        <item x="5130"/>
        <item x="9955"/>
        <item x="1918"/>
        <item x="7247"/>
        <item x="2292"/>
        <item x="9354"/>
        <item x="10235"/>
        <item x="8256"/>
        <item x="2877"/>
        <item x="909"/>
        <item x="2621"/>
        <item x="8309"/>
        <item x="8559"/>
        <item x="4799"/>
        <item x="9946"/>
        <item x="427"/>
        <item x="3430"/>
        <item x="5803"/>
        <item x="1688"/>
        <item x="1649"/>
        <item x="6509"/>
        <item x="7004"/>
        <item x="793"/>
        <item x="9275"/>
        <item x="22"/>
        <item x="5011"/>
        <item x="6109"/>
        <item x="1870"/>
        <item x="8147"/>
        <item x="9604"/>
        <item x="1446"/>
        <item x="7555"/>
        <item x="1814"/>
        <item x="171"/>
        <item x="2869"/>
        <item x="5277"/>
        <item x="2756"/>
        <item x="6456"/>
        <item x="3391"/>
        <item x="6126"/>
        <item x="3886"/>
        <item x="1778"/>
        <item x="3106"/>
        <item x="10489"/>
        <item x="7261"/>
        <item x="3915"/>
        <item x="359"/>
        <item x="9699"/>
        <item x="6499"/>
        <item x="1334"/>
        <item x="4310"/>
        <item x="4530"/>
        <item x="3121"/>
        <item x="7912"/>
        <item x="9033"/>
        <item x="1534"/>
        <item x="3621"/>
        <item x="9035"/>
        <item x="5570"/>
        <item x="1422"/>
        <item x="9314"/>
        <item x="6326"/>
        <item x="3269"/>
        <item x="10393"/>
        <item x="8325"/>
        <item x="6863"/>
        <item x="2708"/>
        <item x="262"/>
        <item x="5682"/>
        <item x="10731"/>
        <item x="10416"/>
        <item x="2108"/>
        <item x="8931"/>
        <item x="9335"/>
        <item x="377"/>
        <item x="10589"/>
        <item x="10715"/>
        <item x="10684"/>
        <item x="4680"/>
        <item x="6797"/>
        <item x="3576"/>
        <item x="374"/>
        <item x="8453"/>
        <item x="1706"/>
        <item x="381"/>
        <item x="928"/>
        <item x="4103"/>
        <item x="3103"/>
        <item x="9028"/>
        <item x="11037"/>
        <item x="1736"/>
        <item x="5312"/>
        <item x="6556"/>
        <item x="4357"/>
        <item x="5005"/>
        <item x="1524"/>
        <item x="2106"/>
        <item x="10424"/>
        <item x="53"/>
        <item x="8620"/>
        <item x="3758"/>
        <item x="10990"/>
        <item x="2886"/>
        <item x="1943"/>
        <item x="4406"/>
        <item x="9133"/>
        <item x="6060"/>
        <item x="3807"/>
        <item x="9042"/>
        <item x="9130"/>
        <item x="8920"/>
        <item x="3910"/>
        <item x="6587"/>
        <item x="5404"/>
        <item x="887"/>
        <item x="9517"/>
        <item x="6886"/>
        <item x="4405"/>
        <item x="1255"/>
        <item x="1781"/>
        <item x="7415"/>
        <item x="5584"/>
        <item x="7734"/>
        <item x="2970"/>
        <item x="10696"/>
        <item x="3479"/>
        <item x="9101"/>
        <item x="8655"/>
        <item x="1043"/>
        <item x="10719"/>
        <item x="6543"/>
        <item x="3861"/>
        <item x="4202"/>
        <item x="10099"/>
        <item x="4480"/>
        <item x="6205"/>
        <item x="1842"/>
        <item x="2892"/>
        <item x="3465"/>
        <item x="6290"/>
        <item x="5844"/>
        <item x="6207"/>
        <item x="9281"/>
        <item x="2994"/>
        <item x="10740"/>
        <item x="6229"/>
        <item x="2260"/>
        <item x="8874"/>
        <item x="4350"/>
        <item x="2234"/>
        <item x="10069"/>
        <item x="1134"/>
        <item x="3690"/>
        <item x="5562"/>
        <item x="10619"/>
        <item x="10494"/>
        <item x="6403"/>
        <item x="8363"/>
        <item x="11082"/>
        <item x="1689"/>
        <item x="2329"/>
        <item x="6519"/>
        <item x="7238"/>
        <item x="3994"/>
        <item x="4823"/>
        <item x="614"/>
        <item x="6462"/>
        <item x="11041"/>
        <item x="10490"/>
        <item x="6167"/>
        <item x="674"/>
        <item x="746"/>
        <item x="7030"/>
        <item x="2086"/>
        <item x="7976"/>
        <item x="3927"/>
        <item x="10886"/>
        <item x="8883"/>
        <item x="2868"/>
        <item x="7251"/>
        <item x="1550"/>
        <item x="10924"/>
        <item x="9092"/>
        <item x="6310"/>
        <item x="3679"/>
        <item x="2838"/>
        <item x="10919"/>
        <item x="7652"/>
        <item x="2258"/>
        <item x="1992"/>
        <item x="3214"/>
        <item x="3625"/>
        <item x="2512"/>
        <item x="9878"/>
        <item x="4486"/>
        <item x="3310"/>
        <item x="4152"/>
        <item x="9463"/>
        <item x="2533"/>
        <item x="3832"/>
        <item x="9665"/>
        <item x="2396"/>
        <item x="486"/>
        <item x="7270"/>
        <item x="3501"/>
        <item x="3634"/>
        <item x="9271"/>
        <item x="6460"/>
        <item x="1033"/>
        <item x="3219"/>
        <item x="3796"/>
        <item x="2103"/>
        <item x="5624"/>
        <item x="9256"/>
        <item x="344"/>
        <item x="1283"/>
        <item x="965"/>
        <item x="933"/>
        <item x="9754"/>
        <item x="4485"/>
        <item x="3169"/>
        <item x="3447"/>
        <item x="5303"/>
        <item x="431"/>
        <item x="5625"/>
        <item x="1363"/>
        <item x="8738"/>
        <item x="9057"/>
        <item x="8716"/>
        <item x="6031"/>
        <item x="9328"/>
        <item x="4694"/>
        <item x="9409"/>
        <item x="7521"/>
        <item x="9468"/>
        <item x="2207"/>
        <item x="3857"/>
        <item x="8570"/>
        <item x="8911"/>
        <item x="1543"/>
        <item x="2748"/>
        <item x="8552"/>
        <item x="8089"/>
        <item x="8961"/>
        <item x="4473"/>
        <item x="2328"/>
        <item x="7863"/>
        <item x="7462"/>
        <item x="5232"/>
        <item x="10242"/>
        <item x="482"/>
        <item x="491"/>
        <item x="214"/>
        <item x="2090"/>
        <item x="1013"/>
        <item x="4878"/>
        <item x="4039"/>
        <item x="8698"/>
        <item x="6149"/>
        <item x="7862"/>
        <item x="9536"/>
        <item x="8114"/>
        <item x="9155"/>
        <item x="2692"/>
        <item x="3907"/>
        <item x="2626"/>
        <item x="2792"/>
        <item x="1599"/>
        <item x="8263"/>
        <item x="8188"/>
        <item x="8942"/>
        <item x="5522"/>
        <item x="8344"/>
        <item x="9696"/>
        <item x="4064"/>
        <item x="5000"/>
        <item x="7938"/>
        <item x="7614"/>
        <item x="4860"/>
        <item x="627"/>
        <item x="3155"/>
        <item x="8827"/>
        <item x="2449"/>
        <item x="461"/>
        <item x="9736"/>
        <item x="9789"/>
        <item x="3226"/>
        <item x="9049"/>
        <item x="8377"/>
        <item x="3328"/>
        <item x="399"/>
        <item x="9784"/>
        <item x="1175"/>
        <item x="5722"/>
        <item x="3768"/>
        <item x="5523"/>
        <item x="2526"/>
        <item x="6803"/>
        <item x="7445"/>
        <item x="4389"/>
        <item x="8216"/>
        <item x="4420"/>
        <item x="353"/>
        <item x="3189"/>
        <item x="8923"/>
        <item x="5867"/>
        <item x="9439"/>
        <item x="10614"/>
        <item x="993"/>
        <item x="5677"/>
        <item x="7384"/>
        <item x="8268"/>
        <item x="6897"/>
        <item x="10225"/>
        <item x="8536"/>
        <item x="9144"/>
        <item x="7887"/>
        <item x="10940"/>
        <item x="2576"/>
        <item x="5306"/>
        <item x="5267"/>
        <item x="408"/>
        <item x="6533"/>
        <item x="1243"/>
        <item x="845"/>
        <item x="9501"/>
        <item x="8065"/>
        <item x="5056"/>
        <item x="8063"/>
        <item x="3643"/>
        <item x="5458"/>
        <item x="8497"/>
        <item x="1268"/>
        <item x="10062"/>
        <item x="704"/>
        <item x="5868"/>
        <item x="8414"/>
        <item x="3652"/>
        <item x="6536"/>
        <item x="847"/>
        <item x="425"/>
        <item x="6118"/>
        <item x="8896"/>
        <item x="9454"/>
        <item x="6203"/>
        <item x="7761"/>
        <item x="2961"/>
        <item x="5648"/>
        <item x="5347"/>
        <item x="6010"/>
        <item x="7674"/>
        <item x="825"/>
        <item x="5670"/>
        <item x="1281"/>
        <item x="10618"/>
        <item x="10006"/>
        <item x="9450"/>
        <item x="7711"/>
        <item x="1892"/>
        <item x="10163"/>
        <item x="5967"/>
        <item x="6230"/>
        <item x="1086"/>
        <item x="1325"/>
        <item x="7467"/>
        <item x="6544"/>
        <item x="4507"/>
        <item x="2154"/>
        <item x="6560"/>
        <item x="6062"/>
        <item x="4384"/>
        <item x="1392"/>
        <item x="2974"/>
        <item x="1714"/>
        <item x="2668"/>
        <item x="9162"/>
        <item x="719"/>
        <item x="8625"/>
        <item x="3932"/>
        <item x="5419"/>
        <item x="10075"/>
        <item x="5022"/>
        <item x="6595"/>
        <item x="1080"/>
        <item x="4059"/>
        <item x="1261"/>
        <item x="3510"/>
        <item x="9371"/>
        <item x="1473"/>
        <item x="6121"/>
        <item x="1576"/>
        <item x="3172"/>
        <item x="6619"/>
        <item x="9976"/>
        <item x="6184"/>
        <item x="9088"/>
        <item x="7026"/>
        <item x="7400"/>
        <item x="4492"/>
        <item x="4315"/>
        <item x="8657"/>
        <item x="2841"/>
        <item x="9010"/>
        <item x="8959"/>
        <item x="10024"/>
        <item x="10421"/>
        <item x="7769"/>
        <item x="7423"/>
        <item x="8167"/>
        <item x="9286"/>
        <item x="54"/>
        <item x="5007"/>
        <item x="6164"/>
        <item x="7854"/>
        <item x="68"/>
        <item x="3859"/>
        <item x="5765"/>
        <item x="10720"/>
        <item x="3568"/>
        <item x="877"/>
        <item x="8828"/>
        <item x="4970"/>
        <item x="4940"/>
        <item x="1046"/>
        <item x="683"/>
        <item x="10667"/>
        <item x="1730"/>
        <item x="4612"/>
        <item x="5553"/>
        <item x="11133"/>
        <item x="4176"/>
        <item x="3961"/>
        <item x="1790"/>
        <item x="3338"/>
        <item x="10470"/>
        <item x="4713"/>
        <item x="522"/>
        <item x="3616"/>
        <item x="9217"/>
        <item x="6451"/>
        <item x="3891"/>
        <item x="5057"/>
        <item x="10897"/>
        <item x="264"/>
        <item x="463"/>
        <item x="6652"/>
        <item x="8857"/>
        <item x="3572"/>
        <item x="1759"/>
        <item x="7970"/>
        <item x="5444"/>
        <item x="7972"/>
        <item x="1436"/>
        <item x="10803"/>
        <item x="1934"/>
        <item x="7864"/>
        <item x="5839"/>
        <item x="699"/>
        <item x="4153"/>
        <item x="1744"/>
        <item x="9345"/>
        <item x="8339"/>
        <item x="8451"/>
        <item x="10774"/>
        <item x="8721"/>
        <item x="4795"/>
        <item x="6858"/>
        <item x="322"/>
        <item x="9602"/>
        <item x="6877"/>
        <item x="8264"/>
        <item x="772"/>
        <item x="11144"/>
        <item x="2425"/>
        <item x="6982"/>
        <item x="3437"/>
        <item x="8441"/>
        <item x="2911"/>
        <item x="1857"/>
        <item x="1505"/>
        <item x="8523"/>
        <item x="2746"/>
        <item x="3467"/>
        <item x="1074"/>
        <item x="10788"/>
        <item x="2825"/>
        <item x="5083"/>
        <item x="7451"/>
        <item x="7349"/>
        <item x="5657"/>
        <item x="2308"/>
        <item x="10857"/>
        <item x="9797"/>
        <item x="5878"/>
        <item x="3760"/>
        <item x="9296"/>
        <item x="3125"/>
        <item x="9250"/>
        <item x="10833"/>
        <item x="9796"/>
        <item x="5894"/>
        <item x="7828"/>
        <item x="10602"/>
        <item x="3833"/>
        <item x="6158"/>
        <item x="1923"/>
        <item x="1233"/>
        <item x="2852"/>
        <item x="8252"/>
        <item x="888"/>
        <item x="1278"/>
        <item x="4818"/>
        <item x="4649"/>
        <item x="10955"/>
        <item x="23"/>
        <item x="1557"/>
        <item x="1202"/>
        <item x="7494"/>
        <item x="7962"/>
        <item x="8917"/>
        <item x="8098"/>
        <item x="6545"/>
        <item x="3998"/>
        <item x="8443"/>
        <item x="5729"/>
        <item x="2805"/>
        <item x="3529"/>
        <item x="4295"/>
        <item x="1424"/>
        <item x="2483"/>
        <item x="10126"/>
        <item x="5387"/>
        <item x="9502"/>
        <item x="11075"/>
        <item x="10880"/>
        <item x="6022"/>
        <item x="8036"/>
        <item x="8492"/>
        <item x="6525"/>
        <item x="1850"/>
        <item x="1119"/>
        <item x="8513"/>
        <item x="2084"/>
        <item x="9478"/>
        <item x="6563"/>
        <item x="1791"/>
        <item x="5837"/>
        <item x="3066"/>
        <item x="6133"/>
        <item x="7825"/>
        <item x="5623"/>
        <item x="10683"/>
        <item x="7302"/>
        <item x="9152"/>
        <item x="9477"/>
        <item x="6625"/>
        <item x="4673"/>
        <item x="10376"/>
        <item x="3642"/>
        <item x="4950"/>
        <item x="8335"/>
        <item x="5770"/>
        <item x="5070"/>
        <item x="6402"/>
        <item x="2366"/>
        <item x="6246"/>
        <item x="1983"/>
        <item x="836"/>
        <item x="6051"/>
        <item x="3363"/>
        <item x="10432"/>
        <item x="11010"/>
        <item x="130"/>
        <item x="8648"/>
        <item x="1625"/>
        <item x="6250"/>
        <item x="4738"/>
        <item x="10241"/>
        <item x="6369"/>
        <item x="2403"/>
        <item x="10269"/>
        <item x="8193"/>
        <item x="5887"/>
        <item x="2544"/>
        <item x="8055"/>
        <item x="6436"/>
        <item x="4947"/>
        <item x="11111"/>
        <item x="10967"/>
        <item x="4352"/>
        <item x="1601"/>
        <item x="551"/>
        <item x="5365"/>
        <item x="8386"/>
        <item x="4206"/>
        <item x="7535"/>
        <item x="7896"/>
        <item x="4255"/>
        <item x="8101"/>
        <item x="853"/>
        <item x="5211"/>
        <item x="4332"/>
        <item x="9892"/>
        <item x="3802"/>
        <item x="5519"/>
        <item x="7528"/>
        <item x="10031"/>
        <item x="9705"/>
        <item x="8019"/>
        <item x="7661"/>
        <item x="5888"/>
        <item x="4024"/>
        <item x="6872"/>
        <item x="9224"/>
        <item x="7425"/>
        <item x="2530"/>
        <item x="530"/>
        <item x="1361"/>
        <item x="1711"/>
        <item x="6237"/>
        <item x="8049"/>
        <item x="9052"/>
        <item x="4654"/>
        <item x="4380"/>
        <item x="7323"/>
        <item x="8676"/>
        <item x="5616"/>
        <item x="8217"/>
        <item x="8104"/>
        <item x="4478"/>
        <item x="6736"/>
        <item x="7942"/>
        <item x="9942"/>
        <item x="9616"/>
        <item x="10726"/>
        <item x="10576"/>
        <item x="7312"/>
        <item x="7218"/>
        <item x="9900"/>
        <item x="4322"/>
        <item x="8146"/>
        <item x="7311"/>
        <item x="3980"/>
        <item x="6450"/>
        <item x="9497"/>
        <item x="566"/>
        <item x="8321"/>
        <item x="9367"/>
        <item x="1674"/>
        <item x="6623"/>
        <item x="8349"/>
        <item x="4908"/>
        <item x="3239"/>
        <item x="1146"/>
        <item x="6131"/>
        <item x="5328"/>
        <item x="3213"/>
        <item x="6331"/>
        <item x="8822"/>
        <item x="5680"/>
        <item x="10513"/>
        <item x="7583"/>
        <item x="1636"/>
        <item x="7020"/>
        <item x="99"/>
        <item x="5503"/>
        <item x="560"/>
        <item x="6489"/>
        <item x="8542"/>
        <item x="2726"/>
        <item x="9562"/>
        <item x="1726"/>
        <item x="10549"/>
        <item x="1810"/>
        <item x="7337"/>
        <item x="7723"/>
        <item x="911"/>
        <item x="5984"/>
        <item x="10405"/>
        <item x="8845"/>
        <item x="6256"/>
        <item x="6116"/>
        <item x="1342"/>
        <item x="6348"/>
        <item x="2865"/>
        <item x="9684"/>
        <item x="8806"/>
        <item x="8504"/>
        <item x="8393"/>
        <item x="5621"/>
        <item x="1391"/>
        <item x="10168"/>
        <item x="6677"/>
        <item x="2041"/>
        <item x="1453"/>
        <item x="46"/>
        <item x="5652"/>
        <item x="112"/>
        <item x="1257"/>
        <item x="3847"/>
        <item x="4983"/>
        <item x="356"/>
        <item x="3315"/>
        <item x="881"/>
        <item x="3844"/>
        <item x="6902"/>
        <item x="5193"/>
        <item x="8465"/>
        <item x="6833"/>
        <item x="9624"/>
        <item x="2862"/>
        <item x="2609"/>
        <item x="1041"/>
        <item x="9352"/>
        <item x="1241"/>
        <item x="4495"/>
        <item x="1260"/>
        <item x="3376"/>
        <item x="10037"/>
        <item x="625"/>
        <item x="4435"/>
        <item x="7513"/>
        <item x="1502"/>
        <item x="4331"/>
        <item x="9612"/>
        <item x="10181"/>
        <item x="8789"/>
        <item x="2854"/>
        <item x="331"/>
        <item x="758"/>
        <item x="4301"/>
        <item x="6685"/>
        <item x="4257"/>
        <item x="5597"/>
        <item x="2567"/>
        <item x="8164"/>
        <item x="10167"/>
        <item x="7365"/>
        <item x="2141"/>
        <item x="6040"/>
        <item x="5702"/>
        <item x="1555"/>
        <item x="4821"/>
        <item x="831"/>
        <item x="9412"/>
        <item x="1520"/>
        <item x="4529"/>
        <item x="612"/>
        <item x="9302"/>
        <item x="9645"/>
        <item x="5016"/>
        <item x="6419"/>
        <item x="3813"/>
        <item x="5264"/>
        <item x="3292"/>
        <item x="10691"/>
        <item x="10079"/>
        <item x="5890"/>
        <item x="5171"/>
        <item x="3127"/>
        <item x="3167"/>
        <item x="7964"/>
        <item x="5061"/>
        <item x="5020"/>
        <item x="8886"/>
        <item x="4797"/>
        <item x="6614"/>
        <item x="10665"/>
        <item x="140"/>
        <item x="8548"/>
        <item x="2991"/>
        <item x="2075"/>
        <item x="8934"/>
        <item x="2628"/>
        <item x="3029"/>
        <item x="1488"/>
        <item x="7412"/>
        <item x="6282"/>
        <item x="3678"/>
        <item x="5371"/>
        <item x="9259"/>
        <item x="9417"/>
        <item x="9383"/>
        <item x="6122"/>
        <item x="4227"/>
        <item x="8448"/>
        <item x="4375"/>
        <item x="8189"/>
        <item x="9445"/>
        <item x="1985"/>
        <item x="5518"/>
        <item x="2056"/>
        <item x="6208"/>
        <item x="9772"/>
        <item x="8861"/>
        <item x="5165"/>
        <item x="8742"/>
        <item x="3471"/>
        <item x="1263"/>
        <item x="216"/>
        <item x="75"/>
        <item x="644"/>
        <item x="1619"/>
        <item x="8509"/>
        <item x="10669"/>
        <item x="5948"/>
        <item x="3600"/>
        <item x="2751"/>
        <item x="3277"/>
        <item x="2694"/>
        <item x="163"/>
        <item x="7253"/>
        <item x="255"/>
        <item x="542"/>
        <item x="3395"/>
        <item x="4897"/>
        <item x="4987"/>
        <item x="10626"/>
        <item x="3343"/>
        <item x="4632"/>
        <item x="1359"/>
        <item x="36"/>
        <item x="1000"/>
        <item x="9692"/>
        <item x="2614"/>
        <item x="8574"/>
        <item x="8022"/>
        <item x="5168"/>
        <item x="10641"/>
        <item x="6423"/>
        <item x="3743"/>
        <item x="7314"/>
        <item x="7062"/>
        <item x="10011"/>
        <item x="10173"/>
        <item x="3950"/>
        <item x="7278"/>
        <item x="2010"/>
        <item x="9386"/>
        <item x="2161"/>
        <item x="6504"/>
        <item x="10659"/>
        <item x="4353"/>
        <item x="6466"/>
        <item x="6524"/>
        <item x="1798"/>
        <item x="5512"/>
        <item x="9836"/>
        <item x="2727"/>
        <item x="466"/>
        <item x="6477"/>
        <item x="11147"/>
        <item x="1284"/>
        <item x="3957"/>
        <item x="6097"/>
        <item x="5757"/>
        <item x="269"/>
        <item x="8748"/>
        <item x="1131"/>
        <item x="8584"/>
        <item x="3633"/>
        <item x="8493"/>
        <item x="712"/>
        <item x="7216"/>
        <item x="756"/>
        <item x="2195"/>
        <item x="8884"/>
        <item x="2816"/>
        <item x="10737"/>
        <item x="518"/>
        <item x="3159"/>
        <item x="1796"/>
        <item x="2857"/>
        <item x="721"/>
        <item x="1972"/>
        <item x="3236"/>
        <item x="4591"/>
        <item x="3196"/>
        <item x="7440"/>
        <item x="10413"/>
        <item x="10047"/>
        <item x="10728"/>
        <item x="2932"/>
        <item x="7318"/>
        <item x="3546"/>
        <item x="447"/>
        <item x="4317"/>
        <item x="7818"/>
        <item x="63"/>
        <item x="3224"/>
        <item x="7883"/>
        <item x="6291"/>
        <item x="5310"/>
        <item x="5345"/>
        <item x="2349"/>
        <item x="8508"/>
        <item x="740"/>
        <item x="5589"/>
        <item x="8957"/>
        <item x="9838"/>
        <item x="6783"/>
        <item x="1306"/>
        <item x="7151"/>
        <item x="4682"/>
        <item x="6804"/>
        <item x="8294"/>
        <item x="1861"/>
        <item x="2786"/>
        <item x="1924"/>
        <item x="5040"/>
        <item x="8166"/>
        <item x="7396"/>
        <item x="3736"/>
        <item x="5773"/>
        <item x="7196"/>
        <item x="2632"/>
        <item x="9000"/>
        <item x="3496"/>
        <item x="4933"/>
        <item x="10834"/>
        <item x="4020"/>
        <item x="5425"/>
        <item x="2917"/>
        <item x="11056"/>
        <item x="3492"/>
        <item x="10121"/>
        <item x="10495"/>
        <item x="3499"/>
        <item x="2184"/>
        <item x="788"/>
        <item x="8478"/>
        <item x="1367"/>
        <item x="2193"/>
        <item x="4484"/>
        <item x="10389"/>
        <item x="1660"/>
        <item x="2999"/>
        <item x="7381"/>
        <item x="6561"/>
        <item x="5003"/>
        <item x="8770"/>
        <item x="4147"/>
        <item x="2123"/>
        <item x="6849"/>
        <item x="1312"/>
        <item x="9628"/>
        <item x="6949"/>
        <item x="6266"/>
        <item x="2501"/>
        <item x="7526"/>
        <item x="7310"/>
        <item x="2002"/>
        <item x="3976"/>
        <item x="5167"/>
        <item x="5935"/>
        <item x="1742"/>
        <item x="6950"/>
        <item x="5767"/>
        <item x="10196"/>
        <item x="5951"/>
        <item x="7520"/>
        <item x="2739"/>
        <item x="8839"/>
        <item x="2764"/>
        <item x="10448"/>
        <item x="656"/>
        <item x="8551"/>
        <item x="3044"/>
        <item x="687"/>
        <item x="9444"/>
        <item x="9872"/>
        <item x="11046"/>
        <item x="7565"/>
        <item x="11156"/>
        <item x="7375"/>
        <item x="4702"/>
        <item x="1174"/>
        <item x="3511"/>
        <item x="6859"/>
        <item x="3877"/>
        <item x="5246"/>
        <item x="9958"/>
        <item x="5579"/>
        <item x="815"/>
        <item x="4037"/>
        <item x="10698"/>
        <item x="10400"/>
        <item x="8619"/>
        <item x="7897"/>
        <item x="4096"/>
        <item x="316"/>
        <item x="5325"/>
        <item x="141"/>
        <item x="7306"/>
        <item x="7048"/>
        <item x="2612"/>
        <item x="10900"/>
        <item x="9887"/>
        <item x="552"/>
        <item x="2219"/>
        <item x="6655"/>
        <item x="6106"/>
        <item x="1912"/>
        <item x="7860"/>
        <item x="11030"/>
        <item x="7502"/>
        <item x="10131"/>
        <item x="6389"/>
        <item x="4021"/>
        <item x="3071"/>
        <item x="4807"/>
        <item x="2077"/>
        <item x="6505"/>
        <item x="10485"/>
        <item x="5788"/>
        <item x="1930"/>
        <item x="9914"/>
        <item x="201"/>
        <item x="6251"/>
        <item x="39"/>
        <item x="10832"/>
        <item x="1633"/>
        <item x="3894"/>
        <item x="2891"/>
        <item x="10023"/>
        <item x="6659"/>
        <item x="7764"/>
        <item x="585"/>
        <item x="1209"/>
        <item x="7246"/>
        <item x="9432"/>
        <item x="8069"/>
        <item x="4519"/>
        <item x="3786"/>
        <item x="10545"/>
        <item x="10157"/>
        <item x="9895"/>
        <item x="4558"/>
        <item x="8642"/>
        <item x="922"/>
        <item x="3585"/>
        <item x="4136"/>
        <item x="5438"/>
        <item x="4413"/>
        <item x="5727"/>
        <item x="11099"/>
        <item x="8535"/>
        <item x="7293"/>
        <item x="474"/>
        <item x="7329"/>
        <item x="300"/>
        <item x="4943"/>
        <item x="4411"/>
        <item x="418"/>
        <item x="2087"/>
        <item x="9575"/>
        <item x="5355"/>
        <item x="283"/>
        <item x="8889"/>
        <item x="5795"/>
        <item x="1234"/>
        <item x="3221"/>
        <item x="6607"/>
        <item x="9018"/>
        <item x="7721"/>
        <item x="6001"/>
        <item x="3464"/>
        <item x="1586"/>
        <item x="10629"/>
        <item x="3826"/>
        <item x="6986"/>
        <item x="6673"/>
        <item x="9140"/>
        <item x="1994"/>
        <item x="182"/>
        <item x="5726"/>
        <item x="6764"/>
        <item x="4262"/>
        <item x="9578"/>
        <item x="1443"/>
        <item x="9945"/>
        <item x="1517"/>
        <item x="1376"/>
        <item x="6994"/>
        <item x="8646"/>
        <item x="8171"/>
        <item x="6099"/>
        <item x="4586"/>
        <item x="7016"/>
        <item x="1840"/>
        <item x="10114"/>
        <item x="796"/>
        <item x="3603"/>
        <item x="9601"/>
        <item x="9952"/>
        <item x="2118"/>
        <item x="8299"/>
        <item x="6249"/>
        <item x="3921"/>
        <item x="4127"/>
        <item x="7407"/>
        <item x="4453"/>
        <item x="5409"/>
        <item x="113"/>
        <item x="8227"/>
        <item x="2331"/>
        <item x="484"/>
        <item x="7056"/>
        <item x="3614"/>
        <item x="8319"/>
        <item x="10957"/>
        <item x="2345"/>
        <item x="6836"/>
        <item x="1700"/>
        <item x="1032"/>
        <item x="8206"/>
        <item x="7917"/>
        <item x="9509"/>
        <item x="3810"/>
        <item x="4669"/>
        <item x="739"/>
        <item x="6581"/>
        <item x="8852"/>
        <item x="5395"/>
        <item x="3303"/>
        <item x="7844"/>
        <item x="2759"/>
        <item x="7353"/>
        <item x="2790"/>
        <item x="3019"/>
        <item x="10365"/>
        <item x="7237"/>
        <item x="8332"/>
        <item x="4116"/>
        <item x="9761"/>
        <item x="9853"/>
        <item x="2811"/>
        <item x="6307"/>
        <item x="9216"/>
        <item x="3830"/>
        <item x="3157"/>
        <item x="10953"/>
        <item x="1776"/>
        <item x="200"/>
        <item x="8651"/>
        <item x="9089"/>
        <item x="597"/>
        <item x="10823"/>
        <item x="10318"/>
        <item x="1286"/>
        <item x="10174"/>
        <item x="5913"/>
        <item x="6772"/>
        <item x="5185"/>
        <item x="2731"/>
        <item x="307"/>
        <item x="10195"/>
        <item x="6325"/>
        <item x="741"/>
        <item x="1998"/>
        <item x="3491"/>
        <item x="7975"/>
        <item x="4835"/>
        <item x="3229"/>
        <item x="6044"/>
        <item x="10226"/>
        <item x="5776"/>
        <item x="4798"/>
        <item x="1448"/>
        <item x="1152"/>
        <item x="10140"/>
        <item x="5699"/>
        <item x="6550"/>
        <item x="9764"/>
        <item x="6781"/>
        <item x="3848"/>
        <item x="5640"/>
        <item x="10512"/>
        <item x="7816"/>
        <item x="6322"/>
        <item x="7053"/>
        <item x="3416"/>
        <item x="6829"/>
        <item x="3913"/>
        <item x="4511"/>
        <item x="8350"/>
        <item x="6796"/>
        <item x="4172"/>
        <item x="626"/>
        <item x="7727"/>
        <item x="4961"/>
        <item x="5723"/>
        <item x="2729"/>
        <item x="10708"/>
        <item x="1872"/>
        <item x="1434"/>
        <item x="6925"/>
        <item x="4945"/>
        <item x="4714"/>
        <item x="7405"/>
        <item x="6316"/>
        <item x="8437"/>
        <item x="1272"/>
        <item x="8290"/>
        <item x="8557"/>
        <item x="6023"/>
        <item x="3481"/>
        <item x="8946"/>
        <item x="6745"/>
        <item x="696"/>
        <item x="3262"/>
        <item x="7388"/>
        <item x="2643"/>
        <item x="4379"/>
        <item x="1623"/>
        <item x="5784"/>
        <item x="6086"/>
        <item x="531"/>
        <item x="8943"/>
        <item x="4250"/>
        <item x="2577"/>
        <item x="4789"/>
        <item x="6021"/>
        <item x="5418"/>
        <item x="10015"/>
        <item x="968"/>
        <item x="7408"/>
        <item x="2976"/>
        <item x="106"/>
        <item x="3341"/>
        <item x="7130"/>
        <item x="6811"/>
        <item x="1297"/>
        <item x="9137"/>
        <item x="2175"/>
        <item x="10390"/>
        <item x="11016"/>
        <item x="6856"/>
        <item x="10278"/>
        <item x="7199"/>
        <item x="10635"/>
        <item x="9949"/>
        <item x="12"/>
        <item x="10733"/>
        <item x="7392"/>
        <item x="8858"/>
        <item x="4622"/>
        <item x="10871"/>
        <item x="2765"/>
        <item x="446"/>
        <item x="3304"/>
        <item x="6918"/>
        <item x="5632"/>
        <item x="6753"/>
        <item x="4224"/>
        <item x="9493"/>
        <item x="10645"/>
        <item x="5374"/>
        <item x="6817"/>
        <item x="10688"/>
        <item x="4598"/>
        <item x="5407"/>
        <item x="2391"/>
        <item x="1867"/>
        <item x="440"/>
        <item x="7345"/>
        <item x="10228"/>
        <item x="3040"/>
        <item x="3468"/>
        <item x="1116"/>
        <item x="2753"/>
        <item x="11136"/>
        <item x="9227"/>
        <item x="912"/>
        <item x="11025"/>
        <item x="6805"/>
        <item x="1051"/>
        <item x="918"/>
        <item x="7585"/>
        <item x="9524"/>
        <item x="4166"/>
        <item x="9922"/>
        <item x="9670"/>
        <item x="5226"/>
        <item x="857"/>
        <item x="1854"/>
        <item x="810"/>
        <item x="11130"/>
        <item x="1902"/>
        <item x="5284"/>
        <item x="4433"/>
        <item x="3311"/>
        <item x="2899"/>
        <item x="5489"/>
        <item x="3361"/>
        <item x="8287"/>
        <item x="5233"/>
        <item x="1258"/>
        <item x="2139"/>
        <item x="8275"/>
        <item x="9205"/>
        <item x="7579"/>
        <item x="8463"/>
        <item x="4611"/>
        <item x="4885"/>
        <item x="3242"/>
        <item x="2296"/>
        <item x="9241"/>
        <item x="6335"/>
        <item x="606"/>
        <item x="8723"/>
        <item x="951"/>
        <item x="3453"/>
        <item x="7570"/>
        <item x="8515"/>
        <item x="10118"/>
        <item x="2988"/>
        <item x="9839"/>
        <item x="339"/>
        <item x="7956"/>
        <item x="4867"/>
        <item x="4894"/>
        <item x="6706"/>
        <item x="93"/>
        <item x="5201"/>
        <item x="368"/>
        <item x="6559"/>
        <item x="730"/>
        <item x="10554"/>
        <item x="2230"/>
        <item x="1648"/>
        <item x="8604"/>
        <item x="6662"/>
        <item x="3503"/>
        <item x="4567"/>
        <item x="9418"/>
        <item x="1320"/>
        <item x="8944"/>
        <item x="8988"/>
        <item x="5985"/>
        <item x="11152"/>
        <item x="6785"/>
        <item x="4487"/>
        <item x="209"/>
        <item x="4800"/>
        <item x="1847"/>
        <item x="8224"/>
        <item x="4837"/>
        <item x="10487"/>
        <item x="332"/>
        <item x="5610"/>
        <item x="11005"/>
        <item x="3728"/>
        <item x="2696"/>
        <item x="9349"/>
        <item x="548"/>
        <item x="2919"/>
        <item x="3258"/>
        <item x="10481"/>
        <item x="5599"/>
        <item x="9752"/>
        <item x="4882"/>
        <item x="7116"/>
        <item x="2876"/>
        <item x="10974"/>
        <item x="1886"/>
        <item x="5965"/>
        <item x="3112"/>
        <item x="3969"/>
        <item x="4212"/>
        <item x="7499"/>
        <item x="4752"/>
        <item x="10820"/>
        <item x="3117"/>
        <item x="643"/>
        <item x="10636"/>
        <item x="1874"/>
        <item x="2864"/>
        <item x="680"/>
        <item x="6843"/>
        <item x="8863"/>
        <item x="4681"/>
        <item x="7738"/>
        <item x="9615"/>
        <item x="7362"/>
        <item x="6147"/>
        <item x="9758"/>
        <item x="7305"/>
        <item x="7873"/>
        <item x="2985"/>
        <item x="6123"/>
        <item x="9735"/>
        <item x="8951"/>
        <item x="7054"/>
        <item x="2478"/>
        <item x="9195"/>
        <item x="1859"/>
        <item x="6851"/>
        <item x="8140"/>
        <item x="1477"/>
        <item x="7041"/>
        <item x="7775"/>
        <item x="6082"/>
        <item x="5339"/>
        <item x="2931"/>
        <item x="7403"/>
        <item x="686"/>
        <item x="7192"/>
        <item x="3327"/>
        <item x="6215"/>
        <item x="3741"/>
        <item x="7959"/>
        <item x="4735"/>
        <item x="7081"/>
        <item x="2321"/>
        <item x="10212"/>
        <item x="1887"/>
        <item x="1834"/>
        <item x="9464"/>
        <item x="6835"/>
        <item x="3839"/>
        <item x="1591"/>
        <item x="8061"/>
        <item x="2235"/>
        <item x="4747"/>
        <item x="4138"/>
        <item x="7447"/>
        <item x="3484"/>
        <item x="8879"/>
        <item x="4284"/>
        <item x="5359"/>
        <item x="7750"/>
        <item x="7013"/>
        <item x="11139"/>
        <item x="3526"/>
        <item x="6610"/>
        <item x="4019"/>
        <item x="7446"/>
        <item x="8781"/>
        <item x="1486"/>
        <item x="5002"/>
        <item x="9171"/>
        <item x="4142"/>
        <item x="1839"/>
        <item x="9395"/>
        <item x="9113"/>
        <item x="7653"/>
        <item x="9715"/>
        <item x="9236"/>
        <item x="6414"/>
        <item x="9015"/>
        <item x="5477"/>
        <item x="11066"/>
        <item x="6899"/>
        <item x="6661"/>
        <item x="3909"/>
        <item x="8480"/>
        <item x="3094"/>
        <item x="3502"/>
        <item x="2432"/>
        <item x="3507"/>
        <item x="2315"/>
        <item x="3080"/>
        <item x="8014"/>
        <item x="4194"/>
        <item x="1274"/>
        <item x="6679"/>
        <item x="9331"/>
        <item x="10771"/>
        <item x="4572"/>
        <item x="5592"/>
        <item x="2411"/>
        <item x="8868"/>
        <item x="8109"/>
        <item x="7733"/>
        <item x="2083"/>
        <item x="6"/>
        <item x="2163"/>
        <item x="10437"/>
        <item x="10102"/>
        <item x="485"/>
        <item x="10060"/>
        <item x="4659"/>
        <item x="2536"/>
        <item x="499"/>
        <item x="4534"/>
        <item x="8853"/>
        <item x="1439"/>
        <item x="7050"/>
        <item x="8790"/>
        <item x="3737"/>
        <item x="10"/>
        <item x="8756"/>
        <item x="4605"/>
        <item x="5463"/>
        <item x="4464"/>
        <item x="2359"/>
        <item x="8940"/>
        <item x="7224"/>
        <item x="10265"/>
        <item x="2856"/>
        <item x="7830"/>
        <item x="8223"/>
        <item x="2408"/>
        <item x="2172"/>
        <item x="6777"/>
        <item x="8989"/>
        <item x="9467"/>
        <item x="2392"/>
        <item x="8882"/>
        <item x="9586"/>
        <item x="1386"/>
        <item x="4076"/>
        <item x="8048"/>
        <item x="4888"/>
        <item x="2025"/>
        <item x="3126"/>
        <item x="5629"/>
        <item x="2565"/>
        <item x="7859"/>
        <item x="1761"/>
        <item x="8780"/>
        <item x="638"/>
        <item x="2239"/>
        <item x="2552"/>
        <item x="10943"/>
        <item x="8322"/>
        <item x="6528"/>
        <item x="5558"/>
        <item x="3858"/>
        <item x="7623"/>
        <item x="4472"/>
        <item x="2323"/>
        <item x="1866"/>
        <item x="2318"/>
        <item x="4683"/>
        <item x="8610"/>
        <item x="7492"/>
        <item x="5362"/>
        <item x="5258"/>
        <item x="2093"/>
        <item x="5478"/>
        <item x="7179"/>
        <item x="2644"/>
        <item x="9061"/>
        <item x="6932"/>
        <item x="119"/>
        <item x="9516"/>
        <item x="5361"/>
        <item x="1908"/>
        <item x="11015"/>
        <item x="10982"/>
        <item x="2889"/>
        <item x="84"/>
        <item x="7586"/>
        <item x="10017"/>
        <item x="4815"/>
        <item x="9034"/>
        <item x="577"/>
        <item x="326"/>
        <item x="4341"/>
        <item x="3509"/>
        <item x="5880"/>
        <item x="1449"/>
        <item x="2738"/>
        <item x="7780"/>
        <item x="6098"/>
        <item x="2859"/>
        <item x="1950"/>
        <item x="10090"/>
        <item x="811"/>
        <item x="2681"/>
        <item x="5995"/>
        <item x="5440"/>
        <item x="3300"/>
        <item x="2944"/>
        <item x="217"/>
        <item x="7789"/>
        <item x="8516"/>
        <item x="6157"/>
        <item x="5055"/>
        <item x="519"/>
        <item x="5401"/>
        <item x="6408"/>
        <item x="8522"/>
        <item x="4893"/>
        <item x="8779"/>
        <item x="9844"/>
        <item x="5588"/>
        <item x="4113"/>
        <item x="1556"/>
        <item x="241"/>
        <item x="2984"/>
        <item x="2920"/>
        <item x="618"/>
        <item x="8692"/>
        <item x="953"/>
        <item x="10410"/>
        <item x="7276"/>
        <item x="3805"/>
        <item x="1125"/>
        <item x="10021"/>
        <item x="9242"/>
        <item x="10279"/>
        <item x="294"/>
        <item x="8091"/>
        <item x="5446"/>
        <item x="5672"/>
        <item x="5158"/>
        <item x="1693"/>
        <item x="7439"/>
        <item x="1802"/>
        <item x="400"/>
        <item x="7078"/>
        <item x="1677"/>
        <item x="7820"/>
        <item x="2463"/>
        <item x="9125"/>
        <item x="10917"/>
        <item x="2807"/>
        <item x="10104"/>
        <item x="10474"/>
        <item x="10317"/>
        <item x="5665"/>
        <item x="7853"/>
        <item x="7007"/>
        <item x="2901"/>
        <item x="76"/>
        <item x="5268"/>
        <item x="7557"/>
        <item x="5528"/>
        <item x="10414"/>
        <item x="5205"/>
        <item x="4228"/>
        <item x="10961"/>
        <item x="4089"/>
        <item x="4309"/>
        <item x="4110"/>
        <item x="3770"/>
        <item x="6127"/>
        <item x="9364"/>
        <item x="445"/>
        <item x="10534"/>
        <item x="6065"/>
        <item x="2281"/>
        <item x="1570"/>
        <item x="1335"/>
        <item x="249"/>
        <item x="453"/>
        <item x="303"/>
        <item x="3420"/>
        <item x="170"/>
        <item x="7595"/>
        <item x="1969"/>
        <item x="7137"/>
        <item x="5877"/>
        <item x="6755"/>
        <item x="7214"/>
        <item x="5423"/>
        <item x="9577"/>
        <item x="632"/>
        <item x="6397"/>
        <item x="4438"/>
        <item x="9492"/>
        <item x="9913"/>
        <item x="7921"/>
        <item x="7953"/>
        <item x="6763"/>
        <item x="8769"/>
        <item x="10363"/>
        <item x="3401"/>
        <item x="6641"/>
        <item x="7402"/>
        <item x="2969"/>
        <item x="6973"/>
        <item x="1843"/>
        <item x="7117"/>
        <item x="9989"/>
        <item x="3834"/>
        <item x="8183"/>
        <item x="5816"/>
        <item x="8212"/>
        <item x="7393"/>
        <item x="7471"/>
        <item x="4165"/>
        <item x="9165"/>
        <item x="6810"/>
        <item x="9677"/>
        <item x="8076"/>
        <item x="7327"/>
        <item x="2938"/>
        <item x="10366"/>
        <item x="1362"/>
        <item x="2923"/>
        <item x="9912"/>
        <item x="3575"/>
        <item x="2241"/>
        <item x="7677"/>
        <item x="5678"/>
        <item x="654"/>
        <item x="3174"/>
        <item x="6739"/>
        <item x="5059"/>
        <item x="6169"/>
        <item x="3064"/>
        <item x="5366"/>
        <item x="7501"/>
        <item x="3744"/>
        <item x="8914"/>
        <item x="7212"/>
        <item x="7684"/>
        <item x="8093"/>
        <item x="2878"/>
        <item x="10571"/>
        <item x="4381"/>
        <item x="98"/>
        <item x="8732"/>
        <item x="3518"/>
        <item x="9238"/>
        <item x="7406"/>
        <item x="2072"/>
        <item x="8398"/>
        <item x="3267"/>
        <item x="132"/>
        <item x="9672"/>
        <item x="256"/>
        <item x="6695"/>
        <item x="9964"/>
        <item x="5430"/>
        <item x="3120"/>
        <item x="8219"/>
        <item x="2365"/>
        <item x="5700"/>
        <item x="9074"/>
        <item x="10877"/>
        <item x="2182"/>
        <item x="7809"/>
        <item x="7264"/>
        <item x="7787"/>
        <item x="6177"/>
        <item x="10716"/>
        <item x="8471"/>
        <item x="10766"/>
        <item x="8142"/>
        <item x="2183"/>
        <item x="7341"/>
        <item x="5481"/>
        <item x="9246"/>
        <item x="7967"/>
        <item x="5252"/>
        <item x="10207"/>
        <item x="5982"/>
        <item x="6193"/>
        <item x="4361"/>
        <item x="4083"/>
        <item x="3785"/>
        <item x="8180"/>
        <item x="8892"/>
        <item x="4552"/>
        <item x="6363"/>
        <item x="4646"/>
        <item x="9278"/>
        <item x="6887"/>
        <item x="9809"/>
        <item x="7360"/>
        <item x="4817"/>
        <item x="1291"/>
        <item x="4544"/>
        <item x="3586"/>
        <item x="1620"/>
        <item x="5960"/>
        <item x="9724"/>
        <item x="2570"/>
        <item x="9317"/>
        <item x="3880"/>
        <item x="1412"/>
        <item x="7433"/>
        <item x="1402"/>
        <item x="6088"/>
        <item x="4307"/>
        <item x="8281"/>
        <item x="4907"/>
        <item x="631"/>
        <item x="10756"/>
        <item x="253"/>
        <item x="9626"/>
        <item x="4265"/>
        <item x="10504"/>
        <item x="11090"/>
        <item x="4344"/>
        <item x="4422"/>
        <item x="3184"/>
        <item x="5745"/>
        <item x="107"/>
        <item x="6490"/>
        <item x="2505"/>
        <item x="3538"/>
        <item x="5576"/>
        <item x="8503"/>
        <item x="5736"/>
        <item x="5177"/>
        <item x="6922"/>
        <item x="8762"/>
        <item x="11160"/>
        <item x="6939"/>
        <item x="8539"/>
        <item x="10361"/>
        <item x="693"/>
        <item x="6052"/>
        <item x="10650"/>
        <item x="6688"/>
        <item x="3673"/>
        <item x="700"/>
        <item x="2541"/>
        <item x="6942"/>
        <item x="9632"/>
        <item x="28"/>
        <item x="2370"/>
        <item x="11011"/>
        <item x="570"/>
        <item x="2227"/>
        <item x="1009"/>
        <item x="10283"/>
        <item x="5615"/>
        <item x="10551"/>
        <item x="6919"/>
        <item x="3821"/>
        <item x="3331"/>
        <item x="34"/>
        <item x="4129"/>
        <item x="9182"/>
        <item x="9094"/>
        <item x="230"/>
        <item x="5905"/>
        <item x="6192"/>
        <item x="8376"/>
        <item x="8891"/>
        <item x="4573"/>
        <item x="5704"/>
        <item x="7911"/>
        <item x="4266"/>
        <item x="8907"/>
        <item x="2826"/>
        <item x="10523"/>
        <item x="8016"/>
        <item x="838"/>
        <item x="10002"/>
        <item x="9334"/>
        <item x="555"/>
        <item x="2215"/>
        <item x="6855"/>
        <item x="5590"/>
        <item x="1370"/>
        <item x="7504"/>
        <item x="7541"/>
        <item x="10344"/>
        <item x="10781"/>
        <item x="1478"/>
        <item x="6107"/>
        <item x="3705"/>
        <item x="10927"/>
        <item x="827"/>
        <item x="9051"/>
        <item x="9598"/>
        <item x="10945"/>
        <item x="4551"/>
        <item x="957"/>
        <item x="629"/>
        <item x="7700"/>
        <item x="7168"/>
        <item x="2555"/>
        <item x="2388"/>
        <item x="9549"/>
        <item x="5832"/>
        <item x="3406"/>
        <item x="6494"/>
        <item x="10187"/>
        <item x="7713"/>
        <item x="6904"/>
        <item x="2585"/>
        <item x="2701"/>
        <item x="4852"/>
        <item x="2795"/>
        <item x="3359"/>
        <item x="3390"/>
        <item x="8131"/>
        <item x="4711"/>
        <item x="2405"/>
        <item x="4790"/>
        <item x="10548"/>
        <item x="8469"/>
        <item x="8366"/>
        <item x="8581"/>
        <item x="854"/>
        <item x="8641"/>
        <item x="3259"/>
        <item x="783"/>
        <item x="2369"/>
        <item x="7001"/>
        <item x="4505"/>
        <item x="1937"/>
        <item x="3280"/>
        <item x="7197"/>
        <item x="3579"/>
        <item x="5501"/>
        <item x="1425"/>
        <item x="5899"/>
        <item x="4510"/>
        <item x="5656"/>
        <item x="4538"/>
        <item x="6854"/>
        <item x="5249"/>
        <item x="7875"/>
        <item x="4872"/>
        <item x="4994"/>
        <item x="270"/>
        <item x="1208"/>
        <item x="10330"/>
        <item x="7368"/>
        <item x="5196"/>
        <item x="239"/>
        <item x="6846"/>
        <item x="11097"/>
        <item x="9071"/>
        <item x="7064"/>
        <item x="2344"/>
        <item x="6766"/>
        <item x="3290"/>
        <item x="1112"/>
        <item x="2277"/>
        <item x="8136"/>
        <item x="7538"/>
        <item x="1469"/>
        <item x="3623"/>
        <item x="4211"/>
        <item x="7612"/>
        <item x="4023"/>
        <item x="2589"/>
        <item x="1339"/>
        <item x="2958"/>
        <item x="10134"/>
        <item x="10916"/>
        <item x="6680"/>
        <item x="8430"/>
        <item x="6053"/>
        <item x="10473"/>
        <item x="9627"/>
        <item x="4592"/>
        <item x="2502"/>
        <item x="3639"/>
        <item x="6790"/>
        <item x="7497"/>
        <item x="3697"/>
        <item x="3978"/>
        <item x="10401"/>
        <item x="5486"/>
        <item x="9786"/>
        <item x="4445"/>
        <item x="1097"/>
        <item x="394"/>
        <item x="3598"/>
        <item x="662"/>
        <item x="10817"/>
        <item x="4588"/>
        <item x="6384"/>
        <item x="8982"/>
        <item x="5601"/>
        <item x="4223"/>
        <item x="6138"/>
        <item x="11035"/>
        <item x="7566"/>
        <item x="4637"/>
        <item x="3045"/>
        <item x="8092"/>
        <item x="8929"/>
        <item x="2550"/>
        <item x="5548"/>
        <item x="5222"/>
        <item x="1167"/>
        <item x="9950"/>
        <item x="5207"/>
        <item x="8585"/>
        <item x="3404"/>
        <item x="3206"/>
        <item x="9191"/>
        <item x="9756"/>
        <item x="11113"/>
        <item x="605"/>
        <item x="7491"/>
        <item x="818"/>
        <item x="8449"/>
        <item x="232"/>
        <item x="3041"/>
        <item x="4481"/>
        <item x="7703"/>
        <item x="1996"/>
        <item x="509"/>
        <item x="2499"/>
        <item x="9403"/>
        <item x="3954"/>
        <item x="10409"/>
        <item x="10287"/>
        <item x="1485"/>
        <item x="3993"/>
        <item x="8755"/>
        <item x="9510"/>
        <item x="7424"/>
        <item x="314"/>
        <item x="3856"/>
        <item x="9710"/>
        <item x="1346"/>
        <item x="3122"/>
        <item x="6637"/>
        <item x="225"/>
        <item x="1193"/>
        <item x="3674"/>
        <item x="8126"/>
        <item x="8050"/>
        <item x="10472"/>
        <item x="319"/>
        <item x="8707"/>
        <item x="4995"/>
        <item x="2634"/>
        <item x="8208"/>
        <item x="8090"/>
        <item x="2959"/>
        <item x="1302"/>
        <item x="10811"/>
        <item x="2641"/>
        <item x="7002"/>
        <item x="2963"/>
        <item x="1546"/>
        <item x="3811"/>
        <item x="4156"/>
        <item x="9532"/>
        <item x="325"/>
        <item x="8753"/>
        <item x="3669"/>
        <item x="1461"/>
        <item x="3591"/>
        <item x="8102"/>
        <item x="9559"/>
        <item x="8347"/>
        <item x="6178"/>
        <item x="1136"/>
        <item x="6841"/>
        <item x="6844"/>
        <item x="6611"/>
        <item x="3874"/>
        <item x="6541"/>
        <item x="9833"/>
        <item x="5687"/>
        <item x="9926"/>
        <item x="8351"/>
        <item x="5051"/>
        <item x="9581"/>
        <item x="767"/>
        <item x="7015"/>
        <item x="8831"/>
        <item x="4834"/>
        <item x="8908"/>
        <item x="10717"/>
        <item x="2845"/>
        <item x="558"/>
        <item x="727"/>
        <item x="3373"/>
        <item x="7602"/>
        <item x="9014"/>
        <item x="7140"/>
        <item x="1026"/>
        <item x="10795"/>
        <item x="9681"/>
        <item x="6537"/>
        <item x="10468"/>
        <item x="2556"/>
        <item x="8087"/>
        <item x="2531"/>
        <item x="2119"/>
        <item x="5047"/>
        <item x="6547"/>
        <item x="5583"/>
        <item x="3228"/>
        <item x="1366"/>
        <item x="2324"/>
        <item x="1518"/>
        <item x="9093"/>
        <item x="2398"/>
        <item x="6823"/>
        <item x="5475"/>
        <item x="10172"/>
        <item x="3411"/>
        <item x="7613"/>
        <item x="7210"/>
        <item x="4220"/>
        <item x="1162"/>
        <item x="3982"/>
        <item x="960"/>
        <item x="4803"/>
        <item x="30"/>
        <item x="2796"/>
        <item x="8963"/>
        <item x="3630"/>
        <item x="3740"/>
        <item x="5637"/>
        <item x="10057"/>
        <item x="370"/>
        <item x="9777"/>
        <item x="2252"/>
        <item x="1964"/>
        <item x="5380"/>
        <item x="5811"/>
        <item x="92"/>
        <item x="4697"/>
        <item x="7978"/>
        <item x="7946"/>
        <item x="974"/>
        <item x="9787"/>
        <item x="9606"/>
        <item x="8269"/>
        <item x="8628"/>
        <item x="5714"/>
        <item x="10170"/>
        <item x="9901"/>
        <item x="1864"/>
        <item x="10593"/>
        <item x="10905"/>
        <item x="2439"/>
        <item x="2465"/>
        <item x="6406"/>
        <item x="2011"/>
        <item x="2368"/>
        <item x="3115"/>
        <item x="1409"/>
        <item x="8703"/>
        <item x="10570"/>
        <item x="8872"/>
        <item x="7474"/>
        <item x="9363"/>
        <item x="4967"/>
        <item x="3636"/>
        <item x="1224"/>
        <item x="7580"/>
        <item x="4088"/>
        <item x="7300"/>
        <item x="3725"/>
        <item x="6124"/>
        <item x="3822"/>
        <item x="9683"/>
        <item x="6045"/>
        <item x="8713"/>
        <item x="5474"/>
        <item x="3445"/>
        <item x="3082"/>
        <item x="9653"/>
        <item x="5750"/>
        <item x="5291"/>
        <item x="2906"/>
        <item x="2967"/>
        <item x="8038"/>
        <item x="10364"/>
        <item x="10981"/>
        <item x="224"/>
        <item x="5251"/>
        <item x="1096"/>
        <item x="3426"/>
        <item x="6181"/>
        <item x="3577"/>
        <item x="3154"/>
        <item x="4526"/>
        <item x="6686"/>
        <item x="6740"/>
        <item x="9009"/>
        <item x="7530"/>
        <item x="6692"/>
        <item x="10264"/>
        <item x="5961"/>
        <item x="8704"/>
        <item x="3055"/>
        <item x="10150"/>
        <item x="5353"/>
        <item x="1249"/>
        <item x="6366"/>
        <item x="5666"/>
        <item x="2246"/>
        <item x="9608"/>
        <item x="6830"/>
        <item x="8833"/>
        <item x="4902"/>
        <item x="9694"/>
        <item x="4562"/>
        <item x="7449"/>
        <item x="7900"/>
        <item x="6924"/>
        <item x="2810"/>
        <item x="7523"/>
        <item x="4949"/>
        <item x="7308"/>
        <item x="3002"/>
        <item x="9851"/>
        <item x="10819"/>
        <item x="1034"/>
        <item x="3959"/>
        <item x="1787"/>
        <item x="3922"/>
        <item x="1545"/>
        <item x="4874"/>
        <item x="6222"/>
        <item x="4042"/>
        <item x="9365"/>
        <item x="1739"/>
        <item x="2194"/>
        <item x="1157"/>
        <item x="10292"/>
        <item x="2927"/>
        <item x="8904"/>
        <item x="8658"/>
        <item x="2723"/>
        <item x="9589"/>
        <item x="9415"/>
        <item x="9948"/>
        <item x="10462"/>
        <item x="2270"/>
        <item x="6400"/>
        <item x="3385"/>
        <item x="636"/>
        <item x="3559"/>
        <item x="3129"/>
        <item x="7129"/>
        <item x="6734"/>
        <item x="5717"/>
        <item x="2162"/>
        <item x="10294"/>
        <item x="8276"/>
        <item x="11080"/>
        <item x="11098"/>
        <item x="1589"/>
        <item x="6020"/>
        <item x="1641"/>
        <item x="8666"/>
        <item x="492"/>
        <item x="6730"/>
        <item x="7858"/>
        <item x="8859"/>
        <item x="6845"/>
        <item x="61"/>
        <item x="2508"/>
        <item x="4792"/>
        <item x="3565"/>
        <item x="1768"/>
        <item x="2977"/>
        <item x="4999"/>
        <item x="2091"/>
        <item x="5829"/>
        <item x="5013"/>
        <item x="3306"/>
        <item x="7902"/>
        <item x="4234"/>
        <item x="9193"/>
        <item x="6824"/>
        <item x="9860"/>
        <item x="9651"/>
        <item x="5787"/>
        <item x="3882"/>
        <item x="8462"/>
        <item x="7777"/>
        <item x="3477"/>
        <item x="1666"/>
        <item x="9850"/>
        <item x="348"/>
        <item x="9143"/>
        <item x="3070"/>
        <item x="8137"/>
        <item x="10240"/>
        <item x="10098"/>
        <item x="1758"/>
        <item x="10356"/>
        <item x="1389"/>
        <item x="7223"/>
        <item x="233"/>
        <item x="2622"/>
        <item x="6930"/>
        <item x="9077"/>
        <item x="8041"/>
        <item x="2231"/>
        <item x="709"/>
        <item x="3837"/>
        <item x="2867"/>
        <item x="5259"/>
        <item x="11023"/>
        <item x="1282"/>
        <item x="2122"/>
        <item x="8994"/>
        <item x="7243"/>
        <item x="9876"/>
        <item x="830"/>
        <item x="8538"/>
        <item x="2409"/>
        <item x="2778"/>
        <item x="3827"/>
        <item x="10830"/>
        <item x="2164"/>
        <item x="4373"/>
        <item x="8083"/>
        <item x="1039"/>
        <item x="2520"/>
        <item x="4343"/>
        <item x="2060"/>
        <item x="3377"/>
        <item x="7166"/>
        <item x="3548"/>
        <item x="2092"/>
        <item x="2625"/>
        <item x="7194"/>
        <item x="9131"/>
        <item x="9407"/>
        <item x="5243"/>
        <item x="2187"/>
        <item x="8875"/>
        <item x="7325"/>
        <item x="1093"/>
        <item x="10921"/>
        <item x="1300"/>
        <item x="5689"/>
        <item x="1118"/>
        <item x="931"/>
        <item x="6995"/>
        <item x="4251"/>
        <item x="6231"/>
        <item x="9339"/>
        <item x="747"/>
        <item x="11137"/>
        <item x="10043"/>
        <item x="2263"/>
        <item x="5994"/>
        <item x="10179"/>
        <item x="7288"/>
        <item x="1240"/>
        <item x="6349"/>
        <item x="6301"/>
        <item x="6386"/>
        <item x="8385"/>
        <item x="8995"/>
        <item x="10775"/>
        <item x="10705"/>
        <item x="8618"/>
        <item x="1819"/>
        <item x="7952"/>
        <item x="90"/>
        <item x="11004"/>
        <item x="7532"/>
        <item x="4670"/>
        <item x="7923"/>
        <item x="6154"/>
        <item x="3227"/>
        <item x="7273"/>
        <item x="5369"/>
        <item x="3533"/>
        <item x="4964"/>
        <item x="4264"/>
        <item x="2979"/>
        <item x="9716"/>
        <item x="4719"/>
        <item x="655"/>
        <item x="2631"/>
        <item x="997"/>
        <item x="3454"/>
        <item x="10070"/>
        <item x="1880"/>
        <item x="6646"/>
        <item x="4786"/>
        <item x="7869"/>
        <item x="2343"/>
        <item x="3753"/>
        <item x="9362"/>
        <item x="2498"/>
        <item x="10501"/>
        <item x="3295"/>
        <item x="1553"/>
        <item x="9333"/>
        <item x="6387"/>
        <item x="588"/>
        <item x="5854"/>
        <item x="9609"/>
        <item x="2615"/>
        <item x="4275"/>
        <item x="10692"/>
        <item x="1651"/>
        <item x="8247"/>
        <item x="5881"/>
        <item x="5062"/>
        <item x="4865"/>
        <item x="8483"/>
        <item x="610"/>
        <item x="4491"/>
        <item x="4913"/>
        <item x="6242"/>
        <item x="4057"/>
        <item x="6004"/>
        <item x="8710"/>
        <item x="8399"/>
        <item x="8918"/>
        <item x="6209"/>
        <item x="4249"/>
        <item x="4114"/>
        <item x="5526"/>
        <item x="2741"/>
        <item x="8678"/>
        <item x="7577"/>
        <item x="944"/>
        <item x="3284"/>
        <item x="10252"/>
        <item x="184"/>
        <item x="7878"/>
        <item x="5830"/>
        <item x="11102"/>
        <item x="1369"/>
        <item x="7219"/>
        <item x="85"/>
        <item x="6888"/>
        <item x="6372"/>
        <item x="6087"/>
        <item x="3594"/>
        <item x="7960"/>
        <item x="5749"/>
        <item x="452"/>
        <item x="2702"/>
        <item x="2728"/>
        <item x="544"/>
        <item x="3997"/>
        <item x="9637"/>
        <item x="3991"/>
        <item x="3433"/>
        <item x="235"/>
        <item x="1565"/>
        <item x="5986"/>
        <item x="4334"/>
        <item x="5485"/>
        <item x="6878"/>
        <item x="4288"/>
        <item x="6404"/>
        <item x="4400"/>
        <item x="7977"/>
        <item x="1199"/>
        <item x="720"/>
        <item x="7702"/>
        <item x="9459"/>
        <item x="9433"/>
        <item x="8226"/>
        <item x="6156"/>
        <item x="694"/>
        <item x="4429"/>
        <item x="9003"/>
        <item x="8178"/>
        <item x="8729"/>
        <item x="4662"/>
        <item x="8533"/>
        <item x="5095"/>
        <item x="5240"/>
        <item x="5936"/>
        <item x="9660"/>
        <item x="6344"/>
        <item x="1083"/>
        <item x="8145"/>
        <item x="1343"/>
        <item x="1537"/>
        <item x="10566"/>
        <item x="9984"/>
        <item x="10249"/>
        <item x="4146"/>
        <item x="543"/>
        <item x="2515"/>
        <item x="7207"/>
        <item x="6518"/>
        <item x="4276"/>
        <item x="10115"/>
        <item x="9655"/>
        <item x="7171"/>
        <item x="4690"/>
        <item x="7282"/>
        <item x="7668"/>
        <item x="10500"/>
        <item x="7383"/>
        <item x="1307"/>
        <item x="8932"/>
        <item x="9938"/>
        <item x="9961"/>
        <item x="10158"/>
        <item x="5540"/>
        <item x="7885"/>
        <item x="7455"/>
        <item x="2942"/>
        <item x="2685"/>
        <item x="3410"/>
        <item x="8640"/>
        <item x="9798"/>
        <item x="9221"/>
        <item x="472"/>
        <item x="4896"/>
        <item x="3868"/>
        <item x="3265"/>
        <item x="5176"/>
        <item x="5524"/>
        <item x="743"/>
        <item x="10946"/>
        <item x="3562"/>
        <item x="7676"/>
        <item x="4470"/>
        <item x="4447"/>
        <item x="6008"/>
        <item x="10440"/>
        <item x="9404"/>
        <item x="8588"/>
        <item x="4289"/>
        <item x="1893"/>
        <item x="8719"/>
        <item x="1458"/>
        <item x="9983"/>
        <item x="5679"/>
        <item x="5408"/>
        <item x="5627"/>
        <item x="10402"/>
        <item x="6333"/>
        <item x="4240"/>
        <item x="5949"/>
        <item x="1149"/>
        <item x="5728"/>
        <item x="3374"/>
        <item x="2436"/>
        <item x="9300"/>
        <item x="4091"/>
        <item x="8555"/>
        <item x="3333"/>
        <item x="6515"/>
        <item x="2803"/>
        <item x="3566"/>
        <item x="6226"/>
        <item x="3719"/>
        <item x="3354"/>
        <item x="5301"/>
        <item x="6457"/>
        <item x="162"/>
        <item x="10947"/>
        <item x="10217"/>
        <item x="7290"/>
        <item x="6752"/>
        <item x="987"/>
        <item x="11146"/>
        <item x="3661"/>
        <item x="1430"/>
        <item x="10749"/>
        <item x="8187"/>
        <item x="5257"/>
        <item x="4316"/>
        <item x="9156"/>
        <item x="10059"/>
        <item x="8100"/>
        <item x="8373"/>
        <item x="74"/>
        <item x="3190"/>
        <item x="601"/>
        <item x="10661"/>
        <item x="2817"/>
        <item x="4118"/>
        <item x="7390"/>
        <item x="1247"/>
        <item x="1201"/>
        <item x="8303"/>
        <item x="3582"/>
        <item x="10809"/>
        <item x="4576"/>
        <item x="1750"/>
        <item x="8032"/>
        <item x="2665"/>
        <item x="5882"/>
        <item x="1715"/>
        <item x="9535"/>
        <item x="2885"/>
        <item x="4205"/>
        <item x="5557"/>
        <item x="10592"/>
        <item x="10180"/>
        <item x="2873"/>
        <item x="1417"/>
        <item x="8804"/>
        <item x="7752"/>
        <item x="653"/>
        <item x="10511"/>
        <item x="10853"/>
        <item x="10074"/>
        <item x="1965"/>
        <item x="7542"/>
        <item x="8996"/>
        <item x="7908"/>
        <item x="7182"/>
        <item x="372"/>
        <item x="3039"/>
        <item x="547"/>
        <item x="10197"/>
        <item x="1663"/>
        <item x="3942"/>
        <item x="7198"/>
        <item x="8577"/>
        <item x="7922"/>
        <item x="745"/>
        <item x="4509"/>
        <item x="11108"/>
        <item x="9181"/>
        <item x="6399"/>
        <item x="9822"/>
        <item x="3635"/>
        <item x="5768"/>
        <item x="523"/>
        <item x="11101"/>
        <item x="2675"/>
        <item x="8706"/>
        <item x="8172"/>
        <item x="8388"/>
        <item x="10129"/>
        <item x="4839"/>
        <item x="688"/>
        <item x="8749"/>
        <item x="2303"/>
        <item x="7720"/>
        <item x="9233"/>
        <item x="669"/>
        <item x="11184"/>
        <item x="7150"/>
        <item x="8587"/>
        <item x="2716"/>
        <item x="4787"/>
        <item x="4041"/>
        <item x="2791"/>
        <item x="6847"/>
        <item x="6407"/>
        <item x="10714"/>
        <item x="428"/>
        <item x="780"/>
        <item x="1387"/>
        <item x="1017"/>
        <item x="9488"/>
        <item x="4782"/>
        <item x="10989"/>
        <item x="6013"/>
        <item x="2242"/>
        <item x="4141"/>
        <item x="3729"/>
        <item x="7291"/>
        <item x="4594"/>
        <item x="3504"/>
        <item x="10934"/>
        <item x="3803"/>
        <item x="6405"/>
        <item x="9476"/>
        <item x="9918"/>
        <item x="11153"/>
        <item x="10016"/>
        <item x="8138"/>
        <item x="10415"/>
        <item x="8880"/>
        <item x="5903"/>
        <item x="7955"/>
        <item x="168"/>
        <item x="4609"/>
        <item x="4164"/>
        <item x="10764"/>
        <item x="5191"/>
        <item x="10220"/>
        <item x="10113"/>
        <item x="10964"/>
        <item x="1554"/>
        <item x="1076"/>
        <item x="1185"/>
        <item x="514"/>
        <item x="7929"/>
        <item x="1194"/>
        <item x="2717"/>
        <item x="2767"/>
        <item x="2047"/>
        <item x="8272"/>
        <item x="2851"/>
        <item x="4816"/>
        <item x="2097"/>
        <item x="4904"/>
        <item x="9919"/>
        <item x="10444"/>
        <item x="6155"/>
        <item x="9110"/>
        <item x="1479"/>
        <item x="2338"/>
        <item x="9718"/>
        <item x="1006"/>
        <item x="9898"/>
        <item x="165"/>
        <item x="4294"/>
        <item x="4627"/>
        <item x="3253"/>
        <item x="9337"/>
        <item x="1360"/>
        <item x="5274"/>
        <item x="3735"/>
        <item x="973"/>
        <item x="5875"/>
        <item x="7336"/>
        <item x="9063"/>
        <item x="10385"/>
        <item x="7470"/>
        <item x="4305"/>
        <item x="8639"/>
        <item x="10064"/>
        <item x="3851"/>
        <item x="2317"/>
        <item x="4518"/>
        <item x="8242"/>
        <item x="10050"/>
        <item x="3399"/>
        <item x="6958"/>
        <item x="1365"/>
        <item x="10320"/>
        <item x="5117"/>
        <item x="1541"/>
        <item x="946"/>
        <item x="5642"/>
        <item x="9210"/>
        <item x="7552"/>
        <item x="2804"/>
        <item x="4732"/>
        <item x="2646"/>
        <item x="10328"/>
        <item x="11093"/>
        <item x="3493"/>
        <item x="2356"/>
        <item x="3593"/>
        <item x="8895"/>
        <item x="8362"/>
        <item x="7907"/>
        <item x="3186"/>
        <item x="164"/>
        <item x="2603"/>
        <item x="7811"/>
        <item x="10561"/>
        <item x="5561"/>
        <item x="4892"/>
        <item x="5641"/>
        <item x="3799"/>
        <item x="65"/>
        <item x="7749"/>
        <item x="6033"/>
        <item x="9613"/>
        <item x="3617"/>
        <item x="2779"/>
        <item x="1052"/>
        <item x="5253"/>
        <item x="5029"/>
        <item x="4793"/>
        <item x="5384"/>
        <item x="3276"/>
        <item x="2069"/>
        <item x="9366"/>
        <item x="10839"/>
        <item x="4556"/>
        <item x="11031"/>
        <item x="7810"/>
        <item x="6059"/>
        <item x="6549"/>
        <item x="7865"/>
        <item x="442"/>
        <item x="6041"/>
        <item x="4469"/>
        <item x="2740"/>
        <item x="6289"/>
        <item x="1567"/>
        <item x="1548"/>
        <item x="10565"/>
        <item x="4582"/>
        <item x="4072"/>
        <item x="2824"/>
        <item x="3237"/>
        <item x="102"/>
        <item x="5108"/>
        <item x="10360"/>
        <item x="3291"/>
        <item x="10394"/>
        <item x="1947"/>
        <item x="970"/>
        <item x="4761"/>
        <item x="7232"/>
        <item x="205"/>
        <item x="651"/>
        <item x="6667"/>
        <item x="10508"/>
        <item x="9751"/>
        <item x="6024"/>
        <item x="2448"/>
        <item x="7563"/>
        <item x="1294"/>
        <item x="7431"/>
        <item x="652"/>
        <item x="2196"/>
        <item x="2058"/>
        <item x="2992"/>
        <item x="3648"/>
        <item x="576"/>
        <item x="3700"/>
        <item x="10452"/>
        <item x="8546"/>
        <item x="2132"/>
        <item x="8163"/>
        <item x="4623"/>
        <item x="9484"/>
        <item x="9304"/>
        <item x="762"/>
        <item x="510"/>
        <item x="3926"/>
        <item x="3902"/>
        <item x="9669"/>
        <item x="6963"/>
        <item x="3138"/>
        <item x="4754"/>
        <item x="7596"/>
        <item x="4047"/>
        <item x="4455"/>
        <item x="9553"/>
        <item x="10868"/>
        <item x="1684"/>
        <item x="2429"/>
        <item x="3330"/>
        <item x="820"/>
        <item x="7374"/>
        <item x="8860"/>
        <item x="8075"/>
        <item x="2775"/>
        <item x="1075"/>
        <item x="2186"/>
        <item x="3866"/>
        <item x="5379"/>
        <item x="2704"/>
        <item x="3654"/>
        <item x="8617"/>
        <item x="9879"/>
        <item x="9794"/>
        <item x="5573"/>
        <item x="6227"/>
        <item x="2802"/>
        <item x="424"/>
        <item x="10541"/>
        <item x="3232"/>
        <item x="4633"/>
        <item x="7736"/>
        <item x="5008"/>
        <item x="7770"/>
        <item x="9368"/>
        <item x="6826"/>
        <item x="2951"/>
        <item x="6364"/>
        <item x="985"/>
        <item x="1259"/>
        <item x="1011"/>
        <item x="5322"/>
        <item x="3091"/>
        <item x="5725"/>
        <item x="4200"/>
        <item x="5978"/>
        <item x="5974"/>
        <item x="2096"/>
        <item x="1429"/>
        <item x="7155"/>
        <item x="10224"/>
        <item x="7157"/>
        <item x="10627"/>
        <item x="7058"/>
        <item x="9109"/>
        <item x="5647"/>
        <item x="9164"/>
        <item x="1137"/>
        <item x="11042"/>
        <item x="8021"/>
        <item x="729"/>
        <item x="16"/>
        <item x="1482"/>
        <item x="10063"/>
        <item x="2302"/>
        <item x="7120"/>
        <item x="891"/>
        <item x="8576"/>
        <item x="1309"/>
        <item x="2024"/>
        <item x="3469"/>
        <item x="2721"/>
        <item x="10776"/>
        <item x="9369"/>
        <item x="2960"/>
        <item x="10843"/>
        <item x="8320"/>
        <item x="6713"/>
        <item x="9185"/>
        <item x="1295"/>
        <item x="5320"/>
        <item x="5850"/>
        <item x="9874"/>
        <item x="2023"/>
        <item x="11069"/>
        <item x="7382"/>
        <item x="2705"/>
        <item x="6300"/>
        <item x="6605"/>
        <item x="5121"/>
        <item x="3508"/>
        <item x="10713"/>
        <item x="539"/>
        <item x="6213"/>
        <item x="1213"/>
        <item x="10027"/>
        <item x="4566"/>
        <item x="5539"/>
        <item x="7333"/>
        <item x="1806"/>
        <item x="40"/>
        <item x="4993"/>
        <item x="8390"/>
        <item x="11047"/>
        <item x="1948"/>
        <item x="3457"/>
        <item x="10425"/>
        <item x="6526"/>
        <item x="2540"/>
        <item x="9648"/>
        <item x="6073"/>
        <item x="5947"/>
        <item x="7991"/>
        <item x="9434"/>
        <item x="1088"/>
        <item x="1978"/>
        <item x="2814"/>
        <item x="5636"/>
        <item x="3624"/>
        <item x="10316"/>
        <item x="176"/>
        <item x="10065"/>
        <item x="7874"/>
        <item x="4701"/>
        <item x="7743"/>
        <item x="7794"/>
        <item x="9808"/>
        <item x="7084"/>
        <item x="6329"/>
        <item x="6768"/>
        <item x="5505"/>
        <item x="9151"/>
        <item x="8734"/>
        <item x="261"/>
        <item x="3569"/>
        <item x="116"/>
        <item x="3197"/>
        <item x="1364"/>
        <item x="390"/>
        <item x="6263"/>
        <item x="7697"/>
        <item x="7648"/>
        <item x="4745"/>
        <item x="8728"/>
        <item x="1767"/>
        <item x="7886"/>
        <item x="1532"/>
        <item x="9734"/>
        <item x="6968"/>
        <item x="5218"/>
        <item x="4905"/>
        <item x="9438"/>
        <item x="3903"/>
        <item x="1873"/>
        <item x="2229"/>
        <item x="858"/>
        <item x="5827"/>
        <item x="5972"/>
        <item x="10038"/>
        <item x="8210"/>
        <item x="10033"/>
        <item x="11049"/>
        <item x="7604"/>
        <item x="10647"/>
        <item x="6702"/>
        <item x="2639"/>
        <item x="1793"/>
        <item x="166"/>
        <item x="1732"/>
        <item x="7741"/>
        <item x="10399"/>
        <item x="5975"/>
        <item x="6248"/>
        <item x="1067"/>
        <item x="9904"/>
        <item x="9832"/>
        <item x="7997"/>
        <item x="7918"/>
        <item x="5454"/>
        <item x="2034"/>
        <item x="10429"/>
        <item x="2419"/>
        <item x="10412"/>
        <item x="465"/>
        <item x="9176"/>
        <item x="4067"/>
        <item x="1597"/>
        <item x="3948"/>
        <item x="11126"/>
        <item x="8199"/>
        <item x="9410"/>
        <item x="6985"/>
        <item x="6905"/>
        <item x="9427"/>
        <item x="7461"/>
        <item x="7094"/>
        <item x="7933"/>
        <item x="9425"/>
        <item x="4372"/>
        <item x="3543"/>
        <item x="5479"/>
        <item x="435"/>
        <item x="4190"/>
        <item x="2319"/>
        <item x="9931"/>
        <item x="1383"/>
        <item x="10248"/>
        <item x="9682"/>
        <item x="2236"/>
        <item x="10243"/>
        <item x="10147"/>
        <item x="978"/>
        <item x="5904"/>
        <item x="3163"/>
        <item x="11024"/>
        <item x="5393"/>
        <item x="8025"/>
        <item x="7119"/>
        <item x="5772"/>
        <item x="8409"/>
        <item x="9264"/>
        <item x="2471"/>
        <item x="9617"/>
        <item x="7931"/>
        <item x="7138"/>
        <item x="4360"/>
        <item x="4028"/>
        <item x="7559"/>
        <item x="11157"/>
        <item x="7601"/>
        <item x="3709"/>
        <item x="7843"/>
        <item x="511"/>
        <item x="3321"/>
        <item x="3095"/>
        <item x="6728"/>
        <item x="9397"/>
        <item x="930"/>
        <item x="5410"/>
        <item x="10557"/>
        <item x="4810"/>
        <item x="1951"/>
        <item x="9790"/>
        <item x="4401"/>
        <item x="6591"/>
        <item x="9603"/>
        <item x="8500"/>
        <item x="794"/>
        <item x="7754"/>
        <item x="10276"/>
        <item x="2674"/>
        <item x="7639"/>
        <item x="4291"/>
        <item x="8031"/>
        <item x="3977"/>
        <item x="6319"/>
        <item x="8554"/>
        <item x="648"/>
        <item x="10595"/>
        <item x="732"/>
        <item x="1054"/>
        <item x="7762"/>
        <item x="9500"/>
        <item x="4198"/>
        <item x="11159"/>
        <item x="3314"/>
        <item x="8691"/>
        <item x="3901"/>
        <item x="7113"/>
        <item x="5184"/>
        <item x="9899"/>
        <item x="5577"/>
        <item x="873"/>
        <item x="10076"/>
        <item x="9153"/>
        <item x="7766"/>
        <item x="351"/>
        <item x="7187"/>
        <item x="3326"/>
        <item x="9123"/>
        <item x="2059"/>
        <item x="1707"/>
        <item x="4463"/>
        <item x="8730"/>
        <item x="2171"/>
        <item x="11128"/>
        <item x="9607"/>
        <item x="7792"/>
        <item x="7350"/>
        <item x="8027"/>
        <item x="426"/>
        <item x="10009"/>
        <item x="4832"/>
        <item x="7627"/>
        <item x="5170"/>
        <item x="7800"/>
        <item x="4052"/>
        <item x="6433"/>
        <item x="8116"/>
        <item x="6981"/>
        <item x="5780"/>
        <item x="9816"/>
        <item x="5695"/>
        <item x="1171"/>
        <item x="7245"/>
        <item x="6868"/>
        <item x="8440"/>
        <item x="4665"/>
        <item x="10559"/>
        <item x="2506"/>
        <item x="9353"/>
        <item x="5342"/>
        <item x="10908"/>
        <item x="9158"/>
        <item x="1974"/>
        <item x="5019"/>
        <item x="6720"/>
        <item x="10846"/>
        <item x="613"/>
        <item x="8696"/>
        <item x="6767"/>
        <item x="3516"/>
        <item x="3704"/>
        <item x="7156"/>
        <item x="3025"/>
        <item x="5856"/>
        <item x="4197"/>
        <item x="2599"/>
        <item x="8573"/>
        <item x="7173"/>
        <item x="5480"/>
        <item x="5436"/>
        <item x="3031"/>
        <item x="6332"/>
        <item x="1539"/>
        <item x="3317"/>
        <item x="2839"/>
        <item x="7417"/>
        <item x="7916"/>
        <item x="3398"/>
        <item x="5093"/>
        <item x="2285"/>
        <item x="9662"/>
        <item x="369"/>
        <item x="3828"/>
        <item x="4966"/>
        <item x="148"/>
        <item x="5612"/>
        <item x="9174"/>
        <item x="903"/>
        <item x="7645"/>
        <item x="7404"/>
        <item x="8812"/>
        <item x="3875"/>
        <item x="8003"/>
        <item x="9668"/>
        <item x="5126"/>
        <item x="2335"/>
        <item x="11173"/>
        <item x="9351"/>
        <item x="7829"/>
        <item x="8731"/>
        <item x="2672"/>
        <item x="24"/>
        <item x="3506"/>
        <item x="8079"/>
        <item x="9528"/>
        <item x="3142"/>
        <item x="1232"/>
        <item x="1605"/>
        <item x="6479"/>
        <item x="8926"/>
        <item x="10300"/>
        <item x="10870"/>
        <item x="7672"/>
        <item x="3188"/>
        <item x="7482"/>
        <item x="10178"/>
        <item x="1851"/>
        <item x="10146"/>
        <item x="7316"/>
        <item x="9726"/>
        <item x="10352"/>
        <item x="10638"/>
        <item x="4391"/>
        <item x="5114"/>
        <item x="4705"/>
        <item x="8826"/>
        <item x="210"/>
        <item x="2662"/>
        <item x="6852"/>
        <item x="10302"/>
        <item x="7418"/>
        <item x="1587"/>
        <item x="5538"/>
        <item x="1712"/>
        <item x="4595"/>
        <item x="10882"/>
        <item x="323"/>
        <item x="9327"/>
        <item x="2861"/>
        <item x="5692"/>
        <item x="584"/>
        <item x="379"/>
        <item x="2256"/>
        <item x="1127"/>
        <item x="3069"/>
        <item x="6743"/>
        <item x="10286"/>
        <item x="4393"/>
        <item x="2747"/>
        <item x="4421"/>
        <item x="10299"/>
        <item x="9204"/>
        <item x="5993"/>
        <item x="6049"/>
        <item x="10804"/>
        <item x="9564"/>
        <item x="4514"/>
        <item x="2580"/>
        <item x="1731"/>
        <item x="870"/>
        <item x="1089"/>
        <item x="8035"/>
        <item x="6775"/>
        <item x="11060"/>
        <item x="3791"/>
        <item x="207"/>
        <item x="3668"/>
        <item x="1287"/>
        <item x="1419"/>
        <item x="9675"/>
        <item x="6527"/>
        <item x="2147"/>
        <item x="1955"/>
        <item x="10350"/>
        <item x="7849"/>
        <item x="8072"/>
        <item x="7773"/>
        <item x="10103"/>
        <item x="7968"/>
        <item x="7043"/>
        <item x="1184"/>
        <item x="10578"/>
        <item x="7141"/>
        <item x="8010"/>
        <item x="3160"/>
        <item x="5957"/>
        <item x="7985"/>
        <item x="8688"/>
        <item x="5443"/>
        <item x="1622"/>
        <item x="1357"/>
        <item x="5290"/>
        <item x="3580"/>
        <item x="7793"/>
        <item x="9239"/>
        <item x="5468"/>
        <item x="4990"/>
        <item x="3270"/>
        <item x="8677"/>
        <item x="1487"/>
        <item x="10786"/>
        <item x="6172"/>
        <item x="292"/>
        <item x="3966"/>
        <item x="1860"/>
        <item x="4772"/>
        <item x="2148"/>
        <item x="9573"/>
        <item x="7240"/>
        <item x="9896"/>
        <item x="4956"/>
        <item x="1905"/>
        <item x="2652"/>
        <item x="3606"/>
        <item x="6465"/>
        <item x="2415"/>
        <item x="6497"/>
        <item x="9618"/>
        <item x="4062"/>
        <item x="8623"/>
        <item x="5715"/>
        <item x="1403"/>
        <item x="9107"/>
        <item x="10289"/>
        <item x="8473"/>
        <item x="3748"/>
        <item x="5044"/>
        <item x="2882"/>
        <item x="5132"/>
        <item x="4252"/>
        <item x="2898"/>
        <item x="1003"/>
        <item x="6502"/>
        <item x="7993"/>
        <item x="851"/>
        <item x="470"/>
        <item x="7895"/>
        <item x="48"/>
        <item x="9572"/>
        <item x="1298"/>
        <item x="10529"/>
        <item x="892"/>
        <item x="1183"/>
        <item x="3379"/>
        <item x="3149"/>
        <item x="10434"/>
        <item x="7444"/>
        <item x="11158"/>
        <item x="11055"/>
        <item x="136"/>
        <item x="8605"/>
        <item x="7554"/>
        <item x="7465"/>
        <item x="8795"/>
        <item x="2417"/>
        <item x="3812"/>
        <item x="1324"/>
        <item x="1662"/>
        <item x="7170"/>
        <item x="7263"/>
        <item x="7705"/>
        <item x="6427"/>
        <item x="10693"/>
        <item x="4449"/>
        <item x="9011"/>
        <item x="10081"/>
        <item x="4418"/>
        <item x="199"/>
        <item x="6196"/>
        <item x="7352"/>
        <item x="8901"/>
        <item x="7847"/>
        <item x="5847"/>
        <item x="6776"/>
        <item x="490"/>
        <item x="5381"/>
        <item x="6221"/>
        <item x="619"/>
        <item x="3535"/>
        <item x="6200"/>
        <item x="8714"/>
        <item x="6689"/>
        <item x="10354"/>
        <item x="6871"/>
        <item x="1156"/>
        <item x="4804"/>
        <item x="9658"/>
        <item x="9479"/>
        <item x="2482"/>
        <item x="1445"/>
        <item x="6697"/>
        <item x="5375"/>
        <item x="3561"/>
        <item x="3087"/>
        <item x="7901"/>
        <item x="7037"/>
        <item x="4666"/>
        <item x="10042"/>
        <item x="9076"/>
        <item x="11180"/>
        <item x="9723"/>
        <item x="211"/>
        <item x="6913"/>
        <item x="8020"/>
        <item x="10387"/>
        <item x="10700"/>
        <item x="4569"/>
        <item x="5876"/>
        <item x="5668"/>
        <item x="8802"/>
        <item x="7101"/>
        <item x="361"/>
        <item x="1087"/>
        <item x="3148"/>
        <item x="5172"/>
        <item x="8240"/>
        <item x="1935"/>
        <item x="7358"/>
        <item x="9571"/>
        <item x="10827"/>
        <item x="4775"/>
        <item x="4498"/>
        <item x="10727"/>
        <item x="622"/>
        <item x="2758"/>
        <item x="5350"/>
        <item x="6617"/>
        <item x="8793"/>
        <item x="9060"/>
        <item x="3366"/>
        <item x="5893"/>
        <item x="989"/>
        <item x="6079"/>
        <item x="2095"/>
        <item x="6114"/>
        <item x="1694"/>
        <item x="666"/>
        <item x="6199"/>
        <item x="9620"/>
        <item x="8697"/>
        <item x="8579"/>
        <item x="10398"/>
        <item x="3024"/>
        <item x="7534"/>
        <item x="1650"/>
        <item x="3251"/>
        <item x="11064"/>
        <item x="2774"/>
        <item x="628"/>
        <item x="635"/>
        <item x="8352"/>
        <item x="7330"/>
        <item x="7347"/>
        <item x="193"/>
        <item x="6717"/>
        <item x="1728"/>
        <item x="1413"/>
        <item x="6895"/>
        <item x="8821"/>
        <item x="1397"/>
        <item x="4213"/>
        <item x="7606"/>
        <item x="8511"/>
        <item x="4403"/>
        <item x="10222"/>
        <item x="393"/>
        <item x="9382"/>
        <item x="3488"/>
        <item x="3322"/>
        <item x="8737"/>
        <item x="902"/>
        <item x="5457"/>
        <item x="5079"/>
        <item x="2063"/>
        <item x="6056"/>
        <item x="3752"/>
        <item x="3205"/>
        <item x="6035"/>
        <item x="4324"/>
        <item x="1963"/>
        <item x="1522"/>
        <item x="8466"/>
        <item x="3876"/>
        <item x="3360"/>
        <item x="5511"/>
        <item x="9835"/>
        <item x="4253"/>
        <item x="5421"/>
        <item x="2133"/>
        <item x="1405"/>
        <item x="2070"/>
        <item x="3622"/>
        <item x="1145"/>
        <item x="11103"/>
        <item x="3093"/>
        <item x="7798"/>
        <item x="3061"/>
        <item x="58"/>
        <item x="9170"/>
        <item x="9172"/>
        <item x="1900"/>
        <item x="5775"/>
        <item x="5465"/>
        <item x="2827"/>
        <item x="5068"/>
        <item x="5793"/>
        <item x="533"/>
        <item x="2720"/>
        <item x="1903"/>
        <item x="4613"/>
        <item x="1414"/>
        <item x="3012"/>
        <item x="5866"/>
        <item x="1655"/>
        <item x="4010"/>
        <item x="14"/>
        <item x="5537"/>
        <item x="10094"/>
        <item x="4890"/>
        <item x="385"/>
        <item x="3164"/>
        <item x="3970"/>
        <item x="2180"/>
        <item x="5295"/>
        <item x="3716"/>
        <item x="4466"/>
        <item x="378"/>
        <item x="8074"/>
        <item x="10215"/>
        <item x="6247"/>
        <item x="1063"/>
        <item x="9921"/>
        <item x="10152"/>
        <item x="7833"/>
        <item x="3867"/>
        <item x="2653"/>
        <item x="4620"/>
        <item x="3323"/>
        <item x="218"/>
        <item x="6839"/>
        <item x="7379"/>
        <item x="3524"/>
        <item x="4216"/>
        <item x="2299"/>
        <item x="8517"/>
        <item x="8395"/>
        <item x="2310"/>
        <item x="10596"/>
        <item x="4571"/>
        <item x="9091"/>
        <item x="8297"/>
        <item x="6666"/>
        <item x="3975"/>
        <item x="8599"/>
        <item x="7298"/>
        <item x="10272"/>
        <item x="5394"/>
        <item x="8850"/>
        <item x="682"/>
        <item x="6321"/>
        <item x="8408"/>
        <item x="6726"/>
        <item x="650"/>
        <item x="9305"/>
        <item x="9595"/>
        <item x="7795"/>
        <item x="9547"/>
        <item x="4750"/>
        <item x="5759"/>
        <item x="1081"/>
        <item x="2286"/>
        <item x="245"/>
        <item x="10441"/>
        <item x="2560"/>
        <item x="9744"/>
        <item x="4195"/>
        <item x="1828"/>
        <item x="981"/>
        <item x="2754"/>
        <item x="6038"/>
        <item x="3021"/>
        <item x="6578"/>
        <item x="2130"/>
        <item x="3272"/>
        <item x="3418"/>
        <item x="11071"/>
        <item x="4006"/>
        <item x="7948"/>
        <item x="1803"/>
        <item x="5450"/>
        <item x="1237"/>
        <item x="5415"/>
        <item x="3380"/>
        <item x="7114"/>
        <item x="2221"/>
        <item x="11038"/>
        <item x="934"/>
        <item x="10516"/>
        <item x="9178"/>
        <item x="8421"/>
        <item x="9005"/>
        <item x="5318"/>
        <item x="5101"/>
        <item x="2114"/>
        <item x="6778"/>
        <item x="3158"/>
        <item x="7476"/>
        <item x="8470"/>
        <item x="10794"/>
        <item x="2065"/>
        <item x="8915"/>
        <item x="2204"/>
        <item x="7427"/>
        <item x="10600"/>
        <item x="10332"/>
        <item x="1783"/>
        <item x="143"/>
        <item x="6258"/>
        <item x="889"/>
        <item x="7091"/>
        <item x="948"/>
        <item x="2578"/>
        <item x="10073"/>
        <item x="1603"/>
        <item x="3958"/>
        <item x="4274"/>
        <item x="4886"/>
        <item x="10837"/>
        <item x="1222"/>
        <item x="5319"/>
        <item x="2289"/>
        <item x="6014"/>
        <item x="1355"/>
        <item x="9998"/>
        <item x="7979"/>
        <item x="5493"/>
        <item x="9378"/>
        <item x="10654"/>
        <item x="7029"/>
        <item x="9812"/>
        <item x="4086"/>
        <item x="8589"/>
        <item x="6703"/>
        <item x="3192"/>
        <item x="10214"/>
        <item x="1748"/>
        <item x="6439"/>
        <item x="3048"/>
        <item x="9460"/>
        <item x="9194"/>
        <item x="9763"/>
        <item x="4483"/>
        <item x="6281"/>
        <item x="1919"/>
        <item x="8563"/>
        <item x="2018"/>
        <item x="678"/>
        <item x="7936"/>
        <item x="7248"/>
        <item x="8405"/>
        <item x="1897"/>
        <item x="6188"/>
        <item x="1471"/>
        <item x="4617"/>
        <item x="7510"/>
        <item x="520"/>
        <item x="9173"/>
        <item x="2707"/>
        <item x="774"/>
        <item x="8598"/>
        <item x="5943"/>
        <item x="3727"/>
        <item x="5285"/>
        <item x="5103"/>
        <item x="413"/>
        <item x="10991"/>
        <item x="1921"/>
        <item x="3241"/>
        <item x="5968"/>
        <item x="10601"/>
        <item x="437"/>
        <item x="2855"/>
        <item x="9848"/>
        <item x="398"/>
        <item x="9596"/>
        <item x="5509"/>
        <item x="8196"/>
        <item x="3917"/>
        <item x="8700"/>
        <item x="4580"/>
        <item x="10896"/>
        <item x="2255"/>
        <item x="2534"/>
        <item x="4094"/>
        <item x="5697"/>
        <item x="2386"/>
        <item x="3983"/>
        <item x="6923"/>
        <item x="6967"/>
        <item x="6603"/>
        <item x="6437"/>
        <item x="108"/>
        <item x="8143"/>
        <item x="6567"/>
        <item x="8401"/>
        <item x="6920"/>
        <item x="1672"/>
        <item x="977"/>
        <item x="11050"/>
        <item x="1590"/>
        <item x="2829"/>
        <item x="1326"/>
        <item x="3905"/>
        <item x="10392"/>
        <item x="4404"/>
        <item x="4054"/>
        <item x="6283"/>
        <item x="468"/>
        <item x="7188"/>
        <item x="7508"/>
        <item x="7193"/>
        <item x="7994"/>
        <item x="7167"/>
        <item x="5385"/>
        <item x="10782"/>
        <item x="9739"/>
        <item x="2654"/>
        <item x="8837"/>
        <item x="3662"/>
        <item x="9824"/>
        <item x="4013"/>
        <item x="10479"/>
        <item x="3204"/>
        <item x="6318"/>
        <item x="11129"/>
        <item x="1293"/>
        <item x="5033"/>
        <item x="5469"/>
        <item x="3849"/>
        <item x="4784"/>
        <item x="6512"/>
        <item x="9870"/>
        <item x="8764"/>
        <item x="5554"/>
        <item x="4102"/>
        <item x="2282"/>
        <item x="5895"/>
        <item x="701"/>
        <item x="1393"/>
        <item x="4267"/>
        <item x="9007"/>
        <item x="4973"/>
        <item x="9893"/>
        <item x="8873"/>
        <item x="3216"/>
        <item x="8632"/>
        <item x="513"/>
        <item x="219"/>
        <item x="1738"/>
        <item x="9376"/>
        <item x="9115"/>
        <item x="1928"/>
        <item x="5004"/>
        <item x="3201"/>
        <item x="3428"/>
        <item x="10018"/>
        <item x="8000"/>
        <item x="5862"/>
        <item x="8277"/>
        <item x="10671"/>
        <item x="420"/>
        <item x="6867"/>
        <item x="2030"/>
        <item x="1954"/>
        <item x="10182"/>
        <item x="8567"/>
        <item x="2038"/>
        <item x="11061"/>
        <item x="7663"/>
        <item x="6350"/>
        <item x="8601"/>
        <item x="3355"/>
        <item x="9019"/>
        <item x="8856"/>
        <item x="3037"/>
        <item x="4660"/>
        <item x="8606"/>
        <item x="586"/>
        <item x="799"/>
        <item x="7567"/>
        <item x="6634"/>
        <item x="5708"/>
        <item x="9762"/>
        <item x="7211"/>
        <item x="498"/>
        <item x="2295"/>
        <item x="9293"/>
        <item x="8540"/>
        <item x="7801"/>
        <item x="1472"/>
        <item x="2801"/>
        <item x="1008"/>
        <item x="10736"/>
        <item x="6424"/>
        <item x="7517"/>
        <item x="8307"/>
        <item x="2768"/>
        <item x="8999"/>
        <item x="6267"/>
        <item x="3596"/>
        <item x="7880"/>
        <item x="1664"/>
        <item x="9253"/>
        <item x="10520"/>
        <item x="7841"/>
        <item x="1091"/>
        <item x="1827"/>
        <item x="2115"/>
        <item x="1944"/>
        <item x="9025"/>
        <item x="6418"/>
        <item x="3771"/>
        <item x="5188"/>
        <item x="6694"/>
        <item x="9731"/>
        <item x="1990"/>
        <item x="7791"/>
        <item x="1618"/>
        <item x="6105"/>
        <item x="3336"/>
        <item x="417"/>
        <item x="10695"/>
        <item x="2683"/>
        <item x="11048"/>
        <item x="6370"/>
        <item x="4100"/>
        <item x="10542"/>
        <item x="3264"/>
        <item x="471"/>
        <item x="3756"/>
        <item x="6961"/>
        <item x="6584"/>
        <item x="2579"/>
        <item x="3899"/>
        <item x="3233"/>
        <item x="9959"/>
        <item x="4008"/>
        <item x="6072"/>
        <item x="5721"/>
        <item x="10160"/>
        <item x="9746"/>
        <item x="569"/>
        <item x="5969"/>
        <item x="203"/>
        <item x="5732"/>
        <item x="10305"/>
        <item x="56"/>
        <item x="6632"/>
        <item x="2789"/>
        <item x="3059"/>
        <item x="5834"/>
        <item x="615"/>
        <item x="5929"/>
        <item x="3845"/>
        <item x="10651"/>
        <item x="8397"/>
        <item x="8201"/>
        <item x="568"/>
        <item x="4349"/>
        <item x="7551"/>
        <item x="5800"/>
        <item x="2519"/>
        <item x="4934"/>
        <item x="766"/>
        <item x="7578"/>
        <item x="9058"/>
        <item x="8317"/>
        <item x="5081"/>
        <item x="10980"/>
        <item x="8158"/>
        <item x="2509"/>
        <item x="5953"/>
        <item x="6889"/>
        <item x="1685"/>
        <item x="2076"/>
        <item x="7321"/>
        <item x="9207"/>
        <item x="3981"/>
        <item x="10899"/>
        <item x="10219"/>
        <item x="11174"/>
        <item x="3683"/>
        <item x="188"/>
        <item x="4366"/>
        <item x="9691"/>
        <item x="79"/>
        <item x="8328"/>
        <item x="3965"/>
        <item x="4604"/>
        <item x="3545"/>
        <item x="3364"/>
        <item x="8527"/>
        <item x="4626"/>
        <item x="7872"/>
        <item x="3973"/>
        <item x="5470"/>
        <item x="9208"/>
        <item x="9972"/>
        <item x="1238"/>
        <item x="7599"/>
        <item x="4972"/>
        <item x="3431"/>
        <item x="7340"/>
        <item x="6738"/>
        <item x="1002"/>
        <item x="9781"/>
        <item x="366"/>
        <item x="9685"/>
        <item x="549"/>
        <item x="1044"/>
        <item x="6338"/>
        <item x="2055"/>
        <item x="2950"/>
        <item x="3049"/>
        <item x="1825"/>
        <item x="9776"/>
        <item x="5774"/>
        <item x="7409"/>
        <item x="4975"/>
        <item x="10746"/>
        <item x="6678"/>
        <item x="10965"/>
        <item x="1682"/>
        <item x="6760"/>
        <item x="4861"/>
        <item x="6635"/>
        <item x="6941"/>
        <item x="775"/>
        <item x="5914"/>
        <item x="2750"/>
        <item x="10442"/>
        <item x="8052"/>
        <item x="9441"/>
        <item x="7487"/>
        <item x="10590"/>
        <item x="7710"/>
        <item x="2437"/>
        <item x="4671"/>
        <item x="2666"/>
        <item x="6609"/>
        <item x="11161"/>
        <item x="4728"/>
        <item x="320"/>
        <item x="10670"/>
        <item x="5902"/>
        <item x="3964"/>
        <item x="1121"/>
        <item x="2156"/>
        <item x="2320"/>
        <item x="3732"/>
        <item x="3967"/>
        <item x="8080"/>
        <item x="5034"/>
        <item x="340"/>
        <item x="6903"/>
        <item x="8119"/>
        <item x="310"/>
        <item x="3629"/>
        <item x="963"/>
        <item x="7892"/>
        <item x="2309"/>
        <item x="9437"/>
        <item x="6018"/>
        <item x="2052"/>
        <item x="1027"/>
        <item x="6770"/>
        <item x="9066"/>
        <item x="3357"/>
        <item x="5224"/>
        <item x="2608"/>
        <item x="11077"/>
        <item x="2762"/>
        <item x="6725"/>
        <item x="2995"/>
        <item x="9466"/>
        <item x="9187"/>
        <item x="4431"/>
        <item x="1588"/>
        <item x="11029"/>
        <item x="4162"/>
        <item x="5740"/>
        <item x="3062"/>
        <item x="2145"/>
        <item x="9002"/>
        <item x="6009"/>
        <item x="742"/>
        <item x="8899"/>
        <item x="2062"/>
        <item x="5608"/>
        <item x="803"/>
        <item x="3456"/>
        <item x="6091"/>
        <item x="657"/>
        <item x="8913"/>
        <item x="10763"/>
        <item x="11057"/>
        <item x="2367"/>
        <item x="4079"/>
        <item x="9829"/>
        <item x="3427"/>
        <item x="6508"/>
        <item x="7915"/>
        <item x="3945"/>
        <item x="9894"/>
        <item x="4368"/>
        <item x="2730"/>
        <item x="4302"/>
        <item x="6792"/>
        <item x="3130"/>
        <item x="7086"/>
        <item x="8211"/>
        <item x="9370"/>
        <item x="9988"/>
        <item x="9039"/>
        <item x="5424"/>
        <item x="5559"/>
        <item x="580"/>
        <item x="1217"/>
        <item x="8060"/>
        <item x="4930"/>
        <item x="8502"/>
        <item x="1368"/>
        <item x="9212"/>
        <item x="3392"/>
        <item x="2698"/>
        <item x="6744"/>
        <item x="6058"/>
        <item x="663"/>
        <item x="6461"/>
        <item x="1231"/>
        <item x="1170"/>
        <item x="5846"/>
        <item x="9279"/>
        <item x="5405"/>
        <item x="4802"/>
        <item x="546"/>
        <item x="8744"/>
        <item x="6068"/>
        <item x="2071"/>
        <item x="10431"/>
        <item x="10527"/>
        <item x="11007"/>
        <item x="9911"/>
        <item x="1925"/>
        <item x="9534"/>
        <item x="1457"/>
        <item x="3556"/>
        <item x="748"/>
        <item x="10106"/>
        <item x="2067"/>
        <item x="9099"/>
        <item x="4388"/>
        <item x="6715"/>
        <item x="2144"/>
        <item x="7949"/>
        <item x="4951"/>
        <item x="7662"/>
        <item x="782"/>
        <item x="6341"/>
        <item x="3417"/>
        <item x="5529"/>
        <item x="7241"/>
        <item x="8768"/>
        <item x="10088"/>
        <item x="6308"/>
        <item x="8909"/>
        <item x="6628"/>
        <item x="59"/>
        <item x="9481"/>
        <item x="4791"/>
        <item x="11148"/>
        <item x="5341"/>
        <item x="9515"/>
        <item x="7104"/>
        <item x="1408"/>
        <item x="4419"/>
        <item x="1801"/>
        <item x="9288"/>
        <item x="8810"/>
        <item x="8902"/>
        <item x="1211"/>
        <item x="4796"/>
        <item x="10524"/>
        <item x="7944"/>
        <item x="9273"/>
        <item x="4625"/>
        <item x="9325"/>
        <item x="1988"/>
        <item x="7351"/>
        <item x="10798"/>
        <item x="7430"/>
        <item x="1313"/>
        <item x="6180"/>
        <item x="7920"/>
        <item x="3165"/>
        <item x="5507"/>
        <item x="6896"/>
        <item x="7683"/>
        <item x="2828"/>
        <item x="4854"/>
        <item x="7284"/>
        <item x="5442"/>
        <item x="5354"/>
        <item x="185"/>
        <item x="9680"/>
        <item x="9228"/>
        <item x="9324"/>
        <item x="1329"/>
        <item x="10186"/>
        <item x="1279"/>
        <item x="5662"/>
        <item x="10388"/>
        <item x="10915"/>
        <item x="5849"/>
        <item x="8442"/>
        <item x="6627"/>
        <item x="4608"/>
        <item x="2850"/>
        <item x="6633"/>
        <item x="8215"/>
        <item x="1250"/>
        <item x="10777"/>
        <item x="2769"/>
        <item x="10729"/>
        <item x="7299"/>
        <item x="5618"/>
        <item x="10630"/>
        <item x="1498"/>
        <item x="6204"/>
        <item x="10836"/>
        <item x="9934"/>
        <item x="10457"/>
        <item x="180"/>
        <item x="786"/>
        <item x="1181"/>
        <item x="3549"/>
        <item x="2112"/>
        <item x="10268"/>
        <item x="4600"/>
        <item x="1977"/>
        <item x="10012"/>
        <item x="4935"/>
        <item x="9147"/>
        <item x="5586"/>
        <item x="6108"/>
        <item x="9505"/>
        <item x="5676"/>
        <item x="10838"/>
        <item x="9720"/>
        <item x="10668"/>
        <item x="3415"/>
        <item x="5142"/>
        <item x="6535"/>
        <item x="3708"/>
        <item x="6615"/>
        <item x="6034"/>
        <item x="6288"/>
        <item x="2581"/>
        <item x="8192"/>
        <item x="10791"/>
        <item x="9283"/>
        <item x="7588"/>
        <item x="7121"/>
        <item x="4539"/>
        <item x="2273"/>
        <item x="6638"/>
        <item x="6239"/>
        <item x="535"/>
        <item x="5911"/>
        <item x="10096"/>
        <item x="503"/>
        <item x="5160"/>
        <item x="11001"/>
        <item x="10162"/>
        <item x="4161"/>
        <item x="7851"/>
        <item x="10209"/>
        <item x="5937"/>
        <item x="10464"/>
        <item x="1574"/>
        <item x="6789"/>
        <item x="436"/>
        <item x="5"/>
        <item x="4180"/>
        <item x="8248"/>
        <item x="6699"/>
        <item x="196"/>
        <item x="2896"/>
        <item x="4106"/>
        <item x="10862"/>
        <item x="2921"/>
        <item x="2155"/>
        <item x="327"/>
        <item x="5378"/>
        <item x="2830"/>
        <item x="2005"/>
        <item x="1271"/>
        <item x="6570"/>
        <item x="2101"/>
        <item x="82"/>
        <item x="8051"/>
        <item x="5122"/>
        <item x="5815"/>
        <item x="11045"/>
        <item x="371"/>
        <item x="9521"/>
        <item x="7957"/>
        <item x="5140"/>
        <item x="9766"/>
        <item x="6629"/>
        <item x="9556"/>
        <item x="9096"/>
        <item x="2924"/>
        <item x="11181"/>
        <item x="2718"/>
        <item x="8771"/>
        <item x="10628"/>
        <item x="5128"/>
        <item x="817"/>
        <item x="11117"/>
        <item x="7681"/>
        <item x="8046"/>
        <item x="5314"/>
        <item x="4917"/>
        <item x="4805"/>
        <item x="10066"/>
        <item x="787"/>
        <item x="4048"/>
        <item x="3578"/>
        <item x="9785"/>
        <item x="10080"/>
        <item x="126"/>
        <item x="10097"/>
        <item x="7106"/>
        <item x="328"/>
        <item x="6043"/>
        <item x="684"/>
        <item x="10436"/>
        <item x="3824"/>
        <item x="3971"/>
        <item x="7671"/>
        <item x="761"/>
        <item x="147"/>
        <item x="1427"/>
        <item x="7271"/>
        <item x="9284"/>
        <item x="2064"/>
        <item x="9903"/>
        <item x="5406"/>
        <item x="2503"/>
        <item x="5169"/>
        <item x="620"/>
        <item x="2928"/>
        <item x="1993"/>
        <item x="2547"/>
        <item x="4693"/>
        <item x="9389"/>
        <item x="10035"/>
        <item x="4937"/>
        <item x="4173"/>
        <item x="3655"/>
        <item x="5684"/>
        <item x="3119"/>
        <item x="64"/>
        <item x="9788"/>
        <item x="2656"/>
        <item x="9566"/>
        <item x="939"/>
        <item x="410"/>
        <item x="157"/>
        <item x="10702"/>
        <item x="1070"/>
        <item x="4828"/>
        <item x="9980"/>
        <item x="10122"/>
        <item x="9184"/>
        <item x="5748"/>
        <item x="9343"/>
        <item x="2766"/>
        <item x="414"/>
        <item x="4462"/>
        <item x="3904"/>
        <item x="3528"/>
        <item x="2462"/>
        <item x="7937"/>
        <item x="3439"/>
        <item x="9565"/>
        <item x="10491"/>
        <item x="10458"/>
        <item x="67"/>
        <item x="1323"/>
        <item x="5236"/>
        <item x="1168"/>
        <item x="7688"/>
        <item x="6305"/>
        <item x="4777"/>
        <item x="4811"/>
        <item x="5072"/>
        <item x="6137"/>
        <item x="6622"/>
        <item x="6649"/>
        <item x="8773"/>
        <item x="8314"/>
        <item x="4862"/>
        <item x="7442"/>
        <item x="3842"/>
        <item x="2933"/>
        <item x="9749"/>
        <item x="1444"/>
        <item x="1128"/>
        <item x="6915"/>
        <item x="4788"/>
        <item x="8997"/>
        <item x="6223"/>
        <item x="3034"/>
        <item x="1889"/>
        <item x="7635"/>
        <item x="293"/>
        <item x="9907"/>
        <item x="1724"/>
        <item x="6130"/>
        <item x="5300"/>
        <item x="2433"/>
        <item x="10780"/>
        <item x="8456"/>
        <item x="4442"/>
        <item x="3581"/>
        <item x="8198"/>
        <item x="10165"/>
        <item x="9428"/>
        <item x="1020"/>
        <item x="9414"/>
        <item x="9416"/>
        <item x="4230"/>
        <item x="859"/>
        <item x="10382"/>
        <item x="5178"/>
        <item x="3407"/>
        <item x="4070"/>
        <item x="982"/>
        <item x="304"/>
        <item x="5453"/>
        <item x="9791"/>
        <item x="3792"/>
        <item x="10672"/>
        <item x="7074"/>
        <item x="6140"/>
        <item x="5275"/>
        <item x="7124"/>
        <item x="1166"/>
        <item x="5370"/>
        <item x="5175"/>
        <item x="8457"/>
        <item x="288"/>
        <item x="1961"/>
        <item x="2690"/>
        <item x="4281"/>
        <item x="2081"/>
        <item x="7679"/>
        <item x="5010"/>
        <item x="4345"/>
        <item x="9175"/>
        <item x="5910"/>
        <item x="9272"/>
        <item x="4836"/>
        <item x="6795"/>
        <item x="8095"/>
        <item x="5738"/>
        <item x="7486"/>
        <item x="2998"/>
        <item x="6224"/>
        <item x="11142"/>
        <item x="7067"/>
        <item x="10552"/>
        <item x="2724"/>
        <item x="10336"/>
        <item x="5213"/>
        <item x="227"/>
        <item x="10229"/>
        <item x="7344"/>
        <item x="1710"/>
        <item x="7057"/>
        <item x="10373"/>
        <item x="7441"/>
        <item x="895"/>
        <item x="7324"/>
        <item x="5113"/>
        <item x="6608"/>
        <item x="3429"/>
        <item x="8416"/>
        <item x="9695"/>
        <item x="9856"/>
        <item x="2491"/>
        <item x="1709"/>
        <item x="11044"/>
        <item x="10199"/>
        <item x="2351"/>
        <item x="7480"/>
        <item x="1922"/>
        <item x="7184"/>
        <item x="7939"/>
        <item x="9932"/>
        <item x="7838"/>
        <item x="1101"/>
        <item x="1984"/>
        <item x="6562"/>
        <item x="6582"/>
        <item x="10333"/>
        <item x="1811"/>
        <item x="5764"/>
        <item x="4244"/>
        <item x="1317"/>
        <item x="4182"/>
        <item x="4678"/>
        <item x="7805"/>
        <item x="4755"/>
        <item x="2904"/>
        <item x="9629"/>
        <item x="6176"/>
        <item x="258"/>
        <item x="536"/>
        <item x="4936"/>
        <item x="6232"/>
        <item x="5909"/>
        <item x="637"/>
        <item x="10007"/>
        <item x="2022"/>
        <item x="3898"/>
        <item x="9814"/>
        <item x="5091"/>
        <item x="1723"/>
        <item x="2524"/>
        <item x="1245"/>
        <item x="7422"/>
        <item x="8626"/>
        <item x="11079"/>
        <item x="5220"/>
        <item x="5400"/>
        <item x="1621"/>
        <item x="3996"/>
        <item x="1692"/>
        <item x="10818"/>
        <item x="5871"/>
        <item x="661"/>
        <item x="4661"/>
        <item x="7658"/>
        <item x="3001"/>
        <item x="8936"/>
        <item x="7313"/>
        <item x="4615"/>
        <item x="8141"/>
        <item x="1995"/>
        <item x="7021"/>
        <item x="1938"/>
        <item x="451"/>
        <item x="3779"/>
        <item x="5907"/>
        <item x="8663"/>
        <item x="594"/>
        <item x="4132"/>
        <item x="6412"/>
        <item x="8975"/>
        <item x="3646"/>
        <item x="11121"/>
        <item x="6882"/>
        <item x="5015"/>
        <item x="8590"/>
        <item x="8077"/>
        <item x="6718"/>
        <item x="4925"/>
        <item x="8505"/>
        <item x="658"/>
        <item x="9768"/>
        <item x="565"/>
        <item x="8056"/>
        <item x="3116"/>
        <item x="10164"/>
        <item x="6819"/>
        <item x="7448"/>
        <item x="9880"/>
        <item x="221"/>
        <item x="11100"/>
        <item x="4035"/>
        <item x="10805"/>
        <item x="617"/>
        <item x="1203"/>
        <item x="4032"/>
        <item x="9558"/>
        <item x="9258"/>
        <item x="9543"/>
        <item x="7071"/>
        <item x="306"/>
        <item x="8653"/>
        <item x="7230"/>
        <item x="9384"/>
        <item x="5495"/>
        <item x="10231"/>
        <item x="9997"/>
        <item x="4863"/>
        <item x="1832"/>
        <item x="9979"/>
        <item x="840"/>
        <item x="9826"/>
        <item x="9996"/>
        <item x="2602"/>
        <item x="5596"/>
        <item x="6762"/>
        <item x="5445"/>
        <item x="5532"/>
        <item x="3908"/>
        <item x="1341"/>
        <item x="8571"/>
        <item x="9647"/>
        <item x="10244"/>
        <item x="10044"/>
        <item x="5912"/>
        <item x="10132"/>
        <item x="2120"/>
        <item x="9830"/>
        <item x="1153"/>
        <item x="4425"/>
        <item x="9947"/>
        <item x="5649"/>
        <item x="9709"/>
        <item x="5843"/>
        <item x="4029"/>
        <item x="6654"/>
        <item x="702"/>
        <item x="8680"/>
        <item x="3505"/>
        <item x="57"/>
        <item x="6580"/>
        <item x="9923"/>
        <item x="8432"/>
        <item x="438"/>
        <item x="540"/>
        <item x="7369"/>
        <item x="5368"/>
        <item x="1884"/>
        <item x="2028"/>
        <item x="3274"/>
        <item x="4396"/>
        <item x="384"/>
        <item x="10634"/>
        <item x="770"/>
        <item x="7175"/>
        <item x="257"/>
        <item x="7160"/>
        <item x="9225"/>
        <item x="7380"/>
        <item x="8185"/>
        <item x="4354"/>
        <item x="9939"/>
        <item x="4465"/>
        <item x="3478"/>
        <item x="1721"/>
        <item x="6749"/>
        <item x="86"/>
        <item x="3897"/>
        <item x="3113"/>
        <item x="7980"/>
        <item x="10325"/>
        <item x="1239"/>
        <item x="2085"/>
        <item x="8591"/>
        <item x="9513"/>
        <item x="1098"/>
        <item x="4394"/>
        <item x="4143"/>
        <item x="603"/>
        <item x="6704"/>
        <item x="2341"/>
        <item x="456"/>
        <item x="10583"/>
        <item x="9326"/>
        <item x="7514"/>
        <item x="10825"/>
        <item x="5135"/>
        <item x="2332"/>
        <item x="10447"/>
        <item x="4365"/>
        <item x="407"/>
        <item x="9458"/>
        <item x="2287"/>
        <item x="3057"/>
        <item x="7796"/>
        <item x="9350"/>
        <item x="5335"/>
        <item x="9529"/>
        <item x="5762"/>
        <item x="8614"/>
        <item x="913"/>
        <item x="111"/>
        <item x="9385"/>
        <item x="9095"/>
        <item x="4955"/>
        <item x="2592"/>
        <item x="7961"/>
        <item x="7620"/>
        <item x="10185"/>
        <item x="386"/>
        <item x="2043"/>
        <item x="7479"/>
        <item x="10563"/>
        <item x="178"/>
        <item x="6997"/>
        <item x="10711"/>
        <item x="3124"/>
        <item x="2456"/>
        <item x="3995"/>
        <item x="5065"/>
        <item x="6286"/>
        <item x="583"/>
        <item x="9211"/>
        <item x="3013"/>
        <item x="8259"/>
        <item x="8772"/>
        <item x="9075"/>
        <item x="676"/>
        <item x="5294"/>
        <item x="9917"/>
        <item x="10866"/>
        <item x="10660"/>
        <item x="6719"/>
        <item x="9526"/>
        <item x="834"/>
        <item x="6238"/>
        <item x="5482"/>
        <item x="10450"/>
        <item x="1647"/>
        <item x="8306"/>
        <item x="4204"/>
        <item x="2013"/>
        <item x="10673"/>
        <item x="10962"/>
        <item x="3383"/>
        <item x="31"/>
        <item x="3141"/>
        <item x="10949"/>
        <item x="4520"/>
        <item x="6236"/>
        <item x="3203"/>
        <item x="4880"/>
        <item x="9803"/>
        <item x="7410"/>
        <item x="2006"/>
        <item x="5510"/>
        <item x="6572"/>
        <item x="2170"/>
        <item x="9255"/>
        <item x="5634"/>
        <item x="3956"/>
        <item x="10193"/>
        <item x="2573"/>
        <item x="1562"/>
        <item x="1205"/>
        <item x="1959"/>
        <item x="10979"/>
        <item x="3517"/>
        <item x="8955"/>
        <item x="6538"/>
        <item x="5730"/>
        <item x="8195"/>
        <item x="4390"/>
        <item x="160"/>
        <item x="896"/>
        <item x="2394"/>
        <item x="3992"/>
        <item x="4944"/>
        <item x="8059"/>
        <item x="2442"/>
        <item x="3838"/>
        <item x="850"/>
        <item x="779"/>
        <item x="3240"/>
        <item x="10890"/>
        <item x="9006"/>
        <item x="9157"/>
        <item x="10844"/>
        <item x="5506"/>
        <item x="6000"/>
        <item x="10535"/>
        <item x="8973"/>
        <item x="9783"/>
        <item x="10125"/>
        <item x="5669"/>
        <item x="7594"/>
        <item x="6128"/>
        <item x="7571"/>
        <item x="154"/>
        <item x="335"/>
        <item x="10623"/>
        <item x="1779"/>
        <item x="1235"/>
        <item x="10039"/>
        <item x="6993"/>
        <item x="6970"/>
        <item x="7468"/>
        <item x="2847"/>
        <item x="5026"/>
        <item x="9902"/>
        <item x="10020"/>
        <item x="1292"/>
        <item x="4602"/>
        <item x="4170"/>
        <item x="7357"/>
        <item x="8243"/>
        <item x="10071"/>
        <item x="7732"/>
        <item x="2607"/>
        <item x="10621"/>
        <item x="8124"/>
        <item x="6378"/>
        <item x="2380"/>
        <item x="8040"/>
        <item x="315"/>
        <item x="10451"/>
        <item x="9981"/>
        <item x="6473"/>
        <item x="3088"/>
        <item x="6445"/>
        <item x="5782"/>
        <item x="115"/>
        <item x="9214"/>
        <item x="7395"/>
        <item x="291"/>
        <item x="5945"/>
        <item x="8580"/>
        <item x="996"/>
        <item x="9307"/>
        <item x="6586"/>
        <item x="1163"/>
        <item x="4040"/>
        <item x="2048"/>
        <item x="4410"/>
        <item x="7109"/>
        <item x="6444"/>
        <item x="8231"/>
        <item x="1499"/>
        <item x="3320"/>
        <item x="6342"/>
        <item x="3615"/>
        <item x="10993"/>
        <item x="4974"/>
        <item x="475"/>
        <item x="3268"/>
        <item x="5348"/>
        <item x="604"/>
        <item x="11052"/>
        <item x="483"/>
        <item x="7174"/>
        <item x="2983"/>
        <item x="5817"/>
        <item x="7689"/>
        <item x="10003"/>
        <item x="2620"/>
        <item x="5305"/>
        <item x="3584"/>
        <item x="2532"/>
        <item x="952"/>
        <item x="3245"/>
        <item x="2542"/>
        <item x="2688"/>
        <item x="10606"/>
        <item x="3393"/>
        <item x="4119"/>
        <item x="2525"/>
        <item x="3443"/>
        <item x="9299"/>
        <item x="4929"/>
        <item x="7102"/>
        <item x="9732"/>
        <item x="641"/>
        <item x="886"/>
        <item x="1384"/>
        <item x="10706"/>
        <item x="2225"/>
        <item x="10005"/>
        <item x="289"/>
        <item x="8311"/>
        <item x="8558"/>
        <item x="9490"/>
        <item x="3974"/>
        <item x="10477"/>
        <item x="1452"/>
        <item x="4078"/>
        <item x="3733"/>
        <item x="8452"/>
        <item x="9340"/>
        <item x="8519"/>
        <item x="6828"/>
        <item x="2659"/>
        <item x="923"/>
        <item x="7464"/>
        <item x="7266"/>
        <item x="10046"/>
        <item x="3947"/>
        <item x="7303"/>
        <item x="527"/>
        <item x="6447"/>
        <item x="1338"/>
        <item x="7529"/>
        <item x="11008"/>
        <item x="894"/>
        <item x="5709"/>
        <item x="4845"/>
        <item x="4589"/>
        <item x="7989"/>
        <item x="6721"/>
        <item x="4263"/>
        <item x="6937"/>
        <item x="9021"/>
        <item x="2548"/>
        <item x="9864"/>
        <item x="4426"/>
        <item x="6498"/>
        <item x="920"/>
        <item x="1345"/>
        <item x="2253"/>
        <item x="419"/>
        <item x="7292"/>
        <item x="11120"/>
        <item x="3207"/>
        <item x="5307"/>
        <item x="10422"/>
        <item x="976"/>
        <item x="2247"/>
        <item x="9495"/>
        <item x="9206"/>
        <item x="6080"/>
        <item x="1124"/>
        <item x="3244"/>
        <item x="9944"/>
        <item x="10100"/>
        <item x="3798"/>
        <item x="2910"/>
        <item x="9237"/>
        <item x="4125"/>
        <item x="7611"/>
        <item x="7478"/>
        <item x="3143"/>
        <item x="7832"/>
        <item x="4523"/>
        <item x="10537"/>
        <item x="6218"/>
        <item x="6368"/>
        <item x="2334"/>
        <item x="7512"/>
        <item x="2355"/>
        <item x="7785"/>
        <item x="3717"/>
        <item x="9105"/>
        <item x="3872"/>
        <item x="8057"/>
        <item x="8724"/>
        <item x="6842"/>
        <item x="6146"/>
        <item x="3434"/>
        <item x="4168"/>
        <item x="4898"/>
        <item x="7999"/>
        <item x="3836"/>
        <item x="2680"/>
        <item x="2844"/>
        <item x="8888"/>
        <item x="1716"/>
        <item x="298"/>
        <item x="4063"/>
        <item x="9867"/>
        <item x="4107"/>
        <item x="9897"/>
        <item x="6612"/>
        <item x="2703"/>
        <item x="4688"/>
        <item x="2902"/>
        <item x="4922"/>
        <item x="11135"/>
        <item x="8359"/>
        <item x="1823"/>
        <item x="9582"/>
        <item x="7450"/>
        <item x="778"/>
        <item x="6396"/>
        <item x="10397"/>
        <item x="3412"/>
        <item x="4768"/>
        <item x="10396"/>
        <item x="5681"/>
        <item x="3955"/>
        <item x="8726"/>
        <item x="11040"/>
        <item x="4058"/>
        <item x="8980"/>
        <item x="5496"/>
        <item x="935"/>
        <item x="8715"/>
        <item x="7060"/>
        <item x="6693"/>
        <item x="9226"/>
        <item x="2032"/>
        <item x="3489"/>
        <item x="5517"/>
        <item x="6480"/>
        <item x="2346"/>
        <item x="5281"/>
        <item x="6911"/>
        <item x="450"/>
        <item x="7226"/>
        <item x="5192"/>
        <item x="9473"/>
        <item x="3951"/>
        <item x="10679"/>
        <item x="7039"/>
        <item x="1920"/>
        <item x="2594"/>
        <item x="3605"/>
        <item x="8336"/>
        <item x="3641"/>
        <item x="10019"/>
        <item x="7046"/>
        <item x="4819"/>
        <item x="10010"/>
        <item x="231"/>
        <item x="9229"/>
        <item x="5644"/>
        <item x="1459"/>
        <item x="4603"/>
        <item x="6577"/>
        <item x="2401"/>
        <item x="6443"/>
        <item x="6453"/>
        <item x="2809"/>
        <item x="6383"/>
        <item x="6650"/>
        <item x="4500"/>
        <item x="3473"/>
        <item x="3135"/>
        <item x="4392"/>
        <item x="8670"/>
        <item x="6626"/>
        <item x="8767"/>
        <item x="9294"/>
        <item x="4254"/>
        <item x="2496"/>
        <item x="3757"/>
        <item x="95"/>
        <item x="1673"/>
        <item x="9218"/>
        <item x="4739"/>
        <item x="4709"/>
        <item x="7572"/>
        <item x="9810"/>
        <item x="6733"/>
        <item x="5635"/>
        <item x="5360"/>
        <item x="6189"/>
        <item x="8602"/>
        <item x="10137"/>
        <item x="10773"/>
        <item x="8510"/>
        <item x="8990"/>
        <item x="6960"/>
        <item x="33"/>
        <item x="2395"/>
        <item x="4859"/>
        <item x="6978"/>
        <item x="6317"/>
        <item x="2364"/>
        <item x="521"/>
        <item x="6063"/>
        <item x="3195"/>
        <item x="3689"/>
        <item x="5611"/>
        <item x="3664"/>
        <item x="10455"/>
        <item x="1997"/>
        <item x="8825"/>
        <item x="4459"/>
        <item x="7061"/>
        <item x="5921"/>
        <item x="7827"/>
        <item x="10285"/>
        <item x="5392"/>
        <item x="7553"/>
        <item x="9399"/>
        <item x="2930"/>
        <item x="4199"/>
        <item x="10710"/>
        <item x="2160"/>
        <item x="706"/>
        <item x="8636"/>
        <item x="1600"/>
        <item x="6274"/>
        <item x="3435"/>
        <item x="8429"/>
        <item x="4408"/>
        <item x="7625"/>
        <item x="1310"/>
        <item x="2564"/>
        <item x="2749"/>
        <item x="146"/>
        <item x="1968"/>
        <item x="5037"/>
        <item x="4489"/>
        <item x="10315"/>
        <item x="4300"/>
        <item x="5403"/>
        <item x="144"/>
        <item x="10863"/>
        <item x="802"/>
        <item x="5297"/>
        <item x="4296"/>
        <item x="3781"/>
        <item x="2294"/>
        <item x="5520"/>
        <item x="4467"/>
        <item x="8436"/>
        <item x="10205"/>
        <item x="1214"/>
        <item x="6724"/>
        <item x="6521"/>
        <item x="7356"/>
        <item x="3335"/>
        <item x="9329"/>
        <item x="8374"/>
        <item x="5763"/>
        <item x="8894"/>
        <item x="10419"/>
        <item x="8962"/>
        <item x="337"/>
        <item x="1558"/>
        <item x="3166"/>
        <item x="10875"/>
        <item x="6914"/>
        <item x="3476"/>
        <item x="3369"/>
        <item x="1637"/>
        <item x="10835"/>
        <item x="2972"/>
        <item x="4875"/>
        <item x="3769"/>
        <item x="9579"/>
        <item x="3885"/>
        <item x="884"/>
        <item x="4638"/>
        <item x="10383"/>
        <item x="7254"/>
        <item x="8343"/>
        <item x="6552"/>
        <item x="5102"/>
        <item x="1878"/>
        <item x="8128"/>
        <item x="7913"/>
        <item x="11163"/>
        <item x="1015"/>
        <item x="4914"/>
        <item x="10734"/>
        <item x="10678"/>
        <item x="7055"/>
        <item x="3318"/>
        <item x="5778"/>
        <item x="10591"/>
        <item x="7250"/>
        <item x="1906"/>
        <item x="5035"/>
        <item x="7296"/>
        <item x="5514"/>
        <item x="96"/>
        <item x="3365"/>
        <item x="5484"/>
        <item x="7257"/>
        <item x="6142"/>
        <item x="1771"/>
        <item x="3474"/>
        <item x="1583"/>
        <item x="7626"/>
        <item x="6486"/>
        <item x="1141"/>
        <item x="7503"/>
        <item x="8965"/>
        <item x="81"/>
        <item x="5228"/>
        <item x="8705"/>
        <item x="2793"/>
        <item x="4814"/>
        <item x="6971"/>
        <item x="5032"/>
        <item x="7331"/>
        <item x="6589"/>
        <item x="9292"/>
        <item x="5747"/>
        <item x="9321"/>
        <item x="5710"/>
        <item x="4012"/>
        <item x="1077"/>
        <item x="3194"/>
        <item x="6597"/>
        <item x="4082"/>
        <item x="936"/>
        <item x="8159"/>
        <item x="6435"/>
        <item x="8004"/>
        <item x="1999"/>
        <item x="4077"/>
        <item x="1691"/>
        <item x="8292"/>
        <item x="1909"/>
        <item x="668"/>
        <item x="10483"/>
        <item x="10577"/>
        <item x="2222"/>
        <item x="8382"/>
        <item x="3448"/>
        <item x="8296"/>
        <item x="4692"/>
        <item x="1762"/>
        <item x="5744"/>
        <item x="1299"/>
        <item x="1071"/>
        <item x="8792"/>
        <item x="10014"/>
        <item x="8746"/>
        <item x="38"/>
        <item x="175"/>
        <item x="595"/>
        <item x="2240"/>
        <item x="8520"/>
        <item x="4293"/>
        <item x="4695"/>
        <item x="3869"/>
        <item x="8775"/>
        <item x="9295"/>
        <item x="10105"/>
        <item x="4864"/>
        <item x="10616"/>
        <item x="3943"/>
        <item x="7326"/>
        <item x="9993"/>
        <item x="5066"/>
        <item x="9633"/>
        <item x="9858"/>
        <item x="5609"/>
        <item x="3223"/>
        <item x="1904"/>
        <item x="10476"/>
        <item x="781"/>
        <item x="8897"/>
        <item x="4278"/>
        <item x="574"/>
        <item x="8313"/>
        <item x="5058"/>
        <item x="3544"/>
        <item x="10375"/>
        <item x="1229"/>
        <item x="3554"/>
        <item x="1353"/>
        <item x="9431"/>
        <item x="145"/>
        <item x="10259"/>
        <item x="5886"/>
        <item x="9704"/>
        <item x="5050"/>
        <item x="7848"/>
        <item x="8501"/>
        <item x="5150"/>
        <item x="3100"/>
        <item x="10353"/>
        <item x="8816"/>
        <item x="7118"/>
        <item x="8702"/>
        <item x="8380"/>
        <item x="8948"/>
        <item x="11177"/>
        <item x="4765"/>
        <item x="2936"/>
        <item x="7500"/>
        <item x="5530"/>
        <item x="5698"/>
        <item x="7515"/>
        <item x="1665"/>
        <item x="6182"/>
        <item x="10739"/>
        <item x="1094"/>
        <item x="3550"/>
        <item x="3494"/>
        <item x="4318"/>
        <item x="8345"/>
        <item x="1680"/>
        <item x="2617"/>
        <item x="6980"/>
        <item x="2322"/>
        <item x="7695"/>
        <item x="10858"/>
        <item x="6992"/>
        <item x="2846"/>
        <item x="4414"/>
        <item x="4053"/>
        <item x="3060"/>
        <item x="9448"/>
        <item x="279"/>
        <item x="4593"/>
        <item x="3557"/>
        <item x="10171"/>
        <item x="4025"/>
        <item x="7453"/>
        <item x="11059"/>
        <item x="4034"/>
        <item x="5141"/>
        <item x="3530"/>
        <item x="5448"/>
        <item x="6786"/>
        <item x="4725"/>
        <item x="222"/>
        <item x="9940"/>
        <item x="5970"/>
        <item x="6557"/>
        <item x="829"/>
        <item x="11095"/>
        <item x="10682"/>
        <item x="5001"/>
        <item x="5052"/>
        <item x="5651"/>
        <item x="6534"/>
        <item x="2709"/>
        <item x="10482"/>
        <item x="3482"/>
        <item x="7496"/>
        <item x="3337"/>
        <item x="3776"/>
        <item x="5195"/>
        <item x="10498"/>
        <item x="6984"/>
        <item x="4098"/>
        <item x="7638"/>
        <item x="9062"/>
        <item x="1142"/>
        <item x="7771"/>
        <item x="6252"/>
        <item x="9885"/>
        <item x="7221"/>
        <item x="9202"/>
        <item x="8572"/>
        <item x="247"/>
        <item x="8241"/>
        <item x="9686"/>
        <item x="9995"/>
        <item x="6011"/>
        <item x="4258"/>
        <item x="713"/>
        <item x="266"/>
        <item x="2214"/>
        <item x="1602"/>
        <item x="10997"/>
        <item x="1084"/>
        <item x="1029"/>
        <item x="4546"/>
        <item x="861"/>
        <item x="10901"/>
        <item x="5414"/>
        <item x="7108"/>
        <item x="10889"/>
        <item x="4282"/>
        <item x="9381"/>
        <item x="7714"/>
        <item x="11086"/>
        <item x="4822"/>
        <item x="7607"/>
        <item x="2980"/>
        <item x="5260"/>
        <item x="3747"/>
        <item x="4099"/>
        <item x="6042"/>
        <item x="6261"/>
        <item x="10816"/>
        <item x="3181"/>
        <item x="9780"/>
        <item x="7707"/>
        <item x="1697"/>
        <item x="671"/>
        <item x="2159"/>
        <item x="7505"/>
        <item x="10884"/>
        <item x="7603"/>
        <item x="2189"/>
        <item x="8643"/>
        <item x="8684"/>
        <item x="4524"/>
        <item x="4247"/>
        <item x="11182"/>
        <item x="9260"/>
        <item x="733"/>
        <item x="2472"/>
        <item x="1929"/>
        <item x="958"/>
        <item x="10116"/>
        <item x="2211"/>
        <item x="9507"/>
        <item x="1108"/>
        <item x="4619"/>
        <item x="7334"/>
        <item x="10750"/>
        <item x="6827"/>
        <item x="2138"/>
        <item x="4537"/>
        <item x="7134"/>
        <item x="8801"/>
        <item x="8043"/>
        <item x="6299"/>
        <item x="9968"/>
        <item x="3688"/>
        <item x="3761"/>
        <item x="3452"/>
        <item x="2529"/>
        <item x="2267"/>
        <item x="2657"/>
        <item x="10301"/>
        <item x="4724"/>
        <item x="5955"/>
        <item x="6471"/>
        <item x="10233"/>
        <item x="4723"/>
        <item x="1085"/>
        <item x="7191"/>
        <item x="8939"/>
        <item x="7386"/>
        <item x="4708"/>
        <item x="4753"/>
        <item x="10030"/>
        <item x="5411"/>
        <item x="430"/>
        <item x="6975"/>
        <item x="5568"/>
        <item x="10263"/>
        <item x="10888"/>
        <item x="2271"/>
        <item x="1"/>
        <item x="6648"/>
        <item x="2177"/>
        <item x="2546"/>
        <item x="10649"/>
        <item x="4674"/>
        <item x="9338"/>
        <item x="10855"/>
        <item x="6757"/>
        <item x="2383"/>
        <item x="487"/>
        <item x="7126"/>
        <item x="2185"/>
        <item x="9943"/>
        <item x="6758"/>
        <item x="4870"/>
        <item x="2912"/>
        <item x="8849"/>
        <item x="7485"/>
        <item x="7644"/>
        <item x="4644"/>
        <item x="532"/>
        <item x="1635"/>
        <item x="4479"/>
        <item x="2443"/>
        <item x="2306"/>
        <item x="4279"/>
        <item x="7082"/>
        <item x="10055"/>
        <item x="769"/>
        <item x="3329"/>
        <item x="6500"/>
        <item x="2099"/>
        <item x="4533"/>
        <item x="2477"/>
        <item x="685"/>
        <item x="1881"/>
        <item x="1822"/>
        <item x="7083"/>
        <item x="1508"/>
        <item x="401"/>
        <item x="3777"/>
        <item x="2881"/>
        <item x="3632"/>
        <item x="7190"/>
        <item x="4684"/>
        <item x="4624"/>
        <item x="10531"/>
        <item x="9593"/>
        <item x="4416"/>
        <item x="5633"/>
        <item x="2291"/>
        <item x="6928"/>
        <item x="5794"/>
        <item x="6731"/>
        <item x="6800"/>
        <item x="2925"/>
        <item x="8257"/>
        <item x="7208"/>
        <item x="1696"/>
        <item x="10954"/>
        <item x="10190"/>
        <item x="1290"/>
        <item x="7087"/>
        <item x="9994"/>
        <item x="1917"/>
        <item x="8064"/>
        <item x="2420"/>
        <item x="1703"/>
        <item x="943"/>
        <item x="1305"/>
        <item x="3495"/>
        <item x="4397"/>
        <item x="4517"/>
        <item x="9120"/>
        <item x="3892"/>
        <item x="11018"/>
        <item x="4650"/>
        <item x="10025"/>
        <item x="5781"/>
        <item x="7758"/>
        <item x="10873"/>
        <item x="1616"/>
        <item x="250"/>
        <item x="10663"/>
        <item x="5626"/>
        <item x="10203"/>
        <item x="1818"/>
        <item x="2446"/>
        <item x="2336"/>
        <item x="4383"/>
        <item x="8253"/>
        <item x="346"/>
        <item x="8741"/>
        <item x="7549"/>
        <item x="7489"/>
        <item x="6211"/>
        <item x="9319"/>
        <item x="5298"/>
        <item x="2385"/>
        <item x="2492"/>
        <item x="11054"/>
        <item x="4018"/>
        <item x="8621"/>
        <item x="8543"/>
        <item x="10329"/>
        <item x="3835"/>
        <item x="1216"/>
        <item x="29"/>
        <item x="10093"/>
        <item x="2276"/>
        <item x="45"/>
        <item x="5494"/>
        <item x="5036"/>
        <item x="7556"/>
        <item x="1073"/>
        <item x="10210"/>
        <item x="7236"/>
        <item x="10028"/>
        <item x="10493"/>
        <item x="124"/>
        <item x="8334"/>
        <item x="4385"/>
        <item x="6260"/>
        <item x="5999"/>
        <item x="6501"/>
        <item x="3402"/>
        <item x="8979"/>
        <item x="3136"/>
        <item x="5276"/>
        <item x="9267"/>
        <item x="312"/>
        <item x="6671"/>
        <item x="7871"/>
        <item x="2464"/>
        <item x="9469"/>
        <item x="5645"/>
        <item x="7650"/>
        <item x="9449"/>
        <item x="7235"/>
        <item x="6618"/>
        <item x="6484"/>
        <item x="3014"/>
        <item x="9064"/>
        <item x="4948"/>
        <item x="9800"/>
        <item x="3450"/>
        <item x="10110"/>
        <item x="6075"/>
        <item x="10145"/>
        <item x="8353"/>
        <item x="2400"/>
        <item x="5273"/>
        <item x="2676"/>
        <item x="1608"/>
        <item x="8647"/>
        <item x="1435"/>
        <item x="1754"/>
        <item x="8368"/>
        <item x="3144"/>
        <item x="354"/>
        <item x="8760"/>
        <item x="10894"/>
        <item x="9868"/>
        <item x="4382"/>
        <item x="5270"/>
        <item x="3573"/>
        <item x="5860"/>
        <item x="9622"/>
        <item x="3610"/>
        <item x="11122"/>
        <item x="2535"/>
        <item x="1031"/>
        <item x="6478"/>
        <item x="10579"/>
        <item x="9313"/>
        <item x="8123"/>
        <item x="3734"/>
        <item x="7687"/>
        <item x="9811"/>
        <item x="6962"/>
        <item x="7598"/>
        <item x="5148"/>
        <item x="1991"/>
        <item x="6668"/>
        <item x="10435"/>
        <item x="6893"/>
        <item x="2574"/>
        <item x="710"/>
        <item x="2438"/>
        <item x="10067"/>
        <item x="8593"/>
        <item x="9741"/>
        <item x="8681"/>
        <item x="8645"/>
        <item x="6955"/>
        <item x="7023"/>
        <item x="3660"/>
        <item x="5786"/>
        <item x="3774"/>
        <item x="8305"/>
        <item x="5078"/>
        <item x="3382"/>
        <item x="4149"/>
        <item x="8766"/>
        <item x="3275"/>
        <item x="8237"/>
        <item x="9420"/>
        <item x="5397"/>
        <item x="3987"/>
        <item x="9925"/>
        <item x="7092"/>
        <item x="212"/>
        <item x="8152"/>
        <item x="1551"/>
        <item x="5667"/>
        <item x="8841"/>
        <item x="5390"/>
        <item x="7145"/>
        <item x="9770"/>
        <item x="10694"/>
        <item x="9977"/>
        <item x="11073"/>
        <item x="8866"/>
        <item x="10666"/>
        <item x="1395"/>
        <item x="5338"/>
        <item x="7725"/>
        <item x="8372"/>
        <item x="4957"/>
        <item x="5861"/>
        <item x="9841"/>
        <item x="7011"/>
        <item x="4953"/>
        <item x="5499"/>
        <item x="8800"/>
        <item x="5932"/>
        <item x="2473"/>
        <item x="9866"/>
        <item x="10433"/>
        <item x="5021"/>
        <item x="2706"/>
        <item x="3451"/>
        <item x="3637"/>
        <item x="5898"/>
        <item x="5639"/>
        <item x="7100"/>
        <item x="6470"/>
        <item x="1377"/>
        <item x="3156"/>
        <item x="9708"/>
        <item x="763"/>
        <item x="7320"/>
        <item x="9135"/>
        <item x="7027"/>
        <item x="8222"/>
        <item x="1503"/>
        <item x="6312"/>
        <item x="2168"/>
        <item x="6910"/>
        <item x="9023"/>
        <item x="10585"/>
        <item x="1114"/>
        <item x="1195"/>
        <item x="5230"/>
        <item x="4376"/>
        <item x="8191"/>
        <item x="7142"/>
        <item x="8383"/>
        <item x="6553"/>
        <item x="10747"/>
        <item x="2822"/>
        <item x="7745"/>
        <item x="4771"/>
        <item x="9234"/>
        <item x="7163"/>
        <item x="367"/>
        <item x="7315"/>
        <item x="7201"/>
        <item x="4877"/>
        <item x="999"/>
        <item x="7774"/>
        <item x="8330"/>
        <item x="3854"/>
        <item x="9554"/>
        <item x="3423"/>
        <item x="9013"/>
        <item x="5428"/>
        <item x="6972"/>
        <item x="8545"/>
        <item x="2588"/>
        <item x="6197"/>
        <item x="8844"/>
        <item x="1438"/>
        <item x="9483"/>
        <item x="5151"/>
        <item x="9799"/>
        <item x="4903"/>
        <item x="2378"/>
        <item x="9104"/>
        <item x="554"/>
        <item x="8794"/>
        <item x="4369"/>
        <item x="5718"/>
        <item x="2939"/>
        <item x="10674"/>
        <item x="3065"/>
        <item x="4980"/>
        <item x="4809"/>
        <item x="8370"/>
        <item x="1572"/>
        <item x="3515"/>
        <item x="3739"/>
        <item x="4989"/>
        <item x="2245"/>
        <item x="5161"/>
        <item x="7759"/>
        <item x="797"/>
        <item x="7715"/>
        <item x="6143"/>
        <item x="2079"/>
        <item x="7509"/>
        <item x="194"/>
        <item x="134"/>
        <item x="7255"/>
        <item x="8134"/>
        <item x="278"/>
        <item x="1525"/>
        <item x="2880"/>
        <item x="4221"/>
        <item x="3278"/>
        <item x="7813"/>
        <item x="11034"/>
        <item x="5693"/>
        <item x="355"/>
        <item x="4912"/>
        <item x="6735"/>
        <item x="4355"/>
        <item x="6946"/>
        <item x="10745"/>
        <item x="5602"/>
        <item x="7256"/>
        <item x="4043"/>
        <item x="3658"/>
        <item x="2358"/>
        <item x="4340"/>
        <item x="4733"/>
        <item x="4260"/>
        <item x="3460"/>
        <item x="7328"/>
        <item x="480"/>
        <item x="6542"/>
        <item x="1493"/>
        <item x="2571"/>
        <item x="2511"/>
        <item x="822"/>
        <item x="5954"/>
        <item x="10492"/>
        <item x="6529"/>
        <item x="6380"/>
        <item x="8695"/>
        <item x="2476"/>
        <item x="9548"/>
        <item x="6259"/>
        <item x="8378"/>
        <item x="1065"/>
        <item x="6814"/>
        <item x="7234"/>
        <item x="9219"/>
        <item x="7696"/>
        <item x="4330"/>
        <item x="990"/>
        <item x="11106"/>
        <item x="9587"/>
        <item x="3671"/>
        <item x="8496"/>
        <item x="9725"/>
        <item x="4712"/>
        <item x="4716"/>
        <item x="5326"/>
        <item x="11175"/>
        <item x="4476"/>
        <item x="2948"/>
        <item x="10155"/>
        <item x="4311"/>
        <item x="7153"/>
        <item x="8843"/>
        <item x="9017"/>
        <item x="10082"/>
        <item x="1644"/>
        <item x="5734"/>
        <item x="6900"/>
        <item x="4915"/>
        <item x="9080"/>
        <item x="3462"/>
        <item x="5472"/>
        <item x="4555"/>
        <item x="7022"/>
        <item x="1528"/>
        <item x="9678"/>
        <item x="8566"/>
        <item x="10091"/>
        <item x="4820"/>
        <item x="280"/>
        <item x="3599"/>
        <item x="9203"/>
        <item x="1704"/>
        <item x="10550"/>
        <item x="4434"/>
        <item x="4045"/>
        <item x="9422"/>
        <item x="559"/>
        <item x="7608"/>
        <item x="8262"/>
        <item x="10800"/>
        <item x="10337"/>
        <item x="4049"/>
        <item x="9871"/>
        <item x="500"/>
        <item x="4157"/>
        <item x="4691"/>
        <item x="4237"/>
        <item x="10828"/>
        <item x="607"/>
        <item x="10699"/>
        <item x="956"/>
        <item x="4587"/>
        <item x="6306"/>
        <item x="8282"/>
        <item x="7164"/>
        <item x="7146"/>
        <item x="3375"/>
        <item x="5946"/>
        <item x="9265"/>
        <item x="1223"/>
        <item x="5925"/>
        <item x="6784"/>
        <item x="8564"/>
        <item x="6483"/>
        <item x="3250"/>
        <item x="7637"/>
        <item x="673"/>
        <item x="1877"/>
        <item x="1521"/>
        <item x="6540"/>
        <item x="7507"/>
        <item x="1248"/>
        <item x="9951"/>
        <item x="10515"/>
        <item x="4074"/>
        <item x="285"/>
        <item x="9712"/>
        <item x="10307"/>
        <item x="9355"/>
        <item x="5502"/>
        <item x="3800"/>
        <item x="9560"/>
        <item x="8565"/>
        <item x="8674"/>
        <item x="6141"/>
        <item x="6912"/>
        <item x="8333"/>
        <item x="10311"/>
        <item x="3780"/>
        <item x="8777"/>
        <item x="10757"/>
        <item x="9318"/>
        <item x="924"/>
        <item x="1082"/>
        <item x="1628"/>
        <item x="3137"/>
        <item x="1061"/>
        <item x="4645"/>
        <item x="862"/>
        <item x="2044"/>
        <item x="3541"/>
        <item x="10374"/>
        <item x="131"/>
        <item x="998"/>
        <item x="8273"/>
        <item x="9727"/>
        <item x="7914"/>
        <item x="1531"/>
        <item x="4928"/>
        <item x="1765"/>
        <item x="5560"/>
        <item x="4217"/>
        <item x="5006"/>
        <item x="3762"/>
        <item x="10922"/>
        <item x="9740"/>
        <item x="773"/>
        <item x="7172"/>
        <item x="1632"/>
        <item x="8937"/>
        <item x="7063"/>
        <item x="11091"/>
        <item x="6395"/>
        <item x="10680"/>
        <item x="2929"/>
        <item x="2783"/>
        <item x="5810"/>
        <item x="9591"/>
        <item x="4741"/>
        <item x="5841"/>
        <item x="135"/>
        <item x="6426"/>
        <item x="9971"/>
        <item x="7472"/>
        <item x="9676"/>
        <item x="4946"/>
        <item x="7709"/>
        <item x="1398"/>
        <item x="3105"/>
        <item x="1236"/>
        <item x="9073"/>
        <item x="9849"/>
        <item x="3084"/>
        <item x="4685"/>
        <item x="10095"/>
        <item x="5752"/>
        <item x="8284"/>
        <item x="649"/>
        <item x="4014"/>
        <item x="1788"/>
        <item x="10643"/>
        <item x="4557"/>
        <item x="2466"/>
        <item x="1766"/>
        <item x="6170"/>
        <item x="7072"/>
        <item x="2445"/>
        <item x="10856"/>
        <item x="3394"/>
        <item x="10796"/>
        <item x="2941"/>
        <item x="9804"/>
        <item x="1242"/>
        <item x="5092"/>
        <item x="10723"/>
        <item x="1047"/>
        <item x="7550"/>
        <item x="6076"/>
        <item x="1441"/>
        <item x="4542"/>
        <item x="1464"/>
        <item x="5155"/>
        <item x="8787"/>
        <item x="10850"/>
        <item x="672"/>
        <item x="2444"/>
        <item x="5110"/>
        <item x="4075"/>
        <item x="4399"/>
        <item x="422"/>
        <item x="9344"/>
        <item x="8081"/>
        <item x="9999"/>
        <item x="9248"/>
        <item x="10996"/>
        <item x="6268"/>
        <item x="3767"/>
        <item x="9081"/>
        <item x="2362"/>
        <item x="70"/>
        <item x="8953"/>
        <item x="5766"/>
        <item x="3808"/>
        <item x="2686"/>
        <item x="759"/>
        <item x="10587"/>
        <item x="3672"/>
        <item x="5500"/>
        <item x="9180"/>
        <item x="6162"/>
        <item x="3864"/>
        <item x="301"/>
        <item x="9041"/>
        <item x="6756"/>
        <item x="8450"/>
        <item x="878"/>
        <item x="5900"/>
        <item x="5271"/>
        <item x="4679"/>
        <item x="51"/>
        <item x="6379"/>
        <item x="837"/>
        <item x="4564"/>
        <item x="2858"/>
        <item x="5824"/>
        <item x="3764"/>
        <item x="3889"/>
        <item x="10281"/>
        <item x="9036"/>
        <item x="4978"/>
        <item x="5691"/>
        <item x="6630"/>
        <item x="10768"/>
        <item x="8337"/>
        <item x="10345"/>
        <item x="2623"/>
        <item x="4840"/>
        <item x="8157"/>
        <item x="2636"/>
        <item x="8952"/>
        <item x="7673"/>
        <item x="11013"/>
        <item x="7981"/>
        <item x="5435"/>
        <item x="8225"/>
        <item x="5292"/>
        <item x="6812"/>
        <item x="2134"/>
        <item x="3893"/>
        <item x="7716"/>
        <item x="8418"/>
        <item x="8078"/>
        <item x="10358"/>
        <item x="1815"/>
        <item x="6761"/>
        <item x="6152"/>
        <item x="10584"/>
        <item x="4235"/>
        <item x="206"/>
        <item x="204"/>
        <item x="5120"/>
        <item x="8847"/>
        <item x="2326"/>
        <item x="3179"/>
        <item x="3438"/>
        <item x="5966"/>
        <item x="7817"/>
        <item x="1895"/>
        <item x="9843"/>
        <item x="8627"/>
        <item x="7484"/>
        <item x="8197"/>
        <item x="3783"/>
        <item x="183"/>
        <item x="4471"/>
        <item x="5550"/>
        <item x="6339"/>
        <item x="15"/>
        <item x="4128"/>
        <item x="7808"/>
        <item x="10183"/>
        <item x="10923"/>
        <item x="3645"/>
        <item x="7438"/>
        <item x="4329"/>
        <item x="10909"/>
        <item x="2347"/>
        <item x="2167"/>
        <item x="8603"/>
        <item x="3855"/>
        <item x="11138"/>
        <item x="1285"/>
        <item x="5755"/>
        <item x="8375"/>
        <item x="1820"/>
        <item x="375"/>
        <item x="7522"/>
        <item x="10769"/>
        <item x="11179"/>
        <item x="5712"/>
        <item x="4770"/>
        <item x="11127"/>
        <item x="8607"/>
        <item x="4585"/>
        <item x="3914"/>
        <item x="5280"/>
        <item x="7495"/>
        <item x="3653"/>
        <item x="47"/>
        <item x="3558"/>
        <item x="3246"/>
        <item x="598"/>
        <item x="10697"/>
        <item x="6067"/>
        <item x="6101"/>
        <item x="10306"/>
        <item x="8417"/>
        <item x="5874"/>
        <item x="2673"/>
        <item x="1777"/>
        <item x="3878"/>
        <item x="2687"/>
        <item x="4121"/>
        <item x="2569"/>
        <item x="10486"/>
        <item x="8013"/>
        <item x="6212"/>
        <item x="5340"/>
        <item x="1497"/>
        <item x="1126"/>
        <item x="3694"/>
        <item x="6420"/>
        <item x="3441"/>
        <item x="11118"/>
        <item x="7031"/>
        <item x="4740"/>
        <item x="3050"/>
        <item x="10237"/>
        <item x="6798"/>
        <item x="3297"/>
        <item x="10686"/>
        <item x="8086"/>
        <item x="6110"/>
        <item x="9649"/>
        <item x="945"/>
        <item x="7443"/>
        <item x="5928"/>
        <item x="9840"/>
        <item x="8174"/>
        <item x="10083"/>
        <item x="9311"/>
        <item x="4087"/>
        <item x="3302"/>
        <item x="10530"/>
        <item x="5229"/>
        <item x="3773"/>
        <item x="3794"/>
        <item x="7590"/>
        <item x="6334"/>
        <item x="7432"/>
        <item x="1747"/>
        <item x="4378"/>
        <item x="9815"/>
        <item x="537"/>
        <item x="9619"/>
        <item x="2413"/>
        <item x="2363"/>
        <item x="9050"/>
        <item x="3200"/>
        <item x="2860"/>
        <item x="8722"/>
        <item x="2051"/>
        <item x="2604"/>
        <item x="8468"/>
        <item x="6815"/>
        <item x="3644"/>
        <item x="9128"/>
        <item x="9138"/>
        <item x="10469"/>
        <item x="914"/>
        <item x="5582"/>
        <item x="6241"/>
        <item x="1442"/>
        <item x="10594"/>
        <item x="8300"/>
        <item x="1799"/>
        <item x="6809"/>
        <item x="2261"/>
        <item x="8885"/>
        <item x="5796"/>
        <item x="9527"/>
        <item x="3778"/>
        <item x="3485"/>
        <item x="10738"/>
        <item x="8671"/>
        <item x="9289"/>
        <item x="2513"/>
        <item x="8495"/>
        <item x="7548"/>
        <item x="1110"/>
        <item x="9520"/>
        <item x="120"/>
        <item x="7111"/>
        <item x="6165"/>
        <item x="6047"/>
        <item x="623"/>
        <item x="4824"/>
        <item x="2981"/>
        <item x="3795"/>
        <item x="8278"/>
        <item x="4751"/>
        <item x="9291"/>
        <item x="2601"/>
        <item x="3784"/>
        <item x="7366"/>
        <item x="708"/>
        <item x="1549"/>
        <item x="8161"/>
        <item x="7821"/>
        <item x="9793"/>
        <item x="2870"/>
        <item x="9782"/>
        <item x="3640"/>
        <item x="11070"/>
        <item x="6639"/>
        <item x="9888"/>
        <item x="5931"/>
        <item x="7297"/>
        <item x="3134"/>
        <item x="4565"/>
        <item x="557"/>
        <item x="9413"/>
        <item x="433"/>
        <item x="9230"/>
        <item x="7894"/>
        <item x="2037"/>
        <item x="1975"/>
        <item x="9625"/>
        <item x="4984"/>
        <item x="2926"/>
        <item x="7799"/>
        <item x="8121"/>
        <item x="4658"/>
        <item x="8561"/>
        <item x="3139"/>
        <item x="2009"/>
        <item x="7986"/>
        <item x="10790"/>
        <item x="5327"/>
        <item x="10751"/>
        <item x="3030"/>
        <item x="5216"/>
        <item x="6741"/>
        <item x="9046"/>
        <item x="7682"/>
        <item x="4370"/>
        <item x="9072"/>
        <item x="2606"/>
        <item x="4167"/>
        <item x="4371"/>
        <item x="9491"/>
        <item x="4748"/>
        <item x="7525"/>
        <item x="4169"/>
        <item x="3097"/>
        <item x="4642"/>
        <item x="5619"/>
        <item x="1812"/>
        <item x="8460"/>
        <item x="6940"/>
        <item x="2494"/>
        <item x="10807"/>
        <item x="5536"/>
        <item x="8220"/>
        <item x="2618"/>
        <item x="9891"/>
        <item x="3170"/>
        <item x="9861"/>
        <item x="2192"/>
        <item x="3381"/>
        <item x="3348"/>
        <item x="7654"/>
        <item x="192"/>
        <item x="4710"/>
        <item x="8400"/>
        <item x="1373"/>
        <item x="2121"/>
        <item x="1615"/>
        <item x="898"/>
        <item x="10270"/>
        <item x="10253"/>
        <item x="5433"/>
        <item x="7025"/>
        <item x="3985"/>
        <item x="1569"/>
        <item x="4773"/>
        <item x="7205"/>
        <item x="7133"/>
        <item x="2354"/>
        <item x="5622"/>
        <item x="1876"/>
        <item x="9511"/>
        <item x="376"/>
        <item x="1432"/>
        <item x="123"/>
        <item x="10637"/>
        <item x="8267"/>
        <item x="9136"/>
        <item x="10496"/>
        <item x="9118"/>
        <item x="11115"/>
        <item x="8012"/>
        <item x="11009"/>
        <item x="7932"/>
        <item x="11119"/>
        <item x="1042"/>
        <item x="10246"/>
        <item x="6774"/>
        <item x="1410"/>
        <item x="8631"/>
        <item x="1746"/>
        <item x="3370"/>
        <item x="8044"/>
        <item x="7186"/>
        <item x="6210"/>
        <item x="4504"/>
        <item x="4236"/>
        <item x="5098"/>
        <item x="1519"/>
        <item x="10892"/>
        <item x="10348"/>
        <item x="6458"/>
        <item x="9634"/>
        <item x="8484"/>
        <item x="5814"/>
        <item x="8947"/>
        <item x="7206"/>
        <item x="1538"/>
        <item x="1564"/>
        <item x="9801"/>
        <item x="6513"/>
        <item x="2269"/>
        <item x="11145"/>
        <item x="9083"/>
        <item x="1979"/>
        <item x="3537"/>
        <item x="4415"/>
        <item x="5129"/>
        <item x="9102"/>
        <item x="8008"/>
        <item x="7463"/>
        <item x="8304"/>
        <item x="1593"/>
        <item x="190"/>
        <item x="8286"/>
        <item x="5304"/>
        <item x="10983"/>
        <item x="5413"/>
        <item x="6355"/>
        <item x="6093"/>
        <item x="7742"/>
        <item x="5358"/>
        <item x="9975"/>
        <item x="4744"/>
        <item x="10658"/>
        <item x="4833"/>
        <item x="10381"/>
        <item x="5842"/>
        <item x="4131"/>
        <item x="3670"/>
        <item x="6377"/>
        <item x="4639"/>
        <item x="876"/>
        <item x="9729"/>
        <item x="6323"/>
        <item x="349"/>
        <item x="1940"/>
        <item x="2997"/>
        <item x="2630"/>
        <item x="9774"/>
        <item x="969"/>
        <item x="5250"/>
        <item x="11110"/>
        <item x="5119"/>
        <item x="3261"/>
        <item x="5104"/>
        <item x="4135"/>
        <item x="6707"/>
        <item x="7355"/>
        <item x="1296"/>
        <item x="3389"/>
        <item x="6551"/>
        <item x="488"/>
        <item x="4185"/>
        <item x="9183"/>
        <item x="234"/>
        <item x="10652"/>
        <item x="8662"/>
        <item x="9664"/>
        <item x="6358"/>
        <item x="3243"/>
        <item x="7103"/>
        <item x="7675"/>
        <item x="4488"/>
        <item x="5706"/>
        <item x="7069"/>
        <item x="1624"/>
        <item x="4774"/>
        <item x="3900"/>
        <item x="6083"/>
        <item x="237"/>
        <item x="6988"/>
        <item x="10426"/>
        <item x="1669"/>
        <item x="9396"/>
        <item x="3440"/>
        <item x="7971"/>
        <item x="6916"/>
        <item x="2424"/>
        <item x="1018"/>
        <item x="4581"/>
        <item x="3036"/>
        <item x="6991"/>
        <item x="4568"/>
        <item x="8524"/>
        <item x="1513"/>
        <item x="751"/>
        <item x="7018"/>
        <item x="9775"/>
        <item x="10367"/>
        <item x="2191"/>
        <item x="8387"/>
        <item x="8608"/>
        <item x="2937"/>
        <item x="4954"/>
        <item x="6279"/>
        <item x="2539"/>
        <item x="10312"/>
        <item x="4066"/>
        <item x="7045"/>
        <item x="358"/>
        <item x="749"/>
        <item x="6935"/>
        <item x="904"/>
        <item x="9373"/>
        <item x="1115"/>
        <item x="2280"/>
        <item x="4746"/>
        <item x="3162"/>
        <item x="7659"/>
        <item x="9201"/>
        <item x="7781"/>
        <item x="692"/>
        <item x="3820"/>
        <item x="497"/>
        <item x="3574"/>
        <item x="8683"/>
        <item x="4675"/>
        <item x="5739"/>
        <item x="3666"/>
        <item x="5845"/>
        <item x="1577"/>
        <item x="8521"/>
        <item x="3349"/>
        <item x="7258"/>
        <item x="9067"/>
        <item x="828"/>
        <item x="297"/>
        <item x="703"/>
        <item x="202"/>
        <item x="3455"/>
        <item x="7940"/>
        <item x="5483"/>
        <item x="3968"/>
        <item x="153"/>
        <item x="9470"/>
        <item x="3191"/>
        <item x="7621"/>
        <item x="3787"/>
        <item x="1594"/>
        <item x="11014"/>
        <item x="5388"/>
        <item x="5181"/>
        <item x="4065"/>
        <item x="3281"/>
        <item x="7888"/>
        <item x="4553"/>
        <item x="941"/>
        <item x="3825"/>
        <item x="3271"/>
        <item x="3475"/>
        <item x="8327"/>
        <item x="9150"/>
        <item x="10087"/>
        <item x="6875"/>
        <item x="1332"/>
        <item x="4850"/>
        <item x="2129"/>
        <item x="387"/>
        <item x="9068"/>
        <item x="2428"/>
        <item x="10718"/>
        <item x="7097"/>
        <item x="5455"/>
        <item x="10648"/>
        <item x="4668"/>
        <item x="3247"/>
        <item x="2742"/>
        <item x="7399"/>
        <item x="10505"/>
        <item x="4899"/>
        <item x="6084"/>
        <item x="7831"/>
        <item x="5769"/>
        <item x="7095"/>
        <item x="8811"/>
        <item x="6296"/>
        <item x="2450"/>
        <item x="6225"/>
        <item x="4285"/>
        <item x="3782"/>
        <item x="848"/>
        <item x="8612"/>
        <item x="10274"/>
        <item x="10865"/>
        <item x="6936"/>
        <item x="11149"/>
        <item x="8331"/>
        <item x="5133"/>
        <item x="3763"/>
        <item x="94"/>
        <item x="9148"/>
        <item x="10438"/>
        <item x="4988"/>
        <item x="259"/>
        <item x="6481"/>
        <item x="7533"/>
        <item x="6036"/>
        <item x="10262"/>
        <item x="9614"/>
        <item x="6297"/>
        <item x="3409"/>
        <item x="9846"/>
        <item x="10742"/>
        <item x="9276"/>
        <item x="215"/>
        <item x="2568"/>
        <item x="4339"/>
        <item x="345"/>
        <item x="1529"/>
        <item x="2964"/>
        <item x="2489"/>
        <item x="792"/>
        <item x="9297"/>
        <item x="6046"/>
        <item x="4927"/>
        <item x="9855"/>
        <item x="8615"/>
        <item x="1829"/>
        <item x="1683"/>
        <item x="6175"/>
        <item x="10159"/>
        <item x="10978"/>
        <item x="10876"/>
        <item x="9671"/>
        <item x="5754"/>
        <item x="8752"/>
        <item x="3888"/>
        <item x="10086"/>
        <item x="8865"/>
        <item x="181"/>
        <item x="7260"/>
        <item x="1756"/>
        <item x="7158"/>
        <item x="246"/>
        <item x="4189"/>
        <item x="8213"/>
        <item x="6883"/>
        <item x="5826"/>
        <item x="3283"/>
        <item x="4826"/>
        <item x="1374"/>
        <item x="5038"/>
        <item x="7361"/>
        <item x="7269"/>
        <item x="3371"/>
        <item x="7475"/>
        <item x="6365"/>
        <item x="5906"/>
        <item x="11036"/>
        <item x="2151"/>
        <item x="2430"/>
        <item x="3938"/>
        <item x="7884"/>
        <item x="4731"/>
        <item x="8444"/>
        <item x="7691"/>
        <item x="10810"/>
        <item x="4636"/>
        <item x="1322"/>
        <item x="7797"/>
        <item x="8788"/>
        <item x="10928"/>
        <item x="8582"/>
        <item x="7728"/>
        <item x="2045"/>
        <item x="1187"/>
        <item x="806"/>
        <item x="7575"/>
        <item x="6522"/>
        <item x="5664"/>
        <item x="4327"/>
        <item x="6953"/>
        <item x="7047"/>
        <item x="10604"/>
        <item x="6357"/>
        <item x="1330"/>
        <item x="10538"/>
        <item x="7332"/>
        <item x="1853"/>
        <item x="2952"/>
        <item x="7348"/>
        <item x="1244"/>
        <item x="2384"/>
        <item x="4794"/>
        <item x="8740"/>
        <item x="2962"/>
        <item x="5116"/>
        <item x="10293"/>
        <item x="1252"/>
        <item x="2781"/>
        <item x="10968"/>
        <item x="961"/>
        <item x="975"/>
        <item x="8389"/>
        <item x="3846"/>
        <item x="6186"/>
        <item x="9303"/>
        <item x="3953"/>
        <item x="917"/>
        <item x="5144"/>
        <item x="1986"/>
        <item x="7842"/>
        <item x="9916"/>
        <item x="8854"/>
        <item x="2217"/>
        <item x="2610"/>
        <item x="2410"/>
        <item x="2272"/>
        <item x="10407"/>
        <item x="6104"/>
        <item x="8878"/>
        <item x="5215"/>
        <item x="3046"/>
        <item x="2840"/>
        <item x="5084"/>
        <item x="4312"/>
        <item x="10445"/>
        <item x="9496"/>
        <item x="7628"/>
        <item x="6371"/>
        <item x="110"/>
        <item x="5865"/>
        <item x="4808"/>
        <item x="10453"/>
        <item x="8830"/>
        <item x="3288"/>
        <item x="2719"/>
        <item x="2479"/>
        <item x="8204"/>
        <item x="5286"/>
        <item x="117"/>
        <item x="8485"/>
        <item x="2554"/>
        <item x="6269"/>
        <item x="6469"/>
        <item x="3840"/>
        <item x="3324"/>
        <item x="5737"/>
        <item x="6448"/>
        <item x="4448"/>
        <item x="9213"/>
        <item x="4270"/>
        <item x="3657"/>
        <item x="3651"/>
        <item x="8541"/>
        <item x="363"/>
        <item x="4634"/>
        <item x="27"/>
        <item x="7531"/>
        <item x="4931"/>
        <item x="6869"/>
        <item x="10013"/>
        <item x="8893"/>
        <item x="10646"/>
        <item x="869"/>
        <item x="2493"/>
        <item x="723"/>
        <item x="1686"/>
        <item x="8071"/>
        <item x="138"/>
        <item x="4439"/>
        <item x="3920"/>
        <item x="8341"/>
        <item x="2206"/>
        <item x="6054"/>
        <item x="4527"/>
        <item x="2627"/>
        <item x="6359"/>
        <item x="8578"/>
        <item x="5594"/>
        <item x="5254"/>
        <item x="3350"/>
        <item x="7123"/>
        <item x="2664"/>
        <item x="538"/>
        <item x="526"/>
        <item x="9166"/>
        <item x="5096"/>
        <item x="2226"/>
        <item x="2290"/>
        <item x="1048"/>
        <item x="4869"/>
        <item x="6337"/>
        <item x="7630"/>
        <item x="9623"/>
        <item x="525"/>
        <item x="10848"/>
        <item x="10963"/>
        <item x="2843"/>
        <item x="7945"/>
        <item x="8633"/>
        <item x="406"/>
        <item x="7767"/>
        <item x="1631"/>
        <item x="9037"/>
        <item x="4308"/>
        <item x="114"/>
        <item x="10514"/>
        <item x="791"/>
        <item x="1483"/>
        <item x="5367"/>
        <item x="5587"/>
        <item x="2460"/>
        <item x="2669"/>
        <item x="4851"/>
        <item x="6807"/>
        <item x="7719"/>
        <item x="2340"/>
        <item x="8624"/>
        <item x="2486"/>
        <item x="4689"/>
        <item x="7776"/>
        <item x="9280"/>
        <item x="1770"/>
        <item x="2642"/>
        <item x="8190"/>
        <item x="6061"/>
        <item x="6134"/>
        <item x="2003"/>
        <item x="8644"/>
        <item x="2559"/>
        <item x="5145"/>
        <item x="5950"/>
        <item x="6016"/>
        <item x="10761"/>
        <item x="10879"/>
        <item x="309"/>
        <item x="7899"/>
        <item x="9550"/>
        <item x="2725"/>
        <item x="8261"/>
        <item x="1254"/>
        <item x="10985"/>
        <item x="10568"/>
        <item x="8531"/>
        <item x="8556"/>
        <item x="8461"/>
        <item x="4610"/>
        <item x="6708"/>
        <item x="8384"/>
        <item x="5620"/>
        <item x="6304"/>
        <item x="5461"/>
        <item x="3010"/>
        <item x="9106"/>
        <item x="5658"/>
        <item x="5124"/>
        <item x="10417"/>
        <item x="8935"/>
        <item x="7059"/>
        <item x="2800"/>
        <item x="3592"/>
        <item x="9119"/>
        <item x="10772"/>
        <item x="8512"/>
        <item x="1630"/>
        <item x="11043"/>
        <item x="10797"/>
        <item x="7036"/>
        <item x="6601"/>
        <item x="9452"/>
        <item x="9862"/>
        <item x="2551"/>
        <item x="7587"/>
        <item x="7835"/>
        <item x="9388"/>
        <item x="6173"/>
        <item x="1910"/>
        <item x="6085"/>
        <item x="2812"/>
        <item x="11039"/>
        <item x="8712"/>
        <item x="2181"/>
        <item x="10218"/>
        <item x="6096"/>
        <item x="7152"/>
        <item x="9169"/>
        <item x="9424"/>
        <item x="5617"/>
        <item x="10644"/>
        <item x="10327"/>
        <item x="3540"/>
        <item x="5855"/>
        <item x="7546"/>
        <item x="6111"/>
        <item x="1062"/>
        <item x="318"/>
        <item x="7656"/>
        <item x="988"/>
        <item x="2248"/>
        <item x="7704"/>
        <item x="10463"/>
        <item x="9402"/>
        <item x="3487"/>
        <item x="3613"/>
        <item x="2174"/>
        <item x="6398"/>
        <item x="1613"/>
        <item x="2773"/>
        <item x="4601"/>
        <item x="1831"/>
        <item x="8840"/>
        <item x="3347"/>
        <item x="6938"/>
        <item x="5317"/>
        <item x="6866"/>
        <item x="8586"/>
        <item x="1381"/>
        <item x="11017"/>
        <item x="866"/>
        <item x="251"/>
        <item x="5703"/>
        <item x="2019"/>
        <item x="6089"/>
        <item x="2475"/>
        <item x="1451"/>
        <item x="3816"/>
        <item x="6822"/>
        <item x="736"/>
        <item x="7073"/>
        <item x="11125"/>
        <item x="4158"/>
        <item x="4706"/>
        <item x="7159"/>
        <item x="5234"/>
        <item x="6472"/>
        <item x="2014"/>
        <item x="2469"/>
        <item x="6927"/>
        <item x="5713"/>
        <item x="9453"/>
        <item x="6947"/>
        <item x="10824"/>
        <item x="3403"/>
        <item x="5200"/>
        <item x="10261"/>
        <item x="5157"/>
        <item x="9252"/>
        <item x="1221"/>
        <item x="2684"/>
        <item x="6277"/>
        <item x="10465"/>
        <item x="1607"/>
        <item x="1418"/>
        <item x="4246"/>
        <item x="2770"/>
        <item x="5182"/>
        <item x="9474"/>
        <item x="4871"/>
        <item x="4887"/>
        <item x="814"/>
        <item x="3340"/>
        <item x="6825"/>
        <item x="5077"/>
        <item x="9574"/>
        <item x="6240"/>
        <item x="833"/>
        <item x="10004"/>
        <item x="8682"/>
        <item x="6449"/>
        <item x="7429"/>
        <item x="3140"/>
        <item x="7185"/>
        <item x="333"/>
        <item x="8329"/>
        <item x="1720"/>
        <item x="9504"/>
        <item x="3316"/>
        <item x="10950"/>
        <item x="8135"/>
        <item x="460"/>
        <item x="3730"/>
        <item x="10977"/>
        <item x="8668"/>
        <item x="572"/>
        <item x="4319"/>
        <item x="9348"/>
        <item x="7339"/>
        <item x="9831"/>
        <item x="8404"/>
        <item x="4174"/>
        <item x="8148"/>
        <item x="308"/>
        <item x="4144"/>
        <item x="9426"/>
        <item x="3089"/>
        <item x="6194"/>
        <item x="2732"/>
        <item x="2651"/>
        <item x="1835"/>
        <item x="7740"/>
        <item x="5686"/>
        <item x="244"/>
        <item x="6174"/>
        <item x="4095"/>
        <item x="6660"/>
        <item x="7154"/>
        <item x="9059"/>
        <item x="9127"/>
        <item x="7619"/>
        <item x="2468"/>
        <item x="6390"/>
        <item x="5488"/>
        <item x="7079"/>
        <item x="529"/>
        <item x="2989"/>
        <item x="7148"/>
        <item x="8864"/>
        <item x="2387"/>
        <item x="4060"/>
        <item x="8981"/>
        <item x="226"/>
        <item x="3077"/>
        <item x="2136"/>
        <item x="167"/>
        <item x="1898"/>
        <item x="7028"/>
        <item x="276"/>
        <item x="1059"/>
        <item x="2863"/>
        <item x="4187"/>
        <item x="768"/>
        <item x="8234"/>
        <item x="562"/>
        <item x="1100"/>
        <item x="5014"/>
        <item x="8130"/>
        <item x="5336"/>
        <item x="5426"/>
        <item x="1946"/>
        <item x="7748"/>
        <item x="10525"/>
        <item x="2259"/>
        <item x="506"/>
        <item x="764"/>
        <item x="1612"/>
        <item x="2244"/>
        <item x="9359"/>
        <item x="994"/>
        <item x="2487"/>
        <item x="8392"/>
        <item x="8154"/>
        <item x="7076"/>
        <item x="2447"/>
        <item x="4124"/>
        <item x="9429"/>
        <item x="7006"/>
        <item x="6737"/>
        <item x="9610"/>
        <item x="7122"/>
        <item x="9004"/>
        <item x="3081"/>
        <item x="3109"/>
        <item x="4452"/>
        <item x="3356"/>
        <item x="2700"/>
        <item x="4729"/>
        <item x="8774"/>
        <item x="2521"/>
        <item x="1378"/>
        <item x="4432"/>
        <item x="8486"/>
        <item x="274"/>
        <item x="7753"/>
        <item x="1058"/>
        <item x="10260"/>
        <item x="10068"/>
        <item x="6964"/>
        <item x="8433"/>
        <item x="1719"/>
        <item x="6594"/>
        <item x="7866"/>
        <item x="4090"/>
        <item x="4958"/>
        <item x="9881"/>
        <item x="9884"/>
        <item x="7371"/>
        <item x="2671"/>
        <item x="10586"/>
        <item x="5187"/>
        <item x="6616"/>
        <item x="8596"/>
        <item x="2798"/>
        <item x="7812"/>
        <item x="5434"/>
        <item x="10556"/>
        <item x="336"/>
        <item x="8634"/>
        <item x="2744"/>
        <item x="3597"/>
        <item x="7435"/>
        <item x="5988"/>
        <item x="10130"/>
        <item x="4256"/>
        <item x="10849"/>
        <item x="7387"/>
        <item x="10925"/>
        <item x="5123"/>
        <item x="7115"/>
        <item x="959"/>
        <item x="10000"/>
        <item x="5798"/>
        <item x="832"/>
        <item x="9360"/>
        <item x="7631"/>
        <item x="5604"/>
        <item x="3273"/>
        <item x="5272"/>
        <item x="8033"/>
        <item x="2274"/>
        <item x="10582"/>
        <item x="8881"/>
        <item x="473"/>
        <item x="4038"/>
        <item x="1358"/>
        <item x="4277"/>
        <item x="103"/>
        <item x="1277"/>
        <item x="642"/>
        <item x="839"/>
        <item x="4348"/>
        <item x="8983"/>
        <item x="5521"/>
        <item x="4780"/>
        <item x="10236"/>
        <item x="11167"/>
        <item x="4895"/>
        <item x="567"/>
        <item x="5962"/>
        <item x="541"/>
        <item x="1915"/>
        <item x="2831"/>
        <item x="8611"/>
        <item x="5316"/>
        <item x="4292"/>
        <item x="7147"/>
        <item x="9387"/>
        <item x="9541"/>
        <item x="477"/>
        <item x="2538"/>
        <item x="600"/>
        <item x="5330"/>
        <item x="8985"/>
        <item x="2298"/>
        <item x="2390"/>
        <item x="5998"/>
        <item x="3230"/>
        <item x="2"/>
        <item x="10123"/>
        <item x="5099"/>
        <item x="2208"/>
        <item x="10907"/>
        <item x="6487"/>
        <item x="10987"/>
        <item x="8498"/>
        <item x="6361"/>
        <item x="906"/>
        <item x="3286"/>
        <item x="10478"/>
        <item x="5321"/>
        <item x="1454"/>
        <item x="8111"/>
        <item x="7751"/>
        <item x="8905"/>
        <item x="4848"/>
        <item x="129"/>
        <item x="9139"/>
        <item x="2495"/>
        <item x="5643"/>
        <item x="2788"/>
        <item x="5940"/>
        <item x="8529"/>
        <item x="4512"/>
        <item x="8150"/>
        <item x="9597"/>
        <item x="7861"/>
        <item x="6313"/>
        <item x="10911"/>
        <item x="6944"/>
        <item x="5487"/>
        <item x="1865"/>
        <item x="2562"/>
        <item x="6214"/>
        <item x="8082"/>
        <item x="8778"/>
        <item x="4241"/>
        <item x="7701"/>
        <item x="6742"/>
        <item x="11033"/>
        <item x="1489"/>
        <item x="324"/>
        <item x="2237"/>
        <item x="2197"/>
        <item x="10045"/>
        <item x="8323"/>
        <item x="5248"/>
        <item x="4969"/>
        <item x="6754"/>
        <item x="4971"/>
        <item x="5979"/>
        <item x="9043"/>
        <item x="3309"/>
        <item x="8635"/>
        <item x="7690"/>
        <item x="8870"/>
        <item x="905"/>
        <item x="3721"/>
        <item x="901"/>
        <item x="3650"/>
        <item x="1949"/>
        <item x="10089"/>
        <item x="6315"/>
        <item x="8214"/>
        <item x="10744"/>
        <item x="5204"/>
        <item x="9301"/>
        <item x="6351"/>
        <item x="8747"/>
        <item x="10984"/>
        <item x="10581"/>
        <item x="1640"/>
        <item x="11171"/>
        <item x="616"/>
        <item x="5473"/>
        <item x="8958"/>
        <item x="8251"/>
        <item x="3083"/>
        <item x="7012"/>
        <item x="6347"/>
        <item x="391"/>
        <item x="10598"/>
        <item x="634"/>
        <item x="10304"/>
        <item x="6092"/>
        <item x="2098"/>
        <item x="1654"/>
        <item x="9966"/>
        <item x="8067"/>
        <item x="4297"/>
        <item x="7"/>
        <item x="5018"/>
        <item x="4844"/>
        <item x="9865"/>
        <item x="8265"/>
        <item x="5391"/>
        <item x="8435"/>
        <item x="9084"/>
        <item x="10127"/>
        <item x="7213"/>
        <item x="7286"/>
        <item x="6516"/>
        <item x="6517"/>
        <item x="10139"/>
        <item x="6779"/>
        <item x="2907"/>
        <item x="2691"/>
        <item x="3424"/>
        <item x="10107"/>
        <item x="1004"/>
        <item x="1879"/>
        <item x="1658"/>
        <item x="5585"/>
        <item x="4016"/>
        <item x="5567"/>
        <item x="6880"/>
        <item x="60"/>
        <item x="9440"/>
        <item x="593"/>
        <item x="2454"/>
        <item x="9688"/>
        <item x="2304"/>
        <item x="3999"/>
        <item x="3042"/>
        <item x="7722"/>
        <item x="10904"/>
        <item x="3852"/>
        <item x="790"/>
        <item x="5180"/>
        <item x="3086"/>
        <item x="3853"/>
        <item x="9506"/>
        <item x="8968"/>
        <item x="1837"/>
        <item x="9266"/>
        <item x="2427"/>
        <item x="2887"/>
        <item x="2782"/>
        <item x="955"/>
        <item x="1809"/>
        <item x="11096"/>
        <item x="10310"/>
        <item x="10539"/>
        <item x="6840"/>
        <item x="10420"/>
        <item x="10085"/>
        <item x="4910"/>
        <item x="3098"/>
        <item x="3043"/>
        <item x="2597"/>
        <item x="679"/>
        <item x="9621"/>
        <item x="10913"/>
        <item x="2516"/>
        <item x="388"/>
        <item x="5071"/>
        <item x="5190"/>
        <item x="7280"/>
        <item x="3234"/>
        <item x="553"/>
        <item x="9930"/>
        <item x="10760"/>
        <item x="5377"/>
        <item x="5924"/>
        <item x="100"/>
        <item x="9447"/>
        <item x="3925"/>
        <item x="7735"/>
        <item x="7066"/>
        <item x="5705"/>
        <item x="11067"/>
        <item x="9641"/>
        <item x="5659"/>
        <item x="1813"/>
        <item x="5498"/>
        <item x="7215"/>
        <item x="8073"/>
        <item x="5547"/>
        <item x="3016"/>
        <item x="9825"/>
        <item x="501"/>
        <item x="2402"/>
        <item x="1584"/>
        <item x="9842"/>
        <item x="3699"/>
        <item x="8338"/>
        <item x="5835"/>
        <item x="6284"/>
        <item x="8869"/>
        <item x="7287"/>
        <item x="8361"/>
        <item x="5822"/>
        <item x="1516"/>
        <item x="10546"/>
        <item x="7984"/>
        <item x="4160"/>
        <item x="4084"/>
        <item x="2679"/>
        <item x="5915"/>
        <item x="3182"/>
        <item x="1045"/>
        <item x="4829"/>
        <item x="7647"/>
        <item x="5857"/>
        <item x="4813"/>
        <item x="10893"/>
        <item x="6723"/>
        <item x="4017"/>
        <item x="2361"/>
        <item x="7819"/>
        <item x="8966"/>
        <item x="3916"/>
        <item x="8489"/>
        <item x="6908"/>
        <item x="9126"/>
        <item x="1437"/>
        <item x="11084"/>
        <item x="10657"/>
        <item x="7951"/>
        <item x="2849"/>
        <item x="9663"/>
        <item x="667"/>
        <item x="8659"/>
        <item x="4651"/>
        <item x="4359"/>
        <item x="3590"/>
        <item x="5801"/>
        <item x="4801"/>
        <item x="5269"/>
        <item x="5901"/>
        <item x="9611"/>
        <item x="1069"/>
        <item x="7244"/>
        <item x="5431"/>
        <item x="8594"/>
        <item x="6670"/>
        <item x="10480"/>
        <item x="10466"/>
        <item x="5324"/>
        <item x="2203"/>
        <item x="10271"/>
        <item x="8862"/>
        <item x="4718"/>
        <item x="479"/>
        <item x="10200"/>
        <item x="3881"/>
        <item x="10662"/>
        <item x="8776"/>
        <item x="4133"/>
        <item x="1130"/>
        <item x="9580"/>
        <item x="6422"/>
        <item x="1230"/>
        <item x="7839"/>
        <item x="2054"/>
        <item x="6429"/>
        <item x="3686"/>
        <item x="7527"/>
        <item x="6071"/>
        <item x="11062"/>
        <item x="5694"/>
        <item x="1981"/>
        <item x="6441"/>
        <item x="5653"/>
        <item x="7815"/>
        <item x="343"/>
        <item x="5983"/>
        <item x="9765"/>
        <item x="7729"/>
        <item x="10528"/>
        <item x="3677"/>
        <item x="8976"/>
        <item x="1927"/>
        <item x="125"/>
        <item x="2650"/>
        <item x="4325"/>
        <item x="9748"/>
        <item x="1133"/>
        <item x="1907"/>
        <item x="5852"/>
        <item x="9235"/>
        <item x="11176"/>
        <item x="8356"/>
        <item x="10841"/>
        <item x="6750"/>
        <item x="6463"/>
        <item x="795"/>
        <item x="9024"/>
        <item x="8765"/>
        <item x="7807"/>
        <item x="26"/>
        <item x="8819"/>
        <item x="11168"/>
        <item x="8106"/>
        <item x="1722"/>
        <item x="2102"/>
        <item x="9697"/>
        <item x="2743"/>
        <item x="3525"/>
        <item x="5212"/>
        <item x="10624"/>
        <item x="9070"/>
        <item x="8047"/>
        <item x="5992"/>
        <item x="469"/>
        <item x="6492"/>
        <item x="3256"/>
        <item x="8011"/>
        <item x="8006"/>
        <item x="8149"/>
        <item x="1582"/>
        <item x="3132"/>
        <item x="8155"/>
        <item x="6548"/>
        <item x="5884"/>
        <item x="4676"/>
        <item x="3033"/>
        <item x="3547"/>
        <item x="5227"/>
        <item x="718"/>
        <item x="5131"/>
        <item x="7289"/>
        <item x="9508"/>
        <item x="5235"/>
        <item x="8842"/>
        <item x="5535"/>
        <item x="195"/>
        <item x="9687"/>
        <item x="2342"/>
        <item x="11109"/>
        <item x="4335"/>
        <item x="3823"/>
        <item x="104"/>
        <item x="5118"/>
        <item x="5927"/>
        <item x="1144"/>
        <item x="11002"/>
        <item x="9583"/>
        <item x="5382"/>
        <item x="10812"/>
        <item x="5163"/>
        <item x="11003"/>
        <item x="9192"/>
        <item x="1340"/>
        <item x="3745"/>
        <item x="2784"/>
        <item x="1014"/>
        <item x="9380"/>
        <item x="8420"/>
        <item x="290"/>
        <item x="3308"/>
        <item x="10575"/>
        <item x="2143"/>
        <item x="10895"/>
        <item x="8877"/>
        <item x="6539"/>
        <item x="8490"/>
        <item x="3178"/>
        <item x="3199"/>
        <item x="3595"/>
        <item x="10933"/>
        <item x="1122"/>
        <item x="5053"/>
        <item x="7051"/>
        <item x="3567"/>
        <item x="10518"/>
        <item x="3325"/>
        <item x="10403"/>
        <item x="5580"/>
        <item x="6969"/>
        <item x="5964"/>
        <item x="10169"/>
        <item x="9186"/>
        <item x="10906"/>
        <item x="2020"/>
        <item x="7105"/>
        <item x="7229"/>
        <item x="423"/>
        <item x="5933"/>
        <item x="9485"/>
        <item x="5605"/>
        <item x="2374"/>
        <item x="10544"/>
        <item x="9391"/>
        <item x="8459"/>
        <item x="5650"/>
        <item x="9375"/>
        <item x="592"/>
        <item x="8200"/>
        <item x="6039"/>
        <item x="4868"/>
        <item x="3552"/>
        <item x="6270"/>
        <item x="1971"/>
        <item x="4171"/>
        <item x="10789"/>
        <item x="7161"/>
        <item x="2457"/>
        <item x="6979"/>
        <item x="5289"/>
        <item x="8446"/>
        <item x="4939"/>
        <item x="2586"/>
        <item x="875"/>
        <item x="5491"/>
        <item x="9941"/>
        <item x="3202"/>
        <item x="3011"/>
        <item x="2251"/>
        <item x="8423"/>
        <item x="2905"/>
        <item x="8622"/>
        <item x="4208"/>
        <item x="6432"/>
        <item x="5449"/>
        <item x="4313"/>
        <item x="6672"/>
        <item x="1253"/>
        <item x="5334"/>
        <item x="6658"/>
        <item x="7670"/>
        <item x="10239"/>
        <item x="2772"/>
        <item x="2832"/>
        <item x="10958"/>
        <item x="6857"/>
        <item x="6965"/>
        <item x="8424"/>
        <item x="4320"/>
        <item x="3027"/>
        <item x="5209"/>
        <item x="1416"/>
        <item x="1752"/>
        <item x="6604"/>
        <item x="9820"/>
        <item x="5464"/>
        <item x="5991"/>
        <item x="8910"/>
        <item x="7974"/>
        <item x="8175"/>
        <item x="4494"/>
        <item x="1566"/>
        <item x="7543"/>
        <item x="7038"/>
        <item x="1280"/>
        <item x="750"/>
        <item x="7655"/>
        <item x="7204"/>
        <item x="5396"/>
        <item x="9538"/>
        <item x="6818"/>
        <item x="389"/>
        <item x="4672"/>
        <item x="5255"/>
        <item x="403"/>
        <item x="5459"/>
        <item x="5024"/>
        <item x="10290"/>
        <item x="5851"/>
        <item x="1773"/>
        <item x="10522"/>
        <item x="9636"/>
        <item x="8693"/>
        <item x="347"/>
        <item x="9639"/>
        <item x="9406"/>
        <item x="7096"/>
        <item x="83"/>
        <item x="6074"/>
        <item x="139"/>
        <item x="7568"/>
        <item x="7481"/>
        <item x="8791"/>
        <item x="4563"/>
        <item x="2040"/>
        <item x="1404"/>
        <item x="7834"/>
        <item x="6874"/>
        <item x="2712"/>
        <item x="4210"/>
        <item x="5261"/>
        <item x="213"/>
        <item x="10942"/>
        <item x="9167"/>
        <item x="9738"/>
        <item x="10970"/>
        <item x="8118"/>
        <item x="5363"/>
        <item x="9486"/>
        <item x="7183"/>
        <item x="4758"/>
        <item x="1490"/>
        <item x="3090"/>
        <item x="1407"/>
        <item x="4547"/>
        <item x="3814"/>
        <item x="3173"/>
        <item x="1953"/>
        <item x="4196"/>
        <item x="5045"/>
        <item x="2431"/>
        <item x="4968"/>
        <item x="9863"/>
        <item x="9594"/>
        <item x="4440"/>
        <item x="10767"/>
        <item x="7466"/>
        <item x="880"/>
        <item x="6381"/>
        <item x="2955"/>
        <item x="3831"/>
        <item x="444"/>
        <item x="575"/>
        <item x="3611"/>
        <item x="5958"/>
        <item x="9640"/>
        <item x="10026"/>
        <item x="1782"/>
        <item x="6112"/>
        <item x="8782"/>
        <item x="1173"/>
        <item x="8921"/>
        <item x="4942"/>
        <item x="3133"/>
        <item x="6328"/>
        <item x="2140"/>
        <item x="10994"/>
        <item x="4647"/>
        <item x="9282"/>
        <item x="5208"/>
        <item x="2591"/>
        <item x="4579"/>
        <item x="8823"/>
        <item x="10721"/>
        <item x="3656"/>
        <item x="5085"/>
        <item x="1987"/>
        <item x="2382"/>
        <item x="3972"/>
        <item x="2153"/>
        <item x="1514"/>
        <item x="9423"/>
        <item x="6687"/>
        <item x="7898"/>
        <item x="10976"/>
        <item x="7840"/>
        <item x="7616"/>
        <item x="10369"/>
        <item x="2677"/>
        <item x="2545"/>
        <item x="1610"/>
        <item x="7009"/>
        <item x="1580"/>
        <item x="1113"/>
        <item x="9145"/>
        <item x="7537"/>
        <item x="10213"/>
        <item x="2266"/>
        <item x="296"/>
        <item x="1515"/>
        <item x="1743"/>
        <item x="7846"/>
        <item x="5614"/>
        <item x="8117"/>
        <item x="8814"/>
        <item x="4475"/>
        <item x="8165"/>
        <item x="5214"/>
        <item x="8708"/>
        <item x="8813"/>
        <item x="3698"/>
        <item x="1769"/>
        <item x="9087"/>
        <item x="7685"/>
        <item x="6135"/>
        <item x="8186"/>
        <item x="3924"/>
        <item x="4456"/>
        <item x="846"/>
        <item x="6233"/>
        <item x="17"/>
        <item x="9031"/>
        <item x="10703"/>
        <item x="5420"/>
        <item x="6195"/>
        <item x="6546"/>
        <item x="6665"/>
        <item x="4374"/>
        <item x="2946"/>
        <item x="9698"/>
        <item x="11165"/>
        <item x="4762"/>
        <item x="3263"/>
        <item x="1509"/>
        <item x="8096"/>
        <item x="6376"/>
        <item x="4879"/>
        <item x="8153"/>
        <item x="10221"/>
        <item x="4960"/>
        <item x="6264"/>
        <item x="9661"/>
        <item x="1138"/>
        <item x="8034"/>
        <item x="4080"/>
        <item x="1627"/>
        <item x="9055"/>
        <item x="556"/>
        <item x="10275"/>
        <item x="1807"/>
        <item x="9935"/>
        <item x="10351"/>
        <item x="6921"/>
        <item x="6346"/>
        <item x="4218"/>
        <item x="9054"/>
        <item x="3168"/>
        <item x="9129"/>
        <item x="2915"/>
        <item x="711"/>
        <item x="6929"/>
        <item x="3962"/>
        <item x="6722"/>
        <item x="7958"/>
        <item x="841"/>
        <item x="7768"/>
        <item x="7667"/>
        <item x="3151"/>
        <item x="4306"/>
        <item x="2893"/>
        <item x="10607"/>
        <item x="9257"/>
        <item x="223"/>
        <item x="6276"/>
        <item x="7581"/>
        <item x="7868"/>
        <item x="5908"/>
        <item x="9209"/>
        <item x="7609"/>
        <item x="1816"/>
        <item x="3989"/>
        <item x="5971"/>
        <item x="1078"/>
        <item x="3104"/>
        <item x="3252"/>
        <item x="1967"/>
        <item x="9222"/>
        <item x="6890"/>
        <item x="1764"/>
        <item x="3589"/>
        <item x="5598"/>
        <item x="1331"/>
        <item x="4272"/>
        <item x="2934"/>
        <item x="8476"/>
        <item x="489"/>
        <item x="8553"/>
        <item x="5789"/>
        <item x="1024"/>
        <item x="2218"/>
        <item x="5663"/>
        <item x="9330"/>
        <item x="3759"/>
        <item x="10034"/>
        <item x="10725"/>
        <item x="5922"/>
        <item x="1466"/>
        <item x="10309"/>
        <item x="8537"/>
        <item x="11132"/>
        <item x="5551"/>
        <item x="932"/>
        <item x="7385"/>
        <item x="8207"/>
        <item x="4873"/>
        <item x="10743"/>
        <item x="3706"/>
        <item x="6430"/>
        <item x="4073"/>
        <item x="940"/>
        <item x="11000"/>
        <item x="5309"/>
        <item x="4513"/>
        <item x="8956"/>
        <item x="4979"/>
        <item x="9498"/>
        <item x="302"/>
        <item x="6367"/>
        <item x="524"/>
        <item x="3490"/>
        <item x="6579"/>
        <item x="4932"/>
        <item x="738"/>
        <item x="3209"/>
        <item x="128"/>
        <item x="808"/>
        <item x="9398"/>
        <item x="73"/>
        <item x="10802"/>
        <item x="10148"/>
        <item x="5039"/>
        <item x="11072"/>
        <item x="2518"/>
        <item x="8288"/>
        <item x="1178"/>
        <item x="4959"/>
        <item x="8205"/>
        <item x="9982"/>
        <item x="1856"/>
        <item x="8846"/>
        <item x="4055"/>
        <item x="5383"/>
        <item x="5742"/>
        <item x="6482"/>
        <item x="8530"/>
        <item x="7995"/>
        <item x="2715"/>
        <item x="2350"/>
        <item x="4105"/>
        <item x="3111"/>
        <item x="9419"/>
        <item x="4963"/>
        <item x="7718"/>
        <item x="277"/>
        <item x="7927"/>
        <item x="7483"/>
        <item x="8229"/>
        <item x="7867"/>
        <item x="7089"/>
        <item x="5054"/>
        <item x="2149"/>
        <item x="5112"/>
        <item x="1354"/>
        <item x="8544"/>
        <item x="1523"/>
        <item x="10536"/>
        <item x="1698"/>
        <item x="9960"/>
        <item x="9973"/>
        <item x="6906"/>
        <item x="7666"/>
        <item x="1390"/>
        <item x="4328"/>
        <item x="7617"/>
        <item x="5266"/>
        <item x="1598"/>
        <item x="2228"/>
        <item x="6884"/>
        <item x="7511"/>
        <item x="545"/>
        <item x="8302"/>
        <item x="3788"/>
        <item x="4938"/>
        <item x="9656"/>
        <item x="4051"/>
        <item x="10166"/>
        <item x="6019"/>
        <item x="9379"/>
        <item x="5088"/>
        <item x="1656"/>
        <item x="8107"/>
        <item x="9142"/>
        <item x="10676"/>
        <item x="4858"/>
        <item x="8028"/>
        <item x="2935"/>
        <item x="7536"/>
        <item x="9112"/>
        <item x="1049"/>
        <item x="3038"/>
        <item x="10040"/>
        <item x="6030"/>
        <item x="10801"/>
        <item x="823"/>
        <item x="9310"/>
        <item x="4965"/>
        <item x="4387"/>
        <item x="2975"/>
        <item x="4068"/>
        <item x="10631"/>
        <item x="9569"/>
        <item x="5944"/>
        <item x="2611"/>
        <item x="4"/>
      </items>
    </pivotField>
    <pivotField dataField="1" compact="0" outline="0" showAll="0" defaultSubtotal="0"/>
    <pivotField dataField="1"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s>
  <rowFields count="4">
    <field x="1"/>
    <field x="3"/>
    <field x="0"/>
    <field x="4"/>
  </rowFields>
  <rowItems count="1012">
    <i>
      <x/>
      <x v="14"/>
      <x/>
      <x v="38"/>
    </i>
    <i r="1">
      <x v="17"/>
      <x/>
      <x v="68"/>
    </i>
    <i r="1">
      <x v="37"/>
      <x/>
      <x v="1"/>
    </i>
    <i>
      <x v="1"/>
      <x v="14"/>
      <x v="1"/>
      <x v="66"/>
    </i>
    <i r="1">
      <x v="17"/>
      <x v="1"/>
      <x v="21"/>
    </i>
    <i r="1">
      <x v="37"/>
      <x v="1"/>
      <x v="11"/>
    </i>
    <i r="1">
      <x v="39"/>
      <x v="1"/>
      <x v="8"/>
    </i>
    <i r="1">
      <x v="43"/>
      <x v="1"/>
      <x v="17"/>
    </i>
    <i r="1">
      <x v="44"/>
      <x v="1"/>
      <x v="2"/>
    </i>
    <i>
      <x v="2"/>
      <x v="14"/>
      <x v="2"/>
      <x v="58"/>
    </i>
    <i>
      <x v="3"/>
      <x v="14"/>
      <x v="3"/>
      <x v="62"/>
    </i>
    <i r="1">
      <x v="37"/>
      <x v="3"/>
      <x v="18"/>
    </i>
    <i r="1">
      <x v="39"/>
      <x v="3"/>
      <x v="5"/>
    </i>
    <i>
      <x v="4"/>
      <x v="2"/>
      <x v="4"/>
      <x v="30"/>
    </i>
    <i r="1">
      <x v="5"/>
      <x v="4"/>
      <x v="11"/>
    </i>
    <i r="1">
      <x v="14"/>
      <x v="4"/>
      <x v="38"/>
    </i>
    <i r="1">
      <x v="17"/>
      <x v="4"/>
      <x v="50"/>
    </i>
    <i r="1">
      <x v="20"/>
      <x v="4"/>
      <x v="62"/>
    </i>
    <i r="1">
      <x v="23"/>
      <x v="4"/>
      <x v="33"/>
    </i>
    <i r="1">
      <x v="37"/>
      <x v="4"/>
      <x v="6"/>
    </i>
    <i>
      <x v="5"/>
      <x v="2"/>
      <x v="5"/>
      <x v="25"/>
    </i>
    <i r="1">
      <x v="14"/>
      <x v="5"/>
      <x v="28"/>
    </i>
    <i r="1">
      <x v="17"/>
      <x v="5"/>
      <x v="28"/>
    </i>
    <i r="1">
      <x v="20"/>
      <x v="5"/>
      <x v="41"/>
    </i>
    <i r="1">
      <x v="23"/>
      <x v="5"/>
      <x v="90"/>
    </i>
    <i r="1">
      <x v="32"/>
      <x v="5"/>
      <x v="7"/>
    </i>
    <i r="1">
      <x v="37"/>
      <x v="5"/>
      <x v="9"/>
    </i>
    <i r="1">
      <x v="38"/>
      <x v="5"/>
      <x v="12"/>
    </i>
    <i>
      <x v="6"/>
      <x v="14"/>
      <x v="6"/>
      <x v="28"/>
    </i>
    <i r="1">
      <x v="17"/>
      <x v="6"/>
      <x v="77"/>
    </i>
    <i r="1">
      <x v="20"/>
      <x v="6"/>
      <x v="21"/>
    </i>
    <i r="1">
      <x v="32"/>
      <x v="6"/>
      <x v="15"/>
    </i>
    <i r="1">
      <x v="33"/>
      <x v="6"/>
      <x v="7"/>
    </i>
    <i r="1">
      <x v="37"/>
      <x v="6"/>
      <x v="15"/>
    </i>
    <i r="1">
      <x v="39"/>
      <x v="6"/>
      <x v="1"/>
    </i>
    <i r="1">
      <x v="43"/>
      <x v="6"/>
      <x v="3"/>
    </i>
    <i>
      <x v="7"/>
      <x v="2"/>
      <x v="7"/>
      <x v="54"/>
    </i>
    <i r="1">
      <x v="14"/>
      <x v="7"/>
      <x v="40"/>
    </i>
    <i r="1">
      <x v="17"/>
      <x v="7"/>
      <x v="38"/>
    </i>
    <i r="1">
      <x v="20"/>
      <x v="7"/>
      <x v="86"/>
    </i>
    <i r="1">
      <x v="23"/>
      <x v="7"/>
      <x v="38"/>
    </i>
    <i>
      <x v="8"/>
      <x v="2"/>
      <x v="8"/>
      <x v="106"/>
    </i>
    <i r="1">
      <x v="5"/>
      <x v="8"/>
      <x v="48"/>
    </i>
    <i r="1">
      <x v="14"/>
      <x v="8"/>
      <x v="70"/>
    </i>
    <i r="1">
      <x v="17"/>
      <x v="8"/>
      <x v="89"/>
    </i>
    <i r="1">
      <x v="20"/>
      <x v="8"/>
      <x v="111"/>
    </i>
    <i r="1">
      <x v="23"/>
      <x v="8"/>
      <x v="117"/>
    </i>
    <i r="1">
      <x v="24"/>
      <x v="8"/>
      <x v="65"/>
    </i>
    <i r="1">
      <x v="25"/>
      <x v="8"/>
      <x v="4"/>
    </i>
    <i>
      <x v="9"/>
      <x v="14"/>
      <x v="9"/>
      <x v="38"/>
    </i>
    <i>
      <x v="10"/>
      <x v="14"/>
      <x v="10"/>
      <x v="25"/>
    </i>
    <i r="1">
      <x v="17"/>
      <x v="10"/>
      <x v="48"/>
    </i>
    <i r="1">
      <x v="37"/>
      <x v="10"/>
      <x v="4"/>
    </i>
    <i r="1">
      <x v="39"/>
      <x v="10"/>
      <x v="7"/>
    </i>
    <i r="1">
      <x v="43"/>
      <x v="10"/>
      <x v="2"/>
    </i>
    <i>
      <x v="11"/>
      <x v="2"/>
      <x v="11"/>
      <x v="84"/>
    </i>
    <i r="1">
      <x v="14"/>
      <x v="11"/>
      <x v="99"/>
    </i>
    <i r="1">
      <x v="20"/>
      <x v="11"/>
      <x v="70"/>
    </i>
    <i r="1">
      <x v="23"/>
      <x v="11"/>
      <x v="73"/>
    </i>
    <i r="1">
      <x v="24"/>
      <x v="11"/>
      <x v="57"/>
    </i>
    <i r="1">
      <x v="32"/>
      <x v="11"/>
      <x v="20"/>
    </i>
    <i r="1">
      <x v="37"/>
      <x v="11"/>
      <x v="14"/>
    </i>
    <i r="1">
      <x v="39"/>
      <x v="11"/>
      <x v="1"/>
    </i>
    <i r="1">
      <x v="43"/>
      <x v="11"/>
      <x v="1"/>
    </i>
    <i r="1">
      <x v="44"/>
      <x v="11"/>
      <x v="1"/>
    </i>
    <i>
      <x v="12"/>
      <x v="14"/>
      <x v="12"/>
      <x v="57"/>
    </i>
    <i r="1">
      <x v="17"/>
      <x v="12"/>
      <x v="29"/>
    </i>
    <i r="1">
      <x v="32"/>
      <x v="12"/>
      <x v="7"/>
    </i>
    <i r="1">
      <x v="37"/>
      <x v="12"/>
      <x v="19"/>
    </i>
    <i r="1">
      <x v="39"/>
      <x v="12"/>
      <x v="11"/>
    </i>
    <i>
      <x v="13"/>
      <x v="14"/>
      <x v="13"/>
      <x v="68"/>
    </i>
    <i>
      <x v="14"/>
      <x v="15"/>
      <x v="14"/>
      <x v="32"/>
    </i>
    <i r="1">
      <x v="16"/>
      <x v="14"/>
      <x v="19"/>
    </i>
    <i r="1">
      <x v="17"/>
      <x v="14"/>
      <x v="6"/>
    </i>
    <i r="1">
      <x v="37"/>
      <x v="14"/>
      <x v="12"/>
    </i>
    <i>
      <x v="15"/>
      <x v="14"/>
      <x v="15"/>
      <x v="62"/>
    </i>
    <i r="1">
      <x v="17"/>
      <x v="15"/>
      <x v="69"/>
    </i>
    <i r="1">
      <x v="20"/>
      <x v="15"/>
      <x v="17"/>
    </i>
    <i r="1">
      <x v="37"/>
      <x v="15"/>
      <x v="24"/>
    </i>
    <i r="1">
      <x v="39"/>
      <x v="15"/>
      <x v="7"/>
    </i>
    <i r="1">
      <x v="44"/>
      <x v="15"/>
      <x v="17"/>
    </i>
    <i>
      <x v="16"/>
      <x v="14"/>
      <x v="16"/>
      <x v="54"/>
    </i>
    <i r="1">
      <x v="37"/>
      <x v="16"/>
      <x v="9"/>
    </i>
    <i>
      <x v="17"/>
      <x v="2"/>
      <x v="17"/>
      <x v="11"/>
    </i>
    <i r="1">
      <x v="14"/>
      <x v="17"/>
      <x v="38"/>
    </i>
    <i r="1">
      <x v="17"/>
      <x v="17"/>
      <x v="38"/>
    </i>
    <i>
      <x v="18"/>
      <x v="14"/>
      <x v="18"/>
      <x v="46"/>
    </i>
    <i r="1">
      <x v="32"/>
      <x v="18"/>
      <x v="3"/>
    </i>
    <i r="1">
      <x v="33"/>
      <x v="18"/>
      <x v="3"/>
    </i>
    <i r="1">
      <x v="34"/>
      <x v="18"/>
      <x v="3"/>
    </i>
    <i r="1">
      <x v="37"/>
      <x v="18"/>
      <x v="11"/>
    </i>
    <i>
      <x v="19"/>
      <x v="14"/>
      <x v="19"/>
      <x v="62"/>
    </i>
    <i r="1">
      <x v="17"/>
      <x v="19"/>
      <x v="54"/>
    </i>
    <i r="1">
      <x v="37"/>
      <x v="19"/>
      <x v="1"/>
    </i>
    <i r="1">
      <x v="39"/>
      <x v="19"/>
      <x/>
    </i>
    <i>
      <x v="20"/>
      <x v="2"/>
      <x v="20"/>
      <x v="89"/>
    </i>
    <i r="1">
      <x v="14"/>
      <x v="20"/>
      <x v="77"/>
    </i>
    <i r="1">
      <x v="17"/>
      <x v="20"/>
      <x v="72"/>
    </i>
    <i>
      <x v="21"/>
      <x v="14"/>
      <x v="234"/>
      <x v="20"/>
    </i>
    <i r="1">
      <x v="37"/>
      <x v="234"/>
      <x v="7"/>
    </i>
    <i>
      <x v="22"/>
      <x v="2"/>
      <x v="21"/>
      <x v="75"/>
    </i>
    <i r="1">
      <x v="5"/>
      <x v="21"/>
      <x v="38"/>
    </i>
    <i r="1">
      <x v="14"/>
      <x v="21"/>
      <x v="11"/>
    </i>
    <i r="1">
      <x v="17"/>
      <x v="21"/>
      <x v="24"/>
    </i>
    <i r="1">
      <x v="20"/>
      <x v="21"/>
      <x v="52"/>
    </i>
    <i r="1">
      <x v="23"/>
      <x v="21"/>
      <x v="48"/>
    </i>
    <i r="1">
      <x v="24"/>
      <x v="21"/>
      <x v="48"/>
    </i>
    <i r="1">
      <x v="25"/>
      <x v="21"/>
      <x v="45"/>
    </i>
    <i r="1">
      <x v="26"/>
      <x v="21"/>
      <x v="55"/>
    </i>
    <i r="1">
      <x v="29"/>
      <x v="21"/>
      <x v="40"/>
    </i>
    <i r="1">
      <x v="37"/>
      <x v="21"/>
      <x v="14"/>
    </i>
    <i>
      <x v="23"/>
      <x v="14"/>
      <x v="22"/>
      <x v="62"/>
    </i>
    <i r="1">
      <x v="17"/>
      <x v="22"/>
      <x v="77"/>
    </i>
    <i r="1">
      <x v="20"/>
      <x v="22"/>
      <x v="31"/>
    </i>
    <i r="1">
      <x v="32"/>
      <x v="22"/>
      <x v="15"/>
    </i>
    <i r="1">
      <x v="37"/>
      <x v="22"/>
      <x v="11"/>
    </i>
    <i>
      <x v="24"/>
      <x v="14"/>
      <x v="23"/>
      <x v="54"/>
    </i>
    <i>
      <x v="26"/>
      <x v="14"/>
      <x v="25"/>
      <x v="34"/>
    </i>
    <i r="1">
      <x v="32"/>
      <x v="25"/>
      <x v="15"/>
    </i>
    <i r="1">
      <x v="37"/>
      <x v="25"/>
      <x v="13"/>
    </i>
    <i>
      <x v="27"/>
      <x v="14"/>
      <x v="26"/>
      <x v="74"/>
    </i>
    <i r="1">
      <x v="17"/>
      <x v="26"/>
      <x v="26"/>
    </i>
    <i r="1">
      <x v="20"/>
      <x v="26"/>
      <x v="56"/>
    </i>
    <i r="1">
      <x v="23"/>
      <x v="26"/>
      <x v="16"/>
    </i>
    <i r="1">
      <x v="37"/>
      <x v="26"/>
      <x v="2"/>
    </i>
    <i r="1">
      <x v="39"/>
      <x v="26"/>
      <x v="3"/>
    </i>
    <i>
      <x v="28"/>
      <x v="14"/>
      <x v="27"/>
      <x v="30"/>
    </i>
    <i r="1">
      <x v="37"/>
      <x v="27"/>
      <x v="22"/>
    </i>
    <i>
      <x v="29"/>
      <x v="14"/>
      <x v="28"/>
      <x v="38"/>
    </i>
    <i r="1">
      <x v="17"/>
      <x v="28"/>
      <x v="54"/>
    </i>
    <i r="1">
      <x v="20"/>
      <x v="28"/>
      <x v="48"/>
    </i>
    <i r="1">
      <x v="37"/>
      <x v="28"/>
      <x v="11"/>
    </i>
    <i>
      <x v="30"/>
      <x v="14"/>
      <x v="29"/>
      <x v="54"/>
    </i>
    <i>
      <x v="31"/>
      <x v="2"/>
      <x v="30"/>
      <x v="90"/>
    </i>
    <i r="1">
      <x v="5"/>
      <x v="30"/>
      <x v="48"/>
    </i>
    <i r="1">
      <x v="15"/>
      <x v="30"/>
      <x v="62"/>
    </i>
    <i r="1">
      <x v="17"/>
      <x v="30"/>
      <x v="103"/>
    </i>
    <i r="1">
      <x v="20"/>
      <x v="30"/>
      <x v="144"/>
    </i>
    <i r="1">
      <x v="23"/>
      <x v="30"/>
      <x v="72"/>
    </i>
    <i r="1">
      <x v="24"/>
      <x v="30"/>
      <x v="21"/>
    </i>
    <i r="1">
      <x v="37"/>
      <x v="30"/>
      <x v="17"/>
    </i>
    <i r="1">
      <x v="39"/>
      <x v="30"/>
      <x v="18"/>
    </i>
    <i r="1">
      <x v="43"/>
      <x v="30"/>
      <x v="1"/>
    </i>
    <i>
      <x v="32"/>
      <x v="37"/>
      <x v="31"/>
      <x v="1"/>
    </i>
    <i>
      <x v="33"/>
      <x/>
      <x v="32"/>
      <x v="7"/>
    </i>
    <i r="1">
      <x v="2"/>
      <x v="32"/>
      <x v="126"/>
    </i>
    <i r="1">
      <x v="5"/>
      <x v="32"/>
      <x v="100"/>
    </i>
    <i r="1">
      <x v="14"/>
      <x v="32"/>
      <x v="58"/>
    </i>
    <i r="1">
      <x v="17"/>
      <x v="32"/>
      <x v="1"/>
    </i>
    <i r="1">
      <x v="20"/>
      <x v="32"/>
      <x v="14"/>
    </i>
    <i r="1">
      <x v="37"/>
      <x v="32"/>
      <x v="82"/>
    </i>
    <i>
      <x v="34"/>
      <x v="14"/>
      <x v="33"/>
      <x v="38"/>
    </i>
    <i r="1">
      <x v="17"/>
      <x v="33"/>
      <x v="63"/>
    </i>
    <i r="1">
      <x v="37"/>
      <x v="33"/>
      <x v="1"/>
    </i>
    <i>
      <x v="36"/>
      <x v="2"/>
      <x v="35"/>
      <x v="24"/>
    </i>
    <i r="1">
      <x v="14"/>
      <x v="35"/>
      <x v="70"/>
    </i>
    <i r="1">
      <x v="17"/>
      <x v="35"/>
      <x v="72"/>
    </i>
    <i r="1">
      <x v="20"/>
      <x v="35"/>
      <x v="56"/>
    </i>
    <i r="1">
      <x v="32"/>
      <x v="35"/>
      <x v="11"/>
    </i>
    <i r="1">
      <x v="37"/>
      <x v="35"/>
      <x v="3"/>
    </i>
    <i r="1">
      <x v="39"/>
      <x v="35"/>
      <x v="2"/>
    </i>
    <i>
      <x v="37"/>
      <x v="14"/>
      <x v="36"/>
      <x v="19"/>
    </i>
    <i r="1">
      <x v="37"/>
      <x v="36"/>
      <x v="7"/>
    </i>
    <i>
      <x v="38"/>
      <x v="14"/>
      <x v="37"/>
      <x v="28"/>
    </i>
    <i r="1">
      <x v="37"/>
      <x v="37"/>
      <x v="5"/>
    </i>
    <i>
      <x v="39"/>
      <x v="14"/>
      <x v="38"/>
      <x v="38"/>
    </i>
    <i r="1">
      <x v="17"/>
      <x v="38"/>
      <x v="18"/>
    </i>
    <i r="1">
      <x v="32"/>
      <x v="38"/>
      <x v="7"/>
    </i>
    <i r="1">
      <x v="33"/>
      <x v="38"/>
      <x v="5"/>
    </i>
    <i r="1">
      <x v="37"/>
      <x v="38"/>
      <x v="11"/>
    </i>
    <i>
      <x v="40"/>
      <x v="14"/>
      <x v="39"/>
      <x v="62"/>
    </i>
    <i r="1">
      <x v="20"/>
      <x v="39"/>
      <x v="48"/>
    </i>
    <i r="1">
      <x v="23"/>
      <x v="39"/>
      <x v="5"/>
    </i>
    <i r="1">
      <x v="24"/>
      <x v="39"/>
      <x v="49"/>
    </i>
    <i r="1">
      <x v="32"/>
      <x v="39"/>
      <x v="7"/>
    </i>
    <i r="1">
      <x v="33"/>
      <x v="39"/>
      <x v="7"/>
    </i>
    <i r="1">
      <x v="37"/>
      <x v="39"/>
      <x v="10"/>
    </i>
    <i>
      <x v="41"/>
      <x v="2"/>
      <x v="40"/>
      <x v="68"/>
    </i>
    <i r="1">
      <x v="5"/>
      <x v="40"/>
      <x v="108"/>
    </i>
    <i r="1">
      <x v="6"/>
      <x v="40"/>
      <x v="86"/>
    </i>
    <i r="1">
      <x v="14"/>
      <x v="40"/>
      <x v="54"/>
    </i>
    <i r="1">
      <x v="17"/>
      <x v="40"/>
      <x v="134"/>
    </i>
    <i>
      <x v="42"/>
      <x v="2"/>
      <x v="41"/>
      <x v="138"/>
    </i>
    <i r="1">
      <x v="14"/>
      <x v="41"/>
      <x v="74"/>
    </i>
    <i r="1">
      <x v="17"/>
      <x v="41"/>
      <x v="64"/>
    </i>
    <i r="1">
      <x v="20"/>
      <x v="41"/>
      <x v="66"/>
    </i>
    <i r="1">
      <x v="23"/>
      <x v="41"/>
      <x v="85"/>
    </i>
    <i r="1">
      <x v="25"/>
      <x v="41"/>
      <x v="86"/>
    </i>
    <i r="1">
      <x v="26"/>
      <x v="41"/>
      <x v="38"/>
    </i>
    <i r="1">
      <x v="29"/>
      <x v="41"/>
      <x v="70"/>
    </i>
    <i r="1">
      <x v="37"/>
      <x v="41"/>
      <x v="77"/>
    </i>
    <i>
      <x v="43"/>
      <x v="2"/>
      <x v="42"/>
      <x v="32"/>
    </i>
    <i r="1">
      <x v="14"/>
      <x v="42"/>
      <x v="38"/>
    </i>
    <i r="1">
      <x v="17"/>
      <x v="42"/>
      <x v="38"/>
    </i>
    <i r="1">
      <x v="20"/>
      <x v="42"/>
      <x v="53"/>
    </i>
    <i>
      <x v="45"/>
      <x v="14"/>
      <x v="43"/>
      <x v="62"/>
    </i>
    <i>
      <x v="46"/>
      <x v="14"/>
      <x v="44"/>
      <x v="30"/>
    </i>
    <i r="1">
      <x v="17"/>
      <x v="44"/>
      <x v="22"/>
    </i>
    <i r="1">
      <x v="20"/>
      <x v="44"/>
      <x v="19"/>
    </i>
    <i r="1">
      <x v="32"/>
      <x v="44"/>
      <x v="7"/>
    </i>
    <i r="1">
      <x v="37"/>
      <x v="44"/>
      <x v="2"/>
    </i>
    <i r="1">
      <x v="39"/>
      <x v="44"/>
      <x v="13"/>
    </i>
    <i r="1">
      <x v="43"/>
      <x v="44"/>
      <x v="6"/>
    </i>
    <i r="1">
      <x v="44"/>
      <x v="44"/>
      <x v="3"/>
    </i>
    <i>
      <x v="47"/>
      <x v="14"/>
      <x v="45"/>
      <x v="38"/>
    </i>
    <i r="1">
      <x v="17"/>
      <x v="45"/>
      <x v="31"/>
    </i>
    <i r="1">
      <x v="37"/>
      <x v="45"/>
      <x v="5"/>
    </i>
    <i>
      <x v="48"/>
      <x v="14"/>
      <x v="46"/>
      <x v="23"/>
    </i>
    <i r="1">
      <x v="17"/>
      <x v="46"/>
      <x v="60"/>
    </i>
    <i r="1">
      <x v="20"/>
      <x v="46"/>
      <x v="38"/>
    </i>
    <i r="1">
      <x v="23"/>
      <x v="46"/>
      <x v="36"/>
    </i>
    <i r="1">
      <x v="37"/>
      <x v="46"/>
      <x v="7"/>
    </i>
    <i r="1">
      <x v="39"/>
      <x v="46"/>
      <x v="7"/>
    </i>
    <i>
      <x v="49"/>
      <x v="14"/>
      <x v="47"/>
      <x v="42"/>
    </i>
    <i r="1">
      <x v="17"/>
      <x v="47"/>
      <x v="77"/>
    </i>
    <i>
      <x v="50"/>
      <x v="2"/>
      <x v="48"/>
      <x v="77"/>
    </i>
    <i r="1">
      <x v="5"/>
      <x v="48"/>
      <x v="24"/>
    </i>
    <i r="1">
      <x v="14"/>
      <x v="48"/>
      <x v="23"/>
    </i>
    <i r="1">
      <x v="17"/>
      <x v="48"/>
      <x v="77"/>
    </i>
    <i r="1">
      <x v="20"/>
      <x v="48"/>
      <x v="89"/>
    </i>
    <i>
      <x v="51"/>
      <x v="14"/>
      <x v="49"/>
      <x v="50"/>
    </i>
    <i r="1">
      <x v="17"/>
      <x v="49"/>
      <x v="38"/>
    </i>
    <i r="1">
      <x v="20"/>
      <x v="49"/>
      <x v="30"/>
    </i>
    <i r="1">
      <x v="32"/>
      <x v="49"/>
      <x v="7"/>
    </i>
    <i r="1">
      <x v="37"/>
      <x v="49"/>
      <x v="19"/>
    </i>
    <i r="1">
      <x v="39"/>
      <x v="49"/>
      <x v="9"/>
    </i>
    <i>
      <x v="52"/>
      <x v="14"/>
      <x v="50"/>
      <x v="62"/>
    </i>
    <i>
      <x v="53"/>
      <x v="14"/>
      <x v="51"/>
      <x v="77"/>
    </i>
    <i r="1">
      <x v="17"/>
      <x v="51"/>
      <x v="51"/>
    </i>
    <i r="1">
      <x v="37"/>
      <x v="51"/>
      <x v="34"/>
    </i>
    <i>
      <x v="54"/>
      <x v="14"/>
      <x v="52"/>
      <x v="77"/>
    </i>
    <i r="1">
      <x v="32"/>
      <x v="52"/>
      <x v="7"/>
    </i>
    <i>
      <x v="56"/>
      <x v="14"/>
      <x v="53"/>
      <x v="50"/>
    </i>
    <i r="1">
      <x v="37"/>
      <x v="53"/>
      <x v="6"/>
    </i>
    <i>
      <x v="57"/>
      <x v="14"/>
      <x v="54"/>
      <x v="46"/>
    </i>
    <i r="1">
      <x v="17"/>
      <x v="54"/>
      <x v="46"/>
    </i>
    <i r="1">
      <x v="20"/>
      <x v="54"/>
      <x v="31"/>
    </i>
    <i r="1">
      <x v="37"/>
      <x v="54"/>
      <x v="7"/>
    </i>
    <i>
      <x v="58"/>
      <x v="14"/>
      <x v="55"/>
      <x v="38"/>
    </i>
    <i r="1">
      <x v="17"/>
      <x v="55"/>
      <x v="50"/>
    </i>
    <i r="1">
      <x v="20"/>
      <x v="55"/>
      <x v="77"/>
    </i>
    <i r="1">
      <x v="23"/>
      <x v="55"/>
      <x v="15"/>
    </i>
    <i r="1">
      <x v="37"/>
      <x v="55"/>
      <x v="5"/>
    </i>
    <i>
      <x v="59"/>
      <x v="2"/>
      <x v="56"/>
      <x v="29"/>
    </i>
    <i r="1">
      <x v="14"/>
      <x v="56"/>
      <x v="29"/>
    </i>
    <i r="1">
      <x v="17"/>
      <x v="56"/>
      <x v="38"/>
    </i>
    <i r="1">
      <x v="20"/>
      <x v="56"/>
      <x v="48"/>
    </i>
    <i r="1">
      <x v="23"/>
      <x v="56"/>
      <x v="28"/>
    </i>
    <i r="1">
      <x v="32"/>
      <x v="56"/>
      <x v="1"/>
    </i>
    <i r="1">
      <x v="37"/>
      <x v="56"/>
      <x v="3"/>
    </i>
    <i>
      <x v="60"/>
      <x v="14"/>
      <x v="57"/>
      <x v="62"/>
    </i>
    <i r="1">
      <x v="17"/>
      <x v="57"/>
      <x v="77"/>
    </i>
    <i r="1">
      <x v="20"/>
      <x v="57"/>
      <x v="22"/>
    </i>
    <i r="1">
      <x v="21"/>
      <x v="57"/>
      <x v="15"/>
    </i>
    <i r="1">
      <x v="37"/>
      <x v="57"/>
      <x v="2"/>
    </i>
    <i r="1">
      <x v="39"/>
      <x v="57"/>
      <x v="6"/>
    </i>
    <i>
      <x v="61"/>
      <x v="14"/>
      <x v="58"/>
      <x v="38"/>
    </i>
    <i>
      <x v="62"/>
      <x v="2"/>
      <x v="59"/>
      <x v="143"/>
    </i>
    <i r="1">
      <x v="5"/>
      <x v="59"/>
      <x v="58"/>
    </i>
    <i r="1">
      <x v="6"/>
      <x v="59"/>
      <x v="62"/>
    </i>
    <i r="1">
      <x v="14"/>
      <x v="59"/>
      <x v="37"/>
    </i>
    <i r="1">
      <x v="15"/>
      <x v="59"/>
      <x v="103"/>
    </i>
    <i r="1">
      <x v="17"/>
      <x v="59"/>
      <x v="103"/>
    </i>
    <i>
      <x v="63"/>
      <x v="14"/>
      <x v="60"/>
      <x v="38"/>
    </i>
    <i r="1">
      <x v="17"/>
      <x v="60"/>
      <x v="50"/>
    </i>
    <i r="1">
      <x v="20"/>
      <x v="60"/>
      <x v="95"/>
    </i>
    <i r="1">
      <x v="23"/>
      <x v="60"/>
      <x v="53"/>
    </i>
    <i r="1">
      <x v="24"/>
      <x v="60"/>
      <x v="22"/>
    </i>
    <i r="1">
      <x v="37"/>
      <x v="60"/>
      <x v="5"/>
    </i>
    <i>
      <x v="64"/>
      <x v="2"/>
      <x v="61"/>
      <x v="110"/>
    </i>
    <i r="1">
      <x v="5"/>
      <x v="61"/>
      <x v="129"/>
    </i>
    <i r="1">
      <x v="6"/>
      <x v="61"/>
      <x v="89"/>
    </i>
    <i r="1">
      <x v="14"/>
      <x v="61"/>
      <x v="118"/>
    </i>
    <i r="1">
      <x v="17"/>
      <x v="61"/>
      <x v="120"/>
    </i>
    <i r="1">
      <x v="20"/>
      <x v="61"/>
      <x v="52"/>
    </i>
    <i r="1">
      <x v="23"/>
      <x v="61"/>
      <x v="65"/>
    </i>
    <i r="1">
      <x v="37"/>
      <x v="61"/>
      <x v="8"/>
    </i>
    <i r="1">
      <x v="39"/>
      <x v="61"/>
      <x v="22"/>
    </i>
    <i>
      <x v="65"/>
      <x v="14"/>
      <x v="62"/>
      <x v="22"/>
    </i>
    <i r="1">
      <x v="17"/>
      <x v="62"/>
      <x v="28"/>
    </i>
    <i r="1">
      <x v="37"/>
      <x v="62"/>
      <x v="23"/>
    </i>
    <i>
      <x v="66"/>
      <x v="2"/>
      <x v="63"/>
      <x v="123"/>
    </i>
    <i r="1">
      <x v="14"/>
      <x v="63"/>
      <x v="46"/>
    </i>
    <i r="1">
      <x v="17"/>
      <x v="63"/>
      <x v="54"/>
    </i>
    <i r="1">
      <x v="20"/>
      <x v="63"/>
      <x v="109"/>
    </i>
    <i r="1">
      <x v="24"/>
      <x v="63"/>
      <x v="105"/>
    </i>
    <i r="1">
      <x v="37"/>
      <x v="63"/>
      <x v="14"/>
    </i>
    <i>
      <x v="67"/>
      <x v="14"/>
      <x v="64"/>
      <x v="38"/>
    </i>
    <i r="1">
      <x v="17"/>
      <x v="64"/>
      <x v="62"/>
    </i>
    <i r="1">
      <x v="32"/>
      <x v="64"/>
      <x v="7"/>
    </i>
    <i r="1">
      <x v="33"/>
      <x v="64"/>
      <x v="7"/>
    </i>
    <i r="1">
      <x v="37"/>
      <x v="64"/>
      <x v="9"/>
    </i>
    <i r="1">
      <x v="39"/>
      <x v="64"/>
      <x v="9"/>
    </i>
    <i r="1">
      <x v="43"/>
      <x v="64"/>
      <x v="8"/>
    </i>
    <i r="1">
      <x v="44"/>
      <x v="64"/>
      <x v="11"/>
    </i>
    <i>
      <x v="68"/>
      <x v="2"/>
      <x v="65"/>
      <x v="97"/>
    </i>
    <i r="1">
      <x v="5"/>
      <x v="65"/>
      <x v="73"/>
    </i>
    <i r="1">
      <x v="17"/>
      <x v="65"/>
      <x v="38"/>
    </i>
    <i r="1">
      <x v="20"/>
      <x v="65"/>
      <x v="77"/>
    </i>
    <i r="1">
      <x v="23"/>
      <x v="65"/>
      <x v="77"/>
    </i>
    <i r="1">
      <x v="24"/>
      <x v="65"/>
      <x v="103"/>
    </i>
    <i r="1">
      <x v="25"/>
      <x v="65"/>
      <x v="80"/>
    </i>
    <i r="1">
      <x v="26"/>
      <x v="65"/>
      <x v="70"/>
    </i>
    <i r="1">
      <x v="29"/>
      <x v="65"/>
      <x v="58"/>
    </i>
    <i r="1">
      <x v="37"/>
      <x v="65"/>
      <x v="5"/>
    </i>
    <i r="1">
      <x v="39"/>
      <x v="65"/>
      <x v="56"/>
    </i>
    <i r="1">
      <x v="43"/>
      <x v="65"/>
      <x v="11"/>
    </i>
    <i>
      <x v="69"/>
      <x v="2"/>
      <x v="66"/>
      <x v="26"/>
    </i>
    <i r="1">
      <x v="14"/>
      <x v="66"/>
      <x v="38"/>
    </i>
    <i r="1">
      <x v="17"/>
      <x v="66"/>
      <x v="38"/>
    </i>
    <i r="1">
      <x v="20"/>
      <x v="66"/>
      <x v="54"/>
    </i>
    <i r="1">
      <x v="23"/>
      <x v="66"/>
      <x v="27"/>
    </i>
    <i r="1">
      <x v="37"/>
      <x v="66"/>
      <x v="4"/>
    </i>
    <i>
      <x v="70"/>
      <x v="14"/>
      <x v="236"/>
      <x v="19"/>
    </i>
    <i r="1">
      <x v="17"/>
      <x v="236"/>
      <x v="19"/>
    </i>
    <i r="1">
      <x v="20"/>
      <x v="236"/>
      <x v="16"/>
    </i>
    <i r="1">
      <x v="24"/>
      <x v="236"/>
      <x v="13"/>
    </i>
    <i r="1">
      <x v="37"/>
      <x v="236"/>
      <x v="16"/>
    </i>
    <i r="1">
      <x v="39"/>
      <x v="236"/>
      <x v="3"/>
    </i>
    <i r="1">
      <x v="43"/>
      <x v="236"/>
      <x v="5"/>
    </i>
    <i>
      <x v="71"/>
      <x v="5"/>
      <x v="67"/>
      <x v="39"/>
    </i>
    <i r="1">
      <x v="6"/>
      <x v="67"/>
      <x v="24"/>
    </i>
    <i r="1">
      <x v="14"/>
      <x v="67"/>
      <x v="80"/>
    </i>
    <i r="1">
      <x v="17"/>
      <x v="67"/>
      <x v="86"/>
    </i>
    <i r="1">
      <x v="20"/>
      <x v="67"/>
      <x v="67"/>
    </i>
    <i r="1">
      <x v="23"/>
      <x v="67"/>
      <x v="11"/>
    </i>
    <i r="1">
      <x v="32"/>
      <x v="67"/>
      <x v="2"/>
    </i>
    <i r="1">
      <x v="37"/>
      <x v="67"/>
      <x/>
    </i>
    <i r="1">
      <x v="39"/>
      <x v="67"/>
      <x v="12"/>
    </i>
    <i>
      <x v="72"/>
      <x v="14"/>
      <x v="68"/>
      <x v="50"/>
    </i>
    <i r="1">
      <x v="17"/>
      <x v="68"/>
      <x v="72"/>
    </i>
    <i r="1">
      <x v="37"/>
      <x v="68"/>
      <x v="9"/>
    </i>
    <i>
      <x v="73"/>
      <x v="2"/>
      <x v="69"/>
      <x v="123"/>
    </i>
    <i r="1">
      <x v="14"/>
      <x v="69"/>
      <x v="50"/>
    </i>
    <i r="1">
      <x v="17"/>
      <x v="69"/>
      <x v="74"/>
    </i>
    <i r="1">
      <x v="23"/>
      <x v="69"/>
      <x v="87"/>
    </i>
    <i r="1">
      <x v="24"/>
      <x v="69"/>
      <x v="78"/>
    </i>
    <i r="1">
      <x v="25"/>
      <x v="69"/>
      <x v="54"/>
    </i>
    <i r="1">
      <x v="37"/>
      <x v="69"/>
      <x v="14"/>
    </i>
    <i>
      <x v="74"/>
      <x v="2"/>
      <x v="70"/>
      <x v="15"/>
    </i>
    <i r="1">
      <x v="14"/>
      <x v="70"/>
      <x v="38"/>
    </i>
    <i r="1">
      <x v="17"/>
      <x v="70"/>
      <x v="62"/>
    </i>
    <i r="1">
      <x v="20"/>
      <x v="70"/>
      <x v="22"/>
    </i>
    <i r="1">
      <x v="37"/>
      <x v="70"/>
      <x v="5"/>
    </i>
    <i>
      <x v="75"/>
      <x v="14"/>
      <x v="71"/>
      <x v="54"/>
    </i>
    <i r="1">
      <x v="37"/>
      <x v="71"/>
      <x v="1"/>
    </i>
    <i>
      <x v="76"/>
      <x v="14"/>
      <x v="75"/>
      <x v="30"/>
    </i>
    <i r="1">
      <x v="17"/>
      <x v="75"/>
      <x v="30"/>
    </i>
    <i r="1">
      <x v="37"/>
      <x v="75"/>
      <x v="15"/>
    </i>
    <i>
      <x v="77"/>
      <x v="2"/>
      <x v="72"/>
      <x v="72"/>
    </i>
    <i r="1">
      <x v="14"/>
      <x v="72"/>
      <x v="66"/>
    </i>
    <i r="1">
      <x v="17"/>
      <x v="72"/>
      <x v="38"/>
    </i>
    <i r="1">
      <x v="20"/>
      <x v="72"/>
      <x v="19"/>
    </i>
    <i r="1">
      <x v="32"/>
      <x v="72"/>
      <x v="7"/>
    </i>
    <i r="1">
      <x v="37"/>
      <x v="72"/>
      <x v="7"/>
    </i>
    <i r="1">
      <x v="39"/>
      <x v="72"/>
      <x v="11"/>
    </i>
    <i r="1">
      <x v="42"/>
      <x v="72"/>
      <x v="1"/>
    </i>
    <i r="1">
      <x v="43"/>
      <x v="72"/>
      <x v="9"/>
    </i>
    <i r="1">
      <x v="44"/>
      <x v="72"/>
      <x v="7"/>
    </i>
    <i>
      <x v="78"/>
      <x v="14"/>
      <x v="73"/>
      <x v="19"/>
    </i>
    <i r="1">
      <x v="37"/>
      <x v="73"/>
      <x v="6"/>
    </i>
    <i>
      <x v="79"/>
      <x v="37"/>
      <x v="74"/>
      <x v="2"/>
    </i>
    <i>
      <x v="80"/>
      <x v="14"/>
      <x v="76"/>
      <x v="38"/>
    </i>
    <i r="1">
      <x v="37"/>
      <x v="76"/>
      <x v="11"/>
    </i>
    <i>
      <x v="81"/>
      <x v="14"/>
      <x v="77"/>
      <x v="19"/>
    </i>
    <i r="1">
      <x v="37"/>
      <x v="77"/>
      <x v="3"/>
    </i>
    <i r="1">
      <x v="39"/>
      <x v="77"/>
      <x v="3"/>
    </i>
    <i>
      <x v="82"/>
      <x v="14"/>
      <x v="78"/>
      <x v="38"/>
    </i>
    <i r="1">
      <x v="17"/>
      <x v="78"/>
      <x v="11"/>
    </i>
    <i r="1">
      <x v="37"/>
      <x v="78"/>
      <x v="6"/>
    </i>
    <i>
      <x v="83"/>
      <x v="31"/>
      <x v="79"/>
      <x v="54"/>
    </i>
    <i>
      <x v="84"/>
      <x v="14"/>
      <x v="237"/>
      <x v="34"/>
    </i>
    <i r="1">
      <x v="37"/>
      <x v="237"/>
      <x v="3"/>
    </i>
    <i>
      <x v="85"/>
      <x v="14"/>
      <x v="80"/>
      <x v="66"/>
    </i>
    <i>
      <x v="86"/>
      <x v="32"/>
      <x v="81"/>
      <x v="7"/>
    </i>
    <i r="1">
      <x v="37"/>
      <x v="81"/>
      <x v="11"/>
    </i>
    <i>
      <x v="88"/>
      <x v="2"/>
      <x v="83"/>
      <x v="34"/>
    </i>
    <i r="1">
      <x v="5"/>
      <x v="83"/>
      <x v="66"/>
    </i>
    <i r="1">
      <x v="14"/>
      <x v="83"/>
      <x v="50"/>
    </i>
    <i r="1">
      <x v="17"/>
      <x v="83"/>
      <x v="77"/>
    </i>
    <i r="1">
      <x v="20"/>
      <x v="83"/>
      <x v="85"/>
    </i>
    <i r="1">
      <x v="23"/>
      <x v="83"/>
      <x v="76"/>
    </i>
    <i r="1">
      <x v="37"/>
      <x v="83"/>
      <x v="9"/>
    </i>
    <i r="1">
      <x v="39"/>
      <x v="83"/>
      <x v="22"/>
    </i>
    <i>
      <x v="89"/>
      <x v="14"/>
      <x v="84"/>
      <x v="56"/>
    </i>
    <i r="1">
      <x v="17"/>
      <x v="84"/>
      <x v="24"/>
    </i>
    <i r="1">
      <x v="37"/>
      <x v="84"/>
      <x v="7"/>
    </i>
    <i>
      <x v="90"/>
      <x v="14"/>
      <x v="85"/>
      <x v="62"/>
    </i>
    <i r="1">
      <x v="17"/>
      <x v="85"/>
      <x v="9"/>
    </i>
    <i r="1">
      <x v="37"/>
      <x v="85"/>
      <x v="9"/>
    </i>
    <i>
      <x v="91"/>
      <x v="14"/>
      <x v="86"/>
      <x v="46"/>
    </i>
    <i r="1">
      <x v="37"/>
      <x v="86"/>
      <x v="7"/>
    </i>
    <i>
      <x v="92"/>
      <x v="14"/>
      <x v="87"/>
      <x v="46"/>
    </i>
    <i r="1">
      <x v="17"/>
      <x v="87"/>
      <x v="22"/>
    </i>
    <i r="1">
      <x v="37"/>
      <x v="87"/>
      <x v="5"/>
    </i>
    <i>
      <x v="93"/>
      <x v="2"/>
      <x v="88"/>
      <x v="135"/>
    </i>
    <i r="1">
      <x v="17"/>
      <x v="88"/>
      <x v="38"/>
    </i>
    <i r="1">
      <x v="20"/>
      <x v="88"/>
      <x v="19"/>
    </i>
    <i r="1">
      <x v="32"/>
      <x v="88"/>
      <x v="7"/>
    </i>
    <i r="1">
      <x v="37"/>
      <x v="88"/>
      <x v="11"/>
    </i>
    <i>
      <x v="94"/>
      <x v="14"/>
      <x v="89"/>
      <x v="38"/>
    </i>
    <i r="1">
      <x v="17"/>
      <x v="89"/>
      <x v="38"/>
    </i>
    <i>
      <x v="95"/>
      <x v="14"/>
      <x v="90"/>
      <x v="30"/>
    </i>
    <i r="1">
      <x v="17"/>
      <x v="90"/>
      <x v="58"/>
    </i>
    <i r="1">
      <x v="37"/>
      <x v="90"/>
      <x v="5"/>
    </i>
    <i>
      <x v="96"/>
      <x v="14"/>
      <x v="91"/>
      <x v="42"/>
    </i>
    <i r="1">
      <x v="17"/>
      <x v="91"/>
      <x v="79"/>
    </i>
    <i>
      <x v="97"/>
      <x v="2"/>
      <x v="92"/>
      <x v="26"/>
    </i>
    <i r="1">
      <x v="14"/>
      <x v="92"/>
      <x v="38"/>
    </i>
    <i>
      <x v="98"/>
      <x v="2"/>
      <x v="93"/>
      <x v="22"/>
    </i>
    <i r="1">
      <x v="14"/>
      <x v="93"/>
      <x v="19"/>
    </i>
    <i r="1">
      <x v="17"/>
      <x v="93"/>
      <x v="46"/>
    </i>
    <i r="1">
      <x v="20"/>
      <x v="93"/>
      <x v="50"/>
    </i>
    <i r="1">
      <x v="23"/>
      <x v="93"/>
      <x v="77"/>
    </i>
    <i r="1">
      <x v="37"/>
      <x v="93"/>
      <x v="13"/>
    </i>
    <i>
      <x v="99"/>
      <x v="14"/>
      <x v="94"/>
      <x v="46"/>
    </i>
    <i>
      <x v="100"/>
      <x v="14"/>
      <x v="95"/>
      <x v="38"/>
    </i>
    <i r="1">
      <x v="17"/>
      <x v="95"/>
      <x v="28"/>
    </i>
    <i>
      <x v="101"/>
      <x v="2"/>
      <x v="96"/>
      <x v="141"/>
    </i>
    <i r="1">
      <x v="5"/>
      <x v="96"/>
      <x v="128"/>
    </i>
    <i r="1">
      <x v="14"/>
      <x v="96"/>
      <x v="69"/>
    </i>
    <i>
      <x v="102"/>
      <x v="14"/>
      <x v="97"/>
      <x v="46"/>
    </i>
    <i r="1">
      <x v="39"/>
      <x v="97"/>
      <x v="15"/>
    </i>
    <i>
      <x v="103"/>
      <x v="14"/>
      <x v="98"/>
      <x v="38"/>
    </i>
    <i r="1">
      <x v="17"/>
      <x v="98"/>
      <x v="38"/>
    </i>
    <i r="1">
      <x v="20"/>
      <x v="98"/>
      <x v="42"/>
    </i>
    <i>
      <x v="104"/>
      <x v="14"/>
      <x v="99"/>
      <x v="46"/>
    </i>
    <i r="1">
      <x v="17"/>
      <x v="99"/>
      <x v="52"/>
    </i>
    <i r="1">
      <x v="37"/>
      <x v="99"/>
      <x v="7"/>
    </i>
    <i>
      <x v="105"/>
      <x v="2"/>
      <x v="100"/>
      <x v="70"/>
    </i>
    <i r="1">
      <x v="14"/>
      <x v="100"/>
      <x v="29"/>
    </i>
    <i r="1">
      <x v="17"/>
      <x v="100"/>
      <x v="48"/>
    </i>
    <i r="1">
      <x v="20"/>
      <x v="100"/>
      <x v="102"/>
    </i>
    <i r="1">
      <x v="23"/>
      <x v="100"/>
      <x v="92"/>
    </i>
    <i r="1">
      <x v="24"/>
      <x v="100"/>
      <x v="38"/>
    </i>
    <i r="1">
      <x v="37"/>
      <x v="100"/>
      <x v="9"/>
    </i>
    <i>
      <x v="106"/>
      <x v="14"/>
      <x v="101"/>
      <x v="89"/>
    </i>
    <i r="1">
      <x v="17"/>
      <x v="101"/>
      <x v="46"/>
    </i>
    <i r="1">
      <x v="39"/>
      <x v="101"/>
      <x/>
    </i>
    <i>
      <x v="107"/>
      <x v="14"/>
      <x v="102"/>
      <x v="46"/>
    </i>
    <i r="1">
      <x v="37"/>
      <x v="102"/>
      <x v="11"/>
    </i>
    <i>
      <x v="108"/>
      <x v="14"/>
      <x v="103"/>
      <x v="61"/>
    </i>
    <i r="1">
      <x v="18"/>
      <x v="103"/>
      <x v="55"/>
    </i>
    <i r="1">
      <x v="19"/>
      <x v="103"/>
      <x v="40"/>
    </i>
    <i r="1">
      <x v="24"/>
      <x v="103"/>
      <x v="3"/>
    </i>
    <i r="1">
      <x v="32"/>
      <x v="103"/>
      <x v="7"/>
    </i>
    <i r="1">
      <x v="33"/>
      <x v="103"/>
      <x v="7"/>
    </i>
    <i r="1">
      <x v="34"/>
      <x v="103"/>
      <x v="7"/>
    </i>
    <i r="1">
      <x v="37"/>
      <x v="103"/>
      <x v="20"/>
    </i>
    <i r="1">
      <x v="39"/>
      <x v="103"/>
      <x v="9"/>
    </i>
    <i r="1">
      <x v="43"/>
      <x v="103"/>
      <x v="30"/>
    </i>
    <i>
      <x v="109"/>
      <x v="14"/>
      <x v="104"/>
      <x v="38"/>
    </i>
    <i r="1">
      <x v="17"/>
      <x v="104"/>
      <x v="46"/>
    </i>
    <i r="1">
      <x v="20"/>
      <x v="104"/>
      <x v="32"/>
    </i>
    <i r="1">
      <x v="23"/>
      <x v="104"/>
      <x v="26"/>
    </i>
    <i r="1">
      <x v="37"/>
      <x v="104"/>
      <x v="15"/>
    </i>
    <i>
      <x v="110"/>
      <x v="14"/>
      <x v="105"/>
      <x v="46"/>
    </i>
    <i r="1">
      <x v="37"/>
      <x v="105"/>
      <x v="5"/>
    </i>
    <i>
      <x v="111"/>
      <x v="14"/>
      <x v="106"/>
      <x v="22"/>
    </i>
    <i r="1">
      <x v="17"/>
      <x v="106"/>
      <x v="45"/>
    </i>
    <i r="1">
      <x v="21"/>
      <x v="106"/>
      <x v="81"/>
    </i>
    <i r="1">
      <x v="22"/>
      <x v="106"/>
      <x v="38"/>
    </i>
    <i r="1">
      <x v="23"/>
      <x v="106"/>
      <x v="93"/>
    </i>
    <i r="1">
      <x v="24"/>
      <x v="106"/>
      <x v="48"/>
    </i>
    <i r="1">
      <x v="37"/>
      <x v="106"/>
      <x v="33"/>
    </i>
    <i>
      <x v="112"/>
      <x v="14"/>
      <x v="107"/>
      <x v="62"/>
    </i>
    <i>
      <x v="113"/>
      <x v="2"/>
      <x v="108"/>
      <x v="137"/>
    </i>
    <i r="1">
      <x v="14"/>
      <x v="108"/>
      <x v="36"/>
    </i>
    <i r="1">
      <x v="17"/>
      <x v="108"/>
      <x v="22"/>
    </i>
    <i r="1">
      <x v="20"/>
      <x v="108"/>
      <x v="91"/>
    </i>
    <i r="1">
      <x v="23"/>
      <x v="108"/>
      <x v="9"/>
    </i>
    <i>
      <x v="114"/>
      <x v="14"/>
      <x v="109"/>
      <x v="30"/>
    </i>
    <i r="1">
      <x v="17"/>
      <x v="109"/>
      <x v="46"/>
    </i>
    <i r="1">
      <x v="37"/>
      <x v="109"/>
      <x v="3"/>
    </i>
    <i>
      <x v="115"/>
      <x v="2"/>
      <x v="110"/>
      <x v="9"/>
    </i>
    <i r="1">
      <x v="14"/>
      <x v="110"/>
      <x v="27"/>
    </i>
    <i r="1">
      <x v="17"/>
      <x v="110"/>
      <x v="58"/>
    </i>
    <i r="1">
      <x v="20"/>
      <x v="110"/>
      <x v="40"/>
    </i>
    <i r="1">
      <x v="37"/>
      <x v="110"/>
      <x v="4"/>
    </i>
    <i r="1">
      <x v="39"/>
      <x v="110"/>
      <x v="7"/>
    </i>
    <i>
      <x v="116"/>
      <x v="2"/>
      <x v="111"/>
      <x v="20"/>
    </i>
    <i r="1">
      <x v="5"/>
      <x v="111"/>
      <x v="52"/>
    </i>
    <i r="1">
      <x v="14"/>
      <x v="111"/>
      <x v="36"/>
    </i>
    <i r="1">
      <x v="17"/>
      <x v="111"/>
      <x v="30"/>
    </i>
    <i r="1">
      <x v="20"/>
      <x v="111"/>
      <x v="62"/>
    </i>
    <i r="1">
      <x v="23"/>
      <x v="111"/>
      <x v="46"/>
    </i>
    <i r="1">
      <x v="24"/>
      <x v="111"/>
      <x v="39"/>
    </i>
    <i r="1">
      <x v="37"/>
      <x v="111"/>
      <x v="7"/>
    </i>
    <i>
      <x v="117"/>
      <x v="14"/>
      <x v="112"/>
      <x v="40"/>
    </i>
    <i r="1">
      <x v="17"/>
      <x v="112"/>
      <x v="58"/>
    </i>
    <i r="1">
      <x v="20"/>
      <x v="112"/>
      <x v="105"/>
    </i>
    <i>
      <x v="118"/>
      <x v="14"/>
      <x v="113"/>
      <x v="62"/>
    </i>
    <i r="1">
      <x v="17"/>
      <x v="113"/>
      <x v="31"/>
    </i>
    <i r="1">
      <x v="37"/>
      <x v="113"/>
      <x v="7"/>
    </i>
    <i r="1">
      <x v="39"/>
      <x v="113"/>
      <x v="1"/>
    </i>
    <i r="1">
      <x v="43"/>
      <x v="113"/>
      <x v="5"/>
    </i>
    <i>
      <x v="119"/>
      <x v="14"/>
      <x v="114"/>
      <x v="22"/>
    </i>
    <i r="1">
      <x v="37"/>
      <x v="114"/>
      <x v="5"/>
    </i>
    <i>
      <x v="120"/>
      <x v="2"/>
      <x v="115"/>
      <x v="9"/>
    </i>
    <i r="1">
      <x v="14"/>
      <x v="115"/>
      <x v="52"/>
    </i>
    <i>
      <x v="121"/>
      <x v="14"/>
      <x v="116"/>
      <x v="54"/>
    </i>
    <i r="1">
      <x v="17"/>
      <x v="116"/>
      <x v="54"/>
    </i>
    <i>
      <x v="122"/>
      <x v="14"/>
      <x v="117"/>
      <x v="58"/>
    </i>
    <i>
      <x v="123"/>
      <x v="14"/>
      <x v="118"/>
      <x v="117"/>
    </i>
    <i>
      <x v="124"/>
      <x/>
      <x v="119"/>
      <x v="5"/>
    </i>
    <i r="1">
      <x v="14"/>
      <x v="119"/>
      <x v="32"/>
    </i>
    <i r="1">
      <x v="17"/>
      <x v="119"/>
      <x v="58"/>
    </i>
    <i>
      <x v="125"/>
      <x v="14"/>
      <x v="120"/>
      <x v="122"/>
    </i>
    <i r="1">
      <x v="17"/>
      <x v="120"/>
      <x v="119"/>
    </i>
    <i r="1">
      <x v="37"/>
      <x v="120"/>
      <x v="2"/>
    </i>
    <i r="1">
      <x v="39"/>
      <x v="120"/>
      <x v="5"/>
    </i>
    <i r="1">
      <x v="43"/>
      <x v="120"/>
      <x v="7"/>
    </i>
    <i>
      <x v="126"/>
      <x v="14"/>
      <x v="121"/>
      <x v="28"/>
    </i>
    <i>
      <x v="127"/>
      <x v="14"/>
      <x v="122"/>
      <x v="46"/>
    </i>
    <i r="1">
      <x v="37"/>
      <x v="122"/>
      <x v="3"/>
    </i>
    <i>
      <x v="128"/>
      <x/>
      <x v="123"/>
      <x v="7"/>
    </i>
    <i r="1">
      <x v="2"/>
      <x v="123"/>
      <x v="58"/>
    </i>
    <i r="1">
      <x v="14"/>
      <x v="123"/>
      <x v="38"/>
    </i>
    <i r="1">
      <x v="17"/>
      <x v="123"/>
      <x v="62"/>
    </i>
    <i r="1">
      <x v="20"/>
      <x v="123"/>
      <x v="70"/>
    </i>
    <i r="1">
      <x v="23"/>
      <x v="123"/>
      <x v="70"/>
    </i>
    <i r="1">
      <x v="24"/>
      <x v="123"/>
      <x v="39"/>
    </i>
    <i r="1">
      <x v="32"/>
      <x v="123"/>
      <x v="7"/>
    </i>
    <i r="1">
      <x v="33"/>
      <x v="123"/>
      <x v="7"/>
    </i>
    <i r="1">
      <x v="34"/>
      <x v="123"/>
      <x v="15"/>
    </i>
    <i r="1">
      <x v="35"/>
      <x v="123"/>
      <x v="7"/>
    </i>
    <i r="1">
      <x v="37"/>
      <x v="123"/>
      <x v="7"/>
    </i>
    <i r="1">
      <x v="39"/>
      <x v="123"/>
      <x v="5"/>
    </i>
    <i>
      <x v="129"/>
      <x v="2"/>
      <x v="124"/>
      <x v="26"/>
    </i>
    <i r="1">
      <x v="14"/>
      <x v="124"/>
      <x v="38"/>
    </i>
    <i r="1">
      <x v="17"/>
      <x v="124"/>
      <x v="48"/>
    </i>
    <i r="1">
      <x v="20"/>
      <x v="124"/>
      <x v="62"/>
    </i>
    <i>
      <x v="130"/>
      <x v="14"/>
      <x v="125"/>
      <x v="52"/>
    </i>
    <i r="1">
      <x v="37"/>
      <x v="125"/>
      <x v="11"/>
    </i>
    <i>
      <x v="131"/>
      <x v="2"/>
      <x v="126"/>
      <x v="67"/>
    </i>
    <i r="1">
      <x v="14"/>
      <x v="126"/>
      <x v="28"/>
    </i>
    <i r="1">
      <x v="17"/>
      <x v="126"/>
      <x v="28"/>
    </i>
    <i r="1">
      <x v="20"/>
      <x v="126"/>
      <x v="38"/>
    </i>
    <i r="1">
      <x v="23"/>
      <x v="126"/>
      <x v="77"/>
    </i>
    <i r="1">
      <x v="32"/>
      <x v="126"/>
      <x v="7"/>
    </i>
    <i r="1">
      <x v="33"/>
      <x v="126"/>
      <x v="7"/>
    </i>
    <i r="1">
      <x v="37"/>
      <x v="126"/>
      <x v="11"/>
    </i>
    <i r="1">
      <x v="39"/>
      <x v="126"/>
      <x v="9"/>
    </i>
    <i r="1">
      <x v="43"/>
      <x v="126"/>
      <x/>
    </i>
    <i>
      <x v="132"/>
      <x v="2"/>
      <x v="127"/>
      <x v="23"/>
    </i>
    <i r="1">
      <x v="14"/>
      <x v="127"/>
      <x v="30"/>
    </i>
    <i r="1">
      <x v="17"/>
      <x v="127"/>
      <x v="58"/>
    </i>
    <i r="1">
      <x v="20"/>
      <x v="127"/>
      <x v="52"/>
    </i>
    <i r="1">
      <x v="23"/>
      <x v="127"/>
      <x v="21"/>
    </i>
    <i r="1">
      <x v="37"/>
      <x v="127"/>
      <x v="12"/>
    </i>
    <i>
      <x v="133"/>
      <x v="14"/>
      <x v="128"/>
      <x v="30"/>
    </i>
    <i r="1">
      <x v="17"/>
      <x v="128"/>
      <x v="39"/>
    </i>
    <i r="1">
      <x v="37"/>
      <x v="128"/>
      <x v="4"/>
    </i>
    <i r="1">
      <x v="39"/>
      <x v="128"/>
      <x v="4"/>
    </i>
    <i>
      <x v="134"/>
      <x v="14"/>
      <x v="129"/>
      <x v="38"/>
    </i>
    <i r="1">
      <x v="37"/>
      <x v="129"/>
      <x v="3"/>
    </i>
    <i r="1">
      <x v="39"/>
      <x v="129"/>
      <x v="7"/>
    </i>
    <i>
      <x v="135"/>
      <x v="14"/>
      <x v="130"/>
      <x v="54"/>
    </i>
    <i r="1">
      <x v="17"/>
      <x v="130"/>
      <x v="20"/>
    </i>
    <i r="1">
      <x v="37"/>
      <x v="130"/>
      <x v="16"/>
    </i>
    <i>
      <x v="136"/>
      <x v="2"/>
      <x v="131"/>
      <x v="28"/>
    </i>
    <i r="1">
      <x v="14"/>
      <x v="131"/>
      <x v="38"/>
    </i>
    <i r="1">
      <x v="17"/>
      <x v="131"/>
      <x v="29"/>
    </i>
    <i r="1">
      <x v="20"/>
      <x v="131"/>
      <x v="8"/>
    </i>
    <i>
      <x v="137"/>
      <x v="2"/>
      <x v="136"/>
      <x v="13"/>
    </i>
    <i r="1">
      <x v="14"/>
      <x v="136"/>
      <x v="27"/>
    </i>
    <i r="1">
      <x v="37"/>
      <x v="136"/>
      <x v="4"/>
    </i>
    <i>
      <x v="138"/>
      <x v="14"/>
      <x v="137"/>
      <x v="9"/>
    </i>
    <i r="1">
      <x v="37"/>
      <x v="137"/>
      <x v="11"/>
    </i>
    <i>
      <x v="139"/>
      <x v="2"/>
      <x v="138"/>
      <x v="50"/>
    </i>
    <i r="1">
      <x v="14"/>
      <x v="138"/>
      <x v="46"/>
    </i>
    <i r="1">
      <x v="17"/>
      <x v="138"/>
      <x v="42"/>
    </i>
    <i r="1">
      <x v="20"/>
      <x v="138"/>
      <x v="70"/>
    </i>
    <i r="1">
      <x v="23"/>
      <x v="138"/>
      <x v="86"/>
    </i>
    <i r="1">
      <x v="24"/>
      <x v="138"/>
      <x v="43"/>
    </i>
    <i r="1">
      <x v="25"/>
      <x v="138"/>
      <x v="17"/>
    </i>
    <i r="1">
      <x v="37"/>
      <x v="138"/>
      <x v="2"/>
    </i>
    <i r="1">
      <x v="39"/>
      <x v="138"/>
      <x v="9"/>
    </i>
    <i r="1">
      <x v="43"/>
      <x v="138"/>
      <x v="7"/>
    </i>
    <i r="1">
      <x v="44"/>
      <x v="138"/>
      <x v="15"/>
    </i>
    <i>
      <x v="140"/>
      <x v="14"/>
      <x v="139"/>
      <x v="30"/>
    </i>
    <i r="1">
      <x v="17"/>
      <x v="139"/>
      <x v="38"/>
    </i>
    <i r="1">
      <x v="20"/>
      <x v="139"/>
      <x v="77"/>
    </i>
    <i>
      <x v="141"/>
      <x v="2"/>
      <x v="140"/>
      <x v="89"/>
    </i>
    <i r="1">
      <x v="5"/>
      <x v="140"/>
      <x v="119"/>
    </i>
    <i r="1">
      <x v="6"/>
      <x v="140"/>
      <x v="77"/>
    </i>
    <i r="1">
      <x v="14"/>
      <x v="140"/>
      <x v="73"/>
    </i>
    <i r="1">
      <x v="17"/>
      <x v="140"/>
      <x v="132"/>
    </i>
    <i r="1">
      <x v="20"/>
      <x v="140"/>
      <x v="98"/>
    </i>
    <i r="1">
      <x v="37"/>
      <x v="140"/>
      <x v="22"/>
    </i>
    <i r="1">
      <x v="39"/>
      <x v="140"/>
      <x v="36"/>
    </i>
    <i r="1">
      <x v="43"/>
      <x v="140"/>
      <x v="56"/>
    </i>
    <i r="1">
      <x v="44"/>
      <x v="140"/>
      <x v="8"/>
    </i>
    <i r="1">
      <x v="46"/>
      <x v="140"/>
      <x v="7"/>
    </i>
    <i r="1">
      <x v="47"/>
      <x v="140"/>
      <x v="9"/>
    </i>
    <i r="1">
      <x v="48"/>
      <x v="140"/>
      <x v="9"/>
    </i>
    <i>
      <x v="142"/>
      <x v="2"/>
      <x v="141"/>
      <x v="40"/>
    </i>
    <i r="1">
      <x v="14"/>
      <x v="141"/>
      <x v="89"/>
    </i>
    <i>
      <x v="143"/>
      <x v="14"/>
      <x v="142"/>
      <x v="38"/>
    </i>
    <i r="1">
      <x v="17"/>
      <x v="142"/>
      <x v="40"/>
    </i>
    <i r="1">
      <x v="20"/>
      <x v="142"/>
      <x v="34"/>
    </i>
    <i r="1">
      <x v="23"/>
      <x v="142"/>
      <x v="5"/>
    </i>
    <i r="1">
      <x v="25"/>
      <x v="142"/>
      <x v="11"/>
    </i>
    <i r="1">
      <x v="34"/>
      <x v="142"/>
      <x v="22"/>
    </i>
    <i r="1">
      <x v="37"/>
      <x v="142"/>
      <x v="19"/>
    </i>
    <i r="1">
      <x v="44"/>
      <x v="142"/>
      <x v="14"/>
    </i>
    <i r="1">
      <x v="45"/>
      <x v="142"/>
      <x v="15"/>
    </i>
    <i r="1">
      <x v="46"/>
      <x v="142"/>
      <x v="9"/>
    </i>
    <i r="1">
      <x v="47"/>
      <x v="142"/>
      <x v="17"/>
    </i>
    <i>
      <x v="144"/>
      <x v="14"/>
      <x v="143"/>
      <x v="62"/>
    </i>
    <i r="1">
      <x v="37"/>
      <x v="143"/>
      <x v="19"/>
    </i>
    <i>
      <x v="145"/>
      <x v="2"/>
      <x v="132"/>
      <x v="22"/>
    </i>
    <i r="1">
      <x v="14"/>
      <x v="132"/>
      <x v="38"/>
    </i>
    <i r="1">
      <x v="17"/>
      <x v="132"/>
      <x v="40"/>
    </i>
    <i r="1">
      <x v="20"/>
      <x v="132"/>
      <x v="50"/>
    </i>
    <i r="1">
      <x v="23"/>
      <x v="132"/>
      <x v="28"/>
    </i>
    <i r="1">
      <x v="37"/>
      <x v="132"/>
      <x v="3"/>
    </i>
    <i>
      <x v="146"/>
      <x v="2"/>
      <x v="133"/>
      <x v="19"/>
    </i>
    <i r="1">
      <x v="14"/>
      <x v="133"/>
      <x v="92"/>
    </i>
    <i r="1">
      <x v="17"/>
      <x v="133"/>
      <x v="70"/>
    </i>
    <i r="1">
      <x v="20"/>
      <x v="133"/>
      <x v="48"/>
    </i>
    <i r="1">
      <x v="32"/>
      <x v="133"/>
      <x v="11"/>
    </i>
    <i r="1">
      <x v="37"/>
      <x v="133"/>
      <x v="3"/>
    </i>
    <i r="1">
      <x v="39"/>
      <x v="133"/>
      <x v="9"/>
    </i>
    <i>
      <x v="147"/>
      <x v="14"/>
      <x v="134"/>
      <x v="62"/>
    </i>
    <i r="1">
      <x v="37"/>
      <x v="134"/>
      <x v="13"/>
    </i>
    <i>
      <x v="148"/>
      <x v="14"/>
      <x v="135"/>
      <x v="38"/>
    </i>
    <i r="1">
      <x v="37"/>
      <x v="135"/>
      <x v="3"/>
    </i>
    <i>
      <x v="149"/>
      <x v="2"/>
      <x v="144"/>
      <x v="77"/>
    </i>
    <i r="1">
      <x v="14"/>
      <x v="144"/>
      <x v="113"/>
    </i>
    <i r="1">
      <x v="17"/>
      <x v="144"/>
      <x v="130"/>
    </i>
    <i r="1">
      <x v="20"/>
      <x v="144"/>
      <x v="47"/>
    </i>
    <i r="1">
      <x v="32"/>
      <x v="144"/>
      <x v="6"/>
    </i>
    <i r="1">
      <x v="33"/>
      <x v="144"/>
      <x v="19"/>
    </i>
    <i r="1">
      <x v="34"/>
      <x v="144"/>
      <x v="5"/>
    </i>
    <i r="1">
      <x v="37"/>
      <x v="144"/>
      <x v="7"/>
    </i>
    <i r="1">
      <x v="39"/>
      <x v="144"/>
      <x v="3"/>
    </i>
    <i>
      <x v="150"/>
      <x v="14"/>
      <x v="145"/>
      <x v="70"/>
    </i>
    <i r="1">
      <x v="17"/>
      <x v="145"/>
      <x v="30"/>
    </i>
    <i r="1">
      <x v="32"/>
      <x v="145"/>
      <x v="7"/>
    </i>
    <i r="1">
      <x v="37"/>
      <x v="145"/>
      <x v="13"/>
    </i>
    <i r="1">
      <x v="43"/>
      <x v="145"/>
      <x v="11"/>
    </i>
    <i>
      <x v="151"/>
      <x v="14"/>
      <x v="146"/>
      <x v="30"/>
    </i>
    <i r="1">
      <x v="17"/>
      <x v="146"/>
      <x v="42"/>
    </i>
    <i>
      <x v="152"/>
      <x v="14"/>
      <x v="147"/>
      <x v="109"/>
    </i>
    <i r="1">
      <x v="37"/>
      <x v="147"/>
      <x v="13"/>
    </i>
    <i>
      <x v="153"/>
      <x v="14"/>
      <x v="148"/>
      <x v="77"/>
    </i>
    <i r="1">
      <x v="32"/>
      <x v="148"/>
      <x v="7"/>
    </i>
    <i r="1">
      <x v="33"/>
      <x v="148"/>
      <x v="7"/>
    </i>
    <i>
      <x v="154"/>
      <x v="2"/>
      <x v="149"/>
      <x v="73"/>
    </i>
    <i r="1">
      <x v="14"/>
      <x v="149"/>
      <x v="48"/>
    </i>
    <i r="1">
      <x v="17"/>
      <x v="149"/>
      <x v="34"/>
    </i>
    <i r="1">
      <x v="20"/>
      <x v="149"/>
      <x v="70"/>
    </i>
    <i r="1">
      <x v="23"/>
      <x v="149"/>
      <x v="77"/>
    </i>
    <i r="1">
      <x v="24"/>
      <x v="149"/>
      <x v="53"/>
    </i>
    <i r="1">
      <x v="25"/>
      <x v="149"/>
      <x v="16"/>
    </i>
    <i>
      <x v="155"/>
      <x v="14"/>
      <x v="150"/>
      <x v="54"/>
    </i>
    <i r="1">
      <x v="37"/>
      <x v="150"/>
      <x v="7"/>
    </i>
    <i>
      <x v="156"/>
      <x v="14"/>
      <x v="151"/>
      <x v="38"/>
    </i>
    <i r="1">
      <x v="17"/>
      <x v="151"/>
      <x v="58"/>
    </i>
    <i r="1">
      <x v="37"/>
      <x v="151"/>
      <x v="10"/>
    </i>
    <i>
      <x v="157"/>
      <x v="14"/>
      <x v="152"/>
      <x v="50"/>
    </i>
    <i r="1">
      <x v="17"/>
      <x v="152"/>
      <x v="64"/>
    </i>
    <i r="1">
      <x v="20"/>
      <x v="152"/>
      <x v="46"/>
    </i>
    <i r="1">
      <x v="32"/>
      <x v="152"/>
      <x v="7"/>
    </i>
    <i r="1">
      <x v="37"/>
      <x v="152"/>
      <x v="13"/>
    </i>
    <i>
      <x v="158"/>
      <x v="14"/>
      <x v="153"/>
      <x v="46"/>
    </i>
    <i>
      <x v="159"/>
      <x v="2"/>
      <x v="154"/>
      <x v="66"/>
    </i>
    <i r="1">
      <x v="5"/>
      <x v="154"/>
      <x v="22"/>
    </i>
    <i r="1">
      <x v="14"/>
      <x v="154"/>
      <x v="33"/>
    </i>
    <i r="1">
      <x v="17"/>
      <x v="154"/>
      <x v="48"/>
    </i>
    <i r="1">
      <x v="20"/>
      <x v="154"/>
      <x v="50"/>
    </i>
    <i r="1">
      <x v="23"/>
      <x v="154"/>
      <x v="50"/>
    </i>
    <i r="1">
      <x v="24"/>
      <x v="154"/>
      <x v="48"/>
    </i>
    <i r="1">
      <x v="25"/>
      <x v="154"/>
      <x v="76"/>
    </i>
    <i r="1">
      <x v="26"/>
      <x v="154"/>
      <x v="27"/>
    </i>
    <i r="1">
      <x v="43"/>
      <x v="154"/>
      <x v="24"/>
    </i>
    <i r="1">
      <x v="44"/>
      <x v="154"/>
      <x v="3"/>
    </i>
    <i r="1">
      <x v="45"/>
      <x v="154"/>
      <x v="14"/>
    </i>
    <i>
      <x v="160"/>
      <x v="14"/>
      <x v="155"/>
      <x v="54"/>
    </i>
    <i r="1">
      <x v="17"/>
      <x v="155"/>
      <x v="58"/>
    </i>
    <i r="1">
      <x v="37"/>
      <x v="155"/>
      <x v="4"/>
    </i>
    <i r="1">
      <x v="39"/>
      <x v="155"/>
      <x v="1"/>
    </i>
    <i>
      <x v="161"/>
      <x v="14"/>
      <x v="156"/>
      <x v="49"/>
    </i>
    <i r="1">
      <x v="17"/>
      <x v="156"/>
      <x v="11"/>
    </i>
    <i r="1">
      <x v="37"/>
      <x v="156"/>
      <x v="6"/>
    </i>
    <i>
      <x v="162"/>
      <x v="2"/>
      <x v="157"/>
      <x v="107"/>
    </i>
    <i r="1">
      <x v="13"/>
      <x v="157"/>
      <x v="38"/>
    </i>
    <i r="1">
      <x v="14"/>
      <x v="157"/>
      <x v="66"/>
    </i>
    <i r="1">
      <x v="17"/>
      <x v="157"/>
      <x v="121"/>
    </i>
    <i r="1">
      <x v="20"/>
      <x v="157"/>
      <x v="91"/>
    </i>
    <i r="1">
      <x v="32"/>
      <x v="157"/>
      <x v="5"/>
    </i>
    <i r="1">
      <x v="33"/>
      <x v="157"/>
      <x v="7"/>
    </i>
    <i r="1">
      <x v="34"/>
      <x v="157"/>
      <x v="9"/>
    </i>
    <i r="1">
      <x v="35"/>
      <x v="157"/>
      <x v="11"/>
    </i>
    <i r="1">
      <x v="36"/>
      <x v="157"/>
      <x v="7"/>
    </i>
    <i r="1">
      <x v="37"/>
      <x v="157"/>
      <x v="22"/>
    </i>
    <i r="1">
      <x v="39"/>
      <x v="157"/>
      <x v="6"/>
    </i>
    <i r="1">
      <x v="43"/>
      <x v="157"/>
      <x v="11"/>
    </i>
    <i>
      <x v="163"/>
      <x v="14"/>
      <x v="158"/>
      <x v="38"/>
    </i>
    <i>
      <x v="164"/>
      <x v="2"/>
      <x v="159"/>
      <x v="38"/>
    </i>
    <i r="1">
      <x v="14"/>
      <x v="159"/>
      <x v="48"/>
    </i>
    <i r="1">
      <x v="17"/>
      <x v="159"/>
      <x v="58"/>
    </i>
    <i r="1">
      <x v="20"/>
      <x v="159"/>
      <x v="78"/>
    </i>
    <i r="1">
      <x v="32"/>
      <x v="159"/>
      <x v="7"/>
    </i>
    <i r="1">
      <x v="37"/>
      <x v="159"/>
      <x v="4"/>
    </i>
    <i>
      <x v="165"/>
      <x v="14"/>
      <x v="160"/>
      <x v="22"/>
    </i>
    <i r="1">
      <x v="37"/>
      <x v="160"/>
      <x v="9"/>
    </i>
    <i>
      <x v="166"/>
      <x v="2"/>
      <x v="161"/>
      <x v="149"/>
    </i>
    <i r="1">
      <x v="14"/>
      <x v="161"/>
      <x v="43"/>
    </i>
    <i r="1">
      <x v="17"/>
      <x v="161"/>
      <x v="73"/>
    </i>
    <i r="1">
      <x v="20"/>
      <x v="161"/>
      <x v="119"/>
    </i>
    <i r="1">
      <x v="23"/>
      <x v="161"/>
      <x v="131"/>
    </i>
    <i r="1">
      <x v="32"/>
      <x v="161"/>
      <x v="4"/>
    </i>
    <i r="1">
      <x v="33"/>
      <x v="161"/>
      <x v="11"/>
    </i>
    <i r="1">
      <x v="34"/>
      <x v="161"/>
      <x v="7"/>
    </i>
    <i r="1">
      <x v="35"/>
      <x v="161"/>
      <x v="3"/>
    </i>
    <i r="1">
      <x v="37"/>
      <x v="161"/>
      <x v="1"/>
    </i>
    <i r="1">
      <x v="39"/>
      <x v="161"/>
      <x v="34"/>
    </i>
    <i r="1">
      <x v="43"/>
      <x v="161"/>
      <x/>
    </i>
    <i>
      <x v="167"/>
      <x v="14"/>
      <x v="162"/>
      <x v="46"/>
    </i>
    <i r="1">
      <x v="17"/>
      <x v="162"/>
      <x v="62"/>
    </i>
    <i r="1">
      <x v="20"/>
      <x v="162"/>
      <x v="104"/>
    </i>
    <i>
      <x v="168"/>
      <x v="31"/>
      <x v="163"/>
      <x v="60"/>
    </i>
    <i>
      <x v="169"/>
      <x v="14"/>
      <x v="164"/>
      <x v="38"/>
    </i>
    <i r="1">
      <x v="17"/>
      <x v="164"/>
      <x v="38"/>
    </i>
    <i r="1">
      <x v="32"/>
      <x v="164"/>
      <x v="7"/>
    </i>
    <i r="1">
      <x v="37"/>
      <x v="164"/>
      <x v="5"/>
    </i>
    <i r="1">
      <x v="39"/>
      <x v="164"/>
      <x v="3"/>
    </i>
    <i>
      <x v="170"/>
      <x v="2"/>
      <x v="165"/>
      <x v="145"/>
    </i>
    <i r="1">
      <x v="14"/>
      <x v="165"/>
      <x v="34"/>
    </i>
    <i r="1">
      <x v="17"/>
      <x v="165"/>
      <x v="44"/>
    </i>
    <i r="1">
      <x v="20"/>
      <x v="165"/>
      <x v="58"/>
    </i>
    <i r="1">
      <x v="23"/>
      <x v="165"/>
      <x v="91"/>
    </i>
    <i r="1">
      <x v="25"/>
      <x v="165"/>
      <x v="94"/>
    </i>
    <i r="1">
      <x v="37"/>
      <x v="165"/>
      <x v="22"/>
    </i>
    <i r="1">
      <x v="39"/>
      <x v="165"/>
      <x v="43"/>
    </i>
    <i>
      <x v="171"/>
      <x v="14"/>
      <x v="166"/>
      <x v="40"/>
    </i>
    <i>
      <x v="172"/>
      <x v="14"/>
      <x v="167"/>
      <x v="38"/>
    </i>
    <i r="1">
      <x v="17"/>
      <x v="167"/>
      <x v="38"/>
    </i>
    <i r="1">
      <x v="37"/>
      <x v="167"/>
      <x v="22"/>
    </i>
    <i>
      <x v="173"/>
      <x v="14"/>
      <x v="168"/>
      <x v="40"/>
    </i>
    <i r="1">
      <x v="37"/>
      <x v="168"/>
      <x v="11"/>
    </i>
    <i>
      <x v="174"/>
      <x v="2"/>
      <x v="169"/>
      <x v="30"/>
    </i>
    <i r="1">
      <x v="5"/>
      <x v="169"/>
      <x v="113"/>
    </i>
    <i r="1">
      <x v="14"/>
      <x v="169"/>
      <x v="48"/>
    </i>
    <i r="1">
      <x v="15"/>
      <x v="169"/>
      <x v="19"/>
    </i>
    <i r="1">
      <x v="17"/>
      <x v="169"/>
      <x v="38"/>
    </i>
    <i r="1">
      <x v="20"/>
      <x v="169"/>
      <x v="34"/>
    </i>
    <i r="1">
      <x v="23"/>
      <x v="169"/>
      <x v="92"/>
    </i>
    <i r="1">
      <x v="24"/>
      <x v="169"/>
      <x v="97"/>
    </i>
    <i r="1">
      <x v="25"/>
      <x v="169"/>
      <x v="52"/>
    </i>
    <i r="1">
      <x v="27"/>
      <x v="169"/>
      <x v="15"/>
    </i>
    <i r="1">
      <x v="28"/>
      <x v="169"/>
      <x v="33"/>
    </i>
    <i r="1">
      <x v="32"/>
      <x v="169"/>
      <x v="16"/>
    </i>
    <i r="1">
      <x v="39"/>
      <x v="169"/>
      <x v="13"/>
    </i>
    <i r="1">
      <x v="43"/>
      <x v="169"/>
      <x v="11"/>
    </i>
    <i>
      <x v="175"/>
      <x v="14"/>
      <x v="170"/>
      <x v="77"/>
    </i>
    <i>
      <x v="176"/>
      <x/>
      <x v="171"/>
      <x v="3"/>
    </i>
    <i r="1">
      <x v="14"/>
      <x v="171"/>
      <x v="34"/>
    </i>
    <i r="1">
      <x v="32"/>
      <x v="171"/>
      <x v="7"/>
    </i>
    <i r="1">
      <x v="37"/>
      <x v="171"/>
      <x v="12"/>
    </i>
    <i>
      <x v="177"/>
      <x v="14"/>
      <x v="172"/>
      <x v="43"/>
    </i>
    <i r="1">
      <x v="17"/>
      <x v="172"/>
      <x v="38"/>
    </i>
    <i r="1">
      <x v="20"/>
      <x v="172"/>
      <x v="89"/>
    </i>
    <i r="1">
      <x v="23"/>
      <x v="172"/>
      <x v="19"/>
    </i>
    <i r="1">
      <x v="37"/>
      <x v="172"/>
      <x v="7"/>
    </i>
    <i>
      <x v="178"/>
      <x v="14"/>
      <x v="173"/>
      <x v="38"/>
    </i>
    <i r="1">
      <x v="17"/>
      <x v="173"/>
      <x v="38"/>
    </i>
    <i r="1">
      <x v="20"/>
      <x v="173"/>
      <x v="76"/>
    </i>
    <i>
      <x v="179"/>
      <x v="14"/>
      <x v="174"/>
      <x v="70"/>
    </i>
    <i r="1">
      <x v="37"/>
      <x v="174"/>
      <x v="7"/>
    </i>
    <i>
      <x v="180"/>
      <x v="14"/>
      <x v="175"/>
      <x v="62"/>
    </i>
    <i r="1">
      <x v="17"/>
      <x v="175"/>
      <x v="22"/>
    </i>
    <i r="1">
      <x v="37"/>
      <x v="175"/>
      <x v="5"/>
    </i>
    <i>
      <x v="181"/>
      <x v="14"/>
      <x v="176"/>
      <x v="44"/>
    </i>
    <i>
      <x v="182"/>
      <x v="14"/>
      <x v="177"/>
      <x v="89"/>
    </i>
    <i r="1">
      <x v="17"/>
      <x v="177"/>
      <x v="34"/>
    </i>
    <i r="1">
      <x v="37"/>
      <x v="177"/>
      <x v="12"/>
    </i>
    <i>
      <x v="183"/>
      <x v="14"/>
      <x v="178"/>
      <x v="58"/>
    </i>
    <i r="1">
      <x v="17"/>
      <x v="178"/>
      <x v="73"/>
    </i>
    <i>
      <x v="184"/>
      <x v="2"/>
      <x v="179"/>
      <x v="136"/>
    </i>
    <i r="1">
      <x v="5"/>
      <x v="179"/>
      <x v="139"/>
    </i>
    <i r="1">
      <x v="14"/>
      <x v="179"/>
      <x v="62"/>
    </i>
    <i r="1">
      <x v="17"/>
      <x v="179"/>
      <x v="89"/>
    </i>
    <i r="1">
      <x v="20"/>
      <x v="179"/>
      <x v="97"/>
    </i>
    <i r="1">
      <x v="23"/>
      <x v="179"/>
      <x v="112"/>
    </i>
    <i r="1">
      <x v="25"/>
      <x v="179"/>
      <x v="51"/>
    </i>
    <i r="1">
      <x v="26"/>
      <x v="179"/>
      <x v="39"/>
    </i>
    <i r="1">
      <x v="32"/>
      <x v="179"/>
      <x v="7"/>
    </i>
    <i r="1">
      <x v="33"/>
      <x v="179"/>
      <x v="22"/>
    </i>
    <i r="1">
      <x v="34"/>
      <x v="179"/>
      <x v="7"/>
    </i>
    <i r="1">
      <x v="37"/>
      <x v="179"/>
      <x v="2"/>
    </i>
    <i>
      <x v="185"/>
      <x v="14"/>
      <x v="180"/>
      <x v="38"/>
    </i>
    <i r="1">
      <x v="17"/>
      <x v="180"/>
      <x v="46"/>
    </i>
    <i r="1">
      <x v="20"/>
      <x v="180"/>
      <x v="46"/>
    </i>
    <i r="1">
      <x v="37"/>
      <x v="180"/>
      <x v="11"/>
    </i>
    <i>
      <x v="186"/>
      <x v="14"/>
      <x v="181"/>
      <x v="54"/>
    </i>
    <i r="1">
      <x v="37"/>
      <x v="181"/>
      <x v="2"/>
    </i>
    <i>
      <x v="187"/>
      <x v="14"/>
      <x v="182"/>
      <x v="101"/>
    </i>
    <i r="1">
      <x v="17"/>
      <x v="182"/>
      <x v="35"/>
    </i>
    <i r="1">
      <x v="37"/>
      <x v="182"/>
      <x v="7"/>
    </i>
    <i>
      <x v="188"/>
      <x v="14"/>
      <x v="183"/>
      <x v="46"/>
    </i>
    <i r="1">
      <x v="32"/>
      <x v="183"/>
      <x v="5"/>
    </i>
    <i r="1">
      <x v="33"/>
      <x v="183"/>
      <x v="7"/>
    </i>
    <i r="1">
      <x v="39"/>
      <x v="183"/>
      <x v="4"/>
    </i>
    <i r="1">
      <x v="43"/>
      <x v="183"/>
      <x/>
    </i>
    <i>
      <x v="189"/>
      <x v="14"/>
      <x v="184"/>
      <x v="80"/>
    </i>
    <i r="1">
      <x v="17"/>
      <x v="184"/>
      <x v="58"/>
    </i>
    <i r="1">
      <x v="20"/>
      <x v="184"/>
      <x v="28"/>
    </i>
    <i r="1">
      <x v="37"/>
      <x v="184"/>
      <x v="7"/>
    </i>
    <i>
      <x v="190"/>
      <x v="12"/>
      <x v="185"/>
      <x v="48"/>
    </i>
    <i r="1">
      <x v="14"/>
      <x v="185"/>
      <x v="73"/>
    </i>
    <i r="1">
      <x v="17"/>
      <x v="185"/>
      <x v="30"/>
    </i>
    <i r="1">
      <x v="20"/>
      <x v="185"/>
      <x v="102"/>
    </i>
    <i r="1">
      <x v="23"/>
      <x v="185"/>
      <x v="38"/>
    </i>
    <i r="1">
      <x v="24"/>
      <x v="185"/>
      <x v="90"/>
    </i>
    <i r="1">
      <x v="25"/>
      <x v="185"/>
      <x v="18"/>
    </i>
    <i r="1">
      <x v="26"/>
      <x v="185"/>
      <x v="43"/>
    </i>
    <i r="1">
      <x v="32"/>
      <x v="185"/>
      <x v="9"/>
    </i>
    <i r="1">
      <x v="37"/>
      <x v="185"/>
      <x v="19"/>
    </i>
    <i r="1">
      <x v="39"/>
      <x v="185"/>
      <x v="19"/>
    </i>
    <i r="1">
      <x v="43"/>
      <x v="185"/>
      <x v="7"/>
    </i>
    <i>
      <x v="191"/>
      <x v="14"/>
      <x v="186"/>
      <x v="38"/>
    </i>
    <i>
      <x v="192"/>
      <x v="14"/>
      <x v="187"/>
      <x v="49"/>
    </i>
    <i>
      <x v="193"/>
      <x v="2"/>
      <x v="188"/>
      <x v="46"/>
    </i>
    <i r="1">
      <x v="5"/>
      <x v="188"/>
      <x v="22"/>
    </i>
    <i r="1">
      <x v="14"/>
      <x v="188"/>
      <x v="27"/>
    </i>
    <i r="1">
      <x v="17"/>
      <x v="188"/>
      <x v="38"/>
    </i>
    <i r="1">
      <x v="20"/>
      <x v="188"/>
      <x v="38"/>
    </i>
    <i r="1">
      <x v="23"/>
      <x v="188"/>
      <x v="89"/>
    </i>
    <i>
      <x v="194"/>
      <x v="2"/>
      <x v="189"/>
      <x v="24"/>
    </i>
    <i r="1">
      <x v="14"/>
      <x v="189"/>
      <x v="88"/>
    </i>
    <i r="1">
      <x v="20"/>
      <x v="189"/>
      <x v="67"/>
    </i>
    <i r="1">
      <x v="23"/>
      <x v="189"/>
      <x v="18"/>
    </i>
    <i r="1">
      <x v="32"/>
      <x v="189"/>
      <x v="7"/>
    </i>
    <i r="1">
      <x v="37"/>
      <x v="189"/>
      <x v="6"/>
    </i>
    <i r="1">
      <x v="39"/>
      <x v="189"/>
      <x v="10"/>
    </i>
    <i>
      <x v="195"/>
      <x v="14"/>
      <x v="190"/>
      <x v="62"/>
    </i>
    <i r="1">
      <x v="37"/>
      <x v="190"/>
      <x v="4"/>
    </i>
    <i r="1">
      <x v="39"/>
      <x v="190"/>
      <x v="2"/>
    </i>
    <i r="1">
      <x v="44"/>
      <x v="190"/>
      <x v="11"/>
    </i>
    <i>
      <x v="196"/>
      <x v="14"/>
      <x v="191"/>
      <x v="38"/>
    </i>
    <i>
      <x v="197"/>
      <x v="2"/>
      <x v="192"/>
      <x v="34"/>
    </i>
    <i r="1">
      <x v="14"/>
      <x v="192"/>
      <x v="42"/>
    </i>
    <i r="1">
      <x v="17"/>
      <x v="192"/>
      <x v="38"/>
    </i>
    <i>
      <x v="198"/>
      <x v="14"/>
      <x v="193"/>
      <x v="62"/>
    </i>
    <i>
      <x v="199"/>
      <x v="2"/>
      <x v="194"/>
      <x v="76"/>
    </i>
    <i r="1">
      <x v="5"/>
      <x v="194"/>
      <x v="38"/>
    </i>
    <i r="1">
      <x v="14"/>
      <x v="194"/>
      <x v="91"/>
    </i>
    <i r="1">
      <x v="17"/>
      <x v="194"/>
      <x v="68"/>
    </i>
    <i r="1">
      <x v="20"/>
      <x v="194"/>
      <x v="42"/>
    </i>
    <i r="1">
      <x v="23"/>
      <x v="194"/>
      <x v="57"/>
    </i>
    <i r="1">
      <x v="37"/>
      <x v="194"/>
      <x v="8"/>
    </i>
    <i r="1">
      <x v="39"/>
      <x v="194"/>
      <x v="14"/>
    </i>
    <i>
      <x v="200"/>
      <x v="14"/>
      <x v="195"/>
      <x v="50"/>
    </i>
    <i r="1">
      <x v="37"/>
      <x v="195"/>
      <x v="7"/>
    </i>
    <i>
      <x v="201"/>
      <x/>
      <x v="196"/>
      <x v="7"/>
    </i>
    <i r="1">
      <x v="14"/>
      <x v="196"/>
      <x v="38"/>
    </i>
    <i r="1">
      <x v="17"/>
      <x v="196"/>
      <x v="38"/>
    </i>
    <i r="1">
      <x v="20"/>
      <x v="196"/>
      <x v="58"/>
    </i>
    <i r="1">
      <x v="37"/>
      <x v="196"/>
      <x/>
    </i>
    <i r="1">
      <x v="39"/>
      <x v="196"/>
      <x v="4"/>
    </i>
    <i r="1">
      <x v="43"/>
      <x v="196"/>
      <x v="11"/>
    </i>
    <i>
      <x v="202"/>
      <x v="14"/>
      <x v="197"/>
      <x v="58"/>
    </i>
    <i>
      <x v="203"/>
      <x v="14"/>
      <x v="198"/>
      <x v="56"/>
    </i>
    <i r="1">
      <x v="17"/>
      <x v="198"/>
      <x v="34"/>
    </i>
    <i r="1">
      <x v="37"/>
      <x v="198"/>
      <x v="13"/>
    </i>
    <i>
      <x v="204"/>
      <x v="14"/>
      <x v="199"/>
      <x v="38"/>
    </i>
    <i>
      <x v="205"/>
      <x v="2"/>
      <x v="200"/>
      <x v="20"/>
    </i>
    <i r="1">
      <x v="14"/>
      <x v="200"/>
      <x v="28"/>
    </i>
    <i r="1">
      <x v="17"/>
      <x v="200"/>
      <x v="54"/>
    </i>
    <i r="1">
      <x v="37"/>
      <x v="200"/>
      <x v="11"/>
    </i>
    <i>
      <x v="206"/>
      <x v="14"/>
      <x v="206"/>
      <x v="50"/>
    </i>
    <i r="1">
      <x v="17"/>
      <x v="206"/>
      <x v="62"/>
    </i>
    <i r="1">
      <x v="20"/>
      <x v="206"/>
      <x v="23"/>
    </i>
    <i r="1">
      <x v="37"/>
      <x v="206"/>
      <x v="7"/>
    </i>
    <i>
      <x v="207"/>
      <x/>
      <x v="207"/>
      <x v="7"/>
    </i>
    <i r="1">
      <x v="14"/>
      <x v="207"/>
      <x v="62"/>
    </i>
    <i r="1">
      <x v="17"/>
      <x v="207"/>
      <x v="52"/>
    </i>
    <i r="1">
      <x v="37"/>
      <x v="207"/>
      <x v="11"/>
    </i>
    <i>
      <x v="208"/>
      <x v="2"/>
      <x v="208"/>
      <x v="115"/>
    </i>
    <i r="1">
      <x v="5"/>
      <x v="208"/>
      <x v="89"/>
    </i>
    <i r="1">
      <x v="6"/>
      <x v="208"/>
      <x v="30"/>
    </i>
    <i r="1">
      <x v="14"/>
      <x v="208"/>
      <x v="22"/>
    </i>
    <i r="1">
      <x v="17"/>
      <x v="208"/>
      <x v="58"/>
    </i>
    <i r="1">
      <x v="20"/>
      <x v="208"/>
      <x v="22"/>
    </i>
    <i r="1">
      <x v="23"/>
      <x v="208"/>
      <x v="30"/>
    </i>
    <i r="1">
      <x v="26"/>
      <x v="208"/>
      <x v="6"/>
    </i>
    <i r="1">
      <x v="29"/>
      <x v="208"/>
      <x v="57"/>
    </i>
    <i r="1">
      <x v="30"/>
      <x v="208"/>
      <x v="19"/>
    </i>
    <i r="1">
      <x v="39"/>
      <x v="208"/>
      <x v="7"/>
    </i>
    <i r="1">
      <x v="40"/>
      <x v="208"/>
      <x v="5"/>
    </i>
    <i r="1">
      <x v="43"/>
      <x v="208"/>
      <x v="3"/>
    </i>
    <i>
      <x v="209"/>
      <x v="14"/>
      <x v="209"/>
      <x v="54"/>
    </i>
    <i r="1">
      <x v="17"/>
      <x v="209"/>
      <x v="19"/>
    </i>
    <i r="1">
      <x v="20"/>
      <x v="209"/>
      <x v="9"/>
    </i>
    <i r="1">
      <x v="37"/>
      <x v="209"/>
      <x v="2"/>
    </i>
    <i r="1">
      <x v="39"/>
      <x v="209"/>
      <x v="20"/>
    </i>
    <i>
      <x v="210"/>
      <x v="14"/>
      <x v="210"/>
      <x v="38"/>
    </i>
    <i r="1">
      <x v="17"/>
      <x v="210"/>
      <x v="62"/>
    </i>
    <i>
      <x v="211"/>
      <x v="14"/>
      <x v="211"/>
      <x v="58"/>
    </i>
    <i r="1">
      <x v="37"/>
      <x v="211"/>
      <x v="5"/>
    </i>
    <i r="1">
      <x v="39"/>
      <x v="211"/>
      <x v="1"/>
    </i>
    <i r="1">
      <x v="43"/>
      <x v="211"/>
      <x v="1"/>
    </i>
    <i>
      <x v="212"/>
      <x v="2"/>
      <x v="212"/>
      <x v="22"/>
    </i>
    <i r="1">
      <x v="5"/>
      <x v="212"/>
      <x v="58"/>
    </i>
    <i r="1">
      <x v="6"/>
      <x v="212"/>
      <x v="114"/>
    </i>
    <i r="1">
      <x v="14"/>
      <x v="212"/>
      <x v="38"/>
    </i>
    <i r="1">
      <x v="17"/>
      <x v="212"/>
      <x v="124"/>
    </i>
    <i r="1">
      <x v="20"/>
      <x v="212"/>
      <x v="70"/>
    </i>
    <i r="1">
      <x v="37"/>
      <x v="212"/>
      <x v="9"/>
    </i>
    <i r="1">
      <x v="39"/>
      <x v="212"/>
      <x v="1"/>
    </i>
    <i>
      <x v="214"/>
      <x v="2"/>
      <x v="214"/>
      <x v="28"/>
    </i>
    <i r="1">
      <x v="14"/>
      <x v="214"/>
      <x v="70"/>
    </i>
    <i r="1">
      <x v="32"/>
      <x v="214"/>
      <x v="7"/>
    </i>
    <i r="1">
      <x v="33"/>
      <x v="214"/>
      <x v="7"/>
    </i>
    <i>
      <x v="215"/>
      <x v="2"/>
      <x v="215"/>
      <x v="83"/>
    </i>
    <i r="1">
      <x v="14"/>
      <x v="215"/>
      <x v="34"/>
    </i>
    <i r="1">
      <x v="17"/>
      <x v="215"/>
      <x v="38"/>
    </i>
    <i r="1">
      <x v="20"/>
      <x v="215"/>
      <x v="55"/>
    </i>
    <i r="1">
      <x v="37"/>
      <x v="215"/>
      <x v="11"/>
    </i>
    <i>
      <x v="216"/>
      <x v="2"/>
      <x v="216"/>
      <x v="9"/>
    </i>
    <i>
      <x v="217"/>
      <x v="14"/>
      <x v="217"/>
      <x v="80"/>
    </i>
    <i>
      <x v="218"/>
      <x v="14"/>
      <x v="201"/>
      <x v="26"/>
    </i>
    <i r="1">
      <x v="17"/>
      <x v="201"/>
      <x v="7"/>
    </i>
    <i r="1">
      <x v="37"/>
      <x v="201"/>
      <x v="4"/>
    </i>
    <i r="1">
      <x v="39"/>
      <x v="201"/>
      <x v="12"/>
    </i>
    <i>
      <x v="219"/>
      <x v="14"/>
      <x v="202"/>
      <x v="46"/>
    </i>
    <i>
      <x v="220"/>
      <x v="14"/>
      <x v="203"/>
      <x v="34"/>
    </i>
    <i r="1">
      <x v="32"/>
      <x v="203"/>
      <x v="7"/>
    </i>
    <i r="1">
      <x v="37"/>
      <x v="203"/>
      <x v="9"/>
    </i>
    <i>
      <x v="221"/>
      <x v="14"/>
      <x v="204"/>
      <x v="13"/>
    </i>
    <i r="1">
      <x v="37"/>
      <x v="204"/>
      <x v="5"/>
    </i>
    <i r="1">
      <x v="39"/>
      <x v="204"/>
      <x v="5"/>
    </i>
    <i>
      <x v="222"/>
      <x v="2"/>
      <x v="205"/>
      <x v="83"/>
    </i>
    <i r="1">
      <x v="14"/>
      <x v="205"/>
      <x v="46"/>
    </i>
    <i r="1">
      <x v="17"/>
      <x v="205"/>
      <x v="72"/>
    </i>
    <i r="1">
      <x v="20"/>
      <x v="205"/>
      <x v="89"/>
    </i>
    <i r="1">
      <x v="23"/>
      <x v="205"/>
      <x v="26"/>
    </i>
    <i r="1">
      <x v="32"/>
      <x v="205"/>
      <x v="5"/>
    </i>
    <i r="1">
      <x v="33"/>
      <x v="205"/>
      <x v="3"/>
    </i>
    <i r="1">
      <x v="37"/>
      <x v="205"/>
      <x v="8"/>
    </i>
    <i>
      <x v="223"/>
      <x v="2"/>
      <x v="218"/>
      <x v="13"/>
    </i>
    <i r="1">
      <x v="14"/>
      <x v="218"/>
      <x v="38"/>
    </i>
    <i r="1">
      <x v="17"/>
      <x v="218"/>
      <x v="34"/>
    </i>
    <i r="1">
      <x v="32"/>
      <x v="218"/>
      <x v="7"/>
    </i>
    <i r="1">
      <x v="37"/>
      <x v="218"/>
      <x v="11"/>
    </i>
    <i>
      <x v="224"/>
      <x v="2"/>
      <x v="219"/>
      <x v="60"/>
    </i>
    <i r="1">
      <x v="14"/>
      <x v="219"/>
      <x v="48"/>
    </i>
    <i r="1">
      <x v="17"/>
      <x v="219"/>
      <x v="50"/>
    </i>
    <i r="1">
      <x v="20"/>
      <x v="219"/>
      <x v="58"/>
    </i>
    <i r="1">
      <x v="23"/>
      <x v="219"/>
      <x v="98"/>
    </i>
    <i r="1">
      <x v="24"/>
      <x v="219"/>
      <x v="62"/>
    </i>
    <i r="1">
      <x v="32"/>
      <x v="219"/>
      <x v="13"/>
    </i>
    <i r="1">
      <x v="37"/>
      <x v="219"/>
      <x v="5"/>
    </i>
    <i r="1">
      <x v="39"/>
      <x v="219"/>
      <x v="19"/>
    </i>
    <i>
      <x v="225"/>
      <x v="14"/>
      <x v="220"/>
      <x v="46"/>
    </i>
    <i r="1">
      <x v="17"/>
      <x v="220"/>
      <x v="23"/>
    </i>
    <i r="1">
      <x v="37"/>
      <x v="220"/>
      <x v="5"/>
    </i>
    <i>
      <x v="226"/>
      <x v="14"/>
      <x v="221"/>
      <x v="46"/>
    </i>
    <i>
      <x v="227"/>
      <x v="2"/>
      <x v="222"/>
      <x v="127"/>
    </i>
    <i r="1">
      <x v="14"/>
      <x v="222"/>
      <x v="77"/>
    </i>
    <i r="1">
      <x v="17"/>
      <x v="222"/>
      <x v="74"/>
    </i>
    <i r="1">
      <x v="20"/>
      <x v="222"/>
      <x v="58"/>
    </i>
    <i>
      <x v="228"/>
      <x v="14"/>
      <x v="223"/>
      <x v="38"/>
    </i>
    <i r="1">
      <x v="20"/>
      <x v="223"/>
      <x v="77"/>
    </i>
    <i r="1">
      <x v="23"/>
      <x v="223"/>
      <x v="42"/>
    </i>
    <i r="1">
      <x v="37"/>
      <x v="223"/>
      <x v="9"/>
    </i>
    <i r="1">
      <x v="39"/>
      <x v="223"/>
      <x v="7"/>
    </i>
    <i>
      <x v="229"/>
      <x v="14"/>
      <x v="224"/>
      <x v="38"/>
    </i>
    <i r="1">
      <x v="17"/>
      <x v="224"/>
      <x v="33"/>
    </i>
    <i r="1">
      <x v="37"/>
      <x v="224"/>
      <x v="2"/>
    </i>
    <i r="1">
      <x v="39"/>
      <x v="224"/>
      <x v="5"/>
    </i>
    <i>
      <x v="230"/>
      <x v="14"/>
      <x v="225"/>
      <x v="28"/>
    </i>
    <i r="1">
      <x v="32"/>
      <x v="225"/>
      <x v="7"/>
    </i>
    <i r="1">
      <x v="37"/>
      <x v="225"/>
      <x v="7"/>
    </i>
    <i>
      <x v="231"/>
      <x v="14"/>
      <x v="226"/>
      <x v="38"/>
    </i>
    <i r="1">
      <x v="17"/>
      <x v="226"/>
      <x v="30"/>
    </i>
    <i r="1">
      <x v="37"/>
      <x v="226"/>
      <x v="3"/>
    </i>
    <i r="1">
      <x v="39"/>
      <x v="226"/>
      <x v="7"/>
    </i>
    <i r="1">
      <x v="43"/>
      <x v="226"/>
      <x/>
    </i>
    <i>
      <x v="232"/>
      <x v="14"/>
      <x v="227"/>
      <x v="75"/>
    </i>
    <i r="1">
      <x v="17"/>
      <x v="227"/>
      <x v="9"/>
    </i>
    <i r="1">
      <x v="32"/>
      <x v="227"/>
      <x v="7"/>
    </i>
    <i r="1">
      <x v="37"/>
      <x v="227"/>
      <x v="11"/>
    </i>
    <i r="1">
      <x v="39"/>
      <x v="227"/>
      <x v="11"/>
    </i>
    <i>
      <x v="233"/>
      <x v="14"/>
      <x v="228"/>
      <x v="50"/>
    </i>
    <i r="1">
      <x v="17"/>
      <x v="228"/>
      <x v="58"/>
    </i>
    <i r="1">
      <x v="37"/>
      <x v="228"/>
      <x v="6"/>
    </i>
    <i>
      <x v="234"/>
      <x v="2"/>
      <x v="229"/>
      <x v="71"/>
    </i>
    <i r="1">
      <x v="14"/>
      <x v="229"/>
      <x v="28"/>
    </i>
    <i r="1">
      <x v="17"/>
      <x v="229"/>
      <x v="125"/>
    </i>
    <i r="1">
      <x v="20"/>
      <x v="229"/>
      <x v="89"/>
    </i>
    <i r="1">
      <x v="23"/>
      <x v="229"/>
      <x v="40"/>
    </i>
    <i r="1">
      <x v="37"/>
      <x v="229"/>
      <x v="7"/>
    </i>
    <i>
      <x v="235"/>
      <x v="2"/>
      <x v="230"/>
      <x v="66"/>
    </i>
    <i r="1">
      <x v="5"/>
      <x v="230"/>
      <x v="58"/>
    </i>
    <i r="1">
      <x v="6"/>
      <x v="230"/>
      <x v="46"/>
    </i>
    <i r="1">
      <x v="14"/>
      <x v="230"/>
      <x v="38"/>
    </i>
    <i r="1">
      <x v="17"/>
      <x v="230"/>
      <x v="52"/>
    </i>
    <i r="1">
      <x v="20"/>
      <x v="230"/>
      <x v="89"/>
    </i>
    <i r="1">
      <x v="23"/>
      <x v="230"/>
      <x v="43"/>
    </i>
    <i>
      <x v="236"/>
      <x v="5"/>
      <x v="231"/>
      <x v="148"/>
    </i>
    <i r="1">
      <x v="17"/>
      <x v="231"/>
      <x v="59"/>
    </i>
    <i r="1">
      <x v="37"/>
      <x v="231"/>
      <x v="22"/>
    </i>
    <i r="1">
      <x v="39"/>
      <x v="231"/>
      <x v="15"/>
    </i>
    <i>
      <x v="237"/>
      <x v="14"/>
      <x v="232"/>
      <x v="28"/>
    </i>
    <i r="1">
      <x v="17"/>
      <x v="232"/>
      <x v="34"/>
    </i>
    <i r="1">
      <x v="37"/>
      <x v="232"/>
      <x v="14"/>
    </i>
    <i>
      <x v="238"/>
      <x v="14"/>
      <x v="233"/>
      <x v="38"/>
    </i>
    <i t="grand">
      <x/>
    </i>
  </rowItems>
  <colFields count="1">
    <field x="-2"/>
  </colFields>
  <colItems count="9">
    <i>
      <x/>
    </i>
    <i i="1">
      <x v="1"/>
    </i>
    <i i="2">
      <x v="2"/>
    </i>
    <i i="3">
      <x v="3"/>
    </i>
    <i i="4">
      <x v="4"/>
    </i>
    <i i="5">
      <x v="5"/>
    </i>
    <i i="6">
      <x v="6"/>
    </i>
    <i i="7">
      <x v="7"/>
    </i>
    <i i="8">
      <x v="8"/>
    </i>
  </colItems>
  <pageFields count="1">
    <pageField fld="2" hier="-1"/>
  </pageFields>
  <dataFields count="9">
    <dataField name="Sum of Elec_Cons_KwH" fld="5" baseField="0" baseItem="0" numFmtId="166"/>
    <dataField name="Sum of Elec_Amount" fld="6" baseField="0" baseItem="0" numFmtId="166"/>
    <dataField name="Sum of Elec_PUM" fld="7" baseField="0" baseItem="0"/>
    <dataField name="Sum of Gas_Cons_CCF" fld="10" baseField="0" baseItem="0" numFmtId="166"/>
    <dataField name="Sum of Gas_Amount" fld="11" baseField="0" baseItem="0" numFmtId="166"/>
    <dataField name="Sum of Gas_PUM" fld="12" baseField="0" baseItem="0" numFmtId="166"/>
    <dataField name="Sum of Water_Cons_CCF" fld="25" baseField="0" baseItem="0" numFmtId="166"/>
    <dataField name="Sum of Water_Amount" fld="26" baseField="0" baseItem="0" numFmtId="166"/>
    <dataField name="Sum of Water_PUM" fld="27" baseField="0" baseItem="0"/>
  </dataFields>
  <formats count="6">
    <format dxfId="5">
      <pivotArea outline="0" fieldPosition="0">
        <references count="1">
          <reference field="4294967294" count="3" selected="0">
            <x v="3"/>
            <x v="4"/>
            <x v="5"/>
          </reference>
        </references>
      </pivotArea>
    </format>
    <format dxfId="4">
      <pivotArea dataOnly="0" labelOnly="1" outline="0" fieldPosition="0">
        <references count="1">
          <reference field="4294967294" count="3">
            <x v="3"/>
            <x v="4"/>
            <x v="5"/>
          </reference>
        </references>
      </pivotArea>
    </format>
    <format dxfId="3">
      <pivotArea outline="0" fieldPosition="0">
        <references count="1">
          <reference field="4294967294" count="2" selected="0">
            <x v="0"/>
            <x v="1"/>
          </reference>
        </references>
      </pivotArea>
    </format>
    <format dxfId="2">
      <pivotArea dataOnly="0" labelOnly="1" outline="0" fieldPosition="0">
        <references count="1">
          <reference field="4294967294" count="2">
            <x v="0"/>
            <x v="1"/>
          </reference>
        </references>
      </pivotArea>
    </format>
    <format dxfId="1">
      <pivotArea outline="0" fieldPosition="0">
        <references count="1">
          <reference field="4294967294" count="2" selected="0">
            <x v="6"/>
            <x v="7"/>
          </reference>
        </references>
      </pivotArea>
    </format>
    <format dxfId="0">
      <pivotArea dataOnly="0" labelOnly="1" outline="0" fieldPosition="0">
        <references count="1">
          <reference field="4294967294" count="2">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3:B243" firstHeaderRow="1" firstDataRow="1" firstDataCol="2"/>
  <pivotFields count="29">
    <pivotField axis="axisRow" compact="0" outline="0" showAll="0" defaultSubtotal="0">
      <items count="239">
        <item x="194"/>
        <item x="37"/>
        <item x="169"/>
        <item x="137"/>
        <item x="54"/>
        <item x="33"/>
        <item x="38"/>
        <item x="140"/>
        <item x="30"/>
        <item x="172"/>
        <item x="150"/>
        <item x="91"/>
        <item x="138"/>
        <item x="102"/>
        <item x="187"/>
        <item x="109"/>
        <item x="86"/>
        <item x="97"/>
        <item x="127"/>
        <item x="148"/>
        <item x="178"/>
        <item x="87"/>
        <item x="99"/>
        <item x="112"/>
        <item x="181"/>
        <item x="13"/>
        <item x="80"/>
        <item x="168"/>
        <item x="71"/>
        <item x="216"/>
        <item x="119"/>
        <item x="233"/>
        <item x="66"/>
        <item x="34"/>
        <item x="19"/>
        <item x="31"/>
        <item x="186"/>
        <item x="226"/>
        <item x="53"/>
        <item x="70"/>
        <item x="63"/>
        <item x="73"/>
        <item x="84"/>
        <item x="213"/>
        <item x="4"/>
        <item x="151"/>
        <item x="101"/>
        <item x="16"/>
        <item x="5"/>
        <item x="143"/>
        <item x="142"/>
        <item x="118"/>
        <item x="164"/>
        <item x="68"/>
        <item x="123"/>
        <item x="125"/>
        <item x="81"/>
        <item x="2"/>
        <item x="188"/>
        <item x="161"/>
        <item x="28"/>
        <item x="0"/>
        <item x="27"/>
        <item x="147"/>
        <item x="100"/>
        <item x="85"/>
        <item x="83"/>
        <item x="78"/>
        <item x="11"/>
        <item x="74"/>
        <item x="156"/>
        <item x="58"/>
        <item x="20"/>
        <item x="223"/>
        <item x="232"/>
        <item x="120"/>
        <item x="196"/>
        <item x="160"/>
        <item x="157"/>
        <item x="231"/>
        <item x="214"/>
        <item x="152"/>
        <item x="154"/>
        <item x="24"/>
        <item x="7"/>
        <item x="90"/>
        <item x="177"/>
        <item x="59"/>
        <item x="9"/>
        <item x="106"/>
        <item x="61"/>
        <item x="217"/>
        <item x="191"/>
        <item x="158"/>
        <item x="165"/>
        <item x="205"/>
        <item x="201"/>
        <item x="105"/>
        <item x="69"/>
        <item x="184"/>
        <item x="46"/>
        <item x="131"/>
        <item x="167"/>
        <item x="62"/>
        <item x="130"/>
        <item x="1"/>
        <item x="23"/>
        <item x="222"/>
        <item x="39"/>
        <item x="170"/>
        <item x="49"/>
        <item x="22"/>
        <item x="166"/>
        <item x="8"/>
        <item x="107"/>
        <item x="207"/>
        <item x="208"/>
        <item x="234"/>
        <item x="89"/>
        <item x="209"/>
        <item x="88"/>
        <item x="149"/>
        <item x="43"/>
        <item x="3"/>
        <item x="129"/>
        <item x="132"/>
        <item x="75"/>
        <item x="93"/>
        <item x="108"/>
        <item x="204"/>
        <item x="94"/>
        <item x="182"/>
        <item x="41"/>
        <item x="116"/>
        <item x="206"/>
        <item x="82"/>
        <item x="104"/>
        <item x="190"/>
        <item x="47"/>
        <item x="202"/>
        <item x="52"/>
        <item x="135"/>
        <item x="12"/>
        <item x="179"/>
        <item x="44"/>
        <item x="173"/>
        <item x="153"/>
        <item x="146"/>
        <item x="92"/>
        <item x="48"/>
        <item x="163"/>
        <item x="171"/>
        <item x="50"/>
        <item x="221"/>
        <item x="25"/>
        <item x="134"/>
        <item x="128"/>
        <item x="72"/>
        <item x="189"/>
        <item x="136"/>
        <item x="195"/>
        <item x="17"/>
        <item x="110"/>
        <item x="114"/>
        <item x="57"/>
        <item x="122"/>
        <item x="192"/>
        <item x="199"/>
        <item x="111"/>
        <item x="40"/>
        <item x="235"/>
        <item x="103"/>
        <item x="60"/>
        <item x="185"/>
        <item x="113"/>
        <item x="155"/>
        <item x="218"/>
        <item x="198"/>
        <item x="126"/>
        <item x="98"/>
        <item x="95"/>
        <item x="115"/>
        <item x="141"/>
        <item x="197"/>
        <item x="36"/>
        <item x="76"/>
        <item x="224"/>
        <item x="210"/>
        <item x="18"/>
        <item x="159"/>
        <item x="117"/>
        <item x="203"/>
        <item x="10"/>
        <item x="230"/>
        <item x="29"/>
        <item x="225"/>
        <item x="77"/>
        <item x="212"/>
        <item x="26"/>
        <item x="220"/>
        <item x="96"/>
        <item x="45"/>
        <item x="180"/>
        <item x="42"/>
        <item x="215"/>
        <item x="65"/>
        <item x="133"/>
        <item x="139"/>
        <item x="56"/>
        <item x="193"/>
        <item x="175"/>
        <item x="183"/>
        <item x="6"/>
        <item x="237"/>
        <item x="121"/>
        <item x="227"/>
        <item x="32"/>
        <item x="228"/>
        <item x="176"/>
        <item x="21"/>
        <item x="145"/>
        <item x="219"/>
        <item x="55"/>
        <item x="64"/>
        <item x="51"/>
        <item x="174"/>
        <item x="144"/>
        <item x="124"/>
        <item x="162"/>
        <item x="67"/>
        <item x="14"/>
        <item x="35"/>
        <item x="211"/>
        <item x="200"/>
        <item x="79"/>
        <item x="236"/>
        <item x="15"/>
        <item x="229"/>
        <item x="238"/>
      </items>
    </pivotField>
    <pivotField axis="axisRow" compact="0" outline="0" showAll="0" defaultSubtotal="0">
      <items count="239">
        <item x="194"/>
        <item x="37"/>
        <item x="169"/>
        <item x="137"/>
        <item x="54"/>
        <item x="33"/>
        <item x="38"/>
        <item x="140"/>
        <item x="30"/>
        <item x="172"/>
        <item x="150"/>
        <item x="91"/>
        <item x="138"/>
        <item x="102"/>
        <item x="187"/>
        <item x="109"/>
        <item x="86"/>
        <item x="97"/>
        <item x="127"/>
        <item x="148"/>
        <item x="178"/>
        <item x="79"/>
        <item x="87"/>
        <item x="99"/>
        <item x="112"/>
        <item x="181"/>
        <item x="13"/>
        <item x="80"/>
        <item x="168"/>
        <item x="71"/>
        <item x="216"/>
        <item x="119"/>
        <item x="233"/>
        <item x="66"/>
        <item x="34"/>
        <item x="19"/>
        <item x="31"/>
        <item x="186"/>
        <item x="226"/>
        <item x="53"/>
        <item x="70"/>
        <item x="63"/>
        <item x="73"/>
        <item x="84"/>
        <item x="238"/>
        <item x="213"/>
        <item x="4"/>
        <item x="151"/>
        <item x="101"/>
        <item x="16"/>
        <item x="5"/>
        <item x="143"/>
        <item x="142"/>
        <item x="118"/>
        <item x="164"/>
        <item x="236"/>
        <item x="68"/>
        <item x="123"/>
        <item x="125"/>
        <item x="81"/>
        <item x="2"/>
        <item x="188"/>
        <item x="161"/>
        <item x="28"/>
        <item x="0"/>
        <item x="27"/>
        <item x="147"/>
        <item x="100"/>
        <item x="85"/>
        <item x="83"/>
        <item x="15"/>
        <item x="78"/>
        <item x="11"/>
        <item x="74"/>
        <item x="156"/>
        <item x="58"/>
        <item x="120"/>
        <item x="20"/>
        <item x="223"/>
        <item x="232"/>
        <item x="196"/>
        <item x="160"/>
        <item x="157"/>
        <item x="231"/>
        <item x="229"/>
        <item x="214"/>
        <item x="152"/>
        <item x="154"/>
        <item x="24"/>
        <item x="7"/>
        <item x="90"/>
        <item x="177"/>
        <item x="59"/>
        <item x="9"/>
        <item x="106"/>
        <item x="61"/>
        <item x="217"/>
        <item x="191"/>
        <item x="158"/>
        <item x="165"/>
        <item x="205"/>
        <item x="201"/>
        <item x="105"/>
        <item x="69"/>
        <item x="184"/>
        <item x="46"/>
        <item x="131"/>
        <item x="167"/>
        <item x="62"/>
        <item x="130"/>
        <item x="1"/>
        <item x="23"/>
        <item x="222"/>
        <item x="39"/>
        <item x="170"/>
        <item x="49"/>
        <item x="22"/>
        <item x="166"/>
        <item x="8"/>
        <item x="107"/>
        <item x="207"/>
        <item x="208"/>
        <item x="234"/>
        <item x="89"/>
        <item x="209"/>
        <item x="88"/>
        <item x="149"/>
        <item x="43"/>
        <item x="3"/>
        <item x="129"/>
        <item x="132"/>
        <item x="75"/>
        <item x="93"/>
        <item x="108"/>
        <item x="204"/>
        <item x="94"/>
        <item x="182"/>
        <item x="104"/>
        <item x="190"/>
        <item x="47"/>
        <item x="202"/>
        <item x="52"/>
        <item x="135"/>
        <item x="12"/>
        <item x="179"/>
        <item x="41"/>
        <item x="116"/>
        <item x="206"/>
        <item x="82"/>
        <item x="44"/>
        <item x="173"/>
        <item x="153"/>
        <item x="146"/>
        <item x="92"/>
        <item x="48"/>
        <item x="163"/>
        <item x="171"/>
        <item x="50"/>
        <item x="221"/>
        <item x="25"/>
        <item x="134"/>
        <item x="128"/>
        <item x="72"/>
        <item x="189"/>
        <item x="136"/>
        <item x="195"/>
        <item x="17"/>
        <item x="110"/>
        <item x="114"/>
        <item x="57"/>
        <item x="122"/>
        <item x="192"/>
        <item x="199"/>
        <item x="111"/>
        <item x="40"/>
        <item x="235"/>
        <item x="103"/>
        <item x="60"/>
        <item x="185"/>
        <item x="113"/>
        <item x="155"/>
        <item x="218"/>
        <item x="198"/>
        <item x="126"/>
        <item x="98"/>
        <item x="95"/>
        <item x="115"/>
        <item x="141"/>
        <item x="197"/>
        <item x="36"/>
        <item x="76"/>
        <item x="224"/>
        <item x="210"/>
        <item x="18"/>
        <item x="159"/>
        <item x="117"/>
        <item x="203"/>
        <item x="10"/>
        <item x="230"/>
        <item x="29"/>
        <item x="225"/>
        <item x="77"/>
        <item x="212"/>
        <item x="26"/>
        <item x="220"/>
        <item x="96"/>
        <item x="133"/>
        <item x="139"/>
        <item x="56"/>
        <item x="193"/>
        <item x="175"/>
        <item x="183"/>
        <item x="6"/>
        <item x="237"/>
        <item x="121"/>
        <item x="227"/>
        <item x="32"/>
        <item x="228"/>
        <item x="45"/>
        <item x="180"/>
        <item x="42"/>
        <item x="215"/>
        <item x="65"/>
        <item x="176"/>
        <item x="21"/>
        <item x="145"/>
        <item x="219"/>
        <item x="55"/>
        <item x="64"/>
        <item x="51"/>
        <item x="174"/>
        <item x="144"/>
        <item x="124"/>
        <item x="162"/>
        <item x="67"/>
        <item x="14"/>
        <item x="35"/>
        <item x="211"/>
        <item x="20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0"/>
  </rowFields>
  <rowItems count="240">
    <i>
      <x/>
      <x/>
    </i>
    <i>
      <x v="1"/>
      <x v="1"/>
    </i>
    <i>
      <x v="2"/>
      <x v="2"/>
    </i>
    <i>
      <x v="3"/>
      <x v="3"/>
    </i>
    <i>
      <x v="4"/>
      <x v="4"/>
    </i>
    <i>
      <x v="5"/>
      <x v="5"/>
    </i>
    <i>
      <x v="6"/>
      <x v="6"/>
    </i>
    <i>
      <x v="7"/>
      <x v="7"/>
    </i>
    <i>
      <x v="8"/>
      <x v="8"/>
    </i>
    <i>
      <x v="9"/>
      <x v="9"/>
    </i>
    <i>
      <x v="10"/>
      <x v="10"/>
    </i>
    <i>
      <x v="11"/>
      <x v="11"/>
    </i>
    <i>
      <x v="12"/>
      <x v="12"/>
    </i>
    <i>
      <x v="13"/>
      <x v="13"/>
    </i>
    <i>
      <x v="14"/>
      <x v="14"/>
    </i>
    <i>
      <x v="15"/>
      <x v="15"/>
    </i>
    <i>
      <x v="16"/>
      <x v="16"/>
    </i>
    <i>
      <x v="17"/>
      <x v="17"/>
    </i>
    <i>
      <x v="18"/>
      <x v="18"/>
    </i>
    <i>
      <x v="19"/>
      <x v="19"/>
    </i>
    <i>
      <x v="20"/>
      <x v="20"/>
    </i>
    <i>
      <x v="21"/>
      <x v="234"/>
    </i>
    <i>
      <x v="22"/>
      <x v="21"/>
    </i>
    <i>
      <x v="23"/>
      <x v="22"/>
    </i>
    <i>
      <x v="24"/>
      <x v="23"/>
    </i>
    <i>
      <x v="25"/>
      <x v="24"/>
    </i>
    <i>
      <x v="26"/>
      <x v="25"/>
    </i>
    <i>
      <x v="27"/>
      <x v="26"/>
    </i>
    <i>
      <x v="28"/>
      <x v="27"/>
    </i>
    <i>
      <x v="29"/>
      <x v="28"/>
    </i>
    <i>
      <x v="30"/>
      <x v="29"/>
    </i>
    <i>
      <x v="31"/>
      <x v="30"/>
    </i>
    <i>
      <x v="32"/>
      <x v="31"/>
    </i>
    <i>
      <x v="33"/>
      <x v="32"/>
    </i>
    <i>
      <x v="34"/>
      <x v="33"/>
    </i>
    <i>
      <x v="35"/>
      <x v="34"/>
    </i>
    <i>
      <x v="36"/>
      <x v="35"/>
    </i>
    <i>
      <x v="37"/>
      <x v="36"/>
    </i>
    <i>
      <x v="38"/>
      <x v="37"/>
    </i>
    <i>
      <x v="39"/>
      <x v="38"/>
    </i>
    <i>
      <x v="40"/>
      <x v="39"/>
    </i>
    <i>
      <x v="41"/>
      <x v="40"/>
    </i>
    <i>
      <x v="42"/>
      <x v="41"/>
    </i>
    <i>
      <x v="43"/>
      <x v="42"/>
    </i>
    <i>
      <x v="44"/>
      <x v="238"/>
    </i>
    <i>
      <x v="45"/>
      <x v="43"/>
    </i>
    <i>
      <x v="46"/>
      <x v="44"/>
    </i>
    <i>
      <x v="47"/>
      <x v="45"/>
    </i>
    <i>
      <x v="48"/>
      <x v="46"/>
    </i>
    <i>
      <x v="49"/>
      <x v="47"/>
    </i>
    <i>
      <x v="50"/>
      <x v="48"/>
    </i>
    <i>
      <x v="51"/>
      <x v="49"/>
    </i>
    <i>
      <x v="52"/>
      <x v="50"/>
    </i>
    <i>
      <x v="53"/>
      <x v="51"/>
    </i>
    <i>
      <x v="54"/>
      <x v="52"/>
    </i>
    <i>
      <x v="55"/>
      <x v="235"/>
    </i>
    <i>
      <x v="56"/>
      <x v="53"/>
    </i>
    <i>
      <x v="57"/>
      <x v="54"/>
    </i>
    <i>
      <x v="58"/>
      <x v="55"/>
    </i>
    <i>
      <x v="59"/>
      <x v="56"/>
    </i>
    <i>
      <x v="60"/>
      <x v="57"/>
    </i>
    <i>
      <x v="61"/>
      <x v="58"/>
    </i>
    <i>
      <x v="62"/>
      <x v="59"/>
    </i>
    <i>
      <x v="63"/>
      <x v="60"/>
    </i>
    <i>
      <x v="64"/>
      <x v="61"/>
    </i>
    <i>
      <x v="65"/>
      <x v="62"/>
    </i>
    <i>
      <x v="66"/>
      <x v="63"/>
    </i>
    <i>
      <x v="67"/>
      <x v="64"/>
    </i>
    <i>
      <x v="68"/>
      <x v="65"/>
    </i>
    <i>
      <x v="69"/>
      <x v="66"/>
    </i>
    <i>
      <x v="70"/>
      <x v="236"/>
    </i>
    <i>
      <x v="71"/>
      <x v="67"/>
    </i>
    <i>
      <x v="72"/>
      <x v="68"/>
    </i>
    <i>
      <x v="73"/>
      <x v="69"/>
    </i>
    <i>
      <x v="74"/>
      <x v="70"/>
    </i>
    <i>
      <x v="75"/>
      <x v="71"/>
    </i>
    <i>
      <x v="76"/>
      <x v="75"/>
    </i>
    <i>
      <x v="77"/>
      <x v="72"/>
    </i>
    <i>
      <x v="78"/>
      <x v="73"/>
    </i>
    <i>
      <x v="79"/>
      <x v="74"/>
    </i>
    <i>
      <x v="80"/>
      <x v="76"/>
    </i>
    <i>
      <x v="81"/>
      <x v="77"/>
    </i>
    <i>
      <x v="82"/>
      <x v="78"/>
    </i>
    <i>
      <x v="83"/>
      <x v="79"/>
    </i>
    <i>
      <x v="84"/>
      <x v="237"/>
    </i>
    <i>
      <x v="85"/>
      <x v="80"/>
    </i>
    <i>
      <x v="86"/>
      <x v="81"/>
    </i>
    <i>
      <x v="87"/>
      <x v="82"/>
    </i>
    <i>
      <x v="88"/>
      <x v="83"/>
    </i>
    <i>
      <x v="89"/>
      <x v="84"/>
    </i>
    <i>
      <x v="90"/>
      <x v="85"/>
    </i>
    <i>
      <x v="91"/>
      <x v="86"/>
    </i>
    <i>
      <x v="92"/>
      <x v="87"/>
    </i>
    <i>
      <x v="93"/>
      <x v="88"/>
    </i>
    <i>
      <x v="94"/>
      <x v="89"/>
    </i>
    <i>
      <x v="95"/>
      <x v="90"/>
    </i>
    <i>
      <x v="96"/>
      <x v="91"/>
    </i>
    <i>
      <x v="97"/>
      <x v="92"/>
    </i>
    <i>
      <x v="98"/>
      <x v="93"/>
    </i>
    <i>
      <x v="99"/>
      <x v="94"/>
    </i>
    <i>
      <x v="100"/>
      <x v="95"/>
    </i>
    <i>
      <x v="101"/>
      <x v="96"/>
    </i>
    <i>
      <x v="102"/>
      <x v="97"/>
    </i>
    <i>
      <x v="103"/>
      <x v="98"/>
    </i>
    <i>
      <x v="104"/>
      <x v="99"/>
    </i>
    <i>
      <x v="105"/>
      <x v="100"/>
    </i>
    <i>
      <x v="106"/>
      <x v="101"/>
    </i>
    <i>
      <x v="107"/>
      <x v="102"/>
    </i>
    <i>
      <x v="108"/>
      <x v="103"/>
    </i>
    <i>
      <x v="109"/>
      <x v="104"/>
    </i>
    <i>
      <x v="110"/>
      <x v="105"/>
    </i>
    <i>
      <x v="111"/>
      <x v="106"/>
    </i>
    <i>
      <x v="112"/>
      <x v="107"/>
    </i>
    <i>
      <x v="113"/>
      <x v="108"/>
    </i>
    <i>
      <x v="114"/>
      <x v="109"/>
    </i>
    <i>
      <x v="115"/>
      <x v="110"/>
    </i>
    <i>
      <x v="116"/>
      <x v="111"/>
    </i>
    <i>
      <x v="117"/>
      <x v="112"/>
    </i>
    <i>
      <x v="118"/>
      <x v="113"/>
    </i>
    <i>
      <x v="119"/>
      <x v="114"/>
    </i>
    <i>
      <x v="120"/>
      <x v="115"/>
    </i>
    <i>
      <x v="121"/>
      <x v="116"/>
    </i>
    <i>
      <x v="122"/>
      <x v="117"/>
    </i>
    <i>
      <x v="123"/>
      <x v="118"/>
    </i>
    <i>
      <x v="124"/>
      <x v="119"/>
    </i>
    <i>
      <x v="125"/>
      <x v="120"/>
    </i>
    <i>
      <x v="126"/>
      <x v="121"/>
    </i>
    <i>
      <x v="127"/>
      <x v="122"/>
    </i>
    <i>
      <x v="128"/>
      <x v="123"/>
    </i>
    <i>
      <x v="129"/>
      <x v="124"/>
    </i>
    <i>
      <x v="130"/>
      <x v="125"/>
    </i>
    <i>
      <x v="131"/>
      <x v="126"/>
    </i>
    <i>
      <x v="132"/>
      <x v="127"/>
    </i>
    <i>
      <x v="133"/>
      <x v="128"/>
    </i>
    <i>
      <x v="134"/>
      <x v="129"/>
    </i>
    <i>
      <x v="135"/>
      <x v="130"/>
    </i>
    <i>
      <x v="136"/>
      <x v="131"/>
    </i>
    <i>
      <x v="137"/>
      <x v="136"/>
    </i>
    <i>
      <x v="138"/>
      <x v="137"/>
    </i>
    <i>
      <x v="139"/>
      <x v="138"/>
    </i>
    <i>
      <x v="140"/>
      <x v="139"/>
    </i>
    <i>
      <x v="141"/>
      <x v="140"/>
    </i>
    <i>
      <x v="142"/>
      <x v="141"/>
    </i>
    <i>
      <x v="143"/>
      <x v="142"/>
    </i>
    <i>
      <x v="144"/>
      <x v="143"/>
    </i>
    <i>
      <x v="145"/>
      <x v="132"/>
    </i>
    <i>
      <x v="146"/>
      <x v="133"/>
    </i>
    <i>
      <x v="147"/>
      <x v="134"/>
    </i>
    <i>
      <x v="148"/>
      <x v="135"/>
    </i>
    <i>
      <x v="149"/>
      <x v="144"/>
    </i>
    <i>
      <x v="150"/>
      <x v="145"/>
    </i>
    <i>
      <x v="151"/>
      <x v="146"/>
    </i>
    <i>
      <x v="152"/>
      <x v="147"/>
    </i>
    <i>
      <x v="153"/>
      <x v="148"/>
    </i>
    <i>
      <x v="154"/>
      <x v="149"/>
    </i>
    <i>
      <x v="155"/>
      <x v="150"/>
    </i>
    <i>
      <x v="156"/>
      <x v="151"/>
    </i>
    <i>
      <x v="157"/>
      <x v="152"/>
    </i>
    <i>
      <x v="158"/>
      <x v="153"/>
    </i>
    <i>
      <x v="159"/>
      <x v="154"/>
    </i>
    <i>
      <x v="160"/>
      <x v="155"/>
    </i>
    <i>
      <x v="161"/>
      <x v="156"/>
    </i>
    <i>
      <x v="162"/>
      <x v="157"/>
    </i>
    <i>
      <x v="163"/>
      <x v="158"/>
    </i>
    <i>
      <x v="164"/>
      <x v="159"/>
    </i>
    <i>
      <x v="165"/>
      <x v="160"/>
    </i>
    <i>
      <x v="166"/>
      <x v="161"/>
    </i>
    <i>
      <x v="167"/>
      <x v="162"/>
    </i>
    <i>
      <x v="168"/>
      <x v="163"/>
    </i>
    <i>
      <x v="169"/>
      <x v="164"/>
    </i>
    <i>
      <x v="170"/>
      <x v="165"/>
    </i>
    <i>
      <x v="171"/>
      <x v="166"/>
    </i>
    <i>
      <x v="172"/>
      <x v="167"/>
    </i>
    <i>
      <x v="173"/>
      <x v="168"/>
    </i>
    <i>
      <x v="174"/>
      <x v="169"/>
    </i>
    <i>
      <x v="175"/>
      <x v="170"/>
    </i>
    <i>
      <x v="176"/>
      <x v="171"/>
    </i>
    <i>
      <x v="177"/>
      <x v="172"/>
    </i>
    <i>
      <x v="178"/>
      <x v="173"/>
    </i>
    <i>
      <x v="179"/>
      <x v="174"/>
    </i>
    <i>
      <x v="180"/>
      <x v="175"/>
    </i>
    <i>
      <x v="181"/>
      <x v="176"/>
    </i>
    <i>
      <x v="182"/>
      <x v="177"/>
    </i>
    <i>
      <x v="183"/>
      <x v="178"/>
    </i>
    <i>
      <x v="184"/>
      <x v="179"/>
    </i>
    <i>
      <x v="185"/>
      <x v="180"/>
    </i>
    <i>
      <x v="186"/>
      <x v="181"/>
    </i>
    <i>
      <x v="187"/>
      <x v="182"/>
    </i>
    <i>
      <x v="188"/>
      <x v="183"/>
    </i>
    <i>
      <x v="189"/>
      <x v="184"/>
    </i>
    <i>
      <x v="190"/>
      <x v="185"/>
    </i>
    <i>
      <x v="191"/>
      <x v="186"/>
    </i>
    <i>
      <x v="192"/>
      <x v="187"/>
    </i>
    <i>
      <x v="193"/>
      <x v="188"/>
    </i>
    <i>
      <x v="194"/>
      <x v="189"/>
    </i>
    <i>
      <x v="195"/>
      <x v="190"/>
    </i>
    <i>
      <x v="196"/>
      <x v="191"/>
    </i>
    <i>
      <x v="197"/>
      <x v="192"/>
    </i>
    <i>
      <x v="198"/>
      <x v="193"/>
    </i>
    <i>
      <x v="199"/>
      <x v="194"/>
    </i>
    <i>
      <x v="200"/>
      <x v="195"/>
    </i>
    <i>
      <x v="201"/>
      <x v="196"/>
    </i>
    <i>
      <x v="202"/>
      <x v="197"/>
    </i>
    <i>
      <x v="203"/>
      <x v="198"/>
    </i>
    <i>
      <x v="204"/>
      <x v="199"/>
    </i>
    <i>
      <x v="205"/>
      <x v="200"/>
    </i>
    <i>
      <x v="206"/>
      <x v="206"/>
    </i>
    <i>
      <x v="207"/>
      <x v="207"/>
    </i>
    <i>
      <x v="208"/>
      <x v="208"/>
    </i>
    <i>
      <x v="209"/>
      <x v="209"/>
    </i>
    <i>
      <x v="210"/>
      <x v="210"/>
    </i>
    <i>
      <x v="211"/>
      <x v="211"/>
    </i>
    <i>
      <x v="212"/>
      <x v="212"/>
    </i>
    <i>
      <x v="213"/>
      <x v="213"/>
    </i>
    <i>
      <x v="214"/>
      <x v="214"/>
    </i>
    <i>
      <x v="215"/>
      <x v="215"/>
    </i>
    <i>
      <x v="216"/>
      <x v="216"/>
    </i>
    <i>
      <x v="217"/>
      <x v="217"/>
    </i>
    <i>
      <x v="218"/>
      <x v="201"/>
    </i>
    <i>
      <x v="219"/>
      <x v="202"/>
    </i>
    <i>
      <x v="220"/>
      <x v="203"/>
    </i>
    <i>
      <x v="221"/>
      <x v="204"/>
    </i>
    <i>
      <x v="222"/>
      <x v="205"/>
    </i>
    <i>
      <x v="223"/>
      <x v="218"/>
    </i>
    <i>
      <x v="224"/>
      <x v="219"/>
    </i>
    <i>
      <x v="225"/>
      <x v="220"/>
    </i>
    <i>
      <x v="226"/>
      <x v="221"/>
    </i>
    <i>
      <x v="227"/>
      <x v="222"/>
    </i>
    <i>
      <x v="228"/>
      <x v="223"/>
    </i>
    <i>
      <x v="229"/>
      <x v="224"/>
    </i>
    <i>
      <x v="230"/>
      <x v="225"/>
    </i>
    <i>
      <x v="231"/>
      <x v="226"/>
    </i>
    <i>
      <x v="232"/>
      <x v="227"/>
    </i>
    <i>
      <x v="233"/>
      <x v="228"/>
    </i>
    <i>
      <x v="234"/>
      <x v="229"/>
    </i>
    <i>
      <x v="235"/>
      <x v="230"/>
    </i>
    <i>
      <x v="236"/>
      <x v="231"/>
    </i>
    <i>
      <x v="237"/>
      <x v="232"/>
    </i>
    <i>
      <x v="238"/>
      <x v="23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tabSelected="1" zoomScale="70" zoomScaleNormal="70" workbookViewId="0">
      <selection activeCell="G5" sqref="G5"/>
    </sheetView>
  </sheetViews>
  <sheetFormatPr defaultRowHeight="15" x14ac:dyDescent="0.25"/>
  <cols>
    <col min="1" max="1" width="39" customWidth="1"/>
    <col min="2" max="2" width="20.28515625" customWidth="1"/>
    <col min="3" max="3" width="23.28515625" customWidth="1"/>
    <col min="4" max="4" width="15.42578125" style="33" customWidth="1"/>
    <col min="5" max="5" width="15.140625" style="82" customWidth="1"/>
    <col min="6" max="6" width="26.85546875" style="3" customWidth="1"/>
    <col min="7" max="7" width="17.140625" style="86" customWidth="1"/>
    <col min="8" max="8" width="17.7109375" style="86" customWidth="1"/>
    <col min="9" max="9" width="14.140625" style="86" customWidth="1"/>
    <col min="10" max="10" width="8.85546875" style="87" customWidth="1"/>
    <col min="11" max="11" width="20.85546875" style="87" customWidth="1"/>
    <col min="12" max="12" width="16" style="86" customWidth="1"/>
    <col min="13" max="13" width="23" style="88" customWidth="1"/>
    <col min="14" max="14" width="14.7109375" style="88" customWidth="1"/>
    <col min="15" max="15" width="16.7109375" style="88" customWidth="1"/>
    <col min="16" max="16" width="23.140625" style="87" customWidth="1"/>
    <col min="17" max="17" width="15.85546875" style="87" customWidth="1"/>
    <col min="18" max="18" width="18.28515625" style="87" customWidth="1"/>
    <col min="19" max="19" width="12.28515625" style="89" bestFit="1" customWidth="1"/>
    <col min="20" max="20" width="16.42578125" style="33" customWidth="1"/>
  </cols>
  <sheetData>
    <row r="1" spans="1:20" ht="21" customHeight="1" x14ac:dyDescent="0.35">
      <c r="A1" s="182" t="s">
        <v>682</v>
      </c>
      <c r="B1" s="2"/>
      <c r="C1" s="2"/>
      <c r="D1" s="38"/>
      <c r="E1" s="70"/>
      <c r="F1" s="53"/>
      <c r="K1" s="240" t="s">
        <v>677</v>
      </c>
      <c r="L1" s="240"/>
      <c r="M1" s="240"/>
      <c r="N1" s="240"/>
      <c r="O1" s="240"/>
      <c r="P1" s="240"/>
      <c r="Q1" s="240"/>
      <c r="R1" s="180"/>
      <c r="S1" s="181"/>
    </row>
    <row r="2" spans="1:20" ht="31.15" customHeight="1" thickBot="1" x14ac:dyDescent="0.4">
      <c r="A2" s="182" t="s">
        <v>683</v>
      </c>
      <c r="B2" s="2"/>
      <c r="C2" s="2"/>
      <c r="D2" s="38"/>
      <c r="E2" s="70"/>
      <c r="F2" s="53"/>
      <c r="K2" s="240"/>
      <c r="L2" s="240"/>
      <c r="M2" s="240"/>
      <c r="N2" s="240"/>
      <c r="O2" s="240"/>
      <c r="P2" s="240"/>
      <c r="Q2" s="240"/>
      <c r="R2" s="180"/>
      <c r="S2" s="181"/>
    </row>
    <row r="3" spans="1:20" ht="18.600000000000001" customHeight="1" thickBot="1" x14ac:dyDescent="0.35">
      <c r="A3" s="1"/>
      <c r="B3" s="1"/>
      <c r="C3" s="1"/>
      <c r="D3" s="39"/>
      <c r="E3" s="71"/>
      <c r="F3" s="54"/>
      <c r="K3" s="240"/>
      <c r="L3" s="240"/>
      <c r="M3" s="240"/>
      <c r="N3" s="240"/>
      <c r="O3" s="240"/>
      <c r="P3" s="240"/>
      <c r="Q3" s="240"/>
      <c r="R3" s="180"/>
      <c r="S3" s="181"/>
    </row>
    <row r="4" spans="1:20" ht="36" customHeight="1" thickBot="1" x14ac:dyDescent="0.35">
      <c r="A4" s="69" t="s">
        <v>658</v>
      </c>
      <c r="B4" s="226" t="s">
        <v>404</v>
      </c>
      <c r="C4" s="69" t="s">
        <v>676</v>
      </c>
      <c r="D4" s="229" t="s">
        <v>616</v>
      </c>
      <c r="E4" s="227" t="s">
        <v>607</v>
      </c>
      <c r="F4" s="205" t="str">
        <f>VLOOKUP(B4,'HAFIS pivot'!B4:D1014,3,FALSE)</f>
        <v>216</v>
      </c>
      <c r="G4" s="246" t="s">
        <v>685</v>
      </c>
      <c r="H4" s="247"/>
      <c r="I4" s="37" t="s">
        <v>39</v>
      </c>
      <c r="K4" s="240"/>
      <c r="L4" s="240"/>
      <c r="M4" s="240"/>
      <c r="N4" s="240"/>
      <c r="O4" s="240"/>
      <c r="P4" s="240"/>
      <c r="Q4" s="240"/>
      <c r="R4" s="180"/>
      <c r="S4" s="181"/>
    </row>
    <row r="5" spans="1:20" ht="115.15" customHeight="1" x14ac:dyDescent="0.3">
      <c r="A5" s="203" t="s">
        <v>659</v>
      </c>
      <c r="B5" s="235">
        <v>6671</v>
      </c>
      <c r="C5" s="228" t="s">
        <v>612</v>
      </c>
      <c r="D5" s="230">
        <f>VLOOKUP(F5,'HAFIS pivot'!A$4:E$1015,5,FALSE)</f>
        <v>32</v>
      </c>
      <c r="E5" s="72" t="s">
        <v>608</v>
      </c>
      <c r="F5" s="205" t="str">
        <f>CONCATENATE(F4,B5)</f>
        <v>2166671</v>
      </c>
      <c r="I5" s="90" t="s">
        <v>40</v>
      </c>
      <c r="K5" s="240"/>
      <c r="L5" s="240"/>
      <c r="M5" s="240"/>
      <c r="N5" s="240"/>
      <c r="O5" s="240"/>
      <c r="P5" s="240"/>
      <c r="Q5" s="240"/>
      <c r="R5" s="180"/>
      <c r="S5" s="181"/>
    </row>
    <row r="6" spans="1:20" ht="47.45" customHeight="1" x14ac:dyDescent="0.35">
      <c r="A6" s="233" t="s">
        <v>684</v>
      </c>
      <c r="B6" s="204"/>
      <c r="C6" s="29"/>
      <c r="D6" s="234" t="s">
        <v>27</v>
      </c>
      <c r="E6" s="236"/>
      <c r="F6" s="236"/>
      <c r="G6" s="91"/>
      <c r="H6" s="91"/>
      <c r="I6" s="91"/>
      <c r="J6" s="92"/>
      <c r="K6" s="92"/>
      <c r="L6" s="91"/>
      <c r="M6" s="93"/>
      <c r="N6" s="93"/>
      <c r="O6" s="93"/>
      <c r="P6" s="92"/>
      <c r="Q6" s="92"/>
      <c r="R6" s="92"/>
      <c r="S6" s="94"/>
      <c r="T6" s="50"/>
    </row>
    <row r="7" spans="1:20" s="18" customFormat="1" ht="69" customHeight="1" x14ac:dyDescent="0.3">
      <c r="A7" s="194"/>
      <c r="B7" s="194"/>
      <c r="C7" s="194"/>
      <c r="D7" s="195"/>
      <c r="E7" s="196"/>
      <c r="F7" s="197"/>
      <c r="G7" s="198"/>
      <c r="H7" s="198"/>
      <c r="I7" s="198"/>
      <c r="J7" s="199"/>
      <c r="K7" s="199"/>
      <c r="L7" s="198"/>
      <c r="M7" s="200"/>
      <c r="N7" s="200"/>
      <c r="O7" s="200"/>
      <c r="P7" s="199"/>
      <c r="Q7" s="199"/>
      <c r="R7" s="199"/>
      <c r="S7" s="201"/>
      <c r="T7" s="202"/>
    </row>
    <row r="8" spans="1:20" ht="31.15" customHeight="1" x14ac:dyDescent="0.3">
      <c r="A8" s="35" t="s">
        <v>30</v>
      </c>
      <c r="B8" s="35"/>
      <c r="C8" s="237" t="s">
        <v>31</v>
      </c>
      <c r="D8" s="238">
        <f>117.1/10</f>
        <v>11.709999999999999</v>
      </c>
      <c r="E8" s="239" t="s">
        <v>32</v>
      </c>
      <c r="F8" s="238">
        <v>1.6407</v>
      </c>
      <c r="G8" s="245" t="s">
        <v>660</v>
      </c>
      <c r="H8" s="245"/>
      <c r="I8" s="245"/>
      <c r="J8" s="245"/>
      <c r="K8" s="245"/>
      <c r="L8" s="245"/>
      <c r="M8" s="245"/>
      <c r="N8" s="245"/>
      <c r="O8" s="245"/>
      <c r="P8" s="245"/>
      <c r="Q8" s="245"/>
      <c r="R8" s="245"/>
      <c r="S8" s="245"/>
      <c r="T8" s="50"/>
    </row>
    <row r="9" spans="1:20" s="18" customFormat="1" ht="150" customHeight="1" x14ac:dyDescent="0.25">
      <c r="A9" s="166" t="s">
        <v>624</v>
      </c>
      <c r="B9" s="167" t="s">
        <v>629</v>
      </c>
      <c r="C9" s="167" t="s">
        <v>654</v>
      </c>
      <c r="D9" s="168" t="s">
        <v>610</v>
      </c>
      <c r="E9" s="169" t="s">
        <v>16</v>
      </c>
      <c r="F9" s="170" t="s">
        <v>655</v>
      </c>
      <c r="G9" s="146" t="s">
        <v>20</v>
      </c>
      <c r="H9" s="146" t="s">
        <v>20</v>
      </c>
      <c r="I9" s="146" t="s">
        <v>20</v>
      </c>
      <c r="J9" s="146" t="s">
        <v>20</v>
      </c>
      <c r="K9" s="167" t="s">
        <v>25</v>
      </c>
      <c r="L9" s="167" t="s">
        <v>2</v>
      </c>
      <c r="M9" s="173" t="s">
        <v>1</v>
      </c>
      <c r="N9" s="146" t="s">
        <v>20</v>
      </c>
      <c r="O9" s="153" t="s">
        <v>15</v>
      </c>
      <c r="P9" s="188" t="s">
        <v>613</v>
      </c>
      <c r="Q9" s="173" t="s">
        <v>0</v>
      </c>
      <c r="R9" s="183" t="s">
        <v>8</v>
      </c>
      <c r="S9" s="184"/>
    </row>
    <row r="10" spans="1:20" s="4" customFormat="1" ht="100.15" customHeight="1" x14ac:dyDescent="0.25">
      <c r="A10" s="137" t="s">
        <v>656</v>
      </c>
      <c r="B10" s="137" t="s">
        <v>657</v>
      </c>
      <c r="C10" s="137"/>
      <c r="D10" s="138">
        <f>VLOOKUP($F$5,'HAFIS pivot'!$A$4:$M$1014,12,FALSE)</f>
        <v>55530</v>
      </c>
      <c r="E10" s="139">
        <f>VLOOKUP($F$5,'HAFIS pivot'!$A$4:$N$1014,13,FALSE)</f>
        <v>4811</v>
      </c>
      <c r="F10" s="139">
        <f>VLOOKUP($F$5,'HAFIS pivot'!$A$4:$N$1014,14,FALSE)</f>
        <v>12.53</v>
      </c>
      <c r="G10" s="95"/>
      <c r="H10" s="95"/>
      <c r="I10" s="95"/>
      <c r="J10" s="95"/>
      <c r="K10" s="140">
        <v>113</v>
      </c>
      <c r="L10" s="140">
        <v>1</v>
      </c>
      <c r="M10" s="145">
        <f>L10/K10</f>
        <v>8.8495575221238937E-3</v>
      </c>
      <c r="N10" s="146"/>
      <c r="O10" s="147">
        <f>L10*450</f>
        <v>450</v>
      </c>
      <c r="P10" s="149">
        <v>0.3</v>
      </c>
      <c r="Q10" s="147">
        <f>P10*M10*E10</f>
        <v>12.772566371681416</v>
      </c>
      <c r="R10" s="150">
        <f>O10/Q10</f>
        <v>35.231760548742464</v>
      </c>
      <c r="S10" s="151">
        <v>0</v>
      </c>
    </row>
    <row r="11" spans="1:20" ht="22.15" customHeight="1" x14ac:dyDescent="0.25">
      <c r="A11" s="5"/>
      <c r="B11" s="137"/>
      <c r="C11" s="140"/>
      <c r="D11" s="141"/>
      <c r="E11" s="142"/>
      <c r="F11" s="143"/>
      <c r="G11" s="7"/>
      <c r="H11" s="7"/>
      <c r="I11" s="98"/>
      <c r="J11" s="98"/>
      <c r="K11" s="7"/>
      <c r="L11" s="7"/>
      <c r="N11" s="97"/>
      <c r="O11" s="98"/>
      <c r="P11" s="97"/>
      <c r="Q11" s="98"/>
      <c r="R11" s="145"/>
      <c r="S11" s="111"/>
      <c r="T11"/>
    </row>
    <row r="12" spans="1:20" ht="15.75" x14ac:dyDescent="0.25">
      <c r="A12" s="241" t="s">
        <v>14</v>
      </c>
      <c r="B12" s="241"/>
      <c r="C12" s="241"/>
      <c r="D12" s="241"/>
      <c r="E12" s="241"/>
      <c r="F12" s="52"/>
      <c r="G12" s="102"/>
      <c r="H12" s="102"/>
      <c r="I12" s="103"/>
      <c r="J12" s="103"/>
      <c r="K12" s="102"/>
      <c r="L12" s="104"/>
      <c r="M12" s="104"/>
      <c r="N12" s="104"/>
      <c r="O12" s="103">
        <f>SUM(O10:O11)</f>
        <v>450</v>
      </c>
      <c r="P12" s="103">
        <f>Q12/O12</f>
        <v>2.8383480825958703E-2</v>
      </c>
      <c r="Q12" s="103">
        <f>SUM(Q10:Q11)</f>
        <v>12.772566371681416</v>
      </c>
      <c r="R12" s="105">
        <f>O12/Q12</f>
        <v>35.231760548742464</v>
      </c>
      <c r="S12" s="106">
        <v>0</v>
      </c>
      <c r="T12"/>
    </row>
    <row r="13" spans="1:20" x14ac:dyDescent="0.25">
      <c r="A13" s="20"/>
      <c r="B13" s="20"/>
      <c r="C13" s="20"/>
      <c r="D13" s="41"/>
      <c r="E13" s="75"/>
      <c r="F13" s="55"/>
      <c r="G13" s="7"/>
      <c r="H13" s="7"/>
      <c r="I13" s="98"/>
      <c r="J13" s="98"/>
      <c r="K13" s="7"/>
      <c r="L13" s="97"/>
      <c r="M13" s="97"/>
      <c r="N13" s="97"/>
      <c r="O13" s="98"/>
      <c r="P13" s="98"/>
      <c r="Q13" s="98"/>
      <c r="R13" s="100"/>
      <c r="S13" s="111"/>
      <c r="T13"/>
    </row>
    <row r="14" spans="1:20" s="18" customFormat="1" ht="18.75" x14ac:dyDescent="0.3">
      <c r="A14" s="16" t="s">
        <v>23</v>
      </c>
      <c r="B14" s="19"/>
      <c r="C14" s="34"/>
      <c r="D14" s="42"/>
      <c r="E14" s="76"/>
      <c r="F14" s="17"/>
      <c r="G14" s="107"/>
      <c r="H14" s="107"/>
      <c r="I14" s="101"/>
      <c r="J14" s="101"/>
      <c r="K14" s="107"/>
      <c r="L14" s="108"/>
      <c r="M14" s="108"/>
      <c r="N14" s="108"/>
      <c r="P14" s="101"/>
      <c r="Q14" s="101"/>
      <c r="R14" s="109"/>
      <c r="S14" s="32"/>
    </row>
    <row r="15" spans="1:20" ht="124.9" customHeight="1" x14ac:dyDescent="0.25">
      <c r="A15" s="68" t="s">
        <v>625</v>
      </c>
      <c r="B15" s="167" t="s">
        <v>629</v>
      </c>
      <c r="C15" s="167" t="s">
        <v>678</v>
      </c>
      <c r="D15" s="168" t="s">
        <v>644</v>
      </c>
      <c r="E15" s="169" t="s">
        <v>679</v>
      </c>
      <c r="F15" s="170" t="s">
        <v>611</v>
      </c>
      <c r="G15" s="171" t="s">
        <v>674</v>
      </c>
      <c r="H15" s="167" t="s">
        <v>3</v>
      </c>
      <c r="I15" s="167" t="s">
        <v>4</v>
      </c>
      <c r="J15" s="172" t="s">
        <v>18</v>
      </c>
      <c r="K15" s="173" t="s">
        <v>5</v>
      </c>
      <c r="L15" s="167" t="s">
        <v>19</v>
      </c>
      <c r="M15" s="173" t="s">
        <v>17</v>
      </c>
      <c r="N15" s="146" t="s">
        <v>20</v>
      </c>
      <c r="O15" s="153" t="s">
        <v>680</v>
      </c>
      <c r="P15" s="174" t="s">
        <v>668</v>
      </c>
      <c r="Q15" s="173" t="s">
        <v>21</v>
      </c>
      <c r="R15" s="183" t="s">
        <v>7</v>
      </c>
      <c r="S15" s="184" t="s">
        <v>636</v>
      </c>
      <c r="T15"/>
    </row>
    <row r="16" spans="1:20" s="4" customFormat="1" ht="48.6" customHeight="1" x14ac:dyDescent="0.25">
      <c r="A16" s="137" t="s">
        <v>661</v>
      </c>
      <c r="B16" s="187" t="s">
        <v>662</v>
      </c>
      <c r="C16" s="231" t="str">
        <f>D$4</f>
        <v>gas - CCF</v>
      </c>
      <c r="D16" s="138">
        <f>IF($C16='LHA Look up'!$E$3,VLOOKUP(Worksheet!$F$5,'HAFIS pivot'!$A$4:$N$1014,6,FALSE),IF($C16='LHA Look up'!$E$4,VLOOKUP(Worksheet!$F$5,'HAFIS pivot'!$A$4:$N$1014,9,FALSE),""))</f>
        <v>14946.65</v>
      </c>
      <c r="E16" s="139">
        <f>IF($C16='LHA Look up'!$E$3,VLOOKUP(Worksheet!$F$5,'HAFIS pivot'!$A$4:$N$1014,7,FALSE),IF($C16='LHA Look up'!$E$4,VLOOKUP(Worksheet!$F$5,'HAFIS pivot'!$A$4:$N$1014,10,FALSE),0))</f>
        <v>18471</v>
      </c>
      <c r="F16" s="139">
        <f>IF($C16='LHA Look up'!$E$3,VLOOKUP(Worksheet!$F$5,'HAFIS pivot'!$A$4:$N$1014,8,FALSE),IF($C16='LHA Look up'!$E$4,VLOOKUP(Worksheet!$F$5,'HAFIS pivot'!$A$4:$N$1014,11,FALSE),""))</f>
        <v>48.1</v>
      </c>
      <c r="G16" s="110">
        <f>IF(C16='LHA Look up'!$E$3,55%,100%)</f>
        <v>1</v>
      </c>
      <c r="H16" s="7">
        <v>6</v>
      </c>
      <c r="I16" s="7">
        <v>5</v>
      </c>
      <c r="J16" s="97">
        <f>I16/H16</f>
        <v>0.83333333333333337</v>
      </c>
      <c r="K16" s="111">
        <f>D$5</f>
        <v>32</v>
      </c>
      <c r="L16" s="112">
        <v>25</v>
      </c>
      <c r="M16" s="97">
        <f>L16/K16</f>
        <v>0.78125</v>
      </c>
      <c r="N16" s="95"/>
      <c r="O16" s="98">
        <v>40000</v>
      </c>
      <c r="P16" s="99">
        <v>0.05</v>
      </c>
      <c r="Q16" s="98">
        <f>IFERROR(P16*M16*G16*E16,0)</f>
        <v>721.5234375</v>
      </c>
      <c r="R16" s="100">
        <f t="shared" ref="R16:R17" si="0">IFERROR(O16/Q16,0)</f>
        <v>55.438254561204047</v>
      </c>
      <c r="S16" s="111">
        <f>IFERROR(IF(C16='LHA Look up'!$E$3,Worksheet!D16*Worksheet!G16*Worksheet!M16*Worksheet!P16*Worksheet!$F$8,Worksheet!D16*Worksheet!G16*Worksheet!M16*Worksheet!P16*Worksheet!$D$8),0)</f>
        <v>6836.9246679687494</v>
      </c>
    </row>
    <row r="17" spans="1:20" s="4" customFormat="1" ht="85.15" customHeight="1" x14ac:dyDescent="0.25">
      <c r="A17" s="137" t="s">
        <v>33</v>
      </c>
      <c r="B17" s="137" t="s">
        <v>626</v>
      </c>
      <c r="C17" s="231" t="str">
        <f t="shared" ref="C17:C20" si="1">D$4</f>
        <v>gas - CCF</v>
      </c>
      <c r="D17" s="138">
        <f>IF($C17='LHA Look up'!$E$3,VLOOKUP(Worksheet!$F$5,'HAFIS pivot'!$A$4:$N$1014,6,FALSE),IF($C17='LHA Look up'!$E$4,VLOOKUP(Worksheet!$F$5,'HAFIS pivot'!$A$4:$N$1014,9,FALSE),0))</f>
        <v>14946.65</v>
      </c>
      <c r="E17" s="139">
        <f>IF($C17='LHA Look up'!$E$3,VLOOKUP(Worksheet!$F$5,'HAFIS pivot'!$A$4:$N$1014,7,FALSE),IF($C17='LHA Look up'!$E$4,VLOOKUP(Worksheet!$F$5,'HAFIS pivot'!$A$4:$N$1014,10,FALSE),0))</f>
        <v>18471</v>
      </c>
      <c r="F17" s="139">
        <f>IF($C17='LHA Look up'!$E$3,VLOOKUP(Worksheet!$F$5,'HAFIS pivot'!$A$4:$N$1014,8,FALSE),IF($C17='LHA Look up'!$E$4,VLOOKUP(Worksheet!$F$5,'HAFIS pivot'!$A$4:$N$1014,11,FALSE),0))</f>
        <v>48.1</v>
      </c>
      <c r="G17" s="110">
        <f>IF(C17='LHA Look up'!$E$3,55%,100%)</f>
        <v>1</v>
      </c>
      <c r="H17" s="7">
        <v>6</v>
      </c>
      <c r="I17" s="111">
        <v>5</v>
      </c>
      <c r="J17" s="97">
        <f t="shared" ref="J17:J20" si="2">I17/H17</f>
        <v>0.83333333333333337</v>
      </c>
      <c r="K17" s="111">
        <f t="shared" ref="K17:K18" si="3">D$5</f>
        <v>32</v>
      </c>
      <c r="L17" s="111">
        <v>25</v>
      </c>
      <c r="M17" s="97">
        <f>L17/K17</f>
        <v>0.78125</v>
      </c>
      <c r="N17" s="95"/>
      <c r="O17" s="98">
        <v>70000</v>
      </c>
      <c r="P17" s="99">
        <v>0.2</v>
      </c>
      <c r="Q17" s="98">
        <f t="shared" ref="Q17:Q20" si="4">IFERROR(P17*M17*G17*E17,0)</f>
        <v>2886.09375</v>
      </c>
      <c r="R17" s="100">
        <f t="shared" si="0"/>
        <v>24.254236370526773</v>
      </c>
      <c r="S17" s="111">
        <f>IFERROR(IF(C17='LHA Look up'!$E$3,Worksheet!D17*Worksheet!G17*Worksheet!M17*Worksheet!P17*Worksheet!$F$8,Worksheet!D17*Worksheet!G17*Worksheet!M17*Worksheet!P17*Worksheet!$D$8),0)</f>
        <v>27347.698671874998</v>
      </c>
    </row>
    <row r="18" spans="1:20" s="4" customFormat="1" ht="81" customHeight="1" x14ac:dyDescent="0.25">
      <c r="A18" s="137" t="s">
        <v>627</v>
      </c>
      <c r="B18" s="137" t="s">
        <v>628</v>
      </c>
      <c r="C18" s="231" t="str">
        <f t="shared" si="1"/>
        <v>gas - CCF</v>
      </c>
      <c r="D18" s="138">
        <f>IF($C18='LHA Look up'!$E$3,VLOOKUP(Worksheet!$F$5,'HAFIS pivot'!$A$4:$N$1014,6,FALSE),IF($C18='LHA Look up'!$E$4,VLOOKUP(Worksheet!$F$5,'HAFIS pivot'!$A$4:$N$1014,9,FALSE),0))</f>
        <v>14946.65</v>
      </c>
      <c r="E18" s="139">
        <f>IF($C18='LHA Look up'!$E$3,VLOOKUP(Worksheet!$F$5,'HAFIS pivot'!$A$4:$N$1014,7,FALSE),IF($C18='LHA Look up'!$E$4,VLOOKUP(Worksheet!$F$5,'HAFIS pivot'!$A$4:$N$1014,10,FALSE),0))</f>
        <v>18471</v>
      </c>
      <c r="F18" s="139">
        <f>IF($C18='LHA Look up'!$E$3,VLOOKUP(Worksheet!$F$5,'HAFIS pivot'!$A$4:$N$1014,8,FALSE),IF($C18='LHA Look up'!$E$4,VLOOKUP(Worksheet!$F$5,'HAFIS pivot'!$A$4:$N$1014,11,FALSE),0))</f>
        <v>48.1</v>
      </c>
      <c r="G18" s="144">
        <f>IF(C18='LHA Look up'!$E$3,55%,100%)</f>
        <v>1</v>
      </c>
      <c r="H18" s="140">
        <v>6</v>
      </c>
      <c r="I18" s="141">
        <v>5</v>
      </c>
      <c r="J18" s="145">
        <f t="shared" si="2"/>
        <v>0.83333333333333337</v>
      </c>
      <c r="K18" s="141">
        <f t="shared" si="3"/>
        <v>32</v>
      </c>
      <c r="L18" s="141">
        <v>25</v>
      </c>
      <c r="M18" s="145">
        <f>L18/K18</f>
        <v>0.78125</v>
      </c>
      <c r="N18" s="146"/>
      <c r="O18" s="147">
        <v>70000</v>
      </c>
      <c r="P18" s="99">
        <v>0.2</v>
      </c>
      <c r="Q18" s="98">
        <f t="shared" si="4"/>
        <v>2886.09375</v>
      </c>
      <c r="R18" s="100">
        <f>IFERROR(O18/Q18,0)</f>
        <v>24.254236370526773</v>
      </c>
      <c r="S18" s="111">
        <f>IFERROR(IF(C18='LHA Look up'!$E$3,Worksheet!D18*Worksheet!G18*Worksheet!M18*Worksheet!P18*Worksheet!$F$8,Worksheet!D18*Worksheet!G18*Worksheet!M18*Worksheet!P18*Worksheet!$D$8),0)</f>
        <v>27347.698671874998</v>
      </c>
    </row>
    <row r="19" spans="1:20" s="86" customFormat="1" ht="29.45" customHeight="1" x14ac:dyDescent="0.25">
      <c r="A19" s="140" t="s">
        <v>670</v>
      </c>
      <c r="B19" s="140" t="s">
        <v>671</v>
      </c>
      <c r="C19" s="231" t="str">
        <f t="shared" si="1"/>
        <v>gas - CCF</v>
      </c>
      <c r="D19" s="141">
        <f>IF($C19='LHA Look up'!$E$3,VLOOKUP(Worksheet!$F$5,'HAFIS pivot'!$A$4:$N$1014,6,FALSE),IF($C19='LHA Look up'!$E$4,VLOOKUP(Worksheet!$F$5,'HAFIS pivot'!$A$4:$N$1014,9,FALSE),0))</f>
        <v>14946.65</v>
      </c>
      <c r="E19" s="190">
        <f>IF($C19='LHA Look up'!$E$3,VLOOKUP(Worksheet!$F$5,'HAFIS pivot'!$A$4:$N$1014,7,FALSE),IF($C19='LHA Look up'!$E$4,VLOOKUP(Worksheet!$F$5,'HAFIS pivot'!$A$4:$N$1014,10,FALSE),0))</f>
        <v>18471</v>
      </c>
      <c r="F19" s="190">
        <f>IF($C19='LHA Look up'!$E$3,VLOOKUP(Worksheet!$F$5,'HAFIS pivot'!$A$4:$N$1014,8,FALSE),IF($C19='LHA Look up'!$E$4,VLOOKUP(Worksheet!$F$5,'HAFIS pivot'!$A$4:$N$1014,11,FALSE),0))</f>
        <v>48.1</v>
      </c>
      <c r="G19" s="144">
        <f>IF(C19='LHA Look up'!$E$3,55%,100%)</f>
        <v>1</v>
      </c>
      <c r="H19" s="140"/>
      <c r="I19" s="141"/>
      <c r="J19" s="232" t="e">
        <f>I19/H19</f>
        <v>#DIV/0!</v>
      </c>
      <c r="K19" s="148"/>
      <c r="L19" s="141"/>
      <c r="M19" s="145" t="e">
        <f t="shared" ref="M19:M20" si="5">L19/K19</f>
        <v>#DIV/0!</v>
      </c>
      <c r="N19" s="146"/>
      <c r="O19" s="147"/>
      <c r="P19" s="153"/>
      <c r="Q19" s="98">
        <f t="shared" si="4"/>
        <v>0</v>
      </c>
      <c r="R19" s="100">
        <f t="shared" ref="R19:R20" si="6">IFERROR(O19/Q19,0)</f>
        <v>0</v>
      </c>
      <c r="S19" s="111">
        <f>IFERROR(IF(C19='LHA Look up'!$E$3,Worksheet!D19*Worksheet!G19*Worksheet!M19*Worksheet!P19*Worksheet!$F$8,Worksheet!D19*Worksheet!G19*Worksheet!M19*Worksheet!P19*Worksheet!$D$8),0)</f>
        <v>0</v>
      </c>
    </row>
    <row r="20" spans="1:20" s="4" customFormat="1" ht="33.6" customHeight="1" x14ac:dyDescent="0.25">
      <c r="A20" s="140" t="s">
        <v>673</v>
      </c>
      <c r="B20" s="140" t="s">
        <v>671</v>
      </c>
      <c r="C20" s="231" t="str">
        <f t="shared" si="1"/>
        <v>gas - CCF</v>
      </c>
      <c r="D20" s="138">
        <f>IF($C20='LHA Look up'!$E$3,VLOOKUP(Worksheet!$F$5,'HAFIS pivot'!$A$4:$N$1014,6,FALSE),IF($C20='LHA Look up'!$E$4,VLOOKUP(Worksheet!$F$5,'HAFIS pivot'!$A$4:$N$1014,9,FALSE),0))</f>
        <v>14946.65</v>
      </c>
      <c r="E20" s="139">
        <f>IF($C20='LHA Look up'!$E$3,VLOOKUP(Worksheet!$F$5,'HAFIS pivot'!$A$4:$N$1014,7,FALSE),IF($C20='LHA Look up'!$E$4,VLOOKUP(Worksheet!$F$5,'HAFIS pivot'!$A$4:$N$1014,10,FALSE),0))</f>
        <v>18471</v>
      </c>
      <c r="F20" s="139">
        <f>IF($C20='LHA Look up'!$E$3,VLOOKUP(Worksheet!$F$5,'HAFIS pivot'!$A$4:$N$1014,8,FALSE),IF($C20='LHA Look up'!$E$4,VLOOKUP(Worksheet!$F$5,'HAFIS pivot'!$A$4:$N$1014,11,FALSE),0))</f>
        <v>48.1</v>
      </c>
      <c r="G20" s="144">
        <f>IF(C20='LHA Look up'!$E$3,55%,100%)</f>
        <v>1</v>
      </c>
      <c r="H20" s="140"/>
      <c r="I20" s="141"/>
      <c r="J20" s="145" t="e">
        <f t="shared" si="2"/>
        <v>#DIV/0!</v>
      </c>
      <c r="K20" s="148"/>
      <c r="L20" s="141"/>
      <c r="M20" s="145" t="e">
        <f t="shared" si="5"/>
        <v>#DIV/0!</v>
      </c>
      <c r="N20" s="146"/>
      <c r="O20" s="147"/>
      <c r="P20" s="97"/>
      <c r="Q20" s="98">
        <f t="shared" si="4"/>
        <v>0</v>
      </c>
      <c r="R20" s="100">
        <f t="shared" si="6"/>
        <v>0</v>
      </c>
      <c r="S20" s="111">
        <f>IFERROR(IF(C20='LHA Look up'!$E$3,Worksheet!D20*Worksheet!G20*Worksheet!M20*Worksheet!P20*Worksheet!$F$8,Worksheet!D20*Worksheet!G20*Worksheet!M20*Worksheet!P20*Worksheet!$D$8),0)</f>
        <v>0</v>
      </c>
    </row>
    <row r="21" spans="1:20" ht="25.9" customHeight="1" x14ac:dyDescent="0.25">
      <c r="A21" s="242" t="s">
        <v>623</v>
      </c>
      <c r="B21" s="242"/>
      <c r="C21" s="242"/>
      <c r="D21" s="242"/>
      <c r="E21" s="242"/>
      <c r="F21" s="56"/>
      <c r="G21" s="113"/>
      <c r="H21" s="114"/>
      <c r="I21" s="115"/>
      <c r="J21" s="115"/>
      <c r="K21" s="114"/>
      <c r="L21" s="117"/>
      <c r="M21" s="116"/>
      <c r="N21" s="116"/>
      <c r="O21" s="115">
        <f>SUM(O16:O19)</f>
        <v>180000</v>
      </c>
      <c r="P21" s="116"/>
      <c r="Q21" s="115">
        <f>SUM(Q16:Q20)</f>
        <v>6493.7109375</v>
      </c>
      <c r="R21" s="118">
        <f>O21/Q21</f>
        <v>27.719127280602024</v>
      </c>
      <c r="S21" s="119">
        <f>SUM(S16:S20)</f>
        <v>61532.322011718745</v>
      </c>
      <c r="T21"/>
    </row>
    <row r="22" spans="1:20" ht="25.9" customHeight="1" x14ac:dyDescent="0.25">
      <c r="A22" s="20"/>
      <c r="B22" s="20"/>
      <c r="C22" s="20"/>
      <c r="D22" s="41"/>
      <c r="E22" s="75"/>
      <c r="F22" s="55"/>
      <c r="G22" s="120"/>
      <c r="H22" s="7"/>
      <c r="I22" s="98"/>
      <c r="J22" s="98"/>
      <c r="K22" s="7"/>
      <c r="L22" s="121"/>
      <c r="M22" s="97"/>
      <c r="N22" s="97"/>
      <c r="O22" s="98"/>
      <c r="P22" s="97"/>
      <c r="Q22" s="98"/>
      <c r="R22" s="100"/>
      <c r="S22" s="111"/>
      <c r="T22"/>
    </row>
    <row r="23" spans="1:20" s="18" customFormat="1" ht="110.25" x14ac:dyDescent="0.25">
      <c r="A23" s="166" t="s">
        <v>619</v>
      </c>
      <c r="B23" s="167" t="s">
        <v>629</v>
      </c>
      <c r="C23" s="167" t="s">
        <v>678</v>
      </c>
      <c r="D23" s="168" t="s">
        <v>644</v>
      </c>
      <c r="E23" s="169" t="s">
        <v>679</v>
      </c>
      <c r="F23" s="170" t="s">
        <v>611</v>
      </c>
      <c r="G23" s="171" t="s">
        <v>674</v>
      </c>
      <c r="H23" s="167" t="s">
        <v>3</v>
      </c>
      <c r="I23" s="167" t="s">
        <v>4</v>
      </c>
      <c r="J23" s="172" t="s">
        <v>18</v>
      </c>
      <c r="K23" s="173" t="s">
        <v>5</v>
      </c>
      <c r="L23" s="167" t="s">
        <v>19</v>
      </c>
      <c r="M23" s="173" t="s">
        <v>17</v>
      </c>
      <c r="N23" s="146" t="s">
        <v>20</v>
      </c>
      <c r="O23" s="153" t="s">
        <v>680</v>
      </c>
      <c r="P23" s="174" t="s">
        <v>669</v>
      </c>
      <c r="Q23" s="173" t="s">
        <v>21</v>
      </c>
      <c r="R23" s="183" t="s">
        <v>7</v>
      </c>
      <c r="S23" s="184" t="s">
        <v>636</v>
      </c>
    </row>
    <row r="24" spans="1:20" s="4" customFormat="1" ht="126" x14ac:dyDescent="0.25">
      <c r="A24" s="137" t="s">
        <v>630</v>
      </c>
      <c r="B24" s="137" t="s">
        <v>631</v>
      </c>
      <c r="C24" s="231" t="str">
        <f>D$4</f>
        <v>gas - CCF</v>
      </c>
      <c r="D24" s="138">
        <f>IF($C24='LHA Look up'!$E$3,VLOOKUP(Worksheet!$F$5,'HAFIS pivot'!$A$4:$N$1014,6,FALSE),IF($C24='LHA Look up'!$E$4,VLOOKUP(Worksheet!$F$5,'HAFIS pivot'!$A$4:$N$1014,9,FALSE),""))</f>
        <v>14946.65</v>
      </c>
      <c r="E24" s="139">
        <f>IF($C24='LHA Look up'!$E$3,VLOOKUP(Worksheet!$F$5,'HAFIS pivot'!$A$4:$N$1014,7,FALSE),IF($C24='LHA Look up'!$E$4,VLOOKUP(Worksheet!$F$5,'HAFIS pivot'!$A$4:$N$1014,10,FALSE),0))</f>
        <v>18471</v>
      </c>
      <c r="F24" s="139">
        <f>IF($C24='LHA Look up'!$E$3,VLOOKUP(Worksheet!$F$5,'HAFIS pivot'!$A$4:$N$1014,8,FALSE),IF($C24='LHA Look up'!$E$4,VLOOKUP(Worksheet!$F$5,'HAFIS pivot'!$A$4:$N$1014,11,FALSE),""))</f>
        <v>48.1</v>
      </c>
      <c r="G24" s="144">
        <f>IF(C24='LHA Look up'!$E$3,55%,100%)</f>
        <v>1</v>
      </c>
      <c r="H24" s="140">
        <v>6</v>
      </c>
      <c r="I24" s="140">
        <v>5</v>
      </c>
      <c r="J24" s="145">
        <f>I24/H24</f>
        <v>0.83333333333333337</v>
      </c>
      <c r="K24" s="141">
        <f>D$5</f>
        <v>32</v>
      </c>
      <c r="L24" s="152">
        <v>25</v>
      </c>
      <c r="M24" s="145">
        <f>L24/K24</f>
        <v>0.78125</v>
      </c>
      <c r="N24" s="146"/>
      <c r="O24" s="147">
        <v>40000</v>
      </c>
      <c r="P24" s="149">
        <v>0.03</v>
      </c>
      <c r="Q24" s="147">
        <f>P24*M24*G24*E24</f>
        <v>432.9140625</v>
      </c>
      <c r="R24" s="150">
        <f t="shared" ref="R24:R28" si="7">IFERROR(O24/Q24,0)</f>
        <v>92.397090935340088</v>
      </c>
      <c r="S24" s="141">
        <f>IFERROR(IF(C24='LHA Look up'!$E$3,Worksheet!D24*Worksheet!G24*Worksheet!M24*Worksheet!P24*Worksheet!$F$8,Worksheet!D24*Worksheet!G24*Worksheet!M24*Worksheet!P24*Worksheet!$D$8),0)</f>
        <v>4102.1548007812498</v>
      </c>
    </row>
    <row r="25" spans="1:20" s="4" customFormat="1" ht="92.45" customHeight="1" x14ac:dyDescent="0.25">
      <c r="A25" s="137" t="s">
        <v>633</v>
      </c>
      <c r="B25" s="137" t="s">
        <v>634</v>
      </c>
      <c r="C25" s="231" t="str">
        <f t="shared" ref="C25:C27" si="8">D$4</f>
        <v>gas - CCF</v>
      </c>
      <c r="D25" s="138">
        <f>IF($C25='LHA Look up'!$E$3,VLOOKUP(Worksheet!$F$5,'HAFIS pivot'!$A$4:$N$1014,6,FALSE),IF($C25='LHA Look up'!$E$4,VLOOKUP(Worksheet!$F$5,'HAFIS pivot'!$A$4:$N$1014,9,FALSE),""))</f>
        <v>14946.65</v>
      </c>
      <c r="E25" s="139">
        <f>IF($C25='LHA Look up'!$E$3,VLOOKUP(Worksheet!$F$5,'HAFIS pivot'!$A$4:$N$1014,7,FALSE),IF($C25='LHA Look up'!$E$4,VLOOKUP(Worksheet!$F$5,'HAFIS pivot'!$A$4:$N$1014,10,FALSE),0))</f>
        <v>18471</v>
      </c>
      <c r="F25" s="139">
        <f>IF($C25='LHA Look up'!$E$3,VLOOKUP(Worksheet!$F$5,'HAFIS pivot'!$A$4:$N$1014,8,FALSE),IF($C25='LHA Look up'!$E$4,VLOOKUP(Worksheet!$F$5,'HAFIS pivot'!$A$4:$N$1014,11,FALSE),""))</f>
        <v>48.1</v>
      </c>
      <c r="G25" s="144">
        <f>IF(C25='LHA Look up'!$E$3,55%,100%)</f>
        <v>1</v>
      </c>
      <c r="H25" s="140">
        <v>6</v>
      </c>
      <c r="I25" s="140">
        <v>5</v>
      </c>
      <c r="J25" s="145">
        <f t="shared" ref="J25:J28" si="9">I25/H25</f>
        <v>0.83333333333333337</v>
      </c>
      <c r="K25" s="141">
        <f t="shared" ref="K25:K28" si="10">D$5</f>
        <v>32</v>
      </c>
      <c r="L25" s="152">
        <v>25</v>
      </c>
      <c r="M25" s="145">
        <f>L25/K25</f>
        <v>0.78125</v>
      </c>
      <c r="N25" s="146"/>
      <c r="O25" s="147">
        <v>40001</v>
      </c>
      <c r="P25" s="149">
        <v>0.12</v>
      </c>
      <c r="Q25" s="147">
        <f>P25*M25*G25*E25</f>
        <v>1731.65625</v>
      </c>
      <c r="R25" s="150">
        <f t="shared" si="7"/>
        <v>23.099850215653365</v>
      </c>
      <c r="S25" s="141">
        <f>IFERROR(IF(C25='LHA Look up'!$E$3,Worksheet!D25*Worksheet!G25*Worksheet!M25*Worksheet!P25*Worksheet!$F$8,Worksheet!D25*Worksheet!G25*Worksheet!M25*Worksheet!P25*Worksheet!$D$8),0)</f>
        <v>16408.619203124999</v>
      </c>
    </row>
    <row r="26" spans="1:20" s="4" customFormat="1" ht="119.45" customHeight="1" x14ac:dyDescent="0.25">
      <c r="A26" s="137" t="s">
        <v>632</v>
      </c>
      <c r="B26" s="137" t="s">
        <v>635</v>
      </c>
      <c r="C26" s="231" t="str">
        <f t="shared" si="8"/>
        <v>gas - CCF</v>
      </c>
      <c r="D26" s="138">
        <f>IF($C26='LHA Look up'!$E$3,VLOOKUP(Worksheet!$F$5,'HAFIS pivot'!$A$4:$N$1014,6,FALSE),IF($C26='LHA Look up'!$E$4,VLOOKUP(Worksheet!$F$5,'HAFIS pivot'!$A$4:$N$1014,9,FALSE),""))</f>
        <v>14946.65</v>
      </c>
      <c r="E26" s="139">
        <f>IF($C26='LHA Look up'!$E$3,VLOOKUP(Worksheet!$F$5,'HAFIS pivot'!$A$4:$N$1014,7,FALSE),IF($C26='LHA Look up'!$E$4,VLOOKUP(Worksheet!$F$5,'HAFIS pivot'!$A$4:$N$1014,10,FALSE),0))</f>
        <v>18471</v>
      </c>
      <c r="F26" s="139">
        <f>IF($C26='LHA Look up'!$E$3,VLOOKUP(Worksheet!$F$5,'HAFIS pivot'!$A$4:$N$1014,8,FALSE),IF($C26='LHA Look up'!$E$4,VLOOKUP(Worksheet!$F$5,'HAFIS pivot'!$A$4:$N$1014,11,FALSE),""))</f>
        <v>48.1</v>
      </c>
      <c r="G26" s="144">
        <f>IF(C26='LHA Look up'!$E$3,55%,100%)</f>
        <v>1</v>
      </c>
      <c r="H26" s="140">
        <v>6</v>
      </c>
      <c r="I26" s="140">
        <v>5</v>
      </c>
      <c r="J26" s="145">
        <f t="shared" si="9"/>
        <v>0.83333333333333337</v>
      </c>
      <c r="K26" s="141">
        <f t="shared" si="10"/>
        <v>32</v>
      </c>
      <c r="L26" s="152">
        <v>25</v>
      </c>
      <c r="M26" s="145">
        <f>L26/K26</f>
        <v>0.78125</v>
      </c>
      <c r="N26" s="146"/>
      <c r="O26" s="147">
        <v>40002</v>
      </c>
      <c r="P26" s="149">
        <v>0.12</v>
      </c>
      <c r="Q26" s="147">
        <f>P26*M26*G26*E26</f>
        <v>1731.65625</v>
      </c>
      <c r="R26" s="150">
        <f t="shared" si="7"/>
        <v>23.100427697471712</v>
      </c>
      <c r="S26" s="141">
        <f>IFERROR(IF(C26='LHA Look up'!$E$3,Worksheet!D26*Worksheet!G26*Worksheet!M26*Worksheet!P26*Worksheet!$F$8,Worksheet!D26*Worksheet!G26*Worksheet!M26*Worksheet!P26*Worksheet!$D$8),0)</f>
        <v>16408.619203124999</v>
      </c>
    </row>
    <row r="27" spans="1:20" ht="26.45" customHeight="1" x14ac:dyDescent="0.25">
      <c r="A27" s="140" t="s">
        <v>672</v>
      </c>
      <c r="B27" s="140" t="s">
        <v>671</v>
      </c>
      <c r="C27" s="231" t="str">
        <f t="shared" si="8"/>
        <v>gas - CCF</v>
      </c>
      <c r="D27" s="138">
        <f>IF($C27='LHA Look up'!$E$3,VLOOKUP(Worksheet!$F$5,'HAFIS pivot'!$A$4:$N$1014,6,FALSE),IF($C27='LHA Look up'!$E$4,VLOOKUP(Worksheet!$F$5,'HAFIS pivot'!$A$4:$N$1014,9,FALSE),""))</f>
        <v>14946.65</v>
      </c>
      <c r="E27" s="139">
        <f>IF($C27='LHA Look up'!$E$3,VLOOKUP(Worksheet!$F$5,'HAFIS pivot'!$A$4:$N$1014,7,FALSE),IF($C27='LHA Look up'!$E$4,VLOOKUP(Worksheet!$F$5,'HAFIS pivot'!$A$4:$N$1014,10,FALSE),0))</f>
        <v>18471</v>
      </c>
      <c r="F27" s="139">
        <f>IF($C27='LHA Look up'!$E$3,VLOOKUP(Worksheet!$F$5,'HAFIS pivot'!$A$4:$N$1014,8,FALSE),IF($C27='LHA Look up'!$E$4,VLOOKUP(Worksheet!$F$5,'HAFIS pivot'!$A$4:$N$1014,11,FALSE),""))</f>
        <v>48.1</v>
      </c>
      <c r="G27" s="144">
        <f>IF(C27='LHA Look up'!$E$3,55%,100%)</f>
        <v>1</v>
      </c>
      <c r="H27" s="140"/>
      <c r="I27" s="140"/>
      <c r="J27" s="145" t="e">
        <f t="shared" si="9"/>
        <v>#DIV/0!</v>
      </c>
      <c r="K27" s="141">
        <f t="shared" si="10"/>
        <v>32</v>
      </c>
      <c r="L27" s="152"/>
      <c r="M27" s="145">
        <f>L27/K27</f>
        <v>0</v>
      </c>
      <c r="N27" s="146"/>
      <c r="O27" s="147"/>
      <c r="P27" s="193"/>
      <c r="Q27" s="147">
        <f>P27*M27*G27*E27</f>
        <v>0</v>
      </c>
      <c r="R27" s="150">
        <f t="shared" si="7"/>
        <v>0</v>
      </c>
      <c r="S27" s="141">
        <f>IFERROR(IF(C27='LHA Look up'!$E$3,Worksheet!D27*Worksheet!G27*Worksheet!M27*Worksheet!P27*Worksheet!$F$8,Worksheet!D27*Worksheet!G27*Worksheet!M27*Worksheet!P27*Worksheet!$D$8),0)</f>
        <v>0</v>
      </c>
      <c r="T27"/>
    </row>
    <row r="28" spans="1:20" ht="26.45" customHeight="1" x14ac:dyDescent="0.25">
      <c r="A28" s="140"/>
      <c r="B28" s="140"/>
      <c r="C28" s="140"/>
      <c r="D28" s="138" t="str">
        <f>IF($C28='LHA Look up'!$E$3,VLOOKUP(Worksheet!$F$5,'HAFIS pivot'!$A$4:$N$1014,6,FALSE),IF($C28='LHA Look up'!$E$4,VLOOKUP(Worksheet!$F$5,'HAFIS pivot'!$A$4:$N$1014,9,FALSE),""))</f>
        <v/>
      </c>
      <c r="E28" s="139">
        <f>IF($C28='LHA Look up'!$E$3,VLOOKUP(Worksheet!$F$5,'HAFIS pivot'!$A$4:$N$1014,7,FALSE),IF($C28='LHA Look up'!$E$4,VLOOKUP(Worksheet!$F$5,'HAFIS pivot'!$A$4:$N$1014,10,FALSE),0))</f>
        <v>0</v>
      </c>
      <c r="F28" s="139" t="str">
        <f>IF($C28='LHA Look up'!$E$3,VLOOKUP(Worksheet!$F$5,'HAFIS pivot'!$A$4:$N$1014,8,FALSE),IF($C28='LHA Look up'!$E$4,VLOOKUP(Worksheet!$F$5,'HAFIS pivot'!$A$4:$N$1014,11,FALSE),""))</f>
        <v/>
      </c>
      <c r="G28" s="144">
        <f>IF(C28='LHA Look up'!$E$3,55%,100%)</f>
        <v>1</v>
      </c>
      <c r="H28" s="140"/>
      <c r="I28" s="140"/>
      <c r="J28" s="145" t="e">
        <f t="shared" si="9"/>
        <v>#DIV/0!</v>
      </c>
      <c r="K28" s="141">
        <f t="shared" si="10"/>
        <v>32</v>
      </c>
      <c r="L28" s="152"/>
      <c r="M28" s="145">
        <f>L28/K28</f>
        <v>0</v>
      </c>
      <c r="N28" s="146"/>
      <c r="O28" s="147"/>
      <c r="P28" s="145"/>
      <c r="Q28" s="147">
        <f>P28*M28*G28*E28</f>
        <v>0</v>
      </c>
      <c r="R28" s="150">
        <f t="shared" si="7"/>
        <v>0</v>
      </c>
      <c r="S28" s="141">
        <f>IFERROR(IF(C28='LHA Look up'!$E$3,Worksheet!D28*Worksheet!G28*Worksheet!M28*Worksheet!P28*Worksheet!$F$8,Worksheet!D28*Worksheet!G28*Worksheet!M28*Worksheet!P28*Worksheet!$D$8),0)</f>
        <v>0</v>
      </c>
      <c r="T28"/>
    </row>
    <row r="29" spans="1:20" ht="25.9" customHeight="1" x14ac:dyDescent="0.25">
      <c r="A29" s="242" t="s">
        <v>622</v>
      </c>
      <c r="B29" s="242"/>
      <c r="C29" s="242"/>
      <c r="D29" s="242"/>
      <c r="E29" s="242"/>
      <c r="F29" s="154"/>
      <c r="G29" s="155"/>
      <c r="H29" s="156"/>
      <c r="I29" s="157"/>
      <c r="J29" s="157"/>
      <c r="K29" s="156"/>
      <c r="L29" s="158"/>
      <c r="M29" s="159"/>
      <c r="N29" s="159"/>
      <c r="O29" s="157">
        <f>SUM(O25:O28)</f>
        <v>80003</v>
      </c>
      <c r="P29" s="159"/>
      <c r="Q29" s="115">
        <f>SUM(Q24:Q28)</f>
        <v>3896.2265625</v>
      </c>
      <c r="R29" s="118">
        <f>O29/Q29</f>
        <v>20.533456850277812</v>
      </c>
      <c r="S29" s="119">
        <f>SUM(S24:S28)</f>
        <v>36919.393207031244</v>
      </c>
      <c r="T29"/>
    </row>
    <row r="30" spans="1:20" ht="25.9" customHeight="1" x14ac:dyDescent="0.25">
      <c r="A30" s="160"/>
      <c r="B30" s="160"/>
      <c r="C30" s="160"/>
      <c r="D30" s="161"/>
      <c r="E30" s="162"/>
      <c r="F30" s="163"/>
      <c r="G30" s="164"/>
      <c r="H30" s="140"/>
      <c r="I30" s="147"/>
      <c r="J30" s="147"/>
      <c r="K30" s="140"/>
      <c r="L30" s="165"/>
      <c r="M30" s="145"/>
      <c r="N30" s="145"/>
      <c r="O30" s="147"/>
      <c r="P30" s="145"/>
      <c r="Q30" s="98"/>
      <c r="R30" s="100"/>
      <c r="S30" s="111"/>
      <c r="T30"/>
    </row>
    <row r="31" spans="1:20" ht="134.25" customHeight="1" x14ac:dyDescent="0.25">
      <c r="A31" s="166" t="s">
        <v>620</v>
      </c>
      <c r="B31" s="167" t="s">
        <v>629</v>
      </c>
      <c r="C31" s="167" t="s">
        <v>678</v>
      </c>
      <c r="D31" s="168" t="s">
        <v>644</v>
      </c>
      <c r="E31" s="169" t="s">
        <v>679</v>
      </c>
      <c r="F31" s="12" t="s">
        <v>611</v>
      </c>
      <c r="G31" s="171" t="s">
        <v>674</v>
      </c>
      <c r="H31" s="167" t="s">
        <v>3</v>
      </c>
      <c r="I31" s="167" t="s">
        <v>4</v>
      </c>
      <c r="J31" s="172" t="s">
        <v>18</v>
      </c>
      <c r="K31" s="173" t="s">
        <v>5</v>
      </c>
      <c r="L31" s="167" t="s">
        <v>19</v>
      </c>
      <c r="M31" s="173" t="s">
        <v>17</v>
      </c>
      <c r="N31" s="146" t="s">
        <v>20</v>
      </c>
      <c r="O31" s="153" t="s">
        <v>680</v>
      </c>
      <c r="P31" s="174" t="s">
        <v>669</v>
      </c>
      <c r="Q31" s="90" t="s">
        <v>21</v>
      </c>
      <c r="R31" s="96" t="s">
        <v>7</v>
      </c>
      <c r="S31" s="184" t="s">
        <v>636</v>
      </c>
      <c r="T31"/>
    </row>
    <row r="32" spans="1:20" s="4" customFormat="1" ht="54.6" customHeight="1" x14ac:dyDescent="0.25">
      <c r="A32" s="137" t="s">
        <v>34</v>
      </c>
      <c r="B32" s="137" t="s">
        <v>663</v>
      </c>
      <c r="C32" s="231" t="str">
        <f>D$4</f>
        <v>gas - CCF</v>
      </c>
      <c r="D32" s="138">
        <f>IF($C32='LHA Look up'!$E$3,VLOOKUP(Worksheet!$F$5,'HAFIS pivot'!$A$4:$N$1014,6,FALSE),IF($C32='LHA Look up'!$E$4,VLOOKUP(Worksheet!$F$5,'HAFIS pivot'!$A$4:$N$1014,9,FALSE),""))</f>
        <v>14946.65</v>
      </c>
      <c r="E32" s="139">
        <f>IF($C32='LHA Look up'!$E$3,VLOOKUP(Worksheet!$F$5,'HAFIS pivot'!$A$4:$N$1014,7,FALSE),IF($C32='LHA Look up'!$E$4,VLOOKUP(Worksheet!$F$5,'HAFIS pivot'!$A$4:$N$1014,10,FALSE),0))</f>
        <v>18471</v>
      </c>
      <c r="F32" s="139">
        <f>IF($C32='LHA Look up'!$E$3,VLOOKUP(Worksheet!$F$5,'HAFIS pivot'!$A$4:$N$1014,8,FALSE),IF($C32='LHA Look up'!$E$4,VLOOKUP(Worksheet!$F$5,'HAFIS pivot'!$A$4:$N$1014,11,FALSE),""))</f>
        <v>48.1</v>
      </c>
      <c r="G32" s="144">
        <f>IF(C32='LHA Look up'!$E$3,55%,100%)</f>
        <v>1</v>
      </c>
      <c r="H32" s="140">
        <v>6</v>
      </c>
      <c r="I32" s="140">
        <v>5</v>
      </c>
      <c r="J32" s="145">
        <f>I32/H32</f>
        <v>0.83333333333333337</v>
      </c>
      <c r="K32" s="141">
        <f>D$5</f>
        <v>32</v>
      </c>
      <c r="L32" s="152">
        <v>25</v>
      </c>
      <c r="M32" s="145">
        <f>L32/K32</f>
        <v>0.78125</v>
      </c>
      <c r="N32" s="146"/>
      <c r="O32" s="147">
        <v>40000</v>
      </c>
      <c r="P32" s="149">
        <v>0.08</v>
      </c>
      <c r="Q32" s="147">
        <f>P32*M32*G32*E32</f>
        <v>1154.4375</v>
      </c>
      <c r="R32" s="150">
        <f t="shared" ref="R32:R34" si="11">IFERROR(O32/Q32,0)</f>
        <v>34.648909100752533</v>
      </c>
      <c r="S32" s="141">
        <f>IFERROR(IF(C32='LHA Look up'!$E$3,Worksheet!D32*Worksheet!G32*Worksheet!M32*Worksheet!P32*Worksheet!$F$8,Worksheet!D32*Worksheet!G32*Worksheet!M32*Worksheet!P32*Worksheet!$D$8),0)</f>
        <v>10939.079468749998</v>
      </c>
    </row>
    <row r="33" spans="1:20" s="4" customFormat="1" ht="55.9" customHeight="1" x14ac:dyDescent="0.25">
      <c r="A33" s="137" t="s">
        <v>650</v>
      </c>
      <c r="B33" s="137" t="s">
        <v>664</v>
      </c>
      <c r="C33" s="231" t="str">
        <f>D$4</f>
        <v>gas - CCF</v>
      </c>
      <c r="D33" s="138">
        <f>IF($C33='LHA Look up'!$E$3,VLOOKUP(Worksheet!$F$5,'HAFIS pivot'!$A$4:$N$1014,6,FALSE),IF($C33='LHA Look up'!$E$4,VLOOKUP(Worksheet!$F$5,'HAFIS pivot'!$A$4:$N$1014,9,FALSE),""))</f>
        <v>14946.65</v>
      </c>
      <c r="E33" s="139">
        <f>IF($C33='LHA Look up'!$E$3,VLOOKUP(Worksheet!$F$5,'HAFIS pivot'!$A$4:$N$1014,7,FALSE),IF($C33='LHA Look up'!$E$4,VLOOKUP(Worksheet!$F$5,'HAFIS pivot'!$A$4:$N$1014,10,FALSE),0))</f>
        <v>18471</v>
      </c>
      <c r="F33" s="139">
        <f>IF($C33='LHA Look up'!$E$3,VLOOKUP(Worksheet!$F$5,'HAFIS pivot'!$A$4:$N$1014,8,FALSE),IF($C33='LHA Look up'!$E$4,VLOOKUP(Worksheet!$F$5,'HAFIS pivot'!$A$4:$N$1014,11,FALSE),""))</f>
        <v>48.1</v>
      </c>
      <c r="G33" s="144">
        <f>IF(C33='LHA Look up'!$E$3,55%,100%)</f>
        <v>1</v>
      </c>
      <c r="H33" s="140">
        <v>6</v>
      </c>
      <c r="I33" s="140">
        <v>5</v>
      </c>
      <c r="J33" s="145">
        <f t="shared" ref="J33:J34" si="12">I33/H33</f>
        <v>0.83333333333333337</v>
      </c>
      <c r="K33" s="141">
        <f t="shared" ref="K33:K34" si="13">D$5</f>
        <v>32</v>
      </c>
      <c r="L33" s="152">
        <v>25</v>
      </c>
      <c r="M33" s="145">
        <f>L33/K33</f>
        <v>0.78125</v>
      </c>
      <c r="N33" s="146"/>
      <c r="O33" s="147">
        <v>40000</v>
      </c>
      <c r="P33" s="149">
        <v>0.08</v>
      </c>
      <c r="Q33" s="147">
        <f>P33*M33*G33*E33</f>
        <v>1154.4375</v>
      </c>
      <c r="R33" s="150">
        <f t="shared" si="11"/>
        <v>34.648909100752533</v>
      </c>
      <c r="S33" s="141">
        <f>IFERROR(IF(C33='LHA Look up'!$E$3,Worksheet!D33*Worksheet!G33*Worksheet!M33*Worksheet!P33*Worksheet!$F$8,Worksheet!D33*Worksheet!G33*Worksheet!M33*Worksheet!P33*Worksheet!$D$8),0)</f>
        <v>10939.079468749998</v>
      </c>
    </row>
    <row r="34" spans="1:20" s="86" customFormat="1" ht="26.45" customHeight="1" x14ac:dyDescent="0.25">
      <c r="A34" s="140" t="s">
        <v>672</v>
      </c>
      <c r="B34" s="140" t="s">
        <v>671</v>
      </c>
      <c r="C34" s="148" t="str">
        <f>D$4</f>
        <v>gas - CCF</v>
      </c>
      <c r="D34" s="141">
        <f>IF($C34='LHA Look up'!$E$3,VLOOKUP(Worksheet!$F$5,'HAFIS pivot'!$A$4:$N$1014,6,FALSE),IF($C34='LHA Look up'!$E$4,VLOOKUP(Worksheet!$F$5,'HAFIS pivot'!$A$4:$N$1014,9,FALSE),""))</f>
        <v>14946.65</v>
      </c>
      <c r="E34" s="190">
        <f>IF($C34='LHA Look up'!$E$3,VLOOKUP(Worksheet!$F$5,'HAFIS pivot'!$A$4:$N$1014,7,FALSE),IF($C34='LHA Look up'!$E$4,VLOOKUP(Worksheet!$F$5,'HAFIS pivot'!$A$4:$N$1014,10,FALSE),0))</f>
        <v>18471</v>
      </c>
      <c r="F34" s="190">
        <f>IF($C34='LHA Look up'!$E$3,VLOOKUP(Worksheet!$F$5,'HAFIS pivot'!$A$4:$N$1014,8,FALSE),IF($C34='LHA Look up'!$E$4,VLOOKUP(Worksheet!$F$5,'HAFIS pivot'!$A$4:$N$1014,11,FALSE),""))</f>
        <v>48.1</v>
      </c>
      <c r="G34" s="144">
        <f>IF(C34='LHA Look up'!$E$3,55%,100%)</f>
        <v>1</v>
      </c>
      <c r="H34" s="140"/>
      <c r="I34" s="140"/>
      <c r="J34" s="145" t="e">
        <f t="shared" si="12"/>
        <v>#DIV/0!</v>
      </c>
      <c r="K34" s="141">
        <f t="shared" si="13"/>
        <v>32</v>
      </c>
      <c r="L34" s="152"/>
      <c r="M34" s="145">
        <f>L34/K34</f>
        <v>0</v>
      </c>
      <c r="N34" s="146"/>
      <c r="O34" s="147"/>
      <c r="P34" s="145"/>
      <c r="Q34" s="147">
        <f>P34*M34*G34*E34</f>
        <v>0</v>
      </c>
      <c r="R34" s="150">
        <f t="shared" si="11"/>
        <v>0</v>
      </c>
      <c r="S34" s="141">
        <f>IFERROR(IF(C34='LHA Look up'!$E$3,Worksheet!D34*Worksheet!G34*Worksheet!M34*Worksheet!P34*Worksheet!$F$8,Worksheet!D34*Worksheet!G34*Worksheet!M34*Worksheet!P34*Worksheet!$D$8),0)</f>
        <v>0</v>
      </c>
    </row>
    <row r="35" spans="1:20" ht="25.9" customHeight="1" x14ac:dyDescent="0.25">
      <c r="A35" s="244" t="s">
        <v>621</v>
      </c>
      <c r="B35" s="244"/>
      <c r="C35" s="244"/>
      <c r="D35" s="244"/>
      <c r="E35" s="244"/>
      <c r="F35" s="244"/>
      <c r="G35" s="244"/>
      <c r="H35" s="114"/>
      <c r="I35" s="115"/>
      <c r="J35" s="115"/>
      <c r="K35" s="114"/>
      <c r="L35" s="117"/>
      <c r="M35" s="116"/>
      <c r="N35" s="116"/>
      <c r="O35" s="115">
        <f>SUM(O32:O34)</f>
        <v>80000</v>
      </c>
      <c r="P35" s="116"/>
      <c r="Q35" s="115">
        <f>SUM(Q32:Q34)</f>
        <v>2308.875</v>
      </c>
      <c r="R35" s="118">
        <f>O35/Q35</f>
        <v>34.648909100752533</v>
      </c>
      <c r="S35" s="119">
        <f>SUM(S32:S34)</f>
        <v>21878.158937499997</v>
      </c>
      <c r="T35"/>
    </row>
    <row r="36" spans="1:20" ht="25.9" customHeight="1" x14ac:dyDescent="0.25">
      <c r="A36" s="22"/>
      <c r="B36" s="22"/>
      <c r="C36" s="22"/>
      <c r="D36" s="43"/>
      <c r="E36" s="78"/>
      <c r="F36" s="51"/>
      <c r="G36" s="124"/>
      <c r="H36" s="7"/>
      <c r="I36" s="98"/>
      <c r="J36" s="98"/>
      <c r="K36" s="7"/>
      <c r="L36" s="121"/>
      <c r="M36" s="97"/>
      <c r="N36" s="97"/>
      <c r="O36" s="98"/>
      <c r="P36" s="97"/>
      <c r="Q36" s="98"/>
      <c r="R36" s="100"/>
      <c r="S36" s="111"/>
      <c r="T36"/>
    </row>
    <row r="37" spans="1:20" ht="25.9" customHeight="1" x14ac:dyDescent="0.25">
      <c r="A37" s="22"/>
      <c r="B37" s="22"/>
      <c r="C37" s="22"/>
      <c r="D37" s="43"/>
      <c r="E37" s="78"/>
      <c r="F37" s="51"/>
      <c r="G37" s="124"/>
      <c r="H37" s="7"/>
      <c r="I37" s="98"/>
      <c r="J37" s="98"/>
      <c r="K37" s="7"/>
      <c r="L37" s="121"/>
      <c r="M37" s="97"/>
      <c r="N37" s="97"/>
      <c r="O37" s="98"/>
      <c r="P37" s="97"/>
      <c r="Q37" s="98"/>
      <c r="R37" s="100"/>
      <c r="S37" s="111"/>
      <c r="T37"/>
    </row>
    <row r="38" spans="1:20" ht="129" customHeight="1" x14ac:dyDescent="0.3">
      <c r="A38" s="207" t="s">
        <v>651</v>
      </c>
      <c r="B38" s="208" t="s">
        <v>629</v>
      </c>
      <c r="C38" s="167" t="s">
        <v>678</v>
      </c>
      <c r="D38" s="168" t="s">
        <v>644</v>
      </c>
      <c r="E38" s="169" t="s">
        <v>679</v>
      </c>
      <c r="F38" s="209" t="s">
        <v>611</v>
      </c>
      <c r="G38" s="171" t="s">
        <v>674</v>
      </c>
      <c r="H38" s="208" t="s">
        <v>3</v>
      </c>
      <c r="I38" s="208" t="s">
        <v>4</v>
      </c>
      <c r="J38" s="210" t="s">
        <v>18</v>
      </c>
      <c r="K38" s="211" t="s">
        <v>5</v>
      </c>
      <c r="L38" s="208" t="s">
        <v>19</v>
      </c>
      <c r="M38" s="211" t="s">
        <v>17</v>
      </c>
      <c r="N38" s="212" t="s">
        <v>20</v>
      </c>
      <c r="O38" s="153" t="s">
        <v>681</v>
      </c>
      <c r="P38" s="213" t="s">
        <v>6</v>
      </c>
      <c r="Q38" s="211" t="s">
        <v>21</v>
      </c>
      <c r="R38" s="214" t="s">
        <v>7</v>
      </c>
      <c r="S38" s="215" t="s">
        <v>636</v>
      </c>
      <c r="T38"/>
    </row>
    <row r="39" spans="1:20" s="8" customFormat="1" ht="57.6" customHeight="1" x14ac:dyDescent="0.25">
      <c r="A39" s="137" t="s">
        <v>38</v>
      </c>
      <c r="B39" s="137" t="s">
        <v>649</v>
      </c>
      <c r="C39" s="231" t="str">
        <f>D$4</f>
        <v>gas - CCF</v>
      </c>
      <c r="D39" s="138">
        <f>IF($C39='LHA Look up'!$E$3,VLOOKUP(Worksheet!$F$5,'HAFIS pivot'!$A$4:$N$1014,6,FALSE),IF($C39='LHA Look up'!$E$4,VLOOKUP(Worksheet!$F$5,'HAFIS pivot'!$A$4:$N$1014,9,FALSE),""))</f>
        <v>14946.65</v>
      </c>
      <c r="E39" s="139">
        <f>IF($C39='LHA Look up'!$E$3,VLOOKUP(Worksheet!$F$5,'HAFIS pivot'!$A$4:$N$1014,7,FALSE),IF($C39='LHA Look up'!$E$4,VLOOKUP(Worksheet!$F$5,'HAFIS pivot'!$A$4:$N$1014,10,FALSE),0))</f>
        <v>18471</v>
      </c>
      <c r="F39" s="139">
        <f>IF($C39='LHA Look up'!$E$3,VLOOKUP(Worksheet!$F$5,'HAFIS pivot'!$A$4:$N$1014,8,FALSE),IF($C39='LHA Look up'!$E$4,VLOOKUP(Worksheet!$F$5,'HAFIS pivot'!$A$4:$N$1014,11,FALSE),""))</f>
        <v>48.1</v>
      </c>
      <c r="G39" s="144">
        <f>IF(C39='LHA Look up'!$E$3,55%,100%)</f>
        <v>1</v>
      </c>
      <c r="H39" s="140">
        <v>6</v>
      </c>
      <c r="I39" s="140">
        <v>5</v>
      </c>
      <c r="J39" s="145">
        <f>I39/H39</f>
        <v>0.83333333333333337</v>
      </c>
      <c r="K39" s="141">
        <f>D$5</f>
        <v>32</v>
      </c>
      <c r="L39" s="152">
        <v>25</v>
      </c>
      <c r="M39" s="145">
        <f>L39/K39</f>
        <v>0.78125</v>
      </c>
      <c r="N39" s="146"/>
      <c r="O39" s="147">
        <v>15000</v>
      </c>
      <c r="P39" s="149">
        <v>0.08</v>
      </c>
      <c r="Q39" s="147">
        <f>P39*M39*G39*E39</f>
        <v>1154.4375</v>
      </c>
      <c r="R39" s="150">
        <f t="shared" ref="R39" si="14">IFERROR(O39/Q39,0)</f>
        <v>12.9933409127822</v>
      </c>
      <c r="S39" s="141">
        <f>IFERROR(IF(C39='LHA Look up'!$E$3,Worksheet!D39*Worksheet!G39*Worksheet!M39*Worksheet!P39*Worksheet!$F$8,Worksheet!D39*Worksheet!G39*Worksheet!M39*Worksheet!P39*Worksheet!$D$8),0)</f>
        <v>10939.079468749998</v>
      </c>
    </row>
    <row r="40" spans="1:20" s="189" customFormat="1" ht="31.9" customHeight="1" x14ac:dyDescent="0.25">
      <c r="A40" s="140" t="s">
        <v>672</v>
      </c>
      <c r="B40" s="140" t="s">
        <v>671</v>
      </c>
      <c r="C40" s="231" t="str">
        <f>D$4</f>
        <v>gas - CCF</v>
      </c>
      <c r="D40" s="217">
        <f>IF($C40='LHA Look up'!$E$3,VLOOKUP(Worksheet!$F$5,'HAFIS pivot'!$A$4:$N$1014,6,FALSE),IF($C40='LHA Look up'!$E$4,VLOOKUP(Worksheet!$F$5,'HAFIS pivot'!$A$4:$N$1014,9,FALSE),""))</f>
        <v>14946.65</v>
      </c>
      <c r="E40" s="218">
        <f>IF($C40='LHA Look up'!$E$3,VLOOKUP(Worksheet!$F$5,'HAFIS pivot'!$A$4:$N$1014,7,FALSE),IF($C40='LHA Look up'!$E$4,VLOOKUP(Worksheet!$F$5,'HAFIS pivot'!$A$4:$N$1014,10,FALSE),0))</f>
        <v>18471</v>
      </c>
      <c r="F40" s="218">
        <f>IF($C40='LHA Look up'!$E$3,VLOOKUP(Worksheet!$F$5,'HAFIS pivot'!$A$4:$N$1014,8,FALSE),IF($C40='LHA Look up'!$E$4,VLOOKUP(Worksheet!$F$5,'HAFIS pivot'!$A$4:$N$1014,11,FALSE),""))</f>
        <v>48.1</v>
      </c>
      <c r="G40" s="219">
        <f>IF(C40='LHA Look up'!$E$3,55%,100%)</f>
        <v>1</v>
      </c>
      <c r="H40" s="216"/>
      <c r="I40" s="216"/>
      <c r="J40" s="220" t="e">
        <f t="shared" ref="J40:J41" si="15">I40/H40</f>
        <v>#DIV/0!</v>
      </c>
      <c r="K40" s="217">
        <f t="shared" ref="K40:K41" si="16">D$5</f>
        <v>32</v>
      </c>
      <c r="L40" s="221"/>
      <c r="M40" s="220">
        <f>L40/K40</f>
        <v>0</v>
      </c>
      <c r="N40" s="222"/>
      <c r="O40" s="223"/>
      <c r="P40" s="224"/>
      <c r="Q40" s="223">
        <f>P40*M40*G40*E40</f>
        <v>0</v>
      </c>
      <c r="R40" s="225">
        <f t="shared" ref="R40:R41" si="17">IFERROR(O40/Q40,0)</f>
        <v>0</v>
      </c>
      <c r="S40" s="217">
        <f>IFERROR(IF(C40='LHA Look up'!$E$3,Worksheet!D40*Worksheet!G40*Worksheet!M40*Worksheet!P40*Worksheet!$F$8,Worksheet!D40*Worksheet!G40*Worksheet!M40*Worksheet!P40*Worksheet!$D$8),0)</f>
        <v>0</v>
      </c>
    </row>
    <row r="41" spans="1:20" s="189" customFormat="1" ht="25.9" customHeight="1" x14ac:dyDescent="0.25">
      <c r="A41" s="140"/>
      <c r="B41" s="140"/>
      <c r="C41" s="140"/>
      <c r="D41" s="141" t="str">
        <f>IF($C41='LHA Look up'!$E$3,VLOOKUP(Worksheet!$F$5,'HAFIS pivot'!$A$4:$N$1014,6,FALSE),IF($C41='LHA Look up'!$E$4,VLOOKUP(Worksheet!$F$5,'HAFIS pivot'!$A$4:$N$1014,9,FALSE),""))</f>
        <v/>
      </c>
      <c r="E41" s="190">
        <f>IF($C41='LHA Look up'!$E$3,VLOOKUP(Worksheet!$F$5,'HAFIS pivot'!$A$4:$N$1014,7,FALSE),IF($C41='LHA Look up'!$E$4,VLOOKUP(Worksheet!$F$5,'HAFIS pivot'!$A$4:$N$1014,10,FALSE),0))</f>
        <v>0</v>
      </c>
      <c r="F41" s="190" t="str">
        <f>IF($C41='LHA Look up'!$E$3,VLOOKUP(Worksheet!$F$5,'HAFIS pivot'!$A$4:$N$1014,8,FALSE),IF($C41='LHA Look up'!$E$4,VLOOKUP(Worksheet!$F$5,'HAFIS pivot'!$A$4:$N$1014,11,FALSE),""))</f>
        <v/>
      </c>
      <c r="G41" s="144">
        <f>IF(C41='LHA Look up'!$E$3,55%,100%)</f>
        <v>1</v>
      </c>
      <c r="H41" s="140"/>
      <c r="I41" s="140"/>
      <c r="J41" s="145" t="e">
        <f t="shared" si="15"/>
        <v>#DIV/0!</v>
      </c>
      <c r="K41" s="141">
        <f t="shared" si="16"/>
        <v>32</v>
      </c>
      <c r="L41" s="152"/>
      <c r="M41" s="145">
        <f>L41/K41</f>
        <v>0</v>
      </c>
      <c r="N41" s="146"/>
      <c r="O41" s="147"/>
      <c r="P41" s="145"/>
      <c r="Q41" s="147">
        <f>P41*M41*G41*E41</f>
        <v>0</v>
      </c>
      <c r="R41" s="150">
        <f t="shared" si="17"/>
        <v>0</v>
      </c>
      <c r="S41" s="141">
        <f>IFERROR(IF(C41='LHA Look up'!$E$3,Worksheet!D41*Worksheet!G41*Worksheet!M41*Worksheet!P41*Worksheet!$F$8,Worksheet!D41*Worksheet!G41*Worksheet!M41*Worksheet!P41*Worksheet!$D$8),0)</f>
        <v>0</v>
      </c>
    </row>
    <row r="42" spans="1:20" s="189" customFormat="1" ht="25.9" customHeight="1" x14ac:dyDescent="0.25">
      <c r="A42" s="242" t="s">
        <v>652</v>
      </c>
      <c r="B42" s="242"/>
      <c r="C42" s="242"/>
      <c r="D42" s="242"/>
      <c r="E42" s="242"/>
      <c r="F42" s="154"/>
      <c r="G42" s="155"/>
      <c r="H42" s="156"/>
      <c r="I42" s="157"/>
      <c r="J42" s="157"/>
      <c r="K42" s="156"/>
      <c r="L42" s="158"/>
      <c r="M42" s="159"/>
      <c r="N42" s="159"/>
      <c r="O42" s="157">
        <f>SUM(O39:O41)</f>
        <v>15000</v>
      </c>
      <c r="P42" s="159"/>
      <c r="Q42" s="157">
        <f>SUM(Q39:Q41)</f>
        <v>1154.4375</v>
      </c>
      <c r="R42" s="191">
        <f>O42/Q42</f>
        <v>12.9933409127822</v>
      </c>
      <c r="S42" s="192">
        <f>SUM(S39:S41)</f>
        <v>10939.079468749998</v>
      </c>
    </row>
    <row r="43" spans="1:20" s="189" customFormat="1" ht="25.9" customHeight="1" x14ac:dyDescent="0.25">
      <c r="A43" s="160"/>
      <c r="B43" s="160"/>
      <c r="C43" s="160"/>
      <c r="D43" s="161"/>
      <c r="E43" s="162"/>
      <c r="F43" s="163"/>
      <c r="G43" s="164"/>
      <c r="H43" s="140"/>
      <c r="I43" s="147"/>
      <c r="J43" s="147"/>
      <c r="K43" s="140"/>
      <c r="L43" s="165"/>
      <c r="M43" s="145"/>
      <c r="N43" s="145"/>
      <c r="O43" s="147"/>
      <c r="P43" s="145"/>
      <c r="Q43" s="147"/>
      <c r="R43" s="150"/>
      <c r="S43" s="141"/>
    </row>
    <row r="44" spans="1:20" ht="28.9" customHeight="1" x14ac:dyDescent="0.25">
      <c r="A44" s="241" t="s">
        <v>13</v>
      </c>
      <c r="B44" s="241"/>
      <c r="C44" s="241"/>
      <c r="D44" s="241"/>
      <c r="E44" s="241"/>
      <c r="F44" s="241"/>
      <c r="G44" s="23"/>
      <c r="H44" s="24"/>
      <c r="I44" s="48"/>
      <c r="J44" s="48"/>
      <c r="K44" s="24"/>
      <c r="L44" s="125"/>
      <c r="M44" s="25"/>
      <c r="N44" s="25"/>
      <c r="O44" s="23">
        <f>O42+O29+O21+O35</f>
        <v>355003</v>
      </c>
      <c r="P44" s="25"/>
      <c r="Q44" s="23">
        <f>Q42+Q29+Q21+Q35</f>
        <v>13853.25</v>
      </c>
      <c r="R44" s="83">
        <f>O44/Q44</f>
        <v>25.625972244780105</v>
      </c>
      <c r="S44" s="48">
        <f>S42+S29+S21+S35</f>
        <v>131268.95362499999</v>
      </c>
      <c r="T44"/>
    </row>
    <row r="45" spans="1:20" s="18" customFormat="1" x14ac:dyDescent="0.25">
      <c r="A45" s="5"/>
      <c r="B45" s="5"/>
      <c r="C45" s="5"/>
      <c r="D45" s="9"/>
      <c r="E45" s="77"/>
      <c r="F45" s="6"/>
      <c r="G45" s="120"/>
      <c r="H45" s="7"/>
      <c r="I45" s="98"/>
      <c r="J45" s="98"/>
      <c r="K45" s="7"/>
      <c r="L45" s="121"/>
      <c r="M45" s="97"/>
      <c r="N45" s="97"/>
      <c r="O45" s="98"/>
      <c r="P45" s="97"/>
      <c r="Q45" s="98"/>
      <c r="R45" s="100"/>
      <c r="S45" s="9"/>
    </row>
    <row r="46" spans="1:20" s="4" customFormat="1" ht="123.6" customHeight="1" x14ac:dyDescent="0.25">
      <c r="A46" s="68" t="s">
        <v>653</v>
      </c>
      <c r="B46" s="167" t="s">
        <v>629</v>
      </c>
      <c r="C46" s="167" t="s">
        <v>678</v>
      </c>
      <c r="D46" s="168" t="s">
        <v>644</v>
      </c>
      <c r="E46" s="169" t="s">
        <v>679</v>
      </c>
      <c r="F46" s="170" t="s">
        <v>611</v>
      </c>
      <c r="G46" s="171" t="s">
        <v>674</v>
      </c>
      <c r="H46" s="167" t="s">
        <v>3</v>
      </c>
      <c r="I46" s="167" t="s">
        <v>4</v>
      </c>
      <c r="J46" s="172" t="s">
        <v>18</v>
      </c>
      <c r="K46" s="173" t="s">
        <v>5</v>
      </c>
      <c r="L46" s="167" t="s">
        <v>19</v>
      </c>
      <c r="M46" s="173" t="s">
        <v>17</v>
      </c>
      <c r="N46" s="146" t="s">
        <v>20</v>
      </c>
      <c r="O46" s="153" t="s">
        <v>680</v>
      </c>
      <c r="P46" s="174" t="s">
        <v>6</v>
      </c>
      <c r="Q46" s="173" t="s">
        <v>21</v>
      </c>
      <c r="R46" s="183" t="s">
        <v>7</v>
      </c>
      <c r="S46" s="184" t="s">
        <v>636</v>
      </c>
    </row>
    <row r="47" spans="1:20" s="4" customFormat="1" ht="78.599999999999994" customHeight="1" x14ac:dyDescent="0.25">
      <c r="A47" s="137" t="s">
        <v>24</v>
      </c>
      <c r="B47" s="137" t="s">
        <v>637</v>
      </c>
      <c r="C47" s="231" t="str">
        <f>D$4</f>
        <v>gas - CCF</v>
      </c>
      <c r="D47" s="138">
        <f>IF($C47='LHA Look up'!$E$3,VLOOKUP(Worksheet!$F$5,'HAFIS pivot'!$A$4:$N$1014,6,FALSE),IF($C47='LHA Look up'!$E$4,VLOOKUP(Worksheet!$F$5,'HAFIS pivot'!$A$4:$N$1014,9,FALSE),""))</f>
        <v>14946.65</v>
      </c>
      <c r="E47" s="139">
        <f>IF($C47='LHA Look up'!$E$3,VLOOKUP(Worksheet!$F$5,'HAFIS pivot'!$A$4:$N$1014,7,FALSE),IF($C47='LHA Look up'!$E$4,VLOOKUP(Worksheet!$F$5,'HAFIS pivot'!$A$4:$N$1014,10,FALSE),0))</f>
        <v>18471</v>
      </c>
      <c r="F47" s="139">
        <f>IF($C47='LHA Look up'!$E$3,VLOOKUP(Worksheet!$F$5,'HAFIS pivot'!$A$4:$N$1014,8,FALSE),IF($C47='LHA Look up'!$E$4,VLOOKUP(Worksheet!$F$5,'HAFIS pivot'!$A$4:$N$1014,11,FALSE),""))</f>
        <v>48.1</v>
      </c>
      <c r="G47" s="144">
        <f>IF(C47='LHA Look up'!$E$3,55%,100%)</f>
        <v>1</v>
      </c>
      <c r="H47" s="140">
        <v>6</v>
      </c>
      <c r="I47" s="140">
        <v>5</v>
      </c>
      <c r="J47" s="145">
        <f>I47/H47</f>
        <v>0.83333333333333337</v>
      </c>
      <c r="K47" s="141">
        <f>D$5</f>
        <v>32</v>
      </c>
      <c r="L47" s="152">
        <v>25</v>
      </c>
      <c r="M47" s="145">
        <f t="shared" ref="M47:M52" si="18">L47/K47</f>
        <v>0.78125</v>
      </c>
      <c r="N47" s="146"/>
      <c r="O47" s="147">
        <v>40000</v>
      </c>
      <c r="P47" s="149">
        <v>0.2</v>
      </c>
      <c r="Q47" s="147">
        <f>P47*M47*G47*E47</f>
        <v>2886.09375</v>
      </c>
      <c r="R47" s="150">
        <f t="shared" ref="R47" si="19">IFERROR(O47/Q47,0)</f>
        <v>13.859563640301012</v>
      </c>
      <c r="S47" s="141">
        <f>IFERROR(IF(C47='LHA Look up'!$E$3,Worksheet!D47*Worksheet!G47*Worksheet!M47*Worksheet!P47*Worksheet!$F$8,Worksheet!D47*Worksheet!G47*Worksheet!M47*Worksheet!P47*Worksheet!$D$8),0)</f>
        <v>27347.698671874998</v>
      </c>
    </row>
    <row r="48" spans="1:20" s="186" customFormat="1" ht="62.45" customHeight="1" x14ac:dyDescent="0.25">
      <c r="A48" s="137" t="s">
        <v>26</v>
      </c>
      <c r="B48" s="137" t="s">
        <v>638</v>
      </c>
      <c r="C48" s="231" t="str">
        <f t="shared" ref="C48:C51" si="20">D$4</f>
        <v>gas - CCF</v>
      </c>
      <c r="D48" s="138">
        <f>IF($C48='LHA Look up'!$E$3,VLOOKUP(Worksheet!$F$5,'HAFIS pivot'!$A$4:$N$1014,6,FALSE),IF($C48='LHA Look up'!$E$4,VLOOKUP(Worksheet!$F$5,'HAFIS pivot'!$A$4:$N$1014,9,FALSE),""))</f>
        <v>14946.65</v>
      </c>
      <c r="E48" s="139">
        <f>IF($C48='LHA Look up'!$E$3,VLOOKUP(Worksheet!$F$5,'HAFIS pivot'!$A$4:$N$1014,7,FALSE),IF($C48='LHA Look up'!$E$4,VLOOKUP(Worksheet!$F$5,'HAFIS pivot'!$A$4:$N$1014,10,FALSE),0))</f>
        <v>18471</v>
      </c>
      <c r="F48" s="139">
        <f>IF($C48='LHA Look up'!$E$3,VLOOKUP(Worksheet!$F$5,'HAFIS pivot'!$A$4:$N$1014,8,FALSE),IF($C48='LHA Look up'!$E$4,VLOOKUP(Worksheet!$F$5,'HAFIS pivot'!$A$4:$N$1014,11,FALSE),""))</f>
        <v>48.1</v>
      </c>
      <c r="G48" s="144">
        <f>IF(C48='LHA Look up'!$E$3,55%,100%)</f>
        <v>1</v>
      </c>
      <c r="H48" s="140">
        <v>6</v>
      </c>
      <c r="I48" s="140">
        <v>5</v>
      </c>
      <c r="J48" s="145">
        <f t="shared" ref="J48:J52" si="21">I48/H48</f>
        <v>0.83333333333333337</v>
      </c>
      <c r="K48" s="141">
        <f t="shared" ref="K48:K52" si="22">D$5</f>
        <v>32</v>
      </c>
      <c r="L48" s="152">
        <v>25</v>
      </c>
      <c r="M48" s="145">
        <f t="shared" si="18"/>
        <v>0.78125</v>
      </c>
      <c r="N48" s="146"/>
      <c r="O48" s="147">
        <v>40001</v>
      </c>
      <c r="P48" s="149">
        <v>0.5</v>
      </c>
      <c r="Q48" s="147">
        <f>P48*M48*G48*E48</f>
        <v>7215.234375</v>
      </c>
      <c r="R48" s="150">
        <f t="shared" ref="R48:R52" si="23">IFERROR(O48/Q48,0)</f>
        <v>5.5439640517568076</v>
      </c>
      <c r="S48" s="141">
        <f>IFERROR(IF(C48='LHA Look up'!$E$3,Worksheet!D48*Worksheet!G48*Worksheet!M48*Worksheet!P48*Worksheet!$F$8,Worksheet!D48*Worksheet!G48*Worksheet!M48*Worksheet!P48*Worksheet!$D$8),0)</f>
        <v>68369.246679687494</v>
      </c>
    </row>
    <row r="49" spans="1:20" s="186" customFormat="1" ht="45" customHeight="1" x14ac:dyDescent="0.25">
      <c r="A49" s="137" t="s">
        <v>640</v>
      </c>
      <c r="B49" s="137" t="s">
        <v>641</v>
      </c>
      <c r="C49" s="231" t="str">
        <f t="shared" si="20"/>
        <v>gas - CCF</v>
      </c>
      <c r="D49" s="138">
        <f>IF($C49='LHA Look up'!$E$3,VLOOKUP(Worksheet!$F$5,'HAFIS pivot'!$A$4:$N$1014,6,FALSE),IF($C49='LHA Look up'!$E$4,VLOOKUP(Worksheet!$F$5,'HAFIS pivot'!$A$4:$N$1014,9,FALSE),""))</f>
        <v>14946.65</v>
      </c>
      <c r="E49" s="139">
        <f>IF($C49='LHA Look up'!$E$3,VLOOKUP(Worksheet!$F$5,'HAFIS pivot'!$A$4:$N$1014,7,FALSE),IF($C49='LHA Look up'!$E$4,VLOOKUP(Worksheet!$F$5,'HAFIS pivot'!$A$4:$N$1014,10,FALSE),0))</f>
        <v>18471</v>
      </c>
      <c r="F49" s="139">
        <f>IF($C49='LHA Look up'!$E$3,VLOOKUP(Worksheet!$F$5,'HAFIS pivot'!$A$4:$N$1014,8,FALSE),IF($C49='LHA Look up'!$E$4,VLOOKUP(Worksheet!$F$5,'HAFIS pivot'!$A$4:$N$1014,11,FALSE),""))</f>
        <v>48.1</v>
      </c>
      <c r="G49" s="144">
        <f>IF(C49='LHA Look up'!$E$3,55%,100%)</f>
        <v>1</v>
      </c>
      <c r="H49" s="140">
        <v>6</v>
      </c>
      <c r="I49" s="140">
        <v>5</v>
      </c>
      <c r="J49" s="145">
        <f t="shared" si="21"/>
        <v>0.83333333333333337</v>
      </c>
      <c r="K49" s="141">
        <v>32</v>
      </c>
      <c r="L49" s="152">
        <v>25</v>
      </c>
      <c r="M49" s="145">
        <f t="shared" si="18"/>
        <v>0.78125</v>
      </c>
      <c r="N49" s="146"/>
      <c r="O49" s="147">
        <v>10000</v>
      </c>
      <c r="P49" s="149">
        <v>0.06</v>
      </c>
      <c r="Q49" s="147">
        <f>P49*M49*E49</f>
        <v>865.828125</v>
      </c>
      <c r="R49" s="150">
        <f t="shared" ref="R49" si="24">IFERROR(O49/Q49,0)</f>
        <v>11.549636366917511</v>
      </c>
      <c r="S49" s="141">
        <f>IFERROR(IF(C49='LHA Look up'!$E$3,Worksheet!D49*Worksheet!G49*Worksheet!M49*Worksheet!P49*Worksheet!$F$8,Worksheet!D49*Worksheet!G49*Worksheet!M49*Worksheet!P49*Worksheet!$D$8),0)</f>
        <v>8204.3096015624997</v>
      </c>
    </row>
    <row r="50" spans="1:20" s="189" customFormat="1" ht="55.9" customHeight="1" x14ac:dyDescent="0.25">
      <c r="A50" s="137" t="s">
        <v>35</v>
      </c>
      <c r="B50" s="140" t="s">
        <v>639</v>
      </c>
      <c r="C50" s="231" t="str">
        <f t="shared" si="20"/>
        <v>gas - CCF</v>
      </c>
      <c r="D50" s="138">
        <f>IF($C50='LHA Look up'!$E$3,VLOOKUP(Worksheet!$F$5,'HAFIS pivot'!$A$4:$N$1014,6,FALSE),IF($C50='LHA Look up'!$E$4,VLOOKUP(Worksheet!$F$5,'HAFIS pivot'!$A$4:$N$1014,9,FALSE),""))</f>
        <v>14946.65</v>
      </c>
      <c r="E50" s="139">
        <f>IF($C50='LHA Look up'!$E$3,VLOOKUP(Worksheet!$F$5,'HAFIS pivot'!$A$4:$N$1014,7,FALSE),IF($C50='LHA Look up'!$E$4,VLOOKUP(Worksheet!$F$5,'HAFIS pivot'!$A$4:$N$1014,10,FALSE),0))</f>
        <v>18471</v>
      </c>
      <c r="F50" s="139">
        <f>IF($C50='LHA Look up'!$E$3,VLOOKUP(Worksheet!$F$5,'HAFIS pivot'!$A$4:$N$1014,8,FALSE),IF($C50='LHA Look up'!$E$4,VLOOKUP(Worksheet!$F$5,'HAFIS pivot'!$A$4:$N$1014,11,FALSE),""))</f>
        <v>48.1</v>
      </c>
      <c r="G50" s="144">
        <f>IF(C50='LHA Look up'!$E$3,55%,100%)</f>
        <v>1</v>
      </c>
      <c r="H50" s="140">
        <v>6</v>
      </c>
      <c r="I50" s="140">
        <v>5</v>
      </c>
      <c r="J50" s="145">
        <f t="shared" si="21"/>
        <v>0.83333333333333337</v>
      </c>
      <c r="K50" s="141">
        <f t="shared" si="22"/>
        <v>32</v>
      </c>
      <c r="L50" s="152">
        <v>25</v>
      </c>
      <c r="M50" s="145">
        <f t="shared" si="18"/>
        <v>0.78125</v>
      </c>
      <c r="N50" s="146"/>
      <c r="O50" s="147">
        <v>4000</v>
      </c>
      <c r="P50" s="175">
        <v>0.12</v>
      </c>
      <c r="Q50" s="147">
        <f>P50*M50*G50*E50</f>
        <v>1731.65625</v>
      </c>
      <c r="R50" s="150">
        <f t="shared" si="23"/>
        <v>2.3099272733835021</v>
      </c>
      <c r="S50" s="141">
        <f>IFERROR(IF(C50='LHA Look up'!$E$3,Worksheet!D50*Worksheet!G50*Worksheet!M50*Worksheet!P50*Worksheet!$F$8,Worksheet!D50*Worksheet!G50*Worksheet!M50*Worksheet!P50*Worksheet!$D$8),0)</f>
        <v>16408.619203124999</v>
      </c>
    </row>
    <row r="51" spans="1:20" s="189" customFormat="1" ht="34.15" customHeight="1" x14ac:dyDescent="0.25">
      <c r="A51" s="140" t="s">
        <v>672</v>
      </c>
      <c r="B51" s="140" t="s">
        <v>671</v>
      </c>
      <c r="C51" s="231" t="str">
        <f t="shared" si="20"/>
        <v>gas - CCF</v>
      </c>
      <c r="D51" s="138">
        <f>IF($C51='LHA Look up'!$E$3,VLOOKUP(Worksheet!$F$5,'HAFIS pivot'!$A$4:$N$1014,6,FALSE),IF($C51='LHA Look up'!$E$4,VLOOKUP(Worksheet!$F$5,'HAFIS pivot'!$A$4:$N$1014,9,FALSE),""))</f>
        <v>14946.65</v>
      </c>
      <c r="E51" s="139">
        <f>IF($C51='LHA Look up'!$E$3,VLOOKUP(Worksheet!$F$5,'HAFIS pivot'!$A$4:$N$1014,7,FALSE),IF($C51='LHA Look up'!$E$4,VLOOKUP(Worksheet!$F$5,'HAFIS pivot'!$A$4:$N$1014,10,FALSE),0))</f>
        <v>18471</v>
      </c>
      <c r="F51" s="139">
        <f>IF($C51='LHA Look up'!$E$3,VLOOKUP(Worksheet!$F$5,'HAFIS pivot'!$A$4:$N$1014,8,FALSE),IF($C51='LHA Look up'!$E$4,VLOOKUP(Worksheet!$F$5,'HAFIS pivot'!$A$4:$N$1014,11,FALSE),""))</f>
        <v>48.1</v>
      </c>
      <c r="G51" s="144">
        <f>IF(C51='LHA Look up'!$E$3,55%,100%)</f>
        <v>1</v>
      </c>
      <c r="H51" s="140"/>
      <c r="I51" s="140"/>
      <c r="J51" s="145" t="e">
        <f t="shared" si="21"/>
        <v>#DIV/0!</v>
      </c>
      <c r="K51" s="141">
        <f t="shared" si="22"/>
        <v>32</v>
      </c>
      <c r="L51" s="152"/>
      <c r="M51" s="145">
        <f t="shared" si="18"/>
        <v>0</v>
      </c>
      <c r="N51" s="146"/>
      <c r="O51" s="147"/>
      <c r="P51" s="153"/>
      <c r="Q51" s="147">
        <f>P51*M51*G51*E51</f>
        <v>0</v>
      </c>
      <c r="R51" s="150">
        <f t="shared" si="23"/>
        <v>0</v>
      </c>
      <c r="S51" s="141">
        <f>IFERROR(IF(C51='LHA Look up'!$E$3,Worksheet!D51*Worksheet!G51*Worksheet!M51*Worksheet!P51*Worksheet!$F$8,Worksheet!D51*Worksheet!G51*Worksheet!M51*Worksheet!P51*Worksheet!$D$8),0)</f>
        <v>0</v>
      </c>
    </row>
    <row r="52" spans="1:20" s="189" customFormat="1" ht="31.15" customHeight="1" x14ac:dyDescent="0.25">
      <c r="A52" s="140"/>
      <c r="B52" s="140"/>
      <c r="C52" s="137"/>
      <c r="D52" s="138" t="str">
        <f>IF($C52='LHA Look up'!$E$3,VLOOKUP(Worksheet!$F$5,'HAFIS pivot'!$A$4:$N$1014,6,FALSE),IF($C52='LHA Look up'!$E$4,VLOOKUP(Worksheet!$F$5,'HAFIS pivot'!$A$4:$N$1014,9,FALSE),""))</f>
        <v/>
      </c>
      <c r="E52" s="139">
        <f>IF($C52='LHA Look up'!$E$3,VLOOKUP(Worksheet!$F$5,'HAFIS pivot'!$A$4:$N$1014,7,FALSE),IF($C52='LHA Look up'!$E$4,VLOOKUP(Worksheet!$F$5,'HAFIS pivot'!$A$4:$N$1014,10,FALSE),0))</f>
        <v>0</v>
      </c>
      <c r="F52" s="139" t="str">
        <f>IF($C52='LHA Look up'!$E$3,VLOOKUP(Worksheet!$F$5,'HAFIS pivot'!$A$4:$N$1014,8,FALSE),IF($C52='LHA Look up'!$E$4,VLOOKUP(Worksheet!$F$5,'HAFIS pivot'!$A$4:$N$1014,11,FALSE),""))</f>
        <v/>
      </c>
      <c r="G52" s="144">
        <f>IF(C52='LHA Look up'!$E$3,55%,100%)</f>
        <v>1</v>
      </c>
      <c r="H52" s="140"/>
      <c r="I52" s="140"/>
      <c r="J52" s="145" t="e">
        <f t="shared" si="21"/>
        <v>#DIV/0!</v>
      </c>
      <c r="K52" s="141">
        <f t="shared" si="22"/>
        <v>32</v>
      </c>
      <c r="L52" s="152"/>
      <c r="M52" s="145">
        <f t="shared" si="18"/>
        <v>0</v>
      </c>
      <c r="N52" s="146"/>
      <c r="O52" s="147"/>
      <c r="P52" s="193"/>
      <c r="Q52" s="147">
        <f>P52*M52*G52*E52</f>
        <v>0</v>
      </c>
      <c r="R52" s="150">
        <f t="shared" si="23"/>
        <v>0</v>
      </c>
      <c r="S52" s="141">
        <f>IFERROR(IF(C52='LHA Look up'!$E$3,Worksheet!D52*Worksheet!G52*Worksheet!M52*Worksheet!P52*Worksheet!$F$8,Worksheet!D52*Worksheet!G52*Worksheet!M52*Worksheet!P52*Worksheet!$D$8),0)</f>
        <v>0</v>
      </c>
    </row>
    <row r="53" spans="1:20" ht="24" customHeight="1" x14ac:dyDescent="0.25">
      <c r="A53" s="241" t="s">
        <v>10</v>
      </c>
      <c r="B53" s="241"/>
      <c r="C53" s="241"/>
      <c r="D53" s="241"/>
      <c r="E53" s="241"/>
      <c r="F53" s="52"/>
      <c r="G53" s="103"/>
      <c r="H53" s="102"/>
      <c r="I53" s="106"/>
      <c r="J53" s="102"/>
      <c r="K53" s="106"/>
      <c r="L53" s="128"/>
      <c r="M53" s="104"/>
      <c r="N53" s="104"/>
      <c r="O53" s="103">
        <f>SUM(O47:O52)</f>
        <v>94001</v>
      </c>
      <c r="P53" s="25"/>
      <c r="Q53" s="103">
        <f>SUM(Q47:Q52)</f>
        <v>12698.8125</v>
      </c>
      <c r="R53" s="105">
        <f>O53/Q53</f>
        <v>7.4023456917723607</v>
      </c>
      <c r="S53" s="106">
        <f>SUM(S47:S52)</f>
        <v>120329.87415624999</v>
      </c>
      <c r="T53"/>
    </row>
    <row r="54" spans="1:20" ht="24" customHeight="1" x14ac:dyDescent="0.25">
      <c r="A54" s="26"/>
      <c r="B54" s="26"/>
      <c r="C54" s="26"/>
      <c r="D54" s="44"/>
      <c r="E54" s="79"/>
      <c r="F54" s="57"/>
      <c r="G54" s="101"/>
      <c r="H54" s="107"/>
      <c r="I54" s="123"/>
      <c r="J54" s="107"/>
      <c r="K54" s="107"/>
      <c r="L54" s="129"/>
      <c r="M54" s="108"/>
      <c r="N54" s="108"/>
      <c r="O54" s="101"/>
      <c r="P54" s="130"/>
      <c r="Q54" s="101"/>
      <c r="R54" s="109"/>
      <c r="S54" s="123"/>
      <c r="T54"/>
    </row>
    <row r="55" spans="1:20" s="186" customFormat="1" ht="170.45" customHeight="1" x14ac:dyDescent="0.25">
      <c r="A55" s="166" t="s">
        <v>642</v>
      </c>
      <c r="B55" s="167" t="s">
        <v>629</v>
      </c>
      <c r="C55" s="167" t="s">
        <v>678</v>
      </c>
      <c r="D55" s="168" t="s">
        <v>644</v>
      </c>
      <c r="E55" s="169" t="s">
        <v>679</v>
      </c>
      <c r="F55" s="170" t="s">
        <v>611</v>
      </c>
      <c r="G55" s="171" t="s">
        <v>675</v>
      </c>
      <c r="H55" s="167" t="s">
        <v>3</v>
      </c>
      <c r="I55" s="167" t="s">
        <v>4</v>
      </c>
      <c r="J55" s="172" t="s">
        <v>18</v>
      </c>
      <c r="K55" s="173" t="s">
        <v>5</v>
      </c>
      <c r="L55" s="167" t="s">
        <v>19</v>
      </c>
      <c r="M55" s="173" t="s">
        <v>648</v>
      </c>
      <c r="N55" s="185" t="s">
        <v>667</v>
      </c>
      <c r="O55" s="153" t="s">
        <v>681</v>
      </c>
      <c r="P55" s="174" t="s">
        <v>22</v>
      </c>
      <c r="Q55" s="173" t="s">
        <v>21</v>
      </c>
      <c r="R55" s="183" t="s">
        <v>7</v>
      </c>
      <c r="S55" s="184" t="s">
        <v>617</v>
      </c>
    </row>
    <row r="56" spans="1:20" s="4" customFormat="1" ht="66" customHeight="1" x14ac:dyDescent="0.25">
      <c r="A56" s="137" t="s">
        <v>9</v>
      </c>
      <c r="B56" s="137" t="s">
        <v>643</v>
      </c>
      <c r="C56" s="137" t="s">
        <v>615</v>
      </c>
      <c r="D56" s="138">
        <f>IF($C56='LHA Look up'!$E$3,VLOOKUP(Worksheet!$F$5,'HAFIS pivot'!$A$4:$N$1014,6,FALSE),IF($C56='LHA Look up'!$E$4,VLOOKUP(Worksheet!$F$5,'HAFIS pivot'!$A$4:$N$1014,9,FALSE),""))</f>
        <v>77816</v>
      </c>
      <c r="E56" s="139">
        <f>IF($C56='LHA Look up'!$E$3,VLOOKUP(Worksheet!$F$5,'HAFIS pivot'!$A$4:$N$1014,7,FALSE),IF($C56='LHA Look up'!$E$4,VLOOKUP(Worksheet!$F$5,'HAFIS pivot'!$A$4:$N$1014,10,FALSE),0))</f>
        <v>19572</v>
      </c>
      <c r="F56" s="139">
        <f>IF($C56='LHA Look up'!$E$3,VLOOKUP(Worksheet!$F$5,'HAFIS pivot'!$A$4:$N$1014,8,FALSE),IF($C56='LHA Look up'!$E$4,VLOOKUP(Worksheet!$F$5,'HAFIS pivot'!$A$4:$N$1014,11,FALSE),""))</f>
        <v>50.97</v>
      </c>
      <c r="G56" s="144">
        <f>IF(D$4='LHA Look up'!E$3,45%,100%)</f>
        <v>1</v>
      </c>
      <c r="H56" s="140">
        <v>6</v>
      </c>
      <c r="I56" s="140">
        <v>5</v>
      </c>
      <c r="J56" s="145">
        <f>I56/H56</f>
        <v>0.83333333333333337</v>
      </c>
      <c r="K56" s="141">
        <f>D$5</f>
        <v>32</v>
      </c>
      <c r="L56" s="152">
        <v>25</v>
      </c>
      <c r="M56" s="145">
        <f>L56/K56</f>
        <v>0.78125</v>
      </c>
      <c r="N56" s="144">
        <v>0.05</v>
      </c>
      <c r="O56" s="143">
        <f>500*5</f>
        <v>2500</v>
      </c>
      <c r="P56" s="149">
        <v>0.5</v>
      </c>
      <c r="Q56" s="147">
        <f t="shared" ref="Q56:Q61" si="25">P56*M56*G56*E56*N56</f>
        <v>382.265625</v>
      </c>
      <c r="R56" s="150">
        <f t="shared" ref="R56:R61" si="26">IFERROR(O56/Q56,0)</f>
        <v>6.5399550378091149</v>
      </c>
      <c r="S56" s="141">
        <f>IFERROR(IF(C56='LHA Look up'!$E$3,Worksheet!D56*Worksheet!G56*Worksheet!M56*Worksheet!P56*Worksheet!$F$8*N56,Worksheet!D56*Worksheet!G56*Worksheet!M56*Worksheet!P56*Worksheet!$D$8*N56),0)</f>
        <v>2493.6076406250004</v>
      </c>
    </row>
    <row r="57" spans="1:20" s="4" customFormat="1" ht="49.9" customHeight="1" x14ac:dyDescent="0.25">
      <c r="A57" s="137" t="s">
        <v>647</v>
      </c>
      <c r="B57" s="137" t="s">
        <v>645</v>
      </c>
      <c r="C57" s="137" t="s">
        <v>615</v>
      </c>
      <c r="D57" s="138">
        <f>IF($C57='LHA Look up'!$E$3,VLOOKUP(Worksheet!$F$5,'HAFIS pivot'!$A$4:$N$1014,6,FALSE),IF($C57='LHA Look up'!$E$4,VLOOKUP(Worksheet!$F$5,'HAFIS pivot'!$A$4:$N$1014,9,FALSE),""))</f>
        <v>77816</v>
      </c>
      <c r="E57" s="139">
        <f>IF($C57='LHA Look up'!$E$3,VLOOKUP(Worksheet!$F$5,'HAFIS pivot'!$A$4:$N$1014,7,FALSE),IF($C57='LHA Look up'!$E$4,VLOOKUP(Worksheet!$F$5,'HAFIS pivot'!$A$4:$N$1014,10,FALSE),0))</f>
        <v>19572</v>
      </c>
      <c r="F57" s="139">
        <f>IF($C57='LHA Look up'!$E$3,VLOOKUP(Worksheet!$F$5,'HAFIS pivot'!$A$4:$N$1014,8,FALSE),IF($C57='LHA Look up'!$E$4,VLOOKUP(Worksheet!$F$5,'HAFIS pivot'!$A$4:$N$1014,11,FALSE),""))</f>
        <v>50.97</v>
      </c>
      <c r="G57" s="144">
        <f>IF(D$4='LHA Look up'!E$3,45%,100%)</f>
        <v>1</v>
      </c>
      <c r="H57" s="140">
        <v>6</v>
      </c>
      <c r="I57" s="140">
        <v>5</v>
      </c>
      <c r="J57" s="145">
        <f t="shared" ref="J57:J60" si="27">I57/H57</f>
        <v>0.83333333333333337</v>
      </c>
      <c r="K57" s="141">
        <f t="shared" ref="K57:K60" si="28">D$5</f>
        <v>32</v>
      </c>
      <c r="L57" s="152">
        <v>25</v>
      </c>
      <c r="M57" s="145">
        <f>1/I57</f>
        <v>0.2</v>
      </c>
      <c r="N57" s="144">
        <v>0.03</v>
      </c>
      <c r="O57" s="143">
        <f>100*2</f>
        <v>200</v>
      </c>
      <c r="P57" s="149">
        <v>0.4</v>
      </c>
      <c r="Q57" s="147">
        <f t="shared" si="25"/>
        <v>46.972800000000007</v>
      </c>
      <c r="R57" s="150">
        <f t="shared" si="26"/>
        <v>4.2577832277403083</v>
      </c>
      <c r="S57" s="141">
        <f>IFERROR(IF(C57='LHA Look up'!$E$3,Worksheet!D57*Worksheet!G57*Worksheet!M57*Worksheet!P57*Worksheet!$F$8*N57,Worksheet!D57*Worksheet!G57*Worksheet!M57*Worksheet!P57*Worksheet!$D$8*N57),0)</f>
        <v>306.41450688000003</v>
      </c>
    </row>
    <row r="58" spans="1:20" s="4" customFormat="1" ht="40.15" customHeight="1" x14ac:dyDescent="0.25">
      <c r="A58" s="137" t="s">
        <v>36</v>
      </c>
      <c r="B58" s="137" t="s">
        <v>646</v>
      </c>
      <c r="C58" s="137" t="s">
        <v>615</v>
      </c>
      <c r="D58" s="138">
        <f>IF($C58='LHA Look up'!$E$3,VLOOKUP(Worksheet!$F$5,'HAFIS pivot'!$A$4:$N$1014,6,FALSE),IF($C58='LHA Look up'!$E$4,VLOOKUP(Worksheet!$F$5,'HAFIS pivot'!$A$4:$N$1014,9,FALSE),""))</f>
        <v>77816</v>
      </c>
      <c r="E58" s="139">
        <f>IF($C58='LHA Look up'!$E$3,VLOOKUP(Worksheet!$F$5,'HAFIS pivot'!$A$4:$N$1014,7,FALSE),IF($C58='LHA Look up'!$E$4,VLOOKUP(Worksheet!$F$5,'HAFIS pivot'!$A$4:$N$1014,10,FALSE),0))</f>
        <v>19572</v>
      </c>
      <c r="F58" s="139">
        <f>IF($C58='LHA Look up'!$E$3,VLOOKUP(Worksheet!$F$5,'HAFIS pivot'!$A$4:$N$1014,8,FALSE),IF($C58='LHA Look up'!$E$4,VLOOKUP(Worksheet!$F$5,'HAFIS pivot'!$A$4:$N$1014,11,FALSE),""))</f>
        <v>50.97</v>
      </c>
      <c r="G58" s="144">
        <f>IF(D$4='LHA Look up'!E$3,45%,100%)</f>
        <v>1</v>
      </c>
      <c r="H58" s="140">
        <v>6</v>
      </c>
      <c r="I58" s="140">
        <v>5</v>
      </c>
      <c r="J58" s="145">
        <f t="shared" si="27"/>
        <v>0.83333333333333337</v>
      </c>
      <c r="K58" s="141">
        <f t="shared" si="28"/>
        <v>32</v>
      </c>
      <c r="L58" s="152">
        <v>25</v>
      </c>
      <c r="M58" s="145">
        <f>L58/K58</f>
        <v>0.78125</v>
      </c>
      <c r="N58" s="144">
        <v>0.02</v>
      </c>
      <c r="O58" s="143">
        <f>100*4*6</f>
        <v>2400</v>
      </c>
      <c r="P58" s="175">
        <v>0.3</v>
      </c>
      <c r="Q58" s="147">
        <f t="shared" si="25"/>
        <v>91.743750000000006</v>
      </c>
      <c r="R58" s="150">
        <f t="shared" si="26"/>
        <v>26.15982015123646</v>
      </c>
      <c r="S58" s="141">
        <f>IFERROR(IF(C58='LHA Look up'!$E$3,Worksheet!D58*Worksheet!G58*Worksheet!M58*Worksheet!P58*Worksheet!$F$8*N58,Worksheet!D58*Worksheet!G58*Worksheet!M58*Worksheet!P58*Worksheet!$D$8*N58),0)</f>
        <v>598.46583375</v>
      </c>
    </row>
    <row r="59" spans="1:20" s="4" customFormat="1" ht="63" customHeight="1" x14ac:dyDescent="0.25">
      <c r="A59" s="137" t="s">
        <v>37</v>
      </c>
      <c r="B59" s="137" t="s">
        <v>37</v>
      </c>
      <c r="C59" s="137" t="s">
        <v>615</v>
      </c>
      <c r="D59" s="138">
        <f>IF($C59='LHA Look up'!$E$3,VLOOKUP(Worksheet!$F$5,'HAFIS pivot'!$A$4:$N$1014,6,FALSE),IF($C59='LHA Look up'!$E$4,VLOOKUP(Worksheet!$F$5,'HAFIS pivot'!$A$4:$N$1014,9,FALSE),""))</f>
        <v>77816</v>
      </c>
      <c r="E59" s="139">
        <f>IF($C59='LHA Look up'!$E$3,VLOOKUP(Worksheet!$F$5,'HAFIS pivot'!$A$4:$N$1014,7,FALSE),IF($C59='LHA Look up'!$E$4,VLOOKUP(Worksheet!$F$5,'HAFIS pivot'!$A$4:$N$1014,10,FALSE),0))</f>
        <v>19572</v>
      </c>
      <c r="F59" s="139">
        <f>IF($C59='LHA Look up'!$E$3,VLOOKUP(Worksheet!$F$5,'HAFIS pivot'!$A$4:$N$1014,8,FALSE),IF($C59='LHA Look up'!$E$4,VLOOKUP(Worksheet!$F$5,'HAFIS pivot'!$A$4:$N$1014,11,FALSE),""))</f>
        <v>50.97</v>
      </c>
      <c r="G59" s="144">
        <f>IF(D$4='LHA Look up'!E$3,45%,100%)</f>
        <v>1</v>
      </c>
      <c r="H59" s="140">
        <v>6</v>
      </c>
      <c r="I59" s="140">
        <v>5</v>
      </c>
      <c r="J59" s="145">
        <f t="shared" si="27"/>
        <v>0.83333333333333337</v>
      </c>
      <c r="K59" s="141">
        <f t="shared" si="28"/>
        <v>32</v>
      </c>
      <c r="L59" s="152">
        <v>25</v>
      </c>
      <c r="M59" s="145">
        <f>L59/K59</f>
        <v>0.78125</v>
      </c>
      <c r="N59" s="144">
        <v>0.35</v>
      </c>
      <c r="O59" s="143">
        <v>12000</v>
      </c>
      <c r="P59" s="175">
        <v>0.3</v>
      </c>
      <c r="Q59" s="147">
        <f t="shared" si="25"/>
        <v>1605.515625</v>
      </c>
      <c r="R59" s="150">
        <f t="shared" si="26"/>
        <v>7.4742343289247026</v>
      </c>
      <c r="S59" s="141">
        <f>IFERROR(IF(C59='LHA Look up'!$E$3,Worksheet!D59*Worksheet!G59*Worksheet!M59*Worksheet!P59*Worksheet!$F$8*N59,Worksheet!D59*Worksheet!G59*Worksheet!M59*Worksheet!P59*Worksheet!$D$8*N59),0)</f>
        <v>10473.152090624999</v>
      </c>
    </row>
    <row r="60" spans="1:20" ht="34.9" customHeight="1" x14ac:dyDescent="0.25">
      <c r="A60" s="140" t="s">
        <v>672</v>
      </c>
      <c r="B60" s="140" t="s">
        <v>671</v>
      </c>
      <c r="C60" s="137" t="s">
        <v>615</v>
      </c>
      <c r="D60" s="138">
        <f>IF($C60='LHA Look up'!$E$3,VLOOKUP(Worksheet!$F$5,'HAFIS pivot'!$A$4:$N$1014,6,FALSE),IF($C60='LHA Look up'!$E$4,VLOOKUP(Worksheet!$F$5,'HAFIS pivot'!$A$4:$N$1014,9,FALSE),""))</f>
        <v>77816</v>
      </c>
      <c r="E60" s="139">
        <f>IF($C60='LHA Look up'!$E$3,VLOOKUP(Worksheet!$F$5,'HAFIS pivot'!$A$4:$N$1014,7,FALSE),IF($C60='LHA Look up'!$E$4,VLOOKUP(Worksheet!$F$5,'HAFIS pivot'!$A$4:$N$1014,10,FALSE),0))</f>
        <v>19572</v>
      </c>
      <c r="F60" s="139">
        <f>IF($C60='LHA Look up'!$E$3,VLOOKUP(Worksheet!$F$5,'HAFIS pivot'!$A$4:$N$1014,8,FALSE),IF($C60='LHA Look up'!$E$4,VLOOKUP(Worksheet!$F$5,'HAFIS pivot'!$A$4:$N$1014,11,FALSE),""))</f>
        <v>50.97</v>
      </c>
      <c r="G60" s="144">
        <f>IF(D$4='LHA Look up'!E$3,45%,100%)</f>
        <v>1</v>
      </c>
      <c r="H60" s="140">
        <v>6</v>
      </c>
      <c r="I60" s="140">
        <v>5</v>
      </c>
      <c r="J60" s="145">
        <f t="shared" si="27"/>
        <v>0.83333333333333337</v>
      </c>
      <c r="K60" s="141">
        <f t="shared" si="28"/>
        <v>32</v>
      </c>
      <c r="L60" s="152"/>
      <c r="M60" s="145">
        <f>L60/K60</f>
        <v>0</v>
      </c>
      <c r="N60" s="153"/>
      <c r="O60" s="143"/>
      <c r="P60" s="153"/>
      <c r="Q60" s="147">
        <f t="shared" si="25"/>
        <v>0</v>
      </c>
      <c r="R60" s="150">
        <f t="shared" si="26"/>
        <v>0</v>
      </c>
      <c r="S60" s="141">
        <f>IFERROR(IF(C60='LHA Look up'!$E$3,Worksheet!D60*Worksheet!G60*Worksheet!M60*Worksheet!P60*Worksheet!$F$8*N60,Worksheet!D60*Worksheet!G60*Worksheet!M60*Worksheet!P60*Worksheet!$D$8*N60),0)</f>
        <v>0</v>
      </c>
      <c r="T60"/>
    </row>
    <row r="61" spans="1:20" ht="35.450000000000003" customHeight="1" x14ac:dyDescent="0.25">
      <c r="A61" s="152"/>
      <c r="B61" s="152"/>
      <c r="C61" s="152"/>
      <c r="D61" s="176"/>
      <c r="E61" s="177"/>
      <c r="F61" s="178"/>
      <c r="G61" s="144">
        <v>1</v>
      </c>
      <c r="H61" s="152"/>
      <c r="I61" s="141"/>
      <c r="J61" s="144"/>
      <c r="K61" s="141"/>
      <c r="L61" s="141"/>
      <c r="M61" s="144"/>
      <c r="N61" s="193"/>
      <c r="O61" s="143"/>
      <c r="P61" s="193"/>
      <c r="Q61" s="147">
        <f t="shared" si="25"/>
        <v>0</v>
      </c>
      <c r="R61" s="150">
        <f t="shared" si="26"/>
        <v>0</v>
      </c>
      <c r="S61" s="141">
        <f>IFERROR(IF(C61='LHA Look up'!$E$3,Worksheet!D61*Worksheet!G61*Worksheet!M61*Worksheet!P61*Worksheet!$F$8*N61,Worksheet!D61*Worksheet!G61*Worksheet!M61*Worksheet!P61*Worksheet!$D$8*N61),0)</f>
        <v>0</v>
      </c>
      <c r="T61"/>
    </row>
    <row r="62" spans="1:20" ht="43.15" customHeight="1" x14ac:dyDescent="0.25">
      <c r="A62" s="243" t="s">
        <v>11</v>
      </c>
      <c r="B62" s="243"/>
      <c r="C62" s="243"/>
      <c r="D62" s="243"/>
      <c r="E62" s="243"/>
      <c r="F62" s="58"/>
      <c r="G62" s="131"/>
      <c r="H62" s="102"/>
      <c r="I62" s="106"/>
      <c r="J62" s="106"/>
      <c r="K62" s="102"/>
      <c r="L62" s="128"/>
      <c r="M62" s="104"/>
      <c r="N62" s="104"/>
      <c r="O62" s="103">
        <f>SUM(O56:O61)</f>
        <v>17100</v>
      </c>
      <c r="P62" s="132"/>
      <c r="Q62" s="103">
        <f>SUM(Q57:Q61)</f>
        <v>1744.2321750000001</v>
      </c>
      <c r="R62" s="105">
        <f>O62/Q62</f>
        <v>9.8037407204691647</v>
      </c>
      <c r="S62" s="106">
        <f>SUM(S56:S61)</f>
        <v>13871.64007188</v>
      </c>
      <c r="T62"/>
    </row>
    <row r="63" spans="1:20" s="4" customFormat="1" ht="43.15" customHeight="1" x14ac:dyDescent="0.25">
      <c r="A63" s="179" t="s">
        <v>618</v>
      </c>
      <c r="B63" s="21"/>
      <c r="C63" s="21"/>
      <c r="D63" s="46"/>
      <c r="E63" s="80"/>
      <c r="F63" s="59"/>
      <c r="G63" s="133"/>
      <c r="H63" s="7"/>
      <c r="I63" s="111"/>
      <c r="J63" s="111"/>
      <c r="K63" s="7"/>
      <c r="L63" s="121"/>
      <c r="M63" s="97"/>
      <c r="N63" s="97"/>
      <c r="O63" s="98"/>
      <c r="P63" s="99"/>
      <c r="Q63" s="98"/>
      <c r="R63" s="100"/>
      <c r="S63" s="111"/>
    </row>
    <row r="64" spans="1:20" x14ac:dyDescent="0.25">
      <c r="A64" s="8"/>
      <c r="B64" s="8"/>
      <c r="C64" s="8"/>
      <c r="D64" s="45"/>
      <c r="E64" s="74"/>
      <c r="F64" s="10"/>
      <c r="G64" s="112"/>
      <c r="H64" s="112"/>
      <c r="I64" s="126"/>
      <c r="J64" s="126"/>
      <c r="K64" s="112"/>
      <c r="L64" s="110"/>
      <c r="M64" s="110"/>
      <c r="N64" s="110"/>
      <c r="O64" s="126"/>
      <c r="P64" s="126"/>
      <c r="Q64" s="126"/>
      <c r="R64" s="127"/>
      <c r="S64" s="45"/>
      <c r="T64"/>
    </row>
    <row r="65" spans="1:20" ht="57" customHeight="1" x14ac:dyDescent="0.3">
      <c r="A65" s="27"/>
      <c r="B65" s="11"/>
      <c r="C65" s="11"/>
      <c r="D65" s="40"/>
      <c r="E65" s="73"/>
      <c r="F65" s="12"/>
      <c r="G65" s="13"/>
      <c r="H65" s="14"/>
      <c r="I65" s="14"/>
      <c r="J65" s="14"/>
      <c r="K65" s="122"/>
      <c r="L65" s="14"/>
      <c r="M65" s="122"/>
      <c r="N65" s="122"/>
      <c r="O65" s="15" t="s">
        <v>28</v>
      </c>
      <c r="P65" s="15" t="s">
        <v>666</v>
      </c>
      <c r="Q65" s="15" t="s">
        <v>29</v>
      </c>
      <c r="R65" s="84" t="s">
        <v>7</v>
      </c>
      <c r="S65" s="49" t="s">
        <v>665</v>
      </c>
      <c r="T65"/>
    </row>
    <row r="66" spans="1:20" ht="22.15" customHeight="1" x14ac:dyDescent="0.35">
      <c r="A66" s="28" t="s">
        <v>12</v>
      </c>
      <c r="B66" s="29"/>
      <c r="C66" s="29"/>
      <c r="D66" s="47"/>
      <c r="E66" s="81"/>
      <c r="F66" s="30"/>
      <c r="G66" s="134"/>
      <c r="H66" s="134"/>
      <c r="I66" s="135"/>
      <c r="J66" s="135"/>
      <c r="K66" s="134"/>
      <c r="L66" s="136"/>
      <c r="M66" s="136"/>
      <c r="N66" s="136"/>
      <c r="O66" s="31">
        <f>O62+O53+O44+O12</f>
        <v>466554</v>
      </c>
      <c r="P66" s="206"/>
      <c r="Q66" s="31">
        <f>Q62+Q53+Q44+Q12</f>
        <v>28309.067241371682</v>
      </c>
      <c r="R66" s="85">
        <f>O66/Q66</f>
        <v>16.480726688096759</v>
      </c>
      <c r="S66" s="36">
        <f>S62+S53+S44+S12</f>
        <v>265470.46785312996</v>
      </c>
      <c r="T66"/>
    </row>
  </sheetData>
  <mergeCells count="11">
    <mergeCell ref="K1:Q5"/>
    <mergeCell ref="A12:E12"/>
    <mergeCell ref="A29:E29"/>
    <mergeCell ref="A21:E21"/>
    <mergeCell ref="A62:E62"/>
    <mergeCell ref="A44:F44"/>
    <mergeCell ref="A53:E53"/>
    <mergeCell ref="A42:E42"/>
    <mergeCell ref="A35:G35"/>
    <mergeCell ref="G8:S8"/>
    <mergeCell ref="G4:H4"/>
  </mergeCells>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'LHA Look up'!$A$4:$A$242</xm:f>
          </x14:formula1>
          <xm:sqref>B4</xm:sqref>
        </x14:dataValidation>
        <x14:dataValidation type="list" allowBlank="1" showInputMessage="1" showErrorMessage="1">
          <x14:formula1>
            <xm:f>'LHA Look up'!$E$3:$E$5</xm:f>
          </x14:formula1>
          <xm:sqref>C56:C60 C16:C20 C32:C34 C24:C28 C39:C40 D4 C47:C52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8"/>
  <sheetViews>
    <sheetView workbookViewId="0">
      <selection activeCell="A39" sqref="A39"/>
    </sheetView>
  </sheetViews>
  <sheetFormatPr defaultRowHeight="15" x14ac:dyDescent="0.25"/>
  <cols>
    <col min="2" max="2" width="28.28515625" bestFit="1" customWidth="1"/>
    <col min="3" max="3" width="9.28515625" bestFit="1" customWidth="1"/>
    <col min="4" max="4" width="11.5703125" bestFit="1" customWidth="1"/>
    <col min="5" max="5" width="11.5703125" customWidth="1"/>
    <col min="6" max="6" width="21.85546875" style="33" customWidth="1"/>
    <col min="7" max="7" width="19.5703125" style="33" customWidth="1"/>
    <col min="8" max="8" width="16.7109375" customWidth="1"/>
    <col min="9" max="9" width="22.28515625" style="33" customWidth="1"/>
    <col min="10" max="10" width="20.7109375" style="33" customWidth="1"/>
    <col min="11" max="11" width="18" style="33" bestFit="1" customWidth="1"/>
    <col min="12" max="12" width="23.140625" style="33" bestFit="1" customWidth="1"/>
    <col min="13" max="13" width="21.7109375" style="33" customWidth="1"/>
    <col min="14" max="14" width="18.85546875" customWidth="1"/>
  </cols>
  <sheetData>
    <row r="1" spans="1:14" x14ac:dyDescent="0.25">
      <c r="B1" s="64" t="s">
        <v>43</v>
      </c>
      <c r="C1" s="65">
        <v>2017</v>
      </c>
    </row>
    <row r="2" spans="1:14" x14ac:dyDescent="0.25">
      <c r="C2">
        <v>1</v>
      </c>
      <c r="D2">
        <f>C2+1</f>
        <v>2</v>
      </c>
      <c r="E2">
        <f t="shared" ref="E2:N2" si="0">D2+1</f>
        <v>3</v>
      </c>
      <c r="F2">
        <f t="shared" si="0"/>
        <v>4</v>
      </c>
      <c r="G2">
        <f t="shared" si="0"/>
        <v>5</v>
      </c>
      <c r="H2">
        <f t="shared" si="0"/>
        <v>6</v>
      </c>
      <c r="I2">
        <f t="shared" si="0"/>
        <v>7</v>
      </c>
      <c r="J2">
        <f t="shared" si="0"/>
        <v>8</v>
      </c>
      <c r="K2">
        <f t="shared" si="0"/>
        <v>9</v>
      </c>
      <c r="L2">
        <f t="shared" si="0"/>
        <v>10</v>
      </c>
      <c r="M2">
        <f t="shared" si="0"/>
        <v>11</v>
      </c>
      <c r="N2">
        <f t="shared" si="0"/>
        <v>12</v>
      </c>
    </row>
    <row r="3" spans="1:14" x14ac:dyDescent="0.25">
      <c r="A3" t="s">
        <v>608</v>
      </c>
      <c r="B3" s="64" t="s">
        <v>42</v>
      </c>
      <c r="C3" s="64" t="s">
        <v>44</v>
      </c>
      <c r="D3" s="64" t="s">
        <v>41</v>
      </c>
      <c r="E3" s="64" t="s">
        <v>45</v>
      </c>
      <c r="F3" s="33" t="s">
        <v>598</v>
      </c>
      <c r="G3" s="33" t="s">
        <v>599</v>
      </c>
      <c r="H3" t="s">
        <v>600</v>
      </c>
      <c r="I3" s="67" t="s">
        <v>601</v>
      </c>
      <c r="J3" s="67" t="s">
        <v>602</v>
      </c>
      <c r="K3" s="67" t="s">
        <v>603</v>
      </c>
      <c r="L3" s="33" t="s">
        <v>604</v>
      </c>
      <c r="M3" s="33" t="s">
        <v>605</v>
      </c>
      <c r="N3" t="s">
        <v>606</v>
      </c>
    </row>
    <row r="4" spans="1:14" x14ac:dyDescent="0.25">
      <c r="A4" t="str">
        <f t="shared" ref="A4:A67" si="1">CONCATENATE(D4,C4)</f>
        <v>0016671</v>
      </c>
      <c r="B4" t="s">
        <v>609</v>
      </c>
      <c r="C4" t="s">
        <v>78</v>
      </c>
      <c r="D4" t="s">
        <v>490</v>
      </c>
      <c r="E4">
        <v>40</v>
      </c>
      <c r="F4" s="33">
        <v>364286</v>
      </c>
      <c r="G4" s="33">
        <v>62289</v>
      </c>
      <c r="H4" s="66">
        <v>129.77000000000001</v>
      </c>
      <c r="I4" s="67">
        <v>0</v>
      </c>
      <c r="J4" s="67"/>
      <c r="K4" s="67"/>
      <c r="L4" s="33">
        <v>34650</v>
      </c>
      <c r="M4" s="33">
        <v>1425</v>
      </c>
      <c r="N4" s="66">
        <v>2.97</v>
      </c>
    </row>
    <row r="5" spans="1:14" x14ac:dyDescent="0.25">
      <c r="A5" t="str">
        <f t="shared" si="1"/>
        <v>0016672</v>
      </c>
      <c r="C5" t="s">
        <v>99</v>
      </c>
      <c r="D5" t="s">
        <v>490</v>
      </c>
      <c r="E5">
        <v>70</v>
      </c>
      <c r="F5" s="33">
        <v>649240</v>
      </c>
      <c r="G5" s="33">
        <v>106240</v>
      </c>
      <c r="H5" s="66">
        <v>126.48</v>
      </c>
      <c r="I5" s="67">
        <v>0</v>
      </c>
      <c r="J5" s="67"/>
      <c r="K5" s="67"/>
      <c r="L5" s="33">
        <v>230850</v>
      </c>
      <c r="M5" s="33">
        <v>8783</v>
      </c>
      <c r="N5" s="66">
        <v>10.46</v>
      </c>
    </row>
    <row r="6" spans="1:14" x14ac:dyDescent="0.25">
      <c r="A6" t="str">
        <f t="shared" si="1"/>
        <v>0017051</v>
      </c>
      <c r="C6" t="s">
        <v>75</v>
      </c>
      <c r="D6" t="s">
        <v>490</v>
      </c>
      <c r="E6">
        <v>2</v>
      </c>
      <c r="G6" s="33">
        <v>0</v>
      </c>
      <c r="H6" s="66">
        <v>0</v>
      </c>
      <c r="I6" s="67">
        <v>0</v>
      </c>
      <c r="J6" s="67"/>
      <c r="K6" s="67"/>
      <c r="L6" s="33">
        <v>11500</v>
      </c>
      <c r="M6" s="33">
        <v>684</v>
      </c>
      <c r="N6" s="66">
        <v>28.5</v>
      </c>
    </row>
    <row r="7" spans="1:14" x14ac:dyDescent="0.25">
      <c r="A7" t="str">
        <f t="shared" si="1"/>
        <v>0026671</v>
      </c>
      <c r="B7" t="s">
        <v>158</v>
      </c>
      <c r="C7" t="s">
        <v>78</v>
      </c>
      <c r="D7" t="s">
        <v>157</v>
      </c>
      <c r="E7">
        <v>68</v>
      </c>
      <c r="F7" s="33">
        <v>442292</v>
      </c>
      <c r="G7" s="33">
        <v>98472</v>
      </c>
      <c r="H7" s="66">
        <v>120.68</v>
      </c>
      <c r="I7" s="67">
        <v>0</v>
      </c>
      <c r="J7" s="67"/>
      <c r="K7" s="67"/>
      <c r="L7" s="33">
        <v>2635.62</v>
      </c>
      <c r="M7" s="33">
        <v>27458</v>
      </c>
      <c r="N7" s="66">
        <v>33.65</v>
      </c>
    </row>
    <row r="8" spans="1:14" x14ac:dyDescent="0.25">
      <c r="A8" t="str">
        <f t="shared" si="1"/>
        <v>0026672</v>
      </c>
      <c r="C8" t="s">
        <v>99</v>
      </c>
      <c r="D8" t="s">
        <v>157</v>
      </c>
      <c r="E8">
        <v>23</v>
      </c>
      <c r="F8" s="33">
        <v>58482</v>
      </c>
      <c r="G8" s="33">
        <v>16572</v>
      </c>
      <c r="H8" s="66">
        <v>60.04</v>
      </c>
      <c r="I8" s="67">
        <v>6115.42</v>
      </c>
      <c r="J8" s="67">
        <v>10657</v>
      </c>
      <c r="K8" s="67">
        <v>38.61</v>
      </c>
      <c r="L8" s="33">
        <v>1076.8499999999999</v>
      </c>
      <c r="M8" s="33">
        <v>10066</v>
      </c>
      <c r="N8" s="66">
        <v>36.47</v>
      </c>
    </row>
    <row r="9" spans="1:14" x14ac:dyDescent="0.25">
      <c r="A9" t="str">
        <f t="shared" si="1"/>
        <v>0027051</v>
      </c>
      <c r="C9" t="s">
        <v>75</v>
      </c>
      <c r="D9" t="s">
        <v>157</v>
      </c>
      <c r="E9">
        <v>12</v>
      </c>
      <c r="F9" s="33">
        <v>1235</v>
      </c>
      <c r="G9" s="33">
        <v>317</v>
      </c>
      <c r="H9" s="66">
        <v>2.2000000000000002</v>
      </c>
      <c r="I9" s="67">
        <v>269.64</v>
      </c>
      <c r="J9" s="67">
        <v>738</v>
      </c>
      <c r="K9" s="67">
        <v>5.13</v>
      </c>
      <c r="L9" s="33">
        <v>940.16</v>
      </c>
      <c r="M9" s="33">
        <v>6841</v>
      </c>
      <c r="N9" s="66">
        <v>47.51</v>
      </c>
    </row>
    <row r="10" spans="1:14" x14ac:dyDescent="0.25">
      <c r="A10" t="str">
        <f t="shared" si="1"/>
        <v>0027052</v>
      </c>
      <c r="C10" t="s">
        <v>94</v>
      </c>
      <c r="D10" t="s">
        <v>157</v>
      </c>
      <c r="E10">
        <v>9</v>
      </c>
      <c r="F10" s="33">
        <v>88</v>
      </c>
      <c r="G10" s="33">
        <v>27</v>
      </c>
      <c r="H10" s="66">
        <v>0.25</v>
      </c>
      <c r="I10" s="67">
        <v>0</v>
      </c>
      <c r="J10" s="67"/>
      <c r="K10" s="67"/>
      <c r="L10" s="33">
        <v>0</v>
      </c>
      <c r="N10" s="66"/>
    </row>
    <row r="11" spans="1:14" x14ac:dyDescent="0.25">
      <c r="A11" t="str">
        <f t="shared" si="1"/>
        <v>0027053</v>
      </c>
      <c r="C11" t="s">
        <v>83</v>
      </c>
      <c r="D11" t="s">
        <v>157</v>
      </c>
      <c r="E11">
        <v>18</v>
      </c>
      <c r="F11" s="33">
        <v>200</v>
      </c>
      <c r="G11" s="33">
        <v>61</v>
      </c>
      <c r="H11" s="66">
        <v>0.28000000000000003</v>
      </c>
      <c r="I11" s="67">
        <v>5.82</v>
      </c>
      <c r="J11" s="67">
        <v>35</v>
      </c>
      <c r="K11" s="67">
        <v>0.16</v>
      </c>
      <c r="L11" s="33">
        <v>145.61000000000001</v>
      </c>
      <c r="M11" s="33">
        <v>1155</v>
      </c>
      <c r="N11" s="66">
        <v>5.35</v>
      </c>
    </row>
    <row r="12" spans="1:14" x14ac:dyDescent="0.25">
      <c r="A12" t="str">
        <f t="shared" si="1"/>
        <v>0027054</v>
      </c>
      <c r="C12" t="s">
        <v>298</v>
      </c>
      <c r="D12" t="s">
        <v>157</v>
      </c>
      <c r="E12">
        <v>3</v>
      </c>
      <c r="H12" s="66"/>
      <c r="I12" s="67">
        <v>0</v>
      </c>
      <c r="J12" s="67"/>
      <c r="K12" s="67"/>
      <c r="L12" s="33">
        <v>0</v>
      </c>
      <c r="N12" s="66"/>
    </row>
    <row r="13" spans="1:14" x14ac:dyDescent="0.25">
      <c r="A13" t="str">
        <f t="shared" si="1"/>
        <v>0036671</v>
      </c>
      <c r="B13" t="s">
        <v>437</v>
      </c>
      <c r="C13" t="s">
        <v>78</v>
      </c>
      <c r="D13" t="s">
        <v>436</v>
      </c>
      <c r="E13">
        <v>60</v>
      </c>
      <c r="F13" s="33">
        <v>158720</v>
      </c>
      <c r="G13" s="33">
        <v>26416</v>
      </c>
      <c r="H13" s="66">
        <v>36.69</v>
      </c>
      <c r="I13" s="67">
        <v>17639.189999999999</v>
      </c>
      <c r="J13" s="67">
        <v>14044</v>
      </c>
      <c r="K13" s="67">
        <v>19.510000000000002</v>
      </c>
      <c r="L13" s="33">
        <v>147400</v>
      </c>
      <c r="M13" s="33">
        <v>22675</v>
      </c>
      <c r="N13" s="66">
        <v>31.49</v>
      </c>
    </row>
    <row r="14" spans="1:14" x14ac:dyDescent="0.25">
      <c r="A14" t="str">
        <f t="shared" si="1"/>
        <v>0046671</v>
      </c>
      <c r="B14" t="s">
        <v>370</v>
      </c>
      <c r="C14" t="s">
        <v>78</v>
      </c>
      <c r="D14" t="s">
        <v>369</v>
      </c>
      <c r="E14">
        <v>64</v>
      </c>
      <c r="F14" s="33">
        <v>461353</v>
      </c>
      <c r="G14" s="33">
        <v>104822</v>
      </c>
      <c r="H14" s="66">
        <v>136.49</v>
      </c>
      <c r="I14" s="67">
        <v>0</v>
      </c>
      <c r="J14" s="67"/>
      <c r="K14" s="67"/>
      <c r="L14" s="33">
        <v>1382.91</v>
      </c>
      <c r="M14" s="33">
        <v>12651</v>
      </c>
      <c r="N14" s="66">
        <v>16.47</v>
      </c>
    </row>
    <row r="15" spans="1:14" x14ac:dyDescent="0.25">
      <c r="A15" t="str">
        <f t="shared" si="1"/>
        <v>0047051</v>
      </c>
      <c r="C15" t="s">
        <v>75</v>
      </c>
      <c r="D15" t="s">
        <v>369</v>
      </c>
      <c r="E15">
        <v>19</v>
      </c>
      <c r="F15" s="33">
        <v>9814</v>
      </c>
      <c r="G15" s="33">
        <v>2502</v>
      </c>
      <c r="H15" s="66">
        <v>10.97</v>
      </c>
      <c r="I15" s="67">
        <v>5555</v>
      </c>
      <c r="J15" s="67">
        <v>12964</v>
      </c>
      <c r="K15" s="67">
        <v>56.86</v>
      </c>
      <c r="L15" s="33">
        <v>1169.82</v>
      </c>
      <c r="M15" s="33">
        <v>8980</v>
      </c>
      <c r="N15" s="66">
        <v>39.39</v>
      </c>
    </row>
    <row r="16" spans="1:14" x14ac:dyDescent="0.25">
      <c r="A16" t="str">
        <f t="shared" si="1"/>
        <v>0047052</v>
      </c>
      <c r="C16" t="s">
        <v>94</v>
      </c>
      <c r="D16" t="s">
        <v>369</v>
      </c>
      <c r="E16">
        <v>6</v>
      </c>
      <c r="H16" s="66"/>
      <c r="I16" s="67">
        <v>3568</v>
      </c>
      <c r="J16" s="67">
        <v>6057</v>
      </c>
      <c r="K16" s="67">
        <v>84.13</v>
      </c>
      <c r="L16" s="33">
        <v>267.36</v>
      </c>
      <c r="M16" s="33">
        <v>1459</v>
      </c>
      <c r="N16" s="66">
        <v>20.260000000000002</v>
      </c>
    </row>
    <row r="17" spans="1:14" x14ac:dyDescent="0.25">
      <c r="A17" t="str">
        <f t="shared" si="1"/>
        <v>0052001</v>
      </c>
      <c r="B17" t="s">
        <v>193</v>
      </c>
      <c r="C17" t="s">
        <v>86</v>
      </c>
      <c r="D17" t="s">
        <v>192</v>
      </c>
      <c r="E17">
        <v>32</v>
      </c>
      <c r="F17" s="33">
        <v>15211</v>
      </c>
      <c r="G17" s="33">
        <v>7525</v>
      </c>
      <c r="H17" s="66">
        <v>19.600000000000001</v>
      </c>
      <c r="I17" s="67">
        <v>5638.22</v>
      </c>
      <c r="J17" s="67">
        <v>8416</v>
      </c>
      <c r="K17" s="67">
        <v>21.92</v>
      </c>
      <c r="L17" s="33">
        <v>415500</v>
      </c>
      <c r="M17" s="33">
        <v>24105</v>
      </c>
      <c r="N17" s="66">
        <v>62.77</v>
      </c>
    </row>
    <row r="18" spans="1:14" x14ac:dyDescent="0.25">
      <c r="A18" t="str">
        <f t="shared" si="1"/>
        <v>0052002</v>
      </c>
      <c r="C18" t="s">
        <v>135</v>
      </c>
      <c r="D18" t="s">
        <v>192</v>
      </c>
      <c r="E18">
        <v>12</v>
      </c>
      <c r="H18" s="66"/>
      <c r="I18" s="67">
        <v>0</v>
      </c>
      <c r="J18" s="67"/>
      <c r="K18" s="67"/>
      <c r="L18" s="33">
        <v>0</v>
      </c>
      <c r="N18" s="66"/>
    </row>
    <row r="19" spans="1:14" x14ac:dyDescent="0.25">
      <c r="A19" t="str">
        <f t="shared" si="1"/>
        <v>0056671</v>
      </c>
      <c r="C19" t="s">
        <v>78</v>
      </c>
      <c r="D19" t="s">
        <v>192</v>
      </c>
      <c r="E19">
        <v>40</v>
      </c>
      <c r="F19" s="33">
        <v>296730</v>
      </c>
      <c r="G19" s="33">
        <v>52686</v>
      </c>
      <c r="H19" s="66">
        <v>109.76</v>
      </c>
      <c r="I19" s="67">
        <v>0</v>
      </c>
      <c r="J19" s="67"/>
      <c r="K19" s="67"/>
      <c r="L19" s="33">
        <v>80000</v>
      </c>
      <c r="M19" s="33">
        <v>7722</v>
      </c>
      <c r="N19" s="66">
        <v>16.09</v>
      </c>
    </row>
    <row r="20" spans="1:14" x14ac:dyDescent="0.25">
      <c r="A20" t="str">
        <f t="shared" si="1"/>
        <v>0056672</v>
      </c>
      <c r="C20" t="s">
        <v>99</v>
      </c>
      <c r="D20" t="s">
        <v>192</v>
      </c>
      <c r="E20">
        <v>52</v>
      </c>
      <c r="F20" s="33">
        <v>403684</v>
      </c>
      <c r="G20" s="33">
        <v>56255</v>
      </c>
      <c r="H20" s="66">
        <v>90.15</v>
      </c>
      <c r="I20" s="67">
        <v>0</v>
      </c>
      <c r="J20" s="67"/>
      <c r="K20" s="67"/>
      <c r="L20" s="33">
        <v>56800</v>
      </c>
      <c r="M20" s="33">
        <v>3460</v>
      </c>
      <c r="N20" s="66">
        <v>5.54</v>
      </c>
    </row>
    <row r="21" spans="1:14" x14ac:dyDescent="0.25">
      <c r="A21" t="str">
        <f t="shared" si="1"/>
        <v>0056673</v>
      </c>
      <c r="C21" t="s">
        <v>89</v>
      </c>
      <c r="D21" t="s">
        <v>192</v>
      </c>
      <c r="E21">
        <v>64</v>
      </c>
      <c r="F21" s="33">
        <v>607019</v>
      </c>
      <c r="G21" s="33">
        <v>90388</v>
      </c>
      <c r="H21" s="66">
        <v>117.69</v>
      </c>
      <c r="I21" s="67">
        <v>0</v>
      </c>
      <c r="J21" s="67"/>
      <c r="K21" s="67"/>
      <c r="L21" s="33">
        <v>72700</v>
      </c>
      <c r="M21" s="33">
        <v>4289</v>
      </c>
      <c r="N21" s="66">
        <v>5.58</v>
      </c>
    </row>
    <row r="22" spans="1:14" x14ac:dyDescent="0.25">
      <c r="A22" t="str">
        <f t="shared" si="1"/>
        <v>0056674</v>
      </c>
      <c r="C22" t="s">
        <v>72</v>
      </c>
      <c r="D22" t="s">
        <v>192</v>
      </c>
      <c r="E22">
        <v>35</v>
      </c>
      <c r="F22" s="33">
        <v>38718</v>
      </c>
      <c r="G22" s="33">
        <v>8552</v>
      </c>
      <c r="H22" s="66">
        <v>20.36</v>
      </c>
      <c r="I22" s="67">
        <v>5729.39</v>
      </c>
      <c r="J22" s="67">
        <v>5361</v>
      </c>
      <c r="K22" s="67">
        <v>12.76</v>
      </c>
      <c r="L22" s="33">
        <v>111200</v>
      </c>
      <c r="M22" s="33">
        <v>2344</v>
      </c>
      <c r="N22" s="66">
        <v>5.58</v>
      </c>
    </row>
    <row r="23" spans="1:14" x14ac:dyDescent="0.25">
      <c r="A23" t="str">
        <f t="shared" si="1"/>
        <v>0057051</v>
      </c>
      <c r="C23" t="s">
        <v>75</v>
      </c>
      <c r="D23" t="s">
        <v>192</v>
      </c>
      <c r="E23">
        <v>7</v>
      </c>
      <c r="F23" s="33">
        <v>116</v>
      </c>
      <c r="G23" s="33">
        <v>367</v>
      </c>
      <c r="H23" s="66">
        <v>4.37</v>
      </c>
      <c r="I23" s="67">
        <v>8.73</v>
      </c>
      <c r="J23" s="67">
        <v>20</v>
      </c>
      <c r="K23" s="67">
        <v>0.24</v>
      </c>
      <c r="L23" s="33">
        <v>94700</v>
      </c>
      <c r="M23" s="33">
        <v>5737</v>
      </c>
      <c r="N23" s="66">
        <v>68.3</v>
      </c>
    </row>
    <row r="24" spans="1:14" x14ac:dyDescent="0.25">
      <c r="A24" t="str">
        <f t="shared" si="1"/>
        <v>0072001</v>
      </c>
      <c r="B24" t="s">
        <v>149</v>
      </c>
      <c r="C24" t="s">
        <v>86</v>
      </c>
      <c r="D24" t="s">
        <v>148</v>
      </c>
      <c r="E24">
        <v>27</v>
      </c>
      <c r="F24" s="33">
        <v>1402</v>
      </c>
      <c r="G24" s="33">
        <v>358</v>
      </c>
      <c r="H24" s="66">
        <v>1.1000000000000001</v>
      </c>
      <c r="I24" s="67">
        <v>86.32</v>
      </c>
      <c r="J24" s="67">
        <v>279</v>
      </c>
      <c r="K24" s="67">
        <v>0.86</v>
      </c>
      <c r="L24" s="33">
        <v>368</v>
      </c>
      <c r="M24" s="33">
        <v>43183</v>
      </c>
      <c r="N24" s="66">
        <v>133.28</v>
      </c>
    </row>
    <row r="25" spans="1:14" x14ac:dyDescent="0.25">
      <c r="A25" t="str">
        <f t="shared" si="1"/>
        <v>0076671</v>
      </c>
      <c r="C25" t="s">
        <v>78</v>
      </c>
      <c r="D25" t="s">
        <v>148</v>
      </c>
      <c r="E25">
        <v>30</v>
      </c>
      <c r="F25" s="33">
        <v>128441</v>
      </c>
      <c r="G25" s="33">
        <v>27617</v>
      </c>
      <c r="H25" s="66">
        <v>76.709999999999994</v>
      </c>
      <c r="I25" s="67">
        <v>11156.54</v>
      </c>
      <c r="J25" s="67">
        <v>17769</v>
      </c>
      <c r="K25" s="67">
        <v>49.36</v>
      </c>
      <c r="L25" s="33">
        <v>60.18</v>
      </c>
      <c r="M25" s="33">
        <v>10325</v>
      </c>
      <c r="N25" s="66">
        <v>28.68</v>
      </c>
    </row>
    <row r="26" spans="1:14" x14ac:dyDescent="0.25">
      <c r="A26" t="str">
        <f t="shared" si="1"/>
        <v>0076672</v>
      </c>
      <c r="C26" t="s">
        <v>99</v>
      </c>
      <c r="D26" t="s">
        <v>148</v>
      </c>
      <c r="E26">
        <v>30</v>
      </c>
      <c r="F26" s="33">
        <v>237196</v>
      </c>
      <c r="G26" s="33">
        <v>42666</v>
      </c>
      <c r="H26" s="66">
        <v>118.52</v>
      </c>
      <c r="I26" s="67">
        <v>0</v>
      </c>
      <c r="J26" s="67"/>
      <c r="K26" s="67"/>
      <c r="L26" s="33">
        <v>86.64</v>
      </c>
      <c r="M26" s="33">
        <v>15895</v>
      </c>
      <c r="N26" s="66">
        <v>44.15</v>
      </c>
    </row>
    <row r="27" spans="1:14" x14ac:dyDescent="0.25">
      <c r="A27" t="str">
        <f t="shared" si="1"/>
        <v>0076673</v>
      </c>
      <c r="C27" t="s">
        <v>89</v>
      </c>
      <c r="D27" t="s">
        <v>148</v>
      </c>
      <c r="E27">
        <v>43</v>
      </c>
      <c r="F27" s="33">
        <v>332396</v>
      </c>
      <c r="G27" s="33">
        <v>60620</v>
      </c>
      <c r="H27" s="66">
        <v>117.48</v>
      </c>
      <c r="I27" s="67">
        <v>0</v>
      </c>
      <c r="J27" s="67"/>
      <c r="K27" s="67"/>
      <c r="L27" s="33">
        <v>107.17</v>
      </c>
      <c r="M27" s="33">
        <v>17359</v>
      </c>
      <c r="N27" s="66">
        <v>33.64</v>
      </c>
    </row>
    <row r="28" spans="1:14" x14ac:dyDescent="0.25">
      <c r="A28" t="str">
        <f t="shared" si="1"/>
        <v>0076674</v>
      </c>
      <c r="C28" t="s">
        <v>72</v>
      </c>
      <c r="D28" t="s">
        <v>148</v>
      </c>
      <c r="E28">
        <v>102</v>
      </c>
      <c r="F28" s="33">
        <v>1075208</v>
      </c>
      <c r="G28" s="33">
        <v>173960</v>
      </c>
      <c r="H28" s="66">
        <v>142.12</v>
      </c>
      <c r="I28" s="67">
        <v>15337.77</v>
      </c>
      <c r="J28" s="67">
        <v>16874</v>
      </c>
      <c r="K28" s="67">
        <v>13.79</v>
      </c>
      <c r="L28" s="33">
        <v>156.09</v>
      </c>
      <c r="M28" s="33">
        <v>23204</v>
      </c>
      <c r="N28" s="66">
        <v>18.96</v>
      </c>
    </row>
    <row r="29" spans="1:14" x14ac:dyDescent="0.25">
      <c r="A29" t="str">
        <f t="shared" si="1"/>
        <v>0076891</v>
      </c>
      <c r="C29" t="s">
        <v>150</v>
      </c>
      <c r="D29" t="s">
        <v>148</v>
      </c>
      <c r="E29">
        <v>8</v>
      </c>
      <c r="H29" s="66"/>
      <c r="I29" s="67">
        <v>0</v>
      </c>
      <c r="J29" s="67"/>
      <c r="K29" s="67"/>
      <c r="L29" s="33">
        <v>0</v>
      </c>
      <c r="N29" s="66"/>
    </row>
    <row r="30" spans="1:14" x14ac:dyDescent="0.25">
      <c r="A30" t="str">
        <f t="shared" si="1"/>
        <v>0077051</v>
      </c>
      <c r="C30" t="s">
        <v>75</v>
      </c>
      <c r="D30" t="s">
        <v>148</v>
      </c>
      <c r="E30">
        <v>10</v>
      </c>
      <c r="F30" s="33">
        <v>86184</v>
      </c>
      <c r="G30" s="33">
        <v>18500</v>
      </c>
      <c r="H30" s="66">
        <v>154.16999999999999</v>
      </c>
      <c r="I30" s="67">
        <v>6411.9</v>
      </c>
      <c r="J30" s="67">
        <v>13206</v>
      </c>
      <c r="K30" s="67">
        <v>110.05</v>
      </c>
      <c r="L30" s="33">
        <v>112.94</v>
      </c>
      <c r="M30" s="33">
        <v>17159</v>
      </c>
      <c r="N30" s="66">
        <v>142.99</v>
      </c>
    </row>
    <row r="31" spans="1:14" x14ac:dyDescent="0.25">
      <c r="A31" t="str">
        <f t="shared" si="1"/>
        <v>0077051A</v>
      </c>
      <c r="C31" t="s">
        <v>583</v>
      </c>
      <c r="D31" t="s">
        <v>148</v>
      </c>
      <c r="E31">
        <v>13</v>
      </c>
      <c r="F31" s="33">
        <v>10817</v>
      </c>
      <c r="G31" s="33">
        <v>2318</v>
      </c>
      <c r="H31" s="66">
        <v>14.86</v>
      </c>
      <c r="I31" s="67">
        <v>930.16</v>
      </c>
      <c r="J31" s="67">
        <v>444</v>
      </c>
      <c r="K31" s="67">
        <v>2.85</v>
      </c>
      <c r="L31" s="33">
        <v>89.37</v>
      </c>
      <c r="M31" s="33">
        <v>14048</v>
      </c>
      <c r="N31" s="66">
        <v>90.05</v>
      </c>
    </row>
    <row r="32" spans="1:14" x14ac:dyDescent="0.25">
      <c r="A32" t="str">
        <f t="shared" si="1"/>
        <v>0086671</v>
      </c>
      <c r="B32" t="s">
        <v>160</v>
      </c>
      <c r="C32" t="s">
        <v>78</v>
      </c>
      <c r="D32" t="s">
        <v>159</v>
      </c>
      <c r="E32">
        <v>30</v>
      </c>
      <c r="F32" s="33">
        <v>76241</v>
      </c>
      <c r="G32" s="33">
        <v>18281</v>
      </c>
      <c r="H32" s="66">
        <v>50.78</v>
      </c>
      <c r="I32" s="67">
        <v>4087.74</v>
      </c>
      <c r="J32" s="67">
        <v>15992</v>
      </c>
      <c r="K32" s="67">
        <v>44.42</v>
      </c>
      <c r="L32" s="33">
        <v>730</v>
      </c>
      <c r="M32" s="33">
        <v>5000</v>
      </c>
      <c r="N32" s="66">
        <v>13.89</v>
      </c>
    </row>
    <row r="33" spans="1:14" x14ac:dyDescent="0.25">
      <c r="A33" t="str">
        <f t="shared" si="1"/>
        <v>0086672</v>
      </c>
      <c r="C33" t="s">
        <v>99</v>
      </c>
      <c r="D33" t="s">
        <v>159</v>
      </c>
      <c r="E33">
        <v>80</v>
      </c>
      <c r="F33" s="33">
        <v>265760</v>
      </c>
      <c r="G33" s="33">
        <v>40691</v>
      </c>
      <c r="H33" s="66">
        <v>42.39</v>
      </c>
      <c r="I33" s="67">
        <v>7772.76</v>
      </c>
      <c r="J33" s="67">
        <v>22667</v>
      </c>
      <c r="K33" s="67">
        <v>23.61</v>
      </c>
      <c r="L33" s="33">
        <v>2177</v>
      </c>
      <c r="M33" s="33">
        <v>14488</v>
      </c>
      <c r="N33" s="66">
        <v>15.09</v>
      </c>
    </row>
    <row r="34" spans="1:14" x14ac:dyDescent="0.25">
      <c r="A34" t="str">
        <f t="shared" si="1"/>
        <v>0086673</v>
      </c>
      <c r="C34" t="s">
        <v>89</v>
      </c>
      <c r="D34" t="s">
        <v>159</v>
      </c>
      <c r="E34">
        <v>23</v>
      </c>
      <c r="F34" s="33">
        <v>67712</v>
      </c>
      <c r="G34" s="33">
        <v>12655</v>
      </c>
      <c r="H34" s="66">
        <v>45.85</v>
      </c>
      <c r="I34" s="67">
        <v>0</v>
      </c>
      <c r="J34" s="67"/>
      <c r="K34" s="67"/>
      <c r="L34" s="33">
        <v>240</v>
      </c>
      <c r="M34" s="33">
        <v>2041</v>
      </c>
      <c r="N34" s="66">
        <v>7.39</v>
      </c>
    </row>
    <row r="35" spans="1:14" x14ac:dyDescent="0.25">
      <c r="A35" t="str">
        <f t="shared" si="1"/>
        <v>0086891</v>
      </c>
      <c r="C35" t="s">
        <v>150</v>
      </c>
      <c r="D35" t="s">
        <v>159</v>
      </c>
      <c r="E35">
        <v>16</v>
      </c>
      <c r="F35" s="33">
        <v>81328</v>
      </c>
      <c r="G35" s="33">
        <v>14658</v>
      </c>
      <c r="H35" s="66">
        <v>76.34</v>
      </c>
      <c r="I35" s="67">
        <v>0</v>
      </c>
      <c r="J35" s="67"/>
      <c r="K35" s="67"/>
      <c r="L35" s="33">
        <v>140</v>
      </c>
      <c r="M35" s="33">
        <v>910</v>
      </c>
      <c r="N35" s="66">
        <v>4.74</v>
      </c>
    </row>
    <row r="36" spans="1:14" x14ac:dyDescent="0.25">
      <c r="A36" t="str">
        <f t="shared" si="1"/>
        <v>0086892</v>
      </c>
      <c r="C36" t="s">
        <v>175</v>
      </c>
      <c r="D36" t="s">
        <v>159</v>
      </c>
      <c r="E36">
        <v>8</v>
      </c>
      <c r="H36" s="66"/>
      <c r="I36" s="67">
        <v>0</v>
      </c>
      <c r="J36" s="67"/>
      <c r="K36" s="67"/>
      <c r="L36" s="33">
        <v>0</v>
      </c>
      <c r="N36" s="66"/>
    </row>
    <row r="37" spans="1:14" x14ac:dyDescent="0.25">
      <c r="A37" t="str">
        <f t="shared" si="1"/>
        <v>0087051</v>
      </c>
      <c r="C37" t="s">
        <v>75</v>
      </c>
      <c r="D37" t="s">
        <v>159</v>
      </c>
      <c r="E37">
        <v>16</v>
      </c>
      <c r="F37" s="33">
        <v>2044</v>
      </c>
      <c r="G37" s="33">
        <v>489</v>
      </c>
      <c r="H37" s="66">
        <v>2.5499999999999998</v>
      </c>
      <c r="I37" s="67">
        <v>0</v>
      </c>
      <c r="J37" s="67"/>
      <c r="K37" s="67"/>
      <c r="L37" s="33">
        <v>449</v>
      </c>
      <c r="M37" s="33">
        <v>3520</v>
      </c>
      <c r="N37" s="66">
        <v>18.329999999999998</v>
      </c>
    </row>
    <row r="38" spans="1:14" x14ac:dyDescent="0.25">
      <c r="A38" t="str">
        <f t="shared" si="1"/>
        <v>0087052</v>
      </c>
      <c r="C38" t="s">
        <v>94</v>
      </c>
      <c r="D38" t="s">
        <v>159</v>
      </c>
      <c r="E38">
        <v>2</v>
      </c>
      <c r="F38" s="33">
        <v>197</v>
      </c>
      <c r="G38" s="33">
        <v>42</v>
      </c>
      <c r="H38" s="66">
        <v>1.75</v>
      </c>
      <c r="I38" s="67">
        <v>378</v>
      </c>
      <c r="J38" s="67">
        <v>560</v>
      </c>
      <c r="K38" s="67">
        <v>23.33</v>
      </c>
      <c r="L38" s="33">
        <v>175</v>
      </c>
      <c r="M38" s="33">
        <v>1135</v>
      </c>
      <c r="N38" s="66">
        <v>47.29</v>
      </c>
    </row>
    <row r="39" spans="1:14" x14ac:dyDescent="0.25">
      <c r="A39" t="str">
        <f t="shared" si="1"/>
        <v>0087053</v>
      </c>
      <c r="C39" t="s">
        <v>83</v>
      </c>
      <c r="D39" t="s">
        <v>159</v>
      </c>
      <c r="E39">
        <v>4</v>
      </c>
      <c r="H39" s="66"/>
      <c r="I39" s="67">
        <v>0</v>
      </c>
      <c r="J39" s="67"/>
      <c r="K39" s="67"/>
      <c r="L39" s="33">
        <v>217</v>
      </c>
      <c r="M39" s="33">
        <v>1312</v>
      </c>
      <c r="N39" s="66">
        <v>27.33</v>
      </c>
    </row>
    <row r="40" spans="1:14" x14ac:dyDescent="0.25">
      <c r="A40" t="str">
        <f t="shared" si="1"/>
        <v>0092001</v>
      </c>
      <c r="B40" t="s">
        <v>377</v>
      </c>
      <c r="C40" t="s">
        <v>86</v>
      </c>
      <c r="D40" t="s">
        <v>376</v>
      </c>
      <c r="E40">
        <v>56</v>
      </c>
      <c r="F40" s="33">
        <v>301487</v>
      </c>
      <c r="G40" s="33">
        <v>51344</v>
      </c>
      <c r="H40" s="66">
        <v>76.400000000000006</v>
      </c>
      <c r="I40" s="67">
        <v>24565.47</v>
      </c>
      <c r="J40" s="67">
        <v>44749</v>
      </c>
      <c r="K40" s="67">
        <v>66.59</v>
      </c>
      <c r="L40" s="33">
        <v>621900</v>
      </c>
      <c r="M40" s="33">
        <v>46086</v>
      </c>
      <c r="N40" s="66">
        <v>68.58</v>
      </c>
    </row>
    <row r="41" spans="1:14" x14ac:dyDescent="0.25">
      <c r="A41" t="str">
        <f t="shared" si="1"/>
        <v>0096671</v>
      </c>
      <c r="C41" t="s">
        <v>78</v>
      </c>
      <c r="D41" t="s">
        <v>376</v>
      </c>
      <c r="E41">
        <v>42</v>
      </c>
      <c r="F41" s="33">
        <v>226113</v>
      </c>
      <c r="G41" s="33">
        <v>38509</v>
      </c>
      <c r="H41" s="66">
        <v>76.41</v>
      </c>
      <c r="I41" s="67">
        <v>21194.959999999999</v>
      </c>
      <c r="J41" s="67">
        <v>21528</v>
      </c>
      <c r="K41" s="67">
        <v>42.71</v>
      </c>
      <c r="L41" s="33">
        <v>142450</v>
      </c>
      <c r="M41" s="33">
        <v>10848</v>
      </c>
      <c r="N41" s="66">
        <v>21.52</v>
      </c>
    </row>
    <row r="42" spans="1:14" x14ac:dyDescent="0.25">
      <c r="A42" t="str">
        <f t="shared" si="1"/>
        <v>0096672</v>
      </c>
      <c r="C42" t="s">
        <v>99</v>
      </c>
      <c r="D42" t="s">
        <v>376</v>
      </c>
      <c r="E42">
        <v>40</v>
      </c>
      <c r="F42" s="33">
        <v>113040</v>
      </c>
      <c r="G42" s="33">
        <v>21138</v>
      </c>
      <c r="H42" s="66">
        <v>44.04</v>
      </c>
      <c r="I42" s="67">
        <v>18097.96</v>
      </c>
      <c r="J42" s="67">
        <v>20505</v>
      </c>
      <c r="K42" s="67">
        <v>42.72</v>
      </c>
      <c r="L42" s="33">
        <v>218951</v>
      </c>
      <c r="M42" s="33">
        <v>16587</v>
      </c>
      <c r="N42" s="66">
        <v>34.56</v>
      </c>
    </row>
    <row r="43" spans="1:14" x14ac:dyDescent="0.25">
      <c r="A43" t="str">
        <f t="shared" si="1"/>
        <v>0096673</v>
      </c>
      <c r="C43" t="s">
        <v>89</v>
      </c>
      <c r="D43" t="s">
        <v>376</v>
      </c>
      <c r="E43">
        <v>96</v>
      </c>
      <c r="F43" s="33">
        <v>925840</v>
      </c>
      <c r="G43" s="33">
        <v>166311</v>
      </c>
      <c r="H43" s="66">
        <v>144.37</v>
      </c>
      <c r="I43" s="67">
        <v>0</v>
      </c>
      <c r="J43" s="67"/>
      <c r="K43" s="67"/>
      <c r="L43" s="33">
        <v>240488</v>
      </c>
      <c r="M43" s="33">
        <v>17164</v>
      </c>
      <c r="N43" s="66">
        <v>14.9</v>
      </c>
    </row>
    <row r="44" spans="1:14" x14ac:dyDescent="0.25">
      <c r="A44" t="str">
        <f t="shared" si="1"/>
        <v>0096674</v>
      </c>
      <c r="C44" t="s">
        <v>72</v>
      </c>
      <c r="D44" t="s">
        <v>376</v>
      </c>
      <c r="E44">
        <v>40</v>
      </c>
      <c r="F44" s="33">
        <v>105268</v>
      </c>
      <c r="G44" s="33">
        <v>19177</v>
      </c>
      <c r="H44" s="66">
        <v>39.950000000000003</v>
      </c>
      <c r="I44" s="67">
        <v>17198.84</v>
      </c>
      <c r="J44" s="67">
        <v>12300</v>
      </c>
      <c r="K44" s="67">
        <v>25.63</v>
      </c>
      <c r="L44" s="33">
        <v>163630</v>
      </c>
      <c r="M44" s="33">
        <v>12338</v>
      </c>
      <c r="N44" s="66">
        <v>25.7</v>
      </c>
    </row>
    <row r="45" spans="1:14" x14ac:dyDescent="0.25">
      <c r="A45" t="str">
        <f t="shared" si="1"/>
        <v>0102001</v>
      </c>
      <c r="B45" t="s">
        <v>143</v>
      </c>
      <c r="C45" t="s">
        <v>86</v>
      </c>
      <c r="D45" t="s">
        <v>142</v>
      </c>
      <c r="E45">
        <v>126</v>
      </c>
      <c r="H45" s="66"/>
      <c r="I45" s="67">
        <v>0</v>
      </c>
      <c r="J45" s="67"/>
      <c r="K45" s="67"/>
      <c r="L45" s="33">
        <v>6967</v>
      </c>
      <c r="M45" s="33">
        <v>90165</v>
      </c>
      <c r="N45" s="66">
        <v>59.63</v>
      </c>
    </row>
    <row r="46" spans="1:14" x14ac:dyDescent="0.25">
      <c r="A46" t="str">
        <f t="shared" si="1"/>
        <v>0102002</v>
      </c>
      <c r="C46" t="s">
        <v>135</v>
      </c>
      <c r="D46" t="s">
        <v>142</v>
      </c>
      <c r="E46">
        <v>50</v>
      </c>
      <c r="H46" s="66"/>
      <c r="I46" s="67">
        <v>0</v>
      </c>
      <c r="J46" s="67"/>
      <c r="K46" s="67"/>
      <c r="L46" s="33">
        <v>3636</v>
      </c>
      <c r="M46" s="33">
        <v>43844</v>
      </c>
      <c r="N46" s="66">
        <v>73.069999999999993</v>
      </c>
    </row>
    <row r="47" spans="1:14" x14ac:dyDescent="0.25">
      <c r="A47" t="str">
        <f t="shared" si="1"/>
        <v>0106671</v>
      </c>
      <c r="C47" t="s">
        <v>78</v>
      </c>
      <c r="D47" t="s">
        <v>142</v>
      </c>
      <c r="E47">
        <v>72</v>
      </c>
      <c r="F47" s="33">
        <v>178169</v>
      </c>
      <c r="G47" s="33">
        <v>42907</v>
      </c>
      <c r="H47" s="66">
        <v>49.66</v>
      </c>
      <c r="I47" s="67">
        <v>20856.45</v>
      </c>
      <c r="J47" s="67">
        <v>27201</v>
      </c>
      <c r="K47" s="67">
        <v>31.48</v>
      </c>
      <c r="L47" s="33">
        <v>1552</v>
      </c>
      <c r="M47" s="33">
        <v>19297</v>
      </c>
      <c r="N47" s="66">
        <v>22.33</v>
      </c>
    </row>
    <row r="48" spans="1:14" x14ac:dyDescent="0.25">
      <c r="A48" t="str">
        <f t="shared" si="1"/>
        <v>0106672</v>
      </c>
      <c r="C48" t="s">
        <v>99</v>
      </c>
      <c r="D48" t="s">
        <v>142</v>
      </c>
      <c r="E48">
        <v>100</v>
      </c>
      <c r="F48" s="33">
        <v>631933</v>
      </c>
      <c r="G48" s="33">
        <v>62236</v>
      </c>
      <c r="H48" s="66">
        <v>51.86</v>
      </c>
      <c r="I48" s="67">
        <v>10974.78</v>
      </c>
      <c r="J48" s="67">
        <v>10783</v>
      </c>
      <c r="K48" s="67">
        <v>8.99</v>
      </c>
      <c r="L48" s="33">
        <v>2642</v>
      </c>
      <c r="M48" s="33">
        <v>36544</v>
      </c>
      <c r="N48" s="66">
        <v>30.45</v>
      </c>
    </row>
    <row r="49" spans="1:14" x14ac:dyDescent="0.25">
      <c r="A49" t="str">
        <f t="shared" si="1"/>
        <v>0106673</v>
      </c>
      <c r="C49" t="s">
        <v>89</v>
      </c>
      <c r="D49" t="s">
        <v>142</v>
      </c>
      <c r="E49">
        <v>132</v>
      </c>
      <c r="F49" s="33">
        <v>1462239</v>
      </c>
      <c r="G49" s="33">
        <v>137672</v>
      </c>
      <c r="H49" s="66">
        <v>86.91</v>
      </c>
      <c r="I49" s="67">
        <v>0</v>
      </c>
      <c r="J49" s="67"/>
      <c r="K49" s="67"/>
      <c r="L49" s="33">
        <v>3599</v>
      </c>
      <c r="M49" s="33">
        <v>49765</v>
      </c>
      <c r="N49" s="66">
        <v>31.42</v>
      </c>
    </row>
    <row r="50" spans="1:14" x14ac:dyDescent="0.25">
      <c r="A50" t="str">
        <f t="shared" si="1"/>
        <v>0106674</v>
      </c>
      <c r="C50" t="s">
        <v>72</v>
      </c>
      <c r="D50" t="s">
        <v>142</v>
      </c>
      <c r="E50">
        <v>144</v>
      </c>
      <c r="F50" s="33">
        <v>1095548</v>
      </c>
      <c r="G50" s="33">
        <v>108266</v>
      </c>
      <c r="H50" s="66">
        <v>62.65</v>
      </c>
      <c r="I50" s="67">
        <v>10811.83</v>
      </c>
      <c r="J50" s="67">
        <v>11537</v>
      </c>
      <c r="K50" s="67">
        <v>6.68</v>
      </c>
      <c r="L50" s="33">
        <v>1160</v>
      </c>
      <c r="M50" s="33">
        <v>16371</v>
      </c>
      <c r="N50" s="66">
        <v>9.4700000000000006</v>
      </c>
    </row>
    <row r="51" spans="1:14" x14ac:dyDescent="0.25">
      <c r="A51" t="str">
        <f t="shared" si="1"/>
        <v>0106675</v>
      </c>
      <c r="C51" t="s">
        <v>226</v>
      </c>
      <c r="D51" t="s">
        <v>142</v>
      </c>
      <c r="E51">
        <v>67</v>
      </c>
      <c r="F51" s="33">
        <v>297067</v>
      </c>
      <c r="G51" s="33">
        <v>52728</v>
      </c>
      <c r="H51" s="66">
        <v>65.58</v>
      </c>
      <c r="I51" s="67">
        <v>17938.89</v>
      </c>
      <c r="J51" s="67">
        <v>18333</v>
      </c>
      <c r="K51" s="67">
        <v>22.8</v>
      </c>
      <c r="L51" s="33">
        <v>1471</v>
      </c>
      <c r="M51" s="33">
        <v>20697</v>
      </c>
      <c r="N51" s="66">
        <v>25.74</v>
      </c>
    </row>
    <row r="52" spans="1:14" x14ac:dyDescent="0.25">
      <c r="A52" t="str">
        <f t="shared" si="1"/>
        <v>0106676</v>
      </c>
      <c r="C52" t="s">
        <v>301</v>
      </c>
      <c r="D52" t="s">
        <v>142</v>
      </c>
      <c r="E52">
        <v>5</v>
      </c>
      <c r="F52" s="33">
        <v>36057</v>
      </c>
      <c r="G52" s="33">
        <v>7740</v>
      </c>
      <c r="H52" s="66">
        <v>129</v>
      </c>
      <c r="I52" s="67">
        <v>0</v>
      </c>
      <c r="J52" s="67"/>
      <c r="K52" s="67"/>
      <c r="L52" s="33">
        <v>0</v>
      </c>
      <c r="N52" s="66"/>
    </row>
    <row r="53" spans="1:14" x14ac:dyDescent="0.25">
      <c r="A53" t="str">
        <f t="shared" si="1"/>
        <v>0146671</v>
      </c>
      <c r="B53" t="s">
        <v>445</v>
      </c>
      <c r="C53" t="s">
        <v>78</v>
      </c>
      <c r="D53" t="s">
        <v>444</v>
      </c>
      <c r="E53">
        <v>40</v>
      </c>
      <c r="F53" s="33">
        <v>308443</v>
      </c>
      <c r="G53" s="33">
        <v>55951</v>
      </c>
      <c r="H53" s="66">
        <v>116.56</v>
      </c>
      <c r="I53" s="67">
        <v>0</v>
      </c>
      <c r="J53" s="67"/>
      <c r="K53" s="67"/>
      <c r="L53" s="33">
        <v>98900</v>
      </c>
      <c r="M53" s="33">
        <v>21292</v>
      </c>
      <c r="N53" s="66">
        <v>44.36</v>
      </c>
    </row>
    <row r="54" spans="1:14" x14ac:dyDescent="0.25">
      <c r="A54" t="str">
        <f t="shared" si="1"/>
        <v>0156671</v>
      </c>
      <c r="B54" t="s">
        <v>398</v>
      </c>
      <c r="C54" t="s">
        <v>78</v>
      </c>
      <c r="D54" t="s">
        <v>397</v>
      </c>
      <c r="E54">
        <v>27</v>
      </c>
      <c r="F54" s="33">
        <v>163449</v>
      </c>
      <c r="G54" s="33">
        <v>19120</v>
      </c>
      <c r="H54" s="66">
        <v>59.01</v>
      </c>
      <c r="I54" s="67">
        <v>0</v>
      </c>
      <c r="J54" s="67"/>
      <c r="K54" s="67"/>
      <c r="L54" s="33">
        <v>46600</v>
      </c>
      <c r="M54" s="33">
        <v>5100</v>
      </c>
      <c r="N54" s="66">
        <v>15.74</v>
      </c>
    </row>
    <row r="55" spans="1:14" x14ac:dyDescent="0.25">
      <c r="A55" t="str">
        <f t="shared" si="1"/>
        <v>0156672</v>
      </c>
      <c r="C55" t="s">
        <v>99</v>
      </c>
      <c r="D55" t="s">
        <v>397</v>
      </c>
      <c r="E55">
        <v>50</v>
      </c>
      <c r="F55" s="33">
        <v>363840</v>
      </c>
      <c r="G55" s="33">
        <v>65528</v>
      </c>
      <c r="H55" s="66">
        <v>109.21</v>
      </c>
      <c r="I55" s="67">
        <v>0</v>
      </c>
      <c r="J55" s="67"/>
      <c r="K55" s="67"/>
      <c r="L55" s="33">
        <v>100100</v>
      </c>
      <c r="M55" s="33">
        <v>10893</v>
      </c>
      <c r="N55" s="66">
        <v>18.16</v>
      </c>
    </row>
    <row r="56" spans="1:14" x14ac:dyDescent="0.25">
      <c r="A56" t="str">
        <f t="shared" si="1"/>
        <v>0157051</v>
      </c>
      <c r="C56" t="s">
        <v>75</v>
      </c>
      <c r="D56" t="s">
        <v>397</v>
      </c>
      <c r="E56">
        <v>5</v>
      </c>
      <c r="F56" s="33">
        <v>1865</v>
      </c>
      <c r="G56" s="33">
        <v>607</v>
      </c>
      <c r="H56" s="66">
        <v>10.119999999999999</v>
      </c>
      <c r="I56" s="67">
        <v>0</v>
      </c>
      <c r="J56" s="67"/>
      <c r="K56" s="67"/>
      <c r="L56" s="33">
        <v>51500</v>
      </c>
      <c r="M56" s="33">
        <v>5666</v>
      </c>
      <c r="N56" s="66">
        <v>94.43</v>
      </c>
    </row>
    <row r="57" spans="1:14" x14ac:dyDescent="0.25">
      <c r="A57" t="str">
        <f t="shared" si="1"/>
        <v>0157052</v>
      </c>
      <c r="C57" t="s">
        <v>94</v>
      </c>
      <c r="D57" t="s">
        <v>397</v>
      </c>
      <c r="E57">
        <v>8</v>
      </c>
      <c r="F57" s="33">
        <v>1105</v>
      </c>
      <c r="G57" s="33">
        <v>486</v>
      </c>
      <c r="H57" s="66">
        <v>5.0599999999999996</v>
      </c>
      <c r="I57" s="67">
        <v>0</v>
      </c>
      <c r="J57" s="67"/>
      <c r="K57" s="67"/>
      <c r="L57" s="33">
        <v>27800</v>
      </c>
      <c r="M57" s="33">
        <v>1325</v>
      </c>
      <c r="N57" s="66">
        <v>13.8</v>
      </c>
    </row>
    <row r="58" spans="1:14" x14ac:dyDescent="0.25">
      <c r="A58" t="str">
        <f t="shared" si="1"/>
        <v>0157053</v>
      </c>
      <c r="C58" t="s">
        <v>83</v>
      </c>
      <c r="D58" t="s">
        <v>397</v>
      </c>
      <c r="E58">
        <v>3</v>
      </c>
      <c r="F58" s="33">
        <v>3393</v>
      </c>
      <c r="G58" s="33">
        <v>717</v>
      </c>
      <c r="H58" s="66">
        <v>19.920000000000002</v>
      </c>
      <c r="I58" s="67">
        <v>0</v>
      </c>
      <c r="J58" s="67"/>
      <c r="K58" s="67"/>
      <c r="L58" s="33">
        <v>0</v>
      </c>
      <c r="N58" s="66"/>
    </row>
    <row r="59" spans="1:14" x14ac:dyDescent="0.25">
      <c r="A59" t="str">
        <f t="shared" si="1"/>
        <v>0162001</v>
      </c>
      <c r="B59" t="s">
        <v>270</v>
      </c>
      <c r="C59" t="s">
        <v>86</v>
      </c>
      <c r="D59" t="s">
        <v>269</v>
      </c>
      <c r="E59">
        <v>91</v>
      </c>
      <c r="F59" s="33">
        <v>174582</v>
      </c>
      <c r="G59" s="33">
        <v>35309</v>
      </c>
      <c r="H59" s="66">
        <v>32.33</v>
      </c>
      <c r="I59" s="67">
        <v>65997.09</v>
      </c>
      <c r="J59" s="67">
        <v>69074</v>
      </c>
      <c r="K59" s="67">
        <v>63.25</v>
      </c>
      <c r="L59" s="33">
        <v>835500</v>
      </c>
      <c r="M59" s="33">
        <v>38907</v>
      </c>
      <c r="N59" s="66">
        <v>35.630000000000003</v>
      </c>
    </row>
    <row r="60" spans="1:14" x14ac:dyDescent="0.25">
      <c r="A60" t="str">
        <f t="shared" si="1"/>
        <v>0166671</v>
      </c>
      <c r="C60" t="s">
        <v>78</v>
      </c>
      <c r="D60" t="s">
        <v>269</v>
      </c>
      <c r="E60">
        <v>113</v>
      </c>
      <c r="F60" s="33">
        <v>1067280</v>
      </c>
      <c r="G60" s="33">
        <v>167135</v>
      </c>
      <c r="H60" s="66">
        <v>123.26</v>
      </c>
      <c r="I60" s="67">
        <v>0</v>
      </c>
      <c r="J60" s="67"/>
      <c r="K60" s="67"/>
      <c r="L60" s="33">
        <v>343900</v>
      </c>
      <c r="M60" s="33">
        <v>15991</v>
      </c>
      <c r="N60" s="66">
        <v>11.79</v>
      </c>
    </row>
    <row r="61" spans="1:14" x14ac:dyDescent="0.25">
      <c r="A61" t="str">
        <f t="shared" si="1"/>
        <v>0166673</v>
      </c>
      <c r="C61" t="s">
        <v>89</v>
      </c>
      <c r="D61" t="s">
        <v>269</v>
      </c>
      <c r="E61">
        <v>72</v>
      </c>
      <c r="F61" s="33">
        <v>649440</v>
      </c>
      <c r="G61" s="33">
        <v>104071</v>
      </c>
      <c r="H61" s="66">
        <v>120.45</v>
      </c>
      <c r="I61" s="67">
        <v>0</v>
      </c>
      <c r="J61" s="67"/>
      <c r="K61" s="67"/>
      <c r="L61" s="33">
        <v>174800</v>
      </c>
      <c r="M61" s="33">
        <v>8221</v>
      </c>
      <c r="N61" s="66">
        <v>9.52</v>
      </c>
    </row>
    <row r="62" spans="1:14" x14ac:dyDescent="0.25">
      <c r="A62" t="str">
        <f t="shared" si="1"/>
        <v>0166674</v>
      </c>
      <c r="C62" t="s">
        <v>72</v>
      </c>
      <c r="D62" t="s">
        <v>269</v>
      </c>
      <c r="E62">
        <v>75</v>
      </c>
      <c r="F62" s="33">
        <v>910560</v>
      </c>
      <c r="G62" s="33">
        <v>144206</v>
      </c>
      <c r="H62" s="66">
        <v>160.22999999999999</v>
      </c>
      <c r="I62" s="67">
        <v>0</v>
      </c>
      <c r="J62" s="67"/>
      <c r="K62" s="67"/>
      <c r="L62" s="33">
        <v>200013</v>
      </c>
      <c r="M62" s="33">
        <v>9300</v>
      </c>
      <c r="N62" s="66">
        <v>10.33</v>
      </c>
    </row>
    <row r="63" spans="1:14" x14ac:dyDescent="0.25">
      <c r="A63" t="str">
        <f t="shared" si="1"/>
        <v>0166675</v>
      </c>
      <c r="C63" t="s">
        <v>226</v>
      </c>
      <c r="D63" t="s">
        <v>269</v>
      </c>
      <c r="E63">
        <v>59</v>
      </c>
      <c r="F63" s="33">
        <v>422500</v>
      </c>
      <c r="G63" s="33">
        <v>93370</v>
      </c>
      <c r="H63" s="66">
        <v>131.88</v>
      </c>
      <c r="I63" s="67">
        <v>15790.49</v>
      </c>
      <c r="J63" s="67">
        <v>13064</v>
      </c>
      <c r="K63" s="67">
        <v>18.45</v>
      </c>
      <c r="L63" s="33">
        <v>179900</v>
      </c>
      <c r="M63" s="33">
        <v>8366</v>
      </c>
      <c r="N63" s="66">
        <v>11.82</v>
      </c>
    </row>
    <row r="64" spans="1:14" x14ac:dyDescent="0.25">
      <c r="A64" t="str">
        <f t="shared" si="1"/>
        <v>0166891</v>
      </c>
      <c r="C64" t="s">
        <v>150</v>
      </c>
      <c r="D64" t="s">
        <v>269</v>
      </c>
      <c r="E64">
        <v>22</v>
      </c>
      <c r="H64" s="66"/>
      <c r="I64" s="67">
        <v>0</v>
      </c>
      <c r="J64" s="67"/>
      <c r="K64" s="67"/>
      <c r="L64" s="33">
        <v>0</v>
      </c>
      <c r="N64" s="66"/>
    </row>
    <row r="65" spans="1:14" x14ac:dyDescent="0.25">
      <c r="A65" t="str">
        <f t="shared" si="1"/>
        <v>0167051</v>
      </c>
      <c r="C65" t="s">
        <v>75</v>
      </c>
      <c r="D65" t="s">
        <v>269</v>
      </c>
      <c r="E65">
        <v>15</v>
      </c>
      <c r="F65" s="33">
        <v>218640</v>
      </c>
      <c r="G65" s="33">
        <v>39463</v>
      </c>
      <c r="H65" s="66">
        <v>219.24</v>
      </c>
      <c r="I65" s="67">
        <v>0</v>
      </c>
      <c r="J65" s="67"/>
      <c r="K65" s="67"/>
      <c r="L65" s="33">
        <v>120800</v>
      </c>
      <c r="M65" s="33">
        <v>5617</v>
      </c>
      <c r="N65" s="66">
        <v>31.21</v>
      </c>
    </row>
    <row r="66" spans="1:14" x14ac:dyDescent="0.25">
      <c r="A66" t="str">
        <f t="shared" si="1"/>
        <v>0167052</v>
      </c>
      <c r="C66" t="s">
        <v>94</v>
      </c>
      <c r="D66" t="s">
        <v>269</v>
      </c>
      <c r="E66">
        <v>2</v>
      </c>
      <c r="F66" s="33">
        <v>20091</v>
      </c>
      <c r="G66" s="33">
        <v>4358</v>
      </c>
      <c r="H66" s="66">
        <v>181.58</v>
      </c>
      <c r="I66" s="67">
        <v>836.08</v>
      </c>
      <c r="J66" s="67">
        <v>1215</v>
      </c>
      <c r="K66" s="67">
        <v>50.63</v>
      </c>
      <c r="L66" s="33">
        <v>27700</v>
      </c>
      <c r="M66" s="33">
        <v>1289</v>
      </c>
      <c r="N66" s="66">
        <v>53.71</v>
      </c>
    </row>
    <row r="67" spans="1:14" x14ac:dyDescent="0.25">
      <c r="A67" t="str">
        <f t="shared" si="1"/>
        <v>0167053</v>
      </c>
      <c r="C67" t="s">
        <v>83</v>
      </c>
      <c r="D67" t="s">
        <v>269</v>
      </c>
      <c r="E67">
        <v>2</v>
      </c>
      <c r="F67" s="33">
        <v>7334</v>
      </c>
      <c r="G67" s="33">
        <v>1851</v>
      </c>
      <c r="H67" s="66">
        <v>77.13</v>
      </c>
      <c r="I67" s="67">
        <v>1492.73</v>
      </c>
      <c r="J67" s="67">
        <v>2029</v>
      </c>
      <c r="K67" s="67">
        <v>84.54</v>
      </c>
      <c r="L67" s="33">
        <v>0</v>
      </c>
      <c r="M67" s="33">
        <v>92</v>
      </c>
      <c r="N67" s="66">
        <v>3.83</v>
      </c>
    </row>
    <row r="68" spans="1:14" x14ac:dyDescent="0.25">
      <c r="A68" t="str">
        <f t="shared" ref="A68:A131" si="2">CONCATENATE(D68,C68)</f>
        <v>0167054</v>
      </c>
      <c r="C68" t="s">
        <v>298</v>
      </c>
      <c r="D68" t="s">
        <v>269</v>
      </c>
      <c r="E68">
        <v>2</v>
      </c>
      <c r="F68" s="33">
        <v>32305</v>
      </c>
      <c r="G68" s="33">
        <v>6148</v>
      </c>
      <c r="H68" s="66">
        <v>256.17</v>
      </c>
      <c r="I68" s="67">
        <v>0</v>
      </c>
      <c r="J68" s="67"/>
      <c r="K68" s="67"/>
      <c r="L68" s="33">
        <v>24830</v>
      </c>
      <c r="M68" s="33">
        <v>1155</v>
      </c>
      <c r="N68" s="66">
        <v>48.13</v>
      </c>
    </row>
    <row r="69" spans="1:14" x14ac:dyDescent="0.25">
      <c r="A69" t="str">
        <f t="shared" si="2"/>
        <v>0176671</v>
      </c>
      <c r="B69" t="s">
        <v>372</v>
      </c>
      <c r="C69" t="s">
        <v>78</v>
      </c>
      <c r="D69" t="s">
        <v>371</v>
      </c>
      <c r="E69">
        <v>59</v>
      </c>
      <c r="F69" s="33">
        <v>563424</v>
      </c>
      <c r="G69" s="33">
        <v>90774</v>
      </c>
      <c r="H69" s="66">
        <v>128.21</v>
      </c>
      <c r="I69" s="67">
        <v>0</v>
      </c>
      <c r="J69" s="67"/>
      <c r="K69" s="67"/>
      <c r="L69" s="33">
        <v>1143208</v>
      </c>
      <c r="M69" s="33">
        <v>93681</v>
      </c>
      <c r="N69" s="66">
        <v>132.32</v>
      </c>
    </row>
    <row r="70" spans="1:14" x14ac:dyDescent="0.25">
      <c r="A70" t="str">
        <f t="shared" si="2"/>
        <v>0176672</v>
      </c>
      <c r="C70" t="s">
        <v>99</v>
      </c>
      <c r="D70" t="s">
        <v>371</v>
      </c>
      <c r="E70">
        <v>31</v>
      </c>
      <c r="H70" s="66"/>
      <c r="I70" s="67">
        <v>0</v>
      </c>
      <c r="J70" s="67"/>
      <c r="K70" s="67"/>
      <c r="L70" s="33">
        <v>0</v>
      </c>
      <c r="N70" s="66"/>
    </row>
    <row r="71" spans="1:14" x14ac:dyDescent="0.25">
      <c r="A71" t="str">
        <f t="shared" si="2"/>
        <v>0176891</v>
      </c>
      <c r="C71" t="s">
        <v>150</v>
      </c>
      <c r="D71" t="s">
        <v>371</v>
      </c>
      <c r="E71">
        <v>8</v>
      </c>
      <c r="H71" s="66"/>
      <c r="I71" s="67">
        <v>0</v>
      </c>
      <c r="J71" s="67"/>
      <c r="K71" s="67"/>
      <c r="L71" s="33">
        <v>0</v>
      </c>
      <c r="N71" s="66"/>
    </row>
    <row r="72" spans="1:14" x14ac:dyDescent="0.25">
      <c r="A72" t="str">
        <f t="shared" si="2"/>
        <v>0177051</v>
      </c>
      <c r="C72" t="s">
        <v>75</v>
      </c>
      <c r="D72" t="s">
        <v>371</v>
      </c>
      <c r="E72">
        <v>20</v>
      </c>
      <c r="F72" s="33">
        <v>22609</v>
      </c>
      <c r="G72" s="33">
        <v>4622</v>
      </c>
      <c r="H72" s="66">
        <v>19.260000000000002</v>
      </c>
      <c r="I72" s="67">
        <v>0</v>
      </c>
      <c r="J72" s="67"/>
      <c r="K72" s="67"/>
      <c r="L72" s="33">
        <v>1055191</v>
      </c>
      <c r="M72" s="33">
        <v>63096</v>
      </c>
      <c r="N72" s="66">
        <v>262.89999999999998</v>
      </c>
    </row>
    <row r="73" spans="1:14" x14ac:dyDescent="0.25">
      <c r="A73" t="str">
        <f t="shared" si="2"/>
        <v>0177052</v>
      </c>
      <c r="C73" t="s">
        <v>94</v>
      </c>
      <c r="D73" t="s">
        <v>371</v>
      </c>
      <c r="E73">
        <v>12</v>
      </c>
      <c r="F73" s="33">
        <v>161</v>
      </c>
      <c r="G73" s="33">
        <v>49</v>
      </c>
      <c r="H73" s="66">
        <v>0.34</v>
      </c>
      <c r="I73" s="67">
        <v>0</v>
      </c>
      <c r="J73" s="67"/>
      <c r="K73" s="67"/>
      <c r="L73" s="33">
        <v>90900</v>
      </c>
      <c r="M73" s="33">
        <v>4941</v>
      </c>
      <c r="N73" s="66">
        <v>34.31</v>
      </c>
    </row>
    <row r="74" spans="1:14" x14ac:dyDescent="0.25">
      <c r="A74" t="str">
        <f t="shared" si="2"/>
        <v>0186671</v>
      </c>
      <c r="B74" t="s">
        <v>292</v>
      </c>
      <c r="C74" t="s">
        <v>78</v>
      </c>
      <c r="D74" t="s">
        <v>291</v>
      </c>
      <c r="E74">
        <v>70</v>
      </c>
      <c r="F74" s="33">
        <v>513100</v>
      </c>
      <c r="G74" s="33">
        <v>96598</v>
      </c>
      <c r="H74" s="66">
        <v>115</v>
      </c>
      <c r="I74" s="67">
        <v>0</v>
      </c>
      <c r="J74" s="67"/>
      <c r="K74" s="67"/>
      <c r="L74" s="33">
        <v>177.9</v>
      </c>
      <c r="M74" s="33">
        <v>7913</v>
      </c>
      <c r="N74" s="66">
        <v>9.42</v>
      </c>
    </row>
    <row r="75" spans="1:14" x14ac:dyDescent="0.25">
      <c r="A75" t="str">
        <f t="shared" si="2"/>
        <v>0196671A</v>
      </c>
      <c r="B75" t="s">
        <v>476</v>
      </c>
      <c r="C75" t="s">
        <v>314</v>
      </c>
      <c r="D75" t="s">
        <v>475</v>
      </c>
      <c r="E75">
        <v>34</v>
      </c>
      <c r="F75" s="33">
        <v>164733</v>
      </c>
      <c r="G75" s="33">
        <v>27001</v>
      </c>
      <c r="H75" s="66">
        <v>66.180000000000007</v>
      </c>
      <c r="I75" s="67">
        <v>0</v>
      </c>
      <c r="J75" s="67">
        <v>6923</v>
      </c>
      <c r="K75" s="67">
        <v>16.97</v>
      </c>
      <c r="L75" s="33">
        <v>0</v>
      </c>
      <c r="M75" s="33">
        <v>11191</v>
      </c>
      <c r="N75" s="66">
        <v>27.43</v>
      </c>
    </row>
    <row r="76" spans="1:14" x14ac:dyDescent="0.25">
      <c r="A76" t="str">
        <f t="shared" si="2"/>
        <v>0196671B</v>
      </c>
      <c r="C76" t="s">
        <v>477</v>
      </c>
      <c r="D76" t="s">
        <v>475</v>
      </c>
      <c r="E76">
        <v>20</v>
      </c>
      <c r="F76" s="33">
        <v>97242</v>
      </c>
      <c r="G76" s="33">
        <v>19019</v>
      </c>
      <c r="H76" s="66">
        <v>79.25</v>
      </c>
      <c r="I76" s="67">
        <v>0</v>
      </c>
      <c r="J76" s="67">
        <v>4413</v>
      </c>
      <c r="K76" s="67">
        <v>18.39</v>
      </c>
      <c r="L76" s="33">
        <v>12480</v>
      </c>
      <c r="M76" s="33">
        <v>2552</v>
      </c>
      <c r="N76" s="66">
        <v>10.63</v>
      </c>
    </row>
    <row r="77" spans="1:14" x14ac:dyDescent="0.25">
      <c r="A77" t="str">
        <f t="shared" si="2"/>
        <v>0196672</v>
      </c>
      <c r="C77" t="s">
        <v>99</v>
      </c>
      <c r="D77" t="s">
        <v>475</v>
      </c>
      <c r="E77">
        <v>7</v>
      </c>
      <c r="F77" s="33">
        <v>33556</v>
      </c>
      <c r="G77" s="33">
        <v>6332</v>
      </c>
      <c r="H77" s="66">
        <v>75.38</v>
      </c>
      <c r="I77" s="67">
        <v>0</v>
      </c>
      <c r="J77" s="67">
        <v>2785</v>
      </c>
      <c r="K77" s="67">
        <v>33.15</v>
      </c>
      <c r="L77" s="33">
        <v>0</v>
      </c>
      <c r="M77" s="33">
        <v>3019</v>
      </c>
      <c r="N77" s="66">
        <v>35.94</v>
      </c>
    </row>
    <row r="78" spans="1:14" x14ac:dyDescent="0.25">
      <c r="A78" t="str">
        <f t="shared" si="2"/>
        <v>0197051</v>
      </c>
      <c r="C78" t="s">
        <v>75</v>
      </c>
      <c r="D78" t="s">
        <v>475</v>
      </c>
      <c r="E78">
        <v>13</v>
      </c>
      <c r="F78" s="33">
        <v>2796</v>
      </c>
      <c r="G78" s="33">
        <v>669</v>
      </c>
      <c r="H78" s="66">
        <v>4.29</v>
      </c>
      <c r="I78" s="67">
        <v>0</v>
      </c>
      <c r="J78" s="67">
        <v>1042</v>
      </c>
      <c r="K78" s="67">
        <v>6.68</v>
      </c>
      <c r="L78" s="33">
        <v>44162</v>
      </c>
      <c r="M78" s="33">
        <v>11453</v>
      </c>
      <c r="N78" s="66">
        <v>73.42</v>
      </c>
    </row>
    <row r="79" spans="1:14" x14ac:dyDescent="0.25">
      <c r="A79" t="str">
        <f t="shared" si="2"/>
        <v>0206671</v>
      </c>
      <c r="B79" t="s">
        <v>310</v>
      </c>
      <c r="C79" t="s">
        <v>78</v>
      </c>
      <c r="D79" t="s">
        <v>309</v>
      </c>
      <c r="E79">
        <v>64</v>
      </c>
      <c r="F79" s="33">
        <v>666962</v>
      </c>
      <c r="G79" s="33">
        <v>68519</v>
      </c>
      <c r="H79" s="66">
        <v>89.22</v>
      </c>
      <c r="I79" s="67">
        <v>0</v>
      </c>
      <c r="J79" s="67"/>
      <c r="K79" s="67"/>
      <c r="L79" s="33">
        <v>1784</v>
      </c>
      <c r="M79" s="33">
        <v>11637</v>
      </c>
      <c r="N79" s="66">
        <v>15.15</v>
      </c>
    </row>
    <row r="80" spans="1:14" x14ac:dyDescent="0.25">
      <c r="A80" t="str">
        <f t="shared" si="2"/>
        <v>0206672</v>
      </c>
      <c r="C80" t="s">
        <v>99</v>
      </c>
      <c r="D80" t="s">
        <v>309</v>
      </c>
      <c r="E80">
        <v>71</v>
      </c>
      <c r="F80" s="33">
        <v>610144</v>
      </c>
      <c r="G80" s="33">
        <v>107019</v>
      </c>
      <c r="H80" s="66">
        <v>125.61</v>
      </c>
      <c r="I80" s="67">
        <v>0</v>
      </c>
      <c r="J80" s="67"/>
      <c r="K80" s="67"/>
      <c r="L80" s="33">
        <v>2831</v>
      </c>
      <c r="M80" s="33">
        <v>17417</v>
      </c>
      <c r="N80" s="66">
        <v>20.440000000000001</v>
      </c>
    </row>
    <row r="81" spans="1:14" x14ac:dyDescent="0.25">
      <c r="A81" t="str">
        <f t="shared" si="2"/>
        <v>0206673</v>
      </c>
      <c r="C81" t="s">
        <v>89</v>
      </c>
      <c r="D81" t="s">
        <v>309</v>
      </c>
      <c r="E81">
        <v>18</v>
      </c>
      <c r="F81" s="33">
        <v>62880</v>
      </c>
      <c r="G81" s="33">
        <v>11270</v>
      </c>
      <c r="H81" s="66">
        <v>52.18</v>
      </c>
      <c r="I81" s="67">
        <v>2234.7199999999998</v>
      </c>
      <c r="J81" s="67">
        <v>7108</v>
      </c>
      <c r="K81" s="67">
        <v>32.909999999999997</v>
      </c>
      <c r="L81" s="33">
        <v>69</v>
      </c>
      <c r="M81" s="33">
        <v>1528</v>
      </c>
      <c r="N81" s="66">
        <v>7.07</v>
      </c>
    </row>
    <row r="82" spans="1:14" x14ac:dyDescent="0.25">
      <c r="A82" t="str">
        <f t="shared" si="2"/>
        <v>0207051</v>
      </c>
      <c r="C82" t="s">
        <v>75</v>
      </c>
      <c r="D82" t="s">
        <v>309</v>
      </c>
      <c r="E82">
        <v>26</v>
      </c>
      <c r="H82" s="66"/>
      <c r="I82" s="67">
        <v>0</v>
      </c>
      <c r="J82" s="67"/>
      <c r="K82" s="67"/>
      <c r="L82" s="33">
        <v>0</v>
      </c>
      <c r="N82" s="66"/>
    </row>
    <row r="83" spans="1:14" x14ac:dyDescent="0.25">
      <c r="A83" t="str">
        <f t="shared" si="2"/>
        <v>0207052</v>
      </c>
      <c r="C83" t="s">
        <v>94</v>
      </c>
      <c r="D83" t="s">
        <v>309</v>
      </c>
      <c r="E83">
        <v>8</v>
      </c>
      <c r="H83" s="66"/>
      <c r="I83" s="67">
        <v>0</v>
      </c>
      <c r="J83" s="67"/>
      <c r="K83" s="67"/>
      <c r="L83" s="33">
        <v>0</v>
      </c>
      <c r="N83" s="66"/>
    </row>
    <row r="84" spans="1:14" x14ac:dyDescent="0.25">
      <c r="A84" t="str">
        <f t="shared" si="2"/>
        <v>0207054</v>
      </c>
      <c r="C84" t="s">
        <v>298</v>
      </c>
      <c r="D84" t="s">
        <v>309</v>
      </c>
      <c r="E84">
        <v>18</v>
      </c>
      <c r="H84" s="66"/>
      <c r="I84" s="67">
        <v>0</v>
      </c>
      <c r="J84" s="67"/>
      <c r="K84" s="67"/>
      <c r="L84" s="33">
        <v>0</v>
      </c>
      <c r="N84" s="66"/>
    </row>
    <row r="85" spans="1:14" x14ac:dyDescent="0.25">
      <c r="A85" t="str">
        <f t="shared" si="2"/>
        <v>0216671</v>
      </c>
      <c r="B85" t="s">
        <v>258</v>
      </c>
      <c r="C85" t="s">
        <v>78</v>
      </c>
      <c r="D85" t="s">
        <v>257</v>
      </c>
      <c r="E85">
        <v>56</v>
      </c>
      <c r="F85" s="33">
        <v>407542</v>
      </c>
      <c r="G85" s="33">
        <v>57579</v>
      </c>
      <c r="H85" s="66">
        <v>85.68</v>
      </c>
      <c r="I85" s="67">
        <v>0</v>
      </c>
      <c r="J85" s="67"/>
      <c r="K85" s="67"/>
      <c r="L85" s="33">
        <v>116700</v>
      </c>
      <c r="M85" s="33">
        <v>19275</v>
      </c>
      <c r="N85" s="66">
        <v>28.68</v>
      </c>
    </row>
    <row r="86" spans="1:14" x14ac:dyDescent="0.25">
      <c r="A86" t="str">
        <f t="shared" si="2"/>
        <v>0217051</v>
      </c>
      <c r="C86" t="s">
        <v>75</v>
      </c>
      <c r="D86" t="s">
        <v>257</v>
      </c>
      <c r="E86">
        <v>10</v>
      </c>
      <c r="F86" s="33">
        <v>75102</v>
      </c>
      <c r="G86" s="33">
        <v>12919</v>
      </c>
      <c r="H86" s="66">
        <v>107.66</v>
      </c>
      <c r="I86" s="67">
        <v>0</v>
      </c>
      <c r="J86" s="67"/>
      <c r="K86" s="67"/>
      <c r="L86" s="33">
        <v>97400</v>
      </c>
      <c r="M86" s="33">
        <v>16011</v>
      </c>
      <c r="N86" s="66">
        <v>133.43</v>
      </c>
    </row>
    <row r="87" spans="1:14" x14ac:dyDescent="0.25">
      <c r="A87" t="str">
        <f t="shared" si="2"/>
        <v>0232001</v>
      </c>
      <c r="B87" t="s">
        <v>282</v>
      </c>
      <c r="C87" t="s">
        <v>86</v>
      </c>
      <c r="D87" t="s">
        <v>281</v>
      </c>
      <c r="E87">
        <v>12</v>
      </c>
      <c r="H87" s="66"/>
      <c r="I87" s="67">
        <v>0</v>
      </c>
      <c r="J87" s="67"/>
      <c r="K87" s="67"/>
      <c r="L87" s="33">
        <v>77071</v>
      </c>
      <c r="M87" s="33">
        <v>9227</v>
      </c>
      <c r="N87" s="66">
        <v>64.08</v>
      </c>
    </row>
    <row r="88" spans="1:14" x14ac:dyDescent="0.25">
      <c r="A88" t="str">
        <f t="shared" si="2"/>
        <v>0236671</v>
      </c>
      <c r="C88" t="s">
        <v>78</v>
      </c>
      <c r="D88" t="s">
        <v>281</v>
      </c>
      <c r="E88">
        <v>40</v>
      </c>
      <c r="F88" s="33">
        <v>310660</v>
      </c>
      <c r="G88" s="33">
        <v>53556</v>
      </c>
      <c r="H88" s="66">
        <v>111.58</v>
      </c>
      <c r="I88" s="67">
        <v>0</v>
      </c>
      <c r="J88" s="67"/>
      <c r="K88" s="67"/>
      <c r="L88" s="33">
        <v>114360</v>
      </c>
      <c r="M88" s="33">
        <v>19853</v>
      </c>
      <c r="N88" s="66">
        <v>41.36</v>
      </c>
    </row>
    <row r="89" spans="1:14" x14ac:dyDescent="0.25">
      <c r="A89" t="str">
        <f t="shared" si="2"/>
        <v>0236672</v>
      </c>
      <c r="C89" t="s">
        <v>99</v>
      </c>
      <c r="D89" t="s">
        <v>281</v>
      </c>
      <c r="E89">
        <v>40</v>
      </c>
      <c r="F89" s="33">
        <v>310660</v>
      </c>
      <c r="G89" s="33">
        <v>53556</v>
      </c>
      <c r="H89" s="66">
        <v>111.58</v>
      </c>
      <c r="I89" s="67">
        <v>0</v>
      </c>
      <c r="J89" s="67"/>
      <c r="K89" s="67"/>
      <c r="L89" s="33">
        <v>112800</v>
      </c>
      <c r="M89" s="33">
        <v>20075</v>
      </c>
      <c r="N89" s="66">
        <v>41.82</v>
      </c>
    </row>
    <row r="90" spans="1:14" x14ac:dyDescent="0.25">
      <c r="A90" t="str">
        <f t="shared" si="2"/>
        <v>0246671</v>
      </c>
      <c r="B90" t="s">
        <v>349</v>
      </c>
      <c r="C90" t="s">
        <v>78</v>
      </c>
      <c r="D90" t="s">
        <v>348</v>
      </c>
      <c r="E90">
        <v>48</v>
      </c>
      <c r="F90" s="33">
        <v>409520</v>
      </c>
      <c r="G90" s="33">
        <v>78968</v>
      </c>
      <c r="H90" s="66">
        <v>137.1</v>
      </c>
      <c r="I90" s="67">
        <v>0</v>
      </c>
      <c r="J90" s="67"/>
      <c r="K90" s="67"/>
      <c r="L90" s="33">
        <v>159</v>
      </c>
      <c r="M90" s="33">
        <v>9161</v>
      </c>
      <c r="N90" s="66">
        <v>15.9</v>
      </c>
    </row>
    <row r="91" spans="1:14" x14ac:dyDescent="0.25">
      <c r="A91" t="str">
        <f t="shared" si="2"/>
        <v>0246891</v>
      </c>
      <c r="C91" t="s">
        <v>150</v>
      </c>
      <c r="D91" t="s">
        <v>348</v>
      </c>
      <c r="E91">
        <v>4</v>
      </c>
      <c r="F91" s="33">
        <v>5303</v>
      </c>
      <c r="G91" s="33">
        <v>1540</v>
      </c>
      <c r="H91" s="66">
        <v>32.08</v>
      </c>
      <c r="I91" s="67">
        <v>0</v>
      </c>
      <c r="J91" s="67"/>
      <c r="K91" s="67"/>
      <c r="L91" s="33">
        <v>0.16</v>
      </c>
      <c r="M91" s="33">
        <v>47</v>
      </c>
      <c r="N91" s="66">
        <v>0.98</v>
      </c>
    </row>
    <row r="92" spans="1:14" x14ac:dyDescent="0.25">
      <c r="A92" t="str">
        <f t="shared" si="2"/>
        <v>0246892</v>
      </c>
      <c r="C92" t="s">
        <v>175</v>
      </c>
      <c r="D92" t="s">
        <v>348</v>
      </c>
      <c r="E92">
        <v>4</v>
      </c>
      <c r="H92" s="66"/>
      <c r="I92" s="67">
        <v>0</v>
      </c>
      <c r="J92" s="67"/>
      <c r="K92" s="67"/>
      <c r="L92" s="33">
        <v>0</v>
      </c>
      <c r="N92" s="66"/>
    </row>
    <row r="93" spans="1:14" x14ac:dyDescent="0.25">
      <c r="A93" t="str">
        <f t="shared" si="2"/>
        <v>0246893</v>
      </c>
      <c r="C93" t="s">
        <v>419</v>
      </c>
      <c r="D93" t="s">
        <v>348</v>
      </c>
      <c r="E93">
        <v>4</v>
      </c>
      <c r="F93" s="33">
        <v>1306</v>
      </c>
      <c r="G93" s="33">
        <v>1642</v>
      </c>
      <c r="H93" s="66">
        <v>34.21</v>
      </c>
      <c r="I93" s="67">
        <v>0</v>
      </c>
      <c r="J93" s="67"/>
      <c r="K93" s="67"/>
      <c r="L93" s="33">
        <v>0</v>
      </c>
      <c r="N93" s="66"/>
    </row>
    <row r="94" spans="1:14" x14ac:dyDescent="0.25">
      <c r="A94" t="str">
        <f t="shared" si="2"/>
        <v>0247051</v>
      </c>
      <c r="C94" t="s">
        <v>75</v>
      </c>
      <c r="D94" t="s">
        <v>348</v>
      </c>
      <c r="E94">
        <v>12</v>
      </c>
      <c r="F94" s="33">
        <v>1172</v>
      </c>
      <c r="G94" s="33">
        <v>417</v>
      </c>
      <c r="H94" s="66">
        <v>2.9</v>
      </c>
      <c r="I94" s="67">
        <v>0</v>
      </c>
      <c r="J94" s="67"/>
      <c r="K94" s="67"/>
      <c r="L94" s="33">
        <v>100.84</v>
      </c>
      <c r="M94" s="33">
        <v>5426</v>
      </c>
      <c r="N94" s="66">
        <v>37.68</v>
      </c>
    </row>
    <row r="95" spans="1:14" x14ac:dyDescent="0.25">
      <c r="A95" t="str">
        <f t="shared" si="2"/>
        <v>0256671</v>
      </c>
      <c r="B95" t="s">
        <v>394</v>
      </c>
      <c r="C95" t="s">
        <v>78</v>
      </c>
      <c r="D95" t="s">
        <v>393</v>
      </c>
      <c r="E95">
        <v>64</v>
      </c>
      <c r="F95" s="33">
        <v>568960</v>
      </c>
      <c r="G95" s="33">
        <v>83585</v>
      </c>
      <c r="H95" s="66">
        <v>108.83</v>
      </c>
      <c r="I95" s="67">
        <v>0</v>
      </c>
      <c r="J95" s="67"/>
      <c r="K95" s="67"/>
      <c r="L95" s="33">
        <v>2260.54</v>
      </c>
      <c r="M95" s="33">
        <v>66884</v>
      </c>
      <c r="N95" s="66">
        <v>87.09</v>
      </c>
    </row>
    <row r="96" spans="1:14" x14ac:dyDescent="0.25">
      <c r="A96" t="str">
        <f t="shared" si="2"/>
        <v>0256672</v>
      </c>
      <c r="C96" t="s">
        <v>99</v>
      </c>
      <c r="D96" t="s">
        <v>393</v>
      </c>
      <c r="E96">
        <v>56</v>
      </c>
      <c r="F96" s="33">
        <v>507840</v>
      </c>
      <c r="G96" s="33">
        <v>75499</v>
      </c>
      <c r="H96" s="66">
        <v>112.35</v>
      </c>
      <c r="I96" s="67">
        <v>0</v>
      </c>
      <c r="J96" s="67"/>
      <c r="K96" s="67"/>
      <c r="L96" s="33">
        <v>1128.07</v>
      </c>
      <c r="M96" s="33">
        <v>13024</v>
      </c>
      <c r="N96" s="66">
        <v>19.38</v>
      </c>
    </row>
    <row r="97" spans="1:14" x14ac:dyDescent="0.25">
      <c r="A97" t="str">
        <f t="shared" si="2"/>
        <v>0257051</v>
      </c>
      <c r="C97" t="s">
        <v>75</v>
      </c>
      <c r="D97" t="s">
        <v>393</v>
      </c>
      <c r="E97">
        <v>2</v>
      </c>
      <c r="F97" s="33">
        <v>244</v>
      </c>
      <c r="G97" s="33">
        <v>61</v>
      </c>
      <c r="H97" s="66">
        <v>2.54</v>
      </c>
      <c r="I97" s="67">
        <v>0</v>
      </c>
      <c r="J97" s="67"/>
      <c r="K97" s="67"/>
      <c r="L97" s="33">
        <v>46.79</v>
      </c>
      <c r="M97" s="33">
        <v>1290</v>
      </c>
      <c r="N97" s="66">
        <v>53.75</v>
      </c>
    </row>
    <row r="98" spans="1:14" x14ac:dyDescent="0.25">
      <c r="A98" t="str">
        <f t="shared" si="2"/>
        <v>0257052</v>
      </c>
      <c r="C98" t="s">
        <v>94</v>
      </c>
      <c r="D98" t="s">
        <v>393</v>
      </c>
      <c r="E98">
        <v>1</v>
      </c>
      <c r="F98" s="33">
        <v>58889</v>
      </c>
      <c r="G98" s="33">
        <v>215</v>
      </c>
      <c r="H98" s="66">
        <v>17.920000000000002</v>
      </c>
      <c r="I98" s="67">
        <v>0</v>
      </c>
      <c r="J98" s="67"/>
      <c r="K98" s="67"/>
      <c r="L98" s="33">
        <v>61.49</v>
      </c>
      <c r="M98" s="33">
        <v>839</v>
      </c>
      <c r="N98" s="66">
        <v>69.92</v>
      </c>
    </row>
    <row r="99" spans="1:14" x14ac:dyDescent="0.25">
      <c r="A99" t="str">
        <f t="shared" si="2"/>
        <v>0262001</v>
      </c>
      <c r="B99" t="s">
        <v>457</v>
      </c>
      <c r="C99" t="s">
        <v>86</v>
      </c>
      <c r="D99" t="s">
        <v>456</v>
      </c>
      <c r="E99">
        <v>100</v>
      </c>
      <c r="F99" s="33">
        <v>54302</v>
      </c>
      <c r="G99" s="33">
        <v>11793</v>
      </c>
      <c r="H99" s="66">
        <v>9.83</v>
      </c>
      <c r="I99" s="67">
        <v>658.58</v>
      </c>
      <c r="J99" s="67">
        <v>1056</v>
      </c>
      <c r="K99" s="67">
        <v>0.88</v>
      </c>
      <c r="L99" s="33">
        <v>500854</v>
      </c>
      <c r="M99" s="33">
        <v>170807</v>
      </c>
      <c r="N99" s="66">
        <v>142.34</v>
      </c>
    </row>
    <row r="100" spans="1:14" x14ac:dyDescent="0.25">
      <c r="A100" t="str">
        <f t="shared" si="2"/>
        <v>0266671</v>
      </c>
      <c r="C100" t="s">
        <v>78</v>
      </c>
      <c r="D100" t="s">
        <v>456</v>
      </c>
      <c r="E100">
        <v>80</v>
      </c>
      <c r="F100" s="33">
        <v>890400</v>
      </c>
      <c r="G100" s="33">
        <v>166170</v>
      </c>
      <c r="H100" s="66">
        <v>173.09</v>
      </c>
      <c r="I100" s="67">
        <v>0</v>
      </c>
      <c r="J100" s="67"/>
      <c r="K100" s="67"/>
      <c r="L100" s="33">
        <v>101897</v>
      </c>
      <c r="M100" s="33">
        <v>81316</v>
      </c>
      <c r="N100" s="66">
        <v>84.7</v>
      </c>
    </row>
    <row r="101" spans="1:14" x14ac:dyDescent="0.25">
      <c r="A101" t="str">
        <f t="shared" si="2"/>
        <v>0266672</v>
      </c>
      <c r="C101" t="s">
        <v>99</v>
      </c>
      <c r="D101" t="s">
        <v>456</v>
      </c>
      <c r="E101">
        <v>74</v>
      </c>
      <c r="F101" s="33">
        <v>904019</v>
      </c>
      <c r="G101" s="33">
        <v>289180</v>
      </c>
      <c r="H101" s="66">
        <v>325.64999999999998</v>
      </c>
      <c r="I101" s="67">
        <v>0</v>
      </c>
      <c r="J101" s="67"/>
      <c r="K101" s="67"/>
      <c r="L101" s="33">
        <v>285309</v>
      </c>
      <c r="M101" s="33">
        <v>91987</v>
      </c>
      <c r="N101" s="66">
        <v>103.59</v>
      </c>
    </row>
    <row r="102" spans="1:14" x14ac:dyDescent="0.25">
      <c r="A102" t="str">
        <f t="shared" si="2"/>
        <v>3546671</v>
      </c>
      <c r="B102" t="s">
        <v>244</v>
      </c>
      <c r="C102" t="s">
        <v>78</v>
      </c>
      <c r="D102" t="s">
        <v>243</v>
      </c>
      <c r="E102">
        <v>22</v>
      </c>
      <c r="F102" s="33">
        <v>10545</v>
      </c>
      <c r="G102" s="33">
        <v>2139</v>
      </c>
      <c r="H102" s="66">
        <v>8.1</v>
      </c>
      <c r="I102" s="67">
        <v>0</v>
      </c>
      <c r="J102" s="67"/>
      <c r="K102" s="67"/>
      <c r="L102" s="33">
        <v>143.27000000000001</v>
      </c>
      <c r="M102" s="33">
        <v>11438</v>
      </c>
      <c r="N102" s="66">
        <v>43.33</v>
      </c>
    </row>
    <row r="103" spans="1:14" x14ac:dyDescent="0.25">
      <c r="A103" t="str">
        <f t="shared" si="2"/>
        <v>3547051</v>
      </c>
      <c r="C103" t="s">
        <v>75</v>
      </c>
      <c r="D103" t="s">
        <v>243</v>
      </c>
      <c r="E103">
        <v>8</v>
      </c>
      <c r="H103" s="66"/>
      <c r="I103" s="67">
        <v>0</v>
      </c>
      <c r="J103" s="67"/>
      <c r="K103" s="67"/>
      <c r="L103" s="33">
        <v>56.35</v>
      </c>
      <c r="M103" s="33">
        <v>1665</v>
      </c>
      <c r="N103" s="66">
        <v>17.34</v>
      </c>
    </row>
    <row r="104" spans="1:14" x14ac:dyDescent="0.25">
      <c r="A104" t="str">
        <f t="shared" si="2"/>
        <v>0302001</v>
      </c>
      <c r="B104" t="s">
        <v>261</v>
      </c>
      <c r="C104" t="s">
        <v>86</v>
      </c>
      <c r="D104" t="s">
        <v>260</v>
      </c>
      <c r="E104">
        <v>77</v>
      </c>
      <c r="F104" s="33">
        <v>6842</v>
      </c>
      <c r="G104" s="33">
        <v>1669</v>
      </c>
      <c r="H104" s="66">
        <v>1.81</v>
      </c>
      <c r="I104" s="67">
        <v>554.79999999999995</v>
      </c>
      <c r="J104" s="67">
        <v>882</v>
      </c>
      <c r="K104" s="67">
        <v>0.95</v>
      </c>
      <c r="L104" s="33">
        <v>4495</v>
      </c>
      <c r="M104" s="33">
        <v>49767</v>
      </c>
      <c r="N104" s="66">
        <v>53.86</v>
      </c>
    </row>
    <row r="105" spans="1:14" x14ac:dyDescent="0.25">
      <c r="A105" t="str">
        <f t="shared" si="2"/>
        <v>0302002</v>
      </c>
      <c r="C105" t="s">
        <v>135</v>
      </c>
      <c r="D105" t="s">
        <v>260</v>
      </c>
      <c r="E105">
        <v>40</v>
      </c>
      <c r="F105" s="33">
        <v>18640</v>
      </c>
      <c r="G105" s="33">
        <v>4410</v>
      </c>
      <c r="H105" s="66">
        <v>9.19</v>
      </c>
      <c r="I105" s="67">
        <v>2296.8000000000002</v>
      </c>
      <c r="J105" s="67">
        <v>3578</v>
      </c>
      <c r="K105" s="67">
        <v>7.45</v>
      </c>
      <c r="L105" s="33">
        <v>2657</v>
      </c>
      <c r="M105" s="33">
        <v>23994</v>
      </c>
      <c r="N105" s="66">
        <v>49.99</v>
      </c>
    </row>
    <row r="106" spans="1:14" x14ac:dyDescent="0.25">
      <c r="A106" t="str">
        <f t="shared" si="2"/>
        <v>0306671</v>
      </c>
      <c r="C106" t="s">
        <v>78</v>
      </c>
      <c r="D106" t="s">
        <v>260</v>
      </c>
      <c r="E106">
        <v>12</v>
      </c>
      <c r="F106" s="33">
        <v>52372</v>
      </c>
      <c r="G106" s="33">
        <v>10877</v>
      </c>
      <c r="H106" s="66">
        <v>75.53</v>
      </c>
      <c r="I106" s="67">
        <v>0</v>
      </c>
      <c r="J106" s="67">
        <v>471</v>
      </c>
      <c r="K106" s="67">
        <v>3.27</v>
      </c>
      <c r="L106" s="33">
        <v>1104</v>
      </c>
      <c r="M106" s="33">
        <v>10194</v>
      </c>
      <c r="N106" s="66">
        <v>70.790000000000006</v>
      </c>
    </row>
    <row r="107" spans="1:14" x14ac:dyDescent="0.25">
      <c r="A107" t="str">
        <f t="shared" si="2"/>
        <v>0306672</v>
      </c>
      <c r="C107" t="s">
        <v>99</v>
      </c>
      <c r="D107" t="s">
        <v>260</v>
      </c>
      <c r="E107">
        <v>26</v>
      </c>
      <c r="F107" s="33">
        <v>74726</v>
      </c>
      <c r="G107" s="33">
        <v>13670</v>
      </c>
      <c r="H107" s="66">
        <v>43.81</v>
      </c>
      <c r="I107" s="67">
        <v>16524.73</v>
      </c>
      <c r="J107" s="67">
        <v>17366</v>
      </c>
      <c r="K107" s="67">
        <v>55.66</v>
      </c>
      <c r="L107" s="33">
        <v>1017</v>
      </c>
      <c r="M107" s="33">
        <v>4675</v>
      </c>
      <c r="N107" s="66">
        <v>14.98</v>
      </c>
    </row>
    <row r="108" spans="1:14" x14ac:dyDescent="0.25">
      <c r="A108" t="str">
        <f t="shared" si="2"/>
        <v>0306673</v>
      </c>
      <c r="C108" t="s">
        <v>89</v>
      </c>
      <c r="D108" t="s">
        <v>260</v>
      </c>
      <c r="E108">
        <v>54</v>
      </c>
      <c r="F108" s="33">
        <v>165360</v>
      </c>
      <c r="G108" s="33">
        <v>26928</v>
      </c>
      <c r="H108" s="66">
        <v>41.56</v>
      </c>
      <c r="I108" s="67">
        <v>26893.31</v>
      </c>
      <c r="J108" s="67">
        <v>27212</v>
      </c>
      <c r="K108" s="67">
        <v>41.99</v>
      </c>
      <c r="L108" s="33">
        <v>1598</v>
      </c>
      <c r="M108" s="33">
        <v>17225</v>
      </c>
      <c r="N108" s="66">
        <v>26.58</v>
      </c>
    </row>
    <row r="109" spans="1:14" x14ac:dyDescent="0.25">
      <c r="A109" t="str">
        <f t="shared" si="2"/>
        <v>0306674</v>
      </c>
      <c r="C109" t="s">
        <v>72</v>
      </c>
      <c r="D109" t="s">
        <v>260</v>
      </c>
      <c r="E109">
        <v>50</v>
      </c>
      <c r="F109" s="33">
        <v>165766</v>
      </c>
      <c r="G109" s="33">
        <v>32303</v>
      </c>
      <c r="H109" s="66">
        <v>53.84</v>
      </c>
      <c r="I109" s="67">
        <v>18322.990000000002</v>
      </c>
      <c r="J109" s="67">
        <v>21973</v>
      </c>
      <c r="K109" s="67">
        <v>36.619999999999997</v>
      </c>
      <c r="L109" s="33">
        <v>4712</v>
      </c>
      <c r="M109" s="33">
        <v>42970</v>
      </c>
      <c r="N109" s="66">
        <v>71.62</v>
      </c>
    </row>
    <row r="110" spans="1:14" x14ac:dyDescent="0.25">
      <c r="A110" t="str">
        <f t="shared" si="2"/>
        <v>0306675</v>
      </c>
      <c r="C110" t="s">
        <v>226</v>
      </c>
      <c r="D110" t="s">
        <v>260</v>
      </c>
      <c r="E110">
        <v>50</v>
      </c>
      <c r="F110" s="33">
        <v>195200</v>
      </c>
      <c r="G110" s="33">
        <v>31496</v>
      </c>
      <c r="H110" s="66">
        <v>52.49</v>
      </c>
      <c r="I110" s="67">
        <v>16016.49</v>
      </c>
      <c r="J110" s="67">
        <v>16940</v>
      </c>
      <c r="K110" s="67">
        <v>28.23</v>
      </c>
      <c r="L110" s="33">
        <v>1271</v>
      </c>
      <c r="M110" s="33">
        <v>22400</v>
      </c>
      <c r="N110" s="66">
        <v>37.33</v>
      </c>
    </row>
    <row r="111" spans="1:14" x14ac:dyDescent="0.25">
      <c r="A111" t="str">
        <f t="shared" si="2"/>
        <v>0306676</v>
      </c>
      <c r="C111" t="s">
        <v>301</v>
      </c>
      <c r="D111" t="s">
        <v>260</v>
      </c>
      <c r="E111">
        <v>47</v>
      </c>
      <c r="F111" s="33">
        <v>456600</v>
      </c>
      <c r="G111" s="33">
        <v>74618</v>
      </c>
      <c r="H111" s="66">
        <v>132.30000000000001</v>
      </c>
      <c r="I111" s="67">
        <v>0</v>
      </c>
      <c r="J111" s="67"/>
      <c r="K111" s="67"/>
      <c r="L111" s="33">
        <v>588</v>
      </c>
      <c r="M111" s="33">
        <v>11205</v>
      </c>
      <c r="N111" s="66">
        <v>19.87</v>
      </c>
    </row>
    <row r="112" spans="1:14" x14ac:dyDescent="0.25">
      <c r="A112" t="str">
        <f t="shared" si="2"/>
        <v>0306677</v>
      </c>
      <c r="C112" t="s">
        <v>313</v>
      </c>
      <c r="D112" t="s">
        <v>260</v>
      </c>
      <c r="E112">
        <v>57</v>
      </c>
      <c r="F112" s="33">
        <v>612000</v>
      </c>
      <c r="G112" s="33">
        <v>133620</v>
      </c>
      <c r="H112" s="66">
        <v>195.35</v>
      </c>
      <c r="I112" s="67">
        <v>355</v>
      </c>
      <c r="J112" s="67">
        <v>680</v>
      </c>
      <c r="K112" s="67">
        <v>0.99</v>
      </c>
      <c r="L112" s="33">
        <v>1145</v>
      </c>
      <c r="M112" s="33">
        <v>10144</v>
      </c>
      <c r="N112" s="66">
        <v>14.83</v>
      </c>
    </row>
    <row r="113" spans="1:14" x14ac:dyDescent="0.25">
      <c r="A113" t="str">
        <f t="shared" si="2"/>
        <v>0306678</v>
      </c>
      <c r="C113" t="s">
        <v>262</v>
      </c>
      <c r="D113" t="s">
        <v>260</v>
      </c>
      <c r="E113">
        <v>42</v>
      </c>
      <c r="F113" s="33">
        <v>268346</v>
      </c>
      <c r="G113" s="33">
        <v>51339</v>
      </c>
      <c r="H113" s="66">
        <v>101.86</v>
      </c>
      <c r="I113" s="67">
        <v>14593.6</v>
      </c>
      <c r="J113" s="67">
        <v>19075</v>
      </c>
      <c r="K113" s="67">
        <v>37.85</v>
      </c>
      <c r="L113" s="33">
        <v>2169</v>
      </c>
      <c r="M113" s="33">
        <v>19923</v>
      </c>
      <c r="N113" s="66">
        <v>39.53</v>
      </c>
    </row>
    <row r="114" spans="1:14" x14ac:dyDescent="0.25">
      <c r="A114" t="str">
        <f t="shared" si="2"/>
        <v>0307051</v>
      </c>
      <c r="C114" t="s">
        <v>75</v>
      </c>
      <c r="D114" t="s">
        <v>260</v>
      </c>
      <c r="E114">
        <v>15</v>
      </c>
      <c r="F114" s="33">
        <v>1458</v>
      </c>
      <c r="G114" s="33">
        <v>388</v>
      </c>
      <c r="H114" s="66">
        <v>2.16</v>
      </c>
      <c r="I114" s="67">
        <v>0</v>
      </c>
      <c r="J114" s="67"/>
      <c r="K114" s="67"/>
      <c r="L114" s="33">
        <v>390</v>
      </c>
      <c r="M114" s="33">
        <v>3522</v>
      </c>
      <c r="N114" s="66">
        <v>19.57</v>
      </c>
    </row>
    <row r="115" spans="1:14" x14ac:dyDescent="0.25">
      <c r="A115" t="str">
        <f t="shared" si="2"/>
        <v>0316671</v>
      </c>
      <c r="B115" t="s">
        <v>286</v>
      </c>
      <c r="C115" t="s">
        <v>78</v>
      </c>
      <c r="D115" t="s">
        <v>285</v>
      </c>
      <c r="E115">
        <v>64</v>
      </c>
      <c r="F115" s="33">
        <v>163520</v>
      </c>
      <c r="G115" s="33">
        <v>28272</v>
      </c>
      <c r="H115" s="66">
        <v>36.81</v>
      </c>
      <c r="I115" s="67">
        <v>19256.47</v>
      </c>
      <c r="J115" s="67">
        <v>13525</v>
      </c>
      <c r="K115" s="67">
        <v>17.61</v>
      </c>
      <c r="L115" s="33">
        <v>0</v>
      </c>
      <c r="N115" s="66"/>
    </row>
    <row r="116" spans="1:14" x14ac:dyDescent="0.25">
      <c r="A116" t="str">
        <f t="shared" si="2"/>
        <v>0316672</v>
      </c>
      <c r="C116" t="s">
        <v>99</v>
      </c>
      <c r="D116" t="s">
        <v>285</v>
      </c>
      <c r="E116">
        <v>80</v>
      </c>
      <c r="F116" s="33">
        <v>199704</v>
      </c>
      <c r="G116" s="33">
        <v>35497</v>
      </c>
      <c r="H116" s="66">
        <v>36.979999999999997</v>
      </c>
      <c r="I116" s="67">
        <v>18937.07</v>
      </c>
      <c r="J116" s="67">
        <v>26146</v>
      </c>
      <c r="K116" s="67">
        <v>27.24</v>
      </c>
      <c r="L116" s="33">
        <v>0</v>
      </c>
      <c r="N116" s="66"/>
    </row>
    <row r="117" spans="1:14" x14ac:dyDescent="0.25">
      <c r="A117" t="str">
        <f t="shared" si="2"/>
        <v>0316673</v>
      </c>
      <c r="C117" t="s">
        <v>89</v>
      </c>
      <c r="D117" t="s">
        <v>285</v>
      </c>
      <c r="E117">
        <v>33</v>
      </c>
      <c r="F117" s="33">
        <v>156062</v>
      </c>
      <c r="G117" s="33">
        <v>26810</v>
      </c>
      <c r="H117" s="66">
        <v>67.7</v>
      </c>
      <c r="I117" s="67">
        <v>11725.51</v>
      </c>
      <c r="J117" s="67">
        <v>13070</v>
      </c>
      <c r="K117" s="67">
        <v>33.01</v>
      </c>
      <c r="L117" s="33">
        <v>0</v>
      </c>
      <c r="N117" s="66"/>
    </row>
    <row r="118" spans="1:14" x14ac:dyDescent="0.25">
      <c r="A118" t="str">
        <f t="shared" si="2"/>
        <v>0316891</v>
      </c>
      <c r="C118" t="s">
        <v>150</v>
      </c>
      <c r="D118" t="s">
        <v>285</v>
      </c>
      <c r="E118">
        <v>16</v>
      </c>
      <c r="H118" s="66"/>
      <c r="I118" s="67">
        <v>0</v>
      </c>
      <c r="J118" s="67"/>
      <c r="K118" s="67"/>
      <c r="L118" s="33">
        <v>0</v>
      </c>
      <c r="N118" s="66"/>
    </row>
    <row r="119" spans="1:14" x14ac:dyDescent="0.25">
      <c r="A119" t="str">
        <f t="shared" si="2"/>
        <v>0317051</v>
      </c>
      <c r="C119" t="s">
        <v>75</v>
      </c>
      <c r="D119" t="s">
        <v>285</v>
      </c>
      <c r="E119">
        <v>12</v>
      </c>
      <c r="F119" s="33">
        <v>1753</v>
      </c>
      <c r="G119" s="33">
        <v>609</v>
      </c>
      <c r="H119" s="66">
        <v>4.2300000000000004</v>
      </c>
      <c r="I119" s="67">
        <v>0</v>
      </c>
      <c r="J119" s="67"/>
      <c r="K119" s="67"/>
      <c r="L119" s="33">
        <v>0</v>
      </c>
      <c r="N119" s="66"/>
    </row>
    <row r="120" spans="1:14" x14ac:dyDescent="0.25">
      <c r="A120" t="str">
        <f t="shared" si="2"/>
        <v>0326671</v>
      </c>
      <c r="B120" t="s">
        <v>318</v>
      </c>
      <c r="C120" t="s">
        <v>78</v>
      </c>
      <c r="D120" t="s">
        <v>317</v>
      </c>
      <c r="E120">
        <v>56</v>
      </c>
      <c r="F120" s="33">
        <v>604960</v>
      </c>
      <c r="G120" s="33">
        <v>99222</v>
      </c>
      <c r="H120" s="66">
        <v>147.65</v>
      </c>
      <c r="I120" s="67">
        <v>0</v>
      </c>
      <c r="J120" s="67"/>
      <c r="K120" s="67"/>
      <c r="L120" s="33">
        <v>486.65</v>
      </c>
      <c r="M120" s="33">
        <v>1397</v>
      </c>
      <c r="N120" s="66">
        <v>2.08</v>
      </c>
    </row>
    <row r="121" spans="1:14" x14ac:dyDescent="0.25">
      <c r="A121" t="str">
        <f t="shared" si="2"/>
        <v>0366671</v>
      </c>
      <c r="B121" t="s">
        <v>106</v>
      </c>
      <c r="C121" t="s">
        <v>78</v>
      </c>
      <c r="D121" t="s">
        <v>105</v>
      </c>
      <c r="E121">
        <v>36</v>
      </c>
      <c r="F121" s="33">
        <v>120832</v>
      </c>
      <c r="G121" s="33">
        <v>22400</v>
      </c>
      <c r="H121" s="66">
        <v>51.85</v>
      </c>
      <c r="I121" s="67">
        <v>14829.29</v>
      </c>
      <c r="J121" s="67">
        <v>18489</v>
      </c>
      <c r="K121" s="67">
        <v>42.8</v>
      </c>
      <c r="L121" s="33">
        <v>1069.74</v>
      </c>
      <c r="M121" s="33">
        <v>12462</v>
      </c>
      <c r="N121" s="66">
        <v>28.85</v>
      </c>
    </row>
    <row r="122" spans="1:14" x14ac:dyDescent="0.25">
      <c r="A122" t="str">
        <f t="shared" si="2"/>
        <v>0366891</v>
      </c>
      <c r="C122" t="s">
        <v>150</v>
      </c>
      <c r="D122" t="s">
        <v>105</v>
      </c>
      <c r="E122">
        <v>16</v>
      </c>
      <c r="F122" s="33">
        <v>16638</v>
      </c>
      <c r="G122" s="33">
        <v>3386</v>
      </c>
      <c r="H122" s="66">
        <v>17.64</v>
      </c>
      <c r="I122" s="67">
        <v>585.84</v>
      </c>
      <c r="J122" s="67">
        <v>795</v>
      </c>
      <c r="K122" s="67">
        <v>4.1399999999999997</v>
      </c>
      <c r="L122" s="33">
        <v>887.64</v>
      </c>
      <c r="M122" s="33">
        <v>2338</v>
      </c>
      <c r="N122" s="66">
        <v>12.18</v>
      </c>
    </row>
    <row r="123" spans="1:14" x14ac:dyDescent="0.25">
      <c r="A123" t="str">
        <f t="shared" si="2"/>
        <v>0367051</v>
      </c>
      <c r="C123" t="s">
        <v>75</v>
      </c>
      <c r="D123" t="s">
        <v>105</v>
      </c>
      <c r="E123">
        <v>14</v>
      </c>
      <c r="F123" s="33">
        <v>2003</v>
      </c>
      <c r="G123" s="33">
        <v>725</v>
      </c>
      <c r="H123" s="66">
        <v>4.32</v>
      </c>
      <c r="I123" s="67">
        <v>0</v>
      </c>
      <c r="J123" s="67"/>
      <c r="K123" s="67"/>
      <c r="L123" s="33">
        <v>1066.77</v>
      </c>
      <c r="M123" s="33">
        <v>3058</v>
      </c>
      <c r="N123" s="66">
        <v>18.2</v>
      </c>
    </row>
    <row r="124" spans="1:14" x14ac:dyDescent="0.25">
      <c r="A124" t="str">
        <f t="shared" si="2"/>
        <v>0406671</v>
      </c>
      <c r="B124" t="s">
        <v>246</v>
      </c>
      <c r="C124" t="s">
        <v>78</v>
      </c>
      <c r="D124" t="s">
        <v>245</v>
      </c>
      <c r="E124">
        <v>76</v>
      </c>
      <c r="F124" s="33">
        <v>715832</v>
      </c>
      <c r="G124" s="33">
        <v>100236</v>
      </c>
      <c r="H124" s="66">
        <v>109.91</v>
      </c>
      <c r="I124" s="67">
        <v>0</v>
      </c>
      <c r="J124" s="67"/>
      <c r="K124" s="67"/>
      <c r="L124" s="33">
        <v>159100</v>
      </c>
      <c r="M124" s="33">
        <v>22086</v>
      </c>
      <c r="N124" s="66">
        <v>24.22</v>
      </c>
    </row>
    <row r="125" spans="1:14" x14ac:dyDescent="0.25">
      <c r="A125" t="str">
        <f t="shared" si="2"/>
        <v>0406672</v>
      </c>
      <c r="C125" t="s">
        <v>99</v>
      </c>
      <c r="D125" t="s">
        <v>245</v>
      </c>
      <c r="E125">
        <v>28</v>
      </c>
      <c r="F125" s="33">
        <v>263728</v>
      </c>
      <c r="G125" s="33">
        <v>37689</v>
      </c>
      <c r="H125" s="66">
        <v>112.17</v>
      </c>
      <c r="I125" s="67">
        <v>0</v>
      </c>
      <c r="J125" s="67"/>
      <c r="K125" s="67"/>
      <c r="L125" s="33">
        <v>51100</v>
      </c>
      <c r="M125" s="33">
        <v>6968</v>
      </c>
      <c r="N125" s="66">
        <v>20.74</v>
      </c>
    </row>
    <row r="126" spans="1:14" x14ac:dyDescent="0.25">
      <c r="A126" t="str">
        <f t="shared" si="2"/>
        <v>0406673</v>
      </c>
      <c r="C126" t="s">
        <v>89</v>
      </c>
      <c r="D126" t="s">
        <v>245</v>
      </c>
      <c r="E126">
        <v>58</v>
      </c>
      <c r="F126" s="33">
        <v>464895</v>
      </c>
      <c r="G126" s="33">
        <v>65197</v>
      </c>
      <c r="H126" s="66">
        <v>93.67</v>
      </c>
      <c r="I126" s="67">
        <v>0</v>
      </c>
      <c r="J126" s="67"/>
      <c r="K126" s="67"/>
      <c r="L126" s="33">
        <v>139700</v>
      </c>
      <c r="M126" s="33">
        <v>27141</v>
      </c>
      <c r="N126" s="66">
        <v>39</v>
      </c>
    </row>
    <row r="127" spans="1:14" x14ac:dyDescent="0.25">
      <c r="A127" t="str">
        <f t="shared" si="2"/>
        <v>0406674</v>
      </c>
      <c r="C127" t="s">
        <v>72</v>
      </c>
      <c r="D127" t="s">
        <v>245</v>
      </c>
      <c r="E127">
        <v>17</v>
      </c>
      <c r="F127" s="33">
        <v>136265</v>
      </c>
      <c r="G127" s="33">
        <v>19108</v>
      </c>
      <c r="H127" s="66">
        <v>93.67</v>
      </c>
      <c r="I127" s="67">
        <v>0</v>
      </c>
      <c r="J127" s="67"/>
      <c r="K127" s="67"/>
      <c r="L127" s="33">
        <v>22000</v>
      </c>
      <c r="M127" s="33">
        <v>4588</v>
      </c>
      <c r="N127" s="66">
        <v>22.49</v>
      </c>
    </row>
    <row r="128" spans="1:14" x14ac:dyDescent="0.25">
      <c r="A128" t="str">
        <f t="shared" si="2"/>
        <v>0407051</v>
      </c>
      <c r="C128" t="s">
        <v>75</v>
      </c>
      <c r="D128" t="s">
        <v>245</v>
      </c>
      <c r="E128">
        <v>3</v>
      </c>
      <c r="H128" s="66"/>
      <c r="I128" s="67">
        <v>0</v>
      </c>
      <c r="J128" s="67"/>
      <c r="K128" s="67"/>
      <c r="L128" s="33">
        <v>22800</v>
      </c>
      <c r="M128" s="33">
        <v>3003</v>
      </c>
      <c r="N128" s="66">
        <v>83.42</v>
      </c>
    </row>
    <row r="129" spans="1:14" x14ac:dyDescent="0.25">
      <c r="A129" t="str">
        <f t="shared" si="2"/>
        <v>0407052</v>
      </c>
      <c r="C129" t="s">
        <v>94</v>
      </c>
      <c r="D129" t="s">
        <v>245</v>
      </c>
      <c r="E129">
        <v>4</v>
      </c>
      <c r="H129" s="66"/>
      <c r="I129" s="67">
        <v>0</v>
      </c>
      <c r="J129" s="67"/>
      <c r="K129" s="67"/>
      <c r="L129" s="33">
        <v>23000</v>
      </c>
      <c r="M129" s="33">
        <v>4033</v>
      </c>
      <c r="N129" s="66">
        <v>84.02</v>
      </c>
    </row>
    <row r="130" spans="1:14" x14ac:dyDescent="0.25">
      <c r="A130" t="str">
        <f t="shared" si="2"/>
        <v>0416671</v>
      </c>
      <c r="B130" t="s">
        <v>435</v>
      </c>
      <c r="C130" t="s">
        <v>78</v>
      </c>
      <c r="D130" t="s">
        <v>434</v>
      </c>
      <c r="E130">
        <v>32</v>
      </c>
      <c r="F130" s="33">
        <v>26138</v>
      </c>
      <c r="G130" s="33">
        <v>8854</v>
      </c>
      <c r="H130" s="66">
        <v>23.06</v>
      </c>
      <c r="I130" s="67">
        <v>4250.24</v>
      </c>
      <c r="J130" s="67">
        <v>3305</v>
      </c>
      <c r="K130" s="67">
        <v>8.61</v>
      </c>
      <c r="L130" s="33">
        <v>335.76</v>
      </c>
      <c r="M130" s="33">
        <v>2103</v>
      </c>
      <c r="N130" s="66">
        <v>5.48</v>
      </c>
    </row>
    <row r="131" spans="1:14" x14ac:dyDescent="0.25">
      <c r="A131" t="str">
        <f t="shared" si="2"/>
        <v>0417051</v>
      </c>
      <c r="C131" t="s">
        <v>75</v>
      </c>
      <c r="D131" t="s">
        <v>434</v>
      </c>
      <c r="E131">
        <v>24</v>
      </c>
      <c r="F131" s="33">
        <v>5193</v>
      </c>
      <c r="G131" s="33">
        <v>1294</v>
      </c>
      <c r="H131" s="66">
        <v>4.49</v>
      </c>
      <c r="I131" s="67">
        <v>13.58</v>
      </c>
      <c r="J131" s="67">
        <v>48</v>
      </c>
      <c r="K131" s="67">
        <v>0.17</v>
      </c>
      <c r="L131" s="33">
        <v>1016.81</v>
      </c>
      <c r="M131" s="33">
        <v>8846</v>
      </c>
      <c r="N131" s="66">
        <v>30.72</v>
      </c>
    </row>
    <row r="132" spans="1:14" x14ac:dyDescent="0.25">
      <c r="A132" t="str">
        <f t="shared" ref="A132:A195" si="3">CONCATENATE(D132,C132)</f>
        <v>0426671</v>
      </c>
      <c r="B132" t="s">
        <v>228</v>
      </c>
      <c r="C132" t="s">
        <v>78</v>
      </c>
      <c r="D132" t="s">
        <v>227</v>
      </c>
      <c r="E132">
        <v>40</v>
      </c>
      <c r="F132" s="33">
        <v>342450</v>
      </c>
      <c r="G132" s="33">
        <v>52863</v>
      </c>
      <c r="H132" s="66">
        <v>110.13</v>
      </c>
      <c r="I132" s="67">
        <v>0</v>
      </c>
      <c r="J132" s="67"/>
      <c r="K132" s="67"/>
      <c r="L132" s="33">
        <v>1460</v>
      </c>
      <c r="M132" s="33">
        <v>17654</v>
      </c>
      <c r="N132" s="66">
        <v>36.78</v>
      </c>
    </row>
    <row r="133" spans="1:14" x14ac:dyDescent="0.25">
      <c r="A133" t="str">
        <f t="shared" si="3"/>
        <v>0426672</v>
      </c>
      <c r="C133" t="s">
        <v>99</v>
      </c>
      <c r="D133" t="s">
        <v>227</v>
      </c>
      <c r="E133">
        <v>56</v>
      </c>
      <c r="F133" s="33">
        <v>479416</v>
      </c>
      <c r="G133" s="33">
        <v>74035</v>
      </c>
      <c r="H133" s="66">
        <v>110.17</v>
      </c>
      <c r="I133" s="67">
        <v>0</v>
      </c>
      <c r="J133" s="67"/>
      <c r="K133" s="67"/>
      <c r="L133" s="33">
        <v>2043</v>
      </c>
      <c r="M133" s="33">
        <v>24716</v>
      </c>
      <c r="N133" s="66">
        <v>36.78</v>
      </c>
    </row>
    <row r="134" spans="1:14" x14ac:dyDescent="0.25">
      <c r="A134" t="str">
        <f t="shared" si="3"/>
        <v>0426673</v>
      </c>
      <c r="C134" t="s">
        <v>89</v>
      </c>
      <c r="D134" t="s">
        <v>227</v>
      </c>
      <c r="E134">
        <v>50</v>
      </c>
      <c r="F134" s="33">
        <v>230160</v>
      </c>
      <c r="G134" s="33">
        <v>38305</v>
      </c>
      <c r="H134" s="66">
        <v>63.84</v>
      </c>
      <c r="I134" s="67">
        <v>9926.2900000000009</v>
      </c>
      <c r="J134" s="67">
        <v>8074</v>
      </c>
      <c r="K134" s="67">
        <v>13.46</v>
      </c>
      <c r="L134" s="33">
        <v>1435</v>
      </c>
      <c r="M134" s="33">
        <v>18206</v>
      </c>
      <c r="N134" s="66">
        <v>30.34</v>
      </c>
    </row>
    <row r="135" spans="1:14" x14ac:dyDescent="0.25">
      <c r="A135" t="str">
        <f t="shared" si="3"/>
        <v>0427051</v>
      </c>
      <c r="C135" t="s">
        <v>75</v>
      </c>
      <c r="D135" t="s">
        <v>227</v>
      </c>
      <c r="E135">
        <v>12</v>
      </c>
      <c r="H135" s="66"/>
      <c r="I135" s="67">
        <v>0</v>
      </c>
      <c r="J135" s="67"/>
      <c r="K135" s="67"/>
      <c r="L135" s="33">
        <v>847</v>
      </c>
      <c r="M135" s="33">
        <v>7311</v>
      </c>
      <c r="N135" s="66">
        <v>50.77</v>
      </c>
    </row>
    <row r="136" spans="1:14" x14ac:dyDescent="0.25">
      <c r="A136" t="str">
        <f t="shared" si="3"/>
        <v>0436671</v>
      </c>
      <c r="B136" t="s">
        <v>539</v>
      </c>
      <c r="C136" t="s">
        <v>78</v>
      </c>
      <c r="D136" t="s">
        <v>538</v>
      </c>
      <c r="E136">
        <v>56</v>
      </c>
      <c r="F136" s="33">
        <v>552803</v>
      </c>
      <c r="G136" s="33">
        <v>92047</v>
      </c>
      <c r="H136" s="66">
        <v>136.97</v>
      </c>
      <c r="I136" s="67">
        <v>0</v>
      </c>
      <c r="J136" s="67"/>
      <c r="K136" s="67"/>
      <c r="L136" s="33">
        <v>0</v>
      </c>
      <c r="N136" s="66"/>
    </row>
    <row r="137" spans="1:14" x14ac:dyDescent="0.25">
      <c r="A137" t="str">
        <f t="shared" si="3"/>
        <v>0442001</v>
      </c>
      <c r="B137" t="s">
        <v>333</v>
      </c>
      <c r="C137" t="s">
        <v>86</v>
      </c>
      <c r="D137" t="s">
        <v>332</v>
      </c>
      <c r="E137">
        <v>102</v>
      </c>
      <c r="F137" s="33">
        <v>0</v>
      </c>
      <c r="G137" s="33">
        <v>0</v>
      </c>
      <c r="H137" s="66">
        <v>0</v>
      </c>
      <c r="I137" s="67">
        <v>0</v>
      </c>
      <c r="J137" s="67">
        <v>0</v>
      </c>
      <c r="K137" s="67">
        <v>0</v>
      </c>
      <c r="L137" s="33">
        <v>0</v>
      </c>
      <c r="N137" s="66"/>
    </row>
    <row r="138" spans="1:14" x14ac:dyDescent="0.25">
      <c r="A138" t="str">
        <f t="shared" si="3"/>
        <v>0442002</v>
      </c>
      <c r="C138" t="s">
        <v>135</v>
      </c>
      <c r="D138" t="s">
        <v>332</v>
      </c>
      <c r="E138">
        <v>50</v>
      </c>
      <c r="F138" s="33">
        <v>58459</v>
      </c>
      <c r="G138" s="33">
        <v>14201</v>
      </c>
      <c r="H138" s="66">
        <v>23.67</v>
      </c>
      <c r="I138" s="67">
        <v>251.21</v>
      </c>
      <c r="J138" s="67">
        <v>383</v>
      </c>
      <c r="K138" s="67">
        <v>0.64</v>
      </c>
      <c r="L138" s="33">
        <v>320539</v>
      </c>
      <c r="M138" s="33">
        <v>35877</v>
      </c>
      <c r="N138" s="66">
        <v>59.8</v>
      </c>
    </row>
    <row r="139" spans="1:14" x14ac:dyDescent="0.25">
      <c r="A139" t="str">
        <f t="shared" si="3"/>
        <v>0446671A</v>
      </c>
      <c r="C139" t="s">
        <v>314</v>
      </c>
      <c r="D139" t="s">
        <v>332</v>
      </c>
      <c r="E139">
        <v>64</v>
      </c>
      <c r="F139" s="33">
        <v>212885</v>
      </c>
      <c r="G139" s="33">
        <v>58214</v>
      </c>
      <c r="H139" s="66">
        <v>75.8</v>
      </c>
      <c r="I139" s="67">
        <v>29262.85</v>
      </c>
      <c r="J139" s="67">
        <v>23303</v>
      </c>
      <c r="K139" s="67">
        <v>30.34</v>
      </c>
      <c r="L139" s="33">
        <v>294683</v>
      </c>
      <c r="M139" s="33">
        <v>52639</v>
      </c>
      <c r="N139" s="66">
        <v>68.540000000000006</v>
      </c>
    </row>
    <row r="140" spans="1:14" x14ac:dyDescent="0.25">
      <c r="A140" t="str">
        <f t="shared" si="3"/>
        <v>0446672</v>
      </c>
      <c r="C140" t="s">
        <v>99</v>
      </c>
      <c r="D140" t="s">
        <v>332</v>
      </c>
      <c r="E140">
        <v>120</v>
      </c>
      <c r="F140" s="33">
        <v>424150</v>
      </c>
      <c r="G140" s="33">
        <v>127700</v>
      </c>
      <c r="H140" s="66">
        <v>88.68</v>
      </c>
      <c r="I140" s="67">
        <v>44297.77</v>
      </c>
      <c r="J140" s="67">
        <v>34666</v>
      </c>
      <c r="K140" s="67">
        <v>24.07</v>
      </c>
      <c r="L140" s="33">
        <v>507580</v>
      </c>
      <c r="M140" s="33">
        <v>70325</v>
      </c>
      <c r="N140" s="66">
        <v>48.84</v>
      </c>
    </row>
    <row r="141" spans="1:14" x14ac:dyDescent="0.25">
      <c r="A141" t="str">
        <f t="shared" si="3"/>
        <v>0446673</v>
      </c>
      <c r="C141" t="s">
        <v>89</v>
      </c>
      <c r="D141" t="s">
        <v>332</v>
      </c>
      <c r="E141">
        <v>269</v>
      </c>
      <c r="F141" s="33">
        <v>0</v>
      </c>
      <c r="G141" s="33">
        <v>0</v>
      </c>
      <c r="H141" s="66">
        <v>0</v>
      </c>
      <c r="I141" s="67">
        <v>0</v>
      </c>
      <c r="J141" s="67">
        <v>0</v>
      </c>
      <c r="K141" s="67">
        <v>0</v>
      </c>
      <c r="L141" s="33">
        <v>0</v>
      </c>
      <c r="N141" s="66"/>
    </row>
    <row r="142" spans="1:14" x14ac:dyDescent="0.25">
      <c r="A142" t="str">
        <f t="shared" si="3"/>
        <v>0446674</v>
      </c>
      <c r="C142" t="s">
        <v>72</v>
      </c>
      <c r="D142" t="s">
        <v>332</v>
      </c>
      <c r="E142">
        <v>74</v>
      </c>
      <c r="F142" s="33">
        <v>316697</v>
      </c>
      <c r="G142" s="33">
        <v>52285</v>
      </c>
      <c r="H142" s="66">
        <v>58.88</v>
      </c>
      <c r="I142" s="67">
        <v>15654.7</v>
      </c>
      <c r="J142" s="67">
        <v>12883</v>
      </c>
      <c r="K142" s="67">
        <v>14.51</v>
      </c>
      <c r="L142" s="33">
        <v>238570</v>
      </c>
      <c r="M142" s="33">
        <v>41612</v>
      </c>
      <c r="N142" s="66">
        <v>46.86</v>
      </c>
    </row>
    <row r="143" spans="1:14" x14ac:dyDescent="0.25">
      <c r="A143" t="str">
        <f t="shared" si="3"/>
        <v>0446675</v>
      </c>
      <c r="C143" t="s">
        <v>226</v>
      </c>
      <c r="D143" t="s">
        <v>332</v>
      </c>
      <c r="E143">
        <v>23</v>
      </c>
      <c r="F143" s="33">
        <v>92320</v>
      </c>
      <c r="G143" s="33">
        <v>19516</v>
      </c>
      <c r="H143" s="66">
        <v>70.709999999999994</v>
      </c>
      <c r="I143" s="67">
        <v>5275.46</v>
      </c>
      <c r="J143" s="67">
        <v>4647</v>
      </c>
      <c r="K143" s="67">
        <v>16.84</v>
      </c>
      <c r="L143" s="33">
        <v>137619</v>
      </c>
      <c r="M143" s="33">
        <v>21820</v>
      </c>
      <c r="N143" s="66">
        <v>79.06</v>
      </c>
    </row>
    <row r="144" spans="1:14" x14ac:dyDescent="0.25">
      <c r="A144" t="str">
        <f t="shared" si="3"/>
        <v>0447051</v>
      </c>
      <c r="C144" t="s">
        <v>75</v>
      </c>
      <c r="D144" t="s">
        <v>332</v>
      </c>
      <c r="E144">
        <v>18</v>
      </c>
      <c r="F144" s="33">
        <v>6029</v>
      </c>
      <c r="G144" s="33">
        <v>1397</v>
      </c>
      <c r="H144" s="66">
        <v>6.47</v>
      </c>
      <c r="I144" s="67">
        <v>0</v>
      </c>
      <c r="J144" s="67">
        <v>0</v>
      </c>
      <c r="K144" s="67">
        <v>0</v>
      </c>
      <c r="L144" s="33">
        <v>159619</v>
      </c>
      <c r="M144" s="33">
        <v>12588</v>
      </c>
      <c r="N144" s="66">
        <v>58.28</v>
      </c>
    </row>
    <row r="145" spans="1:14" x14ac:dyDescent="0.25">
      <c r="A145" t="str">
        <f t="shared" si="3"/>
        <v>0447052</v>
      </c>
      <c r="C145" t="s">
        <v>94</v>
      </c>
      <c r="D145" t="s">
        <v>332</v>
      </c>
      <c r="E145">
        <v>19</v>
      </c>
      <c r="F145" s="33">
        <v>15696</v>
      </c>
      <c r="G145" s="33">
        <v>4322</v>
      </c>
      <c r="H145" s="66">
        <v>18.96</v>
      </c>
      <c r="I145" s="67">
        <v>610.09</v>
      </c>
      <c r="J145" s="67">
        <v>878</v>
      </c>
      <c r="K145" s="67">
        <v>3.85</v>
      </c>
      <c r="L145" s="33">
        <v>170580</v>
      </c>
      <c r="M145" s="33">
        <v>18616</v>
      </c>
      <c r="N145" s="66">
        <v>81.650000000000006</v>
      </c>
    </row>
    <row r="146" spans="1:14" x14ac:dyDescent="0.25">
      <c r="A146" t="str">
        <f t="shared" si="3"/>
        <v>0447053</v>
      </c>
      <c r="C146" t="s">
        <v>83</v>
      </c>
      <c r="D146" t="s">
        <v>332</v>
      </c>
      <c r="E146">
        <v>2</v>
      </c>
      <c r="F146" s="33">
        <v>0</v>
      </c>
      <c r="G146" s="33">
        <v>0</v>
      </c>
      <c r="H146" s="66">
        <v>0</v>
      </c>
      <c r="I146" s="67">
        <v>0</v>
      </c>
      <c r="J146" s="67">
        <v>0</v>
      </c>
      <c r="K146" s="67">
        <v>0</v>
      </c>
      <c r="L146" s="33">
        <v>46955</v>
      </c>
      <c r="M146" s="33">
        <v>5167</v>
      </c>
      <c r="N146" s="66">
        <v>215.29</v>
      </c>
    </row>
    <row r="147" spans="1:14" x14ac:dyDescent="0.25">
      <c r="A147" t="str">
        <f t="shared" si="3"/>
        <v>0457051</v>
      </c>
      <c r="B147" t="s">
        <v>578</v>
      </c>
      <c r="C147" t="s">
        <v>75</v>
      </c>
      <c r="D147" t="s">
        <v>577</v>
      </c>
      <c r="E147">
        <v>2</v>
      </c>
      <c r="F147" s="33">
        <v>7631</v>
      </c>
      <c r="G147" s="33">
        <v>1930</v>
      </c>
      <c r="H147" s="66">
        <v>80.42</v>
      </c>
      <c r="I147" s="67">
        <v>0</v>
      </c>
      <c r="J147" s="67"/>
      <c r="K147" s="67"/>
      <c r="L147" s="33">
        <v>27.77</v>
      </c>
      <c r="M147" s="33">
        <v>110</v>
      </c>
      <c r="N147" s="66">
        <v>4.58</v>
      </c>
    </row>
    <row r="148" spans="1:14" x14ac:dyDescent="0.25">
      <c r="A148" t="str">
        <f t="shared" si="3"/>
        <v>0461671</v>
      </c>
      <c r="B148" t="s">
        <v>217</v>
      </c>
      <c r="C148" t="s">
        <v>438</v>
      </c>
      <c r="D148" t="s">
        <v>216</v>
      </c>
      <c r="E148">
        <v>8</v>
      </c>
      <c r="F148" s="33">
        <v>0</v>
      </c>
      <c r="G148" s="33">
        <v>0</v>
      </c>
      <c r="H148" s="66">
        <v>0</v>
      </c>
      <c r="I148" s="67">
        <v>0</v>
      </c>
      <c r="J148" s="67">
        <v>0</v>
      </c>
      <c r="K148" s="67">
        <v>0</v>
      </c>
      <c r="L148" s="33">
        <v>0</v>
      </c>
      <c r="M148" s="33">
        <v>0</v>
      </c>
      <c r="N148" s="66">
        <v>0</v>
      </c>
    </row>
    <row r="149" spans="1:14" x14ac:dyDescent="0.25">
      <c r="A149" t="str">
        <f t="shared" si="3"/>
        <v>0462001</v>
      </c>
      <c r="C149" t="s">
        <v>86</v>
      </c>
      <c r="D149" t="s">
        <v>216</v>
      </c>
      <c r="E149">
        <v>177</v>
      </c>
      <c r="F149" s="33">
        <v>1188110</v>
      </c>
      <c r="G149" s="33">
        <v>219979</v>
      </c>
      <c r="H149" s="66">
        <v>103.57</v>
      </c>
      <c r="I149" s="67">
        <v>126696.41</v>
      </c>
      <c r="J149" s="67">
        <v>142265</v>
      </c>
      <c r="K149" s="67">
        <v>66.98</v>
      </c>
      <c r="L149" s="33">
        <v>15320</v>
      </c>
      <c r="M149" s="33">
        <v>217967</v>
      </c>
      <c r="N149" s="66">
        <v>102.62</v>
      </c>
    </row>
    <row r="150" spans="1:14" x14ac:dyDescent="0.25">
      <c r="A150" t="str">
        <f t="shared" si="3"/>
        <v>0462002</v>
      </c>
      <c r="C150" t="s">
        <v>135</v>
      </c>
      <c r="D150" t="s">
        <v>216</v>
      </c>
      <c r="E150">
        <v>114</v>
      </c>
      <c r="F150" s="33">
        <v>805607</v>
      </c>
      <c r="G150" s="33">
        <v>151938</v>
      </c>
      <c r="H150" s="66">
        <v>111.07</v>
      </c>
      <c r="I150" s="67">
        <v>64945.68</v>
      </c>
      <c r="J150" s="67">
        <v>96121</v>
      </c>
      <c r="K150" s="67">
        <v>70.260000000000005</v>
      </c>
      <c r="L150" s="33">
        <v>8300</v>
      </c>
      <c r="M150" s="33">
        <v>119359</v>
      </c>
      <c r="N150" s="66">
        <v>87.25</v>
      </c>
    </row>
    <row r="151" spans="1:14" x14ac:dyDescent="0.25">
      <c r="A151" t="str">
        <f t="shared" si="3"/>
        <v>0466671</v>
      </c>
      <c r="C151" t="s">
        <v>78</v>
      </c>
      <c r="D151" t="s">
        <v>216</v>
      </c>
      <c r="E151">
        <v>60</v>
      </c>
      <c r="F151" s="33">
        <v>0</v>
      </c>
      <c r="G151" s="33">
        <v>0</v>
      </c>
      <c r="H151" s="66">
        <v>0</v>
      </c>
      <c r="I151" s="67">
        <v>0</v>
      </c>
      <c r="J151" s="67">
        <v>0</v>
      </c>
      <c r="K151" s="67">
        <v>0</v>
      </c>
      <c r="L151" s="33">
        <v>0</v>
      </c>
      <c r="M151" s="33">
        <v>0</v>
      </c>
      <c r="N151" s="66">
        <v>0</v>
      </c>
    </row>
    <row r="152" spans="1:14" x14ac:dyDescent="0.25">
      <c r="A152" t="str">
        <f t="shared" si="3"/>
        <v>0466672</v>
      </c>
      <c r="C152" t="s">
        <v>99</v>
      </c>
      <c r="D152" t="s">
        <v>216</v>
      </c>
      <c r="E152">
        <v>2</v>
      </c>
      <c r="H152" s="66"/>
      <c r="I152" s="67">
        <v>0</v>
      </c>
      <c r="J152" s="67"/>
      <c r="K152" s="67"/>
      <c r="L152" s="33">
        <v>0</v>
      </c>
      <c r="N152" s="66"/>
    </row>
    <row r="153" spans="1:14" x14ac:dyDescent="0.25">
      <c r="A153" t="str">
        <f t="shared" si="3"/>
        <v>0466673</v>
      </c>
      <c r="C153" t="s">
        <v>89</v>
      </c>
      <c r="D153" t="s">
        <v>216</v>
      </c>
      <c r="E153">
        <v>15</v>
      </c>
      <c r="F153" s="33">
        <v>33943</v>
      </c>
      <c r="G153" s="33">
        <v>7376</v>
      </c>
      <c r="H153" s="66">
        <v>40.98</v>
      </c>
      <c r="I153" s="67">
        <v>8170.71</v>
      </c>
      <c r="J153" s="67">
        <v>13469</v>
      </c>
      <c r="K153" s="67">
        <v>74.83</v>
      </c>
      <c r="L153" s="33">
        <v>545</v>
      </c>
      <c r="M153" s="33">
        <v>7880</v>
      </c>
      <c r="N153" s="66">
        <v>43.78</v>
      </c>
    </row>
    <row r="154" spans="1:14" x14ac:dyDescent="0.25">
      <c r="A154" t="str">
        <f t="shared" si="3"/>
        <v>0467051</v>
      </c>
      <c r="C154" t="s">
        <v>75</v>
      </c>
      <c r="D154" t="s">
        <v>216</v>
      </c>
      <c r="E154">
        <v>86</v>
      </c>
      <c r="F154" s="33">
        <v>739529</v>
      </c>
      <c r="G154" s="33">
        <v>136567</v>
      </c>
      <c r="H154" s="66">
        <v>132.33000000000001</v>
      </c>
      <c r="I154" s="67">
        <v>57800.19</v>
      </c>
      <c r="J154" s="67">
        <v>63209</v>
      </c>
      <c r="K154" s="67">
        <v>61.25</v>
      </c>
      <c r="L154" s="33">
        <v>9160</v>
      </c>
      <c r="M154" s="33">
        <v>132791</v>
      </c>
      <c r="N154" s="66">
        <v>128.66999999999999</v>
      </c>
    </row>
    <row r="155" spans="1:14" x14ac:dyDescent="0.25">
      <c r="A155" t="str">
        <f t="shared" si="3"/>
        <v>0486671</v>
      </c>
      <c r="B155" t="s">
        <v>152</v>
      </c>
      <c r="C155" t="s">
        <v>78</v>
      </c>
      <c r="D155" t="s">
        <v>151</v>
      </c>
      <c r="E155">
        <v>40</v>
      </c>
      <c r="F155" s="33">
        <v>336000</v>
      </c>
      <c r="G155" s="33">
        <v>59794</v>
      </c>
      <c r="H155" s="66">
        <v>124.57</v>
      </c>
      <c r="I155" s="67">
        <v>0</v>
      </c>
      <c r="J155" s="67"/>
      <c r="K155" s="67"/>
      <c r="L155" s="33">
        <v>1029.9000000000001</v>
      </c>
      <c r="M155" s="33">
        <v>6964</v>
      </c>
      <c r="N155" s="66">
        <v>14.51</v>
      </c>
    </row>
    <row r="156" spans="1:14" x14ac:dyDescent="0.25">
      <c r="A156" t="str">
        <f t="shared" si="3"/>
        <v>0486672</v>
      </c>
      <c r="C156" t="s">
        <v>99</v>
      </c>
      <c r="D156" t="s">
        <v>151</v>
      </c>
      <c r="E156">
        <v>65</v>
      </c>
      <c r="F156" s="33">
        <v>299400</v>
      </c>
      <c r="G156" s="33">
        <v>58282</v>
      </c>
      <c r="H156" s="66">
        <v>74.72</v>
      </c>
      <c r="I156" s="67">
        <v>25165.86</v>
      </c>
      <c r="J156" s="67">
        <v>28813</v>
      </c>
      <c r="K156" s="67">
        <v>36.94</v>
      </c>
      <c r="L156" s="33">
        <v>2079.4699999999998</v>
      </c>
      <c r="M156" s="33">
        <v>21200</v>
      </c>
      <c r="N156" s="66">
        <v>27.18</v>
      </c>
    </row>
    <row r="157" spans="1:14" x14ac:dyDescent="0.25">
      <c r="A157" t="str">
        <f t="shared" si="3"/>
        <v>0487051</v>
      </c>
      <c r="C157" t="s">
        <v>75</v>
      </c>
      <c r="D157" t="s">
        <v>151</v>
      </c>
      <c r="E157">
        <v>2</v>
      </c>
      <c r="H157" s="66"/>
      <c r="I157" s="67">
        <v>0</v>
      </c>
      <c r="J157" s="67"/>
      <c r="K157" s="67"/>
      <c r="L157" s="33">
        <v>211.32</v>
      </c>
      <c r="M157" s="33">
        <v>985</v>
      </c>
      <c r="N157" s="66">
        <v>41.04</v>
      </c>
    </row>
    <row r="158" spans="1:14" x14ac:dyDescent="0.25">
      <c r="A158" t="str">
        <f t="shared" si="3"/>
        <v>0502001</v>
      </c>
      <c r="B158" t="s">
        <v>145</v>
      </c>
      <c r="C158" t="s">
        <v>86</v>
      </c>
      <c r="D158" t="s">
        <v>144</v>
      </c>
      <c r="E158">
        <v>26</v>
      </c>
      <c r="F158" s="33">
        <v>0</v>
      </c>
      <c r="G158" s="33">
        <v>0</v>
      </c>
      <c r="H158" s="66">
        <v>0</v>
      </c>
      <c r="I158" s="67">
        <v>0</v>
      </c>
      <c r="J158" s="67">
        <v>0</v>
      </c>
      <c r="K158" s="67">
        <v>0</v>
      </c>
      <c r="L158" s="33">
        <v>1766</v>
      </c>
      <c r="M158" s="33">
        <v>23836</v>
      </c>
      <c r="N158" s="66">
        <v>76.400000000000006</v>
      </c>
    </row>
    <row r="159" spans="1:14" x14ac:dyDescent="0.25">
      <c r="A159" t="str">
        <f t="shared" si="3"/>
        <v>0506671</v>
      </c>
      <c r="C159" t="s">
        <v>78</v>
      </c>
      <c r="D159" t="s">
        <v>144</v>
      </c>
      <c r="E159">
        <v>72</v>
      </c>
      <c r="F159" s="33">
        <v>711025</v>
      </c>
      <c r="G159" s="33">
        <v>109453</v>
      </c>
      <c r="H159" s="66">
        <v>126.68</v>
      </c>
      <c r="I159" s="67">
        <v>0</v>
      </c>
      <c r="J159" s="67">
        <v>0</v>
      </c>
      <c r="K159" s="67">
        <v>0</v>
      </c>
      <c r="L159" s="33">
        <v>1835</v>
      </c>
      <c r="M159" s="33">
        <v>31295</v>
      </c>
      <c r="N159" s="66">
        <v>36.22</v>
      </c>
    </row>
    <row r="160" spans="1:14" x14ac:dyDescent="0.25">
      <c r="A160" t="str">
        <f t="shared" si="3"/>
        <v>0506672</v>
      </c>
      <c r="C160" t="s">
        <v>99</v>
      </c>
      <c r="D160" t="s">
        <v>144</v>
      </c>
      <c r="E160">
        <v>74</v>
      </c>
      <c r="F160" s="33">
        <v>649920</v>
      </c>
      <c r="G160" s="33">
        <v>104465</v>
      </c>
      <c r="H160" s="66">
        <v>117.64</v>
      </c>
      <c r="I160" s="67">
        <v>0</v>
      </c>
      <c r="J160" s="67">
        <v>0</v>
      </c>
      <c r="K160" s="67">
        <v>0</v>
      </c>
      <c r="L160" s="33">
        <v>1661</v>
      </c>
      <c r="M160" s="33">
        <v>29629</v>
      </c>
      <c r="N160" s="66">
        <v>33.369999999999997</v>
      </c>
    </row>
    <row r="161" spans="1:14" x14ac:dyDescent="0.25">
      <c r="A161" t="str">
        <f t="shared" si="3"/>
        <v>0506673</v>
      </c>
      <c r="C161" t="s">
        <v>89</v>
      </c>
      <c r="D161" t="s">
        <v>144</v>
      </c>
      <c r="E161">
        <v>58</v>
      </c>
      <c r="F161" s="33">
        <v>205552</v>
      </c>
      <c r="G161" s="33">
        <v>38614</v>
      </c>
      <c r="H161" s="66">
        <v>55.48</v>
      </c>
      <c r="I161" s="67">
        <v>16650.82</v>
      </c>
      <c r="J161" s="67">
        <v>16498</v>
      </c>
      <c r="K161" s="67">
        <v>23.7</v>
      </c>
      <c r="L161" s="33">
        <v>2061</v>
      </c>
      <c r="M161" s="33">
        <v>25866</v>
      </c>
      <c r="N161" s="66">
        <v>37.159999999999997</v>
      </c>
    </row>
    <row r="162" spans="1:14" x14ac:dyDescent="0.25">
      <c r="A162" t="str">
        <f t="shared" si="3"/>
        <v>0506891</v>
      </c>
      <c r="C162" t="s">
        <v>150</v>
      </c>
      <c r="D162" t="s">
        <v>144</v>
      </c>
      <c r="E162">
        <v>12</v>
      </c>
      <c r="F162" s="33">
        <v>6571</v>
      </c>
      <c r="G162" s="33">
        <v>1290</v>
      </c>
      <c r="H162" s="66">
        <v>8.9600000000000009</v>
      </c>
      <c r="I162" s="67">
        <v>8800.19</v>
      </c>
      <c r="J162" s="67">
        <v>14190</v>
      </c>
      <c r="K162" s="67">
        <v>98.54</v>
      </c>
      <c r="L162" s="33">
        <v>449</v>
      </c>
      <c r="M162" s="33">
        <v>5881</v>
      </c>
      <c r="N162" s="66">
        <v>40.840000000000003</v>
      </c>
    </row>
    <row r="163" spans="1:14" x14ac:dyDescent="0.25">
      <c r="A163" t="str">
        <f t="shared" si="3"/>
        <v>0507051</v>
      </c>
      <c r="C163" t="s">
        <v>75</v>
      </c>
      <c r="D163" t="s">
        <v>144</v>
      </c>
      <c r="E163">
        <v>4</v>
      </c>
      <c r="F163" s="33">
        <v>0</v>
      </c>
      <c r="G163" s="33">
        <v>0</v>
      </c>
      <c r="H163" s="66">
        <v>0</v>
      </c>
      <c r="I163" s="67">
        <v>0</v>
      </c>
      <c r="J163" s="67">
        <v>0</v>
      </c>
      <c r="K163" s="67">
        <v>0</v>
      </c>
      <c r="L163" s="33">
        <v>376</v>
      </c>
      <c r="M163" s="33">
        <v>5128</v>
      </c>
      <c r="N163" s="66">
        <v>106.83</v>
      </c>
    </row>
    <row r="164" spans="1:14" x14ac:dyDescent="0.25">
      <c r="A164" t="str">
        <f t="shared" si="3"/>
        <v>0507052</v>
      </c>
      <c r="C164" t="s">
        <v>94</v>
      </c>
      <c r="D164" t="s">
        <v>144</v>
      </c>
      <c r="E164">
        <v>3</v>
      </c>
      <c r="F164" s="33">
        <v>0</v>
      </c>
      <c r="G164" s="33">
        <v>0</v>
      </c>
      <c r="H164" s="66">
        <v>0</v>
      </c>
      <c r="I164" s="67">
        <v>0</v>
      </c>
      <c r="J164" s="67">
        <v>0</v>
      </c>
      <c r="K164" s="67">
        <v>0</v>
      </c>
      <c r="L164" s="33">
        <v>321</v>
      </c>
      <c r="M164" s="33">
        <v>6014</v>
      </c>
      <c r="N164" s="66">
        <v>167.06</v>
      </c>
    </row>
    <row r="165" spans="1:14" x14ac:dyDescent="0.25">
      <c r="A165" t="str">
        <f t="shared" si="3"/>
        <v>0526671</v>
      </c>
      <c r="B165" t="s">
        <v>474</v>
      </c>
      <c r="C165" t="s">
        <v>78</v>
      </c>
      <c r="D165" t="s">
        <v>473</v>
      </c>
      <c r="E165">
        <v>20</v>
      </c>
      <c r="F165" s="33">
        <v>60361</v>
      </c>
      <c r="G165" s="33">
        <v>18546</v>
      </c>
      <c r="H165" s="66">
        <v>77.28</v>
      </c>
      <c r="I165" s="67">
        <v>753</v>
      </c>
      <c r="J165" s="67">
        <v>5972</v>
      </c>
      <c r="K165" s="67">
        <v>24.88</v>
      </c>
      <c r="L165" s="33">
        <v>0</v>
      </c>
      <c r="N165" s="66"/>
    </row>
    <row r="166" spans="1:14" x14ac:dyDescent="0.25">
      <c r="A166" t="str">
        <f t="shared" si="3"/>
        <v>0527051</v>
      </c>
      <c r="C166" t="s">
        <v>75</v>
      </c>
      <c r="D166" t="s">
        <v>473</v>
      </c>
      <c r="E166">
        <v>8</v>
      </c>
      <c r="H166" s="66"/>
      <c r="I166" s="67">
        <v>0</v>
      </c>
      <c r="J166" s="67"/>
      <c r="K166" s="67"/>
      <c r="L166" s="33">
        <v>0</v>
      </c>
      <c r="N166" s="66"/>
    </row>
    <row r="167" spans="1:14" x14ac:dyDescent="0.25">
      <c r="A167" t="str">
        <f t="shared" si="3"/>
        <v>0546671</v>
      </c>
      <c r="B167" t="s">
        <v>559</v>
      </c>
      <c r="C167" t="s">
        <v>78</v>
      </c>
      <c r="D167" t="s">
        <v>558</v>
      </c>
      <c r="E167">
        <v>30</v>
      </c>
      <c r="F167" s="33">
        <v>224640</v>
      </c>
      <c r="G167" s="33">
        <v>41912</v>
      </c>
      <c r="H167" s="66">
        <v>116.42</v>
      </c>
      <c r="I167" s="67">
        <v>0</v>
      </c>
      <c r="J167" s="67"/>
      <c r="K167" s="67"/>
      <c r="L167" s="33">
        <v>57000</v>
      </c>
      <c r="M167" s="33">
        <v>6344</v>
      </c>
      <c r="N167" s="66">
        <v>17.62</v>
      </c>
    </row>
    <row r="168" spans="1:14" x14ac:dyDescent="0.25">
      <c r="A168" t="str">
        <f t="shared" si="3"/>
        <v>0547051</v>
      </c>
      <c r="C168" t="s">
        <v>75</v>
      </c>
      <c r="D168" t="s">
        <v>558</v>
      </c>
      <c r="E168">
        <v>6</v>
      </c>
      <c r="F168" s="33">
        <v>7178</v>
      </c>
      <c r="G168" s="33">
        <v>6886</v>
      </c>
      <c r="H168" s="66">
        <v>95.64</v>
      </c>
      <c r="I168" s="67">
        <v>0</v>
      </c>
      <c r="J168" s="67"/>
      <c r="K168" s="67"/>
      <c r="L168" s="33">
        <v>0</v>
      </c>
      <c r="N168" s="66"/>
    </row>
    <row r="169" spans="1:14" x14ac:dyDescent="0.25">
      <c r="A169" t="str">
        <f t="shared" si="3"/>
        <v>0556671</v>
      </c>
      <c r="B169" t="s">
        <v>191</v>
      </c>
      <c r="C169" t="s">
        <v>78</v>
      </c>
      <c r="D169" t="s">
        <v>190</v>
      </c>
      <c r="E169">
        <v>40</v>
      </c>
      <c r="F169" s="33">
        <v>3233</v>
      </c>
      <c r="G169" s="33">
        <v>59140</v>
      </c>
      <c r="H169" s="66">
        <v>123.21</v>
      </c>
      <c r="I169" s="67">
        <v>639.19000000000005</v>
      </c>
      <c r="J169" s="67">
        <v>938</v>
      </c>
      <c r="K169" s="67">
        <v>1.95</v>
      </c>
      <c r="L169" s="33">
        <v>932</v>
      </c>
      <c r="M169" s="33">
        <v>8646</v>
      </c>
      <c r="N169" s="66">
        <v>18.010000000000002</v>
      </c>
    </row>
    <row r="170" spans="1:14" x14ac:dyDescent="0.25">
      <c r="A170" t="str">
        <f t="shared" si="3"/>
        <v>0556672</v>
      </c>
      <c r="C170" t="s">
        <v>99</v>
      </c>
      <c r="D170" t="s">
        <v>190</v>
      </c>
      <c r="E170">
        <v>19</v>
      </c>
      <c r="F170" s="33">
        <v>1490</v>
      </c>
      <c r="G170" s="33">
        <v>11009</v>
      </c>
      <c r="H170" s="66">
        <v>48.29</v>
      </c>
      <c r="I170" s="67">
        <v>3348.21</v>
      </c>
      <c r="J170" s="67">
        <v>4892</v>
      </c>
      <c r="K170" s="67">
        <v>21.46</v>
      </c>
      <c r="L170" s="33">
        <v>67</v>
      </c>
      <c r="M170" s="33">
        <v>888</v>
      </c>
      <c r="N170" s="66">
        <v>3.89</v>
      </c>
    </row>
    <row r="171" spans="1:14" x14ac:dyDescent="0.25">
      <c r="A171" t="str">
        <f t="shared" si="3"/>
        <v>0556891</v>
      </c>
      <c r="C171" t="s">
        <v>150</v>
      </c>
      <c r="D171" t="s">
        <v>190</v>
      </c>
      <c r="E171">
        <v>8</v>
      </c>
      <c r="H171" s="66"/>
      <c r="I171" s="67">
        <v>0</v>
      </c>
      <c r="J171" s="67"/>
      <c r="K171" s="67"/>
      <c r="L171" s="33">
        <v>0</v>
      </c>
      <c r="N171" s="66"/>
    </row>
    <row r="172" spans="1:14" x14ac:dyDescent="0.25">
      <c r="A172" t="str">
        <f t="shared" si="3"/>
        <v>0556892</v>
      </c>
      <c r="C172" t="s">
        <v>175</v>
      </c>
      <c r="D172" t="s">
        <v>190</v>
      </c>
      <c r="E172">
        <v>6</v>
      </c>
      <c r="H172" s="66"/>
      <c r="I172" s="67">
        <v>0</v>
      </c>
      <c r="J172" s="67"/>
      <c r="K172" s="67"/>
      <c r="L172" s="33">
        <v>0</v>
      </c>
      <c r="N172" s="66"/>
    </row>
    <row r="173" spans="1:14" x14ac:dyDescent="0.25">
      <c r="A173" t="str">
        <f t="shared" si="3"/>
        <v>0557051</v>
      </c>
      <c r="C173" t="s">
        <v>75</v>
      </c>
      <c r="D173" t="s">
        <v>190</v>
      </c>
      <c r="E173">
        <v>12</v>
      </c>
      <c r="H173" s="66"/>
      <c r="I173" s="67">
        <v>0</v>
      </c>
      <c r="J173" s="67"/>
      <c r="K173" s="67"/>
      <c r="L173" s="33">
        <v>1037</v>
      </c>
      <c r="M173" s="33">
        <v>9524</v>
      </c>
      <c r="N173" s="66">
        <v>66.14</v>
      </c>
    </row>
    <row r="174" spans="1:14" x14ac:dyDescent="0.25">
      <c r="A174" t="str">
        <f t="shared" si="3"/>
        <v>0566671</v>
      </c>
      <c r="B174" t="s">
        <v>225</v>
      </c>
      <c r="C174" t="s">
        <v>78</v>
      </c>
      <c r="D174" t="s">
        <v>224</v>
      </c>
      <c r="E174">
        <v>64</v>
      </c>
      <c r="F174" s="33">
        <v>394880</v>
      </c>
      <c r="G174" s="33">
        <v>48155</v>
      </c>
      <c r="H174" s="66">
        <v>62.7</v>
      </c>
      <c r="I174" s="67">
        <v>10140.64</v>
      </c>
      <c r="J174" s="67">
        <v>9977</v>
      </c>
      <c r="K174" s="67">
        <v>12.99</v>
      </c>
      <c r="L174" s="33">
        <v>1208.48</v>
      </c>
      <c r="M174" s="33">
        <v>18205</v>
      </c>
      <c r="N174" s="66">
        <v>23.7</v>
      </c>
    </row>
    <row r="175" spans="1:14" x14ac:dyDescent="0.25">
      <c r="A175" t="str">
        <f t="shared" si="3"/>
        <v>0566673</v>
      </c>
      <c r="C175" t="s">
        <v>89</v>
      </c>
      <c r="D175" t="s">
        <v>224</v>
      </c>
      <c r="E175">
        <v>50</v>
      </c>
      <c r="F175" s="33">
        <v>146241</v>
      </c>
      <c r="G175" s="33">
        <v>14729</v>
      </c>
      <c r="H175" s="66">
        <v>24.55</v>
      </c>
      <c r="I175" s="67">
        <v>13082.44</v>
      </c>
      <c r="J175" s="67">
        <v>16032</v>
      </c>
      <c r="K175" s="67">
        <v>26.72</v>
      </c>
      <c r="L175" s="33">
        <v>584.19000000000005</v>
      </c>
      <c r="M175" s="33">
        <v>20787</v>
      </c>
      <c r="N175" s="66">
        <v>34.65</v>
      </c>
    </row>
    <row r="176" spans="1:14" x14ac:dyDescent="0.25">
      <c r="A176" t="str">
        <f t="shared" si="3"/>
        <v>0566674</v>
      </c>
      <c r="C176" t="s">
        <v>72</v>
      </c>
      <c r="D176" t="s">
        <v>224</v>
      </c>
      <c r="E176">
        <v>6</v>
      </c>
      <c r="H176" s="66"/>
      <c r="I176" s="67">
        <v>0</v>
      </c>
      <c r="J176" s="67"/>
      <c r="K176" s="67"/>
      <c r="L176" s="33">
        <v>0</v>
      </c>
      <c r="N176" s="66"/>
    </row>
    <row r="177" spans="1:14" x14ac:dyDescent="0.25">
      <c r="A177" t="str">
        <f t="shared" si="3"/>
        <v>0566675</v>
      </c>
      <c r="C177" t="s">
        <v>226</v>
      </c>
      <c r="D177" t="s">
        <v>224</v>
      </c>
      <c r="E177">
        <v>51</v>
      </c>
      <c r="F177" s="33">
        <v>91759</v>
      </c>
      <c r="G177" s="33">
        <v>12079</v>
      </c>
      <c r="H177" s="66">
        <v>19.739999999999998</v>
      </c>
      <c r="I177" s="67">
        <v>9265.76</v>
      </c>
      <c r="J177" s="67">
        <v>10836</v>
      </c>
      <c r="K177" s="67">
        <v>17.71</v>
      </c>
      <c r="L177" s="33">
        <v>1965.64</v>
      </c>
      <c r="M177" s="33">
        <v>11220</v>
      </c>
      <c r="N177" s="66">
        <v>18.329999999999998</v>
      </c>
    </row>
    <row r="178" spans="1:14" x14ac:dyDescent="0.25">
      <c r="A178" t="str">
        <f t="shared" si="3"/>
        <v>0566891</v>
      </c>
      <c r="C178" t="s">
        <v>150</v>
      </c>
      <c r="D178" t="s">
        <v>224</v>
      </c>
      <c r="E178">
        <v>8</v>
      </c>
      <c r="H178" s="66"/>
      <c r="I178" s="67">
        <v>0</v>
      </c>
      <c r="J178" s="67"/>
      <c r="K178" s="67"/>
      <c r="L178" s="33">
        <v>0</v>
      </c>
      <c r="N178" s="66"/>
    </row>
    <row r="179" spans="1:14" x14ac:dyDescent="0.25">
      <c r="A179" t="str">
        <f t="shared" si="3"/>
        <v>0566892</v>
      </c>
      <c r="C179" t="s">
        <v>175</v>
      </c>
      <c r="D179" t="s">
        <v>224</v>
      </c>
      <c r="E179">
        <v>8</v>
      </c>
      <c r="F179" s="33">
        <v>437</v>
      </c>
      <c r="G179" s="33">
        <v>89</v>
      </c>
      <c r="H179" s="66">
        <v>0.93</v>
      </c>
      <c r="I179" s="67">
        <v>0</v>
      </c>
      <c r="J179" s="67"/>
      <c r="K179" s="67"/>
      <c r="L179" s="33">
        <v>0</v>
      </c>
      <c r="N179" s="66"/>
    </row>
    <row r="180" spans="1:14" x14ac:dyDescent="0.25">
      <c r="A180" t="str">
        <f t="shared" si="3"/>
        <v>0567051</v>
      </c>
      <c r="C180" t="s">
        <v>75</v>
      </c>
      <c r="D180" t="s">
        <v>224</v>
      </c>
      <c r="E180">
        <v>11</v>
      </c>
      <c r="F180" s="33">
        <v>4465</v>
      </c>
      <c r="G180" s="33">
        <v>896</v>
      </c>
      <c r="H180" s="66">
        <v>6.79</v>
      </c>
      <c r="I180" s="67">
        <v>0</v>
      </c>
      <c r="J180" s="67"/>
      <c r="K180" s="67"/>
      <c r="L180" s="33">
        <v>444.29</v>
      </c>
      <c r="M180" s="33">
        <v>2815</v>
      </c>
      <c r="N180" s="66">
        <v>21.33</v>
      </c>
    </row>
    <row r="181" spans="1:14" x14ac:dyDescent="0.25">
      <c r="A181" t="str">
        <f t="shared" si="3"/>
        <v>0572001</v>
      </c>
      <c r="B181" t="s">
        <v>211</v>
      </c>
      <c r="C181" t="s">
        <v>86</v>
      </c>
      <c r="D181" t="s">
        <v>210</v>
      </c>
      <c r="E181">
        <v>70</v>
      </c>
      <c r="F181" s="33">
        <v>518887</v>
      </c>
      <c r="G181" s="33">
        <v>107409</v>
      </c>
      <c r="H181" s="66">
        <v>127.87</v>
      </c>
      <c r="I181" s="67">
        <v>53885.55</v>
      </c>
      <c r="J181" s="67">
        <v>85909</v>
      </c>
      <c r="K181" s="67">
        <v>102.27</v>
      </c>
      <c r="L181" s="33">
        <v>169536.63</v>
      </c>
      <c r="M181" s="33">
        <v>112800</v>
      </c>
      <c r="N181" s="66">
        <v>134.29</v>
      </c>
    </row>
    <row r="182" spans="1:14" x14ac:dyDescent="0.25">
      <c r="A182" t="str">
        <f t="shared" si="3"/>
        <v>0572002</v>
      </c>
      <c r="C182" t="s">
        <v>135</v>
      </c>
      <c r="D182" t="s">
        <v>210</v>
      </c>
      <c r="E182">
        <v>128</v>
      </c>
      <c r="F182" s="33">
        <v>974839</v>
      </c>
      <c r="G182" s="33">
        <v>194544</v>
      </c>
      <c r="H182" s="66">
        <v>126.66</v>
      </c>
      <c r="I182" s="67">
        <v>61521.96</v>
      </c>
      <c r="J182" s="67">
        <v>56247</v>
      </c>
      <c r="K182" s="67">
        <v>36.619999999999997</v>
      </c>
      <c r="L182" s="33">
        <v>188699.29</v>
      </c>
      <c r="M182" s="33">
        <v>277787</v>
      </c>
      <c r="N182" s="66">
        <v>180.85</v>
      </c>
    </row>
    <row r="183" spans="1:14" x14ac:dyDescent="0.25">
      <c r="A183" t="str">
        <f t="shared" si="3"/>
        <v>0572003</v>
      </c>
      <c r="C183" t="s">
        <v>297</v>
      </c>
      <c r="D183" t="s">
        <v>210</v>
      </c>
      <c r="E183">
        <v>96</v>
      </c>
      <c r="F183" s="33">
        <v>716546</v>
      </c>
      <c r="G183" s="33">
        <v>150459</v>
      </c>
      <c r="H183" s="66">
        <v>130.61000000000001</v>
      </c>
      <c r="I183" s="67">
        <v>68190.11</v>
      </c>
      <c r="J183" s="67">
        <v>102290</v>
      </c>
      <c r="K183" s="67">
        <v>88.79</v>
      </c>
      <c r="L183" s="33">
        <v>969.98</v>
      </c>
      <c r="M183" s="33">
        <v>122354</v>
      </c>
      <c r="N183" s="66">
        <v>106.21</v>
      </c>
    </row>
    <row r="184" spans="1:14" x14ac:dyDescent="0.25">
      <c r="A184" t="str">
        <f t="shared" si="3"/>
        <v>0576671</v>
      </c>
      <c r="C184" t="s">
        <v>78</v>
      </c>
      <c r="D184" t="s">
        <v>210</v>
      </c>
      <c r="E184">
        <v>56</v>
      </c>
      <c r="F184" s="33">
        <v>163240</v>
      </c>
      <c r="G184" s="33">
        <v>31635</v>
      </c>
      <c r="H184" s="66">
        <v>47.08</v>
      </c>
      <c r="I184" s="67">
        <v>21919.5</v>
      </c>
      <c r="J184" s="67">
        <v>28831</v>
      </c>
      <c r="K184" s="67">
        <v>42.9</v>
      </c>
      <c r="L184" s="33">
        <v>423736.54</v>
      </c>
      <c r="M184" s="33">
        <v>89542</v>
      </c>
      <c r="N184" s="66">
        <v>133.25</v>
      </c>
    </row>
    <row r="185" spans="1:14" x14ac:dyDescent="0.25">
      <c r="A185" t="str">
        <f t="shared" si="3"/>
        <v>0576672</v>
      </c>
      <c r="C185" t="s">
        <v>99</v>
      </c>
      <c r="D185" t="s">
        <v>210</v>
      </c>
      <c r="E185">
        <v>209</v>
      </c>
      <c r="F185" s="33">
        <v>1682396</v>
      </c>
      <c r="G185" s="33">
        <v>249388</v>
      </c>
      <c r="H185" s="66">
        <v>99.44</v>
      </c>
      <c r="I185" s="67">
        <v>0</v>
      </c>
      <c r="J185" s="67"/>
      <c r="K185" s="67"/>
      <c r="L185" s="33">
        <v>553100</v>
      </c>
      <c r="M185" s="33">
        <v>128130</v>
      </c>
      <c r="N185" s="66">
        <v>51.09</v>
      </c>
    </row>
    <row r="186" spans="1:14" x14ac:dyDescent="0.25">
      <c r="A186" t="str">
        <f t="shared" si="3"/>
        <v>0612001</v>
      </c>
      <c r="B186" t="s">
        <v>232</v>
      </c>
      <c r="C186" t="s">
        <v>86</v>
      </c>
      <c r="D186" t="s">
        <v>231</v>
      </c>
      <c r="E186">
        <v>226</v>
      </c>
      <c r="F186" s="33">
        <v>1905761</v>
      </c>
      <c r="G186" s="33">
        <v>248068</v>
      </c>
      <c r="H186" s="66">
        <v>91.47</v>
      </c>
      <c r="I186" s="67">
        <v>186653.73</v>
      </c>
      <c r="J186" s="67">
        <v>194340</v>
      </c>
      <c r="K186" s="67">
        <v>71.66</v>
      </c>
      <c r="L186" s="33">
        <v>28980</v>
      </c>
      <c r="M186" s="33">
        <v>327065</v>
      </c>
      <c r="N186" s="66">
        <v>120.6</v>
      </c>
    </row>
    <row r="187" spans="1:14" x14ac:dyDescent="0.25">
      <c r="A187" t="str">
        <f t="shared" si="3"/>
        <v>0616671</v>
      </c>
      <c r="C187" t="s">
        <v>78</v>
      </c>
      <c r="D187" t="s">
        <v>231</v>
      </c>
      <c r="E187">
        <v>76</v>
      </c>
      <c r="F187" s="33">
        <v>278653</v>
      </c>
      <c r="G187" s="33">
        <v>36224</v>
      </c>
      <c r="H187" s="66">
        <v>39.72</v>
      </c>
      <c r="I187" s="67">
        <v>36998.06</v>
      </c>
      <c r="J187" s="67">
        <v>40481</v>
      </c>
      <c r="K187" s="67">
        <v>44.39</v>
      </c>
      <c r="L187" s="33">
        <v>2747</v>
      </c>
      <c r="M187" s="33">
        <v>30827</v>
      </c>
      <c r="N187" s="66">
        <v>33.799999999999997</v>
      </c>
    </row>
    <row r="188" spans="1:14" x14ac:dyDescent="0.25">
      <c r="A188" t="str">
        <f t="shared" si="3"/>
        <v>0616672</v>
      </c>
      <c r="C188" t="s">
        <v>99</v>
      </c>
      <c r="D188" t="s">
        <v>231</v>
      </c>
      <c r="E188">
        <v>66</v>
      </c>
      <c r="F188" s="33">
        <v>236080</v>
      </c>
      <c r="G188" s="33">
        <v>30538</v>
      </c>
      <c r="H188" s="66">
        <v>38.56</v>
      </c>
      <c r="I188" s="67">
        <v>24115.42</v>
      </c>
      <c r="J188" s="67">
        <v>25819</v>
      </c>
      <c r="K188" s="67">
        <v>32.6</v>
      </c>
      <c r="L188" s="33">
        <v>2437</v>
      </c>
      <c r="M188" s="33">
        <v>27709</v>
      </c>
      <c r="N188" s="66">
        <v>34.99</v>
      </c>
    </row>
    <row r="189" spans="1:14" x14ac:dyDescent="0.25">
      <c r="A189" t="str">
        <f t="shared" si="3"/>
        <v>0616673</v>
      </c>
      <c r="C189" t="s">
        <v>89</v>
      </c>
      <c r="D189" t="s">
        <v>231</v>
      </c>
      <c r="E189">
        <v>68</v>
      </c>
      <c r="F189" s="33">
        <v>235560</v>
      </c>
      <c r="G189" s="33">
        <v>30724</v>
      </c>
      <c r="H189" s="66">
        <v>37.65</v>
      </c>
      <c r="I189" s="67">
        <v>28223.08</v>
      </c>
      <c r="J189" s="67">
        <v>30065</v>
      </c>
      <c r="K189" s="67">
        <v>36.840000000000003</v>
      </c>
      <c r="L189" s="33">
        <v>2209</v>
      </c>
      <c r="M189" s="33">
        <v>23794</v>
      </c>
      <c r="N189" s="66">
        <v>29.16</v>
      </c>
    </row>
    <row r="190" spans="1:14" x14ac:dyDescent="0.25">
      <c r="A190" t="str">
        <f t="shared" si="3"/>
        <v>0616674</v>
      </c>
      <c r="C190" t="s">
        <v>72</v>
      </c>
      <c r="D190" t="s">
        <v>231</v>
      </c>
      <c r="E190">
        <v>92</v>
      </c>
      <c r="F190" s="33">
        <v>896160</v>
      </c>
      <c r="G190" s="33">
        <v>108670</v>
      </c>
      <c r="H190" s="66">
        <v>98.43</v>
      </c>
      <c r="I190" s="67">
        <v>0</v>
      </c>
      <c r="J190" s="67"/>
      <c r="K190" s="67"/>
      <c r="L190" s="33">
        <v>2516</v>
      </c>
      <c r="M190" s="33">
        <v>27212</v>
      </c>
      <c r="N190" s="66">
        <v>24.65</v>
      </c>
    </row>
    <row r="191" spans="1:14" x14ac:dyDescent="0.25">
      <c r="A191" t="str">
        <f t="shared" si="3"/>
        <v>0616676</v>
      </c>
      <c r="C191" t="s">
        <v>301</v>
      </c>
      <c r="D191" t="s">
        <v>231</v>
      </c>
      <c r="E191">
        <v>96</v>
      </c>
      <c r="F191" s="33">
        <v>854400</v>
      </c>
      <c r="G191" s="33">
        <v>105640</v>
      </c>
      <c r="H191" s="66">
        <v>91.7</v>
      </c>
      <c r="I191" s="67">
        <v>0</v>
      </c>
      <c r="J191" s="67">
        <v>306</v>
      </c>
      <c r="K191" s="67">
        <v>0.27</v>
      </c>
      <c r="L191" s="33">
        <v>1264</v>
      </c>
      <c r="M191" s="33">
        <v>14744</v>
      </c>
      <c r="N191" s="66">
        <v>12.8</v>
      </c>
    </row>
    <row r="192" spans="1:14" x14ac:dyDescent="0.25">
      <c r="A192" t="str">
        <f t="shared" si="3"/>
        <v>0616677</v>
      </c>
      <c r="C192" t="s">
        <v>313</v>
      </c>
      <c r="D192" t="s">
        <v>231</v>
      </c>
      <c r="E192">
        <v>40</v>
      </c>
      <c r="F192" s="33">
        <v>307391</v>
      </c>
      <c r="G192" s="33">
        <v>38597</v>
      </c>
      <c r="H192" s="66">
        <v>80.41</v>
      </c>
      <c r="I192" s="67">
        <v>5214.3500000000004</v>
      </c>
      <c r="J192" s="67">
        <v>6573</v>
      </c>
      <c r="K192" s="67">
        <v>13.69</v>
      </c>
      <c r="L192" s="33">
        <v>691</v>
      </c>
      <c r="M192" s="33">
        <v>7713</v>
      </c>
      <c r="N192" s="66">
        <v>16.07</v>
      </c>
    </row>
    <row r="193" spans="1:14" x14ac:dyDescent="0.25">
      <c r="A193" t="str">
        <f t="shared" si="3"/>
        <v>0616678</v>
      </c>
      <c r="C193" t="s">
        <v>262</v>
      </c>
      <c r="D193" t="s">
        <v>231</v>
      </c>
      <c r="E193">
        <v>72</v>
      </c>
      <c r="F193" s="33">
        <v>574500</v>
      </c>
      <c r="G193" s="33">
        <v>67555</v>
      </c>
      <c r="H193" s="66">
        <v>78.19</v>
      </c>
      <c r="I193" s="67">
        <v>7473.33</v>
      </c>
      <c r="J193" s="67">
        <v>8400</v>
      </c>
      <c r="K193" s="67">
        <v>9.7200000000000006</v>
      </c>
      <c r="L193" s="33">
        <v>187</v>
      </c>
      <c r="M193" s="33">
        <v>2074</v>
      </c>
      <c r="N193" s="66">
        <v>2.4</v>
      </c>
    </row>
    <row r="194" spans="1:14" x14ac:dyDescent="0.25">
      <c r="A194" t="str">
        <f t="shared" si="3"/>
        <v>0617051</v>
      </c>
      <c r="C194" t="s">
        <v>75</v>
      </c>
      <c r="D194" t="s">
        <v>231</v>
      </c>
      <c r="E194">
        <v>80</v>
      </c>
      <c r="F194" s="33">
        <v>850920</v>
      </c>
      <c r="G194" s="33">
        <v>102865</v>
      </c>
      <c r="H194" s="66">
        <v>107.15</v>
      </c>
      <c r="I194" s="67">
        <v>0</v>
      </c>
      <c r="J194" s="67"/>
      <c r="K194" s="67"/>
      <c r="L194" s="33">
        <v>4466</v>
      </c>
      <c r="M194" s="33">
        <v>50329</v>
      </c>
      <c r="N194" s="66">
        <v>52.43</v>
      </c>
    </row>
    <row r="195" spans="1:14" x14ac:dyDescent="0.25">
      <c r="A195" t="str">
        <f t="shared" si="3"/>
        <v>0642001</v>
      </c>
      <c r="B195" t="s">
        <v>254</v>
      </c>
      <c r="C195" t="s">
        <v>86</v>
      </c>
      <c r="D195" t="s">
        <v>253</v>
      </c>
      <c r="E195">
        <v>34</v>
      </c>
      <c r="F195" s="33">
        <v>3647</v>
      </c>
      <c r="G195" s="33">
        <v>1219</v>
      </c>
      <c r="H195" s="66">
        <v>2.99</v>
      </c>
      <c r="I195" s="67">
        <v>0</v>
      </c>
      <c r="J195" s="67"/>
      <c r="K195" s="67"/>
      <c r="L195" s="33">
        <v>327000</v>
      </c>
      <c r="M195" s="33">
        <v>15924</v>
      </c>
      <c r="N195" s="66">
        <v>39.03</v>
      </c>
    </row>
    <row r="196" spans="1:14" x14ac:dyDescent="0.25">
      <c r="A196" t="str">
        <f t="shared" ref="A196:A259" si="4">CONCATENATE(D196,C196)</f>
        <v>0646671</v>
      </c>
      <c r="C196" t="s">
        <v>78</v>
      </c>
      <c r="D196" t="s">
        <v>253</v>
      </c>
      <c r="E196">
        <v>40</v>
      </c>
      <c r="F196" s="33">
        <v>134600</v>
      </c>
      <c r="G196" s="33">
        <v>31868</v>
      </c>
      <c r="H196" s="66">
        <v>66.39</v>
      </c>
      <c r="I196" s="67">
        <v>20396.7</v>
      </c>
      <c r="J196" s="67">
        <v>20152</v>
      </c>
      <c r="K196" s="67">
        <v>41.98</v>
      </c>
      <c r="L196" s="33">
        <v>52000</v>
      </c>
      <c r="M196" s="33">
        <v>3029</v>
      </c>
      <c r="N196" s="66">
        <v>6.31</v>
      </c>
    </row>
    <row r="197" spans="1:14" x14ac:dyDescent="0.25">
      <c r="A197" t="str">
        <f t="shared" si="4"/>
        <v>0646672</v>
      </c>
      <c r="C197" t="s">
        <v>99</v>
      </c>
      <c r="D197" t="s">
        <v>253</v>
      </c>
      <c r="E197">
        <v>40</v>
      </c>
      <c r="F197" s="33">
        <v>106384</v>
      </c>
      <c r="G197" s="33">
        <v>27991</v>
      </c>
      <c r="H197" s="66">
        <v>58.31</v>
      </c>
      <c r="I197" s="67">
        <v>20084.38</v>
      </c>
      <c r="J197" s="67">
        <v>22183</v>
      </c>
      <c r="K197" s="67">
        <v>46.21</v>
      </c>
      <c r="L197" s="33">
        <v>90500</v>
      </c>
      <c r="M197" s="33">
        <v>5171</v>
      </c>
      <c r="N197" s="66">
        <v>10.77</v>
      </c>
    </row>
    <row r="198" spans="1:14" x14ac:dyDescent="0.25">
      <c r="A198" t="str">
        <f t="shared" si="4"/>
        <v>0646673</v>
      </c>
      <c r="C198" t="s">
        <v>89</v>
      </c>
      <c r="D198" t="s">
        <v>253</v>
      </c>
      <c r="E198">
        <v>55</v>
      </c>
      <c r="F198" s="33">
        <v>215027</v>
      </c>
      <c r="G198" s="33">
        <v>47011</v>
      </c>
      <c r="H198" s="66">
        <v>71.23</v>
      </c>
      <c r="I198" s="67">
        <v>21725.51</v>
      </c>
      <c r="J198" s="67">
        <v>24840</v>
      </c>
      <c r="K198" s="67">
        <v>37.64</v>
      </c>
      <c r="L198" s="33">
        <v>253830</v>
      </c>
      <c r="M198" s="33">
        <v>14714</v>
      </c>
      <c r="N198" s="66">
        <v>22.29</v>
      </c>
    </row>
    <row r="199" spans="1:14" x14ac:dyDescent="0.25">
      <c r="A199" t="str">
        <f t="shared" si="4"/>
        <v>0656671</v>
      </c>
      <c r="B199" t="s">
        <v>533</v>
      </c>
      <c r="C199" t="s">
        <v>78</v>
      </c>
      <c r="D199" t="s">
        <v>532</v>
      </c>
      <c r="E199">
        <v>64</v>
      </c>
      <c r="F199" s="33">
        <v>617610</v>
      </c>
      <c r="G199" s="33">
        <v>99958</v>
      </c>
      <c r="H199" s="66">
        <v>130.15</v>
      </c>
      <c r="I199" s="67">
        <v>0</v>
      </c>
      <c r="J199" s="67"/>
      <c r="K199" s="67"/>
      <c r="L199" s="33">
        <v>1348.91</v>
      </c>
      <c r="M199" s="33">
        <v>28310</v>
      </c>
      <c r="N199" s="66">
        <v>36.86</v>
      </c>
    </row>
    <row r="200" spans="1:14" x14ac:dyDescent="0.25">
      <c r="A200" t="str">
        <f t="shared" si="4"/>
        <v>0676671</v>
      </c>
      <c r="B200" t="s">
        <v>82</v>
      </c>
      <c r="C200" t="s">
        <v>78</v>
      </c>
      <c r="D200" t="s">
        <v>81</v>
      </c>
      <c r="E200">
        <v>32</v>
      </c>
      <c r="F200" s="33">
        <v>249921</v>
      </c>
      <c r="G200" s="33">
        <v>38528</v>
      </c>
      <c r="H200" s="66">
        <v>100.33</v>
      </c>
      <c r="I200" s="67">
        <v>0</v>
      </c>
      <c r="J200" s="67"/>
      <c r="K200" s="67"/>
      <c r="L200" s="33">
        <v>61860</v>
      </c>
      <c r="M200" s="33">
        <v>7360</v>
      </c>
      <c r="N200" s="66">
        <v>19.170000000000002</v>
      </c>
    </row>
    <row r="201" spans="1:14" x14ac:dyDescent="0.25">
      <c r="A201" t="str">
        <f t="shared" si="4"/>
        <v>0676672</v>
      </c>
      <c r="C201" t="s">
        <v>99</v>
      </c>
      <c r="D201" t="s">
        <v>81</v>
      </c>
      <c r="E201">
        <v>24</v>
      </c>
      <c r="F201" s="33">
        <v>76262</v>
      </c>
      <c r="G201" s="33">
        <v>14793</v>
      </c>
      <c r="H201" s="66">
        <v>51.36</v>
      </c>
      <c r="I201" s="67">
        <v>13980.6</v>
      </c>
      <c r="J201" s="67">
        <v>15187</v>
      </c>
      <c r="K201" s="67">
        <v>52.73</v>
      </c>
      <c r="L201" s="33">
        <v>13375</v>
      </c>
      <c r="M201" s="33">
        <v>6558</v>
      </c>
      <c r="N201" s="66">
        <v>22.77</v>
      </c>
    </row>
    <row r="202" spans="1:14" x14ac:dyDescent="0.25">
      <c r="A202" t="str">
        <f t="shared" si="4"/>
        <v>0676673</v>
      </c>
      <c r="C202" t="s">
        <v>89</v>
      </c>
      <c r="D202" t="s">
        <v>81</v>
      </c>
      <c r="E202">
        <v>20</v>
      </c>
      <c r="F202" s="33">
        <v>65920</v>
      </c>
      <c r="G202" s="33">
        <v>11197</v>
      </c>
      <c r="H202" s="66">
        <v>46.65</v>
      </c>
      <c r="I202" s="67">
        <v>5885.55</v>
      </c>
      <c r="J202" s="67">
        <v>6986</v>
      </c>
      <c r="K202" s="67">
        <v>29.11</v>
      </c>
      <c r="L202" s="33">
        <v>613</v>
      </c>
      <c r="M202" s="33">
        <v>5894</v>
      </c>
      <c r="N202" s="66">
        <v>24.56</v>
      </c>
    </row>
    <row r="203" spans="1:14" x14ac:dyDescent="0.25">
      <c r="A203" t="str">
        <f t="shared" si="4"/>
        <v>0676891</v>
      </c>
      <c r="C203" t="s">
        <v>150</v>
      </c>
      <c r="D203" t="s">
        <v>81</v>
      </c>
      <c r="E203">
        <v>8</v>
      </c>
      <c r="H203" s="66"/>
      <c r="I203" s="67">
        <v>0</v>
      </c>
      <c r="J203" s="67"/>
      <c r="K203" s="67"/>
      <c r="L203" s="33">
        <v>0</v>
      </c>
      <c r="N203" s="66"/>
    </row>
    <row r="204" spans="1:14" x14ac:dyDescent="0.25">
      <c r="A204" t="str">
        <f t="shared" si="4"/>
        <v>0677051</v>
      </c>
      <c r="C204" t="s">
        <v>75</v>
      </c>
      <c r="D204" t="s">
        <v>81</v>
      </c>
      <c r="E204">
        <v>3</v>
      </c>
      <c r="F204" s="33">
        <v>0</v>
      </c>
      <c r="G204" s="33">
        <v>9</v>
      </c>
      <c r="H204" s="66">
        <v>0.25</v>
      </c>
      <c r="I204" s="67">
        <v>64.02</v>
      </c>
      <c r="J204" s="67">
        <v>95</v>
      </c>
      <c r="K204" s="67">
        <v>2.64</v>
      </c>
      <c r="L204" s="33">
        <v>180</v>
      </c>
      <c r="M204" s="33">
        <v>2225</v>
      </c>
      <c r="N204" s="66">
        <v>61.81</v>
      </c>
    </row>
    <row r="205" spans="1:14" x14ac:dyDescent="0.25">
      <c r="A205" t="str">
        <f t="shared" si="4"/>
        <v>0677052</v>
      </c>
      <c r="C205" t="s">
        <v>94</v>
      </c>
      <c r="D205" t="s">
        <v>81</v>
      </c>
      <c r="E205">
        <v>14</v>
      </c>
      <c r="F205" s="33">
        <v>380</v>
      </c>
      <c r="G205" s="33">
        <v>175</v>
      </c>
      <c r="H205" s="66">
        <v>1.04</v>
      </c>
      <c r="I205" s="67">
        <v>0</v>
      </c>
      <c r="J205" s="67"/>
      <c r="K205" s="67"/>
      <c r="L205" s="33">
        <v>150</v>
      </c>
      <c r="M205" s="33">
        <v>1027</v>
      </c>
      <c r="N205" s="66">
        <v>6.11</v>
      </c>
    </row>
    <row r="206" spans="1:14" x14ac:dyDescent="0.25">
      <c r="A206" t="str">
        <f t="shared" si="4"/>
        <v>0677053</v>
      </c>
      <c r="C206" t="s">
        <v>83</v>
      </c>
      <c r="D206" t="s">
        <v>81</v>
      </c>
      <c r="E206">
        <v>7</v>
      </c>
      <c r="F206" s="33">
        <v>8314</v>
      </c>
      <c r="G206" s="33">
        <v>23954</v>
      </c>
      <c r="H206" s="66">
        <v>285.17</v>
      </c>
      <c r="I206" s="67">
        <v>65.959999999999994</v>
      </c>
      <c r="J206" s="67">
        <v>93</v>
      </c>
      <c r="K206" s="67">
        <v>1.1100000000000001</v>
      </c>
      <c r="L206" s="33">
        <v>5025</v>
      </c>
      <c r="M206" s="33">
        <v>5286</v>
      </c>
      <c r="N206" s="66">
        <v>62.93</v>
      </c>
    </row>
    <row r="207" spans="1:14" x14ac:dyDescent="0.25">
      <c r="A207" t="str">
        <f t="shared" si="4"/>
        <v>0677054</v>
      </c>
      <c r="C207" t="s">
        <v>298</v>
      </c>
      <c r="D207" t="s">
        <v>81</v>
      </c>
      <c r="E207">
        <v>4</v>
      </c>
      <c r="F207" s="33">
        <v>5934</v>
      </c>
      <c r="G207" s="33">
        <v>1087</v>
      </c>
      <c r="H207" s="66">
        <v>22.65</v>
      </c>
      <c r="I207" s="67">
        <v>0</v>
      </c>
      <c r="J207" s="67"/>
      <c r="K207" s="67"/>
      <c r="L207" s="33">
        <v>963</v>
      </c>
      <c r="M207" s="33">
        <v>3611</v>
      </c>
      <c r="N207" s="66">
        <v>75.23</v>
      </c>
    </row>
    <row r="208" spans="1:14" x14ac:dyDescent="0.25">
      <c r="A208" t="str">
        <f t="shared" si="4"/>
        <v>0706671</v>
      </c>
      <c r="B208" t="s">
        <v>400</v>
      </c>
      <c r="C208" t="s">
        <v>78</v>
      </c>
      <c r="D208" t="s">
        <v>399</v>
      </c>
      <c r="E208">
        <v>40</v>
      </c>
      <c r="F208" s="33">
        <v>391680</v>
      </c>
      <c r="G208" s="33">
        <v>61616</v>
      </c>
      <c r="H208" s="66">
        <v>128.37</v>
      </c>
      <c r="I208" s="67">
        <v>0</v>
      </c>
      <c r="J208" s="67"/>
      <c r="K208" s="67"/>
      <c r="L208" s="33">
        <v>0</v>
      </c>
      <c r="M208" s="33">
        <v>96000</v>
      </c>
      <c r="N208" s="66">
        <v>200</v>
      </c>
    </row>
    <row r="209" spans="1:14" x14ac:dyDescent="0.25">
      <c r="A209" t="str">
        <f t="shared" si="4"/>
        <v>0706672</v>
      </c>
      <c r="C209" t="s">
        <v>99</v>
      </c>
      <c r="D209" t="s">
        <v>399</v>
      </c>
      <c r="E209">
        <v>33</v>
      </c>
      <c r="F209" s="33">
        <v>53240</v>
      </c>
      <c r="G209" s="33">
        <v>16760</v>
      </c>
      <c r="H209" s="66">
        <v>42.32</v>
      </c>
      <c r="I209" s="67">
        <v>7550</v>
      </c>
      <c r="J209" s="67">
        <v>13859</v>
      </c>
      <c r="K209" s="67">
        <v>35</v>
      </c>
      <c r="L209" s="33">
        <v>0</v>
      </c>
      <c r="M209" s="33">
        <v>86400</v>
      </c>
      <c r="N209" s="66">
        <v>218.18</v>
      </c>
    </row>
    <row r="210" spans="1:14" x14ac:dyDescent="0.25">
      <c r="A210" t="str">
        <f t="shared" si="4"/>
        <v>0707051</v>
      </c>
      <c r="C210" t="s">
        <v>75</v>
      </c>
      <c r="D210" t="s">
        <v>399</v>
      </c>
      <c r="E210">
        <v>6</v>
      </c>
      <c r="H210" s="66"/>
      <c r="I210" s="67">
        <v>0</v>
      </c>
      <c r="J210" s="67"/>
      <c r="K210" s="67"/>
      <c r="L210" s="33">
        <v>0</v>
      </c>
      <c r="N210" s="66"/>
    </row>
    <row r="211" spans="1:14" x14ac:dyDescent="0.25">
      <c r="A211" t="str">
        <f t="shared" si="4"/>
        <v>0716671</v>
      </c>
      <c r="B211" t="s">
        <v>290</v>
      </c>
      <c r="C211" t="s">
        <v>78</v>
      </c>
      <c r="D211" t="s">
        <v>289</v>
      </c>
      <c r="E211">
        <v>25</v>
      </c>
      <c r="F211" s="33">
        <v>63873</v>
      </c>
      <c r="G211" s="33">
        <v>9353</v>
      </c>
      <c r="H211" s="66">
        <v>31.18</v>
      </c>
      <c r="I211" s="67">
        <v>11134.82</v>
      </c>
      <c r="J211" s="67">
        <v>13531</v>
      </c>
      <c r="K211" s="67">
        <v>45.1</v>
      </c>
      <c r="L211" s="33">
        <v>59533</v>
      </c>
      <c r="M211" s="33">
        <v>9902</v>
      </c>
      <c r="N211" s="66">
        <v>33.01</v>
      </c>
    </row>
    <row r="212" spans="1:14" x14ac:dyDescent="0.25">
      <c r="A212" t="str">
        <f t="shared" si="4"/>
        <v>0716672</v>
      </c>
      <c r="C212" t="s">
        <v>99</v>
      </c>
      <c r="D212" t="s">
        <v>289</v>
      </c>
      <c r="E212">
        <v>62</v>
      </c>
      <c r="F212" s="33">
        <v>481200</v>
      </c>
      <c r="G212" s="33">
        <v>61487</v>
      </c>
      <c r="H212" s="66">
        <v>82.64</v>
      </c>
      <c r="I212" s="67">
        <v>0</v>
      </c>
      <c r="J212" s="67"/>
      <c r="K212" s="67"/>
      <c r="L212" s="33">
        <v>141023</v>
      </c>
      <c r="M212" s="33">
        <v>20752</v>
      </c>
      <c r="N212" s="66">
        <v>27.89</v>
      </c>
    </row>
    <row r="213" spans="1:14" x14ac:dyDescent="0.25">
      <c r="A213" t="str">
        <f t="shared" si="4"/>
        <v>0716673</v>
      </c>
      <c r="C213" t="s">
        <v>89</v>
      </c>
      <c r="D213" t="s">
        <v>289</v>
      </c>
      <c r="E213">
        <v>40</v>
      </c>
      <c r="F213" s="33">
        <v>164480</v>
      </c>
      <c r="G213" s="33">
        <v>21888</v>
      </c>
      <c r="H213" s="66">
        <v>45.6</v>
      </c>
      <c r="I213" s="67">
        <v>21801.16</v>
      </c>
      <c r="J213" s="67">
        <v>21646</v>
      </c>
      <c r="K213" s="67">
        <v>45.1</v>
      </c>
      <c r="L213" s="33">
        <v>115938</v>
      </c>
      <c r="M213" s="33">
        <v>17173</v>
      </c>
      <c r="N213" s="66">
        <v>35.78</v>
      </c>
    </row>
    <row r="214" spans="1:14" x14ac:dyDescent="0.25">
      <c r="A214" t="str">
        <f t="shared" si="4"/>
        <v>0716674</v>
      </c>
      <c r="C214" t="s">
        <v>72</v>
      </c>
      <c r="D214" t="s">
        <v>289</v>
      </c>
      <c r="E214">
        <v>38</v>
      </c>
      <c r="F214" s="33">
        <v>137280</v>
      </c>
      <c r="G214" s="33">
        <v>17718</v>
      </c>
      <c r="H214" s="66">
        <v>38.86</v>
      </c>
      <c r="I214" s="67">
        <v>12265.76</v>
      </c>
      <c r="J214" s="67">
        <v>15275</v>
      </c>
      <c r="K214" s="67">
        <v>33.5</v>
      </c>
      <c r="L214" s="33">
        <v>118605</v>
      </c>
      <c r="M214" s="33">
        <v>18601</v>
      </c>
      <c r="N214" s="66">
        <v>40.79</v>
      </c>
    </row>
    <row r="215" spans="1:14" x14ac:dyDescent="0.25">
      <c r="A215" t="str">
        <f t="shared" si="4"/>
        <v>0717051</v>
      </c>
      <c r="C215" t="s">
        <v>75</v>
      </c>
      <c r="D215" t="s">
        <v>289</v>
      </c>
      <c r="E215">
        <v>8</v>
      </c>
      <c r="F215" s="33">
        <v>16113</v>
      </c>
      <c r="G215" s="33">
        <v>2735</v>
      </c>
      <c r="H215" s="66">
        <v>28.49</v>
      </c>
      <c r="I215" s="67">
        <v>4907.8599999999997</v>
      </c>
      <c r="J215" s="67">
        <v>6199</v>
      </c>
      <c r="K215" s="67">
        <v>64.569999999999993</v>
      </c>
      <c r="L215" s="33">
        <v>52898</v>
      </c>
      <c r="M215" s="33">
        <v>6825</v>
      </c>
      <c r="N215" s="66">
        <v>71.09</v>
      </c>
    </row>
    <row r="216" spans="1:14" x14ac:dyDescent="0.25">
      <c r="A216" t="str">
        <f t="shared" si="4"/>
        <v>0717052</v>
      </c>
      <c r="C216" t="s">
        <v>94</v>
      </c>
      <c r="D216" t="s">
        <v>289</v>
      </c>
      <c r="E216">
        <v>8</v>
      </c>
      <c r="H216" s="66"/>
      <c r="I216" s="67">
        <v>0</v>
      </c>
      <c r="J216" s="67"/>
      <c r="K216" s="67"/>
      <c r="L216" s="33">
        <v>69638</v>
      </c>
      <c r="M216" s="33">
        <v>10327</v>
      </c>
      <c r="N216" s="66">
        <v>107.57</v>
      </c>
    </row>
    <row r="217" spans="1:14" x14ac:dyDescent="0.25">
      <c r="A217" t="str">
        <f t="shared" si="4"/>
        <v>0726671</v>
      </c>
      <c r="B217" t="s">
        <v>112</v>
      </c>
      <c r="C217" t="s">
        <v>78</v>
      </c>
      <c r="D217" t="s">
        <v>111</v>
      </c>
      <c r="E217">
        <v>44</v>
      </c>
      <c r="F217" s="33">
        <v>112870</v>
      </c>
      <c r="G217" s="33">
        <v>32500</v>
      </c>
      <c r="H217" s="66">
        <v>61.55</v>
      </c>
      <c r="I217" s="67">
        <v>16552.86</v>
      </c>
      <c r="J217" s="67">
        <v>15583</v>
      </c>
      <c r="K217" s="67">
        <v>29.51</v>
      </c>
      <c r="L217" s="33">
        <v>6677</v>
      </c>
      <c r="M217" s="33">
        <v>5671</v>
      </c>
      <c r="N217" s="66">
        <v>10.74</v>
      </c>
    </row>
    <row r="218" spans="1:14" x14ac:dyDescent="0.25">
      <c r="A218" t="str">
        <f t="shared" si="4"/>
        <v>0726672</v>
      </c>
      <c r="C218" t="s">
        <v>99</v>
      </c>
      <c r="D218" t="s">
        <v>111</v>
      </c>
      <c r="E218">
        <v>80</v>
      </c>
      <c r="F218" s="33">
        <v>229380</v>
      </c>
      <c r="G218" s="33">
        <v>41512</v>
      </c>
      <c r="H218" s="66">
        <v>43.24</v>
      </c>
      <c r="I218" s="67">
        <v>29513.09</v>
      </c>
      <c r="J218" s="67">
        <v>33878</v>
      </c>
      <c r="K218" s="67">
        <v>35.29</v>
      </c>
      <c r="L218" s="33">
        <v>23604</v>
      </c>
      <c r="M218" s="33">
        <v>23725</v>
      </c>
      <c r="N218" s="66">
        <v>24.71</v>
      </c>
    </row>
    <row r="219" spans="1:14" x14ac:dyDescent="0.25">
      <c r="A219" t="str">
        <f t="shared" si="4"/>
        <v>0732001</v>
      </c>
      <c r="B219" t="s">
        <v>85</v>
      </c>
      <c r="C219" t="s">
        <v>86</v>
      </c>
      <c r="D219" t="s">
        <v>84</v>
      </c>
      <c r="E219">
        <v>80</v>
      </c>
      <c r="F219" s="33">
        <v>25400</v>
      </c>
      <c r="G219" s="33">
        <v>5574</v>
      </c>
      <c r="H219" s="66">
        <v>5.81</v>
      </c>
      <c r="I219" s="67">
        <v>992.24</v>
      </c>
      <c r="J219" s="67">
        <v>1513</v>
      </c>
      <c r="K219" s="67">
        <v>1.58</v>
      </c>
      <c r="L219" s="33">
        <v>4914</v>
      </c>
      <c r="M219" s="33">
        <v>30136</v>
      </c>
      <c r="N219" s="66">
        <v>31.39</v>
      </c>
    </row>
    <row r="220" spans="1:14" x14ac:dyDescent="0.25">
      <c r="A220" t="str">
        <f t="shared" si="4"/>
        <v>0732002</v>
      </c>
      <c r="C220" t="s">
        <v>135</v>
      </c>
      <c r="D220" t="s">
        <v>84</v>
      </c>
      <c r="E220">
        <v>26</v>
      </c>
      <c r="F220" s="33">
        <v>12</v>
      </c>
      <c r="G220" s="33">
        <v>98</v>
      </c>
      <c r="H220" s="66">
        <v>0.31</v>
      </c>
      <c r="I220" s="67">
        <v>0</v>
      </c>
      <c r="J220" s="67"/>
      <c r="K220" s="67"/>
      <c r="L220" s="33">
        <v>2141</v>
      </c>
      <c r="M220" s="33">
        <v>10883</v>
      </c>
      <c r="N220" s="66">
        <v>34.880000000000003</v>
      </c>
    </row>
    <row r="221" spans="1:14" x14ac:dyDescent="0.25">
      <c r="A221" t="str">
        <f t="shared" si="4"/>
        <v>0736671</v>
      </c>
      <c r="C221" t="s">
        <v>78</v>
      </c>
      <c r="D221" t="s">
        <v>84</v>
      </c>
      <c r="E221">
        <v>25</v>
      </c>
      <c r="F221" s="33">
        <v>86832</v>
      </c>
      <c r="G221" s="33">
        <v>14905</v>
      </c>
      <c r="H221" s="66">
        <v>49.68</v>
      </c>
      <c r="I221" s="67">
        <v>10041.709999999999</v>
      </c>
      <c r="J221" s="67">
        <v>4722</v>
      </c>
      <c r="K221" s="67">
        <v>15.74</v>
      </c>
      <c r="L221" s="33">
        <v>659</v>
      </c>
      <c r="M221" s="33">
        <v>3595</v>
      </c>
      <c r="N221" s="66">
        <v>11.98</v>
      </c>
    </row>
    <row r="222" spans="1:14" x14ac:dyDescent="0.25">
      <c r="A222" t="str">
        <f t="shared" si="4"/>
        <v>0736672</v>
      </c>
      <c r="C222" t="s">
        <v>99</v>
      </c>
      <c r="D222" t="s">
        <v>84</v>
      </c>
      <c r="E222">
        <v>80</v>
      </c>
      <c r="F222" s="33">
        <v>613393</v>
      </c>
      <c r="G222" s="33">
        <v>107054</v>
      </c>
      <c r="H222" s="66">
        <v>111.51</v>
      </c>
      <c r="I222" s="67">
        <v>0</v>
      </c>
      <c r="J222" s="67"/>
      <c r="K222" s="67"/>
      <c r="L222" s="33">
        <v>2415</v>
      </c>
      <c r="M222" s="33">
        <v>12510</v>
      </c>
      <c r="N222" s="66">
        <v>13.03</v>
      </c>
    </row>
    <row r="223" spans="1:14" x14ac:dyDescent="0.25">
      <c r="A223" t="str">
        <f t="shared" si="4"/>
        <v>0736673</v>
      </c>
      <c r="C223" t="s">
        <v>89</v>
      </c>
      <c r="D223" t="s">
        <v>84</v>
      </c>
      <c r="E223">
        <v>100</v>
      </c>
      <c r="F223" s="33">
        <v>800760</v>
      </c>
      <c r="G223" s="33">
        <v>143441</v>
      </c>
      <c r="H223" s="66">
        <v>119.53</v>
      </c>
      <c r="I223" s="67">
        <v>0</v>
      </c>
      <c r="J223" s="67"/>
      <c r="K223" s="67"/>
      <c r="L223" s="33">
        <v>2780</v>
      </c>
      <c r="M223" s="33">
        <v>15989</v>
      </c>
      <c r="N223" s="66">
        <v>13.32</v>
      </c>
    </row>
    <row r="224" spans="1:14" x14ac:dyDescent="0.25">
      <c r="A224" t="str">
        <f t="shared" si="4"/>
        <v>0756671</v>
      </c>
      <c r="B224" t="s">
        <v>384</v>
      </c>
      <c r="C224" t="s">
        <v>78</v>
      </c>
      <c r="D224" t="s">
        <v>383</v>
      </c>
      <c r="E224">
        <v>52</v>
      </c>
      <c r="F224" s="33">
        <v>407200</v>
      </c>
      <c r="G224" s="33">
        <v>68786</v>
      </c>
      <c r="H224" s="66">
        <v>110.23</v>
      </c>
      <c r="I224" s="67">
        <v>0</v>
      </c>
      <c r="J224" s="67"/>
      <c r="K224" s="67"/>
      <c r="L224" s="33">
        <v>1257.94</v>
      </c>
      <c r="M224" s="33">
        <v>2571</v>
      </c>
      <c r="N224" s="66">
        <v>4.12</v>
      </c>
    </row>
    <row r="225" spans="1:14" x14ac:dyDescent="0.25">
      <c r="A225" t="str">
        <f t="shared" si="4"/>
        <v>0756672</v>
      </c>
      <c r="C225" t="s">
        <v>99</v>
      </c>
      <c r="D225" t="s">
        <v>383</v>
      </c>
      <c r="E225">
        <v>40</v>
      </c>
      <c r="F225" s="33">
        <v>152641</v>
      </c>
      <c r="G225" s="33">
        <v>26588</v>
      </c>
      <c r="H225" s="66">
        <v>55.39</v>
      </c>
      <c r="I225" s="67">
        <v>13047</v>
      </c>
      <c r="J225" s="67">
        <v>14347</v>
      </c>
      <c r="K225" s="67">
        <v>29.89</v>
      </c>
      <c r="L225" s="33">
        <v>1541.34</v>
      </c>
      <c r="M225" s="33">
        <v>2501</v>
      </c>
      <c r="N225" s="66">
        <v>5.21</v>
      </c>
    </row>
    <row r="226" spans="1:14" x14ac:dyDescent="0.25">
      <c r="A226" t="str">
        <f t="shared" si="4"/>
        <v>0756673</v>
      </c>
      <c r="C226" t="s">
        <v>89</v>
      </c>
      <c r="D226" t="s">
        <v>383</v>
      </c>
      <c r="E226">
        <v>32</v>
      </c>
      <c r="F226" s="33">
        <v>197600</v>
      </c>
      <c r="G226" s="33">
        <v>33690</v>
      </c>
      <c r="H226" s="66">
        <v>87.73</v>
      </c>
      <c r="I226" s="67">
        <v>3</v>
      </c>
      <c r="J226" s="67">
        <v>88</v>
      </c>
      <c r="K226" s="67">
        <v>0.23</v>
      </c>
      <c r="L226" s="33">
        <v>494.62</v>
      </c>
      <c r="M226" s="33">
        <v>933</v>
      </c>
      <c r="N226" s="66">
        <v>2.4300000000000002</v>
      </c>
    </row>
    <row r="227" spans="1:14" x14ac:dyDescent="0.25">
      <c r="A227" t="str">
        <f t="shared" si="4"/>
        <v>0756891</v>
      </c>
      <c r="C227" t="s">
        <v>150</v>
      </c>
      <c r="D227" t="s">
        <v>383</v>
      </c>
      <c r="E227">
        <v>8</v>
      </c>
      <c r="H227" s="66"/>
      <c r="I227" s="67">
        <v>0</v>
      </c>
      <c r="J227" s="67"/>
      <c r="K227" s="67"/>
      <c r="L227" s="33">
        <v>180.47</v>
      </c>
      <c r="M227" s="33">
        <v>368</v>
      </c>
      <c r="N227" s="66">
        <v>3.83</v>
      </c>
    </row>
    <row r="228" spans="1:14" x14ac:dyDescent="0.25">
      <c r="A228" t="str">
        <f t="shared" si="4"/>
        <v>0757051</v>
      </c>
      <c r="C228" t="s">
        <v>75</v>
      </c>
      <c r="D228" t="s">
        <v>383</v>
      </c>
      <c r="E228">
        <v>20</v>
      </c>
      <c r="F228" s="33">
        <v>893</v>
      </c>
      <c r="G228" s="33">
        <v>292</v>
      </c>
      <c r="H228" s="66">
        <v>1.22</v>
      </c>
      <c r="I228" s="67">
        <v>251</v>
      </c>
      <c r="J228" s="67">
        <v>475</v>
      </c>
      <c r="K228" s="67">
        <v>1.98</v>
      </c>
      <c r="L228" s="33">
        <v>856.89</v>
      </c>
      <c r="M228" s="33">
        <v>1672</v>
      </c>
      <c r="N228" s="66">
        <v>6.97</v>
      </c>
    </row>
    <row r="229" spans="1:14" x14ac:dyDescent="0.25">
      <c r="A229" t="str">
        <f t="shared" si="4"/>
        <v>0757052</v>
      </c>
      <c r="C229" t="s">
        <v>94</v>
      </c>
      <c r="D229" t="s">
        <v>383</v>
      </c>
      <c r="E229">
        <v>10</v>
      </c>
      <c r="F229" s="33">
        <v>833</v>
      </c>
      <c r="G229" s="33">
        <v>183</v>
      </c>
      <c r="H229" s="66">
        <v>1.53</v>
      </c>
      <c r="I229" s="67">
        <v>0</v>
      </c>
      <c r="J229" s="67"/>
      <c r="K229" s="67"/>
      <c r="L229" s="33">
        <v>1092.17</v>
      </c>
      <c r="M229" s="33">
        <v>2849</v>
      </c>
      <c r="N229" s="66">
        <v>23.74</v>
      </c>
    </row>
    <row r="230" spans="1:14" x14ac:dyDescent="0.25">
      <c r="A230" t="str">
        <f t="shared" si="4"/>
        <v>0766671</v>
      </c>
      <c r="B230" t="s">
        <v>381</v>
      </c>
      <c r="C230" t="s">
        <v>78</v>
      </c>
      <c r="D230" t="s">
        <v>380</v>
      </c>
      <c r="E230">
        <v>64</v>
      </c>
      <c r="F230" s="33">
        <v>634400</v>
      </c>
      <c r="G230" s="33">
        <v>89952</v>
      </c>
      <c r="H230" s="66">
        <v>117.13</v>
      </c>
      <c r="I230" s="67">
        <v>0</v>
      </c>
      <c r="J230" s="67"/>
      <c r="K230" s="67"/>
      <c r="L230" s="33">
        <v>125400</v>
      </c>
      <c r="M230" s="33">
        <v>8689</v>
      </c>
      <c r="N230" s="66">
        <v>11.31</v>
      </c>
    </row>
    <row r="231" spans="1:14" x14ac:dyDescent="0.25">
      <c r="A231" t="str">
        <f t="shared" si="4"/>
        <v>0796671</v>
      </c>
      <c r="B231" t="s">
        <v>331</v>
      </c>
      <c r="C231" t="s">
        <v>78</v>
      </c>
      <c r="D231" t="s">
        <v>330</v>
      </c>
      <c r="E231">
        <v>80</v>
      </c>
      <c r="F231" s="33">
        <v>951454</v>
      </c>
      <c r="G231" s="33">
        <v>99799</v>
      </c>
      <c r="H231" s="66">
        <v>103.96</v>
      </c>
      <c r="I231" s="67">
        <v>0</v>
      </c>
      <c r="J231" s="67"/>
      <c r="K231" s="67"/>
      <c r="L231" s="33">
        <v>167300</v>
      </c>
      <c r="M231" s="33">
        <v>10018</v>
      </c>
      <c r="N231" s="66">
        <v>10.44</v>
      </c>
    </row>
    <row r="232" spans="1:14" x14ac:dyDescent="0.25">
      <c r="A232" t="str">
        <f t="shared" si="4"/>
        <v>0796672</v>
      </c>
      <c r="C232" t="s">
        <v>99</v>
      </c>
      <c r="D232" t="s">
        <v>330</v>
      </c>
      <c r="E232">
        <v>53</v>
      </c>
      <c r="F232" s="33">
        <v>131520</v>
      </c>
      <c r="G232" s="33">
        <v>19564</v>
      </c>
      <c r="H232" s="66">
        <v>30.76</v>
      </c>
      <c r="I232" s="67">
        <v>13992.11</v>
      </c>
      <c r="J232" s="67">
        <v>10157</v>
      </c>
      <c r="K232" s="67">
        <v>15.97</v>
      </c>
      <c r="L232" s="33">
        <v>73000</v>
      </c>
      <c r="M232" s="33">
        <v>5500</v>
      </c>
      <c r="N232" s="66">
        <v>8.65</v>
      </c>
    </row>
    <row r="233" spans="1:14" x14ac:dyDescent="0.25">
      <c r="A233" t="str">
        <f t="shared" si="4"/>
        <v>0797051</v>
      </c>
      <c r="C233" t="s">
        <v>75</v>
      </c>
      <c r="D233" t="s">
        <v>330</v>
      </c>
      <c r="E233">
        <v>36</v>
      </c>
      <c r="H233" s="66"/>
      <c r="I233" s="67">
        <v>0</v>
      </c>
      <c r="J233" s="67"/>
      <c r="K233" s="67"/>
      <c r="L233" s="33">
        <v>114300</v>
      </c>
      <c r="M233" s="33">
        <v>8243</v>
      </c>
      <c r="N233" s="66">
        <v>19.079999999999998</v>
      </c>
    </row>
    <row r="234" spans="1:14" x14ac:dyDescent="0.25">
      <c r="A234" t="str">
        <f t="shared" si="4"/>
        <v>0806671</v>
      </c>
      <c r="B234" t="s">
        <v>427</v>
      </c>
      <c r="C234" t="s">
        <v>78</v>
      </c>
      <c r="D234" t="s">
        <v>426</v>
      </c>
      <c r="E234">
        <v>80</v>
      </c>
      <c r="F234" s="33">
        <v>677590</v>
      </c>
      <c r="G234" s="33">
        <v>141777</v>
      </c>
      <c r="H234" s="66">
        <v>147.68</v>
      </c>
      <c r="I234" s="67">
        <v>0</v>
      </c>
      <c r="J234" s="67"/>
      <c r="K234" s="67"/>
      <c r="L234" s="33">
        <v>318000</v>
      </c>
      <c r="M234" s="33">
        <v>14237</v>
      </c>
      <c r="N234" s="66">
        <v>14.83</v>
      </c>
    </row>
    <row r="235" spans="1:14" x14ac:dyDescent="0.25">
      <c r="A235" t="str">
        <f t="shared" si="4"/>
        <v>0806891</v>
      </c>
      <c r="C235" t="s">
        <v>150</v>
      </c>
      <c r="D235" t="s">
        <v>426</v>
      </c>
      <c r="E235">
        <v>8</v>
      </c>
      <c r="H235" s="66"/>
      <c r="I235" s="67">
        <v>0</v>
      </c>
      <c r="J235" s="67"/>
      <c r="K235" s="67"/>
      <c r="L235" s="33">
        <v>0</v>
      </c>
      <c r="N235" s="66"/>
    </row>
    <row r="236" spans="1:14" x14ac:dyDescent="0.25">
      <c r="A236" t="str">
        <f t="shared" si="4"/>
        <v>0826671</v>
      </c>
      <c r="B236" t="s">
        <v>221</v>
      </c>
      <c r="C236" t="s">
        <v>78</v>
      </c>
      <c r="D236" t="s">
        <v>220</v>
      </c>
      <c r="E236">
        <v>52</v>
      </c>
      <c r="F236" s="33">
        <v>175240</v>
      </c>
      <c r="G236" s="33">
        <v>34069</v>
      </c>
      <c r="H236" s="66">
        <v>54.6</v>
      </c>
      <c r="I236" s="67">
        <v>17941.16</v>
      </c>
      <c r="J236" s="67">
        <v>31088</v>
      </c>
      <c r="K236" s="67">
        <v>49.82</v>
      </c>
      <c r="L236" s="33">
        <v>1.28</v>
      </c>
      <c r="M236" s="33">
        <v>5912</v>
      </c>
      <c r="N236" s="66">
        <v>9.4700000000000006</v>
      </c>
    </row>
    <row r="237" spans="1:14" x14ac:dyDescent="0.25">
      <c r="A237" t="str">
        <f t="shared" si="4"/>
        <v>0827051</v>
      </c>
      <c r="C237" t="s">
        <v>75</v>
      </c>
      <c r="D237" t="s">
        <v>220</v>
      </c>
      <c r="E237">
        <v>7</v>
      </c>
      <c r="F237" s="33">
        <v>2612</v>
      </c>
      <c r="G237" s="33">
        <v>619</v>
      </c>
      <c r="H237" s="66">
        <v>7.37</v>
      </c>
      <c r="I237" s="67">
        <v>1481.47</v>
      </c>
      <c r="J237" s="67">
        <v>2259</v>
      </c>
      <c r="K237" s="67">
        <v>26.89</v>
      </c>
      <c r="L237" s="33">
        <v>0.13</v>
      </c>
      <c r="M237" s="33">
        <v>629</v>
      </c>
      <c r="N237" s="66">
        <v>7.49</v>
      </c>
    </row>
    <row r="238" spans="1:14" x14ac:dyDescent="0.25">
      <c r="A238" t="str">
        <f t="shared" si="4"/>
        <v>0836671</v>
      </c>
      <c r="B238" t="s">
        <v>341</v>
      </c>
      <c r="C238" t="s">
        <v>78</v>
      </c>
      <c r="D238" t="s">
        <v>340</v>
      </c>
      <c r="E238">
        <v>48</v>
      </c>
      <c r="F238" s="33">
        <v>339160</v>
      </c>
      <c r="G238" s="33">
        <v>57154</v>
      </c>
      <c r="H238" s="66">
        <v>99.23</v>
      </c>
      <c r="I238" s="67">
        <v>0</v>
      </c>
      <c r="J238" s="67"/>
      <c r="K238" s="67"/>
      <c r="L238" s="33">
        <v>130300</v>
      </c>
      <c r="M238" s="33">
        <v>12432</v>
      </c>
      <c r="N238" s="66">
        <v>21.58</v>
      </c>
    </row>
    <row r="239" spans="1:14" x14ac:dyDescent="0.25">
      <c r="A239" t="str">
        <f t="shared" si="4"/>
        <v>0836672</v>
      </c>
      <c r="C239" t="s">
        <v>99</v>
      </c>
      <c r="D239" t="s">
        <v>340</v>
      </c>
      <c r="E239">
        <v>48</v>
      </c>
      <c r="F239" s="33">
        <v>413200</v>
      </c>
      <c r="G239" s="33">
        <v>70248</v>
      </c>
      <c r="H239" s="66">
        <v>121.96</v>
      </c>
      <c r="I239" s="67">
        <v>0</v>
      </c>
      <c r="J239" s="67"/>
      <c r="K239" s="67"/>
      <c r="L239" s="33">
        <v>112000</v>
      </c>
      <c r="M239" s="33">
        <v>11569</v>
      </c>
      <c r="N239" s="66">
        <v>20.09</v>
      </c>
    </row>
    <row r="240" spans="1:14" x14ac:dyDescent="0.25">
      <c r="A240" t="str">
        <f t="shared" si="4"/>
        <v>0836673</v>
      </c>
      <c r="C240" t="s">
        <v>89</v>
      </c>
      <c r="D240" t="s">
        <v>340</v>
      </c>
      <c r="E240">
        <v>33</v>
      </c>
      <c r="F240" s="33">
        <v>137502</v>
      </c>
      <c r="G240" s="33">
        <v>28964</v>
      </c>
      <c r="H240" s="66">
        <v>73.14</v>
      </c>
      <c r="I240" s="67">
        <v>7050</v>
      </c>
      <c r="J240" s="67">
        <v>9059</v>
      </c>
      <c r="K240" s="67">
        <v>22.88</v>
      </c>
      <c r="L240" s="33">
        <v>90300</v>
      </c>
      <c r="M240" s="33">
        <v>7271</v>
      </c>
      <c r="N240" s="66">
        <v>18.36</v>
      </c>
    </row>
    <row r="241" spans="1:14" x14ac:dyDescent="0.25">
      <c r="A241" t="str">
        <f t="shared" si="4"/>
        <v>0837051</v>
      </c>
      <c r="C241" t="s">
        <v>75</v>
      </c>
      <c r="D241" t="s">
        <v>340</v>
      </c>
      <c r="E241">
        <v>8</v>
      </c>
      <c r="F241" s="33">
        <v>233</v>
      </c>
      <c r="G241" s="33">
        <v>60</v>
      </c>
      <c r="H241" s="66">
        <v>0.63</v>
      </c>
      <c r="I241" s="67">
        <v>12</v>
      </c>
      <c r="J241" s="67">
        <v>36</v>
      </c>
      <c r="K241" s="67">
        <v>0.38</v>
      </c>
      <c r="L241" s="33">
        <v>52028</v>
      </c>
      <c r="M241" s="33">
        <v>3240</v>
      </c>
      <c r="N241" s="66">
        <v>33.75</v>
      </c>
    </row>
    <row r="242" spans="1:14" x14ac:dyDescent="0.25">
      <c r="A242" t="str">
        <f t="shared" si="4"/>
        <v>0856671</v>
      </c>
      <c r="B242" t="s">
        <v>345</v>
      </c>
      <c r="C242" t="s">
        <v>78</v>
      </c>
      <c r="D242" t="s">
        <v>344</v>
      </c>
      <c r="E242">
        <v>40</v>
      </c>
      <c r="F242" s="33">
        <v>144316</v>
      </c>
      <c r="G242" s="33">
        <v>23213</v>
      </c>
      <c r="H242" s="66">
        <v>48.36</v>
      </c>
      <c r="I242" s="67">
        <v>10492.99</v>
      </c>
      <c r="J242" s="67">
        <v>17954</v>
      </c>
      <c r="K242" s="67">
        <v>37.4</v>
      </c>
      <c r="L242" s="33">
        <v>686</v>
      </c>
      <c r="M242" s="33">
        <v>4013</v>
      </c>
      <c r="N242" s="66">
        <v>8.36</v>
      </c>
    </row>
    <row r="243" spans="1:14" x14ac:dyDescent="0.25">
      <c r="A243" t="str">
        <f t="shared" si="4"/>
        <v>0856672</v>
      </c>
      <c r="C243" t="s">
        <v>99</v>
      </c>
      <c r="D243" t="s">
        <v>344</v>
      </c>
      <c r="E243">
        <v>52</v>
      </c>
      <c r="F243" s="33">
        <v>450800</v>
      </c>
      <c r="G243" s="33">
        <v>77627</v>
      </c>
      <c r="H243" s="66">
        <v>124.4</v>
      </c>
      <c r="I243" s="67">
        <v>81.47</v>
      </c>
      <c r="J243" s="67">
        <v>593</v>
      </c>
      <c r="K243" s="67">
        <v>0.95</v>
      </c>
      <c r="L243" s="33">
        <v>1350</v>
      </c>
      <c r="M243" s="33">
        <v>7949</v>
      </c>
      <c r="N243" s="66">
        <v>12.74</v>
      </c>
    </row>
    <row r="244" spans="1:14" x14ac:dyDescent="0.25">
      <c r="A244" t="str">
        <f t="shared" si="4"/>
        <v>0856673</v>
      </c>
      <c r="C244" t="s">
        <v>89</v>
      </c>
      <c r="D244" t="s">
        <v>344</v>
      </c>
      <c r="E244">
        <v>80</v>
      </c>
      <c r="F244" s="33">
        <v>841840</v>
      </c>
      <c r="G244" s="33">
        <v>126888</v>
      </c>
      <c r="H244" s="66">
        <v>132.18</v>
      </c>
      <c r="I244" s="67">
        <v>0</v>
      </c>
      <c r="J244" s="67"/>
      <c r="K244" s="67"/>
      <c r="L244" s="33">
        <v>2729</v>
      </c>
      <c r="M244" s="33">
        <v>16084</v>
      </c>
      <c r="N244" s="66">
        <v>16.75</v>
      </c>
    </row>
    <row r="245" spans="1:14" x14ac:dyDescent="0.25">
      <c r="A245" t="str">
        <f t="shared" si="4"/>
        <v>0856674</v>
      </c>
      <c r="C245" t="s">
        <v>72</v>
      </c>
      <c r="D245" t="s">
        <v>344</v>
      </c>
      <c r="E245">
        <v>16</v>
      </c>
      <c r="F245" s="33">
        <v>105760</v>
      </c>
      <c r="G245" s="33">
        <v>18055</v>
      </c>
      <c r="H245" s="66">
        <v>94.04</v>
      </c>
      <c r="I245" s="67">
        <v>0</v>
      </c>
      <c r="J245" s="67"/>
      <c r="K245" s="67"/>
      <c r="L245" s="33">
        <v>532</v>
      </c>
      <c r="M245" s="33">
        <v>3112</v>
      </c>
      <c r="N245" s="66">
        <v>16.21</v>
      </c>
    </row>
    <row r="246" spans="1:14" x14ac:dyDescent="0.25">
      <c r="A246" t="str">
        <f t="shared" si="4"/>
        <v>0857051</v>
      </c>
      <c r="C246" t="s">
        <v>75</v>
      </c>
      <c r="D246" t="s">
        <v>344</v>
      </c>
      <c r="E246">
        <v>6</v>
      </c>
      <c r="H246" s="66"/>
      <c r="I246" s="67">
        <v>0</v>
      </c>
      <c r="J246" s="67"/>
      <c r="K246" s="67"/>
      <c r="L246" s="33">
        <v>0</v>
      </c>
      <c r="N246" s="66"/>
    </row>
    <row r="247" spans="1:14" x14ac:dyDescent="0.25">
      <c r="A247" t="str">
        <f t="shared" si="4"/>
        <v>0872001</v>
      </c>
      <c r="B247" t="s">
        <v>248</v>
      </c>
      <c r="C247" t="s">
        <v>86</v>
      </c>
      <c r="D247" t="s">
        <v>247</v>
      </c>
      <c r="E247">
        <v>31</v>
      </c>
      <c r="F247" s="33">
        <v>208</v>
      </c>
      <c r="G247" s="33">
        <v>239</v>
      </c>
      <c r="H247" s="66">
        <v>0.64</v>
      </c>
      <c r="I247" s="67">
        <v>11.64</v>
      </c>
      <c r="J247" s="67">
        <v>38</v>
      </c>
      <c r="K247" s="67">
        <v>0.1</v>
      </c>
      <c r="L247" s="33">
        <v>185300</v>
      </c>
      <c r="M247" s="33">
        <v>14273</v>
      </c>
      <c r="N247" s="66">
        <v>38.369999999999997</v>
      </c>
    </row>
    <row r="248" spans="1:14" x14ac:dyDescent="0.25">
      <c r="A248" t="str">
        <f t="shared" si="4"/>
        <v>0876671</v>
      </c>
      <c r="C248" t="s">
        <v>78</v>
      </c>
      <c r="D248" t="s">
        <v>247</v>
      </c>
      <c r="E248">
        <v>31</v>
      </c>
      <c r="F248" s="33">
        <v>71467</v>
      </c>
      <c r="G248" s="33">
        <v>12983</v>
      </c>
      <c r="H248" s="66">
        <v>34.9</v>
      </c>
      <c r="I248" s="67">
        <v>11942.77</v>
      </c>
      <c r="J248" s="67">
        <v>12425</v>
      </c>
      <c r="K248" s="67">
        <v>33.4</v>
      </c>
      <c r="L248" s="33">
        <v>59200</v>
      </c>
      <c r="M248" s="33">
        <v>4822</v>
      </c>
      <c r="N248" s="66">
        <v>12.96</v>
      </c>
    </row>
    <row r="249" spans="1:14" x14ac:dyDescent="0.25">
      <c r="A249" t="str">
        <f t="shared" si="4"/>
        <v>0876672</v>
      </c>
      <c r="C249" t="s">
        <v>99</v>
      </c>
      <c r="D249" t="s">
        <v>247</v>
      </c>
      <c r="E249">
        <v>40</v>
      </c>
      <c r="F249" s="33">
        <v>295835</v>
      </c>
      <c r="G249" s="33">
        <v>51644</v>
      </c>
      <c r="H249" s="66">
        <v>107.59</v>
      </c>
      <c r="I249" s="67">
        <v>0</v>
      </c>
      <c r="J249" s="67"/>
      <c r="K249" s="67"/>
      <c r="L249" s="33">
        <v>85000</v>
      </c>
      <c r="M249" s="33">
        <v>7648</v>
      </c>
      <c r="N249" s="66">
        <v>15.93</v>
      </c>
    </row>
    <row r="250" spans="1:14" x14ac:dyDescent="0.25">
      <c r="A250" t="str">
        <f t="shared" si="4"/>
        <v>0876673</v>
      </c>
      <c r="C250" t="s">
        <v>89</v>
      </c>
      <c r="D250" t="s">
        <v>247</v>
      </c>
      <c r="E250">
        <v>50</v>
      </c>
      <c r="F250" s="33">
        <v>334396</v>
      </c>
      <c r="G250" s="33">
        <v>64555</v>
      </c>
      <c r="H250" s="66">
        <v>107.59</v>
      </c>
      <c r="I250" s="67">
        <v>0</v>
      </c>
      <c r="J250" s="67"/>
      <c r="K250" s="67"/>
      <c r="L250" s="33">
        <v>91000</v>
      </c>
      <c r="M250" s="33">
        <v>9520</v>
      </c>
      <c r="N250" s="66">
        <v>15.87</v>
      </c>
    </row>
    <row r="251" spans="1:14" x14ac:dyDescent="0.25">
      <c r="A251" t="str">
        <f t="shared" si="4"/>
        <v>0876674</v>
      </c>
      <c r="C251" t="s">
        <v>72</v>
      </c>
      <c r="D251" t="s">
        <v>247</v>
      </c>
      <c r="E251">
        <v>30</v>
      </c>
      <c r="F251" s="33">
        <v>65827</v>
      </c>
      <c r="G251" s="33">
        <v>15950</v>
      </c>
      <c r="H251" s="66">
        <v>44.31</v>
      </c>
      <c r="I251" s="67">
        <v>4805.04</v>
      </c>
      <c r="J251" s="67">
        <v>9485</v>
      </c>
      <c r="K251" s="67">
        <v>26.35</v>
      </c>
      <c r="L251" s="33">
        <v>36900</v>
      </c>
      <c r="M251" s="33">
        <v>3015</v>
      </c>
      <c r="N251" s="66">
        <v>8.3800000000000008</v>
      </c>
    </row>
    <row r="252" spans="1:14" x14ac:dyDescent="0.25">
      <c r="A252" t="str">
        <f t="shared" si="4"/>
        <v>0876891</v>
      </c>
      <c r="C252" t="s">
        <v>150</v>
      </c>
      <c r="D252" t="s">
        <v>247</v>
      </c>
      <c r="E252">
        <v>2</v>
      </c>
      <c r="F252" s="33">
        <v>16066</v>
      </c>
      <c r="G252" s="33">
        <v>3574</v>
      </c>
      <c r="H252" s="66">
        <v>148.91999999999999</v>
      </c>
      <c r="I252" s="67">
        <v>1388.94</v>
      </c>
      <c r="J252" s="67">
        <v>2044</v>
      </c>
      <c r="K252" s="67">
        <v>85.17</v>
      </c>
      <c r="L252" s="33">
        <v>28900</v>
      </c>
      <c r="M252" s="33">
        <v>2284</v>
      </c>
      <c r="N252" s="66">
        <v>95.17</v>
      </c>
    </row>
    <row r="253" spans="1:14" x14ac:dyDescent="0.25">
      <c r="A253" t="str">
        <f t="shared" si="4"/>
        <v>0877051</v>
      </c>
      <c r="C253" t="s">
        <v>75</v>
      </c>
      <c r="D253" t="s">
        <v>247</v>
      </c>
      <c r="E253">
        <v>4</v>
      </c>
      <c r="H253" s="66"/>
      <c r="I253" s="67">
        <v>999.03</v>
      </c>
      <c r="J253" s="67">
        <v>17</v>
      </c>
      <c r="K253" s="67">
        <v>0.35</v>
      </c>
      <c r="L253" s="33">
        <v>69400</v>
      </c>
      <c r="M253" s="33">
        <v>1722</v>
      </c>
      <c r="N253" s="66">
        <v>35.880000000000003</v>
      </c>
    </row>
    <row r="254" spans="1:14" x14ac:dyDescent="0.25">
      <c r="A254" t="str">
        <f t="shared" si="4"/>
        <v>0886671</v>
      </c>
      <c r="B254" t="s">
        <v>77</v>
      </c>
      <c r="C254" t="s">
        <v>78</v>
      </c>
      <c r="D254" t="s">
        <v>76</v>
      </c>
      <c r="E254">
        <v>64</v>
      </c>
      <c r="F254" s="33">
        <v>501908</v>
      </c>
      <c r="G254" s="33">
        <v>81178</v>
      </c>
      <c r="H254" s="66">
        <v>105.7</v>
      </c>
      <c r="I254" s="67">
        <v>0</v>
      </c>
      <c r="J254" s="67"/>
      <c r="K254" s="67"/>
      <c r="L254" s="33">
        <v>1623.13</v>
      </c>
      <c r="M254" s="33">
        <v>7322</v>
      </c>
      <c r="N254" s="66">
        <v>9.5299999999999994</v>
      </c>
    </row>
    <row r="255" spans="1:14" x14ac:dyDescent="0.25">
      <c r="A255" t="str">
        <f t="shared" si="4"/>
        <v>0886672</v>
      </c>
      <c r="C255" t="s">
        <v>99</v>
      </c>
      <c r="D255" t="s">
        <v>76</v>
      </c>
      <c r="E255">
        <v>80</v>
      </c>
      <c r="F255" s="33">
        <v>1211810</v>
      </c>
      <c r="G255" s="33">
        <v>176932</v>
      </c>
      <c r="H255" s="66">
        <v>184.3</v>
      </c>
      <c r="I255" s="67">
        <v>0</v>
      </c>
      <c r="J255" s="67"/>
      <c r="K255" s="67"/>
      <c r="L255" s="33">
        <v>1550.17</v>
      </c>
      <c r="M255" s="33">
        <v>6219</v>
      </c>
      <c r="N255" s="66">
        <v>6.48</v>
      </c>
    </row>
    <row r="256" spans="1:14" x14ac:dyDescent="0.25">
      <c r="A256" t="str">
        <f t="shared" si="4"/>
        <v>0886673</v>
      </c>
      <c r="C256" t="s">
        <v>89</v>
      </c>
      <c r="D256" t="s">
        <v>76</v>
      </c>
      <c r="E256">
        <v>24</v>
      </c>
      <c r="H256" s="66"/>
      <c r="I256" s="67">
        <v>0</v>
      </c>
      <c r="J256" s="67"/>
      <c r="K256" s="67"/>
      <c r="L256" s="33">
        <v>380.2</v>
      </c>
      <c r="M256" s="33">
        <v>1559</v>
      </c>
      <c r="N256" s="66">
        <v>5.41</v>
      </c>
    </row>
    <row r="257" spans="1:14" x14ac:dyDescent="0.25">
      <c r="A257" t="str">
        <f t="shared" si="4"/>
        <v>0886673A</v>
      </c>
      <c r="C257" t="s">
        <v>468</v>
      </c>
      <c r="D257" t="s">
        <v>76</v>
      </c>
      <c r="E257">
        <v>16</v>
      </c>
      <c r="H257" s="66"/>
      <c r="I257" s="67">
        <v>0</v>
      </c>
      <c r="J257" s="67"/>
      <c r="K257" s="67"/>
      <c r="L257" s="33">
        <v>382.85</v>
      </c>
      <c r="M257" s="33">
        <v>1509</v>
      </c>
      <c r="N257" s="66">
        <v>7.86</v>
      </c>
    </row>
    <row r="258" spans="1:14" x14ac:dyDescent="0.25">
      <c r="A258" t="str">
        <f t="shared" si="4"/>
        <v>0887051</v>
      </c>
      <c r="C258" t="s">
        <v>75</v>
      </c>
      <c r="D258" t="s">
        <v>76</v>
      </c>
      <c r="E258">
        <v>3</v>
      </c>
      <c r="H258" s="66"/>
      <c r="I258" s="67">
        <v>0</v>
      </c>
      <c r="J258" s="67"/>
      <c r="K258" s="67"/>
      <c r="L258" s="33">
        <v>114.75</v>
      </c>
      <c r="M258" s="33">
        <v>536</v>
      </c>
      <c r="N258" s="66">
        <v>14.89</v>
      </c>
    </row>
    <row r="259" spans="1:14" x14ac:dyDescent="0.25">
      <c r="A259" t="str">
        <f t="shared" si="4"/>
        <v>0887052</v>
      </c>
      <c r="C259" t="s">
        <v>94</v>
      </c>
      <c r="D259" t="s">
        <v>76</v>
      </c>
      <c r="E259">
        <v>7</v>
      </c>
      <c r="F259" s="33">
        <v>107</v>
      </c>
      <c r="G259" s="33">
        <v>137</v>
      </c>
      <c r="H259" s="66">
        <v>1.63</v>
      </c>
      <c r="I259" s="67">
        <v>110.68</v>
      </c>
      <c r="J259" s="67">
        <v>150</v>
      </c>
      <c r="K259" s="67">
        <v>1.79</v>
      </c>
      <c r="L259" s="33">
        <v>451.72</v>
      </c>
      <c r="M259" s="33">
        <v>2390</v>
      </c>
      <c r="N259" s="66">
        <v>28.45</v>
      </c>
    </row>
    <row r="260" spans="1:14" x14ac:dyDescent="0.25">
      <c r="A260" t="str">
        <f t="shared" ref="A260:A323" si="5">CONCATENATE(D260,C260)</f>
        <v>0926671</v>
      </c>
      <c r="B260" t="s">
        <v>479</v>
      </c>
      <c r="C260" t="s">
        <v>78</v>
      </c>
      <c r="D260" t="s">
        <v>478</v>
      </c>
      <c r="E260">
        <v>40</v>
      </c>
      <c r="F260" s="33">
        <v>285280</v>
      </c>
      <c r="G260" s="33">
        <v>64311</v>
      </c>
      <c r="H260" s="66">
        <v>133.97999999999999</v>
      </c>
      <c r="I260" s="67">
        <v>0</v>
      </c>
      <c r="J260" s="67"/>
      <c r="K260" s="67"/>
      <c r="L260" s="33">
        <v>757.57</v>
      </c>
      <c r="M260" s="33">
        <v>17974</v>
      </c>
      <c r="N260" s="66">
        <v>37.450000000000003</v>
      </c>
    </row>
    <row r="261" spans="1:14" x14ac:dyDescent="0.25">
      <c r="A261" t="str">
        <f t="shared" si="5"/>
        <v>0932001</v>
      </c>
      <c r="B261" t="s">
        <v>421</v>
      </c>
      <c r="C261" t="s">
        <v>86</v>
      </c>
      <c r="D261" t="s">
        <v>420</v>
      </c>
      <c r="E261">
        <v>268</v>
      </c>
      <c r="F261" s="33">
        <v>16856</v>
      </c>
      <c r="G261" s="33">
        <v>4379</v>
      </c>
      <c r="H261" s="66">
        <v>1.36</v>
      </c>
      <c r="I261" s="67">
        <v>0</v>
      </c>
      <c r="J261" s="67"/>
      <c r="K261" s="67"/>
      <c r="L261" s="33">
        <v>15316</v>
      </c>
      <c r="M261" s="33">
        <v>156482</v>
      </c>
      <c r="N261" s="66">
        <v>48.66</v>
      </c>
    </row>
    <row r="262" spans="1:14" x14ac:dyDescent="0.25">
      <c r="A262" t="str">
        <f t="shared" si="5"/>
        <v>0932002</v>
      </c>
      <c r="C262" t="s">
        <v>135</v>
      </c>
      <c r="D262" t="s">
        <v>420</v>
      </c>
      <c r="E262">
        <v>60</v>
      </c>
      <c r="F262" s="33">
        <v>399</v>
      </c>
      <c r="G262" s="33">
        <v>311</v>
      </c>
      <c r="H262" s="66">
        <v>0.43</v>
      </c>
      <c r="I262" s="67">
        <v>0</v>
      </c>
      <c r="J262" s="67"/>
      <c r="K262" s="67"/>
      <c r="L262" s="33">
        <v>2723</v>
      </c>
      <c r="M262" s="33">
        <v>28372</v>
      </c>
      <c r="N262" s="66">
        <v>39.409999999999997</v>
      </c>
    </row>
    <row r="263" spans="1:14" x14ac:dyDescent="0.25">
      <c r="A263" t="str">
        <f t="shared" si="5"/>
        <v>0932003</v>
      </c>
      <c r="C263" t="s">
        <v>297</v>
      </c>
      <c r="D263" t="s">
        <v>420</v>
      </c>
      <c r="E263">
        <v>64</v>
      </c>
      <c r="F263" s="33">
        <v>6478</v>
      </c>
      <c r="G263" s="33">
        <v>2063</v>
      </c>
      <c r="H263" s="66">
        <v>2.69</v>
      </c>
      <c r="I263" s="67">
        <v>0</v>
      </c>
      <c r="J263" s="67"/>
      <c r="K263" s="67"/>
      <c r="L263" s="33">
        <v>3763</v>
      </c>
      <c r="M263" s="33">
        <v>42518</v>
      </c>
      <c r="N263" s="66">
        <v>55.36</v>
      </c>
    </row>
    <row r="264" spans="1:14" x14ac:dyDescent="0.25">
      <c r="A264" t="str">
        <f t="shared" si="5"/>
        <v>0936671</v>
      </c>
      <c r="C264" t="s">
        <v>78</v>
      </c>
      <c r="D264" t="s">
        <v>420</v>
      </c>
      <c r="E264">
        <v>39</v>
      </c>
      <c r="F264" s="33">
        <v>96716</v>
      </c>
      <c r="G264" s="33">
        <v>19931</v>
      </c>
      <c r="H264" s="66">
        <v>42.59</v>
      </c>
      <c r="I264" s="67">
        <v>24846.75</v>
      </c>
      <c r="J264" s="67">
        <v>29909</v>
      </c>
      <c r="K264" s="67">
        <v>63.91</v>
      </c>
      <c r="L264" s="33">
        <v>745</v>
      </c>
      <c r="M264" s="33">
        <v>8405</v>
      </c>
      <c r="N264" s="66">
        <v>17.96</v>
      </c>
    </row>
    <row r="265" spans="1:14" x14ac:dyDescent="0.25">
      <c r="A265" t="str">
        <f t="shared" si="5"/>
        <v>0936671A</v>
      </c>
      <c r="C265" t="s">
        <v>314</v>
      </c>
      <c r="D265" t="s">
        <v>420</v>
      </c>
      <c r="E265">
        <v>120</v>
      </c>
      <c r="F265" s="33">
        <v>406914</v>
      </c>
      <c r="G265" s="33">
        <v>76164</v>
      </c>
      <c r="H265" s="66">
        <v>52.89</v>
      </c>
      <c r="I265" s="67">
        <v>71628.52</v>
      </c>
      <c r="J265" s="67">
        <v>84717</v>
      </c>
      <c r="K265" s="67">
        <v>58.83</v>
      </c>
      <c r="L265" s="33">
        <v>2430</v>
      </c>
      <c r="M265" s="33">
        <v>32337</v>
      </c>
      <c r="N265" s="66">
        <v>22.46</v>
      </c>
    </row>
    <row r="266" spans="1:14" x14ac:dyDescent="0.25">
      <c r="A266" t="str">
        <f t="shared" si="5"/>
        <v>0936672</v>
      </c>
      <c r="C266" t="s">
        <v>99</v>
      </c>
      <c r="D266" t="s">
        <v>420</v>
      </c>
      <c r="E266">
        <v>120</v>
      </c>
      <c r="F266" s="33">
        <v>641662</v>
      </c>
      <c r="G266" s="33">
        <v>119659</v>
      </c>
      <c r="H266" s="66">
        <v>83.1</v>
      </c>
      <c r="I266" s="67">
        <v>51125.120000000003</v>
      </c>
      <c r="J266" s="67">
        <v>62248</v>
      </c>
      <c r="K266" s="67">
        <v>43.23</v>
      </c>
      <c r="L266" s="33">
        <v>3167</v>
      </c>
      <c r="M266" s="33">
        <v>50454</v>
      </c>
      <c r="N266" s="66">
        <v>35.04</v>
      </c>
    </row>
    <row r="267" spans="1:14" x14ac:dyDescent="0.25">
      <c r="A267" t="str">
        <f t="shared" si="5"/>
        <v>0946671</v>
      </c>
      <c r="B267" t="s">
        <v>139</v>
      </c>
      <c r="C267" t="s">
        <v>78</v>
      </c>
      <c r="D267" t="s">
        <v>138</v>
      </c>
      <c r="E267">
        <v>40</v>
      </c>
      <c r="F267" s="33">
        <v>129880</v>
      </c>
      <c r="G267" s="33">
        <v>23767</v>
      </c>
      <c r="H267" s="66">
        <v>49.51</v>
      </c>
      <c r="I267" s="67">
        <v>22479.15</v>
      </c>
      <c r="J267" s="67">
        <v>20725</v>
      </c>
      <c r="K267" s="67">
        <v>43.18</v>
      </c>
      <c r="L267" s="33">
        <v>105600</v>
      </c>
      <c r="M267" s="33">
        <v>9900</v>
      </c>
      <c r="N267" s="66">
        <v>20.63</v>
      </c>
    </row>
    <row r="268" spans="1:14" x14ac:dyDescent="0.25">
      <c r="A268" t="str">
        <f t="shared" si="5"/>
        <v>0946672</v>
      </c>
      <c r="C268" t="s">
        <v>99</v>
      </c>
      <c r="D268" t="s">
        <v>138</v>
      </c>
      <c r="E268">
        <v>52</v>
      </c>
      <c r="F268" s="33">
        <v>90000</v>
      </c>
      <c r="G268" s="33">
        <v>16465</v>
      </c>
      <c r="H268" s="66">
        <v>26.39</v>
      </c>
      <c r="I268" s="67">
        <v>6719.69</v>
      </c>
      <c r="J268" s="67">
        <v>8459</v>
      </c>
      <c r="K268" s="67">
        <v>13.56</v>
      </c>
      <c r="L268" s="33">
        <v>97610</v>
      </c>
      <c r="M268" s="33">
        <v>8549</v>
      </c>
      <c r="N268" s="66">
        <v>13.7</v>
      </c>
    </row>
    <row r="269" spans="1:14" x14ac:dyDescent="0.25">
      <c r="A269" t="str">
        <f t="shared" si="5"/>
        <v>0946673</v>
      </c>
      <c r="C269" t="s">
        <v>89</v>
      </c>
      <c r="D269" t="s">
        <v>138</v>
      </c>
      <c r="E269">
        <v>108</v>
      </c>
      <c r="F269" s="33">
        <v>595560</v>
      </c>
      <c r="G269" s="33">
        <v>107938</v>
      </c>
      <c r="H269" s="66">
        <v>83.29</v>
      </c>
      <c r="I269" s="67">
        <v>11425.8</v>
      </c>
      <c r="J269" s="67">
        <v>11977</v>
      </c>
      <c r="K269" s="67">
        <v>9.24</v>
      </c>
      <c r="L269" s="33">
        <v>213400</v>
      </c>
      <c r="M269" s="33">
        <v>19542</v>
      </c>
      <c r="N269" s="66">
        <v>15.08</v>
      </c>
    </row>
    <row r="270" spans="1:14" x14ac:dyDescent="0.25">
      <c r="A270" t="str">
        <f t="shared" si="5"/>
        <v>0946674</v>
      </c>
      <c r="C270" t="s">
        <v>72</v>
      </c>
      <c r="D270" t="s">
        <v>138</v>
      </c>
      <c r="E270">
        <v>55</v>
      </c>
      <c r="F270" s="33">
        <v>185760</v>
      </c>
      <c r="G270" s="33">
        <v>31611</v>
      </c>
      <c r="H270" s="66">
        <v>47.9</v>
      </c>
      <c r="I270" s="67">
        <v>9928.23</v>
      </c>
      <c r="J270" s="67">
        <v>11432</v>
      </c>
      <c r="K270" s="67">
        <v>17.32</v>
      </c>
      <c r="L270" s="33">
        <v>103310</v>
      </c>
      <c r="M270" s="33">
        <v>8907</v>
      </c>
      <c r="N270" s="66">
        <v>13.5</v>
      </c>
    </row>
    <row r="271" spans="1:14" x14ac:dyDescent="0.25">
      <c r="A271" t="str">
        <f t="shared" si="5"/>
        <v>0946675</v>
      </c>
      <c r="C271" t="s">
        <v>226</v>
      </c>
      <c r="D271" t="s">
        <v>138</v>
      </c>
      <c r="E271">
        <v>24</v>
      </c>
      <c r="F271" s="33">
        <v>95920</v>
      </c>
      <c r="G271" s="33">
        <v>17812</v>
      </c>
      <c r="H271" s="66">
        <v>61.85</v>
      </c>
      <c r="I271" s="67">
        <v>4548.9799999999996</v>
      </c>
      <c r="J271" s="67">
        <v>7027</v>
      </c>
      <c r="K271" s="67">
        <v>24.4</v>
      </c>
      <c r="L271" s="33">
        <v>61720</v>
      </c>
      <c r="M271" s="33">
        <v>5187</v>
      </c>
      <c r="N271" s="66">
        <v>18.010000000000002</v>
      </c>
    </row>
    <row r="272" spans="1:14" x14ac:dyDescent="0.25">
      <c r="A272" t="str">
        <f t="shared" si="5"/>
        <v>0947051</v>
      </c>
      <c r="C272" t="s">
        <v>75</v>
      </c>
      <c r="D272" t="s">
        <v>138</v>
      </c>
      <c r="E272">
        <v>6</v>
      </c>
      <c r="H272" s="66"/>
      <c r="I272" s="67">
        <v>0</v>
      </c>
      <c r="J272" s="67"/>
      <c r="K272" s="67"/>
      <c r="L272" s="33">
        <v>189450</v>
      </c>
      <c r="M272" s="33">
        <v>11538</v>
      </c>
      <c r="N272" s="66">
        <v>160.25</v>
      </c>
    </row>
    <row r="273" spans="1:14" x14ac:dyDescent="0.25">
      <c r="A273" t="str">
        <f t="shared" si="5"/>
        <v>0952001</v>
      </c>
      <c r="B273" t="s">
        <v>71</v>
      </c>
      <c r="C273" t="s">
        <v>86</v>
      </c>
      <c r="D273" t="s">
        <v>70</v>
      </c>
      <c r="E273">
        <v>131</v>
      </c>
      <c r="H273" s="66"/>
      <c r="I273" s="67">
        <v>0</v>
      </c>
      <c r="J273" s="67"/>
      <c r="K273" s="67"/>
      <c r="L273" s="33">
        <v>0</v>
      </c>
      <c r="N273" s="66"/>
    </row>
    <row r="274" spans="1:14" x14ac:dyDescent="0.25">
      <c r="A274" t="str">
        <f t="shared" si="5"/>
        <v>0952002</v>
      </c>
      <c r="C274" t="s">
        <v>135</v>
      </c>
      <c r="D274" t="s">
        <v>70</v>
      </c>
      <c r="E274">
        <v>196</v>
      </c>
      <c r="F274" s="33">
        <v>937205</v>
      </c>
      <c r="G274" s="33">
        <v>144649</v>
      </c>
      <c r="H274" s="66">
        <v>61.5</v>
      </c>
      <c r="I274" s="67">
        <v>302978</v>
      </c>
      <c r="J274" s="67">
        <v>261010</v>
      </c>
      <c r="K274" s="67">
        <v>110.97</v>
      </c>
      <c r="L274" s="33">
        <v>12870</v>
      </c>
      <c r="M274" s="33">
        <v>86486</v>
      </c>
      <c r="N274" s="66">
        <v>36.770000000000003</v>
      </c>
    </row>
    <row r="275" spans="1:14" x14ac:dyDescent="0.25">
      <c r="A275" t="str">
        <f t="shared" si="5"/>
        <v>0952003</v>
      </c>
      <c r="C275" t="s">
        <v>297</v>
      </c>
      <c r="D275" t="s">
        <v>70</v>
      </c>
      <c r="E275">
        <v>100</v>
      </c>
      <c r="F275" s="33">
        <v>4411</v>
      </c>
      <c r="G275" s="33">
        <v>1481</v>
      </c>
      <c r="H275" s="66">
        <v>1.23</v>
      </c>
      <c r="I275" s="67">
        <v>0</v>
      </c>
      <c r="J275" s="67"/>
      <c r="K275" s="67"/>
      <c r="L275" s="33">
        <v>0</v>
      </c>
      <c r="N275" s="66"/>
    </row>
    <row r="276" spans="1:14" x14ac:dyDescent="0.25">
      <c r="A276" t="str">
        <f t="shared" si="5"/>
        <v>0956671</v>
      </c>
      <c r="C276" t="s">
        <v>78</v>
      </c>
      <c r="D276" t="s">
        <v>70</v>
      </c>
      <c r="E276">
        <v>149</v>
      </c>
      <c r="H276" s="66"/>
      <c r="I276" s="67">
        <v>0</v>
      </c>
      <c r="J276" s="67"/>
      <c r="K276" s="67"/>
      <c r="L276" s="33">
        <v>0</v>
      </c>
      <c r="N276" s="66"/>
    </row>
    <row r="277" spans="1:14" x14ac:dyDescent="0.25">
      <c r="A277" t="str">
        <f t="shared" si="5"/>
        <v>0956672</v>
      </c>
      <c r="C277" t="s">
        <v>99</v>
      </c>
      <c r="D277" t="s">
        <v>70</v>
      </c>
      <c r="E277">
        <v>152</v>
      </c>
      <c r="H277" s="66"/>
      <c r="I277" s="67">
        <v>0</v>
      </c>
      <c r="J277" s="67"/>
      <c r="K277" s="67"/>
      <c r="L277" s="33">
        <v>0</v>
      </c>
      <c r="N277" s="66"/>
    </row>
    <row r="278" spans="1:14" x14ac:dyDescent="0.25">
      <c r="A278" t="str">
        <f t="shared" si="5"/>
        <v>0956673</v>
      </c>
      <c r="C278" t="s">
        <v>89</v>
      </c>
      <c r="D278" t="s">
        <v>70</v>
      </c>
      <c r="E278">
        <v>54</v>
      </c>
      <c r="F278" s="33">
        <v>187000</v>
      </c>
      <c r="G278" s="33">
        <v>30057</v>
      </c>
      <c r="H278" s="66">
        <v>46.38</v>
      </c>
      <c r="I278" s="67">
        <v>18410</v>
      </c>
      <c r="J278" s="67">
        <v>17987</v>
      </c>
      <c r="K278" s="67">
        <v>27.76</v>
      </c>
      <c r="L278" s="33">
        <v>1640</v>
      </c>
      <c r="M278" s="33">
        <v>11742</v>
      </c>
      <c r="N278" s="66">
        <v>18.12</v>
      </c>
    </row>
    <row r="279" spans="1:14" x14ac:dyDescent="0.25">
      <c r="A279" t="str">
        <f t="shared" si="5"/>
        <v>0956674</v>
      </c>
      <c r="C279" t="s">
        <v>72</v>
      </c>
      <c r="D279" t="s">
        <v>70</v>
      </c>
      <c r="E279">
        <v>67</v>
      </c>
      <c r="H279" s="66"/>
      <c r="I279" s="67">
        <v>0</v>
      </c>
      <c r="J279" s="67"/>
      <c r="K279" s="67"/>
      <c r="L279" s="33">
        <v>0</v>
      </c>
      <c r="N279" s="66"/>
    </row>
    <row r="280" spans="1:14" x14ac:dyDescent="0.25">
      <c r="A280" t="str">
        <f t="shared" si="5"/>
        <v>0957051</v>
      </c>
      <c r="C280" t="s">
        <v>75</v>
      </c>
      <c r="D280" t="s">
        <v>70</v>
      </c>
      <c r="E280">
        <v>9</v>
      </c>
      <c r="H280" s="66"/>
      <c r="I280" s="67">
        <v>0</v>
      </c>
      <c r="J280" s="67"/>
      <c r="K280" s="67"/>
      <c r="L280" s="33">
        <v>0</v>
      </c>
      <c r="N280" s="66"/>
    </row>
    <row r="281" spans="1:14" x14ac:dyDescent="0.25">
      <c r="A281" t="str">
        <f t="shared" si="5"/>
        <v>0957052</v>
      </c>
      <c r="C281" t="s">
        <v>94</v>
      </c>
      <c r="D281" t="s">
        <v>70</v>
      </c>
      <c r="E281">
        <v>24</v>
      </c>
      <c r="F281" s="33">
        <v>224776</v>
      </c>
      <c r="G281" s="33">
        <v>47578</v>
      </c>
      <c r="H281" s="66">
        <v>165.2</v>
      </c>
      <c r="I281" s="67">
        <v>17138</v>
      </c>
      <c r="J281" s="67">
        <v>22724</v>
      </c>
      <c r="K281" s="67">
        <v>78.900000000000006</v>
      </c>
      <c r="L281" s="33">
        <v>2204</v>
      </c>
      <c r="M281" s="33">
        <v>15829</v>
      </c>
      <c r="N281" s="66">
        <v>54.96</v>
      </c>
    </row>
    <row r="282" spans="1:14" x14ac:dyDescent="0.25">
      <c r="A282" t="str">
        <f t="shared" si="5"/>
        <v>0966671</v>
      </c>
      <c r="B282" t="s">
        <v>137</v>
      </c>
      <c r="C282" t="s">
        <v>78</v>
      </c>
      <c r="D282" t="s">
        <v>136</v>
      </c>
      <c r="E282">
        <v>24</v>
      </c>
      <c r="F282" s="33">
        <v>57402</v>
      </c>
      <c r="G282" s="33">
        <v>10283</v>
      </c>
      <c r="H282" s="66">
        <v>35.700000000000003</v>
      </c>
      <c r="I282" s="67">
        <v>13091.17</v>
      </c>
      <c r="J282" s="67">
        <v>40977</v>
      </c>
      <c r="K282" s="67">
        <v>142.28</v>
      </c>
      <c r="L282" s="33">
        <v>1248.25</v>
      </c>
      <c r="M282" s="33">
        <v>3886</v>
      </c>
      <c r="N282" s="66">
        <v>13.49</v>
      </c>
    </row>
    <row r="283" spans="1:14" x14ac:dyDescent="0.25">
      <c r="A283" t="str">
        <f t="shared" si="5"/>
        <v>0966672</v>
      </c>
      <c r="C283" t="s">
        <v>99</v>
      </c>
      <c r="D283" t="s">
        <v>136</v>
      </c>
      <c r="E283">
        <v>30</v>
      </c>
      <c r="F283" s="33">
        <v>76166</v>
      </c>
      <c r="G283" s="33">
        <v>13827</v>
      </c>
      <c r="H283" s="66">
        <v>38.409999999999997</v>
      </c>
      <c r="I283" s="67">
        <v>13542.19</v>
      </c>
      <c r="J283" s="67">
        <v>16309</v>
      </c>
      <c r="K283" s="67">
        <v>45.3</v>
      </c>
      <c r="L283" s="33">
        <v>766.39</v>
      </c>
      <c r="M283" s="33">
        <v>3566</v>
      </c>
      <c r="N283" s="66">
        <v>9.91</v>
      </c>
    </row>
    <row r="284" spans="1:14" x14ac:dyDescent="0.25">
      <c r="A284" t="str">
        <f t="shared" si="5"/>
        <v>0967051</v>
      </c>
      <c r="C284" t="s">
        <v>75</v>
      </c>
      <c r="D284" t="s">
        <v>136</v>
      </c>
      <c r="E284">
        <v>25</v>
      </c>
      <c r="F284" s="33">
        <v>2654</v>
      </c>
      <c r="G284" s="33">
        <v>673</v>
      </c>
      <c r="H284" s="66">
        <v>2.2400000000000002</v>
      </c>
      <c r="I284" s="67">
        <v>160.04</v>
      </c>
      <c r="J284" s="67">
        <v>218</v>
      </c>
      <c r="K284" s="67">
        <v>0.73</v>
      </c>
      <c r="L284" s="33">
        <v>1849.62</v>
      </c>
      <c r="M284" s="33">
        <v>10015</v>
      </c>
      <c r="N284" s="66">
        <v>33.380000000000003</v>
      </c>
    </row>
    <row r="285" spans="1:14" x14ac:dyDescent="0.25">
      <c r="A285" t="str">
        <f t="shared" si="5"/>
        <v>0972001</v>
      </c>
      <c r="B285" t="s">
        <v>392</v>
      </c>
      <c r="C285" t="s">
        <v>86</v>
      </c>
      <c r="D285" t="s">
        <v>391</v>
      </c>
      <c r="E285">
        <v>160</v>
      </c>
      <c r="F285" s="33">
        <v>41390</v>
      </c>
      <c r="G285" s="33">
        <v>15729</v>
      </c>
      <c r="H285" s="66">
        <v>8.19</v>
      </c>
      <c r="I285" s="67">
        <v>2799.22</v>
      </c>
      <c r="J285" s="67">
        <v>7097</v>
      </c>
      <c r="K285" s="67">
        <v>3.7</v>
      </c>
      <c r="L285" s="33">
        <v>9497</v>
      </c>
      <c r="M285" s="33">
        <v>124438</v>
      </c>
      <c r="N285" s="66">
        <v>64.81</v>
      </c>
    </row>
    <row r="286" spans="1:14" x14ac:dyDescent="0.25">
      <c r="A286" t="str">
        <f t="shared" si="5"/>
        <v>0976671</v>
      </c>
      <c r="C286" t="s">
        <v>78</v>
      </c>
      <c r="D286" t="s">
        <v>391</v>
      </c>
      <c r="E286">
        <v>48</v>
      </c>
      <c r="F286" s="33">
        <v>151734</v>
      </c>
      <c r="G286" s="33">
        <v>35328</v>
      </c>
      <c r="H286" s="66">
        <v>61.33</v>
      </c>
      <c r="I286" s="67">
        <v>32207.57</v>
      </c>
      <c r="J286" s="67">
        <v>46442</v>
      </c>
      <c r="K286" s="67">
        <v>80.63</v>
      </c>
      <c r="L286" s="33">
        <v>2194</v>
      </c>
      <c r="M286" s="33">
        <v>24544</v>
      </c>
      <c r="N286" s="66">
        <v>42.61</v>
      </c>
    </row>
    <row r="287" spans="1:14" x14ac:dyDescent="0.25">
      <c r="A287" t="str">
        <f t="shared" si="5"/>
        <v>0976672</v>
      </c>
      <c r="C287" t="s">
        <v>99</v>
      </c>
      <c r="D287" t="s">
        <v>391</v>
      </c>
      <c r="E287">
        <v>56</v>
      </c>
      <c r="F287" s="33">
        <v>202389</v>
      </c>
      <c r="G287" s="33">
        <v>45051</v>
      </c>
      <c r="H287" s="66">
        <v>67.040000000000006</v>
      </c>
      <c r="I287" s="67">
        <v>38967.99</v>
      </c>
      <c r="J287" s="67">
        <v>47054</v>
      </c>
      <c r="K287" s="67">
        <v>70.02</v>
      </c>
      <c r="L287" s="33">
        <v>1648</v>
      </c>
      <c r="M287" s="33">
        <v>19193</v>
      </c>
      <c r="N287" s="66">
        <v>28.56</v>
      </c>
    </row>
    <row r="288" spans="1:14" x14ac:dyDescent="0.25">
      <c r="A288" t="str">
        <f t="shared" si="5"/>
        <v>0976673</v>
      </c>
      <c r="C288" t="s">
        <v>89</v>
      </c>
      <c r="D288" t="s">
        <v>391</v>
      </c>
      <c r="E288">
        <v>130</v>
      </c>
      <c r="F288" s="33">
        <v>1178883</v>
      </c>
      <c r="G288" s="33">
        <v>262331</v>
      </c>
      <c r="H288" s="66">
        <v>168.16</v>
      </c>
      <c r="I288" s="67">
        <v>7024.25</v>
      </c>
      <c r="J288" s="67">
        <v>9601</v>
      </c>
      <c r="K288" s="67">
        <v>6.15</v>
      </c>
      <c r="L288" s="33">
        <v>3213</v>
      </c>
      <c r="M288" s="33">
        <v>37376</v>
      </c>
      <c r="N288" s="66">
        <v>23.96</v>
      </c>
    </row>
    <row r="289" spans="1:14" x14ac:dyDescent="0.25">
      <c r="A289" t="str">
        <f t="shared" si="5"/>
        <v>0976675</v>
      </c>
      <c r="C289" t="s">
        <v>226</v>
      </c>
      <c r="D289" t="s">
        <v>391</v>
      </c>
      <c r="E289">
        <v>125</v>
      </c>
      <c r="F289" s="33">
        <v>1105940</v>
      </c>
      <c r="G289" s="33">
        <v>246519</v>
      </c>
      <c r="H289" s="66">
        <v>164.35</v>
      </c>
      <c r="I289" s="67">
        <v>9092.14</v>
      </c>
      <c r="J289" s="67">
        <v>165602</v>
      </c>
      <c r="K289" s="67">
        <v>110.4</v>
      </c>
      <c r="L289" s="33">
        <v>3824</v>
      </c>
      <c r="M289" s="33">
        <v>43366</v>
      </c>
      <c r="N289" s="66">
        <v>28.91</v>
      </c>
    </row>
    <row r="290" spans="1:14" x14ac:dyDescent="0.25">
      <c r="A290" t="str">
        <f t="shared" si="5"/>
        <v>0977051</v>
      </c>
      <c r="C290" t="s">
        <v>75</v>
      </c>
      <c r="D290" t="s">
        <v>391</v>
      </c>
      <c r="E290">
        <v>15</v>
      </c>
      <c r="F290" s="33">
        <v>554</v>
      </c>
      <c r="G290" s="33">
        <v>718</v>
      </c>
      <c r="H290" s="66">
        <v>3.99</v>
      </c>
      <c r="I290" s="67">
        <v>0</v>
      </c>
      <c r="J290" s="67"/>
      <c r="K290" s="67"/>
      <c r="L290" s="33">
        <v>1053</v>
      </c>
      <c r="M290" s="33">
        <v>11653</v>
      </c>
      <c r="N290" s="66">
        <v>64.739999999999995</v>
      </c>
    </row>
    <row r="291" spans="1:14" x14ac:dyDescent="0.25">
      <c r="A291" t="str">
        <f t="shared" si="5"/>
        <v>0996671</v>
      </c>
      <c r="B291" t="s">
        <v>288</v>
      </c>
      <c r="C291" t="s">
        <v>78</v>
      </c>
      <c r="D291" t="s">
        <v>287</v>
      </c>
      <c r="E291">
        <v>40</v>
      </c>
      <c r="F291" s="33">
        <v>286616</v>
      </c>
      <c r="G291" s="33">
        <v>55366</v>
      </c>
      <c r="H291" s="66">
        <v>115.35</v>
      </c>
      <c r="I291" s="67">
        <v>0</v>
      </c>
      <c r="J291" s="67"/>
      <c r="K291" s="67"/>
      <c r="L291" s="33">
        <v>108634</v>
      </c>
      <c r="M291" s="33">
        <v>19532</v>
      </c>
      <c r="N291" s="66">
        <v>40.69</v>
      </c>
    </row>
    <row r="292" spans="1:14" x14ac:dyDescent="0.25">
      <c r="A292" t="str">
        <f t="shared" si="5"/>
        <v>0996672</v>
      </c>
      <c r="C292" t="s">
        <v>99</v>
      </c>
      <c r="D292" t="s">
        <v>287</v>
      </c>
      <c r="E292">
        <v>64</v>
      </c>
      <c r="F292" s="33">
        <v>572640</v>
      </c>
      <c r="G292" s="33">
        <v>101859</v>
      </c>
      <c r="H292" s="66">
        <v>132.63</v>
      </c>
      <c r="I292" s="67">
        <v>0</v>
      </c>
      <c r="J292" s="67"/>
      <c r="K292" s="67"/>
      <c r="L292" s="33">
        <v>147863</v>
      </c>
      <c r="M292" s="33">
        <v>32776</v>
      </c>
      <c r="N292" s="66">
        <v>42.68</v>
      </c>
    </row>
    <row r="293" spans="1:14" x14ac:dyDescent="0.25">
      <c r="A293" t="str">
        <f t="shared" si="5"/>
        <v>0996891</v>
      </c>
      <c r="C293" t="s">
        <v>150</v>
      </c>
      <c r="D293" t="s">
        <v>287</v>
      </c>
      <c r="E293">
        <v>8</v>
      </c>
      <c r="H293" s="66"/>
      <c r="I293" s="67">
        <v>0</v>
      </c>
      <c r="J293" s="67"/>
      <c r="K293" s="67"/>
      <c r="L293" s="33">
        <v>0</v>
      </c>
      <c r="N293" s="66"/>
    </row>
    <row r="294" spans="1:14" x14ac:dyDescent="0.25">
      <c r="A294" t="str">
        <f t="shared" si="5"/>
        <v>0996892</v>
      </c>
      <c r="C294" t="s">
        <v>175</v>
      </c>
      <c r="D294" t="s">
        <v>287</v>
      </c>
      <c r="E294">
        <v>8</v>
      </c>
      <c r="H294" s="66"/>
      <c r="I294" s="67">
        <v>0</v>
      </c>
      <c r="J294" s="67"/>
      <c r="K294" s="67"/>
      <c r="L294" s="33">
        <v>0</v>
      </c>
      <c r="N294" s="66"/>
    </row>
    <row r="295" spans="1:14" x14ac:dyDescent="0.25">
      <c r="A295" t="str">
        <f t="shared" si="5"/>
        <v>0997051</v>
      </c>
      <c r="C295" t="s">
        <v>75</v>
      </c>
      <c r="D295" t="s">
        <v>287</v>
      </c>
      <c r="E295">
        <v>10</v>
      </c>
      <c r="F295" s="33">
        <v>6949</v>
      </c>
      <c r="G295" s="33">
        <v>1648</v>
      </c>
      <c r="H295" s="66">
        <v>13.73</v>
      </c>
      <c r="I295" s="67">
        <v>0</v>
      </c>
      <c r="J295" s="67"/>
      <c r="K295" s="67"/>
      <c r="L295" s="33">
        <v>21944</v>
      </c>
      <c r="M295" s="33">
        <v>2882</v>
      </c>
      <c r="N295" s="66">
        <v>24.02</v>
      </c>
    </row>
    <row r="296" spans="1:14" x14ac:dyDescent="0.25">
      <c r="A296" t="str">
        <f t="shared" si="5"/>
        <v>0997052</v>
      </c>
      <c r="C296" t="s">
        <v>94</v>
      </c>
      <c r="D296" t="s">
        <v>287</v>
      </c>
      <c r="E296">
        <v>10</v>
      </c>
      <c r="F296" s="33">
        <v>96</v>
      </c>
      <c r="G296" s="33">
        <v>143</v>
      </c>
      <c r="H296" s="66">
        <v>1.19</v>
      </c>
      <c r="I296" s="67">
        <v>0</v>
      </c>
      <c r="J296" s="67"/>
      <c r="K296" s="67"/>
      <c r="L296" s="33">
        <v>57816</v>
      </c>
      <c r="M296" s="33">
        <v>10285</v>
      </c>
      <c r="N296" s="66">
        <v>85.71</v>
      </c>
    </row>
    <row r="297" spans="1:14" x14ac:dyDescent="0.25">
      <c r="A297" t="str">
        <f t="shared" si="5"/>
        <v>0997053</v>
      </c>
      <c r="C297" t="s">
        <v>83</v>
      </c>
      <c r="D297" t="s">
        <v>287</v>
      </c>
      <c r="E297">
        <v>9</v>
      </c>
      <c r="F297" s="33">
        <v>733</v>
      </c>
      <c r="G297" s="33">
        <v>366</v>
      </c>
      <c r="H297" s="66">
        <v>3.39</v>
      </c>
      <c r="I297" s="67">
        <v>8</v>
      </c>
      <c r="J297" s="67">
        <v>279</v>
      </c>
      <c r="K297" s="67">
        <v>2.58</v>
      </c>
      <c r="L297" s="33">
        <v>27000</v>
      </c>
      <c r="M297" s="33">
        <v>4157</v>
      </c>
      <c r="N297" s="66">
        <v>38.49</v>
      </c>
    </row>
    <row r="298" spans="1:14" x14ac:dyDescent="0.25">
      <c r="A298" t="str">
        <f t="shared" si="5"/>
        <v>0997054</v>
      </c>
      <c r="C298" t="s">
        <v>298</v>
      </c>
      <c r="D298" t="s">
        <v>287</v>
      </c>
      <c r="E298">
        <v>12</v>
      </c>
      <c r="F298" s="33">
        <v>1587</v>
      </c>
      <c r="G298" s="33">
        <v>420</v>
      </c>
      <c r="H298" s="66">
        <v>2.92</v>
      </c>
      <c r="I298" s="67">
        <v>0</v>
      </c>
      <c r="J298" s="67">
        <v>524</v>
      </c>
      <c r="K298" s="67">
        <v>3.64</v>
      </c>
      <c r="L298" s="33">
        <v>72684</v>
      </c>
      <c r="M298" s="33">
        <v>7180</v>
      </c>
      <c r="N298" s="66">
        <v>49.86</v>
      </c>
    </row>
    <row r="299" spans="1:14" x14ac:dyDescent="0.25">
      <c r="A299" t="str">
        <f t="shared" si="5"/>
        <v>1002001</v>
      </c>
      <c r="B299" t="s">
        <v>256</v>
      </c>
      <c r="C299" t="s">
        <v>86</v>
      </c>
      <c r="D299" t="s">
        <v>255</v>
      </c>
      <c r="E299">
        <v>110</v>
      </c>
      <c r="F299" s="33">
        <v>108162</v>
      </c>
      <c r="G299" s="33">
        <v>23288</v>
      </c>
      <c r="H299" s="66">
        <v>17.64</v>
      </c>
      <c r="I299" s="67">
        <v>57637.25</v>
      </c>
      <c r="J299" s="67">
        <v>52984</v>
      </c>
      <c r="K299" s="67">
        <v>40.14</v>
      </c>
      <c r="L299" s="33">
        <v>13262</v>
      </c>
      <c r="M299" s="33">
        <v>260881</v>
      </c>
      <c r="N299" s="66">
        <v>197.64</v>
      </c>
    </row>
    <row r="300" spans="1:14" x14ac:dyDescent="0.25">
      <c r="A300" t="str">
        <f t="shared" si="5"/>
        <v>1002002</v>
      </c>
      <c r="C300" t="s">
        <v>135</v>
      </c>
      <c r="D300" t="s">
        <v>255</v>
      </c>
      <c r="E300">
        <v>75</v>
      </c>
      <c r="G300" s="33">
        <v>0</v>
      </c>
      <c r="H300" s="66">
        <v>0</v>
      </c>
      <c r="I300" s="67">
        <v>2783.71</v>
      </c>
      <c r="J300" s="67">
        <v>3717</v>
      </c>
      <c r="K300" s="67">
        <v>4.13</v>
      </c>
      <c r="L300" s="33">
        <v>6590</v>
      </c>
      <c r="M300" s="33">
        <v>84190</v>
      </c>
      <c r="N300" s="66">
        <v>93.54</v>
      </c>
    </row>
    <row r="301" spans="1:14" x14ac:dyDescent="0.25">
      <c r="A301" t="str">
        <f t="shared" si="5"/>
        <v>1006672</v>
      </c>
      <c r="C301" t="s">
        <v>99</v>
      </c>
      <c r="D301" t="s">
        <v>255</v>
      </c>
      <c r="E301">
        <v>40</v>
      </c>
      <c r="F301" s="33">
        <v>329400</v>
      </c>
      <c r="G301" s="33">
        <v>58427</v>
      </c>
      <c r="H301" s="66">
        <v>121.72</v>
      </c>
      <c r="I301" s="67">
        <v>0</v>
      </c>
      <c r="J301" s="67"/>
      <c r="K301" s="67"/>
      <c r="L301" s="33">
        <v>1815</v>
      </c>
      <c r="M301" s="33">
        <v>24847</v>
      </c>
      <c r="N301" s="66">
        <v>51.76</v>
      </c>
    </row>
    <row r="302" spans="1:14" x14ac:dyDescent="0.25">
      <c r="A302" t="str">
        <f t="shared" si="5"/>
        <v>1006673</v>
      </c>
      <c r="C302" t="s">
        <v>89</v>
      </c>
      <c r="D302" t="s">
        <v>255</v>
      </c>
      <c r="E302">
        <v>80</v>
      </c>
      <c r="F302" s="33">
        <v>697385</v>
      </c>
      <c r="G302" s="33">
        <v>112641</v>
      </c>
      <c r="H302" s="66">
        <v>117.33</v>
      </c>
      <c r="I302" s="67">
        <v>3072.74</v>
      </c>
      <c r="J302" s="67">
        <v>3427</v>
      </c>
      <c r="K302" s="67">
        <v>3.57</v>
      </c>
      <c r="L302" s="33">
        <v>322</v>
      </c>
      <c r="M302" s="33">
        <v>5361</v>
      </c>
      <c r="N302" s="66">
        <v>5.58</v>
      </c>
    </row>
    <row r="303" spans="1:14" x14ac:dyDescent="0.25">
      <c r="A303" t="str">
        <f t="shared" si="5"/>
        <v>1006674</v>
      </c>
      <c r="C303" t="s">
        <v>72</v>
      </c>
      <c r="D303" t="s">
        <v>255</v>
      </c>
      <c r="E303">
        <v>80</v>
      </c>
      <c r="F303" s="33">
        <v>648120</v>
      </c>
      <c r="G303" s="33">
        <v>127458</v>
      </c>
      <c r="H303" s="66">
        <v>132.77000000000001</v>
      </c>
      <c r="I303" s="67">
        <v>157.13</v>
      </c>
      <c r="J303" s="67">
        <v>225</v>
      </c>
      <c r="K303" s="67">
        <v>0.23</v>
      </c>
      <c r="L303" s="33">
        <v>2733</v>
      </c>
      <c r="M303" s="33">
        <v>54078</v>
      </c>
      <c r="N303" s="66">
        <v>56.33</v>
      </c>
    </row>
    <row r="304" spans="1:14" x14ac:dyDescent="0.25">
      <c r="A304" t="str">
        <f t="shared" si="5"/>
        <v>1006675</v>
      </c>
      <c r="C304" t="s">
        <v>226</v>
      </c>
      <c r="D304" t="s">
        <v>255</v>
      </c>
      <c r="E304">
        <v>120</v>
      </c>
      <c r="F304" s="33">
        <v>847440</v>
      </c>
      <c r="G304" s="33">
        <v>150566</v>
      </c>
      <c r="H304" s="66">
        <v>104.56</v>
      </c>
      <c r="I304" s="67">
        <v>0</v>
      </c>
      <c r="J304" s="67"/>
      <c r="K304" s="67"/>
      <c r="L304" s="33">
        <v>3468</v>
      </c>
      <c r="M304" s="33">
        <v>80789</v>
      </c>
      <c r="N304" s="66">
        <v>56.1</v>
      </c>
    </row>
    <row r="305" spans="1:14" x14ac:dyDescent="0.25">
      <c r="A305" t="str">
        <f t="shared" si="5"/>
        <v>1006676</v>
      </c>
      <c r="C305" t="s">
        <v>301</v>
      </c>
      <c r="D305" t="s">
        <v>255</v>
      </c>
      <c r="E305">
        <v>84</v>
      </c>
      <c r="F305" s="33">
        <v>558634</v>
      </c>
      <c r="G305" s="33">
        <v>99910</v>
      </c>
      <c r="H305" s="66">
        <v>99.12</v>
      </c>
      <c r="I305" s="67">
        <v>36108.629999999997</v>
      </c>
      <c r="J305" s="67">
        <v>31408</v>
      </c>
      <c r="K305" s="67">
        <v>31.16</v>
      </c>
      <c r="L305" s="33">
        <v>3080</v>
      </c>
      <c r="M305" s="33">
        <v>70311</v>
      </c>
      <c r="N305" s="66">
        <v>69.75</v>
      </c>
    </row>
    <row r="306" spans="1:14" x14ac:dyDescent="0.25">
      <c r="A306" t="str">
        <f t="shared" si="5"/>
        <v>1006677</v>
      </c>
      <c r="C306" t="s">
        <v>313</v>
      </c>
      <c r="D306" t="s">
        <v>255</v>
      </c>
      <c r="E306">
        <v>72</v>
      </c>
      <c r="F306" s="33">
        <v>270010</v>
      </c>
      <c r="G306" s="33">
        <v>60402</v>
      </c>
      <c r="H306" s="66">
        <v>69.91</v>
      </c>
      <c r="I306" s="67">
        <v>17093.11</v>
      </c>
      <c r="J306" s="67">
        <v>15207</v>
      </c>
      <c r="K306" s="67">
        <v>17.600000000000001</v>
      </c>
      <c r="L306" s="33">
        <v>2462</v>
      </c>
      <c r="M306" s="33">
        <v>59592</v>
      </c>
      <c r="N306" s="66">
        <v>68.97</v>
      </c>
    </row>
    <row r="307" spans="1:14" x14ac:dyDescent="0.25">
      <c r="A307" t="str">
        <f t="shared" si="5"/>
        <v>1006678</v>
      </c>
      <c r="C307" t="s">
        <v>262</v>
      </c>
      <c r="D307" t="s">
        <v>255</v>
      </c>
      <c r="E307">
        <v>60</v>
      </c>
      <c r="F307" s="33">
        <v>179239</v>
      </c>
      <c r="G307" s="33">
        <v>30817</v>
      </c>
      <c r="H307" s="66">
        <v>42.8</v>
      </c>
      <c r="I307" s="67">
        <v>13998.06</v>
      </c>
      <c r="J307" s="67">
        <v>13803</v>
      </c>
      <c r="K307" s="67">
        <v>19.170000000000002</v>
      </c>
      <c r="L307" s="33">
        <v>1915</v>
      </c>
      <c r="M307" s="33">
        <v>40763</v>
      </c>
      <c r="N307" s="66">
        <v>56.62</v>
      </c>
    </row>
    <row r="308" spans="1:14" x14ac:dyDescent="0.25">
      <c r="A308" t="str">
        <f t="shared" si="5"/>
        <v>1007051</v>
      </c>
      <c r="C308" t="s">
        <v>75</v>
      </c>
      <c r="D308" t="s">
        <v>255</v>
      </c>
      <c r="E308">
        <v>6</v>
      </c>
      <c r="F308" s="33">
        <v>104</v>
      </c>
      <c r="G308" s="33">
        <v>131</v>
      </c>
      <c r="H308" s="66">
        <v>1.82</v>
      </c>
      <c r="I308" s="67">
        <v>2268.67</v>
      </c>
      <c r="J308" s="67">
        <v>2451</v>
      </c>
      <c r="K308" s="67">
        <v>34.04</v>
      </c>
      <c r="L308" s="33">
        <v>392</v>
      </c>
      <c r="M308" s="33">
        <v>5528</v>
      </c>
      <c r="N308" s="66">
        <v>76.78</v>
      </c>
    </row>
    <row r="309" spans="1:14" x14ac:dyDescent="0.25">
      <c r="A309" t="str">
        <f t="shared" si="5"/>
        <v>1007052</v>
      </c>
      <c r="C309" t="s">
        <v>94</v>
      </c>
      <c r="D309" t="s">
        <v>255</v>
      </c>
      <c r="E309">
        <v>58</v>
      </c>
      <c r="H309" s="66"/>
      <c r="I309" s="67">
        <v>0</v>
      </c>
      <c r="J309" s="67"/>
      <c r="K309" s="67"/>
      <c r="L309" s="33">
        <v>0</v>
      </c>
      <c r="N309" s="66"/>
    </row>
    <row r="310" spans="1:14" x14ac:dyDescent="0.25">
      <c r="A310" t="str">
        <f t="shared" si="5"/>
        <v>1007053</v>
      </c>
      <c r="C310" t="s">
        <v>83</v>
      </c>
      <c r="D310" t="s">
        <v>255</v>
      </c>
      <c r="E310">
        <v>12</v>
      </c>
      <c r="F310" s="33">
        <v>21132</v>
      </c>
      <c r="G310" s="33">
        <v>4617</v>
      </c>
      <c r="H310" s="66">
        <v>32.06</v>
      </c>
      <c r="I310" s="67">
        <v>6733.27</v>
      </c>
      <c r="J310" s="67">
        <v>5911</v>
      </c>
      <c r="K310" s="67">
        <v>41.05</v>
      </c>
      <c r="L310" s="33">
        <v>691</v>
      </c>
      <c r="M310" s="33">
        <v>10567</v>
      </c>
      <c r="N310" s="66">
        <v>73.38</v>
      </c>
    </row>
    <row r="311" spans="1:14" x14ac:dyDescent="0.25">
      <c r="A311" t="str">
        <f t="shared" si="5"/>
        <v>1012001</v>
      </c>
      <c r="B311" t="s">
        <v>252</v>
      </c>
      <c r="C311" t="s">
        <v>86</v>
      </c>
      <c r="D311" t="s">
        <v>251</v>
      </c>
      <c r="E311">
        <v>28</v>
      </c>
      <c r="F311" s="33">
        <v>892</v>
      </c>
      <c r="G311" s="33">
        <v>292</v>
      </c>
      <c r="H311" s="66">
        <v>0.87</v>
      </c>
      <c r="I311" s="67">
        <v>32.979999999999997</v>
      </c>
      <c r="J311" s="67">
        <v>141</v>
      </c>
      <c r="K311" s="67">
        <v>0.42</v>
      </c>
      <c r="L311" s="33">
        <v>1840</v>
      </c>
      <c r="M311" s="33">
        <v>22575</v>
      </c>
      <c r="N311" s="66">
        <v>67.19</v>
      </c>
    </row>
    <row r="312" spans="1:14" x14ac:dyDescent="0.25">
      <c r="A312" t="str">
        <f t="shared" si="5"/>
        <v>1016671</v>
      </c>
      <c r="C312" t="s">
        <v>78</v>
      </c>
      <c r="D312" t="s">
        <v>251</v>
      </c>
      <c r="E312">
        <v>40</v>
      </c>
      <c r="F312" s="33">
        <v>110880</v>
      </c>
      <c r="G312" s="33">
        <v>20291</v>
      </c>
      <c r="H312" s="66">
        <v>42.27</v>
      </c>
      <c r="I312" s="67">
        <v>15862.27</v>
      </c>
      <c r="J312" s="67">
        <v>18949</v>
      </c>
      <c r="K312" s="67">
        <v>39.479999999999997</v>
      </c>
      <c r="L312" s="33">
        <v>1825</v>
      </c>
      <c r="M312" s="33">
        <v>17807</v>
      </c>
      <c r="N312" s="66">
        <v>37.1</v>
      </c>
    </row>
    <row r="313" spans="1:14" x14ac:dyDescent="0.25">
      <c r="A313" t="str">
        <f t="shared" si="5"/>
        <v>1016672</v>
      </c>
      <c r="C313" t="s">
        <v>99</v>
      </c>
      <c r="D313" t="s">
        <v>251</v>
      </c>
      <c r="E313">
        <v>40</v>
      </c>
      <c r="F313" s="33">
        <v>378080</v>
      </c>
      <c r="G313" s="33">
        <v>64641</v>
      </c>
      <c r="H313" s="66">
        <v>134.66999999999999</v>
      </c>
      <c r="I313" s="67">
        <v>0</v>
      </c>
      <c r="J313" s="67"/>
      <c r="K313" s="67"/>
      <c r="L313" s="33">
        <v>827</v>
      </c>
      <c r="M313" s="33">
        <v>10695</v>
      </c>
      <c r="N313" s="66">
        <v>22.28</v>
      </c>
    </row>
    <row r="314" spans="1:14" x14ac:dyDescent="0.25">
      <c r="A314" t="str">
        <f t="shared" si="5"/>
        <v>1016673</v>
      </c>
      <c r="C314" t="s">
        <v>89</v>
      </c>
      <c r="D314" t="s">
        <v>251</v>
      </c>
      <c r="E314">
        <v>56</v>
      </c>
      <c r="F314" s="33">
        <v>581160</v>
      </c>
      <c r="G314" s="33">
        <v>104497</v>
      </c>
      <c r="H314" s="66">
        <v>155.5</v>
      </c>
      <c r="I314" s="67">
        <v>0</v>
      </c>
      <c r="J314" s="67"/>
      <c r="K314" s="67"/>
      <c r="L314" s="33">
        <v>1412</v>
      </c>
      <c r="M314" s="33">
        <v>15460</v>
      </c>
      <c r="N314" s="66">
        <v>23.01</v>
      </c>
    </row>
    <row r="315" spans="1:14" x14ac:dyDescent="0.25">
      <c r="A315" t="str">
        <f t="shared" si="5"/>
        <v>1016674</v>
      </c>
      <c r="C315" t="s">
        <v>72</v>
      </c>
      <c r="D315" t="s">
        <v>251</v>
      </c>
      <c r="E315">
        <v>29</v>
      </c>
      <c r="F315" s="33">
        <v>146941</v>
      </c>
      <c r="G315" s="33">
        <v>32687</v>
      </c>
      <c r="H315" s="66">
        <v>93.93</v>
      </c>
      <c r="I315" s="67">
        <v>8629.49</v>
      </c>
      <c r="J315" s="67">
        <v>9635</v>
      </c>
      <c r="K315" s="67">
        <v>27.69</v>
      </c>
      <c r="L315" s="33">
        <v>675</v>
      </c>
      <c r="M315" s="33">
        <v>7845</v>
      </c>
      <c r="N315" s="66">
        <v>22.54</v>
      </c>
    </row>
    <row r="316" spans="1:14" x14ac:dyDescent="0.25">
      <c r="A316" t="str">
        <f t="shared" si="5"/>
        <v>1017051</v>
      </c>
      <c r="C316" t="s">
        <v>75</v>
      </c>
      <c r="D316" t="s">
        <v>251</v>
      </c>
      <c r="E316">
        <v>5</v>
      </c>
      <c r="F316" s="33">
        <v>288</v>
      </c>
      <c r="G316" s="33">
        <v>67</v>
      </c>
      <c r="H316" s="66">
        <v>1.1200000000000001</v>
      </c>
      <c r="I316" s="67">
        <v>22.31</v>
      </c>
      <c r="J316" s="67">
        <v>36</v>
      </c>
      <c r="K316" s="67">
        <v>0.6</v>
      </c>
      <c r="L316" s="33">
        <v>236</v>
      </c>
      <c r="M316" s="33">
        <v>2451</v>
      </c>
      <c r="N316" s="66">
        <v>40.85</v>
      </c>
    </row>
    <row r="317" spans="1:14" x14ac:dyDescent="0.25">
      <c r="A317" t="str">
        <f t="shared" si="5"/>
        <v>3586671</v>
      </c>
      <c r="B317" t="s">
        <v>110</v>
      </c>
      <c r="C317" t="s">
        <v>78</v>
      </c>
      <c r="D317" t="s">
        <v>109</v>
      </c>
      <c r="E317">
        <v>20</v>
      </c>
      <c r="F317" s="33">
        <v>132583</v>
      </c>
      <c r="G317" s="33">
        <v>22088</v>
      </c>
      <c r="H317" s="66">
        <v>92.03</v>
      </c>
      <c r="I317" s="67">
        <v>0</v>
      </c>
      <c r="J317" s="67"/>
      <c r="K317" s="67"/>
      <c r="L317" s="33">
        <v>5104</v>
      </c>
      <c r="M317" s="33">
        <v>351</v>
      </c>
      <c r="N317" s="66">
        <v>1.46</v>
      </c>
    </row>
    <row r="318" spans="1:14" x14ac:dyDescent="0.25">
      <c r="A318" t="str">
        <f t="shared" si="5"/>
        <v>3586672</v>
      </c>
      <c r="C318" t="s">
        <v>99</v>
      </c>
      <c r="D318" t="s">
        <v>109</v>
      </c>
      <c r="E318">
        <v>20</v>
      </c>
      <c r="F318" s="33">
        <v>60662</v>
      </c>
      <c r="G318" s="33">
        <v>11293</v>
      </c>
      <c r="H318" s="66">
        <v>47.05</v>
      </c>
      <c r="I318" s="67">
        <v>0</v>
      </c>
      <c r="J318" s="67"/>
      <c r="K318" s="67"/>
      <c r="L318" s="33">
        <v>4531</v>
      </c>
      <c r="M318" s="33">
        <v>237</v>
      </c>
      <c r="N318" s="66">
        <v>0.99</v>
      </c>
    </row>
    <row r="319" spans="1:14" x14ac:dyDescent="0.25">
      <c r="A319" t="str">
        <f t="shared" si="5"/>
        <v>3586673</v>
      </c>
      <c r="C319" t="s">
        <v>89</v>
      </c>
      <c r="D319" t="s">
        <v>109</v>
      </c>
      <c r="E319">
        <v>17</v>
      </c>
      <c r="F319" s="33">
        <v>36536</v>
      </c>
      <c r="G319" s="33">
        <v>7803</v>
      </c>
      <c r="H319" s="66">
        <v>38.25</v>
      </c>
      <c r="I319" s="67">
        <v>1585.84</v>
      </c>
      <c r="J319" s="67">
        <v>2616</v>
      </c>
      <c r="K319" s="67">
        <v>12.82</v>
      </c>
      <c r="L319" s="33">
        <v>0</v>
      </c>
      <c r="N319" s="66"/>
    </row>
    <row r="320" spans="1:14" x14ac:dyDescent="0.25">
      <c r="A320" t="str">
        <f t="shared" si="5"/>
        <v>3586675</v>
      </c>
      <c r="C320" t="s">
        <v>226</v>
      </c>
      <c r="D320" t="s">
        <v>109</v>
      </c>
      <c r="E320">
        <v>14</v>
      </c>
      <c r="F320" s="33">
        <v>44602</v>
      </c>
      <c r="G320" s="33">
        <v>9922</v>
      </c>
      <c r="H320" s="66">
        <v>59.06</v>
      </c>
      <c r="I320" s="67">
        <v>0</v>
      </c>
      <c r="J320" s="67"/>
      <c r="K320" s="67"/>
      <c r="L320" s="33">
        <v>113.09</v>
      </c>
      <c r="M320" s="33">
        <v>630</v>
      </c>
      <c r="N320" s="66">
        <v>3.75</v>
      </c>
    </row>
    <row r="321" spans="1:14" x14ac:dyDescent="0.25">
      <c r="A321" t="str">
        <f t="shared" si="5"/>
        <v>3587051</v>
      </c>
      <c r="C321" t="s">
        <v>75</v>
      </c>
      <c r="D321" t="s">
        <v>109</v>
      </c>
      <c r="E321">
        <v>17</v>
      </c>
      <c r="F321" s="33">
        <v>9405</v>
      </c>
      <c r="G321" s="33">
        <v>2406</v>
      </c>
      <c r="H321" s="66">
        <v>11.79</v>
      </c>
      <c r="I321" s="67">
        <v>0</v>
      </c>
      <c r="J321" s="67">
        <v>223</v>
      </c>
      <c r="K321" s="67">
        <v>1.0900000000000001</v>
      </c>
      <c r="L321" s="33">
        <v>20505.48</v>
      </c>
      <c r="M321" s="33">
        <v>2358</v>
      </c>
      <c r="N321" s="66">
        <v>11.56</v>
      </c>
    </row>
    <row r="322" spans="1:14" x14ac:dyDescent="0.25">
      <c r="A322" t="str">
        <f t="shared" si="5"/>
        <v>3587052</v>
      </c>
      <c r="C322" t="s">
        <v>94</v>
      </c>
      <c r="D322" t="s">
        <v>109</v>
      </c>
      <c r="E322">
        <v>4</v>
      </c>
      <c r="F322" s="33">
        <v>305</v>
      </c>
      <c r="G322" s="33">
        <v>72</v>
      </c>
      <c r="H322" s="66">
        <v>1.5</v>
      </c>
      <c r="I322" s="67">
        <v>0</v>
      </c>
      <c r="J322" s="67"/>
      <c r="K322" s="67"/>
      <c r="L322" s="33">
        <v>18342</v>
      </c>
      <c r="M322" s="33">
        <v>1656</v>
      </c>
      <c r="N322" s="66">
        <v>34.5</v>
      </c>
    </row>
    <row r="323" spans="1:14" x14ac:dyDescent="0.25">
      <c r="A323" t="str">
        <f t="shared" si="5"/>
        <v>3587053</v>
      </c>
      <c r="C323" t="s">
        <v>83</v>
      </c>
      <c r="D323" t="s">
        <v>109</v>
      </c>
      <c r="E323">
        <v>6</v>
      </c>
      <c r="F323" s="33">
        <v>255</v>
      </c>
      <c r="G323" s="33">
        <v>442</v>
      </c>
      <c r="H323" s="66">
        <v>6.14</v>
      </c>
      <c r="I323" s="67">
        <v>0</v>
      </c>
      <c r="J323" s="67">
        <v>1086</v>
      </c>
      <c r="K323" s="67">
        <v>15.08</v>
      </c>
      <c r="L323" s="33">
        <v>6100</v>
      </c>
      <c r="M323" s="33">
        <v>791</v>
      </c>
      <c r="N323" s="66">
        <v>10.99</v>
      </c>
    </row>
    <row r="324" spans="1:14" x14ac:dyDescent="0.25">
      <c r="A324" t="str">
        <f t="shared" ref="A324:A387" si="6">CONCATENATE(D324,C324)</f>
        <v>1032002</v>
      </c>
      <c r="B324" t="s">
        <v>242</v>
      </c>
      <c r="C324" t="s">
        <v>135</v>
      </c>
      <c r="D324" t="s">
        <v>241</v>
      </c>
      <c r="E324">
        <v>41</v>
      </c>
      <c r="H324" s="66"/>
      <c r="I324" s="67">
        <v>0</v>
      </c>
      <c r="J324" s="67"/>
      <c r="K324" s="67"/>
      <c r="L324" s="33">
        <v>190150</v>
      </c>
      <c r="M324" s="33">
        <v>20675</v>
      </c>
      <c r="N324" s="66">
        <v>42.02</v>
      </c>
    </row>
    <row r="325" spans="1:14" x14ac:dyDescent="0.25">
      <c r="A325" t="str">
        <f t="shared" si="6"/>
        <v>1032003</v>
      </c>
      <c r="C325" t="s">
        <v>297</v>
      </c>
      <c r="D325" t="s">
        <v>241</v>
      </c>
      <c r="E325">
        <v>26</v>
      </c>
      <c r="H325" s="66"/>
      <c r="I325" s="67">
        <v>0</v>
      </c>
      <c r="J325" s="67"/>
      <c r="K325" s="67"/>
      <c r="L325" s="33">
        <v>111000</v>
      </c>
      <c r="M325" s="33">
        <v>16231</v>
      </c>
      <c r="N325" s="66">
        <v>52.02</v>
      </c>
    </row>
    <row r="326" spans="1:14" x14ac:dyDescent="0.25">
      <c r="A326" t="str">
        <f t="shared" si="6"/>
        <v>1036671</v>
      </c>
      <c r="C326" t="s">
        <v>78</v>
      </c>
      <c r="D326" t="s">
        <v>241</v>
      </c>
      <c r="E326">
        <v>84</v>
      </c>
      <c r="F326" s="33">
        <v>665924</v>
      </c>
      <c r="G326" s="33">
        <v>66190</v>
      </c>
      <c r="H326" s="66">
        <v>65.66</v>
      </c>
      <c r="I326" s="67">
        <v>0</v>
      </c>
      <c r="J326" s="67"/>
      <c r="K326" s="67"/>
      <c r="L326" s="33">
        <v>88700</v>
      </c>
      <c r="M326" s="33">
        <v>9000</v>
      </c>
      <c r="N326" s="66">
        <v>8.93</v>
      </c>
    </row>
    <row r="327" spans="1:14" x14ac:dyDescent="0.25">
      <c r="A327" t="str">
        <f t="shared" si="6"/>
        <v>1036672</v>
      </c>
      <c r="C327" t="s">
        <v>99</v>
      </c>
      <c r="D327" t="s">
        <v>241</v>
      </c>
      <c r="E327">
        <v>96</v>
      </c>
      <c r="F327" s="33">
        <v>454632</v>
      </c>
      <c r="G327" s="33">
        <v>33526</v>
      </c>
      <c r="H327" s="66">
        <v>29.1</v>
      </c>
      <c r="I327" s="67">
        <v>6419.58</v>
      </c>
      <c r="J327" s="67">
        <v>16931</v>
      </c>
      <c r="K327" s="67">
        <v>14.7</v>
      </c>
      <c r="L327" s="33">
        <v>178800</v>
      </c>
      <c r="M327" s="33">
        <v>18091</v>
      </c>
      <c r="N327" s="66">
        <v>15.7</v>
      </c>
    </row>
    <row r="328" spans="1:14" x14ac:dyDescent="0.25">
      <c r="A328" t="str">
        <f t="shared" si="6"/>
        <v>1036673</v>
      </c>
      <c r="C328" t="s">
        <v>89</v>
      </c>
      <c r="D328" t="s">
        <v>241</v>
      </c>
      <c r="E328">
        <v>69</v>
      </c>
      <c r="F328" s="33">
        <v>264588</v>
      </c>
      <c r="G328" s="33">
        <v>25162</v>
      </c>
      <c r="H328" s="66">
        <v>30.39</v>
      </c>
      <c r="I328" s="67">
        <v>18068.98</v>
      </c>
      <c r="J328" s="67">
        <v>50047</v>
      </c>
      <c r="K328" s="67">
        <v>60.44</v>
      </c>
      <c r="L328" s="33">
        <v>240400</v>
      </c>
      <c r="M328" s="33">
        <v>24409</v>
      </c>
      <c r="N328" s="66">
        <v>29.48</v>
      </c>
    </row>
    <row r="329" spans="1:14" x14ac:dyDescent="0.25">
      <c r="A329" t="str">
        <f t="shared" si="6"/>
        <v>1036674</v>
      </c>
      <c r="C329" t="s">
        <v>72</v>
      </c>
      <c r="D329" t="s">
        <v>241</v>
      </c>
      <c r="E329">
        <v>12</v>
      </c>
      <c r="H329" s="66"/>
      <c r="I329" s="67">
        <v>0</v>
      </c>
      <c r="J329" s="67"/>
      <c r="K329" s="67"/>
      <c r="L329" s="33">
        <v>0</v>
      </c>
      <c r="N329" s="66"/>
    </row>
    <row r="330" spans="1:14" x14ac:dyDescent="0.25">
      <c r="A330" t="str">
        <f t="shared" si="6"/>
        <v>1036891</v>
      </c>
      <c r="C330" t="s">
        <v>150</v>
      </c>
      <c r="D330" t="s">
        <v>241</v>
      </c>
      <c r="E330">
        <v>3</v>
      </c>
      <c r="H330" s="66"/>
      <c r="I330" s="67">
        <v>0</v>
      </c>
      <c r="J330" s="67"/>
      <c r="K330" s="67"/>
      <c r="L330" s="33">
        <v>25844</v>
      </c>
      <c r="M330" s="33">
        <v>3631</v>
      </c>
      <c r="N330" s="66">
        <v>100.86</v>
      </c>
    </row>
    <row r="331" spans="1:14" x14ac:dyDescent="0.25">
      <c r="A331" t="str">
        <f t="shared" si="6"/>
        <v>1037051</v>
      </c>
      <c r="C331" t="s">
        <v>75</v>
      </c>
      <c r="D331" t="s">
        <v>241</v>
      </c>
      <c r="E331">
        <v>1</v>
      </c>
      <c r="H331" s="66"/>
      <c r="I331" s="67">
        <v>0</v>
      </c>
      <c r="J331" s="67"/>
      <c r="K331" s="67"/>
      <c r="L331" s="33">
        <v>4500</v>
      </c>
      <c r="M331" s="33">
        <v>598</v>
      </c>
      <c r="N331" s="66">
        <v>49.83</v>
      </c>
    </row>
    <row r="332" spans="1:14" x14ac:dyDescent="0.25">
      <c r="A332" t="str">
        <f t="shared" si="6"/>
        <v>1037052</v>
      </c>
      <c r="C332" t="s">
        <v>94</v>
      </c>
      <c r="D332" t="s">
        <v>241</v>
      </c>
      <c r="E332">
        <v>13</v>
      </c>
      <c r="H332" s="66"/>
      <c r="I332" s="67">
        <v>0</v>
      </c>
      <c r="J332" s="67"/>
      <c r="K332" s="67"/>
      <c r="L332" s="33">
        <v>49178</v>
      </c>
      <c r="M332" s="33">
        <v>10881</v>
      </c>
      <c r="N332" s="66">
        <v>69.75</v>
      </c>
    </row>
    <row r="333" spans="1:14" x14ac:dyDescent="0.25">
      <c r="A333" t="str">
        <f t="shared" si="6"/>
        <v>1056671</v>
      </c>
      <c r="B333" t="s">
        <v>101</v>
      </c>
      <c r="C333" t="s">
        <v>78</v>
      </c>
      <c r="D333" t="s">
        <v>100</v>
      </c>
      <c r="E333">
        <v>52</v>
      </c>
      <c r="F333" s="33">
        <v>541008</v>
      </c>
      <c r="G333" s="33">
        <v>90272</v>
      </c>
      <c r="H333" s="66">
        <v>144.66999999999999</v>
      </c>
      <c r="I333" s="67">
        <v>0</v>
      </c>
      <c r="J333" s="67"/>
      <c r="K333" s="67"/>
      <c r="L333" s="33">
        <v>97500</v>
      </c>
      <c r="M333" s="33">
        <v>5652</v>
      </c>
      <c r="N333" s="66">
        <v>9.06</v>
      </c>
    </row>
    <row r="334" spans="1:14" x14ac:dyDescent="0.25">
      <c r="A334" t="str">
        <f t="shared" si="6"/>
        <v>1056672</v>
      </c>
      <c r="C334" t="s">
        <v>99</v>
      </c>
      <c r="D334" t="s">
        <v>100</v>
      </c>
      <c r="E334">
        <v>74</v>
      </c>
      <c r="F334" s="33">
        <v>759732</v>
      </c>
      <c r="G334" s="33">
        <v>128464</v>
      </c>
      <c r="H334" s="66">
        <v>144.66999999999999</v>
      </c>
      <c r="I334" s="67">
        <v>0</v>
      </c>
      <c r="J334" s="67"/>
      <c r="K334" s="67"/>
      <c r="L334" s="33">
        <v>186200</v>
      </c>
      <c r="M334" s="33">
        <v>33366</v>
      </c>
      <c r="N334" s="66">
        <v>37.57</v>
      </c>
    </row>
    <row r="335" spans="1:14" x14ac:dyDescent="0.25">
      <c r="A335" t="str">
        <f t="shared" si="6"/>
        <v>1057051</v>
      </c>
      <c r="C335" t="s">
        <v>75</v>
      </c>
      <c r="D335" t="s">
        <v>100</v>
      </c>
      <c r="E335">
        <v>10</v>
      </c>
      <c r="F335" s="33">
        <v>1418</v>
      </c>
      <c r="G335" s="33">
        <v>541</v>
      </c>
      <c r="H335" s="66">
        <v>4.51</v>
      </c>
      <c r="I335" s="67">
        <v>0</v>
      </c>
      <c r="J335" s="67"/>
      <c r="K335" s="67"/>
      <c r="L335" s="33">
        <v>24500</v>
      </c>
      <c r="M335" s="33">
        <v>1708</v>
      </c>
      <c r="N335" s="66">
        <v>14.23</v>
      </c>
    </row>
    <row r="336" spans="1:14" x14ac:dyDescent="0.25">
      <c r="A336" t="str">
        <f t="shared" si="6"/>
        <v>1072001</v>
      </c>
      <c r="B336" t="s">
        <v>234</v>
      </c>
      <c r="C336" t="s">
        <v>86</v>
      </c>
      <c r="D336" t="s">
        <v>233</v>
      </c>
      <c r="E336">
        <v>160</v>
      </c>
      <c r="F336" s="33">
        <v>30142</v>
      </c>
      <c r="G336" s="33">
        <v>5076</v>
      </c>
      <c r="H336" s="66">
        <v>2.64</v>
      </c>
      <c r="I336" s="67">
        <v>2498.5500000000002</v>
      </c>
      <c r="J336" s="67">
        <v>4069</v>
      </c>
      <c r="K336" s="67">
        <v>2.12</v>
      </c>
      <c r="L336" s="33">
        <v>12794.6</v>
      </c>
      <c r="M336" s="33">
        <v>214547</v>
      </c>
      <c r="N336" s="66">
        <v>111.74</v>
      </c>
    </row>
    <row r="337" spans="1:14" x14ac:dyDescent="0.25">
      <c r="A337" t="str">
        <f t="shared" si="6"/>
        <v>1076671</v>
      </c>
      <c r="C337" t="s">
        <v>78</v>
      </c>
      <c r="D337" t="s">
        <v>233</v>
      </c>
      <c r="E337">
        <v>52</v>
      </c>
      <c r="F337" s="33">
        <v>23895</v>
      </c>
      <c r="G337" s="33">
        <v>4323</v>
      </c>
      <c r="H337" s="66">
        <v>6.93</v>
      </c>
      <c r="I337" s="67">
        <v>15217.26</v>
      </c>
      <c r="J337" s="67">
        <v>22040</v>
      </c>
      <c r="K337" s="67">
        <v>35.32</v>
      </c>
      <c r="L337" s="33">
        <v>1044.05</v>
      </c>
      <c r="M337" s="33">
        <v>17487</v>
      </c>
      <c r="N337" s="66">
        <v>28.02</v>
      </c>
    </row>
    <row r="338" spans="1:14" x14ac:dyDescent="0.25">
      <c r="A338" t="str">
        <f t="shared" si="6"/>
        <v>1076672</v>
      </c>
      <c r="C338" t="s">
        <v>99</v>
      </c>
      <c r="D338" t="s">
        <v>233</v>
      </c>
      <c r="E338">
        <v>76</v>
      </c>
      <c r="F338" s="33">
        <v>34831</v>
      </c>
      <c r="G338" s="33">
        <v>6383</v>
      </c>
      <c r="H338" s="66">
        <v>7</v>
      </c>
      <c r="I338" s="67">
        <v>25822.5</v>
      </c>
      <c r="J338" s="67">
        <v>34721</v>
      </c>
      <c r="K338" s="67">
        <v>38.07</v>
      </c>
      <c r="L338" s="33">
        <v>2128.1999999999998</v>
      </c>
      <c r="M338" s="33">
        <v>35645</v>
      </c>
      <c r="N338" s="66">
        <v>39.08</v>
      </c>
    </row>
    <row r="339" spans="1:14" x14ac:dyDescent="0.25">
      <c r="A339" t="str">
        <f t="shared" si="6"/>
        <v>1076674</v>
      </c>
      <c r="C339" t="s">
        <v>72</v>
      </c>
      <c r="D339" t="s">
        <v>233</v>
      </c>
      <c r="E339">
        <v>97</v>
      </c>
      <c r="F339" s="33">
        <v>900799</v>
      </c>
      <c r="G339" s="33">
        <v>98483</v>
      </c>
      <c r="H339" s="66">
        <v>84.61</v>
      </c>
      <c r="I339" s="67">
        <v>9756.5499999999993</v>
      </c>
      <c r="J339" s="67">
        <v>13131</v>
      </c>
      <c r="K339" s="67">
        <v>11.28</v>
      </c>
      <c r="L339" s="33">
        <v>4047.86</v>
      </c>
      <c r="M339" s="33">
        <v>116070</v>
      </c>
      <c r="N339" s="66">
        <v>99.72</v>
      </c>
    </row>
    <row r="340" spans="1:14" x14ac:dyDescent="0.25">
      <c r="A340" t="str">
        <f t="shared" si="6"/>
        <v>1076675</v>
      </c>
      <c r="C340" t="s">
        <v>226</v>
      </c>
      <c r="D340" t="s">
        <v>233</v>
      </c>
      <c r="E340">
        <v>81</v>
      </c>
      <c r="F340" s="33">
        <v>314229</v>
      </c>
      <c r="G340" s="33">
        <v>40015</v>
      </c>
      <c r="H340" s="66">
        <v>41.17</v>
      </c>
      <c r="I340" s="67">
        <v>22144.52</v>
      </c>
      <c r="J340" s="67">
        <v>29345</v>
      </c>
      <c r="K340" s="67">
        <v>30.19</v>
      </c>
      <c r="L340" s="33">
        <v>2204.4</v>
      </c>
      <c r="M340" s="33">
        <v>36921</v>
      </c>
      <c r="N340" s="66">
        <v>37.979999999999997</v>
      </c>
    </row>
    <row r="341" spans="1:14" x14ac:dyDescent="0.25">
      <c r="A341" t="str">
        <f t="shared" si="6"/>
        <v>1076676</v>
      </c>
      <c r="C341" t="s">
        <v>301</v>
      </c>
      <c r="D341" t="s">
        <v>233</v>
      </c>
      <c r="E341">
        <v>56</v>
      </c>
      <c r="F341" s="33">
        <v>238918</v>
      </c>
      <c r="G341" s="33">
        <v>29856</v>
      </c>
      <c r="H341" s="66">
        <v>44.43</v>
      </c>
      <c r="I341" s="67">
        <v>13276.43</v>
      </c>
      <c r="J341" s="67">
        <v>17113</v>
      </c>
      <c r="K341" s="67">
        <v>25.47</v>
      </c>
      <c r="L341" s="33">
        <v>881.49</v>
      </c>
      <c r="M341" s="33">
        <v>19084</v>
      </c>
      <c r="N341" s="66">
        <v>28.4</v>
      </c>
    </row>
    <row r="342" spans="1:14" x14ac:dyDescent="0.25">
      <c r="A342" t="str">
        <f t="shared" si="6"/>
        <v>1077051</v>
      </c>
      <c r="C342" t="s">
        <v>75</v>
      </c>
      <c r="D342" t="s">
        <v>233</v>
      </c>
      <c r="E342">
        <v>15</v>
      </c>
      <c r="F342" s="33">
        <v>0</v>
      </c>
      <c r="G342" s="33">
        <v>0</v>
      </c>
      <c r="H342" s="66">
        <v>0</v>
      </c>
      <c r="I342" s="67">
        <v>0</v>
      </c>
      <c r="J342" s="67">
        <v>0</v>
      </c>
      <c r="K342" s="67">
        <v>0</v>
      </c>
      <c r="L342" s="33">
        <v>0</v>
      </c>
      <c r="N342" s="66"/>
    </row>
    <row r="343" spans="1:14" x14ac:dyDescent="0.25">
      <c r="A343" t="str">
        <f t="shared" si="6"/>
        <v>1102001</v>
      </c>
      <c r="B343" t="s">
        <v>410</v>
      </c>
      <c r="C343" t="s">
        <v>86</v>
      </c>
      <c r="D343" t="s">
        <v>409</v>
      </c>
      <c r="E343">
        <v>16</v>
      </c>
      <c r="F343" s="33">
        <v>54332</v>
      </c>
      <c r="G343" s="33">
        <v>12351</v>
      </c>
      <c r="H343" s="66">
        <v>64.33</v>
      </c>
      <c r="I343" s="67">
        <v>0</v>
      </c>
      <c r="J343" s="67"/>
      <c r="K343" s="67"/>
      <c r="L343" s="33">
        <v>417.08</v>
      </c>
      <c r="M343" s="33">
        <v>4896</v>
      </c>
      <c r="N343" s="66">
        <v>25.5</v>
      </c>
    </row>
    <row r="344" spans="1:14" x14ac:dyDescent="0.25">
      <c r="A344" t="str">
        <f t="shared" si="6"/>
        <v>1106671</v>
      </c>
      <c r="C344" t="s">
        <v>78</v>
      </c>
      <c r="D344" t="s">
        <v>409</v>
      </c>
      <c r="E344">
        <v>40</v>
      </c>
      <c r="F344" s="33">
        <v>249420</v>
      </c>
      <c r="G344" s="33">
        <v>53660</v>
      </c>
      <c r="H344" s="66">
        <v>111.79</v>
      </c>
      <c r="I344" s="67">
        <v>0</v>
      </c>
      <c r="J344" s="67"/>
      <c r="K344" s="67"/>
      <c r="L344" s="33">
        <v>1992.38</v>
      </c>
      <c r="M344" s="33">
        <v>14110</v>
      </c>
      <c r="N344" s="66">
        <v>29.4</v>
      </c>
    </row>
    <row r="345" spans="1:14" x14ac:dyDescent="0.25">
      <c r="A345" t="str">
        <f t="shared" si="6"/>
        <v>1106672</v>
      </c>
      <c r="C345" t="s">
        <v>99</v>
      </c>
      <c r="D345" t="s">
        <v>409</v>
      </c>
      <c r="E345">
        <v>64</v>
      </c>
      <c r="F345" s="33">
        <v>397294</v>
      </c>
      <c r="G345" s="33">
        <v>76420</v>
      </c>
      <c r="H345" s="66">
        <v>99.51</v>
      </c>
      <c r="I345" s="67">
        <v>0</v>
      </c>
      <c r="J345" s="67"/>
      <c r="K345" s="67"/>
      <c r="L345" s="33">
        <v>1481.23</v>
      </c>
      <c r="M345" s="33">
        <v>8560</v>
      </c>
      <c r="N345" s="66">
        <v>11.15</v>
      </c>
    </row>
    <row r="346" spans="1:14" x14ac:dyDescent="0.25">
      <c r="A346" t="str">
        <f t="shared" si="6"/>
        <v>1106673</v>
      </c>
      <c r="C346" t="s">
        <v>89</v>
      </c>
      <c r="D346" t="s">
        <v>409</v>
      </c>
      <c r="E346">
        <v>24</v>
      </c>
      <c r="F346" s="33">
        <v>223190</v>
      </c>
      <c r="G346" s="33">
        <v>51992</v>
      </c>
      <c r="H346" s="66">
        <v>180.53</v>
      </c>
      <c r="I346" s="67">
        <v>0</v>
      </c>
      <c r="J346" s="67"/>
      <c r="K346" s="67"/>
      <c r="L346" s="33">
        <v>938.44</v>
      </c>
      <c r="M346" s="33">
        <v>4193</v>
      </c>
      <c r="N346" s="66">
        <v>14.56</v>
      </c>
    </row>
    <row r="347" spans="1:14" x14ac:dyDescent="0.25">
      <c r="A347" t="str">
        <f t="shared" si="6"/>
        <v>1107051</v>
      </c>
      <c r="C347" t="s">
        <v>75</v>
      </c>
      <c r="D347" t="s">
        <v>409</v>
      </c>
      <c r="E347">
        <v>6</v>
      </c>
      <c r="H347" s="66"/>
      <c r="I347" s="67">
        <v>0</v>
      </c>
      <c r="J347" s="67"/>
      <c r="K347" s="67"/>
      <c r="L347" s="33">
        <v>596.22</v>
      </c>
      <c r="M347" s="33">
        <v>2695</v>
      </c>
      <c r="N347" s="66">
        <v>37.43</v>
      </c>
    </row>
    <row r="348" spans="1:14" x14ac:dyDescent="0.25">
      <c r="A348" t="str">
        <f t="shared" si="6"/>
        <v>1116671</v>
      </c>
      <c r="B348" t="s">
        <v>201</v>
      </c>
      <c r="C348" t="s">
        <v>78</v>
      </c>
      <c r="D348" t="s">
        <v>200</v>
      </c>
      <c r="E348">
        <v>56</v>
      </c>
      <c r="F348" s="33">
        <v>511735</v>
      </c>
      <c r="G348" s="33">
        <v>95925</v>
      </c>
      <c r="H348" s="66">
        <v>142.75</v>
      </c>
      <c r="I348" s="67">
        <v>0</v>
      </c>
      <c r="J348" s="67"/>
      <c r="K348" s="67"/>
      <c r="L348" s="33">
        <v>0</v>
      </c>
      <c r="N348" s="66"/>
    </row>
    <row r="349" spans="1:14" x14ac:dyDescent="0.25">
      <c r="A349" t="str">
        <f t="shared" si="6"/>
        <v>1117051</v>
      </c>
      <c r="C349" t="s">
        <v>75</v>
      </c>
      <c r="D349" t="s">
        <v>200</v>
      </c>
      <c r="E349">
        <v>2</v>
      </c>
      <c r="F349" s="33">
        <v>103</v>
      </c>
      <c r="G349" s="33">
        <v>5</v>
      </c>
      <c r="H349" s="66">
        <v>0.21</v>
      </c>
      <c r="I349" s="67">
        <v>0</v>
      </c>
      <c r="J349" s="67"/>
      <c r="K349" s="67"/>
      <c r="L349" s="33">
        <v>0</v>
      </c>
      <c r="N349" s="66"/>
    </row>
    <row r="350" spans="1:14" x14ac:dyDescent="0.25">
      <c r="A350" t="str">
        <f t="shared" si="6"/>
        <v>1166671</v>
      </c>
      <c r="B350" t="s">
        <v>335</v>
      </c>
      <c r="C350" t="s">
        <v>78</v>
      </c>
      <c r="D350" t="s">
        <v>334</v>
      </c>
      <c r="E350">
        <v>32</v>
      </c>
      <c r="F350" s="33">
        <v>256720</v>
      </c>
      <c r="G350" s="33">
        <v>34653</v>
      </c>
      <c r="H350" s="66">
        <v>90.24</v>
      </c>
      <c r="I350" s="67">
        <v>0</v>
      </c>
      <c r="J350" s="67"/>
      <c r="K350" s="67"/>
      <c r="L350" s="33">
        <v>85.49</v>
      </c>
      <c r="M350" s="33">
        <v>1164</v>
      </c>
      <c r="N350" s="66">
        <v>3.03</v>
      </c>
    </row>
    <row r="351" spans="1:14" x14ac:dyDescent="0.25">
      <c r="A351" t="str">
        <f t="shared" si="6"/>
        <v>1166672</v>
      </c>
      <c r="C351" t="s">
        <v>99</v>
      </c>
      <c r="D351" t="s">
        <v>334</v>
      </c>
      <c r="E351">
        <v>32</v>
      </c>
      <c r="F351" s="33">
        <v>187391</v>
      </c>
      <c r="G351" s="33">
        <v>31130</v>
      </c>
      <c r="H351" s="66">
        <v>81.069999999999993</v>
      </c>
      <c r="I351" s="67">
        <v>0</v>
      </c>
      <c r="J351" s="67"/>
      <c r="K351" s="67"/>
      <c r="L351" s="33">
        <v>641.91</v>
      </c>
      <c r="M351" s="33">
        <v>5954</v>
      </c>
      <c r="N351" s="66">
        <v>15.51</v>
      </c>
    </row>
    <row r="352" spans="1:14" x14ac:dyDescent="0.25">
      <c r="A352" t="str">
        <f t="shared" si="6"/>
        <v>1167051</v>
      </c>
      <c r="C352" t="s">
        <v>75</v>
      </c>
      <c r="D352" t="s">
        <v>334</v>
      </c>
      <c r="E352">
        <v>16</v>
      </c>
      <c r="H352" s="66"/>
      <c r="I352" s="67">
        <v>0</v>
      </c>
      <c r="J352" s="67"/>
      <c r="K352" s="67"/>
      <c r="L352" s="33">
        <v>1112.55</v>
      </c>
      <c r="M352" s="33">
        <v>14134</v>
      </c>
      <c r="N352" s="66">
        <v>73.61</v>
      </c>
    </row>
    <row r="353" spans="1:14" x14ac:dyDescent="0.25">
      <c r="A353" t="str">
        <f t="shared" si="6"/>
        <v>1132001</v>
      </c>
      <c r="B353" t="s">
        <v>121</v>
      </c>
      <c r="C353" t="s">
        <v>86</v>
      </c>
      <c r="D353" t="s">
        <v>120</v>
      </c>
      <c r="E353">
        <v>74</v>
      </c>
      <c r="F353" s="33">
        <v>72055</v>
      </c>
      <c r="G353" s="33">
        <v>13116</v>
      </c>
      <c r="H353" s="66">
        <v>14.77</v>
      </c>
      <c r="I353" s="67">
        <v>1093.1099999999999</v>
      </c>
      <c r="J353" s="67">
        <v>1939</v>
      </c>
      <c r="K353" s="67">
        <v>2.1800000000000002</v>
      </c>
      <c r="L353" s="33">
        <v>508000</v>
      </c>
      <c r="M353" s="33">
        <v>36251</v>
      </c>
      <c r="N353" s="66">
        <v>40.82</v>
      </c>
    </row>
    <row r="354" spans="1:14" x14ac:dyDescent="0.25">
      <c r="A354" t="str">
        <f t="shared" si="6"/>
        <v>1136671</v>
      </c>
      <c r="C354" t="s">
        <v>78</v>
      </c>
      <c r="D354" t="s">
        <v>120</v>
      </c>
      <c r="E354">
        <v>68</v>
      </c>
      <c r="F354" s="33">
        <v>613336</v>
      </c>
      <c r="G354" s="33">
        <v>93220</v>
      </c>
      <c r="H354" s="66">
        <v>114.24</v>
      </c>
      <c r="I354" s="67">
        <v>0</v>
      </c>
      <c r="J354" s="67"/>
      <c r="K354" s="67"/>
      <c r="L354" s="33">
        <v>238770</v>
      </c>
      <c r="M354" s="33">
        <v>17024</v>
      </c>
      <c r="N354" s="66">
        <v>20.86</v>
      </c>
    </row>
    <row r="355" spans="1:14" x14ac:dyDescent="0.25">
      <c r="A355" t="str">
        <f t="shared" si="6"/>
        <v>1136672</v>
      </c>
      <c r="C355" t="s">
        <v>99</v>
      </c>
      <c r="D355" t="s">
        <v>120</v>
      </c>
      <c r="E355">
        <v>40</v>
      </c>
      <c r="F355" s="33">
        <v>360214</v>
      </c>
      <c r="G355" s="33">
        <v>54748</v>
      </c>
      <c r="H355" s="66">
        <v>114.06</v>
      </c>
      <c r="I355" s="67">
        <v>0</v>
      </c>
      <c r="J355" s="67"/>
      <c r="K355" s="67"/>
      <c r="L355" s="33">
        <v>140230</v>
      </c>
      <c r="M355" s="33">
        <v>9998</v>
      </c>
      <c r="N355" s="66">
        <v>20.83</v>
      </c>
    </row>
    <row r="356" spans="1:14" x14ac:dyDescent="0.25">
      <c r="A356" t="str">
        <f t="shared" si="6"/>
        <v>1136673</v>
      </c>
      <c r="C356" t="s">
        <v>89</v>
      </c>
      <c r="D356" t="s">
        <v>120</v>
      </c>
      <c r="E356">
        <v>20</v>
      </c>
      <c r="F356" s="33">
        <v>65614</v>
      </c>
      <c r="G356" s="33">
        <v>10829</v>
      </c>
      <c r="H356" s="66">
        <v>45.12</v>
      </c>
      <c r="I356" s="67">
        <v>6818.98</v>
      </c>
      <c r="J356" s="67">
        <v>8399</v>
      </c>
      <c r="K356" s="67">
        <v>35</v>
      </c>
      <c r="L356" s="33">
        <v>50500</v>
      </c>
      <c r="M356" s="33">
        <v>3601</v>
      </c>
      <c r="N356" s="66">
        <v>15</v>
      </c>
    </row>
    <row r="357" spans="1:14" x14ac:dyDescent="0.25">
      <c r="A357" t="str">
        <f t="shared" si="6"/>
        <v>1136891</v>
      </c>
      <c r="C357" t="s">
        <v>150</v>
      </c>
      <c r="D357" t="s">
        <v>120</v>
      </c>
      <c r="E357">
        <v>8</v>
      </c>
      <c r="F357" s="33">
        <v>0</v>
      </c>
      <c r="G357" s="33">
        <v>0</v>
      </c>
      <c r="H357" s="66">
        <v>0</v>
      </c>
      <c r="I357" s="67">
        <v>0</v>
      </c>
      <c r="J357" s="67">
        <v>0</v>
      </c>
      <c r="K357" s="67">
        <v>0</v>
      </c>
      <c r="L357" s="33">
        <v>15100</v>
      </c>
      <c r="M357" s="33">
        <v>1076</v>
      </c>
      <c r="N357" s="66">
        <v>11.21</v>
      </c>
    </row>
    <row r="358" spans="1:14" x14ac:dyDescent="0.25">
      <c r="A358" t="str">
        <f t="shared" si="6"/>
        <v>1137051</v>
      </c>
      <c r="C358" t="s">
        <v>75</v>
      </c>
      <c r="D358" t="s">
        <v>120</v>
      </c>
      <c r="E358">
        <v>8</v>
      </c>
      <c r="F358" s="33">
        <v>1440</v>
      </c>
      <c r="G358" s="33">
        <v>685</v>
      </c>
      <c r="H358" s="66">
        <v>7.14</v>
      </c>
      <c r="I358" s="67">
        <v>1140.93</v>
      </c>
      <c r="J358" s="67">
        <v>1528</v>
      </c>
      <c r="K358" s="67">
        <v>15.92</v>
      </c>
      <c r="L358" s="33">
        <v>61300</v>
      </c>
      <c r="M358" s="33">
        <v>4429</v>
      </c>
      <c r="N358" s="66">
        <v>46.14</v>
      </c>
    </row>
    <row r="359" spans="1:14" x14ac:dyDescent="0.25">
      <c r="A359" t="str">
        <f t="shared" si="6"/>
        <v>1137052</v>
      </c>
      <c r="C359" t="s">
        <v>94</v>
      </c>
      <c r="D359" t="s">
        <v>120</v>
      </c>
      <c r="E359">
        <v>12</v>
      </c>
      <c r="F359" s="33">
        <v>1028</v>
      </c>
      <c r="G359" s="33">
        <v>265</v>
      </c>
      <c r="H359" s="66">
        <v>1.84</v>
      </c>
      <c r="I359" s="67">
        <v>480.12</v>
      </c>
      <c r="J359" s="67">
        <v>705</v>
      </c>
      <c r="K359" s="67">
        <v>4.9000000000000004</v>
      </c>
      <c r="L359" s="33">
        <v>78400</v>
      </c>
      <c r="M359" s="33">
        <v>5600</v>
      </c>
      <c r="N359" s="66">
        <v>38.89</v>
      </c>
    </row>
    <row r="360" spans="1:14" x14ac:dyDescent="0.25">
      <c r="A360" t="str">
        <f t="shared" si="6"/>
        <v>1137052C</v>
      </c>
      <c r="C360" t="s">
        <v>593</v>
      </c>
      <c r="D360" t="s">
        <v>120</v>
      </c>
      <c r="E360">
        <v>2</v>
      </c>
      <c r="F360" s="33">
        <v>0</v>
      </c>
      <c r="G360" s="33">
        <v>0</v>
      </c>
      <c r="H360" s="66">
        <v>0</v>
      </c>
      <c r="I360" s="67">
        <v>0</v>
      </c>
      <c r="J360" s="67">
        <v>0</v>
      </c>
      <c r="K360" s="67">
        <v>0</v>
      </c>
      <c r="L360" s="33">
        <v>13100</v>
      </c>
      <c r="M360" s="33">
        <v>943</v>
      </c>
      <c r="N360" s="66">
        <v>39.29</v>
      </c>
    </row>
    <row r="361" spans="1:14" x14ac:dyDescent="0.25">
      <c r="A361" t="str">
        <f t="shared" si="6"/>
        <v>1137053</v>
      </c>
      <c r="C361" t="s">
        <v>83</v>
      </c>
      <c r="D361" t="s">
        <v>120</v>
      </c>
      <c r="E361">
        <v>10</v>
      </c>
      <c r="F361" s="33">
        <v>708</v>
      </c>
      <c r="G361" s="33">
        <v>393</v>
      </c>
      <c r="H361" s="66">
        <v>3.28</v>
      </c>
      <c r="I361" s="67">
        <v>0</v>
      </c>
      <c r="J361" s="67">
        <v>0</v>
      </c>
      <c r="K361" s="67">
        <v>0</v>
      </c>
      <c r="L361" s="33">
        <v>106500</v>
      </c>
      <c r="M361" s="33">
        <v>7593</v>
      </c>
      <c r="N361" s="66">
        <v>63.28</v>
      </c>
    </row>
    <row r="362" spans="1:14" x14ac:dyDescent="0.25">
      <c r="A362" t="str">
        <f t="shared" si="6"/>
        <v>1137054</v>
      </c>
      <c r="C362" t="s">
        <v>298</v>
      </c>
      <c r="D362" t="s">
        <v>120</v>
      </c>
      <c r="E362">
        <v>8</v>
      </c>
      <c r="F362" s="33">
        <v>233</v>
      </c>
      <c r="G362" s="33">
        <v>52</v>
      </c>
      <c r="H362" s="66">
        <v>0.54</v>
      </c>
      <c r="I362" s="67">
        <v>33.950000000000003</v>
      </c>
      <c r="J362" s="67">
        <v>86</v>
      </c>
      <c r="K362" s="67">
        <v>0.9</v>
      </c>
      <c r="L362" s="33">
        <v>46300</v>
      </c>
      <c r="M362" s="33">
        <v>3302</v>
      </c>
      <c r="N362" s="66">
        <v>34.4</v>
      </c>
    </row>
    <row r="363" spans="1:14" x14ac:dyDescent="0.25">
      <c r="A363" t="str">
        <f t="shared" si="6"/>
        <v>1146671</v>
      </c>
      <c r="B363" t="s">
        <v>553</v>
      </c>
      <c r="C363" t="s">
        <v>78</v>
      </c>
      <c r="D363" t="s">
        <v>552</v>
      </c>
      <c r="E363">
        <v>20</v>
      </c>
      <c r="F363" s="33">
        <v>16772</v>
      </c>
      <c r="G363" s="33">
        <v>2475</v>
      </c>
      <c r="H363" s="66">
        <v>10.31</v>
      </c>
      <c r="I363" s="67">
        <v>1450</v>
      </c>
      <c r="J363" s="67">
        <v>2314</v>
      </c>
      <c r="K363" s="67">
        <v>9.64</v>
      </c>
      <c r="L363" s="33">
        <v>134</v>
      </c>
      <c r="M363" s="33">
        <v>2931</v>
      </c>
      <c r="N363" s="66">
        <v>12.21</v>
      </c>
    </row>
    <row r="364" spans="1:14" x14ac:dyDescent="0.25">
      <c r="A364" t="str">
        <f t="shared" si="6"/>
        <v>1147051</v>
      </c>
      <c r="C364" t="s">
        <v>75</v>
      </c>
      <c r="D364" t="s">
        <v>552</v>
      </c>
      <c r="E364">
        <v>7</v>
      </c>
      <c r="F364" s="33">
        <v>66</v>
      </c>
      <c r="G364" s="33">
        <v>20</v>
      </c>
      <c r="H364" s="66">
        <v>0.24</v>
      </c>
      <c r="I364" s="67">
        <v>0</v>
      </c>
      <c r="J364" s="67"/>
      <c r="K364" s="67"/>
      <c r="L364" s="33">
        <v>364</v>
      </c>
      <c r="M364" s="33">
        <v>5102</v>
      </c>
      <c r="N364" s="66">
        <v>60.74</v>
      </c>
    </row>
    <row r="365" spans="1:14" x14ac:dyDescent="0.25">
      <c r="A365" t="str">
        <f t="shared" si="6"/>
        <v>1157051</v>
      </c>
      <c r="B365" t="s">
        <v>575</v>
      </c>
      <c r="C365" t="s">
        <v>75</v>
      </c>
      <c r="D365" t="s">
        <v>574</v>
      </c>
      <c r="E365">
        <v>3</v>
      </c>
      <c r="H365" s="66"/>
      <c r="I365" s="67">
        <v>0</v>
      </c>
      <c r="J365" s="67"/>
      <c r="K365" s="67"/>
      <c r="L365" s="33">
        <v>15330</v>
      </c>
      <c r="M365" s="33">
        <v>774</v>
      </c>
      <c r="N365" s="66">
        <v>21.5</v>
      </c>
    </row>
    <row r="366" spans="1:14" x14ac:dyDescent="0.25">
      <c r="A366" t="str">
        <f t="shared" si="6"/>
        <v>1176671</v>
      </c>
      <c r="B366" t="s">
        <v>497</v>
      </c>
      <c r="C366" t="s">
        <v>78</v>
      </c>
      <c r="D366" t="s">
        <v>496</v>
      </c>
      <c r="E366">
        <v>40</v>
      </c>
      <c r="F366" s="33">
        <v>126412</v>
      </c>
      <c r="G366" s="33">
        <v>21864</v>
      </c>
      <c r="H366" s="66">
        <v>45.55</v>
      </c>
      <c r="I366" s="67">
        <v>0</v>
      </c>
      <c r="J366" s="67"/>
      <c r="K366" s="67"/>
      <c r="L366" s="33">
        <v>123700</v>
      </c>
      <c r="M366" s="33">
        <v>6614</v>
      </c>
      <c r="N366" s="66">
        <v>13.78</v>
      </c>
    </row>
    <row r="367" spans="1:14" x14ac:dyDescent="0.25">
      <c r="A367" t="str">
        <f t="shared" si="6"/>
        <v>1177051</v>
      </c>
      <c r="C367" t="s">
        <v>75</v>
      </c>
      <c r="D367" t="s">
        <v>496</v>
      </c>
      <c r="E367">
        <v>12</v>
      </c>
      <c r="F367" s="33">
        <v>458</v>
      </c>
      <c r="G367" s="33">
        <v>96</v>
      </c>
      <c r="H367" s="66">
        <v>0.67</v>
      </c>
      <c r="I367" s="67">
        <v>55.29</v>
      </c>
      <c r="J367" s="67">
        <v>92</v>
      </c>
      <c r="K367" s="67">
        <v>0.64</v>
      </c>
      <c r="L367" s="33">
        <v>149700</v>
      </c>
      <c r="M367" s="33">
        <v>5901</v>
      </c>
      <c r="N367" s="66">
        <v>40.98</v>
      </c>
    </row>
    <row r="368" spans="1:14" x14ac:dyDescent="0.25">
      <c r="A368" t="str">
        <f t="shared" si="6"/>
        <v>1186671</v>
      </c>
      <c r="B368" t="s">
        <v>418</v>
      </c>
      <c r="C368" t="s">
        <v>78</v>
      </c>
      <c r="D368" t="s">
        <v>417</v>
      </c>
      <c r="E368">
        <v>20</v>
      </c>
      <c r="F368" s="33">
        <v>78493</v>
      </c>
      <c r="G368" s="33">
        <v>15809</v>
      </c>
      <c r="H368" s="66">
        <v>65.87</v>
      </c>
      <c r="I368" s="67">
        <v>0</v>
      </c>
      <c r="J368" s="67"/>
      <c r="K368" s="67"/>
      <c r="L368" s="33">
        <v>156.66999999999999</v>
      </c>
      <c r="M368" s="33">
        <v>2447</v>
      </c>
      <c r="N368" s="66">
        <v>10.199999999999999</v>
      </c>
    </row>
    <row r="369" spans="1:14" x14ac:dyDescent="0.25">
      <c r="A369" t="str">
        <f t="shared" si="6"/>
        <v>1187051</v>
      </c>
      <c r="C369" t="s">
        <v>75</v>
      </c>
      <c r="D369" t="s">
        <v>417</v>
      </c>
      <c r="E369">
        <v>4</v>
      </c>
      <c r="H369" s="66"/>
      <c r="I369" s="67">
        <v>0</v>
      </c>
      <c r="J369" s="67"/>
      <c r="K369" s="67"/>
      <c r="L369" s="33">
        <v>131.01</v>
      </c>
      <c r="M369" s="33">
        <v>655</v>
      </c>
      <c r="N369" s="66">
        <v>13.65</v>
      </c>
    </row>
    <row r="370" spans="1:14" x14ac:dyDescent="0.25">
      <c r="A370" t="str">
        <f t="shared" si="6"/>
        <v>1187052</v>
      </c>
      <c r="C370" t="s">
        <v>94</v>
      </c>
      <c r="D370" t="s">
        <v>417</v>
      </c>
      <c r="E370">
        <v>4</v>
      </c>
      <c r="H370" s="66"/>
      <c r="I370" s="67">
        <v>0</v>
      </c>
      <c r="J370" s="67"/>
      <c r="K370" s="67"/>
      <c r="L370" s="33">
        <v>0</v>
      </c>
      <c r="N370" s="66"/>
    </row>
    <row r="371" spans="1:14" x14ac:dyDescent="0.25">
      <c r="A371" t="str">
        <f t="shared" si="6"/>
        <v>1196671</v>
      </c>
      <c r="B371" t="s">
        <v>412</v>
      </c>
      <c r="C371" t="s">
        <v>78</v>
      </c>
      <c r="D371" t="s">
        <v>411</v>
      </c>
      <c r="E371">
        <v>40</v>
      </c>
      <c r="F371" s="33">
        <v>92702</v>
      </c>
      <c r="G371" s="33">
        <v>22250</v>
      </c>
      <c r="H371" s="66">
        <v>46.35</v>
      </c>
      <c r="I371" s="67">
        <v>15362.44</v>
      </c>
      <c r="J371" s="67">
        <v>17184</v>
      </c>
      <c r="K371" s="67">
        <v>35.799999999999997</v>
      </c>
      <c r="L371" s="33">
        <v>841.25</v>
      </c>
      <c r="M371" s="33">
        <v>10299</v>
      </c>
      <c r="N371" s="66">
        <v>21.46</v>
      </c>
    </row>
    <row r="372" spans="1:14" x14ac:dyDescent="0.25">
      <c r="A372" t="str">
        <f t="shared" si="6"/>
        <v>1196672</v>
      </c>
      <c r="C372" t="s">
        <v>99</v>
      </c>
      <c r="D372" t="s">
        <v>411</v>
      </c>
      <c r="E372">
        <v>12</v>
      </c>
      <c r="F372" s="33">
        <v>22805</v>
      </c>
      <c r="G372" s="33">
        <v>6749</v>
      </c>
      <c r="H372" s="66">
        <v>46.87</v>
      </c>
      <c r="I372" s="67">
        <v>2756.78</v>
      </c>
      <c r="J372" s="67">
        <v>3435</v>
      </c>
      <c r="K372" s="67">
        <v>23.85</v>
      </c>
      <c r="L372" s="33">
        <v>127.8</v>
      </c>
      <c r="M372" s="33">
        <v>1058</v>
      </c>
      <c r="N372" s="66">
        <v>7.35</v>
      </c>
    </row>
    <row r="373" spans="1:14" x14ac:dyDescent="0.25">
      <c r="A373" t="str">
        <f t="shared" si="6"/>
        <v>1197051</v>
      </c>
      <c r="C373" t="s">
        <v>75</v>
      </c>
      <c r="D373" t="s">
        <v>411</v>
      </c>
      <c r="E373">
        <v>7</v>
      </c>
      <c r="F373" s="33">
        <v>3287</v>
      </c>
      <c r="G373" s="33">
        <v>1049</v>
      </c>
      <c r="H373" s="66">
        <v>12.49</v>
      </c>
      <c r="I373" s="67">
        <v>1449.83</v>
      </c>
      <c r="J373" s="67">
        <v>1312</v>
      </c>
      <c r="K373" s="67">
        <v>15.62</v>
      </c>
      <c r="L373" s="33">
        <v>291.02</v>
      </c>
      <c r="M373" s="33">
        <v>2610</v>
      </c>
      <c r="N373" s="66">
        <v>31.07</v>
      </c>
    </row>
    <row r="374" spans="1:14" x14ac:dyDescent="0.25">
      <c r="A374" t="str">
        <f t="shared" si="6"/>
        <v>120667A</v>
      </c>
      <c r="B374" t="s">
        <v>573</v>
      </c>
      <c r="C374" t="s">
        <v>323</v>
      </c>
      <c r="D374" t="s">
        <v>572</v>
      </c>
      <c r="E374">
        <v>56</v>
      </c>
      <c r="F374" s="33">
        <v>580411</v>
      </c>
      <c r="G374" s="33">
        <v>104513</v>
      </c>
      <c r="H374" s="66">
        <v>155.53</v>
      </c>
      <c r="I374" s="67">
        <v>0</v>
      </c>
      <c r="J374" s="67"/>
      <c r="K374" s="67"/>
      <c r="L374" s="33">
        <v>0</v>
      </c>
      <c r="N374" s="66"/>
    </row>
    <row r="375" spans="1:14" x14ac:dyDescent="0.25">
      <c r="A375" t="str">
        <f t="shared" si="6"/>
        <v>3606671</v>
      </c>
      <c r="B375" t="s">
        <v>568</v>
      </c>
      <c r="C375" t="s">
        <v>78</v>
      </c>
      <c r="D375" t="s">
        <v>567</v>
      </c>
      <c r="E375">
        <v>36</v>
      </c>
      <c r="F375" s="33">
        <v>141889</v>
      </c>
      <c r="G375" s="33">
        <v>25471</v>
      </c>
      <c r="H375" s="66">
        <v>58.96</v>
      </c>
      <c r="I375" s="67">
        <v>0</v>
      </c>
      <c r="J375" s="67"/>
      <c r="K375" s="67"/>
      <c r="L375" s="33">
        <v>0</v>
      </c>
      <c r="N375" s="66"/>
    </row>
    <row r="376" spans="1:14" x14ac:dyDescent="0.25">
      <c r="A376" t="str">
        <f t="shared" si="6"/>
        <v>3607051</v>
      </c>
      <c r="C376" t="s">
        <v>75</v>
      </c>
      <c r="D376" t="s">
        <v>567</v>
      </c>
      <c r="E376">
        <v>4</v>
      </c>
      <c r="H376" s="66"/>
      <c r="I376" s="67">
        <v>0</v>
      </c>
      <c r="J376" s="67"/>
      <c r="K376" s="67"/>
      <c r="L376" s="33">
        <v>0</v>
      </c>
      <c r="N376" s="66"/>
    </row>
    <row r="377" spans="1:14" x14ac:dyDescent="0.25">
      <c r="A377" t="str">
        <f t="shared" si="6"/>
        <v>1236671</v>
      </c>
      <c r="B377" t="s">
        <v>535</v>
      </c>
      <c r="C377" t="s">
        <v>78</v>
      </c>
      <c r="D377" t="s">
        <v>534</v>
      </c>
      <c r="E377">
        <v>68</v>
      </c>
      <c r="F377" s="33">
        <v>219480</v>
      </c>
      <c r="G377" s="33">
        <v>45876</v>
      </c>
      <c r="H377" s="66">
        <v>56.22</v>
      </c>
      <c r="I377" s="67">
        <v>20104.75</v>
      </c>
      <c r="J377" s="67">
        <v>25563</v>
      </c>
      <c r="K377" s="67">
        <v>31.33</v>
      </c>
      <c r="L377" s="33">
        <v>147100</v>
      </c>
      <c r="M377" s="33">
        <v>11497</v>
      </c>
      <c r="N377" s="66">
        <v>14.09</v>
      </c>
    </row>
    <row r="378" spans="1:14" x14ac:dyDescent="0.25">
      <c r="A378" t="str">
        <f t="shared" si="6"/>
        <v>1266891</v>
      </c>
      <c r="B378" t="s">
        <v>402</v>
      </c>
      <c r="C378" t="s">
        <v>150</v>
      </c>
      <c r="D378" t="s">
        <v>401</v>
      </c>
      <c r="E378">
        <v>8</v>
      </c>
      <c r="H378" s="66"/>
      <c r="I378" s="67">
        <v>0</v>
      </c>
      <c r="J378" s="67"/>
      <c r="K378" s="67"/>
      <c r="L378" s="33">
        <v>0</v>
      </c>
      <c r="N378" s="66"/>
    </row>
    <row r="379" spans="1:14" x14ac:dyDescent="0.25">
      <c r="A379" t="str">
        <f t="shared" si="6"/>
        <v>1267051</v>
      </c>
      <c r="C379" t="s">
        <v>75</v>
      </c>
      <c r="D379" t="s">
        <v>401</v>
      </c>
      <c r="E379">
        <v>12</v>
      </c>
      <c r="F379" s="33">
        <v>4309</v>
      </c>
      <c r="G379" s="33">
        <v>967</v>
      </c>
      <c r="H379" s="66">
        <v>6.72</v>
      </c>
      <c r="I379" s="67">
        <v>0</v>
      </c>
      <c r="J379" s="67"/>
      <c r="K379" s="67"/>
      <c r="L379" s="33">
        <v>430</v>
      </c>
      <c r="M379" s="33">
        <v>3703</v>
      </c>
      <c r="N379" s="66">
        <v>25.72</v>
      </c>
    </row>
    <row r="380" spans="1:14" x14ac:dyDescent="0.25">
      <c r="A380" t="str">
        <f t="shared" si="6"/>
        <v>1282001</v>
      </c>
      <c r="B380" t="s">
        <v>129</v>
      </c>
      <c r="C380" t="s">
        <v>86</v>
      </c>
      <c r="D380" t="s">
        <v>128</v>
      </c>
      <c r="E380">
        <v>36</v>
      </c>
      <c r="F380" s="33">
        <v>300593</v>
      </c>
      <c r="G380" s="33">
        <v>59449</v>
      </c>
      <c r="H380" s="66">
        <v>137.61000000000001</v>
      </c>
      <c r="I380" s="67">
        <v>23958.29</v>
      </c>
      <c r="J380" s="67">
        <v>12214</v>
      </c>
      <c r="K380" s="67">
        <v>28.27</v>
      </c>
      <c r="L380" s="33">
        <v>3263</v>
      </c>
      <c r="M380" s="33">
        <v>39062</v>
      </c>
      <c r="N380" s="66">
        <v>90.42</v>
      </c>
    </row>
    <row r="381" spans="1:14" x14ac:dyDescent="0.25">
      <c r="A381" t="str">
        <f t="shared" si="6"/>
        <v>1282002</v>
      </c>
      <c r="C381" t="s">
        <v>135</v>
      </c>
      <c r="D381" t="s">
        <v>128</v>
      </c>
      <c r="E381">
        <v>68</v>
      </c>
      <c r="F381" s="33">
        <v>9025</v>
      </c>
      <c r="G381" s="33">
        <v>3101</v>
      </c>
      <c r="H381" s="66">
        <v>3.8</v>
      </c>
      <c r="I381" s="67">
        <v>742</v>
      </c>
      <c r="J381" s="67">
        <v>1252</v>
      </c>
      <c r="K381" s="67">
        <v>1.53</v>
      </c>
      <c r="L381" s="33">
        <v>6561</v>
      </c>
      <c r="M381" s="33">
        <v>62373</v>
      </c>
      <c r="N381" s="66">
        <v>76.44</v>
      </c>
    </row>
    <row r="382" spans="1:14" x14ac:dyDescent="0.25">
      <c r="A382" t="str">
        <f t="shared" si="6"/>
        <v>1286671</v>
      </c>
      <c r="C382" t="s">
        <v>78</v>
      </c>
      <c r="D382" t="s">
        <v>128</v>
      </c>
      <c r="E382">
        <v>52</v>
      </c>
      <c r="F382" s="33">
        <v>173705</v>
      </c>
      <c r="G382" s="33">
        <v>41152</v>
      </c>
      <c r="H382" s="66">
        <v>65.95</v>
      </c>
      <c r="I382" s="67">
        <v>28234.720000000001</v>
      </c>
      <c r="J382" s="67">
        <v>12822</v>
      </c>
      <c r="K382" s="67">
        <v>20.55</v>
      </c>
      <c r="L382" s="33">
        <v>1464</v>
      </c>
      <c r="M382" s="33">
        <v>13009</v>
      </c>
      <c r="N382" s="66">
        <v>20.85</v>
      </c>
    </row>
    <row r="383" spans="1:14" x14ac:dyDescent="0.25">
      <c r="A383" t="str">
        <f t="shared" si="6"/>
        <v>1286672</v>
      </c>
      <c r="C383" t="s">
        <v>99</v>
      </c>
      <c r="D383" t="s">
        <v>128</v>
      </c>
      <c r="E383">
        <v>80</v>
      </c>
      <c r="F383" s="33">
        <v>243572</v>
      </c>
      <c r="G383" s="33">
        <v>56187</v>
      </c>
      <c r="H383" s="66">
        <v>58.53</v>
      </c>
      <c r="I383" s="67">
        <v>44290.98</v>
      </c>
      <c r="J383" s="67">
        <v>20238</v>
      </c>
      <c r="K383" s="67">
        <v>21.08</v>
      </c>
      <c r="L383" s="33">
        <v>2589</v>
      </c>
      <c r="M383" s="33">
        <v>18838</v>
      </c>
      <c r="N383" s="66">
        <v>19.62</v>
      </c>
    </row>
    <row r="384" spans="1:14" x14ac:dyDescent="0.25">
      <c r="A384" t="str">
        <f t="shared" si="6"/>
        <v>1286673</v>
      </c>
      <c r="C384" t="s">
        <v>89</v>
      </c>
      <c r="D384" t="s">
        <v>128</v>
      </c>
      <c r="E384">
        <v>92</v>
      </c>
      <c r="F384" s="33">
        <v>274160</v>
      </c>
      <c r="G384" s="33">
        <v>49813</v>
      </c>
      <c r="H384" s="66">
        <v>45.12</v>
      </c>
      <c r="I384" s="67">
        <v>32390.880000000001</v>
      </c>
      <c r="J384" s="67">
        <v>16595</v>
      </c>
      <c r="K384" s="67">
        <v>15.03</v>
      </c>
      <c r="L384" s="33">
        <v>5769</v>
      </c>
      <c r="M384" s="33">
        <v>41971</v>
      </c>
      <c r="N384" s="66">
        <v>38.020000000000003</v>
      </c>
    </row>
    <row r="385" spans="1:14" x14ac:dyDescent="0.25">
      <c r="A385" t="str">
        <f t="shared" si="6"/>
        <v>1286674</v>
      </c>
      <c r="C385" t="s">
        <v>72</v>
      </c>
      <c r="D385" t="s">
        <v>128</v>
      </c>
      <c r="E385">
        <v>78</v>
      </c>
      <c r="F385" s="33">
        <v>579912</v>
      </c>
      <c r="G385" s="33">
        <v>62678</v>
      </c>
      <c r="H385" s="66">
        <v>66.959999999999994</v>
      </c>
      <c r="I385" s="67">
        <v>23746.85</v>
      </c>
      <c r="J385" s="67">
        <v>11073</v>
      </c>
      <c r="K385" s="67">
        <v>11.83</v>
      </c>
      <c r="L385" s="33">
        <v>3373</v>
      </c>
      <c r="M385" s="33">
        <v>25687</v>
      </c>
      <c r="N385" s="66">
        <v>27.44</v>
      </c>
    </row>
    <row r="386" spans="1:14" x14ac:dyDescent="0.25">
      <c r="A386" t="str">
        <f t="shared" si="6"/>
        <v>1287051</v>
      </c>
      <c r="C386" t="s">
        <v>75</v>
      </c>
      <c r="D386" t="s">
        <v>128</v>
      </c>
      <c r="E386">
        <v>10</v>
      </c>
      <c r="F386" s="33">
        <v>404</v>
      </c>
      <c r="G386" s="33">
        <v>200</v>
      </c>
      <c r="H386" s="66">
        <v>1.67</v>
      </c>
      <c r="I386" s="67">
        <v>0</v>
      </c>
      <c r="J386" s="67"/>
      <c r="K386" s="67"/>
      <c r="L386" s="33">
        <v>972</v>
      </c>
      <c r="M386" s="33">
        <v>7500</v>
      </c>
      <c r="N386" s="66">
        <v>62.5</v>
      </c>
    </row>
    <row r="387" spans="1:14" x14ac:dyDescent="0.25">
      <c r="A387" t="str">
        <f t="shared" si="6"/>
        <v>1287052</v>
      </c>
      <c r="C387" t="s">
        <v>94</v>
      </c>
      <c r="D387" t="s">
        <v>128</v>
      </c>
      <c r="E387">
        <v>24</v>
      </c>
      <c r="F387" s="33">
        <v>157</v>
      </c>
      <c r="G387" s="33">
        <v>55</v>
      </c>
      <c r="H387" s="66">
        <v>0.19</v>
      </c>
      <c r="I387" s="67">
        <v>166.83</v>
      </c>
      <c r="J387" s="67">
        <v>267</v>
      </c>
      <c r="K387" s="67">
        <v>0.93</v>
      </c>
      <c r="L387" s="33">
        <v>1836</v>
      </c>
      <c r="M387" s="33">
        <v>21560</v>
      </c>
      <c r="N387" s="66">
        <v>74.86</v>
      </c>
    </row>
    <row r="388" spans="1:14" x14ac:dyDescent="0.25">
      <c r="A388" t="str">
        <f t="shared" ref="A388:A451" si="7">CONCATENATE(D388,C388)</f>
        <v>1316671</v>
      </c>
      <c r="B388" t="s">
        <v>91</v>
      </c>
      <c r="C388" t="s">
        <v>78</v>
      </c>
      <c r="D388" t="s">
        <v>90</v>
      </c>
      <c r="E388">
        <v>58</v>
      </c>
      <c r="F388" s="33">
        <v>393300</v>
      </c>
      <c r="G388" s="33">
        <v>49695</v>
      </c>
      <c r="H388" s="66">
        <v>71.400000000000006</v>
      </c>
      <c r="I388" s="67">
        <v>17858.099999999999</v>
      </c>
      <c r="J388" s="67">
        <v>25294</v>
      </c>
      <c r="K388" s="67">
        <v>36.340000000000003</v>
      </c>
      <c r="L388" s="33">
        <v>0</v>
      </c>
      <c r="M388" s="33">
        <v>22890</v>
      </c>
      <c r="N388" s="66">
        <v>32.89</v>
      </c>
    </row>
    <row r="389" spans="1:14" x14ac:dyDescent="0.25">
      <c r="A389" t="str">
        <f t="shared" si="7"/>
        <v>1316672</v>
      </c>
      <c r="C389" t="s">
        <v>99</v>
      </c>
      <c r="D389" t="s">
        <v>90</v>
      </c>
      <c r="E389">
        <v>26</v>
      </c>
      <c r="H389" s="66"/>
      <c r="I389" s="67">
        <v>0</v>
      </c>
      <c r="J389" s="67"/>
      <c r="K389" s="67"/>
      <c r="L389" s="33">
        <v>159.08000000000001</v>
      </c>
      <c r="M389" s="33">
        <v>1400</v>
      </c>
      <c r="N389" s="66">
        <v>4.49</v>
      </c>
    </row>
    <row r="390" spans="1:14" x14ac:dyDescent="0.25">
      <c r="A390" t="str">
        <f t="shared" si="7"/>
        <v>1317051</v>
      </c>
      <c r="C390" t="s">
        <v>75</v>
      </c>
      <c r="D390" t="s">
        <v>90</v>
      </c>
      <c r="E390">
        <v>8</v>
      </c>
      <c r="H390" s="66"/>
      <c r="I390" s="67">
        <v>0</v>
      </c>
      <c r="J390" s="67"/>
      <c r="K390" s="67"/>
      <c r="L390" s="33">
        <v>0</v>
      </c>
      <c r="M390" s="33">
        <v>837</v>
      </c>
      <c r="N390" s="66">
        <v>8.7200000000000006</v>
      </c>
    </row>
    <row r="391" spans="1:14" x14ac:dyDescent="0.25">
      <c r="A391" t="str">
        <f t="shared" si="7"/>
        <v>1336671</v>
      </c>
      <c r="B391" t="s">
        <v>268</v>
      </c>
      <c r="C391" t="s">
        <v>78</v>
      </c>
      <c r="D391" t="s">
        <v>267</v>
      </c>
      <c r="E391">
        <v>64</v>
      </c>
      <c r="F391" s="33">
        <v>574320</v>
      </c>
      <c r="G391" s="33">
        <v>90757</v>
      </c>
      <c r="H391" s="66">
        <v>118.17</v>
      </c>
      <c r="I391" s="67">
        <v>1171.43</v>
      </c>
      <c r="J391" s="67">
        <v>2318</v>
      </c>
      <c r="K391" s="67">
        <v>3.02</v>
      </c>
      <c r="L391" s="33">
        <v>924.72</v>
      </c>
      <c r="M391" s="33">
        <v>14018</v>
      </c>
      <c r="N391" s="66">
        <v>18.25</v>
      </c>
    </row>
    <row r="392" spans="1:14" x14ac:dyDescent="0.25">
      <c r="A392" t="str">
        <f t="shared" si="7"/>
        <v>1336672</v>
      </c>
      <c r="C392" t="s">
        <v>99</v>
      </c>
      <c r="D392" t="s">
        <v>267</v>
      </c>
      <c r="E392">
        <v>10</v>
      </c>
      <c r="F392" s="33">
        <v>31360</v>
      </c>
      <c r="G392" s="33">
        <v>5528</v>
      </c>
      <c r="H392" s="66">
        <v>46.07</v>
      </c>
      <c r="I392" s="67">
        <v>2101.31</v>
      </c>
      <c r="J392" s="67">
        <v>4331</v>
      </c>
      <c r="K392" s="67">
        <v>36.090000000000003</v>
      </c>
      <c r="L392" s="33">
        <v>175.99</v>
      </c>
      <c r="M392" s="33">
        <v>2639</v>
      </c>
      <c r="N392" s="66">
        <v>21.99</v>
      </c>
    </row>
    <row r="393" spans="1:14" x14ac:dyDescent="0.25">
      <c r="A393" t="str">
        <f t="shared" si="7"/>
        <v>1337051</v>
      </c>
      <c r="C393" t="s">
        <v>75</v>
      </c>
      <c r="D393" t="s">
        <v>267</v>
      </c>
      <c r="E393">
        <v>10</v>
      </c>
      <c r="F393" s="33">
        <v>212</v>
      </c>
      <c r="G393" s="33">
        <v>73</v>
      </c>
      <c r="H393" s="66">
        <v>0.61</v>
      </c>
      <c r="I393" s="67">
        <v>263.82</v>
      </c>
      <c r="J393" s="67">
        <v>380</v>
      </c>
      <c r="K393" s="67">
        <v>3.17</v>
      </c>
      <c r="L393" s="33">
        <v>435.97</v>
      </c>
      <c r="M393" s="33">
        <v>6630</v>
      </c>
      <c r="N393" s="66">
        <v>55.25</v>
      </c>
    </row>
    <row r="394" spans="1:14" x14ac:dyDescent="0.25">
      <c r="A394" t="str">
        <f t="shared" si="7"/>
        <v>1346671</v>
      </c>
      <c r="B394" t="s">
        <v>455</v>
      </c>
      <c r="C394" t="s">
        <v>78</v>
      </c>
      <c r="D394" t="s">
        <v>454</v>
      </c>
      <c r="E394">
        <v>48</v>
      </c>
      <c r="F394" s="33">
        <v>544513</v>
      </c>
      <c r="G394" s="33">
        <v>69892</v>
      </c>
      <c r="H394" s="66">
        <v>121.34</v>
      </c>
      <c r="I394" s="67">
        <v>0</v>
      </c>
      <c r="J394" s="67"/>
      <c r="K394" s="67"/>
      <c r="L394" s="33">
        <v>89493</v>
      </c>
      <c r="M394" s="33">
        <v>17790</v>
      </c>
      <c r="N394" s="66">
        <v>30.89</v>
      </c>
    </row>
    <row r="395" spans="1:14" x14ac:dyDescent="0.25">
      <c r="A395" t="str">
        <f t="shared" si="7"/>
        <v>1347051</v>
      </c>
      <c r="C395" t="s">
        <v>75</v>
      </c>
      <c r="D395" t="s">
        <v>454</v>
      </c>
      <c r="E395">
        <v>8</v>
      </c>
      <c r="F395" s="33">
        <v>1247</v>
      </c>
      <c r="G395" s="33">
        <v>398</v>
      </c>
      <c r="H395" s="66">
        <v>4.1500000000000004</v>
      </c>
      <c r="I395" s="67">
        <v>0</v>
      </c>
      <c r="J395" s="67"/>
      <c r="K395" s="67"/>
      <c r="L395" s="33">
        <v>37783.589999999997</v>
      </c>
      <c r="M395" s="33">
        <v>5791</v>
      </c>
      <c r="N395" s="66">
        <v>60.32</v>
      </c>
    </row>
    <row r="396" spans="1:14" x14ac:dyDescent="0.25">
      <c r="A396" t="str">
        <f t="shared" si="7"/>
        <v>1366671</v>
      </c>
      <c r="B396" t="s">
        <v>203</v>
      </c>
      <c r="C396" t="s">
        <v>78</v>
      </c>
      <c r="D396" t="s">
        <v>202</v>
      </c>
      <c r="E396">
        <v>48</v>
      </c>
      <c r="F396" s="33">
        <v>411858</v>
      </c>
      <c r="G396" s="33">
        <v>79715</v>
      </c>
      <c r="H396" s="66">
        <v>138.38999999999999</v>
      </c>
      <c r="I396" s="67">
        <v>0</v>
      </c>
      <c r="J396" s="67"/>
      <c r="K396" s="67"/>
      <c r="L396" s="33">
        <v>99092</v>
      </c>
      <c r="M396" s="33">
        <v>6679</v>
      </c>
      <c r="N396" s="66">
        <v>11.6</v>
      </c>
    </row>
    <row r="397" spans="1:14" x14ac:dyDescent="0.25">
      <c r="A397" t="str">
        <f t="shared" si="7"/>
        <v>1366672</v>
      </c>
      <c r="C397" t="s">
        <v>99</v>
      </c>
      <c r="D397" t="s">
        <v>202</v>
      </c>
      <c r="E397">
        <v>24</v>
      </c>
      <c r="F397" s="33">
        <v>205679</v>
      </c>
      <c r="G397" s="33">
        <v>39858</v>
      </c>
      <c r="H397" s="66">
        <v>138.4</v>
      </c>
      <c r="I397" s="67">
        <v>0</v>
      </c>
      <c r="J397" s="67"/>
      <c r="K397" s="67"/>
      <c r="L397" s="33">
        <v>42297</v>
      </c>
      <c r="M397" s="33">
        <v>3602</v>
      </c>
      <c r="N397" s="66">
        <v>12.51</v>
      </c>
    </row>
    <row r="398" spans="1:14" x14ac:dyDescent="0.25">
      <c r="A398" t="str">
        <f t="shared" si="7"/>
        <v>1367051</v>
      </c>
      <c r="C398" t="s">
        <v>75</v>
      </c>
      <c r="D398" t="s">
        <v>202</v>
      </c>
      <c r="E398">
        <v>6</v>
      </c>
      <c r="F398" s="33">
        <v>7725</v>
      </c>
      <c r="G398" s="33">
        <v>1720</v>
      </c>
      <c r="H398" s="66">
        <v>23.89</v>
      </c>
      <c r="I398" s="67">
        <v>0</v>
      </c>
      <c r="J398" s="67"/>
      <c r="K398" s="67"/>
      <c r="L398" s="33">
        <v>28809</v>
      </c>
      <c r="M398" s="33">
        <v>1857</v>
      </c>
      <c r="N398" s="66">
        <v>25.79</v>
      </c>
    </row>
    <row r="399" spans="1:14" x14ac:dyDescent="0.25">
      <c r="A399" t="str">
        <f t="shared" si="7"/>
        <v>1372001</v>
      </c>
      <c r="B399" t="s">
        <v>96</v>
      </c>
      <c r="C399" t="s">
        <v>86</v>
      </c>
      <c r="D399" t="s">
        <v>95</v>
      </c>
      <c r="E399">
        <v>215</v>
      </c>
      <c r="G399" s="33">
        <v>0</v>
      </c>
      <c r="H399" s="66">
        <v>0</v>
      </c>
      <c r="I399" s="67">
        <v>0</v>
      </c>
      <c r="J399" s="67">
        <v>0</v>
      </c>
      <c r="K399" s="67">
        <v>0</v>
      </c>
      <c r="L399" s="33">
        <v>0</v>
      </c>
      <c r="M399" s="33">
        <v>0</v>
      </c>
      <c r="N399" s="66">
        <v>0</v>
      </c>
    </row>
    <row r="400" spans="1:14" x14ac:dyDescent="0.25">
      <c r="A400" t="str">
        <f t="shared" si="7"/>
        <v>1376672</v>
      </c>
      <c r="C400" t="s">
        <v>99</v>
      </c>
      <c r="D400" t="s">
        <v>95</v>
      </c>
      <c r="E400">
        <v>40</v>
      </c>
      <c r="F400" s="33">
        <v>124000</v>
      </c>
      <c r="G400" s="33">
        <v>33930</v>
      </c>
      <c r="H400" s="66">
        <v>70.69</v>
      </c>
      <c r="I400" s="67">
        <v>21179</v>
      </c>
      <c r="J400" s="67">
        <v>39163</v>
      </c>
      <c r="K400" s="67">
        <v>81.59</v>
      </c>
      <c r="L400" s="33">
        <v>2415.48</v>
      </c>
      <c r="M400" s="33">
        <v>9205</v>
      </c>
      <c r="N400" s="66">
        <v>19.18</v>
      </c>
    </row>
    <row r="401" spans="1:14" x14ac:dyDescent="0.25">
      <c r="A401" t="str">
        <f t="shared" si="7"/>
        <v>1376673</v>
      </c>
      <c r="C401" t="s">
        <v>89</v>
      </c>
      <c r="D401" t="s">
        <v>95</v>
      </c>
      <c r="E401">
        <v>20</v>
      </c>
      <c r="F401" s="33">
        <v>82432</v>
      </c>
      <c r="G401" s="33">
        <v>11146</v>
      </c>
      <c r="H401" s="66">
        <v>46.44</v>
      </c>
      <c r="I401" s="67">
        <v>27394</v>
      </c>
      <c r="J401" s="67">
        <v>7001</v>
      </c>
      <c r="K401" s="67">
        <v>29.17</v>
      </c>
      <c r="L401" s="33">
        <v>409.43</v>
      </c>
      <c r="M401" s="33">
        <v>1381</v>
      </c>
      <c r="N401" s="66">
        <v>5.75</v>
      </c>
    </row>
    <row r="402" spans="1:14" x14ac:dyDescent="0.25">
      <c r="A402" t="str">
        <f t="shared" si="7"/>
        <v>1376891</v>
      </c>
      <c r="C402" t="s">
        <v>150</v>
      </c>
      <c r="D402" t="s">
        <v>95</v>
      </c>
      <c r="E402">
        <v>8</v>
      </c>
      <c r="G402" s="33">
        <v>0</v>
      </c>
      <c r="H402" s="66">
        <v>0</v>
      </c>
      <c r="I402" s="67">
        <v>0</v>
      </c>
      <c r="J402" s="67">
        <v>0</v>
      </c>
      <c r="K402" s="67">
        <v>0</v>
      </c>
      <c r="L402" s="33">
        <v>0</v>
      </c>
      <c r="M402" s="33">
        <v>0</v>
      </c>
      <c r="N402" s="66">
        <v>0</v>
      </c>
    </row>
    <row r="403" spans="1:14" x14ac:dyDescent="0.25">
      <c r="A403" t="str">
        <f t="shared" si="7"/>
        <v>1377051</v>
      </c>
      <c r="C403" t="s">
        <v>75</v>
      </c>
      <c r="D403" t="s">
        <v>95</v>
      </c>
      <c r="E403">
        <v>12</v>
      </c>
      <c r="G403" s="33">
        <v>0</v>
      </c>
      <c r="H403" s="66">
        <v>0</v>
      </c>
      <c r="I403" s="67">
        <v>0</v>
      </c>
      <c r="J403" s="67">
        <v>0</v>
      </c>
      <c r="K403" s="67">
        <v>0</v>
      </c>
      <c r="L403" s="33">
        <v>1386.3</v>
      </c>
      <c r="M403" s="33">
        <v>6415</v>
      </c>
      <c r="N403" s="66">
        <v>44.55</v>
      </c>
    </row>
    <row r="404" spans="1:14" x14ac:dyDescent="0.25">
      <c r="A404" t="str">
        <f t="shared" si="7"/>
        <v>1386671</v>
      </c>
      <c r="B404" t="s">
        <v>303</v>
      </c>
      <c r="C404" t="s">
        <v>78</v>
      </c>
      <c r="D404" t="s">
        <v>302</v>
      </c>
      <c r="E404">
        <v>40</v>
      </c>
      <c r="F404" s="33">
        <v>173880</v>
      </c>
      <c r="G404" s="33">
        <v>23655</v>
      </c>
      <c r="H404" s="66">
        <v>49.28</v>
      </c>
      <c r="I404" s="67">
        <v>54380.21</v>
      </c>
      <c r="J404" s="67">
        <v>14996</v>
      </c>
      <c r="K404" s="67">
        <v>31.24</v>
      </c>
      <c r="L404" s="33">
        <v>86700</v>
      </c>
      <c r="M404" s="33">
        <v>5220</v>
      </c>
      <c r="N404" s="66">
        <v>10.88</v>
      </c>
    </row>
    <row r="405" spans="1:14" x14ac:dyDescent="0.25">
      <c r="A405" t="str">
        <f t="shared" si="7"/>
        <v>1386672</v>
      </c>
      <c r="C405" t="s">
        <v>99</v>
      </c>
      <c r="D405" t="s">
        <v>302</v>
      </c>
      <c r="E405">
        <v>40</v>
      </c>
      <c r="F405" s="33">
        <v>400720</v>
      </c>
      <c r="G405" s="33">
        <v>66435</v>
      </c>
      <c r="H405" s="66">
        <v>138.41</v>
      </c>
      <c r="I405" s="67">
        <v>0</v>
      </c>
      <c r="J405" s="67"/>
      <c r="K405" s="67"/>
      <c r="L405" s="33">
        <v>135000</v>
      </c>
      <c r="M405" s="33">
        <v>8412</v>
      </c>
      <c r="N405" s="66">
        <v>17.53</v>
      </c>
    </row>
    <row r="406" spans="1:14" x14ac:dyDescent="0.25">
      <c r="A406" t="str">
        <f t="shared" si="7"/>
        <v>1396671</v>
      </c>
      <c r="B406" t="s">
        <v>207</v>
      </c>
      <c r="C406" t="s">
        <v>78</v>
      </c>
      <c r="D406" t="s">
        <v>206</v>
      </c>
      <c r="E406">
        <v>32</v>
      </c>
      <c r="F406" s="33">
        <v>68160</v>
      </c>
      <c r="G406" s="33">
        <v>9817</v>
      </c>
      <c r="H406" s="66">
        <v>25.57</v>
      </c>
      <c r="I406" s="67">
        <v>11858.39</v>
      </c>
      <c r="J406" s="67">
        <v>6281</v>
      </c>
      <c r="K406" s="67">
        <v>16.36</v>
      </c>
      <c r="L406" s="33">
        <v>125.82</v>
      </c>
      <c r="M406" s="33">
        <v>11490</v>
      </c>
      <c r="N406" s="66">
        <v>29.92</v>
      </c>
    </row>
    <row r="407" spans="1:14" x14ac:dyDescent="0.25">
      <c r="A407" t="str">
        <f t="shared" si="7"/>
        <v>1396672</v>
      </c>
      <c r="C407" t="s">
        <v>99</v>
      </c>
      <c r="D407" t="s">
        <v>206</v>
      </c>
      <c r="E407">
        <v>60</v>
      </c>
      <c r="F407" s="33">
        <v>185649</v>
      </c>
      <c r="G407" s="33">
        <v>33058</v>
      </c>
      <c r="H407" s="66">
        <v>45.91</v>
      </c>
      <c r="I407" s="67">
        <v>60291.95</v>
      </c>
      <c r="J407" s="67">
        <v>34621</v>
      </c>
      <c r="K407" s="67">
        <v>48.08</v>
      </c>
      <c r="L407" s="33">
        <v>278.73</v>
      </c>
      <c r="M407" s="33">
        <v>26255</v>
      </c>
      <c r="N407" s="66">
        <v>36.47</v>
      </c>
    </row>
    <row r="408" spans="1:14" x14ac:dyDescent="0.25">
      <c r="A408" t="str">
        <f t="shared" si="7"/>
        <v>1397051</v>
      </c>
      <c r="C408" t="s">
        <v>75</v>
      </c>
      <c r="D408" t="s">
        <v>206</v>
      </c>
      <c r="E408">
        <v>6</v>
      </c>
      <c r="H408" s="66"/>
      <c r="I408" s="67">
        <v>0</v>
      </c>
      <c r="J408" s="67"/>
      <c r="K408" s="67"/>
      <c r="L408" s="33">
        <v>24.29</v>
      </c>
      <c r="M408" s="33">
        <v>4238</v>
      </c>
      <c r="N408" s="66">
        <v>58.86</v>
      </c>
    </row>
    <row r="409" spans="1:14" x14ac:dyDescent="0.25">
      <c r="A409" t="str">
        <f t="shared" si="7"/>
        <v>1416671</v>
      </c>
      <c r="B409" t="s">
        <v>541</v>
      </c>
      <c r="C409" t="s">
        <v>78</v>
      </c>
      <c r="D409" t="s">
        <v>540</v>
      </c>
      <c r="E409">
        <v>44</v>
      </c>
      <c r="F409" s="33">
        <v>427500</v>
      </c>
      <c r="G409" s="33">
        <v>41137</v>
      </c>
      <c r="H409" s="66">
        <v>77.91</v>
      </c>
      <c r="I409" s="67">
        <v>0</v>
      </c>
      <c r="J409" s="67"/>
      <c r="K409" s="67"/>
      <c r="L409" s="33">
        <v>99430</v>
      </c>
      <c r="M409" s="33">
        <v>4601</v>
      </c>
      <c r="N409" s="66">
        <v>8.7100000000000009</v>
      </c>
    </row>
    <row r="410" spans="1:14" x14ac:dyDescent="0.25">
      <c r="A410" t="str">
        <f t="shared" si="7"/>
        <v>1416672</v>
      </c>
      <c r="C410" t="s">
        <v>99</v>
      </c>
      <c r="D410" t="s">
        <v>540</v>
      </c>
      <c r="E410">
        <v>82</v>
      </c>
      <c r="F410" s="33">
        <v>805320</v>
      </c>
      <c r="G410" s="33">
        <v>76784</v>
      </c>
      <c r="H410" s="66">
        <v>78.03</v>
      </c>
      <c r="I410" s="67">
        <v>0</v>
      </c>
      <c r="J410" s="67"/>
      <c r="K410" s="67"/>
      <c r="L410" s="33">
        <v>302730</v>
      </c>
      <c r="M410" s="33">
        <v>12803</v>
      </c>
      <c r="N410" s="66">
        <v>13.01</v>
      </c>
    </row>
    <row r="411" spans="1:14" x14ac:dyDescent="0.25">
      <c r="A411" t="str">
        <f t="shared" si="7"/>
        <v>1422001</v>
      </c>
      <c r="B411" t="s">
        <v>485</v>
      </c>
      <c r="C411" t="s">
        <v>86</v>
      </c>
      <c r="D411" t="s">
        <v>484</v>
      </c>
      <c r="E411">
        <v>28</v>
      </c>
      <c r="F411" s="33">
        <v>3831</v>
      </c>
      <c r="G411" s="33">
        <v>711</v>
      </c>
      <c r="H411" s="66">
        <v>2.12</v>
      </c>
      <c r="I411" s="67">
        <v>7142.58</v>
      </c>
      <c r="J411" s="67">
        <v>11992</v>
      </c>
      <c r="K411" s="67">
        <v>35.69</v>
      </c>
      <c r="L411" s="33">
        <v>0</v>
      </c>
      <c r="N411" s="66"/>
    </row>
    <row r="412" spans="1:14" x14ac:dyDescent="0.25">
      <c r="A412" t="str">
        <f t="shared" si="7"/>
        <v>1426671</v>
      </c>
      <c r="C412" t="s">
        <v>78</v>
      </c>
      <c r="D412" t="s">
        <v>484</v>
      </c>
      <c r="E412">
        <v>40</v>
      </c>
      <c r="F412" s="33">
        <v>117280</v>
      </c>
      <c r="G412" s="33">
        <v>20873</v>
      </c>
      <c r="H412" s="66">
        <v>43.49</v>
      </c>
      <c r="I412" s="67">
        <v>0</v>
      </c>
      <c r="J412" s="67"/>
      <c r="K412" s="67"/>
      <c r="L412" s="33">
        <v>0</v>
      </c>
      <c r="M412" s="33">
        <v>4958</v>
      </c>
      <c r="N412" s="66">
        <v>10.33</v>
      </c>
    </row>
    <row r="413" spans="1:14" x14ac:dyDescent="0.25">
      <c r="A413" t="str">
        <f t="shared" si="7"/>
        <v>1442001</v>
      </c>
      <c r="B413" t="s">
        <v>414</v>
      </c>
      <c r="C413" t="s">
        <v>86</v>
      </c>
      <c r="D413" t="s">
        <v>413</v>
      </c>
      <c r="E413">
        <v>24</v>
      </c>
      <c r="F413" s="33">
        <v>3930</v>
      </c>
      <c r="G413" s="33">
        <v>1039</v>
      </c>
      <c r="H413" s="66">
        <v>3.61</v>
      </c>
      <c r="I413" s="67">
        <v>780.01</v>
      </c>
      <c r="J413" s="67">
        <v>1456</v>
      </c>
      <c r="K413" s="67">
        <v>5.0599999999999996</v>
      </c>
      <c r="L413" s="33">
        <v>40435.26</v>
      </c>
      <c r="M413" s="33">
        <v>26278</v>
      </c>
      <c r="N413" s="66">
        <v>91.24</v>
      </c>
    </row>
    <row r="414" spans="1:14" x14ac:dyDescent="0.25">
      <c r="A414" t="str">
        <f t="shared" si="7"/>
        <v>1446671</v>
      </c>
      <c r="C414" t="s">
        <v>78</v>
      </c>
      <c r="D414" t="s">
        <v>413</v>
      </c>
      <c r="E414">
        <v>20</v>
      </c>
      <c r="F414" s="33">
        <v>35246</v>
      </c>
      <c r="G414" s="33">
        <v>5308</v>
      </c>
      <c r="H414" s="66">
        <v>22.12</v>
      </c>
      <c r="I414" s="67">
        <v>10032.34</v>
      </c>
      <c r="J414" s="67">
        <v>12662</v>
      </c>
      <c r="K414" s="67">
        <v>52.76</v>
      </c>
      <c r="L414" s="33">
        <v>5173.74</v>
      </c>
      <c r="M414" s="33">
        <v>7151</v>
      </c>
      <c r="N414" s="66">
        <v>29.8</v>
      </c>
    </row>
    <row r="415" spans="1:14" x14ac:dyDescent="0.25">
      <c r="A415" t="str">
        <f t="shared" si="7"/>
        <v>1446672</v>
      </c>
      <c r="C415" t="s">
        <v>99</v>
      </c>
      <c r="D415" t="s">
        <v>413</v>
      </c>
      <c r="E415">
        <v>48</v>
      </c>
      <c r="F415" s="33">
        <v>216929</v>
      </c>
      <c r="G415" s="33">
        <v>46152</v>
      </c>
      <c r="H415" s="66">
        <v>80.13</v>
      </c>
      <c r="I415" s="67">
        <v>17851.669999999998</v>
      </c>
      <c r="J415" s="67">
        <v>21124</v>
      </c>
      <c r="K415" s="67">
        <v>36.67</v>
      </c>
      <c r="L415" s="33">
        <v>23503.31</v>
      </c>
      <c r="M415" s="33">
        <v>41077</v>
      </c>
      <c r="N415" s="66">
        <v>71.31</v>
      </c>
    </row>
    <row r="416" spans="1:14" x14ac:dyDescent="0.25">
      <c r="A416" t="str">
        <f t="shared" si="7"/>
        <v>1446673</v>
      </c>
      <c r="C416" t="s">
        <v>89</v>
      </c>
      <c r="D416" t="s">
        <v>413</v>
      </c>
      <c r="E416">
        <v>52</v>
      </c>
      <c r="F416" s="33">
        <v>157483</v>
      </c>
      <c r="G416" s="33">
        <v>23353</v>
      </c>
      <c r="H416" s="66">
        <v>37.42</v>
      </c>
      <c r="I416" s="67">
        <v>18039.2</v>
      </c>
      <c r="J416" s="67">
        <v>19598</v>
      </c>
      <c r="K416" s="67">
        <v>31.41</v>
      </c>
      <c r="L416" s="33">
        <v>37495.31</v>
      </c>
      <c r="M416" s="33">
        <v>20724</v>
      </c>
      <c r="N416" s="66">
        <v>33.21</v>
      </c>
    </row>
    <row r="417" spans="1:14" x14ac:dyDescent="0.25">
      <c r="A417" t="str">
        <f t="shared" si="7"/>
        <v>1446674</v>
      </c>
      <c r="C417" t="s">
        <v>72</v>
      </c>
      <c r="D417" t="s">
        <v>413</v>
      </c>
      <c r="E417">
        <v>80</v>
      </c>
      <c r="F417" s="33">
        <v>284872</v>
      </c>
      <c r="G417" s="33">
        <v>51514</v>
      </c>
      <c r="H417" s="66">
        <v>53.66</v>
      </c>
      <c r="I417" s="67">
        <v>41278.51</v>
      </c>
      <c r="J417" s="67">
        <v>43066</v>
      </c>
      <c r="K417" s="67">
        <v>44.86</v>
      </c>
      <c r="L417" s="33">
        <v>42515.42</v>
      </c>
      <c r="M417" s="33">
        <v>46535</v>
      </c>
      <c r="N417" s="66">
        <v>48.47</v>
      </c>
    </row>
    <row r="418" spans="1:14" x14ac:dyDescent="0.25">
      <c r="A418" t="str">
        <f t="shared" si="7"/>
        <v>1447051</v>
      </c>
      <c r="C418" t="s">
        <v>75</v>
      </c>
      <c r="D418" t="s">
        <v>413</v>
      </c>
      <c r="E418">
        <v>14</v>
      </c>
      <c r="F418" s="33">
        <v>109197</v>
      </c>
      <c r="G418" s="33">
        <v>15053</v>
      </c>
      <c r="H418" s="66">
        <v>89.6</v>
      </c>
      <c r="I418" s="67">
        <v>9244.58</v>
      </c>
      <c r="J418" s="67">
        <v>12812</v>
      </c>
      <c r="K418" s="67">
        <v>76.260000000000005</v>
      </c>
      <c r="L418" s="33">
        <v>18691.48</v>
      </c>
      <c r="M418" s="33">
        <v>17839</v>
      </c>
      <c r="N418" s="66">
        <v>106.18</v>
      </c>
    </row>
    <row r="419" spans="1:14" x14ac:dyDescent="0.25">
      <c r="A419" t="str">
        <f t="shared" si="7"/>
        <v>1456671</v>
      </c>
      <c r="B419" t="s">
        <v>429</v>
      </c>
      <c r="C419" t="s">
        <v>78</v>
      </c>
      <c r="D419" t="s">
        <v>428</v>
      </c>
      <c r="E419">
        <v>48</v>
      </c>
      <c r="F419" s="33">
        <v>452600</v>
      </c>
      <c r="G419" s="33">
        <v>100619</v>
      </c>
      <c r="H419" s="66">
        <v>174.69</v>
      </c>
      <c r="I419" s="67">
        <v>0</v>
      </c>
      <c r="J419" s="67"/>
      <c r="K419" s="67"/>
      <c r="L419" s="33">
        <v>0</v>
      </c>
      <c r="N419" s="66"/>
    </row>
    <row r="420" spans="1:14" x14ac:dyDescent="0.25">
      <c r="A420" t="str">
        <f t="shared" si="7"/>
        <v>1476671</v>
      </c>
      <c r="B420" t="s">
        <v>517</v>
      </c>
      <c r="C420" t="s">
        <v>78</v>
      </c>
      <c r="D420" t="s">
        <v>516</v>
      </c>
      <c r="E420">
        <v>40</v>
      </c>
      <c r="F420" s="33">
        <v>185520</v>
      </c>
      <c r="G420" s="33">
        <v>16796</v>
      </c>
      <c r="H420" s="66">
        <v>34.99</v>
      </c>
      <c r="I420" s="67">
        <v>0</v>
      </c>
      <c r="J420" s="67"/>
      <c r="K420" s="67"/>
      <c r="L420" s="33">
        <v>0</v>
      </c>
      <c r="N420" s="66"/>
    </row>
    <row r="421" spans="1:14" x14ac:dyDescent="0.25">
      <c r="A421" t="str">
        <f t="shared" si="7"/>
        <v>1476672</v>
      </c>
      <c r="C421" t="s">
        <v>99</v>
      </c>
      <c r="D421" t="s">
        <v>516</v>
      </c>
      <c r="E421">
        <v>30</v>
      </c>
      <c r="F421" s="33">
        <v>115680</v>
      </c>
      <c r="G421" s="33">
        <v>11346</v>
      </c>
      <c r="H421" s="66">
        <v>31.52</v>
      </c>
      <c r="I421" s="67">
        <v>0</v>
      </c>
      <c r="J421" s="67"/>
      <c r="K421" s="67"/>
      <c r="L421" s="33">
        <v>0</v>
      </c>
      <c r="N421" s="66"/>
    </row>
    <row r="422" spans="1:14" x14ac:dyDescent="0.25">
      <c r="A422" t="str">
        <f t="shared" si="7"/>
        <v>1492001</v>
      </c>
      <c r="B422" t="s">
        <v>508</v>
      </c>
      <c r="C422" t="s">
        <v>86</v>
      </c>
      <c r="D422" t="s">
        <v>507</v>
      </c>
      <c r="E422">
        <v>256</v>
      </c>
      <c r="F422" s="33">
        <v>1794620</v>
      </c>
      <c r="G422" s="33">
        <v>270456</v>
      </c>
      <c r="H422" s="66">
        <v>88.04</v>
      </c>
      <c r="I422" s="67">
        <v>193823.47</v>
      </c>
      <c r="J422" s="67">
        <v>262831</v>
      </c>
      <c r="K422" s="67">
        <v>85.56</v>
      </c>
      <c r="L422" s="33">
        <v>37.270000000000003</v>
      </c>
      <c r="M422" s="33">
        <v>179846</v>
      </c>
      <c r="N422" s="66">
        <v>58.54</v>
      </c>
    </row>
    <row r="423" spans="1:14" x14ac:dyDescent="0.25">
      <c r="A423" t="str">
        <f t="shared" si="7"/>
        <v>1492002</v>
      </c>
      <c r="C423" t="s">
        <v>135</v>
      </c>
      <c r="D423" t="s">
        <v>507</v>
      </c>
      <c r="E423">
        <v>195</v>
      </c>
      <c r="F423" s="33">
        <v>1443142</v>
      </c>
      <c r="G423" s="33">
        <v>248354</v>
      </c>
      <c r="H423" s="66">
        <v>106.13</v>
      </c>
      <c r="I423" s="67">
        <v>178186.23</v>
      </c>
      <c r="J423" s="67">
        <v>221775</v>
      </c>
      <c r="K423" s="67">
        <v>94.78</v>
      </c>
      <c r="L423" s="33">
        <v>31.91</v>
      </c>
      <c r="M423" s="33">
        <v>153971</v>
      </c>
      <c r="N423" s="66">
        <v>65.8</v>
      </c>
    </row>
    <row r="424" spans="1:14" x14ac:dyDescent="0.25">
      <c r="A424" t="str">
        <f t="shared" si="7"/>
        <v>1496671</v>
      </c>
      <c r="C424" t="s">
        <v>78</v>
      </c>
      <c r="D424" t="s">
        <v>507</v>
      </c>
      <c r="E424">
        <v>71</v>
      </c>
      <c r="F424" s="33">
        <v>327520</v>
      </c>
      <c r="G424" s="33">
        <v>53838</v>
      </c>
      <c r="H424" s="66">
        <v>63.19</v>
      </c>
      <c r="I424" s="67">
        <v>31596.51</v>
      </c>
      <c r="J424" s="67">
        <v>36281</v>
      </c>
      <c r="K424" s="67">
        <v>42.58</v>
      </c>
      <c r="L424" s="33">
        <v>7.53</v>
      </c>
      <c r="M424" s="33">
        <v>36340</v>
      </c>
      <c r="N424" s="66">
        <v>42.65</v>
      </c>
    </row>
    <row r="425" spans="1:14" x14ac:dyDescent="0.25">
      <c r="A425" t="str">
        <f t="shared" si="7"/>
        <v>1506671</v>
      </c>
      <c r="B425" t="s">
        <v>300</v>
      </c>
      <c r="C425" t="s">
        <v>78</v>
      </c>
      <c r="D425" t="s">
        <v>299</v>
      </c>
      <c r="E425">
        <v>48</v>
      </c>
      <c r="F425" s="33">
        <v>364800</v>
      </c>
      <c r="G425" s="33">
        <v>64778</v>
      </c>
      <c r="H425" s="66">
        <v>112.46</v>
      </c>
      <c r="I425" s="67">
        <v>0</v>
      </c>
      <c r="J425" s="67"/>
      <c r="K425" s="67"/>
      <c r="L425" s="33">
        <v>80001</v>
      </c>
      <c r="M425" s="33">
        <v>5097</v>
      </c>
      <c r="N425" s="66">
        <v>8.85</v>
      </c>
    </row>
    <row r="426" spans="1:14" x14ac:dyDescent="0.25">
      <c r="A426" t="str">
        <f t="shared" si="7"/>
        <v>1507052</v>
      </c>
      <c r="C426" t="s">
        <v>94</v>
      </c>
      <c r="D426" t="s">
        <v>299</v>
      </c>
      <c r="E426">
        <v>16</v>
      </c>
      <c r="F426" s="33">
        <v>532</v>
      </c>
      <c r="G426" s="33">
        <v>465</v>
      </c>
      <c r="H426" s="66">
        <v>2.42</v>
      </c>
      <c r="I426" s="67">
        <v>348</v>
      </c>
      <c r="J426" s="67">
        <v>596</v>
      </c>
      <c r="K426" s="67">
        <v>3.1</v>
      </c>
      <c r="L426" s="33">
        <v>128172</v>
      </c>
      <c r="M426" s="33">
        <v>7896</v>
      </c>
      <c r="N426" s="66">
        <v>41.13</v>
      </c>
    </row>
    <row r="427" spans="1:14" x14ac:dyDescent="0.25">
      <c r="A427" t="str">
        <f t="shared" si="7"/>
        <v>1516671</v>
      </c>
      <c r="B427" t="s">
        <v>223</v>
      </c>
      <c r="C427" t="s">
        <v>78</v>
      </c>
      <c r="D427" t="s">
        <v>222</v>
      </c>
      <c r="E427">
        <v>40</v>
      </c>
      <c r="F427" s="33">
        <v>107360</v>
      </c>
      <c r="G427" s="33">
        <v>8616</v>
      </c>
      <c r="H427" s="66">
        <v>17.95</v>
      </c>
      <c r="I427" s="67">
        <v>0</v>
      </c>
      <c r="J427" s="67"/>
      <c r="K427" s="67"/>
      <c r="L427" s="33">
        <v>88760</v>
      </c>
      <c r="M427" s="33">
        <v>20182</v>
      </c>
      <c r="N427" s="66">
        <v>42.05</v>
      </c>
    </row>
    <row r="428" spans="1:14" x14ac:dyDescent="0.25">
      <c r="A428" t="str">
        <f t="shared" si="7"/>
        <v>1516672</v>
      </c>
      <c r="C428" t="s">
        <v>99</v>
      </c>
      <c r="D428" t="s">
        <v>222</v>
      </c>
      <c r="E428">
        <v>40</v>
      </c>
      <c r="F428" s="33">
        <v>262080</v>
      </c>
      <c r="G428" s="33">
        <v>22935</v>
      </c>
      <c r="H428" s="66">
        <v>47.78</v>
      </c>
      <c r="I428" s="67">
        <v>0</v>
      </c>
      <c r="J428" s="67"/>
      <c r="K428" s="67"/>
      <c r="L428" s="33">
        <v>104820</v>
      </c>
      <c r="M428" s="33">
        <v>18862</v>
      </c>
      <c r="N428" s="66">
        <v>39.299999999999997</v>
      </c>
    </row>
    <row r="429" spans="1:14" x14ac:dyDescent="0.25">
      <c r="A429" t="str">
        <f t="shared" si="7"/>
        <v>1516673</v>
      </c>
      <c r="C429" t="s">
        <v>89</v>
      </c>
      <c r="D429" t="s">
        <v>222</v>
      </c>
      <c r="E429">
        <v>44</v>
      </c>
      <c r="F429" s="33">
        <v>409080</v>
      </c>
      <c r="G429" s="33">
        <v>36451</v>
      </c>
      <c r="H429" s="66">
        <v>69.040000000000006</v>
      </c>
      <c r="I429" s="67">
        <v>0</v>
      </c>
      <c r="J429" s="67"/>
      <c r="K429" s="67"/>
      <c r="L429" s="33">
        <v>78650</v>
      </c>
      <c r="M429" s="33">
        <v>13730</v>
      </c>
      <c r="N429" s="66">
        <v>26</v>
      </c>
    </row>
    <row r="430" spans="1:14" x14ac:dyDescent="0.25">
      <c r="A430" t="str">
        <f t="shared" si="7"/>
        <v>1526671</v>
      </c>
      <c r="B430" t="s">
        <v>470</v>
      </c>
      <c r="C430" t="s">
        <v>78</v>
      </c>
      <c r="D430" t="s">
        <v>469</v>
      </c>
      <c r="E430">
        <v>48</v>
      </c>
      <c r="F430" s="33">
        <v>474711</v>
      </c>
      <c r="G430" s="33">
        <v>17420</v>
      </c>
      <c r="H430" s="66">
        <v>30.24</v>
      </c>
      <c r="I430" s="67">
        <v>15236.66</v>
      </c>
      <c r="J430" s="67">
        <v>19548</v>
      </c>
      <c r="K430" s="67">
        <v>33.94</v>
      </c>
      <c r="L430" s="33">
        <v>0</v>
      </c>
      <c r="N430" s="66"/>
    </row>
    <row r="431" spans="1:14" x14ac:dyDescent="0.25">
      <c r="A431" t="str">
        <f t="shared" si="7"/>
        <v>1526672</v>
      </c>
      <c r="C431" t="s">
        <v>99</v>
      </c>
      <c r="D431" t="s">
        <v>469</v>
      </c>
      <c r="E431">
        <v>54</v>
      </c>
      <c r="F431" s="33">
        <v>950755</v>
      </c>
      <c r="G431" s="33">
        <v>34643</v>
      </c>
      <c r="H431" s="66">
        <v>53.46</v>
      </c>
      <c r="I431" s="67">
        <v>11544.13</v>
      </c>
      <c r="J431" s="67">
        <v>19458</v>
      </c>
      <c r="K431" s="67">
        <v>30.03</v>
      </c>
      <c r="L431" s="33">
        <v>0</v>
      </c>
      <c r="N431" s="66"/>
    </row>
    <row r="432" spans="1:14" x14ac:dyDescent="0.25">
      <c r="A432" t="str">
        <f t="shared" si="7"/>
        <v>1527051</v>
      </c>
      <c r="C432" t="s">
        <v>75</v>
      </c>
      <c r="D432" t="s">
        <v>469</v>
      </c>
      <c r="E432">
        <v>8</v>
      </c>
      <c r="F432" s="33">
        <v>97717</v>
      </c>
      <c r="G432" s="33">
        <v>987</v>
      </c>
      <c r="H432" s="66">
        <v>10.28</v>
      </c>
      <c r="I432" s="67">
        <v>36.86</v>
      </c>
      <c r="J432" s="67">
        <v>71</v>
      </c>
      <c r="K432" s="67">
        <v>0.74</v>
      </c>
      <c r="L432" s="33">
        <v>0</v>
      </c>
      <c r="N432" s="66"/>
    </row>
    <row r="433" spans="1:14" x14ac:dyDescent="0.25">
      <c r="A433" t="str">
        <f t="shared" si="7"/>
        <v>1532001</v>
      </c>
      <c r="B433" t="s">
        <v>177</v>
      </c>
      <c r="C433" t="s">
        <v>86</v>
      </c>
      <c r="D433" t="s">
        <v>176</v>
      </c>
      <c r="E433">
        <v>72</v>
      </c>
      <c r="F433" s="33">
        <v>28026</v>
      </c>
      <c r="G433" s="33">
        <v>7993</v>
      </c>
      <c r="H433" s="66">
        <v>9.25</v>
      </c>
      <c r="I433" s="67">
        <v>1487.88</v>
      </c>
      <c r="J433" s="67">
        <v>2340</v>
      </c>
      <c r="K433" s="67">
        <v>2.71</v>
      </c>
      <c r="L433" s="33">
        <v>4289</v>
      </c>
      <c r="M433" s="33">
        <v>34331</v>
      </c>
      <c r="N433" s="66">
        <v>39.729999999999997</v>
      </c>
    </row>
    <row r="434" spans="1:14" x14ac:dyDescent="0.25">
      <c r="A434" t="str">
        <f t="shared" si="7"/>
        <v>1536671</v>
      </c>
      <c r="C434" t="s">
        <v>78</v>
      </c>
      <c r="D434" t="s">
        <v>176</v>
      </c>
      <c r="E434">
        <v>31</v>
      </c>
      <c r="F434" s="33">
        <v>75179</v>
      </c>
      <c r="G434" s="33">
        <v>13925</v>
      </c>
      <c r="H434" s="66">
        <v>37.43</v>
      </c>
      <c r="I434" s="67">
        <v>16129.97</v>
      </c>
      <c r="J434" s="67">
        <v>17139</v>
      </c>
      <c r="K434" s="67">
        <v>46.07</v>
      </c>
      <c r="L434" s="33">
        <v>750</v>
      </c>
      <c r="M434" s="33">
        <v>5883</v>
      </c>
      <c r="N434" s="66">
        <v>15.81</v>
      </c>
    </row>
    <row r="435" spans="1:14" x14ac:dyDescent="0.25">
      <c r="A435" t="str">
        <f t="shared" si="7"/>
        <v>1536672</v>
      </c>
      <c r="C435" t="s">
        <v>99</v>
      </c>
      <c r="D435" t="s">
        <v>176</v>
      </c>
      <c r="E435">
        <v>50</v>
      </c>
      <c r="F435" s="33">
        <v>136312</v>
      </c>
      <c r="G435" s="33">
        <v>23035</v>
      </c>
      <c r="H435" s="66">
        <v>38.39</v>
      </c>
      <c r="I435" s="67">
        <v>15645.97</v>
      </c>
      <c r="J435" s="67">
        <v>16649</v>
      </c>
      <c r="K435" s="67">
        <v>27.75</v>
      </c>
      <c r="L435" s="33">
        <v>1200</v>
      </c>
      <c r="M435" s="33">
        <v>9567</v>
      </c>
      <c r="N435" s="66">
        <v>15.95</v>
      </c>
    </row>
    <row r="436" spans="1:14" x14ac:dyDescent="0.25">
      <c r="A436" t="str">
        <f t="shared" si="7"/>
        <v>1536673</v>
      </c>
      <c r="C436" t="s">
        <v>89</v>
      </c>
      <c r="D436" t="s">
        <v>176</v>
      </c>
      <c r="E436">
        <v>116</v>
      </c>
      <c r="F436" s="33">
        <v>1223799</v>
      </c>
      <c r="G436" s="33">
        <v>143695</v>
      </c>
      <c r="H436" s="66">
        <v>103.23</v>
      </c>
      <c r="I436" s="67">
        <v>559.65</v>
      </c>
      <c r="J436" s="67">
        <v>1741</v>
      </c>
      <c r="K436" s="67">
        <v>1.25</v>
      </c>
      <c r="L436" s="33">
        <v>2620</v>
      </c>
      <c r="M436" s="33">
        <v>20521</v>
      </c>
      <c r="N436" s="66">
        <v>14.74</v>
      </c>
    </row>
    <row r="437" spans="1:14" x14ac:dyDescent="0.25">
      <c r="A437" t="str">
        <f t="shared" si="7"/>
        <v>1536674</v>
      </c>
      <c r="C437" t="s">
        <v>72</v>
      </c>
      <c r="D437" t="s">
        <v>176</v>
      </c>
      <c r="E437">
        <v>104</v>
      </c>
      <c r="F437" s="33">
        <v>941397</v>
      </c>
      <c r="G437" s="33">
        <v>111230</v>
      </c>
      <c r="H437" s="66">
        <v>89.13</v>
      </c>
      <c r="I437" s="67">
        <v>501.45</v>
      </c>
      <c r="J437" s="67">
        <v>963</v>
      </c>
      <c r="K437" s="67">
        <v>0.77</v>
      </c>
      <c r="L437" s="33">
        <v>2090</v>
      </c>
      <c r="M437" s="33">
        <v>16332</v>
      </c>
      <c r="N437" s="66">
        <v>13.09</v>
      </c>
    </row>
    <row r="438" spans="1:14" x14ac:dyDescent="0.25">
      <c r="A438" t="str">
        <f t="shared" si="7"/>
        <v>1536675</v>
      </c>
      <c r="C438" t="s">
        <v>226</v>
      </c>
      <c r="D438" t="s">
        <v>176</v>
      </c>
      <c r="E438">
        <v>40</v>
      </c>
      <c r="F438" s="33">
        <v>354208</v>
      </c>
      <c r="G438" s="33">
        <v>80380</v>
      </c>
      <c r="H438" s="66">
        <v>167.46</v>
      </c>
      <c r="I438" s="67">
        <v>0</v>
      </c>
      <c r="J438" s="67"/>
      <c r="K438" s="67"/>
      <c r="L438" s="33">
        <v>1005</v>
      </c>
      <c r="M438" s="33">
        <v>8237</v>
      </c>
      <c r="N438" s="66">
        <v>17.16</v>
      </c>
    </row>
    <row r="439" spans="1:14" x14ac:dyDescent="0.25">
      <c r="A439" t="str">
        <f t="shared" si="7"/>
        <v>1537051</v>
      </c>
      <c r="C439" t="s">
        <v>75</v>
      </c>
      <c r="D439" t="s">
        <v>176</v>
      </c>
      <c r="E439">
        <v>10</v>
      </c>
      <c r="H439" s="66"/>
      <c r="I439" s="67">
        <v>0</v>
      </c>
      <c r="J439" s="67"/>
      <c r="K439" s="67"/>
      <c r="L439" s="33">
        <v>723</v>
      </c>
      <c r="M439" s="33">
        <v>5810</v>
      </c>
      <c r="N439" s="66">
        <v>48.42</v>
      </c>
    </row>
    <row r="440" spans="1:14" x14ac:dyDescent="0.25">
      <c r="A440" t="str">
        <f t="shared" si="7"/>
        <v>1556671</v>
      </c>
      <c r="B440" t="s">
        <v>357</v>
      </c>
      <c r="C440" t="s">
        <v>78</v>
      </c>
      <c r="D440" t="s">
        <v>356</v>
      </c>
      <c r="E440">
        <v>100</v>
      </c>
      <c r="F440" s="33">
        <v>988965</v>
      </c>
      <c r="G440" s="33">
        <v>149350</v>
      </c>
      <c r="H440" s="66">
        <v>124.46</v>
      </c>
      <c r="I440" s="67">
        <v>0</v>
      </c>
      <c r="J440" s="67"/>
      <c r="K440" s="67"/>
      <c r="L440" s="33">
        <v>2323.2600000000002</v>
      </c>
      <c r="M440" s="33">
        <v>50951</v>
      </c>
      <c r="N440" s="66">
        <v>42.46</v>
      </c>
    </row>
    <row r="441" spans="1:14" x14ac:dyDescent="0.25">
      <c r="A441" t="str">
        <f t="shared" si="7"/>
        <v>1556672</v>
      </c>
      <c r="C441" t="s">
        <v>99</v>
      </c>
      <c r="D441" t="s">
        <v>356</v>
      </c>
      <c r="E441">
        <v>48</v>
      </c>
      <c r="F441" s="33">
        <v>442960</v>
      </c>
      <c r="G441" s="33">
        <v>69663</v>
      </c>
      <c r="H441" s="66">
        <v>120.94</v>
      </c>
      <c r="I441" s="67">
        <v>0</v>
      </c>
      <c r="J441" s="67"/>
      <c r="K441" s="67"/>
      <c r="L441" s="33">
        <v>2053</v>
      </c>
      <c r="M441" s="33">
        <v>21953</v>
      </c>
      <c r="N441" s="66">
        <v>38.11</v>
      </c>
    </row>
    <row r="442" spans="1:14" x14ac:dyDescent="0.25">
      <c r="A442" t="str">
        <f t="shared" si="7"/>
        <v>1557052</v>
      </c>
      <c r="C442" t="s">
        <v>94</v>
      </c>
      <c r="D442" t="s">
        <v>356</v>
      </c>
      <c r="E442">
        <v>1</v>
      </c>
      <c r="H442" s="66"/>
      <c r="I442" s="67">
        <v>0</v>
      </c>
      <c r="J442" s="67"/>
      <c r="K442" s="67"/>
      <c r="L442" s="33">
        <v>29.03</v>
      </c>
      <c r="M442" s="33">
        <v>566</v>
      </c>
      <c r="N442" s="66">
        <v>47.17</v>
      </c>
    </row>
    <row r="443" spans="1:14" x14ac:dyDescent="0.25">
      <c r="A443" t="str">
        <f t="shared" si="7"/>
        <v>1586671</v>
      </c>
      <c r="B443" t="s">
        <v>433</v>
      </c>
      <c r="C443" t="s">
        <v>78</v>
      </c>
      <c r="D443" t="s">
        <v>432</v>
      </c>
      <c r="E443">
        <v>48</v>
      </c>
      <c r="F443" s="33">
        <v>27652</v>
      </c>
      <c r="G443" s="33">
        <v>3091</v>
      </c>
      <c r="H443" s="66">
        <v>5.37</v>
      </c>
      <c r="I443" s="67">
        <v>5216</v>
      </c>
      <c r="J443" s="67">
        <v>10785</v>
      </c>
      <c r="K443" s="67">
        <v>18.72</v>
      </c>
      <c r="L443" s="33">
        <v>62245</v>
      </c>
      <c r="M443" s="33">
        <v>4191</v>
      </c>
      <c r="N443" s="66">
        <v>7.28</v>
      </c>
    </row>
    <row r="444" spans="1:14" x14ac:dyDescent="0.25">
      <c r="A444" t="str">
        <f t="shared" si="7"/>
        <v>1587051</v>
      </c>
      <c r="C444" t="s">
        <v>75</v>
      </c>
      <c r="D444" t="s">
        <v>432</v>
      </c>
      <c r="E444">
        <v>12</v>
      </c>
      <c r="F444" s="33">
        <v>11</v>
      </c>
      <c r="G444" s="33">
        <v>18</v>
      </c>
      <c r="H444" s="66">
        <v>0.13</v>
      </c>
      <c r="I444" s="67">
        <v>0</v>
      </c>
      <c r="J444" s="67"/>
      <c r="K444" s="67"/>
      <c r="L444" s="33">
        <v>2200</v>
      </c>
      <c r="M444" s="33">
        <v>135</v>
      </c>
      <c r="N444" s="66">
        <v>0.94</v>
      </c>
    </row>
    <row r="445" spans="1:14" x14ac:dyDescent="0.25">
      <c r="A445" t="str">
        <f t="shared" si="7"/>
        <v>1606671</v>
      </c>
      <c r="B445" t="s">
        <v>209</v>
      </c>
      <c r="C445" t="s">
        <v>78</v>
      </c>
      <c r="D445" t="s">
        <v>208</v>
      </c>
      <c r="E445">
        <v>63</v>
      </c>
      <c r="F445" s="33">
        <v>444524</v>
      </c>
      <c r="G445" s="33">
        <v>72409</v>
      </c>
      <c r="H445" s="66">
        <v>95.78</v>
      </c>
      <c r="I445" s="67">
        <v>6139.67</v>
      </c>
      <c r="J445" s="67">
        <v>8035</v>
      </c>
      <c r="K445" s="67">
        <v>10.63</v>
      </c>
      <c r="L445" s="33">
        <v>1590</v>
      </c>
      <c r="M445" s="33">
        <v>16543</v>
      </c>
      <c r="N445" s="66">
        <v>21.88</v>
      </c>
    </row>
    <row r="446" spans="1:14" x14ac:dyDescent="0.25">
      <c r="A446" t="str">
        <f t="shared" si="7"/>
        <v>1606672A</v>
      </c>
      <c r="C446" t="s">
        <v>360</v>
      </c>
      <c r="D446" t="s">
        <v>208</v>
      </c>
      <c r="E446">
        <v>57</v>
      </c>
      <c r="H446" s="66"/>
      <c r="I446" s="67">
        <v>0</v>
      </c>
      <c r="J446" s="67"/>
      <c r="K446" s="67"/>
      <c r="L446" s="33">
        <v>0</v>
      </c>
      <c r="N446" s="66"/>
    </row>
    <row r="447" spans="1:14" x14ac:dyDescent="0.25">
      <c r="A447" t="str">
        <f t="shared" si="7"/>
        <v>1606672B</v>
      </c>
      <c r="C447" t="s">
        <v>566</v>
      </c>
      <c r="D447" t="s">
        <v>208</v>
      </c>
      <c r="E447">
        <v>42</v>
      </c>
      <c r="F447" s="33">
        <v>175040</v>
      </c>
      <c r="G447" s="33">
        <v>24880</v>
      </c>
      <c r="H447" s="66">
        <v>49.37</v>
      </c>
      <c r="I447" s="67">
        <v>21739.09</v>
      </c>
      <c r="J447" s="67">
        <v>25172</v>
      </c>
      <c r="K447" s="67">
        <v>49.94</v>
      </c>
      <c r="L447" s="33">
        <v>1010</v>
      </c>
      <c r="M447" s="33">
        <v>6881</v>
      </c>
      <c r="N447" s="66">
        <v>13.65</v>
      </c>
    </row>
    <row r="448" spans="1:14" x14ac:dyDescent="0.25">
      <c r="A448" t="str">
        <f t="shared" si="7"/>
        <v>1606675</v>
      </c>
      <c r="C448" t="s">
        <v>226</v>
      </c>
      <c r="D448" t="s">
        <v>208</v>
      </c>
      <c r="E448">
        <v>4</v>
      </c>
      <c r="F448" s="33">
        <v>5547</v>
      </c>
      <c r="G448" s="33">
        <v>927</v>
      </c>
      <c r="H448" s="66">
        <v>19.309999999999999</v>
      </c>
      <c r="I448" s="67">
        <v>0</v>
      </c>
      <c r="J448" s="67"/>
      <c r="K448" s="67"/>
      <c r="L448" s="33">
        <v>230</v>
      </c>
      <c r="M448" s="33">
        <v>1517</v>
      </c>
      <c r="N448" s="66">
        <v>31.6</v>
      </c>
    </row>
    <row r="449" spans="1:14" x14ac:dyDescent="0.25">
      <c r="A449" t="str">
        <f t="shared" si="7"/>
        <v>1606891</v>
      </c>
      <c r="C449" t="s">
        <v>150</v>
      </c>
      <c r="D449" t="s">
        <v>208</v>
      </c>
      <c r="E449">
        <v>8</v>
      </c>
      <c r="H449" s="66"/>
      <c r="I449" s="67">
        <v>0</v>
      </c>
      <c r="J449" s="67"/>
      <c r="K449" s="67"/>
      <c r="L449" s="33">
        <v>265</v>
      </c>
      <c r="M449" s="33">
        <v>1735</v>
      </c>
      <c r="N449" s="66">
        <v>18.07</v>
      </c>
    </row>
    <row r="450" spans="1:14" x14ac:dyDescent="0.25">
      <c r="A450" t="str">
        <f t="shared" si="7"/>
        <v>1606892</v>
      </c>
      <c r="C450" t="s">
        <v>175</v>
      </c>
      <c r="D450" t="s">
        <v>208</v>
      </c>
      <c r="E450">
        <v>8</v>
      </c>
      <c r="H450" s="66"/>
      <c r="I450" s="67">
        <v>0</v>
      </c>
      <c r="J450" s="67"/>
      <c r="K450" s="67"/>
      <c r="L450" s="33">
        <v>843</v>
      </c>
      <c r="M450" s="33">
        <v>5692</v>
      </c>
      <c r="N450" s="66">
        <v>59.29</v>
      </c>
    </row>
    <row r="451" spans="1:14" x14ac:dyDescent="0.25">
      <c r="A451" t="str">
        <f t="shared" si="7"/>
        <v>1606893</v>
      </c>
      <c r="C451" t="s">
        <v>419</v>
      </c>
      <c r="D451" t="s">
        <v>208</v>
      </c>
      <c r="E451">
        <v>8</v>
      </c>
      <c r="H451" s="66"/>
      <c r="I451" s="67">
        <v>0</v>
      </c>
      <c r="J451" s="67"/>
      <c r="K451" s="67"/>
      <c r="L451" s="33">
        <v>0</v>
      </c>
      <c r="M451" s="33">
        <v>289</v>
      </c>
      <c r="N451" s="66">
        <v>3.01</v>
      </c>
    </row>
    <row r="452" spans="1:14" x14ac:dyDescent="0.25">
      <c r="A452" t="str">
        <f t="shared" ref="A452:A515" si="8">CONCATENATE(D452,C452)</f>
        <v>1607051</v>
      </c>
      <c r="C452" t="s">
        <v>75</v>
      </c>
      <c r="D452" t="s">
        <v>208</v>
      </c>
      <c r="E452">
        <v>22</v>
      </c>
      <c r="F452" s="33">
        <v>34012</v>
      </c>
      <c r="G452" s="33">
        <v>7228</v>
      </c>
      <c r="H452" s="66">
        <v>27.38</v>
      </c>
      <c r="I452" s="67">
        <v>18913.95</v>
      </c>
      <c r="J452" s="67">
        <v>23124</v>
      </c>
      <c r="K452" s="67">
        <v>87.59</v>
      </c>
      <c r="L452" s="33">
        <v>2504</v>
      </c>
      <c r="M452" s="33">
        <v>16055</v>
      </c>
      <c r="N452" s="66">
        <v>60.81</v>
      </c>
    </row>
    <row r="453" spans="1:14" x14ac:dyDescent="0.25">
      <c r="A453" t="str">
        <f t="shared" si="8"/>
        <v>1607052</v>
      </c>
      <c r="C453" t="s">
        <v>94</v>
      </c>
      <c r="D453" t="s">
        <v>208</v>
      </c>
      <c r="E453">
        <v>10</v>
      </c>
      <c r="H453" s="66"/>
      <c r="I453" s="67">
        <v>0</v>
      </c>
      <c r="J453" s="67"/>
      <c r="K453" s="67"/>
      <c r="L453" s="33">
        <v>845</v>
      </c>
      <c r="M453" s="33">
        <v>5706</v>
      </c>
      <c r="N453" s="66">
        <v>47.55</v>
      </c>
    </row>
    <row r="454" spans="1:14" x14ac:dyDescent="0.25">
      <c r="A454" t="str">
        <f t="shared" si="8"/>
        <v>1607053</v>
      </c>
      <c r="C454" t="s">
        <v>83</v>
      </c>
      <c r="D454" t="s">
        <v>208</v>
      </c>
      <c r="E454">
        <v>32</v>
      </c>
      <c r="F454" s="33">
        <v>41003</v>
      </c>
      <c r="G454" s="33">
        <v>8237</v>
      </c>
      <c r="H454" s="66">
        <v>21.45</v>
      </c>
      <c r="I454" s="67">
        <v>2748.79</v>
      </c>
      <c r="J454" s="67">
        <v>3745</v>
      </c>
      <c r="K454" s="67">
        <v>9.75</v>
      </c>
      <c r="L454" s="33">
        <v>2086</v>
      </c>
      <c r="M454" s="33">
        <v>13629</v>
      </c>
      <c r="N454" s="66">
        <v>35.49</v>
      </c>
    </row>
    <row r="455" spans="1:14" x14ac:dyDescent="0.25">
      <c r="A455" t="str">
        <f t="shared" si="8"/>
        <v>1616671</v>
      </c>
      <c r="B455" t="s">
        <v>355</v>
      </c>
      <c r="C455" t="s">
        <v>78</v>
      </c>
      <c r="D455" t="s">
        <v>354</v>
      </c>
      <c r="E455">
        <v>40</v>
      </c>
      <c r="F455" s="33">
        <v>107430</v>
      </c>
      <c r="G455" s="33">
        <v>30012</v>
      </c>
      <c r="H455" s="66">
        <v>62.53</v>
      </c>
      <c r="I455" s="67">
        <v>21086.32</v>
      </c>
      <c r="J455" s="67">
        <v>28067</v>
      </c>
      <c r="K455" s="67">
        <v>58.47</v>
      </c>
      <c r="L455" s="33">
        <v>116500</v>
      </c>
      <c r="M455" s="33">
        <v>3678</v>
      </c>
      <c r="N455" s="66">
        <v>7.66</v>
      </c>
    </row>
    <row r="456" spans="1:14" x14ac:dyDescent="0.25">
      <c r="A456" t="str">
        <f t="shared" si="8"/>
        <v>1616672</v>
      </c>
      <c r="C456" t="s">
        <v>99</v>
      </c>
      <c r="D456" t="s">
        <v>354</v>
      </c>
      <c r="E456">
        <v>48</v>
      </c>
      <c r="F456" s="33">
        <v>153748</v>
      </c>
      <c r="G456" s="33">
        <v>28760</v>
      </c>
      <c r="H456" s="66">
        <v>49.93</v>
      </c>
      <c r="I456" s="67">
        <v>66567.41</v>
      </c>
      <c r="J456" s="67">
        <v>26237</v>
      </c>
      <c r="K456" s="67">
        <v>45.55</v>
      </c>
      <c r="L456" s="33">
        <v>320719</v>
      </c>
      <c r="M456" s="33">
        <v>10291</v>
      </c>
      <c r="N456" s="66">
        <v>17.87</v>
      </c>
    </row>
    <row r="457" spans="1:14" x14ac:dyDescent="0.25">
      <c r="A457" t="str">
        <f t="shared" si="8"/>
        <v>1616673</v>
      </c>
      <c r="C457" t="s">
        <v>89</v>
      </c>
      <c r="D457" t="s">
        <v>354</v>
      </c>
      <c r="E457">
        <v>34</v>
      </c>
      <c r="F457" s="33">
        <v>232524</v>
      </c>
      <c r="G457" s="33">
        <v>37287</v>
      </c>
      <c r="H457" s="66">
        <v>91.39</v>
      </c>
      <c r="I457" s="67">
        <v>15540.25</v>
      </c>
      <c r="J457" s="67">
        <v>15959</v>
      </c>
      <c r="K457" s="67">
        <v>39.119999999999997</v>
      </c>
      <c r="L457" s="33">
        <v>93900</v>
      </c>
      <c r="M457" s="33">
        <v>3111</v>
      </c>
      <c r="N457" s="66">
        <v>7.63</v>
      </c>
    </row>
    <row r="458" spans="1:14" x14ac:dyDescent="0.25">
      <c r="A458" t="str">
        <f t="shared" si="8"/>
        <v>1616674</v>
      </c>
      <c r="C458" t="s">
        <v>72</v>
      </c>
      <c r="D458" t="s">
        <v>354</v>
      </c>
      <c r="E458">
        <v>28</v>
      </c>
      <c r="F458" s="33">
        <v>68558</v>
      </c>
      <c r="G458" s="33">
        <v>14635</v>
      </c>
      <c r="H458" s="66">
        <v>43.56</v>
      </c>
      <c r="I458" s="67">
        <v>13971.27</v>
      </c>
      <c r="J458" s="67">
        <v>9363</v>
      </c>
      <c r="K458" s="67">
        <v>27.87</v>
      </c>
      <c r="L458" s="33">
        <v>109600</v>
      </c>
      <c r="M458" s="33">
        <v>3579</v>
      </c>
      <c r="N458" s="66">
        <v>10.65</v>
      </c>
    </row>
    <row r="459" spans="1:14" x14ac:dyDescent="0.25">
      <c r="A459" t="str">
        <f t="shared" si="8"/>
        <v>1617051</v>
      </c>
      <c r="C459" t="s">
        <v>75</v>
      </c>
      <c r="D459" t="s">
        <v>354</v>
      </c>
      <c r="E459">
        <v>16</v>
      </c>
      <c r="F459" s="33">
        <v>323</v>
      </c>
      <c r="G459" s="33">
        <v>302</v>
      </c>
      <c r="H459" s="66">
        <v>1.57</v>
      </c>
      <c r="I459" s="67">
        <v>61.11</v>
      </c>
      <c r="J459" s="67">
        <v>87</v>
      </c>
      <c r="K459" s="67">
        <v>0.45</v>
      </c>
      <c r="L459" s="33">
        <v>108176</v>
      </c>
      <c r="M459" s="33">
        <v>3731</v>
      </c>
      <c r="N459" s="66">
        <v>19.43</v>
      </c>
    </row>
    <row r="460" spans="1:14" x14ac:dyDescent="0.25">
      <c r="A460" t="str">
        <f t="shared" si="8"/>
        <v>1626671</v>
      </c>
      <c r="B460" t="s">
        <v>74</v>
      </c>
      <c r="C460" t="s">
        <v>78</v>
      </c>
      <c r="D460" t="s">
        <v>73</v>
      </c>
      <c r="E460">
        <v>48</v>
      </c>
      <c r="F460" s="33">
        <v>325998</v>
      </c>
      <c r="G460" s="33">
        <v>74574</v>
      </c>
      <c r="H460" s="66">
        <v>129.47</v>
      </c>
      <c r="I460" s="67">
        <v>16231.81</v>
      </c>
      <c r="J460" s="67">
        <v>26476</v>
      </c>
      <c r="K460" s="67">
        <v>45.97</v>
      </c>
      <c r="L460" s="33">
        <v>119800</v>
      </c>
      <c r="M460" s="33">
        <v>6091</v>
      </c>
      <c r="N460" s="66">
        <v>10.57</v>
      </c>
    </row>
    <row r="461" spans="1:14" x14ac:dyDescent="0.25">
      <c r="A461" t="str">
        <f t="shared" si="8"/>
        <v>1627051</v>
      </c>
      <c r="C461" t="s">
        <v>75</v>
      </c>
      <c r="D461" t="s">
        <v>73</v>
      </c>
      <c r="E461">
        <v>6</v>
      </c>
      <c r="H461" s="66"/>
      <c r="I461" s="67">
        <v>0</v>
      </c>
      <c r="J461" s="67"/>
      <c r="K461" s="67"/>
      <c r="L461" s="33">
        <v>50200</v>
      </c>
      <c r="M461" s="33">
        <v>3016</v>
      </c>
      <c r="N461" s="66">
        <v>41.89</v>
      </c>
    </row>
    <row r="462" spans="1:14" x14ac:dyDescent="0.25">
      <c r="A462" t="str">
        <f t="shared" si="8"/>
        <v>1636671</v>
      </c>
      <c r="B462" t="s">
        <v>127</v>
      </c>
      <c r="C462" t="s">
        <v>78</v>
      </c>
      <c r="D462" t="s">
        <v>126</v>
      </c>
      <c r="E462">
        <v>24</v>
      </c>
      <c r="F462" s="33">
        <v>86320</v>
      </c>
      <c r="G462" s="33">
        <v>16800</v>
      </c>
      <c r="H462" s="66">
        <v>58.33</v>
      </c>
      <c r="I462" s="67">
        <v>8829.2900000000009</v>
      </c>
      <c r="J462" s="67">
        <v>10080</v>
      </c>
      <c r="K462" s="67">
        <v>35</v>
      </c>
      <c r="L462" s="33">
        <v>751</v>
      </c>
      <c r="M462" s="33">
        <v>6616</v>
      </c>
      <c r="N462" s="66">
        <v>22.97</v>
      </c>
    </row>
    <row r="463" spans="1:14" x14ac:dyDescent="0.25">
      <c r="A463" t="str">
        <f t="shared" si="8"/>
        <v>1636672</v>
      </c>
      <c r="C463" t="s">
        <v>99</v>
      </c>
      <c r="D463" t="s">
        <v>126</v>
      </c>
      <c r="E463">
        <v>47</v>
      </c>
      <c r="F463" s="33">
        <v>164309</v>
      </c>
      <c r="G463" s="33">
        <v>34034</v>
      </c>
      <c r="H463" s="66">
        <v>60.34</v>
      </c>
      <c r="I463" s="67">
        <v>23306.5</v>
      </c>
      <c r="J463" s="67">
        <v>25235</v>
      </c>
      <c r="K463" s="67">
        <v>44.74</v>
      </c>
      <c r="L463" s="33">
        <v>1971</v>
      </c>
      <c r="M463" s="33">
        <v>20756</v>
      </c>
      <c r="N463" s="66">
        <v>36.799999999999997</v>
      </c>
    </row>
    <row r="464" spans="1:14" x14ac:dyDescent="0.25">
      <c r="A464" t="str">
        <f t="shared" si="8"/>
        <v>1636673A</v>
      </c>
      <c r="C464" t="s">
        <v>468</v>
      </c>
      <c r="D464" t="s">
        <v>126</v>
      </c>
      <c r="E464">
        <v>85</v>
      </c>
      <c r="F464" s="33">
        <v>334700</v>
      </c>
      <c r="G464" s="33">
        <v>66605</v>
      </c>
      <c r="H464" s="66">
        <v>65.3</v>
      </c>
      <c r="I464" s="67">
        <v>45915.62</v>
      </c>
      <c r="J464" s="67">
        <v>48893</v>
      </c>
      <c r="K464" s="67">
        <v>47.93</v>
      </c>
      <c r="L464" s="33">
        <v>3622</v>
      </c>
      <c r="M464" s="33">
        <v>29167</v>
      </c>
      <c r="N464" s="66">
        <v>28.6</v>
      </c>
    </row>
    <row r="465" spans="1:14" x14ac:dyDescent="0.25">
      <c r="A465" t="str">
        <f t="shared" si="8"/>
        <v>1636673B</v>
      </c>
      <c r="C465" t="s">
        <v>563</v>
      </c>
      <c r="D465" t="s">
        <v>126</v>
      </c>
      <c r="E465">
        <v>40</v>
      </c>
      <c r="F465" s="33">
        <v>159804</v>
      </c>
      <c r="G465" s="33">
        <v>31191</v>
      </c>
      <c r="H465" s="66">
        <v>64.98</v>
      </c>
      <c r="I465" s="67">
        <v>21402.52</v>
      </c>
      <c r="J465" s="67">
        <v>23250</v>
      </c>
      <c r="K465" s="67">
        <v>48.44</v>
      </c>
      <c r="L465" s="33">
        <v>1772</v>
      </c>
      <c r="M465" s="33">
        <v>16290</v>
      </c>
      <c r="N465" s="66">
        <v>33.94</v>
      </c>
    </row>
    <row r="466" spans="1:14" x14ac:dyDescent="0.25">
      <c r="A466" t="str">
        <f t="shared" si="8"/>
        <v>1636674</v>
      </c>
      <c r="C466" t="s">
        <v>72</v>
      </c>
      <c r="D466" t="s">
        <v>126</v>
      </c>
      <c r="E466">
        <v>105</v>
      </c>
      <c r="F466" s="33">
        <v>1133160</v>
      </c>
      <c r="G466" s="33">
        <v>186127</v>
      </c>
      <c r="H466" s="66">
        <v>147.72</v>
      </c>
      <c r="I466" s="67">
        <v>10425.799999999999</v>
      </c>
      <c r="J466" s="67">
        <v>11391</v>
      </c>
      <c r="K466" s="67">
        <v>9.0399999999999991</v>
      </c>
      <c r="L466" s="33">
        <v>2856</v>
      </c>
      <c r="M466" s="33">
        <v>30063</v>
      </c>
      <c r="N466" s="66">
        <v>23.86</v>
      </c>
    </row>
    <row r="467" spans="1:14" x14ac:dyDescent="0.25">
      <c r="A467" t="str">
        <f t="shared" si="8"/>
        <v>1636675</v>
      </c>
      <c r="C467" t="s">
        <v>226</v>
      </c>
      <c r="D467" t="s">
        <v>126</v>
      </c>
      <c r="E467">
        <v>50</v>
      </c>
      <c r="F467" s="33">
        <v>244895</v>
      </c>
      <c r="G467" s="33">
        <v>43652</v>
      </c>
      <c r="H467" s="66">
        <v>72.75</v>
      </c>
      <c r="I467" s="67">
        <v>14098.93</v>
      </c>
      <c r="J467" s="67">
        <v>15541</v>
      </c>
      <c r="K467" s="67">
        <v>25.9</v>
      </c>
      <c r="L467" s="33">
        <v>1307</v>
      </c>
      <c r="M467" s="33">
        <v>13720</v>
      </c>
      <c r="N467" s="66">
        <v>22.87</v>
      </c>
    </row>
    <row r="468" spans="1:14" x14ac:dyDescent="0.25">
      <c r="A468" t="str">
        <f t="shared" si="8"/>
        <v>1637051</v>
      </c>
      <c r="C468" t="s">
        <v>75</v>
      </c>
      <c r="D468" t="s">
        <v>126</v>
      </c>
      <c r="E468">
        <v>35</v>
      </c>
      <c r="F468" s="33">
        <v>39542</v>
      </c>
      <c r="G468" s="33">
        <v>9308</v>
      </c>
      <c r="H468" s="66">
        <v>22.16</v>
      </c>
      <c r="I468" s="67">
        <v>6316.2</v>
      </c>
      <c r="J468" s="67">
        <v>9320</v>
      </c>
      <c r="K468" s="67">
        <v>22.19</v>
      </c>
      <c r="L468" s="33">
        <v>3483</v>
      </c>
      <c r="M468" s="33">
        <v>35820</v>
      </c>
      <c r="N468" s="66">
        <v>85.29</v>
      </c>
    </row>
    <row r="469" spans="1:14" x14ac:dyDescent="0.25">
      <c r="A469" t="str">
        <f t="shared" si="8"/>
        <v>1646671</v>
      </c>
      <c r="B469" t="s">
        <v>551</v>
      </c>
      <c r="C469" t="s">
        <v>78</v>
      </c>
      <c r="D469" t="s">
        <v>550</v>
      </c>
      <c r="E469">
        <v>64</v>
      </c>
      <c r="F469" s="33">
        <v>510600</v>
      </c>
      <c r="G469" s="33">
        <v>86739</v>
      </c>
      <c r="H469" s="66">
        <v>112.94</v>
      </c>
      <c r="I469" s="67">
        <v>0</v>
      </c>
      <c r="J469" s="67"/>
      <c r="K469" s="67"/>
      <c r="L469" s="33">
        <v>152012</v>
      </c>
      <c r="M469" s="33">
        <v>4513</v>
      </c>
      <c r="N469" s="66">
        <v>5.88</v>
      </c>
    </row>
    <row r="470" spans="1:14" x14ac:dyDescent="0.25">
      <c r="A470" t="str">
        <f t="shared" si="8"/>
        <v>1652001</v>
      </c>
      <c r="B470" t="s">
        <v>162</v>
      </c>
      <c r="C470" t="s">
        <v>86</v>
      </c>
      <c r="D470" t="s">
        <v>161</v>
      </c>
      <c r="E470">
        <v>220</v>
      </c>
      <c r="H470" s="66"/>
      <c r="I470" s="67">
        <v>0</v>
      </c>
      <c r="J470" s="67"/>
      <c r="K470" s="67"/>
      <c r="L470" s="33">
        <v>0</v>
      </c>
      <c r="N470" s="66"/>
    </row>
    <row r="471" spans="1:14" x14ac:dyDescent="0.25">
      <c r="A471" t="str">
        <f t="shared" si="8"/>
        <v>1656671</v>
      </c>
      <c r="C471" t="s">
        <v>78</v>
      </c>
      <c r="D471" t="s">
        <v>161</v>
      </c>
      <c r="E471">
        <v>38</v>
      </c>
      <c r="F471" s="33">
        <v>97204</v>
      </c>
      <c r="G471" s="33">
        <v>19556</v>
      </c>
      <c r="H471" s="66">
        <v>42.89</v>
      </c>
      <c r="I471" s="67">
        <v>7355.97</v>
      </c>
      <c r="J471" s="67">
        <v>8341</v>
      </c>
      <c r="K471" s="67">
        <v>18.29</v>
      </c>
      <c r="L471" s="33">
        <v>147604</v>
      </c>
      <c r="M471" s="33">
        <v>29442</v>
      </c>
      <c r="N471" s="66">
        <v>64.569999999999993</v>
      </c>
    </row>
    <row r="472" spans="1:14" x14ac:dyDescent="0.25">
      <c r="A472" t="str">
        <f t="shared" si="8"/>
        <v>1656672</v>
      </c>
      <c r="C472" t="s">
        <v>99</v>
      </c>
      <c r="D472" t="s">
        <v>161</v>
      </c>
      <c r="E472">
        <v>24</v>
      </c>
      <c r="F472" s="33">
        <v>44772</v>
      </c>
      <c r="G472" s="33">
        <v>9201</v>
      </c>
      <c r="H472" s="66">
        <v>31.95</v>
      </c>
      <c r="I472" s="67">
        <v>6614.94</v>
      </c>
      <c r="J472" s="67">
        <v>7577</v>
      </c>
      <c r="K472" s="67">
        <v>26.31</v>
      </c>
      <c r="L472" s="33">
        <v>57269</v>
      </c>
      <c r="M472" s="33">
        <v>15161</v>
      </c>
      <c r="N472" s="66">
        <v>52.64</v>
      </c>
    </row>
    <row r="473" spans="1:14" x14ac:dyDescent="0.25">
      <c r="A473" t="str">
        <f t="shared" si="8"/>
        <v>1656673</v>
      </c>
      <c r="C473" t="s">
        <v>89</v>
      </c>
      <c r="D473" t="s">
        <v>161</v>
      </c>
      <c r="E473">
        <v>103</v>
      </c>
      <c r="F473" s="33">
        <v>107822</v>
      </c>
      <c r="G473" s="33">
        <v>21357</v>
      </c>
      <c r="H473" s="66">
        <v>17.28</v>
      </c>
      <c r="I473" s="67">
        <v>34580.99</v>
      </c>
      <c r="J473" s="67">
        <v>28691</v>
      </c>
      <c r="K473" s="67">
        <v>23.21</v>
      </c>
      <c r="L473" s="33">
        <v>169033</v>
      </c>
      <c r="M473" s="33">
        <v>40881</v>
      </c>
      <c r="N473" s="66">
        <v>33.08</v>
      </c>
    </row>
    <row r="474" spans="1:14" x14ac:dyDescent="0.25">
      <c r="A474" t="str">
        <f t="shared" si="8"/>
        <v>1656674</v>
      </c>
      <c r="C474" t="s">
        <v>72</v>
      </c>
      <c r="D474" t="s">
        <v>161</v>
      </c>
      <c r="E474">
        <v>10</v>
      </c>
      <c r="F474" s="33">
        <v>34498</v>
      </c>
      <c r="G474" s="33">
        <v>7108</v>
      </c>
      <c r="H474" s="66">
        <v>59.23</v>
      </c>
      <c r="I474" s="67">
        <v>2811.83</v>
      </c>
      <c r="J474" s="67">
        <v>4582</v>
      </c>
      <c r="K474" s="67">
        <v>38.18</v>
      </c>
      <c r="L474" s="33">
        <v>37409</v>
      </c>
      <c r="M474" s="33">
        <v>7183</v>
      </c>
      <c r="N474" s="66">
        <v>59.86</v>
      </c>
    </row>
    <row r="475" spans="1:14" x14ac:dyDescent="0.25">
      <c r="A475" t="str">
        <f t="shared" si="8"/>
        <v>1666671</v>
      </c>
      <c r="B475" t="s">
        <v>440</v>
      </c>
      <c r="C475" t="s">
        <v>78</v>
      </c>
      <c r="D475" t="s">
        <v>439</v>
      </c>
      <c r="E475">
        <v>32</v>
      </c>
      <c r="F475" s="33">
        <v>122680</v>
      </c>
      <c r="G475" s="33">
        <v>22066</v>
      </c>
      <c r="H475" s="66">
        <v>57.46</v>
      </c>
      <c r="I475" s="67">
        <v>17701.689999999999</v>
      </c>
      <c r="J475" s="67">
        <v>15664</v>
      </c>
      <c r="K475" s="67">
        <v>40.79</v>
      </c>
      <c r="L475" s="33">
        <v>100500</v>
      </c>
      <c r="M475" s="33">
        <v>13289</v>
      </c>
      <c r="N475" s="66">
        <v>34.61</v>
      </c>
    </row>
    <row r="476" spans="1:14" x14ac:dyDescent="0.25">
      <c r="A476" t="str">
        <f t="shared" si="8"/>
        <v>1666672</v>
      </c>
      <c r="C476" t="s">
        <v>99</v>
      </c>
      <c r="D476" t="s">
        <v>439</v>
      </c>
      <c r="E476">
        <v>48</v>
      </c>
      <c r="F476" s="33">
        <v>102000</v>
      </c>
      <c r="G476" s="33">
        <v>18782</v>
      </c>
      <c r="H476" s="66">
        <v>32.61</v>
      </c>
      <c r="I476" s="67">
        <v>38441.54</v>
      </c>
      <c r="J476" s="67">
        <v>25779</v>
      </c>
      <c r="K476" s="67">
        <v>44.76</v>
      </c>
      <c r="L476" s="33">
        <v>196400</v>
      </c>
      <c r="M476" s="33">
        <v>26072</v>
      </c>
      <c r="N476" s="66">
        <v>45.26</v>
      </c>
    </row>
    <row r="477" spans="1:14" x14ac:dyDescent="0.25">
      <c r="A477" t="str">
        <f t="shared" si="8"/>
        <v>1667051</v>
      </c>
      <c r="C477" t="s">
        <v>75</v>
      </c>
      <c r="D477" t="s">
        <v>439</v>
      </c>
      <c r="E477">
        <v>4</v>
      </c>
      <c r="H477" s="66"/>
      <c r="I477" s="67">
        <v>0</v>
      </c>
      <c r="J477" s="67"/>
      <c r="K477" s="67"/>
      <c r="L477" s="33">
        <v>40900</v>
      </c>
      <c r="M477" s="33">
        <v>2372</v>
      </c>
      <c r="N477" s="66">
        <v>49.42</v>
      </c>
    </row>
    <row r="478" spans="1:14" x14ac:dyDescent="0.25">
      <c r="A478" t="str">
        <f t="shared" si="8"/>
        <v>1672001</v>
      </c>
      <c r="B478" t="s">
        <v>183</v>
      </c>
      <c r="C478" t="s">
        <v>86</v>
      </c>
      <c r="D478" t="s">
        <v>182</v>
      </c>
      <c r="E478">
        <v>10</v>
      </c>
      <c r="H478" s="66"/>
      <c r="I478" s="67">
        <v>0</v>
      </c>
      <c r="J478" s="67"/>
      <c r="K478" s="67"/>
      <c r="L478" s="33">
        <v>62655</v>
      </c>
      <c r="M478" s="33">
        <v>8852</v>
      </c>
      <c r="N478" s="66">
        <v>73.77</v>
      </c>
    </row>
    <row r="479" spans="1:14" x14ac:dyDescent="0.25">
      <c r="A479" t="str">
        <f t="shared" si="8"/>
        <v>1676671</v>
      </c>
      <c r="C479" t="s">
        <v>78</v>
      </c>
      <c r="D479" t="s">
        <v>182</v>
      </c>
      <c r="E479">
        <v>29</v>
      </c>
      <c r="F479" s="33">
        <v>66248</v>
      </c>
      <c r="G479" s="33">
        <v>8337</v>
      </c>
      <c r="H479" s="66">
        <v>23.96</v>
      </c>
      <c r="I479" s="67">
        <v>9525.7000000000007</v>
      </c>
      <c r="J479" s="67">
        <v>10601</v>
      </c>
      <c r="K479" s="67">
        <v>30.46</v>
      </c>
      <c r="L479" s="33">
        <v>86951</v>
      </c>
      <c r="M479" s="33">
        <v>12129</v>
      </c>
      <c r="N479" s="66">
        <v>34.85</v>
      </c>
    </row>
    <row r="480" spans="1:14" x14ac:dyDescent="0.25">
      <c r="A480" t="str">
        <f t="shared" si="8"/>
        <v>1676672</v>
      </c>
      <c r="C480" t="s">
        <v>99</v>
      </c>
      <c r="D480" t="s">
        <v>182</v>
      </c>
      <c r="E480">
        <v>60</v>
      </c>
      <c r="F480" s="33">
        <v>585974</v>
      </c>
      <c r="G480" s="33">
        <v>64237</v>
      </c>
      <c r="H480" s="66">
        <v>89.22</v>
      </c>
      <c r="I480" s="67">
        <v>0</v>
      </c>
      <c r="J480" s="67"/>
      <c r="K480" s="67"/>
      <c r="L480" s="33">
        <v>133352</v>
      </c>
      <c r="M480" s="33">
        <v>18387</v>
      </c>
      <c r="N480" s="66">
        <v>25.54</v>
      </c>
    </row>
    <row r="481" spans="1:14" x14ac:dyDescent="0.25">
      <c r="A481" t="str">
        <f t="shared" si="8"/>
        <v>1676673</v>
      </c>
      <c r="C481" t="s">
        <v>89</v>
      </c>
      <c r="D481" t="s">
        <v>182</v>
      </c>
      <c r="E481">
        <v>42</v>
      </c>
      <c r="F481" s="33">
        <v>167200</v>
      </c>
      <c r="G481" s="33">
        <v>18317</v>
      </c>
      <c r="H481" s="66">
        <v>36.340000000000003</v>
      </c>
      <c r="I481" s="67">
        <v>12053.35</v>
      </c>
      <c r="J481" s="67">
        <v>13257</v>
      </c>
      <c r="K481" s="67">
        <v>26.3</v>
      </c>
      <c r="L481" s="33">
        <v>105411</v>
      </c>
      <c r="M481" s="33">
        <v>15808</v>
      </c>
      <c r="N481" s="66">
        <v>31.37</v>
      </c>
    </row>
    <row r="482" spans="1:14" x14ac:dyDescent="0.25">
      <c r="A482" t="str">
        <f t="shared" si="8"/>
        <v>1677051</v>
      </c>
      <c r="C482" t="s">
        <v>75</v>
      </c>
      <c r="D482" t="s">
        <v>182</v>
      </c>
      <c r="E482">
        <v>5</v>
      </c>
      <c r="H482" s="66"/>
      <c r="I482" s="67">
        <v>0</v>
      </c>
      <c r="J482" s="67"/>
      <c r="K482" s="67"/>
      <c r="L482" s="33">
        <v>78177</v>
      </c>
      <c r="M482" s="33">
        <v>7613</v>
      </c>
      <c r="N482" s="66">
        <v>126.88</v>
      </c>
    </row>
    <row r="483" spans="1:14" x14ac:dyDescent="0.25">
      <c r="A483" t="str">
        <f t="shared" si="8"/>
        <v>1677052</v>
      </c>
      <c r="C483" t="s">
        <v>94</v>
      </c>
      <c r="D483" t="s">
        <v>182</v>
      </c>
      <c r="E483">
        <v>8</v>
      </c>
      <c r="H483" s="66"/>
      <c r="I483" s="67">
        <v>0</v>
      </c>
      <c r="J483" s="67"/>
      <c r="K483" s="67"/>
      <c r="L483" s="33">
        <v>63338</v>
      </c>
      <c r="M483" s="33">
        <v>8911</v>
      </c>
      <c r="N483" s="66">
        <v>92.82</v>
      </c>
    </row>
    <row r="484" spans="1:14" x14ac:dyDescent="0.25">
      <c r="A484" t="str">
        <f t="shared" si="8"/>
        <v>1682001</v>
      </c>
      <c r="B484" t="s">
        <v>125</v>
      </c>
      <c r="C484" t="s">
        <v>86</v>
      </c>
      <c r="D484" t="s">
        <v>124</v>
      </c>
      <c r="E484">
        <v>22</v>
      </c>
      <c r="H484" s="66"/>
      <c r="I484" s="67">
        <v>0</v>
      </c>
      <c r="J484" s="67"/>
      <c r="K484" s="67"/>
      <c r="L484" s="33">
        <v>190.9</v>
      </c>
      <c r="M484" s="33">
        <v>22197</v>
      </c>
      <c r="N484" s="66">
        <v>84.08</v>
      </c>
    </row>
    <row r="485" spans="1:14" x14ac:dyDescent="0.25">
      <c r="A485" t="str">
        <f t="shared" si="8"/>
        <v>1682002</v>
      </c>
      <c r="C485" t="s">
        <v>135</v>
      </c>
      <c r="D485" t="s">
        <v>124</v>
      </c>
      <c r="E485">
        <v>54</v>
      </c>
      <c r="H485" s="66"/>
      <c r="I485" s="67">
        <v>0</v>
      </c>
      <c r="J485" s="67"/>
      <c r="K485" s="67"/>
      <c r="L485" s="33">
        <v>493.82</v>
      </c>
      <c r="M485" s="33">
        <v>57247</v>
      </c>
      <c r="N485" s="66">
        <v>88.34</v>
      </c>
    </row>
    <row r="486" spans="1:14" x14ac:dyDescent="0.25">
      <c r="A486" t="str">
        <f t="shared" si="8"/>
        <v>1686671</v>
      </c>
      <c r="C486" t="s">
        <v>78</v>
      </c>
      <c r="D486" t="s">
        <v>124</v>
      </c>
      <c r="E486">
        <v>38</v>
      </c>
      <c r="F486" s="33">
        <v>80084</v>
      </c>
      <c r="G486" s="33">
        <v>12706</v>
      </c>
      <c r="H486" s="66">
        <v>27.86</v>
      </c>
      <c r="I486" s="67">
        <v>26116.39</v>
      </c>
      <c r="J486" s="67">
        <v>25844</v>
      </c>
      <c r="K486" s="67">
        <v>56.68</v>
      </c>
      <c r="L486" s="33">
        <v>98.52</v>
      </c>
      <c r="M486" s="33">
        <v>11094</v>
      </c>
      <c r="N486" s="66">
        <v>24.33</v>
      </c>
    </row>
    <row r="487" spans="1:14" x14ac:dyDescent="0.25">
      <c r="A487" t="str">
        <f t="shared" si="8"/>
        <v>1686672</v>
      </c>
      <c r="C487" t="s">
        <v>99</v>
      </c>
      <c r="D487" t="s">
        <v>124</v>
      </c>
      <c r="E487">
        <v>32</v>
      </c>
      <c r="F487" s="33">
        <v>100720</v>
      </c>
      <c r="G487" s="33">
        <v>15998</v>
      </c>
      <c r="H487" s="66">
        <v>41.66</v>
      </c>
      <c r="I487" s="67">
        <v>19073.71</v>
      </c>
      <c r="J487" s="67">
        <v>19189</v>
      </c>
      <c r="K487" s="67">
        <v>49.97</v>
      </c>
      <c r="L487" s="33">
        <v>106.41</v>
      </c>
      <c r="M487" s="33">
        <v>12172</v>
      </c>
      <c r="N487" s="66">
        <v>31.7</v>
      </c>
    </row>
    <row r="488" spans="1:14" x14ac:dyDescent="0.25">
      <c r="A488" t="str">
        <f t="shared" si="8"/>
        <v>1686673</v>
      </c>
      <c r="C488" t="s">
        <v>89</v>
      </c>
      <c r="D488" t="s">
        <v>124</v>
      </c>
      <c r="E488">
        <v>64</v>
      </c>
      <c r="F488" s="33">
        <v>174432</v>
      </c>
      <c r="G488" s="33">
        <v>27180</v>
      </c>
      <c r="H488" s="66">
        <v>35.39</v>
      </c>
      <c r="I488" s="67">
        <v>22923.38</v>
      </c>
      <c r="J488" s="67">
        <v>22633</v>
      </c>
      <c r="K488" s="67">
        <v>29.47</v>
      </c>
      <c r="L488" s="33">
        <v>211.11</v>
      </c>
      <c r="M488" s="33">
        <v>24490</v>
      </c>
      <c r="N488" s="66">
        <v>31.89</v>
      </c>
    </row>
    <row r="489" spans="1:14" x14ac:dyDescent="0.25">
      <c r="A489" t="str">
        <f t="shared" si="8"/>
        <v>1686674</v>
      </c>
      <c r="C489" t="s">
        <v>72</v>
      </c>
      <c r="D489" t="s">
        <v>124</v>
      </c>
      <c r="E489">
        <v>48</v>
      </c>
      <c r="F489" s="33">
        <v>116288</v>
      </c>
      <c r="G489" s="33">
        <v>18120</v>
      </c>
      <c r="H489" s="66">
        <v>31.46</v>
      </c>
      <c r="I489" s="67">
        <v>16398.64</v>
      </c>
      <c r="J489" s="67">
        <v>15091</v>
      </c>
      <c r="K489" s="67">
        <v>26.2</v>
      </c>
      <c r="L489" s="33">
        <v>140.74</v>
      </c>
      <c r="M489" s="33">
        <v>16327</v>
      </c>
      <c r="N489" s="66">
        <v>28.35</v>
      </c>
    </row>
    <row r="490" spans="1:14" x14ac:dyDescent="0.25">
      <c r="A490" t="str">
        <f t="shared" si="8"/>
        <v>1686675</v>
      </c>
      <c r="C490" t="s">
        <v>226</v>
      </c>
      <c r="D490" t="s">
        <v>124</v>
      </c>
      <c r="E490">
        <v>41</v>
      </c>
      <c r="F490" s="33">
        <v>152450</v>
      </c>
      <c r="G490" s="33">
        <v>22495</v>
      </c>
      <c r="H490" s="66">
        <v>45.72</v>
      </c>
      <c r="I490" s="67">
        <v>13739.09</v>
      </c>
      <c r="J490" s="67">
        <v>14132</v>
      </c>
      <c r="K490" s="67">
        <v>28.72</v>
      </c>
      <c r="L490" s="33">
        <v>103.34</v>
      </c>
      <c r="M490" s="33">
        <v>11897</v>
      </c>
      <c r="N490" s="66">
        <v>24.18</v>
      </c>
    </row>
    <row r="491" spans="1:14" x14ac:dyDescent="0.25">
      <c r="A491" t="str">
        <f t="shared" si="8"/>
        <v>1687051</v>
      </c>
      <c r="C491" t="s">
        <v>75</v>
      </c>
      <c r="D491" t="s">
        <v>124</v>
      </c>
      <c r="E491">
        <v>8</v>
      </c>
      <c r="H491" s="66"/>
      <c r="I491" s="67">
        <v>0</v>
      </c>
      <c r="J491" s="67"/>
      <c r="K491" s="67"/>
      <c r="L491" s="33">
        <v>66.17</v>
      </c>
      <c r="M491" s="33">
        <v>7732</v>
      </c>
      <c r="N491" s="66">
        <v>80.540000000000006</v>
      </c>
    </row>
    <row r="492" spans="1:14" x14ac:dyDescent="0.25">
      <c r="A492" t="str">
        <f t="shared" si="8"/>
        <v>1706671</v>
      </c>
      <c r="B492" t="s">
        <v>431</v>
      </c>
      <c r="C492" t="s">
        <v>78</v>
      </c>
      <c r="D492" t="s">
        <v>430</v>
      </c>
      <c r="E492">
        <v>42</v>
      </c>
      <c r="F492" s="33">
        <v>136880</v>
      </c>
      <c r="G492" s="33">
        <v>22287</v>
      </c>
      <c r="H492" s="66">
        <v>44.22</v>
      </c>
      <c r="I492" s="67">
        <v>18947.62</v>
      </c>
      <c r="J492" s="67">
        <v>16041</v>
      </c>
      <c r="K492" s="67">
        <v>31.83</v>
      </c>
      <c r="L492" s="33">
        <v>3236</v>
      </c>
      <c r="M492" s="33">
        <v>23331</v>
      </c>
      <c r="N492" s="66">
        <v>46.29</v>
      </c>
    </row>
    <row r="493" spans="1:14" x14ac:dyDescent="0.25">
      <c r="A493" t="str">
        <f t="shared" si="8"/>
        <v>1706672</v>
      </c>
      <c r="C493" t="s">
        <v>99</v>
      </c>
      <c r="D493" t="s">
        <v>430</v>
      </c>
      <c r="E493">
        <v>60</v>
      </c>
      <c r="F493" s="33">
        <v>431040</v>
      </c>
      <c r="G493" s="33">
        <v>61456</v>
      </c>
      <c r="H493" s="66">
        <v>85.36</v>
      </c>
      <c r="I493" s="67">
        <v>0</v>
      </c>
      <c r="J493" s="67"/>
      <c r="K493" s="67"/>
      <c r="L493" s="33">
        <v>3913</v>
      </c>
      <c r="M493" s="33">
        <v>26668</v>
      </c>
      <c r="N493" s="66">
        <v>37.04</v>
      </c>
    </row>
    <row r="494" spans="1:14" x14ac:dyDescent="0.25">
      <c r="A494" t="str">
        <f t="shared" si="8"/>
        <v>1706673</v>
      </c>
      <c r="C494" t="s">
        <v>89</v>
      </c>
      <c r="D494" t="s">
        <v>430</v>
      </c>
      <c r="E494">
        <v>125</v>
      </c>
      <c r="F494" s="33">
        <v>1226800</v>
      </c>
      <c r="G494" s="33">
        <v>163069</v>
      </c>
      <c r="H494" s="66">
        <v>108.71</v>
      </c>
      <c r="I494" s="67">
        <v>8109.6</v>
      </c>
      <c r="J494" s="67">
        <v>6629</v>
      </c>
      <c r="K494" s="67">
        <v>4.42</v>
      </c>
      <c r="L494" s="33">
        <v>11562</v>
      </c>
      <c r="M494" s="33">
        <v>83361</v>
      </c>
      <c r="N494" s="66">
        <v>55.57</v>
      </c>
    </row>
    <row r="495" spans="1:14" x14ac:dyDescent="0.25">
      <c r="A495" t="str">
        <f t="shared" si="8"/>
        <v>1716671</v>
      </c>
      <c r="B495" t="s">
        <v>93</v>
      </c>
      <c r="C495" t="s">
        <v>78</v>
      </c>
      <c r="D495" t="s">
        <v>92</v>
      </c>
      <c r="E495">
        <v>64</v>
      </c>
      <c r="F495" s="33">
        <v>219520</v>
      </c>
      <c r="G495" s="33">
        <v>42804</v>
      </c>
      <c r="H495" s="66">
        <v>55.73</v>
      </c>
      <c r="I495" s="67">
        <v>24282</v>
      </c>
      <c r="J495" s="67">
        <v>36320</v>
      </c>
      <c r="K495" s="67">
        <v>47.29</v>
      </c>
      <c r="L495" s="33">
        <v>1.47</v>
      </c>
      <c r="M495" s="33">
        <v>5994</v>
      </c>
      <c r="N495" s="66">
        <v>7.8</v>
      </c>
    </row>
    <row r="496" spans="1:14" x14ac:dyDescent="0.25">
      <c r="A496" t="str">
        <f t="shared" si="8"/>
        <v>1716672</v>
      </c>
      <c r="C496" t="s">
        <v>99</v>
      </c>
      <c r="D496" t="s">
        <v>92</v>
      </c>
      <c r="E496">
        <v>33</v>
      </c>
      <c r="F496" s="33">
        <v>117614</v>
      </c>
      <c r="G496" s="33">
        <v>35685</v>
      </c>
      <c r="H496" s="66">
        <v>90.11</v>
      </c>
      <c r="I496" s="67">
        <v>9878</v>
      </c>
      <c r="J496" s="67">
        <v>11209</v>
      </c>
      <c r="K496" s="67">
        <v>28.31</v>
      </c>
      <c r="L496" s="33">
        <v>0.61</v>
      </c>
      <c r="M496" s="33">
        <v>2451</v>
      </c>
      <c r="N496" s="66">
        <v>6.19</v>
      </c>
    </row>
    <row r="497" spans="1:14" x14ac:dyDescent="0.25">
      <c r="A497" t="str">
        <f t="shared" si="8"/>
        <v>1717051</v>
      </c>
      <c r="C497" t="s">
        <v>75</v>
      </c>
      <c r="D497" t="s">
        <v>92</v>
      </c>
      <c r="E497">
        <v>8</v>
      </c>
      <c r="F497" s="33">
        <v>352</v>
      </c>
      <c r="G497" s="33">
        <v>85</v>
      </c>
      <c r="H497" s="66">
        <v>0.89</v>
      </c>
      <c r="I497" s="67">
        <v>187</v>
      </c>
      <c r="J497" s="67">
        <v>257</v>
      </c>
      <c r="K497" s="67">
        <v>2.68</v>
      </c>
      <c r="L497" s="33">
        <v>0.57999999999999996</v>
      </c>
      <c r="M497" s="33">
        <v>8244</v>
      </c>
      <c r="N497" s="66">
        <v>85.88</v>
      </c>
    </row>
    <row r="498" spans="1:14" x14ac:dyDescent="0.25">
      <c r="A498" t="str">
        <f t="shared" si="8"/>
        <v>1717052</v>
      </c>
      <c r="C498" t="s">
        <v>94</v>
      </c>
      <c r="D498" t="s">
        <v>92</v>
      </c>
      <c r="E498">
        <v>2</v>
      </c>
      <c r="H498" s="66"/>
      <c r="I498" s="67">
        <v>0</v>
      </c>
      <c r="J498" s="67"/>
      <c r="K498" s="67"/>
      <c r="L498" s="33">
        <v>0.03</v>
      </c>
      <c r="M498" s="33">
        <v>536</v>
      </c>
      <c r="N498" s="66">
        <v>22.33</v>
      </c>
    </row>
    <row r="499" spans="1:14" x14ac:dyDescent="0.25">
      <c r="A499" t="str">
        <f t="shared" si="8"/>
        <v>1717053</v>
      </c>
      <c r="C499" t="s">
        <v>83</v>
      </c>
      <c r="D499" t="s">
        <v>92</v>
      </c>
      <c r="E499">
        <v>6</v>
      </c>
      <c r="H499" s="66"/>
      <c r="I499" s="67">
        <v>0</v>
      </c>
      <c r="J499" s="67"/>
      <c r="K499" s="67"/>
      <c r="L499" s="33">
        <v>0.26</v>
      </c>
      <c r="M499" s="33">
        <v>2885</v>
      </c>
      <c r="N499" s="66">
        <v>40.07</v>
      </c>
    </row>
    <row r="500" spans="1:14" x14ac:dyDescent="0.25">
      <c r="A500" t="str">
        <f t="shared" si="8"/>
        <v>1726671</v>
      </c>
      <c r="B500" t="s">
        <v>305</v>
      </c>
      <c r="C500" t="s">
        <v>78</v>
      </c>
      <c r="D500" t="s">
        <v>304</v>
      </c>
      <c r="E500">
        <v>24</v>
      </c>
      <c r="F500" s="33">
        <v>76370</v>
      </c>
      <c r="G500" s="33">
        <v>15253</v>
      </c>
      <c r="H500" s="66">
        <v>52.96</v>
      </c>
      <c r="I500" s="67">
        <v>4627.55</v>
      </c>
      <c r="J500" s="67">
        <v>6573</v>
      </c>
      <c r="K500" s="67">
        <v>22.82</v>
      </c>
      <c r="L500" s="33">
        <v>521.36</v>
      </c>
      <c r="M500" s="33">
        <v>1497</v>
      </c>
      <c r="N500" s="66">
        <v>5.2</v>
      </c>
    </row>
    <row r="501" spans="1:14" x14ac:dyDescent="0.25">
      <c r="A501" t="str">
        <f t="shared" si="8"/>
        <v>1727051</v>
      </c>
      <c r="C501" t="s">
        <v>75</v>
      </c>
      <c r="D501" t="s">
        <v>304</v>
      </c>
      <c r="E501">
        <v>6</v>
      </c>
      <c r="F501" s="33">
        <v>969</v>
      </c>
      <c r="G501" s="33">
        <v>328</v>
      </c>
      <c r="H501" s="66">
        <v>4.5599999999999996</v>
      </c>
      <c r="I501" s="67">
        <v>0</v>
      </c>
      <c r="J501" s="67"/>
      <c r="K501" s="67"/>
      <c r="L501" s="33">
        <v>386.34</v>
      </c>
      <c r="M501" s="33">
        <v>975</v>
      </c>
      <c r="N501" s="66">
        <v>13.54</v>
      </c>
    </row>
    <row r="502" spans="1:14" x14ac:dyDescent="0.25">
      <c r="A502" t="str">
        <f t="shared" si="8"/>
        <v>1732001</v>
      </c>
      <c r="B502" t="s">
        <v>521</v>
      </c>
      <c r="C502" t="s">
        <v>86</v>
      </c>
      <c r="D502" t="s">
        <v>520</v>
      </c>
      <c r="E502">
        <v>10</v>
      </c>
      <c r="H502" s="66"/>
      <c r="I502" s="67">
        <v>0</v>
      </c>
      <c r="J502" s="67"/>
      <c r="K502" s="67"/>
      <c r="L502" s="33">
        <v>28569</v>
      </c>
      <c r="M502" s="33">
        <v>4995</v>
      </c>
      <c r="N502" s="66">
        <v>41.63</v>
      </c>
    </row>
    <row r="503" spans="1:14" x14ac:dyDescent="0.25">
      <c r="A503" t="str">
        <f t="shared" si="8"/>
        <v>1736671</v>
      </c>
      <c r="C503" t="s">
        <v>78</v>
      </c>
      <c r="D503" t="s">
        <v>520</v>
      </c>
      <c r="E503">
        <v>54</v>
      </c>
      <c r="F503" s="33">
        <v>248862</v>
      </c>
      <c r="G503" s="33">
        <v>35964</v>
      </c>
      <c r="H503" s="66">
        <v>55.5</v>
      </c>
      <c r="I503" s="67">
        <v>5409.86</v>
      </c>
      <c r="J503" s="67">
        <v>4676</v>
      </c>
      <c r="K503" s="67">
        <v>7.22</v>
      </c>
      <c r="L503" s="33">
        <v>68944</v>
      </c>
      <c r="M503" s="33">
        <v>11786</v>
      </c>
      <c r="N503" s="66">
        <v>18.190000000000001</v>
      </c>
    </row>
    <row r="504" spans="1:14" x14ac:dyDescent="0.25">
      <c r="A504" t="str">
        <f t="shared" si="8"/>
        <v>1746671</v>
      </c>
      <c r="B504" t="s">
        <v>523</v>
      </c>
      <c r="C504" t="s">
        <v>78</v>
      </c>
      <c r="D504" t="s">
        <v>522</v>
      </c>
      <c r="E504">
        <v>56</v>
      </c>
      <c r="F504" s="33">
        <v>160287</v>
      </c>
      <c r="G504" s="33">
        <v>38256</v>
      </c>
      <c r="H504" s="66">
        <v>56.93</v>
      </c>
      <c r="I504" s="67">
        <v>21600.39</v>
      </c>
      <c r="J504" s="67">
        <v>24843</v>
      </c>
      <c r="K504" s="67">
        <v>36.97</v>
      </c>
      <c r="L504" s="33">
        <v>118817.9</v>
      </c>
      <c r="M504" s="33">
        <v>29877</v>
      </c>
      <c r="N504" s="66">
        <v>44.46</v>
      </c>
    </row>
    <row r="505" spans="1:14" x14ac:dyDescent="0.25">
      <c r="A505" t="str">
        <f t="shared" si="8"/>
        <v>1746672</v>
      </c>
      <c r="C505" t="s">
        <v>99</v>
      </c>
      <c r="D505" t="s">
        <v>522</v>
      </c>
      <c r="E505">
        <v>56</v>
      </c>
      <c r="F505" s="33">
        <v>193321</v>
      </c>
      <c r="G505" s="33">
        <v>40402</v>
      </c>
      <c r="H505" s="66">
        <v>60.12</v>
      </c>
      <c r="I505" s="67">
        <v>20901.07</v>
      </c>
      <c r="J505" s="67">
        <v>22385</v>
      </c>
      <c r="K505" s="67">
        <v>33.31</v>
      </c>
      <c r="L505" s="33">
        <v>91011.23</v>
      </c>
      <c r="M505" s="33">
        <v>23651</v>
      </c>
      <c r="N505" s="66">
        <v>35.19</v>
      </c>
    </row>
    <row r="506" spans="1:14" x14ac:dyDescent="0.25">
      <c r="A506" t="str">
        <f t="shared" si="8"/>
        <v>1756671</v>
      </c>
      <c r="B506" t="s">
        <v>580</v>
      </c>
      <c r="C506" t="s">
        <v>78</v>
      </c>
      <c r="D506" t="s">
        <v>579</v>
      </c>
      <c r="E506">
        <v>60</v>
      </c>
      <c r="F506" s="33">
        <v>565322</v>
      </c>
      <c r="G506" s="33">
        <v>100008</v>
      </c>
      <c r="H506" s="66">
        <v>138.9</v>
      </c>
      <c r="I506" s="67">
        <v>0</v>
      </c>
      <c r="J506" s="67"/>
      <c r="K506" s="67"/>
      <c r="L506" s="33">
        <v>1.34</v>
      </c>
      <c r="M506" s="33">
        <v>15588</v>
      </c>
      <c r="N506" s="66">
        <v>21.65</v>
      </c>
    </row>
    <row r="507" spans="1:14" x14ac:dyDescent="0.25">
      <c r="A507" t="str">
        <f t="shared" si="8"/>
        <v>1766671</v>
      </c>
      <c r="B507" t="s">
        <v>266</v>
      </c>
      <c r="C507" t="s">
        <v>78</v>
      </c>
      <c r="D507" t="s">
        <v>265</v>
      </c>
      <c r="E507">
        <v>144</v>
      </c>
      <c r="F507" s="33">
        <v>446609</v>
      </c>
      <c r="G507" s="33">
        <v>74598</v>
      </c>
      <c r="H507" s="66">
        <v>43.17</v>
      </c>
      <c r="I507" s="67">
        <v>20135.79</v>
      </c>
      <c r="J507" s="67">
        <v>64008</v>
      </c>
      <c r="K507" s="67">
        <v>37.04</v>
      </c>
      <c r="L507" s="33">
        <v>3207.1</v>
      </c>
      <c r="M507" s="33">
        <v>60773</v>
      </c>
      <c r="N507" s="66">
        <v>35.17</v>
      </c>
    </row>
    <row r="508" spans="1:14" x14ac:dyDescent="0.25">
      <c r="A508" t="str">
        <f t="shared" si="8"/>
        <v>1771671</v>
      </c>
      <c r="B508" t="s">
        <v>525</v>
      </c>
      <c r="C508" t="s">
        <v>438</v>
      </c>
      <c r="D508" t="s">
        <v>524</v>
      </c>
      <c r="E508">
        <v>6</v>
      </c>
      <c r="H508" s="66"/>
      <c r="I508" s="67">
        <v>0</v>
      </c>
      <c r="J508" s="67"/>
      <c r="K508" s="67"/>
      <c r="L508" s="33">
        <v>0</v>
      </c>
      <c r="N508" s="66"/>
    </row>
    <row r="509" spans="1:14" x14ac:dyDescent="0.25">
      <c r="A509" t="str">
        <f t="shared" si="8"/>
        <v>1776671</v>
      </c>
      <c r="C509" t="s">
        <v>78</v>
      </c>
      <c r="D509" t="s">
        <v>524</v>
      </c>
      <c r="E509">
        <v>34</v>
      </c>
      <c r="F509" s="33">
        <v>327360</v>
      </c>
      <c r="G509" s="33">
        <v>53969</v>
      </c>
      <c r="H509" s="66">
        <v>132.28</v>
      </c>
      <c r="I509" s="67">
        <v>0</v>
      </c>
      <c r="J509" s="67"/>
      <c r="K509" s="67"/>
      <c r="L509" s="33">
        <v>98712</v>
      </c>
      <c r="M509" s="33">
        <v>14065</v>
      </c>
      <c r="N509" s="66">
        <v>34.47</v>
      </c>
    </row>
    <row r="510" spans="1:14" x14ac:dyDescent="0.25">
      <c r="A510" t="str">
        <f t="shared" si="8"/>
        <v>1776672</v>
      </c>
      <c r="C510" t="s">
        <v>99</v>
      </c>
      <c r="D510" t="s">
        <v>524</v>
      </c>
      <c r="E510">
        <v>60</v>
      </c>
      <c r="F510" s="33">
        <v>548840</v>
      </c>
      <c r="G510" s="33">
        <v>87421</v>
      </c>
      <c r="H510" s="66">
        <v>121.42</v>
      </c>
      <c r="I510" s="67">
        <v>0</v>
      </c>
      <c r="J510" s="67"/>
      <c r="K510" s="67"/>
      <c r="L510" s="33">
        <v>181830</v>
      </c>
      <c r="M510" s="33">
        <v>22183</v>
      </c>
      <c r="N510" s="66">
        <v>30.81</v>
      </c>
    </row>
    <row r="511" spans="1:14" x14ac:dyDescent="0.25">
      <c r="A511" t="str">
        <f t="shared" si="8"/>
        <v>1786671</v>
      </c>
      <c r="B511" t="s">
        <v>264</v>
      </c>
      <c r="C511" t="s">
        <v>78</v>
      </c>
      <c r="D511" t="s">
        <v>263</v>
      </c>
      <c r="E511">
        <v>155</v>
      </c>
      <c r="F511" s="33">
        <v>1488505</v>
      </c>
      <c r="G511" s="33">
        <v>214228</v>
      </c>
      <c r="H511" s="66">
        <v>115.18</v>
      </c>
      <c r="I511" s="67">
        <v>17076.62</v>
      </c>
      <c r="J511" s="67">
        <v>16464</v>
      </c>
      <c r="K511" s="67">
        <v>8.85</v>
      </c>
      <c r="L511" s="33">
        <v>438563</v>
      </c>
      <c r="M511" s="33">
        <v>95881</v>
      </c>
      <c r="N511" s="66">
        <v>51.55</v>
      </c>
    </row>
    <row r="512" spans="1:14" x14ac:dyDescent="0.25">
      <c r="A512" t="str">
        <f t="shared" si="8"/>
        <v>1786672</v>
      </c>
      <c r="C512" t="s">
        <v>99</v>
      </c>
      <c r="D512" t="s">
        <v>263</v>
      </c>
      <c r="E512">
        <v>150</v>
      </c>
      <c r="F512" s="33">
        <v>1542743</v>
      </c>
      <c r="G512" s="33">
        <v>224917</v>
      </c>
      <c r="H512" s="66">
        <v>124.95</v>
      </c>
      <c r="I512" s="67">
        <v>14281.28</v>
      </c>
      <c r="J512" s="67">
        <v>13808</v>
      </c>
      <c r="K512" s="67">
        <v>7.67</v>
      </c>
      <c r="L512" s="33">
        <v>368430</v>
      </c>
      <c r="M512" s="33">
        <v>93544</v>
      </c>
      <c r="N512" s="66">
        <v>51.97</v>
      </c>
    </row>
    <row r="513" spans="1:14" x14ac:dyDescent="0.25">
      <c r="A513" t="str">
        <f t="shared" si="8"/>
        <v>1787051</v>
      </c>
      <c r="C513" t="s">
        <v>75</v>
      </c>
      <c r="D513" t="s">
        <v>263</v>
      </c>
      <c r="E513">
        <v>3</v>
      </c>
      <c r="F513" s="33">
        <v>90</v>
      </c>
      <c r="G513" s="33">
        <v>31</v>
      </c>
      <c r="H513" s="66">
        <v>0.86</v>
      </c>
      <c r="I513" s="67">
        <v>0</v>
      </c>
      <c r="J513" s="67"/>
      <c r="K513" s="67"/>
      <c r="L513" s="33">
        <v>387668</v>
      </c>
      <c r="M513" s="33">
        <v>4748</v>
      </c>
      <c r="N513" s="66">
        <v>131.88999999999999</v>
      </c>
    </row>
    <row r="514" spans="1:14" x14ac:dyDescent="0.25">
      <c r="A514" t="str">
        <f t="shared" si="8"/>
        <v>1787052</v>
      </c>
      <c r="C514" t="s">
        <v>94</v>
      </c>
      <c r="D514" t="s">
        <v>263</v>
      </c>
      <c r="E514">
        <v>6</v>
      </c>
      <c r="H514" s="66"/>
      <c r="I514" s="67">
        <v>0</v>
      </c>
      <c r="J514" s="67"/>
      <c r="K514" s="67"/>
      <c r="L514" s="33">
        <v>318598</v>
      </c>
      <c r="M514" s="33">
        <v>8883</v>
      </c>
      <c r="N514" s="66">
        <v>123.38</v>
      </c>
    </row>
    <row r="515" spans="1:14" x14ac:dyDescent="0.25">
      <c r="A515" t="str">
        <f t="shared" si="8"/>
        <v>1787053</v>
      </c>
      <c r="C515" t="s">
        <v>83</v>
      </c>
      <c r="D515" t="s">
        <v>263</v>
      </c>
      <c r="E515">
        <v>8</v>
      </c>
      <c r="F515" s="33">
        <v>233</v>
      </c>
      <c r="G515" s="33">
        <v>166</v>
      </c>
      <c r="H515" s="66">
        <v>1.73</v>
      </c>
      <c r="I515" s="67">
        <v>377.3</v>
      </c>
      <c r="J515" s="67">
        <v>644</v>
      </c>
      <c r="K515" s="67">
        <v>6.71</v>
      </c>
      <c r="L515" s="33">
        <v>748919</v>
      </c>
      <c r="M515" s="33">
        <v>11790</v>
      </c>
      <c r="N515" s="66">
        <v>122.81</v>
      </c>
    </row>
    <row r="516" spans="1:14" x14ac:dyDescent="0.25">
      <c r="A516" t="str">
        <f t="shared" ref="A516:A579" si="9">CONCATENATE(D516,C516)</f>
        <v>1796671</v>
      </c>
      <c r="B516" t="s">
        <v>396</v>
      </c>
      <c r="C516" t="s">
        <v>78</v>
      </c>
      <c r="D516" t="s">
        <v>395</v>
      </c>
      <c r="E516">
        <v>30</v>
      </c>
      <c r="F516" s="33">
        <v>240288</v>
      </c>
      <c r="G516" s="33">
        <v>42851</v>
      </c>
      <c r="H516" s="66">
        <v>119.03</v>
      </c>
      <c r="I516" s="67">
        <v>0</v>
      </c>
      <c r="J516" s="67"/>
      <c r="K516" s="67"/>
      <c r="L516" s="33">
        <v>0</v>
      </c>
      <c r="N516" s="66"/>
    </row>
    <row r="517" spans="1:14" x14ac:dyDescent="0.25">
      <c r="A517" t="str">
        <f t="shared" si="9"/>
        <v>1806671</v>
      </c>
      <c r="B517" t="s">
        <v>170</v>
      </c>
      <c r="C517" t="s">
        <v>78</v>
      </c>
      <c r="D517" t="s">
        <v>169</v>
      </c>
      <c r="E517">
        <v>48</v>
      </c>
      <c r="F517" s="33">
        <v>390890</v>
      </c>
      <c r="G517" s="33">
        <v>65888</v>
      </c>
      <c r="H517" s="66">
        <v>114.39</v>
      </c>
      <c r="I517" s="67">
        <v>0</v>
      </c>
      <c r="J517" s="67"/>
      <c r="K517" s="67"/>
      <c r="L517" s="33">
        <v>1084.55</v>
      </c>
      <c r="M517" s="33">
        <v>22826</v>
      </c>
      <c r="N517" s="66">
        <v>39.630000000000003</v>
      </c>
    </row>
    <row r="518" spans="1:14" x14ac:dyDescent="0.25">
      <c r="A518" t="str">
        <f t="shared" si="9"/>
        <v>1807051</v>
      </c>
      <c r="C518" t="s">
        <v>75</v>
      </c>
      <c r="D518" t="s">
        <v>169</v>
      </c>
      <c r="E518">
        <v>4</v>
      </c>
      <c r="F518" s="33">
        <v>47</v>
      </c>
      <c r="G518" s="33">
        <v>142</v>
      </c>
      <c r="H518" s="66">
        <v>2.96</v>
      </c>
      <c r="I518" s="67">
        <v>0</v>
      </c>
      <c r="J518" s="67"/>
      <c r="K518" s="67"/>
      <c r="L518" s="33">
        <v>287.63</v>
      </c>
      <c r="M518" s="33">
        <v>4484</v>
      </c>
      <c r="N518" s="66">
        <v>93.42</v>
      </c>
    </row>
    <row r="519" spans="1:14" x14ac:dyDescent="0.25">
      <c r="A519" t="str">
        <f t="shared" si="9"/>
        <v>1811671</v>
      </c>
      <c r="B519" t="s">
        <v>80</v>
      </c>
      <c r="C519" t="s">
        <v>438</v>
      </c>
      <c r="D519" t="s">
        <v>79</v>
      </c>
      <c r="E519">
        <v>8</v>
      </c>
      <c r="H519" s="66"/>
      <c r="I519" s="67">
        <v>0</v>
      </c>
      <c r="J519" s="67"/>
      <c r="K519" s="67"/>
      <c r="L519" s="33">
        <v>0</v>
      </c>
      <c r="N519" s="66"/>
    </row>
    <row r="520" spans="1:14" x14ac:dyDescent="0.25">
      <c r="A520" t="str">
        <f t="shared" si="9"/>
        <v>1812001</v>
      </c>
      <c r="C520" t="s">
        <v>86</v>
      </c>
      <c r="D520" t="s">
        <v>79</v>
      </c>
      <c r="E520">
        <v>60</v>
      </c>
      <c r="F520" s="33">
        <v>44777</v>
      </c>
      <c r="G520" s="33">
        <v>10214</v>
      </c>
      <c r="H520" s="66">
        <v>14.19</v>
      </c>
      <c r="I520" s="67">
        <v>152.28</v>
      </c>
      <c r="J520" s="67">
        <v>502</v>
      </c>
      <c r="K520" s="67">
        <v>0.7</v>
      </c>
      <c r="L520" s="33">
        <v>726134</v>
      </c>
      <c r="M520" s="33">
        <v>49544</v>
      </c>
      <c r="N520" s="66">
        <v>68.81</v>
      </c>
    </row>
    <row r="521" spans="1:14" x14ac:dyDescent="0.25">
      <c r="A521" t="str">
        <f t="shared" si="9"/>
        <v>1816671</v>
      </c>
      <c r="C521" t="s">
        <v>78</v>
      </c>
      <c r="D521" t="s">
        <v>79</v>
      </c>
      <c r="E521">
        <v>40</v>
      </c>
      <c r="F521" s="33">
        <v>143563</v>
      </c>
      <c r="G521" s="33">
        <v>26128</v>
      </c>
      <c r="H521" s="66">
        <v>54.43</v>
      </c>
      <c r="I521" s="67">
        <v>25510.18</v>
      </c>
      <c r="J521" s="67">
        <v>28901</v>
      </c>
      <c r="K521" s="67">
        <v>60.21</v>
      </c>
      <c r="L521" s="33">
        <v>256060</v>
      </c>
      <c r="M521" s="33">
        <v>19716</v>
      </c>
      <c r="N521" s="66">
        <v>41.08</v>
      </c>
    </row>
    <row r="522" spans="1:14" x14ac:dyDescent="0.25">
      <c r="A522" t="str">
        <f t="shared" si="9"/>
        <v>1816672</v>
      </c>
      <c r="C522" t="s">
        <v>99</v>
      </c>
      <c r="D522" t="s">
        <v>79</v>
      </c>
      <c r="E522">
        <v>64</v>
      </c>
      <c r="F522" s="33">
        <v>217960</v>
      </c>
      <c r="G522" s="33">
        <v>36788</v>
      </c>
      <c r="H522" s="66">
        <v>47.9</v>
      </c>
      <c r="I522" s="67">
        <v>23881.67</v>
      </c>
      <c r="J522" s="67">
        <v>31056</v>
      </c>
      <c r="K522" s="67">
        <v>40.44</v>
      </c>
      <c r="L522" s="33">
        <v>221154</v>
      </c>
      <c r="M522" s="33">
        <v>17533</v>
      </c>
      <c r="N522" s="66">
        <v>22.83</v>
      </c>
    </row>
    <row r="523" spans="1:14" x14ac:dyDescent="0.25">
      <c r="A523" t="str">
        <f t="shared" si="9"/>
        <v>1816673</v>
      </c>
      <c r="C523" t="s">
        <v>89</v>
      </c>
      <c r="D523" t="s">
        <v>79</v>
      </c>
      <c r="E523">
        <v>72</v>
      </c>
      <c r="F523" s="33">
        <v>670217</v>
      </c>
      <c r="G523" s="33">
        <v>116777</v>
      </c>
      <c r="H523" s="66">
        <v>135.16</v>
      </c>
      <c r="I523" s="67">
        <v>2008.73</v>
      </c>
      <c r="J523" s="67">
        <v>2949</v>
      </c>
      <c r="K523" s="67">
        <v>3.41</v>
      </c>
      <c r="L523" s="33">
        <v>236528</v>
      </c>
      <c r="M523" s="33">
        <v>14910</v>
      </c>
      <c r="N523" s="66">
        <v>17.260000000000002</v>
      </c>
    </row>
    <row r="524" spans="1:14" x14ac:dyDescent="0.25">
      <c r="A524" t="str">
        <f t="shared" si="9"/>
        <v>1816674</v>
      </c>
      <c r="C524" t="s">
        <v>72</v>
      </c>
      <c r="D524" t="s">
        <v>79</v>
      </c>
      <c r="E524">
        <v>72</v>
      </c>
      <c r="F524" s="33">
        <v>797360</v>
      </c>
      <c r="G524" s="33">
        <v>135866</v>
      </c>
      <c r="H524" s="66">
        <v>157.25</v>
      </c>
      <c r="I524" s="67">
        <v>0</v>
      </c>
      <c r="J524" s="67"/>
      <c r="K524" s="67"/>
      <c r="L524" s="33">
        <v>238190</v>
      </c>
      <c r="M524" s="33">
        <v>20370</v>
      </c>
      <c r="N524" s="66">
        <v>23.58</v>
      </c>
    </row>
    <row r="525" spans="1:14" x14ac:dyDescent="0.25">
      <c r="A525" t="str">
        <f t="shared" si="9"/>
        <v>1816675</v>
      </c>
      <c r="C525" t="s">
        <v>226</v>
      </c>
      <c r="D525" t="s">
        <v>79</v>
      </c>
      <c r="E525">
        <v>41</v>
      </c>
      <c r="F525" s="33">
        <v>179306</v>
      </c>
      <c r="G525" s="33">
        <v>36784</v>
      </c>
      <c r="H525" s="66">
        <v>74.760000000000005</v>
      </c>
      <c r="I525" s="67">
        <v>7578.08</v>
      </c>
      <c r="J525" s="67">
        <v>8774</v>
      </c>
      <c r="K525" s="67">
        <v>17.829999999999998</v>
      </c>
      <c r="L525" s="33">
        <v>140360</v>
      </c>
      <c r="M525" s="33">
        <v>10506</v>
      </c>
      <c r="N525" s="66">
        <v>21.35</v>
      </c>
    </row>
    <row r="526" spans="1:14" x14ac:dyDescent="0.25">
      <c r="A526" t="str">
        <f t="shared" si="9"/>
        <v>1816891</v>
      </c>
      <c r="C526" t="s">
        <v>150</v>
      </c>
      <c r="D526" t="s">
        <v>79</v>
      </c>
      <c r="E526">
        <v>8</v>
      </c>
      <c r="H526" s="66"/>
      <c r="I526" s="67">
        <v>0</v>
      </c>
      <c r="J526" s="67"/>
      <c r="K526" s="67"/>
      <c r="L526" s="33">
        <v>0</v>
      </c>
      <c r="N526" s="66"/>
    </row>
    <row r="527" spans="1:14" x14ac:dyDescent="0.25">
      <c r="A527" t="str">
        <f t="shared" si="9"/>
        <v>1816892</v>
      </c>
      <c r="C527" t="s">
        <v>175</v>
      </c>
      <c r="D527" t="s">
        <v>79</v>
      </c>
      <c r="E527">
        <v>8</v>
      </c>
      <c r="F527" s="33">
        <v>3672</v>
      </c>
      <c r="G527" s="33">
        <v>782</v>
      </c>
      <c r="H527" s="66">
        <v>8.15</v>
      </c>
      <c r="I527" s="67">
        <v>168.77</v>
      </c>
      <c r="J527" s="67">
        <v>225</v>
      </c>
      <c r="K527" s="67">
        <v>2.34</v>
      </c>
      <c r="L527" s="33">
        <v>92349</v>
      </c>
      <c r="M527" s="33">
        <v>5644</v>
      </c>
      <c r="N527" s="66">
        <v>58.79</v>
      </c>
    </row>
    <row r="528" spans="1:14" x14ac:dyDescent="0.25">
      <c r="A528" t="str">
        <f t="shared" si="9"/>
        <v>1816893</v>
      </c>
      <c r="C528" t="s">
        <v>419</v>
      </c>
      <c r="D528" t="s">
        <v>79</v>
      </c>
      <c r="E528">
        <v>16</v>
      </c>
      <c r="H528" s="66"/>
      <c r="I528" s="67">
        <v>0</v>
      </c>
      <c r="J528" s="67"/>
      <c r="K528" s="67"/>
      <c r="L528" s="33">
        <v>0</v>
      </c>
      <c r="N528" s="66"/>
    </row>
    <row r="529" spans="1:14" x14ac:dyDescent="0.25">
      <c r="A529" t="str">
        <f t="shared" si="9"/>
        <v>1816894</v>
      </c>
      <c r="C529" t="s">
        <v>373</v>
      </c>
      <c r="D529" t="s">
        <v>79</v>
      </c>
      <c r="E529">
        <v>8</v>
      </c>
      <c r="H529" s="66"/>
      <c r="I529" s="67">
        <v>0</v>
      </c>
      <c r="J529" s="67"/>
      <c r="K529" s="67"/>
      <c r="L529" s="33">
        <v>0</v>
      </c>
      <c r="N529" s="66"/>
    </row>
    <row r="530" spans="1:14" x14ac:dyDescent="0.25">
      <c r="A530" t="str">
        <f t="shared" si="9"/>
        <v>1817051</v>
      </c>
      <c r="C530" t="s">
        <v>75</v>
      </c>
      <c r="D530" t="s">
        <v>79</v>
      </c>
      <c r="E530">
        <v>8</v>
      </c>
      <c r="F530" s="33">
        <v>3375</v>
      </c>
      <c r="G530" s="33">
        <v>685</v>
      </c>
      <c r="H530" s="66">
        <v>7.14</v>
      </c>
      <c r="I530" s="67">
        <v>0</v>
      </c>
      <c r="J530" s="67"/>
      <c r="K530" s="67"/>
      <c r="L530" s="33">
        <v>119805</v>
      </c>
      <c r="M530" s="33">
        <v>7323</v>
      </c>
      <c r="N530" s="66">
        <v>76.28</v>
      </c>
    </row>
    <row r="531" spans="1:14" x14ac:dyDescent="0.25">
      <c r="A531" t="str">
        <f t="shared" si="9"/>
        <v>1817052</v>
      </c>
      <c r="C531" t="s">
        <v>94</v>
      </c>
      <c r="D531" t="s">
        <v>79</v>
      </c>
      <c r="E531">
        <v>6</v>
      </c>
      <c r="H531" s="66"/>
      <c r="I531" s="67">
        <v>0</v>
      </c>
      <c r="J531" s="67"/>
      <c r="K531" s="67"/>
      <c r="L531" s="33">
        <v>48534</v>
      </c>
      <c r="M531" s="33">
        <v>3054</v>
      </c>
      <c r="N531" s="66">
        <v>42.42</v>
      </c>
    </row>
    <row r="532" spans="1:14" x14ac:dyDescent="0.25">
      <c r="A532" t="str">
        <f t="shared" si="9"/>
        <v>1822001</v>
      </c>
      <c r="B532" t="s">
        <v>353</v>
      </c>
      <c r="C532" t="s">
        <v>86</v>
      </c>
      <c r="D532" t="s">
        <v>352</v>
      </c>
      <c r="E532">
        <v>28</v>
      </c>
      <c r="F532" s="33">
        <v>131280</v>
      </c>
      <c r="G532" s="33">
        <v>17926</v>
      </c>
      <c r="H532" s="66">
        <v>53.35</v>
      </c>
      <c r="I532" s="67">
        <v>0</v>
      </c>
      <c r="J532" s="67"/>
      <c r="K532" s="67"/>
      <c r="L532" s="33">
        <v>1658</v>
      </c>
      <c r="M532" s="33">
        <v>19073</v>
      </c>
      <c r="N532" s="66">
        <v>56.76</v>
      </c>
    </row>
    <row r="533" spans="1:14" x14ac:dyDescent="0.25">
      <c r="A533" t="str">
        <f t="shared" si="9"/>
        <v>1826671</v>
      </c>
      <c r="C533" t="s">
        <v>78</v>
      </c>
      <c r="D533" t="s">
        <v>352</v>
      </c>
      <c r="E533">
        <v>40</v>
      </c>
      <c r="F533" s="33">
        <v>108553</v>
      </c>
      <c r="G533" s="33">
        <v>23921</v>
      </c>
      <c r="H533" s="66">
        <v>49.84</v>
      </c>
      <c r="I533" s="67">
        <v>19206</v>
      </c>
      <c r="J533" s="67">
        <v>27125</v>
      </c>
      <c r="K533" s="67">
        <v>56.51</v>
      </c>
      <c r="L533" s="33">
        <v>1160</v>
      </c>
      <c r="M533" s="33">
        <v>16291</v>
      </c>
      <c r="N533" s="66">
        <v>33.94</v>
      </c>
    </row>
    <row r="534" spans="1:14" x14ac:dyDescent="0.25">
      <c r="A534" t="str">
        <f t="shared" si="9"/>
        <v>1826672</v>
      </c>
      <c r="C534" t="s">
        <v>99</v>
      </c>
      <c r="D534" t="s">
        <v>352</v>
      </c>
      <c r="E534">
        <v>50</v>
      </c>
      <c r="F534" s="33">
        <v>141198</v>
      </c>
      <c r="G534" s="33">
        <v>29431</v>
      </c>
      <c r="H534" s="66">
        <v>49.05</v>
      </c>
      <c r="I534" s="67">
        <v>20742</v>
      </c>
      <c r="J534" s="67">
        <v>26019</v>
      </c>
      <c r="K534" s="67">
        <v>43.37</v>
      </c>
      <c r="L534" s="33">
        <v>1144</v>
      </c>
      <c r="M534" s="33">
        <v>17309</v>
      </c>
      <c r="N534" s="66">
        <v>28.85</v>
      </c>
    </row>
    <row r="535" spans="1:14" x14ac:dyDescent="0.25">
      <c r="A535" t="str">
        <f t="shared" si="9"/>
        <v>1826673</v>
      </c>
      <c r="C535" t="s">
        <v>89</v>
      </c>
      <c r="D535" t="s">
        <v>352</v>
      </c>
      <c r="E535">
        <v>64</v>
      </c>
      <c r="F535" s="33">
        <v>226160</v>
      </c>
      <c r="G535" s="33">
        <v>28972</v>
      </c>
      <c r="H535" s="66">
        <v>37.72</v>
      </c>
      <c r="I535" s="67">
        <v>32761</v>
      </c>
      <c r="J535" s="67">
        <v>38288</v>
      </c>
      <c r="K535" s="67">
        <v>49.85</v>
      </c>
      <c r="L535" s="33">
        <v>3049</v>
      </c>
      <c r="M535" s="33">
        <v>28294</v>
      </c>
      <c r="N535" s="66">
        <v>36.840000000000003</v>
      </c>
    </row>
    <row r="536" spans="1:14" x14ac:dyDescent="0.25">
      <c r="A536" t="str">
        <f t="shared" si="9"/>
        <v>1846671</v>
      </c>
      <c r="B536" t="s">
        <v>359</v>
      </c>
      <c r="C536" t="s">
        <v>78</v>
      </c>
      <c r="D536" t="s">
        <v>358</v>
      </c>
      <c r="E536">
        <v>54</v>
      </c>
      <c r="F536" s="33">
        <v>588858</v>
      </c>
      <c r="G536" s="33">
        <v>82394</v>
      </c>
      <c r="H536" s="66">
        <v>127.15</v>
      </c>
      <c r="I536" s="67">
        <v>0</v>
      </c>
      <c r="J536" s="67"/>
      <c r="K536" s="67"/>
      <c r="L536" s="33">
        <v>1097.46</v>
      </c>
      <c r="M536" s="33">
        <v>96451</v>
      </c>
      <c r="N536" s="66">
        <v>148.84</v>
      </c>
    </row>
    <row r="537" spans="1:14" x14ac:dyDescent="0.25">
      <c r="A537" t="str">
        <f t="shared" si="9"/>
        <v>1847051</v>
      </c>
      <c r="C537" t="s">
        <v>75</v>
      </c>
      <c r="D537" t="s">
        <v>358</v>
      </c>
      <c r="E537">
        <v>12</v>
      </c>
      <c r="F537" s="33">
        <v>2057</v>
      </c>
      <c r="G537" s="33">
        <v>335</v>
      </c>
      <c r="H537" s="66">
        <v>2.33</v>
      </c>
      <c r="I537" s="67">
        <v>0</v>
      </c>
      <c r="J537" s="67"/>
      <c r="K537" s="67"/>
      <c r="L537" s="33">
        <v>939.7</v>
      </c>
      <c r="M537" s="33">
        <v>7132</v>
      </c>
      <c r="N537" s="66">
        <v>49.53</v>
      </c>
    </row>
    <row r="538" spans="1:14" x14ac:dyDescent="0.25">
      <c r="A538" t="str">
        <f t="shared" si="9"/>
        <v>1852001</v>
      </c>
      <c r="B538" t="s">
        <v>236</v>
      </c>
      <c r="C538" t="s">
        <v>86</v>
      </c>
      <c r="D538" t="s">
        <v>235</v>
      </c>
      <c r="E538">
        <v>69</v>
      </c>
      <c r="F538" s="33">
        <v>10909</v>
      </c>
      <c r="G538" s="33">
        <v>3003</v>
      </c>
      <c r="H538" s="66">
        <v>3.63</v>
      </c>
      <c r="I538" s="67">
        <v>0</v>
      </c>
      <c r="J538" s="67"/>
      <c r="K538" s="67"/>
      <c r="L538" s="33">
        <v>509400</v>
      </c>
      <c r="M538" s="33">
        <v>26224</v>
      </c>
      <c r="N538" s="66">
        <v>31.67</v>
      </c>
    </row>
    <row r="539" spans="1:14" x14ac:dyDescent="0.25">
      <c r="A539" t="str">
        <f t="shared" si="9"/>
        <v>1856671</v>
      </c>
      <c r="C539" t="s">
        <v>78</v>
      </c>
      <c r="D539" t="s">
        <v>235</v>
      </c>
      <c r="E539">
        <v>30</v>
      </c>
      <c r="F539" s="33">
        <v>94100</v>
      </c>
      <c r="G539" s="33">
        <v>15309</v>
      </c>
      <c r="H539" s="66">
        <v>42.53</v>
      </c>
      <c r="I539" s="67">
        <v>13838.02</v>
      </c>
      <c r="J539" s="67">
        <v>12883</v>
      </c>
      <c r="K539" s="67">
        <v>35.79</v>
      </c>
      <c r="L539" s="33">
        <v>103908</v>
      </c>
      <c r="M539" s="33">
        <v>5189</v>
      </c>
      <c r="N539" s="66">
        <v>14.41</v>
      </c>
    </row>
    <row r="540" spans="1:14" x14ac:dyDescent="0.25">
      <c r="A540" t="str">
        <f t="shared" si="9"/>
        <v>1856672</v>
      </c>
      <c r="C540" t="s">
        <v>99</v>
      </c>
      <c r="D540" t="s">
        <v>235</v>
      </c>
      <c r="E540">
        <v>30</v>
      </c>
      <c r="F540" s="33">
        <v>101571</v>
      </c>
      <c r="G540" s="33">
        <v>14897</v>
      </c>
      <c r="H540" s="66">
        <v>41.38</v>
      </c>
      <c r="I540" s="67">
        <v>15960.23</v>
      </c>
      <c r="J540" s="67">
        <v>16530</v>
      </c>
      <c r="K540" s="67">
        <v>45.92</v>
      </c>
      <c r="L540" s="33">
        <v>92200</v>
      </c>
      <c r="M540" s="33">
        <v>4047</v>
      </c>
      <c r="N540" s="66">
        <v>11.24</v>
      </c>
    </row>
    <row r="541" spans="1:14" x14ac:dyDescent="0.25">
      <c r="A541" t="str">
        <f t="shared" si="9"/>
        <v>1856673</v>
      </c>
      <c r="C541" t="s">
        <v>89</v>
      </c>
      <c r="D541" t="s">
        <v>235</v>
      </c>
      <c r="E541">
        <v>40</v>
      </c>
      <c r="F541" s="33">
        <v>150600</v>
      </c>
      <c r="G541" s="33">
        <v>21736</v>
      </c>
      <c r="H541" s="66">
        <v>45.28</v>
      </c>
      <c r="I541" s="67">
        <v>8220.17</v>
      </c>
      <c r="J541" s="67">
        <v>11662</v>
      </c>
      <c r="K541" s="67">
        <v>24.3</v>
      </c>
      <c r="L541" s="33">
        <v>114600</v>
      </c>
      <c r="M541" s="33">
        <v>4966</v>
      </c>
      <c r="N541" s="66">
        <v>10.35</v>
      </c>
    </row>
    <row r="542" spans="1:14" x14ac:dyDescent="0.25">
      <c r="A542" t="str">
        <f t="shared" si="9"/>
        <v>1856674</v>
      </c>
      <c r="C542" t="s">
        <v>72</v>
      </c>
      <c r="D542" t="s">
        <v>235</v>
      </c>
      <c r="E542">
        <v>80</v>
      </c>
      <c r="F542" s="33">
        <v>365040</v>
      </c>
      <c r="G542" s="33">
        <v>50434</v>
      </c>
      <c r="H542" s="66">
        <v>52.54</v>
      </c>
      <c r="I542" s="67">
        <v>27329.21</v>
      </c>
      <c r="J542" s="67">
        <v>24147</v>
      </c>
      <c r="K542" s="67">
        <v>25.15</v>
      </c>
      <c r="L542" s="33">
        <v>221500</v>
      </c>
      <c r="M542" s="33">
        <v>12019</v>
      </c>
      <c r="N542" s="66">
        <v>12.52</v>
      </c>
    </row>
    <row r="543" spans="1:14" x14ac:dyDescent="0.25">
      <c r="A543" t="str">
        <f t="shared" si="9"/>
        <v>1856891</v>
      </c>
      <c r="C543" t="s">
        <v>150</v>
      </c>
      <c r="D543" t="s">
        <v>235</v>
      </c>
      <c r="E543">
        <v>8</v>
      </c>
      <c r="H543" s="66"/>
      <c r="I543" s="67">
        <v>0</v>
      </c>
      <c r="J543" s="67"/>
      <c r="K543" s="67"/>
      <c r="L543" s="33">
        <v>0</v>
      </c>
      <c r="N543" s="66"/>
    </row>
    <row r="544" spans="1:14" x14ac:dyDescent="0.25">
      <c r="A544" t="str">
        <f t="shared" si="9"/>
        <v>1856892</v>
      </c>
      <c r="C544" t="s">
        <v>175</v>
      </c>
      <c r="D544" t="s">
        <v>235</v>
      </c>
      <c r="E544">
        <v>8</v>
      </c>
      <c r="H544" s="66"/>
      <c r="I544" s="67">
        <v>0</v>
      </c>
      <c r="J544" s="67"/>
      <c r="K544" s="67"/>
      <c r="L544" s="33">
        <v>0</v>
      </c>
      <c r="N544" s="66"/>
    </row>
    <row r="545" spans="1:14" x14ac:dyDescent="0.25">
      <c r="A545" t="str">
        <f t="shared" si="9"/>
        <v>1857051</v>
      </c>
      <c r="C545" t="s">
        <v>75</v>
      </c>
      <c r="D545" t="s">
        <v>235</v>
      </c>
      <c r="E545">
        <v>12</v>
      </c>
      <c r="F545" s="33">
        <v>6827</v>
      </c>
      <c r="G545" s="33">
        <v>1400</v>
      </c>
      <c r="H545" s="66">
        <v>9.7200000000000006</v>
      </c>
      <c r="I545" s="67">
        <v>2407.37</v>
      </c>
      <c r="J545" s="67">
        <v>2580</v>
      </c>
      <c r="K545" s="67">
        <v>17.920000000000002</v>
      </c>
      <c r="L545" s="33">
        <v>118100</v>
      </c>
      <c r="M545" s="33">
        <v>6922</v>
      </c>
      <c r="N545" s="66">
        <v>48.07</v>
      </c>
    </row>
    <row r="546" spans="1:14" x14ac:dyDescent="0.25">
      <c r="A546" t="str">
        <f t="shared" si="9"/>
        <v>1857052</v>
      </c>
      <c r="C546" t="s">
        <v>94</v>
      </c>
      <c r="D546" t="s">
        <v>235</v>
      </c>
      <c r="E546">
        <v>10</v>
      </c>
      <c r="F546" s="33">
        <v>8924</v>
      </c>
      <c r="G546" s="33">
        <v>1951</v>
      </c>
      <c r="H546" s="66">
        <v>16.260000000000002</v>
      </c>
      <c r="I546" s="67">
        <v>1769.16</v>
      </c>
      <c r="J546" s="67">
        <v>2432</v>
      </c>
      <c r="K546" s="67">
        <v>20.27</v>
      </c>
      <c r="L546" s="33">
        <v>75100</v>
      </c>
      <c r="M546" s="33">
        <v>4022</v>
      </c>
      <c r="N546" s="66">
        <v>33.520000000000003</v>
      </c>
    </row>
    <row r="547" spans="1:14" x14ac:dyDescent="0.25">
      <c r="A547" t="str">
        <f t="shared" si="9"/>
        <v>1857053</v>
      </c>
      <c r="C547" t="s">
        <v>83</v>
      </c>
      <c r="D547" t="s">
        <v>235</v>
      </c>
      <c r="E547">
        <v>1</v>
      </c>
      <c r="H547" s="66"/>
      <c r="I547" s="67">
        <v>0</v>
      </c>
      <c r="J547" s="67"/>
      <c r="K547" s="67"/>
      <c r="L547" s="33">
        <v>13600</v>
      </c>
      <c r="M547" s="33">
        <v>729</v>
      </c>
      <c r="N547" s="66">
        <v>60.75</v>
      </c>
    </row>
    <row r="548" spans="1:14" x14ac:dyDescent="0.25">
      <c r="A548" t="str">
        <f t="shared" si="9"/>
        <v>1862001</v>
      </c>
      <c r="B548" t="s">
        <v>274</v>
      </c>
      <c r="C548" t="s">
        <v>86</v>
      </c>
      <c r="D548" t="s">
        <v>273</v>
      </c>
      <c r="E548">
        <v>25</v>
      </c>
      <c r="F548" s="33">
        <v>340</v>
      </c>
      <c r="G548" s="33">
        <v>130</v>
      </c>
      <c r="H548" s="66">
        <v>0.43</v>
      </c>
      <c r="I548" s="67">
        <v>0</v>
      </c>
      <c r="J548" s="67"/>
      <c r="K548" s="67"/>
      <c r="L548" s="33">
        <v>1578.77</v>
      </c>
      <c r="M548" s="33">
        <v>10640</v>
      </c>
      <c r="N548" s="66">
        <v>35.47</v>
      </c>
    </row>
    <row r="549" spans="1:14" x14ac:dyDescent="0.25">
      <c r="A549" t="str">
        <f t="shared" si="9"/>
        <v>1866671</v>
      </c>
      <c r="C549" t="s">
        <v>78</v>
      </c>
      <c r="D549" t="s">
        <v>273</v>
      </c>
      <c r="E549">
        <v>32</v>
      </c>
      <c r="F549" s="33">
        <v>99480</v>
      </c>
      <c r="G549" s="33">
        <v>12383</v>
      </c>
      <c r="H549" s="66">
        <v>32.25</v>
      </c>
      <c r="I549" s="67">
        <v>22148.400000000001</v>
      </c>
      <c r="J549" s="67">
        <v>12173</v>
      </c>
      <c r="K549" s="67">
        <v>31.7</v>
      </c>
      <c r="L549" s="33">
        <v>605.57000000000005</v>
      </c>
      <c r="M549" s="33">
        <v>3265</v>
      </c>
      <c r="N549" s="66">
        <v>8.5</v>
      </c>
    </row>
    <row r="550" spans="1:14" x14ac:dyDescent="0.25">
      <c r="A550" t="str">
        <f t="shared" si="9"/>
        <v>1866672</v>
      </c>
      <c r="C550" t="s">
        <v>99</v>
      </c>
      <c r="D550" t="s">
        <v>273</v>
      </c>
      <c r="E550">
        <v>60</v>
      </c>
      <c r="F550" s="33">
        <v>423833</v>
      </c>
      <c r="G550" s="33">
        <v>59658</v>
      </c>
      <c r="H550" s="66">
        <v>82.86</v>
      </c>
      <c r="I550" s="67">
        <v>0</v>
      </c>
      <c r="J550" s="67"/>
      <c r="K550" s="67"/>
      <c r="L550" s="33">
        <v>1193.77</v>
      </c>
      <c r="M550" s="33">
        <v>5341</v>
      </c>
      <c r="N550" s="66">
        <v>7.42</v>
      </c>
    </row>
    <row r="551" spans="1:14" x14ac:dyDescent="0.25">
      <c r="A551" t="str">
        <f t="shared" si="9"/>
        <v>1866673</v>
      </c>
      <c r="C551" t="s">
        <v>89</v>
      </c>
      <c r="D551" t="s">
        <v>273</v>
      </c>
      <c r="E551">
        <v>54</v>
      </c>
      <c r="F551" s="33">
        <v>510411</v>
      </c>
      <c r="G551" s="33">
        <v>65817</v>
      </c>
      <c r="H551" s="66">
        <v>101.57</v>
      </c>
      <c r="I551" s="67">
        <v>0</v>
      </c>
      <c r="J551" s="67"/>
      <c r="K551" s="67"/>
      <c r="L551" s="33">
        <v>1733.84</v>
      </c>
      <c r="M551" s="33">
        <v>7114</v>
      </c>
      <c r="N551" s="66">
        <v>10.98</v>
      </c>
    </row>
    <row r="552" spans="1:14" x14ac:dyDescent="0.25">
      <c r="A552" t="str">
        <f t="shared" si="9"/>
        <v>1866674</v>
      </c>
      <c r="C552" t="s">
        <v>72</v>
      </c>
      <c r="D552" t="s">
        <v>273</v>
      </c>
      <c r="E552">
        <v>23</v>
      </c>
      <c r="F552" s="33">
        <v>78511</v>
      </c>
      <c r="G552" s="33">
        <v>10896</v>
      </c>
      <c r="H552" s="66">
        <v>39.479999999999997</v>
      </c>
      <c r="I552" s="67">
        <v>0</v>
      </c>
      <c r="J552" s="67"/>
      <c r="K552" s="67"/>
      <c r="L552" s="33">
        <v>343.56</v>
      </c>
      <c r="M552" s="33">
        <v>1730</v>
      </c>
      <c r="N552" s="66">
        <v>6.27</v>
      </c>
    </row>
    <row r="553" spans="1:14" x14ac:dyDescent="0.25">
      <c r="A553" t="str">
        <f t="shared" si="9"/>
        <v>1867051</v>
      </c>
      <c r="C553" t="s">
        <v>75</v>
      </c>
      <c r="D553" t="s">
        <v>273</v>
      </c>
      <c r="E553">
        <v>13</v>
      </c>
      <c r="F553" s="33">
        <v>2947</v>
      </c>
      <c r="G553" s="33">
        <v>735</v>
      </c>
      <c r="H553" s="66">
        <v>4.71</v>
      </c>
      <c r="I553" s="67">
        <v>1008.73</v>
      </c>
      <c r="J553" s="67">
        <v>1383</v>
      </c>
      <c r="K553" s="67">
        <v>8.8699999999999992</v>
      </c>
      <c r="L553" s="33">
        <v>643.01</v>
      </c>
      <c r="M553" s="33">
        <v>3216</v>
      </c>
      <c r="N553" s="66">
        <v>20.62</v>
      </c>
    </row>
    <row r="554" spans="1:14" x14ac:dyDescent="0.25">
      <c r="A554" t="str">
        <f t="shared" si="9"/>
        <v>1876671</v>
      </c>
      <c r="B554" t="s">
        <v>307</v>
      </c>
      <c r="C554" t="s">
        <v>78</v>
      </c>
      <c r="D554" t="s">
        <v>306</v>
      </c>
      <c r="E554">
        <v>32</v>
      </c>
      <c r="F554" s="33">
        <v>270600</v>
      </c>
      <c r="G554" s="33">
        <v>50633</v>
      </c>
      <c r="H554" s="66">
        <v>131.86000000000001</v>
      </c>
      <c r="I554" s="67">
        <v>0</v>
      </c>
      <c r="J554" s="67"/>
      <c r="K554" s="67"/>
      <c r="L554" s="33">
        <v>0.6</v>
      </c>
      <c r="M554" s="33">
        <v>8618</v>
      </c>
      <c r="N554" s="66">
        <v>22.44</v>
      </c>
    </row>
    <row r="555" spans="1:14" x14ac:dyDescent="0.25">
      <c r="A555" t="str">
        <f t="shared" si="9"/>
        <v>1876672</v>
      </c>
      <c r="C555" t="s">
        <v>99</v>
      </c>
      <c r="D555" t="s">
        <v>306</v>
      </c>
      <c r="E555">
        <v>41</v>
      </c>
      <c r="F555" s="33">
        <v>330480</v>
      </c>
      <c r="G555" s="33">
        <v>63011</v>
      </c>
      <c r="H555" s="66">
        <v>128.07</v>
      </c>
      <c r="I555" s="67">
        <v>0</v>
      </c>
      <c r="J555" s="67"/>
      <c r="K555" s="67"/>
      <c r="L555" s="33">
        <v>0.71</v>
      </c>
      <c r="M555" s="33">
        <v>14026</v>
      </c>
      <c r="N555" s="66">
        <v>28.51</v>
      </c>
    </row>
    <row r="556" spans="1:14" x14ac:dyDescent="0.25">
      <c r="A556" t="str">
        <f t="shared" si="9"/>
        <v>1877051</v>
      </c>
      <c r="C556" t="s">
        <v>75</v>
      </c>
      <c r="D556" t="s">
        <v>306</v>
      </c>
      <c r="E556">
        <v>5</v>
      </c>
      <c r="H556" s="66"/>
      <c r="I556" s="67">
        <v>0</v>
      </c>
      <c r="J556" s="67"/>
      <c r="K556" s="67"/>
      <c r="L556" s="33">
        <v>0.42</v>
      </c>
      <c r="M556" s="33">
        <v>7729</v>
      </c>
      <c r="N556" s="66">
        <v>128.82</v>
      </c>
    </row>
    <row r="557" spans="1:14" x14ac:dyDescent="0.25">
      <c r="A557" t="str">
        <f t="shared" si="9"/>
        <v>1877052</v>
      </c>
      <c r="C557" t="s">
        <v>94</v>
      </c>
      <c r="D557" t="s">
        <v>306</v>
      </c>
      <c r="E557">
        <v>5</v>
      </c>
      <c r="H557" s="66"/>
      <c r="I557" s="67">
        <v>0</v>
      </c>
      <c r="J557" s="67"/>
      <c r="K557" s="67"/>
      <c r="L557" s="33">
        <v>30.15</v>
      </c>
      <c r="M557" s="33">
        <v>2247</v>
      </c>
      <c r="N557" s="66">
        <v>37.450000000000003</v>
      </c>
    </row>
    <row r="558" spans="1:14" x14ac:dyDescent="0.25">
      <c r="A558" t="str">
        <f t="shared" si="9"/>
        <v>1896671</v>
      </c>
      <c r="B558" t="s">
        <v>515</v>
      </c>
      <c r="C558" t="s">
        <v>78</v>
      </c>
      <c r="D558" t="s">
        <v>514</v>
      </c>
      <c r="E558">
        <v>40</v>
      </c>
      <c r="F558" s="33">
        <v>375928</v>
      </c>
      <c r="G558" s="33">
        <v>74231</v>
      </c>
      <c r="H558" s="66">
        <v>154.65</v>
      </c>
      <c r="I558" s="67">
        <v>0</v>
      </c>
      <c r="J558" s="67"/>
      <c r="K558" s="67"/>
      <c r="L558" s="33">
        <v>132.74</v>
      </c>
      <c r="M558" s="33">
        <v>18075</v>
      </c>
      <c r="N558" s="66">
        <v>37.659999999999997</v>
      </c>
    </row>
    <row r="559" spans="1:14" x14ac:dyDescent="0.25">
      <c r="A559" t="str">
        <f t="shared" si="9"/>
        <v>1897051</v>
      </c>
      <c r="C559" t="s">
        <v>75</v>
      </c>
      <c r="D559" t="s">
        <v>514</v>
      </c>
      <c r="E559">
        <v>4</v>
      </c>
      <c r="H559" s="66"/>
      <c r="I559" s="67">
        <v>0</v>
      </c>
      <c r="J559" s="67"/>
      <c r="K559" s="67"/>
      <c r="L559" s="33">
        <v>3165.36</v>
      </c>
      <c r="M559" s="33">
        <v>3159</v>
      </c>
      <c r="N559" s="66">
        <v>65.81</v>
      </c>
    </row>
    <row r="560" spans="1:14" x14ac:dyDescent="0.25">
      <c r="A560" t="str">
        <f t="shared" si="9"/>
        <v>1897052</v>
      </c>
      <c r="C560" t="s">
        <v>94</v>
      </c>
      <c r="D560" t="s">
        <v>514</v>
      </c>
      <c r="E560">
        <v>8</v>
      </c>
      <c r="H560" s="66"/>
      <c r="I560" s="67">
        <v>0</v>
      </c>
      <c r="J560" s="67"/>
      <c r="K560" s="67"/>
      <c r="L560" s="33">
        <v>10952.4</v>
      </c>
      <c r="M560" s="33">
        <v>10079</v>
      </c>
      <c r="N560" s="66">
        <v>104.99</v>
      </c>
    </row>
    <row r="561" spans="1:14" x14ac:dyDescent="0.25">
      <c r="A561" t="str">
        <f t="shared" si="9"/>
        <v>1916671</v>
      </c>
      <c r="B561" t="s">
        <v>276</v>
      </c>
      <c r="C561" t="s">
        <v>78</v>
      </c>
      <c r="D561" t="s">
        <v>275</v>
      </c>
      <c r="E561">
        <v>56</v>
      </c>
      <c r="F561" s="33">
        <v>351680</v>
      </c>
      <c r="G561" s="33">
        <v>63127</v>
      </c>
      <c r="H561" s="66">
        <v>93.94</v>
      </c>
      <c r="I561" s="67">
        <v>0</v>
      </c>
      <c r="J561" s="67"/>
      <c r="K561" s="67"/>
      <c r="L561" s="33">
        <v>963.84</v>
      </c>
      <c r="M561" s="33">
        <v>3848</v>
      </c>
      <c r="N561" s="66">
        <v>5.73</v>
      </c>
    </row>
    <row r="562" spans="1:14" x14ac:dyDescent="0.25">
      <c r="A562" t="str">
        <f t="shared" si="9"/>
        <v>1916672</v>
      </c>
      <c r="C562" t="s">
        <v>99</v>
      </c>
      <c r="D562" t="s">
        <v>275</v>
      </c>
      <c r="E562">
        <v>22</v>
      </c>
      <c r="F562" s="33">
        <v>223200</v>
      </c>
      <c r="G562" s="33">
        <v>39830</v>
      </c>
      <c r="H562" s="66">
        <v>150.87</v>
      </c>
      <c r="I562" s="67">
        <v>0</v>
      </c>
      <c r="J562" s="67"/>
      <c r="K562" s="67"/>
      <c r="L562" s="33">
        <v>495.96</v>
      </c>
      <c r="M562" s="33">
        <v>2078</v>
      </c>
      <c r="N562" s="66">
        <v>7.87</v>
      </c>
    </row>
    <row r="563" spans="1:14" x14ac:dyDescent="0.25">
      <c r="A563" t="str">
        <f t="shared" si="9"/>
        <v>1917051</v>
      </c>
      <c r="C563" t="s">
        <v>75</v>
      </c>
      <c r="D563" t="s">
        <v>275</v>
      </c>
      <c r="E563">
        <v>17</v>
      </c>
      <c r="F563" s="33">
        <v>364</v>
      </c>
      <c r="G563" s="33">
        <v>143</v>
      </c>
      <c r="H563" s="66">
        <v>0.7</v>
      </c>
      <c r="I563" s="67">
        <v>0</v>
      </c>
      <c r="J563" s="67"/>
      <c r="K563" s="67"/>
      <c r="L563" s="33">
        <v>711.18</v>
      </c>
      <c r="M563" s="33">
        <v>3358</v>
      </c>
      <c r="N563" s="66">
        <v>16.46</v>
      </c>
    </row>
    <row r="564" spans="1:14" x14ac:dyDescent="0.25">
      <c r="A564" t="str">
        <f t="shared" si="9"/>
        <v>1922001</v>
      </c>
      <c r="B564" t="s">
        <v>465</v>
      </c>
      <c r="C564" t="s">
        <v>86</v>
      </c>
      <c r="D564" t="s">
        <v>464</v>
      </c>
      <c r="E564">
        <v>30</v>
      </c>
      <c r="F564" s="33">
        <v>489</v>
      </c>
      <c r="G564" s="33">
        <v>203</v>
      </c>
      <c r="H564" s="66">
        <v>0.56000000000000005</v>
      </c>
      <c r="I564" s="67">
        <v>0</v>
      </c>
      <c r="J564" s="67"/>
      <c r="K564" s="67"/>
      <c r="L564" s="33">
        <v>1775.28</v>
      </c>
      <c r="M564" s="33">
        <v>4685</v>
      </c>
      <c r="N564" s="66">
        <v>13.01</v>
      </c>
    </row>
    <row r="565" spans="1:14" x14ac:dyDescent="0.25">
      <c r="A565" t="str">
        <f t="shared" si="9"/>
        <v>1926671</v>
      </c>
      <c r="C565" t="s">
        <v>78</v>
      </c>
      <c r="D565" t="s">
        <v>464</v>
      </c>
      <c r="E565">
        <v>40</v>
      </c>
      <c r="F565" s="33">
        <v>325182</v>
      </c>
      <c r="G565" s="33">
        <v>67406</v>
      </c>
      <c r="H565" s="66">
        <v>140.43</v>
      </c>
      <c r="I565" s="67">
        <v>0</v>
      </c>
      <c r="J565" s="67"/>
      <c r="K565" s="67"/>
      <c r="L565" s="33">
        <v>1411.67</v>
      </c>
      <c r="M565" s="33">
        <v>2722</v>
      </c>
      <c r="N565" s="66">
        <v>5.67</v>
      </c>
    </row>
    <row r="566" spans="1:14" x14ac:dyDescent="0.25">
      <c r="A566" t="str">
        <f t="shared" si="9"/>
        <v>1926672</v>
      </c>
      <c r="C566" t="s">
        <v>99</v>
      </c>
      <c r="D566" t="s">
        <v>464</v>
      </c>
      <c r="E566">
        <v>31</v>
      </c>
      <c r="F566" s="33">
        <v>112960</v>
      </c>
      <c r="G566" s="33">
        <v>19048</v>
      </c>
      <c r="H566" s="66">
        <v>51.2</v>
      </c>
      <c r="I566" s="67">
        <v>0</v>
      </c>
      <c r="J566" s="67"/>
      <c r="K566" s="67"/>
      <c r="L566" s="33">
        <v>1323.44</v>
      </c>
      <c r="M566" s="33">
        <v>2520</v>
      </c>
      <c r="N566" s="66">
        <v>6.77</v>
      </c>
    </row>
    <row r="567" spans="1:14" x14ac:dyDescent="0.25">
      <c r="A567" t="str">
        <f t="shared" si="9"/>
        <v>1926673</v>
      </c>
      <c r="C567" t="s">
        <v>89</v>
      </c>
      <c r="D567" t="s">
        <v>464</v>
      </c>
      <c r="E567">
        <v>9</v>
      </c>
      <c r="F567" s="33">
        <v>43360</v>
      </c>
      <c r="G567" s="33">
        <v>8018</v>
      </c>
      <c r="H567" s="66">
        <v>74.239999999999995</v>
      </c>
      <c r="I567" s="67">
        <v>0</v>
      </c>
      <c r="J567" s="67"/>
      <c r="K567" s="67"/>
      <c r="L567" s="33">
        <v>374.97</v>
      </c>
      <c r="M567" s="33">
        <v>738</v>
      </c>
      <c r="N567" s="66">
        <v>6.83</v>
      </c>
    </row>
    <row r="568" spans="1:14" x14ac:dyDescent="0.25">
      <c r="A568" t="str">
        <f t="shared" si="9"/>
        <v>2002001</v>
      </c>
      <c r="B568" t="s">
        <v>296</v>
      </c>
      <c r="C568" t="s">
        <v>86</v>
      </c>
      <c r="D568" t="s">
        <v>295</v>
      </c>
      <c r="E568">
        <v>14</v>
      </c>
      <c r="H568" s="66"/>
      <c r="I568" s="67">
        <v>0</v>
      </c>
      <c r="J568" s="67"/>
      <c r="K568" s="67"/>
      <c r="L568" s="33">
        <v>39274</v>
      </c>
      <c r="M568" s="33">
        <v>19910</v>
      </c>
      <c r="N568" s="66">
        <v>118.51</v>
      </c>
    </row>
    <row r="569" spans="1:14" x14ac:dyDescent="0.25">
      <c r="A569" t="str">
        <f t="shared" si="9"/>
        <v>2006671</v>
      </c>
      <c r="C569" t="s">
        <v>78</v>
      </c>
      <c r="D569" t="s">
        <v>295</v>
      </c>
      <c r="E569">
        <v>29</v>
      </c>
      <c r="F569" s="33">
        <v>110802</v>
      </c>
      <c r="G569" s="33">
        <v>18004</v>
      </c>
      <c r="H569" s="66">
        <v>51.74</v>
      </c>
      <c r="I569" s="67">
        <v>0</v>
      </c>
      <c r="J569" s="67"/>
      <c r="K569" s="67"/>
      <c r="L569" s="33">
        <v>56922</v>
      </c>
      <c r="M569" s="33">
        <v>9274</v>
      </c>
      <c r="N569" s="66">
        <v>26.65</v>
      </c>
    </row>
    <row r="570" spans="1:14" x14ac:dyDescent="0.25">
      <c r="A570" t="str">
        <f t="shared" si="9"/>
        <v>2007051</v>
      </c>
      <c r="C570" t="s">
        <v>75</v>
      </c>
      <c r="D570" t="s">
        <v>295</v>
      </c>
      <c r="E570">
        <v>5</v>
      </c>
      <c r="F570" s="33">
        <v>4462</v>
      </c>
      <c r="G570" s="33">
        <v>872</v>
      </c>
      <c r="H570" s="66">
        <v>14.53</v>
      </c>
      <c r="I570" s="67">
        <v>0</v>
      </c>
      <c r="J570" s="67"/>
      <c r="K570" s="67"/>
      <c r="L570" s="33">
        <v>0</v>
      </c>
      <c r="N570" s="66"/>
    </row>
    <row r="571" spans="1:14" x14ac:dyDescent="0.25">
      <c r="A571" t="str">
        <f t="shared" si="9"/>
        <v>2016671</v>
      </c>
      <c r="B571" t="s">
        <v>483</v>
      </c>
      <c r="C571" t="s">
        <v>78</v>
      </c>
      <c r="D571" t="s">
        <v>482</v>
      </c>
      <c r="E571">
        <v>10</v>
      </c>
      <c r="F571" s="33">
        <v>74997</v>
      </c>
      <c r="G571" s="33">
        <v>13663</v>
      </c>
      <c r="H571" s="66">
        <v>113.86</v>
      </c>
      <c r="I571" s="67">
        <v>0</v>
      </c>
      <c r="J571" s="67"/>
      <c r="K571" s="67"/>
      <c r="L571" s="33">
        <v>227</v>
      </c>
      <c r="M571" s="33">
        <v>7912</v>
      </c>
      <c r="N571" s="66">
        <v>65.930000000000007</v>
      </c>
    </row>
    <row r="572" spans="1:14" x14ac:dyDescent="0.25">
      <c r="A572" t="str">
        <f t="shared" si="9"/>
        <v>2017051</v>
      </c>
      <c r="C572" t="s">
        <v>75</v>
      </c>
      <c r="D572" t="s">
        <v>482</v>
      </c>
      <c r="E572">
        <v>12</v>
      </c>
      <c r="F572" s="33">
        <v>0</v>
      </c>
      <c r="G572" s="33">
        <v>0</v>
      </c>
      <c r="H572" s="66">
        <v>0</v>
      </c>
      <c r="I572" s="67">
        <v>0</v>
      </c>
      <c r="J572" s="67"/>
      <c r="K572" s="67"/>
      <c r="L572" s="33">
        <v>834</v>
      </c>
      <c r="M572" s="33">
        <v>17182</v>
      </c>
      <c r="N572" s="66">
        <v>119.32</v>
      </c>
    </row>
    <row r="573" spans="1:14" x14ac:dyDescent="0.25">
      <c r="A573" t="str">
        <f t="shared" si="9"/>
        <v>2022001</v>
      </c>
      <c r="B573" t="s">
        <v>179</v>
      </c>
      <c r="C573" t="s">
        <v>86</v>
      </c>
      <c r="D573" t="s">
        <v>178</v>
      </c>
      <c r="E573">
        <v>52</v>
      </c>
      <c r="F573" s="33">
        <v>3451</v>
      </c>
      <c r="G573" s="33">
        <v>976</v>
      </c>
      <c r="H573" s="66">
        <v>1.56</v>
      </c>
      <c r="I573" s="67">
        <v>1456.84</v>
      </c>
      <c r="J573" s="67">
        <v>2116</v>
      </c>
      <c r="K573" s="67">
        <v>3.39</v>
      </c>
      <c r="L573" s="33">
        <v>1032.8699999999999</v>
      </c>
      <c r="M573" s="33">
        <v>38294</v>
      </c>
      <c r="N573" s="66">
        <v>61.37</v>
      </c>
    </row>
    <row r="574" spans="1:14" x14ac:dyDescent="0.25">
      <c r="A574" t="str">
        <f t="shared" si="9"/>
        <v>2026671</v>
      </c>
      <c r="C574" t="s">
        <v>78</v>
      </c>
      <c r="D574" t="s">
        <v>178</v>
      </c>
      <c r="E574">
        <v>48</v>
      </c>
      <c r="F574" s="33">
        <v>172995</v>
      </c>
      <c r="G574" s="33">
        <v>32565</v>
      </c>
      <c r="H574" s="66">
        <v>56.54</v>
      </c>
      <c r="I574" s="67">
        <v>33406.400000000001</v>
      </c>
      <c r="J574" s="67">
        <v>36342</v>
      </c>
      <c r="K574" s="67">
        <v>63.09</v>
      </c>
      <c r="L574" s="33">
        <v>1165.08</v>
      </c>
      <c r="M574" s="33">
        <v>27824</v>
      </c>
      <c r="N574" s="66">
        <v>48.31</v>
      </c>
    </row>
    <row r="575" spans="1:14" x14ac:dyDescent="0.25">
      <c r="A575" t="str">
        <f t="shared" si="9"/>
        <v>2026672</v>
      </c>
      <c r="C575" t="s">
        <v>99</v>
      </c>
      <c r="D575" t="s">
        <v>178</v>
      </c>
      <c r="E575">
        <v>44</v>
      </c>
      <c r="F575" s="33">
        <v>106410</v>
      </c>
      <c r="G575" s="33">
        <v>16923</v>
      </c>
      <c r="H575" s="66">
        <v>32.049999999999997</v>
      </c>
      <c r="I575" s="67">
        <v>8414.16</v>
      </c>
      <c r="J575" s="67">
        <v>12211</v>
      </c>
      <c r="K575" s="67">
        <v>23.13</v>
      </c>
      <c r="L575" s="33">
        <v>196.63</v>
      </c>
      <c r="M575" s="33">
        <v>4831</v>
      </c>
      <c r="N575" s="66">
        <v>9.15</v>
      </c>
    </row>
    <row r="576" spans="1:14" x14ac:dyDescent="0.25">
      <c r="A576" t="str">
        <f t="shared" si="9"/>
        <v>2026673</v>
      </c>
      <c r="C576" t="s">
        <v>89</v>
      </c>
      <c r="D576" t="s">
        <v>178</v>
      </c>
      <c r="E576">
        <v>72</v>
      </c>
      <c r="F576" s="33">
        <v>161801</v>
      </c>
      <c r="G576" s="33">
        <v>29975</v>
      </c>
      <c r="H576" s="66">
        <v>34.69</v>
      </c>
      <c r="I576" s="67">
        <v>30273.52</v>
      </c>
      <c r="J576" s="67">
        <v>37388</v>
      </c>
      <c r="K576" s="67">
        <v>43.27</v>
      </c>
      <c r="L576" s="33">
        <v>642.44000000000005</v>
      </c>
      <c r="M576" s="33">
        <v>19040</v>
      </c>
      <c r="N576" s="66">
        <v>22.04</v>
      </c>
    </row>
    <row r="577" spans="1:14" x14ac:dyDescent="0.25">
      <c r="A577" t="str">
        <f t="shared" si="9"/>
        <v>2026674</v>
      </c>
      <c r="C577" t="s">
        <v>72</v>
      </c>
      <c r="D577" t="s">
        <v>178</v>
      </c>
      <c r="E577">
        <v>96</v>
      </c>
      <c r="F577" s="33">
        <v>252865</v>
      </c>
      <c r="G577" s="33">
        <v>46294</v>
      </c>
      <c r="H577" s="66">
        <v>40.19</v>
      </c>
      <c r="I577" s="67">
        <v>40872.94</v>
      </c>
      <c r="J577" s="67">
        <v>50974</v>
      </c>
      <c r="K577" s="67">
        <v>44.25</v>
      </c>
      <c r="L577" s="33">
        <v>756.65</v>
      </c>
      <c r="M577" s="33">
        <v>20716</v>
      </c>
      <c r="N577" s="66">
        <v>17.98</v>
      </c>
    </row>
    <row r="578" spans="1:14" x14ac:dyDescent="0.25">
      <c r="A578" t="str">
        <f t="shared" si="9"/>
        <v>2026675</v>
      </c>
      <c r="C578" t="s">
        <v>226</v>
      </c>
      <c r="D578" t="s">
        <v>178</v>
      </c>
      <c r="E578">
        <v>45</v>
      </c>
      <c r="F578" s="33">
        <v>221435</v>
      </c>
      <c r="G578" s="33">
        <v>41257</v>
      </c>
      <c r="H578" s="66">
        <v>76.400000000000006</v>
      </c>
      <c r="I578" s="67">
        <v>9461.69</v>
      </c>
      <c r="J578" s="67">
        <v>11166</v>
      </c>
      <c r="K578" s="67">
        <v>20.68</v>
      </c>
      <c r="L578" s="33">
        <v>447.75</v>
      </c>
      <c r="M578" s="33">
        <v>13402</v>
      </c>
      <c r="N578" s="66">
        <v>24.82</v>
      </c>
    </row>
    <row r="579" spans="1:14" x14ac:dyDescent="0.25">
      <c r="A579" t="str">
        <f t="shared" si="9"/>
        <v>2026676</v>
      </c>
      <c r="C579" t="s">
        <v>301</v>
      </c>
      <c r="D579" t="s">
        <v>178</v>
      </c>
      <c r="E579">
        <v>18</v>
      </c>
      <c r="F579" s="33">
        <v>7760</v>
      </c>
      <c r="G579" s="33">
        <v>1630</v>
      </c>
      <c r="H579" s="66">
        <v>7.55</v>
      </c>
      <c r="I579" s="67">
        <v>5817.65</v>
      </c>
      <c r="J579" s="67">
        <v>6346</v>
      </c>
      <c r="K579" s="67">
        <v>29.38</v>
      </c>
      <c r="L579" s="33">
        <v>15.01</v>
      </c>
      <c r="M579" s="33">
        <v>526</v>
      </c>
      <c r="N579" s="66">
        <v>2.44</v>
      </c>
    </row>
    <row r="580" spans="1:14" x14ac:dyDescent="0.25">
      <c r="A580" t="str">
        <f t="shared" ref="A580:A643" si="10">CONCATENATE(D580,C580)</f>
        <v>2027051</v>
      </c>
      <c r="C580" t="s">
        <v>75</v>
      </c>
      <c r="D580" t="s">
        <v>178</v>
      </c>
      <c r="E580">
        <v>3</v>
      </c>
      <c r="F580" s="33">
        <v>379</v>
      </c>
      <c r="G580" s="33">
        <v>100</v>
      </c>
      <c r="H580" s="66">
        <v>2.78</v>
      </c>
      <c r="I580" s="67">
        <v>217.26</v>
      </c>
      <c r="J580" s="67">
        <v>626</v>
      </c>
      <c r="K580" s="67">
        <v>17.39</v>
      </c>
      <c r="L580" s="33">
        <v>35.15</v>
      </c>
      <c r="M580" s="33">
        <v>1088</v>
      </c>
      <c r="N580" s="66">
        <v>30.22</v>
      </c>
    </row>
    <row r="581" spans="1:14" x14ac:dyDescent="0.25">
      <c r="A581" t="str">
        <f t="shared" si="10"/>
        <v>2027052</v>
      </c>
      <c r="C581" t="s">
        <v>94</v>
      </c>
      <c r="D581" t="s">
        <v>178</v>
      </c>
      <c r="E581">
        <v>10</v>
      </c>
      <c r="F581" s="33">
        <v>11684</v>
      </c>
      <c r="G581" s="33">
        <v>2496</v>
      </c>
      <c r="H581" s="66">
        <v>20.8</v>
      </c>
      <c r="I581" s="67">
        <v>304.56</v>
      </c>
      <c r="J581" s="67">
        <v>417</v>
      </c>
      <c r="K581" s="67">
        <v>3.48</v>
      </c>
      <c r="L581" s="33">
        <v>113.51</v>
      </c>
      <c r="M581" s="33">
        <v>4547</v>
      </c>
      <c r="N581" s="66">
        <v>37.89</v>
      </c>
    </row>
    <row r="582" spans="1:14" x14ac:dyDescent="0.25">
      <c r="A582" t="str">
        <f t="shared" si="10"/>
        <v>2027053</v>
      </c>
      <c r="C582" t="s">
        <v>83</v>
      </c>
      <c r="D582" t="s">
        <v>178</v>
      </c>
      <c r="E582">
        <v>8</v>
      </c>
      <c r="H582" s="66"/>
      <c r="I582" s="67">
        <v>0</v>
      </c>
      <c r="J582" s="67"/>
      <c r="K582" s="67"/>
      <c r="L582" s="33">
        <v>214.67</v>
      </c>
      <c r="M582" s="33">
        <v>7558</v>
      </c>
      <c r="N582" s="66">
        <v>78.73</v>
      </c>
    </row>
    <row r="583" spans="1:14" x14ac:dyDescent="0.25">
      <c r="A583" t="str">
        <f t="shared" si="10"/>
        <v>2027054</v>
      </c>
      <c r="C583" t="s">
        <v>298</v>
      </c>
      <c r="D583" t="s">
        <v>178</v>
      </c>
      <c r="E583">
        <v>16</v>
      </c>
      <c r="F583" s="33">
        <v>5781</v>
      </c>
      <c r="G583" s="33">
        <v>1386</v>
      </c>
      <c r="H583" s="66">
        <v>7.22</v>
      </c>
      <c r="I583" s="67">
        <v>792.43</v>
      </c>
      <c r="J583" s="67">
        <v>1108</v>
      </c>
      <c r="K583" s="67">
        <v>5.77</v>
      </c>
      <c r="L583" s="33">
        <v>411.53</v>
      </c>
      <c r="M583" s="33">
        <v>18456</v>
      </c>
      <c r="N583" s="66">
        <v>96.13</v>
      </c>
    </row>
    <row r="584" spans="1:14" x14ac:dyDescent="0.25">
      <c r="A584" t="str">
        <f t="shared" si="10"/>
        <v>2036671</v>
      </c>
      <c r="B584" t="s">
        <v>510</v>
      </c>
      <c r="C584" t="s">
        <v>78</v>
      </c>
      <c r="D584" t="s">
        <v>509</v>
      </c>
      <c r="E584">
        <v>32</v>
      </c>
      <c r="F584" s="33">
        <v>99880</v>
      </c>
      <c r="G584" s="33">
        <v>18771</v>
      </c>
      <c r="H584" s="66">
        <v>48.88</v>
      </c>
      <c r="I584" s="67">
        <v>17934.04</v>
      </c>
      <c r="J584" s="67">
        <v>19314</v>
      </c>
      <c r="K584" s="67">
        <v>50.3</v>
      </c>
      <c r="L584" s="33">
        <v>811</v>
      </c>
      <c r="M584" s="33">
        <v>10023</v>
      </c>
      <c r="N584" s="66">
        <v>26.1</v>
      </c>
    </row>
    <row r="585" spans="1:14" x14ac:dyDescent="0.25">
      <c r="A585" t="str">
        <f t="shared" si="10"/>
        <v>2036672</v>
      </c>
      <c r="C585" t="s">
        <v>99</v>
      </c>
      <c r="D585" t="s">
        <v>509</v>
      </c>
      <c r="E585">
        <v>40</v>
      </c>
      <c r="F585" s="33">
        <v>124850</v>
      </c>
      <c r="G585" s="33">
        <v>23966</v>
      </c>
      <c r="H585" s="66">
        <v>49.93</v>
      </c>
      <c r="I585" s="67">
        <v>26379.24</v>
      </c>
      <c r="J585" s="67">
        <v>28670</v>
      </c>
      <c r="K585" s="67">
        <v>59.73</v>
      </c>
      <c r="L585" s="33">
        <v>952</v>
      </c>
      <c r="M585" s="33">
        <v>11913</v>
      </c>
      <c r="N585" s="66">
        <v>24.82</v>
      </c>
    </row>
    <row r="586" spans="1:14" x14ac:dyDescent="0.25">
      <c r="A586" t="str">
        <f t="shared" si="10"/>
        <v>2036673</v>
      </c>
      <c r="C586" t="s">
        <v>89</v>
      </c>
      <c r="D586" t="s">
        <v>509</v>
      </c>
      <c r="E586">
        <v>80</v>
      </c>
      <c r="F586" s="33">
        <v>249701</v>
      </c>
      <c r="G586" s="33">
        <v>46928</v>
      </c>
      <c r="H586" s="66">
        <v>48.88</v>
      </c>
      <c r="I586" s="67">
        <v>33311.35</v>
      </c>
      <c r="J586" s="67">
        <v>36084</v>
      </c>
      <c r="K586" s="67">
        <v>37.590000000000003</v>
      </c>
      <c r="L586" s="33">
        <v>3429</v>
      </c>
      <c r="M586" s="33">
        <v>42835</v>
      </c>
      <c r="N586" s="66">
        <v>44.62</v>
      </c>
    </row>
    <row r="587" spans="1:14" x14ac:dyDescent="0.25">
      <c r="A587" t="str">
        <f t="shared" si="10"/>
        <v>2052001</v>
      </c>
      <c r="B587" t="s">
        <v>189</v>
      </c>
      <c r="C587" t="s">
        <v>86</v>
      </c>
      <c r="D587" t="s">
        <v>188</v>
      </c>
      <c r="E587">
        <v>100</v>
      </c>
      <c r="F587" s="33">
        <v>481160</v>
      </c>
      <c r="G587" s="33">
        <v>83806</v>
      </c>
      <c r="H587" s="66">
        <v>69.84</v>
      </c>
      <c r="I587" s="67">
        <v>69164.89</v>
      </c>
      <c r="J587" s="67">
        <v>70186</v>
      </c>
      <c r="K587" s="67">
        <v>58.49</v>
      </c>
      <c r="L587" s="33">
        <v>2800</v>
      </c>
      <c r="M587" s="33">
        <v>23548</v>
      </c>
      <c r="N587" s="66">
        <v>19.62</v>
      </c>
    </row>
    <row r="588" spans="1:14" x14ac:dyDescent="0.25">
      <c r="A588" t="str">
        <f t="shared" si="10"/>
        <v>2052002</v>
      </c>
      <c r="C588" t="s">
        <v>135</v>
      </c>
      <c r="D588" t="s">
        <v>188</v>
      </c>
      <c r="E588">
        <v>150</v>
      </c>
      <c r="F588" s="33">
        <v>665200</v>
      </c>
      <c r="G588" s="33">
        <v>109974</v>
      </c>
      <c r="H588" s="66">
        <v>61.1</v>
      </c>
      <c r="I588" s="67">
        <v>112117.36</v>
      </c>
      <c r="J588" s="67">
        <v>111139</v>
      </c>
      <c r="K588" s="67">
        <v>61.74</v>
      </c>
      <c r="L588" s="33">
        <v>14939</v>
      </c>
      <c r="M588" s="33">
        <v>113626</v>
      </c>
      <c r="N588" s="66">
        <v>63.13</v>
      </c>
    </row>
    <row r="589" spans="1:14" x14ac:dyDescent="0.25">
      <c r="A589" t="str">
        <f t="shared" si="10"/>
        <v>2052003</v>
      </c>
      <c r="C589" t="s">
        <v>297</v>
      </c>
      <c r="D589" t="s">
        <v>188</v>
      </c>
      <c r="E589">
        <v>80</v>
      </c>
      <c r="F589" s="33">
        <v>133600</v>
      </c>
      <c r="G589" s="33">
        <v>22120</v>
      </c>
      <c r="H589" s="66">
        <v>23.04</v>
      </c>
      <c r="I589" s="67">
        <v>56632.4</v>
      </c>
      <c r="J589" s="67">
        <v>56502</v>
      </c>
      <c r="K589" s="67">
        <v>58.86</v>
      </c>
      <c r="L589" s="33">
        <v>5095</v>
      </c>
      <c r="M589" s="33">
        <v>38884</v>
      </c>
      <c r="N589" s="66">
        <v>40.5</v>
      </c>
    </row>
    <row r="590" spans="1:14" x14ac:dyDescent="0.25">
      <c r="A590" t="str">
        <f t="shared" si="10"/>
        <v>2056671</v>
      </c>
      <c r="C590" t="s">
        <v>78</v>
      </c>
      <c r="D590" t="s">
        <v>188</v>
      </c>
      <c r="E590">
        <v>75</v>
      </c>
      <c r="F590" s="33">
        <v>117692</v>
      </c>
      <c r="G590" s="33">
        <v>20844</v>
      </c>
      <c r="H590" s="66">
        <v>23.16</v>
      </c>
      <c r="I590" s="67">
        <v>7935.01</v>
      </c>
      <c r="J590" s="67">
        <v>8610</v>
      </c>
      <c r="K590" s="67">
        <v>9.57</v>
      </c>
      <c r="L590" s="33">
        <v>620</v>
      </c>
      <c r="M590" s="33">
        <v>6155</v>
      </c>
      <c r="N590" s="66">
        <v>6.84</v>
      </c>
    </row>
    <row r="591" spans="1:14" x14ac:dyDescent="0.25">
      <c r="A591" t="str">
        <f t="shared" si="10"/>
        <v>2056672</v>
      </c>
      <c r="C591" t="s">
        <v>99</v>
      </c>
      <c r="D591" t="s">
        <v>188</v>
      </c>
      <c r="E591">
        <v>202</v>
      </c>
      <c r="F591" s="33">
        <v>472040</v>
      </c>
      <c r="G591" s="33">
        <v>78939</v>
      </c>
      <c r="H591" s="66">
        <v>32.57</v>
      </c>
      <c r="I591" s="67">
        <v>69806.009999999995</v>
      </c>
      <c r="J591" s="67">
        <v>67835</v>
      </c>
      <c r="K591" s="67">
        <v>27.98</v>
      </c>
      <c r="L591" s="33">
        <v>3160</v>
      </c>
      <c r="M591" s="33">
        <v>28219</v>
      </c>
      <c r="N591" s="66">
        <v>11.64</v>
      </c>
    </row>
    <row r="592" spans="1:14" x14ac:dyDescent="0.25">
      <c r="A592" t="str">
        <f t="shared" si="10"/>
        <v>2056673</v>
      </c>
      <c r="C592" t="s">
        <v>89</v>
      </c>
      <c r="D592" t="s">
        <v>188</v>
      </c>
      <c r="E592">
        <v>112</v>
      </c>
      <c r="F592" s="33">
        <v>235378</v>
      </c>
      <c r="G592" s="33">
        <v>41054</v>
      </c>
      <c r="H592" s="66">
        <v>30.55</v>
      </c>
      <c r="I592" s="67">
        <v>59154.22</v>
      </c>
      <c r="J592" s="67">
        <v>61234</v>
      </c>
      <c r="K592" s="67">
        <v>45.56</v>
      </c>
      <c r="L592" s="33">
        <v>4205</v>
      </c>
      <c r="M592" s="33">
        <v>35140</v>
      </c>
      <c r="N592" s="66">
        <v>26.15</v>
      </c>
    </row>
    <row r="593" spans="1:14" x14ac:dyDescent="0.25">
      <c r="A593" t="str">
        <f t="shared" si="10"/>
        <v>2057051</v>
      </c>
      <c r="C593" t="s">
        <v>75</v>
      </c>
      <c r="D593" t="s">
        <v>188</v>
      </c>
      <c r="E593">
        <v>24</v>
      </c>
      <c r="H593" s="66"/>
      <c r="I593" s="67">
        <v>0</v>
      </c>
      <c r="J593" s="67"/>
      <c r="K593" s="67"/>
      <c r="L593" s="33">
        <v>0</v>
      </c>
      <c r="N593" s="66"/>
    </row>
    <row r="594" spans="1:14" x14ac:dyDescent="0.25">
      <c r="A594" t="str">
        <f t="shared" si="10"/>
        <v>2057052</v>
      </c>
      <c r="C594" t="s">
        <v>94</v>
      </c>
      <c r="D594" t="s">
        <v>188</v>
      </c>
      <c r="E594">
        <v>38</v>
      </c>
      <c r="F594" s="33">
        <v>144101</v>
      </c>
      <c r="G594" s="33">
        <v>31472</v>
      </c>
      <c r="H594" s="66">
        <v>69.02</v>
      </c>
      <c r="I594" s="67">
        <v>15733.27</v>
      </c>
      <c r="J594" s="67">
        <v>18947</v>
      </c>
      <c r="K594" s="67">
        <v>41.55</v>
      </c>
      <c r="L594" s="33">
        <v>2379</v>
      </c>
      <c r="M594" s="33">
        <v>18949</v>
      </c>
      <c r="N594" s="66">
        <v>41.55</v>
      </c>
    </row>
    <row r="595" spans="1:14" x14ac:dyDescent="0.25">
      <c r="A595" t="str">
        <f t="shared" si="10"/>
        <v>2057053</v>
      </c>
      <c r="C595" t="s">
        <v>83</v>
      </c>
      <c r="D595" t="s">
        <v>188</v>
      </c>
      <c r="E595">
        <v>58</v>
      </c>
      <c r="H595" s="66"/>
      <c r="I595" s="67">
        <v>0</v>
      </c>
      <c r="J595" s="67"/>
      <c r="K595" s="67"/>
      <c r="L595" s="33">
        <v>0</v>
      </c>
      <c r="N595" s="66"/>
    </row>
    <row r="596" spans="1:14" x14ac:dyDescent="0.25">
      <c r="A596" t="str">
        <f t="shared" si="10"/>
        <v>2057054</v>
      </c>
      <c r="C596" t="s">
        <v>298</v>
      </c>
      <c r="D596" t="s">
        <v>188</v>
      </c>
      <c r="E596">
        <v>9</v>
      </c>
      <c r="F596" s="33">
        <v>39954</v>
      </c>
      <c r="G596" s="33">
        <v>8656</v>
      </c>
      <c r="H596" s="66">
        <v>80.150000000000006</v>
      </c>
      <c r="I596" s="67">
        <v>3567.41</v>
      </c>
      <c r="J596" s="67">
        <v>5178</v>
      </c>
      <c r="K596" s="67">
        <v>47.94</v>
      </c>
      <c r="L596" s="33">
        <v>706</v>
      </c>
      <c r="M596" s="33">
        <v>5437</v>
      </c>
      <c r="N596" s="66">
        <v>50.34</v>
      </c>
    </row>
    <row r="597" spans="1:14" x14ac:dyDescent="0.25">
      <c r="A597" t="str">
        <f t="shared" si="10"/>
        <v>2057056</v>
      </c>
      <c r="C597" t="s">
        <v>104</v>
      </c>
      <c r="D597" t="s">
        <v>188</v>
      </c>
      <c r="E597">
        <v>8</v>
      </c>
      <c r="F597" s="33">
        <v>26940</v>
      </c>
      <c r="G597" s="33">
        <v>6179</v>
      </c>
      <c r="H597" s="66">
        <v>64.36</v>
      </c>
      <c r="I597" s="67">
        <v>2044.62</v>
      </c>
      <c r="J597" s="67">
        <v>3109</v>
      </c>
      <c r="K597" s="67">
        <v>32.39</v>
      </c>
      <c r="L597" s="33">
        <v>369</v>
      </c>
      <c r="M597" s="33">
        <v>3236</v>
      </c>
      <c r="N597" s="66">
        <v>33.71</v>
      </c>
    </row>
    <row r="598" spans="1:14" x14ac:dyDescent="0.25">
      <c r="A598" t="str">
        <f t="shared" si="10"/>
        <v>2057057</v>
      </c>
      <c r="C598" t="s">
        <v>511</v>
      </c>
      <c r="D598" t="s">
        <v>188</v>
      </c>
      <c r="E598">
        <v>10</v>
      </c>
      <c r="H598" s="66"/>
      <c r="I598" s="67">
        <v>0</v>
      </c>
      <c r="J598" s="67"/>
      <c r="K598" s="67"/>
      <c r="L598" s="33">
        <v>0</v>
      </c>
      <c r="N598" s="66"/>
    </row>
    <row r="599" spans="1:14" x14ac:dyDescent="0.25">
      <c r="A599" t="str">
        <f t="shared" si="10"/>
        <v>2057058</v>
      </c>
      <c r="C599" t="s">
        <v>441</v>
      </c>
      <c r="D599" t="s">
        <v>188</v>
      </c>
      <c r="E599">
        <v>10</v>
      </c>
      <c r="F599" s="33">
        <v>65987</v>
      </c>
      <c r="G599" s="33">
        <v>14052</v>
      </c>
      <c r="H599" s="66">
        <v>117.1</v>
      </c>
      <c r="I599" s="67">
        <v>7982.54</v>
      </c>
      <c r="J599" s="67">
        <v>11926</v>
      </c>
      <c r="K599" s="67">
        <v>99.38</v>
      </c>
      <c r="L599" s="33">
        <v>988</v>
      </c>
      <c r="M599" s="33">
        <v>8701</v>
      </c>
      <c r="N599" s="66">
        <v>72.510000000000005</v>
      </c>
    </row>
    <row r="600" spans="1:14" x14ac:dyDescent="0.25">
      <c r="A600" t="str">
        <f t="shared" si="10"/>
        <v>2102001</v>
      </c>
      <c r="B600" t="s">
        <v>366</v>
      </c>
      <c r="C600" t="s">
        <v>86</v>
      </c>
      <c r="D600" t="s">
        <v>365</v>
      </c>
      <c r="E600">
        <v>42</v>
      </c>
      <c r="F600" s="33">
        <v>12497</v>
      </c>
      <c r="G600" s="33">
        <v>2496</v>
      </c>
      <c r="H600" s="66">
        <v>4.95</v>
      </c>
      <c r="I600" s="67">
        <v>946.33</v>
      </c>
      <c r="J600" s="67">
        <v>1686</v>
      </c>
      <c r="K600" s="67">
        <v>3.35</v>
      </c>
      <c r="L600" s="33">
        <v>368531</v>
      </c>
      <c r="M600" s="33">
        <v>21892</v>
      </c>
      <c r="N600" s="66">
        <v>43.44</v>
      </c>
    </row>
    <row r="601" spans="1:14" x14ac:dyDescent="0.25">
      <c r="A601" t="str">
        <f t="shared" si="10"/>
        <v>2106671</v>
      </c>
      <c r="C601" t="s">
        <v>78</v>
      </c>
      <c r="D601" t="s">
        <v>365</v>
      </c>
      <c r="E601">
        <v>100</v>
      </c>
      <c r="F601" s="33">
        <v>930960</v>
      </c>
      <c r="G601" s="33">
        <v>143741</v>
      </c>
      <c r="H601" s="66">
        <v>119.78</v>
      </c>
      <c r="I601" s="67">
        <v>9367.36</v>
      </c>
      <c r="J601" s="67">
        <v>10638</v>
      </c>
      <c r="K601" s="67">
        <v>8.8699999999999992</v>
      </c>
      <c r="L601" s="33">
        <v>249894.3</v>
      </c>
      <c r="M601" s="33">
        <v>20596</v>
      </c>
      <c r="N601" s="66">
        <v>17.16</v>
      </c>
    </row>
    <row r="602" spans="1:14" x14ac:dyDescent="0.25">
      <c r="A602" t="str">
        <f t="shared" si="10"/>
        <v>2116671</v>
      </c>
      <c r="B602" t="s">
        <v>103</v>
      </c>
      <c r="C602" t="s">
        <v>78</v>
      </c>
      <c r="D602" t="s">
        <v>102</v>
      </c>
      <c r="E602">
        <v>40</v>
      </c>
      <c r="F602" s="33">
        <v>43229</v>
      </c>
      <c r="G602" s="33">
        <v>7695</v>
      </c>
      <c r="H602" s="66">
        <v>16.03</v>
      </c>
      <c r="I602" s="67">
        <v>0</v>
      </c>
      <c r="J602" s="67"/>
      <c r="K602" s="67"/>
      <c r="L602" s="33">
        <v>152</v>
      </c>
      <c r="M602" s="33">
        <v>3964</v>
      </c>
      <c r="N602" s="66">
        <v>8.26</v>
      </c>
    </row>
    <row r="603" spans="1:14" x14ac:dyDescent="0.25">
      <c r="A603" t="str">
        <f t="shared" si="10"/>
        <v>2116672</v>
      </c>
      <c r="C603" t="s">
        <v>99</v>
      </c>
      <c r="D603" t="s">
        <v>102</v>
      </c>
      <c r="E603">
        <v>42</v>
      </c>
      <c r="F603" s="33">
        <v>146800</v>
      </c>
      <c r="G603" s="33">
        <v>29006</v>
      </c>
      <c r="H603" s="66">
        <v>57.55</v>
      </c>
      <c r="I603" s="67">
        <v>16950.53</v>
      </c>
      <c r="J603" s="67">
        <v>23183</v>
      </c>
      <c r="K603" s="67">
        <v>46</v>
      </c>
      <c r="L603" s="33">
        <v>2121</v>
      </c>
      <c r="M603" s="33">
        <v>37104</v>
      </c>
      <c r="N603" s="66">
        <v>73.62</v>
      </c>
    </row>
    <row r="604" spans="1:14" x14ac:dyDescent="0.25">
      <c r="A604" t="str">
        <f t="shared" si="10"/>
        <v>2116673</v>
      </c>
      <c r="C604" t="s">
        <v>89</v>
      </c>
      <c r="D604" t="s">
        <v>102</v>
      </c>
      <c r="E604">
        <v>36</v>
      </c>
      <c r="H604" s="66"/>
      <c r="I604" s="67">
        <v>0</v>
      </c>
      <c r="J604" s="67"/>
      <c r="K604" s="67"/>
      <c r="L604" s="33">
        <v>0</v>
      </c>
      <c r="N604" s="66"/>
    </row>
    <row r="605" spans="1:14" x14ac:dyDescent="0.25">
      <c r="A605" t="str">
        <f t="shared" si="10"/>
        <v>2116674</v>
      </c>
      <c r="C605" t="s">
        <v>72</v>
      </c>
      <c r="D605" t="s">
        <v>102</v>
      </c>
      <c r="E605">
        <v>6</v>
      </c>
      <c r="H605" s="66"/>
      <c r="I605" s="67">
        <v>0</v>
      </c>
      <c r="J605" s="67"/>
      <c r="K605" s="67"/>
      <c r="L605" s="33">
        <v>0</v>
      </c>
      <c r="N605" s="66"/>
    </row>
    <row r="606" spans="1:14" x14ac:dyDescent="0.25">
      <c r="A606" t="str">
        <f t="shared" si="10"/>
        <v>2116676</v>
      </c>
      <c r="C606" t="s">
        <v>301</v>
      </c>
      <c r="D606" t="s">
        <v>102</v>
      </c>
      <c r="E606">
        <v>12</v>
      </c>
      <c r="F606" s="33">
        <v>22336</v>
      </c>
      <c r="G606" s="33">
        <v>4796</v>
      </c>
      <c r="H606" s="66">
        <v>33.31</v>
      </c>
      <c r="I606" s="67">
        <v>6215.32</v>
      </c>
      <c r="J606" s="67">
        <v>8753</v>
      </c>
      <c r="K606" s="67">
        <v>60.78</v>
      </c>
      <c r="L606" s="33">
        <v>403</v>
      </c>
      <c r="M606" s="33">
        <v>7351</v>
      </c>
      <c r="N606" s="66">
        <v>51.05</v>
      </c>
    </row>
    <row r="607" spans="1:14" x14ac:dyDescent="0.25">
      <c r="A607" t="str">
        <f t="shared" si="10"/>
        <v>2116893</v>
      </c>
      <c r="C607" t="s">
        <v>419</v>
      </c>
      <c r="D607" t="s">
        <v>102</v>
      </c>
      <c r="E607">
        <v>24</v>
      </c>
      <c r="F607" s="33">
        <v>139856</v>
      </c>
      <c r="G607" s="33">
        <v>24906</v>
      </c>
      <c r="H607" s="66">
        <v>86.48</v>
      </c>
      <c r="I607" s="67">
        <v>5200.78</v>
      </c>
      <c r="J607" s="67">
        <v>7374</v>
      </c>
      <c r="K607" s="67">
        <v>25.6</v>
      </c>
      <c r="L607" s="33">
        <v>668</v>
      </c>
      <c r="M607" s="33">
        <v>12544</v>
      </c>
      <c r="N607" s="66">
        <v>43.56</v>
      </c>
    </row>
    <row r="608" spans="1:14" x14ac:dyDescent="0.25">
      <c r="A608" t="str">
        <f t="shared" si="10"/>
        <v>2117051</v>
      </c>
      <c r="C608" t="s">
        <v>75</v>
      </c>
      <c r="D608" t="s">
        <v>102</v>
      </c>
      <c r="E608">
        <v>20</v>
      </c>
      <c r="F608" s="33">
        <v>23971</v>
      </c>
      <c r="G608" s="33">
        <v>4787</v>
      </c>
      <c r="H608" s="66">
        <v>19.95</v>
      </c>
      <c r="I608" s="67">
        <v>0</v>
      </c>
      <c r="J608" s="67"/>
      <c r="K608" s="67"/>
      <c r="L608" s="33">
        <v>2690</v>
      </c>
      <c r="M608" s="33">
        <v>49418</v>
      </c>
      <c r="N608" s="66">
        <v>205.91</v>
      </c>
    </row>
    <row r="609" spans="1:14" x14ac:dyDescent="0.25">
      <c r="A609" t="str">
        <f t="shared" si="10"/>
        <v>2117054</v>
      </c>
      <c r="C609" t="s">
        <v>298</v>
      </c>
      <c r="D609" t="s">
        <v>102</v>
      </c>
      <c r="E609">
        <v>15</v>
      </c>
      <c r="F609" s="33">
        <v>623</v>
      </c>
      <c r="G609" s="33">
        <v>126</v>
      </c>
      <c r="H609" s="66">
        <v>0.7</v>
      </c>
      <c r="I609" s="67">
        <v>0</v>
      </c>
      <c r="J609" s="67"/>
      <c r="K609" s="67"/>
      <c r="L609" s="33">
        <v>1341</v>
      </c>
      <c r="M609" s="33">
        <v>22022</v>
      </c>
      <c r="N609" s="66">
        <v>122.34</v>
      </c>
    </row>
    <row r="610" spans="1:14" x14ac:dyDescent="0.25">
      <c r="A610" t="str">
        <f t="shared" si="10"/>
        <v>2117055</v>
      </c>
      <c r="C610" t="s">
        <v>132</v>
      </c>
      <c r="D610" t="s">
        <v>102</v>
      </c>
      <c r="E610">
        <v>16</v>
      </c>
      <c r="F610" s="33">
        <v>1067</v>
      </c>
      <c r="G610" s="33">
        <v>441</v>
      </c>
      <c r="H610" s="66">
        <v>2.2999999999999998</v>
      </c>
      <c r="I610" s="67">
        <v>1108.6300000000001</v>
      </c>
      <c r="J610" s="67">
        <v>1746</v>
      </c>
      <c r="K610" s="67">
        <v>9.09</v>
      </c>
      <c r="L610" s="33">
        <v>258</v>
      </c>
      <c r="M610" s="33">
        <v>4606</v>
      </c>
      <c r="N610" s="66">
        <v>23.99</v>
      </c>
    </row>
    <row r="611" spans="1:14" x14ac:dyDescent="0.25">
      <c r="A611" t="str">
        <f t="shared" si="10"/>
        <v>2117056</v>
      </c>
      <c r="C611" t="s">
        <v>104</v>
      </c>
      <c r="D611" t="s">
        <v>102</v>
      </c>
      <c r="E611">
        <v>10</v>
      </c>
      <c r="F611" s="33">
        <v>3144</v>
      </c>
      <c r="G611" s="33">
        <v>637</v>
      </c>
      <c r="H611" s="66">
        <v>5.31</v>
      </c>
      <c r="I611" s="67">
        <v>0</v>
      </c>
      <c r="J611" s="67"/>
      <c r="K611" s="67"/>
      <c r="L611" s="33">
        <v>362</v>
      </c>
      <c r="M611" s="33">
        <v>7037</v>
      </c>
      <c r="N611" s="66">
        <v>58.64</v>
      </c>
    </row>
    <row r="612" spans="1:14" x14ac:dyDescent="0.25">
      <c r="A612" t="str">
        <f t="shared" si="10"/>
        <v>2117057</v>
      </c>
      <c r="C612" t="s">
        <v>511</v>
      </c>
      <c r="D612" t="s">
        <v>102</v>
      </c>
      <c r="E612">
        <v>18</v>
      </c>
      <c r="F612" s="33">
        <v>1098</v>
      </c>
      <c r="G612" s="33">
        <v>225</v>
      </c>
      <c r="H612" s="66">
        <v>1.04</v>
      </c>
      <c r="I612" s="67">
        <v>0</v>
      </c>
      <c r="J612" s="67"/>
      <c r="K612" s="67"/>
      <c r="L612" s="33">
        <v>0</v>
      </c>
      <c r="N612" s="66"/>
    </row>
    <row r="613" spans="1:14" x14ac:dyDescent="0.25">
      <c r="A613" t="str">
        <f t="shared" si="10"/>
        <v>2126671</v>
      </c>
      <c r="B613" t="s">
        <v>459</v>
      </c>
      <c r="C613" t="s">
        <v>78</v>
      </c>
      <c r="D613" t="s">
        <v>458</v>
      </c>
      <c r="E613">
        <v>64</v>
      </c>
      <c r="F613" s="33">
        <v>544160</v>
      </c>
      <c r="G613" s="33">
        <v>100915</v>
      </c>
      <c r="H613" s="66">
        <v>131.4</v>
      </c>
      <c r="I613" s="67">
        <v>0</v>
      </c>
      <c r="J613" s="67"/>
      <c r="K613" s="67"/>
      <c r="L613" s="33">
        <v>0</v>
      </c>
      <c r="N613" s="66"/>
    </row>
    <row r="614" spans="1:14" x14ac:dyDescent="0.25">
      <c r="A614" t="str">
        <f t="shared" si="10"/>
        <v>2127051</v>
      </c>
      <c r="C614" t="s">
        <v>75</v>
      </c>
      <c r="D614" t="s">
        <v>458</v>
      </c>
      <c r="E614">
        <v>20</v>
      </c>
      <c r="F614" s="33">
        <v>7043</v>
      </c>
      <c r="G614" s="33">
        <v>1547</v>
      </c>
      <c r="H614" s="66">
        <v>6.45</v>
      </c>
      <c r="I614" s="67">
        <v>0</v>
      </c>
      <c r="J614" s="67"/>
      <c r="K614" s="67"/>
      <c r="L614" s="33">
        <v>0</v>
      </c>
      <c r="N614" s="66"/>
    </row>
    <row r="615" spans="1:14" x14ac:dyDescent="0.25">
      <c r="A615" t="str">
        <f t="shared" si="10"/>
        <v>1962001</v>
      </c>
      <c r="B615" t="s">
        <v>166</v>
      </c>
      <c r="C615" t="s">
        <v>86</v>
      </c>
      <c r="D615" t="s">
        <v>165</v>
      </c>
      <c r="E615">
        <v>24</v>
      </c>
      <c r="F615" s="33">
        <v>653</v>
      </c>
      <c r="G615" s="33">
        <v>244</v>
      </c>
      <c r="H615" s="66">
        <v>0.85</v>
      </c>
      <c r="I615" s="67">
        <v>0</v>
      </c>
      <c r="J615" s="67"/>
      <c r="K615" s="67"/>
      <c r="L615" s="33">
        <v>2.0299999999999998</v>
      </c>
      <c r="M615" s="33">
        <v>16183</v>
      </c>
      <c r="N615" s="66">
        <v>56.19</v>
      </c>
    </row>
    <row r="616" spans="1:14" x14ac:dyDescent="0.25">
      <c r="A616" t="str">
        <f t="shared" si="10"/>
        <v>1966671</v>
      </c>
      <c r="C616" t="s">
        <v>78</v>
      </c>
      <c r="D616" t="s">
        <v>165</v>
      </c>
      <c r="E616">
        <v>40</v>
      </c>
      <c r="F616" s="33">
        <v>76579</v>
      </c>
      <c r="G616" s="33">
        <v>20182</v>
      </c>
      <c r="H616" s="66">
        <v>42.05</v>
      </c>
      <c r="I616" s="67">
        <v>16151.31</v>
      </c>
      <c r="J616" s="67">
        <v>18239</v>
      </c>
      <c r="K616" s="67">
        <v>38</v>
      </c>
      <c r="L616" s="33">
        <v>1.1100000000000001</v>
      </c>
      <c r="M616" s="33">
        <v>11135</v>
      </c>
      <c r="N616" s="66">
        <v>23.2</v>
      </c>
    </row>
    <row r="617" spans="1:14" x14ac:dyDescent="0.25">
      <c r="A617" t="str">
        <f t="shared" si="10"/>
        <v>1966672</v>
      </c>
      <c r="C617" t="s">
        <v>99</v>
      </c>
      <c r="D617" t="s">
        <v>165</v>
      </c>
      <c r="E617">
        <v>42</v>
      </c>
      <c r="F617" s="33">
        <v>93107</v>
      </c>
      <c r="G617" s="33">
        <v>23410</v>
      </c>
      <c r="H617" s="66">
        <v>46.45</v>
      </c>
      <c r="I617" s="67">
        <v>17572.259999999998</v>
      </c>
      <c r="J617" s="67">
        <v>20722</v>
      </c>
      <c r="K617" s="67">
        <v>41.12</v>
      </c>
      <c r="L617" s="33">
        <v>0.71</v>
      </c>
      <c r="M617" s="33">
        <v>7705</v>
      </c>
      <c r="N617" s="66">
        <v>15.29</v>
      </c>
    </row>
    <row r="618" spans="1:14" x14ac:dyDescent="0.25">
      <c r="A618" t="str">
        <f t="shared" si="10"/>
        <v>1966673</v>
      </c>
      <c r="C618" t="s">
        <v>89</v>
      </c>
      <c r="D618" t="s">
        <v>165</v>
      </c>
      <c r="E618">
        <v>52</v>
      </c>
      <c r="F618" s="33">
        <v>426315</v>
      </c>
      <c r="G618" s="33">
        <v>83554</v>
      </c>
      <c r="H618" s="66">
        <v>133.9</v>
      </c>
      <c r="I618" s="67">
        <v>0</v>
      </c>
      <c r="J618" s="67"/>
      <c r="K618" s="67"/>
      <c r="L618" s="33">
        <v>1.8</v>
      </c>
      <c r="M618" s="33">
        <v>13409</v>
      </c>
      <c r="N618" s="66">
        <v>21.49</v>
      </c>
    </row>
    <row r="619" spans="1:14" x14ac:dyDescent="0.25">
      <c r="A619" t="str">
        <f t="shared" si="10"/>
        <v>1966674</v>
      </c>
      <c r="C619" t="s">
        <v>72</v>
      </c>
      <c r="D619" t="s">
        <v>165</v>
      </c>
      <c r="E619">
        <v>30</v>
      </c>
      <c r="F619" s="33">
        <v>82448</v>
      </c>
      <c r="G619" s="33">
        <v>19223</v>
      </c>
      <c r="H619" s="66">
        <v>53.4</v>
      </c>
      <c r="I619" s="67">
        <v>6225.99</v>
      </c>
      <c r="J619" s="67">
        <v>7609</v>
      </c>
      <c r="K619" s="67">
        <v>21.14</v>
      </c>
      <c r="L619" s="33">
        <v>1.17</v>
      </c>
      <c r="M619" s="33">
        <v>8584</v>
      </c>
      <c r="N619" s="66">
        <v>23.84</v>
      </c>
    </row>
    <row r="620" spans="1:14" x14ac:dyDescent="0.25">
      <c r="A620" t="str">
        <f t="shared" si="10"/>
        <v>1967051</v>
      </c>
      <c r="C620" t="s">
        <v>75</v>
      </c>
      <c r="D620" t="s">
        <v>165</v>
      </c>
      <c r="E620">
        <v>4</v>
      </c>
      <c r="F620" s="33">
        <v>28</v>
      </c>
      <c r="G620" s="33">
        <v>73</v>
      </c>
      <c r="H620" s="66">
        <v>1.52</v>
      </c>
      <c r="I620" s="67">
        <v>0</v>
      </c>
      <c r="J620" s="67"/>
      <c r="K620" s="67"/>
      <c r="L620" s="33">
        <v>0.41</v>
      </c>
      <c r="M620" s="33">
        <v>3335</v>
      </c>
      <c r="N620" s="66">
        <v>69.48</v>
      </c>
    </row>
    <row r="621" spans="1:14" x14ac:dyDescent="0.25">
      <c r="A621" t="str">
        <f t="shared" si="10"/>
        <v>1972001</v>
      </c>
      <c r="B621" t="s">
        <v>327</v>
      </c>
      <c r="C621" t="s">
        <v>86</v>
      </c>
      <c r="D621" t="s">
        <v>326</v>
      </c>
      <c r="E621">
        <v>20</v>
      </c>
      <c r="H621" s="66"/>
      <c r="I621" s="67">
        <v>0</v>
      </c>
      <c r="J621" s="67"/>
      <c r="K621" s="67"/>
      <c r="L621" s="33">
        <v>140721</v>
      </c>
      <c r="M621" s="33">
        <v>13563</v>
      </c>
      <c r="N621" s="66">
        <v>56.51</v>
      </c>
    </row>
    <row r="622" spans="1:14" x14ac:dyDescent="0.25">
      <c r="A622" t="str">
        <f t="shared" si="10"/>
        <v>1976671</v>
      </c>
      <c r="C622" t="s">
        <v>78</v>
      </c>
      <c r="D622" t="s">
        <v>326</v>
      </c>
      <c r="E622">
        <v>104</v>
      </c>
      <c r="F622" s="33">
        <v>1062321</v>
      </c>
      <c r="G622" s="33">
        <v>140696</v>
      </c>
      <c r="H622" s="66">
        <v>112.74</v>
      </c>
      <c r="I622" s="67">
        <v>0</v>
      </c>
      <c r="J622" s="67"/>
      <c r="K622" s="67"/>
      <c r="L622" s="33">
        <v>240257</v>
      </c>
      <c r="M622" s="33">
        <v>34572</v>
      </c>
      <c r="N622" s="66">
        <v>27.7</v>
      </c>
    </row>
    <row r="623" spans="1:14" x14ac:dyDescent="0.25">
      <c r="A623" t="str">
        <f t="shared" si="10"/>
        <v>1976672</v>
      </c>
      <c r="C623" t="s">
        <v>99</v>
      </c>
      <c r="D623" t="s">
        <v>326</v>
      </c>
      <c r="E623">
        <v>72</v>
      </c>
      <c r="F623" s="33">
        <v>698400</v>
      </c>
      <c r="G623" s="33">
        <v>99501</v>
      </c>
      <c r="H623" s="66">
        <v>115.16</v>
      </c>
      <c r="I623" s="67">
        <v>5548.98</v>
      </c>
      <c r="J623" s="67">
        <v>5010</v>
      </c>
      <c r="K623" s="67">
        <v>5.8</v>
      </c>
      <c r="L623" s="33">
        <v>225530</v>
      </c>
      <c r="M623" s="33">
        <v>26794</v>
      </c>
      <c r="N623" s="66">
        <v>31.01</v>
      </c>
    </row>
    <row r="624" spans="1:14" x14ac:dyDescent="0.25">
      <c r="A624" t="str">
        <f t="shared" si="10"/>
        <v>1976673</v>
      </c>
      <c r="C624" t="s">
        <v>89</v>
      </c>
      <c r="D624" t="s">
        <v>326</v>
      </c>
      <c r="E624">
        <v>50</v>
      </c>
      <c r="F624" s="33">
        <v>270152</v>
      </c>
      <c r="G624" s="33">
        <v>36590</v>
      </c>
      <c r="H624" s="66">
        <v>60.98</v>
      </c>
      <c r="I624" s="67">
        <v>13209.51</v>
      </c>
      <c r="J624" s="67">
        <v>14311</v>
      </c>
      <c r="K624" s="67">
        <v>23.85</v>
      </c>
      <c r="L624" s="33">
        <v>106679</v>
      </c>
      <c r="M624" s="33">
        <v>17588</v>
      </c>
      <c r="N624" s="66">
        <v>29.31</v>
      </c>
    </row>
    <row r="625" spans="1:14" x14ac:dyDescent="0.25">
      <c r="A625" t="str">
        <f t="shared" si="10"/>
        <v>1976891</v>
      </c>
      <c r="C625" t="s">
        <v>150</v>
      </c>
      <c r="D625" t="s">
        <v>326</v>
      </c>
      <c r="E625">
        <v>12</v>
      </c>
      <c r="F625" s="33">
        <v>216120</v>
      </c>
      <c r="G625" s="33">
        <v>31949</v>
      </c>
      <c r="H625" s="66">
        <v>221.87</v>
      </c>
      <c r="I625" s="67">
        <v>0</v>
      </c>
      <c r="J625" s="67"/>
      <c r="K625" s="67"/>
      <c r="L625" s="33">
        <v>65000</v>
      </c>
      <c r="M625" s="33">
        <v>6250</v>
      </c>
      <c r="N625" s="66">
        <v>43.4</v>
      </c>
    </row>
    <row r="626" spans="1:14" x14ac:dyDescent="0.25">
      <c r="A626" t="str">
        <f t="shared" si="10"/>
        <v>1977051</v>
      </c>
      <c r="C626" t="s">
        <v>75</v>
      </c>
      <c r="D626" t="s">
        <v>326</v>
      </c>
      <c r="E626">
        <v>4</v>
      </c>
      <c r="F626" s="33">
        <v>28796</v>
      </c>
      <c r="G626" s="33">
        <v>5422</v>
      </c>
      <c r="H626" s="66">
        <v>112.96</v>
      </c>
      <c r="I626" s="67">
        <v>0</v>
      </c>
      <c r="J626" s="67"/>
      <c r="K626" s="67"/>
      <c r="L626" s="33">
        <v>44319</v>
      </c>
      <c r="M626" s="33">
        <v>3986</v>
      </c>
      <c r="N626" s="66">
        <v>83.04</v>
      </c>
    </row>
    <row r="627" spans="1:14" x14ac:dyDescent="0.25">
      <c r="A627" t="str">
        <f t="shared" si="10"/>
        <v>1977052</v>
      </c>
      <c r="C627" t="s">
        <v>94</v>
      </c>
      <c r="D627" t="s">
        <v>326</v>
      </c>
      <c r="E627">
        <v>10</v>
      </c>
      <c r="F627" s="33">
        <v>57601</v>
      </c>
      <c r="G627" s="33">
        <v>10124</v>
      </c>
      <c r="H627" s="66">
        <v>84.37</v>
      </c>
      <c r="I627" s="67">
        <v>0</v>
      </c>
      <c r="J627" s="67"/>
      <c r="K627" s="67"/>
      <c r="L627" s="33">
        <v>68645</v>
      </c>
      <c r="M627" s="33">
        <v>6105</v>
      </c>
      <c r="N627" s="66">
        <v>50.88</v>
      </c>
    </row>
    <row r="628" spans="1:14" x14ac:dyDescent="0.25">
      <c r="A628" t="str">
        <f t="shared" si="10"/>
        <v>1986671</v>
      </c>
      <c r="B628" t="s">
        <v>519</v>
      </c>
      <c r="C628" t="s">
        <v>78</v>
      </c>
      <c r="D628" t="s">
        <v>518</v>
      </c>
      <c r="E628">
        <v>64</v>
      </c>
      <c r="F628" s="33">
        <v>171171</v>
      </c>
      <c r="G628" s="33">
        <v>35137</v>
      </c>
      <c r="H628" s="66">
        <v>45.75</v>
      </c>
      <c r="I628" s="67">
        <v>12722.6</v>
      </c>
      <c r="J628" s="67">
        <v>24748</v>
      </c>
      <c r="K628" s="67">
        <v>32.22</v>
      </c>
      <c r="L628" s="33">
        <v>5175.05</v>
      </c>
      <c r="M628" s="33">
        <v>48473</v>
      </c>
      <c r="N628" s="66">
        <v>63.12</v>
      </c>
    </row>
    <row r="629" spans="1:14" x14ac:dyDescent="0.25">
      <c r="A629" t="str">
        <f t="shared" si="10"/>
        <v>1987051</v>
      </c>
      <c r="C629" t="s">
        <v>75</v>
      </c>
      <c r="D629" t="s">
        <v>518</v>
      </c>
      <c r="E629">
        <v>14</v>
      </c>
      <c r="F629" s="33">
        <v>19783</v>
      </c>
      <c r="G629" s="33">
        <v>4418</v>
      </c>
      <c r="H629" s="66">
        <v>26.3</v>
      </c>
      <c r="I629" s="67">
        <v>600.39</v>
      </c>
      <c r="J629" s="67">
        <v>1158</v>
      </c>
      <c r="K629" s="67">
        <v>6.89</v>
      </c>
      <c r="L629" s="33">
        <v>3040.81</v>
      </c>
      <c r="M629" s="33">
        <v>28509</v>
      </c>
      <c r="N629" s="66">
        <v>169.7</v>
      </c>
    </row>
    <row r="630" spans="1:14" x14ac:dyDescent="0.25">
      <c r="A630" t="str">
        <f t="shared" si="10"/>
        <v>1996671</v>
      </c>
      <c r="B630" t="s">
        <v>250</v>
      </c>
      <c r="C630" t="s">
        <v>78</v>
      </c>
      <c r="D630" t="s">
        <v>249</v>
      </c>
      <c r="E630">
        <v>40</v>
      </c>
      <c r="F630" s="33">
        <v>139040</v>
      </c>
      <c r="G630" s="33">
        <v>21010</v>
      </c>
      <c r="H630" s="66">
        <v>43.77</v>
      </c>
      <c r="I630" s="67">
        <v>20128.52</v>
      </c>
      <c r="J630" s="67">
        <v>10142</v>
      </c>
      <c r="K630" s="67">
        <v>21.13</v>
      </c>
      <c r="L630" s="33">
        <v>425.11</v>
      </c>
      <c r="M630" s="33">
        <v>2991</v>
      </c>
      <c r="N630" s="66">
        <v>6.23</v>
      </c>
    </row>
    <row r="631" spans="1:14" x14ac:dyDescent="0.25">
      <c r="A631" t="str">
        <f t="shared" si="10"/>
        <v>1997051</v>
      </c>
      <c r="C631" t="s">
        <v>75</v>
      </c>
      <c r="D631" t="s">
        <v>249</v>
      </c>
      <c r="E631">
        <v>4</v>
      </c>
      <c r="F631" s="33">
        <v>246</v>
      </c>
      <c r="G631" s="33">
        <v>103</v>
      </c>
      <c r="H631" s="66">
        <v>2.15</v>
      </c>
      <c r="I631" s="67">
        <v>0</v>
      </c>
      <c r="J631" s="67"/>
      <c r="K631" s="67"/>
      <c r="L631" s="33">
        <v>93.58</v>
      </c>
      <c r="M631" s="33">
        <v>839</v>
      </c>
      <c r="N631" s="66">
        <v>17.48</v>
      </c>
    </row>
    <row r="632" spans="1:14" x14ac:dyDescent="0.25">
      <c r="A632" t="str">
        <f t="shared" si="10"/>
        <v>2142001</v>
      </c>
      <c r="B632" t="s">
        <v>172</v>
      </c>
      <c r="C632" t="s">
        <v>86</v>
      </c>
      <c r="D632" t="s">
        <v>171</v>
      </c>
      <c r="E632">
        <v>80</v>
      </c>
      <c r="F632" s="33">
        <v>32448</v>
      </c>
      <c r="G632" s="33">
        <v>9746</v>
      </c>
      <c r="H632" s="66">
        <v>10.15</v>
      </c>
      <c r="I632" s="67">
        <v>377.3</v>
      </c>
      <c r="J632" s="67">
        <v>885</v>
      </c>
      <c r="K632" s="67">
        <v>0.92</v>
      </c>
      <c r="L632" s="33">
        <v>13036</v>
      </c>
      <c r="M632" s="33">
        <v>91938</v>
      </c>
      <c r="N632" s="66">
        <v>95.77</v>
      </c>
    </row>
    <row r="633" spans="1:14" x14ac:dyDescent="0.25">
      <c r="A633" t="str">
        <f t="shared" si="10"/>
        <v>2146671</v>
      </c>
      <c r="C633" t="s">
        <v>78</v>
      </c>
      <c r="D633" t="s">
        <v>171</v>
      </c>
      <c r="E633">
        <v>136</v>
      </c>
      <c r="F633" s="33">
        <v>462088</v>
      </c>
      <c r="G633" s="33">
        <v>60262</v>
      </c>
      <c r="H633" s="66">
        <v>36.93</v>
      </c>
      <c r="I633" s="67">
        <v>48916.59</v>
      </c>
      <c r="J633" s="67">
        <v>59629</v>
      </c>
      <c r="K633" s="67">
        <v>36.54</v>
      </c>
      <c r="L633" s="33">
        <v>10676</v>
      </c>
      <c r="M633" s="33">
        <v>74741</v>
      </c>
      <c r="N633" s="66">
        <v>45.8</v>
      </c>
    </row>
    <row r="634" spans="1:14" x14ac:dyDescent="0.25">
      <c r="A634" t="str">
        <f t="shared" si="10"/>
        <v>2146672</v>
      </c>
      <c r="C634" t="s">
        <v>99</v>
      </c>
      <c r="D634" t="s">
        <v>171</v>
      </c>
      <c r="E634">
        <v>198</v>
      </c>
      <c r="F634" s="33">
        <v>1838971</v>
      </c>
      <c r="G634" s="33">
        <v>212836</v>
      </c>
      <c r="H634" s="66">
        <v>89.58</v>
      </c>
      <c r="I634" s="67">
        <v>14387.97</v>
      </c>
      <c r="J634" s="67">
        <v>12510</v>
      </c>
      <c r="K634" s="67">
        <v>5.27</v>
      </c>
      <c r="L634" s="33">
        <v>13122</v>
      </c>
      <c r="M634" s="33">
        <v>91140</v>
      </c>
      <c r="N634" s="66">
        <v>38.36</v>
      </c>
    </row>
    <row r="635" spans="1:14" x14ac:dyDescent="0.25">
      <c r="A635" t="str">
        <f t="shared" si="10"/>
        <v>2146673</v>
      </c>
      <c r="C635" t="s">
        <v>89</v>
      </c>
      <c r="D635" t="s">
        <v>171</v>
      </c>
      <c r="E635">
        <v>49</v>
      </c>
      <c r="F635" s="33">
        <v>72367</v>
      </c>
      <c r="G635" s="33">
        <v>9061</v>
      </c>
      <c r="H635" s="66">
        <v>15.41</v>
      </c>
      <c r="I635" s="67">
        <v>14455.87</v>
      </c>
      <c r="J635" s="67">
        <v>14748</v>
      </c>
      <c r="K635" s="67">
        <v>25.08</v>
      </c>
      <c r="L635" s="33">
        <v>3096</v>
      </c>
      <c r="M635" s="33">
        <v>21961</v>
      </c>
      <c r="N635" s="66">
        <v>37.35</v>
      </c>
    </row>
    <row r="636" spans="1:14" x14ac:dyDescent="0.25">
      <c r="A636" t="str">
        <f t="shared" si="10"/>
        <v>2146891</v>
      </c>
      <c r="C636" t="s">
        <v>150</v>
      </c>
      <c r="D636" t="s">
        <v>171</v>
      </c>
      <c r="E636">
        <v>7</v>
      </c>
      <c r="F636" s="33">
        <v>15012</v>
      </c>
      <c r="G636" s="33">
        <v>2650</v>
      </c>
      <c r="H636" s="66">
        <v>31.55</v>
      </c>
      <c r="I636" s="67">
        <v>3121.24</v>
      </c>
      <c r="J636" s="67">
        <v>3752</v>
      </c>
      <c r="K636" s="67">
        <v>44.67</v>
      </c>
      <c r="L636" s="33">
        <v>365</v>
      </c>
      <c r="M636" s="33">
        <v>2875</v>
      </c>
      <c r="N636" s="66">
        <v>34.229999999999997</v>
      </c>
    </row>
    <row r="637" spans="1:14" x14ac:dyDescent="0.25">
      <c r="A637" t="str">
        <f t="shared" si="10"/>
        <v>2146892</v>
      </c>
      <c r="C637" t="s">
        <v>175</v>
      </c>
      <c r="D637" t="s">
        <v>171</v>
      </c>
      <c r="E637">
        <v>20</v>
      </c>
      <c r="H637" s="66"/>
      <c r="I637" s="67">
        <v>0</v>
      </c>
      <c r="J637" s="67"/>
      <c r="K637" s="67"/>
      <c r="L637" s="33">
        <v>0</v>
      </c>
      <c r="N637" s="66"/>
    </row>
    <row r="638" spans="1:14" x14ac:dyDescent="0.25">
      <c r="A638" t="str">
        <f t="shared" si="10"/>
        <v>2146893</v>
      </c>
      <c r="C638" t="s">
        <v>419</v>
      </c>
      <c r="D638" t="s">
        <v>171</v>
      </c>
      <c r="E638">
        <v>6</v>
      </c>
      <c r="F638" s="33">
        <v>7490</v>
      </c>
      <c r="G638" s="33">
        <v>1390</v>
      </c>
      <c r="H638" s="66">
        <v>19.309999999999999</v>
      </c>
      <c r="I638" s="67">
        <v>0</v>
      </c>
      <c r="J638" s="67"/>
      <c r="K638" s="67"/>
      <c r="L638" s="33">
        <v>626</v>
      </c>
      <c r="M638" s="33">
        <v>4566</v>
      </c>
      <c r="N638" s="66">
        <v>63.42</v>
      </c>
    </row>
    <row r="639" spans="1:14" x14ac:dyDescent="0.25">
      <c r="A639" t="str">
        <f t="shared" si="10"/>
        <v>2147051</v>
      </c>
      <c r="C639" t="s">
        <v>75</v>
      </c>
      <c r="D639" t="s">
        <v>171</v>
      </c>
      <c r="E639">
        <v>8</v>
      </c>
      <c r="F639" s="33">
        <v>0</v>
      </c>
      <c r="G639" s="33">
        <v>20</v>
      </c>
      <c r="H639" s="66">
        <v>0.21</v>
      </c>
      <c r="I639" s="67">
        <v>0</v>
      </c>
      <c r="J639" s="67"/>
      <c r="K639" s="67"/>
      <c r="L639" s="33">
        <v>1085</v>
      </c>
      <c r="M639" s="33">
        <v>7782</v>
      </c>
      <c r="N639" s="66">
        <v>81.06</v>
      </c>
    </row>
    <row r="640" spans="1:14" x14ac:dyDescent="0.25">
      <c r="A640" t="str">
        <f t="shared" si="10"/>
        <v>2147052</v>
      </c>
      <c r="C640" t="s">
        <v>94</v>
      </c>
      <c r="D640" t="s">
        <v>171</v>
      </c>
      <c r="E640">
        <v>4</v>
      </c>
      <c r="H640" s="66"/>
      <c r="I640" s="67">
        <v>0</v>
      </c>
      <c r="J640" s="67"/>
      <c r="K640" s="67"/>
      <c r="L640" s="33">
        <v>0</v>
      </c>
      <c r="N640" s="66"/>
    </row>
    <row r="641" spans="1:14" x14ac:dyDescent="0.25">
      <c r="A641" t="str">
        <f t="shared" si="10"/>
        <v>2156671</v>
      </c>
      <c r="B641" t="s">
        <v>447</v>
      </c>
      <c r="C641" t="s">
        <v>78</v>
      </c>
      <c r="D641" t="s">
        <v>446</v>
      </c>
      <c r="E641">
        <v>72</v>
      </c>
      <c r="F641" s="33">
        <v>603950</v>
      </c>
      <c r="G641" s="33">
        <v>99097</v>
      </c>
      <c r="H641" s="66">
        <v>114.7</v>
      </c>
      <c r="I641" s="67">
        <v>0</v>
      </c>
      <c r="J641" s="67"/>
      <c r="K641" s="67"/>
      <c r="L641" s="33">
        <v>337528</v>
      </c>
      <c r="M641" s="33">
        <v>31084</v>
      </c>
      <c r="N641" s="66">
        <v>35.979999999999997</v>
      </c>
    </row>
    <row r="642" spans="1:14" x14ac:dyDescent="0.25">
      <c r="A642" t="str">
        <f t="shared" si="10"/>
        <v>2156672</v>
      </c>
      <c r="C642" t="s">
        <v>99</v>
      </c>
      <c r="D642" t="s">
        <v>446</v>
      </c>
      <c r="E642">
        <v>32</v>
      </c>
      <c r="F642" s="33">
        <v>185160</v>
      </c>
      <c r="G642" s="33">
        <v>19439</v>
      </c>
      <c r="H642" s="66">
        <v>50.62</v>
      </c>
      <c r="I642" s="67">
        <v>9859.36</v>
      </c>
      <c r="J642" s="67">
        <v>9779</v>
      </c>
      <c r="K642" s="67">
        <v>25.47</v>
      </c>
      <c r="L642" s="33">
        <v>163666</v>
      </c>
      <c r="M642" s="33">
        <v>12053</v>
      </c>
      <c r="N642" s="66">
        <v>31.39</v>
      </c>
    </row>
    <row r="643" spans="1:14" x14ac:dyDescent="0.25">
      <c r="A643" t="str">
        <f t="shared" si="10"/>
        <v>2156891</v>
      </c>
      <c r="C643" t="s">
        <v>150</v>
      </c>
      <c r="D643" t="s">
        <v>446</v>
      </c>
      <c r="E643">
        <v>8</v>
      </c>
      <c r="H643" s="66"/>
      <c r="I643" s="67">
        <v>0</v>
      </c>
      <c r="J643" s="67"/>
      <c r="K643" s="67"/>
      <c r="L643" s="33">
        <v>0</v>
      </c>
      <c r="N643" s="66"/>
    </row>
    <row r="644" spans="1:14" x14ac:dyDescent="0.25">
      <c r="A644" t="str">
        <f t="shared" ref="A644:A707" si="11">CONCATENATE(D644,C644)</f>
        <v>2157051</v>
      </c>
      <c r="C644" t="s">
        <v>75</v>
      </c>
      <c r="D644" t="s">
        <v>446</v>
      </c>
      <c r="E644">
        <v>14</v>
      </c>
      <c r="F644" s="33">
        <v>1250</v>
      </c>
      <c r="G644" s="33">
        <v>396</v>
      </c>
      <c r="H644" s="66">
        <v>2.36</v>
      </c>
      <c r="I644" s="67">
        <v>0</v>
      </c>
      <c r="J644" s="67"/>
      <c r="K644" s="67"/>
      <c r="L644" s="33">
        <v>129808</v>
      </c>
      <c r="M644" s="33">
        <v>8827</v>
      </c>
      <c r="N644" s="66">
        <v>52.54</v>
      </c>
    </row>
    <row r="645" spans="1:14" x14ac:dyDescent="0.25">
      <c r="A645" t="str">
        <f t="shared" si="11"/>
        <v>2157053</v>
      </c>
      <c r="C645" t="s">
        <v>83</v>
      </c>
      <c r="D645" t="s">
        <v>446</v>
      </c>
      <c r="E645">
        <v>12</v>
      </c>
      <c r="F645" s="33">
        <v>2824</v>
      </c>
      <c r="G645" s="33">
        <v>683</v>
      </c>
      <c r="H645" s="66">
        <v>4.74</v>
      </c>
      <c r="I645" s="67">
        <v>540.25</v>
      </c>
      <c r="J645" s="67">
        <v>713</v>
      </c>
      <c r="K645" s="67">
        <v>4.95</v>
      </c>
      <c r="L645" s="33">
        <v>60668</v>
      </c>
      <c r="M645" s="33">
        <v>3124</v>
      </c>
      <c r="N645" s="66">
        <v>21.69</v>
      </c>
    </row>
    <row r="646" spans="1:14" x14ac:dyDescent="0.25">
      <c r="A646" t="str">
        <f t="shared" si="11"/>
        <v>2166671</v>
      </c>
      <c r="B646" t="s">
        <v>404</v>
      </c>
      <c r="C646" t="s">
        <v>78</v>
      </c>
      <c r="D646" t="s">
        <v>403</v>
      </c>
      <c r="E646">
        <v>32</v>
      </c>
      <c r="F646" s="33">
        <v>77816</v>
      </c>
      <c r="G646" s="33">
        <v>19572</v>
      </c>
      <c r="H646" s="66">
        <v>50.97</v>
      </c>
      <c r="I646" s="67">
        <v>14946.65</v>
      </c>
      <c r="J646" s="67">
        <v>18471</v>
      </c>
      <c r="K646" s="67">
        <v>48.1</v>
      </c>
      <c r="L646" s="33">
        <v>55530</v>
      </c>
      <c r="M646" s="33">
        <v>4811</v>
      </c>
      <c r="N646" s="66">
        <v>12.53</v>
      </c>
    </row>
    <row r="647" spans="1:14" x14ac:dyDescent="0.25">
      <c r="A647" t="str">
        <f t="shared" si="11"/>
        <v>2166672</v>
      </c>
      <c r="C647" t="s">
        <v>99</v>
      </c>
      <c r="D647" t="s">
        <v>403</v>
      </c>
      <c r="E647">
        <v>44</v>
      </c>
      <c r="F647" s="33">
        <v>265576</v>
      </c>
      <c r="G647" s="33">
        <v>51040</v>
      </c>
      <c r="H647" s="66">
        <v>96.67</v>
      </c>
      <c r="I647" s="67">
        <v>0</v>
      </c>
      <c r="J647" s="67"/>
      <c r="K647" s="67"/>
      <c r="L647" s="33">
        <v>45580</v>
      </c>
      <c r="M647" s="33">
        <v>2230</v>
      </c>
      <c r="N647" s="66">
        <v>4.22</v>
      </c>
    </row>
    <row r="648" spans="1:14" x14ac:dyDescent="0.25">
      <c r="A648" t="str">
        <f t="shared" si="11"/>
        <v>2186671</v>
      </c>
      <c r="B648" t="s">
        <v>390</v>
      </c>
      <c r="C648" t="s">
        <v>78</v>
      </c>
      <c r="D648" t="s">
        <v>389</v>
      </c>
      <c r="E648">
        <v>130</v>
      </c>
      <c r="F648" s="33">
        <v>1065520</v>
      </c>
      <c r="G648" s="33">
        <v>227853</v>
      </c>
      <c r="H648" s="66">
        <v>146.06</v>
      </c>
      <c r="I648" s="67">
        <v>0</v>
      </c>
      <c r="J648" s="67"/>
      <c r="K648" s="67"/>
      <c r="L648" s="33">
        <v>2798</v>
      </c>
      <c r="M648" s="33">
        <v>16809</v>
      </c>
      <c r="N648" s="66">
        <v>10.78</v>
      </c>
    </row>
    <row r="649" spans="1:14" x14ac:dyDescent="0.25">
      <c r="A649" t="str">
        <f t="shared" si="11"/>
        <v>2187051</v>
      </c>
      <c r="C649" t="s">
        <v>75</v>
      </c>
      <c r="D649" t="s">
        <v>389</v>
      </c>
      <c r="E649">
        <v>14</v>
      </c>
      <c r="F649" s="33">
        <v>875</v>
      </c>
      <c r="G649" s="33">
        <v>397</v>
      </c>
      <c r="H649" s="66">
        <v>2.36</v>
      </c>
      <c r="I649" s="67">
        <v>0</v>
      </c>
      <c r="J649" s="67"/>
      <c r="K649" s="67"/>
      <c r="L649" s="33">
        <v>1640</v>
      </c>
      <c r="M649" s="33">
        <v>6969</v>
      </c>
      <c r="N649" s="66">
        <v>41.48</v>
      </c>
    </row>
    <row r="650" spans="1:14" x14ac:dyDescent="0.25">
      <c r="A650" t="str">
        <f t="shared" si="11"/>
        <v>2196671</v>
      </c>
      <c r="B650" t="s">
        <v>272</v>
      </c>
      <c r="C650" t="s">
        <v>78</v>
      </c>
      <c r="D650" t="s">
        <v>271</v>
      </c>
      <c r="E650">
        <v>80</v>
      </c>
      <c r="F650" s="33">
        <v>639308</v>
      </c>
      <c r="G650" s="33">
        <v>108053</v>
      </c>
      <c r="H650" s="66">
        <v>112.56</v>
      </c>
      <c r="I650" s="67">
        <v>0</v>
      </c>
      <c r="J650" s="67"/>
      <c r="K650" s="67"/>
      <c r="L650" s="33">
        <v>1209.81</v>
      </c>
      <c r="M650" s="33">
        <v>5935</v>
      </c>
      <c r="N650" s="66">
        <v>6.18</v>
      </c>
    </row>
    <row r="651" spans="1:14" x14ac:dyDescent="0.25">
      <c r="A651" t="str">
        <f t="shared" si="11"/>
        <v>2196891</v>
      </c>
      <c r="C651" t="s">
        <v>150</v>
      </c>
      <c r="D651" t="s">
        <v>271</v>
      </c>
      <c r="E651">
        <v>8</v>
      </c>
      <c r="H651" s="66"/>
      <c r="I651" s="67">
        <v>0</v>
      </c>
      <c r="J651" s="67"/>
      <c r="K651" s="67"/>
      <c r="L651" s="33">
        <v>0</v>
      </c>
      <c r="N651" s="66"/>
    </row>
    <row r="652" spans="1:14" x14ac:dyDescent="0.25">
      <c r="A652" t="str">
        <f t="shared" si="11"/>
        <v>2196892</v>
      </c>
      <c r="C652" t="s">
        <v>175</v>
      </c>
      <c r="D652" t="s">
        <v>271</v>
      </c>
      <c r="E652">
        <v>8</v>
      </c>
      <c r="H652" s="66"/>
      <c r="I652" s="67">
        <v>0</v>
      </c>
      <c r="J652" s="67"/>
      <c r="K652" s="67"/>
      <c r="L652" s="33">
        <v>0</v>
      </c>
      <c r="N652" s="66"/>
    </row>
    <row r="653" spans="1:14" x14ac:dyDescent="0.25">
      <c r="A653" t="str">
        <f t="shared" si="11"/>
        <v>2202001</v>
      </c>
      <c r="B653" t="s">
        <v>181</v>
      </c>
      <c r="C653" t="s">
        <v>86</v>
      </c>
      <c r="D653" t="s">
        <v>180</v>
      </c>
      <c r="E653">
        <v>75</v>
      </c>
      <c r="F653" s="33">
        <v>5330</v>
      </c>
      <c r="G653" s="33">
        <v>1137</v>
      </c>
      <c r="H653" s="66">
        <v>1.26</v>
      </c>
      <c r="I653" s="67">
        <v>457.81</v>
      </c>
      <c r="J653" s="67">
        <v>892</v>
      </c>
      <c r="K653" s="67">
        <v>0.99</v>
      </c>
      <c r="L653" s="33">
        <v>5200</v>
      </c>
      <c r="M653" s="33">
        <v>62526</v>
      </c>
      <c r="N653" s="66">
        <v>69.47</v>
      </c>
    </row>
    <row r="654" spans="1:14" x14ac:dyDescent="0.25">
      <c r="A654" t="str">
        <f t="shared" si="11"/>
        <v>2206671</v>
      </c>
      <c r="C654" t="s">
        <v>78</v>
      </c>
      <c r="D654" t="s">
        <v>180</v>
      </c>
      <c r="E654">
        <v>50</v>
      </c>
      <c r="F654" s="33">
        <v>166264</v>
      </c>
      <c r="G654" s="33">
        <v>25195</v>
      </c>
      <c r="H654" s="66">
        <v>41.99</v>
      </c>
      <c r="I654" s="67">
        <v>56651.79</v>
      </c>
      <c r="J654" s="67">
        <v>33851</v>
      </c>
      <c r="K654" s="67">
        <v>56.42</v>
      </c>
      <c r="L654" s="33">
        <v>1574</v>
      </c>
      <c r="M654" s="33">
        <v>21313</v>
      </c>
      <c r="N654" s="66">
        <v>35.520000000000003</v>
      </c>
    </row>
    <row r="655" spans="1:14" x14ac:dyDescent="0.25">
      <c r="A655" t="str">
        <f t="shared" si="11"/>
        <v>2206672</v>
      </c>
      <c r="C655" t="s">
        <v>99</v>
      </c>
      <c r="D655" t="s">
        <v>180</v>
      </c>
      <c r="E655">
        <v>36</v>
      </c>
      <c r="F655" s="33">
        <v>116640</v>
      </c>
      <c r="G655" s="33">
        <v>15963</v>
      </c>
      <c r="H655" s="66">
        <v>36.950000000000003</v>
      </c>
      <c r="I655" s="67">
        <v>18651.79</v>
      </c>
      <c r="J655" s="67">
        <v>24168</v>
      </c>
      <c r="K655" s="67">
        <v>55.94</v>
      </c>
      <c r="L655" s="33">
        <v>2046</v>
      </c>
      <c r="M655" s="33">
        <v>12762</v>
      </c>
      <c r="N655" s="66">
        <v>29.54</v>
      </c>
    </row>
    <row r="656" spans="1:14" x14ac:dyDescent="0.25">
      <c r="A656" t="str">
        <f t="shared" si="11"/>
        <v>2206673</v>
      </c>
      <c r="C656" t="s">
        <v>89</v>
      </c>
      <c r="D656" t="s">
        <v>180</v>
      </c>
      <c r="E656">
        <v>72</v>
      </c>
      <c r="F656" s="33">
        <v>647375</v>
      </c>
      <c r="G656" s="33">
        <v>82742</v>
      </c>
      <c r="H656" s="66">
        <v>95.77</v>
      </c>
      <c r="I656" s="67">
        <v>31322.99</v>
      </c>
      <c r="J656" s="67">
        <v>34844</v>
      </c>
      <c r="K656" s="67">
        <v>40.33</v>
      </c>
      <c r="L656" s="33">
        <v>2779</v>
      </c>
      <c r="M656" s="33">
        <v>41168</v>
      </c>
      <c r="N656" s="66">
        <v>47.65</v>
      </c>
    </row>
    <row r="657" spans="1:14" x14ac:dyDescent="0.25">
      <c r="A657" t="str">
        <f t="shared" si="11"/>
        <v>2206674</v>
      </c>
      <c r="C657" t="s">
        <v>72</v>
      </c>
      <c r="D657" t="s">
        <v>180</v>
      </c>
      <c r="E657">
        <v>80</v>
      </c>
      <c r="F657" s="33">
        <v>391840</v>
      </c>
      <c r="G657" s="33">
        <v>51982</v>
      </c>
      <c r="H657" s="66">
        <v>54.15</v>
      </c>
      <c r="I657" s="67">
        <v>0</v>
      </c>
      <c r="J657" s="67"/>
      <c r="K657" s="67"/>
      <c r="L657" s="33">
        <v>1801</v>
      </c>
      <c r="M657" s="33">
        <v>24275</v>
      </c>
      <c r="N657" s="66">
        <v>25.29</v>
      </c>
    </row>
    <row r="658" spans="1:14" x14ac:dyDescent="0.25">
      <c r="A658" t="str">
        <f t="shared" si="11"/>
        <v>2206675</v>
      </c>
      <c r="C658" t="s">
        <v>226</v>
      </c>
      <c r="D658" t="s">
        <v>180</v>
      </c>
      <c r="E658">
        <v>55</v>
      </c>
      <c r="F658" s="33">
        <v>214685</v>
      </c>
      <c r="G658" s="33">
        <v>31588</v>
      </c>
      <c r="H658" s="66">
        <v>47.86</v>
      </c>
      <c r="I658" s="67">
        <v>22188.17</v>
      </c>
      <c r="J658" s="67">
        <v>25118</v>
      </c>
      <c r="K658" s="67">
        <v>38.06</v>
      </c>
      <c r="L658" s="33">
        <v>1443</v>
      </c>
      <c r="M658" s="33">
        <v>19948</v>
      </c>
      <c r="N658" s="66">
        <v>30.22</v>
      </c>
    </row>
    <row r="659" spans="1:14" x14ac:dyDescent="0.25">
      <c r="A659" t="str">
        <f t="shared" si="11"/>
        <v>2206676</v>
      </c>
      <c r="C659" t="s">
        <v>301</v>
      </c>
      <c r="D659" t="s">
        <v>180</v>
      </c>
      <c r="E659">
        <v>17</v>
      </c>
      <c r="F659" s="33">
        <v>101560</v>
      </c>
      <c r="G659" s="33">
        <v>15045</v>
      </c>
      <c r="H659" s="66">
        <v>73.75</v>
      </c>
      <c r="I659" s="67">
        <v>13814.74</v>
      </c>
      <c r="J659" s="67">
        <v>15646</v>
      </c>
      <c r="K659" s="67">
        <v>76.7</v>
      </c>
      <c r="L659" s="33">
        <v>486</v>
      </c>
      <c r="M659" s="33">
        <v>7182</v>
      </c>
      <c r="N659" s="66">
        <v>35.21</v>
      </c>
    </row>
    <row r="660" spans="1:14" x14ac:dyDescent="0.25">
      <c r="A660" t="str">
        <f t="shared" si="11"/>
        <v>2236671</v>
      </c>
      <c r="B660" t="s">
        <v>425</v>
      </c>
      <c r="C660" t="s">
        <v>78</v>
      </c>
      <c r="D660" t="s">
        <v>424</v>
      </c>
      <c r="E660">
        <v>56</v>
      </c>
      <c r="F660" s="33">
        <v>448080</v>
      </c>
      <c r="G660" s="33">
        <v>68196</v>
      </c>
      <c r="H660" s="66">
        <v>101.48</v>
      </c>
      <c r="I660" s="67">
        <v>0</v>
      </c>
      <c r="J660" s="67"/>
      <c r="K660" s="67"/>
      <c r="L660" s="33">
        <v>107800</v>
      </c>
      <c r="M660" s="33">
        <v>11050</v>
      </c>
      <c r="N660" s="66">
        <v>16.440000000000001</v>
      </c>
    </row>
    <row r="661" spans="1:14" x14ac:dyDescent="0.25">
      <c r="A661" t="str">
        <f t="shared" si="11"/>
        <v>2237051</v>
      </c>
      <c r="C661" t="s">
        <v>75</v>
      </c>
      <c r="D661" t="s">
        <v>424</v>
      </c>
      <c r="E661">
        <v>8</v>
      </c>
      <c r="F661" s="33">
        <v>1537</v>
      </c>
      <c r="G661" s="33">
        <v>385</v>
      </c>
      <c r="H661" s="66">
        <v>4.01</v>
      </c>
      <c r="I661" s="67">
        <v>0</v>
      </c>
      <c r="J661" s="67"/>
      <c r="K661" s="67"/>
      <c r="L661" s="33">
        <v>22500</v>
      </c>
      <c r="M661" s="33">
        <v>2969</v>
      </c>
      <c r="N661" s="66">
        <v>30.93</v>
      </c>
    </row>
    <row r="662" spans="1:14" x14ac:dyDescent="0.25">
      <c r="A662" t="str">
        <f t="shared" si="11"/>
        <v>2246671</v>
      </c>
      <c r="B662" t="s">
        <v>443</v>
      </c>
      <c r="C662" t="s">
        <v>78</v>
      </c>
      <c r="D662" t="s">
        <v>442</v>
      </c>
      <c r="E662">
        <v>40</v>
      </c>
      <c r="F662" s="33">
        <v>267092</v>
      </c>
      <c r="G662" s="33">
        <v>42351</v>
      </c>
      <c r="H662" s="66">
        <v>88.23</v>
      </c>
      <c r="I662" s="67">
        <v>0</v>
      </c>
      <c r="J662" s="67"/>
      <c r="K662" s="67"/>
      <c r="L662" s="33">
        <v>441.72</v>
      </c>
      <c r="M662" s="33">
        <v>2354</v>
      </c>
      <c r="N662" s="66">
        <v>4.9000000000000004</v>
      </c>
    </row>
    <row r="663" spans="1:14" x14ac:dyDescent="0.25">
      <c r="A663" t="str">
        <f t="shared" si="11"/>
        <v>2246672</v>
      </c>
      <c r="C663" t="s">
        <v>99</v>
      </c>
      <c r="D663" t="s">
        <v>442</v>
      </c>
      <c r="E663">
        <v>60</v>
      </c>
      <c r="F663" s="33">
        <v>433377</v>
      </c>
      <c r="G663" s="33">
        <v>63532</v>
      </c>
      <c r="H663" s="66">
        <v>88.24</v>
      </c>
      <c r="I663" s="67">
        <v>0</v>
      </c>
      <c r="J663" s="67"/>
      <c r="K663" s="67"/>
      <c r="L663" s="33">
        <v>662.58</v>
      </c>
      <c r="M663" s="33">
        <v>3531</v>
      </c>
      <c r="N663" s="66">
        <v>4.9000000000000004</v>
      </c>
    </row>
    <row r="664" spans="1:14" x14ac:dyDescent="0.25">
      <c r="A664" t="str">
        <f t="shared" si="11"/>
        <v>2247051</v>
      </c>
      <c r="C664" t="s">
        <v>75</v>
      </c>
      <c r="D664" t="s">
        <v>442</v>
      </c>
      <c r="E664">
        <v>11</v>
      </c>
      <c r="F664" s="33">
        <v>100</v>
      </c>
      <c r="G664" s="33">
        <v>24</v>
      </c>
      <c r="H664" s="66">
        <v>0.18</v>
      </c>
      <c r="I664" s="67">
        <v>0</v>
      </c>
      <c r="J664" s="67"/>
      <c r="K664" s="67"/>
      <c r="L664" s="33">
        <v>236.11</v>
      </c>
      <c r="M664" s="33">
        <v>1502</v>
      </c>
      <c r="N664" s="66">
        <v>11.38</v>
      </c>
    </row>
    <row r="665" spans="1:14" x14ac:dyDescent="0.25">
      <c r="A665" t="str">
        <f t="shared" si="11"/>
        <v>2266671</v>
      </c>
      <c r="B665" t="s">
        <v>185</v>
      </c>
      <c r="C665" t="s">
        <v>78</v>
      </c>
      <c r="D665" t="s">
        <v>184</v>
      </c>
      <c r="E665">
        <v>52</v>
      </c>
      <c r="F665" s="33">
        <v>564169</v>
      </c>
      <c r="G665" s="33">
        <v>104444</v>
      </c>
      <c r="H665" s="66">
        <v>167.38</v>
      </c>
      <c r="I665" s="67">
        <v>0</v>
      </c>
      <c r="J665" s="67"/>
      <c r="K665" s="67"/>
      <c r="L665" s="33">
        <v>469493</v>
      </c>
      <c r="M665" s="33">
        <v>10055</v>
      </c>
      <c r="N665" s="66">
        <v>16.11</v>
      </c>
    </row>
    <row r="666" spans="1:14" x14ac:dyDescent="0.25">
      <c r="A666" t="str">
        <f t="shared" si="11"/>
        <v>2266672</v>
      </c>
      <c r="C666" t="s">
        <v>99</v>
      </c>
      <c r="D666" t="s">
        <v>184</v>
      </c>
      <c r="E666">
        <v>66</v>
      </c>
      <c r="F666" s="33">
        <v>185840</v>
      </c>
      <c r="G666" s="33">
        <v>31673</v>
      </c>
      <c r="H666" s="66">
        <v>39.99</v>
      </c>
      <c r="I666" s="67">
        <v>18555.77</v>
      </c>
      <c r="J666" s="67">
        <v>21914</v>
      </c>
      <c r="K666" s="67">
        <v>27.67</v>
      </c>
      <c r="L666" s="33">
        <v>720</v>
      </c>
      <c r="M666" s="33">
        <v>5230</v>
      </c>
      <c r="N666" s="66">
        <v>6.6</v>
      </c>
    </row>
    <row r="667" spans="1:14" x14ac:dyDescent="0.25">
      <c r="A667" t="str">
        <f t="shared" si="11"/>
        <v>2266673</v>
      </c>
      <c r="C667" t="s">
        <v>89</v>
      </c>
      <c r="D667" t="s">
        <v>184</v>
      </c>
      <c r="E667">
        <v>48</v>
      </c>
      <c r="F667" s="33">
        <v>224336</v>
      </c>
      <c r="G667" s="33">
        <v>46293</v>
      </c>
      <c r="H667" s="66">
        <v>80.37</v>
      </c>
      <c r="I667" s="67">
        <v>0</v>
      </c>
      <c r="J667" s="67"/>
      <c r="K667" s="67"/>
      <c r="L667" s="33">
        <v>2202</v>
      </c>
      <c r="M667" s="33">
        <v>15855</v>
      </c>
      <c r="N667" s="66">
        <v>27.53</v>
      </c>
    </row>
    <row r="668" spans="1:14" x14ac:dyDescent="0.25">
      <c r="A668" t="str">
        <f t="shared" si="11"/>
        <v>2266891</v>
      </c>
      <c r="C668" t="s">
        <v>150</v>
      </c>
      <c r="D668" t="s">
        <v>184</v>
      </c>
      <c r="E668">
        <v>8</v>
      </c>
      <c r="G668" s="33">
        <v>0</v>
      </c>
      <c r="H668" s="66">
        <v>0</v>
      </c>
      <c r="I668" s="67">
        <v>0</v>
      </c>
      <c r="J668" s="67"/>
      <c r="K668" s="67"/>
      <c r="L668" s="33">
        <v>0</v>
      </c>
      <c r="N668" s="66"/>
    </row>
    <row r="669" spans="1:14" x14ac:dyDescent="0.25">
      <c r="A669" t="str">
        <f t="shared" si="11"/>
        <v>2267051</v>
      </c>
      <c r="C669" t="s">
        <v>75</v>
      </c>
      <c r="D669" t="s">
        <v>184</v>
      </c>
      <c r="E669">
        <v>14</v>
      </c>
      <c r="H669" s="66"/>
      <c r="I669" s="67">
        <v>0</v>
      </c>
      <c r="J669" s="67"/>
      <c r="K669" s="67"/>
      <c r="L669" s="33">
        <v>0</v>
      </c>
      <c r="N669" s="66"/>
    </row>
    <row r="670" spans="1:14" x14ac:dyDescent="0.25">
      <c r="A670" t="str">
        <f t="shared" si="11"/>
        <v>2276671</v>
      </c>
      <c r="B670" t="s">
        <v>549</v>
      </c>
      <c r="C670" t="s">
        <v>78</v>
      </c>
      <c r="D670" t="s">
        <v>548</v>
      </c>
      <c r="E670">
        <v>48</v>
      </c>
      <c r="F670" s="33">
        <v>319360</v>
      </c>
      <c r="G670" s="33">
        <v>57452</v>
      </c>
      <c r="H670" s="66">
        <v>99.74</v>
      </c>
      <c r="I670" s="67">
        <v>0</v>
      </c>
      <c r="J670" s="67"/>
      <c r="K670" s="67"/>
      <c r="L670" s="33">
        <v>71000</v>
      </c>
      <c r="M670" s="33">
        <v>7817</v>
      </c>
      <c r="N670" s="66">
        <v>13.57</v>
      </c>
    </row>
    <row r="671" spans="1:14" x14ac:dyDescent="0.25">
      <c r="A671" t="str">
        <f t="shared" si="11"/>
        <v>2292001</v>
      </c>
      <c r="B671" t="s">
        <v>131</v>
      </c>
      <c r="C671" t="s">
        <v>86</v>
      </c>
      <c r="D671" t="s">
        <v>130</v>
      </c>
      <c r="E671">
        <v>68</v>
      </c>
      <c r="F671" s="33">
        <v>17199</v>
      </c>
      <c r="G671" s="33">
        <v>2442</v>
      </c>
      <c r="H671" s="66">
        <v>2.99</v>
      </c>
      <c r="I671" s="67">
        <v>0</v>
      </c>
      <c r="J671" s="67"/>
      <c r="K671" s="67"/>
      <c r="L671" s="33">
        <v>6104</v>
      </c>
      <c r="M671" s="33">
        <v>40593</v>
      </c>
      <c r="N671" s="66">
        <v>49.75</v>
      </c>
    </row>
    <row r="672" spans="1:14" x14ac:dyDescent="0.25">
      <c r="A672" t="str">
        <f t="shared" si="11"/>
        <v>2292002</v>
      </c>
      <c r="C672" t="s">
        <v>135</v>
      </c>
      <c r="D672" t="s">
        <v>130</v>
      </c>
      <c r="E672">
        <v>24</v>
      </c>
      <c r="F672" s="33">
        <v>2474</v>
      </c>
      <c r="G672" s="33">
        <v>343</v>
      </c>
      <c r="H672" s="66">
        <v>1.19</v>
      </c>
      <c r="I672" s="67">
        <v>371.48</v>
      </c>
      <c r="J672" s="67">
        <v>833</v>
      </c>
      <c r="K672" s="67">
        <v>2.89</v>
      </c>
      <c r="L672" s="33">
        <v>3090</v>
      </c>
      <c r="M672" s="33">
        <v>20367</v>
      </c>
      <c r="N672" s="66">
        <v>70.72</v>
      </c>
    </row>
    <row r="673" spans="1:14" x14ac:dyDescent="0.25">
      <c r="A673" t="str">
        <f t="shared" si="11"/>
        <v>2296671</v>
      </c>
      <c r="C673" t="s">
        <v>78</v>
      </c>
      <c r="D673" t="s">
        <v>130</v>
      </c>
      <c r="E673">
        <v>35</v>
      </c>
      <c r="F673" s="33">
        <v>93242</v>
      </c>
      <c r="G673" s="33">
        <v>10960</v>
      </c>
      <c r="H673" s="66">
        <v>26.1</v>
      </c>
      <c r="I673" s="67">
        <v>11008.73</v>
      </c>
      <c r="J673" s="67">
        <v>11240</v>
      </c>
      <c r="K673" s="67">
        <v>26.76</v>
      </c>
      <c r="L673" s="33">
        <v>1000</v>
      </c>
      <c r="M673" s="33">
        <v>6356</v>
      </c>
      <c r="N673" s="66">
        <v>15.13</v>
      </c>
    </row>
    <row r="674" spans="1:14" x14ac:dyDescent="0.25">
      <c r="A674" t="str">
        <f t="shared" si="11"/>
        <v>2296672</v>
      </c>
      <c r="C674" t="s">
        <v>99</v>
      </c>
      <c r="D674" t="s">
        <v>130</v>
      </c>
      <c r="E674">
        <v>50</v>
      </c>
      <c r="F674" s="33">
        <v>146280</v>
      </c>
      <c r="G674" s="33">
        <v>17135</v>
      </c>
      <c r="H674" s="66">
        <v>28.56</v>
      </c>
      <c r="I674" s="67">
        <v>31668.28</v>
      </c>
      <c r="J674" s="67">
        <v>31678</v>
      </c>
      <c r="K674" s="67">
        <v>52.8</v>
      </c>
      <c r="L674" s="33">
        <v>1990</v>
      </c>
      <c r="M674" s="33">
        <v>13071</v>
      </c>
      <c r="N674" s="66">
        <v>21.79</v>
      </c>
    </row>
    <row r="675" spans="1:14" x14ac:dyDescent="0.25">
      <c r="A675" t="str">
        <f t="shared" si="11"/>
        <v>2296673</v>
      </c>
      <c r="C675" t="s">
        <v>89</v>
      </c>
      <c r="D675" t="s">
        <v>130</v>
      </c>
      <c r="E675">
        <v>52</v>
      </c>
      <c r="F675" s="33">
        <v>483120</v>
      </c>
      <c r="G675" s="33">
        <v>57168</v>
      </c>
      <c r="H675" s="66">
        <v>91.62</v>
      </c>
      <c r="I675" s="67">
        <v>0</v>
      </c>
      <c r="J675" s="67"/>
      <c r="K675" s="67"/>
      <c r="L675" s="33">
        <v>1700</v>
      </c>
      <c r="M675" s="33">
        <v>11278</v>
      </c>
      <c r="N675" s="66">
        <v>18.07</v>
      </c>
    </row>
    <row r="676" spans="1:14" x14ac:dyDescent="0.25">
      <c r="A676" t="str">
        <f t="shared" si="11"/>
        <v>2296674</v>
      </c>
      <c r="C676" t="s">
        <v>72</v>
      </c>
      <c r="D676" t="s">
        <v>130</v>
      </c>
      <c r="E676">
        <v>52</v>
      </c>
      <c r="F676" s="33">
        <v>601760</v>
      </c>
      <c r="G676" s="33">
        <v>66929</v>
      </c>
      <c r="H676" s="66">
        <v>107.26</v>
      </c>
      <c r="I676" s="67">
        <v>0</v>
      </c>
      <c r="J676" s="67"/>
      <c r="K676" s="67"/>
      <c r="L676" s="33">
        <v>2090</v>
      </c>
      <c r="M676" s="33">
        <v>13805</v>
      </c>
      <c r="N676" s="66">
        <v>22.12</v>
      </c>
    </row>
    <row r="677" spans="1:14" x14ac:dyDescent="0.25">
      <c r="A677" t="str">
        <f t="shared" si="11"/>
        <v>2296675</v>
      </c>
      <c r="C677" t="s">
        <v>226</v>
      </c>
      <c r="D677" t="s">
        <v>130</v>
      </c>
      <c r="E677">
        <v>50</v>
      </c>
      <c r="F677" s="33">
        <v>487600</v>
      </c>
      <c r="G677" s="33">
        <v>57666</v>
      </c>
      <c r="H677" s="66">
        <v>96.11</v>
      </c>
      <c r="I677" s="67">
        <v>0</v>
      </c>
      <c r="J677" s="67"/>
      <c r="K677" s="67"/>
      <c r="L677" s="33">
        <v>1880</v>
      </c>
      <c r="M677" s="33">
        <v>12489</v>
      </c>
      <c r="N677" s="66">
        <v>20.82</v>
      </c>
    </row>
    <row r="678" spans="1:14" x14ac:dyDescent="0.25">
      <c r="A678" t="str">
        <f t="shared" si="11"/>
        <v>2296676</v>
      </c>
      <c r="C678" t="s">
        <v>301</v>
      </c>
      <c r="D678" t="s">
        <v>130</v>
      </c>
      <c r="E678">
        <v>78</v>
      </c>
      <c r="F678" s="33">
        <v>576540</v>
      </c>
      <c r="G678" s="33">
        <v>70962</v>
      </c>
      <c r="H678" s="66">
        <v>75.81</v>
      </c>
      <c r="I678" s="67">
        <v>146040.74</v>
      </c>
      <c r="J678" s="67">
        <v>41914</v>
      </c>
      <c r="K678" s="67">
        <v>44.78</v>
      </c>
      <c r="L678" s="33">
        <v>3560</v>
      </c>
      <c r="M678" s="33">
        <v>23631</v>
      </c>
      <c r="N678" s="66">
        <v>25.25</v>
      </c>
    </row>
    <row r="679" spans="1:14" x14ac:dyDescent="0.25">
      <c r="A679" t="str">
        <f t="shared" si="11"/>
        <v>2296677</v>
      </c>
      <c r="C679" t="s">
        <v>313</v>
      </c>
      <c r="D679" t="s">
        <v>130</v>
      </c>
      <c r="E679">
        <v>29</v>
      </c>
      <c r="F679" s="33">
        <v>124620</v>
      </c>
      <c r="G679" s="33">
        <v>16276</v>
      </c>
      <c r="H679" s="66">
        <v>46.77</v>
      </c>
      <c r="I679" s="67">
        <v>8020.37</v>
      </c>
      <c r="J679" s="67">
        <v>8503</v>
      </c>
      <c r="K679" s="67">
        <v>24.43</v>
      </c>
      <c r="L679" s="33">
        <v>960</v>
      </c>
      <c r="M679" s="33">
        <v>6339</v>
      </c>
      <c r="N679" s="66">
        <v>18.22</v>
      </c>
    </row>
    <row r="680" spans="1:14" x14ac:dyDescent="0.25">
      <c r="A680" t="str">
        <f t="shared" si="11"/>
        <v>2297053</v>
      </c>
      <c r="C680" t="s">
        <v>83</v>
      </c>
      <c r="D680" t="s">
        <v>130</v>
      </c>
      <c r="E680">
        <v>26</v>
      </c>
      <c r="F680" s="33">
        <v>160292</v>
      </c>
      <c r="G680" s="33">
        <v>18892</v>
      </c>
      <c r="H680" s="66">
        <v>60.55</v>
      </c>
      <c r="I680" s="67">
        <v>9913.68</v>
      </c>
      <c r="J680" s="67">
        <v>10790</v>
      </c>
      <c r="K680" s="67">
        <v>34.58</v>
      </c>
      <c r="L680" s="33">
        <v>2835</v>
      </c>
      <c r="M680" s="33">
        <v>18788</v>
      </c>
      <c r="N680" s="66">
        <v>60.22</v>
      </c>
    </row>
    <row r="681" spans="1:14" x14ac:dyDescent="0.25">
      <c r="A681" t="str">
        <f t="shared" si="11"/>
        <v>2297054</v>
      </c>
      <c r="C681" t="s">
        <v>298</v>
      </c>
      <c r="D681" t="s">
        <v>130</v>
      </c>
      <c r="E681">
        <v>4</v>
      </c>
      <c r="F681" s="33">
        <v>40636</v>
      </c>
      <c r="G681" s="33">
        <v>5050</v>
      </c>
      <c r="H681" s="66">
        <v>105.21</v>
      </c>
      <c r="I681" s="67">
        <v>4219.2</v>
      </c>
      <c r="J681" s="67">
        <v>5361</v>
      </c>
      <c r="K681" s="67">
        <v>111.69</v>
      </c>
      <c r="L681" s="33">
        <v>280</v>
      </c>
      <c r="M681" s="33">
        <v>1790</v>
      </c>
      <c r="N681" s="66">
        <v>37.29</v>
      </c>
    </row>
    <row r="682" spans="1:14" x14ac:dyDescent="0.25">
      <c r="A682" t="str">
        <f t="shared" si="11"/>
        <v>2297055</v>
      </c>
      <c r="C682" t="s">
        <v>132</v>
      </c>
      <c r="D682" t="s">
        <v>130</v>
      </c>
      <c r="E682">
        <v>15</v>
      </c>
      <c r="F682" s="33">
        <v>616</v>
      </c>
      <c r="G682" s="33">
        <v>109</v>
      </c>
      <c r="H682" s="66">
        <v>0.61</v>
      </c>
      <c r="I682" s="67">
        <v>152.28</v>
      </c>
      <c r="J682" s="67">
        <v>235</v>
      </c>
      <c r="K682" s="67">
        <v>1.31</v>
      </c>
      <c r="L682" s="33">
        <v>2337</v>
      </c>
      <c r="M682" s="33">
        <v>14775</v>
      </c>
      <c r="N682" s="66">
        <v>82.08</v>
      </c>
    </row>
    <row r="683" spans="1:14" x14ac:dyDescent="0.25">
      <c r="A683" t="str">
        <f t="shared" si="11"/>
        <v>2316671</v>
      </c>
      <c r="B683" t="s">
        <v>364</v>
      </c>
      <c r="C683" t="s">
        <v>78</v>
      </c>
      <c r="D683" t="s">
        <v>363</v>
      </c>
      <c r="E683">
        <v>56</v>
      </c>
      <c r="F683" s="33">
        <v>420215</v>
      </c>
      <c r="G683" s="33">
        <v>82047</v>
      </c>
      <c r="H683" s="66">
        <v>122.09</v>
      </c>
      <c r="I683" s="67">
        <v>0</v>
      </c>
      <c r="J683" s="67"/>
      <c r="K683" s="67"/>
      <c r="L683" s="33">
        <v>414.41</v>
      </c>
      <c r="M683" s="33">
        <v>1286</v>
      </c>
      <c r="N683" s="66">
        <v>1.91</v>
      </c>
    </row>
    <row r="684" spans="1:14" x14ac:dyDescent="0.25">
      <c r="A684" t="str">
        <f t="shared" si="11"/>
        <v>2316672</v>
      </c>
      <c r="C684" t="s">
        <v>99</v>
      </c>
      <c r="D684" t="s">
        <v>363</v>
      </c>
      <c r="E684">
        <v>60</v>
      </c>
      <c r="F684" s="33">
        <v>221292</v>
      </c>
      <c r="G684" s="33">
        <v>41013</v>
      </c>
      <c r="H684" s="66">
        <v>56.96</v>
      </c>
      <c r="I684" s="67">
        <v>12709.99</v>
      </c>
      <c r="J684" s="67">
        <v>14807</v>
      </c>
      <c r="K684" s="67">
        <v>20.57</v>
      </c>
      <c r="L684" s="33">
        <v>764.65</v>
      </c>
      <c r="M684" s="33">
        <v>2241</v>
      </c>
      <c r="N684" s="66">
        <v>3.11</v>
      </c>
    </row>
    <row r="685" spans="1:14" x14ac:dyDescent="0.25">
      <c r="A685" t="str">
        <f t="shared" si="11"/>
        <v>2317051</v>
      </c>
      <c r="C685" t="s">
        <v>75</v>
      </c>
      <c r="D685" t="s">
        <v>363</v>
      </c>
      <c r="E685">
        <v>5</v>
      </c>
      <c r="H685" s="66"/>
      <c r="I685" s="67">
        <v>0</v>
      </c>
      <c r="J685" s="67"/>
      <c r="K685" s="67"/>
      <c r="L685" s="33">
        <v>184.48</v>
      </c>
      <c r="M685" s="33">
        <v>609</v>
      </c>
      <c r="N685" s="66">
        <v>10.15</v>
      </c>
    </row>
    <row r="686" spans="1:14" x14ac:dyDescent="0.25">
      <c r="A686" t="str">
        <f t="shared" si="11"/>
        <v>2317052</v>
      </c>
      <c r="C686" t="s">
        <v>94</v>
      </c>
      <c r="D686" t="s">
        <v>363</v>
      </c>
      <c r="E686">
        <v>2</v>
      </c>
      <c r="F686" s="33">
        <v>3008</v>
      </c>
      <c r="G686" s="33">
        <v>637</v>
      </c>
      <c r="H686" s="66">
        <v>26.54</v>
      </c>
      <c r="I686" s="67">
        <v>0</v>
      </c>
      <c r="J686" s="67"/>
      <c r="K686" s="67"/>
      <c r="L686" s="33">
        <v>69.510000000000005</v>
      </c>
      <c r="M686" s="33">
        <v>235</v>
      </c>
      <c r="N686" s="66">
        <v>9.7899999999999991</v>
      </c>
    </row>
    <row r="687" spans="1:14" x14ac:dyDescent="0.25">
      <c r="A687" t="str">
        <f t="shared" si="11"/>
        <v>2326671</v>
      </c>
      <c r="B687" t="s">
        <v>351</v>
      </c>
      <c r="C687" t="s">
        <v>78</v>
      </c>
      <c r="D687" t="s">
        <v>350</v>
      </c>
      <c r="E687">
        <v>51</v>
      </c>
      <c r="F687" s="33">
        <v>333756</v>
      </c>
      <c r="G687" s="33">
        <v>75619</v>
      </c>
      <c r="H687" s="66">
        <v>123.56</v>
      </c>
      <c r="I687" s="67">
        <v>4387</v>
      </c>
      <c r="J687" s="67">
        <v>5852</v>
      </c>
      <c r="K687" s="67">
        <v>9.56</v>
      </c>
      <c r="L687" s="33">
        <v>162.55000000000001</v>
      </c>
      <c r="M687" s="33">
        <v>17904</v>
      </c>
      <c r="N687" s="66">
        <v>29.25</v>
      </c>
    </row>
    <row r="688" spans="1:14" x14ac:dyDescent="0.25">
      <c r="A688" t="str">
        <f t="shared" si="11"/>
        <v>2326672</v>
      </c>
      <c r="C688" t="s">
        <v>99</v>
      </c>
      <c r="D688" t="s">
        <v>350</v>
      </c>
      <c r="E688">
        <v>12</v>
      </c>
      <c r="F688" s="33">
        <v>42606</v>
      </c>
      <c r="G688" s="33">
        <v>8784</v>
      </c>
      <c r="H688" s="66">
        <v>61</v>
      </c>
      <c r="I688" s="67">
        <v>2246</v>
      </c>
      <c r="J688" s="67">
        <v>3599</v>
      </c>
      <c r="K688" s="67">
        <v>24.99</v>
      </c>
      <c r="L688" s="33">
        <v>36.270000000000003</v>
      </c>
      <c r="M688" s="33">
        <v>3632</v>
      </c>
      <c r="N688" s="66">
        <v>25.22</v>
      </c>
    </row>
    <row r="689" spans="1:14" x14ac:dyDescent="0.25">
      <c r="A689" t="str">
        <f t="shared" si="11"/>
        <v>2327051</v>
      </c>
      <c r="C689" t="s">
        <v>75</v>
      </c>
      <c r="D689" t="s">
        <v>350</v>
      </c>
      <c r="E689">
        <v>7</v>
      </c>
      <c r="F689" s="33">
        <v>5064</v>
      </c>
      <c r="G689" s="33">
        <v>952</v>
      </c>
      <c r="H689" s="66">
        <v>11.33</v>
      </c>
      <c r="I689" s="67">
        <v>0</v>
      </c>
      <c r="J689" s="67"/>
      <c r="K689" s="67"/>
      <c r="L689" s="33">
        <v>34.81</v>
      </c>
      <c r="M689" s="33">
        <v>3345</v>
      </c>
      <c r="N689" s="66">
        <v>39.82</v>
      </c>
    </row>
    <row r="690" spans="1:14" x14ac:dyDescent="0.25">
      <c r="A690" t="str">
        <f t="shared" si="11"/>
        <v>2362001</v>
      </c>
      <c r="B690" t="s">
        <v>230</v>
      </c>
      <c r="C690" t="s">
        <v>86</v>
      </c>
      <c r="D690" t="s">
        <v>229</v>
      </c>
      <c r="E690">
        <v>127</v>
      </c>
      <c r="F690" s="33">
        <v>20437</v>
      </c>
      <c r="G690" s="33">
        <v>6052</v>
      </c>
      <c r="H690" s="66">
        <v>3.97</v>
      </c>
      <c r="I690" s="67">
        <v>4637.25</v>
      </c>
      <c r="J690" s="67">
        <v>6722</v>
      </c>
      <c r="K690" s="67">
        <v>4.41</v>
      </c>
      <c r="L690" s="33">
        <v>0</v>
      </c>
      <c r="M690" s="33">
        <v>165276</v>
      </c>
      <c r="N690" s="66">
        <v>108.45</v>
      </c>
    </row>
    <row r="691" spans="1:14" x14ac:dyDescent="0.25">
      <c r="A691" t="str">
        <f t="shared" si="11"/>
        <v>2366670</v>
      </c>
      <c r="C691" t="s">
        <v>504</v>
      </c>
      <c r="D691" t="s">
        <v>229</v>
      </c>
      <c r="E691">
        <v>40</v>
      </c>
      <c r="F691" s="33">
        <v>240005</v>
      </c>
      <c r="G691" s="33">
        <v>29325</v>
      </c>
      <c r="H691" s="66">
        <v>61.09</v>
      </c>
      <c r="I691" s="67">
        <v>26915.62</v>
      </c>
      <c r="J691" s="67">
        <v>28512</v>
      </c>
      <c r="K691" s="67">
        <v>59.4</v>
      </c>
      <c r="L691" s="33">
        <v>620700</v>
      </c>
      <c r="M691" s="33">
        <v>20245</v>
      </c>
      <c r="N691" s="66">
        <v>42.18</v>
      </c>
    </row>
    <row r="692" spans="1:14" x14ac:dyDescent="0.25">
      <c r="A692" t="str">
        <f t="shared" si="11"/>
        <v>2366671</v>
      </c>
      <c r="C692" t="s">
        <v>78</v>
      </c>
      <c r="D692" t="s">
        <v>229</v>
      </c>
      <c r="E692">
        <v>68</v>
      </c>
      <c r="F692" s="33">
        <v>320594</v>
      </c>
      <c r="G692" s="33">
        <v>35735</v>
      </c>
      <c r="H692" s="66">
        <v>43.79</v>
      </c>
      <c r="I692" s="67">
        <v>41412.22</v>
      </c>
      <c r="J692" s="67">
        <v>46316</v>
      </c>
      <c r="K692" s="67">
        <v>56.76</v>
      </c>
      <c r="L692" s="33">
        <v>878700</v>
      </c>
      <c r="M692" s="33">
        <v>28654</v>
      </c>
      <c r="N692" s="66">
        <v>35.119999999999997</v>
      </c>
    </row>
    <row r="693" spans="1:14" x14ac:dyDescent="0.25">
      <c r="A693" t="str">
        <f t="shared" si="11"/>
        <v>2366672</v>
      </c>
      <c r="C693" t="s">
        <v>99</v>
      </c>
      <c r="D693" t="s">
        <v>229</v>
      </c>
      <c r="E693">
        <v>154</v>
      </c>
      <c r="F693" s="33">
        <v>1399939</v>
      </c>
      <c r="G693" s="33">
        <v>136726</v>
      </c>
      <c r="H693" s="66">
        <v>73.989999999999995</v>
      </c>
      <c r="I693" s="67">
        <v>16276.43</v>
      </c>
      <c r="J693" s="67">
        <v>19860</v>
      </c>
      <c r="K693" s="67">
        <v>10.75</v>
      </c>
      <c r="L693" s="33">
        <v>1051696</v>
      </c>
      <c r="M693" s="33">
        <v>54084</v>
      </c>
      <c r="N693" s="66">
        <v>29.27</v>
      </c>
    </row>
    <row r="694" spans="1:14" x14ac:dyDescent="0.25">
      <c r="A694" t="str">
        <f t="shared" si="11"/>
        <v>2366673</v>
      </c>
      <c r="C694" t="s">
        <v>89</v>
      </c>
      <c r="D694" t="s">
        <v>229</v>
      </c>
      <c r="E694">
        <v>103</v>
      </c>
      <c r="F694" s="33">
        <v>943032</v>
      </c>
      <c r="G694" s="33">
        <v>92536</v>
      </c>
      <c r="H694" s="66">
        <v>74.87</v>
      </c>
      <c r="I694" s="67">
        <v>36913.68</v>
      </c>
      <c r="J694" s="67">
        <v>40711</v>
      </c>
      <c r="K694" s="67">
        <v>32.94</v>
      </c>
      <c r="L694" s="33">
        <v>388226</v>
      </c>
      <c r="M694" s="33">
        <v>15296</v>
      </c>
      <c r="N694" s="66">
        <v>12.38</v>
      </c>
    </row>
    <row r="695" spans="1:14" x14ac:dyDescent="0.25">
      <c r="A695" t="str">
        <f t="shared" si="11"/>
        <v>2366891</v>
      </c>
      <c r="C695" t="s">
        <v>150</v>
      </c>
      <c r="D695" t="s">
        <v>229</v>
      </c>
      <c r="E695">
        <v>6</v>
      </c>
      <c r="H695" s="66"/>
      <c r="I695" s="67">
        <v>0</v>
      </c>
      <c r="J695" s="67"/>
      <c r="K695" s="67"/>
      <c r="L695" s="33">
        <v>0</v>
      </c>
      <c r="M695" s="33">
        <v>4159</v>
      </c>
      <c r="N695" s="66">
        <v>57.76</v>
      </c>
    </row>
    <row r="696" spans="1:14" x14ac:dyDescent="0.25">
      <c r="A696" t="str">
        <f t="shared" si="11"/>
        <v>2366892</v>
      </c>
      <c r="C696" t="s">
        <v>175</v>
      </c>
      <c r="D696" t="s">
        <v>229</v>
      </c>
      <c r="E696">
        <v>8</v>
      </c>
      <c r="H696" s="66"/>
      <c r="I696" s="67">
        <v>0</v>
      </c>
      <c r="J696" s="67"/>
      <c r="K696" s="67"/>
      <c r="L696" s="33">
        <v>88100</v>
      </c>
      <c r="M696" s="33">
        <v>3263</v>
      </c>
      <c r="N696" s="66">
        <v>33.99</v>
      </c>
    </row>
    <row r="697" spans="1:14" x14ac:dyDescent="0.25">
      <c r="A697" t="str">
        <f t="shared" si="11"/>
        <v>2366893</v>
      </c>
      <c r="C697" t="s">
        <v>419</v>
      </c>
      <c r="D697" t="s">
        <v>229</v>
      </c>
      <c r="E697">
        <v>10</v>
      </c>
      <c r="H697" s="66"/>
      <c r="I697" s="67">
        <v>0</v>
      </c>
      <c r="J697" s="67"/>
      <c r="K697" s="67"/>
      <c r="L697" s="33">
        <v>135000</v>
      </c>
      <c r="M697" s="33">
        <v>4399</v>
      </c>
      <c r="N697" s="66">
        <v>36.659999999999997</v>
      </c>
    </row>
    <row r="698" spans="1:14" x14ac:dyDescent="0.25">
      <c r="A698" t="str">
        <f t="shared" si="11"/>
        <v>2366894</v>
      </c>
      <c r="C698" t="s">
        <v>373</v>
      </c>
      <c r="D698" t="s">
        <v>229</v>
      </c>
      <c r="E698">
        <v>12</v>
      </c>
      <c r="H698" s="66"/>
      <c r="I698" s="67">
        <v>0</v>
      </c>
      <c r="J698" s="67"/>
      <c r="K698" s="67"/>
      <c r="L698" s="33">
        <v>167100</v>
      </c>
      <c r="M698" s="33">
        <v>6618</v>
      </c>
      <c r="N698" s="66">
        <v>45.96</v>
      </c>
    </row>
    <row r="699" spans="1:14" x14ac:dyDescent="0.25">
      <c r="A699" t="str">
        <f t="shared" si="11"/>
        <v>2366895</v>
      </c>
      <c r="C699" t="s">
        <v>492</v>
      </c>
      <c r="D699" t="s">
        <v>229</v>
      </c>
      <c r="E699">
        <v>8</v>
      </c>
      <c r="H699" s="66"/>
      <c r="I699" s="67">
        <v>0</v>
      </c>
      <c r="J699" s="67"/>
      <c r="K699" s="67"/>
      <c r="L699" s="33">
        <v>100800</v>
      </c>
      <c r="M699" s="33">
        <v>3482</v>
      </c>
      <c r="N699" s="66">
        <v>36.270000000000003</v>
      </c>
    </row>
    <row r="700" spans="1:14" x14ac:dyDescent="0.25">
      <c r="A700" t="str">
        <f t="shared" si="11"/>
        <v>2367051</v>
      </c>
      <c r="C700" t="s">
        <v>75</v>
      </c>
      <c r="D700" t="s">
        <v>229</v>
      </c>
      <c r="E700">
        <v>24</v>
      </c>
      <c r="F700" s="33">
        <v>616</v>
      </c>
      <c r="G700" s="33">
        <v>218</v>
      </c>
      <c r="H700" s="66">
        <v>0.76</v>
      </c>
      <c r="I700" s="67">
        <v>348.21</v>
      </c>
      <c r="J700" s="67">
        <v>634</v>
      </c>
      <c r="K700" s="67">
        <v>2.2000000000000002</v>
      </c>
      <c r="L700" s="33">
        <v>0</v>
      </c>
      <c r="M700" s="33">
        <v>24945</v>
      </c>
      <c r="N700" s="66">
        <v>86.61</v>
      </c>
    </row>
    <row r="701" spans="1:14" x14ac:dyDescent="0.25">
      <c r="A701" t="str">
        <f t="shared" si="11"/>
        <v>2367052</v>
      </c>
      <c r="C701" t="s">
        <v>94</v>
      </c>
      <c r="D701" t="s">
        <v>229</v>
      </c>
      <c r="E701">
        <v>7</v>
      </c>
      <c r="F701" s="33">
        <v>173</v>
      </c>
      <c r="G701" s="33">
        <v>67</v>
      </c>
      <c r="H701" s="66">
        <v>0.8</v>
      </c>
      <c r="I701" s="67">
        <v>140.63999999999999</v>
      </c>
      <c r="J701" s="67">
        <v>322</v>
      </c>
      <c r="K701" s="67">
        <v>3.83</v>
      </c>
      <c r="L701" s="33">
        <v>0</v>
      </c>
      <c r="M701" s="33">
        <v>9648</v>
      </c>
      <c r="N701" s="66">
        <v>114.86</v>
      </c>
    </row>
    <row r="702" spans="1:14" x14ac:dyDescent="0.25">
      <c r="A702" t="str">
        <f t="shared" si="11"/>
        <v>2367053</v>
      </c>
      <c r="C702" t="s">
        <v>83</v>
      </c>
      <c r="D702" t="s">
        <v>229</v>
      </c>
      <c r="E702">
        <v>12</v>
      </c>
      <c r="F702" s="33">
        <v>253</v>
      </c>
      <c r="G702" s="33">
        <v>79</v>
      </c>
      <c r="H702" s="66">
        <v>0.55000000000000004</v>
      </c>
      <c r="I702" s="67">
        <v>81.47</v>
      </c>
      <c r="J702" s="67">
        <v>104</v>
      </c>
      <c r="K702" s="67">
        <v>0.72</v>
      </c>
      <c r="L702" s="33">
        <v>171838</v>
      </c>
      <c r="M702" s="33">
        <v>8180</v>
      </c>
      <c r="N702" s="66">
        <v>56.81</v>
      </c>
    </row>
    <row r="703" spans="1:14" x14ac:dyDescent="0.25">
      <c r="A703" t="str">
        <f t="shared" si="11"/>
        <v>2386671</v>
      </c>
      <c r="B703" t="s">
        <v>481</v>
      </c>
      <c r="C703" t="s">
        <v>78</v>
      </c>
      <c r="D703" t="s">
        <v>480</v>
      </c>
      <c r="E703">
        <v>40</v>
      </c>
      <c r="F703" s="33">
        <v>341873</v>
      </c>
      <c r="G703" s="33">
        <v>59921</v>
      </c>
      <c r="H703" s="66">
        <v>124.84</v>
      </c>
      <c r="I703" s="67">
        <v>0</v>
      </c>
      <c r="J703" s="67"/>
      <c r="K703" s="67"/>
      <c r="L703" s="33">
        <v>1431.59</v>
      </c>
      <c r="M703" s="33">
        <v>26706</v>
      </c>
      <c r="N703" s="66">
        <v>55.64</v>
      </c>
    </row>
    <row r="704" spans="1:14" x14ac:dyDescent="0.25">
      <c r="A704" t="str">
        <f t="shared" si="11"/>
        <v>2392001</v>
      </c>
      <c r="B704" t="s">
        <v>368</v>
      </c>
      <c r="C704" t="s">
        <v>86</v>
      </c>
      <c r="D704" t="s">
        <v>367</v>
      </c>
      <c r="E704">
        <v>40</v>
      </c>
      <c r="F704" s="33">
        <v>195353</v>
      </c>
      <c r="G704" s="33">
        <v>37340</v>
      </c>
      <c r="H704" s="66">
        <v>77.790000000000006</v>
      </c>
      <c r="I704" s="67">
        <v>17825.41</v>
      </c>
      <c r="J704" s="67">
        <v>57063</v>
      </c>
      <c r="K704" s="67">
        <v>118.88</v>
      </c>
      <c r="L704" s="33">
        <v>211500</v>
      </c>
      <c r="M704" s="33">
        <v>22470</v>
      </c>
      <c r="N704" s="66">
        <v>46.81</v>
      </c>
    </row>
    <row r="705" spans="1:14" x14ac:dyDescent="0.25">
      <c r="A705" t="str">
        <f t="shared" si="11"/>
        <v>2396671</v>
      </c>
      <c r="C705" t="s">
        <v>78</v>
      </c>
      <c r="D705" t="s">
        <v>367</v>
      </c>
      <c r="E705">
        <v>50</v>
      </c>
      <c r="F705" s="33">
        <v>99690</v>
      </c>
      <c r="G705" s="33">
        <v>40714</v>
      </c>
      <c r="H705" s="66">
        <v>67.86</v>
      </c>
      <c r="I705" s="67">
        <v>26691.56</v>
      </c>
      <c r="J705" s="67">
        <v>23424</v>
      </c>
      <c r="K705" s="67">
        <v>39.04</v>
      </c>
      <c r="L705" s="33">
        <v>99800</v>
      </c>
      <c r="M705" s="33">
        <v>10591</v>
      </c>
      <c r="N705" s="66">
        <v>17.649999999999999</v>
      </c>
    </row>
    <row r="706" spans="1:14" x14ac:dyDescent="0.25">
      <c r="A706" t="str">
        <f t="shared" si="11"/>
        <v>2396672</v>
      </c>
      <c r="C706" t="s">
        <v>99</v>
      </c>
      <c r="D706" t="s">
        <v>367</v>
      </c>
      <c r="E706">
        <v>60</v>
      </c>
      <c r="F706" s="33">
        <v>164904</v>
      </c>
      <c r="G706" s="33">
        <v>58430</v>
      </c>
      <c r="H706" s="66">
        <v>81.150000000000006</v>
      </c>
      <c r="I706" s="67">
        <v>15339.48</v>
      </c>
      <c r="J706" s="67">
        <v>18542</v>
      </c>
      <c r="K706" s="67">
        <v>25.75</v>
      </c>
      <c r="L706" s="33">
        <v>49800</v>
      </c>
      <c r="M706" s="33">
        <v>12883</v>
      </c>
      <c r="N706" s="66">
        <v>17.89</v>
      </c>
    </row>
    <row r="707" spans="1:14" x14ac:dyDescent="0.25">
      <c r="A707" t="str">
        <f t="shared" si="11"/>
        <v>2396673</v>
      </c>
      <c r="C707" t="s">
        <v>89</v>
      </c>
      <c r="D707" t="s">
        <v>367</v>
      </c>
      <c r="E707">
        <v>81</v>
      </c>
      <c r="F707" s="33">
        <v>301569</v>
      </c>
      <c r="G707" s="33">
        <v>63579</v>
      </c>
      <c r="H707" s="66">
        <v>65.41</v>
      </c>
      <c r="I707" s="67">
        <v>33524.730000000003</v>
      </c>
      <c r="J707" s="67">
        <v>30610</v>
      </c>
      <c r="K707" s="67">
        <v>31.49</v>
      </c>
      <c r="L707" s="33">
        <v>65000</v>
      </c>
      <c r="M707" s="33">
        <v>16008</v>
      </c>
      <c r="N707" s="66">
        <v>16.47</v>
      </c>
    </row>
    <row r="708" spans="1:14" x14ac:dyDescent="0.25">
      <c r="A708" t="str">
        <f t="shared" ref="A708:A771" si="12">CONCATENATE(D708,C708)</f>
        <v>2396891</v>
      </c>
      <c r="C708" t="s">
        <v>150</v>
      </c>
      <c r="D708" t="s">
        <v>367</v>
      </c>
      <c r="E708">
        <v>8</v>
      </c>
      <c r="H708" s="66"/>
      <c r="I708" s="67">
        <v>0</v>
      </c>
      <c r="J708" s="67"/>
      <c r="K708" s="67"/>
      <c r="L708" s="33">
        <v>0</v>
      </c>
      <c r="N708" s="66"/>
    </row>
    <row r="709" spans="1:14" x14ac:dyDescent="0.25">
      <c r="A709" t="str">
        <f t="shared" si="12"/>
        <v>2397051</v>
      </c>
      <c r="C709" t="s">
        <v>75</v>
      </c>
      <c r="D709" t="s">
        <v>367</v>
      </c>
      <c r="E709">
        <v>5</v>
      </c>
      <c r="F709" s="33">
        <v>31620</v>
      </c>
      <c r="G709" s="33">
        <v>7775</v>
      </c>
      <c r="H709" s="66">
        <v>129.58000000000001</v>
      </c>
      <c r="I709" s="67">
        <v>2103.7800000000002</v>
      </c>
      <c r="J709" s="67">
        <v>6730</v>
      </c>
      <c r="K709" s="67">
        <v>112.17</v>
      </c>
      <c r="L709" s="33">
        <v>26200</v>
      </c>
      <c r="M709" s="33">
        <v>2512</v>
      </c>
      <c r="N709" s="66">
        <v>41.87</v>
      </c>
    </row>
    <row r="710" spans="1:14" x14ac:dyDescent="0.25">
      <c r="A710" t="str">
        <f t="shared" si="12"/>
        <v>2426671</v>
      </c>
      <c r="B710" t="s">
        <v>495</v>
      </c>
      <c r="C710" t="s">
        <v>78</v>
      </c>
      <c r="D710" t="s">
        <v>494</v>
      </c>
      <c r="E710">
        <v>24</v>
      </c>
      <c r="F710" s="33">
        <v>181320</v>
      </c>
      <c r="G710" s="33">
        <v>33938</v>
      </c>
      <c r="H710" s="66">
        <v>117.84</v>
      </c>
      <c r="I710" s="67">
        <v>0</v>
      </c>
      <c r="J710" s="67"/>
      <c r="K710" s="67"/>
      <c r="L710" s="33">
        <v>374.31</v>
      </c>
      <c r="M710" s="33">
        <v>2401</v>
      </c>
      <c r="N710" s="66">
        <v>8.34</v>
      </c>
    </row>
    <row r="711" spans="1:14" x14ac:dyDescent="0.25">
      <c r="A711" t="str">
        <f t="shared" si="12"/>
        <v>2427051</v>
      </c>
      <c r="C711" t="s">
        <v>75</v>
      </c>
      <c r="D711" t="s">
        <v>494</v>
      </c>
      <c r="E711">
        <v>10</v>
      </c>
      <c r="F711" s="33">
        <v>517</v>
      </c>
      <c r="G711" s="33">
        <v>205</v>
      </c>
      <c r="H711" s="66">
        <v>1.71</v>
      </c>
      <c r="I711" s="67">
        <v>0</v>
      </c>
      <c r="J711" s="67"/>
      <c r="K711" s="67"/>
      <c r="L711" s="33">
        <v>204.53</v>
      </c>
      <c r="M711" s="33">
        <v>1803</v>
      </c>
      <c r="N711" s="66">
        <v>15.03</v>
      </c>
    </row>
    <row r="712" spans="1:14" x14ac:dyDescent="0.25">
      <c r="A712" t="str">
        <f t="shared" si="12"/>
        <v>2432001</v>
      </c>
      <c r="B712" t="s">
        <v>114</v>
      </c>
      <c r="C712" t="s">
        <v>86</v>
      </c>
      <c r="D712" t="s">
        <v>113</v>
      </c>
      <c r="E712">
        <v>400</v>
      </c>
      <c r="F712" s="33">
        <v>114263</v>
      </c>
      <c r="G712" s="33">
        <v>20791</v>
      </c>
      <c r="H712" s="66">
        <v>4.33</v>
      </c>
      <c r="I712" s="67">
        <v>16536.37</v>
      </c>
      <c r="J712" s="67">
        <v>21937</v>
      </c>
      <c r="K712" s="67">
        <v>4.57</v>
      </c>
      <c r="L712" s="33">
        <v>1347894</v>
      </c>
      <c r="M712" s="33">
        <v>482867</v>
      </c>
      <c r="N712" s="66">
        <v>100.6</v>
      </c>
    </row>
    <row r="713" spans="1:14" x14ac:dyDescent="0.25">
      <c r="A713" t="str">
        <f t="shared" si="12"/>
        <v>2436671</v>
      </c>
      <c r="C713" t="s">
        <v>78</v>
      </c>
      <c r="D713" t="s">
        <v>113</v>
      </c>
      <c r="E713">
        <v>45</v>
      </c>
      <c r="F713" s="33">
        <v>163414</v>
      </c>
      <c r="G713" s="33">
        <v>29469</v>
      </c>
      <c r="H713" s="66">
        <v>54.57</v>
      </c>
      <c r="I713" s="67">
        <v>25109.75</v>
      </c>
      <c r="J713" s="67">
        <v>28868</v>
      </c>
      <c r="K713" s="67">
        <v>53.46</v>
      </c>
      <c r="L713" s="33">
        <v>39270</v>
      </c>
      <c r="M713" s="33">
        <v>9912</v>
      </c>
      <c r="N713" s="66">
        <v>18.36</v>
      </c>
    </row>
    <row r="714" spans="1:14" x14ac:dyDescent="0.25">
      <c r="A714" t="str">
        <f t="shared" si="12"/>
        <v>2436672</v>
      </c>
      <c r="C714" t="s">
        <v>99</v>
      </c>
      <c r="D714" t="s">
        <v>113</v>
      </c>
      <c r="E714">
        <v>75</v>
      </c>
      <c r="F714" s="33">
        <v>256320</v>
      </c>
      <c r="G714" s="33">
        <v>40300</v>
      </c>
      <c r="H714" s="66">
        <v>44.78</v>
      </c>
      <c r="I714" s="67">
        <v>36450.199999999997</v>
      </c>
      <c r="J714" s="67">
        <v>45160</v>
      </c>
      <c r="K714" s="67">
        <v>50.18</v>
      </c>
      <c r="L714" s="33">
        <v>349940</v>
      </c>
      <c r="M714" s="33">
        <v>74525</v>
      </c>
      <c r="N714" s="66">
        <v>82.81</v>
      </c>
    </row>
    <row r="715" spans="1:14" x14ac:dyDescent="0.25">
      <c r="A715" t="str">
        <f t="shared" si="12"/>
        <v>2436673</v>
      </c>
      <c r="C715" t="s">
        <v>89</v>
      </c>
      <c r="D715" t="s">
        <v>113</v>
      </c>
      <c r="E715">
        <v>150</v>
      </c>
      <c r="F715" s="33">
        <v>1188000</v>
      </c>
      <c r="G715" s="33">
        <v>166302</v>
      </c>
      <c r="H715" s="66">
        <v>92.39</v>
      </c>
      <c r="I715" s="67">
        <v>13312.89</v>
      </c>
      <c r="J715" s="67">
        <v>19585</v>
      </c>
      <c r="K715" s="67">
        <v>10.88</v>
      </c>
      <c r="L715" s="33">
        <v>268800</v>
      </c>
      <c r="M715" s="33">
        <v>53756</v>
      </c>
      <c r="N715" s="66">
        <v>29.86</v>
      </c>
    </row>
    <row r="716" spans="1:14" x14ac:dyDescent="0.25">
      <c r="A716" t="str">
        <f t="shared" si="12"/>
        <v>2436674</v>
      </c>
      <c r="C716" t="s">
        <v>72</v>
      </c>
      <c r="D716" t="s">
        <v>113</v>
      </c>
      <c r="E716">
        <v>200</v>
      </c>
      <c r="F716" s="33">
        <v>2290000</v>
      </c>
      <c r="G716" s="33">
        <v>269216</v>
      </c>
      <c r="H716" s="66">
        <v>112.17</v>
      </c>
      <c r="I716" s="67">
        <v>30813.77</v>
      </c>
      <c r="J716" s="67">
        <v>34311</v>
      </c>
      <c r="K716" s="67">
        <v>14.3</v>
      </c>
      <c r="L716" s="33">
        <v>733310</v>
      </c>
      <c r="M716" s="33">
        <v>148539</v>
      </c>
      <c r="N716" s="66">
        <v>61.89</v>
      </c>
    </row>
    <row r="717" spans="1:14" x14ac:dyDescent="0.25">
      <c r="A717" t="str">
        <f t="shared" si="12"/>
        <v>2436891</v>
      </c>
      <c r="C717" t="s">
        <v>150</v>
      </c>
      <c r="D717" t="s">
        <v>113</v>
      </c>
      <c r="E717">
        <v>5</v>
      </c>
      <c r="H717" s="66"/>
      <c r="I717" s="67">
        <v>0</v>
      </c>
      <c r="J717" s="67"/>
      <c r="K717" s="67"/>
      <c r="L717" s="33">
        <v>0</v>
      </c>
      <c r="N717" s="66"/>
    </row>
    <row r="718" spans="1:14" x14ac:dyDescent="0.25">
      <c r="A718" t="str">
        <f t="shared" si="12"/>
        <v>2436892</v>
      </c>
      <c r="C718" t="s">
        <v>175</v>
      </c>
      <c r="D718" t="s">
        <v>113</v>
      </c>
      <c r="E718">
        <v>12</v>
      </c>
      <c r="H718" s="66"/>
      <c r="I718" s="67">
        <v>0</v>
      </c>
      <c r="J718" s="67"/>
      <c r="K718" s="67"/>
      <c r="L718" s="33">
        <v>0</v>
      </c>
      <c r="N718" s="66"/>
    </row>
    <row r="719" spans="1:14" x14ac:dyDescent="0.25">
      <c r="A719" t="str">
        <f t="shared" si="12"/>
        <v>2436893</v>
      </c>
      <c r="C719" t="s">
        <v>419</v>
      </c>
      <c r="D719" t="s">
        <v>113</v>
      </c>
      <c r="E719">
        <v>8</v>
      </c>
      <c r="H719" s="66"/>
      <c r="I719" s="67">
        <v>0</v>
      </c>
      <c r="J719" s="67"/>
      <c r="K719" s="67"/>
      <c r="L719" s="33">
        <v>0</v>
      </c>
      <c r="N719" s="66"/>
    </row>
    <row r="720" spans="1:14" x14ac:dyDescent="0.25">
      <c r="A720" t="str">
        <f t="shared" si="12"/>
        <v>2436894</v>
      </c>
      <c r="C720" t="s">
        <v>373</v>
      </c>
      <c r="D720" t="s">
        <v>113</v>
      </c>
      <c r="E720">
        <v>4</v>
      </c>
      <c r="H720" s="66"/>
      <c r="I720" s="67">
        <v>0</v>
      </c>
      <c r="J720" s="67"/>
      <c r="K720" s="67"/>
      <c r="L720" s="33">
        <v>0</v>
      </c>
      <c r="N720" s="66"/>
    </row>
    <row r="721" spans="1:14" x14ac:dyDescent="0.25">
      <c r="A721" t="str">
        <f t="shared" si="12"/>
        <v>2437051</v>
      </c>
      <c r="C721" t="s">
        <v>75</v>
      </c>
      <c r="D721" t="s">
        <v>113</v>
      </c>
      <c r="E721">
        <v>2</v>
      </c>
      <c r="H721" s="66"/>
      <c r="I721" s="67">
        <v>0</v>
      </c>
      <c r="J721" s="67"/>
      <c r="K721" s="67"/>
      <c r="L721" s="33">
        <v>110300</v>
      </c>
      <c r="M721" s="33">
        <v>19132</v>
      </c>
      <c r="N721" s="66">
        <v>797.17</v>
      </c>
    </row>
    <row r="722" spans="1:14" x14ac:dyDescent="0.25">
      <c r="A722" t="str">
        <f t="shared" si="12"/>
        <v>2437052</v>
      </c>
      <c r="C722" t="s">
        <v>94</v>
      </c>
      <c r="D722" t="s">
        <v>113</v>
      </c>
      <c r="E722">
        <v>36</v>
      </c>
      <c r="H722" s="66"/>
      <c r="I722" s="67">
        <v>0</v>
      </c>
      <c r="J722" s="67"/>
      <c r="K722" s="67"/>
      <c r="L722" s="33">
        <v>176800</v>
      </c>
      <c r="M722" s="33">
        <v>28064</v>
      </c>
      <c r="N722" s="66">
        <v>64.959999999999994</v>
      </c>
    </row>
    <row r="723" spans="1:14" x14ac:dyDescent="0.25">
      <c r="A723" t="str">
        <f t="shared" si="12"/>
        <v>2437053</v>
      </c>
      <c r="C723" t="s">
        <v>83</v>
      </c>
      <c r="D723" t="s">
        <v>113</v>
      </c>
      <c r="E723">
        <v>1</v>
      </c>
      <c r="H723" s="66"/>
      <c r="I723" s="67">
        <v>0</v>
      </c>
      <c r="J723" s="67"/>
      <c r="K723" s="67"/>
      <c r="L723" s="33">
        <v>0</v>
      </c>
      <c r="M723" s="33">
        <v>487</v>
      </c>
      <c r="N723" s="66">
        <v>40.58</v>
      </c>
    </row>
    <row r="724" spans="1:14" x14ac:dyDescent="0.25">
      <c r="A724" t="str">
        <f t="shared" si="12"/>
        <v>2446671</v>
      </c>
      <c r="B724" t="s">
        <v>312</v>
      </c>
      <c r="C724" t="s">
        <v>78</v>
      </c>
      <c r="D724" t="s">
        <v>311</v>
      </c>
      <c r="E724">
        <v>48</v>
      </c>
      <c r="F724" s="33">
        <v>136880</v>
      </c>
      <c r="G724" s="33">
        <v>23232</v>
      </c>
      <c r="H724" s="66">
        <v>40.33</v>
      </c>
      <c r="I724" s="67">
        <v>19370.509999999998</v>
      </c>
      <c r="J724" s="67">
        <v>21748</v>
      </c>
      <c r="K724" s="67">
        <v>37.76</v>
      </c>
      <c r="L724" s="33">
        <v>191.28</v>
      </c>
      <c r="M724" s="33">
        <v>23263</v>
      </c>
      <c r="N724" s="66">
        <v>40.39</v>
      </c>
    </row>
    <row r="725" spans="1:14" x14ac:dyDescent="0.25">
      <c r="A725" t="str">
        <f t="shared" si="12"/>
        <v>2446672</v>
      </c>
      <c r="C725" t="s">
        <v>99</v>
      </c>
      <c r="D725" t="s">
        <v>311</v>
      </c>
      <c r="E725">
        <v>64</v>
      </c>
      <c r="F725" s="33">
        <v>161440</v>
      </c>
      <c r="G725" s="33">
        <v>27495</v>
      </c>
      <c r="H725" s="66">
        <v>35.799999999999997</v>
      </c>
      <c r="I725" s="67">
        <v>22410.28</v>
      </c>
      <c r="J725" s="67">
        <v>23893</v>
      </c>
      <c r="K725" s="67">
        <v>31.11</v>
      </c>
      <c r="L725" s="33">
        <v>266.85000000000002</v>
      </c>
      <c r="M725" s="33">
        <v>31736</v>
      </c>
      <c r="N725" s="66">
        <v>41.32</v>
      </c>
    </row>
    <row r="726" spans="1:14" x14ac:dyDescent="0.25">
      <c r="A726" t="str">
        <f t="shared" si="12"/>
        <v>2446673</v>
      </c>
      <c r="C726" t="s">
        <v>89</v>
      </c>
      <c r="D726" t="s">
        <v>311</v>
      </c>
      <c r="E726">
        <v>124</v>
      </c>
      <c r="F726" s="33">
        <v>1159680</v>
      </c>
      <c r="G726" s="33">
        <v>181881</v>
      </c>
      <c r="H726" s="66">
        <v>122.23</v>
      </c>
      <c r="I726" s="67">
        <v>0</v>
      </c>
      <c r="J726" s="67"/>
      <c r="K726" s="67"/>
      <c r="L726" s="33">
        <v>304.61</v>
      </c>
      <c r="M726" s="33">
        <v>64789</v>
      </c>
      <c r="N726" s="66">
        <v>43.54</v>
      </c>
    </row>
    <row r="727" spans="1:14" x14ac:dyDescent="0.25">
      <c r="A727" t="str">
        <f t="shared" si="12"/>
        <v>245667A</v>
      </c>
      <c r="B727" t="s">
        <v>322</v>
      </c>
      <c r="C727" t="s">
        <v>323</v>
      </c>
      <c r="D727" t="s">
        <v>321</v>
      </c>
      <c r="E727">
        <v>62</v>
      </c>
      <c r="F727" s="33">
        <v>117860</v>
      </c>
      <c r="G727" s="33">
        <v>24362</v>
      </c>
      <c r="H727" s="66">
        <v>32.74</v>
      </c>
      <c r="I727" s="67">
        <v>11981.03</v>
      </c>
      <c r="J727" s="67">
        <v>15610</v>
      </c>
      <c r="K727" s="67">
        <v>20.98</v>
      </c>
      <c r="L727" s="33">
        <v>681.77</v>
      </c>
      <c r="M727" s="33">
        <v>2007</v>
      </c>
      <c r="N727" s="66">
        <v>2.7</v>
      </c>
    </row>
    <row r="728" spans="1:14" x14ac:dyDescent="0.25">
      <c r="A728" t="str">
        <f t="shared" si="12"/>
        <v>2466671</v>
      </c>
      <c r="B728" t="s">
        <v>199</v>
      </c>
      <c r="C728" t="s">
        <v>78</v>
      </c>
      <c r="D728" t="s">
        <v>198</v>
      </c>
      <c r="E728">
        <v>40</v>
      </c>
      <c r="F728" s="33">
        <v>351420</v>
      </c>
      <c r="G728" s="33">
        <v>48566</v>
      </c>
      <c r="H728" s="66">
        <v>101.18</v>
      </c>
      <c r="I728" s="67">
        <v>0</v>
      </c>
      <c r="J728" s="67"/>
      <c r="K728" s="67"/>
      <c r="L728" s="33">
        <v>707</v>
      </c>
      <c r="M728" s="33">
        <v>18839</v>
      </c>
      <c r="N728" s="66">
        <v>39.25</v>
      </c>
    </row>
    <row r="729" spans="1:14" x14ac:dyDescent="0.25">
      <c r="A729" t="str">
        <f t="shared" si="12"/>
        <v>2466672</v>
      </c>
      <c r="C729" t="s">
        <v>99</v>
      </c>
      <c r="D729" t="s">
        <v>198</v>
      </c>
      <c r="E729">
        <v>40</v>
      </c>
      <c r="F729" s="33">
        <v>351420</v>
      </c>
      <c r="G729" s="33">
        <v>48568</v>
      </c>
      <c r="H729" s="66">
        <v>101.18</v>
      </c>
      <c r="I729" s="67">
        <v>0</v>
      </c>
      <c r="J729" s="67"/>
      <c r="K729" s="67"/>
      <c r="L729" s="33">
        <v>706</v>
      </c>
      <c r="M729" s="33">
        <v>18838</v>
      </c>
      <c r="N729" s="66">
        <v>39.25</v>
      </c>
    </row>
    <row r="730" spans="1:14" x14ac:dyDescent="0.25">
      <c r="A730" t="str">
        <f t="shared" si="12"/>
        <v>2466891</v>
      </c>
      <c r="C730" t="s">
        <v>150</v>
      </c>
      <c r="D730" t="s">
        <v>198</v>
      </c>
      <c r="E730">
        <v>8</v>
      </c>
      <c r="F730" s="33">
        <v>0</v>
      </c>
      <c r="G730" s="33">
        <v>0</v>
      </c>
      <c r="H730" s="66">
        <v>0</v>
      </c>
      <c r="I730" s="67">
        <v>0</v>
      </c>
      <c r="J730" s="67">
        <v>0</v>
      </c>
      <c r="K730" s="67">
        <v>0</v>
      </c>
      <c r="L730" s="33">
        <v>0</v>
      </c>
      <c r="M730" s="33">
        <v>0</v>
      </c>
      <c r="N730" s="66">
        <v>0</v>
      </c>
    </row>
    <row r="731" spans="1:14" x14ac:dyDescent="0.25">
      <c r="A731" t="str">
        <f t="shared" si="12"/>
        <v>2467051</v>
      </c>
      <c r="C731" t="s">
        <v>75</v>
      </c>
      <c r="D731" t="s">
        <v>198</v>
      </c>
      <c r="E731">
        <v>6</v>
      </c>
      <c r="F731" s="33">
        <v>209</v>
      </c>
      <c r="G731" s="33">
        <v>43</v>
      </c>
      <c r="H731" s="66">
        <v>0.6</v>
      </c>
      <c r="I731" s="67">
        <v>73.010000000000005</v>
      </c>
      <c r="J731" s="67">
        <v>274</v>
      </c>
      <c r="K731" s="67">
        <v>3.81</v>
      </c>
      <c r="L731" s="33">
        <v>474</v>
      </c>
      <c r="M731" s="33">
        <v>9135</v>
      </c>
      <c r="N731" s="66">
        <v>126.88</v>
      </c>
    </row>
    <row r="732" spans="1:14" x14ac:dyDescent="0.25">
      <c r="A732" t="str">
        <f t="shared" si="12"/>
        <v>2467052</v>
      </c>
      <c r="C732" t="s">
        <v>94</v>
      </c>
      <c r="D732" t="s">
        <v>198</v>
      </c>
      <c r="E732">
        <v>4</v>
      </c>
      <c r="F732" s="33">
        <v>0</v>
      </c>
      <c r="G732" s="33">
        <v>0</v>
      </c>
      <c r="H732" s="66">
        <v>0</v>
      </c>
      <c r="I732" s="67">
        <v>0</v>
      </c>
      <c r="J732" s="67">
        <v>0</v>
      </c>
      <c r="K732" s="67">
        <v>0</v>
      </c>
      <c r="L732" s="33">
        <v>220</v>
      </c>
      <c r="M732" s="33">
        <v>4255</v>
      </c>
      <c r="N732" s="66">
        <v>88.65</v>
      </c>
    </row>
    <row r="733" spans="1:14" x14ac:dyDescent="0.25">
      <c r="A733" t="str">
        <f t="shared" si="12"/>
        <v>2482001</v>
      </c>
      <c r="B733" t="s">
        <v>339</v>
      </c>
      <c r="C733" t="s">
        <v>86</v>
      </c>
      <c r="D733" t="s">
        <v>338</v>
      </c>
      <c r="E733">
        <v>286</v>
      </c>
      <c r="F733" s="33">
        <v>2395720</v>
      </c>
      <c r="G733" s="33">
        <v>330929</v>
      </c>
      <c r="H733" s="66">
        <v>96.42</v>
      </c>
      <c r="I733" s="67">
        <v>4000.97</v>
      </c>
      <c r="J733" s="67">
        <v>8033</v>
      </c>
      <c r="K733" s="67">
        <v>2.34</v>
      </c>
      <c r="L733" s="33">
        <v>24427.46</v>
      </c>
      <c r="M733" s="33">
        <v>398639</v>
      </c>
      <c r="N733" s="66">
        <v>116.15</v>
      </c>
    </row>
    <row r="734" spans="1:14" x14ac:dyDescent="0.25">
      <c r="A734" t="str">
        <f t="shared" si="12"/>
        <v>2486671</v>
      </c>
      <c r="C734" t="s">
        <v>78</v>
      </c>
      <c r="D734" t="s">
        <v>338</v>
      </c>
      <c r="E734">
        <v>36</v>
      </c>
      <c r="F734" s="33">
        <v>110563</v>
      </c>
      <c r="G734" s="33">
        <v>22243</v>
      </c>
      <c r="H734" s="66">
        <v>51.49</v>
      </c>
      <c r="I734" s="67">
        <v>17030.07</v>
      </c>
      <c r="J734" s="67">
        <v>20102</v>
      </c>
      <c r="K734" s="67">
        <v>46.53</v>
      </c>
      <c r="L734" s="33">
        <v>1064.1500000000001</v>
      </c>
      <c r="M734" s="33">
        <v>17254</v>
      </c>
      <c r="N734" s="66">
        <v>39.94</v>
      </c>
    </row>
    <row r="735" spans="1:14" x14ac:dyDescent="0.25">
      <c r="A735" t="str">
        <f t="shared" si="12"/>
        <v>2486672</v>
      </c>
      <c r="C735" t="s">
        <v>99</v>
      </c>
      <c r="D735" t="s">
        <v>338</v>
      </c>
      <c r="E735">
        <v>46</v>
      </c>
      <c r="F735" s="33">
        <v>190335</v>
      </c>
      <c r="G735" s="33">
        <v>28884</v>
      </c>
      <c r="H735" s="66">
        <v>52.33</v>
      </c>
      <c r="I735" s="67">
        <v>20929.189999999999</v>
      </c>
      <c r="J735" s="67">
        <v>23258</v>
      </c>
      <c r="K735" s="67">
        <v>42.13</v>
      </c>
      <c r="L735" s="33">
        <v>1689</v>
      </c>
      <c r="M735" s="33">
        <v>42142</v>
      </c>
      <c r="N735" s="66">
        <v>76.34</v>
      </c>
    </row>
    <row r="736" spans="1:14" x14ac:dyDescent="0.25">
      <c r="A736" t="str">
        <f t="shared" si="12"/>
        <v>2486673</v>
      </c>
      <c r="C736" t="s">
        <v>89</v>
      </c>
      <c r="D736" t="s">
        <v>338</v>
      </c>
      <c r="E736">
        <v>60</v>
      </c>
      <c r="F736" s="33">
        <v>766248</v>
      </c>
      <c r="G736" s="33">
        <v>113936</v>
      </c>
      <c r="H736" s="66">
        <v>158.24</v>
      </c>
      <c r="I736" s="67">
        <v>0</v>
      </c>
      <c r="J736" s="67">
        <v>0</v>
      </c>
      <c r="K736" s="67">
        <v>0</v>
      </c>
      <c r="L736" s="33">
        <v>2864.54</v>
      </c>
      <c r="M736" s="33">
        <v>100165</v>
      </c>
      <c r="N736" s="66">
        <v>139.12</v>
      </c>
    </row>
    <row r="737" spans="1:14" x14ac:dyDescent="0.25">
      <c r="A737" t="str">
        <f t="shared" si="12"/>
        <v>2486674</v>
      </c>
      <c r="C737" t="s">
        <v>72</v>
      </c>
      <c r="D737" t="s">
        <v>338</v>
      </c>
      <c r="E737">
        <v>103</v>
      </c>
      <c r="F737" s="33">
        <v>952696</v>
      </c>
      <c r="G737" s="33">
        <v>144142</v>
      </c>
      <c r="H737" s="66">
        <v>116.62</v>
      </c>
      <c r="I737" s="67">
        <v>14363.72</v>
      </c>
      <c r="J737" s="67">
        <v>16363</v>
      </c>
      <c r="K737" s="67">
        <v>13.24</v>
      </c>
      <c r="L737" s="33">
        <v>3542.62</v>
      </c>
      <c r="M737" s="33">
        <v>103623</v>
      </c>
      <c r="N737" s="66">
        <v>83.84</v>
      </c>
    </row>
    <row r="738" spans="1:14" x14ac:dyDescent="0.25">
      <c r="A738" t="str">
        <f t="shared" si="12"/>
        <v>2486676</v>
      </c>
      <c r="C738" t="s">
        <v>301</v>
      </c>
      <c r="D738" t="s">
        <v>338</v>
      </c>
      <c r="E738">
        <v>106</v>
      </c>
      <c r="F738" s="33">
        <v>1281800</v>
      </c>
      <c r="G738" s="33">
        <v>243955</v>
      </c>
      <c r="H738" s="66">
        <v>191.79</v>
      </c>
      <c r="I738" s="67">
        <v>10044.620000000001</v>
      </c>
      <c r="J738" s="67">
        <v>11515</v>
      </c>
      <c r="K738" s="67">
        <v>9.0500000000000007</v>
      </c>
      <c r="L738" s="33">
        <v>3178.24</v>
      </c>
      <c r="M738" s="33">
        <v>98208</v>
      </c>
      <c r="N738" s="66">
        <v>77.209999999999994</v>
      </c>
    </row>
    <row r="739" spans="1:14" x14ac:dyDescent="0.25">
      <c r="A739" t="str">
        <f t="shared" si="12"/>
        <v>2487051</v>
      </c>
      <c r="C739" t="s">
        <v>75</v>
      </c>
      <c r="D739" t="s">
        <v>338</v>
      </c>
      <c r="E739">
        <v>24</v>
      </c>
      <c r="F739" s="33">
        <v>24610</v>
      </c>
      <c r="G739" s="33">
        <v>5671</v>
      </c>
      <c r="H739" s="66">
        <v>19.690000000000001</v>
      </c>
      <c r="I739" s="67">
        <v>4744.91</v>
      </c>
      <c r="J739" s="67">
        <v>4476</v>
      </c>
      <c r="K739" s="67">
        <v>15.54</v>
      </c>
      <c r="L739" s="33">
        <v>1542.67</v>
      </c>
      <c r="M739" s="33">
        <v>25220</v>
      </c>
      <c r="N739" s="66">
        <v>87.57</v>
      </c>
    </row>
    <row r="740" spans="1:14" x14ac:dyDescent="0.25">
      <c r="A740" t="str">
        <f t="shared" si="12"/>
        <v>2487052</v>
      </c>
      <c r="C740" t="s">
        <v>94</v>
      </c>
      <c r="D740" t="s">
        <v>338</v>
      </c>
      <c r="E740">
        <v>45</v>
      </c>
      <c r="F740" s="33">
        <v>53800</v>
      </c>
      <c r="G740" s="33">
        <v>10750</v>
      </c>
      <c r="H740" s="66">
        <v>19.91</v>
      </c>
      <c r="I740" s="67">
        <v>12081.47</v>
      </c>
      <c r="J740" s="67">
        <v>14140</v>
      </c>
      <c r="K740" s="67">
        <v>26.19</v>
      </c>
      <c r="L740" s="33">
        <v>3803.88</v>
      </c>
      <c r="M740" s="33">
        <v>74458</v>
      </c>
      <c r="N740" s="66">
        <v>137.88999999999999</v>
      </c>
    </row>
    <row r="741" spans="1:14" x14ac:dyDescent="0.25">
      <c r="A741" t="str">
        <f t="shared" si="12"/>
        <v>2516671</v>
      </c>
      <c r="B741" t="s">
        <v>487</v>
      </c>
      <c r="C741" t="s">
        <v>78</v>
      </c>
      <c r="D741" t="s">
        <v>486</v>
      </c>
      <c r="E741">
        <v>42</v>
      </c>
      <c r="F741" s="33">
        <v>406980</v>
      </c>
      <c r="G741" s="33">
        <v>68960</v>
      </c>
      <c r="H741" s="66">
        <v>136.83000000000001</v>
      </c>
      <c r="I741" s="67">
        <v>0</v>
      </c>
      <c r="J741" s="67"/>
      <c r="K741" s="67"/>
      <c r="L741" s="33">
        <v>12585</v>
      </c>
      <c r="M741" s="33">
        <v>4888</v>
      </c>
      <c r="N741" s="66">
        <v>9.6999999999999993</v>
      </c>
    </row>
    <row r="742" spans="1:14" x14ac:dyDescent="0.25">
      <c r="A742" t="str">
        <f t="shared" si="12"/>
        <v>2526671</v>
      </c>
      <c r="B742" t="s">
        <v>503</v>
      </c>
      <c r="C742" t="s">
        <v>78</v>
      </c>
      <c r="D742" t="s">
        <v>502</v>
      </c>
      <c r="E742">
        <v>40</v>
      </c>
      <c r="F742" s="33">
        <v>332530</v>
      </c>
      <c r="G742" s="33">
        <v>60343</v>
      </c>
      <c r="H742" s="66">
        <v>125.71</v>
      </c>
      <c r="I742" s="67">
        <v>0</v>
      </c>
      <c r="J742" s="67"/>
      <c r="K742" s="67"/>
      <c r="L742" s="33">
        <v>1131</v>
      </c>
      <c r="M742" s="33">
        <v>21709</v>
      </c>
      <c r="N742" s="66">
        <v>45.23</v>
      </c>
    </row>
    <row r="743" spans="1:14" x14ac:dyDescent="0.25">
      <c r="A743" t="str">
        <f t="shared" si="12"/>
        <v>2526672</v>
      </c>
      <c r="C743" t="s">
        <v>99</v>
      </c>
      <c r="D743" t="s">
        <v>502</v>
      </c>
      <c r="E743">
        <v>40</v>
      </c>
      <c r="F743" s="33">
        <v>246850</v>
      </c>
      <c r="G743" s="33">
        <v>53489</v>
      </c>
      <c r="H743" s="66">
        <v>111.44</v>
      </c>
      <c r="I743" s="67">
        <v>0</v>
      </c>
      <c r="J743" s="67"/>
      <c r="K743" s="67"/>
      <c r="L743" s="33">
        <v>776.03</v>
      </c>
      <c r="M743" s="33">
        <v>19937</v>
      </c>
      <c r="N743" s="66">
        <v>41.54</v>
      </c>
    </row>
    <row r="744" spans="1:14" x14ac:dyDescent="0.25">
      <c r="A744" t="str">
        <f t="shared" si="12"/>
        <v>2527051</v>
      </c>
      <c r="C744" t="s">
        <v>75</v>
      </c>
      <c r="D744" t="s">
        <v>502</v>
      </c>
      <c r="E744">
        <v>24</v>
      </c>
      <c r="F744" s="33">
        <v>19184</v>
      </c>
      <c r="G744" s="33">
        <v>4121</v>
      </c>
      <c r="H744" s="66">
        <v>14.31</v>
      </c>
      <c r="I744" s="67">
        <v>0</v>
      </c>
      <c r="J744" s="67"/>
      <c r="K744" s="67"/>
      <c r="L744" s="33">
        <v>418.68</v>
      </c>
      <c r="M744" s="33">
        <v>41546</v>
      </c>
      <c r="N744" s="66">
        <v>144.26</v>
      </c>
    </row>
    <row r="745" spans="1:14" x14ac:dyDescent="0.25">
      <c r="A745" t="str">
        <f t="shared" si="12"/>
        <v>2546671</v>
      </c>
      <c r="B745" t="s">
        <v>316</v>
      </c>
      <c r="C745" t="s">
        <v>78</v>
      </c>
      <c r="D745" t="s">
        <v>315</v>
      </c>
      <c r="E745">
        <v>42</v>
      </c>
      <c r="F745" s="33">
        <v>350743</v>
      </c>
      <c r="G745" s="33">
        <v>68854</v>
      </c>
      <c r="H745" s="66">
        <v>136.62</v>
      </c>
      <c r="I745" s="67">
        <v>0</v>
      </c>
      <c r="J745" s="67"/>
      <c r="K745" s="67"/>
      <c r="L745" s="33">
        <v>943.32</v>
      </c>
      <c r="M745" s="33">
        <v>16084</v>
      </c>
      <c r="N745" s="66">
        <v>31.91</v>
      </c>
    </row>
    <row r="746" spans="1:14" x14ac:dyDescent="0.25">
      <c r="A746" t="str">
        <f t="shared" si="12"/>
        <v>2547051</v>
      </c>
      <c r="C746" t="s">
        <v>75</v>
      </c>
      <c r="D746" t="s">
        <v>315</v>
      </c>
      <c r="E746">
        <v>12</v>
      </c>
      <c r="F746" s="33">
        <v>1000</v>
      </c>
      <c r="G746" s="33">
        <v>213</v>
      </c>
      <c r="H746" s="66">
        <v>1.48</v>
      </c>
      <c r="I746" s="67">
        <v>0</v>
      </c>
      <c r="J746" s="67"/>
      <c r="K746" s="67"/>
      <c r="L746" s="33">
        <v>722.6</v>
      </c>
      <c r="M746" s="33">
        <v>13302</v>
      </c>
      <c r="N746" s="66">
        <v>92.38</v>
      </c>
    </row>
    <row r="747" spans="1:14" x14ac:dyDescent="0.25">
      <c r="A747" t="str">
        <f t="shared" si="12"/>
        <v>2582001</v>
      </c>
      <c r="B747" t="s">
        <v>164</v>
      </c>
      <c r="C747" t="s">
        <v>86</v>
      </c>
      <c r="D747" t="s">
        <v>163</v>
      </c>
      <c r="E747">
        <v>32</v>
      </c>
      <c r="F747" s="33">
        <v>11998</v>
      </c>
      <c r="G747" s="33">
        <v>2613</v>
      </c>
      <c r="H747" s="66">
        <v>6.8</v>
      </c>
      <c r="I747" s="67">
        <v>28074.68</v>
      </c>
      <c r="J747" s="67">
        <v>17617</v>
      </c>
      <c r="K747" s="67">
        <v>45.88</v>
      </c>
      <c r="L747" s="33">
        <v>226392</v>
      </c>
      <c r="M747" s="33">
        <v>19839</v>
      </c>
      <c r="N747" s="66">
        <v>51.66</v>
      </c>
    </row>
    <row r="748" spans="1:14" x14ac:dyDescent="0.25">
      <c r="A748" t="str">
        <f t="shared" si="12"/>
        <v>2582002</v>
      </c>
      <c r="C748" t="s">
        <v>135</v>
      </c>
      <c r="D748" t="s">
        <v>163</v>
      </c>
      <c r="E748">
        <v>136</v>
      </c>
      <c r="F748" s="33">
        <v>17362</v>
      </c>
      <c r="G748" s="33">
        <v>6489</v>
      </c>
      <c r="H748" s="66">
        <v>3.98</v>
      </c>
      <c r="I748" s="67">
        <v>804.07</v>
      </c>
      <c r="J748" s="67">
        <v>1363</v>
      </c>
      <c r="K748" s="67">
        <v>0.84</v>
      </c>
      <c r="L748" s="33">
        <v>1091088</v>
      </c>
      <c r="M748" s="33">
        <v>102551</v>
      </c>
      <c r="N748" s="66">
        <v>62.84</v>
      </c>
    </row>
    <row r="749" spans="1:14" x14ac:dyDescent="0.25">
      <c r="A749" t="str">
        <f t="shared" si="12"/>
        <v>2586671</v>
      </c>
      <c r="C749" t="s">
        <v>78</v>
      </c>
      <c r="D749" t="s">
        <v>163</v>
      </c>
      <c r="E749">
        <v>50</v>
      </c>
      <c r="F749" s="33">
        <v>136901</v>
      </c>
      <c r="G749" s="33">
        <v>26956</v>
      </c>
      <c r="H749" s="66">
        <v>44.93</v>
      </c>
      <c r="I749" s="67">
        <v>35484</v>
      </c>
      <c r="J749" s="67">
        <v>23147</v>
      </c>
      <c r="K749" s="67">
        <v>38.58</v>
      </c>
      <c r="L749" s="33">
        <v>196591</v>
      </c>
      <c r="M749" s="33">
        <v>19047</v>
      </c>
      <c r="N749" s="66">
        <v>31.75</v>
      </c>
    </row>
    <row r="750" spans="1:14" x14ac:dyDescent="0.25">
      <c r="A750" t="str">
        <f t="shared" si="12"/>
        <v>2586671A</v>
      </c>
      <c r="C750" t="s">
        <v>314</v>
      </c>
      <c r="D750" t="s">
        <v>163</v>
      </c>
      <c r="E750">
        <v>20</v>
      </c>
      <c r="F750" s="33">
        <v>51866</v>
      </c>
      <c r="G750" s="33">
        <v>11742</v>
      </c>
      <c r="H750" s="66">
        <v>48.93</v>
      </c>
      <c r="I750" s="67">
        <v>10976.72</v>
      </c>
      <c r="J750" s="67">
        <v>7604</v>
      </c>
      <c r="K750" s="67">
        <v>31.68</v>
      </c>
      <c r="L750" s="33">
        <v>79266</v>
      </c>
      <c r="M750" s="33">
        <v>6946</v>
      </c>
      <c r="N750" s="66">
        <v>28.94</v>
      </c>
    </row>
    <row r="751" spans="1:14" x14ac:dyDescent="0.25">
      <c r="A751" t="str">
        <f t="shared" si="12"/>
        <v>2586672</v>
      </c>
      <c r="C751" t="s">
        <v>99</v>
      </c>
      <c r="D751" t="s">
        <v>163</v>
      </c>
      <c r="E751">
        <v>40</v>
      </c>
      <c r="F751" s="33">
        <v>358800</v>
      </c>
      <c r="G751" s="33">
        <v>69739</v>
      </c>
      <c r="H751" s="66">
        <v>145.29</v>
      </c>
      <c r="I751" s="67">
        <v>0</v>
      </c>
      <c r="J751" s="67"/>
      <c r="K751" s="67"/>
      <c r="L751" s="33">
        <v>104751</v>
      </c>
      <c r="M751" s="33">
        <v>9180</v>
      </c>
      <c r="N751" s="66">
        <v>19.13</v>
      </c>
    </row>
    <row r="752" spans="1:14" x14ac:dyDescent="0.25">
      <c r="A752" t="str">
        <f t="shared" si="12"/>
        <v>2586673</v>
      </c>
      <c r="C752" t="s">
        <v>89</v>
      </c>
      <c r="D752" t="s">
        <v>163</v>
      </c>
      <c r="E752">
        <v>36</v>
      </c>
      <c r="F752" s="33">
        <v>298680</v>
      </c>
      <c r="G752" s="33">
        <v>59989</v>
      </c>
      <c r="H752" s="66">
        <v>138.86000000000001</v>
      </c>
      <c r="I752" s="67">
        <v>0</v>
      </c>
      <c r="J752" s="67"/>
      <c r="K752" s="67"/>
      <c r="L752" s="33">
        <v>250229</v>
      </c>
      <c r="M752" s="33">
        <v>21751</v>
      </c>
      <c r="N752" s="66">
        <v>50.35</v>
      </c>
    </row>
    <row r="753" spans="1:14" x14ac:dyDescent="0.25">
      <c r="A753" t="str">
        <f t="shared" si="12"/>
        <v>2586674</v>
      </c>
      <c r="C753" t="s">
        <v>72</v>
      </c>
      <c r="D753" t="s">
        <v>163</v>
      </c>
      <c r="E753">
        <v>104</v>
      </c>
      <c r="F753" s="33">
        <v>701900</v>
      </c>
      <c r="G753" s="33">
        <v>133875</v>
      </c>
      <c r="H753" s="66">
        <v>107.27</v>
      </c>
      <c r="I753" s="67">
        <v>0</v>
      </c>
      <c r="J753" s="67"/>
      <c r="K753" s="67"/>
      <c r="L753" s="33">
        <v>1033098</v>
      </c>
      <c r="M753" s="33">
        <v>89994</v>
      </c>
      <c r="N753" s="66">
        <v>72.11</v>
      </c>
    </row>
    <row r="754" spans="1:14" x14ac:dyDescent="0.25">
      <c r="A754" t="str">
        <f t="shared" si="12"/>
        <v>2586675</v>
      </c>
      <c r="C754" t="s">
        <v>226</v>
      </c>
      <c r="D754" t="s">
        <v>163</v>
      </c>
      <c r="E754">
        <v>110</v>
      </c>
      <c r="F754" s="33">
        <v>1306960</v>
      </c>
      <c r="G754" s="33">
        <v>244502</v>
      </c>
      <c r="H754" s="66">
        <v>185.23</v>
      </c>
      <c r="I754" s="67">
        <v>16972.84</v>
      </c>
      <c r="J754" s="67">
        <v>10978</v>
      </c>
      <c r="K754" s="67">
        <v>8.32</v>
      </c>
      <c r="L754" s="33">
        <v>466677</v>
      </c>
      <c r="M754" s="33">
        <v>40990</v>
      </c>
      <c r="N754" s="66">
        <v>31.05</v>
      </c>
    </row>
    <row r="755" spans="1:14" x14ac:dyDescent="0.25">
      <c r="A755" t="str">
        <f t="shared" si="12"/>
        <v>2586676</v>
      </c>
      <c r="C755" t="s">
        <v>301</v>
      </c>
      <c r="D755" t="s">
        <v>163</v>
      </c>
      <c r="E755">
        <v>54</v>
      </c>
      <c r="F755" s="33">
        <v>244960</v>
      </c>
      <c r="G755" s="33">
        <v>42429</v>
      </c>
      <c r="H755" s="66">
        <v>65.48</v>
      </c>
      <c r="I755" s="67">
        <v>30140.639999999999</v>
      </c>
      <c r="J755" s="67">
        <v>19098</v>
      </c>
      <c r="K755" s="67">
        <v>29.47</v>
      </c>
      <c r="L755" s="33">
        <v>216751</v>
      </c>
      <c r="M755" s="33">
        <v>19191</v>
      </c>
      <c r="N755" s="66">
        <v>29.62</v>
      </c>
    </row>
    <row r="756" spans="1:14" x14ac:dyDescent="0.25">
      <c r="A756" t="str">
        <f t="shared" si="12"/>
        <v>2586677A</v>
      </c>
      <c r="C756" t="s">
        <v>382</v>
      </c>
      <c r="D756" t="s">
        <v>163</v>
      </c>
      <c r="E756">
        <v>16</v>
      </c>
      <c r="F756" s="33">
        <v>48280</v>
      </c>
      <c r="G756" s="33">
        <v>9281</v>
      </c>
      <c r="H756" s="66">
        <v>48.34</v>
      </c>
      <c r="I756" s="67">
        <v>7888.46</v>
      </c>
      <c r="J756" s="67">
        <v>5713</v>
      </c>
      <c r="K756" s="67">
        <v>29.76</v>
      </c>
      <c r="L756" s="33">
        <v>39824</v>
      </c>
      <c r="M756" s="33">
        <v>3589</v>
      </c>
      <c r="N756" s="66">
        <v>18.690000000000001</v>
      </c>
    </row>
    <row r="757" spans="1:14" x14ac:dyDescent="0.25">
      <c r="A757" t="str">
        <f t="shared" si="12"/>
        <v>2586677B</v>
      </c>
      <c r="C757" t="s">
        <v>259</v>
      </c>
      <c r="D757" t="s">
        <v>163</v>
      </c>
      <c r="E757">
        <v>35</v>
      </c>
      <c r="F757" s="33">
        <v>123442</v>
      </c>
      <c r="G757" s="33">
        <v>28273</v>
      </c>
      <c r="H757" s="66">
        <v>67.319999999999993</v>
      </c>
      <c r="I757" s="67">
        <v>16818.62</v>
      </c>
      <c r="J757" s="67">
        <v>13102</v>
      </c>
      <c r="K757" s="67">
        <v>31.2</v>
      </c>
      <c r="L757" s="33">
        <v>127760</v>
      </c>
      <c r="M757" s="33">
        <v>11398</v>
      </c>
      <c r="N757" s="66">
        <v>27.14</v>
      </c>
    </row>
    <row r="758" spans="1:14" x14ac:dyDescent="0.25">
      <c r="A758" t="str">
        <f t="shared" si="12"/>
        <v>2586891</v>
      </c>
      <c r="C758" t="s">
        <v>150</v>
      </c>
      <c r="D758" t="s">
        <v>163</v>
      </c>
      <c r="E758">
        <v>17</v>
      </c>
      <c r="F758" s="33">
        <v>28794</v>
      </c>
      <c r="G758" s="33">
        <v>5805</v>
      </c>
      <c r="H758" s="66">
        <v>28.46</v>
      </c>
      <c r="I758" s="67">
        <v>0</v>
      </c>
      <c r="J758" s="67"/>
      <c r="K758" s="67"/>
      <c r="L758" s="33">
        <v>116328</v>
      </c>
      <c r="M758" s="33">
        <v>10310</v>
      </c>
      <c r="N758" s="66">
        <v>50.54</v>
      </c>
    </row>
    <row r="759" spans="1:14" x14ac:dyDescent="0.25">
      <c r="A759" t="str">
        <f t="shared" si="12"/>
        <v>2587052</v>
      </c>
      <c r="C759" t="s">
        <v>94</v>
      </c>
      <c r="D759" t="s">
        <v>163</v>
      </c>
      <c r="E759">
        <v>14</v>
      </c>
      <c r="F759" s="33">
        <v>18277</v>
      </c>
      <c r="G759" s="33">
        <v>4802</v>
      </c>
      <c r="H759" s="66">
        <v>28.58</v>
      </c>
      <c r="I759" s="67">
        <v>0</v>
      </c>
      <c r="J759" s="67"/>
      <c r="K759" s="67"/>
      <c r="L759" s="33">
        <v>137546</v>
      </c>
      <c r="M759" s="33">
        <v>10280</v>
      </c>
      <c r="N759" s="66">
        <v>61.19</v>
      </c>
    </row>
    <row r="760" spans="1:14" x14ac:dyDescent="0.25">
      <c r="A760" t="str">
        <f t="shared" si="12"/>
        <v>2587053</v>
      </c>
      <c r="C760" t="s">
        <v>83</v>
      </c>
      <c r="D760" t="s">
        <v>163</v>
      </c>
      <c r="E760">
        <v>12</v>
      </c>
      <c r="F760" s="33">
        <v>1535</v>
      </c>
      <c r="G760" s="33">
        <v>674</v>
      </c>
      <c r="H760" s="66">
        <v>4.68</v>
      </c>
      <c r="I760" s="67">
        <v>0</v>
      </c>
      <c r="J760" s="67"/>
      <c r="K760" s="67"/>
      <c r="L760" s="33">
        <v>110572</v>
      </c>
      <c r="M760" s="33">
        <v>9601</v>
      </c>
      <c r="N760" s="66">
        <v>66.67</v>
      </c>
    </row>
    <row r="761" spans="1:14" x14ac:dyDescent="0.25">
      <c r="A761" t="str">
        <f t="shared" si="12"/>
        <v>2596671</v>
      </c>
      <c r="B761" t="s">
        <v>582</v>
      </c>
      <c r="C761" t="s">
        <v>78</v>
      </c>
      <c r="D761" t="s">
        <v>581</v>
      </c>
      <c r="E761">
        <v>80</v>
      </c>
      <c r="F761" s="33">
        <v>649920</v>
      </c>
      <c r="G761" s="33">
        <v>90543</v>
      </c>
      <c r="H761" s="66">
        <v>94.32</v>
      </c>
      <c r="I761" s="67">
        <v>0</v>
      </c>
      <c r="J761" s="67"/>
      <c r="K761" s="67"/>
      <c r="L761" s="33">
        <v>840.85</v>
      </c>
      <c r="M761" s="33">
        <v>11294</v>
      </c>
      <c r="N761" s="66">
        <v>11.76</v>
      </c>
    </row>
    <row r="762" spans="1:14" x14ac:dyDescent="0.25">
      <c r="A762" t="str">
        <f t="shared" si="12"/>
        <v>2611671</v>
      </c>
      <c r="B762" t="s">
        <v>294</v>
      </c>
      <c r="C762" t="s">
        <v>438</v>
      </c>
      <c r="D762" t="s">
        <v>293</v>
      </c>
      <c r="E762">
        <v>4</v>
      </c>
      <c r="F762" s="33">
        <v>0</v>
      </c>
      <c r="G762" s="33">
        <v>0</v>
      </c>
      <c r="H762" s="66">
        <v>0</v>
      </c>
      <c r="I762" s="67">
        <v>0</v>
      </c>
      <c r="J762" s="67"/>
      <c r="K762" s="67"/>
      <c r="L762" s="33">
        <v>0</v>
      </c>
      <c r="N762" s="66"/>
    </row>
    <row r="763" spans="1:14" x14ac:dyDescent="0.25">
      <c r="A763" t="str">
        <f t="shared" si="12"/>
        <v>2616671</v>
      </c>
      <c r="C763" t="s">
        <v>78</v>
      </c>
      <c r="D763" t="s">
        <v>293</v>
      </c>
      <c r="E763">
        <v>36</v>
      </c>
      <c r="F763" s="33">
        <v>142144</v>
      </c>
      <c r="G763" s="33">
        <v>27932</v>
      </c>
      <c r="H763" s="66">
        <v>64.66</v>
      </c>
      <c r="I763" s="67">
        <v>7854</v>
      </c>
      <c r="J763" s="67">
        <v>7790</v>
      </c>
      <c r="K763" s="67">
        <v>18.03</v>
      </c>
      <c r="L763" s="33">
        <v>0.91</v>
      </c>
      <c r="M763" s="33">
        <v>1825</v>
      </c>
      <c r="N763" s="66">
        <v>4.22</v>
      </c>
    </row>
    <row r="764" spans="1:14" x14ac:dyDescent="0.25">
      <c r="A764" t="str">
        <f t="shared" si="12"/>
        <v>2616891</v>
      </c>
      <c r="C764" t="s">
        <v>150</v>
      </c>
      <c r="D764" t="s">
        <v>293</v>
      </c>
      <c r="E764">
        <v>8</v>
      </c>
      <c r="F764" s="33">
        <v>42582</v>
      </c>
      <c r="G764" s="33">
        <v>7919</v>
      </c>
      <c r="H764" s="66">
        <v>82.49</v>
      </c>
      <c r="I764" s="67">
        <v>2003</v>
      </c>
      <c r="J764" s="67">
        <v>2132</v>
      </c>
      <c r="K764" s="67">
        <v>22.21</v>
      </c>
      <c r="L764" s="33">
        <v>84.1</v>
      </c>
      <c r="M764" s="33">
        <v>489</v>
      </c>
      <c r="N764" s="66">
        <v>5.09</v>
      </c>
    </row>
    <row r="765" spans="1:14" x14ac:dyDescent="0.25">
      <c r="A765" t="str">
        <f t="shared" si="12"/>
        <v>2617051</v>
      </c>
      <c r="C765" t="s">
        <v>75</v>
      </c>
      <c r="D765" t="s">
        <v>293</v>
      </c>
      <c r="E765">
        <v>13</v>
      </c>
      <c r="F765" s="33">
        <v>2532</v>
      </c>
      <c r="G765" s="33">
        <v>686</v>
      </c>
      <c r="H765" s="66">
        <v>4.4000000000000004</v>
      </c>
      <c r="I765" s="67">
        <v>0</v>
      </c>
      <c r="J765" s="67"/>
      <c r="K765" s="67"/>
      <c r="L765" s="33">
        <v>0.96</v>
      </c>
      <c r="M765" s="33">
        <v>1153</v>
      </c>
      <c r="N765" s="66">
        <v>7.39</v>
      </c>
    </row>
    <row r="766" spans="1:14" x14ac:dyDescent="0.25">
      <c r="A766" t="str">
        <f t="shared" si="12"/>
        <v>2626671</v>
      </c>
      <c r="B766" t="s">
        <v>205</v>
      </c>
      <c r="C766" t="s">
        <v>78</v>
      </c>
      <c r="D766" t="s">
        <v>204</v>
      </c>
      <c r="E766">
        <v>45</v>
      </c>
      <c r="F766" s="33">
        <v>380800</v>
      </c>
      <c r="G766" s="33">
        <v>68647</v>
      </c>
      <c r="H766" s="66">
        <v>127.12</v>
      </c>
      <c r="I766" s="67">
        <v>0</v>
      </c>
      <c r="J766" s="67"/>
      <c r="K766" s="67"/>
      <c r="L766" s="33">
        <v>0</v>
      </c>
      <c r="N766" s="66"/>
    </row>
    <row r="767" spans="1:14" x14ac:dyDescent="0.25">
      <c r="A767" t="str">
        <f t="shared" si="12"/>
        <v>2626672</v>
      </c>
      <c r="C767" t="s">
        <v>99</v>
      </c>
      <c r="D767" t="s">
        <v>204</v>
      </c>
      <c r="E767">
        <v>40</v>
      </c>
      <c r="F767" s="33">
        <v>258720</v>
      </c>
      <c r="G767" s="33">
        <v>45970</v>
      </c>
      <c r="H767" s="66">
        <v>95.77</v>
      </c>
      <c r="I767" s="67">
        <v>0</v>
      </c>
      <c r="J767" s="67"/>
      <c r="K767" s="67"/>
      <c r="L767" s="33">
        <v>0</v>
      </c>
      <c r="N767" s="66"/>
    </row>
    <row r="768" spans="1:14" x14ac:dyDescent="0.25">
      <c r="A768" t="str">
        <f t="shared" si="12"/>
        <v>2626673</v>
      </c>
      <c r="C768" t="s">
        <v>89</v>
      </c>
      <c r="D768" t="s">
        <v>204</v>
      </c>
      <c r="E768">
        <v>100</v>
      </c>
      <c r="F768" s="33">
        <v>1138000</v>
      </c>
      <c r="G768" s="33">
        <v>180651</v>
      </c>
      <c r="H768" s="66">
        <v>150.54</v>
      </c>
      <c r="I768" s="67">
        <v>0</v>
      </c>
      <c r="J768" s="67"/>
      <c r="K768" s="67"/>
      <c r="L768" s="33">
        <v>477824</v>
      </c>
      <c r="M768" s="33">
        <v>51949</v>
      </c>
      <c r="N768" s="66">
        <v>43.29</v>
      </c>
    </row>
    <row r="769" spans="1:14" x14ac:dyDescent="0.25">
      <c r="A769" t="str">
        <f t="shared" si="12"/>
        <v>2626674</v>
      </c>
      <c r="C769" t="s">
        <v>72</v>
      </c>
      <c r="D769" t="s">
        <v>204</v>
      </c>
      <c r="E769">
        <v>20</v>
      </c>
      <c r="F769" s="33">
        <v>15620</v>
      </c>
      <c r="G769" s="33">
        <v>3047</v>
      </c>
      <c r="H769" s="66">
        <v>12.7</v>
      </c>
      <c r="I769" s="67">
        <v>3281.28</v>
      </c>
      <c r="J769" s="67">
        <v>3862</v>
      </c>
      <c r="K769" s="67">
        <v>16.09</v>
      </c>
      <c r="L769" s="33">
        <v>41260</v>
      </c>
      <c r="M769" s="33">
        <v>4597</v>
      </c>
      <c r="N769" s="66">
        <v>19.149999999999999</v>
      </c>
    </row>
    <row r="770" spans="1:14" x14ac:dyDescent="0.25">
      <c r="A770" t="str">
        <f t="shared" si="12"/>
        <v>2627051</v>
      </c>
      <c r="C770" t="s">
        <v>75</v>
      </c>
      <c r="D770" t="s">
        <v>204</v>
      </c>
      <c r="E770">
        <v>8</v>
      </c>
      <c r="F770" s="33">
        <v>18396</v>
      </c>
      <c r="G770" s="33">
        <v>3534</v>
      </c>
      <c r="H770" s="66">
        <v>36.81</v>
      </c>
      <c r="I770" s="67">
        <v>0</v>
      </c>
      <c r="J770" s="67"/>
      <c r="K770" s="67"/>
      <c r="L770" s="33">
        <v>47700</v>
      </c>
      <c r="M770" s="33">
        <v>4449</v>
      </c>
      <c r="N770" s="66">
        <v>46.34</v>
      </c>
    </row>
    <row r="771" spans="1:14" x14ac:dyDescent="0.25">
      <c r="A771" t="str">
        <f t="shared" si="12"/>
        <v>2646671</v>
      </c>
      <c r="B771" t="s">
        <v>472</v>
      </c>
      <c r="C771" t="s">
        <v>78</v>
      </c>
      <c r="D771" t="s">
        <v>471</v>
      </c>
      <c r="E771">
        <v>40</v>
      </c>
      <c r="F771" s="33">
        <v>42744</v>
      </c>
      <c r="G771" s="33">
        <v>7881</v>
      </c>
      <c r="H771" s="66">
        <v>16.420000000000002</v>
      </c>
      <c r="I771" s="67">
        <v>24742</v>
      </c>
      <c r="J771" s="67">
        <v>33700</v>
      </c>
      <c r="K771" s="67">
        <v>70.209999999999994</v>
      </c>
      <c r="L771" s="33">
        <v>106000</v>
      </c>
      <c r="M771" s="33">
        <v>9216</v>
      </c>
      <c r="N771" s="66">
        <v>19.2</v>
      </c>
    </row>
    <row r="772" spans="1:14" x14ac:dyDescent="0.25">
      <c r="A772" t="str">
        <f t="shared" ref="A772:A835" si="13">CONCATENATE(D772,C772)</f>
        <v>2646672</v>
      </c>
      <c r="C772" t="s">
        <v>99</v>
      </c>
      <c r="D772" t="s">
        <v>471</v>
      </c>
      <c r="E772">
        <v>40</v>
      </c>
      <c r="F772" s="33">
        <v>24320</v>
      </c>
      <c r="G772" s="33">
        <v>4313</v>
      </c>
      <c r="H772" s="66">
        <v>8.99</v>
      </c>
      <c r="I772" s="67">
        <v>13329.78</v>
      </c>
      <c r="J772" s="67">
        <v>22779</v>
      </c>
      <c r="K772" s="67">
        <v>47.46</v>
      </c>
      <c r="L772" s="33">
        <v>120400</v>
      </c>
      <c r="M772" s="33">
        <v>15937</v>
      </c>
      <c r="N772" s="66">
        <v>33.200000000000003</v>
      </c>
    </row>
    <row r="773" spans="1:14" x14ac:dyDescent="0.25">
      <c r="A773" t="str">
        <f t="shared" si="13"/>
        <v>2646673</v>
      </c>
      <c r="C773" t="s">
        <v>89</v>
      </c>
      <c r="D773" t="s">
        <v>471</v>
      </c>
      <c r="E773">
        <v>78</v>
      </c>
      <c r="F773" s="33">
        <v>218880</v>
      </c>
      <c r="G773" s="33">
        <v>34844</v>
      </c>
      <c r="H773" s="66">
        <v>37.229999999999997</v>
      </c>
      <c r="I773" s="67">
        <v>24202.720000000001</v>
      </c>
      <c r="J773" s="67">
        <v>41570</v>
      </c>
      <c r="K773" s="67">
        <v>44.41</v>
      </c>
      <c r="L773" s="33">
        <v>184000</v>
      </c>
      <c r="M773" s="33">
        <v>29575</v>
      </c>
      <c r="N773" s="66">
        <v>31.6</v>
      </c>
    </row>
    <row r="774" spans="1:14" x14ac:dyDescent="0.25">
      <c r="A774" t="str">
        <f t="shared" si="13"/>
        <v>2656671</v>
      </c>
      <c r="B774" t="s">
        <v>320</v>
      </c>
      <c r="C774" t="s">
        <v>78</v>
      </c>
      <c r="D774" t="s">
        <v>319</v>
      </c>
      <c r="E774">
        <v>72</v>
      </c>
      <c r="F774" s="33">
        <v>614110</v>
      </c>
      <c r="G774" s="33">
        <v>108019</v>
      </c>
      <c r="H774" s="66">
        <v>125.02</v>
      </c>
      <c r="I774" s="67">
        <v>0</v>
      </c>
      <c r="J774" s="67"/>
      <c r="K774" s="67"/>
      <c r="L774" s="33">
        <v>1432.29</v>
      </c>
      <c r="M774" s="33">
        <v>8018</v>
      </c>
      <c r="N774" s="66">
        <v>9.2799999999999994</v>
      </c>
    </row>
    <row r="775" spans="1:14" x14ac:dyDescent="0.25">
      <c r="A775" t="str">
        <f t="shared" si="13"/>
        <v>2657051</v>
      </c>
      <c r="C775" t="s">
        <v>75</v>
      </c>
      <c r="D775" t="s">
        <v>319</v>
      </c>
      <c r="E775">
        <v>8</v>
      </c>
      <c r="H775" s="66"/>
      <c r="I775" s="67">
        <v>188.17</v>
      </c>
      <c r="J775" s="67">
        <v>257</v>
      </c>
      <c r="K775" s="67">
        <v>2.68</v>
      </c>
      <c r="L775" s="33">
        <v>543.55999999999995</v>
      </c>
      <c r="M775" s="33">
        <v>2310</v>
      </c>
      <c r="N775" s="66">
        <v>24.06</v>
      </c>
    </row>
    <row r="776" spans="1:14" x14ac:dyDescent="0.25">
      <c r="A776" t="str">
        <f t="shared" si="13"/>
        <v>2666671</v>
      </c>
      <c r="B776" t="s">
        <v>408</v>
      </c>
      <c r="C776" t="s">
        <v>78</v>
      </c>
      <c r="D776" t="s">
        <v>407</v>
      </c>
      <c r="E776">
        <v>64</v>
      </c>
      <c r="F776" s="33">
        <v>690600</v>
      </c>
      <c r="G776" s="33">
        <v>127837</v>
      </c>
      <c r="H776" s="66">
        <v>166.45</v>
      </c>
      <c r="I776" s="67">
        <v>0</v>
      </c>
      <c r="J776" s="67"/>
      <c r="K776" s="67"/>
      <c r="L776" s="33">
        <v>1339.42</v>
      </c>
      <c r="M776" s="33">
        <v>8594</v>
      </c>
      <c r="N776" s="66">
        <v>11.19</v>
      </c>
    </row>
    <row r="777" spans="1:14" x14ac:dyDescent="0.25">
      <c r="A777" t="str">
        <f t="shared" si="13"/>
        <v>2666672</v>
      </c>
      <c r="C777" t="s">
        <v>99</v>
      </c>
      <c r="D777" t="s">
        <v>407</v>
      </c>
      <c r="E777">
        <v>24</v>
      </c>
      <c r="F777" s="33">
        <v>230580</v>
      </c>
      <c r="G777" s="33">
        <v>45294</v>
      </c>
      <c r="H777" s="66">
        <v>157.27000000000001</v>
      </c>
      <c r="I777" s="67">
        <v>0</v>
      </c>
      <c r="J777" s="67"/>
      <c r="K777" s="67"/>
      <c r="L777" s="33">
        <v>1067.98</v>
      </c>
      <c r="M777" s="33">
        <v>6505</v>
      </c>
      <c r="N777" s="66">
        <v>22.59</v>
      </c>
    </row>
    <row r="778" spans="1:14" x14ac:dyDescent="0.25">
      <c r="A778" t="str">
        <f t="shared" si="13"/>
        <v>2667051</v>
      </c>
      <c r="C778" t="s">
        <v>75</v>
      </c>
      <c r="D778" t="s">
        <v>407</v>
      </c>
      <c r="E778">
        <v>6</v>
      </c>
      <c r="F778" s="33">
        <v>3552</v>
      </c>
      <c r="G778" s="33">
        <v>923</v>
      </c>
      <c r="H778" s="66">
        <v>12.82</v>
      </c>
      <c r="I778" s="67">
        <v>0</v>
      </c>
      <c r="J778" s="67"/>
      <c r="K778" s="67"/>
      <c r="L778" s="33">
        <v>17.22</v>
      </c>
      <c r="M778" s="33">
        <v>453</v>
      </c>
      <c r="N778" s="66">
        <v>6.29</v>
      </c>
    </row>
    <row r="779" spans="1:14" x14ac:dyDescent="0.25">
      <c r="A779" t="str">
        <f t="shared" si="13"/>
        <v>2686671</v>
      </c>
      <c r="B779" t="s">
        <v>543</v>
      </c>
      <c r="C779" t="s">
        <v>78</v>
      </c>
      <c r="D779" t="s">
        <v>542</v>
      </c>
      <c r="E779">
        <v>46</v>
      </c>
      <c r="F779" s="33">
        <v>203952</v>
      </c>
      <c r="G779" s="33">
        <v>47283</v>
      </c>
      <c r="H779" s="66">
        <v>85.66</v>
      </c>
      <c r="I779" s="67">
        <v>0</v>
      </c>
      <c r="J779" s="67"/>
      <c r="K779" s="67"/>
      <c r="L779" s="33">
        <v>99880</v>
      </c>
      <c r="M779" s="33">
        <v>4917</v>
      </c>
      <c r="N779" s="66">
        <v>8.91</v>
      </c>
    </row>
    <row r="780" spans="1:14" x14ac:dyDescent="0.25">
      <c r="A780" t="str">
        <f t="shared" si="13"/>
        <v>2716671</v>
      </c>
      <c r="B780" t="s">
        <v>501</v>
      </c>
      <c r="C780" t="s">
        <v>78</v>
      </c>
      <c r="D780" t="s">
        <v>500</v>
      </c>
      <c r="E780">
        <v>100</v>
      </c>
      <c r="F780" s="33">
        <v>966413</v>
      </c>
      <c r="G780" s="33">
        <v>119790</v>
      </c>
      <c r="H780" s="66">
        <v>99.83</v>
      </c>
      <c r="I780" s="67">
        <v>0</v>
      </c>
      <c r="J780" s="67"/>
      <c r="K780" s="67"/>
      <c r="L780" s="33">
        <v>0</v>
      </c>
      <c r="M780" s="33">
        <v>34160</v>
      </c>
      <c r="N780" s="66">
        <v>28.47</v>
      </c>
    </row>
    <row r="781" spans="1:14" x14ac:dyDescent="0.25">
      <c r="A781" t="str">
        <f t="shared" si="13"/>
        <v>2716672</v>
      </c>
      <c r="C781" t="s">
        <v>99</v>
      </c>
      <c r="D781" t="s">
        <v>500</v>
      </c>
      <c r="E781">
        <v>36</v>
      </c>
      <c r="F781" s="33">
        <v>126087</v>
      </c>
      <c r="G781" s="33">
        <v>15051</v>
      </c>
      <c r="H781" s="66">
        <v>34.840000000000003</v>
      </c>
      <c r="I781" s="67">
        <v>0</v>
      </c>
      <c r="J781" s="67">
        <v>6811</v>
      </c>
      <c r="K781" s="67">
        <v>15.77</v>
      </c>
      <c r="L781" s="33">
        <v>0</v>
      </c>
      <c r="M781" s="33">
        <v>1968</v>
      </c>
      <c r="N781" s="66">
        <v>4.5599999999999996</v>
      </c>
    </row>
    <row r="782" spans="1:14" x14ac:dyDescent="0.25">
      <c r="A782" t="str">
        <f t="shared" si="13"/>
        <v>2717051</v>
      </c>
      <c r="C782" t="s">
        <v>75</v>
      </c>
      <c r="D782" t="s">
        <v>500</v>
      </c>
      <c r="E782">
        <v>13</v>
      </c>
      <c r="F782" s="33">
        <v>14778</v>
      </c>
      <c r="G782" s="33">
        <v>1656</v>
      </c>
      <c r="H782" s="66">
        <v>10.62</v>
      </c>
      <c r="I782" s="67">
        <v>0</v>
      </c>
      <c r="J782" s="67">
        <v>15</v>
      </c>
      <c r="K782" s="67">
        <v>0.1</v>
      </c>
      <c r="L782" s="33">
        <v>0</v>
      </c>
      <c r="M782" s="33">
        <v>7332</v>
      </c>
      <c r="N782" s="66">
        <v>47</v>
      </c>
    </row>
    <row r="783" spans="1:14" x14ac:dyDescent="0.25">
      <c r="A783" t="str">
        <f t="shared" si="13"/>
        <v>2736671</v>
      </c>
      <c r="B783" t="s">
        <v>347</v>
      </c>
      <c r="C783" t="s">
        <v>78</v>
      </c>
      <c r="D783" t="s">
        <v>346</v>
      </c>
      <c r="E783">
        <v>60</v>
      </c>
      <c r="F783" s="33">
        <v>401420</v>
      </c>
      <c r="G783" s="33">
        <v>52781</v>
      </c>
      <c r="H783" s="66">
        <v>73.31</v>
      </c>
      <c r="I783" s="67">
        <v>0</v>
      </c>
      <c r="J783" s="67"/>
      <c r="K783" s="67"/>
      <c r="L783" s="33">
        <v>1604.17</v>
      </c>
      <c r="M783" s="33">
        <v>10475</v>
      </c>
      <c r="N783" s="66">
        <v>14.55</v>
      </c>
    </row>
    <row r="784" spans="1:14" x14ac:dyDescent="0.25">
      <c r="A784" t="str">
        <f t="shared" si="13"/>
        <v>2736672</v>
      </c>
      <c r="C784" t="s">
        <v>99</v>
      </c>
      <c r="D784" t="s">
        <v>346</v>
      </c>
      <c r="E784">
        <v>75</v>
      </c>
      <c r="F784" s="33">
        <v>711049</v>
      </c>
      <c r="G784" s="33">
        <v>92594</v>
      </c>
      <c r="H784" s="66">
        <v>102.88</v>
      </c>
      <c r="I784" s="67">
        <v>0</v>
      </c>
      <c r="J784" s="67"/>
      <c r="K784" s="67"/>
      <c r="L784" s="33">
        <v>4010.43</v>
      </c>
      <c r="M784" s="33">
        <v>25866</v>
      </c>
      <c r="N784" s="66">
        <v>28.74</v>
      </c>
    </row>
    <row r="785" spans="1:14" x14ac:dyDescent="0.25">
      <c r="A785" t="str">
        <f t="shared" si="13"/>
        <v>2742001</v>
      </c>
      <c r="B785" t="s">
        <v>284</v>
      </c>
      <c r="C785" t="s">
        <v>86</v>
      </c>
      <c r="D785" t="s">
        <v>283</v>
      </c>
      <c r="E785">
        <v>216</v>
      </c>
      <c r="F785" s="33">
        <v>1080880</v>
      </c>
      <c r="G785" s="33">
        <v>220352</v>
      </c>
      <c r="H785" s="66">
        <v>85.01</v>
      </c>
      <c r="I785" s="67">
        <v>236429.68</v>
      </c>
      <c r="J785" s="67">
        <v>180620</v>
      </c>
      <c r="K785" s="67">
        <v>69.680000000000007</v>
      </c>
      <c r="L785" s="33">
        <v>0</v>
      </c>
      <c r="N785" s="66"/>
    </row>
    <row r="786" spans="1:14" x14ac:dyDescent="0.25">
      <c r="A786" t="str">
        <f t="shared" si="13"/>
        <v>2742002</v>
      </c>
      <c r="C786" t="s">
        <v>135</v>
      </c>
      <c r="D786" t="s">
        <v>283</v>
      </c>
      <c r="E786">
        <v>240</v>
      </c>
      <c r="F786" s="33">
        <v>448868</v>
      </c>
      <c r="G786" s="33">
        <v>99756</v>
      </c>
      <c r="H786" s="66">
        <v>34.64</v>
      </c>
      <c r="I786" s="67">
        <v>232916.59</v>
      </c>
      <c r="J786" s="67">
        <v>265737</v>
      </c>
      <c r="K786" s="67">
        <v>92.27</v>
      </c>
      <c r="L786" s="33">
        <v>0</v>
      </c>
      <c r="N786" s="66"/>
    </row>
    <row r="787" spans="1:14" x14ac:dyDescent="0.25">
      <c r="A787" t="str">
        <f t="shared" si="13"/>
        <v>2746671</v>
      </c>
      <c r="C787" t="s">
        <v>78</v>
      </c>
      <c r="D787" t="s">
        <v>283</v>
      </c>
      <c r="E787">
        <v>64</v>
      </c>
      <c r="G787" s="33">
        <v>0</v>
      </c>
      <c r="H787" s="66">
        <v>0</v>
      </c>
      <c r="I787" s="67">
        <v>0</v>
      </c>
      <c r="J787" s="67"/>
      <c r="K787" s="67"/>
      <c r="L787" s="33">
        <v>0</v>
      </c>
      <c r="N787" s="66"/>
    </row>
    <row r="788" spans="1:14" x14ac:dyDescent="0.25">
      <c r="A788" t="str">
        <f t="shared" si="13"/>
        <v>2746672</v>
      </c>
      <c r="C788" t="s">
        <v>99</v>
      </c>
      <c r="D788" t="s">
        <v>283</v>
      </c>
      <c r="E788">
        <v>100</v>
      </c>
      <c r="F788" s="33">
        <v>70586</v>
      </c>
      <c r="G788" s="33">
        <v>11574</v>
      </c>
      <c r="H788" s="66">
        <v>9.65</v>
      </c>
      <c r="I788" s="67">
        <v>36966.050000000003</v>
      </c>
      <c r="J788" s="67">
        <v>50729</v>
      </c>
      <c r="K788" s="67">
        <v>42.27</v>
      </c>
      <c r="L788" s="33">
        <v>0</v>
      </c>
      <c r="N788" s="66"/>
    </row>
    <row r="789" spans="1:14" x14ac:dyDescent="0.25">
      <c r="A789" t="str">
        <f t="shared" si="13"/>
        <v>2746673</v>
      </c>
      <c r="C789" t="s">
        <v>89</v>
      </c>
      <c r="D789" t="s">
        <v>283</v>
      </c>
      <c r="E789">
        <v>110</v>
      </c>
      <c r="G789" s="33">
        <v>0</v>
      </c>
      <c r="H789" s="66">
        <v>0</v>
      </c>
      <c r="I789" s="67">
        <v>0</v>
      </c>
      <c r="J789" s="67"/>
      <c r="K789" s="67"/>
      <c r="L789" s="33">
        <v>0</v>
      </c>
      <c r="N789" s="66"/>
    </row>
    <row r="790" spans="1:14" x14ac:dyDescent="0.25">
      <c r="A790" t="str">
        <f t="shared" si="13"/>
        <v>2746674</v>
      </c>
      <c r="C790" t="s">
        <v>72</v>
      </c>
      <c r="D790" t="s">
        <v>283</v>
      </c>
      <c r="E790">
        <v>134</v>
      </c>
      <c r="F790" s="33">
        <v>662471</v>
      </c>
      <c r="G790" s="33">
        <v>130950</v>
      </c>
      <c r="H790" s="66">
        <v>81.44</v>
      </c>
      <c r="I790" s="67">
        <v>65979.63</v>
      </c>
      <c r="J790" s="67">
        <v>80194</v>
      </c>
      <c r="K790" s="67">
        <v>49.87</v>
      </c>
      <c r="L790" s="33">
        <v>0</v>
      </c>
      <c r="N790" s="66"/>
    </row>
    <row r="791" spans="1:14" x14ac:dyDescent="0.25">
      <c r="A791" t="str">
        <f t="shared" si="13"/>
        <v>2746676</v>
      </c>
      <c r="C791" t="s">
        <v>301</v>
      </c>
      <c r="D791" t="s">
        <v>283</v>
      </c>
      <c r="E791">
        <v>53</v>
      </c>
      <c r="G791" s="33">
        <v>0</v>
      </c>
      <c r="H791" s="66">
        <v>0</v>
      </c>
      <c r="I791" s="67">
        <v>0</v>
      </c>
      <c r="J791" s="67"/>
      <c r="K791" s="67"/>
      <c r="L791" s="33">
        <v>0</v>
      </c>
      <c r="N791" s="66"/>
    </row>
    <row r="792" spans="1:14" x14ac:dyDescent="0.25">
      <c r="A792" t="str">
        <f t="shared" si="13"/>
        <v>2746677</v>
      </c>
      <c r="C792" t="s">
        <v>313</v>
      </c>
      <c r="D792" t="s">
        <v>283</v>
      </c>
      <c r="E792">
        <v>41</v>
      </c>
      <c r="G792" s="33">
        <v>0</v>
      </c>
      <c r="H792" s="66">
        <v>0</v>
      </c>
      <c r="I792" s="67">
        <v>0</v>
      </c>
      <c r="J792" s="67"/>
      <c r="K792" s="67"/>
      <c r="L792" s="33">
        <v>0</v>
      </c>
      <c r="N792" s="66"/>
    </row>
    <row r="793" spans="1:14" x14ac:dyDescent="0.25">
      <c r="A793" t="str">
        <f t="shared" si="13"/>
        <v>2746891</v>
      </c>
      <c r="C793" t="s">
        <v>150</v>
      </c>
      <c r="D793" t="s">
        <v>283</v>
      </c>
      <c r="E793">
        <v>8</v>
      </c>
      <c r="G793" s="33">
        <v>0</v>
      </c>
      <c r="H793" s="66">
        <v>0</v>
      </c>
      <c r="I793" s="67">
        <v>0</v>
      </c>
      <c r="J793" s="67"/>
      <c r="K793" s="67"/>
      <c r="L793" s="33">
        <v>0</v>
      </c>
      <c r="N793" s="66"/>
    </row>
    <row r="794" spans="1:14" x14ac:dyDescent="0.25">
      <c r="A794" t="str">
        <f t="shared" si="13"/>
        <v>2746892</v>
      </c>
      <c r="C794" t="s">
        <v>175</v>
      </c>
      <c r="D794" t="s">
        <v>283</v>
      </c>
      <c r="E794">
        <v>24</v>
      </c>
      <c r="F794" s="33">
        <v>182876</v>
      </c>
      <c r="G794" s="33">
        <v>32997</v>
      </c>
      <c r="H794" s="66">
        <v>114.57</v>
      </c>
      <c r="I794" s="67">
        <v>15152.28</v>
      </c>
      <c r="J794" s="67">
        <v>16062</v>
      </c>
      <c r="K794" s="67">
        <v>55.77</v>
      </c>
      <c r="L794" s="33">
        <v>0</v>
      </c>
      <c r="N794" s="66"/>
    </row>
    <row r="795" spans="1:14" x14ac:dyDescent="0.25">
      <c r="A795" t="str">
        <f t="shared" si="13"/>
        <v>2746893</v>
      </c>
      <c r="C795" t="s">
        <v>419</v>
      </c>
      <c r="D795" t="s">
        <v>283</v>
      </c>
      <c r="E795">
        <v>8</v>
      </c>
      <c r="F795" s="33">
        <v>185</v>
      </c>
      <c r="G795" s="33">
        <v>48</v>
      </c>
      <c r="H795" s="66">
        <v>0.5</v>
      </c>
      <c r="I795" s="67">
        <v>487.88</v>
      </c>
      <c r="J795" s="67">
        <v>563</v>
      </c>
      <c r="K795" s="67">
        <v>5.86</v>
      </c>
      <c r="L795" s="33">
        <v>0</v>
      </c>
      <c r="N795" s="66"/>
    </row>
    <row r="796" spans="1:14" x14ac:dyDescent="0.25">
      <c r="A796" t="str">
        <f t="shared" si="13"/>
        <v>2747051</v>
      </c>
      <c r="C796" t="s">
        <v>75</v>
      </c>
      <c r="D796" t="s">
        <v>283</v>
      </c>
      <c r="E796">
        <v>3</v>
      </c>
      <c r="F796" s="33">
        <v>2434</v>
      </c>
      <c r="G796" s="33">
        <v>574</v>
      </c>
      <c r="H796" s="66">
        <v>15.94</v>
      </c>
      <c r="I796" s="67">
        <v>3134.82</v>
      </c>
      <c r="J796" s="67">
        <v>5034</v>
      </c>
      <c r="K796" s="67">
        <v>139.83000000000001</v>
      </c>
      <c r="L796" s="33">
        <v>0</v>
      </c>
      <c r="N796" s="66"/>
    </row>
    <row r="797" spans="1:14" x14ac:dyDescent="0.25">
      <c r="A797" t="str">
        <f t="shared" si="13"/>
        <v>2756671</v>
      </c>
      <c r="B797" t="s">
        <v>278</v>
      </c>
      <c r="C797" t="s">
        <v>78</v>
      </c>
      <c r="D797" t="s">
        <v>277</v>
      </c>
      <c r="E797">
        <v>40</v>
      </c>
      <c r="F797" s="33">
        <v>336880</v>
      </c>
      <c r="G797" s="33">
        <v>49264</v>
      </c>
      <c r="H797" s="66">
        <v>102.63</v>
      </c>
      <c r="I797" s="67">
        <v>0</v>
      </c>
      <c r="J797" s="67"/>
      <c r="K797" s="67"/>
      <c r="L797" s="33">
        <v>94000</v>
      </c>
      <c r="M797" s="33">
        <v>5155</v>
      </c>
      <c r="N797" s="66">
        <v>10.74</v>
      </c>
    </row>
    <row r="798" spans="1:14" x14ac:dyDescent="0.25">
      <c r="A798" t="str">
        <f t="shared" si="13"/>
        <v>2756672</v>
      </c>
      <c r="C798" t="s">
        <v>99</v>
      </c>
      <c r="D798" t="s">
        <v>277</v>
      </c>
      <c r="E798">
        <v>48</v>
      </c>
      <c r="F798" s="33">
        <v>389335</v>
      </c>
      <c r="G798" s="33">
        <v>46380</v>
      </c>
      <c r="H798" s="66">
        <v>80.52</v>
      </c>
      <c r="I798" s="67">
        <v>0</v>
      </c>
      <c r="J798" s="67"/>
      <c r="K798" s="67"/>
      <c r="L798" s="33">
        <v>94150</v>
      </c>
      <c r="M798" s="33">
        <v>5433</v>
      </c>
      <c r="N798" s="66">
        <v>9.43</v>
      </c>
    </row>
    <row r="799" spans="1:14" x14ac:dyDescent="0.25">
      <c r="A799" t="str">
        <f t="shared" si="13"/>
        <v>2756673</v>
      </c>
      <c r="C799" t="s">
        <v>89</v>
      </c>
      <c r="D799" t="s">
        <v>277</v>
      </c>
      <c r="E799">
        <v>48</v>
      </c>
      <c r="F799" s="33">
        <v>389335</v>
      </c>
      <c r="G799" s="33">
        <v>46380</v>
      </c>
      <c r="H799" s="66">
        <v>80.52</v>
      </c>
      <c r="I799" s="67">
        <v>0</v>
      </c>
      <c r="J799" s="67"/>
      <c r="K799" s="67"/>
      <c r="L799" s="33">
        <v>94150</v>
      </c>
      <c r="M799" s="33">
        <v>5433</v>
      </c>
      <c r="N799" s="66">
        <v>9.43</v>
      </c>
    </row>
    <row r="800" spans="1:14" x14ac:dyDescent="0.25">
      <c r="A800" t="str">
        <f t="shared" si="13"/>
        <v>2757051</v>
      </c>
      <c r="C800" t="s">
        <v>75</v>
      </c>
      <c r="D800" t="s">
        <v>277</v>
      </c>
      <c r="E800">
        <v>12</v>
      </c>
      <c r="F800" s="33">
        <v>1732</v>
      </c>
      <c r="G800" s="33">
        <v>294</v>
      </c>
      <c r="H800" s="66">
        <v>2.04</v>
      </c>
      <c r="I800" s="67">
        <v>86.32</v>
      </c>
      <c r="J800" s="67">
        <v>144</v>
      </c>
      <c r="K800" s="67">
        <v>1</v>
      </c>
      <c r="L800" s="33">
        <v>86400</v>
      </c>
      <c r="M800" s="33">
        <v>3819</v>
      </c>
      <c r="N800" s="66">
        <v>26.52</v>
      </c>
    </row>
    <row r="801" spans="1:14" x14ac:dyDescent="0.25">
      <c r="A801" t="str">
        <f t="shared" si="13"/>
        <v>2776671</v>
      </c>
      <c r="B801" t="s">
        <v>325</v>
      </c>
      <c r="C801" t="s">
        <v>78</v>
      </c>
      <c r="D801" t="s">
        <v>324</v>
      </c>
      <c r="E801">
        <v>56</v>
      </c>
      <c r="F801" s="33">
        <v>534800</v>
      </c>
      <c r="G801" s="33">
        <v>100642</v>
      </c>
      <c r="H801" s="66">
        <v>149.76</v>
      </c>
      <c r="I801" s="67">
        <v>0</v>
      </c>
      <c r="J801" s="67"/>
      <c r="K801" s="67"/>
      <c r="L801" s="33">
        <v>27900</v>
      </c>
      <c r="M801" s="33">
        <v>2774</v>
      </c>
      <c r="N801" s="66">
        <v>4.13</v>
      </c>
    </row>
    <row r="802" spans="1:14" x14ac:dyDescent="0.25">
      <c r="A802" t="str">
        <f t="shared" si="13"/>
        <v>2777051</v>
      </c>
      <c r="C802" t="s">
        <v>75</v>
      </c>
      <c r="D802" t="s">
        <v>324</v>
      </c>
      <c r="E802">
        <v>3</v>
      </c>
      <c r="F802" s="33">
        <v>1113</v>
      </c>
      <c r="G802" s="33">
        <v>285</v>
      </c>
      <c r="H802" s="66">
        <v>7.92</v>
      </c>
      <c r="I802" s="67">
        <v>0</v>
      </c>
      <c r="J802" s="67"/>
      <c r="K802" s="67"/>
      <c r="L802" s="33">
        <v>10100</v>
      </c>
      <c r="M802" s="33">
        <v>491</v>
      </c>
      <c r="N802" s="66">
        <v>13.64</v>
      </c>
    </row>
    <row r="803" spans="1:14" x14ac:dyDescent="0.25">
      <c r="A803" t="str">
        <f t="shared" si="13"/>
        <v>2786671</v>
      </c>
      <c r="B803" t="s">
        <v>379</v>
      </c>
      <c r="C803" t="s">
        <v>78</v>
      </c>
      <c r="D803" t="s">
        <v>378</v>
      </c>
      <c r="E803">
        <v>115</v>
      </c>
      <c r="F803" s="33">
        <v>916163</v>
      </c>
      <c r="G803" s="33">
        <v>112877</v>
      </c>
      <c r="H803" s="66">
        <v>81.790000000000006</v>
      </c>
      <c r="I803" s="67">
        <v>23096.02</v>
      </c>
      <c r="J803" s="67">
        <v>10298</v>
      </c>
      <c r="K803" s="67">
        <v>7.46</v>
      </c>
      <c r="L803" s="33">
        <v>158941</v>
      </c>
      <c r="M803" s="33">
        <v>29114</v>
      </c>
      <c r="N803" s="66">
        <v>21.1</v>
      </c>
    </row>
    <row r="804" spans="1:14" x14ac:dyDescent="0.25">
      <c r="A804" t="str">
        <f t="shared" si="13"/>
        <v>2786672</v>
      </c>
      <c r="C804" t="s">
        <v>99</v>
      </c>
      <c r="D804" t="s">
        <v>378</v>
      </c>
      <c r="E804">
        <v>37</v>
      </c>
      <c r="F804" s="33">
        <v>343726</v>
      </c>
      <c r="G804" s="33">
        <v>48613</v>
      </c>
      <c r="H804" s="66">
        <v>109.49</v>
      </c>
      <c r="I804" s="67">
        <v>0</v>
      </c>
      <c r="J804" s="67"/>
      <c r="K804" s="67"/>
      <c r="L804" s="33">
        <v>54587</v>
      </c>
      <c r="M804" s="33">
        <v>7063</v>
      </c>
      <c r="N804" s="66">
        <v>15.91</v>
      </c>
    </row>
    <row r="805" spans="1:14" x14ac:dyDescent="0.25">
      <c r="A805" t="str">
        <f t="shared" si="13"/>
        <v>2787051</v>
      </c>
      <c r="C805" t="s">
        <v>75</v>
      </c>
      <c r="D805" t="s">
        <v>378</v>
      </c>
      <c r="E805">
        <v>8</v>
      </c>
      <c r="F805" s="33">
        <v>1985</v>
      </c>
      <c r="G805" s="33">
        <v>424</v>
      </c>
      <c r="H805" s="66">
        <v>4.42</v>
      </c>
      <c r="I805" s="67">
        <v>0</v>
      </c>
      <c r="J805" s="67"/>
      <c r="K805" s="67"/>
      <c r="L805" s="33">
        <v>58877</v>
      </c>
      <c r="M805" s="33">
        <v>7466</v>
      </c>
      <c r="N805" s="66">
        <v>77.77</v>
      </c>
    </row>
    <row r="806" spans="1:14" x14ac:dyDescent="0.25">
      <c r="A806" t="str">
        <f t="shared" si="13"/>
        <v>2796671</v>
      </c>
      <c r="B806" t="s">
        <v>499</v>
      </c>
      <c r="C806" t="s">
        <v>78</v>
      </c>
      <c r="D806" t="s">
        <v>498</v>
      </c>
      <c r="E806">
        <v>48</v>
      </c>
      <c r="F806" s="33">
        <v>110833</v>
      </c>
      <c r="G806" s="33">
        <v>43224</v>
      </c>
      <c r="H806" s="66">
        <v>75.040000000000006</v>
      </c>
      <c r="I806" s="67">
        <v>0</v>
      </c>
      <c r="J806" s="67"/>
      <c r="K806" s="67"/>
      <c r="L806" s="33">
        <v>0</v>
      </c>
      <c r="N806" s="66"/>
    </row>
    <row r="807" spans="1:14" x14ac:dyDescent="0.25">
      <c r="A807" t="str">
        <f t="shared" si="13"/>
        <v>2796891</v>
      </c>
      <c r="C807" t="s">
        <v>150</v>
      </c>
      <c r="D807" t="s">
        <v>498</v>
      </c>
      <c r="E807">
        <v>6</v>
      </c>
      <c r="H807" s="66"/>
      <c r="I807" s="67">
        <v>0</v>
      </c>
      <c r="J807" s="67"/>
      <c r="K807" s="67"/>
      <c r="L807" s="33">
        <v>0</v>
      </c>
      <c r="N807" s="66"/>
    </row>
    <row r="808" spans="1:14" x14ac:dyDescent="0.25">
      <c r="A808" t="str">
        <f t="shared" si="13"/>
        <v>2796892</v>
      </c>
      <c r="C808" t="s">
        <v>175</v>
      </c>
      <c r="D808" t="s">
        <v>498</v>
      </c>
      <c r="E808">
        <v>8</v>
      </c>
      <c r="H808" s="66"/>
      <c r="I808" s="67">
        <v>0</v>
      </c>
      <c r="J808" s="67"/>
      <c r="K808" s="67"/>
      <c r="L808" s="33">
        <v>0</v>
      </c>
      <c r="N808" s="66"/>
    </row>
    <row r="809" spans="1:14" x14ac:dyDescent="0.25">
      <c r="A809" t="str">
        <f t="shared" si="13"/>
        <v>2797052</v>
      </c>
      <c r="C809" t="s">
        <v>94</v>
      </c>
      <c r="D809" t="s">
        <v>498</v>
      </c>
      <c r="E809">
        <v>5</v>
      </c>
      <c r="H809" s="66"/>
      <c r="I809" s="67">
        <v>0</v>
      </c>
      <c r="J809" s="67"/>
      <c r="K809" s="67"/>
      <c r="L809" s="33">
        <v>0</v>
      </c>
      <c r="N809" s="66"/>
    </row>
    <row r="810" spans="1:14" x14ac:dyDescent="0.25">
      <c r="A810" t="str">
        <f t="shared" si="13"/>
        <v>2797053</v>
      </c>
      <c r="C810" t="s">
        <v>83</v>
      </c>
      <c r="D810" t="s">
        <v>498</v>
      </c>
      <c r="E810">
        <v>1</v>
      </c>
      <c r="H810" s="66"/>
      <c r="I810" s="67">
        <v>0</v>
      </c>
      <c r="J810" s="67"/>
      <c r="K810" s="67"/>
      <c r="L810" s="33">
        <v>0</v>
      </c>
      <c r="N810" s="66"/>
    </row>
    <row r="811" spans="1:14" x14ac:dyDescent="0.25">
      <c r="A811" t="str">
        <f t="shared" si="13"/>
        <v>2806671</v>
      </c>
      <c r="B811" t="s">
        <v>156</v>
      </c>
      <c r="C811" t="s">
        <v>78</v>
      </c>
      <c r="D811" t="s">
        <v>155</v>
      </c>
      <c r="E811">
        <v>84</v>
      </c>
      <c r="F811" s="33">
        <v>612926</v>
      </c>
      <c r="G811" s="33">
        <v>104979</v>
      </c>
      <c r="H811" s="66">
        <v>104.15</v>
      </c>
      <c r="I811" s="67">
        <v>0</v>
      </c>
      <c r="J811" s="67"/>
      <c r="K811" s="67"/>
      <c r="L811" s="33">
        <v>176567</v>
      </c>
      <c r="M811" s="33">
        <v>14286</v>
      </c>
      <c r="N811" s="66">
        <v>14.17</v>
      </c>
    </row>
    <row r="812" spans="1:14" x14ac:dyDescent="0.25">
      <c r="A812" t="str">
        <f t="shared" si="13"/>
        <v>2806672</v>
      </c>
      <c r="C812" t="s">
        <v>99</v>
      </c>
      <c r="D812" t="s">
        <v>155</v>
      </c>
      <c r="E812">
        <v>60</v>
      </c>
      <c r="F812" s="33">
        <v>433293</v>
      </c>
      <c r="G812" s="33">
        <v>72503</v>
      </c>
      <c r="H812" s="66">
        <v>100.7</v>
      </c>
      <c r="I812" s="67">
        <v>0</v>
      </c>
      <c r="J812" s="67"/>
      <c r="K812" s="67"/>
      <c r="L812" s="33">
        <v>118596</v>
      </c>
      <c r="M812" s="33">
        <v>12059</v>
      </c>
      <c r="N812" s="66">
        <v>16.75</v>
      </c>
    </row>
    <row r="813" spans="1:14" x14ac:dyDescent="0.25">
      <c r="A813" t="str">
        <f t="shared" si="13"/>
        <v>2806673</v>
      </c>
      <c r="C813" t="s">
        <v>89</v>
      </c>
      <c r="D813" t="s">
        <v>155</v>
      </c>
      <c r="E813">
        <v>30</v>
      </c>
      <c r="F813" s="33">
        <v>88800</v>
      </c>
      <c r="G813" s="33">
        <v>15113</v>
      </c>
      <c r="H813" s="66">
        <v>41.98</v>
      </c>
      <c r="I813" s="67">
        <v>10353.06</v>
      </c>
      <c r="J813" s="67">
        <v>13266</v>
      </c>
      <c r="K813" s="67">
        <v>36.85</v>
      </c>
      <c r="L813" s="33">
        <v>70774</v>
      </c>
      <c r="M813" s="33">
        <v>5418</v>
      </c>
      <c r="N813" s="66">
        <v>15.05</v>
      </c>
    </row>
    <row r="814" spans="1:14" x14ac:dyDescent="0.25">
      <c r="A814" t="str">
        <f t="shared" si="13"/>
        <v>2807051</v>
      </c>
      <c r="C814" t="s">
        <v>75</v>
      </c>
      <c r="D814" t="s">
        <v>155</v>
      </c>
      <c r="E814">
        <v>8</v>
      </c>
      <c r="F814" s="33">
        <v>114</v>
      </c>
      <c r="G814" s="33">
        <v>39</v>
      </c>
      <c r="H814" s="66">
        <v>0.41</v>
      </c>
      <c r="I814" s="67">
        <v>853</v>
      </c>
      <c r="J814" s="67">
        <v>30</v>
      </c>
      <c r="K814" s="67">
        <v>0.31</v>
      </c>
      <c r="L814" s="33">
        <v>51873</v>
      </c>
      <c r="M814" s="33">
        <v>4130</v>
      </c>
      <c r="N814" s="66">
        <v>43.02</v>
      </c>
    </row>
    <row r="815" spans="1:14" x14ac:dyDescent="0.25">
      <c r="A815" t="str">
        <f t="shared" si="13"/>
        <v>281200A</v>
      </c>
      <c r="B815" t="s">
        <v>238</v>
      </c>
      <c r="C815" t="s">
        <v>308</v>
      </c>
      <c r="D815" t="s">
        <v>237</v>
      </c>
      <c r="E815">
        <v>50</v>
      </c>
      <c r="F815" s="33">
        <v>0</v>
      </c>
      <c r="G815" s="33">
        <v>0</v>
      </c>
      <c r="H815" s="66">
        <v>0</v>
      </c>
      <c r="I815" s="67">
        <v>0</v>
      </c>
      <c r="J815" s="67">
        <v>0</v>
      </c>
      <c r="K815" s="67">
        <v>0</v>
      </c>
      <c r="L815" s="33">
        <v>0</v>
      </c>
      <c r="M815" s="33">
        <v>0</v>
      </c>
      <c r="N815" s="66">
        <v>0</v>
      </c>
    </row>
    <row r="816" spans="1:14" x14ac:dyDescent="0.25">
      <c r="A816" t="str">
        <f t="shared" si="13"/>
        <v>2816671</v>
      </c>
      <c r="C816" t="s">
        <v>78</v>
      </c>
      <c r="D816" t="s">
        <v>237</v>
      </c>
      <c r="E816">
        <v>75</v>
      </c>
      <c r="F816" s="33">
        <v>241535</v>
      </c>
      <c r="G816" s="33">
        <v>43683</v>
      </c>
      <c r="H816" s="66">
        <v>48.54</v>
      </c>
      <c r="I816" s="67">
        <v>21974.78</v>
      </c>
      <c r="J816" s="67">
        <v>20101</v>
      </c>
      <c r="K816" s="67">
        <v>22.33</v>
      </c>
      <c r="L816" s="33">
        <v>280267</v>
      </c>
      <c r="M816" s="33">
        <v>39354</v>
      </c>
      <c r="N816" s="66">
        <v>43.73</v>
      </c>
    </row>
    <row r="817" spans="1:14" x14ac:dyDescent="0.25">
      <c r="A817" t="str">
        <f t="shared" si="13"/>
        <v>2816672</v>
      </c>
      <c r="C817" t="s">
        <v>99</v>
      </c>
      <c r="D817" t="s">
        <v>237</v>
      </c>
      <c r="E817">
        <v>32</v>
      </c>
      <c r="F817" s="33">
        <v>185153</v>
      </c>
      <c r="G817" s="33">
        <v>17397</v>
      </c>
      <c r="H817" s="66">
        <v>45.3</v>
      </c>
      <c r="I817" s="67">
        <v>13136.76</v>
      </c>
      <c r="J817" s="67">
        <v>12194</v>
      </c>
      <c r="K817" s="67">
        <v>31.76</v>
      </c>
      <c r="L817" s="33">
        <v>180200</v>
      </c>
      <c r="M817" s="33">
        <v>14082</v>
      </c>
      <c r="N817" s="66">
        <v>36.67</v>
      </c>
    </row>
    <row r="818" spans="1:14" x14ac:dyDescent="0.25">
      <c r="A818" t="str">
        <f t="shared" si="13"/>
        <v>2816673</v>
      </c>
      <c r="C818" t="s">
        <v>89</v>
      </c>
      <c r="D818" t="s">
        <v>237</v>
      </c>
      <c r="E818">
        <v>116</v>
      </c>
      <c r="F818" s="33">
        <v>481070</v>
      </c>
      <c r="G818" s="33">
        <v>86907</v>
      </c>
      <c r="H818" s="66">
        <v>62.43</v>
      </c>
      <c r="I818" s="67">
        <v>35806.01</v>
      </c>
      <c r="J818" s="67">
        <v>30459</v>
      </c>
      <c r="K818" s="67">
        <v>21.88</v>
      </c>
      <c r="L818" s="33">
        <v>546527</v>
      </c>
      <c r="M818" s="33">
        <v>43899</v>
      </c>
      <c r="N818" s="66">
        <v>31.54</v>
      </c>
    </row>
    <row r="819" spans="1:14" x14ac:dyDescent="0.25">
      <c r="A819" t="str">
        <f t="shared" si="13"/>
        <v>2816674</v>
      </c>
      <c r="C819" t="s">
        <v>72</v>
      </c>
      <c r="D819" t="s">
        <v>237</v>
      </c>
      <c r="E819">
        <v>40</v>
      </c>
      <c r="F819" s="33">
        <v>165848</v>
      </c>
      <c r="G819" s="33">
        <v>29181</v>
      </c>
      <c r="H819" s="66">
        <v>60.79</v>
      </c>
      <c r="I819" s="67">
        <v>15420.95</v>
      </c>
      <c r="J819" s="67">
        <v>14359</v>
      </c>
      <c r="K819" s="67">
        <v>29.91</v>
      </c>
      <c r="L819" s="33">
        <v>249421</v>
      </c>
      <c r="M819" s="33">
        <v>19675</v>
      </c>
      <c r="N819" s="66">
        <v>40.99</v>
      </c>
    </row>
    <row r="820" spans="1:14" x14ac:dyDescent="0.25">
      <c r="A820" t="str">
        <f t="shared" si="13"/>
        <v>2816675</v>
      </c>
      <c r="C820" t="s">
        <v>226</v>
      </c>
      <c r="D820" t="s">
        <v>237</v>
      </c>
      <c r="E820">
        <v>102</v>
      </c>
      <c r="F820" s="33">
        <v>294080</v>
      </c>
      <c r="G820" s="33">
        <v>41550</v>
      </c>
      <c r="H820" s="66">
        <v>33.950000000000003</v>
      </c>
      <c r="I820" s="67">
        <v>51162.95</v>
      </c>
      <c r="J820" s="67">
        <v>47929</v>
      </c>
      <c r="K820" s="67">
        <v>39.159999999999997</v>
      </c>
      <c r="L820" s="33">
        <v>577300</v>
      </c>
      <c r="M820" s="33">
        <v>46195</v>
      </c>
      <c r="N820" s="66">
        <v>37.74</v>
      </c>
    </row>
    <row r="821" spans="1:14" x14ac:dyDescent="0.25">
      <c r="A821" t="str">
        <f t="shared" si="13"/>
        <v>2816676</v>
      </c>
      <c r="C821" t="s">
        <v>301</v>
      </c>
      <c r="D821" t="s">
        <v>237</v>
      </c>
      <c r="E821">
        <v>19</v>
      </c>
      <c r="F821" s="33">
        <v>71990</v>
      </c>
      <c r="G821" s="33">
        <v>15401</v>
      </c>
      <c r="H821" s="66">
        <v>67.55</v>
      </c>
      <c r="I821" s="67">
        <v>7797.28</v>
      </c>
      <c r="J821" s="67">
        <v>9106</v>
      </c>
      <c r="K821" s="67">
        <v>39.94</v>
      </c>
      <c r="L821" s="33">
        <v>86000</v>
      </c>
      <c r="M821" s="33">
        <v>7472</v>
      </c>
      <c r="N821" s="66">
        <v>32.770000000000003</v>
      </c>
    </row>
    <row r="822" spans="1:14" x14ac:dyDescent="0.25">
      <c r="A822" t="str">
        <f t="shared" si="13"/>
        <v>2816677</v>
      </c>
      <c r="C822" t="s">
        <v>313</v>
      </c>
      <c r="D822" t="s">
        <v>237</v>
      </c>
      <c r="E822">
        <v>45</v>
      </c>
      <c r="F822" s="33">
        <v>193434</v>
      </c>
      <c r="G822" s="33">
        <v>40380</v>
      </c>
      <c r="H822" s="66">
        <v>74.78</v>
      </c>
      <c r="I822" s="67">
        <v>14092.14</v>
      </c>
      <c r="J822" s="67">
        <v>17015</v>
      </c>
      <c r="K822" s="67">
        <v>31.51</v>
      </c>
      <c r="L822" s="33">
        <v>180500</v>
      </c>
      <c r="M822" s="33">
        <v>15625</v>
      </c>
      <c r="N822" s="66">
        <v>28.94</v>
      </c>
    </row>
    <row r="823" spans="1:14" x14ac:dyDescent="0.25">
      <c r="A823" t="str">
        <f t="shared" si="13"/>
        <v>2816891</v>
      </c>
      <c r="C823" t="s">
        <v>150</v>
      </c>
      <c r="D823" t="s">
        <v>237</v>
      </c>
      <c r="E823">
        <v>10</v>
      </c>
      <c r="F823" s="33">
        <v>305</v>
      </c>
      <c r="G823" s="33">
        <v>85</v>
      </c>
      <c r="H823" s="66">
        <v>0.71</v>
      </c>
      <c r="I823" s="67">
        <v>6617.85</v>
      </c>
      <c r="J823" s="67">
        <v>9500</v>
      </c>
      <c r="K823" s="67">
        <v>79.17</v>
      </c>
      <c r="L823" s="33">
        <v>91523</v>
      </c>
      <c r="M823" s="33">
        <v>7389</v>
      </c>
      <c r="N823" s="66">
        <v>61.58</v>
      </c>
    </row>
    <row r="824" spans="1:14" x14ac:dyDescent="0.25">
      <c r="A824" t="str">
        <f t="shared" si="13"/>
        <v>2817051</v>
      </c>
      <c r="C824" t="s">
        <v>75</v>
      </c>
      <c r="D824" t="s">
        <v>237</v>
      </c>
      <c r="E824">
        <v>20</v>
      </c>
      <c r="F824" s="33">
        <v>135</v>
      </c>
      <c r="G824" s="33">
        <v>26</v>
      </c>
      <c r="H824" s="66">
        <v>0.11</v>
      </c>
      <c r="I824" s="67">
        <v>11734.24</v>
      </c>
      <c r="J824" s="67">
        <v>14945</v>
      </c>
      <c r="K824" s="67">
        <v>62.27</v>
      </c>
      <c r="L824" s="33">
        <v>177471</v>
      </c>
      <c r="M824" s="33">
        <v>12483</v>
      </c>
      <c r="N824" s="66">
        <v>52.01</v>
      </c>
    </row>
    <row r="825" spans="1:14" x14ac:dyDescent="0.25">
      <c r="A825" t="str">
        <f t="shared" si="13"/>
        <v>2817052</v>
      </c>
      <c r="C825" t="s">
        <v>94</v>
      </c>
      <c r="D825" t="s">
        <v>237</v>
      </c>
      <c r="E825">
        <v>20</v>
      </c>
      <c r="F825" s="33">
        <v>1803</v>
      </c>
      <c r="G825" s="33">
        <v>414</v>
      </c>
      <c r="H825" s="66">
        <v>1.73</v>
      </c>
      <c r="I825" s="67">
        <v>17731.330000000002</v>
      </c>
      <c r="J825" s="67">
        <v>22279</v>
      </c>
      <c r="K825" s="67">
        <v>92.83</v>
      </c>
      <c r="L825" s="33">
        <v>373611</v>
      </c>
      <c r="M825" s="33">
        <v>30018</v>
      </c>
      <c r="N825" s="66">
        <v>125.08</v>
      </c>
    </row>
    <row r="826" spans="1:14" x14ac:dyDescent="0.25">
      <c r="A826" t="str">
        <f t="shared" si="13"/>
        <v>2817053</v>
      </c>
      <c r="C826" t="s">
        <v>83</v>
      </c>
      <c r="D826" t="s">
        <v>237</v>
      </c>
      <c r="E826">
        <v>8</v>
      </c>
      <c r="F826" s="33">
        <v>13717</v>
      </c>
      <c r="G826" s="33">
        <v>2521</v>
      </c>
      <c r="H826" s="66">
        <v>26.26</v>
      </c>
      <c r="I826" s="67">
        <v>6396.7</v>
      </c>
      <c r="J826" s="67">
        <v>8913</v>
      </c>
      <c r="K826" s="67">
        <v>92.84</v>
      </c>
      <c r="L826" s="33">
        <v>88121</v>
      </c>
      <c r="M826" s="33">
        <v>6643</v>
      </c>
      <c r="N826" s="66">
        <v>69.2</v>
      </c>
    </row>
    <row r="827" spans="1:14" x14ac:dyDescent="0.25">
      <c r="A827" t="str">
        <f t="shared" si="13"/>
        <v>2826671</v>
      </c>
      <c r="B827" t="s">
        <v>555</v>
      </c>
      <c r="C827" t="s">
        <v>78</v>
      </c>
      <c r="D827" t="s">
        <v>554</v>
      </c>
      <c r="E827">
        <v>40</v>
      </c>
      <c r="F827" s="33">
        <v>344160</v>
      </c>
      <c r="G827" s="33">
        <v>43544</v>
      </c>
      <c r="H827" s="66">
        <v>90.72</v>
      </c>
      <c r="I827" s="67">
        <v>0</v>
      </c>
      <c r="J827" s="67"/>
      <c r="K827" s="67"/>
      <c r="L827" s="33">
        <v>764.79</v>
      </c>
      <c r="M827" s="33">
        <v>6174</v>
      </c>
      <c r="N827" s="66">
        <v>12.86</v>
      </c>
    </row>
    <row r="828" spans="1:14" x14ac:dyDescent="0.25">
      <c r="A828" t="str">
        <f t="shared" si="13"/>
        <v>2836671</v>
      </c>
      <c r="B828" t="s">
        <v>527</v>
      </c>
      <c r="C828" t="s">
        <v>78</v>
      </c>
      <c r="D828" t="s">
        <v>526</v>
      </c>
      <c r="E828">
        <v>51</v>
      </c>
      <c r="F828" s="33">
        <v>161440</v>
      </c>
      <c r="G828" s="33">
        <v>12832</v>
      </c>
      <c r="H828" s="66">
        <v>20.97</v>
      </c>
      <c r="I828" s="67">
        <v>17097.96</v>
      </c>
      <c r="J828" s="67">
        <v>20382</v>
      </c>
      <c r="K828" s="67">
        <v>33.299999999999997</v>
      </c>
      <c r="L828" s="33">
        <v>56998</v>
      </c>
      <c r="M828" s="33">
        <v>2383</v>
      </c>
      <c r="N828" s="66">
        <v>3.89</v>
      </c>
    </row>
    <row r="829" spans="1:14" x14ac:dyDescent="0.25">
      <c r="A829" t="str">
        <f t="shared" si="13"/>
        <v>2842001</v>
      </c>
      <c r="B829" t="s">
        <v>116</v>
      </c>
      <c r="C829" t="s">
        <v>86</v>
      </c>
      <c r="D829" t="s">
        <v>115</v>
      </c>
      <c r="E829">
        <v>48</v>
      </c>
      <c r="F829" s="33">
        <v>13176</v>
      </c>
      <c r="G829" s="33">
        <v>2411</v>
      </c>
      <c r="H829" s="66">
        <v>4.1900000000000004</v>
      </c>
      <c r="I829" s="67">
        <v>0</v>
      </c>
      <c r="J829" s="67"/>
      <c r="K829" s="67"/>
      <c r="L829" s="33">
        <v>326200</v>
      </c>
      <c r="M829" s="33">
        <v>47936</v>
      </c>
      <c r="N829" s="66">
        <v>83.22</v>
      </c>
    </row>
    <row r="830" spans="1:14" x14ac:dyDescent="0.25">
      <c r="A830" t="str">
        <f t="shared" si="13"/>
        <v>2842002</v>
      </c>
      <c r="C830" t="s">
        <v>135</v>
      </c>
      <c r="D830" t="s">
        <v>115</v>
      </c>
      <c r="E830">
        <v>24</v>
      </c>
      <c r="F830" s="33">
        <v>7917</v>
      </c>
      <c r="G830" s="33">
        <v>1981</v>
      </c>
      <c r="H830" s="66">
        <v>6.88</v>
      </c>
      <c r="I830" s="67">
        <v>0</v>
      </c>
      <c r="J830" s="67"/>
      <c r="K830" s="67"/>
      <c r="L830" s="33">
        <v>138100</v>
      </c>
      <c r="M830" s="33">
        <v>20274</v>
      </c>
      <c r="N830" s="66">
        <v>70.400000000000006</v>
      </c>
    </row>
    <row r="831" spans="1:14" x14ac:dyDescent="0.25">
      <c r="A831" t="str">
        <f t="shared" si="13"/>
        <v>2846671</v>
      </c>
      <c r="C831" t="s">
        <v>78</v>
      </c>
      <c r="D831" t="s">
        <v>115</v>
      </c>
      <c r="E831">
        <v>29</v>
      </c>
      <c r="F831" s="33">
        <v>22614</v>
      </c>
      <c r="G831" s="33">
        <v>4937</v>
      </c>
      <c r="H831" s="66">
        <v>14.19</v>
      </c>
      <c r="I831" s="67">
        <v>14535.4</v>
      </c>
      <c r="J831" s="67">
        <v>15718</v>
      </c>
      <c r="K831" s="67">
        <v>45.17</v>
      </c>
      <c r="L831" s="33">
        <v>62000</v>
      </c>
      <c r="M831" s="33">
        <v>9110</v>
      </c>
      <c r="N831" s="66">
        <v>26.18</v>
      </c>
    </row>
    <row r="832" spans="1:14" x14ac:dyDescent="0.25">
      <c r="A832" t="str">
        <f t="shared" si="13"/>
        <v>2846672</v>
      </c>
      <c r="C832" t="s">
        <v>99</v>
      </c>
      <c r="D832" t="s">
        <v>115</v>
      </c>
      <c r="E832">
        <v>40</v>
      </c>
      <c r="F832" s="33">
        <v>45196</v>
      </c>
      <c r="G832" s="33">
        <v>9643</v>
      </c>
      <c r="H832" s="66">
        <v>20.09</v>
      </c>
      <c r="I832" s="67">
        <v>23523.759999999998</v>
      </c>
      <c r="J832" s="67">
        <v>31185</v>
      </c>
      <c r="K832" s="67">
        <v>64.97</v>
      </c>
      <c r="L832" s="33">
        <v>104000</v>
      </c>
      <c r="M832" s="33">
        <v>15286</v>
      </c>
      <c r="N832" s="66">
        <v>31.85</v>
      </c>
    </row>
    <row r="833" spans="1:14" x14ac:dyDescent="0.25">
      <c r="A833" t="str">
        <f t="shared" si="13"/>
        <v>2846673</v>
      </c>
      <c r="C833" t="s">
        <v>89</v>
      </c>
      <c r="D833" t="s">
        <v>115</v>
      </c>
      <c r="E833">
        <v>40</v>
      </c>
      <c r="F833" s="33">
        <v>21842</v>
      </c>
      <c r="G833" s="33">
        <v>4748</v>
      </c>
      <c r="H833" s="66">
        <v>9.89</v>
      </c>
      <c r="I833" s="67">
        <v>19978.66</v>
      </c>
      <c r="J833" s="67">
        <v>26342</v>
      </c>
      <c r="K833" s="67">
        <v>54.88</v>
      </c>
      <c r="L833" s="33">
        <v>102000</v>
      </c>
      <c r="M833" s="33">
        <v>14994</v>
      </c>
      <c r="N833" s="66">
        <v>31.24</v>
      </c>
    </row>
    <row r="834" spans="1:14" x14ac:dyDescent="0.25">
      <c r="A834" t="str">
        <f t="shared" si="13"/>
        <v>2846674</v>
      </c>
      <c r="C834" t="s">
        <v>72</v>
      </c>
      <c r="D834" t="s">
        <v>115</v>
      </c>
      <c r="E834">
        <v>100</v>
      </c>
      <c r="F834" s="33">
        <v>783600</v>
      </c>
      <c r="G834" s="33">
        <v>132812</v>
      </c>
      <c r="H834" s="66">
        <v>110.68</v>
      </c>
      <c r="I834" s="67">
        <v>0</v>
      </c>
      <c r="J834" s="67"/>
      <c r="K834" s="67"/>
      <c r="L834" s="33">
        <v>277700</v>
      </c>
      <c r="M834" s="33">
        <v>40815</v>
      </c>
      <c r="N834" s="66">
        <v>34.01</v>
      </c>
    </row>
    <row r="835" spans="1:14" x14ac:dyDescent="0.25">
      <c r="A835" t="str">
        <f t="shared" si="13"/>
        <v>2852001</v>
      </c>
      <c r="B835" t="s">
        <v>416</v>
      </c>
      <c r="C835" t="s">
        <v>86</v>
      </c>
      <c r="D835" t="s">
        <v>415</v>
      </c>
      <c r="E835">
        <v>26</v>
      </c>
      <c r="F835" s="33">
        <v>3922</v>
      </c>
      <c r="G835" s="33">
        <v>839</v>
      </c>
      <c r="H835" s="66">
        <v>2.69</v>
      </c>
      <c r="I835" s="67">
        <v>210.48</v>
      </c>
      <c r="J835" s="67">
        <v>419</v>
      </c>
      <c r="K835" s="67">
        <v>1.34</v>
      </c>
      <c r="L835" s="33">
        <v>146800</v>
      </c>
      <c r="M835" s="33">
        <v>28077</v>
      </c>
      <c r="N835" s="66">
        <v>89.99</v>
      </c>
    </row>
    <row r="836" spans="1:14" x14ac:dyDescent="0.25">
      <c r="A836" t="str">
        <f t="shared" ref="A836:A899" si="14">CONCATENATE(D836,C836)</f>
        <v>2856671</v>
      </c>
      <c r="C836" t="s">
        <v>78</v>
      </c>
      <c r="D836" t="s">
        <v>415</v>
      </c>
      <c r="E836">
        <v>98</v>
      </c>
      <c r="F836" s="33">
        <v>978852</v>
      </c>
      <c r="G836" s="33">
        <v>139539</v>
      </c>
      <c r="H836" s="66">
        <v>118.66</v>
      </c>
      <c r="I836" s="67">
        <v>0</v>
      </c>
      <c r="J836" s="67"/>
      <c r="K836" s="67"/>
      <c r="L836" s="33">
        <v>178747</v>
      </c>
      <c r="M836" s="33">
        <v>31353</v>
      </c>
      <c r="N836" s="66">
        <v>26.66</v>
      </c>
    </row>
    <row r="837" spans="1:14" x14ac:dyDescent="0.25">
      <c r="A837" t="str">
        <f t="shared" si="14"/>
        <v>2856673</v>
      </c>
      <c r="C837" t="s">
        <v>89</v>
      </c>
      <c r="D837" t="s">
        <v>415</v>
      </c>
      <c r="E837">
        <v>69</v>
      </c>
      <c r="F837" s="33">
        <v>545927</v>
      </c>
      <c r="G837" s="33">
        <v>44913</v>
      </c>
      <c r="H837" s="66">
        <v>54.24</v>
      </c>
      <c r="I837" s="67">
        <v>2197.87</v>
      </c>
      <c r="J837" s="67">
        <v>2384</v>
      </c>
      <c r="K837" s="67">
        <v>2.88</v>
      </c>
      <c r="L837" s="33">
        <v>135000</v>
      </c>
      <c r="M837" s="33">
        <v>23871</v>
      </c>
      <c r="N837" s="66">
        <v>28.83</v>
      </c>
    </row>
    <row r="838" spans="1:14" x14ac:dyDescent="0.25">
      <c r="A838" t="str">
        <f t="shared" si="14"/>
        <v>2856674</v>
      </c>
      <c r="C838" t="s">
        <v>72</v>
      </c>
      <c r="D838" t="s">
        <v>415</v>
      </c>
      <c r="E838">
        <v>19</v>
      </c>
      <c r="F838" s="33">
        <v>104817</v>
      </c>
      <c r="G838" s="33">
        <v>14370</v>
      </c>
      <c r="H838" s="66">
        <v>63.03</v>
      </c>
      <c r="I838" s="67">
        <v>2916.17</v>
      </c>
      <c r="J838" s="67">
        <v>2546</v>
      </c>
      <c r="K838" s="67">
        <v>11.17</v>
      </c>
      <c r="L838" s="33">
        <v>127700</v>
      </c>
      <c r="M838" s="33">
        <v>22336</v>
      </c>
      <c r="N838" s="66">
        <v>97.96</v>
      </c>
    </row>
    <row r="839" spans="1:14" x14ac:dyDescent="0.25">
      <c r="A839" t="str">
        <f t="shared" si="14"/>
        <v>2856891</v>
      </c>
      <c r="C839" t="s">
        <v>150</v>
      </c>
      <c r="D839" t="s">
        <v>415</v>
      </c>
      <c r="E839">
        <v>8</v>
      </c>
      <c r="H839" s="66"/>
      <c r="I839" s="67">
        <v>0</v>
      </c>
      <c r="J839" s="67"/>
      <c r="K839" s="67"/>
      <c r="L839" s="33">
        <v>0</v>
      </c>
      <c r="N839" s="66"/>
    </row>
    <row r="840" spans="1:14" x14ac:dyDescent="0.25">
      <c r="A840" t="str">
        <f t="shared" si="14"/>
        <v>2857051</v>
      </c>
      <c r="C840" t="s">
        <v>75</v>
      </c>
      <c r="D840" t="s">
        <v>415</v>
      </c>
      <c r="E840">
        <v>7</v>
      </c>
      <c r="F840" s="33">
        <v>392</v>
      </c>
      <c r="G840" s="33">
        <v>110</v>
      </c>
      <c r="H840" s="66">
        <v>1.31</v>
      </c>
      <c r="I840" s="67">
        <v>420.95</v>
      </c>
      <c r="J840" s="67">
        <v>508</v>
      </c>
      <c r="K840" s="67">
        <v>6.05</v>
      </c>
      <c r="L840" s="33">
        <v>82200</v>
      </c>
      <c r="M840" s="33">
        <v>14305</v>
      </c>
      <c r="N840" s="66">
        <v>170.3</v>
      </c>
    </row>
    <row r="841" spans="1:14" x14ac:dyDescent="0.25">
      <c r="A841" t="str">
        <f t="shared" si="14"/>
        <v>2857052</v>
      </c>
      <c r="C841" t="s">
        <v>94</v>
      </c>
      <c r="D841" t="s">
        <v>415</v>
      </c>
      <c r="E841">
        <v>11</v>
      </c>
      <c r="F841" s="33">
        <v>23819</v>
      </c>
      <c r="G841" s="33">
        <v>4163</v>
      </c>
      <c r="H841" s="66">
        <v>31.54</v>
      </c>
      <c r="I841" s="67">
        <v>1658.58</v>
      </c>
      <c r="J841" s="67">
        <v>1661</v>
      </c>
      <c r="K841" s="67">
        <v>12.58</v>
      </c>
      <c r="L841" s="33">
        <v>75100</v>
      </c>
      <c r="M841" s="33">
        <v>11759</v>
      </c>
      <c r="N841" s="66">
        <v>89.08</v>
      </c>
    </row>
    <row r="842" spans="1:14" x14ac:dyDescent="0.25">
      <c r="A842" t="str">
        <f t="shared" si="14"/>
        <v>2886671</v>
      </c>
      <c r="B842" t="s">
        <v>329</v>
      </c>
      <c r="C842" t="s">
        <v>78</v>
      </c>
      <c r="D842" t="s">
        <v>328</v>
      </c>
      <c r="E842">
        <v>64</v>
      </c>
      <c r="F842" s="33">
        <v>616800</v>
      </c>
      <c r="G842" s="33">
        <v>98762</v>
      </c>
      <c r="H842" s="66">
        <v>128.6</v>
      </c>
      <c r="I842" s="67">
        <v>0</v>
      </c>
      <c r="J842" s="67"/>
      <c r="K842" s="67"/>
      <c r="L842" s="33">
        <v>1550.7</v>
      </c>
      <c r="M842" s="33">
        <v>4720</v>
      </c>
      <c r="N842" s="66">
        <v>6.15</v>
      </c>
    </row>
    <row r="843" spans="1:14" x14ac:dyDescent="0.25">
      <c r="A843" t="str">
        <f t="shared" si="14"/>
        <v>2887051</v>
      </c>
      <c r="C843" t="s">
        <v>75</v>
      </c>
      <c r="D843" t="s">
        <v>328</v>
      </c>
      <c r="E843">
        <v>5</v>
      </c>
      <c r="H843" s="66"/>
      <c r="I843" s="67">
        <v>0</v>
      </c>
      <c r="J843" s="67"/>
      <c r="K843" s="67"/>
      <c r="L843" s="33">
        <v>136.35</v>
      </c>
      <c r="M843" s="33">
        <v>568</v>
      </c>
      <c r="N843" s="66">
        <v>9.4700000000000006</v>
      </c>
    </row>
    <row r="844" spans="1:14" x14ac:dyDescent="0.25">
      <c r="A844" t="str">
        <f t="shared" si="14"/>
        <v>2887052</v>
      </c>
      <c r="C844" t="s">
        <v>94</v>
      </c>
      <c r="D844" t="s">
        <v>328</v>
      </c>
      <c r="E844">
        <v>3</v>
      </c>
      <c r="H844" s="66"/>
      <c r="I844" s="67">
        <v>0</v>
      </c>
      <c r="J844" s="67"/>
      <c r="K844" s="67"/>
      <c r="L844" s="33">
        <v>169.77</v>
      </c>
      <c r="M844" s="33">
        <v>668</v>
      </c>
      <c r="N844" s="66">
        <v>18.559999999999999</v>
      </c>
    </row>
    <row r="845" spans="1:14" x14ac:dyDescent="0.25">
      <c r="A845" t="str">
        <f t="shared" si="14"/>
        <v>2887054</v>
      </c>
      <c r="C845" t="s">
        <v>298</v>
      </c>
      <c r="D845" t="s">
        <v>328</v>
      </c>
      <c r="E845">
        <v>12</v>
      </c>
      <c r="H845" s="66"/>
      <c r="I845" s="67">
        <v>0</v>
      </c>
      <c r="J845" s="67"/>
      <c r="K845" s="67"/>
      <c r="L845" s="33">
        <v>534.72</v>
      </c>
      <c r="M845" s="33">
        <v>2080</v>
      </c>
      <c r="N845" s="66">
        <v>14.44</v>
      </c>
    </row>
    <row r="846" spans="1:14" x14ac:dyDescent="0.25">
      <c r="A846" t="str">
        <f t="shared" si="14"/>
        <v>2906671</v>
      </c>
      <c r="B846" t="s">
        <v>513</v>
      </c>
      <c r="C846" t="s">
        <v>78</v>
      </c>
      <c r="D846" t="s">
        <v>512</v>
      </c>
      <c r="E846">
        <v>40</v>
      </c>
      <c r="F846" s="33">
        <v>316480</v>
      </c>
      <c r="G846" s="33">
        <v>50636</v>
      </c>
      <c r="H846" s="66">
        <v>105.49</v>
      </c>
      <c r="I846" s="67">
        <v>0</v>
      </c>
      <c r="J846" s="67"/>
      <c r="K846" s="67"/>
      <c r="L846" s="33">
        <v>627000</v>
      </c>
      <c r="M846" s="33">
        <v>3936</v>
      </c>
      <c r="N846" s="66">
        <v>8.1999999999999993</v>
      </c>
    </row>
    <row r="847" spans="1:14" x14ac:dyDescent="0.25">
      <c r="A847" t="str">
        <f t="shared" si="14"/>
        <v>2912001</v>
      </c>
      <c r="B847" t="s">
        <v>98</v>
      </c>
      <c r="C847" t="s">
        <v>86</v>
      </c>
      <c r="D847" t="s">
        <v>97</v>
      </c>
      <c r="E847">
        <v>36</v>
      </c>
      <c r="H847" s="66"/>
      <c r="I847" s="67">
        <v>0</v>
      </c>
      <c r="J847" s="67"/>
      <c r="K847" s="67"/>
      <c r="L847" s="33">
        <v>267886</v>
      </c>
      <c r="M847" s="33">
        <v>32589</v>
      </c>
      <c r="N847" s="66">
        <v>75.44</v>
      </c>
    </row>
    <row r="848" spans="1:14" x14ac:dyDescent="0.25">
      <c r="A848" t="str">
        <f t="shared" si="14"/>
        <v>2916671</v>
      </c>
      <c r="C848" t="s">
        <v>78</v>
      </c>
      <c r="D848" t="s">
        <v>97</v>
      </c>
      <c r="E848">
        <v>44</v>
      </c>
      <c r="F848" s="33">
        <v>356800</v>
      </c>
      <c r="G848" s="33">
        <v>72960</v>
      </c>
      <c r="H848" s="66">
        <v>138.18</v>
      </c>
      <c r="I848" s="67">
        <v>0</v>
      </c>
      <c r="J848" s="67"/>
      <c r="K848" s="67"/>
      <c r="L848" s="33">
        <v>89570</v>
      </c>
      <c r="M848" s="33">
        <v>11135</v>
      </c>
      <c r="N848" s="66">
        <v>21.09</v>
      </c>
    </row>
    <row r="849" spans="1:14" x14ac:dyDescent="0.25">
      <c r="A849" t="str">
        <f t="shared" si="14"/>
        <v>2916672</v>
      </c>
      <c r="C849" t="s">
        <v>99</v>
      </c>
      <c r="D849" t="s">
        <v>97</v>
      </c>
      <c r="E849">
        <v>40</v>
      </c>
      <c r="F849" s="33">
        <v>93500</v>
      </c>
      <c r="G849" s="33">
        <v>16560</v>
      </c>
      <c r="H849" s="66">
        <v>34.5</v>
      </c>
      <c r="I849" s="67">
        <v>23704.17</v>
      </c>
      <c r="J849" s="67">
        <v>34781</v>
      </c>
      <c r="K849" s="67">
        <v>72.459999999999994</v>
      </c>
      <c r="L849" s="33">
        <v>97300</v>
      </c>
      <c r="M849" s="33">
        <v>11657</v>
      </c>
      <c r="N849" s="66">
        <v>24.29</v>
      </c>
    </row>
    <row r="850" spans="1:14" x14ac:dyDescent="0.25">
      <c r="A850" t="str">
        <f t="shared" si="14"/>
        <v>2926671</v>
      </c>
      <c r="B850" t="s">
        <v>570</v>
      </c>
      <c r="C850" t="s">
        <v>78</v>
      </c>
      <c r="D850" t="s">
        <v>569</v>
      </c>
      <c r="E850">
        <v>64</v>
      </c>
      <c r="F850" s="33">
        <v>403360</v>
      </c>
      <c r="G850" s="33">
        <v>73961</v>
      </c>
      <c r="H850" s="66">
        <v>96.3</v>
      </c>
      <c r="I850" s="67">
        <v>0</v>
      </c>
      <c r="J850" s="67"/>
      <c r="K850" s="67"/>
      <c r="L850" s="33">
        <v>1165.96</v>
      </c>
      <c r="M850" s="33">
        <v>3990</v>
      </c>
      <c r="N850" s="66">
        <v>5.2</v>
      </c>
    </row>
    <row r="851" spans="1:14" x14ac:dyDescent="0.25">
      <c r="A851" t="str">
        <f t="shared" si="14"/>
        <v>2932001</v>
      </c>
      <c r="B851" t="s">
        <v>141</v>
      </c>
      <c r="C851" t="s">
        <v>86</v>
      </c>
      <c r="D851" t="s">
        <v>140</v>
      </c>
      <c r="E851">
        <v>78</v>
      </c>
      <c r="F851" s="33">
        <v>61512</v>
      </c>
      <c r="G851" s="33">
        <v>19716</v>
      </c>
      <c r="H851" s="66">
        <v>21.06</v>
      </c>
      <c r="I851" s="67">
        <v>65682.83</v>
      </c>
      <c r="J851" s="67">
        <v>48549</v>
      </c>
      <c r="K851" s="67">
        <v>51.87</v>
      </c>
      <c r="L851" s="33">
        <v>4897</v>
      </c>
      <c r="M851" s="33">
        <v>67733</v>
      </c>
      <c r="N851" s="66">
        <v>72.36</v>
      </c>
    </row>
    <row r="852" spans="1:14" x14ac:dyDescent="0.25">
      <c r="A852" t="str">
        <f t="shared" si="14"/>
        <v>2932002</v>
      </c>
      <c r="C852" t="s">
        <v>135</v>
      </c>
      <c r="D852" t="s">
        <v>140</v>
      </c>
      <c r="E852">
        <v>40</v>
      </c>
      <c r="F852" s="33">
        <v>40331</v>
      </c>
      <c r="G852" s="33">
        <v>6823</v>
      </c>
      <c r="H852" s="66">
        <v>14.21</v>
      </c>
      <c r="I852" s="67">
        <v>611.05999999999995</v>
      </c>
      <c r="J852" s="67">
        <v>384</v>
      </c>
      <c r="K852" s="67">
        <v>0.8</v>
      </c>
      <c r="L852" s="33">
        <v>2156</v>
      </c>
      <c r="M852" s="33">
        <v>27147</v>
      </c>
      <c r="N852" s="66">
        <v>56.56</v>
      </c>
    </row>
    <row r="853" spans="1:14" x14ac:dyDescent="0.25">
      <c r="A853" t="str">
        <f t="shared" si="14"/>
        <v>2936671</v>
      </c>
      <c r="C853" t="s">
        <v>78</v>
      </c>
      <c r="D853" t="s">
        <v>140</v>
      </c>
      <c r="E853">
        <v>103</v>
      </c>
      <c r="H853" s="66"/>
      <c r="I853" s="67">
        <v>0</v>
      </c>
      <c r="J853" s="67"/>
      <c r="K853" s="67"/>
      <c r="L853" s="33">
        <v>0</v>
      </c>
      <c r="N853" s="66"/>
    </row>
    <row r="854" spans="1:14" x14ac:dyDescent="0.25">
      <c r="A854" t="str">
        <f t="shared" si="14"/>
        <v>2936672</v>
      </c>
      <c r="C854" t="s">
        <v>99</v>
      </c>
      <c r="D854" t="s">
        <v>140</v>
      </c>
      <c r="E854">
        <v>70</v>
      </c>
      <c r="H854" s="66"/>
      <c r="I854" s="67">
        <v>0</v>
      </c>
      <c r="J854" s="67"/>
      <c r="K854" s="67"/>
      <c r="L854" s="33">
        <v>0</v>
      </c>
      <c r="N854" s="66"/>
    </row>
    <row r="855" spans="1:14" x14ac:dyDescent="0.25">
      <c r="A855" t="str">
        <f t="shared" si="14"/>
        <v>2936673</v>
      </c>
      <c r="C855" t="s">
        <v>89</v>
      </c>
      <c r="D855" t="s">
        <v>140</v>
      </c>
      <c r="E855">
        <v>44</v>
      </c>
      <c r="F855" s="33">
        <v>161280</v>
      </c>
      <c r="G855" s="33">
        <v>25549</v>
      </c>
      <c r="H855" s="66">
        <v>48.39</v>
      </c>
      <c r="I855" s="67">
        <v>16364.69</v>
      </c>
      <c r="J855" s="67">
        <v>15596</v>
      </c>
      <c r="K855" s="67">
        <v>29.54</v>
      </c>
      <c r="L855" s="33">
        <v>1894</v>
      </c>
      <c r="M855" s="33">
        <v>28444</v>
      </c>
      <c r="N855" s="66">
        <v>53.87</v>
      </c>
    </row>
    <row r="856" spans="1:14" x14ac:dyDescent="0.25">
      <c r="A856" t="str">
        <f t="shared" si="14"/>
        <v>2936674</v>
      </c>
      <c r="C856" t="s">
        <v>72</v>
      </c>
      <c r="D856" t="s">
        <v>140</v>
      </c>
      <c r="E856">
        <v>59</v>
      </c>
      <c r="H856" s="66"/>
      <c r="I856" s="67">
        <v>0</v>
      </c>
      <c r="J856" s="67"/>
      <c r="K856" s="67"/>
      <c r="L856" s="33">
        <v>0</v>
      </c>
      <c r="N856" s="66"/>
    </row>
    <row r="857" spans="1:14" x14ac:dyDescent="0.25">
      <c r="A857" t="str">
        <f t="shared" si="14"/>
        <v>2937051</v>
      </c>
      <c r="C857" t="s">
        <v>75</v>
      </c>
      <c r="D857" t="s">
        <v>140</v>
      </c>
      <c r="E857">
        <v>9</v>
      </c>
      <c r="F857" s="33">
        <v>6761</v>
      </c>
      <c r="G857" s="33">
        <v>1930</v>
      </c>
      <c r="H857" s="66">
        <v>17.87</v>
      </c>
      <c r="I857" s="67">
        <v>1195.93</v>
      </c>
      <c r="J857" s="67">
        <v>1504</v>
      </c>
      <c r="K857" s="67">
        <v>13.93</v>
      </c>
      <c r="L857" s="33">
        <v>2199</v>
      </c>
      <c r="M857" s="33">
        <v>17077</v>
      </c>
      <c r="N857" s="66">
        <v>158.12</v>
      </c>
    </row>
    <row r="858" spans="1:14" x14ac:dyDescent="0.25">
      <c r="A858" t="str">
        <f t="shared" si="14"/>
        <v>2937052</v>
      </c>
      <c r="C858" t="s">
        <v>94</v>
      </c>
      <c r="D858" t="s">
        <v>140</v>
      </c>
      <c r="E858">
        <v>15</v>
      </c>
      <c r="F858" s="33">
        <v>9148</v>
      </c>
      <c r="G858" s="33">
        <v>2239</v>
      </c>
      <c r="H858" s="66">
        <v>12.44</v>
      </c>
      <c r="I858" s="67">
        <v>177.5</v>
      </c>
      <c r="J858" s="67">
        <v>309</v>
      </c>
      <c r="K858" s="67">
        <v>1.72</v>
      </c>
      <c r="L858" s="33">
        <v>1364</v>
      </c>
      <c r="M858" s="33">
        <v>18869</v>
      </c>
      <c r="N858" s="66">
        <v>104.83</v>
      </c>
    </row>
    <row r="859" spans="1:14" x14ac:dyDescent="0.25">
      <c r="A859" t="str">
        <f t="shared" si="14"/>
        <v>2946671</v>
      </c>
      <c r="B859" t="s">
        <v>557</v>
      </c>
      <c r="C859" t="s">
        <v>78</v>
      </c>
      <c r="D859" t="s">
        <v>556</v>
      </c>
      <c r="E859">
        <v>52</v>
      </c>
      <c r="F859" s="33">
        <v>591520</v>
      </c>
      <c r="G859" s="33">
        <v>76189</v>
      </c>
      <c r="H859" s="66">
        <v>122.1</v>
      </c>
      <c r="I859" s="67">
        <v>0</v>
      </c>
      <c r="J859" s="67"/>
      <c r="K859" s="67"/>
      <c r="L859" s="33">
        <v>1273.4000000000001</v>
      </c>
      <c r="M859" s="33">
        <v>19126</v>
      </c>
      <c r="N859" s="66">
        <v>30.65</v>
      </c>
    </row>
    <row r="860" spans="1:14" x14ac:dyDescent="0.25">
      <c r="A860" t="str">
        <f t="shared" si="14"/>
        <v>2947051</v>
      </c>
      <c r="C860" t="s">
        <v>75</v>
      </c>
      <c r="D860" t="s">
        <v>556</v>
      </c>
      <c r="E860">
        <v>8</v>
      </c>
      <c r="F860" s="33">
        <v>12597</v>
      </c>
      <c r="G860" s="33">
        <v>1689</v>
      </c>
      <c r="H860" s="66">
        <v>17.59</v>
      </c>
      <c r="I860" s="67">
        <v>0</v>
      </c>
      <c r="J860" s="67"/>
      <c r="K860" s="67"/>
      <c r="L860" s="33">
        <v>368.42</v>
      </c>
      <c r="M860" s="33">
        <v>5472</v>
      </c>
      <c r="N860" s="66">
        <v>57</v>
      </c>
    </row>
    <row r="861" spans="1:14" x14ac:dyDescent="0.25">
      <c r="A861" t="str">
        <f t="shared" si="14"/>
        <v>2951671</v>
      </c>
      <c r="B861" t="s">
        <v>240</v>
      </c>
      <c r="C861" t="s">
        <v>438</v>
      </c>
      <c r="D861" t="s">
        <v>239</v>
      </c>
      <c r="E861">
        <v>8</v>
      </c>
      <c r="H861" s="66"/>
      <c r="I861" s="67">
        <v>0</v>
      </c>
      <c r="J861" s="67"/>
      <c r="K861" s="67"/>
      <c r="L861" s="33">
        <v>0</v>
      </c>
      <c r="N861" s="66"/>
    </row>
    <row r="862" spans="1:14" x14ac:dyDescent="0.25">
      <c r="A862" t="str">
        <f t="shared" si="14"/>
        <v>2956671</v>
      </c>
      <c r="C862" t="s">
        <v>78</v>
      </c>
      <c r="D862" t="s">
        <v>239</v>
      </c>
      <c r="E862">
        <v>40</v>
      </c>
      <c r="F862" s="33">
        <v>106890</v>
      </c>
      <c r="G862" s="33">
        <v>16054</v>
      </c>
      <c r="H862" s="66">
        <v>33.450000000000003</v>
      </c>
      <c r="I862" s="67">
        <v>0</v>
      </c>
      <c r="J862" s="67">
        <v>9879</v>
      </c>
      <c r="K862" s="67">
        <v>20.58</v>
      </c>
      <c r="L862" s="33">
        <v>703.83</v>
      </c>
      <c r="M862" s="33">
        <v>15039</v>
      </c>
      <c r="N862" s="66">
        <v>31.33</v>
      </c>
    </row>
    <row r="863" spans="1:14" x14ac:dyDescent="0.25">
      <c r="A863" t="str">
        <f t="shared" si="14"/>
        <v>2956672</v>
      </c>
      <c r="C863" t="s">
        <v>99</v>
      </c>
      <c r="D863" t="s">
        <v>239</v>
      </c>
      <c r="E863">
        <v>40</v>
      </c>
      <c r="F863" s="33">
        <v>106890</v>
      </c>
      <c r="G863" s="33">
        <v>16054</v>
      </c>
      <c r="H863" s="66">
        <v>33.450000000000003</v>
      </c>
      <c r="I863" s="67">
        <v>0</v>
      </c>
      <c r="J863" s="67">
        <v>9879</v>
      </c>
      <c r="K863" s="67">
        <v>20.58</v>
      </c>
      <c r="L863" s="33">
        <v>703.83</v>
      </c>
      <c r="M863" s="33">
        <v>15039</v>
      </c>
      <c r="N863" s="66">
        <v>31.33</v>
      </c>
    </row>
    <row r="864" spans="1:14" x14ac:dyDescent="0.25">
      <c r="A864" t="str">
        <f t="shared" si="14"/>
        <v>2956673</v>
      </c>
      <c r="C864" t="s">
        <v>89</v>
      </c>
      <c r="D864" t="s">
        <v>239</v>
      </c>
      <c r="E864">
        <v>60</v>
      </c>
      <c r="F864" s="33">
        <v>575360</v>
      </c>
      <c r="G864" s="33">
        <v>90455</v>
      </c>
      <c r="H864" s="66">
        <v>125.63</v>
      </c>
      <c r="I864" s="67">
        <v>0</v>
      </c>
      <c r="J864" s="67"/>
      <c r="K864" s="67"/>
      <c r="L864" s="33">
        <v>1001.27</v>
      </c>
      <c r="M864" s="33">
        <v>24436</v>
      </c>
      <c r="N864" s="66">
        <v>33.94</v>
      </c>
    </row>
    <row r="865" spans="1:14" x14ac:dyDescent="0.25">
      <c r="A865" t="str">
        <f t="shared" si="14"/>
        <v>2957051</v>
      </c>
      <c r="C865" t="s">
        <v>75</v>
      </c>
      <c r="D865" t="s">
        <v>239</v>
      </c>
      <c r="E865">
        <v>1</v>
      </c>
      <c r="F865" s="33">
        <v>496</v>
      </c>
      <c r="G865" s="33">
        <v>116</v>
      </c>
      <c r="H865" s="66">
        <v>9.67</v>
      </c>
      <c r="I865" s="67">
        <v>0</v>
      </c>
      <c r="J865" s="67">
        <v>247</v>
      </c>
      <c r="K865" s="67">
        <v>20.58</v>
      </c>
      <c r="L865" s="33">
        <v>40.1</v>
      </c>
      <c r="M865" s="33">
        <v>1567</v>
      </c>
      <c r="N865" s="66">
        <v>130.58000000000001</v>
      </c>
    </row>
    <row r="866" spans="1:14" x14ac:dyDescent="0.25">
      <c r="A866" t="str">
        <f t="shared" si="14"/>
        <v>2957052</v>
      </c>
      <c r="C866" t="s">
        <v>94</v>
      </c>
      <c r="D866" t="s">
        <v>239</v>
      </c>
      <c r="E866">
        <v>5</v>
      </c>
      <c r="F866" s="33">
        <v>207</v>
      </c>
      <c r="G866" s="33">
        <v>55</v>
      </c>
      <c r="H866" s="66">
        <v>0.92</v>
      </c>
      <c r="I866" s="67">
        <v>0</v>
      </c>
      <c r="J866" s="67"/>
      <c r="K866" s="67"/>
      <c r="L866" s="33">
        <v>145.71</v>
      </c>
      <c r="M866" s="33">
        <v>3272</v>
      </c>
      <c r="N866" s="66">
        <v>54.53</v>
      </c>
    </row>
    <row r="867" spans="1:14" x14ac:dyDescent="0.25">
      <c r="A867" t="str">
        <f t="shared" si="14"/>
        <v>2957053</v>
      </c>
      <c r="C867" t="s">
        <v>83</v>
      </c>
      <c r="D867" t="s">
        <v>239</v>
      </c>
      <c r="E867">
        <v>12</v>
      </c>
      <c r="F867" s="33">
        <v>499</v>
      </c>
      <c r="G867" s="33">
        <v>117</v>
      </c>
      <c r="H867" s="66">
        <v>0.81</v>
      </c>
      <c r="I867" s="67">
        <v>0</v>
      </c>
      <c r="J867" s="67"/>
      <c r="K867" s="67"/>
      <c r="L867" s="33">
        <v>451.84</v>
      </c>
      <c r="M867" s="33">
        <v>8564</v>
      </c>
      <c r="N867" s="66">
        <v>59.47</v>
      </c>
    </row>
    <row r="868" spans="1:14" x14ac:dyDescent="0.25">
      <c r="A868" t="str">
        <f t="shared" si="14"/>
        <v>2986671</v>
      </c>
      <c r="B868" t="s">
        <v>531</v>
      </c>
      <c r="C868" t="s">
        <v>78</v>
      </c>
      <c r="D868" t="s">
        <v>530</v>
      </c>
      <c r="E868">
        <v>60</v>
      </c>
      <c r="F868" s="33">
        <v>355200</v>
      </c>
      <c r="G868" s="33">
        <v>66853</v>
      </c>
      <c r="H868" s="66">
        <v>92.85</v>
      </c>
      <c r="I868" s="67">
        <v>0</v>
      </c>
      <c r="J868" s="67"/>
      <c r="K868" s="67"/>
      <c r="L868" s="33">
        <v>576.03</v>
      </c>
      <c r="M868" s="33">
        <v>4988</v>
      </c>
      <c r="N868" s="66">
        <v>6.93</v>
      </c>
    </row>
    <row r="869" spans="1:14" x14ac:dyDescent="0.25">
      <c r="A869" t="str">
        <f t="shared" si="14"/>
        <v>3016671</v>
      </c>
      <c r="B869" t="s">
        <v>134</v>
      </c>
      <c r="C869" t="s">
        <v>78</v>
      </c>
      <c r="D869" t="s">
        <v>133</v>
      </c>
      <c r="E869">
        <v>58</v>
      </c>
      <c r="F869" s="33">
        <v>184800</v>
      </c>
      <c r="G869" s="33">
        <v>15955</v>
      </c>
      <c r="H869" s="66">
        <v>22.92</v>
      </c>
      <c r="I869" s="67">
        <v>24390.880000000001</v>
      </c>
      <c r="J869" s="67">
        <v>28760</v>
      </c>
      <c r="K869" s="67">
        <v>41.32</v>
      </c>
      <c r="L869" s="33">
        <v>1656.31</v>
      </c>
      <c r="M869" s="33">
        <v>9439</v>
      </c>
      <c r="N869" s="66">
        <v>13.56</v>
      </c>
    </row>
    <row r="870" spans="1:14" x14ac:dyDescent="0.25">
      <c r="A870" t="str">
        <f t="shared" si="14"/>
        <v>3016672</v>
      </c>
      <c r="C870" t="s">
        <v>99</v>
      </c>
      <c r="D870" t="s">
        <v>133</v>
      </c>
      <c r="E870">
        <v>36</v>
      </c>
      <c r="F870" s="33">
        <v>171768</v>
      </c>
      <c r="G870" s="33">
        <v>13941</v>
      </c>
      <c r="H870" s="66">
        <v>32.270000000000003</v>
      </c>
      <c r="I870" s="67">
        <v>8889.43</v>
      </c>
      <c r="J870" s="67">
        <v>13778</v>
      </c>
      <c r="K870" s="67">
        <v>31.89</v>
      </c>
      <c r="L870" s="33">
        <v>109400</v>
      </c>
      <c r="M870" s="33">
        <v>7408</v>
      </c>
      <c r="N870" s="66">
        <v>17.149999999999999</v>
      </c>
    </row>
    <row r="871" spans="1:14" x14ac:dyDescent="0.25">
      <c r="A871" t="str">
        <f t="shared" si="14"/>
        <v>3017051</v>
      </c>
      <c r="C871" t="s">
        <v>75</v>
      </c>
      <c r="D871" t="s">
        <v>133</v>
      </c>
      <c r="E871">
        <v>14</v>
      </c>
      <c r="H871" s="66"/>
      <c r="I871" s="67">
        <v>0</v>
      </c>
      <c r="J871" s="67"/>
      <c r="K871" s="67"/>
      <c r="L871" s="33">
        <v>189600</v>
      </c>
      <c r="M871" s="33">
        <v>12583</v>
      </c>
      <c r="N871" s="66">
        <v>74.900000000000006</v>
      </c>
    </row>
    <row r="872" spans="1:14" x14ac:dyDescent="0.25">
      <c r="A872" t="str">
        <f t="shared" si="14"/>
        <v>3036671</v>
      </c>
      <c r="B872" t="s">
        <v>547</v>
      </c>
      <c r="C872" t="s">
        <v>78</v>
      </c>
      <c r="D872" t="s">
        <v>546</v>
      </c>
      <c r="E872">
        <v>40</v>
      </c>
      <c r="F872" s="33">
        <v>332586</v>
      </c>
      <c r="G872" s="33">
        <v>56456</v>
      </c>
      <c r="H872" s="66">
        <v>117.62</v>
      </c>
      <c r="I872" s="67">
        <v>0</v>
      </c>
      <c r="J872" s="67"/>
      <c r="K872" s="67"/>
      <c r="L872" s="33">
        <v>1148.5899999999999</v>
      </c>
      <c r="M872" s="33">
        <v>80122</v>
      </c>
      <c r="N872" s="66">
        <v>166.92</v>
      </c>
    </row>
    <row r="873" spans="1:14" x14ac:dyDescent="0.25">
      <c r="A873" t="str">
        <f t="shared" si="14"/>
        <v>3042001</v>
      </c>
      <c r="B873" t="s">
        <v>280</v>
      </c>
      <c r="C873" t="s">
        <v>86</v>
      </c>
      <c r="D873" t="s">
        <v>279</v>
      </c>
      <c r="E873">
        <v>22</v>
      </c>
      <c r="F873" s="33">
        <v>6756</v>
      </c>
      <c r="G873" s="33">
        <v>2053</v>
      </c>
      <c r="H873" s="66">
        <v>7.78</v>
      </c>
      <c r="I873" s="67">
        <v>161.97999999999999</v>
      </c>
      <c r="J873" s="67">
        <v>419</v>
      </c>
      <c r="K873" s="67">
        <v>1.59</v>
      </c>
      <c r="L873" s="33">
        <v>160441</v>
      </c>
      <c r="M873" s="33">
        <v>26527</v>
      </c>
      <c r="N873" s="66">
        <v>100.48</v>
      </c>
    </row>
    <row r="874" spans="1:14" x14ac:dyDescent="0.25">
      <c r="A874" t="str">
        <f t="shared" si="14"/>
        <v>3046671</v>
      </c>
      <c r="C874" t="s">
        <v>78</v>
      </c>
      <c r="D874" t="s">
        <v>279</v>
      </c>
      <c r="E874">
        <v>30</v>
      </c>
      <c r="F874" s="33">
        <v>101200</v>
      </c>
      <c r="G874" s="33">
        <v>18687</v>
      </c>
      <c r="H874" s="66">
        <v>51.91</v>
      </c>
      <c r="I874" s="67">
        <v>19497.580000000002</v>
      </c>
      <c r="J874" s="67">
        <v>16074</v>
      </c>
      <c r="K874" s="67">
        <v>44.65</v>
      </c>
      <c r="L874" s="33">
        <v>85164</v>
      </c>
      <c r="M874" s="33">
        <v>25861</v>
      </c>
      <c r="N874" s="66">
        <v>71.84</v>
      </c>
    </row>
    <row r="875" spans="1:14" x14ac:dyDescent="0.25">
      <c r="A875" t="str">
        <f t="shared" si="14"/>
        <v>3046672</v>
      </c>
      <c r="C875" t="s">
        <v>99</v>
      </c>
      <c r="D875" t="s">
        <v>279</v>
      </c>
      <c r="E875">
        <v>56</v>
      </c>
      <c r="F875" s="33">
        <v>498287</v>
      </c>
      <c r="G875" s="33">
        <v>91986</v>
      </c>
      <c r="H875" s="66">
        <v>136.88</v>
      </c>
      <c r="I875" s="67">
        <v>0</v>
      </c>
      <c r="J875" s="67"/>
      <c r="K875" s="67"/>
      <c r="L875" s="33">
        <v>174925</v>
      </c>
      <c r="M875" s="33">
        <v>48160</v>
      </c>
      <c r="N875" s="66">
        <v>71.67</v>
      </c>
    </row>
    <row r="876" spans="1:14" x14ac:dyDescent="0.25">
      <c r="A876" t="str">
        <f t="shared" si="14"/>
        <v>3047051</v>
      </c>
      <c r="C876" t="s">
        <v>75</v>
      </c>
      <c r="D876" t="s">
        <v>279</v>
      </c>
      <c r="E876">
        <v>12</v>
      </c>
      <c r="F876" s="33">
        <v>1158</v>
      </c>
      <c r="G876" s="33">
        <v>487</v>
      </c>
      <c r="H876" s="66">
        <v>3.38</v>
      </c>
      <c r="I876" s="67">
        <v>25.22</v>
      </c>
      <c r="J876" s="67">
        <v>38</v>
      </c>
      <c r="K876" s="67">
        <v>0.26</v>
      </c>
      <c r="L876" s="33">
        <v>89451</v>
      </c>
      <c r="M876" s="33">
        <v>14309</v>
      </c>
      <c r="N876" s="66">
        <v>99.37</v>
      </c>
    </row>
    <row r="877" spans="1:14" x14ac:dyDescent="0.25">
      <c r="A877" t="str">
        <f t="shared" si="14"/>
        <v>3126671</v>
      </c>
      <c r="B877" t="s">
        <v>362</v>
      </c>
      <c r="C877" t="s">
        <v>78</v>
      </c>
      <c r="D877" t="s">
        <v>361</v>
      </c>
      <c r="E877">
        <v>52</v>
      </c>
      <c r="F877" s="33">
        <v>151478</v>
      </c>
      <c r="G877" s="33">
        <v>45046</v>
      </c>
      <c r="H877" s="66">
        <v>72.19</v>
      </c>
      <c r="I877" s="67">
        <v>19308</v>
      </c>
      <c r="J877" s="67">
        <v>28443</v>
      </c>
      <c r="K877" s="67">
        <v>45.58</v>
      </c>
      <c r="L877" s="33">
        <v>231.13</v>
      </c>
      <c r="M877" s="33">
        <v>27244</v>
      </c>
      <c r="N877" s="66">
        <v>43.66</v>
      </c>
    </row>
    <row r="878" spans="1:14" x14ac:dyDescent="0.25">
      <c r="A878" t="str">
        <f t="shared" si="14"/>
        <v>3126672</v>
      </c>
      <c r="C878" t="s">
        <v>99</v>
      </c>
      <c r="D878" t="s">
        <v>361</v>
      </c>
      <c r="E878">
        <v>64</v>
      </c>
      <c r="F878" s="33">
        <v>473580</v>
      </c>
      <c r="G878" s="33">
        <v>86888</v>
      </c>
      <c r="H878" s="66">
        <v>113.14</v>
      </c>
      <c r="I878" s="67">
        <v>0</v>
      </c>
      <c r="J878" s="67"/>
      <c r="K878" s="67"/>
      <c r="L878" s="33">
        <v>348.64</v>
      </c>
      <c r="M878" s="33">
        <v>41130</v>
      </c>
      <c r="N878" s="66">
        <v>53.55</v>
      </c>
    </row>
    <row r="879" spans="1:14" x14ac:dyDescent="0.25">
      <c r="A879" t="str">
        <f t="shared" si="14"/>
        <v>3126673</v>
      </c>
      <c r="C879" t="s">
        <v>89</v>
      </c>
      <c r="D879" t="s">
        <v>361</v>
      </c>
      <c r="E879">
        <v>25</v>
      </c>
      <c r="F879" s="33">
        <v>148680</v>
      </c>
      <c r="G879" s="33">
        <v>23756</v>
      </c>
      <c r="H879" s="66">
        <v>79.19</v>
      </c>
      <c r="I879" s="67">
        <v>13231</v>
      </c>
      <c r="J879" s="67">
        <v>18714</v>
      </c>
      <c r="K879" s="67">
        <v>62.38</v>
      </c>
      <c r="L879" s="33">
        <v>64.17</v>
      </c>
      <c r="M879" s="33">
        <v>7560</v>
      </c>
      <c r="N879" s="66">
        <v>25.2</v>
      </c>
    </row>
    <row r="880" spans="1:14" x14ac:dyDescent="0.25">
      <c r="A880" t="str">
        <f t="shared" si="14"/>
        <v>3127051</v>
      </c>
      <c r="C880" t="s">
        <v>75</v>
      </c>
      <c r="D880" t="s">
        <v>361</v>
      </c>
      <c r="E880">
        <v>8</v>
      </c>
      <c r="F880" s="33">
        <v>4198</v>
      </c>
      <c r="G880" s="33">
        <v>919</v>
      </c>
      <c r="H880" s="66">
        <v>9.57</v>
      </c>
      <c r="I880" s="67">
        <v>64</v>
      </c>
      <c r="J880" s="67">
        <v>615</v>
      </c>
      <c r="K880" s="67">
        <v>6.41</v>
      </c>
      <c r="L880" s="33">
        <v>109.08</v>
      </c>
      <c r="M880" s="33">
        <v>12945</v>
      </c>
      <c r="N880" s="66">
        <v>134.84</v>
      </c>
    </row>
    <row r="881" spans="1:14" x14ac:dyDescent="0.25">
      <c r="A881" t="str">
        <f t="shared" si="14"/>
        <v>3141671</v>
      </c>
      <c r="B881" t="s">
        <v>375</v>
      </c>
      <c r="C881" t="s">
        <v>438</v>
      </c>
      <c r="D881" t="s">
        <v>374</v>
      </c>
      <c r="E881">
        <v>8</v>
      </c>
      <c r="H881" s="66"/>
      <c r="I881" s="67">
        <v>0</v>
      </c>
      <c r="J881" s="67"/>
      <c r="K881" s="67"/>
      <c r="L881" s="33">
        <v>0</v>
      </c>
      <c r="N881" s="66"/>
    </row>
    <row r="882" spans="1:14" x14ac:dyDescent="0.25">
      <c r="A882" t="str">
        <f t="shared" si="14"/>
        <v>3146671</v>
      </c>
      <c r="C882" t="s">
        <v>78</v>
      </c>
      <c r="D882" t="s">
        <v>374</v>
      </c>
      <c r="E882">
        <v>64</v>
      </c>
      <c r="F882" s="33">
        <v>130800</v>
      </c>
      <c r="G882" s="33">
        <v>18647</v>
      </c>
      <c r="H882" s="66">
        <v>24.28</v>
      </c>
      <c r="I882" s="67">
        <v>18853.54</v>
      </c>
      <c r="J882" s="67">
        <v>25726</v>
      </c>
      <c r="K882" s="67">
        <v>33.5</v>
      </c>
      <c r="L882" s="33">
        <v>1958</v>
      </c>
      <c r="M882" s="33">
        <v>24746</v>
      </c>
      <c r="N882" s="66">
        <v>32.22</v>
      </c>
    </row>
    <row r="883" spans="1:14" x14ac:dyDescent="0.25">
      <c r="A883" t="str">
        <f t="shared" si="14"/>
        <v>3146672</v>
      </c>
      <c r="C883" t="s">
        <v>99</v>
      </c>
      <c r="D883" t="s">
        <v>374</v>
      </c>
      <c r="E883">
        <v>54</v>
      </c>
      <c r="F883" s="33">
        <v>189920</v>
      </c>
      <c r="G883" s="33">
        <v>30377</v>
      </c>
      <c r="H883" s="66">
        <v>46.88</v>
      </c>
      <c r="I883" s="67">
        <v>16357.9</v>
      </c>
      <c r="J883" s="67">
        <v>23832</v>
      </c>
      <c r="K883" s="67">
        <v>36.78</v>
      </c>
      <c r="L883" s="33">
        <v>2582</v>
      </c>
      <c r="M883" s="33">
        <v>32561</v>
      </c>
      <c r="N883" s="66">
        <v>50.25</v>
      </c>
    </row>
    <row r="884" spans="1:14" x14ac:dyDescent="0.25">
      <c r="A884" t="str">
        <f t="shared" si="14"/>
        <v>3147051</v>
      </c>
      <c r="C884" t="s">
        <v>75</v>
      </c>
      <c r="D884" t="s">
        <v>374</v>
      </c>
      <c r="E884">
        <v>12</v>
      </c>
      <c r="F884" s="33">
        <v>7613</v>
      </c>
      <c r="G884" s="33">
        <v>1550</v>
      </c>
      <c r="H884" s="66">
        <v>10.76</v>
      </c>
      <c r="I884" s="67">
        <v>0</v>
      </c>
      <c r="J884" s="67"/>
      <c r="K884" s="67"/>
      <c r="L884" s="33">
        <v>647</v>
      </c>
      <c r="M884" s="33">
        <v>8146</v>
      </c>
      <c r="N884" s="66">
        <v>56.57</v>
      </c>
    </row>
    <row r="885" spans="1:14" x14ac:dyDescent="0.25">
      <c r="A885" t="str">
        <f t="shared" si="14"/>
        <v>3152001</v>
      </c>
      <c r="B885" t="s">
        <v>197</v>
      </c>
      <c r="C885" t="s">
        <v>86</v>
      </c>
      <c r="D885" t="s">
        <v>196</v>
      </c>
      <c r="E885">
        <v>140</v>
      </c>
      <c r="F885" s="33">
        <v>104028</v>
      </c>
      <c r="G885" s="33">
        <v>22494</v>
      </c>
      <c r="H885" s="66">
        <v>13.39</v>
      </c>
      <c r="I885" s="67">
        <v>131104.75</v>
      </c>
      <c r="J885" s="67">
        <v>144350</v>
      </c>
      <c r="K885" s="67">
        <v>85.92</v>
      </c>
      <c r="L885" s="33">
        <v>2253400</v>
      </c>
      <c r="M885" s="33">
        <v>232625</v>
      </c>
      <c r="N885" s="66">
        <v>138.47</v>
      </c>
    </row>
    <row r="886" spans="1:14" x14ac:dyDescent="0.25">
      <c r="A886" t="str">
        <f t="shared" si="14"/>
        <v>3152002</v>
      </c>
      <c r="C886" t="s">
        <v>135</v>
      </c>
      <c r="D886" t="s">
        <v>196</v>
      </c>
      <c r="E886">
        <v>100</v>
      </c>
      <c r="F886" s="33">
        <v>85287</v>
      </c>
      <c r="G886" s="33">
        <v>18488</v>
      </c>
      <c r="H886" s="66">
        <v>15.41</v>
      </c>
      <c r="I886" s="67">
        <v>87276.43</v>
      </c>
      <c r="J886" s="67">
        <v>120573</v>
      </c>
      <c r="K886" s="67">
        <v>100.48</v>
      </c>
      <c r="L886" s="33">
        <v>581000</v>
      </c>
      <c r="M886" s="33">
        <v>38408</v>
      </c>
      <c r="N886" s="66">
        <v>32.01</v>
      </c>
    </row>
    <row r="887" spans="1:14" x14ac:dyDescent="0.25">
      <c r="A887" t="str">
        <f t="shared" si="14"/>
        <v>3152003</v>
      </c>
      <c r="C887" t="s">
        <v>297</v>
      </c>
      <c r="D887" t="s">
        <v>196</v>
      </c>
      <c r="E887">
        <v>32</v>
      </c>
      <c r="F887" s="33">
        <v>19003</v>
      </c>
      <c r="G887" s="33">
        <v>4067</v>
      </c>
      <c r="H887" s="66">
        <v>10.59</v>
      </c>
      <c r="I887" s="67">
        <v>18674.099999999999</v>
      </c>
      <c r="J887" s="67">
        <v>25744</v>
      </c>
      <c r="K887" s="67">
        <v>67.040000000000006</v>
      </c>
      <c r="L887" s="33">
        <v>218742</v>
      </c>
      <c r="M887" s="33">
        <v>18785</v>
      </c>
      <c r="N887" s="66">
        <v>48.92</v>
      </c>
    </row>
    <row r="888" spans="1:14" x14ac:dyDescent="0.25">
      <c r="A888" t="str">
        <f t="shared" si="14"/>
        <v>3156671</v>
      </c>
      <c r="C888" t="s">
        <v>78</v>
      </c>
      <c r="D888" t="s">
        <v>196</v>
      </c>
      <c r="E888">
        <v>24</v>
      </c>
      <c r="F888" s="33">
        <v>67426</v>
      </c>
      <c r="G888" s="33">
        <v>11348</v>
      </c>
      <c r="H888" s="66">
        <v>39.4</v>
      </c>
      <c r="I888" s="67">
        <v>5156.16</v>
      </c>
      <c r="J888" s="67">
        <v>11040</v>
      </c>
      <c r="K888" s="67">
        <v>38.33</v>
      </c>
      <c r="L888" s="33">
        <v>47800</v>
      </c>
      <c r="M888" s="33">
        <v>3482</v>
      </c>
      <c r="N888" s="66">
        <v>12.09</v>
      </c>
    </row>
    <row r="889" spans="1:14" x14ac:dyDescent="0.25">
      <c r="A889" t="str">
        <f t="shared" si="14"/>
        <v>3156672</v>
      </c>
      <c r="C889" t="s">
        <v>99</v>
      </c>
      <c r="D889" t="s">
        <v>196</v>
      </c>
      <c r="E889">
        <v>60</v>
      </c>
      <c r="F889" s="33">
        <v>47195</v>
      </c>
      <c r="G889" s="33">
        <v>10152</v>
      </c>
      <c r="H889" s="66">
        <v>14.1</v>
      </c>
      <c r="I889" s="67">
        <v>24129.97</v>
      </c>
      <c r="J889" s="67">
        <v>32922</v>
      </c>
      <c r="K889" s="67">
        <v>45.73</v>
      </c>
      <c r="L889" s="33">
        <v>331523</v>
      </c>
      <c r="M889" s="33">
        <v>46269</v>
      </c>
      <c r="N889" s="66">
        <v>64.260000000000005</v>
      </c>
    </row>
    <row r="890" spans="1:14" x14ac:dyDescent="0.25">
      <c r="A890" t="str">
        <f t="shared" si="14"/>
        <v>3156673</v>
      </c>
      <c r="C890" t="s">
        <v>89</v>
      </c>
      <c r="D890" t="s">
        <v>196</v>
      </c>
      <c r="E890">
        <v>24</v>
      </c>
      <c r="F890" s="33">
        <v>19383</v>
      </c>
      <c r="G890" s="33">
        <v>4008</v>
      </c>
      <c r="H890" s="66">
        <v>13.92</v>
      </c>
      <c r="I890" s="67">
        <v>7188.17</v>
      </c>
      <c r="J890" s="67">
        <v>8719</v>
      </c>
      <c r="K890" s="67">
        <v>30.27</v>
      </c>
      <c r="L890" s="33">
        <v>47106</v>
      </c>
      <c r="M890" s="33">
        <v>4415</v>
      </c>
      <c r="N890" s="66">
        <v>15.33</v>
      </c>
    </row>
    <row r="891" spans="1:14" x14ac:dyDescent="0.25">
      <c r="A891" t="str">
        <f t="shared" si="14"/>
        <v>3156674</v>
      </c>
      <c r="C891" t="s">
        <v>72</v>
      </c>
      <c r="D891" t="s">
        <v>196</v>
      </c>
      <c r="E891">
        <v>32</v>
      </c>
      <c r="F891" s="33">
        <v>247200</v>
      </c>
      <c r="G891" s="33">
        <v>44219</v>
      </c>
      <c r="H891" s="66">
        <v>115.15</v>
      </c>
      <c r="I891" s="67">
        <v>0</v>
      </c>
      <c r="J891" s="67">
        <v>0</v>
      </c>
      <c r="K891" s="67">
        <v>0</v>
      </c>
      <c r="L891" s="33">
        <v>63522</v>
      </c>
      <c r="M891" s="33">
        <v>5520</v>
      </c>
      <c r="N891" s="66">
        <v>14.38</v>
      </c>
    </row>
    <row r="892" spans="1:14" x14ac:dyDescent="0.25">
      <c r="A892" t="str">
        <f t="shared" si="14"/>
        <v>3156677</v>
      </c>
      <c r="C892" t="s">
        <v>313</v>
      </c>
      <c r="D892" t="s">
        <v>196</v>
      </c>
      <c r="E892">
        <v>7</v>
      </c>
      <c r="F892" s="33">
        <v>0</v>
      </c>
      <c r="G892" s="33">
        <v>0</v>
      </c>
      <c r="H892" s="66">
        <v>0</v>
      </c>
      <c r="I892" s="67">
        <v>0</v>
      </c>
      <c r="J892" s="67">
        <v>0</v>
      </c>
      <c r="K892" s="67">
        <v>0</v>
      </c>
      <c r="L892" s="33">
        <v>0</v>
      </c>
      <c r="M892" s="33">
        <v>0</v>
      </c>
      <c r="N892" s="66">
        <v>0</v>
      </c>
    </row>
    <row r="893" spans="1:14" x14ac:dyDescent="0.25">
      <c r="A893" t="str">
        <f t="shared" si="14"/>
        <v>3156678</v>
      </c>
      <c r="C893" t="s">
        <v>262</v>
      </c>
      <c r="D893" t="s">
        <v>196</v>
      </c>
      <c r="E893">
        <v>59</v>
      </c>
      <c r="F893" s="33">
        <v>284240</v>
      </c>
      <c r="G893" s="33">
        <v>49946</v>
      </c>
      <c r="H893" s="66">
        <v>70.55</v>
      </c>
      <c r="I893" s="67">
        <v>16458.78</v>
      </c>
      <c r="J893" s="67">
        <v>22293</v>
      </c>
      <c r="K893" s="67">
        <v>31.49</v>
      </c>
      <c r="L893" s="33">
        <v>149544</v>
      </c>
      <c r="M893" s="33">
        <v>25261</v>
      </c>
      <c r="N893" s="66">
        <v>35.68</v>
      </c>
    </row>
    <row r="894" spans="1:14" x14ac:dyDescent="0.25">
      <c r="A894" t="str">
        <f t="shared" si="14"/>
        <v>3156679</v>
      </c>
      <c r="C894" t="s">
        <v>576</v>
      </c>
      <c r="D894" t="s">
        <v>196</v>
      </c>
      <c r="E894">
        <v>20</v>
      </c>
      <c r="F894" s="33">
        <v>68200</v>
      </c>
      <c r="G894" s="33">
        <v>10949</v>
      </c>
      <c r="H894" s="66">
        <v>45.62</v>
      </c>
      <c r="I894" s="67">
        <v>2334.63</v>
      </c>
      <c r="J894" s="67">
        <v>3897</v>
      </c>
      <c r="K894" s="67">
        <v>16.239999999999998</v>
      </c>
      <c r="L894" s="33">
        <v>36800</v>
      </c>
      <c r="M894" s="33">
        <v>2583</v>
      </c>
      <c r="N894" s="66">
        <v>10.76</v>
      </c>
    </row>
    <row r="895" spans="1:14" x14ac:dyDescent="0.25">
      <c r="A895" t="str">
        <f t="shared" si="14"/>
        <v>3157052</v>
      </c>
      <c r="C895" t="s">
        <v>94</v>
      </c>
      <c r="D895" t="s">
        <v>196</v>
      </c>
      <c r="E895">
        <v>8</v>
      </c>
      <c r="F895" s="33">
        <v>16884</v>
      </c>
      <c r="G895" s="33">
        <v>2837</v>
      </c>
      <c r="H895" s="66">
        <v>29.55</v>
      </c>
      <c r="I895" s="67">
        <v>1092.1400000000001</v>
      </c>
      <c r="J895" s="67">
        <v>2065</v>
      </c>
      <c r="K895" s="67">
        <v>21.51</v>
      </c>
      <c r="L895" s="33">
        <v>98000</v>
      </c>
      <c r="M895" s="33">
        <v>6376</v>
      </c>
      <c r="N895" s="66">
        <v>66.42</v>
      </c>
    </row>
    <row r="896" spans="1:14" x14ac:dyDescent="0.25">
      <c r="A896" t="str">
        <f t="shared" si="14"/>
        <v>3157052A</v>
      </c>
      <c r="C896" t="s">
        <v>119</v>
      </c>
      <c r="D896" t="s">
        <v>196</v>
      </c>
      <c r="E896">
        <v>6</v>
      </c>
      <c r="G896" s="33">
        <v>0</v>
      </c>
      <c r="H896" s="66">
        <v>0</v>
      </c>
      <c r="I896" s="67">
        <v>0</v>
      </c>
      <c r="J896" s="67">
        <v>0</v>
      </c>
      <c r="K896" s="67">
        <v>0</v>
      </c>
      <c r="L896" s="33">
        <v>0</v>
      </c>
      <c r="M896" s="33">
        <v>449</v>
      </c>
      <c r="N896" s="66">
        <v>6.24</v>
      </c>
    </row>
    <row r="897" spans="1:14" x14ac:dyDescent="0.25">
      <c r="A897" t="str">
        <f t="shared" si="14"/>
        <v>3157053</v>
      </c>
      <c r="C897" t="s">
        <v>83</v>
      </c>
      <c r="D897" t="s">
        <v>196</v>
      </c>
      <c r="E897">
        <v>4</v>
      </c>
      <c r="G897" s="33">
        <v>0</v>
      </c>
      <c r="H897" s="66">
        <v>0</v>
      </c>
      <c r="I897" s="67">
        <v>0</v>
      </c>
      <c r="J897" s="67">
        <v>0</v>
      </c>
      <c r="K897" s="67">
        <v>0</v>
      </c>
      <c r="L897" s="33">
        <v>13109</v>
      </c>
      <c r="M897" s="33">
        <v>2215</v>
      </c>
      <c r="N897" s="66">
        <v>46.15</v>
      </c>
    </row>
    <row r="898" spans="1:14" x14ac:dyDescent="0.25">
      <c r="A898" t="str">
        <f t="shared" si="14"/>
        <v>3166671</v>
      </c>
      <c r="B898" t="s">
        <v>489</v>
      </c>
      <c r="C898" t="s">
        <v>78</v>
      </c>
      <c r="D898" t="s">
        <v>488</v>
      </c>
      <c r="E898">
        <v>56</v>
      </c>
      <c r="F898" s="33">
        <v>438080</v>
      </c>
      <c r="G898" s="33">
        <v>68044</v>
      </c>
      <c r="H898" s="66">
        <v>101.26</v>
      </c>
      <c r="I898" s="67">
        <v>0</v>
      </c>
      <c r="J898" s="67"/>
      <c r="K898" s="67"/>
      <c r="L898" s="33">
        <v>0</v>
      </c>
      <c r="N898" s="66"/>
    </row>
    <row r="899" spans="1:14" x14ac:dyDescent="0.25">
      <c r="A899" t="str">
        <f t="shared" si="14"/>
        <v>3166672</v>
      </c>
      <c r="C899" t="s">
        <v>99</v>
      </c>
      <c r="D899" t="s">
        <v>488</v>
      </c>
      <c r="E899">
        <v>20</v>
      </c>
      <c r="F899" s="33">
        <v>69809</v>
      </c>
      <c r="G899" s="33">
        <v>13014</v>
      </c>
      <c r="H899" s="66">
        <v>54.23</v>
      </c>
      <c r="I899" s="67">
        <v>0</v>
      </c>
      <c r="J899" s="67"/>
      <c r="K899" s="67"/>
      <c r="L899" s="33">
        <v>0</v>
      </c>
      <c r="N899" s="66"/>
    </row>
    <row r="900" spans="1:14" x14ac:dyDescent="0.25">
      <c r="A900" t="str">
        <f t="shared" ref="A900:A963" si="15">CONCATENATE(D900,C900)</f>
        <v>3166673</v>
      </c>
      <c r="C900" t="s">
        <v>89</v>
      </c>
      <c r="D900" t="s">
        <v>488</v>
      </c>
      <c r="E900">
        <v>10</v>
      </c>
      <c r="F900" s="33">
        <v>65174</v>
      </c>
      <c r="G900" s="33">
        <v>14518</v>
      </c>
      <c r="H900" s="66">
        <v>120.98</v>
      </c>
      <c r="I900" s="67">
        <v>0</v>
      </c>
      <c r="J900" s="67"/>
      <c r="K900" s="67"/>
      <c r="L900" s="33">
        <v>0</v>
      </c>
      <c r="N900" s="66"/>
    </row>
    <row r="901" spans="1:14" x14ac:dyDescent="0.25">
      <c r="A901" t="str">
        <f t="shared" si="15"/>
        <v>3167051</v>
      </c>
      <c r="C901" t="s">
        <v>75</v>
      </c>
      <c r="D901" t="s">
        <v>488</v>
      </c>
      <c r="E901">
        <v>3</v>
      </c>
      <c r="F901" s="33">
        <v>986</v>
      </c>
      <c r="G901" s="33">
        <v>356</v>
      </c>
      <c r="H901" s="66">
        <v>9.89</v>
      </c>
      <c r="I901" s="67">
        <v>0</v>
      </c>
      <c r="J901" s="67"/>
      <c r="K901" s="67"/>
      <c r="L901" s="33">
        <v>0</v>
      </c>
      <c r="N901" s="66"/>
    </row>
    <row r="902" spans="1:14" x14ac:dyDescent="0.25">
      <c r="A902" t="str">
        <f t="shared" si="15"/>
        <v>3167052</v>
      </c>
      <c r="C902" t="s">
        <v>94</v>
      </c>
      <c r="D902" t="s">
        <v>488</v>
      </c>
      <c r="E902">
        <v>22</v>
      </c>
      <c r="F902" s="33">
        <v>10318</v>
      </c>
      <c r="G902" s="33">
        <v>1501</v>
      </c>
      <c r="H902" s="66">
        <v>5.69</v>
      </c>
      <c r="I902" s="67">
        <v>0</v>
      </c>
      <c r="J902" s="67"/>
      <c r="K902" s="67"/>
      <c r="L902" s="33">
        <v>0</v>
      </c>
      <c r="N902" s="66"/>
    </row>
    <row r="903" spans="1:14" x14ac:dyDescent="0.25">
      <c r="A903" t="str">
        <f t="shared" si="15"/>
        <v>3176671</v>
      </c>
      <c r="B903" t="s">
        <v>451</v>
      </c>
      <c r="C903" t="s">
        <v>78</v>
      </c>
      <c r="D903" t="s">
        <v>450</v>
      </c>
      <c r="E903">
        <v>40</v>
      </c>
      <c r="F903" s="33">
        <v>132374</v>
      </c>
      <c r="G903" s="33">
        <v>23248</v>
      </c>
      <c r="H903" s="66">
        <v>48.43</v>
      </c>
      <c r="I903" s="67">
        <v>11589.72</v>
      </c>
      <c r="J903" s="67">
        <v>17354</v>
      </c>
      <c r="K903" s="67">
        <v>36.15</v>
      </c>
      <c r="L903" s="33">
        <v>65.77</v>
      </c>
      <c r="M903" s="33">
        <v>26665</v>
      </c>
      <c r="N903" s="66">
        <v>55.55</v>
      </c>
    </row>
    <row r="904" spans="1:14" x14ac:dyDescent="0.25">
      <c r="A904" t="str">
        <f t="shared" si="15"/>
        <v>3176672</v>
      </c>
      <c r="C904" t="s">
        <v>99</v>
      </c>
      <c r="D904" t="s">
        <v>450</v>
      </c>
      <c r="E904">
        <v>64</v>
      </c>
      <c r="F904" s="33">
        <v>210400</v>
      </c>
      <c r="G904" s="33">
        <v>35502</v>
      </c>
      <c r="H904" s="66">
        <v>46.23</v>
      </c>
      <c r="I904" s="67">
        <v>23811.83</v>
      </c>
      <c r="J904" s="67">
        <v>32315</v>
      </c>
      <c r="K904" s="67">
        <v>42.08</v>
      </c>
      <c r="L904" s="33">
        <v>93.31</v>
      </c>
      <c r="M904" s="33">
        <v>41849</v>
      </c>
      <c r="N904" s="66">
        <v>54.49</v>
      </c>
    </row>
    <row r="905" spans="1:14" x14ac:dyDescent="0.25">
      <c r="A905" t="str">
        <f t="shared" si="15"/>
        <v>3186671</v>
      </c>
      <c r="B905" t="s">
        <v>467</v>
      </c>
      <c r="C905" t="s">
        <v>78</v>
      </c>
      <c r="D905" t="s">
        <v>466</v>
      </c>
      <c r="E905">
        <v>60</v>
      </c>
      <c r="F905" s="33">
        <v>452488</v>
      </c>
      <c r="G905" s="33">
        <v>107365</v>
      </c>
      <c r="H905" s="66">
        <v>149.12</v>
      </c>
      <c r="I905" s="67">
        <v>0</v>
      </c>
      <c r="J905" s="67"/>
      <c r="K905" s="67"/>
      <c r="L905" s="33">
        <v>124.19</v>
      </c>
      <c r="M905" s="33">
        <v>10365</v>
      </c>
      <c r="N905" s="66">
        <v>14.4</v>
      </c>
    </row>
    <row r="906" spans="1:14" x14ac:dyDescent="0.25">
      <c r="A906" t="str">
        <f t="shared" si="15"/>
        <v>3187051</v>
      </c>
      <c r="C906" t="s">
        <v>75</v>
      </c>
      <c r="D906" t="s">
        <v>466</v>
      </c>
      <c r="E906">
        <v>6</v>
      </c>
      <c r="F906" s="33">
        <v>89440</v>
      </c>
      <c r="G906" s="33">
        <v>22477</v>
      </c>
      <c r="H906" s="66">
        <v>312.18</v>
      </c>
      <c r="I906" s="67">
        <v>0</v>
      </c>
      <c r="J906" s="67"/>
      <c r="K906" s="67"/>
      <c r="L906" s="33">
        <v>17.510000000000002</v>
      </c>
      <c r="M906" s="33">
        <v>596</v>
      </c>
      <c r="N906" s="66">
        <v>8.2799999999999994</v>
      </c>
    </row>
    <row r="907" spans="1:14" x14ac:dyDescent="0.25">
      <c r="A907" t="str">
        <f t="shared" si="15"/>
        <v>3187052</v>
      </c>
      <c r="C907" t="s">
        <v>94</v>
      </c>
      <c r="D907" t="s">
        <v>466</v>
      </c>
      <c r="E907">
        <v>2</v>
      </c>
      <c r="F907" s="33">
        <v>1252</v>
      </c>
      <c r="G907" s="33">
        <v>396</v>
      </c>
      <c r="H907" s="66">
        <v>16.5</v>
      </c>
      <c r="I907" s="67">
        <v>0</v>
      </c>
      <c r="J907" s="67"/>
      <c r="K907" s="67"/>
      <c r="L907" s="33">
        <v>0</v>
      </c>
      <c r="N907" s="66"/>
    </row>
    <row r="908" spans="1:14" x14ac:dyDescent="0.25">
      <c r="A908" t="str">
        <f t="shared" si="15"/>
        <v>3187053</v>
      </c>
      <c r="C908" t="s">
        <v>83</v>
      </c>
      <c r="D908" t="s">
        <v>466</v>
      </c>
      <c r="E908">
        <v>2</v>
      </c>
      <c r="H908" s="66"/>
      <c r="I908" s="67">
        <v>0</v>
      </c>
      <c r="J908" s="67"/>
      <c r="K908" s="67"/>
      <c r="L908" s="33">
        <v>0</v>
      </c>
      <c r="N908" s="66"/>
    </row>
    <row r="909" spans="1:14" x14ac:dyDescent="0.25">
      <c r="A909" t="str">
        <f t="shared" si="15"/>
        <v>3212001</v>
      </c>
      <c r="B909" t="s">
        <v>88</v>
      </c>
      <c r="C909" t="s">
        <v>86</v>
      </c>
      <c r="D909" t="s">
        <v>87</v>
      </c>
      <c r="E909">
        <v>24</v>
      </c>
      <c r="F909" s="33">
        <v>65761</v>
      </c>
      <c r="G909" s="33">
        <v>14571</v>
      </c>
      <c r="H909" s="66">
        <v>50.59</v>
      </c>
      <c r="I909" s="67">
        <v>8163.92</v>
      </c>
      <c r="J909" s="67">
        <v>7663</v>
      </c>
      <c r="K909" s="67">
        <v>26.61</v>
      </c>
      <c r="L909" s="33">
        <v>353061</v>
      </c>
      <c r="M909" s="33">
        <v>59345</v>
      </c>
      <c r="N909" s="66">
        <v>206.06</v>
      </c>
    </row>
    <row r="910" spans="1:14" x14ac:dyDescent="0.25">
      <c r="A910" t="str">
        <f t="shared" si="15"/>
        <v>3212002</v>
      </c>
      <c r="C910" t="s">
        <v>135</v>
      </c>
      <c r="D910" t="s">
        <v>87</v>
      </c>
      <c r="E910">
        <v>60</v>
      </c>
      <c r="F910" s="33">
        <v>74002</v>
      </c>
      <c r="G910" s="33">
        <v>15994</v>
      </c>
      <c r="H910" s="66">
        <v>22.21</v>
      </c>
      <c r="I910" s="67">
        <v>40100.870000000003</v>
      </c>
      <c r="J910" s="67">
        <v>33658</v>
      </c>
      <c r="K910" s="67">
        <v>46.75</v>
      </c>
      <c r="L910" s="33">
        <v>706448</v>
      </c>
      <c r="M910" s="33">
        <v>121611</v>
      </c>
      <c r="N910" s="66">
        <v>168.9</v>
      </c>
    </row>
    <row r="911" spans="1:14" x14ac:dyDescent="0.25">
      <c r="A911" t="str">
        <f t="shared" si="15"/>
        <v>3212003</v>
      </c>
      <c r="C911" t="s">
        <v>297</v>
      </c>
      <c r="D911" t="s">
        <v>87</v>
      </c>
      <c r="E911">
        <v>139</v>
      </c>
      <c r="F911" s="33">
        <v>97446</v>
      </c>
      <c r="G911" s="33">
        <v>23697</v>
      </c>
      <c r="H911" s="66">
        <v>14.21</v>
      </c>
      <c r="I911" s="67">
        <v>95720.66</v>
      </c>
      <c r="J911" s="67">
        <v>44431</v>
      </c>
      <c r="K911" s="67">
        <v>26.64</v>
      </c>
      <c r="L911" s="33">
        <v>1255217</v>
      </c>
      <c r="M911" s="33">
        <v>206558</v>
      </c>
      <c r="N911" s="66">
        <v>123.84</v>
      </c>
    </row>
    <row r="912" spans="1:14" x14ac:dyDescent="0.25">
      <c r="A912" t="str">
        <f t="shared" si="15"/>
        <v>3216671</v>
      </c>
      <c r="C912" t="s">
        <v>78</v>
      </c>
      <c r="D912" t="s">
        <v>87</v>
      </c>
      <c r="E912">
        <v>40</v>
      </c>
      <c r="F912" s="33">
        <v>142710</v>
      </c>
      <c r="G912" s="33">
        <v>31353</v>
      </c>
      <c r="H912" s="66">
        <v>65.319999999999993</v>
      </c>
      <c r="I912" s="67">
        <v>18005.82</v>
      </c>
      <c r="J912" s="67">
        <v>9149</v>
      </c>
      <c r="K912" s="67">
        <v>19.059999999999999</v>
      </c>
      <c r="L912" s="33">
        <v>116402</v>
      </c>
      <c r="M912" s="33">
        <v>17653</v>
      </c>
      <c r="N912" s="66">
        <v>36.78</v>
      </c>
    </row>
    <row r="913" spans="1:14" x14ac:dyDescent="0.25">
      <c r="A913" t="str">
        <f t="shared" si="15"/>
        <v>3216672</v>
      </c>
      <c r="C913" t="s">
        <v>99</v>
      </c>
      <c r="D913" t="s">
        <v>87</v>
      </c>
      <c r="E913">
        <v>164</v>
      </c>
      <c r="F913" s="33">
        <v>967271</v>
      </c>
      <c r="G913" s="33">
        <v>180916</v>
      </c>
      <c r="H913" s="66">
        <v>91.93</v>
      </c>
      <c r="I913" s="67">
        <v>25726.48</v>
      </c>
      <c r="J913" s="67">
        <v>12501</v>
      </c>
      <c r="K913" s="67">
        <v>6.35</v>
      </c>
      <c r="L913" s="33">
        <v>750740</v>
      </c>
      <c r="M913" s="33">
        <v>179446</v>
      </c>
      <c r="N913" s="66">
        <v>91.18</v>
      </c>
    </row>
    <row r="914" spans="1:14" x14ac:dyDescent="0.25">
      <c r="A914" t="str">
        <f t="shared" si="15"/>
        <v>3216673</v>
      </c>
      <c r="C914" t="s">
        <v>89</v>
      </c>
      <c r="D914" t="s">
        <v>87</v>
      </c>
      <c r="E914">
        <v>72</v>
      </c>
      <c r="F914" s="33">
        <v>191583</v>
      </c>
      <c r="G914" s="33">
        <v>63477</v>
      </c>
      <c r="H914" s="66">
        <v>73.47</v>
      </c>
      <c r="I914" s="67">
        <v>25745.88</v>
      </c>
      <c r="J914" s="67">
        <v>12672</v>
      </c>
      <c r="K914" s="67">
        <v>14.67</v>
      </c>
      <c r="L914" s="33">
        <v>215140</v>
      </c>
      <c r="M914" s="33">
        <v>42501</v>
      </c>
      <c r="N914" s="66">
        <v>49.19</v>
      </c>
    </row>
    <row r="915" spans="1:14" x14ac:dyDescent="0.25">
      <c r="A915" t="str">
        <f t="shared" si="15"/>
        <v>3217051</v>
      </c>
      <c r="C915" t="s">
        <v>75</v>
      </c>
      <c r="D915" t="s">
        <v>87</v>
      </c>
      <c r="E915">
        <v>10</v>
      </c>
      <c r="H915" s="66"/>
      <c r="I915" s="67">
        <v>9942.77</v>
      </c>
      <c r="J915" s="67">
        <v>9745</v>
      </c>
      <c r="K915" s="67">
        <v>81.209999999999994</v>
      </c>
      <c r="L915" s="33">
        <v>78880</v>
      </c>
      <c r="M915" s="33">
        <v>10845</v>
      </c>
      <c r="N915" s="66">
        <v>90.38</v>
      </c>
    </row>
    <row r="916" spans="1:14" x14ac:dyDescent="0.25">
      <c r="A916" t="str">
        <f t="shared" si="15"/>
        <v>3217052</v>
      </c>
      <c r="C916" t="s">
        <v>94</v>
      </c>
      <c r="D916" t="s">
        <v>87</v>
      </c>
      <c r="E916">
        <v>2</v>
      </c>
      <c r="H916" s="66"/>
      <c r="I916" s="67">
        <v>1228.9000000000001</v>
      </c>
      <c r="J916" s="67">
        <v>1424</v>
      </c>
      <c r="K916" s="67">
        <v>59.33</v>
      </c>
      <c r="L916" s="33">
        <v>14939</v>
      </c>
      <c r="M916" s="33">
        <v>1975</v>
      </c>
      <c r="N916" s="66">
        <v>82.29</v>
      </c>
    </row>
    <row r="917" spans="1:14" x14ac:dyDescent="0.25">
      <c r="A917" t="str">
        <f t="shared" si="15"/>
        <v>3232001</v>
      </c>
      <c r="B917" t="s">
        <v>337</v>
      </c>
      <c r="C917" t="s">
        <v>86</v>
      </c>
      <c r="D917" t="s">
        <v>336</v>
      </c>
      <c r="E917">
        <v>30</v>
      </c>
      <c r="H917" s="66"/>
      <c r="I917" s="67">
        <v>0</v>
      </c>
      <c r="J917" s="67"/>
      <c r="K917" s="67"/>
      <c r="L917" s="33">
        <v>123000</v>
      </c>
      <c r="M917" s="33">
        <v>20217</v>
      </c>
      <c r="N917" s="66">
        <v>56.16</v>
      </c>
    </row>
    <row r="918" spans="1:14" x14ac:dyDescent="0.25">
      <c r="A918" t="str">
        <f t="shared" si="15"/>
        <v>3236671</v>
      </c>
      <c r="C918" t="s">
        <v>78</v>
      </c>
      <c r="D918" t="s">
        <v>336</v>
      </c>
      <c r="E918">
        <v>72</v>
      </c>
      <c r="F918" s="33">
        <v>586033</v>
      </c>
      <c r="G918" s="33">
        <v>43990</v>
      </c>
      <c r="H918" s="66">
        <v>50.91</v>
      </c>
      <c r="I918" s="67">
        <v>0</v>
      </c>
      <c r="J918" s="67"/>
      <c r="K918" s="67"/>
      <c r="L918" s="33">
        <v>119241.17</v>
      </c>
      <c r="M918" s="33">
        <v>19957</v>
      </c>
      <c r="N918" s="66">
        <v>23.1</v>
      </c>
    </row>
    <row r="919" spans="1:14" x14ac:dyDescent="0.25">
      <c r="A919" t="str">
        <f t="shared" si="15"/>
        <v>3236891</v>
      </c>
      <c r="C919" t="s">
        <v>150</v>
      </c>
      <c r="D919" t="s">
        <v>336</v>
      </c>
      <c r="E919">
        <v>8</v>
      </c>
      <c r="H919" s="66"/>
      <c r="I919" s="67">
        <v>0</v>
      </c>
      <c r="J919" s="67"/>
      <c r="K919" s="67"/>
      <c r="L919" s="33">
        <v>31100</v>
      </c>
      <c r="M919" s="33">
        <v>4001</v>
      </c>
      <c r="N919" s="66">
        <v>41.68</v>
      </c>
    </row>
    <row r="920" spans="1:14" x14ac:dyDescent="0.25">
      <c r="A920" t="str">
        <f t="shared" si="15"/>
        <v>3236892</v>
      </c>
      <c r="C920" t="s">
        <v>175</v>
      </c>
      <c r="D920" t="s">
        <v>336</v>
      </c>
      <c r="E920">
        <v>8</v>
      </c>
      <c r="H920" s="66"/>
      <c r="I920" s="67">
        <v>0</v>
      </c>
      <c r="J920" s="67"/>
      <c r="K920" s="67"/>
      <c r="L920" s="33">
        <v>12000</v>
      </c>
      <c r="M920" s="33">
        <v>2279</v>
      </c>
      <c r="N920" s="66">
        <v>23.74</v>
      </c>
    </row>
    <row r="921" spans="1:14" x14ac:dyDescent="0.25">
      <c r="A921" t="str">
        <f t="shared" si="15"/>
        <v>3242001</v>
      </c>
      <c r="B921" t="s">
        <v>562</v>
      </c>
      <c r="C921" t="s">
        <v>86</v>
      </c>
      <c r="D921" t="s">
        <v>561</v>
      </c>
      <c r="E921">
        <v>90</v>
      </c>
      <c r="F921" s="33">
        <v>220427</v>
      </c>
      <c r="G921" s="33">
        <v>31662</v>
      </c>
      <c r="H921" s="66">
        <v>29.32</v>
      </c>
      <c r="I921" s="67">
        <v>55089.23</v>
      </c>
      <c r="J921" s="67">
        <v>54563</v>
      </c>
      <c r="K921" s="67">
        <v>50.52</v>
      </c>
      <c r="L921" s="33">
        <v>10134</v>
      </c>
      <c r="M921" s="33">
        <v>144181</v>
      </c>
      <c r="N921" s="66">
        <v>133.5</v>
      </c>
    </row>
    <row r="922" spans="1:14" x14ac:dyDescent="0.25">
      <c r="A922" t="str">
        <f t="shared" si="15"/>
        <v>3246671</v>
      </c>
      <c r="C922" t="s">
        <v>78</v>
      </c>
      <c r="D922" t="s">
        <v>561</v>
      </c>
      <c r="E922">
        <v>36</v>
      </c>
      <c r="F922" s="33">
        <v>103800</v>
      </c>
      <c r="G922" s="33">
        <v>13213</v>
      </c>
      <c r="H922" s="66">
        <v>30.59</v>
      </c>
      <c r="I922" s="67">
        <v>16116.39</v>
      </c>
      <c r="J922" s="67">
        <v>16077</v>
      </c>
      <c r="K922" s="67">
        <v>37.22</v>
      </c>
      <c r="L922" s="33">
        <v>1341</v>
      </c>
      <c r="M922" s="33">
        <v>18492</v>
      </c>
      <c r="N922" s="66">
        <v>42.81</v>
      </c>
    </row>
    <row r="923" spans="1:14" x14ac:dyDescent="0.25">
      <c r="A923" t="str">
        <f t="shared" si="15"/>
        <v>3246672</v>
      </c>
      <c r="C923" t="s">
        <v>99</v>
      </c>
      <c r="D923" t="s">
        <v>561</v>
      </c>
      <c r="E923">
        <v>40</v>
      </c>
      <c r="F923" s="33">
        <v>140600</v>
      </c>
      <c r="G923" s="33">
        <v>17677</v>
      </c>
      <c r="H923" s="66">
        <v>36.83</v>
      </c>
      <c r="I923" s="67">
        <v>17906.89</v>
      </c>
      <c r="J923" s="67">
        <v>17861</v>
      </c>
      <c r="K923" s="67">
        <v>37.21</v>
      </c>
      <c r="L923" s="33">
        <v>2451</v>
      </c>
      <c r="M923" s="33">
        <v>33630</v>
      </c>
      <c r="N923" s="66">
        <v>70.06</v>
      </c>
    </row>
    <row r="924" spans="1:14" x14ac:dyDescent="0.25">
      <c r="A924" t="str">
        <f t="shared" si="15"/>
        <v>3246673</v>
      </c>
      <c r="C924" t="s">
        <v>89</v>
      </c>
      <c r="D924" t="s">
        <v>561</v>
      </c>
      <c r="E924">
        <v>57</v>
      </c>
      <c r="F924" s="33">
        <v>583200</v>
      </c>
      <c r="G924" s="33">
        <v>74354</v>
      </c>
      <c r="H924" s="66">
        <v>108.7</v>
      </c>
      <c r="I924" s="67">
        <v>0</v>
      </c>
      <c r="J924" s="67"/>
      <c r="K924" s="67"/>
      <c r="L924" s="33">
        <v>1640</v>
      </c>
      <c r="M924" s="33">
        <v>23273</v>
      </c>
      <c r="N924" s="66">
        <v>34.020000000000003</v>
      </c>
    </row>
    <row r="925" spans="1:14" x14ac:dyDescent="0.25">
      <c r="A925" t="str">
        <f t="shared" si="15"/>
        <v>3247051</v>
      </c>
      <c r="C925" t="s">
        <v>75</v>
      </c>
      <c r="D925" t="s">
        <v>561</v>
      </c>
      <c r="E925">
        <v>12</v>
      </c>
      <c r="F925" s="33">
        <v>20655</v>
      </c>
      <c r="G925" s="33">
        <v>6126</v>
      </c>
      <c r="H925" s="66">
        <v>42.54</v>
      </c>
      <c r="I925" s="67">
        <v>5756.55</v>
      </c>
      <c r="J925" s="67">
        <v>7824</v>
      </c>
      <c r="K925" s="67">
        <v>54.33</v>
      </c>
      <c r="L925" s="33">
        <v>813</v>
      </c>
      <c r="M925" s="33">
        <v>10611</v>
      </c>
      <c r="N925" s="66">
        <v>73.69</v>
      </c>
    </row>
    <row r="926" spans="1:14" x14ac:dyDescent="0.25">
      <c r="A926" t="str">
        <f t="shared" si="15"/>
        <v>3252001</v>
      </c>
      <c r="B926" t="s">
        <v>147</v>
      </c>
      <c r="C926" t="s">
        <v>86</v>
      </c>
      <c r="D926" t="s">
        <v>146</v>
      </c>
      <c r="E926">
        <v>10</v>
      </c>
      <c r="F926" s="33">
        <v>500</v>
      </c>
      <c r="H926" s="66"/>
      <c r="I926" s="67">
        <v>0</v>
      </c>
      <c r="J926" s="67"/>
      <c r="K926" s="67"/>
      <c r="L926" s="33">
        <v>0</v>
      </c>
      <c r="N926" s="66"/>
    </row>
    <row r="927" spans="1:14" x14ac:dyDescent="0.25">
      <c r="A927" t="str">
        <f t="shared" si="15"/>
        <v>3276671</v>
      </c>
      <c r="B927" t="s">
        <v>565</v>
      </c>
      <c r="C927" t="s">
        <v>78</v>
      </c>
      <c r="D927" t="s">
        <v>564</v>
      </c>
      <c r="E927">
        <v>84</v>
      </c>
      <c r="F927" s="33">
        <v>671529</v>
      </c>
      <c r="G927" s="33">
        <v>111463</v>
      </c>
      <c r="H927" s="66">
        <v>110.58</v>
      </c>
      <c r="I927" s="67">
        <v>3460.72</v>
      </c>
      <c r="J927" s="67">
        <v>3983</v>
      </c>
      <c r="K927" s="67">
        <v>3.95</v>
      </c>
      <c r="L927" s="33">
        <v>6903.28</v>
      </c>
      <c r="M927" s="33">
        <v>8700</v>
      </c>
      <c r="N927" s="66">
        <v>8.6300000000000008</v>
      </c>
    </row>
    <row r="928" spans="1:14" x14ac:dyDescent="0.25">
      <c r="A928" t="str">
        <f t="shared" si="15"/>
        <v>3056671</v>
      </c>
      <c r="B928" t="s">
        <v>174</v>
      </c>
      <c r="C928" t="s">
        <v>78</v>
      </c>
      <c r="D928" t="s">
        <v>173</v>
      </c>
      <c r="E928">
        <v>28</v>
      </c>
      <c r="F928" s="33">
        <v>95583</v>
      </c>
      <c r="G928" s="33">
        <v>14979</v>
      </c>
      <c r="H928" s="66">
        <v>44.58</v>
      </c>
      <c r="I928" s="67">
        <v>6833.17</v>
      </c>
      <c r="J928" s="67">
        <v>8162</v>
      </c>
      <c r="K928" s="67">
        <v>24.29</v>
      </c>
      <c r="L928" s="33">
        <v>703.27</v>
      </c>
      <c r="M928" s="33">
        <v>3804</v>
      </c>
      <c r="N928" s="66">
        <v>11.32</v>
      </c>
    </row>
    <row r="929" spans="1:14" x14ac:dyDescent="0.25">
      <c r="A929" t="str">
        <f t="shared" si="15"/>
        <v>3056672</v>
      </c>
      <c r="C929" t="s">
        <v>99</v>
      </c>
      <c r="D929" t="s">
        <v>173</v>
      </c>
      <c r="E929">
        <v>8</v>
      </c>
      <c r="F929" s="33">
        <v>27088</v>
      </c>
      <c r="G929" s="33">
        <v>3552</v>
      </c>
      <c r="H929" s="66">
        <v>37</v>
      </c>
      <c r="I929" s="67">
        <v>2135.79</v>
      </c>
      <c r="J929" s="67">
        <v>2523</v>
      </c>
      <c r="K929" s="67">
        <v>26.28</v>
      </c>
      <c r="L929" s="33">
        <v>453.31</v>
      </c>
      <c r="M929" s="33">
        <v>2095</v>
      </c>
      <c r="N929" s="66">
        <v>21.82</v>
      </c>
    </row>
    <row r="930" spans="1:14" x14ac:dyDescent="0.25">
      <c r="A930" t="str">
        <f t="shared" si="15"/>
        <v>3057051</v>
      </c>
      <c r="C930" t="s">
        <v>75</v>
      </c>
      <c r="D930" t="s">
        <v>173</v>
      </c>
      <c r="E930">
        <v>5</v>
      </c>
      <c r="H930" s="66"/>
      <c r="I930" s="67">
        <v>0</v>
      </c>
      <c r="J930" s="67"/>
      <c r="K930" s="67"/>
      <c r="L930" s="33">
        <v>379.96</v>
      </c>
      <c r="M930" s="33">
        <v>2059</v>
      </c>
      <c r="N930" s="66">
        <v>34.32</v>
      </c>
    </row>
    <row r="931" spans="1:14" x14ac:dyDescent="0.25">
      <c r="A931" t="str">
        <f t="shared" si="15"/>
        <v>3057052</v>
      </c>
      <c r="C931" t="s">
        <v>94</v>
      </c>
      <c r="D931" t="s">
        <v>173</v>
      </c>
      <c r="E931">
        <v>13</v>
      </c>
      <c r="H931" s="66"/>
      <c r="I931" s="67">
        <v>0</v>
      </c>
      <c r="J931" s="67"/>
      <c r="K931" s="67"/>
      <c r="L931" s="33">
        <v>796.31</v>
      </c>
      <c r="M931" s="33">
        <v>4623</v>
      </c>
      <c r="N931" s="66">
        <v>29.63</v>
      </c>
    </row>
    <row r="932" spans="1:14" x14ac:dyDescent="0.25">
      <c r="A932" t="str">
        <f t="shared" si="15"/>
        <v>3066671</v>
      </c>
      <c r="B932" t="s">
        <v>461</v>
      </c>
      <c r="C932" t="s">
        <v>78</v>
      </c>
      <c r="D932" t="s">
        <v>460</v>
      </c>
      <c r="E932">
        <v>48</v>
      </c>
      <c r="F932" s="33">
        <v>484368</v>
      </c>
      <c r="G932" s="33">
        <v>71831</v>
      </c>
      <c r="H932" s="66">
        <v>124.71</v>
      </c>
      <c r="I932" s="67">
        <v>0</v>
      </c>
      <c r="J932" s="67"/>
      <c r="K932" s="67"/>
      <c r="L932" s="33">
        <v>69852</v>
      </c>
      <c r="M932" s="33">
        <v>6920</v>
      </c>
      <c r="N932" s="66">
        <v>12.01</v>
      </c>
    </row>
    <row r="933" spans="1:14" x14ac:dyDescent="0.25">
      <c r="A933" t="str">
        <f t="shared" si="15"/>
        <v>3076671</v>
      </c>
      <c r="B933" t="s">
        <v>168</v>
      </c>
      <c r="C933" t="s">
        <v>78</v>
      </c>
      <c r="D933" t="s">
        <v>167</v>
      </c>
      <c r="E933">
        <v>36</v>
      </c>
      <c r="F933" s="33">
        <v>122108</v>
      </c>
      <c r="G933" s="33">
        <v>23700</v>
      </c>
      <c r="H933" s="66">
        <v>54.86</v>
      </c>
      <c r="I933" s="67">
        <v>11209.51</v>
      </c>
      <c r="J933" s="67">
        <v>16216</v>
      </c>
      <c r="K933" s="67">
        <v>37.54</v>
      </c>
      <c r="L933" s="33">
        <v>0</v>
      </c>
      <c r="N933" s="66"/>
    </row>
    <row r="934" spans="1:14" x14ac:dyDescent="0.25">
      <c r="A934" t="str">
        <f t="shared" si="15"/>
        <v>3076891</v>
      </c>
      <c r="C934" t="s">
        <v>150</v>
      </c>
      <c r="D934" t="s">
        <v>167</v>
      </c>
      <c r="E934">
        <v>8</v>
      </c>
      <c r="H934" s="66"/>
      <c r="I934" s="67">
        <v>0</v>
      </c>
      <c r="J934" s="67"/>
      <c r="K934" s="67"/>
      <c r="L934" s="33">
        <v>0</v>
      </c>
      <c r="N934" s="66"/>
    </row>
    <row r="935" spans="1:14" x14ac:dyDescent="0.25">
      <c r="A935" t="str">
        <f t="shared" si="15"/>
        <v>3077051</v>
      </c>
      <c r="C935" t="s">
        <v>75</v>
      </c>
      <c r="D935" t="s">
        <v>167</v>
      </c>
      <c r="E935">
        <v>10</v>
      </c>
      <c r="H935" s="66"/>
      <c r="I935" s="67">
        <v>0</v>
      </c>
      <c r="J935" s="67"/>
      <c r="K935" s="67"/>
      <c r="L935" s="33">
        <v>0</v>
      </c>
      <c r="N935" s="66"/>
    </row>
    <row r="936" spans="1:14" x14ac:dyDescent="0.25">
      <c r="A936" t="str">
        <f t="shared" si="15"/>
        <v>3086671</v>
      </c>
      <c r="B936" t="s">
        <v>537</v>
      </c>
      <c r="C936" t="s">
        <v>78</v>
      </c>
      <c r="D936" t="s">
        <v>536</v>
      </c>
      <c r="E936">
        <v>14</v>
      </c>
      <c r="F936" s="33">
        <v>82080</v>
      </c>
      <c r="G936" s="33">
        <v>14956</v>
      </c>
      <c r="H936" s="66">
        <v>89.02</v>
      </c>
      <c r="I936" s="67">
        <v>4427.74</v>
      </c>
      <c r="J936" s="67">
        <v>4972</v>
      </c>
      <c r="K936" s="67">
        <v>29.6</v>
      </c>
      <c r="L936" s="33">
        <v>226.32</v>
      </c>
      <c r="M936" s="33">
        <v>4607</v>
      </c>
      <c r="N936" s="66">
        <v>27.42</v>
      </c>
    </row>
    <row r="937" spans="1:14" x14ac:dyDescent="0.25">
      <c r="A937" t="str">
        <f t="shared" si="15"/>
        <v>3087051</v>
      </c>
      <c r="C937" t="s">
        <v>75</v>
      </c>
      <c r="D937" t="s">
        <v>536</v>
      </c>
      <c r="E937">
        <v>6</v>
      </c>
      <c r="F937" s="33">
        <v>3358</v>
      </c>
      <c r="G937" s="33">
        <v>703</v>
      </c>
      <c r="H937" s="66">
        <v>9.76</v>
      </c>
      <c r="I937" s="67">
        <v>0</v>
      </c>
      <c r="J937" s="67"/>
      <c r="K937" s="67"/>
      <c r="L937" s="33">
        <v>330.14</v>
      </c>
      <c r="M937" s="33">
        <v>2914</v>
      </c>
      <c r="N937" s="66">
        <v>40.47</v>
      </c>
    </row>
    <row r="938" spans="1:14" x14ac:dyDescent="0.25">
      <c r="A938" t="str">
        <f t="shared" si="15"/>
        <v>3087052</v>
      </c>
      <c r="C938" t="s">
        <v>94</v>
      </c>
      <c r="D938" t="s">
        <v>536</v>
      </c>
      <c r="E938">
        <v>6</v>
      </c>
      <c r="F938" s="33">
        <v>3012</v>
      </c>
      <c r="G938" s="33">
        <v>777</v>
      </c>
      <c r="H938" s="66">
        <v>10.79</v>
      </c>
      <c r="I938" s="67">
        <v>0</v>
      </c>
      <c r="J938" s="67"/>
      <c r="K938" s="67"/>
      <c r="L938" s="33">
        <v>431.65</v>
      </c>
      <c r="M938" s="33">
        <v>4083</v>
      </c>
      <c r="N938" s="66">
        <v>56.71</v>
      </c>
    </row>
    <row r="939" spans="1:14" x14ac:dyDescent="0.25">
      <c r="A939" t="str">
        <f t="shared" si="15"/>
        <v>3092001</v>
      </c>
      <c r="B939" t="s">
        <v>215</v>
      </c>
      <c r="C939" t="s">
        <v>86</v>
      </c>
      <c r="D939" t="s">
        <v>214</v>
      </c>
      <c r="E939">
        <v>90</v>
      </c>
      <c r="F939" s="33">
        <v>5876</v>
      </c>
      <c r="G939" s="33">
        <v>3163</v>
      </c>
      <c r="H939" s="66">
        <v>2.93</v>
      </c>
      <c r="I939" s="67">
        <v>1647.91</v>
      </c>
      <c r="J939" s="67">
        <v>2534</v>
      </c>
      <c r="K939" s="67">
        <v>2.35</v>
      </c>
      <c r="L939" s="33">
        <v>2624</v>
      </c>
      <c r="M939" s="33">
        <v>13130</v>
      </c>
      <c r="N939" s="66">
        <v>12.16</v>
      </c>
    </row>
    <row r="940" spans="1:14" x14ac:dyDescent="0.25">
      <c r="A940" t="str">
        <f t="shared" si="15"/>
        <v>3096671</v>
      </c>
      <c r="C940" t="s">
        <v>78</v>
      </c>
      <c r="D940" t="s">
        <v>214</v>
      </c>
      <c r="E940">
        <v>48</v>
      </c>
      <c r="F940" s="33">
        <v>148002</v>
      </c>
      <c r="G940" s="33">
        <v>33154</v>
      </c>
      <c r="H940" s="66">
        <v>57.56</v>
      </c>
      <c r="I940" s="67">
        <v>18537.34</v>
      </c>
      <c r="J940" s="67">
        <v>13201</v>
      </c>
      <c r="K940" s="67">
        <v>22.92</v>
      </c>
      <c r="L940" s="33">
        <v>1450</v>
      </c>
      <c r="M940" s="33">
        <v>8574</v>
      </c>
      <c r="N940" s="66">
        <v>14.89</v>
      </c>
    </row>
    <row r="941" spans="1:14" x14ac:dyDescent="0.25">
      <c r="A941" t="str">
        <f t="shared" si="15"/>
        <v>3096672</v>
      </c>
      <c r="C941" t="s">
        <v>99</v>
      </c>
      <c r="D941" t="s">
        <v>214</v>
      </c>
      <c r="E941">
        <v>74</v>
      </c>
      <c r="F941" s="33">
        <v>784137</v>
      </c>
      <c r="G941" s="33">
        <v>123553</v>
      </c>
      <c r="H941" s="66">
        <v>139.13999999999999</v>
      </c>
      <c r="I941" s="67">
        <v>0</v>
      </c>
      <c r="J941" s="67"/>
      <c r="K941" s="67"/>
      <c r="L941" s="33">
        <v>3478</v>
      </c>
      <c r="M941" s="33">
        <v>17587</v>
      </c>
      <c r="N941" s="66">
        <v>19.809999999999999</v>
      </c>
    </row>
    <row r="942" spans="1:14" x14ac:dyDescent="0.25">
      <c r="A942" t="str">
        <f t="shared" si="15"/>
        <v>3096673</v>
      </c>
      <c r="C942" t="s">
        <v>89</v>
      </c>
      <c r="D942" t="s">
        <v>214</v>
      </c>
      <c r="E942">
        <v>100</v>
      </c>
      <c r="F942" s="33">
        <v>338417</v>
      </c>
      <c r="G942" s="33">
        <v>58271</v>
      </c>
      <c r="H942" s="66">
        <v>48.56</v>
      </c>
      <c r="I942" s="67">
        <v>35669.25</v>
      </c>
      <c r="J942" s="67">
        <v>22765</v>
      </c>
      <c r="K942" s="67">
        <v>18.97</v>
      </c>
      <c r="L942" s="33">
        <v>2886</v>
      </c>
      <c r="M942" s="33">
        <v>16407</v>
      </c>
      <c r="N942" s="66">
        <v>13.67</v>
      </c>
    </row>
    <row r="943" spans="1:14" x14ac:dyDescent="0.25">
      <c r="A943" t="str">
        <f t="shared" si="15"/>
        <v>3096674</v>
      </c>
      <c r="C943" t="s">
        <v>72</v>
      </c>
      <c r="D943" t="s">
        <v>214</v>
      </c>
      <c r="E943">
        <v>28</v>
      </c>
      <c r="F943" s="33">
        <v>200179</v>
      </c>
      <c r="G943" s="33">
        <v>32026</v>
      </c>
      <c r="H943" s="66">
        <v>95.32</v>
      </c>
      <c r="I943" s="67">
        <v>12935.98</v>
      </c>
      <c r="J943" s="67">
        <v>9742</v>
      </c>
      <c r="K943" s="67">
        <v>28.99</v>
      </c>
      <c r="L943" s="33">
        <v>2043</v>
      </c>
      <c r="M943" s="33">
        <v>9811</v>
      </c>
      <c r="N943" s="66">
        <v>29.2</v>
      </c>
    </row>
    <row r="944" spans="1:14" x14ac:dyDescent="0.25">
      <c r="A944" t="str">
        <f t="shared" si="15"/>
        <v>3096891</v>
      </c>
      <c r="C944" t="s">
        <v>150</v>
      </c>
      <c r="D944" t="s">
        <v>214</v>
      </c>
      <c r="E944">
        <v>6</v>
      </c>
      <c r="H944" s="66"/>
      <c r="I944" s="67">
        <v>0</v>
      </c>
      <c r="J944" s="67"/>
      <c r="K944" s="67"/>
      <c r="L944" s="33">
        <v>0</v>
      </c>
      <c r="N944" s="66"/>
    </row>
    <row r="945" spans="1:14" x14ac:dyDescent="0.25">
      <c r="A945" t="str">
        <f t="shared" si="15"/>
        <v>3096892</v>
      </c>
      <c r="C945" t="s">
        <v>175</v>
      </c>
      <c r="D945" t="s">
        <v>214</v>
      </c>
      <c r="E945">
        <v>4</v>
      </c>
      <c r="H945" s="66"/>
      <c r="I945" s="67">
        <v>0</v>
      </c>
      <c r="J945" s="67"/>
      <c r="K945" s="67"/>
      <c r="L945" s="33">
        <v>0</v>
      </c>
      <c r="N945" s="66"/>
    </row>
    <row r="946" spans="1:14" x14ac:dyDescent="0.25">
      <c r="A946" t="str">
        <f t="shared" si="15"/>
        <v>3097051</v>
      </c>
      <c r="C946" t="s">
        <v>75</v>
      </c>
      <c r="D946" t="s">
        <v>214</v>
      </c>
      <c r="E946">
        <v>9</v>
      </c>
      <c r="H946" s="66"/>
      <c r="I946" s="67">
        <v>0</v>
      </c>
      <c r="J946" s="67"/>
      <c r="K946" s="67"/>
      <c r="L946" s="33">
        <v>329</v>
      </c>
      <c r="M946" s="33">
        <v>1903</v>
      </c>
      <c r="N946" s="66">
        <v>17.62</v>
      </c>
    </row>
    <row r="947" spans="1:14" x14ac:dyDescent="0.25">
      <c r="A947" t="str">
        <f t="shared" si="15"/>
        <v>3282001</v>
      </c>
      <c r="B947" t="s">
        <v>453</v>
      </c>
      <c r="C947" t="s">
        <v>86</v>
      </c>
      <c r="D947" t="s">
        <v>452</v>
      </c>
      <c r="E947">
        <v>14</v>
      </c>
      <c r="F947" s="33">
        <v>454</v>
      </c>
      <c r="G947" s="33">
        <v>95</v>
      </c>
      <c r="H947" s="66">
        <v>0.56999999999999995</v>
      </c>
      <c r="I947" s="67">
        <v>554.79999999999995</v>
      </c>
      <c r="J947" s="67">
        <v>710</v>
      </c>
      <c r="K947" s="67">
        <v>4.2300000000000004</v>
      </c>
      <c r="L947" s="33">
        <v>134.35</v>
      </c>
      <c r="M947" s="33">
        <v>6100</v>
      </c>
      <c r="N947" s="66">
        <v>36.31</v>
      </c>
    </row>
    <row r="948" spans="1:14" x14ac:dyDescent="0.25">
      <c r="A948" t="str">
        <f t="shared" si="15"/>
        <v>3286671</v>
      </c>
      <c r="C948" t="s">
        <v>78</v>
      </c>
      <c r="D948" t="s">
        <v>452</v>
      </c>
      <c r="E948">
        <v>40</v>
      </c>
      <c r="F948" s="33">
        <v>345026</v>
      </c>
      <c r="G948" s="33">
        <v>74743</v>
      </c>
      <c r="H948" s="66">
        <v>155.71</v>
      </c>
      <c r="I948" s="67">
        <v>0</v>
      </c>
      <c r="J948" s="67"/>
      <c r="K948" s="67"/>
      <c r="L948" s="33">
        <v>275.52</v>
      </c>
      <c r="M948" s="33">
        <v>13558</v>
      </c>
      <c r="N948" s="66">
        <v>28.25</v>
      </c>
    </row>
    <row r="949" spans="1:14" x14ac:dyDescent="0.25">
      <c r="A949" t="str">
        <f t="shared" si="15"/>
        <v>3286672</v>
      </c>
      <c r="C949" t="s">
        <v>99</v>
      </c>
      <c r="D949" t="s">
        <v>452</v>
      </c>
      <c r="E949">
        <v>36</v>
      </c>
      <c r="F949" s="33">
        <v>48974</v>
      </c>
      <c r="G949" s="33">
        <v>9221</v>
      </c>
      <c r="H949" s="66">
        <v>21.34</v>
      </c>
      <c r="I949" s="67">
        <v>8615.91</v>
      </c>
      <c r="J949" s="67">
        <v>7573</v>
      </c>
      <c r="K949" s="67">
        <v>17.53</v>
      </c>
      <c r="L949" s="33">
        <v>23.82</v>
      </c>
      <c r="M949" s="33">
        <v>1092</v>
      </c>
      <c r="N949" s="66">
        <v>2.5299999999999998</v>
      </c>
    </row>
    <row r="950" spans="1:14" x14ac:dyDescent="0.25">
      <c r="A950" t="str">
        <f t="shared" si="15"/>
        <v>3286891</v>
      </c>
      <c r="C950" t="s">
        <v>150</v>
      </c>
      <c r="D950" t="s">
        <v>452</v>
      </c>
      <c r="E950">
        <v>8</v>
      </c>
      <c r="H950" s="66"/>
      <c r="I950" s="67">
        <v>0</v>
      </c>
      <c r="J950" s="67"/>
      <c r="K950" s="67"/>
      <c r="L950" s="33">
        <v>0</v>
      </c>
      <c r="N950" s="66"/>
    </row>
    <row r="951" spans="1:14" x14ac:dyDescent="0.25">
      <c r="A951" t="str">
        <f t="shared" si="15"/>
        <v>3287051</v>
      </c>
      <c r="C951" t="s">
        <v>75</v>
      </c>
      <c r="D951" t="s">
        <v>452</v>
      </c>
      <c r="E951">
        <v>12</v>
      </c>
      <c r="F951" s="33">
        <v>335</v>
      </c>
      <c r="G951" s="33">
        <v>76</v>
      </c>
      <c r="H951" s="66">
        <v>0.53</v>
      </c>
      <c r="I951" s="67">
        <v>243.45</v>
      </c>
      <c r="J951" s="67">
        <v>310</v>
      </c>
      <c r="K951" s="67">
        <v>2.15</v>
      </c>
      <c r="L951" s="33">
        <v>235.86</v>
      </c>
      <c r="M951" s="33">
        <v>10756</v>
      </c>
      <c r="N951" s="66">
        <v>74.69</v>
      </c>
    </row>
    <row r="952" spans="1:14" x14ac:dyDescent="0.25">
      <c r="A952" t="str">
        <f t="shared" si="15"/>
        <v>3292001</v>
      </c>
      <c r="B952" t="s">
        <v>123</v>
      </c>
      <c r="C952" t="s">
        <v>86</v>
      </c>
      <c r="D952" t="s">
        <v>122</v>
      </c>
      <c r="E952">
        <v>62</v>
      </c>
      <c r="F952" s="33">
        <v>24298</v>
      </c>
      <c r="G952" s="33">
        <v>3606</v>
      </c>
      <c r="H952" s="66">
        <v>4.8499999999999996</v>
      </c>
      <c r="I952" s="67">
        <v>874</v>
      </c>
      <c r="J952" s="67">
        <v>1820</v>
      </c>
      <c r="K952" s="67">
        <v>2.4500000000000002</v>
      </c>
      <c r="L952" s="33">
        <v>5083.28</v>
      </c>
      <c r="M952" s="33">
        <v>36064</v>
      </c>
      <c r="N952" s="66">
        <v>48.47</v>
      </c>
    </row>
    <row r="953" spans="1:14" x14ac:dyDescent="0.25">
      <c r="A953" t="str">
        <f t="shared" si="15"/>
        <v>3296671</v>
      </c>
      <c r="C953" t="s">
        <v>78</v>
      </c>
      <c r="D953" t="s">
        <v>122</v>
      </c>
      <c r="E953">
        <v>50</v>
      </c>
      <c r="F953" s="33">
        <v>150576</v>
      </c>
      <c r="G953" s="33">
        <v>22172</v>
      </c>
      <c r="H953" s="66">
        <v>36.950000000000003</v>
      </c>
      <c r="I953" s="67">
        <v>0</v>
      </c>
      <c r="J953" s="67"/>
      <c r="K953" s="67"/>
      <c r="L953" s="33">
        <v>2343.69</v>
      </c>
      <c r="M953" s="33">
        <v>23125</v>
      </c>
      <c r="N953" s="66">
        <v>38.54</v>
      </c>
    </row>
    <row r="954" spans="1:14" x14ac:dyDescent="0.25">
      <c r="A954" t="str">
        <f t="shared" si="15"/>
        <v>3296672</v>
      </c>
      <c r="C954" t="s">
        <v>99</v>
      </c>
      <c r="D954" t="s">
        <v>122</v>
      </c>
      <c r="E954">
        <v>52</v>
      </c>
      <c r="F954" s="33">
        <v>188006</v>
      </c>
      <c r="G954" s="33">
        <v>27602</v>
      </c>
      <c r="H954" s="66">
        <v>44.23</v>
      </c>
      <c r="I954" s="67">
        <v>2143</v>
      </c>
      <c r="J954" s="67">
        <v>2501</v>
      </c>
      <c r="K954" s="67">
        <v>4.01</v>
      </c>
      <c r="L954" s="33">
        <v>2336.0700000000002</v>
      </c>
      <c r="M954" s="33">
        <v>23502</v>
      </c>
      <c r="N954" s="66">
        <v>37.659999999999997</v>
      </c>
    </row>
    <row r="955" spans="1:14" x14ac:dyDescent="0.25">
      <c r="A955" t="str">
        <f t="shared" si="15"/>
        <v>3296673</v>
      </c>
      <c r="C955" t="s">
        <v>89</v>
      </c>
      <c r="D955" t="s">
        <v>122</v>
      </c>
      <c r="E955">
        <v>60</v>
      </c>
      <c r="F955" s="33">
        <v>165600</v>
      </c>
      <c r="G955" s="33">
        <v>24358</v>
      </c>
      <c r="H955" s="66">
        <v>33.83</v>
      </c>
      <c r="I955" s="67">
        <v>44683</v>
      </c>
      <c r="J955" s="67">
        <v>53981</v>
      </c>
      <c r="K955" s="67">
        <v>74.97</v>
      </c>
      <c r="L955" s="33">
        <v>2492.6799999999998</v>
      </c>
      <c r="M955" s="33">
        <v>26016</v>
      </c>
      <c r="N955" s="66">
        <v>36.130000000000003</v>
      </c>
    </row>
    <row r="956" spans="1:14" x14ac:dyDescent="0.25">
      <c r="A956" t="str">
        <f t="shared" si="15"/>
        <v>3296674</v>
      </c>
      <c r="C956" t="s">
        <v>72</v>
      </c>
      <c r="D956" t="s">
        <v>122</v>
      </c>
      <c r="E956">
        <v>112</v>
      </c>
      <c r="F956" s="33">
        <v>1226561</v>
      </c>
      <c r="G956" s="33">
        <v>173304</v>
      </c>
      <c r="H956" s="66">
        <v>128.94999999999999</v>
      </c>
      <c r="I956" s="67">
        <v>0</v>
      </c>
      <c r="J956" s="67"/>
      <c r="K956" s="67"/>
      <c r="L956" s="33">
        <v>5792.39</v>
      </c>
      <c r="M956" s="33">
        <v>51222</v>
      </c>
      <c r="N956" s="66">
        <v>38.11</v>
      </c>
    </row>
    <row r="957" spans="1:14" x14ac:dyDescent="0.25">
      <c r="A957" t="str">
        <f t="shared" si="15"/>
        <v>3296675</v>
      </c>
      <c r="C957" t="s">
        <v>226</v>
      </c>
      <c r="D957" t="s">
        <v>122</v>
      </c>
      <c r="E957">
        <v>64</v>
      </c>
      <c r="F957" s="33">
        <v>249769</v>
      </c>
      <c r="G957" s="33">
        <v>35658</v>
      </c>
      <c r="H957" s="66">
        <v>46.43</v>
      </c>
      <c r="I957" s="67">
        <v>22300</v>
      </c>
      <c r="J957" s="67">
        <v>23529</v>
      </c>
      <c r="K957" s="67">
        <v>30.64</v>
      </c>
      <c r="L957" s="33">
        <v>1744.54</v>
      </c>
      <c r="M957" s="33">
        <v>26101</v>
      </c>
      <c r="N957" s="66">
        <v>33.99</v>
      </c>
    </row>
    <row r="958" spans="1:14" x14ac:dyDescent="0.25">
      <c r="A958" t="str">
        <f t="shared" si="15"/>
        <v>3296891</v>
      </c>
      <c r="C958" t="s">
        <v>150</v>
      </c>
      <c r="D958" t="s">
        <v>122</v>
      </c>
      <c r="E958">
        <v>14</v>
      </c>
      <c r="H958" s="66"/>
      <c r="I958" s="67">
        <v>0</v>
      </c>
      <c r="J958" s="67"/>
      <c r="K958" s="67"/>
      <c r="L958" s="33">
        <v>582.72</v>
      </c>
      <c r="M958" s="33">
        <v>5863</v>
      </c>
      <c r="N958" s="66">
        <v>34.9</v>
      </c>
    </row>
    <row r="959" spans="1:14" x14ac:dyDescent="0.25">
      <c r="A959" t="str">
        <f t="shared" si="15"/>
        <v>3297051</v>
      </c>
      <c r="C959" t="s">
        <v>75</v>
      </c>
      <c r="D959" t="s">
        <v>122</v>
      </c>
      <c r="E959">
        <v>6</v>
      </c>
      <c r="F959" s="33">
        <v>323</v>
      </c>
      <c r="G959" s="33">
        <v>132</v>
      </c>
      <c r="H959" s="66">
        <v>1.83</v>
      </c>
      <c r="I959" s="67">
        <v>0</v>
      </c>
      <c r="J959" s="67"/>
      <c r="K959" s="67"/>
      <c r="L959" s="33">
        <v>1330.93</v>
      </c>
      <c r="M959" s="33">
        <v>4853</v>
      </c>
      <c r="N959" s="66">
        <v>67.400000000000006</v>
      </c>
    </row>
    <row r="960" spans="1:14" x14ac:dyDescent="0.25">
      <c r="A960" t="str">
        <f t="shared" si="15"/>
        <v>3297052</v>
      </c>
      <c r="C960" t="s">
        <v>94</v>
      </c>
      <c r="D960" t="s">
        <v>122</v>
      </c>
      <c r="E960">
        <v>20</v>
      </c>
      <c r="G960" s="33">
        <v>0</v>
      </c>
      <c r="H960" s="66">
        <v>0</v>
      </c>
      <c r="I960" s="67">
        <v>123</v>
      </c>
      <c r="J960" s="67">
        <v>159</v>
      </c>
      <c r="K960" s="67">
        <v>0.66</v>
      </c>
      <c r="L960" s="33">
        <v>2798.81</v>
      </c>
      <c r="M960" s="33">
        <v>16935</v>
      </c>
      <c r="N960" s="66">
        <v>70.56</v>
      </c>
    </row>
    <row r="961" spans="1:14" x14ac:dyDescent="0.25">
      <c r="A961" t="str">
        <f t="shared" si="15"/>
        <v>3306671</v>
      </c>
      <c r="B961" t="s">
        <v>388</v>
      </c>
      <c r="C961" t="s">
        <v>78</v>
      </c>
      <c r="D961" t="s">
        <v>387</v>
      </c>
      <c r="E961">
        <v>48</v>
      </c>
      <c r="F961" s="33">
        <v>794076</v>
      </c>
      <c r="G961" s="33">
        <v>93775</v>
      </c>
      <c r="H961" s="66">
        <v>162.80000000000001</v>
      </c>
      <c r="I961" s="67">
        <v>0</v>
      </c>
      <c r="J961" s="67"/>
      <c r="K961" s="67"/>
      <c r="L961" s="33">
        <v>122.18</v>
      </c>
      <c r="M961" s="33">
        <v>8673</v>
      </c>
      <c r="N961" s="66">
        <v>15.06</v>
      </c>
    </row>
    <row r="962" spans="1:14" x14ac:dyDescent="0.25">
      <c r="A962" t="str">
        <f t="shared" si="15"/>
        <v>3306672</v>
      </c>
      <c r="C962" t="s">
        <v>99</v>
      </c>
      <c r="D962" t="s">
        <v>387</v>
      </c>
      <c r="E962">
        <v>25</v>
      </c>
      <c r="F962" s="33">
        <v>76914</v>
      </c>
      <c r="G962" s="33">
        <v>11662</v>
      </c>
      <c r="H962" s="66">
        <v>38.869999999999997</v>
      </c>
      <c r="I962" s="67">
        <v>13651.79</v>
      </c>
      <c r="J962" s="67">
        <v>11730</v>
      </c>
      <c r="K962" s="67">
        <v>39.1</v>
      </c>
      <c r="L962" s="33">
        <v>68.98</v>
      </c>
      <c r="M962" s="33">
        <v>4090</v>
      </c>
      <c r="N962" s="66">
        <v>13.63</v>
      </c>
    </row>
    <row r="963" spans="1:14" x14ac:dyDescent="0.25">
      <c r="A963" t="str">
        <f t="shared" si="15"/>
        <v>3307051</v>
      </c>
      <c r="C963" t="s">
        <v>75</v>
      </c>
      <c r="D963" t="s">
        <v>387</v>
      </c>
      <c r="E963">
        <v>6</v>
      </c>
      <c r="F963" s="33">
        <v>0</v>
      </c>
      <c r="G963" s="33">
        <v>0</v>
      </c>
      <c r="H963" s="66">
        <v>0</v>
      </c>
      <c r="I963" s="67">
        <v>0</v>
      </c>
      <c r="J963" s="67">
        <v>0</v>
      </c>
      <c r="K963" s="67">
        <v>0</v>
      </c>
      <c r="L963" s="33">
        <v>56.95</v>
      </c>
      <c r="M963" s="33">
        <v>2253</v>
      </c>
      <c r="N963" s="66">
        <v>31.29</v>
      </c>
    </row>
    <row r="964" spans="1:14" x14ac:dyDescent="0.25">
      <c r="A964" t="str">
        <f t="shared" ref="A964:A1014" si="16">CONCATENATE(D964,C964)</f>
        <v>3346671</v>
      </c>
      <c r="B964" t="s">
        <v>545</v>
      </c>
      <c r="C964" t="s">
        <v>78</v>
      </c>
      <c r="D964" t="s">
        <v>544</v>
      </c>
      <c r="E964">
        <v>48</v>
      </c>
      <c r="F964" s="33">
        <v>50600</v>
      </c>
      <c r="G964" s="33">
        <v>8237</v>
      </c>
      <c r="H964" s="66">
        <v>14.3</v>
      </c>
      <c r="I964" s="67">
        <v>2659.55</v>
      </c>
      <c r="J964" s="67">
        <v>10679</v>
      </c>
      <c r="K964" s="67">
        <v>18.54</v>
      </c>
      <c r="L964" s="33">
        <v>529</v>
      </c>
      <c r="M964" s="33">
        <v>5005</v>
      </c>
      <c r="N964" s="66">
        <v>8.69</v>
      </c>
    </row>
    <row r="965" spans="1:14" x14ac:dyDescent="0.25">
      <c r="A965" t="str">
        <f t="shared" si="16"/>
        <v>3362001</v>
      </c>
      <c r="B965" t="s">
        <v>195</v>
      </c>
      <c r="C965" t="s">
        <v>86</v>
      </c>
      <c r="D965" t="s">
        <v>194</v>
      </c>
      <c r="E965">
        <v>189</v>
      </c>
      <c r="F965" s="33">
        <v>99184</v>
      </c>
      <c r="G965" s="33">
        <v>25883</v>
      </c>
      <c r="H965" s="66">
        <v>11.41</v>
      </c>
      <c r="I965" s="67">
        <v>126284.19</v>
      </c>
      <c r="J965" s="67">
        <v>116268</v>
      </c>
      <c r="K965" s="67">
        <v>51.26</v>
      </c>
      <c r="L965" s="33">
        <v>13048</v>
      </c>
      <c r="M965" s="33">
        <v>259531</v>
      </c>
      <c r="N965" s="66">
        <v>114.43</v>
      </c>
    </row>
    <row r="966" spans="1:14" x14ac:dyDescent="0.25">
      <c r="A966" t="str">
        <f t="shared" si="16"/>
        <v>3366671</v>
      </c>
      <c r="C966" t="s">
        <v>78</v>
      </c>
      <c r="D966" t="s">
        <v>194</v>
      </c>
      <c r="E966">
        <v>80</v>
      </c>
      <c r="F966" s="33">
        <v>694560</v>
      </c>
      <c r="G966" s="33">
        <v>109263</v>
      </c>
      <c r="H966" s="66">
        <v>113.82</v>
      </c>
      <c r="I966" s="67">
        <v>0</v>
      </c>
      <c r="J966" s="67"/>
      <c r="K966" s="67"/>
      <c r="L966" s="33">
        <v>1627</v>
      </c>
      <c r="M966" s="33">
        <v>30844</v>
      </c>
      <c r="N966" s="66">
        <v>32.130000000000003</v>
      </c>
    </row>
    <row r="967" spans="1:14" x14ac:dyDescent="0.25">
      <c r="A967" t="str">
        <f t="shared" si="16"/>
        <v>3366672</v>
      </c>
      <c r="C967" t="s">
        <v>99</v>
      </c>
      <c r="D967" t="s">
        <v>194</v>
      </c>
      <c r="E967">
        <v>76</v>
      </c>
      <c r="F967" s="33">
        <v>660240</v>
      </c>
      <c r="G967" s="33">
        <v>100407</v>
      </c>
      <c r="H967" s="66">
        <v>110.1</v>
      </c>
      <c r="I967" s="67">
        <v>0</v>
      </c>
      <c r="J967" s="67"/>
      <c r="K967" s="67"/>
      <c r="L967" s="33">
        <v>1870</v>
      </c>
      <c r="M967" s="33">
        <v>36372</v>
      </c>
      <c r="N967" s="66">
        <v>39.880000000000003</v>
      </c>
    </row>
    <row r="968" spans="1:14" x14ac:dyDescent="0.25">
      <c r="A968" t="str">
        <f t="shared" si="16"/>
        <v>3366673</v>
      </c>
      <c r="C968" t="s">
        <v>89</v>
      </c>
      <c r="D968" t="s">
        <v>194</v>
      </c>
      <c r="E968">
        <v>60</v>
      </c>
      <c r="F968" s="33">
        <v>324800</v>
      </c>
      <c r="G968" s="33">
        <v>52422</v>
      </c>
      <c r="H968" s="66">
        <v>72.81</v>
      </c>
      <c r="I968" s="67">
        <v>0</v>
      </c>
      <c r="J968" s="67">
        <v>1219</v>
      </c>
      <c r="K968" s="67">
        <v>1.69</v>
      </c>
      <c r="L968" s="33">
        <v>1389.99</v>
      </c>
      <c r="M968" s="33">
        <v>28740</v>
      </c>
      <c r="N968" s="66">
        <v>39.92</v>
      </c>
    </row>
    <row r="969" spans="1:14" x14ac:dyDescent="0.25">
      <c r="A969" t="str">
        <f t="shared" si="16"/>
        <v>3386671</v>
      </c>
      <c r="B969" t="s">
        <v>213</v>
      </c>
      <c r="C969" t="s">
        <v>78</v>
      </c>
      <c r="D969" t="s">
        <v>212</v>
      </c>
      <c r="E969">
        <v>40</v>
      </c>
      <c r="F969" s="33">
        <v>305752</v>
      </c>
      <c r="G969" s="33">
        <v>52851</v>
      </c>
      <c r="H969" s="66">
        <v>110.11</v>
      </c>
      <c r="I969" s="67">
        <v>0</v>
      </c>
      <c r="J969" s="67"/>
      <c r="K969" s="67"/>
      <c r="L969" s="33">
        <v>53035</v>
      </c>
      <c r="M969" s="33">
        <v>6232</v>
      </c>
      <c r="N969" s="66">
        <v>12.98</v>
      </c>
    </row>
    <row r="970" spans="1:14" x14ac:dyDescent="0.25">
      <c r="A970" t="str">
        <f t="shared" si="16"/>
        <v>3386673</v>
      </c>
      <c r="C970" t="s">
        <v>89</v>
      </c>
      <c r="D970" t="s">
        <v>212</v>
      </c>
      <c r="E970">
        <v>80</v>
      </c>
      <c r="F970" s="33">
        <v>548353</v>
      </c>
      <c r="G970" s="33">
        <v>107585</v>
      </c>
      <c r="H970" s="66">
        <v>112.07</v>
      </c>
      <c r="I970" s="67">
        <v>0</v>
      </c>
      <c r="J970" s="67"/>
      <c r="K970" s="67"/>
      <c r="L970" s="33">
        <v>157417</v>
      </c>
      <c r="M970" s="33">
        <v>18496</v>
      </c>
      <c r="N970" s="66">
        <v>19.27</v>
      </c>
    </row>
    <row r="971" spans="1:14" x14ac:dyDescent="0.25">
      <c r="A971" t="str">
        <f t="shared" si="16"/>
        <v>3386674</v>
      </c>
      <c r="C971" t="s">
        <v>72</v>
      </c>
      <c r="D971" t="s">
        <v>212</v>
      </c>
      <c r="E971">
        <v>44</v>
      </c>
      <c r="F971" s="33">
        <v>31437</v>
      </c>
      <c r="G971" s="33">
        <v>6353</v>
      </c>
      <c r="H971" s="66">
        <v>12.03</v>
      </c>
      <c r="I971" s="67">
        <v>10804.07</v>
      </c>
      <c r="J971" s="67">
        <v>11216</v>
      </c>
      <c r="K971" s="67">
        <v>21.24</v>
      </c>
      <c r="L971" s="33">
        <v>118380</v>
      </c>
      <c r="M971" s="33">
        <v>13910</v>
      </c>
      <c r="N971" s="66">
        <v>26.34</v>
      </c>
    </row>
    <row r="972" spans="1:14" x14ac:dyDescent="0.25">
      <c r="A972" t="str">
        <f t="shared" si="16"/>
        <v>3387051</v>
      </c>
      <c r="C972" t="s">
        <v>75</v>
      </c>
      <c r="D972" t="s">
        <v>212</v>
      </c>
      <c r="E972">
        <v>10</v>
      </c>
      <c r="F972" s="33">
        <v>1114</v>
      </c>
      <c r="G972" s="33">
        <v>459</v>
      </c>
      <c r="H972" s="66">
        <v>3.83</v>
      </c>
      <c r="I972" s="67">
        <v>0</v>
      </c>
      <c r="J972" s="67"/>
      <c r="K972" s="67"/>
      <c r="L972" s="33">
        <v>63000</v>
      </c>
      <c r="M972" s="33">
        <v>7403</v>
      </c>
      <c r="N972" s="66">
        <v>61.69</v>
      </c>
    </row>
    <row r="973" spans="1:14" x14ac:dyDescent="0.25">
      <c r="A973" t="str">
        <f t="shared" si="16"/>
        <v>3387052</v>
      </c>
      <c r="C973" t="s">
        <v>94</v>
      </c>
      <c r="D973" t="s">
        <v>212</v>
      </c>
      <c r="E973">
        <v>8</v>
      </c>
      <c r="F973" s="33">
        <v>541</v>
      </c>
      <c r="G973" s="33">
        <v>88</v>
      </c>
      <c r="H973" s="66">
        <v>0.92</v>
      </c>
      <c r="I973" s="67">
        <v>21.34</v>
      </c>
      <c r="J973" s="67">
        <v>34</v>
      </c>
      <c r="K973" s="67">
        <v>0.35</v>
      </c>
      <c r="L973" s="33">
        <v>48718</v>
      </c>
      <c r="M973" s="33">
        <v>5275</v>
      </c>
      <c r="N973" s="66">
        <v>54.95</v>
      </c>
    </row>
    <row r="974" spans="1:14" x14ac:dyDescent="0.25">
      <c r="A974" t="str">
        <f t="shared" si="16"/>
        <v>3396671</v>
      </c>
      <c r="B974" t="s">
        <v>187</v>
      </c>
      <c r="C974" t="s">
        <v>78</v>
      </c>
      <c r="D974" t="s">
        <v>186</v>
      </c>
      <c r="E974">
        <v>40</v>
      </c>
      <c r="F974" s="33">
        <v>313728</v>
      </c>
      <c r="G974" s="33">
        <v>57157</v>
      </c>
      <c r="H974" s="66">
        <v>119.08</v>
      </c>
      <c r="I974" s="67">
        <v>0</v>
      </c>
      <c r="J974" s="67"/>
      <c r="K974" s="67"/>
      <c r="L974" s="33">
        <v>94600</v>
      </c>
      <c r="M974" s="33">
        <v>8628</v>
      </c>
      <c r="N974" s="66">
        <v>17.98</v>
      </c>
    </row>
    <row r="975" spans="1:14" x14ac:dyDescent="0.25">
      <c r="A975" t="str">
        <f t="shared" si="16"/>
        <v>3396672</v>
      </c>
      <c r="C975" t="s">
        <v>99</v>
      </c>
      <c r="D975" t="s">
        <v>186</v>
      </c>
      <c r="E975">
        <v>35</v>
      </c>
      <c r="F975" s="33">
        <v>160600</v>
      </c>
      <c r="G975" s="33">
        <v>24588</v>
      </c>
      <c r="H975" s="66">
        <v>58.54</v>
      </c>
      <c r="I975" s="67">
        <v>9432.59</v>
      </c>
      <c r="J975" s="67">
        <v>8515</v>
      </c>
      <c r="K975" s="67">
        <v>20.27</v>
      </c>
      <c r="L975" s="33">
        <v>133365</v>
      </c>
      <c r="M975" s="33">
        <v>4949</v>
      </c>
      <c r="N975" s="66">
        <v>11.78</v>
      </c>
    </row>
    <row r="976" spans="1:14" x14ac:dyDescent="0.25">
      <c r="A976" t="str">
        <f t="shared" si="16"/>
        <v>3397051</v>
      </c>
      <c r="C976" t="s">
        <v>75</v>
      </c>
      <c r="D976" t="s">
        <v>186</v>
      </c>
      <c r="E976">
        <v>3</v>
      </c>
      <c r="H976" s="66"/>
      <c r="I976" s="67">
        <v>0</v>
      </c>
      <c r="J976" s="67"/>
      <c r="K976" s="67"/>
      <c r="L976" s="33">
        <v>14100</v>
      </c>
      <c r="M976" s="33">
        <v>598</v>
      </c>
      <c r="N976" s="66">
        <v>16.61</v>
      </c>
    </row>
    <row r="977" spans="1:14" x14ac:dyDescent="0.25">
      <c r="A977" t="str">
        <f t="shared" si="16"/>
        <v>3397052</v>
      </c>
      <c r="C977" t="s">
        <v>94</v>
      </c>
      <c r="D977" t="s">
        <v>186</v>
      </c>
      <c r="E977">
        <v>6</v>
      </c>
      <c r="H977" s="66"/>
      <c r="I977" s="67">
        <v>0</v>
      </c>
      <c r="J977" s="67"/>
      <c r="K977" s="67"/>
      <c r="L977" s="33">
        <v>22828</v>
      </c>
      <c r="M977" s="33">
        <v>1855</v>
      </c>
      <c r="N977" s="66">
        <v>25.76</v>
      </c>
    </row>
    <row r="978" spans="1:14" x14ac:dyDescent="0.25">
      <c r="A978" t="str">
        <f t="shared" si="16"/>
        <v>3416671</v>
      </c>
      <c r="B978" t="s">
        <v>449</v>
      </c>
      <c r="C978" t="s">
        <v>78</v>
      </c>
      <c r="D978" t="s">
        <v>448</v>
      </c>
      <c r="E978">
        <v>30</v>
      </c>
      <c r="F978" s="33">
        <v>83349</v>
      </c>
      <c r="G978" s="33">
        <v>9896</v>
      </c>
      <c r="H978" s="66">
        <v>27.49</v>
      </c>
      <c r="I978" s="67">
        <v>10074</v>
      </c>
      <c r="J978" s="67">
        <v>13135</v>
      </c>
      <c r="K978" s="67">
        <v>36.49</v>
      </c>
      <c r="L978" s="33">
        <v>1.05</v>
      </c>
      <c r="M978" s="33">
        <v>8868</v>
      </c>
      <c r="N978" s="66">
        <v>24.63</v>
      </c>
    </row>
    <row r="979" spans="1:14" x14ac:dyDescent="0.25">
      <c r="A979" t="str">
        <f t="shared" si="16"/>
        <v>3416891</v>
      </c>
      <c r="C979" t="s">
        <v>150</v>
      </c>
      <c r="D979" t="s">
        <v>448</v>
      </c>
      <c r="E979">
        <v>8</v>
      </c>
      <c r="F979" s="33">
        <v>0</v>
      </c>
      <c r="G979" s="33">
        <v>0</v>
      </c>
      <c r="H979" s="66">
        <v>0</v>
      </c>
      <c r="I979" s="67">
        <v>0</v>
      </c>
      <c r="J979" s="67">
        <v>0</v>
      </c>
      <c r="K979" s="67">
        <v>0</v>
      </c>
      <c r="L979" s="33">
        <v>0</v>
      </c>
      <c r="M979" s="33">
        <v>0</v>
      </c>
      <c r="N979" s="66">
        <v>0</v>
      </c>
    </row>
    <row r="980" spans="1:14" x14ac:dyDescent="0.25">
      <c r="A980" t="str">
        <f t="shared" si="16"/>
        <v>3417051</v>
      </c>
      <c r="C980" t="s">
        <v>75</v>
      </c>
      <c r="D980" t="s">
        <v>448</v>
      </c>
      <c r="E980">
        <v>8</v>
      </c>
      <c r="F980" s="33">
        <v>1149</v>
      </c>
      <c r="G980" s="33">
        <v>325</v>
      </c>
      <c r="H980" s="66">
        <v>3.39</v>
      </c>
      <c r="I980" s="67">
        <v>90</v>
      </c>
      <c r="J980" s="67">
        <v>582</v>
      </c>
      <c r="K980" s="67">
        <v>6.06</v>
      </c>
      <c r="L980" s="33">
        <v>0.6</v>
      </c>
      <c r="M980" s="33">
        <v>5023</v>
      </c>
      <c r="N980" s="66">
        <v>52.32</v>
      </c>
    </row>
    <row r="981" spans="1:14" x14ac:dyDescent="0.25">
      <c r="A981" t="str">
        <f t="shared" si="16"/>
        <v>3426671</v>
      </c>
      <c r="B981" t="s">
        <v>386</v>
      </c>
      <c r="C981" t="s">
        <v>78</v>
      </c>
      <c r="D981" t="s">
        <v>385</v>
      </c>
      <c r="E981">
        <v>40</v>
      </c>
      <c r="F981" s="33">
        <v>186371</v>
      </c>
      <c r="G981" s="33">
        <v>30796</v>
      </c>
      <c r="H981" s="66">
        <v>64.16</v>
      </c>
      <c r="I981" s="67">
        <v>17660</v>
      </c>
      <c r="J981" s="67">
        <v>9083</v>
      </c>
      <c r="K981" s="67">
        <v>18.920000000000002</v>
      </c>
      <c r="L981" s="33">
        <v>313785</v>
      </c>
      <c r="M981" s="33">
        <v>37272</v>
      </c>
      <c r="N981" s="66">
        <v>77.650000000000006</v>
      </c>
    </row>
    <row r="982" spans="1:14" x14ac:dyDescent="0.25">
      <c r="A982" t="str">
        <f t="shared" si="16"/>
        <v>3426672</v>
      </c>
      <c r="C982" t="s">
        <v>99</v>
      </c>
      <c r="D982" t="s">
        <v>385</v>
      </c>
      <c r="E982">
        <v>32</v>
      </c>
      <c r="F982" s="33">
        <v>25480</v>
      </c>
      <c r="G982" s="33">
        <v>4207</v>
      </c>
      <c r="H982" s="66">
        <v>10.96</v>
      </c>
      <c r="I982" s="67">
        <v>0</v>
      </c>
      <c r="J982" s="67"/>
      <c r="K982" s="67"/>
      <c r="L982" s="33">
        <v>0</v>
      </c>
      <c r="N982" s="66"/>
    </row>
    <row r="983" spans="1:14" x14ac:dyDescent="0.25">
      <c r="A983" t="str">
        <f t="shared" si="16"/>
        <v>3427051</v>
      </c>
      <c r="C983" t="s">
        <v>75</v>
      </c>
      <c r="D983" t="s">
        <v>385</v>
      </c>
      <c r="E983">
        <v>4</v>
      </c>
      <c r="F983" s="33">
        <v>735</v>
      </c>
      <c r="G983" s="33">
        <v>177</v>
      </c>
      <c r="H983" s="66">
        <v>3.69</v>
      </c>
      <c r="I983" s="67">
        <v>0</v>
      </c>
      <c r="J983" s="67"/>
      <c r="K983" s="67"/>
      <c r="L983" s="33">
        <v>17667</v>
      </c>
      <c r="M983" s="33">
        <v>652</v>
      </c>
      <c r="N983" s="66">
        <v>13.58</v>
      </c>
    </row>
    <row r="984" spans="1:14" x14ac:dyDescent="0.25">
      <c r="A984" t="str">
        <f t="shared" si="16"/>
        <v>3427052</v>
      </c>
      <c r="C984" t="s">
        <v>94</v>
      </c>
      <c r="D984" t="s">
        <v>385</v>
      </c>
      <c r="E984">
        <v>8</v>
      </c>
      <c r="F984" s="33">
        <v>2268</v>
      </c>
      <c r="G984" s="33">
        <v>386</v>
      </c>
      <c r="H984" s="66">
        <v>4.0199999999999996</v>
      </c>
      <c r="I984" s="67">
        <v>0</v>
      </c>
      <c r="J984" s="67"/>
      <c r="K984" s="67"/>
      <c r="L984" s="33">
        <v>63054.59</v>
      </c>
      <c r="M984" s="33">
        <v>6642</v>
      </c>
      <c r="N984" s="66">
        <v>69.19</v>
      </c>
    </row>
    <row r="985" spans="1:14" x14ac:dyDescent="0.25">
      <c r="A985" t="str">
        <f t="shared" si="16"/>
        <v>3427053</v>
      </c>
      <c r="C985" t="s">
        <v>83</v>
      </c>
      <c r="D985" t="s">
        <v>385</v>
      </c>
      <c r="E985">
        <v>1</v>
      </c>
      <c r="H985" s="66"/>
      <c r="I985" s="67">
        <v>0</v>
      </c>
      <c r="J985" s="67"/>
      <c r="K985" s="67"/>
      <c r="L985" s="33">
        <v>13291</v>
      </c>
      <c r="M985" s="33">
        <v>1274</v>
      </c>
      <c r="N985" s="66">
        <v>106.17</v>
      </c>
    </row>
    <row r="986" spans="1:14" x14ac:dyDescent="0.25">
      <c r="A986" t="str">
        <f t="shared" si="16"/>
        <v>3436671</v>
      </c>
      <c r="B986" t="s">
        <v>343</v>
      </c>
      <c r="C986" t="s">
        <v>78</v>
      </c>
      <c r="D986" t="s">
        <v>342</v>
      </c>
      <c r="E986">
        <v>77</v>
      </c>
      <c r="F986" s="33">
        <v>721000</v>
      </c>
      <c r="G986" s="33">
        <v>145784</v>
      </c>
      <c r="H986" s="66">
        <v>157.77000000000001</v>
      </c>
      <c r="I986" s="67">
        <v>0</v>
      </c>
      <c r="J986" s="67"/>
      <c r="K986" s="67"/>
      <c r="L986" s="33">
        <v>72863</v>
      </c>
      <c r="M986" s="33">
        <v>9694</v>
      </c>
      <c r="N986" s="66">
        <v>10.49</v>
      </c>
    </row>
    <row r="987" spans="1:14" x14ac:dyDescent="0.25">
      <c r="A987" t="str">
        <f t="shared" si="16"/>
        <v>3436672</v>
      </c>
      <c r="C987" t="s">
        <v>99</v>
      </c>
      <c r="D987" t="s">
        <v>342</v>
      </c>
      <c r="E987">
        <v>10</v>
      </c>
      <c r="F987" s="33">
        <v>40913</v>
      </c>
      <c r="G987" s="33">
        <v>8996</v>
      </c>
      <c r="H987" s="66">
        <v>74.97</v>
      </c>
      <c r="I987" s="67">
        <v>0</v>
      </c>
      <c r="J987" s="67"/>
      <c r="K987" s="67"/>
      <c r="L987" s="33">
        <v>13117</v>
      </c>
      <c r="M987" s="33">
        <v>1745</v>
      </c>
      <c r="N987" s="66">
        <v>14.54</v>
      </c>
    </row>
    <row r="988" spans="1:14" x14ac:dyDescent="0.25">
      <c r="A988" t="str">
        <f t="shared" si="16"/>
        <v>3436891</v>
      </c>
      <c r="C988" t="s">
        <v>150</v>
      </c>
      <c r="D988" t="s">
        <v>342</v>
      </c>
      <c r="E988">
        <v>8</v>
      </c>
      <c r="H988" s="66"/>
      <c r="I988" s="67">
        <v>0</v>
      </c>
      <c r="J988" s="67"/>
      <c r="K988" s="67"/>
      <c r="L988" s="33">
        <v>0</v>
      </c>
      <c r="N988" s="66"/>
    </row>
    <row r="989" spans="1:14" x14ac:dyDescent="0.25">
      <c r="A989" t="str">
        <f t="shared" si="16"/>
        <v>3437051</v>
      </c>
      <c r="C989" t="s">
        <v>75</v>
      </c>
      <c r="D989" t="s">
        <v>342</v>
      </c>
      <c r="E989">
        <v>12</v>
      </c>
      <c r="F989" s="33">
        <v>493</v>
      </c>
      <c r="G989" s="33">
        <v>454</v>
      </c>
      <c r="H989" s="66">
        <v>3.15</v>
      </c>
      <c r="I989" s="67">
        <v>0</v>
      </c>
      <c r="J989" s="67"/>
      <c r="K989" s="67"/>
      <c r="L989" s="33">
        <v>27528</v>
      </c>
      <c r="M989" s="33">
        <v>3664</v>
      </c>
      <c r="N989" s="66">
        <v>25.44</v>
      </c>
    </row>
    <row r="990" spans="1:14" x14ac:dyDescent="0.25">
      <c r="A990" t="str">
        <f t="shared" si="16"/>
        <v>3437052</v>
      </c>
      <c r="C990" t="s">
        <v>94</v>
      </c>
      <c r="D990" t="s">
        <v>342</v>
      </c>
      <c r="E990">
        <v>12</v>
      </c>
      <c r="H990" s="66"/>
      <c r="I990" s="67">
        <v>0</v>
      </c>
      <c r="J990" s="67"/>
      <c r="K990" s="67"/>
      <c r="L990" s="33">
        <v>42435</v>
      </c>
      <c r="M990" s="33">
        <v>5650</v>
      </c>
      <c r="N990" s="66">
        <v>39.24</v>
      </c>
    </row>
    <row r="991" spans="1:14" x14ac:dyDescent="0.25">
      <c r="A991" t="str">
        <f t="shared" si="16"/>
        <v>3446671</v>
      </c>
      <c r="B991" t="s">
        <v>423</v>
      </c>
      <c r="C991" t="s">
        <v>78</v>
      </c>
      <c r="D991" t="s">
        <v>422</v>
      </c>
      <c r="E991">
        <v>52</v>
      </c>
      <c r="F991" s="33">
        <v>468720</v>
      </c>
      <c r="G991" s="33">
        <v>81170</v>
      </c>
      <c r="H991" s="66">
        <v>130.08000000000001</v>
      </c>
      <c r="I991" s="67">
        <v>0</v>
      </c>
      <c r="J991" s="67"/>
      <c r="K991" s="67"/>
      <c r="L991" s="33">
        <v>1299</v>
      </c>
      <c r="M991" s="33">
        <v>3021</v>
      </c>
      <c r="N991" s="66">
        <v>4.84</v>
      </c>
    </row>
    <row r="992" spans="1:14" x14ac:dyDescent="0.25">
      <c r="A992" t="str">
        <f t="shared" si="16"/>
        <v>3446672</v>
      </c>
      <c r="C992" t="s">
        <v>99</v>
      </c>
      <c r="D992" t="s">
        <v>422</v>
      </c>
      <c r="E992">
        <v>60</v>
      </c>
      <c r="F992" s="33">
        <v>581200</v>
      </c>
      <c r="G992" s="33">
        <v>101282</v>
      </c>
      <c r="H992" s="66">
        <v>140.66999999999999</v>
      </c>
      <c r="I992" s="67">
        <v>0</v>
      </c>
      <c r="J992" s="67"/>
      <c r="K992" s="67"/>
      <c r="L992" s="33">
        <v>1309</v>
      </c>
      <c r="M992" s="33">
        <v>2719</v>
      </c>
      <c r="N992" s="66">
        <v>3.78</v>
      </c>
    </row>
    <row r="993" spans="1:14" x14ac:dyDescent="0.25">
      <c r="A993" t="str">
        <f t="shared" si="16"/>
        <v>3447051</v>
      </c>
      <c r="C993" t="s">
        <v>75</v>
      </c>
      <c r="D993" t="s">
        <v>422</v>
      </c>
      <c r="E993">
        <v>7</v>
      </c>
      <c r="F993" s="33">
        <v>76925</v>
      </c>
      <c r="G993" s="33">
        <v>1312</v>
      </c>
      <c r="H993" s="66">
        <v>15.62</v>
      </c>
      <c r="I993" s="67">
        <v>0</v>
      </c>
      <c r="J993" s="67"/>
      <c r="K993" s="67"/>
      <c r="L993" s="33">
        <v>666</v>
      </c>
      <c r="M993" s="33">
        <v>1819</v>
      </c>
      <c r="N993" s="66">
        <v>21.65</v>
      </c>
    </row>
    <row r="994" spans="1:14" x14ac:dyDescent="0.25">
      <c r="A994" t="str">
        <f t="shared" si="16"/>
        <v>3462001</v>
      </c>
      <c r="B994" t="s">
        <v>219</v>
      </c>
      <c r="C994" t="s">
        <v>86</v>
      </c>
      <c r="D994" t="s">
        <v>218</v>
      </c>
      <c r="E994">
        <v>73</v>
      </c>
      <c r="F994" s="33">
        <v>14071</v>
      </c>
      <c r="G994" s="33">
        <v>3510</v>
      </c>
      <c r="H994" s="66">
        <v>4.01</v>
      </c>
      <c r="I994" s="67">
        <v>930.16</v>
      </c>
      <c r="J994" s="67">
        <v>1629</v>
      </c>
      <c r="K994" s="67">
        <v>1.86</v>
      </c>
      <c r="L994" s="33">
        <v>4754</v>
      </c>
      <c r="M994" s="33">
        <v>85098</v>
      </c>
      <c r="N994" s="66">
        <v>97.14</v>
      </c>
    </row>
    <row r="995" spans="1:14" x14ac:dyDescent="0.25">
      <c r="A995" t="str">
        <f t="shared" si="16"/>
        <v>3466671</v>
      </c>
      <c r="C995" t="s">
        <v>78</v>
      </c>
      <c r="D995" t="s">
        <v>218</v>
      </c>
      <c r="E995">
        <v>30</v>
      </c>
      <c r="F995" s="33">
        <v>77200</v>
      </c>
      <c r="G995" s="33">
        <v>16483</v>
      </c>
      <c r="H995" s="66">
        <v>45.79</v>
      </c>
      <c r="I995" s="67">
        <v>15279.34</v>
      </c>
      <c r="J995" s="67">
        <v>15814</v>
      </c>
      <c r="K995" s="67">
        <v>43.93</v>
      </c>
      <c r="L995" s="33">
        <v>736</v>
      </c>
      <c r="M995" s="33">
        <v>12447</v>
      </c>
      <c r="N995" s="66">
        <v>34.58</v>
      </c>
    </row>
    <row r="996" spans="1:14" x14ac:dyDescent="0.25">
      <c r="A996" t="str">
        <f t="shared" si="16"/>
        <v>3466672</v>
      </c>
      <c r="C996" t="s">
        <v>99</v>
      </c>
      <c r="D996" t="s">
        <v>218</v>
      </c>
      <c r="E996">
        <v>176</v>
      </c>
      <c r="F996" s="33">
        <v>1551311</v>
      </c>
      <c r="G996" s="33">
        <v>301659</v>
      </c>
      <c r="H996" s="66">
        <v>142.83000000000001</v>
      </c>
      <c r="I996" s="67">
        <v>0</v>
      </c>
      <c r="J996" s="67"/>
      <c r="K996" s="67"/>
      <c r="L996" s="33">
        <v>5650</v>
      </c>
      <c r="M996" s="33">
        <v>94072</v>
      </c>
      <c r="N996" s="66">
        <v>44.54</v>
      </c>
    </row>
    <row r="997" spans="1:14" x14ac:dyDescent="0.25">
      <c r="A997" t="str">
        <f t="shared" si="16"/>
        <v>3466673</v>
      </c>
      <c r="C997" t="s">
        <v>89</v>
      </c>
      <c r="D997" t="s">
        <v>218</v>
      </c>
      <c r="E997">
        <v>100</v>
      </c>
      <c r="F997" s="33">
        <v>894880</v>
      </c>
      <c r="G997" s="33">
        <v>199767</v>
      </c>
      <c r="H997" s="66">
        <v>166.47</v>
      </c>
      <c r="I997" s="67">
        <v>0</v>
      </c>
      <c r="J997" s="67"/>
      <c r="K997" s="67"/>
      <c r="L997" s="33">
        <v>2584</v>
      </c>
      <c r="M997" s="33">
        <v>43017</v>
      </c>
      <c r="N997" s="66">
        <v>35.85</v>
      </c>
    </row>
    <row r="998" spans="1:14" x14ac:dyDescent="0.25">
      <c r="A998" t="str">
        <f t="shared" si="16"/>
        <v>3466674</v>
      </c>
      <c r="C998" t="s">
        <v>72</v>
      </c>
      <c r="D998" t="s">
        <v>218</v>
      </c>
      <c r="E998">
        <v>42</v>
      </c>
      <c r="F998" s="33">
        <v>375760</v>
      </c>
      <c r="G998" s="33">
        <v>78559</v>
      </c>
      <c r="H998" s="66">
        <v>155.87</v>
      </c>
      <c r="I998" s="67">
        <v>0</v>
      </c>
      <c r="J998" s="67"/>
      <c r="K998" s="67"/>
      <c r="L998" s="33">
        <v>1825</v>
      </c>
      <c r="M998" s="33">
        <v>30416</v>
      </c>
      <c r="N998" s="66">
        <v>60.35</v>
      </c>
    </row>
    <row r="999" spans="1:14" x14ac:dyDescent="0.25">
      <c r="A999" t="str">
        <f t="shared" si="16"/>
        <v>3467051</v>
      </c>
      <c r="C999" t="s">
        <v>75</v>
      </c>
      <c r="D999" t="s">
        <v>218</v>
      </c>
      <c r="E999">
        <v>8</v>
      </c>
      <c r="F999" s="33">
        <v>2038</v>
      </c>
      <c r="G999" s="33">
        <v>799</v>
      </c>
      <c r="H999" s="66">
        <v>8.32</v>
      </c>
      <c r="I999" s="67">
        <v>0</v>
      </c>
      <c r="J999" s="67"/>
      <c r="K999" s="67"/>
      <c r="L999" s="33">
        <v>695</v>
      </c>
      <c r="M999" s="33">
        <v>11594</v>
      </c>
      <c r="N999" s="66">
        <v>120.77</v>
      </c>
    </row>
    <row r="1000" spans="1:14" x14ac:dyDescent="0.25">
      <c r="A1000" t="str">
        <f t="shared" si="16"/>
        <v>3472001</v>
      </c>
      <c r="B1000" t="s">
        <v>108</v>
      </c>
      <c r="C1000" t="s">
        <v>86</v>
      </c>
      <c r="D1000" t="s">
        <v>107</v>
      </c>
      <c r="E1000">
        <v>68</v>
      </c>
      <c r="F1000" s="33">
        <v>61554</v>
      </c>
      <c r="G1000" s="33">
        <v>14288</v>
      </c>
      <c r="H1000" s="66">
        <v>17.510000000000002</v>
      </c>
      <c r="I1000" s="67">
        <v>49830.26</v>
      </c>
      <c r="J1000" s="67">
        <v>55029</v>
      </c>
      <c r="K1000" s="67">
        <v>67.44</v>
      </c>
      <c r="L1000" s="33">
        <v>0</v>
      </c>
      <c r="M1000" s="33">
        <v>36244</v>
      </c>
      <c r="N1000" s="66">
        <v>44.42</v>
      </c>
    </row>
    <row r="1001" spans="1:14" x14ac:dyDescent="0.25">
      <c r="A1001" t="str">
        <f t="shared" si="16"/>
        <v>3472002</v>
      </c>
      <c r="C1001" t="s">
        <v>135</v>
      </c>
      <c r="D1001" t="s">
        <v>107</v>
      </c>
      <c r="E1001">
        <v>60</v>
      </c>
      <c r="F1001" s="33">
        <v>23048</v>
      </c>
      <c r="G1001" s="33">
        <v>5108</v>
      </c>
      <c r="H1001" s="66">
        <v>7.09</v>
      </c>
      <c r="I1001" s="67">
        <v>44225.99</v>
      </c>
      <c r="J1001" s="67">
        <v>47729</v>
      </c>
      <c r="K1001" s="67">
        <v>66.290000000000006</v>
      </c>
      <c r="L1001" s="33">
        <v>0</v>
      </c>
      <c r="M1001" s="33">
        <v>31980</v>
      </c>
      <c r="N1001" s="66">
        <v>44.42</v>
      </c>
    </row>
    <row r="1002" spans="1:14" x14ac:dyDescent="0.25">
      <c r="A1002" t="str">
        <f t="shared" si="16"/>
        <v>3472003</v>
      </c>
      <c r="C1002" t="s">
        <v>297</v>
      </c>
      <c r="D1002" t="s">
        <v>107</v>
      </c>
      <c r="E1002">
        <v>48</v>
      </c>
      <c r="F1002" s="33">
        <v>156</v>
      </c>
      <c r="G1002" s="33">
        <v>38</v>
      </c>
      <c r="H1002" s="66">
        <v>7.0000000000000007E-2</v>
      </c>
      <c r="I1002" s="67">
        <v>0</v>
      </c>
      <c r="J1002" s="67"/>
      <c r="K1002" s="67"/>
      <c r="L1002" s="33">
        <v>0</v>
      </c>
      <c r="M1002" s="33">
        <v>25584</v>
      </c>
      <c r="N1002" s="66">
        <v>44.42</v>
      </c>
    </row>
    <row r="1003" spans="1:14" x14ac:dyDescent="0.25">
      <c r="A1003" t="str">
        <f t="shared" si="16"/>
        <v>3476671</v>
      </c>
      <c r="C1003" t="s">
        <v>78</v>
      </c>
      <c r="D1003" t="s">
        <v>107</v>
      </c>
      <c r="E1003">
        <v>40</v>
      </c>
      <c r="F1003" s="33">
        <v>123311</v>
      </c>
      <c r="G1003" s="33">
        <v>27778</v>
      </c>
      <c r="H1003" s="66">
        <v>57.87</v>
      </c>
      <c r="I1003" s="67">
        <v>13197.87</v>
      </c>
      <c r="J1003" s="67">
        <v>15149</v>
      </c>
      <c r="K1003" s="67">
        <v>31.56</v>
      </c>
      <c r="L1003" s="33">
        <v>0</v>
      </c>
      <c r="M1003" s="33">
        <v>21320</v>
      </c>
      <c r="N1003" s="66">
        <v>44.42</v>
      </c>
    </row>
    <row r="1004" spans="1:14" x14ac:dyDescent="0.25">
      <c r="A1004" t="str">
        <f t="shared" si="16"/>
        <v>3476672</v>
      </c>
      <c r="C1004" t="s">
        <v>99</v>
      </c>
      <c r="D1004" t="s">
        <v>107</v>
      </c>
      <c r="E1004">
        <v>54</v>
      </c>
      <c r="F1004" s="33">
        <v>508550</v>
      </c>
      <c r="G1004" s="33">
        <v>97076</v>
      </c>
      <c r="H1004" s="66">
        <v>149.81</v>
      </c>
      <c r="I1004" s="67">
        <v>0</v>
      </c>
      <c r="J1004" s="67"/>
      <c r="K1004" s="67"/>
      <c r="L1004" s="33">
        <v>0</v>
      </c>
      <c r="M1004" s="33">
        <v>28782</v>
      </c>
      <c r="N1004" s="66">
        <v>44.42</v>
      </c>
    </row>
    <row r="1005" spans="1:14" x14ac:dyDescent="0.25">
      <c r="A1005" t="str">
        <f t="shared" si="16"/>
        <v>3476673</v>
      </c>
      <c r="C1005" t="s">
        <v>89</v>
      </c>
      <c r="D1005" t="s">
        <v>107</v>
      </c>
      <c r="E1005">
        <v>100</v>
      </c>
      <c r="F1005" s="33">
        <v>790129</v>
      </c>
      <c r="G1005" s="33">
        <v>144369</v>
      </c>
      <c r="H1005" s="66">
        <v>120.31</v>
      </c>
      <c r="I1005" s="67">
        <v>8307.4699999999993</v>
      </c>
      <c r="J1005" s="67">
        <v>10287</v>
      </c>
      <c r="K1005" s="67">
        <v>8.57</v>
      </c>
      <c r="L1005" s="33">
        <v>0</v>
      </c>
      <c r="M1005" s="33">
        <v>53300</v>
      </c>
      <c r="N1005" s="66">
        <v>44.42</v>
      </c>
    </row>
    <row r="1006" spans="1:14" x14ac:dyDescent="0.25">
      <c r="A1006" t="str">
        <f t="shared" si="16"/>
        <v>3476674</v>
      </c>
      <c r="C1006" t="s">
        <v>72</v>
      </c>
      <c r="D1006" t="s">
        <v>107</v>
      </c>
      <c r="E1006">
        <v>45</v>
      </c>
      <c r="F1006" s="33">
        <v>169680</v>
      </c>
      <c r="G1006" s="33">
        <v>33771</v>
      </c>
      <c r="H1006" s="66">
        <v>62.54</v>
      </c>
      <c r="I1006" s="67">
        <v>17548.98</v>
      </c>
      <c r="J1006" s="67">
        <v>19544</v>
      </c>
      <c r="K1006" s="67">
        <v>36.19</v>
      </c>
      <c r="L1006" s="33">
        <v>0</v>
      </c>
      <c r="M1006" s="33">
        <v>23985</v>
      </c>
      <c r="N1006" s="66">
        <v>44.42</v>
      </c>
    </row>
    <row r="1007" spans="1:14" x14ac:dyDescent="0.25">
      <c r="A1007" t="str">
        <f t="shared" si="16"/>
        <v>3482002</v>
      </c>
      <c r="B1007" t="s">
        <v>154</v>
      </c>
      <c r="C1007" t="s">
        <v>135</v>
      </c>
      <c r="D1007" t="s">
        <v>153</v>
      </c>
      <c r="E1007">
        <v>371</v>
      </c>
      <c r="F1007" s="33">
        <v>1839487</v>
      </c>
      <c r="G1007" s="33">
        <v>269932</v>
      </c>
      <c r="H1007" s="66">
        <v>60.63</v>
      </c>
      <c r="I1007" s="67">
        <v>352991.27</v>
      </c>
      <c r="J1007" s="67">
        <v>333598</v>
      </c>
      <c r="K1007" s="67">
        <v>74.930000000000007</v>
      </c>
      <c r="L1007" s="33">
        <v>26479</v>
      </c>
      <c r="M1007" s="33">
        <v>240393</v>
      </c>
      <c r="N1007" s="66">
        <v>54</v>
      </c>
    </row>
    <row r="1008" spans="1:14" x14ac:dyDescent="0.25">
      <c r="A1008" t="str">
        <f t="shared" si="16"/>
        <v>3486672</v>
      </c>
      <c r="C1008" t="s">
        <v>99</v>
      </c>
      <c r="D1008" t="s">
        <v>153</v>
      </c>
      <c r="E1008">
        <v>61</v>
      </c>
      <c r="F1008" s="33">
        <v>268200</v>
      </c>
      <c r="G1008" s="33">
        <v>47428</v>
      </c>
      <c r="H1008" s="66">
        <v>64.790000000000006</v>
      </c>
      <c r="I1008" s="67">
        <v>12931.13</v>
      </c>
      <c r="J1008" s="67">
        <v>12943</v>
      </c>
      <c r="K1008" s="67">
        <v>17.68</v>
      </c>
      <c r="L1008" s="33">
        <v>1834</v>
      </c>
      <c r="M1008" s="33">
        <v>18985</v>
      </c>
      <c r="N1008" s="66">
        <v>25.94</v>
      </c>
    </row>
    <row r="1009" spans="1:14" x14ac:dyDescent="0.25">
      <c r="A1009" t="str">
        <f t="shared" si="16"/>
        <v>3487051</v>
      </c>
      <c r="C1009" t="s">
        <v>75</v>
      </c>
      <c r="D1009" t="s">
        <v>153</v>
      </c>
      <c r="E1009">
        <v>24</v>
      </c>
      <c r="F1009" s="33">
        <v>8301</v>
      </c>
      <c r="G1009" s="33">
        <v>1840</v>
      </c>
      <c r="H1009" s="66">
        <v>6.39</v>
      </c>
      <c r="I1009" s="67">
        <v>20407.37</v>
      </c>
      <c r="J1009" s="67">
        <v>24783</v>
      </c>
      <c r="K1009" s="67">
        <v>86.05</v>
      </c>
      <c r="L1009" s="33">
        <v>1886</v>
      </c>
      <c r="M1009" s="33">
        <v>22001</v>
      </c>
      <c r="N1009" s="66">
        <v>76.39</v>
      </c>
    </row>
    <row r="1010" spans="1:14" x14ac:dyDescent="0.25">
      <c r="A1010" t="str">
        <f t="shared" si="16"/>
        <v>3487052</v>
      </c>
      <c r="C1010" t="s">
        <v>94</v>
      </c>
      <c r="D1010" t="s">
        <v>153</v>
      </c>
      <c r="E1010">
        <v>16</v>
      </c>
      <c r="F1010" s="33">
        <v>3512</v>
      </c>
      <c r="G1010" s="33">
        <v>745</v>
      </c>
      <c r="H1010" s="66">
        <v>3.88</v>
      </c>
      <c r="I1010" s="67">
        <v>745.88</v>
      </c>
      <c r="J1010" s="67">
        <v>941</v>
      </c>
      <c r="K1010" s="67">
        <v>4.9000000000000004</v>
      </c>
      <c r="L1010" s="33">
        <v>1305</v>
      </c>
      <c r="M1010" s="33">
        <v>14230</v>
      </c>
      <c r="N1010" s="66">
        <v>74.11</v>
      </c>
    </row>
    <row r="1011" spans="1:14" x14ac:dyDescent="0.25">
      <c r="A1011" t="str">
        <f t="shared" si="16"/>
        <v>3506671</v>
      </c>
      <c r="B1011" t="s">
        <v>529</v>
      </c>
      <c r="C1011" t="s">
        <v>78</v>
      </c>
      <c r="D1011" t="s">
        <v>528</v>
      </c>
      <c r="E1011">
        <v>30</v>
      </c>
      <c r="F1011" s="33">
        <v>212944</v>
      </c>
      <c r="G1011" s="33">
        <v>38576</v>
      </c>
      <c r="H1011" s="66">
        <v>107.16</v>
      </c>
      <c r="I1011" s="67">
        <v>0</v>
      </c>
      <c r="J1011" s="67"/>
      <c r="K1011" s="67"/>
      <c r="L1011" s="33">
        <v>2886.3</v>
      </c>
      <c r="M1011" s="33">
        <v>12951</v>
      </c>
      <c r="N1011" s="66">
        <v>35.979999999999997</v>
      </c>
    </row>
    <row r="1012" spans="1:14" x14ac:dyDescent="0.25">
      <c r="A1012" t="str">
        <f t="shared" si="16"/>
        <v>3506672</v>
      </c>
      <c r="C1012" t="s">
        <v>99</v>
      </c>
      <c r="D1012" t="s">
        <v>528</v>
      </c>
      <c r="E1012">
        <v>36</v>
      </c>
      <c r="F1012" s="33">
        <v>253536</v>
      </c>
      <c r="G1012" s="33">
        <v>46290</v>
      </c>
      <c r="H1012" s="66">
        <v>107.15</v>
      </c>
      <c r="I1012" s="67">
        <v>0</v>
      </c>
      <c r="J1012" s="67"/>
      <c r="K1012" s="67"/>
      <c r="L1012" s="33">
        <v>3229.48</v>
      </c>
      <c r="M1012" s="33">
        <v>15544</v>
      </c>
      <c r="N1012" s="66">
        <v>35.979999999999997</v>
      </c>
    </row>
    <row r="1013" spans="1:14" x14ac:dyDescent="0.25">
      <c r="A1013" t="str">
        <f t="shared" si="16"/>
        <v>3507051</v>
      </c>
      <c r="C1013" t="s">
        <v>75</v>
      </c>
      <c r="D1013" t="s">
        <v>528</v>
      </c>
      <c r="E1013">
        <v>15</v>
      </c>
      <c r="F1013" s="33">
        <v>2347</v>
      </c>
      <c r="G1013" s="33">
        <v>854</v>
      </c>
      <c r="H1013" s="66">
        <v>4.74</v>
      </c>
      <c r="I1013" s="67">
        <v>0</v>
      </c>
      <c r="J1013" s="67"/>
      <c r="K1013" s="67"/>
      <c r="L1013" s="33">
        <v>5507.79</v>
      </c>
      <c r="M1013" s="33">
        <v>30146</v>
      </c>
      <c r="N1013" s="66">
        <v>167.48</v>
      </c>
    </row>
    <row r="1014" spans="1:14" x14ac:dyDescent="0.25">
      <c r="A1014" t="str">
        <f t="shared" si="16"/>
        <v>3516671</v>
      </c>
      <c r="B1014" t="s">
        <v>506</v>
      </c>
      <c r="C1014" t="s">
        <v>78</v>
      </c>
      <c r="D1014" t="s">
        <v>505</v>
      </c>
      <c r="E1014">
        <v>40</v>
      </c>
      <c r="F1014" s="33">
        <v>66415</v>
      </c>
      <c r="G1014" s="33">
        <v>22771</v>
      </c>
      <c r="H1014" s="66">
        <v>47.44</v>
      </c>
      <c r="I1014" s="67">
        <v>17559</v>
      </c>
      <c r="J1014" s="67">
        <v>23210</v>
      </c>
      <c r="K1014" s="67">
        <v>48.35</v>
      </c>
      <c r="L1014" s="33">
        <v>0</v>
      </c>
      <c r="M1014" s="33">
        <v>675</v>
      </c>
      <c r="N1014" s="66">
        <v>1.41</v>
      </c>
    </row>
    <row r="1015" spans="1:14" x14ac:dyDescent="0.25">
      <c r="B1015" t="s">
        <v>597</v>
      </c>
      <c r="F1015" s="33">
        <v>212909407</v>
      </c>
      <c r="G1015" s="33">
        <v>34862236</v>
      </c>
      <c r="H1015" s="66">
        <v>50606.65</v>
      </c>
      <c r="I1015" s="67">
        <v>9209571.6500000022</v>
      </c>
      <c r="J1015" s="67">
        <v>10042840</v>
      </c>
      <c r="K1015" s="67">
        <v>15125.829999999998</v>
      </c>
      <c r="L1015" s="33">
        <v>62667862.040000051</v>
      </c>
      <c r="M1015" s="33">
        <v>19520456</v>
      </c>
      <c r="N1015" s="66">
        <v>37029.869999999988</v>
      </c>
    </row>
    <row r="1018" spans="1:14" x14ac:dyDescent="0.25">
      <c r="J1018" s="33">
        <f>GETPIVOTDATA("Sum of Gas_Amount",$B$3)/GETPIVOTDATA("Sum of Gas_Cons_CCF",$B$3)</f>
        <v>1.0904785131890469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43"/>
  <sheetViews>
    <sheetView workbookViewId="0">
      <selection activeCell="E5" sqref="E5"/>
    </sheetView>
  </sheetViews>
  <sheetFormatPr defaultRowHeight="15" x14ac:dyDescent="0.25"/>
  <cols>
    <col min="1" max="1" width="28.28515625" bestFit="1" customWidth="1"/>
    <col min="2" max="2" width="9" bestFit="1" customWidth="1"/>
  </cols>
  <sheetData>
    <row r="3" spans="1:5" x14ac:dyDescent="0.25">
      <c r="A3" s="64" t="s">
        <v>42</v>
      </c>
      <c r="B3" s="64" t="s">
        <v>41</v>
      </c>
      <c r="E3" t="s">
        <v>615</v>
      </c>
    </row>
    <row r="4" spans="1:5" x14ac:dyDescent="0.25">
      <c r="A4" t="s">
        <v>491</v>
      </c>
      <c r="B4" t="s">
        <v>490</v>
      </c>
      <c r="E4" t="s">
        <v>616</v>
      </c>
    </row>
    <row r="5" spans="1:5" x14ac:dyDescent="0.25">
      <c r="A5" t="s">
        <v>158</v>
      </c>
      <c r="B5" t="s">
        <v>157</v>
      </c>
      <c r="E5" t="s">
        <v>614</v>
      </c>
    </row>
    <row r="6" spans="1:5" x14ac:dyDescent="0.25">
      <c r="A6" t="s">
        <v>437</v>
      </c>
      <c r="B6" t="s">
        <v>436</v>
      </c>
    </row>
    <row r="7" spans="1:5" x14ac:dyDescent="0.25">
      <c r="A7" t="s">
        <v>370</v>
      </c>
      <c r="B7" t="s">
        <v>369</v>
      </c>
    </row>
    <row r="8" spans="1:5" x14ac:dyDescent="0.25">
      <c r="A8" t="s">
        <v>193</v>
      </c>
      <c r="B8" t="s">
        <v>192</v>
      </c>
    </row>
    <row r="9" spans="1:5" x14ac:dyDescent="0.25">
      <c r="A9" t="s">
        <v>149</v>
      </c>
      <c r="B9" t="s">
        <v>148</v>
      </c>
    </row>
    <row r="10" spans="1:5" x14ac:dyDescent="0.25">
      <c r="A10" t="s">
        <v>160</v>
      </c>
      <c r="B10" t="s">
        <v>159</v>
      </c>
    </row>
    <row r="11" spans="1:5" x14ac:dyDescent="0.25">
      <c r="A11" t="s">
        <v>377</v>
      </c>
      <c r="B11" t="s">
        <v>376</v>
      </c>
    </row>
    <row r="12" spans="1:5" x14ac:dyDescent="0.25">
      <c r="A12" t="s">
        <v>143</v>
      </c>
      <c r="B12" t="s">
        <v>142</v>
      </c>
    </row>
    <row r="13" spans="1:5" x14ac:dyDescent="0.25">
      <c r="A13" t="s">
        <v>445</v>
      </c>
      <c r="B13" t="s">
        <v>444</v>
      </c>
    </row>
    <row r="14" spans="1:5" x14ac:dyDescent="0.25">
      <c r="A14" t="s">
        <v>398</v>
      </c>
      <c r="B14" t="s">
        <v>397</v>
      </c>
    </row>
    <row r="15" spans="1:5" x14ac:dyDescent="0.25">
      <c r="A15" t="s">
        <v>270</v>
      </c>
      <c r="B15" t="s">
        <v>269</v>
      </c>
    </row>
    <row r="16" spans="1:5" x14ac:dyDescent="0.25">
      <c r="A16" t="s">
        <v>372</v>
      </c>
      <c r="B16" t="s">
        <v>371</v>
      </c>
    </row>
    <row r="17" spans="1:4" x14ac:dyDescent="0.25">
      <c r="A17" t="s">
        <v>292</v>
      </c>
      <c r="B17" t="s">
        <v>291</v>
      </c>
    </row>
    <row r="18" spans="1:4" x14ac:dyDescent="0.25">
      <c r="A18" t="s">
        <v>476</v>
      </c>
      <c r="B18" t="s">
        <v>475</v>
      </c>
    </row>
    <row r="19" spans="1:4" x14ac:dyDescent="0.25">
      <c r="A19" t="s">
        <v>310</v>
      </c>
      <c r="B19" t="s">
        <v>309</v>
      </c>
      <c r="D19" t="b">
        <f>IF($C19='LHA Look up'!$E$3,VLOOKUP(Worksheet!$F$5,'HAFIS pivot'!$A$4:$N$1014,6,FALSE),IF($C19='LHA Look up'!$E$4,VLOOKUP(Worksheet!$F$5,'HAFIS pivot'!$A$4:$N$1014,6,FALSE)))</f>
        <v>0</v>
      </c>
    </row>
    <row r="20" spans="1:4" x14ac:dyDescent="0.25">
      <c r="A20" t="s">
        <v>258</v>
      </c>
      <c r="B20" t="s">
        <v>257</v>
      </c>
    </row>
    <row r="21" spans="1:4" x14ac:dyDescent="0.25">
      <c r="A21" t="s">
        <v>282</v>
      </c>
      <c r="B21" t="s">
        <v>281</v>
      </c>
    </row>
    <row r="22" spans="1:4" x14ac:dyDescent="0.25">
      <c r="A22" t="s">
        <v>349</v>
      </c>
      <c r="B22" t="s">
        <v>348</v>
      </c>
    </row>
    <row r="23" spans="1:4" x14ac:dyDescent="0.25">
      <c r="A23" t="s">
        <v>394</v>
      </c>
      <c r="B23" t="s">
        <v>393</v>
      </c>
    </row>
    <row r="24" spans="1:4" x14ac:dyDescent="0.25">
      <c r="A24" t="s">
        <v>457</v>
      </c>
      <c r="B24" t="s">
        <v>456</v>
      </c>
    </row>
    <row r="25" spans="1:4" x14ac:dyDescent="0.25">
      <c r="A25" t="s">
        <v>244</v>
      </c>
      <c r="B25" t="s">
        <v>243</v>
      </c>
    </row>
    <row r="26" spans="1:4" x14ac:dyDescent="0.25">
      <c r="A26" t="s">
        <v>261</v>
      </c>
      <c r="B26" t="s">
        <v>260</v>
      </c>
    </row>
    <row r="27" spans="1:4" x14ac:dyDescent="0.25">
      <c r="A27" t="s">
        <v>286</v>
      </c>
      <c r="B27" t="s">
        <v>285</v>
      </c>
    </row>
    <row r="28" spans="1:4" x14ac:dyDescent="0.25">
      <c r="A28" t="s">
        <v>318</v>
      </c>
      <c r="B28" t="s">
        <v>317</v>
      </c>
    </row>
    <row r="29" spans="1:4" x14ac:dyDescent="0.25">
      <c r="A29" t="s">
        <v>463</v>
      </c>
      <c r="B29" t="s">
        <v>462</v>
      </c>
    </row>
    <row r="30" spans="1:4" x14ac:dyDescent="0.25">
      <c r="A30" t="s">
        <v>106</v>
      </c>
      <c r="B30" t="s">
        <v>105</v>
      </c>
    </row>
    <row r="31" spans="1:4" x14ac:dyDescent="0.25">
      <c r="A31" t="s">
        <v>246</v>
      </c>
      <c r="B31" t="s">
        <v>245</v>
      </c>
    </row>
    <row r="32" spans="1:4" x14ac:dyDescent="0.25">
      <c r="A32" t="s">
        <v>435</v>
      </c>
      <c r="B32" t="s">
        <v>434</v>
      </c>
    </row>
    <row r="33" spans="1:2" x14ac:dyDescent="0.25">
      <c r="A33" t="s">
        <v>228</v>
      </c>
      <c r="B33" t="s">
        <v>227</v>
      </c>
    </row>
    <row r="34" spans="1:2" x14ac:dyDescent="0.25">
      <c r="A34" t="s">
        <v>539</v>
      </c>
      <c r="B34" t="s">
        <v>538</v>
      </c>
    </row>
    <row r="35" spans="1:2" x14ac:dyDescent="0.25">
      <c r="A35" t="s">
        <v>333</v>
      </c>
      <c r="B35" t="s">
        <v>332</v>
      </c>
    </row>
    <row r="36" spans="1:2" x14ac:dyDescent="0.25">
      <c r="A36" t="s">
        <v>578</v>
      </c>
      <c r="B36" t="s">
        <v>577</v>
      </c>
    </row>
    <row r="37" spans="1:2" x14ac:dyDescent="0.25">
      <c r="A37" t="s">
        <v>217</v>
      </c>
      <c r="B37" t="s">
        <v>216</v>
      </c>
    </row>
    <row r="38" spans="1:2" x14ac:dyDescent="0.25">
      <c r="A38" t="s">
        <v>152</v>
      </c>
      <c r="B38" t="s">
        <v>151</v>
      </c>
    </row>
    <row r="39" spans="1:2" x14ac:dyDescent="0.25">
      <c r="A39" t="s">
        <v>118</v>
      </c>
      <c r="B39" t="s">
        <v>117</v>
      </c>
    </row>
    <row r="40" spans="1:2" x14ac:dyDescent="0.25">
      <c r="A40" t="s">
        <v>145</v>
      </c>
      <c r="B40" t="s">
        <v>144</v>
      </c>
    </row>
    <row r="41" spans="1:2" x14ac:dyDescent="0.25">
      <c r="A41" t="s">
        <v>474</v>
      </c>
      <c r="B41" t="s">
        <v>473</v>
      </c>
    </row>
    <row r="42" spans="1:2" x14ac:dyDescent="0.25">
      <c r="A42" t="s">
        <v>559</v>
      </c>
      <c r="B42" t="s">
        <v>558</v>
      </c>
    </row>
    <row r="43" spans="1:2" x14ac:dyDescent="0.25">
      <c r="A43" t="s">
        <v>191</v>
      </c>
      <c r="B43" t="s">
        <v>190</v>
      </c>
    </row>
    <row r="44" spans="1:2" x14ac:dyDescent="0.25">
      <c r="A44" t="s">
        <v>225</v>
      </c>
      <c r="B44" t="s">
        <v>224</v>
      </c>
    </row>
    <row r="45" spans="1:2" x14ac:dyDescent="0.25">
      <c r="A45" t="s">
        <v>211</v>
      </c>
      <c r="B45" t="s">
        <v>210</v>
      </c>
    </row>
    <row r="46" spans="1:2" x14ac:dyDescent="0.25">
      <c r="A46" t="s">
        <v>232</v>
      </c>
      <c r="B46" t="s">
        <v>231</v>
      </c>
    </row>
    <row r="47" spans="1:2" x14ac:dyDescent="0.25">
      <c r="A47" t="s">
        <v>254</v>
      </c>
      <c r="B47" t="s">
        <v>253</v>
      </c>
    </row>
    <row r="48" spans="1:2" x14ac:dyDescent="0.25">
      <c r="A48" t="s">
        <v>595</v>
      </c>
      <c r="B48" t="s">
        <v>594</v>
      </c>
    </row>
    <row r="49" spans="1:2" x14ac:dyDescent="0.25">
      <c r="A49" t="s">
        <v>533</v>
      </c>
      <c r="B49" t="s">
        <v>532</v>
      </c>
    </row>
    <row r="50" spans="1:2" x14ac:dyDescent="0.25">
      <c r="A50" t="s">
        <v>82</v>
      </c>
      <c r="B50" t="s">
        <v>81</v>
      </c>
    </row>
    <row r="51" spans="1:2" x14ac:dyDescent="0.25">
      <c r="A51" t="s">
        <v>400</v>
      </c>
      <c r="B51" t="s">
        <v>399</v>
      </c>
    </row>
    <row r="52" spans="1:2" x14ac:dyDescent="0.25">
      <c r="A52" t="s">
        <v>290</v>
      </c>
      <c r="B52" t="s">
        <v>289</v>
      </c>
    </row>
    <row r="53" spans="1:2" x14ac:dyDescent="0.25">
      <c r="A53" t="s">
        <v>112</v>
      </c>
      <c r="B53" t="s">
        <v>111</v>
      </c>
    </row>
    <row r="54" spans="1:2" x14ac:dyDescent="0.25">
      <c r="A54" t="s">
        <v>85</v>
      </c>
      <c r="B54" t="s">
        <v>84</v>
      </c>
    </row>
    <row r="55" spans="1:2" x14ac:dyDescent="0.25">
      <c r="A55" t="s">
        <v>384</v>
      </c>
      <c r="B55" t="s">
        <v>383</v>
      </c>
    </row>
    <row r="56" spans="1:2" x14ac:dyDescent="0.25">
      <c r="A56" t="s">
        <v>381</v>
      </c>
      <c r="B56" t="s">
        <v>380</v>
      </c>
    </row>
    <row r="57" spans="1:2" x14ac:dyDescent="0.25">
      <c r="A57" t="s">
        <v>331</v>
      </c>
      <c r="B57" t="s">
        <v>330</v>
      </c>
    </row>
    <row r="58" spans="1:2" x14ac:dyDescent="0.25">
      <c r="A58" t="s">
        <v>427</v>
      </c>
      <c r="B58" t="s">
        <v>426</v>
      </c>
    </row>
    <row r="59" spans="1:2" x14ac:dyDescent="0.25">
      <c r="A59" t="s">
        <v>587</v>
      </c>
      <c r="B59" t="s">
        <v>586</v>
      </c>
    </row>
    <row r="60" spans="1:2" x14ac:dyDescent="0.25">
      <c r="A60" t="s">
        <v>221</v>
      </c>
      <c r="B60" t="s">
        <v>220</v>
      </c>
    </row>
    <row r="61" spans="1:2" x14ac:dyDescent="0.25">
      <c r="A61" t="s">
        <v>341</v>
      </c>
      <c r="B61" t="s">
        <v>340</v>
      </c>
    </row>
    <row r="62" spans="1:2" x14ac:dyDescent="0.25">
      <c r="A62" t="s">
        <v>345</v>
      </c>
      <c r="B62" t="s">
        <v>344</v>
      </c>
    </row>
    <row r="63" spans="1:2" x14ac:dyDescent="0.25">
      <c r="A63" t="s">
        <v>248</v>
      </c>
      <c r="B63" t="s">
        <v>247</v>
      </c>
    </row>
    <row r="64" spans="1:2" x14ac:dyDescent="0.25">
      <c r="A64" t="s">
        <v>77</v>
      </c>
      <c r="B64" t="s">
        <v>76</v>
      </c>
    </row>
    <row r="65" spans="1:2" x14ac:dyDescent="0.25">
      <c r="A65" t="s">
        <v>479</v>
      </c>
      <c r="B65" t="s">
        <v>478</v>
      </c>
    </row>
    <row r="66" spans="1:2" x14ac:dyDescent="0.25">
      <c r="A66" t="s">
        <v>421</v>
      </c>
      <c r="B66" t="s">
        <v>420</v>
      </c>
    </row>
    <row r="67" spans="1:2" x14ac:dyDescent="0.25">
      <c r="A67" t="s">
        <v>139</v>
      </c>
      <c r="B67" t="s">
        <v>138</v>
      </c>
    </row>
    <row r="68" spans="1:2" x14ac:dyDescent="0.25">
      <c r="A68" t="s">
        <v>71</v>
      </c>
      <c r="B68" t="s">
        <v>70</v>
      </c>
    </row>
    <row r="69" spans="1:2" x14ac:dyDescent="0.25">
      <c r="A69" t="s">
        <v>137</v>
      </c>
      <c r="B69" t="s">
        <v>136</v>
      </c>
    </row>
    <row r="70" spans="1:2" x14ac:dyDescent="0.25">
      <c r="A70" t="s">
        <v>392</v>
      </c>
      <c r="B70" t="s">
        <v>391</v>
      </c>
    </row>
    <row r="71" spans="1:2" x14ac:dyDescent="0.25">
      <c r="A71" t="s">
        <v>288</v>
      </c>
      <c r="B71" t="s">
        <v>287</v>
      </c>
    </row>
    <row r="72" spans="1:2" x14ac:dyDescent="0.25">
      <c r="A72" t="s">
        <v>256</v>
      </c>
      <c r="B72" t="s">
        <v>255</v>
      </c>
    </row>
    <row r="73" spans="1:2" x14ac:dyDescent="0.25">
      <c r="A73" t="s">
        <v>252</v>
      </c>
      <c r="B73" t="s">
        <v>251</v>
      </c>
    </row>
    <row r="74" spans="1:2" x14ac:dyDescent="0.25">
      <c r="A74" t="s">
        <v>110</v>
      </c>
      <c r="B74" t="s">
        <v>109</v>
      </c>
    </row>
    <row r="75" spans="1:2" x14ac:dyDescent="0.25">
      <c r="A75" t="s">
        <v>242</v>
      </c>
      <c r="B75" t="s">
        <v>241</v>
      </c>
    </row>
    <row r="76" spans="1:2" x14ac:dyDescent="0.25">
      <c r="A76" t="s">
        <v>101</v>
      </c>
      <c r="B76" t="s">
        <v>100</v>
      </c>
    </row>
    <row r="77" spans="1:2" x14ac:dyDescent="0.25">
      <c r="A77" t="s">
        <v>234</v>
      </c>
      <c r="B77" t="s">
        <v>233</v>
      </c>
    </row>
    <row r="78" spans="1:2" x14ac:dyDescent="0.25">
      <c r="A78" t="s">
        <v>410</v>
      </c>
      <c r="B78" t="s">
        <v>409</v>
      </c>
    </row>
    <row r="79" spans="1:2" x14ac:dyDescent="0.25">
      <c r="A79" t="s">
        <v>201</v>
      </c>
      <c r="B79" t="s">
        <v>200</v>
      </c>
    </row>
    <row r="80" spans="1:2" x14ac:dyDescent="0.25">
      <c r="A80" t="s">
        <v>335</v>
      </c>
      <c r="B80" t="s">
        <v>334</v>
      </c>
    </row>
    <row r="81" spans="1:2" x14ac:dyDescent="0.25">
      <c r="A81" t="s">
        <v>121</v>
      </c>
      <c r="B81" t="s">
        <v>120</v>
      </c>
    </row>
    <row r="82" spans="1:2" x14ac:dyDescent="0.25">
      <c r="A82" t="s">
        <v>553</v>
      </c>
      <c r="B82" t="s">
        <v>552</v>
      </c>
    </row>
    <row r="83" spans="1:2" x14ac:dyDescent="0.25">
      <c r="A83" t="s">
        <v>575</v>
      </c>
      <c r="B83" t="s">
        <v>574</v>
      </c>
    </row>
    <row r="84" spans="1:2" x14ac:dyDescent="0.25">
      <c r="A84" t="s">
        <v>497</v>
      </c>
      <c r="B84" t="s">
        <v>496</v>
      </c>
    </row>
    <row r="85" spans="1:2" x14ac:dyDescent="0.25">
      <c r="A85" t="s">
        <v>418</v>
      </c>
      <c r="B85" t="s">
        <v>417</v>
      </c>
    </row>
    <row r="86" spans="1:2" x14ac:dyDescent="0.25">
      <c r="A86" t="s">
        <v>412</v>
      </c>
      <c r="B86" t="s">
        <v>411</v>
      </c>
    </row>
    <row r="87" spans="1:2" x14ac:dyDescent="0.25">
      <c r="A87" t="s">
        <v>573</v>
      </c>
      <c r="B87" t="s">
        <v>572</v>
      </c>
    </row>
    <row r="88" spans="1:2" x14ac:dyDescent="0.25">
      <c r="A88" t="s">
        <v>568</v>
      </c>
      <c r="B88" t="s">
        <v>567</v>
      </c>
    </row>
    <row r="89" spans="1:2" x14ac:dyDescent="0.25">
      <c r="A89" t="s">
        <v>535</v>
      </c>
      <c r="B89" t="s">
        <v>534</v>
      </c>
    </row>
    <row r="90" spans="1:2" x14ac:dyDescent="0.25">
      <c r="A90" t="s">
        <v>402</v>
      </c>
      <c r="B90" t="s">
        <v>401</v>
      </c>
    </row>
    <row r="91" spans="1:2" x14ac:dyDescent="0.25">
      <c r="A91" t="s">
        <v>406</v>
      </c>
      <c r="B91" t="s">
        <v>405</v>
      </c>
    </row>
    <row r="92" spans="1:2" x14ac:dyDescent="0.25">
      <c r="A92" t="s">
        <v>129</v>
      </c>
      <c r="B92" t="s">
        <v>128</v>
      </c>
    </row>
    <row r="93" spans="1:2" x14ac:dyDescent="0.25">
      <c r="A93" t="s">
        <v>91</v>
      </c>
      <c r="B93" t="s">
        <v>90</v>
      </c>
    </row>
    <row r="94" spans="1:2" x14ac:dyDescent="0.25">
      <c r="A94" t="s">
        <v>268</v>
      </c>
      <c r="B94" t="s">
        <v>267</v>
      </c>
    </row>
    <row r="95" spans="1:2" x14ac:dyDescent="0.25">
      <c r="A95" t="s">
        <v>455</v>
      </c>
      <c r="B95" t="s">
        <v>454</v>
      </c>
    </row>
    <row r="96" spans="1:2" x14ac:dyDescent="0.25">
      <c r="A96" t="s">
        <v>203</v>
      </c>
      <c r="B96" t="s">
        <v>202</v>
      </c>
    </row>
    <row r="97" spans="1:2" x14ac:dyDescent="0.25">
      <c r="A97" t="s">
        <v>96</v>
      </c>
      <c r="B97" t="s">
        <v>95</v>
      </c>
    </row>
    <row r="98" spans="1:2" x14ac:dyDescent="0.25">
      <c r="A98" t="s">
        <v>303</v>
      </c>
      <c r="B98" t="s">
        <v>302</v>
      </c>
    </row>
    <row r="99" spans="1:2" x14ac:dyDescent="0.25">
      <c r="A99" t="s">
        <v>207</v>
      </c>
      <c r="B99" t="s">
        <v>206</v>
      </c>
    </row>
    <row r="100" spans="1:2" x14ac:dyDescent="0.25">
      <c r="A100" t="s">
        <v>541</v>
      </c>
      <c r="B100" t="s">
        <v>540</v>
      </c>
    </row>
    <row r="101" spans="1:2" x14ac:dyDescent="0.25">
      <c r="A101" t="s">
        <v>485</v>
      </c>
      <c r="B101" t="s">
        <v>484</v>
      </c>
    </row>
    <row r="102" spans="1:2" x14ac:dyDescent="0.25">
      <c r="A102" t="s">
        <v>414</v>
      </c>
      <c r="B102" t="s">
        <v>413</v>
      </c>
    </row>
    <row r="103" spans="1:2" x14ac:dyDescent="0.25">
      <c r="A103" t="s">
        <v>429</v>
      </c>
      <c r="B103" t="s">
        <v>428</v>
      </c>
    </row>
    <row r="104" spans="1:2" x14ac:dyDescent="0.25">
      <c r="A104" t="s">
        <v>517</v>
      </c>
      <c r="B104" t="s">
        <v>516</v>
      </c>
    </row>
    <row r="105" spans="1:2" x14ac:dyDescent="0.25">
      <c r="A105" t="s">
        <v>508</v>
      </c>
      <c r="B105" t="s">
        <v>507</v>
      </c>
    </row>
    <row r="106" spans="1:2" x14ac:dyDescent="0.25">
      <c r="A106" t="s">
        <v>300</v>
      </c>
      <c r="B106" t="s">
        <v>299</v>
      </c>
    </row>
    <row r="107" spans="1:2" x14ac:dyDescent="0.25">
      <c r="A107" t="s">
        <v>223</v>
      </c>
      <c r="B107" t="s">
        <v>222</v>
      </c>
    </row>
    <row r="108" spans="1:2" x14ac:dyDescent="0.25">
      <c r="A108" t="s">
        <v>470</v>
      </c>
      <c r="B108" t="s">
        <v>469</v>
      </c>
    </row>
    <row r="109" spans="1:2" x14ac:dyDescent="0.25">
      <c r="A109" t="s">
        <v>177</v>
      </c>
      <c r="B109" t="s">
        <v>176</v>
      </c>
    </row>
    <row r="110" spans="1:2" x14ac:dyDescent="0.25">
      <c r="A110" t="s">
        <v>357</v>
      </c>
      <c r="B110" t="s">
        <v>356</v>
      </c>
    </row>
    <row r="111" spans="1:2" x14ac:dyDescent="0.25">
      <c r="A111" t="s">
        <v>433</v>
      </c>
      <c r="B111" t="s">
        <v>432</v>
      </c>
    </row>
    <row r="112" spans="1:2" x14ac:dyDescent="0.25">
      <c r="A112" t="s">
        <v>209</v>
      </c>
      <c r="B112" t="s">
        <v>208</v>
      </c>
    </row>
    <row r="113" spans="1:2" x14ac:dyDescent="0.25">
      <c r="A113" t="s">
        <v>355</v>
      </c>
      <c r="B113" t="s">
        <v>354</v>
      </c>
    </row>
    <row r="114" spans="1:2" x14ac:dyDescent="0.25">
      <c r="A114" t="s">
        <v>74</v>
      </c>
      <c r="B114" t="s">
        <v>73</v>
      </c>
    </row>
    <row r="115" spans="1:2" x14ac:dyDescent="0.25">
      <c r="A115" t="s">
        <v>127</v>
      </c>
      <c r="B115" t="s">
        <v>126</v>
      </c>
    </row>
    <row r="116" spans="1:2" x14ac:dyDescent="0.25">
      <c r="A116" t="s">
        <v>551</v>
      </c>
      <c r="B116" t="s">
        <v>550</v>
      </c>
    </row>
    <row r="117" spans="1:2" x14ac:dyDescent="0.25">
      <c r="A117" t="s">
        <v>162</v>
      </c>
      <c r="B117" t="s">
        <v>161</v>
      </c>
    </row>
    <row r="118" spans="1:2" x14ac:dyDescent="0.25">
      <c r="A118" t="s">
        <v>440</v>
      </c>
      <c r="B118" t="s">
        <v>439</v>
      </c>
    </row>
    <row r="119" spans="1:2" x14ac:dyDescent="0.25">
      <c r="A119" t="s">
        <v>183</v>
      </c>
      <c r="B119" t="s">
        <v>182</v>
      </c>
    </row>
    <row r="120" spans="1:2" x14ac:dyDescent="0.25">
      <c r="A120" t="s">
        <v>125</v>
      </c>
      <c r="B120" t="s">
        <v>124</v>
      </c>
    </row>
    <row r="121" spans="1:2" x14ac:dyDescent="0.25">
      <c r="A121" t="s">
        <v>431</v>
      </c>
      <c r="B121" t="s">
        <v>430</v>
      </c>
    </row>
    <row r="122" spans="1:2" x14ac:dyDescent="0.25">
      <c r="A122" t="s">
        <v>93</v>
      </c>
      <c r="B122" t="s">
        <v>92</v>
      </c>
    </row>
    <row r="123" spans="1:2" x14ac:dyDescent="0.25">
      <c r="A123" t="s">
        <v>305</v>
      </c>
      <c r="B123" t="s">
        <v>304</v>
      </c>
    </row>
    <row r="124" spans="1:2" x14ac:dyDescent="0.25">
      <c r="A124" t="s">
        <v>521</v>
      </c>
      <c r="B124" t="s">
        <v>520</v>
      </c>
    </row>
    <row r="125" spans="1:2" x14ac:dyDescent="0.25">
      <c r="A125" t="s">
        <v>523</v>
      </c>
      <c r="B125" t="s">
        <v>522</v>
      </c>
    </row>
    <row r="126" spans="1:2" x14ac:dyDescent="0.25">
      <c r="A126" t="s">
        <v>580</v>
      </c>
      <c r="B126" t="s">
        <v>579</v>
      </c>
    </row>
    <row r="127" spans="1:2" x14ac:dyDescent="0.25">
      <c r="A127" t="s">
        <v>266</v>
      </c>
      <c r="B127" t="s">
        <v>265</v>
      </c>
    </row>
    <row r="128" spans="1:2" x14ac:dyDescent="0.25">
      <c r="A128" t="s">
        <v>525</v>
      </c>
      <c r="B128" t="s">
        <v>524</v>
      </c>
    </row>
    <row r="129" spans="1:2" x14ac:dyDescent="0.25">
      <c r="A129" t="s">
        <v>264</v>
      </c>
      <c r="B129" t="s">
        <v>263</v>
      </c>
    </row>
    <row r="130" spans="1:2" x14ac:dyDescent="0.25">
      <c r="A130" t="s">
        <v>396</v>
      </c>
      <c r="B130" t="s">
        <v>395</v>
      </c>
    </row>
    <row r="131" spans="1:2" x14ac:dyDescent="0.25">
      <c r="A131" t="s">
        <v>170</v>
      </c>
      <c r="B131" t="s">
        <v>169</v>
      </c>
    </row>
    <row r="132" spans="1:2" x14ac:dyDescent="0.25">
      <c r="A132" t="s">
        <v>80</v>
      </c>
      <c r="B132" t="s">
        <v>79</v>
      </c>
    </row>
    <row r="133" spans="1:2" x14ac:dyDescent="0.25">
      <c r="A133" t="s">
        <v>353</v>
      </c>
      <c r="B133" t="s">
        <v>352</v>
      </c>
    </row>
    <row r="134" spans="1:2" x14ac:dyDescent="0.25">
      <c r="A134" t="s">
        <v>359</v>
      </c>
      <c r="B134" t="s">
        <v>358</v>
      </c>
    </row>
    <row r="135" spans="1:2" x14ac:dyDescent="0.25">
      <c r="A135" t="s">
        <v>236</v>
      </c>
      <c r="B135" t="s">
        <v>235</v>
      </c>
    </row>
    <row r="136" spans="1:2" x14ac:dyDescent="0.25">
      <c r="A136" t="s">
        <v>274</v>
      </c>
      <c r="B136" t="s">
        <v>273</v>
      </c>
    </row>
    <row r="137" spans="1:2" x14ac:dyDescent="0.25">
      <c r="A137" t="s">
        <v>307</v>
      </c>
      <c r="B137" t="s">
        <v>306</v>
      </c>
    </row>
    <row r="138" spans="1:2" x14ac:dyDescent="0.25">
      <c r="A138" t="s">
        <v>515</v>
      </c>
      <c r="B138" t="s">
        <v>514</v>
      </c>
    </row>
    <row r="139" spans="1:2" x14ac:dyDescent="0.25">
      <c r="A139" t="s">
        <v>276</v>
      </c>
      <c r="B139" t="s">
        <v>275</v>
      </c>
    </row>
    <row r="140" spans="1:2" x14ac:dyDescent="0.25">
      <c r="A140" t="s">
        <v>465</v>
      </c>
      <c r="B140" t="s">
        <v>464</v>
      </c>
    </row>
    <row r="141" spans="1:2" x14ac:dyDescent="0.25">
      <c r="A141" t="s">
        <v>296</v>
      </c>
      <c r="B141" t="s">
        <v>295</v>
      </c>
    </row>
    <row r="142" spans="1:2" x14ac:dyDescent="0.25">
      <c r="A142" t="s">
        <v>483</v>
      </c>
      <c r="B142" t="s">
        <v>482</v>
      </c>
    </row>
    <row r="143" spans="1:2" x14ac:dyDescent="0.25">
      <c r="A143" t="s">
        <v>179</v>
      </c>
      <c r="B143" t="s">
        <v>178</v>
      </c>
    </row>
    <row r="144" spans="1:2" x14ac:dyDescent="0.25">
      <c r="A144" t="s">
        <v>510</v>
      </c>
      <c r="B144" t="s">
        <v>509</v>
      </c>
    </row>
    <row r="145" spans="1:2" x14ac:dyDescent="0.25">
      <c r="A145" t="s">
        <v>189</v>
      </c>
      <c r="B145" t="s">
        <v>188</v>
      </c>
    </row>
    <row r="146" spans="1:2" x14ac:dyDescent="0.25">
      <c r="A146" t="s">
        <v>366</v>
      </c>
      <c r="B146" t="s">
        <v>365</v>
      </c>
    </row>
    <row r="147" spans="1:2" x14ac:dyDescent="0.25">
      <c r="A147" t="s">
        <v>103</v>
      </c>
      <c r="B147" t="s">
        <v>102</v>
      </c>
    </row>
    <row r="148" spans="1:2" x14ac:dyDescent="0.25">
      <c r="A148" t="s">
        <v>459</v>
      </c>
      <c r="B148" t="s">
        <v>458</v>
      </c>
    </row>
    <row r="149" spans="1:2" x14ac:dyDescent="0.25">
      <c r="A149" t="s">
        <v>166</v>
      </c>
      <c r="B149" t="s">
        <v>165</v>
      </c>
    </row>
    <row r="150" spans="1:2" x14ac:dyDescent="0.25">
      <c r="A150" t="s">
        <v>327</v>
      </c>
      <c r="B150" t="s">
        <v>326</v>
      </c>
    </row>
    <row r="151" spans="1:2" x14ac:dyDescent="0.25">
      <c r="A151" t="s">
        <v>519</v>
      </c>
      <c r="B151" t="s">
        <v>518</v>
      </c>
    </row>
    <row r="152" spans="1:2" x14ac:dyDescent="0.25">
      <c r="A152" t="s">
        <v>250</v>
      </c>
      <c r="B152" t="s">
        <v>249</v>
      </c>
    </row>
    <row r="153" spans="1:2" x14ac:dyDescent="0.25">
      <c r="A153" t="s">
        <v>172</v>
      </c>
      <c r="B153" t="s">
        <v>171</v>
      </c>
    </row>
    <row r="154" spans="1:2" x14ac:dyDescent="0.25">
      <c r="A154" t="s">
        <v>447</v>
      </c>
      <c r="B154" t="s">
        <v>446</v>
      </c>
    </row>
    <row r="155" spans="1:2" x14ac:dyDescent="0.25">
      <c r="A155" t="s">
        <v>404</v>
      </c>
      <c r="B155" t="s">
        <v>403</v>
      </c>
    </row>
    <row r="156" spans="1:2" x14ac:dyDescent="0.25">
      <c r="A156" t="s">
        <v>390</v>
      </c>
      <c r="B156" t="s">
        <v>389</v>
      </c>
    </row>
    <row r="157" spans="1:2" x14ac:dyDescent="0.25">
      <c r="A157" t="s">
        <v>272</v>
      </c>
      <c r="B157" t="s">
        <v>271</v>
      </c>
    </row>
    <row r="158" spans="1:2" x14ac:dyDescent="0.25">
      <c r="A158" t="s">
        <v>181</v>
      </c>
      <c r="B158" t="s">
        <v>180</v>
      </c>
    </row>
    <row r="159" spans="1:2" x14ac:dyDescent="0.25">
      <c r="A159" t="s">
        <v>425</v>
      </c>
      <c r="B159" t="s">
        <v>424</v>
      </c>
    </row>
    <row r="160" spans="1:2" x14ac:dyDescent="0.25">
      <c r="A160" t="s">
        <v>443</v>
      </c>
      <c r="B160" t="s">
        <v>442</v>
      </c>
    </row>
    <row r="161" spans="1:2" x14ac:dyDescent="0.25">
      <c r="A161" t="s">
        <v>185</v>
      </c>
      <c r="B161" t="s">
        <v>184</v>
      </c>
    </row>
    <row r="162" spans="1:2" x14ac:dyDescent="0.25">
      <c r="A162" t="s">
        <v>549</v>
      </c>
      <c r="B162" t="s">
        <v>548</v>
      </c>
    </row>
    <row r="163" spans="1:2" x14ac:dyDescent="0.25">
      <c r="A163" t="s">
        <v>131</v>
      </c>
      <c r="B163" t="s">
        <v>130</v>
      </c>
    </row>
    <row r="164" spans="1:2" x14ac:dyDescent="0.25">
      <c r="A164" t="s">
        <v>364</v>
      </c>
      <c r="B164" t="s">
        <v>363</v>
      </c>
    </row>
    <row r="165" spans="1:2" x14ac:dyDescent="0.25">
      <c r="A165" t="s">
        <v>351</v>
      </c>
      <c r="B165" t="s">
        <v>350</v>
      </c>
    </row>
    <row r="166" spans="1:2" x14ac:dyDescent="0.25">
      <c r="A166" t="s">
        <v>230</v>
      </c>
      <c r="B166" t="s">
        <v>229</v>
      </c>
    </row>
    <row r="167" spans="1:2" x14ac:dyDescent="0.25">
      <c r="A167" t="s">
        <v>481</v>
      </c>
      <c r="B167" t="s">
        <v>480</v>
      </c>
    </row>
    <row r="168" spans="1:2" x14ac:dyDescent="0.25">
      <c r="A168" t="s">
        <v>368</v>
      </c>
      <c r="B168" t="s">
        <v>367</v>
      </c>
    </row>
    <row r="169" spans="1:2" x14ac:dyDescent="0.25">
      <c r="A169" t="s">
        <v>495</v>
      </c>
      <c r="B169" t="s">
        <v>494</v>
      </c>
    </row>
    <row r="170" spans="1:2" x14ac:dyDescent="0.25">
      <c r="A170" t="s">
        <v>114</v>
      </c>
      <c r="B170" t="s">
        <v>113</v>
      </c>
    </row>
    <row r="171" spans="1:2" x14ac:dyDescent="0.25">
      <c r="A171" t="s">
        <v>312</v>
      </c>
      <c r="B171" t="s">
        <v>311</v>
      </c>
    </row>
    <row r="172" spans="1:2" x14ac:dyDescent="0.25">
      <c r="A172" t="s">
        <v>322</v>
      </c>
      <c r="B172" t="s">
        <v>321</v>
      </c>
    </row>
    <row r="173" spans="1:2" x14ac:dyDescent="0.25">
      <c r="A173" t="s">
        <v>199</v>
      </c>
      <c r="B173" t="s">
        <v>198</v>
      </c>
    </row>
    <row r="174" spans="1:2" x14ac:dyDescent="0.25">
      <c r="A174" t="s">
        <v>339</v>
      </c>
      <c r="B174" t="s">
        <v>338</v>
      </c>
    </row>
    <row r="175" spans="1:2" x14ac:dyDescent="0.25">
      <c r="A175" t="s">
        <v>487</v>
      </c>
      <c r="B175" t="s">
        <v>486</v>
      </c>
    </row>
    <row r="176" spans="1:2" x14ac:dyDescent="0.25">
      <c r="A176" t="s">
        <v>503</v>
      </c>
      <c r="B176" t="s">
        <v>502</v>
      </c>
    </row>
    <row r="177" spans="1:2" x14ac:dyDescent="0.25">
      <c r="A177" t="s">
        <v>316</v>
      </c>
      <c r="B177" t="s">
        <v>315</v>
      </c>
    </row>
    <row r="178" spans="1:2" x14ac:dyDescent="0.25">
      <c r="A178" t="s">
        <v>164</v>
      </c>
      <c r="B178" t="s">
        <v>163</v>
      </c>
    </row>
    <row r="179" spans="1:2" x14ac:dyDescent="0.25">
      <c r="A179" t="s">
        <v>582</v>
      </c>
      <c r="B179" t="s">
        <v>581</v>
      </c>
    </row>
    <row r="180" spans="1:2" x14ac:dyDescent="0.25">
      <c r="A180" t="s">
        <v>294</v>
      </c>
      <c r="B180" t="s">
        <v>293</v>
      </c>
    </row>
    <row r="181" spans="1:2" x14ac:dyDescent="0.25">
      <c r="A181" t="s">
        <v>205</v>
      </c>
      <c r="B181" t="s">
        <v>204</v>
      </c>
    </row>
    <row r="182" spans="1:2" x14ac:dyDescent="0.25">
      <c r="A182" t="s">
        <v>472</v>
      </c>
      <c r="B182" t="s">
        <v>471</v>
      </c>
    </row>
    <row r="183" spans="1:2" x14ac:dyDescent="0.25">
      <c r="A183" t="s">
        <v>320</v>
      </c>
      <c r="B183" t="s">
        <v>319</v>
      </c>
    </row>
    <row r="184" spans="1:2" x14ac:dyDescent="0.25">
      <c r="A184" t="s">
        <v>408</v>
      </c>
      <c r="B184" t="s">
        <v>407</v>
      </c>
    </row>
    <row r="185" spans="1:2" x14ac:dyDescent="0.25">
      <c r="A185" t="s">
        <v>543</v>
      </c>
      <c r="B185" t="s">
        <v>542</v>
      </c>
    </row>
    <row r="186" spans="1:2" x14ac:dyDescent="0.25">
      <c r="A186" t="s">
        <v>501</v>
      </c>
      <c r="B186" t="s">
        <v>500</v>
      </c>
    </row>
    <row r="187" spans="1:2" x14ac:dyDescent="0.25">
      <c r="A187" t="s">
        <v>347</v>
      </c>
      <c r="B187" t="s">
        <v>346</v>
      </c>
    </row>
    <row r="188" spans="1:2" x14ac:dyDescent="0.25">
      <c r="A188" t="s">
        <v>284</v>
      </c>
      <c r="B188" t="s">
        <v>283</v>
      </c>
    </row>
    <row r="189" spans="1:2" x14ac:dyDescent="0.25">
      <c r="A189" t="s">
        <v>278</v>
      </c>
      <c r="B189" t="s">
        <v>277</v>
      </c>
    </row>
    <row r="190" spans="1:2" x14ac:dyDescent="0.25">
      <c r="A190" t="s">
        <v>325</v>
      </c>
      <c r="B190" t="s">
        <v>324</v>
      </c>
    </row>
    <row r="191" spans="1:2" x14ac:dyDescent="0.25">
      <c r="A191" t="s">
        <v>379</v>
      </c>
      <c r="B191" t="s">
        <v>378</v>
      </c>
    </row>
    <row r="192" spans="1:2" x14ac:dyDescent="0.25">
      <c r="A192" t="s">
        <v>499</v>
      </c>
      <c r="B192" t="s">
        <v>498</v>
      </c>
    </row>
    <row r="193" spans="1:2" x14ac:dyDescent="0.25">
      <c r="A193" t="s">
        <v>156</v>
      </c>
      <c r="B193" t="s">
        <v>155</v>
      </c>
    </row>
    <row r="194" spans="1:2" x14ac:dyDescent="0.25">
      <c r="A194" t="s">
        <v>238</v>
      </c>
      <c r="B194" t="s">
        <v>237</v>
      </c>
    </row>
    <row r="195" spans="1:2" x14ac:dyDescent="0.25">
      <c r="A195" t="s">
        <v>555</v>
      </c>
      <c r="B195" t="s">
        <v>554</v>
      </c>
    </row>
    <row r="196" spans="1:2" x14ac:dyDescent="0.25">
      <c r="A196" t="s">
        <v>527</v>
      </c>
      <c r="B196" t="s">
        <v>526</v>
      </c>
    </row>
    <row r="197" spans="1:2" x14ac:dyDescent="0.25">
      <c r="A197" t="s">
        <v>116</v>
      </c>
      <c r="B197" t="s">
        <v>115</v>
      </c>
    </row>
    <row r="198" spans="1:2" x14ac:dyDescent="0.25">
      <c r="A198" t="s">
        <v>416</v>
      </c>
      <c r="B198" t="s">
        <v>415</v>
      </c>
    </row>
    <row r="199" spans="1:2" x14ac:dyDescent="0.25">
      <c r="A199" t="s">
        <v>329</v>
      </c>
      <c r="B199" t="s">
        <v>328</v>
      </c>
    </row>
    <row r="200" spans="1:2" x14ac:dyDescent="0.25">
      <c r="A200" t="s">
        <v>513</v>
      </c>
      <c r="B200" t="s">
        <v>512</v>
      </c>
    </row>
    <row r="201" spans="1:2" x14ac:dyDescent="0.25">
      <c r="A201" t="s">
        <v>98</v>
      </c>
      <c r="B201" t="s">
        <v>97</v>
      </c>
    </row>
    <row r="202" spans="1:2" x14ac:dyDescent="0.25">
      <c r="A202" t="s">
        <v>570</v>
      </c>
      <c r="B202" t="s">
        <v>569</v>
      </c>
    </row>
    <row r="203" spans="1:2" x14ac:dyDescent="0.25">
      <c r="A203" t="s">
        <v>141</v>
      </c>
      <c r="B203" t="s">
        <v>140</v>
      </c>
    </row>
    <row r="204" spans="1:2" x14ac:dyDescent="0.25">
      <c r="A204" t="s">
        <v>557</v>
      </c>
      <c r="B204" t="s">
        <v>556</v>
      </c>
    </row>
    <row r="205" spans="1:2" x14ac:dyDescent="0.25">
      <c r="A205" t="s">
        <v>240</v>
      </c>
      <c r="B205" t="s">
        <v>239</v>
      </c>
    </row>
    <row r="206" spans="1:2" x14ac:dyDescent="0.25">
      <c r="A206" t="s">
        <v>531</v>
      </c>
      <c r="B206" t="s">
        <v>530</v>
      </c>
    </row>
    <row r="207" spans="1:2" x14ac:dyDescent="0.25">
      <c r="A207" t="s">
        <v>134</v>
      </c>
      <c r="B207" t="s">
        <v>133</v>
      </c>
    </row>
    <row r="208" spans="1:2" x14ac:dyDescent="0.25">
      <c r="A208" t="s">
        <v>547</v>
      </c>
      <c r="B208" t="s">
        <v>546</v>
      </c>
    </row>
    <row r="209" spans="1:2" x14ac:dyDescent="0.25">
      <c r="A209" t="s">
        <v>280</v>
      </c>
      <c r="B209" t="s">
        <v>279</v>
      </c>
    </row>
    <row r="210" spans="1:2" x14ac:dyDescent="0.25">
      <c r="A210" t="s">
        <v>362</v>
      </c>
      <c r="B210" t="s">
        <v>361</v>
      </c>
    </row>
    <row r="211" spans="1:2" x14ac:dyDescent="0.25">
      <c r="A211" t="s">
        <v>375</v>
      </c>
      <c r="B211" t="s">
        <v>374</v>
      </c>
    </row>
    <row r="212" spans="1:2" x14ac:dyDescent="0.25">
      <c r="A212" t="s">
        <v>197</v>
      </c>
      <c r="B212" t="s">
        <v>196</v>
      </c>
    </row>
    <row r="213" spans="1:2" x14ac:dyDescent="0.25">
      <c r="A213" t="s">
        <v>489</v>
      </c>
      <c r="B213" t="s">
        <v>488</v>
      </c>
    </row>
    <row r="214" spans="1:2" x14ac:dyDescent="0.25">
      <c r="A214" t="s">
        <v>451</v>
      </c>
      <c r="B214" t="s">
        <v>450</v>
      </c>
    </row>
    <row r="215" spans="1:2" x14ac:dyDescent="0.25">
      <c r="A215" t="s">
        <v>467</v>
      </c>
      <c r="B215" t="s">
        <v>466</v>
      </c>
    </row>
    <row r="216" spans="1:2" x14ac:dyDescent="0.25">
      <c r="A216" t="s">
        <v>88</v>
      </c>
      <c r="B216" t="s">
        <v>87</v>
      </c>
    </row>
    <row r="217" spans="1:2" x14ac:dyDescent="0.25">
      <c r="A217" t="s">
        <v>592</v>
      </c>
      <c r="B217" t="s">
        <v>591</v>
      </c>
    </row>
    <row r="218" spans="1:2" x14ac:dyDescent="0.25">
      <c r="A218" t="s">
        <v>337</v>
      </c>
      <c r="B218" t="s">
        <v>336</v>
      </c>
    </row>
    <row r="219" spans="1:2" x14ac:dyDescent="0.25">
      <c r="A219" t="s">
        <v>562</v>
      </c>
      <c r="B219" t="s">
        <v>561</v>
      </c>
    </row>
    <row r="220" spans="1:2" x14ac:dyDescent="0.25">
      <c r="A220" t="s">
        <v>147</v>
      </c>
      <c r="B220" t="s">
        <v>146</v>
      </c>
    </row>
    <row r="221" spans="1:2" x14ac:dyDescent="0.25">
      <c r="A221" t="s">
        <v>565</v>
      </c>
      <c r="B221" t="s">
        <v>564</v>
      </c>
    </row>
    <row r="222" spans="1:2" x14ac:dyDescent="0.25">
      <c r="A222" t="s">
        <v>174</v>
      </c>
      <c r="B222" t="s">
        <v>173</v>
      </c>
    </row>
    <row r="223" spans="1:2" x14ac:dyDescent="0.25">
      <c r="A223" t="s">
        <v>461</v>
      </c>
      <c r="B223" t="s">
        <v>460</v>
      </c>
    </row>
    <row r="224" spans="1:2" x14ac:dyDescent="0.25">
      <c r="A224" t="s">
        <v>168</v>
      </c>
      <c r="B224" t="s">
        <v>167</v>
      </c>
    </row>
    <row r="225" spans="1:2" x14ac:dyDescent="0.25">
      <c r="A225" t="s">
        <v>537</v>
      </c>
      <c r="B225" t="s">
        <v>536</v>
      </c>
    </row>
    <row r="226" spans="1:2" x14ac:dyDescent="0.25">
      <c r="A226" t="s">
        <v>215</v>
      </c>
      <c r="B226" t="s">
        <v>214</v>
      </c>
    </row>
    <row r="227" spans="1:2" x14ac:dyDescent="0.25">
      <c r="A227" t="s">
        <v>453</v>
      </c>
      <c r="B227" t="s">
        <v>452</v>
      </c>
    </row>
    <row r="228" spans="1:2" x14ac:dyDescent="0.25">
      <c r="A228" t="s">
        <v>123</v>
      </c>
      <c r="B228" t="s">
        <v>122</v>
      </c>
    </row>
    <row r="229" spans="1:2" x14ac:dyDescent="0.25">
      <c r="A229" t="s">
        <v>388</v>
      </c>
      <c r="B229" t="s">
        <v>387</v>
      </c>
    </row>
    <row r="230" spans="1:2" x14ac:dyDescent="0.25">
      <c r="A230" t="s">
        <v>545</v>
      </c>
      <c r="B230" t="s">
        <v>544</v>
      </c>
    </row>
    <row r="231" spans="1:2" x14ac:dyDescent="0.25">
      <c r="A231" t="s">
        <v>195</v>
      </c>
      <c r="B231" t="s">
        <v>194</v>
      </c>
    </row>
    <row r="232" spans="1:2" x14ac:dyDescent="0.25">
      <c r="A232" t="s">
        <v>213</v>
      </c>
      <c r="B232" t="s">
        <v>212</v>
      </c>
    </row>
    <row r="233" spans="1:2" x14ac:dyDescent="0.25">
      <c r="A233" t="s">
        <v>187</v>
      </c>
      <c r="B233" t="s">
        <v>186</v>
      </c>
    </row>
    <row r="234" spans="1:2" x14ac:dyDescent="0.25">
      <c r="A234" t="s">
        <v>449</v>
      </c>
      <c r="B234" t="s">
        <v>448</v>
      </c>
    </row>
    <row r="235" spans="1:2" x14ac:dyDescent="0.25">
      <c r="A235" t="s">
        <v>386</v>
      </c>
      <c r="B235" t="s">
        <v>385</v>
      </c>
    </row>
    <row r="236" spans="1:2" x14ac:dyDescent="0.25">
      <c r="A236" t="s">
        <v>343</v>
      </c>
      <c r="B236" t="s">
        <v>342</v>
      </c>
    </row>
    <row r="237" spans="1:2" x14ac:dyDescent="0.25">
      <c r="A237" t="s">
        <v>423</v>
      </c>
      <c r="B237" t="s">
        <v>422</v>
      </c>
    </row>
    <row r="238" spans="1:2" x14ac:dyDescent="0.25">
      <c r="A238" t="s">
        <v>219</v>
      </c>
      <c r="B238" t="s">
        <v>218</v>
      </c>
    </row>
    <row r="239" spans="1:2" x14ac:dyDescent="0.25">
      <c r="A239" t="s">
        <v>108</v>
      </c>
      <c r="B239" t="s">
        <v>107</v>
      </c>
    </row>
    <row r="240" spans="1:2" x14ac:dyDescent="0.25">
      <c r="A240" t="s">
        <v>154</v>
      </c>
      <c r="B240" t="s">
        <v>153</v>
      </c>
    </row>
    <row r="241" spans="1:2" x14ac:dyDescent="0.25">
      <c r="A241" t="s">
        <v>529</v>
      </c>
      <c r="B241" t="s">
        <v>528</v>
      </c>
    </row>
    <row r="242" spans="1:2" x14ac:dyDescent="0.25">
      <c r="A242" t="s">
        <v>506</v>
      </c>
      <c r="B242" t="s">
        <v>505</v>
      </c>
    </row>
    <row r="243" spans="1:2" x14ac:dyDescent="0.25">
      <c r="A243" t="s">
        <v>597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111"/>
  <sheetViews>
    <sheetView workbookViewId="0">
      <selection activeCell="B7" sqref="B7"/>
    </sheetView>
  </sheetViews>
  <sheetFormatPr defaultRowHeight="15" x14ac:dyDescent="0.25"/>
  <sheetData>
    <row r="1" spans="1:29" x14ac:dyDescent="0.25">
      <c r="A1" s="60" t="s">
        <v>41</v>
      </c>
      <c r="B1" s="60" t="s">
        <v>42</v>
      </c>
      <c r="C1" s="60" t="s">
        <v>43</v>
      </c>
      <c r="D1" s="60" t="s">
        <v>44</v>
      </c>
      <c r="E1" s="60" t="s">
        <v>45</v>
      </c>
      <c r="F1" s="60" t="s">
        <v>46</v>
      </c>
      <c r="G1" s="60" t="s">
        <v>47</v>
      </c>
      <c r="H1" s="60" t="s">
        <v>48</v>
      </c>
      <c r="I1" s="60" t="s">
        <v>49</v>
      </c>
      <c r="J1" s="60" t="s">
        <v>50</v>
      </c>
      <c r="K1" s="60" t="s">
        <v>51</v>
      </c>
      <c r="L1" s="60" t="s">
        <v>52</v>
      </c>
      <c r="M1" s="60" t="s">
        <v>53</v>
      </c>
      <c r="N1" s="60" t="s">
        <v>54</v>
      </c>
      <c r="O1" s="60" t="s">
        <v>55</v>
      </c>
      <c r="P1" s="60" t="s">
        <v>56</v>
      </c>
      <c r="Q1" s="60" t="s">
        <v>57</v>
      </c>
      <c r="R1" s="60" t="s">
        <v>58</v>
      </c>
      <c r="S1" s="60" t="s">
        <v>59</v>
      </c>
      <c r="T1" s="60" t="s">
        <v>60</v>
      </c>
      <c r="U1" s="60" t="s">
        <v>61</v>
      </c>
      <c r="V1" s="60" t="s">
        <v>62</v>
      </c>
      <c r="W1" s="60" t="s">
        <v>63</v>
      </c>
      <c r="X1" s="60" t="s">
        <v>64</v>
      </c>
      <c r="Y1" s="60" t="s">
        <v>65</v>
      </c>
      <c r="Z1" s="60" t="s">
        <v>66</v>
      </c>
      <c r="AA1" s="60" t="s">
        <v>67</v>
      </c>
      <c r="AB1" s="60" t="s">
        <v>68</v>
      </c>
      <c r="AC1" s="60" t="s">
        <v>69</v>
      </c>
    </row>
    <row r="2" spans="1:29" x14ac:dyDescent="0.25">
      <c r="A2" s="61" t="s">
        <v>70</v>
      </c>
      <c r="B2" s="61" t="s">
        <v>71</v>
      </c>
      <c r="C2" s="62">
        <v>2011</v>
      </c>
      <c r="D2" s="61" t="s">
        <v>72</v>
      </c>
      <c r="E2" s="62">
        <v>67</v>
      </c>
      <c r="F2" s="62">
        <v>0</v>
      </c>
      <c r="G2" s="62">
        <v>0</v>
      </c>
      <c r="H2" s="62">
        <v>0</v>
      </c>
      <c r="I2" s="62">
        <v>0</v>
      </c>
      <c r="J2" s="62">
        <v>0</v>
      </c>
      <c r="K2" s="62">
        <v>0</v>
      </c>
      <c r="L2" s="62">
        <v>0</v>
      </c>
      <c r="M2" s="62">
        <v>0</v>
      </c>
      <c r="N2" s="63"/>
      <c r="O2" s="63"/>
      <c r="P2" s="63"/>
      <c r="Q2" s="63"/>
      <c r="R2" s="63"/>
      <c r="S2" s="63"/>
      <c r="T2" s="63"/>
      <c r="U2" s="63"/>
      <c r="V2" s="63"/>
      <c r="W2" s="63"/>
      <c r="X2" s="63"/>
      <c r="Y2" s="63"/>
      <c r="Z2" s="62">
        <v>0</v>
      </c>
      <c r="AA2" s="62">
        <v>0</v>
      </c>
      <c r="AB2" s="62">
        <v>0</v>
      </c>
      <c r="AC2" s="62">
        <v>0</v>
      </c>
    </row>
    <row r="3" spans="1:29" ht="30" x14ac:dyDescent="0.25">
      <c r="A3" s="61" t="s">
        <v>73</v>
      </c>
      <c r="B3" s="61" t="s">
        <v>74</v>
      </c>
      <c r="C3" s="62">
        <v>2004</v>
      </c>
      <c r="D3" s="61" t="s">
        <v>75</v>
      </c>
      <c r="E3" s="62">
        <v>6</v>
      </c>
      <c r="F3" s="62">
        <v>0</v>
      </c>
      <c r="G3" s="62">
        <v>0</v>
      </c>
      <c r="H3" s="62">
        <v>0</v>
      </c>
      <c r="I3" s="62">
        <v>0</v>
      </c>
      <c r="J3" s="62">
        <v>0</v>
      </c>
      <c r="K3" s="62">
        <v>0</v>
      </c>
      <c r="L3" s="63"/>
      <c r="M3" s="63"/>
      <c r="N3" s="63"/>
      <c r="O3" s="63"/>
      <c r="P3" s="63"/>
      <c r="Q3" s="63"/>
      <c r="R3" s="63"/>
      <c r="S3" s="63"/>
      <c r="T3" s="63"/>
      <c r="U3" s="63"/>
      <c r="V3" s="63"/>
      <c r="W3" s="63"/>
      <c r="X3" s="63"/>
      <c r="Y3" s="63"/>
      <c r="Z3" s="62">
        <v>11.07</v>
      </c>
      <c r="AA3" s="62">
        <v>697</v>
      </c>
      <c r="AB3" s="62">
        <v>9.68</v>
      </c>
      <c r="AC3" s="62">
        <v>1.84</v>
      </c>
    </row>
    <row r="4" spans="1:29" x14ac:dyDescent="0.25">
      <c r="A4" s="61" t="s">
        <v>76</v>
      </c>
      <c r="B4" s="61" t="s">
        <v>77</v>
      </c>
      <c r="C4" s="62">
        <v>2006</v>
      </c>
      <c r="D4" s="61" t="s">
        <v>78</v>
      </c>
      <c r="E4" s="62">
        <v>64</v>
      </c>
      <c r="F4" s="62">
        <v>453909</v>
      </c>
      <c r="G4" s="62">
        <v>73296</v>
      </c>
      <c r="H4" s="62">
        <v>95.44</v>
      </c>
      <c r="I4" s="62">
        <v>7092.33</v>
      </c>
      <c r="J4" s="62">
        <v>422135.37</v>
      </c>
      <c r="K4" s="62">
        <v>0</v>
      </c>
      <c r="L4" s="63"/>
      <c r="M4" s="63"/>
      <c r="N4" s="63"/>
      <c r="O4" s="63"/>
      <c r="P4" s="63"/>
      <c r="Q4" s="63"/>
      <c r="R4" s="63"/>
      <c r="S4" s="63"/>
      <c r="T4" s="63"/>
      <c r="U4" s="63"/>
      <c r="V4" s="63"/>
      <c r="W4" s="63"/>
      <c r="X4" s="63"/>
      <c r="Y4" s="63"/>
      <c r="Z4" s="62">
        <v>1048</v>
      </c>
      <c r="AA4" s="62">
        <v>3647</v>
      </c>
      <c r="AB4" s="62">
        <v>4.75</v>
      </c>
      <c r="AC4" s="62">
        <v>16.38</v>
      </c>
    </row>
    <row r="5" spans="1:29" x14ac:dyDescent="0.25">
      <c r="A5" s="61" t="s">
        <v>79</v>
      </c>
      <c r="B5" s="61" t="s">
        <v>80</v>
      </c>
      <c r="C5" s="62">
        <v>2007</v>
      </c>
      <c r="D5" s="61" t="s">
        <v>72</v>
      </c>
      <c r="E5" s="62">
        <v>72</v>
      </c>
      <c r="F5" s="62">
        <v>869520</v>
      </c>
      <c r="G5" s="62">
        <v>115026</v>
      </c>
      <c r="H5" s="62">
        <v>133.13</v>
      </c>
      <c r="I5" s="62">
        <v>12076.67</v>
      </c>
      <c r="J5" s="62">
        <v>808653.6</v>
      </c>
      <c r="K5" s="62">
        <v>0</v>
      </c>
      <c r="L5" s="63"/>
      <c r="M5" s="63"/>
      <c r="N5" s="63"/>
      <c r="O5" s="63"/>
      <c r="P5" s="63"/>
      <c r="Q5" s="63"/>
      <c r="R5" s="63"/>
      <c r="S5" s="63"/>
      <c r="T5" s="63"/>
      <c r="U5" s="63"/>
      <c r="V5" s="63"/>
      <c r="W5" s="63"/>
      <c r="X5" s="63"/>
      <c r="Y5" s="63"/>
      <c r="Z5" s="62">
        <v>331885</v>
      </c>
      <c r="AA5" s="62">
        <v>12720</v>
      </c>
      <c r="AB5" s="62">
        <v>14.72</v>
      </c>
      <c r="AC5" s="62">
        <v>4609.51</v>
      </c>
    </row>
    <row r="6" spans="1:29" x14ac:dyDescent="0.25">
      <c r="A6" s="61" t="s">
        <v>81</v>
      </c>
      <c r="B6" s="61" t="s">
        <v>82</v>
      </c>
      <c r="C6" s="62">
        <v>2018</v>
      </c>
      <c r="D6" s="61" t="s">
        <v>83</v>
      </c>
      <c r="E6" s="62">
        <v>7</v>
      </c>
      <c r="F6" s="62">
        <v>6315</v>
      </c>
      <c r="G6" s="62">
        <v>1347</v>
      </c>
      <c r="H6" s="62">
        <v>16.04</v>
      </c>
      <c r="I6" s="62">
        <v>902.14</v>
      </c>
      <c r="J6" s="62">
        <v>5872.95</v>
      </c>
      <c r="K6" s="62">
        <v>132.88</v>
      </c>
      <c r="L6" s="62">
        <v>255</v>
      </c>
      <c r="M6" s="62">
        <v>3.04</v>
      </c>
      <c r="N6" s="63"/>
      <c r="O6" s="63"/>
      <c r="P6" s="63"/>
      <c r="Q6" s="63"/>
      <c r="R6" s="63"/>
      <c r="S6" s="63"/>
      <c r="T6" s="63"/>
      <c r="U6" s="63"/>
      <c r="V6" s="63"/>
      <c r="W6" s="63"/>
      <c r="X6" s="63"/>
      <c r="Y6" s="63"/>
      <c r="Z6" s="62">
        <v>91391</v>
      </c>
      <c r="AA6" s="62">
        <v>5119</v>
      </c>
      <c r="AB6" s="62">
        <v>60.94</v>
      </c>
      <c r="AC6" s="62">
        <v>13055.86</v>
      </c>
    </row>
    <row r="7" spans="1:29" x14ac:dyDescent="0.25">
      <c r="A7" s="61" t="s">
        <v>84</v>
      </c>
      <c r="B7" s="61" t="s">
        <v>85</v>
      </c>
      <c r="C7" s="62">
        <v>2004</v>
      </c>
      <c r="D7" s="61" t="s">
        <v>86</v>
      </c>
      <c r="E7" s="62">
        <v>80</v>
      </c>
      <c r="F7" s="63"/>
      <c r="G7" s="63"/>
      <c r="H7" s="63"/>
      <c r="I7" s="63"/>
      <c r="J7" s="63"/>
      <c r="K7" s="62">
        <v>0</v>
      </c>
      <c r="L7" s="63"/>
      <c r="M7" s="63"/>
      <c r="N7" s="63"/>
      <c r="O7" s="63"/>
      <c r="P7" s="63"/>
      <c r="Q7" s="63"/>
      <c r="R7" s="63"/>
      <c r="S7" s="63"/>
      <c r="T7" s="63"/>
      <c r="U7" s="63"/>
      <c r="V7" s="63"/>
      <c r="W7" s="63"/>
      <c r="X7" s="63"/>
      <c r="Y7" s="63"/>
      <c r="Z7" s="62">
        <v>0</v>
      </c>
      <c r="AA7" s="63"/>
      <c r="AB7" s="63"/>
      <c r="AC7" s="62">
        <v>0</v>
      </c>
    </row>
    <row r="8" spans="1:29" ht="30" x14ac:dyDescent="0.25">
      <c r="A8" s="61" t="s">
        <v>87</v>
      </c>
      <c r="B8" s="61" t="s">
        <v>88</v>
      </c>
      <c r="C8" s="62">
        <v>2007</v>
      </c>
      <c r="D8" s="61" t="s">
        <v>89</v>
      </c>
      <c r="E8" s="62">
        <v>72</v>
      </c>
      <c r="F8" s="62">
        <v>310080</v>
      </c>
      <c r="G8" s="62">
        <v>55314</v>
      </c>
      <c r="H8" s="62">
        <v>64.02</v>
      </c>
      <c r="I8" s="62">
        <v>4306.67</v>
      </c>
      <c r="J8" s="62">
        <v>288374.40000000002</v>
      </c>
      <c r="K8" s="62">
        <v>26237.63</v>
      </c>
      <c r="L8" s="62">
        <v>9680</v>
      </c>
      <c r="M8" s="62">
        <v>11.2</v>
      </c>
      <c r="N8" s="62">
        <v>364.41</v>
      </c>
      <c r="O8" s="62">
        <v>316407.49</v>
      </c>
      <c r="P8" s="63"/>
      <c r="Q8" s="63"/>
      <c r="R8" s="63"/>
      <c r="S8" s="63"/>
      <c r="T8" s="63"/>
      <c r="U8" s="63"/>
      <c r="V8" s="63"/>
      <c r="W8" s="63"/>
      <c r="X8" s="63"/>
      <c r="Y8" s="63"/>
      <c r="Z8" s="62">
        <v>219170</v>
      </c>
      <c r="AA8" s="62">
        <v>26188</v>
      </c>
      <c r="AB8" s="62">
        <v>30.31</v>
      </c>
      <c r="AC8" s="62">
        <v>3044.03</v>
      </c>
    </row>
    <row r="9" spans="1:29" x14ac:dyDescent="0.25">
      <c r="A9" s="61" t="s">
        <v>90</v>
      </c>
      <c r="B9" s="61" t="s">
        <v>91</v>
      </c>
      <c r="C9" s="62">
        <v>2016</v>
      </c>
      <c r="D9" s="61" t="s">
        <v>75</v>
      </c>
      <c r="E9" s="62">
        <v>8</v>
      </c>
      <c r="F9" s="63"/>
      <c r="G9" s="63"/>
      <c r="H9" s="63"/>
      <c r="I9" s="63"/>
      <c r="J9" s="63"/>
      <c r="K9" s="62">
        <v>0</v>
      </c>
      <c r="L9" s="63"/>
      <c r="M9" s="63"/>
      <c r="N9" s="63"/>
      <c r="O9" s="63"/>
      <c r="P9" s="63"/>
      <c r="Q9" s="63"/>
      <c r="R9" s="63"/>
      <c r="S9" s="63"/>
      <c r="T9" s="63"/>
      <c r="U9" s="63"/>
      <c r="V9" s="63"/>
      <c r="W9" s="63"/>
      <c r="X9" s="63"/>
      <c r="Y9" s="63"/>
      <c r="Z9" s="62">
        <v>0</v>
      </c>
      <c r="AA9" s="62">
        <v>5658</v>
      </c>
      <c r="AB9" s="62">
        <v>58.94</v>
      </c>
      <c r="AC9" s="62">
        <v>0</v>
      </c>
    </row>
    <row r="10" spans="1:29" ht="30" x14ac:dyDescent="0.25">
      <c r="A10" s="61" t="s">
        <v>92</v>
      </c>
      <c r="B10" s="61" t="s">
        <v>93</v>
      </c>
      <c r="C10" s="62">
        <v>2007</v>
      </c>
      <c r="D10" s="61" t="s">
        <v>94</v>
      </c>
      <c r="E10" s="62">
        <v>2</v>
      </c>
      <c r="F10" s="63"/>
      <c r="G10" s="63"/>
      <c r="H10" s="63"/>
      <c r="I10" s="63"/>
      <c r="J10" s="63"/>
      <c r="K10" s="62">
        <v>0</v>
      </c>
      <c r="L10" s="63"/>
      <c r="M10" s="63"/>
      <c r="N10" s="63"/>
      <c r="O10" s="63"/>
      <c r="P10" s="63"/>
      <c r="Q10" s="63"/>
      <c r="R10" s="63"/>
      <c r="S10" s="63"/>
      <c r="T10" s="63"/>
      <c r="U10" s="63"/>
      <c r="V10" s="63"/>
      <c r="W10" s="63"/>
      <c r="X10" s="63"/>
      <c r="Y10" s="63"/>
      <c r="Z10" s="62">
        <v>0</v>
      </c>
      <c r="AA10" s="63"/>
      <c r="AB10" s="63"/>
      <c r="AC10" s="62">
        <v>0</v>
      </c>
    </row>
    <row r="11" spans="1:29" x14ac:dyDescent="0.25">
      <c r="A11" s="61" t="s">
        <v>95</v>
      </c>
      <c r="B11" s="61" t="s">
        <v>96</v>
      </c>
      <c r="C11" s="62">
        <v>2004</v>
      </c>
      <c r="D11" s="61" t="s">
        <v>86</v>
      </c>
      <c r="E11" s="62">
        <v>215</v>
      </c>
      <c r="F11" s="63"/>
      <c r="G11" s="63"/>
      <c r="H11" s="63"/>
      <c r="I11" s="63"/>
      <c r="J11" s="63"/>
      <c r="K11" s="62">
        <v>0</v>
      </c>
      <c r="L11" s="63"/>
      <c r="M11" s="63"/>
      <c r="N11" s="63"/>
      <c r="O11" s="63"/>
      <c r="P11" s="63"/>
      <c r="Q11" s="63"/>
      <c r="R11" s="63"/>
      <c r="S11" s="63"/>
      <c r="T11" s="63"/>
      <c r="U11" s="63"/>
      <c r="V11" s="63"/>
      <c r="W11" s="63"/>
      <c r="X11" s="63"/>
      <c r="Y11" s="63"/>
      <c r="Z11" s="62">
        <v>0</v>
      </c>
      <c r="AA11" s="63"/>
      <c r="AB11" s="63"/>
      <c r="AC11" s="62">
        <v>0</v>
      </c>
    </row>
    <row r="12" spans="1:29" ht="30" x14ac:dyDescent="0.25">
      <c r="A12" s="61" t="s">
        <v>97</v>
      </c>
      <c r="B12" s="61" t="s">
        <v>98</v>
      </c>
      <c r="C12" s="62">
        <v>2007</v>
      </c>
      <c r="D12" s="61" t="s">
        <v>99</v>
      </c>
      <c r="E12" s="62">
        <v>40</v>
      </c>
      <c r="F12" s="62">
        <v>122200</v>
      </c>
      <c r="G12" s="62">
        <v>17403</v>
      </c>
      <c r="H12" s="62">
        <v>36.26</v>
      </c>
      <c r="I12" s="62">
        <v>3055</v>
      </c>
      <c r="J12" s="62">
        <v>113646</v>
      </c>
      <c r="K12" s="62">
        <v>25774.98</v>
      </c>
      <c r="L12" s="62">
        <v>41291</v>
      </c>
      <c r="M12" s="62">
        <v>86.02</v>
      </c>
      <c r="N12" s="62">
        <v>644.37</v>
      </c>
      <c r="O12" s="62">
        <v>310828.17</v>
      </c>
      <c r="P12" s="63"/>
      <c r="Q12" s="63"/>
      <c r="R12" s="63"/>
      <c r="S12" s="63"/>
      <c r="T12" s="63"/>
      <c r="U12" s="63"/>
      <c r="V12" s="63"/>
      <c r="W12" s="63"/>
      <c r="X12" s="63"/>
      <c r="Y12" s="63"/>
      <c r="Z12" s="62">
        <v>127060</v>
      </c>
      <c r="AA12" s="62">
        <v>11816</v>
      </c>
      <c r="AB12" s="62">
        <v>24.62</v>
      </c>
      <c r="AC12" s="62">
        <v>3176.5</v>
      </c>
    </row>
    <row r="13" spans="1:29" ht="30" x14ac:dyDescent="0.25">
      <c r="A13" s="61" t="s">
        <v>100</v>
      </c>
      <c r="B13" s="61" t="s">
        <v>101</v>
      </c>
      <c r="C13" s="62">
        <v>2010</v>
      </c>
      <c r="D13" s="61" t="s">
        <v>99</v>
      </c>
      <c r="E13" s="62">
        <v>74</v>
      </c>
      <c r="F13" s="62">
        <v>941798</v>
      </c>
      <c r="G13" s="62">
        <v>676081</v>
      </c>
      <c r="H13" s="62">
        <v>761.35</v>
      </c>
      <c r="I13" s="62">
        <v>12727</v>
      </c>
      <c r="J13" s="62">
        <v>875872.14</v>
      </c>
      <c r="K13" s="62">
        <v>0</v>
      </c>
      <c r="L13" s="63"/>
      <c r="M13" s="63"/>
      <c r="N13" s="63"/>
      <c r="O13" s="63"/>
      <c r="P13" s="62">
        <v>1152</v>
      </c>
      <c r="Q13" s="62">
        <v>835</v>
      </c>
      <c r="R13" s="62">
        <v>0.94</v>
      </c>
      <c r="S13" s="62">
        <v>15</v>
      </c>
      <c r="T13" s="62">
        <v>14594.69</v>
      </c>
      <c r="U13" s="63"/>
      <c r="V13" s="63"/>
      <c r="W13" s="63"/>
      <c r="X13" s="63"/>
      <c r="Y13" s="63"/>
      <c r="Z13" s="62">
        <v>142010</v>
      </c>
      <c r="AA13" s="62">
        <v>7286</v>
      </c>
      <c r="AB13" s="62">
        <v>8.1999999999999993</v>
      </c>
      <c r="AC13" s="62">
        <v>1919.05</v>
      </c>
    </row>
    <row r="14" spans="1:29" x14ac:dyDescent="0.25">
      <c r="A14" s="61" t="s">
        <v>102</v>
      </c>
      <c r="B14" s="61" t="s">
        <v>103</v>
      </c>
      <c r="C14" s="62">
        <v>2003</v>
      </c>
      <c r="D14" s="61" t="s">
        <v>104</v>
      </c>
      <c r="E14" s="62">
        <v>10</v>
      </c>
      <c r="F14" s="62">
        <v>587</v>
      </c>
      <c r="G14" s="62">
        <v>5</v>
      </c>
      <c r="H14" s="62">
        <v>0.04</v>
      </c>
      <c r="I14" s="62">
        <v>58.7</v>
      </c>
      <c r="J14" s="62">
        <v>545.91</v>
      </c>
      <c r="K14" s="62">
        <v>0</v>
      </c>
      <c r="L14" s="63"/>
      <c r="M14" s="63"/>
      <c r="N14" s="63"/>
      <c r="O14" s="63"/>
      <c r="P14" s="63"/>
      <c r="Q14" s="63"/>
      <c r="R14" s="63"/>
      <c r="S14" s="63"/>
      <c r="T14" s="63"/>
      <c r="U14" s="63"/>
      <c r="V14" s="63"/>
      <c r="W14" s="63"/>
      <c r="X14" s="63"/>
      <c r="Y14" s="63"/>
      <c r="Z14" s="62">
        <v>409</v>
      </c>
      <c r="AA14" s="62">
        <v>3159</v>
      </c>
      <c r="AB14" s="62">
        <v>26.33</v>
      </c>
      <c r="AC14" s="62">
        <v>40.9</v>
      </c>
    </row>
    <row r="15" spans="1:29" x14ac:dyDescent="0.25">
      <c r="A15" s="61" t="s">
        <v>105</v>
      </c>
      <c r="B15" s="61" t="s">
        <v>106</v>
      </c>
      <c r="C15" s="62">
        <v>2011</v>
      </c>
      <c r="D15" s="61" t="s">
        <v>75</v>
      </c>
      <c r="E15" s="62">
        <v>14</v>
      </c>
      <c r="F15" s="62">
        <v>1464</v>
      </c>
      <c r="G15" s="62">
        <v>449</v>
      </c>
      <c r="H15" s="62">
        <v>2.67</v>
      </c>
      <c r="I15" s="62">
        <v>104.57</v>
      </c>
      <c r="J15" s="62">
        <v>1361.52</v>
      </c>
      <c r="K15" s="62">
        <v>196</v>
      </c>
      <c r="L15" s="62">
        <v>704</v>
      </c>
      <c r="M15" s="62">
        <v>4.1900000000000004</v>
      </c>
      <c r="N15" s="63"/>
      <c r="O15" s="63"/>
      <c r="P15" s="63"/>
      <c r="Q15" s="63"/>
      <c r="R15" s="63"/>
      <c r="S15" s="63"/>
      <c r="T15" s="63"/>
      <c r="U15" s="63"/>
      <c r="V15" s="63"/>
      <c r="W15" s="63"/>
      <c r="X15" s="63"/>
      <c r="Y15" s="63"/>
      <c r="Z15" s="62">
        <v>1645.61</v>
      </c>
      <c r="AA15" s="62">
        <v>4061</v>
      </c>
      <c r="AB15" s="62">
        <v>24.17</v>
      </c>
      <c r="AC15" s="62">
        <v>117.54</v>
      </c>
    </row>
    <row r="16" spans="1:29" x14ac:dyDescent="0.25">
      <c r="A16" s="61" t="s">
        <v>107</v>
      </c>
      <c r="B16" s="61" t="s">
        <v>108</v>
      </c>
      <c r="C16" s="62">
        <v>2015</v>
      </c>
      <c r="D16" s="61" t="s">
        <v>78</v>
      </c>
      <c r="E16" s="62">
        <v>40</v>
      </c>
      <c r="F16" s="62">
        <v>122714</v>
      </c>
      <c r="G16" s="62">
        <v>25598</v>
      </c>
      <c r="H16" s="62">
        <v>53.33</v>
      </c>
      <c r="I16" s="62">
        <v>3067.85</v>
      </c>
      <c r="J16" s="62">
        <v>114124.02</v>
      </c>
      <c r="K16" s="62">
        <v>10410.280000000001</v>
      </c>
      <c r="L16" s="62">
        <v>13604</v>
      </c>
      <c r="M16" s="62">
        <v>28.34</v>
      </c>
      <c r="N16" s="62">
        <v>260.26</v>
      </c>
      <c r="O16" s="62">
        <v>125540.71</v>
      </c>
      <c r="P16" s="63"/>
      <c r="Q16" s="63"/>
      <c r="R16" s="63"/>
      <c r="S16" s="63"/>
      <c r="T16" s="63"/>
      <c r="U16" s="63"/>
      <c r="V16" s="63"/>
      <c r="W16" s="63"/>
      <c r="X16" s="63"/>
      <c r="Y16" s="63"/>
      <c r="Z16" s="62">
        <v>0</v>
      </c>
      <c r="AA16" s="62">
        <v>21320</v>
      </c>
      <c r="AB16" s="62">
        <v>44.42</v>
      </c>
      <c r="AC16" s="62">
        <v>0</v>
      </c>
    </row>
    <row r="17" spans="1:29" ht="45" x14ac:dyDescent="0.25">
      <c r="A17" s="61" t="s">
        <v>109</v>
      </c>
      <c r="B17" s="61" t="s">
        <v>110</v>
      </c>
      <c r="C17" s="62">
        <v>2004</v>
      </c>
      <c r="D17" s="61" t="s">
        <v>89</v>
      </c>
      <c r="E17" s="62">
        <v>17</v>
      </c>
      <c r="F17" s="62">
        <v>53960</v>
      </c>
      <c r="G17" s="62">
        <v>5468</v>
      </c>
      <c r="H17" s="62">
        <v>26.8</v>
      </c>
      <c r="I17" s="62">
        <v>3174.12</v>
      </c>
      <c r="J17" s="62">
        <v>50182.8</v>
      </c>
      <c r="K17" s="62">
        <v>1857.42</v>
      </c>
      <c r="L17" s="62">
        <v>4157</v>
      </c>
      <c r="M17" s="62">
        <v>20.38</v>
      </c>
      <c r="N17" s="62">
        <v>109.26</v>
      </c>
      <c r="O17" s="62">
        <v>22399.18</v>
      </c>
      <c r="P17" s="63"/>
      <c r="Q17" s="63"/>
      <c r="R17" s="63"/>
      <c r="S17" s="63"/>
      <c r="T17" s="63"/>
      <c r="U17" s="63"/>
      <c r="V17" s="63"/>
      <c r="W17" s="63"/>
      <c r="X17" s="63"/>
      <c r="Y17" s="63"/>
      <c r="Z17" s="62">
        <v>4611.99</v>
      </c>
      <c r="AA17" s="62">
        <v>7392</v>
      </c>
      <c r="AB17" s="62">
        <v>36.24</v>
      </c>
      <c r="AC17" s="62">
        <v>271.29000000000002</v>
      </c>
    </row>
    <row r="18" spans="1:29" ht="30" x14ac:dyDescent="0.25">
      <c r="A18" s="61" t="s">
        <v>111</v>
      </c>
      <c r="B18" s="61" t="s">
        <v>112</v>
      </c>
      <c r="C18" s="62">
        <v>2008</v>
      </c>
      <c r="D18" s="61" t="s">
        <v>78</v>
      </c>
      <c r="E18" s="62">
        <v>44</v>
      </c>
      <c r="F18" s="62">
        <v>112040</v>
      </c>
      <c r="G18" s="62">
        <v>21716</v>
      </c>
      <c r="H18" s="62">
        <v>41.13</v>
      </c>
      <c r="I18" s="62">
        <v>2546.36</v>
      </c>
      <c r="J18" s="62">
        <v>104197.2</v>
      </c>
      <c r="K18" s="62">
        <v>27115.42</v>
      </c>
      <c r="L18" s="62">
        <v>34114</v>
      </c>
      <c r="M18" s="62">
        <v>64.61</v>
      </c>
      <c r="N18" s="62">
        <v>616.26</v>
      </c>
      <c r="O18" s="62">
        <v>326993.01</v>
      </c>
      <c r="P18" s="63"/>
      <c r="Q18" s="63"/>
      <c r="R18" s="63"/>
      <c r="S18" s="63"/>
      <c r="T18" s="63"/>
      <c r="U18" s="63"/>
      <c r="V18" s="63"/>
      <c r="W18" s="63"/>
      <c r="X18" s="63"/>
      <c r="Y18" s="63"/>
      <c r="Z18" s="62">
        <v>15810</v>
      </c>
      <c r="AA18" s="62">
        <v>9079</v>
      </c>
      <c r="AB18" s="62">
        <v>17.2</v>
      </c>
      <c r="AC18" s="62">
        <v>359.32</v>
      </c>
    </row>
    <row r="19" spans="1:29" x14ac:dyDescent="0.25">
      <c r="A19" s="61" t="s">
        <v>113</v>
      </c>
      <c r="B19" s="61" t="s">
        <v>114</v>
      </c>
      <c r="C19" s="62">
        <v>2005</v>
      </c>
      <c r="D19" s="61" t="s">
        <v>94</v>
      </c>
      <c r="E19" s="62">
        <v>36</v>
      </c>
      <c r="F19" s="63"/>
      <c r="G19" s="63"/>
      <c r="H19" s="63"/>
      <c r="I19" s="63"/>
      <c r="J19" s="63"/>
      <c r="K19" s="62">
        <v>0</v>
      </c>
      <c r="L19" s="63"/>
      <c r="M19" s="63"/>
      <c r="N19" s="63"/>
      <c r="O19" s="63"/>
      <c r="P19" s="63"/>
      <c r="Q19" s="63"/>
      <c r="R19" s="63"/>
      <c r="S19" s="63"/>
      <c r="T19" s="63"/>
      <c r="U19" s="63"/>
      <c r="V19" s="63"/>
      <c r="W19" s="63"/>
      <c r="X19" s="63"/>
      <c r="Y19" s="63"/>
      <c r="Z19" s="62">
        <v>41.91</v>
      </c>
      <c r="AA19" s="62">
        <v>1192</v>
      </c>
      <c r="AB19" s="62">
        <v>2.76</v>
      </c>
      <c r="AC19" s="62">
        <v>1.1599999999999999</v>
      </c>
    </row>
    <row r="20" spans="1:29" ht="30" x14ac:dyDescent="0.25">
      <c r="A20" s="61" t="s">
        <v>115</v>
      </c>
      <c r="B20" s="61" t="s">
        <v>116</v>
      </c>
      <c r="C20" s="62">
        <v>2006</v>
      </c>
      <c r="D20" s="61" t="s">
        <v>99</v>
      </c>
      <c r="E20" s="62">
        <v>40</v>
      </c>
      <c r="F20" s="62">
        <v>59279</v>
      </c>
      <c r="G20" s="62">
        <v>12790</v>
      </c>
      <c r="H20" s="62">
        <v>26.65</v>
      </c>
      <c r="I20" s="62">
        <v>1481.98</v>
      </c>
      <c r="J20" s="62">
        <v>55129.47</v>
      </c>
      <c r="K20" s="62">
        <v>18977.689999999999</v>
      </c>
      <c r="L20" s="62">
        <v>29809</v>
      </c>
      <c r="M20" s="62">
        <v>62.1</v>
      </c>
      <c r="N20" s="62">
        <v>474.44</v>
      </c>
      <c r="O20" s="62">
        <v>228857.68</v>
      </c>
      <c r="P20" s="63"/>
      <c r="Q20" s="63"/>
      <c r="R20" s="63"/>
      <c r="S20" s="63"/>
      <c r="T20" s="63"/>
      <c r="U20" s="63"/>
      <c r="V20" s="63"/>
      <c r="W20" s="63"/>
      <c r="X20" s="63"/>
      <c r="Y20" s="63"/>
      <c r="Z20" s="62">
        <v>117000</v>
      </c>
      <c r="AA20" s="62">
        <v>11415</v>
      </c>
      <c r="AB20" s="62">
        <v>23.78</v>
      </c>
      <c r="AC20" s="62">
        <v>2925</v>
      </c>
    </row>
    <row r="21" spans="1:29" ht="30" x14ac:dyDescent="0.25">
      <c r="A21" s="61" t="s">
        <v>117</v>
      </c>
      <c r="B21" s="61" t="s">
        <v>118</v>
      </c>
      <c r="C21" s="62">
        <v>2004</v>
      </c>
      <c r="D21" s="61" t="s">
        <v>119</v>
      </c>
      <c r="E21" s="62">
        <v>4</v>
      </c>
      <c r="F21" s="63"/>
      <c r="G21" s="63"/>
      <c r="H21" s="63"/>
      <c r="I21" s="63"/>
      <c r="J21" s="63"/>
      <c r="K21" s="62">
        <v>4258.97</v>
      </c>
      <c r="L21" s="62">
        <v>4834</v>
      </c>
      <c r="M21" s="62">
        <v>100.71</v>
      </c>
      <c r="N21" s="62">
        <v>1064.74</v>
      </c>
      <c r="O21" s="62">
        <v>51360.22</v>
      </c>
      <c r="P21" s="63"/>
      <c r="Q21" s="63"/>
      <c r="R21" s="63"/>
      <c r="S21" s="63"/>
      <c r="T21" s="63"/>
      <c r="U21" s="63"/>
      <c r="V21" s="63"/>
      <c r="W21" s="63"/>
      <c r="X21" s="63"/>
      <c r="Y21" s="63"/>
      <c r="Z21" s="62">
        <v>539</v>
      </c>
      <c r="AA21" s="62">
        <v>4528</v>
      </c>
      <c r="AB21" s="62">
        <v>94.33</v>
      </c>
      <c r="AC21" s="62">
        <v>134.75</v>
      </c>
    </row>
    <row r="22" spans="1:29" ht="30" x14ac:dyDescent="0.25">
      <c r="A22" s="61" t="s">
        <v>120</v>
      </c>
      <c r="B22" s="61" t="s">
        <v>121</v>
      </c>
      <c r="C22" s="62">
        <v>2018</v>
      </c>
      <c r="D22" s="61" t="s">
        <v>99</v>
      </c>
      <c r="E22" s="62">
        <v>40</v>
      </c>
      <c r="F22" s="62">
        <v>239465</v>
      </c>
      <c r="G22" s="62">
        <v>38644</v>
      </c>
      <c r="H22" s="62">
        <v>80.510000000000005</v>
      </c>
      <c r="I22" s="62">
        <v>5986.63</v>
      </c>
      <c r="J22" s="62">
        <v>222702.45</v>
      </c>
      <c r="K22" s="62">
        <v>0</v>
      </c>
      <c r="L22" s="63"/>
      <c r="M22" s="63"/>
      <c r="N22" s="63"/>
      <c r="O22" s="63"/>
      <c r="P22" s="63"/>
      <c r="Q22" s="63"/>
      <c r="R22" s="63"/>
      <c r="S22" s="63"/>
      <c r="T22" s="63"/>
      <c r="U22" s="63"/>
      <c r="V22" s="63"/>
      <c r="W22" s="63"/>
      <c r="X22" s="63"/>
      <c r="Y22" s="63"/>
      <c r="Z22" s="62">
        <v>71780</v>
      </c>
      <c r="AA22" s="62">
        <v>5696</v>
      </c>
      <c r="AB22" s="62">
        <v>11.87</v>
      </c>
      <c r="AC22" s="62">
        <v>1794.5</v>
      </c>
    </row>
    <row r="23" spans="1:29" ht="30" x14ac:dyDescent="0.25">
      <c r="A23" s="61" t="s">
        <v>122</v>
      </c>
      <c r="B23" s="61" t="s">
        <v>123</v>
      </c>
      <c r="C23" s="62">
        <v>2012</v>
      </c>
      <c r="D23" s="61" t="s">
        <v>78</v>
      </c>
      <c r="E23" s="62">
        <v>50</v>
      </c>
      <c r="F23" s="62">
        <v>572675</v>
      </c>
      <c r="G23" s="62">
        <v>21375</v>
      </c>
      <c r="H23" s="62">
        <v>35.630000000000003</v>
      </c>
      <c r="I23" s="62">
        <v>11453.5</v>
      </c>
      <c r="J23" s="62">
        <v>532587.75</v>
      </c>
      <c r="K23" s="62">
        <v>0</v>
      </c>
      <c r="L23" s="63"/>
      <c r="M23" s="63"/>
      <c r="N23" s="63"/>
      <c r="O23" s="63"/>
      <c r="P23" s="63"/>
      <c r="Q23" s="63"/>
      <c r="R23" s="63"/>
      <c r="S23" s="63"/>
      <c r="T23" s="63"/>
      <c r="U23" s="62">
        <v>12267</v>
      </c>
      <c r="V23" s="62">
        <v>43669</v>
      </c>
      <c r="W23" s="62">
        <v>72.78</v>
      </c>
      <c r="X23" s="62">
        <v>245</v>
      </c>
      <c r="Y23" s="62">
        <v>274584.53000000003</v>
      </c>
      <c r="Z23" s="62">
        <v>2025.73</v>
      </c>
      <c r="AA23" s="62">
        <v>16061</v>
      </c>
      <c r="AB23" s="62">
        <v>26.77</v>
      </c>
      <c r="AC23" s="62">
        <v>40.51</v>
      </c>
    </row>
    <row r="24" spans="1:29" ht="30" x14ac:dyDescent="0.25">
      <c r="A24" s="61" t="s">
        <v>124</v>
      </c>
      <c r="B24" s="61" t="s">
        <v>125</v>
      </c>
      <c r="C24" s="62">
        <v>2015</v>
      </c>
      <c r="D24" s="61" t="s">
        <v>89</v>
      </c>
      <c r="E24" s="62">
        <v>64</v>
      </c>
      <c r="F24" s="62">
        <v>194136</v>
      </c>
      <c r="G24" s="62">
        <v>27040</v>
      </c>
      <c r="H24" s="62">
        <v>35.21</v>
      </c>
      <c r="I24" s="62">
        <v>3033.38</v>
      </c>
      <c r="J24" s="62">
        <v>180546.48</v>
      </c>
      <c r="K24" s="62">
        <v>22515.03</v>
      </c>
      <c r="L24" s="62">
        <v>22502</v>
      </c>
      <c r="M24" s="62">
        <v>29.3</v>
      </c>
      <c r="N24" s="62">
        <v>351.8</v>
      </c>
      <c r="O24" s="62">
        <v>271515.55</v>
      </c>
      <c r="P24" s="63"/>
      <c r="Q24" s="63"/>
      <c r="R24" s="63"/>
      <c r="S24" s="63"/>
      <c r="T24" s="63"/>
      <c r="U24" s="63"/>
      <c r="V24" s="63"/>
      <c r="W24" s="63"/>
      <c r="X24" s="63"/>
      <c r="Y24" s="63"/>
      <c r="Z24" s="62">
        <v>208.46</v>
      </c>
      <c r="AA24" s="62">
        <v>22406</v>
      </c>
      <c r="AB24" s="62">
        <v>29.17</v>
      </c>
      <c r="AC24" s="62">
        <v>3.26</v>
      </c>
    </row>
    <row r="25" spans="1:29" x14ac:dyDescent="0.25">
      <c r="A25" s="61" t="s">
        <v>126</v>
      </c>
      <c r="B25" s="61" t="s">
        <v>127</v>
      </c>
      <c r="C25" s="62">
        <v>2008</v>
      </c>
      <c r="D25" s="61" t="s">
        <v>72</v>
      </c>
      <c r="E25" s="62">
        <v>105</v>
      </c>
      <c r="F25" s="62">
        <v>1507800</v>
      </c>
      <c r="G25" s="62">
        <v>187388</v>
      </c>
      <c r="H25" s="62">
        <v>148.72</v>
      </c>
      <c r="I25" s="62">
        <v>14360</v>
      </c>
      <c r="J25" s="62">
        <v>1402254</v>
      </c>
      <c r="K25" s="62">
        <v>1136.76</v>
      </c>
      <c r="L25" s="62">
        <v>2196</v>
      </c>
      <c r="M25" s="62">
        <v>1.74</v>
      </c>
      <c r="N25" s="62">
        <v>10.83</v>
      </c>
      <c r="O25" s="62">
        <v>13708.54</v>
      </c>
      <c r="P25" s="63"/>
      <c r="Q25" s="63"/>
      <c r="R25" s="63"/>
      <c r="S25" s="63"/>
      <c r="T25" s="63"/>
      <c r="U25" s="63"/>
      <c r="V25" s="63"/>
      <c r="W25" s="63"/>
      <c r="X25" s="63"/>
      <c r="Y25" s="63"/>
      <c r="Z25" s="62">
        <v>4164</v>
      </c>
      <c r="AA25" s="62">
        <v>38117</v>
      </c>
      <c r="AB25" s="62">
        <v>30.25</v>
      </c>
      <c r="AC25" s="62">
        <v>39.659999999999997</v>
      </c>
    </row>
    <row r="26" spans="1:29" x14ac:dyDescent="0.25">
      <c r="A26" s="61" t="s">
        <v>128</v>
      </c>
      <c r="B26" s="61" t="s">
        <v>129</v>
      </c>
      <c r="C26" s="62">
        <v>2012</v>
      </c>
      <c r="D26" s="61" t="s">
        <v>75</v>
      </c>
      <c r="E26" s="62">
        <v>10</v>
      </c>
      <c r="F26" s="62">
        <v>549</v>
      </c>
      <c r="G26" s="62">
        <v>177</v>
      </c>
      <c r="H26" s="62">
        <v>1.48</v>
      </c>
      <c r="I26" s="62">
        <v>54.9</v>
      </c>
      <c r="J26" s="62">
        <v>510.57</v>
      </c>
      <c r="K26" s="62">
        <v>0</v>
      </c>
      <c r="L26" s="63"/>
      <c r="M26" s="63"/>
      <c r="N26" s="63"/>
      <c r="O26" s="63"/>
      <c r="P26" s="63"/>
      <c r="Q26" s="63"/>
      <c r="R26" s="63"/>
      <c r="S26" s="63"/>
      <c r="T26" s="63"/>
      <c r="U26" s="63"/>
      <c r="V26" s="63"/>
      <c r="W26" s="63"/>
      <c r="X26" s="63"/>
      <c r="Y26" s="63"/>
      <c r="Z26" s="62">
        <v>1634</v>
      </c>
      <c r="AA26" s="62">
        <v>10420</v>
      </c>
      <c r="AB26" s="62">
        <v>86.83</v>
      </c>
      <c r="AC26" s="62">
        <v>163.4</v>
      </c>
    </row>
    <row r="27" spans="1:29" x14ac:dyDescent="0.25">
      <c r="A27" s="61" t="s">
        <v>130</v>
      </c>
      <c r="B27" s="61" t="s">
        <v>131</v>
      </c>
      <c r="C27" s="62">
        <v>2008</v>
      </c>
      <c r="D27" s="61" t="s">
        <v>132</v>
      </c>
      <c r="E27" s="62">
        <v>15</v>
      </c>
      <c r="F27" s="62">
        <v>1018</v>
      </c>
      <c r="G27" s="62">
        <v>154</v>
      </c>
      <c r="H27" s="62">
        <v>0.86</v>
      </c>
      <c r="I27" s="62">
        <v>67.87</v>
      </c>
      <c r="J27" s="62">
        <v>946.74</v>
      </c>
      <c r="K27" s="62">
        <v>147.43</v>
      </c>
      <c r="L27" s="62">
        <v>275</v>
      </c>
      <c r="M27" s="62">
        <v>1.53</v>
      </c>
      <c r="N27" s="63"/>
      <c r="O27" s="63"/>
      <c r="P27" s="63"/>
      <c r="Q27" s="63"/>
      <c r="R27" s="63"/>
      <c r="S27" s="63"/>
      <c r="T27" s="63"/>
      <c r="U27" s="63"/>
      <c r="V27" s="63"/>
      <c r="W27" s="63"/>
      <c r="X27" s="63"/>
      <c r="Y27" s="63"/>
      <c r="Z27" s="62">
        <v>1530</v>
      </c>
      <c r="AA27" s="62">
        <v>8783</v>
      </c>
      <c r="AB27" s="62">
        <v>48.79</v>
      </c>
      <c r="AC27" s="62">
        <v>102</v>
      </c>
    </row>
    <row r="28" spans="1:29" ht="30" x14ac:dyDescent="0.25">
      <c r="A28" s="61" t="s">
        <v>133</v>
      </c>
      <c r="B28" s="61" t="s">
        <v>134</v>
      </c>
      <c r="C28" s="62">
        <v>2005</v>
      </c>
      <c r="D28" s="61" t="s">
        <v>99</v>
      </c>
      <c r="E28" s="62">
        <v>36</v>
      </c>
      <c r="F28" s="62">
        <v>406</v>
      </c>
      <c r="G28" s="62">
        <v>18216</v>
      </c>
      <c r="H28" s="62">
        <v>42.17</v>
      </c>
      <c r="I28" s="62">
        <v>11.28</v>
      </c>
      <c r="J28" s="62">
        <v>377.58</v>
      </c>
      <c r="K28" s="62">
        <v>18441</v>
      </c>
      <c r="L28" s="62">
        <v>22560</v>
      </c>
      <c r="M28" s="62">
        <v>52.22</v>
      </c>
      <c r="N28" s="62">
        <v>512.25</v>
      </c>
      <c r="O28" s="62">
        <v>222385.55</v>
      </c>
      <c r="P28" s="63"/>
      <c r="Q28" s="63"/>
      <c r="R28" s="63"/>
      <c r="S28" s="63"/>
      <c r="T28" s="63"/>
      <c r="U28" s="63"/>
      <c r="V28" s="63"/>
      <c r="W28" s="63"/>
      <c r="X28" s="63"/>
      <c r="Y28" s="63"/>
      <c r="Z28" s="62">
        <v>1374189.15</v>
      </c>
      <c r="AA28" s="62">
        <v>163651</v>
      </c>
      <c r="AB28" s="62">
        <v>378.82</v>
      </c>
      <c r="AC28" s="62">
        <v>38171.919999999998</v>
      </c>
    </row>
    <row r="29" spans="1:29" x14ac:dyDescent="0.25">
      <c r="A29" s="61" t="s">
        <v>107</v>
      </c>
      <c r="B29" s="61" t="s">
        <v>108</v>
      </c>
      <c r="C29" s="62">
        <v>2009</v>
      </c>
      <c r="D29" s="61" t="s">
        <v>135</v>
      </c>
      <c r="E29" s="62">
        <v>60</v>
      </c>
      <c r="F29" s="62">
        <v>16820</v>
      </c>
      <c r="G29" s="62">
        <v>3160</v>
      </c>
      <c r="H29" s="62">
        <v>4.3899999999999997</v>
      </c>
      <c r="I29" s="62">
        <v>280.33</v>
      </c>
      <c r="J29" s="62">
        <v>15642.6</v>
      </c>
      <c r="K29" s="62">
        <v>67837.05</v>
      </c>
      <c r="L29" s="62">
        <v>113072</v>
      </c>
      <c r="M29" s="62">
        <v>157.04</v>
      </c>
      <c r="N29" s="62">
        <v>1130.6199999999999</v>
      </c>
      <c r="O29" s="62">
        <v>818067.35</v>
      </c>
      <c r="P29" s="63"/>
      <c r="Q29" s="63"/>
      <c r="R29" s="63"/>
      <c r="S29" s="63"/>
      <c r="T29" s="63"/>
      <c r="U29" s="63"/>
      <c r="V29" s="63"/>
      <c r="W29" s="63"/>
      <c r="X29" s="63"/>
      <c r="Y29" s="63"/>
      <c r="Z29" s="62">
        <v>0</v>
      </c>
      <c r="AA29" s="62">
        <v>36720</v>
      </c>
      <c r="AB29" s="62">
        <v>51</v>
      </c>
      <c r="AC29" s="62">
        <v>0</v>
      </c>
    </row>
    <row r="30" spans="1:29" ht="30" x14ac:dyDescent="0.25">
      <c r="A30" s="61" t="s">
        <v>136</v>
      </c>
      <c r="B30" s="61" t="s">
        <v>137</v>
      </c>
      <c r="C30" s="62">
        <v>2016</v>
      </c>
      <c r="D30" s="61" t="s">
        <v>78</v>
      </c>
      <c r="E30" s="62">
        <v>24</v>
      </c>
      <c r="F30" s="62">
        <v>60549</v>
      </c>
      <c r="G30" s="62">
        <v>10909</v>
      </c>
      <c r="H30" s="62">
        <v>37.880000000000003</v>
      </c>
      <c r="I30" s="62">
        <v>2522.88</v>
      </c>
      <c r="J30" s="62">
        <v>56310.57</v>
      </c>
      <c r="K30" s="62">
        <v>13284.19</v>
      </c>
      <c r="L30" s="62">
        <v>15416</v>
      </c>
      <c r="M30" s="62">
        <v>53.53</v>
      </c>
      <c r="N30" s="62">
        <v>553.51</v>
      </c>
      <c r="O30" s="62">
        <v>160198.03</v>
      </c>
      <c r="P30" s="63"/>
      <c r="Q30" s="63"/>
      <c r="R30" s="63"/>
      <c r="S30" s="63"/>
      <c r="T30" s="63"/>
      <c r="U30" s="63"/>
      <c r="V30" s="63"/>
      <c r="W30" s="63"/>
      <c r="X30" s="63"/>
      <c r="Y30" s="63"/>
      <c r="Z30" s="62">
        <v>457.19</v>
      </c>
      <c r="AA30" s="62">
        <v>1371</v>
      </c>
      <c r="AB30" s="62">
        <v>4.76</v>
      </c>
      <c r="AC30" s="62">
        <v>19.05</v>
      </c>
    </row>
    <row r="31" spans="1:29" x14ac:dyDescent="0.25">
      <c r="A31" s="61" t="s">
        <v>84</v>
      </c>
      <c r="B31" s="61" t="s">
        <v>85</v>
      </c>
      <c r="C31" s="62">
        <v>2010</v>
      </c>
      <c r="D31" s="61" t="s">
        <v>78</v>
      </c>
      <c r="E31" s="62">
        <v>25</v>
      </c>
      <c r="F31" s="62">
        <v>79816</v>
      </c>
      <c r="G31" s="62">
        <v>23611</v>
      </c>
      <c r="H31" s="62">
        <v>78.7</v>
      </c>
      <c r="I31" s="62">
        <v>3192.64</v>
      </c>
      <c r="J31" s="62">
        <v>74228.88</v>
      </c>
      <c r="K31" s="62">
        <v>12854</v>
      </c>
      <c r="L31" s="62">
        <v>5009</v>
      </c>
      <c r="M31" s="62">
        <v>16.7</v>
      </c>
      <c r="N31" s="62">
        <v>514.16</v>
      </c>
      <c r="O31" s="62">
        <v>155010.23999999999</v>
      </c>
      <c r="P31" s="63"/>
      <c r="Q31" s="63"/>
      <c r="R31" s="63"/>
      <c r="S31" s="63"/>
      <c r="T31" s="63"/>
      <c r="U31" s="63"/>
      <c r="V31" s="63"/>
      <c r="W31" s="63"/>
      <c r="X31" s="63"/>
      <c r="Y31" s="63"/>
      <c r="Z31" s="62">
        <v>537</v>
      </c>
      <c r="AA31" s="62">
        <v>2758</v>
      </c>
      <c r="AB31" s="62">
        <v>9.19</v>
      </c>
      <c r="AC31" s="62">
        <v>21.48</v>
      </c>
    </row>
    <row r="32" spans="1:29" ht="30" x14ac:dyDescent="0.25">
      <c r="A32" s="61" t="s">
        <v>138</v>
      </c>
      <c r="B32" s="61" t="s">
        <v>139</v>
      </c>
      <c r="C32" s="62">
        <v>2007</v>
      </c>
      <c r="D32" s="61" t="s">
        <v>72</v>
      </c>
      <c r="E32" s="62">
        <v>55</v>
      </c>
      <c r="F32" s="62">
        <v>215688</v>
      </c>
      <c r="G32" s="62">
        <v>35407</v>
      </c>
      <c r="H32" s="62">
        <v>53.65</v>
      </c>
      <c r="I32" s="62">
        <v>3921.6</v>
      </c>
      <c r="J32" s="62">
        <v>200589.84</v>
      </c>
      <c r="K32" s="62">
        <v>0</v>
      </c>
      <c r="L32" s="63"/>
      <c r="M32" s="63"/>
      <c r="N32" s="63"/>
      <c r="O32" s="63"/>
      <c r="P32" s="63"/>
      <c r="Q32" s="63"/>
      <c r="R32" s="63"/>
      <c r="S32" s="63"/>
      <c r="T32" s="63"/>
      <c r="U32" s="63"/>
      <c r="V32" s="63"/>
      <c r="W32" s="63"/>
      <c r="X32" s="63"/>
      <c r="Y32" s="63"/>
      <c r="Z32" s="62">
        <v>96460</v>
      </c>
      <c r="AA32" s="62">
        <v>13956</v>
      </c>
      <c r="AB32" s="62">
        <v>21.15</v>
      </c>
      <c r="AC32" s="62">
        <v>1753.82</v>
      </c>
    </row>
    <row r="33" spans="1:29" x14ac:dyDescent="0.25">
      <c r="A33" s="61" t="s">
        <v>140</v>
      </c>
      <c r="B33" s="61" t="s">
        <v>141</v>
      </c>
      <c r="C33" s="62">
        <v>2006</v>
      </c>
      <c r="D33" s="61" t="s">
        <v>94</v>
      </c>
      <c r="E33" s="62">
        <v>15</v>
      </c>
      <c r="F33" s="62">
        <v>2710</v>
      </c>
      <c r="G33" s="62">
        <v>774</v>
      </c>
      <c r="H33" s="62">
        <v>4.3</v>
      </c>
      <c r="I33" s="62">
        <v>180.67</v>
      </c>
      <c r="J33" s="62">
        <v>2520.3000000000002</v>
      </c>
      <c r="K33" s="62">
        <v>298.74</v>
      </c>
      <c r="L33" s="62">
        <v>591</v>
      </c>
      <c r="M33" s="62">
        <v>3.28</v>
      </c>
      <c r="N33" s="63"/>
      <c r="O33" s="63"/>
      <c r="P33" s="63"/>
      <c r="Q33" s="63"/>
      <c r="R33" s="63"/>
      <c r="S33" s="63"/>
      <c r="T33" s="63"/>
      <c r="U33" s="63"/>
      <c r="V33" s="63"/>
      <c r="W33" s="63"/>
      <c r="X33" s="63"/>
      <c r="Y33" s="63"/>
      <c r="Z33" s="62">
        <v>1335.16</v>
      </c>
      <c r="AA33" s="62">
        <v>7424</v>
      </c>
      <c r="AB33" s="62">
        <v>41.24</v>
      </c>
      <c r="AC33" s="62">
        <v>89.01</v>
      </c>
    </row>
    <row r="34" spans="1:29" ht="30" x14ac:dyDescent="0.25">
      <c r="A34" s="61" t="s">
        <v>142</v>
      </c>
      <c r="B34" s="61" t="s">
        <v>143</v>
      </c>
      <c r="C34" s="62">
        <v>2017</v>
      </c>
      <c r="D34" s="61" t="s">
        <v>72</v>
      </c>
      <c r="E34" s="62">
        <v>144</v>
      </c>
      <c r="F34" s="62">
        <v>1095548</v>
      </c>
      <c r="G34" s="62">
        <v>108266</v>
      </c>
      <c r="H34" s="62">
        <v>62.65</v>
      </c>
      <c r="I34" s="62">
        <v>7607.97</v>
      </c>
      <c r="J34" s="62">
        <v>1018859.64</v>
      </c>
      <c r="K34" s="62">
        <v>10811.83</v>
      </c>
      <c r="L34" s="62">
        <v>11537</v>
      </c>
      <c r="M34" s="62">
        <v>6.68</v>
      </c>
      <c r="N34" s="62">
        <v>75.08</v>
      </c>
      <c r="O34" s="62">
        <v>130383.14</v>
      </c>
      <c r="P34" s="63"/>
      <c r="Q34" s="63"/>
      <c r="R34" s="63"/>
      <c r="S34" s="63"/>
      <c r="T34" s="63"/>
      <c r="U34" s="63"/>
      <c r="V34" s="63"/>
      <c r="W34" s="63"/>
      <c r="X34" s="63"/>
      <c r="Y34" s="63"/>
      <c r="Z34" s="62">
        <v>1160</v>
      </c>
      <c r="AA34" s="62">
        <v>16371</v>
      </c>
      <c r="AB34" s="62">
        <v>9.4700000000000006</v>
      </c>
      <c r="AC34" s="62">
        <v>8.06</v>
      </c>
    </row>
    <row r="35" spans="1:29" x14ac:dyDescent="0.25">
      <c r="A35" s="61" t="s">
        <v>144</v>
      </c>
      <c r="B35" s="61" t="s">
        <v>145</v>
      </c>
      <c r="C35" s="62">
        <v>2017</v>
      </c>
      <c r="D35" s="61" t="s">
        <v>78</v>
      </c>
      <c r="E35" s="62">
        <v>72</v>
      </c>
      <c r="F35" s="62">
        <v>711025</v>
      </c>
      <c r="G35" s="62">
        <v>109453</v>
      </c>
      <c r="H35" s="62">
        <v>126.68</v>
      </c>
      <c r="I35" s="62">
        <v>9875.35</v>
      </c>
      <c r="J35" s="62">
        <v>661253.25</v>
      </c>
      <c r="K35" s="62">
        <v>0</v>
      </c>
      <c r="L35" s="62">
        <v>0</v>
      </c>
      <c r="M35" s="62">
        <v>0</v>
      </c>
      <c r="N35" s="63"/>
      <c r="O35" s="63"/>
      <c r="P35" s="63"/>
      <c r="Q35" s="63"/>
      <c r="R35" s="63"/>
      <c r="S35" s="63"/>
      <c r="T35" s="63"/>
      <c r="U35" s="63"/>
      <c r="V35" s="63"/>
      <c r="W35" s="63"/>
      <c r="X35" s="63"/>
      <c r="Y35" s="63"/>
      <c r="Z35" s="62">
        <v>1835</v>
      </c>
      <c r="AA35" s="62">
        <v>31295</v>
      </c>
      <c r="AB35" s="62">
        <v>36.22</v>
      </c>
      <c r="AC35" s="62">
        <v>25.49</v>
      </c>
    </row>
    <row r="36" spans="1:29" ht="30" x14ac:dyDescent="0.25">
      <c r="A36" s="61" t="s">
        <v>146</v>
      </c>
      <c r="B36" s="61" t="s">
        <v>147</v>
      </c>
      <c r="C36" s="62">
        <v>2011</v>
      </c>
      <c r="D36" s="61" t="s">
        <v>75</v>
      </c>
      <c r="E36" s="62">
        <v>25</v>
      </c>
      <c r="F36" s="63"/>
      <c r="G36" s="62">
        <v>35108</v>
      </c>
      <c r="H36" s="62">
        <v>117.03</v>
      </c>
      <c r="I36" s="63"/>
      <c r="J36" s="63"/>
      <c r="K36" s="62">
        <v>0</v>
      </c>
      <c r="L36" s="63"/>
      <c r="M36" s="63"/>
      <c r="N36" s="62">
        <v>0</v>
      </c>
      <c r="O36" s="62">
        <v>0</v>
      </c>
      <c r="P36" s="63"/>
      <c r="Q36" s="63"/>
      <c r="R36" s="63"/>
      <c r="S36" s="63"/>
      <c r="T36" s="63"/>
      <c r="U36" s="63"/>
      <c r="V36" s="63"/>
      <c r="W36" s="63"/>
      <c r="X36" s="63"/>
      <c r="Y36" s="63"/>
      <c r="Z36" s="62">
        <v>0</v>
      </c>
      <c r="AA36" s="63"/>
      <c r="AB36" s="63"/>
      <c r="AC36" s="62">
        <v>0</v>
      </c>
    </row>
    <row r="37" spans="1:29" ht="30" x14ac:dyDescent="0.25">
      <c r="A37" s="61" t="s">
        <v>148</v>
      </c>
      <c r="B37" s="61" t="s">
        <v>149</v>
      </c>
      <c r="C37" s="62">
        <v>2014</v>
      </c>
      <c r="D37" s="61" t="s">
        <v>150</v>
      </c>
      <c r="E37" s="62">
        <v>8</v>
      </c>
      <c r="F37" s="62">
        <v>0</v>
      </c>
      <c r="G37" s="62">
        <v>0</v>
      </c>
      <c r="H37" s="62">
        <v>0</v>
      </c>
      <c r="I37" s="62">
        <v>0</v>
      </c>
      <c r="J37" s="62">
        <v>0</v>
      </c>
      <c r="K37" s="62">
        <v>0</v>
      </c>
      <c r="L37" s="62">
        <v>0</v>
      </c>
      <c r="M37" s="62">
        <v>0</v>
      </c>
      <c r="N37" s="63"/>
      <c r="O37" s="63"/>
      <c r="P37" s="63"/>
      <c r="Q37" s="63"/>
      <c r="R37" s="63"/>
      <c r="S37" s="63"/>
      <c r="T37" s="63"/>
      <c r="U37" s="63"/>
      <c r="V37" s="63"/>
      <c r="W37" s="63"/>
      <c r="X37" s="63"/>
      <c r="Y37" s="63"/>
      <c r="Z37" s="62">
        <v>0</v>
      </c>
      <c r="AA37" s="62">
        <v>0</v>
      </c>
      <c r="AB37" s="62">
        <v>0</v>
      </c>
      <c r="AC37" s="62">
        <v>0</v>
      </c>
    </row>
    <row r="38" spans="1:29" ht="30" x14ac:dyDescent="0.25">
      <c r="A38" s="61" t="s">
        <v>151</v>
      </c>
      <c r="B38" s="61" t="s">
        <v>152</v>
      </c>
      <c r="C38" s="62">
        <v>2011</v>
      </c>
      <c r="D38" s="61" t="s">
        <v>75</v>
      </c>
      <c r="E38" s="62">
        <v>2</v>
      </c>
      <c r="F38" s="63"/>
      <c r="G38" s="63"/>
      <c r="H38" s="63"/>
      <c r="I38" s="63"/>
      <c r="J38" s="63"/>
      <c r="K38" s="62">
        <v>0</v>
      </c>
      <c r="L38" s="63"/>
      <c r="M38" s="63"/>
      <c r="N38" s="63"/>
      <c r="O38" s="63"/>
      <c r="P38" s="63"/>
      <c r="Q38" s="63"/>
      <c r="R38" s="63"/>
      <c r="S38" s="63"/>
      <c r="T38" s="63"/>
      <c r="U38" s="63"/>
      <c r="V38" s="63"/>
      <c r="W38" s="63"/>
      <c r="X38" s="63"/>
      <c r="Y38" s="63"/>
      <c r="Z38" s="62">
        <v>34.33</v>
      </c>
      <c r="AA38" s="62">
        <v>74</v>
      </c>
      <c r="AB38" s="62">
        <v>3.08</v>
      </c>
      <c r="AC38" s="62">
        <v>17.16</v>
      </c>
    </row>
    <row r="39" spans="1:29" ht="30" x14ac:dyDescent="0.25">
      <c r="A39" s="61" t="s">
        <v>153</v>
      </c>
      <c r="B39" s="61" t="s">
        <v>154</v>
      </c>
      <c r="C39" s="62">
        <v>2008</v>
      </c>
      <c r="D39" s="61" t="s">
        <v>89</v>
      </c>
      <c r="E39" s="62">
        <v>66</v>
      </c>
      <c r="F39" s="62">
        <v>137574</v>
      </c>
      <c r="G39" s="62">
        <v>21564</v>
      </c>
      <c r="H39" s="62">
        <v>27.23</v>
      </c>
      <c r="I39" s="62">
        <v>2084.4499999999998</v>
      </c>
      <c r="J39" s="62">
        <v>127943.82</v>
      </c>
      <c r="K39" s="62">
        <v>16967.02</v>
      </c>
      <c r="L39" s="62">
        <v>24504</v>
      </c>
      <c r="M39" s="62">
        <v>30.94</v>
      </c>
      <c r="N39" s="62">
        <v>257.08</v>
      </c>
      <c r="O39" s="62">
        <v>204610.41</v>
      </c>
      <c r="P39" s="63"/>
      <c r="Q39" s="63"/>
      <c r="R39" s="63"/>
      <c r="S39" s="63"/>
      <c r="T39" s="63"/>
      <c r="U39" s="63"/>
      <c r="V39" s="63"/>
      <c r="W39" s="63"/>
      <c r="X39" s="63"/>
      <c r="Y39" s="63"/>
      <c r="Z39" s="62">
        <v>0</v>
      </c>
      <c r="AA39" s="63"/>
      <c r="AB39" s="63"/>
      <c r="AC39" s="62">
        <v>0</v>
      </c>
    </row>
    <row r="40" spans="1:29" x14ac:dyDescent="0.25">
      <c r="A40" s="61" t="s">
        <v>155</v>
      </c>
      <c r="B40" s="61" t="s">
        <v>156</v>
      </c>
      <c r="C40" s="62">
        <v>2016</v>
      </c>
      <c r="D40" s="61" t="s">
        <v>99</v>
      </c>
      <c r="E40" s="62">
        <v>60</v>
      </c>
      <c r="F40" s="62">
        <v>465165</v>
      </c>
      <c r="G40" s="62">
        <v>85313</v>
      </c>
      <c r="H40" s="62">
        <v>118.49</v>
      </c>
      <c r="I40" s="62">
        <v>7752.75</v>
      </c>
      <c r="J40" s="62">
        <v>432603.45</v>
      </c>
      <c r="K40" s="62">
        <v>0</v>
      </c>
      <c r="L40" s="63"/>
      <c r="M40" s="63"/>
      <c r="N40" s="63"/>
      <c r="O40" s="63"/>
      <c r="P40" s="63"/>
      <c r="Q40" s="63"/>
      <c r="R40" s="63"/>
      <c r="S40" s="63"/>
      <c r="T40" s="63"/>
      <c r="U40" s="63"/>
      <c r="V40" s="63"/>
      <c r="W40" s="63"/>
      <c r="X40" s="63"/>
      <c r="Y40" s="63"/>
      <c r="Z40" s="62">
        <v>141659</v>
      </c>
      <c r="AA40" s="62">
        <v>11045</v>
      </c>
      <c r="AB40" s="62">
        <v>15.34</v>
      </c>
      <c r="AC40" s="62">
        <v>2360.98</v>
      </c>
    </row>
    <row r="41" spans="1:29" ht="30" x14ac:dyDescent="0.25">
      <c r="A41" s="61" t="s">
        <v>153</v>
      </c>
      <c r="B41" s="61" t="s">
        <v>154</v>
      </c>
      <c r="C41" s="62">
        <v>2009</v>
      </c>
      <c r="D41" s="61" t="s">
        <v>72</v>
      </c>
      <c r="E41" s="62">
        <v>50</v>
      </c>
      <c r="F41" s="62">
        <v>151205</v>
      </c>
      <c r="G41" s="62">
        <v>21738</v>
      </c>
      <c r="H41" s="62">
        <v>36.229999999999997</v>
      </c>
      <c r="I41" s="62">
        <v>3024.1</v>
      </c>
      <c r="J41" s="62">
        <v>140620.65</v>
      </c>
      <c r="K41" s="62">
        <v>12878.76</v>
      </c>
      <c r="L41" s="62">
        <v>18380</v>
      </c>
      <c r="M41" s="62">
        <v>30.63</v>
      </c>
      <c r="N41" s="63"/>
      <c r="O41" s="63"/>
      <c r="P41" s="63"/>
      <c r="Q41" s="63"/>
      <c r="R41" s="63"/>
      <c r="S41" s="63"/>
      <c r="T41" s="63"/>
      <c r="U41" s="63"/>
      <c r="V41" s="63"/>
      <c r="W41" s="63"/>
      <c r="X41" s="63"/>
      <c r="Y41" s="63"/>
      <c r="Z41" s="62">
        <v>0</v>
      </c>
      <c r="AA41" s="63"/>
      <c r="AB41" s="63"/>
      <c r="AC41" s="62">
        <v>0</v>
      </c>
    </row>
    <row r="42" spans="1:29" x14ac:dyDescent="0.25">
      <c r="A42" s="61" t="s">
        <v>157</v>
      </c>
      <c r="B42" s="61" t="s">
        <v>158</v>
      </c>
      <c r="C42" s="62">
        <v>2018</v>
      </c>
      <c r="D42" s="61" t="s">
        <v>78</v>
      </c>
      <c r="E42" s="62">
        <v>68</v>
      </c>
      <c r="F42" s="62">
        <v>361852</v>
      </c>
      <c r="G42" s="62">
        <v>72317</v>
      </c>
      <c r="H42" s="62">
        <v>88.62</v>
      </c>
      <c r="I42" s="62">
        <v>5321.35</v>
      </c>
      <c r="J42" s="62">
        <v>336522.36</v>
      </c>
      <c r="K42" s="62">
        <v>0</v>
      </c>
      <c r="L42" s="63"/>
      <c r="M42" s="63"/>
      <c r="N42" s="63"/>
      <c r="O42" s="63"/>
      <c r="P42" s="63"/>
      <c r="Q42" s="63"/>
      <c r="R42" s="63"/>
      <c r="S42" s="63"/>
      <c r="T42" s="63"/>
      <c r="U42" s="63"/>
      <c r="V42" s="63"/>
      <c r="W42" s="63"/>
      <c r="X42" s="63"/>
      <c r="Y42" s="63"/>
      <c r="Z42" s="62">
        <v>1932.25</v>
      </c>
      <c r="AA42" s="62">
        <v>20220</v>
      </c>
      <c r="AB42" s="62">
        <v>24.78</v>
      </c>
      <c r="AC42" s="62">
        <v>28.42</v>
      </c>
    </row>
    <row r="43" spans="1:29" x14ac:dyDescent="0.25">
      <c r="A43" s="61" t="s">
        <v>159</v>
      </c>
      <c r="B43" s="61" t="s">
        <v>160</v>
      </c>
      <c r="C43" s="62">
        <v>2011</v>
      </c>
      <c r="D43" s="61" t="s">
        <v>83</v>
      </c>
      <c r="E43" s="62">
        <v>4</v>
      </c>
      <c r="F43" s="62">
        <v>217</v>
      </c>
      <c r="G43" s="62">
        <v>38</v>
      </c>
      <c r="H43" s="62">
        <v>0.79</v>
      </c>
      <c r="I43" s="62">
        <v>54.25</v>
      </c>
      <c r="J43" s="62">
        <v>201.81</v>
      </c>
      <c r="K43" s="62">
        <v>0</v>
      </c>
      <c r="L43" s="63"/>
      <c r="M43" s="63"/>
      <c r="N43" s="63"/>
      <c r="O43" s="63"/>
      <c r="P43" s="63"/>
      <c r="Q43" s="63"/>
      <c r="R43" s="63"/>
      <c r="S43" s="63"/>
      <c r="T43" s="63"/>
      <c r="U43" s="63"/>
      <c r="V43" s="63"/>
      <c r="W43" s="63"/>
      <c r="X43" s="63"/>
      <c r="Y43" s="63"/>
      <c r="Z43" s="62">
        <v>536</v>
      </c>
      <c r="AA43" s="62">
        <v>3557</v>
      </c>
      <c r="AB43" s="62">
        <v>74.099999999999994</v>
      </c>
      <c r="AC43" s="62">
        <v>134</v>
      </c>
    </row>
    <row r="44" spans="1:29" x14ac:dyDescent="0.25">
      <c r="A44" s="61" t="s">
        <v>161</v>
      </c>
      <c r="B44" s="61" t="s">
        <v>162</v>
      </c>
      <c r="C44" s="62">
        <v>2007</v>
      </c>
      <c r="D44" s="61" t="s">
        <v>78</v>
      </c>
      <c r="E44" s="62">
        <v>38</v>
      </c>
      <c r="F44" s="62">
        <v>406250</v>
      </c>
      <c r="G44" s="62">
        <v>69724</v>
      </c>
      <c r="H44" s="62">
        <v>152.9</v>
      </c>
      <c r="I44" s="62">
        <v>10690.79</v>
      </c>
      <c r="J44" s="62">
        <v>377812.5</v>
      </c>
      <c r="K44" s="62">
        <v>14145.49</v>
      </c>
      <c r="L44" s="62">
        <v>77612</v>
      </c>
      <c r="M44" s="62">
        <v>170.2</v>
      </c>
      <c r="N44" s="62">
        <v>372.25</v>
      </c>
      <c r="O44" s="62">
        <v>170584.71</v>
      </c>
      <c r="P44" s="63"/>
      <c r="Q44" s="63"/>
      <c r="R44" s="63"/>
      <c r="S44" s="63"/>
      <c r="T44" s="63"/>
      <c r="U44" s="63"/>
      <c r="V44" s="63"/>
      <c r="W44" s="63"/>
      <c r="X44" s="63"/>
      <c r="Y44" s="63"/>
      <c r="Z44" s="62">
        <v>175740</v>
      </c>
      <c r="AA44" s="62">
        <v>44782</v>
      </c>
      <c r="AB44" s="62">
        <v>98.21</v>
      </c>
      <c r="AC44" s="62">
        <v>4624.74</v>
      </c>
    </row>
    <row r="45" spans="1:29" x14ac:dyDescent="0.25">
      <c r="A45" s="61" t="s">
        <v>163</v>
      </c>
      <c r="B45" s="61" t="s">
        <v>164</v>
      </c>
      <c r="C45" s="62">
        <v>2008</v>
      </c>
      <c r="D45" s="61" t="s">
        <v>78</v>
      </c>
      <c r="E45" s="62">
        <v>50</v>
      </c>
      <c r="F45" s="62">
        <v>138362</v>
      </c>
      <c r="G45" s="62">
        <v>23668</v>
      </c>
      <c r="H45" s="62">
        <v>39.450000000000003</v>
      </c>
      <c r="I45" s="62">
        <v>2767.24</v>
      </c>
      <c r="J45" s="62">
        <v>128676.66</v>
      </c>
      <c r="K45" s="62">
        <v>161972.84</v>
      </c>
      <c r="L45" s="62">
        <v>43268</v>
      </c>
      <c r="M45" s="62">
        <v>72.11</v>
      </c>
      <c r="N45" s="62">
        <v>3239.46</v>
      </c>
      <c r="O45" s="62">
        <v>1953279.09</v>
      </c>
      <c r="P45" s="63"/>
      <c r="Q45" s="63"/>
      <c r="R45" s="63"/>
      <c r="S45" s="63"/>
      <c r="T45" s="63"/>
      <c r="U45" s="63"/>
      <c r="V45" s="63"/>
      <c r="W45" s="63"/>
      <c r="X45" s="63"/>
      <c r="Y45" s="63"/>
      <c r="Z45" s="62">
        <v>238900</v>
      </c>
      <c r="AA45" s="62">
        <v>15051</v>
      </c>
      <c r="AB45" s="62">
        <v>25.09</v>
      </c>
      <c r="AC45" s="62">
        <v>4778</v>
      </c>
    </row>
    <row r="46" spans="1:29" x14ac:dyDescent="0.25">
      <c r="A46" s="61" t="s">
        <v>163</v>
      </c>
      <c r="B46" s="61" t="s">
        <v>164</v>
      </c>
      <c r="C46" s="62">
        <v>2007</v>
      </c>
      <c r="D46" s="61" t="s">
        <v>83</v>
      </c>
      <c r="E46" s="62">
        <v>12</v>
      </c>
      <c r="F46" s="62">
        <v>3868</v>
      </c>
      <c r="G46" s="62">
        <v>8212</v>
      </c>
      <c r="H46" s="62">
        <v>57.03</v>
      </c>
      <c r="I46" s="62">
        <v>322.33</v>
      </c>
      <c r="J46" s="62">
        <v>3597.24</v>
      </c>
      <c r="K46" s="62">
        <v>0</v>
      </c>
      <c r="L46" s="63"/>
      <c r="M46" s="63"/>
      <c r="N46" s="63"/>
      <c r="O46" s="63"/>
      <c r="P46" s="63"/>
      <c r="Q46" s="63"/>
      <c r="R46" s="63"/>
      <c r="S46" s="63"/>
      <c r="T46" s="63"/>
      <c r="U46" s="63"/>
      <c r="V46" s="63"/>
      <c r="W46" s="63"/>
      <c r="X46" s="63"/>
      <c r="Y46" s="63"/>
      <c r="Z46" s="62">
        <v>170600</v>
      </c>
      <c r="AA46" s="62">
        <v>10581</v>
      </c>
      <c r="AB46" s="62">
        <v>73.48</v>
      </c>
      <c r="AC46" s="62">
        <v>14216.67</v>
      </c>
    </row>
    <row r="47" spans="1:29" x14ac:dyDescent="0.25">
      <c r="A47" s="61" t="s">
        <v>161</v>
      </c>
      <c r="B47" s="61" t="s">
        <v>162</v>
      </c>
      <c r="C47" s="62">
        <v>2008</v>
      </c>
      <c r="D47" s="61" t="s">
        <v>99</v>
      </c>
      <c r="E47" s="62">
        <v>24</v>
      </c>
      <c r="F47" s="62">
        <v>92320</v>
      </c>
      <c r="G47" s="62">
        <v>15368</v>
      </c>
      <c r="H47" s="62">
        <v>53.36</v>
      </c>
      <c r="I47" s="62">
        <v>3846.67</v>
      </c>
      <c r="J47" s="62">
        <v>85857.600000000006</v>
      </c>
      <c r="K47" s="62">
        <v>2956.35</v>
      </c>
      <c r="L47" s="62">
        <v>23238</v>
      </c>
      <c r="M47" s="62">
        <v>80.69</v>
      </c>
      <c r="N47" s="63"/>
      <c r="O47" s="63"/>
      <c r="P47" s="63"/>
      <c r="Q47" s="63"/>
      <c r="R47" s="63"/>
      <c r="S47" s="63"/>
      <c r="T47" s="63"/>
      <c r="U47" s="63"/>
      <c r="V47" s="63"/>
      <c r="W47" s="63"/>
      <c r="X47" s="63"/>
      <c r="Y47" s="63"/>
      <c r="Z47" s="62">
        <v>0</v>
      </c>
      <c r="AA47" s="62">
        <v>30522</v>
      </c>
      <c r="AB47" s="62">
        <v>105.98</v>
      </c>
      <c r="AC47" s="62">
        <v>0</v>
      </c>
    </row>
    <row r="48" spans="1:29" x14ac:dyDescent="0.25">
      <c r="A48" s="61" t="s">
        <v>81</v>
      </c>
      <c r="B48" s="61" t="s">
        <v>82</v>
      </c>
      <c r="C48" s="62">
        <v>2017</v>
      </c>
      <c r="D48" s="61" t="s">
        <v>94</v>
      </c>
      <c r="E48" s="62">
        <v>14</v>
      </c>
      <c r="F48" s="62">
        <v>380</v>
      </c>
      <c r="G48" s="62">
        <v>175</v>
      </c>
      <c r="H48" s="62">
        <v>1.04</v>
      </c>
      <c r="I48" s="62">
        <v>27.14</v>
      </c>
      <c r="J48" s="62">
        <v>353.4</v>
      </c>
      <c r="K48" s="62">
        <v>0</v>
      </c>
      <c r="L48" s="63"/>
      <c r="M48" s="63"/>
      <c r="N48" s="63"/>
      <c r="O48" s="63"/>
      <c r="P48" s="63"/>
      <c r="Q48" s="63"/>
      <c r="R48" s="63"/>
      <c r="S48" s="63"/>
      <c r="T48" s="63"/>
      <c r="U48" s="63"/>
      <c r="V48" s="63"/>
      <c r="W48" s="63"/>
      <c r="X48" s="63"/>
      <c r="Y48" s="63"/>
      <c r="Z48" s="62">
        <v>150</v>
      </c>
      <c r="AA48" s="62">
        <v>1027</v>
      </c>
      <c r="AB48" s="62">
        <v>6.11</v>
      </c>
      <c r="AC48" s="62">
        <v>10.71</v>
      </c>
    </row>
    <row r="49" spans="1:29" ht="30" x14ac:dyDescent="0.25">
      <c r="A49" s="61" t="s">
        <v>165</v>
      </c>
      <c r="B49" s="61" t="s">
        <v>166</v>
      </c>
      <c r="C49" s="62">
        <v>2017</v>
      </c>
      <c r="D49" s="61" t="s">
        <v>89</v>
      </c>
      <c r="E49" s="62">
        <v>52</v>
      </c>
      <c r="F49" s="62">
        <v>426315</v>
      </c>
      <c r="G49" s="62">
        <v>83554</v>
      </c>
      <c r="H49" s="62">
        <v>133.9</v>
      </c>
      <c r="I49" s="62">
        <v>8198.3700000000008</v>
      </c>
      <c r="J49" s="62">
        <v>396472.95</v>
      </c>
      <c r="K49" s="62">
        <v>0</v>
      </c>
      <c r="L49" s="63"/>
      <c r="M49" s="63"/>
      <c r="N49" s="63"/>
      <c r="O49" s="63"/>
      <c r="P49" s="63"/>
      <c r="Q49" s="63"/>
      <c r="R49" s="63"/>
      <c r="S49" s="63"/>
      <c r="T49" s="63"/>
      <c r="U49" s="63"/>
      <c r="V49" s="63"/>
      <c r="W49" s="63"/>
      <c r="X49" s="63"/>
      <c r="Y49" s="63"/>
      <c r="Z49" s="62">
        <v>1.8</v>
      </c>
      <c r="AA49" s="62">
        <v>13409</v>
      </c>
      <c r="AB49" s="62">
        <v>21.49</v>
      </c>
      <c r="AC49" s="62">
        <v>0.03</v>
      </c>
    </row>
    <row r="50" spans="1:29" ht="45" x14ac:dyDescent="0.25">
      <c r="A50" s="61" t="s">
        <v>167</v>
      </c>
      <c r="B50" s="61" t="s">
        <v>168</v>
      </c>
      <c r="C50" s="62">
        <v>2009</v>
      </c>
      <c r="D50" s="61" t="s">
        <v>78</v>
      </c>
      <c r="E50" s="62">
        <v>36</v>
      </c>
      <c r="F50" s="62">
        <v>101040</v>
      </c>
      <c r="G50" s="62">
        <v>17306</v>
      </c>
      <c r="H50" s="62">
        <v>40.06</v>
      </c>
      <c r="I50" s="62">
        <v>2806.67</v>
      </c>
      <c r="J50" s="62">
        <v>93967.2</v>
      </c>
      <c r="K50" s="62">
        <v>12116.39</v>
      </c>
      <c r="L50" s="62">
        <v>21226</v>
      </c>
      <c r="M50" s="62">
        <v>49.13</v>
      </c>
      <c r="N50" s="62">
        <v>336.57</v>
      </c>
      <c r="O50" s="62">
        <v>146115.20000000001</v>
      </c>
      <c r="P50" s="63"/>
      <c r="Q50" s="63"/>
      <c r="R50" s="63"/>
      <c r="S50" s="63"/>
      <c r="T50" s="63"/>
      <c r="U50" s="63"/>
      <c r="V50" s="63"/>
      <c r="W50" s="63"/>
      <c r="X50" s="63"/>
      <c r="Y50" s="63"/>
      <c r="Z50" s="62">
        <v>0</v>
      </c>
      <c r="AA50" s="63"/>
      <c r="AB50" s="63"/>
      <c r="AC50" s="62">
        <v>0</v>
      </c>
    </row>
    <row r="51" spans="1:29" ht="30" x14ac:dyDescent="0.25">
      <c r="A51" s="61" t="s">
        <v>169</v>
      </c>
      <c r="B51" s="61" t="s">
        <v>170</v>
      </c>
      <c r="C51" s="62">
        <v>2010</v>
      </c>
      <c r="D51" s="61" t="s">
        <v>78</v>
      </c>
      <c r="E51" s="62">
        <v>48</v>
      </c>
      <c r="F51" s="62">
        <v>196674</v>
      </c>
      <c r="G51" s="62">
        <v>30994</v>
      </c>
      <c r="H51" s="62">
        <v>53.81</v>
      </c>
      <c r="I51" s="62">
        <v>4097.38</v>
      </c>
      <c r="J51" s="62">
        <v>182906.82</v>
      </c>
      <c r="K51" s="62">
        <v>0</v>
      </c>
      <c r="L51" s="63"/>
      <c r="M51" s="63"/>
      <c r="N51" s="63"/>
      <c r="O51" s="63"/>
      <c r="P51" s="63"/>
      <c r="Q51" s="63"/>
      <c r="R51" s="63"/>
      <c r="S51" s="63"/>
      <c r="T51" s="63"/>
      <c r="U51" s="63"/>
      <c r="V51" s="63"/>
      <c r="W51" s="63"/>
      <c r="X51" s="63"/>
      <c r="Y51" s="63"/>
      <c r="Z51" s="62">
        <v>812.17</v>
      </c>
      <c r="AA51" s="62">
        <v>234449</v>
      </c>
      <c r="AB51" s="62">
        <v>407.03</v>
      </c>
      <c r="AC51" s="62">
        <v>16.920000000000002</v>
      </c>
    </row>
    <row r="52" spans="1:29" ht="30" x14ac:dyDescent="0.25">
      <c r="A52" s="61" t="s">
        <v>171</v>
      </c>
      <c r="B52" s="61" t="s">
        <v>172</v>
      </c>
      <c r="C52" s="62">
        <v>2006</v>
      </c>
      <c r="D52" s="61" t="s">
        <v>86</v>
      </c>
      <c r="E52" s="62">
        <v>80</v>
      </c>
      <c r="F52" s="62">
        <v>24248</v>
      </c>
      <c r="G52" s="62">
        <v>5529</v>
      </c>
      <c r="H52" s="62">
        <v>5.76</v>
      </c>
      <c r="I52" s="62">
        <v>303.10000000000002</v>
      </c>
      <c r="J52" s="62">
        <v>22550.639999999999</v>
      </c>
      <c r="K52" s="62">
        <v>774.98</v>
      </c>
      <c r="L52" s="62">
        <v>1749</v>
      </c>
      <c r="M52" s="62">
        <v>1.82</v>
      </c>
      <c r="N52" s="63"/>
      <c r="O52" s="63"/>
      <c r="P52" s="63"/>
      <c r="Q52" s="63"/>
      <c r="R52" s="63"/>
      <c r="S52" s="63"/>
      <c r="T52" s="63"/>
      <c r="U52" s="63"/>
      <c r="V52" s="63"/>
      <c r="W52" s="63"/>
      <c r="X52" s="63"/>
      <c r="Y52" s="63"/>
      <c r="Z52" s="62">
        <v>6530</v>
      </c>
      <c r="AA52" s="62">
        <v>43816</v>
      </c>
      <c r="AB52" s="62">
        <v>45.64</v>
      </c>
      <c r="AC52" s="62">
        <v>81.63</v>
      </c>
    </row>
    <row r="53" spans="1:29" ht="30" x14ac:dyDescent="0.25">
      <c r="A53" s="61" t="s">
        <v>173</v>
      </c>
      <c r="B53" s="61" t="s">
        <v>174</v>
      </c>
      <c r="C53" s="62">
        <v>2012</v>
      </c>
      <c r="D53" s="61" t="s">
        <v>99</v>
      </c>
      <c r="E53" s="62">
        <v>8</v>
      </c>
      <c r="F53" s="62">
        <v>24067</v>
      </c>
      <c r="G53" s="62">
        <v>3322</v>
      </c>
      <c r="H53" s="62">
        <v>34.6</v>
      </c>
      <c r="I53" s="62">
        <v>3008.38</v>
      </c>
      <c r="J53" s="62">
        <v>22382.31</v>
      </c>
      <c r="K53" s="62">
        <v>1597.48</v>
      </c>
      <c r="L53" s="62">
        <v>1923</v>
      </c>
      <c r="M53" s="62">
        <v>20.03</v>
      </c>
      <c r="N53" s="62">
        <v>199.68</v>
      </c>
      <c r="O53" s="62">
        <v>19264.47</v>
      </c>
      <c r="P53" s="63"/>
      <c r="Q53" s="63"/>
      <c r="R53" s="63"/>
      <c r="S53" s="63"/>
      <c r="T53" s="63"/>
      <c r="U53" s="63"/>
      <c r="V53" s="63"/>
      <c r="W53" s="63"/>
      <c r="X53" s="63"/>
      <c r="Y53" s="63"/>
      <c r="Z53" s="62">
        <v>1778.89</v>
      </c>
      <c r="AA53" s="62">
        <v>10108</v>
      </c>
      <c r="AB53" s="62">
        <v>105.29</v>
      </c>
      <c r="AC53" s="62">
        <v>222.36</v>
      </c>
    </row>
    <row r="54" spans="1:29" ht="30" x14ac:dyDescent="0.25">
      <c r="A54" s="61" t="s">
        <v>171</v>
      </c>
      <c r="B54" s="61" t="s">
        <v>172</v>
      </c>
      <c r="C54" s="62">
        <v>2004</v>
      </c>
      <c r="D54" s="61" t="s">
        <v>175</v>
      </c>
      <c r="E54" s="62">
        <v>20</v>
      </c>
      <c r="F54" s="63"/>
      <c r="G54" s="63"/>
      <c r="H54" s="63"/>
      <c r="I54" s="63"/>
      <c r="J54" s="63"/>
      <c r="K54" s="62">
        <v>0</v>
      </c>
      <c r="L54" s="63"/>
      <c r="M54" s="63"/>
      <c r="N54" s="63"/>
      <c r="O54" s="63"/>
      <c r="P54" s="63"/>
      <c r="Q54" s="63"/>
      <c r="R54" s="63"/>
      <c r="S54" s="63"/>
      <c r="T54" s="63"/>
      <c r="U54" s="63"/>
      <c r="V54" s="63"/>
      <c r="W54" s="63"/>
      <c r="X54" s="63"/>
      <c r="Y54" s="63"/>
      <c r="Z54" s="62">
        <v>0</v>
      </c>
      <c r="AA54" s="63"/>
      <c r="AB54" s="63"/>
      <c r="AC54" s="62">
        <v>0</v>
      </c>
    </row>
    <row r="55" spans="1:29" ht="30" x14ac:dyDescent="0.25">
      <c r="A55" s="61" t="s">
        <v>176</v>
      </c>
      <c r="B55" s="61" t="s">
        <v>177</v>
      </c>
      <c r="C55" s="62">
        <v>2011</v>
      </c>
      <c r="D55" s="61" t="s">
        <v>75</v>
      </c>
      <c r="E55" s="62">
        <v>10</v>
      </c>
      <c r="F55" s="63"/>
      <c r="G55" s="62">
        <v>16</v>
      </c>
      <c r="H55" s="62">
        <v>0.13</v>
      </c>
      <c r="I55" s="63"/>
      <c r="J55" s="63"/>
      <c r="K55" s="62">
        <v>0</v>
      </c>
      <c r="L55" s="63"/>
      <c r="M55" s="63"/>
      <c r="N55" s="63"/>
      <c r="O55" s="63"/>
      <c r="P55" s="63"/>
      <c r="Q55" s="63"/>
      <c r="R55" s="63"/>
      <c r="S55" s="63"/>
      <c r="T55" s="63"/>
      <c r="U55" s="63"/>
      <c r="V55" s="63"/>
      <c r="W55" s="63"/>
      <c r="X55" s="63"/>
      <c r="Y55" s="63"/>
      <c r="Z55" s="62">
        <v>0</v>
      </c>
      <c r="AA55" s="62">
        <v>4319</v>
      </c>
      <c r="AB55" s="62">
        <v>35.99</v>
      </c>
      <c r="AC55" s="62">
        <v>0</v>
      </c>
    </row>
    <row r="56" spans="1:29" x14ac:dyDescent="0.25">
      <c r="A56" s="61" t="s">
        <v>178</v>
      </c>
      <c r="B56" s="61" t="s">
        <v>179</v>
      </c>
      <c r="C56" s="62">
        <v>2013</v>
      </c>
      <c r="D56" s="61" t="s">
        <v>94</v>
      </c>
      <c r="E56" s="62">
        <v>10</v>
      </c>
      <c r="F56" s="62">
        <v>1273</v>
      </c>
      <c r="G56" s="62">
        <v>313</v>
      </c>
      <c r="H56" s="62">
        <v>2.61</v>
      </c>
      <c r="I56" s="62">
        <v>127.3</v>
      </c>
      <c r="J56" s="62">
        <v>1183.8900000000001</v>
      </c>
      <c r="K56" s="62">
        <v>0</v>
      </c>
      <c r="L56" s="63"/>
      <c r="M56" s="63"/>
      <c r="N56" s="63"/>
      <c r="O56" s="63"/>
      <c r="P56" s="63"/>
      <c r="Q56" s="63"/>
      <c r="R56" s="63"/>
      <c r="S56" s="63"/>
      <c r="T56" s="63"/>
      <c r="U56" s="62">
        <v>247</v>
      </c>
      <c r="V56" s="62">
        <v>992</v>
      </c>
      <c r="W56" s="62">
        <v>8.27</v>
      </c>
      <c r="X56" s="62">
        <v>24</v>
      </c>
      <c r="Y56" s="62">
        <v>5528.85</v>
      </c>
      <c r="Z56" s="62">
        <v>0.6</v>
      </c>
      <c r="AA56" s="62">
        <v>4040</v>
      </c>
      <c r="AB56" s="62">
        <v>33.67</v>
      </c>
      <c r="AC56" s="62">
        <v>0.06</v>
      </c>
    </row>
    <row r="57" spans="1:29" ht="30" x14ac:dyDescent="0.25">
      <c r="A57" s="61" t="s">
        <v>120</v>
      </c>
      <c r="B57" s="61" t="s">
        <v>121</v>
      </c>
      <c r="C57" s="62">
        <v>2016</v>
      </c>
      <c r="D57" s="61" t="s">
        <v>83</v>
      </c>
      <c r="E57" s="62">
        <v>10</v>
      </c>
      <c r="F57" s="62">
        <v>1423</v>
      </c>
      <c r="G57" s="62">
        <v>563</v>
      </c>
      <c r="H57" s="62">
        <v>4.6900000000000004</v>
      </c>
      <c r="I57" s="62">
        <v>142.30000000000001</v>
      </c>
      <c r="J57" s="62">
        <v>1323.39</v>
      </c>
      <c r="K57" s="62">
        <v>98.99</v>
      </c>
      <c r="L57" s="62">
        <v>178</v>
      </c>
      <c r="M57" s="62">
        <v>1.48</v>
      </c>
      <c r="N57" s="62">
        <v>9.9</v>
      </c>
      <c r="O57" s="62">
        <v>1193.79</v>
      </c>
      <c r="P57" s="63"/>
      <c r="Q57" s="63"/>
      <c r="R57" s="63"/>
      <c r="S57" s="63"/>
      <c r="T57" s="63"/>
      <c r="U57" s="63"/>
      <c r="V57" s="63"/>
      <c r="W57" s="63"/>
      <c r="X57" s="63"/>
      <c r="Y57" s="63"/>
      <c r="Z57" s="62">
        <v>93400</v>
      </c>
      <c r="AA57" s="62">
        <v>6436</v>
      </c>
      <c r="AB57" s="62">
        <v>53.63</v>
      </c>
      <c r="AC57" s="62">
        <v>9340</v>
      </c>
    </row>
    <row r="58" spans="1:29" ht="30" x14ac:dyDescent="0.25">
      <c r="A58" s="61" t="s">
        <v>180</v>
      </c>
      <c r="B58" s="61" t="s">
        <v>181</v>
      </c>
      <c r="C58" s="62">
        <v>2012</v>
      </c>
      <c r="D58" s="61" t="s">
        <v>72</v>
      </c>
      <c r="E58" s="62">
        <v>80</v>
      </c>
      <c r="F58" s="62">
        <v>465280</v>
      </c>
      <c r="G58" s="62">
        <v>58002</v>
      </c>
      <c r="H58" s="62">
        <v>60.42</v>
      </c>
      <c r="I58" s="62">
        <v>5816</v>
      </c>
      <c r="J58" s="62">
        <v>432710.40000000002</v>
      </c>
      <c r="K58" s="62">
        <v>0</v>
      </c>
      <c r="L58" s="63"/>
      <c r="M58" s="63"/>
      <c r="N58" s="63"/>
      <c r="O58" s="63"/>
      <c r="P58" s="63"/>
      <c r="Q58" s="63"/>
      <c r="R58" s="63"/>
      <c r="S58" s="63"/>
      <c r="T58" s="63"/>
      <c r="U58" s="63"/>
      <c r="V58" s="63"/>
      <c r="W58" s="63"/>
      <c r="X58" s="63"/>
      <c r="Y58" s="63"/>
      <c r="Z58" s="62">
        <v>2080</v>
      </c>
      <c r="AA58" s="62">
        <v>25130</v>
      </c>
      <c r="AB58" s="62">
        <v>26.18</v>
      </c>
      <c r="AC58" s="62">
        <v>26</v>
      </c>
    </row>
    <row r="59" spans="1:29" x14ac:dyDescent="0.25">
      <c r="A59" s="61" t="s">
        <v>84</v>
      </c>
      <c r="B59" s="61" t="s">
        <v>85</v>
      </c>
      <c r="C59" s="62">
        <v>2017</v>
      </c>
      <c r="D59" s="61" t="s">
        <v>78</v>
      </c>
      <c r="E59" s="62">
        <v>25</v>
      </c>
      <c r="F59" s="62">
        <v>86832</v>
      </c>
      <c r="G59" s="62">
        <v>14905</v>
      </c>
      <c r="H59" s="62">
        <v>49.68</v>
      </c>
      <c r="I59" s="62">
        <v>3473.28</v>
      </c>
      <c r="J59" s="62">
        <v>80753.759999999995</v>
      </c>
      <c r="K59" s="62">
        <v>10041.709999999999</v>
      </c>
      <c r="L59" s="62">
        <v>4722</v>
      </c>
      <c r="M59" s="62">
        <v>15.74</v>
      </c>
      <c r="N59" s="62">
        <v>401.67</v>
      </c>
      <c r="O59" s="62">
        <v>121095.96</v>
      </c>
      <c r="P59" s="63"/>
      <c r="Q59" s="63"/>
      <c r="R59" s="63"/>
      <c r="S59" s="63"/>
      <c r="T59" s="63"/>
      <c r="U59" s="63"/>
      <c r="V59" s="63"/>
      <c r="W59" s="63"/>
      <c r="X59" s="63"/>
      <c r="Y59" s="63"/>
      <c r="Z59" s="62">
        <v>659</v>
      </c>
      <c r="AA59" s="62">
        <v>3595</v>
      </c>
      <c r="AB59" s="62">
        <v>11.98</v>
      </c>
      <c r="AC59" s="62">
        <v>26.36</v>
      </c>
    </row>
    <row r="60" spans="1:29" ht="30" x14ac:dyDescent="0.25">
      <c r="A60" s="61" t="s">
        <v>182</v>
      </c>
      <c r="B60" s="61" t="s">
        <v>183</v>
      </c>
      <c r="C60" s="62">
        <v>2016</v>
      </c>
      <c r="D60" s="61" t="s">
        <v>99</v>
      </c>
      <c r="E60" s="62">
        <v>60</v>
      </c>
      <c r="F60" s="62">
        <v>577242</v>
      </c>
      <c r="G60" s="62">
        <v>66290</v>
      </c>
      <c r="H60" s="62">
        <v>92.07</v>
      </c>
      <c r="I60" s="62">
        <v>9620.7000000000007</v>
      </c>
      <c r="J60" s="62">
        <v>536835.06000000006</v>
      </c>
      <c r="K60" s="62">
        <v>0</v>
      </c>
      <c r="L60" s="63"/>
      <c r="M60" s="63"/>
      <c r="N60" s="63"/>
      <c r="O60" s="63"/>
      <c r="P60" s="63"/>
      <c r="Q60" s="63"/>
      <c r="R60" s="63"/>
      <c r="S60" s="63"/>
      <c r="T60" s="63"/>
      <c r="U60" s="63"/>
      <c r="V60" s="63"/>
      <c r="W60" s="63"/>
      <c r="X60" s="63"/>
      <c r="Y60" s="63"/>
      <c r="Z60" s="62">
        <v>137027</v>
      </c>
      <c r="AA60" s="62">
        <v>18375</v>
      </c>
      <c r="AB60" s="62">
        <v>25.52</v>
      </c>
      <c r="AC60" s="62">
        <v>2283.7800000000002</v>
      </c>
    </row>
    <row r="61" spans="1:29" x14ac:dyDescent="0.25">
      <c r="A61" s="61" t="s">
        <v>184</v>
      </c>
      <c r="B61" s="61" t="s">
        <v>185</v>
      </c>
      <c r="C61" s="62">
        <v>2017</v>
      </c>
      <c r="D61" s="61" t="s">
        <v>89</v>
      </c>
      <c r="E61" s="62">
        <v>48</v>
      </c>
      <c r="F61" s="62">
        <v>224336</v>
      </c>
      <c r="G61" s="62">
        <v>46293</v>
      </c>
      <c r="H61" s="62">
        <v>80.37</v>
      </c>
      <c r="I61" s="62">
        <v>4673.67</v>
      </c>
      <c r="J61" s="62">
        <v>208632.48</v>
      </c>
      <c r="K61" s="62">
        <v>0</v>
      </c>
      <c r="L61" s="63"/>
      <c r="M61" s="63"/>
      <c r="N61" s="63"/>
      <c r="O61" s="63"/>
      <c r="P61" s="63"/>
      <c r="Q61" s="63"/>
      <c r="R61" s="63"/>
      <c r="S61" s="63"/>
      <c r="T61" s="63"/>
      <c r="U61" s="62">
        <v>16768</v>
      </c>
      <c r="V61" s="62">
        <v>28225</v>
      </c>
      <c r="W61" s="62">
        <v>49</v>
      </c>
      <c r="X61" s="62">
        <v>349</v>
      </c>
      <c r="Y61" s="62">
        <v>375334.91</v>
      </c>
      <c r="Z61" s="62">
        <v>2202</v>
      </c>
      <c r="AA61" s="62">
        <v>15855</v>
      </c>
      <c r="AB61" s="62">
        <v>27.53</v>
      </c>
      <c r="AC61" s="62">
        <v>45.88</v>
      </c>
    </row>
    <row r="62" spans="1:29" x14ac:dyDescent="0.25">
      <c r="A62" s="61" t="s">
        <v>157</v>
      </c>
      <c r="B62" s="61" t="s">
        <v>158</v>
      </c>
      <c r="C62" s="62">
        <v>2016</v>
      </c>
      <c r="D62" s="61" t="s">
        <v>94</v>
      </c>
      <c r="E62" s="62">
        <v>9</v>
      </c>
      <c r="F62" s="62">
        <v>97</v>
      </c>
      <c r="G62" s="62">
        <v>32</v>
      </c>
      <c r="H62" s="62">
        <v>0.3</v>
      </c>
      <c r="I62" s="62">
        <v>10.78</v>
      </c>
      <c r="J62" s="62">
        <v>90.21</v>
      </c>
      <c r="K62" s="62">
        <v>0</v>
      </c>
      <c r="L62" s="63"/>
      <c r="M62" s="63"/>
      <c r="N62" s="63"/>
      <c r="O62" s="63"/>
      <c r="P62" s="63"/>
      <c r="Q62" s="63"/>
      <c r="R62" s="63"/>
      <c r="S62" s="63"/>
      <c r="T62" s="63"/>
      <c r="U62" s="63"/>
      <c r="V62" s="63"/>
      <c r="W62" s="63"/>
      <c r="X62" s="63"/>
      <c r="Y62" s="63"/>
      <c r="Z62" s="62">
        <v>0</v>
      </c>
      <c r="AA62" s="63"/>
      <c r="AB62" s="63"/>
      <c r="AC62" s="62">
        <v>0</v>
      </c>
    </row>
    <row r="63" spans="1:29" ht="30" x14ac:dyDescent="0.25">
      <c r="A63" s="61" t="s">
        <v>186</v>
      </c>
      <c r="B63" s="61" t="s">
        <v>187</v>
      </c>
      <c r="C63" s="62">
        <v>2010</v>
      </c>
      <c r="D63" s="61" t="s">
        <v>94</v>
      </c>
      <c r="E63" s="62">
        <v>6</v>
      </c>
      <c r="F63" s="62">
        <v>712</v>
      </c>
      <c r="G63" s="62">
        <v>148</v>
      </c>
      <c r="H63" s="62">
        <v>2.06</v>
      </c>
      <c r="I63" s="62">
        <v>118.67</v>
      </c>
      <c r="J63" s="62">
        <v>662.16</v>
      </c>
      <c r="K63" s="62">
        <v>0</v>
      </c>
      <c r="L63" s="63"/>
      <c r="M63" s="63"/>
      <c r="N63" s="63"/>
      <c r="O63" s="63"/>
      <c r="P63" s="62">
        <v>361</v>
      </c>
      <c r="Q63" s="62">
        <v>775</v>
      </c>
      <c r="R63" s="62">
        <v>10.76</v>
      </c>
      <c r="S63" s="62">
        <v>60</v>
      </c>
      <c r="T63" s="62">
        <v>4573.51</v>
      </c>
      <c r="U63" s="63"/>
      <c r="V63" s="63"/>
      <c r="W63" s="63"/>
      <c r="X63" s="63"/>
      <c r="Y63" s="63"/>
      <c r="Z63" s="62">
        <v>44535</v>
      </c>
      <c r="AA63" s="62">
        <v>1285</v>
      </c>
      <c r="AB63" s="62">
        <v>17.850000000000001</v>
      </c>
      <c r="AC63" s="62">
        <v>7422.5</v>
      </c>
    </row>
    <row r="64" spans="1:29" ht="30" x14ac:dyDescent="0.25">
      <c r="A64" s="61" t="s">
        <v>188</v>
      </c>
      <c r="B64" s="61" t="s">
        <v>189</v>
      </c>
      <c r="C64" s="62">
        <v>2007</v>
      </c>
      <c r="D64" s="61" t="s">
        <v>86</v>
      </c>
      <c r="E64" s="62">
        <v>100</v>
      </c>
      <c r="F64" s="62">
        <v>560320</v>
      </c>
      <c r="G64" s="62">
        <v>86836</v>
      </c>
      <c r="H64" s="62">
        <v>72.36</v>
      </c>
      <c r="I64" s="62">
        <v>5603.2</v>
      </c>
      <c r="J64" s="62">
        <v>521097.6</v>
      </c>
      <c r="K64" s="62">
        <v>74950.53</v>
      </c>
      <c r="L64" s="62">
        <v>112025</v>
      </c>
      <c r="M64" s="62">
        <v>93.35</v>
      </c>
      <c r="N64" s="62">
        <v>749.51</v>
      </c>
      <c r="O64" s="62">
        <v>903850.97</v>
      </c>
      <c r="P64" s="63"/>
      <c r="Q64" s="63"/>
      <c r="R64" s="63"/>
      <c r="S64" s="63"/>
      <c r="T64" s="63"/>
      <c r="U64" s="63"/>
      <c r="V64" s="63"/>
      <c r="W64" s="63"/>
      <c r="X64" s="63"/>
      <c r="Y64" s="63"/>
      <c r="Z64" s="62">
        <v>10847</v>
      </c>
      <c r="AA64" s="62">
        <v>50717</v>
      </c>
      <c r="AB64" s="62">
        <v>42.26</v>
      </c>
      <c r="AC64" s="62">
        <v>108.47</v>
      </c>
    </row>
    <row r="65" spans="1:29" x14ac:dyDescent="0.25">
      <c r="A65" s="61" t="s">
        <v>190</v>
      </c>
      <c r="B65" s="61" t="s">
        <v>191</v>
      </c>
      <c r="C65" s="62">
        <v>2007</v>
      </c>
      <c r="D65" s="61" t="s">
        <v>75</v>
      </c>
      <c r="E65" s="62">
        <v>12</v>
      </c>
      <c r="F65" s="62">
        <v>74</v>
      </c>
      <c r="G65" s="62">
        <v>17</v>
      </c>
      <c r="H65" s="62">
        <v>0.12</v>
      </c>
      <c r="I65" s="62">
        <v>6.17</v>
      </c>
      <c r="J65" s="62">
        <v>68.819999999999993</v>
      </c>
      <c r="K65" s="62">
        <v>0</v>
      </c>
      <c r="L65" s="63"/>
      <c r="M65" s="63"/>
      <c r="N65" s="63"/>
      <c r="O65" s="63"/>
      <c r="P65" s="63"/>
      <c r="Q65" s="63"/>
      <c r="R65" s="63"/>
      <c r="S65" s="63"/>
      <c r="T65" s="63"/>
      <c r="U65" s="63"/>
      <c r="V65" s="63"/>
      <c r="W65" s="63"/>
      <c r="X65" s="63"/>
      <c r="Y65" s="63"/>
      <c r="Z65" s="62">
        <v>1818</v>
      </c>
      <c r="AA65" s="62">
        <v>17720</v>
      </c>
      <c r="AB65" s="62">
        <v>123.06</v>
      </c>
      <c r="AC65" s="62">
        <v>151.5</v>
      </c>
    </row>
    <row r="66" spans="1:29" x14ac:dyDescent="0.25">
      <c r="A66" s="61" t="s">
        <v>192</v>
      </c>
      <c r="B66" s="61" t="s">
        <v>193</v>
      </c>
      <c r="C66" s="62">
        <v>2014</v>
      </c>
      <c r="D66" s="61" t="s">
        <v>72</v>
      </c>
      <c r="E66" s="62">
        <v>35</v>
      </c>
      <c r="F66" s="62">
        <v>63669</v>
      </c>
      <c r="G66" s="62">
        <v>9623</v>
      </c>
      <c r="H66" s="62">
        <v>22.91</v>
      </c>
      <c r="I66" s="62">
        <v>1819.11</v>
      </c>
      <c r="J66" s="62">
        <v>59212.17</v>
      </c>
      <c r="K66" s="62">
        <v>8281.2800000000007</v>
      </c>
      <c r="L66" s="62">
        <v>9897</v>
      </c>
      <c r="M66" s="62">
        <v>23.56</v>
      </c>
      <c r="N66" s="62">
        <v>236.61</v>
      </c>
      <c r="O66" s="62">
        <v>99866.44</v>
      </c>
      <c r="P66" s="63"/>
      <c r="Q66" s="63"/>
      <c r="R66" s="63"/>
      <c r="S66" s="63"/>
      <c r="T66" s="63"/>
      <c r="U66" s="63"/>
      <c r="V66" s="63"/>
      <c r="W66" s="63"/>
      <c r="X66" s="63"/>
      <c r="Y66" s="63"/>
      <c r="Z66" s="62">
        <v>50000</v>
      </c>
      <c r="AA66" s="62">
        <v>2497</v>
      </c>
      <c r="AB66" s="62">
        <v>5.95</v>
      </c>
      <c r="AC66" s="62">
        <v>1428.57</v>
      </c>
    </row>
    <row r="67" spans="1:29" ht="30" x14ac:dyDescent="0.25">
      <c r="A67" s="61" t="s">
        <v>194</v>
      </c>
      <c r="B67" s="61" t="s">
        <v>195</v>
      </c>
      <c r="C67" s="62">
        <v>2008</v>
      </c>
      <c r="D67" s="61" t="s">
        <v>86</v>
      </c>
      <c r="E67" s="62">
        <v>189</v>
      </c>
      <c r="F67" s="62">
        <v>75836</v>
      </c>
      <c r="G67" s="62">
        <v>28601</v>
      </c>
      <c r="H67" s="62">
        <v>12.61</v>
      </c>
      <c r="I67" s="62">
        <v>401.25</v>
      </c>
      <c r="J67" s="62">
        <v>70527.48</v>
      </c>
      <c r="K67" s="62">
        <v>141961.20000000001</v>
      </c>
      <c r="L67" s="62">
        <v>277830</v>
      </c>
      <c r="M67" s="62">
        <v>122.5</v>
      </c>
      <c r="N67" s="62">
        <v>751.12</v>
      </c>
      <c r="O67" s="62">
        <v>1711952.73</v>
      </c>
      <c r="P67" s="63"/>
      <c r="Q67" s="63"/>
      <c r="R67" s="63"/>
      <c r="S67" s="63"/>
      <c r="T67" s="63"/>
      <c r="U67" s="63"/>
      <c r="V67" s="63"/>
      <c r="W67" s="63"/>
      <c r="X67" s="63"/>
      <c r="Y67" s="63"/>
      <c r="Z67" s="62">
        <v>154385</v>
      </c>
      <c r="AA67" s="62">
        <v>1030596</v>
      </c>
      <c r="AB67" s="62">
        <v>454.41</v>
      </c>
      <c r="AC67" s="62">
        <v>816.85</v>
      </c>
    </row>
    <row r="68" spans="1:29" ht="30" x14ac:dyDescent="0.25">
      <c r="A68" s="61" t="s">
        <v>122</v>
      </c>
      <c r="B68" s="61" t="s">
        <v>123</v>
      </c>
      <c r="C68" s="62">
        <v>2007</v>
      </c>
      <c r="D68" s="61" t="s">
        <v>86</v>
      </c>
      <c r="E68" s="62">
        <v>62</v>
      </c>
      <c r="F68" s="62">
        <v>15184</v>
      </c>
      <c r="G68" s="62">
        <v>2151</v>
      </c>
      <c r="H68" s="62">
        <v>2.89</v>
      </c>
      <c r="I68" s="62">
        <v>244.9</v>
      </c>
      <c r="J68" s="62">
        <v>14121.12</v>
      </c>
      <c r="K68" s="62">
        <v>641</v>
      </c>
      <c r="L68" s="62">
        <v>1484</v>
      </c>
      <c r="M68" s="62">
        <v>1.99</v>
      </c>
      <c r="N68" s="62">
        <v>10.34</v>
      </c>
      <c r="O68" s="62">
        <v>7730.01</v>
      </c>
      <c r="P68" s="63"/>
      <c r="Q68" s="63"/>
      <c r="R68" s="63"/>
      <c r="S68" s="63"/>
      <c r="T68" s="63"/>
      <c r="U68" s="62">
        <v>350</v>
      </c>
      <c r="V68" s="62">
        <v>924</v>
      </c>
      <c r="W68" s="62">
        <v>1.24</v>
      </c>
      <c r="X68" s="62">
        <v>5</v>
      </c>
      <c r="Y68" s="62">
        <v>7834.4</v>
      </c>
      <c r="Z68" s="62">
        <v>3830.99</v>
      </c>
      <c r="AA68" s="62">
        <v>28604</v>
      </c>
      <c r="AB68" s="62">
        <v>38.450000000000003</v>
      </c>
      <c r="AC68" s="62">
        <v>61.79</v>
      </c>
    </row>
    <row r="69" spans="1:29" ht="30" x14ac:dyDescent="0.25">
      <c r="A69" s="61" t="s">
        <v>138</v>
      </c>
      <c r="B69" s="61" t="s">
        <v>139</v>
      </c>
      <c r="C69" s="62">
        <v>2018</v>
      </c>
      <c r="D69" s="61" t="s">
        <v>75</v>
      </c>
      <c r="E69" s="62">
        <v>6</v>
      </c>
      <c r="F69" s="63"/>
      <c r="G69" s="63"/>
      <c r="H69" s="63"/>
      <c r="I69" s="63"/>
      <c r="J69" s="63"/>
      <c r="K69" s="62">
        <v>0</v>
      </c>
      <c r="L69" s="63"/>
      <c r="M69" s="63"/>
      <c r="N69" s="63"/>
      <c r="O69" s="63"/>
      <c r="P69" s="63"/>
      <c r="Q69" s="63"/>
      <c r="R69" s="63"/>
      <c r="S69" s="63"/>
      <c r="T69" s="63"/>
      <c r="U69" s="63"/>
      <c r="V69" s="63"/>
      <c r="W69" s="63"/>
      <c r="X69" s="63"/>
      <c r="Y69" s="63"/>
      <c r="Z69" s="62">
        <v>17000</v>
      </c>
      <c r="AA69" s="62">
        <v>2190</v>
      </c>
      <c r="AB69" s="62">
        <v>30.42</v>
      </c>
      <c r="AC69" s="62">
        <v>2833.33</v>
      </c>
    </row>
    <row r="70" spans="1:29" x14ac:dyDescent="0.25">
      <c r="A70" s="61" t="s">
        <v>196</v>
      </c>
      <c r="B70" s="61" t="s">
        <v>197</v>
      </c>
      <c r="C70" s="62">
        <v>2015</v>
      </c>
      <c r="D70" s="61" t="s">
        <v>72</v>
      </c>
      <c r="E70" s="62">
        <v>32</v>
      </c>
      <c r="F70" s="62">
        <v>270400</v>
      </c>
      <c r="G70" s="62">
        <v>39754</v>
      </c>
      <c r="H70" s="62">
        <v>103.53</v>
      </c>
      <c r="I70" s="62">
        <v>8450</v>
      </c>
      <c r="J70" s="62">
        <v>251472</v>
      </c>
      <c r="K70" s="62">
        <v>0</v>
      </c>
      <c r="L70" s="63"/>
      <c r="M70" s="63"/>
      <c r="N70" s="63"/>
      <c r="O70" s="63"/>
      <c r="P70" s="63"/>
      <c r="Q70" s="63"/>
      <c r="R70" s="63"/>
      <c r="S70" s="63"/>
      <c r="T70" s="63"/>
      <c r="U70" s="63"/>
      <c r="V70" s="63"/>
      <c r="W70" s="63"/>
      <c r="X70" s="63"/>
      <c r="Y70" s="63"/>
      <c r="Z70" s="62">
        <v>71700</v>
      </c>
      <c r="AA70" s="62">
        <v>40866</v>
      </c>
      <c r="AB70" s="62">
        <v>106.42</v>
      </c>
      <c r="AC70" s="62">
        <v>2240.63</v>
      </c>
    </row>
    <row r="71" spans="1:29" x14ac:dyDescent="0.25">
      <c r="A71" s="61" t="s">
        <v>198</v>
      </c>
      <c r="B71" s="61" t="s">
        <v>199</v>
      </c>
      <c r="C71" s="62">
        <v>2010</v>
      </c>
      <c r="D71" s="61" t="s">
        <v>99</v>
      </c>
      <c r="E71" s="62">
        <v>40</v>
      </c>
      <c r="F71" s="62">
        <v>349782</v>
      </c>
      <c r="G71" s="62">
        <v>43238</v>
      </c>
      <c r="H71" s="62">
        <v>90.08</v>
      </c>
      <c r="I71" s="62">
        <v>8744.5499999999993</v>
      </c>
      <c r="J71" s="62">
        <v>325297.26</v>
      </c>
      <c r="K71" s="62">
        <v>0</v>
      </c>
      <c r="L71" s="63"/>
      <c r="M71" s="63"/>
      <c r="N71" s="63"/>
      <c r="O71" s="63"/>
      <c r="P71" s="63"/>
      <c r="Q71" s="63"/>
      <c r="R71" s="63"/>
      <c r="S71" s="63"/>
      <c r="T71" s="63"/>
      <c r="U71" s="63"/>
      <c r="V71" s="63"/>
      <c r="W71" s="63"/>
      <c r="X71" s="63"/>
      <c r="Y71" s="63"/>
      <c r="Z71" s="62">
        <v>1594</v>
      </c>
      <c r="AA71" s="62">
        <v>11536</v>
      </c>
      <c r="AB71" s="62">
        <v>24.03</v>
      </c>
      <c r="AC71" s="62">
        <v>39.85</v>
      </c>
    </row>
    <row r="72" spans="1:29" x14ac:dyDescent="0.25">
      <c r="A72" s="61" t="s">
        <v>200</v>
      </c>
      <c r="B72" s="61" t="s">
        <v>201</v>
      </c>
      <c r="C72" s="62">
        <v>2003</v>
      </c>
      <c r="D72" s="61" t="s">
        <v>78</v>
      </c>
      <c r="E72" s="62">
        <v>56</v>
      </c>
      <c r="F72" s="62">
        <v>237760</v>
      </c>
      <c r="G72" s="62">
        <v>25087</v>
      </c>
      <c r="H72" s="62">
        <v>37.33</v>
      </c>
      <c r="I72" s="62">
        <v>4245.71</v>
      </c>
      <c r="J72" s="62">
        <v>221116.79999999999</v>
      </c>
      <c r="K72" s="62">
        <v>0</v>
      </c>
      <c r="L72" s="63"/>
      <c r="M72" s="63"/>
      <c r="N72" s="63"/>
      <c r="O72" s="63"/>
      <c r="P72" s="63"/>
      <c r="Q72" s="63"/>
      <c r="R72" s="63"/>
      <c r="S72" s="63"/>
      <c r="T72" s="63"/>
      <c r="U72" s="63"/>
      <c r="V72" s="63"/>
      <c r="W72" s="63"/>
      <c r="X72" s="63"/>
      <c r="Y72" s="63"/>
      <c r="Z72" s="62">
        <v>0</v>
      </c>
      <c r="AA72" s="63"/>
      <c r="AB72" s="63"/>
      <c r="AC72" s="62">
        <v>0</v>
      </c>
    </row>
    <row r="73" spans="1:29" x14ac:dyDescent="0.25">
      <c r="A73" s="61" t="s">
        <v>202</v>
      </c>
      <c r="B73" s="61" t="s">
        <v>203</v>
      </c>
      <c r="C73" s="62">
        <v>2018</v>
      </c>
      <c r="D73" s="61" t="s">
        <v>78</v>
      </c>
      <c r="E73" s="62">
        <v>48</v>
      </c>
      <c r="F73" s="62">
        <v>296141</v>
      </c>
      <c r="G73" s="62">
        <v>68329</v>
      </c>
      <c r="H73" s="62">
        <v>118.63</v>
      </c>
      <c r="I73" s="62">
        <v>6169.6</v>
      </c>
      <c r="J73" s="62">
        <v>275411.13</v>
      </c>
      <c r="K73" s="62">
        <v>0</v>
      </c>
      <c r="L73" s="63"/>
      <c r="M73" s="63"/>
      <c r="N73" s="63"/>
      <c r="O73" s="63"/>
      <c r="P73" s="63"/>
      <c r="Q73" s="63"/>
      <c r="R73" s="63"/>
      <c r="S73" s="63"/>
      <c r="T73" s="63"/>
      <c r="U73" s="63"/>
      <c r="V73" s="63"/>
      <c r="W73" s="63"/>
      <c r="X73" s="63"/>
      <c r="Y73" s="63"/>
      <c r="Z73" s="62">
        <v>35716</v>
      </c>
      <c r="AA73" s="62">
        <v>3412</v>
      </c>
      <c r="AB73" s="62">
        <v>5.92</v>
      </c>
      <c r="AC73" s="62">
        <v>744.08</v>
      </c>
    </row>
    <row r="74" spans="1:29" x14ac:dyDescent="0.25">
      <c r="A74" s="61" t="s">
        <v>204</v>
      </c>
      <c r="B74" s="61" t="s">
        <v>205</v>
      </c>
      <c r="C74" s="62">
        <v>2018</v>
      </c>
      <c r="D74" s="61" t="s">
        <v>89</v>
      </c>
      <c r="E74" s="62">
        <v>100</v>
      </c>
      <c r="F74" s="62">
        <v>957600</v>
      </c>
      <c r="G74" s="62">
        <v>154943</v>
      </c>
      <c r="H74" s="62">
        <v>129.12</v>
      </c>
      <c r="I74" s="62">
        <v>9576</v>
      </c>
      <c r="J74" s="62">
        <v>890568</v>
      </c>
      <c r="K74" s="62">
        <v>0</v>
      </c>
      <c r="L74" s="63"/>
      <c r="M74" s="63"/>
      <c r="N74" s="63"/>
      <c r="O74" s="63"/>
      <c r="P74" s="63"/>
      <c r="Q74" s="63"/>
      <c r="R74" s="63"/>
      <c r="S74" s="63"/>
      <c r="T74" s="63"/>
      <c r="U74" s="63"/>
      <c r="V74" s="63"/>
      <c r="W74" s="63"/>
      <c r="X74" s="63"/>
      <c r="Y74" s="63"/>
      <c r="Z74" s="62">
        <v>242043</v>
      </c>
      <c r="AA74" s="62">
        <v>27972</v>
      </c>
      <c r="AB74" s="62">
        <v>23.31</v>
      </c>
      <c r="AC74" s="62">
        <v>2420.4299999999998</v>
      </c>
    </row>
    <row r="75" spans="1:29" ht="30" x14ac:dyDescent="0.25">
      <c r="A75" s="61" t="s">
        <v>206</v>
      </c>
      <c r="B75" s="61" t="s">
        <v>207</v>
      </c>
      <c r="C75" s="62">
        <v>2013</v>
      </c>
      <c r="D75" s="61" t="s">
        <v>99</v>
      </c>
      <c r="E75" s="62">
        <v>60</v>
      </c>
      <c r="F75" s="62">
        <v>158000</v>
      </c>
      <c r="G75" s="62">
        <v>30735</v>
      </c>
      <c r="H75" s="62">
        <v>42.69</v>
      </c>
      <c r="I75" s="62">
        <v>2633.33</v>
      </c>
      <c r="J75" s="62">
        <v>146940</v>
      </c>
      <c r="K75" s="62">
        <v>0</v>
      </c>
      <c r="L75" s="62">
        <v>17128</v>
      </c>
      <c r="M75" s="62">
        <v>23.79</v>
      </c>
      <c r="N75" s="63"/>
      <c r="O75" s="63"/>
      <c r="P75" s="63"/>
      <c r="Q75" s="63"/>
      <c r="R75" s="63"/>
      <c r="S75" s="63"/>
      <c r="T75" s="63"/>
      <c r="U75" s="63"/>
      <c r="V75" s="63"/>
      <c r="W75" s="63"/>
      <c r="X75" s="63"/>
      <c r="Y75" s="63"/>
      <c r="Z75" s="62">
        <v>0</v>
      </c>
      <c r="AA75" s="63"/>
      <c r="AB75" s="63"/>
      <c r="AC75" s="62">
        <v>0</v>
      </c>
    </row>
    <row r="76" spans="1:29" x14ac:dyDescent="0.25">
      <c r="A76" s="61" t="s">
        <v>208</v>
      </c>
      <c r="B76" s="61" t="s">
        <v>209</v>
      </c>
      <c r="C76" s="62">
        <v>2005</v>
      </c>
      <c r="D76" s="61" t="s">
        <v>83</v>
      </c>
      <c r="E76" s="62">
        <v>32</v>
      </c>
      <c r="F76" s="62">
        <v>26080</v>
      </c>
      <c r="G76" s="62">
        <v>4148</v>
      </c>
      <c r="H76" s="62">
        <v>10.8</v>
      </c>
      <c r="I76" s="62">
        <v>815</v>
      </c>
      <c r="J76" s="62">
        <v>24254.400000000001</v>
      </c>
      <c r="K76" s="62">
        <v>127</v>
      </c>
      <c r="L76" s="62">
        <v>1603</v>
      </c>
      <c r="M76" s="62">
        <v>4.17</v>
      </c>
      <c r="N76" s="63"/>
      <c r="O76" s="63"/>
      <c r="P76" s="63"/>
      <c r="Q76" s="63"/>
      <c r="R76" s="63"/>
      <c r="S76" s="63"/>
      <c r="T76" s="63"/>
      <c r="U76" s="63"/>
      <c r="V76" s="63"/>
      <c r="W76" s="63"/>
      <c r="X76" s="63"/>
      <c r="Y76" s="63"/>
      <c r="Z76" s="62">
        <v>1422</v>
      </c>
      <c r="AA76" s="62">
        <v>7706</v>
      </c>
      <c r="AB76" s="62">
        <v>20.07</v>
      </c>
      <c r="AC76" s="62">
        <v>44.44</v>
      </c>
    </row>
    <row r="77" spans="1:29" ht="30" x14ac:dyDescent="0.25">
      <c r="A77" s="61" t="s">
        <v>117</v>
      </c>
      <c r="B77" s="61" t="s">
        <v>118</v>
      </c>
      <c r="C77" s="62">
        <v>2015</v>
      </c>
      <c r="D77" s="61" t="s">
        <v>135</v>
      </c>
      <c r="E77" s="62">
        <v>109</v>
      </c>
      <c r="F77" s="62">
        <v>94909</v>
      </c>
      <c r="G77" s="62">
        <v>14189</v>
      </c>
      <c r="H77" s="62">
        <v>10.85</v>
      </c>
      <c r="I77" s="62">
        <v>870.72</v>
      </c>
      <c r="J77" s="62">
        <v>88265.37</v>
      </c>
      <c r="K77" s="62">
        <v>36843.839999999997</v>
      </c>
      <c r="L77" s="62">
        <v>39190</v>
      </c>
      <c r="M77" s="62">
        <v>29.96</v>
      </c>
      <c r="N77" s="62">
        <v>338.02</v>
      </c>
      <c r="O77" s="62">
        <v>444310.93</v>
      </c>
      <c r="P77" s="63"/>
      <c r="Q77" s="63"/>
      <c r="R77" s="63"/>
      <c r="S77" s="63"/>
      <c r="T77" s="63"/>
      <c r="U77" s="63"/>
      <c r="V77" s="63"/>
      <c r="W77" s="63"/>
      <c r="X77" s="63"/>
      <c r="Y77" s="63"/>
      <c r="Z77" s="62">
        <v>633</v>
      </c>
      <c r="AA77" s="62">
        <v>7368</v>
      </c>
      <c r="AB77" s="62">
        <v>5.63</v>
      </c>
      <c r="AC77" s="62">
        <v>5.81</v>
      </c>
    </row>
    <row r="78" spans="1:29" ht="30" x14ac:dyDescent="0.25">
      <c r="A78" s="61" t="s">
        <v>182</v>
      </c>
      <c r="B78" s="61" t="s">
        <v>183</v>
      </c>
      <c r="C78" s="62">
        <v>2017</v>
      </c>
      <c r="D78" s="61" t="s">
        <v>86</v>
      </c>
      <c r="E78" s="62">
        <v>10</v>
      </c>
      <c r="F78" s="63"/>
      <c r="G78" s="63"/>
      <c r="H78" s="63"/>
      <c r="I78" s="63"/>
      <c r="J78" s="63"/>
      <c r="K78" s="62">
        <v>0</v>
      </c>
      <c r="L78" s="63"/>
      <c r="M78" s="63"/>
      <c r="N78" s="63"/>
      <c r="O78" s="63"/>
      <c r="P78" s="63"/>
      <c r="Q78" s="63"/>
      <c r="R78" s="63"/>
      <c r="S78" s="63"/>
      <c r="T78" s="63"/>
      <c r="U78" s="63"/>
      <c r="V78" s="63"/>
      <c r="W78" s="63"/>
      <c r="X78" s="63"/>
      <c r="Y78" s="63"/>
      <c r="Z78" s="62">
        <v>62655</v>
      </c>
      <c r="AA78" s="62">
        <v>8852</v>
      </c>
      <c r="AB78" s="62">
        <v>73.77</v>
      </c>
      <c r="AC78" s="62">
        <v>6265.5</v>
      </c>
    </row>
    <row r="79" spans="1:29" x14ac:dyDescent="0.25">
      <c r="A79" s="61" t="s">
        <v>178</v>
      </c>
      <c r="B79" s="61" t="s">
        <v>179</v>
      </c>
      <c r="C79" s="62">
        <v>2015</v>
      </c>
      <c r="D79" s="61" t="s">
        <v>78</v>
      </c>
      <c r="E79" s="62">
        <v>48</v>
      </c>
      <c r="F79" s="62">
        <v>320021</v>
      </c>
      <c r="G79" s="62">
        <v>38242</v>
      </c>
      <c r="H79" s="62">
        <v>66.39</v>
      </c>
      <c r="I79" s="62">
        <v>6667.1</v>
      </c>
      <c r="J79" s="62">
        <v>297619.53000000003</v>
      </c>
      <c r="K79" s="62">
        <v>7046.56</v>
      </c>
      <c r="L79" s="62">
        <v>33823</v>
      </c>
      <c r="M79" s="62">
        <v>58.72</v>
      </c>
      <c r="N79" s="63"/>
      <c r="O79" s="63"/>
      <c r="P79" s="63"/>
      <c r="Q79" s="63"/>
      <c r="R79" s="63"/>
      <c r="S79" s="63"/>
      <c r="T79" s="63"/>
      <c r="U79" s="63"/>
      <c r="V79" s="63"/>
      <c r="W79" s="63"/>
      <c r="X79" s="63"/>
      <c r="Y79" s="63"/>
      <c r="Z79" s="62">
        <v>0.84</v>
      </c>
      <c r="AA79" s="62">
        <v>17619</v>
      </c>
      <c r="AB79" s="62">
        <v>30.59</v>
      </c>
      <c r="AC79" s="62">
        <v>0.02</v>
      </c>
    </row>
    <row r="80" spans="1:29" x14ac:dyDescent="0.25">
      <c r="A80" s="61" t="s">
        <v>210</v>
      </c>
      <c r="B80" s="61" t="s">
        <v>211</v>
      </c>
      <c r="C80" s="62">
        <v>2018</v>
      </c>
      <c r="D80" s="61" t="s">
        <v>78</v>
      </c>
      <c r="E80" s="62">
        <v>56</v>
      </c>
      <c r="F80" s="62">
        <v>186100</v>
      </c>
      <c r="G80" s="62">
        <v>36138</v>
      </c>
      <c r="H80" s="62">
        <v>53.78</v>
      </c>
      <c r="I80" s="62">
        <v>3323.21</v>
      </c>
      <c r="J80" s="62">
        <v>173073</v>
      </c>
      <c r="K80" s="62">
        <v>11803.1</v>
      </c>
      <c r="L80" s="62">
        <v>14774</v>
      </c>
      <c r="M80" s="62">
        <v>21.99</v>
      </c>
      <c r="N80" s="62">
        <v>210.77</v>
      </c>
      <c r="O80" s="62">
        <v>142337.17000000001</v>
      </c>
      <c r="P80" s="63"/>
      <c r="Q80" s="63"/>
      <c r="R80" s="63"/>
      <c r="S80" s="63"/>
      <c r="T80" s="63"/>
      <c r="U80" s="63"/>
      <c r="V80" s="63"/>
      <c r="W80" s="63"/>
      <c r="X80" s="63"/>
      <c r="Y80" s="63"/>
      <c r="Z80" s="62">
        <v>367.77</v>
      </c>
      <c r="AA80" s="62">
        <v>49162</v>
      </c>
      <c r="AB80" s="62">
        <v>73.16</v>
      </c>
      <c r="AC80" s="62">
        <v>6.57</v>
      </c>
    </row>
    <row r="81" spans="1:29" ht="30" x14ac:dyDescent="0.25">
      <c r="A81" s="61" t="s">
        <v>92</v>
      </c>
      <c r="B81" s="61" t="s">
        <v>93</v>
      </c>
      <c r="C81" s="62">
        <v>2006</v>
      </c>
      <c r="D81" s="61" t="s">
        <v>75</v>
      </c>
      <c r="E81" s="62">
        <v>8</v>
      </c>
      <c r="F81" s="63"/>
      <c r="G81" s="63"/>
      <c r="H81" s="63"/>
      <c r="I81" s="63"/>
      <c r="J81" s="63"/>
      <c r="K81" s="62">
        <v>0</v>
      </c>
      <c r="L81" s="63"/>
      <c r="M81" s="63"/>
      <c r="N81" s="63"/>
      <c r="O81" s="63"/>
      <c r="P81" s="63"/>
      <c r="Q81" s="63"/>
      <c r="R81" s="63"/>
      <c r="S81" s="63"/>
      <c r="T81" s="63"/>
      <c r="U81" s="63"/>
      <c r="V81" s="63"/>
      <c r="W81" s="63"/>
      <c r="X81" s="63"/>
      <c r="Y81" s="63"/>
      <c r="Z81" s="62">
        <v>938.44</v>
      </c>
      <c r="AA81" s="62">
        <v>7539</v>
      </c>
      <c r="AB81" s="62">
        <v>78.53</v>
      </c>
      <c r="AC81" s="62">
        <v>117.3</v>
      </c>
    </row>
    <row r="82" spans="1:29" x14ac:dyDescent="0.25">
      <c r="A82" s="61" t="s">
        <v>212</v>
      </c>
      <c r="B82" s="61" t="s">
        <v>213</v>
      </c>
      <c r="C82" s="62">
        <v>2016</v>
      </c>
      <c r="D82" s="61" t="s">
        <v>72</v>
      </c>
      <c r="E82" s="62">
        <v>44</v>
      </c>
      <c r="F82" s="62">
        <v>30592</v>
      </c>
      <c r="G82" s="62">
        <v>6284</v>
      </c>
      <c r="H82" s="62">
        <v>11.9</v>
      </c>
      <c r="I82" s="62">
        <v>695.27</v>
      </c>
      <c r="J82" s="62">
        <v>28450.560000000001</v>
      </c>
      <c r="K82" s="62">
        <v>9974.7800000000007</v>
      </c>
      <c r="L82" s="62">
        <v>9976</v>
      </c>
      <c r="M82" s="62">
        <v>18.89</v>
      </c>
      <c r="N82" s="62">
        <v>226.7</v>
      </c>
      <c r="O82" s="62">
        <v>120288.89</v>
      </c>
      <c r="P82" s="63"/>
      <c r="Q82" s="63"/>
      <c r="R82" s="63"/>
      <c r="S82" s="63"/>
      <c r="T82" s="63"/>
      <c r="U82" s="63"/>
      <c r="V82" s="63"/>
      <c r="W82" s="63"/>
      <c r="X82" s="63"/>
      <c r="Y82" s="63"/>
      <c r="Z82" s="62">
        <v>107290</v>
      </c>
      <c r="AA82" s="62">
        <v>12219</v>
      </c>
      <c r="AB82" s="62">
        <v>23.14</v>
      </c>
      <c r="AC82" s="62">
        <v>2438.41</v>
      </c>
    </row>
    <row r="83" spans="1:29" x14ac:dyDescent="0.25">
      <c r="A83" s="61" t="s">
        <v>140</v>
      </c>
      <c r="B83" s="61" t="s">
        <v>141</v>
      </c>
      <c r="C83" s="62">
        <v>2009</v>
      </c>
      <c r="D83" s="61" t="s">
        <v>99</v>
      </c>
      <c r="E83" s="62">
        <v>70</v>
      </c>
      <c r="F83" s="62">
        <v>323169</v>
      </c>
      <c r="G83" s="62">
        <v>48669</v>
      </c>
      <c r="H83" s="62">
        <v>57.94</v>
      </c>
      <c r="I83" s="62">
        <v>4616.7</v>
      </c>
      <c r="J83" s="62">
        <v>300547.17</v>
      </c>
      <c r="K83" s="62">
        <v>2590.69</v>
      </c>
      <c r="L83" s="62">
        <v>33018</v>
      </c>
      <c r="M83" s="62">
        <v>39.31</v>
      </c>
      <c r="N83" s="62">
        <v>37.01</v>
      </c>
      <c r="O83" s="62">
        <v>31241.89</v>
      </c>
      <c r="P83" s="63"/>
      <c r="Q83" s="63"/>
      <c r="R83" s="63"/>
      <c r="S83" s="63"/>
      <c r="T83" s="63"/>
      <c r="U83" s="63"/>
      <c r="V83" s="63"/>
      <c r="W83" s="63"/>
      <c r="X83" s="63"/>
      <c r="Y83" s="63"/>
      <c r="Z83" s="62">
        <v>2792</v>
      </c>
      <c r="AA83" s="62">
        <v>25124</v>
      </c>
      <c r="AB83" s="62">
        <v>29.91</v>
      </c>
      <c r="AC83" s="62">
        <v>39.89</v>
      </c>
    </row>
    <row r="84" spans="1:29" x14ac:dyDescent="0.25">
      <c r="A84" s="61" t="s">
        <v>144</v>
      </c>
      <c r="B84" s="61" t="s">
        <v>145</v>
      </c>
      <c r="C84" s="62">
        <v>2008</v>
      </c>
      <c r="D84" s="61" t="s">
        <v>94</v>
      </c>
      <c r="E84" s="62">
        <v>3</v>
      </c>
      <c r="F84" s="62">
        <v>0</v>
      </c>
      <c r="G84" s="62">
        <v>0</v>
      </c>
      <c r="H84" s="62">
        <v>0</v>
      </c>
      <c r="I84" s="62">
        <v>0</v>
      </c>
      <c r="J84" s="62">
        <v>0</v>
      </c>
      <c r="K84" s="62">
        <v>0</v>
      </c>
      <c r="L84" s="62">
        <v>0</v>
      </c>
      <c r="M84" s="62">
        <v>0</v>
      </c>
      <c r="N84" s="63"/>
      <c r="O84" s="63"/>
      <c r="P84" s="63"/>
      <c r="Q84" s="63"/>
      <c r="R84" s="63"/>
      <c r="S84" s="63"/>
      <c r="T84" s="63"/>
      <c r="U84" s="63"/>
      <c r="V84" s="63"/>
      <c r="W84" s="63"/>
      <c r="X84" s="63"/>
      <c r="Y84" s="63"/>
      <c r="Z84" s="62">
        <v>295</v>
      </c>
      <c r="AA84" s="62">
        <v>2849</v>
      </c>
      <c r="AB84" s="62">
        <v>79.14</v>
      </c>
      <c r="AC84" s="62">
        <v>98.33</v>
      </c>
    </row>
    <row r="85" spans="1:29" ht="30" x14ac:dyDescent="0.25">
      <c r="A85" s="61" t="s">
        <v>136</v>
      </c>
      <c r="B85" s="61" t="s">
        <v>137</v>
      </c>
      <c r="C85" s="62">
        <v>2017</v>
      </c>
      <c r="D85" s="61" t="s">
        <v>99</v>
      </c>
      <c r="E85" s="62">
        <v>30</v>
      </c>
      <c r="F85" s="62">
        <v>76166</v>
      </c>
      <c r="G85" s="62">
        <v>13827</v>
      </c>
      <c r="H85" s="62">
        <v>38.409999999999997</v>
      </c>
      <c r="I85" s="62">
        <v>2538.87</v>
      </c>
      <c r="J85" s="62">
        <v>70834.38</v>
      </c>
      <c r="K85" s="62">
        <v>13542.19</v>
      </c>
      <c r="L85" s="62">
        <v>16309</v>
      </c>
      <c r="M85" s="62">
        <v>45.3</v>
      </c>
      <c r="N85" s="63"/>
      <c r="O85" s="63"/>
      <c r="P85" s="63"/>
      <c r="Q85" s="63"/>
      <c r="R85" s="63"/>
      <c r="S85" s="63"/>
      <c r="T85" s="63"/>
      <c r="U85" s="63"/>
      <c r="V85" s="63"/>
      <c r="W85" s="63"/>
      <c r="X85" s="63"/>
      <c r="Y85" s="63"/>
      <c r="Z85" s="62">
        <v>766.39</v>
      </c>
      <c r="AA85" s="62">
        <v>3566</v>
      </c>
      <c r="AB85" s="62">
        <v>9.91</v>
      </c>
      <c r="AC85" s="62">
        <v>25.55</v>
      </c>
    </row>
    <row r="86" spans="1:29" ht="30" x14ac:dyDescent="0.25">
      <c r="A86" s="61" t="s">
        <v>92</v>
      </c>
      <c r="B86" s="61" t="s">
        <v>93</v>
      </c>
      <c r="C86" s="62">
        <v>2009</v>
      </c>
      <c r="D86" s="61" t="s">
        <v>78</v>
      </c>
      <c r="E86" s="62">
        <v>64</v>
      </c>
      <c r="F86" s="62">
        <v>16800</v>
      </c>
      <c r="G86" s="62">
        <v>3044</v>
      </c>
      <c r="H86" s="62">
        <v>3.96</v>
      </c>
      <c r="I86" s="62">
        <v>262.5</v>
      </c>
      <c r="J86" s="62">
        <v>15624</v>
      </c>
      <c r="K86" s="62">
        <v>2177.5</v>
      </c>
      <c r="L86" s="62">
        <v>2093</v>
      </c>
      <c r="M86" s="62">
        <v>2.73</v>
      </c>
      <c r="N86" s="63"/>
      <c r="O86" s="63"/>
      <c r="P86" s="63"/>
      <c r="Q86" s="63"/>
      <c r="R86" s="63"/>
      <c r="S86" s="63"/>
      <c r="T86" s="63"/>
      <c r="U86" s="63"/>
      <c r="V86" s="63"/>
      <c r="W86" s="63"/>
      <c r="X86" s="63"/>
      <c r="Y86" s="63"/>
      <c r="Z86" s="62">
        <v>0</v>
      </c>
      <c r="AA86" s="63"/>
      <c r="AB86" s="63"/>
      <c r="AC86" s="62">
        <v>0</v>
      </c>
    </row>
    <row r="87" spans="1:29" ht="30" x14ac:dyDescent="0.25">
      <c r="A87" s="61" t="s">
        <v>188</v>
      </c>
      <c r="B87" s="61" t="s">
        <v>189</v>
      </c>
      <c r="C87" s="62">
        <v>2013</v>
      </c>
      <c r="D87" s="61" t="s">
        <v>99</v>
      </c>
      <c r="E87" s="62">
        <v>202</v>
      </c>
      <c r="F87" s="62">
        <v>554680</v>
      </c>
      <c r="G87" s="62">
        <v>108986</v>
      </c>
      <c r="H87" s="62">
        <v>44.96</v>
      </c>
      <c r="I87" s="62">
        <v>2745.94</v>
      </c>
      <c r="J87" s="62">
        <v>515852.4</v>
      </c>
      <c r="K87" s="62">
        <v>87597.48</v>
      </c>
      <c r="L87" s="62">
        <v>123259</v>
      </c>
      <c r="M87" s="62">
        <v>50.85</v>
      </c>
      <c r="N87" s="62">
        <v>433.65</v>
      </c>
      <c r="O87" s="62">
        <v>1056364.27</v>
      </c>
      <c r="P87" s="63"/>
      <c r="Q87" s="63"/>
      <c r="R87" s="63"/>
      <c r="S87" s="63"/>
      <c r="T87" s="63"/>
      <c r="U87" s="63"/>
      <c r="V87" s="63"/>
      <c r="W87" s="63"/>
      <c r="X87" s="63"/>
      <c r="Y87" s="63"/>
      <c r="Z87" s="62">
        <v>3590</v>
      </c>
      <c r="AA87" s="62">
        <v>24653</v>
      </c>
      <c r="AB87" s="62">
        <v>10.17</v>
      </c>
      <c r="AC87" s="62">
        <v>17.77</v>
      </c>
    </row>
    <row r="88" spans="1:29" ht="45" x14ac:dyDescent="0.25">
      <c r="A88" s="61" t="s">
        <v>214</v>
      </c>
      <c r="B88" s="61" t="s">
        <v>215</v>
      </c>
      <c r="C88" s="62">
        <v>2017</v>
      </c>
      <c r="D88" s="61" t="s">
        <v>86</v>
      </c>
      <c r="E88" s="62">
        <v>90</v>
      </c>
      <c r="F88" s="62">
        <v>5876</v>
      </c>
      <c r="G88" s="62">
        <v>3163</v>
      </c>
      <c r="H88" s="62">
        <v>2.93</v>
      </c>
      <c r="I88" s="62">
        <v>65.290000000000006</v>
      </c>
      <c r="J88" s="62">
        <v>5464.68</v>
      </c>
      <c r="K88" s="62">
        <v>1647.91</v>
      </c>
      <c r="L88" s="62">
        <v>2534</v>
      </c>
      <c r="M88" s="62">
        <v>2.35</v>
      </c>
      <c r="N88" s="62">
        <v>18.309999999999999</v>
      </c>
      <c r="O88" s="62">
        <v>19872.7</v>
      </c>
      <c r="P88" s="63"/>
      <c r="Q88" s="63"/>
      <c r="R88" s="63"/>
      <c r="S88" s="63"/>
      <c r="T88" s="63"/>
      <c r="U88" s="63"/>
      <c r="V88" s="63"/>
      <c r="W88" s="63"/>
      <c r="X88" s="63"/>
      <c r="Y88" s="63"/>
      <c r="Z88" s="62">
        <v>2624</v>
      </c>
      <c r="AA88" s="62">
        <v>13130</v>
      </c>
      <c r="AB88" s="62">
        <v>12.16</v>
      </c>
      <c r="AC88" s="62">
        <v>29.16</v>
      </c>
    </row>
    <row r="89" spans="1:29" ht="30" x14ac:dyDescent="0.25">
      <c r="A89" s="61" t="s">
        <v>216</v>
      </c>
      <c r="B89" s="61" t="s">
        <v>217</v>
      </c>
      <c r="C89" s="62">
        <v>2012</v>
      </c>
      <c r="D89" s="61" t="s">
        <v>89</v>
      </c>
      <c r="E89" s="62">
        <v>15</v>
      </c>
      <c r="F89" s="62">
        <v>40423</v>
      </c>
      <c r="G89" s="62">
        <v>6579</v>
      </c>
      <c r="H89" s="62">
        <v>36.549999999999997</v>
      </c>
      <c r="I89" s="62">
        <v>2694.87</v>
      </c>
      <c r="J89" s="62">
        <v>37593.39</v>
      </c>
      <c r="K89" s="62">
        <v>5524.73</v>
      </c>
      <c r="L89" s="62">
        <v>12740</v>
      </c>
      <c r="M89" s="62">
        <v>70.78</v>
      </c>
      <c r="N89" s="62">
        <v>368.32</v>
      </c>
      <c r="O89" s="62">
        <v>66624.42</v>
      </c>
      <c r="P89" s="63"/>
      <c r="Q89" s="63"/>
      <c r="R89" s="63"/>
      <c r="S89" s="63"/>
      <c r="T89" s="63"/>
      <c r="U89" s="63"/>
      <c r="V89" s="63"/>
      <c r="W89" s="63"/>
      <c r="X89" s="63"/>
      <c r="Y89" s="63"/>
      <c r="Z89" s="62">
        <v>618</v>
      </c>
      <c r="AA89" s="62">
        <v>6828</v>
      </c>
      <c r="AB89" s="62">
        <v>37.93</v>
      </c>
      <c r="AC89" s="62">
        <v>41.2</v>
      </c>
    </row>
    <row r="90" spans="1:29" ht="30" x14ac:dyDescent="0.25">
      <c r="A90" s="61" t="s">
        <v>218</v>
      </c>
      <c r="B90" s="61" t="s">
        <v>219</v>
      </c>
      <c r="C90" s="62">
        <v>2010</v>
      </c>
      <c r="D90" s="61" t="s">
        <v>99</v>
      </c>
      <c r="E90" s="62">
        <v>176</v>
      </c>
      <c r="F90" s="62">
        <v>2021080</v>
      </c>
      <c r="G90" s="62">
        <v>336441</v>
      </c>
      <c r="H90" s="62">
        <v>159.30000000000001</v>
      </c>
      <c r="I90" s="62">
        <v>11483.41</v>
      </c>
      <c r="J90" s="62">
        <v>1879604.4</v>
      </c>
      <c r="K90" s="62">
        <v>0</v>
      </c>
      <c r="L90" s="63"/>
      <c r="M90" s="63"/>
      <c r="N90" s="63"/>
      <c r="O90" s="63"/>
      <c r="P90" s="63"/>
      <c r="Q90" s="63"/>
      <c r="R90" s="63"/>
      <c r="S90" s="63"/>
      <c r="T90" s="63"/>
      <c r="U90" s="63"/>
      <c r="V90" s="63"/>
      <c r="W90" s="63"/>
      <c r="X90" s="63"/>
      <c r="Y90" s="63"/>
      <c r="Z90" s="62">
        <v>532800</v>
      </c>
      <c r="AA90" s="62">
        <v>70916</v>
      </c>
      <c r="AB90" s="62">
        <v>33.58</v>
      </c>
      <c r="AC90" s="62">
        <v>3027.27</v>
      </c>
    </row>
    <row r="91" spans="1:29" x14ac:dyDescent="0.25">
      <c r="A91" s="61" t="s">
        <v>220</v>
      </c>
      <c r="B91" s="61" t="s">
        <v>221</v>
      </c>
      <c r="C91" s="62">
        <v>2009</v>
      </c>
      <c r="D91" s="61" t="s">
        <v>78</v>
      </c>
      <c r="E91" s="62">
        <v>52</v>
      </c>
      <c r="F91" s="62">
        <v>174646</v>
      </c>
      <c r="G91" s="62">
        <v>33840</v>
      </c>
      <c r="H91" s="62">
        <v>54.23</v>
      </c>
      <c r="I91" s="62">
        <v>3358.58</v>
      </c>
      <c r="J91" s="62">
        <v>162420.78</v>
      </c>
      <c r="K91" s="62">
        <v>32884.06</v>
      </c>
      <c r="L91" s="62">
        <v>29952</v>
      </c>
      <c r="M91" s="62">
        <v>48</v>
      </c>
      <c r="N91" s="62">
        <v>632.39</v>
      </c>
      <c r="O91" s="62">
        <v>396558.71</v>
      </c>
      <c r="P91" s="63"/>
      <c r="Q91" s="63"/>
      <c r="R91" s="63"/>
      <c r="S91" s="63"/>
      <c r="T91" s="63"/>
      <c r="U91" s="63"/>
      <c r="V91" s="63"/>
      <c r="W91" s="63"/>
      <c r="X91" s="63"/>
      <c r="Y91" s="63"/>
      <c r="Z91" s="62">
        <v>1.82</v>
      </c>
      <c r="AA91" s="62">
        <v>6944</v>
      </c>
      <c r="AB91" s="62">
        <v>11.13</v>
      </c>
      <c r="AC91" s="62">
        <v>0.03</v>
      </c>
    </row>
    <row r="92" spans="1:29" x14ac:dyDescent="0.25">
      <c r="A92" s="61" t="s">
        <v>222</v>
      </c>
      <c r="B92" s="61" t="s">
        <v>223</v>
      </c>
      <c r="C92" s="62">
        <v>2018</v>
      </c>
      <c r="D92" s="61" t="s">
        <v>78</v>
      </c>
      <c r="E92" s="62">
        <v>40</v>
      </c>
      <c r="F92" s="62">
        <v>91040</v>
      </c>
      <c r="G92" s="62">
        <v>15666</v>
      </c>
      <c r="H92" s="62">
        <v>32.64</v>
      </c>
      <c r="I92" s="62">
        <v>2276</v>
      </c>
      <c r="J92" s="62">
        <v>84667.199999999997</v>
      </c>
      <c r="K92" s="62">
        <v>0</v>
      </c>
      <c r="L92" s="63"/>
      <c r="M92" s="63"/>
      <c r="N92" s="63"/>
      <c r="O92" s="63"/>
      <c r="P92" s="63"/>
      <c r="Q92" s="63"/>
      <c r="R92" s="63"/>
      <c r="S92" s="63"/>
      <c r="T92" s="63"/>
      <c r="U92" s="62">
        <v>21894</v>
      </c>
      <c r="V92" s="62">
        <v>53968</v>
      </c>
      <c r="W92" s="62">
        <v>112.43</v>
      </c>
      <c r="X92" s="62">
        <v>547</v>
      </c>
      <c r="Y92" s="62">
        <v>490075.3</v>
      </c>
      <c r="Z92" s="62">
        <v>69640</v>
      </c>
      <c r="AA92" s="62">
        <v>12262</v>
      </c>
      <c r="AB92" s="62">
        <v>25.55</v>
      </c>
      <c r="AC92" s="62">
        <v>1741</v>
      </c>
    </row>
    <row r="93" spans="1:29" x14ac:dyDescent="0.25">
      <c r="A93" s="61" t="s">
        <v>144</v>
      </c>
      <c r="B93" s="61" t="s">
        <v>145</v>
      </c>
      <c r="C93" s="62">
        <v>2004</v>
      </c>
      <c r="D93" s="61" t="s">
        <v>86</v>
      </c>
      <c r="E93" s="62">
        <v>26</v>
      </c>
      <c r="F93" s="63"/>
      <c r="G93" s="63"/>
      <c r="H93" s="63"/>
      <c r="I93" s="63"/>
      <c r="J93" s="63"/>
      <c r="K93" s="62">
        <v>0</v>
      </c>
      <c r="L93" s="63"/>
      <c r="M93" s="63"/>
      <c r="N93" s="63"/>
      <c r="O93" s="63"/>
      <c r="P93" s="63"/>
      <c r="Q93" s="63"/>
      <c r="R93" s="63"/>
      <c r="S93" s="63"/>
      <c r="T93" s="63"/>
      <c r="U93" s="63"/>
      <c r="V93" s="63"/>
      <c r="W93" s="63"/>
      <c r="X93" s="63"/>
      <c r="Y93" s="63"/>
      <c r="Z93" s="62">
        <v>1021</v>
      </c>
      <c r="AA93" s="62">
        <v>3502</v>
      </c>
      <c r="AB93" s="62">
        <v>11.22</v>
      </c>
      <c r="AC93" s="62">
        <v>39.270000000000003</v>
      </c>
    </row>
    <row r="94" spans="1:29" ht="30" x14ac:dyDescent="0.25">
      <c r="A94" s="61" t="s">
        <v>124</v>
      </c>
      <c r="B94" s="61" t="s">
        <v>125</v>
      </c>
      <c r="C94" s="62">
        <v>2016</v>
      </c>
      <c r="D94" s="61" t="s">
        <v>72</v>
      </c>
      <c r="E94" s="62">
        <v>48</v>
      </c>
      <c r="F94" s="62">
        <v>128944</v>
      </c>
      <c r="G94" s="62">
        <v>19003</v>
      </c>
      <c r="H94" s="62">
        <v>32.99</v>
      </c>
      <c r="I94" s="62">
        <v>2686.33</v>
      </c>
      <c r="J94" s="62">
        <v>119917.92</v>
      </c>
      <c r="K94" s="62">
        <v>15080.5</v>
      </c>
      <c r="L94" s="62">
        <v>13772</v>
      </c>
      <c r="M94" s="62">
        <v>23.91</v>
      </c>
      <c r="N94" s="62">
        <v>314.18</v>
      </c>
      <c r="O94" s="62">
        <v>181860.33</v>
      </c>
      <c r="P94" s="63"/>
      <c r="Q94" s="63"/>
      <c r="R94" s="63"/>
      <c r="S94" s="63"/>
      <c r="T94" s="63"/>
      <c r="U94" s="63"/>
      <c r="V94" s="63"/>
      <c r="W94" s="63"/>
      <c r="X94" s="63"/>
      <c r="Y94" s="63"/>
      <c r="Z94" s="62">
        <v>92.08</v>
      </c>
      <c r="AA94" s="62">
        <v>11826</v>
      </c>
      <c r="AB94" s="62">
        <v>20.53</v>
      </c>
      <c r="AC94" s="62">
        <v>1.92</v>
      </c>
    </row>
    <row r="95" spans="1:29" x14ac:dyDescent="0.25">
      <c r="A95" s="61" t="s">
        <v>163</v>
      </c>
      <c r="B95" s="61" t="s">
        <v>164</v>
      </c>
      <c r="C95" s="62">
        <v>2003</v>
      </c>
      <c r="D95" s="61" t="s">
        <v>86</v>
      </c>
      <c r="E95" s="62">
        <v>32</v>
      </c>
      <c r="F95" s="62">
        <v>4381</v>
      </c>
      <c r="G95" s="62">
        <v>693</v>
      </c>
      <c r="H95" s="62">
        <v>1.8</v>
      </c>
      <c r="I95" s="62">
        <v>136.91</v>
      </c>
      <c r="J95" s="62">
        <v>4074.33</v>
      </c>
      <c r="K95" s="62">
        <v>0</v>
      </c>
      <c r="L95" s="63"/>
      <c r="M95" s="63"/>
      <c r="N95" s="63"/>
      <c r="O95" s="63"/>
      <c r="P95" s="63"/>
      <c r="Q95" s="63"/>
      <c r="R95" s="63"/>
      <c r="S95" s="63"/>
      <c r="T95" s="63"/>
      <c r="U95" s="62">
        <v>1727</v>
      </c>
      <c r="V95" s="62">
        <v>1483</v>
      </c>
      <c r="W95" s="62">
        <v>3.86</v>
      </c>
      <c r="X95" s="62">
        <v>53</v>
      </c>
      <c r="Y95" s="62">
        <v>38657.17</v>
      </c>
      <c r="Z95" s="62">
        <v>170000</v>
      </c>
      <c r="AA95" s="62">
        <v>9406</v>
      </c>
      <c r="AB95" s="62">
        <v>24.49</v>
      </c>
      <c r="AC95" s="62">
        <v>5312.5</v>
      </c>
    </row>
    <row r="96" spans="1:29" ht="45" x14ac:dyDescent="0.25">
      <c r="A96" s="61" t="s">
        <v>109</v>
      </c>
      <c r="B96" s="61" t="s">
        <v>110</v>
      </c>
      <c r="C96" s="62">
        <v>2011</v>
      </c>
      <c r="D96" s="61" t="s">
        <v>89</v>
      </c>
      <c r="E96" s="62">
        <v>17</v>
      </c>
      <c r="F96" s="62">
        <v>50920</v>
      </c>
      <c r="G96" s="62">
        <v>7329</v>
      </c>
      <c r="H96" s="62">
        <v>35.93</v>
      </c>
      <c r="I96" s="62">
        <v>2995.29</v>
      </c>
      <c r="J96" s="62">
        <v>47355.6</v>
      </c>
      <c r="K96" s="62">
        <v>0</v>
      </c>
      <c r="L96" s="62">
        <v>4495</v>
      </c>
      <c r="M96" s="62">
        <v>22.03</v>
      </c>
      <c r="N96" s="63"/>
      <c r="O96" s="63"/>
      <c r="P96" s="63"/>
      <c r="Q96" s="63"/>
      <c r="R96" s="63"/>
      <c r="S96" s="63"/>
      <c r="T96" s="63"/>
      <c r="U96" s="63"/>
      <c r="V96" s="63"/>
      <c r="W96" s="63"/>
      <c r="X96" s="63"/>
      <c r="Y96" s="63"/>
      <c r="Z96" s="62">
        <v>8508.7900000000009</v>
      </c>
      <c r="AA96" s="62">
        <v>14160</v>
      </c>
      <c r="AB96" s="62">
        <v>69.41</v>
      </c>
      <c r="AC96" s="62">
        <v>500.52</v>
      </c>
    </row>
    <row r="97" spans="1:29" ht="30" x14ac:dyDescent="0.25">
      <c r="A97" s="61" t="s">
        <v>117</v>
      </c>
      <c r="B97" s="61" t="s">
        <v>118</v>
      </c>
      <c r="C97" s="62">
        <v>2012</v>
      </c>
      <c r="D97" s="61" t="s">
        <v>94</v>
      </c>
      <c r="E97" s="62">
        <v>15</v>
      </c>
      <c r="F97" s="63"/>
      <c r="G97" s="63"/>
      <c r="H97" s="63"/>
      <c r="I97" s="63"/>
      <c r="J97" s="63"/>
      <c r="K97" s="62">
        <v>0</v>
      </c>
      <c r="L97" s="63"/>
      <c r="M97" s="63"/>
      <c r="N97" s="63"/>
      <c r="O97" s="63"/>
      <c r="P97" s="63"/>
      <c r="Q97" s="63"/>
      <c r="R97" s="63"/>
      <c r="S97" s="63"/>
      <c r="T97" s="63"/>
      <c r="U97" s="63"/>
      <c r="V97" s="63"/>
      <c r="W97" s="63"/>
      <c r="X97" s="63"/>
      <c r="Y97" s="63"/>
      <c r="Z97" s="62">
        <v>0</v>
      </c>
      <c r="AA97" s="63"/>
      <c r="AB97" s="63"/>
      <c r="AC97" s="62">
        <v>0</v>
      </c>
    </row>
    <row r="98" spans="1:29" ht="30" x14ac:dyDescent="0.25">
      <c r="A98" s="61" t="s">
        <v>148</v>
      </c>
      <c r="B98" s="61" t="s">
        <v>149</v>
      </c>
      <c r="C98" s="62">
        <v>2016</v>
      </c>
      <c r="D98" s="61" t="s">
        <v>89</v>
      </c>
      <c r="E98" s="62">
        <v>43</v>
      </c>
      <c r="F98" s="62">
        <v>274863</v>
      </c>
      <c r="G98" s="62">
        <v>43059</v>
      </c>
      <c r="H98" s="62">
        <v>83.45</v>
      </c>
      <c r="I98" s="62">
        <v>6392.16</v>
      </c>
      <c r="J98" s="62">
        <v>255622.59</v>
      </c>
      <c r="K98" s="62">
        <v>0</v>
      </c>
      <c r="L98" s="63"/>
      <c r="M98" s="63"/>
      <c r="N98" s="63"/>
      <c r="O98" s="63"/>
      <c r="P98" s="63"/>
      <c r="Q98" s="63"/>
      <c r="R98" s="63"/>
      <c r="S98" s="63"/>
      <c r="T98" s="63"/>
      <c r="U98" s="63"/>
      <c r="V98" s="63"/>
      <c r="W98" s="63"/>
      <c r="X98" s="63"/>
      <c r="Y98" s="63"/>
      <c r="Z98" s="62">
        <v>134.97</v>
      </c>
      <c r="AA98" s="62">
        <v>15693</v>
      </c>
      <c r="AB98" s="62">
        <v>30.41</v>
      </c>
      <c r="AC98" s="62">
        <v>3.14</v>
      </c>
    </row>
    <row r="99" spans="1:29" ht="30" x14ac:dyDescent="0.25">
      <c r="A99" s="61" t="s">
        <v>224</v>
      </c>
      <c r="B99" s="61" t="s">
        <v>225</v>
      </c>
      <c r="C99" s="62">
        <v>2003</v>
      </c>
      <c r="D99" s="61" t="s">
        <v>226</v>
      </c>
      <c r="E99" s="62">
        <v>51</v>
      </c>
      <c r="F99" s="62">
        <v>39353</v>
      </c>
      <c r="G99" s="62">
        <v>4822</v>
      </c>
      <c r="H99" s="62">
        <v>7.88</v>
      </c>
      <c r="I99" s="62">
        <v>771.63</v>
      </c>
      <c r="J99" s="62">
        <v>36598.29</v>
      </c>
      <c r="K99" s="62">
        <v>7047</v>
      </c>
      <c r="L99" s="62">
        <v>8217</v>
      </c>
      <c r="M99" s="62">
        <v>13.43</v>
      </c>
      <c r="N99" s="63"/>
      <c r="O99" s="63"/>
      <c r="P99" s="63"/>
      <c r="Q99" s="63"/>
      <c r="R99" s="63"/>
      <c r="S99" s="63"/>
      <c r="T99" s="63"/>
      <c r="U99" s="63"/>
      <c r="V99" s="63"/>
      <c r="W99" s="63"/>
      <c r="X99" s="63"/>
      <c r="Y99" s="63"/>
      <c r="Z99" s="62">
        <v>0</v>
      </c>
      <c r="AA99" s="62">
        <v>50</v>
      </c>
      <c r="AB99" s="62">
        <v>0.08</v>
      </c>
      <c r="AC99" s="62">
        <v>0</v>
      </c>
    </row>
    <row r="100" spans="1:29" ht="30" x14ac:dyDescent="0.25">
      <c r="A100" s="61" t="s">
        <v>194</v>
      </c>
      <c r="B100" s="61" t="s">
        <v>195</v>
      </c>
      <c r="C100" s="62">
        <v>2014</v>
      </c>
      <c r="D100" s="61" t="s">
        <v>99</v>
      </c>
      <c r="E100" s="62">
        <v>76</v>
      </c>
      <c r="F100" s="62">
        <v>420960</v>
      </c>
      <c r="G100" s="62">
        <v>92837</v>
      </c>
      <c r="H100" s="62">
        <v>101.79</v>
      </c>
      <c r="I100" s="62">
        <v>5538.95</v>
      </c>
      <c r="J100" s="62">
        <v>391492.8</v>
      </c>
      <c r="K100" s="62">
        <v>0</v>
      </c>
      <c r="L100" s="63"/>
      <c r="M100" s="63"/>
      <c r="N100" s="63"/>
      <c r="O100" s="63"/>
      <c r="P100" s="63"/>
      <c r="Q100" s="63"/>
      <c r="R100" s="63"/>
      <c r="S100" s="63"/>
      <c r="T100" s="63"/>
      <c r="U100" s="63"/>
      <c r="V100" s="63"/>
      <c r="W100" s="63"/>
      <c r="X100" s="63"/>
      <c r="Y100" s="63"/>
      <c r="Z100" s="62">
        <v>60</v>
      </c>
      <c r="AA100" s="62">
        <v>139316</v>
      </c>
      <c r="AB100" s="62">
        <v>152.76</v>
      </c>
      <c r="AC100" s="62">
        <v>0.79</v>
      </c>
    </row>
    <row r="101" spans="1:29" ht="30" x14ac:dyDescent="0.25">
      <c r="A101" s="61" t="s">
        <v>227</v>
      </c>
      <c r="B101" s="61" t="s">
        <v>228</v>
      </c>
      <c r="C101" s="62">
        <v>2008</v>
      </c>
      <c r="D101" s="61" t="s">
        <v>99</v>
      </c>
      <c r="E101" s="62">
        <v>56</v>
      </c>
      <c r="F101" s="62">
        <v>312116</v>
      </c>
      <c r="G101" s="62">
        <v>71289</v>
      </c>
      <c r="H101" s="62">
        <v>106.08</v>
      </c>
      <c r="I101" s="62">
        <v>5573.5</v>
      </c>
      <c r="J101" s="62">
        <v>290267.88</v>
      </c>
      <c r="K101" s="62">
        <v>0</v>
      </c>
      <c r="L101" s="63"/>
      <c r="M101" s="63"/>
      <c r="N101" s="63"/>
      <c r="O101" s="63"/>
      <c r="P101" s="63"/>
      <c r="Q101" s="63"/>
      <c r="R101" s="63"/>
      <c r="S101" s="63"/>
      <c r="T101" s="63"/>
      <c r="U101" s="63"/>
      <c r="V101" s="63"/>
      <c r="W101" s="63"/>
      <c r="X101" s="63"/>
      <c r="Y101" s="63"/>
      <c r="Z101" s="62">
        <v>123.27</v>
      </c>
      <c r="AA101" s="62">
        <v>6171</v>
      </c>
      <c r="AB101" s="62">
        <v>9.18</v>
      </c>
      <c r="AC101" s="62">
        <v>2.2000000000000002</v>
      </c>
    </row>
    <row r="102" spans="1:29" x14ac:dyDescent="0.25">
      <c r="A102" s="61" t="s">
        <v>126</v>
      </c>
      <c r="B102" s="61" t="s">
        <v>127</v>
      </c>
      <c r="C102" s="62">
        <v>2015</v>
      </c>
      <c r="D102" s="61" t="s">
        <v>72</v>
      </c>
      <c r="E102" s="62">
        <v>105</v>
      </c>
      <c r="F102" s="62">
        <v>1272360</v>
      </c>
      <c r="G102" s="62">
        <v>187431</v>
      </c>
      <c r="H102" s="62">
        <v>148.75</v>
      </c>
      <c r="I102" s="62">
        <v>12117.71</v>
      </c>
      <c r="J102" s="62">
        <v>1183294.8</v>
      </c>
      <c r="K102" s="62">
        <v>9334.6299999999992</v>
      </c>
      <c r="L102" s="62">
        <v>10307</v>
      </c>
      <c r="M102" s="62">
        <v>8.18</v>
      </c>
      <c r="N102" s="62">
        <v>88.9</v>
      </c>
      <c r="O102" s="62">
        <v>112569.06</v>
      </c>
      <c r="P102" s="63"/>
      <c r="Q102" s="63"/>
      <c r="R102" s="63"/>
      <c r="S102" s="63"/>
      <c r="T102" s="63"/>
      <c r="U102" s="63"/>
      <c r="V102" s="63"/>
      <c r="W102" s="63"/>
      <c r="X102" s="63"/>
      <c r="Y102" s="63"/>
      <c r="Z102" s="62">
        <v>3060</v>
      </c>
      <c r="AA102" s="62">
        <v>31413</v>
      </c>
      <c r="AB102" s="62">
        <v>24.93</v>
      </c>
      <c r="AC102" s="62">
        <v>29.14</v>
      </c>
    </row>
    <row r="103" spans="1:29" ht="30" x14ac:dyDescent="0.25">
      <c r="A103" s="61" t="s">
        <v>97</v>
      </c>
      <c r="B103" s="61" t="s">
        <v>98</v>
      </c>
      <c r="C103" s="62">
        <v>2014</v>
      </c>
      <c r="D103" s="61" t="s">
        <v>99</v>
      </c>
      <c r="E103" s="62">
        <v>40</v>
      </c>
      <c r="F103" s="62">
        <v>125400</v>
      </c>
      <c r="G103" s="62">
        <v>17954</v>
      </c>
      <c r="H103" s="62">
        <v>37.4</v>
      </c>
      <c r="I103" s="62">
        <v>3135</v>
      </c>
      <c r="J103" s="62">
        <v>116622</v>
      </c>
      <c r="K103" s="62">
        <v>25253.15</v>
      </c>
      <c r="L103" s="62">
        <v>38572</v>
      </c>
      <c r="M103" s="62">
        <v>80.36</v>
      </c>
      <c r="N103" s="63"/>
      <c r="O103" s="63"/>
      <c r="P103" s="63"/>
      <c r="Q103" s="63"/>
      <c r="R103" s="63"/>
      <c r="S103" s="63"/>
      <c r="T103" s="63"/>
      <c r="U103" s="63"/>
      <c r="V103" s="63"/>
      <c r="W103" s="63"/>
      <c r="X103" s="63"/>
      <c r="Y103" s="63"/>
      <c r="Z103" s="62">
        <v>102080</v>
      </c>
      <c r="AA103" s="62">
        <v>11972</v>
      </c>
      <c r="AB103" s="62">
        <v>24.94</v>
      </c>
      <c r="AC103" s="62">
        <v>2552</v>
      </c>
    </row>
    <row r="104" spans="1:29" x14ac:dyDescent="0.25">
      <c r="A104" s="61" t="s">
        <v>229</v>
      </c>
      <c r="B104" s="61" t="s">
        <v>230</v>
      </c>
      <c r="C104" s="62">
        <v>2015</v>
      </c>
      <c r="D104" s="61" t="s">
        <v>150</v>
      </c>
      <c r="E104" s="62">
        <v>6</v>
      </c>
      <c r="F104" s="63"/>
      <c r="G104" s="63"/>
      <c r="H104" s="63"/>
      <c r="I104" s="63"/>
      <c r="J104" s="63"/>
      <c r="K104" s="62">
        <v>0</v>
      </c>
      <c r="L104" s="63"/>
      <c r="M104" s="63"/>
      <c r="N104" s="63"/>
      <c r="O104" s="63"/>
      <c r="P104" s="63"/>
      <c r="Q104" s="63"/>
      <c r="R104" s="63"/>
      <c r="S104" s="63"/>
      <c r="T104" s="63"/>
      <c r="U104" s="63"/>
      <c r="V104" s="63"/>
      <c r="W104" s="63"/>
      <c r="X104" s="63"/>
      <c r="Y104" s="63"/>
      <c r="Z104" s="62">
        <v>0</v>
      </c>
      <c r="AA104" s="62">
        <v>3820</v>
      </c>
      <c r="AB104" s="62">
        <v>53.06</v>
      </c>
      <c r="AC104" s="62">
        <v>0</v>
      </c>
    </row>
    <row r="105" spans="1:29" ht="30" x14ac:dyDescent="0.25">
      <c r="A105" s="61" t="s">
        <v>231</v>
      </c>
      <c r="B105" s="61" t="s">
        <v>232</v>
      </c>
      <c r="C105" s="62">
        <v>2003</v>
      </c>
      <c r="D105" s="61" t="s">
        <v>78</v>
      </c>
      <c r="E105" s="62">
        <v>76</v>
      </c>
      <c r="F105" s="62">
        <v>166452</v>
      </c>
      <c r="G105" s="62">
        <v>14042</v>
      </c>
      <c r="H105" s="62">
        <v>15.4</v>
      </c>
      <c r="I105" s="62">
        <v>2190.16</v>
      </c>
      <c r="J105" s="62">
        <v>154800.35999999999</v>
      </c>
      <c r="K105" s="62">
        <v>14658.58</v>
      </c>
      <c r="L105" s="62">
        <v>13715</v>
      </c>
      <c r="M105" s="62">
        <v>15.04</v>
      </c>
      <c r="N105" s="63"/>
      <c r="O105" s="63"/>
      <c r="P105" s="63"/>
      <c r="Q105" s="63"/>
      <c r="R105" s="63"/>
      <c r="S105" s="63"/>
      <c r="T105" s="63"/>
      <c r="U105" s="63"/>
      <c r="V105" s="63"/>
      <c r="W105" s="63"/>
      <c r="X105" s="63"/>
      <c r="Y105" s="63"/>
      <c r="Z105" s="62">
        <v>0</v>
      </c>
      <c r="AA105" s="63"/>
      <c r="AB105" s="63"/>
      <c r="AC105" s="62">
        <v>0</v>
      </c>
    </row>
    <row r="106" spans="1:29" ht="30" x14ac:dyDescent="0.25">
      <c r="A106" s="61" t="s">
        <v>97</v>
      </c>
      <c r="B106" s="61" t="s">
        <v>98</v>
      </c>
      <c r="C106" s="62">
        <v>2006</v>
      </c>
      <c r="D106" s="61" t="s">
        <v>78</v>
      </c>
      <c r="E106" s="62">
        <v>44</v>
      </c>
      <c r="F106" s="62">
        <v>353920</v>
      </c>
      <c r="G106" s="62">
        <v>61268</v>
      </c>
      <c r="H106" s="62">
        <v>116.04</v>
      </c>
      <c r="I106" s="62">
        <v>8043.64</v>
      </c>
      <c r="J106" s="62">
        <v>329145.59999999998</v>
      </c>
      <c r="K106" s="62">
        <v>0</v>
      </c>
      <c r="L106" s="63"/>
      <c r="M106" s="63"/>
      <c r="N106" s="63"/>
      <c r="O106" s="63"/>
      <c r="P106" s="63"/>
      <c r="Q106" s="63"/>
      <c r="R106" s="63"/>
      <c r="S106" s="63"/>
      <c r="T106" s="63"/>
      <c r="U106" s="63"/>
      <c r="V106" s="63"/>
      <c r="W106" s="63"/>
      <c r="X106" s="63"/>
      <c r="Y106" s="63"/>
      <c r="Z106" s="62">
        <v>212067</v>
      </c>
      <c r="AA106" s="62">
        <v>19023</v>
      </c>
      <c r="AB106" s="62">
        <v>36.03</v>
      </c>
      <c r="AC106" s="62">
        <v>4819.7</v>
      </c>
    </row>
    <row r="107" spans="1:29" x14ac:dyDescent="0.25">
      <c r="A107" s="61" t="s">
        <v>192</v>
      </c>
      <c r="B107" s="61" t="s">
        <v>193</v>
      </c>
      <c r="C107" s="62">
        <v>2008</v>
      </c>
      <c r="D107" s="61" t="s">
        <v>75</v>
      </c>
      <c r="E107" s="62">
        <v>7</v>
      </c>
      <c r="F107" s="62">
        <v>452</v>
      </c>
      <c r="G107" s="62">
        <v>356</v>
      </c>
      <c r="H107" s="62">
        <v>4.24</v>
      </c>
      <c r="I107" s="62">
        <v>64.569999999999993</v>
      </c>
      <c r="J107" s="62">
        <v>420.36</v>
      </c>
      <c r="K107" s="62">
        <v>148.4</v>
      </c>
      <c r="L107" s="62">
        <v>488</v>
      </c>
      <c r="M107" s="62">
        <v>5.81</v>
      </c>
      <c r="N107" s="62">
        <v>21.2</v>
      </c>
      <c r="O107" s="62">
        <v>1789.6</v>
      </c>
      <c r="P107" s="63"/>
      <c r="Q107" s="63"/>
      <c r="R107" s="63"/>
      <c r="S107" s="63"/>
      <c r="T107" s="63"/>
      <c r="U107" s="63"/>
      <c r="V107" s="63"/>
      <c r="W107" s="63"/>
      <c r="X107" s="63"/>
      <c r="Y107" s="63"/>
      <c r="Z107" s="62">
        <v>25500</v>
      </c>
      <c r="AA107" s="62">
        <v>494</v>
      </c>
      <c r="AB107" s="62">
        <v>5.88</v>
      </c>
      <c r="AC107" s="62">
        <v>3642.86</v>
      </c>
    </row>
    <row r="108" spans="1:29" ht="30" x14ac:dyDescent="0.25">
      <c r="A108" s="61" t="s">
        <v>233</v>
      </c>
      <c r="B108" s="61" t="s">
        <v>234</v>
      </c>
      <c r="C108" s="62">
        <v>2003</v>
      </c>
      <c r="D108" s="61" t="s">
        <v>86</v>
      </c>
      <c r="E108" s="62">
        <v>160</v>
      </c>
      <c r="F108" s="62">
        <v>12020</v>
      </c>
      <c r="G108" s="62">
        <v>1533</v>
      </c>
      <c r="H108" s="62">
        <v>0.8</v>
      </c>
      <c r="I108" s="62">
        <v>75.13</v>
      </c>
      <c r="J108" s="62">
        <v>11178.6</v>
      </c>
      <c r="K108" s="62">
        <v>7246.36</v>
      </c>
      <c r="L108" s="62">
        <v>6254</v>
      </c>
      <c r="M108" s="62">
        <v>3.26</v>
      </c>
      <c r="N108" s="62">
        <v>45.29</v>
      </c>
      <c r="O108" s="62">
        <v>87386.06</v>
      </c>
      <c r="P108" s="63"/>
      <c r="Q108" s="63"/>
      <c r="R108" s="63"/>
      <c r="S108" s="63"/>
      <c r="T108" s="63"/>
      <c r="U108" s="63"/>
      <c r="V108" s="63"/>
      <c r="W108" s="63"/>
      <c r="X108" s="63"/>
      <c r="Y108" s="63"/>
      <c r="Z108" s="62">
        <v>8412.5400000000009</v>
      </c>
      <c r="AA108" s="62">
        <v>61432</v>
      </c>
      <c r="AB108" s="62">
        <v>32</v>
      </c>
      <c r="AC108" s="62">
        <v>52.58</v>
      </c>
    </row>
    <row r="109" spans="1:29" x14ac:dyDescent="0.25">
      <c r="A109" s="61" t="s">
        <v>95</v>
      </c>
      <c r="B109" s="61" t="s">
        <v>96</v>
      </c>
      <c r="C109" s="62">
        <v>2011</v>
      </c>
      <c r="D109" s="61" t="s">
        <v>86</v>
      </c>
      <c r="E109" s="62">
        <v>215</v>
      </c>
      <c r="F109" s="62">
        <v>47570</v>
      </c>
      <c r="G109" s="62">
        <v>9111</v>
      </c>
      <c r="H109" s="62">
        <v>3.53</v>
      </c>
      <c r="I109" s="62">
        <v>221.26</v>
      </c>
      <c r="J109" s="62">
        <v>44240.1</v>
      </c>
      <c r="K109" s="62">
        <v>178536</v>
      </c>
      <c r="L109" s="62">
        <v>261116</v>
      </c>
      <c r="M109" s="62">
        <v>101.21</v>
      </c>
      <c r="N109" s="62">
        <v>830.4</v>
      </c>
      <c r="O109" s="62">
        <v>2153019.1800000002</v>
      </c>
      <c r="P109" s="63"/>
      <c r="Q109" s="63"/>
      <c r="R109" s="63"/>
      <c r="S109" s="63"/>
      <c r="T109" s="63"/>
      <c r="U109" s="63"/>
      <c r="V109" s="63"/>
      <c r="W109" s="63"/>
      <c r="X109" s="63"/>
      <c r="Y109" s="63"/>
      <c r="Z109" s="62">
        <v>720.1</v>
      </c>
      <c r="AA109" s="62">
        <v>22273</v>
      </c>
      <c r="AB109" s="62">
        <v>8.6300000000000008</v>
      </c>
      <c r="AC109" s="62">
        <v>3.35</v>
      </c>
    </row>
    <row r="110" spans="1:29" ht="30" x14ac:dyDescent="0.25">
      <c r="A110" s="61" t="s">
        <v>92</v>
      </c>
      <c r="B110" s="61" t="s">
        <v>93</v>
      </c>
      <c r="C110" s="62">
        <v>2014</v>
      </c>
      <c r="D110" s="61" t="s">
        <v>94</v>
      </c>
      <c r="E110" s="62">
        <v>2</v>
      </c>
      <c r="F110" s="63"/>
      <c r="G110" s="63"/>
      <c r="H110" s="63"/>
      <c r="I110" s="63"/>
      <c r="J110" s="63"/>
      <c r="K110" s="62">
        <v>0</v>
      </c>
      <c r="L110" s="63"/>
      <c r="M110" s="63"/>
      <c r="N110" s="63"/>
      <c r="O110" s="63"/>
      <c r="P110" s="63"/>
      <c r="Q110" s="63"/>
      <c r="R110" s="63"/>
      <c r="S110" s="63"/>
      <c r="T110" s="63"/>
      <c r="U110" s="63"/>
      <c r="V110" s="63"/>
      <c r="W110" s="63"/>
      <c r="X110" s="63"/>
      <c r="Y110" s="63"/>
      <c r="Z110" s="62">
        <v>0</v>
      </c>
      <c r="AA110" s="63"/>
      <c r="AB110" s="63"/>
      <c r="AC110" s="62">
        <v>0</v>
      </c>
    </row>
    <row r="111" spans="1:29" x14ac:dyDescent="0.25">
      <c r="A111" s="61" t="s">
        <v>235</v>
      </c>
      <c r="B111" s="61" t="s">
        <v>236</v>
      </c>
      <c r="C111" s="62">
        <v>2005</v>
      </c>
      <c r="D111" s="61" t="s">
        <v>175</v>
      </c>
      <c r="E111" s="62">
        <v>8</v>
      </c>
      <c r="F111" s="63"/>
      <c r="G111" s="63"/>
      <c r="H111" s="63"/>
      <c r="I111" s="63"/>
      <c r="J111" s="63"/>
      <c r="K111" s="62">
        <v>0</v>
      </c>
      <c r="L111" s="63"/>
      <c r="M111" s="63"/>
      <c r="N111" s="63"/>
      <c r="O111" s="63"/>
      <c r="P111" s="63"/>
      <c r="Q111" s="63"/>
      <c r="R111" s="63"/>
      <c r="S111" s="63"/>
      <c r="T111" s="63"/>
      <c r="U111" s="63"/>
      <c r="V111" s="63"/>
      <c r="W111" s="63"/>
      <c r="X111" s="63"/>
      <c r="Y111" s="63"/>
      <c r="Z111" s="62">
        <v>13300</v>
      </c>
      <c r="AA111" s="62">
        <v>321</v>
      </c>
      <c r="AB111" s="62">
        <v>3.34</v>
      </c>
      <c r="AC111" s="62">
        <v>1662.5</v>
      </c>
    </row>
    <row r="112" spans="1:29" ht="30" x14ac:dyDescent="0.25">
      <c r="A112" s="61" t="s">
        <v>237</v>
      </c>
      <c r="B112" s="61" t="s">
        <v>238</v>
      </c>
      <c r="C112" s="62">
        <v>2013</v>
      </c>
      <c r="D112" s="61" t="s">
        <v>72</v>
      </c>
      <c r="E112" s="62">
        <v>40</v>
      </c>
      <c r="F112" s="62">
        <v>163042</v>
      </c>
      <c r="G112" s="62">
        <v>46016</v>
      </c>
      <c r="H112" s="62">
        <v>95.87</v>
      </c>
      <c r="I112" s="62">
        <v>4076.05</v>
      </c>
      <c r="J112" s="62">
        <v>151629.06</v>
      </c>
      <c r="K112" s="62">
        <v>17705.21</v>
      </c>
      <c r="L112" s="62">
        <v>20325</v>
      </c>
      <c r="M112" s="62">
        <v>42.34</v>
      </c>
      <c r="N112" s="62">
        <v>442.63</v>
      </c>
      <c r="O112" s="62">
        <v>213512.43</v>
      </c>
      <c r="P112" s="63"/>
      <c r="Q112" s="63"/>
      <c r="R112" s="63"/>
      <c r="S112" s="63"/>
      <c r="T112" s="63"/>
      <c r="U112" s="63"/>
      <c r="V112" s="63"/>
      <c r="W112" s="63"/>
      <c r="X112" s="63"/>
      <c r="Y112" s="63"/>
      <c r="Z112" s="62">
        <v>267089</v>
      </c>
      <c r="AA112" s="62">
        <v>14594</v>
      </c>
      <c r="AB112" s="62">
        <v>30.4</v>
      </c>
      <c r="AC112" s="62">
        <v>6677.23</v>
      </c>
    </row>
    <row r="113" spans="1:29" ht="30" x14ac:dyDescent="0.25">
      <c r="A113" s="61" t="s">
        <v>100</v>
      </c>
      <c r="B113" s="61" t="s">
        <v>101</v>
      </c>
      <c r="C113" s="62">
        <v>2003</v>
      </c>
      <c r="D113" s="61" t="s">
        <v>99</v>
      </c>
      <c r="E113" s="62">
        <v>74</v>
      </c>
      <c r="F113" s="63"/>
      <c r="G113" s="63"/>
      <c r="H113" s="63"/>
      <c r="I113" s="63"/>
      <c r="J113" s="63"/>
      <c r="K113" s="62">
        <v>0</v>
      </c>
      <c r="L113" s="63"/>
      <c r="M113" s="63"/>
      <c r="N113" s="63"/>
      <c r="O113" s="63"/>
      <c r="P113" s="63"/>
      <c r="Q113" s="63"/>
      <c r="R113" s="63"/>
      <c r="S113" s="63"/>
      <c r="T113" s="63"/>
      <c r="U113" s="63"/>
      <c r="V113" s="63"/>
      <c r="W113" s="63"/>
      <c r="X113" s="63"/>
      <c r="Y113" s="63"/>
      <c r="Z113" s="62">
        <v>0</v>
      </c>
      <c r="AA113" s="63"/>
      <c r="AB113" s="63"/>
      <c r="AC113" s="62">
        <v>0</v>
      </c>
    </row>
    <row r="114" spans="1:29" ht="30" x14ac:dyDescent="0.25">
      <c r="A114" s="61" t="s">
        <v>239</v>
      </c>
      <c r="B114" s="61" t="s">
        <v>240</v>
      </c>
      <c r="C114" s="62">
        <v>2011</v>
      </c>
      <c r="D114" s="61" t="s">
        <v>75</v>
      </c>
      <c r="E114" s="62">
        <v>1</v>
      </c>
      <c r="F114" s="63"/>
      <c r="G114" s="63"/>
      <c r="H114" s="63"/>
      <c r="I114" s="63"/>
      <c r="J114" s="63"/>
      <c r="K114" s="62">
        <v>0</v>
      </c>
      <c r="L114" s="63"/>
      <c r="M114" s="63"/>
      <c r="N114" s="63"/>
      <c r="O114" s="63"/>
      <c r="P114" s="63"/>
      <c r="Q114" s="63"/>
      <c r="R114" s="63"/>
      <c r="S114" s="63"/>
      <c r="T114" s="63"/>
      <c r="U114" s="63"/>
      <c r="V114" s="63"/>
      <c r="W114" s="63"/>
      <c r="X114" s="63"/>
      <c r="Y114" s="63"/>
      <c r="Z114" s="62">
        <v>105.61</v>
      </c>
      <c r="AA114" s="62">
        <v>2207</v>
      </c>
      <c r="AB114" s="62">
        <v>183.92</v>
      </c>
      <c r="AC114" s="62">
        <v>105.61</v>
      </c>
    </row>
    <row r="115" spans="1:29" ht="30" x14ac:dyDescent="0.25">
      <c r="A115" s="61" t="s">
        <v>117</v>
      </c>
      <c r="B115" s="61" t="s">
        <v>118</v>
      </c>
      <c r="C115" s="62">
        <v>2015</v>
      </c>
      <c r="D115" s="61" t="s">
        <v>99</v>
      </c>
      <c r="E115" s="62">
        <v>39</v>
      </c>
      <c r="F115" s="63"/>
      <c r="G115" s="63"/>
      <c r="H115" s="63"/>
      <c r="I115" s="63"/>
      <c r="J115" s="63"/>
      <c r="K115" s="62">
        <v>0</v>
      </c>
      <c r="L115" s="63"/>
      <c r="M115" s="63"/>
      <c r="N115" s="63"/>
      <c r="O115" s="63"/>
      <c r="P115" s="63"/>
      <c r="Q115" s="63"/>
      <c r="R115" s="63"/>
      <c r="S115" s="63"/>
      <c r="T115" s="63"/>
      <c r="U115" s="63"/>
      <c r="V115" s="63"/>
      <c r="W115" s="63"/>
      <c r="X115" s="63"/>
      <c r="Y115" s="63"/>
      <c r="Z115" s="62">
        <v>0</v>
      </c>
      <c r="AA115" s="63"/>
      <c r="AB115" s="63"/>
      <c r="AC115" s="62">
        <v>0</v>
      </c>
    </row>
    <row r="116" spans="1:29" x14ac:dyDescent="0.25">
      <c r="A116" s="61" t="s">
        <v>241</v>
      </c>
      <c r="B116" s="61" t="s">
        <v>242</v>
      </c>
      <c r="C116" s="62">
        <v>2009</v>
      </c>
      <c r="D116" s="61" t="s">
        <v>94</v>
      </c>
      <c r="E116" s="62">
        <v>13</v>
      </c>
      <c r="F116" s="63"/>
      <c r="G116" s="63"/>
      <c r="H116" s="63"/>
      <c r="I116" s="63"/>
      <c r="J116" s="63"/>
      <c r="K116" s="62">
        <v>0</v>
      </c>
      <c r="L116" s="63"/>
      <c r="M116" s="63"/>
      <c r="N116" s="63"/>
      <c r="O116" s="63"/>
      <c r="P116" s="63"/>
      <c r="Q116" s="63"/>
      <c r="R116" s="63"/>
      <c r="S116" s="63"/>
      <c r="T116" s="63"/>
      <c r="U116" s="63"/>
      <c r="V116" s="63"/>
      <c r="W116" s="63"/>
      <c r="X116" s="63"/>
      <c r="Y116" s="63"/>
      <c r="Z116" s="62">
        <v>84535</v>
      </c>
      <c r="AA116" s="62">
        <v>11324</v>
      </c>
      <c r="AB116" s="62">
        <v>72.59</v>
      </c>
      <c r="AC116" s="62">
        <v>6502.69</v>
      </c>
    </row>
    <row r="117" spans="1:29" ht="45" x14ac:dyDescent="0.25">
      <c r="A117" s="61" t="s">
        <v>243</v>
      </c>
      <c r="B117" s="61" t="s">
        <v>244</v>
      </c>
      <c r="C117" s="62">
        <v>2016</v>
      </c>
      <c r="D117" s="61" t="s">
        <v>75</v>
      </c>
      <c r="E117" s="62">
        <v>8</v>
      </c>
      <c r="F117" s="62">
        <v>2516</v>
      </c>
      <c r="G117" s="62">
        <v>510</v>
      </c>
      <c r="H117" s="62">
        <v>5.31</v>
      </c>
      <c r="I117" s="62">
        <v>314.5</v>
      </c>
      <c r="J117" s="62">
        <v>2339.88</v>
      </c>
      <c r="K117" s="62">
        <v>0</v>
      </c>
      <c r="L117" s="63"/>
      <c r="M117" s="63"/>
      <c r="N117" s="63"/>
      <c r="O117" s="63"/>
      <c r="P117" s="62">
        <v>610</v>
      </c>
      <c r="Q117" s="62">
        <v>892</v>
      </c>
      <c r="R117" s="62">
        <v>9.2899999999999991</v>
      </c>
      <c r="S117" s="62">
        <v>76</v>
      </c>
      <c r="T117" s="62">
        <v>7728.09</v>
      </c>
      <c r="U117" s="63"/>
      <c r="V117" s="63"/>
      <c r="W117" s="63"/>
      <c r="X117" s="63"/>
      <c r="Y117" s="63"/>
      <c r="Z117" s="62">
        <v>499.66</v>
      </c>
      <c r="AA117" s="62">
        <v>5090</v>
      </c>
      <c r="AB117" s="62">
        <v>53.02</v>
      </c>
      <c r="AC117" s="62">
        <v>62.46</v>
      </c>
    </row>
    <row r="118" spans="1:29" ht="30" x14ac:dyDescent="0.25">
      <c r="A118" s="61" t="s">
        <v>245</v>
      </c>
      <c r="B118" s="61" t="s">
        <v>246</v>
      </c>
      <c r="C118" s="62">
        <v>2009</v>
      </c>
      <c r="D118" s="61" t="s">
        <v>72</v>
      </c>
      <c r="E118" s="62">
        <v>17</v>
      </c>
      <c r="F118" s="62">
        <v>151586</v>
      </c>
      <c r="G118" s="62">
        <v>24424</v>
      </c>
      <c r="H118" s="62">
        <v>119.73</v>
      </c>
      <c r="I118" s="62">
        <v>8916.82</v>
      </c>
      <c r="J118" s="62">
        <v>140974.98000000001</v>
      </c>
      <c r="K118" s="62">
        <v>0</v>
      </c>
      <c r="L118" s="63"/>
      <c r="M118" s="63"/>
      <c r="N118" s="63"/>
      <c r="O118" s="63"/>
      <c r="P118" s="63"/>
      <c r="Q118" s="63"/>
      <c r="R118" s="63"/>
      <c r="S118" s="63"/>
      <c r="T118" s="63"/>
      <c r="U118" s="62">
        <v>3525</v>
      </c>
      <c r="V118" s="62">
        <v>6917</v>
      </c>
      <c r="W118" s="62">
        <v>33.909999999999997</v>
      </c>
      <c r="X118" s="62">
        <v>207</v>
      </c>
      <c r="Y118" s="62">
        <v>78903.600000000006</v>
      </c>
      <c r="Z118" s="62">
        <v>27000</v>
      </c>
      <c r="AA118" s="62">
        <v>7786</v>
      </c>
      <c r="AB118" s="62">
        <v>38.17</v>
      </c>
      <c r="AC118" s="62">
        <v>1588.24</v>
      </c>
    </row>
    <row r="119" spans="1:29" ht="30" x14ac:dyDescent="0.25">
      <c r="A119" s="61" t="s">
        <v>122</v>
      </c>
      <c r="B119" s="61" t="s">
        <v>123</v>
      </c>
      <c r="C119" s="62">
        <v>2005</v>
      </c>
      <c r="D119" s="61" t="s">
        <v>78</v>
      </c>
      <c r="E119" s="62">
        <v>50</v>
      </c>
      <c r="F119" s="62">
        <v>115502</v>
      </c>
      <c r="G119" s="62">
        <v>14311</v>
      </c>
      <c r="H119" s="62">
        <v>23.85</v>
      </c>
      <c r="I119" s="62">
        <v>2310.04</v>
      </c>
      <c r="J119" s="62">
        <v>107416.86</v>
      </c>
      <c r="K119" s="62">
        <v>4591</v>
      </c>
      <c r="L119" s="62">
        <v>6537</v>
      </c>
      <c r="M119" s="62">
        <v>10.9</v>
      </c>
      <c r="N119" s="63"/>
      <c r="O119" s="63"/>
      <c r="P119" s="63"/>
      <c r="Q119" s="63"/>
      <c r="R119" s="63"/>
      <c r="S119" s="63"/>
      <c r="T119" s="63"/>
      <c r="U119" s="62">
        <v>18441</v>
      </c>
      <c r="V119" s="62">
        <v>34515</v>
      </c>
      <c r="W119" s="62">
        <v>57.53</v>
      </c>
      <c r="X119" s="62">
        <v>368</v>
      </c>
      <c r="Y119" s="62">
        <v>412783.34</v>
      </c>
      <c r="Z119" s="62">
        <v>2200.39</v>
      </c>
      <c r="AA119" s="62">
        <v>16974</v>
      </c>
      <c r="AB119" s="62">
        <v>28.29</v>
      </c>
      <c r="AC119" s="62">
        <v>44.01</v>
      </c>
    </row>
    <row r="120" spans="1:29" x14ac:dyDescent="0.25">
      <c r="A120" s="61" t="s">
        <v>79</v>
      </c>
      <c r="B120" s="61" t="s">
        <v>80</v>
      </c>
      <c r="C120" s="62">
        <v>2006</v>
      </c>
      <c r="D120" s="61" t="s">
        <v>89</v>
      </c>
      <c r="E120" s="62">
        <v>72</v>
      </c>
      <c r="F120" s="62">
        <v>669109</v>
      </c>
      <c r="G120" s="62">
        <v>114826</v>
      </c>
      <c r="H120" s="62">
        <v>132.9</v>
      </c>
      <c r="I120" s="62">
        <v>9293.18</v>
      </c>
      <c r="J120" s="62">
        <v>622271.37</v>
      </c>
      <c r="K120" s="62">
        <v>2106.69</v>
      </c>
      <c r="L120" s="62">
        <v>3536</v>
      </c>
      <c r="M120" s="62">
        <v>4.09</v>
      </c>
      <c r="N120" s="62">
        <v>29.26</v>
      </c>
      <c r="O120" s="62">
        <v>25405.24</v>
      </c>
      <c r="P120" s="63"/>
      <c r="Q120" s="63"/>
      <c r="R120" s="63"/>
      <c r="S120" s="63"/>
      <c r="T120" s="63"/>
      <c r="U120" s="63"/>
      <c r="V120" s="63"/>
      <c r="W120" s="63"/>
      <c r="X120" s="63"/>
      <c r="Y120" s="63"/>
      <c r="Z120" s="62">
        <v>125685</v>
      </c>
      <c r="AA120" s="62">
        <v>8905</v>
      </c>
      <c r="AB120" s="62">
        <v>10.31</v>
      </c>
      <c r="AC120" s="62">
        <v>1745.63</v>
      </c>
    </row>
    <row r="121" spans="1:29" ht="30" x14ac:dyDescent="0.25">
      <c r="A121" s="61" t="s">
        <v>120</v>
      </c>
      <c r="B121" s="61" t="s">
        <v>121</v>
      </c>
      <c r="C121" s="62">
        <v>2011</v>
      </c>
      <c r="D121" s="61" t="s">
        <v>99</v>
      </c>
      <c r="E121" s="62">
        <v>40</v>
      </c>
      <c r="F121" s="62">
        <v>404307</v>
      </c>
      <c r="G121" s="62">
        <v>61959</v>
      </c>
      <c r="H121" s="62">
        <v>129.08000000000001</v>
      </c>
      <c r="I121" s="62">
        <v>10107.68</v>
      </c>
      <c r="J121" s="62">
        <v>376005.51</v>
      </c>
      <c r="K121" s="62">
        <v>0</v>
      </c>
      <c r="L121" s="63"/>
      <c r="M121" s="63"/>
      <c r="N121" s="63"/>
      <c r="O121" s="63"/>
      <c r="P121" s="63"/>
      <c r="Q121" s="63"/>
      <c r="R121" s="63"/>
      <c r="S121" s="63"/>
      <c r="T121" s="63"/>
      <c r="U121" s="63"/>
      <c r="V121" s="63"/>
      <c r="W121" s="63"/>
      <c r="X121" s="63"/>
      <c r="Y121" s="63"/>
      <c r="Z121" s="62">
        <v>119510</v>
      </c>
      <c r="AA121" s="62">
        <v>8234</v>
      </c>
      <c r="AB121" s="62">
        <v>17.149999999999999</v>
      </c>
      <c r="AC121" s="62">
        <v>2987.75</v>
      </c>
    </row>
    <row r="122" spans="1:29" x14ac:dyDescent="0.25">
      <c r="A122" s="61" t="s">
        <v>190</v>
      </c>
      <c r="B122" s="61" t="s">
        <v>191</v>
      </c>
      <c r="C122" s="62">
        <v>2017</v>
      </c>
      <c r="D122" s="61" t="s">
        <v>150</v>
      </c>
      <c r="E122" s="62">
        <v>8</v>
      </c>
      <c r="F122" s="63"/>
      <c r="G122" s="63"/>
      <c r="H122" s="63"/>
      <c r="I122" s="63"/>
      <c r="J122" s="63"/>
      <c r="K122" s="62">
        <v>0</v>
      </c>
      <c r="L122" s="63"/>
      <c r="M122" s="63"/>
      <c r="N122" s="63"/>
      <c r="O122" s="63"/>
      <c r="P122" s="63"/>
      <c r="Q122" s="63"/>
      <c r="R122" s="63"/>
      <c r="S122" s="63"/>
      <c r="T122" s="63"/>
      <c r="U122" s="63"/>
      <c r="V122" s="63"/>
      <c r="W122" s="63"/>
      <c r="X122" s="63"/>
      <c r="Y122" s="63"/>
      <c r="Z122" s="62">
        <v>0</v>
      </c>
      <c r="AA122" s="63"/>
      <c r="AB122" s="63"/>
      <c r="AC122" s="62">
        <v>0</v>
      </c>
    </row>
    <row r="123" spans="1:29" ht="30" x14ac:dyDescent="0.25">
      <c r="A123" s="61" t="s">
        <v>247</v>
      </c>
      <c r="B123" s="61" t="s">
        <v>248</v>
      </c>
      <c r="C123" s="62">
        <v>2004</v>
      </c>
      <c r="D123" s="61" t="s">
        <v>99</v>
      </c>
      <c r="E123" s="62">
        <v>40</v>
      </c>
      <c r="F123" s="62">
        <v>419182</v>
      </c>
      <c r="G123" s="62">
        <v>35227</v>
      </c>
      <c r="H123" s="62">
        <v>73.39</v>
      </c>
      <c r="I123" s="62">
        <v>10479.549999999999</v>
      </c>
      <c r="J123" s="62">
        <v>389839.26</v>
      </c>
      <c r="K123" s="62">
        <v>0</v>
      </c>
      <c r="L123" s="63"/>
      <c r="M123" s="63"/>
      <c r="N123" s="63"/>
      <c r="O123" s="63"/>
      <c r="P123" s="63"/>
      <c r="Q123" s="63"/>
      <c r="R123" s="63"/>
      <c r="S123" s="63"/>
      <c r="T123" s="63"/>
      <c r="U123" s="63"/>
      <c r="V123" s="63"/>
      <c r="W123" s="63"/>
      <c r="X123" s="63"/>
      <c r="Y123" s="63"/>
      <c r="Z123" s="62">
        <v>116</v>
      </c>
      <c r="AA123" s="62">
        <v>5412</v>
      </c>
      <c r="AB123" s="62">
        <v>11.28</v>
      </c>
      <c r="AC123" s="62">
        <v>2.9</v>
      </c>
    </row>
    <row r="124" spans="1:29" x14ac:dyDescent="0.25">
      <c r="A124" s="61" t="s">
        <v>212</v>
      </c>
      <c r="B124" s="61" t="s">
        <v>213</v>
      </c>
      <c r="C124" s="62">
        <v>2004</v>
      </c>
      <c r="D124" s="61" t="s">
        <v>75</v>
      </c>
      <c r="E124" s="62">
        <v>10</v>
      </c>
      <c r="F124" s="62">
        <v>2527</v>
      </c>
      <c r="G124" s="62">
        <v>574</v>
      </c>
      <c r="H124" s="62">
        <v>4.78</v>
      </c>
      <c r="I124" s="62">
        <v>252.7</v>
      </c>
      <c r="J124" s="62">
        <v>2350.11</v>
      </c>
      <c r="K124" s="62">
        <v>0</v>
      </c>
      <c r="L124" s="63"/>
      <c r="M124" s="63"/>
      <c r="N124" s="63"/>
      <c r="O124" s="63"/>
      <c r="P124" s="63"/>
      <c r="Q124" s="63"/>
      <c r="R124" s="63"/>
      <c r="S124" s="63"/>
      <c r="T124" s="63"/>
      <c r="U124" s="63"/>
      <c r="V124" s="63"/>
      <c r="W124" s="63"/>
      <c r="X124" s="63"/>
      <c r="Y124" s="63"/>
      <c r="Z124" s="62">
        <v>56810</v>
      </c>
      <c r="AA124" s="62">
        <v>3033</v>
      </c>
      <c r="AB124" s="62">
        <v>25.28</v>
      </c>
      <c r="AC124" s="62">
        <v>5681</v>
      </c>
    </row>
    <row r="125" spans="1:29" ht="30" x14ac:dyDescent="0.25">
      <c r="A125" s="61" t="s">
        <v>249</v>
      </c>
      <c r="B125" s="61" t="s">
        <v>250</v>
      </c>
      <c r="C125" s="62">
        <v>2008</v>
      </c>
      <c r="D125" s="61" t="s">
        <v>78</v>
      </c>
      <c r="E125" s="62">
        <v>40</v>
      </c>
      <c r="F125" s="62">
        <v>132720</v>
      </c>
      <c r="G125" s="62">
        <v>19062</v>
      </c>
      <c r="H125" s="62">
        <v>39.71</v>
      </c>
      <c r="I125" s="62">
        <v>3318</v>
      </c>
      <c r="J125" s="62">
        <v>123429.6</v>
      </c>
      <c r="K125" s="62">
        <v>31440</v>
      </c>
      <c r="L125" s="62">
        <v>45960</v>
      </c>
      <c r="M125" s="62">
        <v>95.75</v>
      </c>
      <c r="N125" s="62">
        <v>786</v>
      </c>
      <c r="O125" s="62">
        <v>379144.39</v>
      </c>
      <c r="P125" s="63"/>
      <c r="Q125" s="63"/>
      <c r="R125" s="63"/>
      <c r="S125" s="63"/>
      <c r="T125" s="63"/>
      <c r="U125" s="63"/>
      <c r="V125" s="63"/>
      <c r="W125" s="63"/>
      <c r="X125" s="63"/>
      <c r="Y125" s="63"/>
      <c r="Z125" s="62">
        <v>1265.96</v>
      </c>
      <c r="AA125" s="62">
        <v>7338</v>
      </c>
      <c r="AB125" s="62">
        <v>15.29</v>
      </c>
      <c r="AC125" s="62">
        <v>31.65</v>
      </c>
    </row>
    <row r="126" spans="1:29" x14ac:dyDescent="0.25">
      <c r="A126" s="61" t="s">
        <v>251</v>
      </c>
      <c r="B126" s="61" t="s">
        <v>252</v>
      </c>
      <c r="C126" s="62">
        <v>2018</v>
      </c>
      <c r="D126" s="61" t="s">
        <v>72</v>
      </c>
      <c r="E126" s="62">
        <v>29</v>
      </c>
      <c r="F126" s="62">
        <v>85608</v>
      </c>
      <c r="G126" s="62">
        <v>22275</v>
      </c>
      <c r="H126" s="62">
        <v>64.010000000000005</v>
      </c>
      <c r="I126" s="62">
        <v>2952</v>
      </c>
      <c r="J126" s="62">
        <v>79615.44</v>
      </c>
      <c r="K126" s="62">
        <v>3426.77</v>
      </c>
      <c r="L126" s="62">
        <v>8077</v>
      </c>
      <c r="M126" s="62">
        <v>23.21</v>
      </c>
      <c r="N126" s="63"/>
      <c r="O126" s="63"/>
      <c r="P126" s="63"/>
      <c r="Q126" s="63"/>
      <c r="R126" s="63"/>
      <c r="S126" s="63"/>
      <c r="T126" s="63"/>
      <c r="U126" s="63"/>
      <c r="V126" s="63"/>
      <c r="W126" s="63"/>
      <c r="X126" s="63"/>
      <c r="Y126" s="63"/>
      <c r="Z126" s="62">
        <v>577</v>
      </c>
      <c r="AA126" s="62">
        <v>7381</v>
      </c>
      <c r="AB126" s="62">
        <v>21.21</v>
      </c>
      <c r="AC126" s="62">
        <v>19.899999999999999</v>
      </c>
    </row>
    <row r="127" spans="1:29" x14ac:dyDescent="0.25">
      <c r="A127" s="61" t="s">
        <v>241</v>
      </c>
      <c r="B127" s="61" t="s">
        <v>242</v>
      </c>
      <c r="C127" s="62">
        <v>2012</v>
      </c>
      <c r="D127" s="61" t="s">
        <v>99</v>
      </c>
      <c r="E127" s="62">
        <v>96</v>
      </c>
      <c r="F127" s="62">
        <v>989400</v>
      </c>
      <c r="G127" s="62">
        <v>113558</v>
      </c>
      <c r="H127" s="62">
        <v>98.57</v>
      </c>
      <c r="I127" s="62">
        <v>10306.25</v>
      </c>
      <c r="J127" s="62">
        <v>920142</v>
      </c>
      <c r="K127" s="62">
        <v>6630.46</v>
      </c>
      <c r="L127" s="62">
        <v>9393</v>
      </c>
      <c r="M127" s="62">
        <v>8.15</v>
      </c>
      <c r="N127" s="63"/>
      <c r="O127" s="63"/>
      <c r="P127" s="63"/>
      <c r="Q127" s="63"/>
      <c r="R127" s="63"/>
      <c r="S127" s="63"/>
      <c r="T127" s="63"/>
      <c r="U127" s="63"/>
      <c r="V127" s="63"/>
      <c r="W127" s="63"/>
      <c r="X127" s="63"/>
      <c r="Y127" s="63"/>
      <c r="Z127" s="62">
        <v>319000</v>
      </c>
      <c r="AA127" s="62">
        <v>29593</v>
      </c>
      <c r="AB127" s="62">
        <v>25.69</v>
      </c>
      <c r="AC127" s="62">
        <v>3322.92</v>
      </c>
    </row>
    <row r="128" spans="1:29" x14ac:dyDescent="0.25">
      <c r="A128" s="61" t="s">
        <v>126</v>
      </c>
      <c r="B128" s="61" t="s">
        <v>127</v>
      </c>
      <c r="C128" s="62">
        <v>2012</v>
      </c>
      <c r="D128" s="61" t="s">
        <v>75</v>
      </c>
      <c r="E128" s="62">
        <v>35</v>
      </c>
      <c r="F128" s="62">
        <v>45255</v>
      </c>
      <c r="G128" s="62">
        <v>7914</v>
      </c>
      <c r="H128" s="62">
        <v>18.84</v>
      </c>
      <c r="I128" s="62">
        <v>1293</v>
      </c>
      <c r="J128" s="62">
        <v>42087.15</v>
      </c>
      <c r="K128" s="62">
        <v>7264.79</v>
      </c>
      <c r="L128" s="62">
        <v>9121</v>
      </c>
      <c r="M128" s="62">
        <v>21.72</v>
      </c>
      <c r="N128" s="62">
        <v>207.57</v>
      </c>
      <c r="O128" s="62">
        <v>87608.3</v>
      </c>
      <c r="P128" s="63"/>
      <c r="Q128" s="63"/>
      <c r="R128" s="63"/>
      <c r="S128" s="63"/>
      <c r="T128" s="63"/>
      <c r="U128" s="63"/>
      <c r="V128" s="63"/>
      <c r="W128" s="63"/>
      <c r="X128" s="63"/>
      <c r="Y128" s="63"/>
      <c r="Z128" s="62">
        <v>4933</v>
      </c>
      <c r="AA128" s="62">
        <v>47834</v>
      </c>
      <c r="AB128" s="62">
        <v>113.89</v>
      </c>
      <c r="AC128" s="62">
        <v>140.94</v>
      </c>
    </row>
    <row r="129" spans="1:29" x14ac:dyDescent="0.25">
      <c r="A129" s="61" t="s">
        <v>253</v>
      </c>
      <c r="B129" s="61" t="s">
        <v>254</v>
      </c>
      <c r="C129" s="62">
        <v>2006</v>
      </c>
      <c r="D129" s="61" t="s">
        <v>89</v>
      </c>
      <c r="E129" s="62">
        <v>55</v>
      </c>
      <c r="F129" s="62">
        <v>188024</v>
      </c>
      <c r="G129" s="62">
        <v>21590</v>
      </c>
      <c r="H129" s="62">
        <v>32.71</v>
      </c>
      <c r="I129" s="62">
        <v>3418.62</v>
      </c>
      <c r="J129" s="62">
        <v>174862.32</v>
      </c>
      <c r="K129" s="62">
        <v>27356.94</v>
      </c>
      <c r="L129" s="62">
        <v>41601</v>
      </c>
      <c r="M129" s="62">
        <v>63.03</v>
      </c>
      <c r="N129" s="63"/>
      <c r="O129" s="63"/>
      <c r="P129" s="63"/>
      <c r="Q129" s="63"/>
      <c r="R129" s="63"/>
      <c r="S129" s="63"/>
      <c r="T129" s="63"/>
      <c r="U129" s="63"/>
      <c r="V129" s="63"/>
      <c r="W129" s="63"/>
      <c r="X129" s="63"/>
      <c r="Y129" s="63"/>
      <c r="Z129" s="62">
        <v>156470</v>
      </c>
      <c r="AA129" s="62">
        <v>7334</v>
      </c>
      <c r="AB129" s="62">
        <v>11.11</v>
      </c>
      <c r="AC129" s="62">
        <v>2844.91</v>
      </c>
    </row>
    <row r="130" spans="1:29" ht="30" x14ac:dyDescent="0.25">
      <c r="A130" s="61" t="s">
        <v>231</v>
      </c>
      <c r="B130" s="61" t="s">
        <v>232</v>
      </c>
      <c r="C130" s="62">
        <v>2017</v>
      </c>
      <c r="D130" s="61" t="s">
        <v>75</v>
      </c>
      <c r="E130" s="62">
        <v>80</v>
      </c>
      <c r="F130" s="62">
        <v>850920</v>
      </c>
      <c r="G130" s="62">
        <v>102865</v>
      </c>
      <c r="H130" s="62">
        <v>107.15</v>
      </c>
      <c r="I130" s="62">
        <v>10636.5</v>
      </c>
      <c r="J130" s="62">
        <v>791355.6</v>
      </c>
      <c r="K130" s="62">
        <v>0</v>
      </c>
      <c r="L130" s="63"/>
      <c r="M130" s="63"/>
      <c r="N130" s="63"/>
      <c r="O130" s="63"/>
      <c r="P130" s="63"/>
      <c r="Q130" s="63"/>
      <c r="R130" s="63"/>
      <c r="S130" s="63"/>
      <c r="T130" s="63"/>
      <c r="U130" s="63"/>
      <c r="V130" s="63"/>
      <c r="W130" s="63"/>
      <c r="X130" s="63"/>
      <c r="Y130" s="63"/>
      <c r="Z130" s="62">
        <v>4466</v>
      </c>
      <c r="AA130" s="62">
        <v>50329</v>
      </c>
      <c r="AB130" s="62">
        <v>52.43</v>
      </c>
      <c r="AC130" s="62">
        <v>55.83</v>
      </c>
    </row>
    <row r="131" spans="1:29" ht="30" x14ac:dyDescent="0.25">
      <c r="A131" s="61" t="s">
        <v>255</v>
      </c>
      <c r="B131" s="61" t="s">
        <v>256</v>
      </c>
      <c r="C131" s="62">
        <v>2015</v>
      </c>
      <c r="D131" s="61" t="s">
        <v>226</v>
      </c>
      <c r="E131" s="62">
        <v>120</v>
      </c>
      <c r="F131" s="62">
        <v>1137460</v>
      </c>
      <c r="G131" s="62">
        <v>166653</v>
      </c>
      <c r="H131" s="62">
        <v>115.73</v>
      </c>
      <c r="I131" s="62">
        <v>9478.83</v>
      </c>
      <c r="J131" s="62">
        <v>1057837.8</v>
      </c>
      <c r="K131" s="62">
        <v>0</v>
      </c>
      <c r="L131" s="63"/>
      <c r="M131" s="63"/>
      <c r="N131" s="63"/>
      <c r="O131" s="63"/>
      <c r="P131" s="63"/>
      <c r="Q131" s="63"/>
      <c r="R131" s="63"/>
      <c r="S131" s="63"/>
      <c r="T131" s="63"/>
      <c r="U131" s="63"/>
      <c r="V131" s="63"/>
      <c r="W131" s="63"/>
      <c r="X131" s="63"/>
      <c r="Y131" s="63"/>
      <c r="Z131" s="62">
        <v>3097</v>
      </c>
      <c r="AA131" s="62">
        <v>64663</v>
      </c>
      <c r="AB131" s="62">
        <v>44.9</v>
      </c>
      <c r="AC131" s="62">
        <v>25.81</v>
      </c>
    </row>
    <row r="132" spans="1:29" ht="30" x14ac:dyDescent="0.25">
      <c r="A132" s="61" t="s">
        <v>237</v>
      </c>
      <c r="B132" s="61" t="s">
        <v>238</v>
      </c>
      <c r="C132" s="62">
        <v>2008</v>
      </c>
      <c r="D132" s="61" t="s">
        <v>75</v>
      </c>
      <c r="E132" s="62">
        <v>20</v>
      </c>
      <c r="F132" s="62">
        <v>5139</v>
      </c>
      <c r="G132" s="62">
        <v>931</v>
      </c>
      <c r="H132" s="62">
        <v>3.88</v>
      </c>
      <c r="I132" s="62">
        <v>256.95</v>
      </c>
      <c r="J132" s="62">
        <v>4779.2700000000004</v>
      </c>
      <c r="K132" s="62">
        <v>19871.97</v>
      </c>
      <c r="L132" s="62">
        <v>27226</v>
      </c>
      <c r="M132" s="62">
        <v>113.44</v>
      </c>
      <c r="N132" s="62">
        <v>993.6</v>
      </c>
      <c r="O132" s="62">
        <v>239642.04</v>
      </c>
      <c r="P132" s="63"/>
      <c r="Q132" s="63"/>
      <c r="R132" s="63"/>
      <c r="S132" s="63"/>
      <c r="T132" s="63"/>
      <c r="U132" s="63"/>
      <c r="V132" s="63"/>
      <c r="W132" s="63"/>
      <c r="X132" s="63"/>
      <c r="Y132" s="63"/>
      <c r="Z132" s="62">
        <v>372021</v>
      </c>
      <c r="AA132" s="62">
        <v>16159</v>
      </c>
      <c r="AB132" s="62">
        <v>67.33</v>
      </c>
      <c r="AC132" s="62">
        <v>18601.05</v>
      </c>
    </row>
    <row r="133" spans="1:29" x14ac:dyDescent="0.25">
      <c r="A133" s="61" t="s">
        <v>257</v>
      </c>
      <c r="B133" s="61" t="s">
        <v>258</v>
      </c>
      <c r="C133" s="62">
        <v>2004</v>
      </c>
      <c r="D133" s="61" t="s">
        <v>75</v>
      </c>
      <c r="E133" s="62">
        <v>10</v>
      </c>
      <c r="F133" s="62">
        <v>111200</v>
      </c>
      <c r="G133" s="62">
        <v>12049</v>
      </c>
      <c r="H133" s="62">
        <v>100.41</v>
      </c>
      <c r="I133" s="62">
        <v>11120</v>
      </c>
      <c r="J133" s="62">
        <v>103416</v>
      </c>
      <c r="K133" s="62">
        <v>0</v>
      </c>
      <c r="L133" s="63"/>
      <c r="M133" s="63"/>
      <c r="N133" s="63"/>
      <c r="O133" s="63"/>
      <c r="P133" s="62">
        <v>11827</v>
      </c>
      <c r="Q133" s="62">
        <v>11917</v>
      </c>
      <c r="R133" s="62">
        <v>99.31</v>
      </c>
      <c r="S133" s="62">
        <v>1182</v>
      </c>
      <c r="T133" s="62">
        <v>149836.26</v>
      </c>
      <c r="U133" s="63"/>
      <c r="V133" s="63"/>
      <c r="W133" s="63"/>
      <c r="X133" s="63"/>
      <c r="Y133" s="63"/>
      <c r="Z133" s="62">
        <v>126.23</v>
      </c>
      <c r="AA133" s="62">
        <v>5366</v>
      </c>
      <c r="AB133" s="62">
        <v>44.72</v>
      </c>
      <c r="AC133" s="62">
        <v>12.62</v>
      </c>
    </row>
    <row r="134" spans="1:29" x14ac:dyDescent="0.25">
      <c r="A134" s="61" t="s">
        <v>163</v>
      </c>
      <c r="B134" s="61" t="s">
        <v>164</v>
      </c>
      <c r="C134" s="62">
        <v>2012</v>
      </c>
      <c r="D134" s="61" t="s">
        <v>259</v>
      </c>
      <c r="E134" s="62">
        <v>35</v>
      </c>
      <c r="F134" s="62">
        <v>136747</v>
      </c>
      <c r="G134" s="62">
        <v>20000</v>
      </c>
      <c r="H134" s="62">
        <v>47.62</v>
      </c>
      <c r="I134" s="62">
        <v>3907.06</v>
      </c>
      <c r="J134" s="62">
        <v>127174.71</v>
      </c>
      <c r="K134" s="62">
        <v>16520.849999999999</v>
      </c>
      <c r="L134" s="62">
        <v>10620</v>
      </c>
      <c r="M134" s="62">
        <v>25.29</v>
      </c>
      <c r="N134" s="62">
        <v>472.02</v>
      </c>
      <c r="O134" s="62">
        <v>199229.93</v>
      </c>
      <c r="P134" s="63"/>
      <c r="Q134" s="63"/>
      <c r="R134" s="63"/>
      <c r="S134" s="63"/>
      <c r="T134" s="63"/>
      <c r="U134" s="63"/>
      <c r="V134" s="63"/>
      <c r="W134" s="63"/>
      <c r="X134" s="63"/>
      <c r="Y134" s="63"/>
      <c r="Z134" s="62">
        <v>127033</v>
      </c>
      <c r="AA134" s="62">
        <v>9505</v>
      </c>
      <c r="AB134" s="62">
        <v>22.63</v>
      </c>
      <c r="AC134" s="62">
        <v>3629.51</v>
      </c>
    </row>
    <row r="135" spans="1:29" x14ac:dyDescent="0.25">
      <c r="A135" s="61" t="s">
        <v>260</v>
      </c>
      <c r="B135" s="61" t="s">
        <v>261</v>
      </c>
      <c r="C135" s="62">
        <v>2011</v>
      </c>
      <c r="D135" s="61" t="s">
        <v>262</v>
      </c>
      <c r="E135" s="62">
        <v>42</v>
      </c>
      <c r="F135" s="62">
        <v>255838</v>
      </c>
      <c r="G135" s="62">
        <v>39256</v>
      </c>
      <c r="H135" s="62">
        <v>77.89</v>
      </c>
      <c r="I135" s="62">
        <v>6091.38</v>
      </c>
      <c r="J135" s="62">
        <v>237929.34</v>
      </c>
      <c r="K135" s="62">
        <v>18190.11</v>
      </c>
      <c r="L135" s="62">
        <v>48812</v>
      </c>
      <c r="M135" s="62">
        <v>96.85</v>
      </c>
      <c r="N135" s="62">
        <v>433.1</v>
      </c>
      <c r="O135" s="62">
        <v>219359.95</v>
      </c>
      <c r="P135" s="63"/>
      <c r="Q135" s="63"/>
      <c r="R135" s="63"/>
      <c r="S135" s="63"/>
      <c r="T135" s="63"/>
      <c r="U135" s="63"/>
      <c r="V135" s="63"/>
      <c r="W135" s="63"/>
      <c r="X135" s="63"/>
      <c r="Y135" s="63"/>
      <c r="Z135" s="62">
        <v>1861</v>
      </c>
      <c r="AA135" s="62">
        <v>14899</v>
      </c>
      <c r="AB135" s="62">
        <v>29.56</v>
      </c>
      <c r="AC135" s="62">
        <v>44.31</v>
      </c>
    </row>
    <row r="136" spans="1:29" ht="30" x14ac:dyDescent="0.25">
      <c r="A136" s="61" t="s">
        <v>151</v>
      </c>
      <c r="B136" s="61" t="s">
        <v>152</v>
      </c>
      <c r="C136" s="62">
        <v>2004</v>
      </c>
      <c r="D136" s="61" t="s">
        <v>75</v>
      </c>
      <c r="E136" s="62">
        <v>2</v>
      </c>
      <c r="F136" s="62">
        <v>287</v>
      </c>
      <c r="G136" s="62">
        <v>55</v>
      </c>
      <c r="H136" s="62">
        <v>2.29</v>
      </c>
      <c r="I136" s="62">
        <v>143.5</v>
      </c>
      <c r="J136" s="62">
        <v>266.91000000000003</v>
      </c>
      <c r="K136" s="62">
        <v>29.1</v>
      </c>
      <c r="L136" s="62">
        <v>61</v>
      </c>
      <c r="M136" s="62">
        <v>2.54</v>
      </c>
      <c r="N136" s="63"/>
      <c r="O136" s="63"/>
      <c r="P136" s="63"/>
      <c r="Q136" s="63"/>
      <c r="R136" s="63"/>
      <c r="S136" s="63"/>
      <c r="T136" s="63"/>
      <c r="U136" s="63"/>
      <c r="V136" s="63"/>
      <c r="W136" s="63"/>
      <c r="X136" s="63"/>
      <c r="Y136" s="63"/>
      <c r="Z136" s="62">
        <v>130.34</v>
      </c>
      <c r="AA136" s="62">
        <v>429</v>
      </c>
      <c r="AB136" s="62">
        <v>17.88</v>
      </c>
      <c r="AC136" s="62">
        <v>65.17</v>
      </c>
    </row>
    <row r="137" spans="1:29" x14ac:dyDescent="0.25">
      <c r="A137" s="61" t="s">
        <v>155</v>
      </c>
      <c r="B137" s="61" t="s">
        <v>156</v>
      </c>
      <c r="C137" s="62">
        <v>2009</v>
      </c>
      <c r="D137" s="61" t="s">
        <v>99</v>
      </c>
      <c r="E137" s="62">
        <v>60</v>
      </c>
      <c r="F137" s="62">
        <v>701946</v>
      </c>
      <c r="G137" s="62">
        <v>304890</v>
      </c>
      <c r="H137" s="62">
        <v>423.46</v>
      </c>
      <c r="I137" s="62">
        <v>11699.1</v>
      </c>
      <c r="J137" s="62">
        <v>652809.78</v>
      </c>
      <c r="K137" s="62">
        <v>0</v>
      </c>
      <c r="L137" s="63"/>
      <c r="M137" s="63"/>
      <c r="N137" s="63"/>
      <c r="O137" s="63"/>
      <c r="P137" s="63"/>
      <c r="Q137" s="63"/>
      <c r="R137" s="63"/>
      <c r="S137" s="63"/>
      <c r="T137" s="63"/>
      <c r="U137" s="63"/>
      <c r="V137" s="63"/>
      <c r="W137" s="63"/>
      <c r="X137" s="63"/>
      <c r="Y137" s="63"/>
      <c r="Z137" s="62">
        <v>72.88</v>
      </c>
      <c r="AA137" s="62">
        <v>6608</v>
      </c>
      <c r="AB137" s="62">
        <v>9.18</v>
      </c>
      <c r="AC137" s="62">
        <v>1.21</v>
      </c>
    </row>
    <row r="138" spans="1:29" x14ac:dyDescent="0.25">
      <c r="A138" s="61" t="s">
        <v>192</v>
      </c>
      <c r="B138" s="61" t="s">
        <v>193</v>
      </c>
      <c r="C138" s="62">
        <v>2013</v>
      </c>
      <c r="D138" s="61" t="s">
        <v>89</v>
      </c>
      <c r="E138" s="62">
        <v>64</v>
      </c>
      <c r="F138" s="62">
        <v>357240</v>
      </c>
      <c r="G138" s="62">
        <v>106636</v>
      </c>
      <c r="H138" s="62">
        <v>138.85</v>
      </c>
      <c r="I138" s="62">
        <v>5581.88</v>
      </c>
      <c r="J138" s="62">
        <v>332233.2</v>
      </c>
      <c r="K138" s="62">
        <v>0</v>
      </c>
      <c r="L138" s="63"/>
      <c r="M138" s="63"/>
      <c r="N138" s="63"/>
      <c r="O138" s="63"/>
      <c r="P138" s="63"/>
      <c r="Q138" s="63"/>
      <c r="R138" s="63"/>
      <c r="S138" s="63"/>
      <c r="T138" s="63"/>
      <c r="U138" s="63"/>
      <c r="V138" s="63"/>
      <c r="W138" s="63"/>
      <c r="X138" s="63"/>
      <c r="Y138" s="63"/>
      <c r="Z138" s="62">
        <v>113700</v>
      </c>
      <c r="AA138" s="62">
        <v>9779</v>
      </c>
      <c r="AB138" s="62">
        <v>12.73</v>
      </c>
      <c r="AC138" s="62">
        <v>1776.56</v>
      </c>
    </row>
    <row r="139" spans="1:29" ht="30" x14ac:dyDescent="0.25">
      <c r="A139" s="61" t="s">
        <v>224</v>
      </c>
      <c r="B139" s="61" t="s">
        <v>225</v>
      </c>
      <c r="C139" s="62">
        <v>2010</v>
      </c>
      <c r="D139" s="61" t="s">
        <v>226</v>
      </c>
      <c r="E139" s="62">
        <v>51</v>
      </c>
      <c r="F139" s="62">
        <v>86875</v>
      </c>
      <c r="G139" s="62">
        <v>15675</v>
      </c>
      <c r="H139" s="62">
        <v>25.61</v>
      </c>
      <c r="I139" s="62">
        <v>1703.43</v>
      </c>
      <c r="J139" s="62">
        <v>80793.75</v>
      </c>
      <c r="K139" s="62">
        <v>11144</v>
      </c>
      <c r="L139" s="62">
        <v>25709</v>
      </c>
      <c r="M139" s="62">
        <v>42.01</v>
      </c>
      <c r="N139" s="62">
        <v>218.51</v>
      </c>
      <c r="O139" s="62">
        <v>134388.84</v>
      </c>
      <c r="P139" s="63"/>
      <c r="Q139" s="63"/>
      <c r="R139" s="63"/>
      <c r="S139" s="63"/>
      <c r="T139" s="63"/>
      <c r="U139" s="63"/>
      <c r="V139" s="63"/>
      <c r="W139" s="63"/>
      <c r="X139" s="63"/>
      <c r="Y139" s="63"/>
      <c r="Z139" s="62">
        <v>3317.29</v>
      </c>
      <c r="AA139" s="62">
        <v>11638</v>
      </c>
      <c r="AB139" s="62">
        <v>19.02</v>
      </c>
      <c r="AC139" s="62">
        <v>65.040000000000006</v>
      </c>
    </row>
    <row r="140" spans="1:29" x14ac:dyDescent="0.25">
      <c r="A140" s="61" t="s">
        <v>95</v>
      </c>
      <c r="B140" s="61" t="s">
        <v>96</v>
      </c>
      <c r="C140" s="62">
        <v>2018</v>
      </c>
      <c r="D140" s="61" t="s">
        <v>99</v>
      </c>
      <c r="E140" s="62">
        <v>40</v>
      </c>
      <c r="F140" s="62">
        <v>104830</v>
      </c>
      <c r="G140" s="62">
        <v>15013</v>
      </c>
      <c r="H140" s="62">
        <v>31.28</v>
      </c>
      <c r="I140" s="62">
        <v>2620.75</v>
      </c>
      <c r="J140" s="62">
        <v>97491.9</v>
      </c>
      <c r="K140" s="62">
        <v>7539</v>
      </c>
      <c r="L140" s="62">
        <v>21406</v>
      </c>
      <c r="M140" s="62">
        <v>44.6</v>
      </c>
      <c r="N140" s="62">
        <v>188.48</v>
      </c>
      <c r="O140" s="62">
        <v>90915.06</v>
      </c>
      <c r="P140" s="63"/>
      <c r="Q140" s="63"/>
      <c r="R140" s="63"/>
      <c r="S140" s="63"/>
      <c r="T140" s="63"/>
      <c r="U140" s="63"/>
      <c r="V140" s="63"/>
      <c r="W140" s="63"/>
      <c r="X140" s="63"/>
      <c r="Y140" s="63"/>
      <c r="Z140" s="62">
        <v>910.63</v>
      </c>
      <c r="AA140" s="62">
        <v>4623</v>
      </c>
      <c r="AB140" s="62">
        <v>9.6300000000000008</v>
      </c>
      <c r="AC140" s="62">
        <v>22.77</v>
      </c>
    </row>
    <row r="141" spans="1:29" x14ac:dyDescent="0.25">
      <c r="A141" s="61" t="s">
        <v>163</v>
      </c>
      <c r="B141" s="61" t="s">
        <v>164</v>
      </c>
      <c r="C141" s="62">
        <v>2018</v>
      </c>
      <c r="D141" s="61" t="s">
        <v>72</v>
      </c>
      <c r="E141" s="62">
        <v>104</v>
      </c>
      <c r="F141" s="62">
        <v>723990</v>
      </c>
      <c r="G141" s="62">
        <v>141329</v>
      </c>
      <c r="H141" s="62">
        <v>113.24</v>
      </c>
      <c r="I141" s="62">
        <v>6961.44</v>
      </c>
      <c r="J141" s="62">
        <v>673310.7</v>
      </c>
      <c r="K141" s="62">
        <v>0</v>
      </c>
      <c r="L141" s="63"/>
      <c r="M141" s="63"/>
      <c r="N141" s="63"/>
      <c r="O141" s="63"/>
      <c r="P141" s="63"/>
      <c r="Q141" s="63"/>
      <c r="R141" s="63"/>
      <c r="S141" s="63"/>
      <c r="T141" s="63"/>
      <c r="U141" s="63"/>
      <c r="V141" s="63"/>
      <c r="W141" s="63"/>
      <c r="X141" s="63"/>
      <c r="Y141" s="63"/>
      <c r="Z141" s="62">
        <v>1190578</v>
      </c>
      <c r="AA141" s="62">
        <v>107383</v>
      </c>
      <c r="AB141" s="62">
        <v>86.04</v>
      </c>
      <c r="AC141" s="62">
        <v>11447.87</v>
      </c>
    </row>
    <row r="142" spans="1:29" ht="30" x14ac:dyDescent="0.25">
      <c r="A142" s="61" t="s">
        <v>146</v>
      </c>
      <c r="B142" s="61" t="s">
        <v>147</v>
      </c>
      <c r="C142" s="62">
        <v>2018</v>
      </c>
      <c r="D142" s="61" t="s">
        <v>75</v>
      </c>
      <c r="E142" s="62">
        <v>25</v>
      </c>
      <c r="F142" s="63"/>
      <c r="G142" s="63"/>
      <c r="H142" s="63"/>
      <c r="I142" s="63"/>
      <c r="J142" s="63"/>
      <c r="K142" s="62">
        <v>0</v>
      </c>
      <c r="L142" s="63"/>
      <c r="M142" s="63"/>
      <c r="N142" s="63"/>
      <c r="O142" s="63"/>
      <c r="P142" s="63"/>
      <c r="Q142" s="63"/>
      <c r="R142" s="63"/>
      <c r="S142" s="63"/>
      <c r="T142" s="63"/>
      <c r="U142" s="63"/>
      <c r="V142" s="63"/>
      <c r="W142" s="63"/>
      <c r="X142" s="63"/>
      <c r="Y142" s="63"/>
      <c r="Z142" s="62">
        <v>0</v>
      </c>
      <c r="AA142" s="63"/>
      <c r="AB142" s="63"/>
      <c r="AC142" s="62">
        <v>0</v>
      </c>
    </row>
    <row r="143" spans="1:29" x14ac:dyDescent="0.25">
      <c r="A143" s="61" t="s">
        <v>263</v>
      </c>
      <c r="B143" s="61" t="s">
        <v>264</v>
      </c>
      <c r="C143" s="62">
        <v>2004</v>
      </c>
      <c r="D143" s="61" t="s">
        <v>83</v>
      </c>
      <c r="E143" s="62">
        <v>8</v>
      </c>
      <c r="F143" s="63"/>
      <c r="G143" s="63"/>
      <c r="H143" s="63"/>
      <c r="I143" s="63"/>
      <c r="J143" s="63"/>
      <c r="K143" s="62">
        <v>0</v>
      </c>
      <c r="L143" s="63"/>
      <c r="M143" s="63"/>
      <c r="N143" s="63"/>
      <c r="O143" s="63"/>
      <c r="P143" s="63"/>
      <c r="Q143" s="63"/>
      <c r="R143" s="63"/>
      <c r="S143" s="63"/>
      <c r="T143" s="63"/>
      <c r="U143" s="63"/>
      <c r="V143" s="63"/>
      <c r="W143" s="63"/>
      <c r="X143" s="63"/>
      <c r="Y143" s="63"/>
      <c r="Z143" s="62">
        <v>0</v>
      </c>
      <c r="AA143" s="63"/>
      <c r="AB143" s="63"/>
      <c r="AC143" s="62">
        <v>0</v>
      </c>
    </row>
    <row r="144" spans="1:29" x14ac:dyDescent="0.25">
      <c r="A144" s="61" t="s">
        <v>198</v>
      </c>
      <c r="B144" s="61" t="s">
        <v>199</v>
      </c>
      <c r="C144" s="62">
        <v>2009</v>
      </c>
      <c r="D144" s="61" t="s">
        <v>78</v>
      </c>
      <c r="E144" s="62">
        <v>40</v>
      </c>
      <c r="F144" s="62">
        <v>372000</v>
      </c>
      <c r="G144" s="62">
        <v>46651</v>
      </c>
      <c r="H144" s="62">
        <v>97.19</v>
      </c>
      <c r="I144" s="62">
        <v>9300</v>
      </c>
      <c r="J144" s="62">
        <v>345960</v>
      </c>
      <c r="K144" s="62">
        <v>0</v>
      </c>
      <c r="L144" s="63"/>
      <c r="M144" s="63"/>
      <c r="N144" s="63"/>
      <c r="O144" s="63"/>
      <c r="P144" s="63"/>
      <c r="Q144" s="63"/>
      <c r="R144" s="63"/>
      <c r="S144" s="63"/>
      <c r="T144" s="63"/>
      <c r="U144" s="63"/>
      <c r="V144" s="63"/>
      <c r="W144" s="63"/>
      <c r="X144" s="63"/>
      <c r="Y144" s="63"/>
      <c r="Z144" s="62">
        <v>92900</v>
      </c>
      <c r="AA144" s="62">
        <v>12928</v>
      </c>
      <c r="AB144" s="62">
        <v>26.93</v>
      </c>
      <c r="AC144" s="62">
        <v>2322.5</v>
      </c>
    </row>
    <row r="145" spans="1:29" ht="30" x14ac:dyDescent="0.25">
      <c r="A145" s="61" t="s">
        <v>165</v>
      </c>
      <c r="B145" s="61" t="s">
        <v>166</v>
      </c>
      <c r="C145" s="62">
        <v>2003</v>
      </c>
      <c r="D145" s="61" t="s">
        <v>89</v>
      </c>
      <c r="E145" s="62">
        <v>52</v>
      </c>
      <c r="F145" s="62">
        <v>198976</v>
      </c>
      <c r="G145" s="62">
        <v>24352</v>
      </c>
      <c r="H145" s="62">
        <v>39.03</v>
      </c>
      <c r="I145" s="62">
        <v>3826.46</v>
      </c>
      <c r="J145" s="62">
        <v>185047.67999999999</v>
      </c>
      <c r="K145" s="62">
        <v>0</v>
      </c>
      <c r="L145" s="63"/>
      <c r="M145" s="63"/>
      <c r="N145" s="63"/>
      <c r="O145" s="63"/>
      <c r="P145" s="63"/>
      <c r="Q145" s="63"/>
      <c r="R145" s="63"/>
      <c r="S145" s="63"/>
      <c r="T145" s="63"/>
      <c r="U145" s="63"/>
      <c r="V145" s="63"/>
      <c r="W145" s="63"/>
      <c r="X145" s="63"/>
      <c r="Y145" s="63"/>
      <c r="Z145" s="62">
        <v>2924</v>
      </c>
      <c r="AA145" s="62">
        <v>6800</v>
      </c>
      <c r="AB145" s="62">
        <v>10.9</v>
      </c>
      <c r="AC145" s="62">
        <v>56.23</v>
      </c>
    </row>
    <row r="146" spans="1:29" x14ac:dyDescent="0.25">
      <c r="A146" s="61" t="s">
        <v>157</v>
      </c>
      <c r="B146" s="61" t="s">
        <v>158</v>
      </c>
      <c r="C146" s="62">
        <v>2011</v>
      </c>
      <c r="D146" s="61" t="s">
        <v>78</v>
      </c>
      <c r="E146" s="62">
        <v>68</v>
      </c>
      <c r="F146" s="62">
        <v>704996</v>
      </c>
      <c r="G146" s="62">
        <v>122774</v>
      </c>
      <c r="H146" s="62">
        <v>150.46</v>
      </c>
      <c r="I146" s="62">
        <v>10367.59</v>
      </c>
      <c r="J146" s="62">
        <v>655646.28</v>
      </c>
      <c r="K146" s="62">
        <v>0</v>
      </c>
      <c r="L146" s="63"/>
      <c r="M146" s="63"/>
      <c r="N146" s="63"/>
      <c r="O146" s="63"/>
      <c r="P146" s="63"/>
      <c r="Q146" s="63"/>
      <c r="R146" s="63"/>
      <c r="S146" s="63"/>
      <c r="T146" s="63"/>
      <c r="U146" s="63"/>
      <c r="V146" s="63"/>
      <c r="W146" s="63"/>
      <c r="X146" s="63"/>
      <c r="Y146" s="63"/>
      <c r="Z146" s="62">
        <v>2604.15</v>
      </c>
      <c r="AA146" s="62">
        <v>12413</v>
      </c>
      <c r="AB146" s="62">
        <v>15.21</v>
      </c>
      <c r="AC146" s="62">
        <v>38.299999999999997</v>
      </c>
    </row>
    <row r="147" spans="1:29" x14ac:dyDescent="0.25">
      <c r="A147" s="61" t="s">
        <v>212</v>
      </c>
      <c r="B147" s="61" t="s">
        <v>213</v>
      </c>
      <c r="C147" s="62">
        <v>2005</v>
      </c>
      <c r="D147" s="61" t="s">
        <v>94</v>
      </c>
      <c r="E147" s="62">
        <v>8</v>
      </c>
      <c r="F147" s="62">
        <v>370</v>
      </c>
      <c r="G147" s="62">
        <v>94</v>
      </c>
      <c r="H147" s="62">
        <v>0.98</v>
      </c>
      <c r="I147" s="62">
        <v>46.25</v>
      </c>
      <c r="J147" s="62">
        <v>344.1</v>
      </c>
      <c r="K147" s="62">
        <v>0</v>
      </c>
      <c r="L147" s="63"/>
      <c r="M147" s="63"/>
      <c r="N147" s="63"/>
      <c r="O147" s="63"/>
      <c r="P147" s="63"/>
      <c r="Q147" s="63"/>
      <c r="R147" s="63"/>
      <c r="S147" s="63"/>
      <c r="T147" s="63"/>
      <c r="U147" s="63"/>
      <c r="V147" s="63"/>
      <c r="W147" s="63"/>
      <c r="X147" s="63"/>
      <c r="Y147" s="63"/>
      <c r="Z147" s="62">
        <v>28000</v>
      </c>
      <c r="AA147" s="62">
        <v>1756</v>
      </c>
      <c r="AB147" s="62">
        <v>18.29</v>
      </c>
      <c r="AC147" s="62">
        <v>3500</v>
      </c>
    </row>
    <row r="148" spans="1:29" x14ac:dyDescent="0.25">
      <c r="A148" s="61" t="s">
        <v>222</v>
      </c>
      <c r="B148" s="61" t="s">
        <v>223</v>
      </c>
      <c r="C148" s="62">
        <v>2004</v>
      </c>
      <c r="D148" s="61" t="s">
        <v>78</v>
      </c>
      <c r="E148" s="62">
        <v>40</v>
      </c>
      <c r="F148" s="62">
        <v>125200</v>
      </c>
      <c r="G148" s="62">
        <v>12979</v>
      </c>
      <c r="H148" s="62">
        <v>27.04</v>
      </c>
      <c r="I148" s="62">
        <v>3130</v>
      </c>
      <c r="J148" s="62">
        <v>116436</v>
      </c>
      <c r="K148" s="62">
        <v>0</v>
      </c>
      <c r="L148" s="63"/>
      <c r="M148" s="63"/>
      <c r="N148" s="63"/>
      <c r="O148" s="63"/>
      <c r="P148" s="63"/>
      <c r="Q148" s="63"/>
      <c r="R148" s="63"/>
      <c r="S148" s="63"/>
      <c r="T148" s="63"/>
      <c r="U148" s="62">
        <v>22803</v>
      </c>
      <c r="V148" s="62">
        <v>29618</v>
      </c>
      <c r="W148" s="62">
        <v>61.7</v>
      </c>
      <c r="X148" s="62">
        <v>570</v>
      </c>
      <c r="Y148" s="62">
        <v>510422.35</v>
      </c>
      <c r="Z148" s="62">
        <v>141800</v>
      </c>
      <c r="AA148" s="62">
        <v>11847</v>
      </c>
      <c r="AB148" s="62">
        <v>24.68</v>
      </c>
      <c r="AC148" s="62">
        <v>3545</v>
      </c>
    </row>
    <row r="149" spans="1:29" x14ac:dyDescent="0.25">
      <c r="A149" s="61" t="s">
        <v>265</v>
      </c>
      <c r="B149" s="61" t="s">
        <v>266</v>
      </c>
      <c r="C149" s="62">
        <v>2011</v>
      </c>
      <c r="D149" s="61" t="s">
        <v>78</v>
      </c>
      <c r="E149" s="62">
        <v>144</v>
      </c>
      <c r="F149" s="62">
        <v>595912</v>
      </c>
      <c r="G149" s="62">
        <v>67156</v>
      </c>
      <c r="H149" s="62">
        <v>38.86</v>
      </c>
      <c r="I149" s="62">
        <v>4138.28</v>
      </c>
      <c r="J149" s="62">
        <v>554198.16</v>
      </c>
      <c r="K149" s="62">
        <v>74161.98</v>
      </c>
      <c r="L149" s="62">
        <v>123679</v>
      </c>
      <c r="M149" s="62">
        <v>71.569999999999993</v>
      </c>
      <c r="N149" s="62">
        <v>515.01</v>
      </c>
      <c r="O149" s="62">
        <v>894341.55</v>
      </c>
      <c r="P149" s="63"/>
      <c r="Q149" s="63"/>
      <c r="R149" s="63"/>
      <c r="S149" s="63"/>
      <c r="T149" s="63"/>
      <c r="U149" s="63"/>
      <c r="V149" s="63"/>
      <c r="W149" s="63"/>
      <c r="X149" s="63"/>
      <c r="Y149" s="63"/>
      <c r="Z149" s="62">
        <v>2304</v>
      </c>
      <c r="AA149" s="62">
        <v>46264</v>
      </c>
      <c r="AB149" s="62">
        <v>26.77</v>
      </c>
      <c r="AC149" s="62">
        <v>16</v>
      </c>
    </row>
    <row r="150" spans="1:29" x14ac:dyDescent="0.25">
      <c r="A150" s="61" t="s">
        <v>157</v>
      </c>
      <c r="B150" s="61" t="s">
        <v>158</v>
      </c>
      <c r="C150" s="62">
        <v>2015</v>
      </c>
      <c r="D150" s="61" t="s">
        <v>75</v>
      </c>
      <c r="E150" s="62">
        <v>12</v>
      </c>
      <c r="F150" s="62">
        <v>7836</v>
      </c>
      <c r="G150" s="62">
        <v>824</v>
      </c>
      <c r="H150" s="62">
        <v>5.72</v>
      </c>
      <c r="I150" s="62">
        <v>653</v>
      </c>
      <c r="J150" s="62">
        <v>7287.48</v>
      </c>
      <c r="K150" s="62">
        <v>600.39</v>
      </c>
      <c r="L150" s="62">
        <v>1030</v>
      </c>
      <c r="M150" s="62">
        <v>7.15</v>
      </c>
      <c r="N150" s="62">
        <v>50.03</v>
      </c>
      <c r="O150" s="62">
        <v>7240.26</v>
      </c>
      <c r="P150" s="63"/>
      <c r="Q150" s="63"/>
      <c r="R150" s="63"/>
      <c r="S150" s="63"/>
      <c r="T150" s="63"/>
      <c r="U150" s="63"/>
      <c r="V150" s="63"/>
      <c r="W150" s="63"/>
      <c r="X150" s="63"/>
      <c r="Y150" s="63"/>
      <c r="Z150" s="62">
        <v>722.75</v>
      </c>
      <c r="AA150" s="62">
        <v>5409</v>
      </c>
      <c r="AB150" s="62">
        <v>37.56</v>
      </c>
      <c r="AC150" s="62">
        <v>60.23</v>
      </c>
    </row>
    <row r="151" spans="1:29" x14ac:dyDescent="0.25">
      <c r="A151" s="61" t="s">
        <v>81</v>
      </c>
      <c r="B151" s="61" t="s">
        <v>82</v>
      </c>
      <c r="C151" s="62">
        <v>2010</v>
      </c>
      <c r="D151" s="61" t="s">
        <v>94</v>
      </c>
      <c r="E151" s="62">
        <v>14</v>
      </c>
      <c r="F151" s="62">
        <v>1819</v>
      </c>
      <c r="G151" s="62">
        <v>377</v>
      </c>
      <c r="H151" s="62">
        <v>2.2400000000000002</v>
      </c>
      <c r="I151" s="62">
        <v>129.93</v>
      </c>
      <c r="J151" s="62">
        <v>1691.67</v>
      </c>
      <c r="K151" s="62">
        <v>0</v>
      </c>
      <c r="L151" s="63"/>
      <c r="M151" s="63"/>
      <c r="N151" s="63"/>
      <c r="O151" s="63"/>
      <c r="P151" s="63"/>
      <c r="Q151" s="63"/>
      <c r="R151" s="63"/>
      <c r="S151" s="63"/>
      <c r="T151" s="63"/>
      <c r="U151" s="63"/>
      <c r="V151" s="63"/>
      <c r="W151" s="63"/>
      <c r="X151" s="63"/>
      <c r="Y151" s="63"/>
      <c r="Z151" s="62">
        <v>137</v>
      </c>
      <c r="AA151" s="62">
        <v>551</v>
      </c>
      <c r="AB151" s="62">
        <v>3.28</v>
      </c>
      <c r="AC151" s="62">
        <v>9.7899999999999991</v>
      </c>
    </row>
    <row r="152" spans="1:29" x14ac:dyDescent="0.25">
      <c r="A152" s="61" t="s">
        <v>267</v>
      </c>
      <c r="B152" s="61" t="s">
        <v>268</v>
      </c>
      <c r="C152" s="62">
        <v>2005</v>
      </c>
      <c r="D152" s="61" t="s">
        <v>78</v>
      </c>
      <c r="E152" s="62">
        <v>64</v>
      </c>
      <c r="F152" s="62">
        <v>615360</v>
      </c>
      <c r="G152" s="62">
        <v>67334</v>
      </c>
      <c r="H152" s="62">
        <v>87.67</v>
      </c>
      <c r="I152" s="62">
        <v>9615</v>
      </c>
      <c r="J152" s="62">
        <v>572284.80000000005</v>
      </c>
      <c r="K152" s="62">
        <v>0</v>
      </c>
      <c r="L152" s="63"/>
      <c r="M152" s="63"/>
      <c r="N152" s="63"/>
      <c r="O152" s="63"/>
      <c r="P152" s="63"/>
      <c r="Q152" s="63"/>
      <c r="R152" s="63"/>
      <c r="S152" s="63"/>
      <c r="T152" s="63"/>
      <c r="U152" s="63"/>
      <c r="V152" s="63"/>
      <c r="W152" s="63"/>
      <c r="X152" s="63"/>
      <c r="Y152" s="63"/>
      <c r="Z152" s="62">
        <v>1643.19</v>
      </c>
      <c r="AA152" s="62">
        <v>9400</v>
      </c>
      <c r="AB152" s="62">
        <v>12.24</v>
      </c>
      <c r="AC152" s="62">
        <v>25.67</v>
      </c>
    </row>
    <row r="153" spans="1:29" x14ac:dyDescent="0.25">
      <c r="A153" s="61" t="s">
        <v>159</v>
      </c>
      <c r="B153" s="61" t="s">
        <v>160</v>
      </c>
      <c r="C153" s="62">
        <v>2006</v>
      </c>
      <c r="D153" s="61" t="s">
        <v>99</v>
      </c>
      <c r="E153" s="62">
        <v>80</v>
      </c>
      <c r="F153" s="62">
        <v>466720</v>
      </c>
      <c r="G153" s="62">
        <v>65099</v>
      </c>
      <c r="H153" s="62">
        <v>67.81</v>
      </c>
      <c r="I153" s="62">
        <v>5834</v>
      </c>
      <c r="J153" s="62">
        <v>434049.6</v>
      </c>
      <c r="K153" s="62">
        <v>28998.06</v>
      </c>
      <c r="L153" s="62">
        <v>41190</v>
      </c>
      <c r="M153" s="62">
        <v>42.91</v>
      </c>
      <c r="N153" s="62">
        <v>362.48</v>
      </c>
      <c r="O153" s="62">
        <v>349696.31</v>
      </c>
      <c r="P153" s="63"/>
      <c r="Q153" s="63"/>
      <c r="R153" s="63"/>
      <c r="S153" s="63"/>
      <c r="T153" s="63"/>
      <c r="U153" s="63"/>
      <c r="V153" s="63"/>
      <c r="W153" s="63"/>
      <c r="X153" s="63"/>
      <c r="Y153" s="63"/>
      <c r="Z153" s="62">
        <v>3571</v>
      </c>
      <c r="AA153" s="62">
        <v>16975</v>
      </c>
      <c r="AB153" s="62">
        <v>17.68</v>
      </c>
      <c r="AC153" s="62">
        <v>44.64</v>
      </c>
    </row>
    <row r="154" spans="1:29" x14ac:dyDescent="0.25">
      <c r="A154" s="61" t="s">
        <v>241</v>
      </c>
      <c r="B154" s="61" t="s">
        <v>242</v>
      </c>
      <c r="C154" s="62">
        <v>2005</v>
      </c>
      <c r="D154" s="61" t="s">
        <v>99</v>
      </c>
      <c r="E154" s="62">
        <v>96</v>
      </c>
      <c r="F154" s="62">
        <v>1079700</v>
      </c>
      <c r="G154" s="62">
        <v>123337</v>
      </c>
      <c r="H154" s="62">
        <v>107.06</v>
      </c>
      <c r="I154" s="62">
        <v>11246.88</v>
      </c>
      <c r="J154" s="62">
        <v>1004121</v>
      </c>
      <c r="K154" s="62">
        <v>5861</v>
      </c>
      <c r="L154" s="62">
        <v>8264</v>
      </c>
      <c r="M154" s="62">
        <v>7.17</v>
      </c>
      <c r="N154" s="62">
        <v>61.05</v>
      </c>
      <c r="O154" s="62">
        <v>70679.56</v>
      </c>
      <c r="P154" s="63"/>
      <c r="Q154" s="63"/>
      <c r="R154" s="63"/>
      <c r="S154" s="63"/>
      <c r="T154" s="63"/>
      <c r="U154" s="63"/>
      <c r="V154" s="63"/>
      <c r="W154" s="63"/>
      <c r="X154" s="63"/>
      <c r="Y154" s="63"/>
      <c r="Z154" s="62">
        <v>45610</v>
      </c>
      <c r="AA154" s="62">
        <v>4151</v>
      </c>
      <c r="AB154" s="62">
        <v>3.6</v>
      </c>
      <c r="AC154" s="62">
        <v>475.1</v>
      </c>
    </row>
    <row r="155" spans="1:29" ht="30" x14ac:dyDescent="0.25">
      <c r="A155" s="61" t="s">
        <v>237</v>
      </c>
      <c r="B155" s="61" t="s">
        <v>238</v>
      </c>
      <c r="C155" s="62">
        <v>2012</v>
      </c>
      <c r="D155" s="61" t="s">
        <v>89</v>
      </c>
      <c r="E155" s="62">
        <v>116</v>
      </c>
      <c r="F155" s="62">
        <v>316325</v>
      </c>
      <c r="G155" s="62">
        <v>63168</v>
      </c>
      <c r="H155" s="62">
        <v>45.38</v>
      </c>
      <c r="I155" s="62">
        <v>2726.94</v>
      </c>
      <c r="J155" s="62">
        <v>294182.25</v>
      </c>
      <c r="K155" s="62">
        <v>18243</v>
      </c>
      <c r="L155" s="62">
        <v>49893</v>
      </c>
      <c r="M155" s="62">
        <v>35.840000000000003</v>
      </c>
      <c r="N155" s="62">
        <v>157.27000000000001</v>
      </c>
      <c r="O155" s="62">
        <v>219997.81</v>
      </c>
      <c r="P155" s="63"/>
      <c r="Q155" s="63"/>
      <c r="R155" s="63"/>
      <c r="S155" s="63"/>
      <c r="T155" s="63"/>
      <c r="U155" s="63"/>
      <c r="V155" s="63"/>
      <c r="W155" s="63"/>
      <c r="X155" s="63"/>
      <c r="Y155" s="63"/>
      <c r="Z155" s="62">
        <v>306794</v>
      </c>
      <c r="AA155" s="62">
        <v>23504</v>
      </c>
      <c r="AB155" s="62">
        <v>16.89</v>
      </c>
      <c r="AC155" s="62">
        <v>2644.78</v>
      </c>
    </row>
    <row r="156" spans="1:29" ht="30" x14ac:dyDescent="0.25">
      <c r="A156" s="61" t="s">
        <v>92</v>
      </c>
      <c r="B156" s="61" t="s">
        <v>93</v>
      </c>
      <c r="C156" s="62">
        <v>2015</v>
      </c>
      <c r="D156" s="61" t="s">
        <v>83</v>
      </c>
      <c r="E156" s="62">
        <v>6</v>
      </c>
      <c r="F156" s="63"/>
      <c r="G156" s="63"/>
      <c r="H156" s="63"/>
      <c r="I156" s="63"/>
      <c r="J156" s="63"/>
      <c r="K156" s="62">
        <v>0</v>
      </c>
      <c r="L156" s="63"/>
      <c r="M156" s="63"/>
      <c r="N156" s="63"/>
      <c r="O156" s="63"/>
      <c r="P156" s="63"/>
      <c r="Q156" s="63"/>
      <c r="R156" s="63"/>
      <c r="S156" s="63"/>
      <c r="T156" s="63"/>
      <c r="U156" s="63"/>
      <c r="V156" s="63"/>
      <c r="W156" s="63"/>
      <c r="X156" s="63"/>
      <c r="Y156" s="63"/>
      <c r="Z156" s="62">
        <v>0</v>
      </c>
      <c r="AA156" s="63"/>
      <c r="AB156" s="63"/>
      <c r="AC156" s="62">
        <v>0</v>
      </c>
    </row>
    <row r="157" spans="1:29" x14ac:dyDescent="0.25">
      <c r="A157" s="61" t="s">
        <v>208</v>
      </c>
      <c r="B157" s="61" t="s">
        <v>209</v>
      </c>
      <c r="C157" s="62">
        <v>2004</v>
      </c>
      <c r="D157" s="61" t="s">
        <v>94</v>
      </c>
      <c r="E157" s="62">
        <v>10</v>
      </c>
      <c r="F157" s="62">
        <v>259</v>
      </c>
      <c r="G157" s="62">
        <v>47</v>
      </c>
      <c r="H157" s="62">
        <v>0.39</v>
      </c>
      <c r="I157" s="62">
        <v>25.9</v>
      </c>
      <c r="J157" s="62">
        <v>240.87</v>
      </c>
      <c r="K157" s="62">
        <v>24</v>
      </c>
      <c r="L157" s="62">
        <v>52</v>
      </c>
      <c r="M157" s="62">
        <v>0.43</v>
      </c>
      <c r="N157" s="62">
        <v>2.4</v>
      </c>
      <c r="O157" s="62">
        <v>289.42</v>
      </c>
      <c r="P157" s="63"/>
      <c r="Q157" s="63"/>
      <c r="R157" s="63"/>
      <c r="S157" s="63"/>
      <c r="T157" s="63"/>
      <c r="U157" s="63"/>
      <c r="V157" s="63"/>
      <c r="W157" s="63"/>
      <c r="X157" s="63"/>
      <c r="Y157" s="63"/>
      <c r="Z157" s="62">
        <v>1094</v>
      </c>
      <c r="AA157" s="62">
        <v>4970</v>
      </c>
      <c r="AB157" s="62">
        <v>41.42</v>
      </c>
      <c r="AC157" s="62">
        <v>109.4</v>
      </c>
    </row>
    <row r="158" spans="1:29" ht="30" x14ac:dyDescent="0.25">
      <c r="A158" s="61" t="s">
        <v>216</v>
      </c>
      <c r="B158" s="61" t="s">
        <v>217</v>
      </c>
      <c r="C158" s="62">
        <v>2007</v>
      </c>
      <c r="D158" s="61" t="s">
        <v>75</v>
      </c>
      <c r="E158" s="62">
        <v>86</v>
      </c>
      <c r="F158" s="62">
        <v>1996516</v>
      </c>
      <c r="G158" s="62">
        <v>310721</v>
      </c>
      <c r="H158" s="62">
        <v>301.08999999999997</v>
      </c>
      <c r="I158" s="62">
        <v>23215.3</v>
      </c>
      <c r="J158" s="62">
        <v>1856759.88</v>
      </c>
      <c r="K158" s="62">
        <v>11002.91</v>
      </c>
      <c r="L158" s="62">
        <v>15175</v>
      </c>
      <c r="M158" s="62">
        <v>14.7</v>
      </c>
      <c r="N158" s="62">
        <v>127.94</v>
      </c>
      <c r="O158" s="62">
        <v>132687.39000000001</v>
      </c>
      <c r="P158" s="63"/>
      <c r="Q158" s="63"/>
      <c r="R158" s="63"/>
      <c r="S158" s="63"/>
      <c r="T158" s="63"/>
      <c r="U158" s="63"/>
      <c r="V158" s="63"/>
      <c r="W158" s="63"/>
      <c r="X158" s="63"/>
      <c r="Y158" s="63"/>
      <c r="Z158" s="62">
        <v>18145.2</v>
      </c>
      <c r="AA158" s="62">
        <v>223681</v>
      </c>
      <c r="AB158" s="62">
        <v>216.75</v>
      </c>
      <c r="AC158" s="62">
        <v>210.99</v>
      </c>
    </row>
    <row r="159" spans="1:29" ht="30" x14ac:dyDescent="0.25">
      <c r="A159" s="61" t="s">
        <v>231</v>
      </c>
      <c r="B159" s="61" t="s">
        <v>232</v>
      </c>
      <c r="C159" s="62">
        <v>2013</v>
      </c>
      <c r="D159" s="61" t="s">
        <v>72</v>
      </c>
      <c r="E159" s="62">
        <v>92</v>
      </c>
      <c r="F159" s="62">
        <v>884741</v>
      </c>
      <c r="G159" s="62">
        <v>103295</v>
      </c>
      <c r="H159" s="62">
        <v>93.56</v>
      </c>
      <c r="I159" s="62">
        <v>9616.75</v>
      </c>
      <c r="J159" s="62">
        <v>822809.13</v>
      </c>
      <c r="K159" s="62">
        <v>0</v>
      </c>
      <c r="L159" s="63"/>
      <c r="M159" s="63"/>
      <c r="N159" s="63"/>
      <c r="O159" s="63"/>
      <c r="P159" s="63"/>
      <c r="Q159" s="63"/>
      <c r="R159" s="63"/>
      <c r="S159" s="63"/>
      <c r="T159" s="63"/>
      <c r="U159" s="63"/>
      <c r="V159" s="63"/>
      <c r="W159" s="63"/>
      <c r="X159" s="63"/>
      <c r="Y159" s="63"/>
      <c r="Z159" s="62">
        <v>2345</v>
      </c>
      <c r="AA159" s="62">
        <v>18840</v>
      </c>
      <c r="AB159" s="62">
        <v>17.07</v>
      </c>
      <c r="AC159" s="62">
        <v>25.49</v>
      </c>
    </row>
    <row r="160" spans="1:29" ht="30" x14ac:dyDescent="0.25">
      <c r="A160" s="61" t="s">
        <v>269</v>
      </c>
      <c r="B160" s="61" t="s">
        <v>270</v>
      </c>
      <c r="C160" s="62">
        <v>2007</v>
      </c>
      <c r="D160" s="61" t="s">
        <v>86</v>
      </c>
      <c r="E160" s="62">
        <v>91</v>
      </c>
      <c r="F160" s="62">
        <v>82217</v>
      </c>
      <c r="G160" s="62">
        <v>12917</v>
      </c>
      <c r="H160" s="62">
        <v>11.83</v>
      </c>
      <c r="I160" s="62">
        <v>903.48</v>
      </c>
      <c r="J160" s="62">
        <v>76461.81</v>
      </c>
      <c r="K160" s="62">
        <v>93476.24</v>
      </c>
      <c r="L160" s="62">
        <v>114206</v>
      </c>
      <c r="M160" s="62">
        <v>104.58</v>
      </c>
      <c r="N160" s="62">
        <v>1027.21</v>
      </c>
      <c r="O160" s="62">
        <v>1127257.98</v>
      </c>
      <c r="P160" s="63"/>
      <c r="Q160" s="63"/>
      <c r="R160" s="63"/>
      <c r="S160" s="63"/>
      <c r="T160" s="63"/>
      <c r="U160" s="63"/>
      <c r="V160" s="63"/>
      <c r="W160" s="63"/>
      <c r="X160" s="63"/>
      <c r="Y160" s="63"/>
      <c r="Z160" s="62">
        <v>649400</v>
      </c>
      <c r="AA160" s="62">
        <v>21637</v>
      </c>
      <c r="AB160" s="62">
        <v>19.809999999999999</v>
      </c>
      <c r="AC160" s="62">
        <v>7136.26</v>
      </c>
    </row>
    <row r="161" spans="1:29" x14ac:dyDescent="0.25">
      <c r="A161" s="61" t="s">
        <v>130</v>
      </c>
      <c r="B161" s="61" t="s">
        <v>131</v>
      </c>
      <c r="C161" s="62">
        <v>2007</v>
      </c>
      <c r="D161" s="61" t="s">
        <v>89</v>
      </c>
      <c r="E161" s="62">
        <v>52</v>
      </c>
      <c r="F161" s="62">
        <v>534940</v>
      </c>
      <c r="G161" s="62">
        <v>49805</v>
      </c>
      <c r="H161" s="62">
        <v>79.819999999999993</v>
      </c>
      <c r="I161" s="62">
        <v>10287.31</v>
      </c>
      <c r="J161" s="62">
        <v>497494.2</v>
      </c>
      <c r="K161" s="62">
        <v>0</v>
      </c>
      <c r="L161" s="63"/>
      <c r="M161" s="63"/>
      <c r="N161" s="63"/>
      <c r="O161" s="63"/>
      <c r="P161" s="63"/>
      <c r="Q161" s="63"/>
      <c r="R161" s="63"/>
      <c r="S161" s="63"/>
      <c r="T161" s="63"/>
      <c r="U161" s="63"/>
      <c r="V161" s="63"/>
      <c r="W161" s="63"/>
      <c r="X161" s="63"/>
      <c r="Y161" s="63"/>
      <c r="Z161" s="62">
        <v>1520</v>
      </c>
      <c r="AA161" s="62">
        <v>12128</v>
      </c>
      <c r="AB161" s="62">
        <v>19.440000000000001</v>
      </c>
      <c r="AC161" s="62">
        <v>29.23</v>
      </c>
    </row>
    <row r="162" spans="1:29" x14ac:dyDescent="0.25">
      <c r="A162" s="61" t="s">
        <v>105</v>
      </c>
      <c r="B162" s="61" t="s">
        <v>106</v>
      </c>
      <c r="C162" s="62">
        <v>2014</v>
      </c>
      <c r="D162" s="61" t="s">
        <v>78</v>
      </c>
      <c r="E162" s="62">
        <v>36</v>
      </c>
      <c r="F162" s="62">
        <v>133501</v>
      </c>
      <c r="G162" s="62">
        <v>26166</v>
      </c>
      <c r="H162" s="62">
        <v>60.57</v>
      </c>
      <c r="I162" s="62">
        <v>3708.36</v>
      </c>
      <c r="J162" s="62">
        <v>124155.93</v>
      </c>
      <c r="K162" s="62">
        <v>15899</v>
      </c>
      <c r="L162" s="62">
        <v>24557</v>
      </c>
      <c r="M162" s="62">
        <v>56.84</v>
      </c>
      <c r="N162" s="62">
        <v>441.64</v>
      </c>
      <c r="O162" s="62">
        <v>191730.81</v>
      </c>
      <c r="P162" s="63"/>
      <c r="Q162" s="63"/>
      <c r="R162" s="63"/>
      <c r="S162" s="63"/>
      <c r="T162" s="63"/>
      <c r="U162" s="63"/>
      <c r="V162" s="63"/>
      <c r="W162" s="63"/>
      <c r="X162" s="63"/>
      <c r="Y162" s="63"/>
      <c r="Z162" s="62">
        <v>1818.06</v>
      </c>
      <c r="AA162" s="62">
        <v>6536</v>
      </c>
      <c r="AB162" s="62">
        <v>15.13</v>
      </c>
      <c r="AC162" s="62">
        <v>50.5</v>
      </c>
    </row>
    <row r="163" spans="1:29" x14ac:dyDescent="0.25">
      <c r="A163" s="61" t="s">
        <v>178</v>
      </c>
      <c r="B163" s="61" t="s">
        <v>179</v>
      </c>
      <c r="C163" s="62">
        <v>2016</v>
      </c>
      <c r="D163" s="61" t="s">
        <v>86</v>
      </c>
      <c r="E163" s="62">
        <v>52</v>
      </c>
      <c r="F163" s="62">
        <v>2880</v>
      </c>
      <c r="G163" s="62">
        <v>1012</v>
      </c>
      <c r="H163" s="62">
        <v>1.62</v>
      </c>
      <c r="I163" s="62">
        <v>55.38</v>
      </c>
      <c r="J163" s="62">
        <v>2678.4</v>
      </c>
      <c r="K163" s="62">
        <v>622.70000000000005</v>
      </c>
      <c r="L163" s="62">
        <v>1428</v>
      </c>
      <c r="M163" s="62">
        <v>2.29</v>
      </c>
      <c r="N163" s="62">
        <v>11.97</v>
      </c>
      <c r="O163" s="62">
        <v>7509.28</v>
      </c>
      <c r="P163" s="63"/>
      <c r="Q163" s="63"/>
      <c r="R163" s="63"/>
      <c r="S163" s="63"/>
      <c r="T163" s="63"/>
      <c r="U163" s="63"/>
      <c r="V163" s="63"/>
      <c r="W163" s="63"/>
      <c r="X163" s="63"/>
      <c r="Y163" s="63"/>
      <c r="Z163" s="62">
        <v>5.15</v>
      </c>
      <c r="AA163" s="62">
        <v>31995</v>
      </c>
      <c r="AB163" s="62">
        <v>51.27</v>
      </c>
      <c r="AC163" s="62">
        <v>0.1</v>
      </c>
    </row>
    <row r="164" spans="1:29" ht="30" x14ac:dyDescent="0.25">
      <c r="A164" s="61" t="s">
        <v>117</v>
      </c>
      <c r="B164" s="61" t="s">
        <v>118</v>
      </c>
      <c r="C164" s="62">
        <v>2007</v>
      </c>
      <c r="D164" s="61" t="s">
        <v>78</v>
      </c>
      <c r="E164" s="62">
        <v>198</v>
      </c>
      <c r="F164" s="62">
        <v>499866</v>
      </c>
      <c r="G164" s="62">
        <v>72153</v>
      </c>
      <c r="H164" s="62">
        <v>30.37</v>
      </c>
      <c r="I164" s="62">
        <v>2524.58</v>
      </c>
      <c r="J164" s="62">
        <v>464875.38</v>
      </c>
      <c r="K164" s="62">
        <v>0</v>
      </c>
      <c r="L164" s="63"/>
      <c r="M164" s="63"/>
      <c r="N164" s="63"/>
      <c r="O164" s="63"/>
      <c r="P164" s="63"/>
      <c r="Q164" s="63"/>
      <c r="R164" s="63"/>
      <c r="S164" s="63"/>
      <c r="T164" s="63"/>
      <c r="U164" s="63"/>
      <c r="V164" s="63"/>
      <c r="W164" s="63"/>
      <c r="X164" s="63"/>
      <c r="Y164" s="63"/>
      <c r="Z164" s="62">
        <v>0</v>
      </c>
      <c r="AA164" s="63"/>
      <c r="AB164" s="63"/>
      <c r="AC164" s="62">
        <v>0</v>
      </c>
    </row>
    <row r="165" spans="1:29" ht="30" x14ac:dyDescent="0.25">
      <c r="A165" s="61" t="s">
        <v>182</v>
      </c>
      <c r="B165" s="61" t="s">
        <v>183</v>
      </c>
      <c r="C165" s="62">
        <v>2009</v>
      </c>
      <c r="D165" s="61" t="s">
        <v>99</v>
      </c>
      <c r="E165" s="62">
        <v>60</v>
      </c>
      <c r="F165" s="62">
        <v>541347</v>
      </c>
      <c r="G165" s="62">
        <v>90705</v>
      </c>
      <c r="H165" s="62">
        <v>125.98</v>
      </c>
      <c r="I165" s="62">
        <v>9022.4500000000007</v>
      </c>
      <c r="J165" s="62">
        <v>503452.71</v>
      </c>
      <c r="K165" s="62">
        <v>0</v>
      </c>
      <c r="L165" s="63"/>
      <c r="M165" s="63"/>
      <c r="N165" s="63"/>
      <c r="O165" s="63"/>
      <c r="P165" s="63"/>
      <c r="Q165" s="63"/>
      <c r="R165" s="63"/>
      <c r="S165" s="63"/>
      <c r="T165" s="63"/>
      <c r="U165" s="63"/>
      <c r="V165" s="63"/>
      <c r="W165" s="63"/>
      <c r="X165" s="63"/>
      <c r="Y165" s="63"/>
      <c r="Z165" s="62">
        <v>289189</v>
      </c>
      <c r="AA165" s="62">
        <v>26876</v>
      </c>
      <c r="AB165" s="62">
        <v>37.33</v>
      </c>
      <c r="AC165" s="62">
        <v>4819.82</v>
      </c>
    </row>
    <row r="166" spans="1:29" x14ac:dyDescent="0.25">
      <c r="A166" s="61" t="s">
        <v>271</v>
      </c>
      <c r="B166" s="61" t="s">
        <v>272</v>
      </c>
      <c r="C166" s="62">
        <v>2007</v>
      </c>
      <c r="D166" s="61" t="s">
        <v>175</v>
      </c>
      <c r="E166" s="62">
        <v>8</v>
      </c>
      <c r="F166" s="62">
        <v>0</v>
      </c>
      <c r="G166" s="62">
        <v>0</v>
      </c>
      <c r="H166" s="62">
        <v>0</v>
      </c>
      <c r="I166" s="62">
        <v>0</v>
      </c>
      <c r="J166" s="62">
        <v>0</v>
      </c>
      <c r="K166" s="62">
        <v>0</v>
      </c>
      <c r="L166" s="63"/>
      <c r="M166" s="63"/>
      <c r="N166" s="63"/>
      <c r="O166" s="63"/>
      <c r="P166" s="63"/>
      <c r="Q166" s="63"/>
      <c r="R166" s="63"/>
      <c r="S166" s="63"/>
      <c r="T166" s="63"/>
      <c r="U166" s="63"/>
      <c r="V166" s="63"/>
      <c r="W166" s="63"/>
      <c r="X166" s="63"/>
      <c r="Y166" s="63"/>
      <c r="Z166" s="62">
        <v>0</v>
      </c>
      <c r="AA166" s="63"/>
      <c r="AB166" s="63"/>
      <c r="AC166" s="62">
        <v>0</v>
      </c>
    </row>
    <row r="167" spans="1:29" x14ac:dyDescent="0.25">
      <c r="A167" s="61" t="s">
        <v>113</v>
      </c>
      <c r="B167" s="61" t="s">
        <v>114</v>
      </c>
      <c r="C167" s="62">
        <v>2012</v>
      </c>
      <c r="D167" s="61" t="s">
        <v>94</v>
      </c>
      <c r="E167" s="62">
        <v>36</v>
      </c>
      <c r="F167" s="63"/>
      <c r="G167" s="63"/>
      <c r="H167" s="63"/>
      <c r="I167" s="63"/>
      <c r="J167" s="63"/>
      <c r="K167" s="62">
        <v>0</v>
      </c>
      <c r="L167" s="63"/>
      <c r="M167" s="63"/>
      <c r="N167" s="63"/>
      <c r="O167" s="63"/>
      <c r="P167" s="63"/>
      <c r="Q167" s="63"/>
      <c r="R167" s="63"/>
      <c r="S167" s="63"/>
      <c r="T167" s="63"/>
      <c r="U167" s="63"/>
      <c r="V167" s="63"/>
      <c r="W167" s="63"/>
      <c r="X167" s="63"/>
      <c r="Y167" s="63"/>
      <c r="Z167" s="62">
        <v>195500</v>
      </c>
      <c r="AA167" s="62">
        <v>25533</v>
      </c>
      <c r="AB167" s="62">
        <v>59.1</v>
      </c>
      <c r="AC167" s="62">
        <v>5430.56</v>
      </c>
    </row>
    <row r="168" spans="1:29" ht="30" x14ac:dyDescent="0.25">
      <c r="A168" s="61" t="s">
        <v>237</v>
      </c>
      <c r="B168" s="61" t="s">
        <v>238</v>
      </c>
      <c r="C168" s="62">
        <v>2010</v>
      </c>
      <c r="D168" s="61" t="s">
        <v>78</v>
      </c>
      <c r="E168" s="62">
        <v>75</v>
      </c>
      <c r="F168" s="62">
        <v>225096</v>
      </c>
      <c r="G168" s="62">
        <v>65135</v>
      </c>
      <c r="H168" s="62">
        <v>72.37</v>
      </c>
      <c r="I168" s="62">
        <v>3001.28</v>
      </c>
      <c r="J168" s="62">
        <v>209339.28</v>
      </c>
      <c r="K168" s="62">
        <v>21664.400000000001</v>
      </c>
      <c r="L168" s="62">
        <v>28812</v>
      </c>
      <c r="M168" s="62">
        <v>32.01</v>
      </c>
      <c r="N168" s="62">
        <v>288.86</v>
      </c>
      <c r="O168" s="62">
        <v>261257.54</v>
      </c>
      <c r="P168" s="63"/>
      <c r="Q168" s="63"/>
      <c r="R168" s="63"/>
      <c r="S168" s="63"/>
      <c r="T168" s="63"/>
      <c r="U168" s="63"/>
      <c r="V168" s="63"/>
      <c r="W168" s="63"/>
      <c r="X168" s="63"/>
      <c r="Y168" s="63"/>
      <c r="Z168" s="62">
        <v>244338</v>
      </c>
      <c r="AA168" s="62">
        <v>12753</v>
      </c>
      <c r="AB168" s="62">
        <v>14.17</v>
      </c>
      <c r="AC168" s="62">
        <v>3257.84</v>
      </c>
    </row>
    <row r="169" spans="1:29" x14ac:dyDescent="0.25">
      <c r="A169" s="61" t="s">
        <v>102</v>
      </c>
      <c r="B169" s="61" t="s">
        <v>103</v>
      </c>
      <c r="C169" s="62">
        <v>2010</v>
      </c>
      <c r="D169" s="61" t="s">
        <v>104</v>
      </c>
      <c r="E169" s="62">
        <v>10</v>
      </c>
      <c r="F169" s="62">
        <v>322</v>
      </c>
      <c r="G169" s="62">
        <v>64</v>
      </c>
      <c r="H169" s="62">
        <v>0.53</v>
      </c>
      <c r="I169" s="62">
        <v>32.200000000000003</v>
      </c>
      <c r="J169" s="62">
        <v>299.45999999999998</v>
      </c>
      <c r="K169" s="62">
        <v>108.63</v>
      </c>
      <c r="L169" s="62">
        <v>197</v>
      </c>
      <c r="M169" s="62">
        <v>1.64</v>
      </c>
      <c r="N169" s="62">
        <v>10.86</v>
      </c>
      <c r="O169" s="62">
        <v>1310.03</v>
      </c>
      <c r="P169" s="63"/>
      <c r="Q169" s="63"/>
      <c r="R169" s="63"/>
      <c r="S169" s="63"/>
      <c r="T169" s="63"/>
      <c r="U169" s="63"/>
      <c r="V169" s="63"/>
      <c r="W169" s="63"/>
      <c r="X169" s="63"/>
      <c r="Y169" s="63"/>
      <c r="Z169" s="62">
        <v>670</v>
      </c>
      <c r="AA169" s="62">
        <v>9654</v>
      </c>
      <c r="AB169" s="62">
        <v>80.45</v>
      </c>
      <c r="AC169" s="62">
        <v>67</v>
      </c>
    </row>
    <row r="170" spans="1:29" ht="30" x14ac:dyDescent="0.25">
      <c r="A170" s="61" t="s">
        <v>180</v>
      </c>
      <c r="B170" s="61" t="s">
        <v>181</v>
      </c>
      <c r="C170" s="62">
        <v>2011</v>
      </c>
      <c r="D170" s="61" t="s">
        <v>89</v>
      </c>
      <c r="E170" s="62">
        <v>72</v>
      </c>
      <c r="F170" s="62">
        <v>713116</v>
      </c>
      <c r="G170" s="62">
        <v>83660</v>
      </c>
      <c r="H170" s="62">
        <v>96.83</v>
      </c>
      <c r="I170" s="62">
        <v>9904.39</v>
      </c>
      <c r="J170" s="62">
        <v>663197.88</v>
      </c>
      <c r="K170" s="62">
        <v>31621.25</v>
      </c>
      <c r="L170" s="62">
        <v>48254</v>
      </c>
      <c r="M170" s="62">
        <v>55.85</v>
      </c>
      <c r="N170" s="62">
        <v>439.18</v>
      </c>
      <c r="O170" s="62">
        <v>381330.08</v>
      </c>
      <c r="P170" s="63"/>
      <c r="Q170" s="63"/>
      <c r="R170" s="63"/>
      <c r="S170" s="63"/>
      <c r="T170" s="63"/>
      <c r="U170" s="63"/>
      <c r="V170" s="63"/>
      <c r="W170" s="63"/>
      <c r="X170" s="63"/>
      <c r="Y170" s="63"/>
      <c r="Z170" s="62">
        <v>2145</v>
      </c>
      <c r="AA170" s="62">
        <v>25566</v>
      </c>
      <c r="AB170" s="62">
        <v>29.59</v>
      </c>
      <c r="AC170" s="62">
        <v>29.79</v>
      </c>
    </row>
    <row r="171" spans="1:29" x14ac:dyDescent="0.25">
      <c r="A171" s="61" t="s">
        <v>113</v>
      </c>
      <c r="B171" s="61" t="s">
        <v>114</v>
      </c>
      <c r="C171" s="62">
        <v>2016</v>
      </c>
      <c r="D171" s="61" t="s">
        <v>89</v>
      </c>
      <c r="E171" s="62">
        <v>150</v>
      </c>
      <c r="F171" s="62">
        <v>1279200</v>
      </c>
      <c r="G171" s="62">
        <v>160398</v>
      </c>
      <c r="H171" s="62">
        <v>89.11</v>
      </c>
      <c r="I171" s="62">
        <v>8528</v>
      </c>
      <c r="J171" s="62">
        <v>1189656</v>
      </c>
      <c r="K171" s="62">
        <v>8884.58</v>
      </c>
      <c r="L171" s="62">
        <v>15377</v>
      </c>
      <c r="M171" s="62">
        <v>8.5399999999999991</v>
      </c>
      <c r="N171" s="62">
        <v>59.23</v>
      </c>
      <c r="O171" s="62">
        <v>107141.79</v>
      </c>
      <c r="P171" s="63"/>
      <c r="Q171" s="63"/>
      <c r="R171" s="63"/>
      <c r="S171" s="63"/>
      <c r="T171" s="63"/>
      <c r="U171" s="63"/>
      <c r="V171" s="63"/>
      <c r="W171" s="63"/>
      <c r="X171" s="63"/>
      <c r="Y171" s="63"/>
      <c r="Z171" s="62">
        <v>193398</v>
      </c>
      <c r="AA171" s="62">
        <v>36160</v>
      </c>
      <c r="AB171" s="62">
        <v>20.09</v>
      </c>
      <c r="AC171" s="62">
        <v>1289.32</v>
      </c>
    </row>
    <row r="172" spans="1:29" ht="30" x14ac:dyDescent="0.25">
      <c r="A172" s="61" t="s">
        <v>148</v>
      </c>
      <c r="B172" s="61" t="s">
        <v>149</v>
      </c>
      <c r="C172" s="62">
        <v>2004</v>
      </c>
      <c r="D172" s="61" t="s">
        <v>75</v>
      </c>
      <c r="E172" s="62">
        <v>10</v>
      </c>
      <c r="F172" s="62">
        <v>89859</v>
      </c>
      <c r="G172" s="62">
        <v>61122</v>
      </c>
      <c r="H172" s="62">
        <v>509.35</v>
      </c>
      <c r="I172" s="62">
        <v>8985.9</v>
      </c>
      <c r="J172" s="62">
        <v>83568.87</v>
      </c>
      <c r="K172" s="62">
        <v>6864.21</v>
      </c>
      <c r="L172" s="62">
        <v>10702</v>
      </c>
      <c r="M172" s="62">
        <v>89.18</v>
      </c>
      <c r="N172" s="62">
        <v>686.42</v>
      </c>
      <c r="O172" s="62">
        <v>82777.56</v>
      </c>
      <c r="P172" s="63"/>
      <c r="Q172" s="63"/>
      <c r="R172" s="63"/>
      <c r="S172" s="63"/>
      <c r="T172" s="63"/>
      <c r="U172" s="63"/>
      <c r="V172" s="63"/>
      <c r="W172" s="63"/>
      <c r="X172" s="63"/>
      <c r="Y172" s="63"/>
      <c r="Z172" s="62">
        <v>0</v>
      </c>
      <c r="AA172" s="63"/>
      <c r="AB172" s="63"/>
      <c r="AC172" s="62">
        <v>0</v>
      </c>
    </row>
    <row r="173" spans="1:29" x14ac:dyDescent="0.25">
      <c r="A173" s="61" t="s">
        <v>273</v>
      </c>
      <c r="B173" s="61" t="s">
        <v>274</v>
      </c>
      <c r="C173" s="62">
        <v>2012</v>
      </c>
      <c r="D173" s="61" t="s">
        <v>78</v>
      </c>
      <c r="E173" s="62">
        <v>32</v>
      </c>
      <c r="F173" s="62">
        <v>99763</v>
      </c>
      <c r="G173" s="62">
        <v>15376</v>
      </c>
      <c r="H173" s="62">
        <v>40.04</v>
      </c>
      <c r="I173" s="62">
        <v>3117.59</v>
      </c>
      <c r="J173" s="62">
        <v>92779.59</v>
      </c>
      <c r="K173" s="62">
        <v>17375.36</v>
      </c>
      <c r="L173" s="62">
        <v>11136</v>
      </c>
      <c r="M173" s="62">
        <v>29</v>
      </c>
      <c r="N173" s="62">
        <v>542.98</v>
      </c>
      <c r="O173" s="62">
        <v>209534.72</v>
      </c>
      <c r="P173" s="63"/>
      <c r="Q173" s="63"/>
      <c r="R173" s="63"/>
      <c r="S173" s="63"/>
      <c r="T173" s="63"/>
      <c r="U173" s="63"/>
      <c r="V173" s="63"/>
      <c r="W173" s="63"/>
      <c r="X173" s="63"/>
      <c r="Y173" s="63"/>
      <c r="Z173" s="62">
        <v>1040.05</v>
      </c>
      <c r="AA173" s="62">
        <v>37992</v>
      </c>
      <c r="AB173" s="62">
        <v>98.94</v>
      </c>
      <c r="AC173" s="62">
        <v>32.5</v>
      </c>
    </row>
    <row r="174" spans="1:29" x14ac:dyDescent="0.25">
      <c r="A174" s="61" t="s">
        <v>140</v>
      </c>
      <c r="B174" s="61" t="s">
        <v>141</v>
      </c>
      <c r="C174" s="62">
        <v>2018</v>
      </c>
      <c r="D174" s="61" t="s">
        <v>135</v>
      </c>
      <c r="E174" s="62">
        <v>40</v>
      </c>
      <c r="F174" s="62">
        <v>23739</v>
      </c>
      <c r="G174" s="62">
        <v>4299</v>
      </c>
      <c r="H174" s="62">
        <v>8.9600000000000009</v>
      </c>
      <c r="I174" s="62">
        <v>593.48</v>
      </c>
      <c r="J174" s="62">
        <v>22077.27</v>
      </c>
      <c r="K174" s="62">
        <v>0</v>
      </c>
      <c r="L174" s="63"/>
      <c r="M174" s="63"/>
      <c r="N174" s="63"/>
      <c r="O174" s="63"/>
      <c r="P174" s="63"/>
      <c r="Q174" s="63"/>
      <c r="R174" s="63"/>
      <c r="S174" s="63"/>
      <c r="T174" s="63"/>
      <c r="U174" s="62">
        <v>1484</v>
      </c>
      <c r="V174" s="62">
        <v>3944</v>
      </c>
      <c r="W174" s="62">
        <v>8.2200000000000006</v>
      </c>
      <c r="X174" s="62">
        <v>37</v>
      </c>
      <c r="Y174" s="62">
        <v>33217.86</v>
      </c>
      <c r="Z174" s="62">
        <v>2477</v>
      </c>
      <c r="AA174" s="62">
        <v>29338</v>
      </c>
      <c r="AB174" s="62">
        <v>61.12</v>
      </c>
      <c r="AC174" s="62">
        <v>61.93</v>
      </c>
    </row>
    <row r="175" spans="1:29" x14ac:dyDescent="0.25">
      <c r="A175" s="61" t="s">
        <v>275</v>
      </c>
      <c r="B175" s="61" t="s">
        <v>276</v>
      </c>
      <c r="C175" s="62">
        <v>2011</v>
      </c>
      <c r="D175" s="61" t="s">
        <v>99</v>
      </c>
      <c r="E175" s="62">
        <v>22</v>
      </c>
      <c r="F175" s="62">
        <v>248440</v>
      </c>
      <c r="G175" s="62">
        <v>51887</v>
      </c>
      <c r="H175" s="62">
        <v>196.54</v>
      </c>
      <c r="I175" s="62">
        <v>11292.73</v>
      </c>
      <c r="J175" s="62">
        <v>231049.2</v>
      </c>
      <c r="K175" s="62">
        <v>0</v>
      </c>
      <c r="L175" s="63"/>
      <c r="M175" s="63"/>
      <c r="N175" s="63"/>
      <c r="O175" s="63"/>
      <c r="P175" s="63"/>
      <c r="Q175" s="63"/>
      <c r="R175" s="63"/>
      <c r="S175" s="63"/>
      <c r="T175" s="63"/>
      <c r="U175" s="63"/>
      <c r="V175" s="63"/>
      <c r="W175" s="63"/>
      <c r="X175" s="63"/>
      <c r="Y175" s="63"/>
      <c r="Z175" s="62">
        <v>454.52</v>
      </c>
      <c r="AA175" s="62">
        <v>1708</v>
      </c>
      <c r="AB175" s="62">
        <v>6.47</v>
      </c>
      <c r="AC175" s="62">
        <v>20.66</v>
      </c>
    </row>
    <row r="176" spans="1:29" x14ac:dyDescent="0.25">
      <c r="A176" s="61" t="s">
        <v>190</v>
      </c>
      <c r="B176" s="61" t="s">
        <v>191</v>
      </c>
      <c r="C176" s="62">
        <v>2014</v>
      </c>
      <c r="D176" s="61" t="s">
        <v>75</v>
      </c>
      <c r="E176" s="62">
        <v>12</v>
      </c>
      <c r="F176" s="63"/>
      <c r="G176" s="63"/>
      <c r="H176" s="63"/>
      <c r="I176" s="63"/>
      <c r="J176" s="63"/>
      <c r="K176" s="62">
        <v>0</v>
      </c>
      <c r="L176" s="63"/>
      <c r="M176" s="63"/>
      <c r="N176" s="63"/>
      <c r="O176" s="63"/>
      <c r="P176" s="63"/>
      <c r="Q176" s="63"/>
      <c r="R176" s="63"/>
      <c r="S176" s="63"/>
      <c r="T176" s="63"/>
      <c r="U176" s="63"/>
      <c r="V176" s="63"/>
      <c r="W176" s="63"/>
      <c r="X176" s="63"/>
      <c r="Y176" s="63"/>
      <c r="Z176" s="62">
        <v>588</v>
      </c>
      <c r="AA176" s="62">
        <v>5055</v>
      </c>
      <c r="AB176" s="62">
        <v>35.1</v>
      </c>
      <c r="AC176" s="62">
        <v>49</v>
      </c>
    </row>
    <row r="177" spans="1:29" ht="30" x14ac:dyDescent="0.25">
      <c r="A177" s="61" t="s">
        <v>277</v>
      </c>
      <c r="B177" s="61" t="s">
        <v>278</v>
      </c>
      <c r="C177" s="62">
        <v>2007</v>
      </c>
      <c r="D177" s="61" t="s">
        <v>89</v>
      </c>
      <c r="E177" s="62">
        <v>48</v>
      </c>
      <c r="F177" s="62">
        <v>410394</v>
      </c>
      <c r="G177" s="62">
        <v>51782</v>
      </c>
      <c r="H177" s="62">
        <v>89.9</v>
      </c>
      <c r="I177" s="62">
        <v>8549.8799999999992</v>
      </c>
      <c r="J177" s="62">
        <v>381666.42</v>
      </c>
      <c r="K177" s="62">
        <v>0</v>
      </c>
      <c r="L177" s="63"/>
      <c r="M177" s="63"/>
      <c r="N177" s="63"/>
      <c r="O177" s="63"/>
      <c r="P177" s="63"/>
      <c r="Q177" s="63"/>
      <c r="R177" s="63"/>
      <c r="S177" s="63"/>
      <c r="T177" s="63"/>
      <c r="U177" s="63"/>
      <c r="V177" s="63"/>
      <c r="W177" s="63"/>
      <c r="X177" s="63"/>
      <c r="Y177" s="63"/>
      <c r="Z177" s="62">
        <v>214200</v>
      </c>
      <c r="AA177" s="62">
        <v>7095</v>
      </c>
      <c r="AB177" s="62">
        <v>12.32</v>
      </c>
      <c r="AC177" s="62">
        <v>4462.5</v>
      </c>
    </row>
    <row r="178" spans="1:29" x14ac:dyDescent="0.25">
      <c r="A178" s="61" t="s">
        <v>279</v>
      </c>
      <c r="B178" s="61" t="s">
        <v>280</v>
      </c>
      <c r="C178" s="62">
        <v>2009</v>
      </c>
      <c r="D178" s="61" t="s">
        <v>99</v>
      </c>
      <c r="E178" s="62">
        <v>56</v>
      </c>
      <c r="F178" s="62">
        <v>432001</v>
      </c>
      <c r="G178" s="62">
        <v>966730</v>
      </c>
      <c r="H178" s="62">
        <v>1438.59</v>
      </c>
      <c r="I178" s="62">
        <v>7714.3</v>
      </c>
      <c r="J178" s="62">
        <v>401760.93</v>
      </c>
      <c r="K178" s="62">
        <v>0</v>
      </c>
      <c r="L178" s="63"/>
      <c r="M178" s="63"/>
      <c r="N178" s="63"/>
      <c r="O178" s="63"/>
      <c r="P178" s="63"/>
      <c r="Q178" s="63"/>
      <c r="R178" s="63"/>
      <c r="S178" s="63"/>
      <c r="T178" s="63"/>
      <c r="U178" s="63"/>
      <c r="V178" s="63"/>
      <c r="W178" s="63"/>
      <c r="X178" s="63"/>
      <c r="Y178" s="63"/>
      <c r="Z178" s="62">
        <v>103119.67</v>
      </c>
      <c r="AA178" s="62">
        <v>20777</v>
      </c>
      <c r="AB178" s="62">
        <v>30.92</v>
      </c>
      <c r="AC178" s="62">
        <v>1841.42</v>
      </c>
    </row>
    <row r="179" spans="1:29" x14ac:dyDescent="0.25">
      <c r="A179" s="61" t="s">
        <v>144</v>
      </c>
      <c r="B179" s="61" t="s">
        <v>145</v>
      </c>
      <c r="C179" s="62">
        <v>2018</v>
      </c>
      <c r="D179" s="61" t="s">
        <v>99</v>
      </c>
      <c r="E179" s="62">
        <v>74</v>
      </c>
      <c r="F179" s="62">
        <v>409600</v>
      </c>
      <c r="G179" s="62">
        <v>75637</v>
      </c>
      <c r="H179" s="62">
        <v>85.18</v>
      </c>
      <c r="I179" s="62">
        <v>5535.14</v>
      </c>
      <c r="J179" s="62">
        <v>380928</v>
      </c>
      <c r="K179" s="62">
        <v>0</v>
      </c>
      <c r="L179" s="62">
        <v>0</v>
      </c>
      <c r="M179" s="62">
        <v>0</v>
      </c>
      <c r="N179" s="62">
        <v>0</v>
      </c>
      <c r="O179" s="62">
        <v>0</v>
      </c>
      <c r="P179" s="63"/>
      <c r="Q179" s="63"/>
      <c r="R179" s="63"/>
      <c r="S179" s="63"/>
      <c r="T179" s="63"/>
      <c r="U179" s="63"/>
      <c r="V179" s="63"/>
      <c r="W179" s="63"/>
      <c r="X179" s="63"/>
      <c r="Y179" s="63"/>
      <c r="Z179" s="62">
        <v>1406</v>
      </c>
      <c r="AA179" s="62">
        <v>27472</v>
      </c>
      <c r="AB179" s="62">
        <v>30.94</v>
      </c>
      <c r="AC179" s="62">
        <v>19</v>
      </c>
    </row>
    <row r="180" spans="1:29" x14ac:dyDescent="0.25">
      <c r="A180" s="61" t="s">
        <v>241</v>
      </c>
      <c r="B180" s="61" t="s">
        <v>242</v>
      </c>
      <c r="C180" s="62">
        <v>2004</v>
      </c>
      <c r="D180" s="61" t="s">
        <v>78</v>
      </c>
      <c r="E180" s="62">
        <v>84</v>
      </c>
      <c r="F180" s="62">
        <v>317280</v>
      </c>
      <c r="G180" s="62">
        <v>30492</v>
      </c>
      <c r="H180" s="62">
        <v>30.25</v>
      </c>
      <c r="I180" s="62">
        <v>3777.14</v>
      </c>
      <c r="J180" s="62">
        <v>295070.40000000002</v>
      </c>
      <c r="K180" s="62">
        <v>0</v>
      </c>
      <c r="L180" s="63"/>
      <c r="M180" s="63"/>
      <c r="N180" s="63"/>
      <c r="O180" s="63"/>
      <c r="P180" s="63"/>
      <c r="Q180" s="63"/>
      <c r="R180" s="63"/>
      <c r="S180" s="63"/>
      <c r="T180" s="63"/>
      <c r="U180" s="63"/>
      <c r="V180" s="63"/>
      <c r="W180" s="63"/>
      <c r="X180" s="63"/>
      <c r="Y180" s="63"/>
      <c r="Z180" s="62">
        <v>94300</v>
      </c>
      <c r="AA180" s="62">
        <v>6271</v>
      </c>
      <c r="AB180" s="62">
        <v>6.22</v>
      </c>
      <c r="AC180" s="62">
        <v>1122.6199999999999</v>
      </c>
    </row>
    <row r="181" spans="1:29" x14ac:dyDescent="0.25">
      <c r="A181" s="61" t="s">
        <v>281</v>
      </c>
      <c r="B181" s="61" t="s">
        <v>282</v>
      </c>
      <c r="C181" s="62">
        <v>2004</v>
      </c>
      <c r="D181" s="61" t="s">
        <v>86</v>
      </c>
      <c r="E181" s="62">
        <v>12</v>
      </c>
      <c r="F181" s="63"/>
      <c r="G181" s="63"/>
      <c r="H181" s="63"/>
      <c r="I181" s="63"/>
      <c r="J181" s="63"/>
      <c r="K181" s="62">
        <v>0</v>
      </c>
      <c r="L181" s="63"/>
      <c r="M181" s="63"/>
      <c r="N181" s="63"/>
      <c r="O181" s="63"/>
      <c r="P181" s="63"/>
      <c r="Q181" s="63"/>
      <c r="R181" s="63"/>
      <c r="S181" s="63"/>
      <c r="T181" s="63"/>
      <c r="U181" s="63"/>
      <c r="V181" s="63"/>
      <c r="W181" s="63"/>
      <c r="X181" s="63"/>
      <c r="Y181" s="63"/>
      <c r="Z181" s="62">
        <v>71000</v>
      </c>
      <c r="AA181" s="62">
        <v>5141</v>
      </c>
      <c r="AB181" s="62">
        <v>35.700000000000003</v>
      </c>
      <c r="AC181" s="62">
        <v>5916.67</v>
      </c>
    </row>
    <row r="182" spans="1:29" ht="30" x14ac:dyDescent="0.25">
      <c r="A182" s="61" t="s">
        <v>283</v>
      </c>
      <c r="B182" s="61" t="s">
        <v>284</v>
      </c>
      <c r="C182" s="62">
        <v>2016</v>
      </c>
      <c r="D182" s="61" t="s">
        <v>150</v>
      </c>
      <c r="E182" s="62">
        <v>8</v>
      </c>
      <c r="F182" s="63"/>
      <c r="G182" s="62">
        <v>0</v>
      </c>
      <c r="H182" s="62">
        <v>0</v>
      </c>
      <c r="I182" s="63"/>
      <c r="J182" s="63"/>
      <c r="K182" s="62">
        <v>0</v>
      </c>
      <c r="L182" s="63"/>
      <c r="M182" s="63"/>
      <c r="N182" s="63"/>
      <c r="O182" s="63"/>
      <c r="P182" s="63"/>
      <c r="Q182" s="63"/>
      <c r="R182" s="63"/>
      <c r="S182" s="63"/>
      <c r="T182" s="63"/>
      <c r="U182" s="63"/>
      <c r="V182" s="63"/>
      <c r="W182" s="63"/>
      <c r="X182" s="63"/>
      <c r="Y182" s="63"/>
      <c r="Z182" s="62">
        <v>0</v>
      </c>
      <c r="AA182" s="63"/>
      <c r="AB182" s="63"/>
      <c r="AC182" s="62">
        <v>0</v>
      </c>
    </row>
    <row r="183" spans="1:29" x14ac:dyDescent="0.25">
      <c r="A183" s="61" t="s">
        <v>285</v>
      </c>
      <c r="B183" s="61" t="s">
        <v>286</v>
      </c>
      <c r="C183" s="62">
        <v>2008</v>
      </c>
      <c r="D183" s="61" t="s">
        <v>150</v>
      </c>
      <c r="E183" s="62">
        <v>16</v>
      </c>
      <c r="F183" s="63"/>
      <c r="G183" s="63"/>
      <c r="H183" s="63"/>
      <c r="I183" s="63"/>
      <c r="J183" s="63"/>
      <c r="K183" s="62">
        <v>0</v>
      </c>
      <c r="L183" s="63"/>
      <c r="M183" s="63"/>
      <c r="N183" s="63"/>
      <c r="O183" s="63"/>
      <c r="P183" s="63"/>
      <c r="Q183" s="63"/>
      <c r="R183" s="63"/>
      <c r="S183" s="63"/>
      <c r="T183" s="63"/>
      <c r="U183" s="63"/>
      <c r="V183" s="63"/>
      <c r="W183" s="63"/>
      <c r="X183" s="63"/>
      <c r="Y183" s="63"/>
      <c r="Z183" s="62">
        <v>0</v>
      </c>
      <c r="AA183" s="63"/>
      <c r="AB183" s="63"/>
      <c r="AC183" s="62">
        <v>0</v>
      </c>
    </row>
    <row r="184" spans="1:29" x14ac:dyDescent="0.25">
      <c r="A184" s="61" t="s">
        <v>208</v>
      </c>
      <c r="B184" s="61" t="s">
        <v>209</v>
      </c>
      <c r="C184" s="62">
        <v>2013</v>
      </c>
      <c r="D184" s="61" t="s">
        <v>175</v>
      </c>
      <c r="E184" s="62">
        <v>8</v>
      </c>
      <c r="F184" s="62">
        <v>0</v>
      </c>
      <c r="G184" s="62">
        <v>0</v>
      </c>
      <c r="H184" s="62">
        <v>0</v>
      </c>
      <c r="I184" s="62">
        <v>0</v>
      </c>
      <c r="J184" s="62">
        <v>0</v>
      </c>
      <c r="K184" s="62">
        <v>0</v>
      </c>
      <c r="L184" s="62">
        <v>0</v>
      </c>
      <c r="M184" s="62">
        <v>0</v>
      </c>
      <c r="N184" s="63"/>
      <c r="O184" s="63"/>
      <c r="P184" s="63"/>
      <c r="Q184" s="63"/>
      <c r="R184" s="63"/>
      <c r="S184" s="63"/>
      <c r="T184" s="63"/>
      <c r="U184" s="63"/>
      <c r="V184" s="63"/>
      <c r="W184" s="63"/>
      <c r="X184" s="63"/>
      <c r="Y184" s="63"/>
      <c r="Z184" s="62">
        <v>259</v>
      </c>
      <c r="AA184" s="62">
        <v>1377</v>
      </c>
      <c r="AB184" s="62">
        <v>14.34</v>
      </c>
      <c r="AC184" s="62">
        <v>32.380000000000003</v>
      </c>
    </row>
    <row r="185" spans="1:29" ht="30" x14ac:dyDescent="0.25">
      <c r="A185" s="61" t="s">
        <v>124</v>
      </c>
      <c r="B185" s="61" t="s">
        <v>125</v>
      </c>
      <c r="C185" s="62">
        <v>2008</v>
      </c>
      <c r="D185" s="61" t="s">
        <v>89</v>
      </c>
      <c r="E185" s="62">
        <v>64</v>
      </c>
      <c r="F185" s="62">
        <v>214824</v>
      </c>
      <c r="G185" s="62">
        <v>27225</v>
      </c>
      <c r="H185" s="62">
        <v>35.450000000000003</v>
      </c>
      <c r="I185" s="62">
        <v>3356.63</v>
      </c>
      <c r="J185" s="62">
        <v>199786.32</v>
      </c>
      <c r="K185" s="62">
        <v>34710.959999999999</v>
      </c>
      <c r="L185" s="62">
        <v>54248</v>
      </c>
      <c r="M185" s="62">
        <v>70.64</v>
      </c>
      <c r="N185" s="62">
        <v>542.36</v>
      </c>
      <c r="O185" s="62">
        <v>418589.88</v>
      </c>
      <c r="P185" s="63"/>
      <c r="Q185" s="63"/>
      <c r="R185" s="63"/>
      <c r="S185" s="63"/>
      <c r="T185" s="63"/>
      <c r="U185" s="63"/>
      <c r="V185" s="63"/>
      <c r="W185" s="63"/>
      <c r="X185" s="63"/>
      <c r="Y185" s="63"/>
      <c r="Z185" s="62">
        <v>253.67</v>
      </c>
      <c r="AA185" s="62">
        <v>17983</v>
      </c>
      <c r="AB185" s="62">
        <v>23.42</v>
      </c>
      <c r="AC185" s="62">
        <v>3.96</v>
      </c>
    </row>
    <row r="186" spans="1:29" ht="30" x14ac:dyDescent="0.25">
      <c r="A186" s="61" t="s">
        <v>287</v>
      </c>
      <c r="B186" s="61" t="s">
        <v>288</v>
      </c>
      <c r="C186" s="62">
        <v>2014</v>
      </c>
      <c r="D186" s="61" t="s">
        <v>83</v>
      </c>
      <c r="E186" s="62">
        <v>9</v>
      </c>
      <c r="F186" s="62">
        <v>47</v>
      </c>
      <c r="G186" s="62">
        <v>58</v>
      </c>
      <c r="H186" s="62">
        <v>0.54</v>
      </c>
      <c r="I186" s="62">
        <v>5.22</v>
      </c>
      <c r="J186" s="62">
        <v>43.71</v>
      </c>
      <c r="K186" s="62">
        <v>0</v>
      </c>
      <c r="L186" s="63"/>
      <c r="M186" s="63"/>
      <c r="N186" s="63"/>
      <c r="O186" s="63"/>
      <c r="P186" s="63"/>
      <c r="Q186" s="63"/>
      <c r="R186" s="63"/>
      <c r="S186" s="63"/>
      <c r="T186" s="63"/>
      <c r="U186" s="63"/>
      <c r="V186" s="63"/>
      <c r="W186" s="63"/>
      <c r="X186" s="63"/>
      <c r="Y186" s="63"/>
      <c r="Z186" s="62">
        <v>86015</v>
      </c>
      <c r="AA186" s="62">
        <v>4739</v>
      </c>
      <c r="AB186" s="62">
        <v>43.88</v>
      </c>
      <c r="AC186" s="62">
        <v>9557.2199999999993</v>
      </c>
    </row>
    <row r="187" spans="1:29" x14ac:dyDescent="0.25">
      <c r="A187" s="61" t="s">
        <v>273</v>
      </c>
      <c r="B187" s="61" t="s">
        <v>274</v>
      </c>
      <c r="C187" s="62">
        <v>2009</v>
      </c>
      <c r="D187" s="61" t="s">
        <v>75</v>
      </c>
      <c r="E187" s="62">
        <v>13</v>
      </c>
      <c r="F187" s="62">
        <v>5345</v>
      </c>
      <c r="G187" s="62">
        <v>1105</v>
      </c>
      <c r="H187" s="62">
        <v>7.08</v>
      </c>
      <c r="I187" s="62">
        <v>411.15</v>
      </c>
      <c r="J187" s="62">
        <v>4970.8500000000004</v>
      </c>
      <c r="K187" s="62">
        <v>1717.03</v>
      </c>
      <c r="L187" s="62">
        <v>3460</v>
      </c>
      <c r="M187" s="62">
        <v>22.18</v>
      </c>
      <c r="N187" s="62">
        <v>132.08000000000001</v>
      </c>
      <c r="O187" s="62">
        <v>20706.189999999999</v>
      </c>
      <c r="P187" s="63"/>
      <c r="Q187" s="63"/>
      <c r="R187" s="63"/>
      <c r="S187" s="63"/>
      <c r="T187" s="63"/>
      <c r="U187" s="62">
        <v>1988</v>
      </c>
      <c r="V187" s="62">
        <v>748</v>
      </c>
      <c r="W187" s="62">
        <v>4.79</v>
      </c>
      <c r="X187" s="62">
        <v>152</v>
      </c>
      <c r="Y187" s="62">
        <v>44499.39</v>
      </c>
      <c r="Z187" s="62">
        <v>231.67</v>
      </c>
      <c r="AA187" s="62">
        <v>2645</v>
      </c>
      <c r="AB187" s="62">
        <v>16.96</v>
      </c>
      <c r="AC187" s="62">
        <v>17.82</v>
      </c>
    </row>
    <row r="188" spans="1:29" x14ac:dyDescent="0.25">
      <c r="A188" s="61" t="s">
        <v>289</v>
      </c>
      <c r="B188" s="61" t="s">
        <v>290</v>
      </c>
      <c r="C188" s="62">
        <v>2014</v>
      </c>
      <c r="D188" s="61" t="s">
        <v>78</v>
      </c>
      <c r="E188" s="62">
        <v>25</v>
      </c>
      <c r="F188" s="62">
        <v>57699</v>
      </c>
      <c r="G188" s="62">
        <v>8635</v>
      </c>
      <c r="H188" s="62">
        <v>28.78</v>
      </c>
      <c r="I188" s="62">
        <v>2307.96</v>
      </c>
      <c r="J188" s="62">
        <v>53660.07</v>
      </c>
      <c r="K188" s="62">
        <v>9955.7800000000007</v>
      </c>
      <c r="L188" s="62">
        <v>20733</v>
      </c>
      <c r="M188" s="62">
        <v>69.11</v>
      </c>
      <c r="N188" s="62">
        <v>398.23</v>
      </c>
      <c r="O188" s="62">
        <v>120059.77</v>
      </c>
      <c r="P188" s="63"/>
      <c r="Q188" s="63"/>
      <c r="R188" s="63"/>
      <c r="S188" s="63"/>
      <c r="T188" s="63"/>
      <c r="U188" s="63"/>
      <c r="V188" s="63"/>
      <c r="W188" s="63"/>
      <c r="X188" s="63"/>
      <c r="Y188" s="63"/>
      <c r="Z188" s="62">
        <v>65047</v>
      </c>
      <c r="AA188" s="62">
        <v>8013</v>
      </c>
      <c r="AB188" s="62">
        <v>26.71</v>
      </c>
      <c r="AC188" s="62">
        <v>2601.88</v>
      </c>
    </row>
    <row r="189" spans="1:29" ht="30" x14ac:dyDescent="0.25">
      <c r="A189" s="61" t="s">
        <v>176</v>
      </c>
      <c r="B189" s="61" t="s">
        <v>177</v>
      </c>
      <c r="C189" s="62">
        <v>2015</v>
      </c>
      <c r="D189" s="61" t="s">
        <v>86</v>
      </c>
      <c r="E189" s="62">
        <v>72</v>
      </c>
      <c r="F189" s="62">
        <v>22874</v>
      </c>
      <c r="G189" s="62">
        <v>6234</v>
      </c>
      <c r="H189" s="62">
        <v>7.22</v>
      </c>
      <c r="I189" s="62">
        <v>317.69</v>
      </c>
      <c r="J189" s="62">
        <v>21272.82</v>
      </c>
      <c r="K189" s="62">
        <v>1681.86</v>
      </c>
      <c r="L189" s="62">
        <v>2779</v>
      </c>
      <c r="M189" s="62">
        <v>3.22</v>
      </c>
      <c r="N189" s="62">
        <v>23.36</v>
      </c>
      <c r="O189" s="62">
        <v>20282.080000000002</v>
      </c>
      <c r="P189" s="63"/>
      <c r="Q189" s="63"/>
      <c r="R189" s="63"/>
      <c r="S189" s="63"/>
      <c r="T189" s="63"/>
      <c r="U189" s="63"/>
      <c r="V189" s="63"/>
      <c r="W189" s="63"/>
      <c r="X189" s="63"/>
      <c r="Y189" s="63"/>
      <c r="Z189" s="62">
        <v>4473</v>
      </c>
      <c r="AA189" s="62">
        <v>34758</v>
      </c>
      <c r="AB189" s="62">
        <v>40.229999999999997</v>
      </c>
      <c r="AC189" s="62">
        <v>62.13</v>
      </c>
    </row>
    <row r="190" spans="1:29" x14ac:dyDescent="0.25">
      <c r="A190" s="61" t="s">
        <v>291</v>
      </c>
      <c r="B190" s="61" t="s">
        <v>292</v>
      </c>
      <c r="C190" s="62">
        <v>2010</v>
      </c>
      <c r="D190" s="61" t="s">
        <v>78</v>
      </c>
      <c r="E190" s="62">
        <v>70</v>
      </c>
      <c r="F190" s="62">
        <v>656600</v>
      </c>
      <c r="G190" s="62">
        <v>83571</v>
      </c>
      <c r="H190" s="62">
        <v>99.49</v>
      </c>
      <c r="I190" s="62">
        <v>9380</v>
      </c>
      <c r="J190" s="62">
        <v>610638</v>
      </c>
      <c r="K190" s="62">
        <v>0</v>
      </c>
      <c r="L190" s="63"/>
      <c r="M190" s="63"/>
      <c r="N190" s="63"/>
      <c r="O190" s="63"/>
      <c r="P190" s="63"/>
      <c r="Q190" s="63"/>
      <c r="R190" s="63"/>
      <c r="S190" s="63"/>
      <c r="T190" s="63"/>
      <c r="U190" s="63"/>
      <c r="V190" s="63"/>
      <c r="W190" s="63"/>
      <c r="X190" s="63"/>
      <c r="Y190" s="63"/>
      <c r="Z190" s="62">
        <v>121611</v>
      </c>
      <c r="AA190" s="62">
        <v>3024</v>
      </c>
      <c r="AB190" s="62">
        <v>3.6</v>
      </c>
      <c r="AC190" s="62">
        <v>1737.3</v>
      </c>
    </row>
    <row r="191" spans="1:29" ht="30" x14ac:dyDescent="0.25">
      <c r="A191" s="61" t="s">
        <v>188</v>
      </c>
      <c r="B191" s="61" t="s">
        <v>189</v>
      </c>
      <c r="C191" s="62">
        <v>2011</v>
      </c>
      <c r="D191" s="61" t="s">
        <v>83</v>
      </c>
      <c r="E191" s="62">
        <v>58</v>
      </c>
      <c r="F191" s="62">
        <v>367391</v>
      </c>
      <c r="G191" s="62">
        <v>73593</v>
      </c>
      <c r="H191" s="62">
        <v>105.74</v>
      </c>
      <c r="I191" s="62">
        <v>6334.33</v>
      </c>
      <c r="J191" s="62">
        <v>341673.63</v>
      </c>
      <c r="K191" s="62">
        <v>50549.95</v>
      </c>
      <c r="L191" s="62">
        <v>77746</v>
      </c>
      <c r="M191" s="62">
        <v>111.7</v>
      </c>
      <c r="N191" s="62">
        <v>871.55</v>
      </c>
      <c r="O191" s="62">
        <v>609597.03</v>
      </c>
      <c r="P191" s="63"/>
      <c r="Q191" s="63"/>
      <c r="R191" s="63"/>
      <c r="S191" s="63"/>
      <c r="T191" s="63"/>
      <c r="U191" s="63"/>
      <c r="V191" s="63"/>
      <c r="W191" s="63"/>
      <c r="X191" s="63"/>
      <c r="Y191" s="63"/>
      <c r="Z191" s="62">
        <v>7275</v>
      </c>
      <c r="AA191" s="62">
        <v>48006</v>
      </c>
      <c r="AB191" s="62">
        <v>68.97</v>
      </c>
      <c r="AC191" s="62">
        <v>125.43</v>
      </c>
    </row>
    <row r="192" spans="1:29" ht="30" x14ac:dyDescent="0.25">
      <c r="A192" s="61" t="s">
        <v>293</v>
      </c>
      <c r="B192" s="61" t="s">
        <v>294</v>
      </c>
      <c r="C192" s="62">
        <v>2016</v>
      </c>
      <c r="D192" s="61" t="s">
        <v>150</v>
      </c>
      <c r="E192" s="62">
        <v>8</v>
      </c>
      <c r="F192" s="62">
        <v>47947</v>
      </c>
      <c r="G192" s="62">
        <v>6832</v>
      </c>
      <c r="H192" s="62">
        <v>71.17</v>
      </c>
      <c r="I192" s="62">
        <v>5993.38</v>
      </c>
      <c r="J192" s="62">
        <v>44590.71</v>
      </c>
      <c r="K192" s="62">
        <v>2775</v>
      </c>
      <c r="L192" s="62">
        <v>2021</v>
      </c>
      <c r="M192" s="62">
        <v>21.05</v>
      </c>
      <c r="N192" s="62">
        <v>346.88</v>
      </c>
      <c r="O192" s="62">
        <v>33464.559999999998</v>
      </c>
      <c r="P192" s="63"/>
      <c r="Q192" s="63"/>
      <c r="R192" s="63"/>
      <c r="S192" s="63"/>
      <c r="T192" s="63"/>
      <c r="U192" s="63"/>
      <c r="V192" s="63"/>
      <c r="W192" s="63"/>
      <c r="X192" s="63"/>
      <c r="Y192" s="63"/>
      <c r="Z192" s="62">
        <v>0</v>
      </c>
      <c r="AA192" s="63"/>
      <c r="AB192" s="63"/>
      <c r="AC192" s="62">
        <v>0</v>
      </c>
    </row>
    <row r="193" spans="1:29" x14ac:dyDescent="0.25">
      <c r="A193" s="61" t="s">
        <v>212</v>
      </c>
      <c r="B193" s="61" t="s">
        <v>213</v>
      </c>
      <c r="C193" s="62">
        <v>2009</v>
      </c>
      <c r="D193" s="61" t="s">
        <v>72</v>
      </c>
      <c r="E193" s="62">
        <v>44</v>
      </c>
      <c r="F193" s="62">
        <v>31438</v>
      </c>
      <c r="G193" s="62">
        <v>5963</v>
      </c>
      <c r="H193" s="62">
        <v>11.29</v>
      </c>
      <c r="I193" s="62">
        <v>714.5</v>
      </c>
      <c r="J193" s="62">
        <v>29237.34</v>
      </c>
      <c r="K193" s="62">
        <v>13220.17</v>
      </c>
      <c r="L193" s="62">
        <v>18267</v>
      </c>
      <c r="M193" s="62">
        <v>34.6</v>
      </c>
      <c r="N193" s="63"/>
      <c r="O193" s="63"/>
      <c r="P193" s="63"/>
      <c r="Q193" s="63"/>
      <c r="R193" s="63"/>
      <c r="S193" s="63"/>
      <c r="T193" s="63"/>
      <c r="U193" s="63"/>
      <c r="V193" s="63"/>
      <c r="W193" s="63"/>
      <c r="X193" s="63"/>
      <c r="Y193" s="63"/>
      <c r="Z193" s="62">
        <v>92880</v>
      </c>
      <c r="AA193" s="62">
        <v>8499</v>
      </c>
      <c r="AB193" s="62">
        <v>16.100000000000001</v>
      </c>
      <c r="AC193" s="62">
        <v>2110.91</v>
      </c>
    </row>
    <row r="194" spans="1:29" x14ac:dyDescent="0.25">
      <c r="A194" s="61" t="s">
        <v>295</v>
      </c>
      <c r="B194" s="61" t="s">
        <v>296</v>
      </c>
      <c r="C194" s="62">
        <v>2014</v>
      </c>
      <c r="D194" s="61" t="s">
        <v>86</v>
      </c>
      <c r="E194" s="62">
        <v>14</v>
      </c>
      <c r="F194" s="63"/>
      <c r="G194" s="63"/>
      <c r="H194" s="63"/>
      <c r="I194" s="63"/>
      <c r="J194" s="63"/>
      <c r="K194" s="62">
        <v>0</v>
      </c>
      <c r="L194" s="63"/>
      <c r="M194" s="63"/>
      <c r="N194" s="63"/>
      <c r="O194" s="63"/>
      <c r="P194" s="63"/>
      <c r="Q194" s="63"/>
      <c r="R194" s="63"/>
      <c r="S194" s="63"/>
      <c r="T194" s="63"/>
      <c r="U194" s="63"/>
      <c r="V194" s="63"/>
      <c r="W194" s="63"/>
      <c r="X194" s="63"/>
      <c r="Y194" s="63"/>
      <c r="Z194" s="62">
        <v>63277</v>
      </c>
      <c r="AA194" s="62">
        <v>14412</v>
      </c>
      <c r="AB194" s="62">
        <v>85.79</v>
      </c>
      <c r="AC194" s="62">
        <v>4519.79</v>
      </c>
    </row>
    <row r="195" spans="1:29" x14ac:dyDescent="0.25">
      <c r="A195" s="61" t="s">
        <v>70</v>
      </c>
      <c r="B195" s="61" t="s">
        <v>71</v>
      </c>
      <c r="C195" s="62">
        <v>2004</v>
      </c>
      <c r="D195" s="61" t="s">
        <v>72</v>
      </c>
      <c r="E195" s="62">
        <v>67</v>
      </c>
      <c r="F195" s="62">
        <v>320640</v>
      </c>
      <c r="G195" s="62">
        <v>31573</v>
      </c>
      <c r="H195" s="62">
        <v>39.270000000000003</v>
      </c>
      <c r="I195" s="62">
        <v>4785.67</v>
      </c>
      <c r="J195" s="62">
        <v>298195.20000000001</v>
      </c>
      <c r="K195" s="62">
        <v>16535</v>
      </c>
      <c r="L195" s="62">
        <v>18899</v>
      </c>
      <c r="M195" s="62">
        <v>23.51</v>
      </c>
      <c r="N195" s="63"/>
      <c r="O195" s="63"/>
      <c r="P195" s="63"/>
      <c r="Q195" s="63"/>
      <c r="R195" s="63"/>
      <c r="S195" s="63"/>
      <c r="T195" s="63"/>
      <c r="U195" s="63"/>
      <c r="V195" s="63"/>
      <c r="W195" s="63"/>
      <c r="X195" s="63"/>
      <c r="Y195" s="63"/>
      <c r="Z195" s="62">
        <v>632</v>
      </c>
      <c r="AA195" s="62">
        <v>2952</v>
      </c>
      <c r="AB195" s="62">
        <v>3.67</v>
      </c>
      <c r="AC195" s="62">
        <v>9.43</v>
      </c>
    </row>
    <row r="196" spans="1:29" x14ac:dyDescent="0.25">
      <c r="A196" s="61" t="s">
        <v>157</v>
      </c>
      <c r="B196" s="61" t="s">
        <v>158</v>
      </c>
      <c r="C196" s="62">
        <v>2009</v>
      </c>
      <c r="D196" s="61" t="s">
        <v>94</v>
      </c>
      <c r="E196" s="62">
        <v>9</v>
      </c>
      <c r="F196" s="62">
        <v>212</v>
      </c>
      <c r="G196" s="62">
        <v>47</v>
      </c>
      <c r="H196" s="62">
        <v>0.44</v>
      </c>
      <c r="I196" s="62">
        <v>23.56</v>
      </c>
      <c r="J196" s="62">
        <v>197.16</v>
      </c>
      <c r="K196" s="62">
        <v>0</v>
      </c>
      <c r="L196" s="63"/>
      <c r="M196" s="63"/>
      <c r="N196" s="63"/>
      <c r="O196" s="63"/>
      <c r="P196" s="63"/>
      <c r="Q196" s="63"/>
      <c r="R196" s="63"/>
      <c r="S196" s="63"/>
      <c r="T196" s="63"/>
      <c r="U196" s="63"/>
      <c r="V196" s="63"/>
      <c r="W196" s="63"/>
      <c r="X196" s="63"/>
      <c r="Y196" s="63"/>
      <c r="Z196" s="62">
        <v>7.58</v>
      </c>
      <c r="AA196" s="62">
        <v>187</v>
      </c>
      <c r="AB196" s="62">
        <v>1.73</v>
      </c>
      <c r="AC196" s="62">
        <v>0.84</v>
      </c>
    </row>
    <row r="197" spans="1:29" x14ac:dyDescent="0.25">
      <c r="A197" s="61" t="s">
        <v>241</v>
      </c>
      <c r="B197" s="61" t="s">
        <v>242</v>
      </c>
      <c r="C197" s="62">
        <v>2015</v>
      </c>
      <c r="D197" s="61" t="s">
        <v>297</v>
      </c>
      <c r="E197" s="62">
        <v>26</v>
      </c>
      <c r="F197" s="63"/>
      <c r="G197" s="63"/>
      <c r="H197" s="63"/>
      <c r="I197" s="63"/>
      <c r="J197" s="63"/>
      <c r="K197" s="62">
        <v>0</v>
      </c>
      <c r="L197" s="63"/>
      <c r="M197" s="63"/>
      <c r="N197" s="63"/>
      <c r="O197" s="63"/>
      <c r="P197" s="63"/>
      <c r="Q197" s="63"/>
      <c r="R197" s="63"/>
      <c r="S197" s="63"/>
      <c r="T197" s="63"/>
      <c r="U197" s="63"/>
      <c r="V197" s="63"/>
      <c r="W197" s="63"/>
      <c r="X197" s="63"/>
      <c r="Y197" s="63"/>
      <c r="Z197" s="62">
        <v>135600</v>
      </c>
      <c r="AA197" s="62">
        <v>12929</v>
      </c>
      <c r="AB197" s="62">
        <v>41.44</v>
      </c>
      <c r="AC197" s="62">
        <v>5215.38</v>
      </c>
    </row>
    <row r="198" spans="1:29" ht="30" x14ac:dyDescent="0.25">
      <c r="A198" s="61" t="s">
        <v>188</v>
      </c>
      <c r="B198" s="61" t="s">
        <v>189</v>
      </c>
      <c r="C198" s="62">
        <v>2012</v>
      </c>
      <c r="D198" s="61" t="s">
        <v>298</v>
      </c>
      <c r="E198" s="62">
        <v>9</v>
      </c>
      <c r="F198" s="62">
        <v>36418</v>
      </c>
      <c r="G198" s="62">
        <v>8031</v>
      </c>
      <c r="H198" s="62">
        <v>74.36</v>
      </c>
      <c r="I198" s="62">
        <v>4046.44</v>
      </c>
      <c r="J198" s="62">
        <v>33868.74</v>
      </c>
      <c r="K198" s="62">
        <v>4567.41</v>
      </c>
      <c r="L198" s="62">
        <v>8428</v>
      </c>
      <c r="M198" s="62">
        <v>78.040000000000006</v>
      </c>
      <c r="N198" s="62">
        <v>507.49</v>
      </c>
      <c r="O198" s="62">
        <v>55079.77</v>
      </c>
      <c r="P198" s="63"/>
      <c r="Q198" s="63"/>
      <c r="R198" s="63"/>
      <c r="S198" s="63"/>
      <c r="T198" s="63"/>
      <c r="U198" s="63"/>
      <c r="V198" s="63"/>
      <c r="W198" s="63"/>
      <c r="X198" s="63"/>
      <c r="Y198" s="63"/>
      <c r="Z198" s="62">
        <v>619</v>
      </c>
      <c r="AA198" s="62">
        <v>4084</v>
      </c>
      <c r="AB198" s="62">
        <v>37.81</v>
      </c>
      <c r="AC198" s="62">
        <v>68.78</v>
      </c>
    </row>
    <row r="199" spans="1:29" x14ac:dyDescent="0.25">
      <c r="A199" s="61" t="s">
        <v>299</v>
      </c>
      <c r="B199" s="61" t="s">
        <v>300</v>
      </c>
      <c r="C199" s="62">
        <v>2017</v>
      </c>
      <c r="D199" s="61" t="s">
        <v>78</v>
      </c>
      <c r="E199" s="62">
        <v>48</v>
      </c>
      <c r="F199" s="62">
        <v>364800</v>
      </c>
      <c r="G199" s="62">
        <v>64778</v>
      </c>
      <c r="H199" s="62">
        <v>112.46</v>
      </c>
      <c r="I199" s="62">
        <v>7600</v>
      </c>
      <c r="J199" s="62">
        <v>339264</v>
      </c>
      <c r="K199" s="62">
        <v>0</v>
      </c>
      <c r="L199" s="63"/>
      <c r="M199" s="63"/>
      <c r="N199" s="63"/>
      <c r="O199" s="63"/>
      <c r="P199" s="63"/>
      <c r="Q199" s="63"/>
      <c r="R199" s="63"/>
      <c r="S199" s="63"/>
      <c r="T199" s="63"/>
      <c r="U199" s="63"/>
      <c r="V199" s="63"/>
      <c r="W199" s="63"/>
      <c r="X199" s="63"/>
      <c r="Y199" s="63"/>
      <c r="Z199" s="62">
        <v>80001</v>
      </c>
      <c r="AA199" s="62">
        <v>5097</v>
      </c>
      <c r="AB199" s="62">
        <v>8.85</v>
      </c>
      <c r="AC199" s="62">
        <v>1666.69</v>
      </c>
    </row>
    <row r="200" spans="1:29" ht="30" x14ac:dyDescent="0.25">
      <c r="A200" s="61" t="s">
        <v>283</v>
      </c>
      <c r="B200" s="61" t="s">
        <v>284</v>
      </c>
      <c r="C200" s="62">
        <v>2017</v>
      </c>
      <c r="D200" s="61" t="s">
        <v>301</v>
      </c>
      <c r="E200" s="62">
        <v>53</v>
      </c>
      <c r="F200" s="63"/>
      <c r="G200" s="62">
        <v>0</v>
      </c>
      <c r="H200" s="62">
        <v>0</v>
      </c>
      <c r="I200" s="63"/>
      <c r="J200" s="63"/>
      <c r="K200" s="62">
        <v>0</v>
      </c>
      <c r="L200" s="63"/>
      <c r="M200" s="63"/>
      <c r="N200" s="63"/>
      <c r="O200" s="63"/>
      <c r="P200" s="63"/>
      <c r="Q200" s="63"/>
      <c r="R200" s="63"/>
      <c r="S200" s="63"/>
      <c r="T200" s="63"/>
      <c r="U200" s="63"/>
      <c r="V200" s="63"/>
      <c r="W200" s="63"/>
      <c r="X200" s="63"/>
      <c r="Y200" s="63"/>
      <c r="Z200" s="62">
        <v>0</v>
      </c>
      <c r="AA200" s="63"/>
      <c r="AB200" s="63"/>
      <c r="AC200" s="62">
        <v>0</v>
      </c>
    </row>
    <row r="201" spans="1:29" x14ac:dyDescent="0.25">
      <c r="A201" s="61" t="s">
        <v>144</v>
      </c>
      <c r="B201" s="61" t="s">
        <v>145</v>
      </c>
      <c r="C201" s="62">
        <v>2011</v>
      </c>
      <c r="D201" s="61" t="s">
        <v>86</v>
      </c>
      <c r="E201" s="62">
        <v>26</v>
      </c>
      <c r="F201" s="62">
        <v>0</v>
      </c>
      <c r="G201" s="62">
        <v>0</v>
      </c>
      <c r="H201" s="62">
        <v>0</v>
      </c>
      <c r="I201" s="62">
        <v>0</v>
      </c>
      <c r="J201" s="62">
        <v>0</v>
      </c>
      <c r="K201" s="62">
        <v>0</v>
      </c>
      <c r="L201" s="62">
        <v>0</v>
      </c>
      <c r="M201" s="62">
        <v>0</v>
      </c>
      <c r="N201" s="62">
        <v>0</v>
      </c>
      <c r="O201" s="62">
        <v>0</v>
      </c>
      <c r="P201" s="63"/>
      <c r="Q201" s="63"/>
      <c r="R201" s="63"/>
      <c r="S201" s="63"/>
      <c r="T201" s="63"/>
      <c r="U201" s="63"/>
      <c r="V201" s="63"/>
      <c r="W201" s="63"/>
      <c r="X201" s="63"/>
      <c r="Y201" s="63"/>
      <c r="Z201" s="62">
        <v>1808</v>
      </c>
      <c r="AA201" s="62">
        <v>20731</v>
      </c>
      <c r="AB201" s="62">
        <v>66.45</v>
      </c>
      <c r="AC201" s="62">
        <v>69.540000000000006</v>
      </c>
    </row>
    <row r="202" spans="1:29" x14ac:dyDescent="0.25">
      <c r="A202" s="61" t="s">
        <v>178</v>
      </c>
      <c r="B202" s="61" t="s">
        <v>179</v>
      </c>
      <c r="C202" s="62">
        <v>2014</v>
      </c>
      <c r="D202" s="61" t="s">
        <v>83</v>
      </c>
      <c r="E202" s="62">
        <v>8</v>
      </c>
      <c r="F202" s="62">
        <v>1559</v>
      </c>
      <c r="G202" s="62">
        <v>367</v>
      </c>
      <c r="H202" s="62">
        <v>3.82</v>
      </c>
      <c r="I202" s="62">
        <v>194.88</v>
      </c>
      <c r="J202" s="62">
        <v>1449.87</v>
      </c>
      <c r="K202" s="62">
        <v>581.96</v>
      </c>
      <c r="L202" s="62">
        <v>1020</v>
      </c>
      <c r="M202" s="62">
        <v>10.63</v>
      </c>
      <c r="N202" s="62">
        <v>72.739999999999995</v>
      </c>
      <c r="O202" s="62">
        <v>7018.02</v>
      </c>
      <c r="P202" s="63"/>
      <c r="Q202" s="63"/>
      <c r="R202" s="63"/>
      <c r="S202" s="63"/>
      <c r="T202" s="63"/>
      <c r="U202" s="63"/>
      <c r="V202" s="63"/>
      <c r="W202" s="63"/>
      <c r="X202" s="63"/>
      <c r="Y202" s="63"/>
      <c r="Z202" s="62">
        <v>0.42</v>
      </c>
      <c r="AA202" s="62">
        <v>4162</v>
      </c>
      <c r="AB202" s="62">
        <v>43.35</v>
      </c>
      <c r="AC202" s="62">
        <v>0.05</v>
      </c>
    </row>
    <row r="203" spans="1:29" ht="30" x14ac:dyDescent="0.25">
      <c r="A203" s="61" t="s">
        <v>302</v>
      </c>
      <c r="B203" s="61" t="s">
        <v>303</v>
      </c>
      <c r="C203" s="62">
        <v>2017</v>
      </c>
      <c r="D203" s="61" t="s">
        <v>78</v>
      </c>
      <c r="E203" s="62">
        <v>40</v>
      </c>
      <c r="F203" s="62">
        <v>173880</v>
      </c>
      <c r="G203" s="62">
        <v>23655</v>
      </c>
      <c r="H203" s="62">
        <v>49.28</v>
      </c>
      <c r="I203" s="62">
        <v>4347</v>
      </c>
      <c r="J203" s="62">
        <v>161708.4</v>
      </c>
      <c r="K203" s="62">
        <v>54380.21</v>
      </c>
      <c r="L203" s="62">
        <v>14996</v>
      </c>
      <c r="M203" s="62">
        <v>31.24</v>
      </c>
      <c r="N203" s="62">
        <v>1359.51</v>
      </c>
      <c r="O203" s="62">
        <v>655787.31000000006</v>
      </c>
      <c r="P203" s="63"/>
      <c r="Q203" s="63"/>
      <c r="R203" s="63"/>
      <c r="S203" s="63"/>
      <c r="T203" s="63"/>
      <c r="U203" s="63"/>
      <c r="V203" s="63"/>
      <c r="W203" s="63"/>
      <c r="X203" s="63"/>
      <c r="Y203" s="63"/>
      <c r="Z203" s="62">
        <v>86700</v>
      </c>
      <c r="AA203" s="62">
        <v>5220</v>
      </c>
      <c r="AB203" s="62">
        <v>10.88</v>
      </c>
      <c r="AC203" s="62">
        <v>2167.5</v>
      </c>
    </row>
    <row r="204" spans="1:29" x14ac:dyDescent="0.25">
      <c r="A204" s="61" t="s">
        <v>304</v>
      </c>
      <c r="B204" s="61" t="s">
        <v>305</v>
      </c>
      <c r="C204" s="62">
        <v>2003</v>
      </c>
      <c r="D204" s="61" t="s">
        <v>78</v>
      </c>
      <c r="E204" s="62">
        <v>24</v>
      </c>
      <c r="F204" s="62">
        <v>91520</v>
      </c>
      <c r="G204" s="62">
        <v>10712</v>
      </c>
      <c r="H204" s="62">
        <v>37.19</v>
      </c>
      <c r="I204" s="62">
        <v>3813.33</v>
      </c>
      <c r="J204" s="62">
        <v>85113.600000000006</v>
      </c>
      <c r="K204" s="62">
        <v>4433</v>
      </c>
      <c r="L204" s="62">
        <v>6460</v>
      </c>
      <c r="M204" s="62">
        <v>22.43</v>
      </c>
      <c r="N204" s="63"/>
      <c r="O204" s="63"/>
      <c r="P204" s="63"/>
      <c r="Q204" s="63"/>
      <c r="R204" s="63"/>
      <c r="S204" s="63"/>
      <c r="T204" s="63"/>
      <c r="U204" s="63"/>
      <c r="V204" s="63"/>
      <c r="W204" s="63"/>
      <c r="X204" s="63"/>
      <c r="Y204" s="63"/>
      <c r="Z204" s="62">
        <v>2526.5700000000002</v>
      </c>
      <c r="AA204" s="62">
        <v>4195</v>
      </c>
      <c r="AB204" s="62">
        <v>14.57</v>
      </c>
      <c r="AC204" s="62">
        <v>105.27</v>
      </c>
    </row>
    <row r="205" spans="1:29" x14ac:dyDescent="0.25">
      <c r="A205" s="61" t="s">
        <v>306</v>
      </c>
      <c r="B205" s="61" t="s">
        <v>307</v>
      </c>
      <c r="C205" s="62">
        <v>2012</v>
      </c>
      <c r="D205" s="61" t="s">
        <v>94</v>
      </c>
      <c r="E205" s="62">
        <v>5</v>
      </c>
      <c r="F205" s="63"/>
      <c r="G205" s="63"/>
      <c r="H205" s="63"/>
      <c r="I205" s="63"/>
      <c r="J205" s="63"/>
      <c r="K205" s="62">
        <v>0</v>
      </c>
      <c r="L205" s="63"/>
      <c r="M205" s="63"/>
      <c r="N205" s="63"/>
      <c r="O205" s="63"/>
      <c r="P205" s="63"/>
      <c r="Q205" s="63"/>
      <c r="R205" s="63"/>
      <c r="S205" s="63"/>
      <c r="T205" s="63"/>
      <c r="U205" s="63"/>
      <c r="V205" s="63"/>
      <c r="W205" s="63"/>
      <c r="X205" s="63"/>
      <c r="Y205" s="63"/>
      <c r="Z205" s="62">
        <v>249.98</v>
      </c>
      <c r="AA205" s="62">
        <v>2288</v>
      </c>
      <c r="AB205" s="62">
        <v>38.130000000000003</v>
      </c>
      <c r="AC205" s="62">
        <v>50</v>
      </c>
    </row>
    <row r="206" spans="1:29" ht="30" x14ac:dyDescent="0.25">
      <c r="A206" s="61" t="s">
        <v>269</v>
      </c>
      <c r="B206" s="61" t="s">
        <v>270</v>
      </c>
      <c r="C206" s="62">
        <v>2003</v>
      </c>
      <c r="D206" s="61" t="s">
        <v>150</v>
      </c>
      <c r="E206" s="62">
        <v>22</v>
      </c>
      <c r="F206" s="63"/>
      <c r="G206" s="63"/>
      <c r="H206" s="63"/>
      <c r="I206" s="63"/>
      <c r="J206" s="63"/>
      <c r="K206" s="62">
        <v>0</v>
      </c>
      <c r="L206" s="63"/>
      <c r="M206" s="63"/>
      <c r="N206" s="63"/>
      <c r="O206" s="63"/>
      <c r="P206" s="63"/>
      <c r="Q206" s="63"/>
      <c r="R206" s="63"/>
      <c r="S206" s="63"/>
      <c r="T206" s="63"/>
      <c r="U206" s="63"/>
      <c r="V206" s="63"/>
      <c r="W206" s="63"/>
      <c r="X206" s="63"/>
      <c r="Y206" s="63"/>
      <c r="Z206" s="62">
        <v>0</v>
      </c>
      <c r="AA206" s="63"/>
      <c r="AB206" s="63"/>
      <c r="AC206" s="62">
        <v>0</v>
      </c>
    </row>
    <row r="207" spans="1:29" ht="30" x14ac:dyDescent="0.25">
      <c r="A207" s="61" t="s">
        <v>180</v>
      </c>
      <c r="B207" s="61" t="s">
        <v>181</v>
      </c>
      <c r="C207" s="62">
        <v>2009</v>
      </c>
      <c r="D207" s="61" t="s">
        <v>78</v>
      </c>
      <c r="E207" s="62">
        <v>50</v>
      </c>
      <c r="F207" s="62">
        <v>185760</v>
      </c>
      <c r="G207" s="62">
        <v>22228</v>
      </c>
      <c r="H207" s="62">
        <v>37.049999999999997</v>
      </c>
      <c r="I207" s="62">
        <v>3715.2</v>
      </c>
      <c r="J207" s="62">
        <v>172756.8</v>
      </c>
      <c r="K207" s="62">
        <v>33184.29</v>
      </c>
      <c r="L207" s="62">
        <v>56484</v>
      </c>
      <c r="M207" s="62">
        <v>94.14</v>
      </c>
      <c r="N207" s="62">
        <v>663.69</v>
      </c>
      <c r="O207" s="62">
        <v>400179.27</v>
      </c>
      <c r="P207" s="63"/>
      <c r="Q207" s="63"/>
      <c r="R207" s="63"/>
      <c r="S207" s="63"/>
      <c r="T207" s="63"/>
      <c r="U207" s="63"/>
      <c r="V207" s="63"/>
      <c r="W207" s="63"/>
      <c r="X207" s="63"/>
      <c r="Y207" s="63"/>
      <c r="Z207" s="62">
        <v>1752</v>
      </c>
      <c r="AA207" s="62">
        <v>17907</v>
      </c>
      <c r="AB207" s="62">
        <v>29.85</v>
      </c>
      <c r="AC207" s="62">
        <v>35.04</v>
      </c>
    </row>
    <row r="208" spans="1:29" ht="30" x14ac:dyDescent="0.25">
      <c r="A208" s="61" t="s">
        <v>180</v>
      </c>
      <c r="B208" s="61" t="s">
        <v>181</v>
      </c>
      <c r="C208" s="62">
        <v>2004</v>
      </c>
      <c r="D208" s="61" t="s">
        <v>89</v>
      </c>
      <c r="E208" s="62">
        <v>72</v>
      </c>
      <c r="F208" s="62">
        <v>182748</v>
      </c>
      <c r="G208" s="62">
        <v>11534</v>
      </c>
      <c r="H208" s="62">
        <v>13.35</v>
      </c>
      <c r="I208" s="62">
        <v>2538.17</v>
      </c>
      <c r="J208" s="62">
        <v>169955.64</v>
      </c>
      <c r="K208" s="62">
        <v>269.64</v>
      </c>
      <c r="L208" s="62">
        <v>16099</v>
      </c>
      <c r="M208" s="62">
        <v>18.63</v>
      </c>
      <c r="N208" s="63"/>
      <c r="O208" s="63"/>
      <c r="P208" s="63"/>
      <c r="Q208" s="63"/>
      <c r="R208" s="63"/>
      <c r="S208" s="63"/>
      <c r="T208" s="63"/>
      <c r="U208" s="63"/>
      <c r="V208" s="63"/>
      <c r="W208" s="63"/>
      <c r="X208" s="63"/>
      <c r="Y208" s="63"/>
      <c r="Z208" s="62">
        <v>0.44</v>
      </c>
      <c r="AA208" s="62">
        <v>4639</v>
      </c>
      <c r="AB208" s="62">
        <v>5.37</v>
      </c>
      <c r="AC208" s="62">
        <v>0.01</v>
      </c>
    </row>
    <row r="209" spans="1:29" ht="30" x14ac:dyDescent="0.25">
      <c r="A209" s="61" t="s">
        <v>237</v>
      </c>
      <c r="B209" s="61" t="s">
        <v>238</v>
      </c>
      <c r="C209" s="62">
        <v>2004</v>
      </c>
      <c r="D209" s="61" t="s">
        <v>135</v>
      </c>
      <c r="E209" s="62">
        <v>196</v>
      </c>
      <c r="F209" s="62">
        <v>201102</v>
      </c>
      <c r="G209" s="62">
        <v>39623</v>
      </c>
      <c r="H209" s="62">
        <v>16.850000000000001</v>
      </c>
      <c r="I209" s="62">
        <v>1026.03</v>
      </c>
      <c r="J209" s="62">
        <v>187024.86</v>
      </c>
      <c r="K209" s="62">
        <v>100871.97</v>
      </c>
      <c r="L209" s="62">
        <v>287540</v>
      </c>
      <c r="M209" s="62">
        <v>122.25</v>
      </c>
      <c r="N209" s="62">
        <v>514.65</v>
      </c>
      <c r="O209" s="62">
        <v>1216445.3400000001</v>
      </c>
      <c r="P209" s="63"/>
      <c r="Q209" s="63"/>
      <c r="R209" s="63"/>
      <c r="S209" s="63"/>
      <c r="T209" s="63"/>
      <c r="U209" s="63"/>
      <c r="V209" s="63"/>
      <c r="W209" s="63"/>
      <c r="X209" s="63"/>
      <c r="Y209" s="63"/>
      <c r="Z209" s="62">
        <v>26549</v>
      </c>
      <c r="AA209" s="62">
        <v>81725</v>
      </c>
      <c r="AB209" s="62">
        <v>34.75</v>
      </c>
      <c r="AC209" s="62">
        <v>135.44999999999999</v>
      </c>
    </row>
    <row r="210" spans="1:29" ht="45" x14ac:dyDescent="0.25">
      <c r="A210" s="61" t="s">
        <v>214</v>
      </c>
      <c r="B210" s="61" t="s">
        <v>215</v>
      </c>
      <c r="C210" s="62">
        <v>2016</v>
      </c>
      <c r="D210" s="61" t="s">
        <v>99</v>
      </c>
      <c r="E210" s="62">
        <v>74</v>
      </c>
      <c r="F210" s="62">
        <v>797881</v>
      </c>
      <c r="G210" s="62">
        <v>122947</v>
      </c>
      <c r="H210" s="62">
        <v>138.44999999999999</v>
      </c>
      <c r="I210" s="62">
        <v>10782.18</v>
      </c>
      <c r="J210" s="62">
        <v>742029.33</v>
      </c>
      <c r="K210" s="62">
        <v>0</v>
      </c>
      <c r="L210" s="63"/>
      <c r="M210" s="63"/>
      <c r="N210" s="63"/>
      <c r="O210" s="63"/>
      <c r="P210" s="63"/>
      <c r="Q210" s="63"/>
      <c r="R210" s="63"/>
      <c r="S210" s="63"/>
      <c r="T210" s="63"/>
      <c r="U210" s="63"/>
      <c r="V210" s="63"/>
      <c r="W210" s="63"/>
      <c r="X210" s="63"/>
      <c r="Y210" s="63"/>
      <c r="Z210" s="62">
        <v>3693</v>
      </c>
      <c r="AA210" s="62">
        <v>17803</v>
      </c>
      <c r="AB210" s="62">
        <v>20.05</v>
      </c>
      <c r="AC210" s="62">
        <v>49.91</v>
      </c>
    </row>
    <row r="211" spans="1:29" ht="30" x14ac:dyDescent="0.25">
      <c r="A211" s="61" t="s">
        <v>216</v>
      </c>
      <c r="B211" s="61" t="s">
        <v>217</v>
      </c>
      <c r="C211" s="62">
        <v>2010</v>
      </c>
      <c r="D211" s="61" t="s">
        <v>78</v>
      </c>
      <c r="E211" s="62">
        <v>60</v>
      </c>
      <c r="F211" s="62">
        <v>180934</v>
      </c>
      <c r="G211" s="62">
        <v>32288</v>
      </c>
      <c r="H211" s="62">
        <v>44.84</v>
      </c>
      <c r="I211" s="62">
        <v>3015.57</v>
      </c>
      <c r="J211" s="62">
        <v>168268.62</v>
      </c>
      <c r="K211" s="62">
        <v>43806.01</v>
      </c>
      <c r="L211" s="62">
        <v>80988</v>
      </c>
      <c r="M211" s="62">
        <v>112.48</v>
      </c>
      <c r="N211" s="62">
        <v>730.1</v>
      </c>
      <c r="O211" s="62">
        <v>528269.86</v>
      </c>
      <c r="P211" s="63"/>
      <c r="Q211" s="63"/>
      <c r="R211" s="63"/>
      <c r="S211" s="63"/>
      <c r="T211" s="63"/>
      <c r="U211" s="63"/>
      <c r="V211" s="63"/>
      <c r="W211" s="63"/>
      <c r="X211" s="63"/>
      <c r="Y211" s="63"/>
      <c r="Z211" s="62">
        <v>1784</v>
      </c>
      <c r="AA211" s="62">
        <v>20308</v>
      </c>
      <c r="AB211" s="62">
        <v>28.21</v>
      </c>
      <c r="AC211" s="62">
        <v>29.73</v>
      </c>
    </row>
    <row r="212" spans="1:29" x14ac:dyDescent="0.25">
      <c r="A212" s="61" t="s">
        <v>81</v>
      </c>
      <c r="B212" s="61" t="s">
        <v>82</v>
      </c>
      <c r="C212" s="62">
        <v>2009</v>
      </c>
      <c r="D212" s="61" t="s">
        <v>75</v>
      </c>
      <c r="E212" s="62">
        <v>3</v>
      </c>
      <c r="F212" s="63"/>
      <c r="G212" s="63"/>
      <c r="H212" s="63"/>
      <c r="I212" s="63"/>
      <c r="J212" s="63"/>
      <c r="K212" s="62">
        <v>0</v>
      </c>
      <c r="L212" s="63"/>
      <c r="M212" s="63"/>
      <c r="N212" s="63"/>
      <c r="O212" s="63"/>
      <c r="P212" s="63"/>
      <c r="Q212" s="63"/>
      <c r="R212" s="63"/>
      <c r="S212" s="63"/>
      <c r="T212" s="63"/>
      <c r="U212" s="63"/>
      <c r="V212" s="63"/>
      <c r="W212" s="63"/>
      <c r="X212" s="63"/>
      <c r="Y212" s="63"/>
      <c r="Z212" s="62">
        <v>340</v>
      </c>
      <c r="AA212" s="62">
        <v>1586</v>
      </c>
      <c r="AB212" s="62">
        <v>44.06</v>
      </c>
      <c r="AC212" s="62">
        <v>113.33</v>
      </c>
    </row>
    <row r="213" spans="1:29" x14ac:dyDescent="0.25">
      <c r="A213" s="61" t="s">
        <v>220</v>
      </c>
      <c r="B213" s="61" t="s">
        <v>221</v>
      </c>
      <c r="C213" s="62">
        <v>2016</v>
      </c>
      <c r="D213" s="61" t="s">
        <v>75</v>
      </c>
      <c r="E213" s="62">
        <v>7</v>
      </c>
      <c r="F213" s="62">
        <v>1976</v>
      </c>
      <c r="G213" s="62">
        <v>571</v>
      </c>
      <c r="H213" s="62">
        <v>6.8</v>
      </c>
      <c r="I213" s="62">
        <v>282.29000000000002</v>
      </c>
      <c r="J213" s="62">
        <v>1837.68</v>
      </c>
      <c r="K213" s="62">
        <v>1311</v>
      </c>
      <c r="L213" s="62">
        <v>2278</v>
      </c>
      <c r="M213" s="62">
        <v>27.12</v>
      </c>
      <c r="N213" s="63"/>
      <c r="O213" s="63"/>
      <c r="P213" s="63"/>
      <c r="Q213" s="63"/>
      <c r="R213" s="63"/>
      <c r="S213" s="63"/>
      <c r="T213" s="63"/>
      <c r="U213" s="63"/>
      <c r="V213" s="63"/>
      <c r="W213" s="63"/>
      <c r="X213" s="63"/>
      <c r="Y213" s="63"/>
      <c r="Z213" s="62">
        <v>0.25</v>
      </c>
      <c r="AA213" s="62">
        <v>2201</v>
      </c>
      <c r="AB213" s="62">
        <v>26.2</v>
      </c>
      <c r="AC213" s="62">
        <v>0.04</v>
      </c>
    </row>
    <row r="214" spans="1:29" ht="30" x14ac:dyDescent="0.25">
      <c r="A214" s="61" t="s">
        <v>245</v>
      </c>
      <c r="B214" s="61" t="s">
        <v>246</v>
      </c>
      <c r="C214" s="62">
        <v>2016</v>
      </c>
      <c r="D214" s="61" t="s">
        <v>72</v>
      </c>
      <c r="E214" s="62">
        <v>17</v>
      </c>
      <c r="F214" s="62">
        <v>130614</v>
      </c>
      <c r="G214" s="62">
        <v>18361</v>
      </c>
      <c r="H214" s="62">
        <v>90</v>
      </c>
      <c r="I214" s="62">
        <v>7683.18</v>
      </c>
      <c r="J214" s="62">
        <v>121471.02</v>
      </c>
      <c r="K214" s="62">
        <v>0</v>
      </c>
      <c r="L214" s="63"/>
      <c r="M214" s="63"/>
      <c r="N214" s="63"/>
      <c r="O214" s="63"/>
      <c r="P214" s="63"/>
      <c r="Q214" s="63"/>
      <c r="R214" s="63"/>
      <c r="S214" s="63"/>
      <c r="T214" s="63"/>
      <c r="U214" s="62">
        <v>2267</v>
      </c>
      <c r="V214" s="62">
        <v>3506</v>
      </c>
      <c r="W214" s="62">
        <v>17.190000000000001</v>
      </c>
      <c r="X214" s="62">
        <v>133</v>
      </c>
      <c r="Y214" s="62">
        <v>50744.53</v>
      </c>
      <c r="Z214" s="62">
        <v>27000</v>
      </c>
      <c r="AA214" s="62">
        <v>5294</v>
      </c>
      <c r="AB214" s="62">
        <v>25.95</v>
      </c>
      <c r="AC214" s="62">
        <v>1588.24</v>
      </c>
    </row>
    <row r="215" spans="1:29" ht="30" x14ac:dyDescent="0.25">
      <c r="A215" s="61" t="s">
        <v>136</v>
      </c>
      <c r="B215" s="61" t="s">
        <v>137</v>
      </c>
      <c r="C215" s="62">
        <v>2009</v>
      </c>
      <c r="D215" s="61" t="s">
        <v>78</v>
      </c>
      <c r="E215" s="62">
        <v>24</v>
      </c>
      <c r="F215" s="62">
        <v>61088</v>
      </c>
      <c r="G215" s="62">
        <v>10707</v>
      </c>
      <c r="H215" s="62">
        <v>37.18</v>
      </c>
      <c r="I215" s="62">
        <v>2545.33</v>
      </c>
      <c r="J215" s="62">
        <v>56811.839999999997</v>
      </c>
      <c r="K215" s="62">
        <v>14664</v>
      </c>
      <c r="L215" s="62">
        <v>19278</v>
      </c>
      <c r="M215" s="62">
        <v>66.94</v>
      </c>
      <c r="N215" s="62">
        <v>611</v>
      </c>
      <c r="O215" s="62">
        <v>176837.58</v>
      </c>
      <c r="P215" s="63"/>
      <c r="Q215" s="63"/>
      <c r="R215" s="63"/>
      <c r="S215" s="63"/>
      <c r="T215" s="63"/>
      <c r="U215" s="63"/>
      <c r="V215" s="63"/>
      <c r="W215" s="63"/>
      <c r="X215" s="63"/>
      <c r="Y215" s="63"/>
      <c r="Z215" s="62">
        <v>168.79</v>
      </c>
      <c r="AA215" s="62">
        <v>1911</v>
      </c>
      <c r="AB215" s="62">
        <v>6.64</v>
      </c>
      <c r="AC215" s="62">
        <v>7.03</v>
      </c>
    </row>
    <row r="216" spans="1:29" x14ac:dyDescent="0.25">
      <c r="A216" s="61" t="s">
        <v>163</v>
      </c>
      <c r="B216" s="61" t="s">
        <v>164</v>
      </c>
      <c r="C216" s="62">
        <v>2010</v>
      </c>
      <c r="D216" s="61" t="s">
        <v>86</v>
      </c>
      <c r="E216" s="62">
        <v>32</v>
      </c>
      <c r="F216" s="62">
        <v>17989</v>
      </c>
      <c r="G216" s="62">
        <v>2785</v>
      </c>
      <c r="H216" s="62">
        <v>7.25</v>
      </c>
      <c r="I216" s="62">
        <v>562.16</v>
      </c>
      <c r="J216" s="62">
        <v>16729.77</v>
      </c>
      <c r="K216" s="62">
        <v>19880.7</v>
      </c>
      <c r="L216" s="62">
        <v>16923</v>
      </c>
      <c r="M216" s="62">
        <v>44.07</v>
      </c>
      <c r="N216" s="62">
        <v>621.27</v>
      </c>
      <c r="O216" s="62">
        <v>239747.31</v>
      </c>
      <c r="P216" s="63"/>
      <c r="Q216" s="63"/>
      <c r="R216" s="63"/>
      <c r="S216" s="63"/>
      <c r="T216" s="63"/>
      <c r="U216" s="63"/>
      <c r="V216" s="63"/>
      <c r="W216" s="63"/>
      <c r="X216" s="63"/>
      <c r="Y216" s="63"/>
      <c r="Z216" s="62">
        <v>181400</v>
      </c>
      <c r="AA216" s="62">
        <v>12693</v>
      </c>
      <c r="AB216" s="62">
        <v>33.049999999999997</v>
      </c>
      <c r="AC216" s="62">
        <v>5668.75</v>
      </c>
    </row>
    <row r="217" spans="1:29" ht="30" x14ac:dyDescent="0.25">
      <c r="A217" s="61" t="s">
        <v>283</v>
      </c>
      <c r="B217" s="61" t="s">
        <v>284</v>
      </c>
      <c r="C217" s="62">
        <v>2013</v>
      </c>
      <c r="D217" s="61" t="s">
        <v>75</v>
      </c>
      <c r="E217" s="62">
        <v>3</v>
      </c>
      <c r="F217" s="62">
        <v>12487</v>
      </c>
      <c r="G217" s="62">
        <v>2055</v>
      </c>
      <c r="H217" s="62">
        <v>57.08</v>
      </c>
      <c r="I217" s="62">
        <v>4162.33</v>
      </c>
      <c r="J217" s="62">
        <v>11612.91</v>
      </c>
      <c r="K217" s="62">
        <v>2350.15</v>
      </c>
      <c r="L217" s="62">
        <v>3331</v>
      </c>
      <c r="M217" s="62">
        <v>92.53</v>
      </c>
      <c r="N217" s="63"/>
      <c r="O217" s="63"/>
      <c r="P217" s="63"/>
      <c r="Q217" s="63"/>
      <c r="R217" s="63"/>
      <c r="S217" s="63"/>
      <c r="T217" s="63"/>
      <c r="U217" s="63"/>
      <c r="V217" s="63"/>
      <c r="W217" s="63"/>
      <c r="X217" s="63"/>
      <c r="Y217" s="63"/>
      <c r="Z217" s="62">
        <v>0</v>
      </c>
      <c r="AA217" s="63"/>
      <c r="AB217" s="63"/>
      <c r="AC217" s="62">
        <v>0</v>
      </c>
    </row>
    <row r="218" spans="1:29" ht="30" x14ac:dyDescent="0.25">
      <c r="A218" s="61" t="s">
        <v>237</v>
      </c>
      <c r="B218" s="61" t="s">
        <v>238</v>
      </c>
      <c r="C218" s="62">
        <v>2007</v>
      </c>
      <c r="D218" s="61" t="s">
        <v>308</v>
      </c>
      <c r="E218" s="62">
        <v>50</v>
      </c>
      <c r="F218" s="62">
        <v>35231</v>
      </c>
      <c r="G218" s="62">
        <v>14604</v>
      </c>
      <c r="H218" s="62">
        <v>24.34</v>
      </c>
      <c r="I218" s="62">
        <v>704.62</v>
      </c>
      <c r="J218" s="62">
        <v>32764.83</v>
      </c>
      <c r="K218" s="62">
        <v>34157.129999999997</v>
      </c>
      <c r="L218" s="62">
        <v>48714</v>
      </c>
      <c r="M218" s="62">
        <v>81.19</v>
      </c>
      <c r="N218" s="62">
        <v>683.14</v>
      </c>
      <c r="O218" s="62">
        <v>411911.07</v>
      </c>
      <c r="P218" s="63"/>
      <c r="Q218" s="63"/>
      <c r="R218" s="63"/>
      <c r="S218" s="63"/>
      <c r="T218" s="63"/>
      <c r="U218" s="63"/>
      <c r="V218" s="63"/>
      <c r="W218" s="63"/>
      <c r="X218" s="63"/>
      <c r="Y218" s="63"/>
      <c r="Z218" s="62">
        <v>335869</v>
      </c>
      <c r="AA218" s="62">
        <v>12640</v>
      </c>
      <c r="AB218" s="62">
        <v>21.07</v>
      </c>
      <c r="AC218" s="62">
        <v>6717.38</v>
      </c>
    </row>
    <row r="219" spans="1:29" ht="30" x14ac:dyDescent="0.25">
      <c r="A219" s="61" t="s">
        <v>97</v>
      </c>
      <c r="B219" s="61" t="s">
        <v>98</v>
      </c>
      <c r="C219" s="62">
        <v>2013</v>
      </c>
      <c r="D219" s="61" t="s">
        <v>78</v>
      </c>
      <c r="E219" s="62">
        <v>44</v>
      </c>
      <c r="F219" s="62">
        <v>426400</v>
      </c>
      <c r="G219" s="62">
        <v>76853</v>
      </c>
      <c r="H219" s="62">
        <v>145.55000000000001</v>
      </c>
      <c r="I219" s="62">
        <v>9690.91</v>
      </c>
      <c r="J219" s="62">
        <v>396552</v>
      </c>
      <c r="K219" s="62">
        <v>0</v>
      </c>
      <c r="L219" s="63"/>
      <c r="M219" s="63"/>
      <c r="N219" s="63"/>
      <c r="O219" s="63"/>
      <c r="P219" s="63"/>
      <c r="Q219" s="63"/>
      <c r="R219" s="63"/>
      <c r="S219" s="63"/>
      <c r="T219" s="63"/>
      <c r="U219" s="63"/>
      <c r="V219" s="63"/>
      <c r="W219" s="63"/>
      <c r="X219" s="63"/>
      <c r="Y219" s="63"/>
      <c r="Z219" s="62">
        <v>105168</v>
      </c>
      <c r="AA219" s="62">
        <v>13092</v>
      </c>
      <c r="AB219" s="62">
        <v>24.8</v>
      </c>
      <c r="AC219" s="62">
        <v>2390.1799999999998</v>
      </c>
    </row>
    <row r="220" spans="1:29" ht="30" x14ac:dyDescent="0.25">
      <c r="A220" s="61" t="s">
        <v>142</v>
      </c>
      <c r="B220" s="61" t="s">
        <v>143</v>
      </c>
      <c r="C220" s="62">
        <v>2007</v>
      </c>
      <c r="D220" s="61" t="s">
        <v>78</v>
      </c>
      <c r="E220" s="62">
        <v>72</v>
      </c>
      <c r="F220" s="62">
        <v>198167</v>
      </c>
      <c r="G220" s="62">
        <v>41846</v>
      </c>
      <c r="H220" s="62">
        <v>48.43</v>
      </c>
      <c r="I220" s="62">
        <v>2752.32</v>
      </c>
      <c r="J220" s="62">
        <v>184295.31</v>
      </c>
      <c r="K220" s="62">
        <v>0</v>
      </c>
      <c r="L220" s="63"/>
      <c r="M220" s="63"/>
      <c r="N220" s="63"/>
      <c r="O220" s="63"/>
      <c r="P220" s="63"/>
      <c r="Q220" s="63"/>
      <c r="R220" s="63"/>
      <c r="S220" s="63"/>
      <c r="T220" s="63"/>
      <c r="U220" s="62">
        <v>43271</v>
      </c>
      <c r="V220" s="62">
        <v>56651</v>
      </c>
      <c r="W220" s="62">
        <v>65.569999999999993</v>
      </c>
      <c r="X220" s="62">
        <v>600</v>
      </c>
      <c r="Y220" s="62">
        <v>968578.06</v>
      </c>
      <c r="Z220" s="62">
        <v>1780</v>
      </c>
      <c r="AA220" s="62">
        <v>10851</v>
      </c>
      <c r="AB220" s="62">
        <v>12.56</v>
      </c>
      <c r="AC220" s="62">
        <v>24.72</v>
      </c>
    </row>
    <row r="221" spans="1:29" ht="30" x14ac:dyDescent="0.25">
      <c r="A221" s="61" t="s">
        <v>255</v>
      </c>
      <c r="B221" s="61" t="s">
        <v>256</v>
      </c>
      <c r="C221" s="62">
        <v>2012</v>
      </c>
      <c r="D221" s="61" t="s">
        <v>75</v>
      </c>
      <c r="E221" s="62">
        <v>6</v>
      </c>
      <c r="F221" s="62">
        <v>4690</v>
      </c>
      <c r="G221" s="62">
        <v>974</v>
      </c>
      <c r="H221" s="62">
        <v>13.53</v>
      </c>
      <c r="I221" s="62">
        <v>781.67</v>
      </c>
      <c r="J221" s="62">
        <v>4361.7</v>
      </c>
      <c r="K221" s="62">
        <v>1682.83</v>
      </c>
      <c r="L221" s="62">
        <v>1947</v>
      </c>
      <c r="M221" s="62">
        <v>27.04</v>
      </c>
      <c r="N221" s="62">
        <v>280.47000000000003</v>
      </c>
      <c r="O221" s="62">
        <v>20293.78</v>
      </c>
      <c r="P221" s="63"/>
      <c r="Q221" s="63"/>
      <c r="R221" s="63"/>
      <c r="S221" s="63"/>
      <c r="T221" s="63"/>
      <c r="U221" s="63"/>
      <c r="V221" s="63"/>
      <c r="W221" s="63"/>
      <c r="X221" s="63"/>
      <c r="Y221" s="63"/>
      <c r="Z221" s="62">
        <v>195</v>
      </c>
      <c r="AA221" s="62">
        <v>1965</v>
      </c>
      <c r="AB221" s="62">
        <v>27.29</v>
      </c>
      <c r="AC221" s="62">
        <v>32.5</v>
      </c>
    </row>
    <row r="222" spans="1:29" ht="30" x14ac:dyDescent="0.25">
      <c r="A222" s="61" t="s">
        <v>247</v>
      </c>
      <c r="B222" s="61" t="s">
        <v>248</v>
      </c>
      <c r="C222" s="62">
        <v>2011</v>
      </c>
      <c r="D222" s="61" t="s">
        <v>99</v>
      </c>
      <c r="E222" s="62">
        <v>40</v>
      </c>
      <c r="F222" s="62">
        <v>358665</v>
      </c>
      <c r="G222" s="62">
        <v>63287</v>
      </c>
      <c r="H222" s="62">
        <v>131.85</v>
      </c>
      <c r="I222" s="62">
        <v>8966.6299999999992</v>
      </c>
      <c r="J222" s="62">
        <v>333558.45</v>
      </c>
      <c r="K222" s="62">
        <v>0</v>
      </c>
      <c r="L222" s="63"/>
      <c r="M222" s="63"/>
      <c r="N222" s="63"/>
      <c r="O222" s="63"/>
      <c r="P222" s="63"/>
      <c r="Q222" s="63"/>
      <c r="R222" s="63"/>
      <c r="S222" s="63"/>
      <c r="T222" s="63"/>
      <c r="U222" s="63"/>
      <c r="V222" s="63"/>
      <c r="W222" s="63"/>
      <c r="X222" s="63"/>
      <c r="Y222" s="63"/>
      <c r="Z222" s="62">
        <v>101</v>
      </c>
      <c r="AA222" s="62">
        <v>8093</v>
      </c>
      <c r="AB222" s="62">
        <v>16.86</v>
      </c>
      <c r="AC222" s="62">
        <v>2.5299999999999998</v>
      </c>
    </row>
    <row r="223" spans="1:29" x14ac:dyDescent="0.25">
      <c r="A223" s="61" t="s">
        <v>157</v>
      </c>
      <c r="B223" s="61" t="s">
        <v>158</v>
      </c>
      <c r="C223" s="62">
        <v>2008</v>
      </c>
      <c r="D223" s="61" t="s">
        <v>298</v>
      </c>
      <c r="E223" s="62">
        <v>3</v>
      </c>
      <c r="F223" s="63"/>
      <c r="G223" s="63"/>
      <c r="H223" s="63"/>
      <c r="I223" s="63"/>
      <c r="J223" s="63"/>
      <c r="K223" s="62">
        <v>0</v>
      </c>
      <c r="L223" s="63"/>
      <c r="M223" s="63"/>
      <c r="N223" s="63"/>
      <c r="O223" s="63"/>
      <c r="P223" s="63"/>
      <c r="Q223" s="63"/>
      <c r="R223" s="63"/>
      <c r="S223" s="63"/>
      <c r="T223" s="63"/>
      <c r="U223" s="63"/>
      <c r="V223" s="63"/>
      <c r="W223" s="63"/>
      <c r="X223" s="63"/>
      <c r="Y223" s="63"/>
      <c r="Z223" s="62">
        <v>0</v>
      </c>
      <c r="AA223" s="63"/>
      <c r="AB223" s="63"/>
      <c r="AC223" s="62">
        <v>0</v>
      </c>
    </row>
    <row r="224" spans="1:29" ht="30" x14ac:dyDescent="0.25">
      <c r="A224" s="61" t="s">
        <v>182</v>
      </c>
      <c r="B224" s="61" t="s">
        <v>183</v>
      </c>
      <c r="C224" s="62">
        <v>2008</v>
      </c>
      <c r="D224" s="61" t="s">
        <v>78</v>
      </c>
      <c r="E224" s="62">
        <v>29</v>
      </c>
      <c r="F224" s="62">
        <v>48462</v>
      </c>
      <c r="G224" s="62">
        <v>9995</v>
      </c>
      <c r="H224" s="62">
        <v>28.72</v>
      </c>
      <c r="I224" s="62">
        <v>1671.1</v>
      </c>
      <c r="J224" s="62">
        <v>45069.66</v>
      </c>
      <c r="K224" s="62">
        <v>38102.120000000003</v>
      </c>
      <c r="L224" s="62">
        <v>21057</v>
      </c>
      <c r="M224" s="62">
        <v>60.51</v>
      </c>
      <c r="N224" s="62">
        <v>1313.87</v>
      </c>
      <c r="O224" s="62">
        <v>459484.95</v>
      </c>
      <c r="P224" s="63"/>
      <c r="Q224" s="63"/>
      <c r="R224" s="63"/>
      <c r="S224" s="63"/>
      <c r="T224" s="63"/>
      <c r="U224" s="63"/>
      <c r="V224" s="63"/>
      <c r="W224" s="63"/>
      <c r="X224" s="63"/>
      <c r="Y224" s="63"/>
      <c r="Z224" s="62">
        <v>138119</v>
      </c>
      <c r="AA224" s="62">
        <v>13014</v>
      </c>
      <c r="AB224" s="62">
        <v>37.4</v>
      </c>
      <c r="AC224" s="62">
        <v>4762.72</v>
      </c>
    </row>
    <row r="225" spans="1:29" ht="30" x14ac:dyDescent="0.25">
      <c r="A225" s="61" t="s">
        <v>165</v>
      </c>
      <c r="B225" s="61" t="s">
        <v>166</v>
      </c>
      <c r="C225" s="62">
        <v>2010</v>
      </c>
      <c r="D225" s="61" t="s">
        <v>89</v>
      </c>
      <c r="E225" s="62">
        <v>52</v>
      </c>
      <c r="F225" s="62">
        <v>304473</v>
      </c>
      <c r="G225" s="62">
        <v>71990</v>
      </c>
      <c r="H225" s="62">
        <v>115.37</v>
      </c>
      <c r="I225" s="62">
        <v>5855.25</v>
      </c>
      <c r="J225" s="62">
        <v>283159.89</v>
      </c>
      <c r="K225" s="62">
        <v>0</v>
      </c>
      <c r="L225" s="63"/>
      <c r="M225" s="63"/>
      <c r="N225" s="63"/>
      <c r="O225" s="63"/>
      <c r="P225" s="63"/>
      <c r="Q225" s="63"/>
      <c r="R225" s="63"/>
      <c r="S225" s="63"/>
      <c r="T225" s="63"/>
      <c r="U225" s="63"/>
      <c r="V225" s="63"/>
      <c r="W225" s="63"/>
      <c r="X225" s="63"/>
      <c r="Y225" s="63"/>
      <c r="Z225" s="62">
        <v>1.63</v>
      </c>
      <c r="AA225" s="62">
        <v>12180</v>
      </c>
      <c r="AB225" s="62">
        <v>19.52</v>
      </c>
      <c r="AC225" s="62">
        <v>0.03</v>
      </c>
    </row>
    <row r="226" spans="1:29" ht="30" x14ac:dyDescent="0.25">
      <c r="A226" s="61" t="s">
        <v>309</v>
      </c>
      <c r="B226" s="61" t="s">
        <v>310</v>
      </c>
      <c r="C226" s="62">
        <v>2005</v>
      </c>
      <c r="D226" s="61" t="s">
        <v>78</v>
      </c>
      <c r="E226" s="62">
        <v>64</v>
      </c>
      <c r="F226" s="62">
        <v>678600</v>
      </c>
      <c r="G226" s="62">
        <v>84225</v>
      </c>
      <c r="H226" s="62">
        <v>109.67</v>
      </c>
      <c r="I226" s="62">
        <v>10603.13</v>
      </c>
      <c r="J226" s="62">
        <v>631098</v>
      </c>
      <c r="K226" s="62">
        <v>0</v>
      </c>
      <c r="L226" s="62">
        <v>0</v>
      </c>
      <c r="M226" s="62">
        <v>0</v>
      </c>
      <c r="N226" s="63"/>
      <c r="O226" s="63"/>
      <c r="P226" s="62">
        <v>0</v>
      </c>
      <c r="Q226" s="62">
        <v>0</v>
      </c>
      <c r="R226" s="62">
        <v>0</v>
      </c>
      <c r="S226" s="62">
        <v>0</v>
      </c>
      <c r="T226" s="62">
        <v>0</v>
      </c>
      <c r="U226" s="62">
        <v>0</v>
      </c>
      <c r="V226" s="62">
        <v>0</v>
      </c>
      <c r="W226" s="62">
        <v>0</v>
      </c>
      <c r="X226" s="62">
        <v>0</v>
      </c>
      <c r="Y226" s="62">
        <v>0</v>
      </c>
      <c r="Z226" s="62">
        <v>170238</v>
      </c>
      <c r="AA226" s="62">
        <v>3900</v>
      </c>
      <c r="AB226" s="62">
        <v>5.08</v>
      </c>
      <c r="AC226" s="62">
        <v>2659.97</v>
      </c>
    </row>
    <row r="227" spans="1:29" ht="30" x14ac:dyDescent="0.25">
      <c r="A227" s="61" t="s">
        <v>311</v>
      </c>
      <c r="B227" s="61" t="s">
        <v>312</v>
      </c>
      <c r="C227" s="62">
        <v>2018</v>
      </c>
      <c r="D227" s="61" t="s">
        <v>78</v>
      </c>
      <c r="E227" s="62">
        <v>48</v>
      </c>
      <c r="F227" s="62">
        <v>103600</v>
      </c>
      <c r="G227" s="62">
        <v>18610</v>
      </c>
      <c r="H227" s="62">
        <v>32.31</v>
      </c>
      <c r="I227" s="62">
        <v>2158.33</v>
      </c>
      <c r="J227" s="62">
        <v>96348</v>
      </c>
      <c r="K227" s="62">
        <v>12947.62</v>
      </c>
      <c r="L227" s="62">
        <v>19411</v>
      </c>
      <c r="M227" s="62">
        <v>33.700000000000003</v>
      </c>
      <c r="N227" s="62">
        <v>269.74</v>
      </c>
      <c r="O227" s="62">
        <v>156139.28</v>
      </c>
      <c r="P227" s="63"/>
      <c r="Q227" s="63"/>
      <c r="R227" s="63"/>
      <c r="S227" s="63"/>
      <c r="T227" s="63"/>
      <c r="U227" s="63"/>
      <c r="V227" s="63"/>
      <c r="W227" s="63"/>
      <c r="X227" s="63"/>
      <c r="Y227" s="63"/>
      <c r="Z227" s="62">
        <v>198.75</v>
      </c>
      <c r="AA227" s="62">
        <v>22839</v>
      </c>
      <c r="AB227" s="62">
        <v>39.65</v>
      </c>
      <c r="AC227" s="62">
        <v>4.1399999999999997</v>
      </c>
    </row>
    <row r="228" spans="1:29" ht="30" x14ac:dyDescent="0.25">
      <c r="A228" s="61" t="s">
        <v>171</v>
      </c>
      <c r="B228" s="61" t="s">
        <v>172</v>
      </c>
      <c r="C228" s="62">
        <v>2011</v>
      </c>
      <c r="D228" s="61" t="s">
        <v>175</v>
      </c>
      <c r="E228" s="62">
        <v>20</v>
      </c>
      <c r="F228" s="63"/>
      <c r="G228" s="63"/>
      <c r="H228" s="63"/>
      <c r="I228" s="63"/>
      <c r="J228" s="63"/>
      <c r="K228" s="62">
        <v>0</v>
      </c>
      <c r="L228" s="63"/>
      <c r="M228" s="63"/>
      <c r="N228" s="63"/>
      <c r="O228" s="63"/>
      <c r="P228" s="63"/>
      <c r="Q228" s="63"/>
      <c r="R228" s="63"/>
      <c r="S228" s="63"/>
      <c r="T228" s="63"/>
      <c r="U228" s="63"/>
      <c r="V228" s="63"/>
      <c r="W228" s="63"/>
      <c r="X228" s="63"/>
      <c r="Y228" s="63"/>
      <c r="Z228" s="62">
        <v>0</v>
      </c>
      <c r="AA228" s="63"/>
      <c r="AB228" s="63"/>
      <c r="AC228" s="62">
        <v>0</v>
      </c>
    </row>
    <row r="229" spans="1:29" ht="30" x14ac:dyDescent="0.25">
      <c r="A229" s="61" t="s">
        <v>287</v>
      </c>
      <c r="B229" s="61" t="s">
        <v>288</v>
      </c>
      <c r="C229" s="62">
        <v>2016</v>
      </c>
      <c r="D229" s="61" t="s">
        <v>99</v>
      </c>
      <c r="E229" s="62">
        <v>64</v>
      </c>
      <c r="F229" s="62">
        <v>572000</v>
      </c>
      <c r="G229" s="62">
        <v>98576</v>
      </c>
      <c r="H229" s="62">
        <v>128.35</v>
      </c>
      <c r="I229" s="62">
        <v>8937.5</v>
      </c>
      <c r="J229" s="62">
        <v>531960</v>
      </c>
      <c r="K229" s="62">
        <v>0</v>
      </c>
      <c r="L229" s="63"/>
      <c r="M229" s="63"/>
      <c r="N229" s="63"/>
      <c r="O229" s="63"/>
      <c r="P229" s="63"/>
      <c r="Q229" s="63"/>
      <c r="R229" s="63"/>
      <c r="S229" s="63"/>
      <c r="T229" s="63"/>
      <c r="U229" s="63"/>
      <c r="V229" s="63"/>
      <c r="W229" s="63"/>
      <c r="X229" s="63"/>
      <c r="Y229" s="63"/>
      <c r="Z229" s="62">
        <v>170532</v>
      </c>
      <c r="AA229" s="62">
        <v>28397</v>
      </c>
      <c r="AB229" s="62">
        <v>36.979999999999997</v>
      </c>
      <c r="AC229" s="62">
        <v>2664.56</v>
      </c>
    </row>
    <row r="230" spans="1:29" ht="30" x14ac:dyDescent="0.25">
      <c r="A230" s="61" t="s">
        <v>249</v>
      </c>
      <c r="B230" s="61" t="s">
        <v>250</v>
      </c>
      <c r="C230" s="62">
        <v>2015</v>
      </c>
      <c r="D230" s="61" t="s">
        <v>78</v>
      </c>
      <c r="E230" s="62">
        <v>40</v>
      </c>
      <c r="F230" s="62">
        <v>166160</v>
      </c>
      <c r="G230" s="62">
        <v>23410</v>
      </c>
      <c r="H230" s="62">
        <v>48.77</v>
      </c>
      <c r="I230" s="62">
        <v>4154</v>
      </c>
      <c r="J230" s="62">
        <v>154528.79999999999</v>
      </c>
      <c r="K230" s="62">
        <v>18670.77</v>
      </c>
      <c r="L230" s="62">
        <v>19809</v>
      </c>
      <c r="M230" s="62">
        <v>41.27</v>
      </c>
      <c r="N230" s="62">
        <v>466.77</v>
      </c>
      <c r="O230" s="62">
        <v>225156.37</v>
      </c>
      <c r="P230" s="63"/>
      <c r="Q230" s="63"/>
      <c r="R230" s="63"/>
      <c r="S230" s="63"/>
      <c r="T230" s="63"/>
      <c r="U230" s="63"/>
      <c r="V230" s="63"/>
      <c r="W230" s="63"/>
      <c r="X230" s="63"/>
      <c r="Y230" s="63"/>
      <c r="Z230" s="62">
        <v>965.18</v>
      </c>
      <c r="AA230" s="62">
        <v>5818</v>
      </c>
      <c r="AB230" s="62">
        <v>12.12</v>
      </c>
      <c r="AC230" s="62">
        <v>24.13</v>
      </c>
    </row>
    <row r="231" spans="1:29" ht="30" x14ac:dyDescent="0.25">
      <c r="A231" s="61" t="s">
        <v>231</v>
      </c>
      <c r="B231" s="61" t="s">
        <v>232</v>
      </c>
      <c r="C231" s="62">
        <v>2009</v>
      </c>
      <c r="D231" s="61" t="s">
        <v>313</v>
      </c>
      <c r="E231" s="62">
        <v>40</v>
      </c>
      <c r="F231" s="62">
        <v>300591</v>
      </c>
      <c r="G231" s="62">
        <v>40020</v>
      </c>
      <c r="H231" s="62">
        <v>83.38</v>
      </c>
      <c r="I231" s="62">
        <v>7514.78</v>
      </c>
      <c r="J231" s="62">
        <v>279549.63</v>
      </c>
      <c r="K231" s="62">
        <v>0</v>
      </c>
      <c r="L231" s="63"/>
      <c r="M231" s="63"/>
      <c r="N231" s="63"/>
      <c r="O231" s="63"/>
      <c r="P231" s="63"/>
      <c r="Q231" s="63"/>
      <c r="R231" s="63"/>
      <c r="S231" s="63"/>
      <c r="T231" s="63"/>
      <c r="U231" s="63"/>
      <c r="V231" s="63"/>
      <c r="W231" s="63"/>
      <c r="X231" s="63"/>
      <c r="Y231" s="63"/>
      <c r="Z231" s="62">
        <v>105140</v>
      </c>
      <c r="AA231" s="62">
        <v>7099</v>
      </c>
      <c r="AB231" s="62">
        <v>14.79</v>
      </c>
      <c r="AC231" s="62">
        <v>2628.5</v>
      </c>
    </row>
    <row r="232" spans="1:29" ht="30" x14ac:dyDescent="0.25">
      <c r="A232" s="61" t="s">
        <v>206</v>
      </c>
      <c r="B232" s="61" t="s">
        <v>207</v>
      </c>
      <c r="C232" s="62">
        <v>2009</v>
      </c>
      <c r="D232" s="61" t="s">
        <v>75</v>
      </c>
      <c r="E232" s="62">
        <v>6</v>
      </c>
      <c r="F232" s="63"/>
      <c r="G232" s="63"/>
      <c r="H232" s="63"/>
      <c r="I232" s="63"/>
      <c r="J232" s="63"/>
      <c r="K232" s="62">
        <v>0</v>
      </c>
      <c r="L232" s="63"/>
      <c r="M232" s="63"/>
      <c r="N232" s="63"/>
      <c r="O232" s="63"/>
      <c r="P232" s="63"/>
      <c r="Q232" s="63"/>
      <c r="R232" s="63"/>
      <c r="S232" s="63"/>
      <c r="T232" s="63"/>
      <c r="U232" s="63"/>
      <c r="V232" s="63"/>
      <c r="W232" s="63"/>
      <c r="X232" s="63"/>
      <c r="Y232" s="63"/>
      <c r="Z232" s="62">
        <v>0</v>
      </c>
      <c r="AA232" s="63"/>
      <c r="AB232" s="63"/>
      <c r="AC232" s="62">
        <v>0</v>
      </c>
    </row>
    <row r="233" spans="1:29" x14ac:dyDescent="0.25">
      <c r="A233" s="61" t="s">
        <v>163</v>
      </c>
      <c r="B233" s="61" t="s">
        <v>164</v>
      </c>
      <c r="C233" s="62">
        <v>2018</v>
      </c>
      <c r="D233" s="61" t="s">
        <v>314</v>
      </c>
      <c r="E233" s="62">
        <v>20</v>
      </c>
      <c r="F233" s="62">
        <v>41402</v>
      </c>
      <c r="G233" s="62">
        <v>10572</v>
      </c>
      <c r="H233" s="62">
        <v>44.05</v>
      </c>
      <c r="I233" s="62">
        <v>2070.1</v>
      </c>
      <c r="J233" s="62">
        <v>38503.86</v>
      </c>
      <c r="K233" s="62">
        <v>9910.77</v>
      </c>
      <c r="L233" s="62">
        <v>6228</v>
      </c>
      <c r="M233" s="62">
        <v>25.95</v>
      </c>
      <c r="N233" s="62">
        <v>495.54</v>
      </c>
      <c r="O233" s="62">
        <v>119516.9</v>
      </c>
      <c r="P233" s="63"/>
      <c r="Q233" s="63"/>
      <c r="R233" s="63"/>
      <c r="S233" s="63"/>
      <c r="T233" s="63"/>
      <c r="U233" s="63"/>
      <c r="V233" s="63"/>
      <c r="W233" s="63"/>
      <c r="X233" s="63"/>
      <c r="Y233" s="63"/>
      <c r="Z233" s="62">
        <v>54899</v>
      </c>
      <c r="AA233" s="62">
        <v>4953</v>
      </c>
      <c r="AB233" s="62">
        <v>20.64</v>
      </c>
      <c r="AC233" s="62">
        <v>2744.95</v>
      </c>
    </row>
    <row r="234" spans="1:29" ht="30" x14ac:dyDescent="0.25">
      <c r="A234" s="61" t="s">
        <v>233</v>
      </c>
      <c r="B234" s="61" t="s">
        <v>234</v>
      </c>
      <c r="C234" s="62">
        <v>2009</v>
      </c>
      <c r="D234" s="61" t="s">
        <v>99</v>
      </c>
      <c r="E234" s="62">
        <v>76</v>
      </c>
      <c r="F234" s="62">
        <v>44587</v>
      </c>
      <c r="G234" s="62">
        <v>8695</v>
      </c>
      <c r="H234" s="62">
        <v>9.5299999999999994</v>
      </c>
      <c r="I234" s="62">
        <v>586.66999999999996</v>
      </c>
      <c r="J234" s="62">
        <v>41465.910000000003</v>
      </c>
      <c r="K234" s="62">
        <v>30585.84</v>
      </c>
      <c r="L234" s="62">
        <v>73142</v>
      </c>
      <c r="M234" s="62">
        <v>80.2</v>
      </c>
      <c r="N234" s="63"/>
      <c r="O234" s="63"/>
      <c r="P234" s="63"/>
      <c r="Q234" s="63"/>
      <c r="R234" s="63"/>
      <c r="S234" s="63"/>
      <c r="T234" s="63"/>
      <c r="U234" s="63"/>
      <c r="V234" s="63"/>
      <c r="W234" s="63"/>
      <c r="X234" s="63"/>
      <c r="Y234" s="63"/>
      <c r="Z234" s="62">
        <v>2455.7199999999998</v>
      </c>
      <c r="AA234" s="62">
        <v>36949</v>
      </c>
      <c r="AB234" s="62">
        <v>40.51</v>
      </c>
      <c r="AC234" s="62">
        <v>32.31</v>
      </c>
    </row>
    <row r="235" spans="1:29" x14ac:dyDescent="0.25">
      <c r="A235" s="61" t="s">
        <v>128</v>
      </c>
      <c r="B235" s="61" t="s">
        <v>129</v>
      </c>
      <c r="C235" s="62">
        <v>2017</v>
      </c>
      <c r="D235" s="61" t="s">
        <v>89</v>
      </c>
      <c r="E235" s="62">
        <v>92</v>
      </c>
      <c r="F235" s="62">
        <v>274160</v>
      </c>
      <c r="G235" s="62">
        <v>49813</v>
      </c>
      <c r="H235" s="62">
        <v>45.12</v>
      </c>
      <c r="I235" s="62">
        <v>2980</v>
      </c>
      <c r="J235" s="62">
        <v>254968.8</v>
      </c>
      <c r="K235" s="62">
        <v>32390.880000000001</v>
      </c>
      <c r="L235" s="62">
        <v>16595</v>
      </c>
      <c r="M235" s="62">
        <v>15.03</v>
      </c>
      <c r="N235" s="62">
        <v>352.07</v>
      </c>
      <c r="O235" s="62">
        <v>390611.37</v>
      </c>
      <c r="P235" s="63"/>
      <c r="Q235" s="63"/>
      <c r="R235" s="63"/>
      <c r="S235" s="63"/>
      <c r="T235" s="63"/>
      <c r="U235" s="63"/>
      <c r="V235" s="63"/>
      <c r="W235" s="63"/>
      <c r="X235" s="63"/>
      <c r="Y235" s="63"/>
      <c r="Z235" s="62">
        <v>5769</v>
      </c>
      <c r="AA235" s="62">
        <v>41971</v>
      </c>
      <c r="AB235" s="62">
        <v>38.020000000000003</v>
      </c>
      <c r="AC235" s="62">
        <v>62.71</v>
      </c>
    </row>
    <row r="236" spans="1:29" x14ac:dyDescent="0.25">
      <c r="A236" s="61" t="s">
        <v>295</v>
      </c>
      <c r="B236" s="61" t="s">
        <v>296</v>
      </c>
      <c r="C236" s="62">
        <v>2007</v>
      </c>
      <c r="D236" s="61" t="s">
        <v>86</v>
      </c>
      <c r="E236" s="62">
        <v>14</v>
      </c>
      <c r="F236" s="62">
        <v>46</v>
      </c>
      <c r="G236" s="62">
        <v>10</v>
      </c>
      <c r="H236" s="62">
        <v>0.06</v>
      </c>
      <c r="I236" s="62">
        <v>3.29</v>
      </c>
      <c r="J236" s="62">
        <v>42.78</v>
      </c>
      <c r="K236" s="62">
        <v>0</v>
      </c>
      <c r="L236" s="63"/>
      <c r="M236" s="63"/>
      <c r="N236" s="63"/>
      <c r="O236" s="63"/>
      <c r="P236" s="63"/>
      <c r="Q236" s="63"/>
      <c r="R236" s="63"/>
      <c r="S236" s="63"/>
      <c r="T236" s="63"/>
      <c r="U236" s="63"/>
      <c r="V236" s="63"/>
      <c r="W236" s="63"/>
      <c r="X236" s="63"/>
      <c r="Y236" s="63"/>
      <c r="Z236" s="62">
        <v>119.42</v>
      </c>
      <c r="AA236" s="62">
        <v>6279</v>
      </c>
      <c r="AB236" s="62">
        <v>37.380000000000003</v>
      </c>
      <c r="AC236" s="62">
        <v>8.5299999999999994</v>
      </c>
    </row>
    <row r="237" spans="1:29" x14ac:dyDescent="0.25">
      <c r="A237" s="61" t="s">
        <v>155</v>
      </c>
      <c r="B237" s="61" t="s">
        <v>156</v>
      </c>
      <c r="C237" s="62">
        <v>2008</v>
      </c>
      <c r="D237" s="61" t="s">
        <v>78</v>
      </c>
      <c r="E237" s="62">
        <v>84</v>
      </c>
      <c r="F237" s="62">
        <v>625800</v>
      </c>
      <c r="G237" s="62">
        <v>88109</v>
      </c>
      <c r="H237" s="62">
        <v>87.41</v>
      </c>
      <c r="I237" s="62">
        <v>7450</v>
      </c>
      <c r="J237" s="62">
        <v>581994</v>
      </c>
      <c r="K237" s="62">
        <v>0</v>
      </c>
      <c r="L237" s="63"/>
      <c r="M237" s="63"/>
      <c r="N237" s="63"/>
      <c r="O237" s="63"/>
      <c r="P237" s="63"/>
      <c r="Q237" s="63"/>
      <c r="R237" s="63"/>
      <c r="S237" s="63"/>
      <c r="T237" s="63"/>
      <c r="U237" s="63"/>
      <c r="V237" s="63"/>
      <c r="W237" s="63"/>
      <c r="X237" s="63"/>
      <c r="Y237" s="63"/>
      <c r="Z237" s="62">
        <v>71366.05</v>
      </c>
      <c r="AA237" s="62">
        <v>6049</v>
      </c>
      <c r="AB237" s="62">
        <v>6</v>
      </c>
      <c r="AC237" s="62">
        <v>849.6</v>
      </c>
    </row>
    <row r="238" spans="1:29" x14ac:dyDescent="0.25">
      <c r="A238" s="61" t="s">
        <v>315</v>
      </c>
      <c r="B238" s="61" t="s">
        <v>316</v>
      </c>
      <c r="C238" s="62">
        <v>2010</v>
      </c>
      <c r="D238" s="61" t="s">
        <v>75</v>
      </c>
      <c r="E238" s="62">
        <v>12</v>
      </c>
      <c r="F238" s="62">
        <v>1374</v>
      </c>
      <c r="G238" s="62">
        <v>215</v>
      </c>
      <c r="H238" s="62">
        <v>1.49</v>
      </c>
      <c r="I238" s="62">
        <v>114.5</v>
      </c>
      <c r="J238" s="62">
        <v>1277.82</v>
      </c>
      <c r="K238" s="62">
        <v>0</v>
      </c>
      <c r="L238" s="63"/>
      <c r="M238" s="63"/>
      <c r="N238" s="63"/>
      <c r="O238" s="63"/>
      <c r="P238" s="63"/>
      <c r="Q238" s="63"/>
      <c r="R238" s="63"/>
      <c r="S238" s="63"/>
      <c r="T238" s="63"/>
      <c r="U238" s="63"/>
      <c r="V238" s="63"/>
      <c r="W238" s="63"/>
      <c r="X238" s="63"/>
      <c r="Y238" s="63"/>
      <c r="Z238" s="62">
        <v>642.19000000000005</v>
      </c>
      <c r="AA238" s="62">
        <v>2849</v>
      </c>
      <c r="AB238" s="62">
        <v>19.78</v>
      </c>
      <c r="AC238" s="62">
        <v>53.52</v>
      </c>
    </row>
    <row r="239" spans="1:29" ht="30" x14ac:dyDescent="0.25">
      <c r="A239" s="61" t="s">
        <v>317</v>
      </c>
      <c r="B239" s="61" t="s">
        <v>318</v>
      </c>
      <c r="C239" s="62">
        <v>2008</v>
      </c>
      <c r="D239" s="61" t="s">
        <v>78</v>
      </c>
      <c r="E239" s="62">
        <v>56</v>
      </c>
      <c r="F239" s="62">
        <v>610160</v>
      </c>
      <c r="G239" s="62">
        <v>80865</v>
      </c>
      <c r="H239" s="62">
        <v>120.33</v>
      </c>
      <c r="I239" s="62">
        <v>10895.71</v>
      </c>
      <c r="J239" s="62">
        <v>567448.80000000005</v>
      </c>
      <c r="K239" s="62">
        <v>0</v>
      </c>
      <c r="L239" s="63"/>
      <c r="M239" s="63"/>
      <c r="N239" s="63"/>
      <c r="O239" s="63"/>
      <c r="P239" s="63"/>
      <c r="Q239" s="63"/>
      <c r="R239" s="63"/>
      <c r="S239" s="63"/>
      <c r="T239" s="63"/>
      <c r="U239" s="63"/>
      <c r="V239" s="63"/>
      <c r="W239" s="63"/>
      <c r="X239" s="63"/>
      <c r="Y239" s="63"/>
      <c r="Z239" s="62">
        <v>854.06</v>
      </c>
      <c r="AA239" s="62">
        <v>2807</v>
      </c>
      <c r="AB239" s="62">
        <v>4.18</v>
      </c>
      <c r="AC239" s="62">
        <v>15.25</v>
      </c>
    </row>
    <row r="240" spans="1:29" x14ac:dyDescent="0.25">
      <c r="A240" s="61" t="s">
        <v>260</v>
      </c>
      <c r="B240" s="61" t="s">
        <v>261</v>
      </c>
      <c r="C240" s="62">
        <v>2004</v>
      </c>
      <c r="D240" s="61" t="s">
        <v>262</v>
      </c>
      <c r="E240" s="62">
        <v>42</v>
      </c>
      <c r="F240" s="62">
        <v>233716</v>
      </c>
      <c r="G240" s="62">
        <v>29827</v>
      </c>
      <c r="H240" s="62">
        <v>59.18</v>
      </c>
      <c r="I240" s="62">
        <v>5564.67</v>
      </c>
      <c r="J240" s="62">
        <v>217355.88</v>
      </c>
      <c r="K240" s="62">
        <v>20147.36</v>
      </c>
      <c r="L240" s="62">
        <v>23359</v>
      </c>
      <c r="M240" s="62">
        <v>46.35</v>
      </c>
      <c r="N240" s="62">
        <v>479.7</v>
      </c>
      <c r="O240" s="62">
        <v>242963.1</v>
      </c>
      <c r="P240" s="63"/>
      <c r="Q240" s="63"/>
      <c r="R240" s="63"/>
      <c r="S240" s="63"/>
      <c r="T240" s="63"/>
      <c r="U240" s="63"/>
      <c r="V240" s="63"/>
      <c r="W240" s="63"/>
      <c r="X240" s="63"/>
      <c r="Y240" s="63"/>
      <c r="Z240" s="62">
        <v>1933</v>
      </c>
      <c r="AA240" s="62">
        <v>12744</v>
      </c>
      <c r="AB240" s="62">
        <v>25.29</v>
      </c>
      <c r="AC240" s="62">
        <v>46.02</v>
      </c>
    </row>
    <row r="241" spans="1:29" ht="30" x14ac:dyDescent="0.25">
      <c r="A241" s="61" t="s">
        <v>188</v>
      </c>
      <c r="B241" s="61" t="s">
        <v>189</v>
      </c>
      <c r="C241" s="62">
        <v>2014</v>
      </c>
      <c r="D241" s="61" t="s">
        <v>86</v>
      </c>
      <c r="E241" s="62">
        <v>100</v>
      </c>
      <c r="F241" s="62">
        <v>499840</v>
      </c>
      <c r="G241" s="62">
        <v>86504</v>
      </c>
      <c r="H241" s="62">
        <v>72.09</v>
      </c>
      <c r="I241" s="62">
        <v>4998.3999999999996</v>
      </c>
      <c r="J241" s="62">
        <v>464851.20000000001</v>
      </c>
      <c r="K241" s="62">
        <v>73808.92</v>
      </c>
      <c r="L241" s="62">
        <v>102028</v>
      </c>
      <c r="M241" s="62">
        <v>85.02</v>
      </c>
      <c r="N241" s="63"/>
      <c r="O241" s="63"/>
      <c r="P241" s="63"/>
      <c r="Q241" s="63"/>
      <c r="R241" s="63"/>
      <c r="S241" s="63"/>
      <c r="T241" s="63"/>
      <c r="U241" s="63"/>
      <c r="V241" s="63"/>
      <c r="W241" s="63"/>
      <c r="X241" s="63"/>
      <c r="Y241" s="63"/>
      <c r="Z241" s="62">
        <v>9710</v>
      </c>
      <c r="AA241" s="62">
        <v>63849</v>
      </c>
      <c r="AB241" s="62">
        <v>53.21</v>
      </c>
      <c r="AC241" s="62">
        <v>97.1</v>
      </c>
    </row>
    <row r="242" spans="1:29" x14ac:dyDescent="0.25">
      <c r="A242" s="61" t="s">
        <v>210</v>
      </c>
      <c r="B242" s="61" t="s">
        <v>211</v>
      </c>
      <c r="C242" s="62">
        <v>2012</v>
      </c>
      <c r="D242" s="61" t="s">
        <v>135</v>
      </c>
      <c r="E242" s="62">
        <v>128</v>
      </c>
      <c r="F242" s="62">
        <v>1131779</v>
      </c>
      <c r="G242" s="62">
        <v>192438</v>
      </c>
      <c r="H242" s="62">
        <v>125.29</v>
      </c>
      <c r="I242" s="62">
        <v>8842.02</v>
      </c>
      <c r="J242" s="62">
        <v>1052554.47</v>
      </c>
      <c r="K242" s="62">
        <v>85521.34</v>
      </c>
      <c r="L242" s="62">
        <v>188611</v>
      </c>
      <c r="M242" s="62">
        <v>122.79</v>
      </c>
      <c r="N242" s="62">
        <v>668.14</v>
      </c>
      <c r="O242" s="62">
        <v>1031327.54</v>
      </c>
      <c r="P242" s="63"/>
      <c r="Q242" s="63"/>
      <c r="R242" s="63"/>
      <c r="S242" s="63"/>
      <c r="T242" s="63"/>
      <c r="U242" s="63"/>
      <c r="V242" s="63"/>
      <c r="W242" s="63"/>
      <c r="X242" s="63"/>
      <c r="Y242" s="63"/>
      <c r="Z242" s="62">
        <v>1718756</v>
      </c>
      <c r="AA242" s="62">
        <v>279783</v>
      </c>
      <c r="AB242" s="62">
        <v>182.15</v>
      </c>
      <c r="AC242" s="62">
        <v>13427.78</v>
      </c>
    </row>
    <row r="243" spans="1:29" x14ac:dyDescent="0.25">
      <c r="A243" s="61" t="s">
        <v>281</v>
      </c>
      <c r="B243" s="61" t="s">
        <v>282</v>
      </c>
      <c r="C243" s="62">
        <v>2017</v>
      </c>
      <c r="D243" s="61" t="s">
        <v>78</v>
      </c>
      <c r="E243" s="62">
        <v>40</v>
      </c>
      <c r="F243" s="62">
        <v>310660</v>
      </c>
      <c r="G243" s="62">
        <v>53556</v>
      </c>
      <c r="H243" s="62">
        <v>111.58</v>
      </c>
      <c r="I243" s="62">
        <v>7766.5</v>
      </c>
      <c r="J243" s="62">
        <v>288913.8</v>
      </c>
      <c r="K243" s="62">
        <v>0</v>
      </c>
      <c r="L243" s="63"/>
      <c r="M243" s="63"/>
      <c r="N243" s="63"/>
      <c r="O243" s="63"/>
      <c r="P243" s="63"/>
      <c r="Q243" s="63"/>
      <c r="R243" s="63"/>
      <c r="S243" s="63"/>
      <c r="T243" s="63"/>
      <c r="U243" s="63"/>
      <c r="V243" s="63"/>
      <c r="W243" s="63"/>
      <c r="X243" s="63"/>
      <c r="Y243" s="63"/>
      <c r="Z243" s="62">
        <v>114360</v>
      </c>
      <c r="AA243" s="62">
        <v>19853</v>
      </c>
      <c r="AB243" s="62">
        <v>41.36</v>
      </c>
      <c r="AC243" s="62">
        <v>2859</v>
      </c>
    </row>
    <row r="244" spans="1:29" x14ac:dyDescent="0.25">
      <c r="A244" s="61" t="s">
        <v>84</v>
      </c>
      <c r="B244" s="61" t="s">
        <v>85</v>
      </c>
      <c r="C244" s="62">
        <v>2011</v>
      </c>
      <c r="D244" s="61" t="s">
        <v>86</v>
      </c>
      <c r="E244" s="62">
        <v>80</v>
      </c>
      <c r="F244" s="62">
        <v>43959</v>
      </c>
      <c r="G244" s="62">
        <v>4097</v>
      </c>
      <c r="H244" s="62">
        <v>4.2699999999999996</v>
      </c>
      <c r="I244" s="62">
        <v>549.49</v>
      </c>
      <c r="J244" s="62">
        <v>40881.870000000003</v>
      </c>
      <c r="K244" s="62">
        <v>2743</v>
      </c>
      <c r="L244" s="62">
        <v>5128</v>
      </c>
      <c r="M244" s="62">
        <v>5.34</v>
      </c>
      <c r="N244" s="62">
        <v>34.29</v>
      </c>
      <c r="O244" s="62">
        <v>33078.660000000003</v>
      </c>
      <c r="P244" s="63"/>
      <c r="Q244" s="63"/>
      <c r="R244" s="63"/>
      <c r="S244" s="63"/>
      <c r="T244" s="63"/>
      <c r="U244" s="63"/>
      <c r="V244" s="63"/>
      <c r="W244" s="63"/>
      <c r="X244" s="63"/>
      <c r="Y244" s="63"/>
      <c r="Z244" s="62">
        <v>3370</v>
      </c>
      <c r="AA244" s="62">
        <v>28251</v>
      </c>
      <c r="AB244" s="62">
        <v>29.43</v>
      </c>
      <c r="AC244" s="62">
        <v>42.13</v>
      </c>
    </row>
    <row r="245" spans="1:29" ht="30" x14ac:dyDescent="0.25">
      <c r="A245" s="61" t="s">
        <v>122</v>
      </c>
      <c r="B245" s="61" t="s">
        <v>123</v>
      </c>
      <c r="C245" s="62">
        <v>2014</v>
      </c>
      <c r="D245" s="61" t="s">
        <v>86</v>
      </c>
      <c r="E245" s="62">
        <v>62</v>
      </c>
      <c r="F245" s="62">
        <v>23238</v>
      </c>
      <c r="G245" s="62">
        <v>3563</v>
      </c>
      <c r="H245" s="62">
        <v>4.79</v>
      </c>
      <c r="I245" s="62">
        <v>374.81</v>
      </c>
      <c r="J245" s="62">
        <v>21611.34</v>
      </c>
      <c r="K245" s="62">
        <v>843</v>
      </c>
      <c r="L245" s="62">
        <v>1559</v>
      </c>
      <c r="M245" s="62">
        <v>2.1</v>
      </c>
      <c r="N245" s="62">
        <v>13.6</v>
      </c>
      <c r="O245" s="62">
        <v>10165.99</v>
      </c>
      <c r="P245" s="63"/>
      <c r="Q245" s="63"/>
      <c r="R245" s="63"/>
      <c r="S245" s="63"/>
      <c r="T245" s="63"/>
      <c r="U245" s="62">
        <v>65</v>
      </c>
      <c r="V245" s="62">
        <v>246</v>
      </c>
      <c r="W245" s="62">
        <v>0.33</v>
      </c>
      <c r="X245" s="62">
        <v>1</v>
      </c>
      <c r="Y245" s="62">
        <v>1454.96</v>
      </c>
      <c r="Z245" s="62">
        <v>1309.54</v>
      </c>
      <c r="AA245" s="62">
        <v>35131</v>
      </c>
      <c r="AB245" s="62">
        <v>47.22</v>
      </c>
      <c r="AC245" s="62">
        <v>21.12</v>
      </c>
    </row>
    <row r="246" spans="1:29" ht="30" x14ac:dyDescent="0.25">
      <c r="A246" s="61" t="s">
        <v>206</v>
      </c>
      <c r="B246" s="61" t="s">
        <v>207</v>
      </c>
      <c r="C246" s="62">
        <v>2012</v>
      </c>
      <c r="D246" s="61" t="s">
        <v>78</v>
      </c>
      <c r="E246" s="62">
        <v>32</v>
      </c>
      <c r="F246" s="62">
        <v>226189</v>
      </c>
      <c r="G246" s="62">
        <v>42865</v>
      </c>
      <c r="H246" s="62">
        <v>111.63</v>
      </c>
      <c r="I246" s="62">
        <v>7068.41</v>
      </c>
      <c r="J246" s="62">
        <v>210355.77</v>
      </c>
      <c r="K246" s="62">
        <v>22195.93</v>
      </c>
      <c r="L246" s="62">
        <v>38088</v>
      </c>
      <c r="M246" s="62">
        <v>99.19</v>
      </c>
      <c r="N246" s="63"/>
      <c r="O246" s="63"/>
      <c r="P246" s="63"/>
      <c r="Q246" s="63"/>
      <c r="R246" s="63"/>
      <c r="S246" s="63"/>
      <c r="T246" s="63"/>
      <c r="U246" s="63"/>
      <c r="V246" s="63"/>
      <c r="W246" s="63"/>
      <c r="X246" s="63"/>
      <c r="Y246" s="63"/>
      <c r="Z246" s="62">
        <v>0</v>
      </c>
      <c r="AA246" s="63"/>
      <c r="AB246" s="63"/>
      <c r="AC246" s="62">
        <v>0</v>
      </c>
    </row>
    <row r="247" spans="1:29" x14ac:dyDescent="0.25">
      <c r="A247" s="61" t="s">
        <v>257</v>
      </c>
      <c r="B247" s="61" t="s">
        <v>258</v>
      </c>
      <c r="C247" s="62">
        <v>2011</v>
      </c>
      <c r="D247" s="61" t="s">
        <v>75</v>
      </c>
      <c r="E247" s="62">
        <v>10</v>
      </c>
      <c r="F247" s="62">
        <v>106720</v>
      </c>
      <c r="G247" s="62">
        <v>19616</v>
      </c>
      <c r="H247" s="62">
        <v>163.47</v>
      </c>
      <c r="I247" s="62">
        <v>10672</v>
      </c>
      <c r="J247" s="62">
        <v>99249.600000000006</v>
      </c>
      <c r="K247" s="62">
        <v>0</v>
      </c>
      <c r="L247" s="63"/>
      <c r="M247" s="63"/>
      <c r="N247" s="63"/>
      <c r="O247" s="63"/>
      <c r="P247" s="62">
        <v>10549</v>
      </c>
      <c r="Q247" s="62">
        <v>22240</v>
      </c>
      <c r="R247" s="62">
        <v>185.33</v>
      </c>
      <c r="S247" s="62">
        <v>1054</v>
      </c>
      <c r="T247" s="62">
        <v>133645.28</v>
      </c>
      <c r="U247" s="63"/>
      <c r="V247" s="63"/>
      <c r="W247" s="63"/>
      <c r="X247" s="63"/>
      <c r="Y247" s="63"/>
      <c r="Z247" s="62">
        <v>40.64</v>
      </c>
      <c r="AA247" s="62">
        <v>7107</v>
      </c>
      <c r="AB247" s="62">
        <v>59.23</v>
      </c>
      <c r="AC247" s="62">
        <v>4.0599999999999996</v>
      </c>
    </row>
    <row r="248" spans="1:29" ht="30" x14ac:dyDescent="0.25">
      <c r="A248" s="61" t="s">
        <v>247</v>
      </c>
      <c r="B248" s="61" t="s">
        <v>248</v>
      </c>
      <c r="C248" s="62">
        <v>2006</v>
      </c>
      <c r="D248" s="61" t="s">
        <v>72</v>
      </c>
      <c r="E248" s="62">
        <v>30</v>
      </c>
      <c r="F248" s="62">
        <v>100960</v>
      </c>
      <c r="G248" s="62">
        <v>15321</v>
      </c>
      <c r="H248" s="62">
        <v>42.56</v>
      </c>
      <c r="I248" s="62">
        <v>3365.33</v>
      </c>
      <c r="J248" s="62">
        <v>93892.800000000003</v>
      </c>
      <c r="K248" s="62">
        <v>13833.17</v>
      </c>
      <c r="L248" s="62">
        <v>12759</v>
      </c>
      <c r="M248" s="62">
        <v>35.44</v>
      </c>
      <c r="N248" s="62">
        <v>461.11</v>
      </c>
      <c r="O248" s="62">
        <v>166818.37</v>
      </c>
      <c r="P248" s="63"/>
      <c r="Q248" s="63"/>
      <c r="R248" s="63"/>
      <c r="S248" s="63"/>
      <c r="T248" s="63"/>
      <c r="U248" s="63"/>
      <c r="V248" s="63"/>
      <c r="W248" s="63"/>
      <c r="X248" s="63"/>
      <c r="Y248" s="63"/>
      <c r="Z248" s="62">
        <v>528</v>
      </c>
      <c r="AA248" s="62">
        <v>4923</v>
      </c>
      <c r="AB248" s="62">
        <v>13.68</v>
      </c>
      <c r="AC248" s="62">
        <v>17.600000000000001</v>
      </c>
    </row>
    <row r="249" spans="1:29" x14ac:dyDescent="0.25">
      <c r="A249" s="61" t="s">
        <v>319</v>
      </c>
      <c r="B249" s="61" t="s">
        <v>320</v>
      </c>
      <c r="C249" s="62">
        <v>2003</v>
      </c>
      <c r="D249" s="61" t="s">
        <v>75</v>
      </c>
      <c r="E249" s="62">
        <v>8</v>
      </c>
      <c r="F249" s="63"/>
      <c r="G249" s="63"/>
      <c r="H249" s="63"/>
      <c r="I249" s="63"/>
      <c r="J249" s="63"/>
      <c r="K249" s="62">
        <v>0</v>
      </c>
      <c r="L249" s="63"/>
      <c r="M249" s="63"/>
      <c r="N249" s="63"/>
      <c r="O249" s="63"/>
      <c r="P249" s="63"/>
      <c r="Q249" s="63"/>
      <c r="R249" s="63"/>
      <c r="S249" s="63"/>
      <c r="T249" s="63"/>
      <c r="U249" s="63"/>
      <c r="V249" s="63"/>
      <c r="W249" s="63"/>
      <c r="X249" s="63"/>
      <c r="Y249" s="63"/>
      <c r="Z249" s="62">
        <v>610.79</v>
      </c>
      <c r="AA249" s="62">
        <v>1406</v>
      </c>
      <c r="AB249" s="62">
        <v>14.65</v>
      </c>
      <c r="AC249" s="62">
        <v>76.349999999999994</v>
      </c>
    </row>
    <row r="250" spans="1:29" ht="30" x14ac:dyDescent="0.25">
      <c r="A250" s="61" t="s">
        <v>194</v>
      </c>
      <c r="B250" s="61" t="s">
        <v>195</v>
      </c>
      <c r="C250" s="62">
        <v>2013</v>
      </c>
      <c r="D250" s="61" t="s">
        <v>78</v>
      </c>
      <c r="E250" s="62">
        <v>80</v>
      </c>
      <c r="F250" s="62">
        <v>655740</v>
      </c>
      <c r="G250" s="62">
        <v>83249</v>
      </c>
      <c r="H250" s="62">
        <v>86.72</v>
      </c>
      <c r="I250" s="62">
        <v>8196.75</v>
      </c>
      <c r="J250" s="62">
        <v>609838.19999999995</v>
      </c>
      <c r="K250" s="62">
        <v>0</v>
      </c>
      <c r="L250" s="63"/>
      <c r="M250" s="63"/>
      <c r="N250" s="63"/>
      <c r="O250" s="63"/>
      <c r="P250" s="63"/>
      <c r="Q250" s="63"/>
      <c r="R250" s="63"/>
      <c r="S250" s="63"/>
      <c r="T250" s="63"/>
      <c r="U250" s="63"/>
      <c r="V250" s="63"/>
      <c r="W250" s="63"/>
      <c r="X250" s="63"/>
      <c r="Y250" s="63"/>
      <c r="Z250" s="62">
        <v>1063</v>
      </c>
      <c r="AA250" s="62">
        <v>19613</v>
      </c>
      <c r="AB250" s="62">
        <v>20.43</v>
      </c>
      <c r="AC250" s="62">
        <v>13.29</v>
      </c>
    </row>
    <row r="251" spans="1:29" x14ac:dyDescent="0.25">
      <c r="A251" s="61" t="s">
        <v>265</v>
      </c>
      <c r="B251" s="61" t="s">
        <v>266</v>
      </c>
      <c r="C251" s="62">
        <v>2004</v>
      </c>
      <c r="D251" s="61" t="s">
        <v>78</v>
      </c>
      <c r="E251" s="62">
        <v>144</v>
      </c>
      <c r="F251" s="62">
        <v>270110</v>
      </c>
      <c r="G251" s="62">
        <v>30572</v>
      </c>
      <c r="H251" s="62">
        <v>17.690000000000001</v>
      </c>
      <c r="I251" s="62">
        <v>1875.76</v>
      </c>
      <c r="J251" s="62">
        <v>251202.3</v>
      </c>
      <c r="K251" s="62">
        <v>26063.31</v>
      </c>
      <c r="L251" s="62">
        <v>26582</v>
      </c>
      <c r="M251" s="62">
        <v>15.38</v>
      </c>
      <c r="N251" s="62">
        <v>181</v>
      </c>
      <c r="O251" s="62">
        <v>314305.33</v>
      </c>
      <c r="P251" s="63"/>
      <c r="Q251" s="63"/>
      <c r="R251" s="63"/>
      <c r="S251" s="63"/>
      <c r="T251" s="63"/>
      <c r="U251" s="63"/>
      <c r="V251" s="63"/>
      <c r="W251" s="63"/>
      <c r="X251" s="63"/>
      <c r="Y251" s="63"/>
      <c r="Z251" s="62">
        <v>160900</v>
      </c>
      <c r="AA251" s="62">
        <v>15060</v>
      </c>
      <c r="AB251" s="62">
        <v>8.7200000000000006</v>
      </c>
      <c r="AC251" s="62">
        <v>1117.3599999999999</v>
      </c>
    </row>
    <row r="252" spans="1:29" x14ac:dyDescent="0.25">
      <c r="A252" s="61" t="s">
        <v>235</v>
      </c>
      <c r="B252" s="61" t="s">
        <v>236</v>
      </c>
      <c r="C252" s="62">
        <v>2006</v>
      </c>
      <c r="D252" s="61" t="s">
        <v>150</v>
      </c>
      <c r="E252" s="62">
        <v>8</v>
      </c>
      <c r="F252" s="63"/>
      <c r="G252" s="63"/>
      <c r="H252" s="63"/>
      <c r="I252" s="63"/>
      <c r="J252" s="63"/>
      <c r="K252" s="62">
        <v>0</v>
      </c>
      <c r="L252" s="63"/>
      <c r="M252" s="63"/>
      <c r="N252" s="63"/>
      <c r="O252" s="63"/>
      <c r="P252" s="63"/>
      <c r="Q252" s="63"/>
      <c r="R252" s="63"/>
      <c r="S252" s="63"/>
      <c r="T252" s="63"/>
      <c r="U252" s="63"/>
      <c r="V252" s="63"/>
      <c r="W252" s="63"/>
      <c r="X252" s="63"/>
      <c r="Y252" s="63"/>
      <c r="Z252" s="62">
        <v>0</v>
      </c>
      <c r="AA252" s="63"/>
      <c r="AB252" s="63"/>
      <c r="AC252" s="62">
        <v>0</v>
      </c>
    </row>
    <row r="253" spans="1:29" x14ac:dyDescent="0.25">
      <c r="A253" s="61" t="s">
        <v>130</v>
      </c>
      <c r="B253" s="61" t="s">
        <v>131</v>
      </c>
      <c r="C253" s="62">
        <v>2014</v>
      </c>
      <c r="D253" s="61" t="s">
        <v>89</v>
      </c>
      <c r="E253" s="62">
        <v>52</v>
      </c>
      <c r="F253" s="62">
        <v>568600</v>
      </c>
      <c r="G253" s="62">
        <v>70695</v>
      </c>
      <c r="H253" s="62">
        <v>113.29</v>
      </c>
      <c r="I253" s="62">
        <v>10934.62</v>
      </c>
      <c r="J253" s="62">
        <v>528798</v>
      </c>
      <c r="K253" s="62">
        <v>0</v>
      </c>
      <c r="L253" s="63"/>
      <c r="M253" s="63"/>
      <c r="N253" s="63"/>
      <c r="O253" s="63"/>
      <c r="P253" s="63"/>
      <c r="Q253" s="63"/>
      <c r="R253" s="63"/>
      <c r="S253" s="63"/>
      <c r="T253" s="63"/>
      <c r="U253" s="63"/>
      <c r="V253" s="63"/>
      <c r="W253" s="63"/>
      <c r="X253" s="63"/>
      <c r="Y253" s="63"/>
      <c r="Z253" s="62">
        <v>1880</v>
      </c>
      <c r="AA253" s="62">
        <v>11580</v>
      </c>
      <c r="AB253" s="62">
        <v>18.559999999999999</v>
      </c>
      <c r="AC253" s="62">
        <v>36.15</v>
      </c>
    </row>
    <row r="254" spans="1:29" x14ac:dyDescent="0.25">
      <c r="A254" s="61" t="s">
        <v>275</v>
      </c>
      <c r="B254" s="61" t="s">
        <v>276</v>
      </c>
      <c r="C254" s="62">
        <v>2018</v>
      </c>
      <c r="D254" s="61" t="s">
        <v>99</v>
      </c>
      <c r="E254" s="62">
        <v>22</v>
      </c>
      <c r="F254" s="62">
        <v>188760</v>
      </c>
      <c r="G254" s="62">
        <v>34910</v>
      </c>
      <c r="H254" s="62">
        <v>132.22999999999999</v>
      </c>
      <c r="I254" s="62">
        <v>8580</v>
      </c>
      <c r="J254" s="62">
        <v>175546.8</v>
      </c>
      <c r="K254" s="62">
        <v>0</v>
      </c>
      <c r="L254" s="63"/>
      <c r="M254" s="63"/>
      <c r="N254" s="63"/>
      <c r="O254" s="63"/>
      <c r="P254" s="63"/>
      <c r="Q254" s="63"/>
      <c r="R254" s="63"/>
      <c r="S254" s="63"/>
      <c r="T254" s="63"/>
      <c r="U254" s="63"/>
      <c r="V254" s="63"/>
      <c r="W254" s="63"/>
      <c r="X254" s="63"/>
      <c r="Y254" s="63"/>
      <c r="Z254" s="62">
        <v>239.29</v>
      </c>
      <c r="AA254" s="62">
        <v>1604</v>
      </c>
      <c r="AB254" s="62">
        <v>6.08</v>
      </c>
      <c r="AC254" s="62">
        <v>10.88</v>
      </c>
    </row>
    <row r="255" spans="1:29" x14ac:dyDescent="0.25">
      <c r="A255" s="61" t="s">
        <v>267</v>
      </c>
      <c r="B255" s="61" t="s">
        <v>268</v>
      </c>
      <c r="C255" s="62">
        <v>2012</v>
      </c>
      <c r="D255" s="61" t="s">
        <v>78</v>
      </c>
      <c r="E255" s="62">
        <v>64</v>
      </c>
      <c r="F255" s="62">
        <v>568560</v>
      </c>
      <c r="G255" s="62">
        <v>104436</v>
      </c>
      <c r="H255" s="62">
        <v>135.97999999999999</v>
      </c>
      <c r="I255" s="62">
        <v>8883.75</v>
      </c>
      <c r="J255" s="62">
        <v>528760.80000000005</v>
      </c>
      <c r="K255" s="62">
        <v>1323.96</v>
      </c>
      <c r="L255" s="62">
        <v>1950</v>
      </c>
      <c r="M255" s="62">
        <v>2.54</v>
      </c>
      <c r="N255" s="62">
        <v>20.69</v>
      </c>
      <c r="O255" s="62">
        <v>15966</v>
      </c>
      <c r="P255" s="63"/>
      <c r="Q255" s="63"/>
      <c r="R255" s="63"/>
      <c r="S255" s="63"/>
      <c r="T255" s="63"/>
      <c r="U255" s="63"/>
      <c r="V255" s="63"/>
      <c r="W255" s="63"/>
      <c r="X255" s="63"/>
      <c r="Y255" s="63"/>
      <c r="Z255" s="62">
        <v>128587</v>
      </c>
      <c r="AA255" s="62">
        <v>24533</v>
      </c>
      <c r="AB255" s="62">
        <v>31.94</v>
      </c>
      <c r="AC255" s="62">
        <v>2009.17</v>
      </c>
    </row>
    <row r="256" spans="1:29" x14ac:dyDescent="0.25">
      <c r="A256" s="61" t="s">
        <v>321</v>
      </c>
      <c r="B256" s="61" t="s">
        <v>322</v>
      </c>
      <c r="C256" s="62">
        <v>2014</v>
      </c>
      <c r="D256" s="61" t="s">
        <v>323</v>
      </c>
      <c r="E256" s="62">
        <v>62</v>
      </c>
      <c r="F256" s="62">
        <v>219813</v>
      </c>
      <c r="G256" s="62">
        <v>44938</v>
      </c>
      <c r="H256" s="62">
        <v>60.4</v>
      </c>
      <c r="I256" s="62">
        <v>3545.37</v>
      </c>
      <c r="J256" s="62">
        <v>204426.09</v>
      </c>
      <c r="K256" s="62">
        <v>5109.6000000000004</v>
      </c>
      <c r="L256" s="62">
        <v>26741</v>
      </c>
      <c r="M256" s="62">
        <v>35.94</v>
      </c>
      <c r="N256" s="62">
        <v>82.41</v>
      </c>
      <c r="O256" s="62">
        <v>61618.23</v>
      </c>
      <c r="P256" s="63"/>
      <c r="Q256" s="63"/>
      <c r="R256" s="63"/>
      <c r="S256" s="63"/>
      <c r="T256" s="63"/>
      <c r="U256" s="63"/>
      <c r="V256" s="63"/>
      <c r="W256" s="63"/>
      <c r="X256" s="63"/>
      <c r="Y256" s="63"/>
      <c r="Z256" s="62">
        <v>2735.11</v>
      </c>
      <c r="AA256" s="62">
        <v>7393</v>
      </c>
      <c r="AB256" s="62">
        <v>9.94</v>
      </c>
      <c r="AC256" s="62">
        <v>44.11</v>
      </c>
    </row>
    <row r="257" spans="1:29" ht="30" x14ac:dyDescent="0.25">
      <c r="A257" s="61" t="s">
        <v>216</v>
      </c>
      <c r="B257" s="61" t="s">
        <v>217</v>
      </c>
      <c r="C257" s="62">
        <v>2005</v>
      </c>
      <c r="D257" s="61" t="s">
        <v>89</v>
      </c>
      <c r="E257" s="62">
        <v>15</v>
      </c>
      <c r="F257" s="62">
        <v>47961</v>
      </c>
      <c r="G257" s="62">
        <v>7448</v>
      </c>
      <c r="H257" s="62">
        <v>41.38</v>
      </c>
      <c r="I257" s="62">
        <v>3197.4</v>
      </c>
      <c r="J257" s="62">
        <v>44603.73</v>
      </c>
      <c r="K257" s="62">
        <v>11475.27</v>
      </c>
      <c r="L257" s="62">
        <v>18021</v>
      </c>
      <c r="M257" s="62">
        <v>100.12</v>
      </c>
      <c r="N257" s="62">
        <v>765.02</v>
      </c>
      <c r="O257" s="62">
        <v>138383.67999999999</v>
      </c>
      <c r="P257" s="63"/>
      <c r="Q257" s="63"/>
      <c r="R257" s="63"/>
      <c r="S257" s="63"/>
      <c r="T257" s="63"/>
      <c r="U257" s="63"/>
      <c r="V257" s="63"/>
      <c r="W257" s="63"/>
      <c r="X257" s="63"/>
      <c r="Y257" s="63"/>
      <c r="Z257" s="62">
        <v>1193</v>
      </c>
      <c r="AA257" s="62">
        <v>12913</v>
      </c>
      <c r="AB257" s="62">
        <v>71.739999999999995</v>
      </c>
      <c r="AC257" s="62">
        <v>79.53</v>
      </c>
    </row>
    <row r="258" spans="1:29" ht="30" x14ac:dyDescent="0.25">
      <c r="A258" s="61" t="s">
        <v>324</v>
      </c>
      <c r="B258" s="61" t="s">
        <v>325</v>
      </c>
      <c r="C258" s="62">
        <v>2018</v>
      </c>
      <c r="D258" s="61" t="s">
        <v>75</v>
      </c>
      <c r="E258" s="62">
        <v>3</v>
      </c>
      <c r="F258" s="63"/>
      <c r="G258" s="63"/>
      <c r="H258" s="63"/>
      <c r="I258" s="63"/>
      <c r="J258" s="63"/>
      <c r="K258" s="62">
        <v>0</v>
      </c>
      <c r="L258" s="63"/>
      <c r="M258" s="63"/>
      <c r="N258" s="63"/>
      <c r="O258" s="63"/>
      <c r="P258" s="63"/>
      <c r="Q258" s="63"/>
      <c r="R258" s="63"/>
      <c r="S258" s="63"/>
      <c r="T258" s="63"/>
      <c r="U258" s="63"/>
      <c r="V258" s="63"/>
      <c r="W258" s="63"/>
      <c r="X258" s="63"/>
      <c r="Y258" s="63"/>
      <c r="Z258" s="62">
        <v>22664</v>
      </c>
      <c r="AA258" s="62">
        <v>5221</v>
      </c>
      <c r="AB258" s="62">
        <v>145.03</v>
      </c>
      <c r="AC258" s="62">
        <v>7554.67</v>
      </c>
    </row>
    <row r="259" spans="1:29" ht="30" x14ac:dyDescent="0.25">
      <c r="A259" s="61" t="s">
        <v>148</v>
      </c>
      <c r="B259" s="61" t="s">
        <v>149</v>
      </c>
      <c r="C259" s="62">
        <v>2011</v>
      </c>
      <c r="D259" s="61" t="s">
        <v>75</v>
      </c>
      <c r="E259" s="62">
        <v>10</v>
      </c>
      <c r="F259" s="62">
        <v>116504</v>
      </c>
      <c r="G259" s="62">
        <v>16060</v>
      </c>
      <c r="H259" s="62">
        <v>133.83000000000001</v>
      </c>
      <c r="I259" s="62">
        <v>11650.4</v>
      </c>
      <c r="J259" s="62">
        <v>108348.72</v>
      </c>
      <c r="K259" s="62">
        <v>6888.46</v>
      </c>
      <c r="L259" s="62">
        <v>12958</v>
      </c>
      <c r="M259" s="62">
        <v>107.98</v>
      </c>
      <c r="N259" s="63"/>
      <c r="O259" s="63"/>
      <c r="P259" s="63"/>
      <c r="Q259" s="63"/>
      <c r="R259" s="63"/>
      <c r="S259" s="63"/>
      <c r="T259" s="63"/>
      <c r="U259" s="63"/>
      <c r="V259" s="63"/>
      <c r="W259" s="63"/>
      <c r="X259" s="63"/>
      <c r="Y259" s="63"/>
      <c r="Z259" s="62">
        <v>0</v>
      </c>
      <c r="AA259" s="63"/>
      <c r="AB259" s="63"/>
      <c r="AC259" s="62">
        <v>0</v>
      </c>
    </row>
    <row r="260" spans="1:29" ht="30" x14ac:dyDescent="0.25">
      <c r="A260" s="61" t="s">
        <v>138</v>
      </c>
      <c r="B260" s="61" t="s">
        <v>139</v>
      </c>
      <c r="C260" s="62">
        <v>2014</v>
      </c>
      <c r="D260" s="61" t="s">
        <v>72</v>
      </c>
      <c r="E260" s="62">
        <v>55</v>
      </c>
      <c r="F260" s="62">
        <v>217200</v>
      </c>
      <c r="G260" s="62">
        <v>28957</v>
      </c>
      <c r="H260" s="62">
        <v>43.87</v>
      </c>
      <c r="I260" s="62">
        <v>3949.09</v>
      </c>
      <c r="J260" s="62">
        <v>201996</v>
      </c>
      <c r="K260" s="62">
        <v>11311.35</v>
      </c>
      <c r="L260" s="62">
        <v>11959</v>
      </c>
      <c r="M260" s="62">
        <v>18.12</v>
      </c>
      <c r="N260" s="62">
        <v>205.66</v>
      </c>
      <c r="O260" s="62">
        <v>136406.94</v>
      </c>
      <c r="P260" s="63"/>
      <c r="Q260" s="63"/>
      <c r="R260" s="63"/>
      <c r="S260" s="63"/>
      <c r="T260" s="63"/>
      <c r="U260" s="63"/>
      <c r="V260" s="63"/>
      <c r="W260" s="63"/>
      <c r="X260" s="63"/>
      <c r="Y260" s="63"/>
      <c r="Z260" s="62">
        <v>108410</v>
      </c>
      <c r="AA260" s="62">
        <v>13002</v>
      </c>
      <c r="AB260" s="62">
        <v>19.7</v>
      </c>
      <c r="AC260" s="62">
        <v>1971.09</v>
      </c>
    </row>
    <row r="261" spans="1:29" ht="45" x14ac:dyDescent="0.25">
      <c r="A261" s="61" t="s">
        <v>326</v>
      </c>
      <c r="B261" s="61" t="s">
        <v>327</v>
      </c>
      <c r="C261" s="62">
        <v>2008</v>
      </c>
      <c r="D261" s="61" t="s">
        <v>89</v>
      </c>
      <c r="E261" s="62">
        <v>50</v>
      </c>
      <c r="F261" s="62">
        <v>229283</v>
      </c>
      <c r="G261" s="62">
        <v>55378</v>
      </c>
      <c r="H261" s="62">
        <v>92.3</v>
      </c>
      <c r="I261" s="62">
        <v>4585.66</v>
      </c>
      <c r="J261" s="62">
        <v>213233.19</v>
      </c>
      <c r="K261" s="62">
        <v>2027.16</v>
      </c>
      <c r="L261" s="62">
        <v>2819</v>
      </c>
      <c r="M261" s="62">
        <v>4.7</v>
      </c>
      <c r="N261" s="63"/>
      <c r="O261" s="63"/>
      <c r="P261" s="63"/>
      <c r="Q261" s="63"/>
      <c r="R261" s="63"/>
      <c r="S261" s="63"/>
      <c r="T261" s="63"/>
      <c r="U261" s="62">
        <v>5903</v>
      </c>
      <c r="V261" s="62">
        <v>18630</v>
      </c>
      <c r="W261" s="62">
        <v>31.05</v>
      </c>
      <c r="X261" s="62">
        <v>118</v>
      </c>
      <c r="Y261" s="62">
        <v>132132.75</v>
      </c>
      <c r="Z261" s="62">
        <v>172.15</v>
      </c>
      <c r="AA261" s="62">
        <v>39101</v>
      </c>
      <c r="AB261" s="62">
        <v>65.17</v>
      </c>
      <c r="AC261" s="62">
        <v>3.44</v>
      </c>
    </row>
    <row r="262" spans="1:29" ht="30" x14ac:dyDescent="0.25">
      <c r="A262" s="61" t="s">
        <v>239</v>
      </c>
      <c r="B262" s="61" t="s">
        <v>240</v>
      </c>
      <c r="C262" s="62">
        <v>2012</v>
      </c>
      <c r="D262" s="61" t="s">
        <v>94</v>
      </c>
      <c r="E262" s="62">
        <v>5</v>
      </c>
      <c r="F262" s="63"/>
      <c r="G262" s="63"/>
      <c r="H262" s="63"/>
      <c r="I262" s="63"/>
      <c r="J262" s="63"/>
      <c r="K262" s="62">
        <v>0</v>
      </c>
      <c r="L262" s="63"/>
      <c r="M262" s="63"/>
      <c r="N262" s="63"/>
      <c r="O262" s="63"/>
      <c r="P262" s="63"/>
      <c r="Q262" s="63"/>
      <c r="R262" s="63"/>
      <c r="S262" s="63"/>
      <c r="T262" s="63"/>
      <c r="U262" s="63"/>
      <c r="V262" s="63"/>
      <c r="W262" s="63"/>
      <c r="X262" s="63"/>
      <c r="Y262" s="63"/>
      <c r="Z262" s="62">
        <v>0</v>
      </c>
      <c r="AA262" s="62">
        <v>3402</v>
      </c>
      <c r="AB262" s="62">
        <v>56.7</v>
      </c>
      <c r="AC262" s="62">
        <v>0</v>
      </c>
    </row>
    <row r="263" spans="1:29" x14ac:dyDescent="0.25">
      <c r="A263" s="61" t="s">
        <v>84</v>
      </c>
      <c r="B263" s="61" t="s">
        <v>85</v>
      </c>
      <c r="C263" s="62">
        <v>2018</v>
      </c>
      <c r="D263" s="61" t="s">
        <v>99</v>
      </c>
      <c r="E263" s="62">
        <v>80</v>
      </c>
      <c r="F263" s="62">
        <v>480909</v>
      </c>
      <c r="G263" s="62">
        <v>85511</v>
      </c>
      <c r="H263" s="62">
        <v>89.07</v>
      </c>
      <c r="I263" s="62">
        <v>6011.36</v>
      </c>
      <c r="J263" s="62">
        <v>447245.37</v>
      </c>
      <c r="K263" s="62">
        <v>0</v>
      </c>
      <c r="L263" s="63"/>
      <c r="M263" s="63"/>
      <c r="N263" s="63"/>
      <c r="O263" s="63"/>
      <c r="P263" s="63"/>
      <c r="Q263" s="63"/>
      <c r="R263" s="63"/>
      <c r="S263" s="63"/>
      <c r="T263" s="63"/>
      <c r="U263" s="63"/>
      <c r="V263" s="63"/>
      <c r="W263" s="63"/>
      <c r="X263" s="63"/>
      <c r="Y263" s="63"/>
      <c r="Z263" s="62">
        <v>1461</v>
      </c>
      <c r="AA263" s="62">
        <v>8678</v>
      </c>
      <c r="AB263" s="62">
        <v>9.0399999999999991</v>
      </c>
      <c r="AC263" s="62">
        <v>18.260000000000002</v>
      </c>
    </row>
    <row r="264" spans="1:29" x14ac:dyDescent="0.25">
      <c r="A264" s="61" t="s">
        <v>328</v>
      </c>
      <c r="B264" s="61" t="s">
        <v>329</v>
      </c>
      <c r="C264" s="62">
        <v>2008</v>
      </c>
      <c r="D264" s="61" t="s">
        <v>94</v>
      </c>
      <c r="E264" s="62">
        <v>3</v>
      </c>
      <c r="F264" s="63"/>
      <c r="G264" s="63"/>
      <c r="H264" s="63"/>
      <c r="I264" s="63"/>
      <c r="J264" s="63"/>
      <c r="K264" s="62">
        <v>0</v>
      </c>
      <c r="L264" s="63"/>
      <c r="M264" s="63"/>
      <c r="N264" s="63"/>
      <c r="O264" s="63"/>
      <c r="P264" s="63"/>
      <c r="Q264" s="63"/>
      <c r="R264" s="63"/>
      <c r="S264" s="63"/>
      <c r="T264" s="63"/>
      <c r="U264" s="63"/>
      <c r="V264" s="63"/>
      <c r="W264" s="63"/>
      <c r="X264" s="63"/>
      <c r="Y264" s="63"/>
      <c r="Z264" s="62">
        <v>739.26</v>
      </c>
      <c r="AA264" s="62">
        <v>1703</v>
      </c>
      <c r="AB264" s="62">
        <v>47.31</v>
      </c>
      <c r="AC264" s="62">
        <v>246.42</v>
      </c>
    </row>
    <row r="265" spans="1:29" x14ac:dyDescent="0.25">
      <c r="A265" s="61" t="s">
        <v>330</v>
      </c>
      <c r="B265" s="61" t="s">
        <v>331</v>
      </c>
      <c r="C265" s="62">
        <v>2010</v>
      </c>
      <c r="D265" s="61" t="s">
        <v>75</v>
      </c>
      <c r="E265" s="62">
        <v>36</v>
      </c>
      <c r="F265" s="63"/>
      <c r="G265" s="63"/>
      <c r="H265" s="63"/>
      <c r="I265" s="63"/>
      <c r="J265" s="63"/>
      <c r="K265" s="62">
        <v>0</v>
      </c>
      <c r="L265" s="63"/>
      <c r="M265" s="63"/>
      <c r="N265" s="63"/>
      <c r="O265" s="63"/>
      <c r="P265" s="63"/>
      <c r="Q265" s="63"/>
      <c r="R265" s="63"/>
      <c r="S265" s="63"/>
      <c r="T265" s="63"/>
      <c r="U265" s="63"/>
      <c r="V265" s="63"/>
      <c r="W265" s="63"/>
      <c r="X265" s="63"/>
      <c r="Y265" s="63"/>
      <c r="Z265" s="62">
        <v>127400</v>
      </c>
      <c r="AA265" s="62">
        <v>6045</v>
      </c>
      <c r="AB265" s="62">
        <v>13.99</v>
      </c>
      <c r="AC265" s="62">
        <v>3538.89</v>
      </c>
    </row>
    <row r="266" spans="1:29" ht="30" x14ac:dyDescent="0.25">
      <c r="A266" s="61" t="s">
        <v>311</v>
      </c>
      <c r="B266" s="61" t="s">
        <v>312</v>
      </c>
      <c r="C266" s="62">
        <v>2013</v>
      </c>
      <c r="D266" s="61" t="s">
        <v>89</v>
      </c>
      <c r="E266" s="62">
        <v>124</v>
      </c>
      <c r="F266" s="62">
        <v>1302960</v>
      </c>
      <c r="G266" s="62">
        <v>169484</v>
      </c>
      <c r="H266" s="62">
        <v>113.9</v>
      </c>
      <c r="I266" s="62">
        <v>10507.74</v>
      </c>
      <c r="J266" s="62">
        <v>1211752.8</v>
      </c>
      <c r="K266" s="62">
        <v>0</v>
      </c>
      <c r="L266" s="63"/>
      <c r="M266" s="63"/>
      <c r="N266" s="63"/>
      <c r="O266" s="63"/>
      <c r="P266" s="63"/>
      <c r="Q266" s="63"/>
      <c r="R266" s="63"/>
      <c r="S266" s="63"/>
      <c r="T266" s="63"/>
      <c r="U266" s="63"/>
      <c r="V266" s="63"/>
      <c r="W266" s="63"/>
      <c r="X266" s="63"/>
      <c r="Y266" s="63"/>
      <c r="Z266" s="62">
        <v>444042</v>
      </c>
      <c r="AA266" s="62">
        <v>67969</v>
      </c>
      <c r="AB266" s="62">
        <v>45.68</v>
      </c>
      <c r="AC266" s="62">
        <v>3580.98</v>
      </c>
    </row>
    <row r="267" spans="1:29" x14ac:dyDescent="0.25">
      <c r="A267" s="61" t="s">
        <v>105</v>
      </c>
      <c r="B267" s="61" t="s">
        <v>106</v>
      </c>
      <c r="C267" s="62">
        <v>2007</v>
      </c>
      <c r="D267" s="61" t="s">
        <v>78</v>
      </c>
      <c r="E267" s="62">
        <v>36</v>
      </c>
      <c r="F267" s="62">
        <v>69581</v>
      </c>
      <c r="G267" s="62">
        <v>3380</v>
      </c>
      <c r="H267" s="62">
        <v>7.82</v>
      </c>
      <c r="I267" s="62">
        <v>1932.81</v>
      </c>
      <c r="J267" s="62">
        <v>64710.33</v>
      </c>
      <c r="K267" s="62">
        <v>4792</v>
      </c>
      <c r="L267" s="62">
        <v>6805</v>
      </c>
      <c r="M267" s="62">
        <v>15.75</v>
      </c>
      <c r="N267" s="62">
        <v>133.11000000000001</v>
      </c>
      <c r="O267" s="62">
        <v>57788.17</v>
      </c>
      <c r="P267" s="63"/>
      <c r="Q267" s="63"/>
      <c r="R267" s="63"/>
      <c r="S267" s="63"/>
      <c r="T267" s="63"/>
      <c r="U267" s="63"/>
      <c r="V267" s="63"/>
      <c r="W267" s="63"/>
      <c r="X267" s="63"/>
      <c r="Y267" s="63"/>
      <c r="Z267" s="62">
        <v>5547.76</v>
      </c>
      <c r="AA267" s="62">
        <v>11706</v>
      </c>
      <c r="AB267" s="62">
        <v>27.1</v>
      </c>
      <c r="AC267" s="62">
        <v>154.1</v>
      </c>
    </row>
    <row r="268" spans="1:29" x14ac:dyDescent="0.25">
      <c r="A268" s="61" t="s">
        <v>332</v>
      </c>
      <c r="B268" s="61" t="s">
        <v>333</v>
      </c>
      <c r="C268" s="62">
        <v>2018</v>
      </c>
      <c r="D268" s="61" t="s">
        <v>86</v>
      </c>
      <c r="E268" s="62">
        <v>102</v>
      </c>
      <c r="F268" s="62">
        <v>0</v>
      </c>
      <c r="G268" s="62">
        <v>0</v>
      </c>
      <c r="H268" s="62">
        <v>0</v>
      </c>
      <c r="I268" s="62">
        <v>0</v>
      </c>
      <c r="J268" s="62">
        <v>0</v>
      </c>
      <c r="K268" s="62">
        <v>0</v>
      </c>
      <c r="L268" s="63"/>
      <c r="M268" s="63"/>
      <c r="N268" s="63"/>
      <c r="O268" s="63"/>
      <c r="P268" s="63"/>
      <c r="Q268" s="63"/>
      <c r="R268" s="63"/>
      <c r="S268" s="63"/>
      <c r="T268" s="63"/>
      <c r="U268" s="63"/>
      <c r="V268" s="63"/>
      <c r="W268" s="63"/>
      <c r="X268" s="63"/>
      <c r="Y268" s="63"/>
      <c r="Z268" s="62">
        <v>0</v>
      </c>
      <c r="AA268" s="63"/>
      <c r="AB268" s="63"/>
      <c r="AC268" s="62">
        <v>0</v>
      </c>
    </row>
    <row r="269" spans="1:29" ht="30" x14ac:dyDescent="0.25">
      <c r="A269" s="61" t="s">
        <v>120</v>
      </c>
      <c r="B269" s="61" t="s">
        <v>121</v>
      </c>
      <c r="C269" s="62">
        <v>2010</v>
      </c>
      <c r="D269" s="61" t="s">
        <v>78</v>
      </c>
      <c r="E269" s="62">
        <v>68</v>
      </c>
      <c r="F269" s="62">
        <v>672504</v>
      </c>
      <c r="G269" s="62">
        <v>105630</v>
      </c>
      <c r="H269" s="62">
        <v>129.44999999999999</v>
      </c>
      <c r="I269" s="62">
        <v>9889.76</v>
      </c>
      <c r="J269" s="62">
        <v>625428.72</v>
      </c>
      <c r="K269" s="62">
        <v>0</v>
      </c>
      <c r="L269" s="63"/>
      <c r="M269" s="63"/>
      <c r="N269" s="63"/>
      <c r="O269" s="63"/>
      <c r="P269" s="63"/>
      <c r="Q269" s="63"/>
      <c r="R269" s="63"/>
      <c r="S269" s="63"/>
      <c r="T269" s="63"/>
      <c r="U269" s="63"/>
      <c r="V269" s="63"/>
      <c r="W269" s="63"/>
      <c r="X269" s="63"/>
      <c r="Y269" s="63"/>
      <c r="Z269" s="62">
        <v>284760</v>
      </c>
      <c r="AA269" s="62">
        <v>19157</v>
      </c>
      <c r="AB269" s="62">
        <v>23.48</v>
      </c>
      <c r="AC269" s="62">
        <v>4187.6499999999996</v>
      </c>
    </row>
    <row r="270" spans="1:29" ht="45" x14ac:dyDescent="0.25">
      <c r="A270" s="61" t="s">
        <v>334</v>
      </c>
      <c r="B270" s="61" t="s">
        <v>335</v>
      </c>
      <c r="C270" s="62">
        <v>2004</v>
      </c>
      <c r="D270" s="61" t="s">
        <v>99</v>
      </c>
      <c r="E270" s="62">
        <v>32</v>
      </c>
      <c r="F270" s="62">
        <v>90960</v>
      </c>
      <c r="G270" s="62">
        <v>9011</v>
      </c>
      <c r="H270" s="62">
        <v>23.47</v>
      </c>
      <c r="I270" s="62">
        <v>2842.5</v>
      </c>
      <c r="J270" s="62">
        <v>84592.8</v>
      </c>
      <c r="K270" s="62">
        <v>0</v>
      </c>
      <c r="L270" s="63"/>
      <c r="M270" s="63"/>
      <c r="N270" s="63"/>
      <c r="O270" s="63"/>
      <c r="P270" s="62">
        <v>3654</v>
      </c>
      <c r="Q270" s="62">
        <v>4514</v>
      </c>
      <c r="R270" s="62">
        <v>11.76</v>
      </c>
      <c r="S270" s="62">
        <v>114</v>
      </c>
      <c r="T270" s="62">
        <v>46292.53</v>
      </c>
      <c r="U270" s="63"/>
      <c r="V270" s="63"/>
      <c r="W270" s="63"/>
      <c r="X270" s="63"/>
      <c r="Y270" s="63"/>
      <c r="Z270" s="62">
        <v>318.16000000000003</v>
      </c>
      <c r="AA270" s="62">
        <v>2014</v>
      </c>
      <c r="AB270" s="62">
        <v>5.24</v>
      </c>
      <c r="AC270" s="62">
        <v>9.94</v>
      </c>
    </row>
    <row r="271" spans="1:29" x14ac:dyDescent="0.25">
      <c r="A271" s="61" t="s">
        <v>222</v>
      </c>
      <c r="B271" s="61" t="s">
        <v>223</v>
      </c>
      <c r="C271" s="62">
        <v>2011</v>
      </c>
      <c r="D271" s="61" t="s">
        <v>78</v>
      </c>
      <c r="E271" s="62">
        <v>40</v>
      </c>
      <c r="F271" s="62">
        <v>126320</v>
      </c>
      <c r="G271" s="62">
        <v>15151</v>
      </c>
      <c r="H271" s="62">
        <v>31.56</v>
      </c>
      <c r="I271" s="62">
        <v>3158</v>
      </c>
      <c r="J271" s="62">
        <v>117477.6</v>
      </c>
      <c r="K271" s="62">
        <v>0</v>
      </c>
      <c r="L271" s="63"/>
      <c r="M271" s="63"/>
      <c r="N271" s="63"/>
      <c r="O271" s="63"/>
      <c r="P271" s="63"/>
      <c r="Q271" s="63"/>
      <c r="R271" s="63"/>
      <c r="S271" s="63"/>
      <c r="T271" s="63"/>
      <c r="U271" s="62">
        <v>23000</v>
      </c>
      <c r="V271" s="62">
        <v>69690</v>
      </c>
      <c r="W271" s="62">
        <v>145.19</v>
      </c>
      <c r="X271" s="62">
        <v>575</v>
      </c>
      <c r="Y271" s="62">
        <v>514832</v>
      </c>
      <c r="Z271" s="62">
        <v>186800</v>
      </c>
      <c r="AA271" s="62">
        <v>20157</v>
      </c>
      <c r="AB271" s="62">
        <v>41.99</v>
      </c>
      <c r="AC271" s="62">
        <v>4670</v>
      </c>
    </row>
    <row r="272" spans="1:29" ht="30" x14ac:dyDescent="0.25">
      <c r="A272" s="61" t="s">
        <v>237</v>
      </c>
      <c r="B272" s="61" t="s">
        <v>238</v>
      </c>
      <c r="C272" s="62">
        <v>2017</v>
      </c>
      <c r="D272" s="61" t="s">
        <v>78</v>
      </c>
      <c r="E272" s="62">
        <v>75</v>
      </c>
      <c r="F272" s="62">
        <v>241535</v>
      </c>
      <c r="G272" s="62">
        <v>43683</v>
      </c>
      <c r="H272" s="62">
        <v>48.54</v>
      </c>
      <c r="I272" s="62">
        <v>3220.47</v>
      </c>
      <c r="J272" s="62">
        <v>224627.55</v>
      </c>
      <c r="K272" s="62">
        <v>21974.78</v>
      </c>
      <c r="L272" s="62">
        <v>20101</v>
      </c>
      <c r="M272" s="62">
        <v>22.33</v>
      </c>
      <c r="N272" s="62">
        <v>293</v>
      </c>
      <c r="O272" s="62">
        <v>265000.49</v>
      </c>
      <c r="P272" s="63"/>
      <c r="Q272" s="63"/>
      <c r="R272" s="63"/>
      <c r="S272" s="63"/>
      <c r="T272" s="63"/>
      <c r="U272" s="63"/>
      <c r="V272" s="63"/>
      <c r="W272" s="63"/>
      <c r="X272" s="63"/>
      <c r="Y272" s="63"/>
      <c r="Z272" s="62">
        <v>280267</v>
      </c>
      <c r="AA272" s="62">
        <v>39354</v>
      </c>
      <c r="AB272" s="62">
        <v>43.73</v>
      </c>
      <c r="AC272" s="62">
        <v>3736.89</v>
      </c>
    </row>
    <row r="273" spans="1:29" x14ac:dyDescent="0.25">
      <c r="A273" s="61" t="s">
        <v>336</v>
      </c>
      <c r="B273" s="61" t="s">
        <v>337</v>
      </c>
      <c r="C273" s="62">
        <v>2013</v>
      </c>
      <c r="D273" s="61" t="s">
        <v>150</v>
      </c>
      <c r="E273" s="62">
        <v>8</v>
      </c>
      <c r="F273" s="63"/>
      <c r="G273" s="62">
        <v>0</v>
      </c>
      <c r="H273" s="62">
        <v>0</v>
      </c>
      <c r="I273" s="63"/>
      <c r="J273" s="63"/>
      <c r="K273" s="62">
        <v>0</v>
      </c>
      <c r="L273" s="63"/>
      <c r="M273" s="63"/>
      <c r="N273" s="63"/>
      <c r="O273" s="63"/>
      <c r="P273" s="63"/>
      <c r="Q273" s="63"/>
      <c r="R273" s="63"/>
      <c r="S273" s="63"/>
      <c r="T273" s="63"/>
      <c r="U273" s="63"/>
      <c r="V273" s="63"/>
      <c r="W273" s="63"/>
      <c r="X273" s="63"/>
      <c r="Y273" s="63"/>
      <c r="Z273" s="62">
        <v>58800</v>
      </c>
      <c r="AA273" s="62">
        <v>8154</v>
      </c>
      <c r="AB273" s="62">
        <v>84.94</v>
      </c>
      <c r="AC273" s="62">
        <v>7350</v>
      </c>
    </row>
    <row r="274" spans="1:29" ht="30" x14ac:dyDescent="0.25">
      <c r="A274" s="61" t="s">
        <v>120</v>
      </c>
      <c r="B274" s="61" t="s">
        <v>121</v>
      </c>
      <c r="C274" s="62">
        <v>2003</v>
      </c>
      <c r="D274" s="61" t="s">
        <v>78</v>
      </c>
      <c r="E274" s="62">
        <v>68</v>
      </c>
      <c r="F274" s="62">
        <v>260448</v>
      </c>
      <c r="G274" s="62">
        <v>23949</v>
      </c>
      <c r="H274" s="62">
        <v>29.35</v>
      </c>
      <c r="I274" s="62">
        <v>3830.12</v>
      </c>
      <c r="J274" s="62">
        <v>242216.64</v>
      </c>
      <c r="K274" s="62">
        <v>0</v>
      </c>
      <c r="L274" s="62">
        <v>0</v>
      </c>
      <c r="M274" s="62">
        <v>0</v>
      </c>
      <c r="N274" s="63"/>
      <c r="O274" s="63"/>
      <c r="P274" s="63"/>
      <c r="Q274" s="63"/>
      <c r="R274" s="63"/>
      <c r="S274" s="63"/>
      <c r="T274" s="63"/>
      <c r="U274" s="63"/>
      <c r="V274" s="63"/>
      <c r="W274" s="63"/>
      <c r="X274" s="63"/>
      <c r="Y274" s="63"/>
      <c r="Z274" s="62">
        <v>149310</v>
      </c>
      <c r="AA274" s="62">
        <v>6771</v>
      </c>
      <c r="AB274" s="62">
        <v>8.3000000000000007</v>
      </c>
      <c r="AC274" s="62">
        <v>2195.7399999999998</v>
      </c>
    </row>
    <row r="275" spans="1:29" x14ac:dyDescent="0.25">
      <c r="A275" s="61" t="s">
        <v>338</v>
      </c>
      <c r="B275" s="61" t="s">
        <v>339</v>
      </c>
      <c r="C275" s="62">
        <v>2017</v>
      </c>
      <c r="D275" s="61" t="s">
        <v>94</v>
      </c>
      <c r="E275" s="62">
        <v>45</v>
      </c>
      <c r="F275" s="62">
        <v>53800</v>
      </c>
      <c r="G275" s="62">
        <v>10750</v>
      </c>
      <c r="H275" s="62">
        <v>19.91</v>
      </c>
      <c r="I275" s="62">
        <v>1195.56</v>
      </c>
      <c r="J275" s="62">
        <v>50034</v>
      </c>
      <c r="K275" s="62">
        <v>12081.47</v>
      </c>
      <c r="L275" s="62">
        <v>14140</v>
      </c>
      <c r="M275" s="62">
        <v>26.19</v>
      </c>
      <c r="N275" s="62">
        <v>268.48</v>
      </c>
      <c r="O275" s="62">
        <v>145694.12</v>
      </c>
      <c r="P275" s="63"/>
      <c r="Q275" s="63"/>
      <c r="R275" s="63"/>
      <c r="S275" s="63"/>
      <c r="T275" s="63"/>
      <c r="U275" s="63"/>
      <c r="V275" s="63"/>
      <c r="W275" s="63"/>
      <c r="X275" s="63"/>
      <c r="Y275" s="63"/>
      <c r="Z275" s="62">
        <v>3803.88</v>
      </c>
      <c r="AA275" s="62">
        <v>74458</v>
      </c>
      <c r="AB275" s="62">
        <v>137.88999999999999</v>
      </c>
      <c r="AC275" s="62">
        <v>84.53</v>
      </c>
    </row>
    <row r="276" spans="1:29" x14ac:dyDescent="0.25">
      <c r="A276" s="61" t="s">
        <v>315</v>
      </c>
      <c r="B276" s="61" t="s">
        <v>316</v>
      </c>
      <c r="C276" s="62">
        <v>2012</v>
      </c>
      <c r="D276" s="61" t="s">
        <v>78</v>
      </c>
      <c r="E276" s="62">
        <v>42</v>
      </c>
      <c r="F276" s="62">
        <v>343512</v>
      </c>
      <c r="G276" s="62">
        <v>52803</v>
      </c>
      <c r="H276" s="62">
        <v>104.77</v>
      </c>
      <c r="I276" s="62">
        <v>8178.86</v>
      </c>
      <c r="J276" s="62">
        <v>319466.15999999997</v>
      </c>
      <c r="K276" s="62">
        <v>0</v>
      </c>
      <c r="L276" s="63"/>
      <c r="M276" s="63"/>
      <c r="N276" s="63"/>
      <c r="O276" s="63"/>
      <c r="P276" s="63"/>
      <c r="Q276" s="63"/>
      <c r="R276" s="63"/>
      <c r="S276" s="63"/>
      <c r="T276" s="63"/>
      <c r="U276" s="63"/>
      <c r="V276" s="63"/>
      <c r="W276" s="63"/>
      <c r="X276" s="63"/>
      <c r="Y276" s="63"/>
      <c r="Z276" s="62">
        <v>1266.6500000000001</v>
      </c>
      <c r="AA276" s="62">
        <v>10105</v>
      </c>
      <c r="AB276" s="62">
        <v>20.05</v>
      </c>
      <c r="AC276" s="62">
        <v>30.16</v>
      </c>
    </row>
    <row r="277" spans="1:29" ht="45" x14ac:dyDescent="0.25">
      <c r="A277" s="61" t="s">
        <v>340</v>
      </c>
      <c r="B277" s="61" t="s">
        <v>341</v>
      </c>
      <c r="C277" s="62">
        <v>2014</v>
      </c>
      <c r="D277" s="61" t="s">
        <v>99</v>
      </c>
      <c r="E277" s="62">
        <v>48</v>
      </c>
      <c r="F277" s="62">
        <v>438720</v>
      </c>
      <c r="G277" s="62">
        <v>57443</v>
      </c>
      <c r="H277" s="62">
        <v>99.73</v>
      </c>
      <c r="I277" s="62">
        <v>9140</v>
      </c>
      <c r="J277" s="62">
        <v>408009.6</v>
      </c>
      <c r="K277" s="62">
        <v>0</v>
      </c>
      <c r="L277" s="63"/>
      <c r="M277" s="63"/>
      <c r="N277" s="63"/>
      <c r="O277" s="63"/>
      <c r="P277" s="63"/>
      <c r="Q277" s="63"/>
      <c r="R277" s="63"/>
      <c r="S277" s="63"/>
      <c r="T277" s="63"/>
      <c r="U277" s="63"/>
      <c r="V277" s="63"/>
      <c r="W277" s="63"/>
      <c r="X277" s="63"/>
      <c r="Y277" s="63"/>
      <c r="Z277" s="62">
        <v>107500</v>
      </c>
      <c r="AA277" s="62">
        <v>11393</v>
      </c>
      <c r="AB277" s="62">
        <v>19.78</v>
      </c>
      <c r="AC277" s="62">
        <v>2239.58</v>
      </c>
    </row>
    <row r="278" spans="1:29" ht="30" x14ac:dyDescent="0.25">
      <c r="A278" s="61" t="s">
        <v>169</v>
      </c>
      <c r="B278" s="61" t="s">
        <v>170</v>
      </c>
      <c r="C278" s="62">
        <v>2017</v>
      </c>
      <c r="D278" s="61" t="s">
        <v>75</v>
      </c>
      <c r="E278" s="62">
        <v>4</v>
      </c>
      <c r="F278" s="62">
        <v>47</v>
      </c>
      <c r="G278" s="62">
        <v>142</v>
      </c>
      <c r="H278" s="62">
        <v>2.96</v>
      </c>
      <c r="I278" s="62">
        <v>11.75</v>
      </c>
      <c r="J278" s="62">
        <v>43.71</v>
      </c>
      <c r="K278" s="62">
        <v>0</v>
      </c>
      <c r="L278" s="63"/>
      <c r="M278" s="63"/>
      <c r="N278" s="63"/>
      <c r="O278" s="63"/>
      <c r="P278" s="63"/>
      <c r="Q278" s="63"/>
      <c r="R278" s="63"/>
      <c r="S278" s="63"/>
      <c r="T278" s="63"/>
      <c r="U278" s="63"/>
      <c r="V278" s="63"/>
      <c r="W278" s="63"/>
      <c r="X278" s="63"/>
      <c r="Y278" s="63"/>
      <c r="Z278" s="62">
        <v>287.63</v>
      </c>
      <c r="AA278" s="62">
        <v>4484</v>
      </c>
      <c r="AB278" s="62">
        <v>93.42</v>
      </c>
      <c r="AC278" s="62">
        <v>71.91</v>
      </c>
    </row>
    <row r="279" spans="1:29" ht="30" x14ac:dyDescent="0.25">
      <c r="A279" s="61" t="s">
        <v>122</v>
      </c>
      <c r="B279" s="61" t="s">
        <v>123</v>
      </c>
      <c r="C279" s="62">
        <v>2015</v>
      </c>
      <c r="D279" s="61" t="s">
        <v>72</v>
      </c>
      <c r="E279" s="62">
        <v>112</v>
      </c>
      <c r="F279" s="62">
        <v>1683040</v>
      </c>
      <c r="G279" s="62">
        <v>241152</v>
      </c>
      <c r="H279" s="62">
        <v>179.43</v>
      </c>
      <c r="I279" s="62">
        <v>15027.14</v>
      </c>
      <c r="J279" s="62">
        <v>1565227.2</v>
      </c>
      <c r="K279" s="62">
        <v>0</v>
      </c>
      <c r="L279" s="63"/>
      <c r="M279" s="63"/>
      <c r="N279" s="63"/>
      <c r="O279" s="63"/>
      <c r="P279" s="63"/>
      <c r="Q279" s="63"/>
      <c r="R279" s="63"/>
      <c r="S279" s="63"/>
      <c r="T279" s="63"/>
      <c r="U279" s="63"/>
      <c r="V279" s="63"/>
      <c r="W279" s="63"/>
      <c r="X279" s="63"/>
      <c r="Y279" s="63"/>
      <c r="Z279" s="62">
        <v>4099.99</v>
      </c>
      <c r="AA279" s="62">
        <v>45757</v>
      </c>
      <c r="AB279" s="62">
        <v>34.049999999999997</v>
      </c>
      <c r="AC279" s="62">
        <v>36.61</v>
      </c>
    </row>
    <row r="280" spans="1:29" x14ac:dyDescent="0.25">
      <c r="A280" s="61" t="s">
        <v>253</v>
      </c>
      <c r="B280" s="61" t="s">
        <v>254</v>
      </c>
      <c r="C280" s="62">
        <v>2011</v>
      </c>
      <c r="D280" s="61" t="s">
        <v>78</v>
      </c>
      <c r="E280" s="62">
        <v>40</v>
      </c>
      <c r="F280" s="62">
        <v>153960</v>
      </c>
      <c r="G280" s="62">
        <v>24530</v>
      </c>
      <c r="H280" s="62">
        <v>51.1</v>
      </c>
      <c r="I280" s="62">
        <v>3849</v>
      </c>
      <c r="J280" s="62">
        <v>143182.79999999999</v>
      </c>
      <c r="K280" s="62">
        <v>25320.080000000002</v>
      </c>
      <c r="L280" s="62">
        <v>75486</v>
      </c>
      <c r="M280" s="62">
        <v>157.26</v>
      </c>
      <c r="N280" s="63"/>
      <c r="O280" s="63"/>
      <c r="P280" s="63"/>
      <c r="Q280" s="63"/>
      <c r="R280" s="63"/>
      <c r="S280" s="63"/>
      <c r="T280" s="63"/>
      <c r="U280" s="63"/>
      <c r="V280" s="63"/>
      <c r="W280" s="63"/>
      <c r="X280" s="63"/>
      <c r="Y280" s="63"/>
      <c r="Z280" s="62">
        <v>80000</v>
      </c>
      <c r="AA280" s="62">
        <v>4475</v>
      </c>
      <c r="AB280" s="62">
        <v>9.32</v>
      </c>
      <c r="AC280" s="62">
        <v>2000</v>
      </c>
    </row>
    <row r="281" spans="1:29" ht="30" x14ac:dyDescent="0.25">
      <c r="A281" s="61" t="s">
        <v>342</v>
      </c>
      <c r="B281" s="61" t="s">
        <v>343</v>
      </c>
      <c r="C281" s="62">
        <v>2009</v>
      </c>
      <c r="D281" s="61" t="s">
        <v>94</v>
      </c>
      <c r="E281" s="62">
        <v>12</v>
      </c>
      <c r="F281" s="63"/>
      <c r="G281" s="63"/>
      <c r="H281" s="63"/>
      <c r="I281" s="63"/>
      <c r="J281" s="63"/>
      <c r="K281" s="62">
        <v>0</v>
      </c>
      <c r="L281" s="63"/>
      <c r="M281" s="63"/>
      <c r="N281" s="63"/>
      <c r="O281" s="63"/>
      <c r="P281" s="62">
        <v>121</v>
      </c>
      <c r="Q281" s="62">
        <v>155</v>
      </c>
      <c r="R281" s="62">
        <v>1.08</v>
      </c>
      <c r="S281" s="62">
        <v>10</v>
      </c>
      <c r="T281" s="62">
        <v>1532.95</v>
      </c>
      <c r="U281" s="63"/>
      <c r="V281" s="63"/>
      <c r="W281" s="63"/>
      <c r="X281" s="63"/>
      <c r="Y281" s="63"/>
      <c r="Z281" s="62">
        <v>52690</v>
      </c>
      <c r="AA281" s="62">
        <v>6174</v>
      </c>
      <c r="AB281" s="62">
        <v>42.88</v>
      </c>
      <c r="AC281" s="62">
        <v>4390.83</v>
      </c>
    </row>
    <row r="282" spans="1:29" ht="45" x14ac:dyDescent="0.25">
      <c r="A282" s="61" t="s">
        <v>344</v>
      </c>
      <c r="B282" s="61" t="s">
        <v>345</v>
      </c>
      <c r="C282" s="62">
        <v>2012</v>
      </c>
      <c r="D282" s="61" t="s">
        <v>75</v>
      </c>
      <c r="E282" s="62">
        <v>6</v>
      </c>
      <c r="F282" s="63"/>
      <c r="G282" s="63"/>
      <c r="H282" s="63"/>
      <c r="I282" s="63"/>
      <c r="J282" s="63"/>
      <c r="K282" s="62">
        <v>0</v>
      </c>
      <c r="L282" s="63"/>
      <c r="M282" s="63"/>
      <c r="N282" s="63"/>
      <c r="O282" s="63"/>
      <c r="P282" s="63"/>
      <c r="Q282" s="63"/>
      <c r="R282" s="63"/>
      <c r="S282" s="63"/>
      <c r="T282" s="63"/>
      <c r="U282" s="63"/>
      <c r="V282" s="63"/>
      <c r="W282" s="63"/>
      <c r="X282" s="63"/>
      <c r="Y282" s="63"/>
      <c r="Z282" s="62">
        <v>0</v>
      </c>
      <c r="AA282" s="63"/>
      <c r="AB282" s="63"/>
      <c r="AC282" s="62">
        <v>0</v>
      </c>
    </row>
    <row r="283" spans="1:29" x14ac:dyDescent="0.25">
      <c r="A283" s="61" t="s">
        <v>275</v>
      </c>
      <c r="B283" s="61" t="s">
        <v>276</v>
      </c>
      <c r="C283" s="62">
        <v>2003</v>
      </c>
      <c r="D283" s="61" t="s">
        <v>78</v>
      </c>
      <c r="E283" s="62">
        <v>56</v>
      </c>
      <c r="F283" s="62">
        <v>146800</v>
      </c>
      <c r="G283" s="62">
        <v>17319</v>
      </c>
      <c r="H283" s="62">
        <v>25.77</v>
      </c>
      <c r="I283" s="62">
        <v>2621.4299999999998</v>
      </c>
      <c r="J283" s="62">
        <v>136524</v>
      </c>
      <c r="K283" s="62">
        <v>0</v>
      </c>
      <c r="L283" s="63"/>
      <c r="M283" s="63"/>
      <c r="N283" s="63"/>
      <c r="O283" s="63"/>
      <c r="P283" s="63"/>
      <c r="Q283" s="63"/>
      <c r="R283" s="63"/>
      <c r="S283" s="63"/>
      <c r="T283" s="63"/>
      <c r="U283" s="63"/>
      <c r="V283" s="63"/>
      <c r="W283" s="63"/>
      <c r="X283" s="63"/>
      <c r="Y283" s="63"/>
      <c r="Z283" s="62">
        <v>796.74</v>
      </c>
      <c r="AA283" s="62">
        <v>1649</v>
      </c>
      <c r="AB283" s="62">
        <v>2.4500000000000002</v>
      </c>
      <c r="AC283" s="62">
        <v>14.23</v>
      </c>
    </row>
    <row r="284" spans="1:29" ht="30" x14ac:dyDescent="0.25">
      <c r="A284" s="61" t="s">
        <v>346</v>
      </c>
      <c r="B284" s="61" t="s">
        <v>347</v>
      </c>
      <c r="C284" s="62">
        <v>2014</v>
      </c>
      <c r="D284" s="61" t="s">
        <v>99</v>
      </c>
      <c r="E284" s="62">
        <v>75</v>
      </c>
      <c r="F284" s="62">
        <v>797240</v>
      </c>
      <c r="G284" s="62">
        <v>113343</v>
      </c>
      <c r="H284" s="62">
        <v>125.94</v>
      </c>
      <c r="I284" s="62">
        <v>10629.87</v>
      </c>
      <c r="J284" s="62">
        <v>741433.2</v>
      </c>
      <c r="K284" s="62">
        <v>0</v>
      </c>
      <c r="L284" s="63"/>
      <c r="M284" s="63"/>
      <c r="N284" s="63"/>
      <c r="O284" s="63"/>
      <c r="P284" s="63"/>
      <c r="Q284" s="63"/>
      <c r="R284" s="63"/>
      <c r="S284" s="63"/>
      <c r="T284" s="63"/>
      <c r="U284" s="63"/>
      <c r="V284" s="63"/>
      <c r="W284" s="63"/>
      <c r="X284" s="63"/>
      <c r="Y284" s="63"/>
      <c r="Z284" s="62">
        <v>1245.56</v>
      </c>
      <c r="AA284" s="62">
        <v>11922</v>
      </c>
      <c r="AB284" s="62">
        <v>13.25</v>
      </c>
      <c r="AC284" s="62">
        <v>16.61</v>
      </c>
    </row>
    <row r="285" spans="1:29" ht="30" x14ac:dyDescent="0.25">
      <c r="A285" s="61" t="s">
        <v>348</v>
      </c>
      <c r="B285" s="61" t="s">
        <v>349</v>
      </c>
      <c r="C285" s="62">
        <v>2017</v>
      </c>
      <c r="D285" s="61" t="s">
        <v>175</v>
      </c>
      <c r="E285" s="62">
        <v>4</v>
      </c>
      <c r="F285" s="63"/>
      <c r="G285" s="63"/>
      <c r="H285" s="63"/>
      <c r="I285" s="63"/>
      <c r="J285" s="63"/>
      <c r="K285" s="62">
        <v>0</v>
      </c>
      <c r="L285" s="63"/>
      <c r="M285" s="63"/>
      <c r="N285" s="63"/>
      <c r="O285" s="63"/>
      <c r="P285" s="63"/>
      <c r="Q285" s="63"/>
      <c r="R285" s="63"/>
      <c r="S285" s="63"/>
      <c r="T285" s="63"/>
      <c r="U285" s="63"/>
      <c r="V285" s="63"/>
      <c r="W285" s="63"/>
      <c r="X285" s="63"/>
      <c r="Y285" s="63"/>
      <c r="Z285" s="62">
        <v>0</v>
      </c>
      <c r="AA285" s="63"/>
      <c r="AB285" s="63"/>
      <c r="AC285" s="62">
        <v>0</v>
      </c>
    </row>
    <row r="286" spans="1:29" x14ac:dyDescent="0.25">
      <c r="A286" s="61" t="s">
        <v>102</v>
      </c>
      <c r="B286" s="61" t="s">
        <v>103</v>
      </c>
      <c r="C286" s="62">
        <v>2009</v>
      </c>
      <c r="D286" s="61" t="s">
        <v>72</v>
      </c>
      <c r="E286" s="62">
        <v>6</v>
      </c>
      <c r="F286" s="63"/>
      <c r="G286" s="63"/>
      <c r="H286" s="63"/>
      <c r="I286" s="63"/>
      <c r="J286" s="63"/>
      <c r="K286" s="62">
        <v>0</v>
      </c>
      <c r="L286" s="63"/>
      <c r="M286" s="63"/>
      <c r="N286" s="63"/>
      <c r="O286" s="63"/>
      <c r="P286" s="63"/>
      <c r="Q286" s="63"/>
      <c r="R286" s="63"/>
      <c r="S286" s="63"/>
      <c r="T286" s="63"/>
      <c r="U286" s="63"/>
      <c r="V286" s="63"/>
      <c r="W286" s="63"/>
      <c r="X286" s="63"/>
      <c r="Y286" s="63"/>
      <c r="Z286" s="62">
        <v>0</v>
      </c>
      <c r="AA286" s="63"/>
      <c r="AB286" s="63"/>
      <c r="AC286" s="62">
        <v>0</v>
      </c>
    </row>
    <row r="287" spans="1:29" ht="30" x14ac:dyDescent="0.25">
      <c r="A287" s="61" t="s">
        <v>350</v>
      </c>
      <c r="B287" s="61" t="s">
        <v>351</v>
      </c>
      <c r="C287" s="62">
        <v>2017</v>
      </c>
      <c r="D287" s="61" t="s">
        <v>78</v>
      </c>
      <c r="E287" s="62">
        <v>51</v>
      </c>
      <c r="F287" s="62">
        <v>333756</v>
      </c>
      <c r="G287" s="62">
        <v>75619</v>
      </c>
      <c r="H287" s="62">
        <v>123.56</v>
      </c>
      <c r="I287" s="62">
        <v>6544.24</v>
      </c>
      <c r="J287" s="62">
        <v>310393.08</v>
      </c>
      <c r="K287" s="62">
        <v>4387</v>
      </c>
      <c r="L287" s="62">
        <v>5852</v>
      </c>
      <c r="M287" s="62">
        <v>9.56</v>
      </c>
      <c r="N287" s="62">
        <v>86.02</v>
      </c>
      <c r="O287" s="62">
        <v>52904.15</v>
      </c>
      <c r="P287" s="63"/>
      <c r="Q287" s="63"/>
      <c r="R287" s="63"/>
      <c r="S287" s="63"/>
      <c r="T287" s="63"/>
      <c r="U287" s="63"/>
      <c r="V287" s="63"/>
      <c r="W287" s="63"/>
      <c r="X287" s="63"/>
      <c r="Y287" s="63"/>
      <c r="Z287" s="62">
        <v>162.55000000000001</v>
      </c>
      <c r="AA287" s="62">
        <v>17904</v>
      </c>
      <c r="AB287" s="62">
        <v>29.25</v>
      </c>
      <c r="AC287" s="62">
        <v>3.19</v>
      </c>
    </row>
    <row r="288" spans="1:29" ht="30" x14ac:dyDescent="0.25">
      <c r="A288" s="61" t="s">
        <v>117</v>
      </c>
      <c r="B288" s="61" t="s">
        <v>118</v>
      </c>
      <c r="C288" s="62">
        <v>2004</v>
      </c>
      <c r="D288" s="61" t="s">
        <v>75</v>
      </c>
      <c r="E288" s="62">
        <v>15</v>
      </c>
      <c r="F288" s="62">
        <v>8337</v>
      </c>
      <c r="G288" s="62">
        <v>996</v>
      </c>
      <c r="H288" s="62">
        <v>5.53</v>
      </c>
      <c r="I288" s="62">
        <v>555.79999999999995</v>
      </c>
      <c r="J288" s="62">
        <v>7753.41</v>
      </c>
      <c r="K288" s="62">
        <v>10113.48</v>
      </c>
      <c r="L288" s="62">
        <v>11676</v>
      </c>
      <c r="M288" s="62">
        <v>64.87</v>
      </c>
      <c r="N288" s="63"/>
      <c r="O288" s="63"/>
      <c r="P288" s="63"/>
      <c r="Q288" s="63"/>
      <c r="R288" s="63"/>
      <c r="S288" s="63"/>
      <c r="T288" s="63"/>
      <c r="U288" s="63"/>
      <c r="V288" s="63"/>
      <c r="W288" s="63"/>
      <c r="X288" s="63"/>
      <c r="Y288" s="63"/>
      <c r="Z288" s="62">
        <v>1342</v>
      </c>
      <c r="AA288" s="62">
        <v>11019</v>
      </c>
      <c r="AB288" s="62">
        <v>61.22</v>
      </c>
      <c r="AC288" s="62">
        <v>89.47</v>
      </c>
    </row>
    <row r="289" spans="1:29" x14ac:dyDescent="0.25">
      <c r="A289" s="61" t="s">
        <v>76</v>
      </c>
      <c r="B289" s="61" t="s">
        <v>77</v>
      </c>
      <c r="C289" s="62">
        <v>2013</v>
      </c>
      <c r="D289" s="61" t="s">
        <v>75</v>
      </c>
      <c r="E289" s="62">
        <v>3</v>
      </c>
      <c r="F289" s="62">
        <v>347</v>
      </c>
      <c r="G289" s="62">
        <v>50</v>
      </c>
      <c r="H289" s="62">
        <v>1.39</v>
      </c>
      <c r="I289" s="62">
        <v>115.67</v>
      </c>
      <c r="J289" s="62">
        <v>322.70999999999998</v>
      </c>
      <c r="K289" s="62">
        <v>0</v>
      </c>
      <c r="L289" s="63"/>
      <c r="M289" s="63"/>
      <c r="N289" s="63"/>
      <c r="O289" s="63"/>
      <c r="P289" s="63"/>
      <c r="Q289" s="63"/>
      <c r="R289" s="63"/>
      <c r="S289" s="63"/>
      <c r="T289" s="63"/>
      <c r="U289" s="63"/>
      <c r="V289" s="63"/>
      <c r="W289" s="63"/>
      <c r="X289" s="63"/>
      <c r="Y289" s="63"/>
      <c r="Z289" s="62">
        <v>201.18</v>
      </c>
      <c r="AA289" s="62">
        <v>665</v>
      </c>
      <c r="AB289" s="62">
        <v>18.47</v>
      </c>
      <c r="AC289" s="62">
        <v>67.06</v>
      </c>
    </row>
    <row r="290" spans="1:29" x14ac:dyDescent="0.25">
      <c r="A290" s="61" t="s">
        <v>130</v>
      </c>
      <c r="B290" s="61" t="s">
        <v>131</v>
      </c>
      <c r="C290" s="62">
        <v>2015</v>
      </c>
      <c r="D290" s="61" t="s">
        <v>99</v>
      </c>
      <c r="E290" s="62">
        <v>50</v>
      </c>
      <c r="F290" s="62">
        <v>138680</v>
      </c>
      <c r="G290" s="62">
        <v>17610</v>
      </c>
      <c r="H290" s="62">
        <v>29.35</v>
      </c>
      <c r="I290" s="62">
        <v>2773.6</v>
      </c>
      <c r="J290" s="62">
        <v>128972.4</v>
      </c>
      <c r="K290" s="62">
        <v>29909.8</v>
      </c>
      <c r="L290" s="62">
        <v>29246</v>
      </c>
      <c r="M290" s="62">
        <v>48.74</v>
      </c>
      <c r="N290" s="63"/>
      <c r="O290" s="63"/>
      <c r="P290" s="63"/>
      <c r="Q290" s="63"/>
      <c r="R290" s="63"/>
      <c r="S290" s="63"/>
      <c r="T290" s="63"/>
      <c r="U290" s="63"/>
      <c r="V290" s="63"/>
      <c r="W290" s="63"/>
      <c r="X290" s="63"/>
      <c r="Y290" s="63"/>
      <c r="Z290" s="62">
        <v>2130</v>
      </c>
      <c r="AA290" s="62">
        <v>13012</v>
      </c>
      <c r="AB290" s="62">
        <v>21.69</v>
      </c>
      <c r="AC290" s="62">
        <v>42.6</v>
      </c>
    </row>
    <row r="291" spans="1:29" ht="30" x14ac:dyDescent="0.25">
      <c r="A291" s="61" t="s">
        <v>277</v>
      </c>
      <c r="B291" s="61" t="s">
        <v>278</v>
      </c>
      <c r="C291" s="62">
        <v>2014</v>
      </c>
      <c r="D291" s="61" t="s">
        <v>89</v>
      </c>
      <c r="E291" s="62">
        <v>48</v>
      </c>
      <c r="F291" s="62">
        <v>401430</v>
      </c>
      <c r="G291" s="62">
        <v>58640</v>
      </c>
      <c r="H291" s="62">
        <v>101.81</v>
      </c>
      <c r="I291" s="62">
        <v>8363.1299999999992</v>
      </c>
      <c r="J291" s="62">
        <v>373329.9</v>
      </c>
      <c r="K291" s="62">
        <v>0</v>
      </c>
      <c r="L291" s="63"/>
      <c r="M291" s="63"/>
      <c r="N291" s="63"/>
      <c r="O291" s="63"/>
      <c r="P291" s="63"/>
      <c r="Q291" s="63"/>
      <c r="R291" s="63"/>
      <c r="S291" s="63"/>
      <c r="T291" s="63"/>
      <c r="U291" s="63"/>
      <c r="V291" s="63"/>
      <c r="W291" s="63"/>
      <c r="X291" s="63"/>
      <c r="Y291" s="63"/>
      <c r="Z291" s="62">
        <v>131700</v>
      </c>
      <c r="AA291" s="62">
        <v>5577</v>
      </c>
      <c r="AB291" s="62">
        <v>9.68</v>
      </c>
      <c r="AC291" s="62">
        <v>2743.75</v>
      </c>
    </row>
    <row r="292" spans="1:29" ht="30" x14ac:dyDescent="0.25">
      <c r="A292" s="61" t="s">
        <v>352</v>
      </c>
      <c r="B292" s="61" t="s">
        <v>353</v>
      </c>
      <c r="C292" s="62">
        <v>2008</v>
      </c>
      <c r="D292" s="61" t="s">
        <v>78</v>
      </c>
      <c r="E292" s="62">
        <v>40</v>
      </c>
      <c r="F292" s="62">
        <v>146029</v>
      </c>
      <c r="G292" s="62">
        <v>22940</v>
      </c>
      <c r="H292" s="62">
        <v>47.79</v>
      </c>
      <c r="I292" s="62">
        <v>3650.73</v>
      </c>
      <c r="J292" s="62">
        <v>135806.97</v>
      </c>
      <c r="K292" s="62">
        <v>35458</v>
      </c>
      <c r="L292" s="62">
        <v>79375</v>
      </c>
      <c r="M292" s="62">
        <v>165.36</v>
      </c>
      <c r="N292" s="62">
        <v>886.45</v>
      </c>
      <c r="O292" s="62">
        <v>427598.66</v>
      </c>
      <c r="P292" s="63"/>
      <c r="Q292" s="63"/>
      <c r="R292" s="63"/>
      <c r="S292" s="63"/>
      <c r="T292" s="63"/>
      <c r="U292" s="63"/>
      <c r="V292" s="63"/>
      <c r="W292" s="63"/>
      <c r="X292" s="63"/>
      <c r="Y292" s="63"/>
      <c r="Z292" s="62">
        <v>2180</v>
      </c>
      <c r="AA292" s="62">
        <v>21505</v>
      </c>
      <c r="AB292" s="62">
        <v>44.8</v>
      </c>
      <c r="AC292" s="62">
        <v>54.5</v>
      </c>
    </row>
    <row r="293" spans="1:29" x14ac:dyDescent="0.25">
      <c r="A293" s="61" t="s">
        <v>354</v>
      </c>
      <c r="B293" s="61" t="s">
        <v>355</v>
      </c>
      <c r="C293" s="62">
        <v>2008</v>
      </c>
      <c r="D293" s="61" t="s">
        <v>99</v>
      </c>
      <c r="E293" s="62">
        <v>48</v>
      </c>
      <c r="F293" s="62">
        <v>159906</v>
      </c>
      <c r="G293" s="62">
        <v>33005</v>
      </c>
      <c r="H293" s="62">
        <v>57.3</v>
      </c>
      <c r="I293" s="62">
        <v>3331.38</v>
      </c>
      <c r="J293" s="62">
        <v>148712.57999999999</v>
      </c>
      <c r="K293" s="62">
        <v>34497.58</v>
      </c>
      <c r="L293" s="62">
        <v>37200</v>
      </c>
      <c r="M293" s="62">
        <v>64.58</v>
      </c>
      <c r="N293" s="62">
        <v>718.7</v>
      </c>
      <c r="O293" s="62">
        <v>416016.61</v>
      </c>
      <c r="P293" s="63"/>
      <c r="Q293" s="63"/>
      <c r="R293" s="63"/>
      <c r="S293" s="63"/>
      <c r="T293" s="63"/>
      <c r="U293" s="63"/>
      <c r="V293" s="63"/>
      <c r="W293" s="63"/>
      <c r="X293" s="63"/>
      <c r="Y293" s="63"/>
      <c r="Z293" s="62">
        <v>227429</v>
      </c>
      <c r="AA293" s="62">
        <v>4362</v>
      </c>
      <c r="AB293" s="62">
        <v>7.57</v>
      </c>
      <c r="AC293" s="62">
        <v>4738.1000000000004</v>
      </c>
    </row>
    <row r="294" spans="1:29" x14ac:dyDescent="0.25">
      <c r="A294" s="61" t="s">
        <v>271</v>
      </c>
      <c r="B294" s="61" t="s">
        <v>272</v>
      </c>
      <c r="C294" s="62">
        <v>2017</v>
      </c>
      <c r="D294" s="61" t="s">
        <v>78</v>
      </c>
      <c r="E294" s="62">
        <v>80</v>
      </c>
      <c r="F294" s="62">
        <v>639308</v>
      </c>
      <c r="G294" s="62">
        <v>108053</v>
      </c>
      <c r="H294" s="62">
        <v>112.56</v>
      </c>
      <c r="I294" s="62">
        <v>7991.35</v>
      </c>
      <c r="J294" s="62">
        <v>594556.43999999994</v>
      </c>
      <c r="K294" s="62">
        <v>0</v>
      </c>
      <c r="L294" s="63"/>
      <c r="M294" s="63"/>
      <c r="N294" s="63"/>
      <c r="O294" s="63"/>
      <c r="P294" s="63"/>
      <c r="Q294" s="63"/>
      <c r="R294" s="63"/>
      <c r="S294" s="63"/>
      <c r="T294" s="63"/>
      <c r="U294" s="63"/>
      <c r="V294" s="63"/>
      <c r="W294" s="63"/>
      <c r="X294" s="63"/>
      <c r="Y294" s="63"/>
      <c r="Z294" s="62">
        <v>1209.81</v>
      </c>
      <c r="AA294" s="62">
        <v>5935</v>
      </c>
      <c r="AB294" s="62">
        <v>6.18</v>
      </c>
      <c r="AC294" s="62">
        <v>15.12</v>
      </c>
    </row>
    <row r="295" spans="1:29" ht="30" x14ac:dyDescent="0.25">
      <c r="A295" s="61" t="s">
        <v>188</v>
      </c>
      <c r="B295" s="61" t="s">
        <v>189</v>
      </c>
      <c r="C295" s="62">
        <v>2003</v>
      </c>
      <c r="D295" s="61" t="s">
        <v>94</v>
      </c>
      <c r="E295" s="62">
        <v>38</v>
      </c>
      <c r="F295" s="62">
        <v>167459</v>
      </c>
      <c r="G295" s="62">
        <v>20358</v>
      </c>
      <c r="H295" s="62">
        <v>44.64</v>
      </c>
      <c r="I295" s="62">
        <v>4406.82</v>
      </c>
      <c r="J295" s="62">
        <v>155736.87</v>
      </c>
      <c r="K295" s="62">
        <v>4314.26</v>
      </c>
      <c r="L295" s="62">
        <v>5413</v>
      </c>
      <c r="M295" s="62">
        <v>11.87</v>
      </c>
      <c r="N295" s="63"/>
      <c r="O295" s="63"/>
      <c r="P295" s="63"/>
      <c r="Q295" s="63"/>
      <c r="R295" s="63"/>
      <c r="S295" s="63"/>
      <c r="T295" s="63"/>
      <c r="U295" s="63"/>
      <c r="V295" s="63"/>
      <c r="W295" s="63"/>
      <c r="X295" s="63"/>
      <c r="Y295" s="63"/>
      <c r="Z295" s="62">
        <v>1341</v>
      </c>
      <c r="AA295" s="62">
        <v>5646</v>
      </c>
      <c r="AB295" s="62">
        <v>12.38</v>
      </c>
      <c r="AC295" s="62">
        <v>35.29</v>
      </c>
    </row>
    <row r="296" spans="1:29" ht="30" x14ac:dyDescent="0.25">
      <c r="A296" s="61" t="s">
        <v>237</v>
      </c>
      <c r="B296" s="61" t="s">
        <v>238</v>
      </c>
      <c r="C296" s="62">
        <v>2016</v>
      </c>
      <c r="D296" s="61" t="s">
        <v>94</v>
      </c>
      <c r="E296" s="62">
        <v>20</v>
      </c>
      <c r="F296" s="62">
        <v>2698</v>
      </c>
      <c r="G296" s="62">
        <v>813</v>
      </c>
      <c r="H296" s="62">
        <v>3.39</v>
      </c>
      <c r="I296" s="62">
        <v>134.9</v>
      </c>
      <c r="J296" s="62">
        <v>2509.14</v>
      </c>
      <c r="K296" s="62">
        <v>15496.4</v>
      </c>
      <c r="L296" s="62">
        <v>18182</v>
      </c>
      <c r="M296" s="62">
        <v>75.760000000000005</v>
      </c>
      <c r="N296" s="62">
        <v>774.82</v>
      </c>
      <c r="O296" s="62">
        <v>186875.79</v>
      </c>
      <c r="P296" s="63"/>
      <c r="Q296" s="63"/>
      <c r="R296" s="63"/>
      <c r="S296" s="63"/>
      <c r="T296" s="63"/>
      <c r="U296" s="63"/>
      <c r="V296" s="63"/>
      <c r="W296" s="63"/>
      <c r="X296" s="63"/>
      <c r="Y296" s="63"/>
      <c r="Z296" s="62">
        <v>280696</v>
      </c>
      <c r="AA296" s="62">
        <v>21404</v>
      </c>
      <c r="AB296" s="62">
        <v>89.18</v>
      </c>
      <c r="AC296" s="62">
        <v>14034.8</v>
      </c>
    </row>
    <row r="297" spans="1:29" ht="30" x14ac:dyDescent="0.25">
      <c r="A297" s="61" t="s">
        <v>194</v>
      </c>
      <c r="B297" s="61" t="s">
        <v>195</v>
      </c>
      <c r="C297" s="62">
        <v>2006</v>
      </c>
      <c r="D297" s="61" t="s">
        <v>78</v>
      </c>
      <c r="E297" s="62">
        <v>80</v>
      </c>
      <c r="F297" s="62">
        <v>642800</v>
      </c>
      <c r="G297" s="62">
        <v>95130</v>
      </c>
      <c r="H297" s="62">
        <v>99.09</v>
      </c>
      <c r="I297" s="62">
        <v>8035</v>
      </c>
      <c r="J297" s="62">
        <v>597804</v>
      </c>
      <c r="K297" s="62">
        <v>0</v>
      </c>
      <c r="L297" s="63"/>
      <c r="M297" s="63"/>
      <c r="N297" s="63"/>
      <c r="O297" s="63"/>
      <c r="P297" s="63"/>
      <c r="Q297" s="63"/>
      <c r="R297" s="63"/>
      <c r="S297" s="63"/>
      <c r="T297" s="63"/>
      <c r="U297" s="63"/>
      <c r="V297" s="63"/>
      <c r="W297" s="63"/>
      <c r="X297" s="63"/>
      <c r="Y297" s="63"/>
      <c r="Z297" s="62">
        <v>1055.1500000000001</v>
      </c>
      <c r="AA297" s="62">
        <v>345230</v>
      </c>
      <c r="AB297" s="62">
        <v>359.61</v>
      </c>
      <c r="AC297" s="62">
        <v>13.19</v>
      </c>
    </row>
    <row r="298" spans="1:29" x14ac:dyDescent="0.25">
      <c r="A298" s="61" t="s">
        <v>235</v>
      </c>
      <c r="B298" s="61" t="s">
        <v>236</v>
      </c>
      <c r="C298" s="62">
        <v>2013</v>
      </c>
      <c r="D298" s="61" t="s">
        <v>150</v>
      </c>
      <c r="E298" s="62">
        <v>8</v>
      </c>
      <c r="F298" s="62">
        <v>10054</v>
      </c>
      <c r="G298" s="62">
        <v>1526</v>
      </c>
      <c r="H298" s="62">
        <v>15.9</v>
      </c>
      <c r="I298" s="62">
        <v>1256.75</v>
      </c>
      <c r="J298" s="62">
        <v>9350.2199999999993</v>
      </c>
      <c r="K298" s="62">
        <v>505.33</v>
      </c>
      <c r="L298" s="62">
        <v>625</v>
      </c>
      <c r="M298" s="62">
        <v>6.51</v>
      </c>
      <c r="N298" s="63"/>
      <c r="O298" s="63"/>
      <c r="P298" s="63"/>
      <c r="Q298" s="63"/>
      <c r="R298" s="63"/>
      <c r="S298" s="63"/>
      <c r="T298" s="63"/>
      <c r="U298" s="63"/>
      <c r="V298" s="63"/>
      <c r="W298" s="63"/>
      <c r="X298" s="63"/>
      <c r="Y298" s="63"/>
      <c r="Z298" s="62">
        <v>7200</v>
      </c>
      <c r="AA298" s="62">
        <v>209</v>
      </c>
      <c r="AB298" s="62">
        <v>2.1800000000000002</v>
      </c>
      <c r="AC298" s="62">
        <v>900</v>
      </c>
    </row>
    <row r="299" spans="1:29" x14ac:dyDescent="0.25">
      <c r="A299" s="61" t="s">
        <v>295</v>
      </c>
      <c r="B299" s="61" t="s">
        <v>296</v>
      </c>
      <c r="C299" s="62">
        <v>2012</v>
      </c>
      <c r="D299" s="61" t="s">
        <v>78</v>
      </c>
      <c r="E299" s="62">
        <v>29</v>
      </c>
      <c r="F299" s="62">
        <v>142680</v>
      </c>
      <c r="G299" s="62">
        <v>22265</v>
      </c>
      <c r="H299" s="62">
        <v>63.98</v>
      </c>
      <c r="I299" s="62">
        <v>4920</v>
      </c>
      <c r="J299" s="62">
        <v>132692.4</v>
      </c>
      <c r="K299" s="62">
        <v>0</v>
      </c>
      <c r="L299" s="63"/>
      <c r="M299" s="63"/>
      <c r="N299" s="63"/>
      <c r="O299" s="63"/>
      <c r="P299" s="63"/>
      <c r="Q299" s="63"/>
      <c r="R299" s="63"/>
      <c r="S299" s="63"/>
      <c r="T299" s="63"/>
      <c r="U299" s="62">
        <v>7648</v>
      </c>
      <c r="V299" s="62">
        <v>24862</v>
      </c>
      <c r="W299" s="62">
        <v>71.44</v>
      </c>
      <c r="X299" s="62">
        <v>263</v>
      </c>
      <c r="Y299" s="62">
        <v>171192.83</v>
      </c>
      <c r="Z299" s="62">
        <v>122450</v>
      </c>
      <c r="AA299" s="62">
        <v>18158</v>
      </c>
      <c r="AB299" s="62">
        <v>52.18</v>
      </c>
      <c r="AC299" s="62">
        <v>4222.41</v>
      </c>
    </row>
    <row r="300" spans="1:29" ht="30" x14ac:dyDescent="0.25">
      <c r="A300" s="61" t="s">
        <v>356</v>
      </c>
      <c r="B300" s="61" t="s">
        <v>357</v>
      </c>
      <c r="C300" s="62">
        <v>2009</v>
      </c>
      <c r="D300" s="61" t="s">
        <v>94</v>
      </c>
      <c r="E300" s="62">
        <v>1</v>
      </c>
      <c r="F300" s="63"/>
      <c r="G300" s="63"/>
      <c r="H300" s="63"/>
      <c r="I300" s="63"/>
      <c r="J300" s="63"/>
      <c r="K300" s="62">
        <v>0</v>
      </c>
      <c r="L300" s="63"/>
      <c r="M300" s="63"/>
      <c r="N300" s="63"/>
      <c r="O300" s="63"/>
      <c r="P300" s="63"/>
      <c r="Q300" s="63"/>
      <c r="R300" s="63"/>
      <c r="S300" s="63"/>
      <c r="T300" s="63"/>
      <c r="U300" s="63"/>
      <c r="V300" s="63"/>
      <c r="W300" s="63"/>
      <c r="X300" s="63"/>
      <c r="Y300" s="63"/>
      <c r="Z300" s="62">
        <v>95</v>
      </c>
      <c r="AA300" s="62">
        <v>854</v>
      </c>
      <c r="AB300" s="62">
        <v>71.17</v>
      </c>
      <c r="AC300" s="62">
        <v>95</v>
      </c>
    </row>
    <row r="301" spans="1:29" ht="30" x14ac:dyDescent="0.25">
      <c r="A301" s="61" t="s">
        <v>358</v>
      </c>
      <c r="B301" s="61" t="s">
        <v>359</v>
      </c>
      <c r="C301" s="62">
        <v>2008</v>
      </c>
      <c r="D301" s="61" t="s">
        <v>75</v>
      </c>
      <c r="E301" s="62">
        <v>12</v>
      </c>
      <c r="F301" s="62">
        <v>2823</v>
      </c>
      <c r="G301" s="62">
        <v>339</v>
      </c>
      <c r="H301" s="62">
        <v>2.35</v>
      </c>
      <c r="I301" s="62">
        <v>235.25</v>
      </c>
      <c r="J301" s="62">
        <v>2625.39</v>
      </c>
      <c r="K301" s="62">
        <v>0</v>
      </c>
      <c r="L301" s="63"/>
      <c r="M301" s="63"/>
      <c r="N301" s="63"/>
      <c r="O301" s="63"/>
      <c r="P301" s="63"/>
      <c r="Q301" s="63"/>
      <c r="R301" s="63"/>
      <c r="S301" s="63"/>
      <c r="T301" s="63"/>
      <c r="U301" s="63"/>
      <c r="V301" s="63"/>
      <c r="W301" s="63"/>
      <c r="X301" s="63"/>
      <c r="Y301" s="63"/>
      <c r="Z301" s="62">
        <v>59800</v>
      </c>
      <c r="AA301" s="62">
        <v>3399</v>
      </c>
      <c r="AB301" s="62">
        <v>23.6</v>
      </c>
      <c r="AC301" s="62">
        <v>4983.33</v>
      </c>
    </row>
    <row r="302" spans="1:29" x14ac:dyDescent="0.25">
      <c r="A302" s="61" t="s">
        <v>328</v>
      </c>
      <c r="B302" s="61" t="s">
        <v>329</v>
      </c>
      <c r="C302" s="62">
        <v>2014</v>
      </c>
      <c r="D302" s="61" t="s">
        <v>75</v>
      </c>
      <c r="E302" s="62">
        <v>5</v>
      </c>
      <c r="F302" s="63"/>
      <c r="G302" s="63"/>
      <c r="H302" s="63"/>
      <c r="I302" s="63"/>
      <c r="J302" s="63"/>
      <c r="K302" s="62">
        <v>0</v>
      </c>
      <c r="L302" s="63"/>
      <c r="M302" s="63"/>
      <c r="N302" s="63"/>
      <c r="O302" s="63"/>
      <c r="P302" s="63"/>
      <c r="Q302" s="63"/>
      <c r="R302" s="63"/>
      <c r="S302" s="63"/>
      <c r="T302" s="63"/>
      <c r="U302" s="63"/>
      <c r="V302" s="63"/>
      <c r="W302" s="63"/>
      <c r="X302" s="63"/>
      <c r="Y302" s="63"/>
      <c r="Z302" s="62">
        <v>171.11</v>
      </c>
      <c r="AA302" s="62">
        <v>424</v>
      </c>
      <c r="AB302" s="62">
        <v>7.07</v>
      </c>
      <c r="AC302" s="62">
        <v>34.22</v>
      </c>
    </row>
    <row r="303" spans="1:29" x14ac:dyDescent="0.25">
      <c r="A303" s="61" t="s">
        <v>208</v>
      </c>
      <c r="B303" s="61" t="s">
        <v>209</v>
      </c>
      <c r="C303" s="62">
        <v>2004</v>
      </c>
      <c r="D303" s="61" t="s">
        <v>360</v>
      </c>
      <c r="E303" s="62">
        <v>57</v>
      </c>
      <c r="F303" s="62">
        <v>127040</v>
      </c>
      <c r="G303" s="62">
        <v>12750</v>
      </c>
      <c r="H303" s="62">
        <v>18.64</v>
      </c>
      <c r="I303" s="62">
        <v>2228.77</v>
      </c>
      <c r="J303" s="62">
        <v>118147.2</v>
      </c>
      <c r="K303" s="62">
        <v>7891</v>
      </c>
      <c r="L303" s="62">
        <v>9171</v>
      </c>
      <c r="M303" s="62">
        <v>13.41</v>
      </c>
      <c r="N303" s="62">
        <v>138.44</v>
      </c>
      <c r="O303" s="62">
        <v>95159.94</v>
      </c>
      <c r="P303" s="63"/>
      <c r="Q303" s="63"/>
      <c r="R303" s="63"/>
      <c r="S303" s="63"/>
      <c r="T303" s="63"/>
      <c r="U303" s="63"/>
      <c r="V303" s="63"/>
      <c r="W303" s="63"/>
      <c r="X303" s="63"/>
      <c r="Y303" s="63"/>
      <c r="Z303" s="62">
        <v>1211</v>
      </c>
      <c r="AA303" s="62">
        <v>4911</v>
      </c>
      <c r="AB303" s="62">
        <v>7.18</v>
      </c>
      <c r="AC303" s="62">
        <v>21.25</v>
      </c>
    </row>
    <row r="304" spans="1:29" x14ac:dyDescent="0.25">
      <c r="A304" s="61" t="s">
        <v>235</v>
      </c>
      <c r="B304" s="61" t="s">
        <v>236</v>
      </c>
      <c r="C304" s="62">
        <v>2009</v>
      </c>
      <c r="D304" s="61" t="s">
        <v>86</v>
      </c>
      <c r="E304" s="62">
        <v>69</v>
      </c>
      <c r="F304" s="62">
        <v>11115</v>
      </c>
      <c r="G304" s="62">
        <v>2242</v>
      </c>
      <c r="H304" s="62">
        <v>2.71</v>
      </c>
      <c r="I304" s="62">
        <v>161.09</v>
      </c>
      <c r="J304" s="62">
        <v>10336.950000000001</v>
      </c>
      <c r="K304" s="62">
        <v>0</v>
      </c>
      <c r="L304" s="63"/>
      <c r="M304" s="63"/>
      <c r="N304" s="63"/>
      <c r="O304" s="63"/>
      <c r="P304" s="63"/>
      <c r="Q304" s="63"/>
      <c r="R304" s="63"/>
      <c r="S304" s="63"/>
      <c r="T304" s="63"/>
      <c r="U304" s="63"/>
      <c r="V304" s="63"/>
      <c r="W304" s="63"/>
      <c r="X304" s="63"/>
      <c r="Y304" s="63"/>
      <c r="Z304" s="62">
        <v>451300</v>
      </c>
      <c r="AA304" s="62">
        <v>11774</v>
      </c>
      <c r="AB304" s="62">
        <v>14.22</v>
      </c>
      <c r="AC304" s="62">
        <v>6540.58</v>
      </c>
    </row>
    <row r="305" spans="1:29" ht="30" x14ac:dyDescent="0.25">
      <c r="A305" s="61" t="s">
        <v>361</v>
      </c>
      <c r="B305" s="61" t="s">
        <v>362</v>
      </c>
      <c r="C305" s="62">
        <v>2016</v>
      </c>
      <c r="D305" s="61" t="s">
        <v>75</v>
      </c>
      <c r="E305" s="62">
        <v>8</v>
      </c>
      <c r="F305" s="62">
        <v>4790</v>
      </c>
      <c r="G305" s="62">
        <v>1039</v>
      </c>
      <c r="H305" s="62">
        <v>10.82</v>
      </c>
      <c r="I305" s="62">
        <v>598.75</v>
      </c>
      <c r="J305" s="62">
        <v>4454.7</v>
      </c>
      <c r="K305" s="62">
        <v>64</v>
      </c>
      <c r="L305" s="62">
        <v>206</v>
      </c>
      <c r="M305" s="62">
        <v>2.15</v>
      </c>
      <c r="N305" s="63"/>
      <c r="O305" s="63"/>
      <c r="P305" s="63"/>
      <c r="Q305" s="63"/>
      <c r="R305" s="63"/>
      <c r="S305" s="63"/>
      <c r="T305" s="63"/>
      <c r="U305" s="62">
        <v>2055</v>
      </c>
      <c r="V305" s="62">
        <v>3189</v>
      </c>
      <c r="W305" s="62">
        <v>33.22</v>
      </c>
      <c r="X305" s="62">
        <v>256</v>
      </c>
      <c r="Y305" s="62">
        <v>45999.12</v>
      </c>
      <c r="Z305" s="62">
        <v>78.34</v>
      </c>
      <c r="AA305" s="62">
        <v>8899</v>
      </c>
      <c r="AB305" s="62">
        <v>92.7</v>
      </c>
      <c r="AC305" s="62">
        <v>9.7899999999999991</v>
      </c>
    </row>
    <row r="306" spans="1:29" ht="30" x14ac:dyDescent="0.25">
      <c r="A306" s="61" t="s">
        <v>87</v>
      </c>
      <c r="B306" s="61" t="s">
        <v>88</v>
      </c>
      <c r="C306" s="62">
        <v>2003</v>
      </c>
      <c r="D306" s="61" t="s">
        <v>94</v>
      </c>
      <c r="E306" s="62">
        <v>2</v>
      </c>
      <c r="F306" s="63"/>
      <c r="G306" s="63"/>
      <c r="H306" s="63"/>
      <c r="I306" s="63"/>
      <c r="J306" s="63"/>
      <c r="K306" s="62">
        <v>376.33</v>
      </c>
      <c r="L306" s="62">
        <v>538</v>
      </c>
      <c r="M306" s="62">
        <v>22.42</v>
      </c>
      <c r="N306" s="62">
        <v>188.17</v>
      </c>
      <c r="O306" s="62">
        <v>4538.32</v>
      </c>
      <c r="P306" s="63"/>
      <c r="Q306" s="63"/>
      <c r="R306" s="63"/>
      <c r="S306" s="63"/>
      <c r="T306" s="63"/>
      <c r="U306" s="63"/>
      <c r="V306" s="63"/>
      <c r="W306" s="63"/>
      <c r="X306" s="63"/>
      <c r="Y306" s="63"/>
      <c r="Z306" s="62">
        <v>4848</v>
      </c>
      <c r="AA306" s="62">
        <v>366</v>
      </c>
      <c r="AB306" s="62">
        <v>15.25</v>
      </c>
      <c r="AC306" s="62">
        <v>2424</v>
      </c>
    </row>
    <row r="307" spans="1:29" x14ac:dyDescent="0.25">
      <c r="A307" s="61" t="s">
        <v>107</v>
      </c>
      <c r="B307" s="61" t="s">
        <v>108</v>
      </c>
      <c r="C307" s="62">
        <v>2017</v>
      </c>
      <c r="D307" s="61" t="s">
        <v>89</v>
      </c>
      <c r="E307" s="62">
        <v>100</v>
      </c>
      <c r="F307" s="62">
        <v>790129</v>
      </c>
      <c r="G307" s="62">
        <v>144369</v>
      </c>
      <c r="H307" s="62">
        <v>120.31</v>
      </c>
      <c r="I307" s="62">
        <v>7901.29</v>
      </c>
      <c r="J307" s="62">
        <v>734819.97</v>
      </c>
      <c r="K307" s="62">
        <v>8307.4699999999993</v>
      </c>
      <c r="L307" s="62">
        <v>10287</v>
      </c>
      <c r="M307" s="62">
        <v>8.57</v>
      </c>
      <c r="N307" s="62">
        <v>83.07</v>
      </c>
      <c r="O307" s="62">
        <v>100182.25</v>
      </c>
      <c r="P307" s="63"/>
      <c r="Q307" s="63"/>
      <c r="R307" s="63"/>
      <c r="S307" s="63"/>
      <c r="T307" s="63"/>
      <c r="U307" s="63"/>
      <c r="V307" s="63"/>
      <c r="W307" s="63"/>
      <c r="X307" s="63"/>
      <c r="Y307" s="63"/>
      <c r="Z307" s="62">
        <v>0</v>
      </c>
      <c r="AA307" s="62">
        <v>53300</v>
      </c>
      <c r="AB307" s="62">
        <v>44.42</v>
      </c>
      <c r="AC307" s="62">
        <v>0</v>
      </c>
    </row>
    <row r="308" spans="1:29" ht="30" x14ac:dyDescent="0.25">
      <c r="A308" s="61" t="s">
        <v>153</v>
      </c>
      <c r="B308" s="61" t="s">
        <v>154</v>
      </c>
      <c r="C308" s="62">
        <v>2006</v>
      </c>
      <c r="D308" s="61" t="s">
        <v>78</v>
      </c>
      <c r="E308" s="62">
        <v>75</v>
      </c>
      <c r="F308" s="62">
        <v>244560</v>
      </c>
      <c r="G308" s="62">
        <v>35263</v>
      </c>
      <c r="H308" s="62">
        <v>39.18</v>
      </c>
      <c r="I308" s="62">
        <v>3260.8</v>
      </c>
      <c r="J308" s="62">
        <v>227440.8</v>
      </c>
      <c r="K308" s="62">
        <v>39153.25</v>
      </c>
      <c r="L308" s="62">
        <v>63885</v>
      </c>
      <c r="M308" s="62">
        <v>70.98</v>
      </c>
      <c r="N308" s="63"/>
      <c r="O308" s="63"/>
      <c r="P308" s="63"/>
      <c r="Q308" s="63"/>
      <c r="R308" s="63"/>
      <c r="S308" s="63"/>
      <c r="T308" s="63"/>
      <c r="U308" s="63"/>
      <c r="V308" s="63"/>
      <c r="W308" s="63"/>
      <c r="X308" s="63"/>
      <c r="Y308" s="63"/>
      <c r="Z308" s="62">
        <v>4690</v>
      </c>
      <c r="AA308" s="62">
        <v>26670</v>
      </c>
      <c r="AB308" s="62">
        <v>29.63</v>
      </c>
      <c r="AC308" s="62">
        <v>62.53</v>
      </c>
    </row>
    <row r="309" spans="1:29" ht="30" x14ac:dyDescent="0.25">
      <c r="A309" s="61" t="s">
        <v>309</v>
      </c>
      <c r="B309" s="61" t="s">
        <v>310</v>
      </c>
      <c r="C309" s="62">
        <v>2006</v>
      </c>
      <c r="D309" s="61" t="s">
        <v>99</v>
      </c>
      <c r="E309" s="62">
        <v>71</v>
      </c>
      <c r="F309" s="62">
        <v>679280</v>
      </c>
      <c r="G309" s="62">
        <v>114646</v>
      </c>
      <c r="H309" s="62">
        <v>134.56</v>
      </c>
      <c r="I309" s="62">
        <v>9567.32</v>
      </c>
      <c r="J309" s="62">
        <v>631730.4</v>
      </c>
      <c r="K309" s="62">
        <v>0</v>
      </c>
      <c r="L309" s="62">
        <v>0</v>
      </c>
      <c r="M309" s="62">
        <v>0</v>
      </c>
      <c r="N309" s="63"/>
      <c r="O309" s="63"/>
      <c r="P309" s="62">
        <v>0</v>
      </c>
      <c r="Q309" s="62">
        <v>0</v>
      </c>
      <c r="R309" s="62">
        <v>0</v>
      </c>
      <c r="S309" s="62">
        <v>0</v>
      </c>
      <c r="T309" s="62">
        <v>0</v>
      </c>
      <c r="U309" s="62">
        <v>0</v>
      </c>
      <c r="V309" s="62">
        <v>0</v>
      </c>
      <c r="W309" s="62">
        <v>0</v>
      </c>
      <c r="X309" s="62">
        <v>0</v>
      </c>
      <c r="Y309" s="62">
        <v>0</v>
      </c>
      <c r="Z309" s="62">
        <v>3206</v>
      </c>
      <c r="AA309" s="62">
        <v>4780</v>
      </c>
      <c r="AB309" s="62">
        <v>5.61</v>
      </c>
      <c r="AC309" s="62">
        <v>45.15</v>
      </c>
    </row>
    <row r="310" spans="1:29" ht="30" x14ac:dyDescent="0.25">
      <c r="A310" s="61" t="s">
        <v>363</v>
      </c>
      <c r="B310" s="61" t="s">
        <v>364</v>
      </c>
      <c r="C310" s="62">
        <v>2016</v>
      </c>
      <c r="D310" s="61" t="s">
        <v>78</v>
      </c>
      <c r="E310" s="62">
        <v>56</v>
      </c>
      <c r="F310" s="62">
        <v>442814</v>
      </c>
      <c r="G310" s="62">
        <v>78502</v>
      </c>
      <c r="H310" s="62">
        <v>116.82</v>
      </c>
      <c r="I310" s="62">
        <v>7907.39</v>
      </c>
      <c r="J310" s="62">
        <v>411817.02</v>
      </c>
      <c r="K310" s="62">
        <v>0</v>
      </c>
      <c r="L310" s="63"/>
      <c r="M310" s="63"/>
      <c r="N310" s="63"/>
      <c r="O310" s="63"/>
      <c r="P310" s="63"/>
      <c r="Q310" s="63"/>
      <c r="R310" s="63"/>
      <c r="S310" s="63"/>
      <c r="T310" s="63"/>
      <c r="U310" s="63"/>
      <c r="V310" s="63"/>
      <c r="W310" s="63"/>
      <c r="X310" s="63"/>
      <c r="Y310" s="63"/>
      <c r="Z310" s="62">
        <v>1142.97</v>
      </c>
      <c r="AA310" s="62">
        <v>3455</v>
      </c>
      <c r="AB310" s="62">
        <v>5.14</v>
      </c>
      <c r="AC310" s="62">
        <v>20.41</v>
      </c>
    </row>
    <row r="311" spans="1:29" ht="30" x14ac:dyDescent="0.25">
      <c r="A311" s="61" t="s">
        <v>365</v>
      </c>
      <c r="B311" s="61" t="s">
        <v>366</v>
      </c>
      <c r="C311" s="62">
        <v>2016</v>
      </c>
      <c r="D311" s="61" t="s">
        <v>86</v>
      </c>
      <c r="E311" s="62">
        <v>42</v>
      </c>
      <c r="F311" s="62">
        <v>19040</v>
      </c>
      <c r="G311" s="62">
        <v>2936</v>
      </c>
      <c r="H311" s="62">
        <v>5.83</v>
      </c>
      <c r="I311" s="62">
        <v>453.33</v>
      </c>
      <c r="J311" s="62">
        <v>17707.2</v>
      </c>
      <c r="K311" s="62">
        <v>852.57</v>
      </c>
      <c r="L311" s="62">
        <v>1388</v>
      </c>
      <c r="M311" s="62">
        <v>2.75</v>
      </c>
      <c r="N311" s="62">
        <v>20.3</v>
      </c>
      <c r="O311" s="62">
        <v>10281.4</v>
      </c>
      <c r="P311" s="63"/>
      <c r="Q311" s="63"/>
      <c r="R311" s="63"/>
      <c r="S311" s="63"/>
      <c r="T311" s="63"/>
      <c r="U311" s="63"/>
      <c r="V311" s="63"/>
      <c r="W311" s="63"/>
      <c r="X311" s="63"/>
      <c r="Y311" s="63"/>
      <c r="Z311" s="62">
        <v>215137.34</v>
      </c>
      <c r="AA311" s="62">
        <v>16312</v>
      </c>
      <c r="AB311" s="62">
        <v>32.369999999999997</v>
      </c>
      <c r="AC311" s="62">
        <v>5122.32</v>
      </c>
    </row>
    <row r="312" spans="1:29" ht="30" x14ac:dyDescent="0.25">
      <c r="A312" s="61" t="s">
        <v>367</v>
      </c>
      <c r="B312" s="61" t="s">
        <v>368</v>
      </c>
      <c r="C312" s="62">
        <v>2010</v>
      </c>
      <c r="D312" s="61" t="s">
        <v>78</v>
      </c>
      <c r="E312" s="62">
        <v>50</v>
      </c>
      <c r="F312" s="62">
        <v>130571</v>
      </c>
      <c r="G312" s="62">
        <v>21432</v>
      </c>
      <c r="H312" s="62">
        <v>35.72</v>
      </c>
      <c r="I312" s="62">
        <v>2611.42</v>
      </c>
      <c r="J312" s="62">
        <v>121431.03</v>
      </c>
      <c r="K312" s="62">
        <v>18794.37</v>
      </c>
      <c r="L312" s="62">
        <v>32934</v>
      </c>
      <c r="M312" s="62">
        <v>54.89</v>
      </c>
      <c r="N312" s="62">
        <v>375.89</v>
      </c>
      <c r="O312" s="62">
        <v>226647</v>
      </c>
      <c r="P312" s="63"/>
      <c r="Q312" s="63"/>
      <c r="R312" s="63"/>
      <c r="S312" s="63"/>
      <c r="T312" s="63"/>
      <c r="U312" s="63"/>
      <c r="V312" s="63"/>
      <c r="W312" s="63"/>
      <c r="X312" s="63"/>
      <c r="Y312" s="63"/>
      <c r="Z312" s="62">
        <v>190800</v>
      </c>
      <c r="AA312" s="62">
        <v>15440</v>
      </c>
      <c r="AB312" s="62">
        <v>25.73</v>
      </c>
      <c r="AC312" s="62">
        <v>3816</v>
      </c>
    </row>
    <row r="313" spans="1:29" x14ac:dyDescent="0.25">
      <c r="A313" s="61" t="s">
        <v>369</v>
      </c>
      <c r="B313" s="61" t="s">
        <v>370</v>
      </c>
      <c r="C313" s="62">
        <v>2017</v>
      </c>
      <c r="D313" s="61" t="s">
        <v>78</v>
      </c>
      <c r="E313" s="62">
        <v>64</v>
      </c>
      <c r="F313" s="62">
        <v>461353</v>
      </c>
      <c r="G313" s="62">
        <v>104822</v>
      </c>
      <c r="H313" s="62">
        <v>136.49</v>
      </c>
      <c r="I313" s="62">
        <v>7208.64</v>
      </c>
      <c r="J313" s="62">
        <v>429058.29</v>
      </c>
      <c r="K313" s="62">
        <v>0</v>
      </c>
      <c r="L313" s="63"/>
      <c r="M313" s="63"/>
      <c r="N313" s="63"/>
      <c r="O313" s="63"/>
      <c r="P313" s="63"/>
      <c r="Q313" s="63"/>
      <c r="R313" s="63"/>
      <c r="S313" s="63"/>
      <c r="T313" s="63"/>
      <c r="U313" s="63"/>
      <c r="V313" s="63"/>
      <c r="W313" s="63"/>
      <c r="X313" s="63"/>
      <c r="Y313" s="63"/>
      <c r="Z313" s="62">
        <v>1382.91</v>
      </c>
      <c r="AA313" s="62">
        <v>12651</v>
      </c>
      <c r="AB313" s="62">
        <v>16.47</v>
      </c>
      <c r="AC313" s="62">
        <v>21.61</v>
      </c>
    </row>
    <row r="314" spans="1:29" ht="30" x14ac:dyDescent="0.25">
      <c r="A314" s="61" t="s">
        <v>245</v>
      </c>
      <c r="B314" s="61" t="s">
        <v>246</v>
      </c>
      <c r="C314" s="62">
        <v>2011</v>
      </c>
      <c r="D314" s="61" t="s">
        <v>94</v>
      </c>
      <c r="E314" s="62">
        <v>4</v>
      </c>
      <c r="F314" s="63"/>
      <c r="G314" s="63"/>
      <c r="H314" s="63"/>
      <c r="I314" s="63"/>
      <c r="J314" s="63"/>
      <c r="K314" s="62">
        <v>0</v>
      </c>
      <c r="L314" s="63"/>
      <c r="M314" s="63"/>
      <c r="N314" s="63"/>
      <c r="O314" s="63"/>
      <c r="P314" s="63"/>
      <c r="Q314" s="63"/>
      <c r="R314" s="63"/>
      <c r="S314" s="63"/>
      <c r="T314" s="63"/>
      <c r="U314" s="63"/>
      <c r="V314" s="63"/>
      <c r="W314" s="63"/>
      <c r="X314" s="63"/>
      <c r="Y314" s="63"/>
      <c r="Z314" s="62">
        <v>24500</v>
      </c>
      <c r="AA314" s="62">
        <v>2359</v>
      </c>
      <c r="AB314" s="62">
        <v>49.15</v>
      </c>
      <c r="AC314" s="62">
        <v>6125</v>
      </c>
    </row>
    <row r="315" spans="1:29" x14ac:dyDescent="0.25">
      <c r="A315" s="61" t="s">
        <v>163</v>
      </c>
      <c r="B315" s="61" t="s">
        <v>164</v>
      </c>
      <c r="C315" s="62">
        <v>2011</v>
      </c>
      <c r="D315" s="61" t="s">
        <v>72</v>
      </c>
      <c r="E315" s="62">
        <v>104</v>
      </c>
      <c r="F315" s="62">
        <v>763845</v>
      </c>
      <c r="G315" s="62">
        <v>99489</v>
      </c>
      <c r="H315" s="62">
        <v>79.72</v>
      </c>
      <c r="I315" s="62">
        <v>7344.66</v>
      </c>
      <c r="J315" s="62">
        <v>710375.85</v>
      </c>
      <c r="K315" s="62">
        <v>0</v>
      </c>
      <c r="L315" s="63"/>
      <c r="M315" s="63"/>
      <c r="N315" s="63"/>
      <c r="O315" s="63"/>
      <c r="P315" s="63"/>
      <c r="Q315" s="63"/>
      <c r="R315" s="63"/>
      <c r="S315" s="63"/>
      <c r="T315" s="63"/>
      <c r="U315" s="63"/>
      <c r="V315" s="63"/>
      <c r="W315" s="63"/>
      <c r="X315" s="63"/>
      <c r="Y315" s="63"/>
      <c r="Z315" s="62">
        <v>410300</v>
      </c>
      <c r="AA315" s="62">
        <v>27873</v>
      </c>
      <c r="AB315" s="62">
        <v>22.33</v>
      </c>
      <c r="AC315" s="62">
        <v>3945.19</v>
      </c>
    </row>
    <row r="316" spans="1:29" x14ac:dyDescent="0.25">
      <c r="A316" s="61" t="s">
        <v>192</v>
      </c>
      <c r="B316" s="61" t="s">
        <v>193</v>
      </c>
      <c r="C316" s="62">
        <v>2012</v>
      </c>
      <c r="D316" s="61" t="s">
        <v>135</v>
      </c>
      <c r="E316" s="62">
        <v>12</v>
      </c>
      <c r="F316" s="63"/>
      <c r="G316" s="63"/>
      <c r="H316" s="63"/>
      <c r="I316" s="63"/>
      <c r="J316" s="63"/>
      <c r="K316" s="62">
        <v>0</v>
      </c>
      <c r="L316" s="63"/>
      <c r="M316" s="63"/>
      <c r="N316" s="63"/>
      <c r="O316" s="63"/>
      <c r="P316" s="63"/>
      <c r="Q316" s="63"/>
      <c r="R316" s="63"/>
      <c r="S316" s="63"/>
      <c r="T316" s="63"/>
      <c r="U316" s="63"/>
      <c r="V316" s="63"/>
      <c r="W316" s="63"/>
      <c r="X316" s="63"/>
      <c r="Y316" s="63"/>
      <c r="Z316" s="62">
        <v>0</v>
      </c>
      <c r="AA316" s="63"/>
      <c r="AB316" s="63"/>
      <c r="AC316" s="62">
        <v>0</v>
      </c>
    </row>
    <row r="317" spans="1:29" ht="30" x14ac:dyDescent="0.25">
      <c r="A317" s="61" t="s">
        <v>237</v>
      </c>
      <c r="B317" s="61" t="s">
        <v>238</v>
      </c>
      <c r="C317" s="62">
        <v>2015</v>
      </c>
      <c r="D317" s="61" t="s">
        <v>75</v>
      </c>
      <c r="E317" s="62">
        <v>20</v>
      </c>
      <c r="F317" s="62">
        <v>435</v>
      </c>
      <c r="G317" s="62">
        <v>243</v>
      </c>
      <c r="H317" s="62">
        <v>1.01</v>
      </c>
      <c r="I317" s="62">
        <v>21.75</v>
      </c>
      <c r="J317" s="62">
        <v>404.55</v>
      </c>
      <c r="K317" s="62">
        <v>5608.15</v>
      </c>
      <c r="L317" s="62">
        <v>6710</v>
      </c>
      <c r="M317" s="62">
        <v>27.96</v>
      </c>
      <c r="N317" s="62">
        <v>280.41000000000003</v>
      </c>
      <c r="O317" s="62">
        <v>67630.33</v>
      </c>
      <c r="P317" s="63"/>
      <c r="Q317" s="63"/>
      <c r="R317" s="63"/>
      <c r="S317" s="63"/>
      <c r="T317" s="63"/>
      <c r="U317" s="63"/>
      <c r="V317" s="63"/>
      <c r="W317" s="63"/>
      <c r="X317" s="63"/>
      <c r="Y317" s="63"/>
      <c r="Z317" s="62">
        <v>121074.19</v>
      </c>
      <c r="AA317" s="62">
        <v>11172</v>
      </c>
      <c r="AB317" s="62">
        <v>46.55</v>
      </c>
      <c r="AC317" s="62">
        <v>6053.71</v>
      </c>
    </row>
    <row r="318" spans="1:29" x14ac:dyDescent="0.25">
      <c r="A318" s="61" t="s">
        <v>107</v>
      </c>
      <c r="B318" s="61" t="s">
        <v>108</v>
      </c>
      <c r="C318" s="62">
        <v>2018</v>
      </c>
      <c r="D318" s="61" t="s">
        <v>72</v>
      </c>
      <c r="E318" s="62">
        <v>45</v>
      </c>
      <c r="F318" s="62">
        <v>136360</v>
      </c>
      <c r="G318" s="62">
        <v>28958</v>
      </c>
      <c r="H318" s="62">
        <v>53.63</v>
      </c>
      <c r="I318" s="62">
        <v>3030.22</v>
      </c>
      <c r="J318" s="62">
        <v>126814.8</v>
      </c>
      <c r="K318" s="62">
        <v>11212.42</v>
      </c>
      <c r="L318" s="62">
        <v>12863</v>
      </c>
      <c r="M318" s="62">
        <v>23.82</v>
      </c>
      <c r="N318" s="62">
        <v>249.16</v>
      </c>
      <c r="O318" s="62">
        <v>135213.88</v>
      </c>
      <c r="P318" s="63"/>
      <c r="Q318" s="63"/>
      <c r="R318" s="63"/>
      <c r="S318" s="63"/>
      <c r="T318" s="63"/>
      <c r="U318" s="63"/>
      <c r="V318" s="63"/>
      <c r="W318" s="63"/>
      <c r="X318" s="63"/>
      <c r="Y318" s="63"/>
      <c r="Z318" s="62">
        <v>0</v>
      </c>
      <c r="AA318" s="62">
        <v>23986</v>
      </c>
      <c r="AB318" s="62">
        <v>44.42</v>
      </c>
      <c r="AC318" s="62">
        <v>0</v>
      </c>
    </row>
    <row r="319" spans="1:29" x14ac:dyDescent="0.25">
      <c r="A319" s="61" t="s">
        <v>371</v>
      </c>
      <c r="B319" s="61" t="s">
        <v>372</v>
      </c>
      <c r="C319" s="62">
        <v>2013</v>
      </c>
      <c r="D319" s="61" t="s">
        <v>99</v>
      </c>
      <c r="E319" s="62">
        <v>31</v>
      </c>
      <c r="F319" s="62">
        <v>46320</v>
      </c>
      <c r="G319" s="62">
        <v>7538</v>
      </c>
      <c r="H319" s="62">
        <v>20.260000000000002</v>
      </c>
      <c r="I319" s="62">
        <v>1494.19</v>
      </c>
      <c r="J319" s="62">
        <v>43077.599999999999</v>
      </c>
      <c r="K319" s="62">
        <v>0</v>
      </c>
      <c r="L319" s="63"/>
      <c r="M319" s="63"/>
      <c r="N319" s="63"/>
      <c r="O319" s="63"/>
      <c r="P319" s="63"/>
      <c r="Q319" s="63"/>
      <c r="R319" s="63"/>
      <c r="S319" s="63"/>
      <c r="T319" s="63"/>
      <c r="U319" s="63"/>
      <c r="V319" s="63"/>
      <c r="W319" s="63"/>
      <c r="X319" s="63"/>
      <c r="Y319" s="63"/>
      <c r="Z319" s="62">
        <v>0</v>
      </c>
      <c r="AA319" s="63"/>
      <c r="AB319" s="63"/>
      <c r="AC319" s="62">
        <v>0</v>
      </c>
    </row>
    <row r="320" spans="1:29" x14ac:dyDescent="0.25">
      <c r="A320" s="61" t="s">
        <v>113</v>
      </c>
      <c r="B320" s="61" t="s">
        <v>114</v>
      </c>
      <c r="C320" s="62">
        <v>2016</v>
      </c>
      <c r="D320" s="61" t="s">
        <v>373</v>
      </c>
      <c r="E320" s="62">
        <v>4</v>
      </c>
      <c r="F320" s="63"/>
      <c r="G320" s="63"/>
      <c r="H320" s="63"/>
      <c r="I320" s="63"/>
      <c r="J320" s="63"/>
      <c r="K320" s="62">
        <v>0</v>
      </c>
      <c r="L320" s="63"/>
      <c r="M320" s="63"/>
      <c r="N320" s="63"/>
      <c r="O320" s="63"/>
      <c r="P320" s="63"/>
      <c r="Q320" s="63"/>
      <c r="R320" s="63"/>
      <c r="S320" s="63"/>
      <c r="T320" s="63"/>
      <c r="U320" s="63"/>
      <c r="V320" s="63"/>
      <c r="W320" s="63"/>
      <c r="X320" s="63"/>
      <c r="Y320" s="63"/>
      <c r="Z320" s="62">
        <v>0</v>
      </c>
      <c r="AA320" s="63"/>
      <c r="AB320" s="63"/>
      <c r="AC320" s="62">
        <v>0</v>
      </c>
    </row>
    <row r="321" spans="1:29" ht="30" x14ac:dyDescent="0.25">
      <c r="A321" s="61" t="s">
        <v>224</v>
      </c>
      <c r="B321" s="61" t="s">
        <v>225</v>
      </c>
      <c r="C321" s="62">
        <v>2017</v>
      </c>
      <c r="D321" s="61" t="s">
        <v>226</v>
      </c>
      <c r="E321" s="62">
        <v>51</v>
      </c>
      <c r="F321" s="62">
        <v>91759</v>
      </c>
      <c r="G321" s="62">
        <v>12079</v>
      </c>
      <c r="H321" s="62">
        <v>19.739999999999998</v>
      </c>
      <c r="I321" s="62">
        <v>1799.2</v>
      </c>
      <c r="J321" s="62">
        <v>85335.87</v>
      </c>
      <c r="K321" s="62">
        <v>9265.76</v>
      </c>
      <c r="L321" s="62">
        <v>10836</v>
      </c>
      <c r="M321" s="62">
        <v>17.71</v>
      </c>
      <c r="N321" s="63"/>
      <c r="O321" s="63"/>
      <c r="P321" s="63"/>
      <c r="Q321" s="63"/>
      <c r="R321" s="63"/>
      <c r="S321" s="63"/>
      <c r="T321" s="63"/>
      <c r="U321" s="63"/>
      <c r="V321" s="63"/>
      <c r="W321" s="63"/>
      <c r="X321" s="63"/>
      <c r="Y321" s="63"/>
      <c r="Z321" s="62">
        <v>1965.64</v>
      </c>
      <c r="AA321" s="62">
        <v>11220</v>
      </c>
      <c r="AB321" s="62">
        <v>18.329999999999998</v>
      </c>
      <c r="AC321" s="62">
        <v>38.54</v>
      </c>
    </row>
    <row r="322" spans="1:29" x14ac:dyDescent="0.25">
      <c r="A322" s="61" t="s">
        <v>374</v>
      </c>
      <c r="B322" s="61" t="s">
        <v>375</v>
      </c>
      <c r="C322" s="62">
        <v>2014</v>
      </c>
      <c r="D322" s="61" t="s">
        <v>78</v>
      </c>
      <c r="E322" s="62">
        <v>64</v>
      </c>
      <c r="F322" s="62">
        <v>133560</v>
      </c>
      <c r="G322" s="62">
        <v>19921</v>
      </c>
      <c r="H322" s="62">
        <v>25.94</v>
      </c>
      <c r="I322" s="62">
        <v>2086.88</v>
      </c>
      <c r="J322" s="62">
        <v>124210.8</v>
      </c>
      <c r="K322" s="62">
        <v>22035.89</v>
      </c>
      <c r="L322" s="62">
        <v>29909</v>
      </c>
      <c r="M322" s="62">
        <v>38.94</v>
      </c>
      <c r="N322" s="62">
        <v>344.31</v>
      </c>
      <c r="O322" s="62">
        <v>265737.38</v>
      </c>
      <c r="P322" s="63"/>
      <c r="Q322" s="63"/>
      <c r="R322" s="63"/>
      <c r="S322" s="63"/>
      <c r="T322" s="63"/>
      <c r="U322" s="63"/>
      <c r="V322" s="63"/>
      <c r="W322" s="63"/>
      <c r="X322" s="63"/>
      <c r="Y322" s="63"/>
      <c r="Z322" s="62">
        <v>1569</v>
      </c>
      <c r="AA322" s="62">
        <v>18969</v>
      </c>
      <c r="AB322" s="62">
        <v>24.7</v>
      </c>
      <c r="AC322" s="62">
        <v>24.52</v>
      </c>
    </row>
    <row r="323" spans="1:29" x14ac:dyDescent="0.25">
      <c r="A323" s="61" t="s">
        <v>376</v>
      </c>
      <c r="B323" s="61" t="s">
        <v>377</v>
      </c>
      <c r="C323" s="62">
        <v>2011</v>
      </c>
      <c r="D323" s="61" t="s">
        <v>86</v>
      </c>
      <c r="E323" s="62">
        <v>56</v>
      </c>
      <c r="F323" s="62">
        <v>352114</v>
      </c>
      <c r="G323" s="62">
        <v>50878</v>
      </c>
      <c r="H323" s="62">
        <v>75.709999999999994</v>
      </c>
      <c r="I323" s="62">
        <v>6287.75</v>
      </c>
      <c r="J323" s="62">
        <v>327466.02</v>
      </c>
      <c r="K323" s="62">
        <v>39449.08</v>
      </c>
      <c r="L323" s="62">
        <v>43621</v>
      </c>
      <c r="M323" s="62">
        <v>64.91</v>
      </c>
      <c r="N323" s="62">
        <v>704.45</v>
      </c>
      <c r="O323" s="62">
        <v>475728.27</v>
      </c>
      <c r="P323" s="63"/>
      <c r="Q323" s="63"/>
      <c r="R323" s="63"/>
      <c r="S323" s="63"/>
      <c r="T323" s="63"/>
      <c r="U323" s="63"/>
      <c r="V323" s="63"/>
      <c r="W323" s="63"/>
      <c r="X323" s="63"/>
      <c r="Y323" s="63"/>
      <c r="Z323" s="62">
        <v>711740</v>
      </c>
      <c r="AA323" s="62">
        <v>38214</v>
      </c>
      <c r="AB323" s="62">
        <v>56.87</v>
      </c>
      <c r="AC323" s="62">
        <v>12709.64</v>
      </c>
    </row>
    <row r="324" spans="1:29" ht="30" x14ac:dyDescent="0.25">
      <c r="A324" s="61" t="s">
        <v>247</v>
      </c>
      <c r="B324" s="61" t="s">
        <v>248</v>
      </c>
      <c r="C324" s="62">
        <v>2010</v>
      </c>
      <c r="D324" s="61" t="s">
        <v>75</v>
      </c>
      <c r="E324" s="62">
        <v>4</v>
      </c>
      <c r="F324" s="63"/>
      <c r="G324" s="63"/>
      <c r="H324" s="63"/>
      <c r="I324" s="63"/>
      <c r="J324" s="63"/>
      <c r="K324" s="62">
        <v>0</v>
      </c>
      <c r="L324" s="63"/>
      <c r="M324" s="63"/>
      <c r="N324" s="63"/>
      <c r="O324" s="63"/>
      <c r="P324" s="63"/>
      <c r="Q324" s="63"/>
      <c r="R324" s="63"/>
      <c r="S324" s="63"/>
      <c r="T324" s="63"/>
      <c r="U324" s="63"/>
      <c r="V324" s="63"/>
      <c r="W324" s="63"/>
      <c r="X324" s="63"/>
      <c r="Y324" s="63"/>
      <c r="Z324" s="62">
        <v>44</v>
      </c>
      <c r="AA324" s="62">
        <v>2438</v>
      </c>
      <c r="AB324" s="62">
        <v>50.79</v>
      </c>
      <c r="AC324" s="62">
        <v>11</v>
      </c>
    </row>
    <row r="325" spans="1:29" ht="30" x14ac:dyDescent="0.25">
      <c r="A325" s="61" t="s">
        <v>378</v>
      </c>
      <c r="B325" s="61" t="s">
        <v>379</v>
      </c>
      <c r="C325" s="62">
        <v>2016</v>
      </c>
      <c r="D325" s="61" t="s">
        <v>99</v>
      </c>
      <c r="E325" s="62">
        <v>37</v>
      </c>
      <c r="F325" s="62">
        <v>338393</v>
      </c>
      <c r="G325" s="62">
        <v>62739</v>
      </c>
      <c r="H325" s="62">
        <v>141.30000000000001</v>
      </c>
      <c r="I325" s="62">
        <v>9145.76</v>
      </c>
      <c r="J325" s="62">
        <v>314705.49</v>
      </c>
      <c r="K325" s="62">
        <v>0</v>
      </c>
      <c r="L325" s="63"/>
      <c r="M325" s="63"/>
      <c r="N325" s="63"/>
      <c r="O325" s="63"/>
      <c r="P325" s="63"/>
      <c r="Q325" s="63"/>
      <c r="R325" s="63"/>
      <c r="S325" s="63"/>
      <c r="T325" s="63"/>
      <c r="U325" s="63"/>
      <c r="V325" s="63"/>
      <c r="W325" s="63"/>
      <c r="X325" s="63"/>
      <c r="Y325" s="63"/>
      <c r="Z325" s="62">
        <v>71224</v>
      </c>
      <c r="AA325" s="62">
        <v>8656</v>
      </c>
      <c r="AB325" s="62">
        <v>19.5</v>
      </c>
      <c r="AC325" s="62">
        <v>1924.97</v>
      </c>
    </row>
    <row r="326" spans="1:29" x14ac:dyDescent="0.25">
      <c r="A326" s="61" t="s">
        <v>380</v>
      </c>
      <c r="B326" s="61" t="s">
        <v>381</v>
      </c>
      <c r="C326" s="62">
        <v>2006</v>
      </c>
      <c r="D326" s="61" t="s">
        <v>78</v>
      </c>
      <c r="E326" s="62">
        <v>64</v>
      </c>
      <c r="F326" s="62">
        <v>669600</v>
      </c>
      <c r="G326" s="62">
        <v>91406</v>
      </c>
      <c r="H326" s="62">
        <v>119.02</v>
      </c>
      <c r="I326" s="62">
        <v>10462.5</v>
      </c>
      <c r="J326" s="62">
        <v>622728</v>
      </c>
      <c r="K326" s="62">
        <v>0</v>
      </c>
      <c r="L326" s="63"/>
      <c r="M326" s="63"/>
      <c r="N326" s="63"/>
      <c r="O326" s="63"/>
      <c r="P326" s="63"/>
      <c r="Q326" s="63"/>
      <c r="R326" s="63"/>
      <c r="S326" s="63"/>
      <c r="T326" s="63"/>
      <c r="U326" s="63"/>
      <c r="V326" s="63"/>
      <c r="W326" s="63"/>
      <c r="X326" s="63"/>
      <c r="Y326" s="63"/>
      <c r="Z326" s="62">
        <v>193900</v>
      </c>
      <c r="AA326" s="62">
        <v>5817</v>
      </c>
      <c r="AB326" s="62">
        <v>7.57</v>
      </c>
      <c r="AC326" s="62">
        <v>3029.69</v>
      </c>
    </row>
    <row r="327" spans="1:29" x14ac:dyDescent="0.25">
      <c r="A327" s="61" t="s">
        <v>102</v>
      </c>
      <c r="B327" s="61" t="s">
        <v>103</v>
      </c>
      <c r="C327" s="62">
        <v>2008</v>
      </c>
      <c r="D327" s="61" t="s">
        <v>89</v>
      </c>
      <c r="E327" s="62">
        <v>36</v>
      </c>
      <c r="F327" s="62">
        <v>52252</v>
      </c>
      <c r="G327" s="62">
        <v>8363</v>
      </c>
      <c r="H327" s="62">
        <v>19.36</v>
      </c>
      <c r="I327" s="62">
        <v>1451.44</v>
      </c>
      <c r="J327" s="62">
        <v>48594.36</v>
      </c>
      <c r="K327" s="62">
        <v>25155.19</v>
      </c>
      <c r="L327" s="62">
        <v>24783</v>
      </c>
      <c r="M327" s="62">
        <v>57.37</v>
      </c>
      <c r="N327" s="62">
        <v>698.76</v>
      </c>
      <c r="O327" s="62">
        <v>303353.96999999997</v>
      </c>
      <c r="P327" s="63"/>
      <c r="Q327" s="63"/>
      <c r="R327" s="63"/>
      <c r="S327" s="63"/>
      <c r="T327" s="63"/>
      <c r="U327" s="63"/>
      <c r="V327" s="63"/>
      <c r="W327" s="63"/>
      <c r="X327" s="63"/>
      <c r="Y327" s="63"/>
      <c r="Z327" s="62">
        <v>2594</v>
      </c>
      <c r="AA327" s="62">
        <v>29647</v>
      </c>
      <c r="AB327" s="62">
        <v>68.63</v>
      </c>
      <c r="AC327" s="62">
        <v>72.06</v>
      </c>
    </row>
    <row r="328" spans="1:29" ht="30" x14ac:dyDescent="0.25">
      <c r="A328" s="61" t="s">
        <v>180</v>
      </c>
      <c r="B328" s="61" t="s">
        <v>181</v>
      </c>
      <c r="C328" s="62">
        <v>2016</v>
      </c>
      <c r="D328" s="61" t="s">
        <v>78</v>
      </c>
      <c r="E328" s="62">
        <v>50</v>
      </c>
      <c r="F328" s="62">
        <v>198800</v>
      </c>
      <c r="G328" s="62">
        <v>25967</v>
      </c>
      <c r="H328" s="62">
        <v>43.28</v>
      </c>
      <c r="I328" s="62">
        <v>3976</v>
      </c>
      <c r="J328" s="62">
        <v>184884</v>
      </c>
      <c r="K328" s="62">
        <v>32100.87</v>
      </c>
      <c r="L328" s="62">
        <v>39383</v>
      </c>
      <c r="M328" s="62">
        <v>65.64</v>
      </c>
      <c r="N328" s="62">
        <v>642.02</v>
      </c>
      <c r="O328" s="62">
        <v>387114.06</v>
      </c>
      <c r="P328" s="63"/>
      <c r="Q328" s="63"/>
      <c r="R328" s="63"/>
      <c r="S328" s="63"/>
      <c r="T328" s="63"/>
      <c r="U328" s="63"/>
      <c r="V328" s="63"/>
      <c r="W328" s="63"/>
      <c r="X328" s="63"/>
      <c r="Y328" s="63"/>
      <c r="Z328" s="62">
        <v>1595</v>
      </c>
      <c r="AA328" s="62">
        <v>19469</v>
      </c>
      <c r="AB328" s="62">
        <v>32.450000000000003</v>
      </c>
      <c r="AC328" s="62">
        <v>31.9</v>
      </c>
    </row>
    <row r="329" spans="1:29" x14ac:dyDescent="0.25">
      <c r="A329" s="61" t="s">
        <v>163</v>
      </c>
      <c r="B329" s="61" t="s">
        <v>164</v>
      </c>
      <c r="C329" s="62">
        <v>2004</v>
      </c>
      <c r="D329" s="61" t="s">
        <v>382</v>
      </c>
      <c r="E329" s="62">
        <v>16</v>
      </c>
      <c r="F329" s="62">
        <v>62320</v>
      </c>
      <c r="G329" s="62">
        <v>7623</v>
      </c>
      <c r="H329" s="62">
        <v>39.700000000000003</v>
      </c>
      <c r="I329" s="62">
        <v>3895</v>
      </c>
      <c r="J329" s="62">
        <v>57957.599999999999</v>
      </c>
      <c r="K329" s="62">
        <v>15536.37</v>
      </c>
      <c r="L329" s="62">
        <v>3325</v>
      </c>
      <c r="M329" s="62">
        <v>17.32</v>
      </c>
      <c r="N329" s="62">
        <v>971.02</v>
      </c>
      <c r="O329" s="62">
        <v>187357.78</v>
      </c>
      <c r="P329" s="63"/>
      <c r="Q329" s="63"/>
      <c r="R329" s="63"/>
      <c r="S329" s="63"/>
      <c r="T329" s="63"/>
      <c r="U329" s="63"/>
      <c r="V329" s="63"/>
      <c r="W329" s="63"/>
      <c r="X329" s="63"/>
      <c r="Y329" s="63"/>
      <c r="Z329" s="62">
        <v>39000</v>
      </c>
      <c r="AA329" s="62">
        <v>2196</v>
      </c>
      <c r="AB329" s="62">
        <v>11.44</v>
      </c>
      <c r="AC329" s="62">
        <v>2437.5</v>
      </c>
    </row>
    <row r="330" spans="1:29" x14ac:dyDescent="0.25">
      <c r="A330" s="61" t="s">
        <v>157</v>
      </c>
      <c r="B330" s="61" t="s">
        <v>158</v>
      </c>
      <c r="C330" s="62">
        <v>2008</v>
      </c>
      <c r="D330" s="61" t="s">
        <v>75</v>
      </c>
      <c r="E330" s="62">
        <v>12</v>
      </c>
      <c r="F330" s="62">
        <v>425</v>
      </c>
      <c r="G330" s="62">
        <v>101</v>
      </c>
      <c r="H330" s="62">
        <v>0.7</v>
      </c>
      <c r="I330" s="62">
        <v>35.42</v>
      </c>
      <c r="J330" s="62">
        <v>395.25</v>
      </c>
      <c r="K330" s="62">
        <v>177.5</v>
      </c>
      <c r="L330" s="62">
        <v>335</v>
      </c>
      <c r="M330" s="62">
        <v>2.33</v>
      </c>
      <c r="N330" s="62">
        <v>14.79</v>
      </c>
      <c r="O330" s="62">
        <v>2140.5</v>
      </c>
      <c r="P330" s="63"/>
      <c r="Q330" s="63"/>
      <c r="R330" s="63"/>
      <c r="S330" s="63"/>
      <c r="T330" s="63"/>
      <c r="U330" s="63"/>
      <c r="V330" s="63"/>
      <c r="W330" s="63"/>
      <c r="X330" s="63"/>
      <c r="Y330" s="63"/>
      <c r="Z330" s="62">
        <v>25086.86</v>
      </c>
      <c r="AA330" s="62">
        <v>4907</v>
      </c>
      <c r="AB330" s="62">
        <v>34.08</v>
      </c>
      <c r="AC330" s="62">
        <v>2090.5700000000002</v>
      </c>
    </row>
    <row r="331" spans="1:29" ht="30" x14ac:dyDescent="0.25">
      <c r="A331" s="61" t="s">
        <v>188</v>
      </c>
      <c r="B331" s="61" t="s">
        <v>189</v>
      </c>
      <c r="C331" s="62">
        <v>2007</v>
      </c>
      <c r="D331" s="61" t="s">
        <v>104</v>
      </c>
      <c r="E331" s="62">
        <v>8</v>
      </c>
      <c r="F331" s="62">
        <v>77026</v>
      </c>
      <c r="G331" s="62">
        <v>15564</v>
      </c>
      <c r="H331" s="62">
        <v>162.13</v>
      </c>
      <c r="I331" s="62">
        <v>9628.25</v>
      </c>
      <c r="J331" s="62">
        <v>71634.179999999993</v>
      </c>
      <c r="K331" s="62">
        <v>9467.51</v>
      </c>
      <c r="L331" s="62">
        <v>16004</v>
      </c>
      <c r="M331" s="62">
        <v>166.71</v>
      </c>
      <c r="N331" s="62">
        <v>1183.44</v>
      </c>
      <c r="O331" s="62">
        <v>114171.51</v>
      </c>
      <c r="P331" s="63"/>
      <c r="Q331" s="63"/>
      <c r="R331" s="63"/>
      <c r="S331" s="63"/>
      <c r="T331" s="63"/>
      <c r="U331" s="63"/>
      <c r="V331" s="63"/>
      <c r="W331" s="63"/>
      <c r="X331" s="63"/>
      <c r="Y331" s="63"/>
      <c r="Z331" s="62">
        <v>1791</v>
      </c>
      <c r="AA331" s="62">
        <v>10107</v>
      </c>
      <c r="AB331" s="62">
        <v>105.28</v>
      </c>
      <c r="AC331" s="62">
        <v>223.88</v>
      </c>
    </row>
    <row r="332" spans="1:29" x14ac:dyDescent="0.25">
      <c r="A332" s="61" t="s">
        <v>196</v>
      </c>
      <c r="B332" s="61" t="s">
        <v>197</v>
      </c>
      <c r="C332" s="62">
        <v>2012</v>
      </c>
      <c r="D332" s="61" t="s">
        <v>78</v>
      </c>
      <c r="E332" s="62">
        <v>24</v>
      </c>
      <c r="F332" s="62">
        <v>16951</v>
      </c>
      <c r="G332" s="62">
        <v>4692</v>
      </c>
      <c r="H332" s="62">
        <v>16.29</v>
      </c>
      <c r="I332" s="62">
        <v>706.29</v>
      </c>
      <c r="J332" s="62">
        <v>15764.43</v>
      </c>
      <c r="K332" s="62">
        <v>6964.31</v>
      </c>
      <c r="L332" s="62">
        <v>10380</v>
      </c>
      <c r="M332" s="62">
        <v>36.04</v>
      </c>
      <c r="N332" s="62">
        <v>290.18</v>
      </c>
      <c r="O332" s="62">
        <v>83984.7</v>
      </c>
      <c r="P332" s="63"/>
      <c r="Q332" s="63"/>
      <c r="R332" s="63"/>
      <c r="S332" s="63"/>
      <c r="T332" s="63"/>
      <c r="U332" s="63"/>
      <c r="V332" s="63"/>
      <c r="W332" s="63"/>
      <c r="X332" s="63"/>
      <c r="Y332" s="63"/>
      <c r="Z332" s="62">
        <v>46770</v>
      </c>
      <c r="AA332" s="62">
        <v>11891</v>
      </c>
      <c r="AB332" s="62">
        <v>41.29</v>
      </c>
      <c r="AC332" s="62">
        <v>1948.75</v>
      </c>
    </row>
    <row r="333" spans="1:29" x14ac:dyDescent="0.25">
      <c r="A333" s="61" t="s">
        <v>383</v>
      </c>
      <c r="B333" s="61" t="s">
        <v>384</v>
      </c>
      <c r="C333" s="62">
        <v>2013</v>
      </c>
      <c r="D333" s="61" t="s">
        <v>78</v>
      </c>
      <c r="E333" s="62">
        <v>52</v>
      </c>
      <c r="F333" s="62">
        <v>443400</v>
      </c>
      <c r="G333" s="62">
        <v>73082</v>
      </c>
      <c r="H333" s="62">
        <v>117.12</v>
      </c>
      <c r="I333" s="62">
        <v>8526.92</v>
      </c>
      <c r="J333" s="62">
        <v>412362</v>
      </c>
      <c r="K333" s="62">
        <v>0</v>
      </c>
      <c r="L333" s="63"/>
      <c r="M333" s="63"/>
      <c r="N333" s="63"/>
      <c r="O333" s="63"/>
      <c r="P333" s="63"/>
      <c r="Q333" s="63"/>
      <c r="R333" s="63"/>
      <c r="S333" s="63"/>
      <c r="T333" s="63"/>
      <c r="U333" s="63"/>
      <c r="V333" s="63"/>
      <c r="W333" s="63"/>
      <c r="X333" s="63"/>
      <c r="Y333" s="63"/>
      <c r="Z333" s="62">
        <v>1232.54</v>
      </c>
      <c r="AA333" s="62">
        <v>3189</v>
      </c>
      <c r="AB333" s="62">
        <v>5.1100000000000003</v>
      </c>
      <c r="AC333" s="62">
        <v>23.7</v>
      </c>
    </row>
    <row r="334" spans="1:29" ht="30" x14ac:dyDescent="0.25">
      <c r="A334" s="61" t="s">
        <v>385</v>
      </c>
      <c r="B334" s="61" t="s">
        <v>386</v>
      </c>
      <c r="C334" s="62">
        <v>2011</v>
      </c>
      <c r="D334" s="61" t="s">
        <v>83</v>
      </c>
      <c r="E334" s="62">
        <v>1</v>
      </c>
      <c r="F334" s="63"/>
      <c r="G334" s="63"/>
      <c r="H334" s="63"/>
      <c r="I334" s="63"/>
      <c r="J334" s="63"/>
      <c r="K334" s="62">
        <v>0</v>
      </c>
      <c r="L334" s="63"/>
      <c r="M334" s="63"/>
      <c r="N334" s="63"/>
      <c r="O334" s="63"/>
      <c r="P334" s="63"/>
      <c r="Q334" s="63"/>
      <c r="R334" s="63"/>
      <c r="S334" s="63"/>
      <c r="T334" s="63"/>
      <c r="U334" s="63"/>
      <c r="V334" s="63"/>
      <c r="W334" s="63"/>
      <c r="X334" s="63"/>
      <c r="Y334" s="63"/>
      <c r="Z334" s="62">
        <v>10195</v>
      </c>
      <c r="AA334" s="62">
        <v>854</v>
      </c>
      <c r="AB334" s="62">
        <v>71.17</v>
      </c>
      <c r="AC334" s="62">
        <v>10195</v>
      </c>
    </row>
    <row r="335" spans="1:29" ht="30" x14ac:dyDescent="0.25">
      <c r="A335" s="61" t="s">
        <v>142</v>
      </c>
      <c r="B335" s="61" t="s">
        <v>143</v>
      </c>
      <c r="C335" s="62">
        <v>2008</v>
      </c>
      <c r="D335" s="61" t="s">
        <v>135</v>
      </c>
      <c r="E335" s="62">
        <v>50</v>
      </c>
      <c r="F335" s="62">
        <v>8026</v>
      </c>
      <c r="G335" s="62">
        <v>3505</v>
      </c>
      <c r="H335" s="62">
        <v>5.84</v>
      </c>
      <c r="I335" s="62">
        <v>160.52000000000001</v>
      </c>
      <c r="J335" s="62">
        <v>7464.18</v>
      </c>
      <c r="K335" s="62">
        <v>3437.44</v>
      </c>
      <c r="L335" s="62">
        <v>8993</v>
      </c>
      <c r="M335" s="62">
        <v>14.99</v>
      </c>
      <c r="N335" s="62">
        <v>68.75</v>
      </c>
      <c r="O335" s="62">
        <v>41453.11</v>
      </c>
      <c r="P335" s="63"/>
      <c r="Q335" s="63"/>
      <c r="R335" s="63"/>
      <c r="S335" s="63"/>
      <c r="T335" s="63"/>
      <c r="U335" s="63"/>
      <c r="V335" s="63"/>
      <c r="W335" s="63"/>
      <c r="X335" s="63"/>
      <c r="Y335" s="63"/>
      <c r="Z335" s="62">
        <v>5249</v>
      </c>
      <c r="AA335" s="62">
        <v>35399</v>
      </c>
      <c r="AB335" s="62">
        <v>59</v>
      </c>
      <c r="AC335" s="62">
        <v>104.98</v>
      </c>
    </row>
    <row r="336" spans="1:29" ht="30" x14ac:dyDescent="0.25">
      <c r="A336" s="61" t="s">
        <v>165</v>
      </c>
      <c r="B336" s="61" t="s">
        <v>166</v>
      </c>
      <c r="C336" s="62">
        <v>2012</v>
      </c>
      <c r="D336" s="61" t="s">
        <v>75</v>
      </c>
      <c r="E336" s="62">
        <v>4</v>
      </c>
      <c r="F336" s="62">
        <v>95</v>
      </c>
      <c r="G336" s="62">
        <v>63</v>
      </c>
      <c r="H336" s="62">
        <v>1.31</v>
      </c>
      <c r="I336" s="62">
        <v>23.75</v>
      </c>
      <c r="J336" s="62">
        <v>88.35</v>
      </c>
      <c r="K336" s="62">
        <v>0</v>
      </c>
      <c r="L336" s="63"/>
      <c r="M336" s="63"/>
      <c r="N336" s="63"/>
      <c r="O336" s="63"/>
      <c r="P336" s="63"/>
      <c r="Q336" s="63"/>
      <c r="R336" s="63"/>
      <c r="S336" s="63"/>
      <c r="T336" s="63"/>
      <c r="U336" s="63"/>
      <c r="V336" s="63"/>
      <c r="W336" s="63"/>
      <c r="X336" s="63"/>
      <c r="Y336" s="63"/>
      <c r="Z336" s="62">
        <v>0.57999999999999996</v>
      </c>
      <c r="AA336" s="62">
        <v>5123</v>
      </c>
      <c r="AB336" s="62">
        <v>106.73</v>
      </c>
      <c r="AC336" s="62">
        <v>0.15</v>
      </c>
    </row>
    <row r="337" spans="1:29" ht="30" x14ac:dyDescent="0.25">
      <c r="A337" s="61" t="s">
        <v>387</v>
      </c>
      <c r="B337" s="61" t="s">
        <v>388</v>
      </c>
      <c r="C337" s="62">
        <v>2008</v>
      </c>
      <c r="D337" s="61" t="s">
        <v>99</v>
      </c>
      <c r="E337" s="62">
        <v>25</v>
      </c>
      <c r="F337" s="62">
        <v>93454</v>
      </c>
      <c r="G337" s="62">
        <v>17436</v>
      </c>
      <c r="H337" s="62">
        <v>58.12</v>
      </c>
      <c r="I337" s="62">
        <v>3738.16</v>
      </c>
      <c r="J337" s="62">
        <v>86912.22</v>
      </c>
      <c r="K337" s="62">
        <v>8336</v>
      </c>
      <c r="L337" s="62">
        <v>19840</v>
      </c>
      <c r="M337" s="62">
        <v>66.13</v>
      </c>
      <c r="N337" s="63"/>
      <c r="O337" s="63"/>
      <c r="P337" s="63"/>
      <c r="Q337" s="63"/>
      <c r="R337" s="63"/>
      <c r="S337" s="63"/>
      <c r="T337" s="63"/>
      <c r="U337" s="63"/>
      <c r="V337" s="63"/>
      <c r="W337" s="63"/>
      <c r="X337" s="63"/>
      <c r="Y337" s="63"/>
      <c r="Z337" s="62">
        <v>123.79</v>
      </c>
      <c r="AA337" s="62">
        <v>4483</v>
      </c>
      <c r="AB337" s="62">
        <v>14.94</v>
      </c>
      <c r="AC337" s="62">
        <v>4.95</v>
      </c>
    </row>
    <row r="338" spans="1:29" x14ac:dyDescent="0.25">
      <c r="A338" s="61" t="s">
        <v>90</v>
      </c>
      <c r="B338" s="61" t="s">
        <v>91</v>
      </c>
      <c r="C338" s="62">
        <v>2009</v>
      </c>
      <c r="D338" s="61" t="s">
        <v>78</v>
      </c>
      <c r="E338" s="62">
        <v>58</v>
      </c>
      <c r="F338" s="62">
        <v>142520</v>
      </c>
      <c r="G338" s="62">
        <v>22821</v>
      </c>
      <c r="H338" s="62">
        <v>32.79</v>
      </c>
      <c r="I338" s="62">
        <v>2457.2399999999998</v>
      </c>
      <c r="J338" s="62">
        <v>132543.6</v>
      </c>
      <c r="K338" s="62">
        <v>24127.06</v>
      </c>
      <c r="L338" s="62">
        <v>34940</v>
      </c>
      <c r="M338" s="62">
        <v>50.2</v>
      </c>
      <c r="N338" s="62">
        <v>415.98</v>
      </c>
      <c r="O338" s="62">
        <v>290955.46999999997</v>
      </c>
      <c r="P338" s="63"/>
      <c r="Q338" s="63"/>
      <c r="R338" s="63"/>
      <c r="S338" s="63"/>
      <c r="T338" s="63"/>
      <c r="U338" s="63"/>
      <c r="V338" s="63"/>
      <c r="W338" s="63"/>
      <c r="X338" s="63"/>
      <c r="Y338" s="63"/>
      <c r="Z338" s="62">
        <v>585</v>
      </c>
      <c r="AA338" s="62">
        <v>6118</v>
      </c>
      <c r="AB338" s="62">
        <v>8.7899999999999991</v>
      </c>
      <c r="AC338" s="62">
        <v>10.09</v>
      </c>
    </row>
    <row r="339" spans="1:29" x14ac:dyDescent="0.25">
      <c r="A339" s="61" t="s">
        <v>389</v>
      </c>
      <c r="B339" s="61" t="s">
        <v>390</v>
      </c>
      <c r="C339" s="62">
        <v>2005</v>
      </c>
      <c r="D339" s="61" t="s">
        <v>75</v>
      </c>
      <c r="E339" s="62">
        <v>14</v>
      </c>
      <c r="F339" s="62">
        <v>3024</v>
      </c>
      <c r="G339" s="62">
        <v>531</v>
      </c>
      <c r="H339" s="62">
        <v>3.16</v>
      </c>
      <c r="I339" s="62">
        <v>216</v>
      </c>
      <c r="J339" s="62">
        <v>2812.32</v>
      </c>
      <c r="K339" s="62">
        <v>0</v>
      </c>
      <c r="L339" s="63"/>
      <c r="M339" s="63"/>
      <c r="N339" s="63"/>
      <c r="O339" s="63"/>
      <c r="P339" s="63"/>
      <c r="Q339" s="63"/>
      <c r="R339" s="63"/>
      <c r="S339" s="63"/>
      <c r="T339" s="63"/>
      <c r="U339" s="63"/>
      <c r="V339" s="63"/>
      <c r="W339" s="63"/>
      <c r="X339" s="63"/>
      <c r="Y339" s="63"/>
      <c r="Z339" s="62">
        <v>60604</v>
      </c>
      <c r="AA339" s="62">
        <v>2619</v>
      </c>
      <c r="AB339" s="62">
        <v>15.59</v>
      </c>
      <c r="AC339" s="62">
        <v>4328.8599999999997</v>
      </c>
    </row>
    <row r="340" spans="1:29" ht="30" x14ac:dyDescent="0.25">
      <c r="A340" s="61" t="s">
        <v>224</v>
      </c>
      <c r="B340" s="61" t="s">
        <v>225</v>
      </c>
      <c r="C340" s="62">
        <v>2016</v>
      </c>
      <c r="D340" s="61" t="s">
        <v>75</v>
      </c>
      <c r="E340" s="62">
        <v>11</v>
      </c>
      <c r="F340" s="62">
        <v>7636</v>
      </c>
      <c r="G340" s="62">
        <v>1609</v>
      </c>
      <c r="H340" s="62">
        <v>12.19</v>
      </c>
      <c r="I340" s="62">
        <v>694.18</v>
      </c>
      <c r="J340" s="62">
        <v>7101.48</v>
      </c>
      <c r="K340" s="62">
        <v>0</v>
      </c>
      <c r="L340" s="63"/>
      <c r="M340" s="63"/>
      <c r="N340" s="63"/>
      <c r="O340" s="63"/>
      <c r="P340" s="63"/>
      <c r="Q340" s="63"/>
      <c r="R340" s="63"/>
      <c r="S340" s="63"/>
      <c r="T340" s="63"/>
      <c r="U340" s="63"/>
      <c r="V340" s="63"/>
      <c r="W340" s="63"/>
      <c r="X340" s="63"/>
      <c r="Y340" s="63"/>
      <c r="Z340" s="62">
        <v>0</v>
      </c>
      <c r="AA340" s="62">
        <v>2097</v>
      </c>
      <c r="AB340" s="62">
        <v>15.89</v>
      </c>
      <c r="AC340" s="62">
        <v>0</v>
      </c>
    </row>
    <row r="341" spans="1:29" ht="30" x14ac:dyDescent="0.25">
      <c r="A341" s="61" t="s">
        <v>120</v>
      </c>
      <c r="B341" s="61" t="s">
        <v>121</v>
      </c>
      <c r="C341" s="62">
        <v>2008</v>
      </c>
      <c r="D341" s="61" t="s">
        <v>94</v>
      </c>
      <c r="E341" s="62">
        <v>12</v>
      </c>
      <c r="F341" s="62">
        <v>191</v>
      </c>
      <c r="G341" s="62">
        <v>59</v>
      </c>
      <c r="H341" s="62">
        <v>0.41</v>
      </c>
      <c r="I341" s="62">
        <v>15.92</v>
      </c>
      <c r="J341" s="62">
        <v>177.63</v>
      </c>
      <c r="K341" s="62">
        <v>337.54</v>
      </c>
      <c r="L341" s="62">
        <v>691</v>
      </c>
      <c r="M341" s="62">
        <v>4.8</v>
      </c>
      <c r="N341" s="62">
        <v>28.13</v>
      </c>
      <c r="O341" s="62">
        <v>4070.45</v>
      </c>
      <c r="P341" s="63"/>
      <c r="Q341" s="63"/>
      <c r="R341" s="63"/>
      <c r="S341" s="63"/>
      <c r="T341" s="63"/>
      <c r="U341" s="63"/>
      <c r="V341" s="63"/>
      <c r="W341" s="63"/>
      <c r="X341" s="63"/>
      <c r="Y341" s="63"/>
      <c r="Z341" s="62">
        <v>212800</v>
      </c>
      <c r="AA341" s="62">
        <v>13103</v>
      </c>
      <c r="AB341" s="62">
        <v>90.99</v>
      </c>
      <c r="AC341" s="62">
        <v>17733.330000000002</v>
      </c>
    </row>
    <row r="342" spans="1:29" ht="30" x14ac:dyDescent="0.25">
      <c r="A342" s="61" t="s">
        <v>255</v>
      </c>
      <c r="B342" s="61" t="s">
        <v>256</v>
      </c>
      <c r="C342" s="62">
        <v>2008</v>
      </c>
      <c r="D342" s="61" t="s">
        <v>72</v>
      </c>
      <c r="E342" s="62">
        <v>80</v>
      </c>
      <c r="F342" s="62">
        <v>824340</v>
      </c>
      <c r="G342" s="62">
        <v>135437</v>
      </c>
      <c r="H342" s="62">
        <v>141.08000000000001</v>
      </c>
      <c r="I342" s="62">
        <v>10304.25</v>
      </c>
      <c r="J342" s="62">
        <v>766636.2</v>
      </c>
      <c r="K342" s="62">
        <v>0</v>
      </c>
      <c r="L342" s="63"/>
      <c r="M342" s="63"/>
      <c r="N342" s="63"/>
      <c r="O342" s="63"/>
      <c r="P342" s="63"/>
      <c r="Q342" s="63"/>
      <c r="R342" s="63"/>
      <c r="S342" s="63"/>
      <c r="T342" s="63"/>
      <c r="U342" s="63"/>
      <c r="V342" s="63"/>
      <c r="W342" s="63"/>
      <c r="X342" s="63"/>
      <c r="Y342" s="63"/>
      <c r="Z342" s="62">
        <v>3278</v>
      </c>
      <c r="AA342" s="62">
        <v>31103</v>
      </c>
      <c r="AB342" s="62">
        <v>32.4</v>
      </c>
      <c r="AC342" s="62">
        <v>40.98</v>
      </c>
    </row>
    <row r="343" spans="1:29" x14ac:dyDescent="0.25">
      <c r="A343" s="61" t="s">
        <v>140</v>
      </c>
      <c r="B343" s="61" t="s">
        <v>141</v>
      </c>
      <c r="C343" s="62">
        <v>2011</v>
      </c>
      <c r="D343" s="61" t="s">
        <v>135</v>
      </c>
      <c r="E343" s="62">
        <v>40</v>
      </c>
      <c r="F343" s="62">
        <v>38202</v>
      </c>
      <c r="G343" s="62">
        <v>6080</v>
      </c>
      <c r="H343" s="62">
        <v>12.67</v>
      </c>
      <c r="I343" s="62">
        <v>955.05</v>
      </c>
      <c r="J343" s="62">
        <v>35527.86</v>
      </c>
      <c r="K343" s="62">
        <v>491.76</v>
      </c>
      <c r="L343" s="62">
        <v>7031</v>
      </c>
      <c r="M343" s="62">
        <v>14.65</v>
      </c>
      <c r="N343" s="63"/>
      <c r="O343" s="63"/>
      <c r="P343" s="63"/>
      <c r="Q343" s="63"/>
      <c r="R343" s="63"/>
      <c r="S343" s="63"/>
      <c r="T343" s="63"/>
      <c r="U343" s="62">
        <v>954</v>
      </c>
      <c r="V343" s="62">
        <v>3159</v>
      </c>
      <c r="W343" s="62">
        <v>6.58</v>
      </c>
      <c r="X343" s="62">
        <v>23</v>
      </c>
      <c r="Y343" s="62">
        <v>21354.34</v>
      </c>
      <c r="Z343" s="62">
        <v>3483</v>
      </c>
      <c r="AA343" s="62">
        <v>28692</v>
      </c>
      <c r="AB343" s="62">
        <v>59.78</v>
      </c>
      <c r="AC343" s="62">
        <v>87.08</v>
      </c>
    </row>
    <row r="344" spans="1:29" ht="30" x14ac:dyDescent="0.25">
      <c r="A344" s="61" t="s">
        <v>216</v>
      </c>
      <c r="B344" s="61" t="s">
        <v>217</v>
      </c>
      <c r="C344" s="62">
        <v>2011</v>
      </c>
      <c r="D344" s="61" t="s">
        <v>135</v>
      </c>
      <c r="E344" s="62">
        <v>114</v>
      </c>
      <c r="F344" s="62">
        <v>799669</v>
      </c>
      <c r="G344" s="62">
        <v>126563</v>
      </c>
      <c r="H344" s="62">
        <v>92.52</v>
      </c>
      <c r="I344" s="62">
        <v>7014.64</v>
      </c>
      <c r="J344" s="62">
        <v>743692.17</v>
      </c>
      <c r="K344" s="62">
        <v>99507.27</v>
      </c>
      <c r="L344" s="62">
        <v>194112</v>
      </c>
      <c r="M344" s="62">
        <v>141.88999999999999</v>
      </c>
      <c r="N344" s="62">
        <v>872.87</v>
      </c>
      <c r="O344" s="62">
        <v>1199988.08</v>
      </c>
      <c r="P344" s="63"/>
      <c r="Q344" s="63"/>
      <c r="R344" s="63"/>
      <c r="S344" s="63"/>
      <c r="T344" s="63"/>
      <c r="U344" s="63"/>
      <c r="V344" s="63"/>
      <c r="W344" s="63"/>
      <c r="X344" s="63"/>
      <c r="Y344" s="63"/>
      <c r="Z344" s="62">
        <v>9891</v>
      </c>
      <c r="AA344" s="62">
        <v>118041</v>
      </c>
      <c r="AB344" s="62">
        <v>86.29</v>
      </c>
      <c r="AC344" s="62">
        <v>86.76</v>
      </c>
    </row>
    <row r="345" spans="1:29" ht="30" x14ac:dyDescent="0.25">
      <c r="A345" s="61" t="s">
        <v>231</v>
      </c>
      <c r="B345" s="61" t="s">
        <v>232</v>
      </c>
      <c r="C345" s="62">
        <v>2005</v>
      </c>
      <c r="D345" s="61" t="s">
        <v>86</v>
      </c>
      <c r="E345" s="62">
        <v>226</v>
      </c>
      <c r="F345" s="62">
        <v>2188716</v>
      </c>
      <c r="G345" s="62">
        <v>196008</v>
      </c>
      <c r="H345" s="62">
        <v>72.27</v>
      </c>
      <c r="I345" s="62">
        <v>9684.58</v>
      </c>
      <c r="J345" s="62">
        <v>2035505.88</v>
      </c>
      <c r="K345" s="62">
        <v>219550.92</v>
      </c>
      <c r="L345" s="62">
        <v>299533</v>
      </c>
      <c r="M345" s="62">
        <v>110.45</v>
      </c>
      <c r="N345" s="62">
        <v>971.46</v>
      </c>
      <c r="O345" s="62">
        <v>2647630.4300000002</v>
      </c>
      <c r="P345" s="63"/>
      <c r="Q345" s="63"/>
      <c r="R345" s="63"/>
      <c r="S345" s="63"/>
      <c r="T345" s="63"/>
      <c r="U345" s="63"/>
      <c r="V345" s="63"/>
      <c r="W345" s="63"/>
      <c r="X345" s="63"/>
      <c r="Y345" s="63"/>
      <c r="Z345" s="62">
        <v>3374091</v>
      </c>
      <c r="AA345" s="62">
        <v>140156</v>
      </c>
      <c r="AB345" s="62">
        <v>51.68</v>
      </c>
      <c r="AC345" s="62">
        <v>14929.61</v>
      </c>
    </row>
    <row r="346" spans="1:29" ht="30" x14ac:dyDescent="0.25">
      <c r="A346" s="61" t="s">
        <v>283</v>
      </c>
      <c r="B346" s="61" t="s">
        <v>284</v>
      </c>
      <c r="C346" s="62">
        <v>2009</v>
      </c>
      <c r="D346" s="61" t="s">
        <v>72</v>
      </c>
      <c r="E346" s="62">
        <v>134</v>
      </c>
      <c r="F346" s="62">
        <v>500177</v>
      </c>
      <c r="G346" s="62">
        <v>90160</v>
      </c>
      <c r="H346" s="62">
        <v>56.07</v>
      </c>
      <c r="I346" s="62">
        <v>3732.66</v>
      </c>
      <c r="J346" s="62">
        <v>465164.61</v>
      </c>
      <c r="K346" s="62">
        <v>66102.81</v>
      </c>
      <c r="L346" s="62">
        <v>64397</v>
      </c>
      <c r="M346" s="62">
        <v>40.049999999999997</v>
      </c>
      <c r="N346" s="62">
        <v>493.3</v>
      </c>
      <c r="O346" s="62">
        <v>797153.65</v>
      </c>
      <c r="P346" s="63"/>
      <c r="Q346" s="63"/>
      <c r="R346" s="63"/>
      <c r="S346" s="63"/>
      <c r="T346" s="63"/>
      <c r="U346" s="63"/>
      <c r="V346" s="63"/>
      <c r="W346" s="63"/>
      <c r="X346" s="63"/>
      <c r="Y346" s="63"/>
      <c r="Z346" s="62">
        <v>0</v>
      </c>
      <c r="AA346" s="63"/>
      <c r="AB346" s="63"/>
      <c r="AC346" s="62">
        <v>0</v>
      </c>
    </row>
    <row r="347" spans="1:29" x14ac:dyDescent="0.25">
      <c r="A347" s="61" t="s">
        <v>222</v>
      </c>
      <c r="B347" s="61" t="s">
        <v>223</v>
      </c>
      <c r="C347" s="62">
        <v>2013</v>
      </c>
      <c r="D347" s="61" t="s">
        <v>89</v>
      </c>
      <c r="E347" s="62">
        <v>44</v>
      </c>
      <c r="F347" s="62">
        <v>436920</v>
      </c>
      <c r="G347" s="62">
        <v>55997</v>
      </c>
      <c r="H347" s="62">
        <v>106.05</v>
      </c>
      <c r="I347" s="62">
        <v>9930</v>
      </c>
      <c r="J347" s="62">
        <v>406335.6</v>
      </c>
      <c r="K347" s="62">
        <v>0</v>
      </c>
      <c r="L347" s="63"/>
      <c r="M347" s="63"/>
      <c r="N347" s="63"/>
      <c r="O347" s="63"/>
      <c r="P347" s="63"/>
      <c r="Q347" s="63"/>
      <c r="R347" s="63"/>
      <c r="S347" s="63"/>
      <c r="T347" s="63"/>
      <c r="U347" s="63"/>
      <c r="V347" s="63"/>
      <c r="W347" s="63"/>
      <c r="X347" s="63"/>
      <c r="Y347" s="63"/>
      <c r="Z347" s="62">
        <v>90800</v>
      </c>
      <c r="AA347" s="62">
        <v>9458</v>
      </c>
      <c r="AB347" s="62">
        <v>17.91</v>
      </c>
      <c r="AC347" s="62">
        <v>2063.64</v>
      </c>
    </row>
    <row r="348" spans="1:29" x14ac:dyDescent="0.25">
      <c r="A348" s="61" t="s">
        <v>380</v>
      </c>
      <c r="B348" s="61" t="s">
        <v>381</v>
      </c>
      <c r="C348" s="62">
        <v>2013</v>
      </c>
      <c r="D348" s="61" t="s">
        <v>78</v>
      </c>
      <c r="E348" s="62">
        <v>64</v>
      </c>
      <c r="F348" s="62">
        <v>517200</v>
      </c>
      <c r="G348" s="62">
        <v>91833</v>
      </c>
      <c r="H348" s="62">
        <v>119.57</v>
      </c>
      <c r="I348" s="62">
        <v>8081.25</v>
      </c>
      <c r="J348" s="62">
        <v>480996</v>
      </c>
      <c r="K348" s="62">
        <v>0</v>
      </c>
      <c r="L348" s="63"/>
      <c r="M348" s="63"/>
      <c r="N348" s="63"/>
      <c r="O348" s="63"/>
      <c r="P348" s="63"/>
      <c r="Q348" s="63"/>
      <c r="R348" s="63"/>
      <c r="S348" s="63"/>
      <c r="T348" s="63"/>
      <c r="U348" s="63"/>
      <c r="V348" s="63"/>
      <c r="W348" s="63"/>
      <c r="X348" s="63"/>
      <c r="Y348" s="63"/>
      <c r="Z348" s="62">
        <v>84200</v>
      </c>
      <c r="AA348" s="62">
        <v>6051</v>
      </c>
      <c r="AB348" s="62">
        <v>7.88</v>
      </c>
      <c r="AC348" s="62">
        <v>1315.63</v>
      </c>
    </row>
    <row r="349" spans="1:29" ht="30" x14ac:dyDescent="0.25">
      <c r="A349" s="61" t="s">
        <v>342</v>
      </c>
      <c r="B349" s="61" t="s">
        <v>343</v>
      </c>
      <c r="C349" s="62">
        <v>2008</v>
      </c>
      <c r="D349" s="61" t="s">
        <v>75</v>
      </c>
      <c r="E349" s="62">
        <v>12</v>
      </c>
      <c r="F349" s="62">
        <v>3124</v>
      </c>
      <c r="G349" s="62">
        <v>1114</v>
      </c>
      <c r="H349" s="62">
        <v>7.74</v>
      </c>
      <c r="I349" s="62">
        <v>260.33</v>
      </c>
      <c r="J349" s="62">
        <v>2905.32</v>
      </c>
      <c r="K349" s="62">
        <v>0</v>
      </c>
      <c r="L349" s="63"/>
      <c r="M349" s="63"/>
      <c r="N349" s="63"/>
      <c r="O349" s="63"/>
      <c r="P349" s="63"/>
      <c r="Q349" s="63"/>
      <c r="R349" s="63"/>
      <c r="S349" s="63"/>
      <c r="T349" s="63"/>
      <c r="U349" s="63"/>
      <c r="V349" s="63"/>
      <c r="W349" s="63"/>
      <c r="X349" s="63"/>
      <c r="Y349" s="63"/>
      <c r="Z349" s="62">
        <v>96412</v>
      </c>
      <c r="AA349" s="62">
        <v>8785</v>
      </c>
      <c r="AB349" s="62">
        <v>61.01</v>
      </c>
      <c r="AC349" s="62">
        <v>8034.33</v>
      </c>
    </row>
    <row r="350" spans="1:29" x14ac:dyDescent="0.25">
      <c r="A350" s="61" t="s">
        <v>328</v>
      </c>
      <c r="B350" s="61" t="s">
        <v>329</v>
      </c>
      <c r="C350" s="62">
        <v>2007</v>
      </c>
      <c r="D350" s="61" t="s">
        <v>75</v>
      </c>
      <c r="E350" s="62">
        <v>5</v>
      </c>
      <c r="F350" s="63"/>
      <c r="G350" s="63"/>
      <c r="H350" s="63"/>
      <c r="I350" s="63"/>
      <c r="J350" s="63"/>
      <c r="K350" s="62">
        <v>0</v>
      </c>
      <c r="L350" s="63"/>
      <c r="M350" s="63"/>
      <c r="N350" s="63"/>
      <c r="O350" s="63"/>
      <c r="P350" s="63"/>
      <c r="Q350" s="63"/>
      <c r="R350" s="63"/>
      <c r="S350" s="63"/>
      <c r="T350" s="63"/>
      <c r="U350" s="63"/>
      <c r="V350" s="63"/>
      <c r="W350" s="63"/>
      <c r="X350" s="63"/>
      <c r="Y350" s="63"/>
      <c r="Z350" s="62">
        <v>1240.56</v>
      </c>
      <c r="AA350" s="62">
        <v>2548</v>
      </c>
      <c r="AB350" s="62">
        <v>42.47</v>
      </c>
      <c r="AC350" s="62">
        <v>248.11</v>
      </c>
    </row>
    <row r="351" spans="1:29" ht="30" x14ac:dyDescent="0.25">
      <c r="A351" s="61" t="s">
        <v>255</v>
      </c>
      <c r="B351" s="61" t="s">
        <v>256</v>
      </c>
      <c r="C351" s="62">
        <v>2015</v>
      </c>
      <c r="D351" s="61" t="s">
        <v>135</v>
      </c>
      <c r="E351" s="62">
        <v>75</v>
      </c>
      <c r="F351" s="62">
        <v>86</v>
      </c>
      <c r="G351" s="62">
        <v>173</v>
      </c>
      <c r="H351" s="62">
        <v>0.19</v>
      </c>
      <c r="I351" s="62">
        <v>1.1499999999999999</v>
      </c>
      <c r="J351" s="62">
        <v>79.98</v>
      </c>
      <c r="K351" s="62">
        <v>526.66999999999996</v>
      </c>
      <c r="L351" s="62">
        <v>917</v>
      </c>
      <c r="M351" s="62">
        <v>1.02</v>
      </c>
      <c r="N351" s="62">
        <v>7.02</v>
      </c>
      <c r="O351" s="62">
        <v>6351.31</v>
      </c>
      <c r="P351" s="63"/>
      <c r="Q351" s="63"/>
      <c r="R351" s="63"/>
      <c r="S351" s="63"/>
      <c r="T351" s="63"/>
      <c r="U351" s="63"/>
      <c r="V351" s="63"/>
      <c r="W351" s="63"/>
      <c r="X351" s="63"/>
      <c r="Y351" s="63"/>
      <c r="Z351" s="62">
        <v>6594</v>
      </c>
      <c r="AA351" s="62">
        <v>89886</v>
      </c>
      <c r="AB351" s="62">
        <v>99.87</v>
      </c>
      <c r="AC351" s="62">
        <v>87.92</v>
      </c>
    </row>
    <row r="352" spans="1:29" x14ac:dyDescent="0.25">
      <c r="A352" s="61" t="s">
        <v>163</v>
      </c>
      <c r="B352" s="61" t="s">
        <v>164</v>
      </c>
      <c r="C352" s="62">
        <v>2011</v>
      </c>
      <c r="D352" s="61" t="s">
        <v>382</v>
      </c>
      <c r="E352" s="62">
        <v>16</v>
      </c>
      <c r="F352" s="62">
        <v>102840</v>
      </c>
      <c r="G352" s="62">
        <v>13966</v>
      </c>
      <c r="H352" s="62">
        <v>72.739999999999995</v>
      </c>
      <c r="I352" s="62">
        <v>6427.5</v>
      </c>
      <c r="J352" s="62">
        <v>95641.2</v>
      </c>
      <c r="K352" s="62">
        <v>5116.3900000000003</v>
      </c>
      <c r="L352" s="62">
        <v>4900</v>
      </c>
      <c r="M352" s="62">
        <v>25.52</v>
      </c>
      <c r="N352" s="62">
        <v>319.77</v>
      </c>
      <c r="O352" s="62">
        <v>61700.1</v>
      </c>
      <c r="P352" s="63"/>
      <c r="Q352" s="63"/>
      <c r="R352" s="63"/>
      <c r="S352" s="63"/>
      <c r="T352" s="63"/>
      <c r="U352" s="63"/>
      <c r="V352" s="63"/>
      <c r="W352" s="63"/>
      <c r="X352" s="63"/>
      <c r="Y352" s="63"/>
      <c r="Z352" s="62">
        <v>126443</v>
      </c>
      <c r="AA352" s="62">
        <v>2307</v>
      </c>
      <c r="AB352" s="62">
        <v>12.02</v>
      </c>
      <c r="AC352" s="62">
        <v>7902.69</v>
      </c>
    </row>
    <row r="353" spans="1:29" x14ac:dyDescent="0.25">
      <c r="A353" s="61" t="s">
        <v>315</v>
      </c>
      <c r="B353" s="61" t="s">
        <v>316</v>
      </c>
      <c r="C353" s="62">
        <v>2017</v>
      </c>
      <c r="D353" s="61" t="s">
        <v>75</v>
      </c>
      <c r="E353" s="62">
        <v>12</v>
      </c>
      <c r="F353" s="62">
        <v>1000</v>
      </c>
      <c r="G353" s="62">
        <v>213</v>
      </c>
      <c r="H353" s="62">
        <v>1.48</v>
      </c>
      <c r="I353" s="62">
        <v>83.33</v>
      </c>
      <c r="J353" s="62">
        <v>930</v>
      </c>
      <c r="K353" s="62">
        <v>0</v>
      </c>
      <c r="L353" s="63"/>
      <c r="M353" s="63"/>
      <c r="N353" s="63"/>
      <c r="O353" s="63"/>
      <c r="P353" s="63"/>
      <c r="Q353" s="63"/>
      <c r="R353" s="63"/>
      <c r="S353" s="63"/>
      <c r="T353" s="63"/>
      <c r="U353" s="63"/>
      <c r="V353" s="63"/>
      <c r="W353" s="63"/>
      <c r="X353" s="63"/>
      <c r="Y353" s="63"/>
      <c r="Z353" s="62">
        <v>722.6</v>
      </c>
      <c r="AA353" s="62">
        <v>13302</v>
      </c>
      <c r="AB353" s="62">
        <v>92.38</v>
      </c>
      <c r="AC353" s="62">
        <v>60.22</v>
      </c>
    </row>
    <row r="354" spans="1:29" ht="30" x14ac:dyDescent="0.25">
      <c r="A354" s="61" t="s">
        <v>346</v>
      </c>
      <c r="B354" s="61" t="s">
        <v>347</v>
      </c>
      <c r="C354" s="62">
        <v>2013</v>
      </c>
      <c r="D354" s="61" t="s">
        <v>78</v>
      </c>
      <c r="E354" s="62">
        <v>60</v>
      </c>
      <c r="F354" s="62">
        <v>527560</v>
      </c>
      <c r="G354" s="62">
        <v>66770</v>
      </c>
      <c r="H354" s="62">
        <v>92.74</v>
      </c>
      <c r="I354" s="62">
        <v>8792.67</v>
      </c>
      <c r="J354" s="62">
        <v>490630.8</v>
      </c>
      <c r="K354" s="62">
        <v>0</v>
      </c>
      <c r="L354" s="63"/>
      <c r="M354" s="63"/>
      <c r="N354" s="63"/>
      <c r="O354" s="63"/>
      <c r="P354" s="63"/>
      <c r="Q354" s="63"/>
      <c r="R354" s="63"/>
      <c r="S354" s="63"/>
      <c r="T354" s="63"/>
      <c r="U354" s="63"/>
      <c r="V354" s="63"/>
      <c r="W354" s="63"/>
      <c r="X354" s="63"/>
      <c r="Y354" s="63"/>
      <c r="Z354" s="62">
        <v>1110.08</v>
      </c>
      <c r="AA354" s="62">
        <v>7950</v>
      </c>
      <c r="AB354" s="62">
        <v>11.04</v>
      </c>
      <c r="AC354" s="62">
        <v>18.5</v>
      </c>
    </row>
    <row r="355" spans="1:29" x14ac:dyDescent="0.25">
      <c r="A355" s="61" t="s">
        <v>204</v>
      </c>
      <c r="B355" s="61" t="s">
        <v>205</v>
      </c>
      <c r="C355" s="62">
        <v>2006</v>
      </c>
      <c r="D355" s="61" t="s">
        <v>75</v>
      </c>
      <c r="E355" s="62">
        <v>8</v>
      </c>
      <c r="F355" s="62">
        <v>22234</v>
      </c>
      <c r="G355" s="62">
        <v>3234</v>
      </c>
      <c r="H355" s="62">
        <v>33.69</v>
      </c>
      <c r="I355" s="62">
        <v>2779.25</v>
      </c>
      <c r="J355" s="62">
        <v>20677.62</v>
      </c>
      <c r="K355" s="62">
        <v>0</v>
      </c>
      <c r="L355" s="63"/>
      <c r="M355" s="63"/>
      <c r="N355" s="63"/>
      <c r="O355" s="63"/>
      <c r="P355" s="63"/>
      <c r="Q355" s="63"/>
      <c r="R355" s="63"/>
      <c r="S355" s="63"/>
      <c r="T355" s="63"/>
      <c r="U355" s="63"/>
      <c r="V355" s="63"/>
      <c r="W355" s="63"/>
      <c r="X355" s="63"/>
      <c r="Y355" s="63"/>
      <c r="Z355" s="62">
        <v>35100</v>
      </c>
      <c r="AA355" s="62">
        <v>2439</v>
      </c>
      <c r="AB355" s="62">
        <v>25.41</v>
      </c>
      <c r="AC355" s="62">
        <v>4387.5</v>
      </c>
    </row>
    <row r="356" spans="1:29" x14ac:dyDescent="0.25">
      <c r="A356" s="61" t="s">
        <v>79</v>
      </c>
      <c r="B356" s="61" t="s">
        <v>80</v>
      </c>
      <c r="C356" s="62">
        <v>2009</v>
      </c>
      <c r="D356" s="61" t="s">
        <v>75</v>
      </c>
      <c r="E356" s="62">
        <v>8</v>
      </c>
      <c r="F356" s="62">
        <v>6701</v>
      </c>
      <c r="G356" s="62">
        <v>1136</v>
      </c>
      <c r="H356" s="62">
        <v>11.83</v>
      </c>
      <c r="I356" s="62">
        <v>837.63</v>
      </c>
      <c r="J356" s="62">
        <v>6231.93</v>
      </c>
      <c r="K356" s="62">
        <v>0</v>
      </c>
      <c r="L356" s="63"/>
      <c r="M356" s="63"/>
      <c r="N356" s="63"/>
      <c r="O356" s="63"/>
      <c r="P356" s="63"/>
      <c r="Q356" s="63"/>
      <c r="R356" s="63"/>
      <c r="S356" s="63"/>
      <c r="T356" s="63"/>
      <c r="U356" s="63"/>
      <c r="V356" s="63"/>
      <c r="W356" s="63"/>
      <c r="X356" s="63"/>
      <c r="Y356" s="63"/>
      <c r="Z356" s="62">
        <v>151450</v>
      </c>
      <c r="AA356" s="62">
        <v>7604</v>
      </c>
      <c r="AB356" s="62">
        <v>79.209999999999994</v>
      </c>
      <c r="AC356" s="62">
        <v>18931.25</v>
      </c>
    </row>
    <row r="357" spans="1:29" ht="45" x14ac:dyDescent="0.25">
      <c r="A357" s="61" t="s">
        <v>340</v>
      </c>
      <c r="B357" s="61" t="s">
        <v>341</v>
      </c>
      <c r="C357" s="62">
        <v>2013</v>
      </c>
      <c r="D357" s="61" t="s">
        <v>78</v>
      </c>
      <c r="E357" s="62">
        <v>48</v>
      </c>
      <c r="F357" s="62">
        <v>331000</v>
      </c>
      <c r="G357" s="62">
        <v>40298</v>
      </c>
      <c r="H357" s="62">
        <v>69.959999999999994</v>
      </c>
      <c r="I357" s="62">
        <v>6895.83</v>
      </c>
      <c r="J357" s="62">
        <v>307830</v>
      </c>
      <c r="K357" s="62">
        <v>0</v>
      </c>
      <c r="L357" s="63"/>
      <c r="M357" s="63"/>
      <c r="N357" s="63"/>
      <c r="O357" s="63"/>
      <c r="P357" s="63"/>
      <c r="Q357" s="63"/>
      <c r="R357" s="63"/>
      <c r="S357" s="63"/>
      <c r="T357" s="63"/>
      <c r="U357" s="63"/>
      <c r="V357" s="63"/>
      <c r="W357" s="63"/>
      <c r="X357" s="63"/>
      <c r="Y357" s="63"/>
      <c r="Z357" s="62">
        <v>103100</v>
      </c>
      <c r="AA357" s="62">
        <v>9465</v>
      </c>
      <c r="AB357" s="62">
        <v>16.43</v>
      </c>
      <c r="AC357" s="62">
        <v>2147.92</v>
      </c>
    </row>
    <row r="358" spans="1:29" x14ac:dyDescent="0.25">
      <c r="A358" s="61" t="s">
        <v>235</v>
      </c>
      <c r="B358" s="61" t="s">
        <v>236</v>
      </c>
      <c r="C358" s="62">
        <v>2015</v>
      </c>
      <c r="D358" s="61" t="s">
        <v>72</v>
      </c>
      <c r="E358" s="62">
        <v>80</v>
      </c>
      <c r="F358" s="62">
        <v>378881</v>
      </c>
      <c r="G358" s="62">
        <v>61682</v>
      </c>
      <c r="H358" s="62">
        <v>64.25</v>
      </c>
      <c r="I358" s="62">
        <v>4736.01</v>
      </c>
      <c r="J358" s="62">
        <v>352359.33</v>
      </c>
      <c r="K358" s="62">
        <v>44208.54</v>
      </c>
      <c r="L358" s="62">
        <v>42876</v>
      </c>
      <c r="M358" s="62">
        <v>44.66</v>
      </c>
      <c r="N358" s="62">
        <v>552.61</v>
      </c>
      <c r="O358" s="62">
        <v>533123.99</v>
      </c>
      <c r="P358" s="63"/>
      <c r="Q358" s="63"/>
      <c r="R358" s="63"/>
      <c r="S358" s="63"/>
      <c r="T358" s="63"/>
      <c r="U358" s="63"/>
      <c r="V358" s="63"/>
      <c r="W358" s="63"/>
      <c r="X358" s="63"/>
      <c r="Y358" s="63"/>
      <c r="Z358" s="62">
        <v>290400</v>
      </c>
      <c r="AA358" s="62">
        <v>12295</v>
      </c>
      <c r="AB358" s="62">
        <v>12.81</v>
      </c>
      <c r="AC358" s="62">
        <v>3630</v>
      </c>
    </row>
    <row r="359" spans="1:29" ht="30" x14ac:dyDescent="0.25">
      <c r="A359" s="61" t="s">
        <v>391</v>
      </c>
      <c r="B359" s="61" t="s">
        <v>392</v>
      </c>
      <c r="C359" s="62">
        <v>2011</v>
      </c>
      <c r="D359" s="61" t="s">
        <v>89</v>
      </c>
      <c r="E359" s="62">
        <v>130</v>
      </c>
      <c r="F359" s="62">
        <v>1149600</v>
      </c>
      <c r="G359" s="62">
        <v>242237</v>
      </c>
      <c r="H359" s="62">
        <v>155.28</v>
      </c>
      <c r="I359" s="62">
        <v>8843.08</v>
      </c>
      <c r="J359" s="62">
        <v>1069128</v>
      </c>
      <c r="K359" s="62">
        <v>8967</v>
      </c>
      <c r="L359" s="62">
        <v>17480</v>
      </c>
      <c r="M359" s="62">
        <v>11.21</v>
      </c>
      <c r="N359" s="63"/>
      <c r="O359" s="63"/>
      <c r="P359" s="63"/>
      <c r="Q359" s="63"/>
      <c r="R359" s="63"/>
      <c r="S359" s="63"/>
      <c r="T359" s="63"/>
      <c r="U359" s="63"/>
      <c r="V359" s="63"/>
      <c r="W359" s="63"/>
      <c r="X359" s="63"/>
      <c r="Y359" s="63"/>
      <c r="Z359" s="62">
        <v>3200</v>
      </c>
      <c r="AA359" s="62">
        <v>24157</v>
      </c>
      <c r="AB359" s="62">
        <v>15.49</v>
      </c>
      <c r="AC359" s="62">
        <v>24.62</v>
      </c>
    </row>
    <row r="360" spans="1:29" ht="30" x14ac:dyDescent="0.25">
      <c r="A360" s="61" t="s">
        <v>188</v>
      </c>
      <c r="B360" s="61" t="s">
        <v>189</v>
      </c>
      <c r="C360" s="62">
        <v>2004</v>
      </c>
      <c r="D360" s="61" t="s">
        <v>83</v>
      </c>
      <c r="E360" s="62">
        <v>58</v>
      </c>
      <c r="F360" s="62">
        <v>372577</v>
      </c>
      <c r="G360" s="62">
        <v>50089</v>
      </c>
      <c r="H360" s="62">
        <v>71.97</v>
      </c>
      <c r="I360" s="62">
        <v>6423.74</v>
      </c>
      <c r="J360" s="62">
        <v>346496.61</v>
      </c>
      <c r="K360" s="62">
        <v>95530.55</v>
      </c>
      <c r="L360" s="62">
        <v>115727</v>
      </c>
      <c r="M360" s="62">
        <v>166.27</v>
      </c>
      <c r="N360" s="62">
        <v>1647.08</v>
      </c>
      <c r="O360" s="62">
        <v>1152031.6000000001</v>
      </c>
      <c r="P360" s="63"/>
      <c r="Q360" s="63"/>
      <c r="R360" s="63"/>
      <c r="S360" s="63"/>
      <c r="T360" s="63"/>
      <c r="U360" s="63"/>
      <c r="V360" s="63"/>
      <c r="W360" s="63"/>
      <c r="X360" s="63"/>
      <c r="Y360" s="63"/>
      <c r="Z360" s="62">
        <v>8779</v>
      </c>
      <c r="AA360" s="62">
        <v>37309</v>
      </c>
      <c r="AB360" s="62">
        <v>53.6</v>
      </c>
      <c r="AC360" s="62">
        <v>151.36000000000001</v>
      </c>
    </row>
    <row r="361" spans="1:29" x14ac:dyDescent="0.25">
      <c r="A361" s="61" t="s">
        <v>229</v>
      </c>
      <c r="B361" s="61" t="s">
        <v>230</v>
      </c>
      <c r="C361" s="62">
        <v>2007</v>
      </c>
      <c r="D361" s="61" t="s">
        <v>175</v>
      </c>
      <c r="E361" s="62">
        <v>8</v>
      </c>
      <c r="F361" s="63"/>
      <c r="G361" s="63"/>
      <c r="H361" s="63"/>
      <c r="I361" s="63"/>
      <c r="J361" s="63"/>
      <c r="K361" s="62">
        <v>0</v>
      </c>
      <c r="L361" s="63"/>
      <c r="M361" s="63"/>
      <c r="N361" s="63"/>
      <c r="O361" s="63"/>
      <c r="P361" s="63"/>
      <c r="Q361" s="63"/>
      <c r="R361" s="63"/>
      <c r="S361" s="63"/>
      <c r="T361" s="63"/>
      <c r="U361" s="63"/>
      <c r="V361" s="63"/>
      <c r="W361" s="63"/>
      <c r="X361" s="63"/>
      <c r="Y361" s="63"/>
      <c r="Z361" s="62">
        <v>120528</v>
      </c>
      <c r="AA361" s="62">
        <v>3817</v>
      </c>
      <c r="AB361" s="62">
        <v>39.76</v>
      </c>
      <c r="AC361" s="62">
        <v>15066</v>
      </c>
    </row>
    <row r="362" spans="1:29" x14ac:dyDescent="0.25">
      <c r="A362" s="61" t="s">
        <v>113</v>
      </c>
      <c r="B362" s="61" t="s">
        <v>114</v>
      </c>
      <c r="C362" s="62">
        <v>2005</v>
      </c>
      <c r="D362" s="61" t="s">
        <v>99</v>
      </c>
      <c r="E362" s="62">
        <v>75</v>
      </c>
      <c r="F362" s="63"/>
      <c r="G362" s="63"/>
      <c r="H362" s="63"/>
      <c r="I362" s="63"/>
      <c r="J362" s="63"/>
      <c r="K362" s="62">
        <v>0</v>
      </c>
      <c r="L362" s="63"/>
      <c r="M362" s="63"/>
      <c r="N362" s="63"/>
      <c r="O362" s="63"/>
      <c r="P362" s="63"/>
      <c r="Q362" s="63"/>
      <c r="R362" s="63"/>
      <c r="S362" s="63"/>
      <c r="T362" s="63"/>
      <c r="U362" s="63"/>
      <c r="V362" s="63"/>
      <c r="W362" s="63"/>
      <c r="X362" s="63"/>
      <c r="Y362" s="63"/>
      <c r="Z362" s="62">
        <v>68.92</v>
      </c>
      <c r="AA362" s="62">
        <v>6861</v>
      </c>
      <c r="AB362" s="62">
        <v>7.62</v>
      </c>
      <c r="AC362" s="62">
        <v>0.92</v>
      </c>
    </row>
    <row r="363" spans="1:29" ht="30" x14ac:dyDescent="0.25">
      <c r="A363" s="61" t="s">
        <v>122</v>
      </c>
      <c r="B363" s="61" t="s">
        <v>123</v>
      </c>
      <c r="C363" s="62">
        <v>2014</v>
      </c>
      <c r="D363" s="61" t="s">
        <v>89</v>
      </c>
      <c r="E363" s="62">
        <v>60</v>
      </c>
      <c r="F363" s="62">
        <v>221952</v>
      </c>
      <c r="G363" s="62">
        <v>37280</v>
      </c>
      <c r="H363" s="62">
        <v>51.78</v>
      </c>
      <c r="I363" s="62">
        <v>3699.2</v>
      </c>
      <c r="J363" s="62">
        <v>206415.35999999999</v>
      </c>
      <c r="K363" s="62">
        <v>28816</v>
      </c>
      <c r="L363" s="62">
        <v>55879</v>
      </c>
      <c r="M363" s="62">
        <v>77.61</v>
      </c>
      <c r="N363" s="62">
        <v>480.27</v>
      </c>
      <c r="O363" s="62">
        <v>347500.79</v>
      </c>
      <c r="P363" s="63"/>
      <c r="Q363" s="63"/>
      <c r="R363" s="63"/>
      <c r="S363" s="63"/>
      <c r="T363" s="63"/>
      <c r="U363" s="63"/>
      <c r="V363" s="63"/>
      <c r="W363" s="63"/>
      <c r="X363" s="63"/>
      <c r="Y363" s="63"/>
      <c r="Z363" s="62">
        <v>1199.8499999999999</v>
      </c>
      <c r="AA363" s="62">
        <v>22540</v>
      </c>
      <c r="AB363" s="62">
        <v>31.31</v>
      </c>
      <c r="AC363" s="62">
        <v>20</v>
      </c>
    </row>
    <row r="364" spans="1:29" x14ac:dyDescent="0.25">
      <c r="A364" s="61" t="s">
        <v>90</v>
      </c>
      <c r="B364" s="61" t="s">
        <v>91</v>
      </c>
      <c r="C364" s="62">
        <v>2016</v>
      </c>
      <c r="D364" s="61" t="s">
        <v>78</v>
      </c>
      <c r="E364" s="62">
        <v>58</v>
      </c>
      <c r="F364" s="62">
        <v>326482</v>
      </c>
      <c r="G364" s="62">
        <v>52871</v>
      </c>
      <c r="H364" s="62">
        <v>75.959999999999994</v>
      </c>
      <c r="I364" s="62">
        <v>5629</v>
      </c>
      <c r="J364" s="62">
        <v>303628.26</v>
      </c>
      <c r="K364" s="62">
        <v>18571.29</v>
      </c>
      <c r="L364" s="62">
        <v>23034</v>
      </c>
      <c r="M364" s="62">
        <v>33.090000000000003</v>
      </c>
      <c r="N364" s="62">
        <v>320.19</v>
      </c>
      <c r="O364" s="62">
        <v>223956.76</v>
      </c>
      <c r="P364" s="63"/>
      <c r="Q364" s="63"/>
      <c r="R364" s="63"/>
      <c r="S364" s="63"/>
      <c r="T364" s="63"/>
      <c r="U364" s="63"/>
      <c r="V364" s="63"/>
      <c r="W364" s="63"/>
      <c r="X364" s="63"/>
      <c r="Y364" s="63"/>
      <c r="Z364" s="62">
        <v>289</v>
      </c>
      <c r="AA364" s="62">
        <v>37296</v>
      </c>
      <c r="AB364" s="62">
        <v>53.59</v>
      </c>
      <c r="AC364" s="62">
        <v>4.9800000000000004</v>
      </c>
    </row>
    <row r="365" spans="1:29" ht="30" x14ac:dyDescent="0.25">
      <c r="A365" s="61" t="s">
        <v>124</v>
      </c>
      <c r="B365" s="61" t="s">
        <v>125</v>
      </c>
      <c r="C365" s="62">
        <v>2010</v>
      </c>
      <c r="D365" s="61" t="s">
        <v>75</v>
      </c>
      <c r="E365" s="62">
        <v>8</v>
      </c>
      <c r="F365" s="63"/>
      <c r="G365" s="63"/>
      <c r="H365" s="63"/>
      <c r="I365" s="63"/>
      <c r="J365" s="63"/>
      <c r="K365" s="62">
        <v>0</v>
      </c>
      <c r="L365" s="63"/>
      <c r="M365" s="63"/>
      <c r="N365" s="63"/>
      <c r="O365" s="63"/>
      <c r="P365" s="63"/>
      <c r="Q365" s="63"/>
      <c r="R365" s="63"/>
      <c r="S365" s="63"/>
      <c r="T365" s="63"/>
      <c r="U365" s="63"/>
      <c r="V365" s="63"/>
      <c r="W365" s="63"/>
      <c r="X365" s="63"/>
      <c r="Y365" s="63"/>
      <c r="Z365" s="62">
        <v>76.599999999999994</v>
      </c>
      <c r="AA365" s="62">
        <v>6246</v>
      </c>
      <c r="AB365" s="62">
        <v>65.06</v>
      </c>
      <c r="AC365" s="62">
        <v>9.57</v>
      </c>
    </row>
    <row r="366" spans="1:29" x14ac:dyDescent="0.25">
      <c r="A366" s="61" t="s">
        <v>253</v>
      </c>
      <c r="B366" s="61" t="s">
        <v>254</v>
      </c>
      <c r="C366" s="62">
        <v>2004</v>
      </c>
      <c r="D366" s="61" t="s">
        <v>78</v>
      </c>
      <c r="E366" s="62">
        <v>40</v>
      </c>
      <c r="F366" s="62">
        <v>127894</v>
      </c>
      <c r="G366" s="62">
        <v>15629</v>
      </c>
      <c r="H366" s="62">
        <v>32.56</v>
      </c>
      <c r="I366" s="62">
        <v>3197.35</v>
      </c>
      <c r="J366" s="62">
        <v>118941.42</v>
      </c>
      <c r="K366" s="62">
        <v>22045.59</v>
      </c>
      <c r="L366" s="62">
        <v>34764</v>
      </c>
      <c r="M366" s="62">
        <v>72.430000000000007</v>
      </c>
      <c r="N366" s="62">
        <v>551.14</v>
      </c>
      <c r="O366" s="62">
        <v>265854.34000000003</v>
      </c>
      <c r="P366" s="63"/>
      <c r="Q366" s="63"/>
      <c r="R366" s="63"/>
      <c r="S366" s="63"/>
      <c r="T366" s="63"/>
      <c r="U366" s="63"/>
      <c r="V366" s="63"/>
      <c r="W366" s="63"/>
      <c r="X366" s="63"/>
      <c r="Y366" s="63"/>
      <c r="Z366" s="62">
        <v>195400</v>
      </c>
      <c r="AA366" s="62">
        <v>7204</v>
      </c>
      <c r="AB366" s="62">
        <v>15.01</v>
      </c>
      <c r="AC366" s="62">
        <v>4885</v>
      </c>
    </row>
    <row r="367" spans="1:29" ht="30" x14ac:dyDescent="0.25">
      <c r="A367" s="61" t="s">
        <v>165</v>
      </c>
      <c r="B367" s="61" t="s">
        <v>166</v>
      </c>
      <c r="C367" s="62">
        <v>2005</v>
      </c>
      <c r="D367" s="61" t="s">
        <v>75</v>
      </c>
      <c r="E367" s="62">
        <v>4</v>
      </c>
      <c r="F367" s="62">
        <v>55</v>
      </c>
      <c r="G367" s="62">
        <v>78</v>
      </c>
      <c r="H367" s="62">
        <v>1.63</v>
      </c>
      <c r="I367" s="62">
        <v>13.75</v>
      </c>
      <c r="J367" s="62">
        <v>51.15</v>
      </c>
      <c r="K367" s="62">
        <v>0</v>
      </c>
      <c r="L367" s="63"/>
      <c r="M367" s="63"/>
      <c r="N367" s="63"/>
      <c r="O367" s="63"/>
      <c r="P367" s="63"/>
      <c r="Q367" s="63"/>
      <c r="R367" s="63"/>
      <c r="S367" s="63"/>
      <c r="T367" s="63"/>
      <c r="U367" s="63"/>
      <c r="V367" s="63"/>
      <c r="W367" s="63"/>
      <c r="X367" s="63"/>
      <c r="Y367" s="63"/>
      <c r="Z367" s="62">
        <v>605</v>
      </c>
      <c r="AA367" s="62">
        <v>2167</v>
      </c>
      <c r="AB367" s="62">
        <v>45.15</v>
      </c>
      <c r="AC367" s="62">
        <v>151.25</v>
      </c>
    </row>
    <row r="368" spans="1:29" x14ac:dyDescent="0.25">
      <c r="A368" s="61" t="s">
        <v>163</v>
      </c>
      <c r="B368" s="61" t="s">
        <v>164</v>
      </c>
      <c r="C368" s="62">
        <v>2004</v>
      </c>
      <c r="D368" s="61" t="s">
        <v>72</v>
      </c>
      <c r="E368" s="62">
        <v>104</v>
      </c>
      <c r="F368" s="62">
        <v>1468500</v>
      </c>
      <c r="G368" s="62">
        <v>96900</v>
      </c>
      <c r="H368" s="62">
        <v>77.64</v>
      </c>
      <c r="I368" s="62">
        <v>14120.19</v>
      </c>
      <c r="J368" s="62">
        <v>1365705</v>
      </c>
      <c r="K368" s="62">
        <v>0</v>
      </c>
      <c r="L368" s="63"/>
      <c r="M368" s="63"/>
      <c r="N368" s="63"/>
      <c r="O368" s="63"/>
      <c r="P368" s="63"/>
      <c r="Q368" s="63"/>
      <c r="R368" s="63"/>
      <c r="S368" s="63"/>
      <c r="T368" s="63"/>
      <c r="U368" s="63"/>
      <c r="V368" s="63"/>
      <c r="W368" s="63"/>
      <c r="X368" s="63"/>
      <c r="Y368" s="63"/>
      <c r="Z368" s="62">
        <v>929100</v>
      </c>
      <c r="AA368" s="62">
        <v>58681</v>
      </c>
      <c r="AB368" s="62">
        <v>47.02</v>
      </c>
      <c r="AC368" s="62">
        <v>8933.65</v>
      </c>
    </row>
    <row r="369" spans="1:29" x14ac:dyDescent="0.25">
      <c r="A369" s="61" t="s">
        <v>84</v>
      </c>
      <c r="B369" s="61" t="s">
        <v>85</v>
      </c>
      <c r="C369" s="62">
        <v>2012</v>
      </c>
      <c r="D369" s="61" t="s">
        <v>89</v>
      </c>
      <c r="E369" s="62">
        <v>100</v>
      </c>
      <c r="F369" s="62">
        <v>655416</v>
      </c>
      <c r="G369" s="62">
        <v>127583</v>
      </c>
      <c r="H369" s="62">
        <v>106.32</v>
      </c>
      <c r="I369" s="62">
        <v>6554.16</v>
      </c>
      <c r="J369" s="62">
        <v>609536.88</v>
      </c>
      <c r="K369" s="62">
        <v>0</v>
      </c>
      <c r="L369" s="63"/>
      <c r="M369" s="63"/>
      <c r="N369" s="63"/>
      <c r="O369" s="63"/>
      <c r="P369" s="63"/>
      <c r="Q369" s="63"/>
      <c r="R369" s="63"/>
      <c r="S369" s="63"/>
      <c r="T369" s="63"/>
      <c r="U369" s="63"/>
      <c r="V369" s="63"/>
      <c r="W369" s="63"/>
      <c r="X369" s="63"/>
      <c r="Y369" s="63"/>
      <c r="Z369" s="62">
        <v>2917</v>
      </c>
      <c r="AA369" s="62">
        <v>17425</v>
      </c>
      <c r="AB369" s="62">
        <v>14.52</v>
      </c>
      <c r="AC369" s="62">
        <v>29.17</v>
      </c>
    </row>
    <row r="370" spans="1:29" x14ac:dyDescent="0.25">
      <c r="A370" s="61" t="s">
        <v>192</v>
      </c>
      <c r="B370" s="61" t="s">
        <v>193</v>
      </c>
      <c r="C370" s="62">
        <v>2011</v>
      </c>
      <c r="D370" s="61" t="s">
        <v>78</v>
      </c>
      <c r="E370" s="62">
        <v>40</v>
      </c>
      <c r="F370" s="62">
        <v>394280</v>
      </c>
      <c r="G370" s="62">
        <v>75040</v>
      </c>
      <c r="H370" s="62">
        <v>156.33000000000001</v>
      </c>
      <c r="I370" s="62">
        <v>9857</v>
      </c>
      <c r="J370" s="62">
        <v>366680.4</v>
      </c>
      <c r="K370" s="62">
        <v>0</v>
      </c>
      <c r="L370" s="63"/>
      <c r="M370" s="63"/>
      <c r="N370" s="63"/>
      <c r="O370" s="63"/>
      <c r="P370" s="63"/>
      <c r="Q370" s="63"/>
      <c r="R370" s="63"/>
      <c r="S370" s="63"/>
      <c r="T370" s="63"/>
      <c r="U370" s="63"/>
      <c r="V370" s="63"/>
      <c r="W370" s="63"/>
      <c r="X370" s="63"/>
      <c r="Y370" s="63"/>
      <c r="Z370" s="62">
        <v>67700</v>
      </c>
      <c r="AA370" s="62">
        <v>5181</v>
      </c>
      <c r="AB370" s="62">
        <v>10.79</v>
      </c>
      <c r="AC370" s="62">
        <v>1692.5</v>
      </c>
    </row>
    <row r="371" spans="1:29" ht="30" x14ac:dyDescent="0.25">
      <c r="A371" s="61" t="s">
        <v>393</v>
      </c>
      <c r="B371" s="61" t="s">
        <v>394</v>
      </c>
      <c r="C371" s="62">
        <v>2015</v>
      </c>
      <c r="D371" s="61" t="s">
        <v>75</v>
      </c>
      <c r="E371" s="62">
        <v>2</v>
      </c>
      <c r="F371" s="62">
        <v>0</v>
      </c>
      <c r="G371" s="62">
        <v>0</v>
      </c>
      <c r="H371" s="62">
        <v>0</v>
      </c>
      <c r="I371" s="62">
        <v>0</v>
      </c>
      <c r="J371" s="62">
        <v>0</v>
      </c>
      <c r="K371" s="62">
        <v>0</v>
      </c>
      <c r="L371" s="63"/>
      <c r="M371" s="63"/>
      <c r="N371" s="63"/>
      <c r="O371" s="63"/>
      <c r="P371" s="63"/>
      <c r="Q371" s="63"/>
      <c r="R371" s="63"/>
      <c r="S371" s="63"/>
      <c r="T371" s="63"/>
      <c r="U371" s="63"/>
      <c r="V371" s="63"/>
      <c r="W371" s="63"/>
      <c r="X371" s="63"/>
      <c r="Y371" s="63"/>
      <c r="Z371" s="62">
        <v>66.84</v>
      </c>
      <c r="AA371" s="62">
        <v>1256</v>
      </c>
      <c r="AB371" s="62">
        <v>52.33</v>
      </c>
      <c r="AC371" s="62">
        <v>33.42</v>
      </c>
    </row>
    <row r="372" spans="1:29" x14ac:dyDescent="0.25">
      <c r="A372" s="61" t="s">
        <v>196</v>
      </c>
      <c r="B372" s="61" t="s">
        <v>197</v>
      </c>
      <c r="C372" s="62">
        <v>2011</v>
      </c>
      <c r="D372" s="61" t="s">
        <v>83</v>
      </c>
      <c r="E372" s="62">
        <v>4</v>
      </c>
      <c r="F372" s="63"/>
      <c r="G372" s="63"/>
      <c r="H372" s="63"/>
      <c r="I372" s="63"/>
      <c r="J372" s="63"/>
      <c r="K372" s="62">
        <v>0</v>
      </c>
      <c r="L372" s="63"/>
      <c r="M372" s="63"/>
      <c r="N372" s="63"/>
      <c r="O372" s="63"/>
      <c r="P372" s="63"/>
      <c r="Q372" s="63"/>
      <c r="R372" s="63"/>
      <c r="S372" s="63"/>
      <c r="T372" s="63"/>
      <c r="U372" s="63"/>
      <c r="V372" s="63"/>
      <c r="W372" s="63"/>
      <c r="X372" s="63"/>
      <c r="Y372" s="63"/>
      <c r="Z372" s="62">
        <v>148600</v>
      </c>
      <c r="AA372" s="62">
        <v>26167</v>
      </c>
      <c r="AB372" s="62">
        <v>545.15</v>
      </c>
      <c r="AC372" s="62">
        <v>37150</v>
      </c>
    </row>
    <row r="373" spans="1:29" ht="30" x14ac:dyDescent="0.25">
      <c r="A373" s="61" t="s">
        <v>269</v>
      </c>
      <c r="B373" s="61" t="s">
        <v>270</v>
      </c>
      <c r="C373" s="62">
        <v>2004</v>
      </c>
      <c r="D373" s="61" t="s">
        <v>83</v>
      </c>
      <c r="E373" s="62">
        <v>2</v>
      </c>
      <c r="F373" s="62">
        <v>21738</v>
      </c>
      <c r="G373" s="62">
        <v>2413</v>
      </c>
      <c r="H373" s="62">
        <v>100.54</v>
      </c>
      <c r="I373" s="62">
        <v>10869</v>
      </c>
      <c r="J373" s="62">
        <v>20216.34</v>
      </c>
      <c r="K373" s="62">
        <v>2557.71</v>
      </c>
      <c r="L373" s="62">
        <v>3326</v>
      </c>
      <c r="M373" s="62">
        <v>138.58000000000001</v>
      </c>
      <c r="N373" s="62">
        <v>1278.8599999999999</v>
      </c>
      <c r="O373" s="62">
        <v>30844.2</v>
      </c>
      <c r="P373" s="63"/>
      <c r="Q373" s="63"/>
      <c r="R373" s="63"/>
      <c r="S373" s="63"/>
      <c r="T373" s="63"/>
      <c r="U373" s="63"/>
      <c r="V373" s="63"/>
      <c r="W373" s="63"/>
      <c r="X373" s="63"/>
      <c r="Y373" s="63"/>
      <c r="Z373" s="62">
        <v>20800</v>
      </c>
      <c r="AA373" s="62">
        <v>570</v>
      </c>
      <c r="AB373" s="62">
        <v>23.75</v>
      </c>
      <c r="AC373" s="62">
        <v>10400</v>
      </c>
    </row>
    <row r="374" spans="1:29" ht="30" x14ac:dyDescent="0.25">
      <c r="A374" s="61" t="s">
        <v>173</v>
      </c>
      <c r="B374" s="61" t="s">
        <v>174</v>
      </c>
      <c r="C374" s="62">
        <v>2018</v>
      </c>
      <c r="D374" s="61" t="s">
        <v>75</v>
      </c>
      <c r="E374" s="62">
        <v>5</v>
      </c>
      <c r="F374" s="63"/>
      <c r="G374" s="63"/>
      <c r="H374" s="63"/>
      <c r="I374" s="63"/>
      <c r="J374" s="63"/>
      <c r="K374" s="62">
        <v>0</v>
      </c>
      <c r="L374" s="63"/>
      <c r="M374" s="63"/>
      <c r="N374" s="63"/>
      <c r="O374" s="63"/>
      <c r="P374" s="63"/>
      <c r="Q374" s="63"/>
      <c r="R374" s="63"/>
      <c r="S374" s="63"/>
      <c r="T374" s="63"/>
      <c r="U374" s="63"/>
      <c r="V374" s="63"/>
      <c r="W374" s="63"/>
      <c r="X374" s="63"/>
      <c r="Y374" s="63"/>
      <c r="Z374" s="62">
        <v>387.39</v>
      </c>
      <c r="AA374" s="62">
        <v>2481</v>
      </c>
      <c r="AB374" s="62">
        <v>41.35</v>
      </c>
      <c r="AC374" s="62">
        <v>77.48</v>
      </c>
    </row>
    <row r="375" spans="1:29" ht="30" x14ac:dyDescent="0.25">
      <c r="A375" s="61" t="s">
        <v>237</v>
      </c>
      <c r="B375" s="61" t="s">
        <v>238</v>
      </c>
      <c r="C375" s="62">
        <v>2005</v>
      </c>
      <c r="D375" s="61" t="s">
        <v>86</v>
      </c>
      <c r="E375" s="62">
        <v>150</v>
      </c>
      <c r="F375" s="62">
        <v>102297</v>
      </c>
      <c r="G375" s="62">
        <v>221509</v>
      </c>
      <c r="H375" s="62">
        <v>123.06</v>
      </c>
      <c r="I375" s="62">
        <v>681.98</v>
      </c>
      <c r="J375" s="62">
        <v>95136.21</v>
      </c>
      <c r="K375" s="62">
        <v>92169.74</v>
      </c>
      <c r="L375" s="62">
        <v>1252095</v>
      </c>
      <c r="M375" s="62">
        <v>695.61</v>
      </c>
      <c r="N375" s="62">
        <v>614.46</v>
      </c>
      <c r="O375" s="62">
        <v>1111502.52</v>
      </c>
      <c r="P375" s="63"/>
      <c r="Q375" s="63"/>
      <c r="R375" s="63"/>
      <c r="S375" s="63"/>
      <c r="T375" s="63"/>
      <c r="U375" s="63"/>
      <c r="V375" s="63"/>
      <c r="W375" s="63"/>
      <c r="X375" s="63"/>
      <c r="Y375" s="63"/>
      <c r="Z375" s="62">
        <v>1096933</v>
      </c>
      <c r="AA375" s="62">
        <v>1606135</v>
      </c>
      <c r="AB375" s="62">
        <v>892.3</v>
      </c>
      <c r="AC375" s="62">
        <v>7312.89</v>
      </c>
    </row>
    <row r="376" spans="1:29" ht="45" x14ac:dyDescent="0.25">
      <c r="A376" s="61" t="s">
        <v>214</v>
      </c>
      <c r="B376" s="61" t="s">
        <v>215</v>
      </c>
      <c r="C376" s="62">
        <v>2009</v>
      </c>
      <c r="D376" s="61" t="s">
        <v>99</v>
      </c>
      <c r="E376" s="62">
        <v>74</v>
      </c>
      <c r="F376" s="62">
        <v>558847</v>
      </c>
      <c r="G376" s="62">
        <v>122735</v>
      </c>
      <c r="H376" s="62">
        <v>138.22</v>
      </c>
      <c r="I376" s="62">
        <v>7551.99</v>
      </c>
      <c r="J376" s="62">
        <v>519727.71</v>
      </c>
      <c r="K376" s="62">
        <v>0</v>
      </c>
      <c r="L376" s="63"/>
      <c r="M376" s="63"/>
      <c r="N376" s="63"/>
      <c r="O376" s="63"/>
      <c r="P376" s="63"/>
      <c r="Q376" s="63"/>
      <c r="R376" s="63"/>
      <c r="S376" s="63"/>
      <c r="T376" s="63"/>
      <c r="U376" s="63"/>
      <c r="V376" s="63"/>
      <c r="W376" s="63"/>
      <c r="X376" s="63"/>
      <c r="Y376" s="63"/>
      <c r="Z376" s="62">
        <v>4892</v>
      </c>
      <c r="AA376" s="62">
        <v>13215</v>
      </c>
      <c r="AB376" s="62">
        <v>14.88</v>
      </c>
      <c r="AC376" s="62">
        <v>66.11</v>
      </c>
    </row>
    <row r="377" spans="1:29" ht="30" x14ac:dyDescent="0.25">
      <c r="A377" s="61" t="s">
        <v>171</v>
      </c>
      <c r="B377" s="61" t="s">
        <v>172</v>
      </c>
      <c r="C377" s="62">
        <v>2005</v>
      </c>
      <c r="D377" s="61" t="s">
        <v>99</v>
      </c>
      <c r="E377" s="62">
        <v>198</v>
      </c>
      <c r="F377" s="62">
        <v>1969571</v>
      </c>
      <c r="G377" s="62">
        <v>211611</v>
      </c>
      <c r="H377" s="62">
        <v>89.06</v>
      </c>
      <c r="I377" s="62">
        <v>9947.33</v>
      </c>
      <c r="J377" s="62">
        <v>1831701.03</v>
      </c>
      <c r="K377" s="62">
        <v>16184.29</v>
      </c>
      <c r="L377" s="62">
        <v>21627</v>
      </c>
      <c r="M377" s="62">
        <v>9.1</v>
      </c>
      <c r="N377" s="62">
        <v>81.739999999999995</v>
      </c>
      <c r="O377" s="62">
        <v>195171.17</v>
      </c>
      <c r="P377" s="63"/>
      <c r="Q377" s="63"/>
      <c r="R377" s="63"/>
      <c r="S377" s="63"/>
      <c r="T377" s="63"/>
      <c r="U377" s="63"/>
      <c r="V377" s="63"/>
      <c r="W377" s="63"/>
      <c r="X377" s="63"/>
      <c r="Y377" s="63"/>
      <c r="Z377" s="62">
        <v>9100</v>
      </c>
      <c r="AA377" s="62">
        <v>58949</v>
      </c>
      <c r="AB377" s="62">
        <v>24.81</v>
      </c>
      <c r="AC377" s="62">
        <v>45.96</v>
      </c>
    </row>
    <row r="378" spans="1:29" x14ac:dyDescent="0.25">
      <c r="A378" s="61" t="s">
        <v>251</v>
      </c>
      <c r="B378" s="61" t="s">
        <v>252</v>
      </c>
      <c r="C378" s="62">
        <v>2015</v>
      </c>
      <c r="D378" s="61" t="s">
        <v>78</v>
      </c>
      <c r="E378" s="62">
        <v>40</v>
      </c>
      <c r="F378" s="62">
        <v>130600</v>
      </c>
      <c r="G378" s="62">
        <v>20776</v>
      </c>
      <c r="H378" s="62">
        <v>43.28</v>
      </c>
      <c r="I378" s="62">
        <v>3265</v>
      </c>
      <c r="J378" s="62">
        <v>121458</v>
      </c>
      <c r="K378" s="62">
        <v>20575.169999999998</v>
      </c>
      <c r="L378" s="62">
        <v>18822</v>
      </c>
      <c r="M378" s="62">
        <v>39.21</v>
      </c>
      <c r="N378" s="62">
        <v>514.38</v>
      </c>
      <c r="O378" s="62">
        <v>248122.14</v>
      </c>
      <c r="P378" s="63"/>
      <c r="Q378" s="63"/>
      <c r="R378" s="63"/>
      <c r="S378" s="63"/>
      <c r="T378" s="63"/>
      <c r="U378" s="63"/>
      <c r="V378" s="63"/>
      <c r="W378" s="63"/>
      <c r="X378" s="63"/>
      <c r="Y378" s="63"/>
      <c r="Z378" s="62">
        <v>1764</v>
      </c>
      <c r="AA378" s="62">
        <v>18843</v>
      </c>
      <c r="AB378" s="62">
        <v>39.26</v>
      </c>
      <c r="AC378" s="62">
        <v>44.1</v>
      </c>
    </row>
    <row r="379" spans="1:29" x14ac:dyDescent="0.25">
      <c r="A379" s="61" t="s">
        <v>395</v>
      </c>
      <c r="B379" s="61" t="s">
        <v>396</v>
      </c>
      <c r="C379" s="62">
        <v>2008</v>
      </c>
      <c r="D379" s="61" t="s">
        <v>78</v>
      </c>
      <c r="E379" s="62">
        <v>30</v>
      </c>
      <c r="F379" s="62">
        <v>329346</v>
      </c>
      <c r="G379" s="62">
        <v>52219</v>
      </c>
      <c r="H379" s="62">
        <v>145.05000000000001</v>
      </c>
      <c r="I379" s="62">
        <v>10978.2</v>
      </c>
      <c r="J379" s="62">
        <v>306291.78000000003</v>
      </c>
      <c r="K379" s="62">
        <v>0</v>
      </c>
      <c r="L379" s="63"/>
      <c r="M379" s="63"/>
      <c r="N379" s="63"/>
      <c r="O379" s="63"/>
      <c r="P379" s="63"/>
      <c r="Q379" s="63"/>
      <c r="R379" s="63"/>
      <c r="S379" s="63"/>
      <c r="T379" s="63"/>
      <c r="U379" s="63"/>
      <c r="V379" s="63"/>
      <c r="W379" s="63"/>
      <c r="X379" s="63"/>
      <c r="Y379" s="63"/>
      <c r="Z379" s="62">
        <v>0</v>
      </c>
      <c r="AA379" s="63"/>
      <c r="AB379" s="63"/>
      <c r="AC379" s="62">
        <v>0</v>
      </c>
    </row>
    <row r="380" spans="1:29" x14ac:dyDescent="0.25">
      <c r="A380" s="61" t="s">
        <v>397</v>
      </c>
      <c r="B380" s="61" t="s">
        <v>398</v>
      </c>
      <c r="C380" s="62">
        <v>2017</v>
      </c>
      <c r="D380" s="61" t="s">
        <v>75</v>
      </c>
      <c r="E380" s="62">
        <v>5</v>
      </c>
      <c r="F380" s="62">
        <v>1865</v>
      </c>
      <c r="G380" s="62">
        <v>607</v>
      </c>
      <c r="H380" s="62">
        <v>10.119999999999999</v>
      </c>
      <c r="I380" s="62">
        <v>373</v>
      </c>
      <c r="J380" s="62">
        <v>1734.45</v>
      </c>
      <c r="K380" s="62">
        <v>0</v>
      </c>
      <c r="L380" s="63"/>
      <c r="M380" s="63"/>
      <c r="N380" s="63"/>
      <c r="O380" s="63"/>
      <c r="P380" s="63"/>
      <c r="Q380" s="63"/>
      <c r="R380" s="63"/>
      <c r="S380" s="63"/>
      <c r="T380" s="63"/>
      <c r="U380" s="62">
        <v>3595</v>
      </c>
      <c r="V380" s="62">
        <v>7292</v>
      </c>
      <c r="W380" s="62">
        <v>121.53</v>
      </c>
      <c r="X380" s="62">
        <v>719</v>
      </c>
      <c r="Y380" s="62">
        <v>80470.48</v>
      </c>
      <c r="Z380" s="62">
        <v>51500</v>
      </c>
      <c r="AA380" s="62">
        <v>5666</v>
      </c>
      <c r="AB380" s="62">
        <v>94.43</v>
      </c>
      <c r="AC380" s="62">
        <v>10300</v>
      </c>
    </row>
    <row r="381" spans="1:29" x14ac:dyDescent="0.25">
      <c r="A381" s="61" t="s">
        <v>399</v>
      </c>
      <c r="B381" s="61" t="s">
        <v>400</v>
      </c>
      <c r="C381" s="62">
        <v>2012</v>
      </c>
      <c r="D381" s="61" t="s">
        <v>78</v>
      </c>
      <c r="E381" s="62">
        <v>40</v>
      </c>
      <c r="F381" s="62">
        <v>344640</v>
      </c>
      <c r="G381" s="62">
        <v>59047</v>
      </c>
      <c r="H381" s="62">
        <v>123.01</v>
      </c>
      <c r="I381" s="62">
        <v>8616</v>
      </c>
      <c r="J381" s="62">
        <v>320515.20000000001</v>
      </c>
      <c r="K381" s="62">
        <v>0</v>
      </c>
      <c r="L381" s="63"/>
      <c r="M381" s="63"/>
      <c r="N381" s="63"/>
      <c r="O381" s="63"/>
      <c r="P381" s="63"/>
      <c r="Q381" s="63"/>
      <c r="R381" s="63"/>
      <c r="S381" s="63"/>
      <c r="T381" s="63"/>
      <c r="U381" s="63"/>
      <c r="V381" s="63"/>
      <c r="W381" s="63"/>
      <c r="X381" s="63"/>
      <c r="Y381" s="63"/>
      <c r="Z381" s="62">
        <v>5.38</v>
      </c>
      <c r="AA381" s="62">
        <v>75250</v>
      </c>
      <c r="AB381" s="62">
        <v>156.77000000000001</v>
      </c>
      <c r="AC381" s="62">
        <v>0.13</v>
      </c>
    </row>
    <row r="382" spans="1:29" x14ac:dyDescent="0.25">
      <c r="A382" s="61" t="s">
        <v>354</v>
      </c>
      <c r="B382" s="61" t="s">
        <v>355</v>
      </c>
      <c r="C382" s="62">
        <v>2007</v>
      </c>
      <c r="D382" s="61" t="s">
        <v>78</v>
      </c>
      <c r="E382" s="62">
        <v>40</v>
      </c>
      <c r="F382" s="62">
        <v>107280</v>
      </c>
      <c r="G382" s="62">
        <v>23345</v>
      </c>
      <c r="H382" s="62">
        <v>48.64</v>
      </c>
      <c r="I382" s="62">
        <v>2682</v>
      </c>
      <c r="J382" s="62">
        <v>99770.4</v>
      </c>
      <c r="K382" s="62">
        <v>24279.34</v>
      </c>
      <c r="L382" s="62">
        <v>31153</v>
      </c>
      <c r="M382" s="62">
        <v>64.900000000000006</v>
      </c>
      <c r="N382" s="62">
        <v>606.98</v>
      </c>
      <c r="O382" s="62">
        <v>292791.84999999998</v>
      </c>
      <c r="P382" s="63"/>
      <c r="Q382" s="63"/>
      <c r="R382" s="63"/>
      <c r="S382" s="63"/>
      <c r="T382" s="63"/>
      <c r="U382" s="63"/>
      <c r="V382" s="63"/>
      <c r="W382" s="63"/>
      <c r="X382" s="63"/>
      <c r="Y382" s="63"/>
      <c r="Z382" s="62">
        <v>94500</v>
      </c>
      <c r="AA382" s="62">
        <v>1717</v>
      </c>
      <c r="AB382" s="62">
        <v>3.58</v>
      </c>
      <c r="AC382" s="62">
        <v>2362.5</v>
      </c>
    </row>
    <row r="383" spans="1:29" ht="30" x14ac:dyDescent="0.25">
      <c r="A383" s="61" t="s">
        <v>269</v>
      </c>
      <c r="B383" s="61" t="s">
        <v>270</v>
      </c>
      <c r="C383" s="62">
        <v>2005</v>
      </c>
      <c r="D383" s="61" t="s">
        <v>89</v>
      </c>
      <c r="E383" s="62">
        <v>72</v>
      </c>
      <c r="F383" s="62">
        <v>787992</v>
      </c>
      <c r="G383" s="62">
        <v>73922</v>
      </c>
      <c r="H383" s="62">
        <v>85.56</v>
      </c>
      <c r="I383" s="62">
        <v>10944.33</v>
      </c>
      <c r="J383" s="62">
        <v>732832.56</v>
      </c>
      <c r="K383" s="62">
        <v>0</v>
      </c>
      <c r="L383" s="63"/>
      <c r="M383" s="63"/>
      <c r="N383" s="63"/>
      <c r="O383" s="63"/>
      <c r="P383" s="63"/>
      <c r="Q383" s="63"/>
      <c r="R383" s="63"/>
      <c r="S383" s="63"/>
      <c r="T383" s="63"/>
      <c r="U383" s="63"/>
      <c r="V383" s="63"/>
      <c r="W383" s="63"/>
      <c r="X383" s="63"/>
      <c r="Y383" s="63"/>
      <c r="Z383" s="62">
        <v>126800</v>
      </c>
      <c r="AA383" s="62">
        <v>3781</v>
      </c>
      <c r="AB383" s="62">
        <v>4.38</v>
      </c>
      <c r="AC383" s="62">
        <v>1761.11</v>
      </c>
    </row>
    <row r="384" spans="1:29" ht="30" x14ac:dyDescent="0.25">
      <c r="A384" s="61" t="s">
        <v>231</v>
      </c>
      <c r="B384" s="61" t="s">
        <v>232</v>
      </c>
      <c r="C384" s="62">
        <v>2006</v>
      </c>
      <c r="D384" s="61" t="s">
        <v>72</v>
      </c>
      <c r="E384" s="62">
        <v>92</v>
      </c>
      <c r="F384" s="62">
        <v>732800</v>
      </c>
      <c r="G384" s="62">
        <v>78957</v>
      </c>
      <c r="H384" s="62">
        <v>71.52</v>
      </c>
      <c r="I384" s="62">
        <v>7965.22</v>
      </c>
      <c r="J384" s="62">
        <v>681504</v>
      </c>
      <c r="K384" s="62">
        <v>0</v>
      </c>
      <c r="L384" s="63"/>
      <c r="M384" s="63"/>
      <c r="N384" s="63"/>
      <c r="O384" s="63"/>
      <c r="P384" s="63"/>
      <c r="Q384" s="63"/>
      <c r="R384" s="63"/>
      <c r="S384" s="63"/>
      <c r="T384" s="63"/>
      <c r="U384" s="63"/>
      <c r="V384" s="63"/>
      <c r="W384" s="63"/>
      <c r="X384" s="63"/>
      <c r="Y384" s="63"/>
      <c r="Z384" s="62">
        <v>357040</v>
      </c>
      <c r="AA384" s="62">
        <v>16096</v>
      </c>
      <c r="AB384" s="62">
        <v>14.58</v>
      </c>
      <c r="AC384" s="62">
        <v>3880.87</v>
      </c>
    </row>
    <row r="385" spans="1:29" x14ac:dyDescent="0.25">
      <c r="A385" s="61" t="s">
        <v>306</v>
      </c>
      <c r="B385" s="61" t="s">
        <v>307</v>
      </c>
      <c r="C385" s="62">
        <v>2014</v>
      </c>
      <c r="D385" s="61" t="s">
        <v>78</v>
      </c>
      <c r="E385" s="62">
        <v>32</v>
      </c>
      <c r="F385" s="62">
        <v>283200</v>
      </c>
      <c r="G385" s="62">
        <v>43808</v>
      </c>
      <c r="H385" s="62">
        <v>114.08</v>
      </c>
      <c r="I385" s="62">
        <v>8850</v>
      </c>
      <c r="J385" s="62">
        <v>263376</v>
      </c>
      <c r="K385" s="62">
        <v>0</v>
      </c>
      <c r="L385" s="63"/>
      <c r="M385" s="63"/>
      <c r="N385" s="63"/>
      <c r="O385" s="63"/>
      <c r="P385" s="63"/>
      <c r="Q385" s="63"/>
      <c r="R385" s="63"/>
      <c r="S385" s="63"/>
      <c r="T385" s="63"/>
      <c r="U385" s="63"/>
      <c r="V385" s="63"/>
      <c r="W385" s="63"/>
      <c r="X385" s="63"/>
      <c r="Y385" s="63"/>
      <c r="Z385" s="62">
        <v>792.73</v>
      </c>
      <c r="AA385" s="62">
        <v>9885</v>
      </c>
      <c r="AB385" s="62">
        <v>25.74</v>
      </c>
      <c r="AC385" s="62">
        <v>24.77</v>
      </c>
    </row>
    <row r="386" spans="1:29" ht="45" x14ac:dyDescent="0.25">
      <c r="A386" s="61" t="s">
        <v>326</v>
      </c>
      <c r="B386" s="61" t="s">
        <v>327</v>
      </c>
      <c r="C386" s="62">
        <v>2003</v>
      </c>
      <c r="D386" s="61" t="s">
        <v>75</v>
      </c>
      <c r="E386" s="62">
        <v>4</v>
      </c>
      <c r="F386" s="62">
        <v>17598</v>
      </c>
      <c r="G386" s="62">
        <v>1928</v>
      </c>
      <c r="H386" s="62">
        <v>40.17</v>
      </c>
      <c r="I386" s="62">
        <v>4399.5</v>
      </c>
      <c r="J386" s="62">
        <v>16366.14</v>
      </c>
      <c r="K386" s="62">
        <v>0</v>
      </c>
      <c r="L386" s="63"/>
      <c r="M386" s="63"/>
      <c r="N386" s="63"/>
      <c r="O386" s="63"/>
      <c r="P386" s="63"/>
      <c r="Q386" s="63"/>
      <c r="R386" s="63"/>
      <c r="S386" s="63"/>
      <c r="T386" s="63"/>
      <c r="U386" s="62">
        <v>577</v>
      </c>
      <c r="V386" s="62">
        <v>669</v>
      </c>
      <c r="W386" s="62">
        <v>13.94</v>
      </c>
      <c r="X386" s="62">
        <v>144</v>
      </c>
      <c r="Y386" s="62">
        <v>12915.57</v>
      </c>
      <c r="Z386" s="62">
        <v>23000</v>
      </c>
      <c r="AA386" s="62">
        <v>765</v>
      </c>
      <c r="AB386" s="62">
        <v>15.94</v>
      </c>
      <c r="AC386" s="62">
        <v>5750</v>
      </c>
    </row>
    <row r="387" spans="1:29" ht="30" x14ac:dyDescent="0.25">
      <c r="A387" s="61" t="s">
        <v>171</v>
      </c>
      <c r="B387" s="61" t="s">
        <v>172</v>
      </c>
      <c r="C387" s="62">
        <v>2018</v>
      </c>
      <c r="D387" s="61" t="s">
        <v>175</v>
      </c>
      <c r="E387" s="62">
        <v>20</v>
      </c>
      <c r="F387" s="63"/>
      <c r="G387" s="63"/>
      <c r="H387" s="63"/>
      <c r="I387" s="63"/>
      <c r="J387" s="63"/>
      <c r="K387" s="62">
        <v>0</v>
      </c>
      <c r="L387" s="63"/>
      <c r="M387" s="63"/>
      <c r="N387" s="63"/>
      <c r="O387" s="63"/>
      <c r="P387" s="63"/>
      <c r="Q387" s="63"/>
      <c r="R387" s="63"/>
      <c r="S387" s="63"/>
      <c r="T387" s="63"/>
      <c r="U387" s="63"/>
      <c r="V387" s="63"/>
      <c r="W387" s="63"/>
      <c r="X387" s="63"/>
      <c r="Y387" s="63"/>
      <c r="Z387" s="62">
        <v>0</v>
      </c>
      <c r="AA387" s="63"/>
      <c r="AB387" s="63"/>
      <c r="AC387" s="62">
        <v>0</v>
      </c>
    </row>
    <row r="388" spans="1:29" ht="30" x14ac:dyDescent="0.25">
      <c r="A388" s="61" t="s">
        <v>363</v>
      </c>
      <c r="B388" s="61" t="s">
        <v>364</v>
      </c>
      <c r="C388" s="62">
        <v>2009</v>
      </c>
      <c r="D388" s="61" t="s">
        <v>78</v>
      </c>
      <c r="E388" s="62">
        <v>56</v>
      </c>
      <c r="F388" s="62">
        <v>468161</v>
      </c>
      <c r="G388" s="62">
        <v>63060</v>
      </c>
      <c r="H388" s="62">
        <v>93.84</v>
      </c>
      <c r="I388" s="62">
        <v>8360.02</v>
      </c>
      <c r="J388" s="62">
        <v>435389.73</v>
      </c>
      <c r="K388" s="62">
        <v>0</v>
      </c>
      <c r="L388" s="63"/>
      <c r="M388" s="63"/>
      <c r="N388" s="63"/>
      <c r="O388" s="63"/>
      <c r="P388" s="63"/>
      <c r="Q388" s="63"/>
      <c r="R388" s="63"/>
      <c r="S388" s="63"/>
      <c r="T388" s="63"/>
      <c r="U388" s="63"/>
      <c r="V388" s="63"/>
      <c r="W388" s="63"/>
      <c r="X388" s="63"/>
      <c r="Y388" s="63"/>
      <c r="Z388" s="62">
        <v>1029.3399999999999</v>
      </c>
      <c r="AA388" s="62">
        <v>3135</v>
      </c>
      <c r="AB388" s="62">
        <v>4.67</v>
      </c>
      <c r="AC388" s="62">
        <v>18.38</v>
      </c>
    </row>
    <row r="389" spans="1:29" x14ac:dyDescent="0.25">
      <c r="A389" s="61" t="s">
        <v>401</v>
      </c>
      <c r="B389" s="61" t="s">
        <v>402</v>
      </c>
      <c r="C389" s="62">
        <v>2005</v>
      </c>
      <c r="D389" s="61" t="s">
        <v>75</v>
      </c>
      <c r="E389" s="62">
        <v>12</v>
      </c>
      <c r="F389" s="62">
        <v>7655</v>
      </c>
      <c r="G389" s="62">
        <v>1879</v>
      </c>
      <c r="H389" s="62">
        <v>13.05</v>
      </c>
      <c r="I389" s="62">
        <v>637.91999999999996</v>
      </c>
      <c r="J389" s="62">
        <v>7119.15</v>
      </c>
      <c r="K389" s="62">
        <v>0</v>
      </c>
      <c r="L389" s="62">
        <v>0</v>
      </c>
      <c r="M389" s="62">
        <v>0</v>
      </c>
      <c r="N389" s="63"/>
      <c r="O389" s="63"/>
      <c r="P389" s="62">
        <v>0</v>
      </c>
      <c r="Q389" s="62">
        <v>0</v>
      </c>
      <c r="R389" s="62">
        <v>0</v>
      </c>
      <c r="S389" s="62">
        <v>0</v>
      </c>
      <c r="T389" s="62">
        <v>0</v>
      </c>
      <c r="U389" s="62">
        <v>0</v>
      </c>
      <c r="V389" s="62">
        <v>0</v>
      </c>
      <c r="W389" s="62">
        <v>0</v>
      </c>
      <c r="X389" s="62">
        <v>0</v>
      </c>
      <c r="Y389" s="62">
        <v>0</v>
      </c>
      <c r="Z389" s="62">
        <v>1145.6500000000001</v>
      </c>
      <c r="AA389" s="62">
        <v>2556</v>
      </c>
      <c r="AB389" s="62">
        <v>17.75</v>
      </c>
      <c r="AC389" s="62">
        <v>95.47</v>
      </c>
    </row>
    <row r="390" spans="1:29" x14ac:dyDescent="0.25">
      <c r="A390" s="61" t="s">
        <v>235</v>
      </c>
      <c r="B390" s="61" t="s">
        <v>236</v>
      </c>
      <c r="C390" s="62">
        <v>2007</v>
      </c>
      <c r="D390" s="61" t="s">
        <v>89</v>
      </c>
      <c r="E390" s="62">
        <v>40</v>
      </c>
      <c r="F390" s="62">
        <v>146560</v>
      </c>
      <c r="G390" s="62">
        <v>20682</v>
      </c>
      <c r="H390" s="62">
        <v>43.09</v>
      </c>
      <c r="I390" s="62">
        <v>3664</v>
      </c>
      <c r="J390" s="62">
        <v>136300.79999999999</v>
      </c>
      <c r="K390" s="62">
        <v>33507.64</v>
      </c>
      <c r="L390" s="62">
        <v>43216</v>
      </c>
      <c r="M390" s="62">
        <v>90.03</v>
      </c>
      <c r="N390" s="62">
        <v>837.69</v>
      </c>
      <c r="O390" s="62">
        <v>404078.63</v>
      </c>
      <c r="P390" s="63"/>
      <c r="Q390" s="63"/>
      <c r="R390" s="63"/>
      <c r="S390" s="63"/>
      <c r="T390" s="63"/>
      <c r="U390" s="63"/>
      <c r="V390" s="63"/>
      <c r="W390" s="63"/>
      <c r="X390" s="63"/>
      <c r="Y390" s="63"/>
      <c r="Z390" s="62">
        <v>95700</v>
      </c>
      <c r="AA390" s="62">
        <v>2060</v>
      </c>
      <c r="AB390" s="62">
        <v>4.29</v>
      </c>
      <c r="AC390" s="62">
        <v>2392.5</v>
      </c>
    </row>
    <row r="391" spans="1:29" ht="30" x14ac:dyDescent="0.25">
      <c r="A391" s="61" t="s">
        <v>403</v>
      </c>
      <c r="B391" s="61" t="s">
        <v>404</v>
      </c>
      <c r="C391" s="62">
        <v>2011</v>
      </c>
      <c r="D391" s="61" t="s">
        <v>99</v>
      </c>
      <c r="E391" s="62">
        <v>44</v>
      </c>
      <c r="F391" s="62">
        <v>371428</v>
      </c>
      <c r="G391" s="62">
        <v>71442</v>
      </c>
      <c r="H391" s="62">
        <v>135.31</v>
      </c>
      <c r="I391" s="62">
        <v>8441.5499999999993</v>
      </c>
      <c r="J391" s="62">
        <v>345428.04</v>
      </c>
      <c r="K391" s="62">
        <v>0</v>
      </c>
      <c r="L391" s="63"/>
      <c r="M391" s="63"/>
      <c r="N391" s="63"/>
      <c r="O391" s="63"/>
      <c r="P391" s="63"/>
      <c r="Q391" s="63"/>
      <c r="R391" s="63"/>
      <c r="S391" s="63"/>
      <c r="T391" s="63"/>
      <c r="U391" s="63"/>
      <c r="V391" s="63"/>
      <c r="W391" s="63"/>
      <c r="X391" s="63"/>
      <c r="Y391" s="63"/>
      <c r="Z391" s="62">
        <v>28.74</v>
      </c>
      <c r="AA391" s="62">
        <v>2160</v>
      </c>
      <c r="AB391" s="62">
        <v>4.09</v>
      </c>
      <c r="AC391" s="62">
        <v>0.65</v>
      </c>
    </row>
    <row r="392" spans="1:29" ht="30" x14ac:dyDescent="0.25">
      <c r="A392" s="61" t="s">
        <v>367</v>
      </c>
      <c r="B392" s="61" t="s">
        <v>368</v>
      </c>
      <c r="C392" s="62">
        <v>2017</v>
      </c>
      <c r="D392" s="61" t="s">
        <v>78</v>
      </c>
      <c r="E392" s="62">
        <v>50</v>
      </c>
      <c r="F392" s="62">
        <v>99690</v>
      </c>
      <c r="G392" s="62">
        <v>40714</v>
      </c>
      <c r="H392" s="62">
        <v>67.86</v>
      </c>
      <c r="I392" s="62">
        <v>1993.8</v>
      </c>
      <c r="J392" s="62">
        <v>92711.7</v>
      </c>
      <c r="K392" s="62">
        <v>26691.56</v>
      </c>
      <c r="L392" s="62">
        <v>23424</v>
      </c>
      <c r="M392" s="62">
        <v>39.04</v>
      </c>
      <c r="N392" s="62">
        <v>533.83000000000004</v>
      </c>
      <c r="O392" s="62">
        <v>321881.55</v>
      </c>
      <c r="P392" s="63"/>
      <c r="Q392" s="63"/>
      <c r="R392" s="63"/>
      <c r="S392" s="63"/>
      <c r="T392" s="63"/>
      <c r="U392" s="63"/>
      <c r="V392" s="63"/>
      <c r="W392" s="63"/>
      <c r="X392" s="63"/>
      <c r="Y392" s="63"/>
      <c r="Z392" s="62">
        <v>99800</v>
      </c>
      <c r="AA392" s="62">
        <v>10591</v>
      </c>
      <c r="AB392" s="62">
        <v>17.649999999999999</v>
      </c>
      <c r="AC392" s="62">
        <v>1996</v>
      </c>
    </row>
    <row r="393" spans="1:29" x14ac:dyDescent="0.25">
      <c r="A393" s="61" t="s">
        <v>229</v>
      </c>
      <c r="B393" s="61" t="s">
        <v>230</v>
      </c>
      <c r="C393" s="62">
        <v>2008</v>
      </c>
      <c r="D393" s="61" t="s">
        <v>150</v>
      </c>
      <c r="E393" s="62">
        <v>6</v>
      </c>
      <c r="F393" s="63"/>
      <c r="G393" s="63"/>
      <c r="H393" s="63"/>
      <c r="I393" s="63"/>
      <c r="J393" s="63"/>
      <c r="K393" s="62">
        <v>0</v>
      </c>
      <c r="L393" s="63"/>
      <c r="M393" s="63"/>
      <c r="N393" s="63"/>
      <c r="O393" s="63"/>
      <c r="P393" s="63"/>
      <c r="Q393" s="63"/>
      <c r="R393" s="63"/>
      <c r="S393" s="63"/>
      <c r="T393" s="63"/>
      <c r="U393" s="63"/>
      <c r="V393" s="63"/>
      <c r="W393" s="63"/>
      <c r="X393" s="63"/>
      <c r="Y393" s="63"/>
      <c r="Z393" s="62">
        <v>0</v>
      </c>
      <c r="AA393" s="62">
        <v>3468</v>
      </c>
      <c r="AB393" s="62">
        <v>48.17</v>
      </c>
      <c r="AC393" s="62">
        <v>0</v>
      </c>
    </row>
    <row r="394" spans="1:29" x14ac:dyDescent="0.25">
      <c r="A394" s="61" t="s">
        <v>263</v>
      </c>
      <c r="B394" s="61" t="s">
        <v>264</v>
      </c>
      <c r="C394" s="62">
        <v>2012</v>
      </c>
      <c r="D394" s="61" t="s">
        <v>75</v>
      </c>
      <c r="E394" s="62">
        <v>3</v>
      </c>
      <c r="F394" s="63"/>
      <c r="G394" s="63"/>
      <c r="H394" s="63"/>
      <c r="I394" s="63"/>
      <c r="J394" s="63"/>
      <c r="K394" s="62">
        <v>0</v>
      </c>
      <c r="L394" s="63"/>
      <c r="M394" s="63"/>
      <c r="N394" s="63"/>
      <c r="O394" s="63"/>
      <c r="P394" s="63"/>
      <c r="Q394" s="63"/>
      <c r="R394" s="63"/>
      <c r="S394" s="63"/>
      <c r="T394" s="63"/>
      <c r="U394" s="63"/>
      <c r="V394" s="63"/>
      <c r="W394" s="63"/>
      <c r="X394" s="63"/>
      <c r="Y394" s="63"/>
      <c r="Z394" s="62">
        <v>13506</v>
      </c>
      <c r="AA394" s="62">
        <v>2399</v>
      </c>
      <c r="AB394" s="62">
        <v>66.64</v>
      </c>
      <c r="AC394" s="62">
        <v>4502</v>
      </c>
    </row>
    <row r="395" spans="1:29" ht="30" x14ac:dyDescent="0.25">
      <c r="A395" s="61" t="s">
        <v>142</v>
      </c>
      <c r="B395" s="61" t="s">
        <v>143</v>
      </c>
      <c r="C395" s="62">
        <v>2015</v>
      </c>
      <c r="D395" s="61" t="s">
        <v>135</v>
      </c>
      <c r="E395" s="62">
        <v>50</v>
      </c>
      <c r="F395" s="63"/>
      <c r="G395" s="63"/>
      <c r="H395" s="63"/>
      <c r="I395" s="63"/>
      <c r="J395" s="63"/>
      <c r="K395" s="62">
        <v>0</v>
      </c>
      <c r="L395" s="63"/>
      <c r="M395" s="63"/>
      <c r="N395" s="63"/>
      <c r="O395" s="63"/>
      <c r="P395" s="63"/>
      <c r="Q395" s="63"/>
      <c r="R395" s="63"/>
      <c r="S395" s="63"/>
      <c r="T395" s="63"/>
      <c r="U395" s="63"/>
      <c r="V395" s="63"/>
      <c r="W395" s="63"/>
      <c r="X395" s="63"/>
      <c r="Y395" s="63"/>
      <c r="Z395" s="62">
        <v>4582</v>
      </c>
      <c r="AA395" s="62">
        <v>55416</v>
      </c>
      <c r="AB395" s="62">
        <v>92.36</v>
      </c>
      <c r="AC395" s="62">
        <v>91.64</v>
      </c>
    </row>
    <row r="396" spans="1:29" x14ac:dyDescent="0.25">
      <c r="A396" s="61" t="s">
        <v>159</v>
      </c>
      <c r="B396" s="61" t="s">
        <v>160</v>
      </c>
      <c r="C396" s="62">
        <v>2004</v>
      </c>
      <c r="D396" s="61" t="s">
        <v>83</v>
      </c>
      <c r="E396" s="62">
        <v>4</v>
      </c>
      <c r="F396" s="62">
        <v>228</v>
      </c>
      <c r="G396" s="62">
        <v>42</v>
      </c>
      <c r="H396" s="62">
        <v>0.88</v>
      </c>
      <c r="I396" s="62">
        <v>57</v>
      </c>
      <c r="J396" s="62">
        <v>212.04</v>
      </c>
      <c r="K396" s="62">
        <v>0</v>
      </c>
      <c r="L396" s="63"/>
      <c r="M396" s="63"/>
      <c r="N396" s="63"/>
      <c r="O396" s="63"/>
      <c r="P396" s="63"/>
      <c r="Q396" s="63"/>
      <c r="R396" s="63"/>
      <c r="S396" s="63"/>
      <c r="T396" s="63"/>
      <c r="U396" s="63"/>
      <c r="V396" s="63"/>
      <c r="W396" s="63"/>
      <c r="X396" s="63"/>
      <c r="Y396" s="63"/>
      <c r="Z396" s="62">
        <v>471</v>
      </c>
      <c r="AA396" s="62">
        <v>2013</v>
      </c>
      <c r="AB396" s="62">
        <v>41.94</v>
      </c>
      <c r="AC396" s="62">
        <v>117.75</v>
      </c>
    </row>
    <row r="397" spans="1:29" ht="30" x14ac:dyDescent="0.25">
      <c r="A397" s="61" t="s">
        <v>188</v>
      </c>
      <c r="B397" s="61" t="s">
        <v>189</v>
      </c>
      <c r="C397" s="62">
        <v>2006</v>
      </c>
      <c r="D397" s="61" t="s">
        <v>135</v>
      </c>
      <c r="E397" s="62">
        <v>150</v>
      </c>
      <c r="F397" s="62">
        <v>753000</v>
      </c>
      <c r="G397" s="62">
        <v>119976</v>
      </c>
      <c r="H397" s="62">
        <v>66.650000000000006</v>
      </c>
      <c r="I397" s="62">
        <v>5020</v>
      </c>
      <c r="J397" s="62">
        <v>700290</v>
      </c>
      <c r="K397" s="62">
        <v>116959.26</v>
      </c>
      <c r="L397" s="62">
        <v>177825</v>
      </c>
      <c r="M397" s="62">
        <v>98.79</v>
      </c>
      <c r="N397" s="62">
        <v>779.73</v>
      </c>
      <c r="O397" s="62">
        <v>1410446.84</v>
      </c>
      <c r="P397" s="63"/>
      <c r="Q397" s="63"/>
      <c r="R397" s="63"/>
      <c r="S397" s="63"/>
      <c r="T397" s="63"/>
      <c r="U397" s="63"/>
      <c r="V397" s="63"/>
      <c r="W397" s="63"/>
      <c r="X397" s="63"/>
      <c r="Y397" s="63"/>
      <c r="Z397" s="62">
        <v>17921</v>
      </c>
      <c r="AA397" s="62">
        <v>80505</v>
      </c>
      <c r="AB397" s="62">
        <v>44.73</v>
      </c>
      <c r="AC397" s="62">
        <v>119.47</v>
      </c>
    </row>
    <row r="398" spans="1:29" x14ac:dyDescent="0.25">
      <c r="A398" s="61" t="s">
        <v>376</v>
      </c>
      <c r="B398" s="61" t="s">
        <v>377</v>
      </c>
      <c r="C398" s="62">
        <v>2007</v>
      </c>
      <c r="D398" s="61" t="s">
        <v>72</v>
      </c>
      <c r="E398" s="62">
        <v>40</v>
      </c>
      <c r="F398" s="62">
        <v>147160</v>
      </c>
      <c r="G398" s="62">
        <v>22642</v>
      </c>
      <c r="H398" s="62">
        <v>47.17</v>
      </c>
      <c r="I398" s="62">
        <v>3679</v>
      </c>
      <c r="J398" s="62">
        <v>136858.79999999999</v>
      </c>
      <c r="K398" s="62">
        <v>13650.82</v>
      </c>
      <c r="L398" s="62">
        <v>10645</v>
      </c>
      <c r="M398" s="62">
        <v>22.18</v>
      </c>
      <c r="N398" s="62">
        <v>341.27</v>
      </c>
      <c r="O398" s="62">
        <v>164619.39000000001</v>
      </c>
      <c r="P398" s="63"/>
      <c r="Q398" s="63"/>
      <c r="R398" s="63"/>
      <c r="S398" s="63"/>
      <c r="T398" s="63"/>
      <c r="U398" s="63"/>
      <c r="V398" s="63"/>
      <c r="W398" s="63"/>
      <c r="X398" s="63"/>
      <c r="Y398" s="63"/>
      <c r="Z398" s="62">
        <v>322200</v>
      </c>
      <c r="AA398" s="62">
        <v>14292</v>
      </c>
      <c r="AB398" s="62">
        <v>29.78</v>
      </c>
      <c r="AC398" s="62">
        <v>8055</v>
      </c>
    </row>
    <row r="399" spans="1:29" ht="30" x14ac:dyDescent="0.25">
      <c r="A399" s="61" t="s">
        <v>247</v>
      </c>
      <c r="B399" s="61" t="s">
        <v>248</v>
      </c>
      <c r="C399" s="62">
        <v>2017</v>
      </c>
      <c r="D399" s="61" t="s">
        <v>75</v>
      </c>
      <c r="E399" s="62">
        <v>4</v>
      </c>
      <c r="F399" s="63"/>
      <c r="G399" s="63"/>
      <c r="H399" s="63"/>
      <c r="I399" s="63"/>
      <c r="J399" s="63"/>
      <c r="K399" s="62">
        <v>999.03</v>
      </c>
      <c r="L399" s="62">
        <v>17</v>
      </c>
      <c r="M399" s="62">
        <v>0.35</v>
      </c>
      <c r="N399" s="63"/>
      <c r="O399" s="63"/>
      <c r="P399" s="63"/>
      <c r="Q399" s="63"/>
      <c r="R399" s="63"/>
      <c r="S399" s="63"/>
      <c r="T399" s="63"/>
      <c r="U399" s="63"/>
      <c r="V399" s="63"/>
      <c r="W399" s="63"/>
      <c r="X399" s="63"/>
      <c r="Y399" s="63"/>
      <c r="Z399" s="62">
        <v>69400</v>
      </c>
      <c r="AA399" s="62">
        <v>1722</v>
      </c>
      <c r="AB399" s="62">
        <v>35.880000000000003</v>
      </c>
      <c r="AC399" s="62">
        <v>17350</v>
      </c>
    </row>
    <row r="400" spans="1:29" x14ac:dyDescent="0.25">
      <c r="A400" s="61" t="s">
        <v>196</v>
      </c>
      <c r="B400" s="61" t="s">
        <v>197</v>
      </c>
      <c r="C400" s="62">
        <v>2011</v>
      </c>
      <c r="D400" s="61" t="s">
        <v>313</v>
      </c>
      <c r="E400" s="62">
        <v>7</v>
      </c>
      <c r="F400" s="62">
        <v>0</v>
      </c>
      <c r="G400" s="62">
        <v>0</v>
      </c>
      <c r="H400" s="62">
        <v>0</v>
      </c>
      <c r="I400" s="62">
        <v>0</v>
      </c>
      <c r="J400" s="62">
        <v>0</v>
      </c>
      <c r="K400" s="62">
        <v>0</v>
      </c>
      <c r="L400" s="62">
        <v>0</v>
      </c>
      <c r="M400" s="62">
        <v>0</v>
      </c>
      <c r="N400" s="62">
        <v>0</v>
      </c>
      <c r="O400" s="62">
        <v>0</v>
      </c>
      <c r="P400" s="63"/>
      <c r="Q400" s="63"/>
      <c r="R400" s="63"/>
      <c r="S400" s="63"/>
      <c r="T400" s="63"/>
      <c r="U400" s="63"/>
      <c r="V400" s="63"/>
      <c r="W400" s="63"/>
      <c r="X400" s="63"/>
      <c r="Y400" s="63"/>
      <c r="Z400" s="62">
        <v>0</v>
      </c>
      <c r="AA400" s="63"/>
      <c r="AB400" s="63"/>
      <c r="AC400" s="62">
        <v>0</v>
      </c>
    </row>
    <row r="401" spans="1:29" x14ac:dyDescent="0.25">
      <c r="A401" s="61" t="s">
        <v>405</v>
      </c>
      <c r="B401" s="61" t="s">
        <v>406</v>
      </c>
      <c r="C401" s="62">
        <v>2009</v>
      </c>
      <c r="D401" s="61" t="s">
        <v>78</v>
      </c>
      <c r="E401" s="62">
        <v>44</v>
      </c>
      <c r="F401" s="62">
        <v>282080</v>
      </c>
      <c r="G401" s="62">
        <v>39002</v>
      </c>
      <c r="H401" s="62">
        <v>73.87</v>
      </c>
      <c r="I401" s="62">
        <v>6410.91</v>
      </c>
      <c r="J401" s="62">
        <v>262334.40000000002</v>
      </c>
      <c r="K401" s="62">
        <v>3925.25</v>
      </c>
      <c r="L401" s="62">
        <v>5631</v>
      </c>
      <c r="M401" s="62">
        <v>10.66</v>
      </c>
      <c r="N401" s="62">
        <v>89.21</v>
      </c>
      <c r="O401" s="62">
        <v>47335.71</v>
      </c>
      <c r="P401" s="63"/>
      <c r="Q401" s="63"/>
      <c r="R401" s="63"/>
      <c r="S401" s="63"/>
      <c r="T401" s="63"/>
      <c r="U401" s="63"/>
      <c r="V401" s="63"/>
      <c r="W401" s="63"/>
      <c r="X401" s="63"/>
      <c r="Y401" s="63"/>
      <c r="Z401" s="62">
        <v>231.27</v>
      </c>
      <c r="AA401" s="62">
        <v>13692</v>
      </c>
      <c r="AB401" s="62">
        <v>25.93</v>
      </c>
      <c r="AC401" s="62">
        <v>5.26</v>
      </c>
    </row>
    <row r="402" spans="1:29" ht="30" x14ac:dyDescent="0.25">
      <c r="A402" s="61" t="s">
        <v>120</v>
      </c>
      <c r="B402" s="61" t="s">
        <v>121</v>
      </c>
      <c r="C402" s="62">
        <v>2009</v>
      </c>
      <c r="D402" s="61" t="s">
        <v>83</v>
      </c>
      <c r="E402" s="62">
        <v>10</v>
      </c>
      <c r="F402" s="62">
        <v>694</v>
      </c>
      <c r="G402" s="62">
        <v>287</v>
      </c>
      <c r="H402" s="62">
        <v>2.39</v>
      </c>
      <c r="I402" s="62">
        <v>69.400000000000006</v>
      </c>
      <c r="J402" s="62">
        <v>645.41999999999996</v>
      </c>
      <c r="K402" s="62">
        <v>0</v>
      </c>
      <c r="L402" s="62">
        <v>0</v>
      </c>
      <c r="M402" s="62">
        <v>0</v>
      </c>
      <c r="N402" s="63"/>
      <c r="O402" s="63"/>
      <c r="P402" s="63"/>
      <c r="Q402" s="63"/>
      <c r="R402" s="63"/>
      <c r="S402" s="63"/>
      <c r="T402" s="63"/>
      <c r="U402" s="63"/>
      <c r="V402" s="63"/>
      <c r="W402" s="63"/>
      <c r="X402" s="63"/>
      <c r="Y402" s="63"/>
      <c r="Z402" s="62">
        <v>41100</v>
      </c>
      <c r="AA402" s="62">
        <v>2602</v>
      </c>
      <c r="AB402" s="62">
        <v>21.68</v>
      </c>
      <c r="AC402" s="62">
        <v>4110</v>
      </c>
    </row>
    <row r="403" spans="1:29" x14ac:dyDescent="0.25">
      <c r="A403" s="61" t="s">
        <v>161</v>
      </c>
      <c r="B403" s="61" t="s">
        <v>162</v>
      </c>
      <c r="C403" s="62">
        <v>2015</v>
      </c>
      <c r="D403" s="61" t="s">
        <v>99</v>
      </c>
      <c r="E403" s="62">
        <v>24</v>
      </c>
      <c r="F403" s="62">
        <v>78098</v>
      </c>
      <c r="G403" s="62">
        <v>16834</v>
      </c>
      <c r="H403" s="62">
        <v>58.45</v>
      </c>
      <c r="I403" s="62">
        <v>3254.08</v>
      </c>
      <c r="J403" s="62">
        <v>72631.14</v>
      </c>
      <c r="K403" s="62">
        <v>0</v>
      </c>
      <c r="L403" s="62">
        <v>13324</v>
      </c>
      <c r="M403" s="62">
        <v>46.26</v>
      </c>
      <c r="N403" s="63"/>
      <c r="O403" s="63"/>
      <c r="P403" s="63"/>
      <c r="Q403" s="63"/>
      <c r="R403" s="63"/>
      <c r="S403" s="63"/>
      <c r="T403" s="63"/>
      <c r="U403" s="63"/>
      <c r="V403" s="63"/>
      <c r="W403" s="63"/>
      <c r="X403" s="63"/>
      <c r="Y403" s="63"/>
      <c r="Z403" s="62">
        <v>0</v>
      </c>
      <c r="AA403" s="62">
        <v>18057</v>
      </c>
      <c r="AB403" s="62">
        <v>62.7</v>
      </c>
      <c r="AC403" s="62">
        <v>0</v>
      </c>
    </row>
    <row r="404" spans="1:29" x14ac:dyDescent="0.25">
      <c r="A404" s="61" t="s">
        <v>163</v>
      </c>
      <c r="B404" s="61" t="s">
        <v>164</v>
      </c>
      <c r="C404" s="62">
        <v>2003</v>
      </c>
      <c r="D404" s="61" t="s">
        <v>89</v>
      </c>
      <c r="E404" s="62">
        <v>36</v>
      </c>
      <c r="F404" s="62">
        <v>217760</v>
      </c>
      <c r="G404" s="62">
        <v>14701</v>
      </c>
      <c r="H404" s="62">
        <v>34.03</v>
      </c>
      <c r="I404" s="62">
        <v>6048.89</v>
      </c>
      <c r="J404" s="62">
        <v>202516.8</v>
      </c>
      <c r="K404" s="62">
        <v>0</v>
      </c>
      <c r="L404" s="63"/>
      <c r="M404" s="63"/>
      <c r="N404" s="63"/>
      <c r="O404" s="63"/>
      <c r="P404" s="63"/>
      <c r="Q404" s="63"/>
      <c r="R404" s="63"/>
      <c r="S404" s="63"/>
      <c r="T404" s="63"/>
      <c r="U404" s="63"/>
      <c r="V404" s="63"/>
      <c r="W404" s="63"/>
      <c r="X404" s="63"/>
      <c r="Y404" s="63"/>
      <c r="Z404" s="62">
        <v>54900</v>
      </c>
      <c r="AA404" s="62">
        <v>3029</v>
      </c>
      <c r="AB404" s="62">
        <v>7.01</v>
      </c>
      <c r="AC404" s="62">
        <v>1525</v>
      </c>
    </row>
    <row r="405" spans="1:29" ht="30" x14ac:dyDescent="0.25">
      <c r="A405" s="61" t="s">
        <v>269</v>
      </c>
      <c r="B405" s="61" t="s">
        <v>270</v>
      </c>
      <c r="C405" s="62">
        <v>2013</v>
      </c>
      <c r="D405" s="61" t="s">
        <v>72</v>
      </c>
      <c r="E405" s="62">
        <v>75</v>
      </c>
      <c r="F405" s="62">
        <v>904080</v>
      </c>
      <c r="G405" s="62">
        <v>114340</v>
      </c>
      <c r="H405" s="62">
        <v>127.04</v>
      </c>
      <c r="I405" s="62">
        <v>12054.4</v>
      </c>
      <c r="J405" s="62">
        <v>840794.4</v>
      </c>
      <c r="K405" s="62">
        <v>0</v>
      </c>
      <c r="L405" s="63"/>
      <c r="M405" s="63"/>
      <c r="N405" s="63"/>
      <c r="O405" s="63"/>
      <c r="P405" s="63"/>
      <c r="Q405" s="63"/>
      <c r="R405" s="63"/>
      <c r="S405" s="63"/>
      <c r="T405" s="63"/>
      <c r="U405" s="63"/>
      <c r="V405" s="63"/>
      <c r="W405" s="63"/>
      <c r="X405" s="63"/>
      <c r="Y405" s="63"/>
      <c r="Z405" s="62">
        <v>217172</v>
      </c>
      <c r="AA405" s="62">
        <v>9722</v>
      </c>
      <c r="AB405" s="62">
        <v>10.8</v>
      </c>
      <c r="AC405" s="62">
        <v>2895.63</v>
      </c>
    </row>
    <row r="406" spans="1:29" ht="30" x14ac:dyDescent="0.25">
      <c r="A406" s="61" t="s">
        <v>87</v>
      </c>
      <c r="B406" s="61" t="s">
        <v>88</v>
      </c>
      <c r="C406" s="62">
        <v>2006</v>
      </c>
      <c r="D406" s="61" t="s">
        <v>86</v>
      </c>
      <c r="E406" s="62">
        <v>24</v>
      </c>
      <c r="F406" s="62">
        <v>148088</v>
      </c>
      <c r="G406" s="62">
        <v>31308</v>
      </c>
      <c r="H406" s="62">
        <v>108.71</v>
      </c>
      <c r="I406" s="62">
        <v>6170.33</v>
      </c>
      <c r="J406" s="62">
        <v>137721.84</v>
      </c>
      <c r="K406" s="62">
        <v>110389.91</v>
      </c>
      <c r="L406" s="62">
        <v>31948</v>
      </c>
      <c r="M406" s="62">
        <v>110.93</v>
      </c>
      <c r="N406" s="63"/>
      <c r="O406" s="63"/>
      <c r="P406" s="63"/>
      <c r="Q406" s="63"/>
      <c r="R406" s="63"/>
      <c r="S406" s="63"/>
      <c r="T406" s="63"/>
      <c r="U406" s="62">
        <v>4341</v>
      </c>
      <c r="V406" s="62">
        <v>8000</v>
      </c>
      <c r="W406" s="62">
        <v>27.78</v>
      </c>
      <c r="X406" s="62">
        <v>180</v>
      </c>
      <c r="Y406" s="62">
        <v>97168.94</v>
      </c>
      <c r="Z406" s="62">
        <v>1401898</v>
      </c>
      <c r="AA406" s="62">
        <v>155281</v>
      </c>
      <c r="AB406" s="62">
        <v>539.16999999999996</v>
      </c>
      <c r="AC406" s="62">
        <v>58412.42</v>
      </c>
    </row>
    <row r="407" spans="1:29" x14ac:dyDescent="0.25">
      <c r="A407" s="61" t="s">
        <v>354</v>
      </c>
      <c r="B407" s="61" t="s">
        <v>355</v>
      </c>
      <c r="C407" s="62">
        <v>2015</v>
      </c>
      <c r="D407" s="61" t="s">
        <v>99</v>
      </c>
      <c r="E407" s="62">
        <v>48</v>
      </c>
      <c r="F407" s="62">
        <v>125621</v>
      </c>
      <c r="G407" s="62">
        <v>37189</v>
      </c>
      <c r="H407" s="62">
        <v>64.56</v>
      </c>
      <c r="I407" s="62">
        <v>2617.1</v>
      </c>
      <c r="J407" s="62">
        <v>116827.53</v>
      </c>
      <c r="K407" s="62">
        <v>33581.96</v>
      </c>
      <c r="L407" s="62">
        <v>36131</v>
      </c>
      <c r="M407" s="62">
        <v>62.73</v>
      </c>
      <c r="N407" s="62">
        <v>699.62</v>
      </c>
      <c r="O407" s="62">
        <v>404974.92</v>
      </c>
      <c r="P407" s="63"/>
      <c r="Q407" s="63"/>
      <c r="R407" s="63"/>
      <c r="S407" s="63"/>
      <c r="T407" s="63"/>
      <c r="U407" s="63"/>
      <c r="V407" s="63"/>
      <c r="W407" s="63"/>
      <c r="X407" s="63"/>
      <c r="Y407" s="63"/>
      <c r="Z407" s="62">
        <v>377900</v>
      </c>
      <c r="AA407" s="62">
        <v>10524</v>
      </c>
      <c r="AB407" s="62">
        <v>18.27</v>
      </c>
      <c r="AC407" s="62">
        <v>7872.92</v>
      </c>
    </row>
    <row r="408" spans="1:29" x14ac:dyDescent="0.25">
      <c r="A408" s="61" t="s">
        <v>84</v>
      </c>
      <c r="B408" s="61" t="s">
        <v>85</v>
      </c>
      <c r="C408" s="62">
        <v>2005</v>
      </c>
      <c r="D408" s="61" t="s">
        <v>89</v>
      </c>
      <c r="E408" s="62">
        <v>100</v>
      </c>
      <c r="F408" s="62">
        <v>311279</v>
      </c>
      <c r="G408" s="62">
        <v>69460</v>
      </c>
      <c r="H408" s="62">
        <v>57.88</v>
      </c>
      <c r="I408" s="62">
        <v>3112.79</v>
      </c>
      <c r="J408" s="62">
        <v>289489.46999999997</v>
      </c>
      <c r="K408" s="62">
        <v>0</v>
      </c>
      <c r="L408" s="63"/>
      <c r="M408" s="63"/>
      <c r="N408" s="63"/>
      <c r="O408" s="63"/>
      <c r="P408" s="63"/>
      <c r="Q408" s="63"/>
      <c r="R408" s="63"/>
      <c r="S408" s="63"/>
      <c r="T408" s="63"/>
      <c r="U408" s="63"/>
      <c r="V408" s="63"/>
      <c r="W408" s="63"/>
      <c r="X408" s="63"/>
      <c r="Y408" s="63"/>
      <c r="Z408" s="62">
        <v>986</v>
      </c>
      <c r="AA408" s="62">
        <v>6160</v>
      </c>
      <c r="AB408" s="62">
        <v>5.13</v>
      </c>
      <c r="AC408" s="62">
        <v>9.86</v>
      </c>
    </row>
    <row r="409" spans="1:29" ht="30" x14ac:dyDescent="0.25">
      <c r="A409" s="61" t="s">
        <v>87</v>
      </c>
      <c r="B409" s="61" t="s">
        <v>88</v>
      </c>
      <c r="C409" s="62">
        <v>2014</v>
      </c>
      <c r="D409" s="61" t="s">
        <v>89</v>
      </c>
      <c r="E409" s="62">
        <v>72</v>
      </c>
      <c r="F409" s="62">
        <v>316560</v>
      </c>
      <c r="G409" s="62">
        <v>48782</v>
      </c>
      <c r="H409" s="62">
        <v>56.46</v>
      </c>
      <c r="I409" s="62">
        <v>4396.67</v>
      </c>
      <c r="J409" s="62">
        <v>294400.8</v>
      </c>
      <c r="K409" s="62">
        <v>28788.55</v>
      </c>
      <c r="L409" s="62">
        <v>14269</v>
      </c>
      <c r="M409" s="62">
        <v>16.52</v>
      </c>
      <c r="N409" s="63"/>
      <c r="O409" s="63"/>
      <c r="P409" s="63"/>
      <c r="Q409" s="63"/>
      <c r="R409" s="63"/>
      <c r="S409" s="63"/>
      <c r="T409" s="63"/>
      <c r="U409" s="63"/>
      <c r="V409" s="63"/>
      <c r="W409" s="63"/>
      <c r="X409" s="63"/>
      <c r="Y409" s="63"/>
      <c r="Z409" s="62">
        <v>164760</v>
      </c>
      <c r="AA409" s="62">
        <v>29580</v>
      </c>
      <c r="AB409" s="62">
        <v>34.24</v>
      </c>
      <c r="AC409" s="62">
        <v>2288.33</v>
      </c>
    </row>
    <row r="410" spans="1:29" x14ac:dyDescent="0.25">
      <c r="A410" s="61" t="s">
        <v>407</v>
      </c>
      <c r="B410" s="61" t="s">
        <v>408</v>
      </c>
      <c r="C410" s="62">
        <v>2007</v>
      </c>
      <c r="D410" s="61" t="s">
        <v>75</v>
      </c>
      <c r="E410" s="62">
        <v>6</v>
      </c>
      <c r="F410" s="62">
        <v>7803</v>
      </c>
      <c r="G410" s="62">
        <v>1539</v>
      </c>
      <c r="H410" s="62">
        <v>21.38</v>
      </c>
      <c r="I410" s="62">
        <v>1300.5</v>
      </c>
      <c r="J410" s="62">
        <v>7256.79</v>
      </c>
      <c r="K410" s="62">
        <v>0</v>
      </c>
      <c r="L410" s="63"/>
      <c r="M410" s="63"/>
      <c r="N410" s="63"/>
      <c r="O410" s="63"/>
      <c r="P410" s="63"/>
      <c r="Q410" s="63"/>
      <c r="R410" s="63"/>
      <c r="S410" s="63"/>
      <c r="T410" s="63"/>
      <c r="U410" s="63"/>
      <c r="V410" s="63"/>
      <c r="W410" s="63"/>
      <c r="X410" s="63"/>
      <c r="Y410" s="63"/>
      <c r="Z410" s="62">
        <v>262.01</v>
      </c>
      <c r="AA410" s="62">
        <v>4320</v>
      </c>
      <c r="AB410" s="62">
        <v>60</v>
      </c>
      <c r="AC410" s="62">
        <v>43.67</v>
      </c>
    </row>
    <row r="411" spans="1:29" x14ac:dyDescent="0.25">
      <c r="A411" s="61" t="s">
        <v>409</v>
      </c>
      <c r="B411" s="61" t="s">
        <v>410</v>
      </c>
      <c r="C411" s="62">
        <v>2013</v>
      </c>
      <c r="D411" s="61" t="s">
        <v>75</v>
      </c>
      <c r="E411" s="62">
        <v>6</v>
      </c>
      <c r="F411" s="62">
        <v>3480</v>
      </c>
      <c r="G411" s="62">
        <v>763</v>
      </c>
      <c r="H411" s="62">
        <v>10.6</v>
      </c>
      <c r="I411" s="62">
        <v>580</v>
      </c>
      <c r="J411" s="62">
        <v>3236.4</v>
      </c>
      <c r="K411" s="62">
        <v>269.64</v>
      </c>
      <c r="L411" s="62">
        <v>489</v>
      </c>
      <c r="M411" s="62">
        <v>6.79</v>
      </c>
      <c r="N411" s="63"/>
      <c r="O411" s="63"/>
      <c r="P411" s="63"/>
      <c r="Q411" s="63"/>
      <c r="R411" s="63"/>
      <c r="S411" s="63"/>
      <c r="T411" s="63"/>
      <c r="U411" s="63"/>
      <c r="V411" s="63"/>
      <c r="W411" s="63"/>
      <c r="X411" s="63"/>
      <c r="Y411" s="63"/>
      <c r="Z411" s="62">
        <v>580.17999999999995</v>
      </c>
      <c r="AA411" s="62">
        <v>2336</v>
      </c>
      <c r="AB411" s="62">
        <v>32.44</v>
      </c>
      <c r="AC411" s="62">
        <v>96.7</v>
      </c>
    </row>
    <row r="412" spans="1:29" x14ac:dyDescent="0.25">
      <c r="A412" s="61" t="s">
        <v>411</v>
      </c>
      <c r="B412" s="61" t="s">
        <v>412</v>
      </c>
      <c r="C412" s="62">
        <v>2016</v>
      </c>
      <c r="D412" s="61" t="s">
        <v>78</v>
      </c>
      <c r="E412" s="62">
        <v>40</v>
      </c>
      <c r="F412" s="62">
        <v>88294</v>
      </c>
      <c r="G412" s="62">
        <v>19188</v>
      </c>
      <c r="H412" s="62">
        <v>39.979999999999997</v>
      </c>
      <c r="I412" s="62">
        <v>2207.35</v>
      </c>
      <c r="J412" s="62">
        <v>82113.42</v>
      </c>
      <c r="K412" s="62">
        <v>13724.54</v>
      </c>
      <c r="L412" s="62">
        <v>13743</v>
      </c>
      <c r="M412" s="62">
        <v>28.63</v>
      </c>
      <c r="N412" s="62">
        <v>343.11</v>
      </c>
      <c r="O412" s="62">
        <v>165508.34</v>
      </c>
      <c r="P412" s="63"/>
      <c r="Q412" s="63"/>
      <c r="R412" s="63"/>
      <c r="S412" s="63"/>
      <c r="T412" s="63"/>
      <c r="U412" s="63"/>
      <c r="V412" s="63"/>
      <c r="W412" s="63"/>
      <c r="X412" s="63"/>
      <c r="Y412" s="63"/>
      <c r="Z412" s="62">
        <v>736.58</v>
      </c>
      <c r="AA412" s="62">
        <v>9515</v>
      </c>
      <c r="AB412" s="62">
        <v>19.82</v>
      </c>
      <c r="AC412" s="62">
        <v>18.41</v>
      </c>
    </row>
    <row r="413" spans="1:29" ht="30" x14ac:dyDescent="0.25">
      <c r="A413" s="61" t="s">
        <v>180</v>
      </c>
      <c r="B413" s="61" t="s">
        <v>181</v>
      </c>
      <c r="C413" s="62">
        <v>2017</v>
      </c>
      <c r="D413" s="61" t="s">
        <v>99</v>
      </c>
      <c r="E413" s="62">
        <v>36</v>
      </c>
      <c r="F413" s="62">
        <v>116640</v>
      </c>
      <c r="G413" s="62">
        <v>15963</v>
      </c>
      <c r="H413" s="62">
        <v>36.950000000000003</v>
      </c>
      <c r="I413" s="62">
        <v>3240</v>
      </c>
      <c r="J413" s="62">
        <v>108475.2</v>
      </c>
      <c r="K413" s="62">
        <v>18651.79</v>
      </c>
      <c r="L413" s="62">
        <v>24168</v>
      </c>
      <c r="M413" s="62">
        <v>55.94</v>
      </c>
      <c r="N413" s="62">
        <v>518.11</v>
      </c>
      <c r="O413" s="62">
        <v>224927.58</v>
      </c>
      <c r="P413" s="63"/>
      <c r="Q413" s="63"/>
      <c r="R413" s="63"/>
      <c r="S413" s="63"/>
      <c r="T413" s="63"/>
      <c r="U413" s="63"/>
      <c r="V413" s="63"/>
      <c r="W413" s="63"/>
      <c r="X413" s="63"/>
      <c r="Y413" s="63"/>
      <c r="Z413" s="62">
        <v>2046</v>
      </c>
      <c r="AA413" s="62">
        <v>12762</v>
      </c>
      <c r="AB413" s="62">
        <v>29.54</v>
      </c>
      <c r="AC413" s="62">
        <v>56.83</v>
      </c>
    </row>
    <row r="414" spans="1:29" x14ac:dyDescent="0.25">
      <c r="A414" s="61" t="s">
        <v>130</v>
      </c>
      <c r="B414" s="61" t="s">
        <v>131</v>
      </c>
      <c r="C414" s="62">
        <v>2006</v>
      </c>
      <c r="D414" s="61" t="s">
        <v>301</v>
      </c>
      <c r="E414" s="62">
        <v>78</v>
      </c>
      <c r="F414" s="62">
        <v>780645</v>
      </c>
      <c r="G414" s="62">
        <v>96410</v>
      </c>
      <c r="H414" s="62">
        <v>103</v>
      </c>
      <c r="I414" s="62">
        <v>10008.27</v>
      </c>
      <c r="J414" s="62">
        <v>725999.85</v>
      </c>
      <c r="K414" s="62">
        <v>111767.22</v>
      </c>
      <c r="L414" s="62">
        <v>161461</v>
      </c>
      <c r="M414" s="62">
        <v>172.5</v>
      </c>
      <c r="N414" s="63"/>
      <c r="O414" s="63"/>
      <c r="P414" s="63"/>
      <c r="Q414" s="63"/>
      <c r="R414" s="63"/>
      <c r="S414" s="63"/>
      <c r="T414" s="63"/>
      <c r="U414" s="62">
        <v>493</v>
      </c>
      <c r="V414" s="62">
        <v>843</v>
      </c>
      <c r="W414" s="62">
        <v>0.9</v>
      </c>
      <c r="X414" s="62">
        <v>6</v>
      </c>
      <c r="Y414" s="62">
        <v>11035.31</v>
      </c>
      <c r="Z414" s="62">
        <v>4229</v>
      </c>
      <c r="AA414" s="62">
        <v>22644</v>
      </c>
      <c r="AB414" s="62">
        <v>24.19</v>
      </c>
      <c r="AC414" s="62">
        <v>54.22</v>
      </c>
    </row>
    <row r="415" spans="1:29" ht="45" x14ac:dyDescent="0.25">
      <c r="A415" s="61" t="s">
        <v>109</v>
      </c>
      <c r="B415" s="61" t="s">
        <v>110</v>
      </c>
      <c r="C415" s="62">
        <v>2008</v>
      </c>
      <c r="D415" s="61" t="s">
        <v>83</v>
      </c>
      <c r="E415" s="62">
        <v>6</v>
      </c>
      <c r="F415" s="62">
        <v>114</v>
      </c>
      <c r="G415" s="62">
        <v>212</v>
      </c>
      <c r="H415" s="62">
        <v>2.94</v>
      </c>
      <c r="I415" s="62">
        <v>19</v>
      </c>
      <c r="J415" s="62">
        <v>106.02</v>
      </c>
      <c r="K415" s="62">
        <v>0</v>
      </c>
      <c r="L415" s="63"/>
      <c r="M415" s="63"/>
      <c r="N415" s="63"/>
      <c r="O415" s="63"/>
      <c r="P415" s="62">
        <v>2501</v>
      </c>
      <c r="Q415" s="62">
        <v>8125</v>
      </c>
      <c r="R415" s="62">
        <v>112.85</v>
      </c>
      <c r="S415" s="62">
        <v>416</v>
      </c>
      <c r="T415" s="62">
        <v>31685.17</v>
      </c>
      <c r="U415" s="63"/>
      <c r="V415" s="63"/>
      <c r="W415" s="63"/>
      <c r="X415" s="63"/>
      <c r="Y415" s="63"/>
      <c r="Z415" s="62">
        <v>9029</v>
      </c>
      <c r="AA415" s="62">
        <v>24441</v>
      </c>
      <c r="AB415" s="62">
        <v>339.46</v>
      </c>
      <c r="AC415" s="62">
        <v>1504.83</v>
      </c>
    </row>
    <row r="416" spans="1:29" x14ac:dyDescent="0.25">
      <c r="A416" s="61" t="s">
        <v>275</v>
      </c>
      <c r="B416" s="61" t="s">
        <v>276</v>
      </c>
      <c r="C416" s="62">
        <v>2010</v>
      </c>
      <c r="D416" s="61" t="s">
        <v>78</v>
      </c>
      <c r="E416" s="62">
        <v>56</v>
      </c>
      <c r="F416" s="62">
        <v>367520</v>
      </c>
      <c r="G416" s="62">
        <v>77644</v>
      </c>
      <c r="H416" s="62">
        <v>115.54</v>
      </c>
      <c r="I416" s="62">
        <v>6562.86</v>
      </c>
      <c r="J416" s="62">
        <v>341793.6</v>
      </c>
      <c r="K416" s="62">
        <v>0</v>
      </c>
      <c r="L416" s="63"/>
      <c r="M416" s="63"/>
      <c r="N416" s="63"/>
      <c r="O416" s="63"/>
      <c r="P416" s="63"/>
      <c r="Q416" s="63"/>
      <c r="R416" s="63"/>
      <c r="S416" s="63"/>
      <c r="T416" s="63"/>
      <c r="U416" s="63"/>
      <c r="V416" s="63"/>
      <c r="W416" s="63"/>
      <c r="X416" s="63"/>
      <c r="Y416" s="63"/>
      <c r="Z416" s="62">
        <v>1736.51</v>
      </c>
      <c r="AA416" s="62">
        <v>6340</v>
      </c>
      <c r="AB416" s="62">
        <v>9.43</v>
      </c>
      <c r="AC416" s="62">
        <v>31.01</v>
      </c>
    </row>
    <row r="417" spans="1:29" ht="30" x14ac:dyDescent="0.25">
      <c r="A417" s="61" t="s">
        <v>87</v>
      </c>
      <c r="B417" s="61" t="s">
        <v>88</v>
      </c>
      <c r="C417" s="62">
        <v>2010</v>
      </c>
      <c r="D417" s="61" t="s">
        <v>94</v>
      </c>
      <c r="E417" s="62">
        <v>2</v>
      </c>
      <c r="F417" s="63"/>
      <c r="G417" s="63"/>
      <c r="H417" s="63"/>
      <c r="I417" s="63"/>
      <c r="J417" s="63"/>
      <c r="K417" s="62">
        <v>1104.75</v>
      </c>
      <c r="L417" s="62">
        <v>885</v>
      </c>
      <c r="M417" s="62">
        <v>36.880000000000003</v>
      </c>
      <c r="N417" s="63"/>
      <c r="O417" s="63"/>
      <c r="P417" s="63"/>
      <c r="Q417" s="63"/>
      <c r="R417" s="63"/>
      <c r="S417" s="63"/>
      <c r="T417" s="63"/>
      <c r="U417" s="63"/>
      <c r="V417" s="63"/>
      <c r="W417" s="63"/>
      <c r="X417" s="63"/>
      <c r="Y417" s="63"/>
      <c r="Z417" s="62">
        <v>15762</v>
      </c>
      <c r="AA417" s="62">
        <v>1758</v>
      </c>
      <c r="AB417" s="62">
        <v>73.25</v>
      </c>
      <c r="AC417" s="62">
        <v>7881</v>
      </c>
    </row>
    <row r="418" spans="1:29" x14ac:dyDescent="0.25">
      <c r="A418" s="61" t="s">
        <v>79</v>
      </c>
      <c r="B418" s="61" t="s">
        <v>80</v>
      </c>
      <c r="C418" s="62">
        <v>2014</v>
      </c>
      <c r="D418" s="61" t="s">
        <v>72</v>
      </c>
      <c r="E418" s="62">
        <v>72</v>
      </c>
      <c r="F418" s="62">
        <v>834640</v>
      </c>
      <c r="G418" s="62">
        <v>166735</v>
      </c>
      <c r="H418" s="62">
        <v>192.98</v>
      </c>
      <c r="I418" s="62">
        <v>11592.22</v>
      </c>
      <c r="J418" s="62">
        <v>776215.2</v>
      </c>
      <c r="K418" s="62">
        <v>0</v>
      </c>
      <c r="L418" s="63"/>
      <c r="M418" s="63"/>
      <c r="N418" s="63"/>
      <c r="O418" s="63"/>
      <c r="P418" s="63"/>
      <c r="Q418" s="63"/>
      <c r="R418" s="63"/>
      <c r="S418" s="63"/>
      <c r="T418" s="63"/>
      <c r="U418" s="63"/>
      <c r="V418" s="63"/>
      <c r="W418" s="63"/>
      <c r="X418" s="63"/>
      <c r="Y418" s="63"/>
      <c r="Z418" s="62">
        <v>230001</v>
      </c>
      <c r="AA418" s="62">
        <v>11783</v>
      </c>
      <c r="AB418" s="62">
        <v>13.64</v>
      </c>
      <c r="AC418" s="62">
        <v>3194.46</v>
      </c>
    </row>
    <row r="419" spans="1:29" ht="30" x14ac:dyDescent="0.25">
      <c r="A419" s="61" t="s">
        <v>138</v>
      </c>
      <c r="B419" s="61" t="s">
        <v>139</v>
      </c>
      <c r="C419" s="62">
        <v>2006</v>
      </c>
      <c r="D419" s="61" t="s">
        <v>89</v>
      </c>
      <c r="E419" s="62">
        <v>108</v>
      </c>
      <c r="F419" s="62">
        <v>414449</v>
      </c>
      <c r="G419" s="62">
        <v>67564</v>
      </c>
      <c r="H419" s="62">
        <v>52.13</v>
      </c>
      <c r="I419" s="62">
        <v>3837.49</v>
      </c>
      <c r="J419" s="62">
        <v>385437.57</v>
      </c>
      <c r="K419" s="62">
        <v>46338.51</v>
      </c>
      <c r="L419" s="62">
        <v>95212</v>
      </c>
      <c r="M419" s="62">
        <v>73.47</v>
      </c>
      <c r="N419" s="62">
        <v>429.06</v>
      </c>
      <c r="O419" s="62">
        <v>558809.94999999995</v>
      </c>
      <c r="P419" s="63"/>
      <c r="Q419" s="63"/>
      <c r="R419" s="63"/>
      <c r="S419" s="63"/>
      <c r="T419" s="63"/>
      <c r="U419" s="63"/>
      <c r="V419" s="63"/>
      <c r="W419" s="63"/>
      <c r="X419" s="63"/>
      <c r="Y419" s="63"/>
      <c r="Z419" s="62">
        <v>103400</v>
      </c>
      <c r="AA419" s="62">
        <v>20613</v>
      </c>
      <c r="AB419" s="62">
        <v>15.91</v>
      </c>
      <c r="AC419" s="62">
        <v>957.41</v>
      </c>
    </row>
    <row r="420" spans="1:29" x14ac:dyDescent="0.25">
      <c r="A420" s="61" t="s">
        <v>107</v>
      </c>
      <c r="B420" s="61" t="s">
        <v>108</v>
      </c>
      <c r="C420" s="62">
        <v>2010</v>
      </c>
      <c r="D420" s="61" t="s">
        <v>86</v>
      </c>
      <c r="E420" s="62">
        <v>68</v>
      </c>
      <c r="F420" s="62">
        <v>54758</v>
      </c>
      <c r="G420" s="62">
        <v>10662</v>
      </c>
      <c r="H420" s="62">
        <v>13.07</v>
      </c>
      <c r="I420" s="62">
        <v>805.26</v>
      </c>
      <c r="J420" s="62">
        <v>50924.94</v>
      </c>
      <c r="K420" s="62">
        <v>79555.77</v>
      </c>
      <c r="L420" s="62">
        <v>120976</v>
      </c>
      <c r="M420" s="62">
        <v>148.25</v>
      </c>
      <c r="N420" s="62">
        <v>1169.94</v>
      </c>
      <c r="O420" s="62">
        <v>959386.91</v>
      </c>
      <c r="P420" s="63"/>
      <c r="Q420" s="63"/>
      <c r="R420" s="63"/>
      <c r="S420" s="63"/>
      <c r="T420" s="63"/>
      <c r="U420" s="63"/>
      <c r="V420" s="63"/>
      <c r="W420" s="63"/>
      <c r="X420" s="63"/>
      <c r="Y420" s="63"/>
      <c r="Z420" s="62">
        <v>0</v>
      </c>
      <c r="AA420" s="62">
        <v>36618</v>
      </c>
      <c r="AB420" s="62">
        <v>44.88</v>
      </c>
      <c r="AC420" s="62">
        <v>0</v>
      </c>
    </row>
    <row r="421" spans="1:29" ht="30" x14ac:dyDescent="0.25">
      <c r="A421" s="61" t="s">
        <v>352</v>
      </c>
      <c r="B421" s="61" t="s">
        <v>353</v>
      </c>
      <c r="C421" s="62">
        <v>2015</v>
      </c>
      <c r="D421" s="61" t="s">
        <v>78</v>
      </c>
      <c r="E421" s="62">
        <v>40</v>
      </c>
      <c r="F421" s="62">
        <v>115186</v>
      </c>
      <c r="G421" s="62">
        <v>15106</v>
      </c>
      <c r="H421" s="62">
        <v>31.47</v>
      </c>
      <c r="I421" s="62">
        <v>2879.65</v>
      </c>
      <c r="J421" s="62">
        <v>107122.98</v>
      </c>
      <c r="K421" s="62">
        <v>20352</v>
      </c>
      <c r="L421" s="62">
        <v>28587</v>
      </c>
      <c r="M421" s="62">
        <v>59.56</v>
      </c>
      <c r="N421" s="62">
        <v>508.8</v>
      </c>
      <c r="O421" s="62">
        <v>245430.87</v>
      </c>
      <c r="P421" s="63"/>
      <c r="Q421" s="63"/>
      <c r="R421" s="63"/>
      <c r="S421" s="63"/>
      <c r="T421" s="63"/>
      <c r="U421" s="63"/>
      <c r="V421" s="63"/>
      <c r="W421" s="63"/>
      <c r="X421" s="63"/>
      <c r="Y421" s="63"/>
      <c r="Z421" s="62">
        <v>1150</v>
      </c>
      <c r="AA421" s="62">
        <v>15263</v>
      </c>
      <c r="AB421" s="62">
        <v>31.8</v>
      </c>
      <c r="AC421" s="62">
        <v>28.75</v>
      </c>
    </row>
    <row r="422" spans="1:29" x14ac:dyDescent="0.25">
      <c r="A422" s="61" t="s">
        <v>198</v>
      </c>
      <c r="B422" s="61" t="s">
        <v>199</v>
      </c>
      <c r="C422" s="62">
        <v>2007</v>
      </c>
      <c r="D422" s="61" t="s">
        <v>150</v>
      </c>
      <c r="E422" s="62">
        <v>8</v>
      </c>
      <c r="F422" s="62">
        <v>0</v>
      </c>
      <c r="G422" s="62">
        <v>0</v>
      </c>
      <c r="H422" s="62">
        <v>0</v>
      </c>
      <c r="I422" s="62">
        <v>0</v>
      </c>
      <c r="J422" s="62">
        <v>0</v>
      </c>
      <c r="K422" s="62">
        <v>0</v>
      </c>
      <c r="L422" s="63"/>
      <c r="M422" s="63"/>
      <c r="N422" s="63"/>
      <c r="O422" s="63"/>
      <c r="P422" s="63"/>
      <c r="Q422" s="63"/>
      <c r="R422" s="63"/>
      <c r="S422" s="63"/>
      <c r="T422" s="63"/>
      <c r="U422" s="63"/>
      <c r="V422" s="63"/>
      <c r="W422" s="63"/>
      <c r="X422" s="63"/>
      <c r="Y422" s="63"/>
      <c r="Z422" s="62">
        <v>54100</v>
      </c>
      <c r="AA422" s="62">
        <v>5824</v>
      </c>
      <c r="AB422" s="62">
        <v>60.67</v>
      </c>
      <c r="AC422" s="62">
        <v>6762.5</v>
      </c>
    </row>
    <row r="423" spans="1:29" x14ac:dyDescent="0.25">
      <c r="A423" s="61" t="s">
        <v>413</v>
      </c>
      <c r="B423" s="61" t="s">
        <v>414</v>
      </c>
      <c r="C423" s="62">
        <v>2005</v>
      </c>
      <c r="D423" s="61" t="s">
        <v>72</v>
      </c>
      <c r="E423" s="62">
        <v>80</v>
      </c>
      <c r="F423" s="62">
        <v>283093</v>
      </c>
      <c r="G423" s="62">
        <v>65206</v>
      </c>
      <c r="H423" s="62">
        <v>67.92</v>
      </c>
      <c r="I423" s="62">
        <v>3538.66</v>
      </c>
      <c r="J423" s="62">
        <v>263276.49</v>
      </c>
      <c r="K423" s="62">
        <v>47260</v>
      </c>
      <c r="L423" s="62">
        <v>66257</v>
      </c>
      <c r="M423" s="62">
        <v>69.02</v>
      </c>
      <c r="N423" s="63"/>
      <c r="O423" s="63"/>
      <c r="P423" s="63"/>
      <c r="Q423" s="63"/>
      <c r="R423" s="63"/>
      <c r="S423" s="63"/>
      <c r="T423" s="63"/>
      <c r="U423" s="63"/>
      <c r="V423" s="63"/>
      <c r="W423" s="63"/>
      <c r="X423" s="63"/>
      <c r="Y423" s="63"/>
      <c r="Z423" s="62">
        <v>339251</v>
      </c>
      <c r="AA423" s="62">
        <v>29035</v>
      </c>
      <c r="AB423" s="62">
        <v>30.24</v>
      </c>
      <c r="AC423" s="62">
        <v>4240.6400000000003</v>
      </c>
    </row>
    <row r="424" spans="1:29" x14ac:dyDescent="0.25">
      <c r="A424" s="61" t="s">
        <v>79</v>
      </c>
      <c r="B424" s="61" t="s">
        <v>80</v>
      </c>
      <c r="C424" s="62">
        <v>2006</v>
      </c>
      <c r="D424" s="61" t="s">
        <v>86</v>
      </c>
      <c r="E424" s="62">
        <v>60</v>
      </c>
      <c r="F424" s="62">
        <v>19358</v>
      </c>
      <c r="G424" s="62">
        <v>4829</v>
      </c>
      <c r="H424" s="62">
        <v>6.71</v>
      </c>
      <c r="I424" s="62">
        <v>322.63</v>
      </c>
      <c r="J424" s="62">
        <v>18002.939999999999</v>
      </c>
      <c r="K424" s="62">
        <v>415.13</v>
      </c>
      <c r="L424" s="62">
        <v>1052</v>
      </c>
      <c r="M424" s="62">
        <v>1.46</v>
      </c>
      <c r="N424" s="62">
        <v>6.92</v>
      </c>
      <c r="O424" s="62">
        <v>5006.1899999999996</v>
      </c>
      <c r="P424" s="63"/>
      <c r="Q424" s="63"/>
      <c r="R424" s="63"/>
      <c r="S424" s="63"/>
      <c r="T424" s="63"/>
      <c r="U424" s="63"/>
      <c r="V424" s="63"/>
      <c r="W424" s="63"/>
      <c r="X424" s="63"/>
      <c r="Y424" s="63"/>
      <c r="Z424" s="62">
        <v>627865</v>
      </c>
      <c r="AA424" s="62">
        <v>22842</v>
      </c>
      <c r="AB424" s="62">
        <v>31.73</v>
      </c>
      <c r="AC424" s="62">
        <v>10464.42</v>
      </c>
    </row>
    <row r="425" spans="1:29" x14ac:dyDescent="0.25">
      <c r="A425" s="61" t="s">
        <v>253</v>
      </c>
      <c r="B425" s="61" t="s">
        <v>254</v>
      </c>
      <c r="C425" s="62">
        <v>2006</v>
      </c>
      <c r="D425" s="61" t="s">
        <v>86</v>
      </c>
      <c r="E425" s="62">
        <v>34</v>
      </c>
      <c r="F425" s="62">
        <v>2826</v>
      </c>
      <c r="G425" s="62">
        <v>865</v>
      </c>
      <c r="H425" s="62">
        <v>2.12</v>
      </c>
      <c r="I425" s="62">
        <v>83.12</v>
      </c>
      <c r="J425" s="62">
        <v>2628.18</v>
      </c>
      <c r="K425" s="62">
        <v>173.62</v>
      </c>
      <c r="L425" s="62">
        <v>429</v>
      </c>
      <c r="M425" s="62">
        <v>1.05</v>
      </c>
      <c r="N425" s="63"/>
      <c r="O425" s="63"/>
      <c r="P425" s="63"/>
      <c r="Q425" s="63"/>
      <c r="R425" s="63"/>
      <c r="S425" s="63"/>
      <c r="T425" s="63"/>
      <c r="U425" s="62">
        <v>200</v>
      </c>
      <c r="V425" s="62">
        <v>470</v>
      </c>
      <c r="W425" s="62">
        <v>1.1499999999999999</v>
      </c>
      <c r="X425" s="62">
        <v>5</v>
      </c>
      <c r="Y425" s="62">
        <v>4476.8</v>
      </c>
      <c r="Z425" s="62">
        <v>206180</v>
      </c>
      <c r="AA425" s="62">
        <v>8546</v>
      </c>
      <c r="AB425" s="62">
        <v>20.95</v>
      </c>
      <c r="AC425" s="62">
        <v>6064.12</v>
      </c>
    </row>
    <row r="426" spans="1:29" x14ac:dyDescent="0.25">
      <c r="A426" s="61" t="s">
        <v>76</v>
      </c>
      <c r="B426" s="61" t="s">
        <v>77</v>
      </c>
      <c r="C426" s="62">
        <v>2014</v>
      </c>
      <c r="D426" s="61" t="s">
        <v>99</v>
      </c>
      <c r="E426" s="62">
        <v>80</v>
      </c>
      <c r="F426" s="62">
        <v>1073100</v>
      </c>
      <c r="G426" s="62">
        <v>144739</v>
      </c>
      <c r="H426" s="62">
        <v>150.77000000000001</v>
      </c>
      <c r="I426" s="62">
        <v>13413.75</v>
      </c>
      <c r="J426" s="62">
        <v>997983</v>
      </c>
      <c r="K426" s="62">
        <v>0</v>
      </c>
      <c r="L426" s="63"/>
      <c r="M426" s="63"/>
      <c r="N426" s="63"/>
      <c r="O426" s="63"/>
      <c r="P426" s="63"/>
      <c r="Q426" s="63"/>
      <c r="R426" s="63"/>
      <c r="S426" s="63"/>
      <c r="T426" s="63"/>
      <c r="U426" s="63"/>
      <c r="V426" s="63"/>
      <c r="W426" s="63"/>
      <c r="X426" s="63"/>
      <c r="Y426" s="63"/>
      <c r="Z426" s="62">
        <v>1448.56</v>
      </c>
      <c r="AA426" s="62">
        <v>4804</v>
      </c>
      <c r="AB426" s="62">
        <v>5</v>
      </c>
      <c r="AC426" s="62">
        <v>18.11</v>
      </c>
    </row>
    <row r="427" spans="1:29" x14ac:dyDescent="0.25">
      <c r="A427" s="61" t="s">
        <v>70</v>
      </c>
      <c r="B427" s="61" t="s">
        <v>71</v>
      </c>
      <c r="C427" s="62">
        <v>2003</v>
      </c>
      <c r="D427" s="61" t="s">
        <v>89</v>
      </c>
      <c r="E427" s="62">
        <v>54</v>
      </c>
      <c r="F427" s="62">
        <v>68308</v>
      </c>
      <c r="G427" s="62">
        <v>10445</v>
      </c>
      <c r="H427" s="62">
        <v>16.12</v>
      </c>
      <c r="I427" s="62">
        <v>1264.96</v>
      </c>
      <c r="J427" s="62">
        <v>63526.44</v>
      </c>
      <c r="K427" s="62">
        <v>48862</v>
      </c>
      <c r="L427" s="62">
        <v>35786</v>
      </c>
      <c r="M427" s="62">
        <v>55.23</v>
      </c>
      <c r="N427" s="62">
        <v>904.85</v>
      </c>
      <c r="O427" s="62">
        <v>589241.52</v>
      </c>
      <c r="P427" s="63"/>
      <c r="Q427" s="63"/>
      <c r="R427" s="63"/>
      <c r="S427" s="63"/>
      <c r="T427" s="63"/>
      <c r="U427" s="63"/>
      <c r="V427" s="63"/>
      <c r="W427" s="63"/>
      <c r="X427" s="63"/>
      <c r="Y427" s="63"/>
      <c r="Z427" s="62">
        <v>3168</v>
      </c>
      <c r="AA427" s="62">
        <v>12105</v>
      </c>
      <c r="AB427" s="62">
        <v>18.68</v>
      </c>
      <c r="AC427" s="62">
        <v>58.67</v>
      </c>
    </row>
    <row r="428" spans="1:29" ht="45" x14ac:dyDescent="0.25">
      <c r="A428" s="61" t="s">
        <v>326</v>
      </c>
      <c r="B428" s="61" t="s">
        <v>327</v>
      </c>
      <c r="C428" s="62">
        <v>2009</v>
      </c>
      <c r="D428" s="61" t="s">
        <v>99</v>
      </c>
      <c r="E428" s="62">
        <v>72</v>
      </c>
      <c r="F428" s="62">
        <v>672761</v>
      </c>
      <c r="G428" s="62">
        <v>132229</v>
      </c>
      <c r="H428" s="62">
        <v>153.04</v>
      </c>
      <c r="I428" s="62">
        <v>9343.9</v>
      </c>
      <c r="J428" s="62">
        <v>625667.73</v>
      </c>
      <c r="K428" s="62">
        <v>4518.47</v>
      </c>
      <c r="L428" s="62">
        <v>11875</v>
      </c>
      <c r="M428" s="62">
        <v>13.74</v>
      </c>
      <c r="N428" s="62">
        <v>62.76</v>
      </c>
      <c r="O428" s="62">
        <v>54489.54</v>
      </c>
      <c r="P428" s="63"/>
      <c r="Q428" s="63"/>
      <c r="R428" s="63"/>
      <c r="S428" s="63"/>
      <c r="T428" s="63"/>
      <c r="U428" s="63"/>
      <c r="V428" s="63"/>
      <c r="W428" s="63"/>
      <c r="X428" s="63"/>
      <c r="Y428" s="63"/>
      <c r="Z428" s="62">
        <v>216175.12</v>
      </c>
      <c r="AA428" s="62">
        <v>27939</v>
      </c>
      <c r="AB428" s="62">
        <v>32.340000000000003</v>
      </c>
      <c r="AC428" s="62">
        <v>3002.43</v>
      </c>
    </row>
    <row r="429" spans="1:29" ht="30" x14ac:dyDescent="0.25">
      <c r="A429" s="61" t="s">
        <v>415</v>
      </c>
      <c r="B429" s="61" t="s">
        <v>416</v>
      </c>
      <c r="C429" s="62">
        <v>2013</v>
      </c>
      <c r="D429" s="61" t="s">
        <v>150</v>
      </c>
      <c r="E429" s="62">
        <v>8</v>
      </c>
      <c r="F429" s="63"/>
      <c r="G429" s="63"/>
      <c r="H429" s="63"/>
      <c r="I429" s="63"/>
      <c r="J429" s="63"/>
      <c r="K429" s="62">
        <v>0</v>
      </c>
      <c r="L429" s="63"/>
      <c r="M429" s="63"/>
      <c r="N429" s="63"/>
      <c r="O429" s="63"/>
      <c r="P429" s="63"/>
      <c r="Q429" s="63"/>
      <c r="R429" s="63"/>
      <c r="S429" s="63"/>
      <c r="T429" s="63"/>
      <c r="U429" s="63"/>
      <c r="V429" s="63"/>
      <c r="W429" s="63"/>
      <c r="X429" s="63"/>
      <c r="Y429" s="63"/>
      <c r="Z429" s="62">
        <v>0</v>
      </c>
      <c r="AA429" s="63"/>
      <c r="AB429" s="63"/>
      <c r="AC429" s="62">
        <v>0</v>
      </c>
    </row>
    <row r="430" spans="1:29" ht="30" x14ac:dyDescent="0.25">
      <c r="A430" s="61" t="s">
        <v>348</v>
      </c>
      <c r="B430" s="61" t="s">
        <v>349</v>
      </c>
      <c r="C430" s="62">
        <v>2015</v>
      </c>
      <c r="D430" s="61" t="s">
        <v>78</v>
      </c>
      <c r="E430" s="62">
        <v>48</v>
      </c>
      <c r="F430" s="62">
        <v>462160</v>
      </c>
      <c r="G430" s="62">
        <v>92948</v>
      </c>
      <c r="H430" s="62">
        <v>161.37</v>
      </c>
      <c r="I430" s="62">
        <v>9628.33</v>
      </c>
      <c r="J430" s="62">
        <v>429808.8</v>
      </c>
      <c r="K430" s="62">
        <v>0</v>
      </c>
      <c r="L430" s="63"/>
      <c r="M430" s="63"/>
      <c r="N430" s="63"/>
      <c r="O430" s="63"/>
      <c r="P430" s="63"/>
      <c r="Q430" s="63"/>
      <c r="R430" s="63"/>
      <c r="S430" s="63"/>
      <c r="T430" s="63"/>
      <c r="U430" s="63"/>
      <c r="V430" s="63"/>
      <c r="W430" s="63"/>
      <c r="X430" s="63"/>
      <c r="Y430" s="63"/>
      <c r="Z430" s="62">
        <v>379.95</v>
      </c>
      <c r="AA430" s="62">
        <v>12842</v>
      </c>
      <c r="AB430" s="62">
        <v>22.3</v>
      </c>
      <c r="AC430" s="62">
        <v>7.92</v>
      </c>
    </row>
    <row r="431" spans="1:29" ht="30" x14ac:dyDescent="0.25">
      <c r="A431" s="61" t="s">
        <v>391</v>
      </c>
      <c r="B431" s="61" t="s">
        <v>392</v>
      </c>
      <c r="C431" s="62">
        <v>2004</v>
      </c>
      <c r="D431" s="61" t="s">
        <v>89</v>
      </c>
      <c r="E431" s="62">
        <v>130</v>
      </c>
      <c r="F431" s="62">
        <v>1267800</v>
      </c>
      <c r="G431" s="62">
        <v>166670</v>
      </c>
      <c r="H431" s="62">
        <v>106.84</v>
      </c>
      <c r="I431" s="62">
        <v>9752.31</v>
      </c>
      <c r="J431" s="62">
        <v>1179054</v>
      </c>
      <c r="K431" s="62">
        <v>7621</v>
      </c>
      <c r="L431" s="62">
        <v>9285</v>
      </c>
      <c r="M431" s="62">
        <v>5.95</v>
      </c>
      <c r="N431" s="62">
        <v>58.62</v>
      </c>
      <c r="O431" s="62">
        <v>91903.93</v>
      </c>
      <c r="P431" s="63"/>
      <c r="Q431" s="63"/>
      <c r="R431" s="63"/>
      <c r="S431" s="63"/>
      <c r="T431" s="63"/>
      <c r="U431" s="63"/>
      <c r="V431" s="63"/>
      <c r="W431" s="63"/>
      <c r="X431" s="63"/>
      <c r="Y431" s="63"/>
      <c r="Z431" s="62">
        <v>7814</v>
      </c>
      <c r="AA431" s="62">
        <v>30430</v>
      </c>
      <c r="AB431" s="62">
        <v>19.510000000000002</v>
      </c>
      <c r="AC431" s="62">
        <v>60.11</v>
      </c>
    </row>
    <row r="432" spans="1:29" ht="30" x14ac:dyDescent="0.25">
      <c r="A432" s="61" t="s">
        <v>378</v>
      </c>
      <c r="B432" s="61" t="s">
        <v>379</v>
      </c>
      <c r="C432" s="62">
        <v>2003</v>
      </c>
      <c r="D432" s="61" t="s">
        <v>75</v>
      </c>
      <c r="E432" s="62">
        <v>8</v>
      </c>
      <c r="F432" s="62">
        <v>0</v>
      </c>
      <c r="G432" s="62">
        <v>0</v>
      </c>
      <c r="H432" s="62">
        <v>0</v>
      </c>
      <c r="I432" s="62">
        <v>0</v>
      </c>
      <c r="J432" s="62">
        <v>0</v>
      </c>
      <c r="K432" s="62">
        <v>0</v>
      </c>
      <c r="L432" s="62">
        <v>0</v>
      </c>
      <c r="M432" s="62">
        <v>0</v>
      </c>
      <c r="N432" s="63"/>
      <c r="O432" s="63"/>
      <c r="P432" s="62">
        <v>0</v>
      </c>
      <c r="Q432" s="62">
        <v>0</v>
      </c>
      <c r="R432" s="62">
        <v>0</v>
      </c>
      <c r="S432" s="62">
        <v>0</v>
      </c>
      <c r="T432" s="62">
        <v>0</v>
      </c>
      <c r="U432" s="62">
        <v>0</v>
      </c>
      <c r="V432" s="62">
        <v>0</v>
      </c>
      <c r="W432" s="62">
        <v>0</v>
      </c>
      <c r="X432" s="62">
        <v>0</v>
      </c>
      <c r="Y432" s="62">
        <v>0</v>
      </c>
      <c r="Z432" s="62">
        <v>84900</v>
      </c>
      <c r="AA432" s="62">
        <v>3183</v>
      </c>
      <c r="AB432" s="62">
        <v>33.159999999999997</v>
      </c>
      <c r="AC432" s="62">
        <v>10612.5</v>
      </c>
    </row>
    <row r="433" spans="1:29" ht="30" x14ac:dyDescent="0.25">
      <c r="A433" s="61" t="s">
        <v>352</v>
      </c>
      <c r="B433" s="61" t="s">
        <v>353</v>
      </c>
      <c r="C433" s="62">
        <v>2016</v>
      </c>
      <c r="D433" s="61" t="s">
        <v>99</v>
      </c>
      <c r="E433" s="62">
        <v>50</v>
      </c>
      <c r="F433" s="62">
        <v>159370</v>
      </c>
      <c r="G433" s="62">
        <v>21533</v>
      </c>
      <c r="H433" s="62">
        <v>35.89</v>
      </c>
      <c r="I433" s="62">
        <v>3187.4</v>
      </c>
      <c r="J433" s="62">
        <v>148214.1</v>
      </c>
      <c r="K433" s="62">
        <v>18984</v>
      </c>
      <c r="L433" s="62">
        <v>29266</v>
      </c>
      <c r="M433" s="62">
        <v>48.78</v>
      </c>
      <c r="N433" s="62">
        <v>379.68</v>
      </c>
      <c r="O433" s="62">
        <v>228933.75</v>
      </c>
      <c r="P433" s="63"/>
      <c r="Q433" s="63"/>
      <c r="R433" s="63"/>
      <c r="S433" s="63"/>
      <c r="T433" s="63"/>
      <c r="U433" s="63"/>
      <c r="V433" s="63"/>
      <c r="W433" s="63"/>
      <c r="X433" s="63"/>
      <c r="Y433" s="63"/>
      <c r="Z433" s="62">
        <v>1237</v>
      </c>
      <c r="AA433" s="62">
        <v>19200</v>
      </c>
      <c r="AB433" s="62">
        <v>32</v>
      </c>
      <c r="AC433" s="62">
        <v>24.74</v>
      </c>
    </row>
    <row r="434" spans="1:29" ht="30" x14ac:dyDescent="0.25">
      <c r="A434" s="61" t="s">
        <v>309</v>
      </c>
      <c r="B434" s="61" t="s">
        <v>310</v>
      </c>
      <c r="C434" s="62">
        <v>2013</v>
      </c>
      <c r="D434" s="61" t="s">
        <v>99</v>
      </c>
      <c r="E434" s="62">
        <v>71</v>
      </c>
      <c r="F434" s="62">
        <v>630727</v>
      </c>
      <c r="G434" s="62">
        <v>100784</v>
      </c>
      <c r="H434" s="62">
        <v>118.29</v>
      </c>
      <c r="I434" s="62">
        <v>8883.48</v>
      </c>
      <c r="J434" s="62">
        <v>586576.11</v>
      </c>
      <c r="K434" s="62">
        <v>0</v>
      </c>
      <c r="L434" s="62">
        <v>0</v>
      </c>
      <c r="M434" s="62">
        <v>0</v>
      </c>
      <c r="N434" s="63"/>
      <c r="O434" s="63"/>
      <c r="P434" s="62">
        <v>0</v>
      </c>
      <c r="Q434" s="62">
        <v>0</v>
      </c>
      <c r="R434" s="62">
        <v>0</v>
      </c>
      <c r="S434" s="62">
        <v>0</v>
      </c>
      <c r="T434" s="62">
        <v>0</v>
      </c>
      <c r="U434" s="62">
        <v>0</v>
      </c>
      <c r="V434" s="62">
        <v>0</v>
      </c>
      <c r="W434" s="62">
        <v>0</v>
      </c>
      <c r="X434" s="62">
        <v>0</v>
      </c>
      <c r="Y434" s="62">
        <v>0</v>
      </c>
      <c r="Z434" s="62">
        <v>2212</v>
      </c>
      <c r="AA434" s="62">
        <v>6657</v>
      </c>
      <c r="AB434" s="62">
        <v>7.81</v>
      </c>
      <c r="AC434" s="62">
        <v>31.15</v>
      </c>
    </row>
    <row r="435" spans="1:29" x14ac:dyDescent="0.25">
      <c r="A435" s="61" t="s">
        <v>417</v>
      </c>
      <c r="B435" s="61" t="s">
        <v>418</v>
      </c>
      <c r="C435" s="62">
        <v>2018</v>
      </c>
      <c r="D435" s="61" t="s">
        <v>78</v>
      </c>
      <c r="E435" s="62">
        <v>20</v>
      </c>
      <c r="F435" s="62">
        <v>42180</v>
      </c>
      <c r="G435" s="62">
        <v>10330</v>
      </c>
      <c r="H435" s="62">
        <v>43.04</v>
      </c>
      <c r="I435" s="62">
        <v>2109</v>
      </c>
      <c r="J435" s="62">
        <v>39227.4</v>
      </c>
      <c r="K435" s="62">
        <v>0</v>
      </c>
      <c r="L435" s="63"/>
      <c r="M435" s="63"/>
      <c r="N435" s="63"/>
      <c r="O435" s="63"/>
      <c r="P435" s="62">
        <v>3459</v>
      </c>
      <c r="Q435" s="62">
        <v>7828</v>
      </c>
      <c r="R435" s="62">
        <v>32.619999999999997</v>
      </c>
      <c r="S435" s="62">
        <v>172</v>
      </c>
      <c r="T435" s="62">
        <v>43822.07</v>
      </c>
      <c r="U435" s="63"/>
      <c r="V435" s="63"/>
      <c r="W435" s="63"/>
      <c r="X435" s="63"/>
      <c r="Y435" s="63"/>
      <c r="Z435" s="62">
        <v>0</v>
      </c>
      <c r="AA435" s="63"/>
      <c r="AB435" s="63"/>
      <c r="AC435" s="62">
        <v>0</v>
      </c>
    </row>
    <row r="436" spans="1:29" ht="30" x14ac:dyDescent="0.25">
      <c r="A436" s="61" t="s">
        <v>356</v>
      </c>
      <c r="B436" s="61" t="s">
        <v>357</v>
      </c>
      <c r="C436" s="62">
        <v>2016</v>
      </c>
      <c r="D436" s="61" t="s">
        <v>94</v>
      </c>
      <c r="E436" s="62">
        <v>1</v>
      </c>
      <c r="F436" s="63"/>
      <c r="G436" s="63"/>
      <c r="H436" s="63"/>
      <c r="I436" s="63"/>
      <c r="J436" s="63"/>
      <c r="K436" s="62">
        <v>0</v>
      </c>
      <c r="L436" s="63"/>
      <c r="M436" s="63"/>
      <c r="N436" s="63"/>
      <c r="O436" s="63"/>
      <c r="P436" s="63"/>
      <c r="Q436" s="63"/>
      <c r="R436" s="63"/>
      <c r="S436" s="63"/>
      <c r="T436" s="63"/>
      <c r="U436" s="62">
        <v>791</v>
      </c>
      <c r="V436" s="62">
        <v>1212</v>
      </c>
      <c r="W436" s="62">
        <v>101</v>
      </c>
      <c r="X436" s="62">
        <v>791</v>
      </c>
      <c r="Y436" s="62">
        <v>17705.740000000002</v>
      </c>
      <c r="Z436" s="62">
        <v>63</v>
      </c>
      <c r="AA436" s="62">
        <v>658</v>
      </c>
      <c r="AB436" s="62">
        <v>54.83</v>
      </c>
      <c r="AC436" s="62">
        <v>63</v>
      </c>
    </row>
    <row r="437" spans="1:29" x14ac:dyDescent="0.25">
      <c r="A437" s="61" t="s">
        <v>260</v>
      </c>
      <c r="B437" s="61" t="s">
        <v>261</v>
      </c>
      <c r="C437" s="62">
        <v>2012</v>
      </c>
      <c r="D437" s="61" t="s">
        <v>226</v>
      </c>
      <c r="E437" s="62">
        <v>50</v>
      </c>
      <c r="F437" s="62">
        <v>209280</v>
      </c>
      <c r="G437" s="62">
        <v>25125</v>
      </c>
      <c r="H437" s="62">
        <v>41.88</v>
      </c>
      <c r="I437" s="62">
        <v>4185.6000000000004</v>
      </c>
      <c r="J437" s="62">
        <v>194630.39999999999</v>
      </c>
      <c r="K437" s="62">
        <v>18023.28</v>
      </c>
      <c r="L437" s="62">
        <v>21793</v>
      </c>
      <c r="M437" s="62">
        <v>36.32</v>
      </c>
      <c r="N437" s="62">
        <v>360.47</v>
      </c>
      <c r="O437" s="62">
        <v>217348.12</v>
      </c>
      <c r="P437" s="63"/>
      <c r="Q437" s="63"/>
      <c r="R437" s="63"/>
      <c r="S437" s="63"/>
      <c r="T437" s="63"/>
      <c r="U437" s="63"/>
      <c r="V437" s="63"/>
      <c r="W437" s="63"/>
      <c r="X437" s="63"/>
      <c r="Y437" s="63"/>
      <c r="Z437" s="62">
        <v>2412</v>
      </c>
      <c r="AA437" s="62">
        <v>19776</v>
      </c>
      <c r="AB437" s="62">
        <v>32.96</v>
      </c>
      <c r="AC437" s="62">
        <v>48.24</v>
      </c>
    </row>
    <row r="438" spans="1:29" x14ac:dyDescent="0.25">
      <c r="A438" s="61" t="s">
        <v>208</v>
      </c>
      <c r="B438" s="61" t="s">
        <v>209</v>
      </c>
      <c r="C438" s="62">
        <v>2012</v>
      </c>
      <c r="D438" s="61" t="s">
        <v>419</v>
      </c>
      <c r="E438" s="62">
        <v>8</v>
      </c>
      <c r="F438" s="62">
        <v>999</v>
      </c>
      <c r="G438" s="62">
        <v>169</v>
      </c>
      <c r="H438" s="62">
        <v>1.76</v>
      </c>
      <c r="I438" s="62">
        <v>124.88</v>
      </c>
      <c r="J438" s="62">
        <v>929.07</v>
      </c>
      <c r="K438" s="62">
        <v>0</v>
      </c>
      <c r="L438" s="62">
        <v>0</v>
      </c>
      <c r="M438" s="62">
        <v>0</v>
      </c>
      <c r="N438" s="63"/>
      <c r="O438" s="63"/>
      <c r="P438" s="63"/>
      <c r="Q438" s="63"/>
      <c r="R438" s="63"/>
      <c r="S438" s="63"/>
      <c r="T438" s="63"/>
      <c r="U438" s="63"/>
      <c r="V438" s="63"/>
      <c r="W438" s="63"/>
      <c r="X438" s="63"/>
      <c r="Y438" s="63"/>
      <c r="Z438" s="62">
        <v>0</v>
      </c>
      <c r="AA438" s="62">
        <v>229</v>
      </c>
      <c r="AB438" s="62">
        <v>2.39</v>
      </c>
      <c r="AC438" s="62">
        <v>0</v>
      </c>
    </row>
    <row r="439" spans="1:29" x14ac:dyDescent="0.25">
      <c r="A439" s="61" t="s">
        <v>260</v>
      </c>
      <c r="B439" s="61" t="s">
        <v>261</v>
      </c>
      <c r="C439" s="62">
        <v>2005</v>
      </c>
      <c r="D439" s="61" t="s">
        <v>99</v>
      </c>
      <c r="E439" s="62">
        <v>26</v>
      </c>
      <c r="F439" s="62">
        <v>71328</v>
      </c>
      <c r="G439" s="62">
        <v>9558</v>
      </c>
      <c r="H439" s="62">
        <v>30.63</v>
      </c>
      <c r="I439" s="62">
        <v>2743.38</v>
      </c>
      <c r="J439" s="62">
        <v>66335.039999999994</v>
      </c>
      <c r="K439" s="62">
        <v>17186.68</v>
      </c>
      <c r="L439" s="62">
        <v>22224</v>
      </c>
      <c r="M439" s="62">
        <v>71.23</v>
      </c>
      <c r="N439" s="62">
        <v>661.03</v>
      </c>
      <c r="O439" s="62">
        <v>207259.31</v>
      </c>
      <c r="P439" s="63"/>
      <c r="Q439" s="63"/>
      <c r="R439" s="63"/>
      <c r="S439" s="63"/>
      <c r="T439" s="63"/>
      <c r="U439" s="63"/>
      <c r="V439" s="63"/>
      <c r="W439" s="63"/>
      <c r="X439" s="63"/>
      <c r="Y439" s="63"/>
      <c r="Z439" s="62">
        <v>1199</v>
      </c>
      <c r="AA439" s="62">
        <v>7733</v>
      </c>
      <c r="AB439" s="62">
        <v>24.79</v>
      </c>
      <c r="AC439" s="62">
        <v>46.12</v>
      </c>
    </row>
    <row r="440" spans="1:29" ht="30" x14ac:dyDescent="0.25">
      <c r="A440" s="61" t="s">
        <v>245</v>
      </c>
      <c r="B440" s="61" t="s">
        <v>246</v>
      </c>
      <c r="C440" s="62">
        <v>2008</v>
      </c>
      <c r="D440" s="61" t="s">
        <v>89</v>
      </c>
      <c r="E440" s="62">
        <v>58</v>
      </c>
      <c r="F440" s="62">
        <v>472087</v>
      </c>
      <c r="G440" s="62">
        <v>66672</v>
      </c>
      <c r="H440" s="62">
        <v>95.79</v>
      </c>
      <c r="I440" s="62">
        <v>8139.43</v>
      </c>
      <c r="J440" s="62">
        <v>439040.91</v>
      </c>
      <c r="K440" s="62">
        <v>0</v>
      </c>
      <c r="L440" s="63"/>
      <c r="M440" s="63"/>
      <c r="N440" s="63"/>
      <c r="O440" s="63"/>
      <c r="P440" s="63"/>
      <c r="Q440" s="63"/>
      <c r="R440" s="63"/>
      <c r="S440" s="63"/>
      <c r="T440" s="63"/>
      <c r="U440" s="63"/>
      <c r="V440" s="63"/>
      <c r="W440" s="63"/>
      <c r="X440" s="63"/>
      <c r="Y440" s="63"/>
      <c r="Z440" s="62">
        <v>118800</v>
      </c>
      <c r="AA440" s="62">
        <v>13794</v>
      </c>
      <c r="AB440" s="62">
        <v>19.82</v>
      </c>
      <c r="AC440" s="62">
        <v>2048.2800000000002</v>
      </c>
    </row>
    <row r="441" spans="1:29" x14ac:dyDescent="0.25">
      <c r="A441" s="61" t="s">
        <v>332</v>
      </c>
      <c r="B441" s="61" t="s">
        <v>333</v>
      </c>
      <c r="C441" s="62">
        <v>2010</v>
      </c>
      <c r="D441" s="61" t="s">
        <v>99</v>
      </c>
      <c r="E441" s="62">
        <v>120</v>
      </c>
      <c r="F441" s="62">
        <v>500983</v>
      </c>
      <c r="G441" s="62">
        <v>77773</v>
      </c>
      <c r="H441" s="62">
        <v>54.01</v>
      </c>
      <c r="I441" s="62">
        <v>4174.8599999999997</v>
      </c>
      <c r="J441" s="62">
        <v>465914.19</v>
      </c>
      <c r="K441" s="62">
        <v>54042.68</v>
      </c>
      <c r="L441" s="62">
        <v>64611</v>
      </c>
      <c r="M441" s="62">
        <v>44.87</v>
      </c>
      <c r="N441" s="62">
        <v>450.36</v>
      </c>
      <c r="O441" s="62">
        <v>651716.85</v>
      </c>
      <c r="P441" s="63"/>
      <c r="Q441" s="63"/>
      <c r="R441" s="63"/>
      <c r="S441" s="63"/>
      <c r="T441" s="63"/>
      <c r="U441" s="63"/>
      <c r="V441" s="63"/>
      <c r="W441" s="63"/>
      <c r="X441" s="63"/>
      <c r="Y441" s="63"/>
      <c r="Z441" s="62">
        <v>634678</v>
      </c>
      <c r="AA441" s="62">
        <v>70023</v>
      </c>
      <c r="AB441" s="62">
        <v>48.63</v>
      </c>
      <c r="AC441" s="62">
        <v>5288.98</v>
      </c>
    </row>
    <row r="442" spans="1:29" ht="30" x14ac:dyDescent="0.25">
      <c r="A442" s="61" t="s">
        <v>237</v>
      </c>
      <c r="B442" s="61" t="s">
        <v>238</v>
      </c>
      <c r="C442" s="62">
        <v>2012</v>
      </c>
      <c r="D442" s="61" t="s">
        <v>86</v>
      </c>
      <c r="E442" s="62">
        <v>150</v>
      </c>
      <c r="F442" s="62">
        <v>87009</v>
      </c>
      <c r="G442" s="62">
        <v>25316</v>
      </c>
      <c r="H442" s="62">
        <v>14.06</v>
      </c>
      <c r="I442" s="62">
        <v>580.05999999999995</v>
      </c>
      <c r="J442" s="62">
        <v>80918.37</v>
      </c>
      <c r="K442" s="62">
        <v>63082</v>
      </c>
      <c r="L442" s="62">
        <v>110337</v>
      </c>
      <c r="M442" s="62">
        <v>61.3</v>
      </c>
      <c r="N442" s="62">
        <v>420.55</v>
      </c>
      <c r="O442" s="62">
        <v>760724.76</v>
      </c>
      <c r="P442" s="63"/>
      <c r="Q442" s="63"/>
      <c r="R442" s="63"/>
      <c r="S442" s="63"/>
      <c r="T442" s="63"/>
      <c r="U442" s="63"/>
      <c r="V442" s="63"/>
      <c r="W442" s="63"/>
      <c r="X442" s="63"/>
      <c r="Y442" s="63"/>
      <c r="Z442" s="62">
        <v>1578744</v>
      </c>
      <c r="AA442" s="62">
        <v>55951</v>
      </c>
      <c r="AB442" s="62">
        <v>31.08</v>
      </c>
      <c r="AC442" s="62">
        <v>10524.96</v>
      </c>
    </row>
    <row r="443" spans="1:29" ht="45" x14ac:dyDescent="0.25">
      <c r="A443" s="61" t="s">
        <v>109</v>
      </c>
      <c r="B443" s="61" t="s">
        <v>110</v>
      </c>
      <c r="C443" s="62">
        <v>2018</v>
      </c>
      <c r="D443" s="61" t="s">
        <v>89</v>
      </c>
      <c r="E443" s="62">
        <v>17</v>
      </c>
      <c r="F443" s="62">
        <v>5912</v>
      </c>
      <c r="G443" s="62">
        <v>5651</v>
      </c>
      <c r="H443" s="62">
        <v>27.7</v>
      </c>
      <c r="I443" s="62">
        <v>347.76</v>
      </c>
      <c r="J443" s="62">
        <v>5498.16</v>
      </c>
      <c r="K443" s="62">
        <v>1470.42</v>
      </c>
      <c r="L443" s="62">
        <v>2383</v>
      </c>
      <c r="M443" s="62">
        <v>11.68</v>
      </c>
      <c r="N443" s="62">
        <v>86.5</v>
      </c>
      <c r="O443" s="62">
        <v>17732.2</v>
      </c>
      <c r="P443" s="63"/>
      <c r="Q443" s="63"/>
      <c r="R443" s="63"/>
      <c r="S443" s="63"/>
      <c r="T443" s="63"/>
      <c r="U443" s="63"/>
      <c r="V443" s="63"/>
      <c r="W443" s="63"/>
      <c r="X443" s="63"/>
      <c r="Y443" s="63"/>
      <c r="Z443" s="62">
        <v>120.31</v>
      </c>
      <c r="AA443" s="62">
        <v>238</v>
      </c>
      <c r="AB443" s="62">
        <v>1.17</v>
      </c>
      <c r="AC443" s="62">
        <v>7.08</v>
      </c>
    </row>
    <row r="444" spans="1:29" x14ac:dyDescent="0.25">
      <c r="A444" s="61" t="s">
        <v>76</v>
      </c>
      <c r="B444" s="61" t="s">
        <v>77</v>
      </c>
      <c r="C444" s="62">
        <v>2007</v>
      </c>
      <c r="D444" s="61" t="s">
        <v>99</v>
      </c>
      <c r="E444" s="62">
        <v>80</v>
      </c>
      <c r="F444" s="62">
        <v>648517</v>
      </c>
      <c r="G444" s="62">
        <v>101509</v>
      </c>
      <c r="H444" s="62">
        <v>105.74</v>
      </c>
      <c r="I444" s="62">
        <v>8106.46</v>
      </c>
      <c r="J444" s="62">
        <v>603120.81000000006</v>
      </c>
      <c r="K444" s="62">
        <v>0</v>
      </c>
      <c r="L444" s="63"/>
      <c r="M444" s="63"/>
      <c r="N444" s="63"/>
      <c r="O444" s="63"/>
      <c r="P444" s="63"/>
      <c r="Q444" s="63"/>
      <c r="R444" s="63"/>
      <c r="S444" s="63"/>
      <c r="T444" s="63"/>
      <c r="U444" s="63"/>
      <c r="V444" s="63"/>
      <c r="W444" s="63"/>
      <c r="X444" s="63"/>
      <c r="Y444" s="63"/>
      <c r="Z444" s="62">
        <v>3910.37</v>
      </c>
      <c r="AA444" s="62">
        <v>11435</v>
      </c>
      <c r="AB444" s="62">
        <v>11.91</v>
      </c>
      <c r="AC444" s="62">
        <v>48.88</v>
      </c>
    </row>
    <row r="445" spans="1:29" x14ac:dyDescent="0.25">
      <c r="A445" s="61" t="s">
        <v>107</v>
      </c>
      <c r="B445" s="61" t="s">
        <v>108</v>
      </c>
      <c r="C445" s="62">
        <v>2017</v>
      </c>
      <c r="D445" s="61" t="s">
        <v>86</v>
      </c>
      <c r="E445" s="62">
        <v>68</v>
      </c>
      <c r="F445" s="62">
        <v>61554</v>
      </c>
      <c r="G445" s="62">
        <v>14288</v>
      </c>
      <c r="H445" s="62">
        <v>17.510000000000002</v>
      </c>
      <c r="I445" s="62">
        <v>905.21</v>
      </c>
      <c r="J445" s="62">
        <v>57245.22</v>
      </c>
      <c r="K445" s="62">
        <v>49830.26</v>
      </c>
      <c r="L445" s="62">
        <v>55029</v>
      </c>
      <c r="M445" s="62">
        <v>67.44</v>
      </c>
      <c r="N445" s="62">
        <v>732.8</v>
      </c>
      <c r="O445" s="62">
        <v>600918.07999999996</v>
      </c>
      <c r="P445" s="63"/>
      <c r="Q445" s="63"/>
      <c r="R445" s="63"/>
      <c r="S445" s="63"/>
      <c r="T445" s="63"/>
      <c r="U445" s="63"/>
      <c r="V445" s="63"/>
      <c r="W445" s="63"/>
      <c r="X445" s="63"/>
      <c r="Y445" s="63"/>
      <c r="Z445" s="62">
        <v>0</v>
      </c>
      <c r="AA445" s="62">
        <v>36244</v>
      </c>
      <c r="AB445" s="62">
        <v>44.42</v>
      </c>
      <c r="AC445" s="62">
        <v>0</v>
      </c>
    </row>
    <row r="446" spans="1:29" x14ac:dyDescent="0.25">
      <c r="A446" s="61" t="s">
        <v>420</v>
      </c>
      <c r="B446" s="61" t="s">
        <v>421</v>
      </c>
      <c r="C446" s="62">
        <v>2015</v>
      </c>
      <c r="D446" s="61" t="s">
        <v>297</v>
      </c>
      <c r="E446" s="62">
        <v>64</v>
      </c>
      <c r="F446" s="62">
        <v>7735</v>
      </c>
      <c r="G446" s="62">
        <v>2087</v>
      </c>
      <c r="H446" s="62">
        <v>2.72</v>
      </c>
      <c r="I446" s="62">
        <v>120.86</v>
      </c>
      <c r="J446" s="62">
        <v>7193.55</v>
      </c>
      <c r="K446" s="62">
        <v>274.49</v>
      </c>
      <c r="L446" s="62">
        <v>381</v>
      </c>
      <c r="M446" s="62">
        <v>0.5</v>
      </c>
      <c r="N446" s="62">
        <v>4.29</v>
      </c>
      <c r="O446" s="62">
        <v>3310.17</v>
      </c>
      <c r="P446" s="63"/>
      <c r="Q446" s="63"/>
      <c r="R446" s="63"/>
      <c r="S446" s="63"/>
      <c r="T446" s="63"/>
      <c r="U446" s="63"/>
      <c r="V446" s="63"/>
      <c r="W446" s="63"/>
      <c r="X446" s="63"/>
      <c r="Y446" s="63"/>
      <c r="Z446" s="62">
        <v>2997.99</v>
      </c>
      <c r="AA446" s="62">
        <v>32273</v>
      </c>
      <c r="AB446" s="62">
        <v>42.02</v>
      </c>
      <c r="AC446" s="62">
        <v>46.84</v>
      </c>
    </row>
    <row r="447" spans="1:29" x14ac:dyDescent="0.25">
      <c r="A447" s="61" t="s">
        <v>376</v>
      </c>
      <c r="B447" s="61" t="s">
        <v>377</v>
      </c>
      <c r="C447" s="62">
        <v>2018</v>
      </c>
      <c r="D447" s="61" t="s">
        <v>86</v>
      </c>
      <c r="E447" s="62">
        <v>56</v>
      </c>
      <c r="F447" s="62">
        <v>230114</v>
      </c>
      <c r="G447" s="62">
        <v>38903</v>
      </c>
      <c r="H447" s="62">
        <v>57.89</v>
      </c>
      <c r="I447" s="62">
        <v>4109.18</v>
      </c>
      <c r="J447" s="62">
        <v>214006.02</v>
      </c>
      <c r="K447" s="62">
        <v>19562.560000000001</v>
      </c>
      <c r="L447" s="62">
        <v>32047</v>
      </c>
      <c r="M447" s="62">
        <v>47.69</v>
      </c>
      <c r="N447" s="62">
        <v>349.33</v>
      </c>
      <c r="O447" s="62">
        <v>235910.79</v>
      </c>
      <c r="P447" s="63"/>
      <c r="Q447" s="63"/>
      <c r="R447" s="63"/>
      <c r="S447" s="63"/>
      <c r="T447" s="63"/>
      <c r="U447" s="63"/>
      <c r="V447" s="63"/>
      <c r="W447" s="63"/>
      <c r="X447" s="63"/>
      <c r="Y447" s="63"/>
      <c r="Z447" s="62">
        <v>483350</v>
      </c>
      <c r="AA447" s="62">
        <v>37564</v>
      </c>
      <c r="AB447" s="62">
        <v>55.9</v>
      </c>
      <c r="AC447" s="62">
        <v>8631.25</v>
      </c>
    </row>
    <row r="448" spans="1:29" ht="30" x14ac:dyDescent="0.25">
      <c r="A448" s="61" t="s">
        <v>348</v>
      </c>
      <c r="B448" s="61" t="s">
        <v>349</v>
      </c>
      <c r="C448" s="62">
        <v>2016</v>
      </c>
      <c r="D448" s="61" t="s">
        <v>419</v>
      </c>
      <c r="E448" s="62">
        <v>4</v>
      </c>
      <c r="F448" s="62">
        <v>1133</v>
      </c>
      <c r="G448" s="62">
        <v>1411</v>
      </c>
      <c r="H448" s="62">
        <v>29.4</v>
      </c>
      <c r="I448" s="62">
        <v>283.25</v>
      </c>
      <c r="J448" s="62">
        <v>1053.69</v>
      </c>
      <c r="K448" s="62">
        <v>0</v>
      </c>
      <c r="L448" s="63"/>
      <c r="M448" s="63"/>
      <c r="N448" s="63"/>
      <c r="O448" s="63"/>
      <c r="P448" s="63"/>
      <c r="Q448" s="63"/>
      <c r="R448" s="63"/>
      <c r="S448" s="63"/>
      <c r="T448" s="63"/>
      <c r="U448" s="63"/>
      <c r="V448" s="63"/>
      <c r="W448" s="63"/>
      <c r="X448" s="63"/>
      <c r="Y448" s="63"/>
      <c r="Z448" s="62">
        <v>0</v>
      </c>
      <c r="AA448" s="63"/>
      <c r="AB448" s="63"/>
      <c r="AC448" s="62">
        <v>0</v>
      </c>
    </row>
    <row r="449" spans="1:29" ht="30" x14ac:dyDescent="0.25">
      <c r="A449" s="61" t="s">
        <v>245</v>
      </c>
      <c r="B449" s="61" t="s">
        <v>246</v>
      </c>
      <c r="C449" s="62">
        <v>2004</v>
      </c>
      <c r="D449" s="61" t="s">
        <v>94</v>
      </c>
      <c r="E449" s="62">
        <v>4</v>
      </c>
      <c r="F449" s="63"/>
      <c r="G449" s="63"/>
      <c r="H449" s="63"/>
      <c r="I449" s="63"/>
      <c r="J449" s="63"/>
      <c r="K449" s="62">
        <v>0</v>
      </c>
      <c r="L449" s="63"/>
      <c r="M449" s="63"/>
      <c r="N449" s="63"/>
      <c r="O449" s="63"/>
      <c r="P449" s="63"/>
      <c r="Q449" s="63"/>
      <c r="R449" s="63"/>
      <c r="S449" s="63"/>
      <c r="T449" s="63"/>
      <c r="U449" s="63"/>
      <c r="V449" s="63"/>
      <c r="W449" s="63"/>
      <c r="X449" s="63"/>
      <c r="Y449" s="63"/>
      <c r="Z449" s="62">
        <v>11000</v>
      </c>
      <c r="AA449" s="62">
        <v>897</v>
      </c>
      <c r="AB449" s="62">
        <v>18.690000000000001</v>
      </c>
      <c r="AC449" s="62">
        <v>2750</v>
      </c>
    </row>
    <row r="450" spans="1:29" ht="45" x14ac:dyDescent="0.25">
      <c r="A450" s="61" t="s">
        <v>326</v>
      </c>
      <c r="B450" s="61" t="s">
        <v>327</v>
      </c>
      <c r="C450" s="62">
        <v>2016</v>
      </c>
      <c r="D450" s="61" t="s">
        <v>99</v>
      </c>
      <c r="E450" s="62">
        <v>72</v>
      </c>
      <c r="F450" s="62">
        <v>710640</v>
      </c>
      <c r="G450" s="62">
        <v>101257</v>
      </c>
      <c r="H450" s="62">
        <v>117.2</v>
      </c>
      <c r="I450" s="62">
        <v>9870</v>
      </c>
      <c r="J450" s="62">
        <v>660895.19999999995</v>
      </c>
      <c r="K450" s="62">
        <v>5568.38</v>
      </c>
      <c r="L450" s="62">
        <v>4046</v>
      </c>
      <c r="M450" s="62">
        <v>4.68</v>
      </c>
      <c r="N450" s="63"/>
      <c r="O450" s="63"/>
      <c r="P450" s="63"/>
      <c r="Q450" s="63"/>
      <c r="R450" s="63"/>
      <c r="S450" s="63"/>
      <c r="T450" s="63"/>
      <c r="U450" s="63"/>
      <c r="V450" s="63"/>
      <c r="W450" s="63"/>
      <c r="X450" s="63"/>
      <c r="Y450" s="63"/>
      <c r="Z450" s="62">
        <v>188840</v>
      </c>
      <c r="AA450" s="62">
        <v>25152</v>
      </c>
      <c r="AB450" s="62">
        <v>29.11</v>
      </c>
      <c r="AC450" s="62">
        <v>2622.78</v>
      </c>
    </row>
    <row r="451" spans="1:29" ht="30" x14ac:dyDescent="0.25">
      <c r="A451" s="61" t="s">
        <v>422</v>
      </c>
      <c r="B451" s="61" t="s">
        <v>423</v>
      </c>
      <c r="C451" s="62">
        <v>2004</v>
      </c>
      <c r="D451" s="61" t="s">
        <v>75</v>
      </c>
      <c r="E451" s="62">
        <v>7</v>
      </c>
      <c r="F451" s="62">
        <v>1855</v>
      </c>
      <c r="G451" s="62">
        <v>395</v>
      </c>
      <c r="H451" s="62">
        <v>4.7</v>
      </c>
      <c r="I451" s="62">
        <v>265</v>
      </c>
      <c r="J451" s="62">
        <v>1725.15</v>
      </c>
      <c r="K451" s="62">
        <v>0</v>
      </c>
      <c r="L451" s="63"/>
      <c r="M451" s="63"/>
      <c r="N451" s="63"/>
      <c r="O451" s="63"/>
      <c r="P451" s="63"/>
      <c r="Q451" s="63"/>
      <c r="R451" s="63"/>
      <c r="S451" s="63"/>
      <c r="T451" s="63"/>
      <c r="U451" s="63"/>
      <c r="V451" s="63"/>
      <c r="W451" s="63"/>
      <c r="X451" s="63"/>
      <c r="Y451" s="63"/>
      <c r="Z451" s="62">
        <v>736</v>
      </c>
      <c r="AA451" s="62">
        <v>3995</v>
      </c>
      <c r="AB451" s="62">
        <v>47.56</v>
      </c>
      <c r="AC451" s="62">
        <v>105.14</v>
      </c>
    </row>
    <row r="452" spans="1:29" x14ac:dyDescent="0.25">
      <c r="A452" s="61" t="s">
        <v>424</v>
      </c>
      <c r="B452" s="61" t="s">
        <v>425</v>
      </c>
      <c r="C452" s="62">
        <v>2014</v>
      </c>
      <c r="D452" s="61" t="s">
        <v>75</v>
      </c>
      <c r="E452" s="62">
        <v>8</v>
      </c>
      <c r="F452" s="62">
        <v>7578</v>
      </c>
      <c r="G452" s="62">
        <v>1426</v>
      </c>
      <c r="H452" s="62">
        <v>14.85</v>
      </c>
      <c r="I452" s="62">
        <v>947.25</v>
      </c>
      <c r="J452" s="62">
        <v>7047.54</v>
      </c>
      <c r="K452" s="62">
        <v>0</v>
      </c>
      <c r="L452" s="63"/>
      <c r="M452" s="63"/>
      <c r="N452" s="63"/>
      <c r="O452" s="63"/>
      <c r="P452" s="63"/>
      <c r="Q452" s="63"/>
      <c r="R452" s="63"/>
      <c r="S452" s="63"/>
      <c r="T452" s="63"/>
      <c r="U452" s="63"/>
      <c r="V452" s="63"/>
      <c r="W452" s="63"/>
      <c r="X452" s="63"/>
      <c r="Y452" s="63"/>
      <c r="Z452" s="62">
        <v>33400</v>
      </c>
      <c r="AA452" s="62">
        <v>3907</v>
      </c>
      <c r="AB452" s="62">
        <v>40.700000000000003</v>
      </c>
      <c r="AC452" s="62">
        <v>4175</v>
      </c>
    </row>
    <row r="453" spans="1:29" x14ac:dyDescent="0.25">
      <c r="A453" s="61" t="s">
        <v>426</v>
      </c>
      <c r="B453" s="61" t="s">
        <v>427</v>
      </c>
      <c r="C453" s="62">
        <v>2006</v>
      </c>
      <c r="D453" s="61" t="s">
        <v>78</v>
      </c>
      <c r="E453" s="62">
        <v>80</v>
      </c>
      <c r="F453" s="62">
        <v>277253</v>
      </c>
      <c r="G453" s="62">
        <v>44856</v>
      </c>
      <c r="H453" s="62">
        <v>46.73</v>
      </c>
      <c r="I453" s="62">
        <v>3465.66</v>
      </c>
      <c r="J453" s="62">
        <v>257845.29</v>
      </c>
      <c r="K453" s="62">
        <v>0</v>
      </c>
      <c r="L453" s="63"/>
      <c r="M453" s="63"/>
      <c r="N453" s="63"/>
      <c r="O453" s="63"/>
      <c r="P453" s="63"/>
      <c r="Q453" s="63"/>
      <c r="R453" s="63"/>
      <c r="S453" s="63"/>
      <c r="T453" s="63"/>
      <c r="U453" s="63"/>
      <c r="V453" s="63"/>
      <c r="W453" s="63"/>
      <c r="X453" s="63"/>
      <c r="Y453" s="63"/>
      <c r="Z453" s="62">
        <v>0</v>
      </c>
      <c r="AA453" s="62">
        <v>4533</v>
      </c>
      <c r="AB453" s="62">
        <v>4.72</v>
      </c>
      <c r="AC453" s="62">
        <v>0</v>
      </c>
    </row>
    <row r="454" spans="1:29" x14ac:dyDescent="0.25">
      <c r="A454" s="61" t="s">
        <v>428</v>
      </c>
      <c r="B454" s="61" t="s">
        <v>429</v>
      </c>
      <c r="C454" s="62">
        <v>2010</v>
      </c>
      <c r="D454" s="61" t="s">
        <v>78</v>
      </c>
      <c r="E454" s="62">
        <v>48</v>
      </c>
      <c r="F454" s="62">
        <v>491800</v>
      </c>
      <c r="G454" s="62">
        <v>92579</v>
      </c>
      <c r="H454" s="62">
        <v>160.72999999999999</v>
      </c>
      <c r="I454" s="62">
        <v>10245.83</v>
      </c>
      <c r="J454" s="62">
        <v>457374</v>
      </c>
      <c r="K454" s="62">
        <v>0</v>
      </c>
      <c r="L454" s="63"/>
      <c r="M454" s="63"/>
      <c r="N454" s="63"/>
      <c r="O454" s="63"/>
      <c r="P454" s="63"/>
      <c r="Q454" s="63"/>
      <c r="R454" s="63"/>
      <c r="S454" s="63"/>
      <c r="T454" s="63"/>
      <c r="U454" s="63"/>
      <c r="V454" s="63"/>
      <c r="W454" s="63"/>
      <c r="X454" s="63"/>
      <c r="Y454" s="63"/>
      <c r="Z454" s="62">
        <v>0</v>
      </c>
      <c r="AA454" s="63"/>
      <c r="AB454" s="63"/>
      <c r="AC454" s="62">
        <v>0</v>
      </c>
    </row>
    <row r="455" spans="1:29" x14ac:dyDescent="0.25">
      <c r="A455" s="61" t="s">
        <v>196</v>
      </c>
      <c r="B455" s="61" t="s">
        <v>197</v>
      </c>
      <c r="C455" s="62">
        <v>2014</v>
      </c>
      <c r="D455" s="61" t="s">
        <v>86</v>
      </c>
      <c r="E455" s="62">
        <v>140</v>
      </c>
      <c r="F455" s="62">
        <v>115595</v>
      </c>
      <c r="G455" s="62">
        <v>25723</v>
      </c>
      <c r="H455" s="62">
        <v>15.31</v>
      </c>
      <c r="I455" s="62">
        <v>825.68</v>
      </c>
      <c r="J455" s="62">
        <v>107503.35</v>
      </c>
      <c r="K455" s="62">
        <v>180969.93</v>
      </c>
      <c r="L455" s="62">
        <v>222785</v>
      </c>
      <c r="M455" s="62">
        <v>132.61000000000001</v>
      </c>
      <c r="N455" s="62">
        <v>1292.6400000000001</v>
      </c>
      <c r="O455" s="62">
        <v>2182370.7000000002</v>
      </c>
      <c r="P455" s="63"/>
      <c r="Q455" s="63"/>
      <c r="R455" s="63"/>
      <c r="S455" s="63"/>
      <c r="T455" s="63"/>
      <c r="U455" s="63"/>
      <c r="V455" s="63"/>
      <c r="W455" s="63"/>
      <c r="X455" s="63"/>
      <c r="Y455" s="63"/>
      <c r="Z455" s="62">
        <v>1247000</v>
      </c>
      <c r="AA455" s="62">
        <v>229329</v>
      </c>
      <c r="AB455" s="62">
        <v>136.51</v>
      </c>
      <c r="AC455" s="62">
        <v>8907.14</v>
      </c>
    </row>
    <row r="456" spans="1:29" x14ac:dyDescent="0.25">
      <c r="A456" s="61" t="s">
        <v>229</v>
      </c>
      <c r="B456" s="61" t="s">
        <v>230</v>
      </c>
      <c r="C456" s="62">
        <v>2012</v>
      </c>
      <c r="D456" s="61" t="s">
        <v>373</v>
      </c>
      <c r="E456" s="62">
        <v>12</v>
      </c>
      <c r="F456" s="63"/>
      <c r="G456" s="63"/>
      <c r="H456" s="63"/>
      <c r="I456" s="63"/>
      <c r="J456" s="63"/>
      <c r="K456" s="62">
        <v>0</v>
      </c>
      <c r="L456" s="63"/>
      <c r="M456" s="63"/>
      <c r="N456" s="63"/>
      <c r="O456" s="63"/>
      <c r="P456" s="63"/>
      <c r="Q456" s="63"/>
      <c r="R456" s="63"/>
      <c r="S456" s="63"/>
      <c r="T456" s="63"/>
      <c r="U456" s="63"/>
      <c r="V456" s="63"/>
      <c r="W456" s="63"/>
      <c r="X456" s="63"/>
      <c r="Y456" s="63"/>
      <c r="Z456" s="62">
        <v>149100</v>
      </c>
      <c r="AA456" s="62">
        <v>4196</v>
      </c>
      <c r="AB456" s="62">
        <v>29.14</v>
      </c>
      <c r="AC456" s="62">
        <v>12425</v>
      </c>
    </row>
    <row r="457" spans="1:29" x14ac:dyDescent="0.25">
      <c r="A457" s="61" t="s">
        <v>285</v>
      </c>
      <c r="B457" s="61" t="s">
        <v>286</v>
      </c>
      <c r="C457" s="62">
        <v>2010</v>
      </c>
      <c r="D457" s="61" t="s">
        <v>89</v>
      </c>
      <c r="E457" s="62">
        <v>33</v>
      </c>
      <c r="F457" s="62">
        <v>214695</v>
      </c>
      <c r="G457" s="62">
        <v>26801</v>
      </c>
      <c r="H457" s="62">
        <v>67.680000000000007</v>
      </c>
      <c r="I457" s="62">
        <v>6505.91</v>
      </c>
      <c r="J457" s="62">
        <v>199666.35</v>
      </c>
      <c r="K457" s="62">
        <v>18233</v>
      </c>
      <c r="L457" s="62">
        <v>13777</v>
      </c>
      <c r="M457" s="62">
        <v>34.79</v>
      </c>
      <c r="N457" s="62">
        <v>552.52</v>
      </c>
      <c r="O457" s="62">
        <v>219877.22</v>
      </c>
      <c r="P457" s="63"/>
      <c r="Q457" s="63"/>
      <c r="R457" s="63"/>
      <c r="S457" s="63"/>
      <c r="T457" s="63"/>
      <c r="U457" s="63"/>
      <c r="V457" s="63"/>
      <c r="W457" s="63"/>
      <c r="X457" s="63"/>
      <c r="Y457" s="63"/>
      <c r="Z457" s="62">
        <v>137000</v>
      </c>
      <c r="AA457" s="62">
        <v>6031</v>
      </c>
      <c r="AB457" s="62">
        <v>15.23</v>
      </c>
      <c r="AC457" s="62">
        <v>4151.5200000000004</v>
      </c>
    </row>
    <row r="458" spans="1:29" ht="30" x14ac:dyDescent="0.25">
      <c r="A458" s="61" t="s">
        <v>430</v>
      </c>
      <c r="B458" s="61" t="s">
        <v>431</v>
      </c>
      <c r="C458" s="62">
        <v>2015</v>
      </c>
      <c r="D458" s="61" t="s">
        <v>78</v>
      </c>
      <c r="E458" s="62">
        <v>42</v>
      </c>
      <c r="F458" s="62">
        <v>151440</v>
      </c>
      <c r="G458" s="62">
        <v>26758</v>
      </c>
      <c r="H458" s="62">
        <v>53.09</v>
      </c>
      <c r="I458" s="62">
        <v>3605.71</v>
      </c>
      <c r="J458" s="62">
        <v>140839.20000000001</v>
      </c>
      <c r="K458" s="62">
        <v>16957.32</v>
      </c>
      <c r="L458" s="62">
        <v>16278</v>
      </c>
      <c r="M458" s="62">
        <v>32.299999999999997</v>
      </c>
      <c r="N458" s="62">
        <v>403.75</v>
      </c>
      <c r="O458" s="62">
        <v>204493.45</v>
      </c>
      <c r="P458" s="63"/>
      <c r="Q458" s="63"/>
      <c r="R458" s="63"/>
      <c r="S458" s="63"/>
      <c r="T458" s="63"/>
      <c r="U458" s="63"/>
      <c r="V458" s="63"/>
      <c r="W458" s="63"/>
      <c r="X458" s="63"/>
      <c r="Y458" s="63"/>
      <c r="Z458" s="62">
        <v>957</v>
      </c>
      <c r="AA458" s="62">
        <v>6339</v>
      </c>
      <c r="AB458" s="62">
        <v>12.58</v>
      </c>
      <c r="AC458" s="62">
        <v>22.79</v>
      </c>
    </row>
    <row r="459" spans="1:29" ht="30" x14ac:dyDescent="0.25">
      <c r="A459" s="61" t="s">
        <v>348</v>
      </c>
      <c r="B459" s="61" t="s">
        <v>349</v>
      </c>
      <c r="C459" s="62">
        <v>2008</v>
      </c>
      <c r="D459" s="61" t="s">
        <v>78</v>
      </c>
      <c r="E459" s="62">
        <v>48</v>
      </c>
      <c r="F459" s="62">
        <v>313331</v>
      </c>
      <c r="G459" s="62">
        <v>50874</v>
      </c>
      <c r="H459" s="62">
        <v>88.32</v>
      </c>
      <c r="I459" s="62">
        <v>6527.73</v>
      </c>
      <c r="J459" s="62">
        <v>291397.83</v>
      </c>
      <c r="K459" s="62">
        <v>0</v>
      </c>
      <c r="L459" s="63"/>
      <c r="M459" s="63"/>
      <c r="N459" s="63"/>
      <c r="O459" s="63"/>
      <c r="P459" s="63"/>
      <c r="Q459" s="63"/>
      <c r="R459" s="63"/>
      <c r="S459" s="63"/>
      <c r="T459" s="63"/>
      <c r="U459" s="63"/>
      <c r="V459" s="63"/>
      <c r="W459" s="63"/>
      <c r="X459" s="63"/>
      <c r="Y459" s="63"/>
      <c r="Z459" s="62">
        <v>107.59</v>
      </c>
      <c r="AA459" s="62">
        <v>21631</v>
      </c>
      <c r="AB459" s="62">
        <v>37.549999999999997</v>
      </c>
      <c r="AC459" s="62">
        <v>2.2400000000000002</v>
      </c>
    </row>
    <row r="460" spans="1:29" x14ac:dyDescent="0.25">
      <c r="A460" s="61" t="s">
        <v>432</v>
      </c>
      <c r="B460" s="61" t="s">
        <v>433</v>
      </c>
      <c r="C460" s="62">
        <v>2014</v>
      </c>
      <c r="D460" s="61" t="s">
        <v>78</v>
      </c>
      <c r="E460" s="62">
        <v>48</v>
      </c>
      <c r="F460" s="62">
        <v>176398</v>
      </c>
      <c r="G460" s="62">
        <v>21066</v>
      </c>
      <c r="H460" s="62">
        <v>36.57</v>
      </c>
      <c r="I460" s="62">
        <v>3674.96</v>
      </c>
      <c r="J460" s="62">
        <v>164050.14000000001</v>
      </c>
      <c r="K460" s="62">
        <v>13547</v>
      </c>
      <c r="L460" s="62">
        <v>27209</v>
      </c>
      <c r="M460" s="62">
        <v>47.24</v>
      </c>
      <c r="N460" s="63"/>
      <c r="O460" s="63"/>
      <c r="P460" s="63"/>
      <c r="Q460" s="63"/>
      <c r="R460" s="63"/>
      <c r="S460" s="63"/>
      <c r="T460" s="63"/>
      <c r="U460" s="63"/>
      <c r="V460" s="63"/>
      <c r="W460" s="63"/>
      <c r="X460" s="63"/>
      <c r="Y460" s="63"/>
      <c r="Z460" s="62">
        <v>2102100</v>
      </c>
      <c r="AA460" s="62">
        <v>16917</v>
      </c>
      <c r="AB460" s="62">
        <v>29.37</v>
      </c>
      <c r="AC460" s="62">
        <v>43793.75</v>
      </c>
    </row>
    <row r="461" spans="1:29" ht="30" x14ac:dyDescent="0.25">
      <c r="A461" s="61" t="s">
        <v>342</v>
      </c>
      <c r="B461" s="61" t="s">
        <v>343</v>
      </c>
      <c r="C461" s="62">
        <v>2016</v>
      </c>
      <c r="D461" s="61" t="s">
        <v>94</v>
      </c>
      <c r="E461" s="62">
        <v>12</v>
      </c>
      <c r="F461" s="62">
        <v>409</v>
      </c>
      <c r="G461" s="62">
        <v>83</v>
      </c>
      <c r="H461" s="62">
        <v>0.57999999999999996</v>
      </c>
      <c r="I461" s="62">
        <v>34.08</v>
      </c>
      <c r="J461" s="62">
        <v>380.37</v>
      </c>
      <c r="K461" s="62">
        <v>0</v>
      </c>
      <c r="L461" s="63"/>
      <c r="M461" s="63"/>
      <c r="N461" s="63"/>
      <c r="O461" s="63"/>
      <c r="P461" s="62">
        <v>3</v>
      </c>
      <c r="Q461" s="62">
        <v>3</v>
      </c>
      <c r="R461" s="62">
        <v>0.02</v>
      </c>
      <c r="S461" s="62">
        <v>0</v>
      </c>
      <c r="T461" s="62">
        <v>38.01</v>
      </c>
      <c r="U461" s="63"/>
      <c r="V461" s="63"/>
      <c r="W461" s="63"/>
      <c r="X461" s="63"/>
      <c r="Y461" s="63"/>
      <c r="Z461" s="62">
        <v>60911</v>
      </c>
      <c r="AA461" s="62">
        <v>10670</v>
      </c>
      <c r="AB461" s="62">
        <v>74.099999999999994</v>
      </c>
      <c r="AC461" s="62">
        <v>5075.92</v>
      </c>
    </row>
    <row r="462" spans="1:29" x14ac:dyDescent="0.25">
      <c r="A462" s="61" t="s">
        <v>417</v>
      </c>
      <c r="B462" s="61" t="s">
        <v>418</v>
      </c>
      <c r="C462" s="62">
        <v>2011</v>
      </c>
      <c r="D462" s="61" t="s">
        <v>78</v>
      </c>
      <c r="E462" s="62">
        <v>20</v>
      </c>
      <c r="F462" s="62">
        <v>62851</v>
      </c>
      <c r="G462" s="62">
        <v>9236</v>
      </c>
      <c r="H462" s="62">
        <v>38.479999999999997</v>
      </c>
      <c r="I462" s="62">
        <v>3142.55</v>
      </c>
      <c r="J462" s="62">
        <v>58451.43</v>
      </c>
      <c r="K462" s="62">
        <v>0</v>
      </c>
      <c r="L462" s="63"/>
      <c r="M462" s="63"/>
      <c r="N462" s="63"/>
      <c r="O462" s="63"/>
      <c r="P462" s="62">
        <v>5588</v>
      </c>
      <c r="Q462" s="62">
        <v>15963</v>
      </c>
      <c r="R462" s="62">
        <v>66.510000000000005</v>
      </c>
      <c r="S462" s="62">
        <v>279</v>
      </c>
      <c r="T462" s="62">
        <v>70794.37</v>
      </c>
      <c r="U462" s="63"/>
      <c r="V462" s="63"/>
      <c r="W462" s="63"/>
      <c r="X462" s="63"/>
      <c r="Y462" s="63"/>
      <c r="Z462" s="62">
        <v>531.70000000000005</v>
      </c>
      <c r="AA462" s="62">
        <v>4656</v>
      </c>
      <c r="AB462" s="62">
        <v>19.399999999999999</v>
      </c>
      <c r="AC462" s="62">
        <v>26.59</v>
      </c>
    </row>
    <row r="463" spans="1:29" ht="45" x14ac:dyDescent="0.25">
      <c r="A463" s="61" t="s">
        <v>214</v>
      </c>
      <c r="B463" s="61" t="s">
        <v>215</v>
      </c>
      <c r="C463" s="62">
        <v>2008</v>
      </c>
      <c r="D463" s="61" t="s">
        <v>78</v>
      </c>
      <c r="E463" s="62">
        <v>48</v>
      </c>
      <c r="F463" s="62">
        <v>575842</v>
      </c>
      <c r="G463" s="62">
        <v>45568</v>
      </c>
      <c r="H463" s="62">
        <v>79.11</v>
      </c>
      <c r="I463" s="62">
        <v>11996.71</v>
      </c>
      <c r="J463" s="62">
        <v>535533.06000000006</v>
      </c>
      <c r="K463" s="62">
        <v>19304.560000000001</v>
      </c>
      <c r="L463" s="62">
        <v>20453</v>
      </c>
      <c r="M463" s="62">
        <v>35.51</v>
      </c>
      <c r="N463" s="62">
        <v>402.18</v>
      </c>
      <c r="O463" s="62">
        <v>232799.46</v>
      </c>
      <c r="P463" s="63"/>
      <c r="Q463" s="63"/>
      <c r="R463" s="63"/>
      <c r="S463" s="63"/>
      <c r="T463" s="63"/>
      <c r="U463" s="63"/>
      <c r="V463" s="63"/>
      <c r="W463" s="63"/>
      <c r="X463" s="63"/>
      <c r="Y463" s="63"/>
      <c r="Z463" s="62">
        <v>2305</v>
      </c>
      <c r="AA463" s="62">
        <v>8118</v>
      </c>
      <c r="AB463" s="62">
        <v>14.09</v>
      </c>
      <c r="AC463" s="62">
        <v>48.02</v>
      </c>
    </row>
    <row r="464" spans="1:29" x14ac:dyDescent="0.25">
      <c r="A464" s="61" t="s">
        <v>208</v>
      </c>
      <c r="B464" s="61" t="s">
        <v>209</v>
      </c>
      <c r="C464" s="62">
        <v>2005</v>
      </c>
      <c r="D464" s="61" t="s">
        <v>419</v>
      </c>
      <c r="E464" s="62">
        <v>8</v>
      </c>
      <c r="F464" s="62">
        <v>0</v>
      </c>
      <c r="G464" s="62">
        <v>0</v>
      </c>
      <c r="H464" s="62">
        <v>0</v>
      </c>
      <c r="I464" s="62">
        <v>0</v>
      </c>
      <c r="J464" s="62">
        <v>0</v>
      </c>
      <c r="K464" s="62">
        <v>0</v>
      </c>
      <c r="L464" s="62">
        <v>0</v>
      </c>
      <c r="M464" s="62">
        <v>0</v>
      </c>
      <c r="N464" s="63"/>
      <c r="O464" s="63"/>
      <c r="P464" s="63"/>
      <c r="Q464" s="63"/>
      <c r="R464" s="63"/>
      <c r="S464" s="63"/>
      <c r="T464" s="63"/>
      <c r="U464" s="63"/>
      <c r="V464" s="63"/>
      <c r="W464" s="63"/>
      <c r="X464" s="63"/>
      <c r="Y464" s="63"/>
      <c r="Z464" s="62">
        <v>0</v>
      </c>
      <c r="AA464" s="62">
        <v>0</v>
      </c>
      <c r="AB464" s="62">
        <v>0</v>
      </c>
      <c r="AC464" s="62">
        <v>0</v>
      </c>
    </row>
    <row r="465" spans="1:29" x14ac:dyDescent="0.25">
      <c r="A465" s="61" t="s">
        <v>196</v>
      </c>
      <c r="B465" s="61" t="s">
        <v>197</v>
      </c>
      <c r="C465" s="62">
        <v>2018</v>
      </c>
      <c r="D465" s="61" t="s">
        <v>313</v>
      </c>
      <c r="E465" s="62">
        <v>7</v>
      </c>
      <c r="F465" s="62">
        <v>0</v>
      </c>
      <c r="G465" s="62">
        <v>0</v>
      </c>
      <c r="H465" s="62">
        <v>0</v>
      </c>
      <c r="I465" s="62">
        <v>0</v>
      </c>
      <c r="J465" s="62">
        <v>0</v>
      </c>
      <c r="K465" s="62">
        <v>0</v>
      </c>
      <c r="L465" s="62">
        <v>0</v>
      </c>
      <c r="M465" s="62">
        <v>0</v>
      </c>
      <c r="N465" s="62">
        <v>0</v>
      </c>
      <c r="O465" s="62">
        <v>0</v>
      </c>
      <c r="P465" s="63"/>
      <c r="Q465" s="63"/>
      <c r="R465" s="63"/>
      <c r="S465" s="63"/>
      <c r="T465" s="63"/>
      <c r="U465" s="63"/>
      <c r="V465" s="63"/>
      <c r="W465" s="63"/>
      <c r="X465" s="63"/>
      <c r="Y465" s="63"/>
      <c r="Z465" s="62">
        <v>0</v>
      </c>
      <c r="AA465" s="62">
        <v>0</v>
      </c>
      <c r="AB465" s="62">
        <v>0</v>
      </c>
      <c r="AC465" s="62">
        <v>0</v>
      </c>
    </row>
    <row r="466" spans="1:29" ht="30" x14ac:dyDescent="0.25">
      <c r="A466" s="61" t="s">
        <v>216</v>
      </c>
      <c r="B466" s="61" t="s">
        <v>217</v>
      </c>
      <c r="C466" s="62">
        <v>2018</v>
      </c>
      <c r="D466" s="61" t="s">
        <v>135</v>
      </c>
      <c r="E466" s="62">
        <v>114</v>
      </c>
      <c r="F466" s="62">
        <v>614692</v>
      </c>
      <c r="G466" s="62">
        <v>121185</v>
      </c>
      <c r="H466" s="62">
        <v>88.59</v>
      </c>
      <c r="I466" s="62">
        <v>5392.04</v>
      </c>
      <c r="J466" s="62">
        <v>571663.56000000006</v>
      </c>
      <c r="K466" s="62">
        <v>49672.160000000003</v>
      </c>
      <c r="L466" s="62">
        <v>69893</v>
      </c>
      <c r="M466" s="62">
        <v>51.09</v>
      </c>
      <c r="N466" s="62">
        <v>435.72</v>
      </c>
      <c r="O466" s="62">
        <v>599011.51</v>
      </c>
      <c r="P466" s="63"/>
      <c r="Q466" s="63"/>
      <c r="R466" s="63"/>
      <c r="S466" s="63"/>
      <c r="T466" s="63"/>
      <c r="U466" s="63"/>
      <c r="V466" s="63"/>
      <c r="W466" s="63"/>
      <c r="X466" s="63"/>
      <c r="Y466" s="63"/>
      <c r="Z466" s="62">
        <v>4101</v>
      </c>
      <c r="AA466" s="62">
        <v>58997</v>
      </c>
      <c r="AB466" s="62">
        <v>43.13</v>
      </c>
      <c r="AC466" s="62">
        <v>35.97</v>
      </c>
    </row>
    <row r="467" spans="1:29" x14ac:dyDescent="0.25">
      <c r="A467" s="61" t="s">
        <v>79</v>
      </c>
      <c r="B467" s="61" t="s">
        <v>80</v>
      </c>
      <c r="C467" s="62">
        <v>2010</v>
      </c>
      <c r="D467" s="61" t="s">
        <v>94</v>
      </c>
      <c r="E467" s="62">
        <v>6</v>
      </c>
      <c r="F467" s="63"/>
      <c r="G467" s="63"/>
      <c r="H467" s="63"/>
      <c r="I467" s="63"/>
      <c r="J467" s="63"/>
      <c r="K467" s="62">
        <v>0</v>
      </c>
      <c r="L467" s="63"/>
      <c r="M467" s="63"/>
      <c r="N467" s="63"/>
      <c r="O467" s="63"/>
      <c r="P467" s="63"/>
      <c r="Q467" s="63"/>
      <c r="R467" s="63"/>
      <c r="S467" s="63"/>
      <c r="T467" s="63"/>
      <c r="U467" s="63"/>
      <c r="V467" s="63"/>
      <c r="W467" s="63"/>
      <c r="X467" s="63"/>
      <c r="Y467" s="63"/>
      <c r="Z467" s="62">
        <v>37415</v>
      </c>
      <c r="AA467" s="62">
        <v>2416</v>
      </c>
      <c r="AB467" s="62">
        <v>33.56</v>
      </c>
      <c r="AC467" s="62">
        <v>6235.83</v>
      </c>
    </row>
    <row r="468" spans="1:29" ht="30" x14ac:dyDescent="0.25">
      <c r="A468" s="61" t="s">
        <v>227</v>
      </c>
      <c r="B468" s="61" t="s">
        <v>228</v>
      </c>
      <c r="C468" s="62">
        <v>2007</v>
      </c>
      <c r="D468" s="61" t="s">
        <v>75</v>
      </c>
      <c r="E468" s="62">
        <v>12</v>
      </c>
      <c r="F468" s="63"/>
      <c r="G468" s="63"/>
      <c r="H468" s="63"/>
      <c r="I468" s="63"/>
      <c r="J468" s="63"/>
      <c r="K468" s="62">
        <v>0</v>
      </c>
      <c r="L468" s="63"/>
      <c r="M468" s="63"/>
      <c r="N468" s="63"/>
      <c r="O468" s="63"/>
      <c r="P468" s="63"/>
      <c r="Q468" s="63"/>
      <c r="R468" s="63"/>
      <c r="S468" s="63"/>
      <c r="T468" s="63"/>
      <c r="U468" s="63"/>
      <c r="V468" s="63"/>
      <c r="W468" s="63"/>
      <c r="X468" s="63"/>
      <c r="Y468" s="63"/>
      <c r="Z468" s="62">
        <v>191.52</v>
      </c>
      <c r="AA468" s="62">
        <v>8078</v>
      </c>
      <c r="AB468" s="62">
        <v>56.1</v>
      </c>
      <c r="AC468" s="62">
        <v>15.96</v>
      </c>
    </row>
    <row r="469" spans="1:29" ht="30" x14ac:dyDescent="0.25">
      <c r="A469" s="61" t="s">
        <v>87</v>
      </c>
      <c r="B469" s="61" t="s">
        <v>88</v>
      </c>
      <c r="C469" s="62">
        <v>2005</v>
      </c>
      <c r="D469" s="61" t="s">
        <v>135</v>
      </c>
      <c r="E469" s="62">
        <v>60</v>
      </c>
      <c r="F469" s="62">
        <v>62646</v>
      </c>
      <c r="G469" s="62">
        <v>9856</v>
      </c>
      <c r="H469" s="62">
        <v>13.69</v>
      </c>
      <c r="I469" s="62">
        <v>1044.0999999999999</v>
      </c>
      <c r="J469" s="62">
        <v>58260.78</v>
      </c>
      <c r="K469" s="62">
        <v>1271.58</v>
      </c>
      <c r="L469" s="62">
        <v>3608</v>
      </c>
      <c r="M469" s="62">
        <v>5.01</v>
      </c>
      <c r="N469" s="62">
        <v>21.19</v>
      </c>
      <c r="O469" s="62">
        <v>15334.38</v>
      </c>
      <c r="P469" s="63"/>
      <c r="Q469" s="63"/>
      <c r="R469" s="63"/>
      <c r="S469" s="63"/>
      <c r="T469" s="63"/>
      <c r="U469" s="62">
        <v>72366</v>
      </c>
      <c r="V469" s="62">
        <v>72005</v>
      </c>
      <c r="W469" s="62">
        <v>100.01</v>
      </c>
      <c r="X469" s="62">
        <v>1206</v>
      </c>
      <c r="Y469" s="62">
        <v>1619840.54</v>
      </c>
      <c r="Z469" s="62">
        <v>669901</v>
      </c>
      <c r="AA469" s="62">
        <v>70885</v>
      </c>
      <c r="AB469" s="62">
        <v>98.45</v>
      </c>
      <c r="AC469" s="62">
        <v>11165.02</v>
      </c>
    </row>
    <row r="470" spans="1:29" ht="30" x14ac:dyDescent="0.25">
      <c r="A470" s="61" t="s">
        <v>403</v>
      </c>
      <c r="B470" s="61" t="s">
        <v>404</v>
      </c>
      <c r="C470" s="62">
        <v>2018</v>
      </c>
      <c r="D470" s="61" t="s">
        <v>99</v>
      </c>
      <c r="E470" s="62">
        <v>44</v>
      </c>
      <c r="F470" s="62">
        <v>240393</v>
      </c>
      <c r="G470" s="62">
        <v>45891</v>
      </c>
      <c r="H470" s="62">
        <v>86.91</v>
      </c>
      <c r="I470" s="62">
        <v>5463.48</v>
      </c>
      <c r="J470" s="62">
        <v>223565.49</v>
      </c>
      <c r="K470" s="62">
        <v>0</v>
      </c>
      <c r="L470" s="63"/>
      <c r="M470" s="63"/>
      <c r="N470" s="63"/>
      <c r="O470" s="63"/>
      <c r="P470" s="63"/>
      <c r="Q470" s="63"/>
      <c r="R470" s="63"/>
      <c r="S470" s="63"/>
      <c r="T470" s="63"/>
      <c r="U470" s="63"/>
      <c r="V470" s="63"/>
      <c r="W470" s="63"/>
      <c r="X470" s="63"/>
      <c r="Y470" s="63"/>
      <c r="Z470" s="62">
        <v>138.80000000000001</v>
      </c>
      <c r="AA470" s="62">
        <v>5432</v>
      </c>
      <c r="AB470" s="62">
        <v>10.29</v>
      </c>
      <c r="AC470" s="62">
        <v>3.15</v>
      </c>
    </row>
    <row r="471" spans="1:29" ht="30" x14ac:dyDescent="0.25">
      <c r="A471" s="61" t="s">
        <v>237</v>
      </c>
      <c r="B471" s="61" t="s">
        <v>238</v>
      </c>
      <c r="C471" s="62">
        <v>2016</v>
      </c>
      <c r="D471" s="61" t="s">
        <v>313</v>
      </c>
      <c r="E471" s="62">
        <v>45</v>
      </c>
      <c r="F471" s="62">
        <v>218176</v>
      </c>
      <c r="G471" s="62">
        <v>40558</v>
      </c>
      <c r="H471" s="62">
        <v>75.11</v>
      </c>
      <c r="I471" s="62">
        <v>4848.3599999999997</v>
      </c>
      <c r="J471" s="62">
        <v>202903.67999999999</v>
      </c>
      <c r="K471" s="62">
        <v>14610.09</v>
      </c>
      <c r="L471" s="62">
        <v>12042</v>
      </c>
      <c r="M471" s="62">
        <v>22.3</v>
      </c>
      <c r="N471" s="62">
        <v>324.67</v>
      </c>
      <c r="O471" s="62">
        <v>176187.43</v>
      </c>
      <c r="P471" s="63"/>
      <c r="Q471" s="63"/>
      <c r="R471" s="63"/>
      <c r="S471" s="63"/>
      <c r="T471" s="63"/>
      <c r="U471" s="63"/>
      <c r="V471" s="63"/>
      <c r="W471" s="63"/>
      <c r="X471" s="63"/>
      <c r="Y471" s="63"/>
      <c r="Z471" s="62">
        <v>167900</v>
      </c>
      <c r="AA471" s="62">
        <v>13225</v>
      </c>
      <c r="AB471" s="62">
        <v>24.49</v>
      </c>
      <c r="AC471" s="62">
        <v>3731.11</v>
      </c>
    </row>
    <row r="472" spans="1:29" ht="30" x14ac:dyDescent="0.25">
      <c r="A472" s="61" t="s">
        <v>97</v>
      </c>
      <c r="B472" s="61" t="s">
        <v>98</v>
      </c>
      <c r="C472" s="62">
        <v>2015</v>
      </c>
      <c r="D472" s="61" t="s">
        <v>86</v>
      </c>
      <c r="E472" s="62">
        <v>36</v>
      </c>
      <c r="F472" s="63"/>
      <c r="G472" s="63"/>
      <c r="H472" s="63"/>
      <c r="I472" s="63"/>
      <c r="J472" s="63"/>
      <c r="K472" s="62">
        <v>0</v>
      </c>
      <c r="L472" s="63"/>
      <c r="M472" s="63"/>
      <c r="N472" s="63"/>
      <c r="O472" s="63"/>
      <c r="P472" s="63"/>
      <c r="Q472" s="63"/>
      <c r="R472" s="63"/>
      <c r="S472" s="63"/>
      <c r="T472" s="63"/>
      <c r="U472" s="63"/>
      <c r="V472" s="63"/>
      <c r="W472" s="63"/>
      <c r="X472" s="63"/>
      <c r="Y472" s="63"/>
      <c r="Z472" s="62">
        <v>229852</v>
      </c>
      <c r="AA472" s="62">
        <v>27312</v>
      </c>
      <c r="AB472" s="62">
        <v>63.22</v>
      </c>
      <c r="AC472" s="62">
        <v>6384.78</v>
      </c>
    </row>
    <row r="473" spans="1:29" ht="30" x14ac:dyDescent="0.25">
      <c r="A473" s="61" t="s">
        <v>224</v>
      </c>
      <c r="B473" s="61" t="s">
        <v>225</v>
      </c>
      <c r="C473" s="62">
        <v>2009</v>
      </c>
      <c r="D473" s="61" t="s">
        <v>75</v>
      </c>
      <c r="E473" s="62">
        <v>11</v>
      </c>
      <c r="F473" s="62">
        <v>23338</v>
      </c>
      <c r="G473" s="62">
        <v>4459</v>
      </c>
      <c r="H473" s="62">
        <v>33.78</v>
      </c>
      <c r="I473" s="62">
        <v>2121.64</v>
      </c>
      <c r="J473" s="62">
        <v>21704.34</v>
      </c>
      <c r="K473" s="62">
        <v>0</v>
      </c>
      <c r="L473" s="63"/>
      <c r="M473" s="63"/>
      <c r="N473" s="63"/>
      <c r="O473" s="63"/>
      <c r="P473" s="63"/>
      <c r="Q473" s="63"/>
      <c r="R473" s="63"/>
      <c r="S473" s="63"/>
      <c r="T473" s="63"/>
      <c r="U473" s="63"/>
      <c r="V473" s="63"/>
      <c r="W473" s="63"/>
      <c r="X473" s="63"/>
      <c r="Y473" s="63"/>
      <c r="Z473" s="62">
        <v>2201.9299999999998</v>
      </c>
      <c r="AA473" s="62">
        <v>9003</v>
      </c>
      <c r="AB473" s="62">
        <v>68.2</v>
      </c>
      <c r="AC473" s="62">
        <v>200.18</v>
      </c>
    </row>
    <row r="474" spans="1:29" ht="30" x14ac:dyDescent="0.25">
      <c r="A474" s="61" t="s">
        <v>194</v>
      </c>
      <c r="B474" s="61" t="s">
        <v>195</v>
      </c>
      <c r="C474" s="62">
        <v>2015</v>
      </c>
      <c r="D474" s="61" t="s">
        <v>86</v>
      </c>
      <c r="E474" s="62">
        <v>189</v>
      </c>
      <c r="F474" s="62">
        <v>62965</v>
      </c>
      <c r="G474" s="62">
        <v>17315</v>
      </c>
      <c r="H474" s="62">
        <v>7.63</v>
      </c>
      <c r="I474" s="62">
        <v>333.15</v>
      </c>
      <c r="J474" s="62">
        <v>58557.45</v>
      </c>
      <c r="K474" s="62">
        <v>55645</v>
      </c>
      <c r="L474" s="62">
        <v>110921</v>
      </c>
      <c r="M474" s="62">
        <v>48.91</v>
      </c>
      <c r="N474" s="62">
        <v>294.42</v>
      </c>
      <c r="O474" s="62">
        <v>671039.81000000006</v>
      </c>
      <c r="P474" s="63"/>
      <c r="Q474" s="63"/>
      <c r="R474" s="63"/>
      <c r="S474" s="63"/>
      <c r="T474" s="63"/>
      <c r="U474" s="63"/>
      <c r="V474" s="63"/>
      <c r="W474" s="63"/>
      <c r="X474" s="63"/>
      <c r="Y474" s="63"/>
      <c r="Z474" s="62">
        <v>19467.7</v>
      </c>
      <c r="AA474" s="62">
        <v>376107</v>
      </c>
      <c r="AB474" s="62">
        <v>165.83</v>
      </c>
      <c r="AC474" s="62">
        <v>103</v>
      </c>
    </row>
    <row r="475" spans="1:29" ht="30" x14ac:dyDescent="0.25">
      <c r="A475" s="61" t="s">
        <v>358</v>
      </c>
      <c r="B475" s="61" t="s">
        <v>359</v>
      </c>
      <c r="C475" s="62">
        <v>2015</v>
      </c>
      <c r="D475" s="61" t="s">
        <v>75</v>
      </c>
      <c r="E475" s="62">
        <v>12</v>
      </c>
      <c r="F475" s="62">
        <v>1916</v>
      </c>
      <c r="G475" s="62">
        <v>474</v>
      </c>
      <c r="H475" s="62">
        <v>3.29</v>
      </c>
      <c r="I475" s="62">
        <v>159.66999999999999</v>
      </c>
      <c r="J475" s="62">
        <v>1781.88</v>
      </c>
      <c r="K475" s="62">
        <v>0</v>
      </c>
      <c r="L475" s="63"/>
      <c r="M475" s="63"/>
      <c r="N475" s="63"/>
      <c r="O475" s="63"/>
      <c r="P475" s="63"/>
      <c r="Q475" s="63"/>
      <c r="R475" s="63"/>
      <c r="S475" s="63"/>
      <c r="T475" s="63"/>
      <c r="U475" s="63"/>
      <c r="V475" s="63"/>
      <c r="W475" s="63"/>
      <c r="X475" s="63"/>
      <c r="Y475" s="63"/>
      <c r="Z475" s="62">
        <v>86165.34</v>
      </c>
      <c r="AA475" s="62">
        <v>9943</v>
      </c>
      <c r="AB475" s="62">
        <v>69.05</v>
      </c>
      <c r="AC475" s="62">
        <v>7180.44</v>
      </c>
    </row>
    <row r="476" spans="1:29" x14ac:dyDescent="0.25">
      <c r="A476" s="61" t="s">
        <v>208</v>
      </c>
      <c r="B476" s="61" t="s">
        <v>209</v>
      </c>
      <c r="C476" s="62">
        <v>2012</v>
      </c>
      <c r="D476" s="61" t="s">
        <v>83</v>
      </c>
      <c r="E476" s="62">
        <v>32</v>
      </c>
      <c r="F476" s="62">
        <v>51739</v>
      </c>
      <c r="G476" s="62">
        <v>4775</v>
      </c>
      <c r="H476" s="62">
        <v>12.43</v>
      </c>
      <c r="I476" s="62">
        <v>1616.84</v>
      </c>
      <c r="J476" s="62">
        <v>48117.27</v>
      </c>
      <c r="K476" s="62">
        <v>4670</v>
      </c>
      <c r="L476" s="62">
        <v>9434</v>
      </c>
      <c r="M476" s="62">
        <v>24.57</v>
      </c>
      <c r="N476" s="63"/>
      <c r="O476" s="63"/>
      <c r="P476" s="63"/>
      <c r="Q476" s="63"/>
      <c r="R476" s="63"/>
      <c r="S476" s="63"/>
      <c r="T476" s="63"/>
      <c r="U476" s="63"/>
      <c r="V476" s="63"/>
      <c r="W476" s="63"/>
      <c r="X476" s="63"/>
      <c r="Y476" s="63"/>
      <c r="Z476" s="62">
        <v>2151</v>
      </c>
      <c r="AA476" s="62">
        <v>11021</v>
      </c>
      <c r="AB476" s="62">
        <v>28.7</v>
      </c>
      <c r="AC476" s="62">
        <v>67.22</v>
      </c>
    </row>
    <row r="477" spans="1:29" ht="30" x14ac:dyDescent="0.25">
      <c r="A477" s="61" t="s">
        <v>122</v>
      </c>
      <c r="B477" s="61" t="s">
        <v>123</v>
      </c>
      <c r="C477" s="62">
        <v>2003</v>
      </c>
      <c r="D477" s="61" t="s">
        <v>94</v>
      </c>
      <c r="E477" s="62">
        <v>20</v>
      </c>
      <c r="F477" s="63"/>
      <c r="G477" s="63"/>
      <c r="H477" s="63"/>
      <c r="I477" s="63"/>
      <c r="J477" s="63"/>
      <c r="K477" s="62">
        <v>0</v>
      </c>
      <c r="L477" s="63"/>
      <c r="M477" s="63"/>
      <c r="N477" s="63"/>
      <c r="O477" s="63"/>
      <c r="P477" s="63"/>
      <c r="Q477" s="63"/>
      <c r="R477" s="63"/>
      <c r="S477" s="63"/>
      <c r="T477" s="63"/>
      <c r="U477" s="63"/>
      <c r="V477" s="63"/>
      <c r="W477" s="63"/>
      <c r="X477" s="63"/>
      <c r="Y477" s="63"/>
      <c r="Z477" s="62">
        <v>1099.19</v>
      </c>
      <c r="AA477" s="62">
        <v>5394</v>
      </c>
      <c r="AB477" s="62">
        <v>22.48</v>
      </c>
      <c r="AC477" s="62">
        <v>54.96</v>
      </c>
    </row>
    <row r="478" spans="1:29" x14ac:dyDescent="0.25">
      <c r="A478" s="61" t="s">
        <v>198</v>
      </c>
      <c r="B478" s="61" t="s">
        <v>199</v>
      </c>
      <c r="C478" s="62">
        <v>2017</v>
      </c>
      <c r="D478" s="61" t="s">
        <v>99</v>
      </c>
      <c r="E478" s="62">
        <v>40</v>
      </c>
      <c r="F478" s="62">
        <v>351420</v>
      </c>
      <c r="G478" s="62">
        <v>48568</v>
      </c>
      <c r="H478" s="62">
        <v>101.18</v>
      </c>
      <c r="I478" s="62">
        <v>8785.5</v>
      </c>
      <c r="J478" s="62">
        <v>326820.59999999998</v>
      </c>
      <c r="K478" s="62">
        <v>0</v>
      </c>
      <c r="L478" s="63"/>
      <c r="M478" s="63"/>
      <c r="N478" s="63"/>
      <c r="O478" s="63"/>
      <c r="P478" s="63"/>
      <c r="Q478" s="63"/>
      <c r="R478" s="63"/>
      <c r="S478" s="63"/>
      <c r="T478" s="63"/>
      <c r="U478" s="63"/>
      <c r="V478" s="63"/>
      <c r="W478" s="63"/>
      <c r="X478" s="63"/>
      <c r="Y478" s="63"/>
      <c r="Z478" s="62">
        <v>706</v>
      </c>
      <c r="AA478" s="62">
        <v>18838</v>
      </c>
      <c r="AB478" s="62">
        <v>39.25</v>
      </c>
      <c r="AC478" s="62">
        <v>17.649999999999999</v>
      </c>
    </row>
    <row r="479" spans="1:29" ht="30" x14ac:dyDescent="0.25">
      <c r="A479" s="61" t="s">
        <v>231</v>
      </c>
      <c r="B479" s="61" t="s">
        <v>232</v>
      </c>
      <c r="C479" s="62">
        <v>2005</v>
      </c>
      <c r="D479" s="61" t="s">
        <v>89</v>
      </c>
      <c r="E479" s="62">
        <v>68</v>
      </c>
      <c r="F479" s="62">
        <v>239800</v>
      </c>
      <c r="G479" s="62">
        <v>21741</v>
      </c>
      <c r="H479" s="62">
        <v>26.64</v>
      </c>
      <c r="I479" s="62">
        <v>3526.47</v>
      </c>
      <c r="J479" s="62">
        <v>223014</v>
      </c>
      <c r="K479" s="62">
        <v>29893.31</v>
      </c>
      <c r="L479" s="62">
        <v>40118</v>
      </c>
      <c r="M479" s="62">
        <v>49.16</v>
      </c>
      <c r="N479" s="62">
        <v>439.61</v>
      </c>
      <c r="O479" s="62">
        <v>360492.36</v>
      </c>
      <c r="P479" s="63"/>
      <c r="Q479" s="63"/>
      <c r="R479" s="63"/>
      <c r="S479" s="63"/>
      <c r="T479" s="63"/>
      <c r="U479" s="63"/>
      <c r="V479" s="63"/>
      <c r="W479" s="63"/>
      <c r="X479" s="63"/>
      <c r="Y479" s="63"/>
      <c r="Z479" s="62">
        <v>354767</v>
      </c>
      <c r="AA479" s="62">
        <v>13611</v>
      </c>
      <c r="AB479" s="62">
        <v>16.68</v>
      </c>
      <c r="AC479" s="62">
        <v>5217.16</v>
      </c>
    </row>
    <row r="480" spans="1:29" x14ac:dyDescent="0.25">
      <c r="A480" s="61" t="s">
        <v>235</v>
      </c>
      <c r="B480" s="61" t="s">
        <v>236</v>
      </c>
      <c r="C480" s="62">
        <v>2008</v>
      </c>
      <c r="D480" s="61" t="s">
        <v>72</v>
      </c>
      <c r="E480" s="62">
        <v>80</v>
      </c>
      <c r="F480" s="62">
        <v>358394</v>
      </c>
      <c r="G480" s="62">
        <v>56175</v>
      </c>
      <c r="H480" s="62">
        <v>58.52</v>
      </c>
      <c r="I480" s="62">
        <v>4479.93</v>
      </c>
      <c r="J480" s="62">
        <v>333306.42</v>
      </c>
      <c r="K480" s="62">
        <v>47637.25</v>
      </c>
      <c r="L480" s="62">
        <v>48148</v>
      </c>
      <c r="M480" s="62">
        <v>50.15</v>
      </c>
      <c r="N480" s="62">
        <v>595.47</v>
      </c>
      <c r="O480" s="62">
        <v>574471.82999999996</v>
      </c>
      <c r="P480" s="63"/>
      <c r="Q480" s="63"/>
      <c r="R480" s="63"/>
      <c r="S480" s="63"/>
      <c r="T480" s="63"/>
      <c r="U480" s="63"/>
      <c r="V480" s="63"/>
      <c r="W480" s="63"/>
      <c r="X480" s="63"/>
      <c r="Y480" s="63"/>
      <c r="Z480" s="62">
        <v>169145.05</v>
      </c>
      <c r="AA480" s="62">
        <v>5259</v>
      </c>
      <c r="AB480" s="62">
        <v>5.48</v>
      </c>
      <c r="AC480" s="62">
        <v>2114.31</v>
      </c>
    </row>
    <row r="481" spans="1:29" x14ac:dyDescent="0.25">
      <c r="A481" s="61" t="s">
        <v>144</v>
      </c>
      <c r="B481" s="61" t="s">
        <v>145</v>
      </c>
      <c r="C481" s="62">
        <v>2010</v>
      </c>
      <c r="D481" s="61" t="s">
        <v>78</v>
      </c>
      <c r="E481" s="62">
        <v>72</v>
      </c>
      <c r="F481" s="62">
        <v>661282</v>
      </c>
      <c r="G481" s="62">
        <v>96412</v>
      </c>
      <c r="H481" s="62">
        <v>111.59</v>
      </c>
      <c r="I481" s="62">
        <v>9184.4699999999993</v>
      </c>
      <c r="J481" s="62">
        <v>614992.26</v>
      </c>
      <c r="K481" s="62">
        <v>0</v>
      </c>
      <c r="L481" s="62">
        <v>0</v>
      </c>
      <c r="M481" s="62">
        <v>0</v>
      </c>
      <c r="N481" s="62">
        <v>0</v>
      </c>
      <c r="O481" s="62">
        <v>0</v>
      </c>
      <c r="P481" s="63"/>
      <c r="Q481" s="63"/>
      <c r="R481" s="63"/>
      <c r="S481" s="63"/>
      <c r="T481" s="63"/>
      <c r="U481" s="63"/>
      <c r="V481" s="63"/>
      <c r="W481" s="63"/>
      <c r="X481" s="63"/>
      <c r="Y481" s="63"/>
      <c r="Z481" s="62">
        <v>1910</v>
      </c>
      <c r="AA481" s="62">
        <v>24459</v>
      </c>
      <c r="AB481" s="62">
        <v>28.31</v>
      </c>
      <c r="AC481" s="62">
        <v>26.53</v>
      </c>
    </row>
    <row r="482" spans="1:29" ht="30" x14ac:dyDescent="0.25">
      <c r="A482" s="61" t="s">
        <v>218</v>
      </c>
      <c r="B482" s="61" t="s">
        <v>219</v>
      </c>
      <c r="C482" s="62">
        <v>2003</v>
      </c>
      <c r="D482" s="61" t="s">
        <v>99</v>
      </c>
      <c r="E482" s="62">
        <v>176</v>
      </c>
      <c r="F482" s="62">
        <v>983240</v>
      </c>
      <c r="G482" s="62">
        <v>98831</v>
      </c>
      <c r="H482" s="62">
        <v>46.79</v>
      </c>
      <c r="I482" s="62">
        <v>5586.59</v>
      </c>
      <c r="J482" s="62">
        <v>914413.2</v>
      </c>
      <c r="K482" s="62">
        <v>0</v>
      </c>
      <c r="L482" s="63"/>
      <c r="M482" s="63"/>
      <c r="N482" s="63"/>
      <c r="O482" s="63"/>
      <c r="P482" s="63"/>
      <c r="Q482" s="63"/>
      <c r="R482" s="63"/>
      <c r="S482" s="63"/>
      <c r="T482" s="63"/>
      <c r="U482" s="63"/>
      <c r="V482" s="63"/>
      <c r="W482" s="63"/>
      <c r="X482" s="63"/>
      <c r="Y482" s="63"/>
      <c r="Z482" s="62">
        <v>325900</v>
      </c>
      <c r="AA482" s="62">
        <v>25062</v>
      </c>
      <c r="AB482" s="62">
        <v>11.87</v>
      </c>
      <c r="AC482" s="62">
        <v>1851.7</v>
      </c>
    </row>
    <row r="483" spans="1:29" ht="30" x14ac:dyDescent="0.25">
      <c r="A483" s="61" t="s">
        <v>142</v>
      </c>
      <c r="B483" s="61" t="s">
        <v>143</v>
      </c>
      <c r="C483" s="62">
        <v>2010</v>
      </c>
      <c r="D483" s="61" t="s">
        <v>72</v>
      </c>
      <c r="E483" s="62">
        <v>144</v>
      </c>
      <c r="F483" s="62">
        <v>1254084</v>
      </c>
      <c r="G483" s="62">
        <v>212952</v>
      </c>
      <c r="H483" s="62">
        <v>123.24</v>
      </c>
      <c r="I483" s="62">
        <v>8708.92</v>
      </c>
      <c r="J483" s="62">
        <v>1166298.1200000001</v>
      </c>
      <c r="K483" s="62">
        <v>5569.35</v>
      </c>
      <c r="L483" s="62">
        <v>9213</v>
      </c>
      <c r="M483" s="62">
        <v>5.33</v>
      </c>
      <c r="N483" s="62">
        <v>38.68</v>
      </c>
      <c r="O483" s="62">
        <v>67162.460000000006</v>
      </c>
      <c r="P483" s="63"/>
      <c r="Q483" s="63"/>
      <c r="R483" s="63"/>
      <c r="S483" s="63"/>
      <c r="T483" s="63"/>
      <c r="U483" s="63"/>
      <c r="V483" s="63"/>
      <c r="W483" s="63"/>
      <c r="X483" s="63"/>
      <c r="Y483" s="63"/>
      <c r="Z483" s="62">
        <v>5115</v>
      </c>
      <c r="AA483" s="62">
        <v>26779</v>
      </c>
      <c r="AB483" s="62">
        <v>15.5</v>
      </c>
      <c r="AC483" s="62">
        <v>35.520000000000003</v>
      </c>
    </row>
    <row r="484" spans="1:29" ht="30" x14ac:dyDescent="0.25">
      <c r="A484" s="61" t="s">
        <v>122</v>
      </c>
      <c r="B484" s="61" t="s">
        <v>123</v>
      </c>
      <c r="C484" s="62">
        <v>2007</v>
      </c>
      <c r="D484" s="61" t="s">
        <v>89</v>
      </c>
      <c r="E484" s="62">
        <v>60</v>
      </c>
      <c r="F484" s="62">
        <v>199278</v>
      </c>
      <c r="G484" s="62">
        <v>35322</v>
      </c>
      <c r="H484" s="62">
        <v>49.06</v>
      </c>
      <c r="I484" s="62">
        <v>3321.3</v>
      </c>
      <c r="J484" s="62">
        <v>185328.54</v>
      </c>
      <c r="K484" s="62">
        <v>32685</v>
      </c>
      <c r="L484" s="62">
        <v>53245</v>
      </c>
      <c r="M484" s="62">
        <v>73.95</v>
      </c>
      <c r="N484" s="62">
        <v>544.75</v>
      </c>
      <c r="O484" s="62">
        <v>394158.22</v>
      </c>
      <c r="P484" s="63"/>
      <c r="Q484" s="63"/>
      <c r="R484" s="63"/>
      <c r="S484" s="63"/>
      <c r="T484" s="63"/>
      <c r="U484" s="63"/>
      <c r="V484" s="63"/>
      <c r="W484" s="63"/>
      <c r="X484" s="63"/>
      <c r="Y484" s="63"/>
      <c r="Z484" s="62">
        <v>351114.96</v>
      </c>
      <c r="AA484" s="62">
        <v>19372</v>
      </c>
      <c r="AB484" s="62">
        <v>26.91</v>
      </c>
      <c r="AC484" s="62">
        <v>5851.92</v>
      </c>
    </row>
    <row r="485" spans="1:29" ht="30" x14ac:dyDescent="0.25">
      <c r="A485" s="61" t="s">
        <v>269</v>
      </c>
      <c r="B485" s="61" t="s">
        <v>270</v>
      </c>
      <c r="C485" s="62">
        <v>2006</v>
      </c>
      <c r="D485" s="61" t="s">
        <v>72</v>
      </c>
      <c r="E485" s="62">
        <v>75</v>
      </c>
      <c r="F485" s="62">
        <v>936960</v>
      </c>
      <c r="G485" s="62">
        <v>89435</v>
      </c>
      <c r="H485" s="62">
        <v>99.37</v>
      </c>
      <c r="I485" s="62">
        <v>12492.8</v>
      </c>
      <c r="J485" s="62">
        <v>871372.80000000005</v>
      </c>
      <c r="K485" s="62">
        <v>0</v>
      </c>
      <c r="L485" s="63"/>
      <c r="M485" s="63"/>
      <c r="N485" s="63"/>
      <c r="O485" s="63"/>
      <c r="P485" s="63"/>
      <c r="Q485" s="63"/>
      <c r="R485" s="63"/>
      <c r="S485" s="63"/>
      <c r="T485" s="63"/>
      <c r="U485" s="63"/>
      <c r="V485" s="63"/>
      <c r="W485" s="63"/>
      <c r="X485" s="63"/>
      <c r="Y485" s="63"/>
      <c r="Z485" s="62">
        <v>193300</v>
      </c>
      <c r="AA485" s="62">
        <v>5994</v>
      </c>
      <c r="AB485" s="62">
        <v>6.66</v>
      </c>
      <c r="AC485" s="62">
        <v>2577.33</v>
      </c>
    </row>
    <row r="486" spans="1:29" x14ac:dyDescent="0.25">
      <c r="A486" s="61" t="s">
        <v>102</v>
      </c>
      <c r="B486" s="61" t="s">
        <v>103</v>
      </c>
      <c r="C486" s="62">
        <v>2010</v>
      </c>
      <c r="D486" s="61" t="s">
        <v>75</v>
      </c>
      <c r="E486" s="62">
        <v>20</v>
      </c>
      <c r="F486" s="62">
        <v>7514</v>
      </c>
      <c r="G486" s="62">
        <v>1188</v>
      </c>
      <c r="H486" s="62">
        <v>4.95</v>
      </c>
      <c r="I486" s="62">
        <v>375.7</v>
      </c>
      <c r="J486" s="62">
        <v>6988.02</v>
      </c>
      <c r="K486" s="62">
        <v>0</v>
      </c>
      <c r="L486" s="63"/>
      <c r="M486" s="63"/>
      <c r="N486" s="63"/>
      <c r="O486" s="63"/>
      <c r="P486" s="63"/>
      <c r="Q486" s="63"/>
      <c r="R486" s="63"/>
      <c r="S486" s="63"/>
      <c r="T486" s="63"/>
      <c r="U486" s="63"/>
      <c r="V486" s="63"/>
      <c r="W486" s="63"/>
      <c r="X486" s="63"/>
      <c r="Y486" s="63"/>
      <c r="Z486" s="62">
        <v>2966</v>
      </c>
      <c r="AA486" s="62">
        <v>38619</v>
      </c>
      <c r="AB486" s="62">
        <v>160.91</v>
      </c>
      <c r="AC486" s="62">
        <v>148.30000000000001</v>
      </c>
    </row>
    <row r="487" spans="1:29" ht="30" x14ac:dyDescent="0.25">
      <c r="A487" s="61" t="s">
        <v>363</v>
      </c>
      <c r="B487" s="61" t="s">
        <v>364</v>
      </c>
      <c r="C487" s="62">
        <v>2011</v>
      </c>
      <c r="D487" s="61" t="s">
        <v>75</v>
      </c>
      <c r="E487" s="62">
        <v>5</v>
      </c>
      <c r="F487" s="62">
        <v>0</v>
      </c>
      <c r="G487" s="62">
        <v>0</v>
      </c>
      <c r="H487" s="62">
        <v>0</v>
      </c>
      <c r="I487" s="62">
        <v>0</v>
      </c>
      <c r="J487" s="62">
        <v>0</v>
      </c>
      <c r="K487" s="62">
        <v>0</v>
      </c>
      <c r="L487" s="63"/>
      <c r="M487" s="63"/>
      <c r="N487" s="63"/>
      <c r="O487" s="63"/>
      <c r="P487" s="63"/>
      <c r="Q487" s="63"/>
      <c r="R487" s="63"/>
      <c r="S487" s="63"/>
      <c r="T487" s="63"/>
      <c r="U487" s="63"/>
      <c r="V487" s="63"/>
      <c r="W487" s="63"/>
      <c r="X487" s="63"/>
      <c r="Y487" s="63"/>
      <c r="Z487" s="62">
        <v>414.41</v>
      </c>
      <c r="AA487" s="62">
        <v>1380</v>
      </c>
      <c r="AB487" s="62">
        <v>23</v>
      </c>
      <c r="AC487" s="62">
        <v>82.88</v>
      </c>
    </row>
    <row r="488" spans="1:29" x14ac:dyDescent="0.25">
      <c r="A488" s="61" t="s">
        <v>332</v>
      </c>
      <c r="B488" s="61" t="s">
        <v>333</v>
      </c>
      <c r="C488" s="62">
        <v>2014</v>
      </c>
      <c r="D488" s="61" t="s">
        <v>314</v>
      </c>
      <c r="E488" s="62">
        <v>64</v>
      </c>
      <c r="F488" s="62">
        <v>235270</v>
      </c>
      <c r="G488" s="62">
        <v>44387</v>
      </c>
      <c r="H488" s="62">
        <v>57.8</v>
      </c>
      <c r="I488" s="62">
        <v>3676.09</v>
      </c>
      <c r="J488" s="62">
        <v>218801.1</v>
      </c>
      <c r="K488" s="62">
        <v>41747.82</v>
      </c>
      <c r="L488" s="62">
        <v>52995</v>
      </c>
      <c r="M488" s="62">
        <v>69</v>
      </c>
      <c r="N488" s="62">
        <v>652.30999999999995</v>
      </c>
      <c r="O488" s="62">
        <v>503449.46</v>
      </c>
      <c r="P488" s="63"/>
      <c r="Q488" s="63"/>
      <c r="R488" s="63"/>
      <c r="S488" s="63"/>
      <c r="T488" s="63"/>
      <c r="U488" s="63"/>
      <c r="V488" s="63"/>
      <c r="W488" s="63"/>
      <c r="X488" s="63"/>
      <c r="Y488" s="63"/>
      <c r="Z488" s="62">
        <v>75856</v>
      </c>
      <c r="AA488" s="62">
        <v>53885</v>
      </c>
      <c r="AB488" s="62">
        <v>70.16</v>
      </c>
      <c r="AC488" s="62">
        <v>1185.25</v>
      </c>
    </row>
    <row r="489" spans="1:29" ht="45" x14ac:dyDescent="0.25">
      <c r="A489" s="61" t="s">
        <v>344</v>
      </c>
      <c r="B489" s="61" t="s">
        <v>345</v>
      </c>
      <c r="C489" s="62">
        <v>2017</v>
      </c>
      <c r="D489" s="61" t="s">
        <v>78</v>
      </c>
      <c r="E489" s="62">
        <v>40</v>
      </c>
      <c r="F489" s="62">
        <v>144316</v>
      </c>
      <c r="G489" s="62">
        <v>23213</v>
      </c>
      <c r="H489" s="62">
        <v>48.36</v>
      </c>
      <c r="I489" s="62">
        <v>3607.9</v>
      </c>
      <c r="J489" s="62">
        <v>134213.88</v>
      </c>
      <c r="K489" s="62">
        <v>10492.99</v>
      </c>
      <c r="L489" s="62">
        <v>17954</v>
      </c>
      <c r="M489" s="62">
        <v>37.4</v>
      </c>
      <c r="N489" s="62">
        <v>262.32</v>
      </c>
      <c r="O489" s="62">
        <v>126538.08</v>
      </c>
      <c r="P489" s="63"/>
      <c r="Q489" s="63"/>
      <c r="R489" s="63"/>
      <c r="S489" s="63"/>
      <c r="T489" s="63"/>
      <c r="U489" s="63"/>
      <c r="V489" s="63"/>
      <c r="W489" s="63"/>
      <c r="X489" s="63"/>
      <c r="Y489" s="63"/>
      <c r="Z489" s="62">
        <v>686</v>
      </c>
      <c r="AA489" s="62">
        <v>4013</v>
      </c>
      <c r="AB489" s="62">
        <v>8.36</v>
      </c>
      <c r="AC489" s="62">
        <v>17.149999999999999</v>
      </c>
    </row>
    <row r="490" spans="1:29" x14ac:dyDescent="0.25">
      <c r="A490" s="61" t="s">
        <v>397</v>
      </c>
      <c r="B490" s="61" t="s">
        <v>398</v>
      </c>
      <c r="C490" s="62">
        <v>2003</v>
      </c>
      <c r="D490" s="61" t="s">
        <v>99</v>
      </c>
      <c r="E490" s="62">
        <v>50</v>
      </c>
      <c r="F490" s="63"/>
      <c r="G490" s="63"/>
      <c r="H490" s="63"/>
      <c r="I490" s="63"/>
      <c r="J490" s="63"/>
      <c r="K490" s="62">
        <v>0</v>
      </c>
      <c r="L490" s="63"/>
      <c r="M490" s="63"/>
      <c r="N490" s="63"/>
      <c r="O490" s="63"/>
      <c r="P490" s="63"/>
      <c r="Q490" s="63"/>
      <c r="R490" s="63"/>
      <c r="S490" s="63"/>
      <c r="T490" s="63"/>
      <c r="U490" s="63"/>
      <c r="V490" s="63"/>
      <c r="W490" s="63"/>
      <c r="X490" s="63"/>
      <c r="Y490" s="63"/>
      <c r="Z490" s="62">
        <v>0</v>
      </c>
      <c r="AA490" s="63"/>
      <c r="AB490" s="63"/>
      <c r="AC490" s="62">
        <v>0</v>
      </c>
    </row>
    <row r="491" spans="1:29" x14ac:dyDescent="0.25">
      <c r="A491" s="61" t="s">
        <v>434</v>
      </c>
      <c r="B491" s="61" t="s">
        <v>435</v>
      </c>
      <c r="C491" s="62">
        <v>2018</v>
      </c>
      <c r="D491" s="61" t="s">
        <v>75</v>
      </c>
      <c r="E491" s="62">
        <v>24</v>
      </c>
      <c r="F491" s="62">
        <v>3932</v>
      </c>
      <c r="G491" s="62">
        <v>1036</v>
      </c>
      <c r="H491" s="62">
        <v>3.6</v>
      </c>
      <c r="I491" s="62">
        <v>163.83000000000001</v>
      </c>
      <c r="J491" s="62">
        <v>3656.76</v>
      </c>
      <c r="K491" s="62">
        <v>0</v>
      </c>
      <c r="L491" s="63"/>
      <c r="M491" s="63"/>
      <c r="N491" s="63"/>
      <c r="O491" s="63"/>
      <c r="P491" s="63"/>
      <c r="Q491" s="63"/>
      <c r="R491" s="63"/>
      <c r="S491" s="63"/>
      <c r="T491" s="63"/>
      <c r="U491" s="63"/>
      <c r="V491" s="63"/>
      <c r="W491" s="63"/>
      <c r="X491" s="63"/>
      <c r="Y491" s="63"/>
      <c r="Z491" s="62">
        <v>0.7</v>
      </c>
      <c r="AA491" s="62">
        <v>3695</v>
      </c>
      <c r="AB491" s="62">
        <v>12.83</v>
      </c>
      <c r="AC491" s="62">
        <v>0.03</v>
      </c>
    </row>
    <row r="492" spans="1:29" x14ac:dyDescent="0.25">
      <c r="A492" s="61" t="s">
        <v>304</v>
      </c>
      <c r="B492" s="61" t="s">
        <v>305</v>
      </c>
      <c r="C492" s="62">
        <v>2003</v>
      </c>
      <c r="D492" s="61" t="s">
        <v>75</v>
      </c>
      <c r="E492" s="62">
        <v>6</v>
      </c>
      <c r="F492" s="62">
        <v>1066</v>
      </c>
      <c r="G492" s="62">
        <v>252</v>
      </c>
      <c r="H492" s="62">
        <v>3.5</v>
      </c>
      <c r="I492" s="62">
        <v>177.67</v>
      </c>
      <c r="J492" s="62">
        <v>991.38</v>
      </c>
      <c r="K492" s="62">
        <v>0</v>
      </c>
      <c r="L492" s="63"/>
      <c r="M492" s="63"/>
      <c r="N492" s="63"/>
      <c r="O492" s="63"/>
      <c r="P492" s="63"/>
      <c r="Q492" s="63"/>
      <c r="R492" s="63"/>
      <c r="S492" s="63"/>
      <c r="T492" s="63"/>
      <c r="U492" s="63"/>
      <c r="V492" s="63"/>
      <c r="W492" s="63"/>
      <c r="X492" s="63"/>
      <c r="Y492" s="63"/>
      <c r="Z492" s="62">
        <v>291.42</v>
      </c>
      <c r="AA492" s="62">
        <v>2148</v>
      </c>
      <c r="AB492" s="62">
        <v>29.83</v>
      </c>
      <c r="AC492" s="62">
        <v>48.57</v>
      </c>
    </row>
    <row r="493" spans="1:29" ht="30" x14ac:dyDescent="0.25">
      <c r="A493" s="61" t="s">
        <v>115</v>
      </c>
      <c r="B493" s="61" t="s">
        <v>116</v>
      </c>
      <c r="C493" s="62">
        <v>2017</v>
      </c>
      <c r="D493" s="61" t="s">
        <v>89</v>
      </c>
      <c r="E493" s="62">
        <v>40</v>
      </c>
      <c r="F493" s="62">
        <v>21842</v>
      </c>
      <c r="G493" s="62">
        <v>4748</v>
      </c>
      <c r="H493" s="62">
        <v>9.89</v>
      </c>
      <c r="I493" s="62">
        <v>546.04999999999995</v>
      </c>
      <c r="J493" s="62">
        <v>20313.060000000001</v>
      </c>
      <c r="K493" s="62">
        <v>19978.66</v>
      </c>
      <c r="L493" s="62">
        <v>26342</v>
      </c>
      <c r="M493" s="62">
        <v>54.88</v>
      </c>
      <c r="N493" s="62">
        <v>499.47</v>
      </c>
      <c r="O493" s="62">
        <v>240928.67</v>
      </c>
      <c r="P493" s="63"/>
      <c r="Q493" s="63"/>
      <c r="R493" s="63"/>
      <c r="S493" s="63"/>
      <c r="T493" s="63"/>
      <c r="U493" s="63"/>
      <c r="V493" s="63"/>
      <c r="W493" s="63"/>
      <c r="X493" s="63"/>
      <c r="Y493" s="63"/>
      <c r="Z493" s="62">
        <v>102000</v>
      </c>
      <c r="AA493" s="62">
        <v>14994</v>
      </c>
      <c r="AB493" s="62">
        <v>31.24</v>
      </c>
      <c r="AC493" s="62">
        <v>2550</v>
      </c>
    </row>
    <row r="494" spans="1:29" x14ac:dyDescent="0.25">
      <c r="A494" s="61" t="s">
        <v>178</v>
      </c>
      <c r="B494" s="61" t="s">
        <v>179</v>
      </c>
      <c r="C494" s="62">
        <v>2013</v>
      </c>
      <c r="D494" s="61" t="s">
        <v>226</v>
      </c>
      <c r="E494" s="62">
        <v>45</v>
      </c>
      <c r="F494" s="62">
        <v>253693</v>
      </c>
      <c r="G494" s="62">
        <v>41377</v>
      </c>
      <c r="H494" s="62">
        <v>76.62</v>
      </c>
      <c r="I494" s="62">
        <v>5637.62</v>
      </c>
      <c r="J494" s="62">
        <v>235934.49</v>
      </c>
      <c r="K494" s="62">
        <v>14559.65</v>
      </c>
      <c r="L494" s="62">
        <v>19170</v>
      </c>
      <c r="M494" s="62">
        <v>35.5</v>
      </c>
      <c r="N494" s="63"/>
      <c r="O494" s="63"/>
      <c r="P494" s="63"/>
      <c r="Q494" s="63"/>
      <c r="R494" s="63"/>
      <c r="S494" s="63"/>
      <c r="T494" s="63"/>
      <c r="U494" s="63"/>
      <c r="V494" s="63"/>
      <c r="W494" s="63"/>
      <c r="X494" s="63"/>
      <c r="Y494" s="63"/>
      <c r="Z494" s="62">
        <v>2.27</v>
      </c>
      <c r="AA494" s="62">
        <v>8575</v>
      </c>
      <c r="AB494" s="62">
        <v>15.88</v>
      </c>
      <c r="AC494" s="62">
        <v>0.05</v>
      </c>
    </row>
    <row r="495" spans="1:29" ht="30" x14ac:dyDescent="0.25">
      <c r="A495" s="61" t="s">
        <v>415</v>
      </c>
      <c r="B495" s="61" t="s">
        <v>416</v>
      </c>
      <c r="C495" s="62">
        <v>2013</v>
      </c>
      <c r="D495" s="61" t="s">
        <v>72</v>
      </c>
      <c r="E495" s="62">
        <v>19</v>
      </c>
      <c r="F495" s="62">
        <v>70856</v>
      </c>
      <c r="G495" s="62">
        <v>12303</v>
      </c>
      <c r="H495" s="62">
        <v>53.96</v>
      </c>
      <c r="I495" s="62">
        <v>3729.26</v>
      </c>
      <c r="J495" s="62">
        <v>65896.08</v>
      </c>
      <c r="K495" s="62">
        <v>2668.28</v>
      </c>
      <c r="L495" s="62">
        <v>4824</v>
      </c>
      <c r="M495" s="62">
        <v>21.16</v>
      </c>
      <c r="N495" s="62">
        <v>140.44</v>
      </c>
      <c r="O495" s="62">
        <v>32177.63</v>
      </c>
      <c r="P495" s="63"/>
      <c r="Q495" s="63"/>
      <c r="R495" s="63"/>
      <c r="S495" s="63"/>
      <c r="T495" s="63"/>
      <c r="U495" s="63"/>
      <c r="V495" s="63"/>
      <c r="W495" s="63"/>
      <c r="X495" s="63"/>
      <c r="Y495" s="63"/>
      <c r="Z495" s="62">
        <v>110.5</v>
      </c>
      <c r="AA495" s="62">
        <v>15489</v>
      </c>
      <c r="AB495" s="62">
        <v>67.930000000000007</v>
      </c>
      <c r="AC495" s="62">
        <v>5.82</v>
      </c>
    </row>
    <row r="496" spans="1:29" ht="30" x14ac:dyDescent="0.25">
      <c r="A496" s="61" t="s">
        <v>436</v>
      </c>
      <c r="B496" s="61" t="s">
        <v>437</v>
      </c>
      <c r="C496" s="62">
        <v>2018</v>
      </c>
      <c r="D496" s="61" t="s">
        <v>78</v>
      </c>
      <c r="E496" s="62">
        <v>60</v>
      </c>
      <c r="F496" s="62">
        <v>128240</v>
      </c>
      <c r="G496" s="62">
        <v>22993</v>
      </c>
      <c r="H496" s="62">
        <v>31.93</v>
      </c>
      <c r="I496" s="62">
        <v>2137.33</v>
      </c>
      <c r="J496" s="62">
        <v>119263.2</v>
      </c>
      <c r="K496" s="62">
        <v>12139.67</v>
      </c>
      <c r="L496" s="62">
        <v>10785</v>
      </c>
      <c r="M496" s="62">
        <v>14.98</v>
      </c>
      <c r="N496" s="62">
        <v>202.33</v>
      </c>
      <c r="O496" s="62">
        <v>146395.93</v>
      </c>
      <c r="P496" s="63"/>
      <c r="Q496" s="63"/>
      <c r="R496" s="63"/>
      <c r="S496" s="63"/>
      <c r="T496" s="63"/>
      <c r="U496" s="63"/>
      <c r="V496" s="63"/>
      <c r="W496" s="63"/>
      <c r="X496" s="63"/>
      <c r="Y496" s="63"/>
      <c r="Z496" s="62">
        <v>153200</v>
      </c>
      <c r="AA496" s="62">
        <v>92367</v>
      </c>
      <c r="AB496" s="62">
        <v>128.29</v>
      </c>
      <c r="AC496" s="62">
        <v>2553.33</v>
      </c>
    </row>
    <row r="497" spans="1:29" x14ac:dyDescent="0.25">
      <c r="A497" s="61" t="s">
        <v>338</v>
      </c>
      <c r="B497" s="61" t="s">
        <v>339</v>
      </c>
      <c r="C497" s="62">
        <v>2009</v>
      </c>
      <c r="D497" s="61" t="s">
        <v>89</v>
      </c>
      <c r="E497" s="62">
        <v>60</v>
      </c>
      <c r="F497" s="62">
        <v>457440</v>
      </c>
      <c r="G497" s="62">
        <v>71937</v>
      </c>
      <c r="H497" s="62">
        <v>99.91</v>
      </c>
      <c r="I497" s="62">
        <v>7624</v>
      </c>
      <c r="J497" s="62">
        <v>425419.2</v>
      </c>
      <c r="K497" s="62">
        <v>0</v>
      </c>
      <c r="L497" s="62">
        <v>0</v>
      </c>
      <c r="M497" s="62">
        <v>0</v>
      </c>
      <c r="N497" s="63"/>
      <c r="O497" s="63"/>
      <c r="P497" s="63"/>
      <c r="Q497" s="63"/>
      <c r="R497" s="63"/>
      <c r="S497" s="63"/>
      <c r="T497" s="63"/>
      <c r="U497" s="63"/>
      <c r="V497" s="63"/>
      <c r="W497" s="63"/>
      <c r="X497" s="63"/>
      <c r="Y497" s="63"/>
      <c r="Z497" s="62">
        <v>2899.35</v>
      </c>
      <c r="AA497" s="62">
        <v>50334</v>
      </c>
      <c r="AB497" s="62">
        <v>69.91</v>
      </c>
      <c r="AC497" s="62">
        <v>48.32</v>
      </c>
    </row>
    <row r="498" spans="1:29" ht="45" x14ac:dyDescent="0.25">
      <c r="A498" s="61" t="s">
        <v>109</v>
      </c>
      <c r="B498" s="61" t="s">
        <v>110</v>
      </c>
      <c r="C498" s="62">
        <v>2003</v>
      </c>
      <c r="D498" s="61" t="s">
        <v>83</v>
      </c>
      <c r="E498" s="62">
        <v>6</v>
      </c>
      <c r="F498" s="62">
        <v>27</v>
      </c>
      <c r="G498" s="62">
        <v>54</v>
      </c>
      <c r="H498" s="62">
        <v>0.75</v>
      </c>
      <c r="I498" s="62">
        <v>4.5</v>
      </c>
      <c r="J498" s="62">
        <v>25.11</v>
      </c>
      <c r="K498" s="62">
        <v>0</v>
      </c>
      <c r="L498" s="63"/>
      <c r="M498" s="63"/>
      <c r="N498" s="63"/>
      <c r="O498" s="63"/>
      <c r="P498" s="63"/>
      <c r="Q498" s="63"/>
      <c r="R498" s="63"/>
      <c r="S498" s="63"/>
      <c r="T498" s="63"/>
      <c r="U498" s="63"/>
      <c r="V498" s="63"/>
      <c r="W498" s="63"/>
      <c r="X498" s="63"/>
      <c r="Y498" s="63"/>
      <c r="Z498" s="62">
        <v>350400</v>
      </c>
      <c r="AA498" s="62">
        <v>8052</v>
      </c>
      <c r="AB498" s="62">
        <v>111.83</v>
      </c>
      <c r="AC498" s="62">
        <v>58400</v>
      </c>
    </row>
    <row r="499" spans="1:29" ht="30" x14ac:dyDescent="0.25">
      <c r="A499" s="61" t="s">
        <v>87</v>
      </c>
      <c r="B499" s="61" t="s">
        <v>88</v>
      </c>
      <c r="C499" s="62">
        <v>2008</v>
      </c>
      <c r="D499" s="61" t="s">
        <v>99</v>
      </c>
      <c r="E499" s="62">
        <v>164</v>
      </c>
      <c r="F499" s="62">
        <v>1260732</v>
      </c>
      <c r="G499" s="62">
        <v>220497</v>
      </c>
      <c r="H499" s="62">
        <v>112.04</v>
      </c>
      <c r="I499" s="62">
        <v>7687.39</v>
      </c>
      <c r="J499" s="62">
        <v>1172480.76</v>
      </c>
      <c r="K499" s="62">
        <v>10004.85</v>
      </c>
      <c r="L499" s="62">
        <v>16435</v>
      </c>
      <c r="M499" s="62">
        <v>8.35</v>
      </c>
      <c r="N499" s="62">
        <v>61.01</v>
      </c>
      <c r="O499" s="62">
        <v>120651.48</v>
      </c>
      <c r="P499" s="63"/>
      <c r="Q499" s="63"/>
      <c r="R499" s="63"/>
      <c r="S499" s="63"/>
      <c r="T499" s="63"/>
      <c r="U499" s="63"/>
      <c r="V499" s="63"/>
      <c r="W499" s="63"/>
      <c r="X499" s="63"/>
      <c r="Y499" s="63"/>
      <c r="Z499" s="62">
        <v>1116974</v>
      </c>
      <c r="AA499" s="62">
        <v>156319</v>
      </c>
      <c r="AB499" s="62">
        <v>79.430000000000007</v>
      </c>
      <c r="AC499" s="62">
        <v>6810.82</v>
      </c>
    </row>
    <row r="500" spans="1:29" x14ac:dyDescent="0.25">
      <c r="A500" s="61" t="s">
        <v>260</v>
      </c>
      <c r="B500" s="61" t="s">
        <v>261</v>
      </c>
      <c r="C500" s="62">
        <v>2006</v>
      </c>
      <c r="D500" s="61" t="s">
        <v>75</v>
      </c>
      <c r="E500" s="62">
        <v>15</v>
      </c>
      <c r="F500" s="62">
        <v>37</v>
      </c>
      <c r="G500" s="62">
        <v>13</v>
      </c>
      <c r="H500" s="62">
        <v>7.0000000000000007E-2</v>
      </c>
      <c r="I500" s="62">
        <v>2.4700000000000002</v>
      </c>
      <c r="J500" s="62">
        <v>34.409999999999997</v>
      </c>
      <c r="K500" s="62">
        <v>0</v>
      </c>
      <c r="L500" s="63"/>
      <c r="M500" s="63"/>
      <c r="N500" s="63"/>
      <c r="O500" s="63"/>
      <c r="P500" s="63"/>
      <c r="Q500" s="63"/>
      <c r="R500" s="63"/>
      <c r="S500" s="63"/>
      <c r="T500" s="63"/>
      <c r="U500" s="63"/>
      <c r="V500" s="63"/>
      <c r="W500" s="63"/>
      <c r="X500" s="63"/>
      <c r="Y500" s="63"/>
      <c r="Z500" s="62">
        <v>228</v>
      </c>
      <c r="AA500" s="62">
        <v>1471</v>
      </c>
      <c r="AB500" s="62">
        <v>8.17</v>
      </c>
      <c r="AC500" s="62">
        <v>15.2</v>
      </c>
    </row>
    <row r="501" spans="1:29" ht="30" x14ac:dyDescent="0.25">
      <c r="A501" s="61" t="s">
        <v>124</v>
      </c>
      <c r="B501" s="61" t="s">
        <v>125</v>
      </c>
      <c r="C501" s="62">
        <v>2010</v>
      </c>
      <c r="D501" s="61" t="s">
        <v>86</v>
      </c>
      <c r="E501" s="62">
        <v>22</v>
      </c>
      <c r="F501" s="63"/>
      <c r="G501" s="63"/>
      <c r="H501" s="63"/>
      <c r="I501" s="63"/>
      <c r="J501" s="63"/>
      <c r="K501" s="62">
        <v>0</v>
      </c>
      <c r="L501" s="63"/>
      <c r="M501" s="63"/>
      <c r="N501" s="63"/>
      <c r="O501" s="63"/>
      <c r="P501" s="63"/>
      <c r="Q501" s="63"/>
      <c r="R501" s="63"/>
      <c r="S501" s="63"/>
      <c r="T501" s="63"/>
      <c r="U501" s="63"/>
      <c r="V501" s="63"/>
      <c r="W501" s="63"/>
      <c r="X501" s="63"/>
      <c r="Y501" s="63"/>
      <c r="Z501" s="62">
        <v>222.58</v>
      </c>
      <c r="AA501" s="62">
        <v>18089</v>
      </c>
      <c r="AB501" s="62">
        <v>68.52</v>
      </c>
      <c r="AC501" s="62">
        <v>10.119999999999999</v>
      </c>
    </row>
    <row r="502" spans="1:29" x14ac:dyDescent="0.25">
      <c r="A502" s="61" t="s">
        <v>413</v>
      </c>
      <c r="B502" s="61" t="s">
        <v>414</v>
      </c>
      <c r="C502" s="62">
        <v>2004</v>
      </c>
      <c r="D502" s="61" t="s">
        <v>86</v>
      </c>
      <c r="E502" s="62">
        <v>24</v>
      </c>
      <c r="F502" s="62">
        <v>2153</v>
      </c>
      <c r="G502" s="62">
        <v>264</v>
      </c>
      <c r="H502" s="62">
        <v>0.92</v>
      </c>
      <c r="I502" s="62">
        <v>89.71</v>
      </c>
      <c r="J502" s="62">
        <v>2002.29</v>
      </c>
      <c r="K502" s="62">
        <v>10.82</v>
      </c>
      <c r="L502" s="62">
        <v>28</v>
      </c>
      <c r="M502" s="62">
        <v>0.1</v>
      </c>
      <c r="N502" s="62">
        <v>0.45</v>
      </c>
      <c r="O502" s="62">
        <v>130.47999999999999</v>
      </c>
      <c r="P502" s="63"/>
      <c r="Q502" s="62">
        <v>0</v>
      </c>
      <c r="R502" s="62">
        <v>0</v>
      </c>
      <c r="S502" s="63"/>
      <c r="T502" s="63"/>
      <c r="U502" s="63"/>
      <c r="V502" s="62">
        <v>0</v>
      </c>
      <c r="W502" s="62">
        <v>0</v>
      </c>
      <c r="X502" s="63"/>
      <c r="Y502" s="63"/>
      <c r="Z502" s="62">
        <v>79765</v>
      </c>
      <c r="AA502" s="62">
        <v>6456</v>
      </c>
      <c r="AB502" s="62">
        <v>22.42</v>
      </c>
      <c r="AC502" s="62">
        <v>3323.54</v>
      </c>
    </row>
    <row r="503" spans="1:29" ht="30" x14ac:dyDescent="0.25">
      <c r="A503" s="61" t="s">
        <v>216</v>
      </c>
      <c r="B503" s="61" t="s">
        <v>217</v>
      </c>
      <c r="C503" s="62">
        <v>2013</v>
      </c>
      <c r="D503" s="61" t="s">
        <v>438</v>
      </c>
      <c r="E503" s="62">
        <v>8</v>
      </c>
      <c r="F503" s="62">
        <v>0</v>
      </c>
      <c r="G503" s="62">
        <v>0</v>
      </c>
      <c r="H503" s="62">
        <v>0</v>
      </c>
      <c r="I503" s="62">
        <v>0</v>
      </c>
      <c r="J503" s="62">
        <v>0</v>
      </c>
      <c r="K503" s="62">
        <v>0</v>
      </c>
      <c r="L503" s="62">
        <v>0</v>
      </c>
      <c r="M503" s="62">
        <v>0</v>
      </c>
      <c r="N503" s="63"/>
      <c r="O503" s="63"/>
      <c r="P503" s="63"/>
      <c r="Q503" s="63"/>
      <c r="R503" s="63"/>
      <c r="S503" s="63"/>
      <c r="T503" s="63"/>
      <c r="U503" s="63"/>
      <c r="V503" s="63"/>
      <c r="W503" s="63"/>
      <c r="X503" s="63"/>
      <c r="Y503" s="63"/>
      <c r="Z503" s="62">
        <v>0</v>
      </c>
      <c r="AA503" s="62">
        <v>0</v>
      </c>
      <c r="AB503" s="62">
        <v>0</v>
      </c>
      <c r="AC503" s="62">
        <v>0</v>
      </c>
    </row>
    <row r="504" spans="1:29" x14ac:dyDescent="0.25">
      <c r="A504" s="61" t="s">
        <v>70</v>
      </c>
      <c r="B504" s="61" t="s">
        <v>71</v>
      </c>
      <c r="C504" s="62">
        <v>2005</v>
      </c>
      <c r="D504" s="61" t="s">
        <v>86</v>
      </c>
      <c r="E504" s="62">
        <v>131</v>
      </c>
      <c r="F504" s="62">
        <v>722033</v>
      </c>
      <c r="G504" s="62">
        <v>77674</v>
      </c>
      <c r="H504" s="62">
        <v>49.41</v>
      </c>
      <c r="I504" s="62">
        <v>5511.7</v>
      </c>
      <c r="J504" s="62">
        <v>671490.69</v>
      </c>
      <c r="K504" s="62">
        <v>95988</v>
      </c>
      <c r="L504" s="62">
        <v>93379</v>
      </c>
      <c r="M504" s="62">
        <v>59.4</v>
      </c>
      <c r="N504" s="63"/>
      <c r="O504" s="63"/>
      <c r="P504" s="63"/>
      <c r="Q504" s="63"/>
      <c r="R504" s="63"/>
      <c r="S504" s="63"/>
      <c r="T504" s="63"/>
      <c r="U504" s="63"/>
      <c r="V504" s="63"/>
      <c r="W504" s="63"/>
      <c r="X504" s="63"/>
      <c r="Y504" s="63"/>
      <c r="Z504" s="62">
        <v>23230</v>
      </c>
      <c r="AA504" s="62">
        <v>104961</v>
      </c>
      <c r="AB504" s="62">
        <v>66.77</v>
      </c>
      <c r="AC504" s="62">
        <v>177.33</v>
      </c>
    </row>
    <row r="505" spans="1:29" ht="30" x14ac:dyDescent="0.25">
      <c r="A505" s="61" t="s">
        <v>367</v>
      </c>
      <c r="B505" s="61" t="s">
        <v>368</v>
      </c>
      <c r="C505" s="62">
        <v>2012</v>
      </c>
      <c r="D505" s="61" t="s">
        <v>89</v>
      </c>
      <c r="E505" s="62">
        <v>81</v>
      </c>
      <c r="F505" s="62">
        <v>355854</v>
      </c>
      <c r="G505" s="62">
        <v>55120</v>
      </c>
      <c r="H505" s="62">
        <v>56.71</v>
      </c>
      <c r="I505" s="62">
        <v>4393.26</v>
      </c>
      <c r="J505" s="62">
        <v>330944.21999999997</v>
      </c>
      <c r="K505" s="62">
        <v>29433.56</v>
      </c>
      <c r="L505" s="62">
        <v>36894</v>
      </c>
      <c r="M505" s="62">
        <v>37.96</v>
      </c>
      <c r="N505" s="62">
        <v>363.38</v>
      </c>
      <c r="O505" s="62">
        <v>354948.13</v>
      </c>
      <c r="P505" s="63"/>
      <c r="Q505" s="63"/>
      <c r="R505" s="63"/>
      <c r="S505" s="63"/>
      <c r="T505" s="63"/>
      <c r="U505" s="63"/>
      <c r="V505" s="63"/>
      <c r="W505" s="63"/>
      <c r="X505" s="63"/>
      <c r="Y505" s="63"/>
      <c r="Z505" s="62">
        <v>200000</v>
      </c>
      <c r="AA505" s="62">
        <v>18276</v>
      </c>
      <c r="AB505" s="62">
        <v>18.8</v>
      </c>
      <c r="AC505" s="62">
        <v>2469.14</v>
      </c>
    </row>
    <row r="506" spans="1:29" ht="30" x14ac:dyDescent="0.25">
      <c r="A506" s="61" t="s">
        <v>439</v>
      </c>
      <c r="B506" s="61" t="s">
        <v>440</v>
      </c>
      <c r="C506" s="62">
        <v>2004</v>
      </c>
      <c r="D506" s="61" t="s">
        <v>75</v>
      </c>
      <c r="E506" s="62">
        <v>4</v>
      </c>
      <c r="F506" s="63"/>
      <c r="G506" s="63"/>
      <c r="H506" s="63"/>
      <c r="I506" s="63"/>
      <c r="J506" s="63"/>
      <c r="K506" s="62">
        <v>0</v>
      </c>
      <c r="L506" s="63"/>
      <c r="M506" s="63"/>
      <c r="N506" s="63"/>
      <c r="O506" s="63"/>
      <c r="P506" s="63"/>
      <c r="Q506" s="63"/>
      <c r="R506" s="63"/>
      <c r="S506" s="63"/>
      <c r="T506" s="63"/>
      <c r="U506" s="63"/>
      <c r="V506" s="63"/>
      <c r="W506" s="63"/>
      <c r="X506" s="63"/>
      <c r="Y506" s="63"/>
      <c r="Z506" s="62">
        <v>39.92</v>
      </c>
      <c r="AA506" s="62">
        <v>1558</v>
      </c>
      <c r="AB506" s="62">
        <v>32.46</v>
      </c>
      <c r="AC506" s="62">
        <v>9.98</v>
      </c>
    </row>
    <row r="507" spans="1:29" ht="30" x14ac:dyDescent="0.25">
      <c r="A507" s="61" t="s">
        <v>188</v>
      </c>
      <c r="B507" s="61" t="s">
        <v>189</v>
      </c>
      <c r="C507" s="62">
        <v>2011</v>
      </c>
      <c r="D507" s="61" t="s">
        <v>441</v>
      </c>
      <c r="E507" s="62">
        <v>10</v>
      </c>
      <c r="F507" s="62">
        <v>71898</v>
      </c>
      <c r="G507" s="62">
        <v>15727</v>
      </c>
      <c r="H507" s="62">
        <v>131.06</v>
      </c>
      <c r="I507" s="62">
        <v>7189.8</v>
      </c>
      <c r="J507" s="62">
        <v>66865.14</v>
      </c>
      <c r="K507" s="62">
        <v>10816.68</v>
      </c>
      <c r="L507" s="62">
        <v>18864</v>
      </c>
      <c r="M507" s="62">
        <v>157.19999999999999</v>
      </c>
      <c r="N507" s="62">
        <v>1081.67</v>
      </c>
      <c r="O507" s="62">
        <v>130441.62</v>
      </c>
      <c r="P507" s="63"/>
      <c r="Q507" s="63"/>
      <c r="R507" s="63"/>
      <c r="S507" s="63"/>
      <c r="T507" s="63"/>
      <c r="U507" s="63"/>
      <c r="V507" s="63"/>
      <c r="W507" s="63"/>
      <c r="X507" s="63"/>
      <c r="Y507" s="63"/>
      <c r="Z507" s="62">
        <v>1792</v>
      </c>
      <c r="AA507" s="62">
        <v>12247</v>
      </c>
      <c r="AB507" s="62">
        <v>102.06</v>
      </c>
      <c r="AC507" s="62">
        <v>179.2</v>
      </c>
    </row>
    <row r="508" spans="1:29" x14ac:dyDescent="0.25">
      <c r="A508" s="61" t="s">
        <v>442</v>
      </c>
      <c r="B508" s="61" t="s">
        <v>443</v>
      </c>
      <c r="C508" s="62">
        <v>2006</v>
      </c>
      <c r="D508" s="61" t="s">
        <v>75</v>
      </c>
      <c r="E508" s="62">
        <v>11</v>
      </c>
      <c r="F508" s="62">
        <v>4355</v>
      </c>
      <c r="G508" s="62">
        <v>1019</v>
      </c>
      <c r="H508" s="62">
        <v>7.72</v>
      </c>
      <c r="I508" s="62">
        <v>395.91</v>
      </c>
      <c r="J508" s="62">
        <v>4050.15</v>
      </c>
      <c r="K508" s="62">
        <v>0</v>
      </c>
      <c r="L508" s="63"/>
      <c r="M508" s="63"/>
      <c r="N508" s="63"/>
      <c r="O508" s="63"/>
      <c r="P508" s="63"/>
      <c r="Q508" s="63"/>
      <c r="R508" s="63"/>
      <c r="S508" s="63"/>
      <c r="T508" s="63"/>
      <c r="U508" s="63"/>
      <c r="V508" s="63"/>
      <c r="W508" s="63"/>
      <c r="X508" s="63"/>
      <c r="Y508" s="63"/>
      <c r="Z508" s="62">
        <v>527.28</v>
      </c>
      <c r="AA508" s="62">
        <v>1725</v>
      </c>
      <c r="AB508" s="62">
        <v>13.07</v>
      </c>
      <c r="AC508" s="62">
        <v>47.93</v>
      </c>
    </row>
    <row r="509" spans="1:29" x14ac:dyDescent="0.25">
      <c r="A509" s="61" t="s">
        <v>229</v>
      </c>
      <c r="B509" s="61" t="s">
        <v>230</v>
      </c>
      <c r="C509" s="62">
        <v>2017</v>
      </c>
      <c r="D509" s="61" t="s">
        <v>78</v>
      </c>
      <c r="E509" s="62">
        <v>68</v>
      </c>
      <c r="F509" s="62">
        <v>320594</v>
      </c>
      <c r="G509" s="62">
        <v>35735</v>
      </c>
      <c r="H509" s="62">
        <v>43.79</v>
      </c>
      <c r="I509" s="62">
        <v>4714.62</v>
      </c>
      <c r="J509" s="62">
        <v>298152.42</v>
      </c>
      <c r="K509" s="62">
        <v>41412.22</v>
      </c>
      <c r="L509" s="62">
        <v>46316</v>
      </c>
      <c r="M509" s="62">
        <v>56.76</v>
      </c>
      <c r="N509" s="62">
        <v>609</v>
      </c>
      <c r="O509" s="62">
        <v>499402.4</v>
      </c>
      <c r="P509" s="63"/>
      <c r="Q509" s="63"/>
      <c r="R509" s="63"/>
      <c r="S509" s="63"/>
      <c r="T509" s="63"/>
      <c r="U509" s="63"/>
      <c r="V509" s="63"/>
      <c r="W509" s="63"/>
      <c r="X509" s="63"/>
      <c r="Y509" s="63"/>
      <c r="Z509" s="62">
        <v>878700</v>
      </c>
      <c r="AA509" s="62">
        <v>28654</v>
      </c>
      <c r="AB509" s="62">
        <v>35.119999999999997</v>
      </c>
      <c r="AC509" s="62">
        <v>12922.06</v>
      </c>
    </row>
    <row r="510" spans="1:29" x14ac:dyDescent="0.25">
      <c r="A510" s="61" t="s">
        <v>332</v>
      </c>
      <c r="B510" s="61" t="s">
        <v>333</v>
      </c>
      <c r="C510" s="62">
        <v>2011</v>
      </c>
      <c r="D510" s="61" t="s">
        <v>75</v>
      </c>
      <c r="E510" s="62">
        <v>18</v>
      </c>
      <c r="F510" s="62">
        <v>2497</v>
      </c>
      <c r="G510" s="62">
        <v>583</v>
      </c>
      <c r="H510" s="62">
        <v>2.7</v>
      </c>
      <c r="I510" s="62">
        <v>138.72</v>
      </c>
      <c r="J510" s="62">
        <v>2322.21</v>
      </c>
      <c r="K510" s="62">
        <v>422.89</v>
      </c>
      <c r="L510" s="62">
        <v>580</v>
      </c>
      <c r="M510" s="62">
        <v>2.69</v>
      </c>
      <c r="N510" s="62">
        <v>23.49</v>
      </c>
      <c r="O510" s="62">
        <v>5099.76</v>
      </c>
      <c r="P510" s="63"/>
      <c r="Q510" s="63"/>
      <c r="R510" s="63"/>
      <c r="S510" s="63"/>
      <c r="T510" s="63"/>
      <c r="U510" s="63"/>
      <c r="V510" s="63"/>
      <c r="W510" s="63"/>
      <c r="X510" s="63"/>
      <c r="Y510" s="63"/>
      <c r="Z510" s="62">
        <v>371780</v>
      </c>
      <c r="AA510" s="62">
        <v>30420</v>
      </c>
      <c r="AB510" s="62">
        <v>140.83000000000001</v>
      </c>
      <c r="AC510" s="62">
        <v>20654.439999999999</v>
      </c>
    </row>
    <row r="511" spans="1:29" x14ac:dyDescent="0.25">
      <c r="A511" s="61" t="s">
        <v>295</v>
      </c>
      <c r="B511" s="61" t="s">
        <v>296</v>
      </c>
      <c r="C511" s="62">
        <v>2007</v>
      </c>
      <c r="D511" s="61" t="s">
        <v>75</v>
      </c>
      <c r="E511" s="62">
        <v>5</v>
      </c>
      <c r="F511" s="62">
        <v>3557</v>
      </c>
      <c r="G511" s="62">
        <v>601</v>
      </c>
      <c r="H511" s="62">
        <v>10.02</v>
      </c>
      <c r="I511" s="62">
        <v>711.4</v>
      </c>
      <c r="J511" s="62">
        <v>3308.01</v>
      </c>
      <c r="K511" s="62">
        <v>0</v>
      </c>
      <c r="L511" s="63"/>
      <c r="M511" s="63"/>
      <c r="N511" s="63"/>
      <c r="O511" s="63"/>
      <c r="P511" s="63"/>
      <c r="Q511" s="63"/>
      <c r="R511" s="63"/>
      <c r="S511" s="63"/>
      <c r="T511" s="63"/>
      <c r="U511" s="62">
        <v>4915</v>
      </c>
      <c r="V511" s="62">
        <v>9344</v>
      </c>
      <c r="W511" s="62">
        <v>155.72999999999999</v>
      </c>
      <c r="X511" s="62">
        <v>983</v>
      </c>
      <c r="Y511" s="62">
        <v>110017.36</v>
      </c>
      <c r="Z511" s="62">
        <v>0</v>
      </c>
      <c r="AA511" s="63"/>
      <c r="AB511" s="63"/>
      <c r="AC511" s="62">
        <v>0</v>
      </c>
    </row>
    <row r="512" spans="1:29" x14ac:dyDescent="0.25">
      <c r="A512" s="61" t="s">
        <v>204</v>
      </c>
      <c r="B512" s="61" t="s">
        <v>205</v>
      </c>
      <c r="C512" s="62">
        <v>2012</v>
      </c>
      <c r="D512" s="61" t="s">
        <v>99</v>
      </c>
      <c r="E512" s="62">
        <v>40</v>
      </c>
      <c r="F512" s="62">
        <v>252960</v>
      </c>
      <c r="G512" s="62">
        <v>26910</v>
      </c>
      <c r="H512" s="62">
        <v>56.06</v>
      </c>
      <c r="I512" s="62">
        <v>6324</v>
      </c>
      <c r="J512" s="62">
        <v>235252.8</v>
      </c>
      <c r="K512" s="62">
        <v>0</v>
      </c>
      <c r="L512" s="63"/>
      <c r="M512" s="63"/>
      <c r="N512" s="63"/>
      <c r="O512" s="63"/>
      <c r="P512" s="63"/>
      <c r="Q512" s="63"/>
      <c r="R512" s="63"/>
      <c r="S512" s="63"/>
      <c r="T512" s="63"/>
      <c r="U512" s="63"/>
      <c r="V512" s="63"/>
      <c r="W512" s="63"/>
      <c r="X512" s="63"/>
      <c r="Y512" s="63"/>
      <c r="Z512" s="62">
        <v>0</v>
      </c>
      <c r="AA512" s="63"/>
      <c r="AB512" s="63"/>
      <c r="AC512" s="62">
        <v>0</v>
      </c>
    </row>
    <row r="513" spans="1:29" x14ac:dyDescent="0.25">
      <c r="A513" s="61" t="s">
        <v>241</v>
      </c>
      <c r="B513" s="61" t="s">
        <v>242</v>
      </c>
      <c r="C513" s="62">
        <v>2011</v>
      </c>
      <c r="D513" s="61" t="s">
        <v>89</v>
      </c>
      <c r="E513" s="62">
        <v>69</v>
      </c>
      <c r="F513" s="62">
        <v>322080</v>
      </c>
      <c r="G513" s="62">
        <v>38592</v>
      </c>
      <c r="H513" s="62">
        <v>46.61</v>
      </c>
      <c r="I513" s="62">
        <v>4667.83</v>
      </c>
      <c r="J513" s="62">
        <v>299534.40000000002</v>
      </c>
      <c r="K513" s="62">
        <v>28908.83</v>
      </c>
      <c r="L513" s="62">
        <v>50481</v>
      </c>
      <c r="M513" s="62">
        <v>60.97</v>
      </c>
      <c r="N513" s="62">
        <v>418.97</v>
      </c>
      <c r="O513" s="62">
        <v>348620.21</v>
      </c>
      <c r="P513" s="63"/>
      <c r="Q513" s="63"/>
      <c r="R513" s="63"/>
      <c r="S513" s="63"/>
      <c r="T513" s="63"/>
      <c r="U513" s="63"/>
      <c r="V513" s="63"/>
      <c r="W513" s="63"/>
      <c r="X513" s="63"/>
      <c r="Y513" s="63"/>
      <c r="Z513" s="62">
        <v>113100</v>
      </c>
      <c r="AA513" s="62">
        <v>21458</v>
      </c>
      <c r="AB513" s="62">
        <v>25.92</v>
      </c>
      <c r="AC513" s="62">
        <v>1639.13</v>
      </c>
    </row>
    <row r="514" spans="1:29" ht="30" x14ac:dyDescent="0.25">
      <c r="A514" s="61" t="s">
        <v>277</v>
      </c>
      <c r="B514" s="61" t="s">
        <v>278</v>
      </c>
      <c r="C514" s="62">
        <v>2009</v>
      </c>
      <c r="D514" s="61" t="s">
        <v>75</v>
      </c>
      <c r="E514" s="62">
        <v>12</v>
      </c>
      <c r="F514" s="62">
        <v>3769</v>
      </c>
      <c r="G514" s="62">
        <v>628</v>
      </c>
      <c r="H514" s="62">
        <v>4.3600000000000003</v>
      </c>
      <c r="I514" s="62">
        <v>314.08</v>
      </c>
      <c r="J514" s="62">
        <v>3505.17</v>
      </c>
      <c r="K514" s="62">
        <v>0</v>
      </c>
      <c r="L514" s="63"/>
      <c r="M514" s="63"/>
      <c r="N514" s="63"/>
      <c r="O514" s="63"/>
      <c r="P514" s="63"/>
      <c r="Q514" s="63"/>
      <c r="R514" s="63"/>
      <c r="S514" s="63"/>
      <c r="T514" s="63"/>
      <c r="U514" s="63"/>
      <c r="V514" s="63"/>
      <c r="W514" s="63"/>
      <c r="X514" s="63"/>
      <c r="Y514" s="63"/>
      <c r="Z514" s="62">
        <v>139820.51999999999</v>
      </c>
      <c r="AA514" s="62">
        <v>5288</v>
      </c>
      <c r="AB514" s="62">
        <v>36.72</v>
      </c>
      <c r="AC514" s="62">
        <v>11651.71</v>
      </c>
    </row>
    <row r="515" spans="1:29" ht="30" x14ac:dyDescent="0.25">
      <c r="A515" s="61" t="s">
        <v>367</v>
      </c>
      <c r="B515" s="61" t="s">
        <v>368</v>
      </c>
      <c r="C515" s="62">
        <v>2017</v>
      </c>
      <c r="D515" s="61" t="s">
        <v>150</v>
      </c>
      <c r="E515" s="62">
        <v>8</v>
      </c>
      <c r="F515" s="63"/>
      <c r="G515" s="63"/>
      <c r="H515" s="63"/>
      <c r="I515" s="63"/>
      <c r="J515" s="63"/>
      <c r="K515" s="62">
        <v>0</v>
      </c>
      <c r="L515" s="63"/>
      <c r="M515" s="63"/>
      <c r="N515" s="63"/>
      <c r="O515" s="63"/>
      <c r="P515" s="63"/>
      <c r="Q515" s="63"/>
      <c r="R515" s="63"/>
      <c r="S515" s="63"/>
      <c r="T515" s="63"/>
      <c r="U515" s="63"/>
      <c r="V515" s="63"/>
      <c r="W515" s="63"/>
      <c r="X515" s="63"/>
      <c r="Y515" s="63"/>
      <c r="Z515" s="62">
        <v>0</v>
      </c>
      <c r="AA515" s="63"/>
      <c r="AB515" s="63"/>
      <c r="AC515" s="62">
        <v>0</v>
      </c>
    </row>
    <row r="516" spans="1:29" ht="45" x14ac:dyDescent="0.25">
      <c r="A516" s="61" t="s">
        <v>326</v>
      </c>
      <c r="B516" s="61" t="s">
        <v>327</v>
      </c>
      <c r="C516" s="62">
        <v>2018</v>
      </c>
      <c r="D516" s="61" t="s">
        <v>94</v>
      </c>
      <c r="E516" s="62">
        <v>10</v>
      </c>
      <c r="F516" s="62">
        <v>53661</v>
      </c>
      <c r="G516" s="62">
        <v>9074</v>
      </c>
      <c r="H516" s="62">
        <v>75.62</v>
      </c>
      <c r="I516" s="62">
        <v>5366.1</v>
      </c>
      <c r="J516" s="62">
        <v>49904.73</v>
      </c>
      <c r="K516" s="62">
        <v>0</v>
      </c>
      <c r="L516" s="63"/>
      <c r="M516" s="63"/>
      <c r="N516" s="63"/>
      <c r="O516" s="63"/>
      <c r="P516" s="62">
        <v>4756</v>
      </c>
      <c r="Q516" s="62">
        <v>9001</v>
      </c>
      <c r="R516" s="62">
        <v>75.010000000000005</v>
      </c>
      <c r="S516" s="62">
        <v>475</v>
      </c>
      <c r="T516" s="62">
        <v>60253.760000000002</v>
      </c>
      <c r="U516" s="63"/>
      <c r="V516" s="63"/>
      <c r="W516" s="63"/>
      <c r="X516" s="63"/>
      <c r="Y516" s="63"/>
      <c r="Z516" s="62">
        <v>68860</v>
      </c>
      <c r="AA516" s="62">
        <v>6162</v>
      </c>
      <c r="AB516" s="62">
        <v>51.35</v>
      </c>
      <c r="AC516" s="62">
        <v>6886</v>
      </c>
    </row>
    <row r="517" spans="1:29" x14ac:dyDescent="0.25">
      <c r="A517" s="61" t="s">
        <v>374</v>
      </c>
      <c r="B517" s="61" t="s">
        <v>375</v>
      </c>
      <c r="C517" s="62">
        <v>2017</v>
      </c>
      <c r="D517" s="61" t="s">
        <v>438</v>
      </c>
      <c r="E517" s="62">
        <v>8</v>
      </c>
      <c r="F517" s="63"/>
      <c r="G517" s="63"/>
      <c r="H517" s="63"/>
      <c r="I517" s="63"/>
      <c r="J517" s="63"/>
      <c r="K517" s="62">
        <v>0</v>
      </c>
      <c r="L517" s="63"/>
      <c r="M517" s="63"/>
      <c r="N517" s="63"/>
      <c r="O517" s="63"/>
      <c r="P517" s="63"/>
      <c r="Q517" s="63"/>
      <c r="R517" s="63"/>
      <c r="S517" s="63"/>
      <c r="T517" s="63"/>
      <c r="U517" s="63"/>
      <c r="V517" s="63"/>
      <c r="W517" s="63"/>
      <c r="X517" s="63"/>
      <c r="Y517" s="63"/>
      <c r="Z517" s="62">
        <v>0</v>
      </c>
      <c r="AA517" s="63"/>
      <c r="AB517" s="63"/>
      <c r="AC517" s="62">
        <v>0</v>
      </c>
    </row>
    <row r="518" spans="1:29" x14ac:dyDescent="0.25">
      <c r="A518" s="61" t="s">
        <v>376</v>
      </c>
      <c r="B518" s="61" t="s">
        <v>377</v>
      </c>
      <c r="C518" s="62">
        <v>2009</v>
      </c>
      <c r="D518" s="61" t="s">
        <v>78</v>
      </c>
      <c r="E518" s="62">
        <v>42</v>
      </c>
      <c r="F518" s="62">
        <v>267547</v>
      </c>
      <c r="G518" s="62">
        <v>38808</v>
      </c>
      <c r="H518" s="62">
        <v>77</v>
      </c>
      <c r="I518" s="62">
        <v>6370.17</v>
      </c>
      <c r="J518" s="62">
        <v>248818.71</v>
      </c>
      <c r="K518" s="62">
        <v>20175.560000000001</v>
      </c>
      <c r="L518" s="62">
        <v>30958</v>
      </c>
      <c r="M518" s="62">
        <v>61.42</v>
      </c>
      <c r="N518" s="62">
        <v>480.37</v>
      </c>
      <c r="O518" s="62">
        <v>243303.1</v>
      </c>
      <c r="P518" s="63"/>
      <c r="Q518" s="63"/>
      <c r="R518" s="63"/>
      <c r="S518" s="63"/>
      <c r="T518" s="63"/>
      <c r="U518" s="63"/>
      <c r="V518" s="63"/>
      <c r="W518" s="63"/>
      <c r="X518" s="63"/>
      <c r="Y518" s="63"/>
      <c r="Z518" s="62">
        <v>209220</v>
      </c>
      <c r="AA518" s="62">
        <v>12009</v>
      </c>
      <c r="AB518" s="62">
        <v>23.83</v>
      </c>
      <c r="AC518" s="62">
        <v>4981.43</v>
      </c>
    </row>
    <row r="519" spans="1:29" x14ac:dyDescent="0.25">
      <c r="A519" s="61" t="s">
        <v>420</v>
      </c>
      <c r="B519" s="61" t="s">
        <v>421</v>
      </c>
      <c r="C519" s="62">
        <v>2016</v>
      </c>
      <c r="D519" s="61" t="s">
        <v>78</v>
      </c>
      <c r="E519" s="62">
        <v>39</v>
      </c>
      <c r="F519" s="62">
        <v>102373</v>
      </c>
      <c r="G519" s="62">
        <v>20920</v>
      </c>
      <c r="H519" s="62">
        <v>44.7</v>
      </c>
      <c r="I519" s="62">
        <v>2624.95</v>
      </c>
      <c r="J519" s="62">
        <v>95206.89</v>
      </c>
      <c r="K519" s="62">
        <v>26314.26</v>
      </c>
      <c r="L519" s="62">
        <v>30908</v>
      </c>
      <c r="M519" s="62">
        <v>66.040000000000006</v>
      </c>
      <c r="N519" s="62">
        <v>674.72</v>
      </c>
      <c r="O519" s="62">
        <v>317331.53000000003</v>
      </c>
      <c r="P519" s="63"/>
      <c r="Q519" s="63"/>
      <c r="R519" s="63"/>
      <c r="S519" s="63"/>
      <c r="T519" s="63"/>
      <c r="U519" s="63"/>
      <c r="V519" s="63"/>
      <c r="W519" s="63"/>
      <c r="X519" s="63"/>
      <c r="Y519" s="63"/>
      <c r="Z519" s="62">
        <v>1292</v>
      </c>
      <c r="AA519" s="62">
        <v>15418</v>
      </c>
      <c r="AB519" s="62">
        <v>32.94</v>
      </c>
      <c r="AC519" s="62">
        <v>33.130000000000003</v>
      </c>
    </row>
    <row r="520" spans="1:29" x14ac:dyDescent="0.25">
      <c r="A520" s="61" t="s">
        <v>444</v>
      </c>
      <c r="B520" s="61" t="s">
        <v>445</v>
      </c>
      <c r="C520" s="62">
        <v>2010</v>
      </c>
      <c r="D520" s="61" t="s">
        <v>78</v>
      </c>
      <c r="E520" s="62">
        <v>40</v>
      </c>
      <c r="F520" s="62">
        <v>385640</v>
      </c>
      <c r="G520" s="62">
        <v>59896</v>
      </c>
      <c r="H520" s="62">
        <v>124.78</v>
      </c>
      <c r="I520" s="62">
        <v>9641</v>
      </c>
      <c r="J520" s="62">
        <v>358645.2</v>
      </c>
      <c r="K520" s="62">
        <v>0</v>
      </c>
      <c r="L520" s="63"/>
      <c r="M520" s="63"/>
      <c r="N520" s="63"/>
      <c r="O520" s="63"/>
      <c r="P520" s="63"/>
      <c r="Q520" s="63"/>
      <c r="R520" s="63"/>
      <c r="S520" s="63"/>
      <c r="T520" s="63"/>
      <c r="U520" s="63"/>
      <c r="V520" s="63"/>
      <c r="W520" s="63"/>
      <c r="X520" s="63"/>
      <c r="Y520" s="63"/>
      <c r="Z520" s="62">
        <v>0</v>
      </c>
      <c r="AA520" s="62">
        <v>24724</v>
      </c>
      <c r="AB520" s="62">
        <v>51.51</v>
      </c>
      <c r="AC520" s="62">
        <v>0</v>
      </c>
    </row>
    <row r="521" spans="1:29" x14ac:dyDescent="0.25">
      <c r="A521" s="61" t="s">
        <v>332</v>
      </c>
      <c r="B521" s="61" t="s">
        <v>333</v>
      </c>
      <c r="C521" s="62">
        <v>2007</v>
      </c>
      <c r="D521" s="61" t="s">
        <v>78</v>
      </c>
      <c r="E521" s="62">
        <v>64</v>
      </c>
      <c r="F521" s="62">
        <v>262155</v>
      </c>
      <c r="G521" s="62">
        <v>47290</v>
      </c>
      <c r="H521" s="62">
        <v>61.58</v>
      </c>
      <c r="I521" s="62">
        <v>4096.17</v>
      </c>
      <c r="J521" s="62">
        <v>243804.15</v>
      </c>
      <c r="K521" s="62">
        <v>40453.93</v>
      </c>
      <c r="L521" s="62">
        <v>49787</v>
      </c>
      <c r="M521" s="62">
        <v>64.83</v>
      </c>
      <c r="N521" s="62">
        <v>632.09</v>
      </c>
      <c r="O521" s="62">
        <v>487846.06</v>
      </c>
      <c r="P521" s="63"/>
      <c r="Q521" s="63"/>
      <c r="R521" s="63"/>
      <c r="S521" s="63"/>
      <c r="T521" s="63"/>
      <c r="U521" s="63"/>
      <c r="V521" s="63"/>
      <c r="W521" s="63"/>
      <c r="X521" s="63"/>
      <c r="Y521" s="63"/>
      <c r="Z521" s="62">
        <v>205546</v>
      </c>
      <c r="AA521" s="62">
        <v>31840</v>
      </c>
      <c r="AB521" s="62">
        <v>41.46</v>
      </c>
      <c r="AC521" s="62">
        <v>3211.66</v>
      </c>
    </row>
    <row r="522" spans="1:29" ht="30" x14ac:dyDescent="0.25">
      <c r="A522" s="61" t="s">
        <v>446</v>
      </c>
      <c r="B522" s="61" t="s">
        <v>447</v>
      </c>
      <c r="C522" s="62">
        <v>2011</v>
      </c>
      <c r="D522" s="61" t="s">
        <v>75</v>
      </c>
      <c r="E522" s="62">
        <v>14</v>
      </c>
      <c r="F522" s="62">
        <v>989</v>
      </c>
      <c r="G522" s="62">
        <v>328</v>
      </c>
      <c r="H522" s="62">
        <v>1.95</v>
      </c>
      <c r="I522" s="62">
        <v>70.64</v>
      </c>
      <c r="J522" s="62">
        <v>919.77</v>
      </c>
      <c r="K522" s="62">
        <v>0</v>
      </c>
      <c r="L522" s="63"/>
      <c r="M522" s="63"/>
      <c r="N522" s="63"/>
      <c r="O522" s="63"/>
      <c r="P522" s="63"/>
      <c r="Q522" s="63"/>
      <c r="R522" s="63"/>
      <c r="S522" s="63"/>
      <c r="T522" s="63"/>
      <c r="U522" s="62">
        <v>103</v>
      </c>
      <c r="V522" s="62">
        <v>390</v>
      </c>
      <c r="W522" s="62">
        <v>2.3199999999999998</v>
      </c>
      <c r="X522" s="62">
        <v>7</v>
      </c>
      <c r="Y522" s="62">
        <v>2305.5500000000002</v>
      </c>
      <c r="Z522" s="62">
        <v>578718</v>
      </c>
      <c r="AA522" s="62">
        <v>25296</v>
      </c>
      <c r="AB522" s="62">
        <v>150.57</v>
      </c>
      <c r="AC522" s="62">
        <v>41337</v>
      </c>
    </row>
    <row r="523" spans="1:29" x14ac:dyDescent="0.25">
      <c r="A523" s="61" t="s">
        <v>184</v>
      </c>
      <c r="B523" s="61" t="s">
        <v>185</v>
      </c>
      <c r="C523" s="62">
        <v>2015</v>
      </c>
      <c r="D523" s="61" t="s">
        <v>75</v>
      </c>
      <c r="E523" s="62">
        <v>14</v>
      </c>
      <c r="F523" s="63"/>
      <c r="G523" s="63"/>
      <c r="H523" s="63"/>
      <c r="I523" s="63"/>
      <c r="J523" s="63"/>
      <c r="K523" s="62">
        <v>0</v>
      </c>
      <c r="L523" s="63"/>
      <c r="M523" s="63"/>
      <c r="N523" s="63"/>
      <c r="O523" s="63"/>
      <c r="P523" s="63"/>
      <c r="Q523" s="63"/>
      <c r="R523" s="63"/>
      <c r="S523" s="63"/>
      <c r="T523" s="63"/>
      <c r="U523" s="63"/>
      <c r="V523" s="63"/>
      <c r="W523" s="63"/>
      <c r="X523" s="63"/>
      <c r="Y523" s="63"/>
      <c r="Z523" s="62">
        <v>0</v>
      </c>
      <c r="AA523" s="63"/>
      <c r="AB523" s="63"/>
      <c r="AC523" s="62">
        <v>0</v>
      </c>
    </row>
    <row r="524" spans="1:29" ht="30" x14ac:dyDescent="0.25">
      <c r="A524" s="61" t="s">
        <v>361</v>
      </c>
      <c r="B524" s="61" t="s">
        <v>362</v>
      </c>
      <c r="C524" s="62">
        <v>2015</v>
      </c>
      <c r="D524" s="61" t="s">
        <v>99</v>
      </c>
      <c r="E524" s="62">
        <v>64</v>
      </c>
      <c r="F524" s="62">
        <v>552840</v>
      </c>
      <c r="G524" s="62">
        <v>110203</v>
      </c>
      <c r="H524" s="62">
        <v>143.49</v>
      </c>
      <c r="I524" s="62">
        <v>8638.1299999999992</v>
      </c>
      <c r="J524" s="62">
        <v>514141.2</v>
      </c>
      <c r="K524" s="62">
        <v>0</v>
      </c>
      <c r="L524" s="63"/>
      <c r="M524" s="63"/>
      <c r="N524" s="63"/>
      <c r="O524" s="63"/>
      <c r="P524" s="63"/>
      <c r="Q524" s="63"/>
      <c r="R524" s="63"/>
      <c r="S524" s="63"/>
      <c r="T524" s="63"/>
      <c r="U524" s="63"/>
      <c r="V524" s="63"/>
      <c r="W524" s="63"/>
      <c r="X524" s="63"/>
      <c r="Y524" s="63"/>
      <c r="Z524" s="62">
        <v>200.39</v>
      </c>
      <c r="AA524" s="62">
        <v>28443</v>
      </c>
      <c r="AB524" s="62">
        <v>37.04</v>
      </c>
      <c r="AC524" s="62">
        <v>3.13</v>
      </c>
    </row>
    <row r="525" spans="1:29" x14ac:dyDescent="0.25">
      <c r="A525" s="61" t="s">
        <v>229</v>
      </c>
      <c r="B525" s="61" t="s">
        <v>230</v>
      </c>
      <c r="C525" s="62">
        <v>2006</v>
      </c>
      <c r="D525" s="61" t="s">
        <v>99</v>
      </c>
      <c r="E525" s="62">
        <v>154</v>
      </c>
      <c r="F525" s="62">
        <v>1180273</v>
      </c>
      <c r="G525" s="62">
        <v>184250</v>
      </c>
      <c r="H525" s="62">
        <v>99.7</v>
      </c>
      <c r="I525" s="62">
        <v>7664.11</v>
      </c>
      <c r="J525" s="62">
        <v>1097653.8899999999</v>
      </c>
      <c r="K525" s="62">
        <v>16835.919999999998</v>
      </c>
      <c r="L525" s="62">
        <v>25081</v>
      </c>
      <c r="M525" s="62">
        <v>13.57</v>
      </c>
      <c r="N525" s="62">
        <v>109.32</v>
      </c>
      <c r="O525" s="62">
        <v>203029.36</v>
      </c>
      <c r="P525" s="63"/>
      <c r="Q525" s="63"/>
      <c r="R525" s="63"/>
      <c r="S525" s="63"/>
      <c r="T525" s="63"/>
      <c r="U525" s="63"/>
      <c r="V525" s="63"/>
      <c r="W525" s="63"/>
      <c r="X525" s="63"/>
      <c r="Y525" s="63"/>
      <c r="Z525" s="62">
        <v>2080054</v>
      </c>
      <c r="AA525" s="62">
        <v>52026</v>
      </c>
      <c r="AB525" s="62">
        <v>28.15</v>
      </c>
      <c r="AC525" s="62">
        <v>13506.84</v>
      </c>
    </row>
    <row r="526" spans="1:29" x14ac:dyDescent="0.25">
      <c r="A526" s="61" t="s">
        <v>184</v>
      </c>
      <c r="B526" s="61" t="s">
        <v>185</v>
      </c>
      <c r="C526" s="62">
        <v>2011</v>
      </c>
      <c r="D526" s="61" t="s">
        <v>99</v>
      </c>
      <c r="E526" s="62">
        <v>66</v>
      </c>
      <c r="F526" s="62">
        <v>191920</v>
      </c>
      <c r="G526" s="62">
        <v>26056</v>
      </c>
      <c r="H526" s="62">
        <v>32.9</v>
      </c>
      <c r="I526" s="62">
        <v>2907.88</v>
      </c>
      <c r="J526" s="62">
        <v>178485.6</v>
      </c>
      <c r="K526" s="62">
        <v>0</v>
      </c>
      <c r="L526" s="63"/>
      <c r="M526" s="63"/>
      <c r="N526" s="63"/>
      <c r="O526" s="63"/>
      <c r="P526" s="62">
        <v>2499</v>
      </c>
      <c r="Q526" s="62">
        <v>7142</v>
      </c>
      <c r="R526" s="62">
        <v>9.02</v>
      </c>
      <c r="S526" s="62">
        <v>37</v>
      </c>
      <c r="T526" s="62">
        <v>31659.83</v>
      </c>
      <c r="U526" s="62">
        <v>14808</v>
      </c>
      <c r="V526" s="62">
        <v>46669</v>
      </c>
      <c r="W526" s="62">
        <v>58.93</v>
      </c>
      <c r="X526" s="62">
        <v>224</v>
      </c>
      <c r="Y526" s="62">
        <v>331462.27</v>
      </c>
      <c r="Z526" s="62">
        <v>0</v>
      </c>
      <c r="AA526" s="63"/>
      <c r="AB526" s="63"/>
      <c r="AC526" s="62">
        <v>0</v>
      </c>
    </row>
    <row r="527" spans="1:29" x14ac:dyDescent="0.25">
      <c r="A527" s="61" t="s">
        <v>229</v>
      </c>
      <c r="B527" s="61" t="s">
        <v>230</v>
      </c>
      <c r="C527" s="62">
        <v>2005</v>
      </c>
      <c r="D527" s="61" t="s">
        <v>373</v>
      </c>
      <c r="E527" s="62">
        <v>12</v>
      </c>
      <c r="F527" s="63"/>
      <c r="G527" s="63"/>
      <c r="H527" s="63"/>
      <c r="I527" s="63"/>
      <c r="J527" s="63"/>
      <c r="K527" s="62">
        <v>0</v>
      </c>
      <c r="L527" s="63"/>
      <c r="M527" s="63"/>
      <c r="N527" s="63"/>
      <c r="O527" s="63"/>
      <c r="P527" s="63"/>
      <c r="Q527" s="63"/>
      <c r="R527" s="63"/>
      <c r="S527" s="63"/>
      <c r="T527" s="63"/>
      <c r="U527" s="63"/>
      <c r="V527" s="63"/>
      <c r="W527" s="63"/>
      <c r="X527" s="63"/>
      <c r="Y527" s="63"/>
      <c r="Z527" s="62">
        <v>291000</v>
      </c>
      <c r="AA527" s="62">
        <v>6855</v>
      </c>
      <c r="AB527" s="62">
        <v>47.6</v>
      </c>
      <c r="AC527" s="62">
        <v>24250</v>
      </c>
    </row>
    <row r="528" spans="1:29" ht="30" x14ac:dyDescent="0.25">
      <c r="A528" s="61" t="s">
        <v>448</v>
      </c>
      <c r="B528" s="61" t="s">
        <v>449</v>
      </c>
      <c r="C528" s="62">
        <v>2006</v>
      </c>
      <c r="D528" s="61" t="s">
        <v>78</v>
      </c>
      <c r="E528" s="62">
        <v>30</v>
      </c>
      <c r="F528" s="62">
        <v>72763</v>
      </c>
      <c r="G528" s="62">
        <v>13312</v>
      </c>
      <c r="H528" s="62">
        <v>36.979999999999997</v>
      </c>
      <c r="I528" s="62">
        <v>2425.4299999999998</v>
      </c>
      <c r="J528" s="62">
        <v>67669.59</v>
      </c>
      <c r="K528" s="62">
        <v>11445.49</v>
      </c>
      <c r="L528" s="62">
        <v>20269</v>
      </c>
      <c r="M528" s="62">
        <v>56.3</v>
      </c>
      <c r="N528" s="62">
        <v>381.52</v>
      </c>
      <c r="O528" s="62">
        <v>138024.60999999999</v>
      </c>
      <c r="P528" s="63"/>
      <c r="Q528" s="63"/>
      <c r="R528" s="63"/>
      <c r="S528" s="63"/>
      <c r="T528" s="63"/>
      <c r="U528" s="63"/>
      <c r="V528" s="63"/>
      <c r="W528" s="63"/>
      <c r="X528" s="63"/>
      <c r="Y528" s="63"/>
      <c r="Z528" s="62">
        <v>0</v>
      </c>
      <c r="AA528" s="62">
        <v>8004</v>
      </c>
      <c r="AB528" s="62">
        <v>22.23</v>
      </c>
      <c r="AC528" s="62">
        <v>0</v>
      </c>
    </row>
    <row r="529" spans="1:29" ht="30" x14ac:dyDescent="0.25">
      <c r="A529" s="61" t="s">
        <v>450</v>
      </c>
      <c r="B529" s="61" t="s">
        <v>451</v>
      </c>
      <c r="C529" s="62">
        <v>2017</v>
      </c>
      <c r="D529" s="61" t="s">
        <v>99</v>
      </c>
      <c r="E529" s="62">
        <v>64</v>
      </c>
      <c r="F529" s="62">
        <v>210400</v>
      </c>
      <c r="G529" s="62">
        <v>35502</v>
      </c>
      <c r="H529" s="62">
        <v>46.23</v>
      </c>
      <c r="I529" s="62">
        <v>3287.5</v>
      </c>
      <c r="J529" s="62">
        <v>195672</v>
      </c>
      <c r="K529" s="62">
        <v>23811.83</v>
      </c>
      <c r="L529" s="62">
        <v>32315</v>
      </c>
      <c r="M529" s="62">
        <v>42.08</v>
      </c>
      <c r="N529" s="62">
        <v>372.06</v>
      </c>
      <c r="O529" s="62">
        <v>287154.03999999998</v>
      </c>
      <c r="P529" s="63"/>
      <c r="Q529" s="63"/>
      <c r="R529" s="63"/>
      <c r="S529" s="63"/>
      <c r="T529" s="63"/>
      <c r="U529" s="63"/>
      <c r="V529" s="63"/>
      <c r="W529" s="63"/>
      <c r="X529" s="63"/>
      <c r="Y529" s="63"/>
      <c r="Z529" s="62">
        <v>93.31</v>
      </c>
      <c r="AA529" s="62">
        <v>41849</v>
      </c>
      <c r="AB529" s="62">
        <v>54.49</v>
      </c>
      <c r="AC529" s="62">
        <v>1.46</v>
      </c>
    </row>
    <row r="530" spans="1:29" ht="30" x14ac:dyDescent="0.25">
      <c r="A530" s="61" t="s">
        <v>87</v>
      </c>
      <c r="B530" s="61" t="s">
        <v>88</v>
      </c>
      <c r="C530" s="62">
        <v>2013</v>
      </c>
      <c r="D530" s="61" t="s">
        <v>86</v>
      </c>
      <c r="E530" s="62">
        <v>24</v>
      </c>
      <c r="F530" s="62">
        <v>60041</v>
      </c>
      <c r="G530" s="62">
        <v>10956</v>
      </c>
      <c r="H530" s="62">
        <v>38.04</v>
      </c>
      <c r="I530" s="62">
        <v>2501.71</v>
      </c>
      <c r="J530" s="62">
        <v>55838.13</v>
      </c>
      <c r="K530" s="62">
        <v>5828.32</v>
      </c>
      <c r="L530" s="62">
        <v>5683</v>
      </c>
      <c r="M530" s="62">
        <v>19.73</v>
      </c>
      <c r="N530" s="62">
        <v>242.85</v>
      </c>
      <c r="O530" s="62">
        <v>70285.48</v>
      </c>
      <c r="P530" s="63"/>
      <c r="Q530" s="63"/>
      <c r="R530" s="63"/>
      <c r="S530" s="63"/>
      <c r="T530" s="63"/>
      <c r="U530" s="63"/>
      <c r="V530" s="63"/>
      <c r="W530" s="63"/>
      <c r="X530" s="63"/>
      <c r="Y530" s="63"/>
      <c r="Z530" s="62">
        <v>96066</v>
      </c>
      <c r="AA530" s="62">
        <v>12249</v>
      </c>
      <c r="AB530" s="62">
        <v>42.53</v>
      </c>
      <c r="AC530" s="62">
        <v>4002.75</v>
      </c>
    </row>
    <row r="531" spans="1:29" ht="30" x14ac:dyDescent="0.25">
      <c r="A531" s="61" t="s">
        <v>224</v>
      </c>
      <c r="B531" s="61" t="s">
        <v>225</v>
      </c>
      <c r="C531" s="62">
        <v>2008</v>
      </c>
      <c r="D531" s="61" t="s">
        <v>150</v>
      </c>
      <c r="E531" s="62">
        <v>8</v>
      </c>
      <c r="F531" s="63"/>
      <c r="G531" s="63"/>
      <c r="H531" s="63"/>
      <c r="I531" s="63"/>
      <c r="J531" s="63"/>
      <c r="K531" s="62">
        <v>0</v>
      </c>
      <c r="L531" s="63"/>
      <c r="M531" s="63"/>
      <c r="N531" s="63"/>
      <c r="O531" s="63"/>
      <c r="P531" s="63"/>
      <c r="Q531" s="63"/>
      <c r="R531" s="63"/>
      <c r="S531" s="63"/>
      <c r="T531" s="63"/>
      <c r="U531" s="63"/>
      <c r="V531" s="63"/>
      <c r="W531" s="63"/>
      <c r="X531" s="63"/>
      <c r="Y531" s="63"/>
      <c r="Z531" s="62">
        <v>0</v>
      </c>
      <c r="AA531" s="63"/>
      <c r="AB531" s="63"/>
      <c r="AC531" s="62">
        <v>0</v>
      </c>
    </row>
    <row r="532" spans="1:29" ht="45" x14ac:dyDescent="0.25">
      <c r="A532" s="61" t="s">
        <v>109</v>
      </c>
      <c r="B532" s="61" t="s">
        <v>110</v>
      </c>
      <c r="C532" s="62">
        <v>2004</v>
      </c>
      <c r="D532" s="61" t="s">
        <v>78</v>
      </c>
      <c r="E532" s="62">
        <v>20</v>
      </c>
      <c r="F532" s="62">
        <v>178720</v>
      </c>
      <c r="G532" s="62">
        <v>17522</v>
      </c>
      <c r="H532" s="62">
        <v>73.010000000000005</v>
      </c>
      <c r="I532" s="62">
        <v>8936</v>
      </c>
      <c r="J532" s="62">
        <v>166209.60000000001</v>
      </c>
      <c r="K532" s="62">
        <v>0</v>
      </c>
      <c r="L532" s="63"/>
      <c r="M532" s="63"/>
      <c r="N532" s="63"/>
      <c r="O532" s="63"/>
      <c r="P532" s="62">
        <v>2052</v>
      </c>
      <c r="Q532" s="62">
        <v>2783</v>
      </c>
      <c r="R532" s="62">
        <v>11.6</v>
      </c>
      <c r="S532" s="62">
        <v>102</v>
      </c>
      <c r="T532" s="62">
        <v>25996.79</v>
      </c>
      <c r="U532" s="63"/>
      <c r="V532" s="63"/>
      <c r="W532" s="63"/>
      <c r="X532" s="63"/>
      <c r="Y532" s="63"/>
      <c r="Z532" s="62">
        <v>2911.57</v>
      </c>
      <c r="AA532" s="62">
        <v>7176</v>
      </c>
      <c r="AB532" s="62">
        <v>29.9</v>
      </c>
      <c r="AC532" s="62">
        <v>145.58000000000001</v>
      </c>
    </row>
    <row r="533" spans="1:29" ht="30" x14ac:dyDescent="0.25">
      <c r="A533" s="61" t="s">
        <v>452</v>
      </c>
      <c r="B533" s="61" t="s">
        <v>453</v>
      </c>
      <c r="C533" s="62">
        <v>2012</v>
      </c>
      <c r="D533" s="61" t="s">
        <v>99</v>
      </c>
      <c r="E533" s="62">
        <v>36</v>
      </c>
      <c r="F533" s="62">
        <v>54068</v>
      </c>
      <c r="G533" s="62">
        <v>7885</v>
      </c>
      <c r="H533" s="62">
        <v>18.25</v>
      </c>
      <c r="I533" s="62">
        <v>1501.89</v>
      </c>
      <c r="J533" s="62">
        <v>50283.24</v>
      </c>
      <c r="K533" s="62">
        <v>6789.52</v>
      </c>
      <c r="L533" s="62">
        <v>6493</v>
      </c>
      <c r="M533" s="62">
        <v>15.03</v>
      </c>
      <c r="N533" s="62">
        <v>188.6</v>
      </c>
      <c r="O533" s="62">
        <v>81876.92</v>
      </c>
      <c r="P533" s="63"/>
      <c r="Q533" s="63"/>
      <c r="R533" s="63"/>
      <c r="S533" s="63"/>
      <c r="T533" s="63"/>
      <c r="U533" s="63"/>
      <c r="V533" s="63"/>
      <c r="W533" s="63"/>
      <c r="X533" s="63"/>
      <c r="Y533" s="63"/>
      <c r="Z533" s="62">
        <v>18.53</v>
      </c>
      <c r="AA533" s="62">
        <v>673</v>
      </c>
      <c r="AB533" s="62">
        <v>1.56</v>
      </c>
      <c r="AC533" s="62">
        <v>0.51</v>
      </c>
    </row>
    <row r="534" spans="1:29" x14ac:dyDescent="0.25">
      <c r="A534" s="61" t="s">
        <v>454</v>
      </c>
      <c r="B534" s="61" t="s">
        <v>455</v>
      </c>
      <c r="C534" s="62">
        <v>2005</v>
      </c>
      <c r="D534" s="61" t="s">
        <v>75</v>
      </c>
      <c r="E534" s="62">
        <v>8</v>
      </c>
      <c r="F534" s="63"/>
      <c r="G534" s="63"/>
      <c r="H534" s="63"/>
      <c r="I534" s="63"/>
      <c r="J534" s="63"/>
      <c r="K534" s="62">
        <v>42.68</v>
      </c>
      <c r="L534" s="62">
        <v>81</v>
      </c>
      <c r="M534" s="62">
        <v>0.84</v>
      </c>
      <c r="N534" s="63"/>
      <c r="O534" s="63"/>
      <c r="P534" s="63"/>
      <c r="Q534" s="63"/>
      <c r="R534" s="63"/>
      <c r="S534" s="63"/>
      <c r="T534" s="63"/>
      <c r="U534" s="63"/>
      <c r="V534" s="63"/>
      <c r="W534" s="63"/>
      <c r="X534" s="63"/>
      <c r="Y534" s="63"/>
      <c r="Z534" s="62">
        <v>667945</v>
      </c>
      <c r="AA534" s="62">
        <v>50894</v>
      </c>
      <c r="AB534" s="62">
        <v>530.15</v>
      </c>
      <c r="AC534" s="62">
        <v>83493.13</v>
      </c>
    </row>
    <row r="535" spans="1:29" x14ac:dyDescent="0.25">
      <c r="A535" s="61" t="s">
        <v>428</v>
      </c>
      <c r="B535" s="61" t="s">
        <v>429</v>
      </c>
      <c r="C535" s="62">
        <v>2017</v>
      </c>
      <c r="D535" s="61" t="s">
        <v>78</v>
      </c>
      <c r="E535" s="62">
        <v>48</v>
      </c>
      <c r="F535" s="62">
        <v>452600</v>
      </c>
      <c r="G535" s="62">
        <v>100619</v>
      </c>
      <c r="H535" s="62">
        <v>174.69</v>
      </c>
      <c r="I535" s="62">
        <v>9429.17</v>
      </c>
      <c r="J535" s="62">
        <v>420918</v>
      </c>
      <c r="K535" s="62">
        <v>0</v>
      </c>
      <c r="L535" s="63"/>
      <c r="M535" s="63"/>
      <c r="N535" s="63"/>
      <c r="O535" s="63"/>
      <c r="P535" s="63"/>
      <c r="Q535" s="63"/>
      <c r="R535" s="63"/>
      <c r="S535" s="63"/>
      <c r="T535" s="63"/>
      <c r="U535" s="63"/>
      <c r="V535" s="63"/>
      <c r="W535" s="63"/>
      <c r="X535" s="63"/>
      <c r="Y535" s="63"/>
      <c r="Z535" s="62">
        <v>0</v>
      </c>
      <c r="AA535" s="63"/>
      <c r="AB535" s="63"/>
      <c r="AC535" s="62">
        <v>0</v>
      </c>
    </row>
    <row r="536" spans="1:29" ht="45" x14ac:dyDescent="0.25">
      <c r="A536" s="61" t="s">
        <v>214</v>
      </c>
      <c r="B536" s="61" t="s">
        <v>215</v>
      </c>
      <c r="C536" s="62">
        <v>2010</v>
      </c>
      <c r="D536" s="61" t="s">
        <v>75</v>
      </c>
      <c r="E536" s="62">
        <v>9</v>
      </c>
      <c r="F536" s="62">
        <v>0</v>
      </c>
      <c r="G536" s="62">
        <v>0</v>
      </c>
      <c r="H536" s="62">
        <v>0</v>
      </c>
      <c r="I536" s="62">
        <v>0</v>
      </c>
      <c r="J536" s="62">
        <v>0</v>
      </c>
      <c r="K536" s="62">
        <v>0</v>
      </c>
      <c r="L536" s="63"/>
      <c r="M536" s="63"/>
      <c r="N536" s="63"/>
      <c r="O536" s="63"/>
      <c r="P536" s="63"/>
      <c r="Q536" s="63"/>
      <c r="R536" s="63"/>
      <c r="S536" s="63"/>
      <c r="T536" s="63"/>
      <c r="U536" s="63"/>
      <c r="V536" s="63"/>
      <c r="W536" s="63"/>
      <c r="X536" s="63"/>
      <c r="Y536" s="63"/>
      <c r="Z536" s="62">
        <v>17146</v>
      </c>
      <c r="AA536" s="62">
        <v>1421</v>
      </c>
      <c r="AB536" s="62">
        <v>13.16</v>
      </c>
      <c r="AC536" s="62">
        <v>1905.11</v>
      </c>
    </row>
    <row r="537" spans="1:29" x14ac:dyDescent="0.25">
      <c r="A537" s="61" t="s">
        <v>354</v>
      </c>
      <c r="B537" s="61" t="s">
        <v>355</v>
      </c>
      <c r="C537" s="62">
        <v>2017</v>
      </c>
      <c r="D537" s="61" t="s">
        <v>72</v>
      </c>
      <c r="E537" s="62">
        <v>28</v>
      </c>
      <c r="F537" s="62">
        <v>68558</v>
      </c>
      <c r="G537" s="62">
        <v>14635</v>
      </c>
      <c r="H537" s="62">
        <v>43.56</v>
      </c>
      <c r="I537" s="62">
        <v>2448.5</v>
      </c>
      <c r="J537" s="62">
        <v>63758.94</v>
      </c>
      <c r="K537" s="62">
        <v>13971.27</v>
      </c>
      <c r="L537" s="62">
        <v>9363</v>
      </c>
      <c r="M537" s="62">
        <v>27.87</v>
      </c>
      <c r="N537" s="62">
        <v>498.97</v>
      </c>
      <c r="O537" s="62">
        <v>168483.79</v>
      </c>
      <c r="P537" s="63"/>
      <c r="Q537" s="63"/>
      <c r="R537" s="63"/>
      <c r="S537" s="63"/>
      <c r="T537" s="63"/>
      <c r="U537" s="63"/>
      <c r="V537" s="63"/>
      <c r="W537" s="63"/>
      <c r="X537" s="63"/>
      <c r="Y537" s="63"/>
      <c r="Z537" s="62">
        <v>109600</v>
      </c>
      <c r="AA537" s="62">
        <v>3579</v>
      </c>
      <c r="AB537" s="62">
        <v>10.65</v>
      </c>
      <c r="AC537" s="62">
        <v>3914.29</v>
      </c>
    </row>
    <row r="538" spans="1:29" x14ac:dyDescent="0.25">
      <c r="A538" s="61" t="s">
        <v>456</v>
      </c>
      <c r="B538" s="61" t="s">
        <v>457</v>
      </c>
      <c r="C538" s="62">
        <v>2011</v>
      </c>
      <c r="D538" s="61" t="s">
        <v>86</v>
      </c>
      <c r="E538" s="62">
        <v>100</v>
      </c>
      <c r="F538" s="62">
        <v>42451</v>
      </c>
      <c r="G538" s="62">
        <v>11599</v>
      </c>
      <c r="H538" s="62">
        <v>9.67</v>
      </c>
      <c r="I538" s="62">
        <v>424.51</v>
      </c>
      <c r="J538" s="62">
        <v>39479.43</v>
      </c>
      <c r="K538" s="62">
        <v>0</v>
      </c>
      <c r="L538" s="63"/>
      <c r="M538" s="63"/>
      <c r="N538" s="63"/>
      <c r="O538" s="63"/>
      <c r="P538" s="63"/>
      <c r="Q538" s="63"/>
      <c r="R538" s="63"/>
      <c r="S538" s="63"/>
      <c r="T538" s="63"/>
      <c r="U538" s="63"/>
      <c r="V538" s="63"/>
      <c r="W538" s="63"/>
      <c r="X538" s="63"/>
      <c r="Y538" s="63"/>
      <c r="Z538" s="62">
        <v>2114608</v>
      </c>
      <c r="AA538" s="62">
        <v>365685</v>
      </c>
      <c r="AB538" s="62">
        <v>304.74</v>
      </c>
      <c r="AC538" s="62">
        <v>21146.080000000002</v>
      </c>
    </row>
    <row r="539" spans="1:29" x14ac:dyDescent="0.25">
      <c r="A539" s="61" t="s">
        <v>229</v>
      </c>
      <c r="B539" s="61" t="s">
        <v>230</v>
      </c>
      <c r="C539" s="62">
        <v>2003</v>
      </c>
      <c r="D539" s="61" t="s">
        <v>94</v>
      </c>
      <c r="E539" s="62">
        <v>7</v>
      </c>
      <c r="F539" s="63"/>
      <c r="G539" s="63"/>
      <c r="H539" s="63"/>
      <c r="I539" s="63"/>
      <c r="J539" s="63"/>
      <c r="K539" s="62">
        <v>0</v>
      </c>
      <c r="L539" s="63"/>
      <c r="M539" s="63"/>
      <c r="N539" s="63"/>
      <c r="O539" s="63"/>
      <c r="P539" s="63"/>
      <c r="Q539" s="63"/>
      <c r="R539" s="63"/>
      <c r="S539" s="63"/>
      <c r="T539" s="63"/>
      <c r="U539" s="63"/>
      <c r="V539" s="63"/>
      <c r="W539" s="63"/>
      <c r="X539" s="63"/>
      <c r="Y539" s="63"/>
      <c r="Z539" s="62">
        <v>0</v>
      </c>
      <c r="AA539" s="62">
        <v>2760</v>
      </c>
      <c r="AB539" s="62">
        <v>32.86</v>
      </c>
      <c r="AC539" s="62">
        <v>0</v>
      </c>
    </row>
    <row r="540" spans="1:29" x14ac:dyDescent="0.25">
      <c r="A540" s="61" t="s">
        <v>458</v>
      </c>
      <c r="B540" s="61" t="s">
        <v>459</v>
      </c>
      <c r="C540" s="62">
        <v>2014</v>
      </c>
      <c r="D540" s="61" t="s">
        <v>78</v>
      </c>
      <c r="E540" s="62">
        <v>64</v>
      </c>
      <c r="F540" s="62">
        <v>601040</v>
      </c>
      <c r="G540" s="62">
        <v>75215</v>
      </c>
      <c r="H540" s="62">
        <v>97.94</v>
      </c>
      <c r="I540" s="62">
        <v>9391.25</v>
      </c>
      <c r="J540" s="62">
        <v>558967.19999999995</v>
      </c>
      <c r="K540" s="62">
        <v>0</v>
      </c>
      <c r="L540" s="63"/>
      <c r="M540" s="63"/>
      <c r="N540" s="63"/>
      <c r="O540" s="63"/>
      <c r="P540" s="63"/>
      <c r="Q540" s="63"/>
      <c r="R540" s="63"/>
      <c r="S540" s="63"/>
      <c r="T540" s="63"/>
      <c r="U540" s="63"/>
      <c r="V540" s="63"/>
      <c r="W540" s="63"/>
      <c r="X540" s="63"/>
      <c r="Y540" s="63"/>
      <c r="Z540" s="62">
        <v>1828.63</v>
      </c>
      <c r="AA540" s="62">
        <v>14043</v>
      </c>
      <c r="AB540" s="62">
        <v>18.29</v>
      </c>
      <c r="AC540" s="62">
        <v>28.57</v>
      </c>
    </row>
    <row r="541" spans="1:29" x14ac:dyDescent="0.25">
      <c r="A541" s="61" t="s">
        <v>107</v>
      </c>
      <c r="B541" s="61" t="s">
        <v>108</v>
      </c>
      <c r="C541" s="62">
        <v>2009</v>
      </c>
      <c r="D541" s="61" t="s">
        <v>297</v>
      </c>
      <c r="E541" s="62">
        <v>48</v>
      </c>
      <c r="F541" s="62">
        <v>419</v>
      </c>
      <c r="G541" s="62">
        <v>96</v>
      </c>
      <c r="H541" s="62">
        <v>0.17</v>
      </c>
      <c r="I541" s="62">
        <v>8.73</v>
      </c>
      <c r="J541" s="62">
        <v>389.67</v>
      </c>
      <c r="K541" s="62">
        <v>143.55000000000001</v>
      </c>
      <c r="L541" s="62">
        <v>259</v>
      </c>
      <c r="M541" s="62">
        <v>0.45</v>
      </c>
      <c r="N541" s="62">
        <v>2.99</v>
      </c>
      <c r="O541" s="62">
        <v>1731.11</v>
      </c>
      <c r="P541" s="63"/>
      <c r="Q541" s="63"/>
      <c r="R541" s="63"/>
      <c r="S541" s="63"/>
      <c r="T541" s="63"/>
      <c r="U541" s="63"/>
      <c r="V541" s="63"/>
      <c r="W541" s="63"/>
      <c r="X541" s="63"/>
      <c r="Y541" s="63"/>
      <c r="Z541" s="62">
        <v>0</v>
      </c>
      <c r="AA541" s="62">
        <v>29376</v>
      </c>
      <c r="AB541" s="62">
        <v>51</v>
      </c>
      <c r="AC541" s="62">
        <v>0</v>
      </c>
    </row>
    <row r="542" spans="1:29" ht="30" x14ac:dyDescent="0.25">
      <c r="A542" s="61" t="s">
        <v>216</v>
      </c>
      <c r="B542" s="61" t="s">
        <v>217</v>
      </c>
      <c r="C542" s="62">
        <v>2006</v>
      </c>
      <c r="D542" s="61" t="s">
        <v>438</v>
      </c>
      <c r="E542" s="62">
        <v>8</v>
      </c>
      <c r="F542" s="62">
        <v>0</v>
      </c>
      <c r="G542" s="62">
        <v>0</v>
      </c>
      <c r="H542" s="62">
        <v>0</v>
      </c>
      <c r="I542" s="62">
        <v>0</v>
      </c>
      <c r="J542" s="62">
        <v>0</v>
      </c>
      <c r="K542" s="62">
        <v>0</v>
      </c>
      <c r="L542" s="62">
        <v>0</v>
      </c>
      <c r="M542" s="62">
        <v>0</v>
      </c>
      <c r="N542" s="63"/>
      <c r="O542" s="63"/>
      <c r="P542" s="63"/>
      <c r="Q542" s="63"/>
      <c r="R542" s="63"/>
      <c r="S542" s="63"/>
      <c r="T542" s="63"/>
      <c r="U542" s="63"/>
      <c r="V542" s="63"/>
      <c r="W542" s="63"/>
      <c r="X542" s="63"/>
      <c r="Y542" s="63"/>
      <c r="Z542" s="62">
        <v>0</v>
      </c>
      <c r="AA542" s="62">
        <v>0</v>
      </c>
      <c r="AB542" s="62">
        <v>0</v>
      </c>
      <c r="AC542" s="62">
        <v>0</v>
      </c>
    </row>
    <row r="543" spans="1:29" ht="45" x14ac:dyDescent="0.25">
      <c r="A543" s="61" t="s">
        <v>460</v>
      </c>
      <c r="B543" s="61" t="s">
        <v>461</v>
      </c>
      <c r="C543" s="62">
        <v>2003</v>
      </c>
      <c r="D543" s="61" t="s">
        <v>78</v>
      </c>
      <c r="E543" s="62">
        <v>48</v>
      </c>
      <c r="F543" s="62">
        <v>203900</v>
      </c>
      <c r="G543" s="62">
        <v>19411</v>
      </c>
      <c r="H543" s="62">
        <v>33.700000000000003</v>
      </c>
      <c r="I543" s="62">
        <v>4247.92</v>
      </c>
      <c r="J543" s="62">
        <v>189627</v>
      </c>
      <c r="K543" s="62">
        <v>0</v>
      </c>
      <c r="L543" s="63"/>
      <c r="M543" s="63"/>
      <c r="N543" s="63"/>
      <c r="O543" s="63"/>
      <c r="P543" s="63"/>
      <c r="Q543" s="63"/>
      <c r="R543" s="63"/>
      <c r="S543" s="63"/>
      <c r="T543" s="63"/>
      <c r="U543" s="63"/>
      <c r="V543" s="63"/>
      <c r="W543" s="63"/>
      <c r="X543" s="63"/>
      <c r="Y543" s="63"/>
      <c r="Z543" s="62">
        <v>0</v>
      </c>
      <c r="AA543" s="63"/>
      <c r="AB543" s="63"/>
      <c r="AC543" s="62">
        <v>0</v>
      </c>
    </row>
    <row r="544" spans="1:29" x14ac:dyDescent="0.25">
      <c r="A544" s="61" t="s">
        <v>462</v>
      </c>
      <c r="B544" s="61" t="s">
        <v>463</v>
      </c>
      <c r="C544" s="62">
        <v>2004</v>
      </c>
      <c r="D544" s="61" t="s">
        <v>89</v>
      </c>
      <c r="E544" s="62">
        <v>68</v>
      </c>
      <c r="F544" s="62">
        <v>310005</v>
      </c>
      <c r="G544" s="62">
        <v>37162</v>
      </c>
      <c r="H544" s="62">
        <v>45.54</v>
      </c>
      <c r="I544" s="62">
        <v>4558.8999999999996</v>
      </c>
      <c r="J544" s="62">
        <v>288304.65000000002</v>
      </c>
      <c r="K544" s="62">
        <v>2703.2</v>
      </c>
      <c r="L544" s="62">
        <v>3411</v>
      </c>
      <c r="M544" s="62">
        <v>4.18</v>
      </c>
      <c r="N544" s="62">
        <v>39.75</v>
      </c>
      <c r="O544" s="62">
        <v>32598.71</v>
      </c>
      <c r="P544" s="63"/>
      <c r="Q544" s="63"/>
      <c r="R544" s="63"/>
      <c r="S544" s="63"/>
      <c r="T544" s="63"/>
      <c r="U544" s="63"/>
      <c r="V544" s="63"/>
      <c r="W544" s="63"/>
      <c r="X544" s="63"/>
      <c r="Y544" s="63"/>
      <c r="Z544" s="62">
        <v>213</v>
      </c>
      <c r="AA544" s="62">
        <v>16637</v>
      </c>
      <c r="AB544" s="62">
        <v>20.39</v>
      </c>
      <c r="AC544" s="62">
        <v>3.13</v>
      </c>
    </row>
    <row r="545" spans="1:29" x14ac:dyDescent="0.25">
      <c r="A545" s="61" t="s">
        <v>79</v>
      </c>
      <c r="B545" s="61" t="s">
        <v>80</v>
      </c>
      <c r="C545" s="62">
        <v>2017</v>
      </c>
      <c r="D545" s="61" t="s">
        <v>94</v>
      </c>
      <c r="E545" s="62">
        <v>6</v>
      </c>
      <c r="F545" s="63"/>
      <c r="G545" s="63"/>
      <c r="H545" s="63"/>
      <c r="I545" s="63"/>
      <c r="J545" s="63"/>
      <c r="K545" s="62">
        <v>0</v>
      </c>
      <c r="L545" s="63"/>
      <c r="M545" s="63"/>
      <c r="N545" s="63"/>
      <c r="O545" s="63"/>
      <c r="P545" s="63"/>
      <c r="Q545" s="63"/>
      <c r="R545" s="63"/>
      <c r="S545" s="63"/>
      <c r="T545" s="63"/>
      <c r="U545" s="63"/>
      <c r="V545" s="63"/>
      <c r="W545" s="63"/>
      <c r="X545" s="63"/>
      <c r="Y545" s="63"/>
      <c r="Z545" s="62">
        <v>48534</v>
      </c>
      <c r="AA545" s="62">
        <v>3054</v>
      </c>
      <c r="AB545" s="62">
        <v>42.42</v>
      </c>
      <c r="AC545" s="62">
        <v>8089</v>
      </c>
    </row>
    <row r="546" spans="1:29" ht="30" x14ac:dyDescent="0.25">
      <c r="A546" s="61" t="s">
        <v>233</v>
      </c>
      <c r="B546" s="61" t="s">
        <v>234</v>
      </c>
      <c r="C546" s="62">
        <v>2012</v>
      </c>
      <c r="D546" s="61" t="s">
        <v>301</v>
      </c>
      <c r="E546" s="62">
        <v>56</v>
      </c>
      <c r="F546" s="62">
        <v>253440</v>
      </c>
      <c r="G546" s="62">
        <v>30866</v>
      </c>
      <c r="H546" s="62">
        <v>45.93</v>
      </c>
      <c r="I546" s="62">
        <v>4525.71</v>
      </c>
      <c r="J546" s="62">
        <v>235699.20000000001</v>
      </c>
      <c r="K546" s="62">
        <v>15104.75</v>
      </c>
      <c r="L546" s="62">
        <v>19924</v>
      </c>
      <c r="M546" s="62">
        <v>29.65</v>
      </c>
      <c r="N546" s="62">
        <v>269.73</v>
      </c>
      <c r="O546" s="62">
        <v>182152.74</v>
      </c>
      <c r="P546" s="63"/>
      <c r="Q546" s="63"/>
      <c r="R546" s="63"/>
      <c r="S546" s="63"/>
      <c r="T546" s="63"/>
      <c r="U546" s="62">
        <v>15</v>
      </c>
      <c r="V546" s="62">
        <v>55</v>
      </c>
      <c r="W546" s="62">
        <v>0.08</v>
      </c>
      <c r="X546" s="62">
        <v>0</v>
      </c>
      <c r="Y546" s="62">
        <v>335.76</v>
      </c>
      <c r="Z546" s="62">
        <v>1392.96</v>
      </c>
      <c r="AA546" s="62">
        <v>20841</v>
      </c>
      <c r="AB546" s="62">
        <v>31.01</v>
      </c>
      <c r="AC546" s="62">
        <v>24.87</v>
      </c>
    </row>
    <row r="547" spans="1:29" ht="30" x14ac:dyDescent="0.25">
      <c r="A547" s="61" t="s">
        <v>452</v>
      </c>
      <c r="B547" s="61" t="s">
        <v>453</v>
      </c>
      <c r="C547" s="62">
        <v>2016</v>
      </c>
      <c r="D547" s="61" t="s">
        <v>78</v>
      </c>
      <c r="E547" s="62">
        <v>40</v>
      </c>
      <c r="F547" s="62">
        <v>350485</v>
      </c>
      <c r="G547" s="62">
        <v>56943</v>
      </c>
      <c r="H547" s="62">
        <v>118.63</v>
      </c>
      <c r="I547" s="62">
        <v>8762.1299999999992</v>
      </c>
      <c r="J547" s="62">
        <v>325951.05</v>
      </c>
      <c r="K547" s="62">
        <v>0</v>
      </c>
      <c r="L547" s="63"/>
      <c r="M547" s="63"/>
      <c r="N547" s="63"/>
      <c r="O547" s="63"/>
      <c r="P547" s="63"/>
      <c r="Q547" s="63"/>
      <c r="R547" s="63"/>
      <c r="S547" s="63"/>
      <c r="T547" s="63"/>
      <c r="U547" s="63"/>
      <c r="V547" s="63"/>
      <c r="W547" s="63"/>
      <c r="X547" s="63"/>
      <c r="Y547" s="63"/>
      <c r="Z547" s="62">
        <v>213.43</v>
      </c>
      <c r="AA547" s="62">
        <v>9369</v>
      </c>
      <c r="AB547" s="62">
        <v>19.52</v>
      </c>
      <c r="AC547" s="62">
        <v>5.34</v>
      </c>
    </row>
    <row r="548" spans="1:29" ht="30" x14ac:dyDescent="0.25">
      <c r="A548" s="61" t="s">
        <v>117</v>
      </c>
      <c r="B548" s="61" t="s">
        <v>118</v>
      </c>
      <c r="C548" s="62">
        <v>2013</v>
      </c>
      <c r="D548" s="61" t="s">
        <v>301</v>
      </c>
      <c r="E548" s="62">
        <v>19</v>
      </c>
      <c r="F548" s="63"/>
      <c r="G548" s="63"/>
      <c r="H548" s="63"/>
      <c r="I548" s="63"/>
      <c r="J548" s="63"/>
      <c r="K548" s="62">
        <v>0</v>
      </c>
      <c r="L548" s="63"/>
      <c r="M548" s="63"/>
      <c r="N548" s="63"/>
      <c r="O548" s="63"/>
      <c r="P548" s="63"/>
      <c r="Q548" s="63"/>
      <c r="R548" s="63"/>
      <c r="S548" s="63"/>
      <c r="T548" s="63"/>
      <c r="U548" s="63"/>
      <c r="V548" s="63"/>
      <c r="W548" s="63"/>
      <c r="X548" s="63"/>
      <c r="Y548" s="63"/>
      <c r="Z548" s="62">
        <v>0</v>
      </c>
      <c r="AA548" s="63"/>
      <c r="AB548" s="63"/>
      <c r="AC548" s="62">
        <v>0</v>
      </c>
    </row>
    <row r="549" spans="1:29" x14ac:dyDescent="0.25">
      <c r="A549" s="61" t="s">
        <v>374</v>
      </c>
      <c r="B549" s="61" t="s">
        <v>375</v>
      </c>
      <c r="C549" s="62">
        <v>2010</v>
      </c>
      <c r="D549" s="61" t="s">
        <v>438</v>
      </c>
      <c r="E549" s="62">
        <v>8</v>
      </c>
      <c r="F549" s="63"/>
      <c r="G549" s="62">
        <v>0</v>
      </c>
      <c r="H549" s="62">
        <v>0</v>
      </c>
      <c r="I549" s="63"/>
      <c r="J549" s="63"/>
      <c r="K549" s="62">
        <v>0</v>
      </c>
      <c r="L549" s="62">
        <v>0</v>
      </c>
      <c r="M549" s="62">
        <v>0</v>
      </c>
      <c r="N549" s="63"/>
      <c r="O549" s="63"/>
      <c r="P549" s="63"/>
      <c r="Q549" s="62">
        <v>0</v>
      </c>
      <c r="R549" s="62">
        <v>0</v>
      </c>
      <c r="S549" s="63"/>
      <c r="T549" s="63"/>
      <c r="U549" s="63"/>
      <c r="V549" s="62">
        <v>0</v>
      </c>
      <c r="W549" s="62">
        <v>0</v>
      </c>
      <c r="X549" s="63"/>
      <c r="Y549" s="63"/>
      <c r="Z549" s="62">
        <v>0</v>
      </c>
      <c r="AA549" s="62">
        <v>0</v>
      </c>
      <c r="AB549" s="62">
        <v>0</v>
      </c>
      <c r="AC549" s="62">
        <v>0</v>
      </c>
    </row>
    <row r="550" spans="1:29" x14ac:dyDescent="0.25">
      <c r="A550" s="61" t="s">
        <v>420</v>
      </c>
      <c r="B550" s="61" t="s">
        <v>421</v>
      </c>
      <c r="C550" s="62">
        <v>2015</v>
      </c>
      <c r="D550" s="61" t="s">
        <v>135</v>
      </c>
      <c r="E550" s="62">
        <v>60</v>
      </c>
      <c r="F550" s="62">
        <v>872</v>
      </c>
      <c r="G550" s="62">
        <v>347</v>
      </c>
      <c r="H550" s="62">
        <v>0.48</v>
      </c>
      <c r="I550" s="62">
        <v>14.53</v>
      </c>
      <c r="J550" s="62">
        <v>810.96</v>
      </c>
      <c r="K550" s="62">
        <v>596.51</v>
      </c>
      <c r="L550" s="62">
        <v>844</v>
      </c>
      <c r="M550" s="62">
        <v>1.17</v>
      </c>
      <c r="N550" s="62">
        <v>9.94</v>
      </c>
      <c r="O550" s="62">
        <v>7193.47</v>
      </c>
      <c r="P550" s="63"/>
      <c r="Q550" s="63"/>
      <c r="R550" s="63"/>
      <c r="S550" s="63"/>
      <c r="T550" s="63"/>
      <c r="U550" s="63"/>
      <c r="V550" s="63"/>
      <c r="W550" s="63"/>
      <c r="X550" s="63"/>
      <c r="Y550" s="63"/>
      <c r="Z550" s="62">
        <v>2599.06</v>
      </c>
      <c r="AA550" s="62">
        <v>21074</v>
      </c>
      <c r="AB550" s="62">
        <v>29.27</v>
      </c>
      <c r="AC550" s="62">
        <v>43.32</v>
      </c>
    </row>
    <row r="551" spans="1:29" ht="30" x14ac:dyDescent="0.25">
      <c r="A551" s="61" t="s">
        <v>464</v>
      </c>
      <c r="B551" s="61" t="s">
        <v>465</v>
      </c>
      <c r="C551" s="62">
        <v>2015</v>
      </c>
      <c r="D551" s="61" t="s">
        <v>99</v>
      </c>
      <c r="E551" s="62">
        <v>31</v>
      </c>
      <c r="F551" s="62">
        <v>113040</v>
      </c>
      <c r="G551" s="62">
        <v>20391</v>
      </c>
      <c r="H551" s="62">
        <v>54.81</v>
      </c>
      <c r="I551" s="62">
        <v>3646.45</v>
      </c>
      <c r="J551" s="62">
        <v>105127.2</v>
      </c>
      <c r="K551" s="62">
        <v>0</v>
      </c>
      <c r="L551" s="63"/>
      <c r="M551" s="63"/>
      <c r="N551" s="63"/>
      <c r="O551" s="63"/>
      <c r="P551" s="63"/>
      <c r="Q551" s="63"/>
      <c r="R551" s="63"/>
      <c r="S551" s="63"/>
      <c r="T551" s="63"/>
      <c r="U551" s="62">
        <v>164</v>
      </c>
      <c r="V551" s="62">
        <v>492</v>
      </c>
      <c r="W551" s="62">
        <v>1.32</v>
      </c>
      <c r="X551" s="62">
        <v>5</v>
      </c>
      <c r="Y551" s="62">
        <v>3670.98</v>
      </c>
      <c r="Z551" s="62">
        <v>935.77</v>
      </c>
      <c r="AA551" s="62">
        <v>1751</v>
      </c>
      <c r="AB551" s="62">
        <v>4.71</v>
      </c>
      <c r="AC551" s="62">
        <v>30.19</v>
      </c>
    </row>
    <row r="552" spans="1:29" ht="30" x14ac:dyDescent="0.25">
      <c r="A552" s="61" t="s">
        <v>180</v>
      </c>
      <c r="B552" s="61" t="s">
        <v>181</v>
      </c>
      <c r="C552" s="62">
        <v>2018</v>
      </c>
      <c r="D552" s="61" t="s">
        <v>86</v>
      </c>
      <c r="E552" s="62">
        <v>75</v>
      </c>
      <c r="F552" s="62">
        <v>3231</v>
      </c>
      <c r="G552" s="62">
        <v>666</v>
      </c>
      <c r="H552" s="62">
        <v>0.74</v>
      </c>
      <c r="I552" s="62">
        <v>43.08</v>
      </c>
      <c r="J552" s="62">
        <v>3004.83</v>
      </c>
      <c r="K552" s="62">
        <v>380.21</v>
      </c>
      <c r="L552" s="62">
        <v>798</v>
      </c>
      <c r="M552" s="62">
        <v>0.89</v>
      </c>
      <c r="N552" s="62">
        <v>5.07</v>
      </c>
      <c r="O552" s="62">
        <v>4585.1099999999997</v>
      </c>
      <c r="P552" s="63"/>
      <c r="Q552" s="63"/>
      <c r="R552" s="63"/>
      <c r="S552" s="63"/>
      <c r="T552" s="63"/>
      <c r="U552" s="63"/>
      <c r="V552" s="63"/>
      <c r="W552" s="63"/>
      <c r="X552" s="63"/>
      <c r="Y552" s="63"/>
      <c r="Z552" s="62">
        <v>4103</v>
      </c>
      <c r="AA552" s="62">
        <v>51550</v>
      </c>
      <c r="AB552" s="62">
        <v>57.28</v>
      </c>
      <c r="AC552" s="62">
        <v>54.71</v>
      </c>
    </row>
    <row r="553" spans="1:29" x14ac:dyDescent="0.25">
      <c r="A553" s="61" t="s">
        <v>466</v>
      </c>
      <c r="B553" s="61" t="s">
        <v>467</v>
      </c>
      <c r="C553" s="62">
        <v>2016</v>
      </c>
      <c r="D553" s="61" t="s">
        <v>83</v>
      </c>
      <c r="E553" s="62">
        <v>2</v>
      </c>
      <c r="F553" s="63"/>
      <c r="G553" s="63"/>
      <c r="H553" s="63"/>
      <c r="I553" s="63"/>
      <c r="J553" s="63"/>
      <c r="K553" s="62">
        <v>0</v>
      </c>
      <c r="L553" s="63"/>
      <c r="M553" s="63"/>
      <c r="N553" s="63"/>
      <c r="O553" s="63"/>
      <c r="P553" s="63"/>
      <c r="Q553" s="63"/>
      <c r="R553" s="63"/>
      <c r="S553" s="63"/>
      <c r="T553" s="63"/>
      <c r="U553" s="63"/>
      <c r="V553" s="63"/>
      <c r="W553" s="63"/>
      <c r="X553" s="63"/>
      <c r="Y553" s="63"/>
      <c r="Z553" s="62">
        <v>0</v>
      </c>
      <c r="AA553" s="63"/>
      <c r="AB553" s="63"/>
      <c r="AC553" s="62">
        <v>0</v>
      </c>
    </row>
    <row r="554" spans="1:29" x14ac:dyDescent="0.25">
      <c r="A554" s="61" t="s">
        <v>413</v>
      </c>
      <c r="B554" s="61" t="s">
        <v>414</v>
      </c>
      <c r="C554" s="62">
        <v>2010</v>
      </c>
      <c r="D554" s="61" t="s">
        <v>99</v>
      </c>
      <c r="E554" s="62">
        <v>48</v>
      </c>
      <c r="F554" s="62">
        <v>187374</v>
      </c>
      <c r="G554" s="62">
        <v>25642</v>
      </c>
      <c r="H554" s="62">
        <v>44.52</v>
      </c>
      <c r="I554" s="62">
        <v>3903.63</v>
      </c>
      <c r="J554" s="62">
        <v>174257.82</v>
      </c>
      <c r="K554" s="62">
        <v>13949</v>
      </c>
      <c r="L554" s="62">
        <v>16562</v>
      </c>
      <c r="M554" s="62">
        <v>28.75</v>
      </c>
      <c r="N554" s="62">
        <v>290.60000000000002</v>
      </c>
      <c r="O554" s="62">
        <v>168215.18</v>
      </c>
      <c r="P554" s="63"/>
      <c r="Q554" s="63"/>
      <c r="R554" s="63"/>
      <c r="S554" s="63"/>
      <c r="T554" s="63"/>
      <c r="U554" s="63"/>
      <c r="V554" s="63"/>
      <c r="W554" s="63"/>
      <c r="X554" s="63"/>
      <c r="Y554" s="63"/>
      <c r="Z554" s="62">
        <v>208068</v>
      </c>
      <c r="AA554" s="62">
        <v>19498</v>
      </c>
      <c r="AB554" s="62">
        <v>33.85</v>
      </c>
      <c r="AC554" s="62">
        <v>4334.75</v>
      </c>
    </row>
    <row r="555" spans="1:29" ht="30" x14ac:dyDescent="0.25">
      <c r="A555" s="61" t="s">
        <v>446</v>
      </c>
      <c r="B555" s="61" t="s">
        <v>447</v>
      </c>
      <c r="C555" s="62">
        <v>2018</v>
      </c>
      <c r="D555" s="61" t="s">
        <v>75</v>
      </c>
      <c r="E555" s="62">
        <v>14</v>
      </c>
      <c r="F555" s="62">
        <v>58</v>
      </c>
      <c r="G555" s="62">
        <v>61</v>
      </c>
      <c r="H555" s="62">
        <v>0.36</v>
      </c>
      <c r="I555" s="62">
        <v>4.1399999999999997</v>
      </c>
      <c r="J555" s="62">
        <v>53.94</v>
      </c>
      <c r="K555" s="62">
        <v>0</v>
      </c>
      <c r="L555" s="63"/>
      <c r="M555" s="63"/>
      <c r="N555" s="63"/>
      <c r="O555" s="63"/>
      <c r="P555" s="63"/>
      <c r="Q555" s="63"/>
      <c r="R555" s="63"/>
      <c r="S555" s="63"/>
      <c r="T555" s="63"/>
      <c r="U555" s="63"/>
      <c r="V555" s="63"/>
      <c r="W555" s="63"/>
      <c r="X555" s="63"/>
      <c r="Y555" s="63"/>
      <c r="Z555" s="62">
        <v>36139</v>
      </c>
      <c r="AA555" s="62">
        <v>2490</v>
      </c>
      <c r="AB555" s="62">
        <v>14.82</v>
      </c>
      <c r="AC555" s="62">
        <v>2581.36</v>
      </c>
    </row>
    <row r="556" spans="1:29" x14ac:dyDescent="0.25">
      <c r="A556" s="61" t="s">
        <v>163</v>
      </c>
      <c r="B556" s="61" t="s">
        <v>164</v>
      </c>
      <c r="C556" s="62">
        <v>2006</v>
      </c>
      <c r="D556" s="61" t="s">
        <v>226</v>
      </c>
      <c r="E556" s="62">
        <v>110</v>
      </c>
      <c r="F556" s="62">
        <v>1370072</v>
      </c>
      <c r="G556" s="62">
        <v>207468</v>
      </c>
      <c r="H556" s="62">
        <v>157.16999999999999</v>
      </c>
      <c r="I556" s="62">
        <v>12455.2</v>
      </c>
      <c r="J556" s="62">
        <v>1274166.96</v>
      </c>
      <c r="K556" s="62">
        <v>8066.93</v>
      </c>
      <c r="L556" s="62">
        <v>13511</v>
      </c>
      <c r="M556" s="62">
        <v>10.24</v>
      </c>
      <c r="N556" s="62">
        <v>73.34</v>
      </c>
      <c r="O556" s="62">
        <v>97281.47</v>
      </c>
      <c r="P556" s="63"/>
      <c r="Q556" s="63"/>
      <c r="R556" s="63"/>
      <c r="S556" s="63"/>
      <c r="T556" s="63"/>
      <c r="U556" s="63"/>
      <c r="V556" s="63"/>
      <c r="W556" s="63"/>
      <c r="X556" s="63"/>
      <c r="Y556" s="63"/>
      <c r="Z556" s="62">
        <v>623400</v>
      </c>
      <c r="AA556" s="62">
        <v>39996</v>
      </c>
      <c r="AB556" s="62">
        <v>30.3</v>
      </c>
      <c r="AC556" s="62">
        <v>5667.27</v>
      </c>
    </row>
    <row r="557" spans="1:29" x14ac:dyDescent="0.25">
      <c r="A557" s="61" t="s">
        <v>95</v>
      </c>
      <c r="B557" s="61" t="s">
        <v>96</v>
      </c>
      <c r="C557" s="62">
        <v>2008</v>
      </c>
      <c r="D557" s="61" t="s">
        <v>150</v>
      </c>
      <c r="E557" s="62">
        <v>8</v>
      </c>
      <c r="F557" s="63"/>
      <c r="G557" s="62">
        <v>0</v>
      </c>
      <c r="H557" s="62">
        <v>0</v>
      </c>
      <c r="I557" s="63"/>
      <c r="J557" s="63"/>
      <c r="K557" s="62">
        <v>0</v>
      </c>
      <c r="L557" s="62">
        <v>0</v>
      </c>
      <c r="M557" s="62">
        <v>0</v>
      </c>
      <c r="N557" s="63"/>
      <c r="O557" s="63"/>
      <c r="P557" s="63"/>
      <c r="Q557" s="63"/>
      <c r="R557" s="63"/>
      <c r="S557" s="63"/>
      <c r="T557" s="63"/>
      <c r="U557" s="63"/>
      <c r="V557" s="63"/>
      <c r="W557" s="63"/>
      <c r="X557" s="63"/>
      <c r="Y557" s="63"/>
      <c r="Z557" s="62">
        <v>298.51</v>
      </c>
      <c r="AA557" s="62">
        <v>935</v>
      </c>
      <c r="AB557" s="62">
        <v>9.74</v>
      </c>
      <c r="AC557" s="62">
        <v>37.31</v>
      </c>
    </row>
    <row r="558" spans="1:29" ht="30" x14ac:dyDescent="0.25">
      <c r="A558" s="61" t="s">
        <v>352</v>
      </c>
      <c r="B558" s="61" t="s">
        <v>353</v>
      </c>
      <c r="C558" s="62">
        <v>2010</v>
      </c>
      <c r="D558" s="61" t="s">
        <v>86</v>
      </c>
      <c r="E558" s="62">
        <v>28</v>
      </c>
      <c r="F558" s="62">
        <v>130080</v>
      </c>
      <c r="G558" s="62">
        <v>21711</v>
      </c>
      <c r="H558" s="62">
        <v>64.62</v>
      </c>
      <c r="I558" s="62">
        <v>4645.71</v>
      </c>
      <c r="J558" s="62">
        <v>120974.39999999999</v>
      </c>
      <c r="K558" s="62">
        <v>0</v>
      </c>
      <c r="L558" s="63"/>
      <c r="M558" s="63"/>
      <c r="N558" s="63"/>
      <c r="O558" s="63"/>
      <c r="P558" s="63"/>
      <c r="Q558" s="63"/>
      <c r="R558" s="63"/>
      <c r="S558" s="63"/>
      <c r="T558" s="63"/>
      <c r="U558" s="62">
        <v>8869</v>
      </c>
      <c r="V558" s="62">
        <v>21618</v>
      </c>
      <c r="W558" s="62">
        <v>64.34</v>
      </c>
      <c r="X558" s="62">
        <v>316</v>
      </c>
      <c r="Y558" s="62">
        <v>198523.7</v>
      </c>
      <c r="Z558" s="62">
        <v>1816</v>
      </c>
      <c r="AA558" s="62">
        <v>13634</v>
      </c>
      <c r="AB558" s="62">
        <v>40.58</v>
      </c>
      <c r="AC558" s="62">
        <v>64.86</v>
      </c>
    </row>
    <row r="559" spans="1:29" x14ac:dyDescent="0.25">
      <c r="A559" s="61" t="s">
        <v>241</v>
      </c>
      <c r="B559" s="61" t="s">
        <v>242</v>
      </c>
      <c r="C559" s="62">
        <v>2007</v>
      </c>
      <c r="D559" s="61" t="s">
        <v>72</v>
      </c>
      <c r="E559" s="62">
        <v>12</v>
      </c>
      <c r="F559" s="63"/>
      <c r="G559" s="63"/>
      <c r="H559" s="63"/>
      <c r="I559" s="63"/>
      <c r="J559" s="63"/>
      <c r="K559" s="62">
        <v>0</v>
      </c>
      <c r="L559" s="63"/>
      <c r="M559" s="63"/>
      <c r="N559" s="63"/>
      <c r="O559" s="63"/>
      <c r="P559" s="63"/>
      <c r="Q559" s="63"/>
      <c r="R559" s="63"/>
      <c r="S559" s="63"/>
      <c r="T559" s="63"/>
      <c r="U559" s="63"/>
      <c r="V559" s="63"/>
      <c r="W559" s="63"/>
      <c r="X559" s="63"/>
      <c r="Y559" s="63"/>
      <c r="Z559" s="62">
        <v>0</v>
      </c>
      <c r="AA559" s="63"/>
      <c r="AB559" s="63"/>
      <c r="AC559" s="62">
        <v>0</v>
      </c>
    </row>
    <row r="560" spans="1:29" ht="30" x14ac:dyDescent="0.25">
      <c r="A560" s="61" t="s">
        <v>165</v>
      </c>
      <c r="B560" s="61" t="s">
        <v>166</v>
      </c>
      <c r="C560" s="62">
        <v>2011</v>
      </c>
      <c r="D560" s="61" t="s">
        <v>99</v>
      </c>
      <c r="E560" s="62">
        <v>42</v>
      </c>
      <c r="F560" s="62">
        <v>112541</v>
      </c>
      <c r="G560" s="62">
        <v>18417</v>
      </c>
      <c r="H560" s="62">
        <v>36.54</v>
      </c>
      <c r="I560" s="62">
        <v>2679.55</v>
      </c>
      <c r="J560" s="62">
        <v>104663.13</v>
      </c>
      <c r="K560" s="62">
        <v>21188.17</v>
      </c>
      <c r="L560" s="62">
        <v>26700</v>
      </c>
      <c r="M560" s="62">
        <v>52.98</v>
      </c>
      <c r="N560" s="62">
        <v>504.48</v>
      </c>
      <c r="O560" s="62">
        <v>255514.46</v>
      </c>
      <c r="P560" s="63"/>
      <c r="Q560" s="63"/>
      <c r="R560" s="63"/>
      <c r="S560" s="63"/>
      <c r="T560" s="63"/>
      <c r="U560" s="63"/>
      <c r="V560" s="63"/>
      <c r="W560" s="63"/>
      <c r="X560" s="63"/>
      <c r="Y560" s="63"/>
      <c r="Z560" s="62">
        <v>1.57</v>
      </c>
      <c r="AA560" s="62">
        <v>11461</v>
      </c>
      <c r="AB560" s="62">
        <v>22.74</v>
      </c>
      <c r="AC560" s="62">
        <v>0.04</v>
      </c>
    </row>
    <row r="561" spans="1:29" x14ac:dyDescent="0.25">
      <c r="A561" s="61" t="s">
        <v>354</v>
      </c>
      <c r="B561" s="61" t="s">
        <v>355</v>
      </c>
      <c r="C561" s="62">
        <v>2010</v>
      </c>
      <c r="D561" s="61" t="s">
        <v>72</v>
      </c>
      <c r="E561" s="62">
        <v>28</v>
      </c>
      <c r="F561" s="62">
        <v>94733</v>
      </c>
      <c r="G561" s="62">
        <v>13118</v>
      </c>
      <c r="H561" s="62">
        <v>39.04</v>
      </c>
      <c r="I561" s="62">
        <v>3383.32</v>
      </c>
      <c r="J561" s="62">
        <v>88101.69</v>
      </c>
      <c r="K561" s="62">
        <v>6182.35</v>
      </c>
      <c r="L561" s="62">
        <v>11994</v>
      </c>
      <c r="M561" s="62">
        <v>35.700000000000003</v>
      </c>
      <c r="N561" s="62">
        <v>220.8</v>
      </c>
      <c r="O561" s="62">
        <v>74554.78</v>
      </c>
      <c r="P561" s="63"/>
      <c r="Q561" s="63"/>
      <c r="R561" s="63"/>
      <c r="S561" s="63"/>
      <c r="T561" s="63"/>
      <c r="U561" s="63"/>
      <c r="V561" s="63"/>
      <c r="W561" s="63"/>
      <c r="X561" s="63"/>
      <c r="Y561" s="63"/>
      <c r="Z561" s="62">
        <v>94205</v>
      </c>
      <c r="AA561" s="62">
        <v>2612</v>
      </c>
      <c r="AB561" s="62">
        <v>7.77</v>
      </c>
      <c r="AC561" s="62">
        <v>3364.46</v>
      </c>
    </row>
    <row r="562" spans="1:29" x14ac:dyDescent="0.25">
      <c r="A562" s="61" t="s">
        <v>275</v>
      </c>
      <c r="B562" s="61" t="s">
        <v>276</v>
      </c>
      <c r="C562" s="62">
        <v>2005</v>
      </c>
      <c r="D562" s="61" t="s">
        <v>75</v>
      </c>
      <c r="E562" s="62">
        <v>17</v>
      </c>
      <c r="F562" s="62">
        <v>926</v>
      </c>
      <c r="G562" s="62">
        <v>179</v>
      </c>
      <c r="H562" s="62">
        <v>0.88</v>
      </c>
      <c r="I562" s="62">
        <v>54.47</v>
      </c>
      <c r="J562" s="62">
        <v>861.18</v>
      </c>
      <c r="K562" s="62">
        <v>0</v>
      </c>
      <c r="L562" s="63"/>
      <c r="M562" s="63"/>
      <c r="N562" s="63"/>
      <c r="O562" s="63"/>
      <c r="P562" s="63"/>
      <c r="Q562" s="63"/>
      <c r="R562" s="63"/>
      <c r="S562" s="63"/>
      <c r="T562" s="63"/>
      <c r="U562" s="63"/>
      <c r="V562" s="63"/>
      <c r="W562" s="63"/>
      <c r="X562" s="63"/>
      <c r="Y562" s="63"/>
      <c r="Z562" s="62">
        <v>1580.11</v>
      </c>
      <c r="AA562" s="62">
        <v>3842</v>
      </c>
      <c r="AB562" s="62">
        <v>18.829999999999998</v>
      </c>
      <c r="AC562" s="62">
        <v>92.95</v>
      </c>
    </row>
    <row r="563" spans="1:29" x14ac:dyDescent="0.25">
      <c r="A563" s="61" t="s">
        <v>76</v>
      </c>
      <c r="B563" s="61" t="s">
        <v>77</v>
      </c>
      <c r="C563" s="62">
        <v>2017</v>
      </c>
      <c r="D563" s="61" t="s">
        <v>468</v>
      </c>
      <c r="E563" s="62">
        <v>16</v>
      </c>
      <c r="F563" s="63"/>
      <c r="G563" s="63"/>
      <c r="H563" s="63"/>
      <c r="I563" s="63"/>
      <c r="J563" s="63"/>
      <c r="K563" s="62">
        <v>0</v>
      </c>
      <c r="L563" s="63"/>
      <c r="M563" s="63"/>
      <c r="N563" s="63"/>
      <c r="O563" s="63"/>
      <c r="P563" s="63"/>
      <c r="Q563" s="63"/>
      <c r="R563" s="63"/>
      <c r="S563" s="63"/>
      <c r="T563" s="63"/>
      <c r="U563" s="63"/>
      <c r="V563" s="63"/>
      <c r="W563" s="63"/>
      <c r="X563" s="63"/>
      <c r="Y563" s="63"/>
      <c r="Z563" s="62">
        <v>382.85</v>
      </c>
      <c r="AA563" s="62">
        <v>1509</v>
      </c>
      <c r="AB563" s="62">
        <v>7.86</v>
      </c>
      <c r="AC563" s="62">
        <v>23.93</v>
      </c>
    </row>
    <row r="564" spans="1:29" x14ac:dyDescent="0.25">
      <c r="A564" s="61" t="s">
        <v>161</v>
      </c>
      <c r="B564" s="61" t="s">
        <v>162</v>
      </c>
      <c r="C564" s="62">
        <v>2014</v>
      </c>
      <c r="D564" s="61" t="s">
        <v>89</v>
      </c>
      <c r="E564" s="62">
        <v>103</v>
      </c>
      <c r="F564" s="62">
        <v>45920</v>
      </c>
      <c r="G564" s="62">
        <v>8893</v>
      </c>
      <c r="H564" s="62">
        <v>7.19</v>
      </c>
      <c r="I564" s="62">
        <v>445.83</v>
      </c>
      <c r="J564" s="62">
        <v>42705.599999999999</v>
      </c>
      <c r="K564" s="62">
        <v>0</v>
      </c>
      <c r="L564" s="62">
        <v>9546</v>
      </c>
      <c r="M564" s="62">
        <v>7.72</v>
      </c>
      <c r="N564" s="63"/>
      <c r="O564" s="63"/>
      <c r="P564" s="63"/>
      <c r="Q564" s="63"/>
      <c r="R564" s="63"/>
      <c r="S564" s="63"/>
      <c r="T564" s="63"/>
      <c r="U564" s="63"/>
      <c r="V564" s="63"/>
      <c r="W564" s="63"/>
      <c r="X564" s="63"/>
      <c r="Y564" s="63"/>
      <c r="Z564" s="62">
        <v>0</v>
      </c>
      <c r="AA564" s="62">
        <v>1388</v>
      </c>
      <c r="AB564" s="62">
        <v>1.1200000000000001</v>
      </c>
      <c r="AC564" s="62">
        <v>0</v>
      </c>
    </row>
    <row r="565" spans="1:29" ht="30" x14ac:dyDescent="0.25">
      <c r="A565" s="61" t="s">
        <v>387</v>
      </c>
      <c r="B565" s="61" t="s">
        <v>388</v>
      </c>
      <c r="C565" s="62">
        <v>2012</v>
      </c>
      <c r="D565" s="61" t="s">
        <v>78</v>
      </c>
      <c r="E565" s="62">
        <v>48</v>
      </c>
      <c r="F565" s="62">
        <v>398880</v>
      </c>
      <c r="G565" s="62">
        <v>53544</v>
      </c>
      <c r="H565" s="62">
        <v>92.96</v>
      </c>
      <c r="I565" s="62">
        <v>8310</v>
      </c>
      <c r="J565" s="62">
        <v>370958.4</v>
      </c>
      <c r="K565" s="62">
        <v>0</v>
      </c>
      <c r="L565" s="63"/>
      <c r="M565" s="63"/>
      <c r="N565" s="63"/>
      <c r="O565" s="63"/>
      <c r="P565" s="63"/>
      <c r="Q565" s="63"/>
      <c r="R565" s="63"/>
      <c r="S565" s="63"/>
      <c r="T565" s="63"/>
      <c r="U565" s="63"/>
      <c r="V565" s="63"/>
      <c r="W565" s="63"/>
      <c r="X565" s="63"/>
      <c r="Y565" s="63"/>
      <c r="Z565" s="62">
        <v>183.54</v>
      </c>
      <c r="AA565" s="62">
        <v>11202</v>
      </c>
      <c r="AB565" s="62">
        <v>19.45</v>
      </c>
      <c r="AC565" s="62">
        <v>3.82</v>
      </c>
    </row>
    <row r="566" spans="1:29" x14ac:dyDescent="0.25">
      <c r="A566" s="61" t="s">
        <v>81</v>
      </c>
      <c r="B566" s="61" t="s">
        <v>82</v>
      </c>
      <c r="C566" s="62">
        <v>2017</v>
      </c>
      <c r="D566" s="61" t="s">
        <v>150</v>
      </c>
      <c r="E566" s="62">
        <v>8</v>
      </c>
      <c r="F566" s="63"/>
      <c r="G566" s="63"/>
      <c r="H566" s="63"/>
      <c r="I566" s="63"/>
      <c r="J566" s="63"/>
      <c r="K566" s="62">
        <v>0</v>
      </c>
      <c r="L566" s="63"/>
      <c r="M566" s="63"/>
      <c r="N566" s="63"/>
      <c r="O566" s="63"/>
      <c r="P566" s="63"/>
      <c r="Q566" s="63"/>
      <c r="R566" s="63"/>
      <c r="S566" s="63"/>
      <c r="T566" s="63"/>
      <c r="U566" s="63"/>
      <c r="V566" s="63"/>
      <c r="W566" s="63"/>
      <c r="X566" s="63"/>
      <c r="Y566" s="63"/>
      <c r="Z566" s="62">
        <v>0</v>
      </c>
      <c r="AA566" s="63"/>
      <c r="AB566" s="63"/>
      <c r="AC566" s="62">
        <v>0</v>
      </c>
    </row>
    <row r="567" spans="1:29" x14ac:dyDescent="0.25">
      <c r="A567" s="61" t="s">
        <v>126</v>
      </c>
      <c r="B567" s="61" t="s">
        <v>127</v>
      </c>
      <c r="C567" s="62">
        <v>2014</v>
      </c>
      <c r="D567" s="61" t="s">
        <v>468</v>
      </c>
      <c r="E567" s="62">
        <v>85</v>
      </c>
      <c r="F567" s="62">
        <v>341676</v>
      </c>
      <c r="G567" s="62">
        <v>60333</v>
      </c>
      <c r="H567" s="62">
        <v>59.15</v>
      </c>
      <c r="I567" s="62">
        <v>4019.72</v>
      </c>
      <c r="J567" s="62">
        <v>317758.68</v>
      </c>
      <c r="K567" s="62">
        <v>49220.17</v>
      </c>
      <c r="L567" s="62">
        <v>55918</v>
      </c>
      <c r="M567" s="62">
        <v>54.82</v>
      </c>
      <c r="N567" s="62">
        <v>579.05999999999995</v>
      </c>
      <c r="O567" s="62">
        <v>593560.85</v>
      </c>
      <c r="P567" s="63"/>
      <c r="Q567" s="63"/>
      <c r="R567" s="63"/>
      <c r="S567" s="63"/>
      <c r="T567" s="63"/>
      <c r="U567" s="63"/>
      <c r="V567" s="63"/>
      <c r="W567" s="63"/>
      <c r="X567" s="63"/>
      <c r="Y567" s="63"/>
      <c r="Z567" s="62">
        <v>4115</v>
      </c>
      <c r="AA567" s="62">
        <v>31504</v>
      </c>
      <c r="AB567" s="62">
        <v>30.89</v>
      </c>
      <c r="AC567" s="62">
        <v>48.41</v>
      </c>
    </row>
    <row r="568" spans="1:29" x14ac:dyDescent="0.25">
      <c r="A568" s="61" t="s">
        <v>330</v>
      </c>
      <c r="B568" s="61" t="s">
        <v>331</v>
      </c>
      <c r="C568" s="62">
        <v>2011</v>
      </c>
      <c r="D568" s="61" t="s">
        <v>99</v>
      </c>
      <c r="E568" s="62">
        <v>53</v>
      </c>
      <c r="F568" s="62">
        <v>167224</v>
      </c>
      <c r="G568" s="62">
        <v>32345</v>
      </c>
      <c r="H568" s="62">
        <v>50.86</v>
      </c>
      <c r="I568" s="62">
        <v>3155.17</v>
      </c>
      <c r="J568" s="62">
        <v>155518.32</v>
      </c>
      <c r="K568" s="62">
        <v>11707</v>
      </c>
      <c r="L568" s="62">
        <v>14488</v>
      </c>
      <c r="M568" s="62">
        <v>22.78</v>
      </c>
      <c r="N568" s="62">
        <v>220.89</v>
      </c>
      <c r="O568" s="62">
        <v>141178.23000000001</v>
      </c>
      <c r="P568" s="63"/>
      <c r="Q568" s="63"/>
      <c r="R568" s="63"/>
      <c r="S568" s="63"/>
      <c r="T568" s="63"/>
      <c r="U568" s="63"/>
      <c r="V568" s="63"/>
      <c r="W568" s="63"/>
      <c r="X568" s="63"/>
      <c r="Y568" s="63"/>
      <c r="Z568" s="62">
        <v>88300</v>
      </c>
      <c r="AA568" s="62">
        <v>6357</v>
      </c>
      <c r="AB568" s="62">
        <v>10</v>
      </c>
      <c r="AC568" s="62">
        <v>1666.04</v>
      </c>
    </row>
    <row r="569" spans="1:29" x14ac:dyDescent="0.25">
      <c r="A569" s="61" t="s">
        <v>130</v>
      </c>
      <c r="B569" s="61" t="s">
        <v>131</v>
      </c>
      <c r="C569" s="62">
        <v>2012</v>
      </c>
      <c r="D569" s="61" t="s">
        <v>78</v>
      </c>
      <c r="E569" s="62">
        <v>35</v>
      </c>
      <c r="F569" s="62">
        <v>130576</v>
      </c>
      <c r="G569" s="62">
        <v>16357</v>
      </c>
      <c r="H569" s="62">
        <v>38.950000000000003</v>
      </c>
      <c r="I569" s="62">
        <v>3730.74</v>
      </c>
      <c r="J569" s="62">
        <v>121435.68</v>
      </c>
      <c r="K569" s="62">
        <v>20202.72</v>
      </c>
      <c r="L569" s="62">
        <v>19880</v>
      </c>
      <c r="M569" s="62">
        <v>47.33</v>
      </c>
      <c r="N569" s="62">
        <v>577.22</v>
      </c>
      <c r="O569" s="62">
        <v>243630.61</v>
      </c>
      <c r="P569" s="63"/>
      <c r="Q569" s="63"/>
      <c r="R569" s="63"/>
      <c r="S569" s="63"/>
      <c r="T569" s="63"/>
      <c r="U569" s="63"/>
      <c r="V569" s="63"/>
      <c r="W569" s="63"/>
      <c r="X569" s="63"/>
      <c r="Y569" s="63"/>
      <c r="Z569" s="62">
        <v>880</v>
      </c>
      <c r="AA569" s="62">
        <v>5231</v>
      </c>
      <c r="AB569" s="62">
        <v>12.45</v>
      </c>
      <c r="AC569" s="62">
        <v>25.14</v>
      </c>
    </row>
    <row r="570" spans="1:29" x14ac:dyDescent="0.25">
      <c r="A570" s="61" t="s">
        <v>105</v>
      </c>
      <c r="B570" s="61" t="s">
        <v>106</v>
      </c>
      <c r="C570" s="62">
        <v>2012</v>
      </c>
      <c r="D570" s="61" t="s">
        <v>150</v>
      </c>
      <c r="E570" s="62">
        <v>16</v>
      </c>
      <c r="F570" s="62">
        <v>3962</v>
      </c>
      <c r="G570" s="62">
        <v>739</v>
      </c>
      <c r="H570" s="62">
        <v>3.85</v>
      </c>
      <c r="I570" s="62">
        <v>247.63</v>
      </c>
      <c r="J570" s="62">
        <v>3684.66</v>
      </c>
      <c r="K570" s="62">
        <v>58</v>
      </c>
      <c r="L570" s="62">
        <v>354</v>
      </c>
      <c r="M570" s="62">
        <v>1.84</v>
      </c>
      <c r="N570" s="62">
        <v>3.63</v>
      </c>
      <c r="O570" s="62">
        <v>699.44</v>
      </c>
      <c r="P570" s="63"/>
      <c r="Q570" s="63"/>
      <c r="R570" s="63"/>
      <c r="S570" s="63"/>
      <c r="T570" s="63"/>
      <c r="U570" s="63"/>
      <c r="V570" s="63"/>
      <c r="W570" s="63"/>
      <c r="X570" s="63"/>
      <c r="Y570" s="63"/>
      <c r="Z570" s="62">
        <v>911.7</v>
      </c>
      <c r="AA570" s="62">
        <v>2089</v>
      </c>
      <c r="AB570" s="62">
        <v>10.88</v>
      </c>
      <c r="AC570" s="62">
        <v>56.98</v>
      </c>
    </row>
    <row r="571" spans="1:29" x14ac:dyDescent="0.25">
      <c r="A571" s="61" t="s">
        <v>420</v>
      </c>
      <c r="B571" s="61" t="s">
        <v>421</v>
      </c>
      <c r="C571" s="62">
        <v>2011</v>
      </c>
      <c r="D571" s="61" t="s">
        <v>86</v>
      </c>
      <c r="E571" s="62">
        <v>268</v>
      </c>
      <c r="F571" s="62">
        <v>41646</v>
      </c>
      <c r="G571" s="62">
        <v>8333</v>
      </c>
      <c r="H571" s="62">
        <v>2.59</v>
      </c>
      <c r="I571" s="62">
        <v>155.4</v>
      </c>
      <c r="J571" s="62">
        <v>38730.78</v>
      </c>
      <c r="K571" s="62">
        <v>2987.39</v>
      </c>
      <c r="L571" s="62">
        <v>5067</v>
      </c>
      <c r="M571" s="62">
        <v>1.58</v>
      </c>
      <c r="N571" s="62">
        <v>11.15</v>
      </c>
      <c r="O571" s="62">
        <v>36025.839999999997</v>
      </c>
      <c r="P571" s="63"/>
      <c r="Q571" s="63"/>
      <c r="R571" s="63"/>
      <c r="S571" s="63"/>
      <c r="T571" s="63"/>
      <c r="U571" s="62">
        <v>2605</v>
      </c>
      <c r="V571" s="62">
        <v>6620</v>
      </c>
      <c r="W571" s="62">
        <v>2.06</v>
      </c>
      <c r="X571" s="62">
        <v>9</v>
      </c>
      <c r="Y571" s="62">
        <v>58310.32</v>
      </c>
      <c r="Z571" s="62">
        <v>25695</v>
      </c>
      <c r="AA571" s="62">
        <v>180722</v>
      </c>
      <c r="AB571" s="62">
        <v>56.19</v>
      </c>
      <c r="AC571" s="62">
        <v>95.88</v>
      </c>
    </row>
    <row r="572" spans="1:29" ht="30" x14ac:dyDescent="0.25">
      <c r="A572" s="61" t="s">
        <v>176</v>
      </c>
      <c r="B572" s="61" t="s">
        <v>177</v>
      </c>
      <c r="C572" s="62">
        <v>2007</v>
      </c>
      <c r="D572" s="61" t="s">
        <v>226</v>
      </c>
      <c r="E572" s="62">
        <v>40</v>
      </c>
      <c r="F572" s="62">
        <v>354920</v>
      </c>
      <c r="G572" s="62">
        <v>58302</v>
      </c>
      <c r="H572" s="62">
        <v>121.46</v>
      </c>
      <c r="I572" s="62">
        <v>8873</v>
      </c>
      <c r="J572" s="62">
        <v>330075.59999999998</v>
      </c>
      <c r="K572" s="62">
        <v>0</v>
      </c>
      <c r="L572" s="63"/>
      <c r="M572" s="63"/>
      <c r="N572" s="63"/>
      <c r="O572" s="63"/>
      <c r="P572" s="63"/>
      <c r="Q572" s="63"/>
      <c r="R572" s="63"/>
      <c r="S572" s="63"/>
      <c r="T572" s="63"/>
      <c r="U572" s="63"/>
      <c r="V572" s="63"/>
      <c r="W572" s="63"/>
      <c r="X572" s="63"/>
      <c r="Y572" s="63"/>
      <c r="Z572" s="62">
        <v>0</v>
      </c>
      <c r="AA572" s="62">
        <v>4115</v>
      </c>
      <c r="AB572" s="62">
        <v>8.57</v>
      </c>
      <c r="AC572" s="62">
        <v>0</v>
      </c>
    </row>
    <row r="573" spans="1:29" ht="45" x14ac:dyDescent="0.25">
      <c r="A573" s="61" t="s">
        <v>214</v>
      </c>
      <c r="B573" s="61" t="s">
        <v>215</v>
      </c>
      <c r="C573" s="62">
        <v>2016</v>
      </c>
      <c r="D573" s="61" t="s">
        <v>150</v>
      </c>
      <c r="E573" s="62">
        <v>6</v>
      </c>
      <c r="F573" s="63"/>
      <c r="G573" s="63"/>
      <c r="H573" s="63"/>
      <c r="I573" s="63"/>
      <c r="J573" s="63"/>
      <c r="K573" s="62">
        <v>0</v>
      </c>
      <c r="L573" s="63"/>
      <c r="M573" s="63"/>
      <c r="N573" s="63"/>
      <c r="O573" s="63"/>
      <c r="P573" s="63"/>
      <c r="Q573" s="63"/>
      <c r="R573" s="63"/>
      <c r="S573" s="63"/>
      <c r="T573" s="63"/>
      <c r="U573" s="63"/>
      <c r="V573" s="63"/>
      <c r="W573" s="63"/>
      <c r="X573" s="63"/>
      <c r="Y573" s="63"/>
      <c r="Z573" s="62">
        <v>0</v>
      </c>
      <c r="AA573" s="63"/>
      <c r="AB573" s="63"/>
      <c r="AC573" s="62">
        <v>0</v>
      </c>
    </row>
    <row r="574" spans="1:29" x14ac:dyDescent="0.25">
      <c r="A574" s="61" t="s">
        <v>469</v>
      </c>
      <c r="B574" s="61" t="s">
        <v>470</v>
      </c>
      <c r="C574" s="62">
        <v>2010</v>
      </c>
      <c r="D574" s="61" t="s">
        <v>75</v>
      </c>
      <c r="E574" s="62">
        <v>8</v>
      </c>
      <c r="F574" s="62">
        <v>5947</v>
      </c>
      <c r="G574" s="62">
        <v>1305</v>
      </c>
      <c r="H574" s="62">
        <v>13.59</v>
      </c>
      <c r="I574" s="62">
        <v>743.38</v>
      </c>
      <c r="J574" s="62">
        <v>5530.71</v>
      </c>
      <c r="K574" s="62">
        <v>4.8499999999999996</v>
      </c>
      <c r="L574" s="62">
        <v>483</v>
      </c>
      <c r="M574" s="62">
        <v>5.03</v>
      </c>
      <c r="N574" s="63"/>
      <c r="O574" s="63"/>
      <c r="P574" s="63"/>
      <c r="Q574" s="63"/>
      <c r="R574" s="63"/>
      <c r="S574" s="63"/>
      <c r="T574" s="63"/>
      <c r="U574" s="63"/>
      <c r="V574" s="63"/>
      <c r="W574" s="63"/>
      <c r="X574" s="63"/>
      <c r="Y574" s="63"/>
      <c r="Z574" s="62">
        <v>457.24</v>
      </c>
      <c r="AA574" s="62">
        <v>3642</v>
      </c>
      <c r="AB574" s="62">
        <v>37.94</v>
      </c>
      <c r="AC574" s="62">
        <v>57.15</v>
      </c>
    </row>
    <row r="575" spans="1:29" ht="30" x14ac:dyDescent="0.25">
      <c r="A575" s="61" t="s">
        <v>277</v>
      </c>
      <c r="B575" s="61" t="s">
        <v>278</v>
      </c>
      <c r="C575" s="62">
        <v>2016</v>
      </c>
      <c r="D575" s="61" t="s">
        <v>75</v>
      </c>
      <c r="E575" s="62">
        <v>12</v>
      </c>
      <c r="F575" s="62">
        <v>1524</v>
      </c>
      <c r="G575" s="62">
        <v>326</v>
      </c>
      <c r="H575" s="62">
        <v>2.2599999999999998</v>
      </c>
      <c r="I575" s="62">
        <v>127</v>
      </c>
      <c r="J575" s="62">
        <v>1417.32</v>
      </c>
      <c r="K575" s="62">
        <v>65</v>
      </c>
      <c r="L575" s="62">
        <v>91</v>
      </c>
      <c r="M575" s="62">
        <v>0.63</v>
      </c>
      <c r="N575" s="62">
        <v>5.42</v>
      </c>
      <c r="O575" s="62">
        <v>783.85</v>
      </c>
      <c r="P575" s="63"/>
      <c r="Q575" s="63"/>
      <c r="R575" s="63"/>
      <c r="S575" s="63"/>
      <c r="T575" s="63"/>
      <c r="U575" s="63"/>
      <c r="V575" s="63"/>
      <c r="W575" s="63"/>
      <c r="X575" s="63"/>
      <c r="Y575" s="63"/>
      <c r="Z575" s="62">
        <v>120600</v>
      </c>
      <c r="AA575" s="62">
        <v>4786</v>
      </c>
      <c r="AB575" s="62">
        <v>33.24</v>
      </c>
      <c r="AC575" s="62">
        <v>10050</v>
      </c>
    </row>
    <row r="576" spans="1:29" x14ac:dyDescent="0.25">
      <c r="A576" s="61" t="s">
        <v>471</v>
      </c>
      <c r="B576" s="61" t="s">
        <v>472</v>
      </c>
      <c r="C576" s="62">
        <v>2004</v>
      </c>
      <c r="D576" s="61" t="s">
        <v>78</v>
      </c>
      <c r="E576" s="62">
        <v>40</v>
      </c>
      <c r="F576" s="62">
        <v>42889</v>
      </c>
      <c r="G576" s="62">
        <v>5208</v>
      </c>
      <c r="H576" s="62">
        <v>10.85</v>
      </c>
      <c r="I576" s="62">
        <v>1072.23</v>
      </c>
      <c r="J576" s="62">
        <v>39886.769999999997</v>
      </c>
      <c r="K576" s="62">
        <v>24055.29</v>
      </c>
      <c r="L576" s="62">
        <v>32063</v>
      </c>
      <c r="M576" s="62">
        <v>66.8</v>
      </c>
      <c r="N576" s="62">
        <v>601.38</v>
      </c>
      <c r="O576" s="62">
        <v>290089.90999999997</v>
      </c>
      <c r="P576" s="63"/>
      <c r="Q576" s="63"/>
      <c r="R576" s="63"/>
      <c r="S576" s="63"/>
      <c r="T576" s="63"/>
      <c r="U576" s="63"/>
      <c r="V576" s="63"/>
      <c r="W576" s="63"/>
      <c r="X576" s="63"/>
      <c r="Y576" s="63"/>
      <c r="Z576" s="62">
        <v>110000</v>
      </c>
      <c r="AA576" s="62">
        <v>3996</v>
      </c>
      <c r="AB576" s="62">
        <v>8.33</v>
      </c>
      <c r="AC576" s="62">
        <v>2750</v>
      </c>
    </row>
    <row r="577" spans="1:29" x14ac:dyDescent="0.25">
      <c r="A577" s="61" t="s">
        <v>456</v>
      </c>
      <c r="B577" s="61" t="s">
        <v>457</v>
      </c>
      <c r="C577" s="62">
        <v>2016</v>
      </c>
      <c r="D577" s="61" t="s">
        <v>78</v>
      </c>
      <c r="E577" s="62">
        <v>80</v>
      </c>
      <c r="F577" s="62">
        <v>783200</v>
      </c>
      <c r="G577" s="62">
        <v>266460</v>
      </c>
      <c r="H577" s="62">
        <v>277.56</v>
      </c>
      <c r="I577" s="62">
        <v>9790</v>
      </c>
      <c r="J577" s="62">
        <v>728376</v>
      </c>
      <c r="K577" s="62">
        <v>0</v>
      </c>
      <c r="L577" s="63"/>
      <c r="M577" s="63"/>
      <c r="N577" s="63"/>
      <c r="O577" s="63"/>
      <c r="P577" s="63"/>
      <c r="Q577" s="63"/>
      <c r="R577" s="63"/>
      <c r="S577" s="63"/>
      <c r="T577" s="63"/>
      <c r="U577" s="63"/>
      <c r="V577" s="63"/>
      <c r="W577" s="63"/>
      <c r="X577" s="63"/>
      <c r="Y577" s="63"/>
      <c r="Z577" s="62">
        <v>1288406</v>
      </c>
      <c r="AA577" s="62">
        <v>248518</v>
      </c>
      <c r="AB577" s="62">
        <v>258.87</v>
      </c>
      <c r="AC577" s="62">
        <v>16105.08</v>
      </c>
    </row>
    <row r="578" spans="1:29" ht="30" x14ac:dyDescent="0.25">
      <c r="A578" s="61" t="s">
        <v>124</v>
      </c>
      <c r="B578" s="61" t="s">
        <v>125</v>
      </c>
      <c r="C578" s="62">
        <v>2017</v>
      </c>
      <c r="D578" s="61" t="s">
        <v>86</v>
      </c>
      <c r="E578" s="62">
        <v>22</v>
      </c>
      <c r="F578" s="63"/>
      <c r="G578" s="63"/>
      <c r="H578" s="63"/>
      <c r="I578" s="63"/>
      <c r="J578" s="63"/>
      <c r="K578" s="62">
        <v>0</v>
      </c>
      <c r="L578" s="63"/>
      <c r="M578" s="63"/>
      <c r="N578" s="63"/>
      <c r="O578" s="63"/>
      <c r="P578" s="63"/>
      <c r="Q578" s="63"/>
      <c r="R578" s="63"/>
      <c r="S578" s="63"/>
      <c r="T578" s="63"/>
      <c r="U578" s="63"/>
      <c r="V578" s="63"/>
      <c r="W578" s="63"/>
      <c r="X578" s="63"/>
      <c r="Y578" s="63"/>
      <c r="Z578" s="62">
        <v>190.9</v>
      </c>
      <c r="AA578" s="62">
        <v>22197</v>
      </c>
      <c r="AB578" s="62">
        <v>84.08</v>
      </c>
      <c r="AC578" s="62">
        <v>8.68</v>
      </c>
    </row>
    <row r="579" spans="1:29" x14ac:dyDescent="0.25">
      <c r="A579" s="61" t="s">
        <v>473</v>
      </c>
      <c r="B579" s="61" t="s">
        <v>474</v>
      </c>
      <c r="C579" s="62">
        <v>2011</v>
      </c>
      <c r="D579" s="61" t="s">
        <v>78</v>
      </c>
      <c r="E579" s="62">
        <v>20</v>
      </c>
      <c r="F579" s="62">
        <v>70577</v>
      </c>
      <c r="G579" s="62">
        <v>8488</v>
      </c>
      <c r="H579" s="62">
        <v>35.369999999999997</v>
      </c>
      <c r="I579" s="62">
        <v>3528.85</v>
      </c>
      <c r="J579" s="62">
        <v>65636.61</v>
      </c>
      <c r="K579" s="62">
        <v>2389.91</v>
      </c>
      <c r="L579" s="62">
        <v>6147</v>
      </c>
      <c r="M579" s="62">
        <v>25.61</v>
      </c>
      <c r="N579" s="62">
        <v>119.5</v>
      </c>
      <c r="O579" s="62">
        <v>28820.67</v>
      </c>
      <c r="P579" s="63"/>
      <c r="Q579" s="63"/>
      <c r="R579" s="63"/>
      <c r="S579" s="63"/>
      <c r="T579" s="63"/>
      <c r="U579" s="63"/>
      <c r="V579" s="63"/>
      <c r="W579" s="63"/>
      <c r="X579" s="63"/>
      <c r="Y579" s="63"/>
      <c r="Z579" s="62">
        <v>0</v>
      </c>
      <c r="AA579" s="63"/>
      <c r="AB579" s="63"/>
      <c r="AC579" s="62">
        <v>0</v>
      </c>
    </row>
    <row r="580" spans="1:29" x14ac:dyDescent="0.25">
      <c r="A580" s="61" t="s">
        <v>229</v>
      </c>
      <c r="B580" s="61" t="s">
        <v>230</v>
      </c>
      <c r="C580" s="62">
        <v>2004</v>
      </c>
      <c r="D580" s="61" t="s">
        <v>419</v>
      </c>
      <c r="E580" s="62">
        <v>10</v>
      </c>
      <c r="F580" s="63"/>
      <c r="G580" s="63"/>
      <c r="H580" s="63"/>
      <c r="I580" s="63"/>
      <c r="J580" s="63"/>
      <c r="K580" s="62">
        <v>0</v>
      </c>
      <c r="L580" s="63"/>
      <c r="M580" s="63"/>
      <c r="N580" s="63"/>
      <c r="O580" s="63"/>
      <c r="P580" s="63"/>
      <c r="Q580" s="63"/>
      <c r="R580" s="63"/>
      <c r="S580" s="63"/>
      <c r="T580" s="63"/>
      <c r="U580" s="63"/>
      <c r="V580" s="63"/>
      <c r="W580" s="63"/>
      <c r="X580" s="63"/>
      <c r="Y580" s="63"/>
      <c r="Z580" s="62">
        <v>193000</v>
      </c>
      <c r="AA580" s="62">
        <v>4479</v>
      </c>
      <c r="AB580" s="62">
        <v>37.33</v>
      </c>
      <c r="AC580" s="62">
        <v>19300</v>
      </c>
    </row>
    <row r="581" spans="1:29" x14ac:dyDescent="0.25">
      <c r="A581" s="61" t="s">
        <v>198</v>
      </c>
      <c r="B581" s="61" t="s">
        <v>199</v>
      </c>
      <c r="C581" s="62">
        <v>2004</v>
      </c>
      <c r="D581" s="61" t="s">
        <v>75</v>
      </c>
      <c r="E581" s="62">
        <v>6</v>
      </c>
      <c r="F581" s="62">
        <v>22</v>
      </c>
      <c r="G581" s="62">
        <v>4</v>
      </c>
      <c r="H581" s="62">
        <v>0.06</v>
      </c>
      <c r="I581" s="62">
        <v>3.67</v>
      </c>
      <c r="J581" s="62">
        <v>20.46</v>
      </c>
      <c r="K581" s="62">
        <v>4.8499999999999996</v>
      </c>
      <c r="L581" s="62">
        <v>7</v>
      </c>
      <c r="M581" s="62">
        <v>0.1</v>
      </c>
      <c r="N581" s="62">
        <v>0.81</v>
      </c>
      <c r="O581" s="62">
        <v>58.48</v>
      </c>
      <c r="P581" s="63"/>
      <c r="Q581" s="63"/>
      <c r="R581" s="63"/>
      <c r="S581" s="63"/>
      <c r="T581" s="63"/>
      <c r="U581" s="63"/>
      <c r="V581" s="63"/>
      <c r="W581" s="63"/>
      <c r="X581" s="63"/>
      <c r="Y581" s="63"/>
      <c r="Z581" s="62">
        <v>66200</v>
      </c>
      <c r="AA581" s="62">
        <v>5604</v>
      </c>
      <c r="AB581" s="62">
        <v>77.83</v>
      </c>
      <c r="AC581" s="62">
        <v>11033.33</v>
      </c>
    </row>
    <row r="582" spans="1:29" x14ac:dyDescent="0.25">
      <c r="A582" s="61" t="s">
        <v>475</v>
      </c>
      <c r="B582" s="61" t="s">
        <v>476</v>
      </c>
      <c r="C582" s="62">
        <v>2015</v>
      </c>
      <c r="D582" s="61" t="s">
        <v>477</v>
      </c>
      <c r="E582" s="62">
        <v>20</v>
      </c>
      <c r="F582" s="62">
        <v>77040</v>
      </c>
      <c r="G582" s="62">
        <v>18126</v>
      </c>
      <c r="H582" s="62">
        <v>75.53</v>
      </c>
      <c r="I582" s="62">
        <v>3852</v>
      </c>
      <c r="J582" s="62">
        <v>71647.199999999997</v>
      </c>
      <c r="K582" s="62">
        <v>2653</v>
      </c>
      <c r="L582" s="62">
        <v>6509</v>
      </c>
      <c r="M582" s="62">
        <v>27.12</v>
      </c>
      <c r="N582" s="62">
        <v>132.65</v>
      </c>
      <c r="O582" s="62">
        <v>31993.32</v>
      </c>
      <c r="P582" s="63"/>
      <c r="Q582" s="63"/>
      <c r="R582" s="63"/>
      <c r="S582" s="63"/>
      <c r="T582" s="63"/>
      <c r="U582" s="63"/>
      <c r="V582" s="63"/>
      <c r="W582" s="63"/>
      <c r="X582" s="63"/>
      <c r="Y582" s="63"/>
      <c r="Z582" s="62">
        <v>0</v>
      </c>
      <c r="AA582" s="62">
        <v>397</v>
      </c>
      <c r="AB582" s="62">
        <v>1.65</v>
      </c>
      <c r="AC582" s="62">
        <v>0</v>
      </c>
    </row>
    <row r="583" spans="1:29" ht="30" x14ac:dyDescent="0.25">
      <c r="A583" s="61" t="s">
        <v>153</v>
      </c>
      <c r="B583" s="61" t="s">
        <v>154</v>
      </c>
      <c r="C583" s="62">
        <v>2012</v>
      </c>
      <c r="D583" s="61" t="s">
        <v>94</v>
      </c>
      <c r="E583" s="62">
        <v>16</v>
      </c>
      <c r="F583" s="62">
        <v>9280</v>
      </c>
      <c r="G583" s="62">
        <v>1475</v>
      </c>
      <c r="H583" s="62">
        <v>7.68</v>
      </c>
      <c r="I583" s="62">
        <v>580</v>
      </c>
      <c r="J583" s="62">
        <v>8630.4</v>
      </c>
      <c r="K583" s="62">
        <v>879.73</v>
      </c>
      <c r="L583" s="62">
        <v>1082</v>
      </c>
      <c r="M583" s="62">
        <v>5.64</v>
      </c>
      <c r="N583" s="62">
        <v>54.98</v>
      </c>
      <c r="O583" s="62">
        <v>10608.91</v>
      </c>
      <c r="P583" s="63"/>
      <c r="Q583" s="63"/>
      <c r="R583" s="63"/>
      <c r="S583" s="63"/>
      <c r="T583" s="63"/>
      <c r="U583" s="63"/>
      <c r="V583" s="63"/>
      <c r="W583" s="63"/>
      <c r="X583" s="63"/>
      <c r="Y583" s="63"/>
      <c r="Z583" s="62">
        <v>1724</v>
      </c>
      <c r="AA583" s="62">
        <v>14538</v>
      </c>
      <c r="AB583" s="62">
        <v>75.72</v>
      </c>
      <c r="AC583" s="62">
        <v>107.75</v>
      </c>
    </row>
    <row r="584" spans="1:29" ht="30" x14ac:dyDescent="0.25">
      <c r="A584" s="61" t="s">
        <v>391</v>
      </c>
      <c r="B584" s="61" t="s">
        <v>392</v>
      </c>
      <c r="C584" s="62">
        <v>2017</v>
      </c>
      <c r="D584" s="61" t="s">
        <v>99</v>
      </c>
      <c r="E584" s="62">
        <v>56</v>
      </c>
      <c r="F584" s="62">
        <v>202389</v>
      </c>
      <c r="G584" s="62">
        <v>45051</v>
      </c>
      <c r="H584" s="62">
        <v>67.040000000000006</v>
      </c>
      <c r="I584" s="62">
        <v>3614.09</v>
      </c>
      <c r="J584" s="62">
        <v>188221.77</v>
      </c>
      <c r="K584" s="62">
        <v>38967.99</v>
      </c>
      <c r="L584" s="62">
        <v>47054</v>
      </c>
      <c r="M584" s="62">
        <v>70.02</v>
      </c>
      <c r="N584" s="62">
        <v>695.86</v>
      </c>
      <c r="O584" s="62">
        <v>469926.71</v>
      </c>
      <c r="P584" s="63"/>
      <c r="Q584" s="63"/>
      <c r="R584" s="63"/>
      <c r="S584" s="63"/>
      <c r="T584" s="63"/>
      <c r="U584" s="63"/>
      <c r="V584" s="63"/>
      <c r="W584" s="63"/>
      <c r="X584" s="63"/>
      <c r="Y584" s="63"/>
      <c r="Z584" s="62">
        <v>1648</v>
      </c>
      <c r="AA584" s="62">
        <v>19193</v>
      </c>
      <c r="AB584" s="62">
        <v>28.56</v>
      </c>
      <c r="AC584" s="62">
        <v>29.43</v>
      </c>
    </row>
    <row r="585" spans="1:29" ht="30" x14ac:dyDescent="0.25">
      <c r="A585" s="61" t="s">
        <v>124</v>
      </c>
      <c r="B585" s="61" t="s">
        <v>125</v>
      </c>
      <c r="C585" s="62">
        <v>2014</v>
      </c>
      <c r="D585" s="61" t="s">
        <v>135</v>
      </c>
      <c r="E585" s="62">
        <v>54</v>
      </c>
      <c r="F585" s="63"/>
      <c r="G585" s="63"/>
      <c r="H585" s="63"/>
      <c r="I585" s="63"/>
      <c r="J585" s="63"/>
      <c r="K585" s="62">
        <v>0</v>
      </c>
      <c r="L585" s="63"/>
      <c r="M585" s="63"/>
      <c r="N585" s="63"/>
      <c r="O585" s="63"/>
      <c r="P585" s="63"/>
      <c r="Q585" s="63"/>
      <c r="R585" s="63"/>
      <c r="S585" s="63"/>
      <c r="T585" s="63"/>
      <c r="U585" s="63"/>
      <c r="V585" s="63"/>
      <c r="W585" s="63"/>
      <c r="X585" s="63"/>
      <c r="Y585" s="63"/>
      <c r="Z585" s="62">
        <v>529.24</v>
      </c>
      <c r="AA585" s="62">
        <v>53006</v>
      </c>
      <c r="AB585" s="62">
        <v>81.8</v>
      </c>
      <c r="AC585" s="62">
        <v>9.8000000000000007</v>
      </c>
    </row>
    <row r="586" spans="1:29" x14ac:dyDescent="0.25">
      <c r="A586" s="61" t="s">
        <v>70</v>
      </c>
      <c r="B586" s="61" t="s">
        <v>71</v>
      </c>
      <c r="C586" s="62">
        <v>2016</v>
      </c>
      <c r="D586" s="61" t="s">
        <v>99</v>
      </c>
      <c r="E586" s="62">
        <v>152</v>
      </c>
      <c r="F586" s="63"/>
      <c r="G586" s="63"/>
      <c r="H586" s="63"/>
      <c r="I586" s="63"/>
      <c r="J586" s="63"/>
      <c r="K586" s="62">
        <v>0</v>
      </c>
      <c r="L586" s="63"/>
      <c r="M586" s="63"/>
      <c r="N586" s="63"/>
      <c r="O586" s="63"/>
      <c r="P586" s="63"/>
      <c r="Q586" s="63"/>
      <c r="R586" s="63"/>
      <c r="S586" s="63"/>
      <c r="T586" s="63"/>
      <c r="U586" s="63"/>
      <c r="V586" s="63"/>
      <c r="W586" s="63"/>
      <c r="X586" s="63"/>
      <c r="Y586" s="63"/>
      <c r="Z586" s="62">
        <v>0</v>
      </c>
      <c r="AA586" s="63"/>
      <c r="AB586" s="63"/>
      <c r="AC586" s="62">
        <v>0</v>
      </c>
    </row>
    <row r="587" spans="1:29" x14ac:dyDescent="0.25">
      <c r="A587" s="61" t="s">
        <v>235</v>
      </c>
      <c r="B587" s="61" t="s">
        <v>236</v>
      </c>
      <c r="C587" s="62">
        <v>2006</v>
      </c>
      <c r="D587" s="61" t="s">
        <v>83</v>
      </c>
      <c r="E587" s="62">
        <v>1</v>
      </c>
      <c r="F587" s="63"/>
      <c r="G587" s="63"/>
      <c r="H587" s="63"/>
      <c r="I587" s="63"/>
      <c r="J587" s="63"/>
      <c r="K587" s="62">
        <v>0</v>
      </c>
      <c r="L587" s="63"/>
      <c r="M587" s="63"/>
      <c r="N587" s="63"/>
      <c r="O587" s="63"/>
      <c r="P587" s="63"/>
      <c r="Q587" s="63"/>
      <c r="R587" s="63"/>
      <c r="S587" s="63"/>
      <c r="T587" s="63"/>
      <c r="U587" s="62">
        <v>202</v>
      </c>
      <c r="V587" s="62">
        <v>497</v>
      </c>
      <c r="W587" s="62">
        <v>41.42</v>
      </c>
      <c r="X587" s="62">
        <v>202</v>
      </c>
      <c r="Y587" s="62">
        <v>4521.57</v>
      </c>
      <c r="Z587" s="62">
        <v>6200</v>
      </c>
      <c r="AA587" s="62">
        <v>185</v>
      </c>
      <c r="AB587" s="62">
        <v>15.42</v>
      </c>
      <c r="AC587" s="62">
        <v>6200</v>
      </c>
    </row>
    <row r="588" spans="1:29" ht="30" x14ac:dyDescent="0.25">
      <c r="A588" s="61" t="s">
        <v>165</v>
      </c>
      <c r="B588" s="61" t="s">
        <v>166</v>
      </c>
      <c r="C588" s="62">
        <v>2004</v>
      </c>
      <c r="D588" s="61" t="s">
        <v>99</v>
      </c>
      <c r="E588" s="62">
        <v>42</v>
      </c>
      <c r="F588" s="62">
        <v>93209</v>
      </c>
      <c r="G588" s="62">
        <v>13947</v>
      </c>
      <c r="H588" s="62">
        <v>27.67</v>
      </c>
      <c r="I588" s="62">
        <v>2219.2600000000002</v>
      </c>
      <c r="J588" s="62">
        <v>86684.37</v>
      </c>
      <c r="K588" s="62">
        <v>24558.68</v>
      </c>
      <c r="L588" s="62">
        <v>26422</v>
      </c>
      <c r="M588" s="62">
        <v>52.42</v>
      </c>
      <c r="N588" s="62">
        <v>584.73</v>
      </c>
      <c r="O588" s="62">
        <v>296160.5</v>
      </c>
      <c r="P588" s="63"/>
      <c r="Q588" s="63"/>
      <c r="R588" s="63"/>
      <c r="S588" s="63"/>
      <c r="T588" s="63"/>
      <c r="U588" s="63"/>
      <c r="V588" s="63"/>
      <c r="W588" s="63"/>
      <c r="X588" s="63"/>
      <c r="Y588" s="63"/>
      <c r="Z588" s="62">
        <v>4959</v>
      </c>
      <c r="AA588" s="62">
        <v>13062</v>
      </c>
      <c r="AB588" s="62">
        <v>25.92</v>
      </c>
      <c r="AC588" s="62">
        <v>118.07</v>
      </c>
    </row>
    <row r="589" spans="1:29" x14ac:dyDescent="0.25">
      <c r="A589" s="61" t="s">
        <v>354</v>
      </c>
      <c r="B589" s="61" t="s">
        <v>355</v>
      </c>
      <c r="C589" s="62">
        <v>2004</v>
      </c>
      <c r="D589" s="61" t="s">
        <v>75</v>
      </c>
      <c r="E589" s="62">
        <v>16</v>
      </c>
      <c r="F589" s="62">
        <v>3929</v>
      </c>
      <c r="G589" s="62">
        <v>628</v>
      </c>
      <c r="H589" s="62">
        <v>3.27</v>
      </c>
      <c r="I589" s="62">
        <v>245.56</v>
      </c>
      <c r="J589" s="62">
        <v>3653.97</v>
      </c>
      <c r="K589" s="62">
        <v>150.34</v>
      </c>
      <c r="L589" s="62">
        <v>253</v>
      </c>
      <c r="M589" s="62">
        <v>1.32</v>
      </c>
      <c r="N589" s="62">
        <v>9.4</v>
      </c>
      <c r="O589" s="62">
        <v>1812.99</v>
      </c>
      <c r="P589" s="63"/>
      <c r="Q589" s="63"/>
      <c r="R589" s="63"/>
      <c r="S589" s="63"/>
      <c r="T589" s="63"/>
      <c r="U589" s="62">
        <v>370</v>
      </c>
      <c r="V589" s="62">
        <v>677</v>
      </c>
      <c r="W589" s="62">
        <v>3.53</v>
      </c>
      <c r="X589" s="62">
        <v>23</v>
      </c>
      <c r="Y589" s="62">
        <v>8282.08</v>
      </c>
      <c r="Z589" s="62">
        <v>43646</v>
      </c>
      <c r="AA589" s="62">
        <v>662</v>
      </c>
      <c r="AB589" s="62">
        <v>3.45</v>
      </c>
      <c r="AC589" s="62">
        <v>2727.88</v>
      </c>
    </row>
    <row r="590" spans="1:29" x14ac:dyDescent="0.25">
      <c r="A590" s="61" t="s">
        <v>478</v>
      </c>
      <c r="B590" s="61" t="s">
        <v>479</v>
      </c>
      <c r="C590" s="62">
        <v>2018</v>
      </c>
      <c r="D590" s="61" t="s">
        <v>78</v>
      </c>
      <c r="E590" s="62">
        <v>40</v>
      </c>
      <c r="F590" s="62">
        <v>257280</v>
      </c>
      <c r="G590" s="62">
        <v>45759</v>
      </c>
      <c r="H590" s="62">
        <v>95.33</v>
      </c>
      <c r="I590" s="62">
        <v>6432</v>
      </c>
      <c r="J590" s="62">
        <v>239270.39999999999</v>
      </c>
      <c r="K590" s="62">
        <v>0</v>
      </c>
      <c r="L590" s="63"/>
      <c r="M590" s="63"/>
      <c r="N590" s="63"/>
      <c r="O590" s="63"/>
      <c r="P590" s="63"/>
      <c r="Q590" s="63"/>
      <c r="R590" s="63"/>
      <c r="S590" s="63"/>
      <c r="T590" s="63"/>
      <c r="U590" s="63"/>
      <c r="V590" s="63"/>
      <c r="W590" s="63"/>
      <c r="X590" s="63"/>
      <c r="Y590" s="63"/>
      <c r="Z590" s="62">
        <v>971.98</v>
      </c>
      <c r="AA590" s="62">
        <v>24016</v>
      </c>
      <c r="AB590" s="62">
        <v>50.03</v>
      </c>
      <c r="AC590" s="62">
        <v>24.3</v>
      </c>
    </row>
    <row r="591" spans="1:29" ht="30" x14ac:dyDescent="0.25">
      <c r="A591" s="61" t="s">
        <v>269</v>
      </c>
      <c r="B591" s="61" t="s">
        <v>270</v>
      </c>
      <c r="C591" s="62">
        <v>2010</v>
      </c>
      <c r="D591" s="61" t="s">
        <v>78</v>
      </c>
      <c r="E591" s="62">
        <v>113</v>
      </c>
      <c r="F591" s="62">
        <v>1110000</v>
      </c>
      <c r="G591" s="62">
        <v>162596</v>
      </c>
      <c r="H591" s="62">
        <v>119.91</v>
      </c>
      <c r="I591" s="62">
        <v>9823.01</v>
      </c>
      <c r="J591" s="62">
        <v>1032300</v>
      </c>
      <c r="K591" s="62">
        <v>0</v>
      </c>
      <c r="L591" s="63"/>
      <c r="M591" s="63"/>
      <c r="N591" s="63"/>
      <c r="O591" s="63"/>
      <c r="P591" s="63"/>
      <c r="Q591" s="63"/>
      <c r="R591" s="63"/>
      <c r="S591" s="63"/>
      <c r="T591" s="63"/>
      <c r="U591" s="63"/>
      <c r="V591" s="63"/>
      <c r="W591" s="63"/>
      <c r="X591" s="63"/>
      <c r="Y591" s="63"/>
      <c r="Z591" s="62">
        <v>315300</v>
      </c>
      <c r="AA591" s="62">
        <v>12570</v>
      </c>
      <c r="AB591" s="62">
        <v>9.27</v>
      </c>
      <c r="AC591" s="62">
        <v>2790.27</v>
      </c>
    </row>
    <row r="592" spans="1:29" x14ac:dyDescent="0.25">
      <c r="A592" s="61" t="s">
        <v>376</v>
      </c>
      <c r="B592" s="61" t="s">
        <v>377</v>
      </c>
      <c r="C592" s="62">
        <v>2016</v>
      </c>
      <c r="D592" s="61" t="s">
        <v>78</v>
      </c>
      <c r="E592" s="62">
        <v>42</v>
      </c>
      <c r="F592" s="62">
        <v>224314</v>
      </c>
      <c r="G592" s="62">
        <v>43330</v>
      </c>
      <c r="H592" s="62">
        <v>85.97</v>
      </c>
      <c r="I592" s="62">
        <v>5340.81</v>
      </c>
      <c r="J592" s="62">
        <v>208612.02</v>
      </c>
      <c r="K592" s="62">
        <v>19404.46</v>
      </c>
      <c r="L592" s="62">
        <v>19026</v>
      </c>
      <c r="M592" s="62">
        <v>37.75</v>
      </c>
      <c r="N592" s="62">
        <v>462.01</v>
      </c>
      <c r="O592" s="62">
        <v>234004.22</v>
      </c>
      <c r="P592" s="63"/>
      <c r="Q592" s="63"/>
      <c r="R592" s="63"/>
      <c r="S592" s="63"/>
      <c r="T592" s="63"/>
      <c r="U592" s="63"/>
      <c r="V592" s="63"/>
      <c r="W592" s="63"/>
      <c r="X592" s="63"/>
      <c r="Y592" s="63"/>
      <c r="Z592" s="62">
        <v>107000</v>
      </c>
      <c r="AA592" s="62">
        <v>7773</v>
      </c>
      <c r="AB592" s="62">
        <v>15.42</v>
      </c>
      <c r="AC592" s="62">
        <v>2547.62</v>
      </c>
    </row>
    <row r="593" spans="1:29" x14ac:dyDescent="0.25">
      <c r="A593" s="61" t="s">
        <v>432</v>
      </c>
      <c r="B593" s="61" t="s">
        <v>433</v>
      </c>
      <c r="C593" s="62">
        <v>2007</v>
      </c>
      <c r="D593" s="61" t="s">
        <v>75</v>
      </c>
      <c r="E593" s="62">
        <v>12</v>
      </c>
      <c r="F593" s="63"/>
      <c r="G593" s="63"/>
      <c r="H593" s="63"/>
      <c r="I593" s="63"/>
      <c r="J593" s="63"/>
      <c r="K593" s="62">
        <v>0</v>
      </c>
      <c r="L593" s="63"/>
      <c r="M593" s="63"/>
      <c r="N593" s="63"/>
      <c r="O593" s="63"/>
      <c r="P593" s="63"/>
      <c r="Q593" s="63"/>
      <c r="R593" s="63"/>
      <c r="S593" s="63"/>
      <c r="T593" s="63"/>
      <c r="U593" s="63"/>
      <c r="V593" s="63"/>
      <c r="W593" s="63"/>
      <c r="X593" s="63"/>
      <c r="Y593" s="63"/>
      <c r="Z593" s="62">
        <v>0</v>
      </c>
      <c r="AA593" s="63"/>
      <c r="AB593" s="63"/>
      <c r="AC593" s="62">
        <v>0</v>
      </c>
    </row>
    <row r="594" spans="1:29" x14ac:dyDescent="0.25">
      <c r="A594" s="61" t="s">
        <v>190</v>
      </c>
      <c r="B594" s="61" t="s">
        <v>191</v>
      </c>
      <c r="C594" s="62">
        <v>2007</v>
      </c>
      <c r="D594" s="61" t="s">
        <v>78</v>
      </c>
      <c r="E594" s="62">
        <v>40</v>
      </c>
      <c r="F594" s="62">
        <v>268278</v>
      </c>
      <c r="G594" s="62">
        <v>54884</v>
      </c>
      <c r="H594" s="62">
        <v>114.34</v>
      </c>
      <c r="I594" s="62">
        <v>6706.95</v>
      </c>
      <c r="J594" s="62">
        <v>249498.54</v>
      </c>
      <c r="K594" s="62">
        <v>0</v>
      </c>
      <c r="L594" s="63"/>
      <c r="M594" s="63"/>
      <c r="N594" s="63"/>
      <c r="O594" s="63"/>
      <c r="P594" s="63"/>
      <c r="Q594" s="63"/>
      <c r="R594" s="63"/>
      <c r="S594" s="63"/>
      <c r="T594" s="63"/>
      <c r="U594" s="63"/>
      <c r="V594" s="63"/>
      <c r="W594" s="63"/>
      <c r="X594" s="63"/>
      <c r="Y594" s="63"/>
      <c r="Z594" s="62">
        <v>1648</v>
      </c>
      <c r="AA594" s="62">
        <v>13613</v>
      </c>
      <c r="AB594" s="62">
        <v>28.36</v>
      </c>
      <c r="AC594" s="62">
        <v>41.2</v>
      </c>
    </row>
    <row r="595" spans="1:29" x14ac:dyDescent="0.25">
      <c r="A595" s="61" t="s">
        <v>90</v>
      </c>
      <c r="B595" s="61" t="s">
        <v>91</v>
      </c>
      <c r="C595" s="62">
        <v>2017</v>
      </c>
      <c r="D595" s="61" t="s">
        <v>99</v>
      </c>
      <c r="E595" s="62">
        <v>26</v>
      </c>
      <c r="F595" s="63"/>
      <c r="G595" s="63"/>
      <c r="H595" s="63"/>
      <c r="I595" s="63"/>
      <c r="J595" s="63"/>
      <c r="K595" s="62">
        <v>0</v>
      </c>
      <c r="L595" s="63"/>
      <c r="M595" s="63"/>
      <c r="N595" s="63"/>
      <c r="O595" s="63"/>
      <c r="P595" s="63"/>
      <c r="Q595" s="63"/>
      <c r="R595" s="63"/>
      <c r="S595" s="63"/>
      <c r="T595" s="63"/>
      <c r="U595" s="63"/>
      <c r="V595" s="63"/>
      <c r="W595" s="63"/>
      <c r="X595" s="63"/>
      <c r="Y595" s="63"/>
      <c r="Z595" s="62">
        <v>159.08000000000001</v>
      </c>
      <c r="AA595" s="62">
        <v>1400</v>
      </c>
      <c r="AB595" s="62">
        <v>4.49</v>
      </c>
      <c r="AC595" s="62">
        <v>6.12</v>
      </c>
    </row>
    <row r="596" spans="1:29" ht="30" x14ac:dyDescent="0.25">
      <c r="A596" s="61" t="s">
        <v>188</v>
      </c>
      <c r="B596" s="61" t="s">
        <v>189</v>
      </c>
      <c r="C596" s="62">
        <v>2007</v>
      </c>
      <c r="D596" s="61" t="s">
        <v>75</v>
      </c>
      <c r="E596" s="62">
        <v>24</v>
      </c>
      <c r="F596" s="62">
        <v>171238</v>
      </c>
      <c r="G596" s="62">
        <v>43063</v>
      </c>
      <c r="H596" s="62">
        <v>149.52000000000001</v>
      </c>
      <c r="I596" s="62">
        <v>7134.92</v>
      </c>
      <c r="J596" s="62">
        <v>159251.34</v>
      </c>
      <c r="K596" s="62">
        <v>16965.79</v>
      </c>
      <c r="L596" s="62">
        <v>27860</v>
      </c>
      <c r="M596" s="62">
        <v>96.74</v>
      </c>
      <c r="N596" s="62">
        <v>706.91</v>
      </c>
      <c r="O596" s="62">
        <v>204595.52</v>
      </c>
      <c r="P596" s="63"/>
      <c r="Q596" s="63"/>
      <c r="R596" s="63"/>
      <c r="S596" s="63"/>
      <c r="T596" s="63"/>
      <c r="U596" s="63"/>
      <c r="V596" s="63"/>
      <c r="W596" s="63"/>
      <c r="X596" s="63"/>
      <c r="Y596" s="63"/>
      <c r="Z596" s="62">
        <v>2685</v>
      </c>
      <c r="AA596" s="62">
        <v>14665</v>
      </c>
      <c r="AB596" s="62">
        <v>50.92</v>
      </c>
      <c r="AC596" s="62">
        <v>111.88</v>
      </c>
    </row>
    <row r="597" spans="1:29" ht="30" x14ac:dyDescent="0.25">
      <c r="A597" s="61" t="s">
        <v>115</v>
      </c>
      <c r="B597" s="61" t="s">
        <v>116</v>
      </c>
      <c r="C597" s="62">
        <v>2013</v>
      </c>
      <c r="D597" s="61" t="s">
        <v>72</v>
      </c>
      <c r="E597" s="62">
        <v>100</v>
      </c>
      <c r="F597" s="62">
        <v>849280</v>
      </c>
      <c r="G597" s="62">
        <v>114691</v>
      </c>
      <c r="H597" s="62">
        <v>95.58</v>
      </c>
      <c r="I597" s="62">
        <v>8492.7999999999993</v>
      </c>
      <c r="J597" s="62">
        <v>789830.4</v>
      </c>
      <c r="K597" s="62">
        <v>0</v>
      </c>
      <c r="L597" s="63"/>
      <c r="M597" s="63"/>
      <c r="N597" s="63"/>
      <c r="O597" s="63"/>
      <c r="P597" s="63"/>
      <c r="Q597" s="63"/>
      <c r="R597" s="63"/>
      <c r="S597" s="63"/>
      <c r="T597" s="63"/>
      <c r="U597" s="63"/>
      <c r="V597" s="63"/>
      <c r="W597" s="63"/>
      <c r="X597" s="63"/>
      <c r="Y597" s="63"/>
      <c r="Z597" s="62">
        <v>381500</v>
      </c>
      <c r="AA597" s="62">
        <v>53930</v>
      </c>
      <c r="AB597" s="62">
        <v>44.94</v>
      </c>
      <c r="AC597" s="62">
        <v>3815</v>
      </c>
    </row>
    <row r="598" spans="1:29" x14ac:dyDescent="0.25">
      <c r="A598" s="61" t="s">
        <v>420</v>
      </c>
      <c r="B598" s="61" t="s">
        <v>421</v>
      </c>
      <c r="C598" s="62">
        <v>2009</v>
      </c>
      <c r="D598" s="61" t="s">
        <v>78</v>
      </c>
      <c r="E598" s="62">
        <v>39</v>
      </c>
      <c r="F598" s="62">
        <v>102252</v>
      </c>
      <c r="G598" s="62">
        <v>17584</v>
      </c>
      <c r="H598" s="62">
        <v>37.57</v>
      </c>
      <c r="I598" s="62">
        <v>2621.85</v>
      </c>
      <c r="J598" s="62">
        <v>95094.36</v>
      </c>
      <c r="K598" s="62">
        <v>30491.759999999998</v>
      </c>
      <c r="L598" s="62">
        <v>46381</v>
      </c>
      <c r="M598" s="62">
        <v>99.1</v>
      </c>
      <c r="N598" s="62">
        <v>781.84</v>
      </c>
      <c r="O598" s="62">
        <v>367709.23</v>
      </c>
      <c r="P598" s="63"/>
      <c r="Q598" s="63"/>
      <c r="R598" s="63"/>
      <c r="S598" s="63"/>
      <c r="T598" s="63"/>
      <c r="U598" s="63"/>
      <c r="V598" s="63"/>
      <c r="W598" s="63"/>
      <c r="X598" s="63"/>
      <c r="Y598" s="63"/>
      <c r="Z598" s="62">
        <v>1703</v>
      </c>
      <c r="AA598" s="62">
        <v>13944</v>
      </c>
      <c r="AB598" s="62">
        <v>29.79</v>
      </c>
      <c r="AC598" s="62">
        <v>43.67</v>
      </c>
    </row>
    <row r="599" spans="1:29" ht="30" x14ac:dyDescent="0.25">
      <c r="A599" s="61" t="s">
        <v>480</v>
      </c>
      <c r="B599" s="61" t="s">
        <v>481</v>
      </c>
      <c r="C599" s="62">
        <v>2010</v>
      </c>
      <c r="D599" s="61" t="s">
        <v>78</v>
      </c>
      <c r="E599" s="62">
        <v>40</v>
      </c>
      <c r="F599" s="62">
        <v>375480</v>
      </c>
      <c r="G599" s="62">
        <v>54256</v>
      </c>
      <c r="H599" s="62">
        <v>113.03</v>
      </c>
      <c r="I599" s="62">
        <v>9387</v>
      </c>
      <c r="J599" s="62">
        <v>349196.4</v>
      </c>
      <c r="K599" s="62">
        <v>0</v>
      </c>
      <c r="L599" s="63"/>
      <c r="M599" s="63"/>
      <c r="N599" s="63"/>
      <c r="O599" s="63"/>
      <c r="P599" s="63"/>
      <c r="Q599" s="63"/>
      <c r="R599" s="63"/>
      <c r="S599" s="63"/>
      <c r="T599" s="63"/>
      <c r="U599" s="63"/>
      <c r="V599" s="63"/>
      <c r="W599" s="63"/>
      <c r="X599" s="63"/>
      <c r="Y599" s="63"/>
      <c r="Z599" s="62">
        <v>1051.67</v>
      </c>
      <c r="AA599" s="62">
        <v>19887</v>
      </c>
      <c r="AB599" s="62">
        <v>41.43</v>
      </c>
      <c r="AC599" s="62">
        <v>26.29</v>
      </c>
    </row>
    <row r="600" spans="1:29" x14ac:dyDescent="0.25">
      <c r="A600" s="61" t="s">
        <v>420</v>
      </c>
      <c r="B600" s="61" t="s">
        <v>421</v>
      </c>
      <c r="C600" s="62">
        <v>2018</v>
      </c>
      <c r="D600" s="61" t="s">
        <v>86</v>
      </c>
      <c r="E600" s="62">
        <v>268</v>
      </c>
      <c r="F600" s="62">
        <v>8631</v>
      </c>
      <c r="G600" s="62">
        <v>2399</v>
      </c>
      <c r="H600" s="62">
        <v>0.75</v>
      </c>
      <c r="I600" s="62">
        <v>32.21</v>
      </c>
      <c r="J600" s="62">
        <v>8026.83</v>
      </c>
      <c r="K600" s="62">
        <v>0</v>
      </c>
      <c r="L600" s="63"/>
      <c r="M600" s="63"/>
      <c r="N600" s="63"/>
      <c r="O600" s="63"/>
      <c r="P600" s="63"/>
      <c r="Q600" s="63"/>
      <c r="R600" s="63"/>
      <c r="S600" s="63"/>
      <c r="T600" s="63"/>
      <c r="U600" s="62">
        <v>1565</v>
      </c>
      <c r="V600" s="62">
        <v>5112</v>
      </c>
      <c r="W600" s="62">
        <v>1.59</v>
      </c>
      <c r="X600" s="62">
        <v>5</v>
      </c>
      <c r="Y600" s="62">
        <v>35030.959999999999</v>
      </c>
      <c r="Z600" s="62">
        <v>16016</v>
      </c>
      <c r="AA600" s="62">
        <v>175307</v>
      </c>
      <c r="AB600" s="62">
        <v>54.51</v>
      </c>
      <c r="AC600" s="62">
        <v>59.76</v>
      </c>
    </row>
    <row r="601" spans="1:29" ht="30" x14ac:dyDescent="0.25">
      <c r="A601" s="61" t="s">
        <v>482</v>
      </c>
      <c r="B601" s="61" t="s">
        <v>483</v>
      </c>
      <c r="C601" s="62">
        <v>2013</v>
      </c>
      <c r="D601" s="61" t="s">
        <v>75</v>
      </c>
      <c r="E601" s="62">
        <v>12</v>
      </c>
      <c r="F601" s="62">
        <v>0</v>
      </c>
      <c r="G601" s="62">
        <v>0</v>
      </c>
      <c r="H601" s="62">
        <v>0</v>
      </c>
      <c r="I601" s="62">
        <v>0</v>
      </c>
      <c r="J601" s="62">
        <v>0</v>
      </c>
      <c r="K601" s="62">
        <v>0</v>
      </c>
      <c r="L601" s="63"/>
      <c r="M601" s="63"/>
      <c r="N601" s="63"/>
      <c r="O601" s="63"/>
      <c r="P601" s="63"/>
      <c r="Q601" s="63"/>
      <c r="R601" s="63"/>
      <c r="S601" s="63"/>
      <c r="T601" s="63"/>
      <c r="U601" s="63"/>
      <c r="V601" s="63"/>
      <c r="W601" s="63"/>
      <c r="X601" s="63"/>
      <c r="Y601" s="63"/>
      <c r="Z601" s="62">
        <v>819</v>
      </c>
      <c r="AA601" s="62">
        <v>15580</v>
      </c>
      <c r="AB601" s="62">
        <v>108.19</v>
      </c>
      <c r="AC601" s="62">
        <v>68.25</v>
      </c>
    </row>
    <row r="602" spans="1:29" x14ac:dyDescent="0.25">
      <c r="A602" s="61" t="s">
        <v>484</v>
      </c>
      <c r="B602" s="61" t="s">
        <v>485</v>
      </c>
      <c r="C602" s="62">
        <v>2004</v>
      </c>
      <c r="D602" s="61" t="s">
        <v>78</v>
      </c>
      <c r="E602" s="62">
        <v>40</v>
      </c>
      <c r="F602" s="63"/>
      <c r="G602" s="62">
        <v>5180</v>
      </c>
      <c r="H602" s="62">
        <v>10.79</v>
      </c>
      <c r="I602" s="63"/>
      <c r="J602" s="63"/>
      <c r="K602" s="62">
        <v>0</v>
      </c>
      <c r="L602" s="62">
        <v>0</v>
      </c>
      <c r="M602" s="62">
        <v>0</v>
      </c>
      <c r="N602" s="63"/>
      <c r="O602" s="63"/>
      <c r="P602" s="63"/>
      <c r="Q602" s="62">
        <v>0</v>
      </c>
      <c r="R602" s="62">
        <v>0</v>
      </c>
      <c r="S602" s="63"/>
      <c r="T602" s="63"/>
      <c r="U602" s="63"/>
      <c r="V602" s="62">
        <v>0</v>
      </c>
      <c r="W602" s="62">
        <v>0</v>
      </c>
      <c r="X602" s="63"/>
      <c r="Y602" s="63"/>
      <c r="Z602" s="62">
        <v>0</v>
      </c>
      <c r="AA602" s="63"/>
      <c r="AB602" s="63"/>
      <c r="AC602" s="62">
        <v>0</v>
      </c>
    </row>
    <row r="603" spans="1:29" x14ac:dyDescent="0.25">
      <c r="A603" s="61" t="s">
        <v>79</v>
      </c>
      <c r="B603" s="61" t="s">
        <v>80</v>
      </c>
      <c r="C603" s="62">
        <v>2005</v>
      </c>
      <c r="D603" s="61" t="s">
        <v>438</v>
      </c>
      <c r="E603" s="62">
        <v>8</v>
      </c>
      <c r="F603" s="63"/>
      <c r="G603" s="63"/>
      <c r="H603" s="63"/>
      <c r="I603" s="63"/>
      <c r="J603" s="63"/>
      <c r="K603" s="62">
        <v>0</v>
      </c>
      <c r="L603" s="63"/>
      <c r="M603" s="63"/>
      <c r="N603" s="63"/>
      <c r="O603" s="63"/>
      <c r="P603" s="63"/>
      <c r="Q603" s="63"/>
      <c r="R603" s="63"/>
      <c r="S603" s="63"/>
      <c r="T603" s="63"/>
      <c r="U603" s="63"/>
      <c r="V603" s="63"/>
      <c r="W603" s="63"/>
      <c r="X603" s="63"/>
      <c r="Y603" s="63"/>
      <c r="Z603" s="62">
        <v>0</v>
      </c>
      <c r="AA603" s="63"/>
      <c r="AB603" s="63"/>
      <c r="AC603" s="62">
        <v>0</v>
      </c>
    </row>
    <row r="604" spans="1:29" ht="30" x14ac:dyDescent="0.25">
      <c r="A604" s="61" t="s">
        <v>342</v>
      </c>
      <c r="B604" s="61" t="s">
        <v>343</v>
      </c>
      <c r="C604" s="62">
        <v>2015</v>
      </c>
      <c r="D604" s="61" t="s">
        <v>78</v>
      </c>
      <c r="E604" s="62">
        <v>77</v>
      </c>
      <c r="F604" s="62">
        <v>865960</v>
      </c>
      <c r="G604" s="62">
        <v>113395</v>
      </c>
      <c r="H604" s="62">
        <v>122.72</v>
      </c>
      <c r="I604" s="62">
        <v>11246.23</v>
      </c>
      <c r="J604" s="62">
        <v>805342.8</v>
      </c>
      <c r="K604" s="62">
        <v>0</v>
      </c>
      <c r="L604" s="63"/>
      <c r="M604" s="63"/>
      <c r="N604" s="63"/>
      <c r="O604" s="63"/>
      <c r="P604" s="63"/>
      <c r="Q604" s="63"/>
      <c r="R604" s="63"/>
      <c r="S604" s="63"/>
      <c r="T604" s="63"/>
      <c r="U604" s="63"/>
      <c r="V604" s="63"/>
      <c r="W604" s="63"/>
      <c r="X604" s="63"/>
      <c r="Y604" s="63"/>
      <c r="Z604" s="62">
        <v>160200</v>
      </c>
      <c r="AA604" s="62">
        <v>20327</v>
      </c>
      <c r="AB604" s="62">
        <v>22</v>
      </c>
      <c r="AC604" s="62">
        <v>2080.52</v>
      </c>
    </row>
    <row r="605" spans="1:29" x14ac:dyDescent="0.25">
      <c r="A605" s="61" t="s">
        <v>389</v>
      </c>
      <c r="B605" s="61" t="s">
        <v>390</v>
      </c>
      <c r="C605" s="62">
        <v>2012</v>
      </c>
      <c r="D605" s="61" t="s">
        <v>75</v>
      </c>
      <c r="E605" s="62">
        <v>14</v>
      </c>
      <c r="F605" s="62">
        <v>2773</v>
      </c>
      <c r="G605" s="62">
        <v>973</v>
      </c>
      <c r="H605" s="62">
        <v>5.79</v>
      </c>
      <c r="I605" s="62">
        <v>198.07</v>
      </c>
      <c r="J605" s="62">
        <v>2578.89</v>
      </c>
      <c r="K605" s="62">
        <v>0</v>
      </c>
      <c r="L605" s="63"/>
      <c r="M605" s="63"/>
      <c r="N605" s="63"/>
      <c r="O605" s="63"/>
      <c r="P605" s="63"/>
      <c r="Q605" s="63"/>
      <c r="R605" s="63"/>
      <c r="S605" s="63"/>
      <c r="T605" s="63"/>
      <c r="U605" s="63"/>
      <c r="V605" s="63"/>
      <c r="W605" s="63"/>
      <c r="X605" s="63"/>
      <c r="Y605" s="63"/>
      <c r="Z605" s="62">
        <v>603</v>
      </c>
      <c r="AA605" s="62">
        <v>4622</v>
      </c>
      <c r="AB605" s="62">
        <v>27.51</v>
      </c>
      <c r="AC605" s="62">
        <v>43.07</v>
      </c>
    </row>
    <row r="606" spans="1:29" x14ac:dyDescent="0.25">
      <c r="A606" s="61" t="s">
        <v>70</v>
      </c>
      <c r="B606" s="61" t="s">
        <v>71</v>
      </c>
      <c r="C606" s="62">
        <v>2009</v>
      </c>
      <c r="D606" s="61" t="s">
        <v>135</v>
      </c>
      <c r="E606" s="62">
        <v>196</v>
      </c>
      <c r="F606" s="62">
        <v>1060311</v>
      </c>
      <c r="G606" s="62">
        <v>156504</v>
      </c>
      <c r="H606" s="62">
        <v>66.540000000000006</v>
      </c>
      <c r="I606" s="62">
        <v>5409.75</v>
      </c>
      <c r="J606" s="62">
        <v>986089.23</v>
      </c>
      <c r="K606" s="62">
        <v>212946</v>
      </c>
      <c r="L606" s="62">
        <v>390655</v>
      </c>
      <c r="M606" s="62">
        <v>166.09</v>
      </c>
      <c r="N606" s="62">
        <v>1086.46</v>
      </c>
      <c r="O606" s="62">
        <v>2567979.7000000002</v>
      </c>
      <c r="P606" s="63"/>
      <c r="Q606" s="63"/>
      <c r="R606" s="63"/>
      <c r="S606" s="63"/>
      <c r="T606" s="63"/>
      <c r="U606" s="63"/>
      <c r="V606" s="63"/>
      <c r="W606" s="63"/>
      <c r="X606" s="63"/>
      <c r="Y606" s="63"/>
      <c r="Z606" s="62">
        <v>20670</v>
      </c>
      <c r="AA606" s="62">
        <v>162653</v>
      </c>
      <c r="AB606" s="62">
        <v>69.16</v>
      </c>
      <c r="AC606" s="62">
        <v>105.46</v>
      </c>
    </row>
    <row r="607" spans="1:29" x14ac:dyDescent="0.25">
      <c r="A607" s="61" t="s">
        <v>486</v>
      </c>
      <c r="B607" s="61" t="s">
        <v>487</v>
      </c>
      <c r="C607" s="62">
        <v>2014</v>
      </c>
      <c r="D607" s="61" t="s">
        <v>78</v>
      </c>
      <c r="E607" s="62">
        <v>42</v>
      </c>
      <c r="F607" s="62">
        <v>505630</v>
      </c>
      <c r="G607" s="62">
        <v>77042</v>
      </c>
      <c r="H607" s="62">
        <v>152.86000000000001</v>
      </c>
      <c r="I607" s="62">
        <v>12038.81</v>
      </c>
      <c r="J607" s="62">
        <v>470235.9</v>
      </c>
      <c r="K607" s="62">
        <v>0</v>
      </c>
      <c r="L607" s="63"/>
      <c r="M607" s="63"/>
      <c r="N607" s="63"/>
      <c r="O607" s="63"/>
      <c r="P607" s="63"/>
      <c r="Q607" s="63"/>
      <c r="R607" s="63"/>
      <c r="S607" s="63"/>
      <c r="T607" s="63"/>
      <c r="U607" s="63"/>
      <c r="V607" s="63"/>
      <c r="W607" s="63"/>
      <c r="X607" s="63"/>
      <c r="Y607" s="63"/>
      <c r="Z607" s="62">
        <v>17403</v>
      </c>
      <c r="AA607" s="62">
        <v>6695</v>
      </c>
      <c r="AB607" s="62">
        <v>13.28</v>
      </c>
      <c r="AC607" s="62">
        <v>414.36</v>
      </c>
    </row>
    <row r="608" spans="1:29" x14ac:dyDescent="0.25">
      <c r="A608" s="61" t="s">
        <v>383</v>
      </c>
      <c r="B608" s="61" t="s">
        <v>384</v>
      </c>
      <c r="C608" s="62">
        <v>2016</v>
      </c>
      <c r="D608" s="61" t="s">
        <v>94</v>
      </c>
      <c r="E608" s="62">
        <v>10</v>
      </c>
      <c r="F608" s="62">
        <v>1952</v>
      </c>
      <c r="G608" s="62">
        <v>446</v>
      </c>
      <c r="H608" s="62">
        <v>3.72</v>
      </c>
      <c r="I608" s="62">
        <v>195.2</v>
      </c>
      <c r="J608" s="62">
        <v>1815.36</v>
      </c>
      <c r="K608" s="62">
        <v>156</v>
      </c>
      <c r="L608" s="62">
        <v>305</v>
      </c>
      <c r="M608" s="62">
        <v>2.54</v>
      </c>
      <c r="N608" s="62">
        <v>15.6</v>
      </c>
      <c r="O608" s="62">
        <v>1881.25</v>
      </c>
      <c r="P608" s="63"/>
      <c r="Q608" s="63"/>
      <c r="R608" s="63"/>
      <c r="S608" s="63"/>
      <c r="T608" s="63"/>
      <c r="U608" s="63"/>
      <c r="V608" s="63"/>
      <c r="W608" s="63"/>
      <c r="X608" s="63"/>
      <c r="Y608" s="63"/>
      <c r="Z608" s="62">
        <v>1379.59</v>
      </c>
      <c r="AA608" s="62">
        <v>3275</v>
      </c>
      <c r="AB608" s="62">
        <v>27.29</v>
      </c>
      <c r="AC608" s="62">
        <v>137.96</v>
      </c>
    </row>
    <row r="609" spans="1:29" x14ac:dyDescent="0.25">
      <c r="A609" s="61" t="s">
        <v>473</v>
      </c>
      <c r="B609" s="61" t="s">
        <v>474</v>
      </c>
      <c r="C609" s="62">
        <v>2004</v>
      </c>
      <c r="D609" s="61" t="s">
        <v>78</v>
      </c>
      <c r="E609" s="62">
        <v>20</v>
      </c>
      <c r="F609" s="62">
        <v>69520</v>
      </c>
      <c r="G609" s="62">
        <v>8678</v>
      </c>
      <c r="H609" s="62">
        <v>36.159999999999997</v>
      </c>
      <c r="I609" s="62">
        <v>3476</v>
      </c>
      <c r="J609" s="62">
        <v>64653.599999999999</v>
      </c>
      <c r="K609" s="62">
        <v>3571.29</v>
      </c>
      <c r="L609" s="62">
        <v>5702</v>
      </c>
      <c r="M609" s="62">
        <v>23.76</v>
      </c>
      <c r="N609" s="62">
        <v>178.56</v>
      </c>
      <c r="O609" s="62">
        <v>43067.26</v>
      </c>
      <c r="P609" s="63"/>
      <c r="Q609" s="63"/>
      <c r="R609" s="63"/>
      <c r="S609" s="63"/>
      <c r="T609" s="63"/>
      <c r="U609" s="63"/>
      <c r="V609" s="63"/>
      <c r="W609" s="63"/>
      <c r="X609" s="63"/>
      <c r="Y609" s="63"/>
      <c r="Z609" s="62">
        <v>0</v>
      </c>
      <c r="AA609" s="63"/>
      <c r="AB609" s="63"/>
      <c r="AC609" s="62">
        <v>0</v>
      </c>
    </row>
    <row r="610" spans="1:29" ht="45" x14ac:dyDescent="0.25">
      <c r="A610" s="61" t="s">
        <v>460</v>
      </c>
      <c r="B610" s="61" t="s">
        <v>461</v>
      </c>
      <c r="C610" s="62">
        <v>2010</v>
      </c>
      <c r="D610" s="61" t="s">
        <v>78</v>
      </c>
      <c r="E610" s="62">
        <v>48</v>
      </c>
      <c r="F610" s="62">
        <v>375855</v>
      </c>
      <c r="G610" s="62">
        <v>51051</v>
      </c>
      <c r="H610" s="62">
        <v>88.63</v>
      </c>
      <c r="I610" s="62">
        <v>7830.31</v>
      </c>
      <c r="J610" s="62">
        <v>349545.15</v>
      </c>
      <c r="K610" s="62">
        <v>0</v>
      </c>
      <c r="L610" s="63"/>
      <c r="M610" s="63"/>
      <c r="N610" s="63"/>
      <c r="O610" s="63"/>
      <c r="P610" s="63"/>
      <c r="Q610" s="63"/>
      <c r="R610" s="63"/>
      <c r="S610" s="63"/>
      <c r="T610" s="63"/>
      <c r="U610" s="63"/>
      <c r="V610" s="63"/>
      <c r="W610" s="63"/>
      <c r="X610" s="63"/>
      <c r="Y610" s="63"/>
      <c r="Z610" s="62">
        <v>156917</v>
      </c>
      <c r="AA610" s="62">
        <v>6114</v>
      </c>
      <c r="AB610" s="62">
        <v>10.61</v>
      </c>
      <c r="AC610" s="62">
        <v>3269.1</v>
      </c>
    </row>
    <row r="611" spans="1:29" ht="30" x14ac:dyDescent="0.25">
      <c r="A611" s="61" t="s">
        <v>138</v>
      </c>
      <c r="B611" s="61" t="s">
        <v>139</v>
      </c>
      <c r="C611" s="62">
        <v>2014</v>
      </c>
      <c r="D611" s="61" t="s">
        <v>226</v>
      </c>
      <c r="E611" s="62">
        <v>24</v>
      </c>
      <c r="F611" s="62">
        <v>104880</v>
      </c>
      <c r="G611" s="62">
        <v>14807</v>
      </c>
      <c r="H611" s="62">
        <v>51.41</v>
      </c>
      <c r="I611" s="62">
        <v>4370</v>
      </c>
      <c r="J611" s="62">
        <v>97538.4</v>
      </c>
      <c r="K611" s="62">
        <v>6893.31</v>
      </c>
      <c r="L611" s="62">
        <v>7725</v>
      </c>
      <c r="M611" s="62">
        <v>26.82</v>
      </c>
      <c r="N611" s="63"/>
      <c r="O611" s="63"/>
      <c r="P611" s="63"/>
      <c r="Q611" s="63"/>
      <c r="R611" s="63"/>
      <c r="S611" s="63"/>
      <c r="T611" s="63"/>
      <c r="U611" s="63"/>
      <c r="V611" s="63"/>
      <c r="W611" s="63"/>
      <c r="X611" s="63"/>
      <c r="Y611" s="63"/>
      <c r="Z611" s="62">
        <v>54800</v>
      </c>
      <c r="AA611" s="62">
        <v>6728</v>
      </c>
      <c r="AB611" s="62">
        <v>23.36</v>
      </c>
      <c r="AC611" s="62">
        <v>2283.33</v>
      </c>
    </row>
    <row r="612" spans="1:29" x14ac:dyDescent="0.25">
      <c r="A612" s="61" t="s">
        <v>469</v>
      </c>
      <c r="B612" s="61" t="s">
        <v>470</v>
      </c>
      <c r="C612" s="62">
        <v>2008</v>
      </c>
      <c r="D612" s="61" t="s">
        <v>78</v>
      </c>
      <c r="E612" s="62">
        <v>48</v>
      </c>
      <c r="F612" s="62">
        <v>122361</v>
      </c>
      <c r="G612" s="62">
        <v>18611</v>
      </c>
      <c r="H612" s="62">
        <v>32.31</v>
      </c>
      <c r="I612" s="62">
        <v>2549.19</v>
      </c>
      <c r="J612" s="62">
        <v>113795.73</v>
      </c>
      <c r="K612" s="62">
        <v>5676.04</v>
      </c>
      <c r="L612" s="62">
        <v>45919</v>
      </c>
      <c r="M612" s="62">
        <v>79.72</v>
      </c>
      <c r="N612" s="62">
        <v>118.25</v>
      </c>
      <c r="O612" s="62">
        <v>68449.100000000006</v>
      </c>
      <c r="P612" s="63"/>
      <c r="Q612" s="63"/>
      <c r="R612" s="63"/>
      <c r="S612" s="63"/>
      <c r="T612" s="63"/>
      <c r="U612" s="63"/>
      <c r="V612" s="63"/>
      <c r="W612" s="63"/>
      <c r="X612" s="63"/>
      <c r="Y612" s="63"/>
      <c r="Z612" s="62">
        <v>1927.68</v>
      </c>
      <c r="AA612" s="62">
        <v>14150</v>
      </c>
      <c r="AB612" s="62">
        <v>24.57</v>
      </c>
      <c r="AC612" s="62">
        <v>40.159999999999997</v>
      </c>
    </row>
    <row r="613" spans="1:29" x14ac:dyDescent="0.25">
      <c r="A613" s="61" t="s">
        <v>488</v>
      </c>
      <c r="B613" s="61" t="s">
        <v>489</v>
      </c>
      <c r="C613" s="62">
        <v>2013</v>
      </c>
      <c r="D613" s="61" t="s">
        <v>75</v>
      </c>
      <c r="E613" s="62">
        <v>3</v>
      </c>
      <c r="F613" s="63"/>
      <c r="G613" s="63"/>
      <c r="H613" s="63"/>
      <c r="I613" s="63"/>
      <c r="J613" s="63"/>
      <c r="K613" s="62">
        <v>0</v>
      </c>
      <c r="L613" s="63"/>
      <c r="M613" s="63"/>
      <c r="N613" s="63"/>
      <c r="O613" s="63"/>
      <c r="P613" s="63"/>
      <c r="Q613" s="63"/>
      <c r="R613" s="63"/>
      <c r="S613" s="63"/>
      <c r="T613" s="63"/>
      <c r="U613" s="63"/>
      <c r="V613" s="63"/>
      <c r="W613" s="63"/>
      <c r="X613" s="63"/>
      <c r="Y613" s="63"/>
      <c r="Z613" s="62">
        <v>0</v>
      </c>
      <c r="AA613" s="63"/>
      <c r="AB613" s="63"/>
      <c r="AC613" s="62">
        <v>0</v>
      </c>
    </row>
    <row r="614" spans="1:29" x14ac:dyDescent="0.25">
      <c r="A614" s="61" t="s">
        <v>159</v>
      </c>
      <c r="B614" s="61" t="s">
        <v>160</v>
      </c>
      <c r="C614" s="62">
        <v>2017</v>
      </c>
      <c r="D614" s="61" t="s">
        <v>89</v>
      </c>
      <c r="E614" s="62">
        <v>23</v>
      </c>
      <c r="F614" s="62">
        <v>67712</v>
      </c>
      <c r="G614" s="62">
        <v>12655</v>
      </c>
      <c r="H614" s="62">
        <v>45.85</v>
      </c>
      <c r="I614" s="62">
        <v>2944</v>
      </c>
      <c r="J614" s="62">
        <v>62972.160000000003</v>
      </c>
      <c r="K614" s="62">
        <v>0</v>
      </c>
      <c r="L614" s="63"/>
      <c r="M614" s="63"/>
      <c r="N614" s="63"/>
      <c r="O614" s="63"/>
      <c r="P614" s="63"/>
      <c r="Q614" s="63"/>
      <c r="R614" s="63"/>
      <c r="S614" s="63"/>
      <c r="T614" s="63"/>
      <c r="U614" s="62">
        <v>4930</v>
      </c>
      <c r="V614" s="62">
        <v>8634</v>
      </c>
      <c r="W614" s="62">
        <v>31.28</v>
      </c>
      <c r="X614" s="62">
        <v>214</v>
      </c>
      <c r="Y614" s="62">
        <v>110353.12</v>
      </c>
      <c r="Z614" s="62">
        <v>240</v>
      </c>
      <c r="AA614" s="62">
        <v>2041</v>
      </c>
      <c r="AB614" s="62">
        <v>7.39</v>
      </c>
      <c r="AC614" s="62">
        <v>10.43</v>
      </c>
    </row>
    <row r="615" spans="1:29" ht="30" x14ac:dyDescent="0.25">
      <c r="A615" s="61" t="s">
        <v>367</v>
      </c>
      <c r="B615" s="61" t="s">
        <v>368</v>
      </c>
      <c r="C615" s="62">
        <v>2005</v>
      </c>
      <c r="D615" s="61" t="s">
        <v>89</v>
      </c>
      <c r="E615" s="62">
        <v>81</v>
      </c>
      <c r="F615" s="62">
        <v>454653</v>
      </c>
      <c r="G615" s="62">
        <v>60287</v>
      </c>
      <c r="H615" s="62">
        <v>62.02</v>
      </c>
      <c r="I615" s="62">
        <v>5613</v>
      </c>
      <c r="J615" s="62">
        <v>422827.29</v>
      </c>
      <c r="K615" s="62">
        <v>43422.89</v>
      </c>
      <c r="L615" s="62">
        <v>61794</v>
      </c>
      <c r="M615" s="62">
        <v>63.57</v>
      </c>
      <c r="N615" s="62">
        <v>536.09</v>
      </c>
      <c r="O615" s="62">
        <v>523649.66</v>
      </c>
      <c r="P615" s="63"/>
      <c r="Q615" s="63"/>
      <c r="R615" s="63"/>
      <c r="S615" s="63"/>
      <c r="T615" s="63"/>
      <c r="U615" s="63"/>
      <c r="V615" s="63"/>
      <c r="W615" s="63"/>
      <c r="X615" s="63"/>
      <c r="Y615" s="63"/>
      <c r="Z615" s="62">
        <v>1006</v>
      </c>
      <c r="AA615" s="62">
        <v>14107</v>
      </c>
      <c r="AB615" s="62">
        <v>14.51</v>
      </c>
      <c r="AC615" s="62">
        <v>12.42</v>
      </c>
    </row>
    <row r="616" spans="1:29" x14ac:dyDescent="0.25">
      <c r="A616" s="61" t="s">
        <v>490</v>
      </c>
      <c r="B616" s="61" t="s">
        <v>491</v>
      </c>
      <c r="C616" s="62">
        <v>2016</v>
      </c>
      <c r="D616" s="61" t="s">
        <v>75</v>
      </c>
      <c r="E616" s="62">
        <v>2</v>
      </c>
      <c r="F616" s="63"/>
      <c r="G616" s="62">
        <v>0</v>
      </c>
      <c r="H616" s="62">
        <v>0</v>
      </c>
      <c r="I616" s="63"/>
      <c r="J616" s="63"/>
      <c r="K616" s="62">
        <v>0</v>
      </c>
      <c r="L616" s="63"/>
      <c r="M616" s="63"/>
      <c r="N616" s="63"/>
      <c r="O616" s="63"/>
      <c r="P616" s="63"/>
      <c r="Q616" s="63"/>
      <c r="R616" s="63"/>
      <c r="S616" s="63"/>
      <c r="T616" s="63"/>
      <c r="U616" s="63"/>
      <c r="V616" s="63"/>
      <c r="W616" s="63"/>
      <c r="X616" s="63"/>
      <c r="Y616" s="63"/>
      <c r="Z616" s="62">
        <v>6900</v>
      </c>
      <c r="AA616" s="62">
        <v>611</v>
      </c>
      <c r="AB616" s="62">
        <v>25.46</v>
      </c>
      <c r="AC616" s="62">
        <v>3450</v>
      </c>
    </row>
    <row r="617" spans="1:29" x14ac:dyDescent="0.25">
      <c r="A617" s="61" t="s">
        <v>458</v>
      </c>
      <c r="B617" s="61" t="s">
        <v>459</v>
      </c>
      <c r="C617" s="62">
        <v>2007</v>
      </c>
      <c r="D617" s="61" t="s">
        <v>78</v>
      </c>
      <c r="E617" s="62">
        <v>64</v>
      </c>
      <c r="F617" s="62">
        <v>637560</v>
      </c>
      <c r="G617" s="62">
        <v>102181</v>
      </c>
      <c r="H617" s="62">
        <v>133.05000000000001</v>
      </c>
      <c r="I617" s="62">
        <v>9961.8799999999992</v>
      </c>
      <c r="J617" s="62">
        <v>592930.80000000005</v>
      </c>
      <c r="K617" s="62">
        <v>0</v>
      </c>
      <c r="L617" s="63"/>
      <c r="M617" s="63"/>
      <c r="N617" s="63"/>
      <c r="O617" s="63"/>
      <c r="P617" s="63"/>
      <c r="Q617" s="63"/>
      <c r="R617" s="63"/>
      <c r="S617" s="63"/>
      <c r="T617" s="63"/>
      <c r="U617" s="63"/>
      <c r="V617" s="63"/>
      <c r="W617" s="63"/>
      <c r="X617" s="63"/>
      <c r="Y617" s="63"/>
      <c r="Z617" s="62">
        <v>1697.64</v>
      </c>
      <c r="AA617" s="62">
        <v>13774</v>
      </c>
      <c r="AB617" s="62">
        <v>17.93</v>
      </c>
      <c r="AC617" s="62">
        <v>26.53</v>
      </c>
    </row>
    <row r="618" spans="1:29" x14ac:dyDescent="0.25">
      <c r="A618" s="61" t="s">
        <v>338</v>
      </c>
      <c r="B618" s="61" t="s">
        <v>339</v>
      </c>
      <c r="C618" s="62">
        <v>2013</v>
      </c>
      <c r="D618" s="61" t="s">
        <v>301</v>
      </c>
      <c r="E618" s="62">
        <v>106</v>
      </c>
      <c r="F618" s="62">
        <v>1825200</v>
      </c>
      <c r="G618" s="62">
        <v>240770</v>
      </c>
      <c r="H618" s="62">
        <v>189.28</v>
      </c>
      <c r="I618" s="62">
        <v>17218.87</v>
      </c>
      <c r="J618" s="62">
        <v>1697436</v>
      </c>
      <c r="K618" s="62">
        <v>10822.5</v>
      </c>
      <c r="L618" s="62">
        <v>11903</v>
      </c>
      <c r="M618" s="62">
        <v>9.36</v>
      </c>
      <c r="N618" s="62">
        <v>102.1</v>
      </c>
      <c r="O618" s="62">
        <v>130511.8</v>
      </c>
      <c r="P618" s="63"/>
      <c r="Q618" s="63"/>
      <c r="R618" s="63"/>
      <c r="S618" s="63"/>
      <c r="T618" s="63"/>
      <c r="U618" s="63"/>
      <c r="V618" s="63"/>
      <c r="W618" s="63"/>
      <c r="X618" s="63"/>
      <c r="Y618" s="63"/>
      <c r="Z618" s="62">
        <v>4830.37</v>
      </c>
      <c r="AA618" s="62">
        <v>104757</v>
      </c>
      <c r="AB618" s="62">
        <v>82.36</v>
      </c>
      <c r="AC618" s="62">
        <v>45.57</v>
      </c>
    </row>
    <row r="619" spans="1:29" ht="30" x14ac:dyDescent="0.25">
      <c r="A619" s="61" t="s">
        <v>227</v>
      </c>
      <c r="B619" s="61" t="s">
        <v>228</v>
      </c>
      <c r="C619" s="62">
        <v>2007</v>
      </c>
      <c r="D619" s="61" t="s">
        <v>89</v>
      </c>
      <c r="E619" s="62">
        <v>50</v>
      </c>
      <c r="F619" s="62">
        <v>226560</v>
      </c>
      <c r="G619" s="62">
        <v>26194</v>
      </c>
      <c r="H619" s="62">
        <v>43.66</v>
      </c>
      <c r="I619" s="62">
        <v>4531.2</v>
      </c>
      <c r="J619" s="62">
        <v>210700.79999999999</v>
      </c>
      <c r="K619" s="62">
        <v>14913.68</v>
      </c>
      <c r="L619" s="62">
        <v>19673</v>
      </c>
      <c r="M619" s="62">
        <v>32.79</v>
      </c>
      <c r="N619" s="62">
        <v>298.27</v>
      </c>
      <c r="O619" s="62">
        <v>179848.49</v>
      </c>
      <c r="P619" s="63"/>
      <c r="Q619" s="63"/>
      <c r="R619" s="63"/>
      <c r="S619" s="63"/>
      <c r="T619" s="63"/>
      <c r="U619" s="63"/>
      <c r="V619" s="63"/>
      <c r="W619" s="63"/>
      <c r="X619" s="63"/>
      <c r="Y619" s="63"/>
      <c r="Z619" s="62">
        <v>166.92</v>
      </c>
      <c r="AA619" s="62">
        <v>8810</v>
      </c>
      <c r="AB619" s="62">
        <v>14.68</v>
      </c>
      <c r="AC619" s="62">
        <v>3.34</v>
      </c>
    </row>
    <row r="620" spans="1:29" ht="30" x14ac:dyDescent="0.25">
      <c r="A620" s="61" t="s">
        <v>165</v>
      </c>
      <c r="B620" s="61" t="s">
        <v>166</v>
      </c>
      <c r="C620" s="62">
        <v>2015</v>
      </c>
      <c r="D620" s="61" t="s">
        <v>78</v>
      </c>
      <c r="E620" s="62">
        <v>40</v>
      </c>
      <c r="F620" s="62">
        <v>69525</v>
      </c>
      <c r="G620" s="62">
        <v>16450</v>
      </c>
      <c r="H620" s="62">
        <v>34.270000000000003</v>
      </c>
      <c r="I620" s="62">
        <v>1738.13</v>
      </c>
      <c r="J620" s="62">
        <v>64658.25</v>
      </c>
      <c r="K620" s="62">
        <v>16316.2</v>
      </c>
      <c r="L620" s="62">
        <v>20717</v>
      </c>
      <c r="M620" s="62">
        <v>43.16</v>
      </c>
      <c r="N620" s="62">
        <v>407.9</v>
      </c>
      <c r="O620" s="62">
        <v>196761.92</v>
      </c>
      <c r="P620" s="63"/>
      <c r="Q620" s="63"/>
      <c r="R620" s="63"/>
      <c r="S620" s="63"/>
      <c r="T620" s="63"/>
      <c r="U620" s="63"/>
      <c r="V620" s="63"/>
      <c r="W620" s="63"/>
      <c r="X620" s="63"/>
      <c r="Y620" s="63"/>
      <c r="Z620" s="62">
        <v>1.66</v>
      </c>
      <c r="AA620" s="62">
        <v>12374</v>
      </c>
      <c r="AB620" s="62">
        <v>25.78</v>
      </c>
      <c r="AC620" s="62">
        <v>0.04</v>
      </c>
    </row>
    <row r="621" spans="1:29" x14ac:dyDescent="0.25">
      <c r="A621" s="61" t="s">
        <v>130</v>
      </c>
      <c r="B621" s="61" t="s">
        <v>131</v>
      </c>
      <c r="C621" s="62">
        <v>2008</v>
      </c>
      <c r="D621" s="61" t="s">
        <v>99</v>
      </c>
      <c r="E621" s="62">
        <v>50</v>
      </c>
      <c r="F621" s="62">
        <v>157640</v>
      </c>
      <c r="G621" s="62">
        <v>16903</v>
      </c>
      <c r="H621" s="62">
        <v>28.17</v>
      </c>
      <c r="I621" s="62">
        <v>3152.8</v>
      </c>
      <c r="J621" s="62">
        <v>146605.20000000001</v>
      </c>
      <c r="K621" s="62">
        <v>22321.05</v>
      </c>
      <c r="L621" s="62">
        <v>57286</v>
      </c>
      <c r="M621" s="62">
        <v>95.48</v>
      </c>
      <c r="N621" s="63"/>
      <c r="O621" s="63"/>
      <c r="P621" s="63"/>
      <c r="Q621" s="63"/>
      <c r="R621" s="63"/>
      <c r="S621" s="63"/>
      <c r="T621" s="63"/>
      <c r="U621" s="63"/>
      <c r="V621" s="63"/>
      <c r="W621" s="63"/>
      <c r="X621" s="63"/>
      <c r="Y621" s="63"/>
      <c r="Z621" s="62">
        <v>2620</v>
      </c>
      <c r="AA621" s="62">
        <v>16045</v>
      </c>
      <c r="AB621" s="62">
        <v>26.74</v>
      </c>
      <c r="AC621" s="62">
        <v>52.4</v>
      </c>
    </row>
    <row r="622" spans="1:29" ht="30" x14ac:dyDescent="0.25">
      <c r="A622" s="61" t="s">
        <v>342</v>
      </c>
      <c r="B622" s="61" t="s">
        <v>343</v>
      </c>
      <c r="C622" s="62">
        <v>2016</v>
      </c>
      <c r="D622" s="61" t="s">
        <v>150</v>
      </c>
      <c r="E622" s="62">
        <v>8</v>
      </c>
      <c r="F622" s="63"/>
      <c r="G622" s="63"/>
      <c r="H622" s="63"/>
      <c r="I622" s="63"/>
      <c r="J622" s="63"/>
      <c r="K622" s="62">
        <v>0</v>
      </c>
      <c r="L622" s="63"/>
      <c r="M622" s="63"/>
      <c r="N622" s="63"/>
      <c r="O622" s="63"/>
      <c r="P622" s="63"/>
      <c r="Q622" s="63"/>
      <c r="R622" s="63"/>
      <c r="S622" s="63"/>
      <c r="T622" s="63"/>
      <c r="U622" s="63"/>
      <c r="V622" s="63"/>
      <c r="W622" s="63"/>
      <c r="X622" s="63"/>
      <c r="Y622" s="63"/>
      <c r="Z622" s="62">
        <v>0</v>
      </c>
      <c r="AA622" s="63"/>
      <c r="AB622" s="63"/>
      <c r="AC622" s="62">
        <v>0</v>
      </c>
    </row>
    <row r="623" spans="1:29" x14ac:dyDescent="0.25">
      <c r="A623" s="61" t="s">
        <v>251</v>
      </c>
      <c r="B623" s="61" t="s">
        <v>252</v>
      </c>
      <c r="C623" s="62">
        <v>2017</v>
      </c>
      <c r="D623" s="61" t="s">
        <v>86</v>
      </c>
      <c r="E623" s="62">
        <v>28</v>
      </c>
      <c r="F623" s="62">
        <v>892</v>
      </c>
      <c r="G623" s="62">
        <v>292</v>
      </c>
      <c r="H623" s="62">
        <v>0.87</v>
      </c>
      <c r="I623" s="62">
        <v>31.86</v>
      </c>
      <c r="J623" s="62">
        <v>829.56</v>
      </c>
      <c r="K623" s="62">
        <v>32.979999999999997</v>
      </c>
      <c r="L623" s="62">
        <v>141</v>
      </c>
      <c r="M623" s="62">
        <v>0.42</v>
      </c>
      <c r="N623" s="62">
        <v>1.18</v>
      </c>
      <c r="O623" s="62">
        <v>397.69</v>
      </c>
      <c r="P623" s="63"/>
      <c r="Q623" s="63"/>
      <c r="R623" s="63"/>
      <c r="S623" s="63"/>
      <c r="T623" s="63"/>
      <c r="U623" s="62">
        <v>200</v>
      </c>
      <c r="V623" s="62">
        <v>480</v>
      </c>
      <c r="W623" s="62">
        <v>1.43</v>
      </c>
      <c r="X623" s="62">
        <v>7</v>
      </c>
      <c r="Y623" s="62">
        <v>4476.8</v>
      </c>
      <c r="Z623" s="62">
        <v>1840</v>
      </c>
      <c r="AA623" s="62">
        <v>22575</v>
      </c>
      <c r="AB623" s="62">
        <v>67.19</v>
      </c>
      <c r="AC623" s="62">
        <v>65.709999999999994</v>
      </c>
    </row>
    <row r="624" spans="1:29" x14ac:dyDescent="0.25">
      <c r="A624" s="61" t="s">
        <v>102</v>
      </c>
      <c r="B624" s="61" t="s">
        <v>103</v>
      </c>
      <c r="C624" s="62">
        <v>2003</v>
      </c>
      <c r="D624" s="61" t="s">
        <v>75</v>
      </c>
      <c r="E624" s="62">
        <v>20</v>
      </c>
      <c r="F624" s="62">
        <v>2333</v>
      </c>
      <c r="G624" s="62">
        <v>295</v>
      </c>
      <c r="H624" s="62">
        <v>1.23</v>
      </c>
      <c r="I624" s="62">
        <v>116.65</v>
      </c>
      <c r="J624" s="62">
        <v>2169.69</v>
      </c>
      <c r="K624" s="62">
        <v>0</v>
      </c>
      <c r="L624" s="63"/>
      <c r="M624" s="63"/>
      <c r="N624" s="63"/>
      <c r="O624" s="63"/>
      <c r="P624" s="63"/>
      <c r="Q624" s="63"/>
      <c r="R624" s="63"/>
      <c r="S624" s="63"/>
      <c r="T624" s="63"/>
      <c r="U624" s="63"/>
      <c r="V624" s="63"/>
      <c r="W624" s="63"/>
      <c r="X624" s="63"/>
      <c r="Y624" s="63"/>
      <c r="Z624" s="62">
        <v>1990</v>
      </c>
      <c r="AA624" s="62">
        <v>15662</v>
      </c>
      <c r="AB624" s="62">
        <v>65.260000000000005</v>
      </c>
      <c r="AC624" s="62">
        <v>99.5</v>
      </c>
    </row>
    <row r="625" spans="1:29" x14ac:dyDescent="0.25">
      <c r="A625" s="61" t="s">
        <v>229</v>
      </c>
      <c r="B625" s="61" t="s">
        <v>230</v>
      </c>
      <c r="C625" s="62">
        <v>2016</v>
      </c>
      <c r="D625" s="61" t="s">
        <v>492</v>
      </c>
      <c r="E625" s="62">
        <v>8</v>
      </c>
      <c r="F625" s="63"/>
      <c r="G625" s="63"/>
      <c r="H625" s="63"/>
      <c r="I625" s="63"/>
      <c r="J625" s="63"/>
      <c r="K625" s="62">
        <v>0</v>
      </c>
      <c r="L625" s="63"/>
      <c r="M625" s="63"/>
      <c r="N625" s="63"/>
      <c r="O625" s="63"/>
      <c r="P625" s="63"/>
      <c r="Q625" s="63"/>
      <c r="R625" s="63"/>
      <c r="S625" s="63"/>
      <c r="T625" s="63"/>
      <c r="U625" s="63"/>
      <c r="V625" s="63"/>
      <c r="W625" s="63"/>
      <c r="X625" s="63"/>
      <c r="Y625" s="63"/>
      <c r="Z625" s="62">
        <v>100700</v>
      </c>
      <c r="AA625" s="62">
        <v>3232</v>
      </c>
      <c r="AB625" s="62">
        <v>33.67</v>
      </c>
      <c r="AC625" s="62">
        <v>12587.5</v>
      </c>
    </row>
    <row r="626" spans="1:29" ht="30" x14ac:dyDescent="0.25">
      <c r="A626" s="61" t="s">
        <v>133</v>
      </c>
      <c r="B626" s="61" t="s">
        <v>134</v>
      </c>
      <c r="C626" s="62">
        <v>2004</v>
      </c>
      <c r="D626" s="61" t="s">
        <v>75</v>
      </c>
      <c r="E626" s="62">
        <v>14</v>
      </c>
      <c r="F626" s="63"/>
      <c r="G626" s="63"/>
      <c r="H626" s="63"/>
      <c r="I626" s="63"/>
      <c r="J626" s="63"/>
      <c r="K626" s="62">
        <v>0</v>
      </c>
      <c r="L626" s="63"/>
      <c r="M626" s="63"/>
      <c r="N626" s="63"/>
      <c r="O626" s="63"/>
      <c r="P626" s="63"/>
      <c r="Q626" s="63"/>
      <c r="R626" s="63"/>
      <c r="S626" s="63"/>
      <c r="T626" s="63"/>
      <c r="U626" s="63"/>
      <c r="V626" s="63"/>
      <c r="W626" s="63"/>
      <c r="X626" s="63"/>
      <c r="Y626" s="63"/>
      <c r="Z626" s="62">
        <v>0</v>
      </c>
      <c r="AA626" s="63"/>
      <c r="AB626" s="63"/>
      <c r="AC626" s="62">
        <v>0</v>
      </c>
    </row>
    <row r="627" spans="1:29" x14ac:dyDescent="0.25">
      <c r="A627" s="61" t="s">
        <v>229</v>
      </c>
      <c r="B627" s="61" t="s">
        <v>230</v>
      </c>
      <c r="C627" s="62">
        <v>2014</v>
      </c>
      <c r="D627" s="61" t="s">
        <v>75</v>
      </c>
      <c r="E627" s="62">
        <v>24</v>
      </c>
      <c r="F627" s="62">
        <v>1194</v>
      </c>
      <c r="G627" s="62">
        <v>377</v>
      </c>
      <c r="H627" s="62">
        <v>1.31</v>
      </c>
      <c r="I627" s="62">
        <v>49.75</v>
      </c>
      <c r="J627" s="62">
        <v>1110.42</v>
      </c>
      <c r="K627" s="62">
        <v>1237.6300000000001</v>
      </c>
      <c r="L627" s="62">
        <v>1899</v>
      </c>
      <c r="M627" s="62">
        <v>6.59</v>
      </c>
      <c r="N627" s="62">
        <v>51.57</v>
      </c>
      <c r="O627" s="62">
        <v>14924.99</v>
      </c>
      <c r="P627" s="63"/>
      <c r="Q627" s="63"/>
      <c r="R627" s="63"/>
      <c r="S627" s="63"/>
      <c r="T627" s="63"/>
      <c r="U627" s="63"/>
      <c r="V627" s="63"/>
      <c r="W627" s="63"/>
      <c r="X627" s="63"/>
      <c r="Y627" s="63"/>
      <c r="Z627" s="62">
        <v>0</v>
      </c>
      <c r="AA627" s="62">
        <v>22392</v>
      </c>
      <c r="AB627" s="62">
        <v>77.75</v>
      </c>
      <c r="AC627" s="62">
        <v>0</v>
      </c>
    </row>
    <row r="628" spans="1:29" x14ac:dyDescent="0.25">
      <c r="A628" s="61" t="s">
        <v>332</v>
      </c>
      <c r="B628" s="61" t="s">
        <v>333</v>
      </c>
      <c r="C628" s="62">
        <v>2004</v>
      </c>
      <c r="D628" s="61" t="s">
        <v>75</v>
      </c>
      <c r="E628" s="62">
        <v>18</v>
      </c>
      <c r="F628" s="62">
        <v>681</v>
      </c>
      <c r="G628" s="62">
        <v>182</v>
      </c>
      <c r="H628" s="62">
        <v>0.84</v>
      </c>
      <c r="I628" s="62">
        <v>37.83</v>
      </c>
      <c r="J628" s="62">
        <v>633.33000000000004</v>
      </c>
      <c r="K628" s="62">
        <v>84.38</v>
      </c>
      <c r="L628" s="62">
        <v>135</v>
      </c>
      <c r="M628" s="62">
        <v>0.63</v>
      </c>
      <c r="N628" s="62">
        <v>4.6900000000000004</v>
      </c>
      <c r="O628" s="62">
        <v>1017.61</v>
      </c>
      <c r="P628" s="63"/>
      <c r="Q628" s="63"/>
      <c r="R628" s="63"/>
      <c r="S628" s="63"/>
      <c r="T628" s="63"/>
      <c r="U628" s="63"/>
      <c r="V628" s="63"/>
      <c r="W628" s="63"/>
      <c r="X628" s="63"/>
      <c r="Y628" s="63"/>
      <c r="Z628" s="62">
        <v>234052</v>
      </c>
      <c r="AA628" s="62">
        <v>10880</v>
      </c>
      <c r="AB628" s="62">
        <v>50.37</v>
      </c>
      <c r="AC628" s="62">
        <v>13002.89</v>
      </c>
    </row>
    <row r="629" spans="1:29" ht="30" x14ac:dyDescent="0.25">
      <c r="A629" s="61" t="s">
        <v>231</v>
      </c>
      <c r="B629" s="61" t="s">
        <v>232</v>
      </c>
      <c r="C629" s="62">
        <v>2009</v>
      </c>
      <c r="D629" s="61" t="s">
        <v>301</v>
      </c>
      <c r="E629" s="62">
        <v>96</v>
      </c>
      <c r="F629" s="62">
        <v>651600</v>
      </c>
      <c r="G629" s="62">
        <v>92621</v>
      </c>
      <c r="H629" s="62">
        <v>80.400000000000006</v>
      </c>
      <c r="I629" s="62">
        <v>6787.5</v>
      </c>
      <c r="J629" s="62">
        <v>605988</v>
      </c>
      <c r="K629" s="62">
        <v>0</v>
      </c>
      <c r="L629" s="63"/>
      <c r="M629" s="63"/>
      <c r="N629" s="63"/>
      <c r="O629" s="63"/>
      <c r="P629" s="63"/>
      <c r="Q629" s="63"/>
      <c r="R629" s="63"/>
      <c r="S629" s="63"/>
      <c r="T629" s="63"/>
      <c r="U629" s="63"/>
      <c r="V629" s="63"/>
      <c r="W629" s="63"/>
      <c r="X629" s="63"/>
      <c r="Y629" s="63"/>
      <c r="Z629" s="62">
        <v>180160</v>
      </c>
      <c r="AA629" s="62">
        <v>12388</v>
      </c>
      <c r="AB629" s="62">
        <v>10.75</v>
      </c>
      <c r="AC629" s="62">
        <v>1876.67</v>
      </c>
    </row>
    <row r="630" spans="1:29" ht="30" x14ac:dyDescent="0.25">
      <c r="A630" s="61" t="s">
        <v>117</v>
      </c>
      <c r="B630" s="61" t="s">
        <v>118</v>
      </c>
      <c r="C630" s="62">
        <v>2015</v>
      </c>
      <c r="D630" s="61" t="s">
        <v>493</v>
      </c>
      <c r="E630" s="62">
        <v>46</v>
      </c>
      <c r="F630" s="63"/>
      <c r="G630" s="63"/>
      <c r="H630" s="63"/>
      <c r="I630" s="63"/>
      <c r="J630" s="63"/>
      <c r="K630" s="62">
        <v>0</v>
      </c>
      <c r="L630" s="63"/>
      <c r="M630" s="63"/>
      <c r="N630" s="63"/>
      <c r="O630" s="63"/>
      <c r="P630" s="63"/>
      <c r="Q630" s="63"/>
      <c r="R630" s="63"/>
      <c r="S630" s="63"/>
      <c r="T630" s="63"/>
      <c r="U630" s="63"/>
      <c r="V630" s="63"/>
      <c r="W630" s="63"/>
      <c r="X630" s="63"/>
      <c r="Y630" s="63"/>
      <c r="Z630" s="62">
        <v>0</v>
      </c>
      <c r="AA630" s="63"/>
      <c r="AB630" s="63"/>
      <c r="AC630" s="62">
        <v>0</v>
      </c>
    </row>
    <row r="631" spans="1:29" x14ac:dyDescent="0.25">
      <c r="A631" s="61" t="s">
        <v>126</v>
      </c>
      <c r="B631" s="61" t="s">
        <v>127</v>
      </c>
      <c r="C631" s="62">
        <v>2008</v>
      </c>
      <c r="D631" s="61" t="s">
        <v>226</v>
      </c>
      <c r="E631" s="62">
        <v>50</v>
      </c>
      <c r="F631" s="62">
        <v>264616</v>
      </c>
      <c r="G631" s="62">
        <v>33375</v>
      </c>
      <c r="H631" s="62">
        <v>55.63</v>
      </c>
      <c r="I631" s="62">
        <v>5292.32</v>
      </c>
      <c r="J631" s="62">
        <v>246092.88</v>
      </c>
      <c r="K631" s="62">
        <v>20170.71</v>
      </c>
      <c r="L631" s="62">
        <v>26981</v>
      </c>
      <c r="M631" s="62">
        <v>44.97</v>
      </c>
      <c r="N631" s="63"/>
      <c r="O631" s="63"/>
      <c r="P631" s="63"/>
      <c r="Q631" s="63"/>
      <c r="R631" s="63"/>
      <c r="S631" s="63"/>
      <c r="T631" s="63"/>
      <c r="U631" s="63"/>
      <c r="V631" s="63"/>
      <c r="W631" s="63"/>
      <c r="X631" s="63"/>
      <c r="Y631" s="63"/>
      <c r="Z631" s="62">
        <v>2118</v>
      </c>
      <c r="AA631" s="62">
        <v>19339</v>
      </c>
      <c r="AB631" s="62">
        <v>32.229999999999997</v>
      </c>
      <c r="AC631" s="62">
        <v>42.36</v>
      </c>
    </row>
    <row r="632" spans="1:29" x14ac:dyDescent="0.25">
      <c r="A632" s="61" t="s">
        <v>371</v>
      </c>
      <c r="B632" s="61" t="s">
        <v>372</v>
      </c>
      <c r="C632" s="62">
        <v>2013</v>
      </c>
      <c r="D632" s="61" t="s">
        <v>150</v>
      </c>
      <c r="E632" s="62">
        <v>8</v>
      </c>
      <c r="F632" s="62">
        <v>122440</v>
      </c>
      <c r="G632" s="62">
        <v>19016</v>
      </c>
      <c r="H632" s="62">
        <v>198.08</v>
      </c>
      <c r="I632" s="62">
        <v>15305</v>
      </c>
      <c r="J632" s="62">
        <v>113869.2</v>
      </c>
      <c r="K632" s="62">
        <v>0</v>
      </c>
      <c r="L632" s="63"/>
      <c r="M632" s="63"/>
      <c r="N632" s="63"/>
      <c r="O632" s="63"/>
      <c r="P632" s="63"/>
      <c r="Q632" s="63"/>
      <c r="R632" s="63"/>
      <c r="S632" s="63"/>
      <c r="T632" s="63"/>
      <c r="U632" s="63"/>
      <c r="V632" s="63"/>
      <c r="W632" s="63"/>
      <c r="X632" s="63"/>
      <c r="Y632" s="63"/>
      <c r="Z632" s="62">
        <v>0</v>
      </c>
      <c r="AA632" s="63"/>
      <c r="AB632" s="63"/>
      <c r="AC632" s="62">
        <v>0</v>
      </c>
    </row>
    <row r="633" spans="1:29" x14ac:dyDescent="0.25">
      <c r="A633" s="61" t="s">
        <v>113</v>
      </c>
      <c r="B633" s="61" t="s">
        <v>114</v>
      </c>
      <c r="C633" s="62">
        <v>2018</v>
      </c>
      <c r="D633" s="61" t="s">
        <v>175</v>
      </c>
      <c r="E633" s="62">
        <v>12</v>
      </c>
      <c r="F633" s="63"/>
      <c r="G633" s="63"/>
      <c r="H633" s="63"/>
      <c r="I633" s="63"/>
      <c r="J633" s="63"/>
      <c r="K633" s="62">
        <v>0</v>
      </c>
      <c r="L633" s="63"/>
      <c r="M633" s="63"/>
      <c r="N633" s="63"/>
      <c r="O633" s="63"/>
      <c r="P633" s="63"/>
      <c r="Q633" s="63"/>
      <c r="R633" s="63"/>
      <c r="S633" s="63"/>
      <c r="T633" s="63"/>
      <c r="U633" s="63"/>
      <c r="V633" s="63"/>
      <c r="W633" s="63"/>
      <c r="X633" s="63"/>
      <c r="Y633" s="63"/>
      <c r="Z633" s="62">
        <v>0</v>
      </c>
      <c r="AA633" s="63"/>
      <c r="AB633" s="63"/>
      <c r="AC633" s="62">
        <v>0</v>
      </c>
    </row>
    <row r="634" spans="1:29" x14ac:dyDescent="0.25">
      <c r="A634" s="61" t="s">
        <v>319</v>
      </c>
      <c r="B634" s="61" t="s">
        <v>320</v>
      </c>
      <c r="C634" s="62">
        <v>2012</v>
      </c>
      <c r="D634" s="61" t="s">
        <v>78</v>
      </c>
      <c r="E634" s="62">
        <v>72</v>
      </c>
      <c r="F634" s="62">
        <v>520460</v>
      </c>
      <c r="G634" s="62">
        <v>289192</v>
      </c>
      <c r="H634" s="62">
        <v>334.71</v>
      </c>
      <c r="I634" s="62">
        <v>7228.61</v>
      </c>
      <c r="J634" s="62">
        <v>484027.8</v>
      </c>
      <c r="K634" s="62">
        <v>0</v>
      </c>
      <c r="L634" s="63"/>
      <c r="M634" s="63"/>
      <c r="N634" s="63"/>
      <c r="O634" s="63"/>
      <c r="P634" s="63"/>
      <c r="Q634" s="63"/>
      <c r="R634" s="63"/>
      <c r="S634" s="63"/>
      <c r="T634" s="63"/>
      <c r="U634" s="63"/>
      <c r="V634" s="63"/>
      <c r="W634" s="63"/>
      <c r="X634" s="63"/>
      <c r="Y634" s="63"/>
      <c r="Z634" s="62">
        <v>538.51</v>
      </c>
      <c r="AA634" s="62">
        <v>3713</v>
      </c>
      <c r="AB634" s="62">
        <v>4.3</v>
      </c>
      <c r="AC634" s="62">
        <v>7.48</v>
      </c>
    </row>
    <row r="635" spans="1:29" x14ac:dyDescent="0.25">
      <c r="A635" s="61" t="s">
        <v>328</v>
      </c>
      <c r="B635" s="61" t="s">
        <v>329</v>
      </c>
      <c r="C635" s="62">
        <v>2012</v>
      </c>
      <c r="D635" s="61" t="s">
        <v>78</v>
      </c>
      <c r="E635" s="62">
        <v>64</v>
      </c>
      <c r="F635" s="62">
        <v>1006020</v>
      </c>
      <c r="G635" s="62">
        <v>172844</v>
      </c>
      <c r="H635" s="62">
        <v>225.06</v>
      </c>
      <c r="I635" s="62">
        <v>15719.06</v>
      </c>
      <c r="J635" s="62">
        <v>935598.6</v>
      </c>
      <c r="K635" s="62">
        <v>0</v>
      </c>
      <c r="L635" s="63"/>
      <c r="M635" s="63"/>
      <c r="N635" s="63"/>
      <c r="O635" s="63"/>
      <c r="P635" s="63"/>
      <c r="Q635" s="63"/>
      <c r="R635" s="63"/>
      <c r="S635" s="63"/>
      <c r="T635" s="63"/>
      <c r="U635" s="63"/>
      <c r="V635" s="63"/>
      <c r="W635" s="63"/>
      <c r="X635" s="63"/>
      <c r="Y635" s="63"/>
      <c r="Z635" s="62">
        <v>891.21</v>
      </c>
      <c r="AA635" s="62">
        <v>4051</v>
      </c>
      <c r="AB635" s="62">
        <v>5.27</v>
      </c>
      <c r="AC635" s="62">
        <v>13.93</v>
      </c>
    </row>
    <row r="636" spans="1:29" ht="30" x14ac:dyDescent="0.25">
      <c r="A636" s="61" t="s">
        <v>171</v>
      </c>
      <c r="B636" s="61" t="s">
        <v>172</v>
      </c>
      <c r="C636" s="62">
        <v>2006</v>
      </c>
      <c r="D636" s="61" t="s">
        <v>75</v>
      </c>
      <c r="E636" s="62">
        <v>8</v>
      </c>
      <c r="F636" s="62">
        <v>0</v>
      </c>
      <c r="G636" s="62">
        <v>72</v>
      </c>
      <c r="H636" s="62">
        <v>0.75</v>
      </c>
      <c r="I636" s="62">
        <v>0</v>
      </c>
      <c r="J636" s="62">
        <v>0</v>
      </c>
      <c r="K636" s="62">
        <v>0</v>
      </c>
      <c r="L636" s="63"/>
      <c r="M636" s="63"/>
      <c r="N636" s="63"/>
      <c r="O636" s="63"/>
      <c r="P636" s="63"/>
      <c r="Q636" s="63"/>
      <c r="R636" s="63"/>
      <c r="S636" s="63"/>
      <c r="T636" s="63"/>
      <c r="U636" s="63"/>
      <c r="V636" s="63"/>
      <c r="W636" s="63"/>
      <c r="X636" s="63"/>
      <c r="Y636" s="63"/>
      <c r="Z636" s="62">
        <v>681</v>
      </c>
      <c r="AA636" s="62">
        <v>4592</v>
      </c>
      <c r="AB636" s="62">
        <v>47.83</v>
      </c>
      <c r="AC636" s="62">
        <v>85.13</v>
      </c>
    </row>
    <row r="637" spans="1:29" x14ac:dyDescent="0.25">
      <c r="A637" s="61" t="s">
        <v>475</v>
      </c>
      <c r="B637" s="61" t="s">
        <v>476</v>
      </c>
      <c r="C637" s="62">
        <v>2017</v>
      </c>
      <c r="D637" s="61" t="s">
        <v>99</v>
      </c>
      <c r="E637" s="62">
        <v>7</v>
      </c>
      <c r="F637" s="62">
        <v>33556</v>
      </c>
      <c r="G637" s="62">
        <v>6332</v>
      </c>
      <c r="H637" s="62">
        <v>75.38</v>
      </c>
      <c r="I637" s="62">
        <v>4793.71</v>
      </c>
      <c r="J637" s="62">
        <v>31207.08</v>
      </c>
      <c r="K637" s="62">
        <v>0</v>
      </c>
      <c r="L637" s="62">
        <v>2785</v>
      </c>
      <c r="M637" s="62">
        <v>33.15</v>
      </c>
      <c r="N637" s="63"/>
      <c r="O637" s="63"/>
      <c r="P637" s="63"/>
      <c r="Q637" s="63"/>
      <c r="R637" s="63"/>
      <c r="S637" s="63"/>
      <c r="T637" s="63"/>
      <c r="U637" s="63"/>
      <c r="V637" s="63"/>
      <c r="W637" s="63"/>
      <c r="X637" s="63"/>
      <c r="Y637" s="63"/>
      <c r="Z637" s="62">
        <v>0</v>
      </c>
      <c r="AA637" s="62">
        <v>3019</v>
      </c>
      <c r="AB637" s="62">
        <v>35.94</v>
      </c>
      <c r="AC637" s="62">
        <v>0</v>
      </c>
    </row>
    <row r="638" spans="1:29" x14ac:dyDescent="0.25">
      <c r="A638" s="61" t="s">
        <v>395</v>
      </c>
      <c r="B638" s="61" t="s">
        <v>396</v>
      </c>
      <c r="C638" s="62">
        <v>2013</v>
      </c>
      <c r="D638" s="61" t="s">
        <v>78</v>
      </c>
      <c r="E638" s="62">
        <v>30</v>
      </c>
      <c r="F638" s="62">
        <v>309079</v>
      </c>
      <c r="G638" s="62">
        <v>39498</v>
      </c>
      <c r="H638" s="62">
        <v>109.72</v>
      </c>
      <c r="I638" s="62">
        <v>10302.629999999999</v>
      </c>
      <c r="J638" s="62">
        <v>287443.46999999997</v>
      </c>
      <c r="K638" s="62">
        <v>0</v>
      </c>
      <c r="L638" s="63"/>
      <c r="M638" s="63"/>
      <c r="N638" s="63"/>
      <c r="O638" s="63"/>
      <c r="P638" s="63"/>
      <c r="Q638" s="63"/>
      <c r="R638" s="63"/>
      <c r="S638" s="63"/>
      <c r="T638" s="63"/>
      <c r="U638" s="63"/>
      <c r="V638" s="63"/>
      <c r="W638" s="63"/>
      <c r="X638" s="63"/>
      <c r="Y638" s="63"/>
      <c r="Z638" s="62">
        <v>0</v>
      </c>
      <c r="AA638" s="63"/>
      <c r="AB638" s="63"/>
      <c r="AC638" s="62">
        <v>0</v>
      </c>
    </row>
    <row r="639" spans="1:29" x14ac:dyDescent="0.25">
      <c r="A639" s="61" t="s">
        <v>338</v>
      </c>
      <c r="B639" s="61" t="s">
        <v>339</v>
      </c>
      <c r="C639" s="62">
        <v>2009</v>
      </c>
      <c r="D639" s="61" t="s">
        <v>75</v>
      </c>
      <c r="E639" s="62">
        <v>24</v>
      </c>
      <c r="F639" s="62">
        <v>16308</v>
      </c>
      <c r="G639" s="62">
        <v>3557</v>
      </c>
      <c r="H639" s="62">
        <v>12.35</v>
      </c>
      <c r="I639" s="62">
        <v>679.5</v>
      </c>
      <c r="J639" s="62">
        <v>15166.44</v>
      </c>
      <c r="K639" s="62">
        <v>662.46</v>
      </c>
      <c r="L639" s="62">
        <v>1187</v>
      </c>
      <c r="M639" s="62">
        <v>4.12</v>
      </c>
      <c r="N639" s="62">
        <v>27.6</v>
      </c>
      <c r="O639" s="62">
        <v>7988.85</v>
      </c>
      <c r="P639" s="63"/>
      <c r="Q639" s="63"/>
      <c r="R639" s="63"/>
      <c r="S639" s="63"/>
      <c r="T639" s="63"/>
      <c r="U639" s="63"/>
      <c r="V639" s="63"/>
      <c r="W639" s="63"/>
      <c r="X639" s="63"/>
      <c r="Y639" s="63"/>
      <c r="Z639" s="62">
        <v>2023.07</v>
      </c>
      <c r="AA639" s="62">
        <v>22606</v>
      </c>
      <c r="AB639" s="62">
        <v>78.489999999999995</v>
      </c>
      <c r="AC639" s="62">
        <v>84.29</v>
      </c>
    </row>
    <row r="640" spans="1:29" ht="30" x14ac:dyDescent="0.25">
      <c r="A640" s="61" t="s">
        <v>188</v>
      </c>
      <c r="B640" s="61" t="s">
        <v>189</v>
      </c>
      <c r="C640" s="62">
        <v>2018</v>
      </c>
      <c r="D640" s="61" t="s">
        <v>441</v>
      </c>
      <c r="E640" s="62">
        <v>10</v>
      </c>
      <c r="F640" s="62">
        <v>49451</v>
      </c>
      <c r="G640" s="62">
        <v>10692</v>
      </c>
      <c r="H640" s="62">
        <v>89.1</v>
      </c>
      <c r="I640" s="62">
        <v>4945.1000000000004</v>
      </c>
      <c r="J640" s="62">
        <v>45989.43</v>
      </c>
      <c r="K640" s="62">
        <v>5411.25</v>
      </c>
      <c r="L640" s="62">
        <v>9281</v>
      </c>
      <c r="M640" s="62">
        <v>77.34</v>
      </c>
      <c r="N640" s="63"/>
      <c r="O640" s="63"/>
      <c r="P640" s="63"/>
      <c r="Q640" s="63"/>
      <c r="R640" s="63"/>
      <c r="S640" s="63"/>
      <c r="T640" s="63"/>
      <c r="U640" s="63"/>
      <c r="V640" s="63"/>
      <c r="W640" s="63"/>
      <c r="X640" s="63"/>
      <c r="Y640" s="63"/>
      <c r="Z640" s="62">
        <v>581</v>
      </c>
      <c r="AA640" s="62">
        <v>6287</v>
      </c>
      <c r="AB640" s="62">
        <v>52.39</v>
      </c>
      <c r="AC640" s="62">
        <v>58.1</v>
      </c>
    </row>
    <row r="641" spans="1:29" x14ac:dyDescent="0.25">
      <c r="A641" s="61" t="s">
        <v>70</v>
      </c>
      <c r="B641" s="61" t="s">
        <v>71</v>
      </c>
      <c r="C641" s="62">
        <v>2016</v>
      </c>
      <c r="D641" s="61" t="s">
        <v>135</v>
      </c>
      <c r="E641" s="62">
        <v>196</v>
      </c>
      <c r="F641" s="62">
        <v>806228</v>
      </c>
      <c r="G641" s="62">
        <v>145179</v>
      </c>
      <c r="H641" s="62">
        <v>61.73</v>
      </c>
      <c r="I641" s="62">
        <v>4113.41</v>
      </c>
      <c r="J641" s="62">
        <v>749792.04</v>
      </c>
      <c r="K641" s="62">
        <v>186177</v>
      </c>
      <c r="L641" s="62">
        <v>225915</v>
      </c>
      <c r="M641" s="62">
        <v>96.05</v>
      </c>
      <c r="N641" s="62">
        <v>949.88</v>
      </c>
      <c r="O641" s="62">
        <v>2245164.2999999998</v>
      </c>
      <c r="P641" s="63"/>
      <c r="Q641" s="63"/>
      <c r="R641" s="63"/>
      <c r="S641" s="63"/>
      <c r="T641" s="63"/>
      <c r="U641" s="63"/>
      <c r="V641" s="63"/>
      <c r="W641" s="63"/>
      <c r="X641" s="63"/>
      <c r="Y641" s="63"/>
      <c r="Z641" s="62">
        <v>9230</v>
      </c>
      <c r="AA641" s="62">
        <v>145125</v>
      </c>
      <c r="AB641" s="62">
        <v>61.7</v>
      </c>
      <c r="AC641" s="62">
        <v>47.09</v>
      </c>
    </row>
    <row r="642" spans="1:29" ht="30" x14ac:dyDescent="0.25">
      <c r="A642" s="61" t="s">
        <v>439</v>
      </c>
      <c r="B642" s="61" t="s">
        <v>440</v>
      </c>
      <c r="C642" s="62">
        <v>2011</v>
      </c>
      <c r="D642" s="61" t="s">
        <v>75</v>
      </c>
      <c r="E642" s="62">
        <v>4</v>
      </c>
      <c r="F642" s="63"/>
      <c r="G642" s="63"/>
      <c r="H642" s="63"/>
      <c r="I642" s="63"/>
      <c r="J642" s="63"/>
      <c r="K642" s="62">
        <v>0</v>
      </c>
      <c r="L642" s="63"/>
      <c r="M642" s="63"/>
      <c r="N642" s="63"/>
      <c r="O642" s="63"/>
      <c r="P642" s="63"/>
      <c r="Q642" s="63"/>
      <c r="R642" s="63"/>
      <c r="S642" s="63"/>
      <c r="T642" s="63"/>
      <c r="U642" s="63"/>
      <c r="V642" s="63"/>
      <c r="W642" s="63"/>
      <c r="X642" s="63"/>
      <c r="Y642" s="63"/>
      <c r="Z642" s="62">
        <v>16407.62</v>
      </c>
      <c r="AA642" s="62">
        <v>1294</v>
      </c>
      <c r="AB642" s="62">
        <v>26.96</v>
      </c>
      <c r="AC642" s="62">
        <v>4101.8999999999996</v>
      </c>
    </row>
    <row r="643" spans="1:29" x14ac:dyDescent="0.25">
      <c r="A643" s="61" t="s">
        <v>260</v>
      </c>
      <c r="B643" s="61" t="s">
        <v>261</v>
      </c>
      <c r="C643" s="62">
        <v>2009</v>
      </c>
      <c r="D643" s="61" t="s">
        <v>78</v>
      </c>
      <c r="E643" s="62">
        <v>12</v>
      </c>
      <c r="F643" s="62">
        <v>26787</v>
      </c>
      <c r="G643" s="62">
        <v>5091</v>
      </c>
      <c r="H643" s="62">
        <v>35.35</v>
      </c>
      <c r="I643" s="62">
        <v>2232.25</v>
      </c>
      <c r="J643" s="62">
        <v>24911.91</v>
      </c>
      <c r="K643" s="62">
        <v>7110.59</v>
      </c>
      <c r="L643" s="62">
        <v>10329</v>
      </c>
      <c r="M643" s="62">
        <v>71.73</v>
      </c>
      <c r="N643" s="62">
        <v>592.54999999999995</v>
      </c>
      <c r="O643" s="62">
        <v>85748.76</v>
      </c>
      <c r="P643" s="63"/>
      <c r="Q643" s="63"/>
      <c r="R643" s="63"/>
      <c r="S643" s="63"/>
      <c r="T643" s="63"/>
      <c r="U643" s="63"/>
      <c r="V643" s="63"/>
      <c r="W643" s="63"/>
      <c r="X643" s="63"/>
      <c r="Y643" s="63"/>
      <c r="Z643" s="62">
        <v>205</v>
      </c>
      <c r="AA643" s="62">
        <v>1790</v>
      </c>
      <c r="AB643" s="62">
        <v>12.43</v>
      </c>
      <c r="AC643" s="62">
        <v>17.079999999999998</v>
      </c>
    </row>
    <row r="644" spans="1:29" x14ac:dyDescent="0.25">
      <c r="A644" s="61" t="s">
        <v>229</v>
      </c>
      <c r="B644" s="61" t="s">
        <v>230</v>
      </c>
      <c r="C644" s="62">
        <v>2011</v>
      </c>
      <c r="D644" s="61" t="s">
        <v>419</v>
      </c>
      <c r="E644" s="62">
        <v>10</v>
      </c>
      <c r="F644" s="63"/>
      <c r="G644" s="63"/>
      <c r="H644" s="63"/>
      <c r="I644" s="63"/>
      <c r="J644" s="63"/>
      <c r="K644" s="62">
        <v>0</v>
      </c>
      <c r="L644" s="63"/>
      <c r="M644" s="63"/>
      <c r="N644" s="63"/>
      <c r="O644" s="63"/>
      <c r="P644" s="63"/>
      <c r="Q644" s="63"/>
      <c r="R644" s="63"/>
      <c r="S644" s="63"/>
      <c r="T644" s="63"/>
      <c r="U644" s="63"/>
      <c r="V644" s="63"/>
      <c r="W644" s="63"/>
      <c r="X644" s="63"/>
      <c r="Y644" s="63"/>
      <c r="Z644" s="62">
        <v>155400</v>
      </c>
      <c r="AA644" s="62">
        <v>6329</v>
      </c>
      <c r="AB644" s="62">
        <v>52.74</v>
      </c>
      <c r="AC644" s="62">
        <v>15540</v>
      </c>
    </row>
    <row r="645" spans="1:29" x14ac:dyDescent="0.25">
      <c r="A645" s="61" t="s">
        <v>397</v>
      </c>
      <c r="B645" s="61" t="s">
        <v>398</v>
      </c>
      <c r="C645" s="62">
        <v>2012</v>
      </c>
      <c r="D645" s="61" t="s">
        <v>75</v>
      </c>
      <c r="E645" s="62">
        <v>5</v>
      </c>
      <c r="F645" s="62">
        <v>2170</v>
      </c>
      <c r="G645" s="62">
        <v>552</v>
      </c>
      <c r="H645" s="62">
        <v>9.1999999999999993</v>
      </c>
      <c r="I645" s="62">
        <v>434</v>
      </c>
      <c r="J645" s="62">
        <v>2018.1</v>
      </c>
      <c r="K645" s="62">
        <v>0</v>
      </c>
      <c r="L645" s="63"/>
      <c r="M645" s="63"/>
      <c r="N645" s="63"/>
      <c r="O645" s="63"/>
      <c r="P645" s="63"/>
      <c r="Q645" s="63"/>
      <c r="R645" s="63"/>
      <c r="S645" s="63"/>
      <c r="T645" s="63"/>
      <c r="U645" s="62">
        <v>2944</v>
      </c>
      <c r="V645" s="62">
        <v>10612</v>
      </c>
      <c r="W645" s="62">
        <v>176.87</v>
      </c>
      <c r="X645" s="62">
        <v>588</v>
      </c>
      <c r="Y645" s="62">
        <v>65898.5</v>
      </c>
      <c r="Z645" s="62">
        <v>10004</v>
      </c>
      <c r="AA645" s="62">
        <v>878</v>
      </c>
      <c r="AB645" s="62">
        <v>14.63</v>
      </c>
      <c r="AC645" s="62">
        <v>2000.8</v>
      </c>
    </row>
    <row r="646" spans="1:29" ht="30" x14ac:dyDescent="0.25">
      <c r="A646" s="61" t="s">
        <v>494</v>
      </c>
      <c r="B646" s="61" t="s">
        <v>495</v>
      </c>
      <c r="C646" s="62">
        <v>2006</v>
      </c>
      <c r="D646" s="61" t="s">
        <v>78</v>
      </c>
      <c r="E646" s="62">
        <v>24</v>
      </c>
      <c r="F646" s="62">
        <v>146160</v>
      </c>
      <c r="G646" s="62">
        <v>22508</v>
      </c>
      <c r="H646" s="62">
        <v>78.150000000000006</v>
      </c>
      <c r="I646" s="62">
        <v>6090</v>
      </c>
      <c r="J646" s="62">
        <v>135928.79999999999</v>
      </c>
      <c r="K646" s="62">
        <v>0</v>
      </c>
      <c r="L646" s="63"/>
      <c r="M646" s="63"/>
      <c r="N646" s="63"/>
      <c r="O646" s="63"/>
      <c r="P646" s="62">
        <v>3579</v>
      </c>
      <c r="Q646" s="62">
        <v>4000</v>
      </c>
      <c r="R646" s="62">
        <v>13.89</v>
      </c>
      <c r="S646" s="62">
        <v>149</v>
      </c>
      <c r="T646" s="62">
        <v>45342.35</v>
      </c>
      <c r="U646" s="63"/>
      <c r="V646" s="63"/>
      <c r="W646" s="63"/>
      <c r="X646" s="63"/>
      <c r="Y646" s="63"/>
      <c r="Z646" s="62">
        <v>628.29999999999995</v>
      </c>
      <c r="AA646" s="62">
        <v>5173</v>
      </c>
      <c r="AB646" s="62">
        <v>17.96</v>
      </c>
      <c r="AC646" s="62">
        <v>26.18</v>
      </c>
    </row>
    <row r="647" spans="1:29" x14ac:dyDescent="0.25">
      <c r="A647" s="61" t="s">
        <v>374</v>
      </c>
      <c r="B647" s="61" t="s">
        <v>375</v>
      </c>
      <c r="C647" s="62">
        <v>2017</v>
      </c>
      <c r="D647" s="61" t="s">
        <v>99</v>
      </c>
      <c r="E647" s="62">
        <v>54</v>
      </c>
      <c r="F647" s="62">
        <v>189920</v>
      </c>
      <c r="G647" s="62">
        <v>30377</v>
      </c>
      <c r="H647" s="62">
        <v>46.88</v>
      </c>
      <c r="I647" s="62">
        <v>3517.04</v>
      </c>
      <c r="J647" s="62">
        <v>176625.6</v>
      </c>
      <c r="K647" s="62">
        <v>16357.9</v>
      </c>
      <c r="L647" s="62">
        <v>23832</v>
      </c>
      <c r="M647" s="62">
        <v>36.78</v>
      </c>
      <c r="N647" s="62">
        <v>302.92</v>
      </c>
      <c r="O647" s="62">
        <v>197264.88</v>
      </c>
      <c r="P647" s="63"/>
      <c r="Q647" s="63"/>
      <c r="R647" s="63"/>
      <c r="S647" s="63"/>
      <c r="T647" s="63"/>
      <c r="U647" s="63"/>
      <c r="V647" s="63"/>
      <c r="W647" s="63"/>
      <c r="X647" s="63"/>
      <c r="Y647" s="63"/>
      <c r="Z647" s="62">
        <v>2582</v>
      </c>
      <c r="AA647" s="62">
        <v>32561</v>
      </c>
      <c r="AB647" s="62">
        <v>50.25</v>
      </c>
      <c r="AC647" s="62">
        <v>47.81</v>
      </c>
    </row>
    <row r="648" spans="1:29" x14ac:dyDescent="0.25">
      <c r="A648" s="61" t="s">
        <v>241</v>
      </c>
      <c r="B648" s="61" t="s">
        <v>242</v>
      </c>
      <c r="C648" s="62">
        <v>2018</v>
      </c>
      <c r="D648" s="61" t="s">
        <v>89</v>
      </c>
      <c r="E648" s="62">
        <v>69</v>
      </c>
      <c r="F648" s="62">
        <v>205760</v>
      </c>
      <c r="G648" s="62">
        <v>20671</v>
      </c>
      <c r="H648" s="62">
        <v>24.96</v>
      </c>
      <c r="I648" s="62">
        <v>2982.03</v>
      </c>
      <c r="J648" s="62">
        <v>191356.79999999999</v>
      </c>
      <c r="K648" s="62">
        <v>8597.43</v>
      </c>
      <c r="L648" s="62">
        <v>22899</v>
      </c>
      <c r="M648" s="62">
        <v>27.66</v>
      </c>
      <c r="N648" s="62">
        <v>124.6</v>
      </c>
      <c r="O648" s="62">
        <v>103678.98</v>
      </c>
      <c r="P648" s="63"/>
      <c r="Q648" s="63"/>
      <c r="R648" s="63"/>
      <c r="S648" s="63"/>
      <c r="T648" s="63"/>
      <c r="U648" s="63"/>
      <c r="V648" s="63"/>
      <c r="W648" s="63"/>
      <c r="X648" s="63"/>
      <c r="Y648" s="63"/>
      <c r="Z648" s="62">
        <v>132200</v>
      </c>
      <c r="AA648" s="62">
        <v>19556</v>
      </c>
      <c r="AB648" s="62">
        <v>23.62</v>
      </c>
      <c r="AC648" s="62">
        <v>1915.94</v>
      </c>
    </row>
    <row r="649" spans="1:29" x14ac:dyDescent="0.25">
      <c r="A649" s="61" t="s">
        <v>229</v>
      </c>
      <c r="B649" s="61" t="s">
        <v>230</v>
      </c>
      <c r="C649" s="62">
        <v>2007</v>
      </c>
      <c r="D649" s="61" t="s">
        <v>75</v>
      </c>
      <c r="E649" s="62">
        <v>24</v>
      </c>
      <c r="F649" s="62">
        <v>760</v>
      </c>
      <c r="G649" s="62">
        <v>211</v>
      </c>
      <c r="H649" s="62">
        <v>0.73</v>
      </c>
      <c r="I649" s="62">
        <v>31.67</v>
      </c>
      <c r="J649" s="62">
        <v>706.8</v>
      </c>
      <c r="K649" s="62">
        <v>1169.74</v>
      </c>
      <c r="L649" s="62">
        <v>1986</v>
      </c>
      <c r="M649" s="62">
        <v>6.9</v>
      </c>
      <c r="N649" s="62">
        <v>48.74</v>
      </c>
      <c r="O649" s="62">
        <v>14106.22</v>
      </c>
      <c r="P649" s="63"/>
      <c r="Q649" s="63"/>
      <c r="R649" s="63"/>
      <c r="S649" s="63"/>
      <c r="T649" s="63"/>
      <c r="U649" s="63"/>
      <c r="V649" s="63"/>
      <c r="W649" s="63"/>
      <c r="X649" s="63"/>
      <c r="Y649" s="63"/>
      <c r="Z649" s="62">
        <v>0</v>
      </c>
      <c r="AA649" s="62">
        <v>20828</v>
      </c>
      <c r="AB649" s="62">
        <v>72.319999999999993</v>
      </c>
      <c r="AC649" s="62">
        <v>0</v>
      </c>
    </row>
    <row r="650" spans="1:29" x14ac:dyDescent="0.25">
      <c r="A650" s="61" t="s">
        <v>184</v>
      </c>
      <c r="B650" s="61" t="s">
        <v>185</v>
      </c>
      <c r="C650" s="62">
        <v>2018</v>
      </c>
      <c r="D650" s="61" t="s">
        <v>99</v>
      </c>
      <c r="E650" s="62">
        <v>66</v>
      </c>
      <c r="F650" s="62">
        <v>260400</v>
      </c>
      <c r="G650" s="62">
        <v>22925</v>
      </c>
      <c r="H650" s="62">
        <v>28.95</v>
      </c>
      <c r="I650" s="62">
        <v>3945.45</v>
      </c>
      <c r="J650" s="62">
        <v>242172</v>
      </c>
      <c r="K650" s="62">
        <v>25295.83</v>
      </c>
      <c r="L650" s="62">
        <v>16417</v>
      </c>
      <c r="M650" s="62">
        <v>20.73</v>
      </c>
      <c r="N650" s="62">
        <v>383.27</v>
      </c>
      <c r="O650" s="62">
        <v>305049.99</v>
      </c>
      <c r="P650" s="63"/>
      <c r="Q650" s="63"/>
      <c r="R650" s="63"/>
      <c r="S650" s="63"/>
      <c r="T650" s="63"/>
      <c r="U650" s="63"/>
      <c r="V650" s="63"/>
      <c r="W650" s="63"/>
      <c r="X650" s="63"/>
      <c r="Y650" s="63"/>
      <c r="Z650" s="62">
        <v>1060</v>
      </c>
      <c r="AA650" s="62">
        <v>4841</v>
      </c>
      <c r="AB650" s="62">
        <v>6.11</v>
      </c>
      <c r="AC650" s="62">
        <v>16.059999999999999</v>
      </c>
    </row>
    <row r="651" spans="1:29" ht="30" x14ac:dyDescent="0.25">
      <c r="A651" s="61" t="s">
        <v>367</v>
      </c>
      <c r="B651" s="61" t="s">
        <v>368</v>
      </c>
      <c r="C651" s="62">
        <v>2010</v>
      </c>
      <c r="D651" s="61" t="s">
        <v>150</v>
      </c>
      <c r="E651" s="62">
        <v>8</v>
      </c>
      <c r="F651" s="63"/>
      <c r="G651" s="63"/>
      <c r="H651" s="63"/>
      <c r="I651" s="63"/>
      <c r="J651" s="63"/>
      <c r="K651" s="62">
        <v>0</v>
      </c>
      <c r="L651" s="63"/>
      <c r="M651" s="63"/>
      <c r="N651" s="63"/>
      <c r="O651" s="63"/>
      <c r="P651" s="63"/>
      <c r="Q651" s="63"/>
      <c r="R651" s="63"/>
      <c r="S651" s="63"/>
      <c r="T651" s="63"/>
      <c r="U651" s="63"/>
      <c r="V651" s="63"/>
      <c r="W651" s="63"/>
      <c r="X651" s="63"/>
      <c r="Y651" s="63"/>
      <c r="Z651" s="62">
        <v>0</v>
      </c>
      <c r="AA651" s="63"/>
      <c r="AB651" s="63"/>
      <c r="AC651" s="62">
        <v>0</v>
      </c>
    </row>
    <row r="652" spans="1:29" x14ac:dyDescent="0.25">
      <c r="A652" s="61" t="s">
        <v>407</v>
      </c>
      <c r="B652" s="61" t="s">
        <v>408</v>
      </c>
      <c r="C652" s="62">
        <v>2018</v>
      </c>
      <c r="D652" s="61" t="s">
        <v>99</v>
      </c>
      <c r="E652" s="62">
        <v>24</v>
      </c>
      <c r="F652" s="62">
        <v>181289</v>
      </c>
      <c r="G652" s="62">
        <v>34334</v>
      </c>
      <c r="H652" s="62">
        <v>119.22</v>
      </c>
      <c r="I652" s="62">
        <v>7553.71</v>
      </c>
      <c r="J652" s="62">
        <v>168598.77</v>
      </c>
      <c r="K652" s="62">
        <v>0</v>
      </c>
      <c r="L652" s="63"/>
      <c r="M652" s="63"/>
      <c r="N652" s="63"/>
      <c r="O652" s="63"/>
      <c r="P652" s="63"/>
      <c r="Q652" s="63"/>
      <c r="R652" s="63"/>
      <c r="S652" s="63"/>
      <c r="T652" s="63"/>
      <c r="U652" s="63"/>
      <c r="V652" s="63"/>
      <c r="W652" s="63"/>
      <c r="X652" s="63"/>
      <c r="Y652" s="63"/>
      <c r="Z652" s="62">
        <v>1132.54</v>
      </c>
      <c r="AA652" s="62">
        <v>8530</v>
      </c>
      <c r="AB652" s="62">
        <v>29.62</v>
      </c>
      <c r="AC652" s="62">
        <v>47.19</v>
      </c>
    </row>
    <row r="653" spans="1:29" x14ac:dyDescent="0.25">
      <c r="A653" s="61" t="s">
        <v>229</v>
      </c>
      <c r="B653" s="61" t="s">
        <v>230</v>
      </c>
      <c r="C653" s="62">
        <v>2009</v>
      </c>
      <c r="D653" s="61" t="s">
        <v>492</v>
      </c>
      <c r="E653" s="62">
        <v>8</v>
      </c>
      <c r="F653" s="63"/>
      <c r="G653" s="63"/>
      <c r="H653" s="63"/>
      <c r="I653" s="63"/>
      <c r="J653" s="63"/>
      <c r="K653" s="62">
        <v>0</v>
      </c>
      <c r="L653" s="63"/>
      <c r="M653" s="63"/>
      <c r="N653" s="63"/>
      <c r="O653" s="63"/>
      <c r="P653" s="63"/>
      <c r="Q653" s="63"/>
      <c r="R653" s="63"/>
      <c r="S653" s="63"/>
      <c r="T653" s="63"/>
      <c r="U653" s="63"/>
      <c r="V653" s="63"/>
      <c r="W653" s="63"/>
      <c r="X653" s="63"/>
      <c r="Y653" s="63"/>
      <c r="Z653" s="62">
        <v>57000</v>
      </c>
      <c r="AA653" s="62">
        <v>1701</v>
      </c>
      <c r="AB653" s="62">
        <v>17.72</v>
      </c>
      <c r="AC653" s="62">
        <v>7125</v>
      </c>
    </row>
    <row r="654" spans="1:29" x14ac:dyDescent="0.25">
      <c r="A654" s="61" t="s">
        <v>413</v>
      </c>
      <c r="B654" s="61" t="s">
        <v>414</v>
      </c>
      <c r="C654" s="62">
        <v>2014</v>
      </c>
      <c r="D654" s="61" t="s">
        <v>78</v>
      </c>
      <c r="E654" s="62">
        <v>20</v>
      </c>
      <c r="F654" s="62">
        <v>49992</v>
      </c>
      <c r="G654" s="62">
        <v>7785</v>
      </c>
      <c r="H654" s="62">
        <v>32.44</v>
      </c>
      <c r="I654" s="62">
        <v>2499.6</v>
      </c>
      <c r="J654" s="62">
        <v>46492.56</v>
      </c>
      <c r="K654" s="62">
        <v>11432</v>
      </c>
      <c r="L654" s="62">
        <v>15932</v>
      </c>
      <c r="M654" s="62">
        <v>66.38</v>
      </c>
      <c r="N654" s="63"/>
      <c r="O654" s="63"/>
      <c r="P654" s="63"/>
      <c r="Q654" s="63"/>
      <c r="R654" s="63"/>
      <c r="S654" s="63"/>
      <c r="T654" s="63"/>
      <c r="U654" s="63"/>
      <c r="V654" s="63"/>
      <c r="W654" s="63"/>
      <c r="X654" s="63"/>
      <c r="Y654" s="63"/>
      <c r="Z654" s="62">
        <v>56173</v>
      </c>
      <c r="AA654" s="62">
        <v>9062</v>
      </c>
      <c r="AB654" s="62">
        <v>37.76</v>
      </c>
      <c r="AC654" s="62">
        <v>2808.65</v>
      </c>
    </row>
    <row r="655" spans="1:29" x14ac:dyDescent="0.25">
      <c r="A655" s="61" t="s">
        <v>475</v>
      </c>
      <c r="B655" s="61" t="s">
        <v>476</v>
      </c>
      <c r="C655" s="62">
        <v>2010</v>
      </c>
      <c r="D655" s="61" t="s">
        <v>99</v>
      </c>
      <c r="E655" s="62">
        <v>7</v>
      </c>
      <c r="F655" s="62">
        <v>48884</v>
      </c>
      <c r="G655" s="62">
        <v>7061</v>
      </c>
      <c r="H655" s="62">
        <v>84.06</v>
      </c>
      <c r="I655" s="62">
        <v>6983.43</v>
      </c>
      <c r="J655" s="62">
        <v>45462.12</v>
      </c>
      <c r="K655" s="62">
        <v>2214</v>
      </c>
      <c r="L655" s="62">
        <v>3470</v>
      </c>
      <c r="M655" s="62">
        <v>41.31</v>
      </c>
      <c r="N655" s="62">
        <v>316.29000000000002</v>
      </c>
      <c r="O655" s="62">
        <v>26699.29</v>
      </c>
      <c r="P655" s="63"/>
      <c r="Q655" s="63"/>
      <c r="R655" s="63"/>
      <c r="S655" s="63"/>
      <c r="T655" s="63"/>
      <c r="U655" s="63"/>
      <c r="V655" s="63"/>
      <c r="W655" s="63"/>
      <c r="X655" s="63"/>
      <c r="Y655" s="63"/>
      <c r="Z655" s="62">
        <v>26190</v>
      </c>
      <c r="AA655" s="62">
        <v>2369</v>
      </c>
      <c r="AB655" s="62">
        <v>28.2</v>
      </c>
      <c r="AC655" s="62">
        <v>3741.43</v>
      </c>
    </row>
    <row r="656" spans="1:29" x14ac:dyDescent="0.25">
      <c r="A656" s="61" t="s">
        <v>70</v>
      </c>
      <c r="B656" s="61" t="s">
        <v>71</v>
      </c>
      <c r="C656" s="62">
        <v>2014</v>
      </c>
      <c r="D656" s="61" t="s">
        <v>297</v>
      </c>
      <c r="E656" s="62">
        <v>100</v>
      </c>
      <c r="F656" s="62">
        <v>1637</v>
      </c>
      <c r="G656" s="62">
        <v>1294</v>
      </c>
      <c r="H656" s="62">
        <v>1.08</v>
      </c>
      <c r="I656" s="62">
        <v>16.37</v>
      </c>
      <c r="J656" s="62">
        <v>1522.41</v>
      </c>
      <c r="K656" s="62">
        <v>0</v>
      </c>
      <c r="L656" s="62">
        <v>0</v>
      </c>
      <c r="M656" s="62">
        <v>0</v>
      </c>
      <c r="N656" s="63"/>
      <c r="O656" s="63"/>
      <c r="P656" s="63"/>
      <c r="Q656" s="63"/>
      <c r="R656" s="63"/>
      <c r="S656" s="63"/>
      <c r="T656" s="63"/>
      <c r="U656" s="63"/>
      <c r="V656" s="63"/>
      <c r="W656" s="63"/>
      <c r="X656" s="63"/>
      <c r="Y656" s="63"/>
      <c r="Z656" s="62">
        <v>0</v>
      </c>
      <c r="AA656" s="63"/>
      <c r="AB656" s="63"/>
      <c r="AC656" s="62">
        <v>0</v>
      </c>
    </row>
    <row r="657" spans="1:29" x14ac:dyDescent="0.25">
      <c r="A657" s="61" t="s">
        <v>235</v>
      </c>
      <c r="B657" s="61" t="s">
        <v>236</v>
      </c>
      <c r="C657" s="62">
        <v>2017</v>
      </c>
      <c r="D657" s="61" t="s">
        <v>78</v>
      </c>
      <c r="E657" s="62">
        <v>30</v>
      </c>
      <c r="F657" s="62">
        <v>94100</v>
      </c>
      <c r="G657" s="62">
        <v>15309</v>
      </c>
      <c r="H657" s="62">
        <v>42.53</v>
      </c>
      <c r="I657" s="62">
        <v>3136.67</v>
      </c>
      <c r="J657" s="62">
        <v>87513</v>
      </c>
      <c r="K657" s="62">
        <v>13838.02</v>
      </c>
      <c r="L657" s="62">
        <v>12883</v>
      </c>
      <c r="M657" s="62">
        <v>35.79</v>
      </c>
      <c r="N657" s="62">
        <v>461.27</v>
      </c>
      <c r="O657" s="62">
        <v>166876.85</v>
      </c>
      <c r="P657" s="63"/>
      <c r="Q657" s="63"/>
      <c r="R657" s="63"/>
      <c r="S657" s="63"/>
      <c r="T657" s="63"/>
      <c r="U657" s="63"/>
      <c r="V657" s="63"/>
      <c r="W657" s="63"/>
      <c r="X657" s="63"/>
      <c r="Y657" s="63"/>
      <c r="Z657" s="62">
        <v>103908</v>
      </c>
      <c r="AA657" s="62">
        <v>5189</v>
      </c>
      <c r="AB657" s="62">
        <v>14.41</v>
      </c>
      <c r="AC657" s="62">
        <v>3463.6</v>
      </c>
    </row>
    <row r="658" spans="1:29" x14ac:dyDescent="0.25">
      <c r="A658" s="61" t="s">
        <v>328</v>
      </c>
      <c r="B658" s="61" t="s">
        <v>329</v>
      </c>
      <c r="C658" s="62">
        <v>2007</v>
      </c>
      <c r="D658" s="61" t="s">
        <v>298</v>
      </c>
      <c r="E658" s="62">
        <v>12</v>
      </c>
      <c r="F658" s="63"/>
      <c r="G658" s="63"/>
      <c r="H658" s="63"/>
      <c r="I658" s="63"/>
      <c r="J658" s="63"/>
      <c r="K658" s="62">
        <v>0</v>
      </c>
      <c r="L658" s="63"/>
      <c r="M658" s="63"/>
      <c r="N658" s="63"/>
      <c r="O658" s="63"/>
      <c r="P658" s="63"/>
      <c r="Q658" s="63"/>
      <c r="R658" s="63"/>
      <c r="S658" s="63"/>
      <c r="T658" s="63"/>
      <c r="U658" s="63"/>
      <c r="V658" s="63"/>
      <c r="W658" s="63"/>
      <c r="X658" s="63"/>
      <c r="Y658" s="63"/>
      <c r="Z658" s="62">
        <v>1064.0999999999999</v>
      </c>
      <c r="AA658" s="62">
        <v>4589</v>
      </c>
      <c r="AB658" s="62">
        <v>31.87</v>
      </c>
      <c r="AC658" s="62">
        <v>88.67</v>
      </c>
    </row>
    <row r="659" spans="1:29" x14ac:dyDescent="0.25">
      <c r="A659" s="61" t="s">
        <v>496</v>
      </c>
      <c r="B659" s="61" t="s">
        <v>497</v>
      </c>
      <c r="C659" s="62">
        <v>2017</v>
      </c>
      <c r="D659" s="61" t="s">
        <v>78</v>
      </c>
      <c r="E659" s="62">
        <v>40</v>
      </c>
      <c r="F659" s="62">
        <v>126412</v>
      </c>
      <c r="G659" s="62">
        <v>21864</v>
      </c>
      <c r="H659" s="62">
        <v>45.55</v>
      </c>
      <c r="I659" s="62">
        <v>3160.3</v>
      </c>
      <c r="J659" s="62">
        <v>117563.16</v>
      </c>
      <c r="K659" s="62">
        <v>0</v>
      </c>
      <c r="L659" s="63"/>
      <c r="M659" s="63"/>
      <c r="N659" s="63"/>
      <c r="O659" s="63"/>
      <c r="P659" s="63"/>
      <c r="Q659" s="63"/>
      <c r="R659" s="63"/>
      <c r="S659" s="63"/>
      <c r="T659" s="63"/>
      <c r="U659" s="62">
        <v>13110</v>
      </c>
      <c r="V659" s="62">
        <v>25382</v>
      </c>
      <c r="W659" s="62">
        <v>52.88</v>
      </c>
      <c r="X659" s="62">
        <v>327</v>
      </c>
      <c r="Y659" s="62">
        <v>293454.24</v>
      </c>
      <c r="Z659" s="62">
        <v>123700</v>
      </c>
      <c r="AA659" s="62">
        <v>6614</v>
      </c>
      <c r="AB659" s="62">
        <v>13.78</v>
      </c>
      <c r="AC659" s="62">
        <v>3092.5</v>
      </c>
    </row>
    <row r="660" spans="1:29" x14ac:dyDescent="0.25">
      <c r="A660" s="61" t="s">
        <v>126</v>
      </c>
      <c r="B660" s="61" t="s">
        <v>127</v>
      </c>
      <c r="C660" s="62">
        <v>2015</v>
      </c>
      <c r="D660" s="61" t="s">
        <v>226</v>
      </c>
      <c r="E660" s="62">
        <v>50</v>
      </c>
      <c r="F660" s="62">
        <v>252375</v>
      </c>
      <c r="G660" s="62">
        <v>40153</v>
      </c>
      <c r="H660" s="62">
        <v>66.92</v>
      </c>
      <c r="I660" s="62">
        <v>5047.5</v>
      </c>
      <c r="J660" s="62">
        <v>234708.75</v>
      </c>
      <c r="K660" s="62">
        <v>14452.96</v>
      </c>
      <c r="L660" s="62">
        <v>16061</v>
      </c>
      <c r="M660" s="62">
        <v>26.77</v>
      </c>
      <c r="N660" s="62">
        <v>289.06</v>
      </c>
      <c r="O660" s="62">
        <v>174292.56</v>
      </c>
      <c r="P660" s="63"/>
      <c r="Q660" s="63"/>
      <c r="R660" s="63"/>
      <c r="S660" s="63"/>
      <c r="T660" s="63"/>
      <c r="U660" s="63"/>
      <c r="V660" s="63"/>
      <c r="W660" s="63"/>
      <c r="X660" s="63"/>
      <c r="Y660" s="63"/>
      <c r="Z660" s="62">
        <v>1352</v>
      </c>
      <c r="AA660" s="62">
        <v>13868</v>
      </c>
      <c r="AB660" s="62">
        <v>23.11</v>
      </c>
      <c r="AC660" s="62">
        <v>27.04</v>
      </c>
    </row>
    <row r="661" spans="1:29" ht="30" x14ac:dyDescent="0.25">
      <c r="A661" s="61" t="s">
        <v>498</v>
      </c>
      <c r="B661" s="61" t="s">
        <v>499</v>
      </c>
      <c r="C661" s="62">
        <v>2010</v>
      </c>
      <c r="D661" s="61" t="s">
        <v>78</v>
      </c>
      <c r="E661" s="62">
        <v>48</v>
      </c>
      <c r="F661" s="62">
        <v>406719</v>
      </c>
      <c r="G661" s="62">
        <v>42505</v>
      </c>
      <c r="H661" s="62">
        <v>73.790000000000006</v>
      </c>
      <c r="I661" s="62">
        <v>8473.31</v>
      </c>
      <c r="J661" s="62">
        <v>378248.67</v>
      </c>
      <c r="K661" s="62">
        <v>0</v>
      </c>
      <c r="L661" s="63"/>
      <c r="M661" s="63"/>
      <c r="N661" s="63"/>
      <c r="O661" s="63"/>
      <c r="P661" s="63"/>
      <c r="Q661" s="63"/>
      <c r="R661" s="63"/>
      <c r="S661" s="63"/>
      <c r="T661" s="63"/>
      <c r="U661" s="63"/>
      <c r="V661" s="63"/>
      <c r="W661" s="63"/>
      <c r="X661" s="63"/>
      <c r="Y661" s="63"/>
      <c r="Z661" s="62">
        <v>247.31</v>
      </c>
      <c r="AA661" s="62">
        <v>2017</v>
      </c>
      <c r="AB661" s="62">
        <v>3.5</v>
      </c>
      <c r="AC661" s="62">
        <v>5.15</v>
      </c>
    </row>
    <row r="662" spans="1:29" ht="30" x14ac:dyDescent="0.25">
      <c r="A662" s="61" t="s">
        <v>120</v>
      </c>
      <c r="B662" s="61" t="s">
        <v>121</v>
      </c>
      <c r="C662" s="62">
        <v>2005</v>
      </c>
      <c r="D662" s="61" t="s">
        <v>89</v>
      </c>
      <c r="E662" s="62">
        <v>20</v>
      </c>
      <c r="F662" s="62">
        <v>76840</v>
      </c>
      <c r="G662" s="62">
        <v>8500</v>
      </c>
      <c r="H662" s="62">
        <v>35.42</v>
      </c>
      <c r="I662" s="62">
        <v>3842</v>
      </c>
      <c r="J662" s="62">
        <v>71461.2</v>
      </c>
      <c r="K662" s="62">
        <v>7467.72</v>
      </c>
      <c r="L662" s="62">
        <v>12845</v>
      </c>
      <c r="M662" s="62">
        <v>53.52</v>
      </c>
      <c r="N662" s="62">
        <v>373.39</v>
      </c>
      <c r="O662" s="62">
        <v>90055.44</v>
      </c>
      <c r="P662" s="63"/>
      <c r="Q662" s="63"/>
      <c r="R662" s="63"/>
      <c r="S662" s="63"/>
      <c r="T662" s="63"/>
      <c r="U662" s="63"/>
      <c r="V662" s="63"/>
      <c r="W662" s="63"/>
      <c r="X662" s="63"/>
      <c r="Y662" s="63"/>
      <c r="Z662" s="62">
        <v>39000</v>
      </c>
      <c r="AA662" s="62">
        <v>1904</v>
      </c>
      <c r="AB662" s="62">
        <v>7.93</v>
      </c>
      <c r="AC662" s="62">
        <v>1950</v>
      </c>
    </row>
    <row r="663" spans="1:29" x14ac:dyDescent="0.25">
      <c r="A663" s="61" t="s">
        <v>113</v>
      </c>
      <c r="B663" s="61" t="s">
        <v>114</v>
      </c>
      <c r="C663" s="62">
        <v>2011</v>
      </c>
      <c r="D663" s="61" t="s">
        <v>175</v>
      </c>
      <c r="E663" s="62">
        <v>12</v>
      </c>
      <c r="F663" s="63"/>
      <c r="G663" s="63"/>
      <c r="H663" s="63"/>
      <c r="I663" s="63"/>
      <c r="J663" s="63"/>
      <c r="K663" s="62">
        <v>0</v>
      </c>
      <c r="L663" s="63"/>
      <c r="M663" s="63"/>
      <c r="N663" s="63"/>
      <c r="O663" s="63"/>
      <c r="P663" s="63"/>
      <c r="Q663" s="63"/>
      <c r="R663" s="63"/>
      <c r="S663" s="63"/>
      <c r="T663" s="63"/>
      <c r="U663" s="63"/>
      <c r="V663" s="63"/>
      <c r="W663" s="63"/>
      <c r="X663" s="63"/>
      <c r="Y663" s="63"/>
      <c r="Z663" s="62">
        <v>0</v>
      </c>
      <c r="AA663" s="63"/>
      <c r="AB663" s="63"/>
      <c r="AC663" s="62">
        <v>0</v>
      </c>
    </row>
    <row r="664" spans="1:29" ht="30" x14ac:dyDescent="0.25">
      <c r="A664" s="61" t="s">
        <v>385</v>
      </c>
      <c r="B664" s="61" t="s">
        <v>386</v>
      </c>
      <c r="C664" s="62">
        <v>2004</v>
      </c>
      <c r="D664" s="61" t="s">
        <v>83</v>
      </c>
      <c r="E664" s="62">
        <v>1</v>
      </c>
      <c r="F664" s="63"/>
      <c r="G664" s="63"/>
      <c r="H664" s="63"/>
      <c r="I664" s="63"/>
      <c r="J664" s="63"/>
      <c r="K664" s="62">
        <v>0</v>
      </c>
      <c r="L664" s="63"/>
      <c r="M664" s="63"/>
      <c r="N664" s="63"/>
      <c r="O664" s="63"/>
      <c r="P664" s="63"/>
      <c r="Q664" s="63"/>
      <c r="R664" s="63"/>
      <c r="S664" s="63"/>
      <c r="T664" s="63"/>
      <c r="U664" s="63"/>
      <c r="V664" s="63"/>
      <c r="W664" s="63"/>
      <c r="X664" s="63"/>
      <c r="Y664" s="63"/>
      <c r="Z664" s="62">
        <v>60.52</v>
      </c>
      <c r="AA664" s="62">
        <v>1404</v>
      </c>
      <c r="AB664" s="62">
        <v>117</v>
      </c>
      <c r="AC664" s="62">
        <v>60.52</v>
      </c>
    </row>
    <row r="665" spans="1:29" ht="30" x14ac:dyDescent="0.25">
      <c r="A665" s="61" t="s">
        <v>138</v>
      </c>
      <c r="B665" s="61" t="s">
        <v>139</v>
      </c>
      <c r="C665" s="62">
        <v>2007</v>
      </c>
      <c r="D665" s="61" t="s">
        <v>99</v>
      </c>
      <c r="E665" s="62">
        <v>52</v>
      </c>
      <c r="F665" s="62">
        <v>177435</v>
      </c>
      <c r="G665" s="62">
        <v>28896</v>
      </c>
      <c r="H665" s="62">
        <v>46.31</v>
      </c>
      <c r="I665" s="62">
        <v>3412.21</v>
      </c>
      <c r="J665" s="62">
        <v>165014.54999999999</v>
      </c>
      <c r="K665" s="62">
        <v>3405.43</v>
      </c>
      <c r="L665" s="62">
        <v>72211</v>
      </c>
      <c r="M665" s="62">
        <v>115.72</v>
      </c>
      <c r="N665" s="62">
        <v>65.489999999999995</v>
      </c>
      <c r="O665" s="62">
        <v>41067.120000000003</v>
      </c>
      <c r="P665" s="63"/>
      <c r="Q665" s="63"/>
      <c r="R665" s="63"/>
      <c r="S665" s="63"/>
      <c r="T665" s="63"/>
      <c r="U665" s="63"/>
      <c r="V665" s="63"/>
      <c r="W665" s="63"/>
      <c r="X665" s="63"/>
      <c r="Y665" s="63"/>
      <c r="Z665" s="62">
        <v>90710</v>
      </c>
      <c r="AA665" s="62">
        <v>16562</v>
      </c>
      <c r="AB665" s="62">
        <v>26.54</v>
      </c>
      <c r="AC665" s="62">
        <v>1744.42</v>
      </c>
    </row>
    <row r="666" spans="1:29" ht="30" x14ac:dyDescent="0.25">
      <c r="A666" s="61" t="s">
        <v>231</v>
      </c>
      <c r="B666" s="61" t="s">
        <v>232</v>
      </c>
      <c r="C666" s="62">
        <v>2012</v>
      </c>
      <c r="D666" s="61" t="s">
        <v>86</v>
      </c>
      <c r="E666" s="62">
        <v>226</v>
      </c>
      <c r="F666" s="62">
        <v>1972419</v>
      </c>
      <c r="G666" s="62">
        <v>251993</v>
      </c>
      <c r="H666" s="62">
        <v>92.92</v>
      </c>
      <c r="I666" s="62">
        <v>8727.52</v>
      </c>
      <c r="J666" s="62">
        <v>1834349.67</v>
      </c>
      <c r="K666" s="62">
        <v>222735.21</v>
      </c>
      <c r="L666" s="62">
        <v>259215</v>
      </c>
      <c r="M666" s="62">
        <v>95.58</v>
      </c>
      <c r="N666" s="63"/>
      <c r="O666" s="63"/>
      <c r="P666" s="63"/>
      <c r="Q666" s="63"/>
      <c r="R666" s="63"/>
      <c r="S666" s="63"/>
      <c r="T666" s="63"/>
      <c r="U666" s="63"/>
      <c r="V666" s="63"/>
      <c r="W666" s="63"/>
      <c r="X666" s="63"/>
      <c r="Y666" s="63"/>
      <c r="Z666" s="62">
        <v>38514</v>
      </c>
      <c r="AA666" s="62">
        <v>297112</v>
      </c>
      <c r="AB666" s="62">
        <v>109.55</v>
      </c>
      <c r="AC666" s="62">
        <v>170.42</v>
      </c>
    </row>
    <row r="667" spans="1:29" ht="30" x14ac:dyDescent="0.25">
      <c r="A667" s="61" t="s">
        <v>255</v>
      </c>
      <c r="B667" s="61" t="s">
        <v>256</v>
      </c>
      <c r="C667" s="62">
        <v>2015</v>
      </c>
      <c r="D667" s="61" t="s">
        <v>72</v>
      </c>
      <c r="E667" s="62">
        <v>80</v>
      </c>
      <c r="F667" s="62">
        <v>719850</v>
      </c>
      <c r="G667" s="62">
        <v>139636</v>
      </c>
      <c r="H667" s="62">
        <v>145.44999999999999</v>
      </c>
      <c r="I667" s="62">
        <v>8998.1299999999992</v>
      </c>
      <c r="J667" s="62">
        <v>669460.5</v>
      </c>
      <c r="K667" s="62">
        <v>0</v>
      </c>
      <c r="L667" s="63"/>
      <c r="M667" s="63"/>
      <c r="N667" s="63"/>
      <c r="O667" s="63"/>
      <c r="P667" s="63"/>
      <c r="Q667" s="63"/>
      <c r="R667" s="63"/>
      <c r="S667" s="63"/>
      <c r="T667" s="63"/>
      <c r="U667" s="63"/>
      <c r="V667" s="63"/>
      <c r="W667" s="63"/>
      <c r="X667" s="63"/>
      <c r="Y667" s="63"/>
      <c r="Z667" s="62">
        <v>2716</v>
      </c>
      <c r="AA667" s="62">
        <v>50779</v>
      </c>
      <c r="AB667" s="62">
        <v>52.89</v>
      </c>
      <c r="AC667" s="62">
        <v>33.950000000000003</v>
      </c>
    </row>
    <row r="668" spans="1:29" x14ac:dyDescent="0.25">
      <c r="A668" s="61" t="s">
        <v>328</v>
      </c>
      <c r="B668" s="61" t="s">
        <v>329</v>
      </c>
      <c r="C668" s="62">
        <v>2005</v>
      </c>
      <c r="D668" s="61" t="s">
        <v>78</v>
      </c>
      <c r="E668" s="62">
        <v>64</v>
      </c>
      <c r="F668" s="62">
        <v>716700</v>
      </c>
      <c r="G668" s="62">
        <v>96121</v>
      </c>
      <c r="H668" s="62">
        <v>125.16</v>
      </c>
      <c r="I668" s="62">
        <v>11198.44</v>
      </c>
      <c r="J668" s="62">
        <v>666531</v>
      </c>
      <c r="K668" s="62">
        <v>0</v>
      </c>
      <c r="L668" s="63"/>
      <c r="M668" s="63"/>
      <c r="N668" s="63"/>
      <c r="O668" s="63"/>
      <c r="P668" s="63"/>
      <c r="Q668" s="63"/>
      <c r="R668" s="63"/>
      <c r="S668" s="63"/>
      <c r="T668" s="63"/>
      <c r="U668" s="63"/>
      <c r="V668" s="63"/>
      <c r="W668" s="63"/>
      <c r="X668" s="63"/>
      <c r="Y668" s="63"/>
      <c r="Z668" s="62">
        <v>2712.39</v>
      </c>
      <c r="AA668" s="62">
        <v>5758</v>
      </c>
      <c r="AB668" s="62">
        <v>7.5</v>
      </c>
      <c r="AC668" s="62">
        <v>42.38</v>
      </c>
    </row>
    <row r="669" spans="1:29" ht="30" x14ac:dyDescent="0.25">
      <c r="A669" s="61" t="s">
        <v>452</v>
      </c>
      <c r="B669" s="61" t="s">
        <v>453</v>
      </c>
      <c r="C669" s="62">
        <v>2009</v>
      </c>
      <c r="D669" s="61" t="s">
        <v>78</v>
      </c>
      <c r="E669" s="62">
        <v>40</v>
      </c>
      <c r="F669" s="62">
        <v>382067</v>
      </c>
      <c r="G669" s="62">
        <v>43636</v>
      </c>
      <c r="H669" s="62">
        <v>90.91</v>
      </c>
      <c r="I669" s="62">
        <v>9551.68</v>
      </c>
      <c r="J669" s="62">
        <v>355322.31</v>
      </c>
      <c r="K669" s="62">
        <v>0</v>
      </c>
      <c r="L669" s="63"/>
      <c r="M669" s="63"/>
      <c r="N669" s="63"/>
      <c r="O669" s="63"/>
      <c r="P669" s="63"/>
      <c r="Q669" s="63"/>
      <c r="R669" s="63"/>
      <c r="S669" s="63"/>
      <c r="T669" s="63"/>
      <c r="U669" s="63"/>
      <c r="V669" s="63"/>
      <c r="W669" s="63"/>
      <c r="X669" s="63"/>
      <c r="Y669" s="63"/>
      <c r="Z669" s="62">
        <v>276.69</v>
      </c>
      <c r="AA669" s="62">
        <v>10782</v>
      </c>
      <c r="AB669" s="62">
        <v>22.46</v>
      </c>
      <c r="AC669" s="62">
        <v>6.92</v>
      </c>
    </row>
    <row r="670" spans="1:29" ht="30" x14ac:dyDescent="0.25">
      <c r="A670" s="61" t="s">
        <v>500</v>
      </c>
      <c r="B670" s="61" t="s">
        <v>501</v>
      </c>
      <c r="C670" s="62">
        <v>2015</v>
      </c>
      <c r="D670" s="61" t="s">
        <v>75</v>
      </c>
      <c r="E670" s="62">
        <v>13</v>
      </c>
      <c r="F670" s="62">
        <v>7367</v>
      </c>
      <c r="G670" s="62">
        <v>1004</v>
      </c>
      <c r="H670" s="62">
        <v>6.44</v>
      </c>
      <c r="I670" s="62">
        <v>566.69000000000005</v>
      </c>
      <c r="J670" s="62">
        <v>6851.31</v>
      </c>
      <c r="K670" s="62">
        <v>0</v>
      </c>
      <c r="L670" s="63"/>
      <c r="M670" s="63"/>
      <c r="N670" s="63"/>
      <c r="O670" s="63"/>
      <c r="P670" s="63"/>
      <c r="Q670" s="63"/>
      <c r="R670" s="63"/>
      <c r="S670" s="63"/>
      <c r="T670" s="63"/>
      <c r="U670" s="63"/>
      <c r="V670" s="63"/>
      <c r="W670" s="63"/>
      <c r="X670" s="63"/>
      <c r="Y670" s="63"/>
      <c r="Z670" s="62">
        <v>748.24</v>
      </c>
      <c r="AA670" s="62">
        <v>8423</v>
      </c>
      <c r="AB670" s="62">
        <v>53.99</v>
      </c>
      <c r="AC670" s="62">
        <v>57.56</v>
      </c>
    </row>
    <row r="671" spans="1:29" ht="30" x14ac:dyDescent="0.25">
      <c r="A671" s="61" t="s">
        <v>87</v>
      </c>
      <c r="B671" s="61" t="s">
        <v>88</v>
      </c>
      <c r="C671" s="62">
        <v>2015</v>
      </c>
      <c r="D671" s="61" t="s">
        <v>99</v>
      </c>
      <c r="E671" s="62">
        <v>164</v>
      </c>
      <c r="F671" s="62">
        <v>794652</v>
      </c>
      <c r="G671" s="62">
        <v>202452</v>
      </c>
      <c r="H671" s="62">
        <v>102.87</v>
      </c>
      <c r="I671" s="62">
        <v>4845.4399999999996</v>
      </c>
      <c r="J671" s="62">
        <v>739026.36</v>
      </c>
      <c r="K671" s="62">
        <v>21761.4</v>
      </c>
      <c r="L671" s="62">
        <v>12952</v>
      </c>
      <c r="M671" s="62">
        <v>6.58</v>
      </c>
      <c r="N671" s="62">
        <v>132.69</v>
      </c>
      <c r="O671" s="62">
        <v>262427.21000000002</v>
      </c>
      <c r="P671" s="63"/>
      <c r="Q671" s="63"/>
      <c r="R671" s="63"/>
      <c r="S671" s="63"/>
      <c r="T671" s="63"/>
      <c r="U671" s="63"/>
      <c r="V671" s="63"/>
      <c r="W671" s="63"/>
      <c r="X671" s="63"/>
      <c r="Y671" s="63"/>
      <c r="Z671" s="62">
        <v>562010</v>
      </c>
      <c r="AA671" s="62">
        <v>126177</v>
      </c>
      <c r="AB671" s="62">
        <v>64.11</v>
      </c>
      <c r="AC671" s="62">
        <v>3426.89</v>
      </c>
    </row>
    <row r="672" spans="1:29" ht="30" x14ac:dyDescent="0.25">
      <c r="A672" s="61" t="s">
        <v>309</v>
      </c>
      <c r="B672" s="61" t="s">
        <v>310</v>
      </c>
      <c r="C672" s="62">
        <v>2007</v>
      </c>
      <c r="D672" s="61" t="s">
        <v>298</v>
      </c>
      <c r="E672" s="62">
        <v>18</v>
      </c>
      <c r="F672" s="62">
        <v>0</v>
      </c>
      <c r="G672" s="62">
        <v>0</v>
      </c>
      <c r="H672" s="62">
        <v>0</v>
      </c>
      <c r="I672" s="62">
        <v>0</v>
      </c>
      <c r="J672" s="62">
        <v>0</v>
      </c>
      <c r="K672" s="62">
        <v>0</v>
      </c>
      <c r="L672" s="62">
        <v>0</v>
      </c>
      <c r="M672" s="62">
        <v>0</v>
      </c>
      <c r="N672" s="63"/>
      <c r="O672" s="63"/>
      <c r="P672" s="62">
        <v>0</v>
      </c>
      <c r="Q672" s="62">
        <v>0</v>
      </c>
      <c r="R672" s="62">
        <v>0</v>
      </c>
      <c r="S672" s="62">
        <v>0</v>
      </c>
      <c r="T672" s="62">
        <v>0</v>
      </c>
      <c r="U672" s="62">
        <v>0</v>
      </c>
      <c r="V672" s="62">
        <v>0</v>
      </c>
      <c r="W672" s="62">
        <v>0</v>
      </c>
      <c r="X672" s="62">
        <v>0</v>
      </c>
      <c r="Y672" s="62">
        <v>0</v>
      </c>
      <c r="Z672" s="62">
        <v>0</v>
      </c>
      <c r="AA672" s="62">
        <v>0</v>
      </c>
      <c r="AB672" s="62">
        <v>0</v>
      </c>
      <c r="AC672" s="62">
        <v>0</v>
      </c>
    </row>
    <row r="673" spans="1:29" ht="30" x14ac:dyDescent="0.25">
      <c r="A673" s="61" t="s">
        <v>171</v>
      </c>
      <c r="B673" s="61" t="s">
        <v>172</v>
      </c>
      <c r="C673" s="62">
        <v>2016</v>
      </c>
      <c r="D673" s="61" t="s">
        <v>89</v>
      </c>
      <c r="E673" s="62">
        <v>49</v>
      </c>
      <c r="F673" s="62">
        <v>83863</v>
      </c>
      <c r="G673" s="62">
        <v>8934</v>
      </c>
      <c r="H673" s="62">
        <v>15.19</v>
      </c>
      <c r="I673" s="62">
        <v>1711.49</v>
      </c>
      <c r="J673" s="62">
        <v>77992.59</v>
      </c>
      <c r="K673" s="62">
        <v>12909.8</v>
      </c>
      <c r="L673" s="62">
        <v>12222</v>
      </c>
      <c r="M673" s="62">
        <v>20.79</v>
      </c>
      <c r="N673" s="63"/>
      <c r="O673" s="63"/>
      <c r="P673" s="63"/>
      <c r="Q673" s="63"/>
      <c r="R673" s="63"/>
      <c r="S673" s="63"/>
      <c r="T673" s="63"/>
      <c r="U673" s="63"/>
      <c r="V673" s="63"/>
      <c r="W673" s="63"/>
      <c r="X673" s="63"/>
      <c r="Y673" s="63"/>
      <c r="Z673" s="62">
        <v>2940</v>
      </c>
      <c r="AA673" s="62">
        <v>18197</v>
      </c>
      <c r="AB673" s="62">
        <v>30.95</v>
      </c>
      <c r="AC673" s="62">
        <v>60</v>
      </c>
    </row>
    <row r="674" spans="1:29" ht="30" x14ac:dyDescent="0.25">
      <c r="A674" s="61" t="s">
        <v>269</v>
      </c>
      <c r="B674" s="61" t="s">
        <v>270</v>
      </c>
      <c r="C674" s="62">
        <v>2012</v>
      </c>
      <c r="D674" s="61" t="s">
        <v>75</v>
      </c>
      <c r="E674" s="62">
        <v>15</v>
      </c>
      <c r="F674" s="62">
        <v>110560</v>
      </c>
      <c r="G674" s="62">
        <v>19204</v>
      </c>
      <c r="H674" s="62">
        <v>106.69</v>
      </c>
      <c r="I674" s="62">
        <v>7370.67</v>
      </c>
      <c r="J674" s="62">
        <v>102820.8</v>
      </c>
      <c r="K674" s="62">
        <v>0</v>
      </c>
      <c r="L674" s="63"/>
      <c r="M674" s="63"/>
      <c r="N674" s="63"/>
      <c r="O674" s="63"/>
      <c r="P674" s="63"/>
      <c r="Q674" s="63"/>
      <c r="R674" s="63"/>
      <c r="S674" s="63"/>
      <c r="T674" s="63"/>
      <c r="U674" s="63"/>
      <c r="V674" s="63"/>
      <c r="W674" s="63"/>
      <c r="X674" s="63"/>
      <c r="Y674" s="63"/>
      <c r="Z674" s="62">
        <v>57200</v>
      </c>
      <c r="AA674" s="62">
        <v>2531</v>
      </c>
      <c r="AB674" s="62">
        <v>14.06</v>
      </c>
      <c r="AC674" s="62">
        <v>3813.33</v>
      </c>
    </row>
    <row r="675" spans="1:29" ht="30" x14ac:dyDescent="0.25">
      <c r="A675" s="61" t="s">
        <v>269</v>
      </c>
      <c r="B675" s="61" t="s">
        <v>270</v>
      </c>
      <c r="C675" s="62">
        <v>2003</v>
      </c>
      <c r="D675" s="61" t="s">
        <v>78</v>
      </c>
      <c r="E675" s="62">
        <v>113</v>
      </c>
      <c r="F675" s="62">
        <v>456000</v>
      </c>
      <c r="G675" s="62">
        <v>41330</v>
      </c>
      <c r="H675" s="62">
        <v>30.48</v>
      </c>
      <c r="I675" s="62">
        <v>4035.4</v>
      </c>
      <c r="J675" s="62">
        <v>424080</v>
      </c>
      <c r="K675" s="62">
        <v>0</v>
      </c>
      <c r="L675" s="63"/>
      <c r="M675" s="63"/>
      <c r="N675" s="63"/>
      <c r="O675" s="63"/>
      <c r="P675" s="63"/>
      <c r="Q675" s="63"/>
      <c r="R675" s="63"/>
      <c r="S675" s="63"/>
      <c r="T675" s="63"/>
      <c r="U675" s="63"/>
      <c r="V675" s="63"/>
      <c r="W675" s="63"/>
      <c r="X675" s="63"/>
      <c r="Y675" s="63"/>
      <c r="Z675" s="62">
        <v>69100</v>
      </c>
      <c r="AA675" s="62">
        <v>1653</v>
      </c>
      <c r="AB675" s="62">
        <v>1.22</v>
      </c>
      <c r="AC675" s="62">
        <v>611.5</v>
      </c>
    </row>
    <row r="676" spans="1:29" x14ac:dyDescent="0.25">
      <c r="A676" s="61" t="s">
        <v>502</v>
      </c>
      <c r="B676" s="61" t="s">
        <v>503</v>
      </c>
      <c r="C676" s="62">
        <v>2014</v>
      </c>
      <c r="D676" s="61" t="s">
        <v>99</v>
      </c>
      <c r="E676" s="62">
        <v>40</v>
      </c>
      <c r="F676" s="62">
        <v>238880</v>
      </c>
      <c r="G676" s="62">
        <v>33549</v>
      </c>
      <c r="H676" s="62">
        <v>69.89</v>
      </c>
      <c r="I676" s="62">
        <v>5972</v>
      </c>
      <c r="J676" s="62">
        <v>222158.4</v>
      </c>
      <c r="K676" s="62">
        <v>0</v>
      </c>
      <c r="L676" s="63"/>
      <c r="M676" s="63"/>
      <c r="N676" s="63"/>
      <c r="O676" s="63"/>
      <c r="P676" s="63"/>
      <c r="Q676" s="63"/>
      <c r="R676" s="63"/>
      <c r="S676" s="63"/>
      <c r="T676" s="63"/>
      <c r="U676" s="63"/>
      <c r="V676" s="63"/>
      <c r="W676" s="63"/>
      <c r="X676" s="63"/>
      <c r="Y676" s="63"/>
      <c r="Z676" s="62">
        <v>3028.92</v>
      </c>
      <c r="AA676" s="62">
        <v>53938</v>
      </c>
      <c r="AB676" s="62">
        <v>112.37</v>
      </c>
      <c r="AC676" s="62">
        <v>75.72</v>
      </c>
    </row>
    <row r="677" spans="1:29" x14ac:dyDescent="0.25">
      <c r="A677" s="61" t="s">
        <v>229</v>
      </c>
      <c r="B677" s="61" t="s">
        <v>230</v>
      </c>
      <c r="C677" s="62">
        <v>2003</v>
      </c>
      <c r="D677" s="61" t="s">
        <v>504</v>
      </c>
      <c r="E677" s="62">
        <v>40</v>
      </c>
      <c r="F677" s="62">
        <v>48391</v>
      </c>
      <c r="G677" s="62">
        <v>4571</v>
      </c>
      <c r="H677" s="62">
        <v>9.52</v>
      </c>
      <c r="I677" s="62">
        <v>1209.78</v>
      </c>
      <c r="J677" s="62">
        <v>45003.63</v>
      </c>
      <c r="K677" s="62">
        <v>8196</v>
      </c>
      <c r="L677" s="62">
        <v>8762</v>
      </c>
      <c r="M677" s="62">
        <v>18.25</v>
      </c>
      <c r="N677" s="62">
        <v>204.9</v>
      </c>
      <c r="O677" s="62">
        <v>98838.02</v>
      </c>
      <c r="P677" s="63"/>
      <c r="Q677" s="63"/>
      <c r="R677" s="63"/>
      <c r="S677" s="63"/>
      <c r="T677" s="63"/>
      <c r="U677" s="63"/>
      <c r="V677" s="63"/>
      <c r="W677" s="63"/>
      <c r="X677" s="63"/>
      <c r="Y677" s="63"/>
      <c r="Z677" s="62">
        <v>181446</v>
      </c>
      <c r="AA677" s="62">
        <v>3321</v>
      </c>
      <c r="AB677" s="62">
        <v>6.92</v>
      </c>
      <c r="AC677" s="62">
        <v>4536.1499999999996</v>
      </c>
    </row>
    <row r="678" spans="1:29" x14ac:dyDescent="0.25">
      <c r="A678" s="61" t="s">
        <v>444</v>
      </c>
      <c r="B678" s="61" t="s">
        <v>445</v>
      </c>
      <c r="C678" s="62">
        <v>2017</v>
      </c>
      <c r="D678" s="61" t="s">
        <v>78</v>
      </c>
      <c r="E678" s="62">
        <v>40</v>
      </c>
      <c r="F678" s="62">
        <v>308443</v>
      </c>
      <c r="G678" s="62">
        <v>55951</v>
      </c>
      <c r="H678" s="62">
        <v>116.56</v>
      </c>
      <c r="I678" s="62">
        <v>7711.08</v>
      </c>
      <c r="J678" s="62">
        <v>286851.99</v>
      </c>
      <c r="K678" s="62">
        <v>0</v>
      </c>
      <c r="L678" s="63"/>
      <c r="M678" s="63"/>
      <c r="N678" s="63"/>
      <c r="O678" s="63"/>
      <c r="P678" s="63"/>
      <c r="Q678" s="63"/>
      <c r="R678" s="63"/>
      <c r="S678" s="63"/>
      <c r="T678" s="63"/>
      <c r="U678" s="63"/>
      <c r="V678" s="63"/>
      <c r="W678" s="63"/>
      <c r="X678" s="63"/>
      <c r="Y678" s="63"/>
      <c r="Z678" s="62">
        <v>98900</v>
      </c>
      <c r="AA678" s="62">
        <v>21292</v>
      </c>
      <c r="AB678" s="62">
        <v>44.36</v>
      </c>
      <c r="AC678" s="62">
        <v>2472.5</v>
      </c>
    </row>
    <row r="679" spans="1:29" x14ac:dyDescent="0.25">
      <c r="A679" s="61" t="s">
        <v>484</v>
      </c>
      <c r="B679" s="61" t="s">
        <v>485</v>
      </c>
      <c r="C679" s="62">
        <v>2011</v>
      </c>
      <c r="D679" s="61" t="s">
        <v>78</v>
      </c>
      <c r="E679" s="62">
        <v>40</v>
      </c>
      <c r="F679" s="62">
        <v>338400</v>
      </c>
      <c r="G679" s="62">
        <v>50116</v>
      </c>
      <c r="H679" s="62">
        <v>104.41</v>
      </c>
      <c r="I679" s="62">
        <v>8460</v>
      </c>
      <c r="J679" s="62">
        <v>314712</v>
      </c>
      <c r="K679" s="62">
        <v>5134.82</v>
      </c>
      <c r="L679" s="62">
        <v>6684</v>
      </c>
      <c r="M679" s="62">
        <v>13.93</v>
      </c>
      <c r="N679" s="63"/>
      <c r="O679" s="63"/>
      <c r="P679" s="63"/>
      <c r="Q679" s="63"/>
      <c r="R679" s="63"/>
      <c r="S679" s="63"/>
      <c r="T679" s="63"/>
      <c r="U679" s="63"/>
      <c r="V679" s="63"/>
      <c r="W679" s="63"/>
      <c r="X679" s="63"/>
      <c r="Y679" s="63"/>
      <c r="Z679" s="62">
        <v>288.75</v>
      </c>
      <c r="AA679" s="62">
        <v>4859</v>
      </c>
      <c r="AB679" s="62">
        <v>10.119999999999999</v>
      </c>
      <c r="AC679" s="62">
        <v>7.22</v>
      </c>
    </row>
    <row r="680" spans="1:29" ht="30" x14ac:dyDescent="0.25">
      <c r="A680" s="61" t="s">
        <v>446</v>
      </c>
      <c r="B680" s="61" t="s">
        <v>447</v>
      </c>
      <c r="C680" s="62">
        <v>2016</v>
      </c>
      <c r="D680" s="61" t="s">
        <v>78</v>
      </c>
      <c r="E680" s="62">
        <v>72</v>
      </c>
      <c r="F680" s="62">
        <v>588240</v>
      </c>
      <c r="G680" s="62">
        <v>98257</v>
      </c>
      <c r="H680" s="62">
        <v>113.72</v>
      </c>
      <c r="I680" s="62">
        <v>8170</v>
      </c>
      <c r="J680" s="62">
        <v>547063.19999999995</v>
      </c>
      <c r="K680" s="62">
        <v>0</v>
      </c>
      <c r="L680" s="63"/>
      <c r="M680" s="63"/>
      <c r="N680" s="63"/>
      <c r="O680" s="63"/>
      <c r="P680" s="62">
        <v>2733</v>
      </c>
      <c r="Q680" s="62">
        <v>7729</v>
      </c>
      <c r="R680" s="62">
        <v>8.9499999999999993</v>
      </c>
      <c r="S680" s="62">
        <v>37</v>
      </c>
      <c r="T680" s="62">
        <v>34624.379999999997</v>
      </c>
      <c r="U680" s="63"/>
      <c r="V680" s="63"/>
      <c r="W680" s="63"/>
      <c r="X680" s="63"/>
      <c r="Y680" s="63"/>
      <c r="Z680" s="62">
        <v>347094</v>
      </c>
      <c r="AA680" s="62">
        <v>22685</v>
      </c>
      <c r="AB680" s="62">
        <v>26.26</v>
      </c>
      <c r="AC680" s="62">
        <v>4820.75</v>
      </c>
    </row>
    <row r="681" spans="1:29" x14ac:dyDescent="0.25">
      <c r="A681" s="61" t="s">
        <v>210</v>
      </c>
      <c r="B681" s="61" t="s">
        <v>211</v>
      </c>
      <c r="C681" s="62">
        <v>2017</v>
      </c>
      <c r="D681" s="61" t="s">
        <v>297</v>
      </c>
      <c r="E681" s="62">
        <v>96</v>
      </c>
      <c r="F681" s="62">
        <v>716546</v>
      </c>
      <c r="G681" s="62">
        <v>150459</v>
      </c>
      <c r="H681" s="62">
        <v>130.61000000000001</v>
      </c>
      <c r="I681" s="62">
        <v>7464.02</v>
      </c>
      <c r="J681" s="62">
        <v>666387.78</v>
      </c>
      <c r="K681" s="62">
        <v>68190.11</v>
      </c>
      <c r="L681" s="62">
        <v>102290</v>
      </c>
      <c r="M681" s="62">
        <v>88.79</v>
      </c>
      <c r="N681" s="62">
        <v>710.31</v>
      </c>
      <c r="O681" s="62">
        <v>822324.95</v>
      </c>
      <c r="P681" s="63"/>
      <c r="Q681" s="63"/>
      <c r="R681" s="63"/>
      <c r="S681" s="63"/>
      <c r="T681" s="63"/>
      <c r="U681" s="63"/>
      <c r="V681" s="63"/>
      <c r="W681" s="63"/>
      <c r="X681" s="63"/>
      <c r="Y681" s="63"/>
      <c r="Z681" s="62">
        <v>969.98</v>
      </c>
      <c r="AA681" s="62">
        <v>122354</v>
      </c>
      <c r="AB681" s="62">
        <v>106.21</v>
      </c>
      <c r="AC681" s="62">
        <v>10.1</v>
      </c>
    </row>
    <row r="682" spans="1:29" x14ac:dyDescent="0.25">
      <c r="A682" s="61" t="s">
        <v>70</v>
      </c>
      <c r="B682" s="61" t="s">
        <v>71</v>
      </c>
      <c r="C682" s="62">
        <v>2013</v>
      </c>
      <c r="D682" s="61" t="s">
        <v>94</v>
      </c>
      <c r="E682" s="62">
        <v>24</v>
      </c>
      <c r="F682" s="62">
        <v>196336</v>
      </c>
      <c r="G682" s="62">
        <v>30731</v>
      </c>
      <c r="H682" s="62">
        <v>106.7</v>
      </c>
      <c r="I682" s="62">
        <v>8180.67</v>
      </c>
      <c r="J682" s="62">
        <v>182592.48</v>
      </c>
      <c r="K682" s="62">
        <v>19795</v>
      </c>
      <c r="L682" s="62">
        <v>32047</v>
      </c>
      <c r="M682" s="62">
        <v>111.27</v>
      </c>
      <c r="N682" s="63"/>
      <c r="O682" s="63"/>
      <c r="P682" s="63"/>
      <c r="Q682" s="63"/>
      <c r="R682" s="63"/>
      <c r="S682" s="63"/>
      <c r="T682" s="63"/>
      <c r="U682" s="63"/>
      <c r="V682" s="63"/>
      <c r="W682" s="63"/>
      <c r="X682" s="63"/>
      <c r="Y682" s="63"/>
      <c r="Z682" s="62">
        <v>3467</v>
      </c>
      <c r="AA682" s="62">
        <v>23849</v>
      </c>
      <c r="AB682" s="62">
        <v>82.81</v>
      </c>
      <c r="AC682" s="62">
        <v>144.46</v>
      </c>
    </row>
    <row r="683" spans="1:29" ht="30" x14ac:dyDescent="0.25">
      <c r="A683" s="61" t="s">
        <v>378</v>
      </c>
      <c r="B683" s="61" t="s">
        <v>379</v>
      </c>
      <c r="C683" s="62">
        <v>2009</v>
      </c>
      <c r="D683" s="61" t="s">
        <v>99</v>
      </c>
      <c r="E683" s="62">
        <v>37</v>
      </c>
      <c r="F683" s="62">
        <v>350637</v>
      </c>
      <c r="G683" s="62">
        <v>49589</v>
      </c>
      <c r="H683" s="62">
        <v>111.69</v>
      </c>
      <c r="I683" s="62">
        <v>9476.68</v>
      </c>
      <c r="J683" s="62">
        <v>326092.40999999997</v>
      </c>
      <c r="K683" s="62">
        <v>0</v>
      </c>
      <c r="L683" s="63"/>
      <c r="M683" s="63"/>
      <c r="N683" s="63"/>
      <c r="O683" s="63"/>
      <c r="P683" s="63"/>
      <c r="Q683" s="63"/>
      <c r="R683" s="63"/>
      <c r="S683" s="63"/>
      <c r="T683" s="63"/>
      <c r="U683" s="63"/>
      <c r="V683" s="63"/>
      <c r="W683" s="63"/>
      <c r="X683" s="63"/>
      <c r="Y683" s="63"/>
      <c r="Z683" s="62">
        <v>71827</v>
      </c>
      <c r="AA683" s="62">
        <v>6797</v>
      </c>
      <c r="AB683" s="62">
        <v>15.31</v>
      </c>
      <c r="AC683" s="62">
        <v>1941.27</v>
      </c>
    </row>
    <row r="684" spans="1:29" x14ac:dyDescent="0.25">
      <c r="A684" s="61" t="s">
        <v>107</v>
      </c>
      <c r="B684" s="61" t="s">
        <v>108</v>
      </c>
      <c r="C684" s="62">
        <v>2010</v>
      </c>
      <c r="D684" s="61" t="s">
        <v>89</v>
      </c>
      <c r="E684" s="62">
        <v>100</v>
      </c>
      <c r="F684" s="62">
        <v>857388</v>
      </c>
      <c r="G684" s="62">
        <v>127939</v>
      </c>
      <c r="H684" s="62">
        <v>106.62</v>
      </c>
      <c r="I684" s="62">
        <v>8573.8799999999992</v>
      </c>
      <c r="J684" s="62">
        <v>797370.84</v>
      </c>
      <c r="K684" s="62">
        <v>8832.2000000000007</v>
      </c>
      <c r="L684" s="62">
        <v>13852</v>
      </c>
      <c r="M684" s="62">
        <v>11.54</v>
      </c>
      <c r="N684" s="62">
        <v>88.32</v>
      </c>
      <c r="O684" s="62">
        <v>106510.17</v>
      </c>
      <c r="P684" s="63"/>
      <c r="Q684" s="63"/>
      <c r="R684" s="63"/>
      <c r="S684" s="63"/>
      <c r="T684" s="63"/>
      <c r="U684" s="63"/>
      <c r="V684" s="63"/>
      <c r="W684" s="63"/>
      <c r="X684" s="63"/>
      <c r="Y684" s="63"/>
      <c r="Z684" s="62">
        <v>0</v>
      </c>
      <c r="AA684" s="62">
        <v>53850</v>
      </c>
      <c r="AB684" s="62">
        <v>44.88</v>
      </c>
      <c r="AC684" s="62">
        <v>0</v>
      </c>
    </row>
    <row r="685" spans="1:29" x14ac:dyDescent="0.25">
      <c r="A685" s="61" t="s">
        <v>192</v>
      </c>
      <c r="B685" s="61" t="s">
        <v>193</v>
      </c>
      <c r="C685" s="62">
        <v>2018</v>
      </c>
      <c r="D685" s="61" t="s">
        <v>78</v>
      </c>
      <c r="E685" s="62">
        <v>40</v>
      </c>
      <c r="F685" s="62">
        <v>91760</v>
      </c>
      <c r="G685" s="62">
        <v>23073</v>
      </c>
      <c r="H685" s="62">
        <v>48.07</v>
      </c>
      <c r="I685" s="62">
        <v>2294</v>
      </c>
      <c r="J685" s="62">
        <v>85336.8</v>
      </c>
      <c r="K685" s="62">
        <v>0</v>
      </c>
      <c r="L685" s="63"/>
      <c r="M685" s="63"/>
      <c r="N685" s="63"/>
      <c r="O685" s="63"/>
      <c r="P685" s="63"/>
      <c r="Q685" s="63"/>
      <c r="R685" s="63"/>
      <c r="S685" s="63"/>
      <c r="T685" s="63"/>
      <c r="U685" s="63"/>
      <c r="V685" s="63"/>
      <c r="W685" s="63"/>
      <c r="X685" s="63"/>
      <c r="Y685" s="63"/>
      <c r="Z685" s="62">
        <v>39100</v>
      </c>
      <c r="AA685" s="62">
        <v>2355</v>
      </c>
      <c r="AB685" s="62">
        <v>4.91</v>
      </c>
      <c r="AC685" s="62">
        <v>977.5</v>
      </c>
    </row>
    <row r="686" spans="1:29" ht="30" x14ac:dyDescent="0.25">
      <c r="A686" s="61" t="s">
        <v>182</v>
      </c>
      <c r="B686" s="61" t="s">
        <v>183</v>
      </c>
      <c r="C686" s="62">
        <v>2015</v>
      </c>
      <c r="D686" s="61" t="s">
        <v>89</v>
      </c>
      <c r="E686" s="62">
        <v>42</v>
      </c>
      <c r="F686" s="62">
        <v>169760</v>
      </c>
      <c r="G686" s="62">
        <v>19142</v>
      </c>
      <c r="H686" s="62">
        <v>37.979999999999997</v>
      </c>
      <c r="I686" s="62">
        <v>4041.9</v>
      </c>
      <c r="J686" s="62">
        <v>157876.79999999999</v>
      </c>
      <c r="K686" s="62">
        <v>11294.86</v>
      </c>
      <c r="L686" s="62">
        <v>14549</v>
      </c>
      <c r="M686" s="62">
        <v>28.87</v>
      </c>
      <c r="N686" s="62">
        <v>268.93</v>
      </c>
      <c r="O686" s="62">
        <v>136208.1</v>
      </c>
      <c r="P686" s="63"/>
      <c r="Q686" s="63"/>
      <c r="R686" s="63"/>
      <c r="S686" s="63"/>
      <c r="T686" s="63"/>
      <c r="U686" s="63"/>
      <c r="V686" s="63"/>
      <c r="W686" s="63"/>
      <c r="X686" s="63"/>
      <c r="Y686" s="63"/>
      <c r="Z686" s="62">
        <v>184963</v>
      </c>
      <c r="AA686" s="62">
        <v>27833</v>
      </c>
      <c r="AB686" s="62">
        <v>55.22</v>
      </c>
      <c r="AC686" s="62">
        <v>4403.88</v>
      </c>
    </row>
    <row r="687" spans="1:29" ht="30" x14ac:dyDescent="0.25">
      <c r="A687" s="61" t="s">
        <v>505</v>
      </c>
      <c r="B687" s="61" t="s">
        <v>506</v>
      </c>
      <c r="C687" s="62">
        <v>2010</v>
      </c>
      <c r="D687" s="61" t="s">
        <v>78</v>
      </c>
      <c r="E687" s="62">
        <v>40</v>
      </c>
      <c r="F687" s="62">
        <v>167360</v>
      </c>
      <c r="G687" s="62">
        <v>27157</v>
      </c>
      <c r="H687" s="62">
        <v>56.58</v>
      </c>
      <c r="I687" s="62">
        <v>4184</v>
      </c>
      <c r="J687" s="62">
        <v>155644.79999999999</v>
      </c>
      <c r="K687" s="62">
        <v>23447</v>
      </c>
      <c r="L687" s="62">
        <v>27636</v>
      </c>
      <c r="M687" s="62">
        <v>57.58</v>
      </c>
      <c r="N687" s="62">
        <v>586.17999999999995</v>
      </c>
      <c r="O687" s="62">
        <v>282754.40999999997</v>
      </c>
      <c r="P687" s="63"/>
      <c r="Q687" s="63"/>
      <c r="R687" s="63"/>
      <c r="S687" s="63"/>
      <c r="T687" s="63"/>
      <c r="U687" s="63"/>
      <c r="V687" s="63"/>
      <c r="W687" s="63"/>
      <c r="X687" s="63"/>
      <c r="Y687" s="63"/>
      <c r="Z687" s="62">
        <v>959.83</v>
      </c>
      <c r="AA687" s="62">
        <v>1660</v>
      </c>
      <c r="AB687" s="62">
        <v>3.46</v>
      </c>
      <c r="AC687" s="62">
        <v>24</v>
      </c>
    </row>
    <row r="688" spans="1:29" ht="30" x14ac:dyDescent="0.25">
      <c r="A688" s="61" t="s">
        <v>507</v>
      </c>
      <c r="B688" s="61" t="s">
        <v>508</v>
      </c>
      <c r="C688" s="62">
        <v>2007</v>
      </c>
      <c r="D688" s="61" t="s">
        <v>135</v>
      </c>
      <c r="E688" s="62">
        <v>195</v>
      </c>
      <c r="F688" s="62">
        <v>2658098</v>
      </c>
      <c r="G688" s="62">
        <v>203433</v>
      </c>
      <c r="H688" s="62">
        <v>86.94</v>
      </c>
      <c r="I688" s="62">
        <v>13631.27</v>
      </c>
      <c r="J688" s="62">
        <v>2472031.14</v>
      </c>
      <c r="K688" s="62">
        <v>211954.41</v>
      </c>
      <c r="L688" s="62">
        <v>266228</v>
      </c>
      <c r="M688" s="62">
        <v>113.77</v>
      </c>
      <c r="N688" s="62">
        <v>1086.95</v>
      </c>
      <c r="O688" s="62">
        <v>2556021.85</v>
      </c>
      <c r="P688" s="63"/>
      <c r="Q688" s="63"/>
      <c r="R688" s="63"/>
      <c r="S688" s="63"/>
      <c r="T688" s="63"/>
      <c r="U688" s="63"/>
      <c r="V688" s="63"/>
      <c r="W688" s="63"/>
      <c r="X688" s="63"/>
      <c r="Y688" s="63"/>
      <c r="Z688" s="62">
        <v>33.409999999999997</v>
      </c>
      <c r="AA688" s="62">
        <v>127322</v>
      </c>
      <c r="AB688" s="62">
        <v>54.41</v>
      </c>
      <c r="AC688" s="62">
        <v>0.17</v>
      </c>
    </row>
    <row r="689" spans="1:29" x14ac:dyDescent="0.25">
      <c r="A689" s="61" t="s">
        <v>229</v>
      </c>
      <c r="B689" s="61" t="s">
        <v>230</v>
      </c>
      <c r="C689" s="62">
        <v>2010</v>
      </c>
      <c r="D689" s="61" t="s">
        <v>78</v>
      </c>
      <c r="E689" s="62">
        <v>68</v>
      </c>
      <c r="F689" s="62">
        <v>292880</v>
      </c>
      <c r="G689" s="62">
        <v>30160</v>
      </c>
      <c r="H689" s="62">
        <v>36.96</v>
      </c>
      <c r="I689" s="62">
        <v>4307.0600000000004</v>
      </c>
      <c r="J689" s="62">
        <v>272378.40000000002</v>
      </c>
      <c r="K689" s="62">
        <v>41994.18</v>
      </c>
      <c r="L689" s="62">
        <v>51652</v>
      </c>
      <c r="M689" s="62">
        <v>63.3</v>
      </c>
      <c r="N689" s="62">
        <v>617.55999999999995</v>
      </c>
      <c r="O689" s="62">
        <v>506420.42</v>
      </c>
      <c r="P689" s="63"/>
      <c r="Q689" s="63"/>
      <c r="R689" s="63"/>
      <c r="S689" s="63"/>
      <c r="T689" s="63"/>
      <c r="U689" s="63"/>
      <c r="V689" s="63"/>
      <c r="W689" s="63"/>
      <c r="X689" s="63"/>
      <c r="Y689" s="63"/>
      <c r="Z689" s="62">
        <v>727774</v>
      </c>
      <c r="AA689" s="62">
        <v>20817</v>
      </c>
      <c r="AB689" s="62">
        <v>25.51</v>
      </c>
      <c r="AC689" s="62">
        <v>10702.56</v>
      </c>
    </row>
    <row r="690" spans="1:29" ht="30" x14ac:dyDescent="0.25">
      <c r="A690" s="61" t="s">
        <v>311</v>
      </c>
      <c r="B690" s="61" t="s">
        <v>312</v>
      </c>
      <c r="C690" s="62">
        <v>2007</v>
      </c>
      <c r="D690" s="61" t="s">
        <v>99</v>
      </c>
      <c r="E690" s="62">
        <v>64</v>
      </c>
      <c r="F690" s="62">
        <v>176598</v>
      </c>
      <c r="G690" s="62">
        <v>26069</v>
      </c>
      <c r="H690" s="62">
        <v>33.94</v>
      </c>
      <c r="I690" s="62">
        <v>2759.34</v>
      </c>
      <c r="J690" s="62">
        <v>164236.14000000001</v>
      </c>
      <c r="K690" s="62">
        <v>34336.57</v>
      </c>
      <c r="L690" s="62">
        <v>55974</v>
      </c>
      <c r="M690" s="62">
        <v>72.88</v>
      </c>
      <c r="N690" s="62">
        <v>536.51</v>
      </c>
      <c r="O690" s="62">
        <v>414074.96</v>
      </c>
      <c r="P690" s="63"/>
      <c r="Q690" s="63"/>
      <c r="R690" s="63"/>
      <c r="S690" s="63"/>
      <c r="T690" s="63"/>
      <c r="U690" s="63"/>
      <c r="V690" s="63"/>
      <c r="W690" s="63"/>
      <c r="X690" s="63"/>
      <c r="Y690" s="63"/>
      <c r="Z690" s="62">
        <v>126.65</v>
      </c>
      <c r="AA690" s="62">
        <v>5922</v>
      </c>
      <c r="AB690" s="62">
        <v>7.71</v>
      </c>
      <c r="AC690" s="62">
        <v>1.98</v>
      </c>
    </row>
    <row r="691" spans="1:29" x14ac:dyDescent="0.25">
      <c r="A691" s="61" t="s">
        <v>369</v>
      </c>
      <c r="B691" s="61" t="s">
        <v>370</v>
      </c>
      <c r="C691" s="62">
        <v>2015</v>
      </c>
      <c r="D691" s="61" t="s">
        <v>94</v>
      </c>
      <c r="E691" s="62">
        <v>6</v>
      </c>
      <c r="F691" s="63"/>
      <c r="G691" s="62">
        <v>0</v>
      </c>
      <c r="H691" s="62">
        <v>0</v>
      </c>
      <c r="I691" s="63"/>
      <c r="J691" s="63"/>
      <c r="K691" s="62">
        <v>4408.8599999999997</v>
      </c>
      <c r="L691" s="62">
        <v>7689</v>
      </c>
      <c r="M691" s="62">
        <v>106.79</v>
      </c>
      <c r="N691" s="62">
        <v>734.81</v>
      </c>
      <c r="O691" s="62">
        <v>53167.8</v>
      </c>
      <c r="P691" s="63"/>
      <c r="Q691" s="63"/>
      <c r="R691" s="63"/>
      <c r="S691" s="63"/>
      <c r="T691" s="63"/>
      <c r="U691" s="63"/>
      <c r="V691" s="63"/>
      <c r="W691" s="63"/>
      <c r="X691" s="63"/>
      <c r="Y691" s="63"/>
      <c r="Z691" s="62">
        <v>364.28</v>
      </c>
      <c r="AA691" s="62">
        <v>1515</v>
      </c>
      <c r="AB691" s="62">
        <v>21.04</v>
      </c>
      <c r="AC691" s="62">
        <v>60.71</v>
      </c>
    </row>
    <row r="692" spans="1:29" x14ac:dyDescent="0.25">
      <c r="A692" s="61" t="s">
        <v>469</v>
      </c>
      <c r="B692" s="61" t="s">
        <v>470</v>
      </c>
      <c r="C692" s="62">
        <v>2015</v>
      </c>
      <c r="D692" s="61" t="s">
        <v>78</v>
      </c>
      <c r="E692" s="62">
        <v>48</v>
      </c>
      <c r="F692" s="62">
        <v>116866</v>
      </c>
      <c r="G692" s="62">
        <v>18782</v>
      </c>
      <c r="H692" s="62">
        <v>32.61</v>
      </c>
      <c r="I692" s="62">
        <v>2434.71</v>
      </c>
      <c r="J692" s="62">
        <v>108685.38</v>
      </c>
      <c r="K692" s="62">
        <v>26527.64</v>
      </c>
      <c r="L692" s="62">
        <v>21182</v>
      </c>
      <c r="M692" s="62">
        <v>36.770000000000003</v>
      </c>
      <c r="N692" s="62">
        <v>552.66</v>
      </c>
      <c r="O692" s="62">
        <v>319904.81</v>
      </c>
      <c r="P692" s="63"/>
      <c r="Q692" s="63"/>
      <c r="R692" s="63"/>
      <c r="S692" s="63"/>
      <c r="T692" s="63"/>
      <c r="U692" s="63"/>
      <c r="V692" s="63"/>
      <c r="W692" s="63"/>
      <c r="X692" s="63"/>
      <c r="Y692" s="63"/>
      <c r="Z692" s="62">
        <v>630.51</v>
      </c>
      <c r="AA692" s="62">
        <v>15316</v>
      </c>
      <c r="AB692" s="62">
        <v>26.59</v>
      </c>
      <c r="AC692" s="62">
        <v>13.14</v>
      </c>
    </row>
    <row r="693" spans="1:29" ht="30" x14ac:dyDescent="0.25">
      <c r="A693" s="61" t="s">
        <v>120</v>
      </c>
      <c r="B693" s="61" t="s">
        <v>121</v>
      </c>
      <c r="C693" s="62">
        <v>2013</v>
      </c>
      <c r="D693" s="61" t="s">
        <v>150</v>
      </c>
      <c r="E693" s="62">
        <v>8</v>
      </c>
      <c r="F693" s="62">
        <v>0</v>
      </c>
      <c r="G693" s="62">
        <v>0</v>
      </c>
      <c r="H693" s="62">
        <v>0</v>
      </c>
      <c r="I693" s="62">
        <v>0</v>
      </c>
      <c r="J693" s="62">
        <v>0</v>
      </c>
      <c r="K693" s="62">
        <v>0</v>
      </c>
      <c r="L693" s="62">
        <v>0</v>
      </c>
      <c r="M693" s="62">
        <v>0</v>
      </c>
      <c r="N693" s="62">
        <v>0</v>
      </c>
      <c r="O693" s="62">
        <v>0</v>
      </c>
      <c r="P693" s="63"/>
      <c r="Q693" s="63"/>
      <c r="R693" s="63"/>
      <c r="S693" s="63"/>
      <c r="T693" s="63"/>
      <c r="U693" s="63"/>
      <c r="V693" s="63"/>
      <c r="W693" s="63"/>
      <c r="X693" s="63"/>
      <c r="Y693" s="63"/>
      <c r="Z693" s="62">
        <v>19300</v>
      </c>
      <c r="AA693" s="62">
        <v>1330</v>
      </c>
      <c r="AB693" s="62">
        <v>13.85</v>
      </c>
      <c r="AC693" s="62">
        <v>2412.5</v>
      </c>
    </row>
    <row r="694" spans="1:29" ht="30" x14ac:dyDescent="0.25">
      <c r="A694" s="61" t="s">
        <v>151</v>
      </c>
      <c r="B694" s="61" t="s">
        <v>152</v>
      </c>
      <c r="C694" s="62">
        <v>2005</v>
      </c>
      <c r="D694" s="61" t="s">
        <v>99</v>
      </c>
      <c r="E694" s="62">
        <v>65</v>
      </c>
      <c r="F694" s="62">
        <v>277480</v>
      </c>
      <c r="G694" s="62">
        <v>29102</v>
      </c>
      <c r="H694" s="62">
        <v>37.31</v>
      </c>
      <c r="I694" s="62">
        <v>4268.92</v>
      </c>
      <c r="J694" s="62">
        <v>258056.4</v>
      </c>
      <c r="K694" s="62">
        <v>38763.67</v>
      </c>
      <c r="L694" s="62">
        <v>39290</v>
      </c>
      <c r="M694" s="62">
        <v>50.37</v>
      </c>
      <c r="N694" s="62">
        <v>596.36</v>
      </c>
      <c r="O694" s="62">
        <v>467462.73</v>
      </c>
      <c r="P694" s="63"/>
      <c r="Q694" s="63"/>
      <c r="R694" s="63"/>
      <c r="S694" s="63"/>
      <c r="T694" s="63"/>
      <c r="U694" s="63"/>
      <c r="V694" s="63"/>
      <c r="W694" s="63"/>
      <c r="X694" s="63"/>
      <c r="Y694" s="63"/>
      <c r="Z694" s="62">
        <v>817.62</v>
      </c>
      <c r="AA694" s="62">
        <v>14416</v>
      </c>
      <c r="AB694" s="62">
        <v>18.48</v>
      </c>
      <c r="AC694" s="62">
        <v>12.58</v>
      </c>
    </row>
    <row r="695" spans="1:29" x14ac:dyDescent="0.25">
      <c r="A695" s="61" t="s">
        <v>251</v>
      </c>
      <c r="B695" s="61" t="s">
        <v>252</v>
      </c>
      <c r="C695" s="62">
        <v>2010</v>
      </c>
      <c r="D695" s="61" t="s">
        <v>86</v>
      </c>
      <c r="E695" s="62">
        <v>28</v>
      </c>
      <c r="F695" s="62">
        <v>43</v>
      </c>
      <c r="G695" s="62">
        <v>54</v>
      </c>
      <c r="H695" s="62">
        <v>0.16</v>
      </c>
      <c r="I695" s="62">
        <v>1.54</v>
      </c>
      <c r="J695" s="62">
        <v>39.99</v>
      </c>
      <c r="K695" s="62">
        <v>93.11</v>
      </c>
      <c r="L695" s="62">
        <v>237</v>
      </c>
      <c r="M695" s="62">
        <v>0.71</v>
      </c>
      <c r="N695" s="62">
        <v>3.33</v>
      </c>
      <c r="O695" s="62">
        <v>1122.8800000000001</v>
      </c>
      <c r="P695" s="63"/>
      <c r="Q695" s="63"/>
      <c r="R695" s="63"/>
      <c r="S695" s="63"/>
      <c r="T695" s="63"/>
      <c r="U695" s="63"/>
      <c r="V695" s="63"/>
      <c r="W695" s="63"/>
      <c r="X695" s="63"/>
      <c r="Y695" s="63"/>
      <c r="Z695" s="62">
        <v>1503</v>
      </c>
      <c r="AA695" s="62">
        <v>13383</v>
      </c>
      <c r="AB695" s="62">
        <v>39.83</v>
      </c>
      <c r="AC695" s="62">
        <v>53.68</v>
      </c>
    </row>
    <row r="696" spans="1:29" ht="30" x14ac:dyDescent="0.25">
      <c r="A696" s="61" t="s">
        <v>165</v>
      </c>
      <c r="B696" s="61" t="s">
        <v>166</v>
      </c>
      <c r="C696" s="62">
        <v>2008</v>
      </c>
      <c r="D696" s="61" t="s">
        <v>78</v>
      </c>
      <c r="E696" s="62">
        <v>40</v>
      </c>
      <c r="F696" s="62">
        <v>82977</v>
      </c>
      <c r="G696" s="62">
        <v>17678</v>
      </c>
      <c r="H696" s="62">
        <v>36.83</v>
      </c>
      <c r="I696" s="62">
        <v>2074.4299999999998</v>
      </c>
      <c r="J696" s="62">
        <v>77168.61</v>
      </c>
      <c r="K696" s="62">
        <v>19724.54</v>
      </c>
      <c r="L696" s="62">
        <v>26493</v>
      </c>
      <c r="M696" s="62">
        <v>55.19</v>
      </c>
      <c r="N696" s="62">
        <v>493.11</v>
      </c>
      <c r="O696" s="62">
        <v>237864.14</v>
      </c>
      <c r="P696" s="63"/>
      <c r="Q696" s="63"/>
      <c r="R696" s="63"/>
      <c r="S696" s="63"/>
      <c r="T696" s="63"/>
      <c r="U696" s="63"/>
      <c r="V696" s="63"/>
      <c r="W696" s="63"/>
      <c r="X696" s="63"/>
      <c r="Y696" s="63"/>
      <c r="Z696" s="62">
        <v>1394</v>
      </c>
      <c r="AA696" s="62">
        <v>11579</v>
      </c>
      <c r="AB696" s="62">
        <v>24.12</v>
      </c>
      <c r="AC696" s="62">
        <v>34.85</v>
      </c>
    </row>
    <row r="697" spans="1:29" ht="30" x14ac:dyDescent="0.25">
      <c r="A697" s="61" t="s">
        <v>509</v>
      </c>
      <c r="B697" s="61" t="s">
        <v>510</v>
      </c>
      <c r="C697" s="62">
        <v>2017</v>
      </c>
      <c r="D697" s="61" t="s">
        <v>78</v>
      </c>
      <c r="E697" s="62">
        <v>32</v>
      </c>
      <c r="F697" s="62">
        <v>99880</v>
      </c>
      <c r="G697" s="62">
        <v>18771</v>
      </c>
      <c r="H697" s="62">
        <v>48.88</v>
      </c>
      <c r="I697" s="62">
        <v>3121.25</v>
      </c>
      <c r="J697" s="62">
        <v>92888.4</v>
      </c>
      <c r="K697" s="62">
        <v>17934.04</v>
      </c>
      <c r="L697" s="62">
        <v>19314</v>
      </c>
      <c r="M697" s="62">
        <v>50.3</v>
      </c>
      <c r="N697" s="62">
        <v>560.44000000000005</v>
      </c>
      <c r="O697" s="62">
        <v>216272.02</v>
      </c>
      <c r="P697" s="63"/>
      <c r="Q697" s="63"/>
      <c r="R697" s="63"/>
      <c r="S697" s="63"/>
      <c r="T697" s="63"/>
      <c r="U697" s="63"/>
      <c r="V697" s="63"/>
      <c r="W697" s="63"/>
      <c r="X697" s="63"/>
      <c r="Y697" s="63"/>
      <c r="Z697" s="62">
        <v>811</v>
      </c>
      <c r="AA697" s="62">
        <v>10023</v>
      </c>
      <c r="AB697" s="62">
        <v>26.1</v>
      </c>
      <c r="AC697" s="62">
        <v>25.34</v>
      </c>
    </row>
    <row r="698" spans="1:29" x14ac:dyDescent="0.25">
      <c r="A698" s="61" t="s">
        <v>126</v>
      </c>
      <c r="B698" s="61" t="s">
        <v>127</v>
      </c>
      <c r="C698" s="62">
        <v>2005</v>
      </c>
      <c r="D698" s="61" t="s">
        <v>78</v>
      </c>
      <c r="E698" s="62">
        <v>24</v>
      </c>
      <c r="F698" s="62">
        <v>110560</v>
      </c>
      <c r="G698" s="62">
        <v>14281</v>
      </c>
      <c r="H698" s="62">
        <v>49.59</v>
      </c>
      <c r="I698" s="62">
        <v>4606.67</v>
      </c>
      <c r="J698" s="62">
        <v>102820.8</v>
      </c>
      <c r="K698" s="62">
        <v>11476</v>
      </c>
      <c r="L698" s="62">
        <v>12658</v>
      </c>
      <c r="M698" s="62">
        <v>43.95</v>
      </c>
      <c r="N698" s="62">
        <v>478.17</v>
      </c>
      <c r="O698" s="62">
        <v>138392.53</v>
      </c>
      <c r="P698" s="63"/>
      <c r="Q698" s="63"/>
      <c r="R698" s="63"/>
      <c r="S698" s="63"/>
      <c r="T698" s="63"/>
      <c r="U698" s="63"/>
      <c r="V698" s="63"/>
      <c r="W698" s="63"/>
      <c r="X698" s="63"/>
      <c r="Y698" s="63"/>
      <c r="Z698" s="62">
        <v>1640</v>
      </c>
      <c r="AA698" s="62">
        <v>9627</v>
      </c>
      <c r="AB698" s="62">
        <v>33.43</v>
      </c>
      <c r="AC698" s="62">
        <v>68.33</v>
      </c>
    </row>
    <row r="699" spans="1:29" ht="30" x14ac:dyDescent="0.25">
      <c r="A699" s="61" t="s">
        <v>500</v>
      </c>
      <c r="B699" s="61" t="s">
        <v>501</v>
      </c>
      <c r="C699" s="62">
        <v>2013</v>
      </c>
      <c r="D699" s="61" t="s">
        <v>78</v>
      </c>
      <c r="E699" s="62">
        <v>100</v>
      </c>
      <c r="F699" s="62">
        <v>986265</v>
      </c>
      <c r="G699" s="62">
        <v>105492</v>
      </c>
      <c r="H699" s="62">
        <v>87.91</v>
      </c>
      <c r="I699" s="62">
        <v>9862.65</v>
      </c>
      <c r="J699" s="62">
        <v>917226.45</v>
      </c>
      <c r="K699" s="62">
        <v>0</v>
      </c>
      <c r="L699" s="63"/>
      <c r="M699" s="63"/>
      <c r="N699" s="63"/>
      <c r="O699" s="63"/>
      <c r="P699" s="63"/>
      <c r="Q699" s="63"/>
      <c r="R699" s="63"/>
      <c r="S699" s="63"/>
      <c r="T699" s="63"/>
      <c r="U699" s="63"/>
      <c r="V699" s="63"/>
      <c r="W699" s="63"/>
      <c r="X699" s="63"/>
      <c r="Y699" s="63"/>
      <c r="Z699" s="62">
        <v>4000.53</v>
      </c>
      <c r="AA699" s="62">
        <v>42709</v>
      </c>
      <c r="AB699" s="62">
        <v>35.590000000000003</v>
      </c>
      <c r="AC699" s="62">
        <v>40.01</v>
      </c>
    </row>
    <row r="700" spans="1:29" x14ac:dyDescent="0.25">
      <c r="A700" s="61" t="s">
        <v>424</v>
      </c>
      <c r="B700" s="61" t="s">
        <v>425</v>
      </c>
      <c r="C700" s="62">
        <v>2005</v>
      </c>
      <c r="D700" s="61" t="s">
        <v>78</v>
      </c>
      <c r="E700" s="62">
        <v>56</v>
      </c>
      <c r="F700" s="62">
        <v>495719</v>
      </c>
      <c r="G700" s="62">
        <v>61429</v>
      </c>
      <c r="H700" s="62">
        <v>91.41</v>
      </c>
      <c r="I700" s="62">
        <v>8852.1299999999992</v>
      </c>
      <c r="J700" s="62">
        <v>461018.67</v>
      </c>
      <c r="K700" s="62">
        <v>0</v>
      </c>
      <c r="L700" s="63"/>
      <c r="M700" s="63"/>
      <c r="N700" s="63"/>
      <c r="O700" s="63"/>
      <c r="P700" s="63"/>
      <c r="Q700" s="63"/>
      <c r="R700" s="63"/>
      <c r="S700" s="63"/>
      <c r="T700" s="63"/>
      <c r="U700" s="63"/>
      <c r="V700" s="63"/>
      <c r="W700" s="63"/>
      <c r="X700" s="63"/>
      <c r="Y700" s="63"/>
      <c r="Z700" s="62">
        <v>150500</v>
      </c>
      <c r="AA700" s="62">
        <v>5950</v>
      </c>
      <c r="AB700" s="62">
        <v>8.85</v>
      </c>
      <c r="AC700" s="62">
        <v>2687.5</v>
      </c>
    </row>
    <row r="701" spans="1:29" x14ac:dyDescent="0.25">
      <c r="A701" s="61" t="s">
        <v>113</v>
      </c>
      <c r="B701" s="61" t="s">
        <v>114</v>
      </c>
      <c r="C701" s="62">
        <v>2015</v>
      </c>
      <c r="D701" s="61" t="s">
        <v>86</v>
      </c>
      <c r="E701" s="62">
        <v>400</v>
      </c>
      <c r="F701" s="62">
        <v>139203</v>
      </c>
      <c r="G701" s="62">
        <v>29096</v>
      </c>
      <c r="H701" s="62">
        <v>6.06</v>
      </c>
      <c r="I701" s="62">
        <v>348.01</v>
      </c>
      <c r="J701" s="62">
        <v>129458.79</v>
      </c>
      <c r="K701" s="62">
        <v>11477.88</v>
      </c>
      <c r="L701" s="62">
        <v>25844</v>
      </c>
      <c r="M701" s="62">
        <v>5.38</v>
      </c>
      <c r="N701" s="62">
        <v>28.69</v>
      </c>
      <c r="O701" s="62">
        <v>138415.15</v>
      </c>
      <c r="P701" s="63"/>
      <c r="Q701" s="63"/>
      <c r="R701" s="63"/>
      <c r="S701" s="63"/>
      <c r="T701" s="63"/>
      <c r="U701" s="63"/>
      <c r="V701" s="63"/>
      <c r="W701" s="63"/>
      <c r="X701" s="63"/>
      <c r="Y701" s="63"/>
      <c r="Z701" s="62">
        <v>3489994</v>
      </c>
      <c r="AA701" s="62">
        <v>651484</v>
      </c>
      <c r="AB701" s="62">
        <v>135.72999999999999</v>
      </c>
      <c r="AC701" s="62">
        <v>8724.99</v>
      </c>
    </row>
    <row r="702" spans="1:29" x14ac:dyDescent="0.25">
      <c r="A702" s="61" t="s">
        <v>338</v>
      </c>
      <c r="B702" s="61" t="s">
        <v>339</v>
      </c>
      <c r="C702" s="62">
        <v>2006</v>
      </c>
      <c r="D702" s="61" t="s">
        <v>301</v>
      </c>
      <c r="E702" s="62">
        <v>106</v>
      </c>
      <c r="F702" s="62">
        <v>1570960</v>
      </c>
      <c r="G702" s="62">
        <v>153561</v>
      </c>
      <c r="H702" s="62">
        <v>120.72</v>
      </c>
      <c r="I702" s="62">
        <v>14820.38</v>
      </c>
      <c r="J702" s="62">
        <v>1460992.8</v>
      </c>
      <c r="K702" s="62">
        <v>4583.8999999999996</v>
      </c>
      <c r="L702" s="62">
        <v>6985</v>
      </c>
      <c r="M702" s="62">
        <v>5.49</v>
      </c>
      <c r="N702" s="62">
        <v>43.24</v>
      </c>
      <c r="O702" s="62">
        <v>55278.61</v>
      </c>
      <c r="P702" s="63"/>
      <c r="Q702" s="63"/>
      <c r="R702" s="63"/>
      <c r="S702" s="63"/>
      <c r="T702" s="63"/>
      <c r="U702" s="63"/>
      <c r="V702" s="63"/>
      <c r="W702" s="63"/>
      <c r="X702" s="63"/>
      <c r="Y702" s="63"/>
      <c r="Z702" s="62">
        <v>4866.22</v>
      </c>
      <c r="AA702" s="62">
        <v>55757</v>
      </c>
      <c r="AB702" s="62">
        <v>43.83</v>
      </c>
      <c r="AC702" s="62">
        <v>45.91</v>
      </c>
    </row>
    <row r="703" spans="1:29" x14ac:dyDescent="0.25">
      <c r="A703" s="61" t="s">
        <v>155</v>
      </c>
      <c r="B703" s="61" t="s">
        <v>156</v>
      </c>
      <c r="C703" s="62">
        <v>2013</v>
      </c>
      <c r="D703" s="61" t="s">
        <v>78</v>
      </c>
      <c r="E703" s="62">
        <v>84</v>
      </c>
      <c r="F703" s="62">
        <v>600556</v>
      </c>
      <c r="G703" s="62">
        <v>265337</v>
      </c>
      <c r="H703" s="62">
        <v>263.23</v>
      </c>
      <c r="I703" s="62">
        <v>7149.48</v>
      </c>
      <c r="J703" s="62">
        <v>558517.07999999996</v>
      </c>
      <c r="K703" s="62">
        <v>0</v>
      </c>
      <c r="L703" s="63"/>
      <c r="M703" s="63"/>
      <c r="N703" s="63"/>
      <c r="O703" s="63"/>
      <c r="P703" s="63"/>
      <c r="Q703" s="63"/>
      <c r="R703" s="63"/>
      <c r="S703" s="63"/>
      <c r="T703" s="63"/>
      <c r="U703" s="63"/>
      <c r="V703" s="63"/>
      <c r="W703" s="63"/>
      <c r="X703" s="63"/>
      <c r="Y703" s="63"/>
      <c r="Z703" s="62">
        <v>160.25</v>
      </c>
      <c r="AA703" s="62">
        <v>4907</v>
      </c>
      <c r="AB703" s="62">
        <v>4.87</v>
      </c>
      <c r="AC703" s="62">
        <v>1.91</v>
      </c>
    </row>
    <row r="704" spans="1:29" x14ac:dyDescent="0.25">
      <c r="A704" s="61" t="s">
        <v>376</v>
      </c>
      <c r="B704" s="61" t="s">
        <v>377</v>
      </c>
      <c r="C704" s="62">
        <v>2012</v>
      </c>
      <c r="D704" s="61" t="s">
        <v>99</v>
      </c>
      <c r="E704" s="62">
        <v>40</v>
      </c>
      <c r="F704" s="62">
        <v>149360</v>
      </c>
      <c r="G704" s="62">
        <v>26271</v>
      </c>
      <c r="H704" s="62">
        <v>54.73</v>
      </c>
      <c r="I704" s="62">
        <v>3734</v>
      </c>
      <c r="J704" s="62">
        <v>138904.79999999999</v>
      </c>
      <c r="K704" s="62">
        <v>20665.37</v>
      </c>
      <c r="L704" s="62">
        <v>23472</v>
      </c>
      <c r="M704" s="62">
        <v>48.9</v>
      </c>
      <c r="N704" s="62">
        <v>516.63</v>
      </c>
      <c r="O704" s="62">
        <v>249209.94</v>
      </c>
      <c r="P704" s="63"/>
      <c r="Q704" s="63"/>
      <c r="R704" s="63"/>
      <c r="S704" s="63"/>
      <c r="T704" s="63"/>
      <c r="U704" s="63"/>
      <c r="V704" s="63"/>
      <c r="W704" s="63"/>
      <c r="X704" s="63"/>
      <c r="Y704" s="63"/>
      <c r="Z704" s="62">
        <v>77100</v>
      </c>
      <c r="AA704" s="62">
        <v>9071</v>
      </c>
      <c r="AB704" s="62">
        <v>18.899999999999999</v>
      </c>
      <c r="AC704" s="62">
        <v>1927.5</v>
      </c>
    </row>
    <row r="705" spans="1:29" ht="30" x14ac:dyDescent="0.25">
      <c r="A705" s="61" t="s">
        <v>245</v>
      </c>
      <c r="B705" s="61" t="s">
        <v>246</v>
      </c>
      <c r="C705" s="62">
        <v>2018</v>
      </c>
      <c r="D705" s="61" t="s">
        <v>78</v>
      </c>
      <c r="E705" s="62">
        <v>76</v>
      </c>
      <c r="F705" s="62">
        <v>519314</v>
      </c>
      <c r="G705" s="62">
        <v>73279</v>
      </c>
      <c r="H705" s="62">
        <v>80.349999999999994</v>
      </c>
      <c r="I705" s="62">
        <v>6833.08</v>
      </c>
      <c r="J705" s="62">
        <v>482962.02</v>
      </c>
      <c r="K705" s="62">
        <v>0</v>
      </c>
      <c r="L705" s="63"/>
      <c r="M705" s="63"/>
      <c r="N705" s="63"/>
      <c r="O705" s="63"/>
      <c r="P705" s="63"/>
      <c r="Q705" s="63"/>
      <c r="R705" s="63"/>
      <c r="S705" s="63"/>
      <c r="T705" s="63"/>
      <c r="U705" s="63"/>
      <c r="V705" s="63"/>
      <c r="W705" s="63"/>
      <c r="X705" s="63"/>
      <c r="Y705" s="63"/>
      <c r="Z705" s="62">
        <v>169700</v>
      </c>
      <c r="AA705" s="62">
        <v>26719</v>
      </c>
      <c r="AB705" s="62">
        <v>29.3</v>
      </c>
      <c r="AC705" s="62">
        <v>2232.89</v>
      </c>
    </row>
    <row r="706" spans="1:29" ht="30" x14ac:dyDescent="0.25">
      <c r="A706" s="61" t="s">
        <v>237</v>
      </c>
      <c r="B706" s="61" t="s">
        <v>238</v>
      </c>
      <c r="C706" s="62">
        <v>2016</v>
      </c>
      <c r="D706" s="61" t="s">
        <v>301</v>
      </c>
      <c r="E706" s="62">
        <v>19</v>
      </c>
      <c r="F706" s="62">
        <v>85789</v>
      </c>
      <c r="G706" s="62">
        <v>17620</v>
      </c>
      <c r="H706" s="62">
        <v>77.28</v>
      </c>
      <c r="I706" s="62">
        <v>4515.21</v>
      </c>
      <c r="J706" s="62">
        <v>79783.77</v>
      </c>
      <c r="K706" s="62">
        <v>8193.02</v>
      </c>
      <c r="L706" s="62">
        <v>7404</v>
      </c>
      <c r="M706" s="62">
        <v>32.47</v>
      </c>
      <c r="N706" s="62">
        <v>431.21</v>
      </c>
      <c r="O706" s="62">
        <v>98802.04</v>
      </c>
      <c r="P706" s="63"/>
      <c r="Q706" s="63"/>
      <c r="R706" s="63"/>
      <c r="S706" s="63"/>
      <c r="T706" s="63"/>
      <c r="U706" s="63"/>
      <c r="V706" s="63"/>
      <c r="W706" s="63"/>
      <c r="X706" s="63"/>
      <c r="Y706" s="63"/>
      <c r="Z706" s="62">
        <v>84800</v>
      </c>
      <c r="AA706" s="62">
        <v>7197</v>
      </c>
      <c r="AB706" s="62">
        <v>31.57</v>
      </c>
      <c r="AC706" s="62">
        <v>4463.16</v>
      </c>
    </row>
    <row r="707" spans="1:29" ht="30" x14ac:dyDescent="0.25">
      <c r="A707" s="61" t="s">
        <v>269</v>
      </c>
      <c r="B707" s="61" t="s">
        <v>270</v>
      </c>
      <c r="C707" s="62">
        <v>2005</v>
      </c>
      <c r="D707" s="61" t="s">
        <v>298</v>
      </c>
      <c r="E707" s="62">
        <v>2</v>
      </c>
      <c r="F707" s="62">
        <v>27822</v>
      </c>
      <c r="G707" s="62">
        <v>3020</v>
      </c>
      <c r="H707" s="62">
        <v>125.83</v>
      </c>
      <c r="I707" s="62">
        <v>13911</v>
      </c>
      <c r="J707" s="62">
        <v>25874.46</v>
      </c>
      <c r="K707" s="62">
        <v>0</v>
      </c>
      <c r="L707" s="63"/>
      <c r="M707" s="63"/>
      <c r="N707" s="63"/>
      <c r="O707" s="63"/>
      <c r="P707" s="63"/>
      <c r="Q707" s="63"/>
      <c r="R707" s="63"/>
      <c r="S707" s="63"/>
      <c r="T707" s="63"/>
      <c r="U707" s="62">
        <v>1965</v>
      </c>
      <c r="V707" s="62">
        <v>4052</v>
      </c>
      <c r="W707" s="62">
        <v>168.83</v>
      </c>
      <c r="X707" s="62">
        <v>982</v>
      </c>
      <c r="Y707" s="62">
        <v>43984.56</v>
      </c>
      <c r="Z707" s="62">
        <v>29800</v>
      </c>
      <c r="AA707" s="62">
        <v>869</v>
      </c>
      <c r="AB707" s="62">
        <v>36.21</v>
      </c>
      <c r="AC707" s="62">
        <v>14900</v>
      </c>
    </row>
    <row r="708" spans="1:29" x14ac:dyDescent="0.25">
      <c r="A708" s="61" t="s">
        <v>319</v>
      </c>
      <c r="B708" s="61" t="s">
        <v>320</v>
      </c>
      <c r="C708" s="62">
        <v>2005</v>
      </c>
      <c r="D708" s="61" t="s">
        <v>78</v>
      </c>
      <c r="E708" s="62">
        <v>72</v>
      </c>
      <c r="F708" s="62">
        <v>802542</v>
      </c>
      <c r="G708" s="62">
        <v>99872</v>
      </c>
      <c r="H708" s="62">
        <v>115.59</v>
      </c>
      <c r="I708" s="62">
        <v>11146.42</v>
      </c>
      <c r="J708" s="62">
        <v>746364.06</v>
      </c>
      <c r="K708" s="62">
        <v>0</v>
      </c>
      <c r="L708" s="63"/>
      <c r="M708" s="63"/>
      <c r="N708" s="63"/>
      <c r="O708" s="63"/>
      <c r="P708" s="63"/>
      <c r="Q708" s="63"/>
      <c r="R708" s="63"/>
      <c r="S708" s="63"/>
      <c r="T708" s="63"/>
      <c r="U708" s="63"/>
      <c r="V708" s="63"/>
      <c r="W708" s="63"/>
      <c r="X708" s="63"/>
      <c r="Y708" s="63"/>
      <c r="Z708" s="62">
        <v>2897.4</v>
      </c>
      <c r="AA708" s="62">
        <v>9111</v>
      </c>
      <c r="AB708" s="62">
        <v>10.55</v>
      </c>
      <c r="AC708" s="62">
        <v>40.24</v>
      </c>
    </row>
    <row r="709" spans="1:29" ht="30" x14ac:dyDescent="0.25">
      <c r="A709" s="61" t="s">
        <v>180</v>
      </c>
      <c r="B709" s="61" t="s">
        <v>181</v>
      </c>
      <c r="C709" s="62">
        <v>2004</v>
      </c>
      <c r="D709" s="61" t="s">
        <v>86</v>
      </c>
      <c r="E709" s="62">
        <v>75</v>
      </c>
      <c r="F709" s="62">
        <v>605</v>
      </c>
      <c r="G709" s="62">
        <v>77</v>
      </c>
      <c r="H709" s="62">
        <v>0.09</v>
      </c>
      <c r="I709" s="62">
        <v>8.07</v>
      </c>
      <c r="J709" s="62">
        <v>562.65</v>
      </c>
      <c r="K709" s="62">
        <v>0</v>
      </c>
      <c r="L709" s="63"/>
      <c r="M709" s="63"/>
      <c r="N709" s="63"/>
      <c r="O709" s="63"/>
      <c r="P709" s="63"/>
      <c r="Q709" s="63"/>
      <c r="R709" s="63"/>
      <c r="S709" s="63"/>
      <c r="T709" s="63"/>
      <c r="U709" s="63"/>
      <c r="V709" s="63"/>
      <c r="W709" s="63"/>
      <c r="X709" s="63"/>
      <c r="Y709" s="63"/>
      <c r="Z709" s="62">
        <v>1.1599999999999999</v>
      </c>
      <c r="AA709" s="62">
        <v>9100</v>
      </c>
      <c r="AB709" s="62">
        <v>10.11</v>
      </c>
      <c r="AC709" s="62">
        <v>0.02</v>
      </c>
    </row>
    <row r="710" spans="1:29" x14ac:dyDescent="0.25">
      <c r="A710" s="61" t="s">
        <v>102</v>
      </c>
      <c r="B710" s="61" t="s">
        <v>103</v>
      </c>
      <c r="C710" s="62">
        <v>2018</v>
      </c>
      <c r="D710" s="61" t="s">
        <v>511</v>
      </c>
      <c r="E710" s="62">
        <v>18</v>
      </c>
      <c r="F710" s="63"/>
      <c r="G710" s="63"/>
      <c r="H710" s="63"/>
      <c r="I710" s="63"/>
      <c r="J710" s="63"/>
      <c r="K710" s="62">
        <v>0</v>
      </c>
      <c r="L710" s="63"/>
      <c r="M710" s="63"/>
      <c r="N710" s="63"/>
      <c r="O710" s="63"/>
      <c r="P710" s="63"/>
      <c r="Q710" s="63"/>
      <c r="R710" s="63"/>
      <c r="S710" s="63"/>
      <c r="T710" s="63"/>
      <c r="U710" s="63"/>
      <c r="V710" s="63"/>
      <c r="W710" s="63"/>
      <c r="X710" s="63"/>
      <c r="Y710" s="63"/>
      <c r="Z710" s="62">
        <v>0</v>
      </c>
      <c r="AA710" s="63"/>
      <c r="AB710" s="63"/>
      <c r="AC710" s="62">
        <v>0</v>
      </c>
    </row>
    <row r="711" spans="1:29" x14ac:dyDescent="0.25">
      <c r="A711" s="61" t="s">
        <v>442</v>
      </c>
      <c r="B711" s="61" t="s">
        <v>443</v>
      </c>
      <c r="C711" s="62">
        <v>2011</v>
      </c>
      <c r="D711" s="61" t="s">
        <v>78</v>
      </c>
      <c r="E711" s="62">
        <v>40</v>
      </c>
      <c r="F711" s="62">
        <v>0</v>
      </c>
      <c r="G711" s="62">
        <v>0</v>
      </c>
      <c r="H711" s="62">
        <v>0</v>
      </c>
      <c r="I711" s="62">
        <v>0</v>
      </c>
      <c r="J711" s="62">
        <v>0</v>
      </c>
      <c r="K711" s="62">
        <v>0</v>
      </c>
      <c r="L711" s="63"/>
      <c r="M711" s="63"/>
      <c r="N711" s="63"/>
      <c r="O711" s="63"/>
      <c r="P711" s="63"/>
      <c r="Q711" s="63"/>
      <c r="R711" s="63"/>
      <c r="S711" s="63"/>
      <c r="T711" s="63"/>
      <c r="U711" s="63"/>
      <c r="V711" s="63"/>
      <c r="W711" s="63"/>
      <c r="X711" s="63"/>
      <c r="Y711" s="63"/>
      <c r="Z711" s="62">
        <v>0</v>
      </c>
      <c r="AA711" s="63"/>
      <c r="AB711" s="63"/>
      <c r="AC711" s="62">
        <v>0</v>
      </c>
    </row>
    <row r="712" spans="1:29" ht="45" x14ac:dyDescent="0.25">
      <c r="A712" s="61" t="s">
        <v>326</v>
      </c>
      <c r="B712" s="61" t="s">
        <v>327</v>
      </c>
      <c r="C712" s="62">
        <v>2010</v>
      </c>
      <c r="D712" s="61" t="s">
        <v>86</v>
      </c>
      <c r="E712" s="62">
        <v>20</v>
      </c>
      <c r="F712" s="63"/>
      <c r="G712" s="63"/>
      <c r="H712" s="63"/>
      <c r="I712" s="63"/>
      <c r="J712" s="63"/>
      <c r="K712" s="62">
        <v>0</v>
      </c>
      <c r="L712" s="63"/>
      <c r="M712" s="63"/>
      <c r="N712" s="63"/>
      <c r="O712" s="63"/>
      <c r="P712" s="63"/>
      <c r="Q712" s="63"/>
      <c r="R712" s="63"/>
      <c r="S712" s="63"/>
      <c r="T712" s="63"/>
      <c r="U712" s="63"/>
      <c r="V712" s="63"/>
      <c r="W712" s="63"/>
      <c r="X712" s="63"/>
      <c r="Y712" s="63"/>
      <c r="Z712" s="62">
        <v>79710.149999999994</v>
      </c>
      <c r="AA712" s="62">
        <v>13424</v>
      </c>
      <c r="AB712" s="62">
        <v>55.93</v>
      </c>
      <c r="AC712" s="62">
        <v>3985.51</v>
      </c>
    </row>
    <row r="713" spans="1:29" ht="30" x14ac:dyDescent="0.25">
      <c r="A713" s="61" t="s">
        <v>342</v>
      </c>
      <c r="B713" s="61" t="s">
        <v>343</v>
      </c>
      <c r="C713" s="62">
        <v>2011</v>
      </c>
      <c r="D713" s="61" t="s">
        <v>99</v>
      </c>
      <c r="E713" s="62">
        <v>10</v>
      </c>
      <c r="F713" s="62">
        <v>53708</v>
      </c>
      <c r="G713" s="62">
        <v>9042</v>
      </c>
      <c r="H713" s="62">
        <v>75.349999999999994</v>
      </c>
      <c r="I713" s="62">
        <v>5370.8</v>
      </c>
      <c r="J713" s="62">
        <v>49948.44</v>
      </c>
      <c r="K713" s="62">
        <v>0</v>
      </c>
      <c r="L713" s="63"/>
      <c r="M713" s="63"/>
      <c r="N713" s="63"/>
      <c r="O713" s="63"/>
      <c r="P713" s="62">
        <v>4763</v>
      </c>
      <c r="Q713" s="62">
        <v>11064</v>
      </c>
      <c r="R713" s="62">
        <v>92.2</v>
      </c>
      <c r="S713" s="62">
        <v>476</v>
      </c>
      <c r="T713" s="62">
        <v>60342.45</v>
      </c>
      <c r="U713" s="63"/>
      <c r="V713" s="63"/>
      <c r="W713" s="63"/>
      <c r="X713" s="63"/>
      <c r="Y713" s="63"/>
      <c r="Z713" s="62">
        <v>28960</v>
      </c>
      <c r="AA713" s="62">
        <v>228</v>
      </c>
      <c r="AB713" s="62">
        <v>1.9</v>
      </c>
      <c r="AC713" s="62">
        <v>2896</v>
      </c>
    </row>
    <row r="714" spans="1:29" ht="30" x14ac:dyDescent="0.25">
      <c r="A714" s="61" t="s">
        <v>151</v>
      </c>
      <c r="B714" s="61" t="s">
        <v>152</v>
      </c>
      <c r="C714" s="62">
        <v>2016</v>
      </c>
      <c r="D714" s="61" t="s">
        <v>78</v>
      </c>
      <c r="E714" s="62">
        <v>40</v>
      </c>
      <c r="F714" s="62">
        <v>343000</v>
      </c>
      <c r="G714" s="62">
        <v>59504</v>
      </c>
      <c r="H714" s="62">
        <v>123.97</v>
      </c>
      <c r="I714" s="62">
        <v>8575</v>
      </c>
      <c r="J714" s="62">
        <v>318990</v>
      </c>
      <c r="K714" s="62">
        <v>0</v>
      </c>
      <c r="L714" s="63"/>
      <c r="M714" s="63"/>
      <c r="N714" s="63"/>
      <c r="O714" s="63"/>
      <c r="P714" s="63"/>
      <c r="Q714" s="63"/>
      <c r="R714" s="63"/>
      <c r="S714" s="63"/>
      <c r="T714" s="63"/>
      <c r="U714" s="63"/>
      <c r="V714" s="63"/>
      <c r="W714" s="63"/>
      <c r="X714" s="63"/>
      <c r="Y714" s="63"/>
      <c r="Z714" s="62">
        <v>868.04</v>
      </c>
      <c r="AA714" s="62">
        <v>5340</v>
      </c>
      <c r="AB714" s="62">
        <v>11.13</v>
      </c>
      <c r="AC714" s="62">
        <v>21.7</v>
      </c>
    </row>
    <row r="715" spans="1:29" x14ac:dyDescent="0.25">
      <c r="A715" s="61" t="s">
        <v>338</v>
      </c>
      <c r="B715" s="61" t="s">
        <v>339</v>
      </c>
      <c r="C715" s="62">
        <v>2007</v>
      </c>
      <c r="D715" s="61" t="s">
        <v>78</v>
      </c>
      <c r="E715" s="62">
        <v>36</v>
      </c>
      <c r="F715" s="62">
        <v>84999</v>
      </c>
      <c r="G715" s="62">
        <v>16423</v>
      </c>
      <c r="H715" s="62">
        <v>38.020000000000003</v>
      </c>
      <c r="I715" s="62">
        <v>2361.08</v>
      </c>
      <c r="J715" s="62">
        <v>79049.070000000007</v>
      </c>
      <c r="K715" s="62">
        <v>31889.43</v>
      </c>
      <c r="L715" s="62">
        <v>48120</v>
      </c>
      <c r="M715" s="62">
        <v>111.39</v>
      </c>
      <c r="N715" s="62">
        <v>885.82</v>
      </c>
      <c r="O715" s="62">
        <v>384564.18</v>
      </c>
      <c r="P715" s="63"/>
      <c r="Q715" s="63"/>
      <c r="R715" s="63"/>
      <c r="S715" s="63"/>
      <c r="T715" s="63"/>
      <c r="U715" s="63"/>
      <c r="V715" s="63"/>
      <c r="W715" s="63"/>
      <c r="X715" s="63"/>
      <c r="Y715" s="63"/>
      <c r="Z715" s="62">
        <v>4063.89</v>
      </c>
      <c r="AA715" s="62">
        <v>40963</v>
      </c>
      <c r="AB715" s="62">
        <v>94.82</v>
      </c>
      <c r="AC715" s="62">
        <v>112.89</v>
      </c>
    </row>
    <row r="716" spans="1:29" ht="30" x14ac:dyDescent="0.25">
      <c r="A716" s="61" t="s">
        <v>117</v>
      </c>
      <c r="B716" s="61" t="s">
        <v>118</v>
      </c>
      <c r="C716" s="62">
        <v>2011</v>
      </c>
      <c r="D716" s="61" t="s">
        <v>468</v>
      </c>
      <c r="E716" s="62">
        <v>24</v>
      </c>
      <c r="F716" s="63"/>
      <c r="G716" s="63"/>
      <c r="H716" s="63"/>
      <c r="I716" s="63"/>
      <c r="J716" s="63"/>
      <c r="K716" s="62">
        <v>0</v>
      </c>
      <c r="L716" s="63"/>
      <c r="M716" s="63"/>
      <c r="N716" s="63"/>
      <c r="O716" s="63"/>
      <c r="P716" s="63"/>
      <c r="Q716" s="63"/>
      <c r="R716" s="63"/>
      <c r="S716" s="63"/>
      <c r="T716" s="63"/>
      <c r="U716" s="63"/>
      <c r="V716" s="63"/>
      <c r="W716" s="63"/>
      <c r="X716" s="63"/>
      <c r="Y716" s="63"/>
      <c r="Z716" s="62">
        <v>0</v>
      </c>
      <c r="AA716" s="63"/>
      <c r="AB716" s="63"/>
      <c r="AC716" s="62">
        <v>0</v>
      </c>
    </row>
    <row r="717" spans="1:29" ht="30" x14ac:dyDescent="0.25">
      <c r="A717" s="61" t="s">
        <v>233</v>
      </c>
      <c r="B717" s="61" t="s">
        <v>234</v>
      </c>
      <c r="C717" s="62">
        <v>2016</v>
      </c>
      <c r="D717" s="61" t="s">
        <v>72</v>
      </c>
      <c r="E717" s="62">
        <v>97</v>
      </c>
      <c r="F717" s="62">
        <v>856970</v>
      </c>
      <c r="G717" s="62">
        <v>145062</v>
      </c>
      <c r="H717" s="62">
        <v>124.62</v>
      </c>
      <c r="I717" s="62">
        <v>8834.74</v>
      </c>
      <c r="J717" s="62">
        <v>796982.1</v>
      </c>
      <c r="K717" s="62">
        <v>11444.23</v>
      </c>
      <c r="L717" s="62">
        <v>15967</v>
      </c>
      <c r="M717" s="62">
        <v>13.72</v>
      </c>
      <c r="N717" s="62">
        <v>117.98</v>
      </c>
      <c r="O717" s="62">
        <v>138009.39000000001</v>
      </c>
      <c r="P717" s="63"/>
      <c r="Q717" s="63"/>
      <c r="R717" s="63"/>
      <c r="S717" s="63"/>
      <c r="T717" s="63"/>
      <c r="U717" s="63"/>
      <c r="V717" s="63"/>
      <c r="W717" s="63"/>
      <c r="X717" s="63"/>
      <c r="Y717" s="63"/>
      <c r="Z717" s="62">
        <v>1267.29</v>
      </c>
      <c r="AA717" s="62">
        <v>52386</v>
      </c>
      <c r="AB717" s="62">
        <v>45.01</v>
      </c>
      <c r="AC717" s="62">
        <v>13.06</v>
      </c>
    </row>
    <row r="718" spans="1:29" ht="30" x14ac:dyDescent="0.25">
      <c r="A718" s="61" t="s">
        <v>237</v>
      </c>
      <c r="B718" s="61" t="s">
        <v>238</v>
      </c>
      <c r="C718" s="62">
        <v>2014</v>
      </c>
      <c r="D718" s="61" t="s">
        <v>308</v>
      </c>
      <c r="E718" s="62">
        <v>50</v>
      </c>
      <c r="F718" s="62">
        <v>0</v>
      </c>
      <c r="G718" s="62">
        <v>26</v>
      </c>
      <c r="H718" s="62">
        <v>0.04</v>
      </c>
      <c r="I718" s="62">
        <v>0</v>
      </c>
      <c r="J718" s="62">
        <v>0</v>
      </c>
      <c r="K718" s="62">
        <v>0</v>
      </c>
      <c r="L718" s="62">
        <v>0</v>
      </c>
      <c r="M718" s="62">
        <v>0</v>
      </c>
      <c r="N718" s="62">
        <v>0</v>
      </c>
      <c r="O718" s="62">
        <v>0</v>
      </c>
      <c r="P718" s="63"/>
      <c r="Q718" s="63"/>
      <c r="R718" s="63"/>
      <c r="S718" s="63"/>
      <c r="T718" s="63"/>
      <c r="U718" s="63"/>
      <c r="V718" s="63"/>
      <c r="W718" s="63"/>
      <c r="X718" s="63"/>
      <c r="Y718" s="63"/>
      <c r="Z718" s="62">
        <v>0</v>
      </c>
      <c r="AA718" s="62">
        <v>0</v>
      </c>
      <c r="AB718" s="62">
        <v>0</v>
      </c>
      <c r="AC718" s="62">
        <v>0</v>
      </c>
    </row>
    <row r="719" spans="1:29" x14ac:dyDescent="0.25">
      <c r="A719" s="61" t="s">
        <v>469</v>
      </c>
      <c r="B719" s="61" t="s">
        <v>470</v>
      </c>
      <c r="C719" s="62">
        <v>2004</v>
      </c>
      <c r="D719" s="61" t="s">
        <v>99</v>
      </c>
      <c r="E719" s="62">
        <v>54</v>
      </c>
      <c r="F719" s="62">
        <v>271440</v>
      </c>
      <c r="G719" s="62">
        <v>26935</v>
      </c>
      <c r="H719" s="62">
        <v>41.57</v>
      </c>
      <c r="I719" s="62">
        <v>5026.67</v>
      </c>
      <c r="J719" s="62">
        <v>252439.2</v>
      </c>
      <c r="K719" s="62">
        <v>27768.19</v>
      </c>
      <c r="L719" s="62">
        <v>34986</v>
      </c>
      <c r="M719" s="62">
        <v>53.99</v>
      </c>
      <c r="N719" s="63"/>
      <c r="O719" s="63"/>
      <c r="P719" s="63"/>
      <c r="Q719" s="63"/>
      <c r="R719" s="63"/>
      <c r="S719" s="63"/>
      <c r="T719" s="63"/>
      <c r="U719" s="63"/>
      <c r="V719" s="63"/>
      <c r="W719" s="63"/>
      <c r="X719" s="63"/>
      <c r="Y719" s="63"/>
      <c r="Z719" s="62">
        <v>3335.55</v>
      </c>
      <c r="AA719" s="62">
        <v>20355</v>
      </c>
      <c r="AB719" s="62">
        <v>31.41</v>
      </c>
      <c r="AC719" s="62">
        <v>61.77</v>
      </c>
    </row>
    <row r="720" spans="1:29" x14ac:dyDescent="0.25">
      <c r="A720" s="61" t="s">
        <v>512</v>
      </c>
      <c r="B720" s="61" t="s">
        <v>513</v>
      </c>
      <c r="C720" s="62">
        <v>2018</v>
      </c>
      <c r="D720" s="61" t="s">
        <v>78</v>
      </c>
      <c r="E720" s="62">
        <v>40</v>
      </c>
      <c r="F720" s="62">
        <v>270000</v>
      </c>
      <c r="G720" s="62">
        <v>42765</v>
      </c>
      <c r="H720" s="62">
        <v>89.09</v>
      </c>
      <c r="I720" s="62">
        <v>6750</v>
      </c>
      <c r="J720" s="62">
        <v>251100</v>
      </c>
      <c r="K720" s="62">
        <v>0</v>
      </c>
      <c r="L720" s="63"/>
      <c r="M720" s="63"/>
      <c r="N720" s="63"/>
      <c r="O720" s="63"/>
      <c r="P720" s="63"/>
      <c r="Q720" s="63"/>
      <c r="R720" s="63"/>
      <c r="S720" s="63"/>
      <c r="T720" s="63"/>
      <c r="U720" s="63"/>
      <c r="V720" s="63"/>
      <c r="W720" s="63"/>
      <c r="X720" s="63"/>
      <c r="Y720" s="63"/>
      <c r="Z720" s="62">
        <v>771.34</v>
      </c>
      <c r="AA720" s="62">
        <v>3936</v>
      </c>
      <c r="AB720" s="62">
        <v>8.1999999999999993</v>
      </c>
      <c r="AC720" s="62">
        <v>19.28</v>
      </c>
    </row>
    <row r="721" spans="1:29" ht="30" x14ac:dyDescent="0.25">
      <c r="A721" s="61" t="s">
        <v>171</v>
      </c>
      <c r="B721" s="61" t="s">
        <v>172</v>
      </c>
      <c r="C721" s="62">
        <v>2009</v>
      </c>
      <c r="D721" s="61" t="s">
        <v>78</v>
      </c>
      <c r="E721" s="62">
        <v>136</v>
      </c>
      <c r="F721" s="62">
        <v>409600</v>
      </c>
      <c r="G721" s="62">
        <v>76658</v>
      </c>
      <c r="H721" s="62">
        <v>46.97</v>
      </c>
      <c r="I721" s="62">
        <v>3011.76</v>
      </c>
      <c r="J721" s="62">
        <v>380928</v>
      </c>
      <c r="K721" s="62">
        <v>73405.429999999993</v>
      </c>
      <c r="L721" s="62">
        <v>111871</v>
      </c>
      <c r="M721" s="62">
        <v>68.55</v>
      </c>
      <c r="N721" s="63"/>
      <c r="O721" s="63"/>
      <c r="P721" s="63"/>
      <c r="Q721" s="63"/>
      <c r="R721" s="63"/>
      <c r="S721" s="63"/>
      <c r="T721" s="63"/>
      <c r="U721" s="63"/>
      <c r="V721" s="63"/>
      <c r="W721" s="63"/>
      <c r="X721" s="63"/>
      <c r="Y721" s="63"/>
      <c r="Z721" s="62">
        <v>5498</v>
      </c>
      <c r="AA721" s="62">
        <v>25707</v>
      </c>
      <c r="AB721" s="62">
        <v>15.75</v>
      </c>
      <c r="AC721" s="62">
        <v>40.43</v>
      </c>
    </row>
    <row r="722" spans="1:29" x14ac:dyDescent="0.25">
      <c r="A722" s="61" t="s">
        <v>130</v>
      </c>
      <c r="B722" s="61" t="s">
        <v>131</v>
      </c>
      <c r="C722" s="62">
        <v>2013</v>
      </c>
      <c r="D722" s="61" t="s">
        <v>313</v>
      </c>
      <c r="E722" s="62">
        <v>29</v>
      </c>
      <c r="F722" s="62">
        <v>137670</v>
      </c>
      <c r="G722" s="62">
        <v>19326</v>
      </c>
      <c r="H722" s="62">
        <v>55.53</v>
      </c>
      <c r="I722" s="62">
        <v>4747.24</v>
      </c>
      <c r="J722" s="62">
        <v>128033.1</v>
      </c>
      <c r="K722" s="62">
        <v>6984.48</v>
      </c>
      <c r="L722" s="62">
        <v>10686</v>
      </c>
      <c r="M722" s="62">
        <v>30.71</v>
      </c>
      <c r="N722" s="62">
        <v>240.84</v>
      </c>
      <c r="O722" s="62">
        <v>84227.95</v>
      </c>
      <c r="P722" s="63"/>
      <c r="Q722" s="63"/>
      <c r="R722" s="63"/>
      <c r="S722" s="63"/>
      <c r="T722" s="63"/>
      <c r="U722" s="63"/>
      <c r="V722" s="63"/>
      <c r="W722" s="63"/>
      <c r="X722" s="63"/>
      <c r="Y722" s="63"/>
      <c r="Z722" s="62">
        <v>9225</v>
      </c>
      <c r="AA722" s="62">
        <v>2018</v>
      </c>
      <c r="AB722" s="62">
        <v>5.8</v>
      </c>
      <c r="AC722" s="62">
        <v>318.10000000000002</v>
      </c>
    </row>
    <row r="723" spans="1:29" ht="30" x14ac:dyDescent="0.25">
      <c r="A723" s="61" t="s">
        <v>115</v>
      </c>
      <c r="B723" s="61" t="s">
        <v>116</v>
      </c>
      <c r="C723" s="62">
        <v>2003</v>
      </c>
      <c r="D723" s="61" t="s">
        <v>78</v>
      </c>
      <c r="E723" s="62">
        <v>29</v>
      </c>
      <c r="F723" s="62">
        <v>10292</v>
      </c>
      <c r="G723" s="62">
        <v>1711</v>
      </c>
      <c r="H723" s="62">
        <v>4.92</v>
      </c>
      <c r="I723" s="62">
        <v>354.9</v>
      </c>
      <c r="J723" s="62">
        <v>9571.56</v>
      </c>
      <c r="K723" s="62">
        <v>0</v>
      </c>
      <c r="L723" s="63"/>
      <c r="M723" s="63"/>
      <c r="N723" s="63"/>
      <c r="O723" s="63"/>
      <c r="P723" s="63"/>
      <c r="Q723" s="63"/>
      <c r="R723" s="63"/>
      <c r="S723" s="63"/>
      <c r="T723" s="63"/>
      <c r="U723" s="62">
        <v>6600</v>
      </c>
      <c r="V723" s="62">
        <v>7395</v>
      </c>
      <c r="W723" s="62">
        <v>21.25</v>
      </c>
      <c r="X723" s="62">
        <v>227</v>
      </c>
      <c r="Y723" s="62">
        <v>147734.39999999999</v>
      </c>
      <c r="Z723" s="62">
        <v>37000</v>
      </c>
      <c r="AA723" s="62">
        <v>3330</v>
      </c>
      <c r="AB723" s="62">
        <v>9.57</v>
      </c>
      <c r="AC723" s="62">
        <v>1275.8599999999999</v>
      </c>
    </row>
    <row r="724" spans="1:29" ht="30" x14ac:dyDescent="0.25">
      <c r="A724" s="61" t="s">
        <v>415</v>
      </c>
      <c r="B724" s="61" t="s">
        <v>416</v>
      </c>
      <c r="C724" s="62">
        <v>2010</v>
      </c>
      <c r="D724" s="61" t="s">
        <v>89</v>
      </c>
      <c r="E724" s="62">
        <v>69</v>
      </c>
      <c r="F724" s="62">
        <v>785450</v>
      </c>
      <c r="G724" s="62">
        <v>96001</v>
      </c>
      <c r="H724" s="62">
        <v>115.94</v>
      </c>
      <c r="I724" s="62">
        <v>11383.33</v>
      </c>
      <c r="J724" s="62">
        <v>730468.5</v>
      </c>
      <c r="K724" s="62">
        <v>0</v>
      </c>
      <c r="L724" s="63"/>
      <c r="M724" s="63"/>
      <c r="N724" s="63"/>
      <c r="O724" s="63"/>
      <c r="P724" s="63"/>
      <c r="Q724" s="63"/>
      <c r="R724" s="63"/>
      <c r="S724" s="63"/>
      <c r="T724" s="63"/>
      <c r="U724" s="63"/>
      <c r="V724" s="63"/>
      <c r="W724" s="63"/>
      <c r="X724" s="63"/>
      <c r="Y724" s="63"/>
      <c r="Z724" s="62">
        <v>204.53</v>
      </c>
      <c r="AA724" s="62">
        <v>22505</v>
      </c>
      <c r="AB724" s="62">
        <v>27.18</v>
      </c>
      <c r="AC724" s="62">
        <v>2.96</v>
      </c>
    </row>
    <row r="725" spans="1:29" x14ac:dyDescent="0.25">
      <c r="A725" s="61" t="s">
        <v>399</v>
      </c>
      <c r="B725" s="61" t="s">
        <v>400</v>
      </c>
      <c r="C725" s="62">
        <v>2016</v>
      </c>
      <c r="D725" s="61" t="s">
        <v>75</v>
      </c>
      <c r="E725" s="62">
        <v>6</v>
      </c>
      <c r="F725" s="63"/>
      <c r="G725" s="63"/>
      <c r="H725" s="63"/>
      <c r="I725" s="63"/>
      <c r="J725" s="63"/>
      <c r="K725" s="62">
        <v>0</v>
      </c>
      <c r="L725" s="63"/>
      <c r="M725" s="63"/>
      <c r="N725" s="63"/>
      <c r="O725" s="63"/>
      <c r="P725" s="63"/>
      <c r="Q725" s="63"/>
      <c r="R725" s="63"/>
      <c r="S725" s="63"/>
      <c r="T725" s="63"/>
      <c r="U725" s="63"/>
      <c r="V725" s="63"/>
      <c r="W725" s="63"/>
      <c r="X725" s="63"/>
      <c r="Y725" s="63"/>
      <c r="Z725" s="62">
        <v>0</v>
      </c>
      <c r="AA725" s="63"/>
      <c r="AB725" s="63"/>
      <c r="AC725" s="62">
        <v>0</v>
      </c>
    </row>
    <row r="726" spans="1:29" x14ac:dyDescent="0.25">
      <c r="A726" s="61" t="s">
        <v>279</v>
      </c>
      <c r="B726" s="61" t="s">
        <v>280</v>
      </c>
      <c r="C726" s="62">
        <v>2017</v>
      </c>
      <c r="D726" s="61" t="s">
        <v>86</v>
      </c>
      <c r="E726" s="62">
        <v>22</v>
      </c>
      <c r="F726" s="62">
        <v>6756</v>
      </c>
      <c r="G726" s="62">
        <v>2053</v>
      </c>
      <c r="H726" s="62">
        <v>7.78</v>
      </c>
      <c r="I726" s="62">
        <v>307.08999999999997</v>
      </c>
      <c r="J726" s="62">
        <v>6283.08</v>
      </c>
      <c r="K726" s="62">
        <v>161.97999999999999</v>
      </c>
      <c r="L726" s="62">
        <v>419</v>
      </c>
      <c r="M726" s="62">
        <v>1.59</v>
      </c>
      <c r="N726" s="62">
        <v>7.36</v>
      </c>
      <c r="O726" s="62">
        <v>1953.35</v>
      </c>
      <c r="P726" s="63"/>
      <c r="Q726" s="63"/>
      <c r="R726" s="63"/>
      <c r="S726" s="63"/>
      <c r="T726" s="63"/>
      <c r="U726" s="63"/>
      <c r="V726" s="63"/>
      <c r="W726" s="63"/>
      <c r="X726" s="63"/>
      <c r="Y726" s="63"/>
      <c r="Z726" s="62">
        <v>160441</v>
      </c>
      <c r="AA726" s="62">
        <v>26527</v>
      </c>
      <c r="AB726" s="62">
        <v>100.48</v>
      </c>
      <c r="AC726" s="62">
        <v>7292.77</v>
      </c>
    </row>
    <row r="727" spans="1:29" x14ac:dyDescent="0.25">
      <c r="A727" s="61" t="s">
        <v>70</v>
      </c>
      <c r="B727" s="61" t="s">
        <v>71</v>
      </c>
      <c r="C727" s="62">
        <v>2009</v>
      </c>
      <c r="D727" s="61" t="s">
        <v>99</v>
      </c>
      <c r="E727" s="62">
        <v>152</v>
      </c>
      <c r="F727" s="62">
        <v>430506</v>
      </c>
      <c r="G727" s="62">
        <v>66077</v>
      </c>
      <c r="H727" s="62">
        <v>36.229999999999997</v>
      </c>
      <c r="I727" s="62">
        <v>2832.28</v>
      </c>
      <c r="J727" s="62">
        <v>400370.58</v>
      </c>
      <c r="K727" s="62">
        <v>99235</v>
      </c>
      <c r="L727" s="62">
        <v>116815</v>
      </c>
      <c r="M727" s="62">
        <v>64.040000000000006</v>
      </c>
      <c r="N727" s="62">
        <v>652.86</v>
      </c>
      <c r="O727" s="62">
        <v>1196704.6399999999</v>
      </c>
      <c r="P727" s="63"/>
      <c r="Q727" s="63"/>
      <c r="R727" s="63"/>
      <c r="S727" s="63"/>
      <c r="T727" s="63"/>
      <c r="U727" s="63"/>
      <c r="V727" s="63"/>
      <c r="W727" s="63"/>
      <c r="X727" s="63"/>
      <c r="Y727" s="63"/>
      <c r="Z727" s="62">
        <v>12292</v>
      </c>
      <c r="AA727" s="62">
        <v>49717</v>
      </c>
      <c r="AB727" s="62">
        <v>27.26</v>
      </c>
      <c r="AC727" s="62">
        <v>80.87</v>
      </c>
    </row>
    <row r="728" spans="1:29" ht="30" x14ac:dyDescent="0.25">
      <c r="A728" s="61" t="s">
        <v>255</v>
      </c>
      <c r="B728" s="61" t="s">
        <v>256</v>
      </c>
      <c r="C728" s="62">
        <v>2008</v>
      </c>
      <c r="D728" s="61" t="s">
        <v>226</v>
      </c>
      <c r="E728" s="62">
        <v>120</v>
      </c>
      <c r="F728" s="62">
        <v>1375080</v>
      </c>
      <c r="G728" s="62">
        <v>227847</v>
      </c>
      <c r="H728" s="62">
        <v>158.22999999999999</v>
      </c>
      <c r="I728" s="62">
        <v>11459</v>
      </c>
      <c r="J728" s="62">
        <v>1278824.3999999999</v>
      </c>
      <c r="K728" s="62">
        <v>0</v>
      </c>
      <c r="L728" s="63"/>
      <c r="M728" s="63"/>
      <c r="N728" s="63"/>
      <c r="O728" s="63"/>
      <c r="P728" s="63"/>
      <c r="Q728" s="63"/>
      <c r="R728" s="63"/>
      <c r="S728" s="63"/>
      <c r="T728" s="63"/>
      <c r="U728" s="63"/>
      <c r="V728" s="63"/>
      <c r="W728" s="63"/>
      <c r="X728" s="63"/>
      <c r="Y728" s="63"/>
      <c r="Z728" s="62">
        <v>3651</v>
      </c>
      <c r="AA728" s="62">
        <v>37941</v>
      </c>
      <c r="AB728" s="62">
        <v>26.35</v>
      </c>
      <c r="AC728" s="62">
        <v>30.43</v>
      </c>
    </row>
    <row r="729" spans="1:29" ht="45" x14ac:dyDescent="0.25">
      <c r="A729" s="61" t="s">
        <v>214</v>
      </c>
      <c r="B729" s="61" t="s">
        <v>215</v>
      </c>
      <c r="C729" s="62">
        <v>2003</v>
      </c>
      <c r="D729" s="61" t="s">
        <v>89</v>
      </c>
      <c r="E729" s="62">
        <v>100</v>
      </c>
      <c r="F729" s="62">
        <v>189328</v>
      </c>
      <c r="G729" s="62">
        <v>20986</v>
      </c>
      <c r="H729" s="62">
        <v>17.489999999999998</v>
      </c>
      <c r="I729" s="62">
        <v>1893.28</v>
      </c>
      <c r="J729" s="62">
        <v>176075.04</v>
      </c>
      <c r="K729" s="62">
        <v>18258</v>
      </c>
      <c r="L729" s="62">
        <v>15831</v>
      </c>
      <c r="M729" s="62">
        <v>13.19</v>
      </c>
      <c r="N729" s="62">
        <v>182.58</v>
      </c>
      <c r="O729" s="62">
        <v>220178.72</v>
      </c>
      <c r="P729" s="63"/>
      <c r="Q729" s="63"/>
      <c r="R729" s="63"/>
      <c r="S729" s="63"/>
      <c r="T729" s="63"/>
      <c r="U729" s="63"/>
      <c r="V729" s="63"/>
      <c r="W729" s="63"/>
      <c r="X729" s="63"/>
      <c r="Y729" s="63"/>
      <c r="Z729" s="62">
        <v>4053</v>
      </c>
      <c r="AA729" s="62">
        <v>10935</v>
      </c>
      <c r="AB729" s="62">
        <v>9.11</v>
      </c>
      <c r="AC729" s="62">
        <v>40.53</v>
      </c>
    </row>
    <row r="730" spans="1:29" ht="30" x14ac:dyDescent="0.25">
      <c r="A730" s="61" t="s">
        <v>216</v>
      </c>
      <c r="B730" s="61" t="s">
        <v>217</v>
      </c>
      <c r="C730" s="62">
        <v>2017</v>
      </c>
      <c r="D730" s="61" t="s">
        <v>78</v>
      </c>
      <c r="E730" s="62">
        <v>60</v>
      </c>
      <c r="F730" s="62">
        <v>0</v>
      </c>
      <c r="G730" s="62">
        <v>0</v>
      </c>
      <c r="H730" s="62">
        <v>0</v>
      </c>
      <c r="I730" s="62">
        <v>0</v>
      </c>
      <c r="J730" s="62">
        <v>0</v>
      </c>
      <c r="K730" s="62">
        <v>0</v>
      </c>
      <c r="L730" s="62">
        <v>0</v>
      </c>
      <c r="M730" s="62">
        <v>0</v>
      </c>
      <c r="N730" s="63"/>
      <c r="O730" s="63"/>
      <c r="P730" s="63"/>
      <c r="Q730" s="63"/>
      <c r="R730" s="63"/>
      <c r="S730" s="63"/>
      <c r="T730" s="63"/>
      <c r="U730" s="63"/>
      <c r="V730" s="63"/>
      <c r="W730" s="63"/>
      <c r="X730" s="63"/>
      <c r="Y730" s="63"/>
      <c r="Z730" s="62">
        <v>0</v>
      </c>
      <c r="AA730" s="62">
        <v>0</v>
      </c>
      <c r="AB730" s="62">
        <v>0</v>
      </c>
      <c r="AC730" s="62">
        <v>0</v>
      </c>
    </row>
    <row r="731" spans="1:29" ht="30" x14ac:dyDescent="0.25">
      <c r="A731" s="61" t="s">
        <v>239</v>
      </c>
      <c r="B731" s="61" t="s">
        <v>240</v>
      </c>
      <c r="C731" s="62">
        <v>2010</v>
      </c>
      <c r="D731" s="61" t="s">
        <v>438</v>
      </c>
      <c r="E731" s="62">
        <v>8</v>
      </c>
      <c r="F731" s="63"/>
      <c r="G731" s="63"/>
      <c r="H731" s="63"/>
      <c r="I731" s="63"/>
      <c r="J731" s="63"/>
      <c r="K731" s="62">
        <v>0</v>
      </c>
      <c r="L731" s="63"/>
      <c r="M731" s="63"/>
      <c r="N731" s="63"/>
      <c r="O731" s="63"/>
      <c r="P731" s="63"/>
      <c r="Q731" s="63"/>
      <c r="R731" s="63"/>
      <c r="S731" s="63"/>
      <c r="T731" s="63"/>
      <c r="U731" s="63"/>
      <c r="V731" s="63"/>
      <c r="W731" s="63"/>
      <c r="X731" s="63"/>
      <c r="Y731" s="63"/>
      <c r="Z731" s="62">
        <v>0</v>
      </c>
      <c r="AA731" s="63"/>
      <c r="AB731" s="63"/>
      <c r="AC731" s="62">
        <v>0</v>
      </c>
    </row>
    <row r="732" spans="1:29" x14ac:dyDescent="0.25">
      <c r="A732" s="61" t="s">
        <v>466</v>
      </c>
      <c r="B732" s="61" t="s">
        <v>467</v>
      </c>
      <c r="C732" s="62">
        <v>2007</v>
      </c>
      <c r="D732" s="61" t="s">
        <v>75</v>
      </c>
      <c r="E732" s="62">
        <v>6</v>
      </c>
      <c r="F732" s="62">
        <v>125600</v>
      </c>
      <c r="G732" s="62">
        <v>19922</v>
      </c>
      <c r="H732" s="62">
        <v>276.69</v>
      </c>
      <c r="I732" s="62">
        <v>20933.330000000002</v>
      </c>
      <c r="J732" s="62">
        <v>116808</v>
      </c>
      <c r="K732" s="62">
        <v>0</v>
      </c>
      <c r="L732" s="63"/>
      <c r="M732" s="63"/>
      <c r="N732" s="63"/>
      <c r="O732" s="63"/>
      <c r="P732" s="63"/>
      <c r="Q732" s="63"/>
      <c r="R732" s="63"/>
      <c r="S732" s="63"/>
      <c r="T732" s="63"/>
      <c r="U732" s="63"/>
      <c r="V732" s="63"/>
      <c r="W732" s="63"/>
      <c r="X732" s="63"/>
      <c r="Y732" s="63"/>
      <c r="Z732" s="62">
        <v>30.08</v>
      </c>
      <c r="AA732" s="62">
        <v>702</v>
      </c>
      <c r="AB732" s="62">
        <v>9.75</v>
      </c>
      <c r="AC732" s="62">
        <v>5.01</v>
      </c>
    </row>
    <row r="733" spans="1:29" ht="30" x14ac:dyDescent="0.25">
      <c r="A733" s="61" t="s">
        <v>182</v>
      </c>
      <c r="B733" s="61" t="s">
        <v>183</v>
      </c>
      <c r="C733" s="62">
        <v>2018</v>
      </c>
      <c r="D733" s="61" t="s">
        <v>94</v>
      </c>
      <c r="E733" s="62">
        <v>8</v>
      </c>
      <c r="F733" s="63"/>
      <c r="G733" s="63"/>
      <c r="H733" s="63"/>
      <c r="I733" s="63"/>
      <c r="J733" s="63"/>
      <c r="K733" s="62">
        <v>0</v>
      </c>
      <c r="L733" s="63"/>
      <c r="M733" s="63"/>
      <c r="N733" s="63"/>
      <c r="O733" s="63"/>
      <c r="P733" s="63"/>
      <c r="Q733" s="63"/>
      <c r="R733" s="63"/>
      <c r="S733" s="63"/>
      <c r="T733" s="63"/>
      <c r="U733" s="63"/>
      <c r="V733" s="63"/>
      <c r="W733" s="63"/>
      <c r="X733" s="63"/>
      <c r="Y733" s="63"/>
      <c r="Z733" s="62">
        <v>48967</v>
      </c>
      <c r="AA733" s="62">
        <v>7054</v>
      </c>
      <c r="AB733" s="62">
        <v>73.48</v>
      </c>
      <c r="AC733" s="62">
        <v>6120.88</v>
      </c>
    </row>
    <row r="734" spans="1:29" ht="30" x14ac:dyDescent="0.25">
      <c r="A734" s="61" t="s">
        <v>92</v>
      </c>
      <c r="B734" s="61" t="s">
        <v>93</v>
      </c>
      <c r="C734" s="62">
        <v>2010</v>
      </c>
      <c r="D734" s="61" t="s">
        <v>83</v>
      </c>
      <c r="E734" s="62">
        <v>6</v>
      </c>
      <c r="F734" s="63"/>
      <c r="G734" s="63"/>
      <c r="H734" s="63"/>
      <c r="I734" s="63"/>
      <c r="J734" s="63"/>
      <c r="K734" s="62">
        <v>0</v>
      </c>
      <c r="L734" s="63"/>
      <c r="M734" s="63"/>
      <c r="N734" s="63"/>
      <c r="O734" s="63"/>
      <c r="P734" s="63"/>
      <c r="Q734" s="63"/>
      <c r="R734" s="63"/>
      <c r="S734" s="63"/>
      <c r="T734" s="63"/>
      <c r="U734" s="63"/>
      <c r="V734" s="63"/>
      <c r="W734" s="63"/>
      <c r="X734" s="63"/>
      <c r="Y734" s="63"/>
      <c r="Z734" s="62">
        <v>0</v>
      </c>
      <c r="AA734" s="63"/>
      <c r="AB734" s="63"/>
      <c r="AC734" s="62">
        <v>0</v>
      </c>
    </row>
    <row r="735" spans="1:29" x14ac:dyDescent="0.25">
      <c r="A735" s="61" t="s">
        <v>514</v>
      </c>
      <c r="B735" s="61" t="s">
        <v>515</v>
      </c>
      <c r="C735" s="62">
        <v>2016</v>
      </c>
      <c r="D735" s="61" t="s">
        <v>94</v>
      </c>
      <c r="E735" s="62">
        <v>8</v>
      </c>
      <c r="F735" s="63"/>
      <c r="G735" s="63"/>
      <c r="H735" s="63"/>
      <c r="I735" s="63"/>
      <c r="J735" s="63"/>
      <c r="K735" s="62">
        <v>0</v>
      </c>
      <c r="L735" s="63"/>
      <c r="M735" s="63"/>
      <c r="N735" s="63"/>
      <c r="O735" s="63"/>
      <c r="P735" s="63"/>
      <c r="Q735" s="63"/>
      <c r="R735" s="63"/>
      <c r="S735" s="63"/>
      <c r="T735" s="63"/>
      <c r="U735" s="63"/>
      <c r="V735" s="63"/>
      <c r="W735" s="63"/>
      <c r="X735" s="63"/>
      <c r="Y735" s="63"/>
      <c r="Z735" s="62">
        <v>91.21</v>
      </c>
      <c r="AA735" s="62">
        <v>12406</v>
      </c>
      <c r="AB735" s="62">
        <v>129.22999999999999</v>
      </c>
      <c r="AC735" s="62">
        <v>11.4</v>
      </c>
    </row>
    <row r="736" spans="1:29" x14ac:dyDescent="0.25">
      <c r="A736" s="61" t="s">
        <v>212</v>
      </c>
      <c r="B736" s="61" t="s">
        <v>213</v>
      </c>
      <c r="C736" s="62">
        <v>2012</v>
      </c>
      <c r="D736" s="61" t="s">
        <v>94</v>
      </c>
      <c r="E736" s="62">
        <v>8</v>
      </c>
      <c r="F736" s="62">
        <v>1912</v>
      </c>
      <c r="G736" s="62">
        <v>298</v>
      </c>
      <c r="H736" s="62">
        <v>3.1</v>
      </c>
      <c r="I736" s="62">
        <v>239</v>
      </c>
      <c r="J736" s="62">
        <v>1778.16</v>
      </c>
      <c r="K736" s="62">
        <v>382.15</v>
      </c>
      <c r="L736" s="62">
        <v>638</v>
      </c>
      <c r="M736" s="62">
        <v>6.65</v>
      </c>
      <c r="N736" s="62">
        <v>47.77</v>
      </c>
      <c r="O736" s="62">
        <v>4608.5</v>
      </c>
      <c r="P736" s="63"/>
      <c r="Q736" s="63"/>
      <c r="R736" s="63"/>
      <c r="S736" s="63"/>
      <c r="T736" s="63"/>
      <c r="U736" s="63"/>
      <c r="V736" s="63"/>
      <c r="W736" s="63"/>
      <c r="X736" s="63"/>
      <c r="Y736" s="63"/>
      <c r="Z736" s="62">
        <v>49600</v>
      </c>
      <c r="AA736" s="62">
        <v>5456</v>
      </c>
      <c r="AB736" s="62">
        <v>56.83</v>
      </c>
      <c r="AC736" s="62">
        <v>6200</v>
      </c>
    </row>
    <row r="737" spans="1:29" x14ac:dyDescent="0.25">
      <c r="A737" s="61" t="s">
        <v>208</v>
      </c>
      <c r="B737" s="61" t="s">
        <v>209</v>
      </c>
      <c r="C737" s="62">
        <v>2009</v>
      </c>
      <c r="D737" s="61" t="s">
        <v>94</v>
      </c>
      <c r="E737" s="62">
        <v>10</v>
      </c>
      <c r="F737" s="62">
        <v>1558</v>
      </c>
      <c r="G737" s="62">
        <v>280</v>
      </c>
      <c r="H737" s="62">
        <v>2.33</v>
      </c>
      <c r="I737" s="62">
        <v>155.80000000000001</v>
      </c>
      <c r="J737" s="62">
        <v>1448.94</v>
      </c>
      <c r="K737" s="62">
        <v>605</v>
      </c>
      <c r="L737" s="62">
        <v>983</v>
      </c>
      <c r="M737" s="62">
        <v>8.19</v>
      </c>
      <c r="N737" s="63"/>
      <c r="O737" s="63"/>
      <c r="P737" s="63"/>
      <c r="Q737" s="63"/>
      <c r="R737" s="63"/>
      <c r="S737" s="63"/>
      <c r="T737" s="63"/>
      <c r="U737" s="63"/>
      <c r="V737" s="63"/>
      <c r="W737" s="63"/>
      <c r="X737" s="63"/>
      <c r="Y737" s="63"/>
      <c r="Z737" s="62">
        <v>306</v>
      </c>
      <c r="AA737" s="62">
        <v>1742</v>
      </c>
      <c r="AB737" s="62">
        <v>14.52</v>
      </c>
      <c r="AC737" s="62">
        <v>30.6</v>
      </c>
    </row>
    <row r="738" spans="1:29" ht="45" x14ac:dyDescent="0.25">
      <c r="A738" s="61" t="s">
        <v>214</v>
      </c>
      <c r="B738" s="61" t="s">
        <v>215</v>
      </c>
      <c r="C738" s="62">
        <v>2013</v>
      </c>
      <c r="D738" s="61" t="s">
        <v>175</v>
      </c>
      <c r="E738" s="62">
        <v>4</v>
      </c>
      <c r="F738" s="63"/>
      <c r="G738" s="63"/>
      <c r="H738" s="63"/>
      <c r="I738" s="63"/>
      <c r="J738" s="63"/>
      <c r="K738" s="62">
        <v>0</v>
      </c>
      <c r="L738" s="63"/>
      <c r="M738" s="63"/>
      <c r="N738" s="63"/>
      <c r="O738" s="63"/>
      <c r="P738" s="63"/>
      <c r="Q738" s="63"/>
      <c r="R738" s="63"/>
      <c r="S738" s="63"/>
      <c r="T738" s="63"/>
      <c r="U738" s="63"/>
      <c r="V738" s="63"/>
      <c r="W738" s="63"/>
      <c r="X738" s="63"/>
      <c r="Y738" s="63"/>
      <c r="Z738" s="62">
        <v>0</v>
      </c>
      <c r="AA738" s="63"/>
      <c r="AB738" s="63"/>
      <c r="AC738" s="62">
        <v>0</v>
      </c>
    </row>
    <row r="739" spans="1:29" ht="30" x14ac:dyDescent="0.25">
      <c r="A739" s="61" t="s">
        <v>231</v>
      </c>
      <c r="B739" s="61" t="s">
        <v>232</v>
      </c>
      <c r="C739" s="62">
        <v>2004</v>
      </c>
      <c r="D739" s="61" t="s">
        <v>313</v>
      </c>
      <c r="E739" s="62">
        <v>40</v>
      </c>
      <c r="F739" s="62">
        <v>290970</v>
      </c>
      <c r="G739" s="62">
        <v>21474</v>
      </c>
      <c r="H739" s="62">
        <v>44.74</v>
      </c>
      <c r="I739" s="62">
        <v>7274.25</v>
      </c>
      <c r="J739" s="62">
        <v>270602.09999999998</v>
      </c>
      <c r="K739" s="62">
        <v>0</v>
      </c>
      <c r="L739" s="63"/>
      <c r="M739" s="63"/>
      <c r="N739" s="63"/>
      <c r="O739" s="63"/>
      <c r="P739" s="63"/>
      <c r="Q739" s="63"/>
      <c r="R739" s="63"/>
      <c r="S739" s="63"/>
      <c r="T739" s="63"/>
      <c r="U739" s="63"/>
      <c r="V739" s="63"/>
      <c r="W739" s="63"/>
      <c r="X739" s="63"/>
      <c r="Y739" s="63"/>
      <c r="Z739" s="62">
        <v>152782.59</v>
      </c>
      <c r="AA739" s="62">
        <v>8659</v>
      </c>
      <c r="AB739" s="62">
        <v>18.04</v>
      </c>
      <c r="AC739" s="62">
        <v>3819.56</v>
      </c>
    </row>
    <row r="740" spans="1:29" ht="30" x14ac:dyDescent="0.25">
      <c r="A740" s="61" t="s">
        <v>247</v>
      </c>
      <c r="B740" s="61" t="s">
        <v>248</v>
      </c>
      <c r="C740" s="62">
        <v>2017</v>
      </c>
      <c r="D740" s="61" t="s">
        <v>86</v>
      </c>
      <c r="E740" s="62">
        <v>31</v>
      </c>
      <c r="F740" s="62">
        <v>208</v>
      </c>
      <c r="G740" s="62">
        <v>239</v>
      </c>
      <c r="H740" s="62">
        <v>0.64</v>
      </c>
      <c r="I740" s="62">
        <v>6.71</v>
      </c>
      <c r="J740" s="62">
        <v>193.44</v>
      </c>
      <c r="K740" s="62">
        <v>11.64</v>
      </c>
      <c r="L740" s="62">
        <v>38</v>
      </c>
      <c r="M740" s="62">
        <v>0.1</v>
      </c>
      <c r="N740" s="62">
        <v>0.38</v>
      </c>
      <c r="O740" s="62">
        <v>140.36000000000001</v>
      </c>
      <c r="P740" s="63"/>
      <c r="Q740" s="63"/>
      <c r="R740" s="63"/>
      <c r="S740" s="63"/>
      <c r="T740" s="63"/>
      <c r="U740" s="63"/>
      <c r="V740" s="63"/>
      <c r="W740" s="63"/>
      <c r="X740" s="63"/>
      <c r="Y740" s="63"/>
      <c r="Z740" s="62">
        <v>185300</v>
      </c>
      <c r="AA740" s="62">
        <v>14273</v>
      </c>
      <c r="AB740" s="62">
        <v>38.369999999999997</v>
      </c>
      <c r="AC740" s="62">
        <v>5977.42</v>
      </c>
    </row>
    <row r="741" spans="1:29" x14ac:dyDescent="0.25">
      <c r="A741" s="61" t="s">
        <v>260</v>
      </c>
      <c r="B741" s="61" t="s">
        <v>261</v>
      </c>
      <c r="C741" s="62">
        <v>2005</v>
      </c>
      <c r="D741" s="61" t="s">
        <v>72</v>
      </c>
      <c r="E741" s="62">
        <v>50</v>
      </c>
      <c r="F741" s="62">
        <v>27205</v>
      </c>
      <c r="G741" s="62">
        <v>3988</v>
      </c>
      <c r="H741" s="62">
        <v>6.65</v>
      </c>
      <c r="I741" s="62">
        <v>544.1</v>
      </c>
      <c r="J741" s="62">
        <v>25300.65</v>
      </c>
      <c r="K741" s="62">
        <v>30824.32</v>
      </c>
      <c r="L741" s="62">
        <v>39085</v>
      </c>
      <c r="M741" s="62">
        <v>65.14</v>
      </c>
      <c r="N741" s="62">
        <v>616.49</v>
      </c>
      <c r="O741" s="62">
        <v>371719.75</v>
      </c>
      <c r="P741" s="63"/>
      <c r="Q741" s="63"/>
      <c r="R741" s="63"/>
      <c r="S741" s="63"/>
      <c r="T741" s="63"/>
      <c r="U741" s="63"/>
      <c r="V741" s="63"/>
      <c r="W741" s="63"/>
      <c r="X741" s="63"/>
      <c r="Y741" s="63"/>
      <c r="Z741" s="62">
        <v>3277</v>
      </c>
      <c r="AA741" s="62">
        <v>21136</v>
      </c>
      <c r="AB741" s="62">
        <v>35.229999999999997</v>
      </c>
      <c r="AC741" s="62">
        <v>65.540000000000006</v>
      </c>
    </row>
    <row r="742" spans="1:29" ht="30" x14ac:dyDescent="0.25">
      <c r="A742" s="61" t="s">
        <v>516</v>
      </c>
      <c r="B742" s="61" t="s">
        <v>517</v>
      </c>
      <c r="C742" s="62">
        <v>2014</v>
      </c>
      <c r="D742" s="61" t="s">
        <v>78</v>
      </c>
      <c r="E742" s="62">
        <v>40</v>
      </c>
      <c r="F742" s="62">
        <v>359100</v>
      </c>
      <c r="G742" s="62">
        <v>51144</v>
      </c>
      <c r="H742" s="62">
        <v>106.55</v>
      </c>
      <c r="I742" s="62">
        <v>8977.5</v>
      </c>
      <c r="J742" s="62">
        <v>333963</v>
      </c>
      <c r="K742" s="62">
        <v>0</v>
      </c>
      <c r="L742" s="63"/>
      <c r="M742" s="63"/>
      <c r="N742" s="63"/>
      <c r="O742" s="63"/>
      <c r="P742" s="63"/>
      <c r="Q742" s="63"/>
      <c r="R742" s="63"/>
      <c r="S742" s="63"/>
      <c r="T742" s="63"/>
      <c r="U742" s="63"/>
      <c r="V742" s="63"/>
      <c r="W742" s="63"/>
      <c r="X742" s="63"/>
      <c r="Y742" s="63"/>
      <c r="Z742" s="62">
        <v>0</v>
      </c>
      <c r="AA742" s="63"/>
      <c r="AB742" s="63"/>
      <c r="AC742" s="62">
        <v>0</v>
      </c>
    </row>
    <row r="743" spans="1:29" ht="30" x14ac:dyDescent="0.25">
      <c r="A743" s="61" t="s">
        <v>237</v>
      </c>
      <c r="B743" s="61" t="s">
        <v>238</v>
      </c>
      <c r="C743" s="62">
        <v>2004</v>
      </c>
      <c r="D743" s="61" t="s">
        <v>150</v>
      </c>
      <c r="E743" s="62">
        <v>10</v>
      </c>
      <c r="F743" s="63"/>
      <c r="G743" s="63"/>
      <c r="H743" s="63"/>
      <c r="I743" s="63"/>
      <c r="J743" s="63"/>
      <c r="K743" s="62">
        <v>6165.86</v>
      </c>
      <c r="L743" s="62">
        <v>14768</v>
      </c>
      <c r="M743" s="62">
        <v>123.07</v>
      </c>
      <c r="N743" s="62">
        <v>616.59</v>
      </c>
      <c r="O743" s="62">
        <v>74355.94</v>
      </c>
      <c r="P743" s="63"/>
      <c r="Q743" s="63"/>
      <c r="R743" s="63"/>
      <c r="S743" s="63"/>
      <c r="T743" s="63"/>
      <c r="U743" s="63"/>
      <c r="V743" s="63"/>
      <c r="W743" s="63"/>
      <c r="X743" s="63"/>
      <c r="Y743" s="63"/>
      <c r="Z743" s="62">
        <v>813</v>
      </c>
      <c r="AA743" s="62">
        <v>2555</v>
      </c>
      <c r="AB743" s="62">
        <v>21.29</v>
      </c>
      <c r="AC743" s="62">
        <v>81.3</v>
      </c>
    </row>
    <row r="744" spans="1:29" x14ac:dyDescent="0.25">
      <c r="A744" s="61" t="s">
        <v>253</v>
      </c>
      <c r="B744" s="61" t="s">
        <v>254</v>
      </c>
      <c r="C744" s="62">
        <v>2011</v>
      </c>
      <c r="D744" s="61" t="s">
        <v>89</v>
      </c>
      <c r="E744" s="62">
        <v>55</v>
      </c>
      <c r="F744" s="62">
        <v>218000</v>
      </c>
      <c r="G744" s="62">
        <v>24915</v>
      </c>
      <c r="H744" s="62">
        <v>37.75</v>
      </c>
      <c r="I744" s="62">
        <v>3963.64</v>
      </c>
      <c r="J744" s="62">
        <v>202740</v>
      </c>
      <c r="K744" s="62">
        <v>27188.17</v>
      </c>
      <c r="L744" s="62">
        <v>33475</v>
      </c>
      <c r="M744" s="62">
        <v>50.72</v>
      </c>
      <c r="N744" s="62">
        <v>494.33</v>
      </c>
      <c r="O744" s="62">
        <v>327870.26</v>
      </c>
      <c r="P744" s="63"/>
      <c r="Q744" s="63"/>
      <c r="R744" s="63"/>
      <c r="S744" s="63"/>
      <c r="T744" s="63"/>
      <c r="U744" s="63"/>
      <c r="V744" s="63"/>
      <c r="W744" s="63"/>
      <c r="X744" s="63"/>
      <c r="Y744" s="63"/>
      <c r="Z744" s="62">
        <v>169260</v>
      </c>
      <c r="AA744" s="62">
        <v>9407</v>
      </c>
      <c r="AB744" s="62">
        <v>14.25</v>
      </c>
      <c r="AC744" s="62">
        <v>3077.45</v>
      </c>
    </row>
    <row r="745" spans="1:29" ht="30" x14ac:dyDescent="0.25">
      <c r="A745" s="61" t="s">
        <v>138</v>
      </c>
      <c r="B745" s="61" t="s">
        <v>139</v>
      </c>
      <c r="C745" s="62">
        <v>2004</v>
      </c>
      <c r="D745" s="61" t="s">
        <v>78</v>
      </c>
      <c r="E745" s="62">
        <v>40</v>
      </c>
      <c r="F745" s="62">
        <v>101304</v>
      </c>
      <c r="G745" s="62">
        <v>12167</v>
      </c>
      <c r="H745" s="62">
        <v>25.35</v>
      </c>
      <c r="I745" s="62">
        <v>2532.6</v>
      </c>
      <c r="J745" s="62">
        <v>94212.72</v>
      </c>
      <c r="K745" s="62">
        <v>0</v>
      </c>
      <c r="L745" s="63"/>
      <c r="M745" s="63"/>
      <c r="N745" s="63"/>
      <c r="O745" s="63"/>
      <c r="P745" s="63"/>
      <c r="Q745" s="63"/>
      <c r="R745" s="63"/>
      <c r="S745" s="63"/>
      <c r="T745" s="63"/>
      <c r="U745" s="63"/>
      <c r="V745" s="63"/>
      <c r="W745" s="63"/>
      <c r="X745" s="63"/>
      <c r="Y745" s="63"/>
      <c r="Z745" s="62">
        <v>72000</v>
      </c>
      <c r="AA745" s="62">
        <v>4505</v>
      </c>
      <c r="AB745" s="62">
        <v>9.39</v>
      </c>
      <c r="AC745" s="62">
        <v>1800</v>
      </c>
    </row>
    <row r="746" spans="1:29" ht="30" x14ac:dyDescent="0.25">
      <c r="A746" s="61" t="s">
        <v>363</v>
      </c>
      <c r="B746" s="61" t="s">
        <v>364</v>
      </c>
      <c r="C746" s="62">
        <v>2005</v>
      </c>
      <c r="D746" s="61" t="s">
        <v>99</v>
      </c>
      <c r="E746" s="62">
        <v>60</v>
      </c>
      <c r="F746" s="62">
        <v>263775</v>
      </c>
      <c r="G746" s="62">
        <v>282141770</v>
      </c>
      <c r="H746" s="62">
        <v>391863.57</v>
      </c>
      <c r="I746" s="62">
        <v>4396.25</v>
      </c>
      <c r="J746" s="62">
        <v>245310.75</v>
      </c>
      <c r="K746" s="62">
        <v>8490.7900000000009</v>
      </c>
      <c r="L746" s="62">
        <v>32554</v>
      </c>
      <c r="M746" s="62">
        <v>45.21</v>
      </c>
      <c r="N746" s="62">
        <v>141.51</v>
      </c>
      <c r="O746" s="62">
        <v>102392.93</v>
      </c>
      <c r="P746" s="63"/>
      <c r="Q746" s="63"/>
      <c r="R746" s="63"/>
      <c r="S746" s="63"/>
      <c r="T746" s="63"/>
      <c r="U746" s="63"/>
      <c r="V746" s="63"/>
      <c r="W746" s="63"/>
      <c r="X746" s="63"/>
      <c r="Y746" s="63"/>
      <c r="Z746" s="62">
        <v>1160.02</v>
      </c>
      <c r="AA746" s="62">
        <v>9049</v>
      </c>
      <c r="AB746" s="62">
        <v>12.57</v>
      </c>
      <c r="AC746" s="62">
        <v>19.329999999999998</v>
      </c>
    </row>
    <row r="747" spans="1:29" ht="30" x14ac:dyDescent="0.25">
      <c r="A747" s="61" t="s">
        <v>482</v>
      </c>
      <c r="B747" s="61" t="s">
        <v>483</v>
      </c>
      <c r="C747" s="62">
        <v>2006</v>
      </c>
      <c r="D747" s="61" t="s">
        <v>75</v>
      </c>
      <c r="E747" s="62">
        <v>12</v>
      </c>
      <c r="F747" s="62">
        <v>0</v>
      </c>
      <c r="G747" s="62">
        <v>0</v>
      </c>
      <c r="H747" s="62">
        <v>0</v>
      </c>
      <c r="I747" s="62">
        <v>0</v>
      </c>
      <c r="J747" s="62">
        <v>0</v>
      </c>
      <c r="K747" s="62">
        <v>0</v>
      </c>
      <c r="L747" s="63"/>
      <c r="M747" s="63"/>
      <c r="N747" s="63"/>
      <c r="O747" s="63"/>
      <c r="P747" s="63"/>
      <c r="Q747" s="63"/>
      <c r="R747" s="63"/>
      <c r="S747" s="63"/>
      <c r="T747" s="63"/>
      <c r="U747" s="63"/>
      <c r="V747" s="63"/>
      <c r="W747" s="63"/>
      <c r="X747" s="63"/>
      <c r="Y747" s="63"/>
      <c r="Z747" s="62">
        <v>1252</v>
      </c>
      <c r="AA747" s="62">
        <v>5355</v>
      </c>
      <c r="AB747" s="62">
        <v>37.19</v>
      </c>
      <c r="AC747" s="62">
        <v>104.33</v>
      </c>
    </row>
    <row r="748" spans="1:29" ht="30" x14ac:dyDescent="0.25">
      <c r="A748" s="61" t="s">
        <v>100</v>
      </c>
      <c r="B748" s="61" t="s">
        <v>101</v>
      </c>
      <c r="C748" s="62">
        <v>2016</v>
      </c>
      <c r="D748" s="61" t="s">
        <v>75</v>
      </c>
      <c r="E748" s="62">
        <v>10</v>
      </c>
      <c r="F748" s="62">
        <v>1897</v>
      </c>
      <c r="G748" s="62">
        <v>564</v>
      </c>
      <c r="H748" s="62">
        <v>4.7</v>
      </c>
      <c r="I748" s="62">
        <v>189.7</v>
      </c>
      <c r="J748" s="62">
        <v>1764.21</v>
      </c>
      <c r="K748" s="62">
        <v>0</v>
      </c>
      <c r="L748" s="63"/>
      <c r="M748" s="63"/>
      <c r="N748" s="63"/>
      <c r="O748" s="63"/>
      <c r="P748" s="63"/>
      <c r="Q748" s="63"/>
      <c r="R748" s="63"/>
      <c r="S748" s="63"/>
      <c r="T748" s="63"/>
      <c r="U748" s="63"/>
      <c r="V748" s="63"/>
      <c r="W748" s="63"/>
      <c r="X748" s="63"/>
      <c r="Y748" s="63"/>
      <c r="Z748" s="62">
        <v>63100</v>
      </c>
      <c r="AA748" s="62">
        <v>5704</v>
      </c>
      <c r="AB748" s="62">
        <v>47.53</v>
      </c>
      <c r="AC748" s="62">
        <v>6310</v>
      </c>
    </row>
    <row r="749" spans="1:29" ht="45" x14ac:dyDescent="0.25">
      <c r="A749" s="61" t="s">
        <v>518</v>
      </c>
      <c r="B749" s="61" t="s">
        <v>519</v>
      </c>
      <c r="C749" s="62">
        <v>2014</v>
      </c>
      <c r="D749" s="61" t="s">
        <v>78</v>
      </c>
      <c r="E749" s="62">
        <v>64</v>
      </c>
      <c r="F749" s="62">
        <v>164531</v>
      </c>
      <c r="G749" s="62">
        <v>22905</v>
      </c>
      <c r="H749" s="62">
        <v>29.82</v>
      </c>
      <c r="I749" s="62">
        <v>2570.8000000000002</v>
      </c>
      <c r="J749" s="62">
        <v>153013.82999999999</v>
      </c>
      <c r="K749" s="62">
        <v>20271.580000000002</v>
      </c>
      <c r="L749" s="62">
        <v>48053</v>
      </c>
      <c r="M749" s="62">
        <v>62.57</v>
      </c>
      <c r="N749" s="62">
        <v>316.74</v>
      </c>
      <c r="O749" s="62">
        <v>244461.08</v>
      </c>
      <c r="P749" s="63"/>
      <c r="Q749" s="63"/>
      <c r="R749" s="63"/>
      <c r="S749" s="63"/>
      <c r="T749" s="63"/>
      <c r="U749" s="63"/>
      <c r="V749" s="63"/>
      <c r="W749" s="63"/>
      <c r="X749" s="63"/>
      <c r="Y749" s="63"/>
      <c r="Z749" s="62">
        <v>1223.18</v>
      </c>
      <c r="AA749" s="62">
        <v>10534</v>
      </c>
      <c r="AB749" s="62">
        <v>13.72</v>
      </c>
      <c r="AC749" s="62">
        <v>19.11</v>
      </c>
    </row>
    <row r="750" spans="1:29" ht="30" x14ac:dyDescent="0.25">
      <c r="A750" s="61" t="s">
        <v>350</v>
      </c>
      <c r="B750" s="61" t="s">
        <v>351</v>
      </c>
      <c r="C750" s="62">
        <v>2003</v>
      </c>
      <c r="D750" s="61" t="s">
        <v>75</v>
      </c>
      <c r="E750" s="62">
        <v>7</v>
      </c>
      <c r="F750" s="62">
        <v>29928</v>
      </c>
      <c r="G750" s="62">
        <v>3414</v>
      </c>
      <c r="H750" s="62">
        <v>40.64</v>
      </c>
      <c r="I750" s="62">
        <v>4275.43</v>
      </c>
      <c r="J750" s="62">
        <v>27833.040000000001</v>
      </c>
      <c r="K750" s="62">
        <v>1759</v>
      </c>
      <c r="L750" s="62">
        <v>2336</v>
      </c>
      <c r="M750" s="62">
        <v>27.81</v>
      </c>
      <c r="N750" s="63"/>
      <c r="O750" s="63"/>
      <c r="P750" s="63"/>
      <c r="Q750" s="63"/>
      <c r="R750" s="63"/>
      <c r="S750" s="63"/>
      <c r="T750" s="63"/>
      <c r="U750" s="63"/>
      <c r="V750" s="63"/>
      <c r="W750" s="63"/>
      <c r="X750" s="63"/>
      <c r="Y750" s="63"/>
      <c r="Z750" s="62">
        <v>53000</v>
      </c>
      <c r="AA750" s="62">
        <v>3383</v>
      </c>
      <c r="AB750" s="62">
        <v>40.270000000000003</v>
      </c>
      <c r="AC750" s="62">
        <v>7571.43</v>
      </c>
    </row>
    <row r="751" spans="1:29" x14ac:dyDescent="0.25">
      <c r="A751" s="61" t="s">
        <v>475</v>
      </c>
      <c r="B751" s="61" t="s">
        <v>476</v>
      </c>
      <c r="C751" s="62">
        <v>2016</v>
      </c>
      <c r="D751" s="61" t="s">
        <v>75</v>
      </c>
      <c r="E751" s="62">
        <v>13</v>
      </c>
      <c r="F751" s="62">
        <v>1968</v>
      </c>
      <c r="G751" s="62">
        <v>418</v>
      </c>
      <c r="H751" s="62">
        <v>2.68</v>
      </c>
      <c r="I751" s="62">
        <v>151.38</v>
      </c>
      <c r="J751" s="62">
        <v>1830.24</v>
      </c>
      <c r="K751" s="62">
        <v>1335.6</v>
      </c>
      <c r="L751" s="62">
        <v>967</v>
      </c>
      <c r="M751" s="62">
        <v>6.2</v>
      </c>
      <c r="N751" s="62">
        <v>102.74</v>
      </c>
      <c r="O751" s="62">
        <v>16106.36</v>
      </c>
      <c r="P751" s="63"/>
      <c r="Q751" s="63"/>
      <c r="R751" s="63"/>
      <c r="S751" s="63"/>
      <c r="T751" s="63"/>
      <c r="U751" s="63"/>
      <c r="V751" s="63"/>
      <c r="W751" s="63"/>
      <c r="X751" s="63"/>
      <c r="Y751" s="63"/>
      <c r="Z751" s="62">
        <v>0</v>
      </c>
      <c r="AA751" s="62">
        <v>1648</v>
      </c>
      <c r="AB751" s="62">
        <v>10.56</v>
      </c>
      <c r="AC751" s="62">
        <v>0</v>
      </c>
    </row>
    <row r="752" spans="1:29" x14ac:dyDescent="0.25">
      <c r="A752" s="61" t="s">
        <v>144</v>
      </c>
      <c r="B752" s="61" t="s">
        <v>145</v>
      </c>
      <c r="C752" s="62">
        <v>2005</v>
      </c>
      <c r="D752" s="61" t="s">
        <v>75</v>
      </c>
      <c r="E752" s="62">
        <v>4</v>
      </c>
      <c r="F752" s="62">
        <v>0</v>
      </c>
      <c r="G752" s="62">
        <v>0</v>
      </c>
      <c r="H752" s="62">
        <v>0</v>
      </c>
      <c r="I752" s="62">
        <v>0</v>
      </c>
      <c r="J752" s="62">
        <v>0</v>
      </c>
      <c r="K752" s="62">
        <v>0</v>
      </c>
      <c r="L752" s="62">
        <v>0</v>
      </c>
      <c r="M752" s="62">
        <v>0</v>
      </c>
      <c r="N752" s="62">
        <v>0</v>
      </c>
      <c r="O752" s="62">
        <v>0</v>
      </c>
      <c r="P752" s="63"/>
      <c r="Q752" s="63"/>
      <c r="R752" s="63"/>
      <c r="S752" s="63"/>
      <c r="T752" s="63"/>
      <c r="U752" s="63"/>
      <c r="V752" s="63"/>
      <c r="W752" s="63"/>
      <c r="X752" s="63"/>
      <c r="Y752" s="63"/>
      <c r="Z752" s="62">
        <v>288</v>
      </c>
      <c r="AA752" s="62">
        <v>2012</v>
      </c>
      <c r="AB752" s="62">
        <v>41.92</v>
      </c>
      <c r="AC752" s="62">
        <v>72</v>
      </c>
    </row>
    <row r="753" spans="1:29" x14ac:dyDescent="0.25">
      <c r="A753" s="61" t="s">
        <v>371</v>
      </c>
      <c r="B753" s="61" t="s">
        <v>372</v>
      </c>
      <c r="C753" s="62">
        <v>2018</v>
      </c>
      <c r="D753" s="61" t="s">
        <v>94</v>
      </c>
      <c r="E753" s="62">
        <v>12</v>
      </c>
      <c r="F753" s="63"/>
      <c r="G753" s="63"/>
      <c r="H753" s="63"/>
      <c r="I753" s="63"/>
      <c r="J753" s="63"/>
      <c r="K753" s="62">
        <v>0</v>
      </c>
      <c r="L753" s="63"/>
      <c r="M753" s="63"/>
      <c r="N753" s="63"/>
      <c r="O753" s="63"/>
      <c r="P753" s="63"/>
      <c r="Q753" s="63"/>
      <c r="R753" s="63"/>
      <c r="S753" s="63"/>
      <c r="T753" s="63"/>
      <c r="U753" s="63"/>
      <c r="V753" s="63"/>
      <c r="W753" s="63"/>
      <c r="X753" s="63"/>
      <c r="Y753" s="63"/>
      <c r="Z753" s="62">
        <v>0</v>
      </c>
      <c r="AA753" s="63"/>
      <c r="AB753" s="63"/>
      <c r="AC753" s="62">
        <v>0</v>
      </c>
    </row>
    <row r="754" spans="1:29" ht="30" x14ac:dyDescent="0.25">
      <c r="A754" s="61" t="s">
        <v>520</v>
      </c>
      <c r="B754" s="61" t="s">
        <v>521</v>
      </c>
      <c r="C754" s="62">
        <v>2005</v>
      </c>
      <c r="D754" s="61" t="s">
        <v>86</v>
      </c>
      <c r="E754" s="62">
        <v>10</v>
      </c>
      <c r="F754" s="63"/>
      <c r="G754" s="63"/>
      <c r="H754" s="63"/>
      <c r="I754" s="63"/>
      <c r="J754" s="63"/>
      <c r="K754" s="62">
        <v>0</v>
      </c>
      <c r="L754" s="63"/>
      <c r="M754" s="63"/>
      <c r="N754" s="63"/>
      <c r="O754" s="63"/>
      <c r="P754" s="63"/>
      <c r="Q754" s="63"/>
      <c r="R754" s="63"/>
      <c r="S754" s="63"/>
      <c r="T754" s="63"/>
      <c r="U754" s="63"/>
      <c r="V754" s="63"/>
      <c r="W754" s="63"/>
      <c r="X754" s="63"/>
      <c r="Y754" s="63"/>
      <c r="Z754" s="62">
        <v>113272</v>
      </c>
      <c r="AA754" s="62">
        <v>4265</v>
      </c>
      <c r="AB754" s="62">
        <v>35.54</v>
      </c>
      <c r="AC754" s="62">
        <v>11327.2</v>
      </c>
    </row>
    <row r="755" spans="1:29" x14ac:dyDescent="0.25">
      <c r="A755" s="61" t="s">
        <v>273</v>
      </c>
      <c r="B755" s="61" t="s">
        <v>274</v>
      </c>
      <c r="C755" s="62">
        <v>2013</v>
      </c>
      <c r="D755" s="61" t="s">
        <v>86</v>
      </c>
      <c r="E755" s="62">
        <v>25</v>
      </c>
      <c r="F755" s="62">
        <v>325</v>
      </c>
      <c r="G755" s="62">
        <v>73</v>
      </c>
      <c r="H755" s="62">
        <v>0.24</v>
      </c>
      <c r="I755" s="62">
        <v>13</v>
      </c>
      <c r="J755" s="62">
        <v>302.25</v>
      </c>
      <c r="K755" s="62">
        <v>0</v>
      </c>
      <c r="L755" s="63"/>
      <c r="M755" s="63"/>
      <c r="N755" s="63"/>
      <c r="O755" s="63"/>
      <c r="P755" s="63"/>
      <c r="Q755" s="63"/>
      <c r="R755" s="63"/>
      <c r="S755" s="63"/>
      <c r="T755" s="63"/>
      <c r="U755" s="62">
        <v>496</v>
      </c>
      <c r="V755" s="62">
        <v>1401</v>
      </c>
      <c r="W755" s="62">
        <v>4.67</v>
      </c>
      <c r="X755" s="62">
        <v>19</v>
      </c>
      <c r="Y755" s="62">
        <v>11102.46</v>
      </c>
      <c r="Z755" s="62">
        <v>1781.97</v>
      </c>
      <c r="AA755" s="62">
        <v>10415</v>
      </c>
      <c r="AB755" s="62">
        <v>34.72</v>
      </c>
      <c r="AC755" s="62">
        <v>71.28</v>
      </c>
    </row>
    <row r="756" spans="1:29" ht="30" x14ac:dyDescent="0.25">
      <c r="A756" s="61" t="s">
        <v>224</v>
      </c>
      <c r="B756" s="61" t="s">
        <v>225</v>
      </c>
      <c r="C756" s="62">
        <v>2008</v>
      </c>
      <c r="D756" s="61" t="s">
        <v>99</v>
      </c>
      <c r="E756" s="62">
        <v>5</v>
      </c>
      <c r="F756" s="63"/>
      <c r="G756" s="63"/>
      <c r="H756" s="63"/>
      <c r="I756" s="63"/>
      <c r="J756" s="63"/>
      <c r="K756" s="62">
        <v>0</v>
      </c>
      <c r="L756" s="63"/>
      <c r="M756" s="63"/>
      <c r="N756" s="63"/>
      <c r="O756" s="63"/>
      <c r="P756" s="63"/>
      <c r="Q756" s="63"/>
      <c r="R756" s="63"/>
      <c r="S756" s="63"/>
      <c r="T756" s="63"/>
      <c r="U756" s="63"/>
      <c r="V756" s="63"/>
      <c r="W756" s="63"/>
      <c r="X756" s="63"/>
      <c r="Y756" s="63"/>
      <c r="Z756" s="62">
        <v>0</v>
      </c>
      <c r="AA756" s="63"/>
      <c r="AB756" s="63"/>
      <c r="AC756" s="62">
        <v>0</v>
      </c>
    </row>
    <row r="757" spans="1:29" ht="30" x14ac:dyDescent="0.25">
      <c r="A757" s="61" t="s">
        <v>176</v>
      </c>
      <c r="B757" s="61" t="s">
        <v>177</v>
      </c>
      <c r="C757" s="62">
        <v>2016</v>
      </c>
      <c r="D757" s="61" t="s">
        <v>89</v>
      </c>
      <c r="E757" s="62">
        <v>116</v>
      </c>
      <c r="F757" s="62">
        <v>1188140</v>
      </c>
      <c r="G757" s="62">
        <v>124556</v>
      </c>
      <c r="H757" s="62">
        <v>89.48</v>
      </c>
      <c r="I757" s="62">
        <v>10242.59</v>
      </c>
      <c r="J757" s="62">
        <v>1104970.2</v>
      </c>
      <c r="K757" s="62">
        <v>691.56</v>
      </c>
      <c r="L757" s="62">
        <v>1855</v>
      </c>
      <c r="M757" s="62">
        <v>1.33</v>
      </c>
      <c r="N757" s="62">
        <v>5.96</v>
      </c>
      <c r="O757" s="62">
        <v>8339.75</v>
      </c>
      <c r="P757" s="63"/>
      <c r="Q757" s="63"/>
      <c r="R757" s="63"/>
      <c r="S757" s="63"/>
      <c r="T757" s="63"/>
      <c r="U757" s="63"/>
      <c r="V757" s="63"/>
      <c r="W757" s="63"/>
      <c r="X757" s="63"/>
      <c r="Y757" s="63"/>
      <c r="Z757" s="62">
        <v>2670</v>
      </c>
      <c r="AA757" s="62">
        <v>14765</v>
      </c>
      <c r="AB757" s="62">
        <v>10.61</v>
      </c>
      <c r="AC757" s="62">
        <v>23.02</v>
      </c>
    </row>
    <row r="758" spans="1:29" ht="30" x14ac:dyDescent="0.25">
      <c r="A758" s="61" t="s">
        <v>365</v>
      </c>
      <c r="B758" s="61" t="s">
        <v>366</v>
      </c>
      <c r="C758" s="62">
        <v>2010</v>
      </c>
      <c r="D758" s="61" t="s">
        <v>78</v>
      </c>
      <c r="E758" s="62">
        <v>100</v>
      </c>
      <c r="F758" s="62">
        <v>958320</v>
      </c>
      <c r="G758" s="62">
        <v>7334360</v>
      </c>
      <c r="H758" s="62">
        <v>6111.97</v>
      </c>
      <c r="I758" s="62">
        <v>9583.2000000000007</v>
      </c>
      <c r="J758" s="62">
        <v>891237.6</v>
      </c>
      <c r="K758" s="62">
        <v>17309.41</v>
      </c>
      <c r="L758" s="62">
        <v>1045680</v>
      </c>
      <c r="M758" s="62">
        <v>871.4</v>
      </c>
      <c r="N758" s="62">
        <v>173.09</v>
      </c>
      <c r="O758" s="62">
        <v>208739.35</v>
      </c>
      <c r="P758" s="63"/>
      <c r="Q758" s="63"/>
      <c r="R758" s="63"/>
      <c r="S758" s="63"/>
      <c r="T758" s="63"/>
      <c r="U758" s="63"/>
      <c r="V758" s="63"/>
      <c r="W758" s="63"/>
      <c r="X758" s="63"/>
      <c r="Y758" s="63"/>
      <c r="Z758" s="62">
        <v>317542</v>
      </c>
      <c r="AA758" s="62">
        <v>16061</v>
      </c>
      <c r="AB758" s="62">
        <v>13.38</v>
      </c>
      <c r="AC758" s="62">
        <v>3175.42</v>
      </c>
    </row>
    <row r="759" spans="1:29" ht="30" x14ac:dyDescent="0.25">
      <c r="A759" s="61" t="s">
        <v>480</v>
      </c>
      <c r="B759" s="61" t="s">
        <v>481</v>
      </c>
      <c r="C759" s="62">
        <v>2017</v>
      </c>
      <c r="D759" s="61" t="s">
        <v>78</v>
      </c>
      <c r="E759" s="62">
        <v>40</v>
      </c>
      <c r="F759" s="62">
        <v>341873</v>
      </c>
      <c r="G759" s="62">
        <v>59921</v>
      </c>
      <c r="H759" s="62">
        <v>124.84</v>
      </c>
      <c r="I759" s="62">
        <v>8546.83</v>
      </c>
      <c r="J759" s="62">
        <v>317941.89</v>
      </c>
      <c r="K759" s="62">
        <v>0</v>
      </c>
      <c r="L759" s="63"/>
      <c r="M759" s="63"/>
      <c r="N759" s="63"/>
      <c r="O759" s="63"/>
      <c r="P759" s="63"/>
      <c r="Q759" s="63"/>
      <c r="R759" s="63"/>
      <c r="S759" s="63"/>
      <c r="T759" s="63"/>
      <c r="U759" s="63"/>
      <c r="V759" s="63"/>
      <c r="W759" s="63"/>
      <c r="X759" s="63"/>
      <c r="Y759" s="63"/>
      <c r="Z759" s="62">
        <v>1431.59</v>
      </c>
      <c r="AA759" s="62">
        <v>26706</v>
      </c>
      <c r="AB759" s="62">
        <v>55.64</v>
      </c>
      <c r="AC759" s="62">
        <v>35.79</v>
      </c>
    </row>
    <row r="760" spans="1:29" ht="30" x14ac:dyDescent="0.25">
      <c r="A760" s="61" t="s">
        <v>237</v>
      </c>
      <c r="B760" s="61" t="s">
        <v>238</v>
      </c>
      <c r="C760" s="62">
        <v>2005</v>
      </c>
      <c r="D760" s="61" t="s">
        <v>89</v>
      </c>
      <c r="E760" s="62">
        <v>116</v>
      </c>
      <c r="F760" s="62">
        <v>426502</v>
      </c>
      <c r="G760" s="62">
        <v>824141</v>
      </c>
      <c r="H760" s="62">
        <v>592.05999999999995</v>
      </c>
      <c r="I760" s="62">
        <v>3676.74</v>
      </c>
      <c r="J760" s="62">
        <v>396646.86</v>
      </c>
      <c r="K760" s="62">
        <v>34385.06</v>
      </c>
      <c r="L760" s="62">
        <v>2261905</v>
      </c>
      <c r="M760" s="62">
        <v>1624.93</v>
      </c>
      <c r="N760" s="62">
        <v>296.42</v>
      </c>
      <c r="O760" s="62">
        <v>414659.79</v>
      </c>
      <c r="P760" s="63"/>
      <c r="Q760" s="63"/>
      <c r="R760" s="63"/>
      <c r="S760" s="63"/>
      <c r="T760" s="63"/>
      <c r="U760" s="63"/>
      <c r="V760" s="63"/>
      <c r="W760" s="63"/>
      <c r="X760" s="63"/>
      <c r="Y760" s="63"/>
      <c r="Z760" s="62">
        <v>264723</v>
      </c>
      <c r="AA760" s="62">
        <v>218317</v>
      </c>
      <c r="AB760" s="62">
        <v>156.84</v>
      </c>
      <c r="AC760" s="62">
        <v>2282.09</v>
      </c>
    </row>
    <row r="761" spans="1:29" x14ac:dyDescent="0.25">
      <c r="A761" s="61" t="s">
        <v>161</v>
      </c>
      <c r="B761" s="61" t="s">
        <v>162</v>
      </c>
      <c r="C761" s="62">
        <v>2010</v>
      </c>
      <c r="D761" s="61" t="s">
        <v>72</v>
      </c>
      <c r="E761" s="62">
        <v>10</v>
      </c>
      <c r="F761" s="62">
        <v>57781</v>
      </c>
      <c r="G761" s="62">
        <v>7268</v>
      </c>
      <c r="H761" s="62">
        <v>60.57</v>
      </c>
      <c r="I761" s="62">
        <v>5778.1</v>
      </c>
      <c r="J761" s="62">
        <v>53736.33</v>
      </c>
      <c r="K761" s="62">
        <v>0</v>
      </c>
      <c r="L761" s="62">
        <v>9470</v>
      </c>
      <c r="M761" s="62">
        <v>78.92</v>
      </c>
      <c r="N761" s="63"/>
      <c r="O761" s="63"/>
      <c r="P761" s="63"/>
      <c r="Q761" s="63"/>
      <c r="R761" s="63"/>
      <c r="S761" s="63"/>
      <c r="T761" s="63"/>
      <c r="U761" s="63"/>
      <c r="V761" s="63"/>
      <c r="W761" s="63"/>
      <c r="X761" s="63"/>
      <c r="Y761" s="63"/>
      <c r="Z761" s="62">
        <v>55009.36</v>
      </c>
      <c r="AA761" s="62">
        <v>8438</v>
      </c>
      <c r="AB761" s="62">
        <v>70.319999999999993</v>
      </c>
      <c r="AC761" s="62">
        <v>5500.94</v>
      </c>
    </row>
    <row r="762" spans="1:29" ht="30" x14ac:dyDescent="0.25">
      <c r="A762" s="61" t="s">
        <v>239</v>
      </c>
      <c r="B762" s="61" t="s">
        <v>240</v>
      </c>
      <c r="C762" s="62">
        <v>2017</v>
      </c>
      <c r="D762" s="61" t="s">
        <v>99</v>
      </c>
      <c r="E762" s="62">
        <v>40</v>
      </c>
      <c r="F762" s="62">
        <v>106890</v>
      </c>
      <c r="G762" s="62">
        <v>16054</v>
      </c>
      <c r="H762" s="62">
        <v>33.450000000000003</v>
      </c>
      <c r="I762" s="62">
        <v>2672.25</v>
      </c>
      <c r="J762" s="62">
        <v>99407.7</v>
      </c>
      <c r="K762" s="62">
        <v>0</v>
      </c>
      <c r="L762" s="62">
        <v>9879</v>
      </c>
      <c r="M762" s="62">
        <v>20.58</v>
      </c>
      <c r="N762" s="62">
        <v>0</v>
      </c>
      <c r="O762" s="62">
        <v>0</v>
      </c>
      <c r="P762" s="63"/>
      <c r="Q762" s="63"/>
      <c r="R762" s="63"/>
      <c r="S762" s="63"/>
      <c r="T762" s="63"/>
      <c r="U762" s="63"/>
      <c r="V762" s="63"/>
      <c r="W762" s="63"/>
      <c r="X762" s="63"/>
      <c r="Y762" s="63"/>
      <c r="Z762" s="62">
        <v>703.83</v>
      </c>
      <c r="AA762" s="62">
        <v>15039</v>
      </c>
      <c r="AB762" s="62">
        <v>31.33</v>
      </c>
      <c r="AC762" s="62">
        <v>17.600000000000001</v>
      </c>
    </row>
    <row r="763" spans="1:29" ht="30" x14ac:dyDescent="0.25">
      <c r="A763" s="61" t="s">
        <v>317</v>
      </c>
      <c r="B763" s="61" t="s">
        <v>318</v>
      </c>
      <c r="C763" s="62">
        <v>2015</v>
      </c>
      <c r="D763" s="61" t="s">
        <v>78</v>
      </c>
      <c r="E763" s="62">
        <v>56</v>
      </c>
      <c r="F763" s="62">
        <v>577760</v>
      </c>
      <c r="G763" s="62">
        <v>89786</v>
      </c>
      <c r="H763" s="62">
        <v>133.61000000000001</v>
      </c>
      <c r="I763" s="62">
        <v>10317.14</v>
      </c>
      <c r="J763" s="62">
        <v>537316.80000000005</v>
      </c>
      <c r="K763" s="62">
        <v>0</v>
      </c>
      <c r="L763" s="63"/>
      <c r="M763" s="63"/>
      <c r="N763" s="63"/>
      <c r="O763" s="63"/>
      <c r="P763" s="62">
        <v>47</v>
      </c>
      <c r="Q763" s="62">
        <v>294</v>
      </c>
      <c r="R763" s="62">
        <v>0.44</v>
      </c>
      <c r="S763" s="62">
        <v>0</v>
      </c>
      <c r="T763" s="62">
        <v>595.44000000000005</v>
      </c>
      <c r="U763" s="63"/>
      <c r="V763" s="63"/>
      <c r="W763" s="63"/>
      <c r="X763" s="63"/>
      <c r="Y763" s="63"/>
      <c r="Z763" s="62">
        <v>1059.33</v>
      </c>
      <c r="AA763" s="62">
        <v>3574</v>
      </c>
      <c r="AB763" s="62">
        <v>5.32</v>
      </c>
      <c r="AC763" s="62">
        <v>18.920000000000002</v>
      </c>
    </row>
    <row r="764" spans="1:29" x14ac:dyDescent="0.25">
      <c r="A764" s="61" t="s">
        <v>159</v>
      </c>
      <c r="B764" s="61" t="s">
        <v>160</v>
      </c>
      <c r="C764" s="62">
        <v>2007</v>
      </c>
      <c r="D764" s="61" t="s">
        <v>75</v>
      </c>
      <c r="E764" s="62">
        <v>16</v>
      </c>
      <c r="F764" s="62">
        <v>3499</v>
      </c>
      <c r="G764" s="62">
        <v>845</v>
      </c>
      <c r="H764" s="62">
        <v>4.4000000000000004</v>
      </c>
      <c r="I764" s="62">
        <v>218.69</v>
      </c>
      <c r="J764" s="62">
        <v>3254.07</v>
      </c>
      <c r="K764" s="62">
        <v>0</v>
      </c>
      <c r="L764" s="63"/>
      <c r="M764" s="63"/>
      <c r="N764" s="63"/>
      <c r="O764" s="63"/>
      <c r="P764" s="63"/>
      <c r="Q764" s="63"/>
      <c r="R764" s="63"/>
      <c r="S764" s="63"/>
      <c r="T764" s="63"/>
      <c r="U764" s="63"/>
      <c r="V764" s="63"/>
      <c r="W764" s="63"/>
      <c r="X764" s="63"/>
      <c r="Y764" s="63"/>
      <c r="Z764" s="62">
        <v>1734</v>
      </c>
      <c r="AA764" s="62">
        <v>9104</v>
      </c>
      <c r="AB764" s="62">
        <v>47.42</v>
      </c>
      <c r="AC764" s="62">
        <v>108.38</v>
      </c>
    </row>
    <row r="765" spans="1:29" x14ac:dyDescent="0.25">
      <c r="A765" s="61" t="s">
        <v>409</v>
      </c>
      <c r="B765" s="61" t="s">
        <v>410</v>
      </c>
      <c r="C765" s="62">
        <v>2008</v>
      </c>
      <c r="D765" s="61" t="s">
        <v>86</v>
      </c>
      <c r="E765" s="62">
        <v>16</v>
      </c>
      <c r="F765" s="62">
        <v>866279</v>
      </c>
      <c r="G765" s="62">
        <v>13969</v>
      </c>
      <c r="H765" s="62">
        <v>72.760000000000005</v>
      </c>
      <c r="I765" s="62">
        <v>54142.44</v>
      </c>
      <c r="J765" s="62">
        <v>805639.47</v>
      </c>
      <c r="K765" s="62">
        <v>0</v>
      </c>
      <c r="L765" s="63"/>
      <c r="M765" s="63"/>
      <c r="N765" s="63"/>
      <c r="O765" s="63"/>
      <c r="P765" s="63"/>
      <c r="Q765" s="63"/>
      <c r="R765" s="63"/>
      <c r="S765" s="63"/>
      <c r="T765" s="63"/>
      <c r="U765" s="62">
        <v>4277</v>
      </c>
      <c r="V765" s="62">
        <v>11422</v>
      </c>
      <c r="W765" s="62">
        <v>59.49</v>
      </c>
      <c r="X765" s="62">
        <v>267</v>
      </c>
      <c r="Y765" s="62">
        <v>95736.37</v>
      </c>
      <c r="Z765" s="62">
        <v>2124.5700000000002</v>
      </c>
      <c r="AA765" s="62">
        <v>8632</v>
      </c>
      <c r="AB765" s="62">
        <v>44.96</v>
      </c>
      <c r="AC765" s="62">
        <v>132.79</v>
      </c>
    </row>
    <row r="766" spans="1:29" x14ac:dyDescent="0.25">
      <c r="A766" s="61" t="s">
        <v>475</v>
      </c>
      <c r="B766" s="61" t="s">
        <v>476</v>
      </c>
      <c r="C766" s="62">
        <v>2012</v>
      </c>
      <c r="D766" s="61" t="s">
        <v>314</v>
      </c>
      <c r="E766" s="62">
        <v>34</v>
      </c>
      <c r="F766" s="62">
        <v>174877</v>
      </c>
      <c r="G766" s="62">
        <v>20080</v>
      </c>
      <c r="H766" s="62">
        <v>49.22</v>
      </c>
      <c r="I766" s="62">
        <v>5143.4399999999996</v>
      </c>
      <c r="J766" s="62">
        <v>162635.60999999999</v>
      </c>
      <c r="K766" s="62">
        <v>9155.74</v>
      </c>
      <c r="L766" s="62">
        <v>10914</v>
      </c>
      <c r="M766" s="62">
        <v>26.75</v>
      </c>
      <c r="N766" s="62">
        <v>269.29000000000002</v>
      </c>
      <c r="O766" s="62">
        <v>110411.8</v>
      </c>
      <c r="P766" s="63"/>
      <c r="Q766" s="63"/>
      <c r="R766" s="63"/>
      <c r="S766" s="63"/>
      <c r="T766" s="63"/>
      <c r="U766" s="63"/>
      <c r="V766" s="63"/>
      <c r="W766" s="63"/>
      <c r="X766" s="63"/>
      <c r="Y766" s="63"/>
      <c r="Z766" s="62">
        <v>83779.86</v>
      </c>
      <c r="AA766" s="62">
        <v>15617</v>
      </c>
      <c r="AB766" s="62">
        <v>38.28</v>
      </c>
      <c r="AC766" s="62">
        <v>2464.11</v>
      </c>
    </row>
    <row r="767" spans="1:29" x14ac:dyDescent="0.25">
      <c r="A767" s="61" t="s">
        <v>260</v>
      </c>
      <c r="B767" s="61" t="s">
        <v>261</v>
      </c>
      <c r="C767" s="62">
        <v>2018</v>
      </c>
      <c r="D767" s="61" t="s">
        <v>86</v>
      </c>
      <c r="E767" s="62">
        <v>77</v>
      </c>
      <c r="F767" s="62">
        <v>1528</v>
      </c>
      <c r="G767" s="62">
        <v>417</v>
      </c>
      <c r="H767" s="62">
        <v>0.45</v>
      </c>
      <c r="I767" s="62">
        <v>19.84</v>
      </c>
      <c r="J767" s="62">
        <v>1421.04</v>
      </c>
      <c r="K767" s="62">
        <v>258.97000000000003</v>
      </c>
      <c r="L767" s="62">
        <v>509</v>
      </c>
      <c r="M767" s="62">
        <v>0.55000000000000004</v>
      </c>
      <c r="N767" s="62">
        <v>3.36</v>
      </c>
      <c r="O767" s="62">
        <v>3123.02</v>
      </c>
      <c r="P767" s="63"/>
      <c r="Q767" s="63"/>
      <c r="R767" s="63"/>
      <c r="S767" s="63"/>
      <c r="T767" s="63"/>
      <c r="U767" s="63"/>
      <c r="V767" s="63"/>
      <c r="W767" s="63"/>
      <c r="X767" s="63"/>
      <c r="Y767" s="63"/>
      <c r="Z767" s="62">
        <v>1433</v>
      </c>
      <c r="AA767" s="62">
        <v>12768</v>
      </c>
      <c r="AB767" s="62">
        <v>13.82</v>
      </c>
      <c r="AC767" s="62">
        <v>18.61</v>
      </c>
    </row>
    <row r="768" spans="1:29" ht="45" x14ac:dyDescent="0.25">
      <c r="A768" s="61" t="s">
        <v>326</v>
      </c>
      <c r="B768" s="61" t="s">
        <v>327</v>
      </c>
      <c r="C768" s="62">
        <v>2017</v>
      </c>
      <c r="D768" s="61" t="s">
        <v>86</v>
      </c>
      <c r="E768" s="62">
        <v>20</v>
      </c>
      <c r="F768" s="63"/>
      <c r="G768" s="63"/>
      <c r="H768" s="63"/>
      <c r="I768" s="63"/>
      <c r="J768" s="63"/>
      <c r="K768" s="62">
        <v>0</v>
      </c>
      <c r="L768" s="63"/>
      <c r="M768" s="63"/>
      <c r="N768" s="63"/>
      <c r="O768" s="63"/>
      <c r="P768" s="63"/>
      <c r="Q768" s="63"/>
      <c r="R768" s="63"/>
      <c r="S768" s="63"/>
      <c r="T768" s="63"/>
      <c r="U768" s="63"/>
      <c r="V768" s="63"/>
      <c r="W768" s="63"/>
      <c r="X768" s="63"/>
      <c r="Y768" s="63"/>
      <c r="Z768" s="62">
        <v>140721</v>
      </c>
      <c r="AA768" s="62">
        <v>13563</v>
      </c>
      <c r="AB768" s="62">
        <v>56.51</v>
      </c>
      <c r="AC768" s="62">
        <v>7036.05</v>
      </c>
    </row>
    <row r="769" spans="1:29" x14ac:dyDescent="0.25">
      <c r="A769" s="61" t="s">
        <v>512</v>
      </c>
      <c r="B769" s="61" t="s">
        <v>513</v>
      </c>
      <c r="C769" s="62">
        <v>2011</v>
      </c>
      <c r="D769" s="61" t="s">
        <v>78</v>
      </c>
      <c r="E769" s="62">
        <v>40</v>
      </c>
      <c r="F769" s="62">
        <v>354730</v>
      </c>
      <c r="G769" s="62">
        <v>56304</v>
      </c>
      <c r="H769" s="62">
        <v>117.3</v>
      </c>
      <c r="I769" s="62">
        <v>8868.25</v>
      </c>
      <c r="J769" s="62">
        <v>329898.90000000002</v>
      </c>
      <c r="K769" s="62">
        <v>0</v>
      </c>
      <c r="L769" s="63"/>
      <c r="M769" s="63"/>
      <c r="N769" s="63"/>
      <c r="O769" s="63"/>
      <c r="P769" s="63"/>
      <c r="Q769" s="63"/>
      <c r="R769" s="63"/>
      <c r="S769" s="63"/>
      <c r="T769" s="63"/>
      <c r="U769" s="63"/>
      <c r="V769" s="63"/>
      <c r="W769" s="63"/>
      <c r="X769" s="63"/>
      <c r="Y769" s="63"/>
      <c r="Z769" s="62">
        <v>249.98</v>
      </c>
      <c r="AA769" s="62">
        <v>3936</v>
      </c>
      <c r="AB769" s="62">
        <v>8.1999999999999993</v>
      </c>
      <c r="AC769" s="62">
        <v>6.25</v>
      </c>
    </row>
    <row r="770" spans="1:29" ht="30" x14ac:dyDescent="0.25">
      <c r="A770" s="61" t="s">
        <v>218</v>
      </c>
      <c r="B770" s="61" t="s">
        <v>219</v>
      </c>
      <c r="C770" s="62">
        <v>2017</v>
      </c>
      <c r="D770" s="61" t="s">
        <v>72</v>
      </c>
      <c r="E770" s="62">
        <v>42</v>
      </c>
      <c r="F770" s="62">
        <v>375760</v>
      </c>
      <c r="G770" s="62">
        <v>78559</v>
      </c>
      <c r="H770" s="62">
        <v>155.87</v>
      </c>
      <c r="I770" s="62">
        <v>8946.67</v>
      </c>
      <c r="J770" s="62">
        <v>349456.8</v>
      </c>
      <c r="K770" s="62">
        <v>0</v>
      </c>
      <c r="L770" s="63"/>
      <c r="M770" s="63"/>
      <c r="N770" s="63"/>
      <c r="O770" s="63"/>
      <c r="P770" s="63"/>
      <c r="Q770" s="63"/>
      <c r="R770" s="63"/>
      <c r="S770" s="63"/>
      <c r="T770" s="63"/>
      <c r="U770" s="63"/>
      <c r="V770" s="63"/>
      <c r="W770" s="63"/>
      <c r="X770" s="63"/>
      <c r="Y770" s="63"/>
      <c r="Z770" s="62">
        <v>1825</v>
      </c>
      <c r="AA770" s="62">
        <v>30416</v>
      </c>
      <c r="AB770" s="62">
        <v>60.35</v>
      </c>
      <c r="AC770" s="62">
        <v>43.45</v>
      </c>
    </row>
    <row r="771" spans="1:29" x14ac:dyDescent="0.25">
      <c r="A771" s="61" t="s">
        <v>319</v>
      </c>
      <c r="B771" s="61" t="s">
        <v>320</v>
      </c>
      <c r="C771" s="62">
        <v>2010</v>
      </c>
      <c r="D771" s="61" t="s">
        <v>75</v>
      </c>
      <c r="E771" s="62">
        <v>8</v>
      </c>
      <c r="F771" s="63"/>
      <c r="G771" s="63"/>
      <c r="H771" s="63"/>
      <c r="I771" s="63"/>
      <c r="J771" s="63"/>
      <c r="K771" s="62">
        <v>0</v>
      </c>
      <c r="L771" s="63"/>
      <c r="M771" s="63"/>
      <c r="N771" s="63"/>
      <c r="O771" s="63"/>
      <c r="P771" s="63"/>
      <c r="Q771" s="63"/>
      <c r="R771" s="63"/>
      <c r="S771" s="63"/>
      <c r="T771" s="63"/>
      <c r="U771" s="63"/>
      <c r="V771" s="63"/>
      <c r="W771" s="63"/>
      <c r="X771" s="63"/>
      <c r="Y771" s="63"/>
      <c r="Z771" s="62">
        <v>814.18</v>
      </c>
      <c r="AA771" s="62">
        <v>2873</v>
      </c>
      <c r="AB771" s="62">
        <v>29.93</v>
      </c>
      <c r="AC771" s="62">
        <v>101.77</v>
      </c>
    </row>
    <row r="772" spans="1:29" ht="45" x14ac:dyDescent="0.25">
      <c r="A772" s="61" t="s">
        <v>340</v>
      </c>
      <c r="B772" s="61" t="s">
        <v>341</v>
      </c>
      <c r="C772" s="62">
        <v>2008</v>
      </c>
      <c r="D772" s="61" t="s">
        <v>89</v>
      </c>
      <c r="E772" s="62">
        <v>33</v>
      </c>
      <c r="F772" s="62">
        <v>145794</v>
      </c>
      <c r="G772" s="62">
        <v>26391</v>
      </c>
      <c r="H772" s="62">
        <v>66.64</v>
      </c>
      <c r="I772" s="62">
        <v>4418</v>
      </c>
      <c r="J772" s="62">
        <v>135588.42000000001</v>
      </c>
      <c r="K772" s="62">
        <v>6573</v>
      </c>
      <c r="L772" s="62">
        <v>10298</v>
      </c>
      <c r="M772" s="62">
        <v>26.01</v>
      </c>
      <c r="N772" s="62">
        <v>199.18</v>
      </c>
      <c r="O772" s="62">
        <v>79265.78</v>
      </c>
      <c r="P772" s="63"/>
      <c r="Q772" s="63"/>
      <c r="R772" s="63"/>
      <c r="S772" s="63"/>
      <c r="T772" s="63"/>
      <c r="U772" s="63"/>
      <c r="V772" s="63"/>
      <c r="W772" s="63"/>
      <c r="X772" s="63"/>
      <c r="Y772" s="63"/>
      <c r="Z772" s="62">
        <v>88873</v>
      </c>
      <c r="AA772" s="62">
        <v>6243</v>
      </c>
      <c r="AB772" s="62">
        <v>15.77</v>
      </c>
      <c r="AC772" s="62">
        <v>2693.12</v>
      </c>
    </row>
    <row r="773" spans="1:29" x14ac:dyDescent="0.25">
      <c r="A773" s="61" t="s">
        <v>140</v>
      </c>
      <c r="B773" s="61" t="s">
        <v>141</v>
      </c>
      <c r="C773" s="62">
        <v>2016</v>
      </c>
      <c r="D773" s="61" t="s">
        <v>72</v>
      </c>
      <c r="E773" s="62">
        <v>59</v>
      </c>
      <c r="F773" s="63"/>
      <c r="G773" s="63"/>
      <c r="H773" s="63"/>
      <c r="I773" s="63"/>
      <c r="J773" s="63"/>
      <c r="K773" s="62">
        <v>0</v>
      </c>
      <c r="L773" s="63"/>
      <c r="M773" s="63"/>
      <c r="N773" s="63"/>
      <c r="O773" s="63"/>
      <c r="P773" s="63"/>
      <c r="Q773" s="63"/>
      <c r="R773" s="63"/>
      <c r="S773" s="63"/>
      <c r="T773" s="63"/>
      <c r="U773" s="63"/>
      <c r="V773" s="63"/>
      <c r="W773" s="63"/>
      <c r="X773" s="63"/>
      <c r="Y773" s="63"/>
      <c r="Z773" s="62">
        <v>0</v>
      </c>
      <c r="AA773" s="63"/>
      <c r="AB773" s="63"/>
      <c r="AC773" s="62">
        <v>0</v>
      </c>
    </row>
    <row r="774" spans="1:29" x14ac:dyDescent="0.25">
      <c r="A774" s="61" t="s">
        <v>289</v>
      </c>
      <c r="B774" s="61" t="s">
        <v>290</v>
      </c>
      <c r="C774" s="62">
        <v>2017</v>
      </c>
      <c r="D774" s="61" t="s">
        <v>94</v>
      </c>
      <c r="E774" s="62">
        <v>8</v>
      </c>
      <c r="F774" s="63"/>
      <c r="G774" s="63"/>
      <c r="H774" s="63"/>
      <c r="I774" s="63"/>
      <c r="J774" s="63"/>
      <c r="K774" s="62">
        <v>0</v>
      </c>
      <c r="L774" s="63"/>
      <c r="M774" s="63"/>
      <c r="N774" s="63"/>
      <c r="O774" s="63"/>
      <c r="P774" s="63"/>
      <c r="Q774" s="63"/>
      <c r="R774" s="63"/>
      <c r="S774" s="63"/>
      <c r="T774" s="63"/>
      <c r="U774" s="63"/>
      <c r="V774" s="63"/>
      <c r="W774" s="63"/>
      <c r="X774" s="63"/>
      <c r="Y774" s="63"/>
      <c r="Z774" s="62">
        <v>69638</v>
      </c>
      <c r="AA774" s="62">
        <v>10327</v>
      </c>
      <c r="AB774" s="62">
        <v>107.57</v>
      </c>
      <c r="AC774" s="62">
        <v>8704.75</v>
      </c>
    </row>
    <row r="775" spans="1:29" x14ac:dyDescent="0.25">
      <c r="A775" s="61" t="s">
        <v>253</v>
      </c>
      <c r="B775" s="61" t="s">
        <v>254</v>
      </c>
      <c r="C775" s="62">
        <v>2012</v>
      </c>
      <c r="D775" s="61" t="s">
        <v>99</v>
      </c>
      <c r="E775" s="62">
        <v>40</v>
      </c>
      <c r="F775" s="62">
        <v>114960</v>
      </c>
      <c r="G775" s="62">
        <v>18173</v>
      </c>
      <c r="H775" s="62">
        <v>37.86</v>
      </c>
      <c r="I775" s="62">
        <v>2874</v>
      </c>
      <c r="J775" s="62">
        <v>106912.8</v>
      </c>
      <c r="K775" s="62">
        <v>22651.79</v>
      </c>
      <c r="L775" s="62">
        <v>31083</v>
      </c>
      <c r="M775" s="62">
        <v>64.760000000000005</v>
      </c>
      <c r="N775" s="63"/>
      <c r="O775" s="63"/>
      <c r="P775" s="63"/>
      <c r="Q775" s="63"/>
      <c r="R775" s="63"/>
      <c r="S775" s="63"/>
      <c r="T775" s="63"/>
      <c r="U775" s="63"/>
      <c r="V775" s="63"/>
      <c r="W775" s="63"/>
      <c r="X775" s="63"/>
      <c r="Y775" s="63"/>
      <c r="Z775" s="62">
        <v>90200</v>
      </c>
      <c r="AA775" s="62">
        <v>4973</v>
      </c>
      <c r="AB775" s="62">
        <v>10.36</v>
      </c>
      <c r="AC775" s="62">
        <v>2255</v>
      </c>
    </row>
    <row r="776" spans="1:29" x14ac:dyDescent="0.25">
      <c r="A776" s="61" t="s">
        <v>102</v>
      </c>
      <c r="B776" s="61" t="s">
        <v>103</v>
      </c>
      <c r="C776" s="62">
        <v>2003</v>
      </c>
      <c r="D776" s="61" t="s">
        <v>298</v>
      </c>
      <c r="E776" s="62">
        <v>15</v>
      </c>
      <c r="F776" s="63"/>
      <c r="G776" s="63"/>
      <c r="H776" s="63"/>
      <c r="I776" s="63"/>
      <c r="J776" s="63"/>
      <c r="K776" s="62">
        <v>0</v>
      </c>
      <c r="L776" s="63"/>
      <c r="M776" s="63"/>
      <c r="N776" s="63"/>
      <c r="O776" s="63"/>
      <c r="P776" s="63"/>
      <c r="Q776" s="63"/>
      <c r="R776" s="63"/>
      <c r="S776" s="63"/>
      <c r="T776" s="63"/>
      <c r="U776" s="63"/>
      <c r="V776" s="63"/>
      <c r="W776" s="63"/>
      <c r="X776" s="63"/>
      <c r="Y776" s="63"/>
      <c r="Z776" s="62">
        <v>618</v>
      </c>
      <c r="AA776" s="62">
        <v>5958</v>
      </c>
      <c r="AB776" s="62">
        <v>33.1</v>
      </c>
      <c r="AC776" s="62">
        <v>41.2</v>
      </c>
    </row>
    <row r="777" spans="1:29" x14ac:dyDescent="0.25">
      <c r="A777" s="61" t="s">
        <v>271</v>
      </c>
      <c r="B777" s="61" t="s">
        <v>272</v>
      </c>
      <c r="C777" s="62">
        <v>2014</v>
      </c>
      <c r="D777" s="61" t="s">
        <v>175</v>
      </c>
      <c r="E777" s="62">
        <v>8</v>
      </c>
      <c r="F777" s="63"/>
      <c r="G777" s="63"/>
      <c r="H777" s="63"/>
      <c r="I777" s="63"/>
      <c r="J777" s="63"/>
      <c r="K777" s="62">
        <v>0</v>
      </c>
      <c r="L777" s="63"/>
      <c r="M777" s="63"/>
      <c r="N777" s="63"/>
      <c r="O777" s="63"/>
      <c r="P777" s="63"/>
      <c r="Q777" s="63"/>
      <c r="R777" s="63"/>
      <c r="S777" s="63"/>
      <c r="T777" s="63"/>
      <c r="U777" s="63"/>
      <c r="V777" s="63"/>
      <c r="W777" s="63"/>
      <c r="X777" s="63"/>
      <c r="Y777" s="63"/>
      <c r="Z777" s="62">
        <v>0</v>
      </c>
      <c r="AA777" s="63"/>
      <c r="AB777" s="63"/>
      <c r="AC777" s="62">
        <v>0</v>
      </c>
    </row>
    <row r="778" spans="1:29" x14ac:dyDescent="0.25">
      <c r="A778" s="61" t="s">
        <v>281</v>
      </c>
      <c r="B778" s="61" t="s">
        <v>282</v>
      </c>
      <c r="C778" s="62">
        <v>2011</v>
      </c>
      <c r="D778" s="61" t="s">
        <v>86</v>
      </c>
      <c r="E778" s="62">
        <v>12</v>
      </c>
      <c r="F778" s="63"/>
      <c r="G778" s="63"/>
      <c r="H778" s="63"/>
      <c r="I778" s="63"/>
      <c r="J778" s="63"/>
      <c r="K778" s="62">
        <v>0</v>
      </c>
      <c r="L778" s="63"/>
      <c r="M778" s="63"/>
      <c r="N778" s="63"/>
      <c r="O778" s="63"/>
      <c r="P778" s="63"/>
      <c r="Q778" s="63"/>
      <c r="R778" s="63"/>
      <c r="S778" s="63"/>
      <c r="T778" s="63"/>
      <c r="U778" s="63"/>
      <c r="V778" s="63"/>
      <c r="W778" s="63"/>
      <c r="X778" s="63"/>
      <c r="Y778" s="63"/>
      <c r="Z778" s="62">
        <v>72867</v>
      </c>
      <c r="AA778" s="62">
        <v>7290</v>
      </c>
      <c r="AB778" s="62">
        <v>50.63</v>
      </c>
      <c r="AC778" s="62">
        <v>6072.25</v>
      </c>
    </row>
    <row r="779" spans="1:29" ht="30" x14ac:dyDescent="0.25">
      <c r="A779" s="61" t="s">
        <v>283</v>
      </c>
      <c r="B779" s="61" t="s">
        <v>284</v>
      </c>
      <c r="C779" s="62">
        <v>2009</v>
      </c>
      <c r="D779" s="61" t="s">
        <v>150</v>
      </c>
      <c r="E779" s="62">
        <v>8</v>
      </c>
      <c r="F779" s="63"/>
      <c r="G779" s="62">
        <v>0</v>
      </c>
      <c r="H779" s="62">
        <v>0</v>
      </c>
      <c r="I779" s="63"/>
      <c r="J779" s="63"/>
      <c r="K779" s="62">
        <v>0</v>
      </c>
      <c r="L779" s="62">
        <v>0</v>
      </c>
      <c r="M779" s="62">
        <v>0</v>
      </c>
      <c r="N779" s="63"/>
      <c r="O779" s="63"/>
      <c r="P779" s="63"/>
      <c r="Q779" s="63"/>
      <c r="R779" s="63"/>
      <c r="S779" s="63"/>
      <c r="T779" s="63"/>
      <c r="U779" s="63"/>
      <c r="V779" s="63"/>
      <c r="W779" s="63"/>
      <c r="X779" s="63"/>
      <c r="Y779" s="63"/>
      <c r="Z779" s="62">
        <v>0</v>
      </c>
      <c r="AA779" s="63"/>
      <c r="AB779" s="63"/>
      <c r="AC779" s="62">
        <v>0</v>
      </c>
    </row>
    <row r="780" spans="1:29" x14ac:dyDescent="0.25">
      <c r="A780" s="61" t="s">
        <v>192</v>
      </c>
      <c r="B780" s="61" t="s">
        <v>193</v>
      </c>
      <c r="C780" s="62">
        <v>2007</v>
      </c>
      <c r="D780" s="61" t="s">
        <v>99</v>
      </c>
      <c r="E780" s="62">
        <v>52</v>
      </c>
      <c r="F780" s="62">
        <v>521955</v>
      </c>
      <c r="G780" s="62">
        <v>94240</v>
      </c>
      <c r="H780" s="62">
        <v>151.03</v>
      </c>
      <c r="I780" s="62">
        <v>10037.6</v>
      </c>
      <c r="J780" s="62">
        <v>485418.15</v>
      </c>
      <c r="K780" s="62">
        <v>0</v>
      </c>
      <c r="L780" s="63"/>
      <c r="M780" s="63"/>
      <c r="N780" s="63"/>
      <c r="O780" s="63"/>
      <c r="P780" s="63"/>
      <c r="Q780" s="63"/>
      <c r="R780" s="63"/>
      <c r="S780" s="63"/>
      <c r="T780" s="63"/>
      <c r="U780" s="63"/>
      <c r="V780" s="63"/>
      <c r="W780" s="63"/>
      <c r="X780" s="63"/>
      <c r="Y780" s="63"/>
      <c r="Z780" s="62">
        <v>174900</v>
      </c>
      <c r="AA780" s="62">
        <v>6115</v>
      </c>
      <c r="AB780" s="62">
        <v>9.8000000000000007</v>
      </c>
      <c r="AC780" s="62">
        <v>3363.46</v>
      </c>
    </row>
    <row r="781" spans="1:29" x14ac:dyDescent="0.25">
      <c r="A781" s="61" t="s">
        <v>304</v>
      </c>
      <c r="B781" s="61" t="s">
        <v>305</v>
      </c>
      <c r="C781" s="62">
        <v>2017</v>
      </c>
      <c r="D781" s="61" t="s">
        <v>75</v>
      </c>
      <c r="E781" s="62">
        <v>6</v>
      </c>
      <c r="F781" s="62">
        <v>969</v>
      </c>
      <c r="G781" s="62">
        <v>328</v>
      </c>
      <c r="H781" s="62">
        <v>4.5599999999999996</v>
      </c>
      <c r="I781" s="62">
        <v>161.5</v>
      </c>
      <c r="J781" s="62">
        <v>901.17</v>
      </c>
      <c r="K781" s="62">
        <v>0</v>
      </c>
      <c r="L781" s="63"/>
      <c r="M781" s="63"/>
      <c r="N781" s="63"/>
      <c r="O781" s="63"/>
      <c r="P781" s="63"/>
      <c r="Q781" s="63"/>
      <c r="R781" s="63"/>
      <c r="S781" s="63"/>
      <c r="T781" s="63"/>
      <c r="U781" s="63"/>
      <c r="V781" s="63"/>
      <c r="W781" s="63"/>
      <c r="X781" s="63"/>
      <c r="Y781" s="63"/>
      <c r="Z781" s="62">
        <v>386.34</v>
      </c>
      <c r="AA781" s="62">
        <v>975</v>
      </c>
      <c r="AB781" s="62">
        <v>13.54</v>
      </c>
      <c r="AC781" s="62">
        <v>64.39</v>
      </c>
    </row>
    <row r="782" spans="1:29" x14ac:dyDescent="0.25">
      <c r="A782" s="61" t="s">
        <v>273</v>
      </c>
      <c r="B782" s="61" t="s">
        <v>274</v>
      </c>
      <c r="C782" s="62">
        <v>2016</v>
      </c>
      <c r="D782" s="61" t="s">
        <v>75</v>
      </c>
      <c r="E782" s="62">
        <v>13</v>
      </c>
      <c r="F782" s="62">
        <v>2367</v>
      </c>
      <c r="G782" s="62">
        <v>603</v>
      </c>
      <c r="H782" s="62">
        <v>3.87</v>
      </c>
      <c r="I782" s="62">
        <v>182.08</v>
      </c>
      <c r="J782" s="62">
        <v>2201.31</v>
      </c>
      <c r="K782" s="62">
        <v>845.78</v>
      </c>
      <c r="L782" s="62">
        <v>1156</v>
      </c>
      <c r="M782" s="62">
        <v>7.41</v>
      </c>
      <c r="N782" s="62">
        <v>65.06</v>
      </c>
      <c r="O782" s="62">
        <v>10199.52</v>
      </c>
      <c r="P782" s="63"/>
      <c r="Q782" s="63"/>
      <c r="R782" s="63"/>
      <c r="S782" s="63"/>
      <c r="T782" s="63"/>
      <c r="U782" s="63"/>
      <c r="V782" s="63"/>
      <c r="W782" s="63"/>
      <c r="X782" s="63"/>
      <c r="Y782" s="63"/>
      <c r="Z782" s="62">
        <v>628.29999999999995</v>
      </c>
      <c r="AA782" s="62">
        <v>3160</v>
      </c>
      <c r="AB782" s="62">
        <v>20.260000000000002</v>
      </c>
      <c r="AC782" s="62">
        <v>48.33</v>
      </c>
    </row>
    <row r="783" spans="1:29" x14ac:dyDescent="0.25">
      <c r="A783" s="61" t="s">
        <v>260</v>
      </c>
      <c r="B783" s="61" t="s">
        <v>261</v>
      </c>
      <c r="C783" s="62">
        <v>2016</v>
      </c>
      <c r="D783" s="61" t="s">
        <v>89</v>
      </c>
      <c r="E783" s="62">
        <v>54</v>
      </c>
      <c r="F783" s="62">
        <v>165200</v>
      </c>
      <c r="G783" s="62">
        <v>23580</v>
      </c>
      <c r="H783" s="62">
        <v>36.39</v>
      </c>
      <c r="I783" s="62">
        <v>3059.26</v>
      </c>
      <c r="J783" s="62">
        <v>153636</v>
      </c>
      <c r="K783" s="62">
        <v>26401.55</v>
      </c>
      <c r="L783" s="62">
        <v>29874</v>
      </c>
      <c r="M783" s="62">
        <v>46.1</v>
      </c>
      <c r="N783" s="62">
        <v>488.92</v>
      </c>
      <c r="O783" s="62">
        <v>318384.23</v>
      </c>
      <c r="P783" s="63"/>
      <c r="Q783" s="63"/>
      <c r="R783" s="63"/>
      <c r="S783" s="63"/>
      <c r="T783" s="63"/>
      <c r="U783" s="63"/>
      <c r="V783" s="63"/>
      <c r="W783" s="63"/>
      <c r="X783" s="63"/>
      <c r="Y783" s="63"/>
      <c r="Z783" s="62">
        <v>1926</v>
      </c>
      <c r="AA783" s="62">
        <v>17604</v>
      </c>
      <c r="AB783" s="62">
        <v>27.17</v>
      </c>
      <c r="AC783" s="62">
        <v>35.67</v>
      </c>
    </row>
    <row r="784" spans="1:29" ht="30" x14ac:dyDescent="0.25">
      <c r="A784" s="61" t="s">
        <v>120</v>
      </c>
      <c r="B784" s="61" t="s">
        <v>121</v>
      </c>
      <c r="C784" s="62">
        <v>2012</v>
      </c>
      <c r="D784" s="61" t="s">
        <v>75</v>
      </c>
      <c r="E784" s="62">
        <v>8</v>
      </c>
      <c r="F784" s="62">
        <v>57</v>
      </c>
      <c r="G784" s="62">
        <v>320</v>
      </c>
      <c r="H784" s="62">
        <v>3.33</v>
      </c>
      <c r="I784" s="62">
        <v>7.13</v>
      </c>
      <c r="J784" s="62">
        <v>53.01</v>
      </c>
      <c r="K784" s="62">
        <v>0</v>
      </c>
      <c r="L784" s="62">
        <v>0</v>
      </c>
      <c r="M784" s="62">
        <v>0</v>
      </c>
      <c r="N784" s="63"/>
      <c r="O784" s="63"/>
      <c r="P784" s="63"/>
      <c r="Q784" s="63"/>
      <c r="R784" s="63"/>
      <c r="S784" s="63"/>
      <c r="T784" s="63"/>
      <c r="U784" s="63"/>
      <c r="V784" s="63"/>
      <c r="W784" s="63"/>
      <c r="X784" s="63"/>
      <c r="Y784" s="63"/>
      <c r="Z784" s="62">
        <v>95300</v>
      </c>
      <c r="AA784" s="62">
        <v>6566</v>
      </c>
      <c r="AB784" s="62">
        <v>68.400000000000006</v>
      </c>
      <c r="AC784" s="62">
        <v>11912.5</v>
      </c>
    </row>
    <row r="785" spans="1:29" x14ac:dyDescent="0.25">
      <c r="A785" s="61" t="s">
        <v>354</v>
      </c>
      <c r="B785" s="61" t="s">
        <v>355</v>
      </c>
      <c r="C785" s="62">
        <v>2014</v>
      </c>
      <c r="D785" s="61" t="s">
        <v>89</v>
      </c>
      <c r="E785" s="62">
        <v>34</v>
      </c>
      <c r="F785" s="62">
        <v>89134</v>
      </c>
      <c r="G785" s="62">
        <v>11676</v>
      </c>
      <c r="H785" s="62">
        <v>28.62</v>
      </c>
      <c r="I785" s="62">
        <v>2621.59</v>
      </c>
      <c r="J785" s="62">
        <v>82894.62</v>
      </c>
      <c r="K785" s="62">
        <v>14566.44</v>
      </c>
      <c r="L785" s="62">
        <v>17977</v>
      </c>
      <c r="M785" s="62">
        <v>44.06</v>
      </c>
      <c r="N785" s="62">
        <v>428.42</v>
      </c>
      <c r="O785" s="62">
        <v>175661.07</v>
      </c>
      <c r="P785" s="63"/>
      <c r="Q785" s="63"/>
      <c r="R785" s="63"/>
      <c r="S785" s="63"/>
      <c r="T785" s="63"/>
      <c r="U785" s="63"/>
      <c r="V785" s="63"/>
      <c r="W785" s="63"/>
      <c r="X785" s="63"/>
      <c r="Y785" s="63"/>
      <c r="Z785" s="62">
        <v>100186</v>
      </c>
      <c r="AA785" s="62">
        <v>6286</v>
      </c>
      <c r="AB785" s="62">
        <v>15.41</v>
      </c>
      <c r="AC785" s="62">
        <v>2946.65</v>
      </c>
    </row>
    <row r="786" spans="1:29" x14ac:dyDescent="0.25">
      <c r="A786" s="61" t="s">
        <v>522</v>
      </c>
      <c r="B786" s="61" t="s">
        <v>523</v>
      </c>
      <c r="C786" s="62">
        <v>2016</v>
      </c>
      <c r="D786" s="61" t="s">
        <v>99</v>
      </c>
      <c r="E786" s="62">
        <v>56</v>
      </c>
      <c r="F786" s="62">
        <v>212880</v>
      </c>
      <c r="G786" s="62">
        <v>59341</v>
      </c>
      <c r="H786" s="62">
        <v>88.31</v>
      </c>
      <c r="I786" s="62">
        <v>3801.43</v>
      </c>
      <c r="J786" s="62">
        <v>197978.4</v>
      </c>
      <c r="K786" s="62">
        <v>21563.53</v>
      </c>
      <c r="L786" s="62">
        <v>25375</v>
      </c>
      <c r="M786" s="62">
        <v>37.76</v>
      </c>
      <c r="N786" s="63"/>
      <c r="O786" s="63"/>
      <c r="P786" s="63"/>
      <c r="Q786" s="63"/>
      <c r="R786" s="63"/>
      <c r="S786" s="63"/>
      <c r="T786" s="63"/>
      <c r="U786" s="63"/>
      <c r="V786" s="63"/>
      <c r="W786" s="63"/>
      <c r="X786" s="63"/>
      <c r="Y786" s="63"/>
      <c r="Z786" s="62">
        <v>218.97</v>
      </c>
      <c r="AA786" s="62">
        <v>29384</v>
      </c>
      <c r="AB786" s="62">
        <v>43.73</v>
      </c>
      <c r="AC786" s="62">
        <v>3.91</v>
      </c>
    </row>
    <row r="787" spans="1:29" ht="30" x14ac:dyDescent="0.25">
      <c r="A787" s="61" t="s">
        <v>505</v>
      </c>
      <c r="B787" s="61" t="s">
        <v>506</v>
      </c>
      <c r="C787" s="62">
        <v>2017</v>
      </c>
      <c r="D787" s="61" t="s">
        <v>78</v>
      </c>
      <c r="E787" s="62">
        <v>40</v>
      </c>
      <c r="F787" s="62">
        <v>66415</v>
      </c>
      <c r="G787" s="62">
        <v>22771</v>
      </c>
      <c r="H787" s="62">
        <v>47.44</v>
      </c>
      <c r="I787" s="62">
        <v>1660.38</v>
      </c>
      <c r="J787" s="62">
        <v>61765.95</v>
      </c>
      <c r="K787" s="62">
        <v>17559</v>
      </c>
      <c r="L787" s="62">
        <v>23210</v>
      </c>
      <c r="M787" s="62">
        <v>48.35</v>
      </c>
      <c r="N787" s="62">
        <v>438.98</v>
      </c>
      <c r="O787" s="62">
        <v>211749.25</v>
      </c>
      <c r="P787" s="63"/>
      <c r="Q787" s="63"/>
      <c r="R787" s="63"/>
      <c r="S787" s="63"/>
      <c r="T787" s="63"/>
      <c r="U787" s="63"/>
      <c r="V787" s="63"/>
      <c r="W787" s="63"/>
      <c r="X787" s="63"/>
      <c r="Y787" s="63"/>
      <c r="Z787" s="62">
        <v>0</v>
      </c>
      <c r="AA787" s="62">
        <v>675</v>
      </c>
      <c r="AB787" s="62">
        <v>1.41</v>
      </c>
      <c r="AC787" s="62">
        <v>0</v>
      </c>
    </row>
    <row r="788" spans="1:29" ht="45" x14ac:dyDescent="0.25">
      <c r="A788" s="61" t="s">
        <v>326</v>
      </c>
      <c r="B788" s="61" t="s">
        <v>327</v>
      </c>
      <c r="C788" s="62">
        <v>2015</v>
      </c>
      <c r="D788" s="61" t="s">
        <v>89</v>
      </c>
      <c r="E788" s="62">
        <v>50</v>
      </c>
      <c r="F788" s="62">
        <v>270886</v>
      </c>
      <c r="G788" s="62">
        <v>36760</v>
      </c>
      <c r="H788" s="62">
        <v>61.27</v>
      </c>
      <c r="I788" s="62">
        <v>5417.72</v>
      </c>
      <c r="J788" s="62">
        <v>251923.98</v>
      </c>
      <c r="K788" s="62">
        <v>12935.01</v>
      </c>
      <c r="L788" s="62">
        <v>18105</v>
      </c>
      <c r="M788" s="62">
        <v>30.18</v>
      </c>
      <c r="N788" s="63"/>
      <c r="O788" s="63"/>
      <c r="P788" s="63"/>
      <c r="Q788" s="63"/>
      <c r="R788" s="63"/>
      <c r="S788" s="63"/>
      <c r="T788" s="63"/>
      <c r="U788" s="63"/>
      <c r="V788" s="63"/>
      <c r="W788" s="63"/>
      <c r="X788" s="63"/>
      <c r="Y788" s="63"/>
      <c r="Z788" s="62">
        <v>57583</v>
      </c>
      <c r="AA788" s="62">
        <v>15499</v>
      </c>
      <c r="AB788" s="62">
        <v>25.83</v>
      </c>
      <c r="AC788" s="62">
        <v>1151.6600000000001</v>
      </c>
    </row>
    <row r="789" spans="1:29" ht="30" x14ac:dyDescent="0.25">
      <c r="A789" s="61" t="s">
        <v>365</v>
      </c>
      <c r="B789" s="61" t="s">
        <v>366</v>
      </c>
      <c r="C789" s="62">
        <v>2017</v>
      </c>
      <c r="D789" s="61" t="s">
        <v>78</v>
      </c>
      <c r="E789" s="62">
        <v>100</v>
      </c>
      <c r="F789" s="62">
        <v>930960</v>
      </c>
      <c r="G789" s="62">
        <v>143741</v>
      </c>
      <c r="H789" s="62">
        <v>119.78</v>
      </c>
      <c r="I789" s="62">
        <v>9309.6</v>
      </c>
      <c r="J789" s="62">
        <v>865792.8</v>
      </c>
      <c r="K789" s="62">
        <v>9367.36</v>
      </c>
      <c r="L789" s="62">
        <v>10638</v>
      </c>
      <c r="M789" s="62">
        <v>8.8699999999999992</v>
      </c>
      <c r="N789" s="62">
        <v>93.67</v>
      </c>
      <c r="O789" s="62">
        <v>112963.77</v>
      </c>
      <c r="P789" s="63"/>
      <c r="Q789" s="63"/>
      <c r="R789" s="63"/>
      <c r="S789" s="63"/>
      <c r="T789" s="63"/>
      <c r="U789" s="63"/>
      <c r="V789" s="63"/>
      <c r="W789" s="63"/>
      <c r="X789" s="63"/>
      <c r="Y789" s="63"/>
      <c r="Z789" s="62">
        <v>249894.3</v>
      </c>
      <c r="AA789" s="62">
        <v>20596</v>
      </c>
      <c r="AB789" s="62">
        <v>17.16</v>
      </c>
      <c r="AC789" s="62">
        <v>2498.94</v>
      </c>
    </row>
    <row r="790" spans="1:29" x14ac:dyDescent="0.25">
      <c r="A790" s="61" t="s">
        <v>163</v>
      </c>
      <c r="B790" s="61" t="s">
        <v>164</v>
      </c>
      <c r="C790" s="62">
        <v>2016</v>
      </c>
      <c r="D790" s="61" t="s">
        <v>99</v>
      </c>
      <c r="E790" s="62">
        <v>40</v>
      </c>
      <c r="F790" s="62">
        <v>344160</v>
      </c>
      <c r="G790" s="62">
        <v>63817</v>
      </c>
      <c r="H790" s="62">
        <v>132.94999999999999</v>
      </c>
      <c r="I790" s="62">
        <v>8604</v>
      </c>
      <c r="J790" s="62">
        <v>320068.8</v>
      </c>
      <c r="K790" s="62">
        <v>0</v>
      </c>
      <c r="L790" s="63"/>
      <c r="M790" s="63"/>
      <c r="N790" s="63"/>
      <c r="O790" s="63"/>
      <c r="P790" s="63"/>
      <c r="Q790" s="63"/>
      <c r="R790" s="63"/>
      <c r="S790" s="63"/>
      <c r="T790" s="63"/>
      <c r="U790" s="63"/>
      <c r="V790" s="63"/>
      <c r="W790" s="63"/>
      <c r="X790" s="63"/>
      <c r="Y790" s="63"/>
      <c r="Z790" s="62">
        <v>195901</v>
      </c>
      <c r="AA790" s="62">
        <v>16905</v>
      </c>
      <c r="AB790" s="62">
        <v>35.22</v>
      </c>
      <c r="AC790" s="62">
        <v>4897.53</v>
      </c>
    </row>
    <row r="791" spans="1:29" x14ac:dyDescent="0.25">
      <c r="A791" s="61" t="s">
        <v>229</v>
      </c>
      <c r="B791" s="61" t="s">
        <v>230</v>
      </c>
      <c r="C791" s="62">
        <v>2010</v>
      </c>
      <c r="D791" s="61" t="s">
        <v>504</v>
      </c>
      <c r="E791" s="62">
        <v>40</v>
      </c>
      <c r="F791" s="62">
        <v>127190</v>
      </c>
      <c r="G791" s="62">
        <v>22517</v>
      </c>
      <c r="H791" s="62">
        <v>46.91</v>
      </c>
      <c r="I791" s="62">
        <v>3179.75</v>
      </c>
      <c r="J791" s="62">
        <v>118286.7</v>
      </c>
      <c r="K791" s="62">
        <v>23678.95</v>
      </c>
      <c r="L791" s="62">
        <v>30839</v>
      </c>
      <c r="M791" s="62">
        <v>64.25</v>
      </c>
      <c r="N791" s="62">
        <v>591.97</v>
      </c>
      <c r="O791" s="62">
        <v>285551.59000000003</v>
      </c>
      <c r="P791" s="63"/>
      <c r="Q791" s="63"/>
      <c r="R791" s="63"/>
      <c r="S791" s="63"/>
      <c r="T791" s="63"/>
      <c r="U791" s="63"/>
      <c r="V791" s="63"/>
      <c r="W791" s="63"/>
      <c r="X791" s="63"/>
      <c r="Y791" s="63"/>
      <c r="Z791" s="62">
        <v>531121</v>
      </c>
      <c r="AA791" s="62">
        <v>15248</v>
      </c>
      <c r="AB791" s="62">
        <v>31.77</v>
      </c>
      <c r="AC791" s="62">
        <v>13278.03</v>
      </c>
    </row>
    <row r="792" spans="1:29" ht="30" x14ac:dyDescent="0.25">
      <c r="A792" s="61" t="s">
        <v>309</v>
      </c>
      <c r="B792" s="61" t="s">
        <v>310</v>
      </c>
      <c r="C792" s="62">
        <v>2015</v>
      </c>
      <c r="D792" s="61" t="s">
        <v>94</v>
      </c>
      <c r="E792" s="62">
        <v>8</v>
      </c>
      <c r="F792" s="63"/>
      <c r="G792" s="63"/>
      <c r="H792" s="63"/>
      <c r="I792" s="63"/>
      <c r="J792" s="63"/>
      <c r="K792" s="62">
        <v>0</v>
      </c>
      <c r="L792" s="63"/>
      <c r="M792" s="63"/>
      <c r="N792" s="63"/>
      <c r="O792" s="63"/>
      <c r="P792" s="63"/>
      <c r="Q792" s="63"/>
      <c r="R792" s="63"/>
      <c r="S792" s="63"/>
      <c r="T792" s="63"/>
      <c r="U792" s="63"/>
      <c r="V792" s="63"/>
      <c r="W792" s="63"/>
      <c r="X792" s="63"/>
      <c r="Y792" s="63"/>
      <c r="Z792" s="62">
        <v>0</v>
      </c>
      <c r="AA792" s="63"/>
      <c r="AB792" s="63"/>
      <c r="AC792" s="62">
        <v>0</v>
      </c>
    </row>
    <row r="793" spans="1:29" ht="45" x14ac:dyDescent="0.25">
      <c r="A793" s="61" t="s">
        <v>334</v>
      </c>
      <c r="B793" s="61" t="s">
        <v>335</v>
      </c>
      <c r="C793" s="62">
        <v>2011</v>
      </c>
      <c r="D793" s="61" t="s">
        <v>99</v>
      </c>
      <c r="E793" s="62">
        <v>32</v>
      </c>
      <c r="F793" s="62">
        <v>227085</v>
      </c>
      <c r="G793" s="62">
        <v>20835</v>
      </c>
      <c r="H793" s="62">
        <v>54.26</v>
      </c>
      <c r="I793" s="62">
        <v>7096.41</v>
      </c>
      <c r="J793" s="62">
        <v>211189.05</v>
      </c>
      <c r="K793" s="62">
        <v>0</v>
      </c>
      <c r="L793" s="63"/>
      <c r="M793" s="63"/>
      <c r="N793" s="63"/>
      <c r="O793" s="63"/>
      <c r="P793" s="62">
        <v>7776</v>
      </c>
      <c r="Q793" s="62">
        <v>15432</v>
      </c>
      <c r="R793" s="62">
        <v>40.19</v>
      </c>
      <c r="S793" s="62">
        <v>243</v>
      </c>
      <c r="T793" s="62">
        <v>98514.14</v>
      </c>
      <c r="U793" s="63"/>
      <c r="V793" s="63"/>
      <c r="W793" s="63"/>
      <c r="X793" s="63"/>
      <c r="Y793" s="63"/>
      <c r="Z793" s="62">
        <v>1292.69</v>
      </c>
      <c r="AA793" s="62">
        <v>8957</v>
      </c>
      <c r="AB793" s="62">
        <v>23.33</v>
      </c>
      <c r="AC793" s="62">
        <v>40.4</v>
      </c>
    </row>
    <row r="794" spans="1:29" ht="30" x14ac:dyDescent="0.25">
      <c r="A794" s="61" t="s">
        <v>73</v>
      </c>
      <c r="B794" s="61" t="s">
        <v>74</v>
      </c>
      <c r="C794" s="62">
        <v>2014</v>
      </c>
      <c r="D794" s="61" t="s">
        <v>78</v>
      </c>
      <c r="E794" s="62">
        <v>48</v>
      </c>
      <c r="F794" s="62">
        <v>318785</v>
      </c>
      <c r="G794" s="62">
        <v>56312</v>
      </c>
      <c r="H794" s="62">
        <v>97.76</v>
      </c>
      <c r="I794" s="62">
        <v>6641.35</v>
      </c>
      <c r="J794" s="62">
        <v>296470.05</v>
      </c>
      <c r="K794" s="62">
        <v>9072.74</v>
      </c>
      <c r="L794" s="62">
        <v>34479</v>
      </c>
      <c r="M794" s="62">
        <v>59.86</v>
      </c>
      <c r="N794" s="62">
        <v>189.02</v>
      </c>
      <c r="O794" s="62">
        <v>109410.95</v>
      </c>
      <c r="P794" s="63"/>
      <c r="Q794" s="63"/>
      <c r="R794" s="63"/>
      <c r="S794" s="63"/>
      <c r="T794" s="63"/>
      <c r="U794" s="63"/>
      <c r="V794" s="63"/>
      <c r="W794" s="63"/>
      <c r="X794" s="63"/>
      <c r="Y794" s="63"/>
      <c r="Z794" s="62">
        <v>120900</v>
      </c>
      <c r="AA794" s="62">
        <v>5430</v>
      </c>
      <c r="AB794" s="62">
        <v>9.43</v>
      </c>
      <c r="AC794" s="62">
        <v>2518.75</v>
      </c>
    </row>
    <row r="795" spans="1:29" x14ac:dyDescent="0.25">
      <c r="A795" s="61" t="s">
        <v>475</v>
      </c>
      <c r="B795" s="61" t="s">
        <v>476</v>
      </c>
      <c r="C795" s="62">
        <v>2009</v>
      </c>
      <c r="D795" s="61" t="s">
        <v>75</v>
      </c>
      <c r="E795" s="62">
        <v>13</v>
      </c>
      <c r="F795" s="62">
        <v>7627</v>
      </c>
      <c r="G795" s="62">
        <v>1383</v>
      </c>
      <c r="H795" s="62">
        <v>8.8699999999999992</v>
      </c>
      <c r="I795" s="62">
        <v>586.69000000000005</v>
      </c>
      <c r="J795" s="62">
        <v>7093.11</v>
      </c>
      <c r="K795" s="62">
        <v>1106</v>
      </c>
      <c r="L795" s="62">
        <v>1820</v>
      </c>
      <c r="M795" s="62">
        <v>11.67</v>
      </c>
      <c r="N795" s="62">
        <v>85.08</v>
      </c>
      <c r="O795" s="62">
        <v>13337.59</v>
      </c>
      <c r="P795" s="63"/>
      <c r="Q795" s="63"/>
      <c r="R795" s="63"/>
      <c r="S795" s="63"/>
      <c r="T795" s="63"/>
      <c r="U795" s="63"/>
      <c r="V795" s="63"/>
      <c r="W795" s="63"/>
      <c r="X795" s="63"/>
      <c r="Y795" s="63"/>
      <c r="Z795" s="62">
        <v>5818</v>
      </c>
      <c r="AA795" s="62">
        <v>428</v>
      </c>
      <c r="AB795" s="62">
        <v>2.74</v>
      </c>
      <c r="AC795" s="62">
        <v>447.54</v>
      </c>
    </row>
    <row r="796" spans="1:29" x14ac:dyDescent="0.25">
      <c r="A796" s="61" t="s">
        <v>144</v>
      </c>
      <c r="B796" s="61" t="s">
        <v>145</v>
      </c>
      <c r="C796" s="62">
        <v>2012</v>
      </c>
      <c r="D796" s="61" t="s">
        <v>75</v>
      </c>
      <c r="E796" s="62">
        <v>4</v>
      </c>
      <c r="F796" s="62">
        <v>0</v>
      </c>
      <c r="G796" s="62">
        <v>0</v>
      </c>
      <c r="H796" s="62">
        <v>0</v>
      </c>
      <c r="I796" s="62">
        <v>0</v>
      </c>
      <c r="J796" s="62">
        <v>0</v>
      </c>
      <c r="K796" s="62">
        <v>0</v>
      </c>
      <c r="L796" s="62">
        <v>0</v>
      </c>
      <c r="M796" s="62">
        <v>0</v>
      </c>
      <c r="N796" s="63"/>
      <c r="O796" s="63"/>
      <c r="P796" s="63"/>
      <c r="Q796" s="63"/>
      <c r="R796" s="63"/>
      <c r="S796" s="63"/>
      <c r="T796" s="63"/>
      <c r="U796" s="63"/>
      <c r="V796" s="63"/>
      <c r="W796" s="63"/>
      <c r="X796" s="63"/>
      <c r="Y796" s="63"/>
      <c r="Z796" s="62">
        <v>345</v>
      </c>
      <c r="AA796" s="62">
        <v>3376</v>
      </c>
      <c r="AB796" s="62">
        <v>70.33</v>
      </c>
      <c r="AC796" s="62">
        <v>86.25</v>
      </c>
    </row>
    <row r="797" spans="1:29" x14ac:dyDescent="0.25">
      <c r="A797" s="61" t="s">
        <v>328</v>
      </c>
      <c r="B797" s="61" t="s">
        <v>329</v>
      </c>
      <c r="C797" s="62">
        <v>2015</v>
      </c>
      <c r="D797" s="61" t="s">
        <v>94</v>
      </c>
      <c r="E797" s="62">
        <v>3</v>
      </c>
      <c r="F797" s="63"/>
      <c r="G797" s="63"/>
      <c r="H797" s="63"/>
      <c r="I797" s="63"/>
      <c r="J797" s="63"/>
      <c r="K797" s="62">
        <v>0</v>
      </c>
      <c r="L797" s="63"/>
      <c r="M797" s="63"/>
      <c r="N797" s="63"/>
      <c r="O797" s="63"/>
      <c r="P797" s="63"/>
      <c r="Q797" s="63"/>
      <c r="R797" s="63"/>
      <c r="S797" s="63"/>
      <c r="T797" s="63"/>
      <c r="U797" s="63"/>
      <c r="V797" s="63"/>
      <c r="W797" s="63"/>
      <c r="X797" s="63"/>
      <c r="Y797" s="63"/>
      <c r="Z797" s="62">
        <v>113.63</v>
      </c>
      <c r="AA797" s="62">
        <v>563</v>
      </c>
      <c r="AB797" s="62">
        <v>15.64</v>
      </c>
      <c r="AC797" s="62">
        <v>37.880000000000003</v>
      </c>
    </row>
    <row r="798" spans="1:29" x14ac:dyDescent="0.25">
      <c r="A798" s="61" t="s">
        <v>144</v>
      </c>
      <c r="B798" s="61" t="s">
        <v>145</v>
      </c>
      <c r="C798" s="62">
        <v>2012</v>
      </c>
      <c r="D798" s="61" t="s">
        <v>89</v>
      </c>
      <c r="E798" s="62">
        <v>58</v>
      </c>
      <c r="F798" s="62">
        <v>231089</v>
      </c>
      <c r="G798" s="62">
        <v>41813</v>
      </c>
      <c r="H798" s="62">
        <v>60.08</v>
      </c>
      <c r="I798" s="62">
        <v>3984.29</v>
      </c>
      <c r="J798" s="62">
        <v>214912.77</v>
      </c>
      <c r="K798" s="62">
        <v>15120.27</v>
      </c>
      <c r="L798" s="62">
        <v>17542</v>
      </c>
      <c r="M798" s="62">
        <v>25.2</v>
      </c>
      <c r="N798" s="62">
        <v>260.69</v>
      </c>
      <c r="O798" s="62">
        <v>182339.89</v>
      </c>
      <c r="P798" s="63"/>
      <c r="Q798" s="63"/>
      <c r="R798" s="63"/>
      <c r="S798" s="63"/>
      <c r="T798" s="63"/>
      <c r="U798" s="63"/>
      <c r="V798" s="63"/>
      <c r="W798" s="63"/>
      <c r="X798" s="63"/>
      <c r="Y798" s="63"/>
      <c r="Z798" s="62">
        <v>2147</v>
      </c>
      <c r="AA798" s="62">
        <v>30801</v>
      </c>
      <c r="AB798" s="62">
        <v>44.25</v>
      </c>
      <c r="AC798" s="62">
        <v>37.020000000000003</v>
      </c>
    </row>
    <row r="799" spans="1:29" x14ac:dyDescent="0.25">
      <c r="A799" s="61" t="s">
        <v>130</v>
      </c>
      <c r="B799" s="61" t="s">
        <v>131</v>
      </c>
      <c r="C799" s="62">
        <v>2015</v>
      </c>
      <c r="D799" s="61" t="s">
        <v>72</v>
      </c>
      <c r="E799" s="62">
        <v>52</v>
      </c>
      <c r="F799" s="62">
        <v>596640</v>
      </c>
      <c r="G799" s="62">
        <v>74655</v>
      </c>
      <c r="H799" s="62">
        <v>119.64</v>
      </c>
      <c r="I799" s="62">
        <v>11473.85</v>
      </c>
      <c r="J799" s="62">
        <v>554875.19999999995</v>
      </c>
      <c r="K799" s="62">
        <v>0</v>
      </c>
      <c r="L799" s="63"/>
      <c r="M799" s="63"/>
      <c r="N799" s="63"/>
      <c r="O799" s="63"/>
      <c r="P799" s="63"/>
      <c r="Q799" s="63"/>
      <c r="R799" s="63"/>
      <c r="S799" s="63"/>
      <c r="T799" s="63"/>
      <c r="U799" s="63"/>
      <c r="V799" s="63"/>
      <c r="W799" s="63"/>
      <c r="X799" s="63"/>
      <c r="Y799" s="63"/>
      <c r="Z799" s="62">
        <v>900</v>
      </c>
      <c r="AA799" s="62">
        <v>7247</v>
      </c>
      <c r="AB799" s="62">
        <v>11.61</v>
      </c>
      <c r="AC799" s="62">
        <v>17.309999999999999</v>
      </c>
    </row>
    <row r="800" spans="1:29" ht="30" x14ac:dyDescent="0.25">
      <c r="A800" s="61" t="s">
        <v>237</v>
      </c>
      <c r="B800" s="61" t="s">
        <v>238</v>
      </c>
      <c r="C800" s="62">
        <v>2006</v>
      </c>
      <c r="D800" s="61" t="s">
        <v>99</v>
      </c>
      <c r="E800" s="62">
        <v>32</v>
      </c>
      <c r="F800" s="62">
        <v>54673</v>
      </c>
      <c r="G800" s="62">
        <v>10558</v>
      </c>
      <c r="H800" s="62">
        <v>27.49</v>
      </c>
      <c r="I800" s="62">
        <v>1708.53</v>
      </c>
      <c r="J800" s="62">
        <v>50845.89</v>
      </c>
      <c r="K800" s="62">
        <v>7930.16</v>
      </c>
      <c r="L800" s="62">
        <v>11874</v>
      </c>
      <c r="M800" s="62">
        <v>30.92</v>
      </c>
      <c r="N800" s="62">
        <v>247.82</v>
      </c>
      <c r="O800" s="62">
        <v>95632.24</v>
      </c>
      <c r="P800" s="63"/>
      <c r="Q800" s="63"/>
      <c r="R800" s="63"/>
      <c r="S800" s="63"/>
      <c r="T800" s="63"/>
      <c r="U800" s="63"/>
      <c r="V800" s="63"/>
      <c r="W800" s="63"/>
      <c r="X800" s="63"/>
      <c r="Y800" s="63"/>
      <c r="Z800" s="62">
        <v>46169</v>
      </c>
      <c r="AA800" s="62">
        <v>1595</v>
      </c>
      <c r="AB800" s="62">
        <v>4.1500000000000004</v>
      </c>
      <c r="AC800" s="62">
        <v>1442.78</v>
      </c>
    </row>
    <row r="801" spans="1:29" x14ac:dyDescent="0.25">
      <c r="A801" s="61" t="s">
        <v>488</v>
      </c>
      <c r="B801" s="61" t="s">
        <v>489</v>
      </c>
      <c r="C801" s="62">
        <v>2013</v>
      </c>
      <c r="D801" s="61" t="s">
        <v>89</v>
      </c>
      <c r="E801" s="62">
        <v>10</v>
      </c>
      <c r="F801" s="62">
        <v>87883</v>
      </c>
      <c r="G801" s="62">
        <v>13524</v>
      </c>
      <c r="H801" s="62">
        <v>112.7</v>
      </c>
      <c r="I801" s="62">
        <v>8788.2999999999993</v>
      </c>
      <c r="J801" s="62">
        <v>81731.19</v>
      </c>
      <c r="K801" s="62">
        <v>0</v>
      </c>
      <c r="L801" s="63"/>
      <c r="M801" s="63"/>
      <c r="N801" s="63"/>
      <c r="O801" s="63"/>
      <c r="P801" s="63"/>
      <c r="Q801" s="63"/>
      <c r="R801" s="63"/>
      <c r="S801" s="63"/>
      <c r="T801" s="63"/>
      <c r="U801" s="63"/>
      <c r="V801" s="63"/>
      <c r="W801" s="63"/>
      <c r="X801" s="63"/>
      <c r="Y801" s="63"/>
      <c r="Z801" s="62">
        <v>0</v>
      </c>
      <c r="AA801" s="63"/>
      <c r="AB801" s="63"/>
      <c r="AC801" s="62">
        <v>0</v>
      </c>
    </row>
    <row r="802" spans="1:29" x14ac:dyDescent="0.25">
      <c r="A802" s="61" t="s">
        <v>126</v>
      </c>
      <c r="B802" s="61" t="s">
        <v>127</v>
      </c>
      <c r="C802" s="62">
        <v>2012</v>
      </c>
      <c r="D802" s="61" t="s">
        <v>78</v>
      </c>
      <c r="E802" s="62">
        <v>24</v>
      </c>
      <c r="F802" s="62">
        <v>108720</v>
      </c>
      <c r="G802" s="62">
        <v>18653</v>
      </c>
      <c r="H802" s="62">
        <v>64.77</v>
      </c>
      <c r="I802" s="62">
        <v>4530</v>
      </c>
      <c r="J802" s="62">
        <v>101109.6</v>
      </c>
      <c r="K802" s="62">
        <v>11525.7</v>
      </c>
      <c r="L802" s="62">
        <v>19511</v>
      </c>
      <c r="M802" s="62">
        <v>67.75</v>
      </c>
      <c r="N802" s="62">
        <v>480.24</v>
      </c>
      <c r="O802" s="62">
        <v>138991.91</v>
      </c>
      <c r="P802" s="63"/>
      <c r="Q802" s="63"/>
      <c r="R802" s="63"/>
      <c r="S802" s="63"/>
      <c r="T802" s="63"/>
      <c r="U802" s="63"/>
      <c r="V802" s="63"/>
      <c r="W802" s="63"/>
      <c r="X802" s="63"/>
      <c r="Y802" s="63"/>
      <c r="Z802" s="62">
        <v>1430</v>
      </c>
      <c r="AA802" s="62">
        <v>13374</v>
      </c>
      <c r="AB802" s="62">
        <v>46.44</v>
      </c>
      <c r="AC802" s="62">
        <v>59.58</v>
      </c>
    </row>
    <row r="803" spans="1:29" ht="30" x14ac:dyDescent="0.25">
      <c r="A803" s="61" t="s">
        <v>446</v>
      </c>
      <c r="B803" s="61" t="s">
        <v>447</v>
      </c>
      <c r="C803" s="62">
        <v>2005</v>
      </c>
      <c r="D803" s="61" t="s">
        <v>99</v>
      </c>
      <c r="E803" s="62">
        <v>32</v>
      </c>
      <c r="F803" s="62">
        <v>70400</v>
      </c>
      <c r="G803" s="62">
        <v>7680</v>
      </c>
      <c r="H803" s="62">
        <v>20</v>
      </c>
      <c r="I803" s="62">
        <v>2200</v>
      </c>
      <c r="J803" s="62">
        <v>65472</v>
      </c>
      <c r="K803" s="62">
        <v>4074.68</v>
      </c>
      <c r="L803" s="62">
        <v>8802</v>
      </c>
      <c r="M803" s="62">
        <v>22.92</v>
      </c>
      <c r="N803" s="62">
        <v>127.33</v>
      </c>
      <c r="O803" s="62">
        <v>49137.85</v>
      </c>
      <c r="P803" s="63"/>
      <c r="Q803" s="63"/>
      <c r="R803" s="63"/>
      <c r="S803" s="63"/>
      <c r="T803" s="63"/>
      <c r="U803" s="63"/>
      <c r="V803" s="63"/>
      <c r="W803" s="63"/>
      <c r="X803" s="63"/>
      <c r="Y803" s="63"/>
      <c r="Z803" s="62">
        <v>880581</v>
      </c>
      <c r="AA803" s="62">
        <v>37550</v>
      </c>
      <c r="AB803" s="62">
        <v>97.79</v>
      </c>
      <c r="AC803" s="62">
        <v>27518.16</v>
      </c>
    </row>
    <row r="804" spans="1:29" x14ac:dyDescent="0.25">
      <c r="A804" s="61" t="s">
        <v>260</v>
      </c>
      <c r="B804" s="61" t="s">
        <v>261</v>
      </c>
      <c r="C804" s="62">
        <v>2003</v>
      </c>
      <c r="D804" s="61" t="s">
        <v>313</v>
      </c>
      <c r="E804" s="62">
        <v>57</v>
      </c>
      <c r="F804" s="62">
        <v>233280</v>
      </c>
      <c r="G804" s="62">
        <v>22452</v>
      </c>
      <c r="H804" s="62">
        <v>32.82</v>
      </c>
      <c r="I804" s="62">
        <v>4092.63</v>
      </c>
      <c r="J804" s="62">
        <v>216950.39999999999</v>
      </c>
      <c r="K804" s="62">
        <v>0</v>
      </c>
      <c r="L804" s="63"/>
      <c r="M804" s="63"/>
      <c r="N804" s="63"/>
      <c r="O804" s="63"/>
      <c r="P804" s="63"/>
      <c r="Q804" s="63"/>
      <c r="R804" s="63"/>
      <c r="S804" s="63"/>
      <c r="T804" s="63"/>
      <c r="U804" s="63"/>
      <c r="V804" s="63"/>
      <c r="W804" s="63"/>
      <c r="X804" s="63"/>
      <c r="Y804" s="63"/>
      <c r="Z804" s="62">
        <v>1049</v>
      </c>
      <c r="AA804" s="62">
        <v>7041</v>
      </c>
      <c r="AB804" s="62">
        <v>10.29</v>
      </c>
      <c r="AC804" s="62">
        <v>18.399999999999999</v>
      </c>
    </row>
    <row r="805" spans="1:29" x14ac:dyDescent="0.25">
      <c r="A805" s="61" t="s">
        <v>413</v>
      </c>
      <c r="B805" s="61" t="s">
        <v>414</v>
      </c>
      <c r="C805" s="62">
        <v>2016</v>
      </c>
      <c r="D805" s="61" t="s">
        <v>75</v>
      </c>
      <c r="E805" s="62">
        <v>14</v>
      </c>
      <c r="F805" s="62">
        <v>140101</v>
      </c>
      <c r="G805" s="62">
        <v>19251</v>
      </c>
      <c r="H805" s="62">
        <v>114.59</v>
      </c>
      <c r="I805" s="62">
        <v>10007.209999999999</v>
      </c>
      <c r="J805" s="62">
        <v>130293.93</v>
      </c>
      <c r="K805" s="62">
        <v>11457</v>
      </c>
      <c r="L805" s="62">
        <v>14568</v>
      </c>
      <c r="M805" s="62">
        <v>86.71</v>
      </c>
      <c r="N805" s="62">
        <v>818.36</v>
      </c>
      <c r="O805" s="62">
        <v>138163.4</v>
      </c>
      <c r="P805" s="63"/>
      <c r="Q805" s="63"/>
      <c r="R805" s="63"/>
      <c r="S805" s="63"/>
      <c r="T805" s="63"/>
      <c r="U805" s="63"/>
      <c r="V805" s="63"/>
      <c r="W805" s="63"/>
      <c r="X805" s="63"/>
      <c r="Y805" s="63"/>
      <c r="Z805" s="62">
        <v>89268</v>
      </c>
      <c r="AA805" s="62">
        <v>16129</v>
      </c>
      <c r="AB805" s="62">
        <v>96.01</v>
      </c>
      <c r="AC805" s="62">
        <v>6376.29</v>
      </c>
    </row>
    <row r="806" spans="1:29" ht="30" x14ac:dyDescent="0.25">
      <c r="A806" s="61" t="s">
        <v>385</v>
      </c>
      <c r="B806" s="61" t="s">
        <v>386</v>
      </c>
      <c r="C806" s="62">
        <v>2015</v>
      </c>
      <c r="D806" s="61" t="s">
        <v>94</v>
      </c>
      <c r="E806" s="62">
        <v>8</v>
      </c>
      <c r="F806" s="62">
        <v>13648</v>
      </c>
      <c r="G806" s="62">
        <v>1933</v>
      </c>
      <c r="H806" s="62">
        <v>20.14</v>
      </c>
      <c r="I806" s="62">
        <v>1706</v>
      </c>
      <c r="J806" s="62">
        <v>12692.64</v>
      </c>
      <c r="K806" s="62">
        <v>0</v>
      </c>
      <c r="L806" s="63"/>
      <c r="M806" s="63"/>
      <c r="N806" s="63"/>
      <c r="O806" s="63"/>
      <c r="P806" s="63"/>
      <c r="Q806" s="63"/>
      <c r="R806" s="63"/>
      <c r="S806" s="63"/>
      <c r="T806" s="63"/>
      <c r="U806" s="63"/>
      <c r="V806" s="63"/>
      <c r="W806" s="63"/>
      <c r="X806" s="63"/>
      <c r="Y806" s="63"/>
      <c r="Z806" s="62">
        <v>20814.09</v>
      </c>
      <c r="AA806" s="62">
        <v>4074</v>
      </c>
      <c r="AB806" s="62">
        <v>42.44</v>
      </c>
      <c r="AC806" s="62">
        <v>2601.7600000000002</v>
      </c>
    </row>
    <row r="807" spans="1:29" ht="30" x14ac:dyDescent="0.25">
      <c r="A807" s="61" t="s">
        <v>176</v>
      </c>
      <c r="B807" s="61" t="s">
        <v>177</v>
      </c>
      <c r="C807" s="62">
        <v>2017</v>
      </c>
      <c r="D807" s="61" t="s">
        <v>99</v>
      </c>
      <c r="E807" s="62">
        <v>50</v>
      </c>
      <c r="F807" s="62">
        <v>136312</v>
      </c>
      <c r="G807" s="62">
        <v>23035</v>
      </c>
      <c r="H807" s="62">
        <v>38.39</v>
      </c>
      <c r="I807" s="62">
        <v>2726.24</v>
      </c>
      <c r="J807" s="62">
        <v>126770.16</v>
      </c>
      <c r="K807" s="62">
        <v>15645.97</v>
      </c>
      <c r="L807" s="62">
        <v>16649</v>
      </c>
      <c r="M807" s="62">
        <v>27.75</v>
      </c>
      <c r="N807" s="62">
        <v>312.92</v>
      </c>
      <c r="O807" s="62">
        <v>188679.5</v>
      </c>
      <c r="P807" s="63"/>
      <c r="Q807" s="63"/>
      <c r="R807" s="63"/>
      <c r="S807" s="63"/>
      <c r="T807" s="63"/>
      <c r="U807" s="63"/>
      <c r="V807" s="63"/>
      <c r="W807" s="63"/>
      <c r="X807" s="63"/>
      <c r="Y807" s="63"/>
      <c r="Z807" s="62">
        <v>1200</v>
      </c>
      <c r="AA807" s="62">
        <v>9567</v>
      </c>
      <c r="AB807" s="62">
        <v>15.95</v>
      </c>
      <c r="AC807" s="62">
        <v>24</v>
      </c>
    </row>
    <row r="808" spans="1:29" x14ac:dyDescent="0.25">
      <c r="A808" s="61" t="s">
        <v>338</v>
      </c>
      <c r="B808" s="61" t="s">
        <v>339</v>
      </c>
      <c r="C808" s="62">
        <v>2014</v>
      </c>
      <c r="D808" s="61" t="s">
        <v>78</v>
      </c>
      <c r="E808" s="62">
        <v>36</v>
      </c>
      <c r="F808" s="62">
        <v>130892</v>
      </c>
      <c r="G808" s="62">
        <v>19275</v>
      </c>
      <c r="H808" s="62">
        <v>44.62</v>
      </c>
      <c r="I808" s="62">
        <v>3635.89</v>
      </c>
      <c r="J808" s="62">
        <v>121729.56</v>
      </c>
      <c r="K808" s="62">
        <v>27169.74</v>
      </c>
      <c r="L808" s="62">
        <v>29343</v>
      </c>
      <c r="M808" s="62">
        <v>67.92</v>
      </c>
      <c r="N808" s="62">
        <v>754.71</v>
      </c>
      <c r="O808" s="62">
        <v>327648.02</v>
      </c>
      <c r="P808" s="63"/>
      <c r="Q808" s="63"/>
      <c r="R808" s="63"/>
      <c r="S808" s="63"/>
      <c r="T808" s="63"/>
      <c r="U808" s="63"/>
      <c r="V808" s="63"/>
      <c r="W808" s="63"/>
      <c r="X808" s="63"/>
      <c r="Y808" s="63"/>
      <c r="Z808" s="62">
        <v>1858.09</v>
      </c>
      <c r="AA808" s="62">
        <v>20478</v>
      </c>
      <c r="AB808" s="62">
        <v>47.4</v>
      </c>
      <c r="AC808" s="62">
        <v>51.61</v>
      </c>
    </row>
    <row r="809" spans="1:29" ht="30" x14ac:dyDescent="0.25">
      <c r="A809" s="61" t="s">
        <v>269</v>
      </c>
      <c r="B809" s="61" t="s">
        <v>270</v>
      </c>
      <c r="C809" s="62">
        <v>2012</v>
      </c>
      <c r="D809" s="61" t="s">
        <v>298</v>
      </c>
      <c r="E809" s="62">
        <v>2</v>
      </c>
      <c r="F809" s="62">
        <v>31002</v>
      </c>
      <c r="G809" s="62">
        <v>5518</v>
      </c>
      <c r="H809" s="62">
        <v>229.92</v>
      </c>
      <c r="I809" s="62">
        <v>15501</v>
      </c>
      <c r="J809" s="62">
        <v>28831.86</v>
      </c>
      <c r="K809" s="62">
        <v>0</v>
      </c>
      <c r="L809" s="63"/>
      <c r="M809" s="63"/>
      <c r="N809" s="63"/>
      <c r="O809" s="63"/>
      <c r="P809" s="63"/>
      <c r="Q809" s="63"/>
      <c r="R809" s="63"/>
      <c r="S809" s="63"/>
      <c r="T809" s="63"/>
      <c r="U809" s="62">
        <v>1479</v>
      </c>
      <c r="V809" s="62">
        <v>5174</v>
      </c>
      <c r="W809" s="62">
        <v>215.58</v>
      </c>
      <c r="X809" s="62">
        <v>739</v>
      </c>
      <c r="Y809" s="62">
        <v>33105.94</v>
      </c>
      <c r="Z809" s="62">
        <v>19870</v>
      </c>
      <c r="AA809" s="62">
        <v>860</v>
      </c>
      <c r="AB809" s="62">
        <v>35.83</v>
      </c>
      <c r="AC809" s="62">
        <v>9935</v>
      </c>
    </row>
    <row r="810" spans="1:29" ht="30" x14ac:dyDescent="0.25">
      <c r="A810" s="61" t="s">
        <v>142</v>
      </c>
      <c r="B810" s="61" t="s">
        <v>143</v>
      </c>
      <c r="C810" s="62">
        <v>2008</v>
      </c>
      <c r="D810" s="61" t="s">
        <v>99</v>
      </c>
      <c r="E810" s="62">
        <v>100</v>
      </c>
      <c r="F810" s="62">
        <v>940080</v>
      </c>
      <c r="G810" s="62">
        <v>159571</v>
      </c>
      <c r="H810" s="62">
        <v>132.97999999999999</v>
      </c>
      <c r="I810" s="62">
        <v>9400.7999999999993</v>
      </c>
      <c r="J810" s="62">
        <v>874274.4</v>
      </c>
      <c r="K810" s="62">
        <v>0</v>
      </c>
      <c r="L810" s="63"/>
      <c r="M810" s="63"/>
      <c r="N810" s="63"/>
      <c r="O810" s="63"/>
      <c r="P810" s="63"/>
      <c r="Q810" s="63"/>
      <c r="R810" s="63"/>
      <c r="S810" s="63"/>
      <c r="T810" s="63"/>
      <c r="U810" s="63"/>
      <c r="V810" s="63"/>
      <c r="W810" s="63"/>
      <c r="X810" s="63"/>
      <c r="Y810" s="63"/>
      <c r="Z810" s="62">
        <v>0</v>
      </c>
      <c r="AA810" s="63"/>
      <c r="AB810" s="63"/>
      <c r="AC810" s="62">
        <v>0</v>
      </c>
    </row>
    <row r="811" spans="1:29" ht="30" x14ac:dyDescent="0.25">
      <c r="A811" s="61" t="s">
        <v>111</v>
      </c>
      <c r="B811" s="61" t="s">
        <v>112</v>
      </c>
      <c r="C811" s="62">
        <v>2004</v>
      </c>
      <c r="D811" s="61" t="s">
        <v>99</v>
      </c>
      <c r="E811" s="62">
        <v>80</v>
      </c>
      <c r="F811" s="62">
        <v>233360</v>
      </c>
      <c r="G811" s="62">
        <v>33917</v>
      </c>
      <c r="H811" s="62">
        <v>35.33</v>
      </c>
      <c r="I811" s="62">
        <v>2917</v>
      </c>
      <c r="J811" s="62">
        <v>217024.8</v>
      </c>
      <c r="K811" s="62">
        <v>34110.57</v>
      </c>
      <c r="L811" s="62">
        <v>36586</v>
      </c>
      <c r="M811" s="62">
        <v>38.11</v>
      </c>
      <c r="N811" s="62">
        <v>426.38</v>
      </c>
      <c r="O811" s="62">
        <v>411349.62</v>
      </c>
      <c r="P811" s="63"/>
      <c r="Q811" s="63"/>
      <c r="R811" s="63"/>
      <c r="S811" s="63"/>
      <c r="T811" s="63"/>
      <c r="U811" s="63"/>
      <c r="V811" s="63"/>
      <c r="W811" s="63"/>
      <c r="X811" s="63"/>
      <c r="Y811" s="63"/>
      <c r="Z811" s="62">
        <v>46.73</v>
      </c>
      <c r="AA811" s="62">
        <v>12622</v>
      </c>
      <c r="AB811" s="62">
        <v>13.15</v>
      </c>
      <c r="AC811" s="62">
        <v>0.57999999999999996</v>
      </c>
    </row>
    <row r="812" spans="1:29" x14ac:dyDescent="0.25">
      <c r="A812" s="61" t="s">
        <v>376</v>
      </c>
      <c r="B812" s="61" t="s">
        <v>377</v>
      </c>
      <c r="C812" s="62">
        <v>2005</v>
      </c>
      <c r="D812" s="61" t="s">
        <v>99</v>
      </c>
      <c r="E812" s="62">
        <v>40</v>
      </c>
      <c r="F812" s="62">
        <v>157120</v>
      </c>
      <c r="G812" s="62">
        <v>18691</v>
      </c>
      <c r="H812" s="62">
        <v>38.94</v>
      </c>
      <c r="I812" s="62">
        <v>3928</v>
      </c>
      <c r="J812" s="62">
        <v>146121.60000000001</v>
      </c>
      <c r="K812" s="62">
        <v>24034.92</v>
      </c>
      <c r="L812" s="62">
        <v>32878</v>
      </c>
      <c r="M812" s="62">
        <v>68.5</v>
      </c>
      <c r="N812" s="62">
        <v>600.87</v>
      </c>
      <c r="O812" s="62">
        <v>289844.28000000003</v>
      </c>
      <c r="P812" s="63"/>
      <c r="Q812" s="63"/>
      <c r="R812" s="63"/>
      <c r="S812" s="63"/>
      <c r="T812" s="63"/>
      <c r="U812" s="63"/>
      <c r="V812" s="63"/>
      <c r="W812" s="63"/>
      <c r="X812" s="63"/>
      <c r="Y812" s="63"/>
      <c r="Z812" s="62">
        <v>69050</v>
      </c>
      <c r="AA812" s="62">
        <v>3632</v>
      </c>
      <c r="AB812" s="62">
        <v>7.57</v>
      </c>
      <c r="AC812" s="62">
        <v>1726.25</v>
      </c>
    </row>
    <row r="813" spans="1:29" x14ac:dyDescent="0.25">
      <c r="A813" s="61" t="s">
        <v>478</v>
      </c>
      <c r="B813" s="61" t="s">
        <v>479</v>
      </c>
      <c r="C813" s="62">
        <v>2011</v>
      </c>
      <c r="D813" s="61" t="s">
        <v>78</v>
      </c>
      <c r="E813" s="62">
        <v>40</v>
      </c>
      <c r="F813" s="62">
        <v>339040</v>
      </c>
      <c r="G813" s="62">
        <v>90184</v>
      </c>
      <c r="H813" s="62">
        <v>187.88</v>
      </c>
      <c r="I813" s="62">
        <v>8476</v>
      </c>
      <c r="J813" s="62">
        <v>315307.2</v>
      </c>
      <c r="K813" s="62">
        <v>0</v>
      </c>
      <c r="L813" s="63"/>
      <c r="M813" s="63"/>
      <c r="N813" s="63"/>
      <c r="O813" s="63"/>
      <c r="P813" s="63"/>
      <c r="Q813" s="63"/>
      <c r="R813" s="63"/>
      <c r="S813" s="63"/>
      <c r="T813" s="63"/>
      <c r="U813" s="63"/>
      <c r="V813" s="63"/>
      <c r="W813" s="63"/>
      <c r="X813" s="63"/>
      <c r="Y813" s="63"/>
      <c r="Z813" s="62">
        <v>970.66</v>
      </c>
      <c r="AA813" s="62">
        <v>18525</v>
      </c>
      <c r="AB813" s="62">
        <v>38.590000000000003</v>
      </c>
      <c r="AC813" s="62">
        <v>24.27</v>
      </c>
    </row>
    <row r="814" spans="1:29" ht="30" x14ac:dyDescent="0.25">
      <c r="A814" s="61" t="s">
        <v>188</v>
      </c>
      <c r="B814" s="61" t="s">
        <v>189</v>
      </c>
      <c r="C814" s="62">
        <v>2005</v>
      </c>
      <c r="D814" s="61" t="s">
        <v>78</v>
      </c>
      <c r="E814" s="62">
        <v>75</v>
      </c>
      <c r="F814" s="62">
        <v>124145</v>
      </c>
      <c r="G814" s="62">
        <v>16267</v>
      </c>
      <c r="H814" s="62">
        <v>18.07</v>
      </c>
      <c r="I814" s="62">
        <v>1655.27</v>
      </c>
      <c r="J814" s="62">
        <v>115454.85</v>
      </c>
      <c r="K814" s="62">
        <v>38093.11</v>
      </c>
      <c r="L814" s="62">
        <v>65981</v>
      </c>
      <c r="M814" s="62">
        <v>73.31</v>
      </c>
      <c r="N814" s="62">
        <v>507.91</v>
      </c>
      <c r="O814" s="62">
        <v>459376.28</v>
      </c>
      <c r="P814" s="63"/>
      <c r="Q814" s="63"/>
      <c r="R814" s="63"/>
      <c r="S814" s="63"/>
      <c r="T814" s="63"/>
      <c r="U814" s="63"/>
      <c r="V814" s="63"/>
      <c r="W814" s="63"/>
      <c r="X814" s="63"/>
      <c r="Y814" s="63"/>
      <c r="Z814" s="62">
        <v>3278</v>
      </c>
      <c r="AA814" s="62">
        <v>15108</v>
      </c>
      <c r="AB814" s="62">
        <v>16.79</v>
      </c>
      <c r="AC814" s="62">
        <v>43.71</v>
      </c>
    </row>
    <row r="815" spans="1:29" ht="30" x14ac:dyDescent="0.25">
      <c r="A815" s="61" t="s">
        <v>342</v>
      </c>
      <c r="B815" s="61" t="s">
        <v>343</v>
      </c>
      <c r="C815" s="62">
        <v>2009</v>
      </c>
      <c r="D815" s="61" t="s">
        <v>150</v>
      </c>
      <c r="E815" s="62">
        <v>8</v>
      </c>
      <c r="F815" s="63"/>
      <c r="G815" s="63"/>
      <c r="H815" s="63"/>
      <c r="I815" s="63"/>
      <c r="J815" s="63"/>
      <c r="K815" s="62">
        <v>0</v>
      </c>
      <c r="L815" s="63"/>
      <c r="M815" s="63"/>
      <c r="N815" s="63"/>
      <c r="O815" s="63"/>
      <c r="P815" s="63"/>
      <c r="Q815" s="63"/>
      <c r="R815" s="63"/>
      <c r="S815" s="63"/>
      <c r="T815" s="63"/>
      <c r="U815" s="63"/>
      <c r="V815" s="63"/>
      <c r="W815" s="63"/>
      <c r="X815" s="63"/>
      <c r="Y815" s="63"/>
      <c r="Z815" s="62">
        <v>20120</v>
      </c>
      <c r="AA815" s="62">
        <v>2023</v>
      </c>
      <c r="AB815" s="62">
        <v>21.07</v>
      </c>
      <c r="AC815" s="62">
        <v>2515</v>
      </c>
    </row>
    <row r="816" spans="1:29" x14ac:dyDescent="0.25">
      <c r="A816" s="61" t="s">
        <v>279</v>
      </c>
      <c r="B816" s="61" t="s">
        <v>280</v>
      </c>
      <c r="C816" s="62">
        <v>2010</v>
      </c>
      <c r="D816" s="61" t="s">
        <v>86</v>
      </c>
      <c r="E816" s="62">
        <v>22</v>
      </c>
      <c r="F816" s="62">
        <v>6366</v>
      </c>
      <c r="G816" s="62">
        <v>1414</v>
      </c>
      <c r="H816" s="62">
        <v>5.36</v>
      </c>
      <c r="I816" s="62">
        <v>289.36</v>
      </c>
      <c r="J816" s="62">
        <v>5920.38</v>
      </c>
      <c r="K816" s="62">
        <v>31.04</v>
      </c>
      <c r="L816" s="62">
        <v>89</v>
      </c>
      <c r="M816" s="62">
        <v>0.34</v>
      </c>
      <c r="N816" s="62">
        <v>1.41</v>
      </c>
      <c r="O816" s="62">
        <v>374.29</v>
      </c>
      <c r="P816" s="63"/>
      <c r="Q816" s="63"/>
      <c r="R816" s="63"/>
      <c r="S816" s="63"/>
      <c r="T816" s="63"/>
      <c r="U816" s="63"/>
      <c r="V816" s="63"/>
      <c r="W816" s="63"/>
      <c r="X816" s="63"/>
      <c r="Y816" s="63"/>
      <c r="Z816" s="62">
        <v>170.23</v>
      </c>
      <c r="AA816" s="62">
        <v>13962</v>
      </c>
      <c r="AB816" s="62">
        <v>52.89</v>
      </c>
      <c r="AC816" s="62">
        <v>7.74</v>
      </c>
    </row>
    <row r="817" spans="1:29" x14ac:dyDescent="0.25">
      <c r="A817" s="61" t="s">
        <v>130</v>
      </c>
      <c r="B817" s="61" t="s">
        <v>131</v>
      </c>
      <c r="C817" s="62">
        <v>2008</v>
      </c>
      <c r="D817" s="61" t="s">
        <v>135</v>
      </c>
      <c r="E817" s="62">
        <v>24</v>
      </c>
      <c r="F817" s="62">
        <v>1221</v>
      </c>
      <c r="G817" s="62">
        <v>176</v>
      </c>
      <c r="H817" s="62">
        <v>0.61</v>
      </c>
      <c r="I817" s="62">
        <v>50.88</v>
      </c>
      <c r="J817" s="62">
        <v>1135.53</v>
      </c>
      <c r="K817" s="62">
        <v>0</v>
      </c>
      <c r="L817" s="63"/>
      <c r="M817" s="63"/>
      <c r="N817" s="63"/>
      <c r="O817" s="63"/>
      <c r="P817" s="63"/>
      <c r="Q817" s="63"/>
      <c r="R817" s="63"/>
      <c r="S817" s="63"/>
      <c r="T817" s="63"/>
      <c r="U817" s="63"/>
      <c r="V817" s="63"/>
      <c r="W817" s="63"/>
      <c r="X817" s="63"/>
      <c r="Y817" s="63"/>
      <c r="Z817" s="62">
        <v>2198</v>
      </c>
      <c r="AA817" s="62">
        <v>13498</v>
      </c>
      <c r="AB817" s="62">
        <v>46.87</v>
      </c>
      <c r="AC817" s="62">
        <v>91.58</v>
      </c>
    </row>
    <row r="818" spans="1:29" ht="30" x14ac:dyDescent="0.25">
      <c r="A818" s="61" t="s">
        <v>151</v>
      </c>
      <c r="B818" s="61" t="s">
        <v>152</v>
      </c>
      <c r="C818" s="62">
        <v>2009</v>
      </c>
      <c r="D818" s="61" t="s">
        <v>78</v>
      </c>
      <c r="E818" s="62">
        <v>40</v>
      </c>
      <c r="F818" s="62">
        <v>378000</v>
      </c>
      <c r="G818" s="62">
        <v>66186</v>
      </c>
      <c r="H818" s="62">
        <v>137.88999999999999</v>
      </c>
      <c r="I818" s="62">
        <v>9450</v>
      </c>
      <c r="J818" s="62">
        <v>351540</v>
      </c>
      <c r="K818" s="62">
        <v>5134.82</v>
      </c>
      <c r="L818" s="62">
        <v>1489</v>
      </c>
      <c r="M818" s="62">
        <v>3.1</v>
      </c>
      <c r="N818" s="63"/>
      <c r="O818" s="63"/>
      <c r="P818" s="63"/>
      <c r="Q818" s="63"/>
      <c r="R818" s="63"/>
      <c r="S818" s="63"/>
      <c r="T818" s="63"/>
      <c r="U818" s="63"/>
      <c r="V818" s="63"/>
      <c r="W818" s="63"/>
      <c r="X818" s="63"/>
      <c r="Y818" s="63"/>
      <c r="Z818" s="62">
        <v>0</v>
      </c>
      <c r="AA818" s="63"/>
      <c r="AB818" s="63"/>
      <c r="AC818" s="62">
        <v>0</v>
      </c>
    </row>
    <row r="819" spans="1:29" ht="45" x14ac:dyDescent="0.25">
      <c r="A819" s="61" t="s">
        <v>344</v>
      </c>
      <c r="B819" s="61" t="s">
        <v>345</v>
      </c>
      <c r="C819" s="62">
        <v>2007</v>
      </c>
      <c r="D819" s="61" t="s">
        <v>89</v>
      </c>
      <c r="E819" s="62">
        <v>80</v>
      </c>
      <c r="F819" s="62">
        <v>851600</v>
      </c>
      <c r="G819" s="62">
        <v>136381</v>
      </c>
      <c r="H819" s="62">
        <v>142.06</v>
      </c>
      <c r="I819" s="62">
        <v>10645</v>
      </c>
      <c r="J819" s="62">
        <v>791988</v>
      </c>
      <c r="K819" s="62">
        <v>0</v>
      </c>
      <c r="L819" s="63"/>
      <c r="M819" s="63"/>
      <c r="N819" s="63"/>
      <c r="O819" s="63"/>
      <c r="P819" s="63"/>
      <c r="Q819" s="63"/>
      <c r="R819" s="63"/>
      <c r="S819" s="63"/>
      <c r="T819" s="63"/>
      <c r="U819" s="63"/>
      <c r="V819" s="63"/>
      <c r="W819" s="63"/>
      <c r="X819" s="63"/>
      <c r="Y819" s="63"/>
      <c r="Z819" s="62">
        <v>3835</v>
      </c>
      <c r="AA819" s="62">
        <v>17258</v>
      </c>
      <c r="AB819" s="62">
        <v>17.98</v>
      </c>
      <c r="AC819" s="62">
        <v>47.94</v>
      </c>
    </row>
    <row r="820" spans="1:29" ht="30" x14ac:dyDescent="0.25">
      <c r="A820" s="61" t="s">
        <v>92</v>
      </c>
      <c r="B820" s="61" t="s">
        <v>93</v>
      </c>
      <c r="C820" s="62">
        <v>2017</v>
      </c>
      <c r="D820" s="61" t="s">
        <v>99</v>
      </c>
      <c r="E820" s="62">
        <v>33</v>
      </c>
      <c r="F820" s="62">
        <v>117614</v>
      </c>
      <c r="G820" s="62">
        <v>35685</v>
      </c>
      <c r="H820" s="62">
        <v>90.11</v>
      </c>
      <c r="I820" s="62">
        <v>3564.06</v>
      </c>
      <c r="J820" s="62">
        <v>109381.02</v>
      </c>
      <c r="K820" s="62">
        <v>9878</v>
      </c>
      <c r="L820" s="62">
        <v>11209</v>
      </c>
      <c r="M820" s="62">
        <v>28.31</v>
      </c>
      <c r="N820" s="62">
        <v>299.33</v>
      </c>
      <c r="O820" s="62">
        <v>119121.77</v>
      </c>
      <c r="P820" s="63"/>
      <c r="Q820" s="63"/>
      <c r="R820" s="63"/>
      <c r="S820" s="63"/>
      <c r="T820" s="63"/>
      <c r="U820" s="63"/>
      <c r="V820" s="63"/>
      <c r="W820" s="63"/>
      <c r="X820" s="63"/>
      <c r="Y820" s="63"/>
      <c r="Z820" s="62">
        <v>0.61</v>
      </c>
      <c r="AA820" s="62">
        <v>2451</v>
      </c>
      <c r="AB820" s="62">
        <v>6.19</v>
      </c>
      <c r="AC820" s="62">
        <v>0.02</v>
      </c>
    </row>
    <row r="821" spans="1:29" ht="45" x14ac:dyDescent="0.25">
      <c r="A821" s="61" t="s">
        <v>167</v>
      </c>
      <c r="B821" s="61" t="s">
        <v>168</v>
      </c>
      <c r="C821" s="62">
        <v>2004</v>
      </c>
      <c r="D821" s="61" t="s">
        <v>75</v>
      </c>
      <c r="E821" s="62">
        <v>10</v>
      </c>
      <c r="F821" s="62">
        <v>0</v>
      </c>
      <c r="G821" s="62">
        <v>0</v>
      </c>
      <c r="H821" s="62">
        <v>0</v>
      </c>
      <c r="I821" s="62">
        <v>0</v>
      </c>
      <c r="J821" s="62">
        <v>0</v>
      </c>
      <c r="K821" s="62">
        <v>0</v>
      </c>
      <c r="L821" s="62">
        <v>0</v>
      </c>
      <c r="M821" s="62">
        <v>0</v>
      </c>
      <c r="N821" s="63"/>
      <c r="O821" s="63"/>
      <c r="P821" s="62">
        <v>0</v>
      </c>
      <c r="Q821" s="62">
        <v>0</v>
      </c>
      <c r="R821" s="62">
        <v>0</v>
      </c>
      <c r="S821" s="62">
        <v>0</v>
      </c>
      <c r="T821" s="62">
        <v>0</v>
      </c>
      <c r="U821" s="62">
        <v>0</v>
      </c>
      <c r="V821" s="62">
        <v>0</v>
      </c>
      <c r="W821" s="62">
        <v>0</v>
      </c>
      <c r="X821" s="62">
        <v>0</v>
      </c>
      <c r="Y821" s="62">
        <v>0</v>
      </c>
      <c r="Z821" s="62">
        <v>53377</v>
      </c>
      <c r="AA821" s="62">
        <v>2001</v>
      </c>
      <c r="AB821" s="62">
        <v>16.68</v>
      </c>
      <c r="AC821" s="62">
        <v>5337.7</v>
      </c>
    </row>
    <row r="822" spans="1:29" x14ac:dyDescent="0.25">
      <c r="A822" s="61" t="s">
        <v>397</v>
      </c>
      <c r="B822" s="61" t="s">
        <v>398</v>
      </c>
      <c r="C822" s="62">
        <v>2007</v>
      </c>
      <c r="D822" s="61" t="s">
        <v>78</v>
      </c>
      <c r="E822" s="62">
        <v>27</v>
      </c>
      <c r="F822" s="62">
        <v>91117</v>
      </c>
      <c r="G822" s="62">
        <v>17037</v>
      </c>
      <c r="H822" s="62">
        <v>52.58</v>
      </c>
      <c r="I822" s="62">
        <v>3374.7</v>
      </c>
      <c r="J822" s="62">
        <v>84738.81</v>
      </c>
      <c r="K822" s="62">
        <v>0</v>
      </c>
      <c r="L822" s="63"/>
      <c r="M822" s="63"/>
      <c r="N822" s="63"/>
      <c r="O822" s="63"/>
      <c r="P822" s="63"/>
      <c r="Q822" s="63"/>
      <c r="R822" s="63"/>
      <c r="S822" s="63"/>
      <c r="T822" s="63"/>
      <c r="U822" s="62">
        <v>16454</v>
      </c>
      <c r="V822" s="62">
        <v>37570</v>
      </c>
      <c r="W822" s="62">
        <v>115.96</v>
      </c>
      <c r="X822" s="62">
        <v>609</v>
      </c>
      <c r="Y822" s="62">
        <v>368306.34</v>
      </c>
      <c r="Z822" s="62">
        <v>49100</v>
      </c>
      <c r="AA822" s="62">
        <v>2997</v>
      </c>
      <c r="AB822" s="62">
        <v>9.25</v>
      </c>
      <c r="AC822" s="62">
        <v>1818.52</v>
      </c>
    </row>
    <row r="823" spans="1:29" x14ac:dyDescent="0.25">
      <c r="A823" s="61" t="s">
        <v>399</v>
      </c>
      <c r="B823" s="61" t="s">
        <v>400</v>
      </c>
      <c r="C823" s="62">
        <v>2009</v>
      </c>
      <c r="D823" s="61" t="s">
        <v>75</v>
      </c>
      <c r="E823" s="62">
        <v>6</v>
      </c>
      <c r="F823" s="63"/>
      <c r="G823" s="63"/>
      <c r="H823" s="63"/>
      <c r="I823" s="63"/>
      <c r="J823" s="63"/>
      <c r="K823" s="62">
        <v>0</v>
      </c>
      <c r="L823" s="63"/>
      <c r="M823" s="63"/>
      <c r="N823" s="63"/>
      <c r="O823" s="63"/>
      <c r="P823" s="63"/>
      <c r="Q823" s="63"/>
      <c r="R823" s="63"/>
      <c r="S823" s="63"/>
      <c r="T823" s="63"/>
      <c r="U823" s="63"/>
      <c r="V823" s="63"/>
      <c r="W823" s="63"/>
      <c r="X823" s="63"/>
      <c r="Y823" s="63"/>
      <c r="Z823" s="62">
        <v>0</v>
      </c>
      <c r="AA823" s="63"/>
      <c r="AB823" s="63"/>
      <c r="AC823" s="62">
        <v>0</v>
      </c>
    </row>
    <row r="824" spans="1:29" x14ac:dyDescent="0.25">
      <c r="A824" s="61" t="s">
        <v>354</v>
      </c>
      <c r="B824" s="61" t="s">
        <v>355</v>
      </c>
      <c r="C824" s="62">
        <v>2003</v>
      </c>
      <c r="D824" s="61" t="s">
        <v>72</v>
      </c>
      <c r="E824" s="62">
        <v>28</v>
      </c>
      <c r="F824" s="62">
        <v>42392</v>
      </c>
      <c r="G824" s="62">
        <v>4588</v>
      </c>
      <c r="H824" s="62">
        <v>13.65</v>
      </c>
      <c r="I824" s="62">
        <v>1514</v>
      </c>
      <c r="J824" s="62">
        <v>39424.559999999998</v>
      </c>
      <c r="K824" s="62">
        <v>1064.99</v>
      </c>
      <c r="L824" s="62">
        <v>3407</v>
      </c>
      <c r="M824" s="62">
        <v>10.14</v>
      </c>
      <c r="N824" s="62">
        <v>38.04</v>
      </c>
      <c r="O824" s="62">
        <v>12842.98</v>
      </c>
      <c r="P824" s="63"/>
      <c r="Q824" s="63"/>
      <c r="R824" s="63"/>
      <c r="S824" s="63"/>
      <c r="T824" s="63"/>
      <c r="U824" s="63"/>
      <c r="V824" s="63"/>
      <c r="W824" s="63"/>
      <c r="X824" s="63"/>
      <c r="Y824" s="63"/>
      <c r="Z824" s="62">
        <v>90279</v>
      </c>
      <c r="AA824" s="62">
        <v>1013</v>
      </c>
      <c r="AB824" s="62">
        <v>3.01</v>
      </c>
      <c r="AC824" s="62">
        <v>3224.25</v>
      </c>
    </row>
    <row r="825" spans="1:29" ht="30" x14ac:dyDescent="0.25">
      <c r="A825" s="61" t="s">
        <v>115</v>
      </c>
      <c r="B825" s="61" t="s">
        <v>116</v>
      </c>
      <c r="C825" s="62">
        <v>2010</v>
      </c>
      <c r="D825" s="61" t="s">
        <v>78</v>
      </c>
      <c r="E825" s="62">
        <v>29</v>
      </c>
      <c r="F825" s="62">
        <v>10429</v>
      </c>
      <c r="G825" s="62">
        <v>2350</v>
      </c>
      <c r="H825" s="62">
        <v>6.75</v>
      </c>
      <c r="I825" s="62">
        <v>359.62</v>
      </c>
      <c r="J825" s="62">
        <v>9698.9699999999993</v>
      </c>
      <c r="K825" s="62">
        <v>12798.25</v>
      </c>
      <c r="L825" s="62">
        <v>19182</v>
      </c>
      <c r="M825" s="62">
        <v>55.12</v>
      </c>
      <c r="N825" s="62">
        <v>441.32</v>
      </c>
      <c r="O825" s="62">
        <v>154337.99</v>
      </c>
      <c r="P825" s="63"/>
      <c r="Q825" s="63"/>
      <c r="R825" s="63"/>
      <c r="S825" s="63"/>
      <c r="T825" s="63"/>
      <c r="U825" s="63"/>
      <c r="V825" s="63"/>
      <c r="W825" s="63"/>
      <c r="X825" s="63"/>
      <c r="Y825" s="63"/>
      <c r="Z825" s="62">
        <v>89000</v>
      </c>
      <c r="AA825" s="62">
        <v>11355</v>
      </c>
      <c r="AB825" s="62">
        <v>32.630000000000003</v>
      </c>
      <c r="AC825" s="62">
        <v>3068.97</v>
      </c>
    </row>
    <row r="826" spans="1:29" x14ac:dyDescent="0.25">
      <c r="A826" s="61" t="s">
        <v>161</v>
      </c>
      <c r="B826" s="61" t="s">
        <v>162</v>
      </c>
      <c r="C826" s="62">
        <v>2009</v>
      </c>
      <c r="D826" s="61" t="s">
        <v>86</v>
      </c>
      <c r="E826" s="62">
        <v>220</v>
      </c>
      <c r="F826" s="62">
        <v>52284</v>
      </c>
      <c r="G826" s="62">
        <v>14765</v>
      </c>
      <c r="H826" s="62">
        <v>5.59</v>
      </c>
      <c r="I826" s="62">
        <v>237.65</v>
      </c>
      <c r="J826" s="62">
        <v>48624.12</v>
      </c>
      <c r="K826" s="62">
        <v>0</v>
      </c>
      <c r="L826" s="62">
        <v>27076</v>
      </c>
      <c r="M826" s="62">
        <v>10.26</v>
      </c>
      <c r="N826" s="62">
        <v>0</v>
      </c>
      <c r="O826" s="62">
        <v>0</v>
      </c>
      <c r="P826" s="63"/>
      <c r="Q826" s="63"/>
      <c r="R826" s="63"/>
      <c r="S826" s="63"/>
      <c r="T826" s="63"/>
      <c r="U826" s="63"/>
      <c r="V826" s="63"/>
      <c r="W826" s="63"/>
      <c r="X826" s="63"/>
      <c r="Y826" s="63"/>
      <c r="Z826" s="62">
        <v>1078.01</v>
      </c>
      <c r="AA826" s="62">
        <v>251903</v>
      </c>
      <c r="AB826" s="62">
        <v>95.42</v>
      </c>
      <c r="AC826" s="62">
        <v>4.9000000000000004</v>
      </c>
    </row>
    <row r="827" spans="1:29" ht="30" x14ac:dyDescent="0.25">
      <c r="A827" s="61" t="s">
        <v>352</v>
      </c>
      <c r="B827" s="61" t="s">
        <v>353</v>
      </c>
      <c r="C827" s="62">
        <v>2015</v>
      </c>
      <c r="D827" s="61" t="s">
        <v>89</v>
      </c>
      <c r="E827" s="62">
        <v>64</v>
      </c>
      <c r="F827" s="62">
        <v>207611</v>
      </c>
      <c r="G827" s="62">
        <v>46520</v>
      </c>
      <c r="H827" s="62">
        <v>60.57</v>
      </c>
      <c r="I827" s="62">
        <v>3243.92</v>
      </c>
      <c r="J827" s="62">
        <v>193078.23</v>
      </c>
      <c r="K827" s="62">
        <v>35408</v>
      </c>
      <c r="L827" s="62">
        <v>49066</v>
      </c>
      <c r="M827" s="62">
        <v>63.89</v>
      </c>
      <c r="N827" s="62">
        <v>553.25</v>
      </c>
      <c r="O827" s="62">
        <v>426995.69</v>
      </c>
      <c r="P827" s="63"/>
      <c r="Q827" s="63"/>
      <c r="R827" s="63"/>
      <c r="S827" s="63"/>
      <c r="T827" s="63"/>
      <c r="U827" s="63"/>
      <c r="V827" s="63"/>
      <c r="W827" s="63"/>
      <c r="X827" s="63"/>
      <c r="Y827" s="63"/>
      <c r="Z827" s="62">
        <v>7245</v>
      </c>
      <c r="AA827" s="62">
        <v>19384</v>
      </c>
      <c r="AB827" s="62">
        <v>25.24</v>
      </c>
      <c r="AC827" s="62">
        <v>113.2</v>
      </c>
    </row>
    <row r="828" spans="1:29" ht="30" x14ac:dyDescent="0.25">
      <c r="A828" s="61" t="s">
        <v>415</v>
      </c>
      <c r="B828" s="61" t="s">
        <v>416</v>
      </c>
      <c r="C828" s="62">
        <v>2017</v>
      </c>
      <c r="D828" s="61" t="s">
        <v>89</v>
      </c>
      <c r="E828" s="62">
        <v>69</v>
      </c>
      <c r="F828" s="62">
        <v>545927</v>
      </c>
      <c r="G828" s="62">
        <v>44913</v>
      </c>
      <c r="H828" s="62">
        <v>54.24</v>
      </c>
      <c r="I828" s="62">
        <v>7911.99</v>
      </c>
      <c r="J828" s="62">
        <v>507712.11</v>
      </c>
      <c r="K828" s="62">
        <v>2197.87</v>
      </c>
      <c r="L828" s="62">
        <v>2384</v>
      </c>
      <c r="M828" s="62">
        <v>2.88</v>
      </c>
      <c r="N828" s="63"/>
      <c r="O828" s="63"/>
      <c r="P828" s="63"/>
      <c r="Q828" s="63"/>
      <c r="R828" s="63"/>
      <c r="S828" s="63"/>
      <c r="T828" s="63"/>
      <c r="U828" s="63"/>
      <c r="V828" s="63"/>
      <c r="W828" s="63"/>
      <c r="X828" s="63"/>
      <c r="Y828" s="63"/>
      <c r="Z828" s="62">
        <v>135000</v>
      </c>
      <c r="AA828" s="62">
        <v>23871</v>
      </c>
      <c r="AB828" s="62">
        <v>28.83</v>
      </c>
      <c r="AC828" s="62">
        <v>1956.52</v>
      </c>
    </row>
    <row r="829" spans="1:29" ht="30" x14ac:dyDescent="0.25">
      <c r="A829" s="61" t="s">
        <v>231</v>
      </c>
      <c r="B829" s="61" t="s">
        <v>232</v>
      </c>
      <c r="C829" s="62">
        <v>2010</v>
      </c>
      <c r="D829" s="61" t="s">
        <v>78</v>
      </c>
      <c r="E829" s="62">
        <v>76</v>
      </c>
      <c r="F829" s="62">
        <v>243723</v>
      </c>
      <c r="G829" s="62">
        <v>32862</v>
      </c>
      <c r="H829" s="62">
        <v>36.03</v>
      </c>
      <c r="I829" s="62">
        <v>3206.88</v>
      </c>
      <c r="J829" s="62">
        <v>226662.39</v>
      </c>
      <c r="K829" s="62">
        <v>35521.919999999998</v>
      </c>
      <c r="L829" s="62">
        <v>52444</v>
      </c>
      <c r="M829" s="62">
        <v>57.5</v>
      </c>
      <c r="N829" s="62">
        <v>467.39</v>
      </c>
      <c r="O829" s="62">
        <v>428369.54</v>
      </c>
      <c r="P829" s="63"/>
      <c r="Q829" s="63"/>
      <c r="R829" s="63"/>
      <c r="S829" s="63"/>
      <c r="T829" s="63"/>
      <c r="U829" s="63"/>
      <c r="V829" s="63"/>
      <c r="W829" s="63"/>
      <c r="X829" s="63"/>
      <c r="Y829" s="63"/>
      <c r="Z829" s="62">
        <v>254770</v>
      </c>
      <c r="AA829" s="62">
        <v>17503</v>
      </c>
      <c r="AB829" s="62">
        <v>19.190000000000001</v>
      </c>
      <c r="AC829" s="62">
        <v>3352.24</v>
      </c>
    </row>
    <row r="830" spans="1:29" x14ac:dyDescent="0.25">
      <c r="A830" s="61" t="s">
        <v>514</v>
      </c>
      <c r="B830" s="61" t="s">
        <v>515</v>
      </c>
      <c r="C830" s="62">
        <v>2009</v>
      </c>
      <c r="D830" s="61" t="s">
        <v>94</v>
      </c>
      <c r="E830" s="62">
        <v>8</v>
      </c>
      <c r="F830" s="63"/>
      <c r="G830" s="63"/>
      <c r="H830" s="63"/>
      <c r="I830" s="63"/>
      <c r="J830" s="63"/>
      <c r="K830" s="62">
        <v>0</v>
      </c>
      <c r="L830" s="63"/>
      <c r="M830" s="63"/>
      <c r="N830" s="63"/>
      <c r="O830" s="63"/>
      <c r="P830" s="63"/>
      <c r="Q830" s="63"/>
      <c r="R830" s="63"/>
      <c r="S830" s="63"/>
      <c r="T830" s="63"/>
      <c r="U830" s="63"/>
      <c r="V830" s="63"/>
      <c r="W830" s="63"/>
      <c r="X830" s="63"/>
      <c r="Y830" s="63"/>
      <c r="Z830" s="62">
        <v>621130</v>
      </c>
      <c r="AA830" s="62">
        <v>98778</v>
      </c>
      <c r="AB830" s="62">
        <v>1028.94</v>
      </c>
      <c r="AC830" s="62">
        <v>77641.25</v>
      </c>
    </row>
    <row r="831" spans="1:29" ht="30" x14ac:dyDescent="0.25">
      <c r="A831" s="61" t="s">
        <v>142</v>
      </c>
      <c r="B831" s="61" t="s">
        <v>143</v>
      </c>
      <c r="C831" s="62">
        <v>2005</v>
      </c>
      <c r="D831" s="61" t="s">
        <v>226</v>
      </c>
      <c r="E831" s="62">
        <v>67</v>
      </c>
      <c r="F831" s="62">
        <v>188820</v>
      </c>
      <c r="G831" s="62">
        <v>21171</v>
      </c>
      <c r="H831" s="62">
        <v>26.33</v>
      </c>
      <c r="I831" s="62">
        <v>2818.21</v>
      </c>
      <c r="J831" s="62">
        <v>175602.6</v>
      </c>
      <c r="K831" s="62">
        <v>7877.79</v>
      </c>
      <c r="L831" s="62">
        <v>13472</v>
      </c>
      <c r="M831" s="62">
        <v>16.760000000000002</v>
      </c>
      <c r="N831" s="62">
        <v>117.58</v>
      </c>
      <c r="O831" s="62">
        <v>95000.62</v>
      </c>
      <c r="P831" s="63"/>
      <c r="Q831" s="63"/>
      <c r="R831" s="63"/>
      <c r="S831" s="63"/>
      <c r="T831" s="63"/>
      <c r="U831" s="63"/>
      <c r="V831" s="63"/>
      <c r="W831" s="63"/>
      <c r="X831" s="63"/>
      <c r="Y831" s="63"/>
      <c r="Z831" s="62">
        <v>3630</v>
      </c>
      <c r="AA831" s="62">
        <v>24001</v>
      </c>
      <c r="AB831" s="62">
        <v>29.85</v>
      </c>
      <c r="AC831" s="62">
        <v>54.18</v>
      </c>
    </row>
    <row r="832" spans="1:29" ht="30" x14ac:dyDescent="0.25">
      <c r="A832" s="61" t="s">
        <v>446</v>
      </c>
      <c r="B832" s="61" t="s">
        <v>447</v>
      </c>
      <c r="C832" s="62">
        <v>2012</v>
      </c>
      <c r="D832" s="61" t="s">
        <v>99</v>
      </c>
      <c r="E832" s="62">
        <v>32</v>
      </c>
      <c r="F832" s="62">
        <v>189040</v>
      </c>
      <c r="G832" s="62">
        <v>15449</v>
      </c>
      <c r="H832" s="62">
        <v>40.229999999999997</v>
      </c>
      <c r="I832" s="62">
        <v>5907.5</v>
      </c>
      <c r="J832" s="62">
        <v>175807.2</v>
      </c>
      <c r="K832" s="62">
        <v>7926.29</v>
      </c>
      <c r="L832" s="62">
        <v>9728</v>
      </c>
      <c r="M832" s="62">
        <v>25.33</v>
      </c>
      <c r="N832" s="62">
        <v>247.7</v>
      </c>
      <c r="O832" s="62">
        <v>95585.45</v>
      </c>
      <c r="P832" s="63"/>
      <c r="Q832" s="63"/>
      <c r="R832" s="63"/>
      <c r="S832" s="63"/>
      <c r="T832" s="63"/>
      <c r="U832" s="63"/>
      <c r="V832" s="63"/>
      <c r="W832" s="63"/>
      <c r="X832" s="63"/>
      <c r="Y832" s="63"/>
      <c r="Z832" s="62">
        <v>169194</v>
      </c>
      <c r="AA832" s="62">
        <v>8542</v>
      </c>
      <c r="AB832" s="62">
        <v>22.24</v>
      </c>
      <c r="AC832" s="62">
        <v>5287.31</v>
      </c>
    </row>
    <row r="833" spans="1:29" x14ac:dyDescent="0.25">
      <c r="A833" s="61" t="s">
        <v>102</v>
      </c>
      <c r="B833" s="61" t="s">
        <v>103</v>
      </c>
      <c r="C833" s="62">
        <v>2014</v>
      </c>
      <c r="D833" s="61" t="s">
        <v>99</v>
      </c>
      <c r="E833" s="62">
        <v>42</v>
      </c>
      <c r="F833" s="62">
        <v>175680</v>
      </c>
      <c r="G833" s="62">
        <v>29197</v>
      </c>
      <c r="H833" s="62">
        <v>57.93</v>
      </c>
      <c r="I833" s="62">
        <v>4182.8599999999997</v>
      </c>
      <c r="J833" s="62">
        <v>163382.39999999999</v>
      </c>
      <c r="K833" s="62">
        <v>18452.96</v>
      </c>
      <c r="L833" s="62">
        <v>26603</v>
      </c>
      <c r="M833" s="62">
        <v>52.78</v>
      </c>
      <c r="N833" s="62">
        <v>439.36</v>
      </c>
      <c r="O833" s="62">
        <v>222529.76</v>
      </c>
      <c r="P833" s="63"/>
      <c r="Q833" s="63"/>
      <c r="R833" s="63"/>
      <c r="S833" s="63"/>
      <c r="T833" s="63"/>
      <c r="U833" s="63"/>
      <c r="V833" s="63"/>
      <c r="W833" s="63"/>
      <c r="X833" s="63"/>
      <c r="Y833" s="63"/>
      <c r="Z833" s="62">
        <v>3101</v>
      </c>
      <c r="AA833" s="62">
        <v>45753</v>
      </c>
      <c r="AB833" s="62">
        <v>90.78</v>
      </c>
      <c r="AC833" s="62">
        <v>73.83</v>
      </c>
    </row>
    <row r="834" spans="1:29" ht="30" x14ac:dyDescent="0.25">
      <c r="A834" s="61" t="s">
        <v>87</v>
      </c>
      <c r="B834" s="61" t="s">
        <v>88</v>
      </c>
      <c r="C834" s="62">
        <v>2012</v>
      </c>
      <c r="D834" s="61" t="s">
        <v>78</v>
      </c>
      <c r="E834" s="62">
        <v>40</v>
      </c>
      <c r="F834" s="62">
        <v>132002</v>
      </c>
      <c r="G834" s="62">
        <v>23287</v>
      </c>
      <c r="H834" s="62">
        <v>48.51</v>
      </c>
      <c r="I834" s="62">
        <v>3300.05</v>
      </c>
      <c r="J834" s="62">
        <v>122761.86</v>
      </c>
      <c r="K834" s="62">
        <v>22096.99</v>
      </c>
      <c r="L834" s="62">
        <v>6730</v>
      </c>
      <c r="M834" s="62">
        <v>14.02</v>
      </c>
      <c r="N834" s="63"/>
      <c r="O834" s="63"/>
      <c r="P834" s="63"/>
      <c r="Q834" s="63"/>
      <c r="R834" s="63"/>
      <c r="S834" s="63"/>
      <c r="T834" s="63"/>
      <c r="U834" s="63"/>
      <c r="V834" s="63"/>
      <c r="W834" s="63"/>
      <c r="X834" s="63"/>
      <c r="Y834" s="63"/>
      <c r="Z834" s="62">
        <v>119853</v>
      </c>
      <c r="AA834" s="62">
        <v>16823</v>
      </c>
      <c r="AB834" s="62">
        <v>35.049999999999997</v>
      </c>
      <c r="AC834" s="62">
        <v>2996.33</v>
      </c>
    </row>
    <row r="835" spans="1:29" ht="30" x14ac:dyDescent="0.25">
      <c r="A835" s="61" t="s">
        <v>509</v>
      </c>
      <c r="B835" s="61" t="s">
        <v>510</v>
      </c>
      <c r="C835" s="62">
        <v>2013</v>
      </c>
      <c r="D835" s="61" t="s">
        <v>99</v>
      </c>
      <c r="E835" s="62">
        <v>40</v>
      </c>
      <c r="F835" s="62">
        <v>163705</v>
      </c>
      <c r="G835" s="62">
        <v>24766</v>
      </c>
      <c r="H835" s="62">
        <v>51.6</v>
      </c>
      <c r="I835" s="62">
        <v>4092.63</v>
      </c>
      <c r="J835" s="62">
        <v>152245.65</v>
      </c>
      <c r="K835" s="62">
        <v>25370.51</v>
      </c>
      <c r="L835" s="62">
        <v>31495</v>
      </c>
      <c r="M835" s="62">
        <v>65.61</v>
      </c>
      <c r="N835" s="62">
        <v>634.26</v>
      </c>
      <c r="O835" s="62">
        <v>305950.64</v>
      </c>
      <c r="P835" s="63"/>
      <c r="Q835" s="63"/>
      <c r="R835" s="63"/>
      <c r="S835" s="63"/>
      <c r="T835" s="63"/>
      <c r="U835" s="63"/>
      <c r="V835" s="63"/>
      <c r="W835" s="63"/>
      <c r="X835" s="63"/>
      <c r="Y835" s="63"/>
      <c r="Z835" s="62">
        <v>1168</v>
      </c>
      <c r="AA835" s="62">
        <v>13133</v>
      </c>
      <c r="AB835" s="62">
        <v>27.36</v>
      </c>
      <c r="AC835" s="62">
        <v>29.2</v>
      </c>
    </row>
    <row r="836" spans="1:29" ht="45" x14ac:dyDescent="0.25">
      <c r="A836" s="61" t="s">
        <v>214</v>
      </c>
      <c r="B836" s="61" t="s">
        <v>215</v>
      </c>
      <c r="C836" s="62">
        <v>2009</v>
      </c>
      <c r="D836" s="61" t="s">
        <v>150</v>
      </c>
      <c r="E836" s="62">
        <v>6</v>
      </c>
      <c r="F836" s="62">
        <v>0</v>
      </c>
      <c r="G836" s="62">
        <v>0</v>
      </c>
      <c r="H836" s="62">
        <v>0</v>
      </c>
      <c r="I836" s="62">
        <v>0</v>
      </c>
      <c r="J836" s="62">
        <v>0</v>
      </c>
      <c r="K836" s="62">
        <v>0</v>
      </c>
      <c r="L836" s="62">
        <v>0</v>
      </c>
      <c r="M836" s="62">
        <v>0</v>
      </c>
      <c r="N836" s="63"/>
      <c r="O836" s="63"/>
      <c r="P836" s="63"/>
      <c r="Q836" s="63"/>
      <c r="R836" s="63"/>
      <c r="S836" s="63"/>
      <c r="T836" s="63"/>
      <c r="U836" s="63"/>
      <c r="V836" s="63"/>
      <c r="W836" s="63"/>
      <c r="X836" s="63"/>
      <c r="Y836" s="63"/>
      <c r="Z836" s="62">
        <v>0</v>
      </c>
      <c r="AA836" s="63"/>
      <c r="AB836" s="63"/>
      <c r="AC836" s="62">
        <v>0</v>
      </c>
    </row>
    <row r="837" spans="1:29" ht="30" x14ac:dyDescent="0.25">
      <c r="A837" s="61" t="s">
        <v>188</v>
      </c>
      <c r="B837" s="61" t="s">
        <v>189</v>
      </c>
      <c r="C837" s="62">
        <v>2012</v>
      </c>
      <c r="D837" s="61" t="s">
        <v>78</v>
      </c>
      <c r="E837" s="62">
        <v>75</v>
      </c>
      <c r="F837" s="62">
        <v>98292</v>
      </c>
      <c r="G837" s="62">
        <v>16400</v>
      </c>
      <c r="H837" s="62">
        <v>18.22</v>
      </c>
      <c r="I837" s="62">
        <v>1310.56</v>
      </c>
      <c r="J837" s="62">
        <v>91411.56</v>
      </c>
      <c r="K837" s="62">
        <v>7479.15</v>
      </c>
      <c r="L837" s="62">
        <v>8300</v>
      </c>
      <c r="M837" s="62">
        <v>9.2200000000000006</v>
      </c>
      <c r="N837" s="62">
        <v>99.72</v>
      </c>
      <c r="O837" s="62">
        <v>90193.27</v>
      </c>
      <c r="P837" s="63"/>
      <c r="Q837" s="63"/>
      <c r="R837" s="63"/>
      <c r="S837" s="63"/>
      <c r="T837" s="63"/>
      <c r="U837" s="63"/>
      <c r="V837" s="63"/>
      <c r="W837" s="63"/>
      <c r="X837" s="63"/>
      <c r="Y837" s="63"/>
      <c r="Z837" s="62">
        <v>919</v>
      </c>
      <c r="AA837" s="62">
        <v>6543</v>
      </c>
      <c r="AB837" s="62">
        <v>7.27</v>
      </c>
      <c r="AC837" s="62">
        <v>12.25</v>
      </c>
    </row>
    <row r="838" spans="1:29" ht="30" x14ac:dyDescent="0.25">
      <c r="A838" s="61" t="s">
        <v>245</v>
      </c>
      <c r="B838" s="61" t="s">
        <v>246</v>
      </c>
      <c r="C838" s="62">
        <v>2014</v>
      </c>
      <c r="D838" s="61" t="s">
        <v>99</v>
      </c>
      <c r="E838" s="62">
        <v>28</v>
      </c>
      <c r="F838" s="62">
        <v>288406</v>
      </c>
      <c r="G838" s="62">
        <v>39449</v>
      </c>
      <c r="H838" s="62">
        <v>117.41</v>
      </c>
      <c r="I838" s="62">
        <v>10300.209999999999</v>
      </c>
      <c r="J838" s="62">
        <v>268217.58</v>
      </c>
      <c r="K838" s="62">
        <v>0</v>
      </c>
      <c r="L838" s="63"/>
      <c r="M838" s="63"/>
      <c r="N838" s="63"/>
      <c r="O838" s="63"/>
      <c r="P838" s="63"/>
      <c r="Q838" s="63"/>
      <c r="R838" s="63"/>
      <c r="S838" s="63"/>
      <c r="T838" s="63"/>
      <c r="U838" s="63"/>
      <c r="V838" s="63"/>
      <c r="W838" s="63"/>
      <c r="X838" s="63"/>
      <c r="Y838" s="63"/>
      <c r="Z838" s="62">
        <v>72183</v>
      </c>
      <c r="AA838" s="62">
        <v>8609</v>
      </c>
      <c r="AB838" s="62">
        <v>25.62</v>
      </c>
      <c r="AC838" s="62">
        <v>2577.96</v>
      </c>
    </row>
    <row r="839" spans="1:29" ht="30" x14ac:dyDescent="0.25">
      <c r="A839" s="61" t="s">
        <v>148</v>
      </c>
      <c r="B839" s="61" t="s">
        <v>149</v>
      </c>
      <c r="C839" s="62">
        <v>2011</v>
      </c>
      <c r="D839" s="61" t="s">
        <v>89</v>
      </c>
      <c r="E839" s="62">
        <v>43</v>
      </c>
      <c r="F839" s="62">
        <v>342769</v>
      </c>
      <c r="G839" s="62">
        <v>52530</v>
      </c>
      <c r="H839" s="62">
        <v>101.8</v>
      </c>
      <c r="I839" s="62">
        <v>7971.37</v>
      </c>
      <c r="J839" s="62">
        <v>318775.17</v>
      </c>
      <c r="K839" s="62">
        <v>0</v>
      </c>
      <c r="L839" s="62">
        <v>0</v>
      </c>
      <c r="M839" s="62">
        <v>0</v>
      </c>
      <c r="N839" s="63"/>
      <c r="O839" s="63"/>
      <c r="P839" s="63"/>
      <c r="Q839" s="63"/>
      <c r="R839" s="63"/>
      <c r="S839" s="63"/>
      <c r="T839" s="63"/>
      <c r="U839" s="63"/>
      <c r="V839" s="63"/>
      <c r="W839" s="63"/>
      <c r="X839" s="63"/>
      <c r="Y839" s="63"/>
      <c r="Z839" s="62">
        <v>0</v>
      </c>
      <c r="AA839" s="63"/>
      <c r="AB839" s="63"/>
      <c r="AC839" s="62">
        <v>0</v>
      </c>
    </row>
    <row r="840" spans="1:29" x14ac:dyDescent="0.25">
      <c r="A840" s="61" t="s">
        <v>409</v>
      </c>
      <c r="B840" s="61" t="s">
        <v>410</v>
      </c>
      <c r="C840" s="62">
        <v>2006</v>
      </c>
      <c r="D840" s="61" t="s">
        <v>78</v>
      </c>
      <c r="E840" s="62">
        <v>40</v>
      </c>
      <c r="F840" s="62">
        <v>44280</v>
      </c>
      <c r="G840" s="62">
        <v>5082</v>
      </c>
      <c r="H840" s="62">
        <v>10.59</v>
      </c>
      <c r="I840" s="62">
        <v>1107</v>
      </c>
      <c r="J840" s="62">
        <v>41180.400000000001</v>
      </c>
      <c r="K840" s="62">
        <v>0</v>
      </c>
      <c r="L840" s="63"/>
      <c r="M840" s="63"/>
      <c r="N840" s="63"/>
      <c r="O840" s="63"/>
      <c r="P840" s="63"/>
      <c r="Q840" s="63"/>
      <c r="R840" s="63"/>
      <c r="S840" s="63"/>
      <c r="T840" s="63"/>
      <c r="U840" s="63"/>
      <c r="V840" s="63"/>
      <c r="W840" s="63"/>
      <c r="X840" s="63"/>
      <c r="Y840" s="63"/>
      <c r="Z840" s="62">
        <v>0</v>
      </c>
      <c r="AA840" s="63"/>
      <c r="AB840" s="63"/>
      <c r="AC840" s="62">
        <v>0</v>
      </c>
    </row>
    <row r="841" spans="1:29" x14ac:dyDescent="0.25">
      <c r="A841" s="61" t="s">
        <v>417</v>
      </c>
      <c r="B841" s="61" t="s">
        <v>418</v>
      </c>
      <c r="C841" s="62">
        <v>2004</v>
      </c>
      <c r="D841" s="61" t="s">
        <v>75</v>
      </c>
      <c r="E841" s="62">
        <v>4</v>
      </c>
      <c r="F841" s="63"/>
      <c r="G841" s="63"/>
      <c r="H841" s="63"/>
      <c r="I841" s="63"/>
      <c r="J841" s="63"/>
      <c r="K841" s="62">
        <v>0</v>
      </c>
      <c r="L841" s="63"/>
      <c r="M841" s="63"/>
      <c r="N841" s="63"/>
      <c r="O841" s="63"/>
      <c r="P841" s="63"/>
      <c r="Q841" s="63"/>
      <c r="R841" s="63"/>
      <c r="S841" s="63"/>
      <c r="T841" s="63"/>
      <c r="U841" s="63"/>
      <c r="V841" s="63"/>
      <c r="W841" s="63"/>
      <c r="X841" s="63"/>
      <c r="Y841" s="63"/>
      <c r="Z841" s="62">
        <v>1098.8599999999999</v>
      </c>
      <c r="AA841" s="62">
        <v>608</v>
      </c>
      <c r="AB841" s="62">
        <v>12.67</v>
      </c>
      <c r="AC841" s="62">
        <v>274.70999999999998</v>
      </c>
    </row>
    <row r="842" spans="1:29" x14ac:dyDescent="0.25">
      <c r="A842" s="61" t="s">
        <v>332</v>
      </c>
      <c r="B842" s="61" t="s">
        <v>333</v>
      </c>
      <c r="C842" s="62">
        <v>2007</v>
      </c>
      <c r="D842" s="61" t="s">
        <v>94</v>
      </c>
      <c r="E842" s="62">
        <v>19</v>
      </c>
      <c r="F842" s="62">
        <v>22415</v>
      </c>
      <c r="G842" s="62">
        <v>5003</v>
      </c>
      <c r="H842" s="62">
        <v>21.94</v>
      </c>
      <c r="I842" s="62">
        <v>1179.74</v>
      </c>
      <c r="J842" s="62">
        <v>20845.95</v>
      </c>
      <c r="K842" s="62">
        <v>1167.8</v>
      </c>
      <c r="L842" s="62">
        <v>1755</v>
      </c>
      <c r="M842" s="62">
        <v>7.7</v>
      </c>
      <c r="N842" s="62">
        <v>61.46</v>
      </c>
      <c r="O842" s="62">
        <v>14082.83</v>
      </c>
      <c r="P842" s="63"/>
      <c r="Q842" s="63"/>
      <c r="R842" s="63"/>
      <c r="S842" s="63"/>
      <c r="T842" s="63"/>
      <c r="U842" s="63"/>
      <c r="V842" s="63"/>
      <c r="W842" s="63"/>
      <c r="X842" s="63"/>
      <c r="Y842" s="63"/>
      <c r="Z842" s="62">
        <v>430693</v>
      </c>
      <c r="AA842" s="62">
        <v>37438</v>
      </c>
      <c r="AB842" s="62">
        <v>164.2</v>
      </c>
      <c r="AC842" s="62">
        <v>22668.05</v>
      </c>
    </row>
    <row r="843" spans="1:29" x14ac:dyDescent="0.25">
      <c r="A843" s="61" t="s">
        <v>184</v>
      </c>
      <c r="B843" s="61" t="s">
        <v>185</v>
      </c>
      <c r="C843" s="62">
        <v>2008</v>
      </c>
      <c r="D843" s="61" t="s">
        <v>75</v>
      </c>
      <c r="E843" s="62">
        <v>14</v>
      </c>
      <c r="F843" s="63"/>
      <c r="G843" s="63"/>
      <c r="H843" s="63"/>
      <c r="I843" s="63"/>
      <c r="J843" s="63"/>
      <c r="K843" s="62">
        <v>0</v>
      </c>
      <c r="L843" s="63"/>
      <c r="M843" s="63"/>
      <c r="N843" s="63"/>
      <c r="O843" s="63"/>
      <c r="P843" s="63"/>
      <c r="Q843" s="63"/>
      <c r="R843" s="63"/>
      <c r="S843" s="63"/>
      <c r="T843" s="63"/>
      <c r="U843" s="62">
        <v>100</v>
      </c>
      <c r="V843" s="62">
        <v>320</v>
      </c>
      <c r="W843" s="62">
        <v>1.9</v>
      </c>
      <c r="X843" s="62">
        <v>7</v>
      </c>
      <c r="Y843" s="62">
        <v>2238.4</v>
      </c>
      <c r="Z843" s="62">
        <v>0</v>
      </c>
      <c r="AA843" s="63"/>
      <c r="AB843" s="63"/>
      <c r="AC843" s="62">
        <v>0</v>
      </c>
    </row>
    <row r="844" spans="1:29" ht="30" x14ac:dyDescent="0.25">
      <c r="A844" s="61" t="s">
        <v>186</v>
      </c>
      <c r="B844" s="61" t="s">
        <v>187</v>
      </c>
      <c r="C844" s="62">
        <v>2017</v>
      </c>
      <c r="D844" s="61" t="s">
        <v>94</v>
      </c>
      <c r="E844" s="62">
        <v>6</v>
      </c>
      <c r="F844" s="63"/>
      <c r="G844" s="63"/>
      <c r="H844" s="63"/>
      <c r="I844" s="63"/>
      <c r="J844" s="63"/>
      <c r="K844" s="62">
        <v>0</v>
      </c>
      <c r="L844" s="63"/>
      <c r="M844" s="63"/>
      <c r="N844" s="63"/>
      <c r="O844" s="63"/>
      <c r="P844" s="63"/>
      <c r="Q844" s="63"/>
      <c r="R844" s="63"/>
      <c r="S844" s="63"/>
      <c r="T844" s="63"/>
      <c r="U844" s="63"/>
      <c r="V844" s="63"/>
      <c r="W844" s="63"/>
      <c r="X844" s="63"/>
      <c r="Y844" s="63"/>
      <c r="Z844" s="62">
        <v>22828</v>
      </c>
      <c r="AA844" s="62">
        <v>1855</v>
      </c>
      <c r="AB844" s="62">
        <v>25.76</v>
      </c>
      <c r="AC844" s="62">
        <v>3804.67</v>
      </c>
    </row>
    <row r="845" spans="1:29" ht="30" x14ac:dyDescent="0.25">
      <c r="A845" s="61" t="s">
        <v>287</v>
      </c>
      <c r="B845" s="61" t="s">
        <v>288</v>
      </c>
      <c r="C845" s="62">
        <v>2015</v>
      </c>
      <c r="D845" s="61" t="s">
        <v>78</v>
      </c>
      <c r="E845" s="62">
        <v>40</v>
      </c>
      <c r="F845" s="62">
        <v>340920</v>
      </c>
      <c r="G845" s="62">
        <v>60271</v>
      </c>
      <c r="H845" s="62">
        <v>125.56</v>
      </c>
      <c r="I845" s="62">
        <v>8523</v>
      </c>
      <c r="J845" s="62">
        <v>317055.59999999998</v>
      </c>
      <c r="K845" s="62">
        <v>0</v>
      </c>
      <c r="L845" s="63"/>
      <c r="M845" s="63"/>
      <c r="N845" s="63"/>
      <c r="O845" s="63"/>
      <c r="P845" s="63"/>
      <c r="Q845" s="63"/>
      <c r="R845" s="63"/>
      <c r="S845" s="63"/>
      <c r="T845" s="63"/>
      <c r="U845" s="63"/>
      <c r="V845" s="63"/>
      <c r="W845" s="63"/>
      <c r="X845" s="63"/>
      <c r="Y845" s="63"/>
      <c r="Z845" s="62">
        <v>83937</v>
      </c>
      <c r="AA845" s="62">
        <v>13035</v>
      </c>
      <c r="AB845" s="62">
        <v>27.16</v>
      </c>
      <c r="AC845" s="62">
        <v>2098.4299999999998</v>
      </c>
    </row>
    <row r="846" spans="1:29" ht="30" x14ac:dyDescent="0.25">
      <c r="A846" s="61" t="s">
        <v>169</v>
      </c>
      <c r="B846" s="61" t="s">
        <v>170</v>
      </c>
      <c r="C846" s="62">
        <v>2003</v>
      </c>
      <c r="D846" s="61" t="s">
        <v>78</v>
      </c>
      <c r="E846" s="62">
        <v>48</v>
      </c>
      <c r="F846" s="62">
        <v>144360</v>
      </c>
      <c r="G846" s="62">
        <v>3867</v>
      </c>
      <c r="H846" s="62">
        <v>6.71</v>
      </c>
      <c r="I846" s="62">
        <v>3007.5</v>
      </c>
      <c r="J846" s="62">
        <v>134254.79999999999</v>
      </c>
      <c r="K846" s="62">
        <v>0</v>
      </c>
      <c r="L846" s="63"/>
      <c r="M846" s="63"/>
      <c r="N846" s="63"/>
      <c r="O846" s="63"/>
      <c r="P846" s="63"/>
      <c r="Q846" s="63"/>
      <c r="R846" s="63"/>
      <c r="S846" s="63"/>
      <c r="T846" s="63"/>
      <c r="U846" s="63"/>
      <c r="V846" s="63"/>
      <c r="W846" s="63"/>
      <c r="X846" s="63"/>
      <c r="Y846" s="63"/>
      <c r="Z846" s="62">
        <v>1350.18</v>
      </c>
      <c r="AA846" s="62">
        <v>13126</v>
      </c>
      <c r="AB846" s="62">
        <v>22.79</v>
      </c>
      <c r="AC846" s="62">
        <v>28.13</v>
      </c>
    </row>
    <row r="847" spans="1:29" x14ac:dyDescent="0.25">
      <c r="A847" s="61" t="s">
        <v>212</v>
      </c>
      <c r="B847" s="61" t="s">
        <v>213</v>
      </c>
      <c r="C847" s="62">
        <v>2018</v>
      </c>
      <c r="D847" s="61" t="s">
        <v>78</v>
      </c>
      <c r="E847" s="62">
        <v>40</v>
      </c>
      <c r="F847" s="62">
        <v>292040</v>
      </c>
      <c r="G847" s="62">
        <v>52327</v>
      </c>
      <c r="H847" s="62">
        <v>109.01</v>
      </c>
      <c r="I847" s="62">
        <v>7301</v>
      </c>
      <c r="J847" s="62">
        <v>271597.2</v>
      </c>
      <c r="K847" s="62">
        <v>0</v>
      </c>
      <c r="L847" s="63"/>
      <c r="M847" s="63"/>
      <c r="N847" s="63"/>
      <c r="O847" s="63"/>
      <c r="P847" s="63"/>
      <c r="Q847" s="63"/>
      <c r="R847" s="63"/>
      <c r="S847" s="63"/>
      <c r="T847" s="63"/>
      <c r="U847" s="63"/>
      <c r="V847" s="63"/>
      <c r="W847" s="63"/>
      <c r="X847" s="63"/>
      <c r="Y847" s="63"/>
      <c r="Z847" s="62">
        <v>30075</v>
      </c>
      <c r="AA847" s="62">
        <v>3534</v>
      </c>
      <c r="AB847" s="62">
        <v>7.36</v>
      </c>
      <c r="AC847" s="62">
        <v>751.88</v>
      </c>
    </row>
    <row r="848" spans="1:29" ht="30" x14ac:dyDescent="0.25">
      <c r="A848" s="61" t="s">
        <v>188</v>
      </c>
      <c r="B848" s="61" t="s">
        <v>189</v>
      </c>
      <c r="C848" s="62">
        <v>2015</v>
      </c>
      <c r="D848" s="61" t="s">
        <v>511</v>
      </c>
      <c r="E848" s="62">
        <v>10</v>
      </c>
      <c r="F848" s="62">
        <v>0</v>
      </c>
      <c r="G848" s="62">
        <v>0</v>
      </c>
      <c r="H848" s="62">
        <v>0</v>
      </c>
      <c r="I848" s="62">
        <v>0</v>
      </c>
      <c r="J848" s="62">
        <v>0</v>
      </c>
      <c r="K848" s="62">
        <v>0</v>
      </c>
      <c r="L848" s="62">
        <v>0</v>
      </c>
      <c r="M848" s="62">
        <v>0</v>
      </c>
      <c r="N848" s="63"/>
      <c r="O848" s="63"/>
      <c r="P848" s="63"/>
      <c r="Q848" s="63"/>
      <c r="R848" s="63"/>
      <c r="S848" s="63"/>
      <c r="T848" s="63"/>
      <c r="U848" s="63"/>
      <c r="V848" s="63"/>
      <c r="W848" s="63"/>
      <c r="X848" s="63"/>
      <c r="Y848" s="63"/>
      <c r="Z848" s="62">
        <v>0</v>
      </c>
      <c r="AA848" s="63"/>
      <c r="AB848" s="63"/>
      <c r="AC848" s="62">
        <v>0</v>
      </c>
    </row>
    <row r="849" spans="1:29" ht="30" x14ac:dyDescent="0.25">
      <c r="A849" s="61" t="s">
        <v>450</v>
      </c>
      <c r="B849" s="61" t="s">
        <v>451</v>
      </c>
      <c r="C849" s="62">
        <v>2010</v>
      </c>
      <c r="D849" s="61" t="s">
        <v>99</v>
      </c>
      <c r="E849" s="62">
        <v>64</v>
      </c>
      <c r="F849" s="62">
        <v>39680</v>
      </c>
      <c r="G849" s="62">
        <v>2742</v>
      </c>
      <c r="H849" s="62">
        <v>3.57</v>
      </c>
      <c r="I849" s="62">
        <v>620</v>
      </c>
      <c r="J849" s="62">
        <v>36902.400000000001</v>
      </c>
      <c r="K849" s="62">
        <v>5367.6</v>
      </c>
      <c r="L849" s="62">
        <v>26519</v>
      </c>
      <c r="M849" s="62">
        <v>34.53</v>
      </c>
      <c r="N849" s="62">
        <v>83.87</v>
      </c>
      <c r="O849" s="62">
        <v>64729.55</v>
      </c>
      <c r="P849" s="63"/>
      <c r="Q849" s="63"/>
      <c r="R849" s="63"/>
      <c r="S849" s="63"/>
      <c r="T849" s="63"/>
      <c r="U849" s="63"/>
      <c r="V849" s="63"/>
      <c r="W849" s="63"/>
      <c r="X849" s="63"/>
      <c r="Y849" s="63"/>
      <c r="Z849" s="62">
        <v>0</v>
      </c>
      <c r="AA849" s="63"/>
      <c r="AB849" s="63"/>
      <c r="AC849" s="62">
        <v>0</v>
      </c>
    </row>
    <row r="850" spans="1:29" x14ac:dyDescent="0.25">
      <c r="A850" s="61" t="s">
        <v>469</v>
      </c>
      <c r="B850" s="61" t="s">
        <v>470</v>
      </c>
      <c r="C850" s="62">
        <v>2003</v>
      </c>
      <c r="D850" s="61" t="s">
        <v>75</v>
      </c>
      <c r="E850" s="62">
        <v>8</v>
      </c>
      <c r="F850" s="62">
        <v>2633</v>
      </c>
      <c r="G850" s="62">
        <v>468</v>
      </c>
      <c r="H850" s="62">
        <v>4.88</v>
      </c>
      <c r="I850" s="62">
        <v>329.13</v>
      </c>
      <c r="J850" s="62">
        <v>2448.69</v>
      </c>
      <c r="K850" s="62">
        <v>64.989999999999995</v>
      </c>
      <c r="L850" s="62">
        <v>234</v>
      </c>
      <c r="M850" s="62">
        <v>2.44</v>
      </c>
      <c r="N850" s="63"/>
      <c r="O850" s="63"/>
      <c r="P850" s="63"/>
      <c r="Q850" s="63"/>
      <c r="R850" s="63"/>
      <c r="S850" s="63"/>
      <c r="T850" s="63"/>
      <c r="U850" s="63"/>
      <c r="V850" s="63"/>
      <c r="W850" s="63"/>
      <c r="X850" s="63"/>
      <c r="Y850" s="63"/>
      <c r="Z850" s="62">
        <v>264.33</v>
      </c>
      <c r="AA850" s="62">
        <v>1582</v>
      </c>
      <c r="AB850" s="62">
        <v>16.48</v>
      </c>
      <c r="AC850" s="62">
        <v>33.04</v>
      </c>
    </row>
    <row r="851" spans="1:29" x14ac:dyDescent="0.25">
      <c r="A851" s="61" t="s">
        <v>79</v>
      </c>
      <c r="B851" s="61" t="s">
        <v>80</v>
      </c>
      <c r="C851" s="62">
        <v>2012</v>
      </c>
      <c r="D851" s="61" t="s">
        <v>99</v>
      </c>
      <c r="E851" s="62">
        <v>64</v>
      </c>
      <c r="F851" s="62">
        <v>231940</v>
      </c>
      <c r="G851" s="62">
        <v>27883</v>
      </c>
      <c r="H851" s="62">
        <v>36.31</v>
      </c>
      <c r="I851" s="62">
        <v>3624.06</v>
      </c>
      <c r="J851" s="62">
        <v>215704.2</v>
      </c>
      <c r="K851" s="62">
        <v>30988.36</v>
      </c>
      <c r="L851" s="62">
        <v>29304</v>
      </c>
      <c r="M851" s="62">
        <v>38.159999999999997</v>
      </c>
      <c r="N851" s="62">
        <v>484.19</v>
      </c>
      <c r="O851" s="62">
        <v>373697.94</v>
      </c>
      <c r="P851" s="63"/>
      <c r="Q851" s="63"/>
      <c r="R851" s="63"/>
      <c r="S851" s="63"/>
      <c r="T851" s="63"/>
      <c r="U851" s="63"/>
      <c r="V851" s="63"/>
      <c r="W851" s="63"/>
      <c r="X851" s="63"/>
      <c r="Y851" s="63"/>
      <c r="Z851" s="62">
        <v>243840</v>
      </c>
      <c r="AA851" s="62">
        <v>11430</v>
      </c>
      <c r="AB851" s="62">
        <v>14.88</v>
      </c>
      <c r="AC851" s="62">
        <v>3810</v>
      </c>
    </row>
    <row r="852" spans="1:29" x14ac:dyDescent="0.25">
      <c r="A852" s="61" t="s">
        <v>524</v>
      </c>
      <c r="B852" s="61" t="s">
        <v>525</v>
      </c>
      <c r="C852" s="62">
        <v>2009</v>
      </c>
      <c r="D852" s="61" t="s">
        <v>438</v>
      </c>
      <c r="E852" s="62">
        <v>6</v>
      </c>
      <c r="F852" s="63"/>
      <c r="G852" s="63"/>
      <c r="H852" s="63"/>
      <c r="I852" s="63"/>
      <c r="J852" s="63"/>
      <c r="K852" s="62">
        <v>0</v>
      </c>
      <c r="L852" s="63"/>
      <c r="M852" s="63"/>
      <c r="N852" s="63"/>
      <c r="O852" s="63"/>
      <c r="P852" s="63"/>
      <c r="Q852" s="63"/>
      <c r="R852" s="63"/>
      <c r="S852" s="63"/>
      <c r="T852" s="63"/>
      <c r="U852" s="63"/>
      <c r="V852" s="63"/>
      <c r="W852" s="63"/>
      <c r="X852" s="63"/>
      <c r="Y852" s="63"/>
      <c r="Z852" s="62">
        <v>0</v>
      </c>
      <c r="AA852" s="63"/>
      <c r="AB852" s="63"/>
      <c r="AC852" s="62">
        <v>0</v>
      </c>
    </row>
    <row r="853" spans="1:29" ht="30" x14ac:dyDescent="0.25">
      <c r="A853" s="61" t="s">
        <v>356</v>
      </c>
      <c r="B853" s="61" t="s">
        <v>357</v>
      </c>
      <c r="C853" s="62">
        <v>2006</v>
      </c>
      <c r="D853" s="61" t="s">
        <v>78</v>
      </c>
      <c r="E853" s="62">
        <v>100</v>
      </c>
      <c r="F853" s="62">
        <v>1039675</v>
      </c>
      <c r="G853" s="62">
        <v>134319</v>
      </c>
      <c r="H853" s="62">
        <v>111.93</v>
      </c>
      <c r="I853" s="62">
        <v>10396.75</v>
      </c>
      <c r="J853" s="62">
        <v>966897.75</v>
      </c>
      <c r="K853" s="62">
        <v>0</v>
      </c>
      <c r="L853" s="63"/>
      <c r="M853" s="63"/>
      <c r="N853" s="63"/>
      <c r="O853" s="63"/>
      <c r="P853" s="63"/>
      <c r="Q853" s="63"/>
      <c r="R853" s="63"/>
      <c r="S853" s="63"/>
      <c r="T853" s="63"/>
      <c r="U853" s="63"/>
      <c r="V853" s="63"/>
      <c r="W853" s="63"/>
      <c r="X853" s="63"/>
      <c r="Y853" s="63"/>
      <c r="Z853" s="62">
        <v>3414.18</v>
      </c>
      <c r="AA853" s="62">
        <v>42185</v>
      </c>
      <c r="AB853" s="62">
        <v>35.15</v>
      </c>
      <c r="AC853" s="62">
        <v>34.14</v>
      </c>
    </row>
    <row r="854" spans="1:29" ht="30" x14ac:dyDescent="0.25">
      <c r="A854" s="61" t="s">
        <v>218</v>
      </c>
      <c r="B854" s="61" t="s">
        <v>219</v>
      </c>
      <c r="C854" s="62">
        <v>2010</v>
      </c>
      <c r="D854" s="61" t="s">
        <v>72</v>
      </c>
      <c r="E854" s="62">
        <v>42</v>
      </c>
      <c r="F854" s="62">
        <v>424680</v>
      </c>
      <c r="G854" s="62">
        <v>71224</v>
      </c>
      <c r="H854" s="62">
        <v>141.32</v>
      </c>
      <c r="I854" s="62">
        <v>10111.43</v>
      </c>
      <c r="J854" s="62">
        <v>394952.4</v>
      </c>
      <c r="K854" s="62">
        <v>0</v>
      </c>
      <c r="L854" s="63"/>
      <c r="M854" s="63"/>
      <c r="N854" s="63"/>
      <c r="O854" s="63"/>
      <c r="P854" s="63"/>
      <c r="Q854" s="63"/>
      <c r="R854" s="63"/>
      <c r="S854" s="63"/>
      <c r="T854" s="63"/>
      <c r="U854" s="63"/>
      <c r="V854" s="63"/>
      <c r="W854" s="63"/>
      <c r="X854" s="63"/>
      <c r="Y854" s="63"/>
      <c r="Z854" s="62">
        <v>123950</v>
      </c>
      <c r="AA854" s="62">
        <v>16499</v>
      </c>
      <c r="AB854" s="62">
        <v>32.74</v>
      </c>
      <c r="AC854" s="62">
        <v>2951.19</v>
      </c>
    </row>
    <row r="855" spans="1:29" ht="30" x14ac:dyDescent="0.25">
      <c r="A855" s="61" t="s">
        <v>363</v>
      </c>
      <c r="B855" s="61" t="s">
        <v>364</v>
      </c>
      <c r="C855" s="62">
        <v>2004</v>
      </c>
      <c r="D855" s="61" t="s">
        <v>75</v>
      </c>
      <c r="E855" s="62">
        <v>5</v>
      </c>
      <c r="F855" s="63"/>
      <c r="G855" s="63"/>
      <c r="H855" s="63"/>
      <c r="I855" s="63"/>
      <c r="J855" s="63"/>
      <c r="K855" s="62">
        <v>0</v>
      </c>
      <c r="L855" s="63"/>
      <c r="M855" s="63"/>
      <c r="N855" s="63"/>
      <c r="O855" s="63"/>
      <c r="P855" s="63"/>
      <c r="Q855" s="63"/>
      <c r="R855" s="63"/>
      <c r="S855" s="63"/>
      <c r="T855" s="63"/>
      <c r="U855" s="63"/>
      <c r="V855" s="63"/>
      <c r="W855" s="63"/>
      <c r="X855" s="63"/>
      <c r="Y855" s="63"/>
      <c r="Z855" s="62">
        <v>207.21</v>
      </c>
      <c r="AA855" s="62">
        <v>568</v>
      </c>
      <c r="AB855" s="62">
        <v>9.4700000000000006</v>
      </c>
      <c r="AC855" s="62">
        <v>41.44</v>
      </c>
    </row>
    <row r="856" spans="1:29" x14ac:dyDescent="0.25">
      <c r="A856" s="61" t="s">
        <v>319</v>
      </c>
      <c r="B856" s="61" t="s">
        <v>320</v>
      </c>
      <c r="C856" s="62">
        <v>2017</v>
      </c>
      <c r="D856" s="61" t="s">
        <v>75</v>
      </c>
      <c r="E856" s="62">
        <v>8</v>
      </c>
      <c r="F856" s="63"/>
      <c r="G856" s="63"/>
      <c r="H856" s="63"/>
      <c r="I856" s="63"/>
      <c r="J856" s="63"/>
      <c r="K856" s="62">
        <v>188.17</v>
      </c>
      <c r="L856" s="62">
        <v>257</v>
      </c>
      <c r="M856" s="62">
        <v>2.68</v>
      </c>
      <c r="N856" s="62">
        <v>23.52</v>
      </c>
      <c r="O856" s="62">
        <v>2269.16</v>
      </c>
      <c r="P856" s="63"/>
      <c r="Q856" s="63"/>
      <c r="R856" s="63"/>
      <c r="S856" s="63"/>
      <c r="T856" s="63"/>
      <c r="U856" s="63"/>
      <c r="V856" s="63"/>
      <c r="W856" s="63"/>
      <c r="X856" s="63"/>
      <c r="Y856" s="63"/>
      <c r="Z856" s="62">
        <v>543.55999999999995</v>
      </c>
      <c r="AA856" s="62">
        <v>2310</v>
      </c>
      <c r="AB856" s="62">
        <v>24.06</v>
      </c>
      <c r="AC856" s="62">
        <v>67.95</v>
      </c>
    </row>
    <row r="857" spans="1:29" ht="30" x14ac:dyDescent="0.25">
      <c r="A857" s="61" t="s">
        <v>311</v>
      </c>
      <c r="B857" s="61" t="s">
        <v>312</v>
      </c>
      <c r="C857" s="62">
        <v>2014</v>
      </c>
      <c r="D857" s="61" t="s">
        <v>99</v>
      </c>
      <c r="E857" s="62">
        <v>64</v>
      </c>
      <c r="F857" s="62">
        <v>178000</v>
      </c>
      <c r="G857" s="62">
        <v>24292</v>
      </c>
      <c r="H857" s="62">
        <v>31.63</v>
      </c>
      <c r="I857" s="62">
        <v>2781.25</v>
      </c>
      <c r="J857" s="62">
        <v>165540</v>
      </c>
      <c r="K857" s="62">
        <v>24766.25</v>
      </c>
      <c r="L857" s="62">
        <v>37475</v>
      </c>
      <c r="M857" s="62">
        <v>48.8</v>
      </c>
      <c r="N857" s="62">
        <v>386.97</v>
      </c>
      <c r="O857" s="62">
        <v>298663.59000000003</v>
      </c>
      <c r="P857" s="63"/>
      <c r="Q857" s="63"/>
      <c r="R857" s="63"/>
      <c r="S857" s="63"/>
      <c r="T857" s="63"/>
      <c r="U857" s="63"/>
      <c r="V857" s="63"/>
      <c r="W857" s="63"/>
      <c r="X857" s="63"/>
      <c r="Y857" s="63"/>
      <c r="Z857" s="62">
        <v>95307</v>
      </c>
      <c r="AA857" s="62">
        <v>11900</v>
      </c>
      <c r="AB857" s="62">
        <v>15.49</v>
      </c>
      <c r="AC857" s="62">
        <v>1489.17</v>
      </c>
    </row>
    <row r="858" spans="1:29" ht="45" x14ac:dyDescent="0.25">
      <c r="A858" s="61" t="s">
        <v>109</v>
      </c>
      <c r="B858" s="61" t="s">
        <v>110</v>
      </c>
      <c r="C858" s="62">
        <v>2014</v>
      </c>
      <c r="D858" s="61" t="s">
        <v>226</v>
      </c>
      <c r="E858" s="62">
        <v>14</v>
      </c>
      <c r="F858" s="62">
        <v>58200</v>
      </c>
      <c r="G858" s="62">
        <v>10216</v>
      </c>
      <c r="H858" s="62">
        <v>60.81</v>
      </c>
      <c r="I858" s="62">
        <v>4157.1400000000003</v>
      </c>
      <c r="J858" s="62">
        <v>54126</v>
      </c>
      <c r="K858" s="62">
        <v>0</v>
      </c>
      <c r="L858" s="63"/>
      <c r="M858" s="63"/>
      <c r="N858" s="63"/>
      <c r="O858" s="63"/>
      <c r="P858" s="63"/>
      <c r="Q858" s="63"/>
      <c r="R858" s="63"/>
      <c r="S858" s="63"/>
      <c r="T858" s="63"/>
      <c r="U858" s="62">
        <v>3077</v>
      </c>
      <c r="V858" s="62">
        <v>10004</v>
      </c>
      <c r="W858" s="62">
        <v>59.55</v>
      </c>
      <c r="X858" s="62">
        <v>219</v>
      </c>
      <c r="Y858" s="62">
        <v>68875.570000000007</v>
      </c>
      <c r="Z858" s="62">
        <v>46863</v>
      </c>
      <c r="AA858" s="62">
        <v>3155</v>
      </c>
      <c r="AB858" s="62">
        <v>18.78</v>
      </c>
      <c r="AC858" s="62">
        <v>3347.36</v>
      </c>
    </row>
    <row r="859" spans="1:29" x14ac:dyDescent="0.25">
      <c r="A859" s="61" t="s">
        <v>424</v>
      </c>
      <c r="B859" s="61" t="s">
        <v>425</v>
      </c>
      <c r="C859" s="62">
        <v>2012</v>
      </c>
      <c r="D859" s="61" t="s">
        <v>78</v>
      </c>
      <c r="E859" s="62">
        <v>56</v>
      </c>
      <c r="F859" s="62">
        <v>447200</v>
      </c>
      <c r="G859" s="62">
        <v>75284</v>
      </c>
      <c r="H859" s="62">
        <v>112.03</v>
      </c>
      <c r="I859" s="62">
        <v>7985.71</v>
      </c>
      <c r="J859" s="62">
        <v>415896</v>
      </c>
      <c r="K859" s="62">
        <v>0</v>
      </c>
      <c r="L859" s="63"/>
      <c r="M859" s="63"/>
      <c r="N859" s="63"/>
      <c r="O859" s="63"/>
      <c r="P859" s="63"/>
      <c r="Q859" s="63"/>
      <c r="R859" s="63"/>
      <c r="S859" s="63"/>
      <c r="T859" s="63"/>
      <c r="U859" s="63"/>
      <c r="V859" s="63"/>
      <c r="W859" s="63"/>
      <c r="X859" s="63"/>
      <c r="Y859" s="63"/>
      <c r="Z859" s="62">
        <v>68100</v>
      </c>
      <c r="AA859" s="62">
        <v>5654</v>
      </c>
      <c r="AB859" s="62">
        <v>8.41</v>
      </c>
      <c r="AC859" s="62">
        <v>1216.07</v>
      </c>
    </row>
    <row r="860" spans="1:29" x14ac:dyDescent="0.25">
      <c r="A860" s="61" t="s">
        <v>159</v>
      </c>
      <c r="B860" s="61" t="s">
        <v>160</v>
      </c>
      <c r="C860" s="62">
        <v>2003</v>
      </c>
      <c r="D860" s="61" t="s">
        <v>175</v>
      </c>
      <c r="E860" s="62">
        <v>8</v>
      </c>
      <c r="F860" s="63"/>
      <c r="G860" s="63"/>
      <c r="H860" s="63"/>
      <c r="I860" s="63"/>
      <c r="J860" s="63"/>
      <c r="K860" s="62">
        <v>0</v>
      </c>
      <c r="L860" s="63"/>
      <c r="M860" s="63"/>
      <c r="N860" s="63"/>
      <c r="O860" s="63"/>
      <c r="P860" s="63"/>
      <c r="Q860" s="63"/>
      <c r="R860" s="63"/>
      <c r="S860" s="63"/>
      <c r="T860" s="63"/>
      <c r="U860" s="63"/>
      <c r="V860" s="63"/>
      <c r="W860" s="63"/>
      <c r="X860" s="63"/>
      <c r="Y860" s="63"/>
      <c r="Z860" s="62">
        <v>0</v>
      </c>
      <c r="AA860" s="63"/>
      <c r="AB860" s="63"/>
      <c r="AC860" s="62">
        <v>0</v>
      </c>
    </row>
    <row r="861" spans="1:29" ht="30" x14ac:dyDescent="0.25">
      <c r="A861" s="61" t="s">
        <v>216</v>
      </c>
      <c r="B861" s="61" t="s">
        <v>217</v>
      </c>
      <c r="C861" s="62">
        <v>2006</v>
      </c>
      <c r="D861" s="61" t="s">
        <v>99</v>
      </c>
      <c r="E861" s="62">
        <v>2</v>
      </c>
      <c r="F861" s="62">
        <v>0</v>
      </c>
      <c r="G861" s="62">
        <v>0</v>
      </c>
      <c r="H861" s="62">
        <v>0</v>
      </c>
      <c r="I861" s="62">
        <v>0</v>
      </c>
      <c r="J861" s="62">
        <v>0</v>
      </c>
      <c r="K861" s="62">
        <v>0</v>
      </c>
      <c r="L861" s="62">
        <v>0</v>
      </c>
      <c r="M861" s="62">
        <v>0</v>
      </c>
      <c r="N861" s="63"/>
      <c r="O861" s="63"/>
      <c r="P861" s="63"/>
      <c r="Q861" s="63"/>
      <c r="R861" s="63"/>
      <c r="S861" s="63"/>
      <c r="T861" s="63"/>
      <c r="U861" s="63"/>
      <c r="V861" s="63"/>
      <c r="W861" s="63"/>
      <c r="X861" s="63"/>
      <c r="Y861" s="63"/>
      <c r="Z861" s="62">
        <v>0</v>
      </c>
      <c r="AA861" s="62">
        <v>0</v>
      </c>
      <c r="AB861" s="62">
        <v>0</v>
      </c>
      <c r="AC861" s="62">
        <v>0</v>
      </c>
    </row>
    <row r="862" spans="1:29" x14ac:dyDescent="0.25">
      <c r="A862" s="61" t="s">
        <v>304</v>
      </c>
      <c r="B862" s="61" t="s">
        <v>305</v>
      </c>
      <c r="C862" s="62">
        <v>2010</v>
      </c>
      <c r="D862" s="61" t="s">
        <v>75</v>
      </c>
      <c r="E862" s="62">
        <v>6</v>
      </c>
      <c r="F862" s="62">
        <v>969</v>
      </c>
      <c r="G862" s="62">
        <v>263</v>
      </c>
      <c r="H862" s="62">
        <v>3.65</v>
      </c>
      <c r="I862" s="62">
        <v>161.5</v>
      </c>
      <c r="J862" s="62">
        <v>901.17</v>
      </c>
      <c r="K862" s="62">
        <v>0</v>
      </c>
      <c r="L862" s="63"/>
      <c r="M862" s="63"/>
      <c r="N862" s="63"/>
      <c r="O862" s="63"/>
      <c r="P862" s="63"/>
      <c r="Q862" s="63"/>
      <c r="R862" s="63"/>
      <c r="S862" s="63"/>
      <c r="T862" s="63"/>
      <c r="U862" s="63"/>
      <c r="V862" s="63"/>
      <c r="W862" s="63"/>
      <c r="X862" s="63"/>
      <c r="Y862" s="63"/>
      <c r="Z862" s="62">
        <v>454.83</v>
      </c>
      <c r="AA862" s="62">
        <v>2446</v>
      </c>
      <c r="AB862" s="62">
        <v>33.97</v>
      </c>
      <c r="AC862" s="62">
        <v>75.8</v>
      </c>
    </row>
    <row r="863" spans="1:29" x14ac:dyDescent="0.25">
      <c r="A863" s="61" t="s">
        <v>524</v>
      </c>
      <c r="B863" s="61" t="s">
        <v>525</v>
      </c>
      <c r="C863" s="62">
        <v>2016</v>
      </c>
      <c r="D863" s="61" t="s">
        <v>99</v>
      </c>
      <c r="E863" s="62">
        <v>60</v>
      </c>
      <c r="F863" s="62">
        <v>550600</v>
      </c>
      <c r="G863" s="62">
        <v>95942</v>
      </c>
      <c r="H863" s="62">
        <v>133.25</v>
      </c>
      <c r="I863" s="62">
        <v>9176.67</v>
      </c>
      <c r="J863" s="62">
        <v>512058</v>
      </c>
      <c r="K863" s="62">
        <v>0</v>
      </c>
      <c r="L863" s="63"/>
      <c r="M863" s="63"/>
      <c r="N863" s="63"/>
      <c r="O863" s="63"/>
      <c r="P863" s="63"/>
      <c r="Q863" s="63"/>
      <c r="R863" s="63"/>
      <c r="S863" s="63"/>
      <c r="T863" s="63"/>
      <c r="U863" s="63"/>
      <c r="V863" s="63"/>
      <c r="W863" s="63"/>
      <c r="X863" s="63"/>
      <c r="Y863" s="63"/>
      <c r="Z863" s="62">
        <v>199920</v>
      </c>
      <c r="AA863" s="62">
        <v>22191</v>
      </c>
      <c r="AB863" s="62">
        <v>30.82</v>
      </c>
      <c r="AC863" s="62">
        <v>3332</v>
      </c>
    </row>
    <row r="864" spans="1:29" x14ac:dyDescent="0.25">
      <c r="A864" s="61" t="s">
        <v>107</v>
      </c>
      <c r="B864" s="61" t="s">
        <v>108</v>
      </c>
      <c r="C864" s="62">
        <v>2011</v>
      </c>
      <c r="D864" s="61" t="s">
        <v>99</v>
      </c>
      <c r="E864" s="62">
        <v>54</v>
      </c>
      <c r="F864" s="62">
        <v>526400</v>
      </c>
      <c r="G864" s="62">
        <v>86399</v>
      </c>
      <c r="H864" s="62">
        <v>133.33000000000001</v>
      </c>
      <c r="I864" s="62">
        <v>9748.15</v>
      </c>
      <c r="J864" s="62">
        <v>489552</v>
      </c>
      <c r="K864" s="62">
        <v>0</v>
      </c>
      <c r="L864" s="63"/>
      <c r="M864" s="63"/>
      <c r="N864" s="63"/>
      <c r="O864" s="63"/>
      <c r="P864" s="63"/>
      <c r="Q864" s="63"/>
      <c r="R864" s="63"/>
      <c r="S864" s="63"/>
      <c r="T864" s="63"/>
      <c r="U864" s="63"/>
      <c r="V864" s="63"/>
      <c r="W864" s="63"/>
      <c r="X864" s="63"/>
      <c r="Y864" s="63"/>
      <c r="Z864" s="62">
        <v>0</v>
      </c>
      <c r="AA864" s="62">
        <v>27972</v>
      </c>
      <c r="AB864" s="62">
        <v>43.17</v>
      </c>
      <c r="AC864" s="62">
        <v>0</v>
      </c>
    </row>
    <row r="865" spans="1:29" ht="30" x14ac:dyDescent="0.25">
      <c r="A865" s="61" t="s">
        <v>165</v>
      </c>
      <c r="B865" s="61" t="s">
        <v>166</v>
      </c>
      <c r="C865" s="62">
        <v>2018</v>
      </c>
      <c r="D865" s="61" t="s">
        <v>72</v>
      </c>
      <c r="E865" s="62">
        <v>30</v>
      </c>
      <c r="F865" s="62">
        <v>66601</v>
      </c>
      <c r="G865" s="62">
        <v>12359</v>
      </c>
      <c r="H865" s="62">
        <v>34.33</v>
      </c>
      <c r="I865" s="62">
        <v>2220.0300000000002</v>
      </c>
      <c r="J865" s="62">
        <v>61938.93</v>
      </c>
      <c r="K865" s="62">
        <v>4313.29</v>
      </c>
      <c r="L865" s="62">
        <v>5860</v>
      </c>
      <c r="M865" s="62">
        <v>16.28</v>
      </c>
      <c r="N865" s="63"/>
      <c r="O865" s="63"/>
      <c r="P865" s="63"/>
      <c r="Q865" s="63"/>
      <c r="R865" s="63"/>
      <c r="S865" s="63"/>
      <c r="T865" s="63"/>
      <c r="U865" s="63"/>
      <c r="V865" s="63"/>
      <c r="W865" s="63"/>
      <c r="X865" s="63"/>
      <c r="Y865" s="63"/>
      <c r="Z865" s="62">
        <v>0.8</v>
      </c>
      <c r="AA865" s="62">
        <v>5882</v>
      </c>
      <c r="AB865" s="62">
        <v>16.34</v>
      </c>
      <c r="AC865" s="62">
        <v>0.03</v>
      </c>
    </row>
    <row r="866" spans="1:29" x14ac:dyDescent="0.25">
      <c r="A866" s="61" t="s">
        <v>295</v>
      </c>
      <c r="B866" s="61" t="s">
        <v>296</v>
      </c>
      <c r="C866" s="62">
        <v>2014</v>
      </c>
      <c r="D866" s="61" t="s">
        <v>75</v>
      </c>
      <c r="E866" s="62">
        <v>5</v>
      </c>
      <c r="F866" s="62">
        <v>4869</v>
      </c>
      <c r="G866" s="62">
        <v>937</v>
      </c>
      <c r="H866" s="62">
        <v>15.62</v>
      </c>
      <c r="I866" s="62">
        <v>973.8</v>
      </c>
      <c r="J866" s="62">
        <v>4528.17</v>
      </c>
      <c r="K866" s="62">
        <v>0</v>
      </c>
      <c r="L866" s="63"/>
      <c r="M866" s="63"/>
      <c r="N866" s="63"/>
      <c r="O866" s="63"/>
      <c r="P866" s="63"/>
      <c r="Q866" s="63"/>
      <c r="R866" s="63"/>
      <c r="S866" s="63"/>
      <c r="T866" s="63"/>
      <c r="U866" s="62">
        <v>3865</v>
      </c>
      <c r="V866" s="62">
        <v>11423</v>
      </c>
      <c r="W866" s="62">
        <v>190.38</v>
      </c>
      <c r="X866" s="62">
        <v>773</v>
      </c>
      <c r="Y866" s="62">
        <v>86514.16</v>
      </c>
      <c r="Z866" s="62">
        <v>0</v>
      </c>
      <c r="AA866" s="63"/>
      <c r="AB866" s="63"/>
      <c r="AC866" s="62">
        <v>0</v>
      </c>
    </row>
    <row r="867" spans="1:29" x14ac:dyDescent="0.25">
      <c r="A867" s="61" t="s">
        <v>163</v>
      </c>
      <c r="B867" s="61" t="s">
        <v>164</v>
      </c>
      <c r="C867" s="62">
        <v>2009</v>
      </c>
      <c r="D867" s="61" t="s">
        <v>99</v>
      </c>
      <c r="E867" s="62">
        <v>40</v>
      </c>
      <c r="F867" s="62">
        <v>359520</v>
      </c>
      <c r="G867" s="62">
        <v>45759</v>
      </c>
      <c r="H867" s="62">
        <v>95.33</v>
      </c>
      <c r="I867" s="62">
        <v>8988</v>
      </c>
      <c r="J867" s="62">
        <v>334353.59999999998</v>
      </c>
      <c r="K867" s="62">
        <v>0</v>
      </c>
      <c r="L867" s="63"/>
      <c r="M867" s="63"/>
      <c r="N867" s="63"/>
      <c r="O867" s="63"/>
      <c r="P867" s="63"/>
      <c r="Q867" s="63"/>
      <c r="R867" s="63"/>
      <c r="S867" s="63"/>
      <c r="T867" s="63"/>
      <c r="U867" s="63"/>
      <c r="V867" s="63"/>
      <c r="W867" s="63"/>
      <c r="X867" s="63"/>
      <c r="Y867" s="63"/>
      <c r="Z867" s="62">
        <v>173800</v>
      </c>
      <c r="AA867" s="62">
        <v>11767</v>
      </c>
      <c r="AB867" s="62">
        <v>24.51</v>
      </c>
      <c r="AC867" s="62">
        <v>4345</v>
      </c>
    </row>
    <row r="868" spans="1:29" ht="30" x14ac:dyDescent="0.25">
      <c r="A868" s="61" t="s">
        <v>249</v>
      </c>
      <c r="B868" s="61" t="s">
        <v>250</v>
      </c>
      <c r="C868" s="62">
        <v>2003</v>
      </c>
      <c r="D868" s="61" t="s">
        <v>75</v>
      </c>
      <c r="E868" s="62">
        <v>4</v>
      </c>
      <c r="F868" s="62">
        <v>777</v>
      </c>
      <c r="G868" s="62">
        <v>68</v>
      </c>
      <c r="H868" s="62">
        <v>1.42</v>
      </c>
      <c r="I868" s="62">
        <v>194.25</v>
      </c>
      <c r="J868" s="62">
        <v>722.61</v>
      </c>
      <c r="K868" s="62">
        <v>0</v>
      </c>
      <c r="L868" s="63"/>
      <c r="M868" s="63"/>
      <c r="N868" s="63"/>
      <c r="O868" s="63"/>
      <c r="P868" s="63"/>
      <c r="Q868" s="63"/>
      <c r="R868" s="63"/>
      <c r="S868" s="63"/>
      <c r="T868" s="63"/>
      <c r="U868" s="63"/>
      <c r="V868" s="63"/>
      <c r="W868" s="63"/>
      <c r="X868" s="63"/>
      <c r="Y868" s="63"/>
      <c r="Z868" s="62">
        <v>121.65</v>
      </c>
      <c r="AA868" s="62">
        <v>560</v>
      </c>
      <c r="AB868" s="62">
        <v>11.67</v>
      </c>
      <c r="AC868" s="62">
        <v>30.41</v>
      </c>
    </row>
    <row r="869" spans="1:29" x14ac:dyDescent="0.25">
      <c r="A869" s="61" t="s">
        <v>285</v>
      </c>
      <c r="B869" s="61" t="s">
        <v>286</v>
      </c>
      <c r="C869" s="62">
        <v>2016</v>
      </c>
      <c r="D869" s="61" t="s">
        <v>99</v>
      </c>
      <c r="E869" s="62">
        <v>80</v>
      </c>
      <c r="F869" s="62">
        <v>251520</v>
      </c>
      <c r="G869" s="62">
        <v>39067</v>
      </c>
      <c r="H869" s="62">
        <v>40.69</v>
      </c>
      <c r="I869" s="62">
        <v>3144</v>
      </c>
      <c r="J869" s="62">
        <v>233913.60000000001</v>
      </c>
      <c r="K869" s="62">
        <v>18161.98</v>
      </c>
      <c r="L869" s="62">
        <v>91617</v>
      </c>
      <c r="M869" s="62">
        <v>95.43</v>
      </c>
      <c r="N869" s="62">
        <v>227.02</v>
      </c>
      <c r="O869" s="62">
        <v>219020.75</v>
      </c>
      <c r="P869" s="63"/>
      <c r="Q869" s="63"/>
      <c r="R869" s="63"/>
      <c r="S869" s="63"/>
      <c r="T869" s="63"/>
      <c r="U869" s="63"/>
      <c r="V869" s="63"/>
      <c r="W869" s="63"/>
      <c r="X869" s="63"/>
      <c r="Y869" s="63"/>
      <c r="Z869" s="62">
        <v>77000</v>
      </c>
      <c r="AA869" s="62">
        <v>6690</v>
      </c>
      <c r="AB869" s="62">
        <v>6.97</v>
      </c>
      <c r="AC869" s="62">
        <v>962.5</v>
      </c>
    </row>
    <row r="870" spans="1:29" x14ac:dyDescent="0.25">
      <c r="A870" s="61" t="s">
        <v>442</v>
      </c>
      <c r="B870" s="61" t="s">
        <v>443</v>
      </c>
      <c r="C870" s="62">
        <v>2004</v>
      </c>
      <c r="D870" s="61" t="s">
        <v>78</v>
      </c>
      <c r="E870" s="62">
        <v>40</v>
      </c>
      <c r="F870" s="62">
        <v>979020</v>
      </c>
      <c r="G870" s="62">
        <v>240353</v>
      </c>
      <c r="H870" s="62">
        <v>500.74</v>
      </c>
      <c r="I870" s="62">
        <v>24475.5</v>
      </c>
      <c r="J870" s="62">
        <v>910488.6</v>
      </c>
      <c r="K870" s="62">
        <v>0</v>
      </c>
      <c r="L870" s="63"/>
      <c r="M870" s="63"/>
      <c r="N870" s="63"/>
      <c r="O870" s="63"/>
      <c r="P870" s="63"/>
      <c r="Q870" s="63"/>
      <c r="R870" s="63"/>
      <c r="S870" s="63"/>
      <c r="T870" s="63"/>
      <c r="U870" s="63"/>
      <c r="V870" s="63"/>
      <c r="W870" s="63"/>
      <c r="X870" s="63"/>
      <c r="Y870" s="63"/>
      <c r="Z870" s="62">
        <v>3508.17</v>
      </c>
      <c r="AA870" s="62">
        <v>13599</v>
      </c>
      <c r="AB870" s="62">
        <v>28.33</v>
      </c>
      <c r="AC870" s="62">
        <v>87.7</v>
      </c>
    </row>
    <row r="871" spans="1:29" x14ac:dyDescent="0.25">
      <c r="A871" s="61" t="s">
        <v>130</v>
      </c>
      <c r="B871" s="61" t="s">
        <v>131</v>
      </c>
      <c r="C871" s="62">
        <v>2006</v>
      </c>
      <c r="D871" s="61" t="s">
        <v>313</v>
      </c>
      <c r="E871" s="62">
        <v>29</v>
      </c>
      <c r="F871" s="62">
        <v>117700</v>
      </c>
      <c r="G871" s="62">
        <v>14968</v>
      </c>
      <c r="H871" s="62">
        <v>43.01</v>
      </c>
      <c r="I871" s="62">
        <v>4058.62</v>
      </c>
      <c r="J871" s="62">
        <v>109461</v>
      </c>
      <c r="K871" s="62">
        <v>7903.01</v>
      </c>
      <c r="L871" s="62">
        <v>12576</v>
      </c>
      <c r="M871" s="62">
        <v>36.14</v>
      </c>
      <c r="N871" s="62">
        <v>272.52</v>
      </c>
      <c r="O871" s="62">
        <v>95304.73</v>
      </c>
      <c r="P871" s="63"/>
      <c r="Q871" s="63"/>
      <c r="R871" s="63"/>
      <c r="S871" s="63"/>
      <c r="T871" s="63"/>
      <c r="U871" s="63"/>
      <c r="V871" s="63"/>
      <c r="W871" s="63"/>
      <c r="X871" s="63"/>
      <c r="Y871" s="63"/>
      <c r="Z871" s="62">
        <v>810</v>
      </c>
      <c r="AA871" s="62">
        <v>4355</v>
      </c>
      <c r="AB871" s="62">
        <v>12.51</v>
      </c>
      <c r="AC871" s="62">
        <v>27.93</v>
      </c>
    </row>
    <row r="872" spans="1:29" x14ac:dyDescent="0.25">
      <c r="A872" s="61" t="s">
        <v>241</v>
      </c>
      <c r="B872" s="61" t="s">
        <v>242</v>
      </c>
      <c r="C872" s="62">
        <v>2014</v>
      </c>
      <c r="D872" s="61" t="s">
        <v>72</v>
      </c>
      <c r="E872" s="62">
        <v>12</v>
      </c>
      <c r="F872" s="63"/>
      <c r="G872" s="63"/>
      <c r="H872" s="63"/>
      <c r="I872" s="63"/>
      <c r="J872" s="63"/>
      <c r="K872" s="62">
        <v>0</v>
      </c>
      <c r="L872" s="63"/>
      <c r="M872" s="63"/>
      <c r="N872" s="63"/>
      <c r="O872" s="63"/>
      <c r="P872" s="63"/>
      <c r="Q872" s="63"/>
      <c r="R872" s="63"/>
      <c r="S872" s="63"/>
      <c r="T872" s="63"/>
      <c r="U872" s="63"/>
      <c r="V872" s="63"/>
      <c r="W872" s="63"/>
      <c r="X872" s="63"/>
      <c r="Y872" s="63"/>
      <c r="Z872" s="62">
        <v>0</v>
      </c>
      <c r="AA872" s="63"/>
      <c r="AB872" s="63"/>
      <c r="AC872" s="62">
        <v>0</v>
      </c>
    </row>
    <row r="873" spans="1:29" ht="30" x14ac:dyDescent="0.25">
      <c r="A873" s="61" t="s">
        <v>352</v>
      </c>
      <c r="B873" s="61" t="s">
        <v>353</v>
      </c>
      <c r="C873" s="62">
        <v>2003</v>
      </c>
      <c r="D873" s="61" t="s">
        <v>86</v>
      </c>
      <c r="E873" s="62">
        <v>28</v>
      </c>
      <c r="F873" s="62">
        <v>919</v>
      </c>
      <c r="G873" s="62">
        <v>9511</v>
      </c>
      <c r="H873" s="62">
        <v>28.31</v>
      </c>
      <c r="I873" s="62">
        <v>32.82</v>
      </c>
      <c r="J873" s="62">
        <v>854.67</v>
      </c>
      <c r="K873" s="62">
        <v>0</v>
      </c>
      <c r="L873" s="63"/>
      <c r="M873" s="63"/>
      <c r="N873" s="63"/>
      <c r="O873" s="63"/>
      <c r="P873" s="63"/>
      <c r="Q873" s="63"/>
      <c r="R873" s="63"/>
      <c r="S873" s="63"/>
      <c r="T873" s="63"/>
      <c r="U873" s="62">
        <v>5071</v>
      </c>
      <c r="V873" s="62">
        <v>4692</v>
      </c>
      <c r="W873" s="62">
        <v>13.96</v>
      </c>
      <c r="X873" s="62">
        <v>181</v>
      </c>
      <c r="Y873" s="62">
        <v>113509.26</v>
      </c>
      <c r="Z873" s="62">
        <v>1605</v>
      </c>
      <c r="AA873" s="62">
        <v>6700</v>
      </c>
      <c r="AB873" s="62">
        <v>19.940000000000001</v>
      </c>
      <c r="AC873" s="62">
        <v>57.32</v>
      </c>
    </row>
    <row r="874" spans="1:29" x14ac:dyDescent="0.25">
      <c r="A874" s="61" t="s">
        <v>144</v>
      </c>
      <c r="B874" s="61" t="s">
        <v>145</v>
      </c>
      <c r="C874" s="62">
        <v>2005</v>
      </c>
      <c r="D874" s="61" t="s">
        <v>89</v>
      </c>
      <c r="E874" s="62">
        <v>58</v>
      </c>
      <c r="F874" s="62">
        <v>243420</v>
      </c>
      <c r="G874" s="62">
        <v>33350</v>
      </c>
      <c r="H874" s="62">
        <v>47.92</v>
      </c>
      <c r="I874" s="62">
        <v>4196.8999999999996</v>
      </c>
      <c r="J874" s="62">
        <v>226380.6</v>
      </c>
      <c r="K874" s="62">
        <v>14580.99</v>
      </c>
      <c r="L874" s="62">
        <v>12330</v>
      </c>
      <c r="M874" s="62">
        <v>17.72</v>
      </c>
      <c r="N874" s="62">
        <v>251.4</v>
      </c>
      <c r="O874" s="62">
        <v>175836.52</v>
      </c>
      <c r="P874" s="63"/>
      <c r="Q874" s="63"/>
      <c r="R874" s="63"/>
      <c r="S874" s="63"/>
      <c r="T874" s="63"/>
      <c r="U874" s="63"/>
      <c r="V874" s="63"/>
      <c r="W874" s="63"/>
      <c r="X874" s="63"/>
      <c r="Y874" s="63"/>
      <c r="Z874" s="62">
        <v>6250</v>
      </c>
      <c r="AA874" s="62">
        <v>12132</v>
      </c>
      <c r="AB874" s="62">
        <v>17.43</v>
      </c>
      <c r="AC874" s="62">
        <v>107.76</v>
      </c>
    </row>
    <row r="875" spans="1:29" ht="45" x14ac:dyDescent="0.25">
      <c r="A875" s="61" t="s">
        <v>109</v>
      </c>
      <c r="B875" s="61" t="s">
        <v>110</v>
      </c>
      <c r="C875" s="62">
        <v>2007</v>
      </c>
      <c r="D875" s="61" t="s">
        <v>226</v>
      </c>
      <c r="E875" s="62">
        <v>14</v>
      </c>
      <c r="F875" s="62">
        <v>76321</v>
      </c>
      <c r="G875" s="62">
        <v>12803</v>
      </c>
      <c r="H875" s="62">
        <v>76.209999999999994</v>
      </c>
      <c r="I875" s="62">
        <v>5451.5</v>
      </c>
      <c r="J875" s="62">
        <v>70978.53</v>
      </c>
      <c r="K875" s="62">
        <v>0</v>
      </c>
      <c r="L875" s="63"/>
      <c r="M875" s="63"/>
      <c r="N875" s="63"/>
      <c r="O875" s="63"/>
      <c r="P875" s="63"/>
      <c r="Q875" s="63"/>
      <c r="R875" s="63"/>
      <c r="S875" s="63"/>
      <c r="T875" s="63"/>
      <c r="U875" s="62">
        <v>3412</v>
      </c>
      <c r="V875" s="62">
        <v>8347</v>
      </c>
      <c r="W875" s="62">
        <v>49.68</v>
      </c>
      <c r="X875" s="62">
        <v>243</v>
      </c>
      <c r="Y875" s="62">
        <v>76374.210000000006</v>
      </c>
      <c r="Z875" s="62">
        <v>5362</v>
      </c>
      <c r="AA875" s="62">
        <v>31974</v>
      </c>
      <c r="AB875" s="62">
        <v>190.32</v>
      </c>
      <c r="AC875" s="62">
        <v>383</v>
      </c>
    </row>
    <row r="876" spans="1:29" ht="30" x14ac:dyDescent="0.25">
      <c r="A876" s="61" t="s">
        <v>448</v>
      </c>
      <c r="B876" s="61" t="s">
        <v>449</v>
      </c>
      <c r="C876" s="62">
        <v>2016</v>
      </c>
      <c r="D876" s="61" t="s">
        <v>150</v>
      </c>
      <c r="E876" s="62">
        <v>8</v>
      </c>
      <c r="F876" s="62">
        <v>0</v>
      </c>
      <c r="G876" s="62">
        <v>0</v>
      </c>
      <c r="H876" s="62">
        <v>0</v>
      </c>
      <c r="I876" s="62">
        <v>0</v>
      </c>
      <c r="J876" s="62">
        <v>0</v>
      </c>
      <c r="K876" s="62">
        <v>0</v>
      </c>
      <c r="L876" s="62">
        <v>0</v>
      </c>
      <c r="M876" s="62">
        <v>0</v>
      </c>
      <c r="N876" s="62">
        <v>0</v>
      </c>
      <c r="O876" s="62">
        <v>0</v>
      </c>
      <c r="P876" s="62">
        <v>0</v>
      </c>
      <c r="Q876" s="62">
        <v>0</v>
      </c>
      <c r="R876" s="62">
        <v>0</v>
      </c>
      <c r="S876" s="62">
        <v>0</v>
      </c>
      <c r="T876" s="62">
        <v>0</v>
      </c>
      <c r="U876" s="62">
        <v>0</v>
      </c>
      <c r="V876" s="62">
        <v>0</v>
      </c>
      <c r="W876" s="62">
        <v>0</v>
      </c>
      <c r="X876" s="62">
        <v>0</v>
      </c>
      <c r="Y876" s="62">
        <v>0</v>
      </c>
      <c r="Z876" s="62">
        <v>0</v>
      </c>
      <c r="AA876" s="62">
        <v>0</v>
      </c>
      <c r="AB876" s="62">
        <v>0</v>
      </c>
      <c r="AC876" s="62">
        <v>0</v>
      </c>
    </row>
    <row r="877" spans="1:29" x14ac:dyDescent="0.25">
      <c r="A877" s="61" t="s">
        <v>332</v>
      </c>
      <c r="B877" s="61" t="s">
        <v>333</v>
      </c>
      <c r="C877" s="62">
        <v>2017</v>
      </c>
      <c r="D877" s="61" t="s">
        <v>72</v>
      </c>
      <c r="E877" s="62">
        <v>74</v>
      </c>
      <c r="F877" s="62">
        <v>316697</v>
      </c>
      <c r="G877" s="62">
        <v>52285</v>
      </c>
      <c r="H877" s="62">
        <v>58.88</v>
      </c>
      <c r="I877" s="62">
        <v>4279.6899999999996</v>
      </c>
      <c r="J877" s="62">
        <v>294528.21000000002</v>
      </c>
      <c r="K877" s="62">
        <v>15654.7</v>
      </c>
      <c r="L877" s="62">
        <v>12883</v>
      </c>
      <c r="M877" s="62">
        <v>14.51</v>
      </c>
      <c r="N877" s="62">
        <v>211.55</v>
      </c>
      <c r="O877" s="62">
        <v>188784.77</v>
      </c>
      <c r="P877" s="63"/>
      <c r="Q877" s="63"/>
      <c r="R877" s="63"/>
      <c r="S877" s="63"/>
      <c r="T877" s="63"/>
      <c r="U877" s="63"/>
      <c r="V877" s="63"/>
      <c r="W877" s="63"/>
      <c r="X877" s="63"/>
      <c r="Y877" s="63"/>
      <c r="Z877" s="62">
        <v>238570</v>
      </c>
      <c r="AA877" s="62">
        <v>41612</v>
      </c>
      <c r="AB877" s="62">
        <v>46.86</v>
      </c>
      <c r="AC877" s="62">
        <v>3223.92</v>
      </c>
    </row>
    <row r="878" spans="1:29" x14ac:dyDescent="0.25">
      <c r="A878" s="61" t="s">
        <v>190</v>
      </c>
      <c r="B878" s="61" t="s">
        <v>191</v>
      </c>
      <c r="C878" s="62">
        <v>2010</v>
      </c>
      <c r="D878" s="61" t="s">
        <v>150</v>
      </c>
      <c r="E878" s="62">
        <v>8</v>
      </c>
      <c r="F878" s="63"/>
      <c r="G878" s="63"/>
      <c r="H878" s="63"/>
      <c r="I878" s="63"/>
      <c r="J878" s="63"/>
      <c r="K878" s="62">
        <v>0</v>
      </c>
      <c r="L878" s="63"/>
      <c r="M878" s="63"/>
      <c r="N878" s="63"/>
      <c r="O878" s="63"/>
      <c r="P878" s="63"/>
      <c r="Q878" s="63"/>
      <c r="R878" s="63"/>
      <c r="S878" s="63"/>
      <c r="T878" s="63"/>
      <c r="U878" s="63"/>
      <c r="V878" s="63"/>
      <c r="W878" s="63"/>
      <c r="X878" s="63"/>
      <c r="Y878" s="63"/>
      <c r="Z878" s="62">
        <v>0</v>
      </c>
      <c r="AA878" s="63"/>
      <c r="AB878" s="63"/>
      <c r="AC878" s="62">
        <v>0</v>
      </c>
    </row>
    <row r="879" spans="1:29" x14ac:dyDescent="0.25">
      <c r="A879" s="61" t="s">
        <v>128</v>
      </c>
      <c r="B879" s="61" t="s">
        <v>129</v>
      </c>
      <c r="C879" s="62">
        <v>2013</v>
      </c>
      <c r="D879" s="61" t="s">
        <v>72</v>
      </c>
      <c r="E879" s="62">
        <v>78</v>
      </c>
      <c r="F879" s="62">
        <v>456800</v>
      </c>
      <c r="G879" s="62">
        <v>54985</v>
      </c>
      <c r="H879" s="62">
        <v>58.74</v>
      </c>
      <c r="I879" s="62">
        <v>5856.41</v>
      </c>
      <c r="J879" s="62">
        <v>424824</v>
      </c>
      <c r="K879" s="62">
        <v>26746.85</v>
      </c>
      <c r="L879" s="62">
        <v>11978</v>
      </c>
      <c r="M879" s="62">
        <v>12.8</v>
      </c>
      <c r="N879" s="62">
        <v>342.91</v>
      </c>
      <c r="O879" s="62">
        <v>322548.26</v>
      </c>
      <c r="P879" s="63"/>
      <c r="Q879" s="63"/>
      <c r="R879" s="63"/>
      <c r="S879" s="63"/>
      <c r="T879" s="63"/>
      <c r="U879" s="63"/>
      <c r="V879" s="63"/>
      <c r="W879" s="63"/>
      <c r="X879" s="63"/>
      <c r="Y879" s="63"/>
      <c r="Z879" s="62">
        <v>2517</v>
      </c>
      <c r="AA879" s="62">
        <v>17039</v>
      </c>
      <c r="AB879" s="62">
        <v>18.2</v>
      </c>
      <c r="AC879" s="62">
        <v>32.270000000000003</v>
      </c>
    </row>
    <row r="880" spans="1:29" x14ac:dyDescent="0.25">
      <c r="A880" s="61" t="s">
        <v>413</v>
      </c>
      <c r="B880" s="61" t="s">
        <v>414</v>
      </c>
      <c r="C880" s="62">
        <v>2009</v>
      </c>
      <c r="D880" s="61" t="s">
        <v>75</v>
      </c>
      <c r="E880" s="62">
        <v>14</v>
      </c>
      <c r="F880" s="62">
        <v>119101</v>
      </c>
      <c r="G880" s="62">
        <v>14381</v>
      </c>
      <c r="H880" s="62">
        <v>85.6</v>
      </c>
      <c r="I880" s="62">
        <v>8507.2099999999991</v>
      </c>
      <c r="J880" s="62">
        <v>110763.93</v>
      </c>
      <c r="K880" s="62">
        <v>10510</v>
      </c>
      <c r="L880" s="62">
        <v>14871</v>
      </c>
      <c r="M880" s="62">
        <v>88.52</v>
      </c>
      <c r="N880" s="62">
        <v>750.71</v>
      </c>
      <c r="O880" s="62">
        <v>126743.24</v>
      </c>
      <c r="P880" s="63"/>
      <c r="Q880" s="63"/>
      <c r="R880" s="63"/>
      <c r="S880" s="63"/>
      <c r="T880" s="63"/>
      <c r="U880" s="63"/>
      <c r="V880" s="63"/>
      <c r="W880" s="63"/>
      <c r="X880" s="63"/>
      <c r="Y880" s="63"/>
      <c r="Z880" s="62">
        <v>183135</v>
      </c>
      <c r="AA880" s="62">
        <v>18042</v>
      </c>
      <c r="AB880" s="62">
        <v>107.39</v>
      </c>
      <c r="AC880" s="62">
        <v>13081.07</v>
      </c>
    </row>
    <row r="881" spans="1:29" ht="30" x14ac:dyDescent="0.25">
      <c r="A881" s="61" t="s">
        <v>138</v>
      </c>
      <c r="B881" s="61" t="s">
        <v>139</v>
      </c>
      <c r="C881" s="62">
        <v>2011</v>
      </c>
      <c r="D881" s="61" t="s">
        <v>78</v>
      </c>
      <c r="E881" s="62">
        <v>40</v>
      </c>
      <c r="F881" s="62">
        <v>98440</v>
      </c>
      <c r="G881" s="62">
        <v>15159</v>
      </c>
      <c r="H881" s="62">
        <v>31.58</v>
      </c>
      <c r="I881" s="62">
        <v>2461</v>
      </c>
      <c r="J881" s="62">
        <v>91549.2</v>
      </c>
      <c r="K881" s="62">
        <v>32211.45</v>
      </c>
      <c r="L881" s="62">
        <v>43805</v>
      </c>
      <c r="M881" s="62">
        <v>91.26</v>
      </c>
      <c r="N881" s="62">
        <v>805.29</v>
      </c>
      <c r="O881" s="62">
        <v>388447.48</v>
      </c>
      <c r="P881" s="63"/>
      <c r="Q881" s="63"/>
      <c r="R881" s="63"/>
      <c r="S881" s="63"/>
      <c r="T881" s="63"/>
      <c r="U881" s="63"/>
      <c r="V881" s="63"/>
      <c r="W881" s="63"/>
      <c r="X881" s="63"/>
      <c r="Y881" s="63"/>
      <c r="Z881" s="62">
        <v>95400</v>
      </c>
      <c r="AA881" s="62">
        <v>8697</v>
      </c>
      <c r="AB881" s="62">
        <v>18.12</v>
      </c>
      <c r="AC881" s="62">
        <v>2385</v>
      </c>
    </row>
    <row r="882" spans="1:29" ht="30" x14ac:dyDescent="0.25">
      <c r="A882" s="61" t="s">
        <v>526</v>
      </c>
      <c r="B882" s="61" t="s">
        <v>527</v>
      </c>
      <c r="C882" s="62">
        <v>2012</v>
      </c>
      <c r="D882" s="61" t="s">
        <v>78</v>
      </c>
      <c r="E882" s="62">
        <v>51</v>
      </c>
      <c r="F882" s="62">
        <v>177840</v>
      </c>
      <c r="G882" s="62">
        <v>23193</v>
      </c>
      <c r="H882" s="62">
        <v>37.9</v>
      </c>
      <c r="I882" s="62">
        <v>3487.06</v>
      </c>
      <c r="J882" s="62">
        <v>165391.20000000001</v>
      </c>
      <c r="K882" s="62">
        <v>18992.240000000002</v>
      </c>
      <c r="L882" s="62">
        <v>27798</v>
      </c>
      <c r="M882" s="62">
        <v>45.42</v>
      </c>
      <c r="N882" s="62">
        <v>372.4</v>
      </c>
      <c r="O882" s="62">
        <v>229033.13</v>
      </c>
      <c r="P882" s="63"/>
      <c r="Q882" s="63"/>
      <c r="R882" s="63"/>
      <c r="S882" s="63"/>
      <c r="T882" s="63"/>
      <c r="U882" s="63"/>
      <c r="V882" s="63"/>
      <c r="W882" s="63"/>
      <c r="X882" s="63"/>
      <c r="Y882" s="63"/>
      <c r="Z882" s="62">
        <v>173716</v>
      </c>
      <c r="AA882" s="62">
        <v>6051</v>
      </c>
      <c r="AB882" s="62">
        <v>9.89</v>
      </c>
      <c r="AC882" s="62">
        <v>3406.2</v>
      </c>
    </row>
    <row r="883" spans="1:29" x14ac:dyDescent="0.25">
      <c r="A883" s="61" t="s">
        <v>273</v>
      </c>
      <c r="B883" s="61" t="s">
        <v>274</v>
      </c>
      <c r="C883" s="62">
        <v>2006</v>
      </c>
      <c r="D883" s="61" t="s">
        <v>86</v>
      </c>
      <c r="E883" s="62">
        <v>25</v>
      </c>
      <c r="F883" s="62">
        <v>624</v>
      </c>
      <c r="G883" s="62">
        <v>216</v>
      </c>
      <c r="H883" s="62">
        <v>0.72</v>
      </c>
      <c r="I883" s="62">
        <v>24.96</v>
      </c>
      <c r="J883" s="62">
        <v>580.32000000000005</v>
      </c>
      <c r="K883" s="62">
        <v>0</v>
      </c>
      <c r="L883" s="63"/>
      <c r="M883" s="63"/>
      <c r="N883" s="63"/>
      <c r="O883" s="63"/>
      <c r="P883" s="63"/>
      <c r="Q883" s="63"/>
      <c r="R883" s="63"/>
      <c r="S883" s="63"/>
      <c r="T883" s="63"/>
      <c r="U883" s="62">
        <v>500</v>
      </c>
      <c r="V883" s="62">
        <v>1170</v>
      </c>
      <c r="W883" s="62">
        <v>3.9</v>
      </c>
      <c r="X883" s="62">
        <v>20</v>
      </c>
      <c r="Y883" s="62">
        <v>11192</v>
      </c>
      <c r="Z883" s="62">
        <v>103039.08</v>
      </c>
      <c r="AA883" s="62">
        <v>4718</v>
      </c>
      <c r="AB883" s="62">
        <v>15.73</v>
      </c>
      <c r="AC883" s="62">
        <v>4121.5600000000004</v>
      </c>
    </row>
    <row r="884" spans="1:29" x14ac:dyDescent="0.25">
      <c r="A884" s="61" t="s">
        <v>336</v>
      </c>
      <c r="B884" s="61" t="s">
        <v>337</v>
      </c>
      <c r="C884" s="62">
        <v>2014</v>
      </c>
      <c r="D884" s="61" t="s">
        <v>86</v>
      </c>
      <c r="E884" s="62">
        <v>30</v>
      </c>
      <c r="F884" s="62">
        <v>0</v>
      </c>
      <c r="G884" s="62">
        <v>0</v>
      </c>
      <c r="H884" s="62">
        <v>0</v>
      </c>
      <c r="I884" s="62">
        <v>0</v>
      </c>
      <c r="J884" s="62">
        <v>0</v>
      </c>
      <c r="K884" s="62">
        <v>0</v>
      </c>
      <c r="L884" s="63"/>
      <c r="M884" s="63"/>
      <c r="N884" s="63"/>
      <c r="O884" s="63"/>
      <c r="P884" s="63"/>
      <c r="Q884" s="63"/>
      <c r="R884" s="63"/>
      <c r="S884" s="63"/>
      <c r="T884" s="63"/>
      <c r="U884" s="63"/>
      <c r="V884" s="63"/>
      <c r="W884" s="63"/>
      <c r="X884" s="63"/>
      <c r="Y884" s="63"/>
      <c r="Z884" s="62">
        <v>193600</v>
      </c>
      <c r="AA884" s="62">
        <v>23097</v>
      </c>
      <c r="AB884" s="62">
        <v>64.16</v>
      </c>
      <c r="AC884" s="62">
        <v>6453.33</v>
      </c>
    </row>
    <row r="885" spans="1:29" x14ac:dyDescent="0.25">
      <c r="A885" s="61" t="s">
        <v>475</v>
      </c>
      <c r="B885" s="61" t="s">
        <v>476</v>
      </c>
      <c r="C885" s="62">
        <v>2008</v>
      </c>
      <c r="D885" s="61" t="s">
        <v>477</v>
      </c>
      <c r="E885" s="62">
        <v>20</v>
      </c>
      <c r="F885" s="62">
        <v>25760</v>
      </c>
      <c r="G885" s="62">
        <v>4258</v>
      </c>
      <c r="H885" s="62">
        <v>17.739999999999998</v>
      </c>
      <c r="I885" s="62">
        <v>1288</v>
      </c>
      <c r="J885" s="62">
        <v>23956.799999999999</v>
      </c>
      <c r="K885" s="62">
        <v>0</v>
      </c>
      <c r="L885" s="63"/>
      <c r="M885" s="63"/>
      <c r="N885" s="63"/>
      <c r="O885" s="63"/>
      <c r="P885" s="63"/>
      <c r="Q885" s="63"/>
      <c r="R885" s="63"/>
      <c r="S885" s="63"/>
      <c r="T885" s="63"/>
      <c r="U885" s="63"/>
      <c r="V885" s="63"/>
      <c r="W885" s="63"/>
      <c r="X885" s="63"/>
      <c r="Y885" s="63"/>
      <c r="Z885" s="62">
        <v>0</v>
      </c>
      <c r="AA885" s="63"/>
      <c r="AB885" s="63"/>
      <c r="AC885" s="62">
        <v>0</v>
      </c>
    </row>
    <row r="886" spans="1:29" x14ac:dyDescent="0.25">
      <c r="A886" s="61" t="s">
        <v>488</v>
      </c>
      <c r="B886" s="61" t="s">
        <v>489</v>
      </c>
      <c r="C886" s="62">
        <v>2016</v>
      </c>
      <c r="D886" s="61" t="s">
        <v>94</v>
      </c>
      <c r="E886" s="62">
        <v>22</v>
      </c>
      <c r="F886" s="62">
        <v>9425</v>
      </c>
      <c r="G886" s="62">
        <v>866</v>
      </c>
      <c r="H886" s="62">
        <v>3.28</v>
      </c>
      <c r="I886" s="62">
        <v>428.41</v>
      </c>
      <c r="J886" s="62">
        <v>8765.25</v>
      </c>
      <c r="K886" s="62">
        <v>0</v>
      </c>
      <c r="L886" s="63"/>
      <c r="M886" s="63"/>
      <c r="N886" s="63"/>
      <c r="O886" s="63"/>
      <c r="P886" s="63"/>
      <c r="Q886" s="63"/>
      <c r="R886" s="63"/>
      <c r="S886" s="63"/>
      <c r="T886" s="63"/>
      <c r="U886" s="63"/>
      <c r="V886" s="63"/>
      <c r="W886" s="63"/>
      <c r="X886" s="63"/>
      <c r="Y886" s="63"/>
      <c r="Z886" s="62">
        <v>0</v>
      </c>
      <c r="AA886" s="63"/>
      <c r="AB886" s="63"/>
      <c r="AC886" s="62">
        <v>0</v>
      </c>
    </row>
    <row r="887" spans="1:29" ht="30" x14ac:dyDescent="0.25">
      <c r="A887" s="61" t="s">
        <v>142</v>
      </c>
      <c r="B887" s="61" t="s">
        <v>143</v>
      </c>
      <c r="C887" s="62">
        <v>2015</v>
      </c>
      <c r="D887" s="61" t="s">
        <v>99</v>
      </c>
      <c r="E887" s="62">
        <v>100</v>
      </c>
      <c r="F887" s="62">
        <v>650952</v>
      </c>
      <c r="G887" s="62">
        <v>99457</v>
      </c>
      <c r="H887" s="62">
        <v>82.88</v>
      </c>
      <c r="I887" s="62">
        <v>6509.52</v>
      </c>
      <c r="J887" s="62">
        <v>605385.36</v>
      </c>
      <c r="K887" s="62">
        <v>11488.85</v>
      </c>
      <c r="L887" s="62">
        <v>10360</v>
      </c>
      <c r="M887" s="62">
        <v>8.6300000000000008</v>
      </c>
      <c r="N887" s="62">
        <v>114.89</v>
      </c>
      <c r="O887" s="62">
        <v>138547.44</v>
      </c>
      <c r="P887" s="63"/>
      <c r="Q887" s="63"/>
      <c r="R887" s="63"/>
      <c r="S887" s="63"/>
      <c r="T887" s="63"/>
      <c r="U887" s="63"/>
      <c r="V887" s="63"/>
      <c r="W887" s="63"/>
      <c r="X887" s="63"/>
      <c r="Y887" s="63"/>
      <c r="Z887" s="62">
        <v>3368</v>
      </c>
      <c r="AA887" s="62">
        <v>46576</v>
      </c>
      <c r="AB887" s="62">
        <v>38.81</v>
      </c>
      <c r="AC887" s="62">
        <v>33.68</v>
      </c>
    </row>
    <row r="888" spans="1:29" x14ac:dyDescent="0.25">
      <c r="A888" s="61" t="s">
        <v>289</v>
      </c>
      <c r="B888" s="61" t="s">
        <v>290</v>
      </c>
      <c r="C888" s="62">
        <v>2017</v>
      </c>
      <c r="D888" s="61" t="s">
        <v>72</v>
      </c>
      <c r="E888" s="62">
        <v>38</v>
      </c>
      <c r="F888" s="62">
        <v>137280</v>
      </c>
      <c r="G888" s="62">
        <v>17718</v>
      </c>
      <c r="H888" s="62">
        <v>38.86</v>
      </c>
      <c r="I888" s="62">
        <v>3612.63</v>
      </c>
      <c r="J888" s="62">
        <v>127670.39999999999</v>
      </c>
      <c r="K888" s="62">
        <v>12265.76</v>
      </c>
      <c r="L888" s="62">
        <v>15275</v>
      </c>
      <c r="M888" s="62">
        <v>33.5</v>
      </c>
      <c r="N888" s="63"/>
      <c r="O888" s="63"/>
      <c r="P888" s="63"/>
      <c r="Q888" s="63"/>
      <c r="R888" s="63"/>
      <c r="S888" s="63"/>
      <c r="T888" s="63"/>
      <c r="U888" s="63"/>
      <c r="V888" s="63"/>
      <c r="W888" s="63"/>
      <c r="X888" s="63"/>
      <c r="Y888" s="63"/>
      <c r="Z888" s="62">
        <v>118605</v>
      </c>
      <c r="AA888" s="62">
        <v>18601</v>
      </c>
      <c r="AB888" s="62">
        <v>40.79</v>
      </c>
      <c r="AC888" s="62">
        <v>3121.18</v>
      </c>
    </row>
    <row r="889" spans="1:29" x14ac:dyDescent="0.25">
      <c r="A889" s="61" t="s">
        <v>260</v>
      </c>
      <c r="B889" s="61" t="s">
        <v>261</v>
      </c>
      <c r="C889" s="62">
        <v>2012</v>
      </c>
      <c r="D889" s="61" t="s">
        <v>72</v>
      </c>
      <c r="E889" s="62">
        <v>50</v>
      </c>
      <c r="F889" s="62">
        <v>168286</v>
      </c>
      <c r="G889" s="62">
        <v>29589</v>
      </c>
      <c r="H889" s="62">
        <v>49.32</v>
      </c>
      <c r="I889" s="62">
        <v>3365.72</v>
      </c>
      <c r="J889" s="62">
        <v>156505.98000000001</v>
      </c>
      <c r="K889" s="62">
        <v>23515.03</v>
      </c>
      <c r="L889" s="62">
        <v>26934</v>
      </c>
      <c r="M889" s="62">
        <v>44.89</v>
      </c>
      <c r="N889" s="62">
        <v>470.3</v>
      </c>
      <c r="O889" s="62">
        <v>283574.84999999998</v>
      </c>
      <c r="P889" s="63"/>
      <c r="Q889" s="63"/>
      <c r="R889" s="63"/>
      <c r="S889" s="63"/>
      <c r="T889" s="63"/>
      <c r="U889" s="63"/>
      <c r="V889" s="63"/>
      <c r="W889" s="63"/>
      <c r="X889" s="63"/>
      <c r="Y889" s="63"/>
      <c r="Z889" s="62">
        <v>1927</v>
      </c>
      <c r="AA889" s="62">
        <v>15788</v>
      </c>
      <c r="AB889" s="62">
        <v>26.31</v>
      </c>
      <c r="AC889" s="62">
        <v>38.54</v>
      </c>
    </row>
    <row r="890" spans="1:29" ht="45" x14ac:dyDescent="0.25">
      <c r="A890" s="61" t="s">
        <v>334</v>
      </c>
      <c r="B890" s="61" t="s">
        <v>335</v>
      </c>
      <c r="C890" s="62">
        <v>2010</v>
      </c>
      <c r="D890" s="61" t="s">
        <v>75</v>
      </c>
      <c r="E890" s="62">
        <v>16</v>
      </c>
      <c r="F890" s="62">
        <v>177</v>
      </c>
      <c r="G890" s="62">
        <v>43</v>
      </c>
      <c r="H890" s="62">
        <v>0.22</v>
      </c>
      <c r="I890" s="62">
        <v>11.06</v>
      </c>
      <c r="J890" s="62">
        <v>164.61</v>
      </c>
      <c r="K890" s="62">
        <v>0</v>
      </c>
      <c r="L890" s="62">
        <v>197</v>
      </c>
      <c r="M890" s="62">
        <v>1.03</v>
      </c>
      <c r="N890" s="63"/>
      <c r="O890" s="63"/>
      <c r="P890" s="62">
        <v>197</v>
      </c>
      <c r="Q890" s="62">
        <v>433</v>
      </c>
      <c r="R890" s="62">
        <v>2.2599999999999998</v>
      </c>
      <c r="S890" s="62">
        <v>12</v>
      </c>
      <c r="T890" s="62">
        <v>2495.79</v>
      </c>
      <c r="U890" s="63"/>
      <c r="V890" s="63"/>
      <c r="W890" s="63"/>
      <c r="X890" s="63"/>
      <c r="Y890" s="63"/>
      <c r="Z890" s="62">
        <v>1161.02</v>
      </c>
      <c r="AA890" s="62">
        <v>14196</v>
      </c>
      <c r="AB890" s="62">
        <v>73.94</v>
      </c>
      <c r="AC890" s="62">
        <v>72.56</v>
      </c>
    </row>
    <row r="891" spans="1:29" x14ac:dyDescent="0.25">
      <c r="A891" s="61" t="s">
        <v>235</v>
      </c>
      <c r="B891" s="61" t="s">
        <v>236</v>
      </c>
      <c r="C891" s="62">
        <v>2013</v>
      </c>
      <c r="D891" s="61" t="s">
        <v>99</v>
      </c>
      <c r="E891" s="62">
        <v>30</v>
      </c>
      <c r="F891" s="62">
        <v>110038</v>
      </c>
      <c r="G891" s="62">
        <v>13595</v>
      </c>
      <c r="H891" s="62">
        <v>37.76</v>
      </c>
      <c r="I891" s="62">
        <v>3667.93</v>
      </c>
      <c r="J891" s="62">
        <v>102335.34</v>
      </c>
      <c r="K891" s="62">
        <v>27853.54</v>
      </c>
      <c r="L891" s="62">
        <v>31426</v>
      </c>
      <c r="M891" s="62">
        <v>87.29</v>
      </c>
      <c r="N891" s="62">
        <v>928.45</v>
      </c>
      <c r="O891" s="62">
        <v>335894.2</v>
      </c>
      <c r="P891" s="63"/>
      <c r="Q891" s="63"/>
      <c r="R891" s="63"/>
      <c r="S891" s="63"/>
      <c r="T891" s="63"/>
      <c r="U891" s="63"/>
      <c r="V891" s="63"/>
      <c r="W891" s="63"/>
      <c r="X891" s="63"/>
      <c r="Y891" s="63"/>
      <c r="Z891" s="62">
        <v>128100</v>
      </c>
      <c r="AA891" s="62">
        <v>4255</v>
      </c>
      <c r="AB891" s="62">
        <v>11.82</v>
      </c>
      <c r="AC891" s="62">
        <v>4270</v>
      </c>
    </row>
    <row r="892" spans="1:29" ht="30" x14ac:dyDescent="0.25">
      <c r="A892" s="61" t="s">
        <v>249</v>
      </c>
      <c r="B892" s="61" t="s">
        <v>250</v>
      </c>
      <c r="C892" s="62">
        <v>2010</v>
      </c>
      <c r="D892" s="61" t="s">
        <v>75</v>
      </c>
      <c r="E892" s="62">
        <v>4</v>
      </c>
      <c r="F892" s="62">
        <v>10480</v>
      </c>
      <c r="G892" s="62">
        <v>3848</v>
      </c>
      <c r="H892" s="62">
        <v>80.17</v>
      </c>
      <c r="I892" s="62">
        <v>2620</v>
      </c>
      <c r="J892" s="62">
        <v>9746.4</v>
      </c>
      <c r="K892" s="62">
        <v>0</v>
      </c>
      <c r="L892" s="62">
        <v>827</v>
      </c>
      <c r="M892" s="62">
        <v>17.23</v>
      </c>
      <c r="N892" s="63"/>
      <c r="O892" s="63"/>
      <c r="P892" s="63"/>
      <c r="Q892" s="63"/>
      <c r="R892" s="63"/>
      <c r="S892" s="63"/>
      <c r="T892" s="63"/>
      <c r="U892" s="63"/>
      <c r="V892" s="63"/>
      <c r="W892" s="63"/>
      <c r="X892" s="63"/>
      <c r="Y892" s="63"/>
      <c r="Z892" s="62">
        <v>0</v>
      </c>
      <c r="AA892" s="63"/>
      <c r="AB892" s="63"/>
      <c r="AC892" s="62">
        <v>0</v>
      </c>
    </row>
    <row r="893" spans="1:29" x14ac:dyDescent="0.25">
      <c r="A893" s="61" t="s">
        <v>113</v>
      </c>
      <c r="B893" s="61" t="s">
        <v>114</v>
      </c>
      <c r="C893" s="62">
        <v>2015</v>
      </c>
      <c r="D893" s="61" t="s">
        <v>419</v>
      </c>
      <c r="E893" s="62">
        <v>8</v>
      </c>
      <c r="F893" s="62">
        <v>0</v>
      </c>
      <c r="G893" s="62">
        <v>0</v>
      </c>
      <c r="H893" s="62">
        <v>0</v>
      </c>
      <c r="I893" s="62">
        <v>0</v>
      </c>
      <c r="J893" s="62">
        <v>0</v>
      </c>
      <c r="K893" s="62">
        <v>0</v>
      </c>
      <c r="L893" s="62">
        <v>0</v>
      </c>
      <c r="M893" s="62">
        <v>0</v>
      </c>
      <c r="N893" s="63"/>
      <c r="O893" s="63"/>
      <c r="P893" s="63"/>
      <c r="Q893" s="63"/>
      <c r="R893" s="63"/>
      <c r="S893" s="63"/>
      <c r="T893" s="63"/>
      <c r="U893" s="63"/>
      <c r="V893" s="63"/>
      <c r="W893" s="63"/>
      <c r="X893" s="63"/>
      <c r="Y893" s="63"/>
      <c r="Z893" s="62">
        <v>0</v>
      </c>
      <c r="AA893" s="62">
        <v>0</v>
      </c>
      <c r="AB893" s="62">
        <v>0</v>
      </c>
      <c r="AC893" s="62">
        <v>0</v>
      </c>
    </row>
    <row r="894" spans="1:29" ht="30" x14ac:dyDescent="0.25">
      <c r="A894" s="61" t="s">
        <v>452</v>
      </c>
      <c r="B894" s="61" t="s">
        <v>453</v>
      </c>
      <c r="C894" s="62">
        <v>2005</v>
      </c>
      <c r="D894" s="61" t="s">
        <v>99</v>
      </c>
      <c r="E894" s="62">
        <v>36</v>
      </c>
      <c r="F894" s="62">
        <v>9358</v>
      </c>
      <c r="G894" s="62">
        <v>1464</v>
      </c>
      <c r="H894" s="62">
        <v>3.39</v>
      </c>
      <c r="I894" s="62">
        <v>259.94</v>
      </c>
      <c r="J894" s="62">
        <v>8702.94</v>
      </c>
      <c r="K894" s="62">
        <v>801.16</v>
      </c>
      <c r="L894" s="62">
        <v>1397</v>
      </c>
      <c r="M894" s="62">
        <v>3.23</v>
      </c>
      <c r="N894" s="62">
        <v>22.25</v>
      </c>
      <c r="O894" s="62">
        <v>9661.48</v>
      </c>
      <c r="P894" s="63"/>
      <c r="Q894" s="63"/>
      <c r="R894" s="63"/>
      <c r="S894" s="63"/>
      <c r="T894" s="63"/>
      <c r="U894" s="63"/>
      <c r="V894" s="63"/>
      <c r="W894" s="63"/>
      <c r="X894" s="63"/>
      <c r="Y894" s="63"/>
      <c r="Z894" s="62">
        <v>23.53</v>
      </c>
      <c r="AA894" s="62">
        <v>1097</v>
      </c>
      <c r="AB894" s="62">
        <v>2.54</v>
      </c>
      <c r="AC894" s="62">
        <v>0.65</v>
      </c>
    </row>
    <row r="895" spans="1:29" ht="45" x14ac:dyDescent="0.25">
      <c r="A895" s="61" t="s">
        <v>214</v>
      </c>
      <c r="B895" s="61" t="s">
        <v>215</v>
      </c>
      <c r="C895" s="62">
        <v>2017</v>
      </c>
      <c r="D895" s="61" t="s">
        <v>75</v>
      </c>
      <c r="E895" s="62">
        <v>9</v>
      </c>
      <c r="F895" s="63"/>
      <c r="G895" s="63"/>
      <c r="H895" s="63"/>
      <c r="I895" s="63"/>
      <c r="J895" s="63"/>
      <c r="K895" s="62">
        <v>0</v>
      </c>
      <c r="L895" s="63"/>
      <c r="M895" s="63"/>
      <c r="N895" s="63"/>
      <c r="O895" s="63"/>
      <c r="P895" s="63"/>
      <c r="Q895" s="63"/>
      <c r="R895" s="63"/>
      <c r="S895" s="63"/>
      <c r="T895" s="63"/>
      <c r="U895" s="63"/>
      <c r="V895" s="63"/>
      <c r="W895" s="63"/>
      <c r="X895" s="63"/>
      <c r="Y895" s="63"/>
      <c r="Z895" s="62">
        <v>329</v>
      </c>
      <c r="AA895" s="62">
        <v>1903</v>
      </c>
      <c r="AB895" s="62">
        <v>17.62</v>
      </c>
      <c r="AC895" s="62">
        <v>36.56</v>
      </c>
    </row>
    <row r="896" spans="1:29" ht="30" x14ac:dyDescent="0.25">
      <c r="A896" s="61" t="s">
        <v>415</v>
      </c>
      <c r="B896" s="61" t="s">
        <v>416</v>
      </c>
      <c r="C896" s="62">
        <v>2006</v>
      </c>
      <c r="D896" s="61" t="s">
        <v>72</v>
      </c>
      <c r="E896" s="62">
        <v>19</v>
      </c>
      <c r="F896" s="62">
        <v>77768</v>
      </c>
      <c r="G896" s="62">
        <v>14411</v>
      </c>
      <c r="H896" s="62">
        <v>63.21</v>
      </c>
      <c r="I896" s="62">
        <v>4093.05</v>
      </c>
      <c r="J896" s="62">
        <v>72324.240000000005</v>
      </c>
      <c r="K896" s="62">
        <v>0</v>
      </c>
      <c r="L896" s="62">
        <v>4723</v>
      </c>
      <c r="M896" s="62">
        <v>20.71</v>
      </c>
      <c r="N896" s="62">
        <v>0</v>
      </c>
      <c r="O896" s="62">
        <v>0</v>
      </c>
      <c r="P896" s="63"/>
      <c r="Q896" s="63"/>
      <c r="R896" s="63"/>
      <c r="S896" s="63"/>
      <c r="T896" s="63"/>
      <c r="U896" s="63"/>
      <c r="V896" s="63"/>
      <c r="W896" s="63"/>
      <c r="X896" s="63"/>
      <c r="Y896" s="63"/>
      <c r="Z896" s="62">
        <v>68200</v>
      </c>
      <c r="AA896" s="62">
        <v>4986</v>
      </c>
      <c r="AB896" s="62">
        <v>21.87</v>
      </c>
      <c r="AC896" s="62">
        <v>3589.47</v>
      </c>
    </row>
    <row r="897" spans="1:29" ht="30" x14ac:dyDescent="0.25">
      <c r="A897" s="61" t="s">
        <v>111</v>
      </c>
      <c r="B897" s="61" t="s">
        <v>112</v>
      </c>
      <c r="C897" s="62">
        <v>2015</v>
      </c>
      <c r="D897" s="61" t="s">
        <v>78</v>
      </c>
      <c r="E897" s="62">
        <v>44</v>
      </c>
      <c r="F897" s="62">
        <v>137355</v>
      </c>
      <c r="G897" s="62">
        <v>20034</v>
      </c>
      <c r="H897" s="62">
        <v>37.94</v>
      </c>
      <c r="I897" s="62">
        <v>3121.7</v>
      </c>
      <c r="J897" s="62">
        <v>127740.15</v>
      </c>
      <c r="K897" s="62">
        <v>18761.400000000001</v>
      </c>
      <c r="L897" s="62">
        <v>18972</v>
      </c>
      <c r="M897" s="62">
        <v>35.93</v>
      </c>
      <c r="N897" s="62">
        <v>426.4</v>
      </c>
      <c r="O897" s="62">
        <v>226249.31</v>
      </c>
      <c r="P897" s="63"/>
      <c r="Q897" s="63"/>
      <c r="R897" s="63"/>
      <c r="S897" s="63"/>
      <c r="T897" s="63"/>
      <c r="U897" s="63"/>
      <c r="V897" s="63"/>
      <c r="W897" s="63"/>
      <c r="X897" s="63"/>
      <c r="Y897" s="63"/>
      <c r="Z897" s="62">
        <v>9910</v>
      </c>
      <c r="AA897" s="62">
        <v>7708</v>
      </c>
      <c r="AB897" s="62">
        <v>14.6</v>
      </c>
      <c r="AC897" s="62">
        <v>225.23</v>
      </c>
    </row>
    <row r="898" spans="1:29" x14ac:dyDescent="0.25">
      <c r="A898" s="61" t="s">
        <v>271</v>
      </c>
      <c r="B898" s="61" t="s">
        <v>272</v>
      </c>
      <c r="C898" s="62">
        <v>2003</v>
      </c>
      <c r="D898" s="61" t="s">
        <v>150</v>
      </c>
      <c r="E898" s="62">
        <v>8</v>
      </c>
      <c r="F898" s="63"/>
      <c r="G898" s="62">
        <v>0</v>
      </c>
      <c r="H898" s="62">
        <v>0</v>
      </c>
      <c r="I898" s="63"/>
      <c r="J898" s="63"/>
      <c r="K898" s="62">
        <v>0</v>
      </c>
      <c r="L898" s="63"/>
      <c r="M898" s="63"/>
      <c r="N898" s="63"/>
      <c r="O898" s="63"/>
      <c r="P898" s="63"/>
      <c r="Q898" s="63"/>
      <c r="R898" s="63"/>
      <c r="S898" s="63"/>
      <c r="T898" s="63"/>
      <c r="U898" s="63"/>
      <c r="V898" s="63"/>
      <c r="W898" s="63"/>
      <c r="X898" s="63"/>
      <c r="Y898" s="63"/>
      <c r="Z898" s="62">
        <v>0</v>
      </c>
      <c r="AA898" s="63"/>
      <c r="AB898" s="63"/>
      <c r="AC898" s="62">
        <v>0</v>
      </c>
    </row>
    <row r="899" spans="1:29" ht="30" x14ac:dyDescent="0.25">
      <c r="A899" s="61" t="s">
        <v>528</v>
      </c>
      <c r="B899" s="61" t="s">
        <v>529</v>
      </c>
      <c r="C899" s="62">
        <v>2012</v>
      </c>
      <c r="D899" s="61" t="s">
        <v>99</v>
      </c>
      <c r="E899" s="62">
        <v>36</v>
      </c>
      <c r="F899" s="62">
        <v>259985</v>
      </c>
      <c r="G899" s="62">
        <v>32372</v>
      </c>
      <c r="H899" s="62">
        <v>74.94</v>
      </c>
      <c r="I899" s="62">
        <v>7221.81</v>
      </c>
      <c r="J899" s="62">
        <v>241786.05</v>
      </c>
      <c r="K899" s="62">
        <v>0</v>
      </c>
      <c r="L899" s="63"/>
      <c r="M899" s="63"/>
      <c r="N899" s="63"/>
      <c r="O899" s="63"/>
      <c r="P899" s="63"/>
      <c r="Q899" s="63"/>
      <c r="R899" s="63"/>
      <c r="S899" s="63"/>
      <c r="T899" s="63"/>
      <c r="U899" s="63"/>
      <c r="V899" s="63"/>
      <c r="W899" s="63"/>
      <c r="X899" s="63"/>
      <c r="Y899" s="63"/>
      <c r="Z899" s="62">
        <v>3609.39</v>
      </c>
      <c r="AA899" s="62">
        <v>14650</v>
      </c>
      <c r="AB899" s="62">
        <v>33.909999999999997</v>
      </c>
      <c r="AC899" s="62">
        <v>100.26</v>
      </c>
    </row>
    <row r="900" spans="1:29" ht="30" x14ac:dyDescent="0.25">
      <c r="A900" s="61" t="s">
        <v>287</v>
      </c>
      <c r="B900" s="61" t="s">
        <v>288</v>
      </c>
      <c r="C900" s="62">
        <v>2008</v>
      </c>
      <c r="D900" s="61" t="s">
        <v>78</v>
      </c>
      <c r="E900" s="62">
        <v>40</v>
      </c>
      <c r="F900" s="62">
        <v>349220</v>
      </c>
      <c r="G900" s="62">
        <v>51542</v>
      </c>
      <c r="H900" s="62">
        <v>107.38</v>
      </c>
      <c r="I900" s="62">
        <v>8730.5</v>
      </c>
      <c r="J900" s="62">
        <v>324774.59999999998</v>
      </c>
      <c r="K900" s="62">
        <v>0</v>
      </c>
      <c r="L900" s="63"/>
      <c r="M900" s="63"/>
      <c r="N900" s="63"/>
      <c r="O900" s="63"/>
      <c r="P900" s="63"/>
      <c r="Q900" s="63"/>
      <c r="R900" s="63"/>
      <c r="S900" s="63"/>
      <c r="T900" s="63"/>
      <c r="U900" s="63"/>
      <c r="V900" s="63"/>
      <c r="W900" s="63"/>
      <c r="X900" s="63"/>
      <c r="Y900" s="63"/>
      <c r="Z900" s="62">
        <v>133100</v>
      </c>
      <c r="AA900" s="62">
        <v>11498</v>
      </c>
      <c r="AB900" s="62">
        <v>23.95</v>
      </c>
      <c r="AC900" s="62">
        <v>3327.5</v>
      </c>
    </row>
    <row r="901" spans="1:29" ht="30" x14ac:dyDescent="0.25">
      <c r="A901" s="61" t="s">
        <v>530</v>
      </c>
      <c r="B901" s="61" t="s">
        <v>531</v>
      </c>
      <c r="C901" s="62">
        <v>2006</v>
      </c>
      <c r="D901" s="61" t="s">
        <v>78</v>
      </c>
      <c r="E901" s="62">
        <v>60</v>
      </c>
      <c r="F901" s="62">
        <v>655600</v>
      </c>
      <c r="G901" s="62">
        <v>111284</v>
      </c>
      <c r="H901" s="62">
        <v>154.56</v>
      </c>
      <c r="I901" s="62">
        <v>10926.67</v>
      </c>
      <c r="J901" s="62">
        <v>609708</v>
      </c>
      <c r="K901" s="62">
        <v>0</v>
      </c>
      <c r="L901" s="63"/>
      <c r="M901" s="63"/>
      <c r="N901" s="63"/>
      <c r="O901" s="63"/>
      <c r="P901" s="62">
        <v>56</v>
      </c>
      <c r="Q901" s="62">
        <v>322</v>
      </c>
      <c r="R901" s="62">
        <v>0.45</v>
      </c>
      <c r="S901" s="62">
        <v>0</v>
      </c>
      <c r="T901" s="62">
        <v>709.46</v>
      </c>
      <c r="U901" s="63"/>
      <c r="V901" s="63"/>
      <c r="W901" s="63"/>
      <c r="X901" s="63"/>
      <c r="Y901" s="63"/>
      <c r="Z901" s="62">
        <v>26901.95</v>
      </c>
      <c r="AA901" s="62">
        <v>90852</v>
      </c>
      <c r="AB901" s="62">
        <v>126.18</v>
      </c>
      <c r="AC901" s="62">
        <v>448.37</v>
      </c>
    </row>
    <row r="902" spans="1:29" ht="30" x14ac:dyDescent="0.25">
      <c r="A902" s="61" t="s">
        <v>247</v>
      </c>
      <c r="B902" s="61" t="s">
        <v>248</v>
      </c>
      <c r="C902" s="62">
        <v>2015</v>
      </c>
      <c r="D902" s="61" t="s">
        <v>78</v>
      </c>
      <c r="E902" s="62">
        <v>31</v>
      </c>
      <c r="F902" s="62">
        <v>72360</v>
      </c>
      <c r="G902" s="62">
        <v>11645</v>
      </c>
      <c r="H902" s="62">
        <v>31.3</v>
      </c>
      <c r="I902" s="62">
        <v>2334.19</v>
      </c>
      <c r="J902" s="62">
        <v>67294.8</v>
      </c>
      <c r="K902" s="62">
        <v>15997.09</v>
      </c>
      <c r="L902" s="62">
        <v>17465</v>
      </c>
      <c r="M902" s="62">
        <v>46.95</v>
      </c>
      <c r="N902" s="62">
        <v>516.04</v>
      </c>
      <c r="O902" s="62">
        <v>192913.71</v>
      </c>
      <c r="P902" s="63"/>
      <c r="Q902" s="63"/>
      <c r="R902" s="63"/>
      <c r="S902" s="63"/>
      <c r="T902" s="63"/>
      <c r="U902" s="63"/>
      <c r="V902" s="63"/>
      <c r="W902" s="63"/>
      <c r="X902" s="63"/>
      <c r="Y902" s="63"/>
      <c r="Z902" s="62">
        <v>46022</v>
      </c>
      <c r="AA902" s="62">
        <v>6946</v>
      </c>
      <c r="AB902" s="62">
        <v>18.670000000000002</v>
      </c>
      <c r="AC902" s="62">
        <v>1484.58</v>
      </c>
    </row>
    <row r="903" spans="1:29" x14ac:dyDescent="0.25">
      <c r="A903" s="61" t="s">
        <v>383</v>
      </c>
      <c r="B903" s="61" t="s">
        <v>384</v>
      </c>
      <c r="C903" s="62">
        <v>2012</v>
      </c>
      <c r="D903" s="61" t="s">
        <v>150</v>
      </c>
      <c r="E903" s="62">
        <v>8</v>
      </c>
      <c r="F903" s="63"/>
      <c r="G903" s="63"/>
      <c r="H903" s="63"/>
      <c r="I903" s="63"/>
      <c r="J903" s="63"/>
      <c r="K903" s="62">
        <v>0</v>
      </c>
      <c r="L903" s="63"/>
      <c r="M903" s="63"/>
      <c r="N903" s="63"/>
      <c r="O903" s="63"/>
      <c r="P903" s="63"/>
      <c r="Q903" s="63"/>
      <c r="R903" s="63"/>
      <c r="S903" s="63"/>
      <c r="T903" s="63"/>
      <c r="U903" s="63"/>
      <c r="V903" s="63"/>
      <c r="W903" s="63"/>
      <c r="X903" s="63"/>
      <c r="Y903" s="63"/>
      <c r="Z903" s="62">
        <v>0.11</v>
      </c>
      <c r="AA903" s="62">
        <v>265</v>
      </c>
      <c r="AB903" s="62">
        <v>2.76</v>
      </c>
      <c r="AC903" s="62">
        <v>0.01</v>
      </c>
    </row>
    <row r="904" spans="1:29" x14ac:dyDescent="0.25">
      <c r="A904" s="61" t="s">
        <v>79</v>
      </c>
      <c r="B904" s="61" t="s">
        <v>80</v>
      </c>
      <c r="C904" s="62">
        <v>2014</v>
      </c>
      <c r="D904" s="61" t="s">
        <v>175</v>
      </c>
      <c r="E904" s="62">
        <v>8</v>
      </c>
      <c r="F904" s="62">
        <v>3795</v>
      </c>
      <c r="G904" s="62">
        <v>833</v>
      </c>
      <c r="H904" s="62">
        <v>8.68</v>
      </c>
      <c r="I904" s="62">
        <v>474.38</v>
      </c>
      <c r="J904" s="62">
        <v>3529.35</v>
      </c>
      <c r="K904" s="62">
        <v>0</v>
      </c>
      <c r="L904" s="63"/>
      <c r="M904" s="63"/>
      <c r="N904" s="63"/>
      <c r="O904" s="63"/>
      <c r="P904" s="63"/>
      <c r="Q904" s="63"/>
      <c r="R904" s="63"/>
      <c r="S904" s="63"/>
      <c r="T904" s="63"/>
      <c r="U904" s="63"/>
      <c r="V904" s="63"/>
      <c r="W904" s="63"/>
      <c r="X904" s="63"/>
      <c r="Y904" s="63"/>
      <c r="Z904" s="62">
        <v>87313</v>
      </c>
      <c r="AA904" s="62">
        <v>4283</v>
      </c>
      <c r="AB904" s="62">
        <v>44.61</v>
      </c>
      <c r="AC904" s="62">
        <v>10914.13</v>
      </c>
    </row>
    <row r="905" spans="1:29" ht="30" x14ac:dyDescent="0.25">
      <c r="A905" s="61" t="s">
        <v>176</v>
      </c>
      <c r="B905" s="61" t="s">
        <v>177</v>
      </c>
      <c r="C905" s="62">
        <v>2016</v>
      </c>
      <c r="D905" s="61" t="s">
        <v>75</v>
      </c>
      <c r="E905" s="62">
        <v>10</v>
      </c>
      <c r="F905" s="63"/>
      <c r="G905" s="63"/>
      <c r="H905" s="63"/>
      <c r="I905" s="63"/>
      <c r="J905" s="63"/>
      <c r="K905" s="62">
        <v>0</v>
      </c>
      <c r="L905" s="63"/>
      <c r="M905" s="63"/>
      <c r="N905" s="63"/>
      <c r="O905" s="63"/>
      <c r="P905" s="63"/>
      <c r="Q905" s="63"/>
      <c r="R905" s="63"/>
      <c r="S905" s="63"/>
      <c r="T905" s="63"/>
      <c r="U905" s="63"/>
      <c r="V905" s="63"/>
      <c r="W905" s="63"/>
      <c r="X905" s="63"/>
      <c r="Y905" s="63"/>
      <c r="Z905" s="62">
        <v>519</v>
      </c>
      <c r="AA905" s="62">
        <v>3610</v>
      </c>
      <c r="AB905" s="62">
        <v>30.08</v>
      </c>
      <c r="AC905" s="62">
        <v>51.9</v>
      </c>
    </row>
    <row r="906" spans="1:29" x14ac:dyDescent="0.25">
      <c r="A906" s="61" t="s">
        <v>107</v>
      </c>
      <c r="B906" s="61" t="s">
        <v>108</v>
      </c>
      <c r="C906" s="62">
        <v>2018</v>
      </c>
      <c r="D906" s="61" t="s">
        <v>99</v>
      </c>
      <c r="E906" s="62">
        <v>54</v>
      </c>
      <c r="F906" s="62">
        <v>408450</v>
      </c>
      <c r="G906" s="62">
        <v>80240</v>
      </c>
      <c r="H906" s="62">
        <v>123.83</v>
      </c>
      <c r="I906" s="62">
        <v>7563.89</v>
      </c>
      <c r="J906" s="62">
        <v>379858.5</v>
      </c>
      <c r="K906" s="62">
        <v>0</v>
      </c>
      <c r="L906" s="63"/>
      <c r="M906" s="63"/>
      <c r="N906" s="63"/>
      <c r="O906" s="63"/>
      <c r="P906" s="63"/>
      <c r="Q906" s="63"/>
      <c r="R906" s="63"/>
      <c r="S906" s="63"/>
      <c r="T906" s="63"/>
      <c r="U906" s="63"/>
      <c r="V906" s="63"/>
      <c r="W906" s="63"/>
      <c r="X906" s="63"/>
      <c r="Y906" s="63"/>
      <c r="Z906" s="62">
        <v>0</v>
      </c>
      <c r="AA906" s="62">
        <v>28782</v>
      </c>
      <c r="AB906" s="62">
        <v>44.42</v>
      </c>
      <c r="AC906" s="62">
        <v>0</v>
      </c>
    </row>
    <row r="907" spans="1:29" ht="30" x14ac:dyDescent="0.25">
      <c r="A907" s="61" t="s">
        <v>180</v>
      </c>
      <c r="B907" s="61" t="s">
        <v>181</v>
      </c>
      <c r="C907" s="62">
        <v>2011</v>
      </c>
      <c r="D907" s="61" t="s">
        <v>86</v>
      </c>
      <c r="E907" s="62">
        <v>75</v>
      </c>
      <c r="F907" s="62">
        <v>4043</v>
      </c>
      <c r="G907" s="62">
        <v>754</v>
      </c>
      <c r="H907" s="62">
        <v>0.84</v>
      </c>
      <c r="I907" s="62">
        <v>53.91</v>
      </c>
      <c r="J907" s="62">
        <v>3759.99</v>
      </c>
      <c r="K907" s="62">
        <v>0</v>
      </c>
      <c r="L907" s="63"/>
      <c r="M907" s="63"/>
      <c r="N907" s="63"/>
      <c r="O907" s="63"/>
      <c r="P907" s="63"/>
      <c r="Q907" s="63"/>
      <c r="R907" s="63"/>
      <c r="S907" s="63"/>
      <c r="T907" s="63"/>
      <c r="U907" s="63"/>
      <c r="V907" s="63"/>
      <c r="W907" s="63"/>
      <c r="X907" s="63"/>
      <c r="Y907" s="63"/>
      <c r="Z907" s="62">
        <v>5434</v>
      </c>
      <c r="AA907" s="62">
        <v>52982</v>
      </c>
      <c r="AB907" s="62">
        <v>58.87</v>
      </c>
      <c r="AC907" s="62">
        <v>72.45</v>
      </c>
    </row>
    <row r="908" spans="1:29" x14ac:dyDescent="0.25">
      <c r="A908" s="61" t="s">
        <v>532</v>
      </c>
      <c r="B908" s="61" t="s">
        <v>533</v>
      </c>
      <c r="C908" s="62">
        <v>2012</v>
      </c>
      <c r="D908" s="61" t="s">
        <v>78</v>
      </c>
      <c r="E908" s="62">
        <v>64</v>
      </c>
      <c r="F908" s="62">
        <v>598080</v>
      </c>
      <c r="G908" s="62">
        <v>80830</v>
      </c>
      <c r="H908" s="62">
        <v>105.25</v>
      </c>
      <c r="I908" s="62">
        <v>9345</v>
      </c>
      <c r="J908" s="62">
        <v>556214.4</v>
      </c>
      <c r="K908" s="62">
        <v>0</v>
      </c>
      <c r="L908" s="63"/>
      <c r="M908" s="63"/>
      <c r="N908" s="63"/>
      <c r="O908" s="63"/>
      <c r="P908" s="63"/>
      <c r="Q908" s="63"/>
      <c r="R908" s="63"/>
      <c r="S908" s="63"/>
      <c r="T908" s="63"/>
      <c r="U908" s="63"/>
      <c r="V908" s="63"/>
      <c r="W908" s="63"/>
      <c r="X908" s="63"/>
      <c r="Y908" s="63"/>
      <c r="Z908" s="62">
        <v>1618.89</v>
      </c>
      <c r="AA908" s="62">
        <v>39933</v>
      </c>
      <c r="AB908" s="62">
        <v>52</v>
      </c>
      <c r="AC908" s="62">
        <v>25.3</v>
      </c>
    </row>
    <row r="909" spans="1:29" ht="30" x14ac:dyDescent="0.25">
      <c r="A909" s="61" t="s">
        <v>436</v>
      </c>
      <c r="B909" s="61" t="s">
        <v>437</v>
      </c>
      <c r="C909" s="62">
        <v>2011</v>
      </c>
      <c r="D909" s="61" t="s">
        <v>78</v>
      </c>
      <c r="E909" s="62">
        <v>60</v>
      </c>
      <c r="F909" s="62">
        <v>160080</v>
      </c>
      <c r="G909" s="62">
        <v>26069</v>
      </c>
      <c r="H909" s="62">
        <v>36.21</v>
      </c>
      <c r="I909" s="62">
        <v>2668</v>
      </c>
      <c r="J909" s="62">
        <v>148874.4</v>
      </c>
      <c r="K909" s="62">
        <v>16330.75</v>
      </c>
      <c r="L909" s="62">
        <v>31872</v>
      </c>
      <c r="M909" s="62">
        <v>44.27</v>
      </c>
      <c r="N909" s="62">
        <v>272.18</v>
      </c>
      <c r="O909" s="62">
        <v>196937.38</v>
      </c>
      <c r="P909" s="63"/>
      <c r="Q909" s="63"/>
      <c r="R909" s="63"/>
      <c r="S909" s="63"/>
      <c r="T909" s="63"/>
      <c r="U909" s="63"/>
      <c r="V909" s="63"/>
      <c r="W909" s="63"/>
      <c r="X909" s="63"/>
      <c r="Y909" s="63"/>
      <c r="Z909" s="62">
        <v>78.2</v>
      </c>
      <c r="AA909" s="62">
        <v>6828</v>
      </c>
      <c r="AB909" s="62">
        <v>9.48</v>
      </c>
      <c r="AC909" s="62">
        <v>1.3</v>
      </c>
    </row>
    <row r="910" spans="1:29" ht="30" x14ac:dyDescent="0.25">
      <c r="A910" s="61" t="s">
        <v>269</v>
      </c>
      <c r="B910" s="61" t="s">
        <v>270</v>
      </c>
      <c r="C910" s="62">
        <v>2013</v>
      </c>
      <c r="D910" s="61" t="s">
        <v>226</v>
      </c>
      <c r="E910" s="62">
        <v>59</v>
      </c>
      <c r="F910" s="62">
        <v>476400</v>
      </c>
      <c r="G910" s="62">
        <v>63423</v>
      </c>
      <c r="H910" s="62">
        <v>89.58</v>
      </c>
      <c r="I910" s="62">
        <v>8074.58</v>
      </c>
      <c r="J910" s="62">
        <v>443052</v>
      </c>
      <c r="K910" s="62">
        <v>6328.81</v>
      </c>
      <c r="L910" s="62">
        <v>7204</v>
      </c>
      <c r="M910" s="62">
        <v>10.18</v>
      </c>
      <c r="N910" s="62">
        <v>107.27</v>
      </c>
      <c r="O910" s="62">
        <v>76320.98</v>
      </c>
      <c r="P910" s="63"/>
      <c r="Q910" s="63"/>
      <c r="R910" s="63"/>
      <c r="S910" s="63"/>
      <c r="T910" s="63"/>
      <c r="U910" s="63"/>
      <c r="V910" s="63"/>
      <c r="W910" s="63"/>
      <c r="X910" s="63"/>
      <c r="Y910" s="63"/>
      <c r="Z910" s="62">
        <v>148081</v>
      </c>
      <c r="AA910" s="62">
        <v>9122</v>
      </c>
      <c r="AB910" s="62">
        <v>12.88</v>
      </c>
      <c r="AC910" s="62">
        <v>2509.85</v>
      </c>
    </row>
    <row r="911" spans="1:29" x14ac:dyDescent="0.25">
      <c r="A911" s="61" t="s">
        <v>263</v>
      </c>
      <c r="B911" s="61" t="s">
        <v>264</v>
      </c>
      <c r="C911" s="62">
        <v>2015</v>
      </c>
      <c r="D911" s="61" t="s">
        <v>78</v>
      </c>
      <c r="E911" s="62">
        <v>155</v>
      </c>
      <c r="F911" s="62">
        <v>1611484</v>
      </c>
      <c r="G911" s="62">
        <v>288511</v>
      </c>
      <c r="H911" s="62">
        <v>155.11000000000001</v>
      </c>
      <c r="I911" s="62">
        <v>10396.67</v>
      </c>
      <c r="J911" s="62">
        <v>1498680.12</v>
      </c>
      <c r="K911" s="62">
        <v>16946.650000000001</v>
      </c>
      <c r="L911" s="62">
        <v>19915</v>
      </c>
      <c r="M911" s="62">
        <v>10.71</v>
      </c>
      <c r="N911" s="62">
        <v>109.33</v>
      </c>
      <c r="O911" s="62">
        <v>204364.78</v>
      </c>
      <c r="P911" s="63"/>
      <c r="Q911" s="63"/>
      <c r="R911" s="63"/>
      <c r="S911" s="63"/>
      <c r="T911" s="63"/>
      <c r="U911" s="63"/>
      <c r="V911" s="63"/>
      <c r="W911" s="63"/>
      <c r="X911" s="63"/>
      <c r="Y911" s="63"/>
      <c r="Z911" s="62">
        <v>360000</v>
      </c>
      <c r="AA911" s="62">
        <v>77677</v>
      </c>
      <c r="AB911" s="62">
        <v>41.76</v>
      </c>
      <c r="AC911" s="62">
        <v>2322.58</v>
      </c>
    </row>
    <row r="912" spans="1:29" ht="30" x14ac:dyDescent="0.25">
      <c r="A912" s="61" t="s">
        <v>237</v>
      </c>
      <c r="B912" s="61" t="s">
        <v>238</v>
      </c>
      <c r="C912" s="62">
        <v>2009</v>
      </c>
      <c r="D912" s="61" t="s">
        <v>301</v>
      </c>
      <c r="E912" s="62">
        <v>19</v>
      </c>
      <c r="F912" s="62">
        <v>93779</v>
      </c>
      <c r="G912" s="62">
        <v>18105</v>
      </c>
      <c r="H912" s="62">
        <v>79.41</v>
      </c>
      <c r="I912" s="62">
        <v>4935.74</v>
      </c>
      <c r="J912" s="62">
        <v>87214.47</v>
      </c>
      <c r="K912" s="62">
        <v>6819.59</v>
      </c>
      <c r="L912" s="62">
        <v>8436</v>
      </c>
      <c r="M912" s="62">
        <v>37</v>
      </c>
      <c r="N912" s="62">
        <v>358.93</v>
      </c>
      <c r="O912" s="62">
        <v>82239.509999999995</v>
      </c>
      <c r="P912" s="63"/>
      <c r="Q912" s="63"/>
      <c r="R912" s="63"/>
      <c r="S912" s="63"/>
      <c r="T912" s="63"/>
      <c r="U912" s="63"/>
      <c r="V912" s="63"/>
      <c r="W912" s="63"/>
      <c r="X912" s="63"/>
      <c r="Y912" s="63"/>
      <c r="Z912" s="62">
        <v>63800</v>
      </c>
      <c r="AA912" s="62">
        <v>3252</v>
      </c>
      <c r="AB912" s="62">
        <v>14.26</v>
      </c>
      <c r="AC912" s="62">
        <v>3357.89</v>
      </c>
    </row>
    <row r="913" spans="1:29" ht="30" x14ac:dyDescent="0.25">
      <c r="A913" s="61" t="s">
        <v>224</v>
      </c>
      <c r="B913" s="61" t="s">
        <v>225</v>
      </c>
      <c r="C913" s="62">
        <v>2012</v>
      </c>
      <c r="D913" s="61" t="s">
        <v>78</v>
      </c>
      <c r="E913" s="62">
        <v>64</v>
      </c>
      <c r="F913" s="62">
        <v>443360</v>
      </c>
      <c r="G913" s="62">
        <v>58205</v>
      </c>
      <c r="H913" s="62">
        <v>75.790000000000006</v>
      </c>
      <c r="I913" s="62">
        <v>6927.5</v>
      </c>
      <c r="J913" s="62">
        <v>412324.8</v>
      </c>
      <c r="K913" s="62">
        <v>9684.77</v>
      </c>
      <c r="L913" s="62">
        <v>12224</v>
      </c>
      <c r="M913" s="62">
        <v>15.92</v>
      </c>
      <c r="N913" s="62">
        <v>151.32</v>
      </c>
      <c r="O913" s="62">
        <v>116791.57</v>
      </c>
      <c r="P913" s="63"/>
      <c r="Q913" s="63"/>
      <c r="R913" s="63"/>
      <c r="S913" s="63"/>
      <c r="T913" s="63"/>
      <c r="U913" s="63"/>
      <c r="V913" s="63"/>
      <c r="W913" s="63"/>
      <c r="X913" s="63"/>
      <c r="Y913" s="63"/>
      <c r="Z913" s="62">
        <v>1831.43</v>
      </c>
      <c r="AA913" s="62">
        <v>11077</v>
      </c>
      <c r="AB913" s="62">
        <v>14.42</v>
      </c>
      <c r="AC913" s="62">
        <v>28.62</v>
      </c>
    </row>
    <row r="914" spans="1:29" ht="30" x14ac:dyDescent="0.25">
      <c r="A914" s="61" t="s">
        <v>342</v>
      </c>
      <c r="B914" s="61" t="s">
        <v>343</v>
      </c>
      <c r="C914" s="62">
        <v>2018</v>
      </c>
      <c r="D914" s="61" t="s">
        <v>99</v>
      </c>
      <c r="E914" s="62">
        <v>10</v>
      </c>
      <c r="F914" s="62">
        <v>33402</v>
      </c>
      <c r="G914" s="62">
        <v>7094</v>
      </c>
      <c r="H914" s="62">
        <v>59.12</v>
      </c>
      <c r="I914" s="62">
        <v>3340.2</v>
      </c>
      <c r="J914" s="62">
        <v>31063.86</v>
      </c>
      <c r="K914" s="62">
        <v>0</v>
      </c>
      <c r="L914" s="63"/>
      <c r="M914" s="63"/>
      <c r="N914" s="63"/>
      <c r="O914" s="63"/>
      <c r="P914" s="62">
        <v>3132</v>
      </c>
      <c r="Q914" s="62">
        <v>5534</v>
      </c>
      <c r="R914" s="62">
        <v>46.12</v>
      </c>
      <c r="S914" s="62">
        <v>313</v>
      </c>
      <c r="T914" s="62">
        <v>39679.31</v>
      </c>
      <c r="U914" s="63"/>
      <c r="V914" s="63"/>
      <c r="W914" s="63"/>
      <c r="X914" s="63"/>
      <c r="Y914" s="63"/>
      <c r="Z914" s="62">
        <v>7819</v>
      </c>
      <c r="AA914" s="62">
        <v>1040</v>
      </c>
      <c r="AB914" s="62">
        <v>8.67</v>
      </c>
      <c r="AC914" s="62">
        <v>781.9</v>
      </c>
    </row>
    <row r="915" spans="1:29" x14ac:dyDescent="0.25">
      <c r="A915" s="61" t="s">
        <v>95</v>
      </c>
      <c r="B915" s="61" t="s">
        <v>96</v>
      </c>
      <c r="C915" s="62">
        <v>2015</v>
      </c>
      <c r="D915" s="61" t="s">
        <v>150</v>
      </c>
      <c r="E915" s="62">
        <v>8</v>
      </c>
      <c r="F915" s="63"/>
      <c r="G915" s="62">
        <v>0</v>
      </c>
      <c r="H915" s="62">
        <v>0</v>
      </c>
      <c r="I915" s="63"/>
      <c r="J915" s="63"/>
      <c r="K915" s="62">
        <v>0</v>
      </c>
      <c r="L915" s="62">
        <v>0</v>
      </c>
      <c r="M915" s="62">
        <v>0</v>
      </c>
      <c r="N915" s="63"/>
      <c r="O915" s="63"/>
      <c r="P915" s="63"/>
      <c r="Q915" s="62">
        <v>0</v>
      </c>
      <c r="R915" s="62">
        <v>0</v>
      </c>
      <c r="S915" s="63"/>
      <c r="T915" s="63"/>
      <c r="U915" s="63"/>
      <c r="V915" s="63"/>
      <c r="W915" s="63"/>
      <c r="X915" s="63"/>
      <c r="Y915" s="63"/>
      <c r="Z915" s="62">
        <v>0</v>
      </c>
      <c r="AA915" s="62">
        <v>0</v>
      </c>
      <c r="AB915" s="62">
        <v>0</v>
      </c>
      <c r="AC915" s="62">
        <v>0</v>
      </c>
    </row>
    <row r="916" spans="1:29" ht="30" x14ac:dyDescent="0.25">
      <c r="A916" s="61" t="s">
        <v>233</v>
      </c>
      <c r="B916" s="61" t="s">
        <v>234</v>
      </c>
      <c r="C916" s="62">
        <v>2006</v>
      </c>
      <c r="D916" s="61" t="s">
        <v>78</v>
      </c>
      <c r="E916" s="62">
        <v>52</v>
      </c>
      <c r="F916" s="62">
        <v>31555</v>
      </c>
      <c r="G916" s="62">
        <v>5550</v>
      </c>
      <c r="H916" s="62">
        <v>8.89</v>
      </c>
      <c r="I916" s="62">
        <v>606.83000000000004</v>
      </c>
      <c r="J916" s="62">
        <v>29346.15</v>
      </c>
      <c r="K916" s="62">
        <v>2720.66</v>
      </c>
      <c r="L916" s="62">
        <v>43208</v>
      </c>
      <c r="M916" s="62">
        <v>69.239999999999995</v>
      </c>
      <c r="N916" s="63"/>
      <c r="O916" s="63"/>
      <c r="P916" s="63"/>
      <c r="Q916" s="63"/>
      <c r="R916" s="63"/>
      <c r="S916" s="63"/>
      <c r="T916" s="63"/>
      <c r="U916" s="63"/>
      <c r="V916" s="63"/>
      <c r="W916" s="63"/>
      <c r="X916" s="63"/>
      <c r="Y916" s="63"/>
      <c r="Z916" s="62">
        <v>1065.44</v>
      </c>
      <c r="AA916" s="62">
        <v>10342</v>
      </c>
      <c r="AB916" s="62">
        <v>16.57</v>
      </c>
      <c r="AC916" s="62">
        <v>20.49</v>
      </c>
    </row>
    <row r="917" spans="1:29" ht="30" x14ac:dyDescent="0.25">
      <c r="A917" s="61" t="s">
        <v>148</v>
      </c>
      <c r="B917" s="61" t="s">
        <v>149</v>
      </c>
      <c r="C917" s="62">
        <v>2015</v>
      </c>
      <c r="D917" s="61" t="s">
        <v>86</v>
      </c>
      <c r="E917" s="62">
        <v>27</v>
      </c>
      <c r="F917" s="62">
        <v>2728</v>
      </c>
      <c r="G917" s="62">
        <v>1074</v>
      </c>
      <c r="H917" s="62">
        <v>3.31</v>
      </c>
      <c r="I917" s="62">
        <v>101.04</v>
      </c>
      <c r="J917" s="62">
        <v>2537.04</v>
      </c>
      <c r="K917" s="62">
        <v>0</v>
      </c>
      <c r="L917" s="63"/>
      <c r="M917" s="63"/>
      <c r="N917" s="63"/>
      <c r="O917" s="63"/>
      <c r="P917" s="63"/>
      <c r="Q917" s="63"/>
      <c r="R917" s="63"/>
      <c r="S917" s="63"/>
      <c r="T917" s="63"/>
      <c r="U917" s="63"/>
      <c r="V917" s="63"/>
      <c r="W917" s="63"/>
      <c r="X917" s="63"/>
      <c r="Y917" s="63"/>
      <c r="Z917" s="62">
        <v>187049</v>
      </c>
      <c r="AA917" s="62">
        <v>39844</v>
      </c>
      <c r="AB917" s="62">
        <v>122.98</v>
      </c>
      <c r="AC917" s="62">
        <v>6927.74</v>
      </c>
    </row>
    <row r="918" spans="1:29" x14ac:dyDescent="0.25">
      <c r="A918" s="61" t="s">
        <v>281</v>
      </c>
      <c r="B918" s="61" t="s">
        <v>282</v>
      </c>
      <c r="C918" s="62">
        <v>2018</v>
      </c>
      <c r="D918" s="61" t="s">
        <v>86</v>
      </c>
      <c r="E918" s="62">
        <v>12</v>
      </c>
      <c r="F918" s="63"/>
      <c r="G918" s="63"/>
      <c r="H918" s="63"/>
      <c r="I918" s="63"/>
      <c r="J918" s="63"/>
      <c r="K918" s="62">
        <v>0</v>
      </c>
      <c r="L918" s="63"/>
      <c r="M918" s="63"/>
      <c r="N918" s="63"/>
      <c r="O918" s="63"/>
      <c r="P918" s="63"/>
      <c r="Q918" s="63"/>
      <c r="R918" s="63"/>
      <c r="S918" s="63"/>
      <c r="T918" s="63"/>
      <c r="U918" s="63"/>
      <c r="V918" s="63"/>
      <c r="W918" s="63"/>
      <c r="X918" s="63"/>
      <c r="Y918" s="63"/>
      <c r="Z918" s="62">
        <v>70463</v>
      </c>
      <c r="AA918" s="62">
        <v>8896</v>
      </c>
      <c r="AB918" s="62">
        <v>61.78</v>
      </c>
      <c r="AC918" s="62">
        <v>5871.92</v>
      </c>
    </row>
    <row r="919" spans="1:29" x14ac:dyDescent="0.25">
      <c r="A919" s="61" t="s">
        <v>163</v>
      </c>
      <c r="B919" s="61" t="s">
        <v>164</v>
      </c>
      <c r="C919" s="62">
        <v>2018</v>
      </c>
      <c r="D919" s="61" t="s">
        <v>94</v>
      </c>
      <c r="E919" s="62">
        <v>14</v>
      </c>
      <c r="F919" s="62">
        <v>15458</v>
      </c>
      <c r="G919" s="62">
        <v>3478</v>
      </c>
      <c r="H919" s="62">
        <v>20.7</v>
      </c>
      <c r="I919" s="62">
        <v>1104.1400000000001</v>
      </c>
      <c r="J919" s="62">
        <v>14375.94</v>
      </c>
      <c r="K919" s="62">
        <v>0</v>
      </c>
      <c r="L919" s="63"/>
      <c r="M919" s="63"/>
      <c r="N919" s="63"/>
      <c r="O919" s="63"/>
      <c r="P919" s="63"/>
      <c r="Q919" s="63"/>
      <c r="R919" s="63"/>
      <c r="S919" s="63"/>
      <c r="T919" s="63"/>
      <c r="U919" s="63"/>
      <c r="V919" s="63"/>
      <c r="W919" s="63"/>
      <c r="X919" s="63"/>
      <c r="Y919" s="63"/>
      <c r="Z919" s="62">
        <v>86426</v>
      </c>
      <c r="AA919" s="62">
        <v>8415</v>
      </c>
      <c r="AB919" s="62">
        <v>50.09</v>
      </c>
      <c r="AC919" s="62">
        <v>6173.29</v>
      </c>
    </row>
    <row r="920" spans="1:29" ht="30" x14ac:dyDescent="0.25">
      <c r="A920" s="61" t="s">
        <v>255</v>
      </c>
      <c r="B920" s="61" t="s">
        <v>256</v>
      </c>
      <c r="C920" s="62">
        <v>2011</v>
      </c>
      <c r="D920" s="61" t="s">
        <v>301</v>
      </c>
      <c r="E920" s="62">
        <v>84</v>
      </c>
      <c r="F920" s="62">
        <v>1123127</v>
      </c>
      <c r="G920" s="62">
        <v>202819</v>
      </c>
      <c r="H920" s="62">
        <v>201.21</v>
      </c>
      <c r="I920" s="62">
        <v>13370.56</v>
      </c>
      <c r="J920" s="62">
        <v>1044508.11</v>
      </c>
      <c r="K920" s="62">
        <v>52159.07</v>
      </c>
      <c r="L920" s="62">
        <v>54164</v>
      </c>
      <c r="M920" s="62">
        <v>53.73</v>
      </c>
      <c r="N920" s="62">
        <v>620.94000000000005</v>
      </c>
      <c r="O920" s="62">
        <v>629001.86</v>
      </c>
      <c r="P920" s="63"/>
      <c r="Q920" s="63"/>
      <c r="R920" s="63"/>
      <c r="S920" s="63"/>
      <c r="T920" s="63"/>
      <c r="U920" s="63"/>
      <c r="V920" s="63"/>
      <c r="W920" s="63"/>
      <c r="X920" s="63"/>
      <c r="Y920" s="63"/>
      <c r="Z920" s="62">
        <v>4.8899999999999997</v>
      </c>
      <c r="AA920" s="62">
        <v>38182</v>
      </c>
      <c r="AB920" s="62">
        <v>37.880000000000003</v>
      </c>
      <c r="AC920" s="62">
        <v>0.06</v>
      </c>
    </row>
    <row r="921" spans="1:29" x14ac:dyDescent="0.25">
      <c r="A921" s="61" t="s">
        <v>273</v>
      </c>
      <c r="B921" s="61" t="s">
        <v>274</v>
      </c>
      <c r="C921" s="62">
        <v>2010</v>
      </c>
      <c r="D921" s="61" t="s">
        <v>72</v>
      </c>
      <c r="E921" s="62">
        <v>23</v>
      </c>
      <c r="F921" s="62">
        <v>74523</v>
      </c>
      <c r="G921" s="62">
        <v>14835</v>
      </c>
      <c r="H921" s="62">
        <v>53.75</v>
      </c>
      <c r="I921" s="62">
        <v>3240.13</v>
      </c>
      <c r="J921" s="62">
        <v>69306.39</v>
      </c>
      <c r="K921" s="62">
        <v>0</v>
      </c>
      <c r="L921" s="63"/>
      <c r="M921" s="63"/>
      <c r="N921" s="63"/>
      <c r="O921" s="63"/>
      <c r="P921" s="63"/>
      <c r="Q921" s="63"/>
      <c r="R921" s="63"/>
      <c r="S921" s="63"/>
      <c r="T921" s="63"/>
      <c r="U921" s="62">
        <v>3044</v>
      </c>
      <c r="V921" s="62">
        <v>6946</v>
      </c>
      <c r="W921" s="62">
        <v>25.17</v>
      </c>
      <c r="X921" s="62">
        <v>132</v>
      </c>
      <c r="Y921" s="62">
        <v>68136.899999999994</v>
      </c>
      <c r="Z921" s="62">
        <v>869.38</v>
      </c>
      <c r="AA921" s="62">
        <v>4203</v>
      </c>
      <c r="AB921" s="62">
        <v>15.23</v>
      </c>
      <c r="AC921" s="62">
        <v>37.799999999999997</v>
      </c>
    </row>
    <row r="922" spans="1:29" x14ac:dyDescent="0.25">
      <c r="A922" s="61" t="s">
        <v>534</v>
      </c>
      <c r="B922" s="61" t="s">
        <v>535</v>
      </c>
      <c r="C922" s="62">
        <v>2010</v>
      </c>
      <c r="D922" s="61" t="s">
        <v>78</v>
      </c>
      <c r="E922" s="62">
        <v>68</v>
      </c>
      <c r="F922" s="62">
        <v>168020</v>
      </c>
      <c r="G922" s="62">
        <v>28402</v>
      </c>
      <c r="H922" s="62">
        <v>34.81</v>
      </c>
      <c r="I922" s="62">
        <v>2470.88</v>
      </c>
      <c r="J922" s="62">
        <v>156258.6</v>
      </c>
      <c r="K922" s="62">
        <v>14995.15</v>
      </c>
      <c r="L922" s="62">
        <v>32932</v>
      </c>
      <c r="M922" s="62">
        <v>40.36</v>
      </c>
      <c r="N922" s="62">
        <v>220.52</v>
      </c>
      <c r="O922" s="62">
        <v>180831.02</v>
      </c>
      <c r="P922" s="63"/>
      <c r="Q922" s="63"/>
      <c r="R922" s="63"/>
      <c r="S922" s="63"/>
      <c r="T922" s="63"/>
      <c r="U922" s="63"/>
      <c r="V922" s="63"/>
      <c r="W922" s="63"/>
      <c r="X922" s="63"/>
      <c r="Y922" s="63"/>
      <c r="Z922" s="62">
        <v>2219.7800000000002</v>
      </c>
      <c r="AA922" s="62">
        <v>12678</v>
      </c>
      <c r="AB922" s="62">
        <v>15.54</v>
      </c>
      <c r="AC922" s="62">
        <v>32.64</v>
      </c>
    </row>
    <row r="923" spans="1:29" x14ac:dyDescent="0.25">
      <c r="A923" s="61" t="s">
        <v>332</v>
      </c>
      <c r="B923" s="61" t="s">
        <v>333</v>
      </c>
      <c r="C923" s="62">
        <v>2012</v>
      </c>
      <c r="D923" s="61" t="s">
        <v>226</v>
      </c>
      <c r="E923" s="62">
        <v>23</v>
      </c>
      <c r="F923" s="62">
        <v>94320</v>
      </c>
      <c r="G923" s="62">
        <v>14311</v>
      </c>
      <c r="H923" s="62">
        <v>51.85</v>
      </c>
      <c r="I923" s="62">
        <v>4100.87</v>
      </c>
      <c r="J923" s="62">
        <v>87717.6</v>
      </c>
      <c r="K923" s="62">
        <v>4226.96</v>
      </c>
      <c r="L923" s="62">
        <v>5116</v>
      </c>
      <c r="M923" s="62">
        <v>18.54</v>
      </c>
      <c r="N923" s="62">
        <v>183.78</v>
      </c>
      <c r="O923" s="62">
        <v>50974.23</v>
      </c>
      <c r="P923" s="63"/>
      <c r="Q923" s="63"/>
      <c r="R923" s="63"/>
      <c r="S923" s="63"/>
      <c r="T923" s="63"/>
      <c r="U923" s="63"/>
      <c r="V923" s="63"/>
      <c r="W923" s="63"/>
      <c r="X923" s="63"/>
      <c r="Y923" s="63"/>
      <c r="Z923" s="62">
        <v>85263</v>
      </c>
      <c r="AA923" s="62">
        <v>21185</v>
      </c>
      <c r="AB923" s="62">
        <v>76.760000000000005</v>
      </c>
      <c r="AC923" s="62">
        <v>3707.09</v>
      </c>
    </row>
    <row r="924" spans="1:29" ht="30" x14ac:dyDescent="0.25">
      <c r="A924" s="61" t="s">
        <v>464</v>
      </c>
      <c r="B924" s="61" t="s">
        <v>465</v>
      </c>
      <c r="C924" s="62">
        <v>2009</v>
      </c>
      <c r="D924" s="61" t="s">
        <v>89</v>
      </c>
      <c r="E924" s="62">
        <v>9</v>
      </c>
      <c r="F924" s="62">
        <v>49480</v>
      </c>
      <c r="G924" s="62">
        <v>8381</v>
      </c>
      <c r="H924" s="62">
        <v>77.599999999999994</v>
      </c>
      <c r="I924" s="62">
        <v>5497.78</v>
      </c>
      <c r="J924" s="62">
        <v>46016.4</v>
      </c>
      <c r="K924" s="62">
        <v>0</v>
      </c>
      <c r="L924" s="63"/>
      <c r="M924" s="63"/>
      <c r="N924" s="63"/>
      <c r="O924" s="63"/>
      <c r="P924" s="63"/>
      <c r="Q924" s="63"/>
      <c r="R924" s="63"/>
      <c r="S924" s="63"/>
      <c r="T924" s="63"/>
      <c r="U924" s="63"/>
      <c r="V924" s="63"/>
      <c r="W924" s="63"/>
      <c r="X924" s="63"/>
      <c r="Y924" s="63"/>
      <c r="Z924" s="62">
        <v>0</v>
      </c>
      <c r="AA924" s="63"/>
      <c r="AB924" s="63"/>
      <c r="AC924" s="62">
        <v>0</v>
      </c>
    </row>
    <row r="925" spans="1:29" ht="30" x14ac:dyDescent="0.25">
      <c r="A925" s="61" t="s">
        <v>188</v>
      </c>
      <c r="B925" s="61" t="s">
        <v>189</v>
      </c>
      <c r="C925" s="62">
        <v>2008</v>
      </c>
      <c r="D925" s="61" t="s">
        <v>99</v>
      </c>
      <c r="E925" s="62">
        <v>202</v>
      </c>
      <c r="F925" s="62">
        <v>712780</v>
      </c>
      <c r="G925" s="62">
        <v>109250</v>
      </c>
      <c r="H925" s="62">
        <v>45.07</v>
      </c>
      <c r="I925" s="62">
        <v>3528.61</v>
      </c>
      <c r="J925" s="62">
        <v>662885.4</v>
      </c>
      <c r="K925" s="62">
        <v>78086.320000000007</v>
      </c>
      <c r="L925" s="62">
        <v>121321</v>
      </c>
      <c r="M925" s="62">
        <v>50.05</v>
      </c>
      <c r="N925" s="63"/>
      <c r="O925" s="63"/>
      <c r="P925" s="63"/>
      <c r="Q925" s="63"/>
      <c r="R925" s="63"/>
      <c r="S925" s="63"/>
      <c r="T925" s="63"/>
      <c r="U925" s="63"/>
      <c r="V925" s="63"/>
      <c r="W925" s="63"/>
      <c r="X925" s="63"/>
      <c r="Y925" s="63"/>
      <c r="Z925" s="62">
        <v>5260</v>
      </c>
      <c r="AA925" s="62">
        <v>28180</v>
      </c>
      <c r="AB925" s="62">
        <v>11.63</v>
      </c>
      <c r="AC925" s="62">
        <v>26.04</v>
      </c>
    </row>
    <row r="926" spans="1:29" x14ac:dyDescent="0.25">
      <c r="A926" s="61" t="s">
        <v>251</v>
      </c>
      <c r="B926" s="61" t="s">
        <v>252</v>
      </c>
      <c r="C926" s="62">
        <v>2017</v>
      </c>
      <c r="D926" s="61" t="s">
        <v>75</v>
      </c>
      <c r="E926" s="62">
        <v>5</v>
      </c>
      <c r="F926" s="62">
        <v>288</v>
      </c>
      <c r="G926" s="62">
        <v>67</v>
      </c>
      <c r="H926" s="62">
        <v>1.1200000000000001</v>
      </c>
      <c r="I926" s="62">
        <v>57.6</v>
      </c>
      <c r="J926" s="62">
        <v>267.83999999999997</v>
      </c>
      <c r="K926" s="62">
        <v>22.31</v>
      </c>
      <c r="L926" s="62">
        <v>36</v>
      </c>
      <c r="M926" s="62">
        <v>0.6</v>
      </c>
      <c r="N926" s="63"/>
      <c r="O926" s="63"/>
      <c r="P926" s="63"/>
      <c r="Q926" s="63"/>
      <c r="R926" s="63"/>
      <c r="S926" s="63"/>
      <c r="T926" s="63"/>
      <c r="U926" s="63"/>
      <c r="V926" s="63"/>
      <c r="W926" s="63"/>
      <c r="X926" s="63"/>
      <c r="Y926" s="63"/>
      <c r="Z926" s="62">
        <v>236</v>
      </c>
      <c r="AA926" s="62">
        <v>2451</v>
      </c>
      <c r="AB926" s="62">
        <v>40.85</v>
      </c>
      <c r="AC926" s="62">
        <v>47.2</v>
      </c>
    </row>
    <row r="927" spans="1:29" ht="30" x14ac:dyDescent="0.25">
      <c r="A927" s="61" t="s">
        <v>120</v>
      </c>
      <c r="B927" s="61" t="s">
        <v>121</v>
      </c>
      <c r="C927" s="62">
        <v>2005</v>
      </c>
      <c r="D927" s="61" t="s">
        <v>298</v>
      </c>
      <c r="E927" s="62">
        <v>8</v>
      </c>
      <c r="F927" s="62">
        <v>212</v>
      </c>
      <c r="G927" s="62">
        <v>68</v>
      </c>
      <c r="H927" s="62">
        <v>0.71</v>
      </c>
      <c r="I927" s="62">
        <v>26.5</v>
      </c>
      <c r="J927" s="62">
        <v>197.16</v>
      </c>
      <c r="K927" s="62">
        <v>20.37</v>
      </c>
      <c r="L927" s="62">
        <v>68</v>
      </c>
      <c r="M927" s="62">
        <v>0.71</v>
      </c>
      <c r="N927" s="62">
        <v>2.5499999999999998</v>
      </c>
      <c r="O927" s="62">
        <v>245.63</v>
      </c>
      <c r="P927" s="63"/>
      <c r="Q927" s="63"/>
      <c r="R927" s="63"/>
      <c r="S927" s="63"/>
      <c r="T927" s="63"/>
      <c r="U927" s="63"/>
      <c r="V927" s="63"/>
      <c r="W927" s="63"/>
      <c r="X927" s="63"/>
      <c r="Y927" s="63"/>
      <c r="Z927" s="62">
        <v>31400</v>
      </c>
      <c r="AA927" s="62">
        <v>1529</v>
      </c>
      <c r="AB927" s="62">
        <v>15.93</v>
      </c>
      <c r="AC927" s="62">
        <v>3925</v>
      </c>
    </row>
    <row r="928" spans="1:29" x14ac:dyDescent="0.25">
      <c r="A928" s="61" t="s">
        <v>426</v>
      </c>
      <c r="B928" s="61" t="s">
        <v>427</v>
      </c>
      <c r="C928" s="62">
        <v>2011</v>
      </c>
      <c r="D928" s="61" t="s">
        <v>150</v>
      </c>
      <c r="E928" s="62">
        <v>8</v>
      </c>
      <c r="F928" s="63"/>
      <c r="G928" s="63"/>
      <c r="H928" s="63"/>
      <c r="I928" s="63"/>
      <c r="J928" s="63"/>
      <c r="K928" s="62">
        <v>0</v>
      </c>
      <c r="L928" s="63"/>
      <c r="M928" s="63"/>
      <c r="N928" s="63"/>
      <c r="O928" s="63"/>
      <c r="P928" s="63"/>
      <c r="Q928" s="63"/>
      <c r="R928" s="63"/>
      <c r="S928" s="63"/>
      <c r="T928" s="63"/>
      <c r="U928" s="63"/>
      <c r="V928" s="63"/>
      <c r="W928" s="63"/>
      <c r="X928" s="63"/>
      <c r="Y928" s="63"/>
      <c r="Z928" s="62">
        <v>0</v>
      </c>
      <c r="AA928" s="63"/>
      <c r="AB928" s="63"/>
      <c r="AC928" s="62">
        <v>0</v>
      </c>
    </row>
    <row r="929" spans="1:29" x14ac:dyDescent="0.25">
      <c r="A929" s="61" t="s">
        <v>202</v>
      </c>
      <c r="B929" s="61" t="s">
        <v>203</v>
      </c>
      <c r="C929" s="62">
        <v>2004</v>
      </c>
      <c r="D929" s="61" t="s">
        <v>75</v>
      </c>
      <c r="E929" s="62">
        <v>6</v>
      </c>
      <c r="F929" s="62">
        <v>3772</v>
      </c>
      <c r="G929" s="62">
        <v>589</v>
      </c>
      <c r="H929" s="62">
        <v>8.18</v>
      </c>
      <c r="I929" s="62">
        <v>628.66999999999996</v>
      </c>
      <c r="J929" s="62">
        <v>3507.96</v>
      </c>
      <c r="K929" s="62">
        <v>0</v>
      </c>
      <c r="L929" s="63"/>
      <c r="M929" s="63"/>
      <c r="N929" s="63"/>
      <c r="O929" s="63"/>
      <c r="P929" s="63"/>
      <c r="Q929" s="63"/>
      <c r="R929" s="63"/>
      <c r="S929" s="63"/>
      <c r="T929" s="63"/>
      <c r="U929" s="63"/>
      <c r="V929" s="63"/>
      <c r="W929" s="63"/>
      <c r="X929" s="63"/>
      <c r="Y929" s="63"/>
      <c r="Z929" s="62">
        <v>35088</v>
      </c>
      <c r="AA929" s="62">
        <v>1089</v>
      </c>
      <c r="AB929" s="62">
        <v>15.13</v>
      </c>
      <c r="AC929" s="62">
        <v>5848</v>
      </c>
    </row>
    <row r="930" spans="1:29" x14ac:dyDescent="0.25">
      <c r="A930" s="61" t="s">
        <v>81</v>
      </c>
      <c r="B930" s="61" t="s">
        <v>82</v>
      </c>
      <c r="C930" s="62">
        <v>2006</v>
      </c>
      <c r="D930" s="61" t="s">
        <v>83</v>
      </c>
      <c r="E930" s="62">
        <v>7</v>
      </c>
      <c r="F930" s="62">
        <v>2994</v>
      </c>
      <c r="G930" s="62">
        <v>530</v>
      </c>
      <c r="H930" s="62">
        <v>6.31</v>
      </c>
      <c r="I930" s="62">
        <v>427.71</v>
      </c>
      <c r="J930" s="62">
        <v>2784.42</v>
      </c>
      <c r="K930" s="62">
        <v>0</v>
      </c>
      <c r="L930" s="63"/>
      <c r="M930" s="63"/>
      <c r="N930" s="63"/>
      <c r="O930" s="63"/>
      <c r="P930" s="63"/>
      <c r="Q930" s="63"/>
      <c r="R930" s="63"/>
      <c r="S930" s="63"/>
      <c r="T930" s="63"/>
      <c r="U930" s="63"/>
      <c r="V930" s="63"/>
      <c r="W930" s="63"/>
      <c r="X930" s="63"/>
      <c r="Y930" s="63"/>
      <c r="Z930" s="62">
        <v>826</v>
      </c>
      <c r="AA930" s="62">
        <v>3607</v>
      </c>
      <c r="AB930" s="62">
        <v>42.94</v>
      </c>
      <c r="AC930" s="62">
        <v>118</v>
      </c>
    </row>
    <row r="931" spans="1:29" x14ac:dyDescent="0.25">
      <c r="A931" s="61" t="s">
        <v>251</v>
      </c>
      <c r="B931" s="61" t="s">
        <v>252</v>
      </c>
      <c r="C931" s="62">
        <v>2013</v>
      </c>
      <c r="D931" s="61" t="s">
        <v>72</v>
      </c>
      <c r="E931" s="62">
        <v>29</v>
      </c>
      <c r="F931" s="62">
        <v>149573</v>
      </c>
      <c r="G931" s="62">
        <v>27515</v>
      </c>
      <c r="H931" s="62">
        <v>79.069999999999993</v>
      </c>
      <c r="I931" s="62">
        <v>5157.6899999999996</v>
      </c>
      <c r="J931" s="62">
        <v>139102.89000000001</v>
      </c>
      <c r="K931" s="62">
        <v>6767.22</v>
      </c>
      <c r="L931" s="62">
        <v>11193</v>
      </c>
      <c r="M931" s="62">
        <v>32.159999999999997</v>
      </c>
      <c r="N931" s="62">
        <v>233.35</v>
      </c>
      <c r="O931" s="62">
        <v>81607.89</v>
      </c>
      <c r="P931" s="63"/>
      <c r="Q931" s="63"/>
      <c r="R931" s="63"/>
      <c r="S931" s="63"/>
      <c r="T931" s="63"/>
      <c r="U931" s="63"/>
      <c r="V931" s="63"/>
      <c r="W931" s="63"/>
      <c r="X931" s="63"/>
      <c r="Y931" s="63"/>
      <c r="Z931" s="62">
        <v>820</v>
      </c>
      <c r="AA931" s="62">
        <v>9233</v>
      </c>
      <c r="AB931" s="62">
        <v>26.53</v>
      </c>
      <c r="AC931" s="62">
        <v>28.28</v>
      </c>
    </row>
    <row r="932" spans="1:29" ht="30" x14ac:dyDescent="0.25">
      <c r="A932" s="61" t="s">
        <v>536</v>
      </c>
      <c r="B932" s="61" t="s">
        <v>537</v>
      </c>
      <c r="C932" s="62">
        <v>2007</v>
      </c>
      <c r="D932" s="61" t="s">
        <v>75</v>
      </c>
      <c r="E932" s="62">
        <v>6</v>
      </c>
      <c r="F932" s="62">
        <v>3208</v>
      </c>
      <c r="G932" s="62">
        <v>747</v>
      </c>
      <c r="H932" s="62">
        <v>10.38</v>
      </c>
      <c r="I932" s="62">
        <v>534.66999999999996</v>
      </c>
      <c r="J932" s="62">
        <v>2983.44</v>
      </c>
      <c r="K932" s="62">
        <v>0</v>
      </c>
      <c r="L932" s="63"/>
      <c r="M932" s="63"/>
      <c r="N932" s="63"/>
      <c r="O932" s="63"/>
      <c r="P932" s="63"/>
      <c r="Q932" s="63"/>
      <c r="R932" s="63"/>
      <c r="S932" s="63"/>
      <c r="T932" s="63"/>
      <c r="U932" s="63"/>
      <c r="V932" s="63"/>
      <c r="W932" s="63"/>
      <c r="X932" s="63"/>
      <c r="Y932" s="63"/>
      <c r="Z932" s="62">
        <v>520100</v>
      </c>
      <c r="AA932" s="62">
        <v>4599</v>
      </c>
      <c r="AB932" s="62">
        <v>63.88</v>
      </c>
      <c r="AC932" s="62">
        <v>86683.33</v>
      </c>
    </row>
    <row r="933" spans="1:29" ht="30" x14ac:dyDescent="0.25">
      <c r="A933" s="61" t="s">
        <v>367</v>
      </c>
      <c r="B933" s="61" t="s">
        <v>368</v>
      </c>
      <c r="C933" s="62">
        <v>2013</v>
      </c>
      <c r="D933" s="61" t="s">
        <v>99</v>
      </c>
      <c r="E933" s="62">
        <v>60</v>
      </c>
      <c r="F933" s="62">
        <v>194125</v>
      </c>
      <c r="G933" s="62">
        <v>34838</v>
      </c>
      <c r="H933" s="62">
        <v>48.39</v>
      </c>
      <c r="I933" s="62">
        <v>3235.42</v>
      </c>
      <c r="J933" s="62">
        <v>180536.25</v>
      </c>
      <c r="K933" s="62">
        <v>22733.27</v>
      </c>
      <c r="L933" s="62">
        <v>27074</v>
      </c>
      <c r="M933" s="62">
        <v>37.6</v>
      </c>
      <c r="N933" s="62">
        <v>378.89</v>
      </c>
      <c r="O933" s="62">
        <v>274147.31</v>
      </c>
      <c r="P933" s="63"/>
      <c r="Q933" s="63"/>
      <c r="R933" s="63"/>
      <c r="S933" s="63"/>
      <c r="T933" s="63"/>
      <c r="U933" s="63"/>
      <c r="V933" s="63"/>
      <c r="W933" s="63"/>
      <c r="X933" s="63"/>
      <c r="Y933" s="63"/>
      <c r="Z933" s="62">
        <v>119100</v>
      </c>
      <c r="AA933" s="62">
        <v>11176</v>
      </c>
      <c r="AB933" s="62">
        <v>15.52</v>
      </c>
      <c r="AC933" s="62">
        <v>1985</v>
      </c>
    </row>
    <row r="934" spans="1:29" ht="30" x14ac:dyDescent="0.25">
      <c r="A934" s="61" t="s">
        <v>516</v>
      </c>
      <c r="B934" s="61" t="s">
        <v>517</v>
      </c>
      <c r="C934" s="62">
        <v>2017</v>
      </c>
      <c r="D934" s="61" t="s">
        <v>99</v>
      </c>
      <c r="E934" s="62">
        <v>30</v>
      </c>
      <c r="F934" s="62">
        <v>115680</v>
      </c>
      <c r="G934" s="62">
        <v>11346</v>
      </c>
      <c r="H934" s="62">
        <v>31.52</v>
      </c>
      <c r="I934" s="62">
        <v>3856</v>
      </c>
      <c r="J934" s="62">
        <v>107582.39999999999</v>
      </c>
      <c r="K934" s="62">
        <v>0</v>
      </c>
      <c r="L934" s="63"/>
      <c r="M934" s="63"/>
      <c r="N934" s="63"/>
      <c r="O934" s="63"/>
      <c r="P934" s="63"/>
      <c r="Q934" s="63"/>
      <c r="R934" s="63"/>
      <c r="S934" s="63"/>
      <c r="T934" s="63"/>
      <c r="U934" s="63"/>
      <c r="V934" s="63"/>
      <c r="W934" s="63"/>
      <c r="X934" s="63"/>
      <c r="Y934" s="63"/>
      <c r="Z934" s="62">
        <v>0</v>
      </c>
      <c r="AA934" s="63"/>
      <c r="AB934" s="63"/>
      <c r="AC934" s="62">
        <v>0</v>
      </c>
    </row>
    <row r="935" spans="1:29" x14ac:dyDescent="0.25">
      <c r="A935" s="61" t="s">
        <v>263</v>
      </c>
      <c r="B935" s="61" t="s">
        <v>264</v>
      </c>
      <c r="C935" s="62">
        <v>2008</v>
      </c>
      <c r="D935" s="61" t="s">
        <v>94</v>
      </c>
      <c r="E935" s="62">
        <v>6</v>
      </c>
      <c r="F935" s="62">
        <v>822</v>
      </c>
      <c r="G935" s="62">
        <v>154</v>
      </c>
      <c r="H935" s="62">
        <v>2.14</v>
      </c>
      <c r="I935" s="62">
        <v>137</v>
      </c>
      <c r="J935" s="62">
        <v>764.46</v>
      </c>
      <c r="K935" s="62">
        <v>0</v>
      </c>
      <c r="L935" s="63"/>
      <c r="M935" s="63"/>
      <c r="N935" s="63"/>
      <c r="O935" s="63"/>
      <c r="P935" s="63"/>
      <c r="Q935" s="63"/>
      <c r="R935" s="63"/>
      <c r="S935" s="63"/>
      <c r="T935" s="63"/>
      <c r="U935" s="63"/>
      <c r="V935" s="63"/>
      <c r="W935" s="63"/>
      <c r="X935" s="63"/>
      <c r="Y935" s="63"/>
      <c r="Z935" s="62">
        <v>54600</v>
      </c>
      <c r="AA935" s="62">
        <v>7482</v>
      </c>
      <c r="AB935" s="62">
        <v>103.92</v>
      </c>
      <c r="AC935" s="62">
        <v>9100</v>
      </c>
    </row>
    <row r="936" spans="1:29" x14ac:dyDescent="0.25">
      <c r="A936" s="61" t="s">
        <v>260</v>
      </c>
      <c r="B936" s="61" t="s">
        <v>261</v>
      </c>
      <c r="C936" s="62">
        <v>2007</v>
      </c>
      <c r="D936" s="61" t="s">
        <v>226</v>
      </c>
      <c r="E936" s="62">
        <v>50</v>
      </c>
      <c r="F936" s="62">
        <v>207760</v>
      </c>
      <c r="G936" s="62">
        <v>31184</v>
      </c>
      <c r="H936" s="62">
        <v>51.97</v>
      </c>
      <c r="I936" s="62">
        <v>4155.2</v>
      </c>
      <c r="J936" s="62">
        <v>193216.8</v>
      </c>
      <c r="K936" s="62">
        <v>17052.38</v>
      </c>
      <c r="L936" s="62">
        <v>27034</v>
      </c>
      <c r="M936" s="62">
        <v>45.06</v>
      </c>
      <c r="N936" s="62">
        <v>341.05</v>
      </c>
      <c r="O936" s="62">
        <v>205639.72</v>
      </c>
      <c r="P936" s="63"/>
      <c r="Q936" s="63"/>
      <c r="R936" s="63"/>
      <c r="S936" s="63"/>
      <c r="T936" s="63"/>
      <c r="U936" s="63"/>
      <c r="V936" s="63"/>
      <c r="W936" s="63"/>
      <c r="X936" s="63"/>
      <c r="Y936" s="63"/>
      <c r="Z936" s="62">
        <v>2635</v>
      </c>
      <c r="AA936" s="62">
        <v>17475</v>
      </c>
      <c r="AB936" s="62">
        <v>29.13</v>
      </c>
      <c r="AC936" s="62">
        <v>52.7</v>
      </c>
    </row>
    <row r="937" spans="1:29" ht="30" x14ac:dyDescent="0.25">
      <c r="A937" s="61" t="s">
        <v>356</v>
      </c>
      <c r="B937" s="61" t="s">
        <v>357</v>
      </c>
      <c r="C937" s="62">
        <v>2014</v>
      </c>
      <c r="D937" s="61" t="s">
        <v>99</v>
      </c>
      <c r="E937" s="62">
        <v>48</v>
      </c>
      <c r="F937" s="62">
        <v>448244</v>
      </c>
      <c r="G937" s="62">
        <v>67003</v>
      </c>
      <c r="H937" s="62">
        <v>116.32</v>
      </c>
      <c r="I937" s="62">
        <v>9338.42</v>
      </c>
      <c r="J937" s="62">
        <v>416866.92</v>
      </c>
      <c r="K937" s="62">
        <v>0</v>
      </c>
      <c r="L937" s="63"/>
      <c r="M937" s="63"/>
      <c r="N937" s="63"/>
      <c r="O937" s="63"/>
      <c r="P937" s="63"/>
      <c r="Q937" s="63"/>
      <c r="R937" s="63"/>
      <c r="S937" s="63"/>
      <c r="T937" s="63"/>
      <c r="U937" s="63"/>
      <c r="V937" s="63"/>
      <c r="W937" s="63"/>
      <c r="X937" s="63"/>
      <c r="Y937" s="63"/>
      <c r="Z937" s="62">
        <v>2173</v>
      </c>
      <c r="AA937" s="62">
        <v>22737</v>
      </c>
      <c r="AB937" s="62">
        <v>39.47</v>
      </c>
      <c r="AC937" s="62">
        <v>45.27</v>
      </c>
    </row>
    <row r="938" spans="1:29" x14ac:dyDescent="0.25">
      <c r="A938" s="61" t="s">
        <v>102</v>
      </c>
      <c r="B938" s="61" t="s">
        <v>103</v>
      </c>
      <c r="C938" s="62">
        <v>2005</v>
      </c>
      <c r="D938" s="61" t="s">
        <v>301</v>
      </c>
      <c r="E938" s="62">
        <v>12</v>
      </c>
      <c r="F938" s="62">
        <v>1727</v>
      </c>
      <c r="G938" s="62">
        <v>222</v>
      </c>
      <c r="H938" s="62">
        <v>1.54</v>
      </c>
      <c r="I938" s="62">
        <v>143.91999999999999</v>
      </c>
      <c r="J938" s="62">
        <v>1606.11</v>
      </c>
      <c r="K938" s="62">
        <v>0</v>
      </c>
      <c r="L938" s="63"/>
      <c r="M938" s="63"/>
      <c r="N938" s="63"/>
      <c r="O938" s="63"/>
      <c r="P938" s="63"/>
      <c r="Q938" s="63"/>
      <c r="R938" s="63"/>
      <c r="S938" s="63"/>
      <c r="T938" s="63"/>
      <c r="U938" s="63"/>
      <c r="V938" s="63"/>
      <c r="W938" s="63"/>
      <c r="X938" s="63"/>
      <c r="Y938" s="63"/>
      <c r="Z938" s="62">
        <v>0</v>
      </c>
      <c r="AA938" s="63"/>
      <c r="AB938" s="63"/>
      <c r="AC938" s="62">
        <v>0</v>
      </c>
    </row>
    <row r="939" spans="1:29" ht="30" x14ac:dyDescent="0.25">
      <c r="A939" s="61" t="s">
        <v>115</v>
      </c>
      <c r="B939" s="61" t="s">
        <v>116</v>
      </c>
      <c r="C939" s="62">
        <v>2011</v>
      </c>
      <c r="D939" s="61" t="s">
        <v>135</v>
      </c>
      <c r="E939" s="62">
        <v>24</v>
      </c>
      <c r="F939" s="62">
        <v>5301</v>
      </c>
      <c r="G939" s="62">
        <v>1400</v>
      </c>
      <c r="H939" s="62">
        <v>4.8600000000000003</v>
      </c>
      <c r="I939" s="62">
        <v>220.88</v>
      </c>
      <c r="J939" s="62">
        <v>4929.93</v>
      </c>
      <c r="K939" s="62">
        <v>0</v>
      </c>
      <c r="L939" s="63"/>
      <c r="M939" s="63"/>
      <c r="N939" s="63"/>
      <c r="O939" s="63"/>
      <c r="P939" s="63"/>
      <c r="Q939" s="63"/>
      <c r="R939" s="63"/>
      <c r="S939" s="63"/>
      <c r="T939" s="63"/>
      <c r="U939" s="62">
        <v>1353</v>
      </c>
      <c r="V939" s="62">
        <v>5253</v>
      </c>
      <c r="W939" s="62">
        <v>18.239999999999998</v>
      </c>
      <c r="X939" s="62">
        <v>56</v>
      </c>
      <c r="Y939" s="62">
        <v>30285.55</v>
      </c>
      <c r="Z939" s="62">
        <v>161600</v>
      </c>
      <c r="AA939" s="62">
        <v>21302</v>
      </c>
      <c r="AB939" s="62">
        <v>73.97</v>
      </c>
      <c r="AC939" s="62">
        <v>6733.33</v>
      </c>
    </row>
    <row r="940" spans="1:29" x14ac:dyDescent="0.25">
      <c r="A940" s="61" t="s">
        <v>229</v>
      </c>
      <c r="B940" s="61" t="s">
        <v>230</v>
      </c>
      <c r="C940" s="62">
        <v>2005</v>
      </c>
      <c r="D940" s="61" t="s">
        <v>89</v>
      </c>
      <c r="E940" s="62">
        <v>103</v>
      </c>
      <c r="F940" s="62">
        <v>765944</v>
      </c>
      <c r="G940" s="62">
        <v>162870</v>
      </c>
      <c r="H940" s="62">
        <v>131.77000000000001</v>
      </c>
      <c r="I940" s="62">
        <v>7436.35</v>
      </c>
      <c r="J940" s="62">
        <v>712327.92</v>
      </c>
      <c r="K940" s="62">
        <v>46435</v>
      </c>
      <c r="L940" s="62">
        <v>62489</v>
      </c>
      <c r="M940" s="62">
        <v>50.56</v>
      </c>
      <c r="N940" s="62">
        <v>450.83</v>
      </c>
      <c r="O940" s="62">
        <v>559973.6</v>
      </c>
      <c r="P940" s="63"/>
      <c r="Q940" s="63"/>
      <c r="R940" s="63"/>
      <c r="S940" s="63"/>
      <c r="T940" s="63"/>
      <c r="U940" s="63"/>
      <c r="V940" s="63"/>
      <c r="W940" s="63"/>
      <c r="X940" s="63"/>
      <c r="Y940" s="63"/>
      <c r="Z940" s="62">
        <v>493430</v>
      </c>
      <c r="AA940" s="62">
        <v>13046</v>
      </c>
      <c r="AB940" s="62">
        <v>10.56</v>
      </c>
      <c r="AC940" s="62">
        <v>4790.58</v>
      </c>
    </row>
    <row r="941" spans="1:29" x14ac:dyDescent="0.25">
      <c r="A941" s="61" t="s">
        <v>140</v>
      </c>
      <c r="B941" s="61" t="s">
        <v>141</v>
      </c>
      <c r="C941" s="62">
        <v>2018</v>
      </c>
      <c r="D941" s="61" t="s">
        <v>94</v>
      </c>
      <c r="E941" s="62">
        <v>15</v>
      </c>
      <c r="F941" s="62">
        <v>6478</v>
      </c>
      <c r="G941" s="62">
        <v>1759</v>
      </c>
      <c r="H941" s="62">
        <v>9.77</v>
      </c>
      <c r="I941" s="62">
        <v>431.87</v>
      </c>
      <c r="J941" s="62">
        <v>6024.54</v>
      </c>
      <c r="K941" s="62">
        <v>932.1</v>
      </c>
      <c r="L941" s="62">
        <v>1616</v>
      </c>
      <c r="M941" s="62">
        <v>8.98</v>
      </c>
      <c r="N941" s="62">
        <v>62.14</v>
      </c>
      <c r="O941" s="62">
        <v>11240.53</v>
      </c>
      <c r="P941" s="63"/>
      <c r="Q941" s="63"/>
      <c r="R941" s="63"/>
      <c r="S941" s="63"/>
      <c r="T941" s="63"/>
      <c r="U941" s="63"/>
      <c r="V941" s="63"/>
      <c r="W941" s="63"/>
      <c r="X941" s="63"/>
      <c r="Y941" s="63"/>
      <c r="Z941" s="62">
        <v>1111</v>
      </c>
      <c r="AA941" s="62">
        <v>15387</v>
      </c>
      <c r="AB941" s="62">
        <v>85.48</v>
      </c>
      <c r="AC941" s="62">
        <v>74.069999999999993</v>
      </c>
    </row>
    <row r="942" spans="1:29" x14ac:dyDescent="0.25">
      <c r="A942" s="61" t="s">
        <v>338</v>
      </c>
      <c r="B942" s="61" t="s">
        <v>339</v>
      </c>
      <c r="C942" s="62">
        <v>2016</v>
      </c>
      <c r="D942" s="61" t="s">
        <v>86</v>
      </c>
      <c r="E942" s="62">
        <v>286</v>
      </c>
      <c r="F942" s="62">
        <v>1994702</v>
      </c>
      <c r="G942" s="62">
        <v>311170</v>
      </c>
      <c r="H942" s="62">
        <v>90.67</v>
      </c>
      <c r="I942" s="62">
        <v>6974.48</v>
      </c>
      <c r="J942" s="62">
        <v>1855072.86</v>
      </c>
      <c r="K942" s="62">
        <v>2751.7</v>
      </c>
      <c r="L942" s="62">
        <v>4119</v>
      </c>
      <c r="M942" s="62">
        <v>1.2</v>
      </c>
      <c r="N942" s="62">
        <v>9.6199999999999992</v>
      </c>
      <c r="O942" s="62">
        <v>33183.54</v>
      </c>
      <c r="P942" s="63"/>
      <c r="Q942" s="63"/>
      <c r="R942" s="63"/>
      <c r="S942" s="63"/>
      <c r="T942" s="63"/>
      <c r="U942" s="63"/>
      <c r="V942" s="63"/>
      <c r="W942" s="63"/>
      <c r="X942" s="63"/>
      <c r="Y942" s="63"/>
      <c r="Z942" s="62">
        <v>19557.97</v>
      </c>
      <c r="AA942" s="62">
        <v>417056</v>
      </c>
      <c r="AB942" s="62">
        <v>121.52</v>
      </c>
      <c r="AC942" s="62">
        <v>68.38</v>
      </c>
    </row>
    <row r="943" spans="1:29" ht="30" x14ac:dyDescent="0.25">
      <c r="A943" s="61" t="s">
        <v>361</v>
      </c>
      <c r="B943" s="61" t="s">
        <v>362</v>
      </c>
      <c r="C943" s="62">
        <v>2009</v>
      </c>
      <c r="D943" s="61" t="s">
        <v>89</v>
      </c>
      <c r="E943" s="62">
        <v>25</v>
      </c>
      <c r="F943" s="62">
        <v>105600</v>
      </c>
      <c r="G943" s="62">
        <v>26413</v>
      </c>
      <c r="H943" s="62">
        <v>88.04</v>
      </c>
      <c r="I943" s="62">
        <v>4224</v>
      </c>
      <c r="J943" s="62">
        <v>98208</v>
      </c>
      <c r="K943" s="62">
        <v>11234.72</v>
      </c>
      <c r="L943" s="62">
        <v>22038</v>
      </c>
      <c r="M943" s="62">
        <v>73.459999999999994</v>
      </c>
      <c r="N943" s="63"/>
      <c r="O943" s="63"/>
      <c r="P943" s="63"/>
      <c r="Q943" s="63"/>
      <c r="R943" s="63"/>
      <c r="S943" s="63"/>
      <c r="T943" s="63"/>
      <c r="U943" s="63"/>
      <c r="V943" s="63"/>
      <c r="W943" s="63"/>
      <c r="X943" s="63"/>
      <c r="Y943" s="63"/>
      <c r="Z943" s="62">
        <v>49.46</v>
      </c>
      <c r="AA943" s="62">
        <v>7500</v>
      </c>
      <c r="AB943" s="62">
        <v>25</v>
      </c>
      <c r="AC943" s="62">
        <v>1.98</v>
      </c>
    </row>
    <row r="944" spans="1:29" x14ac:dyDescent="0.25">
      <c r="A944" s="61" t="s">
        <v>157</v>
      </c>
      <c r="B944" s="61" t="s">
        <v>158</v>
      </c>
      <c r="C944" s="62">
        <v>2007</v>
      </c>
      <c r="D944" s="61" t="s">
        <v>99</v>
      </c>
      <c r="E944" s="62">
        <v>23</v>
      </c>
      <c r="F944" s="62">
        <v>95200</v>
      </c>
      <c r="G944" s="62">
        <v>13963</v>
      </c>
      <c r="H944" s="62">
        <v>50.59</v>
      </c>
      <c r="I944" s="62">
        <v>4139.13</v>
      </c>
      <c r="J944" s="62">
        <v>88536</v>
      </c>
      <c r="K944" s="62">
        <v>7832.2</v>
      </c>
      <c r="L944" s="62">
        <v>3831</v>
      </c>
      <c r="M944" s="62">
        <v>13.88</v>
      </c>
      <c r="N944" s="63"/>
      <c r="O944" s="63"/>
      <c r="P944" s="63"/>
      <c r="Q944" s="63"/>
      <c r="R944" s="63"/>
      <c r="S944" s="63"/>
      <c r="T944" s="63"/>
      <c r="U944" s="63"/>
      <c r="V944" s="63"/>
      <c r="W944" s="63"/>
      <c r="X944" s="63"/>
      <c r="Y944" s="63"/>
      <c r="Z944" s="62">
        <v>12221.37</v>
      </c>
      <c r="AA944" s="62">
        <v>2544</v>
      </c>
      <c r="AB944" s="62">
        <v>9.2200000000000006</v>
      </c>
      <c r="AC944" s="62">
        <v>531.36</v>
      </c>
    </row>
    <row r="945" spans="1:29" ht="30" x14ac:dyDescent="0.25">
      <c r="A945" s="61" t="s">
        <v>403</v>
      </c>
      <c r="B945" s="61" t="s">
        <v>404</v>
      </c>
      <c r="C945" s="62">
        <v>2015</v>
      </c>
      <c r="D945" s="61" t="s">
        <v>78</v>
      </c>
      <c r="E945" s="62">
        <v>32</v>
      </c>
      <c r="F945" s="62">
        <v>107419</v>
      </c>
      <c r="G945" s="62">
        <v>17674</v>
      </c>
      <c r="H945" s="62">
        <v>46.03</v>
      </c>
      <c r="I945" s="62">
        <v>3356.84</v>
      </c>
      <c r="J945" s="62">
        <v>99899.67</v>
      </c>
      <c r="K945" s="62">
        <v>6884.58</v>
      </c>
      <c r="L945" s="62">
        <v>10660</v>
      </c>
      <c r="M945" s="62">
        <v>27.76</v>
      </c>
      <c r="N945" s="62">
        <v>215.14</v>
      </c>
      <c r="O945" s="62">
        <v>83023.19</v>
      </c>
      <c r="P945" s="63"/>
      <c r="Q945" s="63"/>
      <c r="R945" s="63"/>
      <c r="S945" s="63"/>
      <c r="T945" s="63"/>
      <c r="U945" s="63"/>
      <c r="V945" s="63"/>
      <c r="W945" s="63"/>
      <c r="X945" s="63"/>
      <c r="Y945" s="63"/>
      <c r="Z945" s="62">
        <v>0</v>
      </c>
      <c r="AA945" s="62">
        <v>4517</v>
      </c>
      <c r="AB945" s="62">
        <v>11.76</v>
      </c>
      <c r="AC945" s="62">
        <v>0</v>
      </c>
    </row>
    <row r="946" spans="1:29" ht="30" x14ac:dyDescent="0.25">
      <c r="A946" s="61" t="s">
        <v>97</v>
      </c>
      <c r="B946" s="61" t="s">
        <v>98</v>
      </c>
      <c r="C946" s="62">
        <v>2018</v>
      </c>
      <c r="D946" s="61" t="s">
        <v>78</v>
      </c>
      <c r="E946" s="62">
        <v>44</v>
      </c>
      <c r="F946" s="62">
        <v>287200</v>
      </c>
      <c r="G946" s="62">
        <v>50830</v>
      </c>
      <c r="H946" s="62">
        <v>96.27</v>
      </c>
      <c r="I946" s="62">
        <v>6527.27</v>
      </c>
      <c r="J946" s="62">
        <v>267096</v>
      </c>
      <c r="K946" s="62">
        <v>0</v>
      </c>
      <c r="L946" s="63"/>
      <c r="M946" s="63"/>
      <c r="N946" s="63"/>
      <c r="O946" s="63"/>
      <c r="P946" s="63"/>
      <c r="Q946" s="63"/>
      <c r="R946" s="63"/>
      <c r="S946" s="63"/>
      <c r="T946" s="63"/>
      <c r="U946" s="63"/>
      <c r="V946" s="63"/>
      <c r="W946" s="63"/>
      <c r="X946" s="63"/>
      <c r="Y946" s="63"/>
      <c r="Z946" s="62">
        <v>69597</v>
      </c>
      <c r="AA946" s="62">
        <v>8638</v>
      </c>
      <c r="AB946" s="62">
        <v>16.36</v>
      </c>
      <c r="AC946" s="62">
        <v>1581.75</v>
      </c>
    </row>
    <row r="947" spans="1:29" ht="30" x14ac:dyDescent="0.25">
      <c r="A947" s="61" t="s">
        <v>133</v>
      </c>
      <c r="B947" s="61" t="s">
        <v>134</v>
      </c>
      <c r="C947" s="62">
        <v>2017</v>
      </c>
      <c r="D947" s="61" t="s">
        <v>99</v>
      </c>
      <c r="E947" s="62">
        <v>36</v>
      </c>
      <c r="F947" s="62">
        <v>171768</v>
      </c>
      <c r="G947" s="62">
        <v>13941</v>
      </c>
      <c r="H947" s="62">
        <v>32.270000000000003</v>
      </c>
      <c r="I947" s="62">
        <v>4771.33</v>
      </c>
      <c r="J947" s="62">
        <v>159744.24</v>
      </c>
      <c r="K947" s="62">
        <v>8889.43</v>
      </c>
      <c r="L947" s="62">
        <v>13778</v>
      </c>
      <c r="M947" s="62">
        <v>31.89</v>
      </c>
      <c r="N947" s="63"/>
      <c r="O947" s="63"/>
      <c r="P947" s="63"/>
      <c r="Q947" s="63"/>
      <c r="R947" s="63"/>
      <c r="S947" s="63"/>
      <c r="T947" s="63"/>
      <c r="U947" s="63"/>
      <c r="V947" s="63"/>
      <c r="W947" s="63"/>
      <c r="X947" s="63"/>
      <c r="Y947" s="63"/>
      <c r="Z947" s="62">
        <v>109400</v>
      </c>
      <c r="AA947" s="62">
        <v>7408</v>
      </c>
      <c r="AB947" s="62">
        <v>17.149999999999999</v>
      </c>
      <c r="AC947" s="62">
        <v>3038.89</v>
      </c>
    </row>
    <row r="948" spans="1:29" ht="30" x14ac:dyDescent="0.25">
      <c r="A948" s="61" t="s">
        <v>218</v>
      </c>
      <c r="B948" s="61" t="s">
        <v>219</v>
      </c>
      <c r="C948" s="62">
        <v>2009</v>
      </c>
      <c r="D948" s="61" t="s">
        <v>86</v>
      </c>
      <c r="E948" s="62">
        <v>73</v>
      </c>
      <c r="F948" s="62">
        <v>8217</v>
      </c>
      <c r="G948" s="62">
        <v>1631</v>
      </c>
      <c r="H948" s="62">
        <v>1.86</v>
      </c>
      <c r="I948" s="62">
        <v>112.56</v>
      </c>
      <c r="J948" s="62">
        <v>7641.81</v>
      </c>
      <c r="K948" s="62">
        <v>2020.37</v>
      </c>
      <c r="L948" s="62">
        <v>3853</v>
      </c>
      <c r="M948" s="62">
        <v>4.4000000000000004</v>
      </c>
      <c r="N948" s="62">
        <v>27.68</v>
      </c>
      <c r="O948" s="62">
        <v>24364.23</v>
      </c>
      <c r="P948" s="63"/>
      <c r="Q948" s="63"/>
      <c r="R948" s="63"/>
      <c r="S948" s="63"/>
      <c r="T948" s="63"/>
      <c r="U948" s="63"/>
      <c r="V948" s="63"/>
      <c r="W948" s="63"/>
      <c r="X948" s="63"/>
      <c r="Y948" s="63"/>
      <c r="Z948" s="62">
        <v>536000</v>
      </c>
      <c r="AA948" s="62">
        <v>69879</v>
      </c>
      <c r="AB948" s="62">
        <v>79.77</v>
      </c>
      <c r="AC948" s="62">
        <v>7342.47</v>
      </c>
    </row>
    <row r="949" spans="1:29" ht="30" x14ac:dyDescent="0.25">
      <c r="A949" s="61" t="s">
        <v>367</v>
      </c>
      <c r="B949" s="61" t="s">
        <v>368</v>
      </c>
      <c r="C949" s="62">
        <v>2007</v>
      </c>
      <c r="D949" s="61" t="s">
        <v>86</v>
      </c>
      <c r="E949" s="62">
        <v>40</v>
      </c>
      <c r="F949" s="62">
        <v>176960</v>
      </c>
      <c r="G949" s="62">
        <v>29018</v>
      </c>
      <c r="H949" s="62">
        <v>60.45</v>
      </c>
      <c r="I949" s="62">
        <v>4424</v>
      </c>
      <c r="J949" s="62">
        <v>164572.79999999999</v>
      </c>
      <c r="K949" s="62">
        <v>26241.51</v>
      </c>
      <c r="L949" s="62">
        <v>38659</v>
      </c>
      <c r="M949" s="62">
        <v>80.540000000000006</v>
      </c>
      <c r="N949" s="62">
        <v>656.04</v>
      </c>
      <c r="O949" s="62">
        <v>316454.28000000003</v>
      </c>
      <c r="P949" s="63"/>
      <c r="Q949" s="63"/>
      <c r="R949" s="63"/>
      <c r="S949" s="63"/>
      <c r="T949" s="63"/>
      <c r="U949" s="63"/>
      <c r="V949" s="63"/>
      <c r="W949" s="63"/>
      <c r="X949" s="63"/>
      <c r="Y949" s="63"/>
      <c r="Z949" s="62">
        <v>158567</v>
      </c>
      <c r="AA949" s="62">
        <v>21829</v>
      </c>
      <c r="AB949" s="62">
        <v>45.48</v>
      </c>
      <c r="AC949" s="62">
        <v>3964.18</v>
      </c>
    </row>
    <row r="950" spans="1:29" x14ac:dyDescent="0.25">
      <c r="A950" s="61" t="s">
        <v>107</v>
      </c>
      <c r="B950" s="61" t="s">
        <v>108</v>
      </c>
      <c r="C950" s="62">
        <v>2003</v>
      </c>
      <c r="D950" s="61" t="s">
        <v>78</v>
      </c>
      <c r="E950" s="62">
        <v>40</v>
      </c>
      <c r="F950" s="62">
        <v>66622</v>
      </c>
      <c r="G950" s="62">
        <v>11474</v>
      </c>
      <c r="H950" s="62">
        <v>23.9</v>
      </c>
      <c r="I950" s="62">
        <v>1665.55</v>
      </c>
      <c r="J950" s="62">
        <v>61958.46</v>
      </c>
      <c r="K950" s="62">
        <v>8903.98</v>
      </c>
      <c r="L950" s="62">
        <v>8596</v>
      </c>
      <c r="M950" s="62">
        <v>17.91</v>
      </c>
      <c r="N950" s="62">
        <v>222.6</v>
      </c>
      <c r="O950" s="62">
        <v>107375.73</v>
      </c>
      <c r="P950" s="63"/>
      <c r="Q950" s="63"/>
      <c r="R950" s="63"/>
      <c r="S950" s="63"/>
      <c r="T950" s="63"/>
      <c r="U950" s="63"/>
      <c r="V950" s="63"/>
      <c r="W950" s="63"/>
      <c r="X950" s="63"/>
      <c r="Y950" s="63"/>
      <c r="Z950" s="62">
        <v>0</v>
      </c>
      <c r="AA950" s="63"/>
      <c r="AB950" s="63"/>
      <c r="AC950" s="62">
        <v>0</v>
      </c>
    </row>
    <row r="951" spans="1:29" ht="30" x14ac:dyDescent="0.25">
      <c r="A951" s="61" t="s">
        <v>92</v>
      </c>
      <c r="B951" s="61" t="s">
        <v>93</v>
      </c>
      <c r="C951" s="62">
        <v>2018</v>
      </c>
      <c r="D951" s="61" t="s">
        <v>75</v>
      </c>
      <c r="E951" s="62">
        <v>8</v>
      </c>
      <c r="F951" s="63"/>
      <c r="G951" s="63"/>
      <c r="H951" s="63"/>
      <c r="I951" s="63"/>
      <c r="J951" s="63"/>
      <c r="K951" s="62">
        <v>0</v>
      </c>
      <c r="L951" s="63"/>
      <c r="M951" s="63"/>
      <c r="N951" s="63"/>
      <c r="O951" s="63"/>
      <c r="P951" s="63"/>
      <c r="Q951" s="63"/>
      <c r="R951" s="63"/>
      <c r="S951" s="63"/>
      <c r="T951" s="63"/>
      <c r="U951" s="63"/>
      <c r="V951" s="63"/>
      <c r="W951" s="63"/>
      <c r="X951" s="63"/>
      <c r="Y951" s="63"/>
      <c r="Z951" s="62">
        <v>0.45</v>
      </c>
      <c r="AA951" s="62">
        <v>6449</v>
      </c>
      <c r="AB951" s="62">
        <v>67.180000000000007</v>
      </c>
      <c r="AC951" s="62">
        <v>0.06</v>
      </c>
    </row>
    <row r="952" spans="1:29" ht="30" x14ac:dyDescent="0.25">
      <c r="A952" s="61" t="s">
        <v>206</v>
      </c>
      <c r="B952" s="61" t="s">
        <v>207</v>
      </c>
      <c r="C952" s="62">
        <v>2008</v>
      </c>
      <c r="D952" s="61" t="s">
        <v>99</v>
      </c>
      <c r="E952" s="62">
        <v>60</v>
      </c>
      <c r="F952" s="62">
        <v>162056</v>
      </c>
      <c r="G952" s="62">
        <v>12377</v>
      </c>
      <c r="H952" s="62">
        <v>17.190000000000001</v>
      </c>
      <c r="I952" s="62">
        <v>2700.93</v>
      </c>
      <c r="J952" s="62">
        <v>150712.07999999999</v>
      </c>
      <c r="K952" s="62">
        <v>0</v>
      </c>
      <c r="L952" s="63"/>
      <c r="M952" s="63"/>
      <c r="N952" s="63"/>
      <c r="O952" s="63"/>
      <c r="P952" s="63"/>
      <c r="Q952" s="63"/>
      <c r="R952" s="63"/>
      <c r="S952" s="63"/>
      <c r="T952" s="63"/>
      <c r="U952" s="63"/>
      <c r="V952" s="63"/>
      <c r="W952" s="63"/>
      <c r="X952" s="63"/>
      <c r="Y952" s="63"/>
      <c r="Z952" s="62">
        <v>0</v>
      </c>
      <c r="AA952" s="63"/>
      <c r="AB952" s="63"/>
      <c r="AC952" s="62">
        <v>0</v>
      </c>
    </row>
    <row r="953" spans="1:29" x14ac:dyDescent="0.25">
      <c r="A953" s="61" t="s">
        <v>81</v>
      </c>
      <c r="B953" s="61" t="s">
        <v>82</v>
      </c>
      <c r="C953" s="62">
        <v>2007</v>
      </c>
      <c r="D953" s="61" t="s">
        <v>78</v>
      </c>
      <c r="E953" s="62">
        <v>32</v>
      </c>
      <c r="F953" s="62">
        <v>293805</v>
      </c>
      <c r="G953" s="62">
        <v>32261</v>
      </c>
      <c r="H953" s="62">
        <v>84.01</v>
      </c>
      <c r="I953" s="62">
        <v>9181.41</v>
      </c>
      <c r="J953" s="62">
        <v>273238.65000000002</v>
      </c>
      <c r="K953" s="62">
        <v>0</v>
      </c>
      <c r="L953" s="63"/>
      <c r="M953" s="63"/>
      <c r="N953" s="63"/>
      <c r="O953" s="63"/>
      <c r="P953" s="63"/>
      <c r="Q953" s="63"/>
      <c r="R953" s="63"/>
      <c r="S953" s="63"/>
      <c r="T953" s="63"/>
      <c r="U953" s="63"/>
      <c r="V953" s="63"/>
      <c r="W953" s="63"/>
      <c r="X953" s="63"/>
      <c r="Y953" s="63"/>
      <c r="Z953" s="62">
        <v>539</v>
      </c>
      <c r="AA953" s="62">
        <v>2050</v>
      </c>
      <c r="AB953" s="62">
        <v>5.34</v>
      </c>
      <c r="AC953" s="62">
        <v>16.84</v>
      </c>
    </row>
    <row r="954" spans="1:29" x14ac:dyDescent="0.25">
      <c r="A954" s="61" t="s">
        <v>490</v>
      </c>
      <c r="B954" s="61" t="s">
        <v>491</v>
      </c>
      <c r="C954" s="62">
        <v>2017</v>
      </c>
      <c r="D954" s="61" t="s">
        <v>99</v>
      </c>
      <c r="E954" s="62">
        <v>70</v>
      </c>
      <c r="F954" s="62">
        <v>649240</v>
      </c>
      <c r="G954" s="62">
        <v>106240</v>
      </c>
      <c r="H954" s="62">
        <v>126.48</v>
      </c>
      <c r="I954" s="62">
        <v>9274.86</v>
      </c>
      <c r="J954" s="62">
        <v>603793.19999999995</v>
      </c>
      <c r="K954" s="62">
        <v>0</v>
      </c>
      <c r="L954" s="63"/>
      <c r="M954" s="63"/>
      <c r="N954" s="63"/>
      <c r="O954" s="63"/>
      <c r="P954" s="63"/>
      <c r="Q954" s="63"/>
      <c r="R954" s="63"/>
      <c r="S954" s="63"/>
      <c r="T954" s="63"/>
      <c r="U954" s="63"/>
      <c r="V954" s="63"/>
      <c r="W954" s="63"/>
      <c r="X954" s="63"/>
      <c r="Y954" s="63"/>
      <c r="Z954" s="62">
        <v>230850</v>
      </c>
      <c r="AA954" s="62">
        <v>8783</v>
      </c>
      <c r="AB954" s="62">
        <v>10.46</v>
      </c>
      <c r="AC954" s="62">
        <v>3297.86</v>
      </c>
    </row>
    <row r="955" spans="1:29" x14ac:dyDescent="0.25">
      <c r="A955" s="61" t="s">
        <v>263</v>
      </c>
      <c r="B955" s="61" t="s">
        <v>264</v>
      </c>
      <c r="C955" s="62">
        <v>2010</v>
      </c>
      <c r="D955" s="61" t="s">
        <v>78</v>
      </c>
      <c r="E955" s="62">
        <v>155</v>
      </c>
      <c r="F955" s="62">
        <v>1241722</v>
      </c>
      <c r="G955" s="62">
        <v>146334</v>
      </c>
      <c r="H955" s="62">
        <v>78.67</v>
      </c>
      <c r="I955" s="62">
        <v>8011.11</v>
      </c>
      <c r="J955" s="62">
        <v>1154801.46</v>
      </c>
      <c r="K955" s="62">
        <v>11393.79</v>
      </c>
      <c r="L955" s="62">
        <v>17881</v>
      </c>
      <c r="M955" s="62">
        <v>9.61</v>
      </c>
      <c r="N955" s="62">
        <v>73.510000000000005</v>
      </c>
      <c r="O955" s="62">
        <v>137401.16</v>
      </c>
      <c r="P955" s="63"/>
      <c r="Q955" s="63"/>
      <c r="R955" s="63"/>
      <c r="S955" s="63"/>
      <c r="T955" s="63"/>
      <c r="U955" s="63"/>
      <c r="V955" s="63"/>
      <c r="W955" s="63"/>
      <c r="X955" s="63"/>
      <c r="Y955" s="63"/>
      <c r="Z955" s="62">
        <v>360860</v>
      </c>
      <c r="AA955" s="62">
        <v>47122</v>
      </c>
      <c r="AB955" s="62">
        <v>25.33</v>
      </c>
      <c r="AC955" s="62">
        <v>2328.13</v>
      </c>
    </row>
    <row r="956" spans="1:29" ht="30" x14ac:dyDescent="0.25">
      <c r="A956" s="61" t="s">
        <v>182</v>
      </c>
      <c r="B956" s="61" t="s">
        <v>183</v>
      </c>
      <c r="C956" s="62">
        <v>2005</v>
      </c>
      <c r="D956" s="61" t="s">
        <v>86</v>
      </c>
      <c r="E956" s="62">
        <v>10</v>
      </c>
      <c r="F956" s="63"/>
      <c r="G956" s="63"/>
      <c r="H956" s="63"/>
      <c r="I956" s="63"/>
      <c r="J956" s="63"/>
      <c r="K956" s="62">
        <v>0</v>
      </c>
      <c r="L956" s="63"/>
      <c r="M956" s="63"/>
      <c r="N956" s="63"/>
      <c r="O956" s="63"/>
      <c r="P956" s="63"/>
      <c r="Q956" s="63"/>
      <c r="R956" s="63"/>
      <c r="S956" s="63"/>
      <c r="T956" s="63"/>
      <c r="U956" s="63"/>
      <c r="V956" s="63"/>
      <c r="W956" s="63"/>
      <c r="X956" s="63"/>
      <c r="Y956" s="63"/>
      <c r="Z956" s="62">
        <v>117338</v>
      </c>
      <c r="AA956" s="62">
        <v>6686</v>
      </c>
      <c r="AB956" s="62">
        <v>55.72</v>
      </c>
      <c r="AC956" s="62">
        <v>11733.8</v>
      </c>
    </row>
    <row r="957" spans="1:29" ht="30" x14ac:dyDescent="0.25">
      <c r="A957" s="61" t="s">
        <v>538</v>
      </c>
      <c r="B957" s="61" t="s">
        <v>539</v>
      </c>
      <c r="C957" s="62">
        <v>2005</v>
      </c>
      <c r="D957" s="61" t="s">
        <v>78</v>
      </c>
      <c r="E957" s="62">
        <v>56</v>
      </c>
      <c r="F957" s="62">
        <v>646340</v>
      </c>
      <c r="G957" s="62">
        <v>122054</v>
      </c>
      <c r="H957" s="62">
        <v>181.63</v>
      </c>
      <c r="I957" s="62">
        <v>11541.79</v>
      </c>
      <c r="J957" s="62">
        <v>601096.19999999995</v>
      </c>
      <c r="K957" s="62">
        <v>0</v>
      </c>
      <c r="L957" s="63"/>
      <c r="M957" s="63"/>
      <c r="N957" s="63"/>
      <c r="O957" s="63"/>
      <c r="P957" s="63"/>
      <c r="Q957" s="63"/>
      <c r="R957" s="63"/>
      <c r="S957" s="63"/>
      <c r="T957" s="63"/>
      <c r="U957" s="63"/>
      <c r="V957" s="63"/>
      <c r="W957" s="63"/>
      <c r="X957" s="63"/>
      <c r="Y957" s="63"/>
      <c r="Z957" s="62">
        <v>0</v>
      </c>
      <c r="AA957" s="63"/>
      <c r="AB957" s="63"/>
      <c r="AC957" s="62">
        <v>0</v>
      </c>
    </row>
    <row r="958" spans="1:29" x14ac:dyDescent="0.25">
      <c r="A958" s="61" t="s">
        <v>163</v>
      </c>
      <c r="B958" s="61" t="s">
        <v>164</v>
      </c>
      <c r="C958" s="62">
        <v>2007</v>
      </c>
      <c r="D958" s="61" t="s">
        <v>135</v>
      </c>
      <c r="E958" s="62">
        <v>136</v>
      </c>
      <c r="F958" s="62">
        <v>20704</v>
      </c>
      <c r="G958" s="62">
        <v>5653</v>
      </c>
      <c r="H958" s="62">
        <v>3.46</v>
      </c>
      <c r="I958" s="62">
        <v>152.24</v>
      </c>
      <c r="J958" s="62">
        <v>19254.72</v>
      </c>
      <c r="K958" s="62">
        <v>1470.78</v>
      </c>
      <c r="L958" s="62">
        <v>2711</v>
      </c>
      <c r="M958" s="62">
        <v>1.66</v>
      </c>
      <c r="N958" s="62">
        <v>10.81</v>
      </c>
      <c r="O958" s="62">
        <v>17736.55</v>
      </c>
      <c r="P958" s="63"/>
      <c r="Q958" s="63"/>
      <c r="R958" s="63"/>
      <c r="S958" s="63"/>
      <c r="T958" s="63"/>
      <c r="U958" s="62">
        <v>426</v>
      </c>
      <c r="V958" s="62">
        <v>805</v>
      </c>
      <c r="W958" s="62">
        <v>0.49</v>
      </c>
      <c r="X958" s="62">
        <v>3</v>
      </c>
      <c r="Y958" s="62">
        <v>9535.58</v>
      </c>
      <c r="Z958" s="62">
        <v>1603500</v>
      </c>
      <c r="AA958" s="62">
        <v>101373</v>
      </c>
      <c r="AB958" s="62">
        <v>62.12</v>
      </c>
      <c r="AC958" s="62">
        <v>11790.44</v>
      </c>
    </row>
    <row r="959" spans="1:29" ht="30" x14ac:dyDescent="0.25">
      <c r="A959" s="61" t="s">
        <v>171</v>
      </c>
      <c r="B959" s="61" t="s">
        <v>172</v>
      </c>
      <c r="C959" s="62">
        <v>2018</v>
      </c>
      <c r="D959" s="61" t="s">
        <v>86</v>
      </c>
      <c r="E959" s="62">
        <v>80</v>
      </c>
      <c r="F959" s="62">
        <v>18694</v>
      </c>
      <c r="G959" s="62">
        <v>4656</v>
      </c>
      <c r="H959" s="62">
        <v>4.8499999999999996</v>
      </c>
      <c r="I959" s="62">
        <v>233.68</v>
      </c>
      <c r="J959" s="62">
        <v>17385.419999999998</v>
      </c>
      <c r="K959" s="62">
        <v>282.25</v>
      </c>
      <c r="L959" s="62">
        <v>640</v>
      </c>
      <c r="M959" s="62">
        <v>0.67</v>
      </c>
      <c r="N959" s="62">
        <v>3.53</v>
      </c>
      <c r="O959" s="62">
        <v>3403.74</v>
      </c>
      <c r="P959" s="63"/>
      <c r="Q959" s="63"/>
      <c r="R959" s="63"/>
      <c r="S959" s="63"/>
      <c r="T959" s="63"/>
      <c r="U959" s="63"/>
      <c r="V959" s="63"/>
      <c r="W959" s="63"/>
      <c r="X959" s="63"/>
      <c r="Y959" s="63"/>
      <c r="Z959" s="62">
        <v>7979</v>
      </c>
      <c r="AA959" s="62">
        <v>100720</v>
      </c>
      <c r="AB959" s="62">
        <v>104.92</v>
      </c>
      <c r="AC959" s="62">
        <v>99.74</v>
      </c>
    </row>
    <row r="960" spans="1:29" x14ac:dyDescent="0.25">
      <c r="A960" s="61" t="s">
        <v>299</v>
      </c>
      <c r="B960" s="61" t="s">
        <v>300</v>
      </c>
      <c r="C960" s="62">
        <v>2011</v>
      </c>
      <c r="D960" s="61" t="s">
        <v>94</v>
      </c>
      <c r="E960" s="62">
        <v>16</v>
      </c>
      <c r="F960" s="62">
        <v>641</v>
      </c>
      <c r="G960" s="62">
        <v>554</v>
      </c>
      <c r="H960" s="62">
        <v>2.89</v>
      </c>
      <c r="I960" s="62">
        <v>40.06</v>
      </c>
      <c r="J960" s="62">
        <v>596.13</v>
      </c>
      <c r="K960" s="62">
        <v>212</v>
      </c>
      <c r="L960" s="62">
        <v>574</v>
      </c>
      <c r="M960" s="62">
        <v>2.99</v>
      </c>
      <c r="N960" s="63"/>
      <c r="O960" s="63"/>
      <c r="P960" s="63"/>
      <c r="Q960" s="63"/>
      <c r="R960" s="63"/>
      <c r="S960" s="63"/>
      <c r="T960" s="63"/>
      <c r="U960" s="63"/>
      <c r="V960" s="63"/>
      <c r="W960" s="63"/>
      <c r="X960" s="63"/>
      <c r="Y960" s="63"/>
      <c r="Z960" s="62">
        <v>109119</v>
      </c>
      <c r="AA960" s="62">
        <v>4967</v>
      </c>
      <c r="AB960" s="62">
        <v>25.87</v>
      </c>
      <c r="AC960" s="62">
        <v>6819.94</v>
      </c>
    </row>
    <row r="961" spans="1:29" x14ac:dyDescent="0.25">
      <c r="A961" s="61" t="s">
        <v>84</v>
      </c>
      <c r="B961" s="61" t="s">
        <v>85</v>
      </c>
      <c r="C961" s="62">
        <v>2015</v>
      </c>
      <c r="D961" s="61" t="s">
        <v>135</v>
      </c>
      <c r="E961" s="62">
        <v>26</v>
      </c>
      <c r="F961" s="62">
        <v>139</v>
      </c>
      <c r="G961" s="62">
        <v>129</v>
      </c>
      <c r="H961" s="62">
        <v>0.41</v>
      </c>
      <c r="I961" s="62">
        <v>5.35</v>
      </c>
      <c r="J961" s="62">
        <v>129.27000000000001</v>
      </c>
      <c r="K961" s="62">
        <v>0</v>
      </c>
      <c r="L961" s="63"/>
      <c r="M961" s="63"/>
      <c r="N961" s="63"/>
      <c r="O961" s="63"/>
      <c r="P961" s="63"/>
      <c r="Q961" s="63"/>
      <c r="R961" s="63"/>
      <c r="S961" s="63"/>
      <c r="T961" s="63"/>
      <c r="U961" s="63"/>
      <c r="V961" s="63"/>
      <c r="W961" s="63"/>
      <c r="X961" s="63"/>
      <c r="Y961" s="63"/>
      <c r="Z961" s="62">
        <v>1900</v>
      </c>
      <c r="AA961" s="62">
        <v>9068</v>
      </c>
      <c r="AB961" s="62">
        <v>29.06</v>
      </c>
      <c r="AC961" s="62">
        <v>73.08</v>
      </c>
    </row>
    <row r="962" spans="1:29" ht="45" x14ac:dyDescent="0.25">
      <c r="A962" s="61" t="s">
        <v>334</v>
      </c>
      <c r="B962" s="61" t="s">
        <v>335</v>
      </c>
      <c r="C962" s="62">
        <v>2008</v>
      </c>
      <c r="D962" s="61" t="s">
        <v>78</v>
      </c>
      <c r="E962" s="62">
        <v>32</v>
      </c>
      <c r="F962" s="62">
        <v>93840</v>
      </c>
      <c r="G962" s="62">
        <v>19775</v>
      </c>
      <c r="H962" s="62">
        <v>51.5</v>
      </c>
      <c r="I962" s="62">
        <v>2932.5</v>
      </c>
      <c r="J962" s="62">
        <v>87271.2</v>
      </c>
      <c r="K962" s="62">
        <v>0</v>
      </c>
      <c r="L962" s="63"/>
      <c r="M962" s="63"/>
      <c r="N962" s="63"/>
      <c r="O962" s="63"/>
      <c r="P962" s="63"/>
      <c r="Q962" s="63"/>
      <c r="R962" s="63"/>
      <c r="S962" s="63"/>
      <c r="T962" s="63"/>
      <c r="U962" s="63"/>
      <c r="V962" s="63"/>
      <c r="W962" s="63"/>
      <c r="X962" s="63"/>
      <c r="Y962" s="63"/>
      <c r="Z962" s="62">
        <v>119.25</v>
      </c>
      <c r="AA962" s="62">
        <v>1176</v>
      </c>
      <c r="AB962" s="62">
        <v>3.06</v>
      </c>
      <c r="AC962" s="62">
        <v>3.73</v>
      </c>
    </row>
    <row r="963" spans="1:29" x14ac:dyDescent="0.25">
      <c r="A963" s="61" t="s">
        <v>267</v>
      </c>
      <c r="B963" s="61" t="s">
        <v>268</v>
      </c>
      <c r="C963" s="62">
        <v>2007</v>
      </c>
      <c r="D963" s="61" t="s">
        <v>75</v>
      </c>
      <c r="E963" s="62">
        <v>10</v>
      </c>
      <c r="F963" s="62">
        <v>2437</v>
      </c>
      <c r="G963" s="62">
        <v>400</v>
      </c>
      <c r="H963" s="62">
        <v>3.33</v>
      </c>
      <c r="I963" s="62">
        <v>243.7</v>
      </c>
      <c r="J963" s="62">
        <v>2266.41</v>
      </c>
      <c r="K963" s="62">
        <v>129.97</v>
      </c>
      <c r="L963" s="62">
        <v>237</v>
      </c>
      <c r="M963" s="62">
        <v>1.98</v>
      </c>
      <c r="N963" s="62">
        <v>13</v>
      </c>
      <c r="O963" s="62">
        <v>1567.36</v>
      </c>
      <c r="P963" s="63"/>
      <c r="Q963" s="63"/>
      <c r="R963" s="63"/>
      <c r="S963" s="63"/>
      <c r="T963" s="63"/>
      <c r="U963" s="63"/>
      <c r="V963" s="63"/>
      <c r="W963" s="63"/>
      <c r="X963" s="63"/>
      <c r="Y963" s="63"/>
      <c r="Z963" s="62">
        <v>1270.51</v>
      </c>
      <c r="AA963" s="62">
        <v>8442</v>
      </c>
      <c r="AB963" s="62">
        <v>70.349999999999994</v>
      </c>
      <c r="AC963" s="62">
        <v>127.05</v>
      </c>
    </row>
    <row r="964" spans="1:29" ht="30" x14ac:dyDescent="0.25">
      <c r="A964" s="61" t="s">
        <v>302</v>
      </c>
      <c r="B964" s="61" t="s">
        <v>303</v>
      </c>
      <c r="C964" s="62">
        <v>2005</v>
      </c>
      <c r="D964" s="61" t="s">
        <v>78</v>
      </c>
      <c r="E964" s="62">
        <v>40</v>
      </c>
      <c r="F964" s="62">
        <v>88320</v>
      </c>
      <c r="G964" s="62">
        <v>8776</v>
      </c>
      <c r="H964" s="62">
        <v>18.28</v>
      </c>
      <c r="I964" s="62">
        <v>2208</v>
      </c>
      <c r="J964" s="62">
        <v>82137.600000000006</v>
      </c>
      <c r="K964" s="62">
        <v>15286.13</v>
      </c>
      <c r="L964" s="62">
        <v>18357</v>
      </c>
      <c r="M964" s="62">
        <v>38.24</v>
      </c>
      <c r="N964" s="62">
        <v>382.15</v>
      </c>
      <c r="O964" s="62">
        <v>184340.03</v>
      </c>
      <c r="P964" s="63"/>
      <c r="Q964" s="63"/>
      <c r="R964" s="63"/>
      <c r="S964" s="63"/>
      <c r="T964" s="63"/>
      <c r="U964" s="63"/>
      <c r="V964" s="63"/>
      <c r="W964" s="63"/>
      <c r="X964" s="63"/>
      <c r="Y964" s="63"/>
      <c r="Z964" s="62">
        <v>160.02000000000001</v>
      </c>
      <c r="AA964" s="62">
        <v>4135</v>
      </c>
      <c r="AB964" s="62">
        <v>8.61</v>
      </c>
      <c r="AC964" s="62">
        <v>4</v>
      </c>
    </row>
    <row r="965" spans="1:29" ht="30" x14ac:dyDescent="0.25">
      <c r="A965" s="61" t="s">
        <v>194</v>
      </c>
      <c r="B965" s="61" t="s">
        <v>195</v>
      </c>
      <c r="C965" s="62">
        <v>2009</v>
      </c>
      <c r="D965" s="61" t="s">
        <v>99</v>
      </c>
      <c r="E965" s="62">
        <v>76</v>
      </c>
      <c r="F965" s="62">
        <v>556081</v>
      </c>
      <c r="G965" s="62">
        <v>154529</v>
      </c>
      <c r="H965" s="62">
        <v>169.44</v>
      </c>
      <c r="I965" s="62">
        <v>7316.86</v>
      </c>
      <c r="J965" s="62">
        <v>517155.33</v>
      </c>
      <c r="K965" s="62">
        <v>0</v>
      </c>
      <c r="L965" s="63"/>
      <c r="M965" s="63"/>
      <c r="N965" s="63"/>
      <c r="O965" s="63"/>
      <c r="P965" s="63"/>
      <c r="Q965" s="63"/>
      <c r="R965" s="63"/>
      <c r="S965" s="63"/>
      <c r="T965" s="63"/>
      <c r="U965" s="63"/>
      <c r="V965" s="63"/>
      <c r="W965" s="63"/>
      <c r="X965" s="63"/>
      <c r="Y965" s="63"/>
      <c r="Z965" s="62">
        <v>25326</v>
      </c>
      <c r="AA965" s="62">
        <v>563017</v>
      </c>
      <c r="AB965" s="62">
        <v>617.34</v>
      </c>
      <c r="AC965" s="62">
        <v>333.24</v>
      </c>
    </row>
    <row r="966" spans="1:29" ht="30" x14ac:dyDescent="0.25">
      <c r="A966" s="61" t="s">
        <v>536</v>
      </c>
      <c r="B966" s="61" t="s">
        <v>537</v>
      </c>
      <c r="C966" s="62">
        <v>2008</v>
      </c>
      <c r="D966" s="61" t="s">
        <v>94</v>
      </c>
      <c r="E966" s="62">
        <v>6</v>
      </c>
      <c r="F966" s="62">
        <v>5283</v>
      </c>
      <c r="G966" s="62">
        <v>1499</v>
      </c>
      <c r="H966" s="62">
        <v>20.82</v>
      </c>
      <c r="I966" s="62">
        <v>880.5</v>
      </c>
      <c r="J966" s="62">
        <v>4913.1899999999996</v>
      </c>
      <c r="K966" s="62">
        <v>0</v>
      </c>
      <c r="L966" s="63"/>
      <c r="M966" s="63"/>
      <c r="N966" s="63"/>
      <c r="O966" s="63"/>
      <c r="P966" s="63"/>
      <c r="Q966" s="63"/>
      <c r="R966" s="63"/>
      <c r="S966" s="63"/>
      <c r="T966" s="63"/>
      <c r="U966" s="63"/>
      <c r="V966" s="63"/>
      <c r="W966" s="63"/>
      <c r="X966" s="63"/>
      <c r="Y966" s="63"/>
      <c r="Z966" s="62">
        <v>226278</v>
      </c>
      <c r="AA966" s="62">
        <v>230707</v>
      </c>
      <c r="AB966" s="62">
        <v>3204.26</v>
      </c>
      <c r="AC966" s="62">
        <v>37713</v>
      </c>
    </row>
    <row r="967" spans="1:29" x14ac:dyDescent="0.25">
      <c r="A967" s="61" t="s">
        <v>200</v>
      </c>
      <c r="B967" s="61" t="s">
        <v>201</v>
      </c>
      <c r="C967" s="62">
        <v>2015</v>
      </c>
      <c r="D967" s="61" t="s">
        <v>78</v>
      </c>
      <c r="E967" s="62">
        <v>56</v>
      </c>
      <c r="F967" s="62">
        <v>317209</v>
      </c>
      <c r="G967" s="62">
        <v>179721</v>
      </c>
      <c r="H967" s="62">
        <v>267.44</v>
      </c>
      <c r="I967" s="62">
        <v>5664.45</v>
      </c>
      <c r="J967" s="62">
        <v>295004.37</v>
      </c>
      <c r="K967" s="62">
        <v>0</v>
      </c>
      <c r="L967" s="63"/>
      <c r="M967" s="63"/>
      <c r="N967" s="63"/>
      <c r="O967" s="63"/>
      <c r="P967" s="62">
        <v>300</v>
      </c>
      <c r="Q967" s="62">
        <v>363</v>
      </c>
      <c r="R967" s="62">
        <v>0.54</v>
      </c>
      <c r="S967" s="62">
        <v>5</v>
      </c>
      <c r="T967" s="62">
        <v>3800.7</v>
      </c>
      <c r="U967" s="63"/>
      <c r="V967" s="63"/>
      <c r="W967" s="63"/>
      <c r="X967" s="63"/>
      <c r="Y967" s="63"/>
      <c r="Z967" s="62">
        <v>0</v>
      </c>
      <c r="AA967" s="63"/>
      <c r="AB967" s="63"/>
      <c r="AC967" s="62">
        <v>0</v>
      </c>
    </row>
    <row r="968" spans="1:29" x14ac:dyDescent="0.25">
      <c r="A968" s="61" t="s">
        <v>413</v>
      </c>
      <c r="B968" s="61" t="s">
        <v>414</v>
      </c>
      <c r="C968" s="62">
        <v>2016</v>
      </c>
      <c r="D968" s="61" t="s">
        <v>89</v>
      </c>
      <c r="E968" s="62">
        <v>52</v>
      </c>
      <c r="F968" s="62">
        <v>189862</v>
      </c>
      <c r="G968" s="62">
        <v>26998</v>
      </c>
      <c r="H968" s="62">
        <v>43.27</v>
      </c>
      <c r="I968" s="62">
        <v>3651.19</v>
      </c>
      <c r="J968" s="62">
        <v>176571.66</v>
      </c>
      <c r="K968" s="62">
        <v>9610</v>
      </c>
      <c r="L968" s="62">
        <v>14834</v>
      </c>
      <c r="M968" s="62">
        <v>23.77</v>
      </c>
      <c r="N968" s="62">
        <v>184.81</v>
      </c>
      <c r="O968" s="62">
        <v>115889.87</v>
      </c>
      <c r="P968" s="63"/>
      <c r="Q968" s="63"/>
      <c r="R968" s="63"/>
      <c r="S968" s="63"/>
      <c r="T968" s="63"/>
      <c r="U968" s="63"/>
      <c r="V968" s="63"/>
      <c r="W968" s="63"/>
      <c r="X968" s="63"/>
      <c r="Y968" s="63"/>
      <c r="Z968" s="62">
        <v>170602</v>
      </c>
      <c r="AA968" s="62">
        <v>29004</v>
      </c>
      <c r="AB968" s="62">
        <v>46.48</v>
      </c>
      <c r="AC968" s="62">
        <v>3280.81</v>
      </c>
    </row>
    <row r="969" spans="1:29" x14ac:dyDescent="0.25">
      <c r="A969" s="61" t="s">
        <v>130</v>
      </c>
      <c r="B969" s="61" t="s">
        <v>131</v>
      </c>
      <c r="C969" s="62">
        <v>2017</v>
      </c>
      <c r="D969" s="61" t="s">
        <v>226</v>
      </c>
      <c r="E969" s="62">
        <v>50</v>
      </c>
      <c r="F969" s="62">
        <v>487600</v>
      </c>
      <c r="G969" s="62">
        <v>57666</v>
      </c>
      <c r="H969" s="62">
        <v>96.11</v>
      </c>
      <c r="I969" s="62">
        <v>9752</v>
      </c>
      <c r="J969" s="62">
        <v>453468</v>
      </c>
      <c r="K969" s="62">
        <v>0</v>
      </c>
      <c r="L969" s="63"/>
      <c r="M969" s="63"/>
      <c r="N969" s="63"/>
      <c r="O969" s="63"/>
      <c r="P969" s="63"/>
      <c r="Q969" s="63"/>
      <c r="R969" s="63"/>
      <c r="S969" s="63"/>
      <c r="T969" s="63"/>
      <c r="U969" s="63"/>
      <c r="V969" s="63"/>
      <c r="W969" s="63"/>
      <c r="X969" s="63"/>
      <c r="Y969" s="63"/>
      <c r="Z969" s="62">
        <v>1880</v>
      </c>
      <c r="AA969" s="62">
        <v>12489</v>
      </c>
      <c r="AB969" s="62">
        <v>20.82</v>
      </c>
      <c r="AC969" s="62">
        <v>37.6</v>
      </c>
    </row>
    <row r="970" spans="1:29" x14ac:dyDescent="0.25">
      <c r="A970" s="61" t="s">
        <v>235</v>
      </c>
      <c r="B970" s="61" t="s">
        <v>236</v>
      </c>
      <c r="C970" s="62">
        <v>2010</v>
      </c>
      <c r="D970" s="61" t="s">
        <v>175</v>
      </c>
      <c r="E970" s="62">
        <v>8</v>
      </c>
      <c r="F970" s="63"/>
      <c r="G970" s="63"/>
      <c r="H970" s="63"/>
      <c r="I970" s="63"/>
      <c r="J970" s="63"/>
      <c r="K970" s="62">
        <v>0</v>
      </c>
      <c r="L970" s="63"/>
      <c r="M970" s="63"/>
      <c r="N970" s="63"/>
      <c r="O970" s="63"/>
      <c r="P970" s="63"/>
      <c r="Q970" s="63"/>
      <c r="R970" s="63"/>
      <c r="S970" s="63"/>
      <c r="T970" s="63"/>
      <c r="U970" s="63"/>
      <c r="V970" s="63"/>
      <c r="W970" s="63"/>
      <c r="X970" s="63"/>
      <c r="Y970" s="63"/>
      <c r="Z970" s="62">
        <v>20100</v>
      </c>
      <c r="AA970" s="62">
        <v>545</v>
      </c>
      <c r="AB970" s="62">
        <v>5.68</v>
      </c>
      <c r="AC970" s="62">
        <v>2512.5</v>
      </c>
    </row>
    <row r="971" spans="1:29" x14ac:dyDescent="0.25">
      <c r="A971" s="61" t="s">
        <v>204</v>
      </c>
      <c r="B971" s="61" t="s">
        <v>205</v>
      </c>
      <c r="C971" s="62">
        <v>2006</v>
      </c>
      <c r="D971" s="61" t="s">
        <v>89</v>
      </c>
      <c r="E971" s="62">
        <v>100</v>
      </c>
      <c r="F971" s="62">
        <v>806400</v>
      </c>
      <c r="G971" s="62">
        <v>136839</v>
      </c>
      <c r="H971" s="62">
        <v>114.03</v>
      </c>
      <c r="I971" s="62">
        <v>8064</v>
      </c>
      <c r="J971" s="62">
        <v>749952</v>
      </c>
      <c r="K971" s="62">
        <v>0</v>
      </c>
      <c r="L971" s="63"/>
      <c r="M971" s="63"/>
      <c r="N971" s="63"/>
      <c r="O971" s="63"/>
      <c r="P971" s="63"/>
      <c r="Q971" s="63"/>
      <c r="R971" s="63"/>
      <c r="S971" s="63"/>
      <c r="T971" s="63"/>
      <c r="U971" s="63"/>
      <c r="V971" s="63"/>
      <c r="W971" s="63"/>
      <c r="X971" s="63"/>
      <c r="Y971" s="63"/>
      <c r="Z971" s="62">
        <v>306370</v>
      </c>
      <c r="AA971" s="62">
        <v>26613</v>
      </c>
      <c r="AB971" s="62">
        <v>22.18</v>
      </c>
      <c r="AC971" s="62">
        <v>3063.7</v>
      </c>
    </row>
    <row r="972" spans="1:29" ht="30" x14ac:dyDescent="0.25">
      <c r="A972" s="61" t="s">
        <v>171</v>
      </c>
      <c r="B972" s="61" t="s">
        <v>172</v>
      </c>
      <c r="C972" s="62">
        <v>2015</v>
      </c>
      <c r="D972" s="61" t="s">
        <v>419</v>
      </c>
      <c r="E972" s="62">
        <v>6</v>
      </c>
      <c r="F972" s="62">
        <v>9370</v>
      </c>
      <c r="G972" s="62">
        <v>1842</v>
      </c>
      <c r="H972" s="62">
        <v>25.58</v>
      </c>
      <c r="I972" s="62">
        <v>1561.67</v>
      </c>
      <c r="J972" s="62">
        <v>8714.1</v>
      </c>
      <c r="K972" s="62">
        <v>0</v>
      </c>
      <c r="L972" s="63"/>
      <c r="M972" s="63"/>
      <c r="N972" s="63"/>
      <c r="O972" s="63"/>
      <c r="P972" s="63"/>
      <c r="Q972" s="63"/>
      <c r="R972" s="63"/>
      <c r="S972" s="63"/>
      <c r="T972" s="63"/>
      <c r="U972" s="63"/>
      <c r="V972" s="63"/>
      <c r="W972" s="63"/>
      <c r="X972" s="63"/>
      <c r="Y972" s="63"/>
      <c r="Z972" s="62">
        <v>342</v>
      </c>
      <c r="AA972" s="62">
        <v>4395</v>
      </c>
      <c r="AB972" s="62">
        <v>61.04</v>
      </c>
      <c r="AC972" s="62">
        <v>57</v>
      </c>
    </row>
    <row r="973" spans="1:29" x14ac:dyDescent="0.25">
      <c r="A973" s="61" t="s">
        <v>462</v>
      </c>
      <c r="B973" s="61" t="s">
        <v>463</v>
      </c>
      <c r="C973" s="62">
        <v>2005</v>
      </c>
      <c r="D973" s="61" t="s">
        <v>99</v>
      </c>
      <c r="E973" s="62">
        <v>80</v>
      </c>
      <c r="F973" s="63"/>
      <c r="G973" s="63"/>
      <c r="H973" s="63"/>
      <c r="I973" s="63"/>
      <c r="J973" s="63"/>
      <c r="K973" s="62">
        <v>0</v>
      </c>
      <c r="L973" s="63"/>
      <c r="M973" s="63"/>
      <c r="N973" s="63"/>
      <c r="O973" s="63"/>
      <c r="P973" s="63"/>
      <c r="Q973" s="63"/>
      <c r="R973" s="63"/>
      <c r="S973" s="63"/>
      <c r="T973" s="63"/>
      <c r="U973" s="63"/>
      <c r="V973" s="63"/>
      <c r="W973" s="63"/>
      <c r="X973" s="63"/>
      <c r="Y973" s="63"/>
      <c r="Z973" s="62">
        <v>140.03</v>
      </c>
      <c r="AA973" s="62">
        <v>12838</v>
      </c>
      <c r="AB973" s="62">
        <v>13.37</v>
      </c>
      <c r="AC973" s="62">
        <v>1.75</v>
      </c>
    </row>
    <row r="974" spans="1:29" x14ac:dyDescent="0.25">
      <c r="A974" s="61" t="s">
        <v>81</v>
      </c>
      <c r="B974" s="61" t="s">
        <v>82</v>
      </c>
      <c r="C974" s="62">
        <v>2014</v>
      </c>
      <c r="D974" s="61" t="s">
        <v>78</v>
      </c>
      <c r="E974" s="62">
        <v>32</v>
      </c>
      <c r="F974" s="62">
        <v>272000</v>
      </c>
      <c r="G974" s="62">
        <v>40043</v>
      </c>
      <c r="H974" s="62">
        <v>104.28</v>
      </c>
      <c r="I974" s="62">
        <v>8500</v>
      </c>
      <c r="J974" s="62">
        <v>252960</v>
      </c>
      <c r="K974" s="62">
        <v>0</v>
      </c>
      <c r="L974" s="63"/>
      <c r="M974" s="63"/>
      <c r="N974" s="63"/>
      <c r="O974" s="63"/>
      <c r="P974" s="63"/>
      <c r="Q974" s="63"/>
      <c r="R974" s="63"/>
      <c r="S974" s="63"/>
      <c r="T974" s="63"/>
      <c r="U974" s="63"/>
      <c r="V974" s="63"/>
      <c r="W974" s="63"/>
      <c r="X974" s="63"/>
      <c r="Y974" s="63"/>
      <c r="Z974" s="62">
        <v>585</v>
      </c>
      <c r="AA974" s="62">
        <v>3458</v>
      </c>
      <c r="AB974" s="62">
        <v>9.01</v>
      </c>
      <c r="AC974" s="62">
        <v>18.28</v>
      </c>
    </row>
    <row r="975" spans="1:29" ht="30" x14ac:dyDescent="0.25">
      <c r="A975" s="61" t="s">
        <v>247</v>
      </c>
      <c r="B975" s="61" t="s">
        <v>248</v>
      </c>
      <c r="C975" s="62">
        <v>2008</v>
      </c>
      <c r="D975" s="61" t="s">
        <v>78</v>
      </c>
      <c r="E975" s="62">
        <v>31</v>
      </c>
      <c r="F975" s="62">
        <v>148922</v>
      </c>
      <c r="G975" s="62">
        <v>13477</v>
      </c>
      <c r="H975" s="62">
        <v>36.229999999999997</v>
      </c>
      <c r="I975" s="62">
        <v>4803.9399999999996</v>
      </c>
      <c r="J975" s="62">
        <v>138497.46</v>
      </c>
      <c r="K975" s="62">
        <v>15715.81</v>
      </c>
      <c r="L975" s="62">
        <v>21964</v>
      </c>
      <c r="M975" s="62">
        <v>59.04</v>
      </c>
      <c r="N975" s="62">
        <v>506.96</v>
      </c>
      <c r="O975" s="62">
        <v>189521.67</v>
      </c>
      <c r="P975" s="63"/>
      <c r="Q975" s="63"/>
      <c r="R975" s="63"/>
      <c r="S975" s="63"/>
      <c r="T975" s="63"/>
      <c r="U975" s="63"/>
      <c r="V975" s="63"/>
      <c r="W975" s="63"/>
      <c r="X975" s="63"/>
      <c r="Y975" s="63"/>
      <c r="Z975" s="62">
        <v>80</v>
      </c>
      <c r="AA975" s="62">
        <v>4648</v>
      </c>
      <c r="AB975" s="62">
        <v>12.49</v>
      </c>
      <c r="AC975" s="62">
        <v>2.58</v>
      </c>
    </row>
    <row r="976" spans="1:29" x14ac:dyDescent="0.25">
      <c r="A976" s="61" t="s">
        <v>514</v>
      </c>
      <c r="B976" s="61" t="s">
        <v>515</v>
      </c>
      <c r="C976" s="62">
        <v>2004</v>
      </c>
      <c r="D976" s="61" t="s">
        <v>78</v>
      </c>
      <c r="E976" s="62">
        <v>40</v>
      </c>
      <c r="F976" s="62">
        <v>801369</v>
      </c>
      <c r="G976" s="62">
        <v>38830</v>
      </c>
      <c r="H976" s="62">
        <v>80.900000000000006</v>
      </c>
      <c r="I976" s="62">
        <v>20034.23</v>
      </c>
      <c r="J976" s="62">
        <v>745273.17</v>
      </c>
      <c r="K976" s="62">
        <v>0</v>
      </c>
      <c r="L976" s="63"/>
      <c r="M976" s="63"/>
      <c r="N976" s="63"/>
      <c r="O976" s="63"/>
      <c r="P976" s="63"/>
      <c r="Q976" s="63"/>
      <c r="R976" s="63"/>
      <c r="S976" s="63"/>
      <c r="T976" s="63"/>
      <c r="U976" s="63"/>
      <c r="V976" s="63"/>
      <c r="W976" s="63"/>
      <c r="X976" s="63"/>
      <c r="Y976" s="63"/>
      <c r="Z976" s="62">
        <v>1430682</v>
      </c>
      <c r="AA976" s="62">
        <v>537863</v>
      </c>
      <c r="AB976" s="62">
        <v>1120.55</v>
      </c>
      <c r="AC976" s="62">
        <v>35767.050000000003</v>
      </c>
    </row>
    <row r="977" spans="1:29" x14ac:dyDescent="0.25">
      <c r="A977" s="61" t="s">
        <v>157</v>
      </c>
      <c r="B977" s="61" t="s">
        <v>158</v>
      </c>
      <c r="C977" s="62">
        <v>2004</v>
      </c>
      <c r="D977" s="61" t="s">
        <v>94</v>
      </c>
      <c r="E977" s="62">
        <v>9</v>
      </c>
      <c r="F977" s="63"/>
      <c r="G977" s="63"/>
      <c r="H977" s="63"/>
      <c r="I977" s="63"/>
      <c r="J977" s="63"/>
      <c r="K977" s="62">
        <v>0</v>
      </c>
      <c r="L977" s="63"/>
      <c r="M977" s="63"/>
      <c r="N977" s="63"/>
      <c r="O977" s="63"/>
      <c r="P977" s="63"/>
      <c r="Q977" s="63"/>
      <c r="R977" s="63"/>
      <c r="S977" s="63"/>
      <c r="T977" s="63"/>
      <c r="U977" s="63"/>
      <c r="V977" s="63"/>
      <c r="W977" s="63"/>
      <c r="X977" s="63"/>
      <c r="Y977" s="63"/>
      <c r="Z977" s="62">
        <v>0</v>
      </c>
      <c r="AA977" s="63"/>
      <c r="AB977" s="63"/>
      <c r="AC977" s="62">
        <v>0</v>
      </c>
    </row>
    <row r="978" spans="1:29" x14ac:dyDescent="0.25">
      <c r="A978" s="61" t="s">
        <v>540</v>
      </c>
      <c r="B978" s="61" t="s">
        <v>541</v>
      </c>
      <c r="C978" s="62">
        <v>2007</v>
      </c>
      <c r="D978" s="61" t="s">
        <v>78</v>
      </c>
      <c r="E978" s="62">
        <v>44</v>
      </c>
      <c r="F978" s="62">
        <v>456380</v>
      </c>
      <c r="G978" s="62">
        <v>54925</v>
      </c>
      <c r="H978" s="62">
        <v>104.02</v>
      </c>
      <c r="I978" s="62">
        <v>10372.27</v>
      </c>
      <c r="J978" s="62">
        <v>424433.4</v>
      </c>
      <c r="K978" s="62">
        <v>0</v>
      </c>
      <c r="L978" s="63"/>
      <c r="M978" s="63"/>
      <c r="N978" s="63"/>
      <c r="O978" s="63"/>
      <c r="P978" s="63"/>
      <c r="Q978" s="63"/>
      <c r="R978" s="63"/>
      <c r="S978" s="63"/>
      <c r="T978" s="63"/>
      <c r="U978" s="63"/>
      <c r="V978" s="63"/>
      <c r="W978" s="63"/>
      <c r="X978" s="63"/>
      <c r="Y978" s="63"/>
      <c r="Z978" s="62">
        <v>86200</v>
      </c>
      <c r="AA978" s="62">
        <v>1953</v>
      </c>
      <c r="AB978" s="62">
        <v>3.7</v>
      </c>
      <c r="AC978" s="62">
        <v>1959.09</v>
      </c>
    </row>
    <row r="979" spans="1:29" ht="30" x14ac:dyDescent="0.25">
      <c r="A979" s="61" t="s">
        <v>73</v>
      </c>
      <c r="B979" s="61" t="s">
        <v>74</v>
      </c>
      <c r="C979" s="62">
        <v>2009</v>
      </c>
      <c r="D979" s="61" t="s">
        <v>75</v>
      </c>
      <c r="E979" s="62">
        <v>6</v>
      </c>
      <c r="F979" s="63"/>
      <c r="G979" s="63"/>
      <c r="H979" s="63"/>
      <c r="I979" s="63"/>
      <c r="J979" s="63"/>
      <c r="K979" s="62">
        <v>0</v>
      </c>
      <c r="L979" s="63"/>
      <c r="M979" s="63"/>
      <c r="N979" s="63"/>
      <c r="O979" s="63"/>
      <c r="P979" s="63"/>
      <c r="Q979" s="63"/>
      <c r="R979" s="63"/>
      <c r="S979" s="63"/>
      <c r="T979" s="63"/>
      <c r="U979" s="63"/>
      <c r="V979" s="63"/>
      <c r="W979" s="63"/>
      <c r="X979" s="63"/>
      <c r="Y979" s="63"/>
      <c r="Z979" s="62">
        <v>0</v>
      </c>
      <c r="AA979" s="62">
        <v>1729</v>
      </c>
      <c r="AB979" s="62">
        <v>24.01</v>
      </c>
      <c r="AC979" s="62">
        <v>0</v>
      </c>
    </row>
    <row r="980" spans="1:29" ht="30" x14ac:dyDescent="0.25">
      <c r="A980" s="61" t="s">
        <v>542</v>
      </c>
      <c r="B980" s="61" t="s">
        <v>543</v>
      </c>
      <c r="C980" s="62">
        <v>2013</v>
      </c>
      <c r="D980" s="61" t="s">
        <v>78</v>
      </c>
      <c r="E980" s="62">
        <v>46</v>
      </c>
      <c r="F980" s="62">
        <v>351680</v>
      </c>
      <c r="G980" s="62">
        <v>68005</v>
      </c>
      <c r="H980" s="62">
        <v>123.2</v>
      </c>
      <c r="I980" s="62">
        <v>7645.22</v>
      </c>
      <c r="J980" s="62">
        <v>327062.40000000002</v>
      </c>
      <c r="K980" s="62">
        <v>0</v>
      </c>
      <c r="L980" s="63"/>
      <c r="M980" s="63"/>
      <c r="N980" s="63"/>
      <c r="O980" s="63"/>
      <c r="P980" s="63"/>
      <c r="Q980" s="63"/>
      <c r="R980" s="63"/>
      <c r="S980" s="63"/>
      <c r="T980" s="63"/>
      <c r="U980" s="63"/>
      <c r="V980" s="63"/>
      <c r="W980" s="63"/>
      <c r="X980" s="63"/>
      <c r="Y980" s="63"/>
      <c r="Z980" s="62">
        <v>12002</v>
      </c>
      <c r="AA980" s="62">
        <v>40433</v>
      </c>
      <c r="AB980" s="62">
        <v>73.25</v>
      </c>
      <c r="AC980" s="62">
        <v>260.91000000000003</v>
      </c>
    </row>
    <row r="981" spans="1:29" ht="30" x14ac:dyDescent="0.25">
      <c r="A981" s="61" t="s">
        <v>233</v>
      </c>
      <c r="B981" s="61" t="s">
        <v>234</v>
      </c>
      <c r="C981" s="62">
        <v>2013</v>
      </c>
      <c r="D981" s="61" t="s">
        <v>78</v>
      </c>
      <c r="E981" s="62">
        <v>52</v>
      </c>
      <c r="F981" s="62">
        <v>31069</v>
      </c>
      <c r="G981" s="62">
        <v>4926</v>
      </c>
      <c r="H981" s="62">
        <v>7.89</v>
      </c>
      <c r="I981" s="62">
        <v>597.48</v>
      </c>
      <c r="J981" s="62">
        <v>28894.17</v>
      </c>
      <c r="K981" s="62">
        <v>23246.36</v>
      </c>
      <c r="L981" s="62">
        <v>30086</v>
      </c>
      <c r="M981" s="62">
        <v>48.21</v>
      </c>
      <c r="N981" s="63"/>
      <c r="O981" s="63"/>
      <c r="P981" s="63"/>
      <c r="Q981" s="63"/>
      <c r="R981" s="63"/>
      <c r="S981" s="63"/>
      <c r="T981" s="63"/>
      <c r="U981" s="63"/>
      <c r="V981" s="63"/>
      <c r="W981" s="63"/>
      <c r="X981" s="63"/>
      <c r="Y981" s="63"/>
      <c r="Z981" s="62">
        <v>1423.7</v>
      </c>
      <c r="AA981" s="62">
        <v>22136</v>
      </c>
      <c r="AB981" s="62">
        <v>35.47</v>
      </c>
      <c r="AC981" s="62">
        <v>27.38</v>
      </c>
    </row>
    <row r="982" spans="1:29" ht="30" x14ac:dyDescent="0.25">
      <c r="A982" s="61" t="s">
        <v>218</v>
      </c>
      <c r="B982" s="61" t="s">
        <v>219</v>
      </c>
      <c r="C982" s="62">
        <v>2014</v>
      </c>
      <c r="D982" s="61" t="s">
        <v>78</v>
      </c>
      <c r="E982" s="62">
        <v>30</v>
      </c>
      <c r="F982" s="62">
        <v>78400</v>
      </c>
      <c r="G982" s="62">
        <v>14123</v>
      </c>
      <c r="H982" s="62">
        <v>39.229999999999997</v>
      </c>
      <c r="I982" s="62">
        <v>2613.33</v>
      </c>
      <c r="J982" s="62">
        <v>72912</v>
      </c>
      <c r="K982" s="62">
        <v>15078.56</v>
      </c>
      <c r="L982" s="62">
        <v>19007</v>
      </c>
      <c r="M982" s="62">
        <v>52.8</v>
      </c>
      <c r="N982" s="62">
        <v>502.62</v>
      </c>
      <c r="O982" s="62">
        <v>181836.93</v>
      </c>
      <c r="P982" s="63"/>
      <c r="Q982" s="63"/>
      <c r="R982" s="63"/>
      <c r="S982" s="63"/>
      <c r="T982" s="63"/>
      <c r="U982" s="63"/>
      <c r="V982" s="63"/>
      <c r="W982" s="63"/>
      <c r="X982" s="63"/>
      <c r="Y982" s="63"/>
      <c r="Z982" s="62">
        <v>550</v>
      </c>
      <c r="AA982" s="62">
        <v>10641</v>
      </c>
      <c r="AB982" s="62">
        <v>29.56</v>
      </c>
      <c r="AC982" s="62">
        <v>18.329999999999998</v>
      </c>
    </row>
    <row r="983" spans="1:29" x14ac:dyDescent="0.25">
      <c r="A983" s="61" t="s">
        <v>107</v>
      </c>
      <c r="B983" s="61" t="s">
        <v>108</v>
      </c>
      <c r="C983" s="62">
        <v>2004</v>
      </c>
      <c r="D983" s="61" t="s">
        <v>99</v>
      </c>
      <c r="E983" s="62">
        <v>54</v>
      </c>
      <c r="F983" s="62">
        <v>538082</v>
      </c>
      <c r="G983" s="62">
        <v>57139</v>
      </c>
      <c r="H983" s="62">
        <v>88.18</v>
      </c>
      <c r="I983" s="62">
        <v>9964.48</v>
      </c>
      <c r="J983" s="62">
        <v>500416.26</v>
      </c>
      <c r="K983" s="62">
        <v>0</v>
      </c>
      <c r="L983" s="63"/>
      <c r="M983" s="63"/>
      <c r="N983" s="63"/>
      <c r="O983" s="63"/>
      <c r="P983" s="63"/>
      <c r="Q983" s="63"/>
      <c r="R983" s="63"/>
      <c r="S983" s="63"/>
      <c r="T983" s="63"/>
      <c r="U983" s="63"/>
      <c r="V983" s="63"/>
      <c r="W983" s="63"/>
      <c r="X983" s="63"/>
      <c r="Y983" s="63"/>
      <c r="Z983" s="62">
        <v>0</v>
      </c>
      <c r="AA983" s="62">
        <v>9990</v>
      </c>
      <c r="AB983" s="62">
        <v>15.42</v>
      </c>
      <c r="AC983" s="62">
        <v>0</v>
      </c>
    </row>
    <row r="984" spans="1:29" ht="30" x14ac:dyDescent="0.25">
      <c r="A984" s="61" t="s">
        <v>117</v>
      </c>
      <c r="B984" s="61" t="s">
        <v>118</v>
      </c>
      <c r="C984" s="62">
        <v>2014</v>
      </c>
      <c r="D984" s="61" t="s">
        <v>373</v>
      </c>
      <c r="E984" s="62">
        <v>8</v>
      </c>
      <c r="F984" s="63"/>
      <c r="G984" s="63"/>
      <c r="H984" s="63"/>
      <c r="I984" s="63"/>
      <c r="J984" s="63"/>
      <c r="K984" s="62">
        <v>0</v>
      </c>
      <c r="L984" s="63"/>
      <c r="M984" s="63"/>
      <c r="N984" s="63"/>
      <c r="O984" s="63"/>
      <c r="P984" s="63"/>
      <c r="Q984" s="63"/>
      <c r="R984" s="63"/>
      <c r="S984" s="63"/>
      <c r="T984" s="63"/>
      <c r="U984" s="63"/>
      <c r="V984" s="63"/>
      <c r="W984" s="63"/>
      <c r="X984" s="63"/>
      <c r="Y984" s="63"/>
      <c r="Z984" s="62">
        <v>0</v>
      </c>
      <c r="AA984" s="63"/>
      <c r="AB984" s="63"/>
      <c r="AC984" s="62">
        <v>0</v>
      </c>
    </row>
    <row r="985" spans="1:29" x14ac:dyDescent="0.25">
      <c r="A985" s="61" t="s">
        <v>184</v>
      </c>
      <c r="B985" s="61" t="s">
        <v>185</v>
      </c>
      <c r="C985" s="62">
        <v>2005</v>
      </c>
      <c r="D985" s="61" t="s">
        <v>89</v>
      </c>
      <c r="E985" s="62">
        <v>48</v>
      </c>
      <c r="F985" s="62">
        <v>252658</v>
      </c>
      <c r="G985" s="62">
        <v>29599</v>
      </c>
      <c r="H985" s="62">
        <v>51.39</v>
      </c>
      <c r="I985" s="62">
        <v>5263.71</v>
      </c>
      <c r="J985" s="62">
        <v>234971.94</v>
      </c>
      <c r="K985" s="62">
        <v>0</v>
      </c>
      <c r="L985" s="63"/>
      <c r="M985" s="63"/>
      <c r="N985" s="63"/>
      <c r="O985" s="63"/>
      <c r="P985" s="63"/>
      <c r="Q985" s="63"/>
      <c r="R985" s="63"/>
      <c r="S985" s="63"/>
      <c r="T985" s="63"/>
      <c r="U985" s="62">
        <v>15753</v>
      </c>
      <c r="V985" s="62">
        <v>29499</v>
      </c>
      <c r="W985" s="62">
        <v>51.21</v>
      </c>
      <c r="X985" s="62">
        <v>328</v>
      </c>
      <c r="Y985" s="62">
        <v>352615.15</v>
      </c>
      <c r="Z985" s="62">
        <v>2121.52</v>
      </c>
      <c r="AA985" s="62">
        <v>9317</v>
      </c>
      <c r="AB985" s="62">
        <v>16.18</v>
      </c>
      <c r="AC985" s="62">
        <v>44.2</v>
      </c>
    </row>
    <row r="986" spans="1:29" x14ac:dyDescent="0.25">
      <c r="A986" s="61" t="s">
        <v>241</v>
      </c>
      <c r="B986" s="61" t="s">
        <v>242</v>
      </c>
      <c r="C986" s="62">
        <v>2017</v>
      </c>
      <c r="D986" s="61" t="s">
        <v>135</v>
      </c>
      <c r="E986" s="62">
        <v>41</v>
      </c>
      <c r="F986" s="63"/>
      <c r="G986" s="63"/>
      <c r="H986" s="63"/>
      <c r="I986" s="63"/>
      <c r="J986" s="63"/>
      <c r="K986" s="62">
        <v>0</v>
      </c>
      <c r="L986" s="63"/>
      <c r="M986" s="63"/>
      <c r="N986" s="63"/>
      <c r="O986" s="63"/>
      <c r="P986" s="63"/>
      <c r="Q986" s="63"/>
      <c r="R986" s="63"/>
      <c r="S986" s="63"/>
      <c r="T986" s="63"/>
      <c r="U986" s="63"/>
      <c r="V986" s="63"/>
      <c r="W986" s="63"/>
      <c r="X986" s="63"/>
      <c r="Y986" s="63"/>
      <c r="Z986" s="62">
        <v>190150</v>
      </c>
      <c r="AA986" s="62">
        <v>20675</v>
      </c>
      <c r="AB986" s="62">
        <v>42.02</v>
      </c>
      <c r="AC986" s="62">
        <v>4637.8</v>
      </c>
    </row>
    <row r="987" spans="1:29" ht="45" x14ac:dyDescent="0.25">
      <c r="A987" s="61" t="s">
        <v>334</v>
      </c>
      <c r="B987" s="61" t="s">
        <v>335</v>
      </c>
      <c r="C987" s="62">
        <v>2015</v>
      </c>
      <c r="D987" s="61" t="s">
        <v>78</v>
      </c>
      <c r="E987" s="62">
        <v>32</v>
      </c>
      <c r="F987" s="62">
        <v>280216</v>
      </c>
      <c r="G987" s="62">
        <v>38426</v>
      </c>
      <c r="H987" s="62">
        <v>100.07</v>
      </c>
      <c r="I987" s="62">
        <v>8756.75</v>
      </c>
      <c r="J987" s="62">
        <v>260600.88</v>
      </c>
      <c r="K987" s="62">
        <v>0</v>
      </c>
      <c r="L987" s="63"/>
      <c r="M987" s="63"/>
      <c r="N987" s="63"/>
      <c r="O987" s="63"/>
      <c r="P987" s="63"/>
      <c r="Q987" s="63"/>
      <c r="R987" s="63"/>
      <c r="S987" s="63"/>
      <c r="T987" s="63"/>
      <c r="U987" s="63"/>
      <c r="V987" s="63"/>
      <c r="W987" s="63"/>
      <c r="X987" s="63"/>
      <c r="Y987" s="63"/>
      <c r="Z987" s="62">
        <v>432.1</v>
      </c>
      <c r="AA987" s="62">
        <v>6660</v>
      </c>
      <c r="AB987" s="62">
        <v>17.34</v>
      </c>
      <c r="AC987" s="62">
        <v>13.5</v>
      </c>
    </row>
    <row r="988" spans="1:29" x14ac:dyDescent="0.25">
      <c r="A988" s="61" t="s">
        <v>157</v>
      </c>
      <c r="B988" s="61" t="s">
        <v>158</v>
      </c>
      <c r="C988" s="62">
        <v>2012</v>
      </c>
      <c r="D988" s="61" t="s">
        <v>83</v>
      </c>
      <c r="E988" s="62">
        <v>18</v>
      </c>
      <c r="F988" s="62">
        <v>2464</v>
      </c>
      <c r="G988" s="62">
        <v>648</v>
      </c>
      <c r="H988" s="62">
        <v>3</v>
      </c>
      <c r="I988" s="62">
        <v>136.88999999999999</v>
      </c>
      <c r="J988" s="62">
        <v>2291.52</v>
      </c>
      <c r="K988" s="62">
        <v>0</v>
      </c>
      <c r="L988" s="63"/>
      <c r="M988" s="63"/>
      <c r="N988" s="63"/>
      <c r="O988" s="63"/>
      <c r="P988" s="63"/>
      <c r="Q988" s="63"/>
      <c r="R988" s="63"/>
      <c r="S988" s="63"/>
      <c r="T988" s="63"/>
      <c r="U988" s="63"/>
      <c r="V988" s="63"/>
      <c r="W988" s="63"/>
      <c r="X988" s="63"/>
      <c r="Y988" s="63"/>
      <c r="Z988" s="62">
        <v>253.75</v>
      </c>
      <c r="AA988" s="62">
        <v>1036</v>
      </c>
      <c r="AB988" s="62">
        <v>4.8</v>
      </c>
      <c r="AC988" s="62">
        <v>14.1</v>
      </c>
    </row>
    <row r="989" spans="1:29" ht="30" x14ac:dyDescent="0.25">
      <c r="A989" s="61" t="s">
        <v>138</v>
      </c>
      <c r="B989" s="61" t="s">
        <v>139</v>
      </c>
      <c r="C989" s="62">
        <v>2006</v>
      </c>
      <c r="D989" s="61" t="s">
        <v>75</v>
      </c>
      <c r="E989" s="62">
        <v>6</v>
      </c>
      <c r="F989" s="62">
        <v>61</v>
      </c>
      <c r="G989" s="62">
        <v>14</v>
      </c>
      <c r="H989" s="62">
        <v>0.19</v>
      </c>
      <c r="I989" s="62">
        <v>10.17</v>
      </c>
      <c r="J989" s="62">
        <v>56.73</v>
      </c>
      <c r="K989" s="62">
        <v>0</v>
      </c>
      <c r="L989" s="63"/>
      <c r="M989" s="63"/>
      <c r="N989" s="63"/>
      <c r="O989" s="63"/>
      <c r="P989" s="63"/>
      <c r="Q989" s="63"/>
      <c r="R989" s="63"/>
      <c r="S989" s="63"/>
      <c r="T989" s="63"/>
      <c r="U989" s="63"/>
      <c r="V989" s="63"/>
      <c r="W989" s="63"/>
      <c r="X989" s="63"/>
      <c r="Y989" s="63"/>
      <c r="Z989" s="62">
        <v>21200</v>
      </c>
      <c r="AA989" s="62">
        <v>4660</v>
      </c>
      <c r="AB989" s="62">
        <v>64.72</v>
      </c>
      <c r="AC989" s="62">
        <v>3533.33</v>
      </c>
    </row>
    <row r="990" spans="1:29" x14ac:dyDescent="0.25">
      <c r="A990" s="61" t="s">
        <v>130</v>
      </c>
      <c r="B990" s="61" t="s">
        <v>131</v>
      </c>
      <c r="C990" s="62">
        <v>2010</v>
      </c>
      <c r="D990" s="61" t="s">
        <v>226</v>
      </c>
      <c r="E990" s="62">
        <v>50</v>
      </c>
      <c r="F990" s="62">
        <v>396000</v>
      </c>
      <c r="G990" s="62">
        <v>47857</v>
      </c>
      <c r="H990" s="62">
        <v>79.760000000000005</v>
      </c>
      <c r="I990" s="62">
        <v>7920</v>
      </c>
      <c r="J990" s="62">
        <v>368280</v>
      </c>
      <c r="K990" s="62">
        <v>0</v>
      </c>
      <c r="L990" s="63"/>
      <c r="M990" s="63"/>
      <c r="N990" s="63"/>
      <c r="O990" s="63"/>
      <c r="P990" s="63"/>
      <c r="Q990" s="63"/>
      <c r="R990" s="63"/>
      <c r="S990" s="63"/>
      <c r="T990" s="63"/>
      <c r="U990" s="63"/>
      <c r="V990" s="63"/>
      <c r="W990" s="63"/>
      <c r="X990" s="63"/>
      <c r="Y990" s="63"/>
      <c r="Z990" s="62">
        <v>2090</v>
      </c>
      <c r="AA990" s="62">
        <v>12880</v>
      </c>
      <c r="AB990" s="62">
        <v>21.47</v>
      </c>
      <c r="AC990" s="62">
        <v>41.8</v>
      </c>
    </row>
    <row r="991" spans="1:29" x14ac:dyDescent="0.25">
      <c r="A991" s="61" t="s">
        <v>202</v>
      </c>
      <c r="B991" s="61" t="s">
        <v>203</v>
      </c>
      <c r="C991" s="62">
        <v>2006</v>
      </c>
      <c r="D991" s="61" t="s">
        <v>78</v>
      </c>
      <c r="E991" s="62">
        <v>48</v>
      </c>
      <c r="F991" s="62">
        <v>365765</v>
      </c>
      <c r="G991" s="62">
        <v>66816</v>
      </c>
      <c r="H991" s="62">
        <v>116</v>
      </c>
      <c r="I991" s="62">
        <v>7620.1</v>
      </c>
      <c r="J991" s="62">
        <v>340161.45</v>
      </c>
      <c r="K991" s="62">
        <v>0</v>
      </c>
      <c r="L991" s="63"/>
      <c r="M991" s="63"/>
      <c r="N991" s="63"/>
      <c r="O991" s="63"/>
      <c r="P991" s="63"/>
      <c r="Q991" s="63"/>
      <c r="R991" s="63"/>
      <c r="S991" s="63"/>
      <c r="T991" s="63"/>
      <c r="U991" s="63"/>
      <c r="V991" s="63"/>
      <c r="W991" s="63"/>
      <c r="X991" s="63"/>
      <c r="Y991" s="63"/>
      <c r="Z991" s="62">
        <v>190492</v>
      </c>
      <c r="AA991" s="62">
        <v>8014</v>
      </c>
      <c r="AB991" s="62">
        <v>13.91</v>
      </c>
      <c r="AC991" s="62">
        <v>3968.58</v>
      </c>
    </row>
    <row r="992" spans="1:29" ht="45" x14ac:dyDescent="0.25">
      <c r="A992" s="61" t="s">
        <v>326</v>
      </c>
      <c r="B992" s="61" t="s">
        <v>327</v>
      </c>
      <c r="C992" s="62">
        <v>2018</v>
      </c>
      <c r="D992" s="61" t="s">
        <v>150</v>
      </c>
      <c r="E992" s="62">
        <v>12</v>
      </c>
      <c r="F992" s="62">
        <v>178860</v>
      </c>
      <c r="G992" s="62">
        <v>26524</v>
      </c>
      <c r="H992" s="62">
        <v>184.19</v>
      </c>
      <c r="I992" s="62">
        <v>14905</v>
      </c>
      <c r="J992" s="62">
        <v>166339.79999999999</v>
      </c>
      <c r="K992" s="62">
        <v>0</v>
      </c>
      <c r="L992" s="63"/>
      <c r="M992" s="63"/>
      <c r="N992" s="63"/>
      <c r="O992" s="63"/>
      <c r="P992" s="63"/>
      <c r="Q992" s="63"/>
      <c r="R992" s="63"/>
      <c r="S992" s="63"/>
      <c r="T992" s="63"/>
      <c r="U992" s="63"/>
      <c r="V992" s="63"/>
      <c r="W992" s="63"/>
      <c r="X992" s="63"/>
      <c r="Y992" s="63"/>
      <c r="Z992" s="62">
        <v>48000</v>
      </c>
      <c r="AA992" s="62">
        <v>4667</v>
      </c>
      <c r="AB992" s="62">
        <v>32.409999999999997</v>
      </c>
      <c r="AC992" s="62">
        <v>4000</v>
      </c>
    </row>
    <row r="993" spans="1:29" ht="30" x14ac:dyDescent="0.25">
      <c r="A993" s="61" t="s">
        <v>100</v>
      </c>
      <c r="B993" s="61" t="s">
        <v>101</v>
      </c>
      <c r="C993" s="62">
        <v>2015</v>
      </c>
      <c r="D993" s="61" t="s">
        <v>99</v>
      </c>
      <c r="E993" s="62">
        <v>74</v>
      </c>
      <c r="F993" s="62">
        <v>429851</v>
      </c>
      <c r="G993" s="62">
        <v>129130</v>
      </c>
      <c r="H993" s="62">
        <v>145.41999999999999</v>
      </c>
      <c r="I993" s="62">
        <v>5808.8</v>
      </c>
      <c r="J993" s="62">
        <v>399761.43</v>
      </c>
      <c r="K993" s="62">
        <v>0</v>
      </c>
      <c r="L993" s="63"/>
      <c r="M993" s="63"/>
      <c r="N993" s="63"/>
      <c r="O993" s="63"/>
      <c r="P993" s="62">
        <v>561</v>
      </c>
      <c r="Q993" s="62">
        <v>2726</v>
      </c>
      <c r="R993" s="62">
        <v>3.07</v>
      </c>
      <c r="S993" s="62">
        <v>7</v>
      </c>
      <c r="T993" s="62">
        <v>7107.31</v>
      </c>
      <c r="U993" s="63"/>
      <c r="V993" s="63"/>
      <c r="W993" s="63"/>
      <c r="X993" s="63"/>
      <c r="Y993" s="63"/>
      <c r="Z993" s="62">
        <v>84330.47</v>
      </c>
      <c r="AA993" s="62">
        <v>10665</v>
      </c>
      <c r="AB993" s="62">
        <v>12.01</v>
      </c>
      <c r="AC993" s="62">
        <v>1139.5999999999999</v>
      </c>
    </row>
    <row r="994" spans="1:29" x14ac:dyDescent="0.25">
      <c r="A994" s="61" t="s">
        <v>140</v>
      </c>
      <c r="B994" s="61" t="s">
        <v>141</v>
      </c>
      <c r="C994" s="62">
        <v>2013</v>
      </c>
      <c r="D994" s="61" t="s">
        <v>78</v>
      </c>
      <c r="E994" s="62">
        <v>103</v>
      </c>
      <c r="F994" s="63"/>
      <c r="G994" s="63"/>
      <c r="H994" s="63"/>
      <c r="I994" s="63"/>
      <c r="J994" s="63"/>
      <c r="K994" s="62">
        <v>0</v>
      </c>
      <c r="L994" s="63"/>
      <c r="M994" s="63"/>
      <c r="N994" s="63"/>
      <c r="O994" s="63"/>
      <c r="P994" s="63"/>
      <c r="Q994" s="63"/>
      <c r="R994" s="63"/>
      <c r="S994" s="63"/>
      <c r="T994" s="63"/>
      <c r="U994" s="63"/>
      <c r="V994" s="63"/>
      <c r="W994" s="63"/>
      <c r="X994" s="63"/>
      <c r="Y994" s="63"/>
      <c r="Z994" s="62">
        <v>0</v>
      </c>
      <c r="AA994" s="63"/>
      <c r="AB994" s="63"/>
      <c r="AC994" s="62">
        <v>0</v>
      </c>
    </row>
    <row r="995" spans="1:29" x14ac:dyDescent="0.25">
      <c r="A995" s="61" t="s">
        <v>289</v>
      </c>
      <c r="B995" s="61" t="s">
        <v>290</v>
      </c>
      <c r="C995" s="62">
        <v>2003</v>
      </c>
      <c r="D995" s="61" t="s">
        <v>99</v>
      </c>
      <c r="E995" s="62">
        <v>62</v>
      </c>
      <c r="F995" s="62">
        <v>294800</v>
      </c>
      <c r="G995" s="62">
        <v>29327</v>
      </c>
      <c r="H995" s="62">
        <v>39.42</v>
      </c>
      <c r="I995" s="62">
        <v>4754.84</v>
      </c>
      <c r="J995" s="62">
        <v>274164</v>
      </c>
      <c r="K995" s="62">
        <v>0</v>
      </c>
      <c r="L995" s="63"/>
      <c r="M995" s="63"/>
      <c r="N995" s="63"/>
      <c r="O995" s="63"/>
      <c r="P995" s="63"/>
      <c r="Q995" s="63"/>
      <c r="R995" s="63"/>
      <c r="S995" s="63"/>
      <c r="T995" s="63"/>
      <c r="U995" s="63"/>
      <c r="V995" s="63"/>
      <c r="W995" s="63"/>
      <c r="X995" s="63"/>
      <c r="Y995" s="63"/>
      <c r="Z995" s="62">
        <v>0</v>
      </c>
      <c r="AA995" s="62">
        <v>7678</v>
      </c>
      <c r="AB995" s="62">
        <v>10.32</v>
      </c>
      <c r="AC995" s="62">
        <v>0</v>
      </c>
    </row>
    <row r="996" spans="1:29" ht="30" x14ac:dyDescent="0.25">
      <c r="A996" s="61" t="s">
        <v>544</v>
      </c>
      <c r="B996" s="61" t="s">
        <v>545</v>
      </c>
      <c r="C996" s="62">
        <v>2016</v>
      </c>
      <c r="D996" s="61" t="s">
        <v>78</v>
      </c>
      <c r="E996" s="62">
        <v>48</v>
      </c>
      <c r="F996" s="62">
        <v>141633</v>
      </c>
      <c r="G996" s="62">
        <v>23821</v>
      </c>
      <c r="H996" s="62">
        <v>41.36</v>
      </c>
      <c r="I996" s="62">
        <v>2950.69</v>
      </c>
      <c r="J996" s="62">
        <v>131718.69</v>
      </c>
      <c r="K996" s="62">
        <v>11061.11</v>
      </c>
      <c r="L996" s="62">
        <v>16494</v>
      </c>
      <c r="M996" s="62">
        <v>28.64</v>
      </c>
      <c r="N996" s="63"/>
      <c r="O996" s="63"/>
      <c r="P996" s="63"/>
      <c r="Q996" s="63"/>
      <c r="R996" s="63"/>
      <c r="S996" s="63"/>
      <c r="T996" s="63"/>
      <c r="U996" s="63"/>
      <c r="V996" s="63"/>
      <c r="W996" s="63"/>
      <c r="X996" s="63"/>
      <c r="Y996" s="63"/>
      <c r="Z996" s="62">
        <v>0.4</v>
      </c>
      <c r="AA996" s="62">
        <v>5964</v>
      </c>
      <c r="AB996" s="62">
        <v>10.35</v>
      </c>
      <c r="AC996" s="62">
        <v>0.01</v>
      </c>
    </row>
    <row r="997" spans="1:29" x14ac:dyDescent="0.25">
      <c r="A997" s="61" t="s">
        <v>102</v>
      </c>
      <c r="B997" s="61" t="s">
        <v>103</v>
      </c>
      <c r="C997" s="62">
        <v>2014</v>
      </c>
      <c r="D997" s="61" t="s">
        <v>132</v>
      </c>
      <c r="E997" s="62">
        <v>16</v>
      </c>
      <c r="F997" s="62">
        <v>1215</v>
      </c>
      <c r="G997" s="62">
        <v>393</v>
      </c>
      <c r="H997" s="62">
        <v>2.0499999999999998</v>
      </c>
      <c r="I997" s="62">
        <v>75.94</v>
      </c>
      <c r="J997" s="62">
        <v>1129.95</v>
      </c>
      <c r="K997" s="62">
        <v>825.41</v>
      </c>
      <c r="L997" s="62">
        <v>1367</v>
      </c>
      <c r="M997" s="62">
        <v>7.12</v>
      </c>
      <c r="N997" s="62">
        <v>51.59</v>
      </c>
      <c r="O997" s="62">
        <v>9953.89</v>
      </c>
      <c r="P997" s="63"/>
      <c r="Q997" s="63"/>
      <c r="R997" s="63"/>
      <c r="S997" s="63"/>
      <c r="T997" s="63"/>
      <c r="U997" s="63"/>
      <c r="V997" s="63"/>
      <c r="W997" s="63"/>
      <c r="X997" s="63"/>
      <c r="Y997" s="63"/>
      <c r="Z997" s="62">
        <v>106</v>
      </c>
      <c r="AA997" s="62">
        <v>1574</v>
      </c>
      <c r="AB997" s="62">
        <v>8.1999999999999993</v>
      </c>
      <c r="AC997" s="62">
        <v>6.63</v>
      </c>
    </row>
    <row r="998" spans="1:29" x14ac:dyDescent="0.25">
      <c r="A998" s="61" t="s">
        <v>140</v>
      </c>
      <c r="B998" s="61" t="s">
        <v>141</v>
      </c>
      <c r="C998" s="62">
        <v>2014</v>
      </c>
      <c r="D998" s="61" t="s">
        <v>86</v>
      </c>
      <c r="E998" s="62">
        <v>78</v>
      </c>
      <c r="F998" s="62">
        <v>52915</v>
      </c>
      <c r="G998" s="62">
        <v>20633</v>
      </c>
      <c r="H998" s="62">
        <v>22.04</v>
      </c>
      <c r="I998" s="62">
        <v>678.4</v>
      </c>
      <c r="J998" s="62">
        <v>49210.95</v>
      </c>
      <c r="K998" s="62">
        <v>52498.55</v>
      </c>
      <c r="L998" s="62">
        <v>79780</v>
      </c>
      <c r="M998" s="62">
        <v>85.24</v>
      </c>
      <c r="N998" s="62">
        <v>673.06</v>
      </c>
      <c r="O998" s="62">
        <v>633095.69999999995</v>
      </c>
      <c r="P998" s="63"/>
      <c r="Q998" s="63"/>
      <c r="R998" s="63"/>
      <c r="S998" s="63"/>
      <c r="T998" s="63"/>
      <c r="U998" s="63"/>
      <c r="V998" s="63"/>
      <c r="W998" s="63"/>
      <c r="X998" s="63"/>
      <c r="Y998" s="63"/>
      <c r="Z998" s="62">
        <v>5480</v>
      </c>
      <c r="AA998" s="62">
        <v>166240</v>
      </c>
      <c r="AB998" s="62">
        <v>177.61</v>
      </c>
      <c r="AC998" s="62">
        <v>70.260000000000005</v>
      </c>
    </row>
    <row r="999" spans="1:29" x14ac:dyDescent="0.25">
      <c r="A999" s="61" t="s">
        <v>546</v>
      </c>
      <c r="B999" s="61" t="s">
        <v>547</v>
      </c>
      <c r="C999" s="62">
        <v>2011</v>
      </c>
      <c r="D999" s="61" t="s">
        <v>78</v>
      </c>
      <c r="E999" s="62">
        <v>40</v>
      </c>
      <c r="F999" s="62">
        <v>304485</v>
      </c>
      <c r="G999" s="62">
        <v>54221</v>
      </c>
      <c r="H999" s="62">
        <v>112.96</v>
      </c>
      <c r="I999" s="62">
        <v>7612.13</v>
      </c>
      <c r="J999" s="62">
        <v>283171.05</v>
      </c>
      <c r="K999" s="62">
        <v>0</v>
      </c>
      <c r="L999" s="63"/>
      <c r="M999" s="63"/>
      <c r="N999" s="63"/>
      <c r="O999" s="63"/>
      <c r="P999" s="63"/>
      <c r="Q999" s="63"/>
      <c r="R999" s="63"/>
      <c r="S999" s="63"/>
      <c r="T999" s="63"/>
      <c r="U999" s="63"/>
      <c r="V999" s="63"/>
      <c r="W999" s="63"/>
      <c r="X999" s="63"/>
      <c r="Y999" s="63"/>
      <c r="Z999" s="62">
        <v>1482.52</v>
      </c>
      <c r="AA999" s="62">
        <v>16780</v>
      </c>
      <c r="AB999" s="62">
        <v>34.96</v>
      </c>
      <c r="AC999" s="62">
        <v>37.06</v>
      </c>
    </row>
    <row r="1000" spans="1:29" x14ac:dyDescent="0.25">
      <c r="A1000" s="61" t="s">
        <v>548</v>
      </c>
      <c r="B1000" s="61" t="s">
        <v>549</v>
      </c>
      <c r="C1000" s="62">
        <v>2015</v>
      </c>
      <c r="D1000" s="61" t="s">
        <v>78</v>
      </c>
      <c r="E1000" s="62">
        <v>48</v>
      </c>
      <c r="F1000" s="62">
        <v>316080</v>
      </c>
      <c r="G1000" s="62">
        <v>55855</v>
      </c>
      <c r="H1000" s="62">
        <v>96.97</v>
      </c>
      <c r="I1000" s="62">
        <v>6585</v>
      </c>
      <c r="J1000" s="62">
        <v>293954.40000000002</v>
      </c>
      <c r="K1000" s="62">
        <v>0</v>
      </c>
      <c r="L1000" s="63"/>
      <c r="M1000" s="63"/>
      <c r="N1000" s="63"/>
      <c r="O1000" s="63"/>
      <c r="P1000" s="63"/>
      <c r="Q1000" s="63"/>
      <c r="R1000" s="63"/>
      <c r="S1000" s="63"/>
      <c r="T1000" s="63"/>
      <c r="U1000" s="63"/>
      <c r="V1000" s="63"/>
      <c r="W1000" s="63"/>
      <c r="X1000" s="63"/>
      <c r="Y1000" s="63"/>
      <c r="Z1000" s="62">
        <v>115000</v>
      </c>
      <c r="AA1000" s="62">
        <v>8043</v>
      </c>
      <c r="AB1000" s="62">
        <v>13.96</v>
      </c>
      <c r="AC1000" s="62">
        <v>2395.83</v>
      </c>
    </row>
    <row r="1001" spans="1:29" ht="30" x14ac:dyDescent="0.25">
      <c r="A1001" s="61" t="s">
        <v>117</v>
      </c>
      <c r="B1001" s="61" t="s">
        <v>118</v>
      </c>
      <c r="C1001" s="62">
        <v>2003</v>
      </c>
      <c r="D1001" s="61" t="s">
        <v>99</v>
      </c>
      <c r="E1001" s="62">
        <v>39</v>
      </c>
      <c r="F1001" s="62">
        <v>96707</v>
      </c>
      <c r="G1001" s="62">
        <v>9062</v>
      </c>
      <c r="H1001" s="62">
        <v>19.36</v>
      </c>
      <c r="I1001" s="62">
        <v>2479.67</v>
      </c>
      <c r="J1001" s="62">
        <v>89937.51</v>
      </c>
      <c r="K1001" s="62">
        <v>6986.42</v>
      </c>
      <c r="L1001" s="62">
        <v>7512</v>
      </c>
      <c r="M1001" s="62">
        <v>16.05</v>
      </c>
      <c r="N1001" s="62">
        <v>179.14</v>
      </c>
      <c r="O1001" s="62">
        <v>84251.35</v>
      </c>
      <c r="P1001" s="63"/>
      <c r="Q1001" s="63"/>
      <c r="R1001" s="63"/>
      <c r="S1001" s="63"/>
      <c r="T1001" s="63"/>
      <c r="U1001" s="63"/>
      <c r="V1001" s="63"/>
      <c r="W1001" s="63"/>
      <c r="X1001" s="63"/>
      <c r="Y1001" s="63"/>
      <c r="Z1001" s="62">
        <v>1389</v>
      </c>
      <c r="AA1001" s="62">
        <v>10975</v>
      </c>
      <c r="AB1001" s="62">
        <v>23.45</v>
      </c>
      <c r="AC1001" s="62">
        <v>35.619999999999997</v>
      </c>
    </row>
    <row r="1002" spans="1:29" ht="30" x14ac:dyDescent="0.25">
      <c r="A1002" s="61" t="s">
        <v>115</v>
      </c>
      <c r="B1002" s="61" t="s">
        <v>116</v>
      </c>
      <c r="C1002" s="62">
        <v>2017</v>
      </c>
      <c r="D1002" s="61" t="s">
        <v>78</v>
      </c>
      <c r="E1002" s="62">
        <v>29</v>
      </c>
      <c r="F1002" s="62">
        <v>22614</v>
      </c>
      <c r="G1002" s="62">
        <v>4937</v>
      </c>
      <c r="H1002" s="62">
        <v>14.19</v>
      </c>
      <c r="I1002" s="62">
        <v>779.79</v>
      </c>
      <c r="J1002" s="62">
        <v>21031.02</v>
      </c>
      <c r="K1002" s="62">
        <v>14535.4</v>
      </c>
      <c r="L1002" s="62">
        <v>15718</v>
      </c>
      <c r="M1002" s="62">
        <v>45.17</v>
      </c>
      <c r="N1002" s="62">
        <v>501.22</v>
      </c>
      <c r="O1002" s="62">
        <v>175286.78</v>
      </c>
      <c r="P1002" s="63"/>
      <c r="Q1002" s="63"/>
      <c r="R1002" s="63"/>
      <c r="S1002" s="63"/>
      <c r="T1002" s="63"/>
      <c r="U1002" s="63"/>
      <c r="V1002" s="63"/>
      <c r="W1002" s="63"/>
      <c r="X1002" s="63"/>
      <c r="Y1002" s="63"/>
      <c r="Z1002" s="62">
        <v>62000</v>
      </c>
      <c r="AA1002" s="62">
        <v>9110</v>
      </c>
      <c r="AB1002" s="62">
        <v>26.18</v>
      </c>
      <c r="AC1002" s="62">
        <v>2137.9299999999998</v>
      </c>
    </row>
    <row r="1003" spans="1:29" ht="30" x14ac:dyDescent="0.25">
      <c r="A1003" s="61" t="s">
        <v>176</v>
      </c>
      <c r="B1003" s="61" t="s">
        <v>177</v>
      </c>
      <c r="C1003" s="62">
        <v>2012</v>
      </c>
      <c r="D1003" s="61" t="s">
        <v>72</v>
      </c>
      <c r="E1003" s="62">
        <v>104</v>
      </c>
      <c r="F1003" s="62">
        <v>965081</v>
      </c>
      <c r="G1003" s="62">
        <v>115766</v>
      </c>
      <c r="H1003" s="62">
        <v>92.76</v>
      </c>
      <c r="I1003" s="62">
        <v>9279.6299999999992</v>
      </c>
      <c r="J1003" s="62">
        <v>897525.33</v>
      </c>
      <c r="K1003" s="62">
        <v>42.68</v>
      </c>
      <c r="L1003" s="62">
        <v>1159</v>
      </c>
      <c r="M1003" s="62">
        <v>0.93</v>
      </c>
      <c r="N1003" s="63"/>
      <c r="O1003" s="63"/>
      <c r="P1003" s="63"/>
      <c r="Q1003" s="63"/>
      <c r="R1003" s="63"/>
      <c r="S1003" s="63"/>
      <c r="T1003" s="63"/>
      <c r="U1003" s="63"/>
      <c r="V1003" s="63"/>
      <c r="W1003" s="63"/>
      <c r="X1003" s="63"/>
      <c r="Y1003" s="63"/>
      <c r="Z1003" s="62">
        <v>0</v>
      </c>
      <c r="AA1003" s="62">
        <v>19041</v>
      </c>
      <c r="AB1003" s="62">
        <v>15.26</v>
      </c>
      <c r="AC1003" s="62">
        <v>0</v>
      </c>
    </row>
    <row r="1004" spans="1:29" ht="30" x14ac:dyDescent="0.25">
      <c r="A1004" s="61" t="s">
        <v>309</v>
      </c>
      <c r="B1004" s="61" t="s">
        <v>310</v>
      </c>
      <c r="C1004" s="62">
        <v>2010</v>
      </c>
      <c r="D1004" s="61" t="s">
        <v>78</v>
      </c>
      <c r="E1004" s="62">
        <v>64</v>
      </c>
      <c r="F1004" s="62">
        <v>724538</v>
      </c>
      <c r="G1004" s="62">
        <v>104650</v>
      </c>
      <c r="H1004" s="62">
        <v>136.26</v>
      </c>
      <c r="I1004" s="62">
        <v>11320.91</v>
      </c>
      <c r="J1004" s="62">
        <v>673820.34</v>
      </c>
      <c r="K1004" s="62">
        <v>0</v>
      </c>
      <c r="L1004" s="62">
        <v>0</v>
      </c>
      <c r="M1004" s="62">
        <v>0</v>
      </c>
      <c r="N1004" s="63"/>
      <c r="O1004" s="63"/>
      <c r="P1004" s="62">
        <v>0</v>
      </c>
      <c r="Q1004" s="62">
        <v>0</v>
      </c>
      <c r="R1004" s="62">
        <v>0</v>
      </c>
      <c r="S1004" s="62">
        <v>0</v>
      </c>
      <c r="T1004" s="62">
        <v>0</v>
      </c>
      <c r="U1004" s="62">
        <v>0</v>
      </c>
      <c r="V1004" s="62">
        <v>0</v>
      </c>
      <c r="W1004" s="62">
        <v>0</v>
      </c>
      <c r="X1004" s="62">
        <v>0</v>
      </c>
      <c r="Y1004" s="62">
        <v>0</v>
      </c>
      <c r="Z1004" s="62">
        <v>1925</v>
      </c>
      <c r="AA1004" s="62">
        <v>5596</v>
      </c>
      <c r="AB1004" s="62">
        <v>7.29</v>
      </c>
      <c r="AC1004" s="62">
        <v>30.08</v>
      </c>
    </row>
    <row r="1005" spans="1:29" x14ac:dyDescent="0.25">
      <c r="A1005" s="61" t="s">
        <v>229</v>
      </c>
      <c r="B1005" s="61" t="s">
        <v>230</v>
      </c>
      <c r="C1005" s="62">
        <v>2012</v>
      </c>
      <c r="D1005" s="61" t="s">
        <v>89</v>
      </c>
      <c r="E1005" s="62">
        <v>103</v>
      </c>
      <c r="F1005" s="62">
        <v>673950</v>
      </c>
      <c r="G1005" s="62">
        <v>152230</v>
      </c>
      <c r="H1005" s="62">
        <v>123.16</v>
      </c>
      <c r="I1005" s="62">
        <v>6543.2</v>
      </c>
      <c r="J1005" s="62">
        <v>626773.5</v>
      </c>
      <c r="K1005" s="62">
        <v>54760.43</v>
      </c>
      <c r="L1005" s="62">
        <v>56670</v>
      </c>
      <c r="M1005" s="62">
        <v>45.85</v>
      </c>
      <c r="N1005" s="62">
        <v>531.65</v>
      </c>
      <c r="O1005" s="62">
        <v>660372.41</v>
      </c>
      <c r="P1005" s="63"/>
      <c r="Q1005" s="63"/>
      <c r="R1005" s="63"/>
      <c r="S1005" s="63"/>
      <c r="T1005" s="63"/>
      <c r="U1005" s="63"/>
      <c r="V1005" s="63"/>
      <c r="W1005" s="63"/>
      <c r="X1005" s="63"/>
      <c r="Y1005" s="63"/>
      <c r="Z1005" s="62">
        <v>480680</v>
      </c>
      <c r="AA1005" s="62">
        <v>15374</v>
      </c>
      <c r="AB1005" s="62">
        <v>12.44</v>
      </c>
      <c r="AC1005" s="62">
        <v>4666.8</v>
      </c>
    </row>
    <row r="1006" spans="1:29" x14ac:dyDescent="0.25">
      <c r="A1006" s="61" t="s">
        <v>159</v>
      </c>
      <c r="B1006" s="61" t="s">
        <v>160</v>
      </c>
      <c r="C1006" s="62">
        <v>2018</v>
      </c>
      <c r="D1006" s="61" t="s">
        <v>99</v>
      </c>
      <c r="E1006" s="62">
        <v>80</v>
      </c>
      <c r="F1006" s="62">
        <v>60466</v>
      </c>
      <c r="G1006" s="62">
        <v>37926</v>
      </c>
      <c r="H1006" s="62">
        <v>39.51</v>
      </c>
      <c r="I1006" s="62">
        <v>755.83</v>
      </c>
      <c r="J1006" s="62">
        <v>56233.38</v>
      </c>
      <c r="K1006" s="62">
        <v>0</v>
      </c>
      <c r="L1006" s="62">
        <v>18557</v>
      </c>
      <c r="M1006" s="62">
        <v>19.329999999999998</v>
      </c>
      <c r="N1006" s="62">
        <v>0</v>
      </c>
      <c r="O1006" s="62">
        <v>0</v>
      </c>
      <c r="P1006" s="63"/>
      <c r="Q1006" s="63"/>
      <c r="R1006" s="63"/>
      <c r="S1006" s="63"/>
      <c r="T1006" s="63"/>
      <c r="U1006" s="63"/>
      <c r="V1006" s="63"/>
      <c r="W1006" s="63"/>
      <c r="X1006" s="63"/>
      <c r="Y1006" s="63"/>
      <c r="Z1006" s="62">
        <v>0</v>
      </c>
      <c r="AA1006" s="62">
        <v>15177</v>
      </c>
      <c r="AB1006" s="62">
        <v>15.81</v>
      </c>
      <c r="AC1006" s="62">
        <v>0</v>
      </c>
    </row>
    <row r="1007" spans="1:29" ht="30" x14ac:dyDescent="0.25">
      <c r="A1007" s="61" t="s">
        <v>516</v>
      </c>
      <c r="B1007" s="61" t="s">
        <v>517</v>
      </c>
      <c r="C1007" s="62">
        <v>2010</v>
      </c>
      <c r="D1007" s="61" t="s">
        <v>99</v>
      </c>
      <c r="E1007" s="62">
        <v>30</v>
      </c>
      <c r="F1007" s="62">
        <v>206910</v>
      </c>
      <c r="G1007" s="62">
        <v>27059</v>
      </c>
      <c r="H1007" s="62">
        <v>75.16</v>
      </c>
      <c r="I1007" s="62">
        <v>6897</v>
      </c>
      <c r="J1007" s="62">
        <v>192426.3</v>
      </c>
      <c r="K1007" s="62">
        <v>0</v>
      </c>
      <c r="L1007" s="63"/>
      <c r="M1007" s="63"/>
      <c r="N1007" s="63"/>
      <c r="O1007" s="63"/>
      <c r="P1007" s="63"/>
      <c r="Q1007" s="63"/>
      <c r="R1007" s="63"/>
      <c r="S1007" s="63"/>
      <c r="T1007" s="63"/>
      <c r="U1007" s="63"/>
      <c r="V1007" s="63"/>
      <c r="W1007" s="63"/>
      <c r="X1007" s="63"/>
      <c r="Y1007" s="63"/>
      <c r="Z1007" s="62">
        <v>0</v>
      </c>
      <c r="AA1007" s="63"/>
      <c r="AB1007" s="63"/>
      <c r="AC1007" s="62">
        <v>0</v>
      </c>
    </row>
    <row r="1008" spans="1:29" ht="30" x14ac:dyDescent="0.25">
      <c r="A1008" s="61" t="s">
        <v>550</v>
      </c>
      <c r="B1008" s="61" t="s">
        <v>551</v>
      </c>
      <c r="C1008" s="62">
        <v>2014</v>
      </c>
      <c r="D1008" s="61" t="s">
        <v>78</v>
      </c>
      <c r="E1008" s="62">
        <v>64</v>
      </c>
      <c r="F1008" s="62">
        <v>1090941</v>
      </c>
      <c r="G1008" s="62">
        <v>5979080</v>
      </c>
      <c r="H1008" s="62">
        <v>7785.26</v>
      </c>
      <c r="I1008" s="62">
        <v>17045.95</v>
      </c>
      <c r="J1008" s="62">
        <v>1014575.13</v>
      </c>
      <c r="K1008" s="62">
        <v>0</v>
      </c>
      <c r="L1008" s="63"/>
      <c r="M1008" s="63"/>
      <c r="N1008" s="63"/>
      <c r="O1008" s="63"/>
      <c r="P1008" s="63"/>
      <c r="Q1008" s="63"/>
      <c r="R1008" s="63"/>
      <c r="S1008" s="63"/>
      <c r="T1008" s="63"/>
      <c r="U1008" s="63"/>
      <c r="V1008" s="63"/>
      <c r="W1008" s="63"/>
      <c r="X1008" s="63"/>
      <c r="Y1008" s="63"/>
      <c r="Z1008" s="62">
        <v>13755950</v>
      </c>
      <c r="AA1008" s="62">
        <v>117917</v>
      </c>
      <c r="AB1008" s="62">
        <v>153.54</v>
      </c>
      <c r="AC1008" s="62">
        <v>214936.72</v>
      </c>
    </row>
    <row r="1009" spans="1:29" x14ac:dyDescent="0.25">
      <c r="A1009" s="61" t="s">
        <v>251</v>
      </c>
      <c r="B1009" s="61" t="s">
        <v>252</v>
      </c>
      <c r="C1009" s="62">
        <v>2006</v>
      </c>
      <c r="D1009" s="61" t="s">
        <v>72</v>
      </c>
      <c r="E1009" s="62">
        <v>29</v>
      </c>
      <c r="F1009" s="62">
        <v>104212</v>
      </c>
      <c r="G1009" s="62">
        <v>17765</v>
      </c>
      <c r="H1009" s="62">
        <v>51.05</v>
      </c>
      <c r="I1009" s="62">
        <v>3593.52</v>
      </c>
      <c r="J1009" s="62">
        <v>96917.16</v>
      </c>
      <c r="K1009" s="62">
        <v>8609.1200000000008</v>
      </c>
      <c r="L1009" s="62">
        <v>14433</v>
      </c>
      <c r="M1009" s="62">
        <v>41.47</v>
      </c>
      <c r="N1009" s="63"/>
      <c r="O1009" s="63"/>
      <c r="P1009" s="63"/>
      <c r="Q1009" s="63"/>
      <c r="R1009" s="63"/>
      <c r="S1009" s="63"/>
      <c r="T1009" s="63"/>
      <c r="U1009" s="63"/>
      <c r="V1009" s="63"/>
      <c r="W1009" s="63"/>
      <c r="X1009" s="63"/>
      <c r="Y1009" s="63"/>
      <c r="Z1009" s="62">
        <v>736</v>
      </c>
      <c r="AA1009" s="62">
        <v>5156</v>
      </c>
      <c r="AB1009" s="62">
        <v>14.82</v>
      </c>
      <c r="AC1009" s="62">
        <v>25.38</v>
      </c>
    </row>
    <row r="1010" spans="1:29" x14ac:dyDescent="0.25">
      <c r="A1010" s="61" t="s">
        <v>79</v>
      </c>
      <c r="B1010" s="61" t="s">
        <v>80</v>
      </c>
      <c r="C1010" s="62">
        <v>2018</v>
      </c>
      <c r="D1010" s="61" t="s">
        <v>89</v>
      </c>
      <c r="E1010" s="62">
        <v>72</v>
      </c>
      <c r="F1010" s="62">
        <v>498494</v>
      </c>
      <c r="G1010" s="62">
        <v>85965</v>
      </c>
      <c r="H1010" s="62">
        <v>99.5</v>
      </c>
      <c r="I1010" s="62">
        <v>6923.53</v>
      </c>
      <c r="J1010" s="62">
        <v>463599.42</v>
      </c>
      <c r="K1010" s="62">
        <v>1110.57</v>
      </c>
      <c r="L1010" s="62">
        <v>1717</v>
      </c>
      <c r="M1010" s="62">
        <v>1.99</v>
      </c>
      <c r="N1010" s="63"/>
      <c r="O1010" s="63"/>
      <c r="P1010" s="63"/>
      <c r="Q1010" s="63"/>
      <c r="R1010" s="63"/>
      <c r="S1010" s="63"/>
      <c r="T1010" s="63"/>
      <c r="U1010" s="63"/>
      <c r="V1010" s="63"/>
      <c r="W1010" s="63"/>
      <c r="X1010" s="63"/>
      <c r="Y1010" s="63"/>
      <c r="Z1010" s="62">
        <v>190838</v>
      </c>
      <c r="AA1010" s="62">
        <v>13324</v>
      </c>
      <c r="AB1010" s="62">
        <v>15.42</v>
      </c>
      <c r="AC1010" s="62">
        <v>2650.53</v>
      </c>
    </row>
    <row r="1011" spans="1:29" ht="45" x14ac:dyDescent="0.25">
      <c r="A1011" s="61" t="s">
        <v>214</v>
      </c>
      <c r="B1011" s="61" t="s">
        <v>215</v>
      </c>
      <c r="C1011" s="62">
        <v>2005</v>
      </c>
      <c r="D1011" s="61" t="s">
        <v>86</v>
      </c>
      <c r="E1011" s="62">
        <v>90</v>
      </c>
      <c r="F1011" s="62">
        <v>8847</v>
      </c>
      <c r="G1011" s="62">
        <v>4147</v>
      </c>
      <c r="H1011" s="62">
        <v>3.84</v>
      </c>
      <c r="I1011" s="62">
        <v>98.3</v>
      </c>
      <c r="J1011" s="62">
        <v>8227.7099999999991</v>
      </c>
      <c r="K1011" s="62">
        <v>2095.0500000000002</v>
      </c>
      <c r="L1011" s="62">
        <v>3665</v>
      </c>
      <c r="M1011" s="62">
        <v>3.39</v>
      </c>
      <c r="N1011" s="62">
        <v>23.28</v>
      </c>
      <c r="O1011" s="62">
        <v>25264.880000000001</v>
      </c>
      <c r="P1011" s="63"/>
      <c r="Q1011" s="63"/>
      <c r="R1011" s="63"/>
      <c r="S1011" s="63"/>
      <c r="T1011" s="63"/>
      <c r="U1011" s="63"/>
      <c r="V1011" s="63"/>
      <c r="W1011" s="63"/>
      <c r="X1011" s="63"/>
      <c r="Y1011" s="63"/>
      <c r="Z1011" s="62">
        <v>6142</v>
      </c>
      <c r="AA1011" s="62">
        <v>16001</v>
      </c>
      <c r="AB1011" s="62">
        <v>14.82</v>
      </c>
      <c r="AC1011" s="62">
        <v>68.239999999999995</v>
      </c>
    </row>
    <row r="1012" spans="1:29" ht="30" x14ac:dyDescent="0.25">
      <c r="A1012" s="61" t="s">
        <v>309</v>
      </c>
      <c r="B1012" s="61" t="s">
        <v>310</v>
      </c>
      <c r="C1012" s="62">
        <v>2007</v>
      </c>
      <c r="D1012" s="61" t="s">
        <v>75</v>
      </c>
      <c r="E1012" s="62">
        <v>26</v>
      </c>
      <c r="F1012" s="62">
        <v>0</v>
      </c>
      <c r="G1012" s="62">
        <v>0</v>
      </c>
      <c r="H1012" s="62">
        <v>0</v>
      </c>
      <c r="I1012" s="62">
        <v>0</v>
      </c>
      <c r="J1012" s="62">
        <v>0</v>
      </c>
      <c r="K1012" s="62">
        <v>0</v>
      </c>
      <c r="L1012" s="62">
        <v>0</v>
      </c>
      <c r="M1012" s="62">
        <v>0</v>
      </c>
      <c r="N1012" s="63"/>
      <c r="O1012" s="63"/>
      <c r="P1012" s="62">
        <v>0</v>
      </c>
      <c r="Q1012" s="62">
        <v>0</v>
      </c>
      <c r="R1012" s="62">
        <v>0</v>
      </c>
      <c r="S1012" s="62">
        <v>0</v>
      </c>
      <c r="T1012" s="62">
        <v>0</v>
      </c>
      <c r="U1012" s="62">
        <v>0</v>
      </c>
      <c r="V1012" s="62">
        <v>0</v>
      </c>
      <c r="W1012" s="62">
        <v>0</v>
      </c>
      <c r="X1012" s="62">
        <v>0</v>
      </c>
      <c r="Y1012" s="62">
        <v>0</v>
      </c>
      <c r="Z1012" s="62">
        <v>0</v>
      </c>
      <c r="AA1012" s="62">
        <v>0</v>
      </c>
      <c r="AB1012" s="62">
        <v>0</v>
      </c>
      <c r="AC1012" s="62">
        <v>0</v>
      </c>
    </row>
    <row r="1013" spans="1:29" x14ac:dyDescent="0.25">
      <c r="A1013" s="61" t="s">
        <v>383</v>
      </c>
      <c r="B1013" s="61" t="s">
        <v>384</v>
      </c>
      <c r="C1013" s="62">
        <v>2009</v>
      </c>
      <c r="D1013" s="61" t="s">
        <v>99</v>
      </c>
      <c r="E1013" s="62">
        <v>40</v>
      </c>
      <c r="F1013" s="62">
        <v>263882</v>
      </c>
      <c r="G1013" s="62">
        <v>55552</v>
      </c>
      <c r="H1013" s="62">
        <v>115.73</v>
      </c>
      <c r="I1013" s="62">
        <v>6597.05</v>
      </c>
      <c r="J1013" s="62">
        <v>245410.26</v>
      </c>
      <c r="K1013" s="62">
        <v>9401</v>
      </c>
      <c r="L1013" s="62">
        <v>19465</v>
      </c>
      <c r="M1013" s="62">
        <v>40.549999999999997</v>
      </c>
      <c r="N1013" s="62">
        <v>235.03</v>
      </c>
      <c r="O1013" s="62">
        <v>113369.48</v>
      </c>
      <c r="P1013" s="63"/>
      <c r="Q1013" s="63"/>
      <c r="R1013" s="63"/>
      <c r="S1013" s="63"/>
      <c r="T1013" s="63"/>
      <c r="U1013" s="63"/>
      <c r="V1013" s="63"/>
      <c r="W1013" s="63"/>
      <c r="X1013" s="63"/>
      <c r="Y1013" s="63"/>
      <c r="Z1013" s="62">
        <v>1.57</v>
      </c>
      <c r="AA1013" s="62">
        <v>3828</v>
      </c>
      <c r="AB1013" s="62">
        <v>7.98</v>
      </c>
      <c r="AC1013" s="62">
        <v>0.04</v>
      </c>
    </row>
    <row r="1014" spans="1:29" ht="30" x14ac:dyDescent="0.25">
      <c r="A1014" s="61" t="s">
        <v>452</v>
      </c>
      <c r="B1014" s="61" t="s">
        <v>453</v>
      </c>
      <c r="C1014" s="62">
        <v>2011</v>
      </c>
      <c r="D1014" s="61" t="s">
        <v>89</v>
      </c>
      <c r="E1014" s="62">
        <v>6</v>
      </c>
      <c r="F1014" s="63"/>
      <c r="G1014" s="63"/>
      <c r="H1014" s="63"/>
      <c r="I1014" s="63"/>
      <c r="J1014" s="63"/>
      <c r="K1014" s="62">
        <v>0</v>
      </c>
      <c r="L1014" s="63"/>
      <c r="M1014" s="63"/>
      <c r="N1014" s="63"/>
      <c r="O1014" s="63"/>
      <c r="P1014" s="63"/>
      <c r="Q1014" s="63"/>
      <c r="R1014" s="63"/>
      <c r="S1014" s="63"/>
      <c r="T1014" s="63"/>
      <c r="U1014" s="63"/>
      <c r="V1014" s="63"/>
      <c r="W1014" s="63"/>
      <c r="X1014" s="63"/>
      <c r="Y1014" s="63"/>
      <c r="Z1014" s="62">
        <v>0</v>
      </c>
      <c r="AA1014" s="63"/>
      <c r="AB1014" s="63"/>
      <c r="AC1014" s="62">
        <v>0</v>
      </c>
    </row>
    <row r="1015" spans="1:29" ht="30" x14ac:dyDescent="0.25">
      <c r="A1015" s="61" t="s">
        <v>188</v>
      </c>
      <c r="B1015" s="61" t="s">
        <v>189</v>
      </c>
      <c r="C1015" s="62">
        <v>2007</v>
      </c>
      <c r="D1015" s="61" t="s">
        <v>298</v>
      </c>
      <c r="E1015" s="62">
        <v>9</v>
      </c>
      <c r="F1015" s="62">
        <v>39107</v>
      </c>
      <c r="G1015" s="62">
        <v>7684</v>
      </c>
      <c r="H1015" s="62">
        <v>71.150000000000006</v>
      </c>
      <c r="I1015" s="62">
        <v>4345.22</v>
      </c>
      <c r="J1015" s="62">
        <v>36369.51</v>
      </c>
      <c r="K1015" s="62">
        <v>4922.41</v>
      </c>
      <c r="L1015" s="62">
        <v>8826</v>
      </c>
      <c r="M1015" s="62">
        <v>81.72</v>
      </c>
      <c r="N1015" s="62">
        <v>546.92999999999995</v>
      </c>
      <c r="O1015" s="62">
        <v>59360.76</v>
      </c>
      <c r="P1015" s="63"/>
      <c r="Q1015" s="63"/>
      <c r="R1015" s="63"/>
      <c r="S1015" s="63"/>
      <c r="T1015" s="63"/>
      <c r="U1015" s="63"/>
      <c r="V1015" s="63"/>
      <c r="W1015" s="63"/>
      <c r="X1015" s="63"/>
      <c r="Y1015" s="63"/>
      <c r="Z1015" s="62">
        <v>626</v>
      </c>
      <c r="AA1015" s="62">
        <v>3111</v>
      </c>
      <c r="AB1015" s="62">
        <v>28.81</v>
      </c>
      <c r="AC1015" s="62">
        <v>69.56</v>
      </c>
    </row>
    <row r="1016" spans="1:29" x14ac:dyDescent="0.25">
      <c r="A1016" s="61" t="s">
        <v>81</v>
      </c>
      <c r="B1016" s="61" t="s">
        <v>82</v>
      </c>
      <c r="C1016" s="62">
        <v>2013</v>
      </c>
      <c r="D1016" s="61" t="s">
        <v>83</v>
      </c>
      <c r="E1016" s="62">
        <v>7</v>
      </c>
      <c r="F1016" s="62">
        <v>5592</v>
      </c>
      <c r="G1016" s="62">
        <v>1283</v>
      </c>
      <c r="H1016" s="62">
        <v>15.27</v>
      </c>
      <c r="I1016" s="62">
        <v>798.86</v>
      </c>
      <c r="J1016" s="62">
        <v>5200.5600000000004</v>
      </c>
      <c r="K1016" s="62">
        <v>0</v>
      </c>
      <c r="L1016" s="63"/>
      <c r="M1016" s="63"/>
      <c r="N1016" s="63"/>
      <c r="O1016" s="63"/>
      <c r="P1016" s="63"/>
      <c r="Q1016" s="63"/>
      <c r="R1016" s="63"/>
      <c r="S1016" s="63"/>
      <c r="T1016" s="63"/>
      <c r="U1016" s="63"/>
      <c r="V1016" s="63"/>
      <c r="W1016" s="63"/>
      <c r="X1016" s="63"/>
      <c r="Y1016" s="63"/>
      <c r="Z1016" s="62">
        <v>1077</v>
      </c>
      <c r="AA1016" s="62">
        <v>4786</v>
      </c>
      <c r="AB1016" s="62">
        <v>56.98</v>
      </c>
      <c r="AC1016" s="62">
        <v>153.86000000000001</v>
      </c>
    </row>
    <row r="1017" spans="1:29" x14ac:dyDescent="0.25">
      <c r="A1017" s="61" t="s">
        <v>76</v>
      </c>
      <c r="B1017" s="61" t="s">
        <v>77</v>
      </c>
      <c r="C1017" s="62">
        <v>2018</v>
      </c>
      <c r="D1017" s="61" t="s">
        <v>78</v>
      </c>
      <c r="E1017" s="62">
        <v>64</v>
      </c>
      <c r="F1017" s="62">
        <v>410960</v>
      </c>
      <c r="G1017" s="62">
        <v>66835</v>
      </c>
      <c r="H1017" s="62">
        <v>87.02</v>
      </c>
      <c r="I1017" s="62">
        <v>6421.25</v>
      </c>
      <c r="J1017" s="62">
        <v>382192.8</v>
      </c>
      <c r="K1017" s="62">
        <v>0</v>
      </c>
      <c r="L1017" s="63"/>
      <c r="M1017" s="63"/>
      <c r="N1017" s="63"/>
      <c r="O1017" s="63"/>
      <c r="P1017" s="63"/>
      <c r="Q1017" s="63"/>
      <c r="R1017" s="63"/>
      <c r="S1017" s="63"/>
      <c r="T1017" s="63"/>
      <c r="U1017" s="63"/>
      <c r="V1017" s="63"/>
      <c r="W1017" s="63"/>
      <c r="X1017" s="63"/>
      <c r="Y1017" s="63"/>
      <c r="Z1017" s="62">
        <v>1399.15</v>
      </c>
      <c r="AA1017" s="62">
        <v>5104</v>
      </c>
      <c r="AB1017" s="62">
        <v>6.65</v>
      </c>
      <c r="AC1017" s="62">
        <v>21.86</v>
      </c>
    </row>
    <row r="1018" spans="1:29" x14ac:dyDescent="0.25">
      <c r="A1018" s="61" t="s">
        <v>260</v>
      </c>
      <c r="B1018" s="61" t="s">
        <v>261</v>
      </c>
      <c r="C1018" s="62">
        <v>2008</v>
      </c>
      <c r="D1018" s="61" t="s">
        <v>301</v>
      </c>
      <c r="E1018" s="62">
        <v>47</v>
      </c>
      <c r="F1018" s="62">
        <v>288000</v>
      </c>
      <c r="G1018" s="62">
        <v>59656</v>
      </c>
      <c r="H1018" s="62">
        <v>105.77</v>
      </c>
      <c r="I1018" s="62">
        <v>6127.66</v>
      </c>
      <c r="J1018" s="62">
        <v>267840</v>
      </c>
      <c r="K1018" s="62">
        <v>0</v>
      </c>
      <c r="L1018" s="63"/>
      <c r="M1018" s="63"/>
      <c r="N1018" s="63"/>
      <c r="O1018" s="63"/>
      <c r="P1018" s="63"/>
      <c r="Q1018" s="63"/>
      <c r="R1018" s="63"/>
      <c r="S1018" s="63"/>
      <c r="T1018" s="63"/>
      <c r="U1018" s="63"/>
      <c r="V1018" s="63"/>
      <c r="W1018" s="63"/>
      <c r="X1018" s="63"/>
      <c r="Y1018" s="63"/>
      <c r="Z1018" s="62">
        <v>1359</v>
      </c>
      <c r="AA1018" s="62">
        <v>9508</v>
      </c>
      <c r="AB1018" s="62">
        <v>16.86</v>
      </c>
      <c r="AC1018" s="62">
        <v>28.91</v>
      </c>
    </row>
    <row r="1019" spans="1:29" ht="45" x14ac:dyDescent="0.25">
      <c r="A1019" s="61" t="s">
        <v>243</v>
      </c>
      <c r="B1019" s="61" t="s">
        <v>244</v>
      </c>
      <c r="C1019" s="62">
        <v>2007</v>
      </c>
      <c r="D1019" s="61" t="s">
        <v>78</v>
      </c>
      <c r="E1019" s="62">
        <v>22</v>
      </c>
      <c r="F1019" s="62">
        <v>20913</v>
      </c>
      <c r="G1019" s="62">
        <v>3989</v>
      </c>
      <c r="H1019" s="62">
        <v>15.11</v>
      </c>
      <c r="I1019" s="62">
        <v>950.59</v>
      </c>
      <c r="J1019" s="62">
        <v>19449.09</v>
      </c>
      <c r="K1019" s="62">
        <v>0</v>
      </c>
      <c r="L1019" s="63"/>
      <c r="M1019" s="63"/>
      <c r="N1019" s="63"/>
      <c r="O1019" s="63"/>
      <c r="P1019" s="62">
        <v>7895</v>
      </c>
      <c r="Q1019" s="62">
        <v>21827</v>
      </c>
      <c r="R1019" s="62">
        <v>82.68</v>
      </c>
      <c r="S1019" s="62">
        <v>358</v>
      </c>
      <c r="T1019" s="62">
        <v>100021.75999999999</v>
      </c>
      <c r="U1019" s="63"/>
      <c r="V1019" s="63"/>
      <c r="W1019" s="63"/>
      <c r="X1019" s="63"/>
      <c r="Y1019" s="63"/>
      <c r="Z1019" s="62">
        <v>601.67999999999995</v>
      </c>
      <c r="AA1019" s="62">
        <v>4152</v>
      </c>
      <c r="AB1019" s="62">
        <v>15.73</v>
      </c>
      <c r="AC1019" s="62">
        <v>27.35</v>
      </c>
    </row>
    <row r="1020" spans="1:29" x14ac:dyDescent="0.25">
      <c r="A1020" s="61" t="s">
        <v>212</v>
      </c>
      <c r="B1020" s="61" t="s">
        <v>213</v>
      </c>
      <c r="C1020" s="62">
        <v>2016</v>
      </c>
      <c r="D1020" s="61" t="s">
        <v>75</v>
      </c>
      <c r="E1020" s="62">
        <v>10</v>
      </c>
      <c r="F1020" s="62">
        <v>1184</v>
      </c>
      <c r="G1020" s="62">
        <v>560</v>
      </c>
      <c r="H1020" s="62">
        <v>4.67</v>
      </c>
      <c r="I1020" s="62">
        <v>118.4</v>
      </c>
      <c r="J1020" s="62">
        <v>1101.1199999999999</v>
      </c>
      <c r="K1020" s="62">
        <v>113.48</v>
      </c>
      <c r="L1020" s="62">
        <v>281</v>
      </c>
      <c r="M1020" s="62">
        <v>2.34</v>
      </c>
      <c r="N1020" s="63"/>
      <c r="O1020" s="63"/>
      <c r="P1020" s="63"/>
      <c r="Q1020" s="63"/>
      <c r="R1020" s="63"/>
      <c r="S1020" s="63"/>
      <c r="T1020" s="63"/>
      <c r="U1020" s="63"/>
      <c r="V1020" s="63"/>
      <c r="W1020" s="63"/>
      <c r="X1020" s="63"/>
      <c r="Y1020" s="63"/>
      <c r="Z1020" s="62">
        <v>51775</v>
      </c>
      <c r="AA1020" s="62">
        <v>5835</v>
      </c>
      <c r="AB1020" s="62">
        <v>48.63</v>
      </c>
      <c r="AC1020" s="62">
        <v>5177.5</v>
      </c>
    </row>
    <row r="1021" spans="1:29" x14ac:dyDescent="0.25">
      <c r="A1021" s="61" t="s">
        <v>490</v>
      </c>
      <c r="B1021" s="61" t="s">
        <v>491</v>
      </c>
      <c r="C1021" s="62">
        <v>2010</v>
      </c>
      <c r="D1021" s="61" t="s">
        <v>99</v>
      </c>
      <c r="E1021" s="62">
        <v>70</v>
      </c>
      <c r="F1021" s="62">
        <v>688260</v>
      </c>
      <c r="G1021" s="62">
        <v>92930</v>
      </c>
      <c r="H1021" s="62">
        <v>110.63</v>
      </c>
      <c r="I1021" s="62">
        <v>9832.2900000000009</v>
      </c>
      <c r="J1021" s="62">
        <v>640081.80000000005</v>
      </c>
      <c r="K1021" s="62">
        <v>0</v>
      </c>
      <c r="L1021" s="63"/>
      <c r="M1021" s="63"/>
      <c r="N1021" s="63"/>
      <c r="O1021" s="63"/>
      <c r="P1021" s="63"/>
      <c r="Q1021" s="63"/>
      <c r="R1021" s="63"/>
      <c r="S1021" s="63"/>
      <c r="T1021" s="63"/>
      <c r="U1021" s="63"/>
      <c r="V1021" s="63"/>
      <c r="W1021" s="63"/>
      <c r="X1021" s="63"/>
      <c r="Y1021" s="63"/>
      <c r="Z1021" s="62">
        <v>257340</v>
      </c>
      <c r="AA1021" s="62">
        <v>8870</v>
      </c>
      <c r="AB1021" s="62">
        <v>10.56</v>
      </c>
      <c r="AC1021" s="62">
        <v>3676.29</v>
      </c>
    </row>
    <row r="1022" spans="1:29" ht="30" x14ac:dyDescent="0.25">
      <c r="A1022" s="61" t="s">
        <v>287</v>
      </c>
      <c r="B1022" s="61" t="s">
        <v>288</v>
      </c>
      <c r="C1022" s="62">
        <v>2018</v>
      </c>
      <c r="D1022" s="61" t="s">
        <v>94</v>
      </c>
      <c r="E1022" s="62">
        <v>10</v>
      </c>
      <c r="F1022" s="62">
        <v>1007</v>
      </c>
      <c r="G1022" s="62">
        <v>309</v>
      </c>
      <c r="H1022" s="62">
        <v>2.58</v>
      </c>
      <c r="I1022" s="62">
        <v>100.7</v>
      </c>
      <c r="J1022" s="62">
        <v>936.51</v>
      </c>
      <c r="K1022" s="62">
        <v>0</v>
      </c>
      <c r="L1022" s="62">
        <v>33</v>
      </c>
      <c r="M1022" s="62">
        <v>0.28000000000000003</v>
      </c>
      <c r="N1022" s="63"/>
      <c r="O1022" s="63"/>
      <c r="P1022" s="63"/>
      <c r="Q1022" s="63"/>
      <c r="R1022" s="63"/>
      <c r="S1022" s="63"/>
      <c r="T1022" s="63"/>
      <c r="U1022" s="63"/>
      <c r="V1022" s="63"/>
      <c r="W1022" s="63"/>
      <c r="X1022" s="63"/>
      <c r="Y1022" s="63"/>
      <c r="Z1022" s="62">
        <v>39515</v>
      </c>
      <c r="AA1022" s="62">
        <v>5184</v>
      </c>
      <c r="AB1022" s="62">
        <v>43.2</v>
      </c>
      <c r="AC1022" s="62">
        <v>3951.5</v>
      </c>
    </row>
    <row r="1023" spans="1:29" x14ac:dyDescent="0.25">
      <c r="A1023" s="61" t="s">
        <v>113</v>
      </c>
      <c r="B1023" s="61" t="s">
        <v>114</v>
      </c>
      <c r="C1023" s="62">
        <v>2012</v>
      </c>
      <c r="D1023" s="61" t="s">
        <v>72</v>
      </c>
      <c r="E1023" s="62">
        <v>200</v>
      </c>
      <c r="F1023" s="62">
        <v>2013000</v>
      </c>
      <c r="G1023" s="62">
        <v>215326</v>
      </c>
      <c r="H1023" s="62">
        <v>89.72</v>
      </c>
      <c r="I1023" s="62">
        <v>10065</v>
      </c>
      <c r="J1023" s="62">
        <v>1872090</v>
      </c>
      <c r="K1023" s="62">
        <v>23152.28</v>
      </c>
      <c r="L1023" s="62">
        <v>23557</v>
      </c>
      <c r="M1023" s="62">
        <v>9.82</v>
      </c>
      <c r="N1023" s="62">
        <v>115.76</v>
      </c>
      <c r="O1023" s="62">
        <v>279200.28000000003</v>
      </c>
      <c r="P1023" s="63"/>
      <c r="Q1023" s="63"/>
      <c r="R1023" s="63"/>
      <c r="S1023" s="63"/>
      <c r="T1023" s="63"/>
      <c r="U1023" s="63"/>
      <c r="V1023" s="63"/>
      <c r="W1023" s="63"/>
      <c r="X1023" s="63"/>
      <c r="Y1023" s="63"/>
      <c r="Z1023" s="62">
        <v>889000</v>
      </c>
      <c r="AA1023" s="62">
        <v>103502</v>
      </c>
      <c r="AB1023" s="62">
        <v>43.13</v>
      </c>
      <c r="AC1023" s="62">
        <v>4445</v>
      </c>
    </row>
    <row r="1024" spans="1:29" ht="30" x14ac:dyDescent="0.25">
      <c r="A1024" s="61" t="s">
        <v>348</v>
      </c>
      <c r="B1024" s="61" t="s">
        <v>349</v>
      </c>
      <c r="C1024" s="62">
        <v>2013</v>
      </c>
      <c r="D1024" s="61" t="s">
        <v>150</v>
      </c>
      <c r="E1024" s="62">
        <v>4</v>
      </c>
      <c r="F1024" s="62">
        <v>4853</v>
      </c>
      <c r="G1024" s="62">
        <v>905</v>
      </c>
      <c r="H1024" s="62">
        <v>18.850000000000001</v>
      </c>
      <c r="I1024" s="62">
        <v>1213.25</v>
      </c>
      <c r="J1024" s="62">
        <v>4513.29</v>
      </c>
      <c r="K1024" s="62">
        <v>0</v>
      </c>
      <c r="L1024" s="63"/>
      <c r="M1024" s="63"/>
      <c r="N1024" s="63"/>
      <c r="O1024" s="63"/>
      <c r="P1024" s="63"/>
      <c r="Q1024" s="63"/>
      <c r="R1024" s="63"/>
      <c r="S1024" s="63"/>
      <c r="T1024" s="63"/>
      <c r="U1024" s="63"/>
      <c r="V1024" s="63"/>
      <c r="W1024" s="63"/>
      <c r="X1024" s="63"/>
      <c r="Y1024" s="63"/>
      <c r="Z1024" s="62">
        <v>11.44</v>
      </c>
      <c r="AA1024" s="62">
        <v>938</v>
      </c>
      <c r="AB1024" s="62">
        <v>19.54</v>
      </c>
      <c r="AC1024" s="62">
        <v>2.86</v>
      </c>
    </row>
    <row r="1025" spans="1:29" x14ac:dyDescent="0.25">
      <c r="A1025" s="61" t="s">
        <v>178</v>
      </c>
      <c r="B1025" s="61" t="s">
        <v>179</v>
      </c>
      <c r="C1025" s="62">
        <v>2010</v>
      </c>
      <c r="D1025" s="61" t="s">
        <v>78</v>
      </c>
      <c r="E1025" s="62">
        <v>48</v>
      </c>
      <c r="F1025" s="62">
        <v>114036</v>
      </c>
      <c r="G1025" s="62">
        <v>25591</v>
      </c>
      <c r="H1025" s="62">
        <v>44.43</v>
      </c>
      <c r="I1025" s="62">
        <v>2375.75</v>
      </c>
      <c r="J1025" s="62">
        <v>106053.48</v>
      </c>
      <c r="K1025" s="62">
        <v>10533.46</v>
      </c>
      <c r="L1025" s="62">
        <v>9079</v>
      </c>
      <c r="M1025" s="62">
        <v>15.76</v>
      </c>
      <c r="N1025" s="63"/>
      <c r="O1025" s="63"/>
      <c r="P1025" s="63"/>
      <c r="Q1025" s="63"/>
      <c r="R1025" s="63"/>
      <c r="S1025" s="63"/>
      <c r="T1025" s="63"/>
      <c r="U1025" s="63"/>
      <c r="V1025" s="63"/>
      <c r="W1025" s="63"/>
      <c r="X1025" s="63"/>
      <c r="Y1025" s="63"/>
      <c r="Z1025" s="62">
        <v>0</v>
      </c>
      <c r="AA1025" s="63"/>
      <c r="AB1025" s="63"/>
      <c r="AC1025" s="62">
        <v>0</v>
      </c>
    </row>
    <row r="1026" spans="1:29" x14ac:dyDescent="0.25">
      <c r="A1026" s="61" t="s">
        <v>157</v>
      </c>
      <c r="B1026" s="61" t="s">
        <v>158</v>
      </c>
      <c r="C1026" s="62">
        <v>2013</v>
      </c>
      <c r="D1026" s="61" t="s">
        <v>298</v>
      </c>
      <c r="E1026" s="62">
        <v>3</v>
      </c>
      <c r="F1026" s="63"/>
      <c r="G1026" s="63"/>
      <c r="H1026" s="63"/>
      <c r="I1026" s="63"/>
      <c r="J1026" s="63"/>
      <c r="K1026" s="62">
        <v>0</v>
      </c>
      <c r="L1026" s="63"/>
      <c r="M1026" s="63"/>
      <c r="N1026" s="63"/>
      <c r="O1026" s="63"/>
      <c r="P1026" s="63"/>
      <c r="Q1026" s="63"/>
      <c r="R1026" s="63"/>
      <c r="S1026" s="63"/>
      <c r="T1026" s="63"/>
      <c r="U1026" s="63"/>
      <c r="V1026" s="63"/>
      <c r="W1026" s="63"/>
      <c r="X1026" s="63"/>
      <c r="Y1026" s="63"/>
      <c r="Z1026" s="62">
        <v>0</v>
      </c>
      <c r="AA1026" s="63"/>
      <c r="AB1026" s="63"/>
      <c r="AC1026" s="62">
        <v>0</v>
      </c>
    </row>
    <row r="1027" spans="1:29" ht="45" x14ac:dyDescent="0.25">
      <c r="A1027" s="61" t="s">
        <v>167</v>
      </c>
      <c r="B1027" s="61" t="s">
        <v>168</v>
      </c>
      <c r="C1027" s="62">
        <v>2014</v>
      </c>
      <c r="D1027" s="61" t="s">
        <v>78</v>
      </c>
      <c r="E1027" s="62">
        <v>36</v>
      </c>
      <c r="F1027" s="62">
        <v>126087</v>
      </c>
      <c r="G1027" s="62">
        <v>18734</v>
      </c>
      <c r="H1027" s="62">
        <v>43.37</v>
      </c>
      <c r="I1027" s="62">
        <v>3502.42</v>
      </c>
      <c r="J1027" s="62">
        <v>117260.91</v>
      </c>
      <c r="K1027" s="62">
        <v>9727.4500000000007</v>
      </c>
      <c r="L1027" s="62">
        <v>15249</v>
      </c>
      <c r="M1027" s="62">
        <v>35.299999999999997</v>
      </c>
      <c r="N1027" s="62">
        <v>270.20999999999998</v>
      </c>
      <c r="O1027" s="62">
        <v>117306.23</v>
      </c>
      <c r="P1027" s="63"/>
      <c r="Q1027" s="63"/>
      <c r="R1027" s="63"/>
      <c r="S1027" s="63"/>
      <c r="T1027" s="63"/>
      <c r="U1027" s="63"/>
      <c r="V1027" s="63"/>
      <c r="W1027" s="63"/>
      <c r="X1027" s="63"/>
      <c r="Y1027" s="63"/>
      <c r="Z1027" s="62">
        <v>0</v>
      </c>
      <c r="AA1027" s="63"/>
      <c r="AB1027" s="63"/>
      <c r="AC1027" s="62">
        <v>0</v>
      </c>
    </row>
    <row r="1028" spans="1:29" ht="30" x14ac:dyDescent="0.25">
      <c r="A1028" s="61" t="s">
        <v>87</v>
      </c>
      <c r="B1028" s="61" t="s">
        <v>88</v>
      </c>
      <c r="C1028" s="62">
        <v>2007</v>
      </c>
      <c r="D1028" s="61" t="s">
        <v>75</v>
      </c>
      <c r="E1028" s="62">
        <v>10</v>
      </c>
      <c r="F1028" s="62">
        <v>254</v>
      </c>
      <c r="G1028" s="62">
        <v>56</v>
      </c>
      <c r="H1028" s="62">
        <v>0.47</v>
      </c>
      <c r="I1028" s="62">
        <v>25.4</v>
      </c>
      <c r="J1028" s="62">
        <v>236.22</v>
      </c>
      <c r="K1028" s="62">
        <v>10254.120000000001</v>
      </c>
      <c r="L1028" s="62">
        <v>5573</v>
      </c>
      <c r="M1028" s="62">
        <v>46.44</v>
      </c>
      <c r="N1028" s="63"/>
      <c r="O1028" s="63"/>
      <c r="P1028" s="63"/>
      <c r="Q1028" s="63"/>
      <c r="R1028" s="63"/>
      <c r="S1028" s="63"/>
      <c r="T1028" s="63"/>
      <c r="U1028" s="62">
        <v>682</v>
      </c>
      <c r="V1028" s="62">
        <v>1665</v>
      </c>
      <c r="W1028" s="62">
        <v>13.88</v>
      </c>
      <c r="X1028" s="62">
        <v>68</v>
      </c>
      <c r="Y1028" s="62">
        <v>15265.89</v>
      </c>
      <c r="Z1028" s="62">
        <v>71989</v>
      </c>
      <c r="AA1028" s="62">
        <v>6929</v>
      </c>
      <c r="AB1028" s="62">
        <v>57.74</v>
      </c>
      <c r="AC1028" s="62">
        <v>7198.9</v>
      </c>
    </row>
    <row r="1029" spans="1:29" ht="30" x14ac:dyDescent="0.25">
      <c r="A1029" s="61" t="s">
        <v>520</v>
      </c>
      <c r="B1029" s="61" t="s">
        <v>521</v>
      </c>
      <c r="C1029" s="62">
        <v>2012</v>
      </c>
      <c r="D1029" s="61" t="s">
        <v>86</v>
      </c>
      <c r="E1029" s="62">
        <v>10</v>
      </c>
      <c r="F1029" s="62">
        <v>308</v>
      </c>
      <c r="G1029" s="62">
        <v>109</v>
      </c>
      <c r="H1029" s="62">
        <v>0.91</v>
      </c>
      <c r="I1029" s="62">
        <v>30.8</v>
      </c>
      <c r="J1029" s="62">
        <v>286.44</v>
      </c>
      <c r="K1029" s="62">
        <v>155.85</v>
      </c>
      <c r="L1029" s="62">
        <v>225</v>
      </c>
      <c r="M1029" s="62">
        <v>1.88</v>
      </c>
      <c r="N1029" s="62">
        <v>15.59</v>
      </c>
      <c r="O1029" s="62">
        <v>1879.45</v>
      </c>
      <c r="P1029" s="63"/>
      <c r="Q1029" s="63"/>
      <c r="R1029" s="63"/>
      <c r="S1029" s="63"/>
      <c r="T1029" s="63"/>
      <c r="U1029" s="63"/>
      <c r="V1029" s="63"/>
      <c r="W1029" s="63"/>
      <c r="X1029" s="63"/>
      <c r="Y1029" s="63"/>
      <c r="Z1029" s="62">
        <v>53326</v>
      </c>
      <c r="AA1029" s="62">
        <v>5441</v>
      </c>
      <c r="AB1029" s="62">
        <v>45.34</v>
      </c>
      <c r="AC1029" s="62">
        <v>5332.6</v>
      </c>
    </row>
    <row r="1030" spans="1:29" ht="30" x14ac:dyDescent="0.25">
      <c r="A1030" s="61" t="s">
        <v>324</v>
      </c>
      <c r="B1030" s="61" t="s">
        <v>325</v>
      </c>
      <c r="C1030" s="62">
        <v>2013</v>
      </c>
      <c r="D1030" s="61" t="s">
        <v>75</v>
      </c>
      <c r="E1030" s="62">
        <v>3</v>
      </c>
      <c r="F1030" s="63"/>
      <c r="G1030" s="63"/>
      <c r="H1030" s="63"/>
      <c r="I1030" s="63"/>
      <c r="J1030" s="63"/>
      <c r="K1030" s="62">
        <v>0</v>
      </c>
      <c r="L1030" s="63"/>
      <c r="M1030" s="63"/>
      <c r="N1030" s="63"/>
      <c r="O1030" s="63"/>
      <c r="P1030" s="63"/>
      <c r="Q1030" s="63"/>
      <c r="R1030" s="63"/>
      <c r="S1030" s="63"/>
      <c r="T1030" s="63"/>
      <c r="U1030" s="63"/>
      <c r="V1030" s="63"/>
      <c r="W1030" s="63"/>
      <c r="X1030" s="63"/>
      <c r="Y1030" s="63"/>
      <c r="Z1030" s="62">
        <v>13700</v>
      </c>
      <c r="AA1030" s="62">
        <v>730</v>
      </c>
      <c r="AB1030" s="62">
        <v>20.28</v>
      </c>
      <c r="AC1030" s="62">
        <v>4566.67</v>
      </c>
    </row>
    <row r="1031" spans="1:29" ht="45" x14ac:dyDescent="0.25">
      <c r="A1031" s="61" t="s">
        <v>344</v>
      </c>
      <c r="B1031" s="61" t="s">
        <v>345</v>
      </c>
      <c r="C1031" s="62">
        <v>2012</v>
      </c>
      <c r="D1031" s="61" t="s">
        <v>89</v>
      </c>
      <c r="E1031" s="62">
        <v>80</v>
      </c>
      <c r="F1031" s="62">
        <v>776900</v>
      </c>
      <c r="G1031" s="62">
        <v>122358</v>
      </c>
      <c r="H1031" s="62">
        <v>127.46</v>
      </c>
      <c r="I1031" s="62">
        <v>9711.25</v>
      </c>
      <c r="J1031" s="62">
        <v>722517</v>
      </c>
      <c r="K1031" s="62">
        <v>0</v>
      </c>
      <c r="L1031" s="63"/>
      <c r="M1031" s="63"/>
      <c r="N1031" s="63"/>
      <c r="O1031" s="63"/>
      <c r="P1031" s="63"/>
      <c r="Q1031" s="63"/>
      <c r="R1031" s="63"/>
      <c r="S1031" s="63"/>
      <c r="T1031" s="63"/>
      <c r="U1031" s="63"/>
      <c r="V1031" s="63"/>
      <c r="W1031" s="63"/>
      <c r="X1031" s="63"/>
      <c r="Y1031" s="63"/>
      <c r="Z1031" s="62">
        <v>1876</v>
      </c>
      <c r="AA1031" s="62">
        <v>8630</v>
      </c>
      <c r="AB1031" s="62">
        <v>8.99</v>
      </c>
      <c r="AC1031" s="62">
        <v>23.45</v>
      </c>
    </row>
    <row r="1032" spans="1:29" x14ac:dyDescent="0.25">
      <c r="A1032" s="61" t="s">
        <v>241</v>
      </c>
      <c r="B1032" s="61" t="s">
        <v>242</v>
      </c>
      <c r="C1032" s="62">
        <v>2010</v>
      </c>
      <c r="D1032" s="61" t="s">
        <v>135</v>
      </c>
      <c r="E1032" s="62">
        <v>41</v>
      </c>
      <c r="F1032" s="63"/>
      <c r="G1032" s="63"/>
      <c r="H1032" s="63"/>
      <c r="I1032" s="63"/>
      <c r="J1032" s="63"/>
      <c r="K1032" s="62">
        <v>0</v>
      </c>
      <c r="L1032" s="63"/>
      <c r="M1032" s="63"/>
      <c r="N1032" s="63"/>
      <c r="O1032" s="63"/>
      <c r="P1032" s="63"/>
      <c r="Q1032" s="63"/>
      <c r="R1032" s="63"/>
      <c r="S1032" s="63"/>
      <c r="T1032" s="63"/>
      <c r="U1032" s="63"/>
      <c r="V1032" s="63"/>
      <c r="W1032" s="63"/>
      <c r="X1032" s="63"/>
      <c r="Y1032" s="63"/>
      <c r="Z1032" s="62">
        <v>247800</v>
      </c>
      <c r="AA1032" s="62">
        <v>28354</v>
      </c>
      <c r="AB1032" s="62">
        <v>57.63</v>
      </c>
      <c r="AC1032" s="62">
        <v>6043.9</v>
      </c>
    </row>
    <row r="1033" spans="1:29" x14ac:dyDescent="0.25">
      <c r="A1033" s="61" t="s">
        <v>95</v>
      </c>
      <c r="B1033" s="61" t="s">
        <v>96</v>
      </c>
      <c r="C1033" s="62">
        <v>2006</v>
      </c>
      <c r="D1033" s="61" t="s">
        <v>99</v>
      </c>
      <c r="E1033" s="62">
        <v>40</v>
      </c>
      <c r="F1033" s="62">
        <v>99394</v>
      </c>
      <c r="G1033" s="62">
        <v>11538</v>
      </c>
      <c r="H1033" s="62">
        <v>24.04</v>
      </c>
      <c r="I1033" s="62">
        <v>2484.85</v>
      </c>
      <c r="J1033" s="62">
        <v>92436.42</v>
      </c>
      <c r="K1033" s="62">
        <v>13482</v>
      </c>
      <c r="L1033" s="62">
        <v>23190</v>
      </c>
      <c r="M1033" s="62">
        <v>48.31</v>
      </c>
      <c r="N1033" s="62">
        <v>337.05</v>
      </c>
      <c r="O1033" s="62">
        <v>162583.48000000001</v>
      </c>
      <c r="P1033" s="63"/>
      <c r="Q1033" s="63"/>
      <c r="R1033" s="63"/>
      <c r="S1033" s="63"/>
      <c r="T1033" s="63"/>
      <c r="U1033" s="63"/>
      <c r="V1033" s="63"/>
      <c r="W1033" s="63"/>
      <c r="X1033" s="63"/>
      <c r="Y1033" s="63"/>
      <c r="Z1033" s="62">
        <v>2345.3000000000002</v>
      </c>
      <c r="AA1033" s="62">
        <v>5055</v>
      </c>
      <c r="AB1033" s="62">
        <v>10.53</v>
      </c>
      <c r="AC1033" s="62">
        <v>58.63</v>
      </c>
    </row>
    <row r="1034" spans="1:29" x14ac:dyDescent="0.25">
      <c r="A1034" s="61" t="s">
        <v>208</v>
      </c>
      <c r="B1034" s="61" t="s">
        <v>209</v>
      </c>
      <c r="C1034" s="62">
        <v>2016</v>
      </c>
      <c r="D1034" s="61" t="s">
        <v>94</v>
      </c>
      <c r="E1034" s="62">
        <v>10</v>
      </c>
      <c r="F1034" s="62">
        <v>2490</v>
      </c>
      <c r="G1034" s="62">
        <v>533</v>
      </c>
      <c r="H1034" s="62">
        <v>4.4400000000000004</v>
      </c>
      <c r="I1034" s="62">
        <v>249</v>
      </c>
      <c r="J1034" s="62">
        <v>2315.6999999999998</v>
      </c>
      <c r="K1034" s="62">
        <v>157.13</v>
      </c>
      <c r="L1034" s="62">
        <v>213</v>
      </c>
      <c r="M1034" s="62">
        <v>1.78</v>
      </c>
      <c r="N1034" s="62">
        <v>15.71</v>
      </c>
      <c r="O1034" s="62">
        <v>1894.87</v>
      </c>
      <c r="P1034" s="63"/>
      <c r="Q1034" s="63"/>
      <c r="R1034" s="63"/>
      <c r="S1034" s="63"/>
      <c r="T1034" s="63"/>
      <c r="U1034" s="63"/>
      <c r="V1034" s="63"/>
      <c r="W1034" s="63"/>
      <c r="X1034" s="63"/>
      <c r="Y1034" s="63"/>
      <c r="Z1034" s="62">
        <v>828</v>
      </c>
      <c r="AA1034" s="62">
        <v>5004</v>
      </c>
      <c r="AB1034" s="62">
        <v>41.7</v>
      </c>
      <c r="AC1034" s="62">
        <v>82.8</v>
      </c>
    </row>
    <row r="1035" spans="1:29" ht="30" x14ac:dyDescent="0.25">
      <c r="A1035" s="61" t="s">
        <v>509</v>
      </c>
      <c r="B1035" s="61" t="s">
        <v>510</v>
      </c>
      <c r="C1035" s="62">
        <v>2012</v>
      </c>
      <c r="D1035" s="61" t="s">
        <v>89</v>
      </c>
      <c r="E1035" s="62">
        <v>80</v>
      </c>
      <c r="F1035" s="62">
        <v>315032</v>
      </c>
      <c r="G1035" s="62">
        <v>47810</v>
      </c>
      <c r="H1035" s="62">
        <v>49.8</v>
      </c>
      <c r="I1035" s="62">
        <v>3937.9</v>
      </c>
      <c r="J1035" s="62">
        <v>292979.76</v>
      </c>
      <c r="K1035" s="62">
        <v>34683.800000000003</v>
      </c>
      <c r="L1035" s="62">
        <v>39623</v>
      </c>
      <c r="M1035" s="62">
        <v>41.27</v>
      </c>
      <c r="N1035" s="62">
        <v>433.55</v>
      </c>
      <c r="O1035" s="62">
        <v>418262.38</v>
      </c>
      <c r="P1035" s="63"/>
      <c r="Q1035" s="63"/>
      <c r="R1035" s="63"/>
      <c r="S1035" s="63"/>
      <c r="T1035" s="63"/>
      <c r="U1035" s="63"/>
      <c r="V1035" s="63"/>
      <c r="W1035" s="63"/>
      <c r="X1035" s="63"/>
      <c r="Y1035" s="63"/>
      <c r="Z1035" s="62">
        <v>2755</v>
      </c>
      <c r="AA1035" s="62">
        <v>29575</v>
      </c>
      <c r="AB1035" s="62">
        <v>30.81</v>
      </c>
      <c r="AC1035" s="62">
        <v>34.44</v>
      </c>
    </row>
    <row r="1036" spans="1:29" ht="30" x14ac:dyDescent="0.25">
      <c r="A1036" s="61" t="s">
        <v>247</v>
      </c>
      <c r="B1036" s="61" t="s">
        <v>248</v>
      </c>
      <c r="C1036" s="62">
        <v>2010</v>
      </c>
      <c r="D1036" s="61" t="s">
        <v>86</v>
      </c>
      <c r="E1036" s="62">
        <v>31</v>
      </c>
      <c r="F1036" s="62">
        <v>287</v>
      </c>
      <c r="G1036" s="62">
        <v>21</v>
      </c>
      <c r="H1036" s="62">
        <v>0.06</v>
      </c>
      <c r="I1036" s="62">
        <v>9.26</v>
      </c>
      <c r="J1036" s="62">
        <v>266.91000000000003</v>
      </c>
      <c r="K1036" s="62">
        <v>7.76</v>
      </c>
      <c r="L1036" s="62">
        <v>20</v>
      </c>
      <c r="M1036" s="62">
        <v>0.05</v>
      </c>
      <c r="N1036" s="63"/>
      <c r="O1036" s="63"/>
      <c r="P1036" s="63"/>
      <c r="Q1036" s="63"/>
      <c r="R1036" s="63"/>
      <c r="S1036" s="63"/>
      <c r="T1036" s="63"/>
      <c r="U1036" s="62">
        <v>225</v>
      </c>
      <c r="V1036" s="62">
        <v>583</v>
      </c>
      <c r="W1036" s="62">
        <v>1.57</v>
      </c>
      <c r="X1036" s="62">
        <v>7</v>
      </c>
      <c r="Y1036" s="62">
        <v>5036.3999999999996</v>
      </c>
      <c r="Z1036" s="62">
        <v>325</v>
      </c>
      <c r="AA1036" s="62">
        <v>14914</v>
      </c>
      <c r="AB1036" s="62">
        <v>40.090000000000003</v>
      </c>
      <c r="AC1036" s="62">
        <v>10.48</v>
      </c>
    </row>
    <row r="1037" spans="1:29" ht="30" x14ac:dyDescent="0.25">
      <c r="A1037" s="61" t="s">
        <v>452</v>
      </c>
      <c r="B1037" s="61" t="s">
        <v>453</v>
      </c>
      <c r="C1037" s="62">
        <v>2017</v>
      </c>
      <c r="D1037" s="61" t="s">
        <v>150</v>
      </c>
      <c r="E1037" s="62">
        <v>8</v>
      </c>
      <c r="F1037" s="63"/>
      <c r="G1037" s="63"/>
      <c r="H1037" s="63"/>
      <c r="I1037" s="63"/>
      <c r="J1037" s="63"/>
      <c r="K1037" s="62">
        <v>0</v>
      </c>
      <c r="L1037" s="63"/>
      <c r="M1037" s="63"/>
      <c r="N1037" s="63"/>
      <c r="O1037" s="63"/>
      <c r="P1037" s="63"/>
      <c r="Q1037" s="63"/>
      <c r="R1037" s="63"/>
      <c r="S1037" s="63"/>
      <c r="T1037" s="63"/>
      <c r="U1037" s="63"/>
      <c r="V1037" s="63"/>
      <c r="W1037" s="63"/>
      <c r="X1037" s="63"/>
      <c r="Y1037" s="63"/>
      <c r="Z1037" s="62">
        <v>0</v>
      </c>
      <c r="AA1037" s="63"/>
      <c r="AB1037" s="63"/>
      <c r="AC1037" s="62">
        <v>0</v>
      </c>
    </row>
    <row r="1038" spans="1:29" ht="30" x14ac:dyDescent="0.25">
      <c r="A1038" s="61" t="s">
        <v>122</v>
      </c>
      <c r="B1038" s="61" t="s">
        <v>123</v>
      </c>
      <c r="C1038" s="62">
        <v>2008</v>
      </c>
      <c r="D1038" s="61" t="s">
        <v>99</v>
      </c>
      <c r="E1038" s="62">
        <v>52</v>
      </c>
      <c r="F1038" s="62">
        <v>145872</v>
      </c>
      <c r="G1038" s="62">
        <v>25653</v>
      </c>
      <c r="H1038" s="62">
        <v>41.11</v>
      </c>
      <c r="I1038" s="62">
        <v>2805.23</v>
      </c>
      <c r="J1038" s="62">
        <v>135660.96</v>
      </c>
      <c r="K1038" s="62">
        <v>30054</v>
      </c>
      <c r="L1038" s="62">
        <v>53066</v>
      </c>
      <c r="M1038" s="62">
        <v>85.04</v>
      </c>
      <c r="N1038" s="62">
        <v>577.96</v>
      </c>
      <c r="O1038" s="62">
        <v>362430.2</v>
      </c>
      <c r="P1038" s="63"/>
      <c r="Q1038" s="63"/>
      <c r="R1038" s="63"/>
      <c r="S1038" s="63"/>
      <c r="T1038" s="63"/>
      <c r="U1038" s="63"/>
      <c r="V1038" s="63"/>
      <c r="W1038" s="63"/>
      <c r="X1038" s="63"/>
      <c r="Y1038" s="63"/>
      <c r="Z1038" s="62">
        <v>1074.1300000000001</v>
      </c>
      <c r="AA1038" s="62">
        <v>405364</v>
      </c>
      <c r="AB1038" s="62">
        <v>649.62</v>
      </c>
      <c r="AC1038" s="62">
        <v>20.66</v>
      </c>
    </row>
    <row r="1039" spans="1:29" ht="30" x14ac:dyDescent="0.25">
      <c r="A1039" s="61" t="s">
        <v>117</v>
      </c>
      <c r="B1039" s="61" t="s">
        <v>118</v>
      </c>
      <c r="C1039" s="62">
        <v>2005</v>
      </c>
      <c r="D1039" s="61" t="s">
        <v>297</v>
      </c>
      <c r="E1039" s="62">
        <v>60</v>
      </c>
      <c r="F1039" s="62">
        <v>22961</v>
      </c>
      <c r="G1039" s="62">
        <v>2822</v>
      </c>
      <c r="H1039" s="62">
        <v>3.92</v>
      </c>
      <c r="I1039" s="62">
        <v>382.68</v>
      </c>
      <c r="J1039" s="62">
        <v>21353.73</v>
      </c>
      <c r="K1039" s="62">
        <v>26766.25</v>
      </c>
      <c r="L1039" s="62">
        <v>34146</v>
      </c>
      <c r="M1039" s="62">
        <v>47.43</v>
      </c>
      <c r="N1039" s="63"/>
      <c r="O1039" s="63"/>
      <c r="P1039" s="63"/>
      <c r="Q1039" s="63"/>
      <c r="R1039" s="63"/>
      <c r="S1039" s="63"/>
      <c r="T1039" s="63"/>
      <c r="U1039" s="63"/>
      <c r="V1039" s="63"/>
      <c r="W1039" s="63"/>
      <c r="X1039" s="63"/>
      <c r="Y1039" s="63"/>
      <c r="Z1039" s="62">
        <v>1921</v>
      </c>
      <c r="AA1039" s="62">
        <v>17655</v>
      </c>
      <c r="AB1039" s="62">
        <v>24.52</v>
      </c>
      <c r="AC1039" s="62">
        <v>32.020000000000003</v>
      </c>
    </row>
    <row r="1040" spans="1:29" ht="45" x14ac:dyDescent="0.25">
      <c r="A1040" s="61" t="s">
        <v>334</v>
      </c>
      <c r="B1040" s="61" t="s">
        <v>335</v>
      </c>
      <c r="C1040" s="62">
        <v>2016</v>
      </c>
      <c r="D1040" s="61" t="s">
        <v>99</v>
      </c>
      <c r="E1040" s="62">
        <v>32</v>
      </c>
      <c r="F1040" s="62">
        <v>190640</v>
      </c>
      <c r="G1040" s="62">
        <v>30666</v>
      </c>
      <c r="H1040" s="62">
        <v>79.86</v>
      </c>
      <c r="I1040" s="62">
        <v>5957.5</v>
      </c>
      <c r="J1040" s="62">
        <v>177295.2</v>
      </c>
      <c r="K1040" s="62">
        <v>0</v>
      </c>
      <c r="L1040" s="63"/>
      <c r="M1040" s="63"/>
      <c r="N1040" s="63"/>
      <c r="O1040" s="63"/>
      <c r="P1040" s="62">
        <v>8134</v>
      </c>
      <c r="Q1040" s="62">
        <v>10859</v>
      </c>
      <c r="R1040" s="62">
        <v>28.28</v>
      </c>
      <c r="S1040" s="62">
        <v>254</v>
      </c>
      <c r="T1040" s="62">
        <v>103049.65</v>
      </c>
      <c r="U1040" s="63"/>
      <c r="V1040" s="63"/>
      <c r="W1040" s="63"/>
      <c r="X1040" s="63"/>
      <c r="Y1040" s="63"/>
      <c r="Z1040" s="62">
        <v>824.81</v>
      </c>
      <c r="AA1040" s="62">
        <v>6174</v>
      </c>
      <c r="AB1040" s="62">
        <v>16.079999999999998</v>
      </c>
      <c r="AC1040" s="62">
        <v>25.78</v>
      </c>
    </row>
    <row r="1041" spans="1:29" x14ac:dyDescent="0.25">
      <c r="A1041" s="61" t="s">
        <v>200</v>
      </c>
      <c r="B1041" s="61" t="s">
        <v>201</v>
      </c>
      <c r="C1041" s="62">
        <v>2012</v>
      </c>
      <c r="D1041" s="61" t="s">
        <v>75</v>
      </c>
      <c r="E1041" s="62">
        <v>2</v>
      </c>
      <c r="F1041" s="62">
        <v>2367</v>
      </c>
      <c r="G1041" s="62">
        <v>409</v>
      </c>
      <c r="H1041" s="62">
        <v>17.04</v>
      </c>
      <c r="I1041" s="62">
        <v>1183.5</v>
      </c>
      <c r="J1041" s="62">
        <v>2201.31</v>
      </c>
      <c r="K1041" s="62">
        <v>0</v>
      </c>
      <c r="L1041" s="63"/>
      <c r="M1041" s="63"/>
      <c r="N1041" s="63"/>
      <c r="O1041" s="63"/>
      <c r="P1041" s="63"/>
      <c r="Q1041" s="63"/>
      <c r="R1041" s="63"/>
      <c r="S1041" s="63"/>
      <c r="T1041" s="63"/>
      <c r="U1041" s="63"/>
      <c r="V1041" s="63"/>
      <c r="W1041" s="63"/>
      <c r="X1041" s="63"/>
      <c r="Y1041" s="63"/>
      <c r="Z1041" s="62">
        <v>0</v>
      </c>
      <c r="AA1041" s="63"/>
      <c r="AB1041" s="63"/>
      <c r="AC1041" s="62">
        <v>0</v>
      </c>
    </row>
    <row r="1042" spans="1:29" x14ac:dyDescent="0.25">
      <c r="A1042" s="61" t="s">
        <v>285</v>
      </c>
      <c r="B1042" s="61" t="s">
        <v>286</v>
      </c>
      <c r="C1042" s="62">
        <v>2017</v>
      </c>
      <c r="D1042" s="61" t="s">
        <v>75</v>
      </c>
      <c r="E1042" s="62">
        <v>12</v>
      </c>
      <c r="F1042" s="62">
        <v>1753</v>
      </c>
      <c r="G1042" s="62">
        <v>609</v>
      </c>
      <c r="H1042" s="62">
        <v>4.2300000000000004</v>
      </c>
      <c r="I1042" s="62">
        <v>146.08000000000001</v>
      </c>
      <c r="J1042" s="62">
        <v>1630.29</v>
      </c>
      <c r="K1042" s="62">
        <v>0</v>
      </c>
      <c r="L1042" s="63"/>
      <c r="M1042" s="63"/>
      <c r="N1042" s="63"/>
      <c r="O1042" s="63"/>
      <c r="P1042" s="63"/>
      <c r="Q1042" s="63"/>
      <c r="R1042" s="63"/>
      <c r="S1042" s="63"/>
      <c r="T1042" s="63"/>
      <c r="U1042" s="63"/>
      <c r="V1042" s="63"/>
      <c r="W1042" s="63"/>
      <c r="X1042" s="63"/>
      <c r="Y1042" s="63"/>
      <c r="Z1042" s="62">
        <v>0</v>
      </c>
      <c r="AA1042" s="63"/>
      <c r="AB1042" s="63"/>
      <c r="AC1042" s="62">
        <v>0</v>
      </c>
    </row>
    <row r="1043" spans="1:29" x14ac:dyDescent="0.25">
      <c r="A1043" s="61" t="s">
        <v>260</v>
      </c>
      <c r="B1043" s="61" t="s">
        <v>261</v>
      </c>
      <c r="C1043" s="62">
        <v>2015</v>
      </c>
      <c r="D1043" s="61" t="s">
        <v>301</v>
      </c>
      <c r="E1043" s="62">
        <v>47</v>
      </c>
      <c r="F1043" s="62">
        <v>506400</v>
      </c>
      <c r="G1043" s="62">
        <v>70175</v>
      </c>
      <c r="H1043" s="62">
        <v>124.42</v>
      </c>
      <c r="I1043" s="62">
        <v>10774.47</v>
      </c>
      <c r="J1043" s="62">
        <v>470952</v>
      </c>
      <c r="K1043" s="62">
        <v>0</v>
      </c>
      <c r="L1043" s="63"/>
      <c r="M1043" s="63"/>
      <c r="N1043" s="63"/>
      <c r="O1043" s="63"/>
      <c r="P1043" s="63"/>
      <c r="Q1043" s="63"/>
      <c r="R1043" s="63"/>
      <c r="S1043" s="63"/>
      <c r="T1043" s="63"/>
      <c r="U1043" s="63"/>
      <c r="V1043" s="63"/>
      <c r="W1043" s="63"/>
      <c r="X1043" s="63"/>
      <c r="Y1043" s="63"/>
      <c r="Z1043" s="62">
        <v>1322</v>
      </c>
      <c r="AA1043" s="62">
        <v>11941</v>
      </c>
      <c r="AB1043" s="62">
        <v>21.17</v>
      </c>
      <c r="AC1043" s="62">
        <v>28.13</v>
      </c>
    </row>
    <row r="1044" spans="1:29" x14ac:dyDescent="0.25">
      <c r="A1044" s="61" t="s">
        <v>210</v>
      </c>
      <c r="B1044" s="61" t="s">
        <v>211</v>
      </c>
      <c r="C1044" s="62">
        <v>2007</v>
      </c>
      <c r="D1044" s="61" t="s">
        <v>99</v>
      </c>
      <c r="E1044" s="62">
        <v>209</v>
      </c>
      <c r="F1044" s="62">
        <v>4144429</v>
      </c>
      <c r="G1044" s="62">
        <v>397569</v>
      </c>
      <c r="H1044" s="62">
        <v>158.52000000000001</v>
      </c>
      <c r="I1044" s="62">
        <v>19829.8</v>
      </c>
      <c r="J1044" s="62">
        <v>3854318.97</v>
      </c>
      <c r="K1044" s="62">
        <v>1050.44</v>
      </c>
      <c r="L1044" s="62">
        <v>2553</v>
      </c>
      <c r="M1044" s="62">
        <v>1.02</v>
      </c>
      <c r="N1044" s="62">
        <v>5.03</v>
      </c>
      <c r="O1044" s="62">
        <v>12667.53</v>
      </c>
      <c r="P1044" s="63"/>
      <c r="Q1044" s="63"/>
      <c r="R1044" s="63"/>
      <c r="S1044" s="63"/>
      <c r="T1044" s="63"/>
      <c r="U1044" s="63"/>
      <c r="V1044" s="63"/>
      <c r="W1044" s="63"/>
      <c r="X1044" s="63"/>
      <c r="Y1044" s="63"/>
      <c r="Z1044" s="62">
        <v>1010710.85</v>
      </c>
      <c r="AA1044" s="62">
        <v>136480</v>
      </c>
      <c r="AB1044" s="62">
        <v>54.42</v>
      </c>
      <c r="AC1044" s="62">
        <v>4835.9399999999996</v>
      </c>
    </row>
    <row r="1045" spans="1:29" x14ac:dyDescent="0.25">
      <c r="A1045" s="61" t="s">
        <v>306</v>
      </c>
      <c r="B1045" s="61" t="s">
        <v>307</v>
      </c>
      <c r="C1045" s="62">
        <v>2017</v>
      </c>
      <c r="D1045" s="61" t="s">
        <v>94</v>
      </c>
      <c r="E1045" s="62">
        <v>5</v>
      </c>
      <c r="F1045" s="63"/>
      <c r="G1045" s="63"/>
      <c r="H1045" s="63"/>
      <c r="I1045" s="63"/>
      <c r="J1045" s="63"/>
      <c r="K1045" s="62">
        <v>0</v>
      </c>
      <c r="L1045" s="63"/>
      <c r="M1045" s="63"/>
      <c r="N1045" s="63"/>
      <c r="O1045" s="63"/>
      <c r="P1045" s="63"/>
      <c r="Q1045" s="63"/>
      <c r="R1045" s="63"/>
      <c r="S1045" s="63"/>
      <c r="T1045" s="63"/>
      <c r="U1045" s="63"/>
      <c r="V1045" s="63"/>
      <c r="W1045" s="63"/>
      <c r="X1045" s="63"/>
      <c r="Y1045" s="63"/>
      <c r="Z1045" s="62">
        <v>30.15</v>
      </c>
      <c r="AA1045" s="62">
        <v>2247</v>
      </c>
      <c r="AB1045" s="62">
        <v>37.450000000000003</v>
      </c>
      <c r="AC1045" s="62">
        <v>6.03</v>
      </c>
    </row>
    <row r="1046" spans="1:29" ht="30" x14ac:dyDescent="0.25">
      <c r="A1046" s="61" t="s">
        <v>309</v>
      </c>
      <c r="B1046" s="61" t="s">
        <v>310</v>
      </c>
      <c r="C1046" s="62">
        <v>2014</v>
      </c>
      <c r="D1046" s="61" t="s">
        <v>75</v>
      </c>
      <c r="E1046" s="62">
        <v>26</v>
      </c>
      <c r="F1046" s="62">
        <v>0</v>
      </c>
      <c r="G1046" s="62">
        <v>0</v>
      </c>
      <c r="H1046" s="62">
        <v>0</v>
      </c>
      <c r="I1046" s="62">
        <v>0</v>
      </c>
      <c r="J1046" s="62">
        <v>0</v>
      </c>
      <c r="K1046" s="62">
        <v>0</v>
      </c>
      <c r="L1046" s="62">
        <v>0</v>
      </c>
      <c r="M1046" s="62">
        <v>0</v>
      </c>
      <c r="N1046" s="62">
        <v>0</v>
      </c>
      <c r="O1046" s="62">
        <v>0</v>
      </c>
      <c r="P1046" s="62">
        <v>0</v>
      </c>
      <c r="Q1046" s="62">
        <v>0</v>
      </c>
      <c r="R1046" s="62">
        <v>0</v>
      </c>
      <c r="S1046" s="62">
        <v>0</v>
      </c>
      <c r="T1046" s="62">
        <v>0</v>
      </c>
      <c r="U1046" s="62">
        <v>0</v>
      </c>
      <c r="V1046" s="62">
        <v>0</v>
      </c>
      <c r="W1046" s="62">
        <v>0</v>
      </c>
      <c r="X1046" s="62">
        <v>0</v>
      </c>
      <c r="Y1046" s="62">
        <v>0</v>
      </c>
      <c r="Z1046" s="62">
        <v>0</v>
      </c>
      <c r="AA1046" s="62">
        <v>0</v>
      </c>
      <c r="AB1046" s="62">
        <v>0</v>
      </c>
      <c r="AC1046" s="62">
        <v>0</v>
      </c>
    </row>
    <row r="1047" spans="1:29" ht="30" x14ac:dyDescent="0.25">
      <c r="A1047" s="61" t="s">
        <v>151</v>
      </c>
      <c r="B1047" s="61" t="s">
        <v>152</v>
      </c>
      <c r="C1047" s="62">
        <v>2016</v>
      </c>
      <c r="D1047" s="61" t="s">
        <v>75</v>
      </c>
      <c r="E1047" s="62">
        <v>2</v>
      </c>
      <c r="F1047" s="63"/>
      <c r="G1047" s="63"/>
      <c r="H1047" s="63"/>
      <c r="I1047" s="63"/>
      <c r="J1047" s="63"/>
      <c r="K1047" s="62">
        <v>0</v>
      </c>
      <c r="L1047" s="63"/>
      <c r="M1047" s="63"/>
      <c r="N1047" s="63"/>
      <c r="O1047" s="63"/>
      <c r="P1047" s="63"/>
      <c r="Q1047" s="63"/>
      <c r="R1047" s="63"/>
      <c r="S1047" s="63"/>
      <c r="T1047" s="63"/>
      <c r="U1047" s="63"/>
      <c r="V1047" s="63"/>
      <c r="W1047" s="63"/>
      <c r="X1047" s="63"/>
      <c r="Y1047" s="63"/>
      <c r="Z1047" s="62">
        <v>155.52000000000001</v>
      </c>
      <c r="AA1047" s="62">
        <v>614</v>
      </c>
      <c r="AB1047" s="62">
        <v>25.58</v>
      </c>
      <c r="AC1047" s="62">
        <v>77.760000000000005</v>
      </c>
    </row>
    <row r="1048" spans="1:29" ht="30" x14ac:dyDescent="0.25">
      <c r="A1048" s="61" t="s">
        <v>92</v>
      </c>
      <c r="B1048" s="61" t="s">
        <v>93</v>
      </c>
      <c r="C1048" s="62">
        <v>2003</v>
      </c>
      <c r="D1048" s="61" t="s">
        <v>83</v>
      </c>
      <c r="E1048" s="62">
        <v>6</v>
      </c>
      <c r="F1048" s="62">
        <v>0</v>
      </c>
      <c r="G1048" s="62">
        <v>0</v>
      </c>
      <c r="H1048" s="62">
        <v>0</v>
      </c>
      <c r="I1048" s="62">
        <v>0</v>
      </c>
      <c r="J1048" s="62">
        <v>0</v>
      </c>
      <c r="K1048" s="62">
        <v>0</v>
      </c>
      <c r="L1048" s="62">
        <v>0</v>
      </c>
      <c r="M1048" s="62">
        <v>0</v>
      </c>
      <c r="N1048" s="63"/>
      <c r="O1048" s="63"/>
      <c r="P1048" s="63"/>
      <c r="Q1048" s="63"/>
      <c r="R1048" s="63"/>
      <c r="S1048" s="63"/>
      <c r="T1048" s="63"/>
      <c r="U1048" s="63"/>
      <c r="V1048" s="63"/>
      <c r="W1048" s="63"/>
      <c r="X1048" s="63"/>
      <c r="Y1048" s="63"/>
      <c r="Z1048" s="62">
        <v>589.29</v>
      </c>
      <c r="AA1048" s="62">
        <v>1492</v>
      </c>
      <c r="AB1048" s="62">
        <v>20.72</v>
      </c>
      <c r="AC1048" s="62">
        <v>98.21</v>
      </c>
    </row>
    <row r="1049" spans="1:29" ht="30" x14ac:dyDescent="0.25">
      <c r="A1049" s="61" t="s">
        <v>239</v>
      </c>
      <c r="B1049" s="61" t="s">
        <v>240</v>
      </c>
      <c r="C1049" s="62">
        <v>2003</v>
      </c>
      <c r="D1049" s="61" t="s">
        <v>438</v>
      </c>
      <c r="E1049" s="62">
        <v>8</v>
      </c>
      <c r="F1049" s="63"/>
      <c r="G1049" s="63"/>
      <c r="H1049" s="63"/>
      <c r="I1049" s="63"/>
      <c r="J1049" s="63"/>
      <c r="K1049" s="62">
        <v>0</v>
      </c>
      <c r="L1049" s="63"/>
      <c r="M1049" s="63"/>
      <c r="N1049" s="63"/>
      <c r="O1049" s="63"/>
      <c r="P1049" s="63"/>
      <c r="Q1049" s="63"/>
      <c r="R1049" s="63"/>
      <c r="S1049" s="63"/>
      <c r="T1049" s="63"/>
      <c r="U1049" s="63"/>
      <c r="V1049" s="63"/>
      <c r="W1049" s="63"/>
      <c r="X1049" s="63"/>
      <c r="Y1049" s="63"/>
      <c r="Z1049" s="62">
        <v>0</v>
      </c>
      <c r="AA1049" s="63"/>
      <c r="AB1049" s="63"/>
      <c r="AC1049" s="62">
        <v>0</v>
      </c>
    </row>
    <row r="1050" spans="1:29" ht="30" x14ac:dyDescent="0.25">
      <c r="A1050" s="61" t="s">
        <v>415</v>
      </c>
      <c r="B1050" s="61" t="s">
        <v>416</v>
      </c>
      <c r="C1050" s="62">
        <v>2012</v>
      </c>
      <c r="D1050" s="61" t="s">
        <v>86</v>
      </c>
      <c r="E1050" s="62">
        <v>26</v>
      </c>
      <c r="F1050" s="63"/>
      <c r="G1050" s="63"/>
      <c r="H1050" s="63"/>
      <c r="I1050" s="63"/>
      <c r="J1050" s="63"/>
      <c r="K1050" s="62">
        <v>0</v>
      </c>
      <c r="L1050" s="63"/>
      <c r="M1050" s="63"/>
      <c r="N1050" s="63"/>
      <c r="O1050" s="63"/>
      <c r="P1050" s="63"/>
      <c r="Q1050" s="63"/>
      <c r="R1050" s="63"/>
      <c r="S1050" s="63"/>
      <c r="T1050" s="63"/>
      <c r="U1050" s="63"/>
      <c r="V1050" s="63"/>
      <c r="W1050" s="63"/>
      <c r="X1050" s="63"/>
      <c r="Y1050" s="63"/>
      <c r="Z1050" s="62">
        <v>264.42</v>
      </c>
      <c r="AA1050" s="62">
        <v>41071</v>
      </c>
      <c r="AB1050" s="62">
        <v>131.63999999999999</v>
      </c>
      <c r="AC1050" s="62">
        <v>10.17</v>
      </c>
    </row>
    <row r="1051" spans="1:29" x14ac:dyDescent="0.25">
      <c r="A1051" s="61" t="s">
        <v>552</v>
      </c>
      <c r="B1051" s="61" t="s">
        <v>553</v>
      </c>
      <c r="C1051" s="62">
        <v>2006</v>
      </c>
      <c r="D1051" s="61" t="s">
        <v>78</v>
      </c>
      <c r="E1051" s="62">
        <v>20</v>
      </c>
      <c r="F1051" s="62">
        <v>25493</v>
      </c>
      <c r="G1051" s="62">
        <v>3294</v>
      </c>
      <c r="H1051" s="62">
        <v>13.73</v>
      </c>
      <c r="I1051" s="62">
        <v>1274.6500000000001</v>
      </c>
      <c r="J1051" s="62">
        <v>23708.49</v>
      </c>
      <c r="K1051" s="62">
        <v>2250</v>
      </c>
      <c r="L1051" s="62">
        <v>2418</v>
      </c>
      <c r="M1051" s="62">
        <v>10.08</v>
      </c>
      <c r="N1051" s="63"/>
      <c r="O1051" s="63"/>
      <c r="P1051" s="63"/>
      <c r="Q1051" s="63"/>
      <c r="R1051" s="63"/>
      <c r="S1051" s="63"/>
      <c r="T1051" s="63"/>
      <c r="U1051" s="63"/>
      <c r="V1051" s="63"/>
      <c r="W1051" s="63"/>
      <c r="X1051" s="63"/>
      <c r="Y1051" s="63"/>
      <c r="Z1051" s="62">
        <v>42500</v>
      </c>
      <c r="AA1051" s="62">
        <v>8075</v>
      </c>
      <c r="AB1051" s="62">
        <v>33.65</v>
      </c>
      <c r="AC1051" s="62">
        <v>2125</v>
      </c>
    </row>
    <row r="1052" spans="1:29" x14ac:dyDescent="0.25">
      <c r="A1052" s="61" t="s">
        <v>235</v>
      </c>
      <c r="B1052" s="61" t="s">
        <v>236</v>
      </c>
      <c r="C1052" s="62">
        <v>2017</v>
      </c>
      <c r="D1052" s="61" t="s">
        <v>175</v>
      </c>
      <c r="E1052" s="62">
        <v>8</v>
      </c>
      <c r="F1052" s="63"/>
      <c r="G1052" s="63"/>
      <c r="H1052" s="63"/>
      <c r="I1052" s="63"/>
      <c r="J1052" s="63"/>
      <c r="K1052" s="62">
        <v>0</v>
      </c>
      <c r="L1052" s="63"/>
      <c r="M1052" s="63"/>
      <c r="N1052" s="63"/>
      <c r="O1052" s="63"/>
      <c r="P1052" s="63"/>
      <c r="Q1052" s="63"/>
      <c r="R1052" s="63"/>
      <c r="S1052" s="63"/>
      <c r="T1052" s="63"/>
      <c r="U1052" s="63"/>
      <c r="V1052" s="63"/>
      <c r="W1052" s="63"/>
      <c r="X1052" s="63"/>
      <c r="Y1052" s="63"/>
      <c r="Z1052" s="62">
        <v>0</v>
      </c>
      <c r="AA1052" s="63"/>
      <c r="AB1052" s="63"/>
      <c r="AC1052" s="62">
        <v>0</v>
      </c>
    </row>
    <row r="1053" spans="1:29" ht="30" x14ac:dyDescent="0.25">
      <c r="A1053" s="61" t="s">
        <v>176</v>
      </c>
      <c r="B1053" s="61" t="s">
        <v>177</v>
      </c>
      <c r="C1053" s="62">
        <v>2009</v>
      </c>
      <c r="D1053" s="61" t="s">
        <v>78</v>
      </c>
      <c r="E1053" s="62">
        <v>31</v>
      </c>
      <c r="F1053" s="62">
        <v>73080</v>
      </c>
      <c r="G1053" s="62">
        <v>15644</v>
      </c>
      <c r="H1053" s="62">
        <v>42.05</v>
      </c>
      <c r="I1053" s="62">
        <v>2357.42</v>
      </c>
      <c r="J1053" s="62">
        <v>67964.399999999994</v>
      </c>
      <c r="K1053" s="62">
        <v>0</v>
      </c>
      <c r="L1053" s="62">
        <v>35132</v>
      </c>
      <c r="M1053" s="62">
        <v>94.44</v>
      </c>
      <c r="N1053" s="63"/>
      <c r="O1053" s="63"/>
      <c r="P1053" s="63"/>
      <c r="Q1053" s="63"/>
      <c r="R1053" s="63"/>
      <c r="S1053" s="63"/>
      <c r="T1053" s="63"/>
      <c r="U1053" s="63"/>
      <c r="V1053" s="63"/>
      <c r="W1053" s="63"/>
      <c r="X1053" s="63"/>
      <c r="Y1053" s="63"/>
      <c r="Z1053" s="62">
        <v>0</v>
      </c>
      <c r="AA1053" s="62">
        <v>5484</v>
      </c>
      <c r="AB1053" s="62">
        <v>14.74</v>
      </c>
      <c r="AC1053" s="62">
        <v>0</v>
      </c>
    </row>
    <row r="1054" spans="1:29" x14ac:dyDescent="0.25">
      <c r="A1054" s="61" t="s">
        <v>128</v>
      </c>
      <c r="B1054" s="61" t="s">
        <v>129</v>
      </c>
      <c r="C1054" s="62">
        <v>2008</v>
      </c>
      <c r="D1054" s="61" t="s">
        <v>94</v>
      </c>
      <c r="E1054" s="62">
        <v>24</v>
      </c>
      <c r="F1054" s="62">
        <v>5288</v>
      </c>
      <c r="G1054" s="62">
        <v>1131</v>
      </c>
      <c r="H1054" s="62">
        <v>3.93</v>
      </c>
      <c r="I1054" s="62">
        <v>220.33</v>
      </c>
      <c r="J1054" s="62">
        <v>4917.84</v>
      </c>
      <c r="K1054" s="62">
        <v>0</v>
      </c>
      <c r="L1054" s="63"/>
      <c r="M1054" s="63"/>
      <c r="N1054" s="63"/>
      <c r="O1054" s="63"/>
      <c r="P1054" s="63"/>
      <c r="Q1054" s="63"/>
      <c r="R1054" s="63"/>
      <c r="S1054" s="63"/>
      <c r="T1054" s="63"/>
      <c r="U1054" s="63"/>
      <c r="V1054" s="63"/>
      <c r="W1054" s="63"/>
      <c r="X1054" s="63"/>
      <c r="Y1054" s="63"/>
      <c r="Z1054" s="62">
        <v>1975</v>
      </c>
      <c r="AA1054" s="62">
        <v>6834</v>
      </c>
      <c r="AB1054" s="62">
        <v>23.73</v>
      </c>
      <c r="AC1054" s="62">
        <v>82.29</v>
      </c>
    </row>
    <row r="1055" spans="1:29" x14ac:dyDescent="0.25">
      <c r="A1055" s="61" t="s">
        <v>113</v>
      </c>
      <c r="B1055" s="61" t="s">
        <v>114</v>
      </c>
      <c r="C1055" s="62">
        <v>2005</v>
      </c>
      <c r="D1055" s="61" t="s">
        <v>72</v>
      </c>
      <c r="E1055" s="62">
        <v>200</v>
      </c>
      <c r="F1055" s="63"/>
      <c r="G1055" s="63"/>
      <c r="H1055" s="63"/>
      <c r="I1055" s="63"/>
      <c r="J1055" s="63"/>
      <c r="K1055" s="62">
        <v>0</v>
      </c>
      <c r="L1055" s="63"/>
      <c r="M1055" s="63"/>
      <c r="N1055" s="63"/>
      <c r="O1055" s="63"/>
      <c r="P1055" s="63"/>
      <c r="Q1055" s="63"/>
      <c r="R1055" s="63"/>
      <c r="S1055" s="63"/>
      <c r="T1055" s="63"/>
      <c r="U1055" s="63"/>
      <c r="V1055" s="63"/>
      <c r="W1055" s="63"/>
      <c r="X1055" s="63"/>
      <c r="Y1055" s="63"/>
      <c r="Z1055" s="62">
        <v>488.51</v>
      </c>
      <c r="AA1055" s="62">
        <v>48389</v>
      </c>
      <c r="AB1055" s="62">
        <v>20.16</v>
      </c>
      <c r="AC1055" s="62">
        <v>2.44</v>
      </c>
    </row>
    <row r="1056" spans="1:29" x14ac:dyDescent="0.25">
      <c r="A1056" s="61" t="s">
        <v>253</v>
      </c>
      <c r="B1056" s="61" t="s">
        <v>254</v>
      </c>
      <c r="C1056" s="62">
        <v>2018</v>
      </c>
      <c r="D1056" s="61" t="s">
        <v>89</v>
      </c>
      <c r="E1056" s="62">
        <v>55</v>
      </c>
      <c r="F1056" s="62">
        <v>139828</v>
      </c>
      <c r="G1056" s="62">
        <v>36722</v>
      </c>
      <c r="H1056" s="62">
        <v>55.64</v>
      </c>
      <c r="I1056" s="62">
        <v>2542.33</v>
      </c>
      <c r="J1056" s="62">
        <v>130040.04</v>
      </c>
      <c r="K1056" s="62">
        <v>14847.72</v>
      </c>
      <c r="L1056" s="62">
        <v>17632</v>
      </c>
      <c r="M1056" s="62">
        <v>26.72</v>
      </c>
      <c r="N1056" s="63"/>
      <c r="O1056" s="63"/>
      <c r="P1056" s="63"/>
      <c r="Q1056" s="63"/>
      <c r="R1056" s="63"/>
      <c r="S1056" s="63"/>
      <c r="T1056" s="63"/>
      <c r="U1056" s="63"/>
      <c r="V1056" s="63"/>
      <c r="W1056" s="63"/>
      <c r="X1056" s="63"/>
      <c r="Y1056" s="63"/>
      <c r="Z1056" s="62">
        <v>0</v>
      </c>
      <c r="AA1056" s="63"/>
      <c r="AB1056" s="63"/>
      <c r="AC1056" s="62">
        <v>0</v>
      </c>
    </row>
    <row r="1057" spans="1:29" x14ac:dyDescent="0.25">
      <c r="A1057" s="61" t="s">
        <v>241</v>
      </c>
      <c r="B1057" s="61" t="s">
        <v>242</v>
      </c>
      <c r="C1057" s="62">
        <v>2016</v>
      </c>
      <c r="D1057" s="61" t="s">
        <v>78</v>
      </c>
      <c r="E1057" s="62">
        <v>84</v>
      </c>
      <c r="F1057" s="62">
        <v>655326</v>
      </c>
      <c r="G1057" s="62">
        <v>50450</v>
      </c>
      <c r="H1057" s="62">
        <v>50.05</v>
      </c>
      <c r="I1057" s="62">
        <v>7801.5</v>
      </c>
      <c r="J1057" s="62">
        <v>609453.18000000005</v>
      </c>
      <c r="K1057" s="62">
        <v>0</v>
      </c>
      <c r="L1057" s="63"/>
      <c r="M1057" s="63"/>
      <c r="N1057" s="63"/>
      <c r="O1057" s="63"/>
      <c r="P1057" s="63"/>
      <c r="Q1057" s="63"/>
      <c r="R1057" s="63"/>
      <c r="S1057" s="63"/>
      <c r="T1057" s="63"/>
      <c r="U1057" s="63"/>
      <c r="V1057" s="63"/>
      <c r="W1057" s="63"/>
      <c r="X1057" s="63"/>
      <c r="Y1057" s="63"/>
      <c r="Z1057" s="62">
        <v>142500</v>
      </c>
      <c r="AA1057" s="62">
        <v>14096</v>
      </c>
      <c r="AB1057" s="62">
        <v>13.98</v>
      </c>
      <c r="AC1057" s="62">
        <v>1696.43</v>
      </c>
    </row>
    <row r="1058" spans="1:29" x14ac:dyDescent="0.25">
      <c r="A1058" s="61" t="s">
        <v>417</v>
      </c>
      <c r="B1058" s="61" t="s">
        <v>418</v>
      </c>
      <c r="C1058" s="62">
        <v>2005</v>
      </c>
      <c r="D1058" s="61" t="s">
        <v>94</v>
      </c>
      <c r="E1058" s="62">
        <v>4</v>
      </c>
      <c r="F1058" s="63"/>
      <c r="G1058" s="63"/>
      <c r="H1058" s="63"/>
      <c r="I1058" s="63"/>
      <c r="J1058" s="63"/>
      <c r="K1058" s="62">
        <v>0</v>
      </c>
      <c r="L1058" s="63"/>
      <c r="M1058" s="63"/>
      <c r="N1058" s="63"/>
      <c r="O1058" s="63"/>
      <c r="P1058" s="63"/>
      <c r="Q1058" s="63"/>
      <c r="R1058" s="63"/>
      <c r="S1058" s="63"/>
      <c r="T1058" s="63"/>
      <c r="U1058" s="63"/>
      <c r="V1058" s="63"/>
      <c r="W1058" s="63"/>
      <c r="X1058" s="63"/>
      <c r="Y1058" s="63"/>
      <c r="Z1058" s="62">
        <v>0</v>
      </c>
      <c r="AA1058" s="63"/>
      <c r="AB1058" s="63"/>
      <c r="AC1058" s="62">
        <v>0</v>
      </c>
    </row>
    <row r="1059" spans="1:29" ht="30" x14ac:dyDescent="0.25">
      <c r="A1059" s="61" t="s">
        <v>302</v>
      </c>
      <c r="B1059" s="61" t="s">
        <v>303</v>
      </c>
      <c r="C1059" s="62">
        <v>2006</v>
      </c>
      <c r="D1059" s="61" t="s">
        <v>99</v>
      </c>
      <c r="E1059" s="62">
        <v>40</v>
      </c>
      <c r="F1059" s="62">
        <v>439200</v>
      </c>
      <c r="G1059" s="62">
        <v>42018</v>
      </c>
      <c r="H1059" s="62">
        <v>87.54</v>
      </c>
      <c r="I1059" s="62">
        <v>10980</v>
      </c>
      <c r="J1059" s="62">
        <v>408456</v>
      </c>
      <c r="K1059" s="62">
        <v>0</v>
      </c>
      <c r="L1059" s="63"/>
      <c r="M1059" s="63"/>
      <c r="N1059" s="63"/>
      <c r="O1059" s="63"/>
      <c r="P1059" s="63"/>
      <c r="Q1059" s="63"/>
      <c r="R1059" s="63"/>
      <c r="S1059" s="63"/>
      <c r="T1059" s="63"/>
      <c r="U1059" s="63"/>
      <c r="V1059" s="63"/>
      <c r="W1059" s="63"/>
      <c r="X1059" s="63"/>
      <c r="Y1059" s="63"/>
      <c r="Z1059" s="62">
        <v>0</v>
      </c>
      <c r="AA1059" s="62">
        <v>1457</v>
      </c>
      <c r="AB1059" s="62">
        <v>3.04</v>
      </c>
      <c r="AC1059" s="62">
        <v>0</v>
      </c>
    </row>
    <row r="1060" spans="1:29" ht="30" x14ac:dyDescent="0.25">
      <c r="A1060" s="61" t="s">
        <v>283</v>
      </c>
      <c r="B1060" s="61" t="s">
        <v>284</v>
      </c>
      <c r="C1060" s="62">
        <v>2004</v>
      </c>
      <c r="D1060" s="61" t="s">
        <v>150</v>
      </c>
      <c r="E1060" s="62">
        <v>8</v>
      </c>
      <c r="F1060" s="62">
        <v>0</v>
      </c>
      <c r="G1060" s="62">
        <v>0</v>
      </c>
      <c r="H1060" s="62">
        <v>0</v>
      </c>
      <c r="I1060" s="62">
        <v>0</v>
      </c>
      <c r="J1060" s="62">
        <v>0</v>
      </c>
      <c r="K1060" s="62">
        <v>0</v>
      </c>
      <c r="L1060" s="62">
        <v>0</v>
      </c>
      <c r="M1060" s="62">
        <v>0</v>
      </c>
      <c r="N1060" s="62">
        <v>0</v>
      </c>
      <c r="O1060" s="62">
        <v>0</v>
      </c>
      <c r="P1060" s="63"/>
      <c r="Q1060" s="63"/>
      <c r="R1060" s="63"/>
      <c r="S1060" s="63"/>
      <c r="T1060" s="63"/>
      <c r="U1060" s="63"/>
      <c r="V1060" s="63"/>
      <c r="W1060" s="63"/>
      <c r="X1060" s="63"/>
      <c r="Y1060" s="63"/>
      <c r="Z1060" s="62">
        <v>480000</v>
      </c>
      <c r="AA1060" s="62">
        <v>31424</v>
      </c>
      <c r="AB1060" s="62">
        <v>327.33</v>
      </c>
      <c r="AC1060" s="62">
        <v>60000</v>
      </c>
    </row>
    <row r="1061" spans="1:29" ht="30" x14ac:dyDescent="0.25">
      <c r="A1061" s="61" t="s">
        <v>239</v>
      </c>
      <c r="B1061" s="61" t="s">
        <v>240</v>
      </c>
      <c r="C1061" s="62">
        <v>2016</v>
      </c>
      <c r="D1061" s="61" t="s">
        <v>78</v>
      </c>
      <c r="E1061" s="62">
        <v>40</v>
      </c>
      <c r="F1061" s="62">
        <v>160440</v>
      </c>
      <c r="G1061" s="62">
        <v>21921</v>
      </c>
      <c r="H1061" s="62">
        <v>45.67</v>
      </c>
      <c r="I1061" s="62">
        <v>4011</v>
      </c>
      <c r="J1061" s="62">
        <v>149209.20000000001</v>
      </c>
      <c r="K1061" s="62">
        <v>170.71</v>
      </c>
      <c r="L1061" s="62">
        <v>8525</v>
      </c>
      <c r="M1061" s="62">
        <v>17.760000000000002</v>
      </c>
      <c r="N1061" s="62">
        <v>4.2699999999999996</v>
      </c>
      <c r="O1061" s="62">
        <v>2058.62</v>
      </c>
      <c r="P1061" s="63"/>
      <c r="Q1061" s="63"/>
      <c r="R1061" s="63"/>
      <c r="S1061" s="63"/>
      <c r="T1061" s="63"/>
      <c r="U1061" s="63"/>
      <c r="V1061" s="63"/>
      <c r="W1061" s="63"/>
      <c r="X1061" s="63"/>
      <c r="Y1061" s="63"/>
      <c r="Z1061" s="62">
        <v>1277.99</v>
      </c>
      <c r="AA1061" s="62">
        <v>21031</v>
      </c>
      <c r="AB1061" s="62">
        <v>43.81</v>
      </c>
      <c r="AC1061" s="62">
        <v>31.95</v>
      </c>
    </row>
    <row r="1062" spans="1:29" ht="30" x14ac:dyDescent="0.25">
      <c r="A1062" s="61" t="s">
        <v>148</v>
      </c>
      <c r="B1062" s="61" t="s">
        <v>149</v>
      </c>
      <c r="C1062" s="62">
        <v>2016</v>
      </c>
      <c r="D1062" s="61" t="s">
        <v>75</v>
      </c>
      <c r="E1062" s="62">
        <v>10</v>
      </c>
      <c r="F1062" s="62">
        <v>88946</v>
      </c>
      <c r="G1062" s="62">
        <v>16497</v>
      </c>
      <c r="H1062" s="62">
        <v>137.47999999999999</v>
      </c>
      <c r="I1062" s="62">
        <v>8894.6</v>
      </c>
      <c r="J1062" s="62">
        <v>82719.78</v>
      </c>
      <c r="K1062" s="62">
        <v>6499.4</v>
      </c>
      <c r="L1062" s="62">
        <v>12161</v>
      </c>
      <c r="M1062" s="62">
        <v>101.34</v>
      </c>
      <c r="N1062" s="62">
        <v>649.94000000000005</v>
      </c>
      <c r="O1062" s="62">
        <v>78378.210000000006</v>
      </c>
      <c r="P1062" s="63"/>
      <c r="Q1062" s="63"/>
      <c r="R1062" s="63"/>
      <c r="S1062" s="63"/>
      <c r="T1062" s="63"/>
      <c r="U1062" s="63"/>
      <c r="V1062" s="63"/>
      <c r="W1062" s="63"/>
      <c r="X1062" s="63"/>
      <c r="Y1062" s="63"/>
      <c r="Z1062" s="62">
        <v>16683.310000000001</v>
      </c>
      <c r="AA1062" s="62">
        <v>22463</v>
      </c>
      <c r="AB1062" s="62">
        <v>187.19</v>
      </c>
      <c r="AC1062" s="62">
        <v>1668.33</v>
      </c>
    </row>
    <row r="1063" spans="1:29" x14ac:dyDescent="0.25">
      <c r="A1063" s="61" t="s">
        <v>376</v>
      </c>
      <c r="B1063" s="61" t="s">
        <v>377</v>
      </c>
      <c r="C1063" s="62">
        <v>2004</v>
      </c>
      <c r="D1063" s="61" t="s">
        <v>89</v>
      </c>
      <c r="E1063" s="62">
        <v>96</v>
      </c>
      <c r="F1063" s="62">
        <v>842650</v>
      </c>
      <c r="G1063" s="62">
        <v>80555</v>
      </c>
      <c r="H1063" s="62">
        <v>69.930000000000007</v>
      </c>
      <c r="I1063" s="62">
        <v>8777.6</v>
      </c>
      <c r="J1063" s="62">
        <v>783664.5</v>
      </c>
      <c r="K1063" s="62">
        <v>0</v>
      </c>
      <c r="L1063" s="63"/>
      <c r="M1063" s="63"/>
      <c r="N1063" s="63"/>
      <c r="O1063" s="63"/>
      <c r="P1063" s="63"/>
      <c r="Q1063" s="63"/>
      <c r="R1063" s="63"/>
      <c r="S1063" s="63"/>
      <c r="T1063" s="63"/>
      <c r="U1063" s="63"/>
      <c r="V1063" s="63"/>
      <c r="W1063" s="63"/>
      <c r="X1063" s="63"/>
      <c r="Y1063" s="63"/>
      <c r="Z1063" s="62">
        <v>42800</v>
      </c>
      <c r="AA1063" s="62">
        <v>2160</v>
      </c>
      <c r="AB1063" s="62">
        <v>1.88</v>
      </c>
      <c r="AC1063" s="62">
        <v>445.83</v>
      </c>
    </row>
    <row r="1064" spans="1:29" x14ac:dyDescent="0.25">
      <c r="A1064" s="61" t="s">
        <v>251</v>
      </c>
      <c r="B1064" s="61" t="s">
        <v>252</v>
      </c>
      <c r="C1064" s="62">
        <v>2010</v>
      </c>
      <c r="D1064" s="61" t="s">
        <v>75</v>
      </c>
      <c r="E1064" s="62">
        <v>5</v>
      </c>
      <c r="F1064" s="63"/>
      <c r="G1064" s="63"/>
      <c r="H1064" s="63"/>
      <c r="I1064" s="63"/>
      <c r="J1064" s="63"/>
      <c r="K1064" s="62">
        <v>0</v>
      </c>
      <c r="L1064" s="63"/>
      <c r="M1064" s="63"/>
      <c r="N1064" s="63"/>
      <c r="O1064" s="63"/>
      <c r="P1064" s="63"/>
      <c r="Q1064" s="63"/>
      <c r="R1064" s="63"/>
      <c r="S1064" s="63"/>
      <c r="T1064" s="63"/>
      <c r="U1064" s="63"/>
      <c r="V1064" s="63"/>
      <c r="W1064" s="63"/>
      <c r="X1064" s="63"/>
      <c r="Y1064" s="63"/>
      <c r="Z1064" s="62">
        <v>163</v>
      </c>
      <c r="AA1064" s="62">
        <v>1686</v>
      </c>
      <c r="AB1064" s="62">
        <v>28.1</v>
      </c>
      <c r="AC1064" s="62">
        <v>32.6</v>
      </c>
    </row>
    <row r="1065" spans="1:29" x14ac:dyDescent="0.25">
      <c r="A1065" s="61" t="s">
        <v>265</v>
      </c>
      <c r="B1065" s="61" t="s">
        <v>266</v>
      </c>
      <c r="C1065" s="62">
        <v>2008</v>
      </c>
      <c r="D1065" s="61" t="s">
        <v>86</v>
      </c>
      <c r="E1065" s="62">
        <v>150</v>
      </c>
      <c r="F1065" s="62">
        <v>777663</v>
      </c>
      <c r="G1065" s="62">
        <v>105030</v>
      </c>
      <c r="H1065" s="62">
        <v>58.35</v>
      </c>
      <c r="I1065" s="62">
        <v>5184.42</v>
      </c>
      <c r="J1065" s="62">
        <v>723226.59</v>
      </c>
      <c r="K1065" s="62">
        <v>0</v>
      </c>
      <c r="L1065" s="62">
        <v>0</v>
      </c>
      <c r="M1065" s="62">
        <v>0</v>
      </c>
      <c r="N1065" s="63"/>
      <c r="O1065" s="63"/>
      <c r="P1065" s="63"/>
      <c r="Q1065" s="63"/>
      <c r="R1065" s="63"/>
      <c r="S1065" s="63"/>
      <c r="T1065" s="63"/>
      <c r="U1065" s="63"/>
      <c r="V1065" s="63"/>
      <c r="W1065" s="63"/>
      <c r="X1065" s="63"/>
      <c r="Y1065" s="63"/>
      <c r="Z1065" s="62">
        <v>8269</v>
      </c>
      <c r="AA1065" s="62">
        <v>104007</v>
      </c>
      <c r="AB1065" s="62">
        <v>57.78</v>
      </c>
      <c r="AC1065" s="62">
        <v>55.13</v>
      </c>
    </row>
    <row r="1066" spans="1:29" ht="30" x14ac:dyDescent="0.25">
      <c r="A1066" s="61" t="s">
        <v>293</v>
      </c>
      <c r="B1066" s="61" t="s">
        <v>294</v>
      </c>
      <c r="C1066" s="62">
        <v>2004</v>
      </c>
      <c r="D1066" s="61" t="s">
        <v>150</v>
      </c>
      <c r="E1066" s="62">
        <v>8</v>
      </c>
      <c r="F1066" s="62">
        <v>0</v>
      </c>
      <c r="G1066" s="62">
        <v>0</v>
      </c>
      <c r="H1066" s="62">
        <v>0</v>
      </c>
      <c r="I1066" s="62">
        <v>0</v>
      </c>
      <c r="J1066" s="62">
        <v>0</v>
      </c>
      <c r="K1066" s="62">
        <v>0</v>
      </c>
      <c r="L1066" s="62">
        <v>0</v>
      </c>
      <c r="M1066" s="62">
        <v>0</v>
      </c>
      <c r="N1066" s="63"/>
      <c r="O1066" s="63"/>
      <c r="P1066" s="62">
        <v>0</v>
      </c>
      <c r="Q1066" s="62">
        <v>0</v>
      </c>
      <c r="R1066" s="62">
        <v>0</v>
      </c>
      <c r="S1066" s="62">
        <v>0</v>
      </c>
      <c r="T1066" s="62">
        <v>0</v>
      </c>
      <c r="U1066" s="62">
        <v>0</v>
      </c>
      <c r="V1066" s="62">
        <v>0</v>
      </c>
      <c r="W1066" s="62">
        <v>0</v>
      </c>
      <c r="X1066" s="62">
        <v>0</v>
      </c>
      <c r="Y1066" s="62">
        <v>0</v>
      </c>
      <c r="Z1066" s="62">
        <v>0</v>
      </c>
      <c r="AA1066" s="63"/>
      <c r="AB1066" s="63"/>
      <c r="AC1066" s="62">
        <v>0</v>
      </c>
    </row>
    <row r="1067" spans="1:29" x14ac:dyDescent="0.25">
      <c r="A1067" s="61" t="s">
        <v>426</v>
      </c>
      <c r="B1067" s="61" t="s">
        <v>427</v>
      </c>
      <c r="C1067" s="62">
        <v>2004</v>
      </c>
      <c r="D1067" s="61" t="s">
        <v>150</v>
      </c>
      <c r="E1067" s="62">
        <v>8</v>
      </c>
      <c r="F1067" s="63"/>
      <c r="G1067" s="63"/>
      <c r="H1067" s="63"/>
      <c r="I1067" s="63"/>
      <c r="J1067" s="63"/>
      <c r="K1067" s="62">
        <v>0</v>
      </c>
      <c r="L1067" s="63"/>
      <c r="M1067" s="63"/>
      <c r="N1067" s="63"/>
      <c r="O1067" s="63"/>
      <c r="P1067" s="63"/>
      <c r="Q1067" s="63"/>
      <c r="R1067" s="63"/>
      <c r="S1067" s="63"/>
      <c r="T1067" s="63"/>
      <c r="U1067" s="63"/>
      <c r="V1067" s="63"/>
      <c r="W1067" s="63"/>
      <c r="X1067" s="63"/>
      <c r="Y1067" s="63"/>
      <c r="Z1067" s="62">
        <v>0</v>
      </c>
      <c r="AA1067" s="63"/>
      <c r="AB1067" s="63"/>
      <c r="AC1067" s="62">
        <v>0</v>
      </c>
    </row>
    <row r="1068" spans="1:29" ht="30" x14ac:dyDescent="0.25">
      <c r="A1068" s="61" t="s">
        <v>287</v>
      </c>
      <c r="B1068" s="61" t="s">
        <v>288</v>
      </c>
      <c r="C1068" s="62">
        <v>2004</v>
      </c>
      <c r="D1068" s="61" t="s">
        <v>99</v>
      </c>
      <c r="E1068" s="62">
        <v>64</v>
      </c>
      <c r="F1068" s="63"/>
      <c r="G1068" s="63"/>
      <c r="H1068" s="63"/>
      <c r="I1068" s="63"/>
      <c r="J1068" s="63"/>
      <c r="K1068" s="62">
        <v>0</v>
      </c>
      <c r="L1068" s="63"/>
      <c r="M1068" s="63"/>
      <c r="N1068" s="63"/>
      <c r="O1068" s="63"/>
      <c r="P1068" s="63"/>
      <c r="Q1068" s="63"/>
      <c r="R1068" s="63"/>
      <c r="S1068" s="63"/>
      <c r="T1068" s="63"/>
      <c r="U1068" s="63"/>
      <c r="V1068" s="63"/>
      <c r="W1068" s="63"/>
      <c r="X1068" s="63"/>
      <c r="Y1068" s="63"/>
      <c r="Z1068" s="62">
        <v>0</v>
      </c>
      <c r="AA1068" s="63"/>
      <c r="AB1068" s="63"/>
      <c r="AC1068" s="62">
        <v>0</v>
      </c>
    </row>
    <row r="1069" spans="1:29" x14ac:dyDescent="0.25">
      <c r="A1069" s="61" t="s">
        <v>554</v>
      </c>
      <c r="B1069" s="61" t="s">
        <v>555</v>
      </c>
      <c r="C1069" s="62">
        <v>2008</v>
      </c>
      <c r="D1069" s="61" t="s">
        <v>78</v>
      </c>
      <c r="E1069" s="62">
        <v>40</v>
      </c>
      <c r="F1069" s="62">
        <v>360160</v>
      </c>
      <c r="G1069" s="62">
        <v>51309</v>
      </c>
      <c r="H1069" s="62">
        <v>106.89</v>
      </c>
      <c r="I1069" s="62">
        <v>9004</v>
      </c>
      <c r="J1069" s="62">
        <v>334948.8</v>
      </c>
      <c r="K1069" s="62">
        <v>0</v>
      </c>
      <c r="L1069" s="63"/>
      <c r="M1069" s="63"/>
      <c r="N1069" s="63"/>
      <c r="O1069" s="63"/>
      <c r="P1069" s="63"/>
      <c r="Q1069" s="63"/>
      <c r="R1069" s="63"/>
      <c r="S1069" s="63"/>
      <c r="T1069" s="63"/>
      <c r="U1069" s="63"/>
      <c r="V1069" s="63"/>
      <c r="W1069" s="63"/>
      <c r="X1069" s="63"/>
      <c r="Y1069" s="63"/>
      <c r="Z1069" s="62">
        <v>0</v>
      </c>
      <c r="AA1069" s="62">
        <v>5275</v>
      </c>
      <c r="AB1069" s="62">
        <v>10.99</v>
      </c>
      <c r="AC1069" s="62">
        <v>0</v>
      </c>
    </row>
    <row r="1070" spans="1:29" ht="30" x14ac:dyDescent="0.25">
      <c r="A1070" s="61" t="s">
        <v>115</v>
      </c>
      <c r="B1070" s="61" t="s">
        <v>116</v>
      </c>
      <c r="C1070" s="62">
        <v>2018</v>
      </c>
      <c r="D1070" s="61" t="s">
        <v>135</v>
      </c>
      <c r="E1070" s="62">
        <v>24</v>
      </c>
      <c r="F1070" s="62">
        <v>5290</v>
      </c>
      <c r="G1070" s="62">
        <v>1353</v>
      </c>
      <c r="H1070" s="62">
        <v>4.7</v>
      </c>
      <c r="I1070" s="62">
        <v>220.42</v>
      </c>
      <c r="J1070" s="62">
        <v>4919.7</v>
      </c>
      <c r="K1070" s="62">
        <v>0</v>
      </c>
      <c r="L1070" s="63"/>
      <c r="M1070" s="63"/>
      <c r="N1070" s="63"/>
      <c r="O1070" s="63"/>
      <c r="P1070" s="63"/>
      <c r="Q1070" s="63"/>
      <c r="R1070" s="63"/>
      <c r="S1070" s="63"/>
      <c r="T1070" s="63"/>
      <c r="U1070" s="62">
        <v>318</v>
      </c>
      <c r="V1070" s="62">
        <v>800</v>
      </c>
      <c r="W1070" s="62">
        <v>2.78</v>
      </c>
      <c r="X1070" s="62">
        <v>13</v>
      </c>
      <c r="Y1070" s="62">
        <v>7118.11</v>
      </c>
      <c r="Z1070" s="62">
        <v>108400</v>
      </c>
      <c r="AA1070" s="62">
        <v>17747</v>
      </c>
      <c r="AB1070" s="62">
        <v>61.62</v>
      </c>
      <c r="AC1070" s="62">
        <v>4516.67</v>
      </c>
    </row>
    <row r="1071" spans="1:29" ht="30" x14ac:dyDescent="0.25">
      <c r="A1071" s="61" t="s">
        <v>536</v>
      </c>
      <c r="B1071" s="61" t="s">
        <v>537</v>
      </c>
      <c r="C1071" s="62">
        <v>2017</v>
      </c>
      <c r="D1071" s="61" t="s">
        <v>78</v>
      </c>
      <c r="E1071" s="62">
        <v>14</v>
      </c>
      <c r="F1071" s="62">
        <v>82080</v>
      </c>
      <c r="G1071" s="62">
        <v>14956</v>
      </c>
      <c r="H1071" s="62">
        <v>89.02</v>
      </c>
      <c r="I1071" s="62">
        <v>5862.86</v>
      </c>
      <c r="J1071" s="62">
        <v>76334.399999999994</v>
      </c>
      <c r="K1071" s="62">
        <v>4427.74</v>
      </c>
      <c r="L1071" s="62">
        <v>4972</v>
      </c>
      <c r="M1071" s="62">
        <v>29.6</v>
      </c>
      <c r="N1071" s="62">
        <v>316.27</v>
      </c>
      <c r="O1071" s="62">
        <v>53395.45</v>
      </c>
      <c r="P1071" s="63"/>
      <c r="Q1071" s="63"/>
      <c r="R1071" s="63"/>
      <c r="S1071" s="63"/>
      <c r="T1071" s="63"/>
      <c r="U1071" s="63"/>
      <c r="V1071" s="63"/>
      <c r="W1071" s="63"/>
      <c r="X1071" s="63"/>
      <c r="Y1071" s="63"/>
      <c r="Z1071" s="62">
        <v>226.32</v>
      </c>
      <c r="AA1071" s="62">
        <v>4607</v>
      </c>
      <c r="AB1071" s="62">
        <v>27.42</v>
      </c>
      <c r="AC1071" s="62">
        <v>16.170000000000002</v>
      </c>
    </row>
    <row r="1072" spans="1:29" x14ac:dyDescent="0.25">
      <c r="A1072" s="61" t="s">
        <v>144</v>
      </c>
      <c r="B1072" s="61" t="s">
        <v>145</v>
      </c>
      <c r="C1072" s="62">
        <v>2006</v>
      </c>
      <c r="D1072" s="61" t="s">
        <v>99</v>
      </c>
      <c r="E1072" s="62">
        <v>74</v>
      </c>
      <c r="F1072" s="62">
        <v>560560</v>
      </c>
      <c r="G1072" s="62">
        <v>94290</v>
      </c>
      <c r="H1072" s="62">
        <v>106.18</v>
      </c>
      <c r="I1072" s="62">
        <v>7575.14</v>
      </c>
      <c r="J1072" s="62">
        <v>521320.8</v>
      </c>
      <c r="K1072" s="62">
        <v>0</v>
      </c>
      <c r="L1072" s="62">
        <v>0</v>
      </c>
      <c r="M1072" s="62">
        <v>0</v>
      </c>
      <c r="N1072" s="62">
        <v>0</v>
      </c>
      <c r="O1072" s="62">
        <v>0</v>
      </c>
      <c r="P1072" s="63"/>
      <c r="Q1072" s="63"/>
      <c r="R1072" s="63"/>
      <c r="S1072" s="63"/>
      <c r="T1072" s="63"/>
      <c r="U1072" s="63"/>
      <c r="V1072" s="63"/>
      <c r="W1072" s="63"/>
      <c r="X1072" s="63"/>
      <c r="Y1072" s="63"/>
      <c r="Z1072" s="62">
        <v>1492</v>
      </c>
      <c r="AA1072" s="62">
        <v>12068</v>
      </c>
      <c r="AB1072" s="62">
        <v>13.59</v>
      </c>
      <c r="AC1072" s="62">
        <v>20.16</v>
      </c>
    </row>
    <row r="1073" spans="1:29" ht="30" x14ac:dyDescent="0.25">
      <c r="A1073" s="61" t="s">
        <v>117</v>
      </c>
      <c r="B1073" s="61" t="s">
        <v>118</v>
      </c>
      <c r="C1073" s="62">
        <v>2012</v>
      </c>
      <c r="D1073" s="61" t="s">
        <v>135</v>
      </c>
      <c r="E1073" s="62">
        <v>109</v>
      </c>
      <c r="F1073" s="62">
        <v>139110</v>
      </c>
      <c r="G1073" s="62">
        <v>23808</v>
      </c>
      <c r="H1073" s="62">
        <v>18.2</v>
      </c>
      <c r="I1073" s="62">
        <v>1276.24</v>
      </c>
      <c r="J1073" s="62">
        <v>129372.3</v>
      </c>
      <c r="K1073" s="62">
        <v>73722.600000000006</v>
      </c>
      <c r="L1073" s="62">
        <v>70540</v>
      </c>
      <c r="M1073" s="62">
        <v>53.93</v>
      </c>
      <c r="N1073" s="62">
        <v>676.35</v>
      </c>
      <c r="O1073" s="62">
        <v>889042.94</v>
      </c>
      <c r="P1073" s="63"/>
      <c r="Q1073" s="63"/>
      <c r="R1073" s="63"/>
      <c r="S1073" s="63"/>
      <c r="T1073" s="63"/>
      <c r="U1073" s="63"/>
      <c r="V1073" s="63"/>
      <c r="W1073" s="63"/>
      <c r="X1073" s="63"/>
      <c r="Y1073" s="63"/>
      <c r="Z1073" s="62">
        <v>9614</v>
      </c>
      <c r="AA1073" s="62">
        <v>102096</v>
      </c>
      <c r="AB1073" s="62">
        <v>78.06</v>
      </c>
      <c r="AC1073" s="62">
        <v>88.2</v>
      </c>
    </row>
    <row r="1074" spans="1:29" x14ac:dyDescent="0.25">
      <c r="A1074" s="61" t="s">
        <v>79</v>
      </c>
      <c r="B1074" s="61" t="s">
        <v>80</v>
      </c>
      <c r="C1074" s="62">
        <v>2010</v>
      </c>
      <c r="D1074" s="61" t="s">
        <v>150</v>
      </c>
      <c r="E1074" s="62">
        <v>8</v>
      </c>
      <c r="F1074" s="63"/>
      <c r="G1074" s="63"/>
      <c r="H1074" s="63"/>
      <c r="I1074" s="63"/>
      <c r="J1074" s="63"/>
      <c r="K1074" s="62">
        <v>0</v>
      </c>
      <c r="L1074" s="63"/>
      <c r="M1074" s="63"/>
      <c r="N1074" s="63"/>
      <c r="O1074" s="63"/>
      <c r="P1074" s="63"/>
      <c r="Q1074" s="63"/>
      <c r="R1074" s="63"/>
      <c r="S1074" s="63"/>
      <c r="T1074" s="63"/>
      <c r="U1074" s="63"/>
      <c r="V1074" s="63"/>
      <c r="W1074" s="63"/>
      <c r="X1074" s="63"/>
      <c r="Y1074" s="63"/>
      <c r="Z1074" s="62">
        <v>0</v>
      </c>
      <c r="AA1074" s="63"/>
      <c r="AB1074" s="63"/>
      <c r="AC1074" s="62">
        <v>0</v>
      </c>
    </row>
    <row r="1075" spans="1:29" ht="30" x14ac:dyDescent="0.25">
      <c r="A1075" s="61" t="s">
        <v>231</v>
      </c>
      <c r="B1075" s="61" t="s">
        <v>232</v>
      </c>
      <c r="C1075" s="62">
        <v>2005</v>
      </c>
      <c r="D1075" s="61" t="s">
        <v>75</v>
      </c>
      <c r="E1075" s="62">
        <v>80</v>
      </c>
      <c r="F1075" s="62">
        <v>851840</v>
      </c>
      <c r="G1075" s="62">
        <v>76493</v>
      </c>
      <c r="H1075" s="62">
        <v>79.680000000000007</v>
      </c>
      <c r="I1075" s="62">
        <v>10648</v>
      </c>
      <c r="J1075" s="62">
        <v>792211.2</v>
      </c>
      <c r="K1075" s="62">
        <v>0</v>
      </c>
      <c r="L1075" s="63"/>
      <c r="M1075" s="63"/>
      <c r="N1075" s="63"/>
      <c r="O1075" s="63"/>
      <c r="P1075" s="63"/>
      <c r="Q1075" s="63"/>
      <c r="R1075" s="63"/>
      <c r="S1075" s="63"/>
      <c r="T1075" s="63"/>
      <c r="U1075" s="63"/>
      <c r="V1075" s="63"/>
      <c r="W1075" s="63"/>
      <c r="X1075" s="63"/>
      <c r="Y1075" s="63"/>
      <c r="Z1075" s="62">
        <v>625280</v>
      </c>
      <c r="AA1075" s="62">
        <v>25598</v>
      </c>
      <c r="AB1075" s="62">
        <v>26.66</v>
      </c>
      <c r="AC1075" s="62">
        <v>7816</v>
      </c>
    </row>
    <row r="1076" spans="1:29" x14ac:dyDescent="0.25">
      <c r="A1076" s="61" t="s">
        <v>208</v>
      </c>
      <c r="B1076" s="61" t="s">
        <v>209</v>
      </c>
      <c r="C1076" s="62">
        <v>2018</v>
      </c>
      <c r="D1076" s="61" t="s">
        <v>78</v>
      </c>
      <c r="E1076" s="62">
        <v>63</v>
      </c>
      <c r="F1076" s="62">
        <v>345670</v>
      </c>
      <c r="G1076" s="62">
        <v>58589</v>
      </c>
      <c r="H1076" s="62">
        <v>77.5</v>
      </c>
      <c r="I1076" s="62">
        <v>5486.83</v>
      </c>
      <c r="J1076" s="62">
        <v>321473.09999999998</v>
      </c>
      <c r="K1076" s="62">
        <v>4189.1400000000003</v>
      </c>
      <c r="L1076" s="62">
        <v>4943</v>
      </c>
      <c r="M1076" s="62">
        <v>6.54</v>
      </c>
      <c r="N1076" s="62">
        <v>66.489999999999995</v>
      </c>
      <c r="O1076" s="62">
        <v>50518.06</v>
      </c>
      <c r="P1076" s="63"/>
      <c r="Q1076" s="63"/>
      <c r="R1076" s="63"/>
      <c r="S1076" s="63"/>
      <c r="T1076" s="63"/>
      <c r="U1076" s="63"/>
      <c r="V1076" s="63"/>
      <c r="W1076" s="63"/>
      <c r="X1076" s="63"/>
      <c r="Y1076" s="63"/>
      <c r="Z1076" s="62">
        <v>1409</v>
      </c>
      <c r="AA1076" s="62">
        <v>9785</v>
      </c>
      <c r="AB1076" s="62">
        <v>12.94</v>
      </c>
      <c r="AC1076" s="62">
        <v>22.37</v>
      </c>
    </row>
    <row r="1077" spans="1:29" x14ac:dyDescent="0.25">
      <c r="A1077" s="61" t="s">
        <v>263</v>
      </c>
      <c r="B1077" s="61" t="s">
        <v>264</v>
      </c>
      <c r="C1077" s="62">
        <v>2011</v>
      </c>
      <c r="D1077" s="61" t="s">
        <v>99</v>
      </c>
      <c r="E1077" s="62">
        <v>150</v>
      </c>
      <c r="F1077" s="62">
        <v>1652350</v>
      </c>
      <c r="G1077" s="62">
        <v>175572</v>
      </c>
      <c r="H1077" s="62">
        <v>97.54</v>
      </c>
      <c r="I1077" s="62">
        <v>11015.67</v>
      </c>
      <c r="J1077" s="62">
        <v>1536685.5</v>
      </c>
      <c r="K1077" s="62">
        <v>11499.57</v>
      </c>
      <c r="L1077" s="62">
        <v>18268</v>
      </c>
      <c r="M1077" s="62">
        <v>10.15</v>
      </c>
      <c r="N1077" s="62">
        <v>76.66</v>
      </c>
      <c r="O1077" s="62">
        <v>138676.79999999999</v>
      </c>
      <c r="P1077" s="63"/>
      <c r="Q1077" s="63"/>
      <c r="R1077" s="63"/>
      <c r="S1077" s="63"/>
      <c r="T1077" s="63"/>
      <c r="U1077" s="63"/>
      <c r="V1077" s="63"/>
      <c r="W1077" s="63"/>
      <c r="X1077" s="63"/>
      <c r="Y1077" s="63"/>
      <c r="Z1077" s="62">
        <v>323000</v>
      </c>
      <c r="AA1077" s="62">
        <v>58383</v>
      </c>
      <c r="AB1077" s="62">
        <v>32.44</v>
      </c>
      <c r="AC1077" s="62">
        <v>2153.33</v>
      </c>
    </row>
    <row r="1078" spans="1:29" x14ac:dyDescent="0.25">
      <c r="A1078" s="61" t="s">
        <v>204</v>
      </c>
      <c r="B1078" s="61" t="s">
        <v>205</v>
      </c>
      <c r="C1078" s="62">
        <v>2007</v>
      </c>
      <c r="D1078" s="61" t="s">
        <v>72</v>
      </c>
      <c r="E1078" s="62">
        <v>20</v>
      </c>
      <c r="F1078" s="62">
        <v>17402</v>
      </c>
      <c r="G1078" s="62">
        <v>3152</v>
      </c>
      <c r="H1078" s="62">
        <v>13.13</v>
      </c>
      <c r="I1078" s="62">
        <v>870.1</v>
      </c>
      <c r="J1078" s="62">
        <v>16183.86</v>
      </c>
      <c r="K1078" s="62">
        <v>3998.06</v>
      </c>
      <c r="L1078" s="62">
        <v>6610</v>
      </c>
      <c r="M1078" s="62">
        <v>27.54</v>
      </c>
      <c r="N1078" s="62">
        <v>199.9</v>
      </c>
      <c r="O1078" s="62">
        <v>48213.81</v>
      </c>
      <c r="P1078" s="63"/>
      <c r="Q1078" s="63"/>
      <c r="R1078" s="63"/>
      <c r="S1078" s="63"/>
      <c r="T1078" s="63"/>
      <c r="U1078" s="63"/>
      <c r="V1078" s="63"/>
      <c r="W1078" s="63"/>
      <c r="X1078" s="63"/>
      <c r="Y1078" s="63"/>
      <c r="Z1078" s="62">
        <v>50360</v>
      </c>
      <c r="AA1078" s="62">
        <v>4469</v>
      </c>
      <c r="AB1078" s="62">
        <v>18.62</v>
      </c>
      <c r="AC1078" s="62">
        <v>2518</v>
      </c>
    </row>
    <row r="1079" spans="1:29" ht="30" x14ac:dyDescent="0.25">
      <c r="A1079" s="61" t="s">
        <v>218</v>
      </c>
      <c r="B1079" s="61" t="s">
        <v>219</v>
      </c>
      <c r="C1079" s="62">
        <v>2016</v>
      </c>
      <c r="D1079" s="61" t="s">
        <v>86</v>
      </c>
      <c r="E1079" s="62">
        <v>73</v>
      </c>
      <c r="F1079" s="62">
        <v>14399</v>
      </c>
      <c r="G1079" s="62">
        <v>3085</v>
      </c>
      <c r="H1079" s="62">
        <v>3.52</v>
      </c>
      <c r="I1079" s="62">
        <v>197.25</v>
      </c>
      <c r="J1079" s="62">
        <v>13391.07</v>
      </c>
      <c r="K1079" s="62">
        <v>1231.81</v>
      </c>
      <c r="L1079" s="62">
        <v>1946</v>
      </c>
      <c r="M1079" s="62">
        <v>2.2200000000000002</v>
      </c>
      <c r="N1079" s="62">
        <v>16.87</v>
      </c>
      <c r="O1079" s="62">
        <v>14854.81</v>
      </c>
      <c r="P1079" s="63"/>
      <c r="Q1079" s="63"/>
      <c r="R1079" s="63"/>
      <c r="S1079" s="63"/>
      <c r="T1079" s="63"/>
      <c r="U1079" s="63"/>
      <c r="V1079" s="63"/>
      <c r="W1079" s="63"/>
      <c r="X1079" s="63"/>
      <c r="Y1079" s="63"/>
      <c r="Z1079" s="62">
        <v>3925</v>
      </c>
      <c r="AA1079" s="62">
        <v>78908</v>
      </c>
      <c r="AB1079" s="62">
        <v>90.08</v>
      </c>
      <c r="AC1079" s="62">
        <v>53.77</v>
      </c>
    </row>
    <row r="1080" spans="1:29" ht="30" x14ac:dyDescent="0.25">
      <c r="A1080" s="61" t="s">
        <v>186</v>
      </c>
      <c r="B1080" s="61" t="s">
        <v>187</v>
      </c>
      <c r="C1080" s="62">
        <v>2014</v>
      </c>
      <c r="D1080" s="61" t="s">
        <v>75</v>
      </c>
      <c r="E1080" s="62">
        <v>3</v>
      </c>
      <c r="F1080" s="62">
        <v>86</v>
      </c>
      <c r="G1080" s="62">
        <v>24</v>
      </c>
      <c r="H1080" s="62">
        <v>0.67</v>
      </c>
      <c r="I1080" s="62">
        <v>28.67</v>
      </c>
      <c r="J1080" s="62">
        <v>79.98</v>
      </c>
      <c r="K1080" s="62">
        <v>0</v>
      </c>
      <c r="L1080" s="63"/>
      <c r="M1080" s="63"/>
      <c r="N1080" s="63"/>
      <c r="O1080" s="63"/>
      <c r="P1080" s="63"/>
      <c r="Q1080" s="63"/>
      <c r="R1080" s="63"/>
      <c r="S1080" s="63"/>
      <c r="T1080" s="63"/>
      <c r="U1080" s="63"/>
      <c r="V1080" s="63"/>
      <c r="W1080" s="63"/>
      <c r="X1080" s="63"/>
      <c r="Y1080" s="63"/>
      <c r="Z1080" s="62">
        <v>15200</v>
      </c>
      <c r="AA1080" s="62">
        <v>701</v>
      </c>
      <c r="AB1080" s="62">
        <v>19.47</v>
      </c>
      <c r="AC1080" s="62">
        <v>5066.67</v>
      </c>
    </row>
    <row r="1081" spans="1:29" x14ac:dyDescent="0.25">
      <c r="A1081" s="61" t="s">
        <v>220</v>
      </c>
      <c r="B1081" s="61" t="s">
        <v>221</v>
      </c>
      <c r="C1081" s="62">
        <v>2011</v>
      </c>
      <c r="D1081" s="61" t="s">
        <v>75</v>
      </c>
      <c r="E1081" s="62">
        <v>7</v>
      </c>
      <c r="F1081" s="62">
        <v>2344</v>
      </c>
      <c r="G1081" s="62">
        <v>794</v>
      </c>
      <c r="H1081" s="62">
        <v>9.4499999999999993</v>
      </c>
      <c r="I1081" s="62">
        <v>334.86</v>
      </c>
      <c r="J1081" s="62">
        <v>2179.92</v>
      </c>
      <c r="K1081" s="62">
        <v>1700.29</v>
      </c>
      <c r="L1081" s="62">
        <v>2196</v>
      </c>
      <c r="M1081" s="62">
        <v>26.14</v>
      </c>
      <c r="N1081" s="63"/>
      <c r="O1081" s="63"/>
      <c r="P1081" s="63"/>
      <c r="Q1081" s="63"/>
      <c r="R1081" s="63"/>
      <c r="S1081" s="63"/>
      <c r="T1081" s="63"/>
      <c r="U1081" s="63"/>
      <c r="V1081" s="63"/>
      <c r="W1081" s="63"/>
      <c r="X1081" s="63"/>
      <c r="Y1081" s="63"/>
      <c r="Z1081" s="62">
        <v>0.52</v>
      </c>
      <c r="AA1081" s="62">
        <v>2468</v>
      </c>
      <c r="AB1081" s="62">
        <v>29.38</v>
      </c>
      <c r="AC1081" s="62">
        <v>7.0000000000000007E-2</v>
      </c>
    </row>
    <row r="1082" spans="1:29" ht="30" x14ac:dyDescent="0.25">
      <c r="A1082" s="61" t="s">
        <v>218</v>
      </c>
      <c r="B1082" s="61" t="s">
        <v>219</v>
      </c>
      <c r="C1082" s="62">
        <v>2007</v>
      </c>
      <c r="D1082" s="61" t="s">
        <v>78</v>
      </c>
      <c r="E1082" s="62">
        <v>30</v>
      </c>
      <c r="F1082" s="62">
        <v>71920</v>
      </c>
      <c r="G1082" s="62">
        <v>10070</v>
      </c>
      <c r="H1082" s="62">
        <v>27.97</v>
      </c>
      <c r="I1082" s="62">
        <v>2397.33</v>
      </c>
      <c r="J1082" s="62">
        <v>66885.600000000006</v>
      </c>
      <c r="K1082" s="62">
        <v>15355</v>
      </c>
      <c r="L1082" s="62">
        <v>26689</v>
      </c>
      <c r="M1082" s="62">
        <v>74.14</v>
      </c>
      <c r="N1082" s="62">
        <v>511.83</v>
      </c>
      <c r="O1082" s="62">
        <v>185170.49</v>
      </c>
      <c r="P1082" s="63"/>
      <c r="Q1082" s="63"/>
      <c r="R1082" s="63"/>
      <c r="S1082" s="63"/>
      <c r="T1082" s="63"/>
      <c r="U1082" s="63"/>
      <c r="V1082" s="63"/>
      <c r="W1082" s="63"/>
      <c r="X1082" s="63"/>
      <c r="Y1082" s="63"/>
      <c r="Z1082" s="62">
        <v>85200</v>
      </c>
      <c r="AA1082" s="62">
        <v>8856</v>
      </c>
      <c r="AB1082" s="62">
        <v>24.6</v>
      </c>
      <c r="AC1082" s="62">
        <v>2840</v>
      </c>
    </row>
    <row r="1083" spans="1:29" ht="30" x14ac:dyDescent="0.25">
      <c r="A1083" s="61" t="s">
        <v>142</v>
      </c>
      <c r="B1083" s="61" t="s">
        <v>143</v>
      </c>
      <c r="C1083" s="62">
        <v>2014</v>
      </c>
      <c r="D1083" s="61" t="s">
        <v>89</v>
      </c>
      <c r="E1083" s="62">
        <v>132</v>
      </c>
      <c r="F1083" s="62">
        <v>1505112</v>
      </c>
      <c r="G1083" s="62">
        <v>223981</v>
      </c>
      <c r="H1083" s="62">
        <v>141.4</v>
      </c>
      <c r="I1083" s="62">
        <v>11402.36</v>
      </c>
      <c r="J1083" s="62">
        <v>1399754.16</v>
      </c>
      <c r="K1083" s="62">
        <v>0</v>
      </c>
      <c r="L1083" s="63"/>
      <c r="M1083" s="63"/>
      <c r="N1083" s="63"/>
      <c r="O1083" s="63"/>
      <c r="P1083" s="63"/>
      <c r="Q1083" s="63"/>
      <c r="R1083" s="63"/>
      <c r="S1083" s="63"/>
      <c r="T1083" s="63"/>
      <c r="U1083" s="63"/>
      <c r="V1083" s="63"/>
      <c r="W1083" s="63"/>
      <c r="X1083" s="63"/>
      <c r="Y1083" s="63"/>
      <c r="Z1083" s="62">
        <v>1569865.95</v>
      </c>
      <c r="AA1083" s="62">
        <v>82995</v>
      </c>
      <c r="AB1083" s="62">
        <v>52.4</v>
      </c>
      <c r="AC1083" s="62">
        <v>11892.92</v>
      </c>
    </row>
    <row r="1084" spans="1:29" ht="30" x14ac:dyDescent="0.25">
      <c r="A1084" s="61" t="s">
        <v>309</v>
      </c>
      <c r="B1084" s="61" t="s">
        <v>310</v>
      </c>
      <c r="C1084" s="62">
        <v>2012</v>
      </c>
      <c r="D1084" s="61" t="s">
        <v>89</v>
      </c>
      <c r="E1084" s="62">
        <v>18</v>
      </c>
      <c r="F1084" s="62">
        <v>72680</v>
      </c>
      <c r="G1084" s="62">
        <v>10575</v>
      </c>
      <c r="H1084" s="62">
        <v>48.96</v>
      </c>
      <c r="I1084" s="62">
        <v>4037.78</v>
      </c>
      <c r="J1084" s="62">
        <v>67592.399999999994</v>
      </c>
      <c r="K1084" s="62">
        <v>4114.24</v>
      </c>
      <c r="L1084" s="62">
        <v>6196</v>
      </c>
      <c r="M1084" s="62">
        <v>28.69</v>
      </c>
      <c r="N1084" s="62">
        <v>228.57</v>
      </c>
      <c r="O1084" s="62">
        <v>49614.8</v>
      </c>
      <c r="P1084" s="62">
        <v>0</v>
      </c>
      <c r="Q1084" s="62">
        <v>0</v>
      </c>
      <c r="R1084" s="62">
        <v>0</v>
      </c>
      <c r="S1084" s="62">
        <v>0</v>
      </c>
      <c r="T1084" s="62">
        <v>0</v>
      </c>
      <c r="U1084" s="62">
        <v>0</v>
      </c>
      <c r="V1084" s="62">
        <v>0</v>
      </c>
      <c r="W1084" s="62">
        <v>0</v>
      </c>
      <c r="X1084" s="62">
        <v>0</v>
      </c>
      <c r="Y1084" s="62">
        <v>0</v>
      </c>
      <c r="Z1084" s="62">
        <v>43</v>
      </c>
      <c r="AA1084" s="62">
        <v>809</v>
      </c>
      <c r="AB1084" s="62">
        <v>3.75</v>
      </c>
      <c r="AC1084" s="62">
        <v>2.39</v>
      </c>
    </row>
    <row r="1085" spans="1:29" ht="30" x14ac:dyDescent="0.25">
      <c r="A1085" s="61" t="s">
        <v>309</v>
      </c>
      <c r="B1085" s="61" t="s">
        <v>310</v>
      </c>
      <c r="C1085" s="62">
        <v>2017</v>
      </c>
      <c r="D1085" s="61" t="s">
        <v>78</v>
      </c>
      <c r="E1085" s="62">
        <v>64</v>
      </c>
      <c r="F1085" s="62">
        <v>666962</v>
      </c>
      <c r="G1085" s="62">
        <v>68519</v>
      </c>
      <c r="H1085" s="62">
        <v>89.22</v>
      </c>
      <c r="I1085" s="62">
        <v>10421.280000000001</v>
      </c>
      <c r="J1085" s="62">
        <v>620274.66</v>
      </c>
      <c r="K1085" s="62">
        <v>0</v>
      </c>
      <c r="L1085" s="63"/>
      <c r="M1085" s="63"/>
      <c r="N1085" s="63"/>
      <c r="O1085" s="63"/>
      <c r="P1085" s="63"/>
      <c r="Q1085" s="63"/>
      <c r="R1085" s="63"/>
      <c r="S1085" s="63"/>
      <c r="T1085" s="63"/>
      <c r="U1085" s="63"/>
      <c r="V1085" s="63"/>
      <c r="W1085" s="63"/>
      <c r="X1085" s="63"/>
      <c r="Y1085" s="63"/>
      <c r="Z1085" s="62">
        <v>1784</v>
      </c>
      <c r="AA1085" s="62">
        <v>11637</v>
      </c>
      <c r="AB1085" s="62">
        <v>15.15</v>
      </c>
      <c r="AC1085" s="62">
        <v>27.88</v>
      </c>
    </row>
    <row r="1086" spans="1:29" x14ac:dyDescent="0.25">
      <c r="A1086" s="61" t="s">
        <v>458</v>
      </c>
      <c r="B1086" s="61" t="s">
        <v>459</v>
      </c>
      <c r="C1086" s="62">
        <v>2009</v>
      </c>
      <c r="D1086" s="61" t="s">
        <v>75</v>
      </c>
      <c r="E1086" s="62">
        <v>20</v>
      </c>
      <c r="F1086" s="62">
        <v>10225</v>
      </c>
      <c r="G1086" s="62">
        <v>2130</v>
      </c>
      <c r="H1086" s="62">
        <v>8.8800000000000008</v>
      </c>
      <c r="I1086" s="62">
        <v>511.25</v>
      </c>
      <c r="J1086" s="62">
        <v>9509.25</v>
      </c>
      <c r="K1086" s="62">
        <v>0</v>
      </c>
      <c r="L1086" s="63"/>
      <c r="M1086" s="63"/>
      <c r="N1086" s="63"/>
      <c r="O1086" s="63"/>
      <c r="P1086" s="63"/>
      <c r="Q1086" s="63"/>
      <c r="R1086" s="63"/>
      <c r="S1086" s="63"/>
      <c r="T1086" s="63"/>
      <c r="U1086" s="63"/>
      <c r="V1086" s="63"/>
      <c r="W1086" s="63"/>
      <c r="X1086" s="63"/>
      <c r="Y1086" s="63"/>
      <c r="Z1086" s="62">
        <v>1989.48</v>
      </c>
      <c r="AA1086" s="62">
        <v>8095</v>
      </c>
      <c r="AB1086" s="62">
        <v>33.729999999999997</v>
      </c>
      <c r="AC1086" s="62">
        <v>99.47</v>
      </c>
    </row>
    <row r="1087" spans="1:29" x14ac:dyDescent="0.25">
      <c r="A1087" s="61" t="s">
        <v>548</v>
      </c>
      <c r="B1087" s="61" t="s">
        <v>549</v>
      </c>
      <c r="C1087" s="62">
        <v>2008</v>
      </c>
      <c r="D1087" s="61" t="s">
        <v>78</v>
      </c>
      <c r="E1087" s="62">
        <v>48</v>
      </c>
      <c r="F1087" s="62">
        <v>365520</v>
      </c>
      <c r="G1087" s="62">
        <v>67540</v>
      </c>
      <c r="H1087" s="62">
        <v>117.26</v>
      </c>
      <c r="I1087" s="62">
        <v>7615</v>
      </c>
      <c r="J1087" s="62">
        <v>339933.6</v>
      </c>
      <c r="K1087" s="62">
        <v>0</v>
      </c>
      <c r="L1087" s="63"/>
      <c r="M1087" s="63"/>
      <c r="N1087" s="63"/>
      <c r="O1087" s="63"/>
      <c r="P1087" s="63"/>
      <c r="Q1087" s="63"/>
      <c r="R1087" s="63"/>
      <c r="S1087" s="63"/>
      <c r="T1087" s="63"/>
      <c r="U1087" s="63"/>
      <c r="V1087" s="63"/>
      <c r="W1087" s="63"/>
      <c r="X1087" s="63"/>
      <c r="Y1087" s="63"/>
      <c r="Z1087" s="62">
        <v>147670</v>
      </c>
      <c r="AA1087" s="62">
        <v>8149</v>
      </c>
      <c r="AB1087" s="62">
        <v>14.15</v>
      </c>
      <c r="AC1087" s="62">
        <v>3076.46</v>
      </c>
    </row>
    <row r="1088" spans="1:29" ht="30" x14ac:dyDescent="0.25">
      <c r="A1088" s="61" t="s">
        <v>498</v>
      </c>
      <c r="B1088" s="61" t="s">
        <v>499</v>
      </c>
      <c r="C1088" s="62">
        <v>2012</v>
      </c>
      <c r="D1088" s="61" t="s">
        <v>175</v>
      </c>
      <c r="E1088" s="62">
        <v>8</v>
      </c>
      <c r="F1088" s="63"/>
      <c r="G1088" s="63"/>
      <c r="H1088" s="63"/>
      <c r="I1088" s="63"/>
      <c r="J1088" s="63"/>
      <c r="K1088" s="62">
        <v>0</v>
      </c>
      <c r="L1088" s="63"/>
      <c r="M1088" s="63"/>
      <c r="N1088" s="63"/>
      <c r="O1088" s="63"/>
      <c r="P1088" s="63"/>
      <c r="Q1088" s="63"/>
      <c r="R1088" s="63"/>
      <c r="S1088" s="63"/>
      <c r="T1088" s="63"/>
      <c r="U1088" s="63"/>
      <c r="V1088" s="63"/>
      <c r="W1088" s="63"/>
      <c r="X1088" s="63"/>
      <c r="Y1088" s="63"/>
      <c r="Z1088" s="62">
        <v>28.07</v>
      </c>
      <c r="AA1088" s="62">
        <v>97</v>
      </c>
      <c r="AB1088" s="62">
        <v>1.01</v>
      </c>
      <c r="AC1088" s="62">
        <v>3.51</v>
      </c>
    </row>
    <row r="1089" spans="1:29" x14ac:dyDescent="0.25">
      <c r="A1089" s="61" t="s">
        <v>546</v>
      </c>
      <c r="B1089" s="61" t="s">
        <v>547</v>
      </c>
      <c r="C1089" s="62">
        <v>2018</v>
      </c>
      <c r="D1089" s="61" t="s">
        <v>78</v>
      </c>
      <c r="E1089" s="62">
        <v>40</v>
      </c>
      <c r="F1089" s="62">
        <v>224292</v>
      </c>
      <c r="G1089" s="62">
        <v>47141</v>
      </c>
      <c r="H1089" s="62">
        <v>98.21</v>
      </c>
      <c r="I1089" s="62">
        <v>5607.3</v>
      </c>
      <c r="J1089" s="62">
        <v>208591.56</v>
      </c>
      <c r="K1089" s="62">
        <v>0</v>
      </c>
      <c r="L1089" s="63"/>
      <c r="M1089" s="63"/>
      <c r="N1089" s="63"/>
      <c r="O1089" s="63"/>
      <c r="P1089" s="63"/>
      <c r="Q1089" s="63"/>
      <c r="R1089" s="63"/>
      <c r="S1089" s="63"/>
      <c r="T1089" s="63"/>
      <c r="U1089" s="63"/>
      <c r="V1089" s="63"/>
      <c r="W1089" s="63"/>
      <c r="X1089" s="63"/>
      <c r="Y1089" s="63"/>
      <c r="Z1089" s="62">
        <v>2843.39</v>
      </c>
      <c r="AA1089" s="62">
        <v>5015</v>
      </c>
      <c r="AB1089" s="62">
        <v>10.45</v>
      </c>
      <c r="AC1089" s="62">
        <v>71.08</v>
      </c>
    </row>
    <row r="1090" spans="1:29" ht="30" x14ac:dyDescent="0.25">
      <c r="A1090" s="61" t="s">
        <v>293</v>
      </c>
      <c r="B1090" s="61" t="s">
        <v>294</v>
      </c>
      <c r="C1090" s="62">
        <v>2011</v>
      </c>
      <c r="D1090" s="61" t="s">
        <v>150</v>
      </c>
      <c r="E1090" s="62">
        <v>8</v>
      </c>
      <c r="F1090" s="62">
        <v>0</v>
      </c>
      <c r="G1090" s="62">
        <v>0</v>
      </c>
      <c r="H1090" s="62">
        <v>0</v>
      </c>
      <c r="I1090" s="62">
        <v>0</v>
      </c>
      <c r="J1090" s="62">
        <v>0</v>
      </c>
      <c r="K1090" s="62">
        <v>0</v>
      </c>
      <c r="L1090" s="62">
        <v>0</v>
      </c>
      <c r="M1090" s="62">
        <v>0</v>
      </c>
      <c r="N1090" s="63"/>
      <c r="O1090" s="63"/>
      <c r="P1090" s="62">
        <v>0</v>
      </c>
      <c r="Q1090" s="62">
        <v>0</v>
      </c>
      <c r="R1090" s="62">
        <v>0</v>
      </c>
      <c r="S1090" s="62">
        <v>0</v>
      </c>
      <c r="T1090" s="62">
        <v>0</v>
      </c>
      <c r="U1090" s="62">
        <v>0</v>
      </c>
      <c r="V1090" s="62">
        <v>0</v>
      </c>
      <c r="W1090" s="62">
        <v>0</v>
      </c>
      <c r="X1090" s="62">
        <v>0</v>
      </c>
      <c r="Y1090" s="62">
        <v>0</v>
      </c>
      <c r="Z1090" s="62">
        <v>0</v>
      </c>
      <c r="AA1090" s="63"/>
      <c r="AB1090" s="63"/>
      <c r="AC1090" s="62">
        <v>0</v>
      </c>
    </row>
    <row r="1091" spans="1:29" x14ac:dyDescent="0.25">
      <c r="A1091" s="61" t="s">
        <v>128</v>
      </c>
      <c r="B1091" s="61" t="s">
        <v>129</v>
      </c>
      <c r="C1091" s="62">
        <v>2007</v>
      </c>
      <c r="D1091" s="61" t="s">
        <v>75</v>
      </c>
      <c r="E1091" s="62">
        <v>10</v>
      </c>
      <c r="F1091" s="62">
        <v>509</v>
      </c>
      <c r="G1091" s="62">
        <v>230</v>
      </c>
      <c r="H1091" s="62">
        <v>1.92</v>
      </c>
      <c r="I1091" s="62">
        <v>50.9</v>
      </c>
      <c r="J1091" s="62">
        <v>473.37</v>
      </c>
      <c r="K1091" s="62">
        <v>0</v>
      </c>
      <c r="L1091" s="63"/>
      <c r="M1091" s="63"/>
      <c r="N1091" s="63"/>
      <c r="O1091" s="63"/>
      <c r="P1091" s="63"/>
      <c r="Q1091" s="63"/>
      <c r="R1091" s="63"/>
      <c r="S1091" s="63"/>
      <c r="T1091" s="63"/>
      <c r="U1091" s="63"/>
      <c r="V1091" s="63"/>
      <c r="W1091" s="63"/>
      <c r="X1091" s="63"/>
      <c r="Y1091" s="63"/>
      <c r="Z1091" s="62">
        <v>1969</v>
      </c>
      <c r="AA1091" s="62">
        <v>10100</v>
      </c>
      <c r="AB1091" s="62">
        <v>84.17</v>
      </c>
      <c r="AC1091" s="62">
        <v>196.9</v>
      </c>
    </row>
    <row r="1092" spans="1:29" ht="30" x14ac:dyDescent="0.25">
      <c r="A1092" s="61" t="s">
        <v>239</v>
      </c>
      <c r="B1092" s="61" t="s">
        <v>240</v>
      </c>
      <c r="C1092" s="62">
        <v>2009</v>
      </c>
      <c r="D1092" s="61" t="s">
        <v>78</v>
      </c>
      <c r="E1092" s="62">
        <v>40</v>
      </c>
      <c r="F1092" s="62">
        <v>83330</v>
      </c>
      <c r="G1092" s="62">
        <v>14799</v>
      </c>
      <c r="H1092" s="62">
        <v>30.83</v>
      </c>
      <c r="I1092" s="62">
        <v>2083.25</v>
      </c>
      <c r="J1092" s="62">
        <v>77496.899999999994</v>
      </c>
      <c r="K1092" s="62">
        <v>15190</v>
      </c>
      <c r="L1092" s="62">
        <v>27836</v>
      </c>
      <c r="M1092" s="62">
        <v>57.99</v>
      </c>
      <c r="N1092" s="62">
        <v>379.75</v>
      </c>
      <c r="O1092" s="62">
        <v>183180.77</v>
      </c>
      <c r="P1092" s="63"/>
      <c r="Q1092" s="63"/>
      <c r="R1092" s="63"/>
      <c r="S1092" s="63"/>
      <c r="T1092" s="63"/>
      <c r="U1092" s="63"/>
      <c r="V1092" s="63"/>
      <c r="W1092" s="63"/>
      <c r="X1092" s="63"/>
      <c r="Y1092" s="63"/>
      <c r="Z1092" s="62">
        <v>0</v>
      </c>
      <c r="AA1092" s="62">
        <v>9580</v>
      </c>
      <c r="AB1092" s="62">
        <v>19.96</v>
      </c>
      <c r="AC1092" s="62">
        <v>0</v>
      </c>
    </row>
    <row r="1093" spans="1:29" x14ac:dyDescent="0.25">
      <c r="A1093" s="61" t="s">
        <v>140</v>
      </c>
      <c r="B1093" s="61" t="s">
        <v>141</v>
      </c>
      <c r="C1093" s="62">
        <v>2007</v>
      </c>
      <c r="D1093" s="61" t="s">
        <v>86</v>
      </c>
      <c r="E1093" s="62">
        <v>78</v>
      </c>
      <c r="F1093" s="62">
        <v>141308</v>
      </c>
      <c r="G1093" s="62">
        <v>27449</v>
      </c>
      <c r="H1093" s="62">
        <v>29.33</v>
      </c>
      <c r="I1093" s="62">
        <v>1811.64</v>
      </c>
      <c r="J1093" s="62">
        <v>131416.44</v>
      </c>
      <c r="K1093" s="62">
        <v>131699.76999999999</v>
      </c>
      <c r="L1093" s="62">
        <v>163818</v>
      </c>
      <c r="M1093" s="62">
        <v>175.02</v>
      </c>
      <c r="N1093" s="62">
        <v>1688.46</v>
      </c>
      <c r="O1093" s="62">
        <v>1588207.05</v>
      </c>
      <c r="P1093" s="63"/>
      <c r="Q1093" s="63"/>
      <c r="R1093" s="63"/>
      <c r="S1093" s="63"/>
      <c r="T1093" s="63"/>
      <c r="U1093" s="63"/>
      <c r="V1093" s="63"/>
      <c r="W1093" s="63"/>
      <c r="X1093" s="63"/>
      <c r="Y1093" s="63"/>
      <c r="Z1093" s="62">
        <v>999039</v>
      </c>
      <c r="AA1093" s="62">
        <v>54867</v>
      </c>
      <c r="AB1093" s="62">
        <v>58.62</v>
      </c>
      <c r="AC1093" s="62">
        <v>12808.19</v>
      </c>
    </row>
    <row r="1094" spans="1:29" x14ac:dyDescent="0.25">
      <c r="A1094" s="61" t="s">
        <v>79</v>
      </c>
      <c r="B1094" s="61" t="s">
        <v>80</v>
      </c>
      <c r="C1094" s="62">
        <v>2017</v>
      </c>
      <c r="D1094" s="61" t="s">
        <v>150</v>
      </c>
      <c r="E1094" s="62">
        <v>8</v>
      </c>
      <c r="F1094" s="63"/>
      <c r="G1094" s="63"/>
      <c r="H1094" s="63"/>
      <c r="I1094" s="63"/>
      <c r="J1094" s="63"/>
      <c r="K1094" s="62">
        <v>0</v>
      </c>
      <c r="L1094" s="63"/>
      <c r="M1094" s="63"/>
      <c r="N1094" s="63"/>
      <c r="O1094" s="63"/>
      <c r="P1094" s="63"/>
      <c r="Q1094" s="63"/>
      <c r="R1094" s="63"/>
      <c r="S1094" s="63"/>
      <c r="T1094" s="63"/>
      <c r="U1094" s="63"/>
      <c r="V1094" s="63"/>
      <c r="W1094" s="63"/>
      <c r="X1094" s="63"/>
      <c r="Y1094" s="63"/>
      <c r="Z1094" s="62">
        <v>0</v>
      </c>
      <c r="AA1094" s="63"/>
      <c r="AB1094" s="63"/>
      <c r="AC1094" s="62">
        <v>0</v>
      </c>
    </row>
    <row r="1095" spans="1:29" ht="30" x14ac:dyDescent="0.25">
      <c r="A1095" s="61" t="s">
        <v>283</v>
      </c>
      <c r="B1095" s="61" t="s">
        <v>284</v>
      </c>
      <c r="C1095" s="62">
        <v>2005</v>
      </c>
      <c r="D1095" s="61" t="s">
        <v>301</v>
      </c>
      <c r="E1095" s="62">
        <v>53</v>
      </c>
      <c r="F1095" s="62">
        <v>7000</v>
      </c>
      <c r="G1095" s="62">
        <v>1600</v>
      </c>
      <c r="H1095" s="62">
        <v>2.52</v>
      </c>
      <c r="I1095" s="62">
        <v>132.08000000000001</v>
      </c>
      <c r="J1095" s="62">
        <v>6510</v>
      </c>
      <c r="K1095" s="62">
        <v>3927.26</v>
      </c>
      <c r="L1095" s="62">
        <v>4921</v>
      </c>
      <c r="M1095" s="62">
        <v>7.74</v>
      </c>
      <c r="N1095" s="62">
        <v>74.099999999999994</v>
      </c>
      <c r="O1095" s="62">
        <v>47359.95</v>
      </c>
      <c r="P1095" s="63"/>
      <c r="Q1095" s="63"/>
      <c r="R1095" s="63"/>
      <c r="S1095" s="63"/>
      <c r="T1095" s="63"/>
      <c r="U1095" s="63"/>
      <c r="V1095" s="63"/>
      <c r="W1095" s="63"/>
      <c r="X1095" s="63"/>
      <c r="Y1095" s="63"/>
      <c r="Z1095" s="62">
        <v>605400</v>
      </c>
      <c r="AA1095" s="62">
        <v>44370</v>
      </c>
      <c r="AB1095" s="62">
        <v>69.760000000000005</v>
      </c>
      <c r="AC1095" s="62">
        <v>11422.64</v>
      </c>
    </row>
    <row r="1096" spans="1:29" ht="30" x14ac:dyDescent="0.25">
      <c r="A1096" s="61" t="s">
        <v>536</v>
      </c>
      <c r="B1096" s="61" t="s">
        <v>537</v>
      </c>
      <c r="C1096" s="62">
        <v>2010</v>
      </c>
      <c r="D1096" s="61" t="s">
        <v>78</v>
      </c>
      <c r="E1096" s="62">
        <v>14</v>
      </c>
      <c r="F1096" s="62">
        <v>58080</v>
      </c>
      <c r="G1096" s="62">
        <v>10510</v>
      </c>
      <c r="H1096" s="62">
        <v>62.56</v>
      </c>
      <c r="I1096" s="62">
        <v>4148.57</v>
      </c>
      <c r="J1096" s="62">
        <v>54014.400000000001</v>
      </c>
      <c r="K1096" s="62">
        <v>0</v>
      </c>
      <c r="L1096" s="63"/>
      <c r="M1096" s="63"/>
      <c r="N1096" s="63"/>
      <c r="O1096" s="63"/>
      <c r="P1096" s="63"/>
      <c r="Q1096" s="63"/>
      <c r="R1096" s="63"/>
      <c r="S1096" s="63"/>
      <c r="T1096" s="63"/>
      <c r="U1096" s="62">
        <v>1601</v>
      </c>
      <c r="V1096" s="62">
        <v>3620</v>
      </c>
      <c r="W1096" s="62">
        <v>21.55</v>
      </c>
      <c r="X1096" s="62">
        <v>114</v>
      </c>
      <c r="Y1096" s="62">
        <v>35836.78</v>
      </c>
      <c r="Z1096" s="62">
        <v>170164.14</v>
      </c>
      <c r="AA1096" s="62">
        <v>5401</v>
      </c>
      <c r="AB1096" s="62">
        <v>32.15</v>
      </c>
      <c r="AC1096" s="62">
        <v>12154.58</v>
      </c>
    </row>
    <row r="1097" spans="1:29" x14ac:dyDescent="0.25">
      <c r="A1097" s="61" t="s">
        <v>178</v>
      </c>
      <c r="B1097" s="61" t="s">
        <v>179</v>
      </c>
      <c r="C1097" s="62">
        <v>2011</v>
      </c>
      <c r="D1097" s="61" t="s">
        <v>99</v>
      </c>
      <c r="E1097" s="62">
        <v>44</v>
      </c>
      <c r="F1097" s="62">
        <v>113993</v>
      </c>
      <c r="G1097" s="62">
        <v>17158</v>
      </c>
      <c r="H1097" s="62">
        <v>32.5</v>
      </c>
      <c r="I1097" s="62">
        <v>2590.75</v>
      </c>
      <c r="J1097" s="62">
        <v>106013.49</v>
      </c>
      <c r="K1097" s="62">
        <v>7754.61</v>
      </c>
      <c r="L1097" s="62">
        <v>32555</v>
      </c>
      <c r="M1097" s="62">
        <v>61.66</v>
      </c>
      <c r="N1097" s="63"/>
      <c r="O1097" s="63"/>
      <c r="P1097" s="63"/>
      <c r="Q1097" s="63"/>
      <c r="R1097" s="63"/>
      <c r="S1097" s="63"/>
      <c r="T1097" s="63"/>
      <c r="U1097" s="63"/>
      <c r="V1097" s="63"/>
      <c r="W1097" s="63"/>
      <c r="X1097" s="63"/>
      <c r="Y1097" s="63"/>
      <c r="Z1097" s="62">
        <v>0.18</v>
      </c>
      <c r="AA1097" s="62">
        <v>858</v>
      </c>
      <c r="AB1097" s="62">
        <v>1.63</v>
      </c>
      <c r="AC1097" s="62">
        <v>0</v>
      </c>
    </row>
    <row r="1098" spans="1:29" x14ac:dyDescent="0.25">
      <c r="A1098" s="61" t="s">
        <v>413</v>
      </c>
      <c r="B1098" s="61" t="s">
        <v>414</v>
      </c>
      <c r="C1098" s="62">
        <v>2009</v>
      </c>
      <c r="D1098" s="61" t="s">
        <v>89</v>
      </c>
      <c r="E1098" s="62">
        <v>52</v>
      </c>
      <c r="F1098" s="62">
        <v>200231</v>
      </c>
      <c r="G1098" s="62">
        <v>26144</v>
      </c>
      <c r="H1098" s="62">
        <v>41.9</v>
      </c>
      <c r="I1098" s="62">
        <v>3850.6</v>
      </c>
      <c r="J1098" s="62">
        <v>186214.83</v>
      </c>
      <c r="K1098" s="62">
        <v>16444</v>
      </c>
      <c r="L1098" s="62">
        <v>22227</v>
      </c>
      <c r="M1098" s="62">
        <v>35.619999999999997</v>
      </c>
      <c r="N1098" s="62">
        <v>316.23</v>
      </c>
      <c r="O1098" s="62">
        <v>198303.13</v>
      </c>
      <c r="P1098" s="63"/>
      <c r="Q1098" s="63"/>
      <c r="R1098" s="63"/>
      <c r="S1098" s="63"/>
      <c r="T1098" s="63"/>
      <c r="U1098" s="63"/>
      <c r="V1098" s="63"/>
      <c r="W1098" s="63"/>
      <c r="X1098" s="63"/>
      <c r="Y1098" s="63"/>
      <c r="Z1098" s="62">
        <v>224526</v>
      </c>
      <c r="AA1098" s="62">
        <v>22028</v>
      </c>
      <c r="AB1098" s="62">
        <v>35.299999999999997</v>
      </c>
      <c r="AC1098" s="62">
        <v>4317.8100000000004</v>
      </c>
    </row>
    <row r="1099" spans="1:29" x14ac:dyDescent="0.25">
      <c r="A1099" s="61" t="s">
        <v>263</v>
      </c>
      <c r="B1099" s="61" t="s">
        <v>264</v>
      </c>
      <c r="C1099" s="62">
        <v>2018</v>
      </c>
      <c r="D1099" s="61" t="s">
        <v>99</v>
      </c>
      <c r="E1099" s="62">
        <v>150</v>
      </c>
      <c r="F1099" s="62">
        <v>328129</v>
      </c>
      <c r="G1099" s="62">
        <v>47620</v>
      </c>
      <c r="H1099" s="62">
        <v>26.46</v>
      </c>
      <c r="I1099" s="62">
        <v>2187.5300000000002</v>
      </c>
      <c r="J1099" s="62">
        <v>305159.96999999997</v>
      </c>
      <c r="K1099" s="62">
        <v>1451.99</v>
      </c>
      <c r="L1099" s="62">
        <v>2045</v>
      </c>
      <c r="M1099" s="62">
        <v>1.1399999999999999</v>
      </c>
      <c r="N1099" s="62">
        <v>9.68</v>
      </c>
      <c r="O1099" s="62">
        <v>17509.96</v>
      </c>
      <c r="P1099" s="63"/>
      <c r="Q1099" s="63"/>
      <c r="R1099" s="63"/>
      <c r="S1099" s="63"/>
      <c r="T1099" s="63"/>
      <c r="U1099" s="63"/>
      <c r="V1099" s="63"/>
      <c r="W1099" s="63"/>
      <c r="X1099" s="63"/>
      <c r="Y1099" s="63"/>
      <c r="Z1099" s="62">
        <v>101037</v>
      </c>
      <c r="AA1099" s="62">
        <v>26027</v>
      </c>
      <c r="AB1099" s="62">
        <v>14.46</v>
      </c>
      <c r="AC1099" s="62">
        <v>673.58</v>
      </c>
    </row>
    <row r="1100" spans="1:29" x14ac:dyDescent="0.25">
      <c r="A1100" s="61" t="s">
        <v>204</v>
      </c>
      <c r="B1100" s="61" t="s">
        <v>205</v>
      </c>
      <c r="C1100" s="62">
        <v>2014</v>
      </c>
      <c r="D1100" s="61" t="s">
        <v>72</v>
      </c>
      <c r="E1100" s="62">
        <v>20</v>
      </c>
      <c r="F1100" s="62">
        <v>16935</v>
      </c>
      <c r="G1100" s="62">
        <v>3387</v>
      </c>
      <c r="H1100" s="62">
        <v>14.11</v>
      </c>
      <c r="I1100" s="62">
        <v>846.75</v>
      </c>
      <c r="J1100" s="62">
        <v>15749.55</v>
      </c>
      <c r="K1100" s="62">
        <v>4031.04</v>
      </c>
      <c r="L1100" s="62">
        <v>5471</v>
      </c>
      <c r="M1100" s="62">
        <v>22.8</v>
      </c>
      <c r="N1100" s="62">
        <v>201.55</v>
      </c>
      <c r="O1100" s="62">
        <v>48611.49</v>
      </c>
      <c r="P1100" s="63"/>
      <c r="Q1100" s="63"/>
      <c r="R1100" s="63"/>
      <c r="S1100" s="63"/>
      <c r="T1100" s="63"/>
      <c r="U1100" s="63"/>
      <c r="V1100" s="63"/>
      <c r="W1100" s="63"/>
      <c r="X1100" s="63"/>
      <c r="Y1100" s="63"/>
      <c r="Z1100" s="62">
        <v>56860</v>
      </c>
      <c r="AA1100" s="62">
        <v>5367</v>
      </c>
      <c r="AB1100" s="62">
        <v>22.36</v>
      </c>
      <c r="AC1100" s="62">
        <v>2843</v>
      </c>
    </row>
    <row r="1101" spans="1:29" ht="30" x14ac:dyDescent="0.25">
      <c r="A1101" s="61" t="s">
        <v>227</v>
      </c>
      <c r="B1101" s="61" t="s">
        <v>228</v>
      </c>
      <c r="C1101" s="62">
        <v>2013</v>
      </c>
      <c r="D1101" s="61" t="s">
        <v>99</v>
      </c>
      <c r="E1101" s="62">
        <v>56</v>
      </c>
      <c r="F1101" s="62">
        <v>444010</v>
      </c>
      <c r="G1101" s="62">
        <v>55993</v>
      </c>
      <c r="H1101" s="62">
        <v>83.32</v>
      </c>
      <c r="I1101" s="62">
        <v>7928.75</v>
      </c>
      <c r="J1101" s="62">
        <v>412929.3</v>
      </c>
      <c r="K1101" s="62">
        <v>0</v>
      </c>
      <c r="L1101" s="63"/>
      <c r="M1101" s="63"/>
      <c r="N1101" s="63"/>
      <c r="O1101" s="63"/>
      <c r="P1101" s="63"/>
      <c r="Q1101" s="63"/>
      <c r="R1101" s="63"/>
      <c r="S1101" s="63"/>
      <c r="T1101" s="63"/>
      <c r="U1101" s="63"/>
      <c r="V1101" s="63"/>
      <c r="W1101" s="63"/>
      <c r="X1101" s="63"/>
      <c r="Y1101" s="63"/>
      <c r="Z1101" s="62">
        <v>39448</v>
      </c>
      <c r="AA1101" s="62">
        <v>14731</v>
      </c>
      <c r="AB1101" s="62">
        <v>21.92</v>
      </c>
      <c r="AC1101" s="62">
        <v>704.43</v>
      </c>
    </row>
    <row r="1102" spans="1:29" x14ac:dyDescent="0.25">
      <c r="A1102" s="61" t="s">
        <v>299</v>
      </c>
      <c r="B1102" s="61" t="s">
        <v>300</v>
      </c>
      <c r="C1102" s="62">
        <v>2005</v>
      </c>
      <c r="D1102" s="61" t="s">
        <v>78</v>
      </c>
      <c r="E1102" s="62">
        <v>48</v>
      </c>
      <c r="F1102" s="62">
        <v>534000</v>
      </c>
      <c r="G1102" s="62">
        <v>55240</v>
      </c>
      <c r="H1102" s="62">
        <v>95.9</v>
      </c>
      <c r="I1102" s="62">
        <v>11125</v>
      </c>
      <c r="J1102" s="62">
        <v>496620</v>
      </c>
      <c r="K1102" s="62">
        <v>0</v>
      </c>
      <c r="L1102" s="63"/>
      <c r="M1102" s="63"/>
      <c r="N1102" s="63"/>
      <c r="O1102" s="63"/>
      <c r="P1102" s="63"/>
      <c r="Q1102" s="63"/>
      <c r="R1102" s="63"/>
      <c r="S1102" s="63"/>
      <c r="T1102" s="63"/>
      <c r="U1102" s="63"/>
      <c r="V1102" s="63"/>
      <c r="W1102" s="63"/>
      <c r="X1102" s="63"/>
      <c r="Y1102" s="63"/>
      <c r="Z1102" s="62">
        <v>0</v>
      </c>
      <c r="AA1102" s="62">
        <v>10920</v>
      </c>
      <c r="AB1102" s="62">
        <v>18.96</v>
      </c>
      <c r="AC1102" s="62">
        <v>0</v>
      </c>
    </row>
    <row r="1103" spans="1:29" x14ac:dyDescent="0.25">
      <c r="A1103" s="61" t="s">
        <v>263</v>
      </c>
      <c r="B1103" s="61" t="s">
        <v>264</v>
      </c>
      <c r="C1103" s="62">
        <v>2009</v>
      </c>
      <c r="D1103" s="61" t="s">
        <v>83</v>
      </c>
      <c r="E1103" s="62">
        <v>8</v>
      </c>
      <c r="F1103" s="62">
        <v>5565</v>
      </c>
      <c r="G1103" s="62">
        <v>998</v>
      </c>
      <c r="H1103" s="62">
        <v>10.4</v>
      </c>
      <c r="I1103" s="62">
        <v>695.63</v>
      </c>
      <c r="J1103" s="62">
        <v>5175.45</v>
      </c>
      <c r="K1103" s="62">
        <v>37.83</v>
      </c>
      <c r="L1103" s="62">
        <v>115</v>
      </c>
      <c r="M1103" s="62">
        <v>1.2</v>
      </c>
      <c r="N1103" s="62">
        <v>4.7300000000000004</v>
      </c>
      <c r="O1103" s="62">
        <v>456.17</v>
      </c>
      <c r="P1103" s="63"/>
      <c r="Q1103" s="63"/>
      <c r="R1103" s="63"/>
      <c r="S1103" s="63"/>
      <c r="T1103" s="63"/>
      <c r="U1103" s="62">
        <v>500</v>
      </c>
      <c r="V1103" s="62">
        <v>1080</v>
      </c>
      <c r="W1103" s="62">
        <v>11.25</v>
      </c>
      <c r="X1103" s="62">
        <v>62</v>
      </c>
      <c r="Y1103" s="62">
        <v>11192</v>
      </c>
      <c r="Z1103" s="62">
        <v>45815</v>
      </c>
      <c r="AA1103" s="62">
        <v>7682</v>
      </c>
      <c r="AB1103" s="62">
        <v>80.02</v>
      </c>
      <c r="AC1103" s="62">
        <v>5726.88</v>
      </c>
    </row>
    <row r="1104" spans="1:29" x14ac:dyDescent="0.25">
      <c r="A1104" s="61" t="s">
        <v>220</v>
      </c>
      <c r="B1104" s="61" t="s">
        <v>221</v>
      </c>
      <c r="C1104" s="62">
        <v>2004</v>
      </c>
      <c r="D1104" s="61" t="s">
        <v>75</v>
      </c>
      <c r="E1104" s="62">
        <v>7</v>
      </c>
      <c r="F1104" s="62">
        <v>407</v>
      </c>
      <c r="G1104" s="62">
        <v>82</v>
      </c>
      <c r="H1104" s="62">
        <v>0.98</v>
      </c>
      <c r="I1104" s="62">
        <v>58.14</v>
      </c>
      <c r="J1104" s="62">
        <v>378.51</v>
      </c>
      <c r="K1104" s="62">
        <v>2398.64</v>
      </c>
      <c r="L1104" s="62">
        <v>2886</v>
      </c>
      <c r="M1104" s="62">
        <v>34.36</v>
      </c>
      <c r="N1104" s="62">
        <v>342.66</v>
      </c>
      <c r="O1104" s="62">
        <v>28925.94</v>
      </c>
      <c r="P1104" s="63"/>
      <c r="Q1104" s="63"/>
      <c r="R1104" s="63"/>
      <c r="S1104" s="63"/>
      <c r="T1104" s="63"/>
      <c r="U1104" s="62">
        <v>976</v>
      </c>
      <c r="V1104" s="62">
        <v>1629</v>
      </c>
      <c r="W1104" s="62">
        <v>19.39</v>
      </c>
      <c r="X1104" s="62">
        <v>139</v>
      </c>
      <c r="Y1104" s="62">
        <v>21846.78</v>
      </c>
      <c r="Z1104" s="62">
        <v>0.45</v>
      </c>
      <c r="AA1104" s="62">
        <v>1610</v>
      </c>
      <c r="AB1104" s="62">
        <v>19.170000000000002</v>
      </c>
      <c r="AC1104" s="62">
        <v>0.06</v>
      </c>
    </row>
    <row r="1105" spans="1:29" x14ac:dyDescent="0.25">
      <c r="A1105" s="61" t="s">
        <v>196</v>
      </c>
      <c r="B1105" s="61" t="s">
        <v>197</v>
      </c>
      <c r="C1105" s="62">
        <v>2015</v>
      </c>
      <c r="D1105" s="61" t="s">
        <v>94</v>
      </c>
      <c r="E1105" s="62">
        <v>8</v>
      </c>
      <c r="F1105" s="62">
        <v>33840</v>
      </c>
      <c r="G1105" s="62">
        <v>5546</v>
      </c>
      <c r="H1105" s="62">
        <v>57.77</v>
      </c>
      <c r="I1105" s="62">
        <v>4230</v>
      </c>
      <c r="J1105" s="62">
        <v>31471.200000000001</v>
      </c>
      <c r="K1105" s="62">
        <v>430.65</v>
      </c>
      <c r="L1105" s="62">
        <v>633</v>
      </c>
      <c r="M1105" s="62">
        <v>6.59</v>
      </c>
      <c r="N1105" s="62">
        <v>53.83</v>
      </c>
      <c r="O1105" s="62">
        <v>5193.34</v>
      </c>
      <c r="P1105" s="63"/>
      <c r="Q1105" s="63"/>
      <c r="R1105" s="63"/>
      <c r="S1105" s="63"/>
      <c r="T1105" s="63"/>
      <c r="U1105" s="63"/>
      <c r="V1105" s="63"/>
      <c r="W1105" s="63"/>
      <c r="X1105" s="63"/>
      <c r="Y1105" s="63"/>
      <c r="Z1105" s="62">
        <v>83846</v>
      </c>
      <c r="AA1105" s="62">
        <v>12320</v>
      </c>
      <c r="AB1105" s="62">
        <v>128.33000000000001</v>
      </c>
      <c r="AC1105" s="62">
        <v>10480.75</v>
      </c>
    </row>
    <row r="1106" spans="1:29" ht="45" x14ac:dyDescent="0.25">
      <c r="A1106" s="61" t="s">
        <v>214</v>
      </c>
      <c r="B1106" s="61" t="s">
        <v>215</v>
      </c>
      <c r="C1106" s="62">
        <v>2004</v>
      </c>
      <c r="D1106" s="61" t="s">
        <v>99</v>
      </c>
      <c r="E1106" s="62">
        <v>74</v>
      </c>
      <c r="F1106" s="62">
        <v>763700</v>
      </c>
      <c r="G1106" s="62">
        <v>73953</v>
      </c>
      <c r="H1106" s="62">
        <v>83.28</v>
      </c>
      <c r="I1106" s="62">
        <v>10320.27</v>
      </c>
      <c r="J1106" s="62">
        <v>710241</v>
      </c>
      <c r="K1106" s="62">
        <v>0</v>
      </c>
      <c r="L1106" s="63"/>
      <c r="M1106" s="63"/>
      <c r="N1106" s="63"/>
      <c r="O1106" s="63"/>
      <c r="P1106" s="63"/>
      <c r="Q1106" s="63"/>
      <c r="R1106" s="63"/>
      <c r="S1106" s="63"/>
      <c r="T1106" s="63"/>
      <c r="U1106" s="63"/>
      <c r="V1106" s="63"/>
      <c r="W1106" s="63"/>
      <c r="X1106" s="63"/>
      <c r="Y1106" s="63"/>
      <c r="Z1106" s="62">
        <v>1715.31</v>
      </c>
      <c r="AA1106" s="62">
        <v>10632</v>
      </c>
      <c r="AB1106" s="62">
        <v>11.97</v>
      </c>
      <c r="AC1106" s="62">
        <v>23.18</v>
      </c>
    </row>
    <row r="1107" spans="1:29" ht="30" x14ac:dyDescent="0.25">
      <c r="A1107" s="61" t="s">
        <v>269</v>
      </c>
      <c r="B1107" s="61" t="s">
        <v>270</v>
      </c>
      <c r="C1107" s="62">
        <v>2015</v>
      </c>
      <c r="D1107" s="61" t="s">
        <v>150</v>
      </c>
      <c r="E1107" s="62">
        <v>22</v>
      </c>
      <c r="F1107" s="63"/>
      <c r="G1107" s="63"/>
      <c r="H1107" s="63"/>
      <c r="I1107" s="63"/>
      <c r="J1107" s="63"/>
      <c r="K1107" s="62">
        <v>0</v>
      </c>
      <c r="L1107" s="63"/>
      <c r="M1107" s="63"/>
      <c r="N1107" s="63"/>
      <c r="O1107" s="63"/>
      <c r="P1107" s="63"/>
      <c r="Q1107" s="63"/>
      <c r="R1107" s="63"/>
      <c r="S1107" s="63"/>
      <c r="T1107" s="63"/>
      <c r="U1107" s="63"/>
      <c r="V1107" s="63"/>
      <c r="W1107" s="63"/>
      <c r="X1107" s="63"/>
      <c r="Y1107" s="63"/>
      <c r="Z1107" s="62">
        <v>0</v>
      </c>
      <c r="AA1107" s="63"/>
      <c r="AB1107" s="63"/>
      <c r="AC1107" s="62">
        <v>0</v>
      </c>
    </row>
    <row r="1108" spans="1:29" x14ac:dyDescent="0.25">
      <c r="A1108" s="61" t="s">
        <v>130</v>
      </c>
      <c r="B1108" s="61" t="s">
        <v>131</v>
      </c>
      <c r="C1108" s="62">
        <v>2009</v>
      </c>
      <c r="D1108" s="61" t="s">
        <v>298</v>
      </c>
      <c r="E1108" s="62">
        <v>4</v>
      </c>
      <c r="F1108" s="62">
        <v>24169</v>
      </c>
      <c r="G1108" s="62">
        <v>2930</v>
      </c>
      <c r="H1108" s="62">
        <v>61.04</v>
      </c>
      <c r="I1108" s="62">
        <v>6042.25</v>
      </c>
      <c r="J1108" s="62">
        <v>22477.17</v>
      </c>
      <c r="K1108" s="62">
        <v>4516.97</v>
      </c>
      <c r="L1108" s="62">
        <v>7230</v>
      </c>
      <c r="M1108" s="62">
        <v>150.63</v>
      </c>
      <c r="N1108" s="63"/>
      <c r="O1108" s="63"/>
      <c r="P1108" s="63"/>
      <c r="Q1108" s="63"/>
      <c r="R1108" s="63"/>
      <c r="S1108" s="63"/>
      <c r="T1108" s="63"/>
      <c r="U1108" s="63"/>
      <c r="V1108" s="63"/>
      <c r="W1108" s="63"/>
      <c r="X1108" s="63"/>
      <c r="Y1108" s="63"/>
      <c r="Z1108" s="62">
        <v>254</v>
      </c>
      <c r="AA1108" s="62">
        <v>1515</v>
      </c>
      <c r="AB1108" s="62">
        <v>31.56</v>
      </c>
      <c r="AC1108" s="62">
        <v>63.5</v>
      </c>
    </row>
    <row r="1109" spans="1:29" ht="45" x14ac:dyDescent="0.25">
      <c r="A1109" s="61" t="s">
        <v>243</v>
      </c>
      <c r="B1109" s="61" t="s">
        <v>244</v>
      </c>
      <c r="C1109" s="62">
        <v>2014</v>
      </c>
      <c r="D1109" s="61" t="s">
        <v>78</v>
      </c>
      <c r="E1109" s="62">
        <v>22</v>
      </c>
      <c r="F1109" s="62">
        <v>23405</v>
      </c>
      <c r="G1109" s="62">
        <v>4185</v>
      </c>
      <c r="H1109" s="62">
        <v>15.85</v>
      </c>
      <c r="I1109" s="62">
        <v>1063.8599999999999</v>
      </c>
      <c r="J1109" s="62">
        <v>21766.65</v>
      </c>
      <c r="K1109" s="62">
        <v>0</v>
      </c>
      <c r="L1109" s="63"/>
      <c r="M1109" s="63"/>
      <c r="N1109" s="63"/>
      <c r="O1109" s="63"/>
      <c r="P1109" s="62">
        <v>5759</v>
      </c>
      <c r="Q1109" s="62">
        <v>14416</v>
      </c>
      <c r="R1109" s="62">
        <v>54.61</v>
      </c>
      <c r="S1109" s="62">
        <v>261</v>
      </c>
      <c r="T1109" s="62">
        <v>72960.77</v>
      </c>
      <c r="U1109" s="63"/>
      <c r="V1109" s="63"/>
      <c r="W1109" s="63"/>
      <c r="X1109" s="63"/>
      <c r="Y1109" s="63"/>
      <c r="Z1109" s="62">
        <v>1249.32</v>
      </c>
      <c r="AA1109" s="62">
        <v>10427</v>
      </c>
      <c r="AB1109" s="62">
        <v>39.5</v>
      </c>
      <c r="AC1109" s="62">
        <v>56.79</v>
      </c>
    </row>
    <row r="1110" spans="1:29" x14ac:dyDescent="0.25">
      <c r="A1110" s="61" t="s">
        <v>144</v>
      </c>
      <c r="B1110" s="61" t="s">
        <v>145</v>
      </c>
      <c r="C1110" s="62">
        <v>2013</v>
      </c>
      <c r="D1110" s="61" t="s">
        <v>99</v>
      </c>
      <c r="E1110" s="62">
        <v>74</v>
      </c>
      <c r="F1110" s="62">
        <v>712400</v>
      </c>
      <c r="G1110" s="62">
        <v>102943</v>
      </c>
      <c r="H1110" s="62">
        <v>115.93</v>
      </c>
      <c r="I1110" s="62">
        <v>9627.0300000000007</v>
      </c>
      <c r="J1110" s="62">
        <v>662532</v>
      </c>
      <c r="K1110" s="62">
        <v>0</v>
      </c>
      <c r="L1110" s="62">
        <v>0</v>
      </c>
      <c r="M1110" s="62">
        <v>0</v>
      </c>
      <c r="N1110" s="62">
        <v>0</v>
      </c>
      <c r="O1110" s="62">
        <v>0</v>
      </c>
      <c r="P1110" s="63"/>
      <c r="Q1110" s="63"/>
      <c r="R1110" s="63"/>
      <c r="S1110" s="63"/>
      <c r="T1110" s="63"/>
      <c r="U1110" s="63"/>
      <c r="V1110" s="63"/>
      <c r="W1110" s="63"/>
      <c r="X1110" s="63"/>
      <c r="Y1110" s="63"/>
      <c r="Z1110" s="62">
        <v>1532</v>
      </c>
      <c r="AA1110" s="62">
        <v>25831</v>
      </c>
      <c r="AB1110" s="62">
        <v>29.09</v>
      </c>
      <c r="AC1110" s="62">
        <v>20.7</v>
      </c>
    </row>
    <row r="1111" spans="1:29" x14ac:dyDescent="0.25">
      <c r="A1111" s="61" t="s">
        <v>466</v>
      </c>
      <c r="B1111" s="61" t="s">
        <v>467</v>
      </c>
      <c r="C1111" s="62">
        <v>2003</v>
      </c>
      <c r="D1111" s="61" t="s">
        <v>78</v>
      </c>
      <c r="E1111" s="62">
        <v>60</v>
      </c>
      <c r="F1111" s="62">
        <v>219360</v>
      </c>
      <c r="G1111" s="62">
        <v>20123</v>
      </c>
      <c r="H1111" s="62">
        <v>27.95</v>
      </c>
      <c r="I1111" s="62">
        <v>3656</v>
      </c>
      <c r="J1111" s="62">
        <v>204004.8</v>
      </c>
      <c r="K1111" s="62">
        <v>0</v>
      </c>
      <c r="L1111" s="63"/>
      <c r="M1111" s="63"/>
      <c r="N1111" s="63"/>
      <c r="O1111" s="63"/>
      <c r="P1111" s="63"/>
      <c r="Q1111" s="63"/>
      <c r="R1111" s="63"/>
      <c r="S1111" s="63"/>
      <c r="T1111" s="63"/>
      <c r="U1111" s="63"/>
      <c r="V1111" s="63"/>
      <c r="W1111" s="63"/>
      <c r="X1111" s="63"/>
      <c r="Y1111" s="63"/>
      <c r="Z1111" s="62">
        <v>59000</v>
      </c>
      <c r="AA1111" s="62">
        <v>2082</v>
      </c>
      <c r="AB1111" s="62">
        <v>2.89</v>
      </c>
      <c r="AC1111" s="62">
        <v>983.33</v>
      </c>
    </row>
    <row r="1112" spans="1:29" x14ac:dyDescent="0.25">
      <c r="A1112" s="61" t="s">
        <v>128</v>
      </c>
      <c r="B1112" s="61" t="s">
        <v>129</v>
      </c>
      <c r="C1112" s="62">
        <v>2010</v>
      </c>
      <c r="D1112" s="61" t="s">
        <v>78</v>
      </c>
      <c r="E1112" s="62">
        <v>52</v>
      </c>
      <c r="F1112" s="62">
        <v>40268</v>
      </c>
      <c r="G1112" s="62">
        <v>6422</v>
      </c>
      <c r="H1112" s="62">
        <v>10.29</v>
      </c>
      <c r="I1112" s="62">
        <v>774.38</v>
      </c>
      <c r="J1112" s="62">
        <v>37449.24</v>
      </c>
      <c r="K1112" s="62">
        <v>10766.25</v>
      </c>
      <c r="L1112" s="62">
        <v>15660</v>
      </c>
      <c r="M1112" s="62">
        <v>25.1</v>
      </c>
      <c r="N1112" s="62">
        <v>207.04</v>
      </c>
      <c r="O1112" s="62">
        <v>129833.39</v>
      </c>
      <c r="P1112" s="63"/>
      <c r="Q1112" s="63"/>
      <c r="R1112" s="63"/>
      <c r="S1112" s="63"/>
      <c r="T1112" s="63"/>
      <c r="U1112" s="63"/>
      <c r="V1112" s="63"/>
      <c r="W1112" s="63"/>
      <c r="X1112" s="63"/>
      <c r="Y1112" s="63"/>
      <c r="Z1112" s="62">
        <v>0</v>
      </c>
      <c r="AA1112" s="63"/>
      <c r="AB1112" s="63"/>
      <c r="AC1112" s="62">
        <v>0</v>
      </c>
    </row>
    <row r="1113" spans="1:29" x14ac:dyDescent="0.25">
      <c r="A1113" s="61" t="s">
        <v>163</v>
      </c>
      <c r="B1113" s="61" t="s">
        <v>164</v>
      </c>
      <c r="C1113" s="62">
        <v>2006</v>
      </c>
      <c r="D1113" s="61" t="s">
        <v>314</v>
      </c>
      <c r="E1113" s="62">
        <v>20</v>
      </c>
      <c r="F1113" s="62">
        <v>45625</v>
      </c>
      <c r="G1113" s="62">
        <v>8371</v>
      </c>
      <c r="H1113" s="62">
        <v>34.880000000000003</v>
      </c>
      <c r="I1113" s="62">
        <v>2281.25</v>
      </c>
      <c r="J1113" s="62">
        <v>42431.25</v>
      </c>
      <c r="K1113" s="62">
        <v>8387</v>
      </c>
      <c r="L1113" s="62">
        <v>12841</v>
      </c>
      <c r="M1113" s="62">
        <v>53.5</v>
      </c>
      <c r="N1113" s="62">
        <v>419.35</v>
      </c>
      <c r="O1113" s="62">
        <v>101141.38</v>
      </c>
      <c r="P1113" s="63"/>
      <c r="Q1113" s="63"/>
      <c r="R1113" s="63"/>
      <c r="S1113" s="63"/>
      <c r="T1113" s="63"/>
      <c r="U1113" s="63"/>
      <c r="V1113" s="63"/>
      <c r="W1113" s="63"/>
      <c r="X1113" s="63"/>
      <c r="Y1113" s="63"/>
      <c r="Z1113" s="62">
        <v>99900</v>
      </c>
      <c r="AA1113" s="62">
        <v>5934</v>
      </c>
      <c r="AB1113" s="62">
        <v>24.73</v>
      </c>
      <c r="AC1113" s="62">
        <v>4995</v>
      </c>
    </row>
    <row r="1114" spans="1:29" x14ac:dyDescent="0.25">
      <c r="A1114" s="61" t="s">
        <v>128</v>
      </c>
      <c r="B1114" s="61" t="s">
        <v>129</v>
      </c>
      <c r="C1114" s="62">
        <v>2005</v>
      </c>
      <c r="D1114" s="61" t="s">
        <v>89</v>
      </c>
      <c r="E1114" s="62">
        <v>92</v>
      </c>
      <c r="F1114" s="62">
        <v>208830</v>
      </c>
      <c r="G1114" s="62">
        <v>26406</v>
      </c>
      <c r="H1114" s="62">
        <v>23.92</v>
      </c>
      <c r="I1114" s="62">
        <v>2269.89</v>
      </c>
      <c r="J1114" s="62">
        <v>194211.9</v>
      </c>
      <c r="K1114" s="62">
        <v>56657.95</v>
      </c>
      <c r="L1114" s="62">
        <v>75338</v>
      </c>
      <c r="M1114" s="62">
        <v>68.239999999999995</v>
      </c>
      <c r="N1114" s="62">
        <v>615.85</v>
      </c>
      <c r="O1114" s="62">
        <v>683255.23</v>
      </c>
      <c r="P1114" s="63"/>
      <c r="Q1114" s="63"/>
      <c r="R1114" s="63"/>
      <c r="S1114" s="63"/>
      <c r="T1114" s="63"/>
      <c r="U1114" s="63"/>
      <c r="V1114" s="63"/>
      <c r="W1114" s="63"/>
      <c r="X1114" s="63"/>
      <c r="Y1114" s="63"/>
      <c r="Z1114" s="62">
        <v>5142</v>
      </c>
      <c r="AA1114" s="62">
        <v>14791</v>
      </c>
      <c r="AB1114" s="62">
        <v>13.4</v>
      </c>
      <c r="AC1114" s="62">
        <v>55.89</v>
      </c>
    </row>
    <row r="1115" spans="1:29" ht="30" x14ac:dyDescent="0.25">
      <c r="A1115" s="61" t="s">
        <v>452</v>
      </c>
      <c r="B1115" s="61" t="s">
        <v>453</v>
      </c>
      <c r="C1115" s="62">
        <v>2010</v>
      </c>
      <c r="D1115" s="61" t="s">
        <v>150</v>
      </c>
      <c r="E1115" s="62">
        <v>8</v>
      </c>
      <c r="F1115" s="63"/>
      <c r="G1115" s="63"/>
      <c r="H1115" s="63"/>
      <c r="I1115" s="63"/>
      <c r="J1115" s="63"/>
      <c r="K1115" s="62">
        <v>0</v>
      </c>
      <c r="L1115" s="63"/>
      <c r="M1115" s="63"/>
      <c r="N1115" s="63"/>
      <c r="O1115" s="63"/>
      <c r="P1115" s="63"/>
      <c r="Q1115" s="63"/>
      <c r="R1115" s="63"/>
      <c r="S1115" s="63"/>
      <c r="T1115" s="63"/>
      <c r="U1115" s="63"/>
      <c r="V1115" s="63"/>
      <c r="W1115" s="63"/>
      <c r="X1115" s="63"/>
      <c r="Y1115" s="63"/>
      <c r="Z1115" s="62">
        <v>0</v>
      </c>
      <c r="AA1115" s="63"/>
      <c r="AB1115" s="63"/>
      <c r="AC1115" s="62">
        <v>0</v>
      </c>
    </row>
    <row r="1116" spans="1:29" ht="30" x14ac:dyDescent="0.25">
      <c r="A1116" s="61" t="s">
        <v>509</v>
      </c>
      <c r="B1116" s="61" t="s">
        <v>510</v>
      </c>
      <c r="C1116" s="62">
        <v>2005</v>
      </c>
      <c r="D1116" s="61" t="s">
        <v>89</v>
      </c>
      <c r="E1116" s="62">
        <v>80</v>
      </c>
      <c r="F1116" s="63"/>
      <c r="G1116" s="63"/>
      <c r="H1116" s="63"/>
      <c r="I1116" s="63"/>
      <c r="J1116" s="63"/>
      <c r="K1116" s="62">
        <v>0</v>
      </c>
      <c r="L1116" s="63"/>
      <c r="M1116" s="63"/>
      <c r="N1116" s="63"/>
      <c r="O1116" s="63"/>
      <c r="P1116" s="63"/>
      <c r="Q1116" s="63"/>
      <c r="R1116" s="63"/>
      <c r="S1116" s="63"/>
      <c r="T1116" s="63"/>
      <c r="U1116" s="63"/>
      <c r="V1116" s="63"/>
      <c r="W1116" s="63"/>
      <c r="X1116" s="63"/>
      <c r="Y1116" s="63"/>
      <c r="Z1116" s="62">
        <v>0</v>
      </c>
      <c r="AA1116" s="63"/>
      <c r="AB1116" s="63"/>
      <c r="AC1116" s="62">
        <v>0</v>
      </c>
    </row>
    <row r="1117" spans="1:29" ht="30" x14ac:dyDescent="0.25">
      <c r="A1117" s="61" t="s">
        <v>348</v>
      </c>
      <c r="B1117" s="61" t="s">
        <v>349</v>
      </c>
      <c r="C1117" s="62">
        <v>2006</v>
      </c>
      <c r="D1117" s="61" t="s">
        <v>150</v>
      </c>
      <c r="E1117" s="62">
        <v>4</v>
      </c>
      <c r="F1117" s="62">
        <v>3875</v>
      </c>
      <c r="G1117" s="62">
        <v>352</v>
      </c>
      <c r="H1117" s="62">
        <v>7.33</v>
      </c>
      <c r="I1117" s="62">
        <v>968.75</v>
      </c>
      <c r="J1117" s="62">
        <v>3603.75</v>
      </c>
      <c r="K1117" s="62">
        <v>0</v>
      </c>
      <c r="L1117" s="63"/>
      <c r="M1117" s="63"/>
      <c r="N1117" s="63"/>
      <c r="O1117" s="63"/>
      <c r="P1117" s="63"/>
      <c r="Q1117" s="63"/>
      <c r="R1117" s="63"/>
      <c r="S1117" s="63"/>
      <c r="T1117" s="63"/>
      <c r="U1117" s="63"/>
      <c r="V1117" s="63"/>
      <c r="W1117" s="63"/>
      <c r="X1117" s="63"/>
      <c r="Y1117" s="63"/>
      <c r="Z1117" s="62">
        <v>37.83</v>
      </c>
      <c r="AA1117" s="62">
        <v>879</v>
      </c>
      <c r="AB1117" s="62">
        <v>18.309999999999999</v>
      </c>
      <c r="AC1117" s="62">
        <v>9.4600000000000009</v>
      </c>
    </row>
    <row r="1118" spans="1:29" ht="30" x14ac:dyDescent="0.25">
      <c r="A1118" s="61" t="s">
        <v>176</v>
      </c>
      <c r="B1118" s="61" t="s">
        <v>177</v>
      </c>
      <c r="C1118" s="62">
        <v>2011</v>
      </c>
      <c r="D1118" s="61" t="s">
        <v>89</v>
      </c>
      <c r="E1118" s="62">
        <v>116</v>
      </c>
      <c r="F1118" s="62">
        <v>1199700</v>
      </c>
      <c r="G1118" s="62">
        <v>157543</v>
      </c>
      <c r="H1118" s="62">
        <v>113.18</v>
      </c>
      <c r="I1118" s="62">
        <v>10342.24</v>
      </c>
      <c r="J1118" s="62">
        <v>1115721</v>
      </c>
      <c r="K1118" s="62">
        <v>0</v>
      </c>
      <c r="L1118" s="62">
        <v>1655</v>
      </c>
      <c r="M1118" s="62">
        <v>1.19</v>
      </c>
      <c r="N1118" s="63"/>
      <c r="O1118" s="63"/>
      <c r="P1118" s="63"/>
      <c r="Q1118" s="63"/>
      <c r="R1118" s="63"/>
      <c r="S1118" s="63"/>
      <c r="T1118" s="63"/>
      <c r="U1118" s="63"/>
      <c r="V1118" s="63"/>
      <c r="W1118" s="63"/>
      <c r="X1118" s="63"/>
      <c r="Y1118" s="63"/>
      <c r="Z1118" s="62">
        <v>0</v>
      </c>
      <c r="AA1118" s="62">
        <v>26914</v>
      </c>
      <c r="AB1118" s="62">
        <v>19.329999999999998</v>
      </c>
      <c r="AC1118" s="62">
        <v>0</v>
      </c>
    </row>
    <row r="1119" spans="1:29" x14ac:dyDescent="0.25">
      <c r="A1119" s="61" t="s">
        <v>84</v>
      </c>
      <c r="B1119" s="61" t="s">
        <v>85</v>
      </c>
      <c r="C1119" s="62">
        <v>2006</v>
      </c>
      <c r="D1119" s="61" t="s">
        <v>99</v>
      </c>
      <c r="E1119" s="62">
        <v>80</v>
      </c>
      <c r="F1119" s="62">
        <v>630225</v>
      </c>
      <c r="G1119" s="62">
        <v>130088</v>
      </c>
      <c r="H1119" s="62">
        <v>135.51</v>
      </c>
      <c r="I1119" s="62">
        <v>7877.81</v>
      </c>
      <c r="J1119" s="62">
        <v>586109.25</v>
      </c>
      <c r="K1119" s="62">
        <v>0</v>
      </c>
      <c r="L1119" s="63"/>
      <c r="M1119" s="63"/>
      <c r="N1119" s="63"/>
      <c r="O1119" s="63"/>
      <c r="P1119" s="63"/>
      <c r="Q1119" s="63"/>
      <c r="R1119" s="63"/>
      <c r="S1119" s="63"/>
      <c r="T1119" s="63"/>
      <c r="U1119" s="63"/>
      <c r="V1119" s="63"/>
      <c r="W1119" s="63"/>
      <c r="X1119" s="63"/>
      <c r="Y1119" s="63"/>
      <c r="Z1119" s="62">
        <v>3337</v>
      </c>
      <c r="AA1119" s="62">
        <v>14836</v>
      </c>
      <c r="AB1119" s="62">
        <v>15.45</v>
      </c>
      <c r="AC1119" s="62">
        <v>41.71</v>
      </c>
    </row>
    <row r="1120" spans="1:29" x14ac:dyDescent="0.25">
      <c r="A1120" s="61" t="s">
        <v>159</v>
      </c>
      <c r="B1120" s="61" t="s">
        <v>160</v>
      </c>
      <c r="C1120" s="62">
        <v>2017</v>
      </c>
      <c r="D1120" s="61" t="s">
        <v>78</v>
      </c>
      <c r="E1120" s="62">
        <v>30</v>
      </c>
      <c r="F1120" s="62">
        <v>76241</v>
      </c>
      <c r="G1120" s="62">
        <v>18281</v>
      </c>
      <c r="H1120" s="62">
        <v>50.78</v>
      </c>
      <c r="I1120" s="62">
        <v>2541.37</v>
      </c>
      <c r="J1120" s="62">
        <v>70904.13</v>
      </c>
      <c r="K1120" s="62">
        <v>4087.74</v>
      </c>
      <c r="L1120" s="62">
        <v>15992</v>
      </c>
      <c r="M1120" s="62">
        <v>44.42</v>
      </c>
      <c r="N1120" s="62">
        <v>136.26</v>
      </c>
      <c r="O1120" s="62">
        <v>49295.26</v>
      </c>
      <c r="P1120" s="63"/>
      <c r="Q1120" s="63"/>
      <c r="R1120" s="63"/>
      <c r="S1120" s="63"/>
      <c r="T1120" s="63"/>
      <c r="U1120" s="63"/>
      <c r="V1120" s="63"/>
      <c r="W1120" s="63"/>
      <c r="X1120" s="63"/>
      <c r="Y1120" s="63"/>
      <c r="Z1120" s="62">
        <v>730</v>
      </c>
      <c r="AA1120" s="62">
        <v>5000</v>
      </c>
      <c r="AB1120" s="62">
        <v>13.89</v>
      </c>
      <c r="AC1120" s="62">
        <v>24.33</v>
      </c>
    </row>
    <row r="1121" spans="1:29" ht="30" x14ac:dyDescent="0.25">
      <c r="A1121" s="61" t="s">
        <v>324</v>
      </c>
      <c r="B1121" s="61" t="s">
        <v>325</v>
      </c>
      <c r="C1121" s="62">
        <v>2009</v>
      </c>
      <c r="D1121" s="61" t="s">
        <v>78</v>
      </c>
      <c r="E1121" s="62">
        <v>56</v>
      </c>
      <c r="F1121" s="62">
        <v>559600</v>
      </c>
      <c r="G1121" s="62">
        <v>85782</v>
      </c>
      <c r="H1121" s="62">
        <v>127.65</v>
      </c>
      <c r="I1121" s="62">
        <v>9992.86</v>
      </c>
      <c r="J1121" s="62">
        <v>520428</v>
      </c>
      <c r="K1121" s="62">
        <v>0</v>
      </c>
      <c r="L1121" s="63"/>
      <c r="M1121" s="63"/>
      <c r="N1121" s="63"/>
      <c r="O1121" s="63"/>
      <c r="P1121" s="63"/>
      <c r="Q1121" s="63"/>
      <c r="R1121" s="63"/>
      <c r="S1121" s="63"/>
      <c r="T1121" s="63"/>
      <c r="U1121" s="63"/>
      <c r="V1121" s="63"/>
      <c r="W1121" s="63"/>
      <c r="X1121" s="63"/>
      <c r="Y1121" s="63"/>
      <c r="Z1121" s="62">
        <v>1116500</v>
      </c>
      <c r="AA1121" s="62">
        <v>54576</v>
      </c>
      <c r="AB1121" s="62">
        <v>81.209999999999994</v>
      </c>
      <c r="AC1121" s="62">
        <v>19937.5</v>
      </c>
    </row>
    <row r="1122" spans="1:29" ht="30" x14ac:dyDescent="0.25">
      <c r="A1122" s="61" t="s">
        <v>115</v>
      </c>
      <c r="B1122" s="61" t="s">
        <v>116</v>
      </c>
      <c r="C1122" s="62">
        <v>2018</v>
      </c>
      <c r="D1122" s="61" t="s">
        <v>99</v>
      </c>
      <c r="E1122" s="62">
        <v>40</v>
      </c>
      <c r="F1122" s="62">
        <v>34598</v>
      </c>
      <c r="G1122" s="62">
        <v>7466</v>
      </c>
      <c r="H1122" s="62">
        <v>15.55</v>
      </c>
      <c r="I1122" s="62">
        <v>864.95</v>
      </c>
      <c r="J1122" s="62">
        <v>32176.14</v>
      </c>
      <c r="K1122" s="62">
        <v>16437.439999999999</v>
      </c>
      <c r="L1122" s="62">
        <v>22302</v>
      </c>
      <c r="M1122" s="62">
        <v>46.46</v>
      </c>
      <c r="N1122" s="62">
        <v>410.94</v>
      </c>
      <c r="O1122" s="62">
        <v>198224.01</v>
      </c>
      <c r="P1122" s="63"/>
      <c r="Q1122" s="63"/>
      <c r="R1122" s="63"/>
      <c r="S1122" s="63"/>
      <c r="T1122" s="63"/>
      <c r="U1122" s="63"/>
      <c r="V1122" s="63"/>
      <c r="W1122" s="63"/>
      <c r="X1122" s="63"/>
      <c r="Y1122" s="63"/>
      <c r="Z1122" s="62">
        <v>80000</v>
      </c>
      <c r="AA1122" s="62">
        <v>13030</v>
      </c>
      <c r="AB1122" s="62">
        <v>27.15</v>
      </c>
      <c r="AC1122" s="62">
        <v>2000</v>
      </c>
    </row>
    <row r="1123" spans="1:29" ht="30" x14ac:dyDescent="0.25">
      <c r="A1123" s="61" t="s">
        <v>391</v>
      </c>
      <c r="B1123" s="61" t="s">
        <v>392</v>
      </c>
      <c r="C1123" s="62">
        <v>2007</v>
      </c>
      <c r="D1123" s="61" t="s">
        <v>226</v>
      </c>
      <c r="E1123" s="62">
        <v>125</v>
      </c>
      <c r="F1123" s="62">
        <v>1348320</v>
      </c>
      <c r="G1123" s="62">
        <v>267372</v>
      </c>
      <c r="H1123" s="62">
        <v>178.25</v>
      </c>
      <c r="I1123" s="62">
        <v>10786.56</v>
      </c>
      <c r="J1123" s="62">
        <v>1253937.6000000001</v>
      </c>
      <c r="K1123" s="62">
        <v>9442</v>
      </c>
      <c r="L1123" s="62">
        <v>15800</v>
      </c>
      <c r="M1123" s="62">
        <v>10.53</v>
      </c>
      <c r="N1123" s="63"/>
      <c r="O1123" s="63"/>
      <c r="P1123" s="63"/>
      <c r="Q1123" s="63"/>
      <c r="R1123" s="63"/>
      <c r="S1123" s="63"/>
      <c r="T1123" s="63"/>
      <c r="U1123" s="63"/>
      <c r="V1123" s="63"/>
      <c r="W1123" s="63"/>
      <c r="X1123" s="63"/>
      <c r="Y1123" s="63"/>
      <c r="Z1123" s="62">
        <v>4717</v>
      </c>
      <c r="AA1123" s="62">
        <v>20024</v>
      </c>
      <c r="AB1123" s="62">
        <v>13.35</v>
      </c>
      <c r="AC1123" s="62">
        <v>37.74</v>
      </c>
    </row>
    <row r="1124" spans="1:29" x14ac:dyDescent="0.25">
      <c r="A1124" s="61" t="s">
        <v>304</v>
      </c>
      <c r="B1124" s="61" t="s">
        <v>305</v>
      </c>
      <c r="C1124" s="62">
        <v>2015</v>
      </c>
      <c r="D1124" s="61" t="s">
        <v>78</v>
      </c>
      <c r="E1124" s="62">
        <v>24</v>
      </c>
      <c r="F1124" s="62">
        <v>87040</v>
      </c>
      <c r="G1124" s="62">
        <v>16511</v>
      </c>
      <c r="H1124" s="62">
        <v>57.33</v>
      </c>
      <c r="I1124" s="62">
        <v>3626.67</v>
      </c>
      <c r="J1124" s="62">
        <v>80947.199999999997</v>
      </c>
      <c r="K1124" s="62">
        <v>5687.68</v>
      </c>
      <c r="L1124" s="62">
        <v>7354</v>
      </c>
      <c r="M1124" s="62">
        <v>25.53</v>
      </c>
      <c r="N1124" s="63"/>
      <c r="O1124" s="63"/>
      <c r="P1124" s="63"/>
      <c r="Q1124" s="63"/>
      <c r="R1124" s="63"/>
      <c r="S1124" s="63"/>
      <c r="T1124" s="63"/>
      <c r="U1124" s="63"/>
      <c r="V1124" s="63"/>
      <c r="W1124" s="63"/>
      <c r="X1124" s="63"/>
      <c r="Y1124" s="63"/>
      <c r="Z1124" s="62">
        <v>748.61</v>
      </c>
      <c r="AA1124" s="62">
        <v>2042</v>
      </c>
      <c r="AB1124" s="62">
        <v>7.09</v>
      </c>
      <c r="AC1124" s="62">
        <v>31.19</v>
      </c>
    </row>
    <row r="1125" spans="1:29" ht="30" x14ac:dyDescent="0.25">
      <c r="A1125" s="61" t="s">
        <v>120</v>
      </c>
      <c r="B1125" s="61" t="s">
        <v>121</v>
      </c>
      <c r="C1125" s="62">
        <v>2012</v>
      </c>
      <c r="D1125" s="61" t="s">
        <v>298</v>
      </c>
      <c r="E1125" s="62">
        <v>8</v>
      </c>
      <c r="F1125" s="62">
        <v>175</v>
      </c>
      <c r="G1125" s="62">
        <v>37</v>
      </c>
      <c r="H1125" s="62">
        <v>0.39</v>
      </c>
      <c r="I1125" s="62">
        <v>21.88</v>
      </c>
      <c r="J1125" s="62">
        <v>162.75</v>
      </c>
      <c r="K1125" s="62">
        <v>58.2</v>
      </c>
      <c r="L1125" s="62">
        <v>192</v>
      </c>
      <c r="M1125" s="62">
        <v>2</v>
      </c>
      <c r="N1125" s="62">
        <v>7.27</v>
      </c>
      <c r="O1125" s="62">
        <v>701.8</v>
      </c>
      <c r="P1125" s="63"/>
      <c r="Q1125" s="63"/>
      <c r="R1125" s="63"/>
      <c r="S1125" s="63"/>
      <c r="T1125" s="63"/>
      <c r="U1125" s="63"/>
      <c r="V1125" s="63"/>
      <c r="W1125" s="63"/>
      <c r="X1125" s="63"/>
      <c r="Y1125" s="63"/>
      <c r="Z1125" s="62">
        <v>36000</v>
      </c>
      <c r="AA1125" s="62">
        <v>2481</v>
      </c>
      <c r="AB1125" s="62">
        <v>25.84</v>
      </c>
      <c r="AC1125" s="62">
        <v>4500</v>
      </c>
    </row>
    <row r="1126" spans="1:29" x14ac:dyDescent="0.25">
      <c r="A1126" s="61" t="s">
        <v>140</v>
      </c>
      <c r="B1126" s="61" t="s">
        <v>141</v>
      </c>
      <c r="C1126" s="62">
        <v>2011</v>
      </c>
      <c r="D1126" s="61" t="s">
        <v>94</v>
      </c>
      <c r="E1126" s="62">
        <v>15</v>
      </c>
      <c r="F1126" s="62">
        <v>4350</v>
      </c>
      <c r="G1126" s="62">
        <v>1509</v>
      </c>
      <c r="H1126" s="62">
        <v>8.3800000000000008</v>
      </c>
      <c r="I1126" s="62">
        <v>290</v>
      </c>
      <c r="J1126" s="62">
        <v>4045.5</v>
      </c>
      <c r="K1126" s="62">
        <v>688.65</v>
      </c>
      <c r="L1126" s="62">
        <v>1072</v>
      </c>
      <c r="M1126" s="62">
        <v>5.96</v>
      </c>
      <c r="N1126" s="63"/>
      <c r="O1126" s="63"/>
      <c r="P1126" s="63"/>
      <c r="Q1126" s="63"/>
      <c r="R1126" s="63"/>
      <c r="S1126" s="63"/>
      <c r="T1126" s="63"/>
      <c r="U1126" s="63"/>
      <c r="V1126" s="63"/>
      <c r="W1126" s="63"/>
      <c r="X1126" s="63"/>
      <c r="Y1126" s="63"/>
      <c r="Z1126" s="62">
        <v>2021</v>
      </c>
      <c r="AA1126" s="62">
        <v>17374</v>
      </c>
      <c r="AB1126" s="62">
        <v>96.52</v>
      </c>
      <c r="AC1126" s="62">
        <v>134.72999999999999</v>
      </c>
    </row>
    <row r="1127" spans="1:29" x14ac:dyDescent="0.25">
      <c r="A1127" s="61" t="s">
        <v>281</v>
      </c>
      <c r="B1127" s="61" t="s">
        <v>282</v>
      </c>
      <c r="C1127" s="62">
        <v>2005</v>
      </c>
      <c r="D1127" s="61" t="s">
        <v>78</v>
      </c>
      <c r="E1127" s="62">
        <v>40</v>
      </c>
      <c r="F1127" s="62">
        <v>416152</v>
      </c>
      <c r="G1127" s="62">
        <v>54327</v>
      </c>
      <c r="H1127" s="62">
        <v>113.18</v>
      </c>
      <c r="I1127" s="62">
        <v>10403.799999999999</v>
      </c>
      <c r="J1127" s="62">
        <v>387021.36</v>
      </c>
      <c r="K1127" s="62">
        <v>0</v>
      </c>
      <c r="L1127" s="63"/>
      <c r="M1127" s="63"/>
      <c r="N1127" s="63"/>
      <c r="O1127" s="63"/>
      <c r="P1127" s="63"/>
      <c r="Q1127" s="63"/>
      <c r="R1127" s="63"/>
      <c r="S1127" s="63"/>
      <c r="T1127" s="63"/>
      <c r="U1127" s="63"/>
      <c r="V1127" s="63"/>
      <c r="W1127" s="63"/>
      <c r="X1127" s="63"/>
      <c r="Y1127" s="63"/>
      <c r="Z1127" s="62">
        <v>241600</v>
      </c>
      <c r="AA1127" s="62">
        <v>23877</v>
      </c>
      <c r="AB1127" s="62">
        <v>49.74</v>
      </c>
      <c r="AC1127" s="62">
        <v>6040</v>
      </c>
    </row>
    <row r="1128" spans="1:29" x14ac:dyDescent="0.25">
      <c r="A1128" s="61" t="s">
        <v>102</v>
      </c>
      <c r="B1128" s="61" t="s">
        <v>103</v>
      </c>
      <c r="C1128" s="62">
        <v>2012</v>
      </c>
      <c r="D1128" s="61" t="s">
        <v>301</v>
      </c>
      <c r="E1128" s="62">
        <v>12</v>
      </c>
      <c r="F1128" s="62">
        <v>25677</v>
      </c>
      <c r="G1128" s="62">
        <v>4544</v>
      </c>
      <c r="H1128" s="62">
        <v>31.56</v>
      </c>
      <c r="I1128" s="62">
        <v>2139.75</v>
      </c>
      <c r="J1128" s="62">
        <v>23879.61</v>
      </c>
      <c r="K1128" s="62">
        <v>6304.56</v>
      </c>
      <c r="L1128" s="62">
        <v>9077</v>
      </c>
      <c r="M1128" s="62">
        <v>63.03</v>
      </c>
      <c r="N1128" s="62">
        <v>525.38</v>
      </c>
      <c r="O1128" s="62">
        <v>76028.56</v>
      </c>
      <c r="P1128" s="63"/>
      <c r="Q1128" s="63"/>
      <c r="R1128" s="63"/>
      <c r="S1128" s="63"/>
      <c r="T1128" s="63"/>
      <c r="U1128" s="63"/>
      <c r="V1128" s="63"/>
      <c r="W1128" s="63"/>
      <c r="X1128" s="63"/>
      <c r="Y1128" s="63"/>
      <c r="Z1128" s="62">
        <v>476</v>
      </c>
      <c r="AA1128" s="62">
        <v>6296</v>
      </c>
      <c r="AB1128" s="62">
        <v>43.72</v>
      </c>
      <c r="AC1128" s="62">
        <v>39.67</v>
      </c>
    </row>
    <row r="1129" spans="1:29" ht="30" x14ac:dyDescent="0.25">
      <c r="A1129" s="61" t="s">
        <v>542</v>
      </c>
      <c r="B1129" s="61" t="s">
        <v>543</v>
      </c>
      <c r="C1129" s="62">
        <v>2006</v>
      </c>
      <c r="D1129" s="61" t="s">
        <v>78</v>
      </c>
      <c r="E1129" s="62">
        <v>46</v>
      </c>
      <c r="F1129" s="62">
        <v>378080</v>
      </c>
      <c r="G1129" s="62">
        <v>57771</v>
      </c>
      <c r="H1129" s="62">
        <v>104.66</v>
      </c>
      <c r="I1129" s="62">
        <v>8219.1299999999992</v>
      </c>
      <c r="J1129" s="62">
        <v>351614.4</v>
      </c>
      <c r="K1129" s="62">
        <v>0</v>
      </c>
      <c r="L1129" s="63"/>
      <c r="M1129" s="63"/>
      <c r="N1129" s="63"/>
      <c r="O1129" s="63"/>
      <c r="P1129" s="63"/>
      <c r="Q1129" s="63"/>
      <c r="R1129" s="63"/>
      <c r="S1129" s="63"/>
      <c r="T1129" s="63"/>
      <c r="U1129" s="63"/>
      <c r="V1129" s="63"/>
      <c r="W1129" s="63"/>
      <c r="X1129" s="63"/>
      <c r="Y1129" s="63"/>
      <c r="Z1129" s="62">
        <v>606395</v>
      </c>
      <c r="AA1129" s="62">
        <v>30297</v>
      </c>
      <c r="AB1129" s="62">
        <v>54.89</v>
      </c>
      <c r="AC1129" s="62">
        <v>13182.5</v>
      </c>
    </row>
    <row r="1130" spans="1:29" ht="30" x14ac:dyDescent="0.25">
      <c r="A1130" s="61" t="s">
        <v>247</v>
      </c>
      <c r="B1130" s="61" t="s">
        <v>248</v>
      </c>
      <c r="C1130" s="62">
        <v>2018</v>
      </c>
      <c r="D1130" s="61" t="s">
        <v>72</v>
      </c>
      <c r="E1130" s="62">
        <v>30</v>
      </c>
      <c r="F1130" s="62">
        <v>64385</v>
      </c>
      <c r="G1130" s="62">
        <v>13207</v>
      </c>
      <c r="H1130" s="62">
        <v>36.69</v>
      </c>
      <c r="I1130" s="62">
        <v>2146.17</v>
      </c>
      <c r="J1130" s="62">
        <v>59878.05</v>
      </c>
      <c r="K1130" s="62">
        <v>5805.04</v>
      </c>
      <c r="L1130" s="62">
        <v>8849</v>
      </c>
      <c r="M1130" s="62">
        <v>24.58</v>
      </c>
      <c r="N1130" s="62">
        <v>193.5</v>
      </c>
      <c r="O1130" s="62">
        <v>70004.759999999995</v>
      </c>
      <c r="P1130" s="63"/>
      <c r="Q1130" s="63"/>
      <c r="R1130" s="63"/>
      <c r="S1130" s="63"/>
      <c r="T1130" s="63"/>
      <c r="U1130" s="63"/>
      <c r="V1130" s="63"/>
      <c r="W1130" s="63"/>
      <c r="X1130" s="63"/>
      <c r="Y1130" s="63"/>
      <c r="Z1130" s="62">
        <v>17400</v>
      </c>
      <c r="AA1130" s="62">
        <v>2861</v>
      </c>
      <c r="AB1130" s="62">
        <v>7.95</v>
      </c>
      <c r="AC1130" s="62">
        <v>580</v>
      </c>
    </row>
    <row r="1131" spans="1:29" ht="30" x14ac:dyDescent="0.25">
      <c r="A1131" s="61" t="s">
        <v>176</v>
      </c>
      <c r="B1131" s="61" t="s">
        <v>177</v>
      </c>
      <c r="C1131" s="62">
        <v>2016</v>
      </c>
      <c r="D1131" s="61" t="s">
        <v>78</v>
      </c>
      <c r="E1131" s="62">
        <v>31</v>
      </c>
      <c r="F1131" s="62">
        <v>79722</v>
      </c>
      <c r="G1131" s="62">
        <v>15177</v>
      </c>
      <c r="H1131" s="62">
        <v>40.799999999999997</v>
      </c>
      <c r="I1131" s="62">
        <v>2571.6799999999998</v>
      </c>
      <c r="J1131" s="62">
        <v>74141.460000000006</v>
      </c>
      <c r="K1131" s="62">
        <v>14632.4</v>
      </c>
      <c r="L1131" s="62">
        <v>15180</v>
      </c>
      <c r="M1131" s="62">
        <v>40.81</v>
      </c>
      <c r="N1131" s="62">
        <v>472.01</v>
      </c>
      <c r="O1131" s="62">
        <v>176456.45</v>
      </c>
      <c r="P1131" s="63"/>
      <c r="Q1131" s="63"/>
      <c r="R1131" s="63"/>
      <c r="S1131" s="63"/>
      <c r="T1131" s="63"/>
      <c r="U1131" s="63"/>
      <c r="V1131" s="63"/>
      <c r="W1131" s="63"/>
      <c r="X1131" s="63"/>
      <c r="Y1131" s="63"/>
      <c r="Z1131" s="62">
        <v>780</v>
      </c>
      <c r="AA1131" s="62">
        <v>4203</v>
      </c>
      <c r="AB1131" s="62">
        <v>11.3</v>
      </c>
      <c r="AC1131" s="62">
        <v>25.16</v>
      </c>
    </row>
    <row r="1132" spans="1:29" x14ac:dyDescent="0.25">
      <c r="A1132" s="61" t="s">
        <v>275</v>
      </c>
      <c r="B1132" s="61" t="s">
        <v>276</v>
      </c>
      <c r="C1132" s="62">
        <v>2006</v>
      </c>
      <c r="D1132" s="61" t="s">
        <v>99</v>
      </c>
      <c r="E1132" s="62">
        <v>22</v>
      </c>
      <c r="F1132" s="62">
        <v>248600</v>
      </c>
      <c r="G1132" s="62">
        <v>34927</v>
      </c>
      <c r="H1132" s="62">
        <v>132.30000000000001</v>
      </c>
      <c r="I1132" s="62">
        <v>11300</v>
      </c>
      <c r="J1132" s="62">
        <v>231198</v>
      </c>
      <c r="K1132" s="62">
        <v>0</v>
      </c>
      <c r="L1132" s="63"/>
      <c r="M1132" s="63"/>
      <c r="N1132" s="63"/>
      <c r="O1132" s="63"/>
      <c r="P1132" s="63"/>
      <c r="Q1132" s="63"/>
      <c r="R1132" s="63"/>
      <c r="S1132" s="63"/>
      <c r="T1132" s="63"/>
      <c r="U1132" s="63"/>
      <c r="V1132" s="63"/>
      <c r="W1132" s="63"/>
      <c r="X1132" s="63"/>
      <c r="Y1132" s="63"/>
      <c r="Z1132" s="62">
        <v>653.70000000000005</v>
      </c>
      <c r="AA1132" s="62">
        <v>1630</v>
      </c>
      <c r="AB1132" s="62">
        <v>6.17</v>
      </c>
      <c r="AC1132" s="62">
        <v>29.71</v>
      </c>
    </row>
    <row r="1133" spans="1:29" x14ac:dyDescent="0.25">
      <c r="A1133" s="61" t="s">
        <v>552</v>
      </c>
      <c r="B1133" s="61" t="s">
        <v>553</v>
      </c>
      <c r="C1133" s="62">
        <v>2013</v>
      </c>
      <c r="D1133" s="61" t="s">
        <v>78</v>
      </c>
      <c r="E1133" s="62">
        <v>20</v>
      </c>
      <c r="F1133" s="62">
        <v>28048</v>
      </c>
      <c r="G1133" s="62">
        <v>3883</v>
      </c>
      <c r="H1133" s="62">
        <v>16.18</v>
      </c>
      <c r="I1133" s="62">
        <v>1402.4</v>
      </c>
      <c r="J1133" s="62">
        <v>26084.639999999999</v>
      </c>
      <c r="K1133" s="62">
        <v>1757</v>
      </c>
      <c r="L1133" s="62">
        <v>3373</v>
      </c>
      <c r="M1133" s="62">
        <v>14.05</v>
      </c>
      <c r="N1133" s="62">
        <v>87.85</v>
      </c>
      <c r="O1133" s="62">
        <v>21188.19</v>
      </c>
      <c r="P1133" s="63"/>
      <c r="Q1133" s="63"/>
      <c r="R1133" s="63"/>
      <c r="S1133" s="63"/>
      <c r="T1133" s="63"/>
      <c r="U1133" s="63"/>
      <c r="V1133" s="63"/>
      <c r="W1133" s="63"/>
      <c r="X1133" s="63"/>
      <c r="Y1133" s="63"/>
      <c r="Z1133" s="62">
        <v>126.02</v>
      </c>
      <c r="AA1133" s="62">
        <v>5012</v>
      </c>
      <c r="AB1133" s="62">
        <v>20.88</v>
      </c>
      <c r="AC1133" s="62">
        <v>6.3</v>
      </c>
    </row>
    <row r="1134" spans="1:29" x14ac:dyDescent="0.25">
      <c r="A1134" s="61" t="s">
        <v>130</v>
      </c>
      <c r="B1134" s="61" t="s">
        <v>131</v>
      </c>
      <c r="C1134" s="62">
        <v>2003</v>
      </c>
      <c r="D1134" s="61" t="s">
        <v>226</v>
      </c>
      <c r="E1134" s="62">
        <v>50</v>
      </c>
      <c r="F1134" s="62">
        <v>194600</v>
      </c>
      <c r="G1134" s="62">
        <v>19020</v>
      </c>
      <c r="H1134" s="62">
        <v>31.7</v>
      </c>
      <c r="I1134" s="62">
        <v>3892</v>
      </c>
      <c r="J1134" s="62">
        <v>180978</v>
      </c>
      <c r="K1134" s="62">
        <v>0</v>
      </c>
      <c r="L1134" s="63"/>
      <c r="M1134" s="63"/>
      <c r="N1134" s="63"/>
      <c r="O1134" s="63"/>
      <c r="P1134" s="63"/>
      <c r="Q1134" s="63"/>
      <c r="R1134" s="63"/>
      <c r="S1134" s="63"/>
      <c r="T1134" s="63"/>
      <c r="U1134" s="63"/>
      <c r="V1134" s="63"/>
      <c r="W1134" s="63"/>
      <c r="X1134" s="63"/>
      <c r="Y1134" s="63"/>
      <c r="Z1134" s="62">
        <v>1320</v>
      </c>
      <c r="AA1134" s="62">
        <v>7074</v>
      </c>
      <c r="AB1134" s="62">
        <v>11.79</v>
      </c>
      <c r="AC1134" s="62">
        <v>26.4</v>
      </c>
    </row>
    <row r="1135" spans="1:29" ht="30" x14ac:dyDescent="0.25">
      <c r="A1135" s="61" t="s">
        <v>367</v>
      </c>
      <c r="B1135" s="61" t="s">
        <v>368</v>
      </c>
      <c r="C1135" s="62">
        <v>2014</v>
      </c>
      <c r="D1135" s="61" t="s">
        <v>86</v>
      </c>
      <c r="E1135" s="62">
        <v>40</v>
      </c>
      <c r="F1135" s="62">
        <v>224424</v>
      </c>
      <c r="G1135" s="62">
        <v>34833</v>
      </c>
      <c r="H1135" s="62">
        <v>72.569999999999993</v>
      </c>
      <c r="I1135" s="62">
        <v>5610.6</v>
      </c>
      <c r="J1135" s="62">
        <v>208714.32</v>
      </c>
      <c r="K1135" s="62">
        <v>24195.93</v>
      </c>
      <c r="L1135" s="62">
        <v>30247</v>
      </c>
      <c r="M1135" s="62">
        <v>63.01</v>
      </c>
      <c r="N1135" s="63"/>
      <c r="O1135" s="63"/>
      <c r="P1135" s="63"/>
      <c r="Q1135" s="63"/>
      <c r="R1135" s="63"/>
      <c r="S1135" s="63"/>
      <c r="T1135" s="63"/>
      <c r="U1135" s="63"/>
      <c r="V1135" s="63"/>
      <c r="W1135" s="63"/>
      <c r="X1135" s="63"/>
      <c r="Y1135" s="63"/>
      <c r="Z1135" s="62">
        <v>258600</v>
      </c>
      <c r="AA1135" s="62">
        <v>22382</v>
      </c>
      <c r="AB1135" s="62">
        <v>46.63</v>
      </c>
      <c r="AC1135" s="62">
        <v>6465</v>
      </c>
    </row>
    <row r="1136" spans="1:29" x14ac:dyDescent="0.25">
      <c r="A1136" s="61" t="s">
        <v>81</v>
      </c>
      <c r="B1136" s="61" t="s">
        <v>82</v>
      </c>
      <c r="C1136" s="62">
        <v>2014</v>
      </c>
      <c r="D1136" s="61" t="s">
        <v>298</v>
      </c>
      <c r="E1136" s="62">
        <v>4</v>
      </c>
      <c r="F1136" s="62">
        <v>169</v>
      </c>
      <c r="G1136" s="62">
        <v>120</v>
      </c>
      <c r="H1136" s="62">
        <v>2.5</v>
      </c>
      <c r="I1136" s="62">
        <v>42.25</v>
      </c>
      <c r="J1136" s="62">
        <v>157.16999999999999</v>
      </c>
      <c r="K1136" s="62">
        <v>0</v>
      </c>
      <c r="L1136" s="63"/>
      <c r="M1136" s="63"/>
      <c r="N1136" s="63"/>
      <c r="O1136" s="63"/>
      <c r="P1136" s="63"/>
      <c r="Q1136" s="63"/>
      <c r="R1136" s="63"/>
      <c r="S1136" s="63"/>
      <c r="T1136" s="63"/>
      <c r="U1136" s="63"/>
      <c r="V1136" s="63"/>
      <c r="W1136" s="63"/>
      <c r="X1136" s="63"/>
      <c r="Y1136" s="63"/>
      <c r="Z1136" s="62">
        <v>456</v>
      </c>
      <c r="AA1136" s="62">
        <v>2916</v>
      </c>
      <c r="AB1136" s="62">
        <v>60.75</v>
      </c>
      <c r="AC1136" s="62">
        <v>114</v>
      </c>
    </row>
    <row r="1137" spans="1:29" x14ac:dyDescent="0.25">
      <c r="A1137" s="61" t="s">
        <v>70</v>
      </c>
      <c r="B1137" s="61" t="s">
        <v>71</v>
      </c>
      <c r="C1137" s="62">
        <v>2009</v>
      </c>
      <c r="D1137" s="61" t="s">
        <v>297</v>
      </c>
      <c r="E1137" s="62">
        <v>100</v>
      </c>
      <c r="F1137" s="62">
        <v>383128</v>
      </c>
      <c r="G1137" s="62">
        <v>56923</v>
      </c>
      <c r="H1137" s="62">
        <v>47.44</v>
      </c>
      <c r="I1137" s="62">
        <v>3831.28</v>
      </c>
      <c r="J1137" s="62">
        <v>356309.04</v>
      </c>
      <c r="K1137" s="62">
        <v>84228</v>
      </c>
      <c r="L1137" s="62">
        <v>143623</v>
      </c>
      <c r="M1137" s="62">
        <v>119.69</v>
      </c>
      <c r="N1137" s="62">
        <v>842.28</v>
      </c>
      <c r="O1137" s="62">
        <v>1015730.72</v>
      </c>
      <c r="P1137" s="63"/>
      <c r="Q1137" s="63"/>
      <c r="R1137" s="63"/>
      <c r="S1137" s="63"/>
      <c r="T1137" s="63"/>
      <c r="U1137" s="63"/>
      <c r="V1137" s="63"/>
      <c r="W1137" s="63"/>
      <c r="X1137" s="63"/>
      <c r="Y1137" s="63"/>
      <c r="Z1137" s="62">
        <v>4413</v>
      </c>
      <c r="AA1137" s="62">
        <v>93289</v>
      </c>
      <c r="AB1137" s="62">
        <v>77.739999999999995</v>
      </c>
      <c r="AC1137" s="62">
        <v>44.13</v>
      </c>
    </row>
    <row r="1138" spans="1:29" ht="30" x14ac:dyDescent="0.25">
      <c r="A1138" s="61" t="s">
        <v>247</v>
      </c>
      <c r="B1138" s="61" t="s">
        <v>248</v>
      </c>
      <c r="C1138" s="62">
        <v>2017</v>
      </c>
      <c r="D1138" s="61" t="s">
        <v>89</v>
      </c>
      <c r="E1138" s="62">
        <v>50</v>
      </c>
      <c r="F1138" s="62">
        <v>334396</v>
      </c>
      <c r="G1138" s="62">
        <v>64555</v>
      </c>
      <c r="H1138" s="62">
        <v>107.59</v>
      </c>
      <c r="I1138" s="62">
        <v>6687.92</v>
      </c>
      <c r="J1138" s="62">
        <v>310988.28000000003</v>
      </c>
      <c r="K1138" s="62">
        <v>0</v>
      </c>
      <c r="L1138" s="63"/>
      <c r="M1138" s="63"/>
      <c r="N1138" s="63"/>
      <c r="O1138" s="63"/>
      <c r="P1138" s="63"/>
      <c r="Q1138" s="63"/>
      <c r="R1138" s="63"/>
      <c r="S1138" s="63"/>
      <c r="T1138" s="63"/>
      <c r="U1138" s="63"/>
      <c r="V1138" s="63"/>
      <c r="W1138" s="63"/>
      <c r="X1138" s="63"/>
      <c r="Y1138" s="63"/>
      <c r="Z1138" s="62">
        <v>91000</v>
      </c>
      <c r="AA1138" s="62">
        <v>9520</v>
      </c>
      <c r="AB1138" s="62">
        <v>15.87</v>
      </c>
      <c r="AC1138" s="62">
        <v>1820</v>
      </c>
    </row>
    <row r="1139" spans="1:29" x14ac:dyDescent="0.25">
      <c r="A1139" s="61" t="s">
        <v>420</v>
      </c>
      <c r="B1139" s="61" t="s">
        <v>421</v>
      </c>
      <c r="C1139" s="62">
        <v>2014</v>
      </c>
      <c r="D1139" s="61" t="s">
        <v>314</v>
      </c>
      <c r="E1139" s="62">
        <v>120</v>
      </c>
      <c r="F1139" s="62">
        <v>364813</v>
      </c>
      <c r="G1139" s="62">
        <v>54011</v>
      </c>
      <c r="H1139" s="62">
        <v>37.51</v>
      </c>
      <c r="I1139" s="62">
        <v>3040.11</v>
      </c>
      <c r="J1139" s="62">
        <v>339276.09</v>
      </c>
      <c r="K1139" s="62">
        <v>91182.35</v>
      </c>
      <c r="L1139" s="62">
        <v>123856</v>
      </c>
      <c r="M1139" s="62">
        <v>86.01</v>
      </c>
      <c r="N1139" s="62">
        <v>759.85</v>
      </c>
      <c r="O1139" s="62">
        <v>1099595.28</v>
      </c>
      <c r="P1139" s="63"/>
      <c r="Q1139" s="63"/>
      <c r="R1139" s="63"/>
      <c r="S1139" s="63"/>
      <c r="T1139" s="63"/>
      <c r="U1139" s="63"/>
      <c r="V1139" s="63"/>
      <c r="W1139" s="63"/>
      <c r="X1139" s="63"/>
      <c r="Y1139" s="63"/>
      <c r="Z1139" s="62">
        <v>2221</v>
      </c>
      <c r="AA1139" s="62">
        <v>27319</v>
      </c>
      <c r="AB1139" s="62">
        <v>18.97</v>
      </c>
      <c r="AC1139" s="62">
        <v>18.510000000000002</v>
      </c>
    </row>
    <row r="1140" spans="1:29" ht="30" x14ac:dyDescent="0.25">
      <c r="A1140" s="61" t="s">
        <v>237</v>
      </c>
      <c r="B1140" s="61" t="s">
        <v>238</v>
      </c>
      <c r="C1140" s="62">
        <v>2004</v>
      </c>
      <c r="D1140" s="61" t="s">
        <v>94</v>
      </c>
      <c r="E1140" s="62">
        <v>20</v>
      </c>
      <c r="F1140" s="62">
        <v>246</v>
      </c>
      <c r="G1140" s="62">
        <v>52</v>
      </c>
      <c r="H1140" s="62">
        <v>0.22</v>
      </c>
      <c r="I1140" s="62">
        <v>12.3</v>
      </c>
      <c r="J1140" s="62">
        <v>228.78</v>
      </c>
      <c r="K1140" s="62">
        <v>24206.6</v>
      </c>
      <c r="L1140" s="62">
        <v>33986</v>
      </c>
      <c r="M1140" s="62">
        <v>141.61000000000001</v>
      </c>
      <c r="N1140" s="62">
        <v>1210.33</v>
      </c>
      <c r="O1140" s="62">
        <v>291914.59999999998</v>
      </c>
      <c r="P1140" s="63"/>
      <c r="Q1140" s="63"/>
      <c r="R1140" s="63"/>
      <c r="S1140" s="63"/>
      <c r="T1140" s="63"/>
      <c r="U1140" s="63"/>
      <c r="V1140" s="63"/>
      <c r="W1140" s="63"/>
      <c r="X1140" s="63"/>
      <c r="Y1140" s="63"/>
      <c r="Z1140" s="62">
        <v>3577</v>
      </c>
      <c r="AA1140" s="62">
        <v>14010</v>
      </c>
      <c r="AB1140" s="62">
        <v>58.38</v>
      </c>
      <c r="AC1140" s="62">
        <v>178.85</v>
      </c>
    </row>
    <row r="1141" spans="1:29" x14ac:dyDescent="0.25">
      <c r="A1141" s="61" t="s">
        <v>336</v>
      </c>
      <c r="B1141" s="61" t="s">
        <v>337</v>
      </c>
      <c r="C1141" s="62">
        <v>2007</v>
      </c>
      <c r="D1141" s="61" t="s">
        <v>78</v>
      </c>
      <c r="E1141" s="62">
        <v>72</v>
      </c>
      <c r="F1141" s="62">
        <v>612080</v>
      </c>
      <c r="G1141" s="62">
        <v>104578</v>
      </c>
      <c r="H1141" s="62">
        <v>121.04</v>
      </c>
      <c r="I1141" s="62">
        <v>8501.11</v>
      </c>
      <c r="J1141" s="62">
        <v>569234.4</v>
      </c>
      <c r="K1141" s="62">
        <v>0</v>
      </c>
      <c r="L1141" s="63"/>
      <c r="M1141" s="63"/>
      <c r="N1141" s="63"/>
      <c r="O1141" s="63"/>
      <c r="P1141" s="63"/>
      <c r="Q1141" s="63"/>
      <c r="R1141" s="63"/>
      <c r="S1141" s="63"/>
      <c r="T1141" s="63"/>
      <c r="U1141" s="63"/>
      <c r="V1141" s="63"/>
      <c r="W1141" s="63"/>
      <c r="X1141" s="63"/>
      <c r="Y1141" s="63"/>
      <c r="Z1141" s="62">
        <v>261400</v>
      </c>
      <c r="AA1141" s="62">
        <v>20259</v>
      </c>
      <c r="AB1141" s="62">
        <v>23.45</v>
      </c>
      <c r="AC1141" s="62">
        <v>3630.56</v>
      </c>
    </row>
    <row r="1142" spans="1:29" x14ac:dyDescent="0.25">
      <c r="A1142" s="61" t="s">
        <v>289</v>
      </c>
      <c r="B1142" s="61" t="s">
        <v>290</v>
      </c>
      <c r="C1142" s="62">
        <v>2016</v>
      </c>
      <c r="D1142" s="61" t="s">
        <v>75</v>
      </c>
      <c r="E1142" s="62">
        <v>8</v>
      </c>
      <c r="F1142" s="62">
        <v>20265</v>
      </c>
      <c r="G1142" s="62">
        <v>3554</v>
      </c>
      <c r="H1142" s="62">
        <v>37.020000000000003</v>
      </c>
      <c r="I1142" s="62">
        <v>2533.13</v>
      </c>
      <c r="J1142" s="62">
        <v>18846.45</v>
      </c>
      <c r="K1142" s="62">
        <v>8157.13</v>
      </c>
      <c r="L1142" s="62">
        <v>6475</v>
      </c>
      <c r="M1142" s="62">
        <v>67.45</v>
      </c>
      <c r="N1142" s="63"/>
      <c r="O1142" s="63"/>
      <c r="P1142" s="63"/>
      <c r="Q1142" s="63"/>
      <c r="R1142" s="63"/>
      <c r="S1142" s="63"/>
      <c r="T1142" s="63"/>
      <c r="U1142" s="63"/>
      <c r="V1142" s="63"/>
      <c r="W1142" s="63"/>
      <c r="X1142" s="63"/>
      <c r="Y1142" s="63"/>
      <c r="Z1142" s="62">
        <v>57503</v>
      </c>
      <c r="AA1142" s="62">
        <v>7950</v>
      </c>
      <c r="AB1142" s="62">
        <v>82.81</v>
      </c>
      <c r="AC1142" s="62">
        <v>7187.88</v>
      </c>
    </row>
    <row r="1143" spans="1:29" x14ac:dyDescent="0.25">
      <c r="A1143" s="61" t="s">
        <v>140</v>
      </c>
      <c r="B1143" s="61" t="s">
        <v>141</v>
      </c>
      <c r="C1143" s="62">
        <v>2003</v>
      </c>
      <c r="D1143" s="61" t="s">
        <v>75</v>
      </c>
      <c r="E1143" s="62">
        <v>9</v>
      </c>
      <c r="F1143" s="62">
        <v>3181</v>
      </c>
      <c r="G1143" s="62">
        <v>528</v>
      </c>
      <c r="H1143" s="62">
        <v>4.8899999999999997</v>
      </c>
      <c r="I1143" s="62">
        <v>353.44</v>
      </c>
      <c r="J1143" s="62">
        <v>2958.33</v>
      </c>
      <c r="K1143" s="62">
        <v>0</v>
      </c>
      <c r="L1143" s="63"/>
      <c r="M1143" s="63"/>
      <c r="N1143" s="63"/>
      <c r="O1143" s="63"/>
      <c r="P1143" s="63"/>
      <c r="Q1143" s="63"/>
      <c r="R1143" s="63"/>
      <c r="S1143" s="63"/>
      <c r="T1143" s="63"/>
      <c r="U1143" s="63"/>
      <c r="V1143" s="63"/>
      <c r="W1143" s="63"/>
      <c r="X1143" s="63"/>
      <c r="Y1143" s="63"/>
      <c r="Z1143" s="62">
        <v>214</v>
      </c>
      <c r="AA1143" s="62">
        <v>1439</v>
      </c>
      <c r="AB1143" s="62">
        <v>13.32</v>
      </c>
      <c r="AC1143" s="62">
        <v>23.78</v>
      </c>
    </row>
    <row r="1144" spans="1:29" x14ac:dyDescent="0.25">
      <c r="A1144" s="61" t="s">
        <v>376</v>
      </c>
      <c r="B1144" s="61" t="s">
        <v>377</v>
      </c>
      <c r="C1144" s="62">
        <v>2011</v>
      </c>
      <c r="D1144" s="61" t="s">
        <v>89</v>
      </c>
      <c r="E1144" s="62">
        <v>96</v>
      </c>
      <c r="F1144" s="62">
        <v>916633</v>
      </c>
      <c r="G1144" s="62">
        <v>140161</v>
      </c>
      <c r="H1144" s="62">
        <v>121.67</v>
      </c>
      <c r="I1144" s="62">
        <v>9548.26</v>
      </c>
      <c r="J1144" s="62">
        <v>852468.69</v>
      </c>
      <c r="K1144" s="62">
        <v>0</v>
      </c>
      <c r="L1144" s="63"/>
      <c r="M1144" s="63"/>
      <c r="N1144" s="63"/>
      <c r="O1144" s="63"/>
      <c r="P1144" s="63"/>
      <c r="Q1144" s="63"/>
      <c r="R1144" s="63"/>
      <c r="S1144" s="63"/>
      <c r="T1144" s="63"/>
      <c r="U1144" s="63"/>
      <c r="V1144" s="63"/>
      <c r="W1144" s="63"/>
      <c r="X1144" s="63"/>
      <c r="Y1144" s="63"/>
      <c r="Z1144" s="62">
        <v>416963</v>
      </c>
      <c r="AA1144" s="62">
        <v>25253</v>
      </c>
      <c r="AB1144" s="62">
        <v>21.92</v>
      </c>
      <c r="AC1144" s="62">
        <v>4343.3599999999997</v>
      </c>
    </row>
    <row r="1145" spans="1:29" ht="30" x14ac:dyDescent="0.25">
      <c r="A1145" s="61" t="s">
        <v>231</v>
      </c>
      <c r="B1145" s="61" t="s">
        <v>232</v>
      </c>
      <c r="C1145" s="62">
        <v>2017</v>
      </c>
      <c r="D1145" s="61" t="s">
        <v>89</v>
      </c>
      <c r="E1145" s="62">
        <v>68</v>
      </c>
      <c r="F1145" s="62">
        <v>235560</v>
      </c>
      <c r="G1145" s="62">
        <v>30724</v>
      </c>
      <c r="H1145" s="62">
        <v>37.65</v>
      </c>
      <c r="I1145" s="62">
        <v>3464.12</v>
      </c>
      <c r="J1145" s="62">
        <v>219070.8</v>
      </c>
      <c r="K1145" s="62">
        <v>28223.08</v>
      </c>
      <c r="L1145" s="62">
        <v>30065</v>
      </c>
      <c r="M1145" s="62">
        <v>36.840000000000003</v>
      </c>
      <c r="N1145" s="62">
        <v>415.05</v>
      </c>
      <c r="O1145" s="62">
        <v>340350.64</v>
      </c>
      <c r="P1145" s="63"/>
      <c r="Q1145" s="63"/>
      <c r="R1145" s="63"/>
      <c r="S1145" s="63"/>
      <c r="T1145" s="63"/>
      <c r="U1145" s="63"/>
      <c r="V1145" s="63"/>
      <c r="W1145" s="63"/>
      <c r="X1145" s="63"/>
      <c r="Y1145" s="63"/>
      <c r="Z1145" s="62">
        <v>2209</v>
      </c>
      <c r="AA1145" s="62">
        <v>23794</v>
      </c>
      <c r="AB1145" s="62">
        <v>29.16</v>
      </c>
      <c r="AC1145" s="62">
        <v>32.49</v>
      </c>
    </row>
    <row r="1146" spans="1:29" x14ac:dyDescent="0.25">
      <c r="A1146" s="61" t="s">
        <v>336</v>
      </c>
      <c r="B1146" s="61" t="s">
        <v>337</v>
      </c>
      <c r="C1146" s="62">
        <v>2017</v>
      </c>
      <c r="D1146" s="61" t="s">
        <v>175</v>
      </c>
      <c r="E1146" s="62">
        <v>8</v>
      </c>
      <c r="F1146" s="63"/>
      <c r="G1146" s="63"/>
      <c r="H1146" s="63"/>
      <c r="I1146" s="63"/>
      <c r="J1146" s="63"/>
      <c r="K1146" s="62">
        <v>0</v>
      </c>
      <c r="L1146" s="63"/>
      <c r="M1146" s="63"/>
      <c r="N1146" s="63"/>
      <c r="O1146" s="63"/>
      <c r="P1146" s="63"/>
      <c r="Q1146" s="63"/>
      <c r="R1146" s="63"/>
      <c r="S1146" s="63"/>
      <c r="T1146" s="63"/>
      <c r="U1146" s="63"/>
      <c r="V1146" s="63"/>
      <c r="W1146" s="63"/>
      <c r="X1146" s="63"/>
      <c r="Y1146" s="63"/>
      <c r="Z1146" s="62">
        <v>12000</v>
      </c>
      <c r="AA1146" s="62">
        <v>2279</v>
      </c>
      <c r="AB1146" s="62">
        <v>23.74</v>
      </c>
      <c r="AC1146" s="62">
        <v>1500</v>
      </c>
    </row>
    <row r="1147" spans="1:29" x14ac:dyDescent="0.25">
      <c r="A1147" s="61" t="s">
        <v>229</v>
      </c>
      <c r="B1147" s="61" t="s">
        <v>230</v>
      </c>
      <c r="C1147" s="62">
        <v>2012</v>
      </c>
      <c r="D1147" s="61" t="s">
        <v>175</v>
      </c>
      <c r="E1147" s="62">
        <v>8</v>
      </c>
      <c r="F1147" s="63"/>
      <c r="G1147" s="63"/>
      <c r="H1147" s="63"/>
      <c r="I1147" s="63"/>
      <c r="J1147" s="63"/>
      <c r="K1147" s="62">
        <v>0</v>
      </c>
      <c r="L1147" s="63"/>
      <c r="M1147" s="63"/>
      <c r="N1147" s="63"/>
      <c r="O1147" s="63"/>
      <c r="P1147" s="63"/>
      <c r="Q1147" s="63"/>
      <c r="R1147" s="63"/>
      <c r="S1147" s="63"/>
      <c r="T1147" s="63"/>
      <c r="U1147" s="63"/>
      <c r="V1147" s="63"/>
      <c r="W1147" s="63"/>
      <c r="X1147" s="63"/>
      <c r="Y1147" s="63"/>
      <c r="Z1147" s="62">
        <v>92900</v>
      </c>
      <c r="AA1147" s="62">
        <v>3166</v>
      </c>
      <c r="AB1147" s="62">
        <v>32.979999999999997</v>
      </c>
      <c r="AC1147" s="62">
        <v>11612.5</v>
      </c>
    </row>
    <row r="1148" spans="1:29" x14ac:dyDescent="0.25">
      <c r="A1148" s="61" t="s">
        <v>113</v>
      </c>
      <c r="B1148" s="61" t="s">
        <v>114</v>
      </c>
      <c r="C1148" s="62">
        <v>2010</v>
      </c>
      <c r="D1148" s="61" t="s">
        <v>99</v>
      </c>
      <c r="E1148" s="62">
        <v>75</v>
      </c>
      <c r="F1148" s="62">
        <v>214980</v>
      </c>
      <c r="G1148" s="62">
        <v>27965</v>
      </c>
      <c r="H1148" s="62">
        <v>31.07</v>
      </c>
      <c r="I1148" s="62">
        <v>2866.4</v>
      </c>
      <c r="J1148" s="62">
        <v>199931.4</v>
      </c>
      <c r="K1148" s="62">
        <v>40038.800000000003</v>
      </c>
      <c r="L1148" s="62">
        <v>48266</v>
      </c>
      <c r="M1148" s="62">
        <v>53.63</v>
      </c>
      <c r="N1148" s="62">
        <v>533.85</v>
      </c>
      <c r="O1148" s="62">
        <v>482839.87</v>
      </c>
      <c r="P1148" s="63"/>
      <c r="Q1148" s="63"/>
      <c r="R1148" s="63"/>
      <c r="S1148" s="63"/>
      <c r="T1148" s="63"/>
      <c r="U1148" s="63"/>
      <c r="V1148" s="63"/>
      <c r="W1148" s="63"/>
      <c r="X1148" s="63"/>
      <c r="Y1148" s="63"/>
      <c r="Z1148" s="62">
        <v>512300</v>
      </c>
      <c r="AA1148" s="62">
        <v>63176</v>
      </c>
      <c r="AB1148" s="62">
        <v>70.2</v>
      </c>
      <c r="AC1148" s="62">
        <v>6830.67</v>
      </c>
    </row>
    <row r="1149" spans="1:29" ht="30" x14ac:dyDescent="0.25">
      <c r="A1149" s="61" t="s">
        <v>269</v>
      </c>
      <c r="B1149" s="61" t="s">
        <v>270</v>
      </c>
      <c r="C1149" s="62">
        <v>2017</v>
      </c>
      <c r="D1149" s="61" t="s">
        <v>89</v>
      </c>
      <c r="E1149" s="62">
        <v>72</v>
      </c>
      <c r="F1149" s="62">
        <v>649440</v>
      </c>
      <c r="G1149" s="62">
        <v>104071</v>
      </c>
      <c r="H1149" s="62">
        <v>120.45</v>
      </c>
      <c r="I1149" s="62">
        <v>9020</v>
      </c>
      <c r="J1149" s="62">
        <v>603979.19999999995</v>
      </c>
      <c r="K1149" s="62">
        <v>0</v>
      </c>
      <c r="L1149" s="63"/>
      <c r="M1149" s="63"/>
      <c r="N1149" s="63"/>
      <c r="O1149" s="63"/>
      <c r="P1149" s="63"/>
      <c r="Q1149" s="63"/>
      <c r="R1149" s="63"/>
      <c r="S1149" s="63"/>
      <c r="T1149" s="63"/>
      <c r="U1149" s="63"/>
      <c r="V1149" s="63"/>
      <c r="W1149" s="63"/>
      <c r="X1149" s="63"/>
      <c r="Y1149" s="63"/>
      <c r="Z1149" s="62">
        <v>174800</v>
      </c>
      <c r="AA1149" s="62">
        <v>8221</v>
      </c>
      <c r="AB1149" s="62">
        <v>9.52</v>
      </c>
      <c r="AC1149" s="62">
        <v>2427.7800000000002</v>
      </c>
    </row>
    <row r="1150" spans="1:29" ht="30" x14ac:dyDescent="0.25">
      <c r="A1150" s="61" t="s">
        <v>120</v>
      </c>
      <c r="B1150" s="61" t="s">
        <v>121</v>
      </c>
      <c r="C1150" s="62">
        <v>2015</v>
      </c>
      <c r="D1150" s="61" t="s">
        <v>78</v>
      </c>
      <c r="E1150" s="62">
        <v>68</v>
      </c>
      <c r="F1150" s="62">
        <v>914851</v>
      </c>
      <c r="G1150" s="62">
        <v>110097</v>
      </c>
      <c r="H1150" s="62">
        <v>134.91999999999999</v>
      </c>
      <c r="I1150" s="62">
        <v>13453.69</v>
      </c>
      <c r="J1150" s="62">
        <v>850811.43</v>
      </c>
      <c r="K1150" s="62">
        <v>0</v>
      </c>
      <c r="L1150" s="63"/>
      <c r="M1150" s="63"/>
      <c r="N1150" s="63"/>
      <c r="O1150" s="63"/>
      <c r="P1150" s="63"/>
      <c r="Q1150" s="63"/>
      <c r="R1150" s="63"/>
      <c r="S1150" s="63"/>
      <c r="T1150" s="63"/>
      <c r="U1150" s="63"/>
      <c r="V1150" s="63"/>
      <c r="W1150" s="63"/>
      <c r="X1150" s="63"/>
      <c r="Y1150" s="63"/>
      <c r="Z1150" s="62">
        <v>400760</v>
      </c>
      <c r="AA1150" s="62">
        <v>27613</v>
      </c>
      <c r="AB1150" s="62">
        <v>33.840000000000003</v>
      </c>
      <c r="AC1150" s="62">
        <v>5893.53</v>
      </c>
    </row>
    <row r="1151" spans="1:29" ht="30" x14ac:dyDescent="0.25">
      <c r="A1151" s="61" t="s">
        <v>206</v>
      </c>
      <c r="B1151" s="61" t="s">
        <v>207</v>
      </c>
      <c r="C1151" s="62">
        <v>2014</v>
      </c>
      <c r="D1151" s="61" t="s">
        <v>75</v>
      </c>
      <c r="E1151" s="62">
        <v>6</v>
      </c>
      <c r="F1151" s="63"/>
      <c r="G1151" s="63"/>
      <c r="H1151" s="63"/>
      <c r="I1151" s="63"/>
      <c r="J1151" s="63"/>
      <c r="K1151" s="62">
        <v>0</v>
      </c>
      <c r="L1151" s="63"/>
      <c r="M1151" s="63"/>
      <c r="N1151" s="63"/>
      <c r="O1151" s="63"/>
      <c r="P1151" s="63"/>
      <c r="Q1151" s="63"/>
      <c r="R1151" s="63"/>
      <c r="S1151" s="63"/>
      <c r="T1151" s="63"/>
      <c r="U1151" s="63"/>
      <c r="V1151" s="63"/>
      <c r="W1151" s="63"/>
      <c r="X1151" s="63"/>
      <c r="Y1151" s="63"/>
      <c r="Z1151" s="62">
        <v>0</v>
      </c>
      <c r="AA1151" s="63"/>
      <c r="AB1151" s="63"/>
      <c r="AC1151" s="62">
        <v>0</v>
      </c>
    </row>
    <row r="1152" spans="1:29" x14ac:dyDescent="0.25">
      <c r="A1152" s="61" t="s">
        <v>241</v>
      </c>
      <c r="B1152" s="61" t="s">
        <v>242</v>
      </c>
      <c r="C1152" s="62">
        <v>2013</v>
      </c>
      <c r="D1152" s="61" t="s">
        <v>75</v>
      </c>
      <c r="E1152" s="62">
        <v>1</v>
      </c>
      <c r="F1152" s="63"/>
      <c r="G1152" s="63"/>
      <c r="H1152" s="63"/>
      <c r="I1152" s="63"/>
      <c r="J1152" s="63"/>
      <c r="K1152" s="62">
        <v>0</v>
      </c>
      <c r="L1152" s="63"/>
      <c r="M1152" s="63"/>
      <c r="N1152" s="63"/>
      <c r="O1152" s="63"/>
      <c r="P1152" s="63"/>
      <c r="Q1152" s="63"/>
      <c r="R1152" s="63"/>
      <c r="S1152" s="63"/>
      <c r="T1152" s="63"/>
      <c r="U1152" s="63"/>
      <c r="V1152" s="63"/>
      <c r="W1152" s="63"/>
      <c r="X1152" s="63"/>
      <c r="Y1152" s="63"/>
      <c r="Z1152" s="62">
        <v>7500</v>
      </c>
      <c r="AA1152" s="62">
        <v>701</v>
      </c>
      <c r="AB1152" s="62">
        <v>58.42</v>
      </c>
      <c r="AC1152" s="62">
        <v>7500</v>
      </c>
    </row>
    <row r="1153" spans="1:29" x14ac:dyDescent="0.25">
      <c r="A1153" s="61" t="s">
        <v>330</v>
      </c>
      <c r="B1153" s="61" t="s">
        <v>331</v>
      </c>
      <c r="C1153" s="62">
        <v>2008</v>
      </c>
      <c r="D1153" s="61" t="s">
        <v>78</v>
      </c>
      <c r="E1153" s="62">
        <v>80</v>
      </c>
      <c r="F1153" s="62">
        <v>878559</v>
      </c>
      <c r="G1153" s="62">
        <v>150317</v>
      </c>
      <c r="H1153" s="62">
        <v>156.58000000000001</v>
      </c>
      <c r="I1153" s="62">
        <v>10981.99</v>
      </c>
      <c r="J1153" s="62">
        <v>817059.87</v>
      </c>
      <c r="K1153" s="62">
        <v>0</v>
      </c>
      <c r="L1153" s="63"/>
      <c r="M1153" s="63"/>
      <c r="N1153" s="63"/>
      <c r="O1153" s="63"/>
      <c r="P1153" s="63"/>
      <c r="Q1153" s="63"/>
      <c r="R1153" s="63"/>
      <c r="S1153" s="63"/>
      <c r="T1153" s="63"/>
      <c r="U1153" s="63"/>
      <c r="V1153" s="63"/>
      <c r="W1153" s="63"/>
      <c r="X1153" s="63"/>
      <c r="Y1153" s="63"/>
      <c r="Z1153" s="62">
        <v>408873</v>
      </c>
      <c r="AA1153" s="62">
        <v>17890</v>
      </c>
      <c r="AB1153" s="62">
        <v>18.64</v>
      </c>
      <c r="AC1153" s="62">
        <v>5110.91</v>
      </c>
    </row>
    <row r="1154" spans="1:29" x14ac:dyDescent="0.25">
      <c r="A1154" s="61" t="s">
        <v>241</v>
      </c>
      <c r="B1154" s="61" t="s">
        <v>242</v>
      </c>
      <c r="C1154" s="62">
        <v>2010</v>
      </c>
      <c r="D1154" s="61" t="s">
        <v>297</v>
      </c>
      <c r="E1154" s="62">
        <v>26</v>
      </c>
      <c r="F1154" s="63"/>
      <c r="G1154" s="63"/>
      <c r="H1154" s="63"/>
      <c r="I1154" s="63"/>
      <c r="J1154" s="63"/>
      <c r="K1154" s="62">
        <v>0</v>
      </c>
      <c r="L1154" s="63"/>
      <c r="M1154" s="63"/>
      <c r="N1154" s="63"/>
      <c r="O1154" s="63"/>
      <c r="P1154" s="63"/>
      <c r="Q1154" s="63"/>
      <c r="R1154" s="63"/>
      <c r="S1154" s="63"/>
      <c r="T1154" s="63"/>
      <c r="U1154" s="63"/>
      <c r="V1154" s="63"/>
      <c r="W1154" s="63"/>
      <c r="X1154" s="63"/>
      <c r="Y1154" s="63"/>
      <c r="Z1154" s="62">
        <v>166300</v>
      </c>
      <c r="AA1154" s="62">
        <v>15090</v>
      </c>
      <c r="AB1154" s="62">
        <v>48.37</v>
      </c>
      <c r="AC1154" s="62">
        <v>6396.15</v>
      </c>
    </row>
    <row r="1155" spans="1:29" ht="30" x14ac:dyDescent="0.25">
      <c r="A1155" s="61" t="s">
        <v>269</v>
      </c>
      <c r="B1155" s="61" t="s">
        <v>270</v>
      </c>
      <c r="C1155" s="62">
        <v>2016</v>
      </c>
      <c r="D1155" s="61" t="s">
        <v>83</v>
      </c>
      <c r="E1155" s="62">
        <v>2</v>
      </c>
      <c r="F1155" s="62">
        <v>5219</v>
      </c>
      <c r="G1155" s="62">
        <v>1079</v>
      </c>
      <c r="H1155" s="62">
        <v>44.96</v>
      </c>
      <c r="I1155" s="62">
        <v>2609.5</v>
      </c>
      <c r="J1155" s="62">
        <v>4853.67</v>
      </c>
      <c r="K1155" s="62">
        <v>2128.0300000000002</v>
      </c>
      <c r="L1155" s="62">
        <v>2257</v>
      </c>
      <c r="M1155" s="62">
        <v>94.04</v>
      </c>
      <c r="N1155" s="62">
        <v>1064.02</v>
      </c>
      <c r="O1155" s="62">
        <v>25662.560000000001</v>
      </c>
      <c r="P1155" s="63"/>
      <c r="Q1155" s="63"/>
      <c r="R1155" s="63"/>
      <c r="S1155" s="63"/>
      <c r="T1155" s="63"/>
      <c r="U1155" s="63"/>
      <c r="V1155" s="63"/>
      <c r="W1155" s="63"/>
      <c r="X1155" s="63"/>
      <c r="Y1155" s="63"/>
      <c r="Z1155" s="62">
        <v>0</v>
      </c>
      <c r="AA1155" s="62">
        <v>90</v>
      </c>
      <c r="AB1155" s="62">
        <v>3.75</v>
      </c>
      <c r="AC1155" s="62">
        <v>0</v>
      </c>
    </row>
    <row r="1156" spans="1:29" ht="30" x14ac:dyDescent="0.25">
      <c r="A1156" s="61" t="s">
        <v>117</v>
      </c>
      <c r="B1156" s="61" t="s">
        <v>118</v>
      </c>
      <c r="C1156" s="62">
        <v>2005</v>
      </c>
      <c r="D1156" s="61" t="s">
        <v>135</v>
      </c>
      <c r="E1156" s="62">
        <v>109</v>
      </c>
      <c r="F1156" s="62">
        <v>31729</v>
      </c>
      <c r="G1156" s="62">
        <v>3616</v>
      </c>
      <c r="H1156" s="62">
        <v>2.76</v>
      </c>
      <c r="I1156" s="62">
        <v>291.08999999999997</v>
      </c>
      <c r="J1156" s="62">
        <v>29507.97</v>
      </c>
      <c r="K1156" s="62">
        <v>41759.46</v>
      </c>
      <c r="L1156" s="62">
        <v>50392</v>
      </c>
      <c r="M1156" s="62">
        <v>38.53</v>
      </c>
      <c r="N1156" s="62">
        <v>383.11</v>
      </c>
      <c r="O1156" s="62">
        <v>503589.82</v>
      </c>
      <c r="P1156" s="63"/>
      <c r="Q1156" s="63"/>
      <c r="R1156" s="63"/>
      <c r="S1156" s="63"/>
      <c r="T1156" s="63"/>
      <c r="U1156" s="63"/>
      <c r="V1156" s="63"/>
      <c r="W1156" s="63"/>
      <c r="X1156" s="63"/>
      <c r="Y1156" s="63"/>
      <c r="Z1156" s="62">
        <v>897</v>
      </c>
      <c r="AA1156" s="62">
        <v>9993</v>
      </c>
      <c r="AB1156" s="62">
        <v>7.64</v>
      </c>
      <c r="AC1156" s="62">
        <v>8.23</v>
      </c>
    </row>
    <row r="1157" spans="1:29" ht="30" x14ac:dyDescent="0.25">
      <c r="A1157" s="61" t="s">
        <v>293</v>
      </c>
      <c r="B1157" s="61" t="s">
        <v>294</v>
      </c>
      <c r="C1157" s="62">
        <v>2007</v>
      </c>
      <c r="D1157" s="61" t="s">
        <v>438</v>
      </c>
      <c r="E1157" s="62">
        <v>4</v>
      </c>
      <c r="F1157" s="63"/>
      <c r="G1157" s="63"/>
      <c r="H1157" s="63"/>
      <c r="I1157" s="63"/>
      <c r="J1157" s="63"/>
      <c r="K1157" s="62">
        <v>0</v>
      </c>
      <c r="L1157" s="63"/>
      <c r="M1157" s="63"/>
      <c r="N1157" s="63"/>
      <c r="O1157" s="63"/>
      <c r="P1157" s="63"/>
      <c r="Q1157" s="63"/>
      <c r="R1157" s="63"/>
      <c r="S1157" s="63"/>
      <c r="T1157" s="63"/>
      <c r="U1157" s="63"/>
      <c r="V1157" s="63"/>
      <c r="W1157" s="63"/>
      <c r="X1157" s="63"/>
      <c r="Y1157" s="63"/>
      <c r="Z1157" s="62">
        <v>93.58</v>
      </c>
      <c r="AA1157" s="62">
        <v>190</v>
      </c>
      <c r="AB1157" s="62">
        <v>3.96</v>
      </c>
      <c r="AC1157" s="62">
        <v>23.39</v>
      </c>
    </row>
    <row r="1158" spans="1:29" x14ac:dyDescent="0.25">
      <c r="A1158" s="61" t="s">
        <v>411</v>
      </c>
      <c r="B1158" s="61" t="s">
        <v>412</v>
      </c>
      <c r="C1158" s="62">
        <v>2011</v>
      </c>
      <c r="D1158" s="61" t="s">
        <v>78</v>
      </c>
      <c r="E1158" s="62">
        <v>40</v>
      </c>
      <c r="F1158" s="62">
        <v>59679</v>
      </c>
      <c r="G1158" s="62">
        <v>9008</v>
      </c>
      <c r="H1158" s="62">
        <v>18.77</v>
      </c>
      <c r="I1158" s="62">
        <v>1491.98</v>
      </c>
      <c r="J1158" s="62">
        <v>55501.47</v>
      </c>
      <c r="K1158" s="62">
        <v>10757.52</v>
      </c>
      <c r="L1158" s="62">
        <v>13648</v>
      </c>
      <c r="M1158" s="62">
        <v>28.43</v>
      </c>
      <c r="N1158" s="63"/>
      <c r="O1158" s="63"/>
      <c r="P1158" s="63"/>
      <c r="Q1158" s="63"/>
      <c r="R1158" s="63"/>
      <c r="S1158" s="63"/>
      <c r="T1158" s="63"/>
      <c r="U1158" s="63"/>
      <c r="V1158" s="63"/>
      <c r="W1158" s="63"/>
      <c r="X1158" s="63"/>
      <c r="Y1158" s="63"/>
      <c r="Z1158" s="62">
        <v>715.19</v>
      </c>
      <c r="AA1158" s="62">
        <v>3354</v>
      </c>
      <c r="AB1158" s="62">
        <v>6.99</v>
      </c>
      <c r="AC1158" s="62">
        <v>17.88</v>
      </c>
    </row>
    <row r="1159" spans="1:29" ht="30" x14ac:dyDescent="0.25">
      <c r="A1159" s="61" t="s">
        <v>361</v>
      </c>
      <c r="B1159" s="61" t="s">
        <v>362</v>
      </c>
      <c r="C1159" s="62">
        <v>2004</v>
      </c>
      <c r="D1159" s="61" t="s">
        <v>75</v>
      </c>
      <c r="E1159" s="62">
        <v>8</v>
      </c>
      <c r="F1159" s="62">
        <v>2699</v>
      </c>
      <c r="G1159" s="62">
        <v>429</v>
      </c>
      <c r="H1159" s="62">
        <v>4.47</v>
      </c>
      <c r="I1159" s="62">
        <v>337.38</v>
      </c>
      <c r="J1159" s="62">
        <v>2510.0700000000002</v>
      </c>
      <c r="K1159" s="62">
        <v>60</v>
      </c>
      <c r="L1159" s="62">
        <v>128</v>
      </c>
      <c r="M1159" s="62">
        <v>1.33</v>
      </c>
      <c r="N1159" s="62">
        <v>7.5</v>
      </c>
      <c r="O1159" s="62">
        <v>723.56</v>
      </c>
      <c r="P1159" s="63"/>
      <c r="Q1159" s="63"/>
      <c r="R1159" s="63"/>
      <c r="S1159" s="63"/>
      <c r="T1159" s="63"/>
      <c r="U1159" s="62">
        <v>4020</v>
      </c>
      <c r="V1159" s="62">
        <v>5329</v>
      </c>
      <c r="W1159" s="62">
        <v>55.51</v>
      </c>
      <c r="X1159" s="62">
        <v>502</v>
      </c>
      <c r="Y1159" s="62">
        <v>89983.679999999993</v>
      </c>
      <c r="Z1159" s="62">
        <v>91.71</v>
      </c>
      <c r="AA1159" s="62">
        <v>4963</v>
      </c>
      <c r="AB1159" s="62">
        <v>51.7</v>
      </c>
      <c r="AC1159" s="62">
        <v>11.46</v>
      </c>
    </row>
    <row r="1160" spans="1:29" x14ac:dyDescent="0.25">
      <c r="A1160" s="61" t="s">
        <v>304</v>
      </c>
      <c r="B1160" s="61" t="s">
        <v>305</v>
      </c>
      <c r="C1160" s="62">
        <v>2008</v>
      </c>
      <c r="D1160" s="61" t="s">
        <v>78</v>
      </c>
      <c r="E1160" s="62">
        <v>24</v>
      </c>
      <c r="F1160" s="62">
        <v>86160</v>
      </c>
      <c r="G1160" s="62">
        <v>18398</v>
      </c>
      <c r="H1160" s="62">
        <v>63.88</v>
      </c>
      <c r="I1160" s="62">
        <v>3590</v>
      </c>
      <c r="J1160" s="62">
        <v>80128.800000000003</v>
      </c>
      <c r="K1160" s="62">
        <v>6006</v>
      </c>
      <c r="L1160" s="62">
        <v>10551</v>
      </c>
      <c r="M1160" s="62">
        <v>36.64</v>
      </c>
      <c r="N1160" s="62">
        <v>250.25</v>
      </c>
      <c r="O1160" s="62">
        <v>72428.160000000003</v>
      </c>
      <c r="P1160" s="63"/>
      <c r="Q1160" s="63"/>
      <c r="R1160" s="63"/>
      <c r="S1160" s="63"/>
      <c r="T1160" s="63"/>
      <c r="U1160" s="63"/>
      <c r="V1160" s="63"/>
      <c r="W1160" s="63"/>
      <c r="X1160" s="63"/>
      <c r="Y1160" s="63"/>
      <c r="Z1160" s="62">
        <v>1350.18</v>
      </c>
      <c r="AA1160" s="62">
        <v>1902</v>
      </c>
      <c r="AB1160" s="62">
        <v>6.6</v>
      </c>
      <c r="AC1160" s="62">
        <v>56.26</v>
      </c>
    </row>
    <row r="1161" spans="1:29" x14ac:dyDescent="0.25">
      <c r="A1161" s="61" t="s">
        <v>273</v>
      </c>
      <c r="B1161" s="61" t="s">
        <v>274</v>
      </c>
      <c r="C1161" s="62">
        <v>2007</v>
      </c>
      <c r="D1161" s="61" t="s">
        <v>78</v>
      </c>
      <c r="E1161" s="62">
        <v>32</v>
      </c>
      <c r="F1161" s="62">
        <v>113560</v>
      </c>
      <c r="G1161" s="62">
        <v>17374</v>
      </c>
      <c r="H1161" s="62">
        <v>45.24</v>
      </c>
      <c r="I1161" s="62">
        <v>3548.75</v>
      </c>
      <c r="J1161" s="62">
        <v>105610.8</v>
      </c>
      <c r="K1161" s="62">
        <v>8635.31</v>
      </c>
      <c r="L1161" s="62">
        <v>17967</v>
      </c>
      <c r="M1161" s="62">
        <v>46.79</v>
      </c>
      <c r="N1161" s="62">
        <v>269.85000000000002</v>
      </c>
      <c r="O1161" s="62">
        <v>104135.74</v>
      </c>
      <c r="P1161" s="63"/>
      <c r="Q1161" s="63"/>
      <c r="R1161" s="63"/>
      <c r="S1161" s="63"/>
      <c r="T1161" s="63"/>
      <c r="U1161" s="63"/>
      <c r="V1161" s="63"/>
      <c r="W1161" s="63"/>
      <c r="X1161" s="63"/>
      <c r="Y1161" s="63"/>
      <c r="Z1161" s="62">
        <v>109705</v>
      </c>
      <c r="AA1161" s="62">
        <v>4131</v>
      </c>
      <c r="AB1161" s="62">
        <v>10.76</v>
      </c>
      <c r="AC1161" s="62">
        <v>3428.28</v>
      </c>
    </row>
    <row r="1162" spans="1:29" ht="30" x14ac:dyDescent="0.25">
      <c r="A1162" s="61" t="s">
        <v>350</v>
      </c>
      <c r="B1162" s="61" t="s">
        <v>351</v>
      </c>
      <c r="C1162" s="62">
        <v>2005</v>
      </c>
      <c r="D1162" s="61" t="s">
        <v>78</v>
      </c>
      <c r="E1162" s="62">
        <v>51</v>
      </c>
      <c r="F1162" s="62">
        <v>356880</v>
      </c>
      <c r="G1162" s="62">
        <v>40232</v>
      </c>
      <c r="H1162" s="62">
        <v>65.739999999999995</v>
      </c>
      <c r="I1162" s="62">
        <v>6997.65</v>
      </c>
      <c r="J1162" s="62">
        <v>331898.40000000002</v>
      </c>
      <c r="K1162" s="62">
        <v>2419</v>
      </c>
      <c r="L1162" s="62">
        <v>4586</v>
      </c>
      <c r="M1162" s="62">
        <v>7.49</v>
      </c>
      <c r="N1162" s="63"/>
      <c r="O1162" s="63"/>
      <c r="P1162" s="63"/>
      <c r="Q1162" s="63"/>
      <c r="R1162" s="63"/>
      <c r="S1162" s="63"/>
      <c r="T1162" s="63"/>
      <c r="U1162" s="63"/>
      <c r="V1162" s="63"/>
      <c r="W1162" s="63"/>
      <c r="X1162" s="63"/>
      <c r="Y1162" s="63"/>
      <c r="Z1162" s="62">
        <v>70800</v>
      </c>
      <c r="AA1162" s="62">
        <v>8209</v>
      </c>
      <c r="AB1162" s="62">
        <v>13.41</v>
      </c>
      <c r="AC1162" s="62">
        <v>1388.24</v>
      </c>
    </row>
    <row r="1163" spans="1:29" ht="30" x14ac:dyDescent="0.25">
      <c r="A1163" s="61" t="s">
        <v>556</v>
      </c>
      <c r="B1163" s="61" t="s">
        <v>557</v>
      </c>
      <c r="C1163" s="62">
        <v>2017</v>
      </c>
      <c r="D1163" s="61" t="s">
        <v>78</v>
      </c>
      <c r="E1163" s="62">
        <v>52</v>
      </c>
      <c r="F1163" s="62">
        <v>591520</v>
      </c>
      <c r="G1163" s="62">
        <v>76189</v>
      </c>
      <c r="H1163" s="62">
        <v>122.1</v>
      </c>
      <c r="I1163" s="62">
        <v>11375.38</v>
      </c>
      <c r="J1163" s="62">
        <v>550113.6</v>
      </c>
      <c r="K1163" s="62">
        <v>0</v>
      </c>
      <c r="L1163" s="63"/>
      <c r="M1163" s="63"/>
      <c r="N1163" s="63"/>
      <c r="O1163" s="63"/>
      <c r="P1163" s="63"/>
      <c r="Q1163" s="63"/>
      <c r="R1163" s="63"/>
      <c r="S1163" s="63"/>
      <c r="T1163" s="63"/>
      <c r="U1163" s="63"/>
      <c r="V1163" s="63"/>
      <c r="W1163" s="63"/>
      <c r="X1163" s="63"/>
      <c r="Y1163" s="63"/>
      <c r="Z1163" s="62">
        <v>1273.4000000000001</v>
      </c>
      <c r="AA1163" s="62">
        <v>19126</v>
      </c>
      <c r="AB1163" s="62">
        <v>30.65</v>
      </c>
      <c r="AC1163" s="62">
        <v>24.49</v>
      </c>
    </row>
    <row r="1164" spans="1:29" x14ac:dyDescent="0.25">
      <c r="A1164" s="61" t="s">
        <v>558</v>
      </c>
      <c r="B1164" s="61" t="s">
        <v>559</v>
      </c>
      <c r="C1164" s="62">
        <v>2015</v>
      </c>
      <c r="D1164" s="61" t="s">
        <v>75</v>
      </c>
      <c r="E1164" s="62">
        <v>6</v>
      </c>
      <c r="F1164" s="62">
        <v>8914</v>
      </c>
      <c r="G1164" s="62">
        <v>2245</v>
      </c>
      <c r="H1164" s="62">
        <v>31.18</v>
      </c>
      <c r="I1164" s="62">
        <v>1485.67</v>
      </c>
      <c r="J1164" s="62">
        <v>8290.02</v>
      </c>
      <c r="K1164" s="62">
        <v>0</v>
      </c>
      <c r="L1164" s="63"/>
      <c r="M1164" s="63"/>
      <c r="N1164" s="63"/>
      <c r="O1164" s="63"/>
      <c r="P1164" s="63"/>
      <c r="Q1164" s="63"/>
      <c r="R1164" s="63"/>
      <c r="S1164" s="63"/>
      <c r="T1164" s="63"/>
      <c r="U1164" s="63"/>
      <c r="V1164" s="63"/>
      <c r="W1164" s="63"/>
      <c r="X1164" s="63"/>
      <c r="Y1164" s="63"/>
      <c r="Z1164" s="62">
        <v>0</v>
      </c>
      <c r="AA1164" s="63"/>
      <c r="AB1164" s="63"/>
      <c r="AC1164" s="62">
        <v>0</v>
      </c>
    </row>
    <row r="1165" spans="1:29" ht="30" x14ac:dyDescent="0.25">
      <c r="A1165" s="61" t="s">
        <v>446</v>
      </c>
      <c r="B1165" s="61" t="s">
        <v>447</v>
      </c>
      <c r="C1165" s="62">
        <v>2015</v>
      </c>
      <c r="D1165" s="61" t="s">
        <v>83</v>
      </c>
      <c r="E1165" s="62">
        <v>12</v>
      </c>
      <c r="F1165" s="62">
        <v>1674</v>
      </c>
      <c r="G1165" s="62">
        <v>472</v>
      </c>
      <c r="H1165" s="62">
        <v>3.28</v>
      </c>
      <c r="I1165" s="62">
        <v>139.5</v>
      </c>
      <c r="J1165" s="62">
        <v>1556.82</v>
      </c>
      <c r="K1165" s="62">
        <v>0.97</v>
      </c>
      <c r="L1165" s="62">
        <v>31</v>
      </c>
      <c r="M1165" s="62">
        <v>0.22</v>
      </c>
      <c r="N1165" s="62">
        <v>0.08</v>
      </c>
      <c r="O1165" s="62">
        <v>11.7</v>
      </c>
      <c r="P1165" s="63"/>
      <c r="Q1165" s="63"/>
      <c r="R1165" s="63"/>
      <c r="S1165" s="63"/>
      <c r="T1165" s="63"/>
      <c r="U1165" s="63"/>
      <c r="V1165" s="63"/>
      <c r="W1165" s="63"/>
      <c r="X1165" s="63"/>
      <c r="Y1165" s="63"/>
      <c r="Z1165" s="62">
        <v>62045</v>
      </c>
      <c r="AA1165" s="62">
        <v>3143</v>
      </c>
      <c r="AB1165" s="62">
        <v>21.83</v>
      </c>
      <c r="AC1165" s="62">
        <v>5170.42</v>
      </c>
    </row>
    <row r="1166" spans="1:29" x14ac:dyDescent="0.25">
      <c r="A1166" s="61" t="s">
        <v>271</v>
      </c>
      <c r="B1166" s="61" t="s">
        <v>272</v>
      </c>
      <c r="C1166" s="62">
        <v>2005</v>
      </c>
      <c r="D1166" s="61" t="s">
        <v>78</v>
      </c>
      <c r="E1166" s="62">
        <v>80</v>
      </c>
      <c r="F1166" s="62">
        <v>696170</v>
      </c>
      <c r="G1166" s="62">
        <v>68194</v>
      </c>
      <c r="H1166" s="62">
        <v>71.040000000000006</v>
      </c>
      <c r="I1166" s="62">
        <v>8702.1299999999992</v>
      </c>
      <c r="J1166" s="62">
        <v>647438.1</v>
      </c>
      <c r="K1166" s="62">
        <v>0</v>
      </c>
      <c r="L1166" s="63"/>
      <c r="M1166" s="63"/>
      <c r="N1166" s="63"/>
      <c r="O1166" s="63"/>
      <c r="P1166" s="63"/>
      <c r="Q1166" s="63"/>
      <c r="R1166" s="63"/>
      <c r="S1166" s="63"/>
      <c r="T1166" s="63"/>
      <c r="U1166" s="63"/>
      <c r="V1166" s="63"/>
      <c r="W1166" s="63"/>
      <c r="X1166" s="63"/>
      <c r="Y1166" s="63"/>
      <c r="Z1166" s="62">
        <v>2395.56</v>
      </c>
      <c r="AA1166" s="62">
        <v>7935</v>
      </c>
      <c r="AB1166" s="62">
        <v>8.27</v>
      </c>
      <c r="AC1166" s="62">
        <v>29.94</v>
      </c>
    </row>
    <row r="1167" spans="1:29" x14ac:dyDescent="0.25">
      <c r="A1167" s="61" t="s">
        <v>159</v>
      </c>
      <c r="B1167" s="61" t="s">
        <v>160</v>
      </c>
      <c r="C1167" s="62">
        <v>2010</v>
      </c>
      <c r="D1167" s="61" t="s">
        <v>78</v>
      </c>
      <c r="E1167" s="62">
        <v>30</v>
      </c>
      <c r="F1167" s="62">
        <v>113649</v>
      </c>
      <c r="G1167" s="62">
        <v>19187</v>
      </c>
      <c r="H1167" s="62">
        <v>53.3</v>
      </c>
      <c r="I1167" s="62">
        <v>3788.3</v>
      </c>
      <c r="J1167" s="62">
        <v>105693.57</v>
      </c>
      <c r="K1167" s="62">
        <v>11161.01</v>
      </c>
      <c r="L1167" s="62">
        <v>27829</v>
      </c>
      <c r="M1167" s="62">
        <v>77.3</v>
      </c>
      <c r="N1167" s="62">
        <v>372.03</v>
      </c>
      <c r="O1167" s="62">
        <v>134593.95000000001</v>
      </c>
      <c r="P1167" s="63"/>
      <c r="Q1167" s="63"/>
      <c r="R1167" s="63"/>
      <c r="S1167" s="63"/>
      <c r="T1167" s="63"/>
      <c r="U1167" s="63"/>
      <c r="V1167" s="63"/>
      <c r="W1167" s="63"/>
      <c r="X1167" s="63"/>
      <c r="Y1167" s="63"/>
      <c r="Z1167" s="62">
        <v>2335</v>
      </c>
      <c r="AA1167" s="62">
        <v>15394</v>
      </c>
      <c r="AB1167" s="62">
        <v>42.76</v>
      </c>
      <c r="AC1167" s="62">
        <v>77.83</v>
      </c>
    </row>
    <row r="1168" spans="1:29" x14ac:dyDescent="0.25">
      <c r="A1168" s="61" t="s">
        <v>155</v>
      </c>
      <c r="B1168" s="61" t="s">
        <v>156</v>
      </c>
      <c r="C1168" s="62">
        <v>2017</v>
      </c>
      <c r="D1168" s="61" t="s">
        <v>75</v>
      </c>
      <c r="E1168" s="62">
        <v>8</v>
      </c>
      <c r="F1168" s="62">
        <v>114</v>
      </c>
      <c r="G1168" s="62">
        <v>39</v>
      </c>
      <c r="H1168" s="62">
        <v>0.41</v>
      </c>
      <c r="I1168" s="62">
        <v>14.25</v>
      </c>
      <c r="J1168" s="62">
        <v>106.02</v>
      </c>
      <c r="K1168" s="62">
        <v>853</v>
      </c>
      <c r="L1168" s="62">
        <v>30</v>
      </c>
      <c r="M1168" s="62">
        <v>0.31</v>
      </c>
      <c r="N1168" s="62">
        <v>106.63</v>
      </c>
      <c r="O1168" s="62">
        <v>10286.58</v>
      </c>
      <c r="P1168" s="63"/>
      <c r="Q1168" s="63"/>
      <c r="R1168" s="63"/>
      <c r="S1168" s="63"/>
      <c r="T1168" s="63"/>
      <c r="U1168" s="63"/>
      <c r="V1168" s="63"/>
      <c r="W1168" s="63"/>
      <c r="X1168" s="63"/>
      <c r="Y1168" s="63"/>
      <c r="Z1168" s="62">
        <v>51873</v>
      </c>
      <c r="AA1168" s="62">
        <v>4130</v>
      </c>
      <c r="AB1168" s="62">
        <v>43.02</v>
      </c>
      <c r="AC1168" s="62">
        <v>6484.13</v>
      </c>
    </row>
    <row r="1169" spans="1:29" ht="30" x14ac:dyDescent="0.25">
      <c r="A1169" s="61" t="s">
        <v>173</v>
      </c>
      <c r="B1169" s="61" t="s">
        <v>174</v>
      </c>
      <c r="C1169" s="62">
        <v>2014</v>
      </c>
      <c r="D1169" s="61" t="s">
        <v>94</v>
      </c>
      <c r="E1169" s="62">
        <v>13</v>
      </c>
      <c r="F1169" s="62">
        <v>129</v>
      </c>
      <c r="G1169" s="62">
        <v>25</v>
      </c>
      <c r="H1169" s="62">
        <v>0.16</v>
      </c>
      <c r="I1169" s="62">
        <v>9.92</v>
      </c>
      <c r="J1169" s="62">
        <v>119.97</v>
      </c>
      <c r="K1169" s="62">
        <v>718.72</v>
      </c>
      <c r="L1169" s="62">
        <v>923</v>
      </c>
      <c r="M1169" s="62">
        <v>5.92</v>
      </c>
      <c r="N1169" s="62">
        <v>55.29</v>
      </c>
      <c r="O1169" s="62">
        <v>8667.26</v>
      </c>
      <c r="P1169" s="63"/>
      <c r="Q1169" s="63"/>
      <c r="R1169" s="63"/>
      <c r="S1169" s="63"/>
      <c r="T1169" s="63"/>
      <c r="U1169" s="63"/>
      <c r="V1169" s="63"/>
      <c r="W1169" s="63"/>
      <c r="X1169" s="63"/>
      <c r="Y1169" s="63"/>
      <c r="Z1169" s="62">
        <v>4595.79</v>
      </c>
      <c r="AA1169" s="62">
        <v>22561</v>
      </c>
      <c r="AB1169" s="62">
        <v>144.62</v>
      </c>
      <c r="AC1169" s="62">
        <v>353.52</v>
      </c>
    </row>
    <row r="1170" spans="1:29" x14ac:dyDescent="0.25">
      <c r="A1170" s="61" t="s">
        <v>281</v>
      </c>
      <c r="B1170" s="61" t="s">
        <v>282</v>
      </c>
      <c r="C1170" s="62">
        <v>2013</v>
      </c>
      <c r="D1170" s="61" t="s">
        <v>99</v>
      </c>
      <c r="E1170" s="62">
        <v>40</v>
      </c>
      <c r="F1170" s="62">
        <v>385140</v>
      </c>
      <c r="G1170" s="62">
        <v>51152</v>
      </c>
      <c r="H1170" s="62">
        <v>106.57</v>
      </c>
      <c r="I1170" s="62">
        <v>9628.5</v>
      </c>
      <c r="J1170" s="62">
        <v>358180.2</v>
      </c>
      <c r="K1170" s="62">
        <v>0</v>
      </c>
      <c r="L1170" s="63"/>
      <c r="M1170" s="63"/>
      <c r="N1170" s="63"/>
      <c r="O1170" s="63"/>
      <c r="P1170" s="63"/>
      <c r="Q1170" s="63"/>
      <c r="R1170" s="63"/>
      <c r="S1170" s="63"/>
      <c r="T1170" s="63"/>
      <c r="U1170" s="63"/>
      <c r="V1170" s="63"/>
      <c r="W1170" s="63"/>
      <c r="X1170" s="63"/>
      <c r="Y1170" s="63"/>
      <c r="Z1170" s="62">
        <v>186267</v>
      </c>
      <c r="AA1170" s="62">
        <v>17455</v>
      </c>
      <c r="AB1170" s="62">
        <v>36.36</v>
      </c>
      <c r="AC1170" s="62">
        <v>4656.68</v>
      </c>
    </row>
    <row r="1171" spans="1:29" ht="30" x14ac:dyDescent="0.25">
      <c r="A1171" s="61" t="s">
        <v>182</v>
      </c>
      <c r="B1171" s="61" t="s">
        <v>183</v>
      </c>
      <c r="C1171" s="62">
        <v>2017</v>
      </c>
      <c r="D1171" s="61" t="s">
        <v>75</v>
      </c>
      <c r="E1171" s="62">
        <v>5</v>
      </c>
      <c r="F1171" s="63"/>
      <c r="G1171" s="63"/>
      <c r="H1171" s="63"/>
      <c r="I1171" s="63"/>
      <c r="J1171" s="63"/>
      <c r="K1171" s="62">
        <v>0</v>
      </c>
      <c r="L1171" s="63"/>
      <c r="M1171" s="63"/>
      <c r="N1171" s="63"/>
      <c r="O1171" s="63"/>
      <c r="P1171" s="63"/>
      <c r="Q1171" s="63"/>
      <c r="R1171" s="63"/>
      <c r="S1171" s="63"/>
      <c r="T1171" s="63"/>
      <c r="U1171" s="63"/>
      <c r="V1171" s="63"/>
      <c r="W1171" s="63"/>
      <c r="X1171" s="63"/>
      <c r="Y1171" s="63"/>
      <c r="Z1171" s="62">
        <v>78177</v>
      </c>
      <c r="AA1171" s="62">
        <v>7613</v>
      </c>
      <c r="AB1171" s="62">
        <v>126.88</v>
      </c>
      <c r="AC1171" s="62">
        <v>15635.4</v>
      </c>
    </row>
    <row r="1172" spans="1:29" x14ac:dyDescent="0.25">
      <c r="A1172" s="61" t="s">
        <v>178</v>
      </c>
      <c r="B1172" s="61" t="s">
        <v>179</v>
      </c>
      <c r="C1172" s="62">
        <v>2017</v>
      </c>
      <c r="D1172" s="61" t="s">
        <v>298</v>
      </c>
      <c r="E1172" s="62">
        <v>16</v>
      </c>
      <c r="F1172" s="62">
        <v>5781</v>
      </c>
      <c r="G1172" s="62">
        <v>1386</v>
      </c>
      <c r="H1172" s="62">
        <v>7.22</v>
      </c>
      <c r="I1172" s="62">
        <v>361.31</v>
      </c>
      <c r="J1172" s="62">
        <v>5376.33</v>
      </c>
      <c r="K1172" s="62">
        <v>792.43</v>
      </c>
      <c r="L1172" s="62">
        <v>1108</v>
      </c>
      <c r="M1172" s="62">
        <v>5.77</v>
      </c>
      <c r="N1172" s="63"/>
      <c r="O1172" s="63"/>
      <c r="P1172" s="63"/>
      <c r="Q1172" s="63"/>
      <c r="R1172" s="63"/>
      <c r="S1172" s="63"/>
      <c r="T1172" s="63"/>
      <c r="U1172" s="63"/>
      <c r="V1172" s="63"/>
      <c r="W1172" s="63"/>
      <c r="X1172" s="63"/>
      <c r="Y1172" s="63"/>
      <c r="Z1172" s="62">
        <v>411.53</v>
      </c>
      <c r="AA1172" s="62">
        <v>18456</v>
      </c>
      <c r="AB1172" s="62">
        <v>96.13</v>
      </c>
      <c r="AC1172" s="62">
        <v>25.72</v>
      </c>
    </row>
    <row r="1173" spans="1:29" x14ac:dyDescent="0.25">
      <c r="A1173" s="61" t="s">
        <v>70</v>
      </c>
      <c r="B1173" s="61" t="s">
        <v>71</v>
      </c>
      <c r="C1173" s="62">
        <v>2018</v>
      </c>
      <c r="D1173" s="61" t="s">
        <v>94</v>
      </c>
      <c r="E1173" s="62">
        <v>24</v>
      </c>
      <c r="F1173" s="62">
        <v>101814</v>
      </c>
      <c r="G1173" s="62">
        <v>21925</v>
      </c>
      <c r="H1173" s="62">
        <v>76.13</v>
      </c>
      <c r="I1173" s="62">
        <v>4242.25</v>
      </c>
      <c r="J1173" s="62">
        <v>94687.02</v>
      </c>
      <c r="K1173" s="62">
        <v>11219</v>
      </c>
      <c r="L1173" s="62">
        <v>16295</v>
      </c>
      <c r="M1173" s="62">
        <v>56.58</v>
      </c>
      <c r="N1173" s="62">
        <v>467.46</v>
      </c>
      <c r="O1173" s="62">
        <v>135293.29</v>
      </c>
      <c r="P1173" s="63"/>
      <c r="Q1173" s="63"/>
      <c r="R1173" s="63"/>
      <c r="S1173" s="63"/>
      <c r="T1173" s="63"/>
      <c r="U1173" s="63"/>
      <c r="V1173" s="63"/>
      <c r="W1173" s="63"/>
      <c r="X1173" s="63"/>
      <c r="Y1173" s="63"/>
      <c r="Z1173" s="62">
        <v>6119</v>
      </c>
      <c r="AA1173" s="62">
        <v>52932</v>
      </c>
      <c r="AB1173" s="62">
        <v>183.79</v>
      </c>
      <c r="AC1173" s="62">
        <v>254.96</v>
      </c>
    </row>
    <row r="1174" spans="1:29" ht="30" x14ac:dyDescent="0.25">
      <c r="A1174" s="61" t="s">
        <v>378</v>
      </c>
      <c r="B1174" s="61" t="s">
        <v>379</v>
      </c>
      <c r="C1174" s="62">
        <v>2004</v>
      </c>
      <c r="D1174" s="61" t="s">
        <v>99</v>
      </c>
      <c r="E1174" s="62">
        <v>37</v>
      </c>
      <c r="F1174" s="62">
        <v>381358</v>
      </c>
      <c r="G1174" s="62">
        <v>35580</v>
      </c>
      <c r="H1174" s="62">
        <v>80.14</v>
      </c>
      <c r="I1174" s="62">
        <v>10306.969999999999</v>
      </c>
      <c r="J1174" s="62">
        <v>354662.94</v>
      </c>
      <c r="K1174" s="62">
        <v>0</v>
      </c>
      <c r="L1174" s="62">
        <v>0</v>
      </c>
      <c r="M1174" s="62">
        <v>0</v>
      </c>
      <c r="N1174" s="63"/>
      <c r="O1174" s="63"/>
      <c r="P1174" s="62">
        <v>0</v>
      </c>
      <c r="Q1174" s="62">
        <v>0</v>
      </c>
      <c r="R1174" s="62">
        <v>0</v>
      </c>
      <c r="S1174" s="62">
        <v>0</v>
      </c>
      <c r="T1174" s="62">
        <v>0</v>
      </c>
      <c r="U1174" s="62">
        <v>0</v>
      </c>
      <c r="V1174" s="62">
        <v>0</v>
      </c>
      <c r="W1174" s="62">
        <v>0</v>
      </c>
      <c r="X1174" s="62">
        <v>0</v>
      </c>
      <c r="Y1174" s="62">
        <v>0</v>
      </c>
      <c r="Z1174" s="62">
        <v>93608</v>
      </c>
      <c r="AA1174" s="62">
        <v>3653</v>
      </c>
      <c r="AB1174" s="62">
        <v>8.23</v>
      </c>
      <c r="AC1174" s="62">
        <v>2529.9499999999998</v>
      </c>
    </row>
    <row r="1175" spans="1:29" ht="30" x14ac:dyDescent="0.25">
      <c r="A1175" s="61" t="s">
        <v>100</v>
      </c>
      <c r="B1175" s="61" t="s">
        <v>101</v>
      </c>
      <c r="C1175" s="62">
        <v>2007</v>
      </c>
      <c r="D1175" s="61" t="s">
        <v>78</v>
      </c>
      <c r="E1175" s="62">
        <v>52</v>
      </c>
      <c r="F1175" s="62">
        <v>532166</v>
      </c>
      <c r="G1175" s="62">
        <v>92563</v>
      </c>
      <c r="H1175" s="62">
        <v>148.34</v>
      </c>
      <c r="I1175" s="62">
        <v>10233.959999999999</v>
      </c>
      <c r="J1175" s="62">
        <v>494914.38</v>
      </c>
      <c r="K1175" s="62">
        <v>0</v>
      </c>
      <c r="L1175" s="63"/>
      <c r="M1175" s="63"/>
      <c r="N1175" s="63"/>
      <c r="O1175" s="63"/>
      <c r="P1175" s="62">
        <v>314</v>
      </c>
      <c r="Q1175" s="62">
        <v>865</v>
      </c>
      <c r="R1175" s="62">
        <v>1.39</v>
      </c>
      <c r="S1175" s="62">
        <v>6</v>
      </c>
      <c r="T1175" s="62">
        <v>3978.07</v>
      </c>
      <c r="U1175" s="63"/>
      <c r="V1175" s="63"/>
      <c r="W1175" s="63"/>
      <c r="X1175" s="63"/>
      <c r="Y1175" s="63"/>
      <c r="Z1175" s="62">
        <v>228681</v>
      </c>
      <c r="AA1175" s="62">
        <v>10723</v>
      </c>
      <c r="AB1175" s="62">
        <v>17.18</v>
      </c>
      <c r="AC1175" s="62">
        <v>4397.71</v>
      </c>
    </row>
    <row r="1176" spans="1:29" x14ac:dyDescent="0.25">
      <c r="A1176" s="61" t="s">
        <v>200</v>
      </c>
      <c r="B1176" s="61" t="s">
        <v>201</v>
      </c>
      <c r="C1176" s="62">
        <v>2005</v>
      </c>
      <c r="D1176" s="61" t="s">
        <v>75</v>
      </c>
      <c r="E1176" s="62">
        <v>2</v>
      </c>
      <c r="F1176" s="62">
        <v>200</v>
      </c>
      <c r="G1176" s="62">
        <v>98</v>
      </c>
      <c r="H1176" s="62">
        <v>4.08</v>
      </c>
      <c r="I1176" s="62">
        <v>100</v>
      </c>
      <c r="J1176" s="62">
        <v>186</v>
      </c>
      <c r="K1176" s="62">
        <v>17.46</v>
      </c>
      <c r="L1176" s="62">
        <v>871</v>
      </c>
      <c r="M1176" s="62">
        <v>36.29</v>
      </c>
      <c r="N1176" s="62">
        <v>8.73</v>
      </c>
      <c r="O1176" s="62">
        <v>210.54</v>
      </c>
      <c r="P1176" s="63"/>
      <c r="Q1176" s="63"/>
      <c r="R1176" s="63"/>
      <c r="S1176" s="63"/>
      <c r="T1176" s="63"/>
      <c r="U1176" s="63"/>
      <c r="V1176" s="63"/>
      <c r="W1176" s="63"/>
      <c r="X1176" s="63"/>
      <c r="Y1176" s="63"/>
      <c r="Z1176" s="62">
        <v>4100</v>
      </c>
      <c r="AA1176" s="62">
        <v>143</v>
      </c>
      <c r="AB1176" s="62">
        <v>5.96</v>
      </c>
      <c r="AC1176" s="62">
        <v>2050</v>
      </c>
    </row>
    <row r="1177" spans="1:29" ht="30" x14ac:dyDescent="0.25">
      <c r="A1177" s="61" t="s">
        <v>365</v>
      </c>
      <c r="B1177" s="61" t="s">
        <v>366</v>
      </c>
      <c r="C1177" s="62">
        <v>2004</v>
      </c>
      <c r="D1177" s="61" t="s">
        <v>86</v>
      </c>
      <c r="E1177" s="62">
        <v>42</v>
      </c>
      <c r="F1177" s="62">
        <v>6171</v>
      </c>
      <c r="G1177" s="62">
        <v>1282</v>
      </c>
      <c r="H1177" s="62">
        <v>2.54</v>
      </c>
      <c r="I1177" s="62">
        <v>146.93</v>
      </c>
      <c r="J1177" s="62">
        <v>5739.03</v>
      </c>
      <c r="K1177" s="62">
        <v>123.18</v>
      </c>
      <c r="L1177" s="62">
        <v>237</v>
      </c>
      <c r="M1177" s="62">
        <v>0.47</v>
      </c>
      <c r="N1177" s="63"/>
      <c r="O1177" s="63"/>
      <c r="P1177" s="63"/>
      <c r="Q1177" s="63"/>
      <c r="R1177" s="63"/>
      <c r="S1177" s="63"/>
      <c r="T1177" s="63"/>
      <c r="U1177" s="63"/>
      <c r="V1177" s="63"/>
      <c r="W1177" s="63"/>
      <c r="X1177" s="63"/>
      <c r="Y1177" s="63"/>
      <c r="Z1177" s="62">
        <v>221494</v>
      </c>
      <c r="AA1177" s="62">
        <v>6848</v>
      </c>
      <c r="AB1177" s="62">
        <v>13.59</v>
      </c>
      <c r="AC1177" s="62">
        <v>5273.67</v>
      </c>
    </row>
    <row r="1178" spans="1:29" ht="30" x14ac:dyDescent="0.25">
      <c r="A1178" s="61" t="s">
        <v>122</v>
      </c>
      <c r="B1178" s="61" t="s">
        <v>123</v>
      </c>
      <c r="C1178" s="62">
        <v>2007</v>
      </c>
      <c r="D1178" s="61" t="s">
        <v>75</v>
      </c>
      <c r="E1178" s="62">
        <v>6</v>
      </c>
      <c r="F1178" s="62">
        <v>422</v>
      </c>
      <c r="G1178" s="62">
        <v>141</v>
      </c>
      <c r="H1178" s="62">
        <v>1.96</v>
      </c>
      <c r="I1178" s="62">
        <v>70.33</v>
      </c>
      <c r="J1178" s="62">
        <v>392.46</v>
      </c>
      <c r="K1178" s="62">
        <v>0</v>
      </c>
      <c r="L1178" s="63"/>
      <c r="M1178" s="63"/>
      <c r="N1178" s="63"/>
      <c r="O1178" s="63"/>
      <c r="P1178" s="63"/>
      <c r="Q1178" s="63"/>
      <c r="R1178" s="63"/>
      <c r="S1178" s="63"/>
      <c r="T1178" s="63"/>
      <c r="U1178" s="63"/>
      <c r="V1178" s="63"/>
      <c r="W1178" s="63"/>
      <c r="X1178" s="63"/>
      <c r="Y1178" s="63"/>
      <c r="Z1178" s="62">
        <v>424.04</v>
      </c>
      <c r="AA1178" s="62">
        <v>3911</v>
      </c>
      <c r="AB1178" s="62">
        <v>54.32</v>
      </c>
      <c r="AC1178" s="62">
        <v>70.67</v>
      </c>
    </row>
    <row r="1179" spans="1:29" ht="30" x14ac:dyDescent="0.25">
      <c r="A1179" s="61" t="s">
        <v>309</v>
      </c>
      <c r="B1179" s="61" t="s">
        <v>310</v>
      </c>
      <c r="C1179" s="62">
        <v>2005</v>
      </c>
      <c r="D1179" s="61" t="s">
        <v>89</v>
      </c>
      <c r="E1179" s="62">
        <v>18</v>
      </c>
      <c r="F1179" s="62">
        <v>63120</v>
      </c>
      <c r="G1179" s="62">
        <v>8392</v>
      </c>
      <c r="H1179" s="62">
        <v>38.85</v>
      </c>
      <c r="I1179" s="62">
        <v>3506.67</v>
      </c>
      <c r="J1179" s="62">
        <v>58701.599999999999</v>
      </c>
      <c r="K1179" s="62">
        <v>6688</v>
      </c>
      <c r="L1179" s="62">
        <v>9182</v>
      </c>
      <c r="M1179" s="62">
        <v>42.51</v>
      </c>
      <c r="N1179" s="62">
        <v>371.56</v>
      </c>
      <c r="O1179" s="62">
        <v>80652.600000000006</v>
      </c>
      <c r="P1179" s="62">
        <v>0</v>
      </c>
      <c r="Q1179" s="62">
        <v>0</v>
      </c>
      <c r="R1179" s="62">
        <v>0</v>
      </c>
      <c r="S1179" s="62">
        <v>0</v>
      </c>
      <c r="T1179" s="62">
        <v>0</v>
      </c>
      <c r="U1179" s="62">
        <v>0</v>
      </c>
      <c r="V1179" s="62">
        <v>0</v>
      </c>
      <c r="W1179" s="62">
        <v>0</v>
      </c>
      <c r="X1179" s="62">
        <v>0</v>
      </c>
      <c r="Y1179" s="62">
        <v>0</v>
      </c>
      <c r="Z1179" s="62">
        <v>54120</v>
      </c>
      <c r="AA1179" s="62">
        <v>1051</v>
      </c>
      <c r="AB1179" s="62">
        <v>4.87</v>
      </c>
      <c r="AC1179" s="62">
        <v>3006.67</v>
      </c>
    </row>
    <row r="1180" spans="1:29" x14ac:dyDescent="0.25">
      <c r="A1180" s="61" t="s">
        <v>336</v>
      </c>
      <c r="B1180" s="61" t="s">
        <v>337</v>
      </c>
      <c r="C1180" s="62">
        <v>2018</v>
      </c>
      <c r="D1180" s="61" t="s">
        <v>150</v>
      </c>
      <c r="E1180" s="62">
        <v>8</v>
      </c>
      <c r="F1180" s="63"/>
      <c r="G1180" s="63"/>
      <c r="H1180" s="63"/>
      <c r="I1180" s="63"/>
      <c r="J1180" s="63"/>
      <c r="K1180" s="62">
        <v>0</v>
      </c>
      <c r="L1180" s="63"/>
      <c r="M1180" s="63"/>
      <c r="N1180" s="63"/>
      <c r="O1180" s="63"/>
      <c r="P1180" s="63"/>
      <c r="Q1180" s="63"/>
      <c r="R1180" s="63"/>
      <c r="S1180" s="63"/>
      <c r="T1180" s="63"/>
      <c r="U1180" s="63"/>
      <c r="V1180" s="63"/>
      <c r="W1180" s="63"/>
      <c r="X1180" s="63"/>
      <c r="Y1180" s="63"/>
      <c r="Z1180" s="62">
        <v>17400</v>
      </c>
      <c r="AA1180" s="62">
        <v>2457</v>
      </c>
      <c r="AB1180" s="62">
        <v>25.59</v>
      </c>
      <c r="AC1180" s="62">
        <v>2175</v>
      </c>
    </row>
    <row r="1181" spans="1:29" x14ac:dyDescent="0.25">
      <c r="A1181" s="61" t="s">
        <v>315</v>
      </c>
      <c r="B1181" s="61" t="s">
        <v>316</v>
      </c>
      <c r="C1181" s="62">
        <v>2005</v>
      </c>
      <c r="D1181" s="61" t="s">
        <v>75</v>
      </c>
      <c r="E1181" s="62">
        <v>12</v>
      </c>
      <c r="F1181" s="62">
        <v>880</v>
      </c>
      <c r="G1181" s="62">
        <v>99</v>
      </c>
      <c r="H1181" s="62">
        <v>0.69</v>
      </c>
      <c r="I1181" s="62">
        <v>73.33</v>
      </c>
      <c r="J1181" s="62">
        <v>818.4</v>
      </c>
      <c r="K1181" s="62">
        <v>0</v>
      </c>
      <c r="L1181" s="63"/>
      <c r="M1181" s="63"/>
      <c r="N1181" s="63"/>
      <c r="O1181" s="63"/>
      <c r="P1181" s="63"/>
      <c r="Q1181" s="63"/>
      <c r="R1181" s="63"/>
      <c r="S1181" s="63"/>
      <c r="T1181" s="63"/>
      <c r="U1181" s="63"/>
      <c r="V1181" s="63"/>
      <c r="W1181" s="63"/>
      <c r="X1181" s="63"/>
      <c r="Y1181" s="63"/>
      <c r="Z1181" s="62">
        <v>502.51</v>
      </c>
      <c r="AA1181" s="62">
        <v>4550</v>
      </c>
      <c r="AB1181" s="62">
        <v>31.6</v>
      </c>
      <c r="AC1181" s="62">
        <v>41.88</v>
      </c>
    </row>
    <row r="1182" spans="1:29" x14ac:dyDescent="0.25">
      <c r="A1182" s="61" t="s">
        <v>128</v>
      </c>
      <c r="B1182" s="61" t="s">
        <v>129</v>
      </c>
      <c r="C1182" s="62">
        <v>2018</v>
      </c>
      <c r="D1182" s="61" t="s">
        <v>99</v>
      </c>
      <c r="E1182" s="62">
        <v>80</v>
      </c>
      <c r="F1182" s="62">
        <v>206082</v>
      </c>
      <c r="G1182" s="62">
        <v>30128</v>
      </c>
      <c r="H1182" s="62">
        <v>31.38</v>
      </c>
      <c r="I1182" s="62">
        <v>2576.0300000000002</v>
      </c>
      <c r="J1182" s="62">
        <v>191656.26</v>
      </c>
      <c r="K1182" s="62">
        <v>40322.019999999997</v>
      </c>
      <c r="L1182" s="62">
        <v>20071</v>
      </c>
      <c r="M1182" s="62">
        <v>20.91</v>
      </c>
      <c r="N1182" s="62">
        <v>504.03</v>
      </c>
      <c r="O1182" s="62">
        <v>486255.31</v>
      </c>
      <c r="P1182" s="63"/>
      <c r="Q1182" s="63"/>
      <c r="R1182" s="63"/>
      <c r="S1182" s="63"/>
      <c r="T1182" s="63"/>
      <c r="U1182" s="63"/>
      <c r="V1182" s="63"/>
      <c r="W1182" s="63"/>
      <c r="X1182" s="63"/>
      <c r="Y1182" s="63"/>
      <c r="Z1182" s="62">
        <v>1152</v>
      </c>
      <c r="AA1182" s="62">
        <v>8962</v>
      </c>
      <c r="AB1182" s="62">
        <v>9.34</v>
      </c>
      <c r="AC1182" s="62">
        <v>14.4</v>
      </c>
    </row>
    <row r="1183" spans="1:29" x14ac:dyDescent="0.25">
      <c r="A1183" s="61" t="s">
        <v>107</v>
      </c>
      <c r="B1183" s="61" t="s">
        <v>108</v>
      </c>
      <c r="C1183" s="62">
        <v>2006</v>
      </c>
      <c r="D1183" s="61" t="s">
        <v>72</v>
      </c>
      <c r="E1183" s="62">
        <v>45</v>
      </c>
      <c r="F1183" s="62">
        <v>161856</v>
      </c>
      <c r="G1183" s="62">
        <v>36667</v>
      </c>
      <c r="H1183" s="62">
        <v>67.900000000000006</v>
      </c>
      <c r="I1183" s="62">
        <v>3596.8</v>
      </c>
      <c r="J1183" s="62">
        <v>150526.07999999999</v>
      </c>
      <c r="K1183" s="62">
        <v>19305.53</v>
      </c>
      <c r="L1183" s="62">
        <v>33592</v>
      </c>
      <c r="M1183" s="62">
        <v>62.21</v>
      </c>
      <c r="N1183" s="62">
        <v>429.01</v>
      </c>
      <c r="O1183" s="62">
        <v>232811.16</v>
      </c>
      <c r="P1183" s="63"/>
      <c r="Q1183" s="63"/>
      <c r="R1183" s="63"/>
      <c r="S1183" s="63"/>
      <c r="T1183" s="63"/>
      <c r="U1183" s="63"/>
      <c r="V1183" s="63"/>
      <c r="W1183" s="63"/>
      <c r="X1183" s="63"/>
      <c r="Y1183" s="63"/>
      <c r="Z1183" s="62">
        <v>0</v>
      </c>
      <c r="AA1183" s="62">
        <v>19530</v>
      </c>
      <c r="AB1183" s="62">
        <v>36.17</v>
      </c>
      <c r="AC1183" s="62">
        <v>0</v>
      </c>
    </row>
    <row r="1184" spans="1:29" ht="30" x14ac:dyDescent="0.25">
      <c r="A1184" s="61" t="s">
        <v>231</v>
      </c>
      <c r="B1184" s="61" t="s">
        <v>232</v>
      </c>
      <c r="C1184" s="62">
        <v>2017</v>
      </c>
      <c r="D1184" s="61" t="s">
        <v>86</v>
      </c>
      <c r="E1184" s="62">
        <v>226</v>
      </c>
      <c r="F1184" s="62">
        <v>1905761</v>
      </c>
      <c r="G1184" s="62">
        <v>248068</v>
      </c>
      <c r="H1184" s="62">
        <v>91.47</v>
      </c>
      <c r="I1184" s="62">
        <v>8432.57</v>
      </c>
      <c r="J1184" s="62">
        <v>1772357.73</v>
      </c>
      <c r="K1184" s="62">
        <v>186653.73</v>
      </c>
      <c r="L1184" s="62">
        <v>194340</v>
      </c>
      <c r="M1184" s="62">
        <v>71.66</v>
      </c>
      <c r="N1184" s="62">
        <v>825.9</v>
      </c>
      <c r="O1184" s="62">
        <v>2250913.38</v>
      </c>
      <c r="P1184" s="63"/>
      <c r="Q1184" s="63"/>
      <c r="R1184" s="63"/>
      <c r="S1184" s="63"/>
      <c r="T1184" s="63"/>
      <c r="U1184" s="63"/>
      <c r="V1184" s="63"/>
      <c r="W1184" s="63"/>
      <c r="X1184" s="63"/>
      <c r="Y1184" s="63"/>
      <c r="Z1184" s="62">
        <v>28980</v>
      </c>
      <c r="AA1184" s="62">
        <v>327065</v>
      </c>
      <c r="AB1184" s="62">
        <v>120.6</v>
      </c>
      <c r="AC1184" s="62">
        <v>128.22999999999999</v>
      </c>
    </row>
    <row r="1185" spans="1:29" x14ac:dyDescent="0.25">
      <c r="A1185" s="61" t="s">
        <v>488</v>
      </c>
      <c r="B1185" s="61" t="s">
        <v>489</v>
      </c>
      <c r="C1185" s="62">
        <v>2014</v>
      </c>
      <c r="D1185" s="61" t="s">
        <v>99</v>
      </c>
      <c r="E1185" s="62">
        <v>20</v>
      </c>
      <c r="F1185" s="62">
        <v>68422</v>
      </c>
      <c r="G1185" s="62">
        <v>7767</v>
      </c>
      <c r="H1185" s="62">
        <v>32.36</v>
      </c>
      <c r="I1185" s="62">
        <v>3421.1</v>
      </c>
      <c r="J1185" s="62">
        <v>63632.46</v>
      </c>
      <c r="K1185" s="62">
        <v>0</v>
      </c>
      <c r="L1185" s="63"/>
      <c r="M1185" s="63"/>
      <c r="N1185" s="63"/>
      <c r="O1185" s="63"/>
      <c r="P1185" s="63"/>
      <c r="Q1185" s="63"/>
      <c r="R1185" s="63"/>
      <c r="S1185" s="63"/>
      <c r="T1185" s="63"/>
      <c r="U1185" s="63"/>
      <c r="V1185" s="63"/>
      <c r="W1185" s="63"/>
      <c r="X1185" s="63"/>
      <c r="Y1185" s="63"/>
      <c r="Z1185" s="62">
        <v>0</v>
      </c>
      <c r="AA1185" s="63"/>
      <c r="AB1185" s="63"/>
      <c r="AC1185" s="62">
        <v>0</v>
      </c>
    </row>
    <row r="1186" spans="1:29" ht="30" x14ac:dyDescent="0.25">
      <c r="A1186" s="61" t="s">
        <v>117</v>
      </c>
      <c r="B1186" s="61" t="s">
        <v>118</v>
      </c>
      <c r="C1186" s="62">
        <v>2012</v>
      </c>
      <c r="D1186" s="61" t="s">
        <v>560</v>
      </c>
      <c r="E1186" s="62">
        <v>9</v>
      </c>
      <c r="F1186" s="63"/>
      <c r="G1186" s="63"/>
      <c r="H1186" s="63"/>
      <c r="I1186" s="63"/>
      <c r="J1186" s="63"/>
      <c r="K1186" s="62">
        <v>0</v>
      </c>
      <c r="L1186" s="63"/>
      <c r="M1186" s="63"/>
      <c r="N1186" s="63"/>
      <c r="O1186" s="63"/>
      <c r="P1186" s="63"/>
      <c r="Q1186" s="63"/>
      <c r="R1186" s="63"/>
      <c r="S1186" s="63"/>
      <c r="T1186" s="63"/>
      <c r="U1186" s="63"/>
      <c r="V1186" s="63"/>
      <c r="W1186" s="63"/>
      <c r="X1186" s="63"/>
      <c r="Y1186" s="63"/>
      <c r="Z1186" s="62">
        <v>0</v>
      </c>
      <c r="AA1186" s="63"/>
      <c r="AB1186" s="63"/>
      <c r="AC1186" s="62">
        <v>0</v>
      </c>
    </row>
    <row r="1187" spans="1:29" x14ac:dyDescent="0.25">
      <c r="A1187" s="61" t="s">
        <v>514</v>
      </c>
      <c r="B1187" s="61" t="s">
        <v>515</v>
      </c>
      <c r="C1187" s="62">
        <v>2018</v>
      </c>
      <c r="D1187" s="61" t="s">
        <v>78</v>
      </c>
      <c r="E1187" s="62">
        <v>40</v>
      </c>
      <c r="F1187" s="62">
        <v>246840</v>
      </c>
      <c r="G1187" s="62">
        <v>41372</v>
      </c>
      <c r="H1187" s="62">
        <v>86.19</v>
      </c>
      <c r="I1187" s="62">
        <v>6171</v>
      </c>
      <c r="J1187" s="62">
        <v>229561.2</v>
      </c>
      <c r="K1187" s="62">
        <v>0</v>
      </c>
      <c r="L1187" s="63"/>
      <c r="M1187" s="63"/>
      <c r="N1187" s="63"/>
      <c r="O1187" s="63"/>
      <c r="P1187" s="63"/>
      <c r="Q1187" s="63"/>
      <c r="R1187" s="63"/>
      <c r="S1187" s="63"/>
      <c r="T1187" s="63"/>
      <c r="U1187" s="63"/>
      <c r="V1187" s="63"/>
      <c r="W1187" s="63"/>
      <c r="X1187" s="63"/>
      <c r="Y1187" s="63"/>
      <c r="Z1187" s="62">
        <v>113697</v>
      </c>
      <c r="AA1187" s="62">
        <v>20988</v>
      </c>
      <c r="AB1187" s="62">
        <v>43.73</v>
      </c>
      <c r="AC1187" s="62">
        <v>2842.43</v>
      </c>
    </row>
    <row r="1188" spans="1:29" ht="30" x14ac:dyDescent="0.25">
      <c r="A1188" s="61" t="s">
        <v>122</v>
      </c>
      <c r="B1188" s="61" t="s">
        <v>123</v>
      </c>
      <c r="C1188" s="62">
        <v>2003</v>
      </c>
      <c r="D1188" s="61" t="s">
        <v>72</v>
      </c>
      <c r="E1188" s="62">
        <v>112</v>
      </c>
      <c r="F1188" s="62">
        <v>397740</v>
      </c>
      <c r="G1188" s="62">
        <v>42001</v>
      </c>
      <c r="H1188" s="62">
        <v>31.25</v>
      </c>
      <c r="I1188" s="62">
        <v>3551.25</v>
      </c>
      <c r="J1188" s="62">
        <v>369898.2</v>
      </c>
      <c r="K1188" s="62">
        <v>0</v>
      </c>
      <c r="L1188" s="63"/>
      <c r="M1188" s="63"/>
      <c r="N1188" s="63"/>
      <c r="O1188" s="63"/>
      <c r="P1188" s="63"/>
      <c r="Q1188" s="63"/>
      <c r="R1188" s="63"/>
      <c r="S1188" s="63"/>
      <c r="T1188" s="63"/>
      <c r="U1188" s="63"/>
      <c r="V1188" s="63"/>
      <c r="W1188" s="63"/>
      <c r="X1188" s="63"/>
      <c r="Y1188" s="63"/>
      <c r="Z1188" s="62">
        <v>2492.48</v>
      </c>
      <c r="AA1188" s="62">
        <v>18159</v>
      </c>
      <c r="AB1188" s="62">
        <v>13.51</v>
      </c>
      <c r="AC1188" s="62">
        <v>22.25</v>
      </c>
    </row>
    <row r="1189" spans="1:29" x14ac:dyDescent="0.25">
      <c r="A1189" s="61" t="s">
        <v>409</v>
      </c>
      <c r="B1189" s="61" t="s">
        <v>410</v>
      </c>
      <c r="C1189" s="62">
        <v>2014</v>
      </c>
      <c r="D1189" s="61" t="s">
        <v>99</v>
      </c>
      <c r="E1189" s="62">
        <v>64</v>
      </c>
      <c r="F1189" s="62">
        <v>423249</v>
      </c>
      <c r="G1189" s="62">
        <v>59753</v>
      </c>
      <c r="H1189" s="62">
        <v>77.8</v>
      </c>
      <c r="I1189" s="62">
        <v>6613.27</v>
      </c>
      <c r="J1189" s="62">
        <v>393621.57</v>
      </c>
      <c r="K1189" s="62">
        <v>0</v>
      </c>
      <c r="L1189" s="63"/>
      <c r="M1189" s="63"/>
      <c r="N1189" s="63"/>
      <c r="O1189" s="63"/>
      <c r="P1189" s="63"/>
      <c r="Q1189" s="63"/>
      <c r="R1189" s="63"/>
      <c r="S1189" s="63"/>
      <c r="T1189" s="63"/>
      <c r="U1189" s="63"/>
      <c r="V1189" s="63"/>
      <c r="W1189" s="63"/>
      <c r="X1189" s="63"/>
      <c r="Y1189" s="63"/>
      <c r="Z1189" s="62">
        <v>2209.75</v>
      </c>
      <c r="AA1189" s="62">
        <v>9647</v>
      </c>
      <c r="AB1189" s="62">
        <v>12.56</v>
      </c>
      <c r="AC1189" s="62">
        <v>34.53</v>
      </c>
    </row>
    <row r="1190" spans="1:29" ht="30" x14ac:dyDescent="0.25">
      <c r="A1190" s="61" t="s">
        <v>494</v>
      </c>
      <c r="B1190" s="61" t="s">
        <v>495</v>
      </c>
      <c r="C1190" s="62">
        <v>2008</v>
      </c>
      <c r="D1190" s="61" t="s">
        <v>75</v>
      </c>
      <c r="E1190" s="62">
        <v>10</v>
      </c>
      <c r="F1190" s="62">
        <v>1200</v>
      </c>
      <c r="G1190" s="62">
        <v>369</v>
      </c>
      <c r="H1190" s="62">
        <v>3.08</v>
      </c>
      <c r="I1190" s="62">
        <v>120</v>
      </c>
      <c r="J1190" s="62">
        <v>1116</v>
      </c>
      <c r="K1190" s="62">
        <v>0</v>
      </c>
      <c r="L1190" s="63"/>
      <c r="M1190" s="63"/>
      <c r="N1190" s="63"/>
      <c r="O1190" s="63"/>
      <c r="P1190" s="62">
        <v>619</v>
      </c>
      <c r="Q1190" s="62">
        <v>1480</v>
      </c>
      <c r="R1190" s="62">
        <v>12.33</v>
      </c>
      <c r="S1190" s="62">
        <v>61</v>
      </c>
      <c r="T1190" s="62">
        <v>7842.11</v>
      </c>
      <c r="U1190" s="63"/>
      <c r="V1190" s="63"/>
      <c r="W1190" s="63"/>
      <c r="X1190" s="63"/>
      <c r="Y1190" s="63"/>
      <c r="Z1190" s="62">
        <v>173.79</v>
      </c>
      <c r="AA1190" s="62">
        <v>1415</v>
      </c>
      <c r="AB1190" s="62">
        <v>11.79</v>
      </c>
      <c r="AC1190" s="62">
        <v>17.38</v>
      </c>
    </row>
    <row r="1191" spans="1:29" ht="30" x14ac:dyDescent="0.25">
      <c r="A1191" s="61" t="s">
        <v>452</v>
      </c>
      <c r="B1191" s="61" t="s">
        <v>453</v>
      </c>
      <c r="C1191" s="62">
        <v>2007</v>
      </c>
      <c r="D1191" s="61" t="s">
        <v>75</v>
      </c>
      <c r="E1191" s="62">
        <v>12</v>
      </c>
      <c r="F1191" s="62">
        <v>69</v>
      </c>
      <c r="G1191" s="62">
        <v>27</v>
      </c>
      <c r="H1191" s="62">
        <v>0.19</v>
      </c>
      <c r="I1191" s="62">
        <v>5.75</v>
      </c>
      <c r="J1191" s="62">
        <v>64.17</v>
      </c>
      <c r="K1191" s="62">
        <v>131.91</v>
      </c>
      <c r="L1191" s="62">
        <v>270</v>
      </c>
      <c r="M1191" s="62">
        <v>1.88</v>
      </c>
      <c r="N1191" s="62">
        <v>10.99</v>
      </c>
      <c r="O1191" s="62">
        <v>1590.75</v>
      </c>
      <c r="P1191" s="63"/>
      <c r="Q1191" s="63"/>
      <c r="R1191" s="63"/>
      <c r="S1191" s="63"/>
      <c r="T1191" s="63"/>
      <c r="U1191" s="63"/>
      <c r="V1191" s="63"/>
      <c r="W1191" s="63"/>
      <c r="X1191" s="63"/>
      <c r="Y1191" s="63"/>
      <c r="Z1191" s="62">
        <v>323.77999999999997</v>
      </c>
      <c r="AA1191" s="62">
        <v>10025</v>
      </c>
      <c r="AB1191" s="62">
        <v>69.62</v>
      </c>
      <c r="AC1191" s="62">
        <v>26.98</v>
      </c>
    </row>
    <row r="1192" spans="1:29" x14ac:dyDescent="0.25">
      <c r="A1192" s="61" t="s">
        <v>380</v>
      </c>
      <c r="B1192" s="61" t="s">
        <v>381</v>
      </c>
      <c r="C1192" s="62">
        <v>2018</v>
      </c>
      <c r="D1192" s="61" t="s">
        <v>78</v>
      </c>
      <c r="E1192" s="62">
        <v>64</v>
      </c>
      <c r="F1192" s="62">
        <v>320331</v>
      </c>
      <c r="G1192" s="62">
        <v>61320</v>
      </c>
      <c r="H1192" s="62">
        <v>79.84</v>
      </c>
      <c r="I1192" s="62">
        <v>5005.17</v>
      </c>
      <c r="J1192" s="62">
        <v>297907.83</v>
      </c>
      <c r="K1192" s="62">
        <v>0</v>
      </c>
      <c r="L1192" s="63"/>
      <c r="M1192" s="63"/>
      <c r="N1192" s="63"/>
      <c r="O1192" s="63"/>
      <c r="P1192" s="63"/>
      <c r="Q1192" s="63"/>
      <c r="R1192" s="63"/>
      <c r="S1192" s="63"/>
      <c r="T1192" s="63"/>
      <c r="U1192" s="63"/>
      <c r="V1192" s="63"/>
      <c r="W1192" s="63"/>
      <c r="X1192" s="63"/>
      <c r="Y1192" s="63"/>
      <c r="Z1192" s="62">
        <v>98200</v>
      </c>
      <c r="AA1192" s="62">
        <v>7241</v>
      </c>
      <c r="AB1192" s="62">
        <v>9.43</v>
      </c>
      <c r="AC1192" s="62">
        <v>1534.38</v>
      </c>
    </row>
    <row r="1193" spans="1:29" ht="30" x14ac:dyDescent="0.25">
      <c r="A1193" s="61" t="s">
        <v>171</v>
      </c>
      <c r="B1193" s="61" t="s">
        <v>172</v>
      </c>
      <c r="C1193" s="62">
        <v>2010</v>
      </c>
      <c r="D1193" s="61" t="s">
        <v>99</v>
      </c>
      <c r="E1193" s="62">
        <v>198</v>
      </c>
      <c r="F1193" s="62">
        <v>1927493</v>
      </c>
      <c r="G1193" s="62">
        <v>334015</v>
      </c>
      <c r="H1193" s="62">
        <v>140.58000000000001</v>
      </c>
      <c r="I1193" s="62">
        <v>9734.81</v>
      </c>
      <c r="J1193" s="62">
        <v>1792568.49</v>
      </c>
      <c r="K1193" s="62">
        <v>13896.22</v>
      </c>
      <c r="L1193" s="62">
        <v>18681</v>
      </c>
      <c r="M1193" s="62">
        <v>7.86</v>
      </c>
      <c r="N1193" s="63"/>
      <c r="O1193" s="63"/>
      <c r="P1193" s="63"/>
      <c r="Q1193" s="63"/>
      <c r="R1193" s="63"/>
      <c r="S1193" s="63"/>
      <c r="T1193" s="63"/>
      <c r="U1193" s="63"/>
      <c r="V1193" s="63"/>
      <c r="W1193" s="63"/>
      <c r="X1193" s="63"/>
      <c r="Y1193" s="63"/>
      <c r="Z1193" s="62">
        <v>8600</v>
      </c>
      <c r="AA1193" s="62">
        <v>73960</v>
      </c>
      <c r="AB1193" s="62">
        <v>31.13</v>
      </c>
      <c r="AC1193" s="62">
        <v>43.43</v>
      </c>
    </row>
    <row r="1194" spans="1:29" ht="30" x14ac:dyDescent="0.25">
      <c r="A1194" s="61" t="s">
        <v>430</v>
      </c>
      <c r="B1194" s="61" t="s">
        <v>431</v>
      </c>
      <c r="C1194" s="62">
        <v>2004</v>
      </c>
      <c r="D1194" s="61" t="s">
        <v>99</v>
      </c>
      <c r="E1194" s="62">
        <v>60</v>
      </c>
      <c r="F1194" s="62">
        <v>659040</v>
      </c>
      <c r="G1194" s="62">
        <v>47468</v>
      </c>
      <c r="H1194" s="62">
        <v>65.930000000000007</v>
      </c>
      <c r="I1194" s="62">
        <v>10984</v>
      </c>
      <c r="J1194" s="62">
        <v>612907.19999999995</v>
      </c>
      <c r="K1194" s="62">
        <v>0</v>
      </c>
      <c r="L1194" s="63"/>
      <c r="M1194" s="63"/>
      <c r="N1194" s="63"/>
      <c r="O1194" s="63"/>
      <c r="P1194" s="63"/>
      <c r="Q1194" s="63"/>
      <c r="R1194" s="63"/>
      <c r="S1194" s="63"/>
      <c r="T1194" s="63"/>
      <c r="U1194" s="63"/>
      <c r="V1194" s="63"/>
      <c r="W1194" s="63"/>
      <c r="X1194" s="63"/>
      <c r="Y1194" s="63"/>
      <c r="Z1194" s="62">
        <v>1198</v>
      </c>
      <c r="AA1194" s="62">
        <v>6833</v>
      </c>
      <c r="AB1194" s="62">
        <v>9.49</v>
      </c>
      <c r="AC1194" s="62">
        <v>19.97</v>
      </c>
    </row>
    <row r="1195" spans="1:29" ht="30" x14ac:dyDescent="0.25">
      <c r="A1195" s="61" t="s">
        <v>120</v>
      </c>
      <c r="B1195" s="61" t="s">
        <v>121</v>
      </c>
      <c r="C1195" s="62">
        <v>2009</v>
      </c>
      <c r="D1195" s="61" t="s">
        <v>86</v>
      </c>
      <c r="E1195" s="62">
        <v>74</v>
      </c>
      <c r="F1195" s="62">
        <v>28829</v>
      </c>
      <c r="G1195" s="62">
        <v>6305</v>
      </c>
      <c r="H1195" s="62">
        <v>7.1</v>
      </c>
      <c r="I1195" s="62">
        <v>389.58</v>
      </c>
      <c r="J1195" s="62">
        <v>26810.97</v>
      </c>
      <c r="K1195" s="62">
        <v>4041.71</v>
      </c>
      <c r="L1195" s="62">
        <v>7160</v>
      </c>
      <c r="M1195" s="62">
        <v>8.06</v>
      </c>
      <c r="N1195" s="62">
        <v>54.62</v>
      </c>
      <c r="O1195" s="62">
        <v>48740.160000000003</v>
      </c>
      <c r="P1195" s="63"/>
      <c r="Q1195" s="63"/>
      <c r="R1195" s="63"/>
      <c r="S1195" s="63"/>
      <c r="T1195" s="63"/>
      <c r="U1195" s="63"/>
      <c r="V1195" s="63"/>
      <c r="W1195" s="63"/>
      <c r="X1195" s="63"/>
      <c r="Y1195" s="63"/>
      <c r="Z1195" s="62">
        <v>244200</v>
      </c>
      <c r="AA1195" s="62">
        <v>15458</v>
      </c>
      <c r="AB1195" s="62">
        <v>17.41</v>
      </c>
      <c r="AC1195" s="62">
        <v>3300</v>
      </c>
    </row>
    <row r="1196" spans="1:29" x14ac:dyDescent="0.25">
      <c r="A1196" s="61" t="s">
        <v>210</v>
      </c>
      <c r="B1196" s="61" t="s">
        <v>211</v>
      </c>
      <c r="C1196" s="62">
        <v>2008</v>
      </c>
      <c r="D1196" s="61" t="s">
        <v>86</v>
      </c>
      <c r="E1196" s="62">
        <v>70</v>
      </c>
      <c r="F1196" s="62">
        <v>460138</v>
      </c>
      <c r="G1196" s="62">
        <v>95601</v>
      </c>
      <c r="H1196" s="62">
        <v>113.81</v>
      </c>
      <c r="I1196" s="62">
        <v>6573.4</v>
      </c>
      <c r="J1196" s="62">
        <v>427928.34</v>
      </c>
      <c r="K1196" s="62">
        <v>58664.66</v>
      </c>
      <c r="L1196" s="62">
        <v>86700</v>
      </c>
      <c r="M1196" s="62">
        <v>103.21</v>
      </c>
      <c r="N1196" s="62">
        <v>838.07</v>
      </c>
      <c r="O1196" s="62">
        <v>707454.68</v>
      </c>
      <c r="P1196" s="63"/>
      <c r="Q1196" s="63"/>
      <c r="R1196" s="63"/>
      <c r="S1196" s="63"/>
      <c r="T1196" s="63"/>
      <c r="U1196" s="63"/>
      <c r="V1196" s="63"/>
      <c r="W1196" s="63"/>
      <c r="X1196" s="63"/>
      <c r="Y1196" s="63"/>
      <c r="Z1196" s="62">
        <v>685965</v>
      </c>
      <c r="AA1196" s="62">
        <v>70881</v>
      </c>
      <c r="AB1196" s="62">
        <v>84.38</v>
      </c>
      <c r="AC1196" s="62">
        <v>9799.5</v>
      </c>
    </row>
    <row r="1197" spans="1:29" ht="30" x14ac:dyDescent="0.25">
      <c r="A1197" s="61" t="s">
        <v>186</v>
      </c>
      <c r="B1197" s="61" t="s">
        <v>187</v>
      </c>
      <c r="C1197" s="62">
        <v>2015</v>
      </c>
      <c r="D1197" s="61" t="s">
        <v>99</v>
      </c>
      <c r="E1197" s="62">
        <v>35</v>
      </c>
      <c r="F1197" s="62">
        <v>165920</v>
      </c>
      <c r="G1197" s="62">
        <v>28345</v>
      </c>
      <c r="H1197" s="62">
        <v>67.489999999999995</v>
      </c>
      <c r="I1197" s="62">
        <v>4740.57</v>
      </c>
      <c r="J1197" s="62">
        <v>154305.60000000001</v>
      </c>
      <c r="K1197" s="62">
        <v>10792.43</v>
      </c>
      <c r="L1197" s="62">
        <v>13371</v>
      </c>
      <c r="M1197" s="62">
        <v>31.84</v>
      </c>
      <c r="N1197" s="62">
        <v>308.36</v>
      </c>
      <c r="O1197" s="62">
        <v>130149.21</v>
      </c>
      <c r="P1197" s="63"/>
      <c r="Q1197" s="63"/>
      <c r="R1197" s="63"/>
      <c r="S1197" s="63"/>
      <c r="T1197" s="63"/>
      <c r="U1197" s="63"/>
      <c r="V1197" s="63"/>
      <c r="W1197" s="63"/>
      <c r="X1197" s="63"/>
      <c r="Y1197" s="63"/>
      <c r="Z1197" s="62">
        <v>135800</v>
      </c>
      <c r="AA1197" s="62">
        <v>4971</v>
      </c>
      <c r="AB1197" s="62">
        <v>11.84</v>
      </c>
      <c r="AC1197" s="62">
        <v>3880</v>
      </c>
    </row>
    <row r="1198" spans="1:29" x14ac:dyDescent="0.25">
      <c r="A1198" s="61" t="s">
        <v>466</v>
      </c>
      <c r="B1198" s="61" t="s">
        <v>467</v>
      </c>
      <c r="C1198" s="62">
        <v>2010</v>
      </c>
      <c r="D1198" s="61" t="s">
        <v>78</v>
      </c>
      <c r="E1198" s="62">
        <v>60</v>
      </c>
      <c r="F1198" s="62">
        <v>583220</v>
      </c>
      <c r="G1198" s="62">
        <v>77846</v>
      </c>
      <c r="H1198" s="62">
        <v>108.12</v>
      </c>
      <c r="I1198" s="62">
        <v>9720.33</v>
      </c>
      <c r="J1198" s="62">
        <v>542394.6</v>
      </c>
      <c r="K1198" s="62">
        <v>0</v>
      </c>
      <c r="L1198" s="63"/>
      <c r="M1198" s="63"/>
      <c r="N1198" s="63"/>
      <c r="O1198" s="63"/>
      <c r="P1198" s="63"/>
      <c r="Q1198" s="63"/>
      <c r="R1198" s="63"/>
      <c r="S1198" s="63"/>
      <c r="T1198" s="63"/>
      <c r="U1198" s="63"/>
      <c r="V1198" s="63"/>
      <c r="W1198" s="63"/>
      <c r="X1198" s="63"/>
      <c r="Y1198" s="63"/>
      <c r="Z1198" s="62">
        <v>241.83</v>
      </c>
      <c r="AA1198" s="62">
        <v>17498</v>
      </c>
      <c r="AB1198" s="62">
        <v>24.3</v>
      </c>
      <c r="AC1198" s="62">
        <v>4.03</v>
      </c>
    </row>
    <row r="1199" spans="1:29" x14ac:dyDescent="0.25">
      <c r="A1199" s="61" t="s">
        <v>202</v>
      </c>
      <c r="B1199" s="61" t="s">
        <v>203</v>
      </c>
      <c r="C1199" s="62">
        <v>2014</v>
      </c>
      <c r="D1199" s="61" t="s">
        <v>99</v>
      </c>
      <c r="E1199" s="62">
        <v>24</v>
      </c>
      <c r="F1199" s="62">
        <v>184637</v>
      </c>
      <c r="G1199" s="62">
        <v>36557</v>
      </c>
      <c r="H1199" s="62">
        <v>126.93</v>
      </c>
      <c r="I1199" s="62">
        <v>7693.21</v>
      </c>
      <c r="J1199" s="62">
        <v>171712.41</v>
      </c>
      <c r="K1199" s="62">
        <v>0</v>
      </c>
      <c r="L1199" s="63"/>
      <c r="M1199" s="63"/>
      <c r="N1199" s="63"/>
      <c r="O1199" s="63"/>
      <c r="P1199" s="63"/>
      <c r="Q1199" s="63"/>
      <c r="R1199" s="63"/>
      <c r="S1199" s="63"/>
      <c r="T1199" s="63"/>
      <c r="U1199" s="63"/>
      <c r="V1199" s="63"/>
      <c r="W1199" s="63"/>
      <c r="X1199" s="63"/>
      <c r="Y1199" s="63"/>
      <c r="Z1199" s="62">
        <v>15570.66</v>
      </c>
      <c r="AA1199" s="62">
        <v>1637</v>
      </c>
      <c r="AB1199" s="62">
        <v>5.68</v>
      </c>
      <c r="AC1199" s="62">
        <v>648.78</v>
      </c>
    </row>
    <row r="1200" spans="1:29" ht="30" x14ac:dyDescent="0.25">
      <c r="A1200" s="61" t="s">
        <v>122</v>
      </c>
      <c r="B1200" s="61" t="s">
        <v>123</v>
      </c>
      <c r="C1200" s="62">
        <v>2014</v>
      </c>
      <c r="D1200" s="61" t="s">
        <v>75</v>
      </c>
      <c r="E1200" s="62">
        <v>6</v>
      </c>
      <c r="F1200" s="62">
        <v>441</v>
      </c>
      <c r="G1200" s="62">
        <v>1496</v>
      </c>
      <c r="H1200" s="62">
        <v>20.78</v>
      </c>
      <c r="I1200" s="62">
        <v>73.5</v>
      </c>
      <c r="J1200" s="62">
        <v>410.13</v>
      </c>
      <c r="K1200" s="62">
        <v>0</v>
      </c>
      <c r="L1200" s="62">
        <v>96</v>
      </c>
      <c r="M1200" s="62">
        <v>1.33</v>
      </c>
      <c r="N1200" s="63"/>
      <c r="O1200" s="63"/>
      <c r="P1200" s="63"/>
      <c r="Q1200" s="63"/>
      <c r="R1200" s="63"/>
      <c r="S1200" s="63"/>
      <c r="T1200" s="63"/>
      <c r="U1200" s="63"/>
      <c r="V1200" s="63"/>
      <c r="W1200" s="63"/>
      <c r="X1200" s="63"/>
      <c r="Y1200" s="63"/>
      <c r="Z1200" s="62">
        <v>258.27</v>
      </c>
      <c r="AA1200" s="62">
        <v>83751</v>
      </c>
      <c r="AB1200" s="62">
        <v>1163.21</v>
      </c>
      <c r="AC1200" s="62">
        <v>43.05</v>
      </c>
    </row>
    <row r="1201" spans="1:29" ht="30" x14ac:dyDescent="0.25">
      <c r="A1201" s="61" t="s">
        <v>520</v>
      </c>
      <c r="B1201" s="61" t="s">
        <v>521</v>
      </c>
      <c r="C1201" s="62">
        <v>2017</v>
      </c>
      <c r="D1201" s="61" t="s">
        <v>78</v>
      </c>
      <c r="E1201" s="62">
        <v>54</v>
      </c>
      <c r="F1201" s="62">
        <v>248862</v>
      </c>
      <c r="G1201" s="62">
        <v>35964</v>
      </c>
      <c r="H1201" s="62">
        <v>55.5</v>
      </c>
      <c r="I1201" s="62">
        <v>4608.5600000000004</v>
      </c>
      <c r="J1201" s="62">
        <v>231441.66</v>
      </c>
      <c r="K1201" s="62">
        <v>5409.86</v>
      </c>
      <c r="L1201" s="62">
        <v>4676</v>
      </c>
      <c r="M1201" s="62">
        <v>7.22</v>
      </c>
      <c r="N1201" s="62">
        <v>100.18</v>
      </c>
      <c r="O1201" s="62">
        <v>65239.15</v>
      </c>
      <c r="P1201" s="63"/>
      <c r="Q1201" s="63"/>
      <c r="R1201" s="63"/>
      <c r="S1201" s="63"/>
      <c r="T1201" s="63"/>
      <c r="U1201" s="63"/>
      <c r="V1201" s="63"/>
      <c r="W1201" s="63"/>
      <c r="X1201" s="63"/>
      <c r="Y1201" s="63"/>
      <c r="Z1201" s="62">
        <v>68944</v>
      </c>
      <c r="AA1201" s="62">
        <v>11786</v>
      </c>
      <c r="AB1201" s="62">
        <v>18.190000000000001</v>
      </c>
      <c r="AC1201" s="62">
        <v>1276.74</v>
      </c>
    </row>
    <row r="1202" spans="1:29" x14ac:dyDescent="0.25">
      <c r="A1202" s="61" t="s">
        <v>163</v>
      </c>
      <c r="B1202" s="61" t="s">
        <v>164</v>
      </c>
      <c r="C1202" s="62">
        <v>2004</v>
      </c>
      <c r="D1202" s="61" t="s">
        <v>94</v>
      </c>
      <c r="E1202" s="62">
        <v>14</v>
      </c>
      <c r="F1202" s="62">
        <v>18377</v>
      </c>
      <c r="G1202" s="62">
        <v>2425</v>
      </c>
      <c r="H1202" s="62">
        <v>14.43</v>
      </c>
      <c r="I1202" s="62">
        <v>1312.64</v>
      </c>
      <c r="J1202" s="62">
        <v>17090.61</v>
      </c>
      <c r="K1202" s="62">
        <v>0</v>
      </c>
      <c r="L1202" s="63"/>
      <c r="M1202" s="63"/>
      <c r="N1202" s="63"/>
      <c r="O1202" s="63"/>
      <c r="P1202" s="63"/>
      <c r="Q1202" s="63"/>
      <c r="R1202" s="63"/>
      <c r="S1202" s="63"/>
      <c r="T1202" s="63"/>
      <c r="U1202" s="63"/>
      <c r="V1202" s="63"/>
      <c r="W1202" s="63"/>
      <c r="X1202" s="63"/>
      <c r="Y1202" s="63"/>
      <c r="Z1202" s="62">
        <v>183000</v>
      </c>
      <c r="AA1202" s="62">
        <v>10285</v>
      </c>
      <c r="AB1202" s="62">
        <v>61.22</v>
      </c>
      <c r="AC1202" s="62">
        <v>13071.43</v>
      </c>
    </row>
    <row r="1203" spans="1:29" ht="30" x14ac:dyDescent="0.25">
      <c r="A1203" s="61" t="s">
        <v>393</v>
      </c>
      <c r="B1203" s="61" t="s">
        <v>394</v>
      </c>
      <c r="C1203" s="62">
        <v>2003</v>
      </c>
      <c r="D1203" s="61" t="s">
        <v>75</v>
      </c>
      <c r="E1203" s="62">
        <v>2</v>
      </c>
      <c r="F1203" s="63"/>
      <c r="G1203" s="63"/>
      <c r="H1203" s="63"/>
      <c r="I1203" s="63"/>
      <c r="J1203" s="63"/>
      <c r="K1203" s="62">
        <v>0</v>
      </c>
      <c r="L1203" s="63"/>
      <c r="M1203" s="63"/>
      <c r="N1203" s="63"/>
      <c r="O1203" s="63"/>
      <c r="P1203" s="63"/>
      <c r="Q1203" s="63"/>
      <c r="R1203" s="63"/>
      <c r="S1203" s="63"/>
      <c r="T1203" s="63"/>
      <c r="U1203" s="63"/>
      <c r="V1203" s="63"/>
      <c r="W1203" s="63"/>
      <c r="X1203" s="63"/>
      <c r="Y1203" s="63"/>
      <c r="Z1203" s="62">
        <v>102.93</v>
      </c>
      <c r="AA1203" s="62">
        <v>547</v>
      </c>
      <c r="AB1203" s="62">
        <v>22.79</v>
      </c>
      <c r="AC1203" s="62">
        <v>51.47</v>
      </c>
    </row>
    <row r="1204" spans="1:29" x14ac:dyDescent="0.25">
      <c r="A1204" s="61" t="s">
        <v>159</v>
      </c>
      <c r="B1204" s="61" t="s">
        <v>160</v>
      </c>
      <c r="C1204" s="62">
        <v>2015</v>
      </c>
      <c r="D1204" s="61" t="s">
        <v>94</v>
      </c>
      <c r="E1204" s="62">
        <v>2</v>
      </c>
      <c r="F1204" s="62">
        <v>105</v>
      </c>
      <c r="G1204" s="62">
        <v>30</v>
      </c>
      <c r="H1204" s="62">
        <v>1.25</v>
      </c>
      <c r="I1204" s="62">
        <v>52.5</v>
      </c>
      <c r="J1204" s="62">
        <v>97.65</v>
      </c>
      <c r="K1204" s="62">
        <v>0</v>
      </c>
      <c r="L1204" s="63"/>
      <c r="M1204" s="63"/>
      <c r="N1204" s="63"/>
      <c r="O1204" s="63"/>
      <c r="P1204" s="63"/>
      <c r="Q1204" s="63"/>
      <c r="R1204" s="63"/>
      <c r="S1204" s="63"/>
      <c r="T1204" s="63"/>
      <c r="U1204" s="63"/>
      <c r="V1204" s="63"/>
      <c r="W1204" s="63"/>
      <c r="X1204" s="63"/>
      <c r="Y1204" s="63"/>
      <c r="Z1204" s="62">
        <v>210</v>
      </c>
      <c r="AA1204" s="62">
        <v>745</v>
      </c>
      <c r="AB1204" s="62">
        <v>31.04</v>
      </c>
      <c r="AC1204" s="62">
        <v>105</v>
      </c>
    </row>
    <row r="1205" spans="1:29" ht="30" x14ac:dyDescent="0.25">
      <c r="A1205" s="61" t="s">
        <v>561</v>
      </c>
      <c r="B1205" s="61" t="s">
        <v>562</v>
      </c>
      <c r="C1205" s="62">
        <v>2012</v>
      </c>
      <c r="D1205" s="61" t="s">
        <v>78</v>
      </c>
      <c r="E1205" s="62">
        <v>36</v>
      </c>
      <c r="F1205" s="62">
        <v>115000</v>
      </c>
      <c r="G1205" s="62">
        <v>14628</v>
      </c>
      <c r="H1205" s="62">
        <v>33.86</v>
      </c>
      <c r="I1205" s="62">
        <v>3194.44</v>
      </c>
      <c r="J1205" s="62">
        <v>106950</v>
      </c>
      <c r="K1205" s="62">
        <v>20611.060000000001</v>
      </c>
      <c r="L1205" s="62">
        <v>22465</v>
      </c>
      <c r="M1205" s="62">
        <v>52</v>
      </c>
      <c r="N1205" s="62">
        <v>572.53</v>
      </c>
      <c r="O1205" s="62">
        <v>248554.92</v>
      </c>
      <c r="P1205" s="63"/>
      <c r="Q1205" s="63"/>
      <c r="R1205" s="63"/>
      <c r="S1205" s="63"/>
      <c r="T1205" s="63"/>
      <c r="U1205" s="63"/>
      <c r="V1205" s="63"/>
      <c r="W1205" s="63"/>
      <c r="X1205" s="63"/>
      <c r="Y1205" s="63"/>
      <c r="Z1205" s="62">
        <v>1101</v>
      </c>
      <c r="AA1205" s="62">
        <v>13956</v>
      </c>
      <c r="AB1205" s="62">
        <v>32.31</v>
      </c>
      <c r="AC1205" s="62">
        <v>30.58</v>
      </c>
    </row>
    <row r="1206" spans="1:29" x14ac:dyDescent="0.25">
      <c r="A1206" s="61" t="s">
        <v>251</v>
      </c>
      <c r="B1206" s="61" t="s">
        <v>252</v>
      </c>
      <c r="C1206" s="62">
        <v>2011</v>
      </c>
      <c r="D1206" s="61" t="s">
        <v>99</v>
      </c>
      <c r="E1206" s="62">
        <v>40</v>
      </c>
      <c r="F1206" s="62">
        <v>376470</v>
      </c>
      <c r="G1206" s="62">
        <v>63453</v>
      </c>
      <c r="H1206" s="62">
        <v>132.19</v>
      </c>
      <c r="I1206" s="62">
        <v>9411.75</v>
      </c>
      <c r="J1206" s="62">
        <v>350117.1</v>
      </c>
      <c r="K1206" s="62">
        <v>919.5</v>
      </c>
      <c r="L1206" s="62">
        <v>1382</v>
      </c>
      <c r="M1206" s="62">
        <v>2.88</v>
      </c>
      <c r="N1206" s="62">
        <v>22.99</v>
      </c>
      <c r="O1206" s="62">
        <v>11088.47</v>
      </c>
      <c r="P1206" s="63"/>
      <c r="Q1206" s="63"/>
      <c r="R1206" s="63"/>
      <c r="S1206" s="63"/>
      <c r="T1206" s="63"/>
      <c r="U1206" s="63"/>
      <c r="V1206" s="63"/>
      <c r="W1206" s="63"/>
      <c r="X1206" s="63"/>
      <c r="Y1206" s="63"/>
      <c r="Z1206" s="62">
        <v>1242</v>
      </c>
      <c r="AA1206" s="62">
        <v>12524</v>
      </c>
      <c r="AB1206" s="62">
        <v>26.09</v>
      </c>
      <c r="AC1206" s="62">
        <v>31.05</v>
      </c>
    </row>
    <row r="1207" spans="1:29" ht="30" x14ac:dyDescent="0.25">
      <c r="A1207" s="61" t="s">
        <v>180</v>
      </c>
      <c r="B1207" s="61" t="s">
        <v>181</v>
      </c>
      <c r="C1207" s="62">
        <v>2005</v>
      </c>
      <c r="D1207" s="61" t="s">
        <v>99</v>
      </c>
      <c r="E1207" s="62">
        <v>36</v>
      </c>
      <c r="F1207" s="62">
        <v>127339</v>
      </c>
      <c r="G1207" s="62">
        <v>9989</v>
      </c>
      <c r="H1207" s="62">
        <v>23.12</v>
      </c>
      <c r="I1207" s="62">
        <v>3537.19</v>
      </c>
      <c r="J1207" s="62">
        <v>118425.27</v>
      </c>
      <c r="K1207" s="62">
        <v>17245.39</v>
      </c>
      <c r="L1207" s="62">
        <v>28117</v>
      </c>
      <c r="M1207" s="62">
        <v>65.09</v>
      </c>
      <c r="N1207" s="62">
        <v>479.04</v>
      </c>
      <c r="O1207" s="62">
        <v>207967.37</v>
      </c>
      <c r="P1207" s="63"/>
      <c r="Q1207" s="63"/>
      <c r="R1207" s="63"/>
      <c r="S1207" s="63"/>
      <c r="T1207" s="63"/>
      <c r="U1207" s="63"/>
      <c r="V1207" s="63"/>
      <c r="W1207" s="63"/>
      <c r="X1207" s="63"/>
      <c r="Y1207" s="63"/>
      <c r="Z1207" s="62">
        <v>4.6100000000000003</v>
      </c>
      <c r="AA1207" s="62">
        <v>16048</v>
      </c>
      <c r="AB1207" s="62">
        <v>37.15</v>
      </c>
      <c r="AC1207" s="62">
        <v>0.13</v>
      </c>
    </row>
    <row r="1208" spans="1:29" x14ac:dyDescent="0.25">
      <c r="A1208" s="61" t="s">
        <v>434</v>
      </c>
      <c r="B1208" s="61" t="s">
        <v>435</v>
      </c>
      <c r="C1208" s="62">
        <v>2016</v>
      </c>
      <c r="D1208" s="61" t="s">
        <v>78</v>
      </c>
      <c r="E1208" s="62">
        <v>32</v>
      </c>
      <c r="F1208" s="62">
        <v>40344</v>
      </c>
      <c r="G1208" s="62">
        <v>8402</v>
      </c>
      <c r="H1208" s="62">
        <v>21.88</v>
      </c>
      <c r="I1208" s="62">
        <v>1260.75</v>
      </c>
      <c r="J1208" s="62">
        <v>37519.919999999998</v>
      </c>
      <c r="K1208" s="62">
        <v>4064.02</v>
      </c>
      <c r="L1208" s="62">
        <v>4896</v>
      </c>
      <c r="M1208" s="62">
        <v>12.75</v>
      </c>
      <c r="N1208" s="62">
        <v>127</v>
      </c>
      <c r="O1208" s="62">
        <v>49009.18</v>
      </c>
      <c r="P1208" s="63"/>
      <c r="Q1208" s="63"/>
      <c r="R1208" s="63"/>
      <c r="S1208" s="63"/>
      <c r="T1208" s="63"/>
      <c r="U1208" s="63"/>
      <c r="V1208" s="63"/>
      <c r="W1208" s="63"/>
      <c r="X1208" s="63"/>
      <c r="Y1208" s="63"/>
      <c r="Z1208" s="62">
        <v>288.75</v>
      </c>
      <c r="AA1208" s="62">
        <v>1583</v>
      </c>
      <c r="AB1208" s="62">
        <v>4.12</v>
      </c>
      <c r="AC1208" s="62">
        <v>9.02</v>
      </c>
    </row>
    <row r="1209" spans="1:29" x14ac:dyDescent="0.25">
      <c r="A1209" s="61" t="s">
        <v>241</v>
      </c>
      <c r="B1209" s="61" t="s">
        <v>242</v>
      </c>
      <c r="C1209" s="62">
        <v>2006</v>
      </c>
      <c r="D1209" s="61" t="s">
        <v>75</v>
      </c>
      <c r="E1209" s="62">
        <v>1</v>
      </c>
      <c r="F1209" s="63"/>
      <c r="G1209" s="63"/>
      <c r="H1209" s="63"/>
      <c r="I1209" s="63"/>
      <c r="J1209" s="63"/>
      <c r="K1209" s="62">
        <v>0</v>
      </c>
      <c r="L1209" s="63"/>
      <c r="M1209" s="63"/>
      <c r="N1209" s="63"/>
      <c r="O1209" s="63"/>
      <c r="P1209" s="63"/>
      <c r="Q1209" s="63"/>
      <c r="R1209" s="63"/>
      <c r="S1209" s="63"/>
      <c r="T1209" s="63"/>
      <c r="U1209" s="63"/>
      <c r="V1209" s="63"/>
      <c r="W1209" s="63"/>
      <c r="X1209" s="63"/>
      <c r="Y1209" s="63"/>
      <c r="Z1209" s="62">
        <v>6000</v>
      </c>
      <c r="AA1209" s="62">
        <v>458</v>
      </c>
      <c r="AB1209" s="62">
        <v>38.17</v>
      </c>
      <c r="AC1209" s="62">
        <v>6000</v>
      </c>
    </row>
    <row r="1210" spans="1:29" x14ac:dyDescent="0.25">
      <c r="A1210" s="61" t="s">
        <v>113</v>
      </c>
      <c r="B1210" s="61" t="s">
        <v>114</v>
      </c>
      <c r="C1210" s="62">
        <v>2004</v>
      </c>
      <c r="D1210" s="61" t="s">
        <v>89</v>
      </c>
      <c r="E1210" s="62">
        <v>150</v>
      </c>
      <c r="F1210" s="62">
        <v>972180</v>
      </c>
      <c r="G1210" s="62">
        <v>90682</v>
      </c>
      <c r="H1210" s="62">
        <v>50.38</v>
      </c>
      <c r="I1210" s="62">
        <v>6481.2</v>
      </c>
      <c r="J1210" s="62">
        <v>904127.4</v>
      </c>
      <c r="K1210" s="62">
        <v>9709.02</v>
      </c>
      <c r="L1210" s="62">
        <v>11736</v>
      </c>
      <c r="M1210" s="62">
        <v>6.52</v>
      </c>
      <c r="N1210" s="62">
        <v>64.73</v>
      </c>
      <c r="O1210" s="62">
        <v>117083.99</v>
      </c>
      <c r="P1210" s="63"/>
      <c r="Q1210" s="63"/>
      <c r="R1210" s="63"/>
      <c r="S1210" s="63"/>
      <c r="T1210" s="63"/>
      <c r="U1210" s="63"/>
      <c r="V1210" s="63"/>
      <c r="W1210" s="63"/>
      <c r="X1210" s="63"/>
      <c r="Y1210" s="63"/>
      <c r="Z1210" s="62">
        <v>0</v>
      </c>
      <c r="AA1210" s="62">
        <v>11877</v>
      </c>
      <c r="AB1210" s="62">
        <v>6.6</v>
      </c>
      <c r="AC1210" s="62">
        <v>0</v>
      </c>
    </row>
    <row r="1211" spans="1:29" ht="30" x14ac:dyDescent="0.25">
      <c r="A1211" s="61" t="s">
        <v>324</v>
      </c>
      <c r="B1211" s="61" t="s">
        <v>325</v>
      </c>
      <c r="C1211" s="62">
        <v>2016</v>
      </c>
      <c r="D1211" s="61" t="s">
        <v>78</v>
      </c>
      <c r="E1211" s="62">
        <v>56</v>
      </c>
      <c r="F1211" s="62">
        <v>522640</v>
      </c>
      <c r="G1211" s="62">
        <v>90210</v>
      </c>
      <c r="H1211" s="62">
        <v>134.24</v>
      </c>
      <c r="I1211" s="62">
        <v>9332.86</v>
      </c>
      <c r="J1211" s="62">
        <v>486055.2</v>
      </c>
      <c r="K1211" s="62">
        <v>0</v>
      </c>
      <c r="L1211" s="63"/>
      <c r="M1211" s="63"/>
      <c r="N1211" s="63"/>
      <c r="O1211" s="63"/>
      <c r="P1211" s="63"/>
      <c r="Q1211" s="63"/>
      <c r="R1211" s="63"/>
      <c r="S1211" s="63"/>
      <c r="T1211" s="63"/>
      <c r="U1211" s="63"/>
      <c r="V1211" s="63"/>
      <c r="W1211" s="63"/>
      <c r="X1211" s="63"/>
      <c r="Y1211" s="63"/>
      <c r="Z1211" s="62">
        <v>113500</v>
      </c>
      <c r="AA1211" s="62">
        <v>5342</v>
      </c>
      <c r="AB1211" s="62">
        <v>7.95</v>
      </c>
      <c r="AC1211" s="62">
        <v>2026.79</v>
      </c>
    </row>
    <row r="1212" spans="1:29" x14ac:dyDescent="0.25">
      <c r="A1212" s="61" t="s">
        <v>253</v>
      </c>
      <c r="B1212" s="61" t="s">
        <v>254</v>
      </c>
      <c r="C1212" s="62">
        <v>2016</v>
      </c>
      <c r="D1212" s="61" t="s">
        <v>78</v>
      </c>
      <c r="E1212" s="62">
        <v>40</v>
      </c>
      <c r="F1212" s="62">
        <v>140080</v>
      </c>
      <c r="G1212" s="62">
        <v>33979</v>
      </c>
      <c r="H1212" s="62">
        <v>70.790000000000006</v>
      </c>
      <c r="I1212" s="62">
        <v>3502</v>
      </c>
      <c r="J1212" s="62">
        <v>130274.4</v>
      </c>
      <c r="K1212" s="62">
        <v>16426.77</v>
      </c>
      <c r="L1212" s="62">
        <v>16969</v>
      </c>
      <c r="M1212" s="62">
        <v>35.35</v>
      </c>
      <c r="N1212" s="63"/>
      <c r="O1212" s="63"/>
      <c r="P1212" s="63"/>
      <c r="Q1212" s="63"/>
      <c r="R1212" s="63"/>
      <c r="S1212" s="63"/>
      <c r="T1212" s="63"/>
      <c r="U1212" s="63"/>
      <c r="V1212" s="63"/>
      <c r="W1212" s="63"/>
      <c r="X1212" s="63"/>
      <c r="Y1212" s="63"/>
      <c r="Z1212" s="62">
        <v>46830</v>
      </c>
      <c r="AA1212" s="62">
        <v>2472</v>
      </c>
      <c r="AB1212" s="62">
        <v>5.15</v>
      </c>
      <c r="AC1212" s="62">
        <v>1170.75</v>
      </c>
    </row>
    <row r="1213" spans="1:29" x14ac:dyDescent="0.25">
      <c r="A1213" s="61" t="s">
        <v>208</v>
      </c>
      <c r="B1213" s="61" t="s">
        <v>209</v>
      </c>
      <c r="C1213" s="62">
        <v>2011</v>
      </c>
      <c r="D1213" s="61" t="s">
        <v>78</v>
      </c>
      <c r="E1213" s="62">
        <v>63</v>
      </c>
      <c r="F1213" s="62">
        <v>448471</v>
      </c>
      <c r="G1213" s="62">
        <v>57679</v>
      </c>
      <c r="H1213" s="62">
        <v>76.290000000000006</v>
      </c>
      <c r="I1213" s="62">
        <v>7118.59</v>
      </c>
      <c r="J1213" s="62">
        <v>417078.03</v>
      </c>
      <c r="K1213" s="62">
        <v>10715</v>
      </c>
      <c r="L1213" s="62">
        <v>10771</v>
      </c>
      <c r="M1213" s="62">
        <v>14.25</v>
      </c>
      <c r="N1213" s="62">
        <v>170.08</v>
      </c>
      <c r="O1213" s="62">
        <v>129215.4</v>
      </c>
      <c r="P1213" s="63"/>
      <c r="Q1213" s="63"/>
      <c r="R1213" s="63"/>
      <c r="S1213" s="63"/>
      <c r="T1213" s="63"/>
      <c r="U1213" s="63"/>
      <c r="V1213" s="63"/>
      <c r="W1213" s="63"/>
      <c r="X1213" s="63"/>
      <c r="Y1213" s="63"/>
      <c r="Z1213" s="62">
        <v>4084</v>
      </c>
      <c r="AA1213" s="62">
        <v>21127</v>
      </c>
      <c r="AB1213" s="62">
        <v>27.95</v>
      </c>
      <c r="AC1213" s="62">
        <v>64.83</v>
      </c>
    </row>
    <row r="1214" spans="1:29" ht="45" x14ac:dyDescent="0.25">
      <c r="A1214" s="61" t="s">
        <v>344</v>
      </c>
      <c r="B1214" s="61" t="s">
        <v>345</v>
      </c>
      <c r="C1214" s="62">
        <v>2007</v>
      </c>
      <c r="D1214" s="61" t="s">
        <v>75</v>
      </c>
      <c r="E1214" s="62">
        <v>6</v>
      </c>
      <c r="F1214" s="63"/>
      <c r="G1214" s="63"/>
      <c r="H1214" s="63"/>
      <c r="I1214" s="63"/>
      <c r="J1214" s="63"/>
      <c r="K1214" s="62">
        <v>0</v>
      </c>
      <c r="L1214" s="63"/>
      <c r="M1214" s="63"/>
      <c r="N1214" s="63"/>
      <c r="O1214" s="63"/>
      <c r="P1214" s="63"/>
      <c r="Q1214" s="63"/>
      <c r="R1214" s="63"/>
      <c r="S1214" s="63"/>
      <c r="T1214" s="63"/>
      <c r="U1214" s="63"/>
      <c r="V1214" s="63"/>
      <c r="W1214" s="63"/>
      <c r="X1214" s="63"/>
      <c r="Y1214" s="63"/>
      <c r="Z1214" s="62">
        <v>0</v>
      </c>
      <c r="AA1214" s="63"/>
      <c r="AB1214" s="63"/>
      <c r="AC1214" s="62">
        <v>0</v>
      </c>
    </row>
    <row r="1215" spans="1:29" x14ac:dyDescent="0.25">
      <c r="A1215" s="61" t="s">
        <v>102</v>
      </c>
      <c r="B1215" s="61" t="s">
        <v>103</v>
      </c>
      <c r="C1215" s="62">
        <v>2004</v>
      </c>
      <c r="D1215" s="61" t="s">
        <v>72</v>
      </c>
      <c r="E1215" s="62">
        <v>6</v>
      </c>
      <c r="F1215" s="63"/>
      <c r="G1215" s="63"/>
      <c r="H1215" s="63"/>
      <c r="I1215" s="63"/>
      <c r="J1215" s="63"/>
      <c r="K1215" s="62">
        <v>0</v>
      </c>
      <c r="L1215" s="63"/>
      <c r="M1215" s="63"/>
      <c r="N1215" s="63"/>
      <c r="O1215" s="63"/>
      <c r="P1215" s="63"/>
      <c r="Q1215" s="63"/>
      <c r="R1215" s="63"/>
      <c r="S1215" s="63"/>
      <c r="T1215" s="63"/>
      <c r="U1215" s="63"/>
      <c r="V1215" s="63"/>
      <c r="W1215" s="63"/>
      <c r="X1215" s="63"/>
      <c r="Y1215" s="63"/>
      <c r="Z1215" s="62">
        <v>0</v>
      </c>
      <c r="AA1215" s="63"/>
      <c r="AB1215" s="63"/>
      <c r="AC1215" s="62">
        <v>0</v>
      </c>
    </row>
    <row r="1216" spans="1:29" x14ac:dyDescent="0.25">
      <c r="A1216" s="61" t="s">
        <v>401</v>
      </c>
      <c r="B1216" s="61" t="s">
        <v>402</v>
      </c>
      <c r="C1216" s="62">
        <v>2006</v>
      </c>
      <c r="D1216" s="61" t="s">
        <v>150</v>
      </c>
      <c r="E1216" s="62">
        <v>8</v>
      </c>
      <c r="F1216" s="63"/>
      <c r="G1216" s="63"/>
      <c r="H1216" s="63"/>
      <c r="I1216" s="63"/>
      <c r="J1216" s="63"/>
      <c r="K1216" s="62">
        <v>0</v>
      </c>
      <c r="L1216" s="63"/>
      <c r="M1216" s="63"/>
      <c r="N1216" s="63"/>
      <c r="O1216" s="63"/>
      <c r="P1216" s="63"/>
      <c r="Q1216" s="63"/>
      <c r="R1216" s="63"/>
      <c r="S1216" s="63"/>
      <c r="T1216" s="63"/>
      <c r="U1216" s="63"/>
      <c r="V1216" s="63"/>
      <c r="W1216" s="63"/>
      <c r="X1216" s="63"/>
      <c r="Y1216" s="63"/>
      <c r="Z1216" s="62">
        <v>0</v>
      </c>
      <c r="AA1216" s="63"/>
      <c r="AB1216" s="63"/>
      <c r="AC1216" s="62">
        <v>0</v>
      </c>
    </row>
    <row r="1217" spans="1:29" ht="30" x14ac:dyDescent="0.25">
      <c r="A1217" s="61" t="s">
        <v>97</v>
      </c>
      <c r="B1217" s="61" t="s">
        <v>98</v>
      </c>
      <c r="C1217" s="62">
        <v>2010</v>
      </c>
      <c r="D1217" s="61" t="s">
        <v>86</v>
      </c>
      <c r="E1217" s="62">
        <v>36</v>
      </c>
      <c r="F1217" s="63"/>
      <c r="G1217" s="63"/>
      <c r="H1217" s="63"/>
      <c r="I1217" s="63"/>
      <c r="J1217" s="63"/>
      <c r="K1217" s="62">
        <v>0</v>
      </c>
      <c r="L1217" s="63"/>
      <c r="M1217" s="63"/>
      <c r="N1217" s="63"/>
      <c r="O1217" s="63"/>
      <c r="P1217" s="63"/>
      <c r="Q1217" s="63"/>
      <c r="R1217" s="63"/>
      <c r="S1217" s="63"/>
      <c r="T1217" s="63"/>
      <c r="U1217" s="63"/>
      <c r="V1217" s="63"/>
      <c r="W1217" s="63"/>
      <c r="X1217" s="63"/>
      <c r="Y1217" s="63"/>
      <c r="Z1217" s="62">
        <v>263831</v>
      </c>
      <c r="AA1217" s="62">
        <v>30056</v>
      </c>
      <c r="AB1217" s="62">
        <v>69.569999999999993</v>
      </c>
      <c r="AC1217" s="62">
        <v>7328.64</v>
      </c>
    </row>
    <row r="1218" spans="1:29" ht="30" x14ac:dyDescent="0.25">
      <c r="A1218" s="61" t="s">
        <v>231</v>
      </c>
      <c r="B1218" s="61" t="s">
        <v>232</v>
      </c>
      <c r="C1218" s="62">
        <v>2016</v>
      </c>
      <c r="D1218" s="61" t="s">
        <v>301</v>
      </c>
      <c r="E1218" s="62">
        <v>96</v>
      </c>
      <c r="F1218" s="62">
        <v>841600</v>
      </c>
      <c r="G1218" s="62">
        <v>101902</v>
      </c>
      <c r="H1218" s="62">
        <v>88.46</v>
      </c>
      <c r="I1218" s="62">
        <v>8766.67</v>
      </c>
      <c r="J1218" s="62">
        <v>782688</v>
      </c>
      <c r="K1218" s="62">
        <v>0</v>
      </c>
      <c r="L1218" s="62">
        <v>338</v>
      </c>
      <c r="M1218" s="62">
        <v>0.28999999999999998</v>
      </c>
      <c r="N1218" s="63"/>
      <c r="O1218" s="63"/>
      <c r="P1218" s="63"/>
      <c r="Q1218" s="63"/>
      <c r="R1218" s="63"/>
      <c r="S1218" s="63"/>
      <c r="T1218" s="63"/>
      <c r="U1218" s="63"/>
      <c r="V1218" s="63"/>
      <c r="W1218" s="63"/>
      <c r="X1218" s="63"/>
      <c r="Y1218" s="63"/>
      <c r="Z1218" s="62">
        <v>1020</v>
      </c>
      <c r="AA1218" s="62">
        <v>10647</v>
      </c>
      <c r="AB1218" s="62">
        <v>9.24</v>
      </c>
      <c r="AC1218" s="62">
        <v>10.63</v>
      </c>
    </row>
    <row r="1219" spans="1:29" ht="30" x14ac:dyDescent="0.25">
      <c r="A1219" s="61" t="s">
        <v>188</v>
      </c>
      <c r="B1219" s="61" t="s">
        <v>189</v>
      </c>
      <c r="C1219" s="62">
        <v>2008</v>
      </c>
      <c r="D1219" s="61" t="s">
        <v>94</v>
      </c>
      <c r="E1219" s="62">
        <v>38</v>
      </c>
      <c r="F1219" s="62">
        <v>151171</v>
      </c>
      <c r="G1219" s="62">
        <v>36308</v>
      </c>
      <c r="H1219" s="62">
        <v>79.62</v>
      </c>
      <c r="I1219" s="62">
        <v>3978.18</v>
      </c>
      <c r="J1219" s="62">
        <v>140589.03</v>
      </c>
      <c r="K1219" s="62">
        <v>21361.78</v>
      </c>
      <c r="L1219" s="62">
        <v>31263</v>
      </c>
      <c r="M1219" s="62">
        <v>68.56</v>
      </c>
      <c r="N1219" s="62">
        <v>562.15</v>
      </c>
      <c r="O1219" s="62">
        <v>257608.17</v>
      </c>
      <c r="P1219" s="63"/>
      <c r="Q1219" s="63"/>
      <c r="R1219" s="63"/>
      <c r="S1219" s="63"/>
      <c r="T1219" s="63"/>
      <c r="U1219" s="63"/>
      <c r="V1219" s="63"/>
      <c r="W1219" s="63"/>
      <c r="X1219" s="63"/>
      <c r="Y1219" s="63"/>
      <c r="Z1219" s="62">
        <v>1999</v>
      </c>
      <c r="AA1219" s="62">
        <v>11094</v>
      </c>
      <c r="AB1219" s="62">
        <v>24.33</v>
      </c>
      <c r="AC1219" s="62">
        <v>52.61</v>
      </c>
    </row>
    <row r="1220" spans="1:29" ht="30" x14ac:dyDescent="0.25">
      <c r="A1220" s="61" t="s">
        <v>430</v>
      </c>
      <c r="B1220" s="61" t="s">
        <v>431</v>
      </c>
      <c r="C1220" s="62">
        <v>2011</v>
      </c>
      <c r="D1220" s="61" t="s">
        <v>99</v>
      </c>
      <c r="E1220" s="62">
        <v>60</v>
      </c>
      <c r="F1220" s="62">
        <v>694000</v>
      </c>
      <c r="G1220" s="62">
        <v>101013</v>
      </c>
      <c r="H1220" s="62">
        <v>140.30000000000001</v>
      </c>
      <c r="I1220" s="62">
        <v>11566.67</v>
      </c>
      <c r="J1220" s="62">
        <v>645420</v>
      </c>
      <c r="K1220" s="62">
        <v>0</v>
      </c>
      <c r="L1220" s="63"/>
      <c r="M1220" s="63"/>
      <c r="N1220" s="63"/>
      <c r="O1220" s="63"/>
      <c r="P1220" s="63"/>
      <c r="Q1220" s="63"/>
      <c r="R1220" s="63"/>
      <c r="S1220" s="63"/>
      <c r="T1220" s="63"/>
      <c r="U1220" s="63"/>
      <c r="V1220" s="63"/>
      <c r="W1220" s="63"/>
      <c r="X1220" s="63"/>
      <c r="Y1220" s="63"/>
      <c r="Z1220" s="62">
        <v>149.94</v>
      </c>
      <c r="AA1220" s="62">
        <v>7359</v>
      </c>
      <c r="AB1220" s="62">
        <v>10.220000000000001</v>
      </c>
      <c r="AC1220" s="62">
        <v>2.5</v>
      </c>
    </row>
    <row r="1221" spans="1:29" x14ac:dyDescent="0.25">
      <c r="A1221" s="61" t="s">
        <v>397</v>
      </c>
      <c r="B1221" s="61" t="s">
        <v>398</v>
      </c>
      <c r="C1221" s="62">
        <v>2005</v>
      </c>
      <c r="D1221" s="61" t="s">
        <v>75</v>
      </c>
      <c r="E1221" s="62">
        <v>5</v>
      </c>
      <c r="F1221" s="62">
        <v>6569</v>
      </c>
      <c r="G1221" s="62">
        <v>1022</v>
      </c>
      <c r="H1221" s="62">
        <v>17.03</v>
      </c>
      <c r="I1221" s="62">
        <v>1313.8</v>
      </c>
      <c r="J1221" s="62">
        <v>6109.17</v>
      </c>
      <c r="K1221" s="62">
        <v>0</v>
      </c>
      <c r="L1221" s="63"/>
      <c r="M1221" s="63"/>
      <c r="N1221" s="63"/>
      <c r="O1221" s="63"/>
      <c r="P1221" s="63"/>
      <c r="Q1221" s="63"/>
      <c r="R1221" s="63"/>
      <c r="S1221" s="63"/>
      <c r="T1221" s="63"/>
      <c r="U1221" s="62">
        <v>3393</v>
      </c>
      <c r="V1221" s="62">
        <v>6566</v>
      </c>
      <c r="W1221" s="62">
        <v>109.43</v>
      </c>
      <c r="X1221" s="62">
        <v>678</v>
      </c>
      <c r="Y1221" s="62">
        <v>75948.91</v>
      </c>
      <c r="Z1221" s="62">
        <v>42300</v>
      </c>
      <c r="AA1221" s="62">
        <v>1064</v>
      </c>
      <c r="AB1221" s="62">
        <v>17.73</v>
      </c>
      <c r="AC1221" s="62">
        <v>8460</v>
      </c>
    </row>
    <row r="1222" spans="1:29" x14ac:dyDescent="0.25">
      <c r="A1222" s="61" t="s">
        <v>409</v>
      </c>
      <c r="B1222" s="61" t="s">
        <v>410</v>
      </c>
      <c r="C1222" s="62">
        <v>2013</v>
      </c>
      <c r="D1222" s="61" t="s">
        <v>89</v>
      </c>
      <c r="E1222" s="62">
        <v>24</v>
      </c>
      <c r="F1222" s="62">
        <v>283556</v>
      </c>
      <c r="G1222" s="62">
        <v>41596</v>
      </c>
      <c r="H1222" s="62">
        <v>144.43</v>
      </c>
      <c r="I1222" s="62">
        <v>11814.83</v>
      </c>
      <c r="J1222" s="62">
        <v>263707.08</v>
      </c>
      <c r="K1222" s="62">
        <v>0</v>
      </c>
      <c r="L1222" s="63"/>
      <c r="M1222" s="63"/>
      <c r="N1222" s="63"/>
      <c r="O1222" s="63"/>
      <c r="P1222" s="63"/>
      <c r="Q1222" s="63"/>
      <c r="R1222" s="63"/>
      <c r="S1222" s="63"/>
      <c r="T1222" s="63"/>
      <c r="U1222" s="63"/>
      <c r="V1222" s="63"/>
      <c r="W1222" s="63"/>
      <c r="X1222" s="63"/>
      <c r="Y1222" s="63"/>
      <c r="Z1222" s="62">
        <v>1098.8599999999999</v>
      </c>
      <c r="AA1222" s="62">
        <v>4476</v>
      </c>
      <c r="AB1222" s="62">
        <v>15.54</v>
      </c>
      <c r="AC1222" s="62">
        <v>45.79</v>
      </c>
    </row>
    <row r="1223" spans="1:29" ht="30" x14ac:dyDescent="0.25">
      <c r="A1223" s="61" t="s">
        <v>87</v>
      </c>
      <c r="B1223" s="61" t="s">
        <v>88</v>
      </c>
      <c r="C1223" s="62">
        <v>2014</v>
      </c>
      <c r="D1223" s="61" t="s">
        <v>75</v>
      </c>
      <c r="E1223" s="62">
        <v>10</v>
      </c>
      <c r="F1223" s="63"/>
      <c r="G1223" s="63"/>
      <c r="H1223" s="63"/>
      <c r="I1223" s="63"/>
      <c r="J1223" s="63"/>
      <c r="K1223" s="62">
        <v>10114.450000000001</v>
      </c>
      <c r="L1223" s="62">
        <v>8355</v>
      </c>
      <c r="M1223" s="62">
        <v>69.63</v>
      </c>
      <c r="N1223" s="62">
        <v>1011.45</v>
      </c>
      <c r="O1223" s="62">
        <v>121973.21</v>
      </c>
      <c r="P1223" s="63"/>
      <c r="Q1223" s="63"/>
      <c r="R1223" s="63"/>
      <c r="S1223" s="63"/>
      <c r="T1223" s="63"/>
      <c r="U1223" s="63"/>
      <c r="V1223" s="63"/>
      <c r="W1223" s="63"/>
      <c r="X1223" s="63"/>
      <c r="Y1223" s="63"/>
      <c r="Z1223" s="62">
        <v>63950</v>
      </c>
      <c r="AA1223" s="62">
        <v>8276</v>
      </c>
      <c r="AB1223" s="62">
        <v>68.97</v>
      </c>
      <c r="AC1223" s="62">
        <v>6395</v>
      </c>
    </row>
    <row r="1224" spans="1:29" ht="30" x14ac:dyDescent="0.25">
      <c r="A1224" s="61" t="s">
        <v>136</v>
      </c>
      <c r="B1224" s="61" t="s">
        <v>137</v>
      </c>
      <c r="C1224" s="62">
        <v>2011</v>
      </c>
      <c r="D1224" s="61" t="s">
        <v>75</v>
      </c>
      <c r="E1224" s="62">
        <v>25</v>
      </c>
      <c r="F1224" s="62">
        <v>979</v>
      </c>
      <c r="G1224" s="62">
        <v>187</v>
      </c>
      <c r="H1224" s="62">
        <v>0.62</v>
      </c>
      <c r="I1224" s="62">
        <v>39.159999999999997</v>
      </c>
      <c r="J1224" s="62">
        <v>910.47</v>
      </c>
      <c r="K1224" s="62">
        <v>0</v>
      </c>
      <c r="L1224" s="63"/>
      <c r="M1224" s="63"/>
      <c r="N1224" s="63"/>
      <c r="O1224" s="63"/>
      <c r="P1224" s="63"/>
      <c r="Q1224" s="63"/>
      <c r="R1224" s="63"/>
      <c r="S1224" s="63"/>
      <c r="T1224" s="63"/>
      <c r="U1224" s="62">
        <v>341</v>
      </c>
      <c r="V1224" s="62">
        <v>1077</v>
      </c>
      <c r="W1224" s="62">
        <v>3.59</v>
      </c>
      <c r="X1224" s="62">
        <v>13</v>
      </c>
      <c r="Y1224" s="62">
        <v>7632.94</v>
      </c>
      <c r="Z1224" s="62">
        <v>1857</v>
      </c>
      <c r="AA1224" s="62">
        <v>4993</v>
      </c>
      <c r="AB1224" s="62">
        <v>16.64</v>
      </c>
      <c r="AC1224" s="62">
        <v>74.28</v>
      </c>
    </row>
    <row r="1225" spans="1:29" x14ac:dyDescent="0.25">
      <c r="A1225" s="61" t="s">
        <v>251</v>
      </c>
      <c r="B1225" s="61" t="s">
        <v>252</v>
      </c>
      <c r="C1225" s="62">
        <v>2003</v>
      </c>
      <c r="D1225" s="61" t="s">
        <v>78</v>
      </c>
      <c r="E1225" s="62">
        <v>40</v>
      </c>
      <c r="F1225" s="62">
        <v>68400</v>
      </c>
      <c r="G1225" s="62">
        <v>6667</v>
      </c>
      <c r="H1225" s="62">
        <v>13.89</v>
      </c>
      <c r="I1225" s="62">
        <v>1710</v>
      </c>
      <c r="J1225" s="62">
        <v>63612</v>
      </c>
      <c r="K1225" s="62">
        <v>11242.48</v>
      </c>
      <c r="L1225" s="62">
        <v>12161</v>
      </c>
      <c r="M1225" s="62">
        <v>25.34</v>
      </c>
      <c r="N1225" s="62">
        <v>281.06</v>
      </c>
      <c r="O1225" s="62">
        <v>135576.48000000001</v>
      </c>
      <c r="P1225" s="63"/>
      <c r="Q1225" s="63"/>
      <c r="R1225" s="63"/>
      <c r="S1225" s="63"/>
      <c r="T1225" s="63"/>
      <c r="U1225" s="63"/>
      <c r="V1225" s="63"/>
      <c r="W1225" s="63"/>
      <c r="X1225" s="63"/>
      <c r="Y1225" s="63"/>
      <c r="Z1225" s="62">
        <v>608</v>
      </c>
      <c r="AA1225" s="62">
        <v>5181</v>
      </c>
      <c r="AB1225" s="62">
        <v>10.79</v>
      </c>
      <c r="AC1225" s="62">
        <v>15.2</v>
      </c>
    </row>
    <row r="1226" spans="1:29" x14ac:dyDescent="0.25">
      <c r="A1226" s="61" t="s">
        <v>411</v>
      </c>
      <c r="B1226" s="61" t="s">
        <v>412</v>
      </c>
      <c r="C1226" s="62">
        <v>2012</v>
      </c>
      <c r="D1226" s="61" t="s">
        <v>99</v>
      </c>
      <c r="E1226" s="62">
        <v>12</v>
      </c>
      <c r="F1226" s="62">
        <v>24708</v>
      </c>
      <c r="G1226" s="62">
        <v>4097</v>
      </c>
      <c r="H1226" s="62">
        <v>28.45</v>
      </c>
      <c r="I1226" s="62">
        <v>2059</v>
      </c>
      <c r="J1226" s="62">
        <v>22978.44</v>
      </c>
      <c r="K1226" s="62">
        <v>2072.7399999999998</v>
      </c>
      <c r="L1226" s="62">
        <v>2365</v>
      </c>
      <c r="M1226" s="62">
        <v>16.420000000000002</v>
      </c>
      <c r="N1226" s="62">
        <v>172.73</v>
      </c>
      <c r="O1226" s="62">
        <v>24995.85</v>
      </c>
      <c r="P1226" s="63"/>
      <c r="Q1226" s="63"/>
      <c r="R1226" s="63"/>
      <c r="S1226" s="63"/>
      <c r="T1226" s="63"/>
      <c r="U1226" s="63"/>
      <c r="V1226" s="63"/>
      <c r="W1226" s="63"/>
      <c r="X1226" s="63"/>
      <c r="Y1226" s="63"/>
      <c r="Z1226" s="62">
        <v>1969.12</v>
      </c>
      <c r="AA1226" s="62">
        <v>3530</v>
      </c>
      <c r="AB1226" s="62">
        <v>24.51</v>
      </c>
      <c r="AC1226" s="62">
        <v>164.09</v>
      </c>
    </row>
    <row r="1227" spans="1:29" x14ac:dyDescent="0.25">
      <c r="A1227" s="61" t="s">
        <v>401</v>
      </c>
      <c r="B1227" s="61" t="s">
        <v>402</v>
      </c>
      <c r="C1227" s="62">
        <v>2017</v>
      </c>
      <c r="D1227" s="61" t="s">
        <v>75</v>
      </c>
      <c r="E1227" s="62">
        <v>12</v>
      </c>
      <c r="F1227" s="62">
        <v>4309</v>
      </c>
      <c r="G1227" s="62">
        <v>967</v>
      </c>
      <c r="H1227" s="62">
        <v>6.72</v>
      </c>
      <c r="I1227" s="62">
        <v>359.08</v>
      </c>
      <c r="J1227" s="62">
        <v>4007.37</v>
      </c>
      <c r="K1227" s="62">
        <v>0</v>
      </c>
      <c r="L1227" s="63"/>
      <c r="M1227" s="63"/>
      <c r="N1227" s="63"/>
      <c r="O1227" s="63"/>
      <c r="P1227" s="63"/>
      <c r="Q1227" s="63"/>
      <c r="R1227" s="63"/>
      <c r="S1227" s="63"/>
      <c r="T1227" s="63"/>
      <c r="U1227" s="63"/>
      <c r="V1227" s="63"/>
      <c r="W1227" s="63"/>
      <c r="X1227" s="63"/>
      <c r="Y1227" s="63"/>
      <c r="Z1227" s="62">
        <v>430</v>
      </c>
      <c r="AA1227" s="62">
        <v>3703</v>
      </c>
      <c r="AB1227" s="62">
        <v>25.72</v>
      </c>
      <c r="AC1227" s="62">
        <v>35.83</v>
      </c>
    </row>
    <row r="1228" spans="1:29" ht="30" x14ac:dyDescent="0.25">
      <c r="A1228" s="61" t="s">
        <v>180</v>
      </c>
      <c r="B1228" s="61" t="s">
        <v>181</v>
      </c>
      <c r="C1228" s="62">
        <v>2015</v>
      </c>
      <c r="D1228" s="61" t="s">
        <v>301</v>
      </c>
      <c r="E1228" s="62">
        <v>17</v>
      </c>
      <c r="F1228" s="62">
        <v>111040</v>
      </c>
      <c r="G1228" s="62">
        <v>14711</v>
      </c>
      <c r="H1228" s="62">
        <v>72.11</v>
      </c>
      <c r="I1228" s="62">
        <v>6531.76</v>
      </c>
      <c r="J1228" s="62">
        <v>103267.2</v>
      </c>
      <c r="K1228" s="62">
        <v>14938.89</v>
      </c>
      <c r="L1228" s="62">
        <v>17247</v>
      </c>
      <c r="M1228" s="62">
        <v>84.54</v>
      </c>
      <c r="N1228" s="63"/>
      <c r="O1228" s="63"/>
      <c r="P1228" s="63"/>
      <c r="Q1228" s="63"/>
      <c r="R1228" s="63"/>
      <c r="S1228" s="63"/>
      <c r="T1228" s="63"/>
      <c r="U1228" s="63"/>
      <c r="V1228" s="63"/>
      <c r="W1228" s="63"/>
      <c r="X1228" s="63"/>
      <c r="Y1228" s="63"/>
      <c r="Z1228" s="62">
        <v>452</v>
      </c>
      <c r="AA1228" s="62">
        <v>7034</v>
      </c>
      <c r="AB1228" s="62">
        <v>34.479999999999997</v>
      </c>
      <c r="AC1228" s="62">
        <v>26.59</v>
      </c>
    </row>
    <row r="1229" spans="1:29" ht="30" x14ac:dyDescent="0.25">
      <c r="A1229" s="61" t="s">
        <v>239</v>
      </c>
      <c r="B1229" s="61" t="s">
        <v>240</v>
      </c>
      <c r="C1229" s="62">
        <v>2011</v>
      </c>
      <c r="D1229" s="61" t="s">
        <v>89</v>
      </c>
      <c r="E1229" s="62">
        <v>60</v>
      </c>
      <c r="F1229" s="62">
        <v>632640</v>
      </c>
      <c r="G1229" s="62">
        <v>91239</v>
      </c>
      <c r="H1229" s="62">
        <v>126.72</v>
      </c>
      <c r="I1229" s="62">
        <v>10544</v>
      </c>
      <c r="J1229" s="62">
        <v>588355.19999999995</v>
      </c>
      <c r="K1229" s="62">
        <v>0</v>
      </c>
      <c r="L1229" s="63"/>
      <c r="M1229" s="63"/>
      <c r="N1229" s="63"/>
      <c r="O1229" s="63"/>
      <c r="P1229" s="63"/>
      <c r="Q1229" s="63"/>
      <c r="R1229" s="63"/>
      <c r="S1229" s="63"/>
      <c r="T1229" s="63"/>
      <c r="U1229" s="63"/>
      <c r="V1229" s="63"/>
      <c r="W1229" s="63"/>
      <c r="X1229" s="63"/>
      <c r="Y1229" s="63"/>
      <c r="Z1229" s="62">
        <v>2029.28</v>
      </c>
      <c r="AA1229" s="62">
        <v>18109</v>
      </c>
      <c r="AB1229" s="62">
        <v>25.15</v>
      </c>
      <c r="AC1229" s="62">
        <v>33.82</v>
      </c>
    </row>
    <row r="1230" spans="1:29" x14ac:dyDescent="0.25">
      <c r="A1230" s="61" t="s">
        <v>285</v>
      </c>
      <c r="B1230" s="61" t="s">
        <v>286</v>
      </c>
      <c r="C1230" s="62">
        <v>2015</v>
      </c>
      <c r="D1230" s="61" t="s">
        <v>89</v>
      </c>
      <c r="E1230" s="62">
        <v>33</v>
      </c>
      <c r="F1230" s="62">
        <v>188597</v>
      </c>
      <c r="G1230" s="62">
        <v>30360</v>
      </c>
      <c r="H1230" s="62">
        <v>76.67</v>
      </c>
      <c r="I1230" s="62">
        <v>5715.06</v>
      </c>
      <c r="J1230" s="62">
        <v>175395.21</v>
      </c>
      <c r="K1230" s="62">
        <v>12390.87</v>
      </c>
      <c r="L1230" s="62">
        <v>14662</v>
      </c>
      <c r="M1230" s="62">
        <v>37.03</v>
      </c>
      <c r="N1230" s="62">
        <v>375.48</v>
      </c>
      <c r="O1230" s="62">
        <v>149425.23000000001</v>
      </c>
      <c r="P1230" s="63"/>
      <c r="Q1230" s="63"/>
      <c r="R1230" s="63"/>
      <c r="S1230" s="63"/>
      <c r="T1230" s="63"/>
      <c r="U1230" s="63"/>
      <c r="V1230" s="63"/>
      <c r="W1230" s="63"/>
      <c r="X1230" s="63"/>
      <c r="Y1230" s="63"/>
      <c r="Z1230" s="62">
        <v>0</v>
      </c>
      <c r="AA1230" s="62">
        <v>2819</v>
      </c>
      <c r="AB1230" s="62">
        <v>7.12</v>
      </c>
      <c r="AC1230" s="62">
        <v>0</v>
      </c>
    </row>
    <row r="1231" spans="1:29" x14ac:dyDescent="0.25">
      <c r="A1231" s="61" t="s">
        <v>208</v>
      </c>
      <c r="B1231" s="61" t="s">
        <v>209</v>
      </c>
      <c r="C1231" s="62">
        <v>2016</v>
      </c>
      <c r="D1231" s="61" t="s">
        <v>360</v>
      </c>
      <c r="E1231" s="62">
        <v>57</v>
      </c>
      <c r="F1231" s="63"/>
      <c r="G1231" s="63"/>
      <c r="H1231" s="63"/>
      <c r="I1231" s="63"/>
      <c r="J1231" s="63"/>
      <c r="K1231" s="62">
        <v>0</v>
      </c>
      <c r="L1231" s="63"/>
      <c r="M1231" s="63"/>
      <c r="N1231" s="63"/>
      <c r="O1231" s="63"/>
      <c r="P1231" s="63"/>
      <c r="Q1231" s="63"/>
      <c r="R1231" s="63"/>
      <c r="S1231" s="63"/>
      <c r="T1231" s="63"/>
      <c r="U1231" s="63"/>
      <c r="V1231" s="63"/>
      <c r="W1231" s="63"/>
      <c r="X1231" s="63"/>
      <c r="Y1231" s="63"/>
      <c r="Z1231" s="62">
        <v>0</v>
      </c>
      <c r="AA1231" s="63"/>
      <c r="AB1231" s="63"/>
      <c r="AC1231" s="62">
        <v>0</v>
      </c>
    </row>
    <row r="1232" spans="1:29" x14ac:dyDescent="0.25">
      <c r="A1232" s="61" t="s">
        <v>155</v>
      </c>
      <c r="B1232" s="61" t="s">
        <v>156</v>
      </c>
      <c r="C1232" s="62">
        <v>2010</v>
      </c>
      <c r="D1232" s="61" t="s">
        <v>75</v>
      </c>
      <c r="E1232" s="62">
        <v>8</v>
      </c>
      <c r="F1232" s="62">
        <v>10279</v>
      </c>
      <c r="G1232" s="62">
        <v>944</v>
      </c>
      <c r="H1232" s="62">
        <v>9.83</v>
      </c>
      <c r="I1232" s="62">
        <v>1284.8800000000001</v>
      </c>
      <c r="J1232" s="62">
        <v>9559.4699999999993</v>
      </c>
      <c r="K1232" s="62">
        <v>176.53</v>
      </c>
      <c r="L1232" s="62">
        <v>352</v>
      </c>
      <c r="M1232" s="62">
        <v>3.67</v>
      </c>
      <c r="N1232" s="62">
        <v>22.07</v>
      </c>
      <c r="O1232" s="62">
        <v>2128.8000000000002</v>
      </c>
      <c r="P1232" s="63"/>
      <c r="Q1232" s="63"/>
      <c r="R1232" s="63"/>
      <c r="S1232" s="63"/>
      <c r="T1232" s="63"/>
      <c r="U1232" s="63"/>
      <c r="V1232" s="63"/>
      <c r="W1232" s="63"/>
      <c r="X1232" s="63"/>
      <c r="Y1232" s="63"/>
      <c r="Z1232" s="62">
        <v>47.17</v>
      </c>
      <c r="AA1232" s="62">
        <v>3435</v>
      </c>
      <c r="AB1232" s="62">
        <v>35.78</v>
      </c>
      <c r="AC1232" s="62">
        <v>5.9</v>
      </c>
    </row>
    <row r="1233" spans="1:29" x14ac:dyDescent="0.25">
      <c r="A1233" s="61" t="s">
        <v>279</v>
      </c>
      <c r="B1233" s="61" t="s">
        <v>280</v>
      </c>
      <c r="C1233" s="62">
        <v>2003</v>
      </c>
      <c r="D1233" s="61" t="s">
        <v>75</v>
      </c>
      <c r="E1233" s="62">
        <v>12</v>
      </c>
      <c r="F1233" s="62">
        <v>487</v>
      </c>
      <c r="G1233" s="62">
        <v>166</v>
      </c>
      <c r="H1233" s="62">
        <v>1.1499999999999999</v>
      </c>
      <c r="I1233" s="62">
        <v>40.58</v>
      </c>
      <c r="J1233" s="62">
        <v>452.91</v>
      </c>
      <c r="K1233" s="62">
        <v>0</v>
      </c>
      <c r="L1233" s="63"/>
      <c r="M1233" s="63"/>
      <c r="N1233" s="63"/>
      <c r="O1233" s="63"/>
      <c r="P1233" s="63"/>
      <c r="Q1233" s="63"/>
      <c r="R1233" s="63"/>
      <c r="S1233" s="63"/>
      <c r="T1233" s="63"/>
      <c r="U1233" s="63"/>
      <c r="V1233" s="63"/>
      <c r="W1233" s="63"/>
      <c r="X1233" s="63"/>
      <c r="Y1233" s="63"/>
      <c r="Z1233" s="62">
        <v>50700</v>
      </c>
      <c r="AA1233" s="62">
        <v>2495</v>
      </c>
      <c r="AB1233" s="62">
        <v>17.329999999999998</v>
      </c>
      <c r="AC1233" s="62">
        <v>4225</v>
      </c>
    </row>
    <row r="1234" spans="1:29" x14ac:dyDescent="0.25">
      <c r="A1234" s="61" t="s">
        <v>374</v>
      </c>
      <c r="B1234" s="61" t="s">
        <v>375</v>
      </c>
      <c r="C1234" s="62">
        <v>2010</v>
      </c>
      <c r="D1234" s="61" t="s">
        <v>99</v>
      </c>
      <c r="E1234" s="62">
        <v>54</v>
      </c>
      <c r="F1234" s="62">
        <v>183194</v>
      </c>
      <c r="G1234" s="62">
        <v>41938</v>
      </c>
      <c r="H1234" s="62">
        <v>64.72</v>
      </c>
      <c r="I1234" s="62">
        <v>3392.48</v>
      </c>
      <c r="J1234" s="62">
        <v>170370.42</v>
      </c>
      <c r="K1234" s="62">
        <v>19528.61</v>
      </c>
      <c r="L1234" s="62">
        <v>36740</v>
      </c>
      <c r="M1234" s="62">
        <v>56.7</v>
      </c>
      <c r="N1234" s="62">
        <v>361.64</v>
      </c>
      <c r="O1234" s="62">
        <v>235501.4</v>
      </c>
      <c r="P1234" s="63"/>
      <c r="Q1234" s="63"/>
      <c r="R1234" s="63"/>
      <c r="S1234" s="63"/>
      <c r="T1234" s="63"/>
      <c r="U1234" s="63"/>
      <c r="V1234" s="63"/>
      <c r="W1234" s="63"/>
      <c r="X1234" s="63"/>
      <c r="Y1234" s="63"/>
      <c r="Z1234" s="62">
        <v>2304</v>
      </c>
      <c r="AA1234" s="62">
        <v>24376</v>
      </c>
      <c r="AB1234" s="62">
        <v>37.619999999999997</v>
      </c>
      <c r="AC1234" s="62">
        <v>42.67</v>
      </c>
    </row>
    <row r="1235" spans="1:29" x14ac:dyDescent="0.25">
      <c r="A1235" s="61" t="s">
        <v>126</v>
      </c>
      <c r="B1235" s="61" t="s">
        <v>127</v>
      </c>
      <c r="C1235" s="62">
        <v>2009</v>
      </c>
      <c r="D1235" s="61" t="s">
        <v>563</v>
      </c>
      <c r="E1235" s="62">
        <v>40</v>
      </c>
      <c r="F1235" s="62">
        <v>151773</v>
      </c>
      <c r="G1235" s="62">
        <v>26126</v>
      </c>
      <c r="H1235" s="62">
        <v>54.43</v>
      </c>
      <c r="I1235" s="62">
        <v>3794.33</v>
      </c>
      <c r="J1235" s="62">
        <v>141148.89000000001</v>
      </c>
      <c r="K1235" s="62">
        <v>28110.57</v>
      </c>
      <c r="L1235" s="62">
        <v>46196</v>
      </c>
      <c r="M1235" s="62">
        <v>96.24</v>
      </c>
      <c r="N1235" s="62">
        <v>702.76</v>
      </c>
      <c r="O1235" s="62">
        <v>338993.82</v>
      </c>
      <c r="P1235" s="63"/>
      <c r="Q1235" s="63"/>
      <c r="R1235" s="63"/>
      <c r="S1235" s="63"/>
      <c r="T1235" s="63"/>
      <c r="U1235" s="63"/>
      <c r="V1235" s="63"/>
      <c r="W1235" s="63"/>
      <c r="X1235" s="63"/>
      <c r="Y1235" s="63"/>
      <c r="Z1235" s="62">
        <v>2558</v>
      </c>
      <c r="AA1235" s="62">
        <v>21952</v>
      </c>
      <c r="AB1235" s="62">
        <v>45.73</v>
      </c>
      <c r="AC1235" s="62">
        <v>63.95</v>
      </c>
    </row>
    <row r="1236" spans="1:29" x14ac:dyDescent="0.25">
      <c r="A1236" s="61" t="s">
        <v>376</v>
      </c>
      <c r="B1236" s="61" t="s">
        <v>377</v>
      </c>
      <c r="C1236" s="62">
        <v>2018</v>
      </c>
      <c r="D1236" s="61" t="s">
        <v>89</v>
      </c>
      <c r="E1236" s="62">
        <v>96</v>
      </c>
      <c r="F1236" s="62">
        <v>694280</v>
      </c>
      <c r="G1236" s="62">
        <v>126261</v>
      </c>
      <c r="H1236" s="62">
        <v>109.6</v>
      </c>
      <c r="I1236" s="62">
        <v>7232.08</v>
      </c>
      <c r="J1236" s="62">
        <v>645680.4</v>
      </c>
      <c r="K1236" s="62">
        <v>0</v>
      </c>
      <c r="L1236" s="63"/>
      <c r="M1236" s="63"/>
      <c r="N1236" s="63"/>
      <c r="O1236" s="63"/>
      <c r="P1236" s="63"/>
      <c r="Q1236" s="63"/>
      <c r="R1236" s="63"/>
      <c r="S1236" s="63"/>
      <c r="T1236" s="63"/>
      <c r="U1236" s="63"/>
      <c r="V1236" s="63"/>
      <c r="W1236" s="63"/>
      <c r="X1236" s="63"/>
      <c r="Y1236" s="63"/>
      <c r="Z1236" s="62">
        <v>117473</v>
      </c>
      <c r="AA1236" s="62">
        <v>8784</v>
      </c>
      <c r="AB1236" s="62">
        <v>7.63</v>
      </c>
      <c r="AC1236" s="62">
        <v>1223.68</v>
      </c>
    </row>
    <row r="1237" spans="1:29" x14ac:dyDescent="0.25">
      <c r="A1237" s="61" t="s">
        <v>420</v>
      </c>
      <c r="B1237" s="61" t="s">
        <v>421</v>
      </c>
      <c r="C1237" s="62">
        <v>2007</v>
      </c>
      <c r="D1237" s="61" t="s">
        <v>314</v>
      </c>
      <c r="E1237" s="62">
        <v>120</v>
      </c>
      <c r="F1237" s="62">
        <v>387600</v>
      </c>
      <c r="G1237" s="62">
        <v>56288</v>
      </c>
      <c r="H1237" s="62">
        <v>39.090000000000003</v>
      </c>
      <c r="I1237" s="62">
        <v>3230</v>
      </c>
      <c r="J1237" s="62">
        <v>360468</v>
      </c>
      <c r="K1237" s="62">
        <v>78392.820000000007</v>
      </c>
      <c r="L1237" s="62">
        <v>123358</v>
      </c>
      <c r="M1237" s="62">
        <v>85.67</v>
      </c>
      <c r="N1237" s="62">
        <v>653.27</v>
      </c>
      <c r="O1237" s="62">
        <v>945362.56</v>
      </c>
      <c r="P1237" s="63"/>
      <c r="Q1237" s="63"/>
      <c r="R1237" s="63"/>
      <c r="S1237" s="63"/>
      <c r="T1237" s="63"/>
      <c r="U1237" s="63"/>
      <c r="V1237" s="63"/>
      <c r="W1237" s="63"/>
      <c r="X1237" s="63"/>
      <c r="Y1237" s="63"/>
      <c r="Z1237" s="62">
        <v>5956</v>
      </c>
      <c r="AA1237" s="62">
        <v>50398</v>
      </c>
      <c r="AB1237" s="62">
        <v>35</v>
      </c>
      <c r="AC1237" s="62">
        <v>49.63</v>
      </c>
    </row>
    <row r="1238" spans="1:29" x14ac:dyDescent="0.25">
      <c r="A1238" s="61" t="s">
        <v>113</v>
      </c>
      <c r="B1238" s="61" t="s">
        <v>114</v>
      </c>
      <c r="C1238" s="62">
        <v>2017</v>
      </c>
      <c r="D1238" s="61" t="s">
        <v>99</v>
      </c>
      <c r="E1238" s="62">
        <v>75</v>
      </c>
      <c r="F1238" s="62">
        <v>256320</v>
      </c>
      <c r="G1238" s="62">
        <v>40300</v>
      </c>
      <c r="H1238" s="62">
        <v>44.78</v>
      </c>
      <c r="I1238" s="62">
        <v>3417.6</v>
      </c>
      <c r="J1238" s="62">
        <v>238377.60000000001</v>
      </c>
      <c r="K1238" s="62">
        <v>36450.199999999997</v>
      </c>
      <c r="L1238" s="62">
        <v>45160</v>
      </c>
      <c r="M1238" s="62">
        <v>50.18</v>
      </c>
      <c r="N1238" s="62">
        <v>486</v>
      </c>
      <c r="O1238" s="62">
        <v>439563.94</v>
      </c>
      <c r="P1238" s="63"/>
      <c r="Q1238" s="63"/>
      <c r="R1238" s="63"/>
      <c r="S1238" s="63"/>
      <c r="T1238" s="63"/>
      <c r="U1238" s="63"/>
      <c r="V1238" s="63"/>
      <c r="W1238" s="63"/>
      <c r="X1238" s="63"/>
      <c r="Y1238" s="63"/>
      <c r="Z1238" s="62">
        <v>349940</v>
      </c>
      <c r="AA1238" s="62">
        <v>74525</v>
      </c>
      <c r="AB1238" s="62">
        <v>82.81</v>
      </c>
      <c r="AC1238" s="62">
        <v>4665.87</v>
      </c>
    </row>
    <row r="1239" spans="1:29" ht="30" x14ac:dyDescent="0.25">
      <c r="A1239" s="61" t="s">
        <v>133</v>
      </c>
      <c r="B1239" s="61" t="s">
        <v>134</v>
      </c>
      <c r="C1239" s="62">
        <v>2009</v>
      </c>
      <c r="D1239" s="61" t="s">
        <v>78</v>
      </c>
      <c r="E1239" s="62">
        <v>58</v>
      </c>
      <c r="F1239" s="62">
        <v>204600</v>
      </c>
      <c r="G1239" s="62">
        <v>30349</v>
      </c>
      <c r="H1239" s="62">
        <v>43.6</v>
      </c>
      <c r="I1239" s="62">
        <v>3527.59</v>
      </c>
      <c r="J1239" s="62">
        <v>190278</v>
      </c>
      <c r="K1239" s="62">
        <v>26554</v>
      </c>
      <c r="L1239" s="62">
        <v>34948</v>
      </c>
      <c r="M1239" s="62">
        <v>50.21</v>
      </c>
      <c r="N1239" s="63"/>
      <c r="O1239" s="63"/>
      <c r="P1239" s="63"/>
      <c r="Q1239" s="63"/>
      <c r="R1239" s="63"/>
      <c r="S1239" s="63"/>
      <c r="T1239" s="63"/>
      <c r="U1239" s="63"/>
      <c r="V1239" s="63"/>
      <c r="W1239" s="63"/>
      <c r="X1239" s="63"/>
      <c r="Y1239" s="63"/>
      <c r="Z1239" s="62">
        <v>1760.58</v>
      </c>
      <c r="AA1239" s="62">
        <v>7454</v>
      </c>
      <c r="AB1239" s="62">
        <v>10.71</v>
      </c>
      <c r="AC1239" s="62">
        <v>30.35</v>
      </c>
    </row>
    <row r="1240" spans="1:29" x14ac:dyDescent="0.25">
      <c r="A1240" s="61" t="s">
        <v>140</v>
      </c>
      <c r="B1240" s="61" t="s">
        <v>141</v>
      </c>
      <c r="C1240" s="62">
        <v>2010</v>
      </c>
      <c r="D1240" s="61" t="s">
        <v>75</v>
      </c>
      <c r="E1240" s="62">
        <v>9</v>
      </c>
      <c r="F1240" s="62">
        <v>5070</v>
      </c>
      <c r="G1240" s="62">
        <v>1282</v>
      </c>
      <c r="H1240" s="62">
        <v>11.87</v>
      </c>
      <c r="I1240" s="62">
        <v>563.33000000000004</v>
      </c>
      <c r="J1240" s="62">
        <v>4715.1000000000004</v>
      </c>
      <c r="K1240" s="62">
        <v>1050.44</v>
      </c>
      <c r="L1240" s="62">
        <v>1530</v>
      </c>
      <c r="M1240" s="62">
        <v>14.17</v>
      </c>
      <c r="N1240" s="63"/>
      <c r="O1240" s="63"/>
      <c r="P1240" s="63"/>
      <c r="Q1240" s="63"/>
      <c r="R1240" s="63"/>
      <c r="S1240" s="63"/>
      <c r="T1240" s="63"/>
      <c r="U1240" s="63"/>
      <c r="V1240" s="63"/>
      <c r="W1240" s="63"/>
      <c r="X1240" s="63"/>
      <c r="Y1240" s="63"/>
      <c r="Z1240" s="62">
        <v>1142</v>
      </c>
      <c r="AA1240" s="62">
        <v>10247</v>
      </c>
      <c r="AB1240" s="62">
        <v>94.88</v>
      </c>
      <c r="AC1240" s="62">
        <v>126.89</v>
      </c>
    </row>
    <row r="1241" spans="1:29" ht="30" x14ac:dyDescent="0.25">
      <c r="A1241" s="61" t="s">
        <v>350</v>
      </c>
      <c r="B1241" s="61" t="s">
        <v>351</v>
      </c>
      <c r="C1241" s="62">
        <v>2006</v>
      </c>
      <c r="D1241" s="61" t="s">
        <v>99</v>
      </c>
      <c r="E1241" s="62">
        <v>12</v>
      </c>
      <c r="F1241" s="62">
        <v>53888</v>
      </c>
      <c r="G1241" s="62">
        <v>7708</v>
      </c>
      <c r="H1241" s="62">
        <v>53.53</v>
      </c>
      <c r="I1241" s="62">
        <v>4490.67</v>
      </c>
      <c r="J1241" s="62">
        <v>50115.839999999997</v>
      </c>
      <c r="K1241" s="62">
        <v>7910</v>
      </c>
      <c r="L1241" s="62">
        <v>5616</v>
      </c>
      <c r="M1241" s="62">
        <v>39</v>
      </c>
      <c r="N1241" s="63"/>
      <c r="O1241" s="63"/>
      <c r="P1241" s="63"/>
      <c r="Q1241" s="63"/>
      <c r="R1241" s="63"/>
      <c r="S1241" s="63"/>
      <c r="T1241" s="63"/>
      <c r="U1241" s="63"/>
      <c r="V1241" s="63"/>
      <c r="W1241" s="63"/>
      <c r="X1241" s="63"/>
      <c r="Y1241" s="63"/>
      <c r="Z1241" s="62">
        <v>59800</v>
      </c>
      <c r="AA1241" s="62">
        <v>4466</v>
      </c>
      <c r="AB1241" s="62">
        <v>31.01</v>
      </c>
      <c r="AC1241" s="62">
        <v>4983.33</v>
      </c>
    </row>
    <row r="1242" spans="1:29" x14ac:dyDescent="0.25">
      <c r="A1242" s="61" t="s">
        <v>128</v>
      </c>
      <c r="B1242" s="61" t="s">
        <v>129</v>
      </c>
      <c r="C1242" s="62">
        <v>2011</v>
      </c>
      <c r="D1242" s="61" t="s">
        <v>99</v>
      </c>
      <c r="E1242" s="62">
        <v>80</v>
      </c>
      <c r="F1242" s="62">
        <v>245372</v>
      </c>
      <c r="G1242" s="62">
        <v>36432</v>
      </c>
      <c r="H1242" s="62">
        <v>37.950000000000003</v>
      </c>
      <c r="I1242" s="62">
        <v>3067.15</v>
      </c>
      <c r="J1242" s="62">
        <v>228195.96</v>
      </c>
      <c r="K1242" s="62">
        <v>59165.86</v>
      </c>
      <c r="L1242" s="62">
        <v>23674</v>
      </c>
      <c r="M1242" s="62">
        <v>24.66</v>
      </c>
      <c r="N1242" s="62">
        <v>739.57</v>
      </c>
      <c r="O1242" s="62">
        <v>713498.84</v>
      </c>
      <c r="P1242" s="63"/>
      <c r="Q1242" s="63"/>
      <c r="R1242" s="63"/>
      <c r="S1242" s="63"/>
      <c r="T1242" s="63"/>
      <c r="U1242" s="63"/>
      <c r="V1242" s="63"/>
      <c r="W1242" s="63"/>
      <c r="X1242" s="63"/>
      <c r="Y1242" s="63"/>
      <c r="Z1242" s="62">
        <v>2296</v>
      </c>
      <c r="AA1242" s="62">
        <v>14257</v>
      </c>
      <c r="AB1242" s="62">
        <v>14.85</v>
      </c>
      <c r="AC1242" s="62">
        <v>28.7</v>
      </c>
    </row>
    <row r="1243" spans="1:29" ht="30" x14ac:dyDescent="0.25">
      <c r="A1243" s="61" t="s">
        <v>186</v>
      </c>
      <c r="B1243" s="61" t="s">
        <v>187</v>
      </c>
      <c r="C1243" s="62">
        <v>2007</v>
      </c>
      <c r="D1243" s="61" t="s">
        <v>78</v>
      </c>
      <c r="E1243" s="62">
        <v>40</v>
      </c>
      <c r="F1243" s="62">
        <v>329049</v>
      </c>
      <c r="G1243" s="62">
        <v>59459</v>
      </c>
      <c r="H1243" s="62">
        <v>123.87</v>
      </c>
      <c r="I1243" s="62">
        <v>8226.23</v>
      </c>
      <c r="J1243" s="62">
        <v>306015.57</v>
      </c>
      <c r="K1243" s="62">
        <v>0</v>
      </c>
      <c r="L1243" s="63"/>
      <c r="M1243" s="63"/>
      <c r="N1243" s="63"/>
      <c r="O1243" s="63"/>
      <c r="P1243" s="63"/>
      <c r="Q1243" s="63"/>
      <c r="R1243" s="63"/>
      <c r="S1243" s="63"/>
      <c r="T1243" s="63"/>
      <c r="U1243" s="62">
        <v>196</v>
      </c>
      <c r="V1243" s="62">
        <v>430</v>
      </c>
      <c r="W1243" s="62">
        <v>0.9</v>
      </c>
      <c r="X1243" s="62">
        <v>4</v>
      </c>
      <c r="Y1243" s="62">
        <v>4387.26</v>
      </c>
      <c r="Z1243" s="62">
        <v>139.03</v>
      </c>
      <c r="AA1243" s="62">
        <v>2604</v>
      </c>
      <c r="AB1243" s="62">
        <v>5.43</v>
      </c>
      <c r="AC1243" s="62">
        <v>3.48</v>
      </c>
    </row>
    <row r="1244" spans="1:29" ht="45" x14ac:dyDescent="0.25">
      <c r="A1244" s="61" t="s">
        <v>518</v>
      </c>
      <c r="B1244" s="61" t="s">
        <v>519</v>
      </c>
      <c r="C1244" s="62">
        <v>2018</v>
      </c>
      <c r="D1244" s="61" t="s">
        <v>75</v>
      </c>
      <c r="E1244" s="62">
        <v>14</v>
      </c>
      <c r="F1244" s="62">
        <v>11058</v>
      </c>
      <c r="G1244" s="62">
        <v>2585</v>
      </c>
      <c r="H1244" s="62">
        <v>15.39</v>
      </c>
      <c r="I1244" s="62">
        <v>789.86</v>
      </c>
      <c r="J1244" s="62">
        <v>10283.94</v>
      </c>
      <c r="K1244" s="62">
        <v>905.92</v>
      </c>
      <c r="L1244" s="62">
        <v>1623</v>
      </c>
      <c r="M1244" s="62">
        <v>9.66</v>
      </c>
      <c r="N1244" s="62">
        <v>64.709999999999994</v>
      </c>
      <c r="O1244" s="62">
        <v>10924.72</v>
      </c>
      <c r="P1244" s="63"/>
      <c r="Q1244" s="63"/>
      <c r="R1244" s="63"/>
      <c r="S1244" s="63"/>
      <c r="T1244" s="63"/>
      <c r="U1244" s="63"/>
      <c r="V1244" s="63"/>
      <c r="W1244" s="63"/>
      <c r="X1244" s="63"/>
      <c r="Y1244" s="63"/>
      <c r="Z1244" s="62">
        <v>2067.11</v>
      </c>
      <c r="AA1244" s="62">
        <v>19746</v>
      </c>
      <c r="AB1244" s="62">
        <v>117.54</v>
      </c>
      <c r="AC1244" s="62">
        <v>147.65</v>
      </c>
    </row>
    <row r="1245" spans="1:29" x14ac:dyDescent="0.25">
      <c r="A1245" s="61" t="s">
        <v>204</v>
      </c>
      <c r="B1245" s="61" t="s">
        <v>205</v>
      </c>
      <c r="C1245" s="62">
        <v>2018</v>
      </c>
      <c r="D1245" s="61" t="s">
        <v>75</v>
      </c>
      <c r="E1245" s="62">
        <v>8</v>
      </c>
      <c r="F1245" s="62">
        <v>17169</v>
      </c>
      <c r="G1245" s="62">
        <v>3368</v>
      </c>
      <c r="H1245" s="62">
        <v>35.08</v>
      </c>
      <c r="I1245" s="62">
        <v>2146.13</v>
      </c>
      <c r="J1245" s="62">
        <v>15967.17</v>
      </c>
      <c r="K1245" s="62">
        <v>0</v>
      </c>
      <c r="L1245" s="63"/>
      <c r="M1245" s="63"/>
      <c r="N1245" s="63"/>
      <c r="O1245" s="63"/>
      <c r="P1245" s="63"/>
      <c r="Q1245" s="63"/>
      <c r="R1245" s="63"/>
      <c r="S1245" s="63"/>
      <c r="T1245" s="63"/>
      <c r="U1245" s="63"/>
      <c r="V1245" s="63"/>
      <c r="W1245" s="63"/>
      <c r="X1245" s="63"/>
      <c r="Y1245" s="63"/>
      <c r="Z1245" s="62">
        <v>27060</v>
      </c>
      <c r="AA1245" s="62">
        <v>2559</v>
      </c>
      <c r="AB1245" s="62">
        <v>26.66</v>
      </c>
      <c r="AC1245" s="62">
        <v>3382.5</v>
      </c>
    </row>
    <row r="1246" spans="1:29" ht="30" x14ac:dyDescent="0.25">
      <c r="A1246" s="61" t="s">
        <v>367</v>
      </c>
      <c r="B1246" s="61" t="s">
        <v>368</v>
      </c>
      <c r="C1246" s="62">
        <v>2005</v>
      </c>
      <c r="D1246" s="61" t="s">
        <v>78</v>
      </c>
      <c r="E1246" s="62">
        <v>50</v>
      </c>
      <c r="F1246" s="62">
        <v>192746</v>
      </c>
      <c r="G1246" s="62">
        <v>25187</v>
      </c>
      <c r="H1246" s="62">
        <v>41.98</v>
      </c>
      <c r="I1246" s="62">
        <v>3854.92</v>
      </c>
      <c r="J1246" s="62">
        <v>179253.78</v>
      </c>
      <c r="K1246" s="62">
        <v>25672.16</v>
      </c>
      <c r="L1246" s="62">
        <v>42156</v>
      </c>
      <c r="M1246" s="62">
        <v>70.260000000000005</v>
      </c>
      <c r="N1246" s="62">
        <v>513.44000000000005</v>
      </c>
      <c r="O1246" s="62">
        <v>309588.31</v>
      </c>
      <c r="P1246" s="63"/>
      <c r="Q1246" s="63"/>
      <c r="R1246" s="63"/>
      <c r="S1246" s="63"/>
      <c r="T1246" s="63"/>
      <c r="U1246" s="63"/>
      <c r="V1246" s="63"/>
      <c r="W1246" s="63"/>
      <c r="X1246" s="63"/>
      <c r="Y1246" s="63"/>
      <c r="Z1246" s="62">
        <v>1549</v>
      </c>
      <c r="AA1246" s="62">
        <v>8538</v>
      </c>
      <c r="AB1246" s="62">
        <v>14.23</v>
      </c>
      <c r="AC1246" s="62">
        <v>30.98</v>
      </c>
    </row>
    <row r="1247" spans="1:29" ht="30" x14ac:dyDescent="0.25">
      <c r="A1247" s="61" t="s">
        <v>348</v>
      </c>
      <c r="B1247" s="61" t="s">
        <v>349</v>
      </c>
      <c r="C1247" s="62">
        <v>2005</v>
      </c>
      <c r="D1247" s="61" t="s">
        <v>175</v>
      </c>
      <c r="E1247" s="62">
        <v>4</v>
      </c>
      <c r="F1247" s="62">
        <v>263</v>
      </c>
      <c r="G1247" s="62">
        <v>51</v>
      </c>
      <c r="H1247" s="62">
        <v>1.06</v>
      </c>
      <c r="I1247" s="62">
        <v>65.75</v>
      </c>
      <c r="J1247" s="62">
        <v>244.59</v>
      </c>
      <c r="K1247" s="62">
        <v>0</v>
      </c>
      <c r="L1247" s="63"/>
      <c r="M1247" s="63"/>
      <c r="N1247" s="63"/>
      <c r="O1247" s="63"/>
      <c r="P1247" s="63"/>
      <c r="Q1247" s="63"/>
      <c r="R1247" s="63"/>
      <c r="S1247" s="63"/>
      <c r="T1247" s="63"/>
      <c r="U1247" s="63"/>
      <c r="V1247" s="63"/>
      <c r="W1247" s="63"/>
      <c r="X1247" s="63"/>
      <c r="Y1247" s="63"/>
      <c r="Z1247" s="62">
        <v>0</v>
      </c>
      <c r="AA1247" s="63"/>
      <c r="AB1247" s="63"/>
      <c r="AC1247" s="62">
        <v>0</v>
      </c>
    </row>
    <row r="1248" spans="1:29" ht="30" x14ac:dyDescent="0.25">
      <c r="A1248" s="61" t="s">
        <v>124</v>
      </c>
      <c r="B1248" s="61" t="s">
        <v>125</v>
      </c>
      <c r="C1248" s="62">
        <v>2011</v>
      </c>
      <c r="D1248" s="61" t="s">
        <v>226</v>
      </c>
      <c r="E1248" s="62">
        <v>41</v>
      </c>
      <c r="F1248" s="62">
        <v>174240</v>
      </c>
      <c r="G1248" s="62">
        <v>21410</v>
      </c>
      <c r="H1248" s="62">
        <v>43.52</v>
      </c>
      <c r="I1248" s="62">
        <v>4249.76</v>
      </c>
      <c r="J1248" s="62">
        <v>162043.20000000001</v>
      </c>
      <c r="K1248" s="62">
        <v>0</v>
      </c>
      <c r="L1248" s="63"/>
      <c r="M1248" s="63"/>
      <c r="N1248" s="63"/>
      <c r="O1248" s="63"/>
      <c r="P1248" s="63"/>
      <c r="Q1248" s="63"/>
      <c r="R1248" s="63"/>
      <c r="S1248" s="63"/>
      <c r="T1248" s="63"/>
      <c r="U1248" s="62">
        <v>13997</v>
      </c>
      <c r="V1248" s="62">
        <v>43218</v>
      </c>
      <c r="W1248" s="62">
        <v>87.84</v>
      </c>
      <c r="X1248" s="62">
        <v>341</v>
      </c>
      <c r="Y1248" s="62">
        <v>313308.84999999998</v>
      </c>
      <c r="Z1248" s="62">
        <v>112.96</v>
      </c>
      <c r="AA1248" s="62">
        <v>8886</v>
      </c>
      <c r="AB1248" s="62">
        <v>18.059999999999999</v>
      </c>
      <c r="AC1248" s="62">
        <v>2.76</v>
      </c>
    </row>
    <row r="1249" spans="1:29" x14ac:dyDescent="0.25">
      <c r="A1249" s="61" t="s">
        <v>212</v>
      </c>
      <c r="B1249" s="61" t="s">
        <v>213</v>
      </c>
      <c r="C1249" s="62">
        <v>2013</v>
      </c>
      <c r="D1249" s="61" t="s">
        <v>89</v>
      </c>
      <c r="E1249" s="62">
        <v>80</v>
      </c>
      <c r="F1249" s="62">
        <v>753400</v>
      </c>
      <c r="G1249" s="62">
        <v>113733</v>
      </c>
      <c r="H1249" s="62">
        <v>118.47</v>
      </c>
      <c r="I1249" s="62">
        <v>9417.5</v>
      </c>
      <c r="J1249" s="62">
        <v>700662</v>
      </c>
      <c r="K1249" s="62">
        <v>0</v>
      </c>
      <c r="L1249" s="63"/>
      <c r="M1249" s="63"/>
      <c r="N1249" s="63"/>
      <c r="O1249" s="63"/>
      <c r="P1249" s="63"/>
      <c r="Q1249" s="63"/>
      <c r="R1249" s="63"/>
      <c r="S1249" s="63"/>
      <c r="T1249" s="63"/>
      <c r="U1249" s="63"/>
      <c r="V1249" s="63"/>
      <c r="W1249" s="63"/>
      <c r="X1249" s="63"/>
      <c r="Y1249" s="63"/>
      <c r="Z1249" s="62">
        <v>115161</v>
      </c>
      <c r="AA1249" s="62">
        <v>10048</v>
      </c>
      <c r="AB1249" s="62">
        <v>10.47</v>
      </c>
      <c r="AC1249" s="62">
        <v>1439.51</v>
      </c>
    </row>
    <row r="1250" spans="1:29" x14ac:dyDescent="0.25">
      <c r="A1250" s="61" t="s">
        <v>371</v>
      </c>
      <c r="B1250" s="61" t="s">
        <v>372</v>
      </c>
      <c r="C1250" s="62">
        <v>2008</v>
      </c>
      <c r="D1250" s="61" t="s">
        <v>99</v>
      </c>
      <c r="E1250" s="62">
        <v>31</v>
      </c>
      <c r="F1250" s="62">
        <v>231520</v>
      </c>
      <c r="G1250" s="62">
        <v>22736</v>
      </c>
      <c r="H1250" s="62">
        <v>61.12</v>
      </c>
      <c r="I1250" s="62">
        <v>7468.39</v>
      </c>
      <c r="J1250" s="62">
        <v>215313.6</v>
      </c>
      <c r="K1250" s="62">
        <v>8439.3799999999992</v>
      </c>
      <c r="L1250" s="62">
        <v>15481</v>
      </c>
      <c r="M1250" s="62">
        <v>41.62</v>
      </c>
      <c r="N1250" s="62">
        <v>272.24</v>
      </c>
      <c r="O1250" s="62">
        <v>101773.01</v>
      </c>
      <c r="P1250" s="63"/>
      <c r="Q1250" s="63"/>
      <c r="R1250" s="63"/>
      <c r="S1250" s="63"/>
      <c r="T1250" s="63"/>
      <c r="U1250" s="63"/>
      <c r="V1250" s="63"/>
      <c r="W1250" s="63"/>
      <c r="X1250" s="63"/>
      <c r="Y1250" s="63"/>
      <c r="Z1250" s="62">
        <v>87645</v>
      </c>
      <c r="AA1250" s="62">
        <v>4092</v>
      </c>
      <c r="AB1250" s="62">
        <v>11</v>
      </c>
      <c r="AC1250" s="62">
        <v>2827.26</v>
      </c>
    </row>
    <row r="1251" spans="1:29" ht="30" x14ac:dyDescent="0.25">
      <c r="A1251" s="61" t="s">
        <v>498</v>
      </c>
      <c r="B1251" s="61" t="s">
        <v>499</v>
      </c>
      <c r="C1251" s="62">
        <v>2003</v>
      </c>
      <c r="D1251" s="61" t="s">
        <v>78</v>
      </c>
      <c r="E1251" s="62">
        <v>48</v>
      </c>
      <c r="F1251" s="62">
        <v>509622</v>
      </c>
      <c r="G1251" s="62">
        <v>44094</v>
      </c>
      <c r="H1251" s="62">
        <v>76.55</v>
      </c>
      <c r="I1251" s="62">
        <v>10617.13</v>
      </c>
      <c r="J1251" s="62">
        <v>473948.46</v>
      </c>
      <c r="K1251" s="62">
        <v>0</v>
      </c>
      <c r="L1251" s="62">
        <v>0</v>
      </c>
      <c r="M1251" s="62">
        <v>0</v>
      </c>
      <c r="N1251" s="63"/>
      <c r="O1251" s="63"/>
      <c r="P1251" s="63"/>
      <c r="Q1251" s="62">
        <v>0</v>
      </c>
      <c r="R1251" s="62">
        <v>0</v>
      </c>
      <c r="S1251" s="63"/>
      <c r="T1251" s="63"/>
      <c r="U1251" s="63"/>
      <c r="V1251" s="62">
        <v>0</v>
      </c>
      <c r="W1251" s="62">
        <v>0</v>
      </c>
      <c r="X1251" s="63"/>
      <c r="Y1251" s="63"/>
      <c r="Z1251" s="62">
        <v>98.66</v>
      </c>
      <c r="AA1251" s="62">
        <v>6246</v>
      </c>
      <c r="AB1251" s="62">
        <v>10.84</v>
      </c>
      <c r="AC1251" s="62">
        <v>2.06</v>
      </c>
    </row>
    <row r="1252" spans="1:29" x14ac:dyDescent="0.25">
      <c r="A1252" s="61" t="s">
        <v>289</v>
      </c>
      <c r="B1252" s="61" t="s">
        <v>290</v>
      </c>
      <c r="C1252" s="62">
        <v>2009</v>
      </c>
      <c r="D1252" s="61" t="s">
        <v>75</v>
      </c>
      <c r="E1252" s="62">
        <v>8</v>
      </c>
      <c r="F1252" s="62">
        <v>23248</v>
      </c>
      <c r="G1252" s="62">
        <v>3646</v>
      </c>
      <c r="H1252" s="62">
        <v>37.979999999999997</v>
      </c>
      <c r="I1252" s="62">
        <v>2906</v>
      </c>
      <c r="J1252" s="62">
        <v>21620.639999999999</v>
      </c>
      <c r="K1252" s="62">
        <v>0</v>
      </c>
      <c r="L1252" s="63"/>
      <c r="M1252" s="63"/>
      <c r="N1252" s="63"/>
      <c r="O1252" s="63"/>
      <c r="P1252" s="63"/>
      <c r="Q1252" s="63"/>
      <c r="R1252" s="63"/>
      <c r="S1252" s="63"/>
      <c r="T1252" s="63"/>
      <c r="U1252" s="63"/>
      <c r="V1252" s="62">
        <v>8403</v>
      </c>
      <c r="W1252" s="62">
        <v>87.53</v>
      </c>
      <c r="X1252" s="63"/>
      <c r="Y1252" s="63"/>
      <c r="Z1252" s="62">
        <v>69.05</v>
      </c>
      <c r="AA1252" s="62">
        <v>5235</v>
      </c>
      <c r="AB1252" s="62">
        <v>54.53</v>
      </c>
      <c r="AC1252" s="62">
        <v>8.6300000000000008</v>
      </c>
    </row>
    <row r="1253" spans="1:29" ht="30" x14ac:dyDescent="0.25">
      <c r="A1253" s="61" t="s">
        <v>182</v>
      </c>
      <c r="B1253" s="61" t="s">
        <v>183</v>
      </c>
      <c r="C1253" s="62">
        <v>2010</v>
      </c>
      <c r="D1253" s="61" t="s">
        <v>75</v>
      </c>
      <c r="E1253" s="62">
        <v>5</v>
      </c>
      <c r="F1253" s="63"/>
      <c r="G1253" s="63"/>
      <c r="H1253" s="63"/>
      <c r="I1253" s="63"/>
      <c r="J1253" s="63"/>
      <c r="K1253" s="62">
        <v>0</v>
      </c>
      <c r="L1253" s="63"/>
      <c r="M1253" s="63"/>
      <c r="N1253" s="63"/>
      <c r="O1253" s="63"/>
      <c r="P1253" s="63"/>
      <c r="Q1253" s="63"/>
      <c r="R1253" s="63"/>
      <c r="S1253" s="63"/>
      <c r="T1253" s="63"/>
      <c r="U1253" s="63"/>
      <c r="V1253" s="63"/>
      <c r="W1253" s="63"/>
      <c r="X1253" s="63"/>
      <c r="Y1253" s="63"/>
      <c r="Z1253" s="62">
        <v>41377</v>
      </c>
      <c r="AA1253" s="62">
        <v>4009</v>
      </c>
      <c r="AB1253" s="62">
        <v>66.819999999999993</v>
      </c>
      <c r="AC1253" s="62">
        <v>8275.4</v>
      </c>
    </row>
    <row r="1254" spans="1:29" ht="30" x14ac:dyDescent="0.25">
      <c r="A1254" s="61" t="s">
        <v>245</v>
      </c>
      <c r="B1254" s="61" t="s">
        <v>246</v>
      </c>
      <c r="C1254" s="62">
        <v>2015</v>
      </c>
      <c r="D1254" s="61" t="s">
        <v>75</v>
      </c>
      <c r="E1254" s="62">
        <v>3</v>
      </c>
      <c r="F1254" s="63"/>
      <c r="G1254" s="63"/>
      <c r="H1254" s="63"/>
      <c r="I1254" s="63"/>
      <c r="J1254" s="63"/>
      <c r="K1254" s="62">
        <v>0</v>
      </c>
      <c r="L1254" s="63"/>
      <c r="M1254" s="63"/>
      <c r="N1254" s="63"/>
      <c r="O1254" s="63"/>
      <c r="P1254" s="63"/>
      <c r="Q1254" s="63"/>
      <c r="R1254" s="63"/>
      <c r="S1254" s="63"/>
      <c r="T1254" s="63"/>
      <c r="U1254" s="63"/>
      <c r="V1254" s="63"/>
      <c r="W1254" s="63"/>
      <c r="X1254" s="63"/>
      <c r="Y1254" s="63"/>
      <c r="Z1254" s="62">
        <v>23000</v>
      </c>
      <c r="AA1254" s="62">
        <v>2432</v>
      </c>
      <c r="AB1254" s="62">
        <v>67.56</v>
      </c>
      <c r="AC1254" s="62">
        <v>7666.67</v>
      </c>
    </row>
    <row r="1255" spans="1:29" x14ac:dyDescent="0.25">
      <c r="A1255" s="61" t="s">
        <v>558</v>
      </c>
      <c r="B1255" s="61" t="s">
        <v>559</v>
      </c>
      <c r="C1255" s="62">
        <v>2008</v>
      </c>
      <c r="D1255" s="61" t="s">
        <v>75</v>
      </c>
      <c r="E1255" s="62">
        <v>6</v>
      </c>
      <c r="F1255" s="62">
        <v>0</v>
      </c>
      <c r="G1255" s="62">
        <v>0</v>
      </c>
      <c r="H1255" s="62">
        <v>0</v>
      </c>
      <c r="I1255" s="62">
        <v>0</v>
      </c>
      <c r="J1255" s="62">
        <v>0</v>
      </c>
      <c r="K1255" s="62">
        <v>0</v>
      </c>
      <c r="L1255" s="63"/>
      <c r="M1255" s="63"/>
      <c r="N1255" s="63"/>
      <c r="O1255" s="63"/>
      <c r="P1255" s="63"/>
      <c r="Q1255" s="63"/>
      <c r="R1255" s="63"/>
      <c r="S1255" s="63"/>
      <c r="T1255" s="63"/>
      <c r="U1255" s="63"/>
      <c r="V1255" s="63"/>
      <c r="W1255" s="63"/>
      <c r="X1255" s="63"/>
      <c r="Y1255" s="63"/>
      <c r="Z1255" s="62">
        <v>0</v>
      </c>
      <c r="AA1255" s="63"/>
      <c r="AB1255" s="63"/>
      <c r="AC1255" s="62">
        <v>0</v>
      </c>
    </row>
    <row r="1256" spans="1:29" ht="30" x14ac:dyDescent="0.25">
      <c r="A1256" s="61" t="s">
        <v>224</v>
      </c>
      <c r="B1256" s="61" t="s">
        <v>225</v>
      </c>
      <c r="C1256" s="62">
        <v>2012</v>
      </c>
      <c r="D1256" s="61" t="s">
        <v>175</v>
      </c>
      <c r="E1256" s="62">
        <v>8</v>
      </c>
      <c r="F1256" s="63"/>
      <c r="G1256" s="63"/>
      <c r="H1256" s="63"/>
      <c r="I1256" s="63"/>
      <c r="J1256" s="63"/>
      <c r="K1256" s="62">
        <v>0</v>
      </c>
      <c r="L1256" s="63"/>
      <c r="M1256" s="63"/>
      <c r="N1256" s="63"/>
      <c r="O1256" s="63"/>
      <c r="P1256" s="63"/>
      <c r="Q1256" s="63"/>
      <c r="R1256" s="63"/>
      <c r="S1256" s="63"/>
      <c r="T1256" s="63"/>
      <c r="U1256" s="63"/>
      <c r="V1256" s="63"/>
      <c r="W1256" s="63"/>
      <c r="X1256" s="63"/>
      <c r="Y1256" s="63"/>
      <c r="Z1256" s="62">
        <v>0</v>
      </c>
      <c r="AA1256" s="63"/>
      <c r="AB1256" s="63"/>
      <c r="AC1256" s="62">
        <v>0</v>
      </c>
    </row>
    <row r="1257" spans="1:29" ht="30" x14ac:dyDescent="0.25">
      <c r="A1257" s="61" t="s">
        <v>385</v>
      </c>
      <c r="B1257" s="61" t="s">
        <v>386</v>
      </c>
      <c r="C1257" s="62">
        <v>2018</v>
      </c>
      <c r="D1257" s="61" t="s">
        <v>99</v>
      </c>
      <c r="E1257" s="62">
        <v>32</v>
      </c>
      <c r="F1257" s="62">
        <v>24235</v>
      </c>
      <c r="G1257" s="62">
        <v>4459</v>
      </c>
      <c r="H1257" s="62">
        <v>11.61</v>
      </c>
      <c r="I1257" s="62">
        <v>757.34</v>
      </c>
      <c r="J1257" s="62">
        <v>22538.55</v>
      </c>
      <c r="K1257" s="62">
        <v>0</v>
      </c>
      <c r="L1257" s="63"/>
      <c r="M1257" s="63"/>
      <c r="N1257" s="63"/>
      <c r="O1257" s="63"/>
      <c r="P1257" s="63"/>
      <c r="Q1257" s="63"/>
      <c r="R1257" s="63"/>
      <c r="S1257" s="63"/>
      <c r="T1257" s="63"/>
      <c r="U1257" s="63"/>
      <c r="V1257" s="63"/>
      <c r="W1257" s="63"/>
      <c r="X1257" s="63"/>
      <c r="Y1257" s="63"/>
      <c r="Z1257" s="62">
        <v>56.15</v>
      </c>
      <c r="AA1257" s="62">
        <v>511</v>
      </c>
      <c r="AB1257" s="62">
        <v>1.33</v>
      </c>
      <c r="AC1257" s="62">
        <v>1.75</v>
      </c>
    </row>
    <row r="1258" spans="1:29" ht="30" x14ac:dyDescent="0.25">
      <c r="A1258" s="61" t="s">
        <v>120</v>
      </c>
      <c r="B1258" s="61" t="s">
        <v>121</v>
      </c>
      <c r="C1258" s="62">
        <v>2016</v>
      </c>
      <c r="D1258" s="61" t="s">
        <v>86</v>
      </c>
      <c r="E1258" s="62">
        <v>74</v>
      </c>
      <c r="F1258" s="62">
        <v>71437</v>
      </c>
      <c r="G1258" s="62">
        <v>13575</v>
      </c>
      <c r="H1258" s="62">
        <v>15.29</v>
      </c>
      <c r="I1258" s="62">
        <v>965.36</v>
      </c>
      <c r="J1258" s="62">
        <v>66436.41</v>
      </c>
      <c r="K1258" s="62">
        <v>1715.58</v>
      </c>
      <c r="L1258" s="62">
        <v>2757</v>
      </c>
      <c r="M1258" s="62">
        <v>3.1</v>
      </c>
      <c r="N1258" s="62">
        <v>23.18</v>
      </c>
      <c r="O1258" s="62">
        <v>20688.72</v>
      </c>
      <c r="P1258" s="63"/>
      <c r="Q1258" s="63"/>
      <c r="R1258" s="63"/>
      <c r="S1258" s="63"/>
      <c r="T1258" s="63"/>
      <c r="U1258" s="63"/>
      <c r="V1258" s="63"/>
      <c r="W1258" s="63"/>
      <c r="X1258" s="63"/>
      <c r="Y1258" s="63"/>
      <c r="Z1258" s="62">
        <v>377800</v>
      </c>
      <c r="AA1258" s="62">
        <v>26061</v>
      </c>
      <c r="AB1258" s="62">
        <v>29.35</v>
      </c>
      <c r="AC1258" s="62">
        <v>5105.41</v>
      </c>
    </row>
    <row r="1259" spans="1:29" x14ac:dyDescent="0.25">
      <c r="A1259" s="61" t="s">
        <v>564</v>
      </c>
      <c r="B1259" s="61" t="s">
        <v>565</v>
      </c>
      <c r="C1259" s="62">
        <v>2014</v>
      </c>
      <c r="D1259" s="61" t="s">
        <v>78</v>
      </c>
      <c r="E1259" s="62">
        <v>84</v>
      </c>
      <c r="F1259" s="62">
        <v>808387</v>
      </c>
      <c r="G1259" s="62">
        <v>102911</v>
      </c>
      <c r="H1259" s="62">
        <v>102.09</v>
      </c>
      <c r="I1259" s="62">
        <v>9623.65</v>
      </c>
      <c r="J1259" s="62">
        <v>751799.91</v>
      </c>
      <c r="K1259" s="62">
        <v>2907.86</v>
      </c>
      <c r="L1259" s="62">
        <v>3947</v>
      </c>
      <c r="M1259" s="62">
        <v>3.92</v>
      </c>
      <c r="N1259" s="62">
        <v>34.619999999999997</v>
      </c>
      <c r="O1259" s="62">
        <v>35066.71</v>
      </c>
      <c r="P1259" s="63"/>
      <c r="Q1259" s="63"/>
      <c r="R1259" s="63"/>
      <c r="S1259" s="63"/>
      <c r="T1259" s="63"/>
      <c r="U1259" s="63"/>
      <c r="V1259" s="63"/>
      <c r="W1259" s="63"/>
      <c r="X1259" s="63"/>
      <c r="Y1259" s="63"/>
      <c r="Z1259" s="62">
        <v>41600</v>
      </c>
      <c r="AA1259" s="62">
        <v>2220</v>
      </c>
      <c r="AB1259" s="62">
        <v>2.2000000000000002</v>
      </c>
      <c r="AC1259" s="62">
        <v>495.24</v>
      </c>
    </row>
    <row r="1260" spans="1:29" ht="30" x14ac:dyDescent="0.25">
      <c r="A1260" s="61" t="s">
        <v>122</v>
      </c>
      <c r="B1260" s="61" t="s">
        <v>123</v>
      </c>
      <c r="C1260" s="62">
        <v>2015</v>
      </c>
      <c r="D1260" s="61" t="s">
        <v>94</v>
      </c>
      <c r="E1260" s="62">
        <v>20</v>
      </c>
      <c r="F1260" s="62">
        <v>560</v>
      </c>
      <c r="G1260" s="62">
        <v>114</v>
      </c>
      <c r="H1260" s="62">
        <v>0.48</v>
      </c>
      <c r="I1260" s="62">
        <v>28</v>
      </c>
      <c r="J1260" s="62">
        <v>520.79999999999995</v>
      </c>
      <c r="K1260" s="62">
        <v>0</v>
      </c>
      <c r="L1260" s="62">
        <v>817</v>
      </c>
      <c r="M1260" s="62">
        <v>3.4</v>
      </c>
      <c r="N1260" s="63"/>
      <c r="O1260" s="63"/>
      <c r="P1260" s="63"/>
      <c r="Q1260" s="63"/>
      <c r="R1260" s="63"/>
      <c r="S1260" s="63"/>
      <c r="T1260" s="63"/>
      <c r="U1260" s="63"/>
      <c r="V1260" s="63"/>
      <c r="W1260" s="63"/>
      <c r="X1260" s="63"/>
      <c r="Y1260" s="63"/>
      <c r="Z1260" s="62">
        <v>1946.86</v>
      </c>
      <c r="AA1260" s="62">
        <v>13937</v>
      </c>
      <c r="AB1260" s="62">
        <v>58.07</v>
      </c>
      <c r="AC1260" s="62">
        <v>97.34</v>
      </c>
    </row>
    <row r="1261" spans="1:29" ht="45" x14ac:dyDescent="0.25">
      <c r="A1261" s="61" t="s">
        <v>344</v>
      </c>
      <c r="B1261" s="61" t="s">
        <v>345</v>
      </c>
      <c r="C1261" s="62">
        <v>2013</v>
      </c>
      <c r="D1261" s="61" t="s">
        <v>99</v>
      </c>
      <c r="E1261" s="62">
        <v>52</v>
      </c>
      <c r="F1261" s="62">
        <v>373308</v>
      </c>
      <c r="G1261" s="62">
        <v>69876</v>
      </c>
      <c r="H1261" s="62">
        <v>111.98</v>
      </c>
      <c r="I1261" s="62">
        <v>7179</v>
      </c>
      <c r="J1261" s="62">
        <v>347176.44</v>
      </c>
      <c r="K1261" s="62">
        <v>0</v>
      </c>
      <c r="L1261" s="63"/>
      <c r="M1261" s="63"/>
      <c r="N1261" s="63"/>
      <c r="O1261" s="63"/>
      <c r="P1261" s="63"/>
      <c r="Q1261" s="63"/>
      <c r="R1261" s="63"/>
      <c r="S1261" s="63"/>
      <c r="T1261" s="63"/>
      <c r="U1261" s="63"/>
      <c r="V1261" s="63"/>
      <c r="W1261" s="63"/>
      <c r="X1261" s="63"/>
      <c r="Y1261" s="63"/>
      <c r="Z1261" s="62">
        <v>1349</v>
      </c>
      <c r="AA1261" s="62">
        <v>6296</v>
      </c>
      <c r="AB1261" s="62">
        <v>10.09</v>
      </c>
      <c r="AC1261" s="62">
        <v>25.94</v>
      </c>
    </row>
    <row r="1262" spans="1:29" ht="30" x14ac:dyDescent="0.25">
      <c r="A1262" s="61" t="s">
        <v>352</v>
      </c>
      <c r="B1262" s="61" t="s">
        <v>353</v>
      </c>
      <c r="C1262" s="62">
        <v>2004</v>
      </c>
      <c r="D1262" s="61" t="s">
        <v>99</v>
      </c>
      <c r="E1262" s="62">
        <v>50</v>
      </c>
      <c r="F1262" s="62">
        <v>163792</v>
      </c>
      <c r="G1262" s="62">
        <v>19150</v>
      </c>
      <c r="H1262" s="62">
        <v>31.92</v>
      </c>
      <c r="I1262" s="62">
        <v>3275.84</v>
      </c>
      <c r="J1262" s="62">
        <v>152326.56</v>
      </c>
      <c r="K1262" s="62">
        <v>45944</v>
      </c>
      <c r="L1262" s="62">
        <v>51433</v>
      </c>
      <c r="M1262" s="62">
        <v>85.72</v>
      </c>
      <c r="N1262" s="62">
        <v>918.88</v>
      </c>
      <c r="O1262" s="62">
        <v>554052.48</v>
      </c>
      <c r="P1262" s="63"/>
      <c r="Q1262" s="63"/>
      <c r="R1262" s="63"/>
      <c r="S1262" s="63"/>
      <c r="T1262" s="63"/>
      <c r="U1262" s="63"/>
      <c r="V1262" s="63"/>
      <c r="W1262" s="63"/>
      <c r="X1262" s="63"/>
      <c r="Y1262" s="63"/>
      <c r="Z1262" s="62">
        <v>2044</v>
      </c>
      <c r="AA1262" s="62">
        <v>12021</v>
      </c>
      <c r="AB1262" s="62">
        <v>20.04</v>
      </c>
      <c r="AC1262" s="62">
        <v>40.880000000000003</v>
      </c>
    </row>
    <row r="1263" spans="1:29" ht="30" x14ac:dyDescent="0.25">
      <c r="A1263" s="61" t="s">
        <v>393</v>
      </c>
      <c r="B1263" s="61" t="s">
        <v>394</v>
      </c>
      <c r="C1263" s="62">
        <v>2009</v>
      </c>
      <c r="D1263" s="61" t="s">
        <v>99</v>
      </c>
      <c r="E1263" s="62">
        <v>56</v>
      </c>
      <c r="F1263" s="62">
        <v>535040</v>
      </c>
      <c r="G1263" s="62">
        <v>80645</v>
      </c>
      <c r="H1263" s="62">
        <v>120.01</v>
      </c>
      <c r="I1263" s="62">
        <v>9554.2900000000009</v>
      </c>
      <c r="J1263" s="62">
        <v>497587.20000000001</v>
      </c>
      <c r="K1263" s="62">
        <v>0</v>
      </c>
      <c r="L1263" s="63"/>
      <c r="M1263" s="63"/>
      <c r="N1263" s="63"/>
      <c r="O1263" s="63"/>
      <c r="P1263" s="63"/>
      <c r="Q1263" s="63"/>
      <c r="R1263" s="63"/>
      <c r="S1263" s="63"/>
      <c r="T1263" s="63"/>
      <c r="U1263" s="63"/>
      <c r="V1263" s="63"/>
      <c r="W1263" s="63"/>
      <c r="X1263" s="63"/>
      <c r="Y1263" s="63"/>
      <c r="Z1263" s="62">
        <v>0</v>
      </c>
      <c r="AA1263" s="62">
        <v>5190</v>
      </c>
      <c r="AB1263" s="62">
        <v>7.72</v>
      </c>
      <c r="AC1263" s="62">
        <v>0</v>
      </c>
    </row>
    <row r="1264" spans="1:29" x14ac:dyDescent="0.25">
      <c r="A1264" s="61" t="s">
        <v>273</v>
      </c>
      <c r="B1264" s="61" t="s">
        <v>274</v>
      </c>
      <c r="C1264" s="62">
        <v>2015</v>
      </c>
      <c r="D1264" s="61" t="s">
        <v>99</v>
      </c>
      <c r="E1264" s="62">
        <v>60</v>
      </c>
      <c r="F1264" s="62">
        <v>492104</v>
      </c>
      <c r="G1264" s="62">
        <v>74843</v>
      </c>
      <c r="H1264" s="62">
        <v>103.95</v>
      </c>
      <c r="I1264" s="62">
        <v>8201.73</v>
      </c>
      <c r="J1264" s="62">
        <v>457656.72</v>
      </c>
      <c r="K1264" s="62">
        <v>0</v>
      </c>
      <c r="L1264" s="63"/>
      <c r="M1264" s="63"/>
      <c r="N1264" s="63"/>
      <c r="O1264" s="63"/>
      <c r="P1264" s="63"/>
      <c r="Q1264" s="63"/>
      <c r="R1264" s="63"/>
      <c r="S1264" s="63"/>
      <c r="T1264" s="63"/>
      <c r="U1264" s="63"/>
      <c r="V1264" s="63"/>
      <c r="W1264" s="63"/>
      <c r="X1264" s="63"/>
      <c r="Y1264" s="63"/>
      <c r="Z1264" s="62">
        <v>1701.76</v>
      </c>
      <c r="AA1264" s="62">
        <v>6429</v>
      </c>
      <c r="AB1264" s="62">
        <v>8.93</v>
      </c>
      <c r="AC1264" s="62">
        <v>28.36</v>
      </c>
    </row>
    <row r="1265" spans="1:29" ht="30" x14ac:dyDescent="0.25">
      <c r="A1265" s="61" t="s">
        <v>283</v>
      </c>
      <c r="B1265" s="61" t="s">
        <v>284</v>
      </c>
      <c r="C1265" s="62">
        <v>2005</v>
      </c>
      <c r="D1265" s="61" t="s">
        <v>135</v>
      </c>
      <c r="E1265" s="62">
        <v>240</v>
      </c>
      <c r="F1265" s="62">
        <v>92415</v>
      </c>
      <c r="G1265" s="62">
        <v>12043</v>
      </c>
      <c r="H1265" s="62">
        <v>4.18</v>
      </c>
      <c r="I1265" s="62">
        <v>385.06</v>
      </c>
      <c r="J1265" s="62">
        <v>85945.95</v>
      </c>
      <c r="K1265" s="62">
        <v>0</v>
      </c>
      <c r="L1265" s="62">
        <v>77703</v>
      </c>
      <c r="M1265" s="62">
        <v>26.98</v>
      </c>
      <c r="N1265" s="63"/>
      <c r="O1265" s="63"/>
      <c r="P1265" s="63"/>
      <c r="Q1265" s="63"/>
      <c r="R1265" s="63"/>
      <c r="S1265" s="63"/>
      <c r="T1265" s="63"/>
      <c r="U1265" s="63"/>
      <c r="V1265" s="63"/>
      <c r="W1265" s="63"/>
      <c r="X1265" s="63"/>
      <c r="Y1265" s="63"/>
      <c r="Z1265" s="62">
        <v>9180900</v>
      </c>
      <c r="AA1265" s="62">
        <v>592812</v>
      </c>
      <c r="AB1265" s="62">
        <v>205.84</v>
      </c>
      <c r="AC1265" s="62">
        <v>38253.75</v>
      </c>
    </row>
    <row r="1266" spans="1:29" x14ac:dyDescent="0.25">
      <c r="A1266" s="61" t="s">
        <v>279</v>
      </c>
      <c r="B1266" s="61" t="s">
        <v>280</v>
      </c>
      <c r="C1266" s="62">
        <v>2010</v>
      </c>
      <c r="D1266" s="61" t="s">
        <v>75</v>
      </c>
      <c r="E1266" s="62">
        <v>12</v>
      </c>
      <c r="F1266" s="62">
        <v>1870</v>
      </c>
      <c r="G1266" s="62">
        <v>611</v>
      </c>
      <c r="H1266" s="62">
        <v>4.24</v>
      </c>
      <c r="I1266" s="62">
        <v>155.83000000000001</v>
      </c>
      <c r="J1266" s="62">
        <v>1739.1</v>
      </c>
      <c r="K1266" s="62">
        <v>398.64</v>
      </c>
      <c r="L1266" s="62">
        <v>224</v>
      </c>
      <c r="M1266" s="62">
        <v>1.56</v>
      </c>
      <c r="N1266" s="63"/>
      <c r="O1266" s="63"/>
      <c r="P1266" s="63"/>
      <c r="Q1266" s="63"/>
      <c r="R1266" s="63"/>
      <c r="S1266" s="63"/>
      <c r="T1266" s="63"/>
      <c r="U1266" s="63"/>
      <c r="V1266" s="63"/>
      <c r="W1266" s="63"/>
      <c r="X1266" s="63"/>
      <c r="Y1266" s="63"/>
      <c r="Z1266" s="62">
        <v>101.13</v>
      </c>
      <c r="AA1266" s="62">
        <v>29144</v>
      </c>
      <c r="AB1266" s="62">
        <v>202.39</v>
      </c>
      <c r="AC1266" s="62">
        <v>8.43</v>
      </c>
    </row>
    <row r="1267" spans="1:29" ht="30" x14ac:dyDescent="0.25">
      <c r="A1267" s="61" t="s">
        <v>348</v>
      </c>
      <c r="B1267" s="61" t="s">
        <v>349</v>
      </c>
      <c r="C1267" s="62">
        <v>2003</v>
      </c>
      <c r="D1267" s="61" t="s">
        <v>78</v>
      </c>
      <c r="E1267" s="62">
        <v>48</v>
      </c>
      <c r="F1267" s="62">
        <v>276880</v>
      </c>
      <c r="G1267" s="62">
        <v>34224</v>
      </c>
      <c r="H1267" s="62">
        <v>59.42</v>
      </c>
      <c r="I1267" s="62">
        <v>5768.33</v>
      </c>
      <c r="J1267" s="62">
        <v>257498.4</v>
      </c>
      <c r="K1267" s="62">
        <v>0</v>
      </c>
      <c r="L1267" s="63"/>
      <c r="M1267" s="63"/>
      <c r="N1267" s="63"/>
      <c r="O1267" s="63"/>
      <c r="P1267" s="63"/>
      <c r="Q1267" s="63"/>
      <c r="R1267" s="63"/>
      <c r="S1267" s="63"/>
      <c r="T1267" s="63"/>
      <c r="U1267" s="63"/>
      <c r="V1267" s="63"/>
      <c r="W1267" s="63"/>
      <c r="X1267" s="63"/>
      <c r="Y1267" s="63"/>
      <c r="Z1267" s="62">
        <v>288.11</v>
      </c>
      <c r="AA1267" s="62">
        <v>17246</v>
      </c>
      <c r="AB1267" s="62">
        <v>29.94</v>
      </c>
      <c r="AC1267" s="62">
        <v>6</v>
      </c>
    </row>
    <row r="1268" spans="1:29" x14ac:dyDescent="0.25">
      <c r="A1268" s="61" t="s">
        <v>70</v>
      </c>
      <c r="B1268" s="61" t="s">
        <v>71</v>
      </c>
      <c r="C1268" s="62">
        <v>2015</v>
      </c>
      <c r="D1268" s="61" t="s">
        <v>89</v>
      </c>
      <c r="E1268" s="62">
        <v>54</v>
      </c>
      <c r="F1268" s="62">
        <v>223882</v>
      </c>
      <c r="G1268" s="62">
        <v>35082</v>
      </c>
      <c r="H1268" s="62">
        <v>54.14</v>
      </c>
      <c r="I1268" s="62">
        <v>4145.96</v>
      </c>
      <c r="J1268" s="62">
        <v>208210.26</v>
      </c>
      <c r="K1268" s="62">
        <v>37963</v>
      </c>
      <c r="L1268" s="62">
        <v>27005</v>
      </c>
      <c r="M1268" s="62">
        <v>41.67</v>
      </c>
      <c r="N1268" s="62">
        <v>703.02</v>
      </c>
      <c r="O1268" s="62">
        <v>457807.21</v>
      </c>
      <c r="P1268" s="63"/>
      <c r="Q1268" s="63"/>
      <c r="R1268" s="63"/>
      <c r="S1268" s="63"/>
      <c r="T1268" s="63"/>
      <c r="U1268" s="63"/>
      <c r="V1268" s="63"/>
      <c r="W1268" s="63"/>
      <c r="X1268" s="63"/>
      <c r="Y1268" s="63"/>
      <c r="Z1268" s="62">
        <v>1579.48</v>
      </c>
      <c r="AA1268" s="62">
        <v>14088</v>
      </c>
      <c r="AB1268" s="62">
        <v>21.74</v>
      </c>
      <c r="AC1268" s="62">
        <v>29.25</v>
      </c>
    </row>
    <row r="1269" spans="1:29" x14ac:dyDescent="0.25">
      <c r="A1269" s="61" t="s">
        <v>338</v>
      </c>
      <c r="B1269" s="61" t="s">
        <v>339</v>
      </c>
      <c r="C1269" s="62">
        <v>2017</v>
      </c>
      <c r="D1269" s="61" t="s">
        <v>72</v>
      </c>
      <c r="E1269" s="62">
        <v>103</v>
      </c>
      <c r="F1269" s="62">
        <v>952696</v>
      </c>
      <c r="G1269" s="62">
        <v>144142</v>
      </c>
      <c r="H1269" s="62">
        <v>116.62</v>
      </c>
      <c r="I1269" s="62">
        <v>9249.48</v>
      </c>
      <c r="J1269" s="62">
        <v>886007.28</v>
      </c>
      <c r="K1269" s="62">
        <v>14363.72</v>
      </c>
      <c r="L1269" s="62">
        <v>16363</v>
      </c>
      <c r="M1269" s="62">
        <v>13.24</v>
      </c>
      <c r="N1269" s="62">
        <v>139.44999999999999</v>
      </c>
      <c r="O1269" s="62">
        <v>173216.46</v>
      </c>
      <c r="P1269" s="63"/>
      <c r="Q1269" s="63"/>
      <c r="R1269" s="63"/>
      <c r="S1269" s="63"/>
      <c r="T1269" s="63"/>
      <c r="U1269" s="63"/>
      <c r="V1269" s="63"/>
      <c r="W1269" s="63"/>
      <c r="X1269" s="63"/>
      <c r="Y1269" s="63"/>
      <c r="Z1269" s="62">
        <v>3542.62</v>
      </c>
      <c r="AA1269" s="62">
        <v>103623</v>
      </c>
      <c r="AB1269" s="62">
        <v>83.84</v>
      </c>
      <c r="AC1269" s="62">
        <v>34.39</v>
      </c>
    </row>
    <row r="1270" spans="1:29" ht="30" x14ac:dyDescent="0.25">
      <c r="A1270" s="61" t="s">
        <v>224</v>
      </c>
      <c r="B1270" s="61" t="s">
        <v>225</v>
      </c>
      <c r="C1270" s="62">
        <v>2013</v>
      </c>
      <c r="D1270" s="61" t="s">
        <v>150</v>
      </c>
      <c r="E1270" s="62">
        <v>8</v>
      </c>
      <c r="F1270" s="63"/>
      <c r="G1270" s="63"/>
      <c r="H1270" s="63"/>
      <c r="I1270" s="63"/>
      <c r="J1270" s="63"/>
      <c r="K1270" s="62">
        <v>0</v>
      </c>
      <c r="L1270" s="63"/>
      <c r="M1270" s="63"/>
      <c r="N1270" s="63"/>
      <c r="O1270" s="63"/>
      <c r="P1270" s="63"/>
      <c r="Q1270" s="63"/>
      <c r="R1270" s="63"/>
      <c r="S1270" s="63"/>
      <c r="T1270" s="63"/>
      <c r="U1270" s="63"/>
      <c r="V1270" s="63"/>
      <c r="W1270" s="63"/>
      <c r="X1270" s="63"/>
      <c r="Y1270" s="63"/>
      <c r="Z1270" s="62">
        <v>0</v>
      </c>
      <c r="AA1270" s="63"/>
      <c r="AB1270" s="63"/>
      <c r="AC1270" s="62">
        <v>0</v>
      </c>
    </row>
    <row r="1271" spans="1:29" ht="30" x14ac:dyDescent="0.25">
      <c r="A1271" s="61" t="s">
        <v>233</v>
      </c>
      <c r="B1271" s="61" t="s">
        <v>234</v>
      </c>
      <c r="C1271" s="62">
        <v>2010</v>
      </c>
      <c r="D1271" s="61" t="s">
        <v>75</v>
      </c>
      <c r="E1271" s="62">
        <v>15</v>
      </c>
      <c r="F1271" s="62">
        <v>2471</v>
      </c>
      <c r="G1271" s="62">
        <v>541</v>
      </c>
      <c r="H1271" s="62">
        <v>3.01</v>
      </c>
      <c r="I1271" s="62">
        <v>164.73</v>
      </c>
      <c r="J1271" s="62">
        <v>2298.0300000000002</v>
      </c>
      <c r="K1271" s="62">
        <v>0</v>
      </c>
      <c r="L1271" s="63"/>
      <c r="M1271" s="63"/>
      <c r="N1271" s="63"/>
      <c r="O1271" s="63"/>
      <c r="P1271" s="63"/>
      <c r="Q1271" s="63"/>
      <c r="R1271" s="63"/>
      <c r="S1271" s="63"/>
      <c r="T1271" s="63"/>
      <c r="U1271" s="63"/>
      <c r="V1271" s="63"/>
      <c r="W1271" s="63"/>
      <c r="X1271" s="63"/>
      <c r="Y1271" s="63"/>
      <c r="Z1271" s="62">
        <v>507.99</v>
      </c>
      <c r="AA1271" s="62">
        <v>10727</v>
      </c>
      <c r="AB1271" s="62">
        <v>59.59</v>
      </c>
      <c r="AC1271" s="62">
        <v>33.869999999999997</v>
      </c>
    </row>
    <row r="1272" spans="1:29" x14ac:dyDescent="0.25">
      <c r="A1272" s="61" t="s">
        <v>208</v>
      </c>
      <c r="B1272" s="61" t="s">
        <v>209</v>
      </c>
      <c r="C1272" s="62">
        <v>2008</v>
      </c>
      <c r="D1272" s="61" t="s">
        <v>566</v>
      </c>
      <c r="E1272" s="62">
        <v>42</v>
      </c>
      <c r="F1272" s="62">
        <v>182671</v>
      </c>
      <c r="G1272" s="62">
        <v>27099</v>
      </c>
      <c r="H1272" s="62">
        <v>53.77</v>
      </c>
      <c r="I1272" s="62">
        <v>4349.3100000000004</v>
      </c>
      <c r="J1272" s="62">
        <v>169884.03</v>
      </c>
      <c r="K1272" s="62">
        <v>21365</v>
      </c>
      <c r="L1272" s="62">
        <v>24306</v>
      </c>
      <c r="M1272" s="62">
        <v>48.23</v>
      </c>
      <c r="N1272" s="63"/>
      <c r="O1272" s="63"/>
      <c r="P1272" s="63"/>
      <c r="Q1272" s="63"/>
      <c r="R1272" s="63"/>
      <c r="S1272" s="63"/>
      <c r="T1272" s="63"/>
      <c r="U1272" s="63"/>
      <c r="V1272" s="63"/>
      <c r="W1272" s="63"/>
      <c r="X1272" s="63"/>
      <c r="Y1272" s="63"/>
      <c r="Z1272" s="62">
        <v>772</v>
      </c>
      <c r="AA1272" s="62">
        <v>3458</v>
      </c>
      <c r="AB1272" s="62">
        <v>6.86</v>
      </c>
      <c r="AC1272" s="62">
        <v>18.38</v>
      </c>
    </row>
    <row r="1273" spans="1:29" x14ac:dyDescent="0.25">
      <c r="A1273" s="61" t="s">
        <v>84</v>
      </c>
      <c r="B1273" s="61" t="s">
        <v>85</v>
      </c>
      <c r="C1273" s="62">
        <v>2008</v>
      </c>
      <c r="D1273" s="61" t="s">
        <v>135</v>
      </c>
      <c r="E1273" s="62">
        <v>26</v>
      </c>
      <c r="F1273" s="62">
        <v>485</v>
      </c>
      <c r="G1273" s="62">
        <v>250</v>
      </c>
      <c r="H1273" s="62">
        <v>0.8</v>
      </c>
      <c r="I1273" s="62">
        <v>18.649999999999999</v>
      </c>
      <c r="J1273" s="62">
        <v>451.05</v>
      </c>
      <c r="K1273" s="62">
        <v>258</v>
      </c>
      <c r="L1273" s="62">
        <v>408</v>
      </c>
      <c r="M1273" s="62">
        <v>1.31</v>
      </c>
      <c r="N1273" s="63"/>
      <c r="O1273" s="63"/>
      <c r="P1273" s="63"/>
      <c r="Q1273" s="63"/>
      <c r="R1273" s="63"/>
      <c r="S1273" s="63"/>
      <c r="T1273" s="63"/>
      <c r="U1273" s="63"/>
      <c r="V1273" s="63"/>
      <c r="W1273" s="63"/>
      <c r="X1273" s="63"/>
      <c r="Y1273" s="63"/>
      <c r="Z1273" s="62">
        <v>1514</v>
      </c>
      <c r="AA1273" s="62">
        <v>6532</v>
      </c>
      <c r="AB1273" s="62">
        <v>20.94</v>
      </c>
      <c r="AC1273" s="62">
        <v>58.23</v>
      </c>
    </row>
    <row r="1274" spans="1:29" x14ac:dyDescent="0.25">
      <c r="A1274" s="61" t="s">
        <v>178</v>
      </c>
      <c r="B1274" s="61" t="s">
        <v>179</v>
      </c>
      <c r="C1274" s="62">
        <v>2013</v>
      </c>
      <c r="D1274" s="61" t="s">
        <v>72</v>
      </c>
      <c r="E1274" s="62">
        <v>96</v>
      </c>
      <c r="F1274" s="62">
        <v>265380</v>
      </c>
      <c r="G1274" s="62">
        <v>42121</v>
      </c>
      <c r="H1274" s="62">
        <v>36.56</v>
      </c>
      <c r="I1274" s="62">
        <v>2764.38</v>
      </c>
      <c r="J1274" s="62">
        <v>246803.4</v>
      </c>
      <c r="K1274" s="62">
        <v>38368.57</v>
      </c>
      <c r="L1274" s="62">
        <v>42135</v>
      </c>
      <c r="M1274" s="62">
        <v>36.58</v>
      </c>
      <c r="N1274" s="63"/>
      <c r="O1274" s="63"/>
      <c r="P1274" s="63"/>
      <c r="Q1274" s="63"/>
      <c r="R1274" s="63"/>
      <c r="S1274" s="63"/>
      <c r="T1274" s="63"/>
      <c r="U1274" s="63"/>
      <c r="V1274" s="63"/>
      <c r="W1274" s="63"/>
      <c r="X1274" s="63"/>
      <c r="Y1274" s="63"/>
      <c r="Z1274" s="62">
        <v>3.72</v>
      </c>
      <c r="AA1274" s="62">
        <v>18719</v>
      </c>
      <c r="AB1274" s="62">
        <v>16.25</v>
      </c>
      <c r="AC1274" s="62">
        <v>0.04</v>
      </c>
    </row>
    <row r="1275" spans="1:29" ht="30" x14ac:dyDescent="0.25">
      <c r="A1275" s="61" t="s">
        <v>180</v>
      </c>
      <c r="B1275" s="61" t="s">
        <v>181</v>
      </c>
      <c r="C1275" s="62">
        <v>2007</v>
      </c>
      <c r="D1275" s="61" t="s">
        <v>226</v>
      </c>
      <c r="E1275" s="62">
        <v>55</v>
      </c>
      <c r="F1275" s="62">
        <v>137766</v>
      </c>
      <c r="G1275" s="62">
        <v>37026</v>
      </c>
      <c r="H1275" s="62">
        <v>56.1</v>
      </c>
      <c r="I1275" s="62">
        <v>2504.84</v>
      </c>
      <c r="J1275" s="62">
        <v>128122.38</v>
      </c>
      <c r="K1275" s="62">
        <v>24191.08</v>
      </c>
      <c r="L1275" s="62">
        <v>39094</v>
      </c>
      <c r="M1275" s="62">
        <v>59.23</v>
      </c>
      <c r="N1275" s="62">
        <v>439.84</v>
      </c>
      <c r="O1275" s="62">
        <v>291727.45</v>
      </c>
      <c r="P1275" s="63"/>
      <c r="Q1275" s="63"/>
      <c r="R1275" s="63"/>
      <c r="S1275" s="63"/>
      <c r="T1275" s="63"/>
      <c r="U1275" s="63"/>
      <c r="V1275" s="63"/>
      <c r="W1275" s="63"/>
      <c r="X1275" s="63"/>
      <c r="Y1275" s="63"/>
      <c r="Z1275" s="62">
        <v>1251.5999999999999</v>
      </c>
      <c r="AA1275" s="62">
        <v>17188</v>
      </c>
      <c r="AB1275" s="62">
        <v>26.04</v>
      </c>
      <c r="AC1275" s="62">
        <v>22.76</v>
      </c>
    </row>
    <row r="1276" spans="1:29" ht="30" x14ac:dyDescent="0.25">
      <c r="A1276" s="61" t="s">
        <v>350</v>
      </c>
      <c r="B1276" s="61" t="s">
        <v>351</v>
      </c>
      <c r="C1276" s="62">
        <v>2013</v>
      </c>
      <c r="D1276" s="61" t="s">
        <v>99</v>
      </c>
      <c r="E1276" s="62">
        <v>12</v>
      </c>
      <c r="F1276" s="62">
        <v>46364</v>
      </c>
      <c r="G1276" s="62">
        <v>7315</v>
      </c>
      <c r="H1276" s="62">
        <v>50.8</v>
      </c>
      <c r="I1276" s="62">
        <v>3863.67</v>
      </c>
      <c r="J1276" s="62">
        <v>43118.52</v>
      </c>
      <c r="K1276" s="62">
        <v>2680</v>
      </c>
      <c r="L1276" s="62">
        <v>3387</v>
      </c>
      <c r="M1276" s="62">
        <v>23.52</v>
      </c>
      <c r="N1276" s="62">
        <v>223.33</v>
      </c>
      <c r="O1276" s="62">
        <v>32318.92</v>
      </c>
      <c r="P1276" s="63"/>
      <c r="Q1276" s="63"/>
      <c r="R1276" s="63"/>
      <c r="S1276" s="63"/>
      <c r="T1276" s="63"/>
      <c r="U1276" s="63"/>
      <c r="V1276" s="63"/>
      <c r="W1276" s="63"/>
      <c r="X1276" s="63"/>
      <c r="Y1276" s="63"/>
      <c r="Z1276" s="62">
        <v>33.29</v>
      </c>
      <c r="AA1276" s="62">
        <v>3872</v>
      </c>
      <c r="AB1276" s="62">
        <v>26.89</v>
      </c>
      <c r="AC1276" s="62">
        <v>2.77</v>
      </c>
    </row>
    <row r="1277" spans="1:29" ht="30" x14ac:dyDescent="0.25">
      <c r="A1277" s="61" t="s">
        <v>293</v>
      </c>
      <c r="B1277" s="61" t="s">
        <v>294</v>
      </c>
      <c r="C1277" s="62">
        <v>2006</v>
      </c>
      <c r="D1277" s="61" t="s">
        <v>78</v>
      </c>
      <c r="E1277" s="62">
        <v>36</v>
      </c>
      <c r="F1277" s="62">
        <v>192947</v>
      </c>
      <c r="G1277" s="62">
        <v>29036</v>
      </c>
      <c r="H1277" s="62">
        <v>67.209999999999994</v>
      </c>
      <c r="I1277" s="62">
        <v>5359.64</v>
      </c>
      <c r="J1277" s="62">
        <v>179440.71</v>
      </c>
      <c r="K1277" s="62">
        <v>10834</v>
      </c>
      <c r="L1277" s="62">
        <v>15164</v>
      </c>
      <c r="M1277" s="62">
        <v>35.1</v>
      </c>
      <c r="N1277" s="62">
        <v>300.94</v>
      </c>
      <c r="O1277" s="62">
        <v>130650.46</v>
      </c>
      <c r="P1277" s="63"/>
      <c r="Q1277" s="63"/>
      <c r="R1277" s="63"/>
      <c r="S1277" s="63"/>
      <c r="T1277" s="63"/>
      <c r="U1277" s="63"/>
      <c r="V1277" s="63"/>
      <c r="W1277" s="63"/>
      <c r="X1277" s="63"/>
      <c r="Y1277" s="63"/>
      <c r="Z1277" s="62">
        <v>521.84</v>
      </c>
      <c r="AA1277" s="62">
        <v>2250</v>
      </c>
      <c r="AB1277" s="62">
        <v>5.21</v>
      </c>
      <c r="AC1277" s="62">
        <v>14.5</v>
      </c>
    </row>
    <row r="1278" spans="1:29" ht="30" x14ac:dyDescent="0.25">
      <c r="A1278" s="61" t="s">
        <v>536</v>
      </c>
      <c r="B1278" s="61" t="s">
        <v>537</v>
      </c>
      <c r="C1278" s="62">
        <v>2015</v>
      </c>
      <c r="D1278" s="61" t="s">
        <v>94</v>
      </c>
      <c r="E1278" s="62">
        <v>6</v>
      </c>
      <c r="F1278" s="62">
        <v>4708</v>
      </c>
      <c r="G1278" s="62">
        <v>1210</v>
      </c>
      <c r="H1278" s="62">
        <v>16.809999999999999</v>
      </c>
      <c r="I1278" s="62">
        <v>784.67</v>
      </c>
      <c r="J1278" s="62">
        <v>4378.4399999999996</v>
      </c>
      <c r="K1278" s="62">
        <v>0</v>
      </c>
      <c r="L1278" s="63"/>
      <c r="M1278" s="63"/>
      <c r="N1278" s="63"/>
      <c r="O1278" s="63"/>
      <c r="P1278" s="62">
        <v>536</v>
      </c>
      <c r="Q1278" s="62">
        <v>1402</v>
      </c>
      <c r="R1278" s="62">
        <v>19.47</v>
      </c>
      <c r="S1278" s="62">
        <v>89</v>
      </c>
      <c r="T1278" s="62">
        <v>6790.58</v>
      </c>
      <c r="U1278" s="63"/>
      <c r="V1278" s="63"/>
      <c r="W1278" s="63"/>
      <c r="X1278" s="63"/>
      <c r="Y1278" s="63"/>
      <c r="Z1278" s="62">
        <v>338.8</v>
      </c>
      <c r="AA1278" s="62">
        <v>2743</v>
      </c>
      <c r="AB1278" s="62">
        <v>38.1</v>
      </c>
      <c r="AC1278" s="62">
        <v>56.47</v>
      </c>
    </row>
    <row r="1279" spans="1:29" x14ac:dyDescent="0.25">
      <c r="A1279" s="61" t="s">
        <v>260</v>
      </c>
      <c r="B1279" s="61" t="s">
        <v>261</v>
      </c>
      <c r="C1279" s="62">
        <v>2010</v>
      </c>
      <c r="D1279" s="61" t="s">
        <v>99</v>
      </c>
      <c r="E1279" s="62">
        <v>26</v>
      </c>
      <c r="F1279" s="62">
        <v>69657</v>
      </c>
      <c r="G1279" s="62">
        <v>10081</v>
      </c>
      <c r="H1279" s="62">
        <v>32.31</v>
      </c>
      <c r="I1279" s="62">
        <v>2679.12</v>
      </c>
      <c r="J1279" s="62">
        <v>64781.01</v>
      </c>
      <c r="K1279" s="62">
        <v>17045.59</v>
      </c>
      <c r="L1279" s="62">
        <v>20328</v>
      </c>
      <c r="M1279" s="62">
        <v>65.150000000000006</v>
      </c>
      <c r="N1279" s="62">
        <v>655.6</v>
      </c>
      <c r="O1279" s="62">
        <v>205557.84</v>
      </c>
      <c r="P1279" s="63"/>
      <c r="Q1279" s="63"/>
      <c r="R1279" s="63"/>
      <c r="S1279" s="63"/>
      <c r="T1279" s="63"/>
      <c r="U1279" s="63"/>
      <c r="V1279" s="63"/>
      <c r="W1279" s="63"/>
      <c r="X1279" s="63"/>
      <c r="Y1279" s="63"/>
      <c r="Z1279" s="62">
        <v>962</v>
      </c>
      <c r="AA1279" s="62">
        <v>7322</v>
      </c>
      <c r="AB1279" s="62">
        <v>23.47</v>
      </c>
      <c r="AC1279" s="62">
        <v>37</v>
      </c>
    </row>
    <row r="1280" spans="1:29" x14ac:dyDescent="0.25">
      <c r="A1280" s="61" t="s">
        <v>229</v>
      </c>
      <c r="B1280" s="61" t="s">
        <v>230</v>
      </c>
      <c r="C1280" s="62">
        <v>2013</v>
      </c>
      <c r="D1280" s="61" t="s">
        <v>99</v>
      </c>
      <c r="E1280" s="62">
        <v>154</v>
      </c>
      <c r="F1280" s="62">
        <v>1149141</v>
      </c>
      <c r="G1280" s="62">
        <v>147151</v>
      </c>
      <c r="H1280" s="62">
        <v>79.63</v>
      </c>
      <c r="I1280" s="62">
        <v>7461.95</v>
      </c>
      <c r="J1280" s="62">
        <v>1068701.1299999999</v>
      </c>
      <c r="K1280" s="62">
        <v>13064.99</v>
      </c>
      <c r="L1280" s="62">
        <v>19543</v>
      </c>
      <c r="M1280" s="62">
        <v>10.58</v>
      </c>
      <c r="N1280" s="62">
        <v>84.84</v>
      </c>
      <c r="O1280" s="62">
        <v>157554.57999999999</v>
      </c>
      <c r="P1280" s="63"/>
      <c r="Q1280" s="63"/>
      <c r="R1280" s="63"/>
      <c r="S1280" s="63"/>
      <c r="T1280" s="63"/>
      <c r="U1280" s="63"/>
      <c r="V1280" s="63"/>
      <c r="W1280" s="63"/>
      <c r="X1280" s="63"/>
      <c r="Y1280" s="63"/>
      <c r="Z1280" s="62">
        <v>1765500</v>
      </c>
      <c r="AA1280" s="62">
        <v>51517</v>
      </c>
      <c r="AB1280" s="62">
        <v>27.88</v>
      </c>
      <c r="AC1280" s="62">
        <v>11464.29</v>
      </c>
    </row>
    <row r="1281" spans="1:29" x14ac:dyDescent="0.25">
      <c r="A1281" s="61" t="s">
        <v>192</v>
      </c>
      <c r="B1281" s="61" t="s">
        <v>193</v>
      </c>
      <c r="C1281" s="62">
        <v>2007</v>
      </c>
      <c r="D1281" s="61" t="s">
        <v>135</v>
      </c>
      <c r="E1281" s="62">
        <v>12</v>
      </c>
      <c r="F1281" s="63"/>
      <c r="G1281" s="63"/>
      <c r="H1281" s="63"/>
      <c r="I1281" s="63"/>
      <c r="J1281" s="63"/>
      <c r="K1281" s="62">
        <v>0</v>
      </c>
      <c r="L1281" s="63"/>
      <c r="M1281" s="63"/>
      <c r="N1281" s="63"/>
      <c r="O1281" s="63"/>
      <c r="P1281" s="63"/>
      <c r="Q1281" s="63"/>
      <c r="R1281" s="63"/>
      <c r="S1281" s="63"/>
      <c r="T1281" s="63"/>
      <c r="U1281" s="63"/>
      <c r="V1281" s="63"/>
      <c r="W1281" s="63"/>
      <c r="X1281" s="63"/>
      <c r="Y1281" s="63"/>
      <c r="Z1281" s="62">
        <v>0</v>
      </c>
      <c r="AA1281" s="63"/>
      <c r="AB1281" s="63"/>
      <c r="AC1281" s="62">
        <v>0</v>
      </c>
    </row>
    <row r="1282" spans="1:29" ht="30" x14ac:dyDescent="0.25">
      <c r="A1282" s="61" t="s">
        <v>245</v>
      </c>
      <c r="B1282" s="61" t="s">
        <v>246</v>
      </c>
      <c r="C1282" s="62">
        <v>2013</v>
      </c>
      <c r="D1282" s="61" t="s">
        <v>89</v>
      </c>
      <c r="E1282" s="62">
        <v>58</v>
      </c>
      <c r="F1282" s="62">
        <v>417968</v>
      </c>
      <c r="G1282" s="62">
        <v>59205</v>
      </c>
      <c r="H1282" s="62">
        <v>85.06</v>
      </c>
      <c r="I1282" s="62">
        <v>7206.34</v>
      </c>
      <c r="J1282" s="62">
        <v>388710.24</v>
      </c>
      <c r="K1282" s="62">
        <v>0</v>
      </c>
      <c r="L1282" s="63"/>
      <c r="M1282" s="63"/>
      <c r="N1282" s="63"/>
      <c r="O1282" s="63"/>
      <c r="P1282" s="63"/>
      <c r="Q1282" s="63"/>
      <c r="R1282" s="63"/>
      <c r="S1282" s="63"/>
      <c r="T1282" s="63"/>
      <c r="U1282" s="63"/>
      <c r="V1282" s="63"/>
      <c r="W1282" s="63"/>
      <c r="X1282" s="63"/>
      <c r="Y1282" s="63"/>
      <c r="Z1282" s="62">
        <v>178202</v>
      </c>
      <c r="AA1282" s="62">
        <v>19212</v>
      </c>
      <c r="AB1282" s="62">
        <v>27.6</v>
      </c>
      <c r="AC1282" s="62">
        <v>3072.45</v>
      </c>
    </row>
    <row r="1283" spans="1:29" ht="30" x14ac:dyDescent="0.25">
      <c r="A1283" s="61" t="s">
        <v>287</v>
      </c>
      <c r="B1283" s="61" t="s">
        <v>288</v>
      </c>
      <c r="C1283" s="62">
        <v>2010</v>
      </c>
      <c r="D1283" s="61" t="s">
        <v>75</v>
      </c>
      <c r="E1283" s="62">
        <v>10</v>
      </c>
      <c r="F1283" s="62">
        <v>19500</v>
      </c>
      <c r="G1283" s="62">
        <v>1041</v>
      </c>
      <c r="H1283" s="62">
        <v>8.68</v>
      </c>
      <c r="I1283" s="62">
        <v>1950</v>
      </c>
      <c r="J1283" s="62">
        <v>18135</v>
      </c>
      <c r="K1283" s="62">
        <v>0</v>
      </c>
      <c r="L1283" s="63"/>
      <c r="M1283" s="63"/>
      <c r="N1283" s="63"/>
      <c r="O1283" s="63"/>
      <c r="P1283" s="63"/>
      <c r="Q1283" s="63"/>
      <c r="R1283" s="63"/>
      <c r="S1283" s="63"/>
      <c r="T1283" s="63"/>
      <c r="U1283" s="63"/>
      <c r="V1283" s="63"/>
      <c r="W1283" s="63"/>
      <c r="X1283" s="63"/>
      <c r="Y1283" s="63"/>
      <c r="Z1283" s="62">
        <v>38800</v>
      </c>
      <c r="AA1283" s="62">
        <v>3320</v>
      </c>
      <c r="AB1283" s="62">
        <v>27.67</v>
      </c>
      <c r="AC1283" s="62">
        <v>3880</v>
      </c>
    </row>
    <row r="1284" spans="1:29" x14ac:dyDescent="0.25">
      <c r="A1284" s="61" t="s">
        <v>107</v>
      </c>
      <c r="B1284" s="61" t="s">
        <v>108</v>
      </c>
      <c r="C1284" s="62">
        <v>2013</v>
      </c>
      <c r="D1284" s="61" t="s">
        <v>72</v>
      </c>
      <c r="E1284" s="62">
        <v>45</v>
      </c>
      <c r="F1284" s="62">
        <v>179011</v>
      </c>
      <c r="G1284" s="62">
        <v>28419</v>
      </c>
      <c r="H1284" s="62">
        <v>52.63</v>
      </c>
      <c r="I1284" s="62">
        <v>3978.02</v>
      </c>
      <c r="J1284" s="62">
        <v>166480.23000000001</v>
      </c>
      <c r="K1284" s="62">
        <v>21243.45</v>
      </c>
      <c r="L1284" s="62">
        <v>28908</v>
      </c>
      <c r="M1284" s="62">
        <v>53.53</v>
      </c>
      <c r="N1284" s="62">
        <v>472.08</v>
      </c>
      <c r="O1284" s="62">
        <v>256181.17</v>
      </c>
      <c r="P1284" s="63"/>
      <c r="Q1284" s="63"/>
      <c r="R1284" s="63"/>
      <c r="S1284" s="63"/>
      <c r="T1284" s="63"/>
      <c r="U1284" s="63"/>
      <c r="V1284" s="63"/>
      <c r="W1284" s="63"/>
      <c r="X1284" s="63"/>
      <c r="Y1284" s="63"/>
      <c r="Z1284" s="62">
        <v>0</v>
      </c>
      <c r="AA1284" s="62">
        <v>23986</v>
      </c>
      <c r="AB1284" s="62">
        <v>44.42</v>
      </c>
      <c r="AC1284" s="62">
        <v>0</v>
      </c>
    </row>
    <row r="1285" spans="1:29" ht="30" x14ac:dyDescent="0.25">
      <c r="A1285" s="61" t="s">
        <v>216</v>
      </c>
      <c r="B1285" s="61" t="s">
        <v>217</v>
      </c>
      <c r="C1285" s="62">
        <v>2006</v>
      </c>
      <c r="D1285" s="61" t="s">
        <v>135</v>
      </c>
      <c r="E1285" s="62">
        <v>114</v>
      </c>
      <c r="F1285" s="62">
        <v>644166</v>
      </c>
      <c r="G1285" s="62">
        <v>122637</v>
      </c>
      <c r="H1285" s="62">
        <v>89.65</v>
      </c>
      <c r="I1285" s="62">
        <v>5650.58</v>
      </c>
      <c r="J1285" s="62">
        <v>599074.38</v>
      </c>
      <c r="K1285" s="62">
        <v>96728.42</v>
      </c>
      <c r="L1285" s="62">
        <v>160563</v>
      </c>
      <c r="M1285" s="62">
        <v>117.37</v>
      </c>
      <c r="N1285" s="62">
        <v>848.49</v>
      </c>
      <c r="O1285" s="62">
        <v>1166477.02</v>
      </c>
      <c r="P1285" s="63"/>
      <c r="Q1285" s="63"/>
      <c r="R1285" s="63"/>
      <c r="S1285" s="63"/>
      <c r="T1285" s="63"/>
      <c r="U1285" s="63"/>
      <c r="V1285" s="63"/>
      <c r="W1285" s="63"/>
      <c r="X1285" s="63"/>
      <c r="Y1285" s="63"/>
      <c r="Z1285" s="62">
        <v>5920</v>
      </c>
      <c r="AA1285" s="62">
        <v>56627</v>
      </c>
      <c r="AB1285" s="62">
        <v>41.39</v>
      </c>
      <c r="AC1285" s="62">
        <v>51.93</v>
      </c>
    </row>
    <row r="1286" spans="1:29" ht="30" x14ac:dyDescent="0.25">
      <c r="A1286" s="61" t="s">
        <v>237</v>
      </c>
      <c r="B1286" s="61" t="s">
        <v>238</v>
      </c>
      <c r="C1286" s="62">
        <v>2012</v>
      </c>
      <c r="D1286" s="61" t="s">
        <v>83</v>
      </c>
      <c r="E1286" s="62">
        <v>8</v>
      </c>
      <c r="F1286" s="62">
        <v>1574</v>
      </c>
      <c r="G1286" s="62">
        <v>303</v>
      </c>
      <c r="H1286" s="62">
        <v>3.16</v>
      </c>
      <c r="I1286" s="62">
        <v>196.75</v>
      </c>
      <c r="J1286" s="62">
        <v>1463.82</v>
      </c>
      <c r="K1286" s="62">
        <v>3841</v>
      </c>
      <c r="L1286" s="62">
        <v>7533</v>
      </c>
      <c r="M1286" s="62">
        <v>78.47</v>
      </c>
      <c r="N1286" s="62">
        <v>480.13</v>
      </c>
      <c r="O1286" s="62">
        <v>46319.77</v>
      </c>
      <c r="P1286" s="63"/>
      <c r="Q1286" s="63"/>
      <c r="R1286" s="63"/>
      <c r="S1286" s="63"/>
      <c r="T1286" s="63"/>
      <c r="U1286" s="63"/>
      <c r="V1286" s="63"/>
      <c r="W1286" s="63"/>
      <c r="X1286" s="63"/>
      <c r="Y1286" s="63"/>
      <c r="Z1286" s="62">
        <v>68786</v>
      </c>
      <c r="AA1286" s="62">
        <v>5279</v>
      </c>
      <c r="AB1286" s="62">
        <v>54.99</v>
      </c>
      <c r="AC1286" s="62">
        <v>8598.25</v>
      </c>
    </row>
    <row r="1287" spans="1:29" x14ac:dyDescent="0.25">
      <c r="A1287" s="61" t="s">
        <v>484</v>
      </c>
      <c r="B1287" s="61" t="s">
        <v>485</v>
      </c>
      <c r="C1287" s="62">
        <v>2013</v>
      </c>
      <c r="D1287" s="61" t="s">
        <v>86</v>
      </c>
      <c r="E1287" s="62">
        <v>28</v>
      </c>
      <c r="F1287" s="63"/>
      <c r="G1287" s="63"/>
      <c r="H1287" s="63"/>
      <c r="I1287" s="63"/>
      <c r="J1287" s="63"/>
      <c r="K1287" s="62">
        <v>12098.93</v>
      </c>
      <c r="L1287" s="62">
        <v>13993</v>
      </c>
      <c r="M1287" s="62">
        <v>41.65</v>
      </c>
      <c r="N1287" s="63"/>
      <c r="O1287" s="63"/>
      <c r="P1287" s="63"/>
      <c r="Q1287" s="63"/>
      <c r="R1287" s="63"/>
      <c r="S1287" s="63"/>
      <c r="T1287" s="63"/>
      <c r="U1287" s="63"/>
      <c r="V1287" s="63"/>
      <c r="W1287" s="63"/>
      <c r="X1287" s="63"/>
      <c r="Y1287" s="63"/>
      <c r="Z1287" s="62">
        <v>0</v>
      </c>
      <c r="AA1287" s="63"/>
      <c r="AB1287" s="63"/>
      <c r="AC1287" s="62">
        <v>0</v>
      </c>
    </row>
    <row r="1288" spans="1:29" ht="30" x14ac:dyDescent="0.25">
      <c r="A1288" s="61" t="s">
        <v>100</v>
      </c>
      <c r="B1288" s="61" t="s">
        <v>101</v>
      </c>
      <c r="C1288" s="62">
        <v>2014</v>
      </c>
      <c r="D1288" s="61" t="s">
        <v>78</v>
      </c>
      <c r="E1288" s="62">
        <v>52</v>
      </c>
      <c r="F1288" s="62">
        <v>327836</v>
      </c>
      <c r="G1288" s="62">
        <v>52626</v>
      </c>
      <c r="H1288" s="62">
        <v>84.34</v>
      </c>
      <c r="I1288" s="62">
        <v>6304.54</v>
      </c>
      <c r="J1288" s="62">
        <v>304887.48</v>
      </c>
      <c r="K1288" s="62">
        <v>0</v>
      </c>
      <c r="L1288" s="62">
        <v>77</v>
      </c>
      <c r="M1288" s="62">
        <v>0.12</v>
      </c>
      <c r="N1288" s="63"/>
      <c r="O1288" s="63"/>
      <c r="P1288" s="62">
        <v>566</v>
      </c>
      <c r="Q1288" s="62">
        <v>2142</v>
      </c>
      <c r="R1288" s="62">
        <v>3.43</v>
      </c>
      <c r="S1288" s="62">
        <v>10</v>
      </c>
      <c r="T1288" s="62">
        <v>7170.65</v>
      </c>
      <c r="U1288" s="63"/>
      <c r="V1288" s="63"/>
      <c r="W1288" s="63"/>
      <c r="X1288" s="63"/>
      <c r="Y1288" s="63"/>
      <c r="Z1288" s="62">
        <v>96888.63</v>
      </c>
      <c r="AA1288" s="62">
        <v>9863</v>
      </c>
      <c r="AB1288" s="62">
        <v>15.81</v>
      </c>
      <c r="AC1288" s="62">
        <v>1863.24</v>
      </c>
    </row>
    <row r="1289" spans="1:29" ht="30" x14ac:dyDescent="0.25">
      <c r="A1289" s="61" t="s">
        <v>452</v>
      </c>
      <c r="B1289" s="61" t="s">
        <v>453</v>
      </c>
      <c r="C1289" s="62">
        <v>2014</v>
      </c>
      <c r="D1289" s="61" t="s">
        <v>75</v>
      </c>
      <c r="E1289" s="62">
        <v>12</v>
      </c>
      <c r="F1289" s="62">
        <v>108</v>
      </c>
      <c r="G1289" s="62">
        <v>40</v>
      </c>
      <c r="H1289" s="62">
        <v>0.28000000000000003</v>
      </c>
      <c r="I1289" s="62">
        <v>9</v>
      </c>
      <c r="J1289" s="62">
        <v>100.44</v>
      </c>
      <c r="K1289" s="62">
        <v>0</v>
      </c>
      <c r="L1289" s="63"/>
      <c r="M1289" s="63"/>
      <c r="N1289" s="63"/>
      <c r="O1289" s="63"/>
      <c r="P1289" s="63"/>
      <c r="Q1289" s="63"/>
      <c r="R1289" s="63"/>
      <c r="S1289" s="63"/>
      <c r="T1289" s="63"/>
      <c r="U1289" s="63"/>
      <c r="V1289" s="63"/>
      <c r="W1289" s="63"/>
      <c r="X1289" s="63"/>
      <c r="Y1289" s="63"/>
      <c r="Z1289" s="62">
        <v>204.99</v>
      </c>
      <c r="AA1289" s="62">
        <v>7987</v>
      </c>
      <c r="AB1289" s="62">
        <v>55.47</v>
      </c>
      <c r="AC1289" s="62">
        <v>17.079999999999998</v>
      </c>
    </row>
    <row r="1290" spans="1:29" ht="30" x14ac:dyDescent="0.25">
      <c r="A1290" s="61" t="s">
        <v>255</v>
      </c>
      <c r="B1290" s="61" t="s">
        <v>256</v>
      </c>
      <c r="C1290" s="62">
        <v>2010</v>
      </c>
      <c r="D1290" s="61" t="s">
        <v>135</v>
      </c>
      <c r="E1290" s="62">
        <v>75</v>
      </c>
      <c r="F1290" s="62">
        <v>45149</v>
      </c>
      <c r="G1290" s="62">
        <v>8718</v>
      </c>
      <c r="H1290" s="62">
        <v>9.69</v>
      </c>
      <c r="I1290" s="62">
        <v>601.99</v>
      </c>
      <c r="J1290" s="62">
        <v>41988.57</v>
      </c>
      <c r="K1290" s="62">
        <v>15619.79</v>
      </c>
      <c r="L1290" s="62">
        <v>23258</v>
      </c>
      <c r="M1290" s="62">
        <v>25.84</v>
      </c>
      <c r="N1290" s="62">
        <v>208.26</v>
      </c>
      <c r="O1290" s="62">
        <v>188363.69</v>
      </c>
      <c r="P1290" s="63"/>
      <c r="Q1290" s="63"/>
      <c r="R1290" s="63"/>
      <c r="S1290" s="63"/>
      <c r="T1290" s="63"/>
      <c r="U1290" s="63"/>
      <c r="V1290" s="63"/>
      <c r="W1290" s="63"/>
      <c r="X1290" s="63"/>
      <c r="Y1290" s="63"/>
      <c r="Z1290" s="62">
        <v>6984</v>
      </c>
      <c r="AA1290" s="62">
        <v>50254</v>
      </c>
      <c r="AB1290" s="62">
        <v>55.84</v>
      </c>
      <c r="AC1290" s="62">
        <v>93.12</v>
      </c>
    </row>
    <row r="1291" spans="1:29" x14ac:dyDescent="0.25">
      <c r="A1291" s="61" t="s">
        <v>159</v>
      </c>
      <c r="B1291" s="61" t="s">
        <v>160</v>
      </c>
      <c r="C1291" s="62">
        <v>2016</v>
      </c>
      <c r="D1291" s="61" t="s">
        <v>83</v>
      </c>
      <c r="E1291" s="62">
        <v>4</v>
      </c>
      <c r="F1291" s="62">
        <v>278</v>
      </c>
      <c r="G1291" s="62">
        <v>99</v>
      </c>
      <c r="H1291" s="62">
        <v>2.06</v>
      </c>
      <c r="I1291" s="62">
        <v>69.5</v>
      </c>
      <c r="J1291" s="62">
        <v>258.54000000000002</v>
      </c>
      <c r="K1291" s="62">
        <v>0</v>
      </c>
      <c r="L1291" s="63"/>
      <c r="M1291" s="63"/>
      <c r="N1291" s="63"/>
      <c r="O1291" s="63"/>
      <c r="P1291" s="63"/>
      <c r="Q1291" s="63"/>
      <c r="R1291" s="63"/>
      <c r="S1291" s="63"/>
      <c r="T1291" s="63"/>
      <c r="U1291" s="62">
        <v>500</v>
      </c>
      <c r="V1291" s="62">
        <v>915</v>
      </c>
      <c r="W1291" s="62">
        <v>19.059999999999999</v>
      </c>
      <c r="X1291" s="62">
        <v>125</v>
      </c>
      <c r="Y1291" s="62">
        <v>11192</v>
      </c>
      <c r="Z1291" s="62">
        <v>111</v>
      </c>
      <c r="AA1291" s="62">
        <v>670</v>
      </c>
      <c r="AB1291" s="62">
        <v>13.96</v>
      </c>
      <c r="AC1291" s="62">
        <v>27.75</v>
      </c>
    </row>
    <row r="1292" spans="1:29" ht="30" x14ac:dyDescent="0.25">
      <c r="A1292" s="61" t="s">
        <v>171</v>
      </c>
      <c r="B1292" s="61" t="s">
        <v>172</v>
      </c>
      <c r="C1292" s="62">
        <v>2017</v>
      </c>
      <c r="D1292" s="61" t="s">
        <v>99</v>
      </c>
      <c r="E1292" s="62">
        <v>198</v>
      </c>
      <c r="F1292" s="62">
        <v>1838971</v>
      </c>
      <c r="G1292" s="62">
        <v>212836</v>
      </c>
      <c r="H1292" s="62">
        <v>89.58</v>
      </c>
      <c r="I1292" s="62">
        <v>9287.73</v>
      </c>
      <c r="J1292" s="62">
        <v>1710243.03</v>
      </c>
      <c r="K1292" s="62">
        <v>14387.97</v>
      </c>
      <c r="L1292" s="62">
        <v>12510</v>
      </c>
      <c r="M1292" s="62">
        <v>5.27</v>
      </c>
      <c r="N1292" s="62">
        <v>72.67</v>
      </c>
      <c r="O1292" s="62">
        <v>173508.88</v>
      </c>
      <c r="P1292" s="63"/>
      <c r="Q1292" s="63"/>
      <c r="R1292" s="63"/>
      <c r="S1292" s="63"/>
      <c r="T1292" s="63"/>
      <c r="U1292" s="63"/>
      <c r="V1292" s="63"/>
      <c r="W1292" s="63"/>
      <c r="X1292" s="63"/>
      <c r="Y1292" s="63"/>
      <c r="Z1292" s="62">
        <v>13122</v>
      </c>
      <c r="AA1292" s="62">
        <v>91140</v>
      </c>
      <c r="AB1292" s="62">
        <v>38.36</v>
      </c>
      <c r="AC1292" s="62">
        <v>66.27</v>
      </c>
    </row>
    <row r="1293" spans="1:29" ht="30" x14ac:dyDescent="0.25">
      <c r="A1293" s="61" t="s">
        <v>378</v>
      </c>
      <c r="B1293" s="61" t="s">
        <v>379</v>
      </c>
      <c r="C1293" s="62">
        <v>2015</v>
      </c>
      <c r="D1293" s="61" t="s">
        <v>75</v>
      </c>
      <c r="E1293" s="62">
        <v>8</v>
      </c>
      <c r="F1293" s="62">
        <v>3367</v>
      </c>
      <c r="G1293" s="62">
        <v>817</v>
      </c>
      <c r="H1293" s="62">
        <v>8.51</v>
      </c>
      <c r="I1293" s="62">
        <v>420.88</v>
      </c>
      <c r="J1293" s="62">
        <v>3131.31</v>
      </c>
      <c r="K1293" s="62">
        <v>0</v>
      </c>
      <c r="L1293" s="63"/>
      <c r="M1293" s="63"/>
      <c r="N1293" s="63"/>
      <c r="O1293" s="63"/>
      <c r="P1293" s="63"/>
      <c r="Q1293" s="63"/>
      <c r="R1293" s="63"/>
      <c r="S1293" s="63"/>
      <c r="T1293" s="63"/>
      <c r="U1293" s="63"/>
      <c r="V1293" s="63"/>
      <c r="W1293" s="63"/>
      <c r="X1293" s="63"/>
      <c r="Y1293" s="63"/>
      <c r="Z1293" s="62">
        <v>48236.77</v>
      </c>
      <c r="AA1293" s="62">
        <v>9493</v>
      </c>
      <c r="AB1293" s="62">
        <v>98.89</v>
      </c>
      <c r="AC1293" s="62">
        <v>6029.6</v>
      </c>
    </row>
    <row r="1294" spans="1:29" x14ac:dyDescent="0.25">
      <c r="A1294" s="61" t="s">
        <v>330</v>
      </c>
      <c r="B1294" s="61" t="s">
        <v>331</v>
      </c>
      <c r="C1294" s="62">
        <v>2016</v>
      </c>
      <c r="D1294" s="61" t="s">
        <v>99</v>
      </c>
      <c r="E1294" s="62">
        <v>53</v>
      </c>
      <c r="F1294" s="62">
        <v>150045</v>
      </c>
      <c r="G1294" s="62">
        <v>39675</v>
      </c>
      <c r="H1294" s="62">
        <v>62.38</v>
      </c>
      <c r="I1294" s="62">
        <v>2831.04</v>
      </c>
      <c r="J1294" s="62">
        <v>139541.85</v>
      </c>
      <c r="K1294" s="62">
        <v>7474.55</v>
      </c>
      <c r="L1294" s="62">
        <v>9412</v>
      </c>
      <c r="M1294" s="62">
        <v>14.8</v>
      </c>
      <c r="N1294" s="62">
        <v>141.03</v>
      </c>
      <c r="O1294" s="62">
        <v>90137.83</v>
      </c>
      <c r="P1294" s="63"/>
      <c r="Q1294" s="63"/>
      <c r="R1294" s="63"/>
      <c r="S1294" s="63"/>
      <c r="T1294" s="63"/>
      <c r="U1294" s="63"/>
      <c r="V1294" s="63"/>
      <c r="W1294" s="63"/>
      <c r="X1294" s="63"/>
      <c r="Y1294" s="63"/>
      <c r="Z1294" s="62">
        <v>64600</v>
      </c>
      <c r="AA1294" s="62">
        <v>6954</v>
      </c>
      <c r="AB1294" s="62">
        <v>10.93</v>
      </c>
      <c r="AC1294" s="62">
        <v>1218.8699999999999</v>
      </c>
    </row>
    <row r="1295" spans="1:29" x14ac:dyDescent="0.25">
      <c r="A1295" s="61" t="s">
        <v>413</v>
      </c>
      <c r="B1295" s="61" t="s">
        <v>414</v>
      </c>
      <c r="C1295" s="62">
        <v>2017</v>
      </c>
      <c r="D1295" s="61" t="s">
        <v>72</v>
      </c>
      <c r="E1295" s="62">
        <v>80</v>
      </c>
      <c r="F1295" s="62">
        <v>284872</v>
      </c>
      <c r="G1295" s="62">
        <v>51514</v>
      </c>
      <c r="H1295" s="62">
        <v>53.66</v>
      </c>
      <c r="I1295" s="62">
        <v>3560.9</v>
      </c>
      <c r="J1295" s="62">
        <v>264930.96000000002</v>
      </c>
      <c r="K1295" s="62">
        <v>41278.51</v>
      </c>
      <c r="L1295" s="62">
        <v>43066</v>
      </c>
      <c r="M1295" s="62">
        <v>44.86</v>
      </c>
      <c r="N1295" s="62">
        <v>515.98</v>
      </c>
      <c r="O1295" s="62">
        <v>497789.97</v>
      </c>
      <c r="P1295" s="63"/>
      <c r="Q1295" s="63"/>
      <c r="R1295" s="63"/>
      <c r="S1295" s="63"/>
      <c r="T1295" s="63"/>
      <c r="U1295" s="63"/>
      <c r="V1295" s="63"/>
      <c r="W1295" s="63"/>
      <c r="X1295" s="63"/>
      <c r="Y1295" s="63"/>
      <c r="Z1295" s="62">
        <v>42515.42</v>
      </c>
      <c r="AA1295" s="62">
        <v>46535</v>
      </c>
      <c r="AB1295" s="62">
        <v>48.47</v>
      </c>
      <c r="AC1295" s="62">
        <v>531.44000000000005</v>
      </c>
    </row>
    <row r="1296" spans="1:29" x14ac:dyDescent="0.25">
      <c r="A1296" s="61" t="s">
        <v>253</v>
      </c>
      <c r="B1296" s="61" t="s">
        <v>254</v>
      </c>
      <c r="C1296" s="62">
        <v>2018</v>
      </c>
      <c r="D1296" s="61" t="s">
        <v>86</v>
      </c>
      <c r="E1296" s="62">
        <v>34</v>
      </c>
      <c r="F1296" s="62">
        <v>1723</v>
      </c>
      <c r="G1296" s="62">
        <v>652</v>
      </c>
      <c r="H1296" s="62">
        <v>1.6</v>
      </c>
      <c r="I1296" s="62">
        <v>50.68</v>
      </c>
      <c r="J1296" s="62">
        <v>1602.39</v>
      </c>
      <c r="K1296" s="62">
        <v>0</v>
      </c>
      <c r="L1296" s="63"/>
      <c r="M1296" s="63"/>
      <c r="N1296" s="63"/>
      <c r="O1296" s="63"/>
      <c r="P1296" s="63"/>
      <c r="Q1296" s="63"/>
      <c r="R1296" s="63"/>
      <c r="S1296" s="63"/>
      <c r="T1296" s="63"/>
      <c r="U1296" s="63"/>
      <c r="V1296" s="63"/>
      <c r="W1296" s="63"/>
      <c r="X1296" s="63"/>
      <c r="Y1296" s="63"/>
      <c r="Z1296" s="62">
        <v>0</v>
      </c>
      <c r="AA1296" s="63"/>
      <c r="AB1296" s="63"/>
      <c r="AC1296" s="62">
        <v>0</v>
      </c>
    </row>
    <row r="1297" spans="1:29" x14ac:dyDescent="0.25">
      <c r="A1297" s="61" t="s">
        <v>336</v>
      </c>
      <c r="B1297" s="61" t="s">
        <v>337</v>
      </c>
      <c r="C1297" s="62">
        <v>2010</v>
      </c>
      <c r="D1297" s="61" t="s">
        <v>175</v>
      </c>
      <c r="E1297" s="62">
        <v>8</v>
      </c>
      <c r="F1297" s="63"/>
      <c r="G1297" s="62">
        <v>0</v>
      </c>
      <c r="H1297" s="62">
        <v>0</v>
      </c>
      <c r="I1297" s="63"/>
      <c r="J1297" s="63"/>
      <c r="K1297" s="62">
        <v>0</v>
      </c>
      <c r="L1297" s="63"/>
      <c r="M1297" s="63"/>
      <c r="N1297" s="63"/>
      <c r="O1297" s="63"/>
      <c r="P1297" s="63"/>
      <c r="Q1297" s="63"/>
      <c r="R1297" s="63"/>
      <c r="S1297" s="63"/>
      <c r="T1297" s="63"/>
      <c r="U1297" s="63"/>
      <c r="V1297" s="63"/>
      <c r="W1297" s="63"/>
      <c r="X1297" s="63"/>
      <c r="Y1297" s="63"/>
      <c r="Z1297" s="62">
        <v>28200</v>
      </c>
      <c r="AA1297" s="62">
        <v>3296</v>
      </c>
      <c r="AB1297" s="62">
        <v>34.33</v>
      </c>
      <c r="AC1297" s="62">
        <v>3525</v>
      </c>
    </row>
    <row r="1298" spans="1:29" ht="30" x14ac:dyDescent="0.25">
      <c r="A1298" s="61" t="s">
        <v>247</v>
      </c>
      <c r="B1298" s="61" t="s">
        <v>248</v>
      </c>
      <c r="C1298" s="62">
        <v>2010</v>
      </c>
      <c r="D1298" s="61" t="s">
        <v>89</v>
      </c>
      <c r="E1298" s="62">
        <v>50</v>
      </c>
      <c r="F1298" s="62">
        <v>443800</v>
      </c>
      <c r="G1298" s="62">
        <v>69941</v>
      </c>
      <c r="H1298" s="62">
        <v>116.57</v>
      </c>
      <c r="I1298" s="62">
        <v>8876</v>
      </c>
      <c r="J1298" s="62">
        <v>412734</v>
      </c>
      <c r="K1298" s="62">
        <v>0</v>
      </c>
      <c r="L1298" s="63"/>
      <c r="M1298" s="63"/>
      <c r="N1298" s="63"/>
      <c r="O1298" s="63"/>
      <c r="P1298" s="63"/>
      <c r="Q1298" s="63"/>
      <c r="R1298" s="63"/>
      <c r="S1298" s="63"/>
      <c r="T1298" s="63"/>
      <c r="U1298" s="63"/>
      <c r="V1298" s="63"/>
      <c r="W1298" s="63"/>
      <c r="X1298" s="63"/>
      <c r="Y1298" s="63"/>
      <c r="Z1298" s="62">
        <v>100</v>
      </c>
      <c r="AA1298" s="62">
        <v>9442</v>
      </c>
      <c r="AB1298" s="62">
        <v>15.74</v>
      </c>
      <c r="AC1298" s="62">
        <v>2</v>
      </c>
    </row>
    <row r="1299" spans="1:29" ht="30" x14ac:dyDescent="0.25">
      <c r="A1299" s="61" t="s">
        <v>269</v>
      </c>
      <c r="B1299" s="61" t="s">
        <v>270</v>
      </c>
      <c r="C1299" s="62">
        <v>2008</v>
      </c>
      <c r="D1299" s="61" t="s">
        <v>94</v>
      </c>
      <c r="E1299" s="62">
        <v>2</v>
      </c>
      <c r="F1299" s="62">
        <v>15209</v>
      </c>
      <c r="G1299" s="62">
        <v>2376</v>
      </c>
      <c r="H1299" s="62">
        <v>99</v>
      </c>
      <c r="I1299" s="62">
        <v>7604.5</v>
      </c>
      <c r="J1299" s="62">
        <v>14144.37</v>
      </c>
      <c r="K1299" s="62">
        <v>615.91</v>
      </c>
      <c r="L1299" s="62">
        <v>1164</v>
      </c>
      <c r="M1299" s="62">
        <v>48.5</v>
      </c>
      <c r="N1299" s="62">
        <v>307.95</v>
      </c>
      <c r="O1299" s="62">
        <v>7427.41</v>
      </c>
      <c r="P1299" s="63"/>
      <c r="Q1299" s="63"/>
      <c r="R1299" s="63"/>
      <c r="S1299" s="63"/>
      <c r="T1299" s="63"/>
      <c r="U1299" s="62">
        <v>845</v>
      </c>
      <c r="V1299" s="62">
        <v>2689</v>
      </c>
      <c r="W1299" s="62">
        <v>112.04</v>
      </c>
      <c r="X1299" s="62">
        <v>422</v>
      </c>
      <c r="Y1299" s="62">
        <v>18914.48</v>
      </c>
      <c r="Z1299" s="62">
        <v>23200</v>
      </c>
      <c r="AA1299" s="62">
        <v>827</v>
      </c>
      <c r="AB1299" s="62">
        <v>34.46</v>
      </c>
      <c r="AC1299" s="62">
        <v>11600</v>
      </c>
    </row>
    <row r="1300" spans="1:29" x14ac:dyDescent="0.25">
      <c r="A1300" s="61" t="s">
        <v>70</v>
      </c>
      <c r="B1300" s="61" t="s">
        <v>71</v>
      </c>
      <c r="C1300" s="62">
        <v>2017</v>
      </c>
      <c r="D1300" s="61" t="s">
        <v>75</v>
      </c>
      <c r="E1300" s="62">
        <v>9</v>
      </c>
      <c r="F1300" s="63"/>
      <c r="G1300" s="63"/>
      <c r="H1300" s="63"/>
      <c r="I1300" s="63"/>
      <c r="J1300" s="63"/>
      <c r="K1300" s="62">
        <v>0</v>
      </c>
      <c r="L1300" s="63"/>
      <c r="M1300" s="63"/>
      <c r="N1300" s="63"/>
      <c r="O1300" s="63"/>
      <c r="P1300" s="63"/>
      <c r="Q1300" s="63"/>
      <c r="R1300" s="63"/>
      <c r="S1300" s="63"/>
      <c r="T1300" s="63"/>
      <c r="U1300" s="63"/>
      <c r="V1300" s="63"/>
      <c r="W1300" s="63"/>
      <c r="X1300" s="63"/>
      <c r="Y1300" s="63"/>
      <c r="Z1300" s="62">
        <v>0</v>
      </c>
      <c r="AA1300" s="63"/>
      <c r="AB1300" s="63"/>
      <c r="AC1300" s="62">
        <v>0</v>
      </c>
    </row>
    <row r="1301" spans="1:29" x14ac:dyDescent="0.25">
      <c r="A1301" s="61" t="s">
        <v>130</v>
      </c>
      <c r="B1301" s="61" t="s">
        <v>131</v>
      </c>
      <c r="C1301" s="62">
        <v>2018</v>
      </c>
      <c r="D1301" s="61" t="s">
        <v>301</v>
      </c>
      <c r="E1301" s="62">
        <v>78</v>
      </c>
      <c r="F1301" s="62">
        <v>473655</v>
      </c>
      <c r="G1301" s="62">
        <v>53529</v>
      </c>
      <c r="H1301" s="62">
        <v>57.19</v>
      </c>
      <c r="I1301" s="62">
        <v>6072.5</v>
      </c>
      <c r="J1301" s="62">
        <v>440499.15</v>
      </c>
      <c r="K1301" s="62">
        <v>32419.01</v>
      </c>
      <c r="L1301" s="62">
        <v>39615</v>
      </c>
      <c r="M1301" s="62">
        <v>42.32</v>
      </c>
      <c r="N1301" s="63"/>
      <c r="O1301" s="63"/>
      <c r="P1301" s="63"/>
      <c r="Q1301" s="63"/>
      <c r="R1301" s="63"/>
      <c r="S1301" s="63"/>
      <c r="T1301" s="63"/>
      <c r="U1301" s="63"/>
      <c r="V1301" s="63"/>
      <c r="W1301" s="63"/>
      <c r="X1301" s="63"/>
      <c r="Y1301" s="63"/>
      <c r="Z1301" s="62">
        <v>3260</v>
      </c>
      <c r="AA1301" s="62">
        <v>22169</v>
      </c>
      <c r="AB1301" s="62">
        <v>23.68</v>
      </c>
      <c r="AC1301" s="62">
        <v>41.79</v>
      </c>
    </row>
    <row r="1302" spans="1:29" x14ac:dyDescent="0.25">
      <c r="A1302" s="61" t="s">
        <v>332</v>
      </c>
      <c r="B1302" s="61" t="s">
        <v>333</v>
      </c>
      <c r="C1302" s="62">
        <v>2005</v>
      </c>
      <c r="D1302" s="61" t="s">
        <v>226</v>
      </c>
      <c r="E1302" s="62">
        <v>23</v>
      </c>
      <c r="F1302" s="62">
        <v>105280</v>
      </c>
      <c r="G1302" s="62">
        <v>11697</v>
      </c>
      <c r="H1302" s="62">
        <v>42.38</v>
      </c>
      <c r="I1302" s="62">
        <v>4577.3900000000003</v>
      </c>
      <c r="J1302" s="62">
        <v>97910.399999999994</v>
      </c>
      <c r="K1302" s="62">
        <v>4447.1400000000003</v>
      </c>
      <c r="L1302" s="62">
        <v>9234</v>
      </c>
      <c r="M1302" s="62">
        <v>33.46</v>
      </c>
      <c r="N1302" s="62">
        <v>193.35</v>
      </c>
      <c r="O1302" s="62">
        <v>53629.38</v>
      </c>
      <c r="P1302" s="63"/>
      <c r="Q1302" s="63"/>
      <c r="R1302" s="63"/>
      <c r="S1302" s="63"/>
      <c r="T1302" s="63"/>
      <c r="U1302" s="63"/>
      <c r="V1302" s="63"/>
      <c r="W1302" s="63"/>
      <c r="X1302" s="63"/>
      <c r="Y1302" s="63"/>
      <c r="Z1302" s="62">
        <v>796956</v>
      </c>
      <c r="AA1302" s="62">
        <v>5037</v>
      </c>
      <c r="AB1302" s="62">
        <v>18.25</v>
      </c>
      <c r="AC1302" s="62">
        <v>34650.26</v>
      </c>
    </row>
    <row r="1303" spans="1:29" ht="30" x14ac:dyDescent="0.25">
      <c r="A1303" s="61" t="s">
        <v>255</v>
      </c>
      <c r="B1303" s="61" t="s">
        <v>256</v>
      </c>
      <c r="C1303" s="62">
        <v>2015</v>
      </c>
      <c r="D1303" s="61" t="s">
        <v>94</v>
      </c>
      <c r="E1303" s="62">
        <v>58</v>
      </c>
      <c r="F1303" s="63"/>
      <c r="G1303" s="63"/>
      <c r="H1303" s="63"/>
      <c r="I1303" s="63"/>
      <c r="J1303" s="63"/>
      <c r="K1303" s="62">
        <v>0</v>
      </c>
      <c r="L1303" s="63"/>
      <c r="M1303" s="63"/>
      <c r="N1303" s="63"/>
      <c r="O1303" s="63"/>
      <c r="P1303" s="63"/>
      <c r="Q1303" s="63"/>
      <c r="R1303" s="63"/>
      <c r="S1303" s="63"/>
      <c r="T1303" s="63"/>
      <c r="U1303" s="63"/>
      <c r="V1303" s="63"/>
      <c r="W1303" s="63"/>
      <c r="X1303" s="63"/>
      <c r="Y1303" s="63"/>
      <c r="Z1303" s="62">
        <v>0</v>
      </c>
      <c r="AA1303" s="63"/>
      <c r="AB1303" s="63"/>
      <c r="AC1303" s="62">
        <v>0</v>
      </c>
    </row>
    <row r="1304" spans="1:29" ht="30" x14ac:dyDescent="0.25">
      <c r="A1304" s="61" t="s">
        <v>430</v>
      </c>
      <c r="B1304" s="61" t="s">
        <v>431</v>
      </c>
      <c r="C1304" s="62">
        <v>2003</v>
      </c>
      <c r="D1304" s="61" t="s">
        <v>78</v>
      </c>
      <c r="E1304" s="62">
        <v>42</v>
      </c>
      <c r="F1304" s="62">
        <v>68000</v>
      </c>
      <c r="G1304" s="62">
        <v>6845</v>
      </c>
      <c r="H1304" s="62">
        <v>13.58</v>
      </c>
      <c r="I1304" s="62">
        <v>1619.05</v>
      </c>
      <c r="J1304" s="62">
        <v>63240</v>
      </c>
      <c r="K1304" s="62">
        <v>10469</v>
      </c>
      <c r="L1304" s="62">
        <v>10912</v>
      </c>
      <c r="M1304" s="62">
        <v>21.65</v>
      </c>
      <c r="N1304" s="63"/>
      <c r="O1304" s="63"/>
      <c r="P1304" s="63"/>
      <c r="Q1304" s="63"/>
      <c r="R1304" s="63"/>
      <c r="S1304" s="63"/>
      <c r="T1304" s="63"/>
      <c r="U1304" s="63"/>
      <c r="V1304" s="63"/>
      <c r="W1304" s="63"/>
      <c r="X1304" s="63"/>
      <c r="Y1304" s="63"/>
      <c r="Z1304" s="62">
        <v>1269</v>
      </c>
      <c r="AA1304" s="62">
        <v>7144</v>
      </c>
      <c r="AB1304" s="62">
        <v>14.17</v>
      </c>
      <c r="AC1304" s="62">
        <v>30.21</v>
      </c>
    </row>
    <row r="1305" spans="1:29" ht="30" x14ac:dyDescent="0.25">
      <c r="A1305" s="61" t="s">
        <v>385</v>
      </c>
      <c r="B1305" s="61" t="s">
        <v>386</v>
      </c>
      <c r="C1305" s="62">
        <v>2010</v>
      </c>
      <c r="D1305" s="61" t="s">
        <v>78</v>
      </c>
      <c r="E1305" s="62">
        <v>40</v>
      </c>
      <c r="F1305" s="62">
        <v>155856</v>
      </c>
      <c r="G1305" s="62">
        <v>26074</v>
      </c>
      <c r="H1305" s="62">
        <v>54.32</v>
      </c>
      <c r="I1305" s="62">
        <v>3896.4</v>
      </c>
      <c r="J1305" s="62">
        <v>144946.07999999999</v>
      </c>
      <c r="K1305" s="62">
        <v>80299</v>
      </c>
      <c r="L1305" s="62">
        <v>29461</v>
      </c>
      <c r="M1305" s="62">
        <v>61.38</v>
      </c>
      <c r="N1305" s="62">
        <v>2007.48</v>
      </c>
      <c r="O1305" s="62">
        <v>968349.73</v>
      </c>
      <c r="P1305" s="63"/>
      <c r="Q1305" s="63"/>
      <c r="R1305" s="63"/>
      <c r="S1305" s="63"/>
      <c r="T1305" s="63"/>
      <c r="U1305" s="63"/>
      <c r="V1305" s="63"/>
      <c r="W1305" s="63"/>
      <c r="X1305" s="63"/>
      <c r="Y1305" s="63"/>
      <c r="Z1305" s="62">
        <v>204879</v>
      </c>
      <c r="AA1305" s="62">
        <v>12631</v>
      </c>
      <c r="AB1305" s="62">
        <v>26.31</v>
      </c>
      <c r="AC1305" s="62">
        <v>5121.9799999999996</v>
      </c>
    </row>
    <row r="1306" spans="1:29" ht="30" x14ac:dyDescent="0.25">
      <c r="A1306" s="61" t="s">
        <v>239</v>
      </c>
      <c r="B1306" s="61" t="s">
        <v>240</v>
      </c>
      <c r="C1306" s="62">
        <v>2008</v>
      </c>
      <c r="D1306" s="61" t="s">
        <v>83</v>
      </c>
      <c r="E1306" s="62">
        <v>12</v>
      </c>
      <c r="F1306" s="63"/>
      <c r="G1306" s="63"/>
      <c r="H1306" s="63"/>
      <c r="I1306" s="63"/>
      <c r="J1306" s="63"/>
      <c r="K1306" s="62">
        <v>0</v>
      </c>
      <c r="L1306" s="63"/>
      <c r="M1306" s="63"/>
      <c r="N1306" s="63"/>
      <c r="O1306" s="63"/>
      <c r="P1306" s="63"/>
      <c r="Q1306" s="63"/>
      <c r="R1306" s="63"/>
      <c r="S1306" s="63"/>
      <c r="T1306" s="63"/>
      <c r="U1306" s="63"/>
      <c r="V1306" s="63"/>
      <c r="W1306" s="63"/>
      <c r="X1306" s="63"/>
      <c r="Y1306" s="63"/>
      <c r="Z1306" s="62">
        <v>0.97</v>
      </c>
      <c r="AA1306" s="62">
        <v>4712</v>
      </c>
      <c r="AB1306" s="62">
        <v>32.72</v>
      </c>
      <c r="AC1306" s="62">
        <v>0.08</v>
      </c>
    </row>
    <row r="1307" spans="1:29" x14ac:dyDescent="0.25">
      <c r="A1307" s="61" t="s">
        <v>235</v>
      </c>
      <c r="B1307" s="61" t="s">
        <v>236</v>
      </c>
      <c r="C1307" s="62">
        <v>2017</v>
      </c>
      <c r="D1307" s="61" t="s">
        <v>94</v>
      </c>
      <c r="E1307" s="62">
        <v>10</v>
      </c>
      <c r="F1307" s="62">
        <v>8924</v>
      </c>
      <c r="G1307" s="62">
        <v>1951</v>
      </c>
      <c r="H1307" s="62">
        <v>16.260000000000002</v>
      </c>
      <c r="I1307" s="62">
        <v>892.4</v>
      </c>
      <c r="J1307" s="62">
        <v>8299.32</v>
      </c>
      <c r="K1307" s="62">
        <v>1769.16</v>
      </c>
      <c r="L1307" s="62">
        <v>2432</v>
      </c>
      <c r="M1307" s="62">
        <v>20.27</v>
      </c>
      <c r="N1307" s="62">
        <v>176.92</v>
      </c>
      <c r="O1307" s="62">
        <v>21334.78</v>
      </c>
      <c r="P1307" s="63"/>
      <c r="Q1307" s="63"/>
      <c r="R1307" s="63"/>
      <c r="S1307" s="63"/>
      <c r="T1307" s="63"/>
      <c r="U1307" s="62">
        <v>598</v>
      </c>
      <c r="V1307" s="62">
        <v>544</v>
      </c>
      <c r="W1307" s="62">
        <v>4.53</v>
      </c>
      <c r="X1307" s="62">
        <v>59</v>
      </c>
      <c r="Y1307" s="62">
        <v>13385.63</v>
      </c>
      <c r="Z1307" s="62">
        <v>75100</v>
      </c>
      <c r="AA1307" s="62">
        <v>4022</v>
      </c>
      <c r="AB1307" s="62">
        <v>33.520000000000003</v>
      </c>
      <c r="AC1307" s="62">
        <v>7510</v>
      </c>
    </row>
    <row r="1308" spans="1:29" x14ac:dyDescent="0.25">
      <c r="A1308" s="61" t="s">
        <v>126</v>
      </c>
      <c r="B1308" s="61" t="s">
        <v>127</v>
      </c>
      <c r="C1308" s="62">
        <v>2007</v>
      </c>
      <c r="D1308" s="61" t="s">
        <v>75</v>
      </c>
      <c r="E1308" s="62">
        <v>35</v>
      </c>
      <c r="F1308" s="62">
        <v>41155</v>
      </c>
      <c r="G1308" s="62">
        <v>7363</v>
      </c>
      <c r="H1308" s="62">
        <v>17.53</v>
      </c>
      <c r="I1308" s="62">
        <v>1175.8599999999999</v>
      </c>
      <c r="J1308" s="62">
        <v>38274.15</v>
      </c>
      <c r="K1308" s="62">
        <v>7258</v>
      </c>
      <c r="L1308" s="62">
        <v>13809</v>
      </c>
      <c r="M1308" s="62">
        <v>32.880000000000003</v>
      </c>
      <c r="N1308" s="62">
        <v>207.37</v>
      </c>
      <c r="O1308" s="62">
        <v>87526.42</v>
      </c>
      <c r="P1308" s="63"/>
      <c r="Q1308" s="63"/>
      <c r="R1308" s="63"/>
      <c r="S1308" s="63"/>
      <c r="T1308" s="63"/>
      <c r="U1308" s="63"/>
      <c r="V1308" s="63"/>
      <c r="W1308" s="63"/>
      <c r="X1308" s="63"/>
      <c r="Y1308" s="63"/>
      <c r="Z1308" s="62">
        <v>4460</v>
      </c>
      <c r="AA1308" s="62">
        <v>37522</v>
      </c>
      <c r="AB1308" s="62">
        <v>89.34</v>
      </c>
      <c r="AC1308" s="62">
        <v>127.43</v>
      </c>
    </row>
    <row r="1309" spans="1:29" x14ac:dyDescent="0.25">
      <c r="A1309" s="61" t="s">
        <v>411</v>
      </c>
      <c r="B1309" s="61" t="s">
        <v>412</v>
      </c>
      <c r="C1309" s="62">
        <v>2004</v>
      </c>
      <c r="D1309" s="61" t="s">
        <v>78</v>
      </c>
      <c r="E1309" s="62">
        <v>40</v>
      </c>
      <c r="F1309" s="62">
        <v>49595</v>
      </c>
      <c r="G1309" s="62">
        <v>7390</v>
      </c>
      <c r="H1309" s="62">
        <v>15.4</v>
      </c>
      <c r="I1309" s="62">
        <v>1239.8800000000001</v>
      </c>
      <c r="J1309" s="62">
        <v>46123.35</v>
      </c>
      <c r="K1309" s="62">
        <v>7925.32</v>
      </c>
      <c r="L1309" s="62">
        <v>8739</v>
      </c>
      <c r="M1309" s="62">
        <v>18.21</v>
      </c>
      <c r="N1309" s="62">
        <v>198.13</v>
      </c>
      <c r="O1309" s="62">
        <v>95573.75</v>
      </c>
      <c r="P1309" s="63"/>
      <c r="Q1309" s="63"/>
      <c r="R1309" s="63"/>
      <c r="S1309" s="63"/>
      <c r="T1309" s="63"/>
      <c r="U1309" s="63"/>
      <c r="V1309" s="63"/>
      <c r="W1309" s="63"/>
      <c r="X1309" s="63"/>
      <c r="Y1309" s="63"/>
      <c r="Z1309" s="62">
        <v>4825.88</v>
      </c>
      <c r="AA1309" s="62">
        <v>10056</v>
      </c>
      <c r="AB1309" s="62">
        <v>20.95</v>
      </c>
      <c r="AC1309" s="62">
        <v>120.65</v>
      </c>
    </row>
    <row r="1310" spans="1:29" x14ac:dyDescent="0.25">
      <c r="A1310" s="61" t="s">
        <v>79</v>
      </c>
      <c r="B1310" s="61" t="s">
        <v>80</v>
      </c>
      <c r="C1310" s="62">
        <v>2018</v>
      </c>
      <c r="D1310" s="61" t="s">
        <v>86</v>
      </c>
      <c r="E1310" s="62">
        <v>60</v>
      </c>
      <c r="F1310" s="62">
        <v>30283</v>
      </c>
      <c r="G1310" s="62">
        <v>7101</v>
      </c>
      <c r="H1310" s="62">
        <v>9.86</v>
      </c>
      <c r="I1310" s="62">
        <v>504.72</v>
      </c>
      <c r="J1310" s="62">
        <v>28163.19</v>
      </c>
      <c r="K1310" s="62">
        <v>38.799999999999997</v>
      </c>
      <c r="L1310" s="62">
        <v>311</v>
      </c>
      <c r="M1310" s="62">
        <v>0.43</v>
      </c>
      <c r="N1310" s="62">
        <v>0.65</v>
      </c>
      <c r="O1310" s="62">
        <v>467.87</v>
      </c>
      <c r="P1310" s="63"/>
      <c r="Q1310" s="63"/>
      <c r="R1310" s="63"/>
      <c r="S1310" s="63"/>
      <c r="T1310" s="63"/>
      <c r="U1310" s="63"/>
      <c r="V1310" s="63"/>
      <c r="W1310" s="63"/>
      <c r="X1310" s="63"/>
      <c r="Y1310" s="63"/>
      <c r="Z1310" s="62">
        <v>490827</v>
      </c>
      <c r="AA1310" s="62">
        <v>36285</v>
      </c>
      <c r="AB1310" s="62">
        <v>50.4</v>
      </c>
      <c r="AC1310" s="62">
        <v>8180.45</v>
      </c>
    </row>
    <row r="1311" spans="1:29" ht="30" x14ac:dyDescent="0.25">
      <c r="A1311" s="61" t="s">
        <v>237</v>
      </c>
      <c r="B1311" s="61" t="s">
        <v>238</v>
      </c>
      <c r="C1311" s="62">
        <v>2011</v>
      </c>
      <c r="D1311" s="61" t="s">
        <v>313</v>
      </c>
      <c r="E1311" s="62">
        <v>45</v>
      </c>
      <c r="F1311" s="62">
        <v>160867</v>
      </c>
      <c r="G1311" s="62">
        <v>40303</v>
      </c>
      <c r="H1311" s="62">
        <v>74.64</v>
      </c>
      <c r="I1311" s="62">
        <v>3574.82</v>
      </c>
      <c r="J1311" s="62">
        <v>149606.31</v>
      </c>
      <c r="K1311" s="62">
        <v>10931.38</v>
      </c>
      <c r="L1311" s="62">
        <v>21109</v>
      </c>
      <c r="M1311" s="62">
        <v>39.090000000000003</v>
      </c>
      <c r="N1311" s="62">
        <v>242.92</v>
      </c>
      <c r="O1311" s="62">
        <v>131824.79</v>
      </c>
      <c r="P1311" s="63"/>
      <c r="Q1311" s="63"/>
      <c r="R1311" s="63"/>
      <c r="S1311" s="63"/>
      <c r="T1311" s="63"/>
      <c r="U1311" s="63"/>
      <c r="V1311" s="63"/>
      <c r="W1311" s="63"/>
      <c r="X1311" s="63"/>
      <c r="Y1311" s="63"/>
      <c r="Z1311" s="62">
        <v>133800</v>
      </c>
      <c r="AA1311" s="62">
        <v>12314</v>
      </c>
      <c r="AB1311" s="62">
        <v>22.8</v>
      </c>
      <c r="AC1311" s="62">
        <v>2973.33</v>
      </c>
    </row>
    <row r="1312" spans="1:29" x14ac:dyDescent="0.25">
      <c r="A1312" s="61" t="s">
        <v>159</v>
      </c>
      <c r="B1312" s="61" t="s">
        <v>160</v>
      </c>
      <c r="C1312" s="62">
        <v>2003</v>
      </c>
      <c r="D1312" s="61" t="s">
        <v>78</v>
      </c>
      <c r="E1312" s="62">
        <v>30</v>
      </c>
      <c r="F1312" s="62">
        <v>56881</v>
      </c>
      <c r="G1312" s="62">
        <v>6316</v>
      </c>
      <c r="H1312" s="62">
        <v>17.54</v>
      </c>
      <c r="I1312" s="62">
        <v>1896.03</v>
      </c>
      <c r="J1312" s="62">
        <v>52899.33</v>
      </c>
      <c r="K1312" s="62">
        <v>5282.25</v>
      </c>
      <c r="L1312" s="62">
        <v>11856</v>
      </c>
      <c r="M1312" s="62">
        <v>32.93</v>
      </c>
      <c r="N1312" s="62">
        <v>176.08</v>
      </c>
      <c r="O1312" s="62">
        <v>63700.24</v>
      </c>
      <c r="P1312" s="63"/>
      <c r="Q1312" s="63"/>
      <c r="R1312" s="63"/>
      <c r="S1312" s="63"/>
      <c r="T1312" s="63"/>
      <c r="U1312" s="63"/>
      <c r="V1312" s="63"/>
      <c r="W1312" s="63"/>
      <c r="X1312" s="63"/>
      <c r="Y1312" s="63"/>
      <c r="Z1312" s="62">
        <v>1212</v>
      </c>
      <c r="AA1312" s="62">
        <v>4929</v>
      </c>
      <c r="AB1312" s="62">
        <v>13.69</v>
      </c>
      <c r="AC1312" s="62">
        <v>40.4</v>
      </c>
    </row>
    <row r="1313" spans="1:29" ht="30" x14ac:dyDescent="0.25">
      <c r="A1313" s="61" t="s">
        <v>482</v>
      </c>
      <c r="B1313" s="61" t="s">
        <v>483</v>
      </c>
      <c r="C1313" s="62">
        <v>2009</v>
      </c>
      <c r="D1313" s="61" t="s">
        <v>78</v>
      </c>
      <c r="E1313" s="62">
        <v>10</v>
      </c>
      <c r="F1313" s="62">
        <v>87585</v>
      </c>
      <c r="G1313" s="62">
        <v>16068</v>
      </c>
      <c r="H1313" s="62">
        <v>133.9</v>
      </c>
      <c r="I1313" s="62">
        <v>8758.5</v>
      </c>
      <c r="J1313" s="62">
        <v>81454.05</v>
      </c>
      <c r="K1313" s="62">
        <v>0</v>
      </c>
      <c r="L1313" s="63"/>
      <c r="M1313" s="63"/>
      <c r="N1313" s="63"/>
      <c r="O1313" s="63"/>
      <c r="P1313" s="63"/>
      <c r="Q1313" s="63"/>
      <c r="R1313" s="63"/>
      <c r="S1313" s="63"/>
      <c r="T1313" s="63"/>
      <c r="U1313" s="63"/>
      <c r="V1313" s="63"/>
      <c r="W1313" s="63"/>
      <c r="X1313" s="63"/>
      <c r="Y1313" s="63"/>
      <c r="Z1313" s="62">
        <v>334</v>
      </c>
      <c r="AA1313" s="62">
        <v>6729</v>
      </c>
      <c r="AB1313" s="62">
        <v>56.08</v>
      </c>
      <c r="AC1313" s="62">
        <v>33.4</v>
      </c>
    </row>
    <row r="1314" spans="1:29" ht="30" x14ac:dyDescent="0.25">
      <c r="A1314" s="61" t="s">
        <v>556</v>
      </c>
      <c r="B1314" s="61" t="s">
        <v>557</v>
      </c>
      <c r="C1314" s="62">
        <v>2010</v>
      </c>
      <c r="D1314" s="61" t="s">
        <v>78</v>
      </c>
      <c r="E1314" s="62">
        <v>52</v>
      </c>
      <c r="F1314" s="62">
        <v>617640</v>
      </c>
      <c r="G1314" s="62">
        <v>85830</v>
      </c>
      <c r="H1314" s="62">
        <v>137.55000000000001</v>
      </c>
      <c r="I1314" s="62">
        <v>11877.69</v>
      </c>
      <c r="J1314" s="62">
        <v>574405.19999999995</v>
      </c>
      <c r="K1314" s="62">
        <v>0</v>
      </c>
      <c r="L1314" s="63"/>
      <c r="M1314" s="63"/>
      <c r="N1314" s="63"/>
      <c r="O1314" s="63"/>
      <c r="P1314" s="63"/>
      <c r="Q1314" s="63"/>
      <c r="R1314" s="63"/>
      <c r="S1314" s="63"/>
      <c r="T1314" s="63"/>
      <c r="U1314" s="63"/>
      <c r="V1314" s="63"/>
      <c r="W1314" s="63"/>
      <c r="X1314" s="63"/>
      <c r="Y1314" s="63"/>
      <c r="Z1314" s="62">
        <v>1291.3599999999999</v>
      </c>
      <c r="AA1314" s="62">
        <v>11886</v>
      </c>
      <c r="AB1314" s="62">
        <v>19.05</v>
      </c>
      <c r="AC1314" s="62">
        <v>24.83</v>
      </c>
    </row>
    <row r="1315" spans="1:29" x14ac:dyDescent="0.25">
      <c r="A1315" s="61" t="s">
        <v>81</v>
      </c>
      <c r="B1315" s="61" t="s">
        <v>82</v>
      </c>
      <c r="C1315" s="62">
        <v>2009</v>
      </c>
      <c r="D1315" s="61" t="s">
        <v>89</v>
      </c>
      <c r="E1315" s="62">
        <v>20</v>
      </c>
      <c r="F1315" s="62">
        <v>64932</v>
      </c>
      <c r="G1315" s="62">
        <v>9059</v>
      </c>
      <c r="H1315" s="62">
        <v>37.75</v>
      </c>
      <c r="I1315" s="62">
        <v>3246.6</v>
      </c>
      <c r="J1315" s="62">
        <v>60386.76</v>
      </c>
      <c r="K1315" s="62">
        <v>7167.8</v>
      </c>
      <c r="L1315" s="62">
        <v>9860</v>
      </c>
      <c r="M1315" s="62">
        <v>41.08</v>
      </c>
      <c r="N1315" s="62">
        <v>358.39</v>
      </c>
      <c r="O1315" s="62">
        <v>86438.63</v>
      </c>
      <c r="P1315" s="63"/>
      <c r="Q1315" s="63"/>
      <c r="R1315" s="63"/>
      <c r="S1315" s="63"/>
      <c r="T1315" s="63"/>
      <c r="U1315" s="63"/>
      <c r="V1315" s="63"/>
      <c r="W1315" s="63"/>
      <c r="X1315" s="63"/>
      <c r="Y1315" s="63"/>
      <c r="Z1315" s="62">
        <v>743</v>
      </c>
      <c r="AA1315" s="62">
        <v>3907</v>
      </c>
      <c r="AB1315" s="62">
        <v>16.28</v>
      </c>
      <c r="AC1315" s="62">
        <v>37.15</v>
      </c>
    </row>
    <row r="1316" spans="1:29" ht="30" x14ac:dyDescent="0.25">
      <c r="A1316" s="61" t="s">
        <v>138</v>
      </c>
      <c r="B1316" s="61" t="s">
        <v>139</v>
      </c>
      <c r="C1316" s="62">
        <v>2018</v>
      </c>
      <c r="D1316" s="61" t="s">
        <v>89</v>
      </c>
      <c r="E1316" s="62">
        <v>108</v>
      </c>
      <c r="F1316" s="62">
        <v>277560</v>
      </c>
      <c r="G1316" s="62">
        <v>51441</v>
      </c>
      <c r="H1316" s="62">
        <v>39.69</v>
      </c>
      <c r="I1316" s="62">
        <v>2570</v>
      </c>
      <c r="J1316" s="62">
        <v>258130.8</v>
      </c>
      <c r="K1316" s="62">
        <v>5367.6</v>
      </c>
      <c r="L1316" s="62">
        <v>6801</v>
      </c>
      <c r="M1316" s="62">
        <v>5.25</v>
      </c>
      <c r="N1316" s="62">
        <v>49.7</v>
      </c>
      <c r="O1316" s="62">
        <v>64729.55</v>
      </c>
      <c r="P1316" s="63"/>
      <c r="Q1316" s="63"/>
      <c r="R1316" s="63"/>
      <c r="S1316" s="63"/>
      <c r="T1316" s="63"/>
      <c r="U1316" s="63"/>
      <c r="V1316" s="63"/>
      <c r="W1316" s="63"/>
      <c r="X1316" s="63"/>
      <c r="Y1316" s="63"/>
      <c r="Z1316" s="62">
        <v>87800</v>
      </c>
      <c r="AA1316" s="62">
        <v>10665</v>
      </c>
      <c r="AB1316" s="62">
        <v>8.23</v>
      </c>
      <c r="AC1316" s="62">
        <v>812.96</v>
      </c>
    </row>
    <row r="1317" spans="1:29" x14ac:dyDescent="0.25">
      <c r="A1317" s="61" t="s">
        <v>330</v>
      </c>
      <c r="B1317" s="61" t="s">
        <v>331</v>
      </c>
      <c r="C1317" s="62">
        <v>2015</v>
      </c>
      <c r="D1317" s="61" t="s">
        <v>78</v>
      </c>
      <c r="E1317" s="62">
        <v>80</v>
      </c>
      <c r="F1317" s="62">
        <v>1021892</v>
      </c>
      <c r="G1317" s="62">
        <v>159399</v>
      </c>
      <c r="H1317" s="62">
        <v>166.04</v>
      </c>
      <c r="I1317" s="62">
        <v>12773.65</v>
      </c>
      <c r="J1317" s="62">
        <v>950359.56</v>
      </c>
      <c r="K1317" s="62">
        <v>0</v>
      </c>
      <c r="L1317" s="63"/>
      <c r="M1317" s="63"/>
      <c r="N1317" s="63"/>
      <c r="O1317" s="63"/>
      <c r="P1317" s="63"/>
      <c r="Q1317" s="63"/>
      <c r="R1317" s="63"/>
      <c r="S1317" s="63"/>
      <c r="T1317" s="63"/>
      <c r="U1317" s="63"/>
      <c r="V1317" s="63"/>
      <c r="W1317" s="63"/>
      <c r="X1317" s="63"/>
      <c r="Y1317" s="63"/>
      <c r="Z1317" s="62">
        <v>69257.210000000006</v>
      </c>
      <c r="AA1317" s="62">
        <v>11054</v>
      </c>
      <c r="AB1317" s="62">
        <v>11.51</v>
      </c>
      <c r="AC1317" s="62">
        <v>865.72</v>
      </c>
    </row>
    <row r="1318" spans="1:29" x14ac:dyDescent="0.25">
      <c r="A1318" s="61" t="s">
        <v>354</v>
      </c>
      <c r="B1318" s="61" t="s">
        <v>355</v>
      </c>
      <c r="C1318" s="62">
        <v>2003</v>
      </c>
      <c r="D1318" s="61" t="s">
        <v>99</v>
      </c>
      <c r="E1318" s="62">
        <v>48</v>
      </c>
      <c r="F1318" s="62">
        <v>76320</v>
      </c>
      <c r="G1318" s="62">
        <v>8342</v>
      </c>
      <c r="H1318" s="62">
        <v>14.48</v>
      </c>
      <c r="I1318" s="62">
        <v>1590</v>
      </c>
      <c r="J1318" s="62">
        <v>70977.600000000006</v>
      </c>
      <c r="K1318" s="62">
        <v>29869.06</v>
      </c>
      <c r="L1318" s="62">
        <v>10329</v>
      </c>
      <c r="M1318" s="62">
        <v>17.93</v>
      </c>
      <c r="N1318" s="62">
        <v>622.27</v>
      </c>
      <c r="O1318" s="62">
        <v>360199.95</v>
      </c>
      <c r="P1318" s="63"/>
      <c r="Q1318" s="63"/>
      <c r="R1318" s="63"/>
      <c r="S1318" s="63"/>
      <c r="T1318" s="63"/>
      <c r="U1318" s="63"/>
      <c r="V1318" s="63"/>
      <c r="W1318" s="63"/>
      <c r="X1318" s="63"/>
      <c r="Y1318" s="63"/>
      <c r="Z1318" s="62">
        <v>212433</v>
      </c>
      <c r="AA1318" s="62">
        <v>2475</v>
      </c>
      <c r="AB1318" s="62">
        <v>4.3</v>
      </c>
      <c r="AC1318" s="62">
        <v>4425.6899999999996</v>
      </c>
    </row>
    <row r="1319" spans="1:29" ht="30" x14ac:dyDescent="0.25">
      <c r="A1319" s="61" t="s">
        <v>387</v>
      </c>
      <c r="B1319" s="61" t="s">
        <v>388</v>
      </c>
      <c r="C1319" s="62">
        <v>2007</v>
      </c>
      <c r="D1319" s="61" t="s">
        <v>75</v>
      </c>
      <c r="E1319" s="62">
        <v>6</v>
      </c>
      <c r="F1319" s="63"/>
      <c r="G1319" s="63"/>
      <c r="H1319" s="63"/>
      <c r="I1319" s="63"/>
      <c r="J1319" s="63"/>
      <c r="K1319" s="62">
        <v>0</v>
      </c>
      <c r="L1319" s="63"/>
      <c r="M1319" s="63"/>
      <c r="N1319" s="63"/>
      <c r="O1319" s="63"/>
      <c r="P1319" s="63"/>
      <c r="Q1319" s="63"/>
      <c r="R1319" s="63"/>
      <c r="S1319" s="63"/>
      <c r="T1319" s="63"/>
      <c r="U1319" s="63"/>
      <c r="V1319" s="63"/>
      <c r="W1319" s="63"/>
      <c r="X1319" s="63"/>
      <c r="Y1319" s="63"/>
      <c r="Z1319" s="62">
        <v>52.4</v>
      </c>
      <c r="AA1319" s="62">
        <v>1442</v>
      </c>
      <c r="AB1319" s="62">
        <v>20.03</v>
      </c>
      <c r="AC1319" s="62">
        <v>8.73</v>
      </c>
    </row>
    <row r="1320" spans="1:29" ht="30" x14ac:dyDescent="0.25">
      <c r="A1320" s="61" t="s">
        <v>188</v>
      </c>
      <c r="B1320" s="61" t="s">
        <v>189</v>
      </c>
      <c r="C1320" s="62">
        <v>2018</v>
      </c>
      <c r="D1320" s="61" t="s">
        <v>135</v>
      </c>
      <c r="E1320" s="62">
        <v>150</v>
      </c>
      <c r="F1320" s="62">
        <v>549000</v>
      </c>
      <c r="G1320" s="62">
        <v>85731</v>
      </c>
      <c r="H1320" s="62">
        <v>47.63</v>
      </c>
      <c r="I1320" s="62">
        <v>3660</v>
      </c>
      <c r="J1320" s="62">
        <v>510570</v>
      </c>
      <c r="K1320" s="62">
        <v>69203.69</v>
      </c>
      <c r="L1320" s="62">
        <v>97150</v>
      </c>
      <c r="M1320" s="62">
        <v>53.97</v>
      </c>
      <c r="N1320" s="62">
        <v>461.36</v>
      </c>
      <c r="O1320" s="62">
        <v>834548.01</v>
      </c>
      <c r="P1320" s="63"/>
      <c r="Q1320" s="63"/>
      <c r="R1320" s="63"/>
      <c r="S1320" s="63"/>
      <c r="T1320" s="63"/>
      <c r="U1320" s="63"/>
      <c r="V1320" s="63"/>
      <c r="W1320" s="63"/>
      <c r="X1320" s="63"/>
      <c r="Y1320" s="63"/>
      <c r="Z1320" s="62">
        <v>11528</v>
      </c>
      <c r="AA1320" s="62">
        <v>94959</v>
      </c>
      <c r="AB1320" s="62">
        <v>52.76</v>
      </c>
      <c r="AC1320" s="62">
        <v>76.849999999999994</v>
      </c>
    </row>
    <row r="1321" spans="1:29" x14ac:dyDescent="0.25">
      <c r="A1321" s="61" t="s">
        <v>184</v>
      </c>
      <c r="B1321" s="61" t="s">
        <v>185</v>
      </c>
      <c r="C1321" s="62">
        <v>2010</v>
      </c>
      <c r="D1321" s="61" t="s">
        <v>78</v>
      </c>
      <c r="E1321" s="62">
        <v>52</v>
      </c>
      <c r="F1321" s="62">
        <v>718532</v>
      </c>
      <c r="G1321" s="62">
        <v>116215</v>
      </c>
      <c r="H1321" s="62">
        <v>186.24</v>
      </c>
      <c r="I1321" s="62">
        <v>13817.92</v>
      </c>
      <c r="J1321" s="62">
        <v>668234.76</v>
      </c>
      <c r="K1321" s="62">
        <v>0</v>
      </c>
      <c r="L1321" s="63"/>
      <c r="M1321" s="63"/>
      <c r="N1321" s="63"/>
      <c r="O1321" s="63"/>
      <c r="P1321" s="63"/>
      <c r="Q1321" s="63"/>
      <c r="R1321" s="63"/>
      <c r="S1321" s="63"/>
      <c r="T1321" s="63"/>
      <c r="U1321" s="63"/>
      <c r="V1321" s="63"/>
      <c r="W1321" s="63"/>
      <c r="X1321" s="63"/>
      <c r="Y1321" s="63"/>
      <c r="Z1321" s="62">
        <v>3992000</v>
      </c>
      <c r="AA1321" s="62">
        <v>18699</v>
      </c>
      <c r="AB1321" s="62">
        <v>29.97</v>
      </c>
      <c r="AC1321" s="62">
        <v>76769.23</v>
      </c>
    </row>
    <row r="1322" spans="1:29" x14ac:dyDescent="0.25">
      <c r="A1322" s="61" t="s">
        <v>338</v>
      </c>
      <c r="B1322" s="61" t="s">
        <v>339</v>
      </c>
      <c r="C1322" s="62">
        <v>2009</v>
      </c>
      <c r="D1322" s="61" t="s">
        <v>86</v>
      </c>
      <c r="E1322" s="62">
        <v>286</v>
      </c>
      <c r="F1322" s="62">
        <v>3280286</v>
      </c>
      <c r="G1322" s="62">
        <v>445220</v>
      </c>
      <c r="H1322" s="62">
        <v>129.72999999999999</v>
      </c>
      <c r="I1322" s="62">
        <v>11469.53</v>
      </c>
      <c r="J1322" s="62">
        <v>3050665.98</v>
      </c>
      <c r="K1322" s="62">
        <v>242.48</v>
      </c>
      <c r="L1322" s="62">
        <v>4298</v>
      </c>
      <c r="M1322" s="62">
        <v>1.25</v>
      </c>
      <c r="N1322" s="62">
        <v>0.85</v>
      </c>
      <c r="O1322" s="62">
        <v>2924.18</v>
      </c>
      <c r="P1322" s="63"/>
      <c r="Q1322" s="63"/>
      <c r="R1322" s="63"/>
      <c r="S1322" s="63"/>
      <c r="T1322" s="63"/>
      <c r="U1322" s="62">
        <v>4733</v>
      </c>
      <c r="V1322" s="62">
        <v>8425</v>
      </c>
      <c r="W1322" s="62">
        <v>2.4500000000000002</v>
      </c>
      <c r="X1322" s="62">
        <v>16</v>
      </c>
      <c r="Y1322" s="62">
        <v>105943.47</v>
      </c>
      <c r="Z1322" s="62">
        <v>22939.39</v>
      </c>
      <c r="AA1322" s="62">
        <v>259248</v>
      </c>
      <c r="AB1322" s="62">
        <v>75.540000000000006</v>
      </c>
      <c r="AC1322" s="62">
        <v>80.209999999999994</v>
      </c>
    </row>
    <row r="1323" spans="1:29" ht="30" x14ac:dyDescent="0.25">
      <c r="A1323" s="61" t="s">
        <v>283</v>
      </c>
      <c r="B1323" s="61" t="s">
        <v>284</v>
      </c>
      <c r="C1323" s="62">
        <v>2013</v>
      </c>
      <c r="D1323" s="61" t="s">
        <v>89</v>
      </c>
      <c r="E1323" s="62">
        <v>110</v>
      </c>
      <c r="F1323" s="63"/>
      <c r="G1323" s="62">
        <v>0</v>
      </c>
      <c r="H1323" s="62">
        <v>0</v>
      </c>
      <c r="I1323" s="63"/>
      <c r="J1323" s="63"/>
      <c r="K1323" s="62">
        <v>0</v>
      </c>
      <c r="L1323" s="63"/>
      <c r="M1323" s="63"/>
      <c r="N1323" s="63"/>
      <c r="O1323" s="63"/>
      <c r="P1323" s="63"/>
      <c r="Q1323" s="63"/>
      <c r="R1323" s="63"/>
      <c r="S1323" s="63"/>
      <c r="T1323" s="63"/>
      <c r="U1323" s="63"/>
      <c r="V1323" s="63"/>
      <c r="W1323" s="63"/>
      <c r="X1323" s="63"/>
      <c r="Y1323" s="63"/>
      <c r="Z1323" s="62">
        <v>0</v>
      </c>
      <c r="AA1323" s="63"/>
      <c r="AB1323" s="63"/>
      <c r="AC1323" s="62">
        <v>0</v>
      </c>
    </row>
    <row r="1324" spans="1:29" ht="30" x14ac:dyDescent="0.25">
      <c r="A1324" s="61" t="s">
        <v>120</v>
      </c>
      <c r="B1324" s="61" t="s">
        <v>121</v>
      </c>
      <c r="C1324" s="62">
        <v>2004</v>
      </c>
      <c r="D1324" s="61" t="s">
        <v>83</v>
      </c>
      <c r="E1324" s="62">
        <v>10</v>
      </c>
      <c r="F1324" s="62">
        <v>847</v>
      </c>
      <c r="G1324" s="62">
        <v>336</v>
      </c>
      <c r="H1324" s="62">
        <v>2.8</v>
      </c>
      <c r="I1324" s="62">
        <v>84.7</v>
      </c>
      <c r="J1324" s="62">
        <v>787.71</v>
      </c>
      <c r="K1324" s="62">
        <v>0</v>
      </c>
      <c r="L1324" s="62">
        <v>254</v>
      </c>
      <c r="M1324" s="62">
        <v>2.12</v>
      </c>
      <c r="N1324" s="62">
        <v>0</v>
      </c>
      <c r="O1324" s="62">
        <v>0</v>
      </c>
      <c r="P1324" s="63"/>
      <c r="Q1324" s="63"/>
      <c r="R1324" s="63"/>
      <c r="S1324" s="63"/>
      <c r="T1324" s="63"/>
      <c r="U1324" s="63"/>
      <c r="V1324" s="63"/>
      <c r="W1324" s="63"/>
      <c r="X1324" s="63"/>
      <c r="Y1324" s="63"/>
      <c r="Z1324" s="62">
        <v>107500</v>
      </c>
      <c r="AA1324" s="62">
        <v>4973</v>
      </c>
      <c r="AB1324" s="62">
        <v>41.44</v>
      </c>
      <c r="AC1324" s="62">
        <v>10750</v>
      </c>
    </row>
    <row r="1325" spans="1:29" ht="30" x14ac:dyDescent="0.25">
      <c r="A1325" s="61" t="s">
        <v>180</v>
      </c>
      <c r="B1325" s="61" t="s">
        <v>181</v>
      </c>
      <c r="C1325" s="62">
        <v>2008</v>
      </c>
      <c r="D1325" s="61" t="s">
        <v>301</v>
      </c>
      <c r="E1325" s="62">
        <v>17</v>
      </c>
      <c r="F1325" s="62">
        <v>113640</v>
      </c>
      <c r="G1325" s="62">
        <v>12280</v>
      </c>
      <c r="H1325" s="62">
        <v>60.2</v>
      </c>
      <c r="I1325" s="62">
        <v>6684.71</v>
      </c>
      <c r="J1325" s="62">
        <v>105685.2</v>
      </c>
      <c r="K1325" s="62">
        <v>15010.67</v>
      </c>
      <c r="L1325" s="62">
        <v>23599</v>
      </c>
      <c r="M1325" s="62">
        <v>115.68</v>
      </c>
      <c r="N1325" s="62">
        <v>882.98</v>
      </c>
      <c r="O1325" s="62">
        <v>181018.16</v>
      </c>
      <c r="P1325" s="63"/>
      <c r="Q1325" s="63"/>
      <c r="R1325" s="63"/>
      <c r="S1325" s="63"/>
      <c r="T1325" s="63"/>
      <c r="U1325" s="63"/>
      <c r="V1325" s="63"/>
      <c r="W1325" s="63"/>
      <c r="X1325" s="63"/>
      <c r="Y1325" s="63"/>
      <c r="Z1325" s="62">
        <v>863</v>
      </c>
      <c r="AA1325" s="62">
        <v>8646</v>
      </c>
      <c r="AB1325" s="62">
        <v>42.38</v>
      </c>
      <c r="AC1325" s="62">
        <v>50.76</v>
      </c>
    </row>
    <row r="1326" spans="1:29" ht="30" x14ac:dyDescent="0.25">
      <c r="A1326" s="61" t="s">
        <v>387</v>
      </c>
      <c r="B1326" s="61" t="s">
        <v>388</v>
      </c>
      <c r="C1326" s="62">
        <v>2014</v>
      </c>
      <c r="D1326" s="61" t="s">
        <v>75</v>
      </c>
      <c r="E1326" s="62">
        <v>6</v>
      </c>
      <c r="F1326" s="63"/>
      <c r="G1326" s="63"/>
      <c r="H1326" s="63"/>
      <c r="I1326" s="63"/>
      <c r="J1326" s="63"/>
      <c r="K1326" s="62">
        <v>0</v>
      </c>
      <c r="L1326" s="63"/>
      <c r="M1326" s="63"/>
      <c r="N1326" s="63"/>
      <c r="O1326" s="63"/>
      <c r="P1326" s="63"/>
      <c r="Q1326" s="63"/>
      <c r="R1326" s="63"/>
      <c r="S1326" s="63"/>
      <c r="T1326" s="63"/>
      <c r="U1326" s="63"/>
      <c r="V1326" s="63"/>
      <c r="W1326" s="63"/>
      <c r="X1326" s="63"/>
      <c r="Y1326" s="63"/>
      <c r="Z1326" s="62">
        <v>47.86</v>
      </c>
      <c r="AA1326" s="62">
        <v>2997</v>
      </c>
      <c r="AB1326" s="62">
        <v>41.63</v>
      </c>
      <c r="AC1326" s="62">
        <v>7.98</v>
      </c>
    </row>
    <row r="1327" spans="1:29" ht="30" x14ac:dyDescent="0.25">
      <c r="A1327" s="61" t="s">
        <v>136</v>
      </c>
      <c r="B1327" s="61" t="s">
        <v>137</v>
      </c>
      <c r="C1327" s="62">
        <v>2004</v>
      </c>
      <c r="D1327" s="61" t="s">
        <v>75</v>
      </c>
      <c r="E1327" s="62">
        <v>25</v>
      </c>
      <c r="F1327" s="63"/>
      <c r="G1327" s="63"/>
      <c r="H1327" s="63"/>
      <c r="I1327" s="63"/>
      <c r="J1327" s="63"/>
      <c r="K1327" s="62">
        <v>0</v>
      </c>
      <c r="L1327" s="63"/>
      <c r="M1327" s="63"/>
      <c r="N1327" s="63"/>
      <c r="O1327" s="63"/>
      <c r="P1327" s="63"/>
      <c r="Q1327" s="63"/>
      <c r="R1327" s="63"/>
      <c r="S1327" s="63"/>
      <c r="T1327" s="63"/>
      <c r="U1327" s="63"/>
      <c r="V1327" s="63"/>
      <c r="W1327" s="63"/>
      <c r="X1327" s="63"/>
      <c r="Y1327" s="63"/>
      <c r="Z1327" s="62">
        <v>0</v>
      </c>
      <c r="AA1327" s="62">
        <v>0</v>
      </c>
      <c r="AB1327" s="62">
        <v>0</v>
      </c>
      <c r="AC1327" s="62">
        <v>0</v>
      </c>
    </row>
    <row r="1328" spans="1:29" ht="30" x14ac:dyDescent="0.25">
      <c r="A1328" s="61" t="s">
        <v>385</v>
      </c>
      <c r="B1328" s="61" t="s">
        <v>386</v>
      </c>
      <c r="C1328" s="62">
        <v>2017</v>
      </c>
      <c r="D1328" s="61" t="s">
        <v>78</v>
      </c>
      <c r="E1328" s="62">
        <v>40</v>
      </c>
      <c r="F1328" s="62">
        <v>186371</v>
      </c>
      <c r="G1328" s="62">
        <v>30796</v>
      </c>
      <c r="H1328" s="62">
        <v>64.16</v>
      </c>
      <c r="I1328" s="62">
        <v>4659.28</v>
      </c>
      <c r="J1328" s="62">
        <v>173325.03</v>
      </c>
      <c r="K1328" s="62">
        <v>17660</v>
      </c>
      <c r="L1328" s="62">
        <v>9083</v>
      </c>
      <c r="M1328" s="62">
        <v>18.920000000000002</v>
      </c>
      <c r="N1328" s="62">
        <v>441.5</v>
      </c>
      <c r="O1328" s="62">
        <v>212967.24</v>
      </c>
      <c r="P1328" s="63"/>
      <c r="Q1328" s="63"/>
      <c r="R1328" s="63"/>
      <c r="S1328" s="63"/>
      <c r="T1328" s="63"/>
      <c r="U1328" s="63"/>
      <c r="V1328" s="63"/>
      <c r="W1328" s="63"/>
      <c r="X1328" s="63"/>
      <c r="Y1328" s="63"/>
      <c r="Z1328" s="62">
        <v>313785</v>
      </c>
      <c r="AA1328" s="62">
        <v>37272</v>
      </c>
      <c r="AB1328" s="62">
        <v>77.650000000000006</v>
      </c>
      <c r="AC1328" s="62">
        <v>7844.63</v>
      </c>
    </row>
    <row r="1329" spans="1:29" ht="30" x14ac:dyDescent="0.25">
      <c r="A1329" s="61" t="s">
        <v>255</v>
      </c>
      <c r="B1329" s="61" t="s">
        <v>256</v>
      </c>
      <c r="C1329" s="62">
        <v>2008</v>
      </c>
      <c r="D1329" s="61" t="s">
        <v>94</v>
      </c>
      <c r="E1329" s="62">
        <v>58</v>
      </c>
      <c r="F1329" s="63"/>
      <c r="G1329" s="63"/>
      <c r="H1329" s="63"/>
      <c r="I1329" s="63"/>
      <c r="J1329" s="63"/>
      <c r="K1329" s="62">
        <v>0</v>
      </c>
      <c r="L1329" s="63"/>
      <c r="M1329" s="63"/>
      <c r="N1329" s="63"/>
      <c r="O1329" s="63"/>
      <c r="P1329" s="63"/>
      <c r="Q1329" s="63"/>
      <c r="R1329" s="63"/>
      <c r="S1329" s="63"/>
      <c r="T1329" s="63"/>
      <c r="U1329" s="63"/>
      <c r="V1329" s="63"/>
      <c r="W1329" s="63"/>
      <c r="X1329" s="63"/>
      <c r="Y1329" s="63"/>
      <c r="Z1329" s="62">
        <v>0</v>
      </c>
      <c r="AA1329" s="63"/>
      <c r="AB1329" s="63"/>
      <c r="AC1329" s="62">
        <v>0</v>
      </c>
    </row>
    <row r="1330" spans="1:29" ht="30" x14ac:dyDescent="0.25">
      <c r="A1330" s="61" t="s">
        <v>269</v>
      </c>
      <c r="B1330" s="61" t="s">
        <v>270</v>
      </c>
      <c r="C1330" s="62">
        <v>2015</v>
      </c>
      <c r="D1330" s="61" t="s">
        <v>94</v>
      </c>
      <c r="E1330" s="62">
        <v>2</v>
      </c>
      <c r="F1330" s="62">
        <v>18780</v>
      </c>
      <c r="G1330" s="62">
        <v>2953</v>
      </c>
      <c r="H1330" s="62">
        <v>123.04</v>
      </c>
      <c r="I1330" s="62">
        <v>9390</v>
      </c>
      <c r="J1330" s="62">
        <v>17465.400000000001</v>
      </c>
      <c r="K1330" s="62">
        <v>625.61</v>
      </c>
      <c r="L1330" s="62">
        <v>1052</v>
      </c>
      <c r="M1330" s="62">
        <v>43.83</v>
      </c>
      <c r="N1330" s="62">
        <v>312.8</v>
      </c>
      <c r="O1330" s="62">
        <v>7544.37</v>
      </c>
      <c r="P1330" s="63"/>
      <c r="Q1330" s="63"/>
      <c r="R1330" s="63"/>
      <c r="S1330" s="63"/>
      <c r="T1330" s="63"/>
      <c r="U1330" s="62">
        <v>866</v>
      </c>
      <c r="V1330" s="62">
        <v>1994</v>
      </c>
      <c r="W1330" s="62">
        <v>83.08</v>
      </c>
      <c r="X1330" s="62">
        <v>433</v>
      </c>
      <c r="Y1330" s="62">
        <v>19384.54</v>
      </c>
      <c r="Z1330" s="62">
        <v>26800</v>
      </c>
      <c r="AA1330" s="62">
        <v>1198</v>
      </c>
      <c r="AB1330" s="62">
        <v>49.92</v>
      </c>
      <c r="AC1330" s="62">
        <v>13400</v>
      </c>
    </row>
    <row r="1331" spans="1:29" ht="30" x14ac:dyDescent="0.25">
      <c r="A1331" s="61" t="s">
        <v>239</v>
      </c>
      <c r="B1331" s="61" t="s">
        <v>240</v>
      </c>
      <c r="C1331" s="62">
        <v>2015</v>
      </c>
      <c r="D1331" s="61" t="s">
        <v>83</v>
      </c>
      <c r="E1331" s="62">
        <v>12</v>
      </c>
      <c r="F1331" s="63"/>
      <c r="G1331" s="63"/>
      <c r="H1331" s="63"/>
      <c r="I1331" s="63"/>
      <c r="J1331" s="63"/>
      <c r="K1331" s="62">
        <v>0</v>
      </c>
      <c r="L1331" s="63"/>
      <c r="M1331" s="63"/>
      <c r="N1331" s="63"/>
      <c r="O1331" s="63"/>
      <c r="P1331" s="63"/>
      <c r="Q1331" s="63"/>
      <c r="R1331" s="63"/>
      <c r="S1331" s="63"/>
      <c r="T1331" s="63"/>
      <c r="U1331" s="63"/>
      <c r="V1331" s="63"/>
      <c r="W1331" s="63"/>
      <c r="X1331" s="63"/>
      <c r="Y1331" s="63"/>
      <c r="Z1331" s="62">
        <v>1199.1199999999999</v>
      </c>
      <c r="AA1331" s="62">
        <v>14135</v>
      </c>
      <c r="AB1331" s="62">
        <v>98.16</v>
      </c>
      <c r="AC1331" s="62">
        <v>99.93</v>
      </c>
    </row>
    <row r="1332" spans="1:29" ht="30" x14ac:dyDescent="0.25">
      <c r="A1332" s="61" t="s">
        <v>224</v>
      </c>
      <c r="B1332" s="61" t="s">
        <v>225</v>
      </c>
      <c r="C1332" s="62">
        <v>2007</v>
      </c>
      <c r="D1332" s="61" t="s">
        <v>89</v>
      </c>
      <c r="E1332" s="62">
        <v>50</v>
      </c>
      <c r="F1332" s="62">
        <v>207800</v>
      </c>
      <c r="G1332" s="62">
        <v>29625</v>
      </c>
      <c r="H1332" s="62">
        <v>49.38</v>
      </c>
      <c r="I1332" s="62">
        <v>4156</v>
      </c>
      <c r="J1332" s="62">
        <v>193254</v>
      </c>
      <c r="K1332" s="62">
        <v>11086</v>
      </c>
      <c r="L1332" s="62">
        <v>34896</v>
      </c>
      <c r="M1332" s="62">
        <v>58.16</v>
      </c>
      <c r="N1332" s="63"/>
      <c r="O1332" s="63"/>
      <c r="P1332" s="63"/>
      <c r="Q1332" s="63"/>
      <c r="R1332" s="63"/>
      <c r="S1332" s="63"/>
      <c r="T1332" s="63"/>
      <c r="U1332" s="63"/>
      <c r="V1332" s="63"/>
      <c r="W1332" s="63"/>
      <c r="X1332" s="63"/>
      <c r="Y1332" s="63"/>
      <c r="Z1332" s="62">
        <v>2018.58</v>
      </c>
      <c r="AA1332" s="62">
        <v>13422</v>
      </c>
      <c r="AB1332" s="62">
        <v>22.37</v>
      </c>
      <c r="AC1332" s="62">
        <v>40.369999999999997</v>
      </c>
    </row>
    <row r="1333" spans="1:29" ht="30" x14ac:dyDescent="0.25">
      <c r="A1333" s="61" t="s">
        <v>171</v>
      </c>
      <c r="B1333" s="61" t="s">
        <v>172</v>
      </c>
      <c r="C1333" s="62">
        <v>2007</v>
      </c>
      <c r="D1333" s="61" t="s">
        <v>150</v>
      </c>
      <c r="E1333" s="62">
        <v>7</v>
      </c>
      <c r="F1333" s="62">
        <v>14569</v>
      </c>
      <c r="G1333" s="62">
        <v>2095</v>
      </c>
      <c r="H1333" s="62">
        <v>24.94</v>
      </c>
      <c r="I1333" s="62">
        <v>2081.29</v>
      </c>
      <c r="J1333" s="62">
        <v>13549.17</v>
      </c>
      <c r="K1333" s="62">
        <v>3990.3</v>
      </c>
      <c r="L1333" s="62">
        <v>6965</v>
      </c>
      <c r="M1333" s="62">
        <v>82.92</v>
      </c>
      <c r="N1333" s="62">
        <v>570.04</v>
      </c>
      <c r="O1333" s="62">
        <v>48120.23</v>
      </c>
      <c r="P1333" s="63"/>
      <c r="Q1333" s="63"/>
      <c r="R1333" s="63"/>
      <c r="S1333" s="63"/>
      <c r="T1333" s="63"/>
      <c r="U1333" s="63"/>
      <c r="V1333" s="63"/>
      <c r="W1333" s="63"/>
      <c r="X1333" s="63"/>
      <c r="Y1333" s="63"/>
      <c r="Z1333" s="62">
        <v>335</v>
      </c>
      <c r="AA1333" s="62">
        <v>2415</v>
      </c>
      <c r="AB1333" s="62">
        <v>28.75</v>
      </c>
      <c r="AC1333" s="62">
        <v>47.86</v>
      </c>
    </row>
    <row r="1334" spans="1:29" x14ac:dyDescent="0.25">
      <c r="A1334" s="61" t="s">
        <v>70</v>
      </c>
      <c r="B1334" s="61" t="s">
        <v>71</v>
      </c>
      <c r="C1334" s="62">
        <v>2010</v>
      </c>
      <c r="D1334" s="61" t="s">
        <v>75</v>
      </c>
      <c r="E1334" s="62">
        <v>9</v>
      </c>
      <c r="F1334" s="62">
        <v>8178</v>
      </c>
      <c r="G1334" s="62">
        <v>1764</v>
      </c>
      <c r="H1334" s="62">
        <v>16.329999999999998</v>
      </c>
      <c r="I1334" s="62">
        <v>908.67</v>
      </c>
      <c r="J1334" s="62">
        <v>7605.54</v>
      </c>
      <c r="K1334" s="62">
        <v>3063</v>
      </c>
      <c r="L1334" s="62">
        <v>3667</v>
      </c>
      <c r="M1334" s="62">
        <v>33.950000000000003</v>
      </c>
      <c r="N1334" s="63"/>
      <c r="O1334" s="63"/>
      <c r="P1334" s="63"/>
      <c r="Q1334" s="63"/>
      <c r="R1334" s="63"/>
      <c r="S1334" s="63"/>
      <c r="T1334" s="63"/>
      <c r="U1334" s="63"/>
      <c r="V1334" s="63"/>
      <c r="W1334" s="63"/>
      <c r="X1334" s="63"/>
      <c r="Y1334" s="63"/>
      <c r="Z1334" s="62">
        <v>209</v>
      </c>
      <c r="AA1334" s="62">
        <v>2097</v>
      </c>
      <c r="AB1334" s="62">
        <v>19.420000000000002</v>
      </c>
      <c r="AC1334" s="62">
        <v>23.22</v>
      </c>
    </row>
    <row r="1335" spans="1:29" x14ac:dyDescent="0.25">
      <c r="A1335" s="61" t="s">
        <v>241</v>
      </c>
      <c r="B1335" s="61" t="s">
        <v>242</v>
      </c>
      <c r="C1335" s="62">
        <v>2014</v>
      </c>
      <c r="D1335" s="61" t="s">
        <v>150</v>
      </c>
      <c r="E1335" s="62">
        <v>3</v>
      </c>
      <c r="F1335" s="63"/>
      <c r="G1335" s="63"/>
      <c r="H1335" s="63"/>
      <c r="I1335" s="63"/>
      <c r="J1335" s="63"/>
      <c r="K1335" s="62">
        <v>0</v>
      </c>
      <c r="L1335" s="63"/>
      <c r="M1335" s="63"/>
      <c r="N1335" s="63"/>
      <c r="O1335" s="63"/>
      <c r="P1335" s="63"/>
      <c r="Q1335" s="63"/>
      <c r="R1335" s="63"/>
      <c r="S1335" s="63"/>
      <c r="T1335" s="63"/>
      <c r="U1335" s="63"/>
      <c r="V1335" s="63"/>
      <c r="W1335" s="63"/>
      <c r="X1335" s="63"/>
      <c r="Y1335" s="63"/>
      <c r="Z1335" s="62">
        <v>20422</v>
      </c>
      <c r="AA1335" s="62">
        <v>2885</v>
      </c>
      <c r="AB1335" s="62">
        <v>80.14</v>
      </c>
      <c r="AC1335" s="62">
        <v>6807.33</v>
      </c>
    </row>
    <row r="1336" spans="1:29" x14ac:dyDescent="0.25">
      <c r="A1336" s="61" t="s">
        <v>163</v>
      </c>
      <c r="B1336" s="61" t="s">
        <v>164</v>
      </c>
      <c r="C1336" s="62">
        <v>2014</v>
      </c>
      <c r="D1336" s="61" t="s">
        <v>135</v>
      </c>
      <c r="E1336" s="62">
        <v>136</v>
      </c>
      <c r="F1336" s="62">
        <v>23052</v>
      </c>
      <c r="G1336" s="62">
        <v>6568</v>
      </c>
      <c r="H1336" s="62">
        <v>4.0199999999999996</v>
      </c>
      <c r="I1336" s="62">
        <v>169.5</v>
      </c>
      <c r="J1336" s="62">
        <v>21438.36</v>
      </c>
      <c r="K1336" s="62">
        <v>1792.43</v>
      </c>
      <c r="L1336" s="62">
        <v>3072</v>
      </c>
      <c r="M1336" s="62">
        <v>1.88</v>
      </c>
      <c r="N1336" s="62">
        <v>13.18</v>
      </c>
      <c r="O1336" s="62">
        <v>21615.51</v>
      </c>
      <c r="P1336" s="63"/>
      <c r="Q1336" s="63"/>
      <c r="R1336" s="63"/>
      <c r="S1336" s="63"/>
      <c r="T1336" s="63"/>
      <c r="U1336" s="63"/>
      <c r="V1336" s="63"/>
      <c r="W1336" s="63"/>
      <c r="X1336" s="63"/>
      <c r="Y1336" s="63"/>
      <c r="Z1336" s="62">
        <v>791379</v>
      </c>
      <c r="AA1336" s="62">
        <v>86422</v>
      </c>
      <c r="AB1336" s="62">
        <v>52.95</v>
      </c>
      <c r="AC1336" s="62">
        <v>5818.96</v>
      </c>
    </row>
    <row r="1337" spans="1:29" ht="30" x14ac:dyDescent="0.25">
      <c r="A1337" s="61" t="s">
        <v>255</v>
      </c>
      <c r="B1337" s="61" t="s">
        <v>256</v>
      </c>
      <c r="C1337" s="62">
        <v>2012</v>
      </c>
      <c r="D1337" s="61" t="s">
        <v>89</v>
      </c>
      <c r="E1337" s="62">
        <v>80</v>
      </c>
      <c r="F1337" s="62">
        <v>824811</v>
      </c>
      <c r="G1337" s="62">
        <v>132651</v>
      </c>
      <c r="H1337" s="62">
        <v>138.18</v>
      </c>
      <c r="I1337" s="62">
        <v>10310.14</v>
      </c>
      <c r="J1337" s="62">
        <v>767074.23</v>
      </c>
      <c r="K1337" s="62">
        <v>8180.41</v>
      </c>
      <c r="L1337" s="62">
        <v>6208</v>
      </c>
      <c r="M1337" s="62">
        <v>6.47</v>
      </c>
      <c r="N1337" s="62">
        <v>102.26</v>
      </c>
      <c r="O1337" s="62">
        <v>98649.99</v>
      </c>
      <c r="P1337" s="63"/>
      <c r="Q1337" s="63"/>
      <c r="R1337" s="63"/>
      <c r="S1337" s="63"/>
      <c r="T1337" s="63"/>
      <c r="U1337" s="63"/>
      <c r="V1337" s="63"/>
      <c r="W1337" s="63"/>
      <c r="X1337" s="63"/>
      <c r="Y1337" s="63"/>
      <c r="Z1337" s="62">
        <v>3044</v>
      </c>
      <c r="AA1337" s="62">
        <v>35182</v>
      </c>
      <c r="AB1337" s="62">
        <v>36.65</v>
      </c>
      <c r="AC1337" s="62">
        <v>38.049999999999997</v>
      </c>
    </row>
    <row r="1338" spans="1:29" x14ac:dyDescent="0.25">
      <c r="A1338" s="61" t="s">
        <v>184</v>
      </c>
      <c r="B1338" s="61" t="s">
        <v>185</v>
      </c>
      <c r="C1338" s="62">
        <v>2003</v>
      </c>
      <c r="D1338" s="61" t="s">
        <v>78</v>
      </c>
      <c r="E1338" s="62">
        <v>52</v>
      </c>
      <c r="F1338" s="62">
        <v>799979</v>
      </c>
      <c r="G1338" s="62">
        <v>73944</v>
      </c>
      <c r="H1338" s="62">
        <v>118.5</v>
      </c>
      <c r="I1338" s="62">
        <v>15384.21</v>
      </c>
      <c r="J1338" s="62">
        <v>743980.47</v>
      </c>
      <c r="K1338" s="62">
        <v>0</v>
      </c>
      <c r="L1338" s="63"/>
      <c r="M1338" s="63"/>
      <c r="N1338" s="63"/>
      <c r="O1338" s="63"/>
      <c r="P1338" s="63"/>
      <c r="Q1338" s="63"/>
      <c r="R1338" s="63"/>
      <c r="S1338" s="63"/>
      <c r="T1338" s="63"/>
      <c r="U1338" s="63"/>
      <c r="V1338" s="63"/>
      <c r="W1338" s="63"/>
      <c r="X1338" s="63"/>
      <c r="Y1338" s="63"/>
      <c r="Z1338" s="62">
        <v>5184.1499999999996</v>
      </c>
      <c r="AA1338" s="62">
        <v>12382</v>
      </c>
      <c r="AB1338" s="62">
        <v>19.84</v>
      </c>
      <c r="AC1338" s="62">
        <v>99.7</v>
      </c>
    </row>
    <row r="1339" spans="1:29" ht="30" x14ac:dyDescent="0.25">
      <c r="A1339" s="61" t="s">
        <v>287</v>
      </c>
      <c r="B1339" s="61" t="s">
        <v>288</v>
      </c>
      <c r="C1339" s="62">
        <v>2011</v>
      </c>
      <c r="D1339" s="61" t="s">
        <v>94</v>
      </c>
      <c r="E1339" s="62">
        <v>10</v>
      </c>
      <c r="F1339" s="62">
        <v>826</v>
      </c>
      <c r="G1339" s="62">
        <v>108</v>
      </c>
      <c r="H1339" s="62">
        <v>0.9</v>
      </c>
      <c r="I1339" s="62">
        <v>82.6</v>
      </c>
      <c r="J1339" s="62">
        <v>768.18</v>
      </c>
      <c r="K1339" s="62">
        <v>33</v>
      </c>
      <c r="L1339" s="62">
        <v>211</v>
      </c>
      <c r="M1339" s="62">
        <v>1.76</v>
      </c>
      <c r="N1339" s="62">
        <v>3.3</v>
      </c>
      <c r="O1339" s="62">
        <v>397.96</v>
      </c>
      <c r="P1339" s="63"/>
      <c r="Q1339" s="63"/>
      <c r="R1339" s="63"/>
      <c r="S1339" s="63"/>
      <c r="T1339" s="63"/>
      <c r="U1339" s="63"/>
      <c r="V1339" s="63"/>
      <c r="W1339" s="63"/>
      <c r="X1339" s="63"/>
      <c r="Y1339" s="63"/>
      <c r="Z1339" s="62">
        <v>67870</v>
      </c>
      <c r="AA1339" s="62">
        <v>9221</v>
      </c>
      <c r="AB1339" s="62">
        <v>76.84</v>
      </c>
      <c r="AC1339" s="62">
        <v>6787</v>
      </c>
    </row>
    <row r="1340" spans="1:29" x14ac:dyDescent="0.25">
      <c r="A1340" s="61" t="s">
        <v>273</v>
      </c>
      <c r="B1340" s="61" t="s">
        <v>274</v>
      </c>
      <c r="C1340" s="62">
        <v>2008</v>
      </c>
      <c r="D1340" s="61" t="s">
        <v>99</v>
      </c>
      <c r="E1340" s="62">
        <v>60</v>
      </c>
      <c r="F1340" s="62">
        <v>533058</v>
      </c>
      <c r="G1340" s="62">
        <v>93227</v>
      </c>
      <c r="H1340" s="62">
        <v>129.47999999999999</v>
      </c>
      <c r="I1340" s="62">
        <v>8884.2999999999993</v>
      </c>
      <c r="J1340" s="62">
        <v>495743.94</v>
      </c>
      <c r="K1340" s="62">
        <v>0</v>
      </c>
      <c r="L1340" s="63"/>
      <c r="M1340" s="63"/>
      <c r="N1340" s="63"/>
      <c r="O1340" s="63"/>
      <c r="P1340" s="63"/>
      <c r="Q1340" s="63"/>
      <c r="R1340" s="63"/>
      <c r="S1340" s="63"/>
      <c r="T1340" s="63"/>
      <c r="U1340" s="63"/>
      <c r="V1340" s="63"/>
      <c r="W1340" s="63"/>
      <c r="X1340" s="63"/>
      <c r="Y1340" s="63"/>
      <c r="Z1340" s="62">
        <v>245920.68</v>
      </c>
      <c r="AA1340" s="62">
        <v>5242</v>
      </c>
      <c r="AB1340" s="62">
        <v>7.28</v>
      </c>
      <c r="AC1340" s="62">
        <v>4098.68</v>
      </c>
    </row>
    <row r="1341" spans="1:29" ht="30" x14ac:dyDescent="0.25">
      <c r="A1341" s="61" t="s">
        <v>188</v>
      </c>
      <c r="B1341" s="61" t="s">
        <v>189</v>
      </c>
      <c r="C1341" s="62">
        <v>2011</v>
      </c>
      <c r="D1341" s="61" t="s">
        <v>135</v>
      </c>
      <c r="E1341" s="62">
        <v>150</v>
      </c>
      <c r="F1341" s="62">
        <v>752800</v>
      </c>
      <c r="G1341" s="62">
        <v>139261</v>
      </c>
      <c r="H1341" s="62">
        <v>77.37</v>
      </c>
      <c r="I1341" s="62">
        <v>5018.67</v>
      </c>
      <c r="J1341" s="62">
        <v>700104</v>
      </c>
      <c r="K1341" s="62">
        <v>121239.57</v>
      </c>
      <c r="L1341" s="62">
        <v>171549</v>
      </c>
      <c r="M1341" s="62">
        <v>95.31</v>
      </c>
      <c r="N1341" s="62">
        <v>808.26</v>
      </c>
      <c r="O1341" s="62">
        <v>1462064.39</v>
      </c>
      <c r="P1341" s="63"/>
      <c r="Q1341" s="63"/>
      <c r="R1341" s="63"/>
      <c r="S1341" s="63"/>
      <c r="T1341" s="63"/>
      <c r="U1341" s="63"/>
      <c r="V1341" s="63"/>
      <c r="W1341" s="63"/>
      <c r="X1341" s="63"/>
      <c r="Y1341" s="63"/>
      <c r="Z1341" s="62">
        <v>15438</v>
      </c>
      <c r="AA1341" s="62">
        <v>98412</v>
      </c>
      <c r="AB1341" s="62">
        <v>54.67</v>
      </c>
      <c r="AC1341" s="62">
        <v>102.92</v>
      </c>
    </row>
    <row r="1342" spans="1:29" ht="30" x14ac:dyDescent="0.25">
      <c r="A1342" s="61" t="s">
        <v>237</v>
      </c>
      <c r="B1342" s="61" t="s">
        <v>238</v>
      </c>
      <c r="C1342" s="62">
        <v>2004</v>
      </c>
      <c r="D1342" s="61" t="s">
        <v>313</v>
      </c>
      <c r="E1342" s="62">
        <v>45</v>
      </c>
      <c r="F1342" s="62">
        <v>240719</v>
      </c>
      <c r="G1342" s="62">
        <v>28514</v>
      </c>
      <c r="H1342" s="62">
        <v>52.8</v>
      </c>
      <c r="I1342" s="62">
        <v>5349.31</v>
      </c>
      <c r="J1342" s="62">
        <v>223868.67</v>
      </c>
      <c r="K1342" s="62">
        <v>16300.68</v>
      </c>
      <c r="L1342" s="62">
        <v>21422</v>
      </c>
      <c r="M1342" s="62">
        <v>39.67</v>
      </c>
      <c r="N1342" s="62">
        <v>362.24</v>
      </c>
      <c r="O1342" s="62">
        <v>196574.78</v>
      </c>
      <c r="P1342" s="63"/>
      <c r="Q1342" s="63"/>
      <c r="R1342" s="63"/>
      <c r="S1342" s="63"/>
      <c r="T1342" s="63"/>
      <c r="U1342" s="63"/>
      <c r="V1342" s="63"/>
      <c r="W1342" s="63"/>
      <c r="X1342" s="63"/>
      <c r="Y1342" s="63"/>
      <c r="Z1342" s="62">
        <v>0</v>
      </c>
      <c r="AA1342" s="63"/>
      <c r="AB1342" s="63"/>
      <c r="AC1342" s="62">
        <v>0</v>
      </c>
    </row>
    <row r="1343" spans="1:29" ht="30" x14ac:dyDescent="0.25">
      <c r="A1343" s="61" t="s">
        <v>422</v>
      </c>
      <c r="B1343" s="61" t="s">
        <v>423</v>
      </c>
      <c r="C1343" s="62">
        <v>2016</v>
      </c>
      <c r="D1343" s="61" t="s">
        <v>75</v>
      </c>
      <c r="E1343" s="62">
        <v>7</v>
      </c>
      <c r="F1343" s="62">
        <v>2607</v>
      </c>
      <c r="G1343" s="62">
        <v>673</v>
      </c>
      <c r="H1343" s="62">
        <v>8.01</v>
      </c>
      <c r="I1343" s="62">
        <v>372.43</v>
      </c>
      <c r="J1343" s="62">
        <v>2424.5100000000002</v>
      </c>
      <c r="K1343" s="62">
        <v>0</v>
      </c>
      <c r="L1343" s="63"/>
      <c r="M1343" s="63"/>
      <c r="N1343" s="63"/>
      <c r="O1343" s="63"/>
      <c r="P1343" s="63"/>
      <c r="Q1343" s="63"/>
      <c r="R1343" s="63"/>
      <c r="S1343" s="63"/>
      <c r="T1343" s="63"/>
      <c r="U1343" s="63"/>
      <c r="V1343" s="63"/>
      <c r="W1343" s="63"/>
      <c r="X1343" s="63"/>
      <c r="Y1343" s="63"/>
      <c r="Z1343" s="62">
        <v>723</v>
      </c>
      <c r="AA1343" s="62">
        <v>3800</v>
      </c>
      <c r="AB1343" s="62">
        <v>45.24</v>
      </c>
      <c r="AC1343" s="62">
        <v>103.29</v>
      </c>
    </row>
    <row r="1344" spans="1:29" ht="30" x14ac:dyDescent="0.25">
      <c r="A1344" s="61" t="s">
        <v>393</v>
      </c>
      <c r="B1344" s="61" t="s">
        <v>394</v>
      </c>
      <c r="C1344" s="62">
        <v>2016</v>
      </c>
      <c r="D1344" s="61" t="s">
        <v>99</v>
      </c>
      <c r="E1344" s="62">
        <v>56</v>
      </c>
      <c r="F1344" s="62">
        <v>508320</v>
      </c>
      <c r="G1344" s="62">
        <v>85559</v>
      </c>
      <c r="H1344" s="62">
        <v>127.32</v>
      </c>
      <c r="I1344" s="62">
        <v>9077.14</v>
      </c>
      <c r="J1344" s="62">
        <v>472737.6</v>
      </c>
      <c r="K1344" s="62">
        <v>0</v>
      </c>
      <c r="L1344" s="63"/>
      <c r="M1344" s="63"/>
      <c r="N1344" s="63"/>
      <c r="O1344" s="63"/>
      <c r="P1344" s="63"/>
      <c r="Q1344" s="63"/>
      <c r="R1344" s="63"/>
      <c r="S1344" s="63"/>
      <c r="T1344" s="63"/>
      <c r="U1344" s="63"/>
      <c r="V1344" s="63"/>
      <c r="W1344" s="63"/>
      <c r="X1344" s="63"/>
      <c r="Y1344" s="63"/>
      <c r="Z1344" s="62">
        <v>1467.9</v>
      </c>
      <c r="AA1344" s="62">
        <v>16631</v>
      </c>
      <c r="AB1344" s="62">
        <v>24.75</v>
      </c>
      <c r="AC1344" s="62">
        <v>26.21</v>
      </c>
    </row>
    <row r="1345" spans="1:29" ht="30" x14ac:dyDescent="0.25">
      <c r="A1345" s="61" t="s">
        <v>237</v>
      </c>
      <c r="B1345" s="61" t="s">
        <v>238</v>
      </c>
      <c r="C1345" s="62">
        <v>2011</v>
      </c>
      <c r="D1345" s="61" t="s">
        <v>94</v>
      </c>
      <c r="E1345" s="62">
        <v>20</v>
      </c>
      <c r="F1345" s="62">
        <v>18414</v>
      </c>
      <c r="G1345" s="62">
        <v>957</v>
      </c>
      <c r="H1345" s="62">
        <v>3.99</v>
      </c>
      <c r="I1345" s="62">
        <v>920.7</v>
      </c>
      <c r="J1345" s="62">
        <v>17125.02</v>
      </c>
      <c r="K1345" s="62">
        <v>22514.65</v>
      </c>
      <c r="L1345" s="62">
        <v>24862</v>
      </c>
      <c r="M1345" s="62">
        <v>103.59</v>
      </c>
      <c r="N1345" s="62">
        <v>1125.73</v>
      </c>
      <c r="O1345" s="62">
        <v>271510.92</v>
      </c>
      <c r="P1345" s="63"/>
      <c r="Q1345" s="63"/>
      <c r="R1345" s="63"/>
      <c r="S1345" s="63"/>
      <c r="T1345" s="63"/>
      <c r="U1345" s="63"/>
      <c r="V1345" s="63"/>
      <c r="W1345" s="63"/>
      <c r="X1345" s="63"/>
      <c r="Y1345" s="63"/>
      <c r="Z1345" s="62">
        <v>240254</v>
      </c>
      <c r="AA1345" s="62">
        <v>18718</v>
      </c>
      <c r="AB1345" s="62">
        <v>77.989999999999995</v>
      </c>
      <c r="AC1345" s="62">
        <v>12012.7</v>
      </c>
    </row>
    <row r="1346" spans="1:29" ht="30" x14ac:dyDescent="0.25">
      <c r="A1346" s="61" t="s">
        <v>186</v>
      </c>
      <c r="B1346" s="61" t="s">
        <v>187</v>
      </c>
      <c r="C1346" s="62">
        <v>2008</v>
      </c>
      <c r="D1346" s="61" t="s">
        <v>99</v>
      </c>
      <c r="E1346" s="62">
        <v>35</v>
      </c>
      <c r="F1346" s="62">
        <v>201480</v>
      </c>
      <c r="G1346" s="62">
        <v>30007</v>
      </c>
      <c r="H1346" s="62">
        <v>71.45</v>
      </c>
      <c r="I1346" s="62">
        <v>5756.57</v>
      </c>
      <c r="J1346" s="62">
        <v>187376.4</v>
      </c>
      <c r="K1346" s="62">
        <v>7073.07</v>
      </c>
      <c r="L1346" s="62">
        <v>15300</v>
      </c>
      <c r="M1346" s="62">
        <v>36.43</v>
      </c>
      <c r="N1346" s="62">
        <v>202.09</v>
      </c>
      <c r="O1346" s="62">
        <v>85296.27</v>
      </c>
      <c r="P1346" s="63"/>
      <c r="Q1346" s="63"/>
      <c r="R1346" s="63"/>
      <c r="S1346" s="63"/>
      <c r="T1346" s="63"/>
      <c r="U1346" s="62">
        <v>6999</v>
      </c>
      <c r="V1346" s="62">
        <v>20529</v>
      </c>
      <c r="W1346" s="62">
        <v>48.88</v>
      </c>
      <c r="X1346" s="62">
        <v>199</v>
      </c>
      <c r="Y1346" s="62">
        <v>156665.62</v>
      </c>
      <c r="Z1346" s="62">
        <v>78010.16</v>
      </c>
      <c r="AA1346" s="62">
        <v>1590</v>
      </c>
      <c r="AB1346" s="62">
        <v>3.79</v>
      </c>
      <c r="AC1346" s="62">
        <v>2228.86</v>
      </c>
    </row>
    <row r="1347" spans="1:29" x14ac:dyDescent="0.25">
      <c r="A1347" s="61" t="s">
        <v>192</v>
      </c>
      <c r="B1347" s="61" t="s">
        <v>193</v>
      </c>
      <c r="C1347" s="62">
        <v>2008</v>
      </c>
      <c r="D1347" s="61" t="s">
        <v>86</v>
      </c>
      <c r="E1347" s="62">
        <v>32</v>
      </c>
      <c r="F1347" s="62">
        <v>18537</v>
      </c>
      <c r="G1347" s="62">
        <v>8458</v>
      </c>
      <c r="H1347" s="62">
        <v>22.03</v>
      </c>
      <c r="I1347" s="62">
        <v>579.28</v>
      </c>
      <c r="J1347" s="62">
        <v>17239.41</v>
      </c>
      <c r="K1347" s="62">
        <v>6614.94</v>
      </c>
      <c r="L1347" s="62">
        <v>14901</v>
      </c>
      <c r="M1347" s="62">
        <v>38.799999999999997</v>
      </c>
      <c r="N1347" s="62">
        <v>206.72</v>
      </c>
      <c r="O1347" s="62">
        <v>79771.509999999995</v>
      </c>
      <c r="P1347" s="63"/>
      <c r="Q1347" s="63"/>
      <c r="R1347" s="63"/>
      <c r="S1347" s="63"/>
      <c r="T1347" s="63"/>
      <c r="U1347" s="63"/>
      <c r="V1347" s="63"/>
      <c r="W1347" s="63"/>
      <c r="X1347" s="63"/>
      <c r="Y1347" s="63"/>
      <c r="Z1347" s="62">
        <v>125800</v>
      </c>
      <c r="AA1347" s="62">
        <v>1963</v>
      </c>
      <c r="AB1347" s="62">
        <v>5.1100000000000003</v>
      </c>
      <c r="AC1347" s="62">
        <v>3931.25</v>
      </c>
    </row>
    <row r="1348" spans="1:29" x14ac:dyDescent="0.25">
      <c r="A1348" s="61" t="s">
        <v>338</v>
      </c>
      <c r="B1348" s="61" t="s">
        <v>339</v>
      </c>
      <c r="C1348" s="62">
        <v>2010</v>
      </c>
      <c r="D1348" s="61" t="s">
        <v>72</v>
      </c>
      <c r="E1348" s="62">
        <v>103</v>
      </c>
      <c r="F1348" s="62">
        <v>1050529</v>
      </c>
      <c r="G1348" s="62">
        <v>156600</v>
      </c>
      <c r="H1348" s="62">
        <v>126.7</v>
      </c>
      <c r="I1348" s="62">
        <v>10199.31</v>
      </c>
      <c r="J1348" s="62">
        <v>976991.97</v>
      </c>
      <c r="K1348" s="62">
        <v>60.14</v>
      </c>
      <c r="L1348" s="62">
        <v>1298</v>
      </c>
      <c r="M1348" s="62">
        <v>1.05</v>
      </c>
      <c r="N1348" s="62">
        <v>0.57999999999999996</v>
      </c>
      <c r="O1348" s="62">
        <v>725.2</v>
      </c>
      <c r="P1348" s="63"/>
      <c r="Q1348" s="63"/>
      <c r="R1348" s="63"/>
      <c r="S1348" s="63"/>
      <c r="T1348" s="63"/>
      <c r="U1348" s="63"/>
      <c r="V1348" s="63"/>
      <c r="W1348" s="63"/>
      <c r="X1348" s="63"/>
      <c r="Y1348" s="63"/>
      <c r="Z1348" s="62">
        <v>6436.08</v>
      </c>
      <c r="AA1348" s="62">
        <v>109179</v>
      </c>
      <c r="AB1348" s="62">
        <v>88.33</v>
      </c>
      <c r="AC1348" s="62">
        <v>62.49</v>
      </c>
    </row>
    <row r="1349" spans="1:29" x14ac:dyDescent="0.25">
      <c r="A1349" s="61" t="s">
        <v>163</v>
      </c>
      <c r="B1349" s="61" t="s">
        <v>164</v>
      </c>
      <c r="C1349" s="62">
        <v>2015</v>
      </c>
      <c r="D1349" s="61" t="s">
        <v>89</v>
      </c>
      <c r="E1349" s="62">
        <v>36</v>
      </c>
      <c r="F1349" s="62">
        <v>320720</v>
      </c>
      <c r="G1349" s="62">
        <v>56668</v>
      </c>
      <c r="H1349" s="62">
        <v>131.18</v>
      </c>
      <c r="I1349" s="62">
        <v>8908.89</v>
      </c>
      <c r="J1349" s="62">
        <v>298269.59999999998</v>
      </c>
      <c r="K1349" s="62">
        <v>0</v>
      </c>
      <c r="L1349" s="63"/>
      <c r="M1349" s="63"/>
      <c r="N1349" s="63"/>
      <c r="O1349" s="63"/>
      <c r="P1349" s="63"/>
      <c r="Q1349" s="63"/>
      <c r="R1349" s="63"/>
      <c r="S1349" s="63"/>
      <c r="T1349" s="63"/>
      <c r="U1349" s="63"/>
      <c r="V1349" s="63"/>
      <c r="W1349" s="63"/>
      <c r="X1349" s="63"/>
      <c r="Y1349" s="63"/>
      <c r="Z1349" s="62">
        <v>204422</v>
      </c>
      <c r="AA1349" s="62">
        <v>17459</v>
      </c>
      <c r="AB1349" s="62">
        <v>40.409999999999997</v>
      </c>
      <c r="AC1349" s="62">
        <v>5678.39</v>
      </c>
    </row>
    <row r="1350" spans="1:29" x14ac:dyDescent="0.25">
      <c r="A1350" s="61" t="s">
        <v>113</v>
      </c>
      <c r="B1350" s="61" t="s">
        <v>114</v>
      </c>
      <c r="C1350" s="62">
        <v>2016</v>
      </c>
      <c r="D1350" s="61" t="s">
        <v>75</v>
      </c>
      <c r="E1350" s="62">
        <v>2</v>
      </c>
      <c r="F1350" s="63"/>
      <c r="G1350" s="63"/>
      <c r="H1350" s="63"/>
      <c r="I1350" s="63"/>
      <c r="J1350" s="63"/>
      <c r="K1350" s="62">
        <v>0</v>
      </c>
      <c r="L1350" s="63"/>
      <c r="M1350" s="63"/>
      <c r="N1350" s="63"/>
      <c r="O1350" s="63"/>
      <c r="P1350" s="63"/>
      <c r="Q1350" s="63"/>
      <c r="R1350" s="63"/>
      <c r="S1350" s="63"/>
      <c r="T1350" s="63"/>
      <c r="U1350" s="63"/>
      <c r="V1350" s="63"/>
      <c r="W1350" s="63"/>
      <c r="X1350" s="63"/>
      <c r="Y1350" s="63"/>
      <c r="Z1350" s="62">
        <v>67000</v>
      </c>
      <c r="AA1350" s="62">
        <v>3556</v>
      </c>
      <c r="AB1350" s="62">
        <v>148.16999999999999</v>
      </c>
      <c r="AC1350" s="62">
        <v>33500</v>
      </c>
    </row>
    <row r="1351" spans="1:29" ht="30" x14ac:dyDescent="0.25">
      <c r="A1351" s="61" t="s">
        <v>520</v>
      </c>
      <c r="B1351" s="61" t="s">
        <v>521</v>
      </c>
      <c r="C1351" s="62">
        <v>2010</v>
      </c>
      <c r="D1351" s="61" t="s">
        <v>78</v>
      </c>
      <c r="E1351" s="62">
        <v>54</v>
      </c>
      <c r="F1351" s="62">
        <v>425728</v>
      </c>
      <c r="G1351" s="62">
        <v>60152</v>
      </c>
      <c r="H1351" s="62">
        <v>92.83</v>
      </c>
      <c r="I1351" s="62">
        <v>7883.85</v>
      </c>
      <c r="J1351" s="62">
        <v>395927.03999999998</v>
      </c>
      <c r="K1351" s="62">
        <v>7122.21</v>
      </c>
      <c r="L1351" s="62">
        <v>7271</v>
      </c>
      <c r="M1351" s="62">
        <v>11.22</v>
      </c>
      <c r="N1351" s="63"/>
      <c r="O1351" s="63"/>
      <c r="P1351" s="63"/>
      <c r="Q1351" s="63"/>
      <c r="R1351" s="63"/>
      <c r="S1351" s="63"/>
      <c r="T1351" s="63"/>
      <c r="U1351" s="63"/>
      <c r="V1351" s="63"/>
      <c r="W1351" s="63"/>
      <c r="X1351" s="63"/>
      <c r="Y1351" s="63"/>
      <c r="Z1351" s="62">
        <v>188050</v>
      </c>
      <c r="AA1351" s="62">
        <v>12905</v>
      </c>
      <c r="AB1351" s="62">
        <v>19.920000000000002</v>
      </c>
      <c r="AC1351" s="62">
        <v>3482.41</v>
      </c>
    </row>
    <row r="1352" spans="1:29" x14ac:dyDescent="0.25">
      <c r="A1352" s="61" t="s">
        <v>163</v>
      </c>
      <c r="B1352" s="61" t="s">
        <v>164</v>
      </c>
      <c r="C1352" s="62">
        <v>2011</v>
      </c>
      <c r="D1352" s="61" t="s">
        <v>94</v>
      </c>
      <c r="E1352" s="62">
        <v>14</v>
      </c>
      <c r="F1352" s="62">
        <v>16898</v>
      </c>
      <c r="G1352" s="62">
        <v>2523</v>
      </c>
      <c r="H1352" s="62">
        <v>15.02</v>
      </c>
      <c r="I1352" s="62">
        <v>1207</v>
      </c>
      <c r="J1352" s="62">
        <v>15715.14</v>
      </c>
      <c r="K1352" s="62">
        <v>0</v>
      </c>
      <c r="L1352" s="63"/>
      <c r="M1352" s="63"/>
      <c r="N1352" s="63"/>
      <c r="O1352" s="63"/>
      <c r="P1352" s="63"/>
      <c r="Q1352" s="63"/>
      <c r="R1352" s="63"/>
      <c r="S1352" s="63"/>
      <c r="T1352" s="63"/>
      <c r="U1352" s="62">
        <v>498</v>
      </c>
      <c r="V1352" s="62">
        <v>1453</v>
      </c>
      <c r="W1352" s="62">
        <v>8.65</v>
      </c>
      <c r="X1352" s="62">
        <v>35</v>
      </c>
      <c r="Y1352" s="62">
        <v>11147.23</v>
      </c>
      <c r="Z1352" s="62">
        <v>106031</v>
      </c>
      <c r="AA1352" s="62">
        <v>7709</v>
      </c>
      <c r="AB1352" s="62">
        <v>45.89</v>
      </c>
      <c r="AC1352" s="62">
        <v>7573.64</v>
      </c>
    </row>
    <row r="1353" spans="1:29" ht="30" x14ac:dyDescent="0.25">
      <c r="A1353" s="61" t="s">
        <v>283</v>
      </c>
      <c r="B1353" s="61" t="s">
        <v>284</v>
      </c>
      <c r="C1353" s="62">
        <v>2012</v>
      </c>
      <c r="D1353" s="61" t="s">
        <v>135</v>
      </c>
      <c r="E1353" s="62">
        <v>240</v>
      </c>
      <c r="F1353" s="62">
        <v>465848</v>
      </c>
      <c r="G1353" s="62">
        <v>84355</v>
      </c>
      <c r="H1353" s="62">
        <v>29.29</v>
      </c>
      <c r="I1353" s="62">
        <v>1941.03</v>
      </c>
      <c r="J1353" s="62">
        <v>433238.64</v>
      </c>
      <c r="K1353" s="62">
        <v>245290.98</v>
      </c>
      <c r="L1353" s="62">
        <v>295743</v>
      </c>
      <c r="M1353" s="62">
        <v>102.69</v>
      </c>
      <c r="N1353" s="63"/>
      <c r="O1353" s="63"/>
      <c r="P1353" s="63"/>
      <c r="Q1353" s="63"/>
      <c r="R1353" s="63"/>
      <c r="S1353" s="63"/>
      <c r="T1353" s="63"/>
      <c r="U1353" s="63"/>
      <c r="V1353" s="63"/>
      <c r="W1353" s="63"/>
      <c r="X1353" s="63"/>
      <c r="Y1353" s="63"/>
      <c r="Z1353" s="62">
        <v>0</v>
      </c>
      <c r="AA1353" s="63"/>
      <c r="AB1353" s="63"/>
      <c r="AC1353" s="62">
        <v>0</v>
      </c>
    </row>
    <row r="1354" spans="1:29" ht="30" x14ac:dyDescent="0.25">
      <c r="A1354" s="61" t="s">
        <v>136</v>
      </c>
      <c r="B1354" s="61" t="s">
        <v>137</v>
      </c>
      <c r="C1354" s="62">
        <v>2012</v>
      </c>
      <c r="D1354" s="61" t="s">
        <v>99</v>
      </c>
      <c r="E1354" s="62">
        <v>30</v>
      </c>
      <c r="F1354" s="62">
        <v>78813</v>
      </c>
      <c r="G1354" s="62">
        <v>12086</v>
      </c>
      <c r="H1354" s="62">
        <v>33.57</v>
      </c>
      <c r="I1354" s="62">
        <v>2627.1</v>
      </c>
      <c r="J1354" s="62">
        <v>73296.09</v>
      </c>
      <c r="K1354" s="62">
        <v>12394</v>
      </c>
      <c r="L1354" s="62">
        <v>13648</v>
      </c>
      <c r="M1354" s="62">
        <v>37.909999999999997</v>
      </c>
      <c r="N1354" s="63"/>
      <c r="O1354" s="63"/>
      <c r="P1354" s="63"/>
      <c r="Q1354" s="63"/>
      <c r="R1354" s="63"/>
      <c r="S1354" s="63"/>
      <c r="T1354" s="63"/>
      <c r="U1354" s="63"/>
      <c r="V1354" s="63"/>
      <c r="W1354" s="63"/>
      <c r="X1354" s="63"/>
      <c r="Y1354" s="63"/>
      <c r="Z1354" s="62">
        <v>706</v>
      </c>
      <c r="AA1354" s="62">
        <v>1937</v>
      </c>
      <c r="AB1354" s="62">
        <v>5.38</v>
      </c>
      <c r="AC1354" s="62">
        <v>23.53</v>
      </c>
    </row>
    <row r="1355" spans="1:29" x14ac:dyDescent="0.25">
      <c r="A1355" s="61" t="s">
        <v>208</v>
      </c>
      <c r="B1355" s="61" t="s">
        <v>209</v>
      </c>
      <c r="C1355" s="62">
        <v>2015</v>
      </c>
      <c r="D1355" s="61" t="s">
        <v>566</v>
      </c>
      <c r="E1355" s="62">
        <v>42</v>
      </c>
      <c r="F1355" s="62">
        <v>191200</v>
      </c>
      <c r="G1355" s="62">
        <v>31030</v>
      </c>
      <c r="H1355" s="62">
        <v>61.57</v>
      </c>
      <c r="I1355" s="62">
        <v>4552.38</v>
      </c>
      <c r="J1355" s="62">
        <v>177816</v>
      </c>
      <c r="K1355" s="62">
        <v>17915.52</v>
      </c>
      <c r="L1355" s="62">
        <v>31477</v>
      </c>
      <c r="M1355" s="62">
        <v>62.45</v>
      </c>
      <c r="N1355" s="62">
        <v>426.56</v>
      </c>
      <c r="O1355" s="62">
        <v>216048.66</v>
      </c>
      <c r="P1355" s="63"/>
      <c r="Q1355" s="63"/>
      <c r="R1355" s="63"/>
      <c r="S1355" s="63"/>
      <c r="T1355" s="63"/>
      <c r="U1355" s="63"/>
      <c r="V1355" s="63"/>
      <c r="W1355" s="63"/>
      <c r="X1355" s="63"/>
      <c r="Y1355" s="63"/>
      <c r="Z1355" s="62">
        <v>670</v>
      </c>
      <c r="AA1355" s="62">
        <v>3832</v>
      </c>
      <c r="AB1355" s="62">
        <v>7.6</v>
      </c>
      <c r="AC1355" s="62">
        <v>15.95</v>
      </c>
    </row>
    <row r="1356" spans="1:29" ht="30" x14ac:dyDescent="0.25">
      <c r="A1356" s="61" t="s">
        <v>367</v>
      </c>
      <c r="B1356" s="61" t="s">
        <v>368</v>
      </c>
      <c r="C1356" s="62">
        <v>2006</v>
      </c>
      <c r="D1356" s="61" t="s">
        <v>99</v>
      </c>
      <c r="E1356" s="62">
        <v>60</v>
      </c>
      <c r="F1356" s="62">
        <v>181272</v>
      </c>
      <c r="G1356" s="62">
        <v>27425</v>
      </c>
      <c r="H1356" s="62">
        <v>38.090000000000003</v>
      </c>
      <c r="I1356" s="62">
        <v>3021.2</v>
      </c>
      <c r="J1356" s="62">
        <v>168582.96</v>
      </c>
      <c r="K1356" s="62">
        <v>2959.26</v>
      </c>
      <c r="L1356" s="62">
        <v>62549</v>
      </c>
      <c r="M1356" s="62">
        <v>86.87</v>
      </c>
      <c r="N1356" s="62">
        <v>49.32</v>
      </c>
      <c r="O1356" s="62">
        <v>35686.639999999999</v>
      </c>
      <c r="P1356" s="63"/>
      <c r="Q1356" s="63"/>
      <c r="R1356" s="63"/>
      <c r="S1356" s="63"/>
      <c r="T1356" s="63"/>
      <c r="U1356" s="63"/>
      <c r="V1356" s="63"/>
      <c r="W1356" s="63"/>
      <c r="X1356" s="63"/>
      <c r="Y1356" s="63"/>
      <c r="Z1356" s="62">
        <v>13100</v>
      </c>
      <c r="AA1356" s="62">
        <v>710</v>
      </c>
      <c r="AB1356" s="62">
        <v>0.99</v>
      </c>
      <c r="AC1356" s="62">
        <v>218.33</v>
      </c>
    </row>
    <row r="1357" spans="1:29" x14ac:dyDescent="0.25">
      <c r="A1357" s="61" t="s">
        <v>514</v>
      </c>
      <c r="B1357" s="61" t="s">
        <v>515</v>
      </c>
      <c r="C1357" s="62">
        <v>2011</v>
      </c>
      <c r="D1357" s="61" t="s">
        <v>78</v>
      </c>
      <c r="E1357" s="62">
        <v>40</v>
      </c>
      <c r="F1357" s="62">
        <v>422280</v>
      </c>
      <c r="G1357" s="62">
        <v>85522</v>
      </c>
      <c r="H1357" s="62">
        <v>178.17</v>
      </c>
      <c r="I1357" s="62">
        <v>10557</v>
      </c>
      <c r="J1357" s="62">
        <v>392720.4</v>
      </c>
      <c r="K1357" s="62">
        <v>0</v>
      </c>
      <c r="L1357" s="63"/>
      <c r="M1357" s="63"/>
      <c r="N1357" s="63"/>
      <c r="O1357" s="63"/>
      <c r="P1357" s="63"/>
      <c r="Q1357" s="63"/>
      <c r="R1357" s="63"/>
      <c r="S1357" s="63"/>
      <c r="T1357" s="63"/>
      <c r="U1357" s="63"/>
      <c r="V1357" s="63"/>
      <c r="W1357" s="63"/>
      <c r="X1357" s="63"/>
      <c r="Y1357" s="63"/>
      <c r="Z1357" s="62">
        <v>1083750</v>
      </c>
      <c r="AA1357" s="62">
        <v>144912</v>
      </c>
      <c r="AB1357" s="62">
        <v>301.89999999999998</v>
      </c>
      <c r="AC1357" s="62">
        <v>27093.75</v>
      </c>
    </row>
    <row r="1358" spans="1:29" ht="30" x14ac:dyDescent="0.25">
      <c r="A1358" s="61" t="s">
        <v>218</v>
      </c>
      <c r="B1358" s="61" t="s">
        <v>219</v>
      </c>
      <c r="C1358" s="62">
        <v>2015</v>
      </c>
      <c r="D1358" s="61" t="s">
        <v>99</v>
      </c>
      <c r="E1358" s="62">
        <v>176</v>
      </c>
      <c r="F1358" s="62">
        <v>1736420</v>
      </c>
      <c r="G1358" s="62">
        <v>332376</v>
      </c>
      <c r="H1358" s="62">
        <v>157.38</v>
      </c>
      <c r="I1358" s="62">
        <v>9866.02</v>
      </c>
      <c r="J1358" s="62">
        <v>1614870.6</v>
      </c>
      <c r="K1358" s="62">
        <v>0</v>
      </c>
      <c r="L1358" s="63"/>
      <c r="M1358" s="63"/>
      <c r="N1358" s="63"/>
      <c r="O1358" s="63"/>
      <c r="P1358" s="63"/>
      <c r="Q1358" s="63"/>
      <c r="R1358" s="63"/>
      <c r="S1358" s="63"/>
      <c r="T1358" s="63"/>
      <c r="U1358" s="63"/>
      <c r="V1358" s="63"/>
      <c r="W1358" s="63"/>
      <c r="X1358" s="63"/>
      <c r="Y1358" s="63"/>
      <c r="Z1358" s="62">
        <v>6560</v>
      </c>
      <c r="AA1358" s="62">
        <v>84574</v>
      </c>
      <c r="AB1358" s="62">
        <v>40.04</v>
      </c>
      <c r="AC1358" s="62">
        <v>37.270000000000003</v>
      </c>
    </row>
    <row r="1359" spans="1:29" ht="30" x14ac:dyDescent="0.25">
      <c r="A1359" s="61" t="s">
        <v>233</v>
      </c>
      <c r="B1359" s="61" t="s">
        <v>234</v>
      </c>
      <c r="C1359" s="62">
        <v>2003</v>
      </c>
      <c r="D1359" s="61" t="s">
        <v>75</v>
      </c>
      <c r="E1359" s="62">
        <v>15</v>
      </c>
      <c r="F1359" s="62">
        <v>1894</v>
      </c>
      <c r="G1359" s="62">
        <v>269</v>
      </c>
      <c r="H1359" s="62">
        <v>1.49</v>
      </c>
      <c r="I1359" s="62">
        <v>126.27</v>
      </c>
      <c r="J1359" s="62">
        <v>1761.42</v>
      </c>
      <c r="K1359" s="62">
        <v>0</v>
      </c>
      <c r="L1359" s="63"/>
      <c r="M1359" s="63"/>
      <c r="N1359" s="63"/>
      <c r="O1359" s="63"/>
      <c r="P1359" s="63"/>
      <c r="Q1359" s="63"/>
      <c r="R1359" s="63"/>
      <c r="S1359" s="63"/>
      <c r="T1359" s="63"/>
      <c r="U1359" s="63"/>
      <c r="V1359" s="63"/>
      <c r="W1359" s="63"/>
      <c r="X1359" s="63"/>
      <c r="Y1359" s="63"/>
      <c r="Z1359" s="62">
        <v>494.62</v>
      </c>
      <c r="AA1359" s="62">
        <v>3571</v>
      </c>
      <c r="AB1359" s="62">
        <v>19.84</v>
      </c>
      <c r="AC1359" s="62">
        <v>32.97</v>
      </c>
    </row>
    <row r="1360" spans="1:29" x14ac:dyDescent="0.25">
      <c r="A1360" s="61" t="s">
        <v>260</v>
      </c>
      <c r="B1360" s="61" t="s">
        <v>261</v>
      </c>
      <c r="C1360" s="62">
        <v>2017</v>
      </c>
      <c r="D1360" s="61" t="s">
        <v>99</v>
      </c>
      <c r="E1360" s="62">
        <v>26</v>
      </c>
      <c r="F1360" s="62">
        <v>74726</v>
      </c>
      <c r="G1360" s="62">
        <v>13670</v>
      </c>
      <c r="H1360" s="62">
        <v>43.81</v>
      </c>
      <c r="I1360" s="62">
        <v>2874.08</v>
      </c>
      <c r="J1360" s="62">
        <v>69495.179999999993</v>
      </c>
      <c r="K1360" s="62">
        <v>16524.73</v>
      </c>
      <c r="L1360" s="62">
        <v>17366</v>
      </c>
      <c r="M1360" s="62">
        <v>55.66</v>
      </c>
      <c r="N1360" s="62">
        <v>635.57000000000005</v>
      </c>
      <c r="O1360" s="62">
        <v>199276.72</v>
      </c>
      <c r="P1360" s="63"/>
      <c r="Q1360" s="63"/>
      <c r="R1360" s="63"/>
      <c r="S1360" s="63"/>
      <c r="T1360" s="63"/>
      <c r="U1360" s="63"/>
      <c r="V1360" s="63"/>
      <c r="W1360" s="63"/>
      <c r="X1360" s="63"/>
      <c r="Y1360" s="63"/>
      <c r="Z1360" s="62">
        <v>1017</v>
      </c>
      <c r="AA1360" s="62">
        <v>4675</v>
      </c>
      <c r="AB1360" s="62">
        <v>14.98</v>
      </c>
      <c r="AC1360" s="62">
        <v>39.119999999999997</v>
      </c>
    </row>
    <row r="1361" spans="1:29" ht="30" x14ac:dyDescent="0.25">
      <c r="A1361" s="61" t="s">
        <v>188</v>
      </c>
      <c r="B1361" s="61" t="s">
        <v>189</v>
      </c>
      <c r="C1361" s="62">
        <v>2007</v>
      </c>
      <c r="D1361" s="61" t="s">
        <v>89</v>
      </c>
      <c r="E1361" s="62">
        <v>112</v>
      </c>
      <c r="F1361" s="62">
        <v>244450</v>
      </c>
      <c r="G1361" s="62">
        <v>48399</v>
      </c>
      <c r="H1361" s="62">
        <v>36.01</v>
      </c>
      <c r="I1361" s="62">
        <v>2182.59</v>
      </c>
      <c r="J1361" s="62">
        <v>227338.5</v>
      </c>
      <c r="K1361" s="62">
        <v>66701.259999999995</v>
      </c>
      <c r="L1361" s="62">
        <v>102880</v>
      </c>
      <c r="M1361" s="62">
        <v>76.55</v>
      </c>
      <c r="N1361" s="62">
        <v>595.54999999999995</v>
      </c>
      <c r="O1361" s="62">
        <v>804370.52</v>
      </c>
      <c r="P1361" s="63"/>
      <c r="Q1361" s="63"/>
      <c r="R1361" s="63"/>
      <c r="S1361" s="63"/>
      <c r="T1361" s="63"/>
      <c r="U1361" s="63"/>
      <c r="V1361" s="63"/>
      <c r="W1361" s="63"/>
      <c r="X1361" s="63"/>
      <c r="Y1361" s="63"/>
      <c r="Z1361" s="62">
        <v>5246</v>
      </c>
      <c r="AA1361" s="62">
        <v>26050</v>
      </c>
      <c r="AB1361" s="62">
        <v>19.38</v>
      </c>
      <c r="AC1361" s="62">
        <v>46.84</v>
      </c>
    </row>
    <row r="1362" spans="1:29" x14ac:dyDescent="0.25">
      <c r="A1362" s="61" t="s">
        <v>289</v>
      </c>
      <c r="B1362" s="61" t="s">
        <v>290</v>
      </c>
      <c r="C1362" s="62">
        <v>2010</v>
      </c>
      <c r="D1362" s="61" t="s">
        <v>99</v>
      </c>
      <c r="E1362" s="62">
        <v>62</v>
      </c>
      <c r="F1362" s="62">
        <v>532400</v>
      </c>
      <c r="G1362" s="62">
        <v>68737</v>
      </c>
      <c r="H1362" s="62">
        <v>92.39</v>
      </c>
      <c r="I1362" s="62">
        <v>8587.1</v>
      </c>
      <c r="J1362" s="62">
        <v>495132</v>
      </c>
      <c r="K1362" s="62">
        <v>0</v>
      </c>
      <c r="L1362" s="63"/>
      <c r="M1362" s="63"/>
      <c r="N1362" s="63"/>
      <c r="O1362" s="63"/>
      <c r="P1362" s="63"/>
      <c r="Q1362" s="63"/>
      <c r="R1362" s="63"/>
      <c r="S1362" s="63"/>
      <c r="T1362" s="63"/>
      <c r="U1362" s="63"/>
      <c r="V1362" s="63"/>
      <c r="W1362" s="63"/>
      <c r="X1362" s="63"/>
      <c r="Y1362" s="63"/>
      <c r="Z1362" s="62">
        <v>0</v>
      </c>
      <c r="AA1362" s="62">
        <v>24997</v>
      </c>
      <c r="AB1362" s="62">
        <v>33.6</v>
      </c>
      <c r="AC1362" s="62">
        <v>0</v>
      </c>
    </row>
    <row r="1363" spans="1:29" ht="30" x14ac:dyDescent="0.25">
      <c r="A1363" s="61" t="s">
        <v>133</v>
      </c>
      <c r="B1363" s="61" t="s">
        <v>134</v>
      </c>
      <c r="C1363" s="62">
        <v>2010</v>
      </c>
      <c r="D1363" s="61" t="s">
        <v>99</v>
      </c>
      <c r="E1363" s="62">
        <v>36</v>
      </c>
      <c r="F1363" s="62">
        <v>169185</v>
      </c>
      <c r="G1363" s="62">
        <v>27774</v>
      </c>
      <c r="H1363" s="62">
        <v>64.290000000000006</v>
      </c>
      <c r="I1363" s="62">
        <v>4699.58</v>
      </c>
      <c r="J1363" s="62">
        <v>157342.04999999999</v>
      </c>
      <c r="K1363" s="62">
        <v>11160</v>
      </c>
      <c r="L1363" s="62">
        <v>14846</v>
      </c>
      <c r="M1363" s="62">
        <v>34.369999999999997</v>
      </c>
      <c r="N1363" s="62">
        <v>310</v>
      </c>
      <c r="O1363" s="62">
        <v>134581.79</v>
      </c>
      <c r="P1363" s="63"/>
      <c r="Q1363" s="63"/>
      <c r="R1363" s="63"/>
      <c r="S1363" s="63"/>
      <c r="T1363" s="63"/>
      <c r="U1363" s="63"/>
      <c r="V1363" s="63"/>
      <c r="W1363" s="63"/>
      <c r="X1363" s="63"/>
      <c r="Y1363" s="63"/>
      <c r="Z1363" s="62">
        <v>93400</v>
      </c>
      <c r="AA1363" s="62">
        <v>5789</v>
      </c>
      <c r="AB1363" s="62">
        <v>13.4</v>
      </c>
      <c r="AC1363" s="62">
        <v>2594.44</v>
      </c>
    </row>
    <row r="1364" spans="1:29" ht="30" x14ac:dyDescent="0.25">
      <c r="A1364" s="61" t="s">
        <v>73</v>
      </c>
      <c r="B1364" s="61" t="s">
        <v>74</v>
      </c>
      <c r="C1364" s="62">
        <v>2016</v>
      </c>
      <c r="D1364" s="61" t="s">
        <v>75</v>
      </c>
      <c r="E1364" s="62">
        <v>6</v>
      </c>
      <c r="F1364" s="63"/>
      <c r="G1364" s="63"/>
      <c r="H1364" s="63"/>
      <c r="I1364" s="63"/>
      <c r="J1364" s="63"/>
      <c r="K1364" s="62">
        <v>0</v>
      </c>
      <c r="L1364" s="63"/>
      <c r="M1364" s="63"/>
      <c r="N1364" s="63"/>
      <c r="O1364" s="63"/>
      <c r="P1364" s="63"/>
      <c r="Q1364" s="63"/>
      <c r="R1364" s="63"/>
      <c r="S1364" s="63"/>
      <c r="T1364" s="63"/>
      <c r="U1364" s="63"/>
      <c r="V1364" s="63"/>
      <c r="W1364" s="63"/>
      <c r="X1364" s="63"/>
      <c r="Y1364" s="63"/>
      <c r="Z1364" s="62">
        <v>44213</v>
      </c>
      <c r="AA1364" s="62">
        <v>2759</v>
      </c>
      <c r="AB1364" s="62">
        <v>38.32</v>
      </c>
      <c r="AC1364" s="62">
        <v>7368.83</v>
      </c>
    </row>
    <row r="1365" spans="1:29" x14ac:dyDescent="0.25">
      <c r="A1365" s="61" t="s">
        <v>490</v>
      </c>
      <c r="B1365" s="61" t="s">
        <v>491</v>
      </c>
      <c r="C1365" s="62">
        <v>2009</v>
      </c>
      <c r="D1365" s="61" t="s">
        <v>78</v>
      </c>
      <c r="E1365" s="62">
        <v>40</v>
      </c>
      <c r="F1365" s="62">
        <v>443710</v>
      </c>
      <c r="G1365" s="62">
        <v>68781</v>
      </c>
      <c r="H1365" s="62">
        <v>143.29</v>
      </c>
      <c r="I1365" s="62">
        <v>11092.75</v>
      </c>
      <c r="J1365" s="62">
        <v>412650.3</v>
      </c>
      <c r="K1365" s="62">
        <v>0</v>
      </c>
      <c r="L1365" s="63"/>
      <c r="M1365" s="63"/>
      <c r="N1365" s="63"/>
      <c r="O1365" s="63"/>
      <c r="P1365" s="63"/>
      <c r="Q1365" s="63"/>
      <c r="R1365" s="63"/>
      <c r="S1365" s="63"/>
      <c r="T1365" s="63"/>
      <c r="U1365" s="63"/>
      <c r="V1365" s="63"/>
      <c r="W1365" s="63"/>
      <c r="X1365" s="63"/>
      <c r="Y1365" s="63"/>
      <c r="Z1365" s="62">
        <v>111750</v>
      </c>
      <c r="AA1365" s="62">
        <v>3939</v>
      </c>
      <c r="AB1365" s="62">
        <v>8.2100000000000009</v>
      </c>
      <c r="AC1365" s="62">
        <v>2793.75</v>
      </c>
    </row>
    <row r="1366" spans="1:29" x14ac:dyDescent="0.25">
      <c r="A1366" s="61" t="s">
        <v>251</v>
      </c>
      <c r="B1366" s="61" t="s">
        <v>252</v>
      </c>
      <c r="C1366" s="62">
        <v>2004</v>
      </c>
      <c r="D1366" s="61" t="s">
        <v>99</v>
      </c>
      <c r="E1366" s="62">
        <v>40</v>
      </c>
      <c r="F1366" s="62">
        <v>451840</v>
      </c>
      <c r="G1366" s="62">
        <v>45563</v>
      </c>
      <c r="H1366" s="62">
        <v>94.92</v>
      </c>
      <c r="I1366" s="62">
        <v>11296</v>
      </c>
      <c r="J1366" s="62">
        <v>420211.20000000001</v>
      </c>
      <c r="K1366" s="62">
        <v>0</v>
      </c>
      <c r="L1366" s="63"/>
      <c r="M1366" s="63"/>
      <c r="N1366" s="63"/>
      <c r="O1366" s="63"/>
      <c r="P1366" s="63"/>
      <c r="Q1366" s="63"/>
      <c r="R1366" s="63"/>
      <c r="S1366" s="63"/>
      <c r="T1366" s="63"/>
      <c r="U1366" s="63"/>
      <c r="V1366" s="63"/>
      <c r="W1366" s="63"/>
      <c r="X1366" s="63"/>
      <c r="Y1366" s="63"/>
      <c r="Z1366" s="62">
        <v>1355</v>
      </c>
      <c r="AA1366" s="62">
        <v>11472</v>
      </c>
      <c r="AB1366" s="62">
        <v>23.9</v>
      </c>
      <c r="AC1366" s="62">
        <v>33.880000000000003</v>
      </c>
    </row>
    <row r="1367" spans="1:29" ht="30" x14ac:dyDescent="0.25">
      <c r="A1367" s="61" t="s">
        <v>97</v>
      </c>
      <c r="B1367" s="61" t="s">
        <v>98</v>
      </c>
      <c r="C1367" s="62">
        <v>2003</v>
      </c>
      <c r="D1367" s="61" t="s">
        <v>86</v>
      </c>
      <c r="E1367" s="62">
        <v>36</v>
      </c>
      <c r="F1367" s="63"/>
      <c r="G1367" s="63"/>
      <c r="H1367" s="63"/>
      <c r="I1367" s="63"/>
      <c r="J1367" s="63"/>
      <c r="K1367" s="62">
        <v>0</v>
      </c>
      <c r="L1367" s="63"/>
      <c r="M1367" s="63"/>
      <c r="N1367" s="63"/>
      <c r="O1367" s="63"/>
      <c r="P1367" s="63"/>
      <c r="Q1367" s="63"/>
      <c r="R1367" s="63"/>
      <c r="S1367" s="63"/>
      <c r="T1367" s="63"/>
      <c r="U1367" s="63"/>
      <c r="V1367" s="63"/>
      <c r="W1367" s="63"/>
      <c r="X1367" s="63"/>
      <c r="Y1367" s="63"/>
      <c r="Z1367" s="62">
        <v>1139</v>
      </c>
      <c r="AA1367" s="62">
        <v>8906</v>
      </c>
      <c r="AB1367" s="62">
        <v>20.62</v>
      </c>
      <c r="AC1367" s="62">
        <v>31.64</v>
      </c>
    </row>
    <row r="1368" spans="1:29" ht="30" x14ac:dyDescent="0.25">
      <c r="A1368" s="61" t="s">
        <v>87</v>
      </c>
      <c r="B1368" s="61" t="s">
        <v>88</v>
      </c>
      <c r="C1368" s="62">
        <v>2017</v>
      </c>
      <c r="D1368" s="61" t="s">
        <v>135</v>
      </c>
      <c r="E1368" s="62">
        <v>60</v>
      </c>
      <c r="F1368" s="62">
        <v>74002</v>
      </c>
      <c r="G1368" s="62">
        <v>15994</v>
      </c>
      <c r="H1368" s="62">
        <v>22.21</v>
      </c>
      <c r="I1368" s="62">
        <v>1233.3699999999999</v>
      </c>
      <c r="J1368" s="62">
        <v>68821.86</v>
      </c>
      <c r="K1368" s="62">
        <v>40100.870000000003</v>
      </c>
      <c r="L1368" s="62">
        <v>33658</v>
      </c>
      <c r="M1368" s="62">
        <v>46.75</v>
      </c>
      <c r="N1368" s="62">
        <v>668.35</v>
      </c>
      <c r="O1368" s="62">
        <v>483588.46</v>
      </c>
      <c r="P1368" s="63"/>
      <c r="Q1368" s="63"/>
      <c r="R1368" s="63"/>
      <c r="S1368" s="63"/>
      <c r="T1368" s="63"/>
      <c r="U1368" s="63"/>
      <c r="V1368" s="63"/>
      <c r="W1368" s="63"/>
      <c r="X1368" s="63"/>
      <c r="Y1368" s="63"/>
      <c r="Z1368" s="62">
        <v>706448</v>
      </c>
      <c r="AA1368" s="62">
        <v>121611</v>
      </c>
      <c r="AB1368" s="62">
        <v>168.9</v>
      </c>
      <c r="AC1368" s="62">
        <v>11774.13</v>
      </c>
    </row>
    <row r="1369" spans="1:29" x14ac:dyDescent="0.25">
      <c r="A1369" s="61" t="s">
        <v>208</v>
      </c>
      <c r="B1369" s="61" t="s">
        <v>209</v>
      </c>
      <c r="C1369" s="62">
        <v>2004</v>
      </c>
      <c r="D1369" s="61" t="s">
        <v>78</v>
      </c>
      <c r="E1369" s="62">
        <v>63</v>
      </c>
      <c r="F1369" s="62">
        <v>230140</v>
      </c>
      <c r="G1369" s="62">
        <v>23517</v>
      </c>
      <c r="H1369" s="62">
        <v>31.11</v>
      </c>
      <c r="I1369" s="62">
        <v>3653.02</v>
      </c>
      <c r="J1369" s="62">
        <v>214030.2</v>
      </c>
      <c r="K1369" s="62">
        <v>4877</v>
      </c>
      <c r="L1369" s="62">
        <v>5481</v>
      </c>
      <c r="M1369" s="62">
        <v>7.25</v>
      </c>
      <c r="N1369" s="62">
        <v>77.41</v>
      </c>
      <c r="O1369" s="62">
        <v>58813.21</v>
      </c>
      <c r="P1369" s="63"/>
      <c r="Q1369" s="63"/>
      <c r="R1369" s="63"/>
      <c r="S1369" s="63"/>
      <c r="T1369" s="63"/>
      <c r="U1369" s="63"/>
      <c r="V1369" s="63"/>
      <c r="W1369" s="63"/>
      <c r="X1369" s="63"/>
      <c r="Y1369" s="63"/>
      <c r="Z1369" s="62">
        <v>939</v>
      </c>
      <c r="AA1369" s="62">
        <v>3634</v>
      </c>
      <c r="AB1369" s="62">
        <v>4.8099999999999996</v>
      </c>
      <c r="AC1369" s="62">
        <v>14.9</v>
      </c>
    </row>
    <row r="1370" spans="1:29" ht="30" x14ac:dyDescent="0.25">
      <c r="A1370" s="61" t="s">
        <v>293</v>
      </c>
      <c r="B1370" s="61" t="s">
        <v>294</v>
      </c>
      <c r="C1370" s="62">
        <v>2013</v>
      </c>
      <c r="D1370" s="61" t="s">
        <v>78</v>
      </c>
      <c r="E1370" s="62">
        <v>36</v>
      </c>
      <c r="F1370" s="62">
        <v>197705</v>
      </c>
      <c r="G1370" s="62">
        <v>38333</v>
      </c>
      <c r="H1370" s="62">
        <v>88.73</v>
      </c>
      <c r="I1370" s="62">
        <v>5491.81</v>
      </c>
      <c r="J1370" s="62">
        <v>183865.65</v>
      </c>
      <c r="K1370" s="62">
        <v>19936</v>
      </c>
      <c r="L1370" s="62">
        <v>10225</v>
      </c>
      <c r="M1370" s="62">
        <v>23.67</v>
      </c>
      <c r="N1370" s="62">
        <v>553.78</v>
      </c>
      <c r="O1370" s="62">
        <v>240414.2</v>
      </c>
      <c r="P1370" s="63"/>
      <c r="Q1370" s="63"/>
      <c r="R1370" s="63"/>
      <c r="S1370" s="63"/>
      <c r="T1370" s="63"/>
      <c r="U1370" s="63"/>
      <c r="V1370" s="63"/>
      <c r="W1370" s="63"/>
      <c r="X1370" s="63"/>
      <c r="Y1370" s="63"/>
      <c r="Z1370" s="62">
        <v>1.19</v>
      </c>
      <c r="AA1370" s="62">
        <v>2351</v>
      </c>
      <c r="AB1370" s="62">
        <v>5.44</v>
      </c>
      <c r="AC1370" s="62">
        <v>0.03</v>
      </c>
    </row>
    <row r="1371" spans="1:29" x14ac:dyDescent="0.25">
      <c r="A1371" s="61" t="s">
        <v>534</v>
      </c>
      <c r="B1371" s="61" t="s">
        <v>535</v>
      </c>
      <c r="C1371" s="62">
        <v>2017</v>
      </c>
      <c r="D1371" s="61" t="s">
        <v>78</v>
      </c>
      <c r="E1371" s="62">
        <v>68</v>
      </c>
      <c r="F1371" s="62">
        <v>219480</v>
      </c>
      <c r="G1371" s="62">
        <v>45876</v>
      </c>
      <c r="H1371" s="62">
        <v>56.22</v>
      </c>
      <c r="I1371" s="62">
        <v>3227.65</v>
      </c>
      <c r="J1371" s="62">
        <v>204116.4</v>
      </c>
      <c r="K1371" s="62">
        <v>20104.75</v>
      </c>
      <c r="L1371" s="62">
        <v>25563</v>
      </c>
      <c r="M1371" s="62">
        <v>31.33</v>
      </c>
      <c r="N1371" s="62">
        <v>295.66000000000003</v>
      </c>
      <c r="O1371" s="62">
        <v>242449.24</v>
      </c>
      <c r="P1371" s="63"/>
      <c r="Q1371" s="63"/>
      <c r="R1371" s="63"/>
      <c r="S1371" s="63"/>
      <c r="T1371" s="63"/>
      <c r="U1371" s="63"/>
      <c r="V1371" s="63"/>
      <c r="W1371" s="63"/>
      <c r="X1371" s="63"/>
      <c r="Y1371" s="63"/>
      <c r="Z1371" s="62">
        <v>147100</v>
      </c>
      <c r="AA1371" s="62">
        <v>11497</v>
      </c>
      <c r="AB1371" s="62">
        <v>14.09</v>
      </c>
      <c r="AC1371" s="62">
        <v>2163.2399999999998</v>
      </c>
    </row>
    <row r="1372" spans="1:29" x14ac:dyDescent="0.25">
      <c r="A1372" s="61" t="s">
        <v>178</v>
      </c>
      <c r="B1372" s="61" t="s">
        <v>179</v>
      </c>
      <c r="C1372" s="62">
        <v>2010</v>
      </c>
      <c r="D1372" s="61" t="s">
        <v>298</v>
      </c>
      <c r="E1372" s="62">
        <v>16</v>
      </c>
      <c r="F1372" s="62">
        <v>10187</v>
      </c>
      <c r="G1372" s="62">
        <v>2209</v>
      </c>
      <c r="H1372" s="62">
        <v>11.51</v>
      </c>
      <c r="I1372" s="62">
        <v>636.69000000000005</v>
      </c>
      <c r="J1372" s="62">
        <v>9473.91</v>
      </c>
      <c r="K1372" s="62">
        <v>21</v>
      </c>
      <c r="L1372" s="62">
        <v>36</v>
      </c>
      <c r="M1372" s="62">
        <v>0.19</v>
      </c>
      <c r="N1372" s="63"/>
      <c r="O1372" s="63"/>
      <c r="P1372" s="63"/>
      <c r="Q1372" s="63"/>
      <c r="R1372" s="63"/>
      <c r="S1372" s="63"/>
      <c r="T1372" s="63"/>
      <c r="U1372" s="63"/>
      <c r="V1372" s="63"/>
      <c r="W1372" s="63"/>
      <c r="X1372" s="63"/>
      <c r="Y1372" s="63"/>
      <c r="Z1372" s="62">
        <v>0.77</v>
      </c>
      <c r="AA1372" s="62">
        <v>7950</v>
      </c>
      <c r="AB1372" s="62">
        <v>41.41</v>
      </c>
      <c r="AC1372" s="62">
        <v>0.05</v>
      </c>
    </row>
    <row r="1373" spans="1:29" ht="45" x14ac:dyDescent="0.25">
      <c r="A1373" s="61" t="s">
        <v>326</v>
      </c>
      <c r="B1373" s="61" t="s">
        <v>327</v>
      </c>
      <c r="C1373" s="62">
        <v>2011</v>
      </c>
      <c r="D1373" s="61" t="s">
        <v>150</v>
      </c>
      <c r="E1373" s="62">
        <v>12</v>
      </c>
      <c r="F1373" s="62">
        <v>266400</v>
      </c>
      <c r="G1373" s="62">
        <v>29055</v>
      </c>
      <c r="H1373" s="62">
        <v>201.77</v>
      </c>
      <c r="I1373" s="62">
        <v>22200</v>
      </c>
      <c r="J1373" s="62">
        <v>247752</v>
      </c>
      <c r="K1373" s="62">
        <v>0</v>
      </c>
      <c r="L1373" s="63"/>
      <c r="M1373" s="63"/>
      <c r="N1373" s="63"/>
      <c r="O1373" s="63"/>
      <c r="P1373" s="63"/>
      <c r="Q1373" s="63"/>
      <c r="R1373" s="63"/>
      <c r="S1373" s="63"/>
      <c r="T1373" s="63"/>
      <c r="U1373" s="63"/>
      <c r="V1373" s="63"/>
      <c r="W1373" s="63"/>
      <c r="X1373" s="63"/>
      <c r="Y1373" s="63"/>
      <c r="Z1373" s="62">
        <v>99000</v>
      </c>
      <c r="AA1373" s="62">
        <v>8504</v>
      </c>
      <c r="AB1373" s="62">
        <v>59.06</v>
      </c>
      <c r="AC1373" s="62">
        <v>8250</v>
      </c>
    </row>
    <row r="1374" spans="1:29" x14ac:dyDescent="0.25">
      <c r="A1374" s="61" t="s">
        <v>107</v>
      </c>
      <c r="B1374" s="61" t="s">
        <v>108</v>
      </c>
      <c r="C1374" s="62">
        <v>2005</v>
      </c>
      <c r="D1374" s="61" t="s">
        <v>86</v>
      </c>
      <c r="E1374" s="62">
        <v>68</v>
      </c>
      <c r="F1374" s="62">
        <v>45381</v>
      </c>
      <c r="G1374" s="62">
        <v>7403</v>
      </c>
      <c r="H1374" s="62">
        <v>9.07</v>
      </c>
      <c r="I1374" s="62">
        <v>667.37</v>
      </c>
      <c r="J1374" s="62">
        <v>42204.33</v>
      </c>
      <c r="K1374" s="62">
        <v>72544.13</v>
      </c>
      <c r="L1374" s="62">
        <v>88556</v>
      </c>
      <c r="M1374" s="62">
        <v>108.52</v>
      </c>
      <c r="N1374" s="62">
        <v>1066.83</v>
      </c>
      <c r="O1374" s="62">
        <v>874831.45</v>
      </c>
      <c r="P1374" s="63"/>
      <c r="Q1374" s="63"/>
      <c r="R1374" s="63"/>
      <c r="S1374" s="63"/>
      <c r="T1374" s="63"/>
      <c r="U1374" s="63"/>
      <c r="V1374" s="63"/>
      <c r="W1374" s="63"/>
      <c r="X1374" s="63"/>
      <c r="Y1374" s="63"/>
      <c r="Z1374" s="62">
        <v>0</v>
      </c>
      <c r="AA1374" s="62">
        <v>25345</v>
      </c>
      <c r="AB1374" s="62">
        <v>31.06</v>
      </c>
      <c r="AC1374" s="62">
        <v>0</v>
      </c>
    </row>
    <row r="1375" spans="1:29" x14ac:dyDescent="0.25">
      <c r="A1375" s="61" t="s">
        <v>196</v>
      </c>
      <c r="B1375" s="61" t="s">
        <v>197</v>
      </c>
      <c r="C1375" s="62">
        <v>2006</v>
      </c>
      <c r="D1375" s="61" t="s">
        <v>313</v>
      </c>
      <c r="E1375" s="62">
        <v>7</v>
      </c>
      <c r="F1375" s="63"/>
      <c r="G1375" s="63"/>
      <c r="H1375" s="63"/>
      <c r="I1375" s="63"/>
      <c r="J1375" s="63"/>
      <c r="K1375" s="62">
        <v>0</v>
      </c>
      <c r="L1375" s="63"/>
      <c r="M1375" s="63"/>
      <c r="N1375" s="63"/>
      <c r="O1375" s="63"/>
      <c r="P1375" s="63"/>
      <c r="Q1375" s="63"/>
      <c r="R1375" s="63"/>
      <c r="S1375" s="63"/>
      <c r="T1375" s="63"/>
      <c r="U1375" s="63"/>
      <c r="V1375" s="63"/>
      <c r="W1375" s="63"/>
      <c r="X1375" s="63"/>
      <c r="Y1375" s="63"/>
      <c r="Z1375" s="62">
        <v>0</v>
      </c>
      <c r="AA1375" s="63"/>
      <c r="AB1375" s="63"/>
      <c r="AC1375" s="62">
        <v>0</v>
      </c>
    </row>
    <row r="1376" spans="1:29" ht="30" x14ac:dyDescent="0.25">
      <c r="A1376" s="61" t="s">
        <v>188</v>
      </c>
      <c r="B1376" s="61" t="s">
        <v>189</v>
      </c>
      <c r="C1376" s="62">
        <v>2015</v>
      </c>
      <c r="D1376" s="61" t="s">
        <v>94</v>
      </c>
      <c r="E1376" s="62">
        <v>38</v>
      </c>
      <c r="F1376" s="62">
        <v>161615</v>
      </c>
      <c r="G1376" s="62">
        <v>31263</v>
      </c>
      <c r="H1376" s="62">
        <v>68.56</v>
      </c>
      <c r="I1376" s="62">
        <v>4253.03</v>
      </c>
      <c r="J1376" s="62">
        <v>150301.95000000001</v>
      </c>
      <c r="K1376" s="62">
        <v>17744.91</v>
      </c>
      <c r="L1376" s="62">
        <v>24235</v>
      </c>
      <c r="M1376" s="62">
        <v>53.15</v>
      </c>
      <c r="N1376" s="62">
        <v>466.97</v>
      </c>
      <c r="O1376" s="62">
        <v>213991.17</v>
      </c>
      <c r="P1376" s="63"/>
      <c r="Q1376" s="63"/>
      <c r="R1376" s="63"/>
      <c r="S1376" s="63"/>
      <c r="T1376" s="63"/>
      <c r="U1376" s="63"/>
      <c r="V1376" s="63"/>
      <c r="W1376" s="63"/>
      <c r="X1376" s="63"/>
      <c r="Y1376" s="63"/>
      <c r="Z1376" s="62">
        <v>2053</v>
      </c>
      <c r="AA1376" s="62">
        <v>14240</v>
      </c>
      <c r="AB1376" s="62">
        <v>31.23</v>
      </c>
      <c r="AC1376" s="62">
        <v>54.03</v>
      </c>
    </row>
    <row r="1377" spans="1:29" x14ac:dyDescent="0.25">
      <c r="A1377" s="61" t="s">
        <v>401</v>
      </c>
      <c r="B1377" s="61" t="s">
        <v>402</v>
      </c>
      <c r="C1377" s="62">
        <v>2013</v>
      </c>
      <c r="D1377" s="61" t="s">
        <v>150</v>
      </c>
      <c r="E1377" s="62">
        <v>8</v>
      </c>
      <c r="F1377" s="63"/>
      <c r="G1377" s="63"/>
      <c r="H1377" s="63"/>
      <c r="I1377" s="63"/>
      <c r="J1377" s="63"/>
      <c r="K1377" s="62">
        <v>0</v>
      </c>
      <c r="L1377" s="63"/>
      <c r="M1377" s="63"/>
      <c r="N1377" s="63"/>
      <c r="O1377" s="63"/>
      <c r="P1377" s="63"/>
      <c r="Q1377" s="63"/>
      <c r="R1377" s="63"/>
      <c r="S1377" s="63"/>
      <c r="T1377" s="63"/>
      <c r="U1377" s="63"/>
      <c r="V1377" s="63"/>
      <c r="W1377" s="63"/>
      <c r="X1377" s="63"/>
      <c r="Y1377" s="63"/>
      <c r="Z1377" s="62">
        <v>0</v>
      </c>
      <c r="AA1377" s="63"/>
      <c r="AB1377" s="63"/>
      <c r="AC1377" s="62">
        <v>0</v>
      </c>
    </row>
    <row r="1378" spans="1:29" x14ac:dyDescent="0.25">
      <c r="A1378" s="61" t="s">
        <v>202</v>
      </c>
      <c r="B1378" s="61" t="s">
        <v>203</v>
      </c>
      <c r="C1378" s="62">
        <v>2013</v>
      </c>
      <c r="D1378" s="61" t="s">
        <v>78</v>
      </c>
      <c r="E1378" s="62">
        <v>48</v>
      </c>
      <c r="F1378" s="62">
        <v>435422</v>
      </c>
      <c r="G1378" s="62">
        <v>62814</v>
      </c>
      <c r="H1378" s="62">
        <v>109.05</v>
      </c>
      <c r="I1378" s="62">
        <v>9071.2900000000009</v>
      </c>
      <c r="J1378" s="62">
        <v>404942.46</v>
      </c>
      <c r="K1378" s="62">
        <v>0</v>
      </c>
      <c r="L1378" s="63"/>
      <c r="M1378" s="63"/>
      <c r="N1378" s="63"/>
      <c r="O1378" s="63"/>
      <c r="P1378" s="63"/>
      <c r="Q1378" s="63"/>
      <c r="R1378" s="63"/>
      <c r="S1378" s="63"/>
      <c r="T1378" s="63"/>
      <c r="U1378" s="63"/>
      <c r="V1378" s="63"/>
      <c r="W1378" s="63"/>
      <c r="X1378" s="63"/>
      <c r="Y1378" s="63"/>
      <c r="Z1378" s="62">
        <v>89726</v>
      </c>
      <c r="AA1378" s="62">
        <v>4625</v>
      </c>
      <c r="AB1378" s="62">
        <v>8.0299999999999994</v>
      </c>
      <c r="AC1378" s="62">
        <v>1869.29</v>
      </c>
    </row>
    <row r="1379" spans="1:29" x14ac:dyDescent="0.25">
      <c r="A1379" s="61" t="s">
        <v>235</v>
      </c>
      <c r="B1379" s="61" t="s">
        <v>236</v>
      </c>
      <c r="C1379" s="62">
        <v>2010</v>
      </c>
      <c r="D1379" s="61" t="s">
        <v>94</v>
      </c>
      <c r="E1379" s="62">
        <v>10</v>
      </c>
      <c r="F1379" s="62">
        <v>2595</v>
      </c>
      <c r="G1379" s="62">
        <v>970</v>
      </c>
      <c r="H1379" s="62">
        <v>8.08</v>
      </c>
      <c r="I1379" s="62">
        <v>259.5</v>
      </c>
      <c r="J1379" s="62">
        <v>2413.35</v>
      </c>
      <c r="K1379" s="62">
        <v>2655.67</v>
      </c>
      <c r="L1379" s="62">
        <v>4061</v>
      </c>
      <c r="M1379" s="62">
        <v>33.840000000000003</v>
      </c>
      <c r="N1379" s="62">
        <v>265.57</v>
      </c>
      <c r="O1379" s="62">
        <v>32025.57</v>
      </c>
      <c r="P1379" s="63"/>
      <c r="Q1379" s="63"/>
      <c r="R1379" s="63"/>
      <c r="S1379" s="63"/>
      <c r="T1379" s="63"/>
      <c r="U1379" s="62">
        <v>1256</v>
      </c>
      <c r="V1379" s="62">
        <v>3664</v>
      </c>
      <c r="W1379" s="62">
        <v>30.53</v>
      </c>
      <c r="X1379" s="62">
        <v>125</v>
      </c>
      <c r="Y1379" s="62">
        <v>28114.3</v>
      </c>
      <c r="Z1379" s="62">
        <v>62100</v>
      </c>
      <c r="AA1379" s="62">
        <v>1639</v>
      </c>
      <c r="AB1379" s="62">
        <v>13.66</v>
      </c>
      <c r="AC1379" s="62">
        <v>6210</v>
      </c>
    </row>
    <row r="1380" spans="1:29" ht="30" x14ac:dyDescent="0.25">
      <c r="A1380" s="61" t="s">
        <v>464</v>
      </c>
      <c r="B1380" s="61" t="s">
        <v>465</v>
      </c>
      <c r="C1380" s="62">
        <v>2010</v>
      </c>
      <c r="D1380" s="61" t="s">
        <v>99</v>
      </c>
      <c r="E1380" s="62">
        <v>31</v>
      </c>
      <c r="F1380" s="62">
        <v>153995</v>
      </c>
      <c r="G1380" s="62">
        <v>24625</v>
      </c>
      <c r="H1380" s="62">
        <v>66.2</v>
      </c>
      <c r="I1380" s="62">
        <v>4967.58</v>
      </c>
      <c r="J1380" s="62">
        <v>143215.35</v>
      </c>
      <c r="K1380" s="62">
        <v>0</v>
      </c>
      <c r="L1380" s="63"/>
      <c r="M1380" s="63"/>
      <c r="N1380" s="63"/>
      <c r="O1380" s="63"/>
      <c r="P1380" s="63"/>
      <c r="Q1380" s="63"/>
      <c r="R1380" s="63"/>
      <c r="S1380" s="63"/>
      <c r="T1380" s="63"/>
      <c r="U1380" s="63"/>
      <c r="V1380" s="63"/>
      <c r="W1380" s="63"/>
      <c r="X1380" s="63"/>
      <c r="Y1380" s="63"/>
      <c r="Z1380" s="62">
        <v>0</v>
      </c>
      <c r="AA1380" s="63"/>
      <c r="AB1380" s="63"/>
      <c r="AC1380" s="62">
        <v>0</v>
      </c>
    </row>
    <row r="1381" spans="1:29" ht="30" x14ac:dyDescent="0.25">
      <c r="A1381" s="61" t="s">
        <v>237</v>
      </c>
      <c r="B1381" s="61" t="s">
        <v>238</v>
      </c>
      <c r="C1381" s="62">
        <v>2009</v>
      </c>
      <c r="D1381" s="61" t="s">
        <v>297</v>
      </c>
      <c r="E1381" s="62">
        <v>136</v>
      </c>
      <c r="F1381" s="62">
        <v>144232</v>
      </c>
      <c r="G1381" s="62">
        <v>42971</v>
      </c>
      <c r="H1381" s="62">
        <v>26.33</v>
      </c>
      <c r="I1381" s="62">
        <v>1060.53</v>
      </c>
      <c r="J1381" s="62">
        <v>134135.76</v>
      </c>
      <c r="K1381" s="62">
        <v>118350.15</v>
      </c>
      <c r="L1381" s="62">
        <v>161112</v>
      </c>
      <c r="M1381" s="62">
        <v>98.72</v>
      </c>
      <c r="N1381" s="62">
        <v>870.22</v>
      </c>
      <c r="O1381" s="62">
        <v>1427219.91</v>
      </c>
      <c r="P1381" s="63"/>
      <c r="Q1381" s="63"/>
      <c r="R1381" s="63"/>
      <c r="S1381" s="63"/>
      <c r="T1381" s="63"/>
      <c r="U1381" s="63"/>
      <c r="V1381" s="63"/>
      <c r="W1381" s="63"/>
      <c r="X1381" s="63"/>
      <c r="Y1381" s="63"/>
      <c r="Z1381" s="62">
        <v>1516635.49</v>
      </c>
      <c r="AA1381" s="62">
        <v>78259</v>
      </c>
      <c r="AB1381" s="62">
        <v>47.95</v>
      </c>
      <c r="AC1381" s="62">
        <v>11151.73</v>
      </c>
    </row>
    <row r="1382" spans="1:29" ht="60" x14ac:dyDescent="0.25">
      <c r="A1382" s="61" t="s">
        <v>567</v>
      </c>
      <c r="B1382" s="61" t="s">
        <v>568</v>
      </c>
      <c r="C1382" s="62">
        <v>2008</v>
      </c>
      <c r="D1382" s="61" t="s">
        <v>75</v>
      </c>
      <c r="E1382" s="62">
        <v>4</v>
      </c>
      <c r="F1382" s="62">
        <v>0</v>
      </c>
      <c r="G1382" s="62">
        <v>0</v>
      </c>
      <c r="H1382" s="62">
        <v>0</v>
      </c>
      <c r="I1382" s="62">
        <v>0</v>
      </c>
      <c r="J1382" s="62">
        <v>0</v>
      </c>
      <c r="K1382" s="62">
        <v>0</v>
      </c>
      <c r="L1382" s="62">
        <v>0</v>
      </c>
      <c r="M1382" s="62">
        <v>0</v>
      </c>
      <c r="N1382" s="62">
        <v>0</v>
      </c>
      <c r="O1382" s="62">
        <v>0</v>
      </c>
      <c r="P1382" s="62">
        <v>0</v>
      </c>
      <c r="Q1382" s="62">
        <v>0</v>
      </c>
      <c r="R1382" s="62">
        <v>0</v>
      </c>
      <c r="S1382" s="62">
        <v>0</v>
      </c>
      <c r="T1382" s="62">
        <v>0</v>
      </c>
      <c r="U1382" s="62">
        <v>0</v>
      </c>
      <c r="V1382" s="62">
        <v>0</v>
      </c>
      <c r="W1382" s="62">
        <v>0</v>
      </c>
      <c r="X1382" s="62">
        <v>0</v>
      </c>
      <c r="Y1382" s="62">
        <v>0</v>
      </c>
      <c r="Z1382" s="62">
        <v>220.66</v>
      </c>
      <c r="AA1382" s="62">
        <v>1268</v>
      </c>
      <c r="AB1382" s="62">
        <v>26.42</v>
      </c>
      <c r="AC1382" s="62">
        <v>55.16</v>
      </c>
    </row>
    <row r="1383" spans="1:29" x14ac:dyDescent="0.25">
      <c r="A1383" s="61" t="s">
        <v>524</v>
      </c>
      <c r="B1383" s="61" t="s">
        <v>525</v>
      </c>
      <c r="C1383" s="62">
        <v>2008</v>
      </c>
      <c r="D1383" s="61" t="s">
        <v>78</v>
      </c>
      <c r="E1383" s="62">
        <v>34</v>
      </c>
      <c r="F1383" s="62">
        <v>354600</v>
      </c>
      <c r="G1383" s="62">
        <v>62476</v>
      </c>
      <c r="H1383" s="62">
        <v>153.13</v>
      </c>
      <c r="I1383" s="62">
        <v>10429.41</v>
      </c>
      <c r="J1383" s="62">
        <v>329778</v>
      </c>
      <c r="K1383" s="62">
        <v>0</v>
      </c>
      <c r="L1383" s="63"/>
      <c r="M1383" s="63"/>
      <c r="N1383" s="63"/>
      <c r="O1383" s="63"/>
      <c r="P1383" s="63"/>
      <c r="Q1383" s="63"/>
      <c r="R1383" s="63"/>
      <c r="S1383" s="63"/>
      <c r="T1383" s="63"/>
      <c r="U1383" s="63"/>
      <c r="V1383" s="63"/>
      <c r="W1383" s="63"/>
      <c r="X1383" s="63"/>
      <c r="Y1383" s="63"/>
      <c r="Z1383" s="62">
        <v>0</v>
      </c>
      <c r="AA1383" s="63"/>
      <c r="AB1383" s="63"/>
      <c r="AC1383" s="62">
        <v>0</v>
      </c>
    </row>
    <row r="1384" spans="1:29" x14ac:dyDescent="0.25">
      <c r="A1384" s="61" t="s">
        <v>328</v>
      </c>
      <c r="B1384" s="61" t="s">
        <v>329</v>
      </c>
      <c r="C1384" s="62">
        <v>2012</v>
      </c>
      <c r="D1384" s="61" t="s">
        <v>298</v>
      </c>
      <c r="E1384" s="62">
        <v>12</v>
      </c>
      <c r="F1384" s="63"/>
      <c r="G1384" s="63"/>
      <c r="H1384" s="63"/>
      <c r="I1384" s="63"/>
      <c r="J1384" s="63"/>
      <c r="K1384" s="62">
        <v>0</v>
      </c>
      <c r="L1384" s="63"/>
      <c r="M1384" s="63"/>
      <c r="N1384" s="63"/>
      <c r="O1384" s="63"/>
      <c r="P1384" s="63"/>
      <c r="Q1384" s="63"/>
      <c r="R1384" s="63"/>
      <c r="S1384" s="63"/>
      <c r="T1384" s="63"/>
      <c r="U1384" s="63"/>
      <c r="V1384" s="63"/>
      <c r="W1384" s="63"/>
      <c r="X1384" s="63"/>
      <c r="Y1384" s="63"/>
      <c r="Z1384" s="62">
        <v>931.76</v>
      </c>
      <c r="AA1384" s="62">
        <v>2120</v>
      </c>
      <c r="AB1384" s="62">
        <v>14.72</v>
      </c>
      <c r="AC1384" s="62">
        <v>77.650000000000006</v>
      </c>
    </row>
    <row r="1385" spans="1:29" x14ac:dyDescent="0.25">
      <c r="A1385" s="61" t="s">
        <v>466</v>
      </c>
      <c r="B1385" s="61" t="s">
        <v>467</v>
      </c>
      <c r="C1385" s="62">
        <v>2011</v>
      </c>
      <c r="D1385" s="61" t="s">
        <v>83</v>
      </c>
      <c r="E1385" s="62">
        <v>2</v>
      </c>
      <c r="F1385" s="63"/>
      <c r="G1385" s="63"/>
      <c r="H1385" s="63"/>
      <c r="I1385" s="63"/>
      <c r="J1385" s="63"/>
      <c r="K1385" s="62">
        <v>0</v>
      </c>
      <c r="L1385" s="63"/>
      <c r="M1385" s="63"/>
      <c r="N1385" s="63"/>
      <c r="O1385" s="63"/>
      <c r="P1385" s="63"/>
      <c r="Q1385" s="63"/>
      <c r="R1385" s="63"/>
      <c r="S1385" s="63"/>
      <c r="T1385" s="63"/>
      <c r="U1385" s="63"/>
      <c r="V1385" s="63"/>
      <c r="W1385" s="63"/>
      <c r="X1385" s="63"/>
      <c r="Y1385" s="63"/>
      <c r="Z1385" s="62">
        <v>0</v>
      </c>
      <c r="AA1385" s="63"/>
      <c r="AB1385" s="63"/>
      <c r="AC1385" s="62">
        <v>0</v>
      </c>
    </row>
    <row r="1386" spans="1:29" x14ac:dyDescent="0.25">
      <c r="A1386" s="61" t="s">
        <v>434</v>
      </c>
      <c r="B1386" s="61" t="s">
        <v>435</v>
      </c>
      <c r="C1386" s="62">
        <v>2006</v>
      </c>
      <c r="D1386" s="61" t="s">
        <v>75</v>
      </c>
      <c r="E1386" s="62">
        <v>24</v>
      </c>
      <c r="F1386" s="62">
        <v>16835</v>
      </c>
      <c r="G1386" s="62">
        <v>4607</v>
      </c>
      <c r="H1386" s="62">
        <v>16</v>
      </c>
      <c r="I1386" s="62">
        <v>701.46</v>
      </c>
      <c r="J1386" s="62">
        <v>15656.55</v>
      </c>
      <c r="K1386" s="62">
        <v>1783</v>
      </c>
      <c r="L1386" s="62">
        <v>77142</v>
      </c>
      <c r="M1386" s="62">
        <v>267.85000000000002</v>
      </c>
      <c r="N1386" s="63"/>
      <c r="O1386" s="63"/>
      <c r="P1386" s="63"/>
      <c r="Q1386" s="63"/>
      <c r="R1386" s="63"/>
      <c r="S1386" s="63"/>
      <c r="T1386" s="63"/>
      <c r="U1386" s="63"/>
      <c r="V1386" s="63"/>
      <c r="W1386" s="63"/>
      <c r="X1386" s="63"/>
      <c r="Y1386" s="63"/>
      <c r="Z1386" s="62">
        <v>2461.0700000000002</v>
      </c>
      <c r="AA1386" s="62">
        <v>7443</v>
      </c>
      <c r="AB1386" s="62">
        <v>25.84</v>
      </c>
      <c r="AC1386" s="62">
        <v>102.54</v>
      </c>
    </row>
    <row r="1387" spans="1:29" x14ac:dyDescent="0.25">
      <c r="A1387" s="61" t="s">
        <v>210</v>
      </c>
      <c r="B1387" s="61" t="s">
        <v>211</v>
      </c>
      <c r="C1387" s="62">
        <v>2012</v>
      </c>
      <c r="D1387" s="61" t="s">
        <v>297</v>
      </c>
      <c r="E1387" s="62">
        <v>96</v>
      </c>
      <c r="F1387" s="62">
        <v>802762</v>
      </c>
      <c r="G1387" s="62">
        <v>140351</v>
      </c>
      <c r="H1387" s="62">
        <v>121.83</v>
      </c>
      <c r="I1387" s="62">
        <v>8362.1</v>
      </c>
      <c r="J1387" s="62">
        <v>746568.66</v>
      </c>
      <c r="K1387" s="62">
        <v>115657.76</v>
      </c>
      <c r="L1387" s="62">
        <v>111110</v>
      </c>
      <c r="M1387" s="62">
        <v>96.45</v>
      </c>
      <c r="N1387" s="62">
        <v>1204.77</v>
      </c>
      <c r="O1387" s="62">
        <v>1394751.6</v>
      </c>
      <c r="P1387" s="63"/>
      <c r="Q1387" s="63"/>
      <c r="R1387" s="63"/>
      <c r="S1387" s="63"/>
      <c r="T1387" s="63"/>
      <c r="U1387" s="63"/>
      <c r="V1387" s="63"/>
      <c r="W1387" s="63"/>
      <c r="X1387" s="63"/>
      <c r="Y1387" s="63"/>
      <c r="Z1387" s="62">
        <v>1089375</v>
      </c>
      <c r="AA1387" s="62">
        <v>204976</v>
      </c>
      <c r="AB1387" s="62">
        <v>177.93</v>
      </c>
      <c r="AC1387" s="62">
        <v>11347.66</v>
      </c>
    </row>
    <row r="1388" spans="1:29" x14ac:dyDescent="0.25">
      <c r="A1388" s="61" t="s">
        <v>569</v>
      </c>
      <c r="B1388" s="61" t="s">
        <v>570</v>
      </c>
      <c r="C1388" s="62">
        <v>2014</v>
      </c>
      <c r="D1388" s="61" t="s">
        <v>78</v>
      </c>
      <c r="E1388" s="62">
        <v>64</v>
      </c>
      <c r="F1388" s="62">
        <v>336480</v>
      </c>
      <c r="G1388" s="62">
        <v>78726</v>
      </c>
      <c r="H1388" s="62">
        <v>102.51</v>
      </c>
      <c r="I1388" s="62">
        <v>5257.5</v>
      </c>
      <c r="J1388" s="62">
        <v>312926.40000000002</v>
      </c>
      <c r="K1388" s="62">
        <v>0</v>
      </c>
      <c r="L1388" s="63"/>
      <c r="M1388" s="63"/>
      <c r="N1388" s="63"/>
      <c r="O1388" s="63"/>
      <c r="P1388" s="63"/>
      <c r="Q1388" s="63"/>
      <c r="R1388" s="63"/>
      <c r="S1388" s="63"/>
      <c r="T1388" s="63"/>
      <c r="U1388" s="63"/>
      <c r="V1388" s="63"/>
      <c r="W1388" s="63"/>
      <c r="X1388" s="63"/>
      <c r="Y1388" s="63"/>
      <c r="Z1388" s="62">
        <v>751.02</v>
      </c>
      <c r="AA1388" s="62">
        <v>3781</v>
      </c>
      <c r="AB1388" s="62">
        <v>4.92</v>
      </c>
      <c r="AC1388" s="62">
        <v>11.73</v>
      </c>
    </row>
    <row r="1389" spans="1:29" x14ac:dyDescent="0.25">
      <c r="A1389" s="61" t="s">
        <v>454</v>
      </c>
      <c r="B1389" s="61" t="s">
        <v>455</v>
      </c>
      <c r="C1389" s="62">
        <v>2017</v>
      </c>
      <c r="D1389" s="61" t="s">
        <v>75</v>
      </c>
      <c r="E1389" s="62">
        <v>8</v>
      </c>
      <c r="F1389" s="62">
        <v>1247</v>
      </c>
      <c r="G1389" s="62">
        <v>398</v>
      </c>
      <c r="H1389" s="62">
        <v>4.1500000000000004</v>
      </c>
      <c r="I1389" s="62">
        <v>155.88</v>
      </c>
      <c r="J1389" s="62">
        <v>1159.71</v>
      </c>
      <c r="K1389" s="62">
        <v>0</v>
      </c>
      <c r="L1389" s="63"/>
      <c r="M1389" s="63"/>
      <c r="N1389" s="63"/>
      <c r="O1389" s="63"/>
      <c r="P1389" s="63"/>
      <c r="Q1389" s="63"/>
      <c r="R1389" s="63"/>
      <c r="S1389" s="63"/>
      <c r="T1389" s="63"/>
      <c r="U1389" s="63"/>
      <c r="V1389" s="63"/>
      <c r="W1389" s="63"/>
      <c r="X1389" s="63"/>
      <c r="Y1389" s="63"/>
      <c r="Z1389" s="62">
        <v>37783.589999999997</v>
      </c>
      <c r="AA1389" s="62">
        <v>5791</v>
      </c>
      <c r="AB1389" s="62">
        <v>60.32</v>
      </c>
      <c r="AC1389" s="62">
        <v>4722.95</v>
      </c>
    </row>
    <row r="1390" spans="1:29" x14ac:dyDescent="0.25">
      <c r="A1390" s="61" t="s">
        <v>79</v>
      </c>
      <c r="B1390" s="61" t="s">
        <v>80</v>
      </c>
      <c r="C1390" s="62">
        <v>2013</v>
      </c>
      <c r="D1390" s="61" t="s">
        <v>86</v>
      </c>
      <c r="E1390" s="62">
        <v>60</v>
      </c>
      <c r="F1390" s="62">
        <v>30748</v>
      </c>
      <c r="G1390" s="62">
        <v>7188</v>
      </c>
      <c r="H1390" s="62">
        <v>9.98</v>
      </c>
      <c r="I1390" s="62">
        <v>512.47</v>
      </c>
      <c r="J1390" s="62">
        <v>28595.64</v>
      </c>
      <c r="K1390" s="62">
        <v>240.54</v>
      </c>
      <c r="L1390" s="62">
        <v>588</v>
      </c>
      <c r="M1390" s="62">
        <v>0.82</v>
      </c>
      <c r="N1390" s="62">
        <v>4.01</v>
      </c>
      <c r="O1390" s="62">
        <v>2900.78</v>
      </c>
      <c r="P1390" s="63"/>
      <c r="Q1390" s="63"/>
      <c r="R1390" s="63"/>
      <c r="S1390" s="63"/>
      <c r="T1390" s="63"/>
      <c r="U1390" s="63"/>
      <c r="V1390" s="63"/>
      <c r="W1390" s="63"/>
      <c r="X1390" s="63"/>
      <c r="Y1390" s="63"/>
      <c r="Z1390" s="62">
        <v>657955</v>
      </c>
      <c r="AA1390" s="62">
        <v>34162</v>
      </c>
      <c r="AB1390" s="62">
        <v>47.45</v>
      </c>
      <c r="AC1390" s="62">
        <v>10965.92</v>
      </c>
    </row>
    <row r="1391" spans="1:29" x14ac:dyDescent="0.25">
      <c r="A1391" s="61" t="s">
        <v>413</v>
      </c>
      <c r="B1391" s="61" t="s">
        <v>414</v>
      </c>
      <c r="C1391" s="62">
        <v>2016</v>
      </c>
      <c r="D1391" s="61" t="s">
        <v>86</v>
      </c>
      <c r="E1391" s="62">
        <v>24</v>
      </c>
      <c r="F1391" s="62">
        <v>4037</v>
      </c>
      <c r="G1391" s="62">
        <v>1008</v>
      </c>
      <c r="H1391" s="62">
        <v>3.5</v>
      </c>
      <c r="I1391" s="62">
        <v>168.21</v>
      </c>
      <c r="J1391" s="62">
        <v>3754.41</v>
      </c>
      <c r="K1391" s="62">
        <v>2888</v>
      </c>
      <c r="L1391" s="62">
        <v>3310</v>
      </c>
      <c r="M1391" s="62">
        <v>11.49</v>
      </c>
      <c r="N1391" s="62">
        <v>120.33</v>
      </c>
      <c r="O1391" s="62">
        <v>34827.26</v>
      </c>
      <c r="P1391" s="63"/>
      <c r="Q1391" s="63"/>
      <c r="R1391" s="63"/>
      <c r="S1391" s="63"/>
      <c r="T1391" s="63"/>
      <c r="U1391" s="63"/>
      <c r="V1391" s="63"/>
      <c r="W1391" s="63"/>
      <c r="X1391" s="63"/>
      <c r="Y1391" s="63"/>
      <c r="Z1391" s="62">
        <v>141000</v>
      </c>
      <c r="AA1391" s="62">
        <v>25729</v>
      </c>
      <c r="AB1391" s="62">
        <v>89.34</v>
      </c>
      <c r="AC1391" s="62">
        <v>5875</v>
      </c>
    </row>
    <row r="1392" spans="1:29" x14ac:dyDescent="0.25">
      <c r="A1392" s="61" t="s">
        <v>260</v>
      </c>
      <c r="B1392" s="61" t="s">
        <v>261</v>
      </c>
      <c r="C1392" s="62">
        <v>2018</v>
      </c>
      <c r="D1392" s="61" t="s">
        <v>75</v>
      </c>
      <c r="E1392" s="62">
        <v>15</v>
      </c>
      <c r="F1392" s="62">
        <v>1023</v>
      </c>
      <c r="G1392" s="62">
        <v>280</v>
      </c>
      <c r="H1392" s="62">
        <v>1.56</v>
      </c>
      <c r="I1392" s="62">
        <v>68.2</v>
      </c>
      <c r="J1392" s="62">
        <v>951.39</v>
      </c>
      <c r="K1392" s="62">
        <v>0</v>
      </c>
      <c r="L1392" s="63"/>
      <c r="M1392" s="63"/>
      <c r="N1392" s="63"/>
      <c r="O1392" s="63"/>
      <c r="P1392" s="63"/>
      <c r="Q1392" s="63"/>
      <c r="R1392" s="63"/>
      <c r="S1392" s="63"/>
      <c r="T1392" s="63"/>
      <c r="U1392" s="63"/>
      <c r="V1392" s="63"/>
      <c r="W1392" s="63"/>
      <c r="X1392" s="63"/>
      <c r="Y1392" s="63"/>
      <c r="Z1392" s="62">
        <v>113</v>
      </c>
      <c r="AA1392" s="62">
        <v>1007</v>
      </c>
      <c r="AB1392" s="62">
        <v>5.59</v>
      </c>
      <c r="AC1392" s="62">
        <v>7.53</v>
      </c>
    </row>
    <row r="1393" spans="1:29" x14ac:dyDescent="0.25">
      <c r="A1393" s="61" t="s">
        <v>383</v>
      </c>
      <c r="B1393" s="61" t="s">
        <v>384</v>
      </c>
      <c r="C1393" s="62">
        <v>2008</v>
      </c>
      <c r="D1393" s="61" t="s">
        <v>75</v>
      </c>
      <c r="E1393" s="62">
        <v>20</v>
      </c>
      <c r="F1393" s="62">
        <v>36439</v>
      </c>
      <c r="G1393" s="62">
        <v>7364</v>
      </c>
      <c r="H1393" s="62">
        <v>30.68</v>
      </c>
      <c r="I1393" s="62">
        <v>1821.95</v>
      </c>
      <c r="J1393" s="62">
        <v>33888.269999999997</v>
      </c>
      <c r="K1393" s="62">
        <v>1597</v>
      </c>
      <c r="L1393" s="62">
        <v>3188</v>
      </c>
      <c r="M1393" s="62">
        <v>13.28</v>
      </c>
      <c r="N1393" s="62">
        <v>79.849999999999994</v>
      </c>
      <c r="O1393" s="62">
        <v>19258.7</v>
      </c>
      <c r="P1393" s="63"/>
      <c r="Q1393" s="63"/>
      <c r="R1393" s="63"/>
      <c r="S1393" s="63"/>
      <c r="T1393" s="63"/>
      <c r="U1393" s="63"/>
      <c r="V1393" s="63"/>
      <c r="W1393" s="63"/>
      <c r="X1393" s="63"/>
      <c r="Y1393" s="63"/>
      <c r="Z1393" s="62">
        <v>0.55000000000000004</v>
      </c>
      <c r="AA1393" s="62">
        <v>1202</v>
      </c>
      <c r="AB1393" s="62">
        <v>5.01</v>
      </c>
      <c r="AC1393" s="62">
        <v>0.03</v>
      </c>
    </row>
    <row r="1394" spans="1:29" ht="45" x14ac:dyDescent="0.25">
      <c r="A1394" s="61" t="s">
        <v>109</v>
      </c>
      <c r="B1394" s="61" t="s">
        <v>110</v>
      </c>
      <c r="C1394" s="62">
        <v>2015</v>
      </c>
      <c r="D1394" s="61" t="s">
        <v>83</v>
      </c>
      <c r="E1394" s="62">
        <v>6</v>
      </c>
      <c r="F1394" s="62">
        <v>395</v>
      </c>
      <c r="G1394" s="62">
        <v>381</v>
      </c>
      <c r="H1394" s="62">
        <v>5.29</v>
      </c>
      <c r="I1394" s="62">
        <v>65.83</v>
      </c>
      <c r="J1394" s="62">
        <v>367.35</v>
      </c>
      <c r="K1394" s="62">
        <v>0</v>
      </c>
      <c r="L1394" s="63"/>
      <c r="M1394" s="63"/>
      <c r="N1394" s="63"/>
      <c r="O1394" s="63"/>
      <c r="P1394" s="62">
        <v>5415</v>
      </c>
      <c r="Q1394" s="62">
        <v>8514</v>
      </c>
      <c r="R1394" s="62">
        <v>118.25</v>
      </c>
      <c r="S1394" s="62">
        <v>902</v>
      </c>
      <c r="T1394" s="62">
        <v>68602.64</v>
      </c>
      <c r="U1394" s="63"/>
      <c r="V1394" s="63"/>
      <c r="W1394" s="63"/>
      <c r="X1394" s="63"/>
      <c r="Y1394" s="63"/>
      <c r="Z1394" s="62">
        <v>32.619999999999997</v>
      </c>
      <c r="AA1394" s="62">
        <v>2052</v>
      </c>
      <c r="AB1394" s="62">
        <v>28.5</v>
      </c>
      <c r="AC1394" s="62">
        <v>5.44</v>
      </c>
    </row>
    <row r="1395" spans="1:29" ht="30" x14ac:dyDescent="0.25">
      <c r="A1395" s="61" t="s">
        <v>358</v>
      </c>
      <c r="B1395" s="61" t="s">
        <v>359</v>
      </c>
      <c r="C1395" s="62">
        <v>2013</v>
      </c>
      <c r="D1395" s="61" t="s">
        <v>78</v>
      </c>
      <c r="E1395" s="62">
        <v>54</v>
      </c>
      <c r="F1395" s="62">
        <v>449401</v>
      </c>
      <c r="G1395" s="62">
        <v>58402</v>
      </c>
      <c r="H1395" s="62">
        <v>90.13</v>
      </c>
      <c r="I1395" s="62">
        <v>8322.24</v>
      </c>
      <c r="J1395" s="62">
        <v>417942.93</v>
      </c>
      <c r="K1395" s="62">
        <v>0</v>
      </c>
      <c r="L1395" s="63"/>
      <c r="M1395" s="63"/>
      <c r="N1395" s="63"/>
      <c r="O1395" s="63"/>
      <c r="P1395" s="63"/>
      <c r="Q1395" s="63"/>
      <c r="R1395" s="63"/>
      <c r="S1395" s="63"/>
      <c r="T1395" s="63"/>
      <c r="U1395" s="63"/>
      <c r="V1395" s="63"/>
      <c r="W1395" s="63"/>
      <c r="X1395" s="63"/>
      <c r="Y1395" s="63"/>
      <c r="Z1395" s="62">
        <v>19884.95</v>
      </c>
      <c r="AA1395" s="62">
        <v>5008</v>
      </c>
      <c r="AB1395" s="62">
        <v>7.73</v>
      </c>
      <c r="AC1395" s="62">
        <v>368.24</v>
      </c>
    </row>
    <row r="1396" spans="1:29" x14ac:dyDescent="0.25">
      <c r="A1396" s="61" t="s">
        <v>229</v>
      </c>
      <c r="B1396" s="61" t="s">
        <v>230</v>
      </c>
      <c r="C1396" s="62">
        <v>2004</v>
      </c>
      <c r="D1396" s="61" t="s">
        <v>83</v>
      </c>
      <c r="E1396" s="62">
        <v>12</v>
      </c>
      <c r="F1396" s="62">
        <v>637</v>
      </c>
      <c r="G1396" s="62">
        <v>281</v>
      </c>
      <c r="H1396" s="62">
        <v>1.95</v>
      </c>
      <c r="I1396" s="62">
        <v>53.08</v>
      </c>
      <c r="J1396" s="62">
        <v>592.41</v>
      </c>
      <c r="K1396" s="62">
        <v>414</v>
      </c>
      <c r="L1396" s="62">
        <v>613</v>
      </c>
      <c r="M1396" s="62">
        <v>4.26</v>
      </c>
      <c r="N1396" s="62">
        <v>34.5</v>
      </c>
      <c r="O1396" s="62">
        <v>4992.55</v>
      </c>
      <c r="P1396" s="63"/>
      <c r="Q1396" s="63"/>
      <c r="R1396" s="63"/>
      <c r="S1396" s="63"/>
      <c r="T1396" s="63"/>
      <c r="U1396" s="63"/>
      <c r="V1396" s="63"/>
      <c r="W1396" s="63"/>
      <c r="X1396" s="63"/>
      <c r="Y1396" s="63"/>
      <c r="Z1396" s="62">
        <v>370563</v>
      </c>
      <c r="AA1396" s="62">
        <v>9063</v>
      </c>
      <c r="AB1396" s="62">
        <v>62.94</v>
      </c>
      <c r="AC1396" s="62">
        <v>30880.25</v>
      </c>
    </row>
    <row r="1397" spans="1:29" x14ac:dyDescent="0.25">
      <c r="A1397" s="61" t="s">
        <v>426</v>
      </c>
      <c r="B1397" s="61" t="s">
        <v>427</v>
      </c>
      <c r="C1397" s="62">
        <v>2013</v>
      </c>
      <c r="D1397" s="61" t="s">
        <v>78</v>
      </c>
      <c r="E1397" s="62">
        <v>80</v>
      </c>
      <c r="F1397" s="62">
        <v>595706</v>
      </c>
      <c r="G1397" s="62">
        <v>104764</v>
      </c>
      <c r="H1397" s="62">
        <v>109.13</v>
      </c>
      <c r="I1397" s="62">
        <v>7446.33</v>
      </c>
      <c r="J1397" s="62">
        <v>554006.57999999996</v>
      </c>
      <c r="K1397" s="62">
        <v>0</v>
      </c>
      <c r="L1397" s="63"/>
      <c r="M1397" s="63"/>
      <c r="N1397" s="63"/>
      <c r="O1397" s="63"/>
      <c r="P1397" s="63"/>
      <c r="Q1397" s="63"/>
      <c r="R1397" s="63"/>
      <c r="S1397" s="63"/>
      <c r="T1397" s="63"/>
      <c r="U1397" s="63"/>
      <c r="V1397" s="63"/>
      <c r="W1397" s="63"/>
      <c r="X1397" s="63"/>
      <c r="Y1397" s="63"/>
      <c r="Z1397" s="62">
        <v>352000</v>
      </c>
      <c r="AA1397" s="62">
        <v>15080</v>
      </c>
      <c r="AB1397" s="62">
        <v>15.71</v>
      </c>
      <c r="AC1397" s="62">
        <v>4400</v>
      </c>
    </row>
    <row r="1398" spans="1:29" x14ac:dyDescent="0.25">
      <c r="A1398" s="61" t="s">
        <v>192</v>
      </c>
      <c r="B1398" s="61" t="s">
        <v>193</v>
      </c>
      <c r="C1398" s="62">
        <v>2015</v>
      </c>
      <c r="D1398" s="61" t="s">
        <v>86</v>
      </c>
      <c r="E1398" s="62">
        <v>32</v>
      </c>
      <c r="F1398" s="62">
        <v>11928</v>
      </c>
      <c r="G1398" s="62">
        <v>8343</v>
      </c>
      <c r="H1398" s="62">
        <v>21.73</v>
      </c>
      <c r="I1398" s="62">
        <v>372.75</v>
      </c>
      <c r="J1398" s="62">
        <v>11093.04</v>
      </c>
      <c r="K1398" s="62">
        <v>5389.91</v>
      </c>
      <c r="L1398" s="62">
        <v>11377</v>
      </c>
      <c r="M1398" s="62">
        <v>29.63</v>
      </c>
      <c r="N1398" s="62">
        <v>168.43</v>
      </c>
      <c r="O1398" s="62">
        <v>64998.57</v>
      </c>
      <c r="P1398" s="63"/>
      <c r="Q1398" s="63"/>
      <c r="R1398" s="63"/>
      <c r="S1398" s="63"/>
      <c r="T1398" s="63"/>
      <c r="U1398" s="63"/>
      <c r="V1398" s="63"/>
      <c r="W1398" s="63"/>
      <c r="X1398" s="63"/>
      <c r="Y1398" s="63"/>
      <c r="Z1398" s="62">
        <v>279200</v>
      </c>
      <c r="AA1398" s="62">
        <v>14679</v>
      </c>
      <c r="AB1398" s="62">
        <v>38.229999999999997</v>
      </c>
      <c r="AC1398" s="62">
        <v>8725</v>
      </c>
    </row>
    <row r="1399" spans="1:29" x14ac:dyDescent="0.25">
      <c r="A1399" s="61" t="s">
        <v>70</v>
      </c>
      <c r="B1399" s="61" t="s">
        <v>71</v>
      </c>
      <c r="C1399" s="62">
        <v>2017</v>
      </c>
      <c r="D1399" s="61" t="s">
        <v>86</v>
      </c>
      <c r="E1399" s="62">
        <v>131</v>
      </c>
      <c r="F1399" s="63"/>
      <c r="G1399" s="63"/>
      <c r="H1399" s="63"/>
      <c r="I1399" s="63"/>
      <c r="J1399" s="63"/>
      <c r="K1399" s="62">
        <v>0</v>
      </c>
      <c r="L1399" s="63"/>
      <c r="M1399" s="63"/>
      <c r="N1399" s="63"/>
      <c r="O1399" s="63"/>
      <c r="P1399" s="63"/>
      <c r="Q1399" s="63"/>
      <c r="R1399" s="63"/>
      <c r="S1399" s="63"/>
      <c r="T1399" s="63"/>
      <c r="U1399" s="63"/>
      <c r="V1399" s="63"/>
      <c r="W1399" s="63"/>
      <c r="X1399" s="63"/>
      <c r="Y1399" s="63"/>
      <c r="Z1399" s="62">
        <v>0</v>
      </c>
      <c r="AA1399" s="63"/>
      <c r="AB1399" s="63"/>
      <c r="AC1399" s="62">
        <v>0</v>
      </c>
    </row>
    <row r="1400" spans="1:29" ht="30" x14ac:dyDescent="0.25">
      <c r="A1400" s="61" t="s">
        <v>391</v>
      </c>
      <c r="B1400" s="61" t="s">
        <v>392</v>
      </c>
      <c r="C1400" s="62">
        <v>2009</v>
      </c>
      <c r="D1400" s="61" t="s">
        <v>78</v>
      </c>
      <c r="E1400" s="62">
        <v>48</v>
      </c>
      <c r="F1400" s="62">
        <v>143102</v>
      </c>
      <c r="G1400" s="62">
        <v>31953</v>
      </c>
      <c r="H1400" s="62">
        <v>55.47</v>
      </c>
      <c r="I1400" s="62">
        <v>2981.29</v>
      </c>
      <c r="J1400" s="62">
        <v>133084.85999999999</v>
      </c>
      <c r="K1400" s="62">
        <v>73652</v>
      </c>
      <c r="L1400" s="62">
        <v>80466</v>
      </c>
      <c r="M1400" s="62">
        <v>139.69999999999999</v>
      </c>
      <c r="N1400" s="63"/>
      <c r="O1400" s="63"/>
      <c r="P1400" s="63"/>
      <c r="Q1400" s="63"/>
      <c r="R1400" s="63"/>
      <c r="S1400" s="63"/>
      <c r="T1400" s="63"/>
      <c r="U1400" s="63"/>
      <c r="V1400" s="63"/>
      <c r="W1400" s="63"/>
      <c r="X1400" s="63"/>
      <c r="Y1400" s="63"/>
      <c r="Z1400" s="62">
        <v>2653</v>
      </c>
      <c r="AA1400" s="62">
        <v>17226</v>
      </c>
      <c r="AB1400" s="62">
        <v>29.91</v>
      </c>
      <c r="AC1400" s="62">
        <v>55.27</v>
      </c>
    </row>
    <row r="1401" spans="1:29" ht="30" x14ac:dyDescent="0.25">
      <c r="A1401" s="61" t="s">
        <v>283</v>
      </c>
      <c r="B1401" s="61" t="s">
        <v>284</v>
      </c>
      <c r="C1401" s="62">
        <v>2013</v>
      </c>
      <c r="D1401" s="61" t="s">
        <v>86</v>
      </c>
      <c r="E1401" s="62">
        <v>216</v>
      </c>
      <c r="F1401" s="62">
        <v>1452712</v>
      </c>
      <c r="G1401" s="62">
        <v>226417</v>
      </c>
      <c r="H1401" s="62">
        <v>87.35</v>
      </c>
      <c r="I1401" s="62">
        <v>6725.52</v>
      </c>
      <c r="J1401" s="62">
        <v>1351022.16</v>
      </c>
      <c r="K1401" s="62">
        <v>188568.38</v>
      </c>
      <c r="L1401" s="62">
        <v>207651</v>
      </c>
      <c r="M1401" s="62">
        <v>80.11</v>
      </c>
      <c r="N1401" s="62">
        <v>873</v>
      </c>
      <c r="O1401" s="62">
        <v>2274002.67</v>
      </c>
      <c r="P1401" s="63"/>
      <c r="Q1401" s="63"/>
      <c r="R1401" s="63"/>
      <c r="S1401" s="63"/>
      <c r="T1401" s="63"/>
      <c r="U1401" s="63"/>
      <c r="V1401" s="63"/>
      <c r="W1401" s="63"/>
      <c r="X1401" s="63"/>
      <c r="Y1401" s="63"/>
      <c r="Z1401" s="62">
        <v>0</v>
      </c>
      <c r="AA1401" s="63"/>
      <c r="AB1401" s="63"/>
      <c r="AC1401" s="62">
        <v>0</v>
      </c>
    </row>
    <row r="1402" spans="1:29" x14ac:dyDescent="0.25">
      <c r="A1402" s="61" t="s">
        <v>397</v>
      </c>
      <c r="B1402" s="61" t="s">
        <v>398</v>
      </c>
      <c r="C1402" s="62">
        <v>2015</v>
      </c>
      <c r="D1402" s="61" t="s">
        <v>99</v>
      </c>
      <c r="E1402" s="62">
        <v>50</v>
      </c>
      <c r="F1402" s="62">
        <v>489600</v>
      </c>
      <c r="G1402" s="62">
        <v>89680</v>
      </c>
      <c r="H1402" s="62">
        <v>149.47</v>
      </c>
      <c r="I1402" s="62">
        <v>9792</v>
      </c>
      <c r="J1402" s="62">
        <v>455328</v>
      </c>
      <c r="K1402" s="62">
        <v>0</v>
      </c>
      <c r="L1402" s="63"/>
      <c r="M1402" s="63"/>
      <c r="N1402" s="63"/>
      <c r="O1402" s="63"/>
      <c r="P1402" s="63"/>
      <c r="Q1402" s="63"/>
      <c r="R1402" s="63"/>
      <c r="S1402" s="63"/>
      <c r="T1402" s="63"/>
      <c r="U1402" s="63"/>
      <c r="V1402" s="63"/>
      <c r="W1402" s="63"/>
      <c r="X1402" s="63"/>
      <c r="Y1402" s="63"/>
      <c r="Z1402" s="62">
        <v>61200</v>
      </c>
      <c r="AA1402" s="62">
        <v>7511</v>
      </c>
      <c r="AB1402" s="62">
        <v>12.52</v>
      </c>
      <c r="AC1402" s="62">
        <v>1224</v>
      </c>
    </row>
    <row r="1403" spans="1:29" x14ac:dyDescent="0.25">
      <c r="A1403" s="61" t="s">
        <v>420</v>
      </c>
      <c r="B1403" s="61" t="s">
        <v>421</v>
      </c>
      <c r="C1403" s="62">
        <v>2005</v>
      </c>
      <c r="D1403" s="61" t="s">
        <v>99</v>
      </c>
      <c r="E1403" s="62">
        <v>120</v>
      </c>
      <c r="F1403" s="62">
        <v>649678</v>
      </c>
      <c r="G1403" s="62">
        <v>69073</v>
      </c>
      <c r="H1403" s="62">
        <v>47.97</v>
      </c>
      <c r="I1403" s="62">
        <v>5413.98</v>
      </c>
      <c r="J1403" s="62">
        <v>604200.54</v>
      </c>
      <c r="K1403" s="62">
        <v>59405.43</v>
      </c>
      <c r="L1403" s="62">
        <v>77855</v>
      </c>
      <c r="M1403" s="62">
        <v>54.07</v>
      </c>
      <c r="N1403" s="62">
        <v>495.05</v>
      </c>
      <c r="O1403" s="62">
        <v>716387.92</v>
      </c>
      <c r="P1403" s="63"/>
      <c r="Q1403" s="63"/>
      <c r="R1403" s="63"/>
      <c r="S1403" s="63"/>
      <c r="T1403" s="63"/>
      <c r="U1403" s="63"/>
      <c r="V1403" s="63"/>
      <c r="W1403" s="63"/>
      <c r="X1403" s="63"/>
      <c r="Y1403" s="63"/>
      <c r="Z1403" s="62">
        <v>1348</v>
      </c>
      <c r="AA1403" s="62">
        <v>47866</v>
      </c>
      <c r="AB1403" s="62">
        <v>33.24</v>
      </c>
      <c r="AC1403" s="62">
        <v>11.23</v>
      </c>
    </row>
    <row r="1404" spans="1:29" x14ac:dyDescent="0.25">
      <c r="A1404" s="61" t="s">
        <v>159</v>
      </c>
      <c r="B1404" s="61" t="s">
        <v>160</v>
      </c>
      <c r="C1404" s="62">
        <v>2012</v>
      </c>
      <c r="D1404" s="61" t="s">
        <v>89</v>
      </c>
      <c r="E1404" s="62">
        <v>23</v>
      </c>
      <c r="F1404" s="62">
        <v>113320</v>
      </c>
      <c r="G1404" s="62">
        <v>12670</v>
      </c>
      <c r="H1404" s="62">
        <v>45.91</v>
      </c>
      <c r="I1404" s="62">
        <v>4926.96</v>
      </c>
      <c r="J1404" s="62">
        <v>105387.6</v>
      </c>
      <c r="K1404" s="62">
        <v>0</v>
      </c>
      <c r="L1404" s="63"/>
      <c r="M1404" s="63"/>
      <c r="N1404" s="63"/>
      <c r="O1404" s="63"/>
      <c r="P1404" s="63"/>
      <c r="Q1404" s="63"/>
      <c r="R1404" s="63"/>
      <c r="S1404" s="63"/>
      <c r="T1404" s="63"/>
      <c r="U1404" s="62">
        <v>3697</v>
      </c>
      <c r="V1404" s="62">
        <v>12355</v>
      </c>
      <c r="W1404" s="62">
        <v>44.76</v>
      </c>
      <c r="X1404" s="62">
        <v>160</v>
      </c>
      <c r="Y1404" s="62">
        <v>82753.649999999994</v>
      </c>
      <c r="Z1404" s="62">
        <v>2538</v>
      </c>
      <c r="AA1404" s="62">
        <v>15351</v>
      </c>
      <c r="AB1404" s="62">
        <v>55.62</v>
      </c>
      <c r="AC1404" s="62">
        <v>110.35</v>
      </c>
    </row>
    <row r="1405" spans="1:29" ht="30" x14ac:dyDescent="0.25">
      <c r="A1405" s="61" t="s">
        <v>247</v>
      </c>
      <c r="B1405" s="61" t="s">
        <v>248</v>
      </c>
      <c r="C1405" s="62">
        <v>2013</v>
      </c>
      <c r="D1405" s="61" t="s">
        <v>150</v>
      </c>
      <c r="E1405" s="62">
        <v>2</v>
      </c>
      <c r="F1405" s="62">
        <v>6284</v>
      </c>
      <c r="G1405" s="62">
        <v>1195</v>
      </c>
      <c r="H1405" s="62">
        <v>49.79</v>
      </c>
      <c r="I1405" s="62">
        <v>3142</v>
      </c>
      <c r="J1405" s="62">
        <v>5844.12</v>
      </c>
      <c r="K1405" s="62">
        <v>1658.58</v>
      </c>
      <c r="L1405" s="62">
        <v>2100</v>
      </c>
      <c r="M1405" s="62">
        <v>87.5</v>
      </c>
      <c r="N1405" s="63"/>
      <c r="O1405" s="63"/>
      <c r="P1405" s="63"/>
      <c r="Q1405" s="63"/>
      <c r="R1405" s="63"/>
      <c r="S1405" s="63"/>
      <c r="T1405" s="63"/>
      <c r="U1405" s="63"/>
      <c r="V1405" s="63"/>
      <c r="W1405" s="63"/>
      <c r="X1405" s="63"/>
      <c r="Y1405" s="63"/>
      <c r="Z1405" s="62">
        <v>6</v>
      </c>
      <c r="AA1405" s="62">
        <v>396</v>
      </c>
      <c r="AB1405" s="62">
        <v>16.5</v>
      </c>
      <c r="AC1405" s="62">
        <v>3</v>
      </c>
    </row>
    <row r="1406" spans="1:29" ht="45" x14ac:dyDescent="0.25">
      <c r="A1406" s="61" t="s">
        <v>214</v>
      </c>
      <c r="B1406" s="61" t="s">
        <v>215</v>
      </c>
      <c r="C1406" s="62">
        <v>2018</v>
      </c>
      <c r="D1406" s="61" t="s">
        <v>72</v>
      </c>
      <c r="E1406" s="62">
        <v>28</v>
      </c>
      <c r="F1406" s="62">
        <v>161837</v>
      </c>
      <c r="G1406" s="62">
        <v>28403</v>
      </c>
      <c r="H1406" s="62">
        <v>84.53</v>
      </c>
      <c r="I1406" s="62">
        <v>5779.89</v>
      </c>
      <c r="J1406" s="62">
        <v>150508.41</v>
      </c>
      <c r="K1406" s="62">
        <v>9780.7999999999993</v>
      </c>
      <c r="L1406" s="62">
        <v>14694</v>
      </c>
      <c r="M1406" s="62">
        <v>43.73</v>
      </c>
      <c r="N1406" s="62">
        <v>349.31</v>
      </c>
      <c r="O1406" s="62">
        <v>117949.55</v>
      </c>
      <c r="P1406" s="63"/>
      <c r="Q1406" s="63"/>
      <c r="R1406" s="63"/>
      <c r="S1406" s="63"/>
      <c r="T1406" s="63"/>
      <c r="U1406" s="63"/>
      <c r="V1406" s="63"/>
      <c r="W1406" s="63"/>
      <c r="X1406" s="63"/>
      <c r="Y1406" s="63"/>
      <c r="Z1406" s="62">
        <v>1364</v>
      </c>
      <c r="AA1406" s="62">
        <v>8880</v>
      </c>
      <c r="AB1406" s="62">
        <v>26.43</v>
      </c>
      <c r="AC1406" s="62">
        <v>48.71</v>
      </c>
    </row>
    <row r="1407" spans="1:29" ht="30" x14ac:dyDescent="0.25">
      <c r="A1407" s="61" t="s">
        <v>482</v>
      </c>
      <c r="B1407" s="61" t="s">
        <v>483</v>
      </c>
      <c r="C1407" s="62">
        <v>2016</v>
      </c>
      <c r="D1407" s="61" t="s">
        <v>78</v>
      </c>
      <c r="E1407" s="62">
        <v>10</v>
      </c>
      <c r="F1407" s="62">
        <v>81120</v>
      </c>
      <c r="G1407" s="62">
        <v>17271</v>
      </c>
      <c r="H1407" s="62">
        <v>143.93</v>
      </c>
      <c r="I1407" s="62">
        <v>8112</v>
      </c>
      <c r="J1407" s="62">
        <v>75441.600000000006</v>
      </c>
      <c r="K1407" s="62">
        <v>0</v>
      </c>
      <c r="L1407" s="63"/>
      <c r="M1407" s="63"/>
      <c r="N1407" s="63"/>
      <c r="O1407" s="63"/>
      <c r="P1407" s="63"/>
      <c r="Q1407" s="63"/>
      <c r="R1407" s="63"/>
      <c r="S1407" s="63"/>
      <c r="T1407" s="63"/>
      <c r="U1407" s="63"/>
      <c r="V1407" s="63"/>
      <c r="W1407" s="63"/>
      <c r="X1407" s="63"/>
      <c r="Y1407" s="63"/>
      <c r="Z1407" s="62">
        <v>359</v>
      </c>
      <c r="AA1407" s="62">
        <v>9205</v>
      </c>
      <c r="AB1407" s="62">
        <v>76.709999999999994</v>
      </c>
      <c r="AC1407" s="62">
        <v>35.9</v>
      </c>
    </row>
    <row r="1408" spans="1:29" ht="30" x14ac:dyDescent="0.25">
      <c r="A1408" s="61" t="s">
        <v>165</v>
      </c>
      <c r="B1408" s="61" t="s">
        <v>166</v>
      </c>
      <c r="C1408" s="62">
        <v>2005</v>
      </c>
      <c r="D1408" s="61" t="s">
        <v>86</v>
      </c>
      <c r="E1408" s="62">
        <v>24</v>
      </c>
      <c r="F1408" s="62">
        <v>889</v>
      </c>
      <c r="G1408" s="62">
        <v>249</v>
      </c>
      <c r="H1408" s="62">
        <v>0.86</v>
      </c>
      <c r="I1408" s="62">
        <v>37.04</v>
      </c>
      <c r="J1408" s="62">
        <v>826.77</v>
      </c>
      <c r="K1408" s="62">
        <v>0</v>
      </c>
      <c r="L1408" s="63"/>
      <c r="M1408" s="63"/>
      <c r="N1408" s="63"/>
      <c r="O1408" s="63"/>
      <c r="P1408" s="63"/>
      <c r="Q1408" s="63"/>
      <c r="R1408" s="63"/>
      <c r="S1408" s="63"/>
      <c r="T1408" s="63"/>
      <c r="U1408" s="63"/>
      <c r="V1408" s="63"/>
      <c r="W1408" s="63"/>
      <c r="X1408" s="63"/>
      <c r="Y1408" s="63"/>
      <c r="Z1408" s="62">
        <v>6320</v>
      </c>
      <c r="AA1408" s="62">
        <v>22209</v>
      </c>
      <c r="AB1408" s="62">
        <v>77.11</v>
      </c>
      <c r="AC1408" s="62">
        <v>263.33</v>
      </c>
    </row>
    <row r="1409" spans="1:29" ht="30" x14ac:dyDescent="0.25">
      <c r="A1409" s="61" t="s">
        <v>287</v>
      </c>
      <c r="B1409" s="61" t="s">
        <v>288</v>
      </c>
      <c r="C1409" s="62">
        <v>2006</v>
      </c>
      <c r="D1409" s="61" t="s">
        <v>150</v>
      </c>
      <c r="E1409" s="62">
        <v>8</v>
      </c>
      <c r="F1409" s="63"/>
      <c r="G1409" s="63"/>
      <c r="H1409" s="63"/>
      <c r="I1409" s="63"/>
      <c r="J1409" s="63"/>
      <c r="K1409" s="62">
        <v>0</v>
      </c>
      <c r="L1409" s="63"/>
      <c r="M1409" s="63"/>
      <c r="N1409" s="63"/>
      <c r="O1409" s="63"/>
      <c r="P1409" s="63"/>
      <c r="Q1409" s="63"/>
      <c r="R1409" s="63"/>
      <c r="S1409" s="63"/>
      <c r="T1409" s="63"/>
      <c r="U1409" s="63"/>
      <c r="V1409" s="63"/>
      <c r="W1409" s="63"/>
      <c r="X1409" s="63"/>
      <c r="Y1409" s="63"/>
      <c r="Z1409" s="62">
        <v>0</v>
      </c>
      <c r="AA1409" s="63"/>
      <c r="AB1409" s="63"/>
      <c r="AC1409" s="62">
        <v>0</v>
      </c>
    </row>
    <row r="1410" spans="1:29" x14ac:dyDescent="0.25">
      <c r="A1410" s="61" t="s">
        <v>502</v>
      </c>
      <c r="B1410" s="61" t="s">
        <v>503</v>
      </c>
      <c r="C1410" s="62">
        <v>2009</v>
      </c>
      <c r="D1410" s="61" t="s">
        <v>99</v>
      </c>
      <c r="E1410" s="62">
        <v>40</v>
      </c>
      <c r="F1410" s="63"/>
      <c r="G1410" s="63"/>
      <c r="H1410" s="63"/>
      <c r="I1410" s="63"/>
      <c r="J1410" s="63"/>
      <c r="K1410" s="62">
        <v>0</v>
      </c>
      <c r="L1410" s="63"/>
      <c r="M1410" s="63"/>
      <c r="N1410" s="63"/>
      <c r="O1410" s="63"/>
      <c r="P1410" s="63"/>
      <c r="Q1410" s="63"/>
      <c r="R1410" s="63"/>
      <c r="S1410" s="63"/>
      <c r="T1410" s="63"/>
      <c r="U1410" s="63"/>
      <c r="V1410" s="63"/>
      <c r="W1410" s="63"/>
      <c r="X1410" s="63"/>
      <c r="Y1410" s="63"/>
      <c r="Z1410" s="62">
        <v>541.58000000000004</v>
      </c>
      <c r="AA1410" s="62">
        <v>8285</v>
      </c>
      <c r="AB1410" s="62">
        <v>17.260000000000002</v>
      </c>
      <c r="AC1410" s="62">
        <v>13.54</v>
      </c>
    </row>
    <row r="1411" spans="1:29" x14ac:dyDescent="0.25">
      <c r="A1411" s="61" t="s">
        <v>163</v>
      </c>
      <c r="B1411" s="61" t="s">
        <v>164</v>
      </c>
      <c r="C1411" s="62">
        <v>2007</v>
      </c>
      <c r="D1411" s="61" t="s">
        <v>301</v>
      </c>
      <c r="E1411" s="62">
        <v>54</v>
      </c>
      <c r="F1411" s="62">
        <v>282400</v>
      </c>
      <c r="G1411" s="62">
        <v>34332</v>
      </c>
      <c r="H1411" s="62">
        <v>52.98</v>
      </c>
      <c r="I1411" s="62">
        <v>5229.63</v>
      </c>
      <c r="J1411" s="62">
        <v>262632</v>
      </c>
      <c r="K1411" s="62">
        <v>91941.79</v>
      </c>
      <c r="L1411" s="62">
        <v>32023</v>
      </c>
      <c r="M1411" s="62">
        <v>49.42</v>
      </c>
      <c r="N1411" s="62">
        <v>1702.63</v>
      </c>
      <c r="O1411" s="62">
        <v>1108753.6000000001</v>
      </c>
      <c r="P1411" s="63"/>
      <c r="Q1411" s="63"/>
      <c r="R1411" s="63"/>
      <c r="S1411" s="63"/>
      <c r="T1411" s="63"/>
      <c r="U1411" s="63"/>
      <c r="V1411" s="63"/>
      <c r="W1411" s="63"/>
      <c r="X1411" s="63"/>
      <c r="Y1411" s="63"/>
      <c r="Z1411" s="62">
        <v>368200</v>
      </c>
      <c r="AA1411" s="62">
        <v>12750</v>
      </c>
      <c r="AB1411" s="62">
        <v>19.68</v>
      </c>
      <c r="AC1411" s="62">
        <v>6818.52</v>
      </c>
    </row>
    <row r="1412" spans="1:29" ht="30" x14ac:dyDescent="0.25">
      <c r="A1412" s="61" t="s">
        <v>153</v>
      </c>
      <c r="B1412" s="61" t="s">
        <v>154</v>
      </c>
      <c r="C1412" s="62">
        <v>2015</v>
      </c>
      <c r="D1412" s="61" t="s">
        <v>86</v>
      </c>
      <c r="E1412" s="62">
        <v>204</v>
      </c>
      <c r="F1412" s="62">
        <v>0</v>
      </c>
      <c r="G1412" s="62">
        <v>0</v>
      </c>
      <c r="H1412" s="62">
        <v>0</v>
      </c>
      <c r="I1412" s="62">
        <v>0</v>
      </c>
      <c r="J1412" s="62">
        <v>0</v>
      </c>
      <c r="K1412" s="62">
        <v>0</v>
      </c>
      <c r="L1412" s="62">
        <v>0</v>
      </c>
      <c r="M1412" s="62">
        <v>0</v>
      </c>
      <c r="N1412" s="62">
        <v>0</v>
      </c>
      <c r="O1412" s="62">
        <v>0</v>
      </c>
      <c r="P1412" s="63"/>
      <c r="Q1412" s="63"/>
      <c r="R1412" s="63"/>
      <c r="S1412" s="63"/>
      <c r="T1412" s="63"/>
      <c r="U1412" s="63"/>
      <c r="V1412" s="63"/>
      <c r="W1412" s="63"/>
      <c r="X1412" s="63"/>
      <c r="Y1412" s="63"/>
      <c r="Z1412" s="62">
        <v>0</v>
      </c>
      <c r="AA1412" s="63"/>
      <c r="AB1412" s="63"/>
      <c r="AC1412" s="62">
        <v>0</v>
      </c>
    </row>
    <row r="1413" spans="1:29" ht="30" x14ac:dyDescent="0.25">
      <c r="A1413" s="61" t="s">
        <v>216</v>
      </c>
      <c r="B1413" s="61" t="s">
        <v>217</v>
      </c>
      <c r="C1413" s="62">
        <v>2014</v>
      </c>
      <c r="D1413" s="61" t="s">
        <v>86</v>
      </c>
      <c r="E1413" s="62">
        <v>177</v>
      </c>
      <c r="F1413" s="62">
        <v>1163292</v>
      </c>
      <c r="G1413" s="62">
        <v>169054</v>
      </c>
      <c r="H1413" s="62">
        <v>79.59</v>
      </c>
      <c r="I1413" s="62">
        <v>6572.27</v>
      </c>
      <c r="J1413" s="62">
        <v>1081861.56</v>
      </c>
      <c r="K1413" s="62">
        <v>140670.22</v>
      </c>
      <c r="L1413" s="62">
        <v>153970</v>
      </c>
      <c r="M1413" s="62">
        <v>72.489999999999995</v>
      </c>
      <c r="N1413" s="62">
        <v>794.75</v>
      </c>
      <c r="O1413" s="62">
        <v>1696384.42</v>
      </c>
      <c r="P1413" s="63"/>
      <c r="Q1413" s="63"/>
      <c r="R1413" s="63"/>
      <c r="S1413" s="63"/>
      <c r="T1413" s="63"/>
      <c r="U1413" s="63"/>
      <c r="V1413" s="63"/>
      <c r="W1413" s="63"/>
      <c r="X1413" s="63"/>
      <c r="Y1413" s="63"/>
      <c r="Z1413" s="62">
        <v>17034</v>
      </c>
      <c r="AA1413" s="62">
        <v>221053</v>
      </c>
      <c r="AB1413" s="62">
        <v>104.07</v>
      </c>
      <c r="AC1413" s="62">
        <v>96.24</v>
      </c>
    </row>
    <row r="1414" spans="1:29" x14ac:dyDescent="0.25">
      <c r="A1414" s="61" t="s">
        <v>190</v>
      </c>
      <c r="B1414" s="61" t="s">
        <v>191</v>
      </c>
      <c r="C1414" s="62">
        <v>2015</v>
      </c>
      <c r="D1414" s="61" t="s">
        <v>99</v>
      </c>
      <c r="E1414" s="62">
        <v>19</v>
      </c>
      <c r="F1414" s="62">
        <v>41124</v>
      </c>
      <c r="G1414" s="62">
        <v>9126</v>
      </c>
      <c r="H1414" s="62">
        <v>40.03</v>
      </c>
      <c r="I1414" s="62">
        <v>2164.42</v>
      </c>
      <c r="J1414" s="62">
        <v>38245.32</v>
      </c>
      <c r="K1414" s="62">
        <v>3861.3</v>
      </c>
      <c r="L1414" s="62">
        <v>3858</v>
      </c>
      <c r="M1414" s="62">
        <v>16.920000000000002</v>
      </c>
      <c r="N1414" s="62">
        <v>203.23</v>
      </c>
      <c r="O1414" s="62">
        <v>46564.57</v>
      </c>
      <c r="P1414" s="63"/>
      <c r="Q1414" s="63"/>
      <c r="R1414" s="63"/>
      <c r="S1414" s="63"/>
      <c r="T1414" s="63"/>
      <c r="U1414" s="63"/>
      <c r="V1414" s="63"/>
      <c r="W1414" s="63"/>
      <c r="X1414" s="63"/>
      <c r="Y1414" s="63"/>
      <c r="Z1414" s="62">
        <v>330</v>
      </c>
      <c r="AA1414" s="62">
        <v>3120</v>
      </c>
      <c r="AB1414" s="62">
        <v>13.68</v>
      </c>
      <c r="AC1414" s="62">
        <v>17.37</v>
      </c>
    </row>
    <row r="1415" spans="1:29" x14ac:dyDescent="0.25">
      <c r="A1415" s="61" t="s">
        <v>257</v>
      </c>
      <c r="B1415" s="61" t="s">
        <v>258</v>
      </c>
      <c r="C1415" s="62">
        <v>2016</v>
      </c>
      <c r="D1415" s="61" t="s">
        <v>78</v>
      </c>
      <c r="E1415" s="62">
        <v>56</v>
      </c>
      <c r="F1415" s="62">
        <v>388400</v>
      </c>
      <c r="G1415" s="62">
        <v>67060</v>
      </c>
      <c r="H1415" s="62">
        <v>99.79</v>
      </c>
      <c r="I1415" s="62">
        <v>6935.71</v>
      </c>
      <c r="J1415" s="62">
        <v>361212</v>
      </c>
      <c r="K1415" s="62">
        <v>0</v>
      </c>
      <c r="L1415" s="63"/>
      <c r="M1415" s="63"/>
      <c r="N1415" s="63"/>
      <c r="O1415" s="63"/>
      <c r="P1415" s="63"/>
      <c r="Q1415" s="63"/>
      <c r="R1415" s="63"/>
      <c r="S1415" s="63"/>
      <c r="T1415" s="63"/>
      <c r="U1415" s="63"/>
      <c r="V1415" s="63"/>
      <c r="W1415" s="63"/>
      <c r="X1415" s="63"/>
      <c r="Y1415" s="63"/>
      <c r="Z1415" s="62">
        <v>77000</v>
      </c>
      <c r="AA1415" s="62">
        <v>12320</v>
      </c>
      <c r="AB1415" s="62">
        <v>18.329999999999998</v>
      </c>
      <c r="AC1415" s="62">
        <v>1375</v>
      </c>
    </row>
    <row r="1416" spans="1:29" x14ac:dyDescent="0.25">
      <c r="A1416" s="61" t="s">
        <v>420</v>
      </c>
      <c r="B1416" s="61" t="s">
        <v>421</v>
      </c>
      <c r="C1416" s="62">
        <v>2004</v>
      </c>
      <c r="D1416" s="61" t="s">
        <v>78</v>
      </c>
      <c r="E1416" s="62">
        <v>39</v>
      </c>
      <c r="F1416" s="62">
        <v>127591</v>
      </c>
      <c r="G1416" s="62">
        <v>15039</v>
      </c>
      <c r="H1416" s="62">
        <v>32.130000000000003</v>
      </c>
      <c r="I1416" s="62">
        <v>3271.56</v>
      </c>
      <c r="J1416" s="62">
        <v>118659.63</v>
      </c>
      <c r="K1416" s="62">
        <v>27319.11</v>
      </c>
      <c r="L1416" s="62">
        <v>31033</v>
      </c>
      <c r="M1416" s="62">
        <v>66.31</v>
      </c>
      <c r="N1416" s="62">
        <v>700.49</v>
      </c>
      <c r="O1416" s="62">
        <v>329449.32</v>
      </c>
      <c r="P1416" s="63"/>
      <c r="Q1416" s="63"/>
      <c r="R1416" s="63"/>
      <c r="S1416" s="63"/>
      <c r="T1416" s="63"/>
      <c r="U1416" s="63"/>
      <c r="V1416" s="63"/>
      <c r="W1416" s="63"/>
      <c r="X1416" s="63"/>
      <c r="Y1416" s="63"/>
      <c r="Z1416" s="62">
        <v>1758</v>
      </c>
      <c r="AA1416" s="62">
        <v>16937</v>
      </c>
      <c r="AB1416" s="62">
        <v>36.19</v>
      </c>
      <c r="AC1416" s="62">
        <v>45.08</v>
      </c>
    </row>
    <row r="1417" spans="1:29" ht="30" x14ac:dyDescent="0.25">
      <c r="A1417" s="61" t="s">
        <v>422</v>
      </c>
      <c r="B1417" s="61" t="s">
        <v>423</v>
      </c>
      <c r="C1417" s="62">
        <v>2017</v>
      </c>
      <c r="D1417" s="61" t="s">
        <v>99</v>
      </c>
      <c r="E1417" s="62">
        <v>60</v>
      </c>
      <c r="F1417" s="62">
        <v>581200</v>
      </c>
      <c r="G1417" s="62">
        <v>101282</v>
      </c>
      <c r="H1417" s="62">
        <v>140.66999999999999</v>
      </c>
      <c r="I1417" s="62">
        <v>9686.67</v>
      </c>
      <c r="J1417" s="62">
        <v>540516</v>
      </c>
      <c r="K1417" s="62">
        <v>0</v>
      </c>
      <c r="L1417" s="63"/>
      <c r="M1417" s="63"/>
      <c r="N1417" s="63"/>
      <c r="O1417" s="63"/>
      <c r="P1417" s="63"/>
      <c r="Q1417" s="63"/>
      <c r="R1417" s="63"/>
      <c r="S1417" s="63"/>
      <c r="T1417" s="63"/>
      <c r="U1417" s="63"/>
      <c r="V1417" s="63"/>
      <c r="W1417" s="63"/>
      <c r="X1417" s="63"/>
      <c r="Y1417" s="63"/>
      <c r="Z1417" s="62">
        <v>1309</v>
      </c>
      <c r="AA1417" s="62">
        <v>2719</v>
      </c>
      <c r="AB1417" s="62">
        <v>3.78</v>
      </c>
      <c r="AC1417" s="62">
        <v>21.82</v>
      </c>
    </row>
    <row r="1418" spans="1:29" x14ac:dyDescent="0.25">
      <c r="A1418" s="61" t="s">
        <v>383</v>
      </c>
      <c r="B1418" s="61" t="s">
        <v>384</v>
      </c>
      <c r="C1418" s="62">
        <v>2015</v>
      </c>
      <c r="D1418" s="61" t="s">
        <v>89</v>
      </c>
      <c r="E1418" s="62">
        <v>32</v>
      </c>
      <c r="F1418" s="62">
        <v>218200</v>
      </c>
      <c r="G1418" s="62">
        <v>44207</v>
      </c>
      <c r="H1418" s="62">
        <v>115.12</v>
      </c>
      <c r="I1418" s="62">
        <v>6818.75</v>
      </c>
      <c r="J1418" s="62">
        <v>202926</v>
      </c>
      <c r="K1418" s="62">
        <v>0</v>
      </c>
      <c r="L1418" s="62">
        <v>92</v>
      </c>
      <c r="M1418" s="62">
        <v>0.24</v>
      </c>
      <c r="N1418" s="63"/>
      <c r="O1418" s="63"/>
      <c r="P1418" s="63"/>
      <c r="Q1418" s="63"/>
      <c r="R1418" s="63"/>
      <c r="S1418" s="63"/>
      <c r="T1418" s="63"/>
      <c r="U1418" s="63"/>
      <c r="V1418" s="63"/>
      <c r="W1418" s="63"/>
      <c r="X1418" s="63"/>
      <c r="Y1418" s="63"/>
      <c r="Z1418" s="62">
        <v>1042.71</v>
      </c>
      <c r="AA1418" s="62">
        <v>1736</v>
      </c>
      <c r="AB1418" s="62">
        <v>4.5199999999999996</v>
      </c>
      <c r="AC1418" s="62">
        <v>32.58</v>
      </c>
    </row>
    <row r="1419" spans="1:29" ht="30" x14ac:dyDescent="0.25">
      <c r="A1419" s="61" t="s">
        <v>255</v>
      </c>
      <c r="B1419" s="61" t="s">
        <v>256</v>
      </c>
      <c r="C1419" s="62">
        <v>2006</v>
      </c>
      <c r="D1419" s="61" t="s">
        <v>99</v>
      </c>
      <c r="E1419" s="62">
        <v>40</v>
      </c>
      <c r="F1419" s="62">
        <v>325500</v>
      </c>
      <c r="G1419" s="62">
        <v>57070</v>
      </c>
      <c r="H1419" s="62">
        <v>118.9</v>
      </c>
      <c r="I1419" s="62">
        <v>8137.5</v>
      </c>
      <c r="J1419" s="62">
        <v>302715</v>
      </c>
      <c r="K1419" s="62">
        <v>0</v>
      </c>
      <c r="L1419" s="63"/>
      <c r="M1419" s="63"/>
      <c r="N1419" s="63"/>
      <c r="O1419" s="63"/>
      <c r="P1419" s="63"/>
      <c r="Q1419" s="63"/>
      <c r="R1419" s="63"/>
      <c r="S1419" s="63"/>
      <c r="T1419" s="63"/>
      <c r="U1419" s="63"/>
      <c r="V1419" s="63"/>
      <c r="W1419" s="63"/>
      <c r="X1419" s="63"/>
      <c r="Y1419" s="63"/>
      <c r="Z1419" s="62">
        <v>775</v>
      </c>
      <c r="AA1419" s="62">
        <v>5514</v>
      </c>
      <c r="AB1419" s="62">
        <v>11.49</v>
      </c>
      <c r="AC1419" s="62">
        <v>19.38</v>
      </c>
    </row>
    <row r="1420" spans="1:29" ht="30" x14ac:dyDescent="0.25">
      <c r="A1420" s="61" t="s">
        <v>464</v>
      </c>
      <c r="B1420" s="61" t="s">
        <v>465</v>
      </c>
      <c r="C1420" s="62">
        <v>2016</v>
      </c>
      <c r="D1420" s="61" t="s">
        <v>86</v>
      </c>
      <c r="E1420" s="62">
        <v>30</v>
      </c>
      <c r="F1420" s="62">
        <v>460</v>
      </c>
      <c r="G1420" s="62">
        <v>199</v>
      </c>
      <c r="H1420" s="62">
        <v>0.55000000000000004</v>
      </c>
      <c r="I1420" s="62">
        <v>15.33</v>
      </c>
      <c r="J1420" s="62">
        <v>427.8</v>
      </c>
      <c r="K1420" s="62">
        <v>0</v>
      </c>
      <c r="L1420" s="63"/>
      <c r="M1420" s="63"/>
      <c r="N1420" s="63"/>
      <c r="O1420" s="63"/>
      <c r="P1420" s="63"/>
      <c r="Q1420" s="63"/>
      <c r="R1420" s="63"/>
      <c r="S1420" s="63"/>
      <c r="T1420" s="63"/>
      <c r="U1420" s="63"/>
      <c r="V1420" s="63"/>
      <c r="W1420" s="63"/>
      <c r="X1420" s="63"/>
      <c r="Y1420" s="63"/>
      <c r="Z1420" s="62">
        <v>1804.69</v>
      </c>
      <c r="AA1420" s="62">
        <v>3310</v>
      </c>
      <c r="AB1420" s="62">
        <v>9.19</v>
      </c>
      <c r="AC1420" s="62">
        <v>60.16</v>
      </c>
    </row>
    <row r="1421" spans="1:29" x14ac:dyDescent="0.25">
      <c r="A1421" s="61" t="s">
        <v>229</v>
      </c>
      <c r="B1421" s="61" t="s">
        <v>230</v>
      </c>
      <c r="C1421" s="62">
        <v>2018</v>
      </c>
      <c r="D1421" s="61" t="s">
        <v>99</v>
      </c>
      <c r="E1421" s="62">
        <v>154</v>
      </c>
      <c r="F1421" s="62">
        <v>1064829</v>
      </c>
      <c r="G1421" s="62">
        <v>118975</v>
      </c>
      <c r="H1421" s="62">
        <v>64.38</v>
      </c>
      <c r="I1421" s="62">
        <v>6914.47</v>
      </c>
      <c r="J1421" s="62">
        <v>990290.97</v>
      </c>
      <c r="K1421" s="62">
        <v>38474.300000000003</v>
      </c>
      <c r="L1421" s="62">
        <v>17270</v>
      </c>
      <c r="M1421" s="62">
        <v>9.35</v>
      </c>
      <c r="N1421" s="62">
        <v>249.83</v>
      </c>
      <c r="O1421" s="62">
        <v>463973.09</v>
      </c>
      <c r="P1421" s="63"/>
      <c r="Q1421" s="63"/>
      <c r="R1421" s="63"/>
      <c r="S1421" s="63"/>
      <c r="T1421" s="63"/>
      <c r="U1421" s="63"/>
      <c r="V1421" s="63"/>
      <c r="W1421" s="63"/>
      <c r="X1421" s="63"/>
      <c r="Y1421" s="63"/>
      <c r="Z1421" s="62">
        <v>980400</v>
      </c>
      <c r="AA1421" s="62">
        <v>45887</v>
      </c>
      <c r="AB1421" s="62">
        <v>24.83</v>
      </c>
      <c r="AC1421" s="62">
        <v>6366.23</v>
      </c>
    </row>
    <row r="1422" spans="1:29" ht="45" x14ac:dyDescent="0.25">
      <c r="A1422" s="61" t="s">
        <v>326</v>
      </c>
      <c r="B1422" s="61" t="s">
        <v>327</v>
      </c>
      <c r="C1422" s="62">
        <v>2006</v>
      </c>
      <c r="D1422" s="61" t="s">
        <v>94</v>
      </c>
      <c r="E1422" s="62">
        <v>10</v>
      </c>
      <c r="F1422" s="62">
        <v>93580</v>
      </c>
      <c r="G1422" s="62">
        <v>11477</v>
      </c>
      <c r="H1422" s="62">
        <v>95.64</v>
      </c>
      <c r="I1422" s="62">
        <v>9358</v>
      </c>
      <c r="J1422" s="62">
        <v>87029.4</v>
      </c>
      <c r="K1422" s="62">
        <v>0</v>
      </c>
      <c r="L1422" s="63"/>
      <c r="M1422" s="63"/>
      <c r="N1422" s="63"/>
      <c r="O1422" s="63"/>
      <c r="P1422" s="62">
        <v>2121</v>
      </c>
      <c r="Q1422" s="62">
        <v>2813</v>
      </c>
      <c r="R1422" s="62">
        <v>23.44</v>
      </c>
      <c r="S1422" s="62">
        <v>212</v>
      </c>
      <c r="T1422" s="62">
        <v>26870.95</v>
      </c>
      <c r="U1422" s="63"/>
      <c r="V1422" s="63"/>
      <c r="W1422" s="63"/>
      <c r="X1422" s="63"/>
      <c r="Y1422" s="63"/>
      <c r="Z1422" s="62">
        <v>50000</v>
      </c>
      <c r="AA1422" s="62">
        <v>2163</v>
      </c>
      <c r="AB1422" s="62">
        <v>18.03</v>
      </c>
      <c r="AC1422" s="62">
        <v>5000</v>
      </c>
    </row>
    <row r="1423" spans="1:29" x14ac:dyDescent="0.25">
      <c r="A1423" s="61" t="s">
        <v>79</v>
      </c>
      <c r="B1423" s="61" t="s">
        <v>80</v>
      </c>
      <c r="C1423" s="62">
        <v>2014</v>
      </c>
      <c r="D1423" s="61" t="s">
        <v>373</v>
      </c>
      <c r="E1423" s="62">
        <v>8</v>
      </c>
      <c r="F1423" s="63"/>
      <c r="G1423" s="63"/>
      <c r="H1423" s="63"/>
      <c r="I1423" s="63"/>
      <c r="J1423" s="63"/>
      <c r="K1423" s="62">
        <v>0</v>
      </c>
      <c r="L1423" s="63"/>
      <c r="M1423" s="63"/>
      <c r="N1423" s="63"/>
      <c r="O1423" s="63"/>
      <c r="P1423" s="63"/>
      <c r="Q1423" s="63"/>
      <c r="R1423" s="63"/>
      <c r="S1423" s="63"/>
      <c r="T1423" s="63"/>
      <c r="U1423" s="63"/>
      <c r="V1423" s="63"/>
      <c r="W1423" s="63"/>
      <c r="X1423" s="63"/>
      <c r="Y1423" s="63"/>
      <c r="Z1423" s="62">
        <v>0</v>
      </c>
      <c r="AA1423" s="63"/>
      <c r="AB1423" s="63"/>
      <c r="AC1423" s="62">
        <v>0</v>
      </c>
    </row>
    <row r="1424" spans="1:29" ht="30" x14ac:dyDescent="0.25">
      <c r="A1424" s="61" t="s">
        <v>393</v>
      </c>
      <c r="B1424" s="61" t="s">
        <v>394</v>
      </c>
      <c r="C1424" s="62">
        <v>2011</v>
      </c>
      <c r="D1424" s="61" t="s">
        <v>94</v>
      </c>
      <c r="E1424" s="62">
        <v>1</v>
      </c>
      <c r="F1424" s="62">
        <v>1152</v>
      </c>
      <c r="G1424" s="62">
        <v>164</v>
      </c>
      <c r="H1424" s="62">
        <v>13.67</v>
      </c>
      <c r="I1424" s="62">
        <v>1152</v>
      </c>
      <c r="J1424" s="62">
        <v>1071.3599999999999</v>
      </c>
      <c r="K1424" s="62">
        <v>0</v>
      </c>
      <c r="L1424" s="63"/>
      <c r="M1424" s="63"/>
      <c r="N1424" s="63"/>
      <c r="O1424" s="63"/>
      <c r="P1424" s="63"/>
      <c r="Q1424" s="63"/>
      <c r="R1424" s="63"/>
      <c r="S1424" s="63"/>
      <c r="T1424" s="63"/>
      <c r="U1424" s="63"/>
      <c r="V1424" s="63"/>
      <c r="W1424" s="63"/>
      <c r="X1424" s="63"/>
      <c r="Y1424" s="63"/>
      <c r="Z1424" s="62">
        <v>0</v>
      </c>
      <c r="AA1424" s="63"/>
      <c r="AB1424" s="63"/>
      <c r="AC1424" s="62">
        <v>0</v>
      </c>
    </row>
    <row r="1425" spans="1:29" ht="30" x14ac:dyDescent="0.25">
      <c r="A1425" s="61" t="s">
        <v>287</v>
      </c>
      <c r="B1425" s="61" t="s">
        <v>288</v>
      </c>
      <c r="C1425" s="62">
        <v>2017</v>
      </c>
      <c r="D1425" s="61" t="s">
        <v>175</v>
      </c>
      <c r="E1425" s="62">
        <v>8</v>
      </c>
      <c r="F1425" s="63"/>
      <c r="G1425" s="63"/>
      <c r="H1425" s="63"/>
      <c r="I1425" s="63"/>
      <c r="J1425" s="63"/>
      <c r="K1425" s="62">
        <v>0</v>
      </c>
      <c r="L1425" s="63"/>
      <c r="M1425" s="63"/>
      <c r="N1425" s="63"/>
      <c r="O1425" s="63"/>
      <c r="P1425" s="63"/>
      <c r="Q1425" s="63"/>
      <c r="R1425" s="63"/>
      <c r="S1425" s="63"/>
      <c r="T1425" s="63"/>
      <c r="U1425" s="63"/>
      <c r="V1425" s="63"/>
      <c r="W1425" s="63"/>
      <c r="X1425" s="63"/>
      <c r="Y1425" s="63"/>
      <c r="Z1425" s="62">
        <v>0</v>
      </c>
      <c r="AA1425" s="63"/>
      <c r="AB1425" s="63"/>
      <c r="AC1425" s="62">
        <v>0</v>
      </c>
    </row>
    <row r="1426" spans="1:29" x14ac:dyDescent="0.25">
      <c r="A1426" s="61" t="s">
        <v>163</v>
      </c>
      <c r="B1426" s="61" t="s">
        <v>164</v>
      </c>
      <c r="C1426" s="62">
        <v>2018</v>
      </c>
      <c r="D1426" s="61" t="s">
        <v>226</v>
      </c>
      <c r="E1426" s="62">
        <v>110</v>
      </c>
      <c r="F1426" s="62">
        <v>1082540</v>
      </c>
      <c r="G1426" s="62">
        <v>194101</v>
      </c>
      <c r="H1426" s="62">
        <v>147.05000000000001</v>
      </c>
      <c r="I1426" s="62">
        <v>9841.27</v>
      </c>
      <c r="J1426" s="62">
        <v>1006762.2</v>
      </c>
      <c r="K1426" s="62">
        <v>15193.99</v>
      </c>
      <c r="L1426" s="62">
        <v>8803</v>
      </c>
      <c r="M1426" s="62">
        <v>6.67</v>
      </c>
      <c r="N1426" s="62">
        <v>138.13</v>
      </c>
      <c r="O1426" s="62">
        <v>183228.84</v>
      </c>
      <c r="P1426" s="63"/>
      <c r="Q1426" s="63"/>
      <c r="R1426" s="63"/>
      <c r="S1426" s="63"/>
      <c r="T1426" s="63"/>
      <c r="U1426" s="63"/>
      <c r="V1426" s="63"/>
      <c r="W1426" s="63"/>
      <c r="X1426" s="63"/>
      <c r="Y1426" s="63"/>
      <c r="Z1426" s="62">
        <v>424993</v>
      </c>
      <c r="AA1426" s="62">
        <v>38613</v>
      </c>
      <c r="AB1426" s="62">
        <v>29.25</v>
      </c>
      <c r="AC1426" s="62">
        <v>3863.57</v>
      </c>
    </row>
    <row r="1427" spans="1:29" ht="30" x14ac:dyDescent="0.25">
      <c r="A1427" s="61" t="s">
        <v>120</v>
      </c>
      <c r="B1427" s="61" t="s">
        <v>121</v>
      </c>
      <c r="C1427" s="62">
        <v>2017</v>
      </c>
      <c r="D1427" s="61" t="s">
        <v>89</v>
      </c>
      <c r="E1427" s="62">
        <v>20</v>
      </c>
      <c r="F1427" s="62">
        <v>65614</v>
      </c>
      <c r="G1427" s="62">
        <v>10829</v>
      </c>
      <c r="H1427" s="62">
        <v>45.12</v>
      </c>
      <c r="I1427" s="62">
        <v>3280.7</v>
      </c>
      <c r="J1427" s="62">
        <v>61021.02</v>
      </c>
      <c r="K1427" s="62">
        <v>6818.98</v>
      </c>
      <c r="L1427" s="62">
        <v>8399</v>
      </c>
      <c r="M1427" s="62">
        <v>35</v>
      </c>
      <c r="N1427" s="62">
        <v>340.95</v>
      </c>
      <c r="O1427" s="62">
        <v>82232.160000000003</v>
      </c>
      <c r="P1427" s="63"/>
      <c r="Q1427" s="63"/>
      <c r="R1427" s="63"/>
      <c r="S1427" s="63"/>
      <c r="T1427" s="63"/>
      <c r="U1427" s="63"/>
      <c r="V1427" s="63"/>
      <c r="W1427" s="63"/>
      <c r="X1427" s="63"/>
      <c r="Y1427" s="63"/>
      <c r="Z1427" s="62">
        <v>50500</v>
      </c>
      <c r="AA1427" s="62">
        <v>3601</v>
      </c>
      <c r="AB1427" s="62">
        <v>15</v>
      </c>
      <c r="AC1427" s="62">
        <v>2525</v>
      </c>
    </row>
    <row r="1428" spans="1:29" ht="30" x14ac:dyDescent="0.25">
      <c r="A1428" s="61" t="s">
        <v>498</v>
      </c>
      <c r="B1428" s="61" t="s">
        <v>499</v>
      </c>
      <c r="C1428" s="62">
        <v>2009</v>
      </c>
      <c r="D1428" s="61" t="s">
        <v>83</v>
      </c>
      <c r="E1428" s="62">
        <v>1</v>
      </c>
      <c r="F1428" s="63"/>
      <c r="G1428" s="63"/>
      <c r="H1428" s="63"/>
      <c r="I1428" s="63"/>
      <c r="J1428" s="63"/>
      <c r="K1428" s="62">
        <v>0</v>
      </c>
      <c r="L1428" s="63"/>
      <c r="M1428" s="63"/>
      <c r="N1428" s="63"/>
      <c r="O1428" s="63"/>
      <c r="P1428" s="63"/>
      <c r="Q1428" s="63"/>
      <c r="R1428" s="63"/>
      <c r="S1428" s="63"/>
      <c r="T1428" s="63"/>
      <c r="U1428" s="63"/>
      <c r="V1428" s="63"/>
      <c r="W1428" s="63"/>
      <c r="X1428" s="63"/>
      <c r="Y1428" s="63"/>
      <c r="Z1428" s="62">
        <v>25.4</v>
      </c>
      <c r="AA1428" s="62">
        <v>142</v>
      </c>
      <c r="AB1428" s="62">
        <v>11.83</v>
      </c>
      <c r="AC1428" s="62">
        <v>25.4</v>
      </c>
    </row>
    <row r="1429" spans="1:29" x14ac:dyDescent="0.25">
      <c r="A1429" s="61" t="s">
        <v>471</v>
      </c>
      <c r="B1429" s="61" t="s">
        <v>472</v>
      </c>
      <c r="C1429" s="62">
        <v>2009</v>
      </c>
      <c r="D1429" s="61" t="s">
        <v>78</v>
      </c>
      <c r="E1429" s="62">
        <v>40</v>
      </c>
      <c r="F1429" s="62">
        <v>36624</v>
      </c>
      <c r="G1429" s="62">
        <v>6869</v>
      </c>
      <c r="H1429" s="62">
        <v>14.31</v>
      </c>
      <c r="I1429" s="62">
        <v>915.6</v>
      </c>
      <c r="J1429" s="62">
        <v>34060.32</v>
      </c>
      <c r="K1429" s="62">
        <v>18889.43</v>
      </c>
      <c r="L1429" s="62">
        <v>27529</v>
      </c>
      <c r="M1429" s="62">
        <v>57.35</v>
      </c>
      <c r="N1429" s="62">
        <v>472.24</v>
      </c>
      <c r="O1429" s="62">
        <v>227793.28</v>
      </c>
      <c r="P1429" s="63"/>
      <c r="Q1429" s="63"/>
      <c r="R1429" s="63"/>
      <c r="S1429" s="63"/>
      <c r="T1429" s="63"/>
      <c r="U1429" s="63"/>
      <c r="V1429" s="63"/>
      <c r="W1429" s="63"/>
      <c r="X1429" s="63"/>
      <c r="Y1429" s="63"/>
      <c r="Z1429" s="62">
        <v>140300</v>
      </c>
      <c r="AA1429" s="62">
        <v>5614</v>
      </c>
      <c r="AB1429" s="62">
        <v>11.7</v>
      </c>
      <c r="AC1429" s="62">
        <v>3507.5</v>
      </c>
    </row>
    <row r="1430" spans="1:29" ht="45" x14ac:dyDescent="0.25">
      <c r="A1430" s="61" t="s">
        <v>109</v>
      </c>
      <c r="B1430" s="61" t="s">
        <v>110</v>
      </c>
      <c r="C1430" s="62">
        <v>2016</v>
      </c>
      <c r="D1430" s="61" t="s">
        <v>78</v>
      </c>
      <c r="E1430" s="62">
        <v>20</v>
      </c>
      <c r="F1430" s="62">
        <v>148480</v>
      </c>
      <c r="G1430" s="62">
        <v>22643</v>
      </c>
      <c r="H1430" s="62">
        <v>94.35</v>
      </c>
      <c r="I1430" s="62">
        <v>7424</v>
      </c>
      <c r="J1430" s="62">
        <v>138086.39999999999</v>
      </c>
      <c r="K1430" s="62">
        <v>0</v>
      </c>
      <c r="L1430" s="63"/>
      <c r="M1430" s="63"/>
      <c r="N1430" s="63"/>
      <c r="O1430" s="63"/>
      <c r="P1430" s="62">
        <v>1615</v>
      </c>
      <c r="Q1430" s="62">
        <v>2447</v>
      </c>
      <c r="R1430" s="62">
        <v>10.199999999999999</v>
      </c>
      <c r="S1430" s="62">
        <v>80</v>
      </c>
      <c r="T1430" s="62">
        <v>20460.439999999999</v>
      </c>
      <c r="U1430" s="63"/>
      <c r="V1430" s="63"/>
      <c r="W1430" s="63"/>
      <c r="X1430" s="63"/>
      <c r="Y1430" s="63"/>
      <c r="Z1430" s="62">
        <v>0</v>
      </c>
      <c r="AA1430" s="62">
        <v>586</v>
      </c>
      <c r="AB1430" s="62">
        <v>2.44</v>
      </c>
      <c r="AC1430" s="62">
        <v>0</v>
      </c>
    </row>
    <row r="1431" spans="1:29" x14ac:dyDescent="0.25">
      <c r="A1431" s="61" t="s">
        <v>289</v>
      </c>
      <c r="B1431" s="61" t="s">
        <v>290</v>
      </c>
      <c r="C1431" s="62">
        <v>2009</v>
      </c>
      <c r="D1431" s="61" t="s">
        <v>89</v>
      </c>
      <c r="E1431" s="62">
        <v>40</v>
      </c>
      <c r="F1431" s="62">
        <v>193746</v>
      </c>
      <c r="G1431" s="62">
        <v>22080</v>
      </c>
      <c r="H1431" s="62">
        <v>46</v>
      </c>
      <c r="I1431" s="62">
        <v>4843.6499999999996</v>
      </c>
      <c r="J1431" s="62">
        <v>180183.78</v>
      </c>
      <c r="K1431" s="62">
        <v>0</v>
      </c>
      <c r="L1431" s="62">
        <v>27018</v>
      </c>
      <c r="M1431" s="62">
        <v>56.29</v>
      </c>
      <c r="N1431" s="63"/>
      <c r="O1431" s="63"/>
      <c r="P1431" s="63"/>
      <c r="Q1431" s="63"/>
      <c r="R1431" s="63"/>
      <c r="S1431" s="63"/>
      <c r="T1431" s="63"/>
      <c r="U1431" s="63"/>
      <c r="V1431" s="63"/>
      <c r="W1431" s="63"/>
      <c r="X1431" s="63"/>
      <c r="Y1431" s="63"/>
      <c r="Z1431" s="62">
        <v>149.72</v>
      </c>
      <c r="AA1431" s="62">
        <v>11357</v>
      </c>
      <c r="AB1431" s="62">
        <v>23.66</v>
      </c>
      <c r="AC1431" s="62">
        <v>3.74</v>
      </c>
    </row>
    <row r="1432" spans="1:29" ht="30" x14ac:dyDescent="0.25">
      <c r="A1432" s="61" t="s">
        <v>507</v>
      </c>
      <c r="B1432" s="61" t="s">
        <v>508</v>
      </c>
      <c r="C1432" s="62">
        <v>2012</v>
      </c>
      <c r="D1432" s="61" t="s">
        <v>135</v>
      </c>
      <c r="E1432" s="62">
        <v>195</v>
      </c>
      <c r="F1432" s="62">
        <v>1546991</v>
      </c>
      <c r="G1432" s="62">
        <v>203369</v>
      </c>
      <c r="H1432" s="62">
        <v>86.91</v>
      </c>
      <c r="I1432" s="62">
        <v>7933.29</v>
      </c>
      <c r="J1432" s="62">
        <v>1438701.63</v>
      </c>
      <c r="K1432" s="62">
        <v>170909.8</v>
      </c>
      <c r="L1432" s="62">
        <v>200440</v>
      </c>
      <c r="M1432" s="62">
        <v>85.66</v>
      </c>
      <c r="N1432" s="62">
        <v>876.46</v>
      </c>
      <c r="O1432" s="62">
        <v>2061052.51</v>
      </c>
      <c r="P1432" s="63"/>
      <c r="Q1432" s="63"/>
      <c r="R1432" s="63"/>
      <c r="S1432" s="63"/>
      <c r="T1432" s="63"/>
      <c r="U1432" s="63"/>
      <c r="V1432" s="63"/>
      <c r="W1432" s="63"/>
      <c r="X1432" s="63"/>
      <c r="Y1432" s="63"/>
      <c r="Z1432" s="62">
        <v>32.950000000000003</v>
      </c>
      <c r="AA1432" s="62">
        <v>167094</v>
      </c>
      <c r="AB1432" s="62">
        <v>71.41</v>
      </c>
      <c r="AC1432" s="62">
        <v>0.17</v>
      </c>
    </row>
    <row r="1433" spans="1:29" ht="30" x14ac:dyDescent="0.25">
      <c r="A1433" s="61" t="s">
        <v>117</v>
      </c>
      <c r="B1433" s="61" t="s">
        <v>118</v>
      </c>
      <c r="C1433" s="62">
        <v>2003</v>
      </c>
      <c r="D1433" s="61" t="s">
        <v>72</v>
      </c>
      <c r="E1433" s="62">
        <v>51</v>
      </c>
      <c r="F1433" s="62">
        <v>51338</v>
      </c>
      <c r="G1433" s="62">
        <v>5926</v>
      </c>
      <c r="H1433" s="62">
        <v>9.68</v>
      </c>
      <c r="I1433" s="62">
        <v>1006.63</v>
      </c>
      <c r="J1433" s="62">
        <v>47744.34</v>
      </c>
      <c r="K1433" s="62">
        <v>5192.05</v>
      </c>
      <c r="L1433" s="62">
        <v>5556</v>
      </c>
      <c r="M1433" s="62">
        <v>9.08</v>
      </c>
      <c r="N1433" s="63"/>
      <c r="O1433" s="63"/>
      <c r="P1433" s="63"/>
      <c r="Q1433" s="63"/>
      <c r="R1433" s="63"/>
      <c r="S1433" s="63"/>
      <c r="T1433" s="63"/>
      <c r="U1433" s="63"/>
      <c r="V1433" s="63"/>
      <c r="W1433" s="63"/>
      <c r="X1433" s="63"/>
      <c r="Y1433" s="63"/>
      <c r="Z1433" s="62">
        <v>786</v>
      </c>
      <c r="AA1433" s="62">
        <v>6017</v>
      </c>
      <c r="AB1433" s="62">
        <v>9.83</v>
      </c>
      <c r="AC1433" s="62">
        <v>15.41</v>
      </c>
    </row>
    <row r="1434" spans="1:29" ht="30" x14ac:dyDescent="0.25">
      <c r="A1434" s="61" t="s">
        <v>391</v>
      </c>
      <c r="B1434" s="61" t="s">
        <v>392</v>
      </c>
      <c r="C1434" s="62">
        <v>2007</v>
      </c>
      <c r="D1434" s="61" t="s">
        <v>75</v>
      </c>
      <c r="E1434" s="62">
        <v>15</v>
      </c>
      <c r="F1434" s="62">
        <v>1733</v>
      </c>
      <c r="G1434" s="62">
        <v>463</v>
      </c>
      <c r="H1434" s="62">
        <v>2.57</v>
      </c>
      <c r="I1434" s="62">
        <v>115.53</v>
      </c>
      <c r="J1434" s="62">
        <v>1611.69</v>
      </c>
      <c r="K1434" s="62">
        <v>2940</v>
      </c>
      <c r="L1434" s="62">
        <v>5390</v>
      </c>
      <c r="M1434" s="62">
        <v>29.94</v>
      </c>
      <c r="N1434" s="63"/>
      <c r="O1434" s="63"/>
      <c r="P1434" s="63"/>
      <c r="Q1434" s="63"/>
      <c r="R1434" s="63"/>
      <c r="S1434" s="63"/>
      <c r="T1434" s="63"/>
      <c r="U1434" s="63"/>
      <c r="V1434" s="63"/>
      <c r="W1434" s="63"/>
      <c r="X1434" s="63"/>
      <c r="Y1434" s="63"/>
      <c r="Z1434" s="62">
        <v>1712</v>
      </c>
      <c r="AA1434" s="62">
        <v>7722</v>
      </c>
      <c r="AB1434" s="62">
        <v>42.9</v>
      </c>
      <c r="AC1434" s="62">
        <v>114.13</v>
      </c>
    </row>
    <row r="1435" spans="1:29" ht="30" x14ac:dyDescent="0.25">
      <c r="A1435" s="61" t="s">
        <v>277</v>
      </c>
      <c r="B1435" s="61" t="s">
        <v>278</v>
      </c>
      <c r="C1435" s="62">
        <v>2012</v>
      </c>
      <c r="D1435" s="61" t="s">
        <v>78</v>
      </c>
      <c r="E1435" s="62">
        <v>40</v>
      </c>
      <c r="F1435" s="62">
        <v>420530</v>
      </c>
      <c r="G1435" s="62">
        <v>59967</v>
      </c>
      <c r="H1435" s="62">
        <v>124.93</v>
      </c>
      <c r="I1435" s="62">
        <v>10513.25</v>
      </c>
      <c r="J1435" s="62">
        <v>391092.9</v>
      </c>
      <c r="K1435" s="62">
        <v>0</v>
      </c>
      <c r="L1435" s="63"/>
      <c r="M1435" s="63"/>
      <c r="N1435" s="63"/>
      <c r="O1435" s="63"/>
      <c r="P1435" s="63"/>
      <c r="Q1435" s="63"/>
      <c r="R1435" s="63"/>
      <c r="S1435" s="63"/>
      <c r="T1435" s="63"/>
      <c r="U1435" s="63"/>
      <c r="V1435" s="63"/>
      <c r="W1435" s="63"/>
      <c r="X1435" s="63"/>
      <c r="Y1435" s="63"/>
      <c r="Z1435" s="62">
        <v>131600</v>
      </c>
      <c r="AA1435" s="62">
        <v>5165</v>
      </c>
      <c r="AB1435" s="62">
        <v>10.76</v>
      </c>
      <c r="AC1435" s="62">
        <v>3290</v>
      </c>
    </row>
    <row r="1436" spans="1:29" ht="30" x14ac:dyDescent="0.25">
      <c r="A1436" s="61" t="s">
        <v>507</v>
      </c>
      <c r="B1436" s="61" t="s">
        <v>508</v>
      </c>
      <c r="C1436" s="62">
        <v>2013</v>
      </c>
      <c r="D1436" s="61" t="s">
        <v>78</v>
      </c>
      <c r="E1436" s="62">
        <v>71</v>
      </c>
      <c r="F1436" s="62">
        <v>442240</v>
      </c>
      <c r="G1436" s="62">
        <v>54703</v>
      </c>
      <c r="H1436" s="62">
        <v>64.209999999999994</v>
      </c>
      <c r="I1436" s="62">
        <v>6228.73</v>
      </c>
      <c r="J1436" s="62">
        <v>411283.20000000001</v>
      </c>
      <c r="K1436" s="62">
        <v>29083.41</v>
      </c>
      <c r="L1436" s="62">
        <v>34767</v>
      </c>
      <c r="M1436" s="62">
        <v>40.81</v>
      </c>
      <c r="N1436" s="62">
        <v>409.63</v>
      </c>
      <c r="O1436" s="62">
        <v>350725.62</v>
      </c>
      <c r="P1436" s="63"/>
      <c r="Q1436" s="63"/>
      <c r="R1436" s="63"/>
      <c r="S1436" s="63"/>
      <c r="T1436" s="63"/>
      <c r="U1436" s="63"/>
      <c r="V1436" s="63"/>
      <c r="W1436" s="63"/>
      <c r="X1436" s="63"/>
      <c r="Y1436" s="63"/>
      <c r="Z1436" s="62">
        <v>5.94</v>
      </c>
      <c r="AA1436" s="62">
        <v>28638</v>
      </c>
      <c r="AB1436" s="62">
        <v>33.61</v>
      </c>
      <c r="AC1436" s="62">
        <v>0.08</v>
      </c>
    </row>
    <row r="1437" spans="1:29" x14ac:dyDescent="0.25">
      <c r="A1437" s="61" t="s">
        <v>397</v>
      </c>
      <c r="B1437" s="61" t="s">
        <v>398</v>
      </c>
      <c r="C1437" s="62">
        <v>2013</v>
      </c>
      <c r="D1437" s="61" t="s">
        <v>94</v>
      </c>
      <c r="E1437" s="62">
        <v>8</v>
      </c>
      <c r="F1437" s="62">
        <v>209</v>
      </c>
      <c r="G1437" s="62">
        <v>136</v>
      </c>
      <c r="H1437" s="62">
        <v>1.42</v>
      </c>
      <c r="I1437" s="62">
        <v>26.13</v>
      </c>
      <c r="J1437" s="62">
        <v>194.37</v>
      </c>
      <c r="K1437" s="62">
        <v>0</v>
      </c>
      <c r="L1437" s="63"/>
      <c r="M1437" s="63"/>
      <c r="N1437" s="63"/>
      <c r="O1437" s="63"/>
      <c r="P1437" s="63"/>
      <c r="Q1437" s="63"/>
      <c r="R1437" s="63"/>
      <c r="S1437" s="63"/>
      <c r="T1437" s="63"/>
      <c r="U1437" s="62">
        <v>100</v>
      </c>
      <c r="V1437" s="62">
        <v>359</v>
      </c>
      <c r="W1437" s="62">
        <v>3.74</v>
      </c>
      <c r="X1437" s="62">
        <v>12</v>
      </c>
      <c r="Y1437" s="62">
        <v>2238.4</v>
      </c>
      <c r="Z1437" s="62">
        <v>33600</v>
      </c>
      <c r="AA1437" s="62">
        <v>1453</v>
      </c>
      <c r="AB1437" s="62">
        <v>15.14</v>
      </c>
      <c r="AC1437" s="62">
        <v>4200</v>
      </c>
    </row>
    <row r="1438" spans="1:29" x14ac:dyDescent="0.25">
      <c r="A1438" s="61" t="s">
        <v>229</v>
      </c>
      <c r="B1438" s="61" t="s">
        <v>230</v>
      </c>
      <c r="C1438" s="62">
        <v>2015</v>
      </c>
      <c r="D1438" s="61" t="s">
        <v>94</v>
      </c>
      <c r="E1438" s="62">
        <v>7</v>
      </c>
      <c r="F1438" s="63"/>
      <c r="G1438" s="63"/>
      <c r="H1438" s="63"/>
      <c r="I1438" s="63"/>
      <c r="J1438" s="63"/>
      <c r="K1438" s="62">
        <v>0</v>
      </c>
      <c r="L1438" s="63"/>
      <c r="M1438" s="63"/>
      <c r="N1438" s="63"/>
      <c r="O1438" s="63"/>
      <c r="P1438" s="63"/>
      <c r="Q1438" s="63"/>
      <c r="R1438" s="63"/>
      <c r="S1438" s="63"/>
      <c r="T1438" s="63"/>
      <c r="U1438" s="63"/>
      <c r="V1438" s="63"/>
      <c r="W1438" s="63"/>
      <c r="X1438" s="63"/>
      <c r="Y1438" s="63"/>
      <c r="Z1438" s="62">
        <v>0</v>
      </c>
      <c r="AA1438" s="62">
        <v>8668</v>
      </c>
      <c r="AB1438" s="62">
        <v>103.19</v>
      </c>
      <c r="AC1438" s="62">
        <v>0</v>
      </c>
    </row>
    <row r="1439" spans="1:29" ht="30" x14ac:dyDescent="0.25">
      <c r="A1439" s="61" t="s">
        <v>218</v>
      </c>
      <c r="B1439" s="61" t="s">
        <v>219</v>
      </c>
      <c r="C1439" s="62">
        <v>2009</v>
      </c>
      <c r="D1439" s="61" t="s">
        <v>89</v>
      </c>
      <c r="E1439" s="62">
        <v>100</v>
      </c>
      <c r="F1439" s="62">
        <v>1141048</v>
      </c>
      <c r="G1439" s="62">
        <v>190393</v>
      </c>
      <c r="H1439" s="62">
        <v>158.66</v>
      </c>
      <c r="I1439" s="62">
        <v>11410.48</v>
      </c>
      <c r="J1439" s="62">
        <v>1061174.6399999999</v>
      </c>
      <c r="K1439" s="62">
        <v>0</v>
      </c>
      <c r="L1439" s="63"/>
      <c r="M1439" s="63"/>
      <c r="N1439" s="63"/>
      <c r="O1439" s="63"/>
      <c r="P1439" s="63"/>
      <c r="Q1439" s="63"/>
      <c r="R1439" s="63"/>
      <c r="S1439" s="63"/>
      <c r="T1439" s="63"/>
      <c r="U1439" s="63"/>
      <c r="V1439" s="63"/>
      <c r="W1439" s="63"/>
      <c r="X1439" s="63"/>
      <c r="Y1439" s="63"/>
      <c r="Z1439" s="62">
        <v>310300</v>
      </c>
      <c r="AA1439" s="62">
        <v>39507</v>
      </c>
      <c r="AB1439" s="62">
        <v>32.92</v>
      </c>
      <c r="AC1439" s="62">
        <v>3103</v>
      </c>
    </row>
    <row r="1440" spans="1:29" ht="30" x14ac:dyDescent="0.25">
      <c r="A1440" s="61" t="s">
        <v>148</v>
      </c>
      <c r="B1440" s="61" t="s">
        <v>149</v>
      </c>
      <c r="C1440" s="62">
        <v>2017</v>
      </c>
      <c r="D1440" s="61" t="s">
        <v>99</v>
      </c>
      <c r="E1440" s="62">
        <v>30</v>
      </c>
      <c r="F1440" s="62">
        <v>237196</v>
      </c>
      <c r="G1440" s="62">
        <v>42666</v>
      </c>
      <c r="H1440" s="62">
        <v>118.52</v>
      </c>
      <c r="I1440" s="62">
        <v>7906.53</v>
      </c>
      <c r="J1440" s="62">
        <v>220592.28</v>
      </c>
      <c r="K1440" s="62">
        <v>0</v>
      </c>
      <c r="L1440" s="63"/>
      <c r="M1440" s="63"/>
      <c r="N1440" s="63"/>
      <c r="O1440" s="63"/>
      <c r="P1440" s="63"/>
      <c r="Q1440" s="63"/>
      <c r="R1440" s="63"/>
      <c r="S1440" s="63"/>
      <c r="T1440" s="63"/>
      <c r="U1440" s="63"/>
      <c r="V1440" s="63"/>
      <c r="W1440" s="63"/>
      <c r="X1440" s="63"/>
      <c r="Y1440" s="63"/>
      <c r="Z1440" s="62">
        <v>86.64</v>
      </c>
      <c r="AA1440" s="62">
        <v>15895</v>
      </c>
      <c r="AB1440" s="62">
        <v>44.15</v>
      </c>
      <c r="AC1440" s="62">
        <v>2.89</v>
      </c>
    </row>
    <row r="1441" spans="1:29" ht="30" x14ac:dyDescent="0.25">
      <c r="A1441" s="61" t="s">
        <v>255</v>
      </c>
      <c r="B1441" s="61" t="s">
        <v>256</v>
      </c>
      <c r="C1441" s="62">
        <v>2018</v>
      </c>
      <c r="D1441" s="61" t="s">
        <v>86</v>
      </c>
      <c r="E1441" s="62">
        <v>110</v>
      </c>
      <c r="F1441" s="62">
        <v>85171</v>
      </c>
      <c r="G1441" s="62">
        <v>17915</v>
      </c>
      <c r="H1441" s="62">
        <v>13.57</v>
      </c>
      <c r="I1441" s="62">
        <v>774.28</v>
      </c>
      <c r="J1441" s="62">
        <v>79209.03</v>
      </c>
      <c r="K1441" s="62">
        <v>43643.06</v>
      </c>
      <c r="L1441" s="62">
        <v>44223</v>
      </c>
      <c r="M1441" s="62">
        <v>33.5</v>
      </c>
      <c r="N1441" s="62">
        <v>396.76</v>
      </c>
      <c r="O1441" s="62">
        <v>526304.81000000006</v>
      </c>
      <c r="P1441" s="63"/>
      <c r="Q1441" s="63"/>
      <c r="R1441" s="63"/>
      <c r="S1441" s="63"/>
      <c r="T1441" s="63"/>
      <c r="U1441" s="63"/>
      <c r="V1441" s="63"/>
      <c r="W1441" s="63"/>
      <c r="X1441" s="63"/>
      <c r="Y1441" s="63"/>
      <c r="Z1441" s="62">
        <v>8308</v>
      </c>
      <c r="AA1441" s="62">
        <v>179427</v>
      </c>
      <c r="AB1441" s="62">
        <v>135.93</v>
      </c>
      <c r="AC1441" s="62">
        <v>75.53</v>
      </c>
    </row>
    <row r="1442" spans="1:29" x14ac:dyDescent="0.25">
      <c r="A1442" s="61" t="s">
        <v>496</v>
      </c>
      <c r="B1442" s="61" t="s">
        <v>497</v>
      </c>
      <c r="C1442" s="62">
        <v>2014</v>
      </c>
      <c r="D1442" s="61" t="s">
        <v>75</v>
      </c>
      <c r="E1442" s="62">
        <v>12</v>
      </c>
      <c r="F1442" s="62">
        <v>613</v>
      </c>
      <c r="G1442" s="62">
        <v>120</v>
      </c>
      <c r="H1442" s="62">
        <v>0.83</v>
      </c>
      <c r="I1442" s="62">
        <v>51.08</v>
      </c>
      <c r="J1442" s="62">
        <v>570.09</v>
      </c>
      <c r="K1442" s="62">
        <v>266.73</v>
      </c>
      <c r="L1442" s="62">
        <v>393</v>
      </c>
      <c r="M1442" s="62">
        <v>2.73</v>
      </c>
      <c r="N1442" s="62">
        <v>22.23</v>
      </c>
      <c r="O1442" s="62">
        <v>3216.59</v>
      </c>
      <c r="P1442" s="63"/>
      <c r="Q1442" s="63"/>
      <c r="R1442" s="63"/>
      <c r="S1442" s="63"/>
      <c r="T1442" s="63"/>
      <c r="U1442" s="63"/>
      <c r="V1442" s="63"/>
      <c r="W1442" s="63"/>
      <c r="X1442" s="63"/>
      <c r="Y1442" s="63"/>
      <c r="Z1442" s="62">
        <v>131800</v>
      </c>
      <c r="AA1442" s="62">
        <v>5382</v>
      </c>
      <c r="AB1442" s="62">
        <v>37.380000000000003</v>
      </c>
      <c r="AC1442" s="62">
        <v>10983.33</v>
      </c>
    </row>
    <row r="1443" spans="1:29" ht="30" x14ac:dyDescent="0.25">
      <c r="A1443" s="61" t="s">
        <v>415</v>
      </c>
      <c r="B1443" s="61" t="s">
        <v>416</v>
      </c>
      <c r="C1443" s="62">
        <v>2005</v>
      </c>
      <c r="D1443" s="61" t="s">
        <v>75</v>
      </c>
      <c r="E1443" s="62">
        <v>7</v>
      </c>
      <c r="F1443" s="63"/>
      <c r="G1443" s="63"/>
      <c r="H1443" s="63"/>
      <c r="I1443" s="63"/>
      <c r="J1443" s="63"/>
      <c r="K1443" s="62">
        <v>0</v>
      </c>
      <c r="L1443" s="63"/>
      <c r="M1443" s="63"/>
      <c r="N1443" s="63"/>
      <c r="O1443" s="63"/>
      <c r="P1443" s="63"/>
      <c r="Q1443" s="63"/>
      <c r="R1443" s="63"/>
      <c r="S1443" s="63"/>
      <c r="T1443" s="63"/>
      <c r="U1443" s="63"/>
      <c r="V1443" s="63"/>
      <c r="W1443" s="63"/>
      <c r="X1443" s="63"/>
      <c r="Y1443" s="63"/>
      <c r="Z1443" s="62">
        <v>12818.31</v>
      </c>
      <c r="AA1443" s="62">
        <v>7427</v>
      </c>
      <c r="AB1443" s="62">
        <v>88.42</v>
      </c>
      <c r="AC1443" s="62">
        <v>1831.19</v>
      </c>
    </row>
    <row r="1444" spans="1:29" ht="30" x14ac:dyDescent="0.25">
      <c r="A1444" s="61" t="s">
        <v>224</v>
      </c>
      <c r="B1444" s="61" t="s">
        <v>225</v>
      </c>
      <c r="C1444" s="62">
        <v>2010</v>
      </c>
      <c r="D1444" s="61" t="s">
        <v>72</v>
      </c>
      <c r="E1444" s="62">
        <v>6</v>
      </c>
      <c r="F1444" s="62">
        <v>12092</v>
      </c>
      <c r="G1444" s="62">
        <v>1983</v>
      </c>
      <c r="H1444" s="62">
        <v>27.54</v>
      </c>
      <c r="I1444" s="62">
        <v>2015.33</v>
      </c>
      <c r="J1444" s="62">
        <v>11245.56</v>
      </c>
      <c r="K1444" s="62">
        <v>0</v>
      </c>
      <c r="L1444" s="63"/>
      <c r="M1444" s="63"/>
      <c r="N1444" s="63"/>
      <c r="O1444" s="63"/>
      <c r="P1444" s="63"/>
      <c r="Q1444" s="63"/>
      <c r="R1444" s="63"/>
      <c r="S1444" s="63"/>
      <c r="T1444" s="63"/>
      <c r="U1444" s="63"/>
      <c r="V1444" s="63"/>
      <c r="W1444" s="63"/>
      <c r="X1444" s="63"/>
      <c r="Y1444" s="63"/>
      <c r="Z1444" s="62">
        <v>0</v>
      </c>
      <c r="AA1444" s="63"/>
      <c r="AB1444" s="63"/>
      <c r="AC1444" s="62">
        <v>0</v>
      </c>
    </row>
    <row r="1445" spans="1:29" x14ac:dyDescent="0.25">
      <c r="A1445" s="61" t="s">
        <v>140</v>
      </c>
      <c r="B1445" s="61" t="s">
        <v>141</v>
      </c>
      <c r="C1445" s="62">
        <v>2008</v>
      </c>
      <c r="D1445" s="61" t="s">
        <v>89</v>
      </c>
      <c r="E1445" s="62">
        <v>44</v>
      </c>
      <c r="F1445" s="62">
        <v>172840</v>
      </c>
      <c r="G1445" s="62">
        <v>26856</v>
      </c>
      <c r="H1445" s="62">
        <v>50.86</v>
      </c>
      <c r="I1445" s="62">
        <v>3928.18</v>
      </c>
      <c r="J1445" s="62">
        <v>160741.20000000001</v>
      </c>
      <c r="K1445" s="62">
        <v>1812.8</v>
      </c>
      <c r="L1445" s="62">
        <v>25466</v>
      </c>
      <c r="M1445" s="62">
        <v>48.23</v>
      </c>
      <c r="N1445" s="63"/>
      <c r="O1445" s="63"/>
      <c r="P1445" s="63"/>
      <c r="Q1445" s="63"/>
      <c r="R1445" s="63"/>
      <c r="S1445" s="63"/>
      <c r="T1445" s="63"/>
      <c r="U1445" s="63"/>
      <c r="V1445" s="63"/>
      <c r="W1445" s="63"/>
      <c r="X1445" s="63"/>
      <c r="Y1445" s="63"/>
      <c r="Z1445" s="62">
        <v>1399</v>
      </c>
      <c r="AA1445" s="62">
        <v>10805</v>
      </c>
      <c r="AB1445" s="62">
        <v>20.46</v>
      </c>
      <c r="AC1445" s="62">
        <v>31.8</v>
      </c>
    </row>
    <row r="1446" spans="1:29" x14ac:dyDescent="0.25">
      <c r="A1446" s="61" t="s">
        <v>81</v>
      </c>
      <c r="B1446" s="61" t="s">
        <v>82</v>
      </c>
      <c r="C1446" s="62">
        <v>2012</v>
      </c>
      <c r="D1446" s="61" t="s">
        <v>150</v>
      </c>
      <c r="E1446" s="62">
        <v>8</v>
      </c>
      <c r="F1446" s="63"/>
      <c r="G1446" s="63"/>
      <c r="H1446" s="63"/>
      <c r="I1446" s="63"/>
      <c r="J1446" s="63"/>
      <c r="K1446" s="62">
        <v>0</v>
      </c>
      <c r="L1446" s="63"/>
      <c r="M1446" s="63"/>
      <c r="N1446" s="63"/>
      <c r="O1446" s="63"/>
      <c r="P1446" s="63"/>
      <c r="Q1446" s="63"/>
      <c r="R1446" s="63"/>
      <c r="S1446" s="63"/>
      <c r="T1446" s="63"/>
      <c r="U1446" s="63"/>
      <c r="V1446" s="63"/>
      <c r="W1446" s="63"/>
      <c r="X1446" s="63"/>
      <c r="Y1446" s="63"/>
      <c r="Z1446" s="62">
        <v>0</v>
      </c>
      <c r="AA1446" s="63"/>
      <c r="AB1446" s="63"/>
      <c r="AC1446" s="62">
        <v>0</v>
      </c>
    </row>
    <row r="1447" spans="1:29" ht="45" x14ac:dyDescent="0.25">
      <c r="A1447" s="61" t="s">
        <v>326</v>
      </c>
      <c r="B1447" s="61" t="s">
        <v>327</v>
      </c>
      <c r="C1447" s="62">
        <v>2017</v>
      </c>
      <c r="D1447" s="61" t="s">
        <v>75</v>
      </c>
      <c r="E1447" s="62">
        <v>4</v>
      </c>
      <c r="F1447" s="62">
        <v>28796</v>
      </c>
      <c r="G1447" s="62">
        <v>5422</v>
      </c>
      <c r="H1447" s="62">
        <v>112.96</v>
      </c>
      <c r="I1447" s="62">
        <v>7199</v>
      </c>
      <c r="J1447" s="62">
        <v>26780.28</v>
      </c>
      <c r="K1447" s="62">
        <v>0</v>
      </c>
      <c r="L1447" s="63"/>
      <c r="M1447" s="63"/>
      <c r="N1447" s="63"/>
      <c r="O1447" s="63"/>
      <c r="P1447" s="63"/>
      <c r="Q1447" s="63"/>
      <c r="R1447" s="63"/>
      <c r="S1447" s="63"/>
      <c r="T1447" s="63"/>
      <c r="U1447" s="62">
        <v>1925</v>
      </c>
      <c r="V1447" s="62">
        <v>4717</v>
      </c>
      <c r="W1447" s="62">
        <v>98.27</v>
      </c>
      <c r="X1447" s="62">
        <v>481</v>
      </c>
      <c r="Y1447" s="62">
        <v>43089.2</v>
      </c>
      <c r="Z1447" s="62">
        <v>44319</v>
      </c>
      <c r="AA1447" s="62">
        <v>3986</v>
      </c>
      <c r="AB1447" s="62">
        <v>83.04</v>
      </c>
      <c r="AC1447" s="62">
        <v>11079.75</v>
      </c>
    </row>
    <row r="1448" spans="1:29" ht="45" x14ac:dyDescent="0.25">
      <c r="A1448" s="61" t="s">
        <v>109</v>
      </c>
      <c r="B1448" s="61" t="s">
        <v>110</v>
      </c>
      <c r="C1448" s="62">
        <v>2005</v>
      </c>
      <c r="D1448" s="61" t="s">
        <v>99</v>
      </c>
      <c r="E1448" s="62">
        <v>20</v>
      </c>
      <c r="F1448" s="62">
        <v>82080</v>
      </c>
      <c r="G1448" s="62">
        <v>9353</v>
      </c>
      <c r="H1448" s="62">
        <v>38.97</v>
      </c>
      <c r="I1448" s="62">
        <v>4104</v>
      </c>
      <c r="J1448" s="62">
        <v>76334.399999999994</v>
      </c>
      <c r="K1448" s="62">
        <v>0</v>
      </c>
      <c r="L1448" s="63"/>
      <c r="M1448" s="63"/>
      <c r="N1448" s="63"/>
      <c r="O1448" s="63"/>
      <c r="P1448" s="63"/>
      <c r="Q1448" s="63"/>
      <c r="R1448" s="63"/>
      <c r="S1448" s="63"/>
      <c r="T1448" s="63"/>
      <c r="U1448" s="62">
        <v>5983</v>
      </c>
      <c r="V1448" s="62">
        <v>10659</v>
      </c>
      <c r="W1448" s="62">
        <v>44.41</v>
      </c>
      <c r="X1448" s="62">
        <v>299</v>
      </c>
      <c r="Y1448" s="62">
        <v>133923.47</v>
      </c>
      <c r="Z1448" s="62">
        <v>142340</v>
      </c>
      <c r="AA1448" s="62">
        <v>11906</v>
      </c>
      <c r="AB1448" s="62">
        <v>49.61</v>
      </c>
      <c r="AC1448" s="62">
        <v>7117</v>
      </c>
    </row>
    <row r="1449" spans="1:29" ht="30" x14ac:dyDescent="0.25">
      <c r="A1449" s="61" t="s">
        <v>115</v>
      </c>
      <c r="B1449" s="61" t="s">
        <v>116</v>
      </c>
      <c r="C1449" s="62">
        <v>2005</v>
      </c>
      <c r="D1449" s="61" t="s">
        <v>89</v>
      </c>
      <c r="E1449" s="62">
        <v>40</v>
      </c>
      <c r="F1449" s="62">
        <v>32019</v>
      </c>
      <c r="G1449" s="62">
        <v>5196</v>
      </c>
      <c r="H1449" s="62">
        <v>10.83</v>
      </c>
      <c r="I1449" s="62">
        <v>800.48</v>
      </c>
      <c r="J1449" s="62">
        <v>29777.67</v>
      </c>
      <c r="K1449" s="62">
        <v>19343.34</v>
      </c>
      <c r="L1449" s="62">
        <v>28669</v>
      </c>
      <c r="M1449" s="62">
        <v>59.73</v>
      </c>
      <c r="N1449" s="62">
        <v>483.58</v>
      </c>
      <c r="O1449" s="62">
        <v>233267.16</v>
      </c>
      <c r="P1449" s="63"/>
      <c r="Q1449" s="63"/>
      <c r="R1449" s="63"/>
      <c r="S1449" s="63"/>
      <c r="T1449" s="63"/>
      <c r="U1449" s="63"/>
      <c r="V1449" s="63"/>
      <c r="W1449" s="63"/>
      <c r="X1449" s="63"/>
      <c r="Y1449" s="63"/>
      <c r="Z1449" s="62">
        <v>101000</v>
      </c>
      <c r="AA1449" s="62">
        <v>9365</v>
      </c>
      <c r="AB1449" s="62">
        <v>19.510000000000002</v>
      </c>
      <c r="AC1449" s="62">
        <v>2525</v>
      </c>
    </row>
    <row r="1450" spans="1:29" ht="30" x14ac:dyDescent="0.25">
      <c r="A1450" s="61" t="s">
        <v>148</v>
      </c>
      <c r="B1450" s="61" t="s">
        <v>149</v>
      </c>
      <c r="C1450" s="62">
        <v>2016</v>
      </c>
      <c r="D1450" s="61" t="s">
        <v>78</v>
      </c>
      <c r="E1450" s="62">
        <v>30</v>
      </c>
      <c r="F1450" s="62">
        <v>108035</v>
      </c>
      <c r="G1450" s="62">
        <v>20050</v>
      </c>
      <c r="H1450" s="62">
        <v>55.69</v>
      </c>
      <c r="I1450" s="62">
        <v>3601.17</v>
      </c>
      <c r="J1450" s="62">
        <v>100472.55</v>
      </c>
      <c r="K1450" s="62">
        <v>12701.26</v>
      </c>
      <c r="L1450" s="62">
        <v>15622</v>
      </c>
      <c r="M1450" s="62">
        <v>43.39</v>
      </c>
      <c r="N1450" s="62">
        <v>423.38</v>
      </c>
      <c r="O1450" s="62">
        <v>153168.32000000001</v>
      </c>
      <c r="P1450" s="63"/>
      <c r="Q1450" s="63"/>
      <c r="R1450" s="63"/>
      <c r="S1450" s="63"/>
      <c r="T1450" s="63"/>
      <c r="U1450" s="63"/>
      <c r="V1450" s="63"/>
      <c r="W1450" s="63"/>
      <c r="X1450" s="63"/>
      <c r="Y1450" s="63"/>
      <c r="Z1450" s="62">
        <v>106.63</v>
      </c>
      <c r="AA1450" s="62">
        <v>12030</v>
      </c>
      <c r="AB1450" s="62">
        <v>33.42</v>
      </c>
      <c r="AC1450" s="62">
        <v>3.55</v>
      </c>
    </row>
    <row r="1451" spans="1:29" ht="30" x14ac:dyDescent="0.25">
      <c r="A1451" s="61" t="s">
        <v>255</v>
      </c>
      <c r="B1451" s="61" t="s">
        <v>256</v>
      </c>
      <c r="C1451" s="62">
        <v>2013</v>
      </c>
      <c r="D1451" s="61" t="s">
        <v>99</v>
      </c>
      <c r="E1451" s="62">
        <v>40</v>
      </c>
      <c r="F1451" s="62">
        <v>347880</v>
      </c>
      <c r="G1451" s="62">
        <v>53190</v>
      </c>
      <c r="H1451" s="62">
        <v>110.81</v>
      </c>
      <c r="I1451" s="62">
        <v>8697</v>
      </c>
      <c r="J1451" s="62">
        <v>323528.40000000002</v>
      </c>
      <c r="K1451" s="62">
        <v>0</v>
      </c>
      <c r="L1451" s="63"/>
      <c r="M1451" s="63"/>
      <c r="N1451" s="63"/>
      <c r="O1451" s="63"/>
      <c r="P1451" s="63"/>
      <c r="Q1451" s="63"/>
      <c r="R1451" s="63"/>
      <c r="S1451" s="63"/>
      <c r="T1451" s="63"/>
      <c r="U1451" s="63"/>
      <c r="V1451" s="63"/>
      <c r="W1451" s="63"/>
      <c r="X1451" s="63"/>
      <c r="Y1451" s="63"/>
      <c r="Z1451" s="62">
        <v>1185</v>
      </c>
      <c r="AA1451" s="62">
        <v>14339</v>
      </c>
      <c r="AB1451" s="62">
        <v>29.87</v>
      </c>
      <c r="AC1451" s="62">
        <v>29.63</v>
      </c>
    </row>
    <row r="1452" spans="1:29" ht="30" x14ac:dyDescent="0.25">
      <c r="A1452" s="61" t="s">
        <v>283</v>
      </c>
      <c r="B1452" s="61" t="s">
        <v>284</v>
      </c>
      <c r="C1452" s="62">
        <v>2018</v>
      </c>
      <c r="D1452" s="61" t="s">
        <v>78</v>
      </c>
      <c r="E1452" s="62">
        <v>64</v>
      </c>
      <c r="F1452" s="63"/>
      <c r="G1452" s="62">
        <v>0</v>
      </c>
      <c r="H1452" s="62">
        <v>0</v>
      </c>
      <c r="I1452" s="63"/>
      <c r="J1452" s="63"/>
      <c r="K1452" s="62">
        <v>0</v>
      </c>
      <c r="L1452" s="63"/>
      <c r="M1452" s="63"/>
      <c r="N1452" s="63"/>
      <c r="O1452" s="63"/>
      <c r="P1452" s="63"/>
      <c r="Q1452" s="63"/>
      <c r="R1452" s="63"/>
      <c r="S1452" s="63"/>
      <c r="T1452" s="63"/>
      <c r="U1452" s="63"/>
      <c r="V1452" s="63"/>
      <c r="W1452" s="63"/>
      <c r="X1452" s="63"/>
      <c r="Y1452" s="63"/>
      <c r="Z1452" s="62">
        <v>0</v>
      </c>
      <c r="AA1452" s="63"/>
      <c r="AB1452" s="63"/>
      <c r="AC1452" s="62">
        <v>0</v>
      </c>
    </row>
    <row r="1453" spans="1:29" ht="30" x14ac:dyDescent="0.25">
      <c r="A1453" s="61" t="s">
        <v>216</v>
      </c>
      <c r="B1453" s="61" t="s">
        <v>217</v>
      </c>
      <c r="C1453" s="62">
        <v>2018</v>
      </c>
      <c r="D1453" s="61" t="s">
        <v>438</v>
      </c>
      <c r="E1453" s="62">
        <v>8</v>
      </c>
      <c r="F1453" s="62">
        <v>0</v>
      </c>
      <c r="G1453" s="62">
        <v>0</v>
      </c>
      <c r="H1453" s="62">
        <v>0</v>
      </c>
      <c r="I1453" s="62">
        <v>0</v>
      </c>
      <c r="J1453" s="62">
        <v>0</v>
      </c>
      <c r="K1453" s="62">
        <v>0</v>
      </c>
      <c r="L1453" s="62">
        <v>0</v>
      </c>
      <c r="M1453" s="62">
        <v>0</v>
      </c>
      <c r="N1453" s="63"/>
      <c r="O1453" s="63"/>
      <c r="P1453" s="63"/>
      <c r="Q1453" s="63"/>
      <c r="R1453" s="63"/>
      <c r="S1453" s="63"/>
      <c r="T1453" s="63"/>
      <c r="U1453" s="63"/>
      <c r="V1453" s="63"/>
      <c r="W1453" s="63"/>
      <c r="X1453" s="63"/>
      <c r="Y1453" s="63"/>
      <c r="Z1453" s="62">
        <v>0</v>
      </c>
      <c r="AA1453" s="62">
        <v>0</v>
      </c>
      <c r="AB1453" s="62">
        <v>0</v>
      </c>
      <c r="AC1453" s="62">
        <v>0</v>
      </c>
    </row>
    <row r="1454" spans="1:29" ht="30" x14ac:dyDescent="0.25">
      <c r="A1454" s="61" t="s">
        <v>450</v>
      </c>
      <c r="B1454" s="61" t="s">
        <v>451</v>
      </c>
      <c r="C1454" s="62">
        <v>2005</v>
      </c>
      <c r="D1454" s="61" t="s">
        <v>99</v>
      </c>
      <c r="E1454" s="62">
        <v>64</v>
      </c>
      <c r="F1454" s="62">
        <v>17520</v>
      </c>
      <c r="G1454" s="62">
        <v>2279</v>
      </c>
      <c r="H1454" s="62">
        <v>2.97</v>
      </c>
      <c r="I1454" s="62">
        <v>273.75</v>
      </c>
      <c r="J1454" s="62">
        <v>16293.6</v>
      </c>
      <c r="K1454" s="62">
        <v>0</v>
      </c>
      <c r="L1454" s="62">
        <v>3721</v>
      </c>
      <c r="M1454" s="62">
        <v>4.8499999999999996</v>
      </c>
      <c r="N1454" s="63"/>
      <c r="O1454" s="63"/>
      <c r="P1454" s="63"/>
      <c r="Q1454" s="63"/>
      <c r="R1454" s="63"/>
      <c r="S1454" s="63"/>
      <c r="T1454" s="63"/>
      <c r="U1454" s="63"/>
      <c r="V1454" s="63"/>
      <c r="W1454" s="63"/>
      <c r="X1454" s="63"/>
      <c r="Y1454" s="63"/>
      <c r="Z1454" s="62">
        <v>0</v>
      </c>
      <c r="AA1454" s="63"/>
      <c r="AB1454" s="63"/>
      <c r="AC1454" s="62">
        <v>0</v>
      </c>
    </row>
    <row r="1455" spans="1:29" ht="30" x14ac:dyDescent="0.25">
      <c r="A1455" s="61" t="s">
        <v>142</v>
      </c>
      <c r="B1455" s="61" t="s">
        <v>143</v>
      </c>
      <c r="C1455" s="62">
        <v>2016</v>
      </c>
      <c r="D1455" s="61" t="s">
        <v>86</v>
      </c>
      <c r="E1455" s="62">
        <v>126</v>
      </c>
      <c r="F1455" s="63"/>
      <c r="G1455" s="63"/>
      <c r="H1455" s="63"/>
      <c r="I1455" s="63"/>
      <c r="J1455" s="63"/>
      <c r="K1455" s="62">
        <v>0</v>
      </c>
      <c r="L1455" s="63"/>
      <c r="M1455" s="63"/>
      <c r="N1455" s="63"/>
      <c r="O1455" s="63"/>
      <c r="P1455" s="63"/>
      <c r="Q1455" s="63"/>
      <c r="R1455" s="63"/>
      <c r="S1455" s="63"/>
      <c r="T1455" s="63"/>
      <c r="U1455" s="63"/>
      <c r="V1455" s="63"/>
      <c r="W1455" s="63"/>
      <c r="X1455" s="63"/>
      <c r="Y1455" s="63"/>
      <c r="Z1455" s="62">
        <v>9165</v>
      </c>
      <c r="AA1455" s="62">
        <v>118893</v>
      </c>
      <c r="AB1455" s="62">
        <v>78.63</v>
      </c>
      <c r="AC1455" s="62">
        <v>72.739999999999995</v>
      </c>
    </row>
    <row r="1456" spans="1:29" ht="30" x14ac:dyDescent="0.25">
      <c r="A1456" s="61" t="s">
        <v>171</v>
      </c>
      <c r="B1456" s="61" t="s">
        <v>172</v>
      </c>
      <c r="C1456" s="62">
        <v>2011</v>
      </c>
      <c r="D1456" s="61" t="s">
        <v>75</v>
      </c>
      <c r="E1456" s="62">
        <v>8</v>
      </c>
      <c r="F1456" s="62">
        <v>652</v>
      </c>
      <c r="G1456" s="62">
        <v>145</v>
      </c>
      <c r="H1456" s="62">
        <v>1.51</v>
      </c>
      <c r="I1456" s="62">
        <v>81.5</v>
      </c>
      <c r="J1456" s="62">
        <v>606.36</v>
      </c>
      <c r="K1456" s="62">
        <v>0</v>
      </c>
      <c r="L1456" s="63"/>
      <c r="M1456" s="63"/>
      <c r="N1456" s="63"/>
      <c r="O1456" s="63"/>
      <c r="P1456" s="63"/>
      <c r="Q1456" s="63"/>
      <c r="R1456" s="63"/>
      <c r="S1456" s="63"/>
      <c r="T1456" s="63"/>
      <c r="U1456" s="63"/>
      <c r="V1456" s="63"/>
      <c r="W1456" s="63"/>
      <c r="X1456" s="63"/>
      <c r="Y1456" s="63"/>
      <c r="Z1456" s="62">
        <v>573</v>
      </c>
      <c r="AA1456" s="62">
        <v>5393</v>
      </c>
      <c r="AB1456" s="62">
        <v>56.18</v>
      </c>
      <c r="AC1456" s="62">
        <v>71.63</v>
      </c>
    </row>
    <row r="1457" spans="1:29" ht="30" x14ac:dyDescent="0.25">
      <c r="A1457" s="61" t="s">
        <v>361</v>
      </c>
      <c r="B1457" s="61" t="s">
        <v>362</v>
      </c>
      <c r="C1457" s="62">
        <v>2003</v>
      </c>
      <c r="D1457" s="61" t="s">
        <v>99</v>
      </c>
      <c r="E1457" s="62">
        <v>64</v>
      </c>
      <c r="F1457" s="62">
        <v>227958</v>
      </c>
      <c r="G1457" s="62">
        <v>32004</v>
      </c>
      <c r="H1457" s="62">
        <v>41.67</v>
      </c>
      <c r="I1457" s="62">
        <v>3561.84</v>
      </c>
      <c r="J1457" s="62">
        <v>212000.94</v>
      </c>
      <c r="K1457" s="62">
        <v>0</v>
      </c>
      <c r="L1457" s="63"/>
      <c r="M1457" s="63"/>
      <c r="N1457" s="63"/>
      <c r="O1457" s="63"/>
      <c r="P1457" s="63"/>
      <c r="Q1457" s="63"/>
      <c r="R1457" s="63"/>
      <c r="S1457" s="63"/>
      <c r="T1457" s="63"/>
      <c r="U1457" s="63"/>
      <c r="V1457" s="63"/>
      <c r="W1457" s="63"/>
      <c r="X1457" s="63"/>
      <c r="Y1457" s="63"/>
      <c r="Z1457" s="62">
        <v>108.15</v>
      </c>
      <c r="AA1457" s="62">
        <v>11491</v>
      </c>
      <c r="AB1457" s="62">
        <v>14.96</v>
      </c>
      <c r="AC1457" s="62">
        <v>1.69</v>
      </c>
    </row>
    <row r="1458" spans="1:29" ht="30" x14ac:dyDescent="0.25">
      <c r="A1458" s="61" t="s">
        <v>283</v>
      </c>
      <c r="B1458" s="61" t="s">
        <v>284</v>
      </c>
      <c r="C1458" s="62">
        <v>2014</v>
      </c>
      <c r="D1458" s="61" t="s">
        <v>99</v>
      </c>
      <c r="E1458" s="62">
        <v>100</v>
      </c>
      <c r="F1458" s="62">
        <v>156400</v>
      </c>
      <c r="G1458" s="62">
        <v>23049</v>
      </c>
      <c r="H1458" s="62">
        <v>19.21</v>
      </c>
      <c r="I1458" s="62">
        <v>1564</v>
      </c>
      <c r="J1458" s="62">
        <v>145452</v>
      </c>
      <c r="K1458" s="62">
        <v>57411.25</v>
      </c>
      <c r="L1458" s="62">
        <v>74481</v>
      </c>
      <c r="M1458" s="62">
        <v>62.07</v>
      </c>
      <c r="N1458" s="63"/>
      <c r="O1458" s="63"/>
      <c r="P1458" s="63"/>
      <c r="Q1458" s="63"/>
      <c r="R1458" s="63"/>
      <c r="S1458" s="63"/>
      <c r="T1458" s="63"/>
      <c r="U1458" s="63"/>
      <c r="V1458" s="63"/>
      <c r="W1458" s="63"/>
      <c r="X1458" s="63"/>
      <c r="Y1458" s="63"/>
      <c r="Z1458" s="62">
        <v>0</v>
      </c>
      <c r="AA1458" s="63"/>
      <c r="AB1458" s="63"/>
      <c r="AC1458" s="62">
        <v>0</v>
      </c>
    </row>
    <row r="1459" spans="1:29" ht="30" x14ac:dyDescent="0.25">
      <c r="A1459" s="61" t="s">
        <v>117</v>
      </c>
      <c r="B1459" s="61" t="s">
        <v>118</v>
      </c>
      <c r="C1459" s="62">
        <v>2012</v>
      </c>
      <c r="D1459" s="61" t="s">
        <v>493</v>
      </c>
      <c r="E1459" s="62">
        <v>46</v>
      </c>
      <c r="F1459" s="63"/>
      <c r="G1459" s="63"/>
      <c r="H1459" s="63"/>
      <c r="I1459" s="63"/>
      <c r="J1459" s="63"/>
      <c r="K1459" s="62">
        <v>0</v>
      </c>
      <c r="L1459" s="63"/>
      <c r="M1459" s="63"/>
      <c r="N1459" s="63"/>
      <c r="O1459" s="63"/>
      <c r="P1459" s="63"/>
      <c r="Q1459" s="63"/>
      <c r="R1459" s="63"/>
      <c r="S1459" s="63"/>
      <c r="T1459" s="63"/>
      <c r="U1459" s="63"/>
      <c r="V1459" s="63"/>
      <c r="W1459" s="63"/>
      <c r="X1459" s="63"/>
      <c r="Y1459" s="63"/>
      <c r="Z1459" s="62">
        <v>0</v>
      </c>
      <c r="AA1459" s="63"/>
      <c r="AB1459" s="63"/>
      <c r="AC1459" s="62">
        <v>0</v>
      </c>
    </row>
    <row r="1460" spans="1:29" ht="45" x14ac:dyDescent="0.25">
      <c r="A1460" s="61" t="s">
        <v>340</v>
      </c>
      <c r="B1460" s="61" t="s">
        <v>341</v>
      </c>
      <c r="C1460" s="62">
        <v>2004</v>
      </c>
      <c r="D1460" s="61" t="s">
        <v>75</v>
      </c>
      <c r="E1460" s="62">
        <v>8</v>
      </c>
      <c r="F1460" s="62">
        <v>1102</v>
      </c>
      <c r="G1460" s="62">
        <v>198</v>
      </c>
      <c r="H1460" s="62">
        <v>2.06</v>
      </c>
      <c r="I1460" s="62">
        <v>137.75</v>
      </c>
      <c r="J1460" s="62">
        <v>1024.8599999999999</v>
      </c>
      <c r="K1460" s="62">
        <v>147</v>
      </c>
      <c r="L1460" s="62">
        <v>749</v>
      </c>
      <c r="M1460" s="62">
        <v>7.8</v>
      </c>
      <c r="N1460" s="62">
        <v>18.38</v>
      </c>
      <c r="O1460" s="62">
        <v>1772.72</v>
      </c>
      <c r="P1460" s="63"/>
      <c r="Q1460" s="63"/>
      <c r="R1460" s="63"/>
      <c r="S1460" s="63"/>
      <c r="T1460" s="63"/>
      <c r="U1460" s="63"/>
      <c r="V1460" s="63"/>
      <c r="W1460" s="63"/>
      <c r="X1460" s="63"/>
      <c r="Y1460" s="63"/>
      <c r="Z1460" s="62">
        <v>26100</v>
      </c>
      <c r="AA1460" s="62">
        <v>661</v>
      </c>
      <c r="AB1460" s="62">
        <v>6.89</v>
      </c>
      <c r="AC1460" s="62">
        <v>3262.5</v>
      </c>
    </row>
    <row r="1461" spans="1:29" ht="30" x14ac:dyDescent="0.25">
      <c r="A1461" s="61" t="s">
        <v>255</v>
      </c>
      <c r="B1461" s="61" t="s">
        <v>256</v>
      </c>
      <c r="C1461" s="62">
        <v>2016</v>
      </c>
      <c r="D1461" s="61" t="s">
        <v>83</v>
      </c>
      <c r="E1461" s="62">
        <v>12</v>
      </c>
      <c r="F1461" s="62">
        <v>22420</v>
      </c>
      <c r="G1461" s="62">
        <v>5049</v>
      </c>
      <c r="H1461" s="62">
        <v>35.06</v>
      </c>
      <c r="I1461" s="62">
        <v>1868.33</v>
      </c>
      <c r="J1461" s="62">
        <v>20850.599999999999</v>
      </c>
      <c r="K1461" s="62">
        <v>7639.19</v>
      </c>
      <c r="L1461" s="62">
        <v>6670</v>
      </c>
      <c r="M1461" s="62">
        <v>46.32</v>
      </c>
      <c r="N1461" s="62">
        <v>636.6</v>
      </c>
      <c r="O1461" s="62">
        <v>92123.23</v>
      </c>
      <c r="P1461" s="63"/>
      <c r="Q1461" s="63"/>
      <c r="R1461" s="63"/>
      <c r="S1461" s="63"/>
      <c r="T1461" s="63"/>
      <c r="U1461" s="63"/>
      <c r="V1461" s="63"/>
      <c r="W1461" s="63"/>
      <c r="X1461" s="63"/>
      <c r="Y1461" s="63"/>
      <c r="Z1461" s="62">
        <v>695</v>
      </c>
      <c r="AA1461" s="62">
        <v>9132</v>
      </c>
      <c r="AB1461" s="62">
        <v>63.42</v>
      </c>
      <c r="AC1461" s="62">
        <v>57.92</v>
      </c>
    </row>
    <row r="1462" spans="1:29" x14ac:dyDescent="0.25">
      <c r="A1462" s="61" t="s">
        <v>102</v>
      </c>
      <c r="B1462" s="61" t="s">
        <v>103</v>
      </c>
      <c r="C1462" s="62">
        <v>2015</v>
      </c>
      <c r="D1462" s="61" t="s">
        <v>75</v>
      </c>
      <c r="E1462" s="62">
        <v>20</v>
      </c>
      <c r="F1462" s="62">
        <v>2379</v>
      </c>
      <c r="G1462" s="62">
        <v>431</v>
      </c>
      <c r="H1462" s="62">
        <v>1.8</v>
      </c>
      <c r="I1462" s="62">
        <v>118.95</v>
      </c>
      <c r="J1462" s="62">
        <v>2212.4699999999998</v>
      </c>
      <c r="K1462" s="62">
        <v>0</v>
      </c>
      <c r="L1462" s="63"/>
      <c r="M1462" s="63"/>
      <c r="N1462" s="63"/>
      <c r="O1462" s="63"/>
      <c r="P1462" s="63"/>
      <c r="Q1462" s="63"/>
      <c r="R1462" s="63"/>
      <c r="S1462" s="63"/>
      <c r="T1462" s="63"/>
      <c r="U1462" s="63"/>
      <c r="V1462" s="63"/>
      <c r="W1462" s="63"/>
      <c r="X1462" s="63"/>
      <c r="Y1462" s="63"/>
      <c r="Z1462" s="62">
        <v>2399</v>
      </c>
      <c r="AA1462" s="62">
        <v>38987</v>
      </c>
      <c r="AB1462" s="62">
        <v>162.44999999999999</v>
      </c>
      <c r="AC1462" s="62">
        <v>119.95</v>
      </c>
    </row>
    <row r="1463" spans="1:29" ht="30" x14ac:dyDescent="0.25">
      <c r="A1463" s="61" t="s">
        <v>255</v>
      </c>
      <c r="B1463" s="61" t="s">
        <v>256</v>
      </c>
      <c r="C1463" s="62">
        <v>2011</v>
      </c>
      <c r="D1463" s="61" t="s">
        <v>86</v>
      </c>
      <c r="E1463" s="62">
        <v>110</v>
      </c>
      <c r="F1463" s="62">
        <v>51897</v>
      </c>
      <c r="G1463" s="62">
        <v>15491</v>
      </c>
      <c r="H1463" s="62">
        <v>11.74</v>
      </c>
      <c r="I1463" s="62">
        <v>471.79</v>
      </c>
      <c r="J1463" s="62">
        <v>48264.21</v>
      </c>
      <c r="K1463" s="62">
        <v>23366.63</v>
      </c>
      <c r="L1463" s="62">
        <v>33157</v>
      </c>
      <c r="M1463" s="62">
        <v>25.12</v>
      </c>
      <c r="N1463" s="62">
        <v>212.42</v>
      </c>
      <c r="O1463" s="62">
        <v>281785.25</v>
      </c>
      <c r="P1463" s="63"/>
      <c r="Q1463" s="63"/>
      <c r="R1463" s="63"/>
      <c r="S1463" s="63"/>
      <c r="T1463" s="63"/>
      <c r="U1463" s="63"/>
      <c r="V1463" s="63"/>
      <c r="W1463" s="63"/>
      <c r="X1463" s="63"/>
      <c r="Y1463" s="63"/>
      <c r="Z1463" s="62">
        <v>3889.48</v>
      </c>
      <c r="AA1463" s="62">
        <v>88545</v>
      </c>
      <c r="AB1463" s="62">
        <v>67.08</v>
      </c>
      <c r="AC1463" s="62">
        <v>35.36</v>
      </c>
    </row>
    <row r="1464" spans="1:29" ht="30" x14ac:dyDescent="0.25">
      <c r="A1464" s="61" t="s">
        <v>124</v>
      </c>
      <c r="B1464" s="61" t="s">
        <v>125</v>
      </c>
      <c r="C1464" s="62">
        <v>2009</v>
      </c>
      <c r="D1464" s="61" t="s">
        <v>135</v>
      </c>
      <c r="E1464" s="62">
        <v>54</v>
      </c>
      <c r="F1464" s="63"/>
      <c r="G1464" s="63"/>
      <c r="H1464" s="63"/>
      <c r="I1464" s="63"/>
      <c r="J1464" s="63"/>
      <c r="K1464" s="62">
        <v>0</v>
      </c>
      <c r="L1464" s="63"/>
      <c r="M1464" s="63"/>
      <c r="N1464" s="63"/>
      <c r="O1464" s="63"/>
      <c r="P1464" s="63"/>
      <c r="Q1464" s="63"/>
      <c r="R1464" s="63"/>
      <c r="S1464" s="63"/>
      <c r="T1464" s="63"/>
      <c r="U1464" s="63"/>
      <c r="V1464" s="63"/>
      <c r="W1464" s="63"/>
      <c r="X1464" s="63"/>
      <c r="Y1464" s="63"/>
      <c r="Z1464" s="62">
        <v>663.19</v>
      </c>
      <c r="AA1464" s="62">
        <v>43799</v>
      </c>
      <c r="AB1464" s="62">
        <v>67.59</v>
      </c>
      <c r="AC1464" s="62">
        <v>12.28</v>
      </c>
    </row>
    <row r="1465" spans="1:29" ht="45" x14ac:dyDescent="0.25">
      <c r="A1465" s="61" t="s">
        <v>344</v>
      </c>
      <c r="B1465" s="61" t="s">
        <v>345</v>
      </c>
      <c r="C1465" s="62">
        <v>2012</v>
      </c>
      <c r="D1465" s="61" t="s">
        <v>78</v>
      </c>
      <c r="E1465" s="62">
        <v>40</v>
      </c>
      <c r="F1465" s="62">
        <v>151090</v>
      </c>
      <c r="G1465" s="62">
        <v>21928</v>
      </c>
      <c r="H1465" s="62">
        <v>45.68</v>
      </c>
      <c r="I1465" s="62">
        <v>3777.25</v>
      </c>
      <c r="J1465" s="62">
        <v>140513.70000000001</v>
      </c>
      <c r="K1465" s="62">
        <v>15370.51</v>
      </c>
      <c r="L1465" s="62">
        <v>19775</v>
      </c>
      <c r="M1465" s="62">
        <v>41.2</v>
      </c>
      <c r="N1465" s="62">
        <v>384.26</v>
      </c>
      <c r="O1465" s="62">
        <v>185357.64</v>
      </c>
      <c r="P1465" s="63"/>
      <c r="Q1465" s="63"/>
      <c r="R1465" s="63"/>
      <c r="S1465" s="63"/>
      <c r="T1465" s="63"/>
      <c r="U1465" s="63"/>
      <c r="V1465" s="63"/>
      <c r="W1465" s="63"/>
      <c r="X1465" s="63"/>
      <c r="Y1465" s="63"/>
      <c r="Z1465" s="62">
        <v>477</v>
      </c>
      <c r="AA1465" s="62">
        <v>3289</v>
      </c>
      <c r="AB1465" s="62">
        <v>6.85</v>
      </c>
      <c r="AC1465" s="62">
        <v>11.93</v>
      </c>
    </row>
    <row r="1466" spans="1:29" ht="30" x14ac:dyDescent="0.25">
      <c r="A1466" s="61" t="s">
        <v>507</v>
      </c>
      <c r="B1466" s="61" t="s">
        <v>508</v>
      </c>
      <c r="C1466" s="62">
        <v>2006</v>
      </c>
      <c r="D1466" s="61" t="s">
        <v>78</v>
      </c>
      <c r="E1466" s="62">
        <v>71</v>
      </c>
      <c r="F1466" s="62">
        <v>373760</v>
      </c>
      <c r="G1466" s="62">
        <v>53596</v>
      </c>
      <c r="H1466" s="62">
        <v>62.91</v>
      </c>
      <c r="I1466" s="62">
        <v>5264.23</v>
      </c>
      <c r="J1466" s="62">
        <v>347596.79999999999</v>
      </c>
      <c r="K1466" s="62">
        <v>20364.689999999999</v>
      </c>
      <c r="L1466" s="62">
        <v>37178</v>
      </c>
      <c r="M1466" s="62">
        <v>43.64</v>
      </c>
      <c r="N1466" s="63"/>
      <c r="O1466" s="63"/>
      <c r="P1466" s="63"/>
      <c r="Q1466" s="63"/>
      <c r="R1466" s="63"/>
      <c r="S1466" s="63"/>
      <c r="T1466" s="63"/>
      <c r="U1466" s="63"/>
      <c r="V1466" s="63"/>
      <c r="W1466" s="63"/>
      <c r="X1466" s="63"/>
      <c r="Y1466" s="63"/>
      <c r="Z1466" s="62">
        <v>5.37</v>
      </c>
      <c r="AA1466" s="62">
        <v>18297</v>
      </c>
      <c r="AB1466" s="62">
        <v>21.48</v>
      </c>
      <c r="AC1466" s="62">
        <v>0.08</v>
      </c>
    </row>
    <row r="1467" spans="1:29" ht="30" x14ac:dyDescent="0.25">
      <c r="A1467" s="61" t="s">
        <v>391</v>
      </c>
      <c r="B1467" s="61" t="s">
        <v>392</v>
      </c>
      <c r="C1467" s="62">
        <v>2014</v>
      </c>
      <c r="D1467" s="61" t="s">
        <v>75</v>
      </c>
      <c r="E1467" s="62">
        <v>15</v>
      </c>
      <c r="F1467" s="62">
        <v>1741</v>
      </c>
      <c r="G1467" s="62">
        <v>998</v>
      </c>
      <c r="H1467" s="62">
        <v>5.54</v>
      </c>
      <c r="I1467" s="62">
        <v>116.07</v>
      </c>
      <c r="J1467" s="62">
        <v>1619.13</v>
      </c>
      <c r="K1467" s="62">
        <v>331.72</v>
      </c>
      <c r="L1467" s="62">
        <v>731</v>
      </c>
      <c r="M1467" s="62">
        <v>4.0599999999999996</v>
      </c>
      <c r="N1467" s="62">
        <v>22.11</v>
      </c>
      <c r="O1467" s="62">
        <v>4000.27</v>
      </c>
      <c r="P1467" s="63"/>
      <c r="Q1467" s="63"/>
      <c r="R1467" s="63"/>
      <c r="S1467" s="63"/>
      <c r="T1467" s="63"/>
      <c r="U1467" s="63"/>
      <c r="V1467" s="63"/>
      <c r="W1467" s="63"/>
      <c r="X1467" s="63"/>
      <c r="Y1467" s="63"/>
      <c r="Z1467" s="62">
        <v>895</v>
      </c>
      <c r="AA1467" s="62">
        <v>9718</v>
      </c>
      <c r="AB1467" s="62">
        <v>53.99</v>
      </c>
      <c r="AC1467" s="62">
        <v>59.67</v>
      </c>
    </row>
    <row r="1468" spans="1:29" x14ac:dyDescent="0.25">
      <c r="A1468" s="61" t="s">
        <v>79</v>
      </c>
      <c r="B1468" s="61" t="s">
        <v>80</v>
      </c>
      <c r="C1468" s="62">
        <v>2005</v>
      </c>
      <c r="D1468" s="61" t="s">
        <v>94</v>
      </c>
      <c r="E1468" s="62">
        <v>6</v>
      </c>
      <c r="F1468" s="62">
        <v>15</v>
      </c>
      <c r="G1468" s="62">
        <v>24</v>
      </c>
      <c r="H1468" s="62">
        <v>0.33</v>
      </c>
      <c r="I1468" s="62">
        <v>2.5</v>
      </c>
      <c r="J1468" s="62">
        <v>13.95</v>
      </c>
      <c r="K1468" s="62">
        <v>5.82</v>
      </c>
      <c r="L1468" s="62">
        <v>18</v>
      </c>
      <c r="M1468" s="62">
        <v>0.25</v>
      </c>
      <c r="N1468" s="62">
        <v>0.97</v>
      </c>
      <c r="O1468" s="62">
        <v>70.180000000000007</v>
      </c>
      <c r="P1468" s="63"/>
      <c r="Q1468" s="63"/>
      <c r="R1468" s="63"/>
      <c r="S1468" s="63"/>
      <c r="T1468" s="63"/>
      <c r="U1468" s="63"/>
      <c r="V1468" s="63"/>
      <c r="W1468" s="63"/>
      <c r="X1468" s="63"/>
      <c r="Y1468" s="63"/>
      <c r="Z1468" s="62">
        <v>110860</v>
      </c>
      <c r="AA1468" s="62">
        <v>3975</v>
      </c>
      <c r="AB1468" s="62">
        <v>55.21</v>
      </c>
      <c r="AC1468" s="62">
        <v>18476.669999999998</v>
      </c>
    </row>
    <row r="1469" spans="1:29" x14ac:dyDescent="0.25">
      <c r="A1469" s="61" t="s">
        <v>79</v>
      </c>
      <c r="B1469" s="61" t="s">
        <v>80</v>
      </c>
      <c r="C1469" s="62">
        <v>2007</v>
      </c>
      <c r="D1469" s="61" t="s">
        <v>373</v>
      </c>
      <c r="E1469" s="62">
        <v>8</v>
      </c>
      <c r="F1469" s="63"/>
      <c r="G1469" s="63"/>
      <c r="H1469" s="63"/>
      <c r="I1469" s="63"/>
      <c r="J1469" s="63"/>
      <c r="K1469" s="62">
        <v>0</v>
      </c>
      <c r="L1469" s="63"/>
      <c r="M1469" s="63"/>
      <c r="N1469" s="63"/>
      <c r="O1469" s="63"/>
      <c r="P1469" s="63"/>
      <c r="Q1469" s="63"/>
      <c r="R1469" s="63"/>
      <c r="S1469" s="63"/>
      <c r="T1469" s="63"/>
      <c r="U1469" s="63"/>
      <c r="V1469" s="63"/>
      <c r="W1469" s="63"/>
      <c r="X1469" s="63"/>
      <c r="Y1469" s="63"/>
      <c r="Z1469" s="62">
        <v>0</v>
      </c>
      <c r="AA1469" s="63"/>
      <c r="AB1469" s="63"/>
      <c r="AC1469" s="62">
        <v>0</v>
      </c>
    </row>
    <row r="1470" spans="1:29" x14ac:dyDescent="0.25">
      <c r="A1470" s="61" t="s">
        <v>306</v>
      </c>
      <c r="B1470" s="61" t="s">
        <v>307</v>
      </c>
      <c r="C1470" s="62">
        <v>2017</v>
      </c>
      <c r="D1470" s="61" t="s">
        <v>99</v>
      </c>
      <c r="E1470" s="62">
        <v>41</v>
      </c>
      <c r="F1470" s="62">
        <v>330480</v>
      </c>
      <c r="G1470" s="62">
        <v>63011</v>
      </c>
      <c r="H1470" s="62">
        <v>128.07</v>
      </c>
      <c r="I1470" s="62">
        <v>8060.49</v>
      </c>
      <c r="J1470" s="62">
        <v>307346.40000000002</v>
      </c>
      <c r="K1470" s="62">
        <v>0</v>
      </c>
      <c r="L1470" s="63"/>
      <c r="M1470" s="63"/>
      <c r="N1470" s="63"/>
      <c r="O1470" s="63"/>
      <c r="P1470" s="63"/>
      <c r="Q1470" s="63"/>
      <c r="R1470" s="63"/>
      <c r="S1470" s="63"/>
      <c r="T1470" s="63"/>
      <c r="U1470" s="63"/>
      <c r="V1470" s="63"/>
      <c r="W1470" s="63"/>
      <c r="X1470" s="63"/>
      <c r="Y1470" s="63"/>
      <c r="Z1470" s="62">
        <v>0.71</v>
      </c>
      <c r="AA1470" s="62">
        <v>14026</v>
      </c>
      <c r="AB1470" s="62">
        <v>28.51</v>
      </c>
      <c r="AC1470" s="62">
        <v>0.02</v>
      </c>
    </row>
    <row r="1471" spans="1:29" x14ac:dyDescent="0.25">
      <c r="A1471" s="61" t="s">
        <v>399</v>
      </c>
      <c r="B1471" s="61" t="s">
        <v>400</v>
      </c>
      <c r="C1471" s="62">
        <v>2015</v>
      </c>
      <c r="D1471" s="61" t="s">
        <v>99</v>
      </c>
      <c r="E1471" s="62">
        <v>33</v>
      </c>
      <c r="F1471" s="62">
        <v>145239</v>
      </c>
      <c r="G1471" s="62">
        <v>22511</v>
      </c>
      <c r="H1471" s="62">
        <v>56.85</v>
      </c>
      <c r="I1471" s="62">
        <v>4401.18</v>
      </c>
      <c r="J1471" s="62">
        <v>135072.26999999999</v>
      </c>
      <c r="K1471" s="62">
        <v>10064</v>
      </c>
      <c r="L1471" s="62">
        <v>15962</v>
      </c>
      <c r="M1471" s="62">
        <v>40.31</v>
      </c>
      <c r="N1471" s="62">
        <v>304.97000000000003</v>
      </c>
      <c r="O1471" s="62">
        <v>121364.8</v>
      </c>
      <c r="P1471" s="63"/>
      <c r="Q1471" s="63"/>
      <c r="R1471" s="63"/>
      <c r="S1471" s="63"/>
      <c r="T1471" s="63"/>
      <c r="U1471" s="63"/>
      <c r="V1471" s="63"/>
      <c r="W1471" s="63"/>
      <c r="X1471" s="63"/>
      <c r="Y1471" s="63"/>
      <c r="Z1471" s="62">
        <v>0</v>
      </c>
      <c r="AA1471" s="62">
        <v>17780</v>
      </c>
      <c r="AB1471" s="62">
        <v>44.9</v>
      </c>
      <c r="AC1471" s="62">
        <v>0</v>
      </c>
    </row>
    <row r="1472" spans="1:29" ht="30" x14ac:dyDescent="0.25">
      <c r="A1472" s="61" t="s">
        <v>122</v>
      </c>
      <c r="B1472" s="61" t="s">
        <v>123</v>
      </c>
      <c r="C1472" s="62">
        <v>2017</v>
      </c>
      <c r="D1472" s="61" t="s">
        <v>150</v>
      </c>
      <c r="E1472" s="62">
        <v>14</v>
      </c>
      <c r="F1472" s="63"/>
      <c r="G1472" s="63"/>
      <c r="H1472" s="63"/>
      <c r="I1472" s="63"/>
      <c r="J1472" s="63"/>
      <c r="K1472" s="62">
        <v>0</v>
      </c>
      <c r="L1472" s="63"/>
      <c r="M1472" s="63"/>
      <c r="N1472" s="63"/>
      <c r="O1472" s="63"/>
      <c r="P1472" s="63"/>
      <c r="Q1472" s="63"/>
      <c r="R1472" s="63"/>
      <c r="S1472" s="63"/>
      <c r="T1472" s="63"/>
      <c r="U1472" s="63"/>
      <c r="V1472" s="63"/>
      <c r="W1472" s="63"/>
      <c r="X1472" s="63"/>
      <c r="Y1472" s="63"/>
      <c r="Z1472" s="62">
        <v>582.72</v>
      </c>
      <c r="AA1472" s="62">
        <v>5863</v>
      </c>
      <c r="AB1472" s="62">
        <v>34.9</v>
      </c>
      <c r="AC1472" s="62">
        <v>41.62</v>
      </c>
    </row>
    <row r="1473" spans="1:29" ht="30" x14ac:dyDescent="0.25">
      <c r="A1473" s="61" t="s">
        <v>142</v>
      </c>
      <c r="B1473" s="61" t="s">
        <v>143</v>
      </c>
      <c r="C1473" s="62">
        <v>2010</v>
      </c>
      <c r="D1473" s="61" t="s">
        <v>226</v>
      </c>
      <c r="E1473" s="62">
        <v>67</v>
      </c>
      <c r="F1473" s="62">
        <v>323760</v>
      </c>
      <c r="G1473" s="62">
        <v>63793</v>
      </c>
      <c r="H1473" s="62">
        <v>79.34</v>
      </c>
      <c r="I1473" s="62">
        <v>4832.24</v>
      </c>
      <c r="J1473" s="62">
        <v>301096.8</v>
      </c>
      <c r="K1473" s="62">
        <v>24233.75</v>
      </c>
      <c r="L1473" s="62">
        <v>39004</v>
      </c>
      <c r="M1473" s="62">
        <v>48.51</v>
      </c>
      <c r="N1473" s="62">
        <v>361.7</v>
      </c>
      <c r="O1473" s="62">
        <v>292242.11</v>
      </c>
      <c r="P1473" s="63"/>
      <c r="Q1473" s="63"/>
      <c r="R1473" s="63"/>
      <c r="S1473" s="63"/>
      <c r="T1473" s="63"/>
      <c r="U1473" s="62">
        <v>1055</v>
      </c>
      <c r="V1473" s="62">
        <v>2570</v>
      </c>
      <c r="W1473" s="62">
        <v>3.2</v>
      </c>
      <c r="X1473" s="62">
        <v>15</v>
      </c>
      <c r="Y1473" s="62">
        <v>23615.119999999999</v>
      </c>
      <c r="Z1473" s="62">
        <v>1390</v>
      </c>
      <c r="AA1473" s="62">
        <v>7603</v>
      </c>
      <c r="AB1473" s="62">
        <v>9.4600000000000009</v>
      </c>
      <c r="AC1473" s="62">
        <v>20.75</v>
      </c>
    </row>
    <row r="1474" spans="1:29" ht="30" x14ac:dyDescent="0.25">
      <c r="A1474" s="61" t="s">
        <v>363</v>
      </c>
      <c r="B1474" s="61" t="s">
        <v>364</v>
      </c>
      <c r="C1474" s="62">
        <v>2012</v>
      </c>
      <c r="D1474" s="61" t="s">
        <v>94</v>
      </c>
      <c r="E1474" s="62">
        <v>2</v>
      </c>
      <c r="F1474" s="62">
        <v>2230</v>
      </c>
      <c r="G1474" s="62">
        <v>304</v>
      </c>
      <c r="H1474" s="62">
        <v>12.67</v>
      </c>
      <c r="I1474" s="62">
        <v>1115</v>
      </c>
      <c r="J1474" s="62">
        <v>2073.9</v>
      </c>
      <c r="K1474" s="62">
        <v>0</v>
      </c>
      <c r="L1474" s="63"/>
      <c r="M1474" s="63"/>
      <c r="N1474" s="63"/>
      <c r="O1474" s="63"/>
      <c r="P1474" s="63"/>
      <c r="Q1474" s="63"/>
      <c r="R1474" s="63"/>
      <c r="S1474" s="63"/>
      <c r="T1474" s="63"/>
      <c r="U1474" s="63"/>
      <c r="V1474" s="63"/>
      <c r="W1474" s="63"/>
      <c r="X1474" s="63"/>
      <c r="Y1474" s="63"/>
      <c r="Z1474" s="62">
        <v>100.26</v>
      </c>
      <c r="AA1474" s="62">
        <v>342</v>
      </c>
      <c r="AB1474" s="62">
        <v>14.25</v>
      </c>
      <c r="AC1474" s="62">
        <v>50.13</v>
      </c>
    </row>
    <row r="1475" spans="1:29" x14ac:dyDescent="0.25">
      <c r="A1475" s="61" t="s">
        <v>371</v>
      </c>
      <c r="B1475" s="61" t="s">
        <v>372</v>
      </c>
      <c r="C1475" s="62">
        <v>2005</v>
      </c>
      <c r="D1475" s="61" t="s">
        <v>78</v>
      </c>
      <c r="E1475" s="62">
        <v>59</v>
      </c>
      <c r="F1475" s="62">
        <v>292440</v>
      </c>
      <c r="G1475" s="62">
        <v>36499</v>
      </c>
      <c r="H1475" s="62">
        <v>51.55</v>
      </c>
      <c r="I1475" s="62">
        <v>4956.6099999999997</v>
      </c>
      <c r="J1475" s="62">
        <v>271969.2</v>
      </c>
      <c r="K1475" s="62">
        <v>0</v>
      </c>
      <c r="L1475" s="63"/>
      <c r="M1475" s="63"/>
      <c r="N1475" s="63"/>
      <c r="O1475" s="63"/>
      <c r="P1475" s="63"/>
      <c r="Q1475" s="63"/>
      <c r="R1475" s="63"/>
      <c r="S1475" s="63"/>
      <c r="T1475" s="63"/>
      <c r="U1475" s="63"/>
      <c r="V1475" s="63"/>
      <c r="W1475" s="63"/>
      <c r="X1475" s="63"/>
      <c r="Y1475" s="63"/>
      <c r="Z1475" s="62">
        <v>105822</v>
      </c>
      <c r="AA1475" s="62">
        <v>4598</v>
      </c>
      <c r="AB1475" s="62">
        <v>6.49</v>
      </c>
      <c r="AC1475" s="62">
        <v>1793.59</v>
      </c>
    </row>
    <row r="1476" spans="1:29" ht="30" x14ac:dyDescent="0.25">
      <c r="A1476" s="61" t="s">
        <v>269</v>
      </c>
      <c r="B1476" s="61" t="s">
        <v>270</v>
      </c>
      <c r="C1476" s="62">
        <v>2007</v>
      </c>
      <c r="D1476" s="61" t="s">
        <v>75</v>
      </c>
      <c r="E1476" s="62">
        <v>15</v>
      </c>
      <c r="F1476" s="62">
        <v>211360</v>
      </c>
      <c r="G1476" s="62">
        <v>23710</v>
      </c>
      <c r="H1476" s="62">
        <v>131.72</v>
      </c>
      <c r="I1476" s="62">
        <v>14090.67</v>
      </c>
      <c r="J1476" s="62">
        <v>196564.8</v>
      </c>
      <c r="K1476" s="62">
        <v>0</v>
      </c>
      <c r="L1476" s="63"/>
      <c r="M1476" s="63"/>
      <c r="N1476" s="63"/>
      <c r="O1476" s="63"/>
      <c r="P1476" s="63"/>
      <c r="Q1476" s="63"/>
      <c r="R1476" s="63"/>
      <c r="S1476" s="63"/>
      <c r="T1476" s="63"/>
      <c r="U1476" s="63"/>
      <c r="V1476" s="63"/>
      <c r="W1476" s="63"/>
      <c r="X1476" s="63"/>
      <c r="Y1476" s="63"/>
      <c r="Z1476" s="62">
        <v>95500</v>
      </c>
      <c r="AA1476" s="62">
        <v>3183</v>
      </c>
      <c r="AB1476" s="62">
        <v>17.68</v>
      </c>
      <c r="AC1476" s="62">
        <v>6366.67</v>
      </c>
    </row>
    <row r="1477" spans="1:29" ht="30" x14ac:dyDescent="0.25">
      <c r="A1477" s="61" t="s">
        <v>115</v>
      </c>
      <c r="B1477" s="61" t="s">
        <v>116</v>
      </c>
      <c r="C1477" s="62">
        <v>2012</v>
      </c>
      <c r="D1477" s="61" t="s">
        <v>89</v>
      </c>
      <c r="E1477" s="62">
        <v>40</v>
      </c>
      <c r="F1477" s="62">
        <v>32898</v>
      </c>
      <c r="G1477" s="62">
        <v>5897</v>
      </c>
      <c r="H1477" s="62">
        <v>12.29</v>
      </c>
      <c r="I1477" s="62">
        <v>822.45</v>
      </c>
      <c r="J1477" s="62">
        <v>30595.14</v>
      </c>
      <c r="K1477" s="62">
        <v>18163.919999999998</v>
      </c>
      <c r="L1477" s="62">
        <v>24558</v>
      </c>
      <c r="M1477" s="62">
        <v>51.16</v>
      </c>
      <c r="N1477" s="62">
        <v>454.1</v>
      </c>
      <c r="O1477" s="62">
        <v>219044.14</v>
      </c>
      <c r="P1477" s="63"/>
      <c r="Q1477" s="63"/>
      <c r="R1477" s="63"/>
      <c r="S1477" s="63"/>
      <c r="T1477" s="63"/>
      <c r="U1477" s="63"/>
      <c r="V1477" s="63"/>
      <c r="W1477" s="63"/>
      <c r="X1477" s="63"/>
      <c r="Y1477" s="63"/>
      <c r="Z1477" s="62">
        <v>169000</v>
      </c>
      <c r="AA1477" s="62">
        <v>23224</v>
      </c>
      <c r="AB1477" s="62">
        <v>48.38</v>
      </c>
      <c r="AC1477" s="62">
        <v>4225</v>
      </c>
    </row>
    <row r="1478" spans="1:29" ht="30" x14ac:dyDescent="0.25">
      <c r="A1478" s="61" t="s">
        <v>216</v>
      </c>
      <c r="B1478" s="61" t="s">
        <v>217</v>
      </c>
      <c r="C1478" s="62">
        <v>2007</v>
      </c>
      <c r="D1478" s="61" t="s">
        <v>86</v>
      </c>
      <c r="E1478" s="62">
        <v>177</v>
      </c>
      <c r="F1478" s="62">
        <v>1386546</v>
      </c>
      <c r="G1478" s="62">
        <v>219349</v>
      </c>
      <c r="H1478" s="62">
        <v>103.27</v>
      </c>
      <c r="I1478" s="62">
        <v>7833.59</v>
      </c>
      <c r="J1478" s="62">
        <v>1289487.78</v>
      </c>
      <c r="K1478" s="62">
        <v>174260.91</v>
      </c>
      <c r="L1478" s="62">
        <v>225612</v>
      </c>
      <c r="M1478" s="62">
        <v>106.22</v>
      </c>
      <c r="N1478" s="62">
        <v>984.52</v>
      </c>
      <c r="O1478" s="62">
        <v>2101464.61</v>
      </c>
      <c r="P1478" s="63"/>
      <c r="Q1478" s="63"/>
      <c r="R1478" s="63"/>
      <c r="S1478" s="63"/>
      <c r="T1478" s="63"/>
      <c r="U1478" s="63"/>
      <c r="V1478" s="63"/>
      <c r="W1478" s="63"/>
      <c r="X1478" s="63"/>
      <c r="Y1478" s="63"/>
      <c r="Z1478" s="62">
        <v>18158</v>
      </c>
      <c r="AA1478" s="62">
        <v>165151</v>
      </c>
      <c r="AB1478" s="62">
        <v>77.75</v>
      </c>
      <c r="AC1478" s="62">
        <v>102.59</v>
      </c>
    </row>
    <row r="1479" spans="1:29" x14ac:dyDescent="0.25">
      <c r="A1479" s="61" t="s">
        <v>235</v>
      </c>
      <c r="B1479" s="61" t="s">
        <v>236</v>
      </c>
      <c r="C1479" s="62">
        <v>2012</v>
      </c>
      <c r="D1479" s="61" t="s">
        <v>78</v>
      </c>
      <c r="E1479" s="62">
        <v>30</v>
      </c>
      <c r="F1479" s="62">
        <v>98855</v>
      </c>
      <c r="G1479" s="62">
        <v>13815</v>
      </c>
      <c r="H1479" s="62">
        <v>38.380000000000003</v>
      </c>
      <c r="I1479" s="62">
        <v>3295.17</v>
      </c>
      <c r="J1479" s="62">
        <v>91935.15</v>
      </c>
      <c r="K1479" s="62">
        <v>25513.09</v>
      </c>
      <c r="L1479" s="62">
        <v>28300</v>
      </c>
      <c r="M1479" s="62">
        <v>78.61</v>
      </c>
      <c r="N1479" s="62">
        <v>850.44</v>
      </c>
      <c r="O1479" s="62">
        <v>307670.06</v>
      </c>
      <c r="P1479" s="63"/>
      <c r="Q1479" s="63"/>
      <c r="R1479" s="63"/>
      <c r="S1479" s="63"/>
      <c r="T1479" s="63"/>
      <c r="U1479" s="63"/>
      <c r="V1479" s="63"/>
      <c r="W1479" s="63"/>
      <c r="X1479" s="63"/>
      <c r="Y1479" s="63"/>
      <c r="Z1479" s="62">
        <v>90000</v>
      </c>
      <c r="AA1479" s="62">
        <v>2776</v>
      </c>
      <c r="AB1479" s="62">
        <v>7.71</v>
      </c>
      <c r="AC1479" s="62">
        <v>3000</v>
      </c>
    </row>
    <row r="1480" spans="1:29" x14ac:dyDescent="0.25">
      <c r="A1480" s="61" t="s">
        <v>159</v>
      </c>
      <c r="B1480" s="61" t="s">
        <v>160</v>
      </c>
      <c r="C1480" s="62">
        <v>2011</v>
      </c>
      <c r="D1480" s="61" t="s">
        <v>150</v>
      </c>
      <c r="E1480" s="62">
        <v>16</v>
      </c>
      <c r="F1480" s="62">
        <v>70927</v>
      </c>
      <c r="G1480" s="62">
        <v>11191</v>
      </c>
      <c r="H1480" s="62">
        <v>58.29</v>
      </c>
      <c r="I1480" s="62">
        <v>4432.9399999999996</v>
      </c>
      <c r="J1480" s="62">
        <v>65962.11</v>
      </c>
      <c r="K1480" s="62">
        <v>0</v>
      </c>
      <c r="L1480" s="63"/>
      <c r="M1480" s="63"/>
      <c r="N1480" s="63"/>
      <c r="O1480" s="63"/>
      <c r="P1480" s="63"/>
      <c r="Q1480" s="63"/>
      <c r="R1480" s="63"/>
      <c r="S1480" s="63"/>
      <c r="T1480" s="63"/>
      <c r="U1480" s="63"/>
      <c r="V1480" s="63"/>
      <c r="W1480" s="63"/>
      <c r="X1480" s="63"/>
      <c r="Y1480" s="63"/>
      <c r="Z1480" s="62">
        <v>137</v>
      </c>
      <c r="AA1480" s="62">
        <v>922</v>
      </c>
      <c r="AB1480" s="62">
        <v>4.8</v>
      </c>
      <c r="AC1480" s="62">
        <v>8.56</v>
      </c>
    </row>
    <row r="1481" spans="1:29" x14ac:dyDescent="0.25">
      <c r="A1481" s="61" t="s">
        <v>79</v>
      </c>
      <c r="B1481" s="61" t="s">
        <v>80</v>
      </c>
      <c r="C1481" s="62">
        <v>2017</v>
      </c>
      <c r="D1481" s="61" t="s">
        <v>438</v>
      </c>
      <c r="E1481" s="62">
        <v>8</v>
      </c>
      <c r="F1481" s="63"/>
      <c r="G1481" s="63"/>
      <c r="H1481" s="63"/>
      <c r="I1481" s="63"/>
      <c r="J1481" s="63"/>
      <c r="K1481" s="62">
        <v>0</v>
      </c>
      <c r="L1481" s="63"/>
      <c r="M1481" s="63"/>
      <c r="N1481" s="63"/>
      <c r="O1481" s="63"/>
      <c r="P1481" s="63"/>
      <c r="Q1481" s="63"/>
      <c r="R1481" s="63"/>
      <c r="S1481" s="63"/>
      <c r="T1481" s="63"/>
      <c r="U1481" s="63"/>
      <c r="V1481" s="63"/>
      <c r="W1481" s="63"/>
      <c r="X1481" s="63"/>
      <c r="Y1481" s="63"/>
      <c r="Z1481" s="62">
        <v>0</v>
      </c>
      <c r="AA1481" s="63"/>
      <c r="AB1481" s="63"/>
      <c r="AC1481" s="62">
        <v>0</v>
      </c>
    </row>
    <row r="1482" spans="1:29" x14ac:dyDescent="0.25">
      <c r="A1482" s="61" t="s">
        <v>235</v>
      </c>
      <c r="B1482" s="61" t="s">
        <v>236</v>
      </c>
      <c r="C1482" s="62">
        <v>2003</v>
      </c>
      <c r="D1482" s="61" t="s">
        <v>94</v>
      </c>
      <c r="E1482" s="62">
        <v>10</v>
      </c>
      <c r="F1482" s="62">
        <v>2469</v>
      </c>
      <c r="G1482" s="62">
        <v>439</v>
      </c>
      <c r="H1482" s="62">
        <v>3.66</v>
      </c>
      <c r="I1482" s="62">
        <v>246.9</v>
      </c>
      <c r="J1482" s="62">
        <v>2296.17</v>
      </c>
      <c r="K1482" s="62">
        <v>1366.63</v>
      </c>
      <c r="L1482" s="62">
        <v>1949</v>
      </c>
      <c r="M1482" s="62">
        <v>16.239999999999998</v>
      </c>
      <c r="N1482" s="62">
        <v>136.66</v>
      </c>
      <c r="O1482" s="62">
        <v>16480.650000000001</v>
      </c>
      <c r="P1482" s="63"/>
      <c r="Q1482" s="63"/>
      <c r="R1482" s="63"/>
      <c r="S1482" s="63"/>
      <c r="T1482" s="63"/>
      <c r="U1482" s="63"/>
      <c r="V1482" s="63"/>
      <c r="W1482" s="63"/>
      <c r="X1482" s="63"/>
      <c r="Y1482" s="63"/>
      <c r="Z1482" s="62">
        <v>42600</v>
      </c>
      <c r="AA1482" s="62">
        <v>1042</v>
      </c>
      <c r="AB1482" s="62">
        <v>8.68</v>
      </c>
      <c r="AC1482" s="62">
        <v>4260</v>
      </c>
    </row>
    <row r="1483" spans="1:29" x14ac:dyDescent="0.25">
      <c r="A1483" s="61" t="s">
        <v>383</v>
      </c>
      <c r="B1483" s="61" t="s">
        <v>384</v>
      </c>
      <c r="C1483" s="62">
        <v>2015</v>
      </c>
      <c r="D1483" s="61" t="s">
        <v>75</v>
      </c>
      <c r="E1483" s="62">
        <v>20</v>
      </c>
      <c r="F1483" s="62">
        <v>1183</v>
      </c>
      <c r="G1483" s="62">
        <v>432</v>
      </c>
      <c r="H1483" s="62">
        <v>1.8</v>
      </c>
      <c r="I1483" s="62">
        <v>59.15</v>
      </c>
      <c r="J1483" s="62">
        <v>1100.19</v>
      </c>
      <c r="K1483" s="62">
        <v>14</v>
      </c>
      <c r="L1483" s="62">
        <v>21</v>
      </c>
      <c r="M1483" s="62">
        <v>0.09</v>
      </c>
      <c r="N1483" s="62">
        <v>0.7</v>
      </c>
      <c r="O1483" s="62">
        <v>168.83</v>
      </c>
      <c r="P1483" s="63"/>
      <c r="Q1483" s="63"/>
      <c r="R1483" s="63"/>
      <c r="S1483" s="63"/>
      <c r="T1483" s="63"/>
      <c r="U1483" s="63"/>
      <c r="V1483" s="63"/>
      <c r="W1483" s="63"/>
      <c r="X1483" s="63"/>
      <c r="Y1483" s="63"/>
      <c r="Z1483" s="62">
        <v>907.69</v>
      </c>
      <c r="AA1483" s="62">
        <v>1746</v>
      </c>
      <c r="AB1483" s="62">
        <v>7.28</v>
      </c>
      <c r="AC1483" s="62">
        <v>45.38</v>
      </c>
    </row>
    <row r="1484" spans="1:29" ht="30" x14ac:dyDescent="0.25">
      <c r="A1484" s="61" t="s">
        <v>507</v>
      </c>
      <c r="B1484" s="61" t="s">
        <v>508</v>
      </c>
      <c r="C1484" s="62">
        <v>2008</v>
      </c>
      <c r="D1484" s="61" t="s">
        <v>86</v>
      </c>
      <c r="E1484" s="62">
        <v>256</v>
      </c>
      <c r="F1484" s="62">
        <v>2051476</v>
      </c>
      <c r="G1484" s="62">
        <v>276463</v>
      </c>
      <c r="H1484" s="62">
        <v>89.99</v>
      </c>
      <c r="I1484" s="62">
        <v>8013.58</v>
      </c>
      <c r="J1484" s="62">
        <v>1907872.68</v>
      </c>
      <c r="K1484" s="62">
        <v>211297.77</v>
      </c>
      <c r="L1484" s="62">
        <v>304353</v>
      </c>
      <c r="M1484" s="62">
        <v>99.07</v>
      </c>
      <c r="N1484" s="62">
        <v>825.38</v>
      </c>
      <c r="O1484" s="62">
        <v>2548103.19</v>
      </c>
      <c r="P1484" s="63"/>
      <c r="Q1484" s="63"/>
      <c r="R1484" s="63"/>
      <c r="S1484" s="63"/>
      <c r="T1484" s="63"/>
      <c r="U1484" s="63"/>
      <c r="V1484" s="63"/>
      <c r="W1484" s="63"/>
      <c r="X1484" s="63"/>
      <c r="Y1484" s="63"/>
      <c r="Z1484" s="62">
        <v>38.17</v>
      </c>
      <c r="AA1484" s="62">
        <v>158002</v>
      </c>
      <c r="AB1484" s="62">
        <v>51.43</v>
      </c>
      <c r="AC1484" s="62">
        <v>0.15</v>
      </c>
    </row>
    <row r="1485" spans="1:29" ht="60" x14ac:dyDescent="0.25">
      <c r="A1485" s="61" t="s">
        <v>567</v>
      </c>
      <c r="B1485" s="61" t="s">
        <v>568</v>
      </c>
      <c r="C1485" s="62">
        <v>2015</v>
      </c>
      <c r="D1485" s="61" t="s">
        <v>75</v>
      </c>
      <c r="E1485" s="62">
        <v>4</v>
      </c>
      <c r="F1485" s="63"/>
      <c r="G1485" s="63"/>
      <c r="H1485" s="63"/>
      <c r="I1485" s="63"/>
      <c r="J1485" s="63"/>
      <c r="K1485" s="62">
        <v>0</v>
      </c>
      <c r="L1485" s="63"/>
      <c r="M1485" s="63"/>
      <c r="N1485" s="63"/>
      <c r="O1485" s="63"/>
      <c r="P1485" s="63"/>
      <c r="Q1485" s="63"/>
      <c r="R1485" s="63"/>
      <c r="S1485" s="63"/>
      <c r="T1485" s="63"/>
      <c r="U1485" s="63"/>
      <c r="V1485" s="63"/>
      <c r="W1485" s="63"/>
      <c r="X1485" s="63"/>
      <c r="Y1485" s="63"/>
      <c r="Z1485" s="62">
        <v>0</v>
      </c>
      <c r="AA1485" s="63"/>
      <c r="AB1485" s="63"/>
      <c r="AC1485" s="62">
        <v>0</v>
      </c>
    </row>
    <row r="1486" spans="1:29" x14ac:dyDescent="0.25">
      <c r="A1486" s="61" t="s">
        <v>466</v>
      </c>
      <c r="B1486" s="61" t="s">
        <v>467</v>
      </c>
      <c r="C1486" s="62">
        <v>2004</v>
      </c>
      <c r="D1486" s="61" t="s">
        <v>83</v>
      </c>
      <c r="E1486" s="62">
        <v>2</v>
      </c>
      <c r="F1486" s="63"/>
      <c r="G1486" s="63"/>
      <c r="H1486" s="63"/>
      <c r="I1486" s="63"/>
      <c r="J1486" s="63"/>
      <c r="K1486" s="62">
        <v>0</v>
      </c>
      <c r="L1486" s="63"/>
      <c r="M1486" s="63"/>
      <c r="N1486" s="63"/>
      <c r="O1486" s="63"/>
      <c r="P1486" s="63"/>
      <c r="Q1486" s="63"/>
      <c r="R1486" s="63"/>
      <c r="S1486" s="63"/>
      <c r="T1486" s="63"/>
      <c r="U1486" s="63"/>
      <c r="V1486" s="63"/>
      <c r="W1486" s="63"/>
      <c r="X1486" s="63"/>
      <c r="Y1486" s="63"/>
      <c r="Z1486" s="62">
        <v>0</v>
      </c>
      <c r="AA1486" s="63"/>
      <c r="AB1486" s="63"/>
      <c r="AC1486" s="62">
        <v>0</v>
      </c>
    </row>
    <row r="1487" spans="1:29" x14ac:dyDescent="0.25">
      <c r="A1487" s="61" t="s">
        <v>332</v>
      </c>
      <c r="B1487" s="61" t="s">
        <v>333</v>
      </c>
      <c r="C1487" s="62">
        <v>2012</v>
      </c>
      <c r="D1487" s="61" t="s">
        <v>94</v>
      </c>
      <c r="E1487" s="62">
        <v>19</v>
      </c>
      <c r="F1487" s="62">
        <v>22471</v>
      </c>
      <c r="G1487" s="62">
        <v>4674</v>
      </c>
      <c r="H1487" s="62">
        <v>20.5</v>
      </c>
      <c r="I1487" s="62">
        <v>1182.68</v>
      </c>
      <c r="J1487" s="62">
        <v>20898.03</v>
      </c>
      <c r="K1487" s="62">
        <v>723.57</v>
      </c>
      <c r="L1487" s="62">
        <v>986</v>
      </c>
      <c r="M1487" s="62">
        <v>4.32</v>
      </c>
      <c r="N1487" s="62">
        <v>38.08</v>
      </c>
      <c r="O1487" s="62">
        <v>8725.74</v>
      </c>
      <c r="P1487" s="63"/>
      <c r="Q1487" s="63"/>
      <c r="R1487" s="63"/>
      <c r="S1487" s="63"/>
      <c r="T1487" s="63"/>
      <c r="U1487" s="63"/>
      <c r="V1487" s="63"/>
      <c r="W1487" s="63"/>
      <c r="X1487" s="63"/>
      <c r="Y1487" s="63"/>
      <c r="Z1487" s="62">
        <v>130414</v>
      </c>
      <c r="AA1487" s="62">
        <v>19590</v>
      </c>
      <c r="AB1487" s="62">
        <v>85.92</v>
      </c>
      <c r="AC1487" s="62">
        <v>6863.89</v>
      </c>
    </row>
    <row r="1488" spans="1:29" x14ac:dyDescent="0.25">
      <c r="A1488" s="61" t="s">
        <v>336</v>
      </c>
      <c r="B1488" s="61" t="s">
        <v>337</v>
      </c>
      <c r="C1488" s="62">
        <v>2009</v>
      </c>
      <c r="D1488" s="61" t="s">
        <v>86</v>
      </c>
      <c r="E1488" s="62">
        <v>30</v>
      </c>
      <c r="F1488" s="63"/>
      <c r="G1488" s="63"/>
      <c r="H1488" s="63"/>
      <c r="I1488" s="63"/>
      <c r="J1488" s="63"/>
      <c r="K1488" s="62">
        <v>0</v>
      </c>
      <c r="L1488" s="63"/>
      <c r="M1488" s="63"/>
      <c r="N1488" s="63"/>
      <c r="O1488" s="63"/>
      <c r="P1488" s="63"/>
      <c r="Q1488" s="63"/>
      <c r="R1488" s="63"/>
      <c r="S1488" s="63"/>
      <c r="T1488" s="63"/>
      <c r="U1488" s="63"/>
      <c r="V1488" s="63"/>
      <c r="W1488" s="63"/>
      <c r="X1488" s="63"/>
      <c r="Y1488" s="63"/>
      <c r="Z1488" s="62">
        <v>106777.53</v>
      </c>
      <c r="AA1488" s="62">
        <v>23287</v>
      </c>
      <c r="AB1488" s="62">
        <v>64.69</v>
      </c>
      <c r="AC1488" s="62">
        <v>3559.25</v>
      </c>
    </row>
    <row r="1489" spans="1:29" x14ac:dyDescent="0.25">
      <c r="A1489" s="61" t="s">
        <v>413</v>
      </c>
      <c r="B1489" s="61" t="s">
        <v>414</v>
      </c>
      <c r="C1489" s="62">
        <v>2009</v>
      </c>
      <c r="D1489" s="61" t="s">
        <v>86</v>
      </c>
      <c r="E1489" s="62">
        <v>24</v>
      </c>
      <c r="F1489" s="62">
        <v>8603</v>
      </c>
      <c r="G1489" s="62">
        <v>3368</v>
      </c>
      <c r="H1489" s="62">
        <v>11.69</v>
      </c>
      <c r="I1489" s="62">
        <v>358.46</v>
      </c>
      <c r="J1489" s="62">
        <v>8000.79</v>
      </c>
      <c r="K1489" s="62">
        <v>1686</v>
      </c>
      <c r="L1489" s="62">
        <v>3866</v>
      </c>
      <c r="M1489" s="62">
        <v>13.42</v>
      </c>
      <c r="N1489" s="62">
        <v>70.25</v>
      </c>
      <c r="O1489" s="62">
        <v>20331.98</v>
      </c>
      <c r="P1489" s="63"/>
      <c r="Q1489" s="63"/>
      <c r="R1489" s="63"/>
      <c r="S1489" s="63"/>
      <c r="T1489" s="63"/>
      <c r="U1489" s="63"/>
      <c r="V1489" s="63"/>
      <c r="W1489" s="63"/>
      <c r="X1489" s="63"/>
      <c r="Y1489" s="63"/>
      <c r="Z1489" s="62">
        <v>150932</v>
      </c>
      <c r="AA1489" s="62">
        <v>16243</v>
      </c>
      <c r="AB1489" s="62">
        <v>56.4</v>
      </c>
      <c r="AC1489" s="62">
        <v>6288.83</v>
      </c>
    </row>
    <row r="1490" spans="1:29" x14ac:dyDescent="0.25">
      <c r="A1490" s="61" t="s">
        <v>488</v>
      </c>
      <c r="B1490" s="61" t="s">
        <v>489</v>
      </c>
      <c r="C1490" s="62">
        <v>2018</v>
      </c>
      <c r="D1490" s="61" t="s">
        <v>78</v>
      </c>
      <c r="E1490" s="62">
        <v>56</v>
      </c>
      <c r="F1490" s="62">
        <v>304560</v>
      </c>
      <c r="G1490" s="62">
        <v>53092</v>
      </c>
      <c r="H1490" s="62">
        <v>79.010000000000005</v>
      </c>
      <c r="I1490" s="62">
        <v>5438.57</v>
      </c>
      <c r="J1490" s="62">
        <v>283240.8</v>
      </c>
      <c r="K1490" s="62">
        <v>0</v>
      </c>
      <c r="L1490" s="63"/>
      <c r="M1490" s="63"/>
      <c r="N1490" s="63"/>
      <c r="O1490" s="63"/>
      <c r="P1490" s="63"/>
      <c r="Q1490" s="63"/>
      <c r="R1490" s="63"/>
      <c r="S1490" s="63"/>
      <c r="T1490" s="63"/>
      <c r="U1490" s="63"/>
      <c r="V1490" s="63"/>
      <c r="W1490" s="63"/>
      <c r="X1490" s="63"/>
      <c r="Y1490" s="63"/>
      <c r="Z1490" s="62">
        <v>0</v>
      </c>
      <c r="AA1490" s="63"/>
      <c r="AB1490" s="63"/>
      <c r="AC1490" s="62">
        <v>0</v>
      </c>
    </row>
    <row r="1491" spans="1:29" x14ac:dyDescent="0.25">
      <c r="A1491" s="61" t="s">
        <v>496</v>
      </c>
      <c r="B1491" s="61" t="s">
        <v>497</v>
      </c>
      <c r="C1491" s="62">
        <v>2007</v>
      </c>
      <c r="D1491" s="61" t="s">
        <v>75</v>
      </c>
      <c r="E1491" s="62">
        <v>12</v>
      </c>
      <c r="F1491" s="62">
        <v>3235</v>
      </c>
      <c r="G1491" s="62">
        <v>779</v>
      </c>
      <c r="H1491" s="62">
        <v>5.41</v>
      </c>
      <c r="I1491" s="62">
        <v>269.58</v>
      </c>
      <c r="J1491" s="62">
        <v>3008.55</v>
      </c>
      <c r="K1491" s="62">
        <v>0</v>
      </c>
      <c r="L1491" s="63"/>
      <c r="M1491" s="63"/>
      <c r="N1491" s="63"/>
      <c r="O1491" s="63"/>
      <c r="P1491" s="63"/>
      <c r="Q1491" s="63"/>
      <c r="R1491" s="63"/>
      <c r="S1491" s="63"/>
      <c r="T1491" s="63"/>
      <c r="U1491" s="63"/>
      <c r="V1491" s="63"/>
      <c r="W1491" s="63"/>
      <c r="X1491" s="63"/>
      <c r="Y1491" s="63"/>
      <c r="Z1491" s="62">
        <v>164.43</v>
      </c>
      <c r="AA1491" s="62">
        <v>4411</v>
      </c>
      <c r="AB1491" s="62">
        <v>30.63</v>
      </c>
      <c r="AC1491" s="62">
        <v>13.7</v>
      </c>
    </row>
    <row r="1492" spans="1:29" x14ac:dyDescent="0.25">
      <c r="A1492" s="61" t="s">
        <v>454</v>
      </c>
      <c r="B1492" s="61" t="s">
        <v>455</v>
      </c>
      <c r="C1492" s="62">
        <v>2010</v>
      </c>
      <c r="D1492" s="61" t="s">
        <v>75</v>
      </c>
      <c r="E1492" s="62">
        <v>8</v>
      </c>
      <c r="F1492" s="63"/>
      <c r="G1492" s="63"/>
      <c r="H1492" s="63"/>
      <c r="I1492" s="63"/>
      <c r="J1492" s="63"/>
      <c r="K1492" s="62">
        <v>0</v>
      </c>
      <c r="L1492" s="63"/>
      <c r="M1492" s="63"/>
      <c r="N1492" s="63"/>
      <c r="O1492" s="63"/>
      <c r="P1492" s="63"/>
      <c r="Q1492" s="63"/>
      <c r="R1492" s="63"/>
      <c r="S1492" s="63"/>
      <c r="T1492" s="63"/>
      <c r="U1492" s="63"/>
      <c r="V1492" s="63"/>
      <c r="W1492" s="63"/>
      <c r="X1492" s="63"/>
      <c r="Y1492" s="63"/>
      <c r="Z1492" s="62">
        <v>788627</v>
      </c>
      <c r="AA1492" s="62">
        <v>65724</v>
      </c>
      <c r="AB1492" s="62">
        <v>684.63</v>
      </c>
      <c r="AC1492" s="62">
        <v>98578.38</v>
      </c>
    </row>
    <row r="1493" spans="1:29" x14ac:dyDescent="0.25">
      <c r="A1493" s="61" t="s">
        <v>265</v>
      </c>
      <c r="B1493" s="61" t="s">
        <v>266</v>
      </c>
      <c r="C1493" s="62">
        <v>2006</v>
      </c>
      <c r="D1493" s="61" t="s">
        <v>89</v>
      </c>
      <c r="E1493" s="62">
        <v>75</v>
      </c>
      <c r="F1493" s="62">
        <v>224550</v>
      </c>
      <c r="G1493" s="62">
        <v>36453</v>
      </c>
      <c r="H1493" s="62">
        <v>40.5</v>
      </c>
      <c r="I1493" s="62">
        <v>2994</v>
      </c>
      <c r="J1493" s="62">
        <v>208831.5</v>
      </c>
      <c r="K1493" s="62">
        <v>20268.669999999998</v>
      </c>
      <c r="L1493" s="62">
        <v>35289</v>
      </c>
      <c r="M1493" s="62">
        <v>39.21</v>
      </c>
      <c r="N1493" s="62">
        <v>270.25</v>
      </c>
      <c r="O1493" s="62">
        <v>244425.99</v>
      </c>
      <c r="P1493" s="63"/>
      <c r="Q1493" s="63"/>
      <c r="R1493" s="63"/>
      <c r="S1493" s="63"/>
      <c r="T1493" s="63"/>
      <c r="U1493" s="63"/>
      <c r="V1493" s="63"/>
      <c r="W1493" s="63"/>
      <c r="X1493" s="63"/>
      <c r="Y1493" s="63"/>
      <c r="Z1493" s="62">
        <v>1177</v>
      </c>
      <c r="AA1493" s="62">
        <v>12170</v>
      </c>
      <c r="AB1493" s="62">
        <v>13.52</v>
      </c>
      <c r="AC1493" s="62">
        <v>15.69</v>
      </c>
    </row>
    <row r="1494" spans="1:29" ht="30" x14ac:dyDescent="0.25">
      <c r="A1494" s="61" t="s">
        <v>561</v>
      </c>
      <c r="B1494" s="61" t="s">
        <v>562</v>
      </c>
      <c r="C1494" s="62">
        <v>2016</v>
      </c>
      <c r="D1494" s="61" t="s">
        <v>86</v>
      </c>
      <c r="E1494" s="62">
        <v>90</v>
      </c>
      <c r="F1494" s="62">
        <v>220707</v>
      </c>
      <c r="G1494" s="62">
        <v>31330</v>
      </c>
      <c r="H1494" s="62">
        <v>29.01</v>
      </c>
      <c r="I1494" s="62">
        <v>2452.3000000000002</v>
      </c>
      <c r="J1494" s="62">
        <v>205257.51</v>
      </c>
      <c r="K1494" s="62">
        <v>53459.75</v>
      </c>
      <c r="L1494" s="62">
        <v>48317</v>
      </c>
      <c r="M1494" s="62">
        <v>44.74</v>
      </c>
      <c r="N1494" s="62">
        <v>594</v>
      </c>
      <c r="O1494" s="62">
        <v>644687.14</v>
      </c>
      <c r="P1494" s="63"/>
      <c r="Q1494" s="63"/>
      <c r="R1494" s="63"/>
      <c r="S1494" s="63"/>
      <c r="T1494" s="63"/>
      <c r="U1494" s="63"/>
      <c r="V1494" s="63"/>
      <c r="W1494" s="63"/>
      <c r="X1494" s="63"/>
      <c r="Y1494" s="63"/>
      <c r="Z1494" s="62">
        <v>10082</v>
      </c>
      <c r="AA1494" s="62">
        <v>140489</v>
      </c>
      <c r="AB1494" s="62">
        <v>130.08000000000001</v>
      </c>
      <c r="AC1494" s="62">
        <v>112.02</v>
      </c>
    </row>
    <row r="1495" spans="1:29" ht="30" x14ac:dyDescent="0.25">
      <c r="A1495" s="61" t="s">
        <v>224</v>
      </c>
      <c r="B1495" s="61" t="s">
        <v>225</v>
      </c>
      <c r="C1495" s="62">
        <v>2014</v>
      </c>
      <c r="D1495" s="61" t="s">
        <v>89</v>
      </c>
      <c r="E1495" s="62">
        <v>50</v>
      </c>
      <c r="F1495" s="62">
        <v>181280</v>
      </c>
      <c r="G1495" s="62">
        <v>23594</v>
      </c>
      <c r="H1495" s="62">
        <v>39.32</v>
      </c>
      <c r="I1495" s="62">
        <v>3625.6</v>
      </c>
      <c r="J1495" s="62">
        <v>168590.4</v>
      </c>
      <c r="K1495" s="62">
        <v>17147.43</v>
      </c>
      <c r="L1495" s="62">
        <v>25224</v>
      </c>
      <c r="M1495" s="62">
        <v>42.04</v>
      </c>
      <c r="N1495" s="62">
        <v>342.95</v>
      </c>
      <c r="O1495" s="62">
        <v>206786</v>
      </c>
      <c r="P1495" s="63"/>
      <c r="Q1495" s="63"/>
      <c r="R1495" s="63"/>
      <c r="S1495" s="63"/>
      <c r="T1495" s="63"/>
      <c r="U1495" s="63"/>
      <c r="V1495" s="63"/>
      <c r="W1495" s="63"/>
      <c r="X1495" s="63"/>
      <c r="Y1495" s="63"/>
      <c r="Z1495" s="62">
        <v>913.04</v>
      </c>
      <c r="AA1495" s="62">
        <v>13452</v>
      </c>
      <c r="AB1495" s="62">
        <v>22.42</v>
      </c>
      <c r="AC1495" s="62">
        <v>18.260000000000002</v>
      </c>
    </row>
    <row r="1496" spans="1:29" ht="30" x14ac:dyDescent="0.25">
      <c r="A1496" s="61" t="s">
        <v>146</v>
      </c>
      <c r="B1496" s="61" t="s">
        <v>147</v>
      </c>
      <c r="C1496" s="62">
        <v>2017</v>
      </c>
      <c r="D1496" s="61" t="s">
        <v>86</v>
      </c>
      <c r="E1496" s="62">
        <v>10</v>
      </c>
      <c r="F1496" s="62">
        <v>500</v>
      </c>
      <c r="G1496" s="63"/>
      <c r="H1496" s="63"/>
      <c r="I1496" s="62">
        <v>50</v>
      </c>
      <c r="J1496" s="62">
        <v>465</v>
      </c>
      <c r="K1496" s="62">
        <v>0</v>
      </c>
      <c r="L1496" s="63"/>
      <c r="M1496" s="63"/>
      <c r="N1496" s="63"/>
      <c r="O1496" s="63"/>
      <c r="P1496" s="63"/>
      <c r="Q1496" s="63"/>
      <c r="R1496" s="63"/>
      <c r="S1496" s="63"/>
      <c r="T1496" s="63"/>
      <c r="U1496" s="63"/>
      <c r="V1496" s="63"/>
      <c r="W1496" s="63"/>
      <c r="X1496" s="63"/>
      <c r="Y1496" s="63"/>
      <c r="Z1496" s="62">
        <v>0</v>
      </c>
      <c r="AA1496" s="63"/>
      <c r="AB1496" s="63"/>
      <c r="AC1496" s="62">
        <v>0</v>
      </c>
    </row>
    <row r="1497" spans="1:29" x14ac:dyDescent="0.25">
      <c r="A1497" s="61" t="s">
        <v>442</v>
      </c>
      <c r="B1497" s="61" t="s">
        <v>443</v>
      </c>
      <c r="C1497" s="62">
        <v>2018</v>
      </c>
      <c r="D1497" s="61" t="s">
        <v>75</v>
      </c>
      <c r="E1497" s="62">
        <v>11</v>
      </c>
      <c r="F1497" s="62">
        <v>15</v>
      </c>
      <c r="G1497" s="62">
        <v>20</v>
      </c>
      <c r="H1497" s="62">
        <v>0.15</v>
      </c>
      <c r="I1497" s="62">
        <v>1.36</v>
      </c>
      <c r="J1497" s="62">
        <v>13.95</v>
      </c>
      <c r="K1497" s="62">
        <v>0</v>
      </c>
      <c r="L1497" s="63"/>
      <c r="M1497" s="63"/>
      <c r="N1497" s="63"/>
      <c r="O1497" s="63"/>
      <c r="P1497" s="63"/>
      <c r="Q1497" s="63"/>
      <c r="R1497" s="63"/>
      <c r="S1497" s="63"/>
      <c r="T1497" s="63"/>
      <c r="U1497" s="63"/>
      <c r="V1497" s="63"/>
      <c r="W1497" s="63"/>
      <c r="X1497" s="63"/>
      <c r="Y1497" s="63"/>
      <c r="Z1497" s="62">
        <v>0</v>
      </c>
      <c r="AA1497" s="63"/>
      <c r="AB1497" s="63"/>
      <c r="AC1497" s="62">
        <v>0</v>
      </c>
    </row>
    <row r="1498" spans="1:29" x14ac:dyDescent="0.25">
      <c r="A1498" s="61" t="s">
        <v>420</v>
      </c>
      <c r="B1498" s="61" t="s">
        <v>421</v>
      </c>
      <c r="C1498" s="62">
        <v>2012</v>
      </c>
      <c r="D1498" s="61" t="s">
        <v>99</v>
      </c>
      <c r="E1498" s="62">
        <v>120</v>
      </c>
      <c r="F1498" s="62">
        <v>688160</v>
      </c>
      <c r="G1498" s="62">
        <v>84364</v>
      </c>
      <c r="H1498" s="62">
        <v>58.59</v>
      </c>
      <c r="I1498" s="62">
        <v>5734.67</v>
      </c>
      <c r="J1498" s="62">
        <v>639988.80000000005</v>
      </c>
      <c r="K1498" s="62">
        <v>58208.54</v>
      </c>
      <c r="L1498" s="62">
        <v>69952</v>
      </c>
      <c r="M1498" s="62">
        <v>48.58</v>
      </c>
      <c r="N1498" s="62">
        <v>485.07</v>
      </c>
      <c r="O1498" s="62">
        <v>701954.19</v>
      </c>
      <c r="P1498" s="63"/>
      <c r="Q1498" s="63"/>
      <c r="R1498" s="63"/>
      <c r="S1498" s="63"/>
      <c r="T1498" s="63"/>
      <c r="U1498" s="63"/>
      <c r="V1498" s="63"/>
      <c r="W1498" s="63"/>
      <c r="X1498" s="63"/>
      <c r="Y1498" s="63"/>
      <c r="Z1498" s="62">
        <v>4337</v>
      </c>
      <c r="AA1498" s="62">
        <v>53173</v>
      </c>
      <c r="AB1498" s="62">
        <v>36.93</v>
      </c>
      <c r="AC1498" s="62">
        <v>36.14</v>
      </c>
    </row>
    <row r="1499" spans="1:29" ht="30" x14ac:dyDescent="0.25">
      <c r="A1499" s="61" t="s">
        <v>452</v>
      </c>
      <c r="B1499" s="61" t="s">
        <v>453</v>
      </c>
      <c r="C1499" s="62">
        <v>2006</v>
      </c>
      <c r="D1499" s="61" t="s">
        <v>86</v>
      </c>
      <c r="E1499" s="62">
        <v>14</v>
      </c>
      <c r="F1499" s="62">
        <v>884</v>
      </c>
      <c r="G1499" s="62">
        <v>198</v>
      </c>
      <c r="H1499" s="62">
        <v>1.18</v>
      </c>
      <c r="I1499" s="62">
        <v>63.14</v>
      </c>
      <c r="J1499" s="62">
        <v>822.12</v>
      </c>
      <c r="K1499" s="62">
        <v>643.05999999999995</v>
      </c>
      <c r="L1499" s="62">
        <v>1135</v>
      </c>
      <c r="M1499" s="62">
        <v>6.76</v>
      </c>
      <c r="N1499" s="62">
        <v>45.93</v>
      </c>
      <c r="O1499" s="62">
        <v>7754.91</v>
      </c>
      <c r="P1499" s="63"/>
      <c r="Q1499" s="63"/>
      <c r="R1499" s="63"/>
      <c r="S1499" s="63"/>
      <c r="T1499" s="63"/>
      <c r="U1499" s="63"/>
      <c r="V1499" s="63"/>
      <c r="W1499" s="63"/>
      <c r="X1499" s="63"/>
      <c r="Y1499" s="63"/>
      <c r="Z1499" s="62">
        <v>108.4</v>
      </c>
      <c r="AA1499" s="62">
        <v>2772</v>
      </c>
      <c r="AB1499" s="62">
        <v>16.5</v>
      </c>
      <c r="AC1499" s="62">
        <v>7.74</v>
      </c>
    </row>
    <row r="1500" spans="1:29" x14ac:dyDescent="0.25">
      <c r="A1500" s="61" t="s">
        <v>229</v>
      </c>
      <c r="B1500" s="61" t="s">
        <v>230</v>
      </c>
      <c r="C1500" s="62">
        <v>2011</v>
      </c>
      <c r="D1500" s="61" t="s">
        <v>83</v>
      </c>
      <c r="E1500" s="62">
        <v>12</v>
      </c>
      <c r="F1500" s="62">
        <v>418</v>
      </c>
      <c r="G1500" s="62">
        <v>111</v>
      </c>
      <c r="H1500" s="62">
        <v>0.77</v>
      </c>
      <c r="I1500" s="62">
        <v>34.83</v>
      </c>
      <c r="J1500" s="62">
        <v>388.74</v>
      </c>
      <c r="K1500" s="62">
        <v>100.87</v>
      </c>
      <c r="L1500" s="62">
        <v>216</v>
      </c>
      <c r="M1500" s="62">
        <v>1.5</v>
      </c>
      <c r="N1500" s="62">
        <v>8.41</v>
      </c>
      <c r="O1500" s="62">
        <v>1216.46</v>
      </c>
      <c r="P1500" s="63"/>
      <c r="Q1500" s="63"/>
      <c r="R1500" s="63"/>
      <c r="S1500" s="63"/>
      <c r="T1500" s="63"/>
      <c r="U1500" s="63"/>
      <c r="V1500" s="63"/>
      <c r="W1500" s="63"/>
      <c r="X1500" s="63"/>
      <c r="Y1500" s="63"/>
      <c r="Z1500" s="62">
        <v>366500</v>
      </c>
      <c r="AA1500" s="62">
        <v>10893</v>
      </c>
      <c r="AB1500" s="62">
        <v>75.650000000000006</v>
      </c>
      <c r="AC1500" s="62">
        <v>30541.67</v>
      </c>
    </row>
    <row r="1501" spans="1:29" x14ac:dyDescent="0.25">
      <c r="A1501" s="61" t="s">
        <v>144</v>
      </c>
      <c r="B1501" s="61" t="s">
        <v>145</v>
      </c>
      <c r="C1501" s="62">
        <v>2015</v>
      </c>
      <c r="D1501" s="61" t="s">
        <v>150</v>
      </c>
      <c r="E1501" s="62">
        <v>12</v>
      </c>
      <c r="F1501" s="62">
        <v>6363</v>
      </c>
      <c r="G1501" s="62">
        <v>1280</v>
      </c>
      <c r="H1501" s="62">
        <v>8.89</v>
      </c>
      <c r="I1501" s="62">
        <v>530.25</v>
      </c>
      <c r="J1501" s="62">
        <v>5917.59</v>
      </c>
      <c r="K1501" s="62">
        <v>10154.219999999999</v>
      </c>
      <c r="L1501" s="62">
        <v>14461</v>
      </c>
      <c r="M1501" s="62">
        <v>100.42</v>
      </c>
      <c r="N1501" s="62">
        <v>846.18</v>
      </c>
      <c r="O1501" s="62">
        <v>122452.78</v>
      </c>
      <c r="P1501" s="63"/>
      <c r="Q1501" s="63"/>
      <c r="R1501" s="63"/>
      <c r="S1501" s="63"/>
      <c r="T1501" s="63"/>
      <c r="U1501" s="63"/>
      <c r="V1501" s="63"/>
      <c r="W1501" s="63"/>
      <c r="X1501" s="63"/>
      <c r="Y1501" s="63"/>
      <c r="Z1501" s="62">
        <v>624</v>
      </c>
      <c r="AA1501" s="62">
        <v>9506</v>
      </c>
      <c r="AB1501" s="62">
        <v>66.010000000000005</v>
      </c>
      <c r="AC1501" s="62">
        <v>52</v>
      </c>
    </row>
    <row r="1502" spans="1:29" ht="30" x14ac:dyDescent="0.25">
      <c r="A1502" s="61" t="s">
        <v>283</v>
      </c>
      <c r="B1502" s="61" t="s">
        <v>284</v>
      </c>
      <c r="C1502" s="62">
        <v>2005</v>
      </c>
      <c r="D1502" s="61" t="s">
        <v>313</v>
      </c>
      <c r="E1502" s="62">
        <v>41</v>
      </c>
      <c r="F1502" s="63"/>
      <c r="G1502" s="63"/>
      <c r="H1502" s="63"/>
      <c r="I1502" s="63"/>
      <c r="J1502" s="63"/>
      <c r="K1502" s="62">
        <v>0</v>
      </c>
      <c r="L1502" s="63"/>
      <c r="M1502" s="63"/>
      <c r="N1502" s="63"/>
      <c r="O1502" s="63"/>
      <c r="P1502" s="63"/>
      <c r="Q1502" s="63"/>
      <c r="R1502" s="63"/>
      <c r="S1502" s="63"/>
      <c r="T1502" s="63"/>
      <c r="U1502" s="63"/>
      <c r="V1502" s="63"/>
      <c r="W1502" s="63"/>
      <c r="X1502" s="63"/>
      <c r="Y1502" s="63"/>
      <c r="Z1502" s="62">
        <v>0</v>
      </c>
      <c r="AA1502" s="63"/>
      <c r="AB1502" s="63"/>
      <c r="AC1502" s="62">
        <v>0</v>
      </c>
    </row>
    <row r="1503" spans="1:29" ht="30" x14ac:dyDescent="0.25">
      <c r="A1503" s="61" t="s">
        <v>124</v>
      </c>
      <c r="B1503" s="61" t="s">
        <v>125</v>
      </c>
      <c r="C1503" s="62">
        <v>2009</v>
      </c>
      <c r="D1503" s="61" t="s">
        <v>99</v>
      </c>
      <c r="E1503" s="62">
        <v>32</v>
      </c>
      <c r="F1503" s="62">
        <v>94320</v>
      </c>
      <c r="G1503" s="62">
        <v>13521</v>
      </c>
      <c r="H1503" s="62">
        <v>35.21</v>
      </c>
      <c r="I1503" s="62">
        <v>2947.5</v>
      </c>
      <c r="J1503" s="62">
        <v>87717.6</v>
      </c>
      <c r="K1503" s="62">
        <v>18702.23</v>
      </c>
      <c r="L1503" s="62">
        <v>24291</v>
      </c>
      <c r="M1503" s="62">
        <v>63.26</v>
      </c>
      <c r="N1503" s="62">
        <v>584.44000000000005</v>
      </c>
      <c r="O1503" s="62">
        <v>225535.81</v>
      </c>
      <c r="P1503" s="63"/>
      <c r="Q1503" s="63"/>
      <c r="R1503" s="63"/>
      <c r="S1503" s="63"/>
      <c r="T1503" s="63"/>
      <c r="U1503" s="63"/>
      <c r="V1503" s="63"/>
      <c r="W1503" s="63"/>
      <c r="X1503" s="63"/>
      <c r="Y1503" s="63"/>
      <c r="Z1503" s="62">
        <v>107.75</v>
      </c>
      <c r="AA1503" s="62">
        <v>7931</v>
      </c>
      <c r="AB1503" s="62">
        <v>20.65</v>
      </c>
      <c r="AC1503" s="62">
        <v>3.37</v>
      </c>
    </row>
    <row r="1504" spans="1:29" x14ac:dyDescent="0.25">
      <c r="A1504" s="61" t="s">
        <v>275</v>
      </c>
      <c r="B1504" s="61" t="s">
        <v>276</v>
      </c>
      <c r="C1504" s="62">
        <v>2017</v>
      </c>
      <c r="D1504" s="61" t="s">
        <v>75</v>
      </c>
      <c r="E1504" s="62">
        <v>17</v>
      </c>
      <c r="F1504" s="62">
        <v>364</v>
      </c>
      <c r="G1504" s="62">
        <v>143</v>
      </c>
      <c r="H1504" s="62">
        <v>0.7</v>
      </c>
      <c r="I1504" s="62">
        <v>21.41</v>
      </c>
      <c r="J1504" s="62">
        <v>338.52</v>
      </c>
      <c r="K1504" s="62">
        <v>0</v>
      </c>
      <c r="L1504" s="63"/>
      <c r="M1504" s="63"/>
      <c r="N1504" s="63"/>
      <c r="O1504" s="63"/>
      <c r="P1504" s="63"/>
      <c r="Q1504" s="63"/>
      <c r="R1504" s="63"/>
      <c r="S1504" s="63"/>
      <c r="T1504" s="63"/>
      <c r="U1504" s="63"/>
      <c r="V1504" s="63"/>
      <c r="W1504" s="63"/>
      <c r="X1504" s="63"/>
      <c r="Y1504" s="63"/>
      <c r="Z1504" s="62">
        <v>711.18</v>
      </c>
      <c r="AA1504" s="62">
        <v>3358</v>
      </c>
      <c r="AB1504" s="62">
        <v>16.46</v>
      </c>
      <c r="AC1504" s="62">
        <v>41.83</v>
      </c>
    </row>
    <row r="1505" spans="1:29" ht="45" x14ac:dyDescent="0.25">
      <c r="A1505" s="61" t="s">
        <v>167</v>
      </c>
      <c r="B1505" s="61" t="s">
        <v>168</v>
      </c>
      <c r="C1505" s="62">
        <v>2008</v>
      </c>
      <c r="D1505" s="61" t="s">
        <v>150</v>
      </c>
      <c r="E1505" s="62">
        <v>8</v>
      </c>
      <c r="F1505" s="63"/>
      <c r="G1505" s="63"/>
      <c r="H1505" s="63"/>
      <c r="I1505" s="63"/>
      <c r="J1505" s="63"/>
      <c r="K1505" s="62">
        <v>0</v>
      </c>
      <c r="L1505" s="63"/>
      <c r="M1505" s="63"/>
      <c r="N1505" s="63"/>
      <c r="O1505" s="63"/>
      <c r="P1505" s="63"/>
      <c r="Q1505" s="63"/>
      <c r="R1505" s="63"/>
      <c r="S1505" s="63"/>
      <c r="T1505" s="63"/>
      <c r="U1505" s="63"/>
      <c r="V1505" s="63"/>
      <c r="W1505" s="63"/>
      <c r="X1505" s="63"/>
      <c r="Y1505" s="63"/>
      <c r="Z1505" s="62">
        <v>0</v>
      </c>
      <c r="AA1505" s="63"/>
      <c r="AB1505" s="63"/>
      <c r="AC1505" s="62">
        <v>0</v>
      </c>
    </row>
    <row r="1506" spans="1:29" x14ac:dyDescent="0.25">
      <c r="A1506" s="61" t="s">
        <v>411</v>
      </c>
      <c r="B1506" s="61" t="s">
        <v>412</v>
      </c>
      <c r="C1506" s="62">
        <v>2018</v>
      </c>
      <c r="D1506" s="61" t="s">
        <v>75</v>
      </c>
      <c r="E1506" s="62">
        <v>7</v>
      </c>
      <c r="F1506" s="62">
        <v>1227</v>
      </c>
      <c r="G1506" s="62">
        <v>541</v>
      </c>
      <c r="H1506" s="62">
        <v>6.44</v>
      </c>
      <c r="I1506" s="62">
        <v>175.29</v>
      </c>
      <c r="J1506" s="62">
        <v>1141.1099999999999</v>
      </c>
      <c r="K1506" s="62">
        <v>1229</v>
      </c>
      <c r="L1506" s="62">
        <v>2655</v>
      </c>
      <c r="M1506" s="62">
        <v>31.61</v>
      </c>
      <c r="N1506" s="62">
        <v>175.57</v>
      </c>
      <c r="O1506" s="62">
        <v>14820.88</v>
      </c>
      <c r="P1506" s="63"/>
      <c r="Q1506" s="63"/>
      <c r="R1506" s="63"/>
      <c r="S1506" s="63"/>
      <c r="T1506" s="63"/>
      <c r="U1506" s="63"/>
      <c r="V1506" s="63"/>
      <c r="W1506" s="63"/>
      <c r="X1506" s="63"/>
      <c r="Y1506" s="63"/>
      <c r="Z1506" s="62">
        <v>140.36000000000001</v>
      </c>
      <c r="AA1506" s="62">
        <v>1132</v>
      </c>
      <c r="AB1506" s="62">
        <v>13.48</v>
      </c>
      <c r="AC1506" s="62">
        <v>20.05</v>
      </c>
    </row>
    <row r="1507" spans="1:29" x14ac:dyDescent="0.25">
      <c r="A1507" s="61" t="s">
        <v>163</v>
      </c>
      <c r="B1507" s="61" t="s">
        <v>164</v>
      </c>
      <c r="C1507" s="62">
        <v>2014</v>
      </c>
      <c r="D1507" s="61" t="s">
        <v>301</v>
      </c>
      <c r="E1507" s="62">
        <v>54</v>
      </c>
      <c r="F1507" s="62">
        <v>272000</v>
      </c>
      <c r="G1507" s="62">
        <v>32886</v>
      </c>
      <c r="H1507" s="62">
        <v>50.75</v>
      </c>
      <c r="I1507" s="62">
        <v>5037.04</v>
      </c>
      <c r="J1507" s="62">
        <v>252960</v>
      </c>
      <c r="K1507" s="62">
        <v>34973.81</v>
      </c>
      <c r="L1507" s="62">
        <v>22058</v>
      </c>
      <c r="M1507" s="62">
        <v>34.04</v>
      </c>
      <c r="N1507" s="62">
        <v>647.66</v>
      </c>
      <c r="O1507" s="62">
        <v>421759.69</v>
      </c>
      <c r="P1507" s="63"/>
      <c r="Q1507" s="63"/>
      <c r="R1507" s="63"/>
      <c r="S1507" s="63"/>
      <c r="T1507" s="63"/>
      <c r="U1507" s="63"/>
      <c r="V1507" s="63"/>
      <c r="W1507" s="63"/>
      <c r="X1507" s="63"/>
      <c r="Y1507" s="63"/>
      <c r="Z1507" s="62">
        <v>203674</v>
      </c>
      <c r="AA1507" s="62">
        <v>16907</v>
      </c>
      <c r="AB1507" s="62">
        <v>26.09</v>
      </c>
      <c r="AC1507" s="62">
        <v>3771.74</v>
      </c>
    </row>
    <row r="1508" spans="1:29" ht="30" x14ac:dyDescent="0.25">
      <c r="A1508" s="61" t="s">
        <v>393</v>
      </c>
      <c r="B1508" s="61" t="s">
        <v>394</v>
      </c>
      <c r="C1508" s="62">
        <v>2018</v>
      </c>
      <c r="D1508" s="61" t="s">
        <v>94</v>
      </c>
      <c r="E1508" s="62">
        <v>1</v>
      </c>
      <c r="F1508" s="62">
        <v>0</v>
      </c>
      <c r="G1508" s="62">
        <v>0</v>
      </c>
      <c r="H1508" s="62">
        <v>0</v>
      </c>
      <c r="I1508" s="62">
        <v>0</v>
      </c>
      <c r="J1508" s="62">
        <v>0</v>
      </c>
      <c r="K1508" s="62">
        <v>0</v>
      </c>
      <c r="L1508" s="63"/>
      <c r="M1508" s="63"/>
      <c r="N1508" s="63"/>
      <c r="O1508" s="63"/>
      <c r="P1508" s="63"/>
      <c r="Q1508" s="63"/>
      <c r="R1508" s="63"/>
      <c r="S1508" s="63"/>
      <c r="T1508" s="63"/>
      <c r="U1508" s="63"/>
      <c r="V1508" s="63"/>
      <c r="W1508" s="63"/>
      <c r="X1508" s="63"/>
      <c r="Y1508" s="63"/>
      <c r="Z1508" s="62">
        <v>68.180000000000007</v>
      </c>
      <c r="AA1508" s="62">
        <v>377</v>
      </c>
      <c r="AB1508" s="62">
        <v>31.42</v>
      </c>
      <c r="AC1508" s="62">
        <v>68.180000000000007</v>
      </c>
    </row>
    <row r="1509" spans="1:29" ht="30" x14ac:dyDescent="0.25">
      <c r="A1509" s="61" t="s">
        <v>391</v>
      </c>
      <c r="B1509" s="61" t="s">
        <v>392</v>
      </c>
      <c r="C1509" s="62">
        <v>2016</v>
      </c>
      <c r="D1509" s="61" t="s">
        <v>78</v>
      </c>
      <c r="E1509" s="62">
        <v>48</v>
      </c>
      <c r="F1509" s="62">
        <v>146899</v>
      </c>
      <c r="G1509" s="62">
        <v>36423</v>
      </c>
      <c r="H1509" s="62">
        <v>63.23</v>
      </c>
      <c r="I1509" s="62">
        <v>3060.4</v>
      </c>
      <c r="J1509" s="62">
        <v>136616.07</v>
      </c>
      <c r="K1509" s="62">
        <v>32556.74</v>
      </c>
      <c r="L1509" s="62">
        <v>46411</v>
      </c>
      <c r="M1509" s="62">
        <v>80.569999999999993</v>
      </c>
      <c r="N1509" s="62">
        <v>678.27</v>
      </c>
      <c r="O1509" s="62">
        <v>392611.51</v>
      </c>
      <c r="P1509" s="63"/>
      <c r="Q1509" s="63"/>
      <c r="R1509" s="63"/>
      <c r="S1509" s="63"/>
      <c r="T1509" s="63"/>
      <c r="U1509" s="63"/>
      <c r="V1509" s="63"/>
      <c r="W1509" s="63"/>
      <c r="X1509" s="63"/>
      <c r="Y1509" s="63"/>
      <c r="Z1509" s="62">
        <v>1834</v>
      </c>
      <c r="AA1509" s="62">
        <v>19822</v>
      </c>
      <c r="AB1509" s="62">
        <v>34.409999999999997</v>
      </c>
      <c r="AC1509" s="62">
        <v>38.21</v>
      </c>
    </row>
    <row r="1510" spans="1:29" ht="30" x14ac:dyDescent="0.25">
      <c r="A1510" s="61" t="s">
        <v>287</v>
      </c>
      <c r="B1510" s="61" t="s">
        <v>288</v>
      </c>
      <c r="C1510" s="62">
        <v>2013</v>
      </c>
      <c r="D1510" s="61" t="s">
        <v>150</v>
      </c>
      <c r="E1510" s="62">
        <v>8</v>
      </c>
      <c r="F1510" s="63"/>
      <c r="G1510" s="63"/>
      <c r="H1510" s="63"/>
      <c r="I1510" s="63"/>
      <c r="J1510" s="63"/>
      <c r="K1510" s="62">
        <v>0</v>
      </c>
      <c r="L1510" s="63"/>
      <c r="M1510" s="63"/>
      <c r="N1510" s="63"/>
      <c r="O1510" s="63"/>
      <c r="P1510" s="63"/>
      <c r="Q1510" s="63"/>
      <c r="R1510" s="63"/>
      <c r="S1510" s="63"/>
      <c r="T1510" s="63"/>
      <c r="U1510" s="63"/>
      <c r="V1510" s="63"/>
      <c r="W1510" s="63"/>
      <c r="X1510" s="63"/>
      <c r="Y1510" s="63"/>
      <c r="Z1510" s="62">
        <v>0</v>
      </c>
      <c r="AA1510" s="63"/>
      <c r="AB1510" s="63"/>
      <c r="AC1510" s="62">
        <v>0</v>
      </c>
    </row>
    <row r="1511" spans="1:29" ht="30" x14ac:dyDescent="0.25">
      <c r="A1511" s="61" t="s">
        <v>237</v>
      </c>
      <c r="B1511" s="61" t="s">
        <v>238</v>
      </c>
      <c r="C1511" s="62">
        <v>2008</v>
      </c>
      <c r="D1511" s="61" t="s">
        <v>226</v>
      </c>
      <c r="E1511" s="62">
        <v>102</v>
      </c>
      <c r="F1511" s="62">
        <v>181440</v>
      </c>
      <c r="G1511" s="62">
        <v>27906</v>
      </c>
      <c r="H1511" s="62">
        <v>22.8</v>
      </c>
      <c r="I1511" s="62">
        <v>1778.82</v>
      </c>
      <c r="J1511" s="62">
        <v>168739.20000000001</v>
      </c>
      <c r="K1511" s="62">
        <v>43599.42</v>
      </c>
      <c r="L1511" s="62">
        <v>65593</v>
      </c>
      <c r="M1511" s="62">
        <v>53.59</v>
      </c>
      <c r="N1511" s="62">
        <v>427.45</v>
      </c>
      <c r="O1511" s="62">
        <v>525778.46</v>
      </c>
      <c r="P1511" s="63"/>
      <c r="Q1511" s="63"/>
      <c r="R1511" s="63"/>
      <c r="S1511" s="63"/>
      <c r="T1511" s="63"/>
      <c r="U1511" s="63"/>
      <c r="V1511" s="63"/>
      <c r="W1511" s="63"/>
      <c r="X1511" s="63"/>
      <c r="Y1511" s="63"/>
      <c r="Z1511" s="62">
        <v>566800</v>
      </c>
      <c r="AA1511" s="62">
        <v>24160</v>
      </c>
      <c r="AB1511" s="62">
        <v>19.739999999999998</v>
      </c>
      <c r="AC1511" s="62">
        <v>5556.86</v>
      </c>
    </row>
    <row r="1512" spans="1:29" x14ac:dyDescent="0.25">
      <c r="A1512" s="61" t="s">
        <v>257</v>
      </c>
      <c r="B1512" s="61" t="s">
        <v>258</v>
      </c>
      <c r="C1512" s="62">
        <v>2009</v>
      </c>
      <c r="D1512" s="61" t="s">
        <v>78</v>
      </c>
      <c r="E1512" s="62">
        <v>56</v>
      </c>
      <c r="F1512" s="62">
        <v>489759</v>
      </c>
      <c r="G1512" s="62">
        <v>74404</v>
      </c>
      <c r="H1512" s="62">
        <v>110.72</v>
      </c>
      <c r="I1512" s="62">
        <v>8745.7000000000007</v>
      </c>
      <c r="J1512" s="62">
        <v>455475.87</v>
      </c>
      <c r="K1512" s="62">
        <v>0</v>
      </c>
      <c r="L1512" s="63"/>
      <c r="M1512" s="63"/>
      <c r="N1512" s="63"/>
      <c r="O1512" s="63"/>
      <c r="P1512" s="63"/>
      <c r="Q1512" s="63"/>
      <c r="R1512" s="63"/>
      <c r="S1512" s="63"/>
      <c r="T1512" s="63"/>
      <c r="U1512" s="63"/>
      <c r="V1512" s="63"/>
      <c r="W1512" s="63"/>
      <c r="X1512" s="63"/>
      <c r="Y1512" s="63"/>
      <c r="Z1512" s="62">
        <v>176.54</v>
      </c>
      <c r="AA1512" s="62">
        <v>13869</v>
      </c>
      <c r="AB1512" s="62">
        <v>20.64</v>
      </c>
      <c r="AC1512" s="62">
        <v>3.15</v>
      </c>
    </row>
    <row r="1513" spans="1:29" ht="30" x14ac:dyDescent="0.25">
      <c r="A1513" s="61" t="s">
        <v>393</v>
      </c>
      <c r="B1513" s="61" t="s">
        <v>394</v>
      </c>
      <c r="C1513" s="62">
        <v>2004</v>
      </c>
      <c r="D1513" s="61" t="s">
        <v>94</v>
      </c>
      <c r="E1513" s="62">
        <v>1</v>
      </c>
      <c r="F1513" s="63"/>
      <c r="G1513" s="63"/>
      <c r="H1513" s="63"/>
      <c r="I1513" s="63"/>
      <c r="J1513" s="63"/>
      <c r="K1513" s="62">
        <v>0</v>
      </c>
      <c r="L1513" s="63"/>
      <c r="M1513" s="63"/>
      <c r="N1513" s="63"/>
      <c r="O1513" s="63"/>
      <c r="P1513" s="63"/>
      <c r="Q1513" s="63"/>
      <c r="R1513" s="63"/>
      <c r="S1513" s="63"/>
      <c r="T1513" s="63"/>
      <c r="U1513" s="63"/>
      <c r="V1513" s="63"/>
      <c r="W1513" s="63"/>
      <c r="X1513" s="63"/>
      <c r="Y1513" s="63"/>
      <c r="Z1513" s="62">
        <v>449.17</v>
      </c>
      <c r="AA1513" s="62">
        <v>930</v>
      </c>
      <c r="AB1513" s="62">
        <v>77.5</v>
      </c>
      <c r="AC1513" s="62">
        <v>449.17</v>
      </c>
    </row>
    <row r="1514" spans="1:29" ht="30" x14ac:dyDescent="0.25">
      <c r="A1514" s="61" t="s">
        <v>122</v>
      </c>
      <c r="B1514" s="61" t="s">
        <v>123</v>
      </c>
      <c r="C1514" s="62">
        <v>2003</v>
      </c>
      <c r="D1514" s="61" t="s">
        <v>150</v>
      </c>
      <c r="E1514" s="62">
        <v>14</v>
      </c>
      <c r="F1514" s="63"/>
      <c r="G1514" s="63"/>
      <c r="H1514" s="63"/>
      <c r="I1514" s="63"/>
      <c r="J1514" s="63"/>
      <c r="K1514" s="62">
        <v>0</v>
      </c>
      <c r="L1514" s="63"/>
      <c r="M1514" s="63"/>
      <c r="N1514" s="63"/>
      <c r="O1514" s="63"/>
      <c r="P1514" s="63"/>
      <c r="Q1514" s="63"/>
      <c r="R1514" s="63"/>
      <c r="S1514" s="63"/>
      <c r="T1514" s="63"/>
      <c r="U1514" s="63"/>
      <c r="V1514" s="63"/>
      <c r="W1514" s="63"/>
      <c r="X1514" s="63"/>
      <c r="Y1514" s="63"/>
      <c r="Z1514" s="62">
        <v>405.52</v>
      </c>
      <c r="AA1514" s="62">
        <v>1983</v>
      </c>
      <c r="AB1514" s="62">
        <v>11.8</v>
      </c>
      <c r="AC1514" s="62">
        <v>28.97</v>
      </c>
    </row>
    <row r="1515" spans="1:29" x14ac:dyDescent="0.25">
      <c r="A1515" s="61" t="s">
        <v>471</v>
      </c>
      <c r="B1515" s="61" t="s">
        <v>472</v>
      </c>
      <c r="C1515" s="62">
        <v>2016</v>
      </c>
      <c r="D1515" s="61" t="s">
        <v>78</v>
      </c>
      <c r="E1515" s="62">
        <v>40</v>
      </c>
      <c r="F1515" s="62">
        <v>46389</v>
      </c>
      <c r="G1515" s="62">
        <v>8306</v>
      </c>
      <c r="H1515" s="62">
        <v>17.3</v>
      </c>
      <c r="I1515" s="62">
        <v>1159.73</v>
      </c>
      <c r="J1515" s="62">
        <v>43141.77</v>
      </c>
      <c r="K1515" s="62">
        <v>15055.29</v>
      </c>
      <c r="L1515" s="62">
        <v>22254</v>
      </c>
      <c r="M1515" s="62">
        <v>46.36</v>
      </c>
      <c r="N1515" s="62">
        <v>376.38</v>
      </c>
      <c r="O1515" s="62">
        <v>181556.21</v>
      </c>
      <c r="P1515" s="63"/>
      <c r="Q1515" s="63"/>
      <c r="R1515" s="63"/>
      <c r="S1515" s="63"/>
      <c r="T1515" s="63"/>
      <c r="U1515" s="63"/>
      <c r="V1515" s="63"/>
      <c r="W1515" s="63"/>
      <c r="X1515" s="63"/>
      <c r="Y1515" s="63"/>
      <c r="Z1515" s="62">
        <v>99300</v>
      </c>
      <c r="AA1515" s="62">
        <v>8137</v>
      </c>
      <c r="AB1515" s="62">
        <v>16.95</v>
      </c>
      <c r="AC1515" s="62">
        <v>2482.5</v>
      </c>
    </row>
    <row r="1516" spans="1:29" x14ac:dyDescent="0.25">
      <c r="A1516" s="61" t="s">
        <v>235</v>
      </c>
      <c r="B1516" s="61" t="s">
        <v>236</v>
      </c>
      <c r="C1516" s="62">
        <v>2014</v>
      </c>
      <c r="D1516" s="61" t="s">
        <v>75</v>
      </c>
      <c r="E1516" s="62">
        <v>12</v>
      </c>
      <c r="F1516" s="62">
        <v>7364</v>
      </c>
      <c r="G1516" s="62">
        <v>1384</v>
      </c>
      <c r="H1516" s="62">
        <v>9.61</v>
      </c>
      <c r="I1516" s="62">
        <v>613.66999999999996</v>
      </c>
      <c r="J1516" s="62">
        <v>6848.52</v>
      </c>
      <c r="K1516" s="62">
        <v>2757.52</v>
      </c>
      <c r="L1516" s="62">
        <v>3115</v>
      </c>
      <c r="M1516" s="62">
        <v>21.63</v>
      </c>
      <c r="N1516" s="62">
        <v>229.79</v>
      </c>
      <c r="O1516" s="62">
        <v>33253.72</v>
      </c>
      <c r="P1516" s="63"/>
      <c r="Q1516" s="63"/>
      <c r="R1516" s="63"/>
      <c r="S1516" s="63"/>
      <c r="T1516" s="63"/>
      <c r="U1516" s="63"/>
      <c r="V1516" s="63"/>
      <c r="W1516" s="63"/>
      <c r="X1516" s="63"/>
      <c r="Y1516" s="63"/>
      <c r="Z1516" s="62">
        <v>88700</v>
      </c>
      <c r="AA1516" s="62">
        <v>4788</v>
      </c>
      <c r="AB1516" s="62">
        <v>33.25</v>
      </c>
      <c r="AC1516" s="62">
        <v>7391.67</v>
      </c>
    </row>
    <row r="1517" spans="1:29" x14ac:dyDescent="0.25">
      <c r="A1517" s="61" t="s">
        <v>354</v>
      </c>
      <c r="B1517" s="61" t="s">
        <v>355</v>
      </c>
      <c r="C1517" s="62">
        <v>2016</v>
      </c>
      <c r="D1517" s="61" t="s">
        <v>75</v>
      </c>
      <c r="E1517" s="62">
        <v>16</v>
      </c>
      <c r="F1517" s="62">
        <v>626</v>
      </c>
      <c r="G1517" s="62">
        <v>321</v>
      </c>
      <c r="H1517" s="62">
        <v>1.67</v>
      </c>
      <c r="I1517" s="62">
        <v>39.130000000000003</v>
      </c>
      <c r="J1517" s="62">
        <v>582.17999999999995</v>
      </c>
      <c r="K1517" s="62">
        <v>98.38</v>
      </c>
      <c r="L1517" s="62">
        <v>163</v>
      </c>
      <c r="M1517" s="62">
        <v>0.85</v>
      </c>
      <c r="N1517" s="62">
        <v>6.15</v>
      </c>
      <c r="O1517" s="62">
        <v>1186.44</v>
      </c>
      <c r="P1517" s="63"/>
      <c r="Q1517" s="63"/>
      <c r="R1517" s="63"/>
      <c r="S1517" s="63"/>
      <c r="T1517" s="63"/>
      <c r="U1517" s="63"/>
      <c r="V1517" s="63"/>
      <c r="W1517" s="63"/>
      <c r="X1517" s="63"/>
      <c r="Y1517" s="63"/>
      <c r="Z1517" s="62">
        <v>113677</v>
      </c>
      <c r="AA1517" s="62">
        <v>3691</v>
      </c>
      <c r="AB1517" s="62">
        <v>19.22</v>
      </c>
      <c r="AC1517" s="62">
        <v>7104.81</v>
      </c>
    </row>
    <row r="1518" spans="1:29" x14ac:dyDescent="0.25">
      <c r="A1518" s="61" t="s">
        <v>140</v>
      </c>
      <c r="B1518" s="61" t="s">
        <v>141</v>
      </c>
      <c r="C1518" s="62">
        <v>2015</v>
      </c>
      <c r="D1518" s="61" t="s">
        <v>89</v>
      </c>
      <c r="E1518" s="62">
        <v>44</v>
      </c>
      <c r="F1518" s="62">
        <v>168000</v>
      </c>
      <c r="G1518" s="62">
        <v>26313</v>
      </c>
      <c r="H1518" s="62">
        <v>49.84</v>
      </c>
      <c r="I1518" s="62">
        <v>3818.18</v>
      </c>
      <c r="J1518" s="62">
        <v>156240</v>
      </c>
      <c r="K1518" s="62">
        <v>18032.98</v>
      </c>
      <c r="L1518" s="62">
        <v>18498</v>
      </c>
      <c r="M1518" s="62">
        <v>35.03</v>
      </c>
      <c r="N1518" s="63"/>
      <c r="O1518" s="63"/>
      <c r="P1518" s="63"/>
      <c r="Q1518" s="63"/>
      <c r="R1518" s="63"/>
      <c r="S1518" s="63"/>
      <c r="T1518" s="63"/>
      <c r="U1518" s="63"/>
      <c r="V1518" s="63"/>
      <c r="W1518" s="63"/>
      <c r="X1518" s="63"/>
      <c r="Y1518" s="63"/>
      <c r="Z1518" s="62">
        <v>1390</v>
      </c>
      <c r="AA1518" s="62">
        <v>20451</v>
      </c>
      <c r="AB1518" s="62">
        <v>38.729999999999997</v>
      </c>
      <c r="AC1518" s="62">
        <v>31.59</v>
      </c>
    </row>
    <row r="1519" spans="1:29" x14ac:dyDescent="0.25">
      <c r="A1519" s="61" t="s">
        <v>198</v>
      </c>
      <c r="B1519" s="61" t="s">
        <v>199</v>
      </c>
      <c r="C1519" s="62">
        <v>2016</v>
      </c>
      <c r="D1519" s="61" t="s">
        <v>75</v>
      </c>
      <c r="E1519" s="62">
        <v>6</v>
      </c>
      <c r="F1519" s="62">
        <v>357</v>
      </c>
      <c r="G1519" s="62">
        <v>60</v>
      </c>
      <c r="H1519" s="62">
        <v>0.83</v>
      </c>
      <c r="I1519" s="62">
        <v>59.5</v>
      </c>
      <c r="J1519" s="62">
        <v>332.01</v>
      </c>
      <c r="K1519" s="62">
        <v>26.19</v>
      </c>
      <c r="L1519" s="62">
        <v>39</v>
      </c>
      <c r="M1519" s="62">
        <v>0.54</v>
      </c>
      <c r="N1519" s="63"/>
      <c r="O1519" s="63"/>
      <c r="P1519" s="63"/>
      <c r="Q1519" s="63"/>
      <c r="R1519" s="63"/>
      <c r="S1519" s="63"/>
      <c r="T1519" s="63"/>
      <c r="U1519" s="63"/>
      <c r="V1519" s="63"/>
      <c r="W1519" s="63"/>
      <c r="X1519" s="63"/>
      <c r="Y1519" s="63"/>
      <c r="Z1519" s="62">
        <v>0</v>
      </c>
      <c r="AA1519" s="62">
        <v>8331</v>
      </c>
      <c r="AB1519" s="62">
        <v>115.71</v>
      </c>
      <c r="AC1519" s="62">
        <v>0</v>
      </c>
    </row>
    <row r="1520" spans="1:29" ht="45" x14ac:dyDescent="0.25">
      <c r="A1520" s="61" t="s">
        <v>109</v>
      </c>
      <c r="B1520" s="61" t="s">
        <v>110</v>
      </c>
      <c r="C1520" s="62">
        <v>2009</v>
      </c>
      <c r="D1520" s="61" t="s">
        <v>78</v>
      </c>
      <c r="E1520" s="62">
        <v>20</v>
      </c>
      <c r="F1520" s="62">
        <v>175120</v>
      </c>
      <c r="G1520" s="62">
        <v>25213</v>
      </c>
      <c r="H1520" s="62">
        <v>105.05</v>
      </c>
      <c r="I1520" s="62">
        <v>8756</v>
      </c>
      <c r="J1520" s="62">
        <v>162861.6</v>
      </c>
      <c r="K1520" s="62">
        <v>0</v>
      </c>
      <c r="L1520" s="63"/>
      <c r="M1520" s="63"/>
      <c r="N1520" s="63"/>
      <c r="O1520" s="63"/>
      <c r="P1520" s="62">
        <v>2298</v>
      </c>
      <c r="Q1520" s="62">
        <v>7134</v>
      </c>
      <c r="R1520" s="62">
        <v>29.73</v>
      </c>
      <c r="S1520" s="62">
        <v>114</v>
      </c>
      <c r="T1520" s="62">
        <v>29113.360000000001</v>
      </c>
      <c r="U1520" s="63"/>
      <c r="V1520" s="63"/>
      <c r="W1520" s="63"/>
      <c r="X1520" s="63"/>
      <c r="Y1520" s="63"/>
      <c r="Z1520" s="62">
        <v>4599.96</v>
      </c>
      <c r="AA1520" s="62">
        <v>3747</v>
      </c>
      <c r="AB1520" s="62">
        <v>15.61</v>
      </c>
      <c r="AC1520" s="62">
        <v>230</v>
      </c>
    </row>
    <row r="1521" spans="1:29" ht="30" x14ac:dyDescent="0.25">
      <c r="A1521" s="61" t="s">
        <v>120</v>
      </c>
      <c r="B1521" s="61" t="s">
        <v>121</v>
      </c>
      <c r="C1521" s="62">
        <v>2010</v>
      </c>
      <c r="D1521" s="61" t="s">
        <v>89</v>
      </c>
      <c r="E1521" s="62">
        <v>20</v>
      </c>
      <c r="F1521" s="62">
        <v>79960</v>
      </c>
      <c r="G1521" s="62">
        <v>13229</v>
      </c>
      <c r="H1521" s="62">
        <v>55.12</v>
      </c>
      <c r="I1521" s="62">
        <v>3998</v>
      </c>
      <c r="J1521" s="62">
        <v>74362.8</v>
      </c>
      <c r="K1521" s="62">
        <v>6946.33</v>
      </c>
      <c r="L1521" s="62">
        <v>10838</v>
      </c>
      <c r="M1521" s="62">
        <v>45.16</v>
      </c>
      <c r="N1521" s="62">
        <v>347.32</v>
      </c>
      <c r="O1521" s="62">
        <v>83767.87</v>
      </c>
      <c r="P1521" s="63"/>
      <c r="Q1521" s="63"/>
      <c r="R1521" s="63"/>
      <c r="S1521" s="63"/>
      <c r="T1521" s="63"/>
      <c r="U1521" s="63"/>
      <c r="V1521" s="63"/>
      <c r="W1521" s="63"/>
      <c r="X1521" s="63"/>
      <c r="Y1521" s="63"/>
      <c r="Z1521" s="62">
        <v>45000</v>
      </c>
      <c r="AA1521" s="62">
        <v>3035</v>
      </c>
      <c r="AB1521" s="62">
        <v>12.65</v>
      </c>
      <c r="AC1521" s="62">
        <v>2250</v>
      </c>
    </row>
    <row r="1522" spans="1:29" ht="30" x14ac:dyDescent="0.25">
      <c r="A1522" s="61" t="s">
        <v>342</v>
      </c>
      <c r="B1522" s="61" t="s">
        <v>343</v>
      </c>
      <c r="C1522" s="62">
        <v>2003</v>
      </c>
      <c r="D1522" s="61" t="s">
        <v>78</v>
      </c>
      <c r="E1522" s="62">
        <v>77</v>
      </c>
      <c r="F1522" s="62">
        <v>344180</v>
      </c>
      <c r="G1522" s="62">
        <v>34179</v>
      </c>
      <c r="H1522" s="62">
        <v>36.99</v>
      </c>
      <c r="I1522" s="62">
        <v>4469.87</v>
      </c>
      <c r="J1522" s="62">
        <v>320087.40000000002</v>
      </c>
      <c r="K1522" s="62">
        <v>0</v>
      </c>
      <c r="L1522" s="63"/>
      <c r="M1522" s="63"/>
      <c r="N1522" s="63"/>
      <c r="O1522" s="63"/>
      <c r="P1522" s="63"/>
      <c r="Q1522" s="63"/>
      <c r="R1522" s="63"/>
      <c r="S1522" s="63"/>
      <c r="T1522" s="63"/>
      <c r="U1522" s="63"/>
      <c r="V1522" s="63"/>
      <c r="W1522" s="63"/>
      <c r="X1522" s="63"/>
      <c r="Y1522" s="63"/>
      <c r="Z1522" s="62">
        <v>0</v>
      </c>
      <c r="AA1522" s="63"/>
      <c r="AB1522" s="63"/>
      <c r="AC1522" s="62">
        <v>0</v>
      </c>
    </row>
    <row r="1523" spans="1:29" x14ac:dyDescent="0.25">
      <c r="A1523" s="61" t="s">
        <v>383</v>
      </c>
      <c r="B1523" s="61" t="s">
        <v>384</v>
      </c>
      <c r="C1523" s="62">
        <v>2004</v>
      </c>
      <c r="D1523" s="61" t="s">
        <v>94</v>
      </c>
      <c r="E1523" s="62">
        <v>10</v>
      </c>
      <c r="F1523" s="62">
        <v>12661</v>
      </c>
      <c r="G1523" s="62">
        <v>1959</v>
      </c>
      <c r="H1523" s="62">
        <v>16.329999999999998</v>
      </c>
      <c r="I1523" s="62">
        <v>1266.0999999999999</v>
      </c>
      <c r="J1523" s="62">
        <v>11774.73</v>
      </c>
      <c r="K1523" s="62">
        <v>1083</v>
      </c>
      <c r="L1523" s="62">
        <v>1623</v>
      </c>
      <c r="M1523" s="62">
        <v>13.53</v>
      </c>
      <c r="N1523" s="62">
        <v>108.3</v>
      </c>
      <c r="O1523" s="62">
        <v>13060.22</v>
      </c>
      <c r="P1523" s="63"/>
      <c r="Q1523" s="63"/>
      <c r="R1523" s="63"/>
      <c r="S1523" s="63"/>
      <c r="T1523" s="63"/>
      <c r="U1523" s="63"/>
      <c r="V1523" s="63"/>
      <c r="W1523" s="63"/>
      <c r="X1523" s="63"/>
      <c r="Y1523" s="63"/>
      <c r="Z1523" s="62">
        <v>1609.64</v>
      </c>
      <c r="AA1523" s="62">
        <v>3222</v>
      </c>
      <c r="AB1523" s="62">
        <v>26.85</v>
      </c>
      <c r="AC1523" s="62">
        <v>160.96</v>
      </c>
    </row>
    <row r="1524" spans="1:29" ht="30" x14ac:dyDescent="0.25">
      <c r="A1524" s="61" t="s">
        <v>464</v>
      </c>
      <c r="B1524" s="61" t="s">
        <v>465</v>
      </c>
      <c r="C1524" s="62">
        <v>2014</v>
      </c>
      <c r="D1524" s="61" t="s">
        <v>78</v>
      </c>
      <c r="E1524" s="62">
        <v>40</v>
      </c>
      <c r="F1524" s="62">
        <v>364030</v>
      </c>
      <c r="G1524" s="62">
        <v>65468</v>
      </c>
      <c r="H1524" s="62">
        <v>136.38999999999999</v>
      </c>
      <c r="I1524" s="62">
        <v>9100.75</v>
      </c>
      <c r="J1524" s="62">
        <v>338547.9</v>
      </c>
      <c r="K1524" s="62">
        <v>0</v>
      </c>
      <c r="L1524" s="63"/>
      <c r="M1524" s="63"/>
      <c r="N1524" s="63"/>
      <c r="O1524" s="63"/>
      <c r="P1524" s="63"/>
      <c r="Q1524" s="63"/>
      <c r="R1524" s="63"/>
      <c r="S1524" s="63"/>
      <c r="T1524" s="63"/>
      <c r="U1524" s="63"/>
      <c r="V1524" s="63"/>
      <c r="W1524" s="63"/>
      <c r="X1524" s="63"/>
      <c r="Y1524" s="63"/>
      <c r="Z1524" s="62">
        <v>858.23</v>
      </c>
      <c r="AA1524" s="62">
        <v>1566</v>
      </c>
      <c r="AB1524" s="62">
        <v>3.26</v>
      </c>
      <c r="AC1524" s="62">
        <v>21.46</v>
      </c>
    </row>
    <row r="1525" spans="1:29" ht="30" x14ac:dyDescent="0.25">
      <c r="A1525" s="61" t="s">
        <v>283</v>
      </c>
      <c r="B1525" s="61" t="s">
        <v>284</v>
      </c>
      <c r="C1525" s="62">
        <v>2012</v>
      </c>
      <c r="D1525" s="61" t="s">
        <v>313</v>
      </c>
      <c r="E1525" s="62">
        <v>41</v>
      </c>
      <c r="F1525" s="63"/>
      <c r="G1525" s="62">
        <v>0</v>
      </c>
      <c r="H1525" s="62">
        <v>0</v>
      </c>
      <c r="I1525" s="63"/>
      <c r="J1525" s="63"/>
      <c r="K1525" s="62">
        <v>0</v>
      </c>
      <c r="L1525" s="63"/>
      <c r="M1525" s="63"/>
      <c r="N1525" s="63"/>
      <c r="O1525" s="63"/>
      <c r="P1525" s="63"/>
      <c r="Q1525" s="63"/>
      <c r="R1525" s="63"/>
      <c r="S1525" s="63"/>
      <c r="T1525" s="63"/>
      <c r="U1525" s="63"/>
      <c r="V1525" s="63"/>
      <c r="W1525" s="63"/>
      <c r="X1525" s="63"/>
      <c r="Y1525" s="63"/>
      <c r="Z1525" s="62">
        <v>0</v>
      </c>
      <c r="AA1525" s="63"/>
      <c r="AB1525" s="63"/>
      <c r="AC1525" s="62">
        <v>0</v>
      </c>
    </row>
    <row r="1526" spans="1:29" x14ac:dyDescent="0.25">
      <c r="A1526" s="61" t="s">
        <v>369</v>
      </c>
      <c r="B1526" s="61" t="s">
        <v>370</v>
      </c>
      <c r="C1526" s="62">
        <v>2007</v>
      </c>
      <c r="D1526" s="61" t="s">
        <v>75</v>
      </c>
      <c r="E1526" s="62">
        <v>19</v>
      </c>
      <c r="F1526" s="62">
        <v>6335</v>
      </c>
      <c r="G1526" s="62">
        <v>1517</v>
      </c>
      <c r="H1526" s="62">
        <v>6.65</v>
      </c>
      <c r="I1526" s="62">
        <v>333.42</v>
      </c>
      <c r="J1526" s="62">
        <v>5891.55</v>
      </c>
      <c r="K1526" s="62">
        <v>12788</v>
      </c>
      <c r="L1526" s="62">
        <v>21624</v>
      </c>
      <c r="M1526" s="62">
        <v>94.84</v>
      </c>
      <c r="N1526" s="63"/>
      <c r="O1526" s="63"/>
      <c r="P1526" s="63"/>
      <c r="Q1526" s="63"/>
      <c r="R1526" s="63"/>
      <c r="S1526" s="63"/>
      <c r="T1526" s="63"/>
      <c r="U1526" s="63"/>
      <c r="V1526" s="63"/>
      <c r="W1526" s="63"/>
      <c r="X1526" s="63"/>
      <c r="Y1526" s="63"/>
      <c r="Z1526" s="62">
        <v>1536.23</v>
      </c>
      <c r="AA1526" s="62">
        <v>5820</v>
      </c>
      <c r="AB1526" s="62">
        <v>25.53</v>
      </c>
      <c r="AC1526" s="62">
        <v>80.849999999999994</v>
      </c>
    </row>
    <row r="1527" spans="1:29" x14ac:dyDescent="0.25">
      <c r="A1527" s="61" t="s">
        <v>401</v>
      </c>
      <c r="B1527" s="61" t="s">
        <v>402</v>
      </c>
      <c r="C1527" s="62">
        <v>2012</v>
      </c>
      <c r="D1527" s="61" t="s">
        <v>75</v>
      </c>
      <c r="E1527" s="62">
        <v>12</v>
      </c>
      <c r="F1527" s="62">
        <v>6757</v>
      </c>
      <c r="G1527" s="62">
        <v>1216</v>
      </c>
      <c r="H1527" s="62">
        <v>8.44</v>
      </c>
      <c r="I1527" s="62">
        <v>563.08000000000004</v>
      </c>
      <c r="J1527" s="62">
        <v>6284.01</v>
      </c>
      <c r="K1527" s="62">
        <v>0</v>
      </c>
      <c r="L1527" s="63"/>
      <c r="M1527" s="63"/>
      <c r="N1527" s="63"/>
      <c r="O1527" s="63"/>
      <c r="P1527" s="63"/>
      <c r="Q1527" s="63"/>
      <c r="R1527" s="63"/>
      <c r="S1527" s="63"/>
      <c r="T1527" s="63"/>
      <c r="U1527" s="63"/>
      <c r="V1527" s="63"/>
      <c r="W1527" s="63"/>
      <c r="X1527" s="63"/>
      <c r="Y1527" s="63"/>
      <c r="Z1527" s="62">
        <v>584.19000000000005</v>
      </c>
      <c r="AA1527" s="62">
        <v>1745</v>
      </c>
      <c r="AB1527" s="62">
        <v>12.12</v>
      </c>
      <c r="AC1527" s="62">
        <v>48.68</v>
      </c>
    </row>
    <row r="1528" spans="1:29" x14ac:dyDescent="0.25">
      <c r="A1528" s="61" t="s">
        <v>235</v>
      </c>
      <c r="B1528" s="61" t="s">
        <v>236</v>
      </c>
      <c r="C1528" s="62">
        <v>2018</v>
      </c>
      <c r="D1528" s="61" t="s">
        <v>83</v>
      </c>
      <c r="E1528" s="62">
        <v>1</v>
      </c>
      <c r="F1528" s="63"/>
      <c r="G1528" s="63"/>
      <c r="H1528" s="63"/>
      <c r="I1528" s="63"/>
      <c r="J1528" s="63"/>
      <c r="K1528" s="62">
        <v>0</v>
      </c>
      <c r="L1528" s="63"/>
      <c r="M1528" s="63"/>
      <c r="N1528" s="63"/>
      <c r="O1528" s="63"/>
      <c r="P1528" s="63"/>
      <c r="Q1528" s="63"/>
      <c r="R1528" s="63"/>
      <c r="S1528" s="63"/>
      <c r="T1528" s="63"/>
      <c r="U1528" s="62">
        <v>640</v>
      </c>
      <c r="V1528" s="62">
        <v>1433</v>
      </c>
      <c r="W1528" s="62">
        <v>119.42</v>
      </c>
      <c r="X1528" s="62">
        <v>640</v>
      </c>
      <c r="Y1528" s="62">
        <v>14325.76</v>
      </c>
      <c r="Z1528" s="62">
        <v>0</v>
      </c>
      <c r="AA1528" s="63"/>
      <c r="AB1528" s="63"/>
      <c r="AC1528" s="62">
        <v>0</v>
      </c>
    </row>
    <row r="1529" spans="1:29" ht="30" x14ac:dyDescent="0.25">
      <c r="A1529" s="61" t="s">
        <v>117</v>
      </c>
      <c r="B1529" s="61" t="s">
        <v>118</v>
      </c>
      <c r="C1529" s="62">
        <v>2005</v>
      </c>
      <c r="D1529" s="61" t="s">
        <v>571</v>
      </c>
      <c r="E1529" s="62">
        <v>75</v>
      </c>
      <c r="F1529" s="62">
        <v>142557</v>
      </c>
      <c r="G1529" s="62">
        <v>14409</v>
      </c>
      <c r="H1529" s="62">
        <v>16.010000000000002</v>
      </c>
      <c r="I1529" s="62">
        <v>1900.76</v>
      </c>
      <c r="J1529" s="62">
        <v>132578.01</v>
      </c>
      <c r="K1529" s="62">
        <v>36954.410000000003</v>
      </c>
      <c r="L1529" s="62">
        <v>46682</v>
      </c>
      <c r="M1529" s="62">
        <v>51.87</v>
      </c>
      <c r="N1529" s="62">
        <v>492.73</v>
      </c>
      <c r="O1529" s="62">
        <v>445644.35</v>
      </c>
      <c r="P1529" s="63"/>
      <c r="Q1529" s="63"/>
      <c r="R1529" s="63"/>
      <c r="S1529" s="63"/>
      <c r="T1529" s="63"/>
      <c r="U1529" s="63"/>
      <c r="V1529" s="63"/>
      <c r="W1529" s="63"/>
      <c r="X1529" s="63"/>
      <c r="Y1529" s="63"/>
      <c r="Z1529" s="62">
        <v>1356</v>
      </c>
      <c r="AA1529" s="62">
        <v>11448</v>
      </c>
      <c r="AB1529" s="62">
        <v>12.72</v>
      </c>
      <c r="AC1529" s="62">
        <v>18.079999999999998</v>
      </c>
    </row>
    <row r="1530" spans="1:29" x14ac:dyDescent="0.25">
      <c r="A1530" s="61" t="s">
        <v>155</v>
      </c>
      <c r="B1530" s="61" t="s">
        <v>156</v>
      </c>
      <c r="C1530" s="62">
        <v>2008</v>
      </c>
      <c r="D1530" s="61" t="s">
        <v>89</v>
      </c>
      <c r="E1530" s="62">
        <v>30</v>
      </c>
      <c r="F1530" s="62">
        <v>101358</v>
      </c>
      <c r="G1530" s="62">
        <v>11646</v>
      </c>
      <c r="H1530" s="62">
        <v>32.35</v>
      </c>
      <c r="I1530" s="62">
        <v>3378.6</v>
      </c>
      <c r="J1530" s="62">
        <v>94262.94</v>
      </c>
      <c r="K1530" s="62">
        <v>4534.43</v>
      </c>
      <c r="L1530" s="62">
        <v>17228</v>
      </c>
      <c r="M1530" s="62">
        <v>47.86</v>
      </c>
      <c r="N1530" s="62">
        <v>151.15</v>
      </c>
      <c r="O1530" s="62">
        <v>54682.080000000002</v>
      </c>
      <c r="P1530" s="63"/>
      <c r="Q1530" s="63"/>
      <c r="R1530" s="63"/>
      <c r="S1530" s="63"/>
      <c r="T1530" s="63"/>
      <c r="U1530" s="63"/>
      <c r="V1530" s="63"/>
      <c r="W1530" s="63"/>
      <c r="X1530" s="63"/>
      <c r="Y1530" s="63"/>
      <c r="Z1530" s="62">
        <v>78.17</v>
      </c>
      <c r="AA1530" s="62">
        <v>2518</v>
      </c>
      <c r="AB1530" s="62">
        <v>6.99</v>
      </c>
      <c r="AC1530" s="62">
        <v>2.61</v>
      </c>
    </row>
    <row r="1531" spans="1:29" ht="30" x14ac:dyDescent="0.25">
      <c r="A1531" s="61" t="s">
        <v>494</v>
      </c>
      <c r="B1531" s="61" t="s">
        <v>495</v>
      </c>
      <c r="C1531" s="62">
        <v>2015</v>
      </c>
      <c r="D1531" s="61" t="s">
        <v>75</v>
      </c>
      <c r="E1531" s="62">
        <v>10</v>
      </c>
      <c r="F1531" s="62">
        <v>398</v>
      </c>
      <c r="G1531" s="62">
        <v>232</v>
      </c>
      <c r="H1531" s="62">
        <v>1.93</v>
      </c>
      <c r="I1531" s="62">
        <v>39.799999999999997</v>
      </c>
      <c r="J1531" s="62">
        <v>370.14</v>
      </c>
      <c r="K1531" s="62">
        <v>0</v>
      </c>
      <c r="L1531" s="63"/>
      <c r="M1531" s="63"/>
      <c r="N1531" s="63"/>
      <c r="O1531" s="63"/>
      <c r="P1531" s="63"/>
      <c r="Q1531" s="63"/>
      <c r="R1531" s="63"/>
      <c r="S1531" s="63"/>
      <c r="T1531" s="63"/>
      <c r="U1531" s="63"/>
      <c r="V1531" s="63"/>
      <c r="W1531" s="63"/>
      <c r="X1531" s="63"/>
      <c r="Y1531" s="63"/>
      <c r="Z1531" s="62">
        <v>191.16</v>
      </c>
      <c r="AA1531" s="62">
        <v>2490</v>
      </c>
      <c r="AB1531" s="62">
        <v>20.75</v>
      </c>
      <c r="AC1531" s="62">
        <v>19.12</v>
      </c>
    </row>
    <row r="1532" spans="1:29" ht="30" x14ac:dyDescent="0.25">
      <c r="A1532" s="61" t="s">
        <v>498</v>
      </c>
      <c r="B1532" s="61" t="s">
        <v>499</v>
      </c>
      <c r="C1532" s="62">
        <v>2002</v>
      </c>
      <c r="D1532" s="61" t="s">
        <v>83</v>
      </c>
      <c r="E1532" s="62">
        <v>1</v>
      </c>
      <c r="F1532" s="63"/>
      <c r="G1532" s="63"/>
      <c r="H1532" s="63"/>
      <c r="I1532" s="63"/>
      <c r="J1532" s="63"/>
      <c r="K1532" s="62">
        <v>0</v>
      </c>
      <c r="L1532" s="63"/>
      <c r="M1532" s="63"/>
      <c r="N1532" s="63"/>
      <c r="O1532" s="63"/>
      <c r="P1532" s="63"/>
      <c r="Q1532" s="63"/>
      <c r="R1532" s="63"/>
      <c r="S1532" s="63"/>
      <c r="T1532" s="63"/>
      <c r="U1532" s="63"/>
      <c r="V1532" s="63"/>
      <c r="W1532" s="63"/>
      <c r="X1532" s="63"/>
      <c r="Y1532" s="63"/>
      <c r="Z1532" s="62">
        <v>0</v>
      </c>
      <c r="AA1532" s="63"/>
      <c r="AB1532" s="63"/>
      <c r="AC1532" s="62">
        <v>0</v>
      </c>
    </row>
    <row r="1533" spans="1:29" ht="30" x14ac:dyDescent="0.25">
      <c r="A1533" s="61" t="s">
        <v>528</v>
      </c>
      <c r="B1533" s="61" t="s">
        <v>529</v>
      </c>
      <c r="C1533" s="62">
        <v>2004</v>
      </c>
      <c r="D1533" s="61" t="s">
        <v>78</v>
      </c>
      <c r="E1533" s="62">
        <v>30</v>
      </c>
      <c r="F1533" s="62">
        <v>298030</v>
      </c>
      <c r="G1533" s="62">
        <v>29970</v>
      </c>
      <c r="H1533" s="62">
        <v>83.25</v>
      </c>
      <c r="I1533" s="62">
        <v>9934.33</v>
      </c>
      <c r="J1533" s="62">
        <v>277167.90000000002</v>
      </c>
      <c r="K1533" s="62">
        <v>0</v>
      </c>
      <c r="L1533" s="63"/>
      <c r="M1533" s="63"/>
      <c r="N1533" s="63"/>
      <c r="O1533" s="63"/>
      <c r="P1533" s="63"/>
      <c r="Q1533" s="63"/>
      <c r="R1533" s="63"/>
      <c r="S1533" s="63"/>
      <c r="T1533" s="63"/>
      <c r="U1533" s="63"/>
      <c r="V1533" s="63"/>
      <c r="W1533" s="63"/>
      <c r="X1533" s="63"/>
      <c r="Y1533" s="63"/>
      <c r="Z1533" s="62">
        <v>0</v>
      </c>
      <c r="AA1533" s="63"/>
      <c r="AB1533" s="63"/>
      <c r="AC1533" s="62">
        <v>0</v>
      </c>
    </row>
    <row r="1534" spans="1:29" x14ac:dyDescent="0.25">
      <c r="A1534" s="61" t="s">
        <v>371</v>
      </c>
      <c r="B1534" s="61" t="s">
        <v>372</v>
      </c>
      <c r="C1534" s="62">
        <v>2010</v>
      </c>
      <c r="D1534" s="61" t="s">
        <v>75</v>
      </c>
      <c r="E1534" s="62">
        <v>20</v>
      </c>
      <c r="F1534" s="62">
        <v>9321</v>
      </c>
      <c r="G1534" s="62">
        <v>1610</v>
      </c>
      <c r="H1534" s="62">
        <v>6.71</v>
      </c>
      <c r="I1534" s="62">
        <v>466.05</v>
      </c>
      <c r="J1534" s="62">
        <v>8668.5300000000007</v>
      </c>
      <c r="K1534" s="62">
        <v>0</v>
      </c>
      <c r="L1534" s="63"/>
      <c r="M1534" s="63"/>
      <c r="N1534" s="63"/>
      <c r="O1534" s="63"/>
      <c r="P1534" s="63"/>
      <c r="Q1534" s="63"/>
      <c r="R1534" s="63"/>
      <c r="S1534" s="63"/>
      <c r="T1534" s="63"/>
      <c r="U1534" s="63"/>
      <c r="V1534" s="63"/>
      <c r="W1534" s="63"/>
      <c r="X1534" s="63"/>
      <c r="Y1534" s="63"/>
      <c r="Z1534" s="62">
        <v>0</v>
      </c>
      <c r="AA1534" s="63"/>
      <c r="AB1534" s="63"/>
      <c r="AC1534" s="62">
        <v>0</v>
      </c>
    </row>
    <row r="1535" spans="1:29" ht="30" x14ac:dyDescent="0.25">
      <c r="A1535" s="61" t="s">
        <v>391</v>
      </c>
      <c r="B1535" s="61" t="s">
        <v>392</v>
      </c>
      <c r="C1535" s="62">
        <v>2005</v>
      </c>
      <c r="D1535" s="61" t="s">
        <v>99</v>
      </c>
      <c r="E1535" s="62">
        <v>56</v>
      </c>
      <c r="F1535" s="62">
        <v>196390</v>
      </c>
      <c r="G1535" s="62">
        <v>31775</v>
      </c>
      <c r="H1535" s="62">
        <v>47.28</v>
      </c>
      <c r="I1535" s="62">
        <v>3506.96</v>
      </c>
      <c r="J1535" s="62">
        <v>182642.7</v>
      </c>
      <c r="K1535" s="62">
        <v>40114</v>
      </c>
      <c r="L1535" s="62">
        <v>60162</v>
      </c>
      <c r="M1535" s="62">
        <v>89.53</v>
      </c>
      <c r="N1535" s="63"/>
      <c r="O1535" s="63"/>
      <c r="P1535" s="63"/>
      <c r="Q1535" s="63"/>
      <c r="R1535" s="63"/>
      <c r="S1535" s="63"/>
      <c r="T1535" s="63"/>
      <c r="U1535" s="63"/>
      <c r="V1535" s="63"/>
      <c r="W1535" s="63"/>
      <c r="X1535" s="63"/>
      <c r="Y1535" s="63"/>
      <c r="Z1535" s="62">
        <v>2166</v>
      </c>
      <c r="AA1535" s="62">
        <v>9106</v>
      </c>
      <c r="AB1535" s="62">
        <v>13.55</v>
      </c>
      <c r="AC1535" s="62">
        <v>38.68</v>
      </c>
    </row>
    <row r="1536" spans="1:29" x14ac:dyDescent="0.25">
      <c r="A1536" s="61" t="s">
        <v>502</v>
      </c>
      <c r="B1536" s="61" t="s">
        <v>503</v>
      </c>
      <c r="C1536" s="62">
        <v>2013</v>
      </c>
      <c r="D1536" s="61" t="s">
        <v>78</v>
      </c>
      <c r="E1536" s="62">
        <v>40</v>
      </c>
      <c r="F1536" s="62">
        <v>412160</v>
      </c>
      <c r="G1536" s="62">
        <v>60412</v>
      </c>
      <c r="H1536" s="62">
        <v>125.86</v>
      </c>
      <c r="I1536" s="62">
        <v>10304</v>
      </c>
      <c r="J1536" s="62">
        <v>383308.79999999999</v>
      </c>
      <c r="K1536" s="62">
        <v>0</v>
      </c>
      <c r="L1536" s="63"/>
      <c r="M1536" s="63"/>
      <c r="N1536" s="63"/>
      <c r="O1536" s="63"/>
      <c r="P1536" s="63"/>
      <c r="Q1536" s="63"/>
      <c r="R1536" s="63"/>
      <c r="S1536" s="63"/>
      <c r="T1536" s="63"/>
      <c r="U1536" s="63"/>
      <c r="V1536" s="63"/>
      <c r="W1536" s="63"/>
      <c r="X1536" s="63"/>
      <c r="Y1536" s="63"/>
      <c r="Z1536" s="62">
        <v>4515.83</v>
      </c>
      <c r="AA1536" s="62">
        <v>77365</v>
      </c>
      <c r="AB1536" s="62">
        <v>161.18</v>
      </c>
      <c r="AC1536" s="62">
        <v>112.9</v>
      </c>
    </row>
    <row r="1537" spans="1:29" ht="30" x14ac:dyDescent="0.25">
      <c r="A1537" s="61" t="s">
        <v>133</v>
      </c>
      <c r="B1537" s="61" t="s">
        <v>134</v>
      </c>
      <c r="C1537" s="62">
        <v>2016</v>
      </c>
      <c r="D1537" s="61" t="s">
        <v>75</v>
      </c>
      <c r="E1537" s="62">
        <v>14</v>
      </c>
      <c r="F1537" s="63"/>
      <c r="G1537" s="63"/>
      <c r="H1537" s="63"/>
      <c r="I1537" s="63"/>
      <c r="J1537" s="63"/>
      <c r="K1537" s="62">
        <v>0</v>
      </c>
      <c r="L1537" s="63"/>
      <c r="M1537" s="63"/>
      <c r="N1537" s="63"/>
      <c r="O1537" s="63"/>
      <c r="P1537" s="63"/>
      <c r="Q1537" s="63"/>
      <c r="R1537" s="63"/>
      <c r="S1537" s="63"/>
      <c r="T1537" s="63"/>
      <c r="U1537" s="63"/>
      <c r="V1537" s="63"/>
      <c r="W1537" s="63"/>
      <c r="X1537" s="63"/>
      <c r="Y1537" s="63"/>
      <c r="Z1537" s="62">
        <v>139720</v>
      </c>
      <c r="AA1537" s="62">
        <v>10489</v>
      </c>
      <c r="AB1537" s="62">
        <v>62.43</v>
      </c>
      <c r="AC1537" s="62">
        <v>9980</v>
      </c>
    </row>
    <row r="1538" spans="1:29" x14ac:dyDescent="0.25">
      <c r="A1538" s="61" t="s">
        <v>411</v>
      </c>
      <c r="B1538" s="61" t="s">
        <v>412</v>
      </c>
      <c r="C1538" s="62">
        <v>2011</v>
      </c>
      <c r="D1538" s="61" t="s">
        <v>75</v>
      </c>
      <c r="E1538" s="62">
        <v>7</v>
      </c>
      <c r="F1538" s="62">
        <v>3089</v>
      </c>
      <c r="G1538" s="62">
        <v>487</v>
      </c>
      <c r="H1538" s="62">
        <v>5.8</v>
      </c>
      <c r="I1538" s="62">
        <v>441.29</v>
      </c>
      <c r="J1538" s="62">
        <v>2872.77</v>
      </c>
      <c r="K1538" s="62">
        <v>168.77</v>
      </c>
      <c r="L1538" s="62">
        <v>251</v>
      </c>
      <c r="M1538" s="62">
        <v>2.99</v>
      </c>
      <c r="N1538" s="63"/>
      <c r="O1538" s="63"/>
      <c r="P1538" s="63"/>
      <c r="Q1538" s="63"/>
      <c r="R1538" s="63"/>
      <c r="S1538" s="63"/>
      <c r="T1538" s="63"/>
      <c r="U1538" s="63"/>
      <c r="V1538" s="63"/>
      <c r="W1538" s="63"/>
      <c r="X1538" s="63"/>
      <c r="Y1538" s="63"/>
      <c r="Z1538" s="62">
        <v>121.65</v>
      </c>
      <c r="AA1538" s="62">
        <v>460</v>
      </c>
      <c r="AB1538" s="62">
        <v>5.48</v>
      </c>
      <c r="AC1538" s="62">
        <v>17.38</v>
      </c>
    </row>
    <row r="1539" spans="1:29" x14ac:dyDescent="0.25">
      <c r="A1539" s="61" t="s">
        <v>222</v>
      </c>
      <c r="B1539" s="61" t="s">
        <v>223</v>
      </c>
      <c r="C1539" s="62">
        <v>2006</v>
      </c>
      <c r="D1539" s="61" t="s">
        <v>89</v>
      </c>
      <c r="E1539" s="62">
        <v>44</v>
      </c>
      <c r="F1539" s="62">
        <v>465000</v>
      </c>
      <c r="G1539" s="62">
        <v>75015</v>
      </c>
      <c r="H1539" s="62">
        <v>142.07</v>
      </c>
      <c r="I1539" s="62">
        <v>10568.18</v>
      </c>
      <c r="J1539" s="62">
        <v>432450</v>
      </c>
      <c r="K1539" s="62">
        <v>0</v>
      </c>
      <c r="L1539" s="63"/>
      <c r="M1539" s="63"/>
      <c r="N1539" s="63"/>
      <c r="O1539" s="63"/>
      <c r="P1539" s="63"/>
      <c r="Q1539" s="63"/>
      <c r="R1539" s="63"/>
      <c r="S1539" s="63"/>
      <c r="T1539" s="63"/>
      <c r="U1539" s="63"/>
      <c r="V1539" s="63"/>
      <c r="W1539" s="63"/>
      <c r="X1539" s="63"/>
      <c r="Y1539" s="63"/>
      <c r="Z1539" s="62">
        <v>199400</v>
      </c>
      <c r="AA1539" s="62">
        <v>17568</v>
      </c>
      <c r="AB1539" s="62">
        <v>33.270000000000003</v>
      </c>
      <c r="AC1539" s="62">
        <v>4531.82</v>
      </c>
    </row>
    <row r="1540" spans="1:29" x14ac:dyDescent="0.25">
      <c r="A1540" s="61" t="s">
        <v>383</v>
      </c>
      <c r="B1540" s="61" t="s">
        <v>384</v>
      </c>
      <c r="C1540" s="62">
        <v>2008</v>
      </c>
      <c r="D1540" s="61" t="s">
        <v>89</v>
      </c>
      <c r="E1540" s="62">
        <v>32</v>
      </c>
      <c r="F1540" s="62">
        <v>291040</v>
      </c>
      <c r="G1540" s="62">
        <v>51938</v>
      </c>
      <c r="H1540" s="62">
        <v>135.26</v>
      </c>
      <c r="I1540" s="62">
        <v>9095</v>
      </c>
      <c r="J1540" s="62">
        <v>270667.2</v>
      </c>
      <c r="K1540" s="62">
        <v>12</v>
      </c>
      <c r="L1540" s="62">
        <v>96</v>
      </c>
      <c r="M1540" s="62">
        <v>0.25</v>
      </c>
      <c r="N1540" s="62">
        <v>0.38</v>
      </c>
      <c r="O1540" s="62">
        <v>144.71</v>
      </c>
      <c r="P1540" s="63"/>
      <c r="Q1540" s="63"/>
      <c r="R1540" s="63"/>
      <c r="S1540" s="63"/>
      <c r="T1540" s="63"/>
      <c r="U1540" s="63"/>
      <c r="V1540" s="63"/>
      <c r="W1540" s="63"/>
      <c r="X1540" s="63"/>
      <c r="Y1540" s="63"/>
      <c r="Z1540" s="62">
        <v>0.94</v>
      </c>
      <c r="AA1540" s="62">
        <v>1968</v>
      </c>
      <c r="AB1540" s="62">
        <v>5.13</v>
      </c>
      <c r="AC1540" s="62">
        <v>0.03</v>
      </c>
    </row>
    <row r="1541" spans="1:29" x14ac:dyDescent="0.25">
      <c r="A1541" s="61" t="s">
        <v>95</v>
      </c>
      <c r="B1541" s="61" t="s">
        <v>96</v>
      </c>
      <c r="C1541" s="62">
        <v>2005</v>
      </c>
      <c r="D1541" s="61" t="s">
        <v>89</v>
      </c>
      <c r="E1541" s="62">
        <v>20</v>
      </c>
      <c r="F1541" s="62">
        <v>38880</v>
      </c>
      <c r="G1541" s="62">
        <v>5628</v>
      </c>
      <c r="H1541" s="62">
        <v>23.45</v>
      </c>
      <c r="I1541" s="62">
        <v>1944</v>
      </c>
      <c r="J1541" s="62">
        <v>36158.400000000001</v>
      </c>
      <c r="K1541" s="62">
        <v>1081</v>
      </c>
      <c r="L1541" s="62">
        <v>1699</v>
      </c>
      <c r="M1541" s="62">
        <v>7.08</v>
      </c>
      <c r="N1541" s="62">
        <v>54.05</v>
      </c>
      <c r="O1541" s="62">
        <v>13036.1</v>
      </c>
      <c r="P1541" s="63"/>
      <c r="Q1541" s="63"/>
      <c r="R1541" s="63"/>
      <c r="S1541" s="63"/>
      <c r="T1541" s="63"/>
      <c r="U1541" s="63"/>
      <c r="V1541" s="63"/>
      <c r="W1541" s="63"/>
      <c r="X1541" s="63"/>
      <c r="Y1541" s="63"/>
      <c r="Z1541" s="62">
        <v>223.25</v>
      </c>
      <c r="AA1541" s="62">
        <v>635</v>
      </c>
      <c r="AB1541" s="62">
        <v>2.65</v>
      </c>
      <c r="AC1541" s="62">
        <v>11.16</v>
      </c>
    </row>
    <row r="1542" spans="1:29" x14ac:dyDescent="0.25">
      <c r="A1542" s="61" t="s">
        <v>196</v>
      </c>
      <c r="B1542" s="61" t="s">
        <v>197</v>
      </c>
      <c r="C1542" s="62">
        <v>2011</v>
      </c>
      <c r="D1542" s="61" t="s">
        <v>297</v>
      </c>
      <c r="E1542" s="62">
        <v>32</v>
      </c>
      <c r="F1542" s="62">
        <v>32445</v>
      </c>
      <c r="G1542" s="62">
        <v>9031</v>
      </c>
      <c r="H1542" s="62">
        <v>23.52</v>
      </c>
      <c r="I1542" s="62">
        <v>1013.91</v>
      </c>
      <c r="J1542" s="62">
        <v>30173.85</v>
      </c>
      <c r="K1542" s="62">
        <v>33974.78</v>
      </c>
      <c r="L1542" s="62">
        <v>41908</v>
      </c>
      <c r="M1542" s="62">
        <v>109.14</v>
      </c>
      <c r="N1542" s="62">
        <v>1061.71</v>
      </c>
      <c r="O1542" s="62">
        <v>409712.09</v>
      </c>
      <c r="P1542" s="63"/>
      <c r="Q1542" s="63"/>
      <c r="R1542" s="63"/>
      <c r="S1542" s="63"/>
      <c r="T1542" s="63"/>
      <c r="U1542" s="63"/>
      <c r="V1542" s="63"/>
      <c r="W1542" s="63"/>
      <c r="X1542" s="63"/>
      <c r="Y1542" s="63"/>
      <c r="Z1542" s="62">
        <v>335100</v>
      </c>
      <c r="AA1542" s="62">
        <v>64809</v>
      </c>
      <c r="AB1542" s="62">
        <v>168.77</v>
      </c>
      <c r="AC1542" s="62">
        <v>10471.879999999999</v>
      </c>
    </row>
    <row r="1543" spans="1:29" ht="45" x14ac:dyDescent="0.25">
      <c r="A1543" s="61" t="s">
        <v>326</v>
      </c>
      <c r="B1543" s="61" t="s">
        <v>327</v>
      </c>
      <c r="C1543" s="62">
        <v>2010</v>
      </c>
      <c r="D1543" s="61" t="s">
        <v>75</v>
      </c>
      <c r="E1543" s="62">
        <v>4</v>
      </c>
      <c r="F1543" s="62">
        <v>30781</v>
      </c>
      <c r="G1543" s="62">
        <v>4003</v>
      </c>
      <c r="H1543" s="62">
        <v>83.4</v>
      </c>
      <c r="I1543" s="62">
        <v>7695.25</v>
      </c>
      <c r="J1543" s="62">
        <v>28626.33</v>
      </c>
      <c r="K1543" s="62">
        <v>0</v>
      </c>
      <c r="L1543" s="63"/>
      <c r="M1543" s="63"/>
      <c r="N1543" s="63"/>
      <c r="O1543" s="63"/>
      <c r="P1543" s="63"/>
      <c r="Q1543" s="63"/>
      <c r="R1543" s="63"/>
      <c r="S1543" s="63"/>
      <c r="T1543" s="63"/>
      <c r="U1543" s="62">
        <v>1877</v>
      </c>
      <c r="V1543" s="62">
        <v>5587</v>
      </c>
      <c r="W1543" s="62">
        <v>116.4</v>
      </c>
      <c r="X1543" s="62">
        <v>469</v>
      </c>
      <c r="Y1543" s="62">
        <v>42014.77</v>
      </c>
      <c r="Z1543" s="62">
        <v>32500</v>
      </c>
      <c r="AA1543" s="62">
        <v>2604</v>
      </c>
      <c r="AB1543" s="62">
        <v>54.25</v>
      </c>
      <c r="AC1543" s="62">
        <v>8125</v>
      </c>
    </row>
    <row r="1544" spans="1:29" ht="45" x14ac:dyDescent="0.25">
      <c r="A1544" s="61" t="s">
        <v>109</v>
      </c>
      <c r="B1544" s="61" t="s">
        <v>110</v>
      </c>
      <c r="C1544" s="62">
        <v>2007</v>
      </c>
      <c r="D1544" s="61" t="s">
        <v>94</v>
      </c>
      <c r="E1544" s="62">
        <v>4</v>
      </c>
      <c r="F1544" s="62">
        <v>212</v>
      </c>
      <c r="G1544" s="62">
        <v>50</v>
      </c>
      <c r="H1544" s="62">
        <v>1.04</v>
      </c>
      <c r="I1544" s="62">
        <v>53</v>
      </c>
      <c r="J1544" s="62">
        <v>197.16</v>
      </c>
      <c r="K1544" s="62">
        <v>0</v>
      </c>
      <c r="L1544" s="63"/>
      <c r="M1544" s="63"/>
      <c r="N1544" s="63"/>
      <c r="O1544" s="63"/>
      <c r="P1544" s="62">
        <v>1043</v>
      </c>
      <c r="Q1544" s="62">
        <v>1811</v>
      </c>
      <c r="R1544" s="62">
        <v>37.729999999999997</v>
      </c>
      <c r="S1544" s="62">
        <v>260</v>
      </c>
      <c r="T1544" s="62">
        <v>13213.77</v>
      </c>
      <c r="U1544" s="63"/>
      <c r="V1544" s="63"/>
      <c r="W1544" s="63"/>
      <c r="X1544" s="63"/>
      <c r="Y1544" s="63"/>
      <c r="Z1544" s="62">
        <v>2229</v>
      </c>
      <c r="AA1544" s="62">
        <v>7692</v>
      </c>
      <c r="AB1544" s="62">
        <v>160.25</v>
      </c>
      <c r="AC1544" s="62">
        <v>557.25</v>
      </c>
    </row>
    <row r="1545" spans="1:29" ht="30" x14ac:dyDescent="0.25">
      <c r="A1545" s="61" t="s">
        <v>415</v>
      </c>
      <c r="B1545" s="61" t="s">
        <v>416</v>
      </c>
      <c r="C1545" s="62">
        <v>2015</v>
      </c>
      <c r="D1545" s="61" t="s">
        <v>78</v>
      </c>
      <c r="E1545" s="62">
        <v>98</v>
      </c>
      <c r="F1545" s="62">
        <v>772577</v>
      </c>
      <c r="G1545" s="62">
        <v>199916</v>
      </c>
      <c r="H1545" s="62">
        <v>170</v>
      </c>
      <c r="I1545" s="62">
        <v>7883.44</v>
      </c>
      <c r="J1545" s="62">
        <v>718496.61</v>
      </c>
      <c r="K1545" s="62">
        <v>787.58</v>
      </c>
      <c r="L1545" s="62">
        <v>912</v>
      </c>
      <c r="M1545" s="62">
        <v>0.78</v>
      </c>
      <c r="N1545" s="63"/>
      <c r="O1545" s="63"/>
      <c r="P1545" s="63"/>
      <c r="Q1545" s="63"/>
      <c r="R1545" s="63"/>
      <c r="S1545" s="63"/>
      <c r="T1545" s="63"/>
      <c r="U1545" s="63"/>
      <c r="V1545" s="63"/>
      <c r="W1545" s="63"/>
      <c r="X1545" s="63"/>
      <c r="Y1545" s="63"/>
      <c r="Z1545" s="62">
        <v>215138</v>
      </c>
      <c r="AA1545" s="62">
        <v>37160</v>
      </c>
      <c r="AB1545" s="62">
        <v>31.6</v>
      </c>
      <c r="AC1545" s="62">
        <v>2195.29</v>
      </c>
    </row>
    <row r="1546" spans="1:29" ht="30" x14ac:dyDescent="0.25">
      <c r="A1546" s="61" t="s">
        <v>153</v>
      </c>
      <c r="B1546" s="61" t="s">
        <v>154</v>
      </c>
      <c r="C1546" s="62">
        <v>2014</v>
      </c>
      <c r="D1546" s="61" t="s">
        <v>99</v>
      </c>
      <c r="E1546" s="62">
        <v>61</v>
      </c>
      <c r="F1546" s="62">
        <v>249440</v>
      </c>
      <c r="G1546" s="62">
        <v>40605</v>
      </c>
      <c r="H1546" s="62">
        <v>55.47</v>
      </c>
      <c r="I1546" s="62">
        <v>4089.18</v>
      </c>
      <c r="J1546" s="62">
        <v>231979.2</v>
      </c>
      <c r="K1546" s="62">
        <v>14781.77</v>
      </c>
      <c r="L1546" s="62">
        <v>15788</v>
      </c>
      <c r="M1546" s="62">
        <v>21.57</v>
      </c>
      <c r="N1546" s="62">
        <v>242.32</v>
      </c>
      <c r="O1546" s="62">
        <v>178257.74</v>
      </c>
      <c r="P1546" s="63"/>
      <c r="Q1546" s="63"/>
      <c r="R1546" s="63"/>
      <c r="S1546" s="63"/>
      <c r="T1546" s="63"/>
      <c r="U1546" s="63"/>
      <c r="V1546" s="63"/>
      <c r="W1546" s="63"/>
      <c r="X1546" s="63"/>
      <c r="Y1546" s="63"/>
      <c r="Z1546" s="62">
        <v>1976</v>
      </c>
      <c r="AA1546" s="62">
        <v>19065</v>
      </c>
      <c r="AB1546" s="62">
        <v>26.05</v>
      </c>
      <c r="AC1546" s="62">
        <v>32.39</v>
      </c>
    </row>
    <row r="1547" spans="1:29" x14ac:dyDescent="0.25">
      <c r="A1547" s="61" t="s">
        <v>569</v>
      </c>
      <c r="B1547" s="61" t="s">
        <v>570</v>
      </c>
      <c r="C1547" s="62">
        <v>2007</v>
      </c>
      <c r="D1547" s="61" t="s">
        <v>78</v>
      </c>
      <c r="E1547" s="62">
        <v>64</v>
      </c>
      <c r="F1547" s="62">
        <v>525760</v>
      </c>
      <c r="G1547" s="62">
        <v>62868</v>
      </c>
      <c r="H1547" s="62">
        <v>81.86</v>
      </c>
      <c r="I1547" s="62">
        <v>8215</v>
      </c>
      <c r="J1547" s="62">
        <v>488956.8</v>
      </c>
      <c r="K1547" s="62">
        <v>0</v>
      </c>
      <c r="L1547" s="63"/>
      <c r="M1547" s="63"/>
      <c r="N1547" s="63"/>
      <c r="O1547" s="63"/>
      <c r="P1547" s="63"/>
      <c r="Q1547" s="63"/>
      <c r="R1547" s="63"/>
      <c r="S1547" s="63"/>
      <c r="T1547" s="63"/>
      <c r="U1547" s="63"/>
      <c r="V1547" s="63"/>
      <c r="W1547" s="63"/>
      <c r="X1547" s="63"/>
      <c r="Y1547" s="63"/>
      <c r="Z1547" s="62">
        <v>2005.08</v>
      </c>
      <c r="AA1547" s="62">
        <v>6290</v>
      </c>
      <c r="AB1547" s="62">
        <v>8.19</v>
      </c>
      <c r="AC1547" s="62">
        <v>31.33</v>
      </c>
    </row>
    <row r="1548" spans="1:29" ht="30" x14ac:dyDescent="0.25">
      <c r="A1548" s="61" t="s">
        <v>361</v>
      </c>
      <c r="B1548" s="61" t="s">
        <v>362</v>
      </c>
      <c r="C1548" s="62">
        <v>2014</v>
      </c>
      <c r="D1548" s="61" t="s">
        <v>78</v>
      </c>
      <c r="E1548" s="62">
        <v>52</v>
      </c>
      <c r="F1548" s="62">
        <v>153152</v>
      </c>
      <c r="G1548" s="62">
        <v>28732</v>
      </c>
      <c r="H1548" s="62">
        <v>46.04</v>
      </c>
      <c r="I1548" s="62">
        <v>2945.23</v>
      </c>
      <c r="J1548" s="62">
        <v>142431.35999999999</v>
      </c>
      <c r="K1548" s="62">
        <v>20918</v>
      </c>
      <c r="L1548" s="62">
        <v>50735</v>
      </c>
      <c r="M1548" s="62">
        <v>81.31</v>
      </c>
      <c r="N1548" s="62">
        <v>402.27</v>
      </c>
      <c r="O1548" s="62">
        <v>252256.44</v>
      </c>
      <c r="P1548" s="63"/>
      <c r="Q1548" s="63"/>
      <c r="R1548" s="63"/>
      <c r="S1548" s="63"/>
      <c r="T1548" s="63"/>
      <c r="U1548" s="63"/>
      <c r="V1548" s="63"/>
      <c r="W1548" s="63"/>
      <c r="X1548" s="63"/>
      <c r="Y1548" s="63"/>
      <c r="Z1548" s="62">
        <v>207.61</v>
      </c>
      <c r="AA1548" s="62">
        <v>22202</v>
      </c>
      <c r="AB1548" s="62">
        <v>35.58</v>
      </c>
      <c r="AC1548" s="62">
        <v>3.99</v>
      </c>
    </row>
    <row r="1549" spans="1:29" x14ac:dyDescent="0.25">
      <c r="A1549" s="61" t="s">
        <v>102</v>
      </c>
      <c r="B1549" s="61" t="s">
        <v>103</v>
      </c>
      <c r="C1549" s="62">
        <v>2016</v>
      </c>
      <c r="D1549" s="61" t="s">
        <v>72</v>
      </c>
      <c r="E1549" s="62">
        <v>6</v>
      </c>
      <c r="F1549" s="62">
        <v>375</v>
      </c>
      <c r="G1549" s="62">
        <v>113</v>
      </c>
      <c r="H1549" s="62">
        <v>1.57</v>
      </c>
      <c r="I1549" s="62">
        <v>62.5</v>
      </c>
      <c r="J1549" s="62">
        <v>348.75</v>
      </c>
      <c r="K1549" s="62">
        <v>0</v>
      </c>
      <c r="L1549" s="63"/>
      <c r="M1549" s="63"/>
      <c r="N1549" s="63"/>
      <c r="O1549" s="63"/>
      <c r="P1549" s="63"/>
      <c r="Q1549" s="63"/>
      <c r="R1549" s="63"/>
      <c r="S1549" s="63"/>
      <c r="T1549" s="63"/>
      <c r="U1549" s="63"/>
      <c r="V1549" s="63"/>
      <c r="W1549" s="63"/>
      <c r="X1549" s="63"/>
      <c r="Y1549" s="63"/>
      <c r="Z1549" s="62">
        <v>0</v>
      </c>
      <c r="AA1549" s="63"/>
      <c r="AB1549" s="63"/>
      <c r="AC1549" s="62">
        <v>0</v>
      </c>
    </row>
    <row r="1550" spans="1:29" x14ac:dyDescent="0.25">
      <c r="A1550" s="61" t="s">
        <v>196</v>
      </c>
      <c r="B1550" s="61" t="s">
        <v>197</v>
      </c>
      <c r="C1550" s="62">
        <v>2013</v>
      </c>
      <c r="D1550" s="61" t="s">
        <v>99</v>
      </c>
      <c r="E1550" s="62">
        <v>60</v>
      </c>
      <c r="F1550" s="62">
        <v>54236</v>
      </c>
      <c r="G1550" s="62">
        <v>15109</v>
      </c>
      <c r="H1550" s="62">
        <v>20.98</v>
      </c>
      <c r="I1550" s="62">
        <v>903.93</v>
      </c>
      <c r="J1550" s="62">
        <v>50439.48</v>
      </c>
      <c r="K1550" s="62">
        <v>30081.47</v>
      </c>
      <c r="L1550" s="62">
        <v>34841</v>
      </c>
      <c r="M1550" s="62">
        <v>48.39</v>
      </c>
      <c r="N1550" s="62">
        <v>501.36</v>
      </c>
      <c r="O1550" s="62">
        <v>362761.52</v>
      </c>
      <c r="P1550" s="63"/>
      <c r="Q1550" s="63"/>
      <c r="R1550" s="63"/>
      <c r="S1550" s="63"/>
      <c r="T1550" s="63"/>
      <c r="U1550" s="63"/>
      <c r="V1550" s="63"/>
      <c r="W1550" s="63"/>
      <c r="X1550" s="63"/>
      <c r="Y1550" s="63"/>
      <c r="Z1550" s="62">
        <v>84697</v>
      </c>
      <c r="AA1550" s="62">
        <v>20523</v>
      </c>
      <c r="AB1550" s="62">
        <v>28.5</v>
      </c>
      <c r="AC1550" s="62">
        <v>1411.62</v>
      </c>
    </row>
    <row r="1551" spans="1:29" ht="30" x14ac:dyDescent="0.25">
      <c r="A1551" s="61" t="s">
        <v>283</v>
      </c>
      <c r="B1551" s="61" t="s">
        <v>284</v>
      </c>
      <c r="C1551" s="62">
        <v>2012</v>
      </c>
      <c r="D1551" s="61" t="s">
        <v>419</v>
      </c>
      <c r="E1551" s="62">
        <v>8</v>
      </c>
      <c r="F1551" s="63"/>
      <c r="G1551" s="62">
        <v>0</v>
      </c>
      <c r="H1551" s="62">
        <v>0</v>
      </c>
      <c r="I1551" s="63"/>
      <c r="J1551" s="63"/>
      <c r="K1551" s="62">
        <v>0</v>
      </c>
      <c r="L1551" s="63"/>
      <c r="M1551" s="63"/>
      <c r="N1551" s="63"/>
      <c r="O1551" s="63"/>
      <c r="P1551" s="63"/>
      <c r="Q1551" s="63"/>
      <c r="R1551" s="63"/>
      <c r="S1551" s="63"/>
      <c r="T1551" s="63"/>
      <c r="U1551" s="63"/>
      <c r="V1551" s="63"/>
      <c r="W1551" s="63"/>
      <c r="X1551" s="63"/>
      <c r="Y1551" s="63"/>
      <c r="Z1551" s="62">
        <v>0</v>
      </c>
      <c r="AA1551" s="63"/>
      <c r="AB1551" s="63"/>
      <c r="AC1551" s="62">
        <v>0</v>
      </c>
    </row>
    <row r="1552" spans="1:29" x14ac:dyDescent="0.25">
      <c r="A1552" s="61" t="s">
        <v>260</v>
      </c>
      <c r="B1552" s="61" t="s">
        <v>261</v>
      </c>
      <c r="C1552" s="62">
        <v>2011</v>
      </c>
      <c r="D1552" s="61" t="s">
        <v>75</v>
      </c>
      <c r="E1552" s="62">
        <v>15</v>
      </c>
      <c r="F1552" s="62">
        <v>2227</v>
      </c>
      <c r="G1552" s="62">
        <v>556</v>
      </c>
      <c r="H1552" s="62">
        <v>3.09</v>
      </c>
      <c r="I1552" s="62">
        <v>148.47</v>
      </c>
      <c r="J1552" s="62">
        <v>2071.11</v>
      </c>
      <c r="K1552" s="62">
        <v>4.8499999999999996</v>
      </c>
      <c r="L1552" s="62">
        <v>27</v>
      </c>
      <c r="M1552" s="62">
        <v>0.15</v>
      </c>
      <c r="N1552" s="62">
        <v>0.32</v>
      </c>
      <c r="O1552" s="62">
        <v>58.48</v>
      </c>
      <c r="P1552" s="63"/>
      <c r="Q1552" s="63"/>
      <c r="R1552" s="63"/>
      <c r="S1552" s="63"/>
      <c r="T1552" s="63"/>
      <c r="U1552" s="63"/>
      <c r="V1552" s="63"/>
      <c r="W1552" s="63"/>
      <c r="X1552" s="63"/>
      <c r="Y1552" s="63"/>
      <c r="Z1552" s="62">
        <v>581</v>
      </c>
      <c r="AA1552" s="62">
        <v>4588</v>
      </c>
      <c r="AB1552" s="62">
        <v>25.49</v>
      </c>
      <c r="AC1552" s="62">
        <v>38.729999999999997</v>
      </c>
    </row>
    <row r="1553" spans="1:29" x14ac:dyDescent="0.25">
      <c r="A1553" s="61" t="s">
        <v>338</v>
      </c>
      <c r="B1553" s="61" t="s">
        <v>339</v>
      </c>
      <c r="C1553" s="62">
        <v>2010</v>
      </c>
      <c r="D1553" s="61" t="s">
        <v>94</v>
      </c>
      <c r="E1553" s="62">
        <v>45</v>
      </c>
      <c r="F1553" s="62">
        <v>49838</v>
      </c>
      <c r="G1553" s="62">
        <v>8782</v>
      </c>
      <c r="H1553" s="62">
        <v>16.260000000000002</v>
      </c>
      <c r="I1553" s="62">
        <v>1107.51</v>
      </c>
      <c r="J1553" s="62">
        <v>46349.34</v>
      </c>
      <c r="K1553" s="62">
        <v>20541.22</v>
      </c>
      <c r="L1553" s="62">
        <v>31631</v>
      </c>
      <c r="M1553" s="62">
        <v>58.58</v>
      </c>
      <c r="N1553" s="62">
        <v>456.47</v>
      </c>
      <c r="O1553" s="62">
        <v>247712.76</v>
      </c>
      <c r="P1553" s="63"/>
      <c r="Q1553" s="63"/>
      <c r="R1553" s="63"/>
      <c r="S1553" s="63"/>
      <c r="T1553" s="63"/>
      <c r="U1553" s="63"/>
      <c r="V1553" s="63"/>
      <c r="W1553" s="63"/>
      <c r="X1553" s="63"/>
      <c r="Y1553" s="63"/>
      <c r="Z1553" s="62">
        <v>3770.83</v>
      </c>
      <c r="AA1553" s="62">
        <v>51571</v>
      </c>
      <c r="AB1553" s="62">
        <v>95.5</v>
      </c>
      <c r="AC1553" s="62">
        <v>83.8</v>
      </c>
    </row>
    <row r="1554" spans="1:29" ht="30" x14ac:dyDescent="0.25">
      <c r="A1554" s="61" t="s">
        <v>350</v>
      </c>
      <c r="B1554" s="61" t="s">
        <v>351</v>
      </c>
      <c r="C1554" s="62">
        <v>2010</v>
      </c>
      <c r="D1554" s="61" t="s">
        <v>78</v>
      </c>
      <c r="E1554" s="62">
        <v>51</v>
      </c>
      <c r="F1554" s="62">
        <v>431040</v>
      </c>
      <c r="G1554" s="62">
        <v>59534</v>
      </c>
      <c r="H1554" s="62">
        <v>97.28</v>
      </c>
      <c r="I1554" s="62">
        <v>8451.76</v>
      </c>
      <c r="J1554" s="62">
        <v>400867.2</v>
      </c>
      <c r="K1554" s="62">
        <v>4843</v>
      </c>
      <c r="L1554" s="62">
        <v>6304</v>
      </c>
      <c r="M1554" s="62">
        <v>10.3</v>
      </c>
      <c r="N1554" s="62">
        <v>94.96</v>
      </c>
      <c r="O1554" s="62">
        <v>58403.19</v>
      </c>
      <c r="P1554" s="63"/>
      <c r="Q1554" s="63"/>
      <c r="R1554" s="63"/>
      <c r="S1554" s="63"/>
      <c r="T1554" s="63"/>
      <c r="U1554" s="63"/>
      <c r="V1554" s="63"/>
      <c r="W1554" s="63"/>
      <c r="X1554" s="63"/>
      <c r="Y1554" s="63"/>
      <c r="Z1554" s="62">
        <v>146000</v>
      </c>
      <c r="AA1554" s="62">
        <v>14031</v>
      </c>
      <c r="AB1554" s="62">
        <v>22.93</v>
      </c>
      <c r="AC1554" s="62">
        <v>2862.75</v>
      </c>
    </row>
    <row r="1555" spans="1:29" x14ac:dyDescent="0.25">
      <c r="A1555" s="61" t="s">
        <v>389</v>
      </c>
      <c r="B1555" s="61" t="s">
        <v>390</v>
      </c>
      <c r="C1555" s="62">
        <v>2017</v>
      </c>
      <c r="D1555" s="61" t="s">
        <v>78</v>
      </c>
      <c r="E1555" s="62">
        <v>130</v>
      </c>
      <c r="F1555" s="62">
        <v>1065520</v>
      </c>
      <c r="G1555" s="62">
        <v>227853</v>
      </c>
      <c r="H1555" s="62">
        <v>146.06</v>
      </c>
      <c r="I1555" s="62">
        <v>8196.31</v>
      </c>
      <c r="J1555" s="62">
        <v>990933.6</v>
      </c>
      <c r="K1555" s="62">
        <v>0</v>
      </c>
      <c r="L1555" s="63"/>
      <c r="M1555" s="63"/>
      <c r="N1555" s="63"/>
      <c r="O1555" s="63"/>
      <c r="P1555" s="63"/>
      <c r="Q1555" s="63"/>
      <c r="R1555" s="63"/>
      <c r="S1555" s="63"/>
      <c r="T1555" s="63"/>
      <c r="U1555" s="63"/>
      <c r="V1555" s="63"/>
      <c r="W1555" s="63"/>
      <c r="X1555" s="63"/>
      <c r="Y1555" s="63"/>
      <c r="Z1555" s="62">
        <v>2798</v>
      </c>
      <c r="AA1555" s="62">
        <v>16809</v>
      </c>
      <c r="AB1555" s="62">
        <v>10.78</v>
      </c>
      <c r="AC1555" s="62">
        <v>21.52</v>
      </c>
    </row>
    <row r="1556" spans="1:29" x14ac:dyDescent="0.25">
      <c r="A1556" s="61" t="s">
        <v>196</v>
      </c>
      <c r="B1556" s="61" t="s">
        <v>197</v>
      </c>
      <c r="C1556" s="62">
        <v>2014</v>
      </c>
      <c r="D1556" s="61" t="s">
        <v>262</v>
      </c>
      <c r="E1556" s="62">
        <v>59</v>
      </c>
      <c r="F1556" s="62">
        <v>292400</v>
      </c>
      <c r="G1556" s="62">
        <v>59450</v>
      </c>
      <c r="H1556" s="62">
        <v>83.97</v>
      </c>
      <c r="I1556" s="62">
        <v>4955.93</v>
      </c>
      <c r="J1556" s="62">
        <v>271932</v>
      </c>
      <c r="K1556" s="62">
        <v>29211.45</v>
      </c>
      <c r="L1556" s="62">
        <v>33948</v>
      </c>
      <c r="M1556" s="62">
        <v>47.95</v>
      </c>
      <c r="N1556" s="62">
        <v>495.11</v>
      </c>
      <c r="O1556" s="62">
        <v>352269.58</v>
      </c>
      <c r="P1556" s="63"/>
      <c r="Q1556" s="63"/>
      <c r="R1556" s="63"/>
      <c r="S1556" s="63"/>
      <c r="T1556" s="63"/>
      <c r="U1556" s="63"/>
      <c r="V1556" s="63"/>
      <c r="W1556" s="63"/>
      <c r="X1556" s="63"/>
      <c r="Y1556" s="63"/>
      <c r="Z1556" s="62">
        <v>245200</v>
      </c>
      <c r="AA1556" s="62">
        <v>54600</v>
      </c>
      <c r="AB1556" s="62">
        <v>77.12</v>
      </c>
      <c r="AC1556" s="62">
        <v>4155.93</v>
      </c>
    </row>
    <row r="1557" spans="1:29" ht="30" x14ac:dyDescent="0.25">
      <c r="A1557" s="61" t="s">
        <v>171</v>
      </c>
      <c r="B1557" s="61" t="s">
        <v>172</v>
      </c>
      <c r="C1557" s="62">
        <v>2018</v>
      </c>
      <c r="D1557" s="61" t="s">
        <v>75</v>
      </c>
      <c r="E1557" s="62">
        <v>8</v>
      </c>
      <c r="F1557" s="63"/>
      <c r="G1557" s="63"/>
      <c r="H1557" s="63"/>
      <c r="I1557" s="63"/>
      <c r="J1557" s="63"/>
      <c r="K1557" s="62">
        <v>0</v>
      </c>
      <c r="L1557" s="63"/>
      <c r="M1557" s="63"/>
      <c r="N1557" s="63"/>
      <c r="O1557" s="63"/>
      <c r="P1557" s="63"/>
      <c r="Q1557" s="63"/>
      <c r="R1557" s="63"/>
      <c r="S1557" s="63"/>
      <c r="T1557" s="63"/>
      <c r="U1557" s="63"/>
      <c r="V1557" s="63"/>
      <c r="W1557" s="63"/>
      <c r="X1557" s="63"/>
      <c r="Y1557" s="63"/>
      <c r="Z1557" s="62">
        <v>608</v>
      </c>
      <c r="AA1557" s="62">
        <v>7491</v>
      </c>
      <c r="AB1557" s="62">
        <v>78.03</v>
      </c>
      <c r="AC1557" s="62">
        <v>76</v>
      </c>
    </row>
    <row r="1558" spans="1:29" ht="30" x14ac:dyDescent="0.25">
      <c r="A1558" s="61" t="s">
        <v>283</v>
      </c>
      <c r="B1558" s="61" t="s">
        <v>284</v>
      </c>
      <c r="C1558" s="62">
        <v>2011</v>
      </c>
      <c r="D1558" s="61" t="s">
        <v>78</v>
      </c>
      <c r="E1558" s="62">
        <v>64</v>
      </c>
      <c r="F1558" s="63"/>
      <c r="G1558" s="62">
        <v>0</v>
      </c>
      <c r="H1558" s="62">
        <v>0</v>
      </c>
      <c r="I1558" s="63"/>
      <c r="J1558" s="63"/>
      <c r="K1558" s="62">
        <v>0</v>
      </c>
      <c r="L1558" s="63"/>
      <c r="M1558" s="63"/>
      <c r="N1558" s="63"/>
      <c r="O1558" s="63"/>
      <c r="P1558" s="63"/>
      <c r="Q1558" s="63"/>
      <c r="R1558" s="63"/>
      <c r="S1558" s="63"/>
      <c r="T1558" s="63"/>
      <c r="U1558" s="63"/>
      <c r="V1558" s="63"/>
      <c r="W1558" s="63"/>
      <c r="X1558" s="63"/>
      <c r="Y1558" s="63"/>
      <c r="Z1558" s="62">
        <v>0</v>
      </c>
      <c r="AA1558" s="63"/>
      <c r="AB1558" s="63"/>
      <c r="AC1558" s="62">
        <v>0</v>
      </c>
    </row>
    <row r="1559" spans="1:29" ht="45" x14ac:dyDescent="0.25">
      <c r="A1559" s="61" t="s">
        <v>214</v>
      </c>
      <c r="B1559" s="61" t="s">
        <v>215</v>
      </c>
      <c r="C1559" s="62">
        <v>2004</v>
      </c>
      <c r="D1559" s="61" t="s">
        <v>72</v>
      </c>
      <c r="E1559" s="62">
        <v>28</v>
      </c>
      <c r="F1559" s="62">
        <v>216080</v>
      </c>
      <c r="G1559" s="62">
        <v>19313</v>
      </c>
      <c r="H1559" s="62">
        <v>57.48</v>
      </c>
      <c r="I1559" s="62">
        <v>7717.14</v>
      </c>
      <c r="J1559" s="62">
        <v>200954.4</v>
      </c>
      <c r="K1559" s="62">
        <v>21167.8</v>
      </c>
      <c r="L1559" s="62">
        <v>11583</v>
      </c>
      <c r="M1559" s="62">
        <v>34.47</v>
      </c>
      <c r="N1559" s="62">
        <v>755.99</v>
      </c>
      <c r="O1559" s="62">
        <v>255268.83</v>
      </c>
      <c r="P1559" s="63"/>
      <c r="Q1559" s="63"/>
      <c r="R1559" s="63"/>
      <c r="S1559" s="63"/>
      <c r="T1559" s="63"/>
      <c r="U1559" s="63"/>
      <c r="V1559" s="63"/>
      <c r="W1559" s="63"/>
      <c r="X1559" s="63"/>
      <c r="Y1559" s="63"/>
      <c r="Z1559" s="62">
        <v>1643</v>
      </c>
      <c r="AA1559" s="62">
        <v>4345</v>
      </c>
      <c r="AB1559" s="62">
        <v>12.93</v>
      </c>
      <c r="AC1559" s="62">
        <v>58.68</v>
      </c>
    </row>
    <row r="1560" spans="1:29" x14ac:dyDescent="0.25">
      <c r="A1560" s="61" t="s">
        <v>473</v>
      </c>
      <c r="B1560" s="61" t="s">
        <v>474</v>
      </c>
      <c r="C1560" s="62">
        <v>2016</v>
      </c>
      <c r="D1560" s="61" t="s">
        <v>78</v>
      </c>
      <c r="E1560" s="62">
        <v>20</v>
      </c>
      <c r="F1560" s="62">
        <v>79641</v>
      </c>
      <c r="G1560" s="62">
        <v>14200</v>
      </c>
      <c r="H1560" s="62">
        <v>59.17</v>
      </c>
      <c r="I1560" s="62">
        <v>3982.05</v>
      </c>
      <c r="J1560" s="62">
        <v>74066.13</v>
      </c>
      <c r="K1560" s="62">
        <v>841</v>
      </c>
      <c r="L1560" s="62">
        <v>6297</v>
      </c>
      <c r="M1560" s="62">
        <v>26.24</v>
      </c>
      <c r="N1560" s="62">
        <v>42.05</v>
      </c>
      <c r="O1560" s="62">
        <v>10141.870000000001</v>
      </c>
      <c r="P1560" s="63"/>
      <c r="Q1560" s="63"/>
      <c r="R1560" s="63"/>
      <c r="S1560" s="63"/>
      <c r="T1560" s="63"/>
      <c r="U1560" s="63"/>
      <c r="V1560" s="63"/>
      <c r="W1560" s="63"/>
      <c r="X1560" s="63"/>
      <c r="Y1560" s="63"/>
      <c r="Z1560" s="62">
        <v>0</v>
      </c>
      <c r="AA1560" s="63"/>
      <c r="AB1560" s="63"/>
      <c r="AC1560" s="62">
        <v>0</v>
      </c>
    </row>
    <row r="1561" spans="1:29" x14ac:dyDescent="0.25">
      <c r="A1561" s="61" t="s">
        <v>159</v>
      </c>
      <c r="B1561" s="61" t="s">
        <v>160</v>
      </c>
      <c r="C1561" s="62">
        <v>2005</v>
      </c>
      <c r="D1561" s="61" t="s">
        <v>89</v>
      </c>
      <c r="E1561" s="62">
        <v>23</v>
      </c>
      <c r="F1561" s="62">
        <v>102920</v>
      </c>
      <c r="G1561" s="62">
        <v>10981</v>
      </c>
      <c r="H1561" s="62">
        <v>39.79</v>
      </c>
      <c r="I1561" s="62">
        <v>4474.78</v>
      </c>
      <c r="J1561" s="62">
        <v>95715.6</v>
      </c>
      <c r="K1561" s="62">
        <v>0</v>
      </c>
      <c r="L1561" s="63"/>
      <c r="M1561" s="63"/>
      <c r="N1561" s="63"/>
      <c r="O1561" s="63"/>
      <c r="P1561" s="63"/>
      <c r="Q1561" s="63"/>
      <c r="R1561" s="63"/>
      <c r="S1561" s="63"/>
      <c r="T1561" s="63"/>
      <c r="U1561" s="62">
        <v>4912</v>
      </c>
      <c r="V1561" s="62">
        <v>9118</v>
      </c>
      <c r="W1561" s="62">
        <v>33.04</v>
      </c>
      <c r="X1561" s="62">
        <v>213</v>
      </c>
      <c r="Y1561" s="62">
        <v>109950.21</v>
      </c>
      <c r="Z1561" s="62">
        <v>1203</v>
      </c>
      <c r="AA1561" s="62">
        <v>5102</v>
      </c>
      <c r="AB1561" s="62">
        <v>18.489999999999998</v>
      </c>
      <c r="AC1561" s="62">
        <v>52.3</v>
      </c>
    </row>
    <row r="1562" spans="1:29" ht="45" x14ac:dyDescent="0.25">
      <c r="A1562" s="61" t="s">
        <v>340</v>
      </c>
      <c r="B1562" s="61" t="s">
        <v>341</v>
      </c>
      <c r="C1562" s="62">
        <v>2006</v>
      </c>
      <c r="D1562" s="61" t="s">
        <v>78</v>
      </c>
      <c r="E1562" s="62">
        <v>48</v>
      </c>
      <c r="F1562" s="62">
        <v>367920</v>
      </c>
      <c r="G1562" s="62">
        <v>57998</v>
      </c>
      <c r="H1562" s="62">
        <v>100.69</v>
      </c>
      <c r="I1562" s="62">
        <v>7665</v>
      </c>
      <c r="J1562" s="62">
        <v>342165.6</v>
      </c>
      <c r="K1562" s="62">
        <v>0</v>
      </c>
      <c r="L1562" s="63"/>
      <c r="M1562" s="63"/>
      <c r="N1562" s="63"/>
      <c r="O1562" s="63"/>
      <c r="P1562" s="62">
        <v>203</v>
      </c>
      <c r="Q1562" s="62">
        <v>772</v>
      </c>
      <c r="R1562" s="62">
        <v>1.34</v>
      </c>
      <c r="S1562" s="62">
        <v>4</v>
      </c>
      <c r="T1562" s="62">
        <v>2571.81</v>
      </c>
      <c r="U1562" s="63"/>
      <c r="V1562" s="63"/>
      <c r="W1562" s="63"/>
      <c r="X1562" s="63"/>
      <c r="Y1562" s="63"/>
      <c r="Z1562" s="62">
        <v>69490</v>
      </c>
      <c r="AA1562" s="62">
        <v>3812</v>
      </c>
      <c r="AB1562" s="62">
        <v>6.62</v>
      </c>
      <c r="AC1562" s="62">
        <v>1447.71</v>
      </c>
    </row>
    <row r="1563" spans="1:29" ht="30" x14ac:dyDescent="0.25">
      <c r="A1563" s="61" t="s">
        <v>346</v>
      </c>
      <c r="B1563" s="61" t="s">
        <v>347</v>
      </c>
      <c r="C1563" s="62">
        <v>2006</v>
      </c>
      <c r="D1563" s="61" t="s">
        <v>78</v>
      </c>
      <c r="E1563" s="62">
        <v>60</v>
      </c>
      <c r="F1563" s="62">
        <v>543840</v>
      </c>
      <c r="G1563" s="62">
        <v>89248</v>
      </c>
      <c r="H1563" s="62">
        <v>123.96</v>
      </c>
      <c r="I1563" s="62">
        <v>9064</v>
      </c>
      <c r="J1563" s="62">
        <v>505771.2</v>
      </c>
      <c r="K1563" s="62">
        <v>0</v>
      </c>
      <c r="L1563" s="63"/>
      <c r="M1563" s="63"/>
      <c r="N1563" s="63"/>
      <c r="O1563" s="63"/>
      <c r="P1563" s="63"/>
      <c r="Q1563" s="63"/>
      <c r="R1563" s="63"/>
      <c r="S1563" s="63"/>
      <c r="T1563" s="63"/>
      <c r="U1563" s="63"/>
      <c r="V1563" s="63"/>
      <c r="W1563" s="63"/>
      <c r="X1563" s="63"/>
      <c r="Y1563" s="63"/>
      <c r="Z1563" s="62">
        <v>743.27</v>
      </c>
      <c r="AA1563" s="62">
        <v>2784</v>
      </c>
      <c r="AB1563" s="62">
        <v>3.87</v>
      </c>
      <c r="AC1563" s="62">
        <v>12.39</v>
      </c>
    </row>
    <row r="1564" spans="1:29" x14ac:dyDescent="0.25">
      <c r="A1564" s="61" t="s">
        <v>490</v>
      </c>
      <c r="B1564" s="61" t="s">
        <v>491</v>
      </c>
      <c r="C1564" s="62">
        <v>2004</v>
      </c>
      <c r="D1564" s="61" t="s">
        <v>75</v>
      </c>
      <c r="E1564" s="62">
        <v>2</v>
      </c>
      <c r="F1564" s="63"/>
      <c r="G1564" s="62">
        <v>0</v>
      </c>
      <c r="H1564" s="62">
        <v>0</v>
      </c>
      <c r="I1564" s="63"/>
      <c r="J1564" s="63"/>
      <c r="K1564" s="62">
        <v>0</v>
      </c>
      <c r="L1564" s="63"/>
      <c r="M1564" s="63"/>
      <c r="N1564" s="63"/>
      <c r="O1564" s="63"/>
      <c r="P1564" s="63"/>
      <c r="Q1564" s="63"/>
      <c r="R1564" s="63"/>
      <c r="S1564" s="63"/>
      <c r="T1564" s="63"/>
      <c r="U1564" s="63"/>
      <c r="V1564" s="63"/>
      <c r="W1564" s="63"/>
      <c r="X1564" s="63"/>
      <c r="Y1564" s="63"/>
      <c r="Z1564" s="62">
        <v>3700</v>
      </c>
      <c r="AA1564" s="62">
        <v>933</v>
      </c>
      <c r="AB1564" s="62">
        <v>38.880000000000003</v>
      </c>
      <c r="AC1564" s="62">
        <v>1850</v>
      </c>
    </row>
    <row r="1565" spans="1:29" x14ac:dyDescent="0.25">
      <c r="A1565" s="61" t="s">
        <v>251</v>
      </c>
      <c r="B1565" s="61" t="s">
        <v>252</v>
      </c>
      <c r="C1565" s="62">
        <v>2018</v>
      </c>
      <c r="D1565" s="61" t="s">
        <v>99</v>
      </c>
      <c r="E1565" s="62">
        <v>40</v>
      </c>
      <c r="F1565" s="62">
        <v>246400</v>
      </c>
      <c r="G1565" s="62">
        <v>54980</v>
      </c>
      <c r="H1565" s="62">
        <v>114.54</v>
      </c>
      <c r="I1565" s="62">
        <v>6160</v>
      </c>
      <c r="J1565" s="62">
        <v>229152</v>
      </c>
      <c r="K1565" s="62">
        <v>0</v>
      </c>
      <c r="L1565" s="63"/>
      <c r="M1565" s="63"/>
      <c r="N1565" s="63"/>
      <c r="O1565" s="63"/>
      <c r="P1565" s="63"/>
      <c r="Q1565" s="63"/>
      <c r="R1565" s="63"/>
      <c r="S1565" s="63"/>
      <c r="T1565" s="63"/>
      <c r="U1565" s="63"/>
      <c r="V1565" s="63"/>
      <c r="W1565" s="63"/>
      <c r="X1565" s="63"/>
      <c r="Y1565" s="63"/>
      <c r="Z1565" s="62">
        <v>1049</v>
      </c>
      <c r="AA1565" s="62">
        <v>13172</v>
      </c>
      <c r="AB1565" s="62">
        <v>27.44</v>
      </c>
      <c r="AC1565" s="62">
        <v>26.23</v>
      </c>
    </row>
    <row r="1566" spans="1:29" ht="30" x14ac:dyDescent="0.25">
      <c r="A1566" s="61" t="s">
        <v>122</v>
      </c>
      <c r="B1566" s="61" t="s">
        <v>123</v>
      </c>
      <c r="C1566" s="62">
        <v>2010</v>
      </c>
      <c r="D1566" s="61" t="s">
        <v>226</v>
      </c>
      <c r="E1566" s="62">
        <v>64</v>
      </c>
      <c r="F1566" s="62">
        <v>276420</v>
      </c>
      <c r="G1566" s="62">
        <v>38412</v>
      </c>
      <c r="H1566" s="62">
        <v>50.02</v>
      </c>
      <c r="I1566" s="62">
        <v>4319.0600000000004</v>
      </c>
      <c r="J1566" s="62">
        <v>257070.6</v>
      </c>
      <c r="K1566" s="62">
        <v>15743</v>
      </c>
      <c r="L1566" s="62">
        <v>20980</v>
      </c>
      <c r="M1566" s="62">
        <v>27.32</v>
      </c>
      <c r="N1566" s="62">
        <v>245.98</v>
      </c>
      <c r="O1566" s="62">
        <v>189849.56</v>
      </c>
      <c r="P1566" s="63"/>
      <c r="Q1566" s="63"/>
      <c r="R1566" s="63"/>
      <c r="S1566" s="63"/>
      <c r="T1566" s="63"/>
      <c r="U1566" s="63"/>
      <c r="V1566" s="63"/>
      <c r="W1566" s="63"/>
      <c r="X1566" s="63"/>
      <c r="Y1566" s="63"/>
      <c r="Z1566" s="62">
        <v>372.3</v>
      </c>
      <c r="AA1566" s="62">
        <v>20642</v>
      </c>
      <c r="AB1566" s="62">
        <v>26.88</v>
      </c>
      <c r="AC1566" s="62">
        <v>5.82</v>
      </c>
    </row>
    <row r="1567" spans="1:29" x14ac:dyDescent="0.25">
      <c r="A1567" s="61" t="s">
        <v>107</v>
      </c>
      <c r="B1567" s="61" t="s">
        <v>108</v>
      </c>
      <c r="C1567" s="62">
        <v>2014</v>
      </c>
      <c r="D1567" s="61" t="s">
        <v>297</v>
      </c>
      <c r="E1567" s="62">
        <v>48</v>
      </c>
      <c r="F1567" s="63"/>
      <c r="G1567" s="63"/>
      <c r="H1567" s="63"/>
      <c r="I1567" s="63"/>
      <c r="J1567" s="63"/>
      <c r="K1567" s="62">
        <v>0</v>
      </c>
      <c r="L1567" s="63"/>
      <c r="M1567" s="63"/>
      <c r="N1567" s="63"/>
      <c r="O1567" s="63"/>
      <c r="P1567" s="63"/>
      <c r="Q1567" s="63"/>
      <c r="R1567" s="63"/>
      <c r="S1567" s="63"/>
      <c r="T1567" s="63"/>
      <c r="U1567" s="63"/>
      <c r="V1567" s="63"/>
      <c r="W1567" s="63"/>
      <c r="X1567" s="63"/>
      <c r="Y1567" s="63"/>
      <c r="Z1567" s="62">
        <v>0</v>
      </c>
      <c r="AA1567" s="62">
        <v>25584</v>
      </c>
      <c r="AB1567" s="62">
        <v>44.42</v>
      </c>
      <c r="AC1567" s="62">
        <v>0</v>
      </c>
    </row>
    <row r="1568" spans="1:29" ht="30" x14ac:dyDescent="0.25">
      <c r="A1568" s="61" t="s">
        <v>233</v>
      </c>
      <c r="B1568" s="61" t="s">
        <v>234</v>
      </c>
      <c r="C1568" s="62">
        <v>2011</v>
      </c>
      <c r="D1568" s="61" t="s">
        <v>226</v>
      </c>
      <c r="E1568" s="62">
        <v>81</v>
      </c>
      <c r="F1568" s="62">
        <v>354240</v>
      </c>
      <c r="G1568" s="62">
        <v>47834</v>
      </c>
      <c r="H1568" s="62">
        <v>49.21</v>
      </c>
      <c r="I1568" s="62">
        <v>4373.33</v>
      </c>
      <c r="J1568" s="62">
        <v>329443.20000000001</v>
      </c>
      <c r="K1568" s="62">
        <v>43739.09</v>
      </c>
      <c r="L1568" s="62">
        <v>79158</v>
      </c>
      <c r="M1568" s="62">
        <v>81.44</v>
      </c>
      <c r="N1568" s="63"/>
      <c r="O1568" s="63"/>
      <c r="P1568" s="63"/>
      <c r="Q1568" s="63"/>
      <c r="R1568" s="63"/>
      <c r="S1568" s="63"/>
      <c r="T1568" s="63"/>
      <c r="U1568" s="63"/>
      <c r="V1568" s="63"/>
      <c r="W1568" s="63"/>
      <c r="X1568" s="63"/>
      <c r="Y1568" s="63"/>
      <c r="Z1568" s="62">
        <v>1982.49</v>
      </c>
      <c r="AA1568" s="62">
        <v>28994</v>
      </c>
      <c r="AB1568" s="62">
        <v>29.83</v>
      </c>
      <c r="AC1568" s="62">
        <v>24.48</v>
      </c>
    </row>
    <row r="1569" spans="1:29" ht="30" x14ac:dyDescent="0.25">
      <c r="A1569" s="61" t="s">
        <v>494</v>
      </c>
      <c r="B1569" s="61" t="s">
        <v>495</v>
      </c>
      <c r="C1569" s="62">
        <v>2011</v>
      </c>
      <c r="D1569" s="61" t="s">
        <v>78</v>
      </c>
      <c r="E1569" s="62">
        <v>24</v>
      </c>
      <c r="F1569" s="62">
        <v>162240</v>
      </c>
      <c r="G1569" s="62">
        <v>28144</v>
      </c>
      <c r="H1569" s="62">
        <v>97.72</v>
      </c>
      <c r="I1569" s="62">
        <v>6760</v>
      </c>
      <c r="J1569" s="62">
        <v>150883.20000000001</v>
      </c>
      <c r="K1569" s="62">
        <v>0</v>
      </c>
      <c r="L1569" s="63"/>
      <c r="M1569" s="63"/>
      <c r="N1569" s="63"/>
      <c r="O1569" s="63"/>
      <c r="P1569" s="62">
        <v>1186</v>
      </c>
      <c r="Q1569" s="62">
        <v>2919</v>
      </c>
      <c r="R1569" s="62">
        <v>10.14</v>
      </c>
      <c r="S1569" s="62">
        <v>49</v>
      </c>
      <c r="T1569" s="62">
        <v>15025.43</v>
      </c>
      <c r="U1569" s="63"/>
      <c r="V1569" s="63"/>
      <c r="W1569" s="63"/>
      <c r="X1569" s="63"/>
      <c r="Y1569" s="63"/>
      <c r="Z1569" s="62">
        <v>628.29999999999995</v>
      </c>
      <c r="AA1569" s="62">
        <v>5345</v>
      </c>
      <c r="AB1569" s="62">
        <v>18.559999999999999</v>
      </c>
      <c r="AC1569" s="62">
        <v>26.18</v>
      </c>
    </row>
    <row r="1570" spans="1:29" ht="30" x14ac:dyDescent="0.25">
      <c r="A1570" s="61" t="s">
        <v>439</v>
      </c>
      <c r="B1570" s="61" t="s">
        <v>440</v>
      </c>
      <c r="C1570" s="62">
        <v>2014</v>
      </c>
      <c r="D1570" s="61" t="s">
        <v>78</v>
      </c>
      <c r="E1570" s="62">
        <v>32</v>
      </c>
      <c r="F1570" s="62">
        <v>87705</v>
      </c>
      <c r="G1570" s="62">
        <v>16757</v>
      </c>
      <c r="H1570" s="62">
        <v>43.64</v>
      </c>
      <c r="I1570" s="62">
        <v>2740.78</v>
      </c>
      <c r="J1570" s="62">
        <v>81565.649999999994</v>
      </c>
      <c r="K1570" s="62">
        <v>32812.800000000003</v>
      </c>
      <c r="L1570" s="62">
        <v>20285</v>
      </c>
      <c r="M1570" s="62">
        <v>52.83</v>
      </c>
      <c r="N1570" s="62">
        <v>1025.4000000000001</v>
      </c>
      <c r="O1570" s="62">
        <v>395699.44</v>
      </c>
      <c r="P1570" s="63"/>
      <c r="Q1570" s="63"/>
      <c r="R1570" s="63"/>
      <c r="S1570" s="63"/>
      <c r="T1570" s="63"/>
      <c r="U1570" s="63"/>
      <c r="V1570" s="63"/>
      <c r="W1570" s="63"/>
      <c r="X1570" s="63"/>
      <c r="Y1570" s="63"/>
      <c r="Z1570" s="62">
        <v>68815.91</v>
      </c>
      <c r="AA1570" s="62">
        <v>9686</v>
      </c>
      <c r="AB1570" s="62">
        <v>25.22</v>
      </c>
      <c r="AC1570" s="62">
        <v>2150.5</v>
      </c>
    </row>
    <row r="1571" spans="1:29" x14ac:dyDescent="0.25">
      <c r="A1571" s="61" t="s">
        <v>397</v>
      </c>
      <c r="B1571" s="61" t="s">
        <v>398</v>
      </c>
      <c r="C1571" s="62">
        <v>2008</v>
      </c>
      <c r="D1571" s="61" t="s">
        <v>99</v>
      </c>
      <c r="E1571" s="62">
        <v>50</v>
      </c>
      <c r="F1571" s="62">
        <v>548400</v>
      </c>
      <c r="G1571" s="62">
        <v>96076</v>
      </c>
      <c r="H1571" s="62">
        <v>160.13</v>
      </c>
      <c r="I1571" s="62">
        <v>10968</v>
      </c>
      <c r="J1571" s="62">
        <v>510012</v>
      </c>
      <c r="K1571" s="62">
        <v>0</v>
      </c>
      <c r="L1571" s="63"/>
      <c r="M1571" s="63"/>
      <c r="N1571" s="63"/>
      <c r="O1571" s="63"/>
      <c r="P1571" s="63"/>
      <c r="Q1571" s="63"/>
      <c r="R1571" s="63"/>
      <c r="S1571" s="63"/>
      <c r="T1571" s="63"/>
      <c r="U1571" s="63"/>
      <c r="V1571" s="63"/>
      <c r="W1571" s="63"/>
      <c r="X1571" s="63"/>
      <c r="Y1571" s="63"/>
      <c r="Z1571" s="62">
        <v>194300</v>
      </c>
      <c r="AA1571" s="62">
        <v>7056</v>
      </c>
      <c r="AB1571" s="62">
        <v>11.76</v>
      </c>
      <c r="AC1571" s="62">
        <v>3886</v>
      </c>
    </row>
    <row r="1572" spans="1:29" ht="30" x14ac:dyDescent="0.25">
      <c r="A1572" s="61" t="s">
        <v>391</v>
      </c>
      <c r="B1572" s="61" t="s">
        <v>392</v>
      </c>
      <c r="C1572" s="62">
        <v>2011</v>
      </c>
      <c r="D1572" s="61" t="s">
        <v>86</v>
      </c>
      <c r="E1572" s="62">
        <v>160</v>
      </c>
      <c r="F1572" s="62">
        <v>71917</v>
      </c>
      <c r="G1572" s="62">
        <v>24163</v>
      </c>
      <c r="H1572" s="62">
        <v>12.58</v>
      </c>
      <c r="I1572" s="62">
        <v>449.48</v>
      </c>
      <c r="J1572" s="62">
        <v>66882.81</v>
      </c>
      <c r="K1572" s="62">
        <v>9819</v>
      </c>
      <c r="L1572" s="62">
        <v>15507</v>
      </c>
      <c r="M1572" s="62">
        <v>8.08</v>
      </c>
      <c r="N1572" s="62">
        <v>61.37</v>
      </c>
      <c r="O1572" s="62">
        <v>118410.27</v>
      </c>
      <c r="P1572" s="63"/>
      <c r="Q1572" s="63"/>
      <c r="R1572" s="63"/>
      <c r="S1572" s="63"/>
      <c r="T1572" s="63"/>
      <c r="U1572" s="63"/>
      <c r="V1572" s="63"/>
      <c r="W1572" s="63"/>
      <c r="X1572" s="63"/>
      <c r="Y1572" s="63"/>
      <c r="Z1572" s="62">
        <v>10856</v>
      </c>
      <c r="AA1572" s="62">
        <v>87217</v>
      </c>
      <c r="AB1572" s="62">
        <v>45.43</v>
      </c>
      <c r="AC1572" s="62">
        <v>67.849999999999994</v>
      </c>
    </row>
    <row r="1573" spans="1:29" ht="30" x14ac:dyDescent="0.25">
      <c r="A1573" s="61" t="s">
        <v>572</v>
      </c>
      <c r="B1573" s="61" t="s">
        <v>573</v>
      </c>
      <c r="C1573" s="62">
        <v>2009</v>
      </c>
      <c r="D1573" s="61" t="s">
        <v>323</v>
      </c>
      <c r="E1573" s="62">
        <v>56</v>
      </c>
      <c r="F1573" s="62">
        <v>691610</v>
      </c>
      <c r="G1573" s="62">
        <v>99960</v>
      </c>
      <c r="H1573" s="62">
        <v>148.75</v>
      </c>
      <c r="I1573" s="62">
        <v>12350.18</v>
      </c>
      <c r="J1573" s="62">
        <v>643197.30000000005</v>
      </c>
      <c r="K1573" s="62">
        <v>0</v>
      </c>
      <c r="L1573" s="63"/>
      <c r="M1573" s="63"/>
      <c r="N1573" s="63"/>
      <c r="O1573" s="63"/>
      <c r="P1573" s="63"/>
      <c r="Q1573" s="63"/>
      <c r="R1573" s="63"/>
      <c r="S1573" s="63"/>
      <c r="T1573" s="63"/>
      <c r="U1573" s="63"/>
      <c r="V1573" s="63"/>
      <c r="W1573" s="63"/>
      <c r="X1573" s="63"/>
      <c r="Y1573" s="63"/>
      <c r="Z1573" s="62">
        <v>0</v>
      </c>
      <c r="AA1573" s="63"/>
      <c r="AB1573" s="63"/>
      <c r="AC1573" s="62">
        <v>0</v>
      </c>
    </row>
    <row r="1574" spans="1:29" x14ac:dyDescent="0.25">
      <c r="A1574" s="61" t="s">
        <v>306</v>
      </c>
      <c r="B1574" s="61" t="s">
        <v>307</v>
      </c>
      <c r="C1574" s="62">
        <v>2010</v>
      </c>
      <c r="D1574" s="61" t="s">
        <v>99</v>
      </c>
      <c r="E1574" s="62">
        <v>41</v>
      </c>
      <c r="F1574" s="62">
        <v>339600</v>
      </c>
      <c r="G1574" s="62">
        <v>58769</v>
      </c>
      <c r="H1574" s="62">
        <v>119.45</v>
      </c>
      <c r="I1574" s="62">
        <v>8282.93</v>
      </c>
      <c r="J1574" s="62">
        <v>315828</v>
      </c>
      <c r="K1574" s="62">
        <v>0</v>
      </c>
      <c r="L1574" s="62">
        <v>0</v>
      </c>
      <c r="M1574" s="62">
        <v>0</v>
      </c>
      <c r="N1574" s="63"/>
      <c r="O1574" s="63"/>
      <c r="P1574" s="63"/>
      <c r="Q1574" s="62">
        <v>0</v>
      </c>
      <c r="R1574" s="62">
        <v>0</v>
      </c>
      <c r="S1574" s="63"/>
      <c r="T1574" s="63"/>
      <c r="U1574" s="63"/>
      <c r="V1574" s="62">
        <v>0</v>
      </c>
      <c r="W1574" s="62">
        <v>0</v>
      </c>
      <c r="X1574" s="63"/>
      <c r="Y1574" s="63"/>
      <c r="Z1574" s="62">
        <v>1066.77</v>
      </c>
      <c r="AA1574" s="62">
        <v>8043</v>
      </c>
      <c r="AB1574" s="62">
        <v>16.350000000000001</v>
      </c>
      <c r="AC1574" s="62">
        <v>26.02</v>
      </c>
    </row>
    <row r="1575" spans="1:29" ht="30" x14ac:dyDescent="0.25">
      <c r="A1575" s="61" t="s">
        <v>165</v>
      </c>
      <c r="B1575" s="61" t="s">
        <v>166</v>
      </c>
      <c r="C1575" s="62">
        <v>2003</v>
      </c>
      <c r="D1575" s="61" t="s">
        <v>78</v>
      </c>
      <c r="E1575" s="62">
        <v>40</v>
      </c>
      <c r="F1575" s="62">
        <v>47909</v>
      </c>
      <c r="G1575" s="62">
        <v>6939</v>
      </c>
      <c r="H1575" s="62">
        <v>14.46</v>
      </c>
      <c r="I1575" s="62">
        <v>1197.73</v>
      </c>
      <c r="J1575" s="62">
        <v>44555.37</v>
      </c>
      <c r="K1575" s="62">
        <v>8265.76</v>
      </c>
      <c r="L1575" s="62">
        <v>7602</v>
      </c>
      <c r="M1575" s="62">
        <v>15.84</v>
      </c>
      <c r="N1575" s="63"/>
      <c r="O1575" s="63"/>
      <c r="P1575" s="63"/>
      <c r="Q1575" s="63"/>
      <c r="R1575" s="63"/>
      <c r="S1575" s="63"/>
      <c r="T1575" s="63"/>
      <c r="U1575" s="63"/>
      <c r="V1575" s="63"/>
      <c r="W1575" s="63"/>
      <c r="X1575" s="63"/>
      <c r="Y1575" s="63"/>
      <c r="Z1575" s="62">
        <v>2862</v>
      </c>
      <c r="AA1575" s="62">
        <v>6638</v>
      </c>
      <c r="AB1575" s="62">
        <v>13.83</v>
      </c>
      <c r="AC1575" s="62">
        <v>71.55</v>
      </c>
    </row>
    <row r="1576" spans="1:29" x14ac:dyDescent="0.25">
      <c r="A1576" s="61" t="s">
        <v>399</v>
      </c>
      <c r="B1576" s="61" t="s">
        <v>400</v>
      </c>
      <c r="C1576" s="62">
        <v>2008</v>
      </c>
      <c r="D1576" s="61" t="s">
        <v>99</v>
      </c>
      <c r="E1576" s="62">
        <v>33</v>
      </c>
      <c r="F1576" s="62">
        <v>175116</v>
      </c>
      <c r="G1576" s="62">
        <v>21907</v>
      </c>
      <c r="H1576" s="62">
        <v>55.32</v>
      </c>
      <c r="I1576" s="62">
        <v>5306.55</v>
      </c>
      <c r="J1576" s="62">
        <v>162857.88</v>
      </c>
      <c r="K1576" s="62">
        <v>6723</v>
      </c>
      <c r="L1576" s="62">
        <v>15780</v>
      </c>
      <c r="M1576" s="62">
        <v>39.85</v>
      </c>
      <c r="N1576" s="62">
        <v>203.73</v>
      </c>
      <c r="O1576" s="62">
        <v>81074.67</v>
      </c>
      <c r="P1576" s="63"/>
      <c r="Q1576" s="63"/>
      <c r="R1576" s="63"/>
      <c r="S1576" s="63"/>
      <c r="T1576" s="63"/>
      <c r="U1576" s="63"/>
      <c r="V1576" s="63"/>
      <c r="W1576" s="63"/>
      <c r="X1576" s="63"/>
      <c r="Y1576" s="63"/>
      <c r="Z1576" s="62">
        <v>0</v>
      </c>
      <c r="AA1576" s="62">
        <v>54000</v>
      </c>
      <c r="AB1576" s="62">
        <v>136.36000000000001</v>
      </c>
      <c r="AC1576" s="62">
        <v>0</v>
      </c>
    </row>
    <row r="1577" spans="1:29" x14ac:dyDescent="0.25">
      <c r="A1577" s="61" t="s">
        <v>371</v>
      </c>
      <c r="B1577" s="61" t="s">
        <v>372</v>
      </c>
      <c r="C1577" s="62">
        <v>2012</v>
      </c>
      <c r="D1577" s="61" t="s">
        <v>78</v>
      </c>
      <c r="E1577" s="62">
        <v>59</v>
      </c>
      <c r="F1577" s="62">
        <v>526940</v>
      </c>
      <c r="G1577" s="62">
        <v>76623</v>
      </c>
      <c r="H1577" s="62">
        <v>108.22</v>
      </c>
      <c r="I1577" s="62">
        <v>8931.19</v>
      </c>
      <c r="J1577" s="62">
        <v>490054.2</v>
      </c>
      <c r="K1577" s="62">
        <v>0</v>
      </c>
      <c r="L1577" s="63"/>
      <c r="M1577" s="63"/>
      <c r="N1577" s="63"/>
      <c r="O1577" s="63"/>
      <c r="P1577" s="63"/>
      <c r="Q1577" s="63"/>
      <c r="R1577" s="63"/>
      <c r="S1577" s="63"/>
      <c r="T1577" s="63"/>
      <c r="U1577" s="63"/>
      <c r="V1577" s="63"/>
      <c r="W1577" s="63"/>
      <c r="X1577" s="63"/>
      <c r="Y1577" s="63"/>
      <c r="Z1577" s="62">
        <v>121395</v>
      </c>
      <c r="AA1577" s="62">
        <v>23720</v>
      </c>
      <c r="AB1577" s="62">
        <v>33.5</v>
      </c>
      <c r="AC1577" s="62">
        <v>2057.54</v>
      </c>
    </row>
    <row r="1578" spans="1:29" ht="30" x14ac:dyDescent="0.25">
      <c r="A1578" s="61" t="s">
        <v>361</v>
      </c>
      <c r="B1578" s="61" t="s">
        <v>362</v>
      </c>
      <c r="C1578" s="62">
        <v>2007</v>
      </c>
      <c r="D1578" s="61" t="s">
        <v>78</v>
      </c>
      <c r="E1578" s="62">
        <v>52</v>
      </c>
      <c r="F1578" s="62">
        <v>154703</v>
      </c>
      <c r="G1578" s="62">
        <v>26533</v>
      </c>
      <c r="H1578" s="62">
        <v>42.52</v>
      </c>
      <c r="I1578" s="62">
        <v>2975.06</v>
      </c>
      <c r="J1578" s="62">
        <v>143873.79</v>
      </c>
      <c r="K1578" s="62">
        <v>0</v>
      </c>
      <c r="L1578" s="62">
        <v>69465</v>
      </c>
      <c r="M1578" s="62">
        <v>111.32</v>
      </c>
      <c r="N1578" s="63"/>
      <c r="O1578" s="63"/>
      <c r="P1578" s="63"/>
      <c r="Q1578" s="63"/>
      <c r="R1578" s="63"/>
      <c r="S1578" s="63"/>
      <c r="T1578" s="63"/>
      <c r="U1578" s="63"/>
      <c r="V1578" s="63"/>
      <c r="W1578" s="63"/>
      <c r="X1578" s="63"/>
      <c r="Y1578" s="63"/>
      <c r="Z1578" s="62">
        <v>136.09</v>
      </c>
      <c r="AA1578" s="62">
        <v>20142</v>
      </c>
      <c r="AB1578" s="62">
        <v>32.28</v>
      </c>
      <c r="AC1578" s="62">
        <v>2.62</v>
      </c>
    </row>
    <row r="1579" spans="1:29" x14ac:dyDescent="0.25">
      <c r="A1579" s="61" t="s">
        <v>190</v>
      </c>
      <c r="B1579" s="61" t="s">
        <v>191</v>
      </c>
      <c r="C1579" s="62">
        <v>2012</v>
      </c>
      <c r="D1579" s="61" t="s">
        <v>78</v>
      </c>
      <c r="E1579" s="62">
        <v>40</v>
      </c>
      <c r="F1579" s="62">
        <v>302940</v>
      </c>
      <c r="G1579" s="62">
        <v>50270</v>
      </c>
      <c r="H1579" s="62">
        <v>104.73</v>
      </c>
      <c r="I1579" s="62">
        <v>7573.5</v>
      </c>
      <c r="J1579" s="62">
        <v>281734.2</v>
      </c>
      <c r="K1579" s="62">
        <v>0</v>
      </c>
      <c r="L1579" s="63"/>
      <c r="M1579" s="63"/>
      <c r="N1579" s="63"/>
      <c r="O1579" s="63"/>
      <c r="P1579" s="63"/>
      <c r="Q1579" s="63"/>
      <c r="R1579" s="63"/>
      <c r="S1579" s="63"/>
      <c r="T1579" s="63"/>
      <c r="U1579" s="63"/>
      <c r="V1579" s="63"/>
      <c r="W1579" s="63"/>
      <c r="X1579" s="63"/>
      <c r="Y1579" s="63"/>
      <c r="Z1579" s="62">
        <v>661</v>
      </c>
      <c r="AA1579" s="62">
        <v>5511</v>
      </c>
      <c r="AB1579" s="62">
        <v>11.48</v>
      </c>
      <c r="AC1579" s="62">
        <v>16.53</v>
      </c>
    </row>
    <row r="1580" spans="1:29" ht="30" x14ac:dyDescent="0.25">
      <c r="A1580" s="61" t="s">
        <v>171</v>
      </c>
      <c r="B1580" s="61" t="s">
        <v>172</v>
      </c>
      <c r="C1580" s="62">
        <v>2007</v>
      </c>
      <c r="D1580" s="61" t="s">
        <v>94</v>
      </c>
      <c r="E1580" s="62">
        <v>4</v>
      </c>
      <c r="F1580" s="63"/>
      <c r="G1580" s="63"/>
      <c r="H1580" s="63"/>
      <c r="I1580" s="63"/>
      <c r="J1580" s="63"/>
      <c r="K1580" s="62">
        <v>0</v>
      </c>
      <c r="L1580" s="63"/>
      <c r="M1580" s="63"/>
      <c r="N1580" s="63"/>
      <c r="O1580" s="63"/>
      <c r="P1580" s="63"/>
      <c r="Q1580" s="63"/>
      <c r="R1580" s="63"/>
      <c r="S1580" s="63"/>
      <c r="T1580" s="63"/>
      <c r="U1580" s="63"/>
      <c r="V1580" s="63"/>
      <c r="W1580" s="63"/>
      <c r="X1580" s="63"/>
      <c r="Y1580" s="63"/>
      <c r="Z1580" s="62">
        <v>0</v>
      </c>
      <c r="AA1580" s="63"/>
      <c r="AB1580" s="63"/>
      <c r="AC1580" s="62">
        <v>0</v>
      </c>
    </row>
    <row r="1581" spans="1:29" ht="45" x14ac:dyDescent="0.25">
      <c r="A1581" s="61" t="s">
        <v>109</v>
      </c>
      <c r="B1581" s="61" t="s">
        <v>110</v>
      </c>
      <c r="C1581" s="62">
        <v>2018</v>
      </c>
      <c r="D1581" s="61" t="s">
        <v>75</v>
      </c>
      <c r="E1581" s="62">
        <v>17</v>
      </c>
      <c r="F1581" s="62">
        <v>4432</v>
      </c>
      <c r="G1581" s="62">
        <v>1238</v>
      </c>
      <c r="H1581" s="62">
        <v>6.07</v>
      </c>
      <c r="I1581" s="62">
        <v>260.70999999999998</v>
      </c>
      <c r="J1581" s="62">
        <v>4121.76</v>
      </c>
      <c r="K1581" s="62">
        <v>0</v>
      </c>
      <c r="L1581" s="63"/>
      <c r="M1581" s="63"/>
      <c r="N1581" s="63"/>
      <c r="O1581" s="63"/>
      <c r="P1581" s="62">
        <v>1949</v>
      </c>
      <c r="Q1581" s="62">
        <v>3324</v>
      </c>
      <c r="R1581" s="62">
        <v>16.29</v>
      </c>
      <c r="S1581" s="62">
        <v>114</v>
      </c>
      <c r="T1581" s="62">
        <v>24691.88</v>
      </c>
      <c r="U1581" s="62">
        <v>4555</v>
      </c>
      <c r="V1581" s="62">
        <v>12077</v>
      </c>
      <c r="W1581" s="62">
        <v>59.2</v>
      </c>
      <c r="X1581" s="62">
        <v>267</v>
      </c>
      <c r="Y1581" s="62">
        <v>101959.12</v>
      </c>
      <c r="Z1581" s="62">
        <v>37850.199999999997</v>
      </c>
      <c r="AA1581" s="62">
        <v>4729</v>
      </c>
      <c r="AB1581" s="62">
        <v>23.18</v>
      </c>
      <c r="AC1581" s="62">
        <v>2226.48</v>
      </c>
    </row>
    <row r="1582" spans="1:29" x14ac:dyDescent="0.25">
      <c r="A1582" s="61" t="s">
        <v>369</v>
      </c>
      <c r="B1582" s="61" t="s">
        <v>370</v>
      </c>
      <c r="C1582" s="62">
        <v>2010</v>
      </c>
      <c r="D1582" s="61" t="s">
        <v>78</v>
      </c>
      <c r="E1582" s="62">
        <v>64</v>
      </c>
      <c r="F1582" s="62">
        <v>693275</v>
      </c>
      <c r="G1582" s="62">
        <v>90216</v>
      </c>
      <c r="H1582" s="62">
        <v>117.47</v>
      </c>
      <c r="I1582" s="62">
        <v>10832.42</v>
      </c>
      <c r="J1582" s="62">
        <v>644745.75</v>
      </c>
      <c r="K1582" s="62">
        <v>0</v>
      </c>
      <c r="L1582" s="63"/>
      <c r="M1582" s="63"/>
      <c r="N1582" s="63"/>
      <c r="O1582" s="63"/>
      <c r="P1582" s="63"/>
      <c r="Q1582" s="63"/>
      <c r="R1582" s="63"/>
      <c r="S1582" s="63"/>
      <c r="T1582" s="63"/>
      <c r="U1582" s="63"/>
      <c r="V1582" s="63"/>
      <c r="W1582" s="63"/>
      <c r="X1582" s="63"/>
      <c r="Y1582" s="63"/>
      <c r="Z1582" s="62">
        <v>2101.81</v>
      </c>
      <c r="AA1582" s="62">
        <v>12727</v>
      </c>
      <c r="AB1582" s="62">
        <v>16.57</v>
      </c>
      <c r="AC1582" s="62">
        <v>32.840000000000003</v>
      </c>
    </row>
    <row r="1583" spans="1:29" x14ac:dyDescent="0.25">
      <c r="A1583" s="61" t="s">
        <v>389</v>
      </c>
      <c r="B1583" s="61" t="s">
        <v>390</v>
      </c>
      <c r="C1583" s="62">
        <v>2010</v>
      </c>
      <c r="D1583" s="61" t="s">
        <v>78</v>
      </c>
      <c r="E1583" s="62">
        <v>130</v>
      </c>
      <c r="F1583" s="62">
        <v>1217333</v>
      </c>
      <c r="G1583" s="62">
        <v>222036</v>
      </c>
      <c r="H1583" s="62">
        <v>142.33000000000001</v>
      </c>
      <c r="I1583" s="62">
        <v>9364.1</v>
      </c>
      <c r="J1583" s="62">
        <v>1132119.69</v>
      </c>
      <c r="K1583" s="62">
        <v>0</v>
      </c>
      <c r="L1583" s="63"/>
      <c r="M1583" s="63"/>
      <c r="N1583" s="63"/>
      <c r="O1583" s="63"/>
      <c r="P1583" s="63"/>
      <c r="Q1583" s="63"/>
      <c r="R1583" s="63"/>
      <c r="S1583" s="63"/>
      <c r="T1583" s="63"/>
      <c r="U1583" s="63"/>
      <c r="V1583" s="63"/>
      <c r="W1583" s="63"/>
      <c r="X1583" s="63"/>
      <c r="Y1583" s="63"/>
      <c r="Z1583" s="62">
        <v>4.0999999999999996</v>
      </c>
      <c r="AA1583" s="62">
        <v>21001</v>
      </c>
      <c r="AB1583" s="62">
        <v>13.46</v>
      </c>
      <c r="AC1583" s="62">
        <v>0.03</v>
      </c>
    </row>
    <row r="1584" spans="1:29" ht="30" x14ac:dyDescent="0.25">
      <c r="A1584" s="61" t="s">
        <v>239</v>
      </c>
      <c r="B1584" s="61" t="s">
        <v>240</v>
      </c>
      <c r="C1584" s="62">
        <v>2004</v>
      </c>
      <c r="D1584" s="61" t="s">
        <v>89</v>
      </c>
      <c r="E1584" s="62">
        <v>60</v>
      </c>
      <c r="F1584" s="62">
        <v>735289</v>
      </c>
      <c r="G1584" s="62">
        <v>73179</v>
      </c>
      <c r="H1584" s="62">
        <v>101.64</v>
      </c>
      <c r="I1584" s="62">
        <v>12254.82</v>
      </c>
      <c r="J1584" s="62">
        <v>683818.77</v>
      </c>
      <c r="K1584" s="62">
        <v>0</v>
      </c>
      <c r="L1584" s="63"/>
      <c r="M1584" s="63"/>
      <c r="N1584" s="63"/>
      <c r="O1584" s="63"/>
      <c r="P1584" s="63"/>
      <c r="Q1584" s="63"/>
      <c r="R1584" s="63"/>
      <c r="S1584" s="63"/>
      <c r="T1584" s="63"/>
      <c r="U1584" s="63"/>
      <c r="V1584" s="63"/>
      <c r="W1584" s="63"/>
      <c r="X1584" s="63"/>
      <c r="Y1584" s="63"/>
      <c r="Z1584" s="62">
        <v>3051.94</v>
      </c>
      <c r="AA1584" s="62">
        <v>12196</v>
      </c>
      <c r="AB1584" s="62">
        <v>16.940000000000001</v>
      </c>
      <c r="AC1584" s="62">
        <v>50.87</v>
      </c>
    </row>
    <row r="1585" spans="1:29" ht="30" x14ac:dyDescent="0.25">
      <c r="A1585" s="61" t="s">
        <v>448</v>
      </c>
      <c r="B1585" s="61" t="s">
        <v>449</v>
      </c>
      <c r="C1585" s="62">
        <v>2018</v>
      </c>
      <c r="D1585" s="61" t="s">
        <v>78</v>
      </c>
      <c r="E1585" s="62">
        <v>30</v>
      </c>
      <c r="F1585" s="62">
        <v>64480</v>
      </c>
      <c r="G1585" s="62">
        <v>9559</v>
      </c>
      <c r="H1585" s="62">
        <v>26.55</v>
      </c>
      <c r="I1585" s="62">
        <v>2149.33</v>
      </c>
      <c r="J1585" s="62">
        <v>59966.400000000001</v>
      </c>
      <c r="K1585" s="62">
        <v>7958</v>
      </c>
      <c r="L1585" s="62">
        <v>8837</v>
      </c>
      <c r="M1585" s="62">
        <v>24.55</v>
      </c>
      <c r="N1585" s="63"/>
      <c r="O1585" s="63"/>
      <c r="P1585" s="63"/>
      <c r="Q1585" s="63"/>
      <c r="R1585" s="63"/>
      <c r="S1585" s="63"/>
      <c r="T1585" s="63"/>
      <c r="U1585" s="63"/>
      <c r="V1585" s="63"/>
      <c r="W1585" s="63"/>
      <c r="X1585" s="63"/>
      <c r="Y1585" s="63"/>
      <c r="Z1585" s="62">
        <v>0.81</v>
      </c>
      <c r="AA1585" s="62">
        <v>6830</v>
      </c>
      <c r="AB1585" s="62">
        <v>18.97</v>
      </c>
      <c r="AC1585" s="62">
        <v>0.03</v>
      </c>
    </row>
    <row r="1586" spans="1:29" ht="30" x14ac:dyDescent="0.25">
      <c r="A1586" s="61" t="s">
        <v>391</v>
      </c>
      <c r="B1586" s="61" t="s">
        <v>392</v>
      </c>
      <c r="C1586" s="62">
        <v>2004</v>
      </c>
      <c r="D1586" s="61" t="s">
        <v>86</v>
      </c>
      <c r="E1586" s="62">
        <v>160</v>
      </c>
      <c r="F1586" s="62">
        <v>32417</v>
      </c>
      <c r="G1586" s="62">
        <v>9405</v>
      </c>
      <c r="H1586" s="62">
        <v>4.9000000000000004</v>
      </c>
      <c r="I1586" s="62">
        <v>202.61</v>
      </c>
      <c r="J1586" s="62">
        <v>30147.81</v>
      </c>
      <c r="K1586" s="62">
        <v>6961</v>
      </c>
      <c r="L1586" s="62">
        <v>7880</v>
      </c>
      <c r="M1586" s="62">
        <v>4.0999999999999996</v>
      </c>
      <c r="N1586" s="62">
        <v>43.51</v>
      </c>
      <c r="O1586" s="62">
        <v>83944.79</v>
      </c>
      <c r="P1586" s="63"/>
      <c r="Q1586" s="63"/>
      <c r="R1586" s="63"/>
      <c r="S1586" s="63"/>
      <c r="T1586" s="63"/>
      <c r="U1586" s="63"/>
      <c r="V1586" s="63"/>
      <c r="W1586" s="63"/>
      <c r="X1586" s="63"/>
      <c r="Y1586" s="63"/>
      <c r="Z1586" s="62">
        <v>12711</v>
      </c>
      <c r="AA1586" s="62">
        <v>46800</v>
      </c>
      <c r="AB1586" s="62">
        <v>24.38</v>
      </c>
      <c r="AC1586" s="62">
        <v>79.44</v>
      </c>
    </row>
    <row r="1587" spans="1:29" x14ac:dyDescent="0.25">
      <c r="A1587" s="61" t="s">
        <v>235</v>
      </c>
      <c r="B1587" s="61" t="s">
        <v>236</v>
      </c>
      <c r="C1587" s="62">
        <v>2005</v>
      </c>
      <c r="D1587" s="61" t="s">
        <v>78</v>
      </c>
      <c r="E1587" s="62">
        <v>30</v>
      </c>
      <c r="F1587" s="62">
        <v>86904</v>
      </c>
      <c r="G1587" s="62">
        <v>11661</v>
      </c>
      <c r="H1587" s="62">
        <v>32.39</v>
      </c>
      <c r="I1587" s="62">
        <v>2896.8</v>
      </c>
      <c r="J1587" s="62">
        <v>80820.72</v>
      </c>
      <c r="K1587" s="62">
        <v>31431.62</v>
      </c>
      <c r="L1587" s="62">
        <v>41484</v>
      </c>
      <c r="M1587" s="62">
        <v>115.23</v>
      </c>
      <c r="N1587" s="62">
        <v>1047.72</v>
      </c>
      <c r="O1587" s="62">
        <v>379043.33</v>
      </c>
      <c r="P1587" s="63"/>
      <c r="Q1587" s="63"/>
      <c r="R1587" s="63"/>
      <c r="S1587" s="63"/>
      <c r="T1587" s="63"/>
      <c r="U1587" s="63"/>
      <c r="V1587" s="63"/>
      <c r="W1587" s="63"/>
      <c r="X1587" s="63"/>
      <c r="Y1587" s="63"/>
      <c r="Z1587" s="62">
        <v>84400</v>
      </c>
      <c r="AA1587" s="62">
        <v>1581</v>
      </c>
      <c r="AB1587" s="62">
        <v>4.3899999999999997</v>
      </c>
      <c r="AC1587" s="62">
        <v>2813.33</v>
      </c>
    </row>
    <row r="1588" spans="1:29" ht="30" x14ac:dyDescent="0.25">
      <c r="A1588" s="61" t="s">
        <v>283</v>
      </c>
      <c r="B1588" s="61" t="s">
        <v>284</v>
      </c>
      <c r="C1588" s="62">
        <v>2005</v>
      </c>
      <c r="D1588" s="61" t="s">
        <v>419</v>
      </c>
      <c r="E1588" s="62">
        <v>8</v>
      </c>
      <c r="F1588" s="62">
        <v>0</v>
      </c>
      <c r="G1588" s="62">
        <v>0</v>
      </c>
      <c r="H1588" s="62">
        <v>0</v>
      </c>
      <c r="I1588" s="62">
        <v>0</v>
      </c>
      <c r="J1588" s="62">
        <v>0</v>
      </c>
      <c r="K1588" s="62">
        <v>0</v>
      </c>
      <c r="L1588" s="62">
        <v>0</v>
      </c>
      <c r="M1588" s="62">
        <v>0</v>
      </c>
      <c r="N1588" s="63"/>
      <c r="O1588" s="63"/>
      <c r="P1588" s="63"/>
      <c r="Q1588" s="63"/>
      <c r="R1588" s="63"/>
      <c r="S1588" s="63"/>
      <c r="T1588" s="63"/>
      <c r="U1588" s="63"/>
      <c r="V1588" s="63"/>
      <c r="W1588" s="63"/>
      <c r="X1588" s="63"/>
      <c r="Y1588" s="63"/>
      <c r="Z1588" s="62">
        <v>103500</v>
      </c>
      <c r="AA1588" s="62">
        <v>7098</v>
      </c>
      <c r="AB1588" s="62">
        <v>73.94</v>
      </c>
      <c r="AC1588" s="62">
        <v>12937.5</v>
      </c>
    </row>
    <row r="1589" spans="1:29" x14ac:dyDescent="0.25">
      <c r="A1589" s="61" t="s">
        <v>126</v>
      </c>
      <c r="B1589" s="61" t="s">
        <v>127</v>
      </c>
      <c r="C1589" s="62">
        <v>2003</v>
      </c>
      <c r="D1589" s="61" t="s">
        <v>226</v>
      </c>
      <c r="E1589" s="62">
        <v>50</v>
      </c>
      <c r="F1589" s="62">
        <v>114510</v>
      </c>
      <c r="G1589" s="62">
        <v>10836</v>
      </c>
      <c r="H1589" s="62">
        <v>18.059999999999999</v>
      </c>
      <c r="I1589" s="62">
        <v>2290.1999999999998</v>
      </c>
      <c r="J1589" s="62">
        <v>106494.3</v>
      </c>
      <c r="K1589" s="62">
        <v>5142</v>
      </c>
      <c r="L1589" s="62">
        <v>7516</v>
      </c>
      <c r="M1589" s="62">
        <v>12.53</v>
      </c>
      <c r="N1589" s="62">
        <v>102.84</v>
      </c>
      <c r="O1589" s="62">
        <v>62008.92</v>
      </c>
      <c r="P1589" s="63"/>
      <c r="Q1589" s="63"/>
      <c r="R1589" s="63"/>
      <c r="S1589" s="63"/>
      <c r="T1589" s="63"/>
      <c r="U1589" s="63"/>
      <c r="V1589" s="63"/>
      <c r="W1589" s="63"/>
      <c r="X1589" s="63"/>
      <c r="Y1589" s="63"/>
      <c r="Z1589" s="62">
        <v>1171</v>
      </c>
      <c r="AA1589" s="62">
        <v>7253</v>
      </c>
      <c r="AB1589" s="62">
        <v>12.09</v>
      </c>
      <c r="AC1589" s="62">
        <v>23.42</v>
      </c>
    </row>
    <row r="1590" spans="1:29" x14ac:dyDescent="0.25">
      <c r="A1590" s="61" t="s">
        <v>184</v>
      </c>
      <c r="B1590" s="61" t="s">
        <v>185</v>
      </c>
      <c r="C1590" s="62">
        <v>2006</v>
      </c>
      <c r="D1590" s="61" t="s">
        <v>99</v>
      </c>
      <c r="E1590" s="62">
        <v>66</v>
      </c>
      <c r="F1590" s="62">
        <v>192826</v>
      </c>
      <c r="G1590" s="62">
        <v>28142</v>
      </c>
      <c r="H1590" s="62">
        <v>35.53</v>
      </c>
      <c r="I1590" s="62">
        <v>2921.61</v>
      </c>
      <c r="J1590" s="62">
        <v>179328.18</v>
      </c>
      <c r="K1590" s="62">
        <v>0</v>
      </c>
      <c r="L1590" s="63"/>
      <c r="M1590" s="63"/>
      <c r="N1590" s="63"/>
      <c r="O1590" s="63"/>
      <c r="P1590" s="63"/>
      <c r="Q1590" s="63"/>
      <c r="R1590" s="63"/>
      <c r="S1590" s="63"/>
      <c r="T1590" s="63"/>
      <c r="U1590" s="62">
        <v>13747</v>
      </c>
      <c r="V1590" s="62">
        <v>29097</v>
      </c>
      <c r="W1590" s="62">
        <v>36.74</v>
      </c>
      <c r="X1590" s="62">
        <v>208</v>
      </c>
      <c r="Y1590" s="62">
        <v>307712.84999999998</v>
      </c>
      <c r="Z1590" s="62">
        <v>1165.7</v>
      </c>
      <c r="AA1590" s="62">
        <v>2912</v>
      </c>
      <c r="AB1590" s="62">
        <v>3.68</v>
      </c>
      <c r="AC1590" s="62">
        <v>17.66</v>
      </c>
    </row>
    <row r="1591" spans="1:29" x14ac:dyDescent="0.25">
      <c r="A1591" s="61" t="s">
        <v>159</v>
      </c>
      <c r="B1591" s="61" t="s">
        <v>160</v>
      </c>
      <c r="C1591" s="62">
        <v>2018</v>
      </c>
      <c r="D1591" s="61" t="s">
        <v>150</v>
      </c>
      <c r="E1591" s="62">
        <v>16</v>
      </c>
      <c r="F1591" s="62">
        <v>87775</v>
      </c>
      <c r="G1591" s="62">
        <v>18989</v>
      </c>
      <c r="H1591" s="62">
        <v>98.9</v>
      </c>
      <c r="I1591" s="62">
        <v>5485.94</v>
      </c>
      <c r="J1591" s="62">
        <v>81630.75</v>
      </c>
      <c r="K1591" s="62">
        <v>0</v>
      </c>
      <c r="L1591" s="63"/>
      <c r="M1591" s="63"/>
      <c r="N1591" s="63"/>
      <c r="O1591" s="63"/>
      <c r="P1591" s="63"/>
      <c r="Q1591" s="63"/>
      <c r="R1591" s="63"/>
      <c r="S1591" s="63"/>
      <c r="T1591" s="63"/>
      <c r="U1591" s="62">
        <v>620</v>
      </c>
      <c r="V1591" s="62">
        <v>1283</v>
      </c>
      <c r="W1591" s="62">
        <v>6.68</v>
      </c>
      <c r="X1591" s="62">
        <v>38</v>
      </c>
      <c r="Y1591" s="62">
        <v>13878.08</v>
      </c>
      <c r="Z1591" s="62">
        <v>0</v>
      </c>
      <c r="AA1591" s="62">
        <v>977</v>
      </c>
      <c r="AB1591" s="62">
        <v>5.09</v>
      </c>
      <c r="AC1591" s="62">
        <v>0</v>
      </c>
    </row>
    <row r="1592" spans="1:29" ht="30" x14ac:dyDescent="0.25">
      <c r="A1592" s="61" t="s">
        <v>136</v>
      </c>
      <c r="B1592" s="61" t="s">
        <v>137</v>
      </c>
      <c r="C1592" s="62">
        <v>2004</v>
      </c>
      <c r="D1592" s="61" t="s">
        <v>89</v>
      </c>
      <c r="E1592" s="62">
        <v>60</v>
      </c>
      <c r="F1592" s="62">
        <v>74800</v>
      </c>
      <c r="G1592" s="62">
        <v>8848</v>
      </c>
      <c r="H1592" s="62">
        <v>12.29</v>
      </c>
      <c r="I1592" s="62">
        <v>1246.67</v>
      </c>
      <c r="J1592" s="62">
        <v>69564</v>
      </c>
      <c r="K1592" s="62">
        <v>0</v>
      </c>
      <c r="L1592" s="62">
        <v>0</v>
      </c>
      <c r="M1592" s="62">
        <v>0</v>
      </c>
      <c r="N1592" s="63"/>
      <c r="O1592" s="63"/>
      <c r="P1592" s="62">
        <v>0</v>
      </c>
      <c r="Q1592" s="62">
        <v>0</v>
      </c>
      <c r="R1592" s="62">
        <v>0</v>
      </c>
      <c r="S1592" s="62">
        <v>0</v>
      </c>
      <c r="T1592" s="62">
        <v>0</v>
      </c>
      <c r="U1592" s="62">
        <v>5415</v>
      </c>
      <c r="V1592" s="62">
        <v>5678</v>
      </c>
      <c r="W1592" s="62">
        <v>7.89</v>
      </c>
      <c r="X1592" s="62">
        <v>90</v>
      </c>
      <c r="Y1592" s="62">
        <v>121209.36</v>
      </c>
      <c r="Z1592" s="62">
        <v>0.7</v>
      </c>
      <c r="AA1592" s="62">
        <v>1373</v>
      </c>
      <c r="AB1592" s="62">
        <v>1.91</v>
      </c>
      <c r="AC1592" s="62">
        <v>0.01</v>
      </c>
    </row>
    <row r="1593" spans="1:29" ht="30" x14ac:dyDescent="0.25">
      <c r="A1593" s="61" t="s">
        <v>247</v>
      </c>
      <c r="B1593" s="61" t="s">
        <v>248</v>
      </c>
      <c r="C1593" s="62">
        <v>2006</v>
      </c>
      <c r="D1593" s="61" t="s">
        <v>150</v>
      </c>
      <c r="E1593" s="62">
        <v>2</v>
      </c>
      <c r="F1593" s="62">
        <v>21955</v>
      </c>
      <c r="G1593" s="62">
        <v>4393</v>
      </c>
      <c r="H1593" s="62">
        <v>183.04</v>
      </c>
      <c r="I1593" s="62">
        <v>10977.5</v>
      </c>
      <c r="J1593" s="62">
        <v>20418.150000000001</v>
      </c>
      <c r="K1593" s="62">
        <v>0</v>
      </c>
      <c r="L1593" s="63"/>
      <c r="M1593" s="63"/>
      <c r="N1593" s="63"/>
      <c r="O1593" s="63"/>
      <c r="P1593" s="63"/>
      <c r="Q1593" s="63"/>
      <c r="R1593" s="63"/>
      <c r="S1593" s="63"/>
      <c r="T1593" s="63"/>
      <c r="U1593" s="62">
        <v>2803</v>
      </c>
      <c r="V1593" s="62">
        <v>4740</v>
      </c>
      <c r="W1593" s="62">
        <v>197.5</v>
      </c>
      <c r="X1593" s="62">
        <v>1401</v>
      </c>
      <c r="Y1593" s="62">
        <v>62742.35</v>
      </c>
      <c r="Z1593" s="62">
        <v>18</v>
      </c>
      <c r="AA1593" s="62">
        <v>950</v>
      </c>
      <c r="AB1593" s="62">
        <v>39.58</v>
      </c>
      <c r="AC1593" s="62">
        <v>9</v>
      </c>
    </row>
    <row r="1594" spans="1:29" ht="30" x14ac:dyDescent="0.25">
      <c r="A1594" s="61" t="s">
        <v>439</v>
      </c>
      <c r="B1594" s="61" t="s">
        <v>440</v>
      </c>
      <c r="C1594" s="62">
        <v>2007</v>
      </c>
      <c r="D1594" s="61" t="s">
        <v>78</v>
      </c>
      <c r="E1594" s="62">
        <v>32</v>
      </c>
      <c r="F1594" s="62">
        <v>90880</v>
      </c>
      <c r="G1594" s="62">
        <v>8865</v>
      </c>
      <c r="H1594" s="62">
        <v>23.09</v>
      </c>
      <c r="I1594" s="62">
        <v>2840</v>
      </c>
      <c r="J1594" s="62">
        <v>84518.399999999994</v>
      </c>
      <c r="K1594" s="62">
        <v>159756.54999999999</v>
      </c>
      <c r="L1594" s="62">
        <v>65400</v>
      </c>
      <c r="M1594" s="62">
        <v>170.31</v>
      </c>
      <c r="N1594" s="62">
        <v>4992.3900000000003</v>
      </c>
      <c r="O1594" s="62">
        <v>1926552.13</v>
      </c>
      <c r="P1594" s="63"/>
      <c r="Q1594" s="63"/>
      <c r="R1594" s="63"/>
      <c r="S1594" s="63"/>
      <c r="T1594" s="63"/>
      <c r="U1594" s="63"/>
      <c r="V1594" s="63"/>
      <c r="W1594" s="63"/>
      <c r="X1594" s="63"/>
      <c r="Y1594" s="63"/>
      <c r="Z1594" s="62">
        <v>0</v>
      </c>
      <c r="AA1594" s="62">
        <v>16682</v>
      </c>
      <c r="AB1594" s="62">
        <v>43.44</v>
      </c>
      <c r="AC1594" s="62">
        <v>0</v>
      </c>
    </row>
    <row r="1595" spans="1:29" ht="30" x14ac:dyDescent="0.25">
      <c r="A1595" s="61" t="s">
        <v>153</v>
      </c>
      <c r="B1595" s="61" t="s">
        <v>154</v>
      </c>
      <c r="C1595" s="62">
        <v>2007</v>
      </c>
      <c r="D1595" s="61" t="s">
        <v>94</v>
      </c>
      <c r="E1595" s="62">
        <v>16</v>
      </c>
      <c r="F1595" s="62">
        <v>4214</v>
      </c>
      <c r="G1595" s="62">
        <v>890</v>
      </c>
      <c r="H1595" s="62">
        <v>4.6399999999999997</v>
      </c>
      <c r="I1595" s="62">
        <v>263.38</v>
      </c>
      <c r="J1595" s="62">
        <v>3919.02</v>
      </c>
      <c r="K1595" s="62">
        <v>1032.01</v>
      </c>
      <c r="L1595" s="62">
        <v>1977</v>
      </c>
      <c r="M1595" s="62">
        <v>10.3</v>
      </c>
      <c r="N1595" s="63"/>
      <c r="O1595" s="63"/>
      <c r="P1595" s="63"/>
      <c r="Q1595" s="63"/>
      <c r="R1595" s="63"/>
      <c r="S1595" s="63"/>
      <c r="T1595" s="63"/>
      <c r="U1595" s="63"/>
      <c r="V1595" s="63"/>
      <c r="W1595" s="63"/>
      <c r="X1595" s="63"/>
      <c r="Y1595" s="63"/>
      <c r="Z1595" s="62">
        <v>3471</v>
      </c>
      <c r="AA1595" s="62">
        <v>20879</v>
      </c>
      <c r="AB1595" s="62">
        <v>108.74</v>
      </c>
      <c r="AC1595" s="62">
        <v>216.94</v>
      </c>
    </row>
    <row r="1596" spans="1:29" ht="30" x14ac:dyDescent="0.25">
      <c r="A1596" s="61" t="s">
        <v>574</v>
      </c>
      <c r="B1596" s="61" t="s">
        <v>575</v>
      </c>
      <c r="C1596" s="62">
        <v>2015</v>
      </c>
      <c r="D1596" s="61" t="s">
        <v>75</v>
      </c>
      <c r="E1596" s="62">
        <v>3</v>
      </c>
      <c r="F1596" s="62">
        <v>98</v>
      </c>
      <c r="G1596" s="62">
        <v>16</v>
      </c>
      <c r="H1596" s="62">
        <v>0.44</v>
      </c>
      <c r="I1596" s="62">
        <v>32.67</v>
      </c>
      <c r="J1596" s="62">
        <v>91.14</v>
      </c>
      <c r="K1596" s="62">
        <v>36.86</v>
      </c>
      <c r="L1596" s="62">
        <v>44</v>
      </c>
      <c r="M1596" s="62">
        <v>1.22</v>
      </c>
      <c r="N1596" s="63"/>
      <c r="O1596" s="63"/>
      <c r="P1596" s="63"/>
      <c r="Q1596" s="63"/>
      <c r="R1596" s="63"/>
      <c r="S1596" s="63"/>
      <c r="T1596" s="63"/>
      <c r="U1596" s="63"/>
      <c r="V1596" s="63"/>
      <c r="W1596" s="63"/>
      <c r="X1596" s="63"/>
      <c r="Y1596" s="63"/>
      <c r="Z1596" s="62">
        <v>16300</v>
      </c>
      <c r="AA1596" s="62">
        <v>709</v>
      </c>
      <c r="AB1596" s="62">
        <v>19.690000000000001</v>
      </c>
      <c r="AC1596" s="62">
        <v>5433.33</v>
      </c>
    </row>
    <row r="1597" spans="1:29" ht="30" x14ac:dyDescent="0.25">
      <c r="A1597" s="61" t="s">
        <v>188</v>
      </c>
      <c r="B1597" s="61" t="s">
        <v>189</v>
      </c>
      <c r="C1597" s="62">
        <v>2014</v>
      </c>
      <c r="D1597" s="61" t="s">
        <v>104</v>
      </c>
      <c r="E1597" s="62">
        <v>8</v>
      </c>
      <c r="F1597" s="62">
        <v>57911</v>
      </c>
      <c r="G1597" s="62">
        <v>13272</v>
      </c>
      <c r="H1597" s="62">
        <v>138.25</v>
      </c>
      <c r="I1597" s="62">
        <v>7238.88</v>
      </c>
      <c r="J1597" s="62">
        <v>53857.23</v>
      </c>
      <c r="K1597" s="62">
        <v>6787.58</v>
      </c>
      <c r="L1597" s="62">
        <v>10630</v>
      </c>
      <c r="M1597" s="62">
        <v>110.73</v>
      </c>
      <c r="N1597" s="62">
        <v>848.45</v>
      </c>
      <c r="O1597" s="62">
        <v>81853.52</v>
      </c>
      <c r="P1597" s="63"/>
      <c r="Q1597" s="63"/>
      <c r="R1597" s="63"/>
      <c r="S1597" s="63"/>
      <c r="T1597" s="63"/>
      <c r="U1597" s="63"/>
      <c r="V1597" s="63"/>
      <c r="W1597" s="63"/>
      <c r="X1597" s="63"/>
      <c r="Y1597" s="63"/>
      <c r="Z1597" s="62">
        <v>1164</v>
      </c>
      <c r="AA1597" s="62">
        <v>8190</v>
      </c>
      <c r="AB1597" s="62">
        <v>85.31</v>
      </c>
      <c r="AC1597" s="62">
        <v>145.5</v>
      </c>
    </row>
    <row r="1598" spans="1:29" ht="45" x14ac:dyDescent="0.25">
      <c r="A1598" s="61" t="s">
        <v>167</v>
      </c>
      <c r="B1598" s="61" t="s">
        <v>168</v>
      </c>
      <c r="C1598" s="62">
        <v>2015</v>
      </c>
      <c r="D1598" s="61" t="s">
        <v>150</v>
      </c>
      <c r="E1598" s="62">
        <v>8</v>
      </c>
      <c r="F1598" s="63"/>
      <c r="G1598" s="63"/>
      <c r="H1598" s="63"/>
      <c r="I1598" s="63"/>
      <c r="J1598" s="63"/>
      <c r="K1598" s="62">
        <v>0</v>
      </c>
      <c r="L1598" s="63"/>
      <c r="M1598" s="63"/>
      <c r="N1598" s="63"/>
      <c r="O1598" s="63"/>
      <c r="P1598" s="63"/>
      <c r="Q1598" s="63"/>
      <c r="R1598" s="63"/>
      <c r="S1598" s="63"/>
      <c r="T1598" s="63"/>
      <c r="U1598" s="63"/>
      <c r="V1598" s="63"/>
      <c r="W1598" s="63"/>
      <c r="X1598" s="63"/>
      <c r="Y1598" s="63"/>
      <c r="Z1598" s="62">
        <v>0</v>
      </c>
      <c r="AA1598" s="63"/>
      <c r="AB1598" s="63"/>
      <c r="AC1598" s="62">
        <v>0</v>
      </c>
    </row>
    <row r="1599" spans="1:29" x14ac:dyDescent="0.25">
      <c r="A1599" s="61" t="s">
        <v>144</v>
      </c>
      <c r="B1599" s="61" t="s">
        <v>145</v>
      </c>
      <c r="C1599" s="62">
        <v>2008</v>
      </c>
      <c r="D1599" s="61" t="s">
        <v>150</v>
      </c>
      <c r="E1599" s="62">
        <v>12</v>
      </c>
      <c r="F1599" s="62">
        <v>8763</v>
      </c>
      <c r="G1599" s="62">
        <v>1463</v>
      </c>
      <c r="H1599" s="62">
        <v>10.16</v>
      </c>
      <c r="I1599" s="62">
        <v>730.25</v>
      </c>
      <c r="J1599" s="62">
        <v>8149.59</v>
      </c>
      <c r="K1599" s="62">
        <v>8860.33</v>
      </c>
      <c r="L1599" s="62">
        <v>16342</v>
      </c>
      <c r="M1599" s="62">
        <v>113.49</v>
      </c>
      <c r="N1599" s="62">
        <v>738.36</v>
      </c>
      <c r="O1599" s="62">
        <v>106849.37</v>
      </c>
      <c r="P1599" s="63"/>
      <c r="Q1599" s="63"/>
      <c r="R1599" s="63"/>
      <c r="S1599" s="63"/>
      <c r="T1599" s="63"/>
      <c r="U1599" s="63"/>
      <c r="V1599" s="63"/>
      <c r="W1599" s="63"/>
      <c r="X1599" s="63"/>
      <c r="Y1599" s="63"/>
      <c r="Z1599" s="62">
        <v>533</v>
      </c>
      <c r="AA1599" s="62">
        <v>4804</v>
      </c>
      <c r="AB1599" s="62">
        <v>33.36</v>
      </c>
      <c r="AC1599" s="62">
        <v>44.42</v>
      </c>
    </row>
    <row r="1600" spans="1:29" ht="30" x14ac:dyDescent="0.25">
      <c r="A1600" s="61" t="s">
        <v>415</v>
      </c>
      <c r="B1600" s="61" t="s">
        <v>416</v>
      </c>
      <c r="C1600" s="62">
        <v>2012</v>
      </c>
      <c r="D1600" s="61" t="s">
        <v>75</v>
      </c>
      <c r="E1600" s="62">
        <v>7</v>
      </c>
      <c r="F1600" s="63"/>
      <c r="G1600" s="63"/>
      <c r="H1600" s="63"/>
      <c r="I1600" s="63"/>
      <c r="J1600" s="63"/>
      <c r="K1600" s="62">
        <v>0</v>
      </c>
      <c r="L1600" s="63"/>
      <c r="M1600" s="63"/>
      <c r="N1600" s="63"/>
      <c r="O1600" s="63"/>
      <c r="P1600" s="63"/>
      <c r="Q1600" s="63"/>
      <c r="R1600" s="63"/>
      <c r="S1600" s="63"/>
      <c r="T1600" s="63"/>
      <c r="U1600" s="63"/>
      <c r="V1600" s="63"/>
      <c r="W1600" s="63"/>
      <c r="X1600" s="63"/>
      <c r="Y1600" s="63"/>
      <c r="Z1600" s="62">
        <v>41.31</v>
      </c>
      <c r="AA1600" s="62">
        <v>6618</v>
      </c>
      <c r="AB1600" s="62">
        <v>78.790000000000006</v>
      </c>
      <c r="AC1600" s="62">
        <v>5.9</v>
      </c>
    </row>
    <row r="1601" spans="1:29" x14ac:dyDescent="0.25">
      <c r="A1601" s="61" t="s">
        <v>196</v>
      </c>
      <c r="B1601" s="61" t="s">
        <v>197</v>
      </c>
      <c r="C1601" s="62">
        <v>2018</v>
      </c>
      <c r="D1601" s="61" t="s">
        <v>135</v>
      </c>
      <c r="E1601" s="62">
        <v>100</v>
      </c>
      <c r="F1601" s="62">
        <v>72190</v>
      </c>
      <c r="G1601" s="62">
        <v>27141</v>
      </c>
      <c r="H1601" s="62">
        <v>22.62</v>
      </c>
      <c r="I1601" s="62">
        <v>721.9</v>
      </c>
      <c r="J1601" s="62">
        <v>67136.7</v>
      </c>
      <c r="K1601" s="62">
        <v>79729.39</v>
      </c>
      <c r="L1601" s="62">
        <v>121716</v>
      </c>
      <c r="M1601" s="62">
        <v>101.43</v>
      </c>
      <c r="N1601" s="62">
        <v>797.29</v>
      </c>
      <c r="O1601" s="62">
        <v>961480.62</v>
      </c>
      <c r="P1601" s="63"/>
      <c r="Q1601" s="63"/>
      <c r="R1601" s="63"/>
      <c r="S1601" s="63"/>
      <c r="T1601" s="63"/>
      <c r="U1601" s="63"/>
      <c r="V1601" s="63"/>
      <c r="W1601" s="63"/>
      <c r="X1601" s="63"/>
      <c r="Y1601" s="63"/>
      <c r="Z1601" s="62">
        <v>136769</v>
      </c>
      <c r="AA1601" s="62">
        <v>90317</v>
      </c>
      <c r="AB1601" s="62">
        <v>75.260000000000005</v>
      </c>
      <c r="AC1601" s="62">
        <v>1367.69</v>
      </c>
    </row>
    <row r="1602" spans="1:29" ht="30" x14ac:dyDescent="0.25">
      <c r="A1602" s="61" t="s">
        <v>452</v>
      </c>
      <c r="B1602" s="61" t="s">
        <v>453</v>
      </c>
      <c r="C1602" s="62">
        <v>2013</v>
      </c>
      <c r="D1602" s="61" t="s">
        <v>86</v>
      </c>
      <c r="E1602" s="62">
        <v>14</v>
      </c>
      <c r="F1602" s="62">
        <v>369</v>
      </c>
      <c r="G1602" s="62">
        <v>107</v>
      </c>
      <c r="H1602" s="62">
        <v>0.64</v>
      </c>
      <c r="I1602" s="62">
        <v>26.36</v>
      </c>
      <c r="J1602" s="62">
        <v>343.17</v>
      </c>
      <c r="K1602" s="62">
        <v>363.72</v>
      </c>
      <c r="L1602" s="62">
        <v>424</v>
      </c>
      <c r="M1602" s="62">
        <v>2.52</v>
      </c>
      <c r="N1602" s="62">
        <v>25.98</v>
      </c>
      <c r="O1602" s="62">
        <v>4386.26</v>
      </c>
      <c r="P1602" s="63"/>
      <c r="Q1602" s="63"/>
      <c r="R1602" s="63"/>
      <c r="S1602" s="63"/>
      <c r="T1602" s="63"/>
      <c r="U1602" s="63"/>
      <c r="V1602" s="63"/>
      <c r="W1602" s="63"/>
      <c r="X1602" s="63"/>
      <c r="Y1602" s="63"/>
      <c r="Z1602" s="62">
        <v>211.1</v>
      </c>
      <c r="AA1602" s="62">
        <v>8312</v>
      </c>
      <c r="AB1602" s="62">
        <v>49.48</v>
      </c>
      <c r="AC1602" s="62">
        <v>15.08</v>
      </c>
    </row>
    <row r="1603" spans="1:29" ht="30" x14ac:dyDescent="0.25">
      <c r="A1603" s="61" t="s">
        <v>528</v>
      </c>
      <c r="B1603" s="61" t="s">
        <v>529</v>
      </c>
      <c r="C1603" s="62">
        <v>2013</v>
      </c>
      <c r="D1603" s="61" t="s">
        <v>75</v>
      </c>
      <c r="E1603" s="62">
        <v>15</v>
      </c>
      <c r="F1603" s="62">
        <v>3748</v>
      </c>
      <c r="G1603" s="62">
        <v>893</v>
      </c>
      <c r="H1603" s="62">
        <v>4.96</v>
      </c>
      <c r="I1603" s="62">
        <v>249.87</v>
      </c>
      <c r="J1603" s="62">
        <v>3485.64</v>
      </c>
      <c r="K1603" s="62">
        <v>0</v>
      </c>
      <c r="L1603" s="63"/>
      <c r="M1603" s="63"/>
      <c r="N1603" s="63"/>
      <c r="O1603" s="63"/>
      <c r="P1603" s="63"/>
      <c r="Q1603" s="63"/>
      <c r="R1603" s="63"/>
      <c r="S1603" s="63"/>
      <c r="T1603" s="63"/>
      <c r="U1603" s="63"/>
      <c r="V1603" s="63"/>
      <c r="W1603" s="63"/>
      <c r="X1603" s="63"/>
      <c r="Y1603" s="63"/>
      <c r="Z1603" s="62">
        <v>5543.75</v>
      </c>
      <c r="AA1603" s="62">
        <v>26148</v>
      </c>
      <c r="AB1603" s="62">
        <v>145.27000000000001</v>
      </c>
      <c r="AC1603" s="62">
        <v>369.58</v>
      </c>
    </row>
    <row r="1604" spans="1:29" ht="30" x14ac:dyDescent="0.25">
      <c r="A1604" s="61" t="s">
        <v>233</v>
      </c>
      <c r="B1604" s="61" t="s">
        <v>234</v>
      </c>
      <c r="C1604" s="62">
        <v>2004</v>
      </c>
      <c r="D1604" s="61" t="s">
        <v>226</v>
      </c>
      <c r="E1604" s="62">
        <v>81</v>
      </c>
      <c r="F1604" s="62">
        <v>311520</v>
      </c>
      <c r="G1604" s="62">
        <v>29865</v>
      </c>
      <c r="H1604" s="62">
        <v>30.73</v>
      </c>
      <c r="I1604" s="62">
        <v>3845.93</v>
      </c>
      <c r="J1604" s="62">
        <v>289713.59999999998</v>
      </c>
      <c r="K1604" s="62">
        <v>39900.1</v>
      </c>
      <c r="L1604" s="62">
        <v>35794</v>
      </c>
      <c r="M1604" s="62">
        <v>36.83</v>
      </c>
      <c r="N1604" s="62">
        <v>492.59</v>
      </c>
      <c r="O1604" s="62">
        <v>481167.24</v>
      </c>
      <c r="P1604" s="63"/>
      <c r="Q1604" s="63"/>
      <c r="R1604" s="63"/>
      <c r="S1604" s="63"/>
      <c r="T1604" s="63"/>
      <c r="U1604" s="63"/>
      <c r="V1604" s="63"/>
      <c r="W1604" s="63"/>
      <c r="X1604" s="63"/>
      <c r="Y1604" s="63"/>
      <c r="Z1604" s="62">
        <v>2054.6799999999998</v>
      </c>
      <c r="AA1604" s="62">
        <v>15359</v>
      </c>
      <c r="AB1604" s="62">
        <v>15.8</v>
      </c>
      <c r="AC1604" s="62">
        <v>25.37</v>
      </c>
    </row>
    <row r="1605" spans="1:29" x14ac:dyDescent="0.25">
      <c r="A1605" s="61" t="s">
        <v>407</v>
      </c>
      <c r="B1605" s="61" t="s">
        <v>408</v>
      </c>
      <c r="C1605" s="62">
        <v>2006</v>
      </c>
      <c r="D1605" s="61" t="s">
        <v>99</v>
      </c>
      <c r="E1605" s="62">
        <v>24</v>
      </c>
      <c r="F1605" s="62">
        <v>109808</v>
      </c>
      <c r="G1605" s="62">
        <v>12714</v>
      </c>
      <c r="H1605" s="62">
        <v>44.15</v>
      </c>
      <c r="I1605" s="62">
        <v>4575.33</v>
      </c>
      <c r="J1605" s="62">
        <v>102121.44</v>
      </c>
      <c r="K1605" s="62">
        <v>0</v>
      </c>
      <c r="L1605" s="63"/>
      <c r="M1605" s="63"/>
      <c r="N1605" s="63"/>
      <c r="O1605" s="63"/>
      <c r="P1605" s="63"/>
      <c r="Q1605" s="63"/>
      <c r="R1605" s="63"/>
      <c r="S1605" s="63"/>
      <c r="T1605" s="63"/>
      <c r="U1605" s="63"/>
      <c r="V1605" s="63"/>
      <c r="W1605" s="63"/>
      <c r="X1605" s="63"/>
      <c r="Y1605" s="63"/>
      <c r="Z1605" s="62">
        <v>4952.88</v>
      </c>
      <c r="AA1605" s="62">
        <v>10179</v>
      </c>
      <c r="AB1605" s="62">
        <v>35.340000000000003</v>
      </c>
      <c r="AC1605" s="62">
        <v>206.37</v>
      </c>
    </row>
    <row r="1606" spans="1:29" x14ac:dyDescent="0.25">
      <c r="A1606" s="61" t="s">
        <v>354</v>
      </c>
      <c r="B1606" s="61" t="s">
        <v>355</v>
      </c>
      <c r="C1606" s="62">
        <v>2009</v>
      </c>
      <c r="D1606" s="61" t="s">
        <v>75</v>
      </c>
      <c r="E1606" s="62">
        <v>16</v>
      </c>
      <c r="F1606" s="62">
        <v>0</v>
      </c>
      <c r="G1606" s="62">
        <v>36</v>
      </c>
      <c r="H1606" s="62">
        <v>0.19</v>
      </c>
      <c r="I1606" s="62">
        <v>0</v>
      </c>
      <c r="J1606" s="62">
        <v>0</v>
      </c>
      <c r="K1606" s="62">
        <v>0</v>
      </c>
      <c r="L1606" s="62">
        <v>58</v>
      </c>
      <c r="M1606" s="62">
        <v>0.3</v>
      </c>
      <c r="N1606" s="62">
        <v>0</v>
      </c>
      <c r="O1606" s="62">
        <v>0</v>
      </c>
      <c r="P1606" s="63"/>
      <c r="Q1606" s="63"/>
      <c r="R1606" s="63"/>
      <c r="S1606" s="63"/>
      <c r="T1606" s="63"/>
      <c r="U1606" s="63"/>
      <c r="V1606" s="63"/>
      <c r="W1606" s="63"/>
      <c r="X1606" s="63"/>
      <c r="Y1606" s="63"/>
      <c r="Z1606" s="62">
        <v>77855</v>
      </c>
      <c r="AA1606" s="62">
        <v>1720</v>
      </c>
      <c r="AB1606" s="62">
        <v>8.9600000000000009</v>
      </c>
      <c r="AC1606" s="62">
        <v>4865.9399999999996</v>
      </c>
    </row>
    <row r="1607" spans="1:29" ht="30" x14ac:dyDescent="0.25">
      <c r="A1607" s="61" t="s">
        <v>224</v>
      </c>
      <c r="B1607" s="61" t="s">
        <v>225</v>
      </c>
      <c r="C1607" s="62">
        <v>2003</v>
      </c>
      <c r="D1607" s="61" t="s">
        <v>72</v>
      </c>
      <c r="E1607" s="62">
        <v>6</v>
      </c>
      <c r="F1607" s="62">
        <v>6528</v>
      </c>
      <c r="G1607" s="62">
        <v>853</v>
      </c>
      <c r="H1607" s="62">
        <v>11.85</v>
      </c>
      <c r="I1607" s="62">
        <v>1088</v>
      </c>
      <c r="J1607" s="62">
        <v>6071.04</v>
      </c>
      <c r="K1607" s="62">
        <v>0</v>
      </c>
      <c r="L1607" s="63"/>
      <c r="M1607" s="63"/>
      <c r="N1607" s="63"/>
      <c r="O1607" s="63"/>
      <c r="P1607" s="63"/>
      <c r="Q1607" s="63"/>
      <c r="R1607" s="63"/>
      <c r="S1607" s="63"/>
      <c r="T1607" s="63"/>
      <c r="U1607" s="63"/>
      <c r="V1607" s="63"/>
      <c r="W1607" s="63"/>
      <c r="X1607" s="63"/>
      <c r="Y1607" s="63"/>
      <c r="Z1607" s="62">
        <v>0</v>
      </c>
      <c r="AA1607" s="63"/>
      <c r="AB1607" s="63"/>
      <c r="AC1607" s="62">
        <v>0</v>
      </c>
    </row>
    <row r="1608" spans="1:29" ht="30" x14ac:dyDescent="0.25">
      <c r="A1608" s="61" t="s">
        <v>494</v>
      </c>
      <c r="B1608" s="61" t="s">
        <v>495</v>
      </c>
      <c r="C1608" s="62">
        <v>2018</v>
      </c>
      <c r="D1608" s="61" t="s">
        <v>78</v>
      </c>
      <c r="E1608" s="62">
        <v>24</v>
      </c>
      <c r="F1608" s="62">
        <v>121800</v>
      </c>
      <c r="G1608" s="62">
        <v>23990</v>
      </c>
      <c r="H1608" s="62">
        <v>83.3</v>
      </c>
      <c r="I1608" s="62">
        <v>5075</v>
      </c>
      <c r="J1608" s="62">
        <v>113274</v>
      </c>
      <c r="K1608" s="62">
        <v>0</v>
      </c>
      <c r="L1608" s="63"/>
      <c r="M1608" s="63"/>
      <c r="N1608" s="63"/>
      <c r="O1608" s="63"/>
      <c r="P1608" s="62">
        <v>2189</v>
      </c>
      <c r="Q1608" s="62">
        <v>5332</v>
      </c>
      <c r="R1608" s="62">
        <v>18.510000000000002</v>
      </c>
      <c r="S1608" s="62">
        <v>91</v>
      </c>
      <c r="T1608" s="62">
        <v>27732.44</v>
      </c>
      <c r="U1608" s="63"/>
      <c r="V1608" s="63"/>
      <c r="W1608" s="63"/>
      <c r="X1608" s="63"/>
      <c r="Y1608" s="63"/>
      <c r="Z1608" s="62">
        <v>0</v>
      </c>
      <c r="AA1608" s="63"/>
      <c r="AB1608" s="63"/>
      <c r="AC1608" s="62">
        <v>0</v>
      </c>
    </row>
    <row r="1609" spans="1:29" ht="30" x14ac:dyDescent="0.25">
      <c r="A1609" s="61" t="s">
        <v>367</v>
      </c>
      <c r="B1609" s="61" t="s">
        <v>368</v>
      </c>
      <c r="C1609" s="62">
        <v>2007</v>
      </c>
      <c r="D1609" s="61" t="s">
        <v>75</v>
      </c>
      <c r="E1609" s="62">
        <v>5</v>
      </c>
      <c r="F1609" s="62">
        <v>49600</v>
      </c>
      <c r="G1609" s="62">
        <v>10044</v>
      </c>
      <c r="H1609" s="62">
        <v>167.4</v>
      </c>
      <c r="I1609" s="62">
        <v>9920</v>
      </c>
      <c r="J1609" s="62">
        <v>46128</v>
      </c>
      <c r="K1609" s="62">
        <v>3391.85</v>
      </c>
      <c r="L1609" s="62">
        <v>5548</v>
      </c>
      <c r="M1609" s="62">
        <v>92.47</v>
      </c>
      <c r="N1609" s="62">
        <v>678.37</v>
      </c>
      <c r="O1609" s="62">
        <v>40903.370000000003</v>
      </c>
      <c r="P1609" s="62">
        <v>95</v>
      </c>
      <c r="Q1609" s="62">
        <v>264</v>
      </c>
      <c r="R1609" s="62">
        <v>4.4000000000000004</v>
      </c>
      <c r="S1609" s="62">
        <v>19</v>
      </c>
      <c r="T1609" s="62">
        <v>1203.56</v>
      </c>
      <c r="U1609" s="62">
        <v>767</v>
      </c>
      <c r="V1609" s="62">
        <v>1925</v>
      </c>
      <c r="W1609" s="62">
        <v>32.08</v>
      </c>
      <c r="X1609" s="62">
        <v>153</v>
      </c>
      <c r="Y1609" s="62">
        <v>17168.53</v>
      </c>
      <c r="Z1609" s="62">
        <v>37400</v>
      </c>
      <c r="AA1609" s="62">
        <v>542</v>
      </c>
      <c r="AB1609" s="62">
        <v>9.0299999999999994</v>
      </c>
      <c r="AC1609" s="62">
        <v>7480</v>
      </c>
    </row>
    <row r="1610" spans="1:29" x14ac:dyDescent="0.25">
      <c r="A1610" s="61" t="s">
        <v>79</v>
      </c>
      <c r="B1610" s="61" t="s">
        <v>80</v>
      </c>
      <c r="C1610" s="62">
        <v>2006</v>
      </c>
      <c r="D1610" s="61" t="s">
        <v>419</v>
      </c>
      <c r="E1610" s="62">
        <v>16</v>
      </c>
      <c r="F1610" s="63"/>
      <c r="G1610" s="63"/>
      <c r="H1610" s="63"/>
      <c r="I1610" s="63"/>
      <c r="J1610" s="63"/>
      <c r="K1610" s="62">
        <v>0</v>
      </c>
      <c r="L1610" s="63"/>
      <c r="M1610" s="63"/>
      <c r="N1610" s="63"/>
      <c r="O1610" s="63"/>
      <c r="P1610" s="63"/>
      <c r="Q1610" s="63"/>
      <c r="R1610" s="63"/>
      <c r="S1610" s="63"/>
      <c r="T1610" s="63"/>
      <c r="U1610" s="63"/>
      <c r="V1610" s="63"/>
      <c r="W1610" s="63"/>
      <c r="X1610" s="63"/>
      <c r="Y1610" s="63"/>
      <c r="Z1610" s="62">
        <v>0</v>
      </c>
      <c r="AA1610" s="63"/>
      <c r="AB1610" s="63"/>
      <c r="AC1610" s="62">
        <v>0</v>
      </c>
    </row>
    <row r="1611" spans="1:29" ht="30" x14ac:dyDescent="0.25">
      <c r="A1611" s="61" t="s">
        <v>218</v>
      </c>
      <c r="B1611" s="61" t="s">
        <v>219</v>
      </c>
      <c r="C1611" s="62">
        <v>2009</v>
      </c>
      <c r="D1611" s="61" t="s">
        <v>75</v>
      </c>
      <c r="E1611" s="62">
        <v>8</v>
      </c>
      <c r="F1611" s="62">
        <v>3680</v>
      </c>
      <c r="G1611" s="62">
        <v>747</v>
      </c>
      <c r="H1611" s="62">
        <v>7.78</v>
      </c>
      <c r="I1611" s="62">
        <v>460</v>
      </c>
      <c r="J1611" s="62">
        <v>3422.4</v>
      </c>
      <c r="K1611" s="62">
        <v>198.84</v>
      </c>
      <c r="L1611" s="62">
        <v>465</v>
      </c>
      <c r="M1611" s="62">
        <v>4.84</v>
      </c>
      <c r="N1611" s="62">
        <v>24.85</v>
      </c>
      <c r="O1611" s="62">
        <v>2397.8200000000002</v>
      </c>
      <c r="P1611" s="63"/>
      <c r="Q1611" s="63"/>
      <c r="R1611" s="63"/>
      <c r="S1611" s="63"/>
      <c r="T1611" s="63"/>
      <c r="U1611" s="63"/>
      <c r="V1611" s="63"/>
      <c r="W1611" s="63"/>
      <c r="X1611" s="63"/>
      <c r="Y1611" s="63"/>
      <c r="Z1611" s="62">
        <v>60100</v>
      </c>
      <c r="AA1611" s="62">
        <v>7612</v>
      </c>
      <c r="AB1611" s="62">
        <v>79.290000000000006</v>
      </c>
      <c r="AC1611" s="62">
        <v>7512.5</v>
      </c>
    </row>
    <row r="1612" spans="1:29" x14ac:dyDescent="0.25">
      <c r="A1612" s="61" t="s">
        <v>409</v>
      </c>
      <c r="B1612" s="61" t="s">
        <v>410</v>
      </c>
      <c r="C1612" s="62">
        <v>2007</v>
      </c>
      <c r="D1612" s="61" t="s">
        <v>99</v>
      </c>
      <c r="E1612" s="62">
        <v>64</v>
      </c>
      <c r="F1612" s="62">
        <v>851448</v>
      </c>
      <c r="G1612" s="62">
        <v>117006</v>
      </c>
      <c r="H1612" s="62">
        <v>152.35</v>
      </c>
      <c r="I1612" s="62">
        <v>13303.88</v>
      </c>
      <c r="J1612" s="62">
        <v>791846.64</v>
      </c>
      <c r="K1612" s="62">
        <v>0</v>
      </c>
      <c r="L1612" s="63"/>
      <c r="M1612" s="63"/>
      <c r="N1612" s="63"/>
      <c r="O1612" s="63"/>
      <c r="P1612" s="63"/>
      <c r="Q1612" s="63"/>
      <c r="R1612" s="63"/>
      <c r="S1612" s="63"/>
      <c r="T1612" s="63"/>
      <c r="U1612" s="63"/>
      <c r="V1612" s="63"/>
      <c r="W1612" s="63"/>
      <c r="X1612" s="63"/>
      <c r="Y1612" s="63"/>
      <c r="Z1612" s="62">
        <v>11173.05</v>
      </c>
      <c r="AA1612" s="62">
        <v>14798</v>
      </c>
      <c r="AB1612" s="62">
        <v>19.27</v>
      </c>
      <c r="AC1612" s="62">
        <v>174.58</v>
      </c>
    </row>
    <row r="1613" spans="1:29" ht="30" x14ac:dyDescent="0.25">
      <c r="A1613" s="61" t="s">
        <v>171</v>
      </c>
      <c r="B1613" s="61" t="s">
        <v>172</v>
      </c>
      <c r="C1613" s="62">
        <v>2004</v>
      </c>
      <c r="D1613" s="61" t="s">
        <v>89</v>
      </c>
      <c r="E1613" s="62">
        <v>49</v>
      </c>
      <c r="F1613" s="62">
        <v>79727</v>
      </c>
      <c r="G1613" s="62">
        <v>8380</v>
      </c>
      <c r="H1613" s="62">
        <v>14.25</v>
      </c>
      <c r="I1613" s="62">
        <v>1627.08</v>
      </c>
      <c r="J1613" s="62">
        <v>74146.11</v>
      </c>
      <c r="K1613" s="62">
        <v>12959.26</v>
      </c>
      <c r="L1613" s="62">
        <v>12896</v>
      </c>
      <c r="M1613" s="62">
        <v>21.93</v>
      </c>
      <c r="N1613" s="62">
        <v>264.47000000000003</v>
      </c>
      <c r="O1613" s="62">
        <v>156279.64000000001</v>
      </c>
      <c r="P1613" s="63"/>
      <c r="Q1613" s="63"/>
      <c r="R1613" s="63"/>
      <c r="S1613" s="63"/>
      <c r="T1613" s="63"/>
      <c r="U1613" s="63"/>
      <c r="V1613" s="63"/>
      <c r="W1613" s="63"/>
      <c r="X1613" s="63"/>
      <c r="Y1613" s="63"/>
      <c r="Z1613" s="62">
        <v>1730</v>
      </c>
      <c r="AA1613" s="62">
        <v>10586</v>
      </c>
      <c r="AB1613" s="62">
        <v>18</v>
      </c>
      <c r="AC1613" s="62">
        <v>35.31</v>
      </c>
    </row>
    <row r="1614" spans="1:29" ht="30" x14ac:dyDescent="0.25">
      <c r="A1614" s="61" t="s">
        <v>255</v>
      </c>
      <c r="B1614" s="61" t="s">
        <v>256</v>
      </c>
      <c r="C1614" s="62">
        <v>2011</v>
      </c>
      <c r="D1614" s="61" t="s">
        <v>313</v>
      </c>
      <c r="E1614" s="62">
        <v>72</v>
      </c>
      <c r="F1614" s="62">
        <v>301334</v>
      </c>
      <c r="G1614" s="62">
        <v>43680</v>
      </c>
      <c r="H1614" s="62">
        <v>50.56</v>
      </c>
      <c r="I1614" s="62">
        <v>4185.1899999999996</v>
      </c>
      <c r="J1614" s="62">
        <v>280240.62</v>
      </c>
      <c r="K1614" s="62">
        <v>32389.91</v>
      </c>
      <c r="L1614" s="62">
        <v>33879</v>
      </c>
      <c r="M1614" s="62">
        <v>39.21</v>
      </c>
      <c r="N1614" s="62">
        <v>449.86</v>
      </c>
      <c r="O1614" s="62">
        <v>390599.67</v>
      </c>
      <c r="P1614" s="63"/>
      <c r="Q1614" s="63"/>
      <c r="R1614" s="63"/>
      <c r="S1614" s="63"/>
      <c r="T1614" s="63"/>
      <c r="U1614" s="63"/>
      <c r="V1614" s="63"/>
      <c r="W1614" s="63"/>
      <c r="X1614" s="63"/>
      <c r="Y1614" s="63"/>
      <c r="Z1614" s="62">
        <v>3.47</v>
      </c>
      <c r="AA1614" s="62">
        <v>41095</v>
      </c>
      <c r="AB1614" s="62">
        <v>47.56</v>
      </c>
      <c r="AC1614" s="62">
        <v>0.05</v>
      </c>
    </row>
    <row r="1615" spans="1:29" ht="45" x14ac:dyDescent="0.25">
      <c r="A1615" s="61" t="s">
        <v>326</v>
      </c>
      <c r="B1615" s="61" t="s">
        <v>327</v>
      </c>
      <c r="C1615" s="62">
        <v>2013</v>
      </c>
      <c r="D1615" s="61" t="s">
        <v>78</v>
      </c>
      <c r="E1615" s="62">
        <v>104</v>
      </c>
      <c r="F1615" s="62">
        <v>1239222</v>
      </c>
      <c r="G1615" s="62">
        <v>136279</v>
      </c>
      <c r="H1615" s="62">
        <v>109.2</v>
      </c>
      <c r="I1615" s="62">
        <v>11915.6</v>
      </c>
      <c r="J1615" s="62">
        <v>1152476.46</v>
      </c>
      <c r="K1615" s="62">
        <v>0</v>
      </c>
      <c r="L1615" s="63"/>
      <c r="M1615" s="63"/>
      <c r="N1615" s="63"/>
      <c r="O1615" s="63"/>
      <c r="P1615" s="63"/>
      <c r="Q1615" s="63"/>
      <c r="R1615" s="63"/>
      <c r="S1615" s="63"/>
      <c r="T1615" s="63"/>
      <c r="U1615" s="63"/>
      <c r="V1615" s="63"/>
      <c r="W1615" s="63"/>
      <c r="X1615" s="63"/>
      <c r="Y1615" s="63"/>
      <c r="Z1615" s="62">
        <v>241913</v>
      </c>
      <c r="AA1615" s="62">
        <v>34186</v>
      </c>
      <c r="AB1615" s="62">
        <v>27.39</v>
      </c>
      <c r="AC1615" s="62">
        <v>2326.09</v>
      </c>
    </row>
    <row r="1616" spans="1:29" ht="30" x14ac:dyDescent="0.25">
      <c r="A1616" s="61" t="s">
        <v>182</v>
      </c>
      <c r="B1616" s="61" t="s">
        <v>183</v>
      </c>
      <c r="C1616" s="62">
        <v>2003</v>
      </c>
      <c r="D1616" s="61" t="s">
        <v>89</v>
      </c>
      <c r="E1616" s="62">
        <v>42</v>
      </c>
      <c r="F1616" s="62">
        <v>73200</v>
      </c>
      <c r="G1616" s="62">
        <v>7703</v>
      </c>
      <c r="H1616" s="62">
        <v>15.28</v>
      </c>
      <c r="I1616" s="62">
        <v>1742.86</v>
      </c>
      <c r="J1616" s="62">
        <v>68076</v>
      </c>
      <c r="K1616" s="62">
        <v>5805.04</v>
      </c>
      <c r="L1616" s="62">
        <v>1267</v>
      </c>
      <c r="M1616" s="62">
        <v>2.5099999999999998</v>
      </c>
      <c r="N1616" s="63"/>
      <c r="O1616" s="63"/>
      <c r="P1616" s="63"/>
      <c r="Q1616" s="63"/>
      <c r="R1616" s="63"/>
      <c r="S1616" s="63"/>
      <c r="T1616" s="63"/>
      <c r="U1616" s="63"/>
      <c r="V1616" s="63"/>
      <c r="W1616" s="63"/>
      <c r="X1616" s="63"/>
      <c r="Y1616" s="63"/>
      <c r="Z1616" s="62">
        <v>52650</v>
      </c>
      <c r="AA1616" s="62">
        <v>4837</v>
      </c>
      <c r="AB1616" s="62">
        <v>9.6</v>
      </c>
      <c r="AC1616" s="62">
        <v>1253.57</v>
      </c>
    </row>
    <row r="1617" spans="1:29" ht="30" x14ac:dyDescent="0.25">
      <c r="A1617" s="61" t="s">
        <v>498</v>
      </c>
      <c r="B1617" s="61" t="s">
        <v>499</v>
      </c>
      <c r="C1617" s="62">
        <v>2013</v>
      </c>
      <c r="D1617" s="61" t="s">
        <v>94</v>
      </c>
      <c r="E1617" s="62">
        <v>5</v>
      </c>
      <c r="F1617" s="63"/>
      <c r="G1617" s="63"/>
      <c r="H1617" s="63"/>
      <c r="I1617" s="63"/>
      <c r="J1617" s="63"/>
      <c r="K1617" s="62">
        <v>0</v>
      </c>
      <c r="L1617" s="63"/>
      <c r="M1617" s="63"/>
      <c r="N1617" s="63"/>
      <c r="O1617" s="63"/>
      <c r="P1617" s="63"/>
      <c r="Q1617" s="63"/>
      <c r="R1617" s="63"/>
      <c r="S1617" s="63"/>
      <c r="T1617" s="63"/>
      <c r="U1617" s="63"/>
      <c r="V1617" s="63"/>
      <c r="W1617" s="63"/>
      <c r="X1617" s="63"/>
      <c r="Y1617" s="63"/>
      <c r="Z1617" s="62">
        <v>0</v>
      </c>
      <c r="AA1617" s="63"/>
      <c r="AB1617" s="63"/>
      <c r="AC1617" s="62">
        <v>0</v>
      </c>
    </row>
    <row r="1618" spans="1:29" ht="45" x14ac:dyDescent="0.25">
      <c r="A1618" s="61" t="s">
        <v>344</v>
      </c>
      <c r="B1618" s="61" t="s">
        <v>345</v>
      </c>
      <c r="C1618" s="62">
        <v>2005</v>
      </c>
      <c r="D1618" s="61" t="s">
        <v>78</v>
      </c>
      <c r="E1618" s="62">
        <v>40</v>
      </c>
      <c r="F1618" s="62">
        <v>160280</v>
      </c>
      <c r="G1618" s="62">
        <v>20022</v>
      </c>
      <c r="H1618" s="62">
        <v>41.71</v>
      </c>
      <c r="I1618" s="62">
        <v>4007</v>
      </c>
      <c r="J1618" s="62">
        <v>149060.4</v>
      </c>
      <c r="K1618" s="62">
        <v>18155.95</v>
      </c>
      <c r="L1618" s="62">
        <v>27503</v>
      </c>
      <c r="M1618" s="62">
        <v>57.3</v>
      </c>
      <c r="N1618" s="62">
        <v>453.9</v>
      </c>
      <c r="O1618" s="62">
        <v>218948.03</v>
      </c>
      <c r="P1618" s="63"/>
      <c r="Q1618" s="63"/>
      <c r="R1618" s="63"/>
      <c r="S1618" s="63"/>
      <c r="T1618" s="63"/>
      <c r="U1618" s="63"/>
      <c r="V1618" s="63"/>
      <c r="W1618" s="63"/>
      <c r="X1618" s="63"/>
      <c r="Y1618" s="63"/>
      <c r="Z1618" s="62">
        <v>2306</v>
      </c>
      <c r="AA1618" s="62">
        <v>10262</v>
      </c>
      <c r="AB1618" s="62">
        <v>21.38</v>
      </c>
      <c r="AC1618" s="62">
        <v>57.65</v>
      </c>
    </row>
    <row r="1619" spans="1:29" x14ac:dyDescent="0.25">
      <c r="A1619" s="61" t="s">
        <v>198</v>
      </c>
      <c r="B1619" s="61" t="s">
        <v>199</v>
      </c>
      <c r="C1619" s="62">
        <v>2005</v>
      </c>
      <c r="D1619" s="61" t="s">
        <v>94</v>
      </c>
      <c r="E1619" s="62">
        <v>4</v>
      </c>
      <c r="F1619" s="62">
        <v>0</v>
      </c>
      <c r="G1619" s="62">
        <v>0</v>
      </c>
      <c r="H1619" s="62">
        <v>0</v>
      </c>
      <c r="I1619" s="62">
        <v>0</v>
      </c>
      <c r="J1619" s="62">
        <v>0</v>
      </c>
      <c r="K1619" s="62">
        <v>0</v>
      </c>
      <c r="L1619" s="62">
        <v>0</v>
      </c>
      <c r="M1619" s="62">
        <v>0</v>
      </c>
      <c r="N1619" s="63"/>
      <c r="O1619" s="63"/>
      <c r="P1619" s="63"/>
      <c r="Q1619" s="63"/>
      <c r="R1619" s="63"/>
      <c r="S1619" s="63"/>
      <c r="T1619" s="63"/>
      <c r="U1619" s="63"/>
      <c r="V1619" s="63"/>
      <c r="W1619" s="63"/>
      <c r="X1619" s="63"/>
      <c r="Y1619" s="63"/>
      <c r="Z1619" s="62">
        <v>25500</v>
      </c>
      <c r="AA1619" s="62">
        <v>2267</v>
      </c>
      <c r="AB1619" s="62">
        <v>47.23</v>
      </c>
      <c r="AC1619" s="62">
        <v>6375</v>
      </c>
    </row>
    <row r="1620" spans="1:29" x14ac:dyDescent="0.25">
      <c r="A1620" s="61" t="s">
        <v>434</v>
      </c>
      <c r="B1620" s="61" t="s">
        <v>435</v>
      </c>
      <c r="C1620" s="62">
        <v>2009</v>
      </c>
      <c r="D1620" s="61" t="s">
        <v>78</v>
      </c>
      <c r="E1620" s="62">
        <v>32</v>
      </c>
      <c r="F1620" s="62">
        <v>68392</v>
      </c>
      <c r="G1620" s="62">
        <v>7609</v>
      </c>
      <c r="H1620" s="62">
        <v>19.82</v>
      </c>
      <c r="I1620" s="62">
        <v>2137.25</v>
      </c>
      <c r="J1620" s="62">
        <v>63604.56</v>
      </c>
      <c r="K1620" s="62">
        <v>5402</v>
      </c>
      <c r="L1620" s="62">
        <v>3960</v>
      </c>
      <c r="M1620" s="62">
        <v>10.31</v>
      </c>
      <c r="N1620" s="62">
        <v>168.81</v>
      </c>
      <c r="O1620" s="62">
        <v>65144.34</v>
      </c>
      <c r="P1620" s="63"/>
      <c r="Q1620" s="63"/>
      <c r="R1620" s="63"/>
      <c r="S1620" s="63"/>
      <c r="T1620" s="63"/>
      <c r="U1620" s="63"/>
      <c r="V1620" s="63"/>
      <c r="W1620" s="63"/>
      <c r="X1620" s="63"/>
      <c r="Y1620" s="63"/>
      <c r="Z1620" s="62">
        <v>0</v>
      </c>
      <c r="AA1620" s="62">
        <v>1638</v>
      </c>
      <c r="AB1620" s="62">
        <v>4.2699999999999996</v>
      </c>
      <c r="AC1620" s="62">
        <v>0</v>
      </c>
    </row>
    <row r="1621" spans="1:29" x14ac:dyDescent="0.25">
      <c r="A1621" s="61" t="s">
        <v>155</v>
      </c>
      <c r="B1621" s="61" t="s">
        <v>156</v>
      </c>
      <c r="C1621" s="62">
        <v>2015</v>
      </c>
      <c r="D1621" s="61" t="s">
        <v>89</v>
      </c>
      <c r="E1621" s="62">
        <v>30</v>
      </c>
      <c r="F1621" s="62">
        <v>93269</v>
      </c>
      <c r="G1621" s="62">
        <v>21257</v>
      </c>
      <c r="H1621" s="62">
        <v>59.05</v>
      </c>
      <c r="I1621" s="62">
        <v>3108.97</v>
      </c>
      <c r="J1621" s="62">
        <v>86740.17</v>
      </c>
      <c r="K1621" s="62">
        <v>5443.68</v>
      </c>
      <c r="L1621" s="62">
        <v>12070</v>
      </c>
      <c r="M1621" s="62">
        <v>33.53</v>
      </c>
      <c r="N1621" s="62">
        <v>181.46</v>
      </c>
      <c r="O1621" s="62">
        <v>65647.03</v>
      </c>
      <c r="P1621" s="63"/>
      <c r="Q1621" s="63"/>
      <c r="R1621" s="63"/>
      <c r="S1621" s="63"/>
      <c r="T1621" s="63"/>
      <c r="U1621" s="63"/>
      <c r="V1621" s="63"/>
      <c r="W1621" s="63"/>
      <c r="X1621" s="63"/>
      <c r="Y1621" s="63"/>
      <c r="Z1621" s="62">
        <v>53823</v>
      </c>
      <c r="AA1621" s="62">
        <v>3889</v>
      </c>
      <c r="AB1621" s="62">
        <v>10.8</v>
      </c>
      <c r="AC1621" s="62">
        <v>1794.1</v>
      </c>
    </row>
    <row r="1622" spans="1:29" ht="30" x14ac:dyDescent="0.25">
      <c r="A1622" s="61" t="s">
        <v>393</v>
      </c>
      <c r="B1622" s="61" t="s">
        <v>394</v>
      </c>
      <c r="C1622" s="62">
        <v>2008</v>
      </c>
      <c r="D1622" s="61" t="s">
        <v>78</v>
      </c>
      <c r="E1622" s="62">
        <v>64</v>
      </c>
      <c r="F1622" s="62">
        <v>575360</v>
      </c>
      <c r="G1622" s="62">
        <v>81488</v>
      </c>
      <c r="H1622" s="62">
        <v>106.1</v>
      </c>
      <c r="I1622" s="62">
        <v>8990</v>
      </c>
      <c r="J1622" s="62">
        <v>535084.80000000005</v>
      </c>
      <c r="K1622" s="62">
        <v>0</v>
      </c>
      <c r="L1622" s="62">
        <v>0</v>
      </c>
      <c r="M1622" s="62">
        <v>0</v>
      </c>
      <c r="N1622" s="63"/>
      <c r="O1622" s="63"/>
      <c r="P1622" s="62">
        <v>0</v>
      </c>
      <c r="Q1622" s="62">
        <v>0</v>
      </c>
      <c r="R1622" s="62">
        <v>0</v>
      </c>
      <c r="S1622" s="62">
        <v>0</v>
      </c>
      <c r="T1622" s="62">
        <v>0</v>
      </c>
      <c r="U1622" s="62">
        <v>0</v>
      </c>
      <c r="V1622" s="62">
        <v>0</v>
      </c>
      <c r="W1622" s="62">
        <v>0</v>
      </c>
      <c r="X1622" s="62">
        <v>0</v>
      </c>
      <c r="Y1622" s="62">
        <v>0</v>
      </c>
      <c r="Z1622" s="62">
        <v>100.26</v>
      </c>
      <c r="AA1622" s="62">
        <v>2889</v>
      </c>
      <c r="AB1622" s="62">
        <v>3.76</v>
      </c>
      <c r="AC1622" s="62">
        <v>1.57</v>
      </c>
    </row>
    <row r="1623" spans="1:29" ht="30" x14ac:dyDescent="0.25">
      <c r="A1623" s="61" t="s">
        <v>138</v>
      </c>
      <c r="B1623" s="61" t="s">
        <v>139</v>
      </c>
      <c r="C1623" s="62">
        <v>2009</v>
      </c>
      <c r="D1623" s="61" t="s">
        <v>226</v>
      </c>
      <c r="E1623" s="62">
        <v>24</v>
      </c>
      <c r="F1623" s="62">
        <v>106935</v>
      </c>
      <c r="G1623" s="62">
        <v>19720</v>
      </c>
      <c r="H1623" s="62">
        <v>68.47</v>
      </c>
      <c r="I1623" s="62">
        <v>4455.63</v>
      </c>
      <c r="J1623" s="62">
        <v>99449.55</v>
      </c>
      <c r="K1623" s="62">
        <v>6411.25</v>
      </c>
      <c r="L1623" s="62">
        <v>14359</v>
      </c>
      <c r="M1623" s="62">
        <v>49.86</v>
      </c>
      <c r="N1623" s="62">
        <v>267.14</v>
      </c>
      <c r="O1623" s="62">
        <v>77315.199999999997</v>
      </c>
      <c r="P1623" s="63"/>
      <c r="Q1623" s="63"/>
      <c r="R1623" s="63"/>
      <c r="S1623" s="63"/>
      <c r="T1623" s="63"/>
      <c r="U1623" s="63"/>
      <c r="V1623" s="63"/>
      <c r="W1623" s="63"/>
      <c r="X1623" s="63"/>
      <c r="Y1623" s="63"/>
      <c r="Z1623" s="62">
        <v>75500</v>
      </c>
      <c r="AA1623" s="62">
        <v>6788</v>
      </c>
      <c r="AB1623" s="62">
        <v>23.57</v>
      </c>
      <c r="AC1623" s="62">
        <v>3145.83</v>
      </c>
    </row>
    <row r="1624" spans="1:29" ht="45" x14ac:dyDescent="0.25">
      <c r="A1624" s="61" t="s">
        <v>214</v>
      </c>
      <c r="B1624" s="61" t="s">
        <v>215</v>
      </c>
      <c r="C1624" s="62">
        <v>2011</v>
      </c>
      <c r="D1624" s="61" t="s">
        <v>72</v>
      </c>
      <c r="E1624" s="62">
        <v>28</v>
      </c>
      <c r="F1624" s="62">
        <v>219840</v>
      </c>
      <c r="G1624" s="62">
        <v>33203</v>
      </c>
      <c r="H1624" s="62">
        <v>98.82</v>
      </c>
      <c r="I1624" s="62">
        <v>7851.43</v>
      </c>
      <c r="J1624" s="62">
        <v>204451.20000000001</v>
      </c>
      <c r="K1624" s="62">
        <v>10566.44</v>
      </c>
      <c r="L1624" s="62">
        <v>14859</v>
      </c>
      <c r="M1624" s="62">
        <v>44.22</v>
      </c>
      <c r="N1624" s="62">
        <v>377.37</v>
      </c>
      <c r="O1624" s="62">
        <v>127423.87</v>
      </c>
      <c r="P1624" s="63"/>
      <c r="Q1624" s="63"/>
      <c r="R1624" s="63"/>
      <c r="S1624" s="63"/>
      <c r="T1624" s="63"/>
      <c r="U1624" s="63"/>
      <c r="V1624" s="63"/>
      <c r="W1624" s="63"/>
      <c r="X1624" s="63"/>
      <c r="Y1624" s="63"/>
      <c r="Z1624" s="62">
        <v>15587</v>
      </c>
      <c r="AA1624" s="62">
        <v>6818</v>
      </c>
      <c r="AB1624" s="62">
        <v>20.29</v>
      </c>
      <c r="AC1624" s="62">
        <v>556.67999999999995</v>
      </c>
    </row>
    <row r="1625" spans="1:29" x14ac:dyDescent="0.25">
      <c r="A1625" s="61" t="s">
        <v>163</v>
      </c>
      <c r="B1625" s="61" t="s">
        <v>164</v>
      </c>
      <c r="C1625" s="62">
        <v>2018</v>
      </c>
      <c r="D1625" s="61" t="s">
        <v>150</v>
      </c>
      <c r="E1625" s="62">
        <v>17</v>
      </c>
      <c r="F1625" s="62">
        <v>21935</v>
      </c>
      <c r="G1625" s="62">
        <v>4528</v>
      </c>
      <c r="H1625" s="62">
        <v>22.2</v>
      </c>
      <c r="I1625" s="62">
        <v>1290.29</v>
      </c>
      <c r="J1625" s="62">
        <v>20399.55</v>
      </c>
      <c r="K1625" s="62">
        <v>0</v>
      </c>
      <c r="L1625" s="63"/>
      <c r="M1625" s="63"/>
      <c r="N1625" s="63"/>
      <c r="O1625" s="63"/>
      <c r="P1625" s="63"/>
      <c r="Q1625" s="63"/>
      <c r="R1625" s="63"/>
      <c r="S1625" s="63"/>
      <c r="T1625" s="63"/>
      <c r="U1625" s="63"/>
      <c r="V1625" s="63"/>
      <c r="W1625" s="63"/>
      <c r="X1625" s="63"/>
      <c r="Y1625" s="63"/>
      <c r="Z1625" s="62">
        <v>90124</v>
      </c>
      <c r="AA1625" s="62">
        <v>8020</v>
      </c>
      <c r="AB1625" s="62">
        <v>39.31</v>
      </c>
      <c r="AC1625" s="62">
        <v>5301.41</v>
      </c>
    </row>
    <row r="1626" spans="1:29" x14ac:dyDescent="0.25">
      <c r="A1626" s="61" t="s">
        <v>471</v>
      </c>
      <c r="B1626" s="61" t="s">
        <v>472</v>
      </c>
      <c r="C1626" s="62">
        <v>2005</v>
      </c>
      <c r="D1626" s="61" t="s">
        <v>99</v>
      </c>
      <c r="E1626" s="62">
        <v>40</v>
      </c>
      <c r="F1626" s="62">
        <v>18750</v>
      </c>
      <c r="G1626" s="62">
        <v>2560</v>
      </c>
      <c r="H1626" s="62">
        <v>5.33</v>
      </c>
      <c r="I1626" s="62">
        <v>468.75</v>
      </c>
      <c r="J1626" s="62">
        <v>17437.5</v>
      </c>
      <c r="K1626" s="62">
        <v>20499.52</v>
      </c>
      <c r="L1626" s="62">
        <v>35782</v>
      </c>
      <c r="M1626" s="62">
        <v>74.55</v>
      </c>
      <c r="N1626" s="62">
        <v>512.49</v>
      </c>
      <c r="O1626" s="62">
        <v>247209.8</v>
      </c>
      <c r="P1626" s="63"/>
      <c r="Q1626" s="63"/>
      <c r="R1626" s="63"/>
      <c r="S1626" s="63"/>
      <c r="T1626" s="63"/>
      <c r="U1626" s="63"/>
      <c r="V1626" s="63"/>
      <c r="W1626" s="63"/>
      <c r="X1626" s="63"/>
      <c r="Y1626" s="63"/>
      <c r="Z1626" s="62">
        <v>62800</v>
      </c>
      <c r="AA1626" s="62">
        <v>7858</v>
      </c>
      <c r="AB1626" s="62">
        <v>16.37</v>
      </c>
      <c r="AC1626" s="62">
        <v>1570</v>
      </c>
    </row>
    <row r="1627" spans="1:29" x14ac:dyDescent="0.25">
      <c r="A1627" s="61" t="s">
        <v>159</v>
      </c>
      <c r="B1627" s="61" t="s">
        <v>160</v>
      </c>
      <c r="C1627" s="62">
        <v>2008</v>
      </c>
      <c r="D1627" s="61" t="s">
        <v>94</v>
      </c>
      <c r="E1627" s="62">
        <v>2</v>
      </c>
      <c r="F1627" s="63"/>
      <c r="G1627" s="63"/>
      <c r="H1627" s="63"/>
      <c r="I1627" s="63"/>
      <c r="J1627" s="63"/>
      <c r="K1627" s="62">
        <v>0</v>
      </c>
      <c r="L1627" s="63"/>
      <c r="M1627" s="63"/>
      <c r="N1627" s="63"/>
      <c r="O1627" s="63"/>
      <c r="P1627" s="63"/>
      <c r="Q1627" s="63"/>
      <c r="R1627" s="63"/>
      <c r="S1627" s="63"/>
      <c r="T1627" s="63"/>
      <c r="U1627" s="63"/>
      <c r="V1627" s="63"/>
      <c r="W1627" s="63"/>
      <c r="X1627" s="63"/>
      <c r="Y1627" s="63"/>
      <c r="Z1627" s="62">
        <v>118</v>
      </c>
      <c r="AA1627" s="62">
        <v>736</v>
      </c>
      <c r="AB1627" s="62">
        <v>30.67</v>
      </c>
      <c r="AC1627" s="62">
        <v>59</v>
      </c>
    </row>
    <row r="1628" spans="1:29" ht="30" x14ac:dyDescent="0.25">
      <c r="A1628" s="61" t="s">
        <v>363</v>
      </c>
      <c r="B1628" s="61" t="s">
        <v>364</v>
      </c>
      <c r="C1628" s="62">
        <v>2019</v>
      </c>
      <c r="D1628" s="61" t="s">
        <v>94</v>
      </c>
      <c r="E1628" s="62">
        <v>2</v>
      </c>
      <c r="F1628" s="63"/>
      <c r="G1628" s="63"/>
      <c r="H1628" s="63"/>
      <c r="I1628" s="63"/>
      <c r="J1628" s="63"/>
      <c r="K1628" s="62">
        <v>0</v>
      </c>
      <c r="L1628" s="63"/>
      <c r="M1628" s="63"/>
      <c r="N1628" s="63"/>
      <c r="O1628" s="63"/>
      <c r="P1628" s="63"/>
      <c r="Q1628" s="63"/>
      <c r="R1628" s="63"/>
      <c r="S1628" s="63"/>
      <c r="T1628" s="63"/>
      <c r="U1628" s="63"/>
      <c r="V1628" s="63"/>
      <c r="W1628" s="63"/>
      <c r="X1628" s="63"/>
      <c r="Y1628" s="63"/>
      <c r="Z1628" s="62">
        <v>0</v>
      </c>
      <c r="AA1628" s="63"/>
      <c r="AB1628" s="63"/>
      <c r="AC1628" s="62">
        <v>0</v>
      </c>
    </row>
    <row r="1629" spans="1:29" ht="30" x14ac:dyDescent="0.25">
      <c r="A1629" s="61" t="s">
        <v>194</v>
      </c>
      <c r="B1629" s="61" t="s">
        <v>195</v>
      </c>
      <c r="C1629" s="62">
        <v>2008</v>
      </c>
      <c r="D1629" s="61" t="s">
        <v>89</v>
      </c>
      <c r="E1629" s="62">
        <v>60</v>
      </c>
      <c r="F1629" s="62">
        <v>459365</v>
      </c>
      <c r="G1629" s="62">
        <v>42141</v>
      </c>
      <c r="H1629" s="62">
        <v>58.53</v>
      </c>
      <c r="I1629" s="62">
        <v>7656.08</v>
      </c>
      <c r="J1629" s="62">
        <v>427209.45</v>
      </c>
      <c r="K1629" s="62">
        <v>29677.01</v>
      </c>
      <c r="L1629" s="62">
        <v>45812</v>
      </c>
      <c r="M1629" s="62">
        <v>63.63</v>
      </c>
      <c r="N1629" s="62">
        <v>494.62</v>
      </c>
      <c r="O1629" s="62">
        <v>357884</v>
      </c>
      <c r="P1629" s="63"/>
      <c r="Q1629" s="63"/>
      <c r="R1629" s="63"/>
      <c r="S1629" s="63"/>
      <c r="T1629" s="63"/>
      <c r="U1629" s="63"/>
      <c r="V1629" s="63"/>
      <c r="W1629" s="63"/>
      <c r="X1629" s="63"/>
      <c r="Y1629" s="63"/>
      <c r="Z1629" s="62">
        <v>12760</v>
      </c>
      <c r="AA1629" s="62">
        <v>607428</v>
      </c>
      <c r="AB1629" s="62">
        <v>843.65</v>
      </c>
      <c r="AC1629" s="62">
        <v>212.67</v>
      </c>
    </row>
    <row r="1630" spans="1:29" x14ac:dyDescent="0.25">
      <c r="A1630" s="61" t="s">
        <v>95</v>
      </c>
      <c r="B1630" s="61" t="s">
        <v>96</v>
      </c>
      <c r="C1630" s="62">
        <v>2012</v>
      </c>
      <c r="D1630" s="61" t="s">
        <v>89</v>
      </c>
      <c r="E1630" s="62">
        <v>20</v>
      </c>
      <c r="F1630" s="62">
        <v>135440</v>
      </c>
      <c r="G1630" s="62">
        <v>17658</v>
      </c>
      <c r="H1630" s="62">
        <v>73.58</v>
      </c>
      <c r="I1630" s="62">
        <v>6772</v>
      </c>
      <c r="J1630" s="62">
        <v>125959.2</v>
      </c>
      <c r="K1630" s="62">
        <v>4484</v>
      </c>
      <c r="L1630" s="62">
        <v>6120</v>
      </c>
      <c r="M1630" s="62">
        <v>25.5</v>
      </c>
      <c r="N1630" s="62">
        <v>224.2</v>
      </c>
      <c r="O1630" s="62">
        <v>54073.9</v>
      </c>
      <c r="P1630" s="63"/>
      <c r="Q1630" s="63"/>
      <c r="R1630" s="63"/>
      <c r="S1630" s="63"/>
      <c r="T1630" s="63"/>
      <c r="U1630" s="63"/>
      <c r="V1630" s="63"/>
      <c r="W1630" s="63"/>
      <c r="X1630" s="63"/>
      <c r="Y1630" s="63"/>
      <c r="Z1630" s="62">
        <v>194.67</v>
      </c>
      <c r="AA1630" s="62">
        <v>1082</v>
      </c>
      <c r="AB1630" s="62">
        <v>4.51</v>
      </c>
      <c r="AC1630" s="62">
        <v>9.73</v>
      </c>
    </row>
    <row r="1631" spans="1:29" ht="30" x14ac:dyDescent="0.25">
      <c r="A1631" s="61" t="s">
        <v>153</v>
      </c>
      <c r="B1631" s="61" t="s">
        <v>154</v>
      </c>
      <c r="C1631" s="62">
        <v>2008</v>
      </c>
      <c r="D1631" s="61" t="s">
        <v>86</v>
      </c>
      <c r="E1631" s="62">
        <v>204</v>
      </c>
      <c r="F1631" s="62">
        <v>369143</v>
      </c>
      <c r="G1631" s="62">
        <v>65557</v>
      </c>
      <c r="H1631" s="62">
        <v>26.78</v>
      </c>
      <c r="I1631" s="62">
        <v>1809.52</v>
      </c>
      <c r="J1631" s="62">
        <v>343302.99</v>
      </c>
      <c r="K1631" s="62">
        <v>242440.35</v>
      </c>
      <c r="L1631" s="62">
        <v>341605</v>
      </c>
      <c r="M1631" s="62">
        <v>139.54</v>
      </c>
      <c r="N1631" s="62">
        <v>1188.43</v>
      </c>
      <c r="O1631" s="62">
        <v>2923660.9</v>
      </c>
      <c r="P1631" s="63"/>
      <c r="Q1631" s="63"/>
      <c r="R1631" s="63"/>
      <c r="S1631" s="63"/>
      <c r="T1631" s="63"/>
      <c r="U1631" s="63"/>
      <c r="V1631" s="63"/>
      <c r="W1631" s="63"/>
      <c r="X1631" s="63"/>
      <c r="Y1631" s="63"/>
      <c r="Z1631" s="62">
        <v>0</v>
      </c>
      <c r="AA1631" s="63"/>
      <c r="AB1631" s="63"/>
      <c r="AC1631" s="62">
        <v>0</v>
      </c>
    </row>
    <row r="1632" spans="1:29" ht="30" x14ac:dyDescent="0.25">
      <c r="A1632" s="61" t="s">
        <v>122</v>
      </c>
      <c r="B1632" s="61" t="s">
        <v>123</v>
      </c>
      <c r="C1632" s="62">
        <v>2010</v>
      </c>
      <c r="D1632" s="61" t="s">
        <v>150</v>
      </c>
      <c r="E1632" s="62">
        <v>14</v>
      </c>
      <c r="F1632" s="63"/>
      <c r="G1632" s="63"/>
      <c r="H1632" s="63"/>
      <c r="I1632" s="63"/>
      <c r="J1632" s="63"/>
      <c r="K1632" s="62">
        <v>0</v>
      </c>
      <c r="L1632" s="63"/>
      <c r="M1632" s="63"/>
      <c r="N1632" s="63"/>
      <c r="O1632" s="63"/>
      <c r="P1632" s="63"/>
      <c r="Q1632" s="63"/>
      <c r="R1632" s="63"/>
      <c r="S1632" s="63"/>
      <c r="T1632" s="63"/>
      <c r="U1632" s="63"/>
      <c r="V1632" s="63"/>
      <c r="W1632" s="63"/>
      <c r="X1632" s="63"/>
      <c r="Y1632" s="63"/>
      <c r="Z1632" s="62">
        <v>155.74</v>
      </c>
      <c r="AA1632" s="62">
        <v>1339</v>
      </c>
      <c r="AB1632" s="62">
        <v>7.97</v>
      </c>
      <c r="AC1632" s="62">
        <v>11.12</v>
      </c>
    </row>
    <row r="1633" spans="1:29" x14ac:dyDescent="0.25">
      <c r="A1633" s="61" t="s">
        <v>376</v>
      </c>
      <c r="B1633" s="61" t="s">
        <v>377</v>
      </c>
      <c r="C1633" s="62">
        <v>2004</v>
      </c>
      <c r="D1633" s="61" t="s">
        <v>78</v>
      </c>
      <c r="E1633" s="62">
        <v>42</v>
      </c>
      <c r="F1633" s="62">
        <v>258776</v>
      </c>
      <c r="G1633" s="62">
        <v>25492</v>
      </c>
      <c r="H1633" s="62">
        <v>50.58</v>
      </c>
      <c r="I1633" s="62">
        <v>6161.33</v>
      </c>
      <c r="J1633" s="62">
        <v>240661.68</v>
      </c>
      <c r="K1633" s="62">
        <v>18952.47</v>
      </c>
      <c r="L1633" s="62">
        <v>20029</v>
      </c>
      <c r="M1633" s="62">
        <v>39.74</v>
      </c>
      <c r="N1633" s="62">
        <v>451.25</v>
      </c>
      <c r="O1633" s="62">
        <v>228553.56</v>
      </c>
      <c r="P1633" s="63"/>
      <c r="Q1633" s="63"/>
      <c r="R1633" s="63"/>
      <c r="S1633" s="63"/>
      <c r="T1633" s="63"/>
      <c r="U1633" s="63"/>
      <c r="V1633" s="63"/>
      <c r="W1633" s="63"/>
      <c r="X1633" s="63"/>
      <c r="Y1633" s="63"/>
      <c r="Z1633" s="62">
        <v>99205</v>
      </c>
      <c r="AA1633" s="62">
        <v>9526</v>
      </c>
      <c r="AB1633" s="62">
        <v>18.899999999999999</v>
      </c>
      <c r="AC1633" s="62">
        <v>2362.02</v>
      </c>
    </row>
    <row r="1634" spans="1:29" x14ac:dyDescent="0.25">
      <c r="A1634" s="61" t="s">
        <v>126</v>
      </c>
      <c r="B1634" s="61" t="s">
        <v>127</v>
      </c>
      <c r="C1634" s="62">
        <v>2013</v>
      </c>
      <c r="D1634" s="61" t="s">
        <v>99</v>
      </c>
      <c r="E1634" s="62">
        <v>47</v>
      </c>
      <c r="F1634" s="62">
        <v>188967</v>
      </c>
      <c r="G1634" s="62">
        <v>32534</v>
      </c>
      <c r="H1634" s="62">
        <v>57.68</v>
      </c>
      <c r="I1634" s="62">
        <v>4020.57</v>
      </c>
      <c r="J1634" s="62">
        <v>175739.31</v>
      </c>
      <c r="K1634" s="62">
        <v>26777.89</v>
      </c>
      <c r="L1634" s="62">
        <v>42940</v>
      </c>
      <c r="M1634" s="62">
        <v>76.13</v>
      </c>
      <c r="N1634" s="62">
        <v>569.74</v>
      </c>
      <c r="O1634" s="62">
        <v>322922.56</v>
      </c>
      <c r="P1634" s="63"/>
      <c r="Q1634" s="63"/>
      <c r="R1634" s="63"/>
      <c r="S1634" s="63"/>
      <c r="T1634" s="63"/>
      <c r="U1634" s="63"/>
      <c r="V1634" s="63"/>
      <c r="W1634" s="63"/>
      <c r="X1634" s="63"/>
      <c r="Y1634" s="63"/>
      <c r="Z1634" s="62">
        <v>1650</v>
      </c>
      <c r="AA1634" s="62">
        <v>16207</v>
      </c>
      <c r="AB1634" s="62">
        <v>28.74</v>
      </c>
      <c r="AC1634" s="62">
        <v>35.11</v>
      </c>
    </row>
    <row r="1635" spans="1:29" x14ac:dyDescent="0.25">
      <c r="A1635" s="61" t="s">
        <v>471</v>
      </c>
      <c r="B1635" s="61" t="s">
        <v>472</v>
      </c>
      <c r="C1635" s="62">
        <v>2018</v>
      </c>
      <c r="D1635" s="61" t="s">
        <v>89</v>
      </c>
      <c r="E1635" s="62">
        <v>78</v>
      </c>
      <c r="F1635" s="62">
        <v>195360</v>
      </c>
      <c r="G1635" s="62">
        <v>31115</v>
      </c>
      <c r="H1635" s="62">
        <v>33.24</v>
      </c>
      <c r="I1635" s="62">
        <v>2504.62</v>
      </c>
      <c r="J1635" s="62">
        <v>181684.8</v>
      </c>
      <c r="K1635" s="62">
        <v>16804.439999999999</v>
      </c>
      <c r="L1635" s="62">
        <v>33384</v>
      </c>
      <c r="M1635" s="62">
        <v>35.67</v>
      </c>
      <c r="N1635" s="62">
        <v>215.44</v>
      </c>
      <c r="O1635" s="62">
        <v>202649.79</v>
      </c>
      <c r="P1635" s="63"/>
      <c r="Q1635" s="63"/>
      <c r="R1635" s="63"/>
      <c r="S1635" s="63"/>
      <c r="T1635" s="63"/>
      <c r="U1635" s="63"/>
      <c r="V1635" s="63"/>
      <c r="W1635" s="63"/>
      <c r="X1635" s="63"/>
      <c r="Y1635" s="63"/>
      <c r="Z1635" s="62">
        <v>176000</v>
      </c>
      <c r="AA1635" s="62">
        <v>28851</v>
      </c>
      <c r="AB1635" s="62">
        <v>30.82</v>
      </c>
      <c r="AC1635" s="62">
        <v>2256.41</v>
      </c>
    </row>
    <row r="1636" spans="1:29" ht="30" x14ac:dyDescent="0.25">
      <c r="A1636" s="61" t="s">
        <v>422</v>
      </c>
      <c r="B1636" s="61" t="s">
        <v>423</v>
      </c>
      <c r="C1636" s="62">
        <v>2010</v>
      </c>
      <c r="D1636" s="61" t="s">
        <v>99</v>
      </c>
      <c r="E1636" s="62">
        <v>60</v>
      </c>
      <c r="F1636" s="62">
        <v>636400</v>
      </c>
      <c r="G1636" s="62">
        <v>124706</v>
      </c>
      <c r="H1636" s="62">
        <v>173.2</v>
      </c>
      <c r="I1636" s="62">
        <v>10606.67</v>
      </c>
      <c r="J1636" s="62">
        <v>591852</v>
      </c>
      <c r="K1636" s="62">
        <v>0</v>
      </c>
      <c r="L1636" s="63"/>
      <c r="M1636" s="63"/>
      <c r="N1636" s="63"/>
      <c r="O1636" s="63"/>
      <c r="P1636" s="63"/>
      <c r="Q1636" s="63"/>
      <c r="R1636" s="63"/>
      <c r="S1636" s="63"/>
      <c r="T1636" s="63"/>
      <c r="U1636" s="63"/>
      <c r="V1636" s="63"/>
      <c r="W1636" s="63"/>
      <c r="X1636" s="63"/>
      <c r="Y1636" s="63"/>
      <c r="Z1636" s="62">
        <v>1576</v>
      </c>
      <c r="AA1636" s="62">
        <v>3886</v>
      </c>
      <c r="AB1636" s="62">
        <v>5.4</v>
      </c>
      <c r="AC1636" s="62">
        <v>26.27</v>
      </c>
    </row>
    <row r="1637" spans="1:29" x14ac:dyDescent="0.25">
      <c r="A1637" s="61" t="s">
        <v>332</v>
      </c>
      <c r="B1637" s="61" t="s">
        <v>333</v>
      </c>
      <c r="C1637" s="62">
        <v>2015</v>
      </c>
      <c r="D1637" s="61" t="s">
        <v>83</v>
      </c>
      <c r="E1637" s="62">
        <v>2</v>
      </c>
      <c r="F1637" s="63"/>
      <c r="G1637" s="62">
        <v>0</v>
      </c>
      <c r="H1637" s="62">
        <v>0</v>
      </c>
      <c r="I1637" s="63"/>
      <c r="J1637" s="63"/>
      <c r="K1637" s="62">
        <v>0</v>
      </c>
      <c r="L1637" s="62">
        <v>0</v>
      </c>
      <c r="M1637" s="62">
        <v>0</v>
      </c>
      <c r="N1637" s="63"/>
      <c r="O1637" s="63"/>
      <c r="P1637" s="63"/>
      <c r="Q1637" s="63"/>
      <c r="R1637" s="63"/>
      <c r="S1637" s="63"/>
      <c r="T1637" s="63"/>
      <c r="U1637" s="63"/>
      <c r="V1637" s="63"/>
      <c r="W1637" s="63"/>
      <c r="X1637" s="63"/>
      <c r="Y1637" s="63"/>
      <c r="Z1637" s="62">
        <v>58166</v>
      </c>
      <c r="AA1637" s="62">
        <v>5941</v>
      </c>
      <c r="AB1637" s="62">
        <v>247.54</v>
      </c>
      <c r="AC1637" s="62">
        <v>29083</v>
      </c>
    </row>
    <row r="1638" spans="1:29" ht="45" x14ac:dyDescent="0.25">
      <c r="A1638" s="61" t="s">
        <v>344</v>
      </c>
      <c r="B1638" s="61" t="s">
        <v>345</v>
      </c>
      <c r="C1638" s="62">
        <v>2008</v>
      </c>
      <c r="D1638" s="61" t="s">
        <v>72</v>
      </c>
      <c r="E1638" s="62">
        <v>16</v>
      </c>
      <c r="F1638" s="62">
        <v>111440</v>
      </c>
      <c r="G1638" s="62">
        <v>18004</v>
      </c>
      <c r="H1638" s="62">
        <v>93.77</v>
      </c>
      <c r="I1638" s="62">
        <v>6965</v>
      </c>
      <c r="J1638" s="62">
        <v>103639.2</v>
      </c>
      <c r="K1638" s="62">
        <v>0</v>
      </c>
      <c r="L1638" s="63"/>
      <c r="M1638" s="63"/>
      <c r="N1638" s="63"/>
      <c r="O1638" s="63"/>
      <c r="P1638" s="63"/>
      <c r="Q1638" s="63"/>
      <c r="R1638" s="63"/>
      <c r="S1638" s="63"/>
      <c r="T1638" s="63"/>
      <c r="U1638" s="63"/>
      <c r="V1638" s="63"/>
      <c r="W1638" s="63"/>
      <c r="X1638" s="63"/>
      <c r="Y1638" s="63"/>
      <c r="Z1638" s="62">
        <v>237</v>
      </c>
      <c r="AA1638" s="62">
        <v>854</v>
      </c>
      <c r="AB1638" s="62">
        <v>4.45</v>
      </c>
      <c r="AC1638" s="62">
        <v>14.81</v>
      </c>
    </row>
    <row r="1639" spans="1:29" x14ac:dyDescent="0.25">
      <c r="A1639" s="61" t="s">
        <v>471</v>
      </c>
      <c r="B1639" s="61" t="s">
        <v>472</v>
      </c>
      <c r="C1639" s="62">
        <v>2011</v>
      </c>
      <c r="D1639" s="61" t="s">
        <v>89</v>
      </c>
      <c r="E1639" s="62">
        <v>78</v>
      </c>
      <c r="F1639" s="62">
        <v>224360</v>
      </c>
      <c r="G1639" s="62">
        <v>30044</v>
      </c>
      <c r="H1639" s="62">
        <v>32.1</v>
      </c>
      <c r="I1639" s="62">
        <v>2876.41</v>
      </c>
      <c r="J1639" s="62">
        <v>208654.8</v>
      </c>
      <c r="K1639" s="62">
        <v>37675.620000000003</v>
      </c>
      <c r="L1639" s="62">
        <v>61243</v>
      </c>
      <c r="M1639" s="62">
        <v>65.430000000000007</v>
      </c>
      <c r="N1639" s="62">
        <v>483.02</v>
      </c>
      <c r="O1639" s="62">
        <v>454341.57</v>
      </c>
      <c r="P1639" s="63"/>
      <c r="Q1639" s="63"/>
      <c r="R1639" s="63"/>
      <c r="S1639" s="63"/>
      <c r="T1639" s="63"/>
      <c r="U1639" s="63"/>
      <c r="V1639" s="63"/>
      <c r="W1639" s="63"/>
      <c r="X1639" s="63"/>
      <c r="Y1639" s="63"/>
      <c r="Z1639" s="62">
        <v>202000</v>
      </c>
      <c r="AA1639" s="62">
        <v>20790</v>
      </c>
      <c r="AB1639" s="62">
        <v>22.21</v>
      </c>
      <c r="AC1639" s="62">
        <v>2589.7399999999998</v>
      </c>
    </row>
    <row r="1640" spans="1:29" x14ac:dyDescent="0.25">
      <c r="A1640" s="61" t="s">
        <v>473</v>
      </c>
      <c r="B1640" s="61" t="s">
        <v>474</v>
      </c>
      <c r="C1640" s="62">
        <v>2018</v>
      </c>
      <c r="D1640" s="61" t="s">
        <v>75</v>
      </c>
      <c r="E1640" s="62">
        <v>8</v>
      </c>
      <c r="F1640" s="63"/>
      <c r="G1640" s="62">
        <v>256</v>
      </c>
      <c r="H1640" s="62">
        <v>2.67</v>
      </c>
      <c r="I1640" s="63"/>
      <c r="J1640" s="63"/>
      <c r="K1640" s="62">
        <v>0</v>
      </c>
      <c r="L1640" s="63"/>
      <c r="M1640" s="63"/>
      <c r="N1640" s="63"/>
      <c r="O1640" s="63"/>
      <c r="P1640" s="63"/>
      <c r="Q1640" s="63"/>
      <c r="R1640" s="63"/>
      <c r="S1640" s="63"/>
      <c r="T1640" s="63"/>
      <c r="U1640" s="63"/>
      <c r="V1640" s="63"/>
      <c r="W1640" s="63"/>
      <c r="X1640" s="63"/>
      <c r="Y1640" s="63"/>
      <c r="Z1640" s="62">
        <v>0</v>
      </c>
      <c r="AA1640" s="63"/>
      <c r="AB1640" s="63"/>
      <c r="AC1640" s="62">
        <v>0</v>
      </c>
    </row>
    <row r="1641" spans="1:29" ht="30" x14ac:dyDescent="0.25">
      <c r="A1641" s="61" t="s">
        <v>176</v>
      </c>
      <c r="B1641" s="61" t="s">
        <v>177</v>
      </c>
      <c r="C1641" s="62">
        <v>2004</v>
      </c>
      <c r="D1641" s="61" t="s">
        <v>89</v>
      </c>
      <c r="E1641" s="62">
        <v>116</v>
      </c>
      <c r="F1641" s="62">
        <v>425700</v>
      </c>
      <c r="G1641" s="62">
        <v>40823</v>
      </c>
      <c r="H1641" s="62">
        <v>29.33</v>
      </c>
      <c r="I1641" s="62">
        <v>3669.83</v>
      </c>
      <c r="J1641" s="62">
        <v>395901</v>
      </c>
      <c r="K1641" s="62">
        <v>1102.81</v>
      </c>
      <c r="L1641" s="62">
        <v>2202</v>
      </c>
      <c r="M1641" s="62">
        <v>1.58</v>
      </c>
      <c r="N1641" s="63"/>
      <c r="O1641" s="63"/>
      <c r="P1641" s="63"/>
      <c r="Q1641" s="63"/>
      <c r="R1641" s="63"/>
      <c r="S1641" s="63"/>
      <c r="T1641" s="63"/>
      <c r="U1641" s="63"/>
      <c r="V1641" s="63"/>
      <c r="W1641" s="63"/>
      <c r="X1641" s="63"/>
      <c r="Y1641" s="63"/>
      <c r="Z1641" s="62">
        <v>3.3</v>
      </c>
      <c r="AA1641" s="62">
        <v>7647</v>
      </c>
      <c r="AB1641" s="62">
        <v>5.49</v>
      </c>
      <c r="AC1641" s="62">
        <v>0.03</v>
      </c>
    </row>
    <row r="1642" spans="1:29" x14ac:dyDescent="0.25">
      <c r="A1642" s="61" t="s">
        <v>178</v>
      </c>
      <c r="B1642" s="61" t="s">
        <v>179</v>
      </c>
      <c r="C1642" s="62">
        <v>2017</v>
      </c>
      <c r="D1642" s="61" t="s">
        <v>89</v>
      </c>
      <c r="E1642" s="62">
        <v>72</v>
      </c>
      <c r="F1642" s="62">
        <v>161801</v>
      </c>
      <c r="G1642" s="62">
        <v>29975</v>
      </c>
      <c r="H1642" s="62">
        <v>34.69</v>
      </c>
      <c r="I1642" s="62">
        <v>2247.2399999999998</v>
      </c>
      <c r="J1642" s="62">
        <v>150474.93</v>
      </c>
      <c r="K1642" s="62">
        <v>30273.52</v>
      </c>
      <c r="L1642" s="62">
        <v>37388</v>
      </c>
      <c r="M1642" s="62">
        <v>43.27</v>
      </c>
      <c r="N1642" s="62">
        <v>420.47</v>
      </c>
      <c r="O1642" s="62">
        <v>365077.47</v>
      </c>
      <c r="P1642" s="63"/>
      <c r="Q1642" s="63"/>
      <c r="R1642" s="63"/>
      <c r="S1642" s="63"/>
      <c r="T1642" s="63"/>
      <c r="U1642" s="63"/>
      <c r="V1642" s="63"/>
      <c r="W1642" s="63"/>
      <c r="X1642" s="63"/>
      <c r="Y1642" s="63"/>
      <c r="Z1642" s="62">
        <v>642.44000000000005</v>
      </c>
      <c r="AA1642" s="62">
        <v>19040</v>
      </c>
      <c r="AB1642" s="62">
        <v>22.04</v>
      </c>
      <c r="AC1642" s="62">
        <v>8.92</v>
      </c>
    </row>
    <row r="1643" spans="1:29" x14ac:dyDescent="0.25">
      <c r="A1643" s="61" t="s">
        <v>471</v>
      </c>
      <c r="B1643" s="61" t="s">
        <v>472</v>
      </c>
      <c r="C1643" s="62">
        <v>2012</v>
      </c>
      <c r="D1643" s="61" t="s">
        <v>99</v>
      </c>
      <c r="E1643" s="62">
        <v>40</v>
      </c>
      <c r="F1643" s="62">
        <v>17355</v>
      </c>
      <c r="G1643" s="62">
        <v>2998</v>
      </c>
      <c r="H1643" s="62">
        <v>6.25</v>
      </c>
      <c r="I1643" s="62">
        <v>433.88</v>
      </c>
      <c r="J1643" s="62">
        <v>16140.15</v>
      </c>
      <c r="K1643" s="62">
        <v>19797.25</v>
      </c>
      <c r="L1643" s="62">
        <v>29595</v>
      </c>
      <c r="M1643" s="62">
        <v>61.66</v>
      </c>
      <c r="N1643" s="62">
        <v>494.93</v>
      </c>
      <c r="O1643" s="62">
        <v>238740.94</v>
      </c>
      <c r="P1643" s="63"/>
      <c r="Q1643" s="63"/>
      <c r="R1643" s="63"/>
      <c r="S1643" s="63"/>
      <c r="T1643" s="63"/>
      <c r="U1643" s="63"/>
      <c r="V1643" s="63"/>
      <c r="W1643" s="63"/>
      <c r="X1643" s="63"/>
      <c r="Y1643" s="63"/>
      <c r="Z1643" s="62">
        <v>107700</v>
      </c>
      <c r="AA1643" s="62">
        <v>9809</v>
      </c>
      <c r="AB1643" s="62">
        <v>20.440000000000001</v>
      </c>
      <c r="AC1643" s="62">
        <v>2692.5</v>
      </c>
    </row>
    <row r="1644" spans="1:29" ht="30" x14ac:dyDescent="0.25">
      <c r="A1644" s="61" t="s">
        <v>498</v>
      </c>
      <c r="B1644" s="61" t="s">
        <v>499</v>
      </c>
      <c r="C1644" s="62">
        <v>2006</v>
      </c>
      <c r="D1644" s="61" t="s">
        <v>94</v>
      </c>
      <c r="E1644" s="62">
        <v>5</v>
      </c>
      <c r="F1644" s="63"/>
      <c r="G1644" s="63"/>
      <c r="H1644" s="63"/>
      <c r="I1644" s="63"/>
      <c r="J1644" s="63"/>
      <c r="K1644" s="62">
        <v>0</v>
      </c>
      <c r="L1644" s="63"/>
      <c r="M1644" s="63"/>
      <c r="N1644" s="63"/>
      <c r="O1644" s="63"/>
      <c r="P1644" s="63"/>
      <c r="Q1644" s="63"/>
      <c r="R1644" s="63"/>
      <c r="S1644" s="63"/>
      <c r="T1644" s="63"/>
      <c r="U1644" s="63"/>
      <c r="V1644" s="63"/>
      <c r="W1644" s="63"/>
      <c r="X1644" s="63"/>
      <c r="Y1644" s="63"/>
      <c r="Z1644" s="62">
        <v>140.36000000000001</v>
      </c>
      <c r="AA1644" s="62">
        <v>1423</v>
      </c>
      <c r="AB1644" s="62">
        <v>23.72</v>
      </c>
      <c r="AC1644" s="62">
        <v>28.07</v>
      </c>
    </row>
    <row r="1645" spans="1:29" x14ac:dyDescent="0.25">
      <c r="A1645" s="61" t="s">
        <v>190</v>
      </c>
      <c r="B1645" s="61" t="s">
        <v>191</v>
      </c>
      <c r="C1645" s="62">
        <v>2009</v>
      </c>
      <c r="D1645" s="61" t="s">
        <v>175</v>
      </c>
      <c r="E1645" s="62">
        <v>6</v>
      </c>
      <c r="F1645" s="63"/>
      <c r="G1645" s="63"/>
      <c r="H1645" s="63"/>
      <c r="I1645" s="63"/>
      <c r="J1645" s="63"/>
      <c r="K1645" s="62">
        <v>0</v>
      </c>
      <c r="L1645" s="63"/>
      <c r="M1645" s="63"/>
      <c r="N1645" s="63"/>
      <c r="O1645" s="63"/>
      <c r="P1645" s="63"/>
      <c r="Q1645" s="63"/>
      <c r="R1645" s="63"/>
      <c r="S1645" s="63"/>
      <c r="T1645" s="63"/>
      <c r="U1645" s="63"/>
      <c r="V1645" s="63"/>
      <c r="W1645" s="63"/>
      <c r="X1645" s="63"/>
      <c r="Y1645" s="63"/>
      <c r="Z1645" s="62">
        <v>0</v>
      </c>
      <c r="AA1645" s="63"/>
      <c r="AB1645" s="63"/>
      <c r="AC1645" s="62">
        <v>0</v>
      </c>
    </row>
    <row r="1646" spans="1:29" x14ac:dyDescent="0.25">
      <c r="A1646" s="61" t="s">
        <v>289</v>
      </c>
      <c r="B1646" s="61" t="s">
        <v>290</v>
      </c>
      <c r="C1646" s="62">
        <v>2012</v>
      </c>
      <c r="D1646" s="61" t="s">
        <v>72</v>
      </c>
      <c r="E1646" s="62">
        <v>38</v>
      </c>
      <c r="F1646" s="62">
        <v>147840</v>
      </c>
      <c r="G1646" s="62">
        <v>17413</v>
      </c>
      <c r="H1646" s="62">
        <v>38.19</v>
      </c>
      <c r="I1646" s="62">
        <v>3890.53</v>
      </c>
      <c r="J1646" s="62">
        <v>137491.20000000001</v>
      </c>
      <c r="K1646" s="62">
        <v>1866.15</v>
      </c>
      <c r="L1646" s="62">
        <v>17080</v>
      </c>
      <c r="M1646" s="62">
        <v>37.46</v>
      </c>
      <c r="N1646" s="62">
        <v>49.11</v>
      </c>
      <c r="O1646" s="62">
        <v>22504.46</v>
      </c>
      <c r="P1646" s="63"/>
      <c r="Q1646" s="63"/>
      <c r="R1646" s="63"/>
      <c r="S1646" s="63"/>
      <c r="T1646" s="63"/>
      <c r="U1646" s="63"/>
      <c r="V1646" s="63"/>
      <c r="W1646" s="63"/>
      <c r="X1646" s="63"/>
      <c r="Y1646" s="63"/>
      <c r="Z1646" s="62">
        <v>91.71</v>
      </c>
      <c r="AA1646" s="62">
        <v>8567</v>
      </c>
      <c r="AB1646" s="62">
        <v>18.79</v>
      </c>
      <c r="AC1646" s="62">
        <v>2.41</v>
      </c>
    </row>
    <row r="1647" spans="1:29" x14ac:dyDescent="0.25">
      <c r="A1647" s="61" t="s">
        <v>369</v>
      </c>
      <c r="B1647" s="61" t="s">
        <v>370</v>
      </c>
      <c r="C1647" s="62">
        <v>2003</v>
      </c>
      <c r="D1647" s="61" t="s">
        <v>94</v>
      </c>
      <c r="E1647" s="62">
        <v>6</v>
      </c>
      <c r="F1647" s="63"/>
      <c r="G1647" s="63"/>
      <c r="H1647" s="63"/>
      <c r="I1647" s="63"/>
      <c r="J1647" s="63"/>
      <c r="K1647" s="62">
        <v>3670</v>
      </c>
      <c r="L1647" s="62">
        <v>5100</v>
      </c>
      <c r="M1647" s="62">
        <v>70.83</v>
      </c>
      <c r="N1647" s="62">
        <v>611.66999999999996</v>
      </c>
      <c r="O1647" s="62">
        <v>44257.63</v>
      </c>
      <c r="P1647" s="63"/>
      <c r="Q1647" s="63"/>
      <c r="R1647" s="63"/>
      <c r="S1647" s="63"/>
      <c r="T1647" s="63"/>
      <c r="U1647" s="63"/>
      <c r="V1647" s="63"/>
      <c r="W1647" s="63"/>
      <c r="X1647" s="63"/>
      <c r="Y1647" s="63"/>
      <c r="Z1647" s="62">
        <v>769.33</v>
      </c>
      <c r="AA1647" s="62">
        <v>1452</v>
      </c>
      <c r="AB1647" s="62">
        <v>20.170000000000002</v>
      </c>
      <c r="AC1647" s="62">
        <v>128.22</v>
      </c>
    </row>
    <row r="1648" spans="1:29" x14ac:dyDescent="0.25">
      <c r="A1648" s="61" t="s">
        <v>79</v>
      </c>
      <c r="B1648" s="61" t="s">
        <v>80</v>
      </c>
      <c r="C1648" s="62">
        <v>2004</v>
      </c>
      <c r="D1648" s="61" t="s">
        <v>78</v>
      </c>
      <c r="E1648" s="62">
        <v>40</v>
      </c>
      <c r="F1648" s="63"/>
      <c r="G1648" s="62">
        <v>0</v>
      </c>
      <c r="H1648" s="62">
        <v>0</v>
      </c>
      <c r="I1648" s="63"/>
      <c r="J1648" s="63"/>
      <c r="K1648" s="62">
        <v>0</v>
      </c>
      <c r="L1648" s="63"/>
      <c r="M1648" s="63"/>
      <c r="N1648" s="63"/>
      <c r="O1648" s="63"/>
      <c r="P1648" s="63"/>
      <c r="Q1648" s="63"/>
      <c r="R1648" s="63"/>
      <c r="S1648" s="63"/>
      <c r="T1648" s="63"/>
      <c r="U1648" s="63"/>
      <c r="V1648" s="63"/>
      <c r="W1648" s="63"/>
      <c r="X1648" s="63"/>
      <c r="Y1648" s="63"/>
      <c r="Z1648" s="62">
        <v>0</v>
      </c>
      <c r="AA1648" s="63"/>
      <c r="AB1648" s="63"/>
      <c r="AC1648" s="62">
        <v>0</v>
      </c>
    </row>
    <row r="1649" spans="1:29" x14ac:dyDescent="0.25">
      <c r="A1649" s="61" t="s">
        <v>198</v>
      </c>
      <c r="B1649" s="61" t="s">
        <v>199</v>
      </c>
      <c r="C1649" s="62">
        <v>2012</v>
      </c>
      <c r="D1649" s="61" t="s">
        <v>94</v>
      </c>
      <c r="E1649" s="62">
        <v>4</v>
      </c>
      <c r="F1649" s="62">
        <v>170</v>
      </c>
      <c r="G1649" s="62">
        <v>35</v>
      </c>
      <c r="H1649" s="62">
        <v>0.73</v>
      </c>
      <c r="I1649" s="62">
        <v>42.5</v>
      </c>
      <c r="J1649" s="62">
        <v>158.1</v>
      </c>
      <c r="K1649" s="62">
        <v>0</v>
      </c>
      <c r="L1649" s="63"/>
      <c r="M1649" s="63"/>
      <c r="N1649" s="63"/>
      <c r="O1649" s="63"/>
      <c r="P1649" s="63"/>
      <c r="Q1649" s="63"/>
      <c r="R1649" s="63"/>
      <c r="S1649" s="63"/>
      <c r="T1649" s="63"/>
      <c r="U1649" s="63"/>
      <c r="V1649" s="63"/>
      <c r="W1649" s="63"/>
      <c r="X1649" s="63"/>
      <c r="Y1649" s="63"/>
      <c r="Z1649" s="62">
        <v>200</v>
      </c>
      <c r="AA1649" s="62">
        <v>3082</v>
      </c>
      <c r="AB1649" s="62">
        <v>64.209999999999994</v>
      </c>
      <c r="AC1649" s="62">
        <v>50</v>
      </c>
    </row>
    <row r="1650" spans="1:29" ht="30" x14ac:dyDescent="0.25">
      <c r="A1650" s="61" t="s">
        <v>309</v>
      </c>
      <c r="B1650" s="61" t="s">
        <v>310</v>
      </c>
      <c r="C1650" s="62">
        <v>2010</v>
      </c>
      <c r="D1650" s="61" t="s">
        <v>94</v>
      </c>
      <c r="E1650" s="62">
        <v>8</v>
      </c>
      <c r="F1650" s="62">
        <v>0</v>
      </c>
      <c r="G1650" s="62">
        <v>0</v>
      </c>
      <c r="H1650" s="62">
        <v>0</v>
      </c>
      <c r="I1650" s="62">
        <v>0</v>
      </c>
      <c r="J1650" s="62">
        <v>0</v>
      </c>
      <c r="K1650" s="62">
        <v>0</v>
      </c>
      <c r="L1650" s="62">
        <v>0</v>
      </c>
      <c r="M1650" s="62">
        <v>0</v>
      </c>
      <c r="N1650" s="62">
        <v>0</v>
      </c>
      <c r="O1650" s="62">
        <v>0</v>
      </c>
      <c r="P1650" s="62">
        <v>0</v>
      </c>
      <c r="Q1650" s="62">
        <v>0</v>
      </c>
      <c r="R1650" s="62">
        <v>0</v>
      </c>
      <c r="S1650" s="62">
        <v>0</v>
      </c>
      <c r="T1650" s="62">
        <v>0</v>
      </c>
      <c r="U1650" s="62">
        <v>0</v>
      </c>
      <c r="V1650" s="62">
        <v>0</v>
      </c>
      <c r="W1650" s="62">
        <v>0</v>
      </c>
      <c r="X1650" s="62">
        <v>0</v>
      </c>
      <c r="Y1650" s="62">
        <v>0</v>
      </c>
      <c r="Z1650" s="62">
        <v>0</v>
      </c>
      <c r="AA1650" s="62">
        <v>0</v>
      </c>
      <c r="AB1650" s="62">
        <v>0</v>
      </c>
      <c r="AC1650" s="62">
        <v>0</v>
      </c>
    </row>
    <row r="1651" spans="1:29" x14ac:dyDescent="0.25">
      <c r="A1651" s="61" t="s">
        <v>267</v>
      </c>
      <c r="B1651" s="61" t="s">
        <v>268</v>
      </c>
      <c r="C1651" s="62">
        <v>2013</v>
      </c>
      <c r="D1651" s="61" t="s">
        <v>99</v>
      </c>
      <c r="E1651" s="62">
        <v>10</v>
      </c>
      <c r="F1651" s="62">
        <v>30800</v>
      </c>
      <c r="G1651" s="62">
        <v>6247</v>
      </c>
      <c r="H1651" s="62">
        <v>52.06</v>
      </c>
      <c r="I1651" s="62">
        <v>3080</v>
      </c>
      <c r="J1651" s="62">
        <v>28644</v>
      </c>
      <c r="K1651" s="62">
        <v>1771.1</v>
      </c>
      <c r="L1651" s="62">
        <v>5255</v>
      </c>
      <c r="M1651" s="62">
        <v>43.79</v>
      </c>
      <c r="N1651" s="62">
        <v>177.11</v>
      </c>
      <c r="O1651" s="62">
        <v>21358.18</v>
      </c>
      <c r="P1651" s="63"/>
      <c r="Q1651" s="63"/>
      <c r="R1651" s="63"/>
      <c r="S1651" s="63"/>
      <c r="T1651" s="63"/>
      <c r="U1651" s="63"/>
      <c r="V1651" s="63"/>
      <c r="W1651" s="63"/>
      <c r="X1651" s="63"/>
      <c r="Y1651" s="63"/>
      <c r="Z1651" s="62">
        <v>65300</v>
      </c>
      <c r="AA1651" s="62">
        <v>15678</v>
      </c>
      <c r="AB1651" s="62">
        <v>130.65</v>
      </c>
      <c r="AC1651" s="62">
        <v>6530</v>
      </c>
    </row>
    <row r="1652" spans="1:29" ht="30" x14ac:dyDescent="0.25">
      <c r="A1652" s="61" t="s">
        <v>73</v>
      </c>
      <c r="B1652" s="61" t="s">
        <v>74</v>
      </c>
      <c r="C1652" s="62">
        <v>2009</v>
      </c>
      <c r="D1652" s="61" t="s">
        <v>78</v>
      </c>
      <c r="E1652" s="62">
        <v>48</v>
      </c>
      <c r="F1652" s="62">
        <v>460192</v>
      </c>
      <c r="G1652" s="62">
        <v>90796</v>
      </c>
      <c r="H1652" s="62">
        <v>157.63</v>
      </c>
      <c r="I1652" s="62">
        <v>9587.33</v>
      </c>
      <c r="J1652" s="62">
        <v>427978.56</v>
      </c>
      <c r="K1652" s="62">
        <v>0</v>
      </c>
      <c r="L1652" s="63"/>
      <c r="M1652" s="63"/>
      <c r="N1652" s="63"/>
      <c r="O1652" s="63"/>
      <c r="P1652" s="63"/>
      <c r="Q1652" s="63"/>
      <c r="R1652" s="63"/>
      <c r="S1652" s="63"/>
      <c r="T1652" s="63"/>
      <c r="U1652" s="63"/>
      <c r="V1652" s="63"/>
      <c r="W1652" s="63"/>
      <c r="X1652" s="63"/>
      <c r="Y1652" s="63"/>
      <c r="Z1652" s="62">
        <v>0</v>
      </c>
      <c r="AA1652" s="62">
        <v>3893</v>
      </c>
      <c r="AB1652" s="62">
        <v>6.76</v>
      </c>
      <c r="AC1652" s="62">
        <v>0</v>
      </c>
    </row>
    <row r="1653" spans="1:29" ht="30" x14ac:dyDescent="0.25">
      <c r="A1653" s="61" t="s">
        <v>124</v>
      </c>
      <c r="B1653" s="61" t="s">
        <v>125</v>
      </c>
      <c r="C1653" s="62">
        <v>2013</v>
      </c>
      <c r="D1653" s="61" t="s">
        <v>78</v>
      </c>
      <c r="E1653" s="62">
        <v>38</v>
      </c>
      <c r="F1653" s="62">
        <v>95336</v>
      </c>
      <c r="G1653" s="62">
        <v>13822</v>
      </c>
      <c r="H1653" s="62">
        <v>30.31</v>
      </c>
      <c r="I1653" s="62">
        <v>2508.84</v>
      </c>
      <c r="J1653" s="62">
        <v>88662.48</v>
      </c>
      <c r="K1653" s="62">
        <v>27491.759999999998</v>
      </c>
      <c r="L1653" s="62">
        <v>30590</v>
      </c>
      <c r="M1653" s="62">
        <v>67.08</v>
      </c>
      <c r="N1653" s="62">
        <v>723.47</v>
      </c>
      <c r="O1653" s="62">
        <v>331531.33</v>
      </c>
      <c r="P1653" s="63"/>
      <c r="Q1653" s="63"/>
      <c r="R1653" s="63"/>
      <c r="S1653" s="63"/>
      <c r="T1653" s="63"/>
      <c r="U1653" s="63"/>
      <c r="V1653" s="63"/>
      <c r="W1653" s="63"/>
      <c r="X1653" s="63"/>
      <c r="Y1653" s="63"/>
      <c r="Z1653" s="62">
        <v>114.16</v>
      </c>
      <c r="AA1653" s="62">
        <v>9692</v>
      </c>
      <c r="AB1653" s="62">
        <v>21.25</v>
      </c>
      <c r="AC1653" s="62">
        <v>3</v>
      </c>
    </row>
    <row r="1654" spans="1:29" ht="30" x14ac:dyDescent="0.25">
      <c r="A1654" s="61" t="s">
        <v>176</v>
      </c>
      <c r="B1654" s="61" t="s">
        <v>177</v>
      </c>
      <c r="C1654" s="62">
        <v>2005</v>
      </c>
      <c r="D1654" s="61" t="s">
        <v>99</v>
      </c>
      <c r="E1654" s="62">
        <v>50</v>
      </c>
      <c r="F1654" s="62">
        <v>170391</v>
      </c>
      <c r="G1654" s="62">
        <v>17689</v>
      </c>
      <c r="H1654" s="62">
        <v>29.48</v>
      </c>
      <c r="I1654" s="62">
        <v>3407.82</v>
      </c>
      <c r="J1654" s="62">
        <v>158463.63</v>
      </c>
      <c r="K1654" s="62">
        <v>4706.1099999999997</v>
      </c>
      <c r="L1654" s="62">
        <v>41684</v>
      </c>
      <c r="M1654" s="62">
        <v>69.47</v>
      </c>
      <c r="N1654" s="63"/>
      <c r="O1654" s="63"/>
      <c r="P1654" s="63"/>
      <c r="Q1654" s="63"/>
      <c r="R1654" s="63"/>
      <c r="S1654" s="63"/>
      <c r="T1654" s="63"/>
      <c r="U1654" s="63"/>
      <c r="V1654" s="63"/>
      <c r="W1654" s="63"/>
      <c r="X1654" s="63"/>
      <c r="Y1654" s="63"/>
      <c r="Z1654" s="62">
        <v>0.47</v>
      </c>
      <c r="AA1654" s="62">
        <v>2712</v>
      </c>
      <c r="AB1654" s="62">
        <v>4.5199999999999996</v>
      </c>
      <c r="AC1654" s="62">
        <v>0.01</v>
      </c>
    </row>
    <row r="1655" spans="1:29" x14ac:dyDescent="0.25">
      <c r="A1655" s="61" t="s">
        <v>128</v>
      </c>
      <c r="B1655" s="61" t="s">
        <v>129</v>
      </c>
      <c r="C1655" s="62">
        <v>2011</v>
      </c>
      <c r="D1655" s="61" t="s">
        <v>135</v>
      </c>
      <c r="E1655" s="62">
        <v>68</v>
      </c>
      <c r="F1655" s="62">
        <v>2932</v>
      </c>
      <c r="G1655" s="62">
        <v>772</v>
      </c>
      <c r="H1655" s="62">
        <v>0.95</v>
      </c>
      <c r="I1655" s="62">
        <v>43.12</v>
      </c>
      <c r="J1655" s="62">
        <v>2726.76</v>
      </c>
      <c r="K1655" s="62">
        <v>0</v>
      </c>
      <c r="L1655" s="63"/>
      <c r="M1655" s="63"/>
      <c r="N1655" s="63"/>
      <c r="O1655" s="63"/>
      <c r="P1655" s="63"/>
      <c r="Q1655" s="63"/>
      <c r="R1655" s="63"/>
      <c r="S1655" s="63"/>
      <c r="T1655" s="63"/>
      <c r="U1655" s="63"/>
      <c r="V1655" s="63"/>
      <c r="W1655" s="63"/>
      <c r="X1655" s="63"/>
      <c r="Y1655" s="63"/>
      <c r="Z1655" s="62">
        <v>7654</v>
      </c>
      <c r="AA1655" s="62">
        <v>47036</v>
      </c>
      <c r="AB1655" s="62">
        <v>57.64</v>
      </c>
      <c r="AC1655" s="62">
        <v>112.56</v>
      </c>
    </row>
    <row r="1656" spans="1:29" x14ac:dyDescent="0.25">
      <c r="A1656" s="61" t="s">
        <v>130</v>
      </c>
      <c r="B1656" s="61" t="s">
        <v>131</v>
      </c>
      <c r="C1656" s="62">
        <v>2003</v>
      </c>
      <c r="D1656" s="61" t="s">
        <v>72</v>
      </c>
      <c r="E1656" s="62">
        <v>52</v>
      </c>
      <c r="F1656" s="62">
        <v>194720</v>
      </c>
      <c r="G1656" s="62">
        <v>19425</v>
      </c>
      <c r="H1656" s="62">
        <v>31.13</v>
      </c>
      <c r="I1656" s="62">
        <v>3744.62</v>
      </c>
      <c r="J1656" s="62">
        <v>181089.6</v>
      </c>
      <c r="K1656" s="62">
        <v>0</v>
      </c>
      <c r="L1656" s="63"/>
      <c r="M1656" s="63"/>
      <c r="N1656" s="63"/>
      <c r="O1656" s="63"/>
      <c r="P1656" s="63"/>
      <c r="Q1656" s="63"/>
      <c r="R1656" s="63"/>
      <c r="S1656" s="63"/>
      <c r="T1656" s="63"/>
      <c r="U1656" s="63"/>
      <c r="V1656" s="63"/>
      <c r="W1656" s="63"/>
      <c r="X1656" s="63"/>
      <c r="Y1656" s="63"/>
      <c r="Z1656" s="62">
        <v>650</v>
      </c>
      <c r="AA1656" s="62">
        <v>3471</v>
      </c>
      <c r="AB1656" s="62">
        <v>5.56</v>
      </c>
      <c r="AC1656" s="62">
        <v>12.5</v>
      </c>
    </row>
    <row r="1657" spans="1:29" ht="30" x14ac:dyDescent="0.25">
      <c r="A1657" s="61" t="s">
        <v>277</v>
      </c>
      <c r="B1657" s="61" t="s">
        <v>278</v>
      </c>
      <c r="C1657" s="62">
        <v>2015</v>
      </c>
      <c r="D1657" s="61" t="s">
        <v>99</v>
      </c>
      <c r="E1657" s="62">
        <v>48</v>
      </c>
      <c r="F1657" s="62">
        <v>409280</v>
      </c>
      <c r="G1657" s="62">
        <v>56153</v>
      </c>
      <c r="H1657" s="62">
        <v>97.49</v>
      </c>
      <c r="I1657" s="62">
        <v>8526.67</v>
      </c>
      <c r="J1657" s="62">
        <v>380630.4</v>
      </c>
      <c r="K1657" s="62">
        <v>0</v>
      </c>
      <c r="L1657" s="63"/>
      <c r="M1657" s="63"/>
      <c r="N1657" s="63"/>
      <c r="O1657" s="63"/>
      <c r="P1657" s="63"/>
      <c r="Q1657" s="63"/>
      <c r="R1657" s="63"/>
      <c r="S1657" s="63"/>
      <c r="T1657" s="63"/>
      <c r="U1657" s="63"/>
      <c r="V1657" s="63"/>
      <c r="W1657" s="63"/>
      <c r="X1657" s="63"/>
      <c r="Y1657" s="63"/>
      <c r="Z1657" s="62">
        <v>124750</v>
      </c>
      <c r="AA1657" s="62">
        <v>5569</v>
      </c>
      <c r="AB1657" s="62">
        <v>9.67</v>
      </c>
      <c r="AC1657" s="62">
        <v>2598.96</v>
      </c>
    </row>
    <row r="1658" spans="1:29" x14ac:dyDescent="0.25">
      <c r="A1658" s="61" t="s">
        <v>208</v>
      </c>
      <c r="B1658" s="61" t="s">
        <v>209</v>
      </c>
      <c r="C1658" s="62">
        <v>2008</v>
      </c>
      <c r="D1658" s="61" t="s">
        <v>75</v>
      </c>
      <c r="E1658" s="62">
        <v>22</v>
      </c>
      <c r="F1658" s="62">
        <v>47054</v>
      </c>
      <c r="G1658" s="62">
        <v>7260</v>
      </c>
      <c r="H1658" s="62">
        <v>27.5</v>
      </c>
      <c r="I1658" s="62">
        <v>2138.8200000000002</v>
      </c>
      <c r="J1658" s="62">
        <v>43760.22</v>
      </c>
      <c r="K1658" s="62">
        <v>24304</v>
      </c>
      <c r="L1658" s="62">
        <v>25941</v>
      </c>
      <c r="M1658" s="62">
        <v>98.26</v>
      </c>
      <c r="N1658" s="62">
        <v>1104.73</v>
      </c>
      <c r="O1658" s="62">
        <v>293089.23</v>
      </c>
      <c r="P1658" s="63"/>
      <c r="Q1658" s="63"/>
      <c r="R1658" s="63"/>
      <c r="S1658" s="63"/>
      <c r="T1658" s="63"/>
      <c r="U1658" s="63"/>
      <c r="V1658" s="63"/>
      <c r="W1658" s="63"/>
      <c r="X1658" s="63"/>
      <c r="Y1658" s="63"/>
      <c r="Z1658" s="62">
        <v>3452</v>
      </c>
      <c r="AA1658" s="62">
        <v>13270</v>
      </c>
      <c r="AB1658" s="62">
        <v>50.27</v>
      </c>
      <c r="AC1658" s="62">
        <v>156.91</v>
      </c>
    </row>
    <row r="1659" spans="1:29" ht="30" x14ac:dyDescent="0.25">
      <c r="A1659" s="61" t="s">
        <v>87</v>
      </c>
      <c r="B1659" s="61" t="s">
        <v>88</v>
      </c>
      <c r="C1659" s="62">
        <v>2017</v>
      </c>
      <c r="D1659" s="61" t="s">
        <v>297</v>
      </c>
      <c r="E1659" s="62">
        <v>139</v>
      </c>
      <c r="F1659" s="62">
        <v>97446</v>
      </c>
      <c r="G1659" s="62">
        <v>23697</v>
      </c>
      <c r="H1659" s="62">
        <v>14.21</v>
      </c>
      <c r="I1659" s="62">
        <v>701.05</v>
      </c>
      <c r="J1659" s="62">
        <v>90624.78</v>
      </c>
      <c r="K1659" s="62">
        <v>95720.66</v>
      </c>
      <c r="L1659" s="62">
        <v>44431</v>
      </c>
      <c r="M1659" s="62">
        <v>26.64</v>
      </c>
      <c r="N1659" s="62">
        <v>688.64</v>
      </c>
      <c r="O1659" s="62">
        <v>1154324.1499999999</v>
      </c>
      <c r="P1659" s="63"/>
      <c r="Q1659" s="63"/>
      <c r="R1659" s="63"/>
      <c r="S1659" s="63"/>
      <c r="T1659" s="63"/>
      <c r="U1659" s="63"/>
      <c r="V1659" s="63"/>
      <c r="W1659" s="63"/>
      <c r="X1659" s="63"/>
      <c r="Y1659" s="63"/>
      <c r="Z1659" s="62">
        <v>1255217</v>
      </c>
      <c r="AA1659" s="62">
        <v>206558</v>
      </c>
      <c r="AB1659" s="62">
        <v>123.84</v>
      </c>
      <c r="AC1659" s="62">
        <v>9030.34</v>
      </c>
    </row>
    <row r="1660" spans="1:29" ht="30" x14ac:dyDescent="0.25">
      <c r="A1660" s="61" t="s">
        <v>151</v>
      </c>
      <c r="B1660" s="61" t="s">
        <v>152</v>
      </c>
      <c r="C1660" s="62">
        <v>2017</v>
      </c>
      <c r="D1660" s="61" t="s">
        <v>99</v>
      </c>
      <c r="E1660" s="62">
        <v>65</v>
      </c>
      <c r="F1660" s="62">
        <v>299400</v>
      </c>
      <c r="G1660" s="62">
        <v>58282</v>
      </c>
      <c r="H1660" s="62">
        <v>74.72</v>
      </c>
      <c r="I1660" s="62">
        <v>4606.1499999999996</v>
      </c>
      <c r="J1660" s="62">
        <v>278442</v>
      </c>
      <c r="K1660" s="62">
        <v>25165.86</v>
      </c>
      <c r="L1660" s="62">
        <v>28813</v>
      </c>
      <c r="M1660" s="62">
        <v>36.94</v>
      </c>
      <c r="N1660" s="62">
        <v>387.17</v>
      </c>
      <c r="O1660" s="62">
        <v>303482.64</v>
      </c>
      <c r="P1660" s="63"/>
      <c r="Q1660" s="63"/>
      <c r="R1660" s="63"/>
      <c r="S1660" s="63"/>
      <c r="T1660" s="63"/>
      <c r="U1660" s="63"/>
      <c r="V1660" s="63"/>
      <c r="W1660" s="63"/>
      <c r="X1660" s="63"/>
      <c r="Y1660" s="63"/>
      <c r="Z1660" s="62">
        <v>2079.4699999999998</v>
      </c>
      <c r="AA1660" s="62">
        <v>21200</v>
      </c>
      <c r="AB1660" s="62">
        <v>27.18</v>
      </c>
      <c r="AC1660" s="62">
        <v>31.99</v>
      </c>
    </row>
    <row r="1661" spans="1:29" x14ac:dyDescent="0.25">
      <c r="A1661" s="61" t="s">
        <v>113</v>
      </c>
      <c r="B1661" s="61" t="s">
        <v>114</v>
      </c>
      <c r="C1661" s="62">
        <v>2003</v>
      </c>
      <c r="D1661" s="61" t="s">
        <v>86</v>
      </c>
      <c r="E1661" s="62">
        <v>400</v>
      </c>
      <c r="F1661" s="62">
        <v>47056</v>
      </c>
      <c r="G1661" s="62">
        <v>6814</v>
      </c>
      <c r="H1661" s="62">
        <v>1.42</v>
      </c>
      <c r="I1661" s="62">
        <v>117.64</v>
      </c>
      <c r="J1661" s="62">
        <v>43762.080000000002</v>
      </c>
      <c r="K1661" s="62">
        <v>2558.6799999999998</v>
      </c>
      <c r="L1661" s="62">
        <v>5220</v>
      </c>
      <c r="M1661" s="62">
        <v>1.0900000000000001</v>
      </c>
      <c r="N1661" s="62">
        <v>6.4</v>
      </c>
      <c r="O1661" s="62">
        <v>30855.9</v>
      </c>
      <c r="P1661" s="63"/>
      <c r="Q1661" s="63"/>
      <c r="R1661" s="63"/>
      <c r="S1661" s="63"/>
      <c r="T1661" s="63"/>
      <c r="U1661" s="63"/>
      <c r="V1661" s="63"/>
      <c r="W1661" s="63"/>
      <c r="X1661" s="63"/>
      <c r="Y1661" s="63"/>
      <c r="Z1661" s="62">
        <v>30043</v>
      </c>
      <c r="AA1661" s="62">
        <v>212524</v>
      </c>
      <c r="AB1661" s="62">
        <v>44.28</v>
      </c>
      <c r="AC1661" s="62">
        <v>75.11</v>
      </c>
    </row>
    <row r="1662" spans="1:29" x14ac:dyDescent="0.25">
      <c r="A1662" s="61" t="s">
        <v>332</v>
      </c>
      <c r="B1662" s="61" t="s">
        <v>333</v>
      </c>
      <c r="C1662" s="62">
        <v>2016</v>
      </c>
      <c r="D1662" s="61" t="s">
        <v>89</v>
      </c>
      <c r="E1662" s="62">
        <v>269</v>
      </c>
      <c r="F1662" s="63"/>
      <c r="G1662" s="62">
        <v>0</v>
      </c>
      <c r="H1662" s="62">
        <v>0</v>
      </c>
      <c r="I1662" s="63"/>
      <c r="J1662" s="63"/>
      <c r="K1662" s="62">
        <v>0</v>
      </c>
      <c r="L1662" s="62">
        <v>0</v>
      </c>
      <c r="M1662" s="62">
        <v>0</v>
      </c>
      <c r="N1662" s="63"/>
      <c r="O1662" s="63"/>
      <c r="P1662" s="63"/>
      <c r="Q1662" s="63"/>
      <c r="R1662" s="63"/>
      <c r="S1662" s="63"/>
      <c r="T1662" s="63"/>
      <c r="U1662" s="63"/>
      <c r="V1662" s="63"/>
      <c r="W1662" s="63"/>
      <c r="X1662" s="63"/>
      <c r="Y1662" s="63"/>
      <c r="Z1662" s="62">
        <v>0</v>
      </c>
      <c r="AA1662" s="63"/>
      <c r="AB1662" s="63"/>
      <c r="AC1662" s="62">
        <v>0</v>
      </c>
    </row>
    <row r="1663" spans="1:29" ht="30" x14ac:dyDescent="0.25">
      <c r="A1663" s="61" t="s">
        <v>391</v>
      </c>
      <c r="B1663" s="61" t="s">
        <v>392</v>
      </c>
      <c r="C1663" s="62">
        <v>2018</v>
      </c>
      <c r="D1663" s="61" t="s">
        <v>86</v>
      </c>
      <c r="E1663" s="62">
        <v>160</v>
      </c>
      <c r="F1663" s="62">
        <v>25470</v>
      </c>
      <c r="G1663" s="62">
        <v>10339</v>
      </c>
      <c r="H1663" s="62">
        <v>5.38</v>
      </c>
      <c r="I1663" s="62">
        <v>159.19</v>
      </c>
      <c r="J1663" s="62">
        <v>23687.1</v>
      </c>
      <c r="K1663" s="62">
        <v>1837.05</v>
      </c>
      <c r="L1663" s="62">
        <v>4079</v>
      </c>
      <c r="M1663" s="62">
        <v>2.12</v>
      </c>
      <c r="N1663" s="62">
        <v>11.48</v>
      </c>
      <c r="O1663" s="62">
        <v>22153.55</v>
      </c>
      <c r="P1663" s="63"/>
      <c r="Q1663" s="63"/>
      <c r="R1663" s="63"/>
      <c r="S1663" s="63"/>
      <c r="T1663" s="63"/>
      <c r="U1663" s="63"/>
      <c r="V1663" s="63"/>
      <c r="W1663" s="63"/>
      <c r="X1663" s="63"/>
      <c r="Y1663" s="63"/>
      <c r="Z1663" s="62">
        <v>6606</v>
      </c>
      <c r="AA1663" s="62">
        <v>91831</v>
      </c>
      <c r="AB1663" s="62">
        <v>47.83</v>
      </c>
      <c r="AC1663" s="62">
        <v>41.29</v>
      </c>
    </row>
    <row r="1664" spans="1:29" x14ac:dyDescent="0.25">
      <c r="A1664" s="61" t="s">
        <v>102</v>
      </c>
      <c r="B1664" s="61" t="s">
        <v>103</v>
      </c>
      <c r="C1664" s="62">
        <v>2008</v>
      </c>
      <c r="D1664" s="61" t="s">
        <v>298</v>
      </c>
      <c r="E1664" s="62">
        <v>15</v>
      </c>
      <c r="F1664" s="62">
        <v>265</v>
      </c>
      <c r="G1664" s="62">
        <v>80</v>
      </c>
      <c r="H1664" s="62">
        <v>0.44</v>
      </c>
      <c r="I1664" s="62">
        <v>17.670000000000002</v>
      </c>
      <c r="J1664" s="62">
        <v>246.45</v>
      </c>
      <c r="K1664" s="62">
        <v>0</v>
      </c>
      <c r="L1664" s="63"/>
      <c r="M1664" s="63"/>
      <c r="N1664" s="63"/>
      <c r="O1664" s="63"/>
      <c r="P1664" s="63"/>
      <c r="Q1664" s="63"/>
      <c r="R1664" s="63"/>
      <c r="S1664" s="63"/>
      <c r="T1664" s="63"/>
      <c r="U1664" s="63"/>
      <c r="V1664" s="63"/>
      <c r="W1664" s="63"/>
      <c r="X1664" s="63"/>
      <c r="Y1664" s="63"/>
      <c r="Z1664" s="62">
        <v>7739</v>
      </c>
      <c r="AA1664" s="62">
        <v>11950</v>
      </c>
      <c r="AB1664" s="62">
        <v>66.39</v>
      </c>
      <c r="AC1664" s="62">
        <v>515.92999999999995</v>
      </c>
    </row>
    <row r="1665" spans="1:29" ht="30" x14ac:dyDescent="0.25">
      <c r="A1665" s="61" t="s">
        <v>480</v>
      </c>
      <c r="B1665" s="61" t="s">
        <v>481</v>
      </c>
      <c r="C1665" s="62">
        <v>2005</v>
      </c>
      <c r="D1665" s="61" t="s">
        <v>78</v>
      </c>
      <c r="E1665" s="62">
        <v>40</v>
      </c>
      <c r="F1665" s="62">
        <v>337320</v>
      </c>
      <c r="G1665" s="62">
        <v>41239</v>
      </c>
      <c r="H1665" s="62">
        <v>85.91</v>
      </c>
      <c r="I1665" s="62">
        <v>8433</v>
      </c>
      <c r="J1665" s="62">
        <v>313707.59999999998</v>
      </c>
      <c r="K1665" s="62">
        <v>0</v>
      </c>
      <c r="L1665" s="63"/>
      <c r="M1665" s="63"/>
      <c r="N1665" s="63"/>
      <c r="O1665" s="63"/>
      <c r="P1665" s="63"/>
      <c r="Q1665" s="63"/>
      <c r="R1665" s="63"/>
      <c r="S1665" s="63"/>
      <c r="T1665" s="63"/>
      <c r="U1665" s="63"/>
      <c r="V1665" s="63"/>
      <c r="W1665" s="63"/>
      <c r="X1665" s="63"/>
      <c r="Y1665" s="63"/>
      <c r="Z1665" s="62">
        <v>584366.17000000004</v>
      </c>
      <c r="AA1665" s="62">
        <v>7795</v>
      </c>
      <c r="AB1665" s="62">
        <v>16.239999999999998</v>
      </c>
      <c r="AC1665" s="62">
        <v>14609.15</v>
      </c>
    </row>
    <row r="1666" spans="1:29" ht="30" x14ac:dyDescent="0.25">
      <c r="A1666" s="61" t="s">
        <v>348</v>
      </c>
      <c r="B1666" s="61" t="s">
        <v>349</v>
      </c>
      <c r="C1666" s="62">
        <v>2005</v>
      </c>
      <c r="D1666" s="61" t="s">
        <v>75</v>
      </c>
      <c r="E1666" s="62">
        <v>12</v>
      </c>
      <c r="F1666" s="62">
        <v>1175</v>
      </c>
      <c r="G1666" s="62">
        <v>552</v>
      </c>
      <c r="H1666" s="62">
        <v>3.83</v>
      </c>
      <c r="I1666" s="62">
        <v>97.92</v>
      </c>
      <c r="J1666" s="62">
        <v>1092.75</v>
      </c>
      <c r="K1666" s="62">
        <v>0</v>
      </c>
      <c r="L1666" s="63"/>
      <c r="M1666" s="63"/>
      <c r="N1666" s="63"/>
      <c r="O1666" s="63"/>
      <c r="P1666" s="63"/>
      <c r="Q1666" s="63"/>
      <c r="R1666" s="63"/>
      <c r="S1666" s="63"/>
      <c r="T1666" s="63"/>
      <c r="U1666" s="63"/>
      <c r="V1666" s="63"/>
      <c r="W1666" s="63"/>
      <c r="X1666" s="63"/>
      <c r="Y1666" s="63"/>
      <c r="Z1666" s="62">
        <v>21.05</v>
      </c>
      <c r="AA1666" s="62">
        <v>875</v>
      </c>
      <c r="AB1666" s="62">
        <v>6.08</v>
      </c>
      <c r="AC1666" s="62">
        <v>1.75</v>
      </c>
    </row>
    <row r="1667" spans="1:29" ht="30" x14ac:dyDescent="0.25">
      <c r="A1667" s="61" t="s">
        <v>233</v>
      </c>
      <c r="B1667" s="61" t="s">
        <v>234</v>
      </c>
      <c r="C1667" s="62">
        <v>2017</v>
      </c>
      <c r="D1667" s="61" t="s">
        <v>86</v>
      </c>
      <c r="E1667" s="62">
        <v>160</v>
      </c>
      <c r="F1667" s="62">
        <v>30142</v>
      </c>
      <c r="G1667" s="62">
        <v>5076</v>
      </c>
      <c r="H1667" s="62">
        <v>2.64</v>
      </c>
      <c r="I1667" s="62">
        <v>188.39</v>
      </c>
      <c r="J1667" s="62">
        <v>28032.06</v>
      </c>
      <c r="K1667" s="62">
        <v>2498.5500000000002</v>
      </c>
      <c r="L1667" s="62">
        <v>4069</v>
      </c>
      <c r="M1667" s="62">
        <v>2.12</v>
      </c>
      <c r="N1667" s="62">
        <v>15.62</v>
      </c>
      <c r="O1667" s="62">
        <v>30130.7</v>
      </c>
      <c r="P1667" s="63"/>
      <c r="Q1667" s="63"/>
      <c r="R1667" s="63"/>
      <c r="S1667" s="63"/>
      <c r="T1667" s="63"/>
      <c r="U1667" s="63"/>
      <c r="V1667" s="63"/>
      <c r="W1667" s="63"/>
      <c r="X1667" s="63"/>
      <c r="Y1667" s="63"/>
      <c r="Z1667" s="62">
        <v>12794.6</v>
      </c>
      <c r="AA1667" s="62">
        <v>214547</v>
      </c>
      <c r="AB1667" s="62">
        <v>111.74</v>
      </c>
      <c r="AC1667" s="62">
        <v>79.97</v>
      </c>
    </row>
    <row r="1668" spans="1:29" ht="30" x14ac:dyDescent="0.25">
      <c r="A1668" s="61" t="s">
        <v>237</v>
      </c>
      <c r="B1668" s="61" t="s">
        <v>238</v>
      </c>
      <c r="C1668" s="62">
        <v>2004</v>
      </c>
      <c r="D1668" s="61" t="s">
        <v>301</v>
      </c>
      <c r="E1668" s="62">
        <v>19</v>
      </c>
      <c r="F1668" s="62">
        <v>116089</v>
      </c>
      <c r="G1668" s="62">
        <v>13095</v>
      </c>
      <c r="H1668" s="62">
        <v>57.43</v>
      </c>
      <c r="I1668" s="62">
        <v>6109.95</v>
      </c>
      <c r="J1668" s="62">
        <v>107962.77</v>
      </c>
      <c r="K1668" s="62">
        <v>6830.26</v>
      </c>
      <c r="L1668" s="62">
        <v>9399</v>
      </c>
      <c r="M1668" s="62">
        <v>41.22</v>
      </c>
      <c r="N1668" s="62">
        <v>359.49</v>
      </c>
      <c r="O1668" s="62">
        <v>82368.179999999993</v>
      </c>
      <c r="P1668" s="63"/>
      <c r="Q1668" s="63"/>
      <c r="R1668" s="63"/>
      <c r="S1668" s="63"/>
      <c r="T1668" s="63"/>
      <c r="U1668" s="63"/>
      <c r="V1668" s="63"/>
      <c r="W1668" s="63"/>
      <c r="X1668" s="63"/>
      <c r="Y1668" s="63"/>
      <c r="Z1668" s="62">
        <v>6333</v>
      </c>
      <c r="AA1668" s="62">
        <v>18231</v>
      </c>
      <c r="AB1668" s="62">
        <v>79.959999999999994</v>
      </c>
      <c r="AC1668" s="62">
        <v>333.32</v>
      </c>
    </row>
    <row r="1669" spans="1:29" x14ac:dyDescent="0.25">
      <c r="A1669" s="61" t="s">
        <v>458</v>
      </c>
      <c r="B1669" s="61" t="s">
        <v>459</v>
      </c>
      <c r="C1669" s="62">
        <v>2016</v>
      </c>
      <c r="D1669" s="61" t="s">
        <v>75</v>
      </c>
      <c r="E1669" s="62">
        <v>20</v>
      </c>
      <c r="F1669" s="62">
        <v>7150</v>
      </c>
      <c r="G1669" s="62">
        <v>2348</v>
      </c>
      <c r="H1669" s="62">
        <v>9.7799999999999994</v>
      </c>
      <c r="I1669" s="62">
        <v>357.5</v>
      </c>
      <c r="J1669" s="62">
        <v>6649.5</v>
      </c>
      <c r="K1669" s="62">
        <v>0</v>
      </c>
      <c r="L1669" s="63"/>
      <c r="M1669" s="63"/>
      <c r="N1669" s="63"/>
      <c r="O1669" s="63"/>
      <c r="P1669" s="63"/>
      <c r="Q1669" s="63"/>
      <c r="R1669" s="63"/>
      <c r="S1669" s="63"/>
      <c r="T1669" s="63"/>
      <c r="U1669" s="63"/>
      <c r="V1669" s="63"/>
      <c r="W1669" s="63"/>
      <c r="X1669" s="63"/>
      <c r="Y1669" s="63"/>
      <c r="Z1669" s="62">
        <v>0</v>
      </c>
      <c r="AA1669" s="63"/>
      <c r="AB1669" s="63"/>
      <c r="AC1669" s="62">
        <v>0</v>
      </c>
    </row>
    <row r="1670" spans="1:29" ht="30" x14ac:dyDescent="0.25">
      <c r="A1670" s="61" t="s">
        <v>342</v>
      </c>
      <c r="B1670" s="61" t="s">
        <v>343</v>
      </c>
      <c r="C1670" s="62">
        <v>2010</v>
      </c>
      <c r="D1670" s="61" t="s">
        <v>78</v>
      </c>
      <c r="E1670" s="62">
        <v>77</v>
      </c>
      <c r="F1670" s="62">
        <v>687252</v>
      </c>
      <c r="G1670" s="62">
        <v>122006</v>
      </c>
      <c r="H1670" s="62">
        <v>132.04</v>
      </c>
      <c r="I1670" s="62">
        <v>8925.35</v>
      </c>
      <c r="J1670" s="62">
        <v>639144.36</v>
      </c>
      <c r="K1670" s="62">
        <v>0</v>
      </c>
      <c r="L1670" s="63"/>
      <c r="M1670" s="63"/>
      <c r="N1670" s="63"/>
      <c r="O1670" s="63"/>
      <c r="P1670" s="63"/>
      <c r="Q1670" s="63"/>
      <c r="R1670" s="63"/>
      <c r="S1670" s="63"/>
      <c r="T1670" s="63"/>
      <c r="U1670" s="63"/>
      <c r="V1670" s="63"/>
      <c r="W1670" s="63"/>
      <c r="X1670" s="63"/>
      <c r="Y1670" s="63"/>
      <c r="Z1670" s="62">
        <v>168796</v>
      </c>
      <c r="AA1670" s="62">
        <v>21916</v>
      </c>
      <c r="AB1670" s="62">
        <v>23.72</v>
      </c>
      <c r="AC1670" s="62">
        <v>2192.16</v>
      </c>
    </row>
    <row r="1671" spans="1:29" ht="30" x14ac:dyDescent="0.25">
      <c r="A1671" s="61" t="s">
        <v>227</v>
      </c>
      <c r="B1671" s="61" t="s">
        <v>228</v>
      </c>
      <c r="C1671" s="62">
        <v>2012</v>
      </c>
      <c r="D1671" s="61" t="s">
        <v>78</v>
      </c>
      <c r="E1671" s="62">
        <v>40</v>
      </c>
      <c r="F1671" s="62">
        <v>323192</v>
      </c>
      <c r="G1671" s="62">
        <v>71646</v>
      </c>
      <c r="H1671" s="62">
        <v>149.26</v>
      </c>
      <c r="I1671" s="62">
        <v>8079.8</v>
      </c>
      <c r="J1671" s="62">
        <v>300568.56</v>
      </c>
      <c r="K1671" s="62">
        <v>0</v>
      </c>
      <c r="L1671" s="63"/>
      <c r="M1671" s="63"/>
      <c r="N1671" s="63"/>
      <c r="O1671" s="63"/>
      <c r="P1671" s="63"/>
      <c r="Q1671" s="63"/>
      <c r="R1671" s="63"/>
      <c r="S1671" s="63"/>
      <c r="T1671" s="63"/>
      <c r="U1671" s="63"/>
      <c r="V1671" s="63"/>
      <c r="W1671" s="63"/>
      <c r="X1671" s="63"/>
      <c r="Y1671" s="63"/>
      <c r="Z1671" s="62">
        <v>24985</v>
      </c>
      <c r="AA1671" s="62">
        <v>9682</v>
      </c>
      <c r="AB1671" s="62">
        <v>20.170000000000002</v>
      </c>
      <c r="AC1671" s="62">
        <v>624.63</v>
      </c>
    </row>
    <row r="1672" spans="1:29" ht="30" x14ac:dyDescent="0.25">
      <c r="A1672" s="61" t="s">
        <v>255</v>
      </c>
      <c r="B1672" s="61" t="s">
        <v>256</v>
      </c>
      <c r="C1672" s="62">
        <v>2007</v>
      </c>
      <c r="D1672" s="61" t="s">
        <v>262</v>
      </c>
      <c r="E1672" s="62">
        <v>60</v>
      </c>
      <c r="F1672" s="62">
        <v>225644</v>
      </c>
      <c r="G1672" s="62">
        <v>40396</v>
      </c>
      <c r="H1672" s="62">
        <v>56.11</v>
      </c>
      <c r="I1672" s="62">
        <v>3760.73</v>
      </c>
      <c r="J1672" s="62">
        <v>209848.92</v>
      </c>
      <c r="K1672" s="62">
        <v>35397.67</v>
      </c>
      <c r="L1672" s="62">
        <v>38503</v>
      </c>
      <c r="M1672" s="62">
        <v>53.48</v>
      </c>
      <c r="N1672" s="62">
        <v>589.96</v>
      </c>
      <c r="O1672" s="62">
        <v>426871.15</v>
      </c>
      <c r="P1672" s="63"/>
      <c r="Q1672" s="63"/>
      <c r="R1672" s="63"/>
      <c r="S1672" s="63"/>
      <c r="T1672" s="63"/>
      <c r="U1672" s="63"/>
      <c r="V1672" s="63"/>
      <c r="W1672" s="63"/>
      <c r="X1672" s="63"/>
      <c r="Y1672" s="63"/>
      <c r="Z1672" s="62">
        <v>2253</v>
      </c>
      <c r="AA1672" s="62">
        <v>17176</v>
      </c>
      <c r="AB1672" s="62">
        <v>23.86</v>
      </c>
      <c r="AC1672" s="62">
        <v>37.549999999999997</v>
      </c>
    </row>
    <row r="1673" spans="1:29" x14ac:dyDescent="0.25">
      <c r="A1673" s="61" t="s">
        <v>229</v>
      </c>
      <c r="B1673" s="61" t="s">
        <v>230</v>
      </c>
      <c r="C1673" s="62">
        <v>2014</v>
      </c>
      <c r="D1673" s="61" t="s">
        <v>86</v>
      </c>
      <c r="E1673" s="62">
        <v>127</v>
      </c>
      <c r="F1673" s="62">
        <v>74009</v>
      </c>
      <c r="G1673" s="62">
        <v>17896</v>
      </c>
      <c r="H1673" s="62">
        <v>11.74</v>
      </c>
      <c r="I1673" s="62">
        <v>582.75</v>
      </c>
      <c r="J1673" s="62">
        <v>68828.37</v>
      </c>
      <c r="K1673" s="62">
        <v>34225.019999999997</v>
      </c>
      <c r="L1673" s="62">
        <v>51931</v>
      </c>
      <c r="M1673" s="62">
        <v>34.08</v>
      </c>
      <c r="N1673" s="62">
        <v>269.49</v>
      </c>
      <c r="O1673" s="62">
        <v>412729.83</v>
      </c>
      <c r="P1673" s="63"/>
      <c r="Q1673" s="63"/>
      <c r="R1673" s="63"/>
      <c r="S1673" s="63"/>
      <c r="T1673" s="63"/>
      <c r="U1673" s="63"/>
      <c r="V1673" s="63"/>
      <c r="W1673" s="63"/>
      <c r="X1673" s="63"/>
      <c r="Y1673" s="63"/>
      <c r="Z1673" s="62">
        <v>0</v>
      </c>
      <c r="AA1673" s="62">
        <v>148368</v>
      </c>
      <c r="AB1673" s="62">
        <v>97.35</v>
      </c>
      <c r="AC1673" s="62">
        <v>0</v>
      </c>
    </row>
    <row r="1674" spans="1:29" x14ac:dyDescent="0.25">
      <c r="A1674" s="61" t="s">
        <v>469</v>
      </c>
      <c r="B1674" s="61" t="s">
        <v>470</v>
      </c>
      <c r="C1674" s="62">
        <v>2016</v>
      </c>
      <c r="D1674" s="61" t="s">
        <v>99</v>
      </c>
      <c r="E1674" s="62">
        <v>54</v>
      </c>
      <c r="F1674" s="62">
        <v>256800</v>
      </c>
      <c r="G1674" s="62">
        <v>39145</v>
      </c>
      <c r="H1674" s="62">
        <v>60.41</v>
      </c>
      <c r="I1674" s="62">
        <v>4755.5600000000004</v>
      </c>
      <c r="J1674" s="62">
        <v>238824</v>
      </c>
      <c r="K1674" s="62">
        <v>15334.63</v>
      </c>
      <c r="L1674" s="62">
        <v>18113</v>
      </c>
      <c r="M1674" s="62">
        <v>27.95</v>
      </c>
      <c r="N1674" s="62">
        <v>283.97000000000003</v>
      </c>
      <c r="O1674" s="62">
        <v>184924.86</v>
      </c>
      <c r="P1674" s="63"/>
      <c r="Q1674" s="63"/>
      <c r="R1674" s="63"/>
      <c r="S1674" s="63"/>
      <c r="T1674" s="63"/>
      <c r="U1674" s="63"/>
      <c r="V1674" s="63"/>
      <c r="W1674" s="63"/>
      <c r="X1674" s="63"/>
      <c r="Y1674" s="63"/>
      <c r="Z1674" s="62">
        <v>496.42</v>
      </c>
      <c r="AA1674" s="62">
        <v>13334</v>
      </c>
      <c r="AB1674" s="62">
        <v>20.58</v>
      </c>
      <c r="AC1674" s="62">
        <v>9.19</v>
      </c>
    </row>
    <row r="1675" spans="1:29" ht="30" x14ac:dyDescent="0.25">
      <c r="A1675" s="61" t="s">
        <v>350</v>
      </c>
      <c r="B1675" s="61" t="s">
        <v>351</v>
      </c>
      <c r="C1675" s="62">
        <v>2015</v>
      </c>
      <c r="D1675" s="61" t="s">
        <v>75</v>
      </c>
      <c r="E1675" s="62">
        <v>7</v>
      </c>
      <c r="F1675" s="62">
        <v>4970</v>
      </c>
      <c r="G1675" s="62">
        <v>958</v>
      </c>
      <c r="H1675" s="62">
        <v>11.4</v>
      </c>
      <c r="I1675" s="62">
        <v>710</v>
      </c>
      <c r="J1675" s="62">
        <v>4622.1000000000004</v>
      </c>
      <c r="K1675" s="62">
        <v>0</v>
      </c>
      <c r="L1675" s="63"/>
      <c r="M1675" s="63"/>
      <c r="N1675" s="63"/>
      <c r="O1675" s="63"/>
      <c r="P1675" s="63"/>
      <c r="Q1675" s="63"/>
      <c r="R1675" s="63"/>
      <c r="S1675" s="63"/>
      <c r="T1675" s="63"/>
      <c r="U1675" s="63"/>
      <c r="V1675" s="63"/>
      <c r="W1675" s="63"/>
      <c r="X1675" s="63"/>
      <c r="Y1675" s="63"/>
      <c r="Z1675" s="62">
        <v>37.43</v>
      </c>
      <c r="AA1675" s="62">
        <v>3504</v>
      </c>
      <c r="AB1675" s="62">
        <v>41.71</v>
      </c>
      <c r="AC1675" s="62">
        <v>5.35</v>
      </c>
    </row>
    <row r="1676" spans="1:29" ht="30" x14ac:dyDescent="0.25">
      <c r="A1676" s="61" t="s">
        <v>237</v>
      </c>
      <c r="B1676" s="61" t="s">
        <v>238</v>
      </c>
      <c r="C1676" s="62">
        <v>2016</v>
      </c>
      <c r="D1676" s="61" t="s">
        <v>150</v>
      </c>
      <c r="E1676" s="62">
        <v>10</v>
      </c>
      <c r="F1676" s="62">
        <v>920</v>
      </c>
      <c r="G1676" s="62">
        <v>210</v>
      </c>
      <c r="H1676" s="62">
        <v>1.75</v>
      </c>
      <c r="I1676" s="62">
        <v>92</v>
      </c>
      <c r="J1676" s="62">
        <v>855.6</v>
      </c>
      <c r="K1676" s="62">
        <v>8012.61</v>
      </c>
      <c r="L1676" s="62">
        <v>7696</v>
      </c>
      <c r="M1676" s="62">
        <v>64.13</v>
      </c>
      <c r="N1676" s="62">
        <v>801.26</v>
      </c>
      <c r="O1676" s="62">
        <v>96626.46</v>
      </c>
      <c r="P1676" s="63"/>
      <c r="Q1676" s="63"/>
      <c r="R1676" s="63"/>
      <c r="S1676" s="63"/>
      <c r="T1676" s="63"/>
      <c r="U1676" s="63"/>
      <c r="V1676" s="63"/>
      <c r="W1676" s="63"/>
      <c r="X1676" s="63"/>
      <c r="Y1676" s="63"/>
      <c r="Z1676" s="62">
        <v>98956</v>
      </c>
      <c r="AA1676" s="62">
        <v>7740</v>
      </c>
      <c r="AB1676" s="62">
        <v>64.5</v>
      </c>
      <c r="AC1676" s="62">
        <v>9895.6</v>
      </c>
    </row>
    <row r="1677" spans="1:29" ht="30" x14ac:dyDescent="0.25">
      <c r="A1677" s="61" t="s">
        <v>231</v>
      </c>
      <c r="B1677" s="61" t="s">
        <v>232</v>
      </c>
      <c r="C1677" s="62">
        <v>2016</v>
      </c>
      <c r="D1677" s="61" t="s">
        <v>313</v>
      </c>
      <c r="E1677" s="62">
        <v>40</v>
      </c>
      <c r="F1677" s="62">
        <v>301222</v>
      </c>
      <c r="G1677" s="62">
        <v>37741</v>
      </c>
      <c r="H1677" s="62">
        <v>78.63</v>
      </c>
      <c r="I1677" s="62">
        <v>7530.55</v>
      </c>
      <c r="J1677" s="62">
        <v>280136.46000000002</v>
      </c>
      <c r="K1677" s="62">
        <v>5455.87</v>
      </c>
      <c r="L1677" s="62">
        <v>6726</v>
      </c>
      <c r="M1677" s="62">
        <v>14.01</v>
      </c>
      <c r="N1677" s="62">
        <v>136.4</v>
      </c>
      <c r="O1677" s="62">
        <v>65793.95</v>
      </c>
      <c r="P1677" s="63"/>
      <c r="Q1677" s="63"/>
      <c r="R1677" s="63"/>
      <c r="S1677" s="63"/>
      <c r="T1677" s="63"/>
      <c r="U1677" s="63"/>
      <c r="V1677" s="63"/>
      <c r="W1677" s="63"/>
      <c r="X1677" s="63"/>
      <c r="Y1677" s="63"/>
      <c r="Z1677" s="62">
        <v>1159</v>
      </c>
      <c r="AA1677" s="62">
        <v>12121</v>
      </c>
      <c r="AB1677" s="62">
        <v>25.25</v>
      </c>
      <c r="AC1677" s="62">
        <v>28.98</v>
      </c>
    </row>
    <row r="1678" spans="1:29" x14ac:dyDescent="0.25">
      <c r="A1678" s="61" t="s">
        <v>407</v>
      </c>
      <c r="B1678" s="61" t="s">
        <v>408</v>
      </c>
      <c r="C1678" s="62">
        <v>2017</v>
      </c>
      <c r="D1678" s="61" t="s">
        <v>78</v>
      </c>
      <c r="E1678" s="62">
        <v>64</v>
      </c>
      <c r="F1678" s="62">
        <v>690600</v>
      </c>
      <c r="G1678" s="62">
        <v>127837</v>
      </c>
      <c r="H1678" s="62">
        <v>166.45</v>
      </c>
      <c r="I1678" s="62">
        <v>10790.63</v>
      </c>
      <c r="J1678" s="62">
        <v>642258</v>
      </c>
      <c r="K1678" s="62">
        <v>0</v>
      </c>
      <c r="L1678" s="63"/>
      <c r="M1678" s="63"/>
      <c r="N1678" s="63"/>
      <c r="O1678" s="63"/>
      <c r="P1678" s="63"/>
      <c r="Q1678" s="63"/>
      <c r="R1678" s="63"/>
      <c r="S1678" s="63"/>
      <c r="T1678" s="63"/>
      <c r="U1678" s="63"/>
      <c r="V1678" s="63"/>
      <c r="W1678" s="63"/>
      <c r="X1678" s="63"/>
      <c r="Y1678" s="63"/>
      <c r="Z1678" s="62">
        <v>1339.42</v>
      </c>
      <c r="AA1678" s="62">
        <v>8594</v>
      </c>
      <c r="AB1678" s="62">
        <v>11.19</v>
      </c>
      <c r="AC1678" s="62">
        <v>20.93</v>
      </c>
    </row>
    <row r="1679" spans="1:29" ht="30" x14ac:dyDescent="0.25">
      <c r="A1679" s="61" t="s">
        <v>153</v>
      </c>
      <c r="B1679" s="61" t="s">
        <v>154</v>
      </c>
      <c r="C1679" s="62">
        <v>2012</v>
      </c>
      <c r="D1679" s="61" t="s">
        <v>135</v>
      </c>
      <c r="E1679" s="62">
        <v>371</v>
      </c>
      <c r="F1679" s="62">
        <v>1816457</v>
      </c>
      <c r="G1679" s="62">
        <v>257760</v>
      </c>
      <c r="H1679" s="62">
        <v>57.9</v>
      </c>
      <c r="I1679" s="62">
        <v>4896.1099999999997</v>
      </c>
      <c r="J1679" s="62">
        <v>1689305.01</v>
      </c>
      <c r="K1679" s="62">
        <v>366548.01</v>
      </c>
      <c r="L1679" s="62">
        <v>472940</v>
      </c>
      <c r="M1679" s="62">
        <v>106.23</v>
      </c>
      <c r="N1679" s="62">
        <v>988</v>
      </c>
      <c r="O1679" s="62">
        <v>4420312.4400000004</v>
      </c>
      <c r="P1679" s="63"/>
      <c r="Q1679" s="63"/>
      <c r="R1679" s="63"/>
      <c r="S1679" s="63"/>
      <c r="T1679" s="63"/>
      <c r="U1679" s="63"/>
      <c r="V1679" s="63"/>
      <c r="W1679" s="63"/>
      <c r="X1679" s="63"/>
      <c r="Y1679" s="63"/>
      <c r="Z1679" s="62">
        <v>59051</v>
      </c>
      <c r="AA1679" s="62">
        <v>437521</v>
      </c>
      <c r="AB1679" s="62">
        <v>98.28</v>
      </c>
      <c r="AC1679" s="62">
        <v>159.16999999999999</v>
      </c>
    </row>
    <row r="1680" spans="1:29" x14ac:dyDescent="0.25">
      <c r="A1680" s="61" t="s">
        <v>70</v>
      </c>
      <c r="B1680" s="61" t="s">
        <v>71</v>
      </c>
      <c r="C1680" s="62">
        <v>2008</v>
      </c>
      <c r="D1680" s="61" t="s">
        <v>78</v>
      </c>
      <c r="E1680" s="62">
        <v>149</v>
      </c>
      <c r="F1680" s="62">
        <v>660480</v>
      </c>
      <c r="G1680" s="62">
        <v>94574</v>
      </c>
      <c r="H1680" s="62">
        <v>52.89</v>
      </c>
      <c r="I1680" s="62">
        <v>4432.75</v>
      </c>
      <c r="J1680" s="62">
        <v>614246.40000000002</v>
      </c>
      <c r="K1680" s="62">
        <v>62120</v>
      </c>
      <c r="L1680" s="62">
        <v>95982</v>
      </c>
      <c r="M1680" s="62">
        <v>53.68</v>
      </c>
      <c r="N1680" s="62">
        <v>416.91</v>
      </c>
      <c r="O1680" s="62">
        <v>749123.72</v>
      </c>
      <c r="P1680" s="63"/>
      <c r="Q1680" s="63"/>
      <c r="R1680" s="63"/>
      <c r="S1680" s="63"/>
      <c r="T1680" s="63"/>
      <c r="U1680" s="63"/>
      <c r="V1680" s="63"/>
      <c r="W1680" s="63"/>
      <c r="X1680" s="63"/>
      <c r="Y1680" s="63"/>
      <c r="Z1680" s="62">
        <v>6986</v>
      </c>
      <c r="AA1680" s="62">
        <v>33042</v>
      </c>
      <c r="AB1680" s="62">
        <v>18.48</v>
      </c>
      <c r="AC1680" s="62">
        <v>46.89</v>
      </c>
    </row>
    <row r="1681" spans="1:29" x14ac:dyDescent="0.25">
      <c r="A1681" s="61" t="s">
        <v>260</v>
      </c>
      <c r="B1681" s="61" t="s">
        <v>261</v>
      </c>
      <c r="C1681" s="62">
        <v>2017</v>
      </c>
      <c r="D1681" s="61" t="s">
        <v>135</v>
      </c>
      <c r="E1681" s="62">
        <v>40</v>
      </c>
      <c r="F1681" s="62">
        <v>18640</v>
      </c>
      <c r="G1681" s="62">
        <v>4410</v>
      </c>
      <c r="H1681" s="62">
        <v>9.19</v>
      </c>
      <c r="I1681" s="62">
        <v>466</v>
      </c>
      <c r="J1681" s="62">
        <v>17335.2</v>
      </c>
      <c r="K1681" s="62">
        <v>2296.8000000000002</v>
      </c>
      <c r="L1681" s="62">
        <v>3578</v>
      </c>
      <c r="M1681" s="62">
        <v>7.45</v>
      </c>
      <c r="N1681" s="62">
        <v>57.42</v>
      </c>
      <c r="O1681" s="62">
        <v>27697.79</v>
      </c>
      <c r="P1681" s="63"/>
      <c r="Q1681" s="63"/>
      <c r="R1681" s="63"/>
      <c r="S1681" s="63"/>
      <c r="T1681" s="63"/>
      <c r="U1681" s="62">
        <v>720</v>
      </c>
      <c r="V1681" s="62">
        <v>1840</v>
      </c>
      <c r="W1681" s="62">
        <v>3.83</v>
      </c>
      <c r="X1681" s="62">
        <v>18</v>
      </c>
      <c r="Y1681" s="62">
        <v>16116.48</v>
      </c>
      <c r="Z1681" s="62">
        <v>2657</v>
      </c>
      <c r="AA1681" s="62">
        <v>23994</v>
      </c>
      <c r="AB1681" s="62">
        <v>49.99</v>
      </c>
      <c r="AC1681" s="62">
        <v>66.430000000000007</v>
      </c>
    </row>
    <row r="1682" spans="1:29" x14ac:dyDescent="0.25">
      <c r="A1682" s="61" t="s">
        <v>409</v>
      </c>
      <c r="B1682" s="61" t="s">
        <v>410</v>
      </c>
      <c r="C1682" s="62">
        <v>2013</v>
      </c>
      <c r="D1682" s="61" t="s">
        <v>86</v>
      </c>
      <c r="E1682" s="62">
        <v>16</v>
      </c>
      <c r="F1682" s="62">
        <v>61702</v>
      </c>
      <c r="G1682" s="62">
        <v>10297</v>
      </c>
      <c r="H1682" s="62">
        <v>53.63</v>
      </c>
      <c r="I1682" s="62">
        <v>3856.38</v>
      </c>
      <c r="J1682" s="62">
        <v>57382.86</v>
      </c>
      <c r="K1682" s="62">
        <v>0</v>
      </c>
      <c r="L1682" s="63"/>
      <c r="M1682" s="63"/>
      <c r="N1682" s="63"/>
      <c r="O1682" s="63"/>
      <c r="P1682" s="63"/>
      <c r="Q1682" s="63"/>
      <c r="R1682" s="63"/>
      <c r="S1682" s="63"/>
      <c r="T1682" s="63"/>
      <c r="U1682" s="62">
        <v>5818</v>
      </c>
      <c r="V1682" s="62">
        <v>20367</v>
      </c>
      <c r="W1682" s="62">
        <v>106.08</v>
      </c>
      <c r="X1682" s="62">
        <v>363</v>
      </c>
      <c r="Y1682" s="62">
        <v>130230.11</v>
      </c>
      <c r="Z1682" s="62">
        <v>949.4</v>
      </c>
      <c r="AA1682" s="62">
        <v>6811</v>
      </c>
      <c r="AB1682" s="62">
        <v>35.47</v>
      </c>
      <c r="AC1682" s="62">
        <v>59.34</v>
      </c>
    </row>
    <row r="1683" spans="1:29" x14ac:dyDescent="0.25">
      <c r="A1683" s="61" t="s">
        <v>196</v>
      </c>
      <c r="B1683" s="61" t="s">
        <v>197</v>
      </c>
      <c r="C1683" s="62">
        <v>2011</v>
      </c>
      <c r="D1683" s="61" t="s">
        <v>135</v>
      </c>
      <c r="E1683" s="62">
        <v>100</v>
      </c>
      <c r="F1683" s="62">
        <v>130423</v>
      </c>
      <c r="G1683" s="62">
        <v>37418</v>
      </c>
      <c r="H1683" s="62">
        <v>31.18</v>
      </c>
      <c r="I1683" s="62">
        <v>1304.23</v>
      </c>
      <c r="J1683" s="62">
        <v>121293.39</v>
      </c>
      <c r="K1683" s="62">
        <v>810686.71</v>
      </c>
      <c r="L1683" s="62">
        <v>193467</v>
      </c>
      <c r="M1683" s="62">
        <v>161.22</v>
      </c>
      <c r="N1683" s="62">
        <v>8106.87</v>
      </c>
      <c r="O1683" s="62">
        <v>9776314.2699999996</v>
      </c>
      <c r="P1683" s="63"/>
      <c r="Q1683" s="63"/>
      <c r="R1683" s="63"/>
      <c r="S1683" s="63"/>
      <c r="T1683" s="63"/>
      <c r="U1683" s="63"/>
      <c r="V1683" s="63"/>
      <c r="W1683" s="63"/>
      <c r="X1683" s="63"/>
      <c r="Y1683" s="63"/>
      <c r="Z1683" s="62">
        <v>769803</v>
      </c>
      <c r="AA1683" s="62">
        <v>102870</v>
      </c>
      <c r="AB1683" s="62">
        <v>85.73</v>
      </c>
      <c r="AC1683" s="62">
        <v>7698.03</v>
      </c>
    </row>
    <row r="1684" spans="1:29" x14ac:dyDescent="0.25">
      <c r="A1684" s="61" t="s">
        <v>289</v>
      </c>
      <c r="B1684" s="61" t="s">
        <v>290</v>
      </c>
      <c r="C1684" s="62">
        <v>2005</v>
      </c>
      <c r="D1684" s="61" t="s">
        <v>94</v>
      </c>
      <c r="E1684" s="62">
        <v>8</v>
      </c>
      <c r="F1684" s="63"/>
      <c r="G1684" s="63"/>
      <c r="H1684" s="63"/>
      <c r="I1684" s="63"/>
      <c r="J1684" s="63"/>
      <c r="K1684" s="62">
        <v>0</v>
      </c>
      <c r="L1684" s="63"/>
      <c r="M1684" s="63"/>
      <c r="N1684" s="63"/>
      <c r="O1684" s="63"/>
      <c r="P1684" s="63"/>
      <c r="Q1684" s="63"/>
      <c r="R1684" s="63"/>
      <c r="S1684" s="63"/>
      <c r="T1684" s="63"/>
      <c r="U1684" s="63"/>
      <c r="V1684" s="63"/>
      <c r="W1684" s="63"/>
      <c r="X1684" s="63"/>
      <c r="Y1684" s="63"/>
      <c r="Z1684" s="62">
        <v>86.36</v>
      </c>
      <c r="AA1684" s="62">
        <v>4869</v>
      </c>
      <c r="AB1684" s="62">
        <v>50.72</v>
      </c>
      <c r="AC1684" s="62">
        <v>10.79</v>
      </c>
    </row>
    <row r="1685" spans="1:29" x14ac:dyDescent="0.25">
      <c r="A1685" s="61" t="s">
        <v>95</v>
      </c>
      <c r="B1685" s="61" t="s">
        <v>96</v>
      </c>
      <c r="C1685" s="62">
        <v>2005</v>
      </c>
      <c r="D1685" s="61" t="s">
        <v>75</v>
      </c>
      <c r="E1685" s="62">
        <v>12</v>
      </c>
      <c r="F1685" s="62">
        <v>32</v>
      </c>
      <c r="G1685" s="62">
        <v>17</v>
      </c>
      <c r="H1685" s="62">
        <v>0.12</v>
      </c>
      <c r="I1685" s="62">
        <v>2.67</v>
      </c>
      <c r="J1685" s="62">
        <v>29.76</v>
      </c>
      <c r="K1685" s="62">
        <v>6</v>
      </c>
      <c r="L1685" s="62">
        <v>14</v>
      </c>
      <c r="M1685" s="62">
        <v>0.1</v>
      </c>
      <c r="N1685" s="62">
        <v>0.5</v>
      </c>
      <c r="O1685" s="62">
        <v>72.36</v>
      </c>
      <c r="P1685" s="63"/>
      <c r="Q1685" s="63"/>
      <c r="R1685" s="63"/>
      <c r="S1685" s="63"/>
      <c r="T1685" s="63"/>
      <c r="U1685" s="63"/>
      <c r="V1685" s="63"/>
      <c r="W1685" s="63"/>
      <c r="X1685" s="63"/>
      <c r="Y1685" s="63"/>
      <c r="Z1685" s="62">
        <v>362.85</v>
      </c>
      <c r="AA1685" s="62">
        <v>1033</v>
      </c>
      <c r="AB1685" s="62">
        <v>7.17</v>
      </c>
      <c r="AC1685" s="62">
        <v>30.24</v>
      </c>
    </row>
    <row r="1686" spans="1:29" x14ac:dyDescent="0.25">
      <c r="A1686" s="61" t="s">
        <v>369</v>
      </c>
      <c r="B1686" s="61" t="s">
        <v>370</v>
      </c>
      <c r="C1686" s="62">
        <v>2014</v>
      </c>
      <c r="D1686" s="61" t="s">
        <v>75</v>
      </c>
      <c r="E1686" s="62">
        <v>19</v>
      </c>
      <c r="F1686" s="62">
        <v>9112</v>
      </c>
      <c r="G1686" s="62">
        <v>1953</v>
      </c>
      <c r="H1686" s="62">
        <v>8.57</v>
      </c>
      <c r="I1686" s="62">
        <v>479.58</v>
      </c>
      <c r="J1686" s="62">
        <v>8474.16</v>
      </c>
      <c r="K1686" s="62">
        <v>4850.8500000000004</v>
      </c>
      <c r="L1686" s="62">
        <v>18888</v>
      </c>
      <c r="M1686" s="62">
        <v>82.84</v>
      </c>
      <c r="N1686" s="62">
        <v>255.31</v>
      </c>
      <c r="O1686" s="62">
        <v>58497.89</v>
      </c>
      <c r="P1686" s="63"/>
      <c r="Q1686" s="63"/>
      <c r="R1686" s="63"/>
      <c r="S1686" s="63"/>
      <c r="T1686" s="63"/>
      <c r="U1686" s="63"/>
      <c r="V1686" s="63"/>
      <c r="W1686" s="63"/>
      <c r="X1686" s="63"/>
      <c r="Y1686" s="63"/>
      <c r="Z1686" s="62">
        <v>1172.78</v>
      </c>
      <c r="AA1686" s="62">
        <v>5645</v>
      </c>
      <c r="AB1686" s="62">
        <v>24.76</v>
      </c>
      <c r="AC1686" s="62">
        <v>61.73</v>
      </c>
    </row>
    <row r="1687" spans="1:29" ht="45" x14ac:dyDescent="0.25">
      <c r="A1687" s="61" t="s">
        <v>214</v>
      </c>
      <c r="B1687" s="61" t="s">
        <v>215</v>
      </c>
      <c r="C1687" s="62">
        <v>2015</v>
      </c>
      <c r="D1687" s="61" t="s">
        <v>89</v>
      </c>
      <c r="E1687" s="62">
        <v>100</v>
      </c>
      <c r="F1687" s="62">
        <v>382775</v>
      </c>
      <c r="G1687" s="62">
        <v>65275</v>
      </c>
      <c r="H1687" s="62">
        <v>54.4</v>
      </c>
      <c r="I1687" s="62">
        <v>3827.75</v>
      </c>
      <c r="J1687" s="62">
        <v>355980.75</v>
      </c>
      <c r="K1687" s="62">
        <v>42492.73</v>
      </c>
      <c r="L1687" s="62">
        <v>35132</v>
      </c>
      <c r="M1687" s="62">
        <v>29.28</v>
      </c>
      <c r="N1687" s="62">
        <v>424.93</v>
      </c>
      <c r="O1687" s="62">
        <v>512432.52</v>
      </c>
      <c r="P1687" s="63"/>
      <c r="Q1687" s="63"/>
      <c r="R1687" s="63"/>
      <c r="S1687" s="63"/>
      <c r="T1687" s="63"/>
      <c r="U1687" s="63"/>
      <c r="V1687" s="63"/>
      <c r="W1687" s="63"/>
      <c r="X1687" s="63"/>
      <c r="Y1687" s="63"/>
      <c r="Z1687" s="62">
        <v>2394</v>
      </c>
      <c r="AA1687" s="62">
        <v>11726</v>
      </c>
      <c r="AB1687" s="62">
        <v>9.77</v>
      </c>
      <c r="AC1687" s="62">
        <v>23.94</v>
      </c>
    </row>
    <row r="1688" spans="1:29" x14ac:dyDescent="0.25">
      <c r="A1688" s="61" t="s">
        <v>285</v>
      </c>
      <c r="B1688" s="61" t="s">
        <v>286</v>
      </c>
      <c r="C1688" s="62">
        <v>2015</v>
      </c>
      <c r="D1688" s="61" t="s">
        <v>78</v>
      </c>
      <c r="E1688" s="62">
        <v>64</v>
      </c>
      <c r="F1688" s="62">
        <v>143320</v>
      </c>
      <c r="G1688" s="62">
        <v>24737</v>
      </c>
      <c r="H1688" s="62">
        <v>32.21</v>
      </c>
      <c r="I1688" s="62">
        <v>2239.38</v>
      </c>
      <c r="J1688" s="62">
        <v>133287.6</v>
      </c>
      <c r="K1688" s="62">
        <v>14305</v>
      </c>
      <c r="L1688" s="62">
        <v>5276</v>
      </c>
      <c r="M1688" s="62">
        <v>6.87</v>
      </c>
      <c r="N1688" s="62">
        <v>223.52</v>
      </c>
      <c r="O1688" s="62">
        <v>172508.29</v>
      </c>
      <c r="P1688" s="63"/>
      <c r="Q1688" s="63"/>
      <c r="R1688" s="63"/>
      <c r="S1688" s="63"/>
      <c r="T1688" s="63"/>
      <c r="U1688" s="63"/>
      <c r="V1688" s="63"/>
      <c r="W1688" s="63"/>
      <c r="X1688" s="63"/>
      <c r="Y1688" s="63"/>
      <c r="Z1688" s="62">
        <v>0</v>
      </c>
      <c r="AA1688" s="62">
        <v>8351</v>
      </c>
      <c r="AB1688" s="62">
        <v>10.87</v>
      </c>
      <c r="AC1688" s="62">
        <v>0</v>
      </c>
    </row>
    <row r="1689" spans="1:29" ht="30" x14ac:dyDescent="0.25">
      <c r="A1689" s="61" t="s">
        <v>233</v>
      </c>
      <c r="B1689" s="61" t="s">
        <v>234</v>
      </c>
      <c r="C1689" s="62">
        <v>2004</v>
      </c>
      <c r="D1689" s="61" t="s">
        <v>72</v>
      </c>
      <c r="E1689" s="62">
        <v>97</v>
      </c>
      <c r="F1689" s="62">
        <v>1147599</v>
      </c>
      <c r="G1689" s="62">
        <v>107316</v>
      </c>
      <c r="H1689" s="62">
        <v>92.2</v>
      </c>
      <c r="I1689" s="62">
        <v>11830.92</v>
      </c>
      <c r="J1689" s="62">
        <v>1067267.07</v>
      </c>
      <c r="K1689" s="62">
        <v>79.53</v>
      </c>
      <c r="L1689" s="62">
        <v>11738</v>
      </c>
      <c r="M1689" s="62">
        <v>10.08</v>
      </c>
      <c r="N1689" s="63"/>
      <c r="O1689" s="63"/>
      <c r="P1689" s="63"/>
      <c r="Q1689" s="63"/>
      <c r="R1689" s="63"/>
      <c r="S1689" s="63"/>
      <c r="T1689" s="63"/>
      <c r="U1689" s="62">
        <v>167</v>
      </c>
      <c r="V1689" s="62">
        <v>281</v>
      </c>
      <c r="W1689" s="62">
        <v>0.24</v>
      </c>
      <c r="X1689" s="62">
        <v>1</v>
      </c>
      <c r="Y1689" s="62">
        <v>3738.13</v>
      </c>
      <c r="Z1689" s="62">
        <v>2791.26</v>
      </c>
      <c r="AA1689" s="62">
        <v>20788</v>
      </c>
      <c r="AB1689" s="62">
        <v>17.86</v>
      </c>
      <c r="AC1689" s="62">
        <v>28.78</v>
      </c>
    </row>
    <row r="1690" spans="1:29" x14ac:dyDescent="0.25">
      <c r="A1690" s="61" t="s">
        <v>512</v>
      </c>
      <c r="B1690" s="61" t="s">
        <v>513</v>
      </c>
      <c r="C1690" s="62">
        <v>2006</v>
      </c>
      <c r="D1690" s="61" t="s">
        <v>78</v>
      </c>
      <c r="E1690" s="62">
        <v>40</v>
      </c>
      <c r="F1690" s="62">
        <v>346640</v>
      </c>
      <c r="G1690" s="62">
        <v>40186</v>
      </c>
      <c r="H1690" s="62">
        <v>83.72</v>
      </c>
      <c r="I1690" s="62">
        <v>8666</v>
      </c>
      <c r="J1690" s="62">
        <v>322375.2</v>
      </c>
      <c r="K1690" s="62">
        <v>0</v>
      </c>
      <c r="L1690" s="63"/>
      <c r="M1690" s="63"/>
      <c r="N1690" s="63"/>
      <c r="O1690" s="63"/>
      <c r="P1690" s="63"/>
      <c r="Q1690" s="63"/>
      <c r="R1690" s="63"/>
      <c r="S1690" s="63"/>
      <c r="T1690" s="63"/>
      <c r="U1690" s="63"/>
      <c r="V1690" s="63"/>
      <c r="W1690" s="63"/>
      <c r="X1690" s="63"/>
      <c r="Y1690" s="63"/>
      <c r="Z1690" s="62">
        <v>1110.8900000000001</v>
      </c>
      <c r="AA1690" s="62">
        <v>3936</v>
      </c>
      <c r="AB1690" s="62">
        <v>8.1999999999999993</v>
      </c>
      <c r="AC1690" s="62">
        <v>27.77</v>
      </c>
    </row>
    <row r="1691" spans="1:29" x14ac:dyDescent="0.25">
      <c r="A1691" s="61" t="s">
        <v>126</v>
      </c>
      <c r="B1691" s="61" t="s">
        <v>127</v>
      </c>
      <c r="C1691" s="62">
        <v>2017</v>
      </c>
      <c r="D1691" s="61" t="s">
        <v>78</v>
      </c>
      <c r="E1691" s="62">
        <v>24</v>
      </c>
      <c r="F1691" s="62">
        <v>86320</v>
      </c>
      <c r="G1691" s="62">
        <v>16800</v>
      </c>
      <c r="H1691" s="62">
        <v>58.33</v>
      </c>
      <c r="I1691" s="62">
        <v>3596.67</v>
      </c>
      <c r="J1691" s="62">
        <v>80277.600000000006</v>
      </c>
      <c r="K1691" s="62">
        <v>8829.2900000000009</v>
      </c>
      <c r="L1691" s="62">
        <v>10080</v>
      </c>
      <c r="M1691" s="62">
        <v>35</v>
      </c>
      <c r="N1691" s="62">
        <v>367.89</v>
      </c>
      <c r="O1691" s="62">
        <v>106475.08</v>
      </c>
      <c r="P1691" s="63"/>
      <c r="Q1691" s="63"/>
      <c r="R1691" s="63"/>
      <c r="S1691" s="63"/>
      <c r="T1691" s="63"/>
      <c r="U1691" s="63"/>
      <c r="V1691" s="63"/>
      <c r="W1691" s="63"/>
      <c r="X1691" s="63"/>
      <c r="Y1691" s="63"/>
      <c r="Z1691" s="62">
        <v>751</v>
      </c>
      <c r="AA1691" s="62">
        <v>6616</v>
      </c>
      <c r="AB1691" s="62">
        <v>22.97</v>
      </c>
      <c r="AC1691" s="62">
        <v>31.29</v>
      </c>
    </row>
    <row r="1692" spans="1:29" ht="30" x14ac:dyDescent="0.25">
      <c r="A1692" s="61" t="s">
        <v>231</v>
      </c>
      <c r="B1692" s="61" t="s">
        <v>232</v>
      </c>
      <c r="C1692" s="62">
        <v>2018</v>
      </c>
      <c r="D1692" s="61" t="s">
        <v>99</v>
      </c>
      <c r="E1692" s="62">
        <v>66</v>
      </c>
      <c r="F1692" s="62">
        <v>169320</v>
      </c>
      <c r="G1692" s="62">
        <v>23525</v>
      </c>
      <c r="H1692" s="62">
        <v>29.7</v>
      </c>
      <c r="I1692" s="62">
        <v>2565.4499999999998</v>
      </c>
      <c r="J1692" s="62">
        <v>157467.6</v>
      </c>
      <c r="K1692" s="62">
        <v>17844.810000000001</v>
      </c>
      <c r="L1692" s="62">
        <v>18514</v>
      </c>
      <c r="M1692" s="62">
        <v>23.38</v>
      </c>
      <c r="N1692" s="62">
        <v>270.38</v>
      </c>
      <c r="O1692" s="62">
        <v>215195.93</v>
      </c>
      <c r="P1692" s="63"/>
      <c r="Q1692" s="63"/>
      <c r="R1692" s="63"/>
      <c r="S1692" s="63"/>
      <c r="T1692" s="63"/>
      <c r="U1692" s="63"/>
      <c r="V1692" s="63"/>
      <c r="W1692" s="63"/>
      <c r="X1692" s="63"/>
      <c r="Y1692" s="63"/>
      <c r="Z1692" s="62">
        <v>2532</v>
      </c>
      <c r="AA1692" s="62">
        <v>27688</v>
      </c>
      <c r="AB1692" s="62">
        <v>34.96</v>
      </c>
      <c r="AC1692" s="62">
        <v>38.36</v>
      </c>
    </row>
    <row r="1693" spans="1:29" x14ac:dyDescent="0.25">
      <c r="A1693" s="61" t="s">
        <v>371</v>
      </c>
      <c r="B1693" s="61" t="s">
        <v>372</v>
      </c>
      <c r="C1693" s="62">
        <v>2017</v>
      </c>
      <c r="D1693" s="61" t="s">
        <v>75</v>
      </c>
      <c r="E1693" s="62">
        <v>20</v>
      </c>
      <c r="F1693" s="62">
        <v>22609</v>
      </c>
      <c r="G1693" s="62">
        <v>4622</v>
      </c>
      <c r="H1693" s="62">
        <v>19.260000000000002</v>
      </c>
      <c r="I1693" s="62">
        <v>1130.45</v>
      </c>
      <c r="J1693" s="62">
        <v>21026.37</v>
      </c>
      <c r="K1693" s="62">
        <v>0</v>
      </c>
      <c r="L1693" s="63"/>
      <c r="M1693" s="63"/>
      <c r="N1693" s="63"/>
      <c r="O1693" s="63"/>
      <c r="P1693" s="63"/>
      <c r="Q1693" s="63"/>
      <c r="R1693" s="63"/>
      <c r="S1693" s="63"/>
      <c r="T1693" s="63"/>
      <c r="U1693" s="63"/>
      <c r="V1693" s="63"/>
      <c r="W1693" s="63"/>
      <c r="X1693" s="63"/>
      <c r="Y1693" s="63"/>
      <c r="Z1693" s="62">
        <v>1055191</v>
      </c>
      <c r="AA1693" s="62">
        <v>63096</v>
      </c>
      <c r="AB1693" s="62">
        <v>262.89999999999998</v>
      </c>
      <c r="AC1693" s="62">
        <v>52759.55</v>
      </c>
    </row>
    <row r="1694" spans="1:29" x14ac:dyDescent="0.25">
      <c r="A1694" s="61" t="s">
        <v>332</v>
      </c>
      <c r="B1694" s="61" t="s">
        <v>333</v>
      </c>
      <c r="C1694" s="62">
        <v>2004</v>
      </c>
      <c r="D1694" s="61" t="s">
        <v>86</v>
      </c>
      <c r="E1694" s="62">
        <v>102</v>
      </c>
      <c r="F1694" s="62">
        <v>385232</v>
      </c>
      <c r="G1694" s="62">
        <v>41581</v>
      </c>
      <c r="H1694" s="62">
        <v>33.97</v>
      </c>
      <c r="I1694" s="62">
        <v>3776.78</v>
      </c>
      <c r="J1694" s="62">
        <v>358265.76</v>
      </c>
      <c r="K1694" s="62">
        <v>1830.26</v>
      </c>
      <c r="L1694" s="62">
        <v>2893</v>
      </c>
      <c r="M1694" s="62">
        <v>2.36</v>
      </c>
      <c r="N1694" s="62">
        <v>17.940000000000001</v>
      </c>
      <c r="O1694" s="62">
        <v>22071.68</v>
      </c>
      <c r="P1694" s="63"/>
      <c r="Q1694" s="63"/>
      <c r="R1694" s="63"/>
      <c r="S1694" s="63"/>
      <c r="T1694" s="63"/>
      <c r="U1694" s="63"/>
      <c r="V1694" s="63"/>
      <c r="W1694" s="63"/>
      <c r="X1694" s="63"/>
      <c r="Y1694" s="63"/>
      <c r="Z1694" s="62">
        <v>180776</v>
      </c>
      <c r="AA1694" s="62">
        <v>14240</v>
      </c>
      <c r="AB1694" s="62">
        <v>11.63</v>
      </c>
      <c r="AC1694" s="62">
        <v>1772.31</v>
      </c>
    </row>
    <row r="1695" spans="1:29" ht="30" x14ac:dyDescent="0.25">
      <c r="A1695" s="61" t="s">
        <v>188</v>
      </c>
      <c r="B1695" s="61" t="s">
        <v>189</v>
      </c>
      <c r="C1695" s="62">
        <v>2011</v>
      </c>
      <c r="D1695" s="61" t="s">
        <v>297</v>
      </c>
      <c r="E1695" s="62">
        <v>80</v>
      </c>
      <c r="F1695" s="62">
        <v>146720</v>
      </c>
      <c r="G1695" s="62">
        <v>27131</v>
      </c>
      <c r="H1695" s="62">
        <v>28.26</v>
      </c>
      <c r="I1695" s="62">
        <v>1834</v>
      </c>
      <c r="J1695" s="62">
        <v>136449.60000000001</v>
      </c>
      <c r="K1695" s="62">
        <v>67988.36</v>
      </c>
      <c r="L1695" s="62">
        <v>104093</v>
      </c>
      <c r="M1695" s="62">
        <v>108.43</v>
      </c>
      <c r="N1695" s="62">
        <v>849.85</v>
      </c>
      <c r="O1695" s="62">
        <v>819892.04</v>
      </c>
      <c r="P1695" s="63"/>
      <c r="Q1695" s="63"/>
      <c r="R1695" s="63"/>
      <c r="S1695" s="63"/>
      <c r="T1695" s="63"/>
      <c r="U1695" s="63"/>
      <c r="V1695" s="63"/>
      <c r="W1695" s="63"/>
      <c r="X1695" s="63"/>
      <c r="Y1695" s="63"/>
      <c r="Z1695" s="62">
        <v>3671</v>
      </c>
      <c r="AA1695" s="62">
        <v>24207</v>
      </c>
      <c r="AB1695" s="62">
        <v>25.22</v>
      </c>
      <c r="AC1695" s="62">
        <v>45.89</v>
      </c>
    </row>
    <row r="1696" spans="1:29" ht="30" x14ac:dyDescent="0.25">
      <c r="A1696" s="61" t="s">
        <v>142</v>
      </c>
      <c r="B1696" s="61" t="s">
        <v>143</v>
      </c>
      <c r="C1696" s="62">
        <v>2013</v>
      </c>
      <c r="D1696" s="61" t="s">
        <v>301</v>
      </c>
      <c r="E1696" s="62">
        <v>5</v>
      </c>
      <c r="F1696" s="62">
        <v>0</v>
      </c>
      <c r="G1696" s="62">
        <v>0</v>
      </c>
      <c r="H1696" s="62">
        <v>0</v>
      </c>
      <c r="I1696" s="62">
        <v>0</v>
      </c>
      <c r="J1696" s="62">
        <v>0</v>
      </c>
      <c r="K1696" s="62">
        <v>0</v>
      </c>
      <c r="L1696" s="63"/>
      <c r="M1696" s="63"/>
      <c r="N1696" s="63"/>
      <c r="O1696" s="63"/>
      <c r="P1696" s="63"/>
      <c r="Q1696" s="63"/>
      <c r="R1696" s="63"/>
      <c r="S1696" s="63"/>
      <c r="T1696" s="63"/>
      <c r="U1696" s="63"/>
      <c r="V1696" s="63"/>
      <c r="W1696" s="63"/>
      <c r="X1696" s="63"/>
      <c r="Y1696" s="63"/>
      <c r="Z1696" s="62">
        <v>0</v>
      </c>
      <c r="AA1696" s="63"/>
      <c r="AB1696" s="63"/>
      <c r="AC1696" s="62">
        <v>0</v>
      </c>
    </row>
    <row r="1697" spans="1:29" x14ac:dyDescent="0.25">
      <c r="A1697" s="61" t="s">
        <v>466</v>
      </c>
      <c r="B1697" s="61" t="s">
        <v>467</v>
      </c>
      <c r="C1697" s="62">
        <v>2008</v>
      </c>
      <c r="D1697" s="61" t="s">
        <v>94</v>
      </c>
      <c r="E1697" s="62">
        <v>2</v>
      </c>
      <c r="F1697" s="62">
        <v>874</v>
      </c>
      <c r="G1697" s="62">
        <v>270</v>
      </c>
      <c r="H1697" s="62">
        <v>11.25</v>
      </c>
      <c r="I1697" s="62">
        <v>437</v>
      </c>
      <c r="J1697" s="62">
        <v>812.82</v>
      </c>
      <c r="K1697" s="62">
        <v>0</v>
      </c>
      <c r="L1697" s="63"/>
      <c r="M1697" s="63"/>
      <c r="N1697" s="63"/>
      <c r="O1697" s="63"/>
      <c r="P1697" s="63"/>
      <c r="Q1697" s="63"/>
      <c r="R1697" s="63"/>
      <c r="S1697" s="63"/>
      <c r="T1697" s="63"/>
      <c r="U1697" s="63"/>
      <c r="V1697" s="63"/>
      <c r="W1697" s="63"/>
      <c r="X1697" s="63"/>
      <c r="Y1697" s="63"/>
      <c r="Z1697" s="62">
        <v>0</v>
      </c>
      <c r="AA1697" s="63"/>
      <c r="AB1697" s="63"/>
      <c r="AC1697" s="62">
        <v>0</v>
      </c>
    </row>
    <row r="1698" spans="1:29" x14ac:dyDescent="0.25">
      <c r="A1698" s="61" t="s">
        <v>552</v>
      </c>
      <c r="B1698" s="61" t="s">
        <v>553</v>
      </c>
      <c r="C1698" s="62">
        <v>2008</v>
      </c>
      <c r="D1698" s="61" t="s">
        <v>75</v>
      </c>
      <c r="E1698" s="62">
        <v>7</v>
      </c>
      <c r="F1698" s="63"/>
      <c r="G1698" s="63"/>
      <c r="H1698" s="63"/>
      <c r="I1698" s="63"/>
      <c r="J1698" s="63"/>
      <c r="K1698" s="62">
        <v>0</v>
      </c>
      <c r="L1698" s="63"/>
      <c r="M1698" s="63"/>
      <c r="N1698" s="63"/>
      <c r="O1698" s="63"/>
      <c r="P1698" s="63"/>
      <c r="Q1698" s="63"/>
      <c r="R1698" s="63"/>
      <c r="S1698" s="63"/>
      <c r="T1698" s="63"/>
      <c r="U1698" s="63"/>
      <c r="V1698" s="63"/>
      <c r="W1698" s="63"/>
      <c r="X1698" s="63"/>
      <c r="Y1698" s="63"/>
      <c r="Z1698" s="62">
        <v>18115.240000000002</v>
      </c>
      <c r="AA1698" s="62">
        <v>3301</v>
      </c>
      <c r="AB1698" s="62">
        <v>39.299999999999997</v>
      </c>
      <c r="AC1698" s="62">
        <v>2587.89</v>
      </c>
    </row>
    <row r="1699" spans="1:29" x14ac:dyDescent="0.25">
      <c r="A1699" s="61" t="s">
        <v>128</v>
      </c>
      <c r="B1699" s="61" t="s">
        <v>129</v>
      </c>
      <c r="C1699" s="62">
        <v>2015</v>
      </c>
      <c r="D1699" s="61" t="s">
        <v>94</v>
      </c>
      <c r="E1699" s="62">
        <v>24</v>
      </c>
      <c r="F1699" s="62">
        <v>2801</v>
      </c>
      <c r="G1699" s="62">
        <v>738</v>
      </c>
      <c r="H1699" s="62">
        <v>2.56</v>
      </c>
      <c r="I1699" s="62">
        <v>116.71</v>
      </c>
      <c r="J1699" s="62">
        <v>2604.9299999999998</v>
      </c>
      <c r="K1699" s="62">
        <v>33.950000000000003</v>
      </c>
      <c r="L1699" s="62">
        <v>71</v>
      </c>
      <c r="M1699" s="62">
        <v>0.25</v>
      </c>
      <c r="N1699" s="62">
        <v>1.41</v>
      </c>
      <c r="O1699" s="62">
        <v>409.38</v>
      </c>
      <c r="P1699" s="63"/>
      <c r="Q1699" s="63"/>
      <c r="R1699" s="63"/>
      <c r="S1699" s="63"/>
      <c r="T1699" s="63"/>
      <c r="U1699" s="63"/>
      <c r="V1699" s="63"/>
      <c r="W1699" s="63"/>
      <c r="X1699" s="63"/>
      <c r="Y1699" s="63"/>
      <c r="Z1699" s="62">
        <v>2871</v>
      </c>
      <c r="AA1699" s="62">
        <v>19170</v>
      </c>
      <c r="AB1699" s="62">
        <v>66.56</v>
      </c>
      <c r="AC1699" s="62">
        <v>119.63</v>
      </c>
    </row>
    <row r="1700" spans="1:29" x14ac:dyDescent="0.25">
      <c r="A1700" s="61" t="s">
        <v>208</v>
      </c>
      <c r="B1700" s="61" t="s">
        <v>209</v>
      </c>
      <c r="C1700" s="62">
        <v>2009</v>
      </c>
      <c r="D1700" s="61" t="s">
        <v>226</v>
      </c>
      <c r="E1700" s="62">
        <v>4</v>
      </c>
      <c r="F1700" s="62">
        <v>2777</v>
      </c>
      <c r="G1700" s="62">
        <v>476</v>
      </c>
      <c r="H1700" s="62">
        <v>9.92</v>
      </c>
      <c r="I1700" s="62">
        <v>694.25</v>
      </c>
      <c r="J1700" s="62">
        <v>2582.61</v>
      </c>
      <c r="K1700" s="62">
        <v>243</v>
      </c>
      <c r="L1700" s="62">
        <v>158</v>
      </c>
      <c r="M1700" s="62">
        <v>3.29</v>
      </c>
      <c r="N1700" s="62">
        <v>60.75</v>
      </c>
      <c r="O1700" s="62">
        <v>2930.41</v>
      </c>
      <c r="P1700" s="63"/>
      <c r="Q1700" s="63"/>
      <c r="R1700" s="63"/>
      <c r="S1700" s="63"/>
      <c r="T1700" s="63"/>
      <c r="U1700" s="63"/>
      <c r="V1700" s="63"/>
      <c r="W1700" s="63"/>
      <c r="X1700" s="63"/>
      <c r="Y1700" s="63"/>
      <c r="Z1700" s="62">
        <v>301</v>
      </c>
      <c r="AA1700" s="62">
        <v>1416</v>
      </c>
      <c r="AB1700" s="62">
        <v>29.5</v>
      </c>
      <c r="AC1700" s="62">
        <v>75.25</v>
      </c>
    </row>
    <row r="1701" spans="1:29" ht="30" x14ac:dyDescent="0.25">
      <c r="A1701" s="61" t="s">
        <v>182</v>
      </c>
      <c r="B1701" s="61" t="s">
        <v>183</v>
      </c>
      <c r="C1701" s="62">
        <v>2006</v>
      </c>
      <c r="D1701" s="61" t="s">
        <v>94</v>
      </c>
      <c r="E1701" s="62">
        <v>8</v>
      </c>
      <c r="F1701" s="62">
        <v>152</v>
      </c>
      <c r="G1701" s="62">
        <v>20</v>
      </c>
      <c r="H1701" s="62">
        <v>0.21</v>
      </c>
      <c r="I1701" s="62">
        <v>19</v>
      </c>
      <c r="J1701" s="62">
        <v>141.36000000000001</v>
      </c>
      <c r="K1701" s="62">
        <v>0</v>
      </c>
      <c r="L1701" s="63"/>
      <c r="M1701" s="63"/>
      <c r="N1701" s="63"/>
      <c r="O1701" s="63"/>
      <c r="P1701" s="63"/>
      <c r="Q1701" s="63"/>
      <c r="R1701" s="63"/>
      <c r="S1701" s="63"/>
      <c r="T1701" s="63"/>
      <c r="U1701" s="63"/>
      <c r="V1701" s="63"/>
      <c r="W1701" s="63"/>
      <c r="X1701" s="63"/>
      <c r="Y1701" s="63"/>
      <c r="Z1701" s="62">
        <v>84869.26</v>
      </c>
      <c r="AA1701" s="62">
        <v>5603</v>
      </c>
      <c r="AB1701" s="62">
        <v>58.36</v>
      </c>
      <c r="AC1701" s="62">
        <v>10608.66</v>
      </c>
    </row>
    <row r="1702" spans="1:29" ht="30" x14ac:dyDescent="0.25">
      <c r="A1702" s="61" t="s">
        <v>287</v>
      </c>
      <c r="B1702" s="61" t="s">
        <v>288</v>
      </c>
      <c r="C1702" s="62">
        <v>2015</v>
      </c>
      <c r="D1702" s="61" t="s">
        <v>298</v>
      </c>
      <c r="E1702" s="62">
        <v>12</v>
      </c>
      <c r="F1702" s="62">
        <v>4787</v>
      </c>
      <c r="G1702" s="62">
        <v>997</v>
      </c>
      <c r="H1702" s="62">
        <v>6.92</v>
      </c>
      <c r="I1702" s="62">
        <v>398.92</v>
      </c>
      <c r="J1702" s="62">
        <v>4451.91</v>
      </c>
      <c r="K1702" s="62">
        <v>167</v>
      </c>
      <c r="L1702" s="62">
        <v>858</v>
      </c>
      <c r="M1702" s="62">
        <v>5.96</v>
      </c>
      <c r="N1702" s="62">
        <v>13.92</v>
      </c>
      <c r="O1702" s="62">
        <v>2013.9</v>
      </c>
      <c r="P1702" s="63"/>
      <c r="Q1702" s="63"/>
      <c r="R1702" s="63"/>
      <c r="S1702" s="63"/>
      <c r="T1702" s="63"/>
      <c r="U1702" s="63"/>
      <c r="V1702" s="63"/>
      <c r="W1702" s="63"/>
      <c r="X1702" s="63"/>
      <c r="Y1702" s="63"/>
      <c r="Z1702" s="62">
        <v>52310</v>
      </c>
      <c r="AA1702" s="62">
        <v>6411</v>
      </c>
      <c r="AB1702" s="62">
        <v>44.52</v>
      </c>
      <c r="AC1702" s="62">
        <v>4359.17</v>
      </c>
    </row>
    <row r="1703" spans="1:29" x14ac:dyDescent="0.25">
      <c r="A1703" s="61" t="s">
        <v>102</v>
      </c>
      <c r="B1703" s="61" t="s">
        <v>103</v>
      </c>
      <c r="C1703" s="62">
        <v>2017</v>
      </c>
      <c r="D1703" s="61" t="s">
        <v>104</v>
      </c>
      <c r="E1703" s="62">
        <v>10</v>
      </c>
      <c r="F1703" s="62">
        <v>3144</v>
      </c>
      <c r="G1703" s="62">
        <v>637</v>
      </c>
      <c r="H1703" s="62">
        <v>5.31</v>
      </c>
      <c r="I1703" s="62">
        <v>314.39999999999998</v>
      </c>
      <c r="J1703" s="62">
        <v>2923.92</v>
      </c>
      <c r="K1703" s="62">
        <v>0</v>
      </c>
      <c r="L1703" s="63"/>
      <c r="M1703" s="63"/>
      <c r="N1703" s="63"/>
      <c r="O1703" s="63"/>
      <c r="P1703" s="63"/>
      <c r="Q1703" s="63"/>
      <c r="R1703" s="63"/>
      <c r="S1703" s="63"/>
      <c r="T1703" s="63"/>
      <c r="U1703" s="63"/>
      <c r="V1703" s="63"/>
      <c r="W1703" s="63"/>
      <c r="X1703" s="63"/>
      <c r="Y1703" s="63"/>
      <c r="Z1703" s="62">
        <v>362</v>
      </c>
      <c r="AA1703" s="62">
        <v>7037</v>
      </c>
      <c r="AB1703" s="62">
        <v>58.64</v>
      </c>
      <c r="AC1703" s="62">
        <v>36.200000000000003</v>
      </c>
    </row>
    <row r="1704" spans="1:29" ht="30" x14ac:dyDescent="0.25">
      <c r="A1704" s="61" t="s">
        <v>227</v>
      </c>
      <c r="B1704" s="61" t="s">
        <v>228</v>
      </c>
      <c r="C1704" s="62">
        <v>2005</v>
      </c>
      <c r="D1704" s="61" t="s">
        <v>78</v>
      </c>
      <c r="E1704" s="62">
        <v>40</v>
      </c>
      <c r="F1704" s="62">
        <v>431530</v>
      </c>
      <c r="G1704" s="62">
        <v>42569</v>
      </c>
      <c r="H1704" s="62">
        <v>88.69</v>
      </c>
      <c r="I1704" s="62">
        <v>10788.25</v>
      </c>
      <c r="J1704" s="62">
        <v>401322.9</v>
      </c>
      <c r="K1704" s="62">
        <v>0</v>
      </c>
      <c r="L1704" s="63"/>
      <c r="M1704" s="63"/>
      <c r="N1704" s="63"/>
      <c r="O1704" s="63"/>
      <c r="P1704" s="63"/>
      <c r="Q1704" s="63"/>
      <c r="R1704" s="63"/>
      <c r="S1704" s="63"/>
      <c r="T1704" s="63"/>
      <c r="U1704" s="63"/>
      <c r="V1704" s="63"/>
      <c r="W1704" s="63"/>
      <c r="X1704" s="63"/>
      <c r="Y1704" s="63"/>
      <c r="Z1704" s="62">
        <v>225.48</v>
      </c>
      <c r="AA1704" s="62">
        <v>20510</v>
      </c>
      <c r="AB1704" s="62">
        <v>42.73</v>
      </c>
      <c r="AC1704" s="62">
        <v>5.64</v>
      </c>
    </row>
    <row r="1705" spans="1:29" ht="30" x14ac:dyDescent="0.25">
      <c r="A1705" s="61" t="s">
        <v>482</v>
      </c>
      <c r="B1705" s="61" t="s">
        <v>483</v>
      </c>
      <c r="C1705" s="62">
        <v>2018</v>
      </c>
      <c r="D1705" s="61" t="s">
        <v>75</v>
      </c>
      <c r="E1705" s="62">
        <v>12</v>
      </c>
      <c r="F1705" s="62">
        <v>0</v>
      </c>
      <c r="G1705" s="62">
        <v>0</v>
      </c>
      <c r="H1705" s="62">
        <v>0</v>
      </c>
      <c r="I1705" s="62">
        <v>0</v>
      </c>
      <c r="J1705" s="62">
        <v>0</v>
      </c>
      <c r="K1705" s="62">
        <v>0</v>
      </c>
      <c r="L1705" s="63"/>
      <c r="M1705" s="63"/>
      <c r="N1705" s="63"/>
      <c r="O1705" s="63"/>
      <c r="P1705" s="63"/>
      <c r="Q1705" s="63"/>
      <c r="R1705" s="63"/>
      <c r="S1705" s="63"/>
      <c r="T1705" s="63"/>
      <c r="U1705" s="63"/>
      <c r="V1705" s="63"/>
      <c r="W1705" s="63"/>
      <c r="X1705" s="63"/>
      <c r="Y1705" s="63"/>
      <c r="Z1705" s="62">
        <v>670</v>
      </c>
      <c r="AA1705" s="62">
        <v>12758</v>
      </c>
      <c r="AB1705" s="62">
        <v>88.6</v>
      </c>
      <c r="AC1705" s="62">
        <v>55.83</v>
      </c>
    </row>
    <row r="1706" spans="1:29" x14ac:dyDescent="0.25">
      <c r="A1706" s="61" t="s">
        <v>332</v>
      </c>
      <c r="B1706" s="61" t="s">
        <v>333</v>
      </c>
      <c r="C1706" s="62">
        <v>2009</v>
      </c>
      <c r="D1706" s="61" t="s">
        <v>89</v>
      </c>
      <c r="E1706" s="62">
        <v>269</v>
      </c>
      <c r="F1706" s="62">
        <v>2252852</v>
      </c>
      <c r="G1706" s="62">
        <v>312764</v>
      </c>
      <c r="H1706" s="62">
        <v>96.89</v>
      </c>
      <c r="I1706" s="62">
        <v>8374.91</v>
      </c>
      <c r="J1706" s="62">
        <v>2095152.36</v>
      </c>
      <c r="K1706" s="62">
        <v>40438.410000000003</v>
      </c>
      <c r="L1706" s="62">
        <v>39796</v>
      </c>
      <c r="M1706" s="62">
        <v>12.33</v>
      </c>
      <c r="N1706" s="62">
        <v>150.33000000000001</v>
      </c>
      <c r="O1706" s="62">
        <v>487658.91</v>
      </c>
      <c r="P1706" s="63"/>
      <c r="Q1706" s="63"/>
      <c r="R1706" s="63"/>
      <c r="S1706" s="63"/>
      <c r="T1706" s="63"/>
      <c r="U1706" s="63"/>
      <c r="V1706" s="63"/>
      <c r="W1706" s="63"/>
      <c r="X1706" s="63"/>
      <c r="Y1706" s="63"/>
      <c r="Z1706" s="62">
        <v>2547935</v>
      </c>
      <c r="AA1706" s="62">
        <v>435194</v>
      </c>
      <c r="AB1706" s="62">
        <v>134.82</v>
      </c>
      <c r="AC1706" s="62">
        <v>9471.8799999999992</v>
      </c>
    </row>
    <row r="1707" spans="1:29" ht="30" x14ac:dyDescent="0.25">
      <c r="A1707" s="61" t="s">
        <v>255</v>
      </c>
      <c r="B1707" s="61" t="s">
        <v>256</v>
      </c>
      <c r="C1707" s="62">
        <v>2018</v>
      </c>
      <c r="D1707" s="61" t="s">
        <v>313</v>
      </c>
      <c r="E1707" s="62">
        <v>72</v>
      </c>
      <c r="F1707" s="62">
        <v>249600</v>
      </c>
      <c r="G1707" s="62">
        <v>47950</v>
      </c>
      <c r="H1707" s="62">
        <v>55.5</v>
      </c>
      <c r="I1707" s="62">
        <v>3466.67</v>
      </c>
      <c r="J1707" s="62">
        <v>232128</v>
      </c>
      <c r="K1707" s="62">
        <v>13559.65</v>
      </c>
      <c r="L1707" s="62">
        <v>13801</v>
      </c>
      <c r="M1707" s="62">
        <v>15.97</v>
      </c>
      <c r="N1707" s="62">
        <v>188.33</v>
      </c>
      <c r="O1707" s="62">
        <v>163519.9</v>
      </c>
      <c r="P1707" s="63"/>
      <c r="Q1707" s="63"/>
      <c r="R1707" s="63"/>
      <c r="S1707" s="63"/>
      <c r="T1707" s="63"/>
      <c r="U1707" s="63"/>
      <c r="V1707" s="63"/>
      <c r="W1707" s="63"/>
      <c r="X1707" s="63"/>
      <c r="Y1707" s="63"/>
      <c r="Z1707" s="62">
        <v>1907</v>
      </c>
      <c r="AA1707" s="62">
        <v>46471</v>
      </c>
      <c r="AB1707" s="62">
        <v>53.79</v>
      </c>
      <c r="AC1707" s="62">
        <v>26.49</v>
      </c>
    </row>
    <row r="1708" spans="1:29" ht="30" x14ac:dyDescent="0.25">
      <c r="A1708" s="61" t="s">
        <v>100</v>
      </c>
      <c r="B1708" s="61" t="s">
        <v>101</v>
      </c>
      <c r="C1708" s="62">
        <v>2004</v>
      </c>
      <c r="D1708" s="61" t="s">
        <v>75</v>
      </c>
      <c r="E1708" s="62">
        <v>10</v>
      </c>
      <c r="F1708" s="62">
        <v>2953</v>
      </c>
      <c r="G1708" s="62">
        <v>505</v>
      </c>
      <c r="H1708" s="62">
        <v>4.21</v>
      </c>
      <c r="I1708" s="62">
        <v>295.3</v>
      </c>
      <c r="J1708" s="62">
        <v>2746.29</v>
      </c>
      <c r="K1708" s="62">
        <v>0</v>
      </c>
      <c r="L1708" s="63"/>
      <c r="M1708" s="63"/>
      <c r="N1708" s="63"/>
      <c r="O1708" s="63"/>
      <c r="P1708" s="63"/>
      <c r="Q1708" s="63"/>
      <c r="R1708" s="63"/>
      <c r="S1708" s="63"/>
      <c r="T1708" s="63"/>
      <c r="U1708" s="63"/>
      <c r="V1708" s="63"/>
      <c r="W1708" s="63"/>
      <c r="X1708" s="63"/>
      <c r="Y1708" s="63"/>
      <c r="Z1708" s="62">
        <v>0</v>
      </c>
      <c r="AA1708" s="63"/>
      <c r="AB1708" s="63"/>
      <c r="AC1708" s="62">
        <v>0</v>
      </c>
    </row>
    <row r="1709" spans="1:29" ht="30" x14ac:dyDescent="0.25">
      <c r="A1709" s="61" t="s">
        <v>363</v>
      </c>
      <c r="B1709" s="61" t="s">
        <v>364</v>
      </c>
      <c r="C1709" s="62">
        <v>2017</v>
      </c>
      <c r="D1709" s="61" t="s">
        <v>99</v>
      </c>
      <c r="E1709" s="62">
        <v>60</v>
      </c>
      <c r="F1709" s="62">
        <v>221292</v>
      </c>
      <c r="G1709" s="62">
        <v>41013</v>
      </c>
      <c r="H1709" s="62">
        <v>56.96</v>
      </c>
      <c r="I1709" s="62">
        <v>3688.2</v>
      </c>
      <c r="J1709" s="62">
        <v>205801.56</v>
      </c>
      <c r="K1709" s="62">
        <v>12709.99</v>
      </c>
      <c r="L1709" s="62">
        <v>14807</v>
      </c>
      <c r="M1709" s="62">
        <v>20.57</v>
      </c>
      <c r="N1709" s="62">
        <v>211.83</v>
      </c>
      <c r="O1709" s="62">
        <v>153273.59</v>
      </c>
      <c r="P1709" s="63"/>
      <c r="Q1709" s="63"/>
      <c r="R1709" s="63"/>
      <c r="S1709" s="63"/>
      <c r="T1709" s="63"/>
      <c r="U1709" s="63"/>
      <c r="V1709" s="63"/>
      <c r="W1709" s="63"/>
      <c r="X1709" s="63"/>
      <c r="Y1709" s="63"/>
      <c r="Z1709" s="62">
        <v>764.65</v>
      </c>
      <c r="AA1709" s="62">
        <v>2241</v>
      </c>
      <c r="AB1709" s="62">
        <v>3.11</v>
      </c>
      <c r="AC1709" s="62">
        <v>12.74</v>
      </c>
    </row>
    <row r="1710" spans="1:29" x14ac:dyDescent="0.25">
      <c r="A1710" s="61" t="s">
        <v>328</v>
      </c>
      <c r="B1710" s="61" t="s">
        <v>329</v>
      </c>
      <c r="C1710" s="62">
        <v>2003</v>
      </c>
      <c r="D1710" s="61" t="s">
        <v>94</v>
      </c>
      <c r="E1710" s="62">
        <v>3</v>
      </c>
      <c r="F1710" s="63"/>
      <c r="G1710" s="63"/>
      <c r="H1710" s="63"/>
      <c r="I1710" s="63"/>
      <c r="J1710" s="63"/>
      <c r="K1710" s="62">
        <v>0</v>
      </c>
      <c r="L1710" s="63"/>
      <c r="M1710" s="63"/>
      <c r="N1710" s="63"/>
      <c r="O1710" s="63"/>
      <c r="P1710" s="63"/>
      <c r="Q1710" s="63"/>
      <c r="R1710" s="63"/>
      <c r="S1710" s="63"/>
      <c r="T1710" s="63"/>
      <c r="U1710" s="63"/>
      <c r="V1710" s="63"/>
      <c r="W1710" s="63"/>
      <c r="X1710" s="63"/>
      <c r="Y1710" s="63"/>
      <c r="Z1710" s="62">
        <v>2462.4</v>
      </c>
      <c r="AA1710" s="62">
        <v>4050</v>
      </c>
      <c r="AB1710" s="62">
        <v>112.5</v>
      </c>
      <c r="AC1710" s="62">
        <v>820.8</v>
      </c>
    </row>
    <row r="1711" spans="1:29" x14ac:dyDescent="0.25">
      <c r="A1711" s="61" t="s">
        <v>442</v>
      </c>
      <c r="B1711" s="61" t="s">
        <v>443</v>
      </c>
      <c r="C1711" s="62">
        <v>2012</v>
      </c>
      <c r="D1711" s="61" t="s">
        <v>99</v>
      </c>
      <c r="E1711" s="62">
        <v>60</v>
      </c>
      <c r="F1711" s="62">
        <v>849440</v>
      </c>
      <c r="G1711" s="62">
        <v>113558</v>
      </c>
      <c r="H1711" s="62">
        <v>157.72</v>
      </c>
      <c r="I1711" s="62">
        <v>14157.33</v>
      </c>
      <c r="J1711" s="62">
        <v>789979.2</v>
      </c>
      <c r="K1711" s="62">
        <v>0</v>
      </c>
      <c r="L1711" s="63"/>
      <c r="M1711" s="63"/>
      <c r="N1711" s="63"/>
      <c r="O1711" s="63"/>
      <c r="P1711" s="63"/>
      <c r="Q1711" s="63"/>
      <c r="R1711" s="63"/>
      <c r="S1711" s="63"/>
      <c r="T1711" s="63"/>
      <c r="U1711" s="63"/>
      <c r="V1711" s="63"/>
      <c r="W1711" s="63"/>
      <c r="X1711" s="63"/>
      <c r="Y1711" s="63"/>
      <c r="Z1711" s="62">
        <v>2609.42</v>
      </c>
      <c r="AA1711" s="62">
        <v>11526</v>
      </c>
      <c r="AB1711" s="62">
        <v>16.010000000000002</v>
      </c>
      <c r="AC1711" s="62">
        <v>43.49</v>
      </c>
    </row>
    <row r="1712" spans="1:29" ht="30" x14ac:dyDescent="0.25">
      <c r="A1712" s="61" t="s">
        <v>239</v>
      </c>
      <c r="B1712" s="61" t="s">
        <v>240</v>
      </c>
      <c r="C1712" s="62">
        <v>2005</v>
      </c>
      <c r="D1712" s="61" t="s">
        <v>99</v>
      </c>
      <c r="E1712" s="62">
        <v>40</v>
      </c>
      <c r="F1712" s="62">
        <v>92295</v>
      </c>
      <c r="G1712" s="62">
        <v>11168</v>
      </c>
      <c r="H1712" s="62">
        <v>23.27</v>
      </c>
      <c r="I1712" s="62">
        <v>2307.38</v>
      </c>
      <c r="J1712" s="62">
        <v>85834.35</v>
      </c>
      <c r="K1712" s="62">
        <v>7498</v>
      </c>
      <c r="L1712" s="62">
        <v>27963</v>
      </c>
      <c r="M1712" s="62">
        <v>58.26</v>
      </c>
      <c r="N1712" s="62">
        <v>187.45</v>
      </c>
      <c r="O1712" s="62">
        <v>90420.63</v>
      </c>
      <c r="P1712" s="63"/>
      <c r="Q1712" s="63"/>
      <c r="R1712" s="63"/>
      <c r="S1712" s="63"/>
      <c r="T1712" s="63"/>
      <c r="U1712" s="63"/>
      <c r="V1712" s="63"/>
      <c r="W1712" s="63"/>
      <c r="X1712" s="63"/>
      <c r="Y1712" s="63"/>
      <c r="Z1712" s="62">
        <v>679.1</v>
      </c>
      <c r="AA1712" s="62">
        <v>2845</v>
      </c>
      <c r="AB1712" s="62">
        <v>5.93</v>
      </c>
      <c r="AC1712" s="62">
        <v>16.98</v>
      </c>
    </row>
    <row r="1713" spans="1:29" x14ac:dyDescent="0.25">
      <c r="A1713" s="61" t="s">
        <v>260</v>
      </c>
      <c r="B1713" s="61" t="s">
        <v>261</v>
      </c>
      <c r="C1713" s="62">
        <v>2004</v>
      </c>
      <c r="D1713" s="61" t="s">
        <v>89</v>
      </c>
      <c r="E1713" s="62">
        <v>54</v>
      </c>
      <c r="F1713" s="62">
        <v>182987</v>
      </c>
      <c r="G1713" s="62">
        <v>18481</v>
      </c>
      <c r="H1713" s="62">
        <v>28.52</v>
      </c>
      <c r="I1713" s="62">
        <v>3388.65</v>
      </c>
      <c r="J1713" s="62">
        <v>170177.91</v>
      </c>
      <c r="K1713" s="62">
        <v>38102.269999999997</v>
      </c>
      <c r="L1713" s="62">
        <v>44425</v>
      </c>
      <c r="M1713" s="62">
        <v>68.56</v>
      </c>
      <c r="N1713" s="62">
        <v>705.6</v>
      </c>
      <c r="O1713" s="62">
        <v>459486.75</v>
      </c>
      <c r="P1713" s="63"/>
      <c r="Q1713" s="63"/>
      <c r="R1713" s="63"/>
      <c r="S1713" s="63"/>
      <c r="T1713" s="63"/>
      <c r="U1713" s="63"/>
      <c r="V1713" s="63"/>
      <c r="W1713" s="63"/>
      <c r="X1713" s="63"/>
      <c r="Y1713" s="63"/>
      <c r="Z1713" s="62">
        <v>2385</v>
      </c>
      <c r="AA1713" s="62">
        <v>15383</v>
      </c>
      <c r="AB1713" s="62">
        <v>23.74</v>
      </c>
      <c r="AC1713" s="62">
        <v>44.17</v>
      </c>
    </row>
    <row r="1714" spans="1:29" ht="30" x14ac:dyDescent="0.25">
      <c r="A1714" s="61" t="s">
        <v>206</v>
      </c>
      <c r="B1714" s="61" t="s">
        <v>207</v>
      </c>
      <c r="C1714" s="62">
        <v>2005</v>
      </c>
      <c r="D1714" s="61" t="s">
        <v>78</v>
      </c>
      <c r="E1714" s="62">
        <v>32</v>
      </c>
      <c r="F1714" s="62">
        <v>83960</v>
      </c>
      <c r="G1714" s="62">
        <v>12009</v>
      </c>
      <c r="H1714" s="62">
        <v>31.27</v>
      </c>
      <c r="I1714" s="62">
        <v>2623.75</v>
      </c>
      <c r="J1714" s="62">
        <v>78082.8</v>
      </c>
      <c r="K1714" s="62">
        <v>5970</v>
      </c>
      <c r="L1714" s="62">
        <v>58169</v>
      </c>
      <c r="M1714" s="62">
        <v>151.47999999999999</v>
      </c>
      <c r="N1714" s="63"/>
      <c r="O1714" s="63"/>
      <c r="P1714" s="63"/>
      <c r="Q1714" s="63"/>
      <c r="R1714" s="63"/>
      <c r="S1714" s="63"/>
      <c r="T1714" s="63"/>
      <c r="U1714" s="63"/>
      <c r="V1714" s="63"/>
      <c r="W1714" s="63"/>
      <c r="X1714" s="63"/>
      <c r="Y1714" s="63"/>
      <c r="Z1714" s="62">
        <v>35500</v>
      </c>
      <c r="AA1714" s="62">
        <v>2065</v>
      </c>
      <c r="AB1714" s="62">
        <v>5.38</v>
      </c>
      <c r="AC1714" s="62">
        <v>1109.3800000000001</v>
      </c>
    </row>
    <row r="1715" spans="1:29" ht="30" x14ac:dyDescent="0.25">
      <c r="A1715" s="61" t="s">
        <v>439</v>
      </c>
      <c r="B1715" s="61" t="s">
        <v>440</v>
      </c>
      <c r="C1715" s="62">
        <v>2003</v>
      </c>
      <c r="D1715" s="61" t="s">
        <v>99</v>
      </c>
      <c r="E1715" s="62">
        <v>48</v>
      </c>
      <c r="F1715" s="62">
        <v>131873</v>
      </c>
      <c r="G1715" s="62">
        <v>12845</v>
      </c>
      <c r="H1715" s="62">
        <v>22.3</v>
      </c>
      <c r="I1715" s="62">
        <v>2747.35</v>
      </c>
      <c r="J1715" s="62">
        <v>122641.89</v>
      </c>
      <c r="K1715" s="62">
        <v>16084.38</v>
      </c>
      <c r="L1715" s="62">
        <v>36668</v>
      </c>
      <c r="M1715" s="62">
        <v>63.66</v>
      </c>
      <c r="N1715" s="62">
        <v>335.09</v>
      </c>
      <c r="O1715" s="62">
        <v>193966.41</v>
      </c>
      <c r="P1715" s="63"/>
      <c r="Q1715" s="63"/>
      <c r="R1715" s="63"/>
      <c r="S1715" s="63"/>
      <c r="T1715" s="63"/>
      <c r="U1715" s="63"/>
      <c r="V1715" s="63"/>
      <c r="W1715" s="63"/>
      <c r="X1715" s="63"/>
      <c r="Y1715" s="63"/>
      <c r="Z1715" s="62">
        <v>0</v>
      </c>
      <c r="AA1715" s="62">
        <v>26000</v>
      </c>
      <c r="AB1715" s="62">
        <v>45.14</v>
      </c>
      <c r="AC1715" s="62">
        <v>0</v>
      </c>
    </row>
    <row r="1716" spans="1:29" x14ac:dyDescent="0.25">
      <c r="A1716" s="61" t="s">
        <v>196</v>
      </c>
      <c r="B1716" s="61" t="s">
        <v>197</v>
      </c>
      <c r="C1716" s="62">
        <v>2014</v>
      </c>
      <c r="D1716" s="61" t="s">
        <v>576</v>
      </c>
      <c r="E1716" s="62">
        <v>20</v>
      </c>
      <c r="F1716" s="62">
        <v>68600</v>
      </c>
      <c r="G1716" s="62">
        <v>11494</v>
      </c>
      <c r="H1716" s="62">
        <v>47.89</v>
      </c>
      <c r="I1716" s="62">
        <v>3430</v>
      </c>
      <c r="J1716" s="62">
        <v>63798</v>
      </c>
      <c r="K1716" s="62">
        <v>3922.41</v>
      </c>
      <c r="L1716" s="62">
        <v>4863</v>
      </c>
      <c r="M1716" s="62">
        <v>20.260000000000002</v>
      </c>
      <c r="N1716" s="62">
        <v>196.12</v>
      </c>
      <c r="O1716" s="62">
        <v>47301.46</v>
      </c>
      <c r="P1716" s="63"/>
      <c r="Q1716" s="63"/>
      <c r="R1716" s="63"/>
      <c r="S1716" s="63"/>
      <c r="T1716" s="63"/>
      <c r="U1716" s="63"/>
      <c r="V1716" s="63"/>
      <c r="W1716" s="63"/>
      <c r="X1716" s="63"/>
      <c r="Y1716" s="63"/>
      <c r="Z1716" s="62">
        <v>30000</v>
      </c>
      <c r="AA1716" s="62">
        <v>5898</v>
      </c>
      <c r="AB1716" s="62">
        <v>24.58</v>
      </c>
      <c r="AC1716" s="62">
        <v>1500</v>
      </c>
    </row>
    <row r="1717" spans="1:29" x14ac:dyDescent="0.25">
      <c r="A1717" s="61" t="s">
        <v>522</v>
      </c>
      <c r="B1717" s="61" t="s">
        <v>523</v>
      </c>
      <c r="C1717" s="62">
        <v>2004</v>
      </c>
      <c r="D1717" s="61" t="s">
        <v>99</v>
      </c>
      <c r="E1717" s="62">
        <v>56</v>
      </c>
      <c r="F1717" s="62">
        <v>199200</v>
      </c>
      <c r="G1717" s="62">
        <v>26878</v>
      </c>
      <c r="H1717" s="62">
        <v>40</v>
      </c>
      <c r="I1717" s="62">
        <v>3557.14</v>
      </c>
      <c r="J1717" s="62">
        <v>185256</v>
      </c>
      <c r="K1717" s="62">
        <v>22431.62</v>
      </c>
      <c r="L1717" s="62">
        <v>26234</v>
      </c>
      <c r="M1717" s="62">
        <v>39.04</v>
      </c>
      <c r="N1717" s="62">
        <v>400.56</v>
      </c>
      <c r="O1717" s="62">
        <v>270509.63</v>
      </c>
      <c r="P1717" s="63"/>
      <c r="Q1717" s="63"/>
      <c r="R1717" s="63"/>
      <c r="S1717" s="63"/>
      <c r="T1717" s="63"/>
      <c r="U1717" s="63"/>
      <c r="V1717" s="63"/>
      <c r="W1717" s="63"/>
      <c r="X1717" s="63"/>
      <c r="Y1717" s="63"/>
      <c r="Z1717" s="62">
        <v>272900</v>
      </c>
      <c r="AA1717" s="62">
        <v>23896</v>
      </c>
      <c r="AB1717" s="62">
        <v>35.56</v>
      </c>
      <c r="AC1717" s="62">
        <v>4873.21</v>
      </c>
    </row>
    <row r="1718" spans="1:29" x14ac:dyDescent="0.25">
      <c r="A1718" s="61" t="s">
        <v>126</v>
      </c>
      <c r="B1718" s="61" t="s">
        <v>127</v>
      </c>
      <c r="C1718" s="62">
        <v>2006</v>
      </c>
      <c r="D1718" s="61" t="s">
        <v>99</v>
      </c>
      <c r="E1718" s="62">
        <v>47</v>
      </c>
      <c r="F1718" s="62">
        <v>184318</v>
      </c>
      <c r="G1718" s="62">
        <v>28073</v>
      </c>
      <c r="H1718" s="62">
        <v>49.77</v>
      </c>
      <c r="I1718" s="62">
        <v>3921.66</v>
      </c>
      <c r="J1718" s="62">
        <v>171415.74</v>
      </c>
      <c r="K1718" s="62">
        <v>26091.19</v>
      </c>
      <c r="L1718" s="62">
        <v>36594</v>
      </c>
      <c r="M1718" s="62">
        <v>64.88</v>
      </c>
      <c r="N1718" s="62">
        <v>555.13</v>
      </c>
      <c r="O1718" s="62">
        <v>314641.48</v>
      </c>
      <c r="P1718" s="63"/>
      <c r="Q1718" s="63"/>
      <c r="R1718" s="63"/>
      <c r="S1718" s="63"/>
      <c r="T1718" s="63"/>
      <c r="U1718" s="63"/>
      <c r="V1718" s="63"/>
      <c r="W1718" s="63"/>
      <c r="X1718" s="63"/>
      <c r="Y1718" s="63"/>
      <c r="Z1718" s="62">
        <v>2972</v>
      </c>
      <c r="AA1718" s="62">
        <v>20199</v>
      </c>
      <c r="AB1718" s="62">
        <v>35.81</v>
      </c>
      <c r="AC1718" s="62">
        <v>63.23</v>
      </c>
    </row>
    <row r="1719" spans="1:29" x14ac:dyDescent="0.25">
      <c r="A1719" s="61" t="s">
        <v>79</v>
      </c>
      <c r="B1719" s="61" t="s">
        <v>80</v>
      </c>
      <c r="C1719" s="62">
        <v>2011</v>
      </c>
      <c r="D1719" s="61" t="s">
        <v>78</v>
      </c>
      <c r="E1719" s="62">
        <v>40</v>
      </c>
      <c r="F1719" s="62">
        <v>150561</v>
      </c>
      <c r="G1719" s="62">
        <v>19488</v>
      </c>
      <c r="H1719" s="62">
        <v>40.6</v>
      </c>
      <c r="I1719" s="62">
        <v>3764.03</v>
      </c>
      <c r="J1719" s="62">
        <v>140021.73000000001</v>
      </c>
      <c r="K1719" s="62">
        <v>28771.1</v>
      </c>
      <c r="L1719" s="62">
        <v>31187</v>
      </c>
      <c r="M1719" s="62">
        <v>64.97</v>
      </c>
      <c r="N1719" s="62">
        <v>719.28</v>
      </c>
      <c r="O1719" s="62">
        <v>346959.28</v>
      </c>
      <c r="P1719" s="63"/>
      <c r="Q1719" s="63"/>
      <c r="R1719" s="63"/>
      <c r="S1719" s="63"/>
      <c r="T1719" s="63"/>
      <c r="U1719" s="63"/>
      <c r="V1719" s="63"/>
      <c r="W1719" s="63"/>
      <c r="X1719" s="63"/>
      <c r="Y1719" s="63"/>
      <c r="Z1719" s="62">
        <v>202430</v>
      </c>
      <c r="AA1719" s="62">
        <v>10893</v>
      </c>
      <c r="AB1719" s="62">
        <v>22.69</v>
      </c>
      <c r="AC1719" s="62">
        <v>5060.75</v>
      </c>
    </row>
    <row r="1720" spans="1:29" ht="30" x14ac:dyDescent="0.25">
      <c r="A1720" s="61" t="s">
        <v>142</v>
      </c>
      <c r="B1720" s="61" t="s">
        <v>143</v>
      </c>
      <c r="C1720" s="62">
        <v>2006</v>
      </c>
      <c r="D1720" s="61" t="s">
        <v>301</v>
      </c>
      <c r="E1720" s="62">
        <v>5</v>
      </c>
      <c r="F1720" s="63"/>
      <c r="G1720" s="62">
        <v>5123</v>
      </c>
      <c r="H1720" s="62">
        <v>85.38</v>
      </c>
      <c r="I1720" s="63"/>
      <c r="J1720" s="63"/>
      <c r="K1720" s="62">
        <v>0</v>
      </c>
      <c r="L1720" s="63"/>
      <c r="M1720" s="63"/>
      <c r="N1720" s="63"/>
      <c r="O1720" s="63"/>
      <c r="P1720" s="63"/>
      <c r="Q1720" s="63"/>
      <c r="R1720" s="63"/>
      <c r="S1720" s="63"/>
      <c r="T1720" s="63"/>
      <c r="U1720" s="63"/>
      <c r="V1720" s="62">
        <v>8253</v>
      </c>
      <c r="W1720" s="62">
        <v>137.55000000000001</v>
      </c>
      <c r="X1720" s="63"/>
      <c r="Y1720" s="63"/>
      <c r="Z1720" s="62">
        <v>0</v>
      </c>
      <c r="AA1720" s="63"/>
      <c r="AB1720" s="63"/>
      <c r="AC1720" s="62">
        <v>0</v>
      </c>
    </row>
    <row r="1721" spans="1:29" x14ac:dyDescent="0.25">
      <c r="A1721" s="61" t="s">
        <v>113</v>
      </c>
      <c r="B1721" s="61" t="s">
        <v>114</v>
      </c>
      <c r="C1721" s="62">
        <v>2009</v>
      </c>
      <c r="D1721" s="61" t="s">
        <v>78</v>
      </c>
      <c r="E1721" s="62">
        <v>45</v>
      </c>
      <c r="F1721" s="62">
        <v>96721</v>
      </c>
      <c r="G1721" s="62">
        <v>14712</v>
      </c>
      <c r="H1721" s="62">
        <v>27.24</v>
      </c>
      <c r="I1721" s="62">
        <v>2149.36</v>
      </c>
      <c r="J1721" s="62">
        <v>89950.53</v>
      </c>
      <c r="K1721" s="62">
        <v>4071.77</v>
      </c>
      <c r="L1721" s="62">
        <v>3844</v>
      </c>
      <c r="M1721" s="62">
        <v>7.12</v>
      </c>
      <c r="N1721" s="62">
        <v>90.48</v>
      </c>
      <c r="O1721" s="62">
        <v>49102.76</v>
      </c>
      <c r="P1721" s="63"/>
      <c r="Q1721" s="63"/>
      <c r="R1721" s="63"/>
      <c r="S1721" s="63"/>
      <c r="T1721" s="63"/>
      <c r="U1721" s="63"/>
      <c r="V1721" s="63"/>
      <c r="W1721" s="63"/>
      <c r="X1721" s="63"/>
      <c r="Y1721" s="63"/>
      <c r="Z1721" s="62">
        <v>50700</v>
      </c>
      <c r="AA1721" s="62">
        <v>9459</v>
      </c>
      <c r="AB1721" s="62">
        <v>17.52</v>
      </c>
      <c r="AC1721" s="62">
        <v>1126.67</v>
      </c>
    </row>
    <row r="1722" spans="1:29" ht="30" x14ac:dyDescent="0.25">
      <c r="A1722" s="61" t="s">
        <v>231</v>
      </c>
      <c r="B1722" s="61" t="s">
        <v>232</v>
      </c>
      <c r="C1722" s="62">
        <v>2011</v>
      </c>
      <c r="D1722" s="61" t="s">
        <v>99</v>
      </c>
      <c r="E1722" s="62">
        <v>66</v>
      </c>
      <c r="F1722" s="62">
        <v>291360</v>
      </c>
      <c r="G1722" s="62">
        <v>38992</v>
      </c>
      <c r="H1722" s="62">
        <v>49.23</v>
      </c>
      <c r="I1722" s="62">
        <v>4414.55</v>
      </c>
      <c r="J1722" s="62">
        <v>270964.8</v>
      </c>
      <c r="K1722" s="62">
        <v>32212.42</v>
      </c>
      <c r="L1722" s="62">
        <v>48179</v>
      </c>
      <c r="M1722" s="62">
        <v>60.83</v>
      </c>
      <c r="N1722" s="62">
        <v>488.07</v>
      </c>
      <c r="O1722" s="62">
        <v>388459.18</v>
      </c>
      <c r="P1722" s="63"/>
      <c r="Q1722" s="63"/>
      <c r="R1722" s="63"/>
      <c r="S1722" s="63"/>
      <c r="T1722" s="63"/>
      <c r="U1722" s="63"/>
      <c r="V1722" s="63"/>
      <c r="W1722" s="63"/>
      <c r="X1722" s="63"/>
      <c r="Y1722" s="63"/>
      <c r="Z1722" s="62">
        <v>336580</v>
      </c>
      <c r="AA1722" s="62">
        <v>23887</v>
      </c>
      <c r="AB1722" s="62">
        <v>30.16</v>
      </c>
      <c r="AC1722" s="62">
        <v>5099.7</v>
      </c>
    </row>
    <row r="1723" spans="1:29" x14ac:dyDescent="0.25">
      <c r="A1723" s="61" t="s">
        <v>178</v>
      </c>
      <c r="B1723" s="61" t="s">
        <v>179</v>
      </c>
      <c r="C1723" s="62">
        <v>2010</v>
      </c>
      <c r="D1723" s="61" t="s">
        <v>75</v>
      </c>
      <c r="E1723" s="62">
        <v>3</v>
      </c>
      <c r="F1723" s="63"/>
      <c r="G1723" s="63"/>
      <c r="H1723" s="63"/>
      <c r="I1723" s="63"/>
      <c r="J1723" s="63"/>
      <c r="K1723" s="62">
        <v>0</v>
      </c>
      <c r="L1723" s="63"/>
      <c r="M1723" s="63"/>
      <c r="N1723" s="63"/>
      <c r="O1723" s="63"/>
      <c r="P1723" s="63"/>
      <c r="Q1723" s="63"/>
      <c r="R1723" s="63"/>
      <c r="S1723" s="63"/>
      <c r="T1723" s="63"/>
      <c r="U1723" s="63"/>
      <c r="V1723" s="63"/>
      <c r="W1723" s="63"/>
      <c r="X1723" s="63"/>
      <c r="Y1723" s="63"/>
      <c r="Z1723" s="62">
        <v>0.08</v>
      </c>
      <c r="AA1723" s="62">
        <v>659</v>
      </c>
      <c r="AB1723" s="62">
        <v>18.309999999999999</v>
      </c>
      <c r="AC1723" s="62">
        <v>0.03</v>
      </c>
    </row>
    <row r="1724" spans="1:29" x14ac:dyDescent="0.25">
      <c r="A1724" s="61" t="s">
        <v>95</v>
      </c>
      <c r="B1724" s="61" t="s">
        <v>96</v>
      </c>
      <c r="C1724" s="62">
        <v>2013</v>
      </c>
      <c r="D1724" s="61" t="s">
        <v>99</v>
      </c>
      <c r="E1724" s="62">
        <v>40</v>
      </c>
      <c r="F1724" s="62">
        <v>166280</v>
      </c>
      <c r="G1724" s="62">
        <v>19550</v>
      </c>
      <c r="H1724" s="62">
        <v>40.729999999999997</v>
      </c>
      <c r="I1724" s="62">
        <v>4157</v>
      </c>
      <c r="J1724" s="62">
        <v>154640.4</v>
      </c>
      <c r="K1724" s="62">
        <v>40528</v>
      </c>
      <c r="L1724" s="62">
        <v>28793</v>
      </c>
      <c r="M1724" s="62">
        <v>59.99</v>
      </c>
      <c r="N1724" s="62">
        <v>1013.2</v>
      </c>
      <c r="O1724" s="62">
        <v>488739.31</v>
      </c>
      <c r="P1724" s="63"/>
      <c r="Q1724" s="63"/>
      <c r="R1724" s="63"/>
      <c r="S1724" s="63"/>
      <c r="T1724" s="63"/>
      <c r="U1724" s="63"/>
      <c r="V1724" s="63"/>
      <c r="W1724" s="63"/>
      <c r="X1724" s="63"/>
      <c r="Y1724" s="63"/>
      <c r="Z1724" s="62">
        <v>2187.69</v>
      </c>
      <c r="AA1724" s="62">
        <v>8774</v>
      </c>
      <c r="AB1724" s="62">
        <v>18.28</v>
      </c>
      <c r="AC1724" s="62">
        <v>54.69</v>
      </c>
    </row>
    <row r="1725" spans="1:29" ht="30" x14ac:dyDescent="0.25">
      <c r="A1725" s="61" t="s">
        <v>122</v>
      </c>
      <c r="B1725" s="61" t="s">
        <v>123</v>
      </c>
      <c r="C1725" s="62">
        <v>2003</v>
      </c>
      <c r="D1725" s="61" t="s">
        <v>226</v>
      </c>
      <c r="E1725" s="62">
        <v>64</v>
      </c>
      <c r="F1725" s="62">
        <v>139360</v>
      </c>
      <c r="G1725" s="62">
        <v>15445</v>
      </c>
      <c r="H1725" s="62">
        <v>20.11</v>
      </c>
      <c r="I1725" s="62">
        <v>2177.5</v>
      </c>
      <c r="J1725" s="62">
        <v>129604.8</v>
      </c>
      <c r="K1725" s="62">
        <v>3089</v>
      </c>
      <c r="L1725" s="62">
        <v>7983</v>
      </c>
      <c r="M1725" s="62">
        <v>10.39</v>
      </c>
      <c r="N1725" s="63"/>
      <c r="O1725" s="63"/>
      <c r="P1725" s="63"/>
      <c r="Q1725" s="63"/>
      <c r="R1725" s="63"/>
      <c r="S1725" s="63"/>
      <c r="T1725" s="63"/>
      <c r="U1725" s="63"/>
      <c r="V1725" s="63"/>
      <c r="W1725" s="63"/>
      <c r="X1725" s="63"/>
      <c r="Y1725" s="63"/>
      <c r="Z1725" s="62">
        <v>1204.46</v>
      </c>
      <c r="AA1725" s="62">
        <v>10257</v>
      </c>
      <c r="AB1725" s="62">
        <v>13.36</v>
      </c>
      <c r="AC1725" s="62">
        <v>18.82</v>
      </c>
    </row>
    <row r="1726" spans="1:29" x14ac:dyDescent="0.25">
      <c r="A1726" s="61" t="s">
        <v>260</v>
      </c>
      <c r="B1726" s="61" t="s">
        <v>261</v>
      </c>
      <c r="C1726" s="62">
        <v>2006</v>
      </c>
      <c r="D1726" s="61" t="s">
        <v>86</v>
      </c>
      <c r="E1726" s="62">
        <v>77</v>
      </c>
      <c r="F1726" s="62">
        <v>13029</v>
      </c>
      <c r="G1726" s="62">
        <v>3175</v>
      </c>
      <c r="H1726" s="62">
        <v>3.44</v>
      </c>
      <c r="I1726" s="62">
        <v>169.21</v>
      </c>
      <c r="J1726" s="62">
        <v>12116.97</v>
      </c>
      <c r="K1726" s="62">
        <v>1123.3699999999999</v>
      </c>
      <c r="L1726" s="62">
        <v>2480</v>
      </c>
      <c r="M1726" s="62">
        <v>2.68</v>
      </c>
      <c r="N1726" s="62">
        <v>14.59</v>
      </c>
      <c r="O1726" s="62">
        <v>13547.11</v>
      </c>
      <c r="P1726" s="63"/>
      <c r="Q1726" s="63"/>
      <c r="R1726" s="63"/>
      <c r="S1726" s="63"/>
      <c r="T1726" s="63"/>
      <c r="U1726" s="63"/>
      <c r="V1726" s="63"/>
      <c r="W1726" s="63"/>
      <c r="X1726" s="63"/>
      <c r="Y1726" s="63"/>
      <c r="Z1726" s="62">
        <v>2938</v>
      </c>
      <c r="AA1726" s="62">
        <v>18150</v>
      </c>
      <c r="AB1726" s="62">
        <v>19.64</v>
      </c>
      <c r="AC1726" s="62">
        <v>38.159999999999997</v>
      </c>
    </row>
    <row r="1727" spans="1:29" ht="30" x14ac:dyDescent="0.25">
      <c r="A1727" s="61" t="s">
        <v>153</v>
      </c>
      <c r="B1727" s="61" t="s">
        <v>154</v>
      </c>
      <c r="C1727" s="62">
        <v>2011</v>
      </c>
      <c r="D1727" s="61" t="s">
        <v>75</v>
      </c>
      <c r="E1727" s="62">
        <v>24</v>
      </c>
      <c r="F1727" s="62">
        <v>2745</v>
      </c>
      <c r="G1727" s="62">
        <v>514</v>
      </c>
      <c r="H1727" s="62">
        <v>1.78</v>
      </c>
      <c r="I1727" s="62">
        <v>114.38</v>
      </c>
      <c r="J1727" s="62">
        <v>2552.85</v>
      </c>
      <c r="K1727" s="62">
        <v>21464.6</v>
      </c>
      <c r="L1727" s="62">
        <v>28132</v>
      </c>
      <c r="M1727" s="62">
        <v>97.68</v>
      </c>
      <c r="N1727" s="62">
        <v>894.36</v>
      </c>
      <c r="O1727" s="62">
        <v>258848.02</v>
      </c>
      <c r="P1727" s="63"/>
      <c r="Q1727" s="63"/>
      <c r="R1727" s="63"/>
      <c r="S1727" s="63"/>
      <c r="T1727" s="63"/>
      <c r="U1727" s="63"/>
      <c r="V1727" s="63"/>
      <c r="W1727" s="63"/>
      <c r="X1727" s="63"/>
      <c r="Y1727" s="63"/>
      <c r="Z1727" s="62">
        <v>0</v>
      </c>
      <c r="AA1727" s="63"/>
      <c r="AB1727" s="63"/>
      <c r="AC1727" s="62">
        <v>0</v>
      </c>
    </row>
    <row r="1728" spans="1:29" x14ac:dyDescent="0.25">
      <c r="A1728" s="61" t="s">
        <v>251</v>
      </c>
      <c r="B1728" s="61" t="s">
        <v>252</v>
      </c>
      <c r="C1728" s="62">
        <v>2010</v>
      </c>
      <c r="D1728" s="61" t="s">
        <v>89</v>
      </c>
      <c r="E1728" s="62">
        <v>56</v>
      </c>
      <c r="F1728" s="62">
        <v>611840</v>
      </c>
      <c r="G1728" s="62">
        <v>119868</v>
      </c>
      <c r="H1728" s="62">
        <v>178.38</v>
      </c>
      <c r="I1728" s="62">
        <v>10925.71</v>
      </c>
      <c r="J1728" s="62">
        <v>569011.19999999995</v>
      </c>
      <c r="K1728" s="62">
        <v>0</v>
      </c>
      <c r="L1728" s="63"/>
      <c r="M1728" s="63"/>
      <c r="N1728" s="63"/>
      <c r="O1728" s="63"/>
      <c r="P1728" s="63"/>
      <c r="Q1728" s="63"/>
      <c r="R1728" s="63"/>
      <c r="S1728" s="63"/>
      <c r="T1728" s="63"/>
      <c r="U1728" s="63"/>
      <c r="V1728" s="63"/>
      <c r="W1728" s="63"/>
      <c r="X1728" s="63"/>
      <c r="Y1728" s="63"/>
      <c r="Z1728" s="62">
        <v>1310</v>
      </c>
      <c r="AA1728" s="62">
        <v>12315</v>
      </c>
      <c r="AB1728" s="62">
        <v>18.329999999999998</v>
      </c>
      <c r="AC1728" s="62">
        <v>23.39</v>
      </c>
    </row>
    <row r="1729" spans="1:29" x14ac:dyDescent="0.25">
      <c r="A1729" s="61" t="s">
        <v>407</v>
      </c>
      <c r="B1729" s="61" t="s">
        <v>408</v>
      </c>
      <c r="C1729" s="62">
        <v>2010</v>
      </c>
      <c r="D1729" s="61" t="s">
        <v>78</v>
      </c>
      <c r="E1729" s="62">
        <v>64</v>
      </c>
      <c r="F1729" s="62">
        <v>682080</v>
      </c>
      <c r="G1729" s="62">
        <v>119475</v>
      </c>
      <c r="H1729" s="62">
        <v>155.57</v>
      </c>
      <c r="I1729" s="62">
        <v>10657.5</v>
      </c>
      <c r="J1729" s="62">
        <v>634334.4</v>
      </c>
      <c r="K1729" s="62">
        <v>0</v>
      </c>
      <c r="L1729" s="63"/>
      <c r="M1729" s="63"/>
      <c r="N1729" s="63"/>
      <c r="O1729" s="63"/>
      <c r="P1729" s="63"/>
      <c r="Q1729" s="63"/>
      <c r="R1729" s="63"/>
      <c r="S1729" s="63"/>
      <c r="T1729" s="63"/>
      <c r="U1729" s="63"/>
      <c r="V1729" s="63"/>
      <c r="W1729" s="63"/>
      <c r="X1729" s="63"/>
      <c r="Y1729" s="63"/>
      <c r="Z1729" s="62">
        <v>52633.57</v>
      </c>
      <c r="AA1729" s="62">
        <v>70170</v>
      </c>
      <c r="AB1729" s="62">
        <v>91.37</v>
      </c>
      <c r="AC1729" s="62">
        <v>822.4</v>
      </c>
    </row>
    <row r="1730" spans="1:29" x14ac:dyDescent="0.25">
      <c r="A1730" s="61" t="s">
        <v>514</v>
      </c>
      <c r="B1730" s="61" t="s">
        <v>515</v>
      </c>
      <c r="C1730" s="62">
        <v>2004</v>
      </c>
      <c r="D1730" s="61" t="s">
        <v>94</v>
      </c>
      <c r="E1730" s="62">
        <v>8</v>
      </c>
      <c r="F1730" s="63"/>
      <c r="G1730" s="63"/>
      <c r="H1730" s="63"/>
      <c r="I1730" s="63"/>
      <c r="J1730" s="63"/>
      <c r="K1730" s="62">
        <v>0</v>
      </c>
      <c r="L1730" s="63"/>
      <c r="M1730" s="63"/>
      <c r="N1730" s="63"/>
      <c r="O1730" s="63"/>
      <c r="P1730" s="63"/>
      <c r="Q1730" s="63"/>
      <c r="R1730" s="63"/>
      <c r="S1730" s="63"/>
      <c r="T1730" s="63"/>
      <c r="U1730" s="63"/>
      <c r="V1730" s="63"/>
      <c r="W1730" s="63"/>
      <c r="X1730" s="63"/>
      <c r="Y1730" s="63"/>
      <c r="Z1730" s="62">
        <v>1013133</v>
      </c>
      <c r="AA1730" s="62">
        <v>104368</v>
      </c>
      <c r="AB1730" s="62">
        <v>1087.17</v>
      </c>
      <c r="AC1730" s="62">
        <v>126641.63</v>
      </c>
    </row>
    <row r="1731" spans="1:29" x14ac:dyDescent="0.25">
      <c r="A1731" s="61" t="s">
        <v>251</v>
      </c>
      <c r="B1731" s="61" t="s">
        <v>252</v>
      </c>
      <c r="C1731" s="62">
        <v>2005</v>
      </c>
      <c r="D1731" s="61" t="s">
        <v>86</v>
      </c>
      <c r="E1731" s="62">
        <v>28</v>
      </c>
      <c r="F1731" s="62">
        <v>165</v>
      </c>
      <c r="G1731" s="62">
        <v>52</v>
      </c>
      <c r="H1731" s="62">
        <v>0.15</v>
      </c>
      <c r="I1731" s="62">
        <v>5.89</v>
      </c>
      <c r="J1731" s="62">
        <v>153.44999999999999</v>
      </c>
      <c r="K1731" s="62">
        <v>71.77</v>
      </c>
      <c r="L1731" s="62">
        <v>138</v>
      </c>
      <c r="M1731" s="62">
        <v>0.41</v>
      </c>
      <c r="N1731" s="63"/>
      <c r="O1731" s="63"/>
      <c r="P1731" s="63"/>
      <c r="Q1731" s="63"/>
      <c r="R1731" s="63"/>
      <c r="S1731" s="63"/>
      <c r="T1731" s="63"/>
      <c r="U1731" s="63"/>
      <c r="V1731" s="63"/>
      <c r="W1731" s="63"/>
      <c r="X1731" s="63"/>
      <c r="Y1731" s="63"/>
      <c r="Z1731" s="62">
        <v>1650</v>
      </c>
      <c r="AA1731" s="62">
        <v>15727</v>
      </c>
      <c r="AB1731" s="62">
        <v>46.81</v>
      </c>
      <c r="AC1731" s="62">
        <v>58.93</v>
      </c>
    </row>
    <row r="1732" spans="1:29" x14ac:dyDescent="0.25">
      <c r="A1732" s="61" t="s">
        <v>332</v>
      </c>
      <c r="B1732" s="61" t="s">
        <v>333</v>
      </c>
      <c r="C1732" s="62">
        <v>2008</v>
      </c>
      <c r="D1732" s="61" t="s">
        <v>83</v>
      </c>
      <c r="E1732" s="62">
        <v>2</v>
      </c>
      <c r="F1732" s="62">
        <v>0</v>
      </c>
      <c r="G1732" s="62">
        <v>0</v>
      </c>
      <c r="H1732" s="62">
        <v>0</v>
      </c>
      <c r="I1732" s="62">
        <v>0</v>
      </c>
      <c r="J1732" s="62">
        <v>0</v>
      </c>
      <c r="K1732" s="62">
        <v>0</v>
      </c>
      <c r="L1732" s="62">
        <v>0</v>
      </c>
      <c r="M1732" s="62">
        <v>0</v>
      </c>
      <c r="N1732" s="62">
        <v>0</v>
      </c>
      <c r="O1732" s="62">
        <v>0</v>
      </c>
      <c r="P1732" s="63"/>
      <c r="Q1732" s="63"/>
      <c r="R1732" s="63"/>
      <c r="S1732" s="63"/>
      <c r="T1732" s="63"/>
      <c r="U1732" s="63"/>
      <c r="V1732" s="63"/>
      <c r="W1732" s="63"/>
      <c r="X1732" s="63"/>
      <c r="Y1732" s="63"/>
      <c r="Z1732" s="62">
        <v>22096</v>
      </c>
      <c r="AA1732" s="62">
        <v>1586</v>
      </c>
      <c r="AB1732" s="62">
        <v>66.08</v>
      </c>
      <c r="AC1732" s="62">
        <v>11048</v>
      </c>
    </row>
    <row r="1733" spans="1:29" ht="30" x14ac:dyDescent="0.25">
      <c r="A1733" s="61" t="s">
        <v>188</v>
      </c>
      <c r="B1733" s="61" t="s">
        <v>189</v>
      </c>
      <c r="C1733" s="62">
        <v>2018</v>
      </c>
      <c r="D1733" s="61" t="s">
        <v>297</v>
      </c>
      <c r="E1733" s="62">
        <v>80</v>
      </c>
      <c r="F1733" s="62">
        <v>103920</v>
      </c>
      <c r="G1733" s="62">
        <v>18912</v>
      </c>
      <c r="H1733" s="62">
        <v>19.7</v>
      </c>
      <c r="I1733" s="62">
        <v>1299</v>
      </c>
      <c r="J1733" s="62">
        <v>96645.6</v>
      </c>
      <c r="K1733" s="62">
        <v>25792.43</v>
      </c>
      <c r="L1733" s="62">
        <v>49052</v>
      </c>
      <c r="M1733" s="62">
        <v>51.1</v>
      </c>
      <c r="N1733" s="62">
        <v>322.41000000000003</v>
      </c>
      <c r="O1733" s="62">
        <v>311038.71000000002</v>
      </c>
      <c r="P1733" s="63"/>
      <c r="Q1733" s="63"/>
      <c r="R1733" s="63"/>
      <c r="S1733" s="63"/>
      <c r="T1733" s="63"/>
      <c r="U1733" s="63"/>
      <c r="V1733" s="63"/>
      <c r="W1733" s="63"/>
      <c r="X1733" s="63"/>
      <c r="Y1733" s="63"/>
      <c r="Z1733" s="62">
        <v>2706</v>
      </c>
      <c r="AA1733" s="62">
        <v>25655</v>
      </c>
      <c r="AB1733" s="62">
        <v>26.72</v>
      </c>
      <c r="AC1733" s="62">
        <v>33.83</v>
      </c>
    </row>
    <row r="1734" spans="1:29" x14ac:dyDescent="0.25">
      <c r="A1734" s="61" t="s">
        <v>332</v>
      </c>
      <c r="B1734" s="61" t="s">
        <v>333</v>
      </c>
      <c r="C1734" s="62">
        <v>2011</v>
      </c>
      <c r="D1734" s="61" t="s">
        <v>86</v>
      </c>
      <c r="E1734" s="62">
        <v>102</v>
      </c>
      <c r="F1734" s="62">
        <v>209</v>
      </c>
      <c r="G1734" s="62">
        <v>52</v>
      </c>
      <c r="H1734" s="62">
        <v>0.04</v>
      </c>
      <c r="I1734" s="62">
        <v>2.0499999999999998</v>
      </c>
      <c r="J1734" s="62">
        <v>194.37</v>
      </c>
      <c r="K1734" s="62">
        <v>0</v>
      </c>
      <c r="L1734" s="62">
        <v>0</v>
      </c>
      <c r="M1734" s="62">
        <v>0</v>
      </c>
      <c r="N1734" s="63"/>
      <c r="O1734" s="63"/>
      <c r="P1734" s="63"/>
      <c r="Q1734" s="63"/>
      <c r="R1734" s="63"/>
      <c r="S1734" s="63"/>
      <c r="T1734" s="63"/>
      <c r="U1734" s="63"/>
      <c r="V1734" s="63"/>
      <c r="W1734" s="63"/>
      <c r="X1734" s="63"/>
      <c r="Y1734" s="63"/>
      <c r="Z1734" s="62">
        <v>0</v>
      </c>
      <c r="AA1734" s="62">
        <v>0</v>
      </c>
      <c r="AB1734" s="62">
        <v>0</v>
      </c>
      <c r="AC1734" s="62">
        <v>0</v>
      </c>
    </row>
    <row r="1735" spans="1:29" ht="30" x14ac:dyDescent="0.25">
      <c r="A1735" s="61" t="s">
        <v>302</v>
      </c>
      <c r="B1735" s="61" t="s">
        <v>303</v>
      </c>
      <c r="C1735" s="62">
        <v>2013</v>
      </c>
      <c r="D1735" s="61" t="s">
        <v>99</v>
      </c>
      <c r="E1735" s="62">
        <v>40</v>
      </c>
      <c r="F1735" s="62">
        <v>487200</v>
      </c>
      <c r="G1735" s="62">
        <v>64819</v>
      </c>
      <c r="H1735" s="62">
        <v>135.04</v>
      </c>
      <c r="I1735" s="62">
        <v>12180</v>
      </c>
      <c r="J1735" s="62">
        <v>453096</v>
      </c>
      <c r="K1735" s="62">
        <v>0</v>
      </c>
      <c r="L1735" s="63"/>
      <c r="M1735" s="63"/>
      <c r="N1735" s="63"/>
      <c r="O1735" s="63"/>
      <c r="P1735" s="63"/>
      <c r="Q1735" s="63"/>
      <c r="R1735" s="63"/>
      <c r="S1735" s="63"/>
      <c r="T1735" s="63"/>
      <c r="U1735" s="63"/>
      <c r="V1735" s="63"/>
      <c r="W1735" s="63"/>
      <c r="X1735" s="63"/>
      <c r="Y1735" s="63"/>
      <c r="Z1735" s="62">
        <v>28900</v>
      </c>
      <c r="AA1735" s="62">
        <v>2671</v>
      </c>
      <c r="AB1735" s="62">
        <v>5.56</v>
      </c>
      <c r="AC1735" s="62">
        <v>722.5</v>
      </c>
    </row>
    <row r="1736" spans="1:29" ht="45" x14ac:dyDescent="0.25">
      <c r="A1736" s="61" t="s">
        <v>167</v>
      </c>
      <c r="B1736" s="61" t="s">
        <v>168</v>
      </c>
      <c r="C1736" s="62">
        <v>2016</v>
      </c>
      <c r="D1736" s="61" t="s">
        <v>75</v>
      </c>
      <c r="E1736" s="62">
        <v>10</v>
      </c>
      <c r="F1736" s="63"/>
      <c r="G1736" s="63"/>
      <c r="H1736" s="63"/>
      <c r="I1736" s="63"/>
      <c r="J1736" s="63"/>
      <c r="K1736" s="62">
        <v>0</v>
      </c>
      <c r="L1736" s="63"/>
      <c r="M1736" s="63"/>
      <c r="N1736" s="63"/>
      <c r="O1736" s="63"/>
      <c r="P1736" s="63"/>
      <c r="Q1736" s="63"/>
      <c r="R1736" s="63"/>
      <c r="S1736" s="63"/>
      <c r="T1736" s="63"/>
      <c r="U1736" s="63"/>
      <c r="V1736" s="63"/>
      <c r="W1736" s="63"/>
      <c r="X1736" s="63"/>
      <c r="Y1736" s="63"/>
      <c r="Z1736" s="62">
        <v>0</v>
      </c>
      <c r="AA1736" s="63"/>
      <c r="AB1736" s="63"/>
      <c r="AC1736" s="62">
        <v>0</v>
      </c>
    </row>
    <row r="1737" spans="1:29" ht="30" x14ac:dyDescent="0.25">
      <c r="A1737" s="61" t="s">
        <v>245</v>
      </c>
      <c r="B1737" s="61" t="s">
        <v>246</v>
      </c>
      <c r="C1737" s="62">
        <v>2006</v>
      </c>
      <c r="D1737" s="61" t="s">
        <v>78</v>
      </c>
      <c r="E1737" s="62">
        <v>76</v>
      </c>
      <c r="F1737" s="62">
        <v>820800</v>
      </c>
      <c r="G1737" s="62">
        <v>106362</v>
      </c>
      <c r="H1737" s="62">
        <v>116.63</v>
      </c>
      <c r="I1737" s="62">
        <v>10800</v>
      </c>
      <c r="J1737" s="62">
        <v>763344</v>
      </c>
      <c r="K1737" s="62">
        <v>0</v>
      </c>
      <c r="L1737" s="63"/>
      <c r="M1737" s="63"/>
      <c r="N1737" s="63"/>
      <c r="O1737" s="63"/>
      <c r="P1737" s="63"/>
      <c r="Q1737" s="63"/>
      <c r="R1737" s="63"/>
      <c r="S1737" s="63"/>
      <c r="T1737" s="63"/>
      <c r="U1737" s="63"/>
      <c r="V1737" s="63"/>
      <c r="W1737" s="63"/>
      <c r="X1737" s="63"/>
      <c r="Y1737" s="63"/>
      <c r="Z1737" s="62">
        <v>194300</v>
      </c>
      <c r="AA1737" s="62">
        <v>15653</v>
      </c>
      <c r="AB1737" s="62">
        <v>17.16</v>
      </c>
      <c r="AC1737" s="62">
        <v>2556.58</v>
      </c>
    </row>
    <row r="1738" spans="1:29" ht="30" x14ac:dyDescent="0.25">
      <c r="A1738" s="61" t="s">
        <v>171</v>
      </c>
      <c r="B1738" s="61" t="s">
        <v>172</v>
      </c>
      <c r="C1738" s="62">
        <v>2014</v>
      </c>
      <c r="D1738" s="61" t="s">
        <v>94</v>
      </c>
      <c r="E1738" s="62">
        <v>4</v>
      </c>
      <c r="F1738" s="62">
        <v>128</v>
      </c>
      <c r="G1738" s="62">
        <v>25</v>
      </c>
      <c r="H1738" s="62">
        <v>0.52</v>
      </c>
      <c r="I1738" s="62">
        <v>32</v>
      </c>
      <c r="J1738" s="62">
        <v>119.04</v>
      </c>
      <c r="K1738" s="62">
        <v>0</v>
      </c>
      <c r="L1738" s="63"/>
      <c r="M1738" s="63"/>
      <c r="N1738" s="63"/>
      <c r="O1738" s="63"/>
      <c r="P1738" s="63"/>
      <c r="Q1738" s="63"/>
      <c r="R1738" s="63"/>
      <c r="S1738" s="63"/>
      <c r="T1738" s="63"/>
      <c r="U1738" s="63"/>
      <c r="V1738" s="63"/>
      <c r="W1738" s="63"/>
      <c r="X1738" s="63"/>
      <c r="Y1738" s="63"/>
      <c r="Z1738" s="62">
        <v>0</v>
      </c>
      <c r="AA1738" s="63"/>
      <c r="AB1738" s="63"/>
      <c r="AC1738" s="62">
        <v>0</v>
      </c>
    </row>
    <row r="1739" spans="1:29" ht="30" x14ac:dyDescent="0.25">
      <c r="A1739" s="61" t="s">
        <v>556</v>
      </c>
      <c r="B1739" s="61" t="s">
        <v>557</v>
      </c>
      <c r="C1739" s="62">
        <v>2014</v>
      </c>
      <c r="D1739" s="61" t="s">
        <v>75</v>
      </c>
      <c r="E1739" s="62">
        <v>8</v>
      </c>
      <c r="F1739" s="62">
        <v>25585</v>
      </c>
      <c r="G1739" s="62">
        <v>2415</v>
      </c>
      <c r="H1739" s="62">
        <v>25.16</v>
      </c>
      <c r="I1739" s="62">
        <v>3198.13</v>
      </c>
      <c r="J1739" s="62">
        <v>23794.05</v>
      </c>
      <c r="K1739" s="62">
        <v>0</v>
      </c>
      <c r="L1739" s="63"/>
      <c r="M1739" s="63"/>
      <c r="N1739" s="63"/>
      <c r="O1739" s="63"/>
      <c r="P1739" s="63"/>
      <c r="Q1739" s="63"/>
      <c r="R1739" s="63"/>
      <c r="S1739" s="63"/>
      <c r="T1739" s="63"/>
      <c r="U1739" s="63"/>
      <c r="V1739" s="63"/>
      <c r="W1739" s="63"/>
      <c r="X1739" s="63"/>
      <c r="Y1739" s="63"/>
      <c r="Z1739" s="62">
        <v>401.04</v>
      </c>
      <c r="AA1739" s="62">
        <v>5146</v>
      </c>
      <c r="AB1739" s="62">
        <v>53.6</v>
      </c>
      <c r="AC1739" s="62">
        <v>50.13</v>
      </c>
    </row>
    <row r="1740" spans="1:29" x14ac:dyDescent="0.25">
      <c r="A1740" s="61" t="s">
        <v>409</v>
      </c>
      <c r="B1740" s="61" t="s">
        <v>410</v>
      </c>
      <c r="C1740" s="62">
        <v>2018</v>
      </c>
      <c r="D1740" s="61" t="s">
        <v>78</v>
      </c>
      <c r="E1740" s="62">
        <v>40</v>
      </c>
      <c r="F1740" s="62">
        <v>763680</v>
      </c>
      <c r="G1740" s="62">
        <v>64394</v>
      </c>
      <c r="H1740" s="62">
        <v>134.15</v>
      </c>
      <c r="I1740" s="62">
        <v>19092</v>
      </c>
      <c r="J1740" s="62">
        <v>710222.4</v>
      </c>
      <c r="K1740" s="62">
        <v>0</v>
      </c>
      <c r="L1740" s="63"/>
      <c r="M1740" s="63"/>
      <c r="N1740" s="63"/>
      <c r="O1740" s="63"/>
      <c r="P1740" s="63"/>
      <c r="Q1740" s="63"/>
      <c r="R1740" s="63"/>
      <c r="S1740" s="63"/>
      <c r="T1740" s="63"/>
      <c r="U1740" s="63"/>
      <c r="V1740" s="63"/>
      <c r="W1740" s="63"/>
      <c r="X1740" s="63"/>
      <c r="Y1740" s="63"/>
      <c r="Z1740" s="62">
        <v>1142.97</v>
      </c>
      <c r="AA1740" s="62">
        <v>5808</v>
      </c>
      <c r="AB1740" s="62">
        <v>12.1</v>
      </c>
      <c r="AC1740" s="62">
        <v>28.57</v>
      </c>
    </row>
    <row r="1741" spans="1:29" ht="45" x14ac:dyDescent="0.25">
      <c r="A1741" s="61" t="s">
        <v>109</v>
      </c>
      <c r="B1741" s="61" t="s">
        <v>110</v>
      </c>
      <c r="C1741" s="62">
        <v>2011</v>
      </c>
      <c r="D1741" s="61" t="s">
        <v>75</v>
      </c>
      <c r="E1741" s="62">
        <v>17</v>
      </c>
      <c r="F1741" s="62">
        <v>12161</v>
      </c>
      <c r="G1741" s="62">
        <v>2470</v>
      </c>
      <c r="H1741" s="62">
        <v>12.11</v>
      </c>
      <c r="I1741" s="62">
        <v>715.35</v>
      </c>
      <c r="J1741" s="62">
        <v>11309.73</v>
      </c>
      <c r="K1741" s="62">
        <v>0</v>
      </c>
      <c r="L1741" s="63"/>
      <c r="M1741" s="63"/>
      <c r="N1741" s="63"/>
      <c r="O1741" s="63"/>
      <c r="P1741" s="62">
        <v>6876</v>
      </c>
      <c r="Q1741" s="62">
        <v>13747</v>
      </c>
      <c r="R1741" s="62">
        <v>67.39</v>
      </c>
      <c r="S1741" s="62">
        <v>404</v>
      </c>
      <c r="T1741" s="62">
        <v>87112.04</v>
      </c>
      <c r="U1741" s="62">
        <v>10143</v>
      </c>
      <c r="V1741" s="62">
        <v>31928</v>
      </c>
      <c r="W1741" s="62">
        <v>156.51</v>
      </c>
      <c r="X1741" s="62">
        <v>596</v>
      </c>
      <c r="Y1741" s="62">
        <v>227040.91</v>
      </c>
      <c r="Z1741" s="62">
        <v>29124</v>
      </c>
      <c r="AA1741" s="62">
        <v>39593</v>
      </c>
      <c r="AB1741" s="62">
        <v>194.08</v>
      </c>
      <c r="AC1741" s="62">
        <v>1713.18</v>
      </c>
    </row>
    <row r="1742" spans="1:29" x14ac:dyDescent="0.25">
      <c r="A1742" s="61" t="s">
        <v>184</v>
      </c>
      <c r="B1742" s="61" t="s">
        <v>185</v>
      </c>
      <c r="C1742" s="62">
        <v>2018</v>
      </c>
      <c r="D1742" s="61" t="s">
        <v>150</v>
      </c>
      <c r="E1742" s="62">
        <v>8</v>
      </c>
      <c r="F1742" s="63"/>
      <c r="G1742" s="63"/>
      <c r="H1742" s="63"/>
      <c r="I1742" s="63"/>
      <c r="J1742" s="63"/>
      <c r="K1742" s="62">
        <v>0</v>
      </c>
      <c r="L1742" s="63"/>
      <c r="M1742" s="63"/>
      <c r="N1742" s="63"/>
      <c r="O1742" s="63"/>
      <c r="P1742" s="63"/>
      <c r="Q1742" s="63"/>
      <c r="R1742" s="63"/>
      <c r="S1742" s="63"/>
      <c r="T1742" s="63"/>
      <c r="U1742" s="63"/>
      <c r="V1742" s="63"/>
      <c r="W1742" s="63"/>
      <c r="X1742" s="63"/>
      <c r="Y1742" s="63"/>
      <c r="Z1742" s="62">
        <v>0</v>
      </c>
      <c r="AA1742" s="63"/>
      <c r="AB1742" s="63"/>
      <c r="AC1742" s="62">
        <v>0</v>
      </c>
    </row>
    <row r="1743" spans="1:29" x14ac:dyDescent="0.25">
      <c r="A1743" s="61" t="s">
        <v>285</v>
      </c>
      <c r="B1743" s="61" t="s">
        <v>286</v>
      </c>
      <c r="C1743" s="62">
        <v>2008</v>
      </c>
      <c r="D1743" s="61" t="s">
        <v>78</v>
      </c>
      <c r="E1743" s="62">
        <v>64</v>
      </c>
      <c r="F1743" s="62">
        <v>204040</v>
      </c>
      <c r="G1743" s="62">
        <v>27607</v>
      </c>
      <c r="H1743" s="62">
        <v>35.950000000000003</v>
      </c>
      <c r="I1743" s="62">
        <v>3188.13</v>
      </c>
      <c r="J1743" s="62">
        <v>189757.2</v>
      </c>
      <c r="K1743" s="62">
        <v>44466</v>
      </c>
      <c r="L1743" s="62">
        <v>29011</v>
      </c>
      <c r="M1743" s="62">
        <v>37.770000000000003</v>
      </c>
      <c r="N1743" s="62">
        <v>694.78</v>
      </c>
      <c r="O1743" s="62">
        <v>536228.82999999996</v>
      </c>
      <c r="P1743" s="63"/>
      <c r="Q1743" s="63"/>
      <c r="R1743" s="63"/>
      <c r="S1743" s="63"/>
      <c r="T1743" s="63"/>
      <c r="U1743" s="63"/>
      <c r="V1743" s="63"/>
      <c r="W1743" s="63"/>
      <c r="X1743" s="63"/>
      <c r="Y1743" s="63"/>
      <c r="Z1743" s="62">
        <v>74000</v>
      </c>
      <c r="AA1743" s="62">
        <v>2333</v>
      </c>
      <c r="AB1743" s="62">
        <v>3.04</v>
      </c>
      <c r="AC1743" s="62">
        <v>1156.25</v>
      </c>
    </row>
    <row r="1744" spans="1:29" x14ac:dyDescent="0.25">
      <c r="A1744" s="61" t="s">
        <v>163</v>
      </c>
      <c r="B1744" s="61" t="s">
        <v>164</v>
      </c>
      <c r="C1744" s="62">
        <v>2004</v>
      </c>
      <c r="D1744" s="61" t="s">
        <v>99</v>
      </c>
      <c r="E1744" s="62">
        <v>40</v>
      </c>
      <c r="F1744" s="62">
        <v>378480</v>
      </c>
      <c r="G1744" s="62">
        <v>37900</v>
      </c>
      <c r="H1744" s="62">
        <v>78.959999999999994</v>
      </c>
      <c r="I1744" s="62">
        <v>9462</v>
      </c>
      <c r="J1744" s="62">
        <v>351986.4</v>
      </c>
      <c r="K1744" s="62">
        <v>0</v>
      </c>
      <c r="L1744" s="63"/>
      <c r="M1744" s="63"/>
      <c r="N1744" s="63"/>
      <c r="O1744" s="63"/>
      <c r="P1744" s="63"/>
      <c r="Q1744" s="63"/>
      <c r="R1744" s="63"/>
      <c r="S1744" s="63"/>
      <c r="T1744" s="63"/>
      <c r="U1744" s="63"/>
      <c r="V1744" s="63"/>
      <c r="W1744" s="63"/>
      <c r="X1744" s="63"/>
      <c r="Y1744" s="63"/>
      <c r="Z1744" s="62">
        <v>150900</v>
      </c>
      <c r="AA1744" s="62">
        <v>8582</v>
      </c>
      <c r="AB1744" s="62">
        <v>17.88</v>
      </c>
      <c r="AC1744" s="62">
        <v>3772.5</v>
      </c>
    </row>
    <row r="1745" spans="1:29" x14ac:dyDescent="0.25">
      <c r="A1745" s="61" t="s">
        <v>473</v>
      </c>
      <c r="B1745" s="61" t="s">
        <v>474</v>
      </c>
      <c r="C1745" s="62">
        <v>2011</v>
      </c>
      <c r="D1745" s="61" t="s">
        <v>75</v>
      </c>
      <c r="E1745" s="62">
        <v>8</v>
      </c>
      <c r="F1745" s="62">
        <v>6301</v>
      </c>
      <c r="G1745" s="62">
        <v>517</v>
      </c>
      <c r="H1745" s="62">
        <v>5.39</v>
      </c>
      <c r="I1745" s="62">
        <v>787.63</v>
      </c>
      <c r="J1745" s="62">
        <v>5859.93</v>
      </c>
      <c r="K1745" s="62">
        <v>0</v>
      </c>
      <c r="L1745" s="62">
        <v>282</v>
      </c>
      <c r="M1745" s="62">
        <v>2.94</v>
      </c>
      <c r="N1745" s="63"/>
      <c r="O1745" s="63"/>
      <c r="P1745" s="63"/>
      <c r="Q1745" s="63"/>
      <c r="R1745" s="63"/>
      <c r="S1745" s="63"/>
      <c r="T1745" s="63"/>
      <c r="U1745" s="63"/>
      <c r="V1745" s="63"/>
      <c r="W1745" s="63"/>
      <c r="X1745" s="63"/>
      <c r="Y1745" s="63"/>
      <c r="Z1745" s="62">
        <v>0</v>
      </c>
      <c r="AA1745" s="63"/>
      <c r="AB1745" s="63"/>
      <c r="AC1745" s="62">
        <v>0</v>
      </c>
    </row>
    <row r="1746" spans="1:29" ht="30" x14ac:dyDescent="0.25">
      <c r="A1746" s="61" t="s">
        <v>92</v>
      </c>
      <c r="B1746" s="61" t="s">
        <v>93</v>
      </c>
      <c r="C1746" s="62">
        <v>2005</v>
      </c>
      <c r="D1746" s="61" t="s">
        <v>99</v>
      </c>
      <c r="E1746" s="62">
        <v>33</v>
      </c>
      <c r="F1746" s="62">
        <v>123822</v>
      </c>
      <c r="G1746" s="62">
        <v>16580</v>
      </c>
      <c r="H1746" s="62">
        <v>41.87</v>
      </c>
      <c r="I1746" s="62">
        <v>3752.18</v>
      </c>
      <c r="J1746" s="62">
        <v>115154.46</v>
      </c>
      <c r="K1746" s="62">
        <v>9888.4599999999991</v>
      </c>
      <c r="L1746" s="62">
        <v>13899</v>
      </c>
      <c r="M1746" s="62">
        <v>35.1</v>
      </c>
      <c r="N1746" s="63"/>
      <c r="O1746" s="63"/>
      <c r="P1746" s="63"/>
      <c r="Q1746" s="63"/>
      <c r="R1746" s="63"/>
      <c r="S1746" s="63"/>
      <c r="T1746" s="63"/>
      <c r="U1746" s="63"/>
      <c r="V1746" s="63"/>
      <c r="W1746" s="63"/>
      <c r="X1746" s="63"/>
      <c r="Y1746" s="63"/>
      <c r="Z1746" s="62">
        <v>19460</v>
      </c>
      <c r="AA1746" s="62">
        <v>1156</v>
      </c>
      <c r="AB1746" s="62">
        <v>2.92</v>
      </c>
      <c r="AC1746" s="62">
        <v>589.70000000000005</v>
      </c>
    </row>
    <row r="1747" spans="1:29" x14ac:dyDescent="0.25">
      <c r="A1747" s="61" t="s">
        <v>178</v>
      </c>
      <c r="B1747" s="61" t="s">
        <v>179</v>
      </c>
      <c r="C1747" s="62">
        <v>2010</v>
      </c>
      <c r="D1747" s="61" t="s">
        <v>89</v>
      </c>
      <c r="E1747" s="62">
        <v>72</v>
      </c>
      <c r="F1747" s="62">
        <v>178893</v>
      </c>
      <c r="G1747" s="62">
        <v>31365</v>
      </c>
      <c r="H1747" s="62">
        <v>36.299999999999997</v>
      </c>
      <c r="I1747" s="62">
        <v>2484.63</v>
      </c>
      <c r="J1747" s="62">
        <v>166370.49</v>
      </c>
      <c r="K1747" s="62">
        <v>33798.25</v>
      </c>
      <c r="L1747" s="62">
        <v>56514</v>
      </c>
      <c r="M1747" s="62">
        <v>65.41</v>
      </c>
      <c r="N1747" s="63"/>
      <c r="O1747" s="63"/>
      <c r="P1747" s="63"/>
      <c r="Q1747" s="63"/>
      <c r="R1747" s="63"/>
      <c r="S1747" s="63"/>
      <c r="T1747" s="63"/>
      <c r="U1747" s="63"/>
      <c r="V1747" s="63"/>
      <c r="W1747" s="63"/>
      <c r="X1747" s="63"/>
      <c r="Y1747" s="63"/>
      <c r="Z1747" s="62">
        <v>0</v>
      </c>
      <c r="AA1747" s="63"/>
      <c r="AB1747" s="63"/>
      <c r="AC1747" s="62">
        <v>0</v>
      </c>
    </row>
    <row r="1748" spans="1:29" ht="30" x14ac:dyDescent="0.25">
      <c r="A1748" s="61" t="s">
        <v>188</v>
      </c>
      <c r="B1748" s="61" t="s">
        <v>189</v>
      </c>
      <c r="C1748" s="62">
        <v>2003</v>
      </c>
      <c r="D1748" s="61" t="s">
        <v>511</v>
      </c>
      <c r="E1748" s="62">
        <v>10</v>
      </c>
      <c r="F1748" s="62">
        <v>31913</v>
      </c>
      <c r="G1748" s="62">
        <v>4669</v>
      </c>
      <c r="H1748" s="62">
        <v>38.909999999999997</v>
      </c>
      <c r="I1748" s="62">
        <v>3191.3</v>
      </c>
      <c r="J1748" s="62">
        <v>29679.09</v>
      </c>
      <c r="K1748" s="62">
        <v>2725.51</v>
      </c>
      <c r="L1748" s="62">
        <v>4278</v>
      </c>
      <c r="M1748" s="62">
        <v>35.65</v>
      </c>
      <c r="N1748" s="62">
        <v>272.55</v>
      </c>
      <c r="O1748" s="62">
        <v>32867.730000000003</v>
      </c>
      <c r="P1748" s="63"/>
      <c r="Q1748" s="63"/>
      <c r="R1748" s="63"/>
      <c r="S1748" s="63"/>
      <c r="T1748" s="63"/>
      <c r="U1748" s="63"/>
      <c r="V1748" s="63"/>
      <c r="W1748" s="63"/>
      <c r="X1748" s="63"/>
      <c r="Y1748" s="63"/>
      <c r="Z1748" s="62">
        <v>734</v>
      </c>
      <c r="AA1748" s="62">
        <v>3457</v>
      </c>
      <c r="AB1748" s="62">
        <v>28.81</v>
      </c>
      <c r="AC1748" s="62">
        <v>73.400000000000006</v>
      </c>
    </row>
    <row r="1749" spans="1:29" ht="30" x14ac:dyDescent="0.25">
      <c r="A1749" s="61" t="s">
        <v>138</v>
      </c>
      <c r="B1749" s="61" t="s">
        <v>139</v>
      </c>
      <c r="C1749" s="62">
        <v>2012</v>
      </c>
      <c r="D1749" s="61" t="s">
        <v>99</v>
      </c>
      <c r="E1749" s="62">
        <v>52</v>
      </c>
      <c r="F1749" s="62">
        <v>159760</v>
      </c>
      <c r="G1749" s="62">
        <v>25976</v>
      </c>
      <c r="H1749" s="62">
        <v>41.63</v>
      </c>
      <c r="I1749" s="62">
        <v>3072.31</v>
      </c>
      <c r="J1749" s="62">
        <v>148576.79999999999</v>
      </c>
      <c r="K1749" s="62">
        <v>0</v>
      </c>
      <c r="L1749" s="63"/>
      <c r="M1749" s="63"/>
      <c r="N1749" s="63"/>
      <c r="O1749" s="63"/>
      <c r="P1749" s="63"/>
      <c r="Q1749" s="63"/>
      <c r="R1749" s="63"/>
      <c r="S1749" s="63"/>
      <c r="T1749" s="63"/>
      <c r="U1749" s="63"/>
      <c r="V1749" s="63"/>
      <c r="W1749" s="63"/>
      <c r="X1749" s="63"/>
      <c r="Y1749" s="63"/>
      <c r="Z1749" s="62">
        <v>129010</v>
      </c>
      <c r="AA1749" s="62">
        <v>11933</v>
      </c>
      <c r="AB1749" s="62">
        <v>19.12</v>
      </c>
      <c r="AC1749" s="62">
        <v>2480.96</v>
      </c>
    </row>
    <row r="1750" spans="1:29" x14ac:dyDescent="0.25">
      <c r="A1750" s="61" t="s">
        <v>210</v>
      </c>
      <c r="B1750" s="61" t="s">
        <v>211</v>
      </c>
      <c r="C1750" s="62">
        <v>2014</v>
      </c>
      <c r="D1750" s="61" t="s">
        <v>99</v>
      </c>
      <c r="E1750" s="62">
        <v>209</v>
      </c>
      <c r="F1750" s="62">
        <v>2436039</v>
      </c>
      <c r="G1750" s="62">
        <v>499113</v>
      </c>
      <c r="H1750" s="62">
        <v>199.01</v>
      </c>
      <c r="I1750" s="62">
        <v>11655.69</v>
      </c>
      <c r="J1750" s="62">
        <v>2265516.27</v>
      </c>
      <c r="K1750" s="62">
        <v>0</v>
      </c>
      <c r="L1750" s="63"/>
      <c r="M1750" s="63"/>
      <c r="N1750" s="63"/>
      <c r="O1750" s="63"/>
      <c r="P1750" s="63"/>
      <c r="Q1750" s="63"/>
      <c r="R1750" s="63"/>
      <c r="S1750" s="63"/>
      <c r="T1750" s="63"/>
      <c r="U1750" s="63"/>
      <c r="V1750" s="63"/>
      <c r="W1750" s="63"/>
      <c r="X1750" s="63"/>
      <c r="Y1750" s="63"/>
      <c r="Z1750" s="62">
        <v>1341432</v>
      </c>
      <c r="AA1750" s="62">
        <v>214146</v>
      </c>
      <c r="AB1750" s="62">
        <v>85.39</v>
      </c>
      <c r="AC1750" s="62">
        <v>6418.33</v>
      </c>
    </row>
    <row r="1751" spans="1:29" x14ac:dyDescent="0.25">
      <c r="A1751" s="61" t="s">
        <v>178</v>
      </c>
      <c r="B1751" s="61" t="s">
        <v>179</v>
      </c>
      <c r="C1751" s="62">
        <v>2018</v>
      </c>
      <c r="D1751" s="61" t="s">
        <v>99</v>
      </c>
      <c r="E1751" s="62">
        <v>44</v>
      </c>
      <c r="F1751" s="62">
        <v>86586</v>
      </c>
      <c r="G1751" s="62">
        <v>16902</v>
      </c>
      <c r="H1751" s="62">
        <v>32.01</v>
      </c>
      <c r="I1751" s="62">
        <v>1967.86</v>
      </c>
      <c r="J1751" s="62">
        <v>80524.98</v>
      </c>
      <c r="K1751" s="62">
        <v>5575.17</v>
      </c>
      <c r="L1751" s="62">
        <v>8140</v>
      </c>
      <c r="M1751" s="62">
        <v>15.42</v>
      </c>
      <c r="N1751" s="62">
        <v>126.71</v>
      </c>
      <c r="O1751" s="62">
        <v>67232.639999999999</v>
      </c>
      <c r="P1751" s="63"/>
      <c r="Q1751" s="63"/>
      <c r="R1751" s="63"/>
      <c r="S1751" s="63"/>
      <c r="T1751" s="63"/>
      <c r="U1751" s="63"/>
      <c r="V1751" s="63"/>
      <c r="W1751" s="63"/>
      <c r="X1751" s="63"/>
      <c r="Y1751" s="63"/>
      <c r="Z1751" s="62">
        <v>738</v>
      </c>
      <c r="AA1751" s="62">
        <v>6131</v>
      </c>
      <c r="AB1751" s="62">
        <v>11.61</v>
      </c>
      <c r="AC1751" s="62">
        <v>16.77</v>
      </c>
    </row>
    <row r="1752" spans="1:29" ht="30" x14ac:dyDescent="0.25">
      <c r="A1752" s="61" t="s">
        <v>237</v>
      </c>
      <c r="B1752" s="61" t="s">
        <v>238</v>
      </c>
      <c r="C1752" s="62">
        <v>2018</v>
      </c>
      <c r="D1752" s="61" t="s">
        <v>99</v>
      </c>
      <c r="E1752" s="62">
        <v>32</v>
      </c>
      <c r="F1752" s="62">
        <v>74327</v>
      </c>
      <c r="G1752" s="62">
        <v>16920</v>
      </c>
      <c r="H1752" s="62">
        <v>44.06</v>
      </c>
      <c r="I1752" s="62">
        <v>2322.7199999999998</v>
      </c>
      <c r="J1752" s="62">
        <v>69124.11</v>
      </c>
      <c r="K1752" s="62">
        <v>10671.19</v>
      </c>
      <c r="L1752" s="62">
        <v>9866</v>
      </c>
      <c r="M1752" s="62">
        <v>25.69</v>
      </c>
      <c r="N1752" s="62">
        <v>333.47</v>
      </c>
      <c r="O1752" s="62">
        <v>128687.12</v>
      </c>
      <c r="P1752" s="63"/>
      <c r="Q1752" s="63"/>
      <c r="R1752" s="63"/>
      <c r="S1752" s="63"/>
      <c r="T1752" s="63"/>
      <c r="U1752" s="63"/>
      <c r="V1752" s="63"/>
      <c r="W1752" s="63"/>
      <c r="X1752" s="63"/>
      <c r="Y1752" s="63"/>
      <c r="Z1752" s="62">
        <v>118200</v>
      </c>
      <c r="AA1752" s="62">
        <v>9669</v>
      </c>
      <c r="AB1752" s="62">
        <v>25.18</v>
      </c>
      <c r="AC1752" s="62">
        <v>3693.75</v>
      </c>
    </row>
    <row r="1753" spans="1:29" ht="30" x14ac:dyDescent="0.25">
      <c r="A1753" s="61" t="s">
        <v>528</v>
      </c>
      <c r="B1753" s="61" t="s">
        <v>529</v>
      </c>
      <c r="C1753" s="62">
        <v>2011</v>
      </c>
      <c r="D1753" s="61" t="s">
        <v>78</v>
      </c>
      <c r="E1753" s="62">
        <v>30</v>
      </c>
      <c r="F1753" s="62">
        <v>260018</v>
      </c>
      <c r="G1753" s="62">
        <v>39059</v>
      </c>
      <c r="H1753" s="62">
        <v>108.5</v>
      </c>
      <c r="I1753" s="62">
        <v>8667.27</v>
      </c>
      <c r="J1753" s="62">
        <v>241816.74</v>
      </c>
      <c r="K1753" s="62">
        <v>0</v>
      </c>
      <c r="L1753" s="63"/>
      <c r="M1753" s="63"/>
      <c r="N1753" s="63"/>
      <c r="O1753" s="63"/>
      <c r="P1753" s="63"/>
      <c r="Q1753" s="63"/>
      <c r="R1753" s="63"/>
      <c r="S1753" s="63"/>
      <c r="T1753" s="63"/>
      <c r="U1753" s="63"/>
      <c r="V1753" s="63"/>
      <c r="W1753" s="63"/>
      <c r="X1753" s="63"/>
      <c r="Y1753" s="63"/>
      <c r="Z1753" s="62">
        <v>3304.35</v>
      </c>
      <c r="AA1753" s="62">
        <v>14494</v>
      </c>
      <c r="AB1753" s="62">
        <v>40.26</v>
      </c>
      <c r="AC1753" s="62">
        <v>110.14</v>
      </c>
    </row>
    <row r="1754" spans="1:29" ht="30" x14ac:dyDescent="0.25">
      <c r="A1754" s="61" t="s">
        <v>577</v>
      </c>
      <c r="B1754" s="61" t="s">
        <v>578</v>
      </c>
      <c r="C1754" s="62">
        <v>2011</v>
      </c>
      <c r="D1754" s="61" t="s">
        <v>75</v>
      </c>
      <c r="E1754" s="62">
        <v>2</v>
      </c>
      <c r="F1754" s="62">
        <v>7946</v>
      </c>
      <c r="G1754" s="62">
        <v>1136</v>
      </c>
      <c r="H1754" s="62">
        <v>47.33</v>
      </c>
      <c r="I1754" s="62">
        <v>3973</v>
      </c>
      <c r="J1754" s="62">
        <v>7389.78</v>
      </c>
      <c r="K1754" s="62">
        <v>0</v>
      </c>
      <c r="L1754" s="63"/>
      <c r="M1754" s="63"/>
      <c r="N1754" s="63"/>
      <c r="O1754" s="63"/>
      <c r="P1754" s="63"/>
      <c r="Q1754" s="63"/>
      <c r="R1754" s="63"/>
      <c r="S1754" s="63"/>
      <c r="T1754" s="63"/>
      <c r="U1754" s="62">
        <v>824</v>
      </c>
      <c r="V1754" s="62">
        <v>3000</v>
      </c>
      <c r="W1754" s="62">
        <v>125</v>
      </c>
      <c r="X1754" s="62">
        <v>412</v>
      </c>
      <c r="Y1754" s="62">
        <v>18444.419999999998</v>
      </c>
      <c r="Z1754" s="62">
        <v>41.44</v>
      </c>
      <c r="AA1754" s="62">
        <v>113</v>
      </c>
      <c r="AB1754" s="62">
        <v>4.71</v>
      </c>
      <c r="AC1754" s="62">
        <v>20.72</v>
      </c>
    </row>
    <row r="1755" spans="1:29" ht="30" x14ac:dyDescent="0.25">
      <c r="A1755" s="61" t="s">
        <v>218</v>
      </c>
      <c r="B1755" s="61" t="s">
        <v>219</v>
      </c>
      <c r="C1755" s="62">
        <v>2005</v>
      </c>
      <c r="D1755" s="61" t="s">
        <v>72</v>
      </c>
      <c r="E1755" s="62">
        <v>42</v>
      </c>
      <c r="F1755" s="62">
        <v>483600</v>
      </c>
      <c r="G1755" s="62">
        <v>55684</v>
      </c>
      <c r="H1755" s="62">
        <v>110.48</v>
      </c>
      <c r="I1755" s="62">
        <v>11514.29</v>
      </c>
      <c r="J1755" s="62">
        <v>449748</v>
      </c>
      <c r="K1755" s="62">
        <v>0</v>
      </c>
      <c r="L1755" s="63"/>
      <c r="M1755" s="63"/>
      <c r="N1755" s="63"/>
      <c r="O1755" s="63"/>
      <c r="P1755" s="63"/>
      <c r="Q1755" s="63"/>
      <c r="R1755" s="63"/>
      <c r="S1755" s="63"/>
      <c r="T1755" s="63"/>
      <c r="U1755" s="63"/>
      <c r="V1755" s="63"/>
      <c r="W1755" s="63"/>
      <c r="X1755" s="63"/>
      <c r="Y1755" s="63"/>
      <c r="Z1755" s="62">
        <v>185030</v>
      </c>
      <c r="AA1755" s="62">
        <v>15235</v>
      </c>
      <c r="AB1755" s="62">
        <v>30.23</v>
      </c>
      <c r="AC1755" s="62">
        <v>4405.4799999999996</v>
      </c>
    </row>
    <row r="1756" spans="1:29" x14ac:dyDescent="0.25">
      <c r="A1756" s="61" t="s">
        <v>263</v>
      </c>
      <c r="B1756" s="61" t="s">
        <v>264</v>
      </c>
      <c r="C1756" s="62">
        <v>2016</v>
      </c>
      <c r="D1756" s="61" t="s">
        <v>83</v>
      </c>
      <c r="E1756" s="62">
        <v>8</v>
      </c>
      <c r="F1756" s="62">
        <v>230</v>
      </c>
      <c r="G1756" s="62">
        <v>88</v>
      </c>
      <c r="H1756" s="62">
        <v>0.92</v>
      </c>
      <c r="I1756" s="62">
        <v>28.75</v>
      </c>
      <c r="J1756" s="62">
        <v>213.9</v>
      </c>
      <c r="K1756" s="62">
        <v>0</v>
      </c>
      <c r="L1756" s="63"/>
      <c r="M1756" s="63"/>
      <c r="N1756" s="63"/>
      <c r="O1756" s="63"/>
      <c r="P1756" s="63"/>
      <c r="Q1756" s="63"/>
      <c r="R1756" s="63"/>
      <c r="S1756" s="63"/>
      <c r="T1756" s="63"/>
      <c r="U1756" s="63"/>
      <c r="V1756" s="63"/>
      <c r="W1756" s="63"/>
      <c r="X1756" s="63"/>
      <c r="Y1756" s="63"/>
      <c r="Z1756" s="62">
        <v>64519</v>
      </c>
      <c r="AA1756" s="62">
        <v>13743</v>
      </c>
      <c r="AB1756" s="62">
        <v>143.16</v>
      </c>
      <c r="AC1756" s="62">
        <v>8064.88</v>
      </c>
    </row>
    <row r="1757" spans="1:29" ht="30" x14ac:dyDescent="0.25">
      <c r="A1757" s="61" t="s">
        <v>111</v>
      </c>
      <c r="B1757" s="61" t="s">
        <v>112</v>
      </c>
      <c r="C1757" s="62">
        <v>2016</v>
      </c>
      <c r="D1757" s="61" t="s">
        <v>99</v>
      </c>
      <c r="E1757" s="62">
        <v>80</v>
      </c>
      <c r="F1757" s="62">
        <v>234840</v>
      </c>
      <c r="G1757" s="62">
        <v>45382</v>
      </c>
      <c r="H1757" s="62">
        <v>47.27</v>
      </c>
      <c r="I1757" s="62">
        <v>2935.5</v>
      </c>
      <c r="J1757" s="62">
        <v>218401.2</v>
      </c>
      <c r="K1757" s="62">
        <v>29798.25</v>
      </c>
      <c r="L1757" s="62">
        <v>25955</v>
      </c>
      <c r="M1757" s="62">
        <v>27.04</v>
      </c>
      <c r="N1757" s="62">
        <v>372.48</v>
      </c>
      <c r="O1757" s="62">
        <v>359346.09</v>
      </c>
      <c r="P1757" s="63"/>
      <c r="Q1757" s="63"/>
      <c r="R1757" s="63"/>
      <c r="S1757" s="63"/>
      <c r="T1757" s="63"/>
      <c r="U1757" s="63"/>
      <c r="V1757" s="63"/>
      <c r="W1757" s="63"/>
      <c r="X1757" s="63"/>
      <c r="Y1757" s="63"/>
      <c r="Z1757" s="62">
        <v>20345</v>
      </c>
      <c r="AA1757" s="62">
        <v>21190</v>
      </c>
      <c r="AB1757" s="62">
        <v>22.07</v>
      </c>
      <c r="AC1757" s="62">
        <v>254.31</v>
      </c>
    </row>
    <row r="1758" spans="1:29" x14ac:dyDescent="0.25">
      <c r="A1758" s="61" t="s">
        <v>79</v>
      </c>
      <c r="B1758" s="61" t="s">
        <v>80</v>
      </c>
      <c r="C1758" s="62">
        <v>2013</v>
      </c>
      <c r="D1758" s="61" t="s">
        <v>419</v>
      </c>
      <c r="E1758" s="62">
        <v>16</v>
      </c>
      <c r="F1758" s="63"/>
      <c r="G1758" s="63"/>
      <c r="H1758" s="63"/>
      <c r="I1758" s="63"/>
      <c r="J1758" s="63"/>
      <c r="K1758" s="62">
        <v>0</v>
      </c>
      <c r="L1758" s="63"/>
      <c r="M1758" s="63"/>
      <c r="N1758" s="63"/>
      <c r="O1758" s="63"/>
      <c r="P1758" s="63"/>
      <c r="Q1758" s="63"/>
      <c r="R1758" s="63"/>
      <c r="S1758" s="63"/>
      <c r="T1758" s="63"/>
      <c r="U1758" s="63"/>
      <c r="V1758" s="63"/>
      <c r="W1758" s="63"/>
      <c r="X1758" s="63"/>
      <c r="Y1758" s="63"/>
      <c r="Z1758" s="62">
        <v>0</v>
      </c>
      <c r="AA1758" s="63"/>
      <c r="AB1758" s="63"/>
      <c r="AC1758" s="62">
        <v>0</v>
      </c>
    </row>
    <row r="1759" spans="1:29" x14ac:dyDescent="0.25">
      <c r="A1759" s="61" t="s">
        <v>260</v>
      </c>
      <c r="B1759" s="61" t="s">
        <v>261</v>
      </c>
      <c r="C1759" s="62">
        <v>2015</v>
      </c>
      <c r="D1759" s="61" t="s">
        <v>313</v>
      </c>
      <c r="E1759" s="62">
        <v>57</v>
      </c>
      <c r="F1759" s="62">
        <v>543600</v>
      </c>
      <c r="G1759" s="62">
        <v>89343</v>
      </c>
      <c r="H1759" s="62">
        <v>130.62</v>
      </c>
      <c r="I1759" s="62">
        <v>9536.84</v>
      </c>
      <c r="J1759" s="62">
        <v>505548</v>
      </c>
      <c r="K1759" s="62">
        <v>2986.42</v>
      </c>
      <c r="L1759" s="62">
        <v>4085</v>
      </c>
      <c r="M1759" s="62">
        <v>5.97</v>
      </c>
      <c r="N1759" s="62">
        <v>52.39</v>
      </c>
      <c r="O1759" s="62">
        <v>36014.15</v>
      </c>
      <c r="P1759" s="63"/>
      <c r="Q1759" s="63"/>
      <c r="R1759" s="63"/>
      <c r="S1759" s="63"/>
      <c r="T1759" s="63"/>
      <c r="U1759" s="63"/>
      <c r="V1759" s="63"/>
      <c r="W1759" s="63"/>
      <c r="X1759" s="63"/>
      <c r="Y1759" s="63"/>
      <c r="Z1759" s="62">
        <v>1251</v>
      </c>
      <c r="AA1759" s="62">
        <v>11530</v>
      </c>
      <c r="AB1759" s="62">
        <v>16.86</v>
      </c>
      <c r="AC1759" s="62">
        <v>21.95</v>
      </c>
    </row>
    <row r="1760" spans="1:29" x14ac:dyDescent="0.25">
      <c r="A1760" s="61" t="s">
        <v>208</v>
      </c>
      <c r="B1760" s="61" t="s">
        <v>209</v>
      </c>
      <c r="C1760" s="62">
        <v>2009</v>
      </c>
      <c r="D1760" s="61" t="s">
        <v>150</v>
      </c>
      <c r="E1760" s="62">
        <v>8</v>
      </c>
      <c r="F1760" s="62">
        <v>0</v>
      </c>
      <c r="G1760" s="62">
        <v>0</v>
      </c>
      <c r="H1760" s="62">
        <v>0</v>
      </c>
      <c r="I1760" s="62">
        <v>0</v>
      </c>
      <c r="J1760" s="62">
        <v>0</v>
      </c>
      <c r="K1760" s="62">
        <v>0</v>
      </c>
      <c r="L1760" s="62">
        <v>0</v>
      </c>
      <c r="M1760" s="62">
        <v>0</v>
      </c>
      <c r="N1760" s="63"/>
      <c r="O1760" s="63"/>
      <c r="P1760" s="63"/>
      <c r="Q1760" s="63"/>
      <c r="R1760" s="63"/>
      <c r="S1760" s="63"/>
      <c r="T1760" s="63"/>
      <c r="U1760" s="63"/>
      <c r="V1760" s="63"/>
      <c r="W1760" s="63"/>
      <c r="X1760" s="63"/>
      <c r="Y1760" s="63"/>
      <c r="Z1760" s="62">
        <v>287</v>
      </c>
      <c r="AA1760" s="62">
        <v>1225</v>
      </c>
      <c r="AB1760" s="62">
        <v>12.76</v>
      </c>
      <c r="AC1760" s="62">
        <v>35.880000000000003</v>
      </c>
    </row>
    <row r="1761" spans="1:29" ht="30" x14ac:dyDescent="0.25">
      <c r="A1761" s="61" t="s">
        <v>367</v>
      </c>
      <c r="B1761" s="61" t="s">
        <v>368</v>
      </c>
      <c r="C1761" s="62">
        <v>2014</v>
      </c>
      <c r="D1761" s="61" t="s">
        <v>75</v>
      </c>
      <c r="E1761" s="62">
        <v>5</v>
      </c>
      <c r="F1761" s="62">
        <v>26987</v>
      </c>
      <c r="G1761" s="62">
        <v>5430</v>
      </c>
      <c r="H1761" s="62">
        <v>90.5</v>
      </c>
      <c r="I1761" s="62">
        <v>5397.4</v>
      </c>
      <c r="J1761" s="62">
        <v>25097.91</v>
      </c>
      <c r="K1761" s="62">
        <v>2872.94</v>
      </c>
      <c r="L1761" s="62">
        <v>3929</v>
      </c>
      <c r="M1761" s="62">
        <v>65.48</v>
      </c>
      <c r="N1761" s="63"/>
      <c r="O1761" s="63"/>
      <c r="P1761" s="62">
        <v>43</v>
      </c>
      <c r="Q1761" s="62">
        <v>156</v>
      </c>
      <c r="R1761" s="62">
        <v>2.6</v>
      </c>
      <c r="S1761" s="62">
        <v>8</v>
      </c>
      <c r="T1761" s="62">
        <v>544.77</v>
      </c>
      <c r="U1761" s="62">
        <v>443</v>
      </c>
      <c r="V1761" s="62">
        <v>1626</v>
      </c>
      <c r="W1761" s="62">
        <v>27.1</v>
      </c>
      <c r="X1761" s="62">
        <v>88</v>
      </c>
      <c r="Y1761" s="62">
        <v>9916.11</v>
      </c>
      <c r="Z1761" s="62">
        <v>26500</v>
      </c>
      <c r="AA1761" s="62">
        <v>634</v>
      </c>
      <c r="AB1761" s="62">
        <v>10.57</v>
      </c>
      <c r="AC1761" s="62">
        <v>5300</v>
      </c>
    </row>
    <row r="1762" spans="1:29" x14ac:dyDescent="0.25">
      <c r="A1762" s="61" t="s">
        <v>196</v>
      </c>
      <c r="B1762" s="61" t="s">
        <v>197</v>
      </c>
      <c r="C1762" s="62">
        <v>2018</v>
      </c>
      <c r="D1762" s="61" t="s">
        <v>297</v>
      </c>
      <c r="E1762" s="62">
        <v>32</v>
      </c>
      <c r="F1762" s="62">
        <v>15884</v>
      </c>
      <c r="G1762" s="62">
        <v>3461</v>
      </c>
      <c r="H1762" s="62">
        <v>9.01</v>
      </c>
      <c r="I1762" s="62">
        <v>496.38</v>
      </c>
      <c r="J1762" s="62">
        <v>14772.12</v>
      </c>
      <c r="K1762" s="62">
        <v>17674.099999999999</v>
      </c>
      <c r="L1762" s="62">
        <v>23542</v>
      </c>
      <c r="M1762" s="62">
        <v>61.31</v>
      </c>
      <c r="N1762" s="62">
        <v>552.32000000000005</v>
      </c>
      <c r="O1762" s="62">
        <v>213137.31</v>
      </c>
      <c r="P1762" s="63"/>
      <c r="Q1762" s="63"/>
      <c r="R1762" s="63"/>
      <c r="S1762" s="63"/>
      <c r="T1762" s="63"/>
      <c r="U1762" s="63"/>
      <c r="V1762" s="63"/>
      <c r="W1762" s="63"/>
      <c r="X1762" s="63"/>
      <c r="Y1762" s="63"/>
      <c r="Z1762" s="62">
        <v>41202</v>
      </c>
      <c r="AA1762" s="62">
        <v>17286</v>
      </c>
      <c r="AB1762" s="62">
        <v>45.02</v>
      </c>
      <c r="AC1762" s="62">
        <v>1287.56</v>
      </c>
    </row>
    <row r="1763" spans="1:29" ht="30" x14ac:dyDescent="0.25">
      <c r="A1763" s="61" t="s">
        <v>148</v>
      </c>
      <c r="B1763" s="61" t="s">
        <v>149</v>
      </c>
      <c r="C1763" s="62">
        <v>2012</v>
      </c>
      <c r="D1763" s="61" t="s">
        <v>94</v>
      </c>
      <c r="E1763" s="62">
        <v>13</v>
      </c>
      <c r="F1763" s="62">
        <v>10109</v>
      </c>
      <c r="G1763" s="62">
        <v>1357</v>
      </c>
      <c r="H1763" s="62">
        <v>8.6999999999999993</v>
      </c>
      <c r="I1763" s="62">
        <v>777.62</v>
      </c>
      <c r="J1763" s="62">
        <v>9401.3700000000008</v>
      </c>
      <c r="K1763" s="62">
        <v>0</v>
      </c>
      <c r="L1763" s="63"/>
      <c r="M1763" s="63"/>
      <c r="N1763" s="63"/>
      <c r="O1763" s="63"/>
      <c r="P1763" s="63"/>
      <c r="Q1763" s="63"/>
      <c r="R1763" s="63"/>
      <c r="S1763" s="63"/>
      <c r="T1763" s="63"/>
      <c r="U1763" s="63"/>
      <c r="V1763" s="63"/>
      <c r="W1763" s="63"/>
      <c r="X1763" s="63"/>
      <c r="Y1763" s="63"/>
      <c r="Z1763" s="62">
        <v>83404</v>
      </c>
      <c r="AA1763" s="62">
        <v>13337</v>
      </c>
      <c r="AB1763" s="62">
        <v>85.49</v>
      </c>
      <c r="AC1763" s="62">
        <v>6415.69</v>
      </c>
    </row>
    <row r="1764" spans="1:29" x14ac:dyDescent="0.25">
      <c r="A1764" s="61" t="s">
        <v>102</v>
      </c>
      <c r="B1764" s="61" t="s">
        <v>103</v>
      </c>
      <c r="C1764" s="62">
        <v>2009</v>
      </c>
      <c r="D1764" s="61" t="s">
        <v>99</v>
      </c>
      <c r="E1764" s="62">
        <v>42</v>
      </c>
      <c r="F1764" s="62">
        <v>136080</v>
      </c>
      <c r="G1764" s="62">
        <v>24115</v>
      </c>
      <c r="H1764" s="62">
        <v>47.85</v>
      </c>
      <c r="I1764" s="62">
        <v>3240</v>
      </c>
      <c r="J1764" s="62">
        <v>126554.4</v>
      </c>
      <c r="K1764" s="62">
        <v>26368.57</v>
      </c>
      <c r="L1764" s="62">
        <v>23798</v>
      </c>
      <c r="M1764" s="62">
        <v>47.22</v>
      </c>
      <c r="N1764" s="62">
        <v>627.82000000000005</v>
      </c>
      <c r="O1764" s="62">
        <v>317986.55</v>
      </c>
      <c r="P1764" s="63"/>
      <c r="Q1764" s="63"/>
      <c r="R1764" s="63"/>
      <c r="S1764" s="63"/>
      <c r="T1764" s="63"/>
      <c r="U1764" s="63"/>
      <c r="V1764" s="63"/>
      <c r="W1764" s="63"/>
      <c r="X1764" s="63"/>
      <c r="Y1764" s="63"/>
      <c r="Z1764" s="62">
        <v>1519</v>
      </c>
      <c r="AA1764" s="62">
        <v>15829</v>
      </c>
      <c r="AB1764" s="62">
        <v>31.41</v>
      </c>
      <c r="AC1764" s="62">
        <v>36.17</v>
      </c>
    </row>
    <row r="1765" spans="1:29" x14ac:dyDescent="0.25">
      <c r="A1765" s="61" t="s">
        <v>140</v>
      </c>
      <c r="B1765" s="61" t="s">
        <v>141</v>
      </c>
      <c r="C1765" s="62">
        <v>2004</v>
      </c>
      <c r="D1765" s="61" t="s">
        <v>72</v>
      </c>
      <c r="E1765" s="62">
        <v>59</v>
      </c>
      <c r="F1765" s="62">
        <v>223118</v>
      </c>
      <c r="G1765" s="62">
        <v>23607</v>
      </c>
      <c r="H1765" s="62">
        <v>33.340000000000003</v>
      </c>
      <c r="I1765" s="62">
        <v>3781.66</v>
      </c>
      <c r="J1765" s="62">
        <v>207499.74</v>
      </c>
      <c r="K1765" s="62">
        <v>16065.96</v>
      </c>
      <c r="L1765" s="62">
        <v>18596</v>
      </c>
      <c r="M1765" s="62">
        <v>26.27</v>
      </c>
      <c r="N1765" s="63"/>
      <c r="O1765" s="63"/>
      <c r="P1765" s="63"/>
      <c r="Q1765" s="63"/>
      <c r="R1765" s="63"/>
      <c r="S1765" s="63"/>
      <c r="T1765" s="63"/>
      <c r="U1765" s="63"/>
      <c r="V1765" s="63"/>
      <c r="W1765" s="63"/>
      <c r="X1765" s="63"/>
      <c r="Y1765" s="63"/>
      <c r="Z1765" s="62">
        <v>4010</v>
      </c>
      <c r="AA1765" s="62">
        <v>7489</v>
      </c>
      <c r="AB1765" s="62">
        <v>10.58</v>
      </c>
      <c r="AC1765" s="62">
        <v>67.97</v>
      </c>
    </row>
    <row r="1766" spans="1:29" ht="30" x14ac:dyDescent="0.25">
      <c r="A1766" s="61" t="s">
        <v>378</v>
      </c>
      <c r="B1766" s="61" t="s">
        <v>379</v>
      </c>
      <c r="C1766" s="62">
        <v>2008</v>
      </c>
      <c r="D1766" s="61" t="s">
        <v>78</v>
      </c>
      <c r="E1766" s="62">
        <v>115</v>
      </c>
      <c r="F1766" s="62">
        <v>1295400</v>
      </c>
      <c r="G1766" s="62">
        <v>183523</v>
      </c>
      <c r="H1766" s="62">
        <v>132.99</v>
      </c>
      <c r="I1766" s="62">
        <v>11264.35</v>
      </c>
      <c r="J1766" s="62">
        <v>1204722</v>
      </c>
      <c r="K1766" s="62">
        <v>44.62</v>
      </c>
      <c r="L1766" s="62">
        <v>684</v>
      </c>
      <c r="M1766" s="62">
        <v>0.5</v>
      </c>
      <c r="N1766" s="62">
        <v>0.39</v>
      </c>
      <c r="O1766" s="62">
        <v>538.04999999999995</v>
      </c>
      <c r="P1766" s="63"/>
      <c r="Q1766" s="63"/>
      <c r="R1766" s="63"/>
      <c r="S1766" s="63"/>
      <c r="T1766" s="63"/>
      <c r="U1766" s="63"/>
      <c r="V1766" s="63"/>
      <c r="W1766" s="63"/>
      <c r="X1766" s="63"/>
      <c r="Y1766" s="63"/>
      <c r="Z1766" s="62">
        <v>697918</v>
      </c>
      <c r="AA1766" s="62">
        <v>75741</v>
      </c>
      <c r="AB1766" s="62">
        <v>54.88</v>
      </c>
      <c r="AC1766" s="62">
        <v>6068.85</v>
      </c>
    </row>
    <row r="1767" spans="1:29" ht="30" x14ac:dyDescent="0.25">
      <c r="A1767" s="61" t="s">
        <v>287</v>
      </c>
      <c r="B1767" s="61" t="s">
        <v>288</v>
      </c>
      <c r="C1767" s="62">
        <v>2010</v>
      </c>
      <c r="D1767" s="61" t="s">
        <v>175</v>
      </c>
      <c r="E1767" s="62">
        <v>8</v>
      </c>
      <c r="F1767" s="63"/>
      <c r="G1767" s="63"/>
      <c r="H1767" s="63"/>
      <c r="I1767" s="63"/>
      <c r="J1767" s="63"/>
      <c r="K1767" s="62">
        <v>0</v>
      </c>
      <c r="L1767" s="63"/>
      <c r="M1767" s="63"/>
      <c r="N1767" s="63"/>
      <c r="O1767" s="63"/>
      <c r="P1767" s="63"/>
      <c r="Q1767" s="63"/>
      <c r="R1767" s="63"/>
      <c r="S1767" s="63"/>
      <c r="T1767" s="63"/>
      <c r="U1767" s="63"/>
      <c r="V1767" s="63"/>
      <c r="W1767" s="63"/>
      <c r="X1767" s="63"/>
      <c r="Y1767" s="63"/>
      <c r="Z1767" s="62">
        <v>0</v>
      </c>
      <c r="AA1767" s="63"/>
      <c r="AB1767" s="63"/>
      <c r="AC1767" s="62">
        <v>0</v>
      </c>
    </row>
    <row r="1768" spans="1:29" x14ac:dyDescent="0.25">
      <c r="A1768" s="61" t="s">
        <v>524</v>
      </c>
      <c r="B1768" s="61" t="s">
        <v>525</v>
      </c>
      <c r="C1768" s="62">
        <v>2004</v>
      </c>
      <c r="D1768" s="61" t="s">
        <v>99</v>
      </c>
      <c r="E1768" s="62">
        <v>60</v>
      </c>
      <c r="F1768" s="62">
        <v>237000</v>
      </c>
      <c r="G1768" s="62">
        <v>29913</v>
      </c>
      <c r="H1768" s="62">
        <v>41.55</v>
      </c>
      <c r="I1768" s="62">
        <v>3950</v>
      </c>
      <c r="J1768" s="62">
        <v>220410</v>
      </c>
      <c r="K1768" s="62">
        <v>0</v>
      </c>
      <c r="L1768" s="63"/>
      <c r="M1768" s="63"/>
      <c r="N1768" s="63"/>
      <c r="O1768" s="63"/>
      <c r="P1768" s="63"/>
      <c r="Q1768" s="63"/>
      <c r="R1768" s="63"/>
      <c r="S1768" s="63"/>
      <c r="T1768" s="63"/>
      <c r="U1768" s="63"/>
      <c r="V1768" s="63"/>
      <c r="W1768" s="63"/>
      <c r="X1768" s="63"/>
      <c r="Y1768" s="63"/>
      <c r="Z1768" s="62">
        <v>106870</v>
      </c>
      <c r="AA1768" s="62">
        <v>2576</v>
      </c>
      <c r="AB1768" s="62">
        <v>3.58</v>
      </c>
      <c r="AC1768" s="62">
        <v>1781.17</v>
      </c>
    </row>
    <row r="1769" spans="1:29" x14ac:dyDescent="0.25">
      <c r="A1769" s="61" t="s">
        <v>184</v>
      </c>
      <c r="B1769" s="61" t="s">
        <v>185</v>
      </c>
      <c r="C1769" s="62">
        <v>2011</v>
      </c>
      <c r="D1769" s="61" t="s">
        <v>150</v>
      </c>
      <c r="E1769" s="62">
        <v>8</v>
      </c>
      <c r="F1769" s="63"/>
      <c r="G1769" s="63"/>
      <c r="H1769" s="63"/>
      <c r="I1769" s="63"/>
      <c r="J1769" s="63"/>
      <c r="K1769" s="62">
        <v>0</v>
      </c>
      <c r="L1769" s="63"/>
      <c r="M1769" s="63"/>
      <c r="N1769" s="63"/>
      <c r="O1769" s="63"/>
      <c r="P1769" s="63"/>
      <c r="Q1769" s="63"/>
      <c r="R1769" s="63"/>
      <c r="S1769" s="63"/>
      <c r="T1769" s="63"/>
      <c r="U1769" s="63"/>
      <c r="V1769" s="63"/>
      <c r="W1769" s="63"/>
      <c r="X1769" s="63"/>
      <c r="Y1769" s="63"/>
      <c r="Z1769" s="62">
        <v>0</v>
      </c>
      <c r="AA1769" s="63"/>
      <c r="AB1769" s="63"/>
      <c r="AC1769" s="62">
        <v>0</v>
      </c>
    </row>
    <row r="1770" spans="1:29" x14ac:dyDescent="0.25">
      <c r="A1770" s="61" t="s">
        <v>374</v>
      </c>
      <c r="B1770" s="61" t="s">
        <v>375</v>
      </c>
      <c r="C1770" s="62">
        <v>2011</v>
      </c>
      <c r="D1770" s="61" t="s">
        <v>75</v>
      </c>
      <c r="E1770" s="62">
        <v>12</v>
      </c>
      <c r="F1770" s="62">
        <v>7696</v>
      </c>
      <c r="G1770" s="62">
        <v>1571</v>
      </c>
      <c r="H1770" s="62">
        <v>10.91</v>
      </c>
      <c r="I1770" s="62">
        <v>641.33000000000004</v>
      </c>
      <c r="J1770" s="62">
        <v>7157.28</v>
      </c>
      <c r="K1770" s="62">
        <v>0</v>
      </c>
      <c r="L1770" s="63"/>
      <c r="M1770" s="63"/>
      <c r="N1770" s="63"/>
      <c r="O1770" s="63"/>
      <c r="P1770" s="63"/>
      <c r="Q1770" s="63"/>
      <c r="R1770" s="63"/>
      <c r="S1770" s="63"/>
      <c r="T1770" s="63"/>
      <c r="U1770" s="63"/>
      <c r="V1770" s="63"/>
      <c r="W1770" s="63"/>
      <c r="X1770" s="63"/>
      <c r="Y1770" s="63"/>
      <c r="Z1770" s="62">
        <v>754</v>
      </c>
      <c r="AA1770" s="62">
        <v>8228</v>
      </c>
      <c r="AB1770" s="62">
        <v>57.14</v>
      </c>
      <c r="AC1770" s="62">
        <v>62.83</v>
      </c>
    </row>
    <row r="1771" spans="1:29" x14ac:dyDescent="0.25">
      <c r="A1771" s="61" t="s">
        <v>163</v>
      </c>
      <c r="B1771" s="61" t="s">
        <v>164</v>
      </c>
      <c r="C1771" s="62">
        <v>2011</v>
      </c>
      <c r="D1771" s="61" t="s">
        <v>226</v>
      </c>
      <c r="E1771" s="62">
        <v>110</v>
      </c>
      <c r="F1771" s="62">
        <v>1321000</v>
      </c>
      <c r="G1771" s="62">
        <v>152545</v>
      </c>
      <c r="H1771" s="62">
        <v>115.56</v>
      </c>
      <c r="I1771" s="62">
        <v>12009.09</v>
      </c>
      <c r="J1771" s="62">
        <v>1228530</v>
      </c>
      <c r="K1771" s="62">
        <v>15911.74</v>
      </c>
      <c r="L1771" s="62">
        <v>15728</v>
      </c>
      <c r="M1771" s="62">
        <v>11.92</v>
      </c>
      <c r="N1771" s="62">
        <v>144.65</v>
      </c>
      <c r="O1771" s="62">
        <v>191884.4</v>
      </c>
      <c r="P1771" s="63"/>
      <c r="Q1771" s="63"/>
      <c r="R1771" s="63"/>
      <c r="S1771" s="63"/>
      <c r="T1771" s="63"/>
      <c r="U1771" s="63"/>
      <c r="V1771" s="63"/>
      <c r="W1771" s="63"/>
      <c r="X1771" s="63"/>
      <c r="Y1771" s="63"/>
      <c r="Z1771" s="62">
        <v>612047</v>
      </c>
      <c r="AA1771" s="62">
        <v>41123</v>
      </c>
      <c r="AB1771" s="62">
        <v>31.15</v>
      </c>
      <c r="AC1771" s="62">
        <v>5564.06</v>
      </c>
    </row>
    <row r="1772" spans="1:29" ht="30" x14ac:dyDescent="0.25">
      <c r="A1772" s="61" t="s">
        <v>142</v>
      </c>
      <c r="B1772" s="61" t="s">
        <v>143</v>
      </c>
      <c r="C1772" s="62">
        <v>2017</v>
      </c>
      <c r="D1772" s="61" t="s">
        <v>226</v>
      </c>
      <c r="E1772" s="62">
        <v>67</v>
      </c>
      <c r="F1772" s="62">
        <v>297067</v>
      </c>
      <c r="G1772" s="62">
        <v>52728</v>
      </c>
      <c r="H1772" s="62">
        <v>65.58</v>
      </c>
      <c r="I1772" s="62">
        <v>4433.84</v>
      </c>
      <c r="J1772" s="62">
        <v>276272.31</v>
      </c>
      <c r="K1772" s="62">
        <v>17938.89</v>
      </c>
      <c r="L1772" s="62">
        <v>18333</v>
      </c>
      <c r="M1772" s="62">
        <v>22.8</v>
      </c>
      <c r="N1772" s="62">
        <v>267.74</v>
      </c>
      <c r="O1772" s="62">
        <v>216330.51</v>
      </c>
      <c r="P1772" s="63"/>
      <c r="Q1772" s="63"/>
      <c r="R1772" s="63"/>
      <c r="S1772" s="63"/>
      <c r="T1772" s="63"/>
      <c r="U1772" s="63"/>
      <c r="V1772" s="63"/>
      <c r="W1772" s="63"/>
      <c r="X1772" s="63"/>
      <c r="Y1772" s="63"/>
      <c r="Z1772" s="62">
        <v>1471</v>
      </c>
      <c r="AA1772" s="62">
        <v>20697</v>
      </c>
      <c r="AB1772" s="62">
        <v>25.74</v>
      </c>
      <c r="AC1772" s="62">
        <v>21.96</v>
      </c>
    </row>
    <row r="1773" spans="1:29" x14ac:dyDescent="0.25">
      <c r="A1773" s="61" t="s">
        <v>130</v>
      </c>
      <c r="B1773" s="61" t="s">
        <v>131</v>
      </c>
      <c r="C1773" s="62">
        <v>2006</v>
      </c>
      <c r="D1773" s="61" t="s">
        <v>83</v>
      </c>
      <c r="E1773" s="62">
        <v>26</v>
      </c>
      <c r="F1773" s="62">
        <v>152532</v>
      </c>
      <c r="G1773" s="62">
        <v>19150</v>
      </c>
      <c r="H1773" s="62">
        <v>61.38</v>
      </c>
      <c r="I1773" s="62">
        <v>5866.62</v>
      </c>
      <c r="J1773" s="62">
        <v>141854.76</v>
      </c>
      <c r="K1773" s="62">
        <v>10603.3</v>
      </c>
      <c r="L1773" s="62">
        <v>22995</v>
      </c>
      <c r="M1773" s="62">
        <v>73.7</v>
      </c>
      <c r="N1773" s="62">
        <v>407.82</v>
      </c>
      <c r="O1773" s="62">
        <v>127868.35</v>
      </c>
      <c r="P1773" s="63"/>
      <c r="Q1773" s="63"/>
      <c r="R1773" s="63"/>
      <c r="S1773" s="63"/>
      <c r="T1773" s="63"/>
      <c r="U1773" s="62">
        <v>782</v>
      </c>
      <c r="V1773" s="62">
        <v>1435</v>
      </c>
      <c r="W1773" s="62">
        <v>4.5999999999999996</v>
      </c>
      <c r="X1773" s="62">
        <v>30</v>
      </c>
      <c r="Y1773" s="62">
        <v>17504.29</v>
      </c>
      <c r="Z1773" s="62">
        <v>2995</v>
      </c>
      <c r="AA1773" s="62">
        <v>16046</v>
      </c>
      <c r="AB1773" s="62">
        <v>51.43</v>
      </c>
      <c r="AC1773" s="62">
        <v>115.19</v>
      </c>
    </row>
    <row r="1774" spans="1:29" x14ac:dyDescent="0.25">
      <c r="A1774" s="61" t="s">
        <v>579</v>
      </c>
      <c r="B1774" s="61" t="s">
        <v>580</v>
      </c>
      <c r="C1774" s="62">
        <v>2009</v>
      </c>
      <c r="D1774" s="61" t="s">
        <v>78</v>
      </c>
      <c r="E1774" s="62">
        <v>60</v>
      </c>
      <c r="F1774" s="62">
        <v>617944</v>
      </c>
      <c r="G1774" s="62">
        <v>112684</v>
      </c>
      <c r="H1774" s="62">
        <v>156.51</v>
      </c>
      <c r="I1774" s="62">
        <v>10299.07</v>
      </c>
      <c r="J1774" s="62">
        <v>574687.92000000004</v>
      </c>
      <c r="K1774" s="62">
        <v>0</v>
      </c>
      <c r="L1774" s="63"/>
      <c r="M1774" s="63"/>
      <c r="N1774" s="63"/>
      <c r="O1774" s="63"/>
      <c r="P1774" s="63"/>
      <c r="Q1774" s="63"/>
      <c r="R1774" s="63"/>
      <c r="S1774" s="63"/>
      <c r="T1774" s="63"/>
      <c r="U1774" s="63"/>
      <c r="V1774" s="63"/>
      <c r="W1774" s="63"/>
      <c r="X1774" s="63"/>
      <c r="Y1774" s="63"/>
      <c r="Z1774" s="62">
        <v>2.41</v>
      </c>
      <c r="AA1774" s="62">
        <v>18042</v>
      </c>
      <c r="AB1774" s="62">
        <v>25.06</v>
      </c>
      <c r="AC1774" s="62">
        <v>0.04</v>
      </c>
    </row>
    <row r="1775" spans="1:29" x14ac:dyDescent="0.25">
      <c r="A1775" s="61" t="s">
        <v>229</v>
      </c>
      <c r="B1775" s="61" t="s">
        <v>230</v>
      </c>
      <c r="C1775" s="62">
        <v>2007</v>
      </c>
      <c r="D1775" s="61" t="s">
        <v>86</v>
      </c>
      <c r="E1775" s="62">
        <v>127</v>
      </c>
      <c r="F1775" s="62">
        <v>20914</v>
      </c>
      <c r="G1775" s="62">
        <v>6762</v>
      </c>
      <c r="H1775" s="62">
        <v>4.4400000000000004</v>
      </c>
      <c r="I1775" s="62">
        <v>164.68</v>
      </c>
      <c r="J1775" s="62">
        <v>19450.02</v>
      </c>
      <c r="K1775" s="62">
        <v>5749.76</v>
      </c>
      <c r="L1775" s="62">
        <v>10252</v>
      </c>
      <c r="M1775" s="62">
        <v>6.73</v>
      </c>
      <c r="N1775" s="62">
        <v>45.27</v>
      </c>
      <c r="O1775" s="62">
        <v>69338.05</v>
      </c>
      <c r="P1775" s="63"/>
      <c r="Q1775" s="63"/>
      <c r="R1775" s="63"/>
      <c r="S1775" s="63"/>
      <c r="T1775" s="63"/>
      <c r="U1775" s="63"/>
      <c r="V1775" s="63"/>
      <c r="W1775" s="63"/>
      <c r="X1775" s="63"/>
      <c r="Y1775" s="63"/>
      <c r="Z1775" s="62">
        <v>0</v>
      </c>
      <c r="AA1775" s="62">
        <v>137832</v>
      </c>
      <c r="AB1775" s="62">
        <v>90.44</v>
      </c>
      <c r="AC1775" s="62">
        <v>0</v>
      </c>
    </row>
    <row r="1776" spans="1:29" ht="30" x14ac:dyDescent="0.25">
      <c r="A1776" s="61" t="s">
        <v>352</v>
      </c>
      <c r="B1776" s="61" t="s">
        <v>353</v>
      </c>
      <c r="C1776" s="62">
        <v>2003</v>
      </c>
      <c r="D1776" s="61" t="s">
        <v>89</v>
      </c>
      <c r="E1776" s="62">
        <v>64</v>
      </c>
      <c r="F1776" s="62">
        <v>136000</v>
      </c>
      <c r="G1776" s="62">
        <v>13799</v>
      </c>
      <c r="H1776" s="62">
        <v>17.97</v>
      </c>
      <c r="I1776" s="62">
        <v>2125</v>
      </c>
      <c r="J1776" s="62">
        <v>126480</v>
      </c>
      <c r="K1776" s="62">
        <v>10326</v>
      </c>
      <c r="L1776" s="62">
        <v>11603</v>
      </c>
      <c r="M1776" s="62">
        <v>15.11</v>
      </c>
      <c r="N1776" s="62">
        <v>161.34</v>
      </c>
      <c r="O1776" s="62">
        <v>124524.33</v>
      </c>
      <c r="P1776" s="63"/>
      <c r="Q1776" s="63"/>
      <c r="R1776" s="63"/>
      <c r="S1776" s="63"/>
      <c r="T1776" s="63"/>
      <c r="U1776" s="63"/>
      <c r="V1776" s="63"/>
      <c r="W1776" s="63"/>
      <c r="X1776" s="63"/>
      <c r="Y1776" s="63"/>
      <c r="Z1776" s="62">
        <v>1085</v>
      </c>
      <c r="AA1776" s="62">
        <v>6412</v>
      </c>
      <c r="AB1776" s="62">
        <v>8.35</v>
      </c>
      <c r="AC1776" s="62">
        <v>16.95</v>
      </c>
    </row>
    <row r="1777" spans="1:29" x14ac:dyDescent="0.25">
      <c r="A1777" s="61" t="s">
        <v>397</v>
      </c>
      <c r="B1777" s="61" t="s">
        <v>398</v>
      </c>
      <c r="C1777" s="62">
        <v>2009</v>
      </c>
      <c r="D1777" s="61" t="s">
        <v>83</v>
      </c>
      <c r="E1777" s="62">
        <v>3</v>
      </c>
      <c r="F1777" s="63"/>
      <c r="G1777" s="63"/>
      <c r="H1777" s="63"/>
      <c r="I1777" s="63"/>
      <c r="J1777" s="63"/>
      <c r="K1777" s="62">
        <v>0</v>
      </c>
      <c r="L1777" s="63"/>
      <c r="M1777" s="63"/>
      <c r="N1777" s="63"/>
      <c r="O1777" s="63"/>
      <c r="P1777" s="63"/>
      <c r="Q1777" s="63"/>
      <c r="R1777" s="63"/>
      <c r="S1777" s="63"/>
      <c r="T1777" s="63"/>
      <c r="U1777" s="63"/>
      <c r="V1777" s="63"/>
      <c r="W1777" s="63"/>
      <c r="X1777" s="63"/>
      <c r="Y1777" s="63"/>
      <c r="Z1777" s="62">
        <v>0</v>
      </c>
      <c r="AA1777" s="63"/>
      <c r="AB1777" s="63"/>
      <c r="AC1777" s="62">
        <v>0</v>
      </c>
    </row>
    <row r="1778" spans="1:29" x14ac:dyDescent="0.25">
      <c r="A1778" s="61" t="s">
        <v>289</v>
      </c>
      <c r="B1778" s="61" t="s">
        <v>290</v>
      </c>
      <c r="C1778" s="62">
        <v>2016</v>
      </c>
      <c r="D1778" s="61" t="s">
        <v>89</v>
      </c>
      <c r="E1778" s="62">
        <v>40</v>
      </c>
      <c r="F1778" s="62">
        <v>234320</v>
      </c>
      <c r="G1778" s="62">
        <v>30674</v>
      </c>
      <c r="H1778" s="62">
        <v>63.9</v>
      </c>
      <c r="I1778" s="62">
        <v>5858</v>
      </c>
      <c r="J1778" s="62">
        <v>217917.6</v>
      </c>
      <c r="K1778" s="62">
        <v>14052.38</v>
      </c>
      <c r="L1778" s="62">
        <v>17444</v>
      </c>
      <c r="M1778" s="62">
        <v>36.340000000000003</v>
      </c>
      <c r="N1778" s="63"/>
      <c r="O1778" s="63"/>
      <c r="P1778" s="63"/>
      <c r="Q1778" s="63"/>
      <c r="R1778" s="63"/>
      <c r="S1778" s="63"/>
      <c r="T1778" s="63"/>
      <c r="U1778" s="63"/>
      <c r="V1778" s="63"/>
      <c r="W1778" s="63"/>
      <c r="X1778" s="63"/>
      <c r="Y1778" s="63"/>
      <c r="Z1778" s="62">
        <v>126545</v>
      </c>
      <c r="AA1778" s="62">
        <v>18224</v>
      </c>
      <c r="AB1778" s="62">
        <v>37.97</v>
      </c>
      <c r="AC1778" s="62">
        <v>3163.63</v>
      </c>
    </row>
    <row r="1779" spans="1:29" x14ac:dyDescent="0.25">
      <c r="A1779" s="61" t="s">
        <v>273</v>
      </c>
      <c r="B1779" s="61" t="s">
        <v>274</v>
      </c>
      <c r="C1779" s="62">
        <v>2014</v>
      </c>
      <c r="D1779" s="61" t="s">
        <v>89</v>
      </c>
      <c r="E1779" s="62">
        <v>54</v>
      </c>
      <c r="F1779" s="62">
        <v>239283</v>
      </c>
      <c r="G1779" s="62">
        <v>34451</v>
      </c>
      <c r="H1779" s="62">
        <v>53.17</v>
      </c>
      <c r="I1779" s="62">
        <v>4431.17</v>
      </c>
      <c r="J1779" s="62">
        <v>222533.19</v>
      </c>
      <c r="K1779" s="62">
        <v>0</v>
      </c>
      <c r="L1779" s="63"/>
      <c r="M1779" s="63"/>
      <c r="N1779" s="63"/>
      <c r="O1779" s="63"/>
      <c r="P1779" s="63"/>
      <c r="Q1779" s="63"/>
      <c r="R1779" s="63"/>
      <c r="S1779" s="63"/>
      <c r="T1779" s="63"/>
      <c r="U1779" s="63"/>
      <c r="V1779" s="63"/>
      <c r="W1779" s="63"/>
      <c r="X1779" s="63"/>
      <c r="Y1779" s="63"/>
      <c r="Z1779" s="62">
        <v>1448.65</v>
      </c>
      <c r="AA1779" s="62">
        <v>7442</v>
      </c>
      <c r="AB1779" s="62">
        <v>11.48</v>
      </c>
      <c r="AC1779" s="62">
        <v>26.83</v>
      </c>
    </row>
    <row r="1780" spans="1:29" x14ac:dyDescent="0.25">
      <c r="A1780" s="61" t="s">
        <v>299</v>
      </c>
      <c r="B1780" s="61" t="s">
        <v>300</v>
      </c>
      <c r="C1780" s="62">
        <v>2018</v>
      </c>
      <c r="D1780" s="61" t="s">
        <v>94</v>
      </c>
      <c r="E1780" s="62">
        <v>16</v>
      </c>
      <c r="F1780" s="62">
        <v>753</v>
      </c>
      <c r="G1780" s="62">
        <v>459</v>
      </c>
      <c r="H1780" s="62">
        <v>2.39</v>
      </c>
      <c r="I1780" s="62">
        <v>47.06</v>
      </c>
      <c r="J1780" s="62">
        <v>700.29</v>
      </c>
      <c r="K1780" s="62">
        <v>258</v>
      </c>
      <c r="L1780" s="62">
        <v>487</v>
      </c>
      <c r="M1780" s="62">
        <v>2.54</v>
      </c>
      <c r="N1780" s="63"/>
      <c r="O1780" s="63"/>
      <c r="P1780" s="63"/>
      <c r="Q1780" s="63"/>
      <c r="R1780" s="63"/>
      <c r="S1780" s="63"/>
      <c r="T1780" s="63"/>
      <c r="U1780" s="63"/>
      <c r="V1780" s="63"/>
      <c r="W1780" s="63"/>
      <c r="X1780" s="63"/>
      <c r="Y1780" s="63"/>
      <c r="Z1780" s="62">
        <v>100405</v>
      </c>
      <c r="AA1780" s="62">
        <v>6319</v>
      </c>
      <c r="AB1780" s="62">
        <v>32.909999999999997</v>
      </c>
      <c r="AC1780" s="62">
        <v>6275.31</v>
      </c>
    </row>
    <row r="1781" spans="1:29" ht="30" x14ac:dyDescent="0.25">
      <c r="A1781" s="61" t="s">
        <v>430</v>
      </c>
      <c r="B1781" s="61" t="s">
        <v>431</v>
      </c>
      <c r="C1781" s="62">
        <v>2017</v>
      </c>
      <c r="D1781" s="61" t="s">
        <v>89</v>
      </c>
      <c r="E1781" s="62">
        <v>125</v>
      </c>
      <c r="F1781" s="62">
        <v>1226800</v>
      </c>
      <c r="G1781" s="62">
        <v>163069</v>
      </c>
      <c r="H1781" s="62">
        <v>108.71</v>
      </c>
      <c r="I1781" s="62">
        <v>9814.4</v>
      </c>
      <c r="J1781" s="62">
        <v>1140924</v>
      </c>
      <c r="K1781" s="62">
        <v>8109.6</v>
      </c>
      <c r="L1781" s="62">
        <v>6629</v>
      </c>
      <c r="M1781" s="62">
        <v>4.42</v>
      </c>
      <c r="N1781" s="62">
        <v>64.88</v>
      </c>
      <c r="O1781" s="62">
        <v>97796.13</v>
      </c>
      <c r="P1781" s="63"/>
      <c r="Q1781" s="63"/>
      <c r="R1781" s="63"/>
      <c r="S1781" s="63"/>
      <c r="T1781" s="63"/>
      <c r="U1781" s="63"/>
      <c r="V1781" s="63"/>
      <c r="W1781" s="63"/>
      <c r="X1781" s="63"/>
      <c r="Y1781" s="63"/>
      <c r="Z1781" s="62">
        <v>11562</v>
      </c>
      <c r="AA1781" s="62">
        <v>83361</v>
      </c>
      <c r="AB1781" s="62">
        <v>55.57</v>
      </c>
      <c r="AC1781" s="62">
        <v>92.5</v>
      </c>
    </row>
    <row r="1782" spans="1:29" x14ac:dyDescent="0.25">
      <c r="A1782" s="61" t="s">
        <v>128</v>
      </c>
      <c r="B1782" s="61" t="s">
        <v>129</v>
      </c>
      <c r="C1782" s="62">
        <v>2007</v>
      </c>
      <c r="D1782" s="61" t="s">
        <v>86</v>
      </c>
      <c r="E1782" s="62">
        <v>36</v>
      </c>
      <c r="F1782" s="62">
        <v>175600</v>
      </c>
      <c r="G1782" s="62">
        <v>27043</v>
      </c>
      <c r="H1782" s="62">
        <v>62.6</v>
      </c>
      <c r="I1782" s="62">
        <v>4877.78</v>
      </c>
      <c r="J1782" s="62">
        <v>163308</v>
      </c>
      <c r="K1782" s="62">
        <v>27160.04</v>
      </c>
      <c r="L1782" s="62">
        <v>51389</v>
      </c>
      <c r="M1782" s="62">
        <v>118.96</v>
      </c>
      <c r="N1782" s="62">
        <v>754.45</v>
      </c>
      <c r="O1782" s="62">
        <v>327531.06</v>
      </c>
      <c r="P1782" s="63"/>
      <c r="Q1782" s="63"/>
      <c r="R1782" s="63"/>
      <c r="S1782" s="63"/>
      <c r="T1782" s="63"/>
      <c r="U1782" s="63"/>
      <c r="V1782" s="63"/>
      <c r="W1782" s="63"/>
      <c r="X1782" s="63"/>
      <c r="Y1782" s="63"/>
      <c r="Z1782" s="62">
        <v>2165</v>
      </c>
      <c r="AA1782" s="62">
        <v>11105</v>
      </c>
      <c r="AB1782" s="62">
        <v>25.71</v>
      </c>
      <c r="AC1782" s="62">
        <v>60.14</v>
      </c>
    </row>
    <row r="1783" spans="1:29" ht="30" x14ac:dyDescent="0.25">
      <c r="A1783" s="61" t="s">
        <v>356</v>
      </c>
      <c r="B1783" s="61" t="s">
        <v>357</v>
      </c>
      <c r="C1783" s="62">
        <v>2018</v>
      </c>
      <c r="D1783" s="61" t="s">
        <v>78</v>
      </c>
      <c r="E1783" s="62">
        <v>100</v>
      </c>
      <c r="F1783" s="62">
        <v>774795</v>
      </c>
      <c r="G1783" s="62">
        <v>126611</v>
      </c>
      <c r="H1783" s="62">
        <v>105.51</v>
      </c>
      <c r="I1783" s="62">
        <v>7747.95</v>
      </c>
      <c r="J1783" s="62">
        <v>720559.35</v>
      </c>
      <c r="K1783" s="62">
        <v>0</v>
      </c>
      <c r="L1783" s="63"/>
      <c r="M1783" s="63"/>
      <c r="N1783" s="63"/>
      <c r="O1783" s="63"/>
      <c r="P1783" s="63"/>
      <c r="Q1783" s="63"/>
      <c r="R1783" s="63"/>
      <c r="S1783" s="63"/>
      <c r="T1783" s="63"/>
      <c r="U1783" s="63"/>
      <c r="V1783" s="63"/>
      <c r="W1783" s="63"/>
      <c r="X1783" s="63"/>
      <c r="Y1783" s="63"/>
      <c r="Z1783" s="62">
        <v>3.07</v>
      </c>
      <c r="AA1783" s="62">
        <v>24813</v>
      </c>
      <c r="AB1783" s="62">
        <v>20.68</v>
      </c>
      <c r="AC1783" s="62">
        <v>0.03</v>
      </c>
    </row>
    <row r="1784" spans="1:29" x14ac:dyDescent="0.25">
      <c r="A1784" s="61" t="s">
        <v>271</v>
      </c>
      <c r="B1784" s="61" t="s">
        <v>272</v>
      </c>
      <c r="C1784" s="62">
        <v>2008</v>
      </c>
      <c r="D1784" s="61" t="s">
        <v>150</v>
      </c>
      <c r="E1784" s="62">
        <v>8</v>
      </c>
      <c r="F1784" s="63"/>
      <c r="G1784" s="62">
        <v>0</v>
      </c>
      <c r="H1784" s="62">
        <v>0</v>
      </c>
      <c r="I1784" s="63"/>
      <c r="J1784" s="63"/>
      <c r="K1784" s="62">
        <v>0</v>
      </c>
      <c r="L1784" s="63"/>
      <c r="M1784" s="63"/>
      <c r="N1784" s="63"/>
      <c r="O1784" s="63"/>
      <c r="P1784" s="63"/>
      <c r="Q1784" s="63"/>
      <c r="R1784" s="63"/>
      <c r="S1784" s="63"/>
      <c r="T1784" s="63"/>
      <c r="U1784" s="63"/>
      <c r="V1784" s="63"/>
      <c r="W1784" s="63"/>
      <c r="X1784" s="63"/>
      <c r="Y1784" s="63"/>
      <c r="Z1784" s="62">
        <v>0</v>
      </c>
      <c r="AA1784" s="63"/>
      <c r="AB1784" s="63"/>
      <c r="AC1784" s="62">
        <v>0</v>
      </c>
    </row>
    <row r="1785" spans="1:29" ht="30" x14ac:dyDescent="0.25">
      <c r="A1785" s="61" t="s">
        <v>188</v>
      </c>
      <c r="B1785" s="61" t="s">
        <v>189</v>
      </c>
      <c r="C1785" s="62">
        <v>2004</v>
      </c>
      <c r="D1785" s="61" t="s">
        <v>297</v>
      </c>
      <c r="E1785" s="62">
        <v>80</v>
      </c>
      <c r="F1785" s="62">
        <v>219900</v>
      </c>
      <c r="G1785" s="62">
        <v>24970</v>
      </c>
      <c r="H1785" s="62">
        <v>26.01</v>
      </c>
      <c r="I1785" s="62">
        <v>2748.75</v>
      </c>
      <c r="J1785" s="62">
        <v>204507</v>
      </c>
      <c r="K1785" s="62">
        <v>61028.13</v>
      </c>
      <c r="L1785" s="62">
        <v>85881</v>
      </c>
      <c r="M1785" s="62">
        <v>89.46</v>
      </c>
      <c r="N1785" s="63"/>
      <c r="O1785" s="63"/>
      <c r="P1785" s="63"/>
      <c r="Q1785" s="63"/>
      <c r="R1785" s="63"/>
      <c r="S1785" s="63"/>
      <c r="T1785" s="63"/>
      <c r="U1785" s="63"/>
      <c r="V1785" s="63"/>
      <c r="W1785" s="63"/>
      <c r="X1785" s="63"/>
      <c r="Y1785" s="63"/>
      <c r="Z1785" s="62">
        <v>9690</v>
      </c>
      <c r="AA1785" s="62">
        <v>38870</v>
      </c>
      <c r="AB1785" s="62">
        <v>40.49</v>
      </c>
      <c r="AC1785" s="62">
        <v>121.13</v>
      </c>
    </row>
    <row r="1786" spans="1:29" ht="30" x14ac:dyDescent="0.25">
      <c r="A1786" s="61" t="s">
        <v>115</v>
      </c>
      <c r="B1786" s="61" t="s">
        <v>116</v>
      </c>
      <c r="C1786" s="62">
        <v>2007</v>
      </c>
      <c r="D1786" s="61" t="s">
        <v>86</v>
      </c>
      <c r="E1786" s="62">
        <v>48</v>
      </c>
      <c r="F1786" s="62">
        <v>9367</v>
      </c>
      <c r="G1786" s="62">
        <v>1583</v>
      </c>
      <c r="H1786" s="62">
        <v>2.75</v>
      </c>
      <c r="I1786" s="62">
        <v>195.15</v>
      </c>
      <c r="J1786" s="62">
        <v>8711.31</v>
      </c>
      <c r="K1786" s="62">
        <v>0</v>
      </c>
      <c r="L1786" s="63"/>
      <c r="M1786" s="63"/>
      <c r="N1786" s="63"/>
      <c r="O1786" s="63"/>
      <c r="P1786" s="63"/>
      <c r="Q1786" s="63"/>
      <c r="R1786" s="63"/>
      <c r="S1786" s="63"/>
      <c r="T1786" s="63"/>
      <c r="U1786" s="62">
        <v>1125</v>
      </c>
      <c r="V1786" s="62">
        <v>2877</v>
      </c>
      <c r="W1786" s="62">
        <v>4.99</v>
      </c>
      <c r="X1786" s="62">
        <v>23</v>
      </c>
      <c r="Y1786" s="62">
        <v>25182</v>
      </c>
      <c r="Z1786" s="62">
        <v>287200</v>
      </c>
      <c r="AA1786" s="62">
        <v>29637</v>
      </c>
      <c r="AB1786" s="62">
        <v>51.45</v>
      </c>
      <c r="AC1786" s="62">
        <v>5983.33</v>
      </c>
    </row>
    <row r="1787" spans="1:29" ht="30" x14ac:dyDescent="0.25">
      <c r="A1787" s="61" t="s">
        <v>176</v>
      </c>
      <c r="B1787" s="61" t="s">
        <v>177</v>
      </c>
      <c r="C1787" s="62">
        <v>2004</v>
      </c>
      <c r="D1787" s="61" t="s">
        <v>75</v>
      </c>
      <c r="E1787" s="62">
        <v>10</v>
      </c>
      <c r="F1787" s="62">
        <v>340</v>
      </c>
      <c r="G1787" s="62">
        <v>55</v>
      </c>
      <c r="H1787" s="62">
        <v>0.46</v>
      </c>
      <c r="I1787" s="62">
        <v>34</v>
      </c>
      <c r="J1787" s="62">
        <v>316.2</v>
      </c>
      <c r="K1787" s="62">
        <v>0</v>
      </c>
      <c r="L1787" s="63"/>
      <c r="M1787" s="63"/>
      <c r="N1787" s="63"/>
      <c r="O1787" s="63"/>
      <c r="P1787" s="63"/>
      <c r="Q1787" s="63"/>
      <c r="R1787" s="63"/>
      <c r="S1787" s="63"/>
      <c r="T1787" s="63"/>
      <c r="U1787" s="62">
        <v>302</v>
      </c>
      <c r="V1787" s="62">
        <v>579</v>
      </c>
      <c r="W1787" s="62">
        <v>4.83</v>
      </c>
      <c r="X1787" s="62">
        <v>30</v>
      </c>
      <c r="Y1787" s="62">
        <v>6759.97</v>
      </c>
      <c r="Z1787" s="62">
        <v>0.64</v>
      </c>
      <c r="AA1787" s="62">
        <v>1574</v>
      </c>
      <c r="AB1787" s="62">
        <v>13.12</v>
      </c>
      <c r="AC1787" s="62">
        <v>0.06</v>
      </c>
    </row>
    <row r="1788" spans="1:29" ht="45" x14ac:dyDescent="0.25">
      <c r="A1788" s="61" t="s">
        <v>109</v>
      </c>
      <c r="B1788" s="61" t="s">
        <v>110</v>
      </c>
      <c r="C1788" s="62">
        <v>2012</v>
      </c>
      <c r="D1788" s="61" t="s">
        <v>99</v>
      </c>
      <c r="E1788" s="62">
        <v>20</v>
      </c>
      <c r="F1788" s="62">
        <v>62148</v>
      </c>
      <c r="G1788" s="62">
        <v>10281</v>
      </c>
      <c r="H1788" s="62">
        <v>42.84</v>
      </c>
      <c r="I1788" s="62">
        <v>3107.4</v>
      </c>
      <c r="J1788" s="62">
        <v>57797.64</v>
      </c>
      <c r="K1788" s="62">
        <v>0</v>
      </c>
      <c r="L1788" s="63"/>
      <c r="M1788" s="63"/>
      <c r="N1788" s="63"/>
      <c r="O1788" s="63"/>
      <c r="P1788" s="63"/>
      <c r="Q1788" s="63"/>
      <c r="R1788" s="63"/>
      <c r="S1788" s="63"/>
      <c r="T1788" s="63"/>
      <c r="U1788" s="63"/>
      <c r="V1788" s="63"/>
      <c r="W1788" s="63"/>
      <c r="X1788" s="63"/>
      <c r="Y1788" s="63"/>
      <c r="Z1788" s="62">
        <v>215626</v>
      </c>
      <c r="AA1788" s="62">
        <v>20497</v>
      </c>
      <c r="AB1788" s="62">
        <v>85.4</v>
      </c>
      <c r="AC1788" s="62">
        <v>10781.3</v>
      </c>
    </row>
    <row r="1789" spans="1:29" x14ac:dyDescent="0.25">
      <c r="A1789" s="61" t="s">
        <v>208</v>
      </c>
      <c r="B1789" s="61" t="s">
        <v>209</v>
      </c>
      <c r="C1789" s="62">
        <v>2016</v>
      </c>
      <c r="D1789" s="61" t="s">
        <v>150</v>
      </c>
      <c r="E1789" s="62">
        <v>8</v>
      </c>
      <c r="F1789" s="63"/>
      <c r="G1789" s="63"/>
      <c r="H1789" s="63"/>
      <c r="I1789" s="63"/>
      <c r="J1789" s="63"/>
      <c r="K1789" s="62">
        <v>0</v>
      </c>
      <c r="L1789" s="63"/>
      <c r="M1789" s="63"/>
      <c r="N1789" s="63"/>
      <c r="O1789" s="63"/>
      <c r="P1789" s="63"/>
      <c r="Q1789" s="63"/>
      <c r="R1789" s="63"/>
      <c r="S1789" s="63"/>
      <c r="T1789" s="63"/>
      <c r="U1789" s="63"/>
      <c r="V1789" s="63"/>
      <c r="W1789" s="63"/>
      <c r="X1789" s="63"/>
      <c r="Y1789" s="63"/>
      <c r="Z1789" s="62">
        <v>281</v>
      </c>
      <c r="AA1789" s="62">
        <v>1676</v>
      </c>
      <c r="AB1789" s="62">
        <v>17.46</v>
      </c>
      <c r="AC1789" s="62">
        <v>35.130000000000003</v>
      </c>
    </row>
    <row r="1790" spans="1:29" ht="30" x14ac:dyDescent="0.25">
      <c r="A1790" s="61" t="s">
        <v>182</v>
      </c>
      <c r="B1790" s="61" t="s">
        <v>183</v>
      </c>
      <c r="C1790" s="62">
        <v>2013</v>
      </c>
      <c r="D1790" s="61" t="s">
        <v>94</v>
      </c>
      <c r="E1790" s="62">
        <v>8</v>
      </c>
      <c r="F1790" s="62">
        <v>115</v>
      </c>
      <c r="G1790" s="62">
        <v>35</v>
      </c>
      <c r="H1790" s="62">
        <v>0.36</v>
      </c>
      <c r="I1790" s="62">
        <v>14.38</v>
      </c>
      <c r="J1790" s="62">
        <v>106.95</v>
      </c>
      <c r="K1790" s="62">
        <v>14.55</v>
      </c>
      <c r="L1790" s="62">
        <v>24</v>
      </c>
      <c r="M1790" s="62">
        <v>0.25</v>
      </c>
      <c r="N1790" s="62">
        <v>1.82</v>
      </c>
      <c r="O1790" s="62">
        <v>175.45</v>
      </c>
      <c r="P1790" s="63"/>
      <c r="Q1790" s="63"/>
      <c r="R1790" s="63"/>
      <c r="S1790" s="63"/>
      <c r="T1790" s="63"/>
      <c r="U1790" s="63"/>
      <c r="V1790" s="63"/>
      <c r="W1790" s="63"/>
      <c r="X1790" s="63"/>
      <c r="Y1790" s="63"/>
      <c r="Z1790" s="62">
        <v>71288</v>
      </c>
      <c r="AA1790" s="62">
        <v>8632</v>
      </c>
      <c r="AB1790" s="62">
        <v>89.92</v>
      </c>
      <c r="AC1790" s="62">
        <v>8911</v>
      </c>
    </row>
    <row r="1791" spans="1:29" x14ac:dyDescent="0.25">
      <c r="A1791" s="61" t="s">
        <v>383</v>
      </c>
      <c r="B1791" s="61" t="s">
        <v>384</v>
      </c>
      <c r="C1791" s="62">
        <v>2007</v>
      </c>
      <c r="D1791" s="61" t="s">
        <v>150</v>
      </c>
      <c r="E1791" s="62">
        <v>8</v>
      </c>
      <c r="F1791" s="63"/>
      <c r="G1791" s="63"/>
      <c r="H1791" s="63"/>
      <c r="I1791" s="63"/>
      <c r="J1791" s="63"/>
      <c r="K1791" s="62">
        <v>0</v>
      </c>
      <c r="L1791" s="63"/>
      <c r="M1791" s="63"/>
      <c r="N1791" s="63"/>
      <c r="O1791" s="63"/>
      <c r="P1791" s="63"/>
      <c r="Q1791" s="63"/>
      <c r="R1791" s="63"/>
      <c r="S1791" s="63"/>
      <c r="T1791" s="63"/>
      <c r="U1791" s="63"/>
      <c r="V1791" s="63"/>
      <c r="W1791" s="63"/>
      <c r="X1791" s="63"/>
      <c r="Y1791" s="63"/>
      <c r="Z1791" s="62">
        <v>180.58</v>
      </c>
      <c r="AA1791" s="62">
        <v>581</v>
      </c>
      <c r="AB1791" s="62">
        <v>6.05</v>
      </c>
      <c r="AC1791" s="62">
        <v>22.57</v>
      </c>
    </row>
    <row r="1792" spans="1:29" x14ac:dyDescent="0.25">
      <c r="A1792" s="61" t="s">
        <v>417</v>
      </c>
      <c r="B1792" s="61" t="s">
        <v>418</v>
      </c>
      <c r="C1792" s="62">
        <v>2016</v>
      </c>
      <c r="D1792" s="61" t="s">
        <v>75</v>
      </c>
      <c r="E1792" s="62">
        <v>4</v>
      </c>
      <c r="F1792" s="63"/>
      <c r="G1792" s="63"/>
      <c r="H1792" s="63"/>
      <c r="I1792" s="63"/>
      <c r="J1792" s="63"/>
      <c r="K1792" s="62">
        <v>0</v>
      </c>
      <c r="L1792" s="63"/>
      <c r="M1792" s="63"/>
      <c r="N1792" s="63"/>
      <c r="O1792" s="63"/>
      <c r="P1792" s="63"/>
      <c r="Q1792" s="63"/>
      <c r="R1792" s="63"/>
      <c r="S1792" s="63"/>
      <c r="T1792" s="63"/>
      <c r="U1792" s="63"/>
      <c r="V1792" s="63"/>
      <c r="W1792" s="63"/>
      <c r="X1792" s="63"/>
      <c r="Y1792" s="63"/>
      <c r="Z1792" s="62">
        <v>0</v>
      </c>
      <c r="AA1792" s="63"/>
      <c r="AB1792" s="63"/>
      <c r="AC1792" s="62">
        <v>0</v>
      </c>
    </row>
    <row r="1793" spans="1:29" x14ac:dyDescent="0.25">
      <c r="A1793" s="61" t="s">
        <v>81</v>
      </c>
      <c r="B1793" s="61" t="s">
        <v>82</v>
      </c>
      <c r="C1793" s="62">
        <v>2015</v>
      </c>
      <c r="D1793" s="61" t="s">
        <v>99</v>
      </c>
      <c r="E1793" s="62">
        <v>24</v>
      </c>
      <c r="F1793" s="62">
        <v>80446</v>
      </c>
      <c r="G1793" s="62">
        <v>14365</v>
      </c>
      <c r="H1793" s="62">
        <v>49.88</v>
      </c>
      <c r="I1793" s="62">
        <v>3351.92</v>
      </c>
      <c r="J1793" s="62">
        <v>74814.78</v>
      </c>
      <c r="K1793" s="62">
        <v>15792.43</v>
      </c>
      <c r="L1793" s="62">
        <v>19134</v>
      </c>
      <c r="M1793" s="62">
        <v>66.44</v>
      </c>
      <c r="N1793" s="63"/>
      <c r="O1793" s="63"/>
      <c r="P1793" s="63"/>
      <c r="Q1793" s="63"/>
      <c r="R1793" s="63"/>
      <c r="S1793" s="63"/>
      <c r="T1793" s="63"/>
      <c r="U1793" s="63"/>
      <c r="V1793" s="63"/>
      <c r="W1793" s="63"/>
      <c r="X1793" s="63"/>
      <c r="Y1793" s="63"/>
      <c r="Z1793" s="62">
        <v>649</v>
      </c>
      <c r="AA1793" s="62">
        <v>3076</v>
      </c>
      <c r="AB1793" s="62">
        <v>10.68</v>
      </c>
      <c r="AC1793" s="62">
        <v>27.04</v>
      </c>
    </row>
    <row r="1794" spans="1:29" ht="60" x14ac:dyDescent="0.25">
      <c r="A1794" s="61" t="s">
        <v>567</v>
      </c>
      <c r="B1794" s="61" t="s">
        <v>568</v>
      </c>
      <c r="C1794" s="62">
        <v>2017</v>
      </c>
      <c r="D1794" s="61" t="s">
        <v>78</v>
      </c>
      <c r="E1794" s="62">
        <v>36</v>
      </c>
      <c r="F1794" s="62">
        <v>141889</v>
      </c>
      <c r="G1794" s="62">
        <v>25471</v>
      </c>
      <c r="H1794" s="62">
        <v>58.96</v>
      </c>
      <c r="I1794" s="62">
        <v>3941.36</v>
      </c>
      <c r="J1794" s="62">
        <v>131956.76999999999</v>
      </c>
      <c r="K1794" s="62">
        <v>0</v>
      </c>
      <c r="L1794" s="63"/>
      <c r="M1794" s="63"/>
      <c r="N1794" s="63"/>
      <c r="O1794" s="63"/>
      <c r="P1794" s="62">
        <v>17448</v>
      </c>
      <c r="Q1794" s="62">
        <v>26645</v>
      </c>
      <c r="R1794" s="62">
        <v>61.68</v>
      </c>
      <c r="S1794" s="62">
        <v>484</v>
      </c>
      <c r="T1794" s="62">
        <v>221048.71</v>
      </c>
      <c r="U1794" s="63"/>
      <c r="V1794" s="63"/>
      <c r="W1794" s="63"/>
      <c r="X1794" s="63"/>
      <c r="Y1794" s="63"/>
      <c r="Z1794" s="62">
        <v>0</v>
      </c>
      <c r="AA1794" s="63"/>
      <c r="AB1794" s="63"/>
      <c r="AC1794" s="62">
        <v>0</v>
      </c>
    </row>
    <row r="1795" spans="1:29" x14ac:dyDescent="0.25">
      <c r="A1795" s="61" t="s">
        <v>289</v>
      </c>
      <c r="B1795" s="61" t="s">
        <v>290</v>
      </c>
      <c r="C1795" s="62">
        <v>2012</v>
      </c>
      <c r="D1795" s="61" t="s">
        <v>94</v>
      </c>
      <c r="E1795" s="62">
        <v>8</v>
      </c>
      <c r="F1795" s="63"/>
      <c r="G1795" s="63"/>
      <c r="H1795" s="63"/>
      <c r="I1795" s="63"/>
      <c r="J1795" s="63"/>
      <c r="K1795" s="62">
        <v>0</v>
      </c>
      <c r="L1795" s="63"/>
      <c r="M1795" s="63"/>
      <c r="N1795" s="63"/>
      <c r="O1795" s="63"/>
      <c r="P1795" s="63"/>
      <c r="Q1795" s="63"/>
      <c r="R1795" s="63"/>
      <c r="S1795" s="63"/>
      <c r="T1795" s="63"/>
      <c r="U1795" s="63"/>
      <c r="V1795" s="63"/>
      <c r="W1795" s="63"/>
      <c r="X1795" s="63"/>
      <c r="Y1795" s="63"/>
      <c r="Z1795" s="62">
        <v>71.17</v>
      </c>
      <c r="AA1795" s="62">
        <v>6417</v>
      </c>
      <c r="AB1795" s="62">
        <v>66.84</v>
      </c>
      <c r="AC1795" s="62">
        <v>8.9</v>
      </c>
    </row>
    <row r="1796" spans="1:29" x14ac:dyDescent="0.25">
      <c r="A1796" s="61" t="s">
        <v>466</v>
      </c>
      <c r="B1796" s="61" t="s">
        <v>467</v>
      </c>
      <c r="C1796" s="62">
        <v>2015</v>
      </c>
      <c r="D1796" s="61" t="s">
        <v>94</v>
      </c>
      <c r="E1796" s="62">
        <v>2</v>
      </c>
      <c r="F1796" s="62">
        <v>7385</v>
      </c>
      <c r="G1796" s="62">
        <v>1344</v>
      </c>
      <c r="H1796" s="62">
        <v>56</v>
      </c>
      <c r="I1796" s="62">
        <v>3692.5</v>
      </c>
      <c r="J1796" s="62">
        <v>6868.05</v>
      </c>
      <c r="K1796" s="62">
        <v>0</v>
      </c>
      <c r="L1796" s="63"/>
      <c r="M1796" s="63"/>
      <c r="N1796" s="63"/>
      <c r="O1796" s="63"/>
      <c r="P1796" s="63"/>
      <c r="Q1796" s="63"/>
      <c r="R1796" s="63"/>
      <c r="S1796" s="63"/>
      <c r="T1796" s="63"/>
      <c r="U1796" s="63"/>
      <c r="V1796" s="63"/>
      <c r="W1796" s="63"/>
      <c r="X1796" s="63"/>
      <c r="Y1796" s="63"/>
      <c r="Z1796" s="62">
        <v>0</v>
      </c>
      <c r="AA1796" s="63"/>
      <c r="AB1796" s="63"/>
      <c r="AC1796" s="62">
        <v>0</v>
      </c>
    </row>
    <row r="1797" spans="1:29" x14ac:dyDescent="0.25">
      <c r="A1797" s="61" t="s">
        <v>76</v>
      </c>
      <c r="B1797" s="61" t="s">
        <v>77</v>
      </c>
      <c r="C1797" s="62">
        <v>2013</v>
      </c>
      <c r="D1797" s="61" t="s">
        <v>89</v>
      </c>
      <c r="E1797" s="62">
        <v>24</v>
      </c>
      <c r="F1797" s="63"/>
      <c r="G1797" s="63"/>
      <c r="H1797" s="63"/>
      <c r="I1797" s="63"/>
      <c r="J1797" s="63"/>
      <c r="K1797" s="62">
        <v>0</v>
      </c>
      <c r="L1797" s="63"/>
      <c r="M1797" s="63"/>
      <c r="N1797" s="63"/>
      <c r="O1797" s="63"/>
      <c r="P1797" s="63"/>
      <c r="Q1797" s="63"/>
      <c r="R1797" s="63"/>
      <c r="S1797" s="63"/>
      <c r="T1797" s="63"/>
      <c r="U1797" s="63"/>
      <c r="V1797" s="63"/>
      <c r="W1797" s="63"/>
      <c r="X1797" s="63"/>
      <c r="Y1797" s="63"/>
      <c r="Z1797" s="62">
        <v>678.26</v>
      </c>
      <c r="AA1797" s="62">
        <v>2052</v>
      </c>
      <c r="AB1797" s="62">
        <v>7.13</v>
      </c>
      <c r="AC1797" s="62">
        <v>28.26</v>
      </c>
    </row>
    <row r="1798" spans="1:29" x14ac:dyDescent="0.25">
      <c r="A1798" s="61" t="s">
        <v>159</v>
      </c>
      <c r="B1798" s="61" t="s">
        <v>160</v>
      </c>
      <c r="C1798" s="62">
        <v>2015</v>
      </c>
      <c r="D1798" s="61" t="s">
        <v>175</v>
      </c>
      <c r="E1798" s="62">
        <v>8</v>
      </c>
      <c r="F1798" s="63"/>
      <c r="G1798" s="63"/>
      <c r="H1798" s="63"/>
      <c r="I1798" s="63"/>
      <c r="J1798" s="63"/>
      <c r="K1798" s="62">
        <v>0</v>
      </c>
      <c r="L1798" s="63"/>
      <c r="M1798" s="63"/>
      <c r="N1798" s="63"/>
      <c r="O1798" s="63"/>
      <c r="P1798" s="63"/>
      <c r="Q1798" s="63"/>
      <c r="R1798" s="63"/>
      <c r="S1798" s="63"/>
      <c r="T1798" s="63"/>
      <c r="U1798" s="63"/>
      <c r="V1798" s="63"/>
      <c r="W1798" s="63"/>
      <c r="X1798" s="63"/>
      <c r="Y1798" s="63"/>
      <c r="Z1798" s="62">
        <v>0</v>
      </c>
      <c r="AA1798" s="63"/>
      <c r="AB1798" s="63"/>
      <c r="AC1798" s="62">
        <v>0</v>
      </c>
    </row>
    <row r="1799" spans="1:29" x14ac:dyDescent="0.25">
      <c r="A1799" s="61" t="s">
        <v>524</v>
      </c>
      <c r="B1799" s="61" t="s">
        <v>525</v>
      </c>
      <c r="C1799" s="62">
        <v>2015</v>
      </c>
      <c r="D1799" s="61" t="s">
        <v>78</v>
      </c>
      <c r="E1799" s="62">
        <v>34</v>
      </c>
      <c r="F1799" s="62">
        <v>317400</v>
      </c>
      <c r="G1799" s="62">
        <v>49606</v>
      </c>
      <c r="H1799" s="62">
        <v>121.58</v>
      </c>
      <c r="I1799" s="62">
        <v>9335.2900000000009</v>
      </c>
      <c r="J1799" s="62">
        <v>295182</v>
      </c>
      <c r="K1799" s="62">
        <v>0</v>
      </c>
      <c r="L1799" s="63"/>
      <c r="M1799" s="63"/>
      <c r="N1799" s="63"/>
      <c r="O1799" s="63"/>
      <c r="P1799" s="63"/>
      <c r="Q1799" s="63"/>
      <c r="R1799" s="63"/>
      <c r="S1799" s="63"/>
      <c r="T1799" s="63"/>
      <c r="U1799" s="63"/>
      <c r="V1799" s="63"/>
      <c r="W1799" s="63"/>
      <c r="X1799" s="63"/>
      <c r="Y1799" s="63"/>
      <c r="Z1799" s="62">
        <v>121764</v>
      </c>
      <c r="AA1799" s="62">
        <v>13666</v>
      </c>
      <c r="AB1799" s="62">
        <v>33.5</v>
      </c>
      <c r="AC1799" s="62">
        <v>3581.29</v>
      </c>
    </row>
    <row r="1800" spans="1:29" x14ac:dyDescent="0.25">
      <c r="A1800" s="61" t="s">
        <v>273</v>
      </c>
      <c r="B1800" s="61" t="s">
        <v>274</v>
      </c>
      <c r="C1800" s="62">
        <v>2003</v>
      </c>
      <c r="D1800" s="61" t="s">
        <v>72</v>
      </c>
      <c r="E1800" s="62">
        <v>23</v>
      </c>
      <c r="F1800" s="62">
        <v>43689</v>
      </c>
      <c r="G1800" s="62">
        <v>5137</v>
      </c>
      <c r="H1800" s="62">
        <v>18.61</v>
      </c>
      <c r="I1800" s="62">
        <v>1899.52</v>
      </c>
      <c r="J1800" s="62">
        <v>40630.769999999997</v>
      </c>
      <c r="K1800" s="62">
        <v>0</v>
      </c>
      <c r="L1800" s="63"/>
      <c r="M1800" s="63"/>
      <c r="N1800" s="63"/>
      <c r="O1800" s="63"/>
      <c r="P1800" s="63"/>
      <c r="Q1800" s="63"/>
      <c r="R1800" s="63"/>
      <c r="S1800" s="63"/>
      <c r="T1800" s="63"/>
      <c r="U1800" s="62">
        <v>1640</v>
      </c>
      <c r="V1800" s="62">
        <v>1688</v>
      </c>
      <c r="W1800" s="62">
        <v>6.12</v>
      </c>
      <c r="X1800" s="62">
        <v>71</v>
      </c>
      <c r="Y1800" s="62">
        <v>36709.760000000002</v>
      </c>
      <c r="Z1800" s="62">
        <v>414.41</v>
      </c>
      <c r="AA1800" s="62">
        <v>1521</v>
      </c>
      <c r="AB1800" s="62">
        <v>5.51</v>
      </c>
      <c r="AC1800" s="62">
        <v>18.02</v>
      </c>
    </row>
    <row r="1801" spans="1:29" x14ac:dyDescent="0.25">
      <c r="A1801" s="61" t="s">
        <v>471</v>
      </c>
      <c r="B1801" s="61" t="s">
        <v>472</v>
      </c>
      <c r="C1801" s="62">
        <v>2004</v>
      </c>
      <c r="D1801" s="61" t="s">
        <v>89</v>
      </c>
      <c r="E1801" s="62">
        <v>78</v>
      </c>
      <c r="F1801" s="62">
        <v>193344</v>
      </c>
      <c r="G1801" s="62">
        <v>21668</v>
      </c>
      <c r="H1801" s="62">
        <v>23.15</v>
      </c>
      <c r="I1801" s="62">
        <v>2478.77</v>
      </c>
      <c r="J1801" s="62">
        <v>179809.92000000001</v>
      </c>
      <c r="K1801" s="62">
        <v>40405.43</v>
      </c>
      <c r="L1801" s="62">
        <v>54978</v>
      </c>
      <c r="M1801" s="62">
        <v>58.74</v>
      </c>
      <c r="N1801" s="62">
        <v>518.02</v>
      </c>
      <c r="O1801" s="62">
        <v>487261.22</v>
      </c>
      <c r="P1801" s="63"/>
      <c r="Q1801" s="63"/>
      <c r="R1801" s="63"/>
      <c r="S1801" s="63"/>
      <c r="T1801" s="63"/>
      <c r="U1801" s="63"/>
      <c r="V1801" s="63"/>
      <c r="W1801" s="63"/>
      <c r="X1801" s="63"/>
      <c r="Y1801" s="63"/>
      <c r="Z1801" s="62">
        <v>228000</v>
      </c>
      <c r="AA1801" s="62">
        <v>19642</v>
      </c>
      <c r="AB1801" s="62">
        <v>20.99</v>
      </c>
      <c r="AC1801" s="62">
        <v>2923.08</v>
      </c>
    </row>
    <row r="1802" spans="1:29" x14ac:dyDescent="0.25">
      <c r="A1802" s="61" t="s">
        <v>522</v>
      </c>
      <c r="B1802" s="61" t="s">
        <v>523</v>
      </c>
      <c r="C1802" s="62">
        <v>2015</v>
      </c>
      <c r="D1802" s="61" t="s">
        <v>78</v>
      </c>
      <c r="E1802" s="62">
        <v>56</v>
      </c>
      <c r="F1802" s="62">
        <v>174303</v>
      </c>
      <c r="G1802" s="62">
        <v>30063</v>
      </c>
      <c r="H1802" s="62">
        <v>44.74</v>
      </c>
      <c r="I1802" s="62">
        <v>3112.55</v>
      </c>
      <c r="J1802" s="62">
        <v>162101.79</v>
      </c>
      <c r="K1802" s="62">
        <v>20842.87</v>
      </c>
      <c r="L1802" s="62">
        <v>28406</v>
      </c>
      <c r="M1802" s="62">
        <v>42.27</v>
      </c>
      <c r="N1802" s="62">
        <v>372.19</v>
      </c>
      <c r="O1802" s="62">
        <v>251350.43</v>
      </c>
      <c r="P1802" s="63"/>
      <c r="Q1802" s="63"/>
      <c r="R1802" s="63"/>
      <c r="S1802" s="63"/>
      <c r="T1802" s="63"/>
      <c r="U1802" s="63"/>
      <c r="V1802" s="63"/>
      <c r="W1802" s="63"/>
      <c r="X1802" s="63"/>
      <c r="Y1802" s="63"/>
      <c r="Z1802" s="62">
        <v>314.32</v>
      </c>
      <c r="AA1802" s="62">
        <v>36053</v>
      </c>
      <c r="AB1802" s="62">
        <v>53.65</v>
      </c>
      <c r="AC1802" s="62">
        <v>5.61</v>
      </c>
    </row>
    <row r="1803" spans="1:29" x14ac:dyDescent="0.25">
      <c r="A1803" s="61" t="s">
        <v>202</v>
      </c>
      <c r="B1803" s="61" t="s">
        <v>203</v>
      </c>
      <c r="C1803" s="62">
        <v>2011</v>
      </c>
      <c r="D1803" s="61" t="s">
        <v>75</v>
      </c>
      <c r="E1803" s="62">
        <v>6</v>
      </c>
      <c r="F1803" s="62">
        <v>6794</v>
      </c>
      <c r="G1803" s="62">
        <v>1228</v>
      </c>
      <c r="H1803" s="62">
        <v>17.059999999999999</v>
      </c>
      <c r="I1803" s="62">
        <v>1132.33</v>
      </c>
      <c r="J1803" s="62">
        <v>6318.42</v>
      </c>
      <c r="K1803" s="62">
        <v>0</v>
      </c>
      <c r="L1803" s="63"/>
      <c r="M1803" s="63"/>
      <c r="N1803" s="63"/>
      <c r="O1803" s="63"/>
      <c r="P1803" s="63"/>
      <c r="Q1803" s="63"/>
      <c r="R1803" s="63"/>
      <c r="S1803" s="63"/>
      <c r="T1803" s="63"/>
      <c r="U1803" s="63"/>
      <c r="V1803" s="63"/>
      <c r="W1803" s="63"/>
      <c r="X1803" s="63"/>
      <c r="Y1803" s="63"/>
      <c r="Z1803" s="62">
        <v>52309</v>
      </c>
      <c r="AA1803" s="62">
        <v>2766</v>
      </c>
      <c r="AB1803" s="62">
        <v>38.42</v>
      </c>
      <c r="AC1803" s="62">
        <v>8718.17</v>
      </c>
    </row>
    <row r="1804" spans="1:29" ht="30" x14ac:dyDescent="0.25">
      <c r="A1804" s="61" t="s">
        <v>231</v>
      </c>
      <c r="B1804" s="61" t="s">
        <v>232</v>
      </c>
      <c r="C1804" s="62">
        <v>2005</v>
      </c>
      <c r="D1804" s="61" t="s">
        <v>262</v>
      </c>
      <c r="E1804" s="62">
        <v>72</v>
      </c>
      <c r="F1804" s="62">
        <v>615240</v>
      </c>
      <c r="G1804" s="62">
        <v>45633</v>
      </c>
      <c r="H1804" s="62">
        <v>52.82</v>
      </c>
      <c r="I1804" s="62">
        <v>8545</v>
      </c>
      <c r="J1804" s="62">
        <v>572173.19999999995</v>
      </c>
      <c r="K1804" s="62">
        <v>5317.17</v>
      </c>
      <c r="L1804" s="62">
        <v>7564</v>
      </c>
      <c r="M1804" s="62">
        <v>8.75</v>
      </c>
      <c r="N1804" s="62">
        <v>73.849999999999994</v>
      </c>
      <c r="O1804" s="62">
        <v>64121.32</v>
      </c>
      <c r="P1804" s="63"/>
      <c r="Q1804" s="63"/>
      <c r="R1804" s="63"/>
      <c r="S1804" s="63"/>
      <c r="T1804" s="63"/>
      <c r="U1804" s="63"/>
      <c r="V1804" s="63"/>
      <c r="W1804" s="63"/>
      <c r="X1804" s="63"/>
      <c r="Y1804" s="63"/>
      <c r="Z1804" s="62">
        <v>446750</v>
      </c>
      <c r="AA1804" s="62">
        <v>18503</v>
      </c>
      <c r="AB1804" s="62">
        <v>21.42</v>
      </c>
      <c r="AC1804" s="62">
        <v>6204.86</v>
      </c>
    </row>
    <row r="1805" spans="1:29" x14ac:dyDescent="0.25">
      <c r="A1805" s="61" t="s">
        <v>204</v>
      </c>
      <c r="B1805" s="61" t="s">
        <v>205</v>
      </c>
      <c r="C1805" s="62">
        <v>2004</v>
      </c>
      <c r="D1805" s="61" t="s">
        <v>78</v>
      </c>
      <c r="E1805" s="62">
        <v>45</v>
      </c>
      <c r="F1805" s="62">
        <v>160080</v>
      </c>
      <c r="G1805" s="62">
        <v>17644</v>
      </c>
      <c r="H1805" s="62">
        <v>32.67</v>
      </c>
      <c r="I1805" s="62">
        <v>3557.33</v>
      </c>
      <c r="J1805" s="62">
        <v>148874.4</v>
      </c>
      <c r="K1805" s="62">
        <v>0</v>
      </c>
      <c r="L1805" s="63"/>
      <c r="M1805" s="63"/>
      <c r="N1805" s="63"/>
      <c r="O1805" s="63"/>
      <c r="P1805" s="63"/>
      <c r="Q1805" s="63"/>
      <c r="R1805" s="63"/>
      <c r="S1805" s="63"/>
      <c r="T1805" s="63"/>
      <c r="U1805" s="63"/>
      <c r="V1805" s="63"/>
      <c r="W1805" s="63"/>
      <c r="X1805" s="63"/>
      <c r="Y1805" s="63"/>
      <c r="Z1805" s="62">
        <v>0</v>
      </c>
      <c r="AA1805" s="63"/>
      <c r="AB1805" s="63"/>
      <c r="AC1805" s="62">
        <v>0</v>
      </c>
    </row>
    <row r="1806" spans="1:29" x14ac:dyDescent="0.25">
      <c r="A1806" s="61" t="s">
        <v>130</v>
      </c>
      <c r="B1806" s="61" t="s">
        <v>131</v>
      </c>
      <c r="C1806" s="62">
        <v>2016</v>
      </c>
      <c r="D1806" s="61" t="s">
        <v>86</v>
      </c>
      <c r="E1806" s="62">
        <v>68</v>
      </c>
      <c r="F1806" s="62">
        <v>16309</v>
      </c>
      <c r="G1806" s="62">
        <v>2492</v>
      </c>
      <c r="H1806" s="62">
        <v>3.05</v>
      </c>
      <c r="I1806" s="62">
        <v>239.84</v>
      </c>
      <c r="J1806" s="62">
        <v>15167.37</v>
      </c>
      <c r="K1806" s="62">
        <v>0</v>
      </c>
      <c r="L1806" s="63"/>
      <c r="M1806" s="63"/>
      <c r="N1806" s="63"/>
      <c r="O1806" s="63"/>
      <c r="P1806" s="63"/>
      <c r="Q1806" s="63"/>
      <c r="R1806" s="63"/>
      <c r="S1806" s="63"/>
      <c r="T1806" s="63"/>
      <c r="U1806" s="62">
        <v>825</v>
      </c>
      <c r="V1806" s="62">
        <v>1159</v>
      </c>
      <c r="W1806" s="62">
        <v>1.42</v>
      </c>
      <c r="X1806" s="62">
        <v>12</v>
      </c>
      <c r="Y1806" s="62">
        <v>18466.8</v>
      </c>
      <c r="Z1806" s="62">
        <v>6575</v>
      </c>
      <c r="AA1806" s="62">
        <v>41158</v>
      </c>
      <c r="AB1806" s="62">
        <v>50.44</v>
      </c>
      <c r="AC1806" s="62">
        <v>96.69</v>
      </c>
    </row>
    <row r="1807" spans="1:29" ht="45" x14ac:dyDescent="0.25">
      <c r="A1807" s="61" t="s">
        <v>344</v>
      </c>
      <c r="B1807" s="61" t="s">
        <v>345</v>
      </c>
      <c r="C1807" s="62">
        <v>2015</v>
      </c>
      <c r="D1807" s="61" t="s">
        <v>72</v>
      </c>
      <c r="E1807" s="62">
        <v>16</v>
      </c>
      <c r="F1807" s="62">
        <v>109240</v>
      </c>
      <c r="G1807" s="62">
        <v>19440</v>
      </c>
      <c r="H1807" s="62">
        <v>101.25</v>
      </c>
      <c r="I1807" s="62">
        <v>6827.5</v>
      </c>
      <c r="J1807" s="62">
        <v>101593.2</v>
      </c>
      <c r="K1807" s="62">
        <v>0</v>
      </c>
      <c r="L1807" s="63"/>
      <c r="M1807" s="63"/>
      <c r="N1807" s="63"/>
      <c r="O1807" s="63"/>
      <c r="P1807" s="63"/>
      <c r="Q1807" s="63"/>
      <c r="R1807" s="63"/>
      <c r="S1807" s="63"/>
      <c r="T1807" s="63"/>
      <c r="U1807" s="63"/>
      <c r="V1807" s="63"/>
      <c r="W1807" s="63"/>
      <c r="X1807" s="63"/>
      <c r="Y1807" s="63"/>
      <c r="Z1807" s="62">
        <v>446</v>
      </c>
      <c r="AA1807" s="62">
        <v>2378</v>
      </c>
      <c r="AB1807" s="62">
        <v>12.39</v>
      </c>
      <c r="AC1807" s="62">
        <v>27.88</v>
      </c>
    </row>
    <row r="1808" spans="1:29" x14ac:dyDescent="0.25">
      <c r="A1808" s="61" t="s">
        <v>540</v>
      </c>
      <c r="B1808" s="61" t="s">
        <v>541</v>
      </c>
      <c r="C1808" s="62">
        <v>2008</v>
      </c>
      <c r="D1808" s="61" t="s">
        <v>99</v>
      </c>
      <c r="E1808" s="62">
        <v>82</v>
      </c>
      <c r="F1808" s="62">
        <v>471620</v>
      </c>
      <c r="G1808" s="62">
        <v>89050</v>
      </c>
      <c r="H1808" s="62">
        <v>90.5</v>
      </c>
      <c r="I1808" s="62">
        <v>5751.46</v>
      </c>
      <c r="J1808" s="62">
        <v>438606.6</v>
      </c>
      <c r="K1808" s="62">
        <v>0</v>
      </c>
      <c r="L1808" s="63"/>
      <c r="M1808" s="63"/>
      <c r="N1808" s="63"/>
      <c r="O1808" s="63"/>
      <c r="P1808" s="63"/>
      <c r="Q1808" s="63"/>
      <c r="R1808" s="63"/>
      <c r="S1808" s="63"/>
      <c r="T1808" s="63"/>
      <c r="U1808" s="63"/>
      <c r="V1808" s="63"/>
      <c r="W1808" s="63"/>
      <c r="X1808" s="63"/>
      <c r="Y1808" s="63"/>
      <c r="Z1808" s="62">
        <v>535010</v>
      </c>
      <c r="AA1808" s="62">
        <v>27985</v>
      </c>
      <c r="AB1808" s="62">
        <v>28.44</v>
      </c>
      <c r="AC1808" s="62">
        <v>6524.51</v>
      </c>
    </row>
    <row r="1809" spans="1:29" ht="30" x14ac:dyDescent="0.25">
      <c r="A1809" s="61" t="s">
        <v>165</v>
      </c>
      <c r="B1809" s="61" t="s">
        <v>166</v>
      </c>
      <c r="C1809" s="62">
        <v>2006</v>
      </c>
      <c r="D1809" s="61" t="s">
        <v>72</v>
      </c>
      <c r="E1809" s="62">
        <v>30</v>
      </c>
      <c r="F1809" s="62">
        <v>77445</v>
      </c>
      <c r="G1809" s="62">
        <v>14783</v>
      </c>
      <c r="H1809" s="62">
        <v>41.06</v>
      </c>
      <c r="I1809" s="62">
        <v>2581.5</v>
      </c>
      <c r="J1809" s="62">
        <v>72023.850000000006</v>
      </c>
      <c r="K1809" s="62">
        <v>6258</v>
      </c>
      <c r="L1809" s="62">
        <v>10044</v>
      </c>
      <c r="M1809" s="62">
        <v>27.9</v>
      </c>
      <c r="N1809" s="62">
        <v>208.6</v>
      </c>
      <c r="O1809" s="62">
        <v>75467.12</v>
      </c>
      <c r="P1809" s="63"/>
      <c r="Q1809" s="63"/>
      <c r="R1809" s="63"/>
      <c r="S1809" s="63"/>
      <c r="T1809" s="63"/>
      <c r="U1809" s="63"/>
      <c r="V1809" s="63"/>
      <c r="W1809" s="63"/>
      <c r="X1809" s="63"/>
      <c r="Y1809" s="63"/>
      <c r="Z1809" s="62">
        <v>1307</v>
      </c>
      <c r="AA1809" s="62">
        <v>22679</v>
      </c>
      <c r="AB1809" s="62">
        <v>63</v>
      </c>
      <c r="AC1809" s="62">
        <v>43.57</v>
      </c>
    </row>
    <row r="1810" spans="1:29" ht="30" x14ac:dyDescent="0.25">
      <c r="A1810" s="61" t="s">
        <v>148</v>
      </c>
      <c r="B1810" s="61" t="s">
        <v>149</v>
      </c>
      <c r="C1810" s="62">
        <v>2012</v>
      </c>
      <c r="D1810" s="61" t="s">
        <v>72</v>
      </c>
      <c r="E1810" s="62">
        <v>102</v>
      </c>
      <c r="F1810" s="62">
        <v>1034298</v>
      </c>
      <c r="G1810" s="62">
        <v>134978</v>
      </c>
      <c r="H1810" s="62">
        <v>110.28</v>
      </c>
      <c r="I1810" s="62">
        <v>10140.18</v>
      </c>
      <c r="J1810" s="62">
        <v>961897.14</v>
      </c>
      <c r="K1810" s="62">
        <v>6940.83</v>
      </c>
      <c r="L1810" s="62">
        <v>7209</v>
      </c>
      <c r="M1810" s="62">
        <v>5.89</v>
      </c>
      <c r="N1810" s="62">
        <v>68.05</v>
      </c>
      <c r="O1810" s="62">
        <v>83701.600000000006</v>
      </c>
      <c r="P1810" s="63"/>
      <c r="Q1810" s="63"/>
      <c r="R1810" s="63"/>
      <c r="S1810" s="63"/>
      <c r="T1810" s="63"/>
      <c r="U1810" s="63"/>
      <c r="V1810" s="63"/>
      <c r="W1810" s="63"/>
      <c r="X1810" s="63"/>
      <c r="Y1810" s="63"/>
      <c r="Z1810" s="62">
        <v>154662</v>
      </c>
      <c r="AA1810" s="62">
        <v>24732</v>
      </c>
      <c r="AB1810" s="62">
        <v>20.21</v>
      </c>
      <c r="AC1810" s="62">
        <v>1516.29</v>
      </c>
    </row>
    <row r="1811" spans="1:29" x14ac:dyDescent="0.25">
      <c r="A1811" s="61" t="s">
        <v>212</v>
      </c>
      <c r="B1811" s="61" t="s">
        <v>213</v>
      </c>
      <c r="C1811" s="62">
        <v>2006</v>
      </c>
      <c r="D1811" s="61" t="s">
        <v>78</v>
      </c>
      <c r="E1811" s="62">
        <v>40</v>
      </c>
      <c r="F1811" s="62">
        <v>494664</v>
      </c>
      <c r="G1811" s="62">
        <v>59142</v>
      </c>
      <c r="H1811" s="62">
        <v>123.21</v>
      </c>
      <c r="I1811" s="62">
        <v>12366.6</v>
      </c>
      <c r="J1811" s="62">
        <v>460037.52</v>
      </c>
      <c r="K1811" s="62">
        <v>0</v>
      </c>
      <c r="L1811" s="63"/>
      <c r="M1811" s="63"/>
      <c r="N1811" s="63"/>
      <c r="O1811" s="63"/>
      <c r="P1811" s="63"/>
      <c r="Q1811" s="63"/>
      <c r="R1811" s="63"/>
      <c r="S1811" s="63"/>
      <c r="T1811" s="63"/>
      <c r="U1811" s="63"/>
      <c r="V1811" s="63"/>
      <c r="W1811" s="63"/>
      <c r="X1811" s="63"/>
      <c r="Y1811" s="63"/>
      <c r="Z1811" s="62">
        <v>105508</v>
      </c>
      <c r="AA1811" s="62">
        <v>6614</v>
      </c>
      <c r="AB1811" s="62">
        <v>13.78</v>
      </c>
      <c r="AC1811" s="62">
        <v>2637.7</v>
      </c>
    </row>
    <row r="1812" spans="1:29" x14ac:dyDescent="0.25">
      <c r="A1812" s="61" t="s">
        <v>454</v>
      </c>
      <c r="B1812" s="61" t="s">
        <v>455</v>
      </c>
      <c r="C1812" s="62">
        <v>2008</v>
      </c>
      <c r="D1812" s="61" t="s">
        <v>78</v>
      </c>
      <c r="E1812" s="62">
        <v>48</v>
      </c>
      <c r="F1812" s="62">
        <v>122500</v>
      </c>
      <c r="G1812" s="62">
        <v>106159</v>
      </c>
      <c r="H1812" s="62">
        <v>184.3</v>
      </c>
      <c r="I1812" s="62">
        <v>2552.08</v>
      </c>
      <c r="J1812" s="62">
        <v>113925</v>
      </c>
      <c r="K1812" s="62">
        <v>0</v>
      </c>
      <c r="L1812" s="63"/>
      <c r="M1812" s="63"/>
      <c r="N1812" s="63"/>
      <c r="O1812" s="63"/>
      <c r="P1812" s="63"/>
      <c r="Q1812" s="63"/>
      <c r="R1812" s="63"/>
      <c r="S1812" s="63"/>
      <c r="T1812" s="63"/>
      <c r="U1812" s="63"/>
      <c r="V1812" s="63"/>
      <c r="W1812" s="63"/>
      <c r="X1812" s="63"/>
      <c r="Y1812" s="63"/>
      <c r="Z1812" s="62">
        <v>100620</v>
      </c>
      <c r="AA1812" s="62">
        <v>7278</v>
      </c>
      <c r="AB1812" s="62">
        <v>12.64</v>
      </c>
      <c r="AC1812" s="62">
        <v>2096.25</v>
      </c>
    </row>
    <row r="1813" spans="1:29" ht="45" x14ac:dyDescent="0.25">
      <c r="A1813" s="61" t="s">
        <v>340</v>
      </c>
      <c r="B1813" s="61" t="s">
        <v>341</v>
      </c>
      <c r="C1813" s="62">
        <v>2011</v>
      </c>
      <c r="D1813" s="61" t="s">
        <v>75</v>
      </c>
      <c r="E1813" s="62">
        <v>8</v>
      </c>
      <c r="F1813" s="62">
        <v>1148</v>
      </c>
      <c r="G1813" s="62">
        <v>177</v>
      </c>
      <c r="H1813" s="62">
        <v>1.84</v>
      </c>
      <c r="I1813" s="62">
        <v>143.5</v>
      </c>
      <c r="J1813" s="62">
        <v>1067.6400000000001</v>
      </c>
      <c r="K1813" s="62">
        <v>83</v>
      </c>
      <c r="L1813" s="62">
        <v>183</v>
      </c>
      <c r="M1813" s="62">
        <v>1.91</v>
      </c>
      <c r="N1813" s="62">
        <v>10.38</v>
      </c>
      <c r="O1813" s="62">
        <v>1000.92</v>
      </c>
      <c r="P1813" s="63"/>
      <c r="Q1813" s="63"/>
      <c r="R1813" s="63"/>
      <c r="S1813" s="63"/>
      <c r="T1813" s="63"/>
      <c r="U1813" s="63"/>
      <c r="V1813" s="63"/>
      <c r="W1813" s="63"/>
      <c r="X1813" s="63"/>
      <c r="Y1813" s="63"/>
      <c r="Z1813" s="62">
        <v>64900</v>
      </c>
      <c r="AA1813" s="62">
        <v>3420</v>
      </c>
      <c r="AB1813" s="62">
        <v>35.630000000000003</v>
      </c>
      <c r="AC1813" s="62">
        <v>8112.5</v>
      </c>
    </row>
    <row r="1814" spans="1:29" ht="30" x14ac:dyDescent="0.25">
      <c r="A1814" s="61" t="s">
        <v>356</v>
      </c>
      <c r="B1814" s="61" t="s">
        <v>357</v>
      </c>
      <c r="C1814" s="62">
        <v>2007</v>
      </c>
      <c r="D1814" s="61" t="s">
        <v>99</v>
      </c>
      <c r="E1814" s="62">
        <v>48</v>
      </c>
      <c r="F1814" s="62">
        <v>549840</v>
      </c>
      <c r="G1814" s="62">
        <v>74455</v>
      </c>
      <c r="H1814" s="62">
        <v>129.26</v>
      </c>
      <c r="I1814" s="62">
        <v>11455</v>
      </c>
      <c r="J1814" s="62">
        <v>511351.2</v>
      </c>
      <c r="K1814" s="62">
        <v>0</v>
      </c>
      <c r="L1814" s="63"/>
      <c r="M1814" s="63"/>
      <c r="N1814" s="63"/>
      <c r="O1814" s="63"/>
      <c r="P1814" s="63"/>
      <c r="Q1814" s="63"/>
      <c r="R1814" s="63"/>
      <c r="S1814" s="63"/>
      <c r="T1814" s="63"/>
      <c r="U1814" s="63"/>
      <c r="V1814" s="63"/>
      <c r="W1814" s="63"/>
      <c r="X1814" s="63"/>
      <c r="Y1814" s="63"/>
      <c r="Z1814" s="62">
        <v>2357</v>
      </c>
      <c r="AA1814" s="62">
        <v>20594</v>
      </c>
      <c r="AB1814" s="62">
        <v>35.75</v>
      </c>
      <c r="AC1814" s="62">
        <v>49.1</v>
      </c>
    </row>
    <row r="1815" spans="1:29" x14ac:dyDescent="0.25">
      <c r="A1815" s="61" t="s">
        <v>130</v>
      </c>
      <c r="B1815" s="61" t="s">
        <v>131</v>
      </c>
      <c r="C1815" s="62">
        <v>2010</v>
      </c>
      <c r="D1815" s="61" t="s">
        <v>72</v>
      </c>
      <c r="E1815" s="62">
        <v>52</v>
      </c>
      <c r="F1815" s="62">
        <v>592000</v>
      </c>
      <c r="G1815" s="62">
        <v>71086</v>
      </c>
      <c r="H1815" s="62">
        <v>113.92</v>
      </c>
      <c r="I1815" s="62">
        <v>11384.62</v>
      </c>
      <c r="J1815" s="62">
        <v>550560</v>
      </c>
      <c r="K1815" s="62">
        <v>0</v>
      </c>
      <c r="L1815" s="63"/>
      <c r="M1815" s="63"/>
      <c r="N1815" s="63"/>
      <c r="O1815" s="63"/>
      <c r="P1815" s="63"/>
      <c r="Q1815" s="63"/>
      <c r="R1815" s="63"/>
      <c r="S1815" s="63"/>
      <c r="T1815" s="63"/>
      <c r="U1815" s="63"/>
      <c r="V1815" s="63"/>
      <c r="W1815" s="63"/>
      <c r="X1815" s="63"/>
      <c r="Y1815" s="63"/>
      <c r="Z1815" s="62">
        <v>1240</v>
      </c>
      <c r="AA1815" s="62">
        <v>7619</v>
      </c>
      <c r="AB1815" s="62">
        <v>12.21</v>
      </c>
      <c r="AC1815" s="62">
        <v>23.85</v>
      </c>
    </row>
    <row r="1816" spans="1:29" ht="30" x14ac:dyDescent="0.25">
      <c r="A1816" s="61" t="s">
        <v>173</v>
      </c>
      <c r="B1816" s="61" t="s">
        <v>174</v>
      </c>
      <c r="C1816" s="62">
        <v>2011</v>
      </c>
      <c r="D1816" s="61" t="s">
        <v>78</v>
      </c>
      <c r="E1816" s="62">
        <v>28</v>
      </c>
      <c r="F1816" s="62">
        <v>103786</v>
      </c>
      <c r="G1816" s="62">
        <v>15722</v>
      </c>
      <c r="H1816" s="62">
        <v>46.79</v>
      </c>
      <c r="I1816" s="62">
        <v>3706.64</v>
      </c>
      <c r="J1816" s="62">
        <v>96520.98</v>
      </c>
      <c r="K1816" s="62">
        <v>10652.76</v>
      </c>
      <c r="L1816" s="62">
        <v>12456</v>
      </c>
      <c r="M1816" s="62">
        <v>37.07</v>
      </c>
      <c r="N1816" s="62">
        <v>380.46</v>
      </c>
      <c r="O1816" s="62">
        <v>128464.88</v>
      </c>
      <c r="P1816" s="63"/>
      <c r="Q1816" s="63"/>
      <c r="R1816" s="63"/>
      <c r="S1816" s="63"/>
      <c r="T1816" s="63"/>
      <c r="U1816" s="63"/>
      <c r="V1816" s="63"/>
      <c r="W1816" s="63"/>
      <c r="X1816" s="63"/>
      <c r="Y1816" s="63"/>
      <c r="Z1816" s="62">
        <v>10211.620000000001</v>
      </c>
      <c r="AA1816" s="62">
        <v>47411</v>
      </c>
      <c r="AB1816" s="62">
        <v>141.1</v>
      </c>
      <c r="AC1816" s="62">
        <v>364.7</v>
      </c>
    </row>
    <row r="1817" spans="1:29" x14ac:dyDescent="0.25">
      <c r="A1817" s="61" t="s">
        <v>222</v>
      </c>
      <c r="B1817" s="61" t="s">
        <v>223</v>
      </c>
      <c r="C1817" s="62">
        <v>2007</v>
      </c>
      <c r="D1817" s="61" t="s">
        <v>99</v>
      </c>
      <c r="E1817" s="62">
        <v>40</v>
      </c>
      <c r="F1817" s="62">
        <v>325440</v>
      </c>
      <c r="G1817" s="62">
        <v>52035</v>
      </c>
      <c r="H1817" s="62">
        <v>108.41</v>
      </c>
      <c r="I1817" s="62">
        <v>8136</v>
      </c>
      <c r="J1817" s="62">
        <v>302659.20000000001</v>
      </c>
      <c r="K1817" s="62">
        <v>0</v>
      </c>
      <c r="L1817" s="63"/>
      <c r="M1817" s="63"/>
      <c r="N1817" s="63"/>
      <c r="O1817" s="63"/>
      <c r="P1817" s="63"/>
      <c r="Q1817" s="63"/>
      <c r="R1817" s="63"/>
      <c r="S1817" s="63"/>
      <c r="T1817" s="63"/>
      <c r="U1817" s="63"/>
      <c r="V1817" s="63"/>
      <c r="W1817" s="63"/>
      <c r="X1817" s="63"/>
      <c r="Y1817" s="63"/>
      <c r="Z1817" s="62">
        <v>249022.83</v>
      </c>
      <c r="AA1817" s="62">
        <v>28212</v>
      </c>
      <c r="AB1817" s="62">
        <v>58.78</v>
      </c>
      <c r="AC1817" s="62">
        <v>6225.57</v>
      </c>
    </row>
    <row r="1818" spans="1:29" x14ac:dyDescent="0.25">
      <c r="A1818" s="61" t="s">
        <v>558</v>
      </c>
      <c r="B1818" s="61" t="s">
        <v>559</v>
      </c>
      <c r="C1818" s="62">
        <v>2013</v>
      </c>
      <c r="D1818" s="61" t="s">
        <v>78</v>
      </c>
      <c r="E1818" s="62">
        <v>30</v>
      </c>
      <c r="F1818" s="62">
        <v>228240</v>
      </c>
      <c r="G1818" s="62">
        <v>34538</v>
      </c>
      <c r="H1818" s="62">
        <v>95.94</v>
      </c>
      <c r="I1818" s="62">
        <v>7608</v>
      </c>
      <c r="J1818" s="62">
        <v>212263.2</v>
      </c>
      <c r="K1818" s="62">
        <v>0</v>
      </c>
      <c r="L1818" s="63"/>
      <c r="M1818" s="63"/>
      <c r="N1818" s="63"/>
      <c r="O1818" s="63"/>
      <c r="P1818" s="63"/>
      <c r="Q1818" s="63"/>
      <c r="R1818" s="63"/>
      <c r="S1818" s="63"/>
      <c r="T1818" s="63"/>
      <c r="U1818" s="63"/>
      <c r="V1818" s="63"/>
      <c r="W1818" s="63"/>
      <c r="X1818" s="63"/>
      <c r="Y1818" s="63"/>
      <c r="Z1818" s="62">
        <v>7660</v>
      </c>
      <c r="AA1818" s="62">
        <v>3915</v>
      </c>
      <c r="AB1818" s="62">
        <v>10.88</v>
      </c>
      <c r="AC1818" s="62">
        <v>255.33</v>
      </c>
    </row>
    <row r="1819" spans="1:29" x14ac:dyDescent="0.25">
      <c r="A1819" s="61" t="s">
        <v>102</v>
      </c>
      <c r="B1819" s="61" t="s">
        <v>103</v>
      </c>
      <c r="C1819" s="62">
        <v>2013</v>
      </c>
      <c r="D1819" s="61" t="s">
        <v>78</v>
      </c>
      <c r="E1819" s="62">
        <v>40</v>
      </c>
      <c r="F1819" s="62">
        <v>60811</v>
      </c>
      <c r="G1819" s="62">
        <v>9123</v>
      </c>
      <c r="H1819" s="62">
        <v>19.010000000000002</v>
      </c>
      <c r="I1819" s="62">
        <v>1520.28</v>
      </c>
      <c r="J1819" s="62">
        <v>56554.23</v>
      </c>
      <c r="K1819" s="62">
        <v>0</v>
      </c>
      <c r="L1819" s="63"/>
      <c r="M1819" s="63"/>
      <c r="N1819" s="63"/>
      <c r="O1819" s="63"/>
      <c r="P1819" s="63"/>
      <c r="Q1819" s="63"/>
      <c r="R1819" s="63"/>
      <c r="S1819" s="63"/>
      <c r="T1819" s="63"/>
      <c r="U1819" s="63"/>
      <c r="V1819" s="63"/>
      <c r="W1819" s="63"/>
      <c r="X1819" s="63"/>
      <c r="Y1819" s="63"/>
      <c r="Z1819" s="62">
        <v>238</v>
      </c>
      <c r="AA1819" s="62">
        <v>3407</v>
      </c>
      <c r="AB1819" s="62">
        <v>7.1</v>
      </c>
      <c r="AC1819" s="62">
        <v>5.95</v>
      </c>
    </row>
    <row r="1820" spans="1:29" x14ac:dyDescent="0.25">
      <c r="A1820" s="61" t="s">
        <v>581</v>
      </c>
      <c r="B1820" s="61" t="s">
        <v>582</v>
      </c>
      <c r="C1820" s="62">
        <v>2012</v>
      </c>
      <c r="D1820" s="61" t="s">
        <v>78</v>
      </c>
      <c r="E1820" s="62">
        <v>80</v>
      </c>
      <c r="F1820" s="63"/>
      <c r="G1820" s="63"/>
      <c r="H1820" s="63"/>
      <c r="I1820" s="63"/>
      <c r="J1820" s="63"/>
      <c r="K1820" s="62">
        <v>0</v>
      </c>
      <c r="L1820" s="63"/>
      <c r="M1820" s="63"/>
      <c r="N1820" s="63"/>
      <c r="O1820" s="63"/>
      <c r="P1820" s="63"/>
      <c r="Q1820" s="63"/>
      <c r="R1820" s="63"/>
      <c r="S1820" s="63"/>
      <c r="T1820" s="63"/>
      <c r="U1820" s="63"/>
      <c r="V1820" s="63"/>
      <c r="W1820" s="63"/>
      <c r="X1820" s="63"/>
      <c r="Y1820" s="63"/>
      <c r="Z1820" s="62">
        <v>0</v>
      </c>
      <c r="AA1820" s="63"/>
      <c r="AB1820" s="63"/>
      <c r="AC1820" s="62">
        <v>0</v>
      </c>
    </row>
    <row r="1821" spans="1:29" ht="45" x14ac:dyDescent="0.25">
      <c r="A1821" s="61" t="s">
        <v>109</v>
      </c>
      <c r="B1821" s="61" t="s">
        <v>110</v>
      </c>
      <c r="C1821" s="62">
        <v>2004</v>
      </c>
      <c r="D1821" s="61" t="s">
        <v>75</v>
      </c>
      <c r="E1821" s="62">
        <v>17</v>
      </c>
      <c r="F1821" s="62">
        <v>7424</v>
      </c>
      <c r="G1821" s="62">
        <v>1629</v>
      </c>
      <c r="H1821" s="62">
        <v>7.99</v>
      </c>
      <c r="I1821" s="62">
        <v>436.71</v>
      </c>
      <c r="J1821" s="62">
        <v>6904.32</v>
      </c>
      <c r="K1821" s="62">
        <v>0</v>
      </c>
      <c r="L1821" s="63"/>
      <c r="M1821" s="63"/>
      <c r="N1821" s="63"/>
      <c r="O1821" s="63"/>
      <c r="P1821" s="62">
        <v>6292</v>
      </c>
      <c r="Q1821" s="62">
        <v>9299</v>
      </c>
      <c r="R1821" s="62">
        <v>45.58</v>
      </c>
      <c r="S1821" s="62">
        <v>370</v>
      </c>
      <c r="T1821" s="62">
        <v>79713.350000000006</v>
      </c>
      <c r="U1821" s="62">
        <v>3833</v>
      </c>
      <c r="V1821" s="62">
        <v>5226</v>
      </c>
      <c r="W1821" s="62">
        <v>25.62</v>
      </c>
      <c r="X1821" s="62">
        <v>225</v>
      </c>
      <c r="Y1821" s="62">
        <v>85797.87</v>
      </c>
      <c r="Z1821" s="62">
        <v>1926600</v>
      </c>
      <c r="AA1821" s="62">
        <v>47658</v>
      </c>
      <c r="AB1821" s="62">
        <v>233.62</v>
      </c>
      <c r="AC1821" s="62">
        <v>113329.41</v>
      </c>
    </row>
    <row r="1822" spans="1:29" x14ac:dyDescent="0.25">
      <c r="A1822" s="61" t="s">
        <v>102</v>
      </c>
      <c r="B1822" s="61" t="s">
        <v>103</v>
      </c>
      <c r="C1822" s="62">
        <v>2015</v>
      </c>
      <c r="D1822" s="61" t="s">
        <v>298</v>
      </c>
      <c r="E1822" s="62">
        <v>15</v>
      </c>
      <c r="F1822" s="63"/>
      <c r="G1822" s="63"/>
      <c r="H1822" s="63"/>
      <c r="I1822" s="63"/>
      <c r="J1822" s="63"/>
      <c r="K1822" s="62">
        <v>0</v>
      </c>
      <c r="L1822" s="63"/>
      <c r="M1822" s="63"/>
      <c r="N1822" s="63"/>
      <c r="O1822" s="63"/>
      <c r="P1822" s="63"/>
      <c r="Q1822" s="63"/>
      <c r="R1822" s="63"/>
      <c r="S1822" s="63"/>
      <c r="T1822" s="63"/>
      <c r="U1822" s="63"/>
      <c r="V1822" s="63"/>
      <c r="W1822" s="63"/>
      <c r="X1822" s="63"/>
      <c r="Y1822" s="63"/>
      <c r="Z1822" s="62">
        <v>1348</v>
      </c>
      <c r="AA1822" s="62">
        <v>18905</v>
      </c>
      <c r="AB1822" s="62">
        <v>105.03</v>
      </c>
      <c r="AC1822" s="62">
        <v>89.87</v>
      </c>
    </row>
    <row r="1823" spans="1:29" x14ac:dyDescent="0.25">
      <c r="A1823" s="61" t="s">
        <v>159</v>
      </c>
      <c r="B1823" s="61" t="s">
        <v>160</v>
      </c>
      <c r="C1823" s="62">
        <v>2004</v>
      </c>
      <c r="D1823" s="61" t="s">
        <v>150</v>
      </c>
      <c r="E1823" s="62">
        <v>16</v>
      </c>
      <c r="F1823" s="62">
        <v>107922</v>
      </c>
      <c r="G1823" s="62">
        <v>11548</v>
      </c>
      <c r="H1823" s="62">
        <v>60.15</v>
      </c>
      <c r="I1823" s="62">
        <v>6745.13</v>
      </c>
      <c r="J1823" s="62">
        <v>100367.46</v>
      </c>
      <c r="K1823" s="62">
        <v>0</v>
      </c>
      <c r="L1823" s="63"/>
      <c r="M1823" s="63"/>
      <c r="N1823" s="63"/>
      <c r="O1823" s="63"/>
      <c r="P1823" s="63"/>
      <c r="Q1823" s="63"/>
      <c r="R1823" s="63"/>
      <c r="S1823" s="63"/>
      <c r="T1823" s="63"/>
      <c r="U1823" s="63"/>
      <c r="V1823" s="63"/>
      <c r="W1823" s="63"/>
      <c r="X1823" s="63"/>
      <c r="Y1823" s="63"/>
      <c r="Z1823" s="62">
        <v>0</v>
      </c>
      <c r="AA1823" s="63"/>
      <c r="AB1823" s="63"/>
      <c r="AC1823" s="62">
        <v>0</v>
      </c>
    </row>
    <row r="1824" spans="1:29" ht="30" x14ac:dyDescent="0.25">
      <c r="A1824" s="61" t="s">
        <v>216</v>
      </c>
      <c r="B1824" s="61" t="s">
        <v>217</v>
      </c>
      <c r="C1824" s="62">
        <v>2018</v>
      </c>
      <c r="D1824" s="61" t="s">
        <v>99</v>
      </c>
      <c r="E1824" s="62">
        <v>2</v>
      </c>
      <c r="F1824" s="63"/>
      <c r="G1824" s="63"/>
      <c r="H1824" s="63"/>
      <c r="I1824" s="63"/>
      <c r="J1824" s="63"/>
      <c r="K1824" s="62">
        <v>0</v>
      </c>
      <c r="L1824" s="63"/>
      <c r="M1824" s="63"/>
      <c r="N1824" s="63"/>
      <c r="O1824" s="63"/>
      <c r="P1824" s="63"/>
      <c r="Q1824" s="63"/>
      <c r="R1824" s="63"/>
      <c r="S1824" s="63"/>
      <c r="T1824" s="63"/>
      <c r="U1824" s="62">
        <v>261</v>
      </c>
      <c r="V1824" s="62">
        <v>720</v>
      </c>
      <c r="W1824" s="62">
        <v>30</v>
      </c>
      <c r="X1824" s="62">
        <v>130</v>
      </c>
      <c r="Y1824" s="62">
        <v>5842.22</v>
      </c>
      <c r="Z1824" s="62">
        <v>0</v>
      </c>
      <c r="AA1824" s="63"/>
      <c r="AB1824" s="63"/>
      <c r="AC1824" s="62">
        <v>0</v>
      </c>
    </row>
    <row r="1825" spans="1:29" ht="30" x14ac:dyDescent="0.25">
      <c r="A1825" s="61" t="s">
        <v>544</v>
      </c>
      <c r="B1825" s="61" t="s">
        <v>545</v>
      </c>
      <c r="C1825" s="62">
        <v>2009</v>
      </c>
      <c r="D1825" s="61" t="s">
        <v>78</v>
      </c>
      <c r="E1825" s="62">
        <v>48</v>
      </c>
      <c r="F1825" s="62">
        <v>125913</v>
      </c>
      <c r="G1825" s="62">
        <v>23535</v>
      </c>
      <c r="H1825" s="62">
        <v>40.86</v>
      </c>
      <c r="I1825" s="62">
        <v>2623.19</v>
      </c>
      <c r="J1825" s="62">
        <v>117099.09</v>
      </c>
      <c r="K1825" s="62">
        <v>8425</v>
      </c>
      <c r="L1825" s="62">
        <v>26717</v>
      </c>
      <c r="M1825" s="62">
        <v>46.38</v>
      </c>
      <c r="N1825" s="63"/>
      <c r="O1825" s="63"/>
      <c r="P1825" s="63"/>
      <c r="Q1825" s="63"/>
      <c r="R1825" s="63"/>
      <c r="S1825" s="63"/>
      <c r="T1825" s="63"/>
      <c r="U1825" s="63"/>
      <c r="V1825" s="63"/>
      <c r="W1825" s="63"/>
      <c r="X1825" s="63"/>
      <c r="Y1825" s="63"/>
      <c r="Z1825" s="62">
        <v>2417</v>
      </c>
      <c r="AA1825" s="62">
        <v>9547</v>
      </c>
      <c r="AB1825" s="62">
        <v>16.57</v>
      </c>
      <c r="AC1825" s="62">
        <v>50.35</v>
      </c>
    </row>
    <row r="1826" spans="1:29" ht="30" x14ac:dyDescent="0.25">
      <c r="A1826" s="61" t="s">
        <v>165</v>
      </c>
      <c r="B1826" s="61" t="s">
        <v>166</v>
      </c>
      <c r="C1826" s="62">
        <v>2012</v>
      </c>
      <c r="D1826" s="61" t="s">
        <v>86</v>
      </c>
      <c r="E1826" s="62">
        <v>24</v>
      </c>
      <c r="F1826" s="62">
        <v>621</v>
      </c>
      <c r="G1826" s="62">
        <v>211</v>
      </c>
      <c r="H1826" s="62">
        <v>0.73</v>
      </c>
      <c r="I1826" s="62">
        <v>25.88</v>
      </c>
      <c r="J1826" s="62">
        <v>577.53</v>
      </c>
      <c r="K1826" s="62">
        <v>0</v>
      </c>
      <c r="L1826" s="63"/>
      <c r="M1826" s="63"/>
      <c r="N1826" s="63"/>
      <c r="O1826" s="63"/>
      <c r="P1826" s="63"/>
      <c r="Q1826" s="63"/>
      <c r="R1826" s="63"/>
      <c r="S1826" s="63"/>
      <c r="T1826" s="63"/>
      <c r="U1826" s="63"/>
      <c r="V1826" s="63"/>
      <c r="W1826" s="63"/>
      <c r="X1826" s="63"/>
      <c r="Y1826" s="63"/>
      <c r="Z1826" s="62">
        <v>2.13</v>
      </c>
      <c r="AA1826" s="62">
        <v>15762</v>
      </c>
      <c r="AB1826" s="62">
        <v>54.73</v>
      </c>
      <c r="AC1826" s="62">
        <v>0.09</v>
      </c>
    </row>
    <row r="1827" spans="1:29" ht="30" x14ac:dyDescent="0.25">
      <c r="A1827" s="61" t="s">
        <v>498</v>
      </c>
      <c r="B1827" s="61" t="s">
        <v>499</v>
      </c>
      <c r="C1827" s="62">
        <v>2008</v>
      </c>
      <c r="D1827" s="61" t="s">
        <v>150</v>
      </c>
      <c r="E1827" s="62">
        <v>6</v>
      </c>
      <c r="F1827" s="63"/>
      <c r="G1827" s="63"/>
      <c r="H1827" s="63"/>
      <c r="I1827" s="63"/>
      <c r="J1827" s="63"/>
      <c r="K1827" s="62">
        <v>0</v>
      </c>
      <c r="L1827" s="63"/>
      <c r="M1827" s="63"/>
      <c r="N1827" s="63"/>
      <c r="O1827" s="63"/>
      <c r="P1827" s="63"/>
      <c r="Q1827" s="63"/>
      <c r="R1827" s="63"/>
      <c r="S1827" s="63"/>
      <c r="T1827" s="63"/>
      <c r="U1827" s="63"/>
      <c r="V1827" s="63"/>
      <c r="W1827" s="63"/>
      <c r="X1827" s="63"/>
      <c r="Y1827" s="63"/>
      <c r="Z1827" s="62">
        <v>64.17</v>
      </c>
      <c r="AA1827" s="62">
        <v>308</v>
      </c>
      <c r="AB1827" s="62">
        <v>4.28</v>
      </c>
      <c r="AC1827" s="62">
        <v>10.69</v>
      </c>
    </row>
    <row r="1828" spans="1:29" ht="30" x14ac:dyDescent="0.25">
      <c r="A1828" s="61" t="s">
        <v>237</v>
      </c>
      <c r="B1828" s="61" t="s">
        <v>238</v>
      </c>
      <c r="C1828" s="62">
        <v>2009</v>
      </c>
      <c r="D1828" s="61" t="s">
        <v>150</v>
      </c>
      <c r="E1828" s="62">
        <v>10</v>
      </c>
      <c r="F1828" s="62">
        <v>0</v>
      </c>
      <c r="G1828" s="62">
        <v>0</v>
      </c>
      <c r="H1828" s="62">
        <v>0</v>
      </c>
      <c r="I1828" s="62">
        <v>0</v>
      </c>
      <c r="J1828" s="62">
        <v>0</v>
      </c>
      <c r="K1828" s="62">
        <v>8449.08</v>
      </c>
      <c r="L1828" s="62">
        <v>11730</v>
      </c>
      <c r="M1828" s="62">
        <v>97.75</v>
      </c>
      <c r="N1828" s="62">
        <v>844.91</v>
      </c>
      <c r="O1828" s="62">
        <v>101889.97</v>
      </c>
      <c r="P1828" s="63"/>
      <c r="Q1828" s="63"/>
      <c r="R1828" s="63"/>
      <c r="S1828" s="63"/>
      <c r="T1828" s="63"/>
      <c r="U1828" s="63"/>
      <c r="V1828" s="63"/>
      <c r="W1828" s="63"/>
      <c r="X1828" s="63"/>
      <c r="Y1828" s="63"/>
      <c r="Z1828" s="62">
        <v>154485</v>
      </c>
      <c r="AA1828" s="62">
        <v>7417</v>
      </c>
      <c r="AB1828" s="62">
        <v>61.81</v>
      </c>
      <c r="AC1828" s="62">
        <v>15448.5</v>
      </c>
    </row>
    <row r="1829" spans="1:29" ht="30" x14ac:dyDescent="0.25">
      <c r="A1829" s="61" t="s">
        <v>245</v>
      </c>
      <c r="B1829" s="61" t="s">
        <v>246</v>
      </c>
      <c r="C1829" s="62">
        <v>2013</v>
      </c>
      <c r="D1829" s="61" t="s">
        <v>78</v>
      </c>
      <c r="E1829" s="62">
        <v>76</v>
      </c>
      <c r="F1829" s="62">
        <v>765164</v>
      </c>
      <c r="G1829" s="62">
        <v>108822</v>
      </c>
      <c r="H1829" s="62">
        <v>119.32</v>
      </c>
      <c r="I1829" s="62">
        <v>10067.950000000001</v>
      </c>
      <c r="J1829" s="62">
        <v>711602.52</v>
      </c>
      <c r="K1829" s="62">
        <v>0</v>
      </c>
      <c r="L1829" s="63"/>
      <c r="M1829" s="63"/>
      <c r="N1829" s="63"/>
      <c r="O1829" s="63"/>
      <c r="P1829" s="63"/>
      <c r="Q1829" s="63"/>
      <c r="R1829" s="63"/>
      <c r="S1829" s="63"/>
      <c r="T1829" s="63"/>
      <c r="U1829" s="63"/>
      <c r="V1829" s="63"/>
      <c r="W1829" s="63"/>
      <c r="X1829" s="63"/>
      <c r="Y1829" s="63"/>
      <c r="Z1829" s="62">
        <v>223500</v>
      </c>
      <c r="AA1829" s="62">
        <v>24476</v>
      </c>
      <c r="AB1829" s="62">
        <v>26.84</v>
      </c>
      <c r="AC1829" s="62">
        <v>2940.79</v>
      </c>
    </row>
    <row r="1830" spans="1:29" x14ac:dyDescent="0.25">
      <c r="A1830" s="61" t="s">
        <v>332</v>
      </c>
      <c r="B1830" s="61" t="s">
        <v>333</v>
      </c>
      <c r="C1830" s="62">
        <v>2005</v>
      </c>
      <c r="D1830" s="61" t="s">
        <v>72</v>
      </c>
      <c r="E1830" s="62">
        <v>74</v>
      </c>
      <c r="F1830" s="62">
        <v>379899</v>
      </c>
      <c r="G1830" s="62">
        <v>43103</v>
      </c>
      <c r="H1830" s="62">
        <v>48.54</v>
      </c>
      <c r="I1830" s="62">
        <v>5133.7700000000004</v>
      </c>
      <c r="J1830" s="62">
        <v>353306.07</v>
      </c>
      <c r="K1830" s="62">
        <v>27134.82</v>
      </c>
      <c r="L1830" s="62">
        <v>37630</v>
      </c>
      <c r="M1830" s="62">
        <v>42.38</v>
      </c>
      <c r="N1830" s="62">
        <v>366.69</v>
      </c>
      <c r="O1830" s="62">
        <v>327226.94</v>
      </c>
      <c r="P1830" s="63"/>
      <c r="Q1830" s="63"/>
      <c r="R1830" s="63"/>
      <c r="S1830" s="63"/>
      <c r="T1830" s="63"/>
      <c r="U1830" s="63"/>
      <c r="V1830" s="63"/>
      <c r="W1830" s="63"/>
      <c r="X1830" s="63"/>
      <c r="Y1830" s="63"/>
      <c r="Z1830" s="62">
        <v>980385</v>
      </c>
      <c r="AA1830" s="62">
        <v>69032</v>
      </c>
      <c r="AB1830" s="62">
        <v>77.739999999999995</v>
      </c>
      <c r="AC1830" s="62">
        <v>13248.45</v>
      </c>
    </row>
    <row r="1831" spans="1:29" ht="30" x14ac:dyDescent="0.25">
      <c r="A1831" s="61" t="s">
        <v>509</v>
      </c>
      <c r="B1831" s="61" t="s">
        <v>510</v>
      </c>
      <c r="C1831" s="62">
        <v>2018</v>
      </c>
      <c r="D1831" s="61" t="s">
        <v>99</v>
      </c>
      <c r="E1831" s="62">
        <v>40</v>
      </c>
      <c r="F1831" s="62">
        <v>86755</v>
      </c>
      <c r="G1831" s="62">
        <v>19367</v>
      </c>
      <c r="H1831" s="62">
        <v>40.35</v>
      </c>
      <c r="I1831" s="62">
        <v>2168.88</v>
      </c>
      <c r="J1831" s="62">
        <v>80682.149999999994</v>
      </c>
      <c r="K1831" s="62">
        <v>14799.22</v>
      </c>
      <c r="L1831" s="62">
        <v>16780</v>
      </c>
      <c r="M1831" s="62">
        <v>34.96</v>
      </c>
      <c r="N1831" s="62">
        <v>369.98</v>
      </c>
      <c r="O1831" s="62">
        <v>178468.28</v>
      </c>
      <c r="P1831" s="63"/>
      <c r="Q1831" s="63"/>
      <c r="R1831" s="63"/>
      <c r="S1831" s="63"/>
      <c r="T1831" s="63"/>
      <c r="U1831" s="63"/>
      <c r="V1831" s="63"/>
      <c r="W1831" s="63"/>
      <c r="X1831" s="63"/>
      <c r="Y1831" s="63"/>
      <c r="Z1831" s="62">
        <v>806</v>
      </c>
      <c r="AA1831" s="62">
        <v>10221</v>
      </c>
      <c r="AB1831" s="62">
        <v>21.29</v>
      </c>
      <c r="AC1831" s="62">
        <v>20.149999999999999</v>
      </c>
    </row>
    <row r="1832" spans="1:29" x14ac:dyDescent="0.25">
      <c r="A1832" s="61" t="s">
        <v>540</v>
      </c>
      <c r="B1832" s="61" t="s">
        <v>541</v>
      </c>
      <c r="C1832" s="62">
        <v>2015</v>
      </c>
      <c r="D1832" s="61" t="s">
        <v>99</v>
      </c>
      <c r="E1832" s="62">
        <v>82</v>
      </c>
      <c r="F1832" s="62">
        <v>880920</v>
      </c>
      <c r="G1832" s="62">
        <v>106129</v>
      </c>
      <c r="H1832" s="62">
        <v>107.85</v>
      </c>
      <c r="I1832" s="62">
        <v>10742.93</v>
      </c>
      <c r="J1832" s="62">
        <v>819255.6</v>
      </c>
      <c r="K1832" s="62">
        <v>0</v>
      </c>
      <c r="L1832" s="63"/>
      <c r="M1832" s="63"/>
      <c r="N1832" s="63"/>
      <c r="O1832" s="63"/>
      <c r="P1832" s="63"/>
      <c r="Q1832" s="63"/>
      <c r="R1832" s="63"/>
      <c r="S1832" s="63"/>
      <c r="T1832" s="63"/>
      <c r="U1832" s="63"/>
      <c r="V1832" s="63"/>
      <c r="W1832" s="63"/>
      <c r="X1832" s="63"/>
      <c r="Y1832" s="63"/>
      <c r="Z1832" s="62">
        <v>140094</v>
      </c>
      <c r="AA1832" s="62">
        <v>11651</v>
      </c>
      <c r="AB1832" s="62">
        <v>11.84</v>
      </c>
      <c r="AC1832" s="62">
        <v>1708.46</v>
      </c>
    </row>
    <row r="1833" spans="1:29" ht="30" x14ac:dyDescent="0.25">
      <c r="A1833" s="61" t="s">
        <v>448</v>
      </c>
      <c r="B1833" s="61" t="s">
        <v>449</v>
      </c>
      <c r="C1833" s="62">
        <v>2013</v>
      </c>
      <c r="D1833" s="61" t="s">
        <v>75</v>
      </c>
      <c r="E1833" s="62">
        <v>8</v>
      </c>
      <c r="F1833" s="62">
        <v>220</v>
      </c>
      <c r="G1833" s="62">
        <v>39</v>
      </c>
      <c r="H1833" s="62">
        <v>0.41</v>
      </c>
      <c r="I1833" s="62">
        <v>27.5</v>
      </c>
      <c r="J1833" s="62">
        <v>204.6</v>
      </c>
      <c r="K1833" s="62">
        <v>317</v>
      </c>
      <c r="L1833" s="62">
        <v>577</v>
      </c>
      <c r="M1833" s="62">
        <v>6.01</v>
      </c>
      <c r="N1833" s="63"/>
      <c r="O1833" s="63"/>
      <c r="P1833" s="63"/>
      <c r="Q1833" s="63"/>
      <c r="R1833" s="63"/>
      <c r="S1833" s="63"/>
      <c r="T1833" s="63"/>
      <c r="U1833" s="63"/>
      <c r="V1833" s="63"/>
      <c r="W1833" s="63"/>
      <c r="X1833" s="63"/>
      <c r="Y1833" s="63"/>
      <c r="Z1833" s="62">
        <v>0</v>
      </c>
      <c r="AA1833" s="62">
        <v>3705</v>
      </c>
      <c r="AB1833" s="62">
        <v>38.590000000000003</v>
      </c>
      <c r="AC1833" s="62">
        <v>0</v>
      </c>
    </row>
    <row r="1834" spans="1:29" ht="30" x14ac:dyDescent="0.25">
      <c r="A1834" s="61" t="s">
        <v>146</v>
      </c>
      <c r="B1834" s="61" t="s">
        <v>147</v>
      </c>
      <c r="C1834" s="62">
        <v>2010</v>
      </c>
      <c r="D1834" s="61" t="s">
        <v>86</v>
      </c>
      <c r="E1834" s="62">
        <v>10</v>
      </c>
      <c r="F1834" s="63"/>
      <c r="G1834" s="63"/>
      <c r="H1834" s="63"/>
      <c r="I1834" s="63"/>
      <c r="J1834" s="63"/>
      <c r="K1834" s="62">
        <v>0</v>
      </c>
      <c r="L1834" s="63"/>
      <c r="M1834" s="63"/>
      <c r="N1834" s="63"/>
      <c r="O1834" s="63"/>
      <c r="P1834" s="63"/>
      <c r="Q1834" s="63"/>
      <c r="R1834" s="63"/>
      <c r="S1834" s="63"/>
      <c r="T1834" s="63"/>
      <c r="U1834" s="63"/>
      <c r="V1834" s="63"/>
      <c r="W1834" s="63"/>
      <c r="X1834" s="63"/>
      <c r="Y1834" s="63"/>
      <c r="Z1834" s="62">
        <v>0</v>
      </c>
      <c r="AA1834" s="63"/>
      <c r="AB1834" s="63"/>
      <c r="AC1834" s="62">
        <v>0</v>
      </c>
    </row>
    <row r="1835" spans="1:29" x14ac:dyDescent="0.25">
      <c r="A1835" s="61" t="s">
        <v>190</v>
      </c>
      <c r="B1835" s="61" t="s">
        <v>191</v>
      </c>
      <c r="C1835" s="62">
        <v>2008</v>
      </c>
      <c r="D1835" s="61" t="s">
        <v>99</v>
      </c>
      <c r="E1835" s="62">
        <v>19</v>
      </c>
      <c r="F1835" s="62">
        <v>41206</v>
      </c>
      <c r="G1835" s="62">
        <v>9717</v>
      </c>
      <c r="H1835" s="62">
        <v>42.62</v>
      </c>
      <c r="I1835" s="62">
        <v>2168.7399999999998</v>
      </c>
      <c r="J1835" s="62">
        <v>38321.58</v>
      </c>
      <c r="K1835" s="62">
        <v>3492</v>
      </c>
      <c r="L1835" s="62">
        <v>5925</v>
      </c>
      <c r="M1835" s="62">
        <v>25.99</v>
      </c>
      <c r="N1835" s="62">
        <v>183.79</v>
      </c>
      <c r="O1835" s="62">
        <v>42111.08</v>
      </c>
      <c r="P1835" s="63"/>
      <c r="Q1835" s="63"/>
      <c r="R1835" s="63"/>
      <c r="S1835" s="63"/>
      <c r="T1835" s="63"/>
      <c r="U1835" s="63"/>
      <c r="V1835" s="63"/>
      <c r="W1835" s="63"/>
      <c r="X1835" s="63"/>
      <c r="Y1835" s="63"/>
      <c r="Z1835" s="62">
        <v>280</v>
      </c>
      <c r="AA1835" s="62">
        <v>2731</v>
      </c>
      <c r="AB1835" s="62">
        <v>11.98</v>
      </c>
      <c r="AC1835" s="62">
        <v>14.74</v>
      </c>
    </row>
    <row r="1836" spans="1:29" ht="30" x14ac:dyDescent="0.25">
      <c r="A1836" s="61" t="s">
        <v>111</v>
      </c>
      <c r="B1836" s="61" t="s">
        <v>112</v>
      </c>
      <c r="C1836" s="62">
        <v>2009</v>
      </c>
      <c r="D1836" s="61" t="s">
        <v>99</v>
      </c>
      <c r="E1836" s="62">
        <v>80</v>
      </c>
      <c r="F1836" s="62">
        <v>293640</v>
      </c>
      <c r="G1836" s="62">
        <v>51648</v>
      </c>
      <c r="H1836" s="62">
        <v>53.8</v>
      </c>
      <c r="I1836" s="62">
        <v>3670.5</v>
      </c>
      <c r="J1836" s="62">
        <v>273085.2</v>
      </c>
      <c r="K1836" s="62">
        <v>35330.75</v>
      </c>
      <c r="L1836" s="62">
        <v>45360</v>
      </c>
      <c r="M1836" s="62">
        <v>47.25</v>
      </c>
      <c r="N1836" s="62">
        <v>441.63</v>
      </c>
      <c r="O1836" s="62">
        <v>426064.08</v>
      </c>
      <c r="P1836" s="63"/>
      <c r="Q1836" s="63"/>
      <c r="R1836" s="63"/>
      <c r="S1836" s="63"/>
      <c r="T1836" s="63"/>
      <c r="U1836" s="63"/>
      <c r="V1836" s="63"/>
      <c r="W1836" s="63"/>
      <c r="X1836" s="63"/>
      <c r="Y1836" s="63"/>
      <c r="Z1836" s="62">
        <v>29431</v>
      </c>
      <c r="AA1836" s="62">
        <v>19478</v>
      </c>
      <c r="AB1836" s="62">
        <v>20.29</v>
      </c>
      <c r="AC1836" s="62">
        <v>367.89</v>
      </c>
    </row>
    <row r="1837" spans="1:29" x14ac:dyDescent="0.25">
      <c r="A1837" s="61" t="s">
        <v>79</v>
      </c>
      <c r="B1837" s="61" t="s">
        <v>80</v>
      </c>
      <c r="C1837" s="62">
        <v>2014</v>
      </c>
      <c r="D1837" s="61" t="s">
        <v>226</v>
      </c>
      <c r="E1837" s="62">
        <v>41</v>
      </c>
      <c r="F1837" s="62">
        <v>172498</v>
      </c>
      <c r="G1837" s="62">
        <v>33145</v>
      </c>
      <c r="H1837" s="62">
        <v>67.37</v>
      </c>
      <c r="I1837" s="62">
        <v>4207.2700000000004</v>
      </c>
      <c r="J1837" s="62">
        <v>160423.14000000001</v>
      </c>
      <c r="K1837" s="62">
        <v>7128.03</v>
      </c>
      <c r="L1837" s="62">
        <v>9878</v>
      </c>
      <c r="M1837" s="62">
        <v>20.079999999999998</v>
      </c>
      <c r="N1837" s="63"/>
      <c r="O1837" s="63"/>
      <c r="P1837" s="63"/>
      <c r="Q1837" s="63"/>
      <c r="R1837" s="63"/>
      <c r="S1837" s="63"/>
      <c r="T1837" s="63"/>
      <c r="U1837" s="63"/>
      <c r="V1837" s="63"/>
      <c r="W1837" s="63"/>
      <c r="X1837" s="63"/>
      <c r="Y1837" s="63"/>
      <c r="Z1837" s="62">
        <v>135550</v>
      </c>
      <c r="AA1837" s="62">
        <v>7378</v>
      </c>
      <c r="AB1837" s="62">
        <v>15</v>
      </c>
      <c r="AC1837" s="62">
        <v>3306.1</v>
      </c>
    </row>
    <row r="1838" spans="1:29" x14ac:dyDescent="0.25">
      <c r="A1838" s="61" t="s">
        <v>204</v>
      </c>
      <c r="B1838" s="61" t="s">
        <v>205</v>
      </c>
      <c r="C1838" s="62">
        <v>2011</v>
      </c>
      <c r="D1838" s="61" t="s">
        <v>78</v>
      </c>
      <c r="E1838" s="62">
        <v>45</v>
      </c>
      <c r="F1838" s="62">
        <v>402000</v>
      </c>
      <c r="G1838" s="62">
        <v>50220</v>
      </c>
      <c r="H1838" s="62">
        <v>93</v>
      </c>
      <c r="I1838" s="62">
        <v>8933.33</v>
      </c>
      <c r="J1838" s="62">
        <v>373860</v>
      </c>
      <c r="K1838" s="62">
        <v>0</v>
      </c>
      <c r="L1838" s="63"/>
      <c r="M1838" s="63"/>
      <c r="N1838" s="63"/>
      <c r="O1838" s="63"/>
      <c r="P1838" s="63"/>
      <c r="Q1838" s="63"/>
      <c r="R1838" s="63"/>
      <c r="S1838" s="63"/>
      <c r="T1838" s="63"/>
      <c r="U1838" s="63"/>
      <c r="V1838" s="63"/>
      <c r="W1838" s="63"/>
      <c r="X1838" s="63"/>
      <c r="Y1838" s="63"/>
      <c r="Z1838" s="62">
        <v>0</v>
      </c>
      <c r="AA1838" s="63"/>
      <c r="AB1838" s="63"/>
      <c r="AC1838" s="62">
        <v>0</v>
      </c>
    </row>
    <row r="1839" spans="1:29" ht="30" x14ac:dyDescent="0.25">
      <c r="A1839" s="61" t="s">
        <v>348</v>
      </c>
      <c r="B1839" s="61" t="s">
        <v>349</v>
      </c>
      <c r="C1839" s="62">
        <v>2012</v>
      </c>
      <c r="D1839" s="61" t="s">
        <v>75</v>
      </c>
      <c r="E1839" s="62">
        <v>12</v>
      </c>
      <c r="F1839" s="62">
        <v>1122</v>
      </c>
      <c r="G1839" s="62">
        <v>1357</v>
      </c>
      <c r="H1839" s="62">
        <v>9.42</v>
      </c>
      <c r="I1839" s="62">
        <v>93.5</v>
      </c>
      <c r="J1839" s="62">
        <v>1043.46</v>
      </c>
      <c r="K1839" s="62">
        <v>0</v>
      </c>
      <c r="L1839" s="63"/>
      <c r="M1839" s="63"/>
      <c r="N1839" s="63"/>
      <c r="O1839" s="63"/>
      <c r="P1839" s="63"/>
      <c r="Q1839" s="63"/>
      <c r="R1839" s="63"/>
      <c r="S1839" s="63"/>
      <c r="T1839" s="63"/>
      <c r="U1839" s="63"/>
      <c r="V1839" s="63"/>
      <c r="W1839" s="63"/>
      <c r="X1839" s="63"/>
      <c r="Y1839" s="63"/>
      <c r="Z1839" s="62">
        <v>209.01</v>
      </c>
      <c r="AA1839" s="62">
        <v>5612</v>
      </c>
      <c r="AB1839" s="62">
        <v>38.97</v>
      </c>
      <c r="AC1839" s="62">
        <v>17.420000000000002</v>
      </c>
    </row>
    <row r="1840" spans="1:29" x14ac:dyDescent="0.25">
      <c r="A1840" s="61" t="s">
        <v>522</v>
      </c>
      <c r="B1840" s="61" t="s">
        <v>523</v>
      </c>
      <c r="C1840" s="62">
        <v>2008</v>
      </c>
      <c r="D1840" s="61" t="s">
        <v>78</v>
      </c>
      <c r="E1840" s="62">
        <v>56</v>
      </c>
      <c r="F1840" s="62">
        <v>148178</v>
      </c>
      <c r="G1840" s="62">
        <v>29227</v>
      </c>
      <c r="H1840" s="62">
        <v>43.49</v>
      </c>
      <c r="I1840" s="62">
        <v>2646.04</v>
      </c>
      <c r="J1840" s="62">
        <v>137805.54</v>
      </c>
      <c r="K1840" s="62">
        <v>20756.55</v>
      </c>
      <c r="L1840" s="62">
        <v>35553</v>
      </c>
      <c r="M1840" s="62">
        <v>52.91</v>
      </c>
      <c r="N1840" s="62">
        <v>370.65</v>
      </c>
      <c r="O1840" s="62">
        <v>250309.43</v>
      </c>
      <c r="P1840" s="63"/>
      <c r="Q1840" s="63"/>
      <c r="R1840" s="63"/>
      <c r="S1840" s="63"/>
      <c r="T1840" s="63"/>
      <c r="U1840" s="63"/>
      <c r="V1840" s="63"/>
      <c r="W1840" s="63"/>
      <c r="X1840" s="63"/>
      <c r="Y1840" s="63"/>
      <c r="Z1840" s="62">
        <v>204710</v>
      </c>
      <c r="AA1840" s="62">
        <v>23120</v>
      </c>
      <c r="AB1840" s="62">
        <v>34.4</v>
      </c>
      <c r="AC1840" s="62">
        <v>3655.54</v>
      </c>
    </row>
    <row r="1841" spans="1:29" ht="30" x14ac:dyDescent="0.25">
      <c r="A1841" s="61" t="s">
        <v>464</v>
      </c>
      <c r="B1841" s="61" t="s">
        <v>465</v>
      </c>
      <c r="C1841" s="62">
        <v>2009</v>
      </c>
      <c r="D1841" s="61" t="s">
        <v>86</v>
      </c>
      <c r="E1841" s="62">
        <v>30</v>
      </c>
      <c r="F1841" s="62">
        <v>1201</v>
      </c>
      <c r="G1841" s="62">
        <v>318</v>
      </c>
      <c r="H1841" s="62">
        <v>0.88</v>
      </c>
      <c r="I1841" s="62">
        <v>40.03</v>
      </c>
      <c r="J1841" s="62">
        <v>1116.93</v>
      </c>
      <c r="K1841" s="62">
        <v>0</v>
      </c>
      <c r="L1841" s="63"/>
      <c r="M1841" s="63"/>
      <c r="N1841" s="63"/>
      <c r="O1841" s="63"/>
      <c r="P1841" s="63"/>
      <c r="Q1841" s="63"/>
      <c r="R1841" s="63"/>
      <c r="S1841" s="63"/>
      <c r="T1841" s="63"/>
      <c r="U1841" s="63"/>
      <c r="V1841" s="63"/>
      <c r="W1841" s="63"/>
      <c r="X1841" s="63"/>
      <c r="Y1841" s="63"/>
      <c r="Z1841" s="62">
        <v>0</v>
      </c>
      <c r="AA1841" s="63"/>
      <c r="AB1841" s="63"/>
      <c r="AC1841" s="62">
        <v>0</v>
      </c>
    </row>
    <row r="1842" spans="1:29" ht="30" x14ac:dyDescent="0.25">
      <c r="A1842" s="61" t="s">
        <v>556</v>
      </c>
      <c r="B1842" s="61" t="s">
        <v>557</v>
      </c>
      <c r="C1842" s="62">
        <v>2007</v>
      </c>
      <c r="D1842" s="61" t="s">
        <v>75</v>
      </c>
      <c r="E1842" s="62">
        <v>8</v>
      </c>
      <c r="F1842" s="62">
        <v>25042</v>
      </c>
      <c r="G1842" s="62">
        <v>3070</v>
      </c>
      <c r="H1842" s="62">
        <v>31.98</v>
      </c>
      <c r="I1842" s="62">
        <v>3130.25</v>
      </c>
      <c r="J1842" s="62">
        <v>23289.06</v>
      </c>
      <c r="K1842" s="62">
        <v>0</v>
      </c>
      <c r="L1842" s="63"/>
      <c r="M1842" s="63"/>
      <c r="N1842" s="63"/>
      <c r="O1842" s="63"/>
      <c r="P1842" s="63"/>
      <c r="Q1842" s="63"/>
      <c r="R1842" s="63"/>
      <c r="S1842" s="63"/>
      <c r="T1842" s="63"/>
      <c r="U1842" s="63"/>
      <c r="V1842" s="63"/>
      <c r="W1842" s="63"/>
      <c r="X1842" s="63"/>
      <c r="Y1842" s="63"/>
      <c r="Z1842" s="62">
        <v>666.27</v>
      </c>
      <c r="AA1842" s="62">
        <v>5891</v>
      </c>
      <c r="AB1842" s="62">
        <v>61.36</v>
      </c>
      <c r="AC1842" s="62">
        <v>83.28</v>
      </c>
    </row>
    <row r="1843" spans="1:29" ht="30" x14ac:dyDescent="0.25">
      <c r="A1843" s="61" t="s">
        <v>538</v>
      </c>
      <c r="B1843" s="61" t="s">
        <v>539</v>
      </c>
      <c r="C1843" s="62">
        <v>2012</v>
      </c>
      <c r="D1843" s="61" t="s">
        <v>78</v>
      </c>
      <c r="E1843" s="62">
        <v>56</v>
      </c>
      <c r="F1843" s="62">
        <v>550380</v>
      </c>
      <c r="G1843" s="62">
        <v>76240</v>
      </c>
      <c r="H1843" s="62">
        <v>113.45</v>
      </c>
      <c r="I1843" s="62">
        <v>9828.2099999999991</v>
      </c>
      <c r="J1843" s="62">
        <v>511853.4</v>
      </c>
      <c r="K1843" s="62">
        <v>0</v>
      </c>
      <c r="L1843" s="63"/>
      <c r="M1843" s="63"/>
      <c r="N1843" s="63"/>
      <c r="O1843" s="63"/>
      <c r="P1843" s="63"/>
      <c r="Q1843" s="63"/>
      <c r="R1843" s="63"/>
      <c r="S1843" s="63"/>
      <c r="T1843" s="63"/>
      <c r="U1843" s="63"/>
      <c r="V1843" s="63"/>
      <c r="W1843" s="63"/>
      <c r="X1843" s="63"/>
      <c r="Y1843" s="63"/>
      <c r="Z1843" s="62">
        <v>0</v>
      </c>
      <c r="AA1843" s="63"/>
      <c r="AB1843" s="63"/>
      <c r="AC1843" s="62">
        <v>0</v>
      </c>
    </row>
    <row r="1844" spans="1:29" ht="30" x14ac:dyDescent="0.25">
      <c r="A1844" s="61" t="s">
        <v>233</v>
      </c>
      <c r="B1844" s="61" t="s">
        <v>234</v>
      </c>
      <c r="C1844" s="62">
        <v>2010</v>
      </c>
      <c r="D1844" s="61" t="s">
        <v>86</v>
      </c>
      <c r="E1844" s="62">
        <v>160</v>
      </c>
      <c r="F1844" s="62">
        <v>35658</v>
      </c>
      <c r="G1844" s="62">
        <v>6288</v>
      </c>
      <c r="H1844" s="62">
        <v>3.28</v>
      </c>
      <c r="I1844" s="62">
        <v>222.86</v>
      </c>
      <c r="J1844" s="62">
        <v>33161.94</v>
      </c>
      <c r="K1844" s="62">
        <v>1950.53</v>
      </c>
      <c r="L1844" s="62">
        <v>3986</v>
      </c>
      <c r="M1844" s="62">
        <v>2.08</v>
      </c>
      <c r="N1844" s="63"/>
      <c r="O1844" s="63"/>
      <c r="P1844" s="63"/>
      <c r="Q1844" s="63"/>
      <c r="R1844" s="63"/>
      <c r="S1844" s="63"/>
      <c r="T1844" s="63"/>
      <c r="U1844" s="63"/>
      <c r="V1844" s="63"/>
      <c r="W1844" s="63"/>
      <c r="X1844" s="63"/>
      <c r="Y1844" s="63"/>
      <c r="Z1844" s="62">
        <v>11034.02</v>
      </c>
      <c r="AA1844" s="62">
        <v>163888</v>
      </c>
      <c r="AB1844" s="62">
        <v>85.36</v>
      </c>
      <c r="AC1844" s="62">
        <v>68.959999999999994</v>
      </c>
    </row>
    <row r="1845" spans="1:29" ht="30" x14ac:dyDescent="0.25">
      <c r="A1845" s="61" t="s">
        <v>507</v>
      </c>
      <c r="B1845" s="61" t="s">
        <v>508</v>
      </c>
      <c r="C1845" s="62">
        <v>2015</v>
      </c>
      <c r="D1845" s="61" t="s">
        <v>86</v>
      </c>
      <c r="E1845" s="62">
        <v>256</v>
      </c>
      <c r="F1845" s="62">
        <v>1872006</v>
      </c>
      <c r="G1845" s="62">
        <v>265805</v>
      </c>
      <c r="H1845" s="62">
        <v>86.53</v>
      </c>
      <c r="I1845" s="62">
        <v>7312.52</v>
      </c>
      <c r="J1845" s="62">
        <v>1740965.58</v>
      </c>
      <c r="K1845" s="62">
        <v>206596.51</v>
      </c>
      <c r="L1845" s="62">
        <v>268229</v>
      </c>
      <c r="M1845" s="62">
        <v>87.31</v>
      </c>
      <c r="N1845" s="62">
        <v>807.02</v>
      </c>
      <c r="O1845" s="62">
        <v>2491409.27</v>
      </c>
      <c r="P1845" s="63"/>
      <c r="Q1845" s="63"/>
      <c r="R1845" s="63"/>
      <c r="S1845" s="63"/>
      <c r="T1845" s="63"/>
      <c r="U1845" s="63"/>
      <c r="V1845" s="63"/>
      <c r="W1845" s="63"/>
      <c r="X1845" s="63"/>
      <c r="Y1845" s="63"/>
      <c r="Z1845" s="62">
        <v>38.090000000000003</v>
      </c>
      <c r="AA1845" s="62">
        <v>183789</v>
      </c>
      <c r="AB1845" s="62">
        <v>59.83</v>
      </c>
      <c r="AC1845" s="62">
        <v>0.15</v>
      </c>
    </row>
    <row r="1846" spans="1:29" ht="30" x14ac:dyDescent="0.25">
      <c r="A1846" s="61" t="s">
        <v>188</v>
      </c>
      <c r="B1846" s="61" t="s">
        <v>189</v>
      </c>
      <c r="C1846" s="62">
        <v>2010</v>
      </c>
      <c r="D1846" s="61" t="s">
        <v>511</v>
      </c>
      <c r="E1846" s="62">
        <v>10</v>
      </c>
      <c r="F1846" s="62">
        <v>53589</v>
      </c>
      <c r="G1846" s="62">
        <v>11624</v>
      </c>
      <c r="H1846" s="62">
        <v>96.87</v>
      </c>
      <c r="I1846" s="62">
        <v>5358.9</v>
      </c>
      <c r="J1846" s="62">
        <v>49837.77</v>
      </c>
      <c r="K1846" s="62">
        <v>8181.38</v>
      </c>
      <c r="L1846" s="62">
        <v>14738</v>
      </c>
      <c r="M1846" s="62">
        <v>122.82</v>
      </c>
      <c r="N1846" s="63"/>
      <c r="O1846" s="63"/>
      <c r="P1846" s="63"/>
      <c r="Q1846" s="63"/>
      <c r="R1846" s="63"/>
      <c r="S1846" s="63"/>
      <c r="T1846" s="63"/>
      <c r="U1846" s="63"/>
      <c r="V1846" s="63"/>
      <c r="W1846" s="63"/>
      <c r="X1846" s="63"/>
      <c r="Y1846" s="63"/>
      <c r="Z1846" s="62">
        <v>955</v>
      </c>
      <c r="AA1846" s="62">
        <v>6642</v>
      </c>
      <c r="AB1846" s="62">
        <v>55.35</v>
      </c>
      <c r="AC1846" s="62">
        <v>95.5</v>
      </c>
    </row>
    <row r="1847" spans="1:29" ht="30" x14ac:dyDescent="0.25">
      <c r="A1847" s="61" t="s">
        <v>239</v>
      </c>
      <c r="B1847" s="61" t="s">
        <v>240</v>
      </c>
      <c r="C1847" s="62">
        <v>2004</v>
      </c>
      <c r="D1847" s="61" t="s">
        <v>75</v>
      </c>
      <c r="E1847" s="62">
        <v>1</v>
      </c>
      <c r="F1847" s="63"/>
      <c r="G1847" s="63"/>
      <c r="H1847" s="63"/>
      <c r="I1847" s="63"/>
      <c r="J1847" s="63"/>
      <c r="K1847" s="62">
        <v>0</v>
      </c>
      <c r="L1847" s="63"/>
      <c r="M1847" s="63"/>
      <c r="N1847" s="63"/>
      <c r="O1847" s="63"/>
      <c r="P1847" s="63"/>
      <c r="Q1847" s="63"/>
      <c r="R1847" s="63"/>
      <c r="S1847" s="63"/>
      <c r="T1847" s="63"/>
      <c r="U1847" s="63"/>
      <c r="V1847" s="63"/>
      <c r="W1847" s="63"/>
      <c r="X1847" s="63"/>
      <c r="Y1847" s="63"/>
      <c r="Z1847" s="62">
        <v>74.86</v>
      </c>
      <c r="AA1847" s="62">
        <v>524</v>
      </c>
      <c r="AB1847" s="62">
        <v>43.67</v>
      </c>
      <c r="AC1847" s="62">
        <v>74.86</v>
      </c>
    </row>
    <row r="1848" spans="1:29" ht="45" x14ac:dyDescent="0.25">
      <c r="A1848" s="61" t="s">
        <v>214</v>
      </c>
      <c r="B1848" s="61" t="s">
        <v>215</v>
      </c>
      <c r="C1848" s="62">
        <v>2005</v>
      </c>
      <c r="D1848" s="61" t="s">
        <v>75</v>
      </c>
      <c r="E1848" s="62">
        <v>9</v>
      </c>
      <c r="F1848" s="62">
        <v>639</v>
      </c>
      <c r="G1848" s="62">
        <v>79</v>
      </c>
      <c r="H1848" s="62">
        <v>0.73</v>
      </c>
      <c r="I1848" s="62">
        <v>71</v>
      </c>
      <c r="J1848" s="62">
        <v>594.27</v>
      </c>
      <c r="K1848" s="62">
        <v>608.15</v>
      </c>
      <c r="L1848" s="62">
        <v>824</v>
      </c>
      <c r="M1848" s="62">
        <v>7.63</v>
      </c>
      <c r="N1848" s="62">
        <v>67.569999999999993</v>
      </c>
      <c r="O1848" s="62">
        <v>7333.83</v>
      </c>
      <c r="P1848" s="63"/>
      <c r="Q1848" s="63"/>
      <c r="R1848" s="63"/>
      <c r="S1848" s="63"/>
      <c r="T1848" s="63"/>
      <c r="U1848" s="63"/>
      <c r="V1848" s="63"/>
      <c r="W1848" s="63"/>
      <c r="X1848" s="63"/>
      <c r="Y1848" s="63"/>
      <c r="Z1848" s="62">
        <v>188</v>
      </c>
      <c r="AA1848" s="62">
        <v>783</v>
      </c>
      <c r="AB1848" s="62">
        <v>7.25</v>
      </c>
      <c r="AC1848" s="62">
        <v>20.89</v>
      </c>
    </row>
    <row r="1849" spans="1:29" x14ac:dyDescent="0.25">
      <c r="A1849" s="61" t="s">
        <v>265</v>
      </c>
      <c r="B1849" s="61" t="s">
        <v>266</v>
      </c>
      <c r="C1849" s="62">
        <v>2013</v>
      </c>
      <c r="D1849" s="61" t="s">
        <v>89</v>
      </c>
      <c r="E1849" s="62">
        <v>75</v>
      </c>
      <c r="F1849" s="63"/>
      <c r="G1849" s="63"/>
      <c r="H1849" s="63"/>
      <c r="I1849" s="63"/>
      <c r="J1849" s="63"/>
      <c r="K1849" s="62">
        <v>0</v>
      </c>
      <c r="L1849" s="63"/>
      <c r="M1849" s="63"/>
      <c r="N1849" s="63"/>
      <c r="O1849" s="63"/>
      <c r="P1849" s="63"/>
      <c r="Q1849" s="63"/>
      <c r="R1849" s="63"/>
      <c r="S1849" s="63"/>
      <c r="T1849" s="63"/>
      <c r="U1849" s="63"/>
      <c r="V1849" s="63"/>
      <c r="W1849" s="63"/>
      <c r="X1849" s="63"/>
      <c r="Y1849" s="63"/>
      <c r="Z1849" s="62">
        <v>0</v>
      </c>
      <c r="AA1849" s="63"/>
      <c r="AB1849" s="63"/>
      <c r="AC1849" s="62">
        <v>0</v>
      </c>
    </row>
    <row r="1850" spans="1:29" ht="30" x14ac:dyDescent="0.25">
      <c r="A1850" s="61" t="s">
        <v>117</v>
      </c>
      <c r="B1850" s="61" t="s">
        <v>118</v>
      </c>
      <c r="C1850" s="62">
        <v>2013</v>
      </c>
      <c r="D1850" s="61" t="s">
        <v>83</v>
      </c>
      <c r="E1850" s="62">
        <v>12</v>
      </c>
      <c r="F1850" s="63"/>
      <c r="G1850" s="63"/>
      <c r="H1850" s="63"/>
      <c r="I1850" s="63"/>
      <c r="J1850" s="63"/>
      <c r="K1850" s="62">
        <v>0</v>
      </c>
      <c r="L1850" s="63"/>
      <c r="M1850" s="63"/>
      <c r="N1850" s="63"/>
      <c r="O1850" s="63"/>
      <c r="P1850" s="63"/>
      <c r="Q1850" s="63"/>
      <c r="R1850" s="63"/>
      <c r="S1850" s="63"/>
      <c r="T1850" s="63"/>
      <c r="U1850" s="63"/>
      <c r="V1850" s="63"/>
      <c r="W1850" s="63"/>
      <c r="X1850" s="63"/>
      <c r="Y1850" s="63"/>
      <c r="Z1850" s="62">
        <v>0</v>
      </c>
      <c r="AA1850" s="63"/>
      <c r="AB1850" s="63"/>
      <c r="AC1850" s="62">
        <v>0</v>
      </c>
    </row>
    <row r="1851" spans="1:29" ht="30" x14ac:dyDescent="0.25">
      <c r="A1851" s="61" t="s">
        <v>415</v>
      </c>
      <c r="B1851" s="61" t="s">
        <v>416</v>
      </c>
      <c r="C1851" s="62">
        <v>2008</v>
      </c>
      <c r="D1851" s="61" t="s">
        <v>94</v>
      </c>
      <c r="E1851" s="62">
        <v>11</v>
      </c>
      <c r="F1851" s="63"/>
      <c r="G1851" s="63"/>
      <c r="H1851" s="63"/>
      <c r="I1851" s="63"/>
      <c r="J1851" s="63"/>
      <c r="K1851" s="62">
        <v>0</v>
      </c>
      <c r="L1851" s="63"/>
      <c r="M1851" s="63"/>
      <c r="N1851" s="63"/>
      <c r="O1851" s="63"/>
      <c r="P1851" s="63"/>
      <c r="Q1851" s="63"/>
      <c r="R1851" s="63"/>
      <c r="S1851" s="63"/>
      <c r="T1851" s="63"/>
      <c r="U1851" s="63"/>
      <c r="V1851" s="63"/>
      <c r="W1851" s="63"/>
      <c r="X1851" s="63"/>
      <c r="Y1851" s="63"/>
      <c r="Z1851" s="62">
        <v>110.15</v>
      </c>
      <c r="AA1851" s="62">
        <v>7662</v>
      </c>
      <c r="AB1851" s="62">
        <v>58.05</v>
      </c>
      <c r="AC1851" s="62">
        <v>10.01</v>
      </c>
    </row>
    <row r="1852" spans="1:29" ht="30" x14ac:dyDescent="0.25">
      <c r="A1852" s="61" t="s">
        <v>363</v>
      </c>
      <c r="B1852" s="61" t="s">
        <v>364</v>
      </c>
      <c r="C1852" s="62">
        <v>2016</v>
      </c>
      <c r="D1852" s="61" t="s">
        <v>75</v>
      </c>
      <c r="E1852" s="62">
        <v>5</v>
      </c>
      <c r="F1852" s="63"/>
      <c r="G1852" s="63"/>
      <c r="H1852" s="63"/>
      <c r="I1852" s="63"/>
      <c r="J1852" s="63"/>
      <c r="K1852" s="62">
        <v>0</v>
      </c>
      <c r="L1852" s="63"/>
      <c r="M1852" s="63"/>
      <c r="N1852" s="63"/>
      <c r="O1852" s="63"/>
      <c r="P1852" s="63"/>
      <c r="Q1852" s="63"/>
      <c r="R1852" s="63"/>
      <c r="S1852" s="63"/>
      <c r="T1852" s="63"/>
      <c r="U1852" s="63"/>
      <c r="V1852" s="63"/>
      <c r="W1852" s="63"/>
      <c r="X1852" s="63"/>
      <c r="Y1852" s="63"/>
      <c r="Z1852" s="62">
        <v>173.79</v>
      </c>
      <c r="AA1852" s="62">
        <v>576</v>
      </c>
      <c r="AB1852" s="62">
        <v>9.6</v>
      </c>
      <c r="AC1852" s="62">
        <v>34.76</v>
      </c>
    </row>
    <row r="1853" spans="1:29" x14ac:dyDescent="0.25">
      <c r="A1853" s="61" t="s">
        <v>161</v>
      </c>
      <c r="B1853" s="61" t="s">
        <v>162</v>
      </c>
      <c r="C1853" s="62">
        <v>2014</v>
      </c>
      <c r="D1853" s="61" t="s">
        <v>86</v>
      </c>
      <c r="E1853" s="62">
        <v>220</v>
      </c>
      <c r="F1853" s="63"/>
      <c r="G1853" s="63"/>
      <c r="H1853" s="63"/>
      <c r="I1853" s="63"/>
      <c r="J1853" s="63"/>
      <c r="K1853" s="62">
        <v>0</v>
      </c>
      <c r="L1853" s="63"/>
      <c r="M1853" s="63"/>
      <c r="N1853" s="63"/>
      <c r="O1853" s="63"/>
      <c r="P1853" s="63"/>
      <c r="Q1853" s="63"/>
      <c r="R1853" s="63"/>
      <c r="S1853" s="63"/>
      <c r="T1853" s="63"/>
      <c r="U1853" s="63"/>
      <c r="V1853" s="63"/>
      <c r="W1853" s="63"/>
      <c r="X1853" s="63"/>
      <c r="Y1853" s="63"/>
      <c r="Z1853" s="62">
        <v>0</v>
      </c>
      <c r="AA1853" s="63"/>
      <c r="AB1853" s="63"/>
      <c r="AC1853" s="62">
        <v>0</v>
      </c>
    </row>
    <row r="1854" spans="1:29" x14ac:dyDescent="0.25">
      <c r="A1854" s="61" t="s">
        <v>289</v>
      </c>
      <c r="B1854" s="61" t="s">
        <v>290</v>
      </c>
      <c r="C1854" s="62">
        <v>2005</v>
      </c>
      <c r="D1854" s="61" t="s">
        <v>72</v>
      </c>
      <c r="E1854" s="62">
        <v>38</v>
      </c>
      <c r="F1854" s="62">
        <v>143160</v>
      </c>
      <c r="G1854" s="62">
        <v>17443</v>
      </c>
      <c r="H1854" s="62">
        <v>38.25</v>
      </c>
      <c r="I1854" s="62">
        <v>3767.37</v>
      </c>
      <c r="J1854" s="62">
        <v>133138.79999999999</v>
      </c>
      <c r="K1854" s="62">
        <v>0</v>
      </c>
      <c r="L1854" s="63"/>
      <c r="M1854" s="63"/>
      <c r="N1854" s="63"/>
      <c r="O1854" s="63"/>
      <c r="P1854" s="63"/>
      <c r="Q1854" s="63"/>
      <c r="R1854" s="63"/>
      <c r="S1854" s="63"/>
      <c r="T1854" s="63"/>
      <c r="U1854" s="62">
        <v>11503</v>
      </c>
      <c r="V1854" s="62">
        <v>19899</v>
      </c>
      <c r="W1854" s="62">
        <v>43.64</v>
      </c>
      <c r="X1854" s="62">
        <v>302</v>
      </c>
      <c r="Y1854" s="62">
        <v>257483.15</v>
      </c>
      <c r="Z1854" s="62">
        <v>135.69</v>
      </c>
      <c r="AA1854" s="62">
        <v>7522</v>
      </c>
      <c r="AB1854" s="62">
        <v>16.5</v>
      </c>
      <c r="AC1854" s="62">
        <v>3.57</v>
      </c>
    </row>
    <row r="1855" spans="1:29" x14ac:dyDescent="0.25">
      <c r="A1855" s="61" t="s">
        <v>95</v>
      </c>
      <c r="B1855" s="61" t="s">
        <v>96</v>
      </c>
      <c r="C1855" s="62">
        <v>2012</v>
      </c>
      <c r="D1855" s="61" t="s">
        <v>75</v>
      </c>
      <c r="E1855" s="62">
        <v>12</v>
      </c>
      <c r="F1855" s="62">
        <v>481</v>
      </c>
      <c r="G1855" s="62">
        <v>219</v>
      </c>
      <c r="H1855" s="62">
        <v>1.52</v>
      </c>
      <c r="I1855" s="62">
        <v>40.08</v>
      </c>
      <c r="J1855" s="62">
        <v>447.33</v>
      </c>
      <c r="K1855" s="62">
        <v>187</v>
      </c>
      <c r="L1855" s="62">
        <v>205</v>
      </c>
      <c r="M1855" s="62">
        <v>1.42</v>
      </c>
      <c r="N1855" s="62">
        <v>15.58</v>
      </c>
      <c r="O1855" s="62">
        <v>2255.09</v>
      </c>
      <c r="P1855" s="63"/>
      <c r="Q1855" s="63"/>
      <c r="R1855" s="63"/>
      <c r="S1855" s="63"/>
      <c r="T1855" s="63"/>
      <c r="U1855" s="63"/>
      <c r="V1855" s="63"/>
      <c r="W1855" s="63"/>
      <c r="X1855" s="63"/>
      <c r="Y1855" s="63"/>
      <c r="Z1855" s="62">
        <v>1407.56</v>
      </c>
      <c r="AA1855" s="62">
        <v>4537</v>
      </c>
      <c r="AB1855" s="62">
        <v>31.51</v>
      </c>
      <c r="AC1855" s="62">
        <v>117.3</v>
      </c>
    </row>
    <row r="1856" spans="1:29" ht="30" x14ac:dyDescent="0.25">
      <c r="A1856" s="61" t="s">
        <v>352</v>
      </c>
      <c r="B1856" s="61" t="s">
        <v>353</v>
      </c>
      <c r="C1856" s="62">
        <v>2010</v>
      </c>
      <c r="D1856" s="61" t="s">
        <v>89</v>
      </c>
      <c r="E1856" s="62">
        <v>64</v>
      </c>
      <c r="F1856" s="62">
        <v>251840</v>
      </c>
      <c r="G1856" s="62">
        <v>39736</v>
      </c>
      <c r="H1856" s="62">
        <v>51.74</v>
      </c>
      <c r="I1856" s="62">
        <v>3935</v>
      </c>
      <c r="J1856" s="62">
        <v>234211.20000000001</v>
      </c>
      <c r="K1856" s="62">
        <v>34035</v>
      </c>
      <c r="L1856" s="62">
        <v>57149</v>
      </c>
      <c r="M1856" s="62">
        <v>74.41</v>
      </c>
      <c r="N1856" s="62">
        <v>531.79999999999995</v>
      </c>
      <c r="O1856" s="62">
        <v>410438.28</v>
      </c>
      <c r="P1856" s="63"/>
      <c r="Q1856" s="63"/>
      <c r="R1856" s="63"/>
      <c r="S1856" s="63"/>
      <c r="T1856" s="63"/>
      <c r="U1856" s="63"/>
      <c r="V1856" s="63"/>
      <c r="W1856" s="63"/>
      <c r="X1856" s="63"/>
      <c r="Y1856" s="63"/>
      <c r="Z1856" s="62">
        <v>2321</v>
      </c>
      <c r="AA1856" s="62">
        <v>23904</v>
      </c>
      <c r="AB1856" s="62">
        <v>31.13</v>
      </c>
      <c r="AC1856" s="62">
        <v>36.270000000000003</v>
      </c>
    </row>
    <row r="1857" spans="1:29" ht="30" x14ac:dyDescent="0.25">
      <c r="A1857" s="61" t="s">
        <v>530</v>
      </c>
      <c r="B1857" s="61" t="s">
        <v>531</v>
      </c>
      <c r="C1857" s="62">
        <v>2018</v>
      </c>
      <c r="D1857" s="61" t="s">
        <v>78</v>
      </c>
      <c r="E1857" s="62">
        <v>60</v>
      </c>
      <c r="F1857" s="62">
        <v>265240</v>
      </c>
      <c r="G1857" s="62">
        <v>54441</v>
      </c>
      <c r="H1857" s="62">
        <v>75.61</v>
      </c>
      <c r="I1857" s="62">
        <v>4420.67</v>
      </c>
      <c r="J1857" s="62">
        <v>246673.2</v>
      </c>
      <c r="K1857" s="62">
        <v>0</v>
      </c>
      <c r="L1857" s="63"/>
      <c r="M1857" s="63"/>
      <c r="N1857" s="63"/>
      <c r="O1857" s="63"/>
      <c r="P1857" s="63"/>
      <c r="Q1857" s="63"/>
      <c r="R1857" s="63"/>
      <c r="S1857" s="63"/>
      <c r="T1857" s="63"/>
      <c r="U1857" s="63"/>
      <c r="V1857" s="63"/>
      <c r="W1857" s="63"/>
      <c r="X1857" s="63"/>
      <c r="Y1857" s="63"/>
      <c r="Z1857" s="62">
        <v>693.67</v>
      </c>
      <c r="AA1857" s="62">
        <v>6375</v>
      </c>
      <c r="AB1857" s="62">
        <v>8.85</v>
      </c>
      <c r="AC1857" s="62">
        <v>11.56</v>
      </c>
    </row>
    <row r="1858" spans="1:29" x14ac:dyDescent="0.25">
      <c r="A1858" s="61" t="s">
        <v>332</v>
      </c>
      <c r="B1858" s="61" t="s">
        <v>333</v>
      </c>
      <c r="C1858" s="62">
        <v>2015</v>
      </c>
      <c r="D1858" s="61" t="s">
        <v>135</v>
      </c>
      <c r="E1858" s="62">
        <v>50</v>
      </c>
      <c r="F1858" s="62">
        <v>74896</v>
      </c>
      <c r="G1858" s="62">
        <v>18545</v>
      </c>
      <c r="H1858" s="62">
        <v>30.91</v>
      </c>
      <c r="I1858" s="62">
        <v>1497.92</v>
      </c>
      <c r="J1858" s="62">
        <v>69653.279999999999</v>
      </c>
      <c r="K1858" s="62">
        <v>2515.0300000000002</v>
      </c>
      <c r="L1858" s="62">
        <v>4152</v>
      </c>
      <c r="M1858" s="62">
        <v>6.92</v>
      </c>
      <c r="N1858" s="62">
        <v>50.3</v>
      </c>
      <c r="O1858" s="62">
        <v>30329.55</v>
      </c>
      <c r="P1858" s="63"/>
      <c r="Q1858" s="63"/>
      <c r="R1858" s="63"/>
      <c r="S1858" s="63"/>
      <c r="T1858" s="63"/>
      <c r="U1858" s="63"/>
      <c r="V1858" s="63"/>
      <c r="W1858" s="63"/>
      <c r="X1858" s="63"/>
      <c r="Y1858" s="63"/>
      <c r="Z1858" s="62">
        <v>378200</v>
      </c>
      <c r="AA1858" s="62">
        <v>43906</v>
      </c>
      <c r="AB1858" s="62">
        <v>73.180000000000007</v>
      </c>
      <c r="AC1858" s="62">
        <v>7564</v>
      </c>
    </row>
    <row r="1859" spans="1:29" x14ac:dyDescent="0.25">
      <c r="A1859" s="61" t="s">
        <v>90</v>
      </c>
      <c r="B1859" s="61" t="s">
        <v>91</v>
      </c>
      <c r="C1859" s="62">
        <v>2011</v>
      </c>
      <c r="D1859" s="61" t="s">
        <v>75</v>
      </c>
      <c r="E1859" s="62">
        <v>8</v>
      </c>
      <c r="F1859" s="63"/>
      <c r="G1859" s="63"/>
      <c r="H1859" s="63"/>
      <c r="I1859" s="63"/>
      <c r="J1859" s="63"/>
      <c r="K1859" s="62">
        <v>0</v>
      </c>
      <c r="L1859" s="63"/>
      <c r="M1859" s="63"/>
      <c r="N1859" s="63"/>
      <c r="O1859" s="63"/>
      <c r="P1859" s="63"/>
      <c r="Q1859" s="63"/>
      <c r="R1859" s="63"/>
      <c r="S1859" s="63"/>
      <c r="T1859" s="63"/>
      <c r="U1859" s="63"/>
      <c r="V1859" s="63"/>
      <c r="W1859" s="63"/>
      <c r="X1859" s="63"/>
      <c r="Y1859" s="63"/>
      <c r="Z1859" s="62">
        <v>0</v>
      </c>
      <c r="AA1859" s="63"/>
      <c r="AB1859" s="63"/>
      <c r="AC1859" s="62">
        <v>0</v>
      </c>
    </row>
    <row r="1860" spans="1:29" x14ac:dyDescent="0.25">
      <c r="A1860" s="61" t="s">
        <v>184</v>
      </c>
      <c r="B1860" s="61" t="s">
        <v>185</v>
      </c>
      <c r="C1860" s="62">
        <v>2004</v>
      </c>
      <c r="D1860" s="61" t="s">
        <v>150</v>
      </c>
      <c r="E1860" s="62">
        <v>8</v>
      </c>
      <c r="F1860" s="62">
        <v>31831</v>
      </c>
      <c r="G1860" s="62">
        <v>4549</v>
      </c>
      <c r="H1860" s="62">
        <v>47.39</v>
      </c>
      <c r="I1860" s="62">
        <v>3978.88</v>
      </c>
      <c r="J1860" s="62">
        <v>29602.83</v>
      </c>
      <c r="K1860" s="62">
        <v>0</v>
      </c>
      <c r="L1860" s="63"/>
      <c r="M1860" s="63"/>
      <c r="N1860" s="63"/>
      <c r="O1860" s="63"/>
      <c r="P1860" s="63"/>
      <c r="Q1860" s="63"/>
      <c r="R1860" s="63"/>
      <c r="S1860" s="63"/>
      <c r="T1860" s="63"/>
      <c r="U1860" s="62">
        <v>1557</v>
      </c>
      <c r="V1860" s="62">
        <v>2005</v>
      </c>
      <c r="W1860" s="62">
        <v>20.89</v>
      </c>
      <c r="X1860" s="62">
        <v>194</v>
      </c>
      <c r="Y1860" s="62">
        <v>34851.89</v>
      </c>
      <c r="Z1860" s="62">
        <v>0</v>
      </c>
      <c r="AA1860" s="63"/>
      <c r="AB1860" s="63"/>
      <c r="AC1860" s="62">
        <v>0</v>
      </c>
    </row>
    <row r="1861" spans="1:29" ht="30" x14ac:dyDescent="0.25">
      <c r="A1861" s="61" t="s">
        <v>120</v>
      </c>
      <c r="B1861" s="61" t="s">
        <v>121</v>
      </c>
      <c r="C1861" s="62">
        <v>2008</v>
      </c>
      <c r="D1861" s="61" t="s">
        <v>150</v>
      </c>
      <c r="E1861" s="62">
        <v>8</v>
      </c>
      <c r="F1861" s="62">
        <v>0</v>
      </c>
      <c r="G1861" s="62">
        <v>0</v>
      </c>
      <c r="H1861" s="62">
        <v>0</v>
      </c>
      <c r="I1861" s="62">
        <v>0</v>
      </c>
      <c r="J1861" s="62">
        <v>0</v>
      </c>
      <c r="K1861" s="62">
        <v>0</v>
      </c>
      <c r="L1861" s="62">
        <v>0</v>
      </c>
      <c r="M1861" s="62">
        <v>0</v>
      </c>
      <c r="N1861" s="62">
        <v>0</v>
      </c>
      <c r="O1861" s="62">
        <v>0</v>
      </c>
      <c r="P1861" s="63"/>
      <c r="Q1861" s="63"/>
      <c r="R1861" s="63"/>
      <c r="S1861" s="63"/>
      <c r="T1861" s="63"/>
      <c r="U1861" s="63"/>
      <c r="V1861" s="63"/>
      <c r="W1861" s="63"/>
      <c r="X1861" s="63"/>
      <c r="Y1861" s="63"/>
      <c r="Z1861" s="62">
        <v>11100</v>
      </c>
      <c r="AA1861" s="62">
        <v>1199</v>
      </c>
      <c r="AB1861" s="62">
        <v>12.49</v>
      </c>
      <c r="AC1861" s="62">
        <v>1387.5</v>
      </c>
    </row>
    <row r="1862" spans="1:29" x14ac:dyDescent="0.25">
      <c r="A1862" s="61" t="s">
        <v>514</v>
      </c>
      <c r="B1862" s="61" t="s">
        <v>515</v>
      </c>
      <c r="C1862" s="62">
        <v>2008</v>
      </c>
      <c r="D1862" s="61" t="s">
        <v>75</v>
      </c>
      <c r="E1862" s="62">
        <v>4</v>
      </c>
      <c r="F1862" s="63"/>
      <c r="G1862" s="63"/>
      <c r="H1862" s="63"/>
      <c r="I1862" s="63"/>
      <c r="J1862" s="63"/>
      <c r="K1862" s="62">
        <v>0</v>
      </c>
      <c r="L1862" s="63"/>
      <c r="M1862" s="63"/>
      <c r="N1862" s="63"/>
      <c r="O1862" s="63"/>
      <c r="P1862" s="63"/>
      <c r="Q1862" s="63"/>
      <c r="R1862" s="63"/>
      <c r="S1862" s="63"/>
      <c r="T1862" s="63"/>
      <c r="U1862" s="63"/>
      <c r="V1862" s="63"/>
      <c r="W1862" s="63"/>
      <c r="X1862" s="63"/>
      <c r="Y1862" s="63"/>
      <c r="Z1862" s="62">
        <v>389211</v>
      </c>
      <c r="AA1862" s="62">
        <v>37718319</v>
      </c>
      <c r="AB1862" s="62">
        <v>785798.31</v>
      </c>
      <c r="AC1862" s="62">
        <v>97302.75</v>
      </c>
    </row>
    <row r="1863" spans="1:29" ht="30" x14ac:dyDescent="0.25">
      <c r="A1863" s="61" t="s">
        <v>448</v>
      </c>
      <c r="B1863" s="61" t="s">
        <v>449</v>
      </c>
      <c r="C1863" s="62">
        <v>2004</v>
      </c>
      <c r="D1863" s="61" t="s">
        <v>150</v>
      </c>
      <c r="E1863" s="62">
        <v>8</v>
      </c>
      <c r="F1863" s="63"/>
      <c r="G1863" s="62">
        <v>0</v>
      </c>
      <c r="H1863" s="62">
        <v>0</v>
      </c>
      <c r="I1863" s="63"/>
      <c r="J1863" s="63"/>
      <c r="K1863" s="62">
        <v>0</v>
      </c>
      <c r="L1863" s="62">
        <v>0</v>
      </c>
      <c r="M1863" s="62">
        <v>0</v>
      </c>
      <c r="N1863" s="63"/>
      <c r="O1863" s="63"/>
      <c r="P1863" s="63"/>
      <c r="Q1863" s="63"/>
      <c r="R1863" s="63"/>
      <c r="S1863" s="63"/>
      <c r="T1863" s="63"/>
      <c r="U1863" s="63"/>
      <c r="V1863" s="63"/>
      <c r="W1863" s="63"/>
      <c r="X1863" s="63"/>
      <c r="Y1863" s="63"/>
      <c r="Z1863" s="62">
        <v>0</v>
      </c>
      <c r="AA1863" s="63"/>
      <c r="AB1863" s="63"/>
      <c r="AC1863" s="62">
        <v>0</v>
      </c>
    </row>
    <row r="1864" spans="1:29" x14ac:dyDescent="0.25">
      <c r="A1864" s="61" t="s">
        <v>260</v>
      </c>
      <c r="B1864" s="61" t="s">
        <v>261</v>
      </c>
      <c r="C1864" s="62">
        <v>2010</v>
      </c>
      <c r="D1864" s="61" t="s">
        <v>135</v>
      </c>
      <c r="E1864" s="62">
        <v>40</v>
      </c>
      <c r="F1864" s="62">
        <v>22720</v>
      </c>
      <c r="G1864" s="62">
        <v>3524</v>
      </c>
      <c r="H1864" s="62">
        <v>7.34</v>
      </c>
      <c r="I1864" s="62">
        <v>568</v>
      </c>
      <c r="J1864" s="62">
        <v>21129.599999999999</v>
      </c>
      <c r="K1864" s="62">
        <v>2069.84</v>
      </c>
      <c r="L1864" s="62">
        <v>2961</v>
      </c>
      <c r="M1864" s="62">
        <v>6.17</v>
      </c>
      <c r="N1864" s="62">
        <v>51.75</v>
      </c>
      <c r="O1864" s="62">
        <v>24960.76</v>
      </c>
      <c r="P1864" s="63"/>
      <c r="Q1864" s="63"/>
      <c r="R1864" s="63"/>
      <c r="S1864" s="63"/>
      <c r="T1864" s="63"/>
      <c r="U1864" s="62">
        <v>568</v>
      </c>
      <c r="V1864" s="62">
        <v>1593</v>
      </c>
      <c r="W1864" s="62">
        <v>3.32</v>
      </c>
      <c r="X1864" s="62">
        <v>14</v>
      </c>
      <c r="Y1864" s="62">
        <v>12714.11</v>
      </c>
      <c r="Z1864" s="62">
        <v>6199</v>
      </c>
      <c r="AA1864" s="62">
        <v>47671</v>
      </c>
      <c r="AB1864" s="62">
        <v>99.31</v>
      </c>
      <c r="AC1864" s="62">
        <v>154.97999999999999</v>
      </c>
    </row>
    <row r="1865" spans="1:29" x14ac:dyDescent="0.25">
      <c r="A1865" s="61" t="s">
        <v>306</v>
      </c>
      <c r="B1865" s="61" t="s">
        <v>307</v>
      </c>
      <c r="C1865" s="62">
        <v>2016</v>
      </c>
      <c r="D1865" s="61" t="s">
        <v>75</v>
      </c>
      <c r="E1865" s="62">
        <v>5</v>
      </c>
      <c r="F1865" s="63"/>
      <c r="G1865" s="63"/>
      <c r="H1865" s="63"/>
      <c r="I1865" s="63"/>
      <c r="J1865" s="63"/>
      <c r="K1865" s="62">
        <v>0</v>
      </c>
      <c r="L1865" s="63"/>
      <c r="M1865" s="63"/>
      <c r="N1865" s="63"/>
      <c r="O1865" s="63"/>
      <c r="P1865" s="63"/>
      <c r="Q1865" s="63"/>
      <c r="R1865" s="63"/>
      <c r="S1865" s="63"/>
      <c r="T1865" s="63"/>
      <c r="U1865" s="63"/>
      <c r="V1865" s="63"/>
      <c r="W1865" s="63"/>
      <c r="X1865" s="63"/>
      <c r="Y1865" s="63"/>
      <c r="Z1865" s="62">
        <v>0.49</v>
      </c>
      <c r="AA1865" s="62">
        <v>6349</v>
      </c>
      <c r="AB1865" s="62">
        <v>105.82</v>
      </c>
      <c r="AC1865" s="62">
        <v>0.1</v>
      </c>
    </row>
    <row r="1866" spans="1:29" ht="30" x14ac:dyDescent="0.25">
      <c r="A1866" s="61" t="s">
        <v>415</v>
      </c>
      <c r="B1866" s="61" t="s">
        <v>416</v>
      </c>
      <c r="C1866" s="62">
        <v>2018</v>
      </c>
      <c r="D1866" s="61" t="s">
        <v>72</v>
      </c>
      <c r="E1866" s="62">
        <v>19</v>
      </c>
      <c r="F1866" s="62">
        <v>55037</v>
      </c>
      <c r="G1866" s="62">
        <v>11949</v>
      </c>
      <c r="H1866" s="62">
        <v>52.41</v>
      </c>
      <c r="I1866" s="62">
        <v>2896.68</v>
      </c>
      <c r="J1866" s="62">
        <v>51184.41</v>
      </c>
      <c r="K1866" s="62">
        <v>1709.02</v>
      </c>
      <c r="L1866" s="62">
        <v>3212</v>
      </c>
      <c r="M1866" s="62">
        <v>14.09</v>
      </c>
      <c r="N1866" s="63"/>
      <c r="O1866" s="63"/>
      <c r="P1866" s="63"/>
      <c r="Q1866" s="63"/>
      <c r="R1866" s="63"/>
      <c r="S1866" s="63"/>
      <c r="T1866" s="63"/>
      <c r="U1866" s="63"/>
      <c r="V1866" s="63"/>
      <c r="W1866" s="63"/>
      <c r="X1866" s="63"/>
      <c r="Y1866" s="63"/>
      <c r="Z1866" s="62">
        <v>48600</v>
      </c>
      <c r="AA1866" s="62">
        <v>8461</v>
      </c>
      <c r="AB1866" s="62">
        <v>37.11</v>
      </c>
      <c r="AC1866" s="62">
        <v>2557.89</v>
      </c>
    </row>
    <row r="1867" spans="1:29" ht="30" x14ac:dyDescent="0.25">
      <c r="A1867" s="61" t="s">
        <v>87</v>
      </c>
      <c r="B1867" s="61" t="s">
        <v>88</v>
      </c>
      <c r="C1867" s="62">
        <v>2007</v>
      </c>
      <c r="D1867" s="61" t="s">
        <v>78</v>
      </c>
      <c r="E1867" s="62">
        <v>40</v>
      </c>
      <c r="F1867" s="62">
        <v>118632</v>
      </c>
      <c r="G1867" s="62">
        <v>24446</v>
      </c>
      <c r="H1867" s="62">
        <v>50.93</v>
      </c>
      <c r="I1867" s="62">
        <v>2965.8</v>
      </c>
      <c r="J1867" s="62">
        <v>110327.76</v>
      </c>
      <c r="K1867" s="62">
        <v>13365.66</v>
      </c>
      <c r="L1867" s="62">
        <v>7036</v>
      </c>
      <c r="M1867" s="62">
        <v>14.66</v>
      </c>
      <c r="N1867" s="62">
        <v>334.14</v>
      </c>
      <c r="O1867" s="62">
        <v>161180.56</v>
      </c>
      <c r="P1867" s="63"/>
      <c r="Q1867" s="63"/>
      <c r="R1867" s="63"/>
      <c r="S1867" s="63"/>
      <c r="T1867" s="63"/>
      <c r="U1867" s="63"/>
      <c r="V1867" s="63"/>
      <c r="W1867" s="63"/>
      <c r="X1867" s="63"/>
      <c r="Y1867" s="63"/>
      <c r="Z1867" s="62">
        <v>209716</v>
      </c>
      <c r="AA1867" s="62">
        <v>22688</v>
      </c>
      <c r="AB1867" s="62">
        <v>47.27</v>
      </c>
      <c r="AC1867" s="62">
        <v>5242.9</v>
      </c>
    </row>
    <row r="1868" spans="1:29" ht="60" x14ac:dyDescent="0.25">
      <c r="A1868" s="61" t="s">
        <v>567</v>
      </c>
      <c r="B1868" s="61" t="s">
        <v>568</v>
      </c>
      <c r="C1868" s="62">
        <v>2010</v>
      </c>
      <c r="D1868" s="61" t="s">
        <v>78</v>
      </c>
      <c r="E1868" s="62">
        <v>36</v>
      </c>
      <c r="F1868" s="62">
        <v>139511</v>
      </c>
      <c r="G1868" s="62">
        <v>26978</v>
      </c>
      <c r="H1868" s="62">
        <v>62.45</v>
      </c>
      <c r="I1868" s="62">
        <v>3875.31</v>
      </c>
      <c r="J1868" s="62">
        <v>129745.23</v>
      </c>
      <c r="K1868" s="62">
        <v>0</v>
      </c>
      <c r="L1868" s="63"/>
      <c r="M1868" s="63"/>
      <c r="N1868" s="63"/>
      <c r="O1868" s="63"/>
      <c r="P1868" s="62">
        <v>14718</v>
      </c>
      <c r="Q1868" s="62">
        <v>25688</v>
      </c>
      <c r="R1868" s="62">
        <v>59.46</v>
      </c>
      <c r="S1868" s="62">
        <v>408</v>
      </c>
      <c r="T1868" s="62">
        <v>186462.34</v>
      </c>
      <c r="U1868" s="63"/>
      <c r="V1868" s="63"/>
      <c r="W1868" s="63"/>
      <c r="X1868" s="63"/>
      <c r="Y1868" s="63"/>
      <c r="Z1868" s="62">
        <v>0</v>
      </c>
      <c r="AA1868" s="63"/>
      <c r="AB1868" s="63"/>
      <c r="AC1868" s="62">
        <v>0</v>
      </c>
    </row>
    <row r="1869" spans="1:29" ht="30" x14ac:dyDescent="0.25">
      <c r="A1869" s="61" t="s">
        <v>283</v>
      </c>
      <c r="B1869" s="61" t="s">
        <v>284</v>
      </c>
      <c r="C1869" s="62">
        <v>2008</v>
      </c>
      <c r="D1869" s="61" t="s">
        <v>175</v>
      </c>
      <c r="E1869" s="62">
        <v>24</v>
      </c>
      <c r="F1869" s="62">
        <v>182496</v>
      </c>
      <c r="G1869" s="62">
        <v>33239</v>
      </c>
      <c r="H1869" s="62">
        <v>115.41</v>
      </c>
      <c r="I1869" s="62">
        <v>7604</v>
      </c>
      <c r="J1869" s="62">
        <v>169721.28</v>
      </c>
      <c r="K1869" s="62">
        <v>14921.44</v>
      </c>
      <c r="L1869" s="62">
        <v>19677</v>
      </c>
      <c r="M1869" s="62">
        <v>68.319999999999993</v>
      </c>
      <c r="N1869" s="62">
        <v>621.73</v>
      </c>
      <c r="O1869" s="62">
        <v>179942.07</v>
      </c>
      <c r="P1869" s="63"/>
      <c r="Q1869" s="63"/>
      <c r="R1869" s="63"/>
      <c r="S1869" s="63"/>
      <c r="T1869" s="63"/>
      <c r="U1869" s="63"/>
      <c r="V1869" s="63"/>
      <c r="W1869" s="63"/>
      <c r="X1869" s="63"/>
      <c r="Y1869" s="63"/>
      <c r="Z1869" s="62">
        <v>0</v>
      </c>
      <c r="AA1869" s="63"/>
      <c r="AB1869" s="63"/>
      <c r="AC1869" s="62">
        <v>0</v>
      </c>
    </row>
    <row r="1870" spans="1:29" x14ac:dyDescent="0.25">
      <c r="A1870" s="61" t="s">
        <v>374</v>
      </c>
      <c r="B1870" s="61" t="s">
        <v>375</v>
      </c>
      <c r="C1870" s="62">
        <v>2018</v>
      </c>
      <c r="D1870" s="61" t="s">
        <v>75</v>
      </c>
      <c r="E1870" s="62">
        <v>12</v>
      </c>
      <c r="F1870" s="62">
        <v>3941</v>
      </c>
      <c r="G1870" s="62">
        <v>1131</v>
      </c>
      <c r="H1870" s="62">
        <v>7.85</v>
      </c>
      <c r="I1870" s="62">
        <v>328.42</v>
      </c>
      <c r="J1870" s="62">
        <v>3665.13</v>
      </c>
      <c r="K1870" s="62">
        <v>0</v>
      </c>
      <c r="L1870" s="63"/>
      <c r="M1870" s="63"/>
      <c r="N1870" s="63"/>
      <c r="O1870" s="63"/>
      <c r="P1870" s="63"/>
      <c r="Q1870" s="63"/>
      <c r="R1870" s="63"/>
      <c r="S1870" s="63"/>
      <c r="T1870" s="63"/>
      <c r="U1870" s="63"/>
      <c r="V1870" s="63"/>
      <c r="W1870" s="63"/>
      <c r="X1870" s="63"/>
      <c r="Y1870" s="63"/>
      <c r="Z1870" s="62">
        <v>277</v>
      </c>
      <c r="AA1870" s="62">
        <v>3568</v>
      </c>
      <c r="AB1870" s="62">
        <v>24.78</v>
      </c>
      <c r="AC1870" s="62">
        <v>23.08</v>
      </c>
    </row>
    <row r="1871" spans="1:29" ht="30" x14ac:dyDescent="0.25">
      <c r="A1871" s="61" t="s">
        <v>446</v>
      </c>
      <c r="B1871" s="61" t="s">
        <v>447</v>
      </c>
      <c r="C1871" s="62">
        <v>2014</v>
      </c>
      <c r="D1871" s="61" t="s">
        <v>150</v>
      </c>
      <c r="E1871" s="62">
        <v>8</v>
      </c>
      <c r="F1871" s="63"/>
      <c r="G1871" s="63"/>
      <c r="H1871" s="63"/>
      <c r="I1871" s="63"/>
      <c r="J1871" s="63"/>
      <c r="K1871" s="62">
        <v>0</v>
      </c>
      <c r="L1871" s="63"/>
      <c r="M1871" s="63"/>
      <c r="N1871" s="63"/>
      <c r="O1871" s="63"/>
      <c r="P1871" s="63"/>
      <c r="Q1871" s="63"/>
      <c r="R1871" s="63"/>
      <c r="S1871" s="63"/>
      <c r="T1871" s="63"/>
      <c r="U1871" s="63"/>
      <c r="V1871" s="63"/>
      <c r="W1871" s="63"/>
      <c r="X1871" s="63"/>
      <c r="Y1871" s="63"/>
      <c r="Z1871" s="62">
        <v>0</v>
      </c>
      <c r="AA1871" s="63"/>
      <c r="AB1871" s="63"/>
      <c r="AC1871" s="62">
        <v>0</v>
      </c>
    </row>
    <row r="1872" spans="1:29" ht="30" x14ac:dyDescent="0.25">
      <c r="A1872" s="61" t="s">
        <v>100</v>
      </c>
      <c r="B1872" s="61" t="s">
        <v>101</v>
      </c>
      <c r="C1872" s="62">
        <v>2011</v>
      </c>
      <c r="D1872" s="61" t="s">
        <v>75</v>
      </c>
      <c r="E1872" s="62">
        <v>10</v>
      </c>
      <c r="F1872" s="62">
        <v>2763</v>
      </c>
      <c r="G1872" s="62">
        <v>534</v>
      </c>
      <c r="H1872" s="62">
        <v>4.45</v>
      </c>
      <c r="I1872" s="62">
        <v>276.3</v>
      </c>
      <c r="J1872" s="62">
        <v>2569.59</v>
      </c>
      <c r="K1872" s="62">
        <v>0</v>
      </c>
      <c r="L1872" s="63"/>
      <c r="M1872" s="63"/>
      <c r="N1872" s="63"/>
      <c r="O1872" s="63"/>
      <c r="P1872" s="63"/>
      <c r="Q1872" s="63"/>
      <c r="R1872" s="63"/>
      <c r="S1872" s="63"/>
      <c r="T1872" s="63"/>
      <c r="U1872" s="63"/>
      <c r="V1872" s="63"/>
      <c r="W1872" s="63"/>
      <c r="X1872" s="63"/>
      <c r="Y1872" s="63"/>
      <c r="Z1872" s="62">
        <v>51000</v>
      </c>
      <c r="AA1872" s="62">
        <v>3636</v>
      </c>
      <c r="AB1872" s="62">
        <v>30.3</v>
      </c>
      <c r="AC1872" s="62">
        <v>5100</v>
      </c>
    </row>
    <row r="1873" spans="1:29" x14ac:dyDescent="0.25">
      <c r="A1873" s="61" t="s">
        <v>144</v>
      </c>
      <c r="B1873" s="61" t="s">
        <v>145</v>
      </c>
      <c r="C1873" s="62">
        <v>2013</v>
      </c>
      <c r="D1873" s="61" t="s">
        <v>94</v>
      </c>
      <c r="E1873" s="62">
        <v>3</v>
      </c>
      <c r="F1873" s="62">
        <v>0</v>
      </c>
      <c r="G1873" s="62">
        <v>0</v>
      </c>
      <c r="H1873" s="62">
        <v>0</v>
      </c>
      <c r="I1873" s="62">
        <v>0</v>
      </c>
      <c r="J1873" s="62">
        <v>0</v>
      </c>
      <c r="K1873" s="62">
        <v>0</v>
      </c>
      <c r="L1873" s="62">
        <v>0</v>
      </c>
      <c r="M1873" s="62">
        <v>0</v>
      </c>
      <c r="N1873" s="62">
        <v>0</v>
      </c>
      <c r="O1873" s="62">
        <v>0</v>
      </c>
      <c r="P1873" s="63"/>
      <c r="Q1873" s="63"/>
      <c r="R1873" s="63"/>
      <c r="S1873" s="63"/>
      <c r="T1873" s="63"/>
      <c r="U1873" s="63"/>
      <c r="V1873" s="63"/>
      <c r="W1873" s="63"/>
      <c r="X1873" s="63"/>
      <c r="Y1873" s="63"/>
      <c r="Z1873" s="62">
        <v>282</v>
      </c>
      <c r="AA1873" s="62">
        <v>4596</v>
      </c>
      <c r="AB1873" s="62">
        <v>127.67</v>
      </c>
      <c r="AC1873" s="62">
        <v>94</v>
      </c>
    </row>
    <row r="1874" spans="1:29" x14ac:dyDescent="0.25">
      <c r="A1874" s="61" t="s">
        <v>130</v>
      </c>
      <c r="B1874" s="61" t="s">
        <v>131</v>
      </c>
      <c r="C1874" s="62">
        <v>2013</v>
      </c>
      <c r="D1874" s="61" t="s">
        <v>83</v>
      </c>
      <c r="E1874" s="62">
        <v>26</v>
      </c>
      <c r="F1874" s="62">
        <v>194212</v>
      </c>
      <c r="G1874" s="62">
        <v>23565</v>
      </c>
      <c r="H1874" s="62">
        <v>75.53</v>
      </c>
      <c r="I1874" s="62">
        <v>7469.69</v>
      </c>
      <c r="J1874" s="62">
        <v>180617.16</v>
      </c>
      <c r="K1874" s="62">
        <v>15716.78</v>
      </c>
      <c r="L1874" s="62">
        <v>18940</v>
      </c>
      <c r="M1874" s="62">
        <v>60.71</v>
      </c>
      <c r="N1874" s="62">
        <v>604.49</v>
      </c>
      <c r="O1874" s="62">
        <v>189533.36</v>
      </c>
      <c r="P1874" s="63"/>
      <c r="Q1874" s="63"/>
      <c r="R1874" s="63"/>
      <c r="S1874" s="63"/>
      <c r="T1874" s="63"/>
      <c r="U1874" s="62">
        <v>1057</v>
      </c>
      <c r="V1874" s="62">
        <v>2993</v>
      </c>
      <c r="W1874" s="62">
        <v>9.59</v>
      </c>
      <c r="X1874" s="62">
        <v>40</v>
      </c>
      <c r="Y1874" s="62">
        <v>23659.89</v>
      </c>
      <c r="Z1874" s="62">
        <v>1154</v>
      </c>
      <c r="AA1874" s="62">
        <v>7058</v>
      </c>
      <c r="AB1874" s="62">
        <v>22.62</v>
      </c>
      <c r="AC1874" s="62">
        <v>44.38</v>
      </c>
    </row>
    <row r="1875" spans="1:29" ht="30" x14ac:dyDescent="0.25">
      <c r="A1875" s="61" t="s">
        <v>561</v>
      </c>
      <c r="B1875" s="61" t="s">
        <v>562</v>
      </c>
      <c r="C1875" s="62">
        <v>2014</v>
      </c>
      <c r="D1875" s="61" t="s">
        <v>89</v>
      </c>
      <c r="E1875" s="62">
        <v>57</v>
      </c>
      <c r="F1875" s="62">
        <v>724560</v>
      </c>
      <c r="G1875" s="62">
        <v>85722</v>
      </c>
      <c r="H1875" s="62">
        <v>125.32</v>
      </c>
      <c r="I1875" s="62">
        <v>12711.58</v>
      </c>
      <c r="J1875" s="62">
        <v>673840.8</v>
      </c>
      <c r="K1875" s="62">
        <v>0</v>
      </c>
      <c r="L1875" s="63"/>
      <c r="M1875" s="63"/>
      <c r="N1875" s="63"/>
      <c r="O1875" s="63"/>
      <c r="P1875" s="63"/>
      <c r="Q1875" s="63"/>
      <c r="R1875" s="63"/>
      <c r="S1875" s="63"/>
      <c r="T1875" s="63"/>
      <c r="U1875" s="63"/>
      <c r="V1875" s="63"/>
      <c r="W1875" s="63"/>
      <c r="X1875" s="63"/>
      <c r="Y1875" s="63"/>
      <c r="Z1875" s="62">
        <v>1656</v>
      </c>
      <c r="AA1875" s="62">
        <v>22115</v>
      </c>
      <c r="AB1875" s="62">
        <v>32.33</v>
      </c>
      <c r="AC1875" s="62">
        <v>29.05</v>
      </c>
    </row>
    <row r="1876" spans="1:29" ht="30" x14ac:dyDescent="0.25">
      <c r="A1876" s="61" t="s">
        <v>452</v>
      </c>
      <c r="B1876" s="61" t="s">
        <v>453</v>
      </c>
      <c r="C1876" s="62">
        <v>2017</v>
      </c>
      <c r="D1876" s="61" t="s">
        <v>99</v>
      </c>
      <c r="E1876" s="62">
        <v>36</v>
      </c>
      <c r="F1876" s="62">
        <v>48974</v>
      </c>
      <c r="G1876" s="62">
        <v>9221</v>
      </c>
      <c r="H1876" s="62">
        <v>21.34</v>
      </c>
      <c r="I1876" s="62">
        <v>1360.39</v>
      </c>
      <c r="J1876" s="62">
        <v>45545.82</v>
      </c>
      <c r="K1876" s="62">
        <v>8615.91</v>
      </c>
      <c r="L1876" s="62">
        <v>7573</v>
      </c>
      <c r="M1876" s="62">
        <v>17.53</v>
      </c>
      <c r="N1876" s="62">
        <v>239.33</v>
      </c>
      <c r="O1876" s="62">
        <v>103901.81</v>
      </c>
      <c r="P1876" s="63"/>
      <c r="Q1876" s="63"/>
      <c r="R1876" s="63"/>
      <c r="S1876" s="63"/>
      <c r="T1876" s="63"/>
      <c r="U1876" s="63"/>
      <c r="V1876" s="63"/>
      <c r="W1876" s="63"/>
      <c r="X1876" s="63"/>
      <c r="Y1876" s="63"/>
      <c r="Z1876" s="62">
        <v>23.82</v>
      </c>
      <c r="AA1876" s="62">
        <v>1092</v>
      </c>
      <c r="AB1876" s="62">
        <v>2.5299999999999998</v>
      </c>
      <c r="AC1876" s="62">
        <v>0.66</v>
      </c>
    </row>
    <row r="1877" spans="1:29" ht="30" x14ac:dyDescent="0.25">
      <c r="A1877" s="61" t="s">
        <v>283</v>
      </c>
      <c r="B1877" s="61" t="s">
        <v>284</v>
      </c>
      <c r="C1877" s="62">
        <v>2007</v>
      </c>
      <c r="D1877" s="61" t="s">
        <v>99</v>
      </c>
      <c r="E1877" s="62">
        <v>100</v>
      </c>
      <c r="F1877" s="62">
        <v>146360</v>
      </c>
      <c r="G1877" s="62">
        <v>23522</v>
      </c>
      <c r="H1877" s="62">
        <v>19.600000000000001</v>
      </c>
      <c r="I1877" s="62">
        <v>1463.6</v>
      </c>
      <c r="J1877" s="62">
        <v>136114.79999999999</v>
      </c>
      <c r="K1877" s="62">
        <v>5979.63</v>
      </c>
      <c r="L1877" s="62">
        <v>71488</v>
      </c>
      <c r="M1877" s="62">
        <v>59.57</v>
      </c>
      <c r="N1877" s="62">
        <v>59.8</v>
      </c>
      <c r="O1877" s="62">
        <v>72110.17</v>
      </c>
      <c r="P1877" s="63"/>
      <c r="Q1877" s="63"/>
      <c r="R1877" s="63"/>
      <c r="S1877" s="63"/>
      <c r="T1877" s="63"/>
      <c r="U1877" s="63"/>
      <c r="V1877" s="63"/>
      <c r="W1877" s="63"/>
      <c r="X1877" s="63"/>
      <c r="Y1877" s="63"/>
      <c r="Z1877" s="62">
        <v>551.83000000000004</v>
      </c>
      <c r="AA1877" s="62">
        <v>45606</v>
      </c>
      <c r="AB1877" s="62">
        <v>38.01</v>
      </c>
      <c r="AC1877" s="62">
        <v>5.52</v>
      </c>
    </row>
    <row r="1878" spans="1:29" ht="30" x14ac:dyDescent="0.25">
      <c r="A1878" s="61" t="s">
        <v>439</v>
      </c>
      <c r="B1878" s="61" t="s">
        <v>440</v>
      </c>
      <c r="C1878" s="62">
        <v>2010</v>
      </c>
      <c r="D1878" s="61" t="s">
        <v>99</v>
      </c>
      <c r="E1878" s="62">
        <v>48</v>
      </c>
      <c r="F1878" s="62">
        <v>120846</v>
      </c>
      <c r="G1878" s="62">
        <v>14447</v>
      </c>
      <c r="H1878" s="62">
        <v>25.08</v>
      </c>
      <c r="I1878" s="62">
        <v>2517.63</v>
      </c>
      <c r="J1878" s="62">
        <v>112386.78</v>
      </c>
      <c r="K1878" s="62">
        <v>71742</v>
      </c>
      <c r="L1878" s="62">
        <v>49524</v>
      </c>
      <c r="M1878" s="62">
        <v>85.98</v>
      </c>
      <c r="N1878" s="62">
        <v>1494.62</v>
      </c>
      <c r="O1878" s="62">
        <v>865158.28</v>
      </c>
      <c r="P1878" s="63"/>
      <c r="Q1878" s="63"/>
      <c r="R1878" s="63"/>
      <c r="S1878" s="63"/>
      <c r="T1878" s="63"/>
      <c r="U1878" s="63"/>
      <c r="V1878" s="63"/>
      <c r="W1878" s="63"/>
      <c r="X1878" s="63"/>
      <c r="Y1878" s="63"/>
      <c r="Z1878" s="62">
        <v>65846.25</v>
      </c>
      <c r="AA1878" s="62">
        <v>22039</v>
      </c>
      <c r="AB1878" s="62">
        <v>38.26</v>
      </c>
      <c r="AC1878" s="62">
        <v>1371.8</v>
      </c>
    </row>
    <row r="1879" spans="1:29" x14ac:dyDescent="0.25">
      <c r="A1879" s="61" t="s">
        <v>338</v>
      </c>
      <c r="B1879" s="61" t="s">
        <v>339</v>
      </c>
      <c r="C1879" s="62">
        <v>2015</v>
      </c>
      <c r="D1879" s="61" t="s">
        <v>99</v>
      </c>
      <c r="E1879" s="62">
        <v>46</v>
      </c>
      <c r="F1879" s="62">
        <v>221814</v>
      </c>
      <c r="G1879" s="62">
        <v>28218</v>
      </c>
      <c r="H1879" s="62">
        <v>51.12</v>
      </c>
      <c r="I1879" s="62">
        <v>4822.04</v>
      </c>
      <c r="J1879" s="62">
        <v>206287.02</v>
      </c>
      <c r="K1879" s="62">
        <v>24423.86</v>
      </c>
      <c r="L1879" s="62">
        <v>29349</v>
      </c>
      <c r="M1879" s="62">
        <v>53.17</v>
      </c>
      <c r="N1879" s="62">
        <v>530.95000000000005</v>
      </c>
      <c r="O1879" s="62">
        <v>294534.65999999997</v>
      </c>
      <c r="P1879" s="63"/>
      <c r="Q1879" s="63"/>
      <c r="R1879" s="63"/>
      <c r="S1879" s="63"/>
      <c r="T1879" s="63"/>
      <c r="U1879" s="63"/>
      <c r="V1879" s="63"/>
      <c r="W1879" s="63"/>
      <c r="X1879" s="63"/>
      <c r="Y1879" s="63"/>
      <c r="Z1879" s="62">
        <v>3577.58</v>
      </c>
      <c r="AA1879" s="62">
        <v>79981</v>
      </c>
      <c r="AB1879" s="62">
        <v>144.88999999999999</v>
      </c>
      <c r="AC1879" s="62">
        <v>77.77</v>
      </c>
    </row>
    <row r="1880" spans="1:29" x14ac:dyDescent="0.25">
      <c r="A1880" s="61" t="s">
        <v>271</v>
      </c>
      <c r="B1880" s="61" t="s">
        <v>272</v>
      </c>
      <c r="C1880" s="62">
        <v>2015</v>
      </c>
      <c r="D1880" s="61" t="s">
        <v>150</v>
      </c>
      <c r="E1880" s="62">
        <v>8</v>
      </c>
      <c r="F1880" s="63"/>
      <c r="G1880" s="63"/>
      <c r="H1880" s="63"/>
      <c r="I1880" s="63"/>
      <c r="J1880" s="63"/>
      <c r="K1880" s="62">
        <v>0</v>
      </c>
      <c r="L1880" s="63"/>
      <c r="M1880" s="63"/>
      <c r="N1880" s="63"/>
      <c r="O1880" s="63"/>
      <c r="P1880" s="63"/>
      <c r="Q1880" s="63"/>
      <c r="R1880" s="63"/>
      <c r="S1880" s="63"/>
      <c r="T1880" s="63"/>
      <c r="U1880" s="63"/>
      <c r="V1880" s="63"/>
      <c r="W1880" s="63"/>
      <c r="X1880" s="63"/>
      <c r="Y1880" s="63"/>
      <c r="Z1880" s="62">
        <v>0</v>
      </c>
      <c r="AA1880" s="63"/>
      <c r="AB1880" s="63"/>
      <c r="AC1880" s="62">
        <v>0</v>
      </c>
    </row>
    <row r="1881" spans="1:29" x14ac:dyDescent="0.25">
      <c r="A1881" s="61" t="s">
        <v>279</v>
      </c>
      <c r="B1881" s="61" t="s">
        <v>280</v>
      </c>
      <c r="C1881" s="62">
        <v>2013</v>
      </c>
      <c r="D1881" s="61" t="s">
        <v>78</v>
      </c>
      <c r="E1881" s="62">
        <v>30</v>
      </c>
      <c r="F1881" s="62">
        <v>90100</v>
      </c>
      <c r="G1881" s="62">
        <v>12691</v>
      </c>
      <c r="H1881" s="62">
        <v>35.25</v>
      </c>
      <c r="I1881" s="62">
        <v>3003.33</v>
      </c>
      <c r="J1881" s="62">
        <v>83793</v>
      </c>
      <c r="K1881" s="62">
        <v>18093.11</v>
      </c>
      <c r="L1881" s="62">
        <v>16707</v>
      </c>
      <c r="M1881" s="62">
        <v>46.41</v>
      </c>
      <c r="N1881" s="63"/>
      <c r="O1881" s="63"/>
      <c r="P1881" s="63"/>
      <c r="Q1881" s="63"/>
      <c r="R1881" s="63"/>
      <c r="S1881" s="63"/>
      <c r="T1881" s="63"/>
      <c r="U1881" s="63"/>
      <c r="V1881" s="63"/>
      <c r="W1881" s="63"/>
      <c r="X1881" s="63"/>
      <c r="Y1881" s="63"/>
      <c r="Z1881" s="62">
        <v>25909.35</v>
      </c>
      <c r="AA1881" s="62">
        <v>13886</v>
      </c>
      <c r="AB1881" s="62">
        <v>38.57</v>
      </c>
      <c r="AC1881" s="62">
        <v>863.64</v>
      </c>
    </row>
    <row r="1882" spans="1:29" x14ac:dyDescent="0.25">
      <c r="A1882" s="61" t="s">
        <v>456</v>
      </c>
      <c r="B1882" s="61" t="s">
        <v>457</v>
      </c>
      <c r="C1882" s="62">
        <v>2017</v>
      </c>
      <c r="D1882" s="61" t="s">
        <v>99</v>
      </c>
      <c r="E1882" s="62">
        <v>74</v>
      </c>
      <c r="F1882" s="62">
        <v>904019</v>
      </c>
      <c r="G1882" s="62">
        <v>289180</v>
      </c>
      <c r="H1882" s="62">
        <v>325.64999999999998</v>
      </c>
      <c r="I1882" s="62">
        <v>12216.47</v>
      </c>
      <c r="J1882" s="62">
        <v>840737.67</v>
      </c>
      <c r="K1882" s="62">
        <v>0</v>
      </c>
      <c r="L1882" s="63"/>
      <c r="M1882" s="63"/>
      <c r="N1882" s="63"/>
      <c r="O1882" s="63"/>
      <c r="P1882" s="63"/>
      <c r="Q1882" s="63"/>
      <c r="R1882" s="63"/>
      <c r="S1882" s="63"/>
      <c r="T1882" s="63"/>
      <c r="U1882" s="63"/>
      <c r="V1882" s="63"/>
      <c r="W1882" s="63"/>
      <c r="X1882" s="63"/>
      <c r="Y1882" s="63"/>
      <c r="Z1882" s="62">
        <v>285309</v>
      </c>
      <c r="AA1882" s="62">
        <v>91987</v>
      </c>
      <c r="AB1882" s="62">
        <v>103.59</v>
      </c>
      <c r="AC1882" s="62">
        <v>3855.53</v>
      </c>
    </row>
    <row r="1883" spans="1:29" ht="30" x14ac:dyDescent="0.25">
      <c r="A1883" s="61" t="s">
        <v>430</v>
      </c>
      <c r="B1883" s="61" t="s">
        <v>431</v>
      </c>
      <c r="C1883" s="62">
        <v>2010</v>
      </c>
      <c r="D1883" s="61" t="s">
        <v>89</v>
      </c>
      <c r="E1883" s="62">
        <v>125</v>
      </c>
      <c r="F1883" s="62">
        <v>1318800</v>
      </c>
      <c r="G1883" s="62">
        <v>179390</v>
      </c>
      <c r="H1883" s="62">
        <v>119.59</v>
      </c>
      <c r="I1883" s="62">
        <v>10550.4</v>
      </c>
      <c r="J1883" s="62">
        <v>1226484</v>
      </c>
      <c r="K1883" s="62">
        <v>7656.99</v>
      </c>
      <c r="L1883" s="62">
        <v>7743</v>
      </c>
      <c r="M1883" s="62">
        <v>5.16</v>
      </c>
      <c r="N1883" s="62">
        <v>61.26</v>
      </c>
      <c r="O1883" s="62">
        <v>92337.88</v>
      </c>
      <c r="P1883" s="63"/>
      <c r="Q1883" s="63"/>
      <c r="R1883" s="63"/>
      <c r="S1883" s="63"/>
      <c r="T1883" s="63"/>
      <c r="U1883" s="63"/>
      <c r="V1883" s="63"/>
      <c r="W1883" s="63"/>
      <c r="X1883" s="63"/>
      <c r="Y1883" s="63"/>
      <c r="Z1883" s="62">
        <v>1556.51</v>
      </c>
      <c r="AA1883" s="62">
        <v>16453</v>
      </c>
      <c r="AB1883" s="62">
        <v>10.97</v>
      </c>
      <c r="AC1883" s="62">
        <v>12.45</v>
      </c>
    </row>
    <row r="1884" spans="1:29" x14ac:dyDescent="0.25">
      <c r="A1884" s="61" t="s">
        <v>130</v>
      </c>
      <c r="B1884" s="61" t="s">
        <v>131</v>
      </c>
      <c r="C1884" s="62">
        <v>2009</v>
      </c>
      <c r="D1884" s="61" t="s">
        <v>86</v>
      </c>
      <c r="E1884" s="62">
        <v>68</v>
      </c>
      <c r="F1884" s="62">
        <v>27544</v>
      </c>
      <c r="G1884" s="62">
        <v>3470</v>
      </c>
      <c r="H1884" s="62">
        <v>4.25</v>
      </c>
      <c r="I1884" s="62">
        <v>405.06</v>
      </c>
      <c r="J1884" s="62">
        <v>25615.919999999998</v>
      </c>
      <c r="K1884" s="62">
        <v>0</v>
      </c>
      <c r="L1884" s="63"/>
      <c r="M1884" s="63"/>
      <c r="N1884" s="63"/>
      <c r="O1884" s="63"/>
      <c r="P1884" s="63"/>
      <c r="Q1884" s="63"/>
      <c r="R1884" s="63"/>
      <c r="S1884" s="63"/>
      <c r="T1884" s="63"/>
      <c r="U1884" s="62">
        <v>1139</v>
      </c>
      <c r="V1884" s="62">
        <v>2096</v>
      </c>
      <c r="W1884" s="62">
        <v>2.57</v>
      </c>
      <c r="X1884" s="62">
        <v>16</v>
      </c>
      <c r="Y1884" s="62">
        <v>25495.38</v>
      </c>
      <c r="Z1884" s="62">
        <v>8334</v>
      </c>
      <c r="AA1884" s="62">
        <v>51472</v>
      </c>
      <c r="AB1884" s="62">
        <v>63.08</v>
      </c>
      <c r="AC1884" s="62">
        <v>122.56</v>
      </c>
    </row>
    <row r="1885" spans="1:29" x14ac:dyDescent="0.25">
      <c r="A1885" s="61" t="s">
        <v>157</v>
      </c>
      <c r="B1885" s="61" t="s">
        <v>158</v>
      </c>
      <c r="C1885" s="62">
        <v>2005</v>
      </c>
      <c r="D1885" s="61" t="s">
        <v>83</v>
      </c>
      <c r="E1885" s="62">
        <v>18</v>
      </c>
      <c r="F1885" s="63"/>
      <c r="G1885" s="63"/>
      <c r="H1885" s="63"/>
      <c r="I1885" s="63"/>
      <c r="J1885" s="63"/>
      <c r="K1885" s="62">
        <v>0</v>
      </c>
      <c r="L1885" s="63"/>
      <c r="M1885" s="63"/>
      <c r="N1885" s="63"/>
      <c r="O1885" s="63"/>
      <c r="P1885" s="63"/>
      <c r="Q1885" s="63"/>
      <c r="R1885" s="63"/>
      <c r="S1885" s="63"/>
      <c r="T1885" s="63"/>
      <c r="U1885" s="63"/>
      <c r="V1885" s="63"/>
      <c r="W1885" s="63"/>
      <c r="X1885" s="63"/>
      <c r="Y1885" s="63"/>
      <c r="Z1885" s="62">
        <v>9405.75</v>
      </c>
      <c r="AA1885" s="62">
        <v>451</v>
      </c>
      <c r="AB1885" s="62">
        <v>2.09</v>
      </c>
      <c r="AC1885" s="62">
        <v>522.54</v>
      </c>
    </row>
    <row r="1886" spans="1:29" ht="30" x14ac:dyDescent="0.25">
      <c r="A1886" s="61" t="s">
        <v>117</v>
      </c>
      <c r="B1886" s="61" t="s">
        <v>118</v>
      </c>
      <c r="C1886" s="62">
        <v>2005</v>
      </c>
      <c r="D1886" s="61" t="s">
        <v>493</v>
      </c>
      <c r="E1886" s="62">
        <v>46</v>
      </c>
      <c r="F1886" s="62">
        <v>16080</v>
      </c>
      <c r="G1886" s="62">
        <v>2133</v>
      </c>
      <c r="H1886" s="62">
        <v>3.86</v>
      </c>
      <c r="I1886" s="62">
        <v>349.57</v>
      </c>
      <c r="J1886" s="62">
        <v>14954.4</v>
      </c>
      <c r="K1886" s="62">
        <v>21457.81</v>
      </c>
      <c r="L1886" s="62">
        <v>27416</v>
      </c>
      <c r="M1886" s="62">
        <v>49.67</v>
      </c>
      <c r="N1886" s="63"/>
      <c r="O1886" s="63"/>
      <c r="P1886" s="63"/>
      <c r="Q1886" s="63"/>
      <c r="R1886" s="63"/>
      <c r="S1886" s="63"/>
      <c r="T1886" s="63"/>
      <c r="U1886" s="63"/>
      <c r="V1886" s="63"/>
      <c r="W1886" s="63"/>
      <c r="X1886" s="63"/>
      <c r="Y1886" s="63"/>
      <c r="Z1886" s="62">
        <v>1133</v>
      </c>
      <c r="AA1886" s="62">
        <v>9830</v>
      </c>
      <c r="AB1886" s="62">
        <v>17.809999999999999</v>
      </c>
      <c r="AC1886" s="62">
        <v>24.63</v>
      </c>
    </row>
    <row r="1887" spans="1:29" ht="30" x14ac:dyDescent="0.25">
      <c r="A1887" s="61" t="s">
        <v>231</v>
      </c>
      <c r="B1887" s="61" t="s">
        <v>232</v>
      </c>
      <c r="C1887" s="62">
        <v>2012</v>
      </c>
      <c r="D1887" s="61" t="s">
        <v>262</v>
      </c>
      <c r="E1887" s="62">
        <v>72</v>
      </c>
      <c r="F1887" s="62">
        <v>506100</v>
      </c>
      <c r="G1887" s="62">
        <v>60754</v>
      </c>
      <c r="H1887" s="62">
        <v>70.319999999999993</v>
      </c>
      <c r="I1887" s="62">
        <v>7029.17</v>
      </c>
      <c r="J1887" s="62">
        <v>470673</v>
      </c>
      <c r="K1887" s="62">
        <v>5064.99</v>
      </c>
      <c r="L1887" s="62">
        <v>7379</v>
      </c>
      <c r="M1887" s="62">
        <v>8.5399999999999991</v>
      </c>
      <c r="N1887" s="62">
        <v>70.349999999999994</v>
      </c>
      <c r="O1887" s="62">
        <v>61080.18</v>
      </c>
      <c r="P1887" s="63"/>
      <c r="Q1887" s="63"/>
      <c r="R1887" s="63"/>
      <c r="S1887" s="63"/>
      <c r="T1887" s="63"/>
      <c r="U1887" s="63"/>
      <c r="V1887" s="63"/>
      <c r="W1887" s="63"/>
      <c r="X1887" s="63"/>
      <c r="Y1887" s="63"/>
      <c r="Z1887" s="62">
        <v>2861</v>
      </c>
      <c r="AA1887" s="62">
        <v>22080</v>
      </c>
      <c r="AB1887" s="62">
        <v>25.56</v>
      </c>
      <c r="AC1887" s="62">
        <v>39.74</v>
      </c>
    </row>
    <row r="1888" spans="1:29" ht="30" x14ac:dyDescent="0.25">
      <c r="A1888" s="61" t="s">
        <v>153</v>
      </c>
      <c r="B1888" s="61" t="s">
        <v>154</v>
      </c>
      <c r="C1888" s="62">
        <v>2004</v>
      </c>
      <c r="D1888" s="61" t="s">
        <v>75</v>
      </c>
      <c r="E1888" s="62">
        <v>24</v>
      </c>
      <c r="F1888" s="62">
        <v>148</v>
      </c>
      <c r="G1888" s="62">
        <v>29</v>
      </c>
      <c r="H1888" s="62">
        <v>0.1</v>
      </c>
      <c r="I1888" s="62">
        <v>6.17</v>
      </c>
      <c r="J1888" s="62">
        <v>137.63999999999999</v>
      </c>
      <c r="K1888" s="62">
        <v>24352.09</v>
      </c>
      <c r="L1888" s="62">
        <v>32082</v>
      </c>
      <c r="M1888" s="62">
        <v>111.4</v>
      </c>
      <c r="N1888" s="62">
        <v>1014.67</v>
      </c>
      <c r="O1888" s="62">
        <v>293669.09999999998</v>
      </c>
      <c r="P1888" s="63"/>
      <c r="Q1888" s="63"/>
      <c r="R1888" s="63"/>
      <c r="S1888" s="63"/>
      <c r="T1888" s="63"/>
      <c r="U1888" s="63"/>
      <c r="V1888" s="63"/>
      <c r="W1888" s="63"/>
      <c r="X1888" s="63"/>
      <c r="Y1888" s="63"/>
      <c r="Z1888" s="62">
        <v>7538.11</v>
      </c>
      <c r="AA1888" s="62">
        <v>57449</v>
      </c>
      <c r="AB1888" s="62">
        <v>199.48</v>
      </c>
      <c r="AC1888" s="62">
        <v>314.08999999999997</v>
      </c>
    </row>
    <row r="1889" spans="1:29" x14ac:dyDescent="0.25">
      <c r="A1889" s="61" t="s">
        <v>178</v>
      </c>
      <c r="B1889" s="61" t="s">
        <v>179</v>
      </c>
      <c r="C1889" s="62">
        <v>2017</v>
      </c>
      <c r="D1889" s="61" t="s">
        <v>75</v>
      </c>
      <c r="E1889" s="62">
        <v>3</v>
      </c>
      <c r="F1889" s="62">
        <v>379</v>
      </c>
      <c r="G1889" s="62">
        <v>100</v>
      </c>
      <c r="H1889" s="62">
        <v>2.78</v>
      </c>
      <c r="I1889" s="62">
        <v>126.33</v>
      </c>
      <c r="J1889" s="62">
        <v>352.47</v>
      </c>
      <c r="K1889" s="62">
        <v>217.26</v>
      </c>
      <c r="L1889" s="62">
        <v>626</v>
      </c>
      <c r="M1889" s="62">
        <v>17.39</v>
      </c>
      <c r="N1889" s="63"/>
      <c r="O1889" s="63"/>
      <c r="P1889" s="63"/>
      <c r="Q1889" s="63"/>
      <c r="R1889" s="63"/>
      <c r="S1889" s="63"/>
      <c r="T1889" s="63"/>
      <c r="U1889" s="63"/>
      <c r="V1889" s="63"/>
      <c r="W1889" s="63"/>
      <c r="X1889" s="63"/>
      <c r="Y1889" s="63"/>
      <c r="Z1889" s="62">
        <v>35.15</v>
      </c>
      <c r="AA1889" s="62">
        <v>1088</v>
      </c>
      <c r="AB1889" s="62">
        <v>30.22</v>
      </c>
      <c r="AC1889" s="62">
        <v>11.72</v>
      </c>
    </row>
    <row r="1890" spans="1:29" ht="30" x14ac:dyDescent="0.25">
      <c r="A1890" s="61" t="s">
        <v>115</v>
      </c>
      <c r="B1890" s="61" t="s">
        <v>116</v>
      </c>
      <c r="C1890" s="62">
        <v>2014</v>
      </c>
      <c r="D1890" s="61" t="s">
        <v>86</v>
      </c>
      <c r="E1890" s="62">
        <v>48</v>
      </c>
      <c r="F1890" s="62">
        <v>22472</v>
      </c>
      <c r="G1890" s="62">
        <v>4932</v>
      </c>
      <c r="H1890" s="62">
        <v>8.56</v>
      </c>
      <c r="I1890" s="62">
        <v>468.17</v>
      </c>
      <c r="J1890" s="62">
        <v>20898.96</v>
      </c>
      <c r="K1890" s="62">
        <v>0</v>
      </c>
      <c r="L1890" s="63"/>
      <c r="M1890" s="63"/>
      <c r="N1890" s="63"/>
      <c r="O1890" s="63"/>
      <c r="P1890" s="63"/>
      <c r="Q1890" s="63"/>
      <c r="R1890" s="63"/>
      <c r="S1890" s="63"/>
      <c r="T1890" s="63"/>
      <c r="U1890" s="62">
        <v>2276</v>
      </c>
      <c r="V1890" s="62">
        <v>7331</v>
      </c>
      <c r="W1890" s="62">
        <v>12.73</v>
      </c>
      <c r="X1890" s="62">
        <v>47</v>
      </c>
      <c r="Y1890" s="62">
        <v>50945.98</v>
      </c>
      <c r="Z1890" s="62">
        <v>182200</v>
      </c>
      <c r="AA1890" s="62">
        <v>26797</v>
      </c>
      <c r="AB1890" s="62">
        <v>46.52</v>
      </c>
      <c r="AC1890" s="62">
        <v>3795.83</v>
      </c>
    </row>
    <row r="1891" spans="1:29" x14ac:dyDescent="0.25">
      <c r="A1891" s="61" t="s">
        <v>251</v>
      </c>
      <c r="B1891" s="61" t="s">
        <v>252</v>
      </c>
      <c r="C1891" s="62">
        <v>2017</v>
      </c>
      <c r="D1891" s="61" t="s">
        <v>89</v>
      </c>
      <c r="E1891" s="62">
        <v>56</v>
      </c>
      <c r="F1891" s="62">
        <v>581160</v>
      </c>
      <c r="G1891" s="62">
        <v>104497</v>
      </c>
      <c r="H1891" s="62">
        <v>155.5</v>
      </c>
      <c r="I1891" s="62">
        <v>10377.86</v>
      </c>
      <c r="J1891" s="62">
        <v>540478.80000000005</v>
      </c>
      <c r="K1891" s="62">
        <v>0</v>
      </c>
      <c r="L1891" s="63"/>
      <c r="M1891" s="63"/>
      <c r="N1891" s="63"/>
      <c r="O1891" s="63"/>
      <c r="P1891" s="63"/>
      <c r="Q1891" s="63"/>
      <c r="R1891" s="63"/>
      <c r="S1891" s="63"/>
      <c r="T1891" s="63"/>
      <c r="U1891" s="63"/>
      <c r="V1891" s="63"/>
      <c r="W1891" s="63"/>
      <c r="X1891" s="63"/>
      <c r="Y1891" s="63"/>
      <c r="Z1891" s="62">
        <v>1412</v>
      </c>
      <c r="AA1891" s="62">
        <v>15460</v>
      </c>
      <c r="AB1891" s="62">
        <v>23.01</v>
      </c>
      <c r="AC1891" s="62">
        <v>25.21</v>
      </c>
    </row>
    <row r="1892" spans="1:29" x14ac:dyDescent="0.25">
      <c r="A1892" s="61" t="s">
        <v>407</v>
      </c>
      <c r="B1892" s="61" t="s">
        <v>408</v>
      </c>
      <c r="C1892" s="62">
        <v>2003</v>
      </c>
      <c r="D1892" s="61" t="s">
        <v>78</v>
      </c>
      <c r="E1892" s="62">
        <v>64</v>
      </c>
      <c r="F1892" s="62">
        <v>303960</v>
      </c>
      <c r="G1892" s="62">
        <v>38862</v>
      </c>
      <c r="H1892" s="62">
        <v>50.6</v>
      </c>
      <c r="I1892" s="62">
        <v>4749.38</v>
      </c>
      <c r="J1892" s="62">
        <v>282682.8</v>
      </c>
      <c r="K1892" s="62">
        <v>0</v>
      </c>
      <c r="L1892" s="63"/>
      <c r="M1892" s="63"/>
      <c r="N1892" s="63"/>
      <c r="O1892" s="63"/>
      <c r="P1892" s="63"/>
      <c r="Q1892" s="63"/>
      <c r="R1892" s="63"/>
      <c r="S1892" s="63"/>
      <c r="T1892" s="63"/>
      <c r="U1892" s="63"/>
      <c r="V1892" s="63"/>
      <c r="W1892" s="63"/>
      <c r="X1892" s="63"/>
      <c r="Y1892" s="63"/>
      <c r="Z1892" s="62">
        <v>14196.91</v>
      </c>
      <c r="AA1892" s="62">
        <v>31775</v>
      </c>
      <c r="AB1892" s="62">
        <v>41.37</v>
      </c>
      <c r="AC1892" s="62">
        <v>221.83</v>
      </c>
    </row>
    <row r="1893" spans="1:29" ht="30" x14ac:dyDescent="0.25">
      <c r="A1893" s="61" t="s">
        <v>92</v>
      </c>
      <c r="B1893" s="61" t="s">
        <v>93</v>
      </c>
      <c r="C1893" s="62">
        <v>2016</v>
      </c>
      <c r="D1893" s="61" t="s">
        <v>78</v>
      </c>
      <c r="E1893" s="62">
        <v>64</v>
      </c>
      <c r="F1893" s="62">
        <v>217760</v>
      </c>
      <c r="G1893" s="62">
        <v>39267</v>
      </c>
      <c r="H1893" s="62">
        <v>51.13</v>
      </c>
      <c r="I1893" s="62">
        <v>3402.5</v>
      </c>
      <c r="J1893" s="62">
        <v>202516.8</v>
      </c>
      <c r="K1893" s="62">
        <v>24413</v>
      </c>
      <c r="L1893" s="62">
        <v>34732</v>
      </c>
      <c r="M1893" s="62">
        <v>45.22</v>
      </c>
      <c r="N1893" s="62">
        <v>381.45</v>
      </c>
      <c r="O1893" s="62">
        <v>294403.69</v>
      </c>
      <c r="P1893" s="63"/>
      <c r="Q1893" s="63"/>
      <c r="R1893" s="63"/>
      <c r="S1893" s="63"/>
      <c r="T1893" s="63"/>
      <c r="U1893" s="63"/>
      <c r="V1893" s="63"/>
      <c r="W1893" s="63"/>
      <c r="X1893" s="63"/>
      <c r="Y1893" s="63"/>
      <c r="Z1893" s="62">
        <v>2.14</v>
      </c>
      <c r="AA1893" s="62">
        <v>11980</v>
      </c>
      <c r="AB1893" s="62">
        <v>15.6</v>
      </c>
      <c r="AC1893" s="62">
        <v>0.03</v>
      </c>
    </row>
    <row r="1894" spans="1:29" ht="30" x14ac:dyDescent="0.25">
      <c r="A1894" s="61" t="s">
        <v>277</v>
      </c>
      <c r="B1894" s="61" t="s">
        <v>278</v>
      </c>
      <c r="C1894" s="62">
        <v>2008</v>
      </c>
      <c r="D1894" s="61" t="s">
        <v>99</v>
      </c>
      <c r="E1894" s="62">
        <v>48</v>
      </c>
      <c r="F1894" s="62">
        <v>374747</v>
      </c>
      <c r="G1894" s="62">
        <v>57508</v>
      </c>
      <c r="H1894" s="62">
        <v>99.84</v>
      </c>
      <c r="I1894" s="62">
        <v>7807.23</v>
      </c>
      <c r="J1894" s="62">
        <v>348514.71</v>
      </c>
      <c r="K1894" s="62">
        <v>0</v>
      </c>
      <c r="L1894" s="63"/>
      <c r="M1894" s="63"/>
      <c r="N1894" s="63"/>
      <c r="O1894" s="63"/>
      <c r="P1894" s="63"/>
      <c r="Q1894" s="63"/>
      <c r="R1894" s="63"/>
      <c r="S1894" s="63"/>
      <c r="T1894" s="63"/>
      <c r="U1894" s="63"/>
      <c r="V1894" s="63"/>
      <c r="W1894" s="63"/>
      <c r="X1894" s="63"/>
      <c r="Y1894" s="63"/>
      <c r="Z1894" s="62">
        <v>170650</v>
      </c>
      <c r="AA1894" s="62">
        <v>5833</v>
      </c>
      <c r="AB1894" s="62">
        <v>10.130000000000001</v>
      </c>
      <c r="AC1894" s="62">
        <v>3555.21</v>
      </c>
    </row>
    <row r="1895" spans="1:29" ht="30" x14ac:dyDescent="0.25">
      <c r="A1895" s="61" t="s">
        <v>247</v>
      </c>
      <c r="B1895" s="61" t="s">
        <v>248</v>
      </c>
      <c r="C1895" s="62">
        <v>2003</v>
      </c>
      <c r="D1895" s="61" t="s">
        <v>78</v>
      </c>
      <c r="E1895" s="62">
        <v>31</v>
      </c>
      <c r="F1895" s="62">
        <v>56400</v>
      </c>
      <c r="G1895" s="62">
        <v>5781</v>
      </c>
      <c r="H1895" s="62">
        <v>15.54</v>
      </c>
      <c r="I1895" s="62">
        <v>1819.35</v>
      </c>
      <c r="J1895" s="62">
        <v>52452</v>
      </c>
      <c r="K1895" s="62">
        <v>15705.14</v>
      </c>
      <c r="L1895" s="62">
        <v>5641</v>
      </c>
      <c r="M1895" s="62">
        <v>15.16</v>
      </c>
      <c r="N1895" s="62">
        <v>506.62</v>
      </c>
      <c r="O1895" s="62">
        <v>189393</v>
      </c>
      <c r="P1895" s="63"/>
      <c r="Q1895" s="63"/>
      <c r="R1895" s="63"/>
      <c r="S1895" s="63"/>
      <c r="T1895" s="63"/>
      <c r="U1895" s="63"/>
      <c r="V1895" s="63"/>
      <c r="W1895" s="63"/>
      <c r="X1895" s="63"/>
      <c r="Y1895" s="63"/>
      <c r="Z1895" s="62">
        <v>58</v>
      </c>
      <c r="AA1895" s="62">
        <v>2415</v>
      </c>
      <c r="AB1895" s="62">
        <v>6.49</v>
      </c>
      <c r="AC1895" s="62">
        <v>1.87</v>
      </c>
    </row>
    <row r="1896" spans="1:29" x14ac:dyDescent="0.25">
      <c r="A1896" s="61" t="s">
        <v>128</v>
      </c>
      <c r="B1896" s="61" t="s">
        <v>129</v>
      </c>
      <c r="C1896" s="62">
        <v>2018</v>
      </c>
      <c r="D1896" s="61" t="s">
        <v>135</v>
      </c>
      <c r="E1896" s="62">
        <v>68</v>
      </c>
      <c r="F1896" s="62">
        <v>2957</v>
      </c>
      <c r="G1896" s="62">
        <v>867</v>
      </c>
      <c r="H1896" s="62">
        <v>1.06</v>
      </c>
      <c r="I1896" s="62">
        <v>43.49</v>
      </c>
      <c r="J1896" s="62">
        <v>2750.01</v>
      </c>
      <c r="K1896" s="62">
        <v>380.21</v>
      </c>
      <c r="L1896" s="62">
        <v>585</v>
      </c>
      <c r="M1896" s="62">
        <v>0.72</v>
      </c>
      <c r="N1896" s="62">
        <v>5.59</v>
      </c>
      <c r="O1896" s="62">
        <v>4585.1099999999997</v>
      </c>
      <c r="P1896" s="63"/>
      <c r="Q1896" s="63"/>
      <c r="R1896" s="63"/>
      <c r="S1896" s="63"/>
      <c r="T1896" s="63"/>
      <c r="U1896" s="63"/>
      <c r="V1896" s="63"/>
      <c r="W1896" s="63"/>
      <c r="X1896" s="63"/>
      <c r="Y1896" s="63"/>
      <c r="Z1896" s="62">
        <v>3371</v>
      </c>
      <c r="AA1896" s="62">
        <v>40244</v>
      </c>
      <c r="AB1896" s="62">
        <v>49.32</v>
      </c>
      <c r="AC1896" s="62">
        <v>49.57</v>
      </c>
    </row>
    <row r="1897" spans="1:29" ht="30" x14ac:dyDescent="0.25">
      <c r="A1897" s="61" t="s">
        <v>536</v>
      </c>
      <c r="B1897" s="61" t="s">
        <v>537</v>
      </c>
      <c r="C1897" s="62">
        <v>2015</v>
      </c>
      <c r="D1897" s="61" t="s">
        <v>78</v>
      </c>
      <c r="E1897" s="62">
        <v>14</v>
      </c>
      <c r="F1897" s="62">
        <v>88000</v>
      </c>
      <c r="G1897" s="62">
        <v>18196</v>
      </c>
      <c r="H1897" s="62">
        <v>108.31</v>
      </c>
      <c r="I1897" s="62">
        <v>6285.71</v>
      </c>
      <c r="J1897" s="62">
        <v>81840</v>
      </c>
      <c r="K1897" s="62">
        <v>0</v>
      </c>
      <c r="L1897" s="63"/>
      <c r="M1897" s="63"/>
      <c r="N1897" s="63"/>
      <c r="O1897" s="63"/>
      <c r="P1897" s="63"/>
      <c r="Q1897" s="63"/>
      <c r="R1897" s="63"/>
      <c r="S1897" s="63"/>
      <c r="T1897" s="63"/>
      <c r="U1897" s="62">
        <v>7204</v>
      </c>
      <c r="V1897" s="62">
        <v>16427</v>
      </c>
      <c r="W1897" s="62">
        <v>97.78</v>
      </c>
      <c r="X1897" s="62">
        <v>514</v>
      </c>
      <c r="Y1897" s="62">
        <v>161254.34</v>
      </c>
      <c r="Z1897" s="62">
        <v>529.91</v>
      </c>
      <c r="AA1897" s="62">
        <v>4715</v>
      </c>
      <c r="AB1897" s="62">
        <v>28.07</v>
      </c>
      <c r="AC1897" s="62">
        <v>37.85</v>
      </c>
    </row>
    <row r="1898" spans="1:29" ht="30" x14ac:dyDescent="0.25">
      <c r="A1898" s="61" t="s">
        <v>227</v>
      </c>
      <c r="B1898" s="61" t="s">
        <v>228</v>
      </c>
      <c r="C1898" s="62">
        <v>2015</v>
      </c>
      <c r="D1898" s="61" t="s">
        <v>99</v>
      </c>
      <c r="E1898" s="62">
        <v>56</v>
      </c>
      <c r="F1898" s="62">
        <v>488087</v>
      </c>
      <c r="G1898" s="62">
        <v>74832</v>
      </c>
      <c r="H1898" s="62">
        <v>111.36</v>
      </c>
      <c r="I1898" s="62">
        <v>8715.84</v>
      </c>
      <c r="J1898" s="62">
        <v>453920.91</v>
      </c>
      <c r="K1898" s="62">
        <v>0</v>
      </c>
      <c r="L1898" s="63"/>
      <c r="M1898" s="63"/>
      <c r="N1898" s="63"/>
      <c r="O1898" s="63"/>
      <c r="P1898" s="63"/>
      <c r="Q1898" s="63"/>
      <c r="R1898" s="63"/>
      <c r="S1898" s="63"/>
      <c r="T1898" s="63"/>
      <c r="U1898" s="63"/>
      <c r="V1898" s="63"/>
      <c r="W1898" s="63"/>
      <c r="X1898" s="63"/>
      <c r="Y1898" s="63"/>
      <c r="Z1898" s="62">
        <v>40888</v>
      </c>
      <c r="AA1898" s="62">
        <v>14304</v>
      </c>
      <c r="AB1898" s="62">
        <v>21.29</v>
      </c>
      <c r="AC1898" s="62">
        <v>730.14</v>
      </c>
    </row>
    <row r="1899" spans="1:29" x14ac:dyDescent="0.25">
      <c r="A1899" s="61" t="s">
        <v>159</v>
      </c>
      <c r="B1899" s="61" t="s">
        <v>160</v>
      </c>
      <c r="C1899" s="62">
        <v>2017</v>
      </c>
      <c r="D1899" s="61" t="s">
        <v>94</v>
      </c>
      <c r="E1899" s="62">
        <v>2</v>
      </c>
      <c r="F1899" s="62">
        <v>197</v>
      </c>
      <c r="G1899" s="62">
        <v>42</v>
      </c>
      <c r="H1899" s="62">
        <v>1.75</v>
      </c>
      <c r="I1899" s="62">
        <v>98.5</v>
      </c>
      <c r="J1899" s="62">
        <v>183.21</v>
      </c>
      <c r="K1899" s="62">
        <v>378</v>
      </c>
      <c r="L1899" s="62">
        <v>560</v>
      </c>
      <c r="M1899" s="62">
        <v>23.33</v>
      </c>
      <c r="N1899" s="62">
        <v>189</v>
      </c>
      <c r="O1899" s="62">
        <v>4558.42</v>
      </c>
      <c r="P1899" s="63"/>
      <c r="Q1899" s="63"/>
      <c r="R1899" s="63"/>
      <c r="S1899" s="63"/>
      <c r="T1899" s="63"/>
      <c r="U1899" s="63"/>
      <c r="V1899" s="63"/>
      <c r="W1899" s="63"/>
      <c r="X1899" s="63"/>
      <c r="Y1899" s="63"/>
      <c r="Z1899" s="62">
        <v>175</v>
      </c>
      <c r="AA1899" s="62">
        <v>1135</v>
      </c>
      <c r="AB1899" s="62">
        <v>47.29</v>
      </c>
      <c r="AC1899" s="62">
        <v>87.5</v>
      </c>
    </row>
    <row r="1900" spans="1:29" ht="30" x14ac:dyDescent="0.25">
      <c r="A1900" s="61" t="s">
        <v>239</v>
      </c>
      <c r="B1900" s="61" t="s">
        <v>240</v>
      </c>
      <c r="C1900" s="62">
        <v>2018</v>
      </c>
      <c r="D1900" s="61" t="s">
        <v>75</v>
      </c>
      <c r="E1900" s="62">
        <v>1</v>
      </c>
      <c r="F1900" s="63"/>
      <c r="G1900" s="63"/>
      <c r="H1900" s="63"/>
      <c r="I1900" s="63"/>
      <c r="J1900" s="63"/>
      <c r="K1900" s="62">
        <v>0</v>
      </c>
      <c r="L1900" s="63"/>
      <c r="M1900" s="63"/>
      <c r="N1900" s="63"/>
      <c r="O1900" s="63"/>
      <c r="P1900" s="63"/>
      <c r="Q1900" s="63"/>
      <c r="R1900" s="63"/>
      <c r="S1900" s="63"/>
      <c r="T1900" s="63"/>
      <c r="U1900" s="63"/>
      <c r="V1900" s="63"/>
      <c r="W1900" s="63"/>
      <c r="X1900" s="63"/>
      <c r="Y1900" s="63"/>
      <c r="Z1900" s="62">
        <v>23.93</v>
      </c>
      <c r="AA1900" s="62">
        <v>863</v>
      </c>
      <c r="AB1900" s="62">
        <v>71.92</v>
      </c>
      <c r="AC1900" s="62">
        <v>23.93</v>
      </c>
    </row>
    <row r="1901" spans="1:29" ht="30" x14ac:dyDescent="0.25">
      <c r="A1901" s="61" t="s">
        <v>218</v>
      </c>
      <c r="B1901" s="61" t="s">
        <v>219</v>
      </c>
      <c r="C1901" s="62">
        <v>2009</v>
      </c>
      <c r="D1901" s="61" t="s">
        <v>78</v>
      </c>
      <c r="E1901" s="62">
        <v>30</v>
      </c>
      <c r="F1901" s="62">
        <v>78760</v>
      </c>
      <c r="G1901" s="62">
        <v>14439</v>
      </c>
      <c r="H1901" s="62">
        <v>40.11</v>
      </c>
      <c r="I1901" s="62">
        <v>2625.33</v>
      </c>
      <c r="J1901" s="62">
        <v>73246.8</v>
      </c>
      <c r="K1901" s="62">
        <v>16668.28</v>
      </c>
      <c r="L1901" s="62">
        <v>21586</v>
      </c>
      <c r="M1901" s="62">
        <v>59.96</v>
      </c>
      <c r="N1901" s="62">
        <v>555.61</v>
      </c>
      <c r="O1901" s="62">
        <v>201007.83</v>
      </c>
      <c r="P1901" s="63"/>
      <c r="Q1901" s="63"/>
      <c r="R1901" s="63"/>
      <c r="S1901" s="63"/>
      <c r="T1901" s="63"/>
      <c r="U1901" s="63"/>
      <c r="V1901" s="63"/>
      <c r="W1901" s="63"/>
      <c r="X1901" s="63"/>
      <c r="Y1901" s="63"/>
      <c r="Z1901" s="62">
        <v>79100</v>
      </c>
      <c r="AA1901" s="62">
        <v>10040</v>
      </c>
      <c r="AB1901" s="62">
        <v>27.89</v>
      </c>
      <c r="AC1901" s="62">
        <v>2636.67</v>
      </c>
    </row>
    <row r="1902" spans="1:29" ht="30" x14ac:dyDescent="0.25">
      <c r="A1902" s="61" t="s">
        <v>120</v>
      </c>
      <c r="B1902" s="61" t="s">
        <v>121</v>
      </c>
      <c r="C1902" s="62">
        <v>2017</v>
      </c>
      <c r="D1902" s="61" t="s">
        <v>298</v>
      </c>
      <c r="E1902" s="62">
        <v>8</v>
      </c>
      <c r="F1902" s="62">
        <v>233</v>
      </c>
      <c r="G1902" s="62">
        <v>52</v>
      </c>
      <c r="H1902" s="62">
        <v>0.54</v>
      </c>
      <c r="I1902" s="62">
        <v>29.13</v>
      </c>
      <c r="J1902" s="62">
        <v>216.69</v>
      </c>
      <c r="K1902" s="62">
        <v>33.950000000000003</v>
      </c>
      <c r="L1902" s="62">
        <v>86</v>
      </c>
      <c r="M1902" s="62">
        <v>0.9</v>
      </c>
      <c r="N1902" s="62">
        <v>4.24</v>
      </c>
      <c r="O1902" s="62">
        <v>409.38</v>
      </c>
      <c r="P1902" s="63"/>
      <c r="Q1902" s="63"/>
      <c r="R1902" s="63"/>
      <c r="S1902" s="63"/>
      <c r="T1902" s="63"/>
      <c r="U1902" s="63"/>
      <c r="V1902" s="63"/>
      <c r="W1902" s="63"/>
      <c r="X1902" s="63"/>
      <c r="Y1902" s="63"/>
      <c r="Z1902" s="62">
        <v>46300</v>
      </c>
      <c r="AA1902" s="62">
        <v>3302</v>
      </c>
      <c r="AB1902" s="62">
        <v>34.4</v>
      </c>
      <c r="AC1902" s="62">
        <v>5787.5</v>
      </c>
    </row>
    <row r="1903" spans="1:29" x14ac:dyDescent="0.25">
      <c r="A1903" s="61" t="s">
        <v>157</v>
      </c>
      <c r="B1903" s="61" t="s">
        <v>158</v>
      </c>
      <c r="C1903" s="62">
        <v>2017</v>
      </c>
      <c r="D1903" s="61" t="s">
        <v>83</v>
      </c>
      <c r="E1903" s="62">
        <v>18</v>
      </c>
      <c r="F1903" s="62">
        <v>200</v>
      </c>
      <c r="G1903" s="62">
        <v>61</v>
      </c>
      <c r="H1903" s="62">
        <v>0.28000000000000003</v>
      </c>
      <c r="I1903" s="62">
        <v>11.11</v>
      </c>
      <c r="J1903" s="62">
        <v>186</v>
      </c>
      <c r="K1903" s="62">
        <v>5.82</v>
      </c>
      <c r="L1903" s="62">
        <v>35</v>
      </c>
      <c r="M1903" s="62">
        <v>0.16</v>
      </c>
      <c r="N1903" s="62">
        <v>0.32</v>
      </c>
      <c r="O1903" s="62">
        <v>70.180000000000007</v>
      </c>
      <c r="P1903" s="63"/>
      <c r="Q1903" s="63"/>
      <c r="R1903" s="63"/>
      <c r="S1903" s="63"/>
      <c r="T1903" s="63"/>
      <c r="U1903" s="63"/>
      <c r="V1903" s="63"/>
      <c r="W1903" s="63"/>
      <c r="X1903" s="63"/>
      <c r="Y1903" s="63"/>
      <c r="Z1903" s="62">
        <v>145.61000000000001</v>
      </c>
      <c r="AA1903" s="62">
        <v>1155</v>
      </c>
      <c r="AB1903" s="62">
        <v>5.35</v>
      </c>
      <c r="AC1903" s="62">
        <v>8.09</v>
      </c>
    </row>
    <row r="1904" spans="1:29" x14ac:dyDescent="0.25">
      <c r="A1904" s="61" t="s">
        <v>95</v>
      </c>
      <c r="B1904" s="61" t="s">
        <v>96</v>
      </c>
      <c r="C1904" s="62">
        <v>2014</v>
      </c>
      <c r="D1904" s="61" t="s">
        <v>75</v>
      </c>
      <c r="E1904" s="62">
        <v>12</v>
      </c>
      <c r="F1904" s="62">
        <v>343</v>
      </c>
      <c r="G1904" s="62">
        <v>69</v>
      </c>
      <c r="H1904" s="62">
        <v>0.48</v>
      </c>
      <c r="I1904" s="62">
        <v>28.58</v>
      </c>
      <c r="J1904" s="62">
        <v>318.99</v>
      </c>
      <c r="K1904" s="62">
        <v>54</v>
      </c>
      <c r="L1904" s="62">
        <v>84</v>
      </c>
      <c r="M1904" s="62">
        <v>0.57999999999999996</v>
      </c>
      <c r="N1904" s="62">
        <v>4.5</v>
      </c>
      <c r="O1904" s="62">
        <v>651.20000000000005</v>
      </c>
      <c r="P1904" s="63"/>
      <c r="Q1904" s="63"/>
      <c r="R1904" s="63"/>
      <c r="S1904" s="63"/>
      <c r="T1904" s="63"/>
      <c r="U1904" s="63"/>
      <c r="V1904" s="63"/>
      <c r="W1904" s="63"/>
      <c r="X1904" s="63"/>
      <c r="Y1904" s="63"/>
      <c r="Z1904" s="62">
        <v>1747.64</v>
      </c>
      <c r="AA1904" s="62">
        <v>5765</v>
      </c>
      <c r="AB1904" s="62">
        <v>40.03</v>
      </c>
      <c r="AC1904" s="62">
        <v>145.63999999999999</v>
      </c>
    </row>
    <row r="1905" spans="1:29" x14ac:dyDescent="0.25">
      <c r="A1905" s="61" t="s">
        <v>208</v>
      </c>
      <c r="B1905" s="61" t="s">
        <v>209</v>
      </c>
      <c r="C1905" s="62">
        <v>2013</v>
      </c>
      <c r="D1905" s="61" t="s">
        <v>78</v>
      </c>
      <c r="E1905" s="62">
        <v>63</v>
      </c>
      <c r="F1905" s="62">
        <v>457328</v>
      </c>
      <c r="G1905" s="62">
        <v>59105</v>
      </c>
      <c r="H1905" s="62">
        <v>78.180000000000007</v>
      </c>
      <c r="I1905" s="62">
        <v>7259.17</v>
      </c>
      <c r="J1905" s="62">
        <v>425315.04</v>
      </c>
      <c r="K1905" s="62">
        <v>9609</v>
      </c>
      <c r="L1905" s="62">
        <v>14078</v>
      </c>
      <c r="M1905" s="62">
        <v>18.62</v>
      </c>
      <c r="N1905" s="62">
        <v>152.52000000000001</v>
      </c>
      <c r="O1905" s="62">
        <v>115877.81</v>
      </c>
      <c r="P1905" s="63"/>
      <c r="Q1905" s="63"/>
      <c r="R1905" s="63"/>
      <c r="S1905" s="63"/>
      <c r="T1905" s="63"/>
      <c r="U1905" s="63"/>
      <c r="V1905" s="63"/>
      <c r="W1905" s="63"/>
      <c r="X1905" s="63"/>
      <c r="Y1905" s="63"/>
      <c r="Z1905" s="62">
        <v>1844</v>
      </c>
      <c r="AA1905" s="62">
        <v>9837</v>
      </c>
      <c r="AB1905" s="62">
        <v>13.01</v>
      </c>
      <c r="AC1905" s="62">
        <v>29.27</v>
      </c>
    </row>
    <row r="1906" spans="1:29" x14ac:dyDescent="0.25">
      <c r="A1906" s="61" t="s">
        <v>263</v>
      </c>
      <c r="B1906" s="61" t="s">
        <v>264</v>
      </c>
      <c r="C1906" s="62">
        <v>2016</v>
      </c>
      <c r="D1906" s="61" t="s">
        <v>99</v>
      </c>
      <c r="E1906" s="62">
        <v>150</v>
      </c>
      <c r="F1906" s="62">
        <v>1534294</v>
      </c>
      <c r="G1906" s="62">
        <v>241073</v>
      </c>
      <c r="H1906" s="62">
        <v>133.93</v>
      </c>
      <c r="I1906" s="62">
        <v>10228.629999999999</v>
      </c>
      <c r="J1906" s="62">
        <v>1426893.42</v>
      </c>
      <c r="K1906" s="62">
        <v>14557.66</v>
      </c>
      <c r="L1906" s="62">
        <v>14210</v>
      </c>
      <c r="M1906" s="62">
        <v>7.89</v>
      </c>
      <c r="N1906" s="62">
        <v>97.05</v>
      </c>
      <c r="O1906" s="62">
        <v>175555.23</v>
      </c>
      <c r="P1906" s="63"/>
      <c r="Q1906" s="63"/>
      <c r="R1906" s="63"/>
      <c r="S1906" s="63"/>
      <c r="T1906" s="63"/>
      <c r="U1906" s="63"/>
      <c r="V1906" s="63"/>
      <c r="W1906" s="63"/>
      <c r="X1906" s="63"/>
      <c r="Y1906" s="63"/>
      <c r="Z1906" s="62">
        <v>492300</v>
      </c>
      <c r="AA1906" s="62">
        <v>107988</v>
      </c>
      <c r="AB1906" s="62">
        <v>59.99</v>
      </c>
      <c r="AC1906" s="62">
        <v>3282</v>
      </c>
    </row>
    <row r="1907" spans="1:29" ht="30" x14ac:dyDescent="0.25">
      <c r="A1907" s="61" t="s">
        <v>186</v>
      </c>
      <c r="B1907" s="61" t="s">
        <v>187</v>
      </c>
      <c r="C1907" s="62">
        <v>2009</v>
      </c>
      <c r="D1907" s="61" t="s">
        <v>75</v>
      </c>
      <c r="E1907" s="62">
        <v>3</v>
      </c>
      <c r="F1907" s="62">
        <v>117</v>
      </c>
      <c r="G1907" s="62">
        <v>126</v>
      </c>
      <c r="H1907" s="62">
        <v>3.5</v>
      </c>
      <c r="I1907" s="62">
        <v>39</v>
      </c>
      <c r="J1907" s="62">
        <v>108.81</v>
      </c>
      <c r="K1907" s="62">
        <v>0</v>
      </c>
      <c r="L1907" s="63"/>
      <c r="M1907" s="63"/>
      <c r="N1907" s="63"/>
      <c r="O1907" s="63"/>
      <c r="P1907" s="63"/>
      <c r="Q1907" s="63"/>
      <c r="R1907" s="63"/>
      <c r="S1907" s="63"/>
      <c r="T1907" s="63"/>
      <c r="U1907" s="62">
        <v>208</v>
      </c>
      <c r="V1907" s="62">
        <v>539</v>
      </c>
      <c r="W1907" s="62">
        <v>14.97</v>
      </c>
      <c r="X1907" s="62">
        <v>69</v>
      </c>
      <c r="Y1907" s="62">
        <v>4655.87</v>
      </c>
      <c r="Z1907" s="62">
        <v>12.97</v>
      </c>
      <c r="AA1907" s="62">
        <v>368</v>
      </c>
      <c r="AB1907" s="62">
        <v>10.220000000000001</v>
      </c>
      <c r="AC1907" s="62">
        <v>4.32</v>
      </c>
    </row>
    <row r="1908" spans="1:29" x14ac:dyDescent="0.25">
      <c r="A1908" s="61" t="s">
        <v>107</v>
      </c>
      <c r="B1908" s="61" t="s">
        <v>108</v>
      </c>
      <c r="C1908" s="62">
        <v>2003</v>
      </c>
      <c r="D1908" s="61" t="s">
        <v>86</v>
      </c>
      <c r="E1908" s="62">
        <v>68</v>
      </c>
      <c r="F1908" s="62">
        <v>29667</v>
      </c>
      <c r="G1908" s="62">
        <v>4642</v>
      </c>
      <c r="H1908" s="62">
        <v>5.69</v>
      </c>
      <c r="I1908" s="62">
        <v>436.28</v>
      </c>
      <c r="J1908" s="62">
        <v>27590.31</v>
      </c>
      <c r="K1908" s="62">
        <v>30059.17</v>
      </c>
      <c r="L1908" s="62">
        <v>31130</v>
      </c>
      <c r="M1908" s="62">
        <v>38.15</v>
      </c>
      <c r="N1908" s="62">
        <v>442.05</v>
      </c>
      <c r="O1908" s="62">
        <v>362492.5</v>
      </c>
      <c r="P1908" s="63"/>
      <c r="Q1908" s="63"/>
      <c r="R1908" s="63"/>
      <c r="S1908" s="63"/>
      <c r="T1908" s="63"/>
      <c r="U1908" s="63"/>
      <c r="V1908" s="63"/>
      <c r="W1908" s="63"/>
      <c r="X1908" s="63"/>
      <c r="Y1908" s="63"/>
      <c r="Z1908" s="62">
        <v>0</v>
      </c>
      <c r="AA1908" s="63"/>
      <c r="AB1908" s="63"/>
      <c r="AC1908" s="62">
        <v>0</v>
      </c>
    </row>
    <row r="1909" spans="1:29" x14ac:dyDescent="0.25">
      <c r="A1909" s="61" t="s">
        <v>196</v>
      </c>
      <c r="B1909" s="61" t="s">
        <v>197</v>
      </c>
      <c r="C1909" s="62">
        <v>2013</v>
      </c>
      <c r="D1909" s="61" t="s">
        <v>94</v>
      </c>
      <c r="E1909" s="62">
        <v>8</v>
      </c>
      <c r="F1909" s="62">
        <v>27080</v>
      </c>
      <c r="G1909" s="62">
        <v>5598</v>
      </c>
      <c r="H1909" s="62">
        <v>58.31</v>
      </c>
      <c r="I1909" s="62">
        <v>3385</v>
      </c>
      <c r="J1909" s="62">
        <v>25184.400000000001</v>
      </c>
      <c r="K1909" s="62">
        <v>761.4</v>
      </c>
      <c r="L1909" s="62">
        <v>1054</v>
      </c>
      <c r="M1909" s="62">
        <v>10.98</v>
      </c>
      <c r="N1909" s="62">
        <v>95.17</v>
      </c>
      <c r="O1909" s="62">
        <v>9181.91</v>
      </c>
      <c r="P1909" s="63"/>
      <c r="Q1909" s="63"/>
      <c r="R1909" s="63"/>
      <c r="S1909" s="63"/>
      <c r="T1909" s="63"/>
      <c r="U1909" s="63"/>
      <c r="V1909" s="63"/>
      <c r="W1909" s="63"/>
      <c r="X1909" s="63"/>
      <c r="Y1909" s="63"/>
      <c r="Z1909" s="62">
        <v>84500</v>
      </c>
      <c r="AA1909" s="62">
        <v>10702</v>
      </c>
      <c r="AB1909" s="62">
        <v>111.48</v>
      </c>
      <c r="AC1909" s="62">
        <v>10562.5</v>
      </c>
    </row>
    <row r="1910" spans="1:29" x14ac:dyDescent="0.25">
      <c r="A1910" s="61" t="s">
        <v>514</v>
      </c>
      <c r="B1910" s="61" t="s">
        <v>515</v>
      </c>
      <c r="C1910" s="62">
        <v>2013</v>
      </c>
      <c r="D1910" s="61" t="s">
        <v>75</v>
      </c>
      <c r="E1910" s="62">
        <v>4</v>
      </c>
      <c r="F1910" s="63"/>
      <c r="G1910" s="63"/>
      <c r="H1910" s="63"/>
      <c r="I1910" s="63"/>
      <c r="J1910" s="63"/>
      <c r="K1910" s="62">
        <v>0</v>
      </c>
      <c r="L1910" s="63"/>
      <c r="M1910" s="63"/>
      <c r="N1910" s="63"/>
      <c r="O1910" s="63"/>
      <c r="P1910" s="63"/>
      <c r="Q1910" s="63"/>
      <c r="R1910" s="63"/>
      <c r="S1910" s="63"/>
      <c r="T1910" s="63"/>
      <c r="U1910" s="63"/>
      <c r="V1910" s="63"/>
      <c r="W1910" s="63"/>
      <c r="X1910" s="63"/>
      <c r="Y1910" s="63"/>
      <c r="Z1910" s="62">
        <v>6.8</v>
      </c>
      <c r="AA1910" s="62">
        <v>5289</v>
      </c>
      <c r="AB1910" s="62">
        <v>110.19</v>
      </c>
      <c r="AC1910" s="62">
        <v>1.7</v>
      </c>
    </row>
    <row r="1911" spans="1:29" x14ac:dyDescent="0.25">
      <c r="A1911" s="61" t="s">
        <v>140</v>
      </c>
      <c r="B1911" s="61" t="s">
        <v>141</v>
      </c>
      <c r="C1911" s="62">
        <v>2008</v>
      </c>
      <c r="D1911" s="61" t="s">
        <v>78</v>
      </c>
      <c r="E1911" s="62">
        <v>103</v>
      </c>
      <c r="F1911" s="62">
        <v>646160</v>
      </c>
      <c r="G1911" s="62">
        <v>104259</v>
      </c>
      <c r="H1911" s="62">
        <v>84.35</v>
      </c>
      <c r="I1911" s="62">
        <v>6273.4</v>
      </c>
      <c r="J1911" s="62">
        <v>600928.80000000005</v>
      </c>
      <c r="K1911" s="62">
        <v>4248.3</v>
      </c>
      <c r="L1911" s="62">
        <v>58858</v>
      </c>
      <c r="M1911" s="62">
        <v>47.62</v>
      </c>
      <c r="N1911" s="63"/>
      <c r="O1911" s="63"/>
      <c r="P1911" s="63"/>
      <c r="Q1911" s="63"/>
      <c r="R1911" s="63"/>
      <c r="S1911" s="63"/>
      <c r="T1911" s="63"/>
      <c r="U1911" s="63"/>
      <c r="V1911" s="63"/>
      <c r="W1911" s="63"/>
      <c r="X1911" s="63"/>
      <c r="Y1911" s="63"/>
      <c r="Z1911" s="62">
        <v>4091</v>
      </c>
      <c r="AA1911" s="62">
        <v>33840</v>
      </c>
      <c r="AB1911" s="62">
        <v>27.38</v>
      </c>
      <c r="AC1911" s="62">
        <v>39.72</v>
      </c>
    </row>
    <row r="1912" spans="1:29" x14ac:dyDescent="0.25">
      <c r="A1912" s="61" t="s">
        <v>401</v>
      </c>
      <c r="B1912" s="61" t="s">
        <v>402</v>
      </c>
      <c r="C1912" s="62">
        <v>2008</v>
      </c>
      <c r="D1912" s="61" t="s">
        <v>150</v>
      </c>
      <c r="E1912" s="62">
        <v>8</v>
      </c>
      <c r="F1912" s="63"/>
      <c r="G1912" s="63"/>
      <c r="H1912" s="63"/>
      <c r="I1912" s="63"/>
      <c r="J1912" s="63"/>
      <c r="K1912" s="62">
        <v>0</v>
      </c>
      <c r="L1912" s="63"/>
      <c r="M1912" s="63"/>
      <c r="N1912" s="63"/>
      <c r="O1912" s="63"/>
      <c r="P1912" s="63"/>
      <c r="Q1912" s="63"/>
      <c r="R1912" s="63"/>
      <c r="S1912" s="63"/>
      <c r="T1912" s="63"/>
      <c r="U1912" s="63"/>
      <c r="V1912" s="63"/>
      <c r="W1912" s="63"/>
      <c r="X1912" s="63"/>
      <c r="Y1912" s="63"/>
      <c r="Z1912" s="62">
        <v>0</v>
      </c>
      <c r="AA1912" s="63"/>
      <c r="AB1912" s="63"/>
      <c r="AC1912" s="62">
        <v>0</v>
      </c>
    </row>
    <row r="1913" spans="1:29" x14ac:dyDescent="0.25">
      <c r="A1913" s="61" t="s">
        <v>338</v>
      </c>
      <c r="B1913" s="61" t="s">
        <v>339</v>
      </c>
      <c r="C1913" s="62">
        <v>2004</v>
      </c>
      <c r="D1913" s="61" t="s">
        <v>86</v>
      </c>
      <c r="E1913" s="62">
        <v>286</v>
      </c>
      <c r="F1913" s="62">
        <v>1425442</v>
      </c>
      <c r="G1913" s="62">
        <v>113782</v>
      </c>
      <c r="H1913" s="62">
        <v>33.15</v>
      </c>
      <c r="I1913" s="62">
        <v>4984.0600000000004</v>
      </c>
      <c r="J1913" s="62">
        <v>1325661.06</v>
      </c>
      <c r="K1913" s="62">
        <v>0</v>
      </c>
      <c r="L1913" s="62">
        <v>0</v>
      </c>
      <c r="M1913" s="62">
        <v>0</v>
      </c>
      <c r="N1913" s="63"/>
      <c r="O1913" s="63"/>
      <c r="P1913" s="62">
        <v>0</v>
      </c>
      <c r="Q1913" s="62">
        <v>0</v>
      </c>
      <c r="R1913" s="62">
        <v>0</v>
      </c>
      <c r="S1913" s="62">
        <v>0</v>
      </c>
      <c r="T1913" s="62">
        <v>0</v>
      </c>
      <c r="U1913" s="62">
        <v>2327</v>
      </c>
      <c r="V1913" s="62">
        <v>4377</v>
      </c>
      <c r="W1913" s="62">
        <v>1.28</v>
      </c>
      <c r="X1913" s="62">
        <v>8</v>
      </c>
      <c r="Y1913" s="62">
        <v>52087.57</v>
      </c>
      <c r="Z1913" s="62">
        <v>13795.36</v>
      </c>
      <c r="AA1913" s="62">
        <v>111865</v>
      </c>
      <c r="AB1913" s="62">
        <v>32.590000000000003</v>
      </c>
      <c r="AC1913" s="62">
        <v>48.24</v>
      </c>
    </row>
    <row r="1914" spans="1:29" ht="30" x14ac:dyDescent="0.25">
      <c r="A1914" s="61" t="s">
        <v>142</v>
      </c>
      <c r="B1914" s="61" t="s">
        <v>143</v>
      </c>
      <c r="C1914" s="62">
        <v>2016</v>
      </c>
      <c r="D1914" s="61" t="s">
        <v>89</v>
      </c>
      <c r="E1914" s="62">
        <v>132</v>
      </c>
      <c r="F1914" s="62">
        <v>1470202</v>
      </c>
      <c r="G1914" s="62">
        <v>197501</v>
      </c>
      <c r="H1914" s="62">
        <v>124.68</v>
      </c>
      <c r="I1914" s="62">
        <v>11137.89</v>
      </c>
      <c r="J1914" s="62">
        <v>1367287.86</v>
      </c>
      <c r="K1914" s="62">
        <v>0</v>
      </c>
      <c r="L1914" s="63"/>
      <c r="M1914" s="63"/>
      <c r="N1914" s="63"/>
      <c r="O1914" s="63"/>
      <c r="P1914" s="63"/>
      <c r="Q1914" s="63"/>
      <c r="R1914" s="63"/>
      <c r="S1914" s="63"/>
      <c r="T1914" s="63"/>
      <c r="U1914" s="63"/>
      <c r="V1914" s="63"/>
      <c r="W1914" s="63"/>
      <c r="X1914" s="63"/>
      <c r="Y1914" s="63"/>
      <c r="Z1914" s="62">
        <v>3723</v>
      </c>
      <c r="AA1914" s="62">
        <v>51626</v>
      </c>
      <c r="AB1914" s="62">
        <v>32.590000000000003</v>
      </c>
      <c r="AC1914" s="62">
        <v>28.2</v>
      </c>
    </row>
    <row r="1915" spans="1:29" x14ac:dyDescent="0.25">
      <c r="A1915" s="61" t="s">
        <v>241</v>
      </c>
      <c r="B1915" s="61" t="s">
        <v>242</v>
      </c>
      <c r="C1915" s="62">
        <v>2016</v>
      </c>
      <c r="D1915" s="61" t="s">
        <v>94</v>
      </c>
      <c r="E1915" s="62">
        <v>13</v>
      </c>
      <c r="F1915" s="63"/>
      <c r="G1915" s="63"/>
      <c r="H1915" s="63"/>
      <c r="I1915" s="63"/>
      <c r="J1915" s="63"/>
      <c r="K1915" s="62">
        <v>0</v>
      </c>
      <c r="L1915" s="63"/>
      <c r="M1915" s="63"/>
      <c r="N1915" s="63"/>
      <c r="O1915" s="63"/>
      <c r="P1915" s="63"/>
      <c r="Q1915" s="63"/>
      <c r="R1915" s="63"/>
      <c r="S1915" s="63"/>
      <c r="T1915" s="63"/>
      <c r="U1915" s="63"/>
      <c r="V1915" s="63"/>
      <c r="W1915" s="63"/>
      <c r="X1915" s="63"/>
      <c r="Y1915" s="63"/>
      <c r="Z1915" s="62">
        <v>81573.289999999994</v>
      </c>
      <c r="AA1915" s="62">
        <v>11859</v>
      </c>
      <c r="AB1915" s="62">
        <v>76.02</v>
      </c>
      <c r="AC1915" s="62">
        <v>6274.87</v>
      </c>
    </row>
    <row r="1916" spans="1:29" ht="30" x14ac:dyDescent="0.25">
      <c r="A1916" s="61" t="s">
        <v>176</v>
      </c>
      <c r="B1916" s="61" t="s">
        <v>177</v>
      </c>
      <c r="C1916" s="62">
        <v>2007</v>
      </c>
      <c r="D1916" s="61" t="s">
        <v>72</v>
      </c>
      <c r="E1916" s="62">
        <v>104</v>
      </c>
      <c r="F1916" s="62">
        <v>1015373</v>
      </c>
      <c r="G1916" s="62">
        <v>148329</v>
      </c>
      <c r="H1916" s="62">
        <v>118.85</v>
      </c>
      <c r="I1916" s="62">
        <v>9763.2000000000007</v>
      </c>
      <c r="J1916" s="62">
        <v>944296.89</v>
      </c>
      <c r="K1916" s="62">
        <v>0</v>
      </c>
      <c r="L1916" s="62">
        <v>1699</v>
      </c>
      <c r="M1916" s="62">
        <v>1.36</v>
      </c>
      <c r="N1916" s="63"/>
      <c r="O1916" s="63"/>
      <c r="P1916" s="63"/>
      <c r="Q1916" s="63"/>
      <c r="R1916" s="63"/>
      <c r="S1916" s="63"/>
      <c r="T1916" s="63"/>
      <c r="U1916" s="63"/>
      <c r="V1916" s="63"/>
      <c r="W1916" s="63"/>
      <c r="X1916" s="63"/>
      <c r="Y1916" s="63"/>
      <c r="Z1916" s="62">
        <v>0</v>
      </c>
      <c r="AA1916" s="62">
        <v>8771</v>
      </c>
      <c r="AB1916" s="62">
        <v>7.03</v>
      </c>
      <c r="AC1916" s="62">
        <v>0</v>
      </c>
    </row>
    <row r="1917" spans="1:29" ht="30" x14ac:dyDescent="0.25">
      <c r="A1917" s="61" t="s">
        <v>245</v>
      </c>
      <c r="B1917" s="61" t="s">
        <v>246</v>
      </c>
      <c r="C1917" s="62">
        <v>2013</v>
      </c>
      <c r="D1917" s="61" t="s">
        <v>75</v>
      </c>
      <c r="E1917" s="62">
        <v>3</v>
      </c>
      <c r="F1917" s="63"/>
      <c r="G1917" s="63"/>
      <c r="H1917" s="63"/>
      <c r="I1917" s="63"/>
      <c r="J1917" s="63"/>
      <c r="K1917" s="62">
        <v>0</v>
      </c>
      <c r="L1917" s="63"/>
      <c r="M1917" s="63"/>
      <c r="N1917" s="63"/>
      <c r="O1917" s="63"/>
      <c r="P1917" s="63"/>
      <c r="Q1917" s="63"/>
      <c r="R1917" s="63"/>
      <c r="S1917" s="63"/>
      <c r="T1917" s="63"/>
      <c r="U1917" s="63"/>
      <c r="V1917" s="63"/>
      <c r="W1917" s="63"/>
      <c r="X1917" s="63"/>
      <c r="Y1917" s="63"/>
      <c r="Z1917" s="62">
        <v>22100</v>
      </c>
      <c r="AA1917" s="62">
        <v>2294</v>
      </c>
      <c r="AB1917" s="62">
        <v>63.72</v>
      </c>
      <c r="AC1917" s="62">
        <v>7366.67</v>
      </c>
    </row>
    <row r="1918" spans="1:29" ht="30" x14ac:dyDescent="0.25">
      <c r="A1918" s="61" t="s">
        <v>165</v>
      </c>
      <c r="B1918" s="61" t="s">
        <v>166</v>
      </c>
      <c r="C1918" s="62">
        <v>2011</v>
      </c>
      <c r="D1918" s="61" t="s">
        <v>72</v>
      </c>
      <c r="E1918" s="62">
        <v>30</v>
      </c>
      <c r="F1918" s="62">
        <v>103849</v>
      </c>
      <c r="G1918" s="62">
        <v>15917</v>
      </c>
      <c r="H1918" s="62">
        <v>44.21</v>
      </c>
      <c r="I1918" s="62">
        <v>3461.63</v>
      </c>
      <c r="J1918" s="62">
        <v>96579.57</v>
      </c>
      <c r="K1918" s="62">
        <v>6972.84</v>
      </c>
      <c r="L1918" s="62">
        <v>9269</v>
      </c>
      <c r="M1918" s="62">
        <v>25.75</v>
      </c>
      <c r="N1918" s="62">
        <v>232.43</v>
      </c>
      <c r="O1918" s="62">
        <v>84087.59</v>
      </c>
      <c r="P1918" s="63"/>
      <c r="Q1918" s="63"/>
      <c r="R1918" s="63"/>
      <c r="S1918" s="63"/>
      <c r="T1918" s="63"/>
      <c r="U1918" s="63"/>
      <c r="V1918" s="63"/>
      <c r="W1918" s="63"/>
      <c r="X1918" s="63"/>
      <c r="Y1918" s="63"/>
      <c r="Z1918" s="62">
        <v>1.34</v>
      </c>
      <c r="AA1918" s="62">
        <v>9672</v>
      </c>
      <c r="AB1918" s="62">
        <v>26.87</v>
      </c>
      <c r="AC1918" s="62">
        <v>0.04</v>
      </c>
    </row>
    <row r="1919" spans="1:29" x14ac:dyDescent="0.25">
      <c r="A1919" s="61" t="s">
        <v>235</v>
      </c>
      <c r="B1919" s="61" t="s">
        <v>236</v>
      </c>
      <c r="C1919" s="62">
        <v>2017</v>
      </c>
      <c r="D1919" s="61" t="s">
        <v>89</v>
      </c>
      <c r="E1919" s="62">
        <v>40</v>
      </c>
      <c r="F1919" s="62">
        <v>150600</v>
      </c>
      <c r="G1919" s="62">
        <v>21736</v>
      </c>
      <c r="H1919" s="62">
        <v>45.28</v>
      </c>
      <c r="I1919" s="62">
        <v>3765</v>
      </c>
      <c r="J1919" s="62">
        <v>140058</v>
      </c>
      <c r="K1919" s="62">
        <v>8220.17</v>
      </c>
      <c r="L1919" s="62">
        <v>11662</v>
      </c>
      <c r="M1919" s="62">
        <v>24.3</v>
      </c>
      <c r="N1919" s="62">
        <v>205.5</v>
      </c>
      <c r="O1919" s="62">
        <v>99129.55</v>
      </c>
      <c r="P1919" s="63"/>
      <c r="Q1919" s="63"/>
      <c r="R1919" s="63"/>
      <c r="S1919" s="63"/>
      <c r="T1919" s="63"/>
      <c r="U1919" s="63"/>
      <c r="V1919" s="63"/>
      <c r="W1919" s="63"/>
      <c r="X1919" s="63"/>
      <c r="Y1919" s="63"/>
      <c r="Z1919" s="62">
        <v>114600</v>
      </c>
      <c r="AA1919" s="62">
        <v>4966</v>
      </c>
      <c r="AB1919" s="62">
        <v>10.35</v>
      </c>
      <c r="AC1919" s="62">
        <v>2865</v>
      </c>
    </row>
    <row r="1920" spans="1:29" ht="30" x14ac:dyDescent="0.25">
      <c r="A1920" s="61" t="s">
        <v>324</v>
      </c>
      <c r="B1920" s="61" t="s">
        <v>325</v>
      </c>
      <c r="C1920" s="62">
        <v>2014</v>
      </c>
      <c r="D1920" s="61" t="s">
        <v>78</v>
      </c>
      <c r="E1920" s="62">
        <v>56</v>
      </c>
      <c r="F1920" s="62">
        <v>620600</v>
      </c>
      <c r="G1920" s="62">
        <v>98160</v>
      </c>
      <c r="H1920" s="62">
        <v>146.07</v>
      </c>
      <c r="I1920" s="62">
        <v>11082.14</v>
      </c>
      <c r="J1920" s="62">
        <v>577158</v>
      </c>
      <c r="K1920" s="62">
        <v>0</v>
      </c>
      <c r="L1920" s="63"/>
      <c r="M1920" s="63"/>
      <c r="N1920" s="63"/>
      <c r="O1920" s="63"/>
      <c r="P1920" s="63"/>
      <c r="Q1920" s="63"/>
      <c r="R1920" s="63"/>
      <c r="S1920" s="63"/>
      <c r="T1920" s="63"/>
      <c r="U1920" s="63"/>
      <c r="V1920" s="63"/>
      <c r="W1920" s="63"/>
      <c r="X1920" s="63"/>
      <c r="Y1920" s="63"/>
      <c r="Z1920" s="62">
        <v>165900</v>
      </c>
      <c r="AA1920" s="62">
        <v>7939</v>
      </c>
      <c r="AB1920" s="62">
        <v>11.81</v>
      </c>
      <c r="AC1920" s="62">
        <v>2962.5</v>
      </c>
    </row>
    <row r="1921" spans="1:29" x14ac:dyDescent="0.25">
      <c r="A1921" s="61" t="s">
        <v>279</v>
      </c>
      <c r="B1921" s="61" t="s">
        <v>280</v>
      </c>
      <c r="C1921" s="62">
        <v>2008</v>
      </c>
      <c r="D1921" s="61" t="s">
        <v>78</v>
      </c>
      <c r="E1921" s="62">
        <v>30</v>
      </c>
      <c r="F1921" s="62">
        <v>89008</v>
      </c>
      <c r="G1921" s="62">
        <v>16177</v>
      </c>
      <c r="H1921" s="62">
        <v>44.94</v>
      </c>
      <c r="I1921" s="62">
        <v>2966.93</v>
      </c>
      <c r="J1921" s="62">
        <v>82777.440000000002</v>
      </c>
      <c r="K1921" s="62">
        <v>21817.9</v>
      </c>
      <c r="L1921" s="62">
        <v>27666</v>
      </c>
      <c r="M1921" s="62">
        <v>76.849999999999994</v>
      </c>
      <c r="N1921" s="62">
        <v>727.26</v>
      </c>
      <c r="O1921" s="62">
        <v>263108.65000000002</v>
      </c>
      <c r="P1921" s="63"/>
      <c r="Q1921" s="63"/>
      <c r="R1921" s="63"/>
      <c r="S1921" s="63"/>
      <c r="T1921" s="63"/>
      <c r="U1921" s="63"/>
      <c r="V1921" s="63"/>
      <c r="W1921" s="63"/>
      <c r="X1921" s="63"/>
      <c r="Y1921" s="63"/>
      <c r="Z1921" s="62">
        <v>83610</v>
      </c>
      <c r="AA1921" s="62">
        <v>10477</v>
      </c>
      <c r="AB1921" s="62">
        <v>29.1</v>
      </c>
      <c r="AC1921" s="62">
        <v>2787</v>
      </c>
    </row>
    <row r="1922" spans="1:29" x14ac:dyDescent="0.25">
      <c r="A1922" s="61" t="s">
        <v>289</v>
      </c>
      <c r="B1922" s="61" t="s">
        <v>290</v>
      </c>
      <c r="C1922" s="62">
        <v>2015</v>
      </c>
      <c r="D1922" s="61" t="s">
        <v>99</v>
      </c>
      <c r="E1922" s="62">
        <v>62</v>
      </c>
      <c r="F1922" s="62">
        <v>526800</v>
      </c>
      <c r="G1922" s="62">
        <v>69095</v>
      </c>
      <c r="H1922" s="62">
        <v>92.87</v>
      </c>
      <c r="I1922" s="62">
        <v>8496.77</v>
      </c>
      <c r="J1922" s="62">
        <v>489924</v>
      </c>
      <c r="K1922" s="62">
        <v>0</v>
      </c>
      <c r="L1922" s="63"/>
      <c r="M1922" s="63"/>
      <c r="N1922" s="63"/>
      <c r="O1922" s="63"/>
      <c r="P1922" s="63"/>
      <c r="Q1922" s="63"/>
      <c r="R1922" s="63"/>
      <c r="S1922" s="63"/>
      <c r="T1922" s="63"/>
      <c r="U1922" s="63"/>
      <c r="V1922" s="63"/>
      <c r="W1922" s="63"/>
      <c r="X1922" s="63"/>
      <c r="Y1922" s="63"/>
      <c r="Z1922" s="62">
        <v>307735.26</v>
      </c>
      <c r="AA1922" s="62">
        <v>30643</v>
      </c>
      <c r="AB1922" s="62">
        <v>41.19</v>
      </c>
      <c r="AC1922" s="62">
        <v>4963.47</v>
      </c>
    </row>
    <row r="1923" spans="1:29" x14ac:dyDescent="0.25">
      <c r="A1923" s="61" t="s">
        <v>383</v>
      </c>
      <c r="B1923" s="61" t="s">
        <v>384</v>
      </c>
      <c r="C1923" s="62">
        <v>2004</v>
      </c>
      <c r="D1923" s="61" t="s">
        <v>99</v>
      </c>
      <c r="E1923" s="62">
        <v>40</v>
      </c>
      <c r="F1923" s="62">
        <v>236525</v>
      </c>
      <c r="G1923" s="62">
        <v>30347</v>
      </c>
      <c r="H1923" s="62">
        <v>63.22</v>
      </c>
      <c r="I1923" s="62">
        <v>5913.13</v>
      </c>
      <c r="J1923" s="62">
        <v>219968.25</v>
      </c>
      <c r="K1923" s="62">
        <v>18211</v>
      </c>
      <c r="L1923" s="62">
        <v>23961</v>
      </c>
      <c r="M1923" s="62">
        <v>49.92</v>
      </c>
      <c r="N1923" s="62">
        <v>455.28</v>
      </c>
      <c r="O1923" s="62">
        <v>219611.91</v>
      </c>
      <c r="P1923" s="63"/>
      <c r="Q1923" s="63"/>
      <c r="R1923" s="63"/>
      <c r="S1923" s="63"/>
      <c r="T1923" s="63"/>
      <c r="U1923" s="63"/>
      <c r="V1923" s="63"/>
      <c r="W1923" s="63"/>
      <c r="X1923" s="63"/>
      <c r="Y1923" s="63"/>
      <c r="Z1923" s="62">
        <v>1423</v>
      </c>
      <c r="AA1923" s="62">
        <v>3557</v>
      </c>
      <c r="AB1923" s="62">
        <v>7.41</v>
      </c>
      <c r="AC1923" s="62">
        <v>35.58</v>
      </c>
    </row>
    <row r="1924" spans="1:29" x14ac:dyDescent="0.25">
      <c r="A1924" s="61" t="s">
        <v>210</v>
      </c>
      <c r="B1924" s="61" t="s">
        <v>211</v>
      </c>
      <c r="C1924" s="62">
        <v>2012</v>
      </c>
      <c r="D1924" s="61" t="s">
        <v>99</v>
      </c>
      <c r="E1924" s="62">
        <v>209</v>
      </c>
      <c r="F1924" s="62">
        <v>2264977</v>
      </c>
      <c r="G1924" s="62">
        <v>352019</v>
      </c>
      <c r="H1924" s="62">
        <v>140.36000000000001</v>
      </c>
      <c r="I1924" s="62">
        <v>10837.21</v>
      </c>
      <c r="J1924" s="62">
        <v>2106428.61</v>
      </c>
      <c r="K1924" s="62">
        <v>0</v>
      </c>
      <c r="L1924" s="62">
        <v>1601</v>
      </c>
      <c r="M1924" s="62">
        <v>0.64</v>
      </c>
      <c r="N1924" s="63"/>
      <c r="O1924" s="63"/>
      <c r="P1924" s="63"/>
      <c r="Q1924" s="63"/>
      <c r="R1924" s="63"/>
      <c r="S1924" s="63"/>
      <c r="T1924" s="63"/>
      <c r="U1924" s="63"/>
      <c r="V1924" s="63"/>
      <c r="W1924" s="63"/>
      <c r="X1924" s="63"/>
      <c r="Y1924" s="63"/>
      <c r="Z1924" s="62">
        <v>1294118</v>
      </c>
      <c r="AA1924" s="62">
        <v>204775</v>
      </c>
      <c r="AB1924" s="62">
        <v>81.650000000000006</v>
      </c>
      <c r="AC1924" s="62">
        <v>6191.95</v>
      </c>
    </row>
    <row r="1925" spans="1:29" ht="30" x14ac:dyDescent="0.25">
      <c r="A1925" s="61" t="s">
        <v>498</v>
      </c>
      <c r="B1925" s="61" t="s">
        <v>499</v>
      </c>
      <c r="C1925" s="62">
        <v>2015</v>
      </c>
      <c r="D1925" s="61" t="s">
        <v>150</v>
      </c>
      <c r="E1925" s="62">
        <v>6</v>
      </c>
      <c r="F1925" s="63"/>
      <c r="G1925" s="63"/>
      <c r="H1925" s="63"/>
      <c r="I1925" s="63"/>
      <c r="J1925" s="63"/>
      <c r="K1925" s="62">
        <v>0</v>
      </c>
      <c r="L1925" s="63"/>
      <c r="M1925" s="63"/>
      <c r="N1925" s="63"/>
      <c r="O1925" s="63"/>
      <c r="P1925" s="63"/>
      <c r="Q1925" s="63"/>
      <c r="R1925" s="63"/>
      <c r="S1925" s="63"/>
      <c r="T1925" s="63"/>
      <c r="U1925" s="63"/>
      <c r="V1925" s="63"/>
      <c r="W1925" s="63"/>
      <c r="X1925" s="63"/>
      <c r="Y1925" s="63"/>
      <c r="Z1925" s="62">
        <v>0</v>
      </c>
      <c r="AA1925" s="63"/>
      <c r="AB1925" s="63"/>
      <c r="AC1925" s="62">
        <v>0</v>
      </c>
    </row>
    <row r="1926" spans="1:29" x14ac:dyDescent="0.25">
      <c r="A1926" s="61" t="s">
        <v>196</v>
      </c>
      <c r="B1926" s="61" t="s">
        <v>197</v>
      </c>
      <c r="C1926" s="62">
        <v>2012</v>
      </c>
      <c r="D1926" s="61" t="s">
        <v>576</v>
      </c>
      <c r="E1926" s="62">
        <v>20</v>
      </c>
      <c r="F1926" s="62">
        <v>63520</v>
      </c>
      <c r="G1926" s="62">
        <v>13625</v>
      </c>
      <c r="H1926" s="62">
        <v>56.77</v>
      </c>
      <c r="I1926" s="62">
        <v>3176</v>
      </c>
      <c r="J1926" s="62">
        <v>59073.599999999999</v>
      </c>
      <c r="K1926" s="62">
        <v>4168.5200000000004</v>
      </c>
      <c r="L1926" s="62">
        <v>5543</v>
      </c>
      <c r="M1926" s="62">
        <v>23.1</v>
      </c>
      <c r="N1926" s="62">
        <v>208.43</v>
      </c>
      <c r="O1926" s="62">
        <v>50269.39</v>
      </c>
      <c r="P1926" s="63"/>
      <c r="Q1926" s="63"/>
      <c r="R1926" s="63"/>
      <c r="S1926" s="63"/>
      <c r="T1926" s="63"/>
      <c r="U1926" s="63"/>
      <c r="V1926" s="63"/>
      <c r="W1926" s="63"/>
      <c r="X1926" s="63"/>
      <c r="Y1926" s="63"/>
      <c r="Z1926" s="62">
        <v>34724</v>
      </c>
      <c r="AA1926" s="62">
        <v>8818</v>
      </c>
      <c r="AB1926" s="62">
        <v>36.74</v>
      </c>
      <c r="AC1926" s="62">
        <v>1736.2</v>
      </c>
    </row>
    <row r="1927" spans="1:29" ht="30" x14ac:dyDescent="0.25">
      <c r="A1927" s="61" t="s">
        <v>245</v>
      </c>
      <c r="B1927" s="61" t="s">
        <v>246</v>
      </c>
      <c r="C1927" s="62">
        <v>2015</v>
      </c>
      <c r="D1927" s="61" t="s">
        <v>89</v>
      </c>
      <c r="E1927" s="62">
        <v>58</v>
      </c>
      <c r="F1927" s="62">
        <v>500308</v>
      </c>
      <c r="G1927" s="62">
        <v>73304</v>
      </c>
      <c r="H1927" s="62">
        <v>105.32</v>
      </c>
      <c r="I1927" s="62">
        <v>8626</v>
      </c>
      <c r="J1927" s="62">
        <v>465286.44</v>
      </c>
      <c r="K1927" s="62">
        <v>0</v>
      </c>
      <c r="L1927" s="63"/>
      <c r="M1927" s="63"/>
      <c r="N1927" s="63"/>
      <c r="O1927" s="63"/>
      <c r="P1927" s="63"/>
      <c r="Q1927" s="63"/>
      <c r="R1927" s="63"/>
      <c r="S1927" s="63"/>
      <c r="T1927" s="63"/>
      <c r="U1927" s="63"/>
      <c r="V1927" s="63"/>
      <c r="W1927" s="63"/>
      <c r="X1927" s="63"/>
      <c r="Y1927" s="63"/>
      <c r="Z1927" s="62">
        <v>178800</v>
      </c>
      <c r="AA1927" s="62">
        <v>22370</v>
      </c>
      <c r="AB1927" s="62">
        <v>32.14</v>
      </c>
      <c r="AC1927" s="62">
        <v>3082.76</v>
      </c>
    </row>
    <row r="1928" spans="1:29" x14ac:dyDescent="0.25">
      <c r="A1928" s="61" t="s">
        <v>241</v>
      </c>
      <c r="B1928" s="61" t="s">
        <v>242</v>
      </c>
      <c r="C1928" s="62">
        <v>2012</v>
      </c>
      <c r="D1928" s="61" t="s">
        <v>135</v>
      </c>
      <c r="E1928" s="62">
        <v>41</v>
      </c>
      <c r="F1928" s="63"/>
      <c r="G1928" s="63"/>
      <c r="H1928" s="63"/>
      <c r="I1928" s="63"/>
      <c r="J1928" s="63"/>
      <c r="K1928" s="62">
        <v>0</v>
      </c>
      <c r="L1928" s="63"/>
      <c r="M1928" s="63"/>
      <c r="N1928" s="63"/>
      <c r="O1928" s="63"/>
      <c r="P1928" s="63"/>
      <c r="Q1928" s="63"/>
      <c r="R1928" s="63"/>
      <c r="S1928" s="63"/>
      <c r="T1928" s="63"/>
      <c r="U1928" s="63"/>
      <c r="V1928" s="63"/>
      <c r="W1928" s="63"/>
      <c r="X1928" s="63"/>
      <c r="Y1928" s="63"/>
      <c r="Z1928" s="62">
        <v>254950</v>
      </c>
      <c r="AA1928" s="62">
        <v>24588</v>
      </c>
      <c r="AB1928" s="62">
        <v>49.98</v>
      </c>
      <c r="AC1928" s="62">
        <v>6218.29</v>
      </c>
    </row>
    <row r="1929" spans="1:29" x14ac:dyDescent="0.25">
      <c r="A1929" s="61" t="s">
        <v>178</v>
      </c>
      <c r="B1929" s="61" t="s">
        <v>179</v>
      </c>
      <c r="C1929" s="62">
        <v>2012</v>
      </c>
      <c r="D1929" s="61" t="s">
        <v>75</v>
      </c>
      <c r="E1929" s="62">
        <v>3</v>
      </c>
      <c r="F1929" s="62">
        <v>0</v>
      </c>
      <c r="G1929" s="62">
        <v>0</v>
      </c>
      <c r="H1929" s="62">
        <v>0</v>
      </c>
      <c r="I1929" s="62">
        <v>0</v>
      </c>
      <c r="J1929" s="62">
        <v>0</v>
      </c>
      <c r="K1929" s="62">
        <v>0</v>
      </c>
      <c r="L1929" s="62">
        <v>0</v>
      </c>
      <c r="M1929" s="62">
        <v>0</v>
      </c>
      <c r="N1929" s="63"/>
      <c r="O1929" s="63"/>
      <c r="P1929" s="63"/>
      <c r="Q1929" s="63"/>
      <c r="R1929" s="63"/>
      <c r="S1929" s="63"/>
      <c r="T1929" s="63"/>
      <c r="U1929" s="63"/>
      <c r="V1929" s="63"/>
      <c r="W1929" s="63"/>
      <c r="X1929" s="63"/>
      <c r="Y1929" s="63"/>
      <c r="Z1929" s="62">
        <v>0.31</v>
      </c>
      <c r="AA1929" s="62">
        <v>820</v>
      </c>
      <c r="AB1929" s="62">
        <v>22.78</v>
      </c>
      <c r="AC1929" s="62">
        <v>0.1</v>
      </c>
    </row>
    <row r="1930" spans="1:29" ht="30" x14ac:dyDescent="0.25">
      <c r="A1930" s="61" t="s">
        <v>171</v>
      </c>
      <c r="B1930" s="61" t="s">
        <v>172</v>
      </c>
      <c r="C1930" s="62">
        <v>2005</v>
      </c>
      <c r="D1930" s="61" t="s">
        <v>150</v>
      </c>
      <c r="E1930" s="62">
        <v>7</v>
      </c>
      <c r="F1930" s="62">
        <v>14628</v>
      </c>
      <c r="G1930" s="62">
        <v>2035</v>
      </c>
      <c r="H1930" s="62">
        <v>24.23</v>
      </c>
      <c r="I1930" s="62">
        <v>2089.71</v>
      </c>
      <c r="J1930" s="62">
        <v>13604.04</v>
      </c>
      <c r="K1930" s="62">
        <v>3801.16</v>
      </c>
      <c r="L1930" s="62">
        <v>5417</v>
      </c>
      <c r="M1930" s="62">
        <v>64.489999999999995</v>
      </c>
      <c r="N1930" s="62">
        <v>543.02</v>
      </c>
      <c r="O1930" s="62">
        <v>45839.38</v>
      </c>
      <c r="P1930" s="63"/>
      <c r="Q1930" s="63"/>
      <c r="R1930" s="63"/>
      <c r="S1930" s="63"/>
      <c r="T1930" s="63"/>
      <c r="U1930" s="63"/>
      <c r="V1930" s="63"/>
      <c r="W1930" s="63"/>
      <c r="X1930" s="63"/>
      <c r="Y1930" s="63"/>
      <c r="Z1930" s="62">
        <v>492</v>
      </c>
      <c r="AA1930" s="62">
        <v>3191</v>
      </c>
      <c r="AB1930" s="62">
        <v>37.99</v>
      </c>
      <c r="AC1930" s="62">
        <v>70.290000000000006</v>
      </c>
    </row>
    <row r="1931" spans="1:29" ht="30" x14ac:dyDescent="0.25">
      <c r="A1931" s="61" t="s">
        <v>498</v>
      </c>
      <c r="B1931" s="61" t="s">
        <v>499</v>
      </c>
      <c r="C1931" s="62">
        <v>2014</v>
      </c>
      <c r="D1931" s="61" t="s">
        <v>175</v>
      </c>
      <c r="E1931" s="62">
        <v>8</v>
      </c>
      <c r="F1931" s="63"/>
      <c r="G1931" s="63"/>
      <c r="H1931" s="63"/>
      <c r="I1931" s="63"/>
      <c r="J1931" s="63"/>
      <c r="K1931" s="62">
        <v>0</v>
      </c>
      <c r="L1931" s="63"/>
      <c r="M1931" s="63"/>
      <c r="N1931" s="63"/>
      <c r="O1931" s="63"/>
      <c r="P1931" s="63"/>
      <c r="Q1931" s="63"/>
      <c r="R1931" s="63"/>
      <c r="S1931" s="63"/>
      <c r="T1931" s="63"/>
      <c r="U1931" s="63"/>
      <c r="V1931" s="63"/>
      <c r="W1931" s="63"/>
      <c r="X1931" s="63"/>
      <c r="Y1931" s="63"/>
      <c r="Z1931" s="62">
        <v>0</v>
      </c>
      <c r="AA1931" s="63"/>
      <c r="AB1931" s="63"/>
      <c r="AC1931" s="62">
        <v>0</v>
      </c>
    </row>
    <row r="1932" spans="1:29" x14ac:dyDescent="0.25">
      <c r="A1932" s="61" t="s">
        <v>552</v>
      </c>
      <c r="B1932" s="61" t="s">
        <v>553</v>
      </c>
      <c r="C1932" s="62">
        <v>2008</v>
      </c>
      <c r="D1932" s="61" t="s">
        <v>78</v>
      </c>
      <c r="E1932" s="62">
        <v>20</v>
      </c>
      <c r="F1932" s="62">
        <v>28390</v>
      </c>
      <c r="G1932" s="62">
        <v>3602</v>
      </c>
      <c r="H1932" s="62">
        <v>15.01</v>
      </c>
      <c r="I1932" s="62">
        <v>1419.5</v>
      </c>
      <c r="J1932" s="62">
        <v>26402.7</v>
      </c>
      <c r="K1932" s="62">
        <v>2102</v>
      </c>
      <c r="L1932" s="62">
        <v>3319</v>
      </c>
      <c r="M1932" s="62">
        <v>13.83</v>
      </c>
      <c r="N1932" s="63"/>
      <c r="O1932" s="63"/>
      <c r="P1932" s="63"/>
      <c r="Q1932" s="63"/>
      <c r="R1932" s="63"/>
      <c r="S1932" s="63"/>
      <c r="T1932" s="63"/>
      <c r="U1932" s="63"/>
      <c r="V1932" s="63"/>
      <c r="W1932" s="63"/>
      <c r="X1932" s="63"/>
      <c r="Y1932" s="63"/>
      <c r="Z1932" s="62">
        <v>10819.92</v>
      </c>
      <c r="AA1932" s="62">
        <v>7635</v>
      </c>
      <c r="AB1932" s="62">
        <v>31.81</v>
      </c>
      <c r="AC1932" s="62">
        <v>541</v>
      </c>
    </row>
    <row r="1933" spans="1:29" x14ac:dyDescent="0.25">
      <c r="A1933" s="61" t="s">
        <v>130</v>
      </c>
      <c r="B1933" s="61" t="s">
        <v>131</v>
      </c>
      <c r="C1933" s="62">
        <v>2005</v>
      </c>
      <c r="D1933" s="61" t="s">
        <v>226</v>
      </c>
      <c r="E1933" s="62">
        <v>50</v>
      </c>
      <c r="F1933" s="62">
        <v>516000</v>
      </c>
      <c r="G1933" s="62">
        <v>54248</v>
      </c>
      <c r="H1933" s="62">
        <v>90.41</v>
      </c>
      <c r="I1933" s="62">
        <v>10320</v>
      </c>
      <c r="J1933" s="62">
        <v>479880</v>
      </c>
      <c r="K1933" s="62">
        <v>0</v>
      </c>
      <c r="L1933" s="63"/>
      <c r="M1933" s="63"/>
      <c r="N1933" s="63"/>
      <c r="O1933" s="63"/>
      <c r="P1933" s="63"/>
      <c r="Q1933" s="63"/>
      <c r="R1933" s="63"/>
      <c r="S1933" s="63"/>
      <c r="T1933" s="63"/>
      <c r="U1933" s="63"/>
      <c r="V1933" s="63"/>
      <c r="W1933" s="63"/>
      <c r="X1933" s="63"/>
      <c r="Y1933" s="63"/>
      <c r="Z1933" s="62">
        <v>2850</v>
      </c>
      <c r="AA1933" s="62">
        <v>55325</v>
      </c>
      <c r="AB1933" s="62">
        <v>92.21</v>
      </c>
      <c r="AC1933" s="62">
        <v>57</v>
      </c>
    </row>
    <row r="1934" spans="1:29" ht="30" x14ac:dyDescent="0.25">
      <c r="A1934" s="61" t="s">
        <v>430</v>
      </c>
      <c r="B1934" s="61" t="s">
        <v>431</v>
      </c>
      <c r="C1934" s="62">
        <v>2013</v>
      </c>
      <c r="D1934" s="61" t="s">
        <v>99</v>
      </c>
      <c r="E1934" s="62">
        <v>60</v>
      </c>
      <c r="F1934" s="62">
        <v>672800</v>
      </c>
      <c r="G1934" s="62">
        <v>97678</v>
      </c>
      <c r="H1934" s="62">
        <v>135.66</v>
      </c>
      <c r="I1934" s="62">
        <v>11213.33</v>
      </c>
      <c r="J1934" s="62">
        <v>625704</v>
      </c>
      <c r="K1934" s="62">
        <v>0</v>
      </c>
      <c r="L1934" s="62">
        <v>0</v>
      </c>
      <c r="M1934" s="62">
        <v>0</v>
      </c>
      <c r="N1934" s="62">
        <v>0</v>
      </c>
      <c r="O1934" s="62">
        <v>0</v>
      </c>
      <c r="P1934" s="63"/>
      <c r="Q1934" s="63"/>
      <c r="R1934" s="63"/>
      <c r="S1934" s="63"/>
      <c r="T1934" s="63"/>
      <c r="U1934" s="63"/>
      <c r="V1934" s="63"/>
      <c r="W1934" s="63"/>
      <c r="X1934" s="63"/>
      <c r="Y1934" s="63"/>
      <c r="Z1934" s="62">
        <v>974</v>
      </c>
      <c r="AA1934" s="62">
        <v>8154</v>
      </c>
      <c r="AB1934" s="62">
        <v>11.33</v>
      </c>
      <c r="AC1934" s="62">
        <v>16.23</v>
      </c>
    </row>
    <row r="1935" spans="1:29" x14ac:dyDescent="0.25">
      <c r="A1935" s="61" t="s">
        <v>374</v>
      </c>
      <c r="B1935" s="61" t="s">
        <v>375</v>
      </c>
      <c r="C1935" s="62">
        <v>2004</v>
      </c>
      <c r="D1935" s="61" t="s">
        <v>75</v>
      </c>
      <c r="E1935" s="62">
        <v>12</v>
      </c>
      <c r="F1935" s="63"/>
      <c r="G1935" s="63"/>
      <c r="H1935" s="63"/>
      <c r="I1935" s="63"/>
      <c r="J1935" s="63"/>
      <c r="K1935" s="62">
        <v>0</v>
      </c>
      <c r="L1935" s="63"/>
      <c r="M1935" s="63"/>
      <c r="N1935" s="63"/>
      <c r="O1935" s="63"/>
      <c r="P1935" s="63"/>
      <c r="Q1935" s="63"/>
      <c r="R1935" s="63"/>
      <c r="S1935" s="63"/>
      <c r="T1935" s="63"/>
      <c r="U1935" s="63"/>
      <c r="V1935" s="63"/>
      <c r="W1935" s="63"/>
      <c r="X1935" s="63"/>
      <c r="Y1935" s="63"/>
      <c r="Z1935" s="62">
        <v>129.88</v>
      </c>
      <c r="AA1935" s="62">
        <v>7917</v>
      </c>
      <c r="AB1935" s="62">
        <v>54.98</v>
      </c>
      <c r="AC1935" s="62">
        <v>10.82</v>
      </c>
    </row>
    <row r="1936" spans="1:29" x14ac:dyDescent="0.25">
      <c r="A1936" s="61" t="s">
        <v>81</v>
      </c>
      <c r="B1936" s="61" t="s">
        <v>82</v>
      </c>
      <c r="C1936" s="62">
        <v>2012</v>
      </c>
      <c r="D1936" s="61" t="s">
        <v>298</v>
      </c>
      <c r="E1936" s="62">
        <v>4</v>
      </c>
      <c r="F1936" s="62">
        <v>182</v>
      </c>
      <c r="G1936" s="62">
        <v>119</v>
      </c>
      <c r="H1936" s="62">
        <v>2.48</v>
      </c>
      <c r="I1936" s="62">
        <v>45.5</v>
      </c>
      <c r="J1936" s="62">
        <v>169.26</v>
      </c>
      <c r="K1936" s="62">
        <v>0</v>
      </c>
      <c r="L1936" s="63"/>
      <c r="M1936" s="63"/>
      <c r="N1936" s="63"/>
      <c r="O1936" s="63"/>
      <c r="P1936" s="63"/>
      <c r="Q1936" s="63"/>
      <c r="R1936" s="63"/>
      <c r="S1936" s="63"/>
      <c r="T1936" s="63"/>
      <c r="U1936" s="63"/>
      <c r="V1936" s="63"/>
      <c r="W1936" s="63"/>
      <c r="X1936" s="63"/>
      <c r="Y1936" s="63"/>
      <c r="Z1936" s="62">
        <v>561</v>
      </c>
      <c r="AA1936" s="62">
        <v>2883</v>
      </c>
      <c r="AB1936" s="62">
        <v>60.06</v>
      </c>
      <c r="AC1936" s="62">
        <v>140.25</v>
      </c>
    </row>
    <row r="1937" spans="1:29" ht="30" x14ac:dyDescent="0.25">
      <c r="A1937" s="61" t="s">
        <v>100</v>
      </c>
      <c r="B1937" s="61" t="s">
        <v>101</v>
      </c>
      <c r="C1937" s="62">
        <v>2016</v>
      </c>
      <c r="D1937" s="61" t="s">
        <v>78</v>
      </c>
      <c r="E1937" s="62">
        <v>52</v>
      </c>
      <c r="F1937" s="62">
        <v>536019</v>
      </c>
      <c r="G1937" s="62">
        <v>85187</v>
      </c>
      <c r="H1937" s="62">
        <v>136.52000000000001</v>
      </c>
      <c r="I1937" s="62">
        <v>10308.06</v>
      </c>
      <c r="J1937" s="62">
        <v>498497.67</v>
      </c>
      <c r="K1937" s="62">
        <v>0</v>
      </c>
      <c r="L1937" s="63"/>
      <c r="M1937" s="63"/>
      <c r="N1937" s="63"/>
      <c r="O1937" s="63"/>
      <c r="P1937" s="62">
        <v>1014</v>
      </c>
      <c r="Q1937" s="62">
        <v>3054</v>
      </c>
      <c r="R1937" s="62">
        <v>4.8899999999999997</v>
      </c>
      <c r="S1937" s="62">
        <v>19</v>
      </c>
      <c r="T1937" s="62">
        <v>12846.37</v>
      </c>
      <c r="U1937" s="63"/>
      <c r="V1937" s="63"/>
      <c r="W1937" s="63"/>
      <c r="X1937" s="63"/>
      <c r="Y1937" s="63"/>
      <c r="Z1937" s="62">
        <v>95800</v>
      </c>
      <c r="AA1937" s="62">
        <v>7101</v>
      </c>
      <c r="AB1937" s="62">
        <v>11.38</v>
      </c>
      <c r="AC1937" s="62">
        <v>1842.31</v>
      </c>
    </row>
    <row r="1938" spans="1:29" ht="30" x14ac:dyDescent="0.25">
      <c r="A1938" s="61" t="s">
        <v>269</v>
      </c>
      <c r="B1938" s="61" t="s">
        <v>270</v>
      </c>
      <c r="C1938" s="62">
        <v>2014</v>
      </c>
      <c r="D1938" s="61" t="s">
        <v>86</v>
      </c>
      <c r="E1938" s="62">
        <v>91</v>
      </c>
      <c r="F1938" s="62">
        <v>199708</v>
      </c>
      <c r="G1938" s="62">
        <v>32823</v>
      </c>
      <c r="H1938" s="62">
        <v>30.06</v>
      </c>
      <c r="I1938" s="62">
        <v>2194.59</v>
      </c>
      <c r="J1938" s="62">
        <v>185728.44</v>
      </c>
      <c r="K1938" s="62">
        <v>70149.37</v>
      </c>
      <c r="L1938" s="62">
        <v>74932</v>
      </c>
      <c r="M1938" s="62">
        <v>68.62</v>
      </c>
      <c r="N1938" s="62">
        <v>770.87</v>
      </c>
      <c r="O1938" s="62">
        <v>845952.29</v>
      </c>
      <c r="P1938" s="63"/>
      <c r="Q1938" s="63"/>
      <c r="R1938" s="63"/>
      <c r="S1938" s="63"/>
      <c r="T1938" s="63"/>
      <c r="U1938" s="63"/>
      <c r="V1938" s="63"/>
      <c r="W1938" s="63"/>
      <c r="X1938" s="63"/>
      <c r="Y1938" s="63"/>
      <c r="Z1938" s="62">
        <v>787059</v>
      </c>
      <c r="AA1938" s="62">
        <v>35319</v>
      </c>
      <c r="AB1938" s="62">
        <v>32.340000000000003</v>
      </c>
      <c r="AC1938" s="62">
        <v>8649</v>
      </c>
    </row>
    <row r="1939" spans="1:29" x14ac:dyDescent="0.25">
      <c r="A1939" s="61" t="s">
        <v>144</v>
      </c>
      <c r="B1939" s="61" t="s">
        <v>145</v>
      </c>
      <c r="C1939" s="62">
        <v>2014</v>
      </c>
      <c r="D1939" s="61" t="s">
        <v>75</v>
      </c>
      <c r="E1939" s="62">
        <v>4</v>
      </c>
      <c r="F1939" s="62">
        <v>0</v>
      </c>
      <c r="G1939" s="62">
        <v>0</v>
      </c>
      <c r="H1939" s="62">
        <v>0</v>
      </c>
      <c r="I1939" s="62">
        <v>0</v>
      </c>
      <c r="J1939" s="62">
        <v>0</v>
      </c>
      <c r="K1939" s="62">
        <v>0</v>
      </c>
      <c r="L1939" s="62">
        <v>0</v>
      </c>
      <c r="M1939" s="62">
        <v>0</v>
      </c>
      <c r="N1939" s="62">
        <v>0</v>
      </c>
      <c r="O1939" s="62">
        <v>0</v>
      </c>
      <c r="P1939" s="63"/>
      <c r="Q1939" s="63"/>
      <c r="R1939" s="63"/>
      <c r="S1939" s="63"/>
      <c r="T1939" s="63"/>
      <c r="U1939" s="63"/>
      <c r="V1939" s="63"/>
      <c r="W1939" s="63"/>
      <c r="X1939" s="63"/>
      <c r="Y1939" s="63"/>
      <c r="Z1939" s="62">
        <v>332</v>
      </c>
      <c r="AA1939" s="62">
        <v>4103</v>
      </c>
      <c r="AB1939" s="62">
        <v>85.48</v>
      </c>
      <c r="AC1939" s="62">
        <v>83</v>
      </c>
    </row>
    <row r="1940" spans="1:29" x14ac:dyDescent="0.25">
      <c r="A1940" s="61" t="s">
        <v>458</v>
      </c>
      <c r="B1940" s="61" t="s">
        <v>459</v>
      </c>
      <c r="C1940" s="62">
        <v>2007</v>
      </c>
      <c r="D1940" s="61" t="s">
        <v>75</v>
      </c>
      <c r="E1940" s="62">
        <v>20</v>
      </c>
      <c r="F1940" s="62">
        <v>10533</v>
      </c>
      <c r="G1940" s="62">
        <v>2336</v>
      </c>
      <c r="H1940" s="62">
        <v>9.73</v>
      </c>
      <c r="I1940" s="62">
        <v>526.65</v>
      </c>
      <c r="J1940" s="62">
        <v>9795.69</v>
      </c>
      <c r="K1940" s="62">
        <v>0</v>
      </c>
      <c r="L1940" s="63"/>
      <c r="M1940" s="63"/>
      <c r="N1940" s="63"/>
      <c r="O1940" s="63"/>
      <c r="P1940" s="63"/>
      <c r="Q1940" s="63"/>
      <c r="R1940" s="63"/>
      <c r="S1940" s="63"/>
      <c r="T1940" s="63"/>
      <c r="U1940" s="63"/>
      <c r="V1940" s="63"/>
      <c r="W1940" s="63"/>
      <c r="X1940" s="63"/>
      <c r="Y1940" s="63"/>
      <c r="Z1940" s="62">
        <v>1389.88</v>
      </c>
      <c r="AA1940" s="62">
        <v>8648</v>
      </c>
      <c r="AB1940" s="62">
        <v>36.03</v>
      </c>
      <c r="AC1940" s="62">
        <v>69.489999999999995</v>
      </c>
    </row>
    <row r="1941" spans="1:29" x14ac:dyDescent="0.25">
      <c r="A1941" s="61" t="s">
        <v>210</v>
      </c>
      <c r="B1941" s="61" t="s">
        <v>211</v>
      </c>
      <c r="C1941" s="62">
        <v>2011</v>
      </c>
      <c r="D1941" s="61" t="s">
        <v>78</v>
      </c>
      <c r="E1941" s="62">
        <v>56</v>
      </c>
      <c r="F1941" s="62">
        <v>61910</v>
      </c>
      <c r="G1941" s="62">
        <v>3213</v>
      </c>
      <c r="H1941" s="62">
        <v>4.78</v>
      </c>
      <c r="I1941" s="62">
        <v>1105.54</v>
      </c>
      <c r="J1941" s="62">
        <v>57576.3</v>
      </c>
      <c r="K1941" s="62">
        <v>39419.980000000003</v>
      </c>
      <c r="L1941" s="62">
        <v>22446</v>
      </c>
      <c r="M1941" s="62">
        <v>33.4</v>
      </c>
      <c r="N1941" s="62">
        <v>703.93</v>
      </c>
      <c r="O1941" s="62">
        <v>475377.37</v>
      </c>
      <c r="P1941" s="63"/>
      <c r="Q1941" s="63"/>
      <c r="R1941" s="63"/>
      <c r="S1941" s="63"/>
      <c r="T1941" s="63"/>
      <c r="U1941" s="63"/>
      <c r="V1941" s="63"/>
      <c r="W1941" s="63"/>
      <c r="X1941" s="63"/>
      <c r="Y1941" s="63"/>
      <c r="Z1941" s="62">
        <v>303977</v>
      </c>
      <c r="AA1941" s="62">
        <v>56511</v>
      </c>
      <c r="AB1941" s="62">
        <v>84.09</v>
      </c>
      <c r="AC1941" s="62">
        <v>5428.16</v>
      </c>
    </row>
    <row r="1942" spans="1:29" x14ac:dyDescent="0.25">
      <c r="A1942" s="61" t="s">
        <v>411</v>
      </c>
      <c r="B1942" s="61" t="s">
        <v>412</v>
      </c>
      <c r="C1942" s="62">
        <v>2014</v>
      </c>
      <c r="D1942" s="61" t="s">
        <v>99</v>
      </c>
      <c r="E1942" s="62">
        <v>12</v>
      </c>
      <c r="F1942" s="62">
        <v>17290</v>
      </c>
      <c r="G1942" s="62">
        <v>3825</v>
      </c>
      <c r="H1942" s="62">
        <v>26.56</v>
      </c>
      <c r="I1942" s="62">
        <v>1440.83</v>
      </c>
      <c r="J1942" s="62">
        <v>16079.7</v>
      </c>
      <c r="K1942" s="62">
        <v>3006.79</v>
      </c>
      <c r="L1942" s="62">
        <v>4184</v>
      </c>
      <c r="M1942" s="62">
        <v>29.06</v>
      </c>
      <c r="N1942" s="62">
        <v>250.57</v>
      </c>
      <c r="O1942" s="62">
        <v>36259.78</v>
      </c>
      <c r="P1942" s="63"/>
      <c r="Q1942" s="63"/>
      <c r="R1942" s="63"/>
      <c r="S1942" s="63"/>
      <c r="T1942" s="63"/>
      <c r="U1942" s="63"/>
      <c r="V1942" s="63"/>
      <c r="W1942" s="63"/>
      <c r="X1942" s="63"/>
      <c r="Y1942" s="63"/>
      <c r="Z1942" s="62">
        <v>95.06</v>
      </c>
      <c r="AA1942" s="62">
        <v>24338</v>
      </c>
      <c r="AB1942" s="62">
        <v>169.01</v>
      </c>
      <c r="AC1942" s="62">
        <v>7.92</v>
      </c>
    </row>
    <row r="1943" spans="1:29" ht="30" x14ac:dyDescent="0.25">
      <c r="A1943" s="61" t="s">
        <v>120</v>
      </c>
      <c r="B1943" s="61" t="s">
        <v>121</v>
      </c>
      <c r="C1943" s="62">
        <v>2018</v>
      </c>
      <c r="D1943" s="61" t="s">
        <v>86</v>
      </c>
      <c r="E1943" s="62">
        <v>74</v>
      </c>
      <c r="F1943" s="62">
        <v>42141</v>
      </c>
      <c r="G1943" s="62">
        <v>8725</v>
      </c>
      <c r="H1943" s="62">
        <v>9.83</v>
      </c>
      <c r="I1943" s="62">
        <v>569.47</v>
      </c>
      <c r="J1943" s="62">
        <v>39191.129999999997</v>
      </c>
      <c r="K1943" s="62">
        <v>1270.6099999999999</v>
      </c>
      <c r="L1943" s="62">
        <v>2084</v>
      </c>
      <c r="M1943" s="62">
        <v>2.35</v>
      </c>
      <c r="N1943" s="62">
        <v>17.170000000000002</v>
      </c>
      <c r="O1943" s="62">
        <v>15322.68</v>
      </c>
      <c r="P1943" s="63"/>
      <c r="Q1943" s="63"/>
      <c r="R1943" s="63"/>
      <c r="S1943" s="63"/>
      <c r="T1943" s="63"/>
      <c r="U1943" s="63"/>
      <c r="V1943" s="63"/>
      <c r="W1943" s="63"/>
      <c r="X1943" s="63"/>
      <c r="Y1943" s="63"/>
      <c r="Z1943" s="62">
        <v>461400</v>
      </c>
      <c r="AA1943" s="62">
        <v>36905</v>
      </c>
      <c r="AB1943" s="62">
        <v>41.56</v>
      </c>
      <c r="AC1943" s="62">
        <v>6235.14</v>
      </c>
    </row>
    <row r="1944" spans="1:29" x14ac:dyDescent="0.25">
      <c r="A1944" s="61" t="s">
        <v>128</v>
      </c>
      <c r="B1944" s="61" t="s">
        <v>129</v>
      </c>
      <c r="C1944" s="62">
        <v>2008</v>
      </c>
      <c r="D1944" s="61" t="s">
        <v>78</v>
      </c>
      <c r="E1944" s="62">
        <v>52</v>
      </c>
      <c r="F1944" s="62">
        <v>169341</v>
      </c>
      <c r="G1944" s="62">
        <v>31976</v>
      </c>
      <c r="H1944" s="62">
        <v>51.24</v>
      </c>
      <c r="I1944" s="62">
        <v>3256.56</v>
      </c>
      <c r="J1944" s="62">
        <v>157487.13</v>
      </c>
      <c r="K1944" s="62">
        <v>37911.74</v>
      </c>
      <c r="L1944" s="62">
        <v>54776</v>
      </c>
      <c r="M1944" s="62">
        <v>87.78</v>
      </c>
      <c r="N1944" s="62">
        <v>729.07</v>
      </c>
      <c r="O1944" s="62">
        <v>457189</v>
      </c>
      <c r="P1944" s="63"/>
      <c r="Q1944" s="63"/>
      <c r="R1944" s="63"/>
      <c r="S1944" s="63"/>
      <c r="T1944" s="63"/>
      <c r="U1944" s="63"/>
      <c r="V1944" s="63"/>
      <c r="W1944" s="63"/>
      <c r="X1944" s="63"/>
      <c r="Y1944" s="63"/>
      <c r="Z1944" s="62">
        <v>1571</v>
      </c>
      <c r="AA1944" s="62">
        <v>3784</v>
      </c>
      <c r="AB1944" s="62">
        <v>6.06</v>
      </c>
      <c r="AC1944" s="62">
        <v>30.21</v>
      </c>
    </row>
    <row r="1945" spans="1:29" x14ac:dyDescent="0.25">
      <c r="A1945" s="61" t="s">
        <v>113</v>
      </c>
      <c r="B1945" s="61" t="s">
        <v>114</v>
      </c>
      <c r="C1945" s="62">
        <v>2011</v>
      </c>
      <c r="D1945" s="61" t="s">
        <v>75</v>
      </c>
      <c r="E1945" s="62">
        <v>2</v>
      </c>
      <c r="F1945" s="63"/>
      <c r="G1945" s="62">
        <v>10</v>
      </c>
      <c r="H1945" s="62">
        <v>0.42</v>
      </c>
      <c r="I1945" s="63"/>
      <c r="J1945" s="63"/>
      <c r="K1945" s="62">
        <v>0</v>
      </c>
      <c r="L1945" s="63"/>
      <c r="M1945" s="63"/>
      <c r="N1945" s="63"/>
      <c r="O1945" s="63"/>
      <c r="P1945" s="63"/>
      <c r="Q1945" s="63"/>
      <c r="R1945" s="63"/>
      <c r="S1945" s="63"/>
      <c r="T1945" s="63"/>
      <c r="U1945" s="63"/>
      <c r="V1945" s="63"/>
      <c r="W1945" s="63"/>
      <c r="X1945" s="63"/>
      <c r="Y1945" s="63"/>
      <c r="Z1945" s="62">
        <v>3220</v>
      </c>
      <c r="AA1945" s="62">
        <v>1021</v>
      </c>
      <c r="AB1945" s="62">
        <v>42.54</v>
      </c>
      <c r="AC1945" s="62">
        <v>1610</v>
      </c>
    </row>
    <row r="1946" spans="1:29" ht="30" x14ac:dyDescent="0.25">
      <c r="A1946" s="61" t="s">
        <v>309</v>
      </c>
      <c r="B1946" s="61" t="s">
        <v>310</v>
      </c>
      <c r="C1946" s="62">
        <v>2015</v>
      </c>
      <c r="D1946" s="61" t="s">
        <v>78</v>
      </c>
      <c r="E1946" s="62">
        <v>64</v>
      </c>
      <c r="F1946" s="62">
        <v>622440</v>
      </c>
      <c r="G1946" s="62">
        <v>94663</v>
      </c>
      <c r="H1946" s="62">
        <v>123.26</v>
      </c>
      <c r="I1946" s="62">
        <v>9725.6299999999992</v>
      </c>
      <c r="J1946" s="62">
        <v>578869.19999999995</v>
      </c>
      <c r="K1946" s="62">
        <v>0</v>
      </c>
      <c r="L1946" s="63"/>
      <c r="M1946" s="63"/>
      <c r="N1946" s="63"/>
      <c r="O1946" s="63"/>
      <c r="P1946" s="63"/>
      <c r="Q1946" s="63"/>
      <c r="R1946" s="63"/>
      <c r="S1946" s="63"/>
      <c r="T1946" s="63"/>
      <c r="U1946" s="63"/>
      <c r="V1946" s="63"/>
      <c r="W1946" s="63"/>
      <c r="X1946" s="63"/>
      <c r="Y1946" s="63"/>
      <c r="Z1946" s="62">
        <v>1579</v>
      </c>
      <c r="AA1946" s="62">
        <v>5988</v>
      </c>
      <c r="AB1946" s="62">
        <v>7.8</v>
      </c>
      <c r="AC1946" s="62">
        <v>24.67</v>
      </c>
    </row>
    <row r="1947" spans="1:29" ht="30" x14ac:dyDescent="0.25">
      <c r="A1947" s="61" t="s">
        <v>133</v>
      </c>
      <c r="B1947" s="61" t="s">
        <v>134</v>
      </c>
      <c r="C1947" s="62">
        <v>2011</v>
      </c>
      <c r="D1947" s="61" t="s">
        <v>78</v>
      </c>
      <c r="E1947" s="62">
        <v>58</v>
      </c>
      <c r="F1947" s="62">
        <v>213720</v>
      </c>
      <c r="G1947" s="62">
        <v>29744</v>
      </c>
      <c r="H1947" s="62">
        <v>42.74</v>
      </c>
      <c r="I1947" s="62">
        <v>3684.83</v>
      </c>
      <c r="J1947" s="62">
        <v>198759.6</v>
      </c>
      <c r="K1947" s="62">
        <v>25898.93</v>
      </c>
      <c r="L1947" s="62">
        <v>35792</v>
      </c>
      <c r="M1947" s="62">
        <v>51.43</v>
      </c>
      <c r="N1947" s="62">
        <v>446.53</v>
      </c>
      <c r="O1947" s="62">
        <v>312322.98</v>
      </c>
      <c r="P1947" s="63"/>
      <c r="Q1947" s="63"/>
      <c r="R1947" s="63"/>
      <c r="S1947" s="63"/>
      <c r="T1947" s="63"/>
      <c r="U1947" s="63"/>
      <c r="V1947" s="63"/>
      <c r="W1947" s="63"/>
      <c r="X1947" s="63"/>
      <c r="Y1947" s="63"/>
      <c r="Z1947" s="62">
        <v>1938.37</v>
      </c>
      <c r="AA1947" s="62">
        <v>10555</v>
      </c>
      <c r="AB1947" s="62">
        <v>15.17</v>
      </c>
      <c r="AC1947" s="62">
        <v>33.42</v>
      </c>
    </row>
    <row r="1948" spans="1:29" ht="30" x14ac:dyDescent="0.25">
      <c r="A1948" s="61" t="s">
        <v>452</v>
      </c>
      <c r="B1948" s="61" t="s">
        <v>453</v>
      </c>
      <c r="C1948" s="62">
        <v>2015</v>
      </c>
      <c r="D1948" s="61" t="s">
        <v>150</v>
      </c>
      <c r="E1948" s="62">
        <v>8</v>
      </c>
      <c r="F1948" s="63"/>
      <c r="G1948" s="63"/>
      <c r="H1948" s="63"/>
      <c r="I1948" s="63"/>
      <c r="J1948" s="63"/>
      <c r="K1948" s="62">
        <v>0</v>
      </c>
      <c r="L1948" s="63"/>
      <c r="M1948" s="63"/>
      <c r="N1948" s="63"/>
      <c r="O1948" s="63"/>
      <c r="P1948" s="63"/>
      <c r="Q1948" s="63"/>
      <c r="R1948" s="63"/>
      <c r="S1948" s="63"/>
      <c r="T1948" s="63"/>
      <c r="U1948" s="63"/>
      <c r="V1948" s="63"/>
      <c r="W1948" s="63"/>
      <c r="X1948" s="63"/>
      <c r="Y1948" s="63"/>
      <c r="Z1948" s="62">
        <v>0</v>
      </c>
      <c r="AA1948" s="63"/>
      <c r="AB1948" s="63"/>
      <c r="AC1948" s="62">
        <v>0</v>
      </c>
    </row>
    <row r="1949" spans="1:29" x14ac:dyDescent="0.25">
      <c r="A1949" s="61" t="s">
        <v>144</v>
      </c>
      <c r="B1949" s="61" t="s">
        <v>145</v>
      </c>
      <c r="C1949" s="62">
        <v>2015</v>
      </c>
      <c r="D1949" s="61" t="s">
        <v>94</v>
      </c>
      <c r="E1949" s="62">
        <v>3</v>
      </c>
      <c r="F1949" s="62">
        <v>0</v>
      </c>
      <c r="G1949" s="62">
        <v>0</v>
      </c>
      <c r="H1949" s="62">
        <v>0</v>
      </c>
      <c r="I1949" s="62">
        <v>0</v>
      </c>
      <c r="J1949" s="62">
        <v>0</v>
      </c>
      <c r="K1949" s="62">
        <v>0</v>
      </c>
      <c r="L1949" s="62">
        <v>0</v>
      </c>
      <c r="M1949" s="62">
        <v>0</v>
      </c>
      <c r="N1949" s="62">
        <v>0</v>
      </c>
      <c r="O1949" s="62">
        <v>0</v>
      </c>
      <c r="P1949" s="63"/>
      <c r="Q1949" s="63"/>
      <c r="R1949" s="63"/>
      <c r="S1949" s="63"/>
      <c r="T1949" s="63"/>
      <c r="U1949" s="63"/>
      <c r="V1949" s="63"/>
      <c r="W1949" s="63"/>
      <c r="X1949" s="63"/>
      <c r="Y1949" s="63"/>
      <c r="Z1949" s="62">
        <v>299</v>
      </c>
      <c r="AA1949" s="62">
        <v>5781</v>
      </c>
      <c r="AB1949" s="62">
        <v>160.58000000000001</v>
      </c>
      <c r="AC1949" s="62">
        <v>99.67</v>
      </c>
    </row>
    <row r="1950" spans="1:29" x14ac:dyDescent="0.25">
      <c r="A1950" s="61" t="s">
        <v>76</v>
      </c>
      <c r="B1950" s="61" t="s">
        <v>77</v>
      </c>
      <c r="C1950" s="62">
        <v>2011</v>
      </c>
      <c r="D1950" s="61" t="s">
        <v>94</v>
      </c>
      <c r="E1950" s="62">
        <v>7</v>
      </c>
      <c r="F1950" s="62">
        <v>96</v>
      </c>
      <c r="G1950" s="62">
        <v>131</v>
      </c>
      <c r="H1950" s="62">
        <v>1.56</v>
      </c>
      <c r="I1950" s="62">
        <v>13.71</v>
      </c>
      <c r="J1950" s="62">
        <v>89.28</v>
      </c>
      <c r="K1950" s="62">
        <v>0</v>
      </c>
      <c r="L1950" s="63"/>
      <c r="M1950" s="63"/>
      <c r="N1950" s="63"/>
      <c r="O1950" s="63"/>
      <c r="P1950" s="63"/>
      <c r="Q1950" s="63"/>
      <c r="R1950" s="63"/>
      <c r="S1950" s="63"/>
      <c r="T1950" s="63"/>
      <c r="U1950" s="63"/>
      <c r="V1950" s="63"/>
      <c r="W1950" s="63"/>
      <c r="X1950" s="63"/>
      <c r="Y1950" s="63"/>
      <c r="Z1950" s="62">
        <v>671.34</v>
      </c>
      <c r="AA1950" s="62">
        <v>2031</v>
      </c>
      <c r="AB1950" s="62">
        <v>24.18</v>
      </c>
      <c r="AC1950" s="62">
        <v>95.91</v>
      </c>
    </row>
    <row r="1951" spans="1:29" x14ac:dyDescent="0.25">
      <c r="A1951" s="61" t="s">
        <v>208</v>
      </c>
      <c r="B1951" s="61" t="s">
        <v>209</v>
      </c>
      <c r="C1951" s="62">
        <v>2013</v>
      </c>
      <c r="D1951" s="61" t="s">
        <v>566</v>
      </c>
      <c r="E1951" s="62">
        <v>42</v>
      </c>
      <c r="F1951" s="62">
        <v>184560</v>
      </c>
      <c r="G1951" s="62">
        <v>24790</v>
      </c>
      <c r="H1951" s="62">
        <v>49.19</v>
      </c>
      <c r="I1951" s="62">
        <v>4394.29</v>
      </c>
      <c r="J1951" s="62">
        <v>171640.8</v>
      </c>
      <c r="K1951" s="62">
        <v>28078</v>
      </c>
      <c r="L1951" s="62">
        <v>42446</v>
      </c>
      <c r="M1951" s="62">
        <v>84.22</v>
      </c>
      <c r="N1951" s="62">
        <v>668.52</v>
      </c>
      <c r="O1951" s="62">
        <v>338601.03</v>
      </c>
      <c r="P1951" s="63"/>
      <c r="Q1951" s="63"/>
      <c r="R1951" s="63"/>
      <c r="S1951" s="63"/>
      <c r="T1951" s="63"/>
      <c r="U1951" s="63"/>
      <c r="V1951" s="63"/>
      <c r="W1951" s="63"/>
      <c r="X1951" s="63"/>
      <c r="Y1951" s="63"/>
      <c r="Z1951" s="62">
        <v>0</v>
      </c>
      <c r="AA1951" s="62">
        <v>0</v>
      </c>
      <c r="AB1951" s="62">
        <v>0</v>
      </c>
      <c r="AC1951" s="62">
        <v>0</v>
      </c>
    </row>
    <row r="1952" spans="1:29" ht="30" x14ac:dyDescent="0.25">
      <c r="A1952" s="61" t="s">
        <v>561</v>
      </c>
      <c r="B1952" s="61" t="s">
        <v>562</v>
      </c>
      <c r="C1952" s="62">
        <v>2014</v>
      </c>
      <c r="D1952" s="61" t="s">
        <v>75</v>
      </c>
      <c r="E1952" s="62">
        <v>12</v>
      </c>
      <c r="F1952" s="62">
        <v>23794</v>
      </c>
      <c r="G1952" s="62">
        <v>6244</v>
      </c>
      <c r="H1952" s="62">
        <v>43.36</v>
      </c>
      <c r="I1952" s="62">
        <v>1982.83</v>
      </c>
      <c r="J1952" s="62">
        <v>22128.42</v>
      </c>
      <c r="K1952" s="62">
        <v>6105.72</v>
      </c>
      <c r="L1952" s="62">
        <v>9028</v>
      </c>
      <c r="M1952" s="62">
        <v>62.69</v>
      </c>
      <c r="N1952" s="62">
        <v>508.81</v>
      </c>
      <c r="O1952" s="62">
        <v>73630.740000000005</v>
      </c>
      <c r="P1952" s="63"/>
      <c r="Q1952" s="63"/>
      <c r="R1952" s="63"/>
      <c r="S1952" s="63"/>
      <c r="T1952" s="63"/>
      <c r="U1952" s="63"/>
      <c r="V1952" s="63"/>
      <c r="W1952" s="63"/>
      <c r="X1952" s="63"/>
      <c r="Y1952" s="63"/>
      <c r="Z1952" s="62">
        <v>754</v>
      </c>
      <c r="AA1952" s="62">
        <v>9448</v>
      </c>
      <c r="AB1952" s="62">
        <v>65.61</v>
      </c>
      <c r="AC1952" s="62">
        <v>62.83</v>
      </c>
    </row>
    <row r="1953" spans="1:29" ht="30" x14ac:dyDescent="0.25">
      <c r="A1953" s="61" t="s">
        <v>350</v>
      </c>
      <c r="B1953" s="61" t="s">
        <v>351</v>
      </c>
      <c r="C1953" s="62">
        <v>2008</v>
      </c>
      <c r="D1953" s="61" t="s">
        <v>99</v>
      </c>
      <c r="E1953" s="62">
        <v>12</v>
      </c>
      <c r="F1953" s="62">
        <v>69230</v>
      </c>
      <c r="G1953" s="62">
        <v>9434</v>
      </c>
      <c r="H1953" s="62">
        <v>65.510000000000005</v>
      </c>
      <c r="I1953" s="62">
        <v>5769.17</v>
      </c>
      <c r="J1953" s="62">
        <v>64383.9</v>
      </c>
      <c r="K1953" s="62">
        <v>2929</v>
      </c>
      <c r="L1953" s="62">
        <v>5001</v>
      </c>
      <c r="M1953" s="62">
        <v>34.729999999999997</v>
      </c>
      <c r="N1953" s="63"/>
      <c r="O1953" s="63"/>
      <c r="P1953" s="63"/>
      <c r="Q1953" s="63"/>
      <c r="R1953" s="63"/>
      <c r="S1953" s="63"/>
      <c r="T1953" s="63"/>
      <c r="U1953" s="63"/>
      <c r="V1953" s="63"/>
      <c r="W1953" s="63"/>
      <c r="X1953" s="63"/>
      <c r="Y1953" s="63"/>
      <c r="Z1953" s="62">
        <v>34500</v>
      </c>
      <c r="AA1953" s="62">
        <v>2841</v>
      </c>
      <c r="AB1953" s="62">
        <v>19.73</v>
      </c>
      <c r="AC1953" s="62">
        <v>2875</v>
      </c>
    </row>
    <row r="1954" spans="1:29" x14ac:dyDescent="0.25">
      <c r="A1954" s="61" t="s">
        <v>285</v>
      </c>
      <c r="B1954" s="61" t="s">
        <v>286</v>
      </c>
      <c r="C1954" s="62">
        <v>2015</v>
      </c>
      <c r="D1954" s="61" t="s">
        <v>75</v>
      </c>
      <c r="E1954" s="62">
        <v>12</v>
      </c>
      <c r="F1954" s="62">
        <v>1259</v>
      </c>
      <c r="G1954" s="62">
        <v>335</v>
      </c>
      <c r="H1954" s="62">
        <v>2.33</v>
      </c>
      <c r="I1954" s="62">
        <v>104.92</v>
      </c>
      <c r="J1954" s="62">
        <v>1170.8699999999999</v>
      </c>
      <c r="K1954" s="62">
        <v>0</v>
      </c>
      <c r="L1954" s="63"/>
      <c r="M1954" s="63"/>
      <c r="N1954" s="63"/>
      <c r="O1954" s="63"/>
      <c r="P1954" s="63"/>
      <c r="Q1954" s="63"/>
      <c r="R1954" s="63"/>
      <c r="S1954" s="63"/>
      <c r="T1954" s="63"/>
      <c r="U1954" s="63"/>
      <c r="V1954" s="63"/>
      <c r="W1954" s="63"/>
      <c r="X1954" s="63"/>
      <c r="Y1954" s="63"/>
      <c r="Z1954" s="62">
        <v>0</v>
      </c>
      <c r="AA1954" s="63"/>
      <c r="AB1954" s="63"/>
      <c r="AC1954" s="62">
        <v>0</v>
      </c>
    </row>
    <row r="1955" spans="1:29" x14ac:dyDescent="0.25">
      <c r="A1955" s="61" t="s">
        <v>285</v>
      </c>
      <c r="B1955" s="61" t="s">
        <v>286</v>
      </c>
      <c r="C1955" s="62">
        <v>2017</v>
      </c>
      <c r="D1955" s="61" t="s">
        <v>89</v>
      </c>
      <c r="E1955" s="62">
        <v>33</v>
      </c>
      <c r="F1955" s="62">
        <v>156062</v>
      </c>
      <c r="G1955" s="62">
        <v>26810</v>
      </c>
      <c r="H1955" s="62">
        <v>67.7</v>
      </c>
      <c r="I1955" s="62">
        <v>4729.1499999999996</v>
      </c>
      <c r="J1955" s="62">
        <v>145137.66</v>
      </c>
      <c r="K1955" s="62">
        <v>11725.51</v>
      </c>
      <c r="L1955" s="62">
        <v>13070</v>
      </c>
      <c r="M1955" s="62">
        <v>33.01</v>
      </c>
      <c r="N1955" s="62">
        <v>355.32</v>
      </c>
      <c r="O1955" s="62">
        <v>141401.43</v>
      </c>
      <c r="P1955" s="63"/>
      <c r="Q1955" s="63"/>
      <c r="R1955" s="63"/>
      <c r="S1955" s="63"/>
      <c r="T1955" s="63"/>
      <c r="U1955" s="63"/>
      <c r="V1955" s="63"/>
      <c r="W1955" s="63"/>
      <c r="X1955" s="63"/>
      <c r="Y1955" s="63"/>
      <c r="Z1955" s="62">
        <v>0</v>
      </c>
      <c r="AA1955" s="63"/>
      <c r="AB1955" s="63"/>
      <c r="AC1955" s="62">
        <v>0</v>
      </c>
    </row>
    <row r="1956" spans="1:29" ht="30" x14ac:dyDescent="0.25">
      <c r="A1956" s="61" t="s">
        <v>124</v>
      </c>
      <c r="B1956" s="61" t="s">
        <v>125</v>
      </c>
      <c r="C1956" s="62">
        <v>2009</v>
      </c>
      <c r="D1956" s="61" t="s">
        <v>72</v>
      </c>
      <c r="E1956" s="62">
        <v>48</v>
      </c>
      <c r="F1956" s="62">
        <v>147952</v>
      </c>
      <c r="G1956" s="62">
        <v>18315</v>
      </c>
      <c r="H1956" s="62">
        <v>31.8</v>
      </c>
      <c r="I1956" s="62">
        <v>3082.33</v>
      </c>
      <c r="J1956" s="62">
        <v>137595.35999999999</v>
      </c>
      <c r="K1956" s="62">
        <v>23641.13</v>
      </c>
      <c r="L1956" s="62">
        <v>28935</v>
      </c>
      <c r="M1956" s="62">
        <v>50.23</v>
      </c>
      <c r="N1956" s="62">
        <v>492.52</v>
      </c>
      <c r="O1956" s="62">
        <v>285095.42</v>
      </c>
      <c r="P1956" s="63"/>
      <c r="Q1956" s="63"/>
      <c r="R1956" s="63"/>
      <c r="S1956" s="63"/>
      <c r="T1956" s="63"/>
      <c r="U1956" s="63"/>
      <c r="V1956" s="63"/>
      <c r="W1956" s="63"/>
      <c r="X1956" s="63"/>
      <c r="Y1956" s="63"/>
      <c r="Z1956" s="62">
        <v>102.19</v>
      </c>
      <c r="AA1956" s="62">
        <v>7497</v>
      </c>
      <c r="AB1956" s="62">
        <v>13.02</v>
      </c>
      <c r="AC1956" s="62">
        <v>2.13</v>
      </c>
    </row>
    <row r="1957" spans="1:29" x14ac:dyDescent="0.25">
      <c r="A1957" s="61" t="s">
        <v>275</v>
      </c>
      <c r="B1957" s="61" t="s">
        <v>276</v>
      </c>
      <c r="C1957" s="62">
        <v>2017</v>
      </c>
      <c r="D1957" s="61" t="s">
        <v>78</v>
      </c>
      <c r="E1957" s="62">
        <v>56</v>
      </c>
      <c r="F1957" s="62">
        <v>351680</v>
      </c>
      <c r="G1957" s="62">
        <v>63127</v>
      </c>
      <c r="H1957" s="62">
        <v>93.94</v>
      </c>
      <c r="I1957" s="62">
        <v>6280</v>
      </c>
      <c r="J1957" s="62">
        <v>327062.40000000002</v>
      </c>
      <c r="K1957" s="62">
        <v>0</v>
      </c>
      <c r="L1957" s="63"/>
      <c r="M1957" s="63"/>
      <c r="N1957" s="63"/>
      <c r="O1957" s="63"/>
      <c r="P1957" s="63"/>
      <c r="Q1957" s="63"/>
      <c r="R1957" s="63"/>
      <c r="S1957" s="63"/>
      <c r="T1957" s="63"/>
      <c r="U1957" s="63"/>
      <c r="V1957" s="63"/>
      <c r="W1957" s="63"/>
      <c r="X1957" s="63"/>
      <c r="Y1957" s="63"/>
      <c r="Z1957" s="62">
        <v>963.84</v>
      </c>
      <c r="AA1957" s="62">
        <v>3848</v>
      </c>
      <c r="AB1957" s="62">
        <v>5.73</v>
      </c>
      <c r="AC1957" s="62">
        <v>17.21</v>
      </c>
    </row>
    <row r="1958" spans="1:29" ht="30" x14ac:dyDescent="0.25">
      <c r="A1958" s="61" t="s">
        <v>365</v>
      </c>
      <c r="B1958" s="61" t="s">
        <v>366</v>
      </c>
      <c r="C1958" s="62">
        <v>2006</v>
      </c>
      <c r="D1958" s="61" t="s">
        <v>86</v>
      </c>
      <c r="E1958" s="62">
        <v>42</v>
      </c>
      <c r="F1958" s="62">
        <v>14819</v>
      </c>
      <c r="G1958" s="62">
        <v>2985</v>
      </c>
      <c r="H1958" s="62">
        <v>5.92</v>
      </c>
      <c r="I1958" s="62">
        <v>352.83</v>
      </c>
      <c r="J1958" s="62">
        <v>13781.67</v>
      </c>
      <c r="K1958" s="62">
        <v>380.21</v>
      </c>
      <c r="L1958" s="62">
        <v>1224</v>
      </c>
      <c r="M1958" s="62">
        <v>2.4300000000000002</v>
      </c>
      <c r="N1958" s="62">
        <v>9.0500000000000007</v>
      </c>
      <c r="O1958" s="62">
        <v>4585.1099999999997</v>
      </c>
      <c r="P1958" s="63"/>
      <c r="Q1958" s="63"/>
      <c r="R1958" s="63"/>
      <c r="S1958" s="63"/>
      <c r="T1958" s="63"/>
      <c r="U1958" s="63"/>
      <c r="V1958" s="63"/>
      <c r="W1958" s="63"/>
      <c r="X1958" s="63"/>
      <c r="Y1958" s="63"/>
      <c r="Z1958" s="62">
        <v>230311</v>
      </c>
      <c r="AA1958" s="62">
        <v>17714</v>
      </c>
      <c r="AB1958" s="62">
        <v>35.15</v>
      </c>
      <c r="AC1958" s="62">
        <v>5483.6</v>
      </c>
    </row>
    <row r="1959" spans="1:29" ht="30" x14ac:dyDescent="0.25">
      <c r="A1959" s="61" t="s">
        <v>151</v>
      </c>
      <c r="B1959" s="61" t="s">
        <v>152</v>
      </c>
      <c r="C1959" s="62">
        <v>2018</v>
      </c>
      <c r="D1959" s="61" t="s">
        <v>75</v>
      </c>
      <c r="E1959" s="62">
        <v>2</v>
      </c>
      <c r="F1959" s="63"/>
      <c r="G1959" s="63"/>
      <c r="H1959" s="63"/>
      <c r="I1959" s="63"/>
      <c r="J1959" s="63"/>
      <c r="K1959" s="62">
        <v>0</v>
      </c>
      <c r="L1959" s="63"/>
      <c r="M1959" s="63"/>
      <c r="N1959" s="63"/>
      <c r="O1959" s="63"/>
      <c r="P1959" s="63"/>
      <c r="Q1959" s="63"/>
      <c r="R1959" s="63"/>
      <c r="S1959" s="63"/>
      <c r="T1959" s="63"/>
      <c r="U1959" s="63"/>
      <c r="V1959" s="63"/>
      <c r="W1959" s="63"/>
      <c r="X1959" s="63"/>
      <c r="Y1959" s="63"/>
      <c r="Z1959" s="62">
        <v>228.17</v>
      </c>
      <c r="AA1959" s="62">
        <v>1114</v>
      </c>
      <c r="AB1959" s="62">
        <v>46.42</v>
      </c>
      <c r="AC1959" s="62">
        <v>114.08</v>
      </c>
    </row>
    <row r="1960" spans="1:29" ht="30" x14ac:dyDescent="0.25">
      <c r="A1960" s="61" t="s">
        <v>176</v>
      </c>
      <c r="B1960" s="61" t="s">
        <v>177</v>
      </c>
      <c r="C1960" s="62">
        <v>2018</v>
      </c>
      <c r="D1960" s="61" t="s">
        <v>75</v>
      </c>
      <c r="E1960" s="62">
        <v>10</v>
      </c>
      <c r="F1960" s="63"/>
      <c r="G1960" s="63"/>
      <c r="H1960" s="63"/>
      <c r="I1960" s="63"/>
      <c r="J1960" s="63"/>
      <c r="K1960" s="62">
        <v>0</v>
      </c>
      <c r="L1960" s="63"/>
      <c r="M1960" s="63"/>
      <c r="N1960" s="63"/>
      <c r="O1960" s="63"/>
      <c r="P1960" s="63"/>
      <c r="Q1960" s="63"/>
      <c r="R1960" s="63"/>
      <c r="S1960" s="63"/>
      <c r="T1960" s="63"/>
      <c r="U1960" s="63"/>
      <c r="V1960" s="63"/>
      <c r="W1960" s="63"/>
      <c r="X1960" s="63"/>
      <c r="Y1960" s="63"/>
      <c r="Z1960" s="62">
        <v>699</v>
      </c>
      <c r="AA1960" s="62">
        <v>5469</v>
      </c>
      <c r="AB1960" s="62">
        <v>45.58</v>
      </c>
      <c r="AC1960" s="62">
        <v>69.900000000000006</v>
      </c>
    </row>
    <row r="1961" spans="1:29" x14ac:dyDescent="0.25">
      <c r="A1961" s="61" t="s">
        <v>107</v>
      </c>
      <c r="B1961" s="61" t="s">
        <v>108</v>
      </c>
      <c r="C1961" s="62">
        <v>2008</v>
      </c>
      <c r="D1961" s="61" t="s">
        <v>72</v>
      </c>
      <c r="E1961" s="62">
        <v>45</v>
      </c>
      <c r="F1961" s="62">
        <v>187680</v>
      </c>
      <c r="G1961" s="62">
        <v>35906</v>
      </c>
      <c r="H1961" s="62">
        <v>66.489999999999995</v>
      </c>
      <c r="I1961" s="62">
        <v>4170.67</v>
      </c>
      <c r="J1961" s="62">
        <v>174542.4</v>
      </c>
      <c r="K1961" s="62">
        <v>18613</v>
      </c>
      <c r="L1961" s="62">
        <v>30251</v>
      </c>
      <c r="M1961" s="62">
        <v>56.02</v>
      </c>
      <c r="N1961" s="62">
        <v>413.62</v>
      </c>
      <c r="O1961" s="62">
        <v>224459.72</v>
      </c>
      <c r="P1961" s="63"/>
      <c r="Q1961" s="63"/>
      <c r="R1961" s="63"/>
      <c r="S1961" s="63"/>
      <c r="T1961" s="63"/>
      <c r="U1961" s="63"/>
      <c r="V1961" s="63"/>
      <c r="W1961" s="63"/>
      <c r="X1961" s="63"/>
      <c r="Y1961" s="63"/>
      <c r="Z1961" s="62">
        <v>0</v>
      </c>
      <c r="AA1961" s="62">
        <v>11565</v>
      </c>
      <c r="AB1961" s="62">
        <v>21.42</v>
      </c>
      <c r="AC1961" s="62">
        <v>0</v>
      </c>
    </row>
    <row r="1962" spans="1:29" ht="30" x14ac:dyDescent="0.25">
      <c r="A1962" s="61" t="s">
        <v>92</v>
      </c>
      <c r="B1962" s="61" t="s">
        <v>93</v>
      </c>
      <c r="C1962" s="62">
        <v>2008</v>
      </c>
      <c r="D1962" s="61" t="s">
        <v>83</v>
      </c>
      <c r="E1962" s="62">
        <v>6</v>
      </c>
      <c r="F1962" s="63"/>
      <c r="G1962" s="63"/>
      <c r="H1962" s="63"/>
      <c r="I1962" s="63"/>
      <c r="J1962" s="63"/>
      <c r="K1962" s="62">
        <v>0</v>
      </c>
      <c r="L1962" s="63"/>
      <c r="M1962" s="63"/>
      <c r="N1962" s="63"/>
      <c r="O1962" s="63"/>
      <c r="P1962" s="63"/>
      <c r="Q1962" s="63"/>
      <c r="R1962" s="63"/>
      <c r="S1962" s="63"/>
      <c r="T1962" s="63"/>
      <c r="U1962" s="63"/>
      <c r="V1962" s="63"/>
      <c r="W1962" s="63"/>
      <c r="X1962" s="63"/>
      <c r="Y1962" s="63"/>
      <c r="Z1962" s="62">
        <v>0</v>
      </c>
      <c r="AA1962" s="63"/>
      <c r="AB1962" s="63"/>
      <c r="AC1962" s="62">
        <v>0</v>
      </c>
    </row>
    <row r="1963" spans="1:29" ht="30" x14ac:dyDescent="0.25">
      <c r="A1963" s="61" t="s">
        <v>239</v>
      </c>
      <c r="B1963" s="61" t="s">
        <v>240</v>
      </c>
      <c r="C1963" s="62">
        <v>2008</v>
      </c>
      <c r="D1963" s="61" t="s">
        <v>438</v>
      </c>
      <c r="E1963" s="62">
        <v>8</v>
      </c>
      <c r="F1963" s="63"/>
      <c r="G1963" s="63"/>
      <c r="H1963" s="63"/>
      <c r="I1963" s="63"/>
      <c r="J1963" s="63"/>
      <c r="K1963" s="62">
        <v>0</v>
      </c>
      <c r="L1963" s="63"/>
      <c r="M1963" s="63"/>
      <c r="N1963" s="63"/>
      <c r="O1963" s="63"/>
      <c r="P1963" s="63"/>
      <c r="Q1963" s="63"/>
      <c r="R1963" s="63"/>
      <c r="S1963" s="63"/>
      <c r="T1963" s="63"/>
      <c r="U1963" s="63"/>
      <c r="V1963" s="63"/>
      <c r="W1963" s="63"/>
      <c r="X1963" s="63"/>
      <c r="Y1963" s="63"/>
      <c r="Z1963" s="62">
        <v>0</v>
      </c>
      <c r="AA1963" s="63"/>
      <c r="AB1963" s="63"/>
      <c r="AC1963" s="62">
        <v>0</v>
      </c>
    </row>
    <row r="1964" spans="1:29" x14ac:dyDescent="0.25">
      <c r="A1964" s="61" t="s">
        <v>161</v>
      </c>
      <c r="B1964" s="61" t="s">
        <v>162</v>
      </c>
      <c r="C1964" s="62">
        <v>2014</v>
      </c>
      <c r="D1964" s="61" t="s">
        <v>78</v>
      </c>
      <c r="E1964" s="62">
        <v>38</v>
      </c>
      <c r="F1964" s="62">
        <v>598265</v>
      </c>
      <c r="G1964" s="62">
        <v>45241</v>
      </c>
      <c r="H1964" s="62">
        <v>99.21</v>
      </c>
      <c r="I1964" s="62">
        <v>15743.82</v>
      </c>
      <c r="J1964" s="62">
        <v>556386.44999999995</v>
      </c>
      <c r="K1964" s="62">
        <v>0</v>
      </c>
      <c r="L1964" s="62">
        <v>54736</v>
      </c>
      <c r="M1964" s="62">
        <v>120.04</v>
      </c>
      <c r="N1964" s="62">
        <v>0</v>
      </c>
      <c r="O1964" s="62">
        <v>0</v>
      </c>
      <c r="P1964" s="63"/>
      <c r="Q1964" s="63"/>
      <c r="R1964" s="63"/>
      <c r="S1964" s="63"/>
      <c r="T1964" s="63"/>
      <c r="U1964" s="63"/>
      <c r="V1964" s="63"/>
      <c r="W1964" s="63"/>
      <c r="X1964" s="63"/>
      <c r="Y1964" s="63"/>
      <c r="Z1964" s="62">
        <v>0</v>
      </c>
      <c r="AA1964" s="62">
        <v>54987</v>
      </c>
      <c r="AB1964" s="62">
        <v>120.59</v>
      </c>
      <c r="AC1964" s="62">
        <v>0</v>
      </c>
    </row>
    <row r="1965" spans="1:29" x14ac:dyDescent="0.25">
      <c r="A1965" s="61" t="s">
        <v>81</v>
      </c>
      <c r="B1965" s="61" t="s">
        <v>82</v>
      </c>
      <c r="C1965" s="62">
        <v>2013</v>
      </c>
      <c r="D1965" s="61" t="s">
        <v>99</v>
      </c>
      <c r="E1965" s="62">
        <v>24</v>
      </c>
      <c r="F1965" s="62">
        <v>66988</v>
      </c>
      <c r="G1965" s="62">
        <v>12016</v>
      </c>
      <c r="H1965" s="62">
        <v>41.72</v>
      </c>
      <c r="I1965" s="62">
        <v>2791.17</v>
      </c>
      <c r="J1965" s="62">
        <v>62298.84</v>
      </c>
      <c r="K1965" s="62">
        <v>46576.14</v>
      </c>
      <c r="L1965" s="62">
        <v>10151</v>
      </c>
      <c r="M1965" s="62">
        <v>35.25</v>
      </c>
      <c r="N1965" s="62">
        <v>1940.67</v>
      </c>
      <c r="O1965" s="62">
        <v>561675.64</v>
      </c>
      <c r="P1965" s="63"/>
      <c r="Q1965" s="63"/>
      <c r="R1965" s="63"/>
      <c r="S1965" s="63"/>
      <c r="T1965" s="63"/>
      <c r="U1965" s="63"/>
      <c r="V1965" s="63"/>
      <c r="W1965" s="63"/>
      <c r="X1965" s="63"/>
      <c r="Y1965" s="63"/>
      <c r="Z1965" s="62">
        <v>381</v>
      </c>
      <c r="AA1965" s="62">
        <v>1669</v>
      </c>
      <c r="AB1965" s="62">
        <v>5.8</v>
      </c>
      <c r="AC1965" s="62">
        <v>15.88</v>
      </c>
    </row>
    <row r="1966" spans="1:29" ht="30" x14ac:dyDescent="0.25">
      <c r="A1966" s="61" t="s">
        <v>100</v>
      </c>
      <c r="B1966" s="61" t="s">
        <v>101</v>
      </c>
      <c r="C1966" s="62">
        <v>2009</v>
      </c>
      <c r="D1966" s="61" t="s">
        <v>78</v>
      </c>
      <c r="E1966" s="62">
        <v>52</v>
      </c>
      <c r="F1966" s="62">
        <v>481027</v>
      </c>
      <c r="G1966" s="62">
        <v>91150</v>
      </c>
      <c r="H1966" s="62">
        <v>146.07</v>
      </c>
      <c r="I1966" s="62">
        <v>9250.52</v>
      </c>
      <c r="J1966" s="62">
        <v>447355.11</v>
      </c>
      <c r="K1966" s="62">
        <v>0</v>
      </c>
      <c r="L1966" s="63"/>
      <c r="M1966" s="63"/>
      <c r="N1966" s="63"/>
      <c r="O1966" s="63"/>
      <c r="P1966" s="62">
        <v>298</v>
      </c>
      <c r="Q1966" s="62">
        <v>946</v>
      </c>
      <c r="R1966" s="62">
        <v>1.52</v>
      </c>
      <c r="S1966" s="62">
        <v>5</v>
      </c>
      <c r="T1966" s="62">
        <v>3775.36</v>
      </c>
      <c r="U1966" s="63"/>
      <c r="V1966" s="63"/>
      <c r="W1966" s="63"/>
      <c r="X1966" s="63"/>
      <c r="Y1966" s="63"/>
      <c r="Z1966" s="62">
        <v>55632</v>
      </c>
      <c r="AA1966" s="62">
        <v>2823</v>
      </c>
      <c r="AB1966" s="62">
        <v>4.5199999999999996</v>
      </c>
      <c r="AC1966" s="62">
        <v>1069.8499999999999</v>
      </c>
    </row>
    <row r="1967" spans="1:29" ht="30" x14ac:dyDescent="0.25">
      <c r="A1967" s="61" t="s">
        <v>446</v>
      </c>
      <c r="B1967" s="61" t="s">
        <v>447</v>
      </c>
      <c r="C1967" s="62">
        <v>2017</v>
      </c>
      <c r="D1967" s="61" t="s">
        <v>83</v>
      </c>
      <c r="E1967" s="62">
        <v>12</v>
      </c>
      <c r="F1967" s="62">
        <v>2824</v>
      </c>
      <c r="G1967" s="62">
        <v>683</v>
      </c>
      <c r="H1967" s="62">
        <v>4.74</v>
      </c>
      <c r="I1967" s="62">
        <v>235.33</v>
      </c>
      <c r="J1967" s="62">
        <v>2626.32</v>
      </c>
      <c r="K1967" s="62">
        <v>540.25</v>
      </c>
      <c r="L1967" s="62">
        <v>713</v>
      </c>
      <c r="M1967" s="62">
        <v>4.95</v>
      </c>
      <c r="N1967" s="62">
        <v>45.02</v>
      </c>
      <c r="O1967" s="62">
        <v>6515.06</v>
      </c>
      <c r="P1967" s="63"/>
      <c r="Q1967" s="62">
        <v>15</v>
      </c>
      <c r="R1967" s="62">
        <v>0.1</v>
      </c>
      <c r="S1967" s="63"/>
      <c r="T1967" s="63"/>
      <c r="U1967" s="63"/>
      <c r="V1967" s="63"/>
      <c r="W1967" s="63"/>
      <c r="X1967" s="63"/>
      <c r="Y1967" s="63"/>
      <c r="Z1967" s="62">
        <v>60668</v>
      </c>
      <c r="AA1967" s="62">
        <v>3124</v>
      </c>
      <c r="AB1967" s="62">
        <v>21.69</v>
      </c>
      <c r="AC1967" s="62">
        <v>5055.67</v>
      </c>
    </row>
    <row r="1968" spans="1:29" ht="30" x14ac:dyDescent="0.25">
      <c r="A1968" s="61" t="s">
        <v>415</v>
      </c>
      <c r="B1968" s="61" t="s">
        <v>416</v>
      </c>
      <c r="C1968" s="62">
        <v>2014</v>
      </c>
      <c r="D1968" s="61" t="s">
        <v>86</v>
      </c>
      <c r="E1968" s="62">
        <v>26</v>
      </c>
      <c r="F1968" s="63"/>
      <c r="G1968" s="63"/>
      <c r="H1968" s="63"/>
      <c r="I1968" s="63"/>
      <c r="J1968" s="63"/>
      <c r="K1968" s="62">
        <v>0</v>
      </c>
      <c r="L1968" s="63"/>
      <c r="M1968" s="63"/>
      <c r="N1968" s="63"/>
      <c r="O1968" s="63"/>
      <c r="P1968" s="63"/>
      <c r="Q1968" s="63"/>
      <c r="R1968" s="63"/>
      <c r="S1968" s="63"/>
      <c r="T1968" s="63"/>
      <c r="U1968" s="63"/>
      <c r="V1968" s="63"/>
      <c r="W1968" s="63"/>
      <c r="X1968" s="63"/>
      <c r="Y1968" s="63"/>
      <c r="Z1968" s="62">
        <v>131462.69</v>
      </c>
      <c r="AA1968" s="62">
        <v>30459</v>
      </c>
      <c r="AB1968" s="62">
        <v>97.63</v>
      </c>
      <c r="AC1968" s="62">
        <v>5056.26</v>
      </c>
    </row>
    <row r="1969" spans="1:29" ht="30" x14ac:dyDescent="0.25">
      <c r="A1969" s="61" t="s">
        <v>133</v>
      </c>
      <c r="B1969" s="61" t="s">
        <v>134</v>
      </c>
      <c r="C1969" s="62">
        <v>2012</v>
      </c>
      <c r="D1969" s="61" t="s">
        <v>99</v>
      </c>
      <c r="E1969" s="62">
        <v>36</v>
      </c>
      <c r="F1969" s="62">
        <v>164438</v>
      </c>
      <c r="G1969" s="62">
        <v>21318</v>
      </c>
      <c r="H1969" s="62">
        <v>49.35</v>
      </c>
      <c r="I1969" s="62">
        <v>4567.72</v>
      </c>
      <c r="J1969" s="62">
        <v>152927.34</v>
      </c>
      <c r="K1969" s="62">
        <v>11760.43</v>
      </c>
      <c r="L1969" s="62">
        <v>14004</v>
      </c>
      <c r="M1969" s="62">
        <v>32.42</v>
      </c>
      <c r="N1969" s="63"/>
      <c r="O1969" s="63"/>
      <c r="P1969" s="63"/>
      <c r="Q1969" s="63"/>
      <c r="R1969" s="63"/>
      <c r="S1969" s="63"/>
      <c r="T1969" s="63"/>
      <c r="U1969" s="63"/>
      <c r="V1969" s="63"/>
      <c r="W1969" s="63"/>
      <c r="X1969" s="63"/>
      <c r="Y1969" s="63"/>
      <c r="Z1969" s="62">
        <v>131800</v>
      </c>
      <c r="AA1969" s="62">
        <v>8159</v>
      </c>
      <c r="AB1969" s="62">
        <v>18.89</v>
      </c>
      <c r="AC1969" s="62">
        <v>3661.11</v>
      </c>
    </row>
    <row r="1970" spans="1:29" x14ac:dyDescent="0.25">
      <c r="A1970" s="61" t="s">
        <v>285</v>
      </c>
      <c r="B1970" s="61" t="s">
        <v>286</v>
      </c>
      <c r="C1970" s="62">
        <v>2015</v>
      </c>
      <c r="D1970" s="61" t="s">
        <v>150</v>
      </c>
      <c r="E1970" s="62">
        <v>16</v>
      </c>
      <c r="F1970" s="63"/>
      <c r="G1970" s="63"/>
      <c r="H1970" s="63"/>
      <c r="I1970" s="63"/>
      <c r="J1970" s="63"/>
      <c r="K1970" s="62">
        <v>0</v>
      </c>
      <c r="L1970" s="63"/>
      <c r="M1970" s="63"/>
      <c r="N1970" s="63"/>
      <c r="O1970" s="63"/>
      <c r="P1970" s="63"/>
      <c r="Q1970" s="63"/>
      <c r="R1970" s="63"/>
      <c r="S1970" s="63"/>
      <c r="T1970" s="63"/>
      <c r="U1970" s="63"/>
      <c r="V1970" s="63"/>
      <c r="W1970" s="63"/>
      <c r="X1970" s="63"/>
      <c r="Y1970" s="63"/>
      <c r="Z1970" s="62">
        <v>0</v>
      </c>
      <c r="AA1970" s="63"/>
      <c r="AB1970" s="63"/>
      <c r="AC1970" s="62">
        <v>0</v>
      </c>
    </row>
    <row r="1971" spans="1:29" x14ac:dyDescent="0.25">
      <c r="A1971" s="61" t="s">
        <v>200</v>
      </c>
      <c r="B1971" s="61" t="s">
        <v>201</v>
      </c>
      <c r="C1971" s="62">
        <v>2014</v>
      </c>
      <c r="D1971" s="61" t="s">
        <v>75</v>
      </c>
      <c r="E1971" s="62">
        <v>2</v>
      </c>
      <c r="F1971" s="62">
        <v>1727</v>
      </c>
      <c r="G1971" s="62">
        <v>405</v>
      </c>
      <c r="H1971" s="62">
        <v>16.88</v>
      </c>
      <c r="I1971" s="62">
        <v>863.5</v>
      </c>
      <c r="J1971" s="62">
        <v>1606.11</v>
      </c>
      <c r="K1971" s="62">
        <v>3.88</v>
      </c>
      <c r="L1971" s="62">
        <v>35</v>
      </c>
      <c r="M1971" s="62">
        <v>1.46</v>
      </c>
      <c r="N1971" s="62">
        <v>1.94</v>
      </c>
      <c r="O1971" s="62">
        <v>46.79</v>
      </c>
      <c r="P1971" s="63"/>
      <c r="Q1971" s="63"/>
      <c r="R1971" s="63"/>
      <c r="S1971" s="63"/>
      <c r="T1971" s="63"/>
      <c r="U1971" s="63"/>
      <c r="V1971" s="63"/>
      <c r="W1971" s="63"/>
      <c r="X1971" s="63"/>
      <c r="Y1971" s="63"/>
      <c r="Z1971" s="62">
        <v>0</v>
      </c>
      <c r="AA1971" s="63"/>
      <c r="AB1971" s="63"/>
      <c r="AC1971" s="62">
        <v>0</v>
      </c>
    </row>
    <row r="1972" spans="1:29" x14ac:dyDescent="0.25">
      <c r="A1972" s="61" t="s">
        <v>70</v>
      </c>
      <c r="B1972" s="61" t="s">
        <v>71</v>
      </c>
      <c r="C1972" s="62">
        <v>2018</v>
      </c>
      <c r="D1972" s="61" t="s">
        <v>78</v>
      </c>
      <c r="E1972" s="62">
        <v>149</v>
      </c>
      <c r="F1972" s="63"/>
      <c r="G1972" s="63"/>
      <c r="H1972" s="63"/>
      <c r="I1972" s="63"/>
      <c r="J1972" s="63"/>
      <c r="K1972" s="62">
        <v>0</v>
      </c>
      <c r="L1972" s="63"/>
      <c r="M1972" s="63"/>
      <c r="N1972" s="63"/>
      <c r="O1972" s="63"/>
      <c r="P1972" s="63"/>
      <c r="Q1972" s="63"/>
      <c r="R1972" s="63"/>
      <c r="S1972" s="63"/>
      <c r="T1972" s="63"/>
      <c r="U1972" s="63"/>
      <c r="V1972" s="63"/>
      <c r="W1972" s="63"/>
      <c r="X1972" s="63"/>
      <c r="Y1972" s="63"/>
      <c r="Z1972" s="62">
        <v>0</v>
      </c>
      <c r="AA1972" s="63"/>
      <c r="AB1972" s="63"/>
      <c r="AC1972" s="62">
        <v>0</v>
      </c>
    </row>
    <row r="1973" spans="1:29" x14ac:dyDescent="0.25">
      <c r="A1973" s="61" t="s">
        <v>128</v>
      </c>
      <c r="B1973" s="61" t="s">
        <v>129</v>
      </c>
      <c r="C1973" s="62">
        <v>2015</v>
      </c>
      <c r="D1973" s="61" t="s">
        <v>78</v>
      </c>
      <c r="E1973" s="62">
        <v>52</v>
      </c>
      <c r="F1973" s="62">
        <v>181251</v>
      </c>
      <c r="G1973" s="62">
        <v>40492</v>
      </c>
      <c r="H1973" s="62">
        <v>64.89</v>
      </c>
      <c r="I1973" s="62">
        <v>3485.6</v>
      </c>
      <c r="J1973" s="62">
        <v>168563.43</v>
      </c>
      <c r="K1973" s="62">
        <v>64276.43</v>
      </c>
      <c r="L1973" s="62">
        <v>37576</v>
      </c>
      <c r="M1973" s="62">
        <v>60.22</v>
      </c>
      <c r="N1973" s="62">
        <v>1236.0899999999999</v>
      </c>
      <c r="O1973" s="62">
        <v>775128.76</v>
      </c>
      <c r="P1973" s="63"/>
      <c r="Q1973" s="63"/>
      <c r="R1973" s="63"/>
      <c r="S1973" s="63"/>
      <c r="T1973" s="63"/>
      <c r="U1973" s="63"/>
      <c r="V1973" s="63"/>
      <c r="W1973" s="63"/>
      <c r="X1973" s="63"/>
      <c r="Y1973" s="63"/>
      <c r="Z1973" s="62">
        <v>1360</v>
      </c>
      <c r="AA1973" s="62">
        <v>9083</v>
      </c>
      <c r="AB1973" s="62">
        <v>14.56</v>
      </c>
      <c r="AC1973" s="62">
        <v>26.15</v>
      </c>
    </row>
    <row r="1974" spans="1:29" x14ac:dyDescent="0.25">
      <c r="A1974" s="61" t="s">
        <v>332</v>
      </c>
      <c r="B1974" s="61" t="s">
        <v>333</v>
      </c>
      <c r="C1974" s="62">
        <v>2007</v>
      </c>
      <c r="D1974" s="61" t="s">
        <v>226</v>
      </c>
      <c r="E1974" s="62">
        <v>23</v>
      </c>
      <c r="F1974" s="62">
        <v>88920</v>
      </c>
      <c r="G1974" s="62">
        <v>14850</v>
      </c>
      <c r="H1974" s="62">
        <v>53.8</v>
      </c>
      <c r="I1974" s="62">
        <v>3866.09</v>
      </c>
      <c r="J1974" s="62">
        <v>82695.600000000006</v>
      </c>
      <c r="K1974" s="62">
        <v>5065.96</v>
      </c>
      <c r="L1974" s="62">
        <v>6569</v>
      </c>
      <c r="M1974" s="62">
        <v>23.8</v>
      </c>
      <c r="N1974" s="62">
        <v>220.26</v>
      </c>
      <c r="O1974" s="62">
        <v>61091.88</v>
      </c>
      <c r="P1974" s="63"/>
      <c r="Q1974" s="63"/>
      <c r="R1974" s="63"/>
      <c r="S1974" s="63"/>
      <c r="T1974" s="63"/>
      <c r="U1974" s="63"/>
      <c r="V1974" s="63"/>
      <c r="W1974" s="63"/>
      <c r="X1974" s="63"/>
      <c r="Y1974" s="63"/>
      <c r="Z1974" s="62">
        <v>100646</v>
      </c>
      <c r="AA1974" s="62">
        <v>9140</v>
      </c>
      <c r="AB1974" s="62">
        <v>33.119999999999997</v>
      </c>
      <c r="AC1974" s="62">
        <v>4375.91</v>
      </c>
    </row>
    <row r="1975" spans="1:29" ht="45" x14ac:dyDescent="0.25">
      <c r="A1975" s="61" t="s">
        <v>167</v>
      </c>
      <c r="B1975" s="61" t="s">
        <v>168</v>
      </c>
      <c r="C1975" s="62">
        <v>2016</v>
      </c>
      <c r="D1975" s="61" t="s">
        <v>78</v>
      </c>
      <c r="E1975" s="62">
        <v>36</v>
      </c>
      <c r="F1975" s="62">
        <v>127003</v>
      </c>
      <c r="G1975" s="62">
        <v>23692</v>
      </c>
      <c r="H1975" s="62">
        <v>54.84</v>
      </c>
      <c r="I1975" s="62">
        <v>3527.86</v>
      </c>
      <c r="J1975" s="62">
        <v>118112.79</v>
      </c>
      <c r="K1975" s="62">
        <v>11009.7</v>
      </c>
      <c r="L1975" s="62">
        <v>15342</v>
      </c>
      <c r="M1975" s="62">
        <v>35.51</v>
      </c>
      <c r="N1975" s="63"/>
      <c r="O1975" s="63"/>
      <c r="P1975" s="63"/>
      <c r="Q1975" s="63"/>
      <c r="R1975" s="63"/>
      <c r="S1975" s="63"/>
      <c r="T1975" s="63"/>
      <c r="U1975" s="63"/>
      <c r="V1975" s="63"/>
      <c r="W1975" s="63"/>
      <c r="X1975" s="63"/>
      <c r="Y1975" s="63"/>
      <c r="Z1975" s="62">
        <v>0</v>
      </c>
      <c r="AA1975" s="63"/>
      <c r="AB1975" s="63"/>
      <c r="AC1975" s="62">
        <v>0</v>
      </c>
    </row>
    <row r="1976" spans="1:29" x14ac:dyDescent="0.25">
      <c r="A1976" s="61" t="s">
        <v>241</v>
      </c>
      <c r="B1976" s="61" t="s">
        <v>242</v>
      </c>
      <c r="C1976" s="62">
        <v>2015</v>
      </c>
      <c r="D1976" s="61" t="s">
        <v>75</v>
      </c>
      <c r="E1976" s="62">
        <v>1</v>
      </c>
      <c r="F1976" s="63"/>
      <c r="G1976" s="63"/>
      <c r="H1976" s="63"/>
      <c r="I1976" s="63"/>
      <c r="J1976" s="63"/>
      <c r="K1976" s="62">
        <v>0</v>
      </c>
      <c r="L1976" s="63"/>
      <c r="M1976" s="63"/>
      <c r="N1976" s="63"/>
      <c r="O1976" s="63"/>
      <c r="P1976" s="63"/>
      <c r="Q1976" s="63"/>
      <c r="R1976" s="63"/>
      <c r="S1976" s="63"/>
      <c r="T1976" s="63"/>
      <c r="U1976" s="63"/>
      <c r="V1976" s="63"/>
      <c r="W1976" s="63"/>
      <c r="X1976" s="63"/>
      <c r="Y1976" s="63"/>
      <c r="Z1976" s="62">
        <v>6600</v>
      </c>
      <c r="AA1976" s="62">
        <v>631</v>
      </c>
      <c r="AB1976" s="62">
        <v>52.58</v>
      </c>
      <c r="AC1976" s="62">
        <v>6600</v>
      </c>
    </row>
    <row r="1977" spans="1:29" x14ac:dyDescent="0.25">
      <c r="A1977" s="61" t="s">
        <v>260</v>
      </c>
      <c r="B1977" s="61" t="s">
        <v>261</v>
      </c>
      <c r="C1977" s="62">
        <v>2018</v>
      </c>
      <c r="D1977" s="61" t="s">
        <v>262</v>
      </c>
      <c r="E1977" s="62">
        <v>42</v>
      </c>
      <c r="F1977" s="62">
        <v>79836</v>
      </c>
      <c r="G1977" s="62">
        <v>18518</v>
      </c>
      <c r="H1977" s="62">
        <v>36.74</v>
      </c>
      <c r="I1977" s="62">
        <v>1900.86</v>
      </c>
      <c r="J1977" s="62">
        <v>74247.48</v>
      </c>
      <c r="K1977" s="62">
        <v>10798.25</v>
      </c>
      <c r="L1977" s="62">
        <v>12218</v>
      </c>
      <c r="M1977" s="62">
        <v>24.24</v>
      </c>
      <c r="N1977" s="62">
        <v>257.10000000000002</v>
      </c>
      <c r="O1977" s="62">
        <v>130219.39</v>
      </c>
      <c r="P1977" s="63"/>
      <c r="Q1977" s="63"/>
      <c r="R1977" s="63"/>
      <c r="S1977" s="63"/>
      <c r="T1977" s="63"/>
      <c r="U1977" s="63"/>
      <c r="V1977" s="63"/>
      <c r="W1977" s="63"/>
      <c r="X1977" s="63"/>
      <c r="Y1977" s="63"/>
      <c r="Z1977" s="62">
        <v>1095</v>
      </c>
      <c r="AA1977" s="62">
        <v>9757</v>
      </c>
      <c r="AB1977" s="62">
        <v>19.36</v>
      </c>
      <c r="AC1977" s="62">
        <v>26.07</v>
      </c>
    </row>
    <row r="1978" spans="1:29" ht="30" x14ac:dyDescent="0.25">
      <c r="A1978" s="61" t="s">
        <v>227</v>
      </c>
      <c r="B1978" s="61" t="s">
        <v>228</v>
      </c>
      <c r="C1978" s="62">
        <v>2014</v>
      </c>
      <c r="D1978" s="61" t="s">
        <v>78</v>
      </c>
      <c r="E1978" s="62">
        <v>40</v>
      </c>
      <c r="F1978" s="62">
        <v>414450</v>
      </c>
      <c r="G1978" s="62">
        <v>51590</v>
      </c>
      <c r="H1978" s="62">
        <v>107.48</v>
      </c>
      <c r="I1978" s="62">
        <v>10361.25</v>
      </c>
      <c r="J1978" s="62">
        <v>385438.5</v>
      </c>
      <c r="K1978" s="62">
        <v>0</v>
      </c>
      <c r="L1978" s="63"/>
      <c r="M1978" s="63"/>
      <c r="N1978" s="63"/>
      <c r="O1978" s="63"/>
      <c r="P1978" s="63"/>
      <c r="Q1978" s="63"/>
      <c r="R1978" s="63"/>
      <c r="S1978" s="63"/>
      <c r="T1978" s="63"/>
      <c r="U1978" s="63"/>
      <c r="V1978" s="63"/>
      <c r="W1978" s="63"/>
      <c r="X1978" s="63"/>
      <c r="Y1978" s="63"/>
      <c r="Z1978" s="62">
        <v>32266</v>
      </c>
      <c r="AA1978" s="62">
        <v>12162</v>
      </c>
      <c r="AB1978" s="62">
        <v>25.34</v>
      </c>
      <c r="AC1978" s="62">
        <v>806.65</v>
      </c>
    </row>
    <row r="1979" spans="1:29" ht="30" x14ac:dyDescent="0.25">
      <c r="A1979" s="61" t="s">
        <v>120</v>
      </c>
      <c r="B1979" s="61" t="s">
        <v>121</v>
      </c>
      <c r="C1979" s="62">
        <v>2010</v>
      </c>
      <c r="D1979" s="61" t="s">
        <v>298</v>
      </c>
      <c r="E1979" s="62">
        <v>8</v>
      </c>
      <c r="F1979" s="62">
        <v>0</v>
      </c>
      <c r="G1979" s="62">
        <v>0</v>
      </c>
      <c r="H1979" s="62">
        <v>0</v>
      </c>
      <c r="I1979" s="62">
        <v>0</v>
      </c>
      <c r="J1979" s="62">
        <v>0</v>
      </c>
      <c r="K1979" s="62">
        <v>0</v>
      </c>
      <c r="L1979" s="62">
        <v>0</v>
      </c>
      <c r="M1979" s="62">
        <v>0</v>
      </c>
      <c r="N1979" s="62">
        <v>0</v>
      </c>
      <c r="O1979" s="62">
        <v>0</v>
      </c>
      <c r="P1979" s="63"/>
      <c r="Q1979" s="63"/>
      <c r="R1979" s="63"/>
      <c r="S1979" s="63"/>
      <c r="T1979" s="63"/>
      <c r="U1979" s="63"/>
      <c r="V1979" s="63"/>
      <c r="W1979" s="63"/>
      <c r="X1979" s="63"/>
      <c r="Y1979" s="63"/>
      <c r="Z1979" s="62">
        <v>32900</v>
      </c>
      <c r="AA1979" s="62">
        <v>2224</v>
      </c>
      <c r="AB1979" s="62">
        <v>23.17</v>
      </c>
      <c r="AC1979" s="62">
        <v>4112.5</v>
      </c>
    </row>
    <row r="1980" spans="1:29" x14ac:dyDescent="0.25">
      <c r="A1980" s="61" t="s">
        <v>208</v>
      </c>
      <c r="B1980" s="61" t="s">
        <v>209</v>
      </c>
      <c r="C1980" s="62">
        <v>2006</v>
      </c>
      <c r="D1980" s="61" t="s">
        <v>175</v>
      </c>
      <c r="E1980" s="62">
        <v>8</v>
      </c>
      <c r="F1980" s="62">
        <v>0</v>
      </c>
      <c r="G1980" s="62">
        <v>0</v>
      </c>
      <c r="H1980" s="62">
        <v>0</v>
      </c>
      <c r="I1980" s="62">
        <v>0</v>
      </c>
      <c r="J1980" s="62">
        <v>0</v>
      </c>
      <c r="K1980" s="62">
        <v>0</v>
      </c>
      <c r="L1980" s="62">
        <v>0</v>
      </c>
      <c r="M1980" s="62">
        <v>0</v>
      </c>
      <c r="N1980" s="62">
        <v>0</v>
      </c>
      <c r="O1980" s="62">
        <v>0</v>
      </c>
      <c r="P1980" s="63"/>
      <c r="Q1980" s="63"/>
      <c r="R1980" s="63"/>
      <c r="S1980" s="63"/>
      <c r="T1980" s="63"/>
      <c r="U1980" s="63"/>
      <c r="V1980" s="63"/>
      <c r="W1980" s="63"/>
      <c r="X1980" s="63"/>
      <c r="Y1980" s="63"/>
      <c r="Z1980" s="62">
        <v>401</v>
      </c>
      <c r="AA1980" s="62">
        <v>1605</v>
      </c>
      <c r="AB1980" s="62">
        <v>16.72</v>
      </c>
      <c r="AC1980" s="62">
        <v>50.13</v>
      </c>
    </row>
    <row r="1981" spans="1:29" x14ac:dyDescent="0.25">
      <c r="A1981" s="61" t="s">
        <v>241</v>
      </c>
      <c r="B1981" s="61" t="s">
        <v>242</v>
      </c>
      <c r="C1981" s="62">
        <v>2005</v>
      </c>
      <c r="D1981" s="61" t="s">
        <v>135</v>
      </c>
      <c r="E1981" s="62">
        <v>41</v>
      </c>
      <c r="F1981" s="63"/>
      <c r="G1981" s="63"/>
      <c r="H1981" s="63"/>
      <c r="I1981" s="63"/>
      <c r="J1981" s="63"/>
      <c r="K1981" s="62">
        <v>0</v>
      </c>
      <c r="L1981" s="63"/>
      <c r="M1981" s="63"/>
      <c r="N1981" s="63"/>
      <c r="O1981" s="63"/>
      <c r="P1981" s="63"/>
      <c r="Q1981" s="63"/>
      <c r="R1981" s="63"/>
      <c r="S1981" s="63"/>
      <c r="T1981" s="63"/>
      <c r="U1981" s="63"/>
      <c r="V1981" s="63"/>
      <c r="W1981" s="63"/>
      <c r="X1981" s="63"/>
      <c r="Y1981" s="63"/>
      <c r="Z1981" s="62">
        <v>275550</v>
      </c>
      <c r="AA1981" s="62">
        <v>19653</v>
      </c>
      <c r="AB1981" s="62">
        <v>39.950000000000003</v>
      </c>
      <c r="AC1981" s="62">
        <v>6720.73</v>
      </c>
    </row>
    <row r="1982" spans="1:29" ht="30" x14ac:dyDescent="0.25">
      <c r="A1982" s="61" t="s">
        <v>171</v>
      </c>
      <c r="B1982" s="61" t="s">
        <v>172</v>
      </c>
      <c r="C1982" s="62">
        <v>2013</v>
      </c>
      <c r="D1982" s="61" t="s">
        <v>86</v>
      </c>
      <c r="E1982" s="62">
        <v>80</v>
      </c>
      <c r="F1982" s="62">
        <v>29628</v>
      </c>
      <c r="G1982" s="62">
        <v>6379</v>
      </c>
      <c r="H1982" s="62">
        <v>6.64</v>
      </c>
      <c r="I1982" s="62">
        <v>370.35</v>
      </c>
      <c r="J1982" s="62">
        <v>27554.04</v>
      </c>
      <c r="K1982" s="62">
        <v>721.63</v>
      </c>
      <c r="L1982" s="62">
        <v>1390</v>
      </c>
      <c r="M1982" s="62">
        <v>1.45</v>
      </c>
      <c r="N1982" s="62">
        <v>9.02</v>
      </c>
      <c r="O1982" s="62">
        <v>8702.35</v>
      </c>
      <c r="P1982" s="63"/>
      <c r="Q1982" s="63"/>
      <c r="R1982" s="63"/>
      <c r="S1982" s="63"/>
      <c r="T1982" s="63"/>
      <c r="U1982" s="63"/>
      <c r="V1982" s="63"/>
      <c r="W1982" s="63"/>
      <c r="X1982" s="63"/>
      <c r="Y1982" s="63"/>
      <c r="Z1982" s="62">
        <v>7976</v>
      </c>
      <c r="AA1982" s="62">
        <v>84474</v>
      </c>
      <c r="AB1982" s="62">
        <v>87.99</v>
      </c>
      <c r="AC1982" s="62">
        <v>99.7</v>
      </c>
    </row>
    <row r="1983" spans="1:29" ht="30" x14ac:dyDescent="0.25">
      <c r="A1983" s="61" t="s">
        <v>350</v>
      </c>
      <c r="B1983" s="61" t="s">
        <v>351</v>
      </c>
      <c r="C1983" s="62">
        <v>2015</v>
      </c>
      <c r="D1983" s="61" t="s">
        <v>99</v>
      </c>
      <c r="E1983" s="62">
        <v>12</v>
      </c>
      <c r="F1983" s="62">
        <v>52243</v>
      </c>
      <c r="G1983" s="62">
        <v>9391</v>
      </c>
      <c r="H1983" s="62">
        <v>65.22</v>
      </c>
      <c r="I1983" s="62">
        <v>4353.58</v>
      </c>
      <c r="J1983" s="62">
        <v>48585.99</v>
      </c>
      <c r="K1983" s="62">
        <v>1837</v>
      </c>
      <c r="L1983" s="62">
        <v>3313</v>
      </c>
      <c r="M1983" s="62">
        <v>23.01</v>
      </c>
      <c r="N1983" s="62">
        <v>153.08000000000001</v>
      </c>
      <c r="O1983" s="62">
        <v>22152.93</v>
      </c>
      <c r="P1983" s="63"/>
      <c r="Q1983" s="63"/>
      <c r="R1983" s="63"/>
      <c r="S1983" s="63"/>
      <c r="T1983" s="63"/>
      <c r="U1983" s="63"/>
      <c r="V1983" s="63"/>
      <c r="W1983" s="63"/>
      <c r="X1983" s="63"/>
      <c r="Y1983" s="63"/>
      <c r="Z1983" s="62">
        <v>46.12</v>
      </c>
      <c r="AA1983" s="62">
        <v>4396</v>
      </c>
      <c r="AB1983" s="62">
        <v>30.53</v>
      </c>
      <c r="AC1983" s="62">
        <v>3.84</v>
      </c>
    </row>
    <row r="1984" spans="1:29" ht="30" x14ac:dyDescent="0.25">
      <c r="A1984" s="61" t="s">
        <v>233</v>
      </c>
      <c r="B1984" s="61" t="s">
        <v>234</v>
      </c>
      <c r="C1984" s="62">
        <v>2005</v>
      </c>
      <c r="D1984" s="61" t="s">
        <v>75</v>
      </c>
      <c r="E1984" s="62">
        <v>15</v>
      </c>
      <c r="F1984" s="62">
        <v>3271</v>
      </c>
      <c r="G1984" s="62">
        <v>521</v>
      </c>
      <c r="H1984" s="62">
        <v>2.89</v>
      </c>
      <c r="I1984" s="62">
        <v>218.07</v>
      </c>
      <c r="J1984" s="62">
        <v>3042.03</v>
      </c>
      <c r="K1984" s="62">
        <v>0</v>
      </c>
      <c r="L1984" s="63"/>
      <c r="M1984" s="63"/>
      <c r="N1984" s="63"/>
      <c r="O1984" s="63"/>
      <c r="P1984" s="63"/>
      <c r="Q1984" s="63"/>
      <c r="R1984" s="63"/>
      <c r="S1984" s="63"/>
      <c r="T1984" s="63"/>
      <c r="U1984" s="63"/>
      <c r="V1984" s="63"/>
      <c r="W1984" s="63"/>
      <c r="X1984" s="63"/>
      <c r="Y1984" s="63"/>
      <c r="Z1984" s="62">
        <v>962.5</v>
      </c>
      <c r="AA1984" s="62">
        <v>7744</v>
      </c>
      <c r="AB1984" s="62">
        <v>43.02</v>
      </c>
      <c r="AC1984" s="62">
        <v>64.17</v>
      </c>
    </row>
    <row r="1985" spans="1:29" x14ac:dyDescent="0.25">
      <c r="A1985" s="61" t="s">
        <v>469</v>
      </c>
      <c r="B1985" s="61" t="s">
        <v>470</v>
      </c>
      <c r="C1985" s="62">
        <v>2018</v>
      </c>
      <c r="D1985" s="61" t="s">
        <v>99</v>
      </c>
      <c r="E1985" s="62">
        <v>54</v>
      </c>
      <c r="F1985" s="62">
        <v>363940</v>
      </c>
      <c r="G1985" s="62">
        <v>35520</v>
      </c>
      <c r="H1985" s="62">
        <v>54.81</v>
      </c>
      <c r="I1985" s="62">
        <v>6739.63</v>
      </c>
      <c r="J1985" s="62">
        <v>338464.2</v>
      </c>
      <c r="K1985" s="62">
        <v>12332.69</v>
      </c>
      <c r="L1985" s="62">
        <v>13744</v>
      </c>
      <c r="M1985" s="62">
        <v>21.21</v>
      </c>
      <c r="N1985" s="63"/>
      <c r="O1985" s="63"/>
      <c r="P1985" s="63"/>
      <c r="Q1985" s="63"/>
      <c r="R1985" s="63"/>
      <c r="S1985" s="63"/>
      <c r="T1985" s="63"/>
      <c r="U1985" s="63"/>
      <c r="V1985" s="63"/>
      <c r="W1985" s="63"/>
      <c r="X1985" s="63"/>
      <c r="Y1985" s="63"/>
      <c r="Z1985" s="62">
        <v>0</v>
      </c>
      <c r="AA1985" s="63"/>
      <c r="AB1985" s="63"/>
      <c r="AC1985" s="62">
        <v>0</v>
      </c>
    </row>
    <row r="1986" spans="1:29" x14ac:dyDescent="0.25">
      <c r="A1986" s="61" t="s">
        <v>102</v>
      </c>
      <c r="B1986" s="61" t="s">
        <v>103</v>
      </c>
      <c r="C1986" s="62">
        <v>2004</v>
      </c>
      <c r="D1986" s="61" t="s">
        <v>511</v>
      </c>
      <c r="E1986" s="62">
        <v>18</v>
      </c>
      <c r="F1986" s="62">
        <v>3775</v>
      </c>
      <c r="G1986" s="62">
        <v>552</v>
      </c>
      <c r="H1986" s="62">
        <v>2.56</v>
      </c>
      <c r="I1986" s="62">
        <v>209.72</v>
      </c>
      <c r="J1986" s="62">
        <v>3510.75</v>
      </c>
      <c r="K1986" s="62">
        <v>239.44</v>
      </c>
      <c r="L1986" s="62">
        <v>578</v>
      </c>
      <c r="M1986" s="62">
        <v>2.68</v>
      </c>
      <c r="N1986" s="62">
        <v>13.3</v>
      </c>
      <c r="O1986" s="62">
        <v>2887.45</v>
      </c>
      <c r="P1986" s="63"/>
      <c r="Q1986" s="63"/>
      <c r="R1986" s="63"/>
      <c r="S1986" s="63"/>
      <c r="T1986" s="63"/>
      <c r="U1986" s="63"/>
      <c r="V1986" s="63"/>
      <c r="W1986" s="63"/>
      <c r="X1986" s="63"/>
      <c r="Y1986" s="63"/>
      <c r="Z1986" s="62">
        <v>663</v>
      </c>
      <c r="AA1986" s="62">
        <v>5694</v>
      </c>
      <c r="AB1986" s="62">
        <v>26.36</v>
      </c>
      <c r="AC1986" s="62">
        <v>36.83</v>
      </c>
    </row>
    <row r="1987" spans="1:29" x14ac:dyDescent="0.25">
      <c r="A1987" s="61" t="s">
        <v>424</v>
      </c>
      <c r="B1987" s="61" t="s">
        <v>425</v>
      </c>
      <c r="C1987" s="62">
        <v>2007</v>
      </c>
      <c r="D1987" s="61" t="s">
        <v>78</v>
      </c>
      <c r="E1987" s="62">
        <v>56</v>
      </c>
      <c r="F1987" s="62">
        <v>622510</v>
      </c>
      <c r="G1987" s="62">
        <v>100204</v>
      </c>
      <c r="H1987" s="62">
        <v>149.11000000000001</v>
      </c>
      <c r="I1987" s="62">
        <v>11116.25</v>
      </c>
      <c r="J1987" s="62">
        <v>578934.30000000005</v>
      </c>
      <c r="K1987" s="62">
        <v>0</v>
      </c>
      <c r="L1987" s="63"/>
      <c r="M1987" s="63"/>
      <c r="N1987" s="63"/>
      <c r="O1987" s="63"/>
      <c r="P1987" s="63"/>
      <c r="Q1987" s="63"/>
      <c r="R1987" s="63"/>
      <c r="S1987" s="63"/>
      <c r="T1987" s="63"/>
      <c r="U1987" s="63"/>
      <c r="V1987" s="63"/>
      <c r="W1987" s="63"/>
      <c r="X1987" s="63"/>
      <c r="Y1987" s="63"/>
      <c r="Z1987" s="62">
        <v>174600</v>
      </c>
      <c r="AA1987" s="62">
        <v>8666</v>
      </c>
      <c r="AB1987" s="62">
        <v>12.9</v>
      </c>
      <c r="AC1987" s="62">
        <v>3117.86</v>
      </c>
    </row>
    <row r="1988" spans="1:29" ht="30" x14ac:dyDescent="0.25">
      <c r="A1988" s="61" t="s">
        <v>122</v>
      </c>
      <c r="B1988" s="61" t="s">
        <v>123</v>
      </c>
      <c r="C1988" s="62">
        <v>2013</v>
      </c>
      <c r="D1988" s="61" t="s">
        <v>99</v>
      </c>
      <c r="E1988" s="62">
        <v>52</v>
      </c>
      <c r="F1988" s="62">
        <v>167485</v>
      </c>
      <c r="G1988" s="62">
        <v>23449</v>
      </c>
      <c r="H1988" s="62">
        <v>37.58</v>
      </c>
      <c r="I1988" s="62">
        <v>3220.87</v>
      </c>
      <c r="J1988" s="62">
        <v>155761.04999999999</v>
      </c>
      <c r="K1988" s="62">
        <v>17058</v>
      </c>
      <c r="L1988" s="62">
        <v>21962</v>
      </c>
      <c r="M1988" s="62">
        <v>35.200000000000003</v>
      </c>
      <c r="N1988" s="62">
        <v>328.04</v>
      </c>
      <c r="O1988" s="62">
        <v>205707.54</v>
      </c>
      <c r="P1988" s="63"/>
      <c r="Q1988" s="63"/>
      <c r="R1988" s="63"/>
      <c r="S1988" s="63"/>
      <c r="T1988" s="63"/>
      <c r="U1988" s="63"/>
      <c r="V1988" s="63"/>
      <c r="W1988" s="63"/>
      <c r="X1988" s="63"/>
      <c r="Y1988" s="63"/>
      <c r="Z1988" s="62">
        <v>756.63</v>
      </c>
      <c r="AA1988" s="62">
        <v>18965</v>
      </c>
      <c r="AB1988" s="62">
        <v>30.39</v>
      </c>
      <c r="AC1988" s="62">
        <v>14.55</v>
      </c>
    </row>
    <row r="1989" spans="1:29" ht="30" x14ac:dyDescent="0.25">
      <c r="A1989" s="61" t="s">
        <v>176</v>
      </c>
      <c r="B1989" s="61" t="s">
        <v>177</v>
      </c>
      <c r="C1989" s="62">
        <v>2006</v>
      </c>
      <c r="D1989" s="61" t="s">
        <v>89</v>
      </c>
      <c r="E1989" s="62">
        <v>116</v>
      </c>
      <c r="F1989" s="62">
        <v>1236000</v>
      </c>
      <c r="G1989" s="62">
        <v>133504</v>
      </c>
      <c r="H1989" s="62">
        <v>95.91</v>
      </c>
      <c r="I1989" s="62">
        <v>10655.17</v>
      </c>
      <c r="J1989" s="62">
        <v>1149480</v>
      </c>
      <c r="K1989" s="62">
        <v>206.6</v>
      </c>
      <c r="L1989" s="62">
        <v>2192</v>
      </c>
      <c r="M1989" s="62">
        <v>1.57</v>
      </c>
      <c r="N1989" s="62">
        <v>1.78</v>
      </c>
      <c r="O1989" s="62">
        <v>2491.4</v>
      </c>
      <c r="P1989" s="63"/>
      <c r="Q1989" s="63"/>
      <c r="R1989" s="63"/>
      <c r="S1989" s="63"/>
      <c r="T1989" s="63"/>
      <c r="U1989" s="63"/>
      <c r="V1989" s="63"/>
      <c r="W1989" s="63"/>
      <c r="X1989" s="63"/>
      <c r="Y1989" s="63"/>
      <c r="Z1989" s="62">
        <v>1462.93</v>
      </c>
      <c r="AA1989" s="62">
        <v>24524</v>
      </c>
      <c r="AB1989" s="62">
        <v>17.62</v>
      </c>
      <c r="AC1989" s="62">
        <v>12.61</v>
      </c>
    </row>
    <row r="1990" spans="1:29" ht="30" x14ac:dyDescent="0.25">
      <c r="A1990" s="61" t="s">
        <v>367</v>
      </c>
      <c r="B1990" s="61" t="s">
        <v>368</v>
      </c>
      <c r="C1990" s="62">
        <v>2008</v>
      </c>
      <c r="D1990" s="61" t="s">
        <v>99</v>
      </c>
      <c r="E1990" s="62">
        <v>60</v>
      </c>
      <c r="F1990" s="62">
        <v>187597</v>
      </c>
      <c r="G1990" s="62">
        <v>31313</v>
      </c>
      <c r="H1990" s="62">
        <v>43.49</v>
      </c>
      <c r="I1990" s="62">
        <v>3126.62</v>
      </c>
      <c r="J1990" s="62">
        <v>174465.21</v>
      </c>
      <c r="K1990" s="62">
        <v>3559.65</v>
      </c>
      <c r="L1990" s="62">
        <v>59264</v>
      </c>
      <c r="M1990" s="62">
        <v>82.31</v>
      </c>
      <c r="N1990" s="63"/>
      <c r="O1990" s="63"/>
      <c r="P1990" s="63"/>
      <c r="Q1990" s="63"/>
      <c r="R1990" s="63"/>
      <c r="S1990" s="63"/>
      <c r="T1990" s="63"/>
      <c r="U1990" s="63"/>
      <c r="V1990" s="63"/>
      <c r="W1990" s="63"/>
      <c r="X1990" s="63"/>
      <c r="Y1990" s="63"/>
      <c r="Z1990" s="62">
        <v>12100</v>
      </c>
      <c r="AA1990" s="62">
        <v>650</v>
      </c>
      <c r="AB1990" s="62">
        <v>0.9</v>
      </c>
      <c r="AC1990" s="62">
        <v>201.67</v>
      </c>
    </row>
    <row r="1991" spans="1:29" x14ac:dyDescent="0.25">
      <c r="A1991" s="61" t="s">
        <v>84</v>
      </c>
      <c r="B1991" s="61" t="s">
        <v>85</v>
      </c>
      <c r="C1991" s="62">
        <v>2010</v>
      </c>
      <c r="D1991" s="61" t="s">
        <v>135</v>
      </c>
      <c r="E1991" s="62">
        <v>26</v>
      </c>
      <c r="F1991" s="62">
        <v>317</v>
      </c>
      <c r="G1991" s="62">
        <v>173</v>
      </c>
      <c r="H1991" s="62">
        <v>0.55000000000000004</v>
      </c>
      <c r="I1991" s="62">
        <v>12.19</v>
      </c>
      <c r="J1991" s="62">
        <v>294.81</v>
      </c>
      <c r="K1991" s="62">
        <v>60</v>
      </c>
      <c r="L1991" s="62">
        <v>102</v>
      </c>
      <c r="M1991" s="62">
        <v>0.33</v>
      </c>
      <c r="N1991" s="63"/>
      <c r="O1991" s="63"/>
      <c r="P1991" s="63"/>
      <c r="Q1991" s="63"/>
      <c r="R1991" s="63"/>
      <c r="S1991" s="63"/>
      <c r="T1991" s="63"/>
      <c r="U1991" s="63"/>
      <c r="V1991" s="63"/>
      <c r="W1991" s="63"/>
      <c r="X1991" s="63"/>
      <c r="Y1991" s="63"/>
      <c r="Z1991" s="62">
        <v>1967</v>
      </c>
      <c r="AA1991" s="62">
        <v>8599</v>
      </c>
      <c r="AB1991" s="62">
        <v>27.56</v>
      </c>
      <c r="AC1991" s="62">
        <v>75.650000000000006</v>
      </c>
    </row>
    <row r="1992" spans="1:29" ht="30" x14ac:dyDescent="0.25">
      <c r="A1992" s="61" t="s">
        <v>120</v>
      </c>
      <c r="B1992" s="61" t="s">
        <v>121</v>
      </c>
      <c r="C1992" s="62">
        <v>2017</v>
      </c>
      <c r="D1992" s="61" t="s">
        <v>78</v>
      </c>
      <c r="E1992" s="62">
        <v>68</v>
      </c>
      <c r="F1992" s="62">
        <v>613336</v>
      </c>
      <c r="G1992" s="62">
        <v>93220</v>
      </c>
      <c r="H1992" s="62">
        <v>114.24</v>
      </c>
      <c r="I1992" s="62">
        <v>9019.65</v>
      </c>
      <c r="J1992" s="62">
        <v>570402.48</v>
      </c>
      <c r="K1992" s="62">
        <v>0</v>
      </c>
      <c r="L1992" s="63"/>
      <c r="M1992" s="63"/>
      <c r="N1992" s="63"/>
      <c r="O1992" s="63"/>
      <c r="P1992" s="63"/>
      <c r="Q1992" s="63"/>
      <c r="R1992" s="63"/>
      <c r="S1992" s="63"/>
      <c r="T1992" s="63"/>
      <c r="U1992" s="63"/>
      <c r="V1992" s="63"/>
      <c r="W1992" s="63"/>
      <c r="X1992" s="63"/>
      <c r="Y1992" s="63"/>
      <c r="Z1992" s="62">
        <v>238770</v>
      </c>
      <c r="AA1992" s="62">
        <v>17024</v>
      </c>
      <c r="AB1992" s="62">
        <v>20.86</v>
      </c>
      <c r="AC1992" s="62">
        <v>3511.32</v>
      </c>
    </row>
    <row r="1993" spans="1:29" x14ac:dyDescent="0.25">
      <c r="A1993" s="61" t="s">
        <v>79</v>
      </c>
      <c r="B1993" s="61" t="s">
        <v>80</v>
      </c>
      <c r="C1993" s="62">
        <v>2012</v>
      </c>
      <c r="D1993" s="61" t="s">
        <v>150</v>
      </c>
      <c r="E1993" s="62">
        <v>8</v>
      </c>
      <c r="F1993" s="63"/>
      <c r="G1993" s="63"/>
      <c r="H1993" s="63"/>
      <c r="I1993" s="63"/>
      <c r="J1993" s="63"/>
      <c r="K1993" s="62">
        <v>0</v>
      </c>
      <c r="L1993" s="63"/>
      <c r="M1993" s="63"/>
      <c r="N1993" s="63"/>
      <c r="O1993" s="63"/>
      <c r="P1993" s="63"/>
      <c r="Q1993" s="63"/>
      <c r="R1993" s="63"/>
      <c r="S1993" s="63"/>
      <c r="T1993" s="63"/>
      <c r="U1993" s="63"/>
      <c r="V1993" s="63"/>
      <c r="W1993" s="63"/>
      <c r="X1993" s="63"/>
      <c r="Y1993" s="63"/>
      <c r="Z1993" s="62">
        <v>0</v>
      </c>
      <c r="AA1993" s="63"/>
      <c r="AB1993" s="63"/>
      <c r="AC1993" s="62">
        <v>0</v>
      </c>
    </row>
    <row r="1994" spans="1:29" ht="30" x14ac:dyDescent="0.25">
      <c r="A1994" s="61" t="s">
        <v>302</v>
      </c>
      <c r="B1994" s="61" t="s">
        <v>303</v>
      </c>
      <c r="C1994" s="62">
        <v>2010</v>
      </c>
      <c r="D1994" s="61" t="s">
        <v>78</v>
      </c>
      <c r="E1994" s="62">
        <v>40</v>
      </c>
      <c r="F1994" s="62">
        <v>130400</v>
      </c>
      <c r="G1994" s="62">
        <v>16445</v>
      </c>
      <c r="H1994" s="62">
        <v>34.26</v>
      </c>
      <c r="I1994" s="62">
        <v>3260</v>
      </c>
      <c r="J1994" s="62">
        <v>121272</v>
      </c>
      <c r="K1994" s="62">
        <v>8458.7800000000007</v>
      </c>
      <c r="L1994" s="62">
        <v>18438</v>
      </c>
      <c r="M1994" s="62">
        <v>38.409999999999997</v>
      </c>
      <c r="N1994" s="62">
        <v>211.47</v>
      </c>
      <c r="O1994" s="62">
        <v>102006.94</v>
      </c>
      <c r="P1994" s="63"/>
      <c r="Q1994" s="63"/>
      <c r="R1994" s="63"/>
      <c r="S1994" s="63"/>
      <c r="T1994" s="63"/>
      <c r="U1994" s="63"/>
      <c r="V1994" s="63"/>
      <c r="W1994" s="63"/>
      <c r="X1994" s="63"/>
      <c r="Y1994" s="63"/>
      <c r="Z1994" s="62">
        <v>34118.17</v>
      </c>
      <c r="AA1994" s="62">
        <v>14990</v>
      </c>
      <c r="AB1994" s="62">
        <v>31.23</v>
      </c>
      <c r="AC1994" s="62">
        <v>852.95</v>
      </c>
    </row>
    <row r="1995" spans="1:29" x14ac:dyDescent="0.25">
      <c r="A1995" s="61" t="s">
        <v>95</v>
      </c>
      <c r="B1995" s="61" t="s">
        <v>96</v>
      </c>
      <c r="C1995" s="62">
        <v>2007</v>
      </c>
      <c r="D1995" s="61" t="s">
        <v>75</v>
      </c>
      <c r="E1995" s="62">
        <v>12</v>
      </c>
      <c r="F1995" s="62">
        <v>834</v>
      </c>
      <c r="G1995" s="62">
        <v>152</v>
      </c>
      <c r="H1995" s="62">
        <v>1.06</v>
      </c>
      <c r="I1995" s="62">
        <v>69.5</v>
      </c>
      <c r="J1995" s="62">
        <v>775.62</v>
      </c>
      <c r="K1995" s="62">
        <v>321</v>
      </c>
      <c r="L1995" s="62">
        <v>532</v>
      </c>
      <c r="M1995" s="62">
        <v>3.69</v>
      </c>
      <c r="N1995" s="63"/>
      <c r="O1995" s="63"/>
      <c r="P1995" s="63"/>
      <c r="Q1995" s="62">
        <v>0</v>
      </c>
      <c r="R1995" s="62">
        <v>0</v>
      </c>
      <c r="S1995" s="63"/>
      <c r="T1995" s="63"/>
      <c r="U1995" s="63"/>
      <c r="V1995" s="63"/>
      <c r="W1995" s="63"/>
      <c r="X1995" s="63"/>
      <c r="Y1995" s="63"/>
      <c r="Z1995" s="62">
        <v>433.81</v>
      </c>
      <c r="AA1995" s="62">
        <v>2593</v>
      </c>
      <c r="AB1995" s="62">
        <v>18.010000000000002</v>
      </c>
      <c r="AC1995" s="62">
        <v>36.15</v>
      </c>
    </row>
    <row r="1996" spans="1:29" x14ac:dyDescent="0.25">
      <c r="A1996" s="61" t="s">
        <v>299</v>
      </c>
      <c r="B1996" s="61" t="s">
        <v>300</v>
      </c>
      <c r="C1996" s="62">
        <v>2007</v>
      </c>
      <c r="D1996" s="61" t="s">
        <v>78</v>
      </c>
      <c r="E1996" s="62">
        <v>48</v>
      </c>
      <c r="F1996" s="62">
        <v>496859</v>
      </c>
      <c r="G1996" s="62">
        <v>75422</v>
      </c>
      <c r="H1996" s="62">
        <v>130.94</v>
      </c>
      <c r="I1996" s="62">
        <v>10351.23</v>
      </c>
      <c r="J1996" s="62">
        <v>462078.87</v>
      </c>
      <c r="K1996" s="62">
        <v>0</v>
      </c>
      <c r="L1996" s="63"/>
      <c r="M1996" s="63"/>
      <c r="N1996" s="63"/>
      <c r="O1996" s="63"/>
      <c r="P1996" s="63"/>
      <c r="Q1996" s="63"/>
      <c r="R1996" s="63"/>
      <c r="S1996" s="63"/>
      <c r="T1996" s="63"/>
      <c r="U1996" s="63"/>
      <c r="V1996" s="63"/>
      <c r="W1996" s="63"/>
      <c r="X1996" s="63"/>
      <c r="Y1996" s="63"/>
      <c r="Z1996" s="62">
        <v>156597</v>
      </c>
      <c r="AA1996" s="62">
        <v>6297</v>
      </c>
      <c r="AB1996" s="62">
        <v>10.93</v>
      </c>
      <c r="AC1996" s="62">
        <v>3262.44</v>
      </c>
    </row>
    <row r="1997" spans="1:29" x14ac:dyDescent="0.25">
      <c r="A1997" s="61" t="s">
        <v>184</v>
      </c>
      <c r="B1997" s="61" t="s">
        <v>185</v>
      </c>
      <c r="C1997" s="62">
        <v>2009</v>
      </c>
      <c r="D1997" s="61" t="s">
        <v>150</v>
      </c>
      <c r="E1997" s="62">
        <v>8</v>
      </c>
      <c r="F1997" s="62">
        <v>27594</v>
      </c>
      <c r="G1997" s="62">
        <v>5043</v>
      </c>
      <c r="H1997" s="62">
        <v>52.53</v>
      </c>
      <c r="I1997" s="62">
        <v>3449.25</v>
      </c>
      <c r="J1997" s="62">
        <v>25662.42</v>
      </c>
      <c r="K1997" s="62">
        <v>0</v>
      </c>
      <c r="L1997" s="63"/>
      <c r="M1997" s="63"/>
      <c r="N1997" s="63"/>
      <c r="O1997" s="63"/>
      <c r="P1997" s="63"/>
      <c r="Q1997" s="63"/>
      <c r="R1997" s="63"/>
      <c r="S1997" s="63"/>
      <c r="T1997" s="63"/>
      <c r="U1997" s="62">
        <v>1257</v>
      </c>
      <c r="V1997" s="62">
        <v>2140</v>
      </c>
      <c r="W1997" s="62">
        <v>22.29</v>
      </c>
      <c r="X1997" s="62">
        <v>157</v>
      </c>
      <c r="Y1997" s="62">
        <v>28136.69</v>
      </c>
      <c r="Z1997" s="62">
        <v>576.16</v>
      </c>
      <c r="AA1997" s="62">
        <v>3494</v>
      </c>
      <c r="AB1997" s="62">
        <v>36.4</v>
      </c>
      <c r="AC1997" s="62">
        <v>72.02</v>
      </c>
    </row>
    <row r="1998" spans="1:29" x14ac:dyDescent="0.25">
      <c r="A1998" s="61" t="s">
        <v>198</v>
      </c>
      <c r="B1998" s="61" t="s">
        <v>199</v>
      </c>
      <c r="C1998" s="62">
        <v>2016</v>
      </c>
      <c r="D1998" s="61" t="s">
        <v>78</v>
      </c>
      <c r="E1998" s="62">
        <v>40</v>
      </c>
      <c r="F1998" s="62">
        <v>309726</v>
      </c>
      <c r="G1998" s="62">
        <v>47432</v>
      </c>
      <c r="H1998" s="62">
        <v>98.82</v>
      </c>
      <c r="I1998" s="62">
        <v>7743.15</v>
      </c>
      <c r="J1998" s="62">
        <v>288045.18</v>
      </c>
      <c r="K1998" s="62">
        <v>0</v>
      </c>
      <c r="L1998" s="63"/>
      <c r="M1998" s="63"/>
      <c r="N1998" s="63"/>
      <c r="O1998" s="63"/>
      <c r="P1998" s="63"/>
      <c r="Q1998" s="63"/>
      <c r="R1998" s="63"/>
      <c r="S1998" s="63"/>
      <c r="T1998" s="63"/>
      <c r="U1998" s="63"/>
      <c r="V1998" s="63"/>
      <c r="W1998" s="63"/>
      <c r="X1998" s="63"/>
      <c r="Y1998" s="63"/>
      <c r="Z1998" s="62">
        <v>739</v>
      </c>
      <c r="AA1998" s="62">
        <v>13934</v>
      </c>
      <c r="AB1998" s="62">
        <v>29.03</v>
      </c>
      <c r="AC1998" s="62">
        <v>18.48</v>
      </c>
    </row>
    <row r="1999" spans="1:29" ht="30" x14ac:dyDescent="0.25">
      <c r="A1999" s="61" t="s">
        <v>448</v>
      </c>
      <c r="B1999" s="61" t="s">
        <v>449</v>
      </c>
      <c r="C1999" s="62">
        <v>2009</v>
      </c>
      <c r="D1999" s="61" t="s">
        <v>150</v>
      </c>
      <c r="E1999" s="62">
        <v>8</v>
      </c>
      <c r="F1999" s="63"/>
      <c r="G1999" s="62">
        <v>0</v>
      </c>
      <c r="H1999" s="62">
        <v>0</v>
      </c>
      <c r="I1999" s="63"/>
      <c r="J1999" s="63"/>
      <c r="K1999" s="62">
        <v>0</v>
      </c>
      <c r="L1999" s="62">
        <v>0</v>
      </c>
      <c r="M1999" s="62">
        <v>0</v>
      </c>
      <c r="N1999" s="63"/>
      <c r="O1999" s="63"/>
      <c r="P1999" s="63"/>
      <c r="Q1999" s="63"/>
      <c r="R1999" s="63"/>
      <c r="S1999" s="63"/>
      <c r="T1999" s="63"/>
      <c r="U1999" s="63"/>
      <c r="V1999" s="63"/>
      <c r="W1999" s="63"/>
      <c r="X1999" s="63"/>
      <c r="Y1999" s="63"/>
      <c r="Z1999" s="62">
        <v>0</v>
      </c>
      <c r="AA1999" s="62">
        <v>0</v>
      </c>
      <c r="AB1999" s="62">
        <v>0</v>
      </c>
      <c r="AC1999" s="62">
        <v>0</v>
      </c>
    </row>
    <row r="2000" spans="1:29" x14ac:dyDescent="0.25">
      <c r="A2000" s="61" t="s">
        <v>220</v>
      </c>
      <c r="B2000" s="61" t="s">
        <v>221</v>
      </c>
      <c r="C2000" s="62">
        <v>2006</v>
      </c>
      <c r="D2000" s="61" t="s">
        <v>75</v>
      </c>
      <c r="E2000" s="62">
        <v>7</v>
      </c>
      <c r="F2000" s="62">
        <v>2081</v>
      </c>
      <c r="G2000" s="62">
        <v>4778</v>
      </c>
      <c r="H2000" s="62">
        <v>56.88</v>
      </c>
      <c r="I2000" s="62">
        <v>297.29000000000002</v>
      </c>
      <c r="J2000" s="62">
        <v>1935.33</v>
      </c>
      <c r="K2000" s="62">
        <v>1743.94</v>
      </c>
      <c r="L2000" s="62">
        <v>4618</v>
      </c>
      <c r="M2000" s="62">
        <v>54.98</v>
      </c>
      <c r="N2000" s="62">
        <v>249.13</v>
      </c>
      <c r="O2000" s="62">
        <v>21030.67</v>
      </c>
      <c r="P2000" s="63"/>
      <c r="Q2000" s="63"/>
      <c r="R2000" s="63"/>
      <c r="S2000" s="63"/>
      <c r="T2000" s="63"/>
      <c r="U2000" s="62">
        <v>1878</v>
      </c>
      <c r="V2000" s="62">
        <v>3979</v>
      </c>
      <c r="W2000" s="62">
        <v>47.37</v>
      </c>
      <c r="X2000" s="62">
        <v>268</v>
      </c>
      <c r="Y2000" s="62">
        <v>42037.15</v>
      </c>
      <c r="Z2000" s="62">
        <v>0.36</v>
      </c>
      <c r="AA2000" s="62">
        <v>2116</v>
      </c>
      <c r="AB2000" s="62">
        <v>25.19</v>
      </c>
      <c r="AC2000" s="62">
        <v>0.05</v>
      </c>
    </row>
    <row r="2001" spans="1:29" ht="30" x14ac:dyDescent="0.25">
      <c r="A2001" s="61" t="s">
        <v>216</v>
      </c>
      <c r="B2001" s="61" t="s">
        <v>217</v>
      </c>
      <c r="C2001" s="62">
        <v>2003</v>
      </c>
      <c r="D2001" s="61" t="s">
        <v>78</v>
      </c>
      <c r="E2001" s="62">
        <v>60</v>
      </c>
      <c r="F2001" s="62">
        <v>74933</v>
      </c>
      <c r="G2001" s="62">
        <v>12122</v>
      </c>
      <c r="H2001" s="62">
        <v>16.84</v>
      </c>
      <c r="I2001" s="62">
        <v>1248.8800000000001</v>
      </c>
      <c r="J2001" s="62">
        <v>69687.69</v>
      </c>
      <c r="K2001" s="62">
        <v>0</v>
      </c>
      <c r="L2001" s="62">
        <v>0</v>
      </c>
      <c r="M2001" s="62">
        <v>0</v>
      </c>
      <c r="N2001" s="63"/>
      <c r="O2001" s="63"/>
      <c r="P2001" s="63"/>
      <c r="Q2001" s="63"/>
      <c r="R2001" s="63"/>
      <c r="S2001" s="63"/>
      <c r="T2001" s="63"/>
      <c r="U2001" s="63"/>
      <c r="V2001" s="63"/>
      <c r="W2001" s="63"/>
      <c r="X2001" s="63"/>
      <c r="Y2001" s="63"/>
      <c r="Z2001" s="62">
        <v>1050</v>
      </c>
      <c r="AA2001" s="62">
        <v>8752</v>
      </c>
      <c r="AB2001" s="62">
        <v>12.16</v>
      </c>
      <c r="AC2001" s="62">
        <v>17.5</v>
      </c>
    </row>
    <row r="2002" spans="1:29" ht="30" x14ac:dyDescent="0.25">
      <c r="A2002" s="61" t="s">
        <v>188</v>
      </c>
      <c r="B2002" s="61" t="s">
        <v>189</v>
      </c>
      <c r="C2002" s="62">
        <v>2013</v>
      </c>
      <c r="D2002" s="61" t="s">
        <v>135</v>
      </c>
      <c r="E2002" s="62">
        <v>150</v>
      </c>
      <c r="F2002" s="62">
        <v>653800</v>
      </c>
      <c r="G2002" s="62">
        <v>128888</v>
      </c>
      <c r="H2002" s="62">
        <v>71.599999999999994</v>
      </c>
      <c r="I2002" s="62">
        <v>4358.67</v>
      </c>
      <c r="J2002" s="62">
        <v>608034</v>
      </c>
      <c r="K2002" s="62">
        <v>115037.83</v>
      </c>
      <c r="L2002" s="62">
        <v>159111</v>
      </c>
      <c r="M2002" s="62">
        <v>88.4</v>
      </c>
      <c r="N2002" s="62">
        <v>766.92</v>
      </c>
      <c r="O2002" s="62">
        <v>1387275.67</v>
      </c>
      <c r="P2002" s="63"/>
      <c r="Q2002" s="63"/>
      <c r="R2002" s="63"/>
      <c r="S2002" s="63"/>
      <c r="T2002" s="63"/>
      <c r="U2002" s="63"/>
      <c r="V2002" s="63"/>
      <c r="W2002" s="63"/>
      <c r="X2002" s="63"/>
      <c r="Y2002" s="63"/>
      <c r="Z2002" s="62">
        <v>16244</v>
      </c>
      <c r="AA2002" s="62">
        <v>105456</v>
      </c>
      <c r="AB2002" s="62">
        <v>58.59</v>
      </c>
      <c r="AC2002" s="62">
        <v>108.29</v>
      </c>
    </row>
    <row r="2003" spans="1:29" ht="30" x14ac:dyDescent="0.25">
      <c r="A2003" s="61" t="s">
        <v>186</v>
      </c>
      <c r="B2003" s="61" t="s">
        <v>187</v>
      </c>
      <c r="C2003" s="62">
        <v>2016</v>
      </c>
      <c r="D2003" s="61" t="s">
        <v>75</v>
      </c>
      <c r="E2003" s="62">
        <v>3</v>
      </c>
      <c r="F2003" s="62">
        <v>388</v>
      </c>
      <c r="G2003" s="62">
        <v>93</v>
      </c>
      <c r="H2003" s="62">
        <v>2.58</v>
      </c>
      <c r="I2003" s="62">
        <v>129.33000000000001</v>
      </c>
      <c r="J2003" s="62">
        <v>360.84</v>
      </c>
      <c r="K2003" s="62">
        <v>0</v>
      </c>
      <c r="L2003" s="63"/>
      <c r="M2003" s="63"/>
      <c r="N2003" s="63"/>
      <c r="O2003" s="63"/>
      <c r="P2003" s="63"/>
      <c r="Q2003" s="63"/>
      <c r="R2003" s="63"/>
      <c r="S2003" s="63"/>
      <c r="T2003" s="63"/>
      <c r="U2003" s="62">
        <v>508</v>
      </c>
      <c r="V2003" s="62">
        <v>951</v>
      </c>
      <c r="W2003" s="62">
        <v>26.42</v>
      </c>
      <c r="X2003" s="62">
        <v>169</v>
      </c>
      <c r="Y2003" s="62">
        <v>11371.07</v>
      </c>
      <c r="Z2003" s="62">
        <v>20500</v>
      </c>
      <c r="AA2003" s="62">
        <v>857</v>
      </c>
      <c r="AB2003" s="62">
        <v>23.81</v>
      </c>
      <c r="AC2003" s="62">
        <v>6833.33</v>
      </c>
    </row>
    <row r="2004" spans="1:29" ht="30" x14ac:dyDescent="0.25">
      <c r="A2004" s="61" t="s">
        <v>115</v>
      </c>
      <c r="B2004" s="61" t="s">
        <v>116</v>
      </c>
      <c r="C2004" s="62">
        <v>2005</v>
      </c>
      <c r="D2004" s="61" t="s">
        <v>78</v>
      </c>
      <c r="E2004" s="62">
        <v>29</v>
      </c>
      <c r="F2004" s="62">
        <v>18625</v>
      </c>
      <c r="G2004" s="62">
        <v>3267</v>
      </c>
      <c r="H2004" s="62">
        <v>9.39</v>
      </c>
      <c r="I2004" s="62">
        <v>642.24</v>
      </c>
      <c r="J2004" s="62">
        <v>17321.25</v>
      </c>
      <c r="K2004" s="62">
        <v>0</v>
      </c>
      <c r="L2004" s="63"/>
      <c r="M2004" s="63"/>
      <c r="N2004" s="63"/>
      <c r="O2004" s="63"/>
      <c r="P2004" s="63"/>
      <c r="Q2004" s="63"/>
      <c r="R2004" s="63"/>
      <c r="S2004" s="63"/>
      <c r="T2004" s="63"/>
      <c r="U2004" s="62">
        <v>15164</v>
      </c>
      <c r="V2004" s="62">
        <v>27950</v>
      </c>
      <c r="W2004" s="62">
        <v>80.319999999999993</v>
      </c>
      <c r="X2004" s="62">
        <v>522</v>
      </c>
      <c r="Y2004" s="62">
        <v>339430.98</v>
      </c>
      <c r="Z2004" s="62">
        <v>86000</v>
      </c>
      <c r="AA2004" s="62">
        <v>8000</v>
      </c>
      <c r="AB2004" s="62">
        <v>22.99</v>
      </c>
      <c r="AC2004" s="62">
        <v>2965.52</v>
      </c>
    </row>
    <row r="2005" spans="1:29" ht="30" x14ac:dyDescent="0.25">
      <c r="A2005" s="61" t="s">
        <v>142</v>
      </c>
      <c r="B2005" s="61" t="s">
        <v>143</v>
      </c>
      <c r="C2005" s="62">
        <v>2009</v>
      </c>
      <c r="D2005" s="61" t="s">
        <v>89</v>
      </c>
      <c r="E2005" s="62">
        <v>132</v>
      </c>
      <c r="F2005" s="62">
        <v>1451484</v>
      </c>
      <c r="G2005" s="62">
        <v>248529</v>
      </c>
      <c r="H2005" s="62">
        <v>156.9</v>
      </c>
      <c r="I2005" s="62">
        <v>10996.09</v>
      </c>
      <c r="J2005" s="62">
        <v>1349880.12</v>
      </c>
      <c r="K2005" s="62">
        <v>0</v>
      </c>
      <c r="L2005" s="63"/>
      <c r="M2005" s="63"/>
      <c r="N2005" s="63"/>
      <c r="O2005" s="63"/>
      <c r="P2005" s="63"/>
      <c r="Q2005" s="63"/>
      <c r="R2005" s="63"/>
      <c r="S2005" s="63"/>
      <c r="T2005" s="63"/>
      <c r="U2005" s="63"/>
      <c r="V2005" s="63"/>
      <c r="W2005" s="63"/>
      <c r="X2005" s="63"/>
      <c r="Y2005" s="63"/>
      <c r="Z2005" s="62">
        <v>3414.33</v>
      </c>
      <c r="AA2005" s="62">
        <v>32264</v>
      </c>
      <c r="AB2005" s="62">
        <v>20.37</v>
      </c>
      <c r="AC2005" s="62">
        <v>25.87</v>
      </c>
    </row>
    <row r="2006" spans="1:29" ht="30" x14ac:dyDescent="0.25">
      <c r="A2006" s="61" t="s">
        <v>283</v>
      </c>
      <c r="B2006" s="61" t="s">
        <v>284</v>
      </c>
      <c r="C2006" s="62">
        <v>2018</v>
      </c>
      <c r="D2006" s="61" t="s">
        <v>89</v>
      </c>
      <c r="E2006" s="62">
        <v>110</v>
      </c>
      <c r="F2006" s="63"/>
      <c r="G2006" s="62">
        <v>0</v>
      </c>
      <c r="H2006" s="62">
        <v>0</v>
      </c>
      <c r="I2006" s="63"/>
      <c r="J2006" s="63"/>
      <c r="K2006" s="62">
        <v>0</v>
      </c>
      <c r="L2006" s="63"/>
      <c r="M2006" s="63"/>
      <c r="N2006" s="63"/>
      <c r="O2006" s="63"/>
      <c r="P2006" s="63"/>
      <c r="Q2006" s="63"/>
      <c r="R2006" s="63"/>
      <c r="S2006" s="63"/>
      <c r="T2006" s="63"/>
      <c r="U2006" s="63"/>
      <c r="V2006" s="63"/>
      <c r="W2006" s="63"/>
      <c r="X2006" s="63"/>
      <c r="Y2006" s="63"/>
      <c r="Z2006" s="62">
        <v>0</v>
      </c>
      <c r="AA2006" s="63"/>
      <c r="AB2006" s="63"/>
      <c r="AC2006" s="62">
        <v>0</v>
      </c>
    </row>
    <row r="2007" spans="1:29" x14ac:dyDescent="0.25">
      <c r="A2007" s="61" t="s">
        <v>159</v>
      </c>
      <c r="B2007" s="61" t="s">
        <v>160</v>
      </c>
      <c r="C2007" s="62">
        <v>2018</v>
      </c>
      <c r="D2007" s="61" t="s">
        <v>83</v>
      </c>
      <c r="E2007" s="62">
        <v>4</v>
      </c>
      <c r="F2007" s="63"/>
      <c r="G2007" s="63"/>
      <c r="H2007" s="63"/>
      <c r="I2007" s="63"/>
      <c r="J2007" s="63"/>
      <c r="K2007" s="62">
        <v>0</v>
      </c>
      <c r="L2007" s="63"/>
      <c r="M2007" s="63"/>
      <c r="N2007" s="63"/>
      <c r="O2007" s="63"/>
      <c r="P2007" s="63"/>
      <c r="Q2007" s="63"/>
      <c r="R2007" s="63"/>
      <c r="S2007" s="63"/>
      <c r="T2007" s="63"/>
      <c r="U2007" s="63"/>
      <c r="V2007" s="63"/>
      <c r="W2007" s="63"/>
      <c r="X2007" s="63"/>
      <c r="Y2007" s="63"/>
      <c r="Z2007" s="62">
        <v>0</v>
      </c>
      <c r="AA2007" s="62">
        <v>1389</v>
      </c>
      <c r="AB2007" s="62">
        <v>28.94</v>
      </c>
      <c r="AC2007" s="62">
        <v>0</v>
      </c>
    </row>
    <row r="2008" spans="1:29" x14ac:dyDescent="0.25">
      <c r="A2008" s="61" t="s">
        <v>229</v>
      </c>
      <c r="B2008" s="61" t="s">
        <v>230</v>
      </c>
      <c r="C2008" s="62">
        <v>2016</v>
      </c>
      <c r="D2008" s="61" t="s">
        <v>86</v>
      </c>
      <c r="E2008" s="62">
        <v>127</v>
      </c>
      <c r="F2008" s="62">
        <v>18508</v>
      </c>
      <c r="G2008" s="62">
        <v>5546</v>
      </c>
      <c r="H2008" s="62">
        <v>3.64</v>
      </c>
      <c r="I2008" s="62">
        <v>145.72999999999999</v>
      </c>
      <c r="J2008" s="62">
        <v>17212.439999999999</v>
      </c>
      <c r="K2008" s="62">
        <v>3305.53</v>
      </c>
      <c r="L2008" s="62">
        <v>4767</v>
      </c>
      <c r="M2008" s="62">
        <v>3.13</v>
      </c>
      <c r="N2008" s="62">
        <v>26.03</v>
      </c>
      <c r="O2008" s="62">
        <v>39862.36</v>
      </c>
      <c r="P2008" s="63"/>
      <c r="Q2008" s="63"/>
      <c r="R2008" s="63"/>
      <c r="S2008" s="63"/>
      <c r="T2008" s="63"/>
      <c r="U2008" s="63"/>
      <c r="V2008" s="63"/>
      <c r="W2008" s="63"/>
      <c r="X2008" s="63"/>
      <c r="Y2008" s="63"/>
      <c r="Z2008" s="62">
        <v>0</v>
      </c>
      <c r="AA2008" s="62">
        <v>159380</v>
      </c>
      <c r="AB2008" s="62">
        <v>104.58</v>
      </c>
      <c r="AC2008" s="62">
        <v>0</v>
      </c>
    </row>
    <row r="2009" spans="1:29" x14ac:dyDescent="0.25">
      <c r="A2009" s="61" t="s">
        <v>157</v>
      </c>
      <c r="B2009" s="61" t="s">
        <v>158</v>
      </c>
      <c r="C2009" s="62">
        <v>2018</v>
      </c>
      <c r="D2009" s="61" t="s">
        <v>298</v>
      </c>
      <c r="E2009" s="62">
        <v>3</v>
      </c>
      <c r="F2009" s="63"/>
      <c r="G2009" s="63"/>
      <c r="H2009" s="63"/>
      <c r="I2009" s="63"/>
      <c r="J2009" s="63"/>
      <c r="K2009" s="62">
        <v>0</v>
      </c>
      <c r="L2009" s="63"/>
      <c r="M2009" s="63"/>
      <c r="N2009" s="63"/>
      <c r="O2009" s="63"/>
      <c r="P2009" s="63"/>
      <c r="Q2009" s="63"/>
      <c r="R2009" s="63"/>
      <c r="S2009" s="63"/>
      <c r="T2009" s="63"/>
      <c r="U2009" s="63"/>
      <c r="V2009" s="63"/>
      <c r="W2009" s="63"/>
      <c r="X2009" s="63"/>
      <c r="Y2009" s="63"/>
      <c r="Z2009" s="62">
        <v>0</v>
      </c>
      <c r="AA2009" s="63"/>
      <c r="AB2009" s="63"/>
      <c r="AC2009" s="62">
        <v>0</v>
      </c>
    </row>
    <row r="2010" spans="1:29" ht="30" x14ac:dyDescent="0.25">
      <c r="A2010" s="61" t="s">
        <v>356</v>
      </c>
      <c r="B2010" s="61" t="s">
        <v>357</v>
      </c>
      <c r="C2010" s="62">
        <v>2008</v>
      </c>
      <c r="D2010" s="61" t="s">
        <v>78</v>
      </c>
      <c r="E2010" s="62">
        <v>100</v>
      </c>
      <c r="F2010" s="62">
        <v>1115205</v>
      </c>
      <c r="G2010" s="62">
        <v>173989</v>
      </c>
      <c r="H2010" s="62">
        <v>144.99</v>
      </c>
      <c r="I2010" s="62">
        <v>11152.05</v>
      </c>
      <c r="J2010" s="62">
        <v>1037140.65</v>
      </c>
      <c r="K2010" s="62">
        <v>0</v>
      </c>
      <c r="L2010" s="63"/>
      <c r="M2010" s="63"/>
      <c r="N2010" s="63"/>
      <c r="O2010" s="63"/>
      <c r="P2010" s="63"/>
      <c r="Q2010" s="63"/>
      <c r="R2010" s="63"/>
      <c r="S2010" s="63"/>
      <c r="T2010" s="63"/>
      <c r="U2010" s="63"/>
      <c r="V2010" s="63"/>
      <c r="W2010" s="63"/>
      <c r="X2010" s="63"/>
      <c r="Y2010" s="63"/>
      <c r="Z2010" s="62">
        <v>3.37</v>
      </c>
      <c r="AA2010" s="62">
        <v>25652</v>
      </c>
      <c r="AB2010" s="62">
        <v>21.38</v>
      </c>
      <c r="AC2010" s="62">
        <v>0.03</v>
      </c>
    </row>
    <row r="2011" spans="1:29" ht="30" x14ac:dyDescent="0.25">
      <c r="A2011" s="61" t="s">
        <v>171</v>
      </c>
      <c r="B2011" s="61" t="s">
        <v>172</v>
      </c>
      <c r="C2011" s="62">
        <v>2011</v>
      </c>
      <c r="D2011" s="61" t="s">
        <v>78</v>
      </c>
      <c r="E2011" s="62">
        <v>136</v>
      </c>
      <c r="F2011" s="62">
        <v>420070</v>
      </c>
      <c r="G2011" s="62">
        <v>65695</v>
      </c>
      <c r="H2011" s="62">
        <v>40.25</v>
      </c>
      <c r="I2011" s="62">
        <v>3088.75</v>
      </c>
      <c r="J2011" s="62">
        <v>390665.1</v>
      </c>
      <c r="K2011" s="62">
        <v>75282.25</v>
      </c>
      <c r="L2011" s="62">
        <v>89369</v>
      </c>
      <c r="M2011" s="62">
        <v>54.76</v>
      </c>
      <c r="N2011" s="62">
        <v>553.54999999999995</v>
      </c>
      <c r="O2011" s="62">
        <v>907851.24</v>
      </c>
      <c r="P2011" s="63"/>
      <c r="Q2011" s="63"/>
      <c r="R2011" s="63"/>
      <c r="S2011" s="63"/>
      <c r="T2011" s="63"/>
      <c r="U2011" s="63"/>
      <c r="V2011" s="63"/>
      <c r="W2011" s="63"/>
      <c r="X2011" s="63"/>
      <c r="Y2011" s="63"/>
      <c r="Z2011" s="62">
        <v>6367</v>
      </c>
      <c r="AA2011" s="62">
        <v>59310</v>
      </c>
      <c r="AB2011" s="62">
        <v>36.340000000000003</v>
      </c>
      <c r="AC2011" s="62">
        <v>46.82</v>
      </c>
    </row>
    <row r="2012" spans="1:29" ht="30" x14ac:dyDescent="0.25">
      <c r="A2012" s="61" t="s">
        <v>498</v>
      </c>
      <c r="B2012" s="61" t="s">
        <v>499</v>
      </c>
      <c r="C2012" s="62">
        <v>2007</v>
      </c>
      <c r="D2012" s="61" t="s">
        <v>175</v>
      </c>
      <c r="E2012" s="62">
        <v>8</v>
      </c>
      <c r="F2012" s="63"/>
      <c r="G2012" s="63"/>
      <c r="H2012" s="63"/>
      <c r="I2012" s="63"/>
      <c r="J2012" s="63"/>
      <c r="K2012" s="62">
        <v>0</v>
      </c>
      <c r="L2012" s="63"/>
      <c r="M2012" s="63"/>
      <c r="N2012" s="63"/>
      <c r="O2012" s="63"/>
      <c r="P2012" s="63"/>
      <c r="Q2012" s="63"/>
      <c r="R2012" s="63"/>
      <c r="S2012" s="63"/>
      <c r="T2012" s="63"/>
      <c r="U2012" s="63"/>
      <c r="V2012" s="63"/>
      <c r="W2012" s="63"/>
      <c r="X2012" s="63"/>
      <c r="Y2012" s="63"/>
      <c r="Z2012" s="62">
        <v>446.49</v>
      </c>
      <c r="AA2012" s="62">
        <v>3037</v>
      </c>
      <c r="AB2012" s="62">
        <v>31.64</v>
      </c>
      <c r="AC2012" s="62">
        <v>55.81</v>
      </c>
    </row>
    <row r="2013" spans="1:29" x14ac:dyDescent="0.25">
      <c r="A2013" s="61" t="s">
        <v>376</v>
      </c>
      <c r="B2013" s="61" t="s">
        <v>377</v>
      </c>
      <c r="C2013" s="62">
        <v>2009</v>
      </c>
      <c r="D2013" s="61" t="s">
        <v>89</v>
      </c>
      <c r="E2013" s="62">
        <v>96</v>
      </c>
      <c r="F2013" s="62">
        <v>1008720</v>
      </c>
      <c r="G2013" s="62">
        <v>150447</v>
      </c>
      <c r="H2013" s="62">
        <v>130.6</v>
      </c>
      <c r="I2013" s="62">
        <v>10507.5</v>
      </c>
      <c r="J2013" s="62">
        <v>938109.6</v>
      </c>
      <c r="K2013" s="62">
        <v>0</v>
      </c>
      <c r="L2013" s="63"/>
      <c r="M2013" s="63"/>
      <c r="N2013" s="63"/>
      <c r="O2013" s="63"/>
      <c r="P2013" s="63"/>
      <c r="Q2013" s="63"/>
      <c r="R2013" s="63"/>
      <c r="S2013" s="63"/>
      <c r="T2013" s="63"/>
      <c r="U2013" s="63"/>
      <c r="V2013" s="63"/>
      <c r="W2013" s="63"/>
      <c r="X2013" s="63"/>
      <c r="Y2013" s="63"/>
      <c r="Z2013" s="62">
        <v>322777</v>
      </c>
      <c r="AA2013" s="62">
        <v>18528</v>
      </c>
      <c r="AB2013" s="62">
        <v>16.079999999999998</v>
      </c>
      <c r="AC2013" s="62">
        <v>3362.26</v>
      </c>
    </row>
    <row r="2014" spans="1:29" x14ac:dyDescent="0.25">
      <c r="A2014" s="61" t="s">
        <v>84</v>
      </c>
      <c r="B2014" s="61" t="s">
        <v>85</v>
      </c>
      <c r="C2014" s="62">
        <v>2017</v>
      </c>
      <c r="D2014" s="61" t="s">
        <v>135</v>
      </c>
      <c r="E2014" s="62">
        <v>26</v>
      </c>
      <c r="F2014" s="62">
        <v>12</v>
      </c>
      <c r="G2014" s="62">
        <v>98</v>
      </c>
      <c r="H2014" s="62">
        <v>0.31</v>
      </c>
      <c r="I2014" s="62">
        <v>0.46</v>
      </c>
      <c r="J2014" s="62">
        <v>11.16</v>
      </c>
      <c r="K2014" s="62">
        <v>0</v>
      </c>
      <c r="L2014" s="63"/>
      <c r="M2014" s="63"/>
      <c r="N2014" s="63"/>
      <c r="O2014" s="63"/>
      <c r="P2014" s="63"/>
      <c r="Q2014" s="63"/>
      <c r="R2014" s="63"/>
      <c r="S2014" s="63"/>
      <c r="T2014" s="63"/>
      <c r="U2014" s="63"/>
      <c r="V2014" s="63"/>
      <c r="W2014" s="63"/>
      <c r="X2014" s="63"/>
      <c r="Y2014" s="63"/>
      <c r="Z2014" s="62">
        <v>2141</v>
      </c>
      <c r="AA2014" s="62">
        <v>10883</v>
      </c>
      <c r="AB2014" s="62">
        <v>34.880000000000003</v>
      </c>
      <c r="AC2014" s="62">
        <v>82.35</v>
      </c>
    </row>
    <row r="2015" spans="1:29" x14ac:dyDescent="0.25">
      <c r="A2015" s="61" t="s">
        <v>279</v>
      </c>
      <c r="B2015" s="61" t="s">
        <v>280</v>
      </c>
      <c r="C2015" s="62">
        <v>2015</v>
      </c>
      <c r="D2015" s="61" t="s">
        <v>78</v>
      </c>
      <c r="E2015" s="62">
        <v>30</v>
      </c>
      <c r="F2015" s="62">
        <v>103120</v>
      </c>
      <c r="G2015" s="62">
        <v>18491</v>
      </c>
      <c r="H2015" s="62">
        <v>51.36</v>
      </c>
      <c r="I2015" s="62">
        <v>3437.33</v>
      </c>
      <c r="J2015" s="62">
        <v>95901.6</v>
      </c>
      <c r="K2015" s="62">
        <v>13555.77</v>
      </c>
      <c r="L2015" s="62">
        <v>18119</v>
      </c>
      <c r="M2015" s="62">
        <v>50.33</v>
      </c>
      <c r="N2015" s="62">
        <v>451.86</v>
      </c>
      <c r="O2015" s="62">
        <v>163473.10999999999</v>
      </c>
      <c r="P2015" s="63"/>
      <c r="Q2015" s="63"/>
      <c r="R2015" s="63"/>
      <c r="S2015" s="63"/>
      <c r="T2015" s="63"/>
      <c r="U2015" s="63"/>
      <c r="V2015" s="63"/>
      <c r="W2015" s="63"/>
      <c r="X2015" s="63"/>
      <c r="Y2015" s="63"/>
      <c r="Z2015" s="62">
        <v>54285.89</v>
      </c>
      <c r="AA2015" s="62">
        <v>13803</v>
      </c>
      <c r="AB2015" s="62">
        <v>38.340000000000003</v>
      </c>
      <c r="AC2015" s="62">
        <v>1809.53</v>
      </c>
    </row>
    <row r="2016" spans="1:29" x14ac:dyDescent="0.25">
      <c r="A2016" s="61" t="s">
        <v>413</v>
      </c>
      <c r="B2016" s="61" t="s">
        <v>414</v>
      </c>
      <c r="C2016" s="62">
        <v>2014</v>
      </c>
      <c r="D2016" s="61" t="s">
        <v>89</v>
      </c>
      <c r="E2016" s="62">
        <v>52</v>
      </c>
      <c r="F2016" s="62">
        <v>217449</v>
      </c>
      <c r="G2016" s="62">
        <v>34973</v>
      </c>
      <c r="H2016" s="62">
        <v>56.05</v>
      </c>
      <c r="I2016" s="62">
        <v>4181.71</v>
      </c>
      <c r="J2016" s="62">
        <v>202227.57</v>
      </c>
      <c r="K2016" s="62">
        <v>16576</v>
      </c>
      <c r="L2016" s="62">
        <v>20465</v>
      </c>
      <c r="M2016" s="62">
        <v>32.799999999999997</v>
      </c>
      <c r="N2016" s="63"/>
      <c r="O2016" s="63"/>
      <c r="P2016" s="63"/>
      <c r="Q2016" s="63"/>
      <c r="R2016" s="63"/>
      <c r="S2016" s="63"/>
      <c r="T2016" s="63"/>
      <c r="U2016" s="63"/>
      <c r="V2016" s="63"/>
      <c r="W2016" s="63"/>
      <c r="X2016" s="63"/>
      <c r="Y2016" s="63"/>
      <c r="Z2016" s="62">
        <v>209241</v>
      </c>
      <c r="AA2016" s="62">
        <v>26038</v>
      </c>
      <c r="AB2016" s="62">
        <v>41.73</v>
      </c>
      <c r="AC2016" s="62">
        <v>4023.87</v>
      </c>
    </row>
    <row r="2017" spans="1:29" ht="30" x14ac:dyDescent="0.25">
      <c r="A2017" s="61" t="s">
        <v>311</v>
      </c>
      <c r="B2017" s="61" t="s">
        <v>312</v>
      </c>
      <c r="C2017" s="62">
        <v>2011</v>
      </c>
      <c r="D2017" s="61" t="s">
        <v>78</v>
      </c>
      <c r="E2017" s="62">
        <v>48</v>
      </c>
      <c r="F2017" s="62">
        <v>286360</v>
      </c>
      <c r="G2017" s="62">
        <v>17609</v>
      </c>
      <c r="H2017" s="62">
        <v>30.57</v>
      </c>
      <c r="I2017" s="62">
        <v>5965.83</v>
      </c>
      <c r="J2017" s="62">
        <v>266314.8</v>
      </c>
      <c r="K2017" s="62">
        <v>37674.1</v>
      </c>
      <c r="L2017" s="62">
        <v>22073</v>
      </c>
      <c r="M2017" s="62">
        <v>38.32</v>
      </c>
      <c r="N2017" s="62">
        <v>784.88</v>
      </c>
      <c r="O2017" s="62">
        <v>454323.31</v>
      </c>
      <c r="P2017" s="63"/>
      <c r="Q2017" s="63"/>
      <c r="R2017" s="63"/>
      <c r="S2017" s="63"/>
      <c r="T2017" s="63"/>
      <c r="U2017" s="63"/>
      <c r="V2017" s="63"/>
      <c r="W2017" s="63"/>
      <c r="X2017" s="63"/>
      <c r="Y2017" s="63"/>
      <c r="Z2017" s="62">
        <v>81150.73</v>
      </c>
      <c r="AA2017" s="62">
        <v>47278</v>
      </c>
      <c r="AB2017" s="62">
        <v>82.08</v>
      </c>
      <c r="AC2017" s="62">
        <v>1690.64</v>
      </c>
    </row>
    <row r="2018" spans="1:29" x14ac:dyDescent="0.25">
      <c r="A2018" s="61" t="s">
        <v>260</v>
      </c>
      <c r="B2018" s="61" t="s">
        <v>261</v>
      </c>
      <c r="C2018" s="62">
        <v>2003</v>
      </c>
      <c r="D2018" s="61" t="s">
        <v>301</v>
      </c>
      <c r="E2018" s="62">
        <v>47</v>
      </c>
      <c r="F2018" s="62">
        <v>157500</v>
      </c>
      <c r="G2018" s="62">
        <v>15500</v>
      </c>
      <c r="H2018" s="62">
        <v>27.48</v>
      </c>
      <c r="I2018" s="62">
        <v>3351.06</v>
      </c>
      <c r="J2018" s="62">
        <v>146475</v>
      </c>
      <c r="K2018" s="62">
        <v>0</v>
      </c>
      <c r="L2018" s="63"/>
      <c r="M2018" s="63"/>
      <c r="N2018" s="63"/>
      <c r="O2018" s="63"/>
      <c r="P2018" s="63"/>
      <c r="Q2018" s="63"/>
      <c r="R2018" s="63"/>
      <c r="S2018" s="63"/>
      <c r="T2018" s="63"/>
      <c r="U2018" s="63"/>
      <c r="V2018" s="63"/>
      <c r="W2018" s="63"/>
      <c r="X2018" s="63"/>
      <c r="Y2018" s="63"/>
      <c r="Z2018" s="62">
        <v>1076</v>
      </c>
      <c r="AA2018" s="62">
        <v>6941</v>
      </c>
      <c r="AB2018" s="62">
        <v>12.31</v>
      </c>
      <c r="AC2018" s="62">
        <v>22.89</v>
      </c>
    </row>
    <row r="2019" spans="1:29" ht="45" x14ac:dyDescent="0.25">
      <c r="A2019" s="61" t="s">
        <v>326</v>
      </c>
      <c r="B2019" s="61" t="s">
        <v>327</v>
      </c>
      <c r="C2019" s="62">
        <v>2013</v>
      </c>
      <c r="D2019" s="61" t="s">
        <v>150</v>
      </c>
      <c r="E2019" s="62">
        <v>12</v>
      </c>
      <c r="F2019" s="62">
        <v>256680</v>
      </c>
      <c r="G2019" s="62">
        <v>31569</v>
      </c>
      <c r="H2019" s="62">
        <v>219.23</v>
      </c>
      <c r="I2019" s="62">
        <v>21390</v>
      </c>
      <c r="J2019" s="62">
        <v>238712.4</v>
      </c>
      <c r="K2019" s="62">
        <v>0</v>
      </c>
      <c r="L2019" s="63"/>
      <c r="M2019" s="63"/>
      <c r="N2019" s="63"/>
      <c r="O2019" s="63"/>
      <c r="P2019" s="63"/>
      <c r="Q2019" s="63"/>
      <c r="R2019" s="63"/>
      <c r="S2019" s="63"/>
      <c r="T2019" s="63"/>
      <c r="U2019" s="63"/>
      <c r="V2019" s="63"/>
      <c r="W2019" s="63"/>
      <c r="X2019" s="63"/>
      <c r="Y2019" s="63"/>
      <c r="Z2019" s="62">
        <v>70000</v>
      </c>
      <c r="AA2019" s="62">
        <v>6545</v>
      </c>
      <c r="AB2019" s="62">
        <v>45.45</v>
      </c>
      <c r="AC2019" s="62">
        <v>5833.33</v>
      </c>
    </row>
    <row r="2020" spans="1:29" x14ac:dyDescent="0.25">
      <c r="A2020" s="61" t="s">
        <v>113</v>
      </c>
      <c r="B2020" s="61" t="s">
        <v>114</v>
      </c>
      <c r="C2020" s="62">
        <v>2018</v>
      </c>
      <c r="D2020" s="61" t="s">
        <v>75</v>
      </c>
      <c r="E2020" s="62">
        <v>2</v>
      </c>
      <c r="F2020" s="63"/>
      <c r="G2020" s="63"/>
      <c r="H2020" s="63"/>
      <c r="I2020" s="63"/>
      <c r="J2020" s="63"/>
      <c r="K2020" s="62">
        <v>0</v>
      </c>
      <c r="L2020" s="63"/>
      <c r="M2020" s="63"/>
      <c r="N2020" s="63"/>
      <c r="O2020" s="63"/>
      <c r="P2020" s="63"/>
      <c r="Q2020" s="63"/>
      <c r="R2020" s="63"/>
      <c r="S2020" s="63"/>
      <c r="T2020" s="63"/>
      <c r="U2020" s="63"/>
      <c r="V2020" s="63"/>
      <c r="W2020" s="63"/>
      <c r="X2020" s="63"/>
      <c r="Y2020" s="63"/>
      <c r="Z2020" s="62">
        <v>0</v>
      </c>
      <c r="AA2020" s="63"/>
      <c r="AB2020" s="63"/>
      <c r="AC2020" s="62">
        <v>0</v>
      </c>
    </row>
    <row r="2021" spans="1:29" x14ac:dyDescent="0.25">
      <c r="A2021" s="61" t="s">
        <v>208</v>
      </c>
      <c r="B2021" s="61" t="s">
        <v>209</v>
      </c>
      <c r="C2021" s="62">
        <v>2007</v>
      </c>
      <c r="D2021" s="61" t="s">
        <v>150</v>
      </c>
      <c r="E2021" s="62">
        <v>8</v>
      </c>
      <c r="F2021" s="62">
        <v>0</v>
      </c>
      <c r="G2021" s="62">
        <v>0</v>
      </c>
      <c r="H2021" s="62">
        <v>0</v>
      </c>
      <c r="I2021" s="62">
        <v>0</v>
      </c>
      <c r="J2021" s="62">
        <v>0</v>
      </c>
      <c r="K2021" s="62">
        <v>0</v>
      </c>
      <c r="L2021" s="62">
        <v>0</v>
      </c>
      <c r="M2021" s="62">
        <v>0</v>
      </c>
      <c r="N2021" s="63"/>
      <c r="O2021" s="63"/>
      <c r="P2021" s="63"/>
      <c r="Q2021" s="63"/>
      <c r="R2021" s="63"/>
      <c r="S2021" s="63"/>
      <c r="T2021" s="63"/>
      <c r="U2021" s="63"/>
      <c r="V2021" s="63"/>
      <c r="W2021" s="63"/>
      <c r="X2021" s="63"/>
      <c r="Y2021" s="63"/>
      <c r="Z2021" s="62">
        <v>430</v>
      </c>
      <c r="AA2021" s="62">
        <v>1763</v>
      </c>
      <c r="AB2021" s="62">
        <v>18.36</v>
      </c>
      <c r="AC2021" s="62">
        <v>53.75</v>
      </c>
    </row>
    <row r="2022" spans="1:29" ht="30" x14ac:dyDescent="0.25">
      <c r="A2022" s="61" t="s">
        <v>393</v>
      </c>
      <c r="B2022" s="61" t="s">
        <v>394</v>
      </c>
      <c r="C2022" s="62">
        <v>2018</v>
      </c>
      <c r="D2022" s="61" t="s">
        <v>99</v>
      </c>
      <c r="E2022" s="62">
        <v>56</v>
      </c>
      <c r="F2022" s="62">
        <v>120160</v>
      </c>
      <c r="G2022" s="62">
        <v>7681</v>
      </c>
      <c r="H2022" s="62">
        <v>11.43</v>
      </c>
      <c r="I2022" s="62">
        <v>2145.71</v>
      </c>
      <c r="J2022" s="62">
        <v>111748.8</v>
      </c>
      <c r="K2022" s="62">
        <v>0</v>
      </c>
      <c r="L2022" s="63"/>
      <c r="M2022" s="63"/>
      <c r="N2022" s="63"/>
      <c r="O2022" s="63"/>
      <c r="P2022" s="63"/>
      <c r="Q2022" s="63"/>
      <c r="R2022" s="63"/>
      <c r="S2022" s="63"/>
      <c r="T2022" s="63"/>
      <c r="U2022" s="63"/>
      <c r="V2022" s="63"/>
      <c r="W2022" s="63"/>
      <c r="X2022" s="63"/>
      <c r="Y2022" s="63"/>
      <c r="Z2022" s="62">
        <v>0</v>
      </c>
      <c r="AA2022" s="62">
        <v>3115</v>
      </c>
      <c r="AB2022" s="62">
        <v>4.6399999999999997</v>
      </c>
      <c r="AC2022" s="62">
        <v>0</v>
      </c>
    </row>
    <row r="2023" spans="1:29" ht="30" x14ac:dyDescent="0.25">
      <c r="A2023" s="61" t="s">
        <v>138</v>
      </c>
      <c r="B2023" s="61" t="s">
        <v>139</v>
      </c>
      <c r="C2023" s="62">
        <v>2004</v>
      </c>
      <c r="D2023" s="61" t="s">
        <v>75</v>
      </c>
      <c r="E2023" s="62">
        <v>6</v>
      </c>
      <c r="F2023" s="62">
        <v>338</v>
      </c>
      <c r="G2023" s="62">
        <v>53</v>
      </c>
      <c r="H2023" s="62">
        <v>0.74</v>
      </c>
      <c r="I2023" s="62">
        <v>56.33</v>
      </c>
      <c r="J2023" s="62">
        <v>314.33999999999997</v>
      </c>
      <c r="K2023" s="62">
        <v>51.41</v>
      </c>
      <c r="L2023" s="62">
        <v>91</v>
      </c>
      <c r="M2023" s="62">
        <v>1.26</v>
      </c>
      <c r="N2023" s="63"/>
      <c r="O2023" s="63"/>
      <c r="P2023" s="63"/>
      <c r="Q2023" s="63"/>
      <c r="R2023" s="63"/>
      <c r="S2023" s="63"/>
      <c r="T2023" s="63"/>
      <c r="U2023" s="63"/>
      <c r="V2023" s="63"/>
      <c r="W2023" s="63"/>
      <c r="X2023" s="63"/>
      <c r="Y2023" s="63"/>
      <c r="Z2023" s="62">
        <v>26500</v>
      </c>
      <c r="AA2023" s="62">
        <v>1692</v>
      </c>
      <c r="AB2023" s="62">
        <v>23.5</v>
      </c>
      <c r="AC2023" s="62">
        <v>4416.67</v>
      </c>
    </row>
    <row r="2024" spans="1:29" x14ac:dyDescent="0.25">
      <c r="A2024" s="61" t="s">
        <v>79</v>
      </c>
      <c r="B2024" s="61" t="s">
        <v>80</v>
      </c>
      <c r="C2024" s="62">
        <v>2004</v>
      </c>
      <c r="D2024" s="61" t="s">
        <v>175</v>
      </c>
      <c r="E2024" s="62">
        <v>8</v>
      </c>
      <c r="F2024" s="63"/>
      <c r="G2024" s="62">
        <v>0</v>
      </c>
      <c r="H2024" s="62">
        <v>0</v>
      </c>
      <c r="I2024" s="63"/>
      <c r="J2024" s="63"/>
      <c r="K2024" s="62">
        <v>0</v>
      </c>
      <c r="L2024" s="63"/>
      <c r="M2024" s="63"/>
      <c r="N2024" s="63"/>
      <c r="O2024" s="63"/>
      <c r="P2024" s="63"/>
      <c r="Q2024" s="63"/>
      <c r="R2024" s="63"/>
      <c r="S2024" s="63"/>
      <c r="T2024" s="63"/>
      <c r="U2024" s="63"/>
      <c r="V2024" s="63"/>
      <c r="W2024" s="63"/>
      <c r="X2024" s="63"/>
      <c r="Y2024" s="63"/>
      <c r="Z2024" s="62">
        <v>0</v>
      </c>
      <c r="AA2024" s="63"/>
      <c r="AB2024" s="63"/>
      <c r="AC2024" s="62">
        <v>0</v>
      </c>
    </row>
    <row r="2025" spans="1:29" ht="30" x14ac:dyDescent="0.25">
      <c r="A2025" s="61" t="s">
        <v>430</v>
      </c>
      <c r="B2025" s="61" t="s">
        <v>431</v>
      </c>
      <c r="C2025" s="62">
        <v>2006</v>
      </c>
      <c r="D2025" s="61" t="s">
        <v>99</v>
      </c>
      <c r="E2025" s="62">
        <v>60</v>
      </c>
      <c r="F2025" s="62">
        <v>625600</v>
      </c>
      <c r="G2025" s="62">
        <v>68263</v>
      </c>
      <c r="H2025" s="62">
        <v>94.81</v>
      </c>
      <c r="I2025" s="62">
        <v>10426.67</v>
      </c>
      <c r="J2025" s="62">
        <v>581808</v>
      </c>
      <c r="K2025" s="62">
        <v>0</v>
      </c>
      <c r="L2025" s="63"/>
      <c r="M2025" s="63"/>
      <c r="N2025" s="63"/>
      <c r="O2025" s="63"/>
      <c r="P2025" s="63"/>
      <c r="Q2025" s="63"/>
      <c r="R2025" s="63"/>
      <c r="S2025" s="63"/>
      <c r="T2025" s="63"/>
      <c r="U2025" s="63"/>
      <c r="V2025" s="63"/>
      <c r="W2025" s="63"/>
      <c r="X2025" s="63"/>
      <c r="Y2025" s="63"/>
      <c r="Z2025" s="62">
        <v>1408</v>
      </c>
      <c r="AA2025" s="62">
        <v>9886</v>
      </c>
      <c r="AB2025" s="62">
        <v>13.73</v>
      </c>
      <c r="AC2025" s="62">
        <v>23.47</v>
      </c>
    </row>
    <row r="2026" spans="1:29" x14ac:dyDescent="0.25">
      <c r="A2026" s="61" t="s">
        <v>466</v>
      </c>
      <c r="B2026" s="61" t="s">
        <v>467</v>
      </c>
      <c r="C2026" s="62">
        <v>2008</v>
      </c>
      <c r="D2026" s="61" t="s">
        <v>78</v>
      </c>
      <c r="E2026" s="62">
        <v>60</v>
      </c>
      <c r="F2026" s="62">
        <v>657661</v>
      </c>
      <c r="G2026" s="62">
        <v>103460</v>
      </c>
      <c r="H2026" s="62">
        <v>143.69</v>
      </c>
      <c r="I2026" s="62">
        <v>10961.02</v>
      </c>
      <c r="J2026" s="62">
        <v>611624.73</v>
      </c>
      <c r="K2026" s="62">
        <v>0</v>
      </c>
      <c r="L2026" s="63"/>
      <c r="M2026" s="63"/>
      <c r="N2026" s="63"/>
      <c r="O2026" s="63"/>
      <c r="P2026" s="63"/>
      <c r="Q2026" s="63"/>
      <c r="R2026" s="63"/>
      <c r="S2026" s="63"/>
      <c r="T2026" s="63"/>
      <c r="U2026" s="63"/>
      <c r="V2026" s="63"/>
      <c r="W2026" s="63"/>
      <c r="X2026" s="63"/>
      <c r="Y2026" s="63"/>
      <c r="Z2026" s="62">
        <v>229.13</v>
      </c>
      <c r="AA2026" s="62">
        <v>13400</v>
      </c>
      <c r="AB2026" s="62">
        <v>18.61</v>
      </c>
      <c r="AC2026" s="62">
        <v>3.82</v>
      </c>
    </row>
    <row r="2027" spans="1:29" x14ac:dyDescent="0.25">
      <c r="A2027" s="61" t="s">
        <v>512</v>
      </c>
      <c r="B2027" s="61" t="s">
        <v>513</v>
      </c>
      <c r="C2027" s="62">
        <v>2013</v>
      </c>
      <c r="D2027" s="61" t="s">
        <v>78</v>
      </c>
      <c r="E2027" s="62">
        <v>40</v>
      </c>
      <c r="F2027" s="62">
        <v>320640</v>
      </c>
      <c r="G2027" s="62">
        <v>52986</v>
      </c>
      <c r="H2027" s="62">
        <v>110.39</v>
      </c>
      <c r="I2027" s="62">
        <v>8016</v>
      </c>
      <c r="J2027" s="62">
        <v>298195.20000000001</v>
      </c>
      <c r="K2027" s="62">
        <v>0</v>
      </c>
      <c r="L2027" s="63"/>
      <c r="M2027" s="63"/>
      <c r="N2027" s="63"/>
      <c r="O2027" s="63"/>
      <c r="P2027" s="63"/>
      <c r="Q2027" s="63"/>
      <c r="R2027" s="63"/>
      <c r="S2027" s="63"/>
      <c r="T2027" s="63"/>
      <c r="U2027" s="63"/>
      <c r="V2027" s="63"/>
      <c r="W2027" s="63"/>
      <c r="X2027" s="63"/>
      <c r="Y2027" s="63"/>
      <c r="Z2027" s="62">
        <v>1063000</v>
      </c>
      <c r="AA2027" s="62">
        <v>5904</v>
      </c>
      <c r="AB2027" s="62">
        <v>12.3</v>
      </c>
      <c r="AC2027" s="62">
        <v>26575</v>
      </c>
    </row>
    <row r="2028" spans="1:29" x14ac:dyDescent="0.25">
      <c r="A2028" s="61" t="s">
        <v>458</v>
      </c>
      <c r="B2028" s="61" t="s">
        <v>459</v>
      </c>
      <c r="C2028" s="62">
        <v>2014</v>
      </c>
      <c r="D2028" s="61" t="s">
        <v>75</v>
      </c>
      <c r="E2028" s="62">
        <v>20</v>
      </c>
      <c r="F2028" s="62">
        <v>8326</v>
      </c>
      <c r="G2028" s="62">
        <v>1470</v>
      </c>
      <c r="H2028" s="62">
        <v>6.13</v>
      </c>
      <c r="I2028" s="62">
        <v>416.3</v>
      </c>
      <c r="J2028" s="62">
        <v>7743.18</v>
      </c>
      <c r="K2028" s="62">
        <v>0</v>
      </c>
      <c r="L2028" s="63"/>
      <c r="M2028" s="63"/>
      <c r="N2028" s="63"/>
      <c r="O2028" s="63"/>
      <c r="P2028" s="63"/>
      <c r="Q2028" s="63"/>
      <c r="R2028" s="63"/>
      <c r="S2028" s="63"/>
      <c r="T2028" s="63"/>
      <c r="U2028" s="63"/>
      <c r="V2028" s="63"/>
      <c r="W2028" s="63"/>
      <c r="X2028" s="63"/>
      <c r="Y2028" s="63"/>
      <c r="Z2028" s="62">
        <v>1231.25</v>
      </c>
      <c r="AA2028" s="62">
        <v>7479</v>
      </c>
      <c r="AB2028" s="62">
        <v>31.16</v>
      </c>
      <c r="AC2028" s="62">
        <v>61.56</v>
      </c>
    </row>
    <row r="2029" spans="1:29" ht="30" x14ac:dyDescent="0.25">
      <c r="A2029" s="61" t="s">
        <v>283</v>
      </c>
      <c r="B2029" s="61" t="s">
        <v>284</v>
      </c>
      <c r="C2029" s="62">
        <v>2011</v>
      </c>
      <c r="D2029" s="61" t="s">
        <v>89</v>
      </c>
      <c r="E2029" s="62">
        <v>110</v>
      </c>
      <c r="F2029" s="62">
        <v>52440</v>
      </c>
      <c r="G2029" s="62">
        <v>9077</v>
      </c>
      <c r="H2029" s="62">
        <v>6.88</v>
      </c>
      <c r="I2029" s="62">
        <v>476.73</v>
      </c>
      <c r="J2029" s="62">
        <v>48769.2</v>
      </c>
      <c r="K2029" s="62">
        <v>18618.82</v>
      </c>
      <c r="L2029" s="62">
        <v>24094</v>
      </c>
      <c r="M2029" s="62">
        <v>18.25</v>
      </c>
      <c r="N2029" s="63"/>
      <c r="O2029" s="63"/>
      <c r="P2029" s="63"/>
      <c r="Q2029" s="63"/>
      <c r="R2029" s="63"/>
      <c r="S2029" s="63"/>
      <c r="T2029" s="63"/>
      <c r="U2029" s="63"/>
      <c r="V2029" s="63"/>
      <c r="W2029" s="63"/>
      <c r="X2029" s="63"/>
      <c r="Y2029" s="63"/>
      <c r="Z2029" s="62">
        <v>0</v>
      </c>
      <c r="AA2029" s="63"/>
      <c r="AB2029" s="63"/>
      <c r="AC2029" s="62">
        <v>0</v>
      </c>
    </row>
    <row r="2030" spans="1:29" ht="30" x14ac:dyDescent="0.25">
      <c r="A2030" s="61" t="s">
        <v>269</v>
      </c>
      <c r="B2030" s="61" t="s">
        <v>270</v>
      </c>
      <c r="C2030" s="62">
        <v>2003</v>
      </c>
      <c r="D2030" s="61" t="s">
        <v>226</v>
      </c>
      <c r="E2030" s="62">
        <v>59</v>
      </c>
      <c r="F2030" s="62">
        <v>202500</v>
      </c>
      <c r="G2030" s="62">
        <v>18889</v>
      </c>
      <c r="H2030" s="62">
        <v>26.68</v>
      </c>
      <c r="I2030" s="62">
        <v>3432.2</v>
      </c>
      <c r="J2030" s="62">
        <v>188325</v>
      </c>
      <c r="K2030" s="62">
        <v>1258</v>
      </c>
      <c r="L2030" s="62">
        <v>1323</v>
      </c>
      <c r="M2030" s="62">
        <v>1.87</v>
      </c>
      <c r="N2030" s="63"/>
      <c r="O2030" s="63"/>
      <c r="P2030" s="63"/>
      <c r="Q2030" s="63"/>
      <c r="R2030" s="63"/>
      <c r="S2030" s="63"/>
      <c r="T2030" s="63"/>
      <c r="U2030" s="63"/>
      <c r="V2030" s="63"/>
      <c r="W2030" s="63"/>
      <c r="X2030" s="63"/>
      <c r="Y2030" s="63"/>
      <c r="Z2030" s="62">
        <v>69500</v>
      </c>
      <c r="AA2030" s="62">
        <v>1765</v>
      </c>
      <c r="AB2030" s="62">
        <v>2.4900000000000002</v>
      </c>
      <c r="AC2030" s="62">
        <v>1177.97</v>
      </c>
    </row>
    <row r="2031" spans="1:29" x14ac:dyDescent="0.25">
      <c r="A2031" s="61" t="s">
        <v>462</v>
      </c>
      <c r="B2031" s="61" t="s">
        <v>463</v>
      </c>
      <c r="C2031" s="62">
        <v>2004</v>
      </c>
      <c r="D2031" s="61" t="s">
        <v>86</v>
      </c>
      <c r="E2031" s="62">
        <v>924</v>
      </c>
      <c r="F2031" s="62">
        <v>2517239</v>
      </c>
      <c r="G2031" s="62">
        <v>267339</v>
      </c>
      <c r="H2031" s="62">
        <v>24.11</v>
      </c>
      <c r="I2031" s="62">
        <v>2724.28</v>
      </c>
      <c r="J2031" s="62">
        <v>2341032.27</v>
      </c>
      <c r="K2031" s="62">
        <v>173382.15</v>
      </c>
      <c r="L2031" s="62">
        <v>198773</v>
      </c>
      <c r="M2031" s="62">
        <v>17.93</v>
      </c>
      <c r="N2031" s="62">
        <v>187.64</v>
      </c>
      <c r="O2031" s="62">
        <v>2090867.4</v>
      </c>
      <c r="P2031" s="63"/>
      <c r="Q2031" s="63"/>
      <c r="R2031" s="63"/>
      <c r="S2031" s="63"/>
      <c r="T2031" s="63"/>
      <c r="U2031" s="63"/>
      <c r="V2031" s="63"/>
      <c r="W2031" s="63"/>
      <c r="X2031" s="63"/>
      <c r="Y2031" s="63"/>
      <c r="Z2031" s="62">
        <v>3176</v>
      </c>
      <c r="AA2031" s="62">
        <v>235691</v>
      </c>
      <c r="AB2031" s="62">
        <v>21.26</v>
      </c>
      <c r="AC2031" s="62">
        <v>3.44</v>
      </c>
    </row>
    <row r="2032" spans="1:29" ht="30" x14ac:dyDescent="0.25">
      <c r="A2032" s="61" t="s">
        <v>239</v>
      </c>
      <c r="B2032" s="61" t="s">
        <v>240</v>
      </c>
      <c r="C2032" s="62">
        <v>2015</v>
      </c>
      <c r="D2032" s="61" t="s">
        <v>438</v>
      </c>
      <c r="E2032" s="62">
        <v>8</v>
      </c>
      <c r="F2032" s="63"/>
      <c r="G2032" s="63"/>
      <c r="H2032" s="63"/>
      <c r="I2032" s="63"/>
      <c r="J2032" s="63"/>
      <c r="K2032" s="62">
        <v>0</v>
      </c>
      <c r="L2032" s="63"/>
      <c r="M2032" s="63"/>
      <c r="N2032" s="63"/>
      <c r="O2032" s="63"/>
      <c r="P2032" s="63"/>
      <c r="Q2032" s="63"/>
      <c r="R2032" s="63"/>
      <c r="S2032" s="63"/>
      <c r="T2032" s="63"/>
      <c r="U2032" s="63"/>
      <c r="V2032" s="63"/>
      <c r="W2032" s="63"/>
      <c r="X2032" s="63"/>
      <c r="Y2032" s="63"/>
      <c r="Z2032" s="62">
        <v>0</v>
      </c>
      <c r="AA2032" s="63"/>
      <c r="AB2032" s="63"/>
      <c r="AC2032" s="62">
        <v>0</v>
      </c>
    </row>
    <row r="2033" spans="1:29" x14ac:dyDescent="0.25">
      <c r="A2033" s="61" t="s">
        <v>488</v>
      </c>
      <c r="B2033" s="61" t="s">
        <v>489</v>
      </c>
      <c r="C2033" s="62">
        <v>2016</v>
      </c>
      <c r="D2033" s="61" t="s">
        <v>99</v>
      </c>
      <c r="E2033" s="62">
        <v>20</v>
      </c>
      <c r="F2033" s="62">
        <v>69975</v>
      </c>
      <c r="G2033" s="62">
        <v>7177</v>
      </c>
      <c r="H2033" s="62">
        <v>29.9</v>
      </c>
      <c r="I2033" s="62">
        <v>3498.75</v>
      </c>
      <c r="J2033" s="62">
        <v>65076.75</v>
      </c>
      <c r="K2033" s="62">
        <v>0</v>
      </c>
      <c r="L2033" s="63"/>
      <c r="M2033" s="63"/>
      <c r="N2033" s="63"/>
      <c r="O2033" s="63"/>
      <c r="P2033" s="63"/>
      <c r="Q2033" s="63"/>
      <c r="R2033" s="63"/>
      <c r="S2033" s="63"/>
      <c r="T2033" s="63"/>
      <c r="U2033" s="63"/>
      <c r="V2033" s="63"/>
      <c r="W2033" s="63"/>
      <c r="X2033" s="63"/>
      <c r="Y2033" s="63"/>
      <c r="Z2033" s="62">
        <v>0</v>
      </c>
      <c r="AA2033" s="63"/>
      <c r="AB2033" s="63"/>
      <c r="AC2033" s="62">
        <v>0</v>
      </c>
    </row>
    <row r="2034" spans="1:29" ht="30" x14ac:dyDescent="0.25">
      <c r="A2034" s="61" t="s">
        <v>117</v>
      </c>
      <c r="B2034" s="61" t="s">
        <v>118</v>
      </c>
      <c r="C2034" s="62">
        <v>2014</v>
      </c>
      <c r="D2034" s="61" t="s">
        <v>175</v>
      </c>
      <c r="E2034" s="62">
        <v>8</v>
      </c>
      <c r="F2034" s="63"/>
      <c r="G2034" s="63"/>
      <c r="H2034" s="63"/>
      <c r="I2034" s="63"/>
      <c r="J2034" s="63"/>
      <c r="K2034" s="62">
        <v>0</v>
      </c>
      <c r="L2034" s="63"/>
      <c r="M2034" s="63"/>
      <c r="N2034" s="63"/>
      <c r="O2034" s="63"/>
      <c r="P2034" s="63"/>
      <c r="Q2034" s="63"/>
      <c r="R2034" s="63"/>
      <c r="S2034" s="63"/>
      <c r="T2034" s="63"/>
      <c r="U2034" s="63"/>
      <c r="V2034" s="63"/>
      <c r="W2034" s="63"/>
      <c r="X2034" s="63"/>
      <c r="Y2034" s="63"/>
      <c r="Z2034" s="62">
        <v>0</v>
      </c>
      <c r="AA2034" s="63"/>
      <c r="AB2034" s="63"/>
      <c r="AC2034" s="62">
        <v>0</v>
      </c>
    </row>
    <row r="2035" spans="1:29" ht="30" x14ac:dyDescent="0.25">
      <c r="A2035" s="61" t="s">
        <v>520</v>
      </c>
      <c r="B2035" s="61" t="s">
        <v>521</v>
      </c>
      <c r="C2035" s="62">
        <v>2012</v>
      </c>
      <c r="D2035" s="61" t="s">
        <v>78</v>
      </c>
      <c r="E2035" s="62">
        <v>54</v>
      </c>
      <c r="F2035" s="62">
        <v>408602</v>
      </c>
      <c r="G2035" s="62">
        <v>55629</v>
      </c>
      <c r="H2035" s="62">
        <v>85.85</v>
      </c>
      <c r="I2035" s="62">
        <v>7566.7</v>
      </c>
      <c r="J2035" s="62">
        <v>379999.86</v>
      </c>
      <c r="K2035" s="62">
        <v>5689.38</v>
      </c>
      <c r="L2035" s="62">
        <v>5803</v>
      </c>
      <c r="M2035" s="62">
        <v>8.9600000000000009</v>
      </c>
      <c r="N2035" s="62">
        <v>105.36</v>
      </c>
      <c r="O2035" s="62">
        <v>68609.990000000005</v>
      </c>
      <c r="P2035" s="63"/>
      <c r="Q2035" s="63"/>
      <c r="R2035" s="63"/>
      <c r="S2035" s="63"/>
      <c r="T2035" s="63"/>
      <c r="U2035" s="63"/>
      <c r="V2035" s="63"/>
      <c r="W2035" s="63"/>
      <c r="X2035" s="63"/>
      <c r="Y2035" s="63"/>
      <c r="Z2035" s="62">
        <v>151314</v>
      </c>
      <c r="AA2035" s="62">
        <v>11286</v>
      </c>
      <c r="AB2035" s="62">
        <v>17.420000000000002</v>
      </c>
      <c r="AC2035" s="62">
        <v>2802.11</v>
      </c>
    </row>
    <row r="2036" spans="1:29" ht="30" x14ac:dyDescent="0.25">
      <c r="A2036" s="61" t="s">
        <v>247</v>
      </c>
      <c r="B2036" s="61" t="s">
        <v>248</v>
      </c>
      <c r="C2036" s="62">
        <v>2013</v>
      </c>
      <c r="D2036" s="61" t="s">
        <v>78</v>
      </c>
      <c r="E2036" s="62">
        <v>31</v>
      </c>
      <c r="F2036" s="62">
        <v>82916</v>
      </c>
      <c r="G2036" s="62">
        <v>13643</v>
      </c>
      <c r="H2036" s="62">
        <v>36.67</v>
      </c>
      <c r="I2036" s="62">
        <v>2674.71</v>
      </c>
      <c r="J2036" s="62">
        <v>77111.88</v>
      </c>
      <c r="K2036" s="62">
        <v>12665.37</v>
      </c>
      <c r="L2036" s="62">
        <v>16918</v>
      </c>
      <c r="M2036" s="62">
        <v>45.48</v>
      </c>
      <c r="N2036" s="62">
        <v>408.56</v>
      </c>
      <c r="O2036" s="62">
        <v>152735.54</v>
      </c>
      <c r="P2036" s="63"/>
      <c r="Q2036" s="63"/>
      <c r="R2036" s="63"/>
      <c r="S2036" s="63"/>
      <c r="T2036" s="63"/>
      <c r="U2036" s="63"/>
      <c r="V2036" s="63"/>
      <c r="W2036" s="63"/>
      <c r="X2036" s="63"/>
      <c r="Y2036" s="63"/>
      <c r="Z2036" s="62">
        <v>105</v>
      </c>
      <c r="AA2036" s="62">
        <v>17591</v>
      </c>
      <c r="AB2036" s="62">
        <v>47.29</v>
      </c>
      <c r="AC2036" s="62">
        <v>3.39</v>
      </c>
    </row>
    <row r="2037" spans="1:29" ht="30" x14ac:dyDescent="0.25">
      <c r="A2037" s="61" t="s">
        <v>180</v>
      </c>
      <c r="B2037" s="61" t="s">
        <v>181</v>
      </c>
      <c r="C2037" s="62">
        <v>2005</v>
      </c>
      <c r="D2037" s="61" t="s">
        <v>72</v>
      </c>
      <c r="E2037" s="62">
        <v>80</v>
      </c>
      <c r="F2037" s="62">
        <v>443600</v>
      </c>
      <c r="G2037" s="62">
        <v>30313</v>
      </c>
      <c r="H2037" s="62">
        <v>31.58</v>
      </c>
      <c r="I2037" s="62">
        <v>5545</v>
      </c>
      <c r="J2037" s="62">
        <v>412548</v>
      </c>
      <c r="K2037" s="62">
        <v>0</v>
      </c>
      <c r="L2037" s="63"/>
      <c r="M2037" s="63"/>
      <c r="N2037" s="63"/>
      <c r="O2037" s="63"/>
      <c r="P2037" s="63"/>
      <c r="Q2037" s="63"/>
      <c r="R2037" s="63"/>
      <c r="S2037" s="63"/>
      <c r="T2037" s="63"/>
      <c r="U2037" s="63"/>
      <c r="V2037" s="63"/>
      <c r="W2037" s="63"/>
      <c r="X2037" s="63"/>
      <c r="Y2037" s="63"/>
      <c r="Z2037" s="62">
        <v>4.7699999999999996</v>
      </c>
      <c r="AA2037" s="62">
        <v>26320</v>
      </c>
      <c r="AB2037" s="62">
        <v>27.42</v>
      </c>
      <c r="AC2037" s="62">
        <v>0.06</v>
      </c>
    </row>
    <row r="2038" spans="1:29" x14ac:dyDescent="0.25">
      <c r="A2038" s="61" t="s">
        <v>128</v>
      </c>
      <c r="B2038" s="61" t="s">
        <v>129</v>
      </c>
      <c r="C2038" s="62">
        <v>2016</v>
      </c>
      <c r="D2038" s="61" t="s">
        <v>99</v>
      </c>
      <c r="E2038" s="62">
        <v>80</v>
      </c>
      <c r="F2038" s="62">
        <v>249046</v>
      </c>
      <c r="G2038" s="62">
        <v>52120</v>
      </c>
      <c r="H2038" s="62">
        <v>54.29</v>
      </c>
      <c r="I2038" s="62">
        <v>3113.08</v>
      </c>
      <c r="J2038" s="62">
        <v>231612.78</v>
      </c>
      <c r="K2038" s="62">
        <v>27070.81</v>
      </c>
      <c r="L2038" s="62">
        <v>25673</v>
      </c>
      <c r="M2038" s="62">
        <v>26.74</v>
      </c>
      <c r="N2038" s="62">
        <v>338.39</v>
      </c>
      <c r="O2038" s="62">
        <v>326454.96000000002</v>
      </c>
      <c r="P2038" s="63"/>
      <c r="Q2038" s="63"/>
      <c r="R2038" s="63"/>
      <c r="S2038" s="63"/>
      <c r="T2038" s="63"/>
      <c r="U2038" s="63"/>
      <c r="V2038" s="63"/>
      <c r="W2038" s="63"/>
      <c r="X2038" s="63"/>
      <c r="Y2038" s="63"/>
      <c r="Z2038" s="62">
        <v>1021</v>
      </c>
      <c r="AA2038" s="62">
        <v>7045</v>
      </c>
      <c r="AB2038" s="62">
        <v>7.34</v>
      </c>
      <c r="AC2038" s="62">
        <v>12.76</v>
      </c>
    </row>
    <row r="2039" spans="1:29" ht="30" x14ac:dyDescent="0.25">
      <c r="A2039" s="61" t="s">
        <v>237</v>
      </c>
      <c r="B2039" s="61" t="s">
        <v>238</v>
      </c>
      <c r="C2039" s="62">
        <v>2011</v>
      </c>
      <c r="D2039" s="61" t="s">
        <v>150</v>
      </c>
      <c r="E2039" s="62">
        <v>10</v>
      </c>
      <c r="F2039" s="62">
        <v>6022</v>
      </c>
      <c r="G2039" s="62">
        <v>261</v>
      </c>
      <c r="H2039" s="62">
        <v>2.1800000000000002</v>
      </c>
      <c r="I2039" s="62">
        <v>602.20000000000005</v>
      </c>
      <c r="J2039" s="62">
        <v>5600.46</v>
      </c>
      <c r="K2039" s="62">
        <v>6621.65</v>
      </c>
      <c r="L2039" s="62">
        <v>11317</v>
      </c>
      <c r="M2039" s="62">
        <v>94.31</v>
      </c>
      <c r="N2039" s="62">
        <v>662.17</v>
      </c>
      <c r="O2039" s="62">
        <v>79852.52</v>
      </c>
      <c r="P2039" s="62">
        <v>0</v>
      </c>
      <c r="Q2039" s="62">
        <v>0</v>
      </c>
      <c r="R2039" s="62">
        <v>0</v>
      </c>
      <c r="S2039" s="62">
        <v>0</v>
      </c>
      <c r="T2039" s="62">
        <v>0</v>
      </c>
      <c r="U2039" s="62">
        <v>0</v>
      </c>
      <c r="V2039" s="62">
        <v>0</v>
      </c>
      <c r="W2039" s="62">
        <v>0</v>
      </c>
      <c r="X2039" s="62">
        <v>0</v>
      </c>
      <c r="Y2039" s="62">
        <v>0</v>
      </c>
      <c r="Z2039" s="62">
        <v>103298</v>
      </c>
      <c r="AA2039" s="62">
        <v>7687</v>
      </c>
      <c r="AB2039" s="62">
        <v>64.06</v>
      </c>
      <c r="AC2039" s="62">
        <v>10329.799999999999</v>
      </c>
    </row>
    <row r="2040" spans="1:29" x14ac:dyDescent="0.25">
      <c r="A2040" s="61" t="s">
        <v>564</v>
      </c>
      <c r="B2040" s="61" t="s">
        <v>565</v>
      </c>
      <c r="C2040" s="62">
        <v>2005</v>
      </c>
      <c r="D2040" s="61" t="s">
        <v>78</v>
      </c>
      <c r="E2040" s="62">
        <v>84</v>
      </c>
      <c r="F2040" s="62">
        <v>216105</v>
      </c>
      <c r="G2040" s="62">
        <v>108942</v>
      </c>
      <c r="H2040" s="62">
        <v>108.08</v>
      </c>
      <c r="I2040" s="62">
        <v>2572.6799999999998</v>
      </c>
      <c r="J2040" s="62">
        <v>200977.65</v>
      </c>
      <c r="K2040" s="62">
        <v>871.97</v>
      </c>
      <c r="L2040" s="62">
        <v>4801</v>
      </c>
      <c r="M2040" s="62">
        <v>4.76</v>
      </c>
      <c r="N2040" s="62">
        <v>10.38</v>
      </c>
      <c r="O2040" s="62">
        <v>10515.34</v>
      </c>
      <c r="P2040" s="63"/>
      <c r="Q2040" s="63"/>
      <c r="R2040" s="63"/>
      <c r="S2040" s="63"/>
      <c r="T2040" s="63"/>
      <c r="U2040" s="63"/>
      <c r="V2040" s="63"/>
      <c r="W2040" s="63"/>
      <c r="X2040" s="63"/>
      <c r="Y2040" s="63"/>
      <c r="Z2040" s="62">
        <v>6659.98</v>
      </c>
      <c r="AA2040" s="62">
        <v>24826</v>
      </c>
      <c r="AB2040" s="62">
        <v>24.63</v>
      </c>
      <c r="AC2040" s="62">
        <v>79.290000000000006</v>
      </c>
    </row>
    <row r="2041" spans="1:29" ht="30" x14ac:dyDescent="0.25">
      <c r="A2041" s="61" t="s">
        <v>188</v>
      </c>
      <c r="B2041" s="61" t="s">
        <v>189</v>
      </c>
      <c r="C2041" s="62">
        <v>2005</v>
      </c>
      <c r="D2041" s="61" t="s">
        <v>298</v>
      </c>
      <c r="E2041" s="62">
        <v>9</v>
      </c>
      <c r="F2041" s="62">
        <v>45853</v>
      </c>
      <c r="G2041" s="62">
        <v>7376</v>
      </c>
      <c r="H2041" s="62">
        <v>68.3</v>
      </c>
      <c r="I2041" s="62">
        <v>5094.78</v>
      </c>
      <c r="J2041" s="62">
        <v>42643.29</v>
      </c>
      <c r="K2041" s="62">
        <v>6175.56</v>
      </c>
      <c r="L2041" s="62">
        <v>8714</v>
      </c>
      <c r="M2041" s="62">
        <v>80.69</v>
      </c>
      <c r="N2041" s="62">
        <v>686.17</v>
      </c>
      <c r="O2041" s="62">
        <v>74472.899999999994</v>
      </c>
      <c r="P2041" s="63"/>
      <c r="Q2041" s="63"/>
      <c r="R2041" s="63"/>
      <c r="S2041" s="63"/>
      <c r="T2041" s="63"/>
      <c r="U2041" s="63"/>
      <c r="V2041" s="63"/>
      <c r="W2041" s="63"/>
      <c r="X2041" s="63"/>
      <c r="Y2041" s="63"/>
      <c r="Z2041" s="62">
        <v>636</v>
      </c>
      <c r="AA2041" s="62">
        <v>3040</v>
      </c>
      <c r="AB2041" s="62">
        <v>28.15</v>
      </c>
      <c r="AC2041" s="62">
        <v>70.67</v>
      </c>
    </row>
    <row r="2042" spans="1:29" x14ac:dyDescent="0.25">
      <c r="A2042" s="61" t="s">
        <v>212</v>
      </c>
      <c r="B2042" s="61" t="s">
        <v>213</v>
      </c>
      <c r="C2042" s="62">
        <v>2015</v>
      </c>
      <c r="D2042" s="61" t="s">
        <v>89</v>
      </c>
      <c r="E2042" s="62">
        <v>80</v>
      </c>
      <c r="F2042" s="62">
        <v>773960</v>
      </c>
      <c r="G2042" s="62">
        <v>117477</v>
      </c>
      <c r="H2042" s="62">
        <v>122.37</v>
      </c>
      <c r="I2042" s="62">
        <v>9674.5</v>
      </c>
      <c r="J2042" s="62">
        <v>719782.8</v>
      </c>
      <c r="K2042" s="62">
        <v>0</v>
      </c>
      <c r="L2042" s="63"/>
      <c r="M2042" s="63"/>
      <c r="N2042" s="63"/>
      <c r="O2042" s="63"/>
      <c r="P2042" s="63"/>
      <c r="Q2042" s="63"/>
      <c r="R2042" s="63"/>
      <c r="S2042" s="63"/>
      <c r="T2042" s="63"/>
      <c r="U2042" s="63"/>
      <c r="V2042" s="63"/>
      <c r="W2042" s="63"/>
      <c r="X2042" s="63"/>
      <c r="Y2042" s="63"/>
      <c r="Z2042" s="62">
        <v>129031</v>
      </c>
      <c r="AA2042" s="62">
        <v>14194</v>
      </c>
      <c r="AB2042" s="62">
        <v>14.79</v>
      </c>
      <c r="AC2042" s="62">
        <v>1612.89</v>
      </c>
    </row>
    <row r="2043" spans="1:29" ht="45" x14ac:dyDescent="0.25">
      <c r="A2043" s="61" t="s">
        <v>340</v>
      </c>
      <c r="B2043" s="61" t="s">
        <v>341</v>
      </c>
      <c r="C2043" s="62">
        <v>2004</v>
      </c>
      <c r="D2043" s="61" t="s">
        <v>99</v>
      </c>
      <c r="E2043" s="62">
        <v>48</v>
      </c>
      <c r="F2043" s="62">
        <v>471180</v>
      </c>
      <c r="G2043" s="62">
        <v>48411</v>
      </c>
      <c r="H2043" s="62">
        <v>84.05</v>
      </c>
      <c r="I2043" s="62">
        <v>9816.25</v>
      </c>
      <c r="J2043" s="62">
        <v>438197.4</v>
      </c>
      <c r="K2043" s="62">
        <v>0</v>
      </c>
      <c r="L2043" s="63"/>
      <c r="M2043" s="63"/>
      <c r="N2043" s="63"/>
      <c r="O2043" s="63"/>
      <c r="P2043" s="63"/>
      <c r="Q2043" s="63"/>
      <c r="R2043" s="63"/>
      <c r="S2043" s="63"/>
      <c r="T2043" s="63"/>
      <c r="U2043" s="63"/>
      <c r="V2043" s="63"/>
      <c r="W2043" s="63"/>
      <c r="X2043" s="63"/>
      <c r="Y2043" s="63"/>
      <c r="Z2043" s="62">
        <v>150788</v>
      </c>
      <c r="AA2043" s="62">
        <v>5065</v>
      </c>
      <c r="AB2043" s="62">
        <v>8.7899999999999991</v>
      </c>
      <c r="AC2043" s="62">
        <v>3141.42</v>
      </c>
    </row>
    <row r="2044" spans="1:29" ht="30" x14ac:dyDescent="0.25">
      <c r="A2044" s="61" t="s">
        <v>206</v>
      </c>
      <c r="B2044" s="61" t="s">
        <v>207</v>
      </c>
      <c r="C2044" s="62">
        <v>2016</v>
      </c>
      <c r="D2044" s="61" t="s">
        <v>75</v>
      </c>
      <c r="E2044" s="62">
        <v>6</v>
      </c>
      <c r="F2044" s="63"/>
      <c r="G2044" s="63"/>
      <c r="H2044" s="63"/>
      <c r="I2044" s="63"/>
      <c r="J2044" s="63"/>
      <c r="K2044" s="62">
        <v>0</v>
      </c>
      <c r="L2044" s="63"/>
      <c r="M2044" s="63"/>
      <c r="N2044" s="63"/>
      <c r="O2044" s="63"/>
      <c r="P2044" s="63"/>
      <c r="Q2044" s="63"/>
      <c r="R2044" s="63"/>
      <c r="S2044" s="63"/>
      <c r="T2044" s="63"/>
      <c r="U2044" s="63"/>
      <c r="V2044" s="63"/>
      <c r="W2044" s="63"/>
      <c r="X2044" s="63"/>
      <c r="Y2044" s="63"/>
      <c r="Z2044" s="62">
        <v>50.37</v>
      </c>
      <c r="AA2044" s="62">
        <v>4329</v>
      </c>
      <c r="AB2044" s="62">
        <v>60.13</v>
      </c>
      <c r="AC2044" s="62">
        <v>8.4</v>
      </c>
    </row>
    <row r="2045" spans="1:29" ht="30" x14ac:dyDescent="0.25">
      <c r="A2045" s="61" t="s">
        <v>115</v>
      </c>
      <c r="B2045" s="61" t="s">
        <v>116</v>
      </c>
      <c r="C2045" s="62">
        <v>2013</v>
      </c>
      <c r="D2045" s="61" t="s">
        <v>99</v>
      </c>
      <c r="E2045" s="62">
        <v>40</v>
      </c>
      <c r="F2045" s="62">
        <v>47201</v>
      </c>
      <c r="G2045" s="62">
        <v>8035</v>
      </c>
      <c r="H2045" s="62">
        <v>16.739999999999998</v>
      </c>
      <c r="I2045" s="62">
        <v>1180.03</v>
      </c>
      <c r="J2045" s="62">
        <v>43896.93</v>
      </c>
      <c r="K2045" s="62">
        <v>21651.79</v>
      </c>
      <c r="L2045" s="62">
        <v>31057</v>
      </c>
      <c r="M2045" s="62">
        <v>64.7</v>
      </c>
      <c r="N2045" s="62">
        <v>541.29</v>
      </c>
      <c r="O2045" s="62">
        <v>261105.48</v>
      </c>
      <c r="P2045" s="63"/>
      <c r="Q2045" s="63"/>
      <c r="R2045" s="63"/>
      <c r="S2045" s="63"/>
      <c r="T2045" s="63"/>
      <c r="U2045" s="63"/>
      <c r="V2045" s="63"/>
      <c r="W2045" s="63"/>
      <c r="X2045" s="63"/>
      <c r="Y2045" s="63"/>
      <c r="Z2045" s="62">
        <v>107000</v>
      </c>
      <c r="AA2045" s="62">
        <v>15855</v>
      </c>
      <c r="AB2045" s="62">
        <v>33.03</v>
      </c>
      <c r="AC2045" s="62">
        <v>2675</v>
      </c>
    </row>
    <row r="2046" spans="1:29" x14ac:dyDescent="0.25">
      <c r="A2046" s="61" t="s">
        <v>208</v>
      </c>
      <c r="B2046" s="61" t="s">
        <v>209</v>
      </c>
      <c r="C2046" s="62">
        <v>2006</v>
      </c>
      <c r="D2046" s="61" t="s">
        <v>78</v>
      </c>
      <c r="E2046" s="62">
        <v>63</v>
      </c>
      <c r="F2046" s="62">
        <v>1449888</v>
      </c>
      <c r="G2046" s="62">
        <v>67565</v>
      </c>
      <c r="H2046" s="62">
        <v>89.37</v>
      </c>
      <c r="I2046" s="62">
        <v>23014.1</v>
      </c>
      <c r="J2046" s="62">
        <v>1348395.84</v>
      </c>
      <c r="K2046" s="62">
        <v>4035</v>
      </c>
      <c r="L2046" s="62">
        <v>5302</v>
      </c>
      <c r="M2046" s="62">
        <v>7.01</v>
      </c>
      <c r="N2046" s="62">
        <v>64.05</v>
      </c>
      <c r="O2046" s="62">
        <v>48659.28</v>
      </c>
      <c r="P2046" s="63"/>
      <c r="Q2046" s="63"/>
      <c r="R2046" s="63"/>
      <c r="S2046" s="63"/>
      <c r="T2046" s="63"/>
      <c r="U2046" s="63"/>
      <c r="V2046" s="63"/>
      <c r="W2046" s="63"/>
      <c r="X2046" s="63"/>
      <c r="Y2046" s="63"/>
      <c r="Z2046" s="62">
        <v>2364</v>
      </c>
      <c r="AA2046" s="62">
        <v>9713</v>
      </c>
      <c r="AB2046" s="62">
        <v>12.85</v>
      </c>
      <c r="AC2046" s="62">
        <v>37.520000000000003</v>
      </c>
    </row>
    <row r="2047" spans="1:29" ht="30" x14ac:dyDescent="0.25">
      <c r="A2047" s="61" t="s">
        <v>577</v>
      </c>
      <c r="B2047" s="61" t="s">
        <v>578</v>
      </c>
      <c r="C2047" s="62">
        <v>2013</v>
      </c>
      <c r="D2047" s="61" t="s">
        <v>75</v>
      </c>
      <c r="E2047" s="62">
        <v>2</v>
      </c>
      <c r="F2047" s="62">
        <v>4336</v>
      </c>
      <c r="G2047" s="62">
        <v>629</v>
      </c>
      <c r="H2047" s="62">
        <v>26.21</v>
      </c>
      <c r="I2047" s="62">
        <v>2168</v>
      </c>
      <c r="J2047" s="62">
        <v>4032.48</v>
      </c>
      <c r="K2047" s="62">
        <v>0</v>
      </c>
      <c r="L2047" s="63"/>
      <c r="M2047" s="63"/>
      <c r="N2047" s="63"/>
      <c r="O2047" s="63"/>
      <c r="P2047" s="63"/>
      <c r="Q2047" s="63"/>
      <c r="R2047" s="63"/>
      <c r="S2047" s="63"/>
      <c r="T2047" s="63"/>
      <c r="U2047" s="63"/>
      <c r="V2047" s="63"/>
      <c r="W2047" s="63"/>
      <c r="X2047" s="63"/>
      <c r="Y2047" s="63"/>
      <c r="Z2047" s="62">
        <v>44.11</v>
      </c>
      <c r="AA2047" s="62">
        <v>119</v>
      </c>
      <c r="AB2047" s="62">
        <v>4.96</v>
      </c>
      <c r="AC2047" s="62">
        <v>22.06</v>
      </c>
    </row>
    <row r="2048" spans="1:29" ht="30" x14ac:dyDescent="0.25">
      <c r="A2048" s="61" t="s">
        <v>346</v>
      </c>
      <c r="B2048" s="61" t="s">
        <v>347</v>
      </c>
      <c r="C2048" s="62">
        <v>2004</v>
      </c>
      <c r="D2048" s="61" t="s">
        <v>99</v>
      </c>
      <c r="E2048" s="62">
        <v>75</v>
      </c>
      <c r="F2048" s="62">
        <v>807050</v>
      </c>
      <c r="G2048" s="62">
        <v>83689</v>
      </c>
      <c r="H2048" s="62">
        <v>92.99</v>
      </c>
      <c r="I2048" s="62">
        <v>10760.67</v>
      </c>
      <c r="J2048" s="62">
        <v>750556.5</v>
      </c>
      <c r="K2048" s="62">
        <v>0</v>
      </c>
      <c r="L2048" s="63"/>
      <c r="M2048" s="63"/>
      <c r="N2048" s="63"/>
      <c r="O2048" s="63"/>
      <c r="P2048" s="63"/>
      <c r="Q2048" s="63"/>
      <c r="R2048" s="63"/>
      <c r="S2048" s="63"/>
      <c r="T2048" s="63"/>
      <c r="U2048" s="63"/>
      <c r="V2048" s="63"/>
      <c r="W2048" s="63"/>
      <c r="X2048" s="63"/>
      <c r="Y2048" s="63"/>
      <c r="Z2048" s="62">
        <v>1594.81</v>
      </c>
      <c r="AA2048" s="62">
        <v>4017</v>
      </c>
      <c r="AB2048" s="62">
        <v>4.46</v>
      </c>
      <c r="AC2048" s="62">
        <v>21.26</v>
      </c>
    </row>
    <row r="2049" spans="1:29" ht="30" x14ac:dyDescent="0.25">
      <c r="A2049" s="61" t="s">
        <v>100</v>
      </c>
      <c r="B2049" s="61" t="s">
        <v>101</v>
      </c>
      <c r="C2049" s="62">
        <v>2017</v>
      </c>
      <c r="D2049" s="61" t="s">
        <v>99</v>
      </c>
      <c r="E2049" s="62">
        <v>74</v>
      </c>
      <c r="F2049" s="62">
        <v>759732</v>
      </c>
      <c r="G2049" s="62">
        <v>128464</v>
      </c>
      <c r="H2049" s="62">
        <v>144.66999999999999</v>
      </c>
      <c r="I2049" s="62">
        <v>10266.65</v>
      </c>
      <c r="J2049" s="62">
        <v>706550.76</v>
      </c>
      <c r="K2049" s="62">
        <v>0</v>
      </c>
      <c r="L2049" s="63"/>
      <c r="M2049" s="63"/>
      <c r="N2049" s="63"/>
      <c r="O2049" s="63"/>
      <c r="P2049" s="62">
        <v>325</v>
      </c>
      <c r="Q2049" s="62">
        <v>730</v>
      </c>
      <c r="R2049" s="62">
        <v>0.82</v>
      </c>
      <c r="S2049" s="62">
        <v>4</v>
      </c>
      <c r="T2049" s="62">
        <v>4117.43</v>
      </c>
      <c r="U2049" s="63"/>
      <c r="V2049" s="63"/>
      <c r="W2049" s="63"/>
      <c r="X2049" s="63"/>
      <c r="Y2049" s="63"/>
      <c r="Z2049" s="62">
        <v>186200</v>
      </c>
      <c r="AA2049" s="62">
        <v>33366</v>
      </c>
      <c r="AB2049" s="62">
        <v>37.57</v>
      </c>
      <c r="AC2049" s="62">
        <v>2516.2199999999998</v>
      </c>
    </row>
    <row r="2050" spans="1:29" x14ac:dyDescent="0.25">
      <c r="A2050" s="61" t="s">
        <v>514</v>
      </c>
      <c r="B2050" s="61" t="s">
        <v>515</v>
      </c>
      <c r="C2050" s="62">
        <v>2006</v>
      </c>
      <c r="D2050" s="61" t="s">
        <v>75</v>
      </c>
      <c r="E2050" s="62">
        <v>4</v>
      </c>
      <c r="F2050" s="63"/>
      <c r="G2050" s="63"/>
      <c r="H2050" s="63"/>
      <c r="I2050" s="63"/>
      <c r="J2050" s="63"/>
      <c r="K2050" s="62">
        <v>0</v>
      </c>
      <c r="L2050" s="63"/>
      <c r="M2050" s="63"/>
      <c r="N2050" s="63"/>
      <c r="O2050" s="63"/>
      <c r="P2050" s="63"/>
      <c r="Q2050" s="63"/>
      <c r="R2050" s="63"/>
      <c r="S2050" s="63"/>
      <c r="T2050" s="63"/>
      <c r="U2050" s="63"/>
      <c r="V2050" s="63"/>
      <c r="W2050" s="63"/>
      <c r="X2050" s="63"/>
      <c r="Y2050" s="63"/>
      <c r="Z2050" s="62">
        <v>292896</v>
      </c>
      <c r="AA2050" s="62">
        <v>31746</v>
      </c>
      <c r="AB2050" s="62">
        <v>661.38</v>
      </c>
      <c r="AC2050" s="62">
        <v>73224</v>
      </c>
    </row>
    <row r="2051" spans="1:29" x14ac:dyDescent="0.25">
      <c r="A2051" s="61" t="s">
        <v>140</v>
      </c>
      <c r="B2051" s="61" t="s">
        <v>141</v>
      </c>
      <c r="C2051" s="62">
        <v>2015</v>
      </c>
      <c r="D2051" s="61" t="s">
        <v>78</v>
      </c>
      <c r="E2051" s="62">
        <v>103</v>
      </c>
      <c r="F2051" s="63"/>
      <c r="G2051" s="63"/>
      <c r="H2051" s="63"/>
      <c r="I2051" s="63"/>
      <c r="J2051" s="63"/>
      <c r="K2051" s="62">
        <v>0</v>
      </c>
      <c r="L2051" s="63"/>
      <c r="M2051" s="63"/>
      <c r="N2051" s="63"/>
      <c r="O2051" s="63"/>
      <c r="P2051" s="63"/>
      <c r="Q2051" s="63"/>
      <c r="R2051" s="63"/>
      <c r="S2051" s="63"/>
      <c r="T2051" s="63"/>
      <c r="U2051" s="63"/>
      <c r="V2051" s="63"/>
      <c r="W2051" s="63"/>
      <c r="X2051" s="63"/>
      <c r="Y2051" s="63"/>
      <c r="Z2051" s="62">
        <v>0</v>
      </c>
      <c r="AA2051" s="63"/>
      <c r="AB2051" s="63"/>
      <c r="AC2051" s="62">
        <v>0</v>
      </c>
    </row>
    <row r="2052" spans="1:29" x14ac:dyDescent="0.25">
      <c r="A2052" s="61" t="s">
        <v>212</v>
      </c>
      <c r="B2052" s="61" t="s">
        <v>213</v>
      </c>
      <c r="C2052" s="62">
        <v>2011</v>
      </c>
      <c r="D2052" s="61" t="s">
        <v>75</v>
      </c>
      <c r="E2052" s="62">
        <v>10</v>
      </c>
      <c r="F2052" s="62">
        <v>1343</v>
      </c>
      <c r="G2052" s="62">
        <v>453</v>
      </c>
      <c r="H2052" s="62">
        <v>3.78</v>
      </c>
      <c r="I2052" s="62">
        <v>134.30000000000001</v>
      </c>
      <c r="J2052" s="62">
        <v>1248.99</v>
      </c>
      <c r="K2052" s="62">
        <v>0</v>
      </c>
      <c r="L2052" s="63"/>
      <c r="M2052" s="63"/>
      <c r="N2052" s="63"/>
      <c r="O2052" s="63"/>
      <c r="P2052" s="63"/>
      <c r="Q2052" s="63"/>
      <c r="R2052" s="63"/>
      <c r="S2052" s="63"/>
      <c r="T2052" s="63"/>
      <c r="U2052" s="62">
        <v>75</v>
      </c>
      <c r="V2052" s="62">
        <v>289</v>
      </c>
      <c r="W2052" s="62">
        <v>2.41</v>
      </c>
      <c r="X2052" s="62">
        <v>7</v>
      </c>
      <c r="Y2052" s="62">
        <v>1678.8</v>
      </c>
      <c r="Z2052" s="62">
        <v>85700</v>
      </c>
      <c r="AA2052" s="62">
        <v>10427</v>
      </c>
      <c r="AB2052" s="62">
        <v>86.89</v>
      </c>
      <c r="AC2052" s="62">
        <v>8570</v>
      </c>
    </row>
    <row r="2053" spans="1:29" x14ac:dyDescent="0.25">
      <c r="A2053" s="61" t="s">
        <v>260</v>
      </c>
      <c r="B2053" s="61" t="s">
        <v>261</v>
      </c>
      <c r="C2053" s="62">
        <v>2017</v>
      </c>
      <c r="D2053" s="61" t="s">
        <v>313</v>
      </c>
      <c r="E2053" s="62">
        <v>57</v>
      </c>
      <c r="F2053" s="62">
        <v>612000</v>
      </c>
      <c r="G2053" s="62">
        <v>133620</v>
      </c>
      <c r="H2053" s="62">
        <v>195.35</v>
      </c>
      <c r="I2053" s="62">
        <v>10736.84</v>
      </c>
      <c r="J2053" s="62">
        <v>569160</v>
      </c>
      <c r="K2053" s="62">
        <v>355</v>
      </c>
      <c r="L2053" s="62">
        <v>680</v>
      </c>
      <c r="M2053" s="62">
        <v>0.99</v>
      </c>
      <c r="N2053" s="62">
        <v>6.23</v>
      </c>
      <c r="O2053" s="62">
        <v>4280.99</v>
      </c>
      <c r="P2053" s="63"/>
      <c r="Q2053" s="63"/>
      <c r="R2053" s="63"/>
      <c r="S2053" s="63"/>
      <c r="T2053" s="63"/>
      <c r="U2053" s="63"/>
      <c r="V2053" s="63"/>
      <c r="W2053" s="63"/>
      <c r="X2053" s="63"/>
      <c r="Y2053" s="63"/>
      <c r="Z2053" s="62">
        <v>1145</v>
      </c>
      <c r="AA2053" s="62">
        <v>10144</v>
      </c>
      <c r="AB2053" s="62">
        <v>14.83</v>
      </c>
      <c r="AC2053" s="62">
        <v>20.09</v>
      </c>
    </row>
    <row r="2054" spans="1:29" ht="30" x14ac:dyDescent="0.25">
      <c r="A2054" s="61" t="s">
        <v>356</v>
      </c>
      <c r="B2054" s="61" t="s">
        <v>357</v>
      </c>
      <c r="C2054" s="62">
        <v>2016</v>
      </c>
      <c r="D2054" s="61" t="s">
        <v>99</v>
      </c>
      <c r="E2054" s="62">
        <v>48</v>
      </c>
      <c r="F2054" s="62">
        <v>461280</v>
      </c>
      <c r="G2054" s="62">
        <v>75472</v>
      </c>
      <c r="H2054" s="62">
        <v>131.03</v>
      </c>
      <c r="I2054" s="62">
        <v>9610</v>
      </c>
      <c r="J2054" s="62">
        <v>428990.4</v>
      </c>
      <c r="K2054" s="62">
        <v>0</v>
      </c>
      <c r="L2054" s="63"/>
      <c r="M2054" s="63"/>
      <c r="N2054" s="63"/>
      <c r="O2054" s="63"/>
      <c r="P2054" s="63"/>
      <c r="Q2054" s="63"/>
      <c r="R2054" s="63"/>
      <c r="S2054" s="63"/>
      <c r="T2054" s="63"/>
      <c r="U2054" s="63"/>
      <c r="V2054" s="63"/>
      <c r="W2054" s="63"/>
      <c r="X2054" s="63"/>
      <c r="Y2054" s="63"/>
      <c r="Z2054" s="62">
        <v>1109.47</v>
      </c>
      <c r="AA2054" s="62">
        <v>23115</v>
      </c>
      <c r="AB2054" s="62">
        <v>40.130000000000003</v>
      </c>
      <c r="AC2054" s="62">
        <v>23.11</v>
      </c>
    </row>
    <row r="2055" spans="1:29" ht="30" x14ac:dyDescent="0.25">
      <c r="A2055" s="61" t="s">
        <v>287</v>
      </c>
      <c r="B2055" s="61" t="s">
        <v>288</v>
      </c>
      <c r="C2055" s="62">
        <v>2013</v>
      </c>
      <c r="D2055" s="61" t="s">
        <v>94</v>
      </c>
      <c r="E2055" s="62">
        <v>10</v>
      </c>
      <c r="F2055" s="62">
        <v>1484</v>
      </c>
      <c r="G2055" s="62">
        <v>201</v>
      </c>
      <c r="H2055" s="62">
        <v>1.68</v>
      </c>
      <c r="I2055" s="62">
        <v>148.4</v>
      </c>
      <c r="J2055" s="62">
        <v>1380.12</v>
      </c>
      <c r="K2055" s="62">
        <v>0</v>
      </c>
      <c r="L2055" s="62">
        <v>131</v>
      </c>
      <c r="M2055" s="62">
        <v>1.0900000000000001</v>
      </c>
      <c r="N2055" s="63"/>
      <c r="O2055" s="63"/>
      <c r="P2055" s="63"/>
      <c r="Q2055" s="63"/>
      <c r="R2055" s="63"/>
      <c r="S2055" s="63"/>
      <c r="T2055" s="63"/>
      <c r="U2055" s="63"/>
      <c r="V2055" s="63"/>
      <c r="W2055" s="63"/>
      <c r="X2055" s="63"/>
      <c r="Y2055" s="63"/>
      <c r="Z2055" s="62">
        <v>91671</v>
      </c>
      <c r="AA2055" s="62">
        <v>8784</v>
      </c>
      <c r="AB2055" s="62">
        <v>73.2</v>
      </c>
      <c r="AC2055" s="62">
        <v>9167.1</v>
      </c>
    </row>
    <row r="2056" spans="1:29" ht="30" x14ac:dyDescent="0.25">
      <c r="A2056" s="61" t="s">
        <v>302</v>
      </c>
      <c r="B2056" s="61" t="s">
        <v>303</v>
      </c>
      <c r="C2056" s="62">
        <v>2018</v>
      </c>
      <c r="D2056" s="61" t="s">
        <v>99</v>
      </c>
      <c r="E2056" s="62">
        <v>40</v>
      </c>
      <c r="F2056" s="62">
        <v>267280</v>
      </c>
      <c r="G2056" s="62">
        <v>60343</v>
      </c>
      <c r="H2056" s="62">
        <v>125.71</v>
      </c>
      <c r="I2056" s="62">
        <v>6682</v>
      </c>
      <c r="J2056" s="62">
        <v>248570.4</v>
      </c>
      <c r="K2056" s="62">
        <v>0</v>
      </c>
      <c r="L2056" s="63"/>
      <c r="M2056" s="63"/>
      <c r="N2056" s="63"/>
      <c r="O2056" s="63"/>
      <c r="P2056" s="63"/>
      <c r="Q2056" s="63"/>
      <c r="R2056" s="63"/>
      <c r="S2056" s="63"/>
      <c r="T2056" s="63"/>
      <c r="U2056" s="63"/>
      <c r="V2056" s="63"/>
      <c r="W2056" s="63"/>
      <c r="X2056" s="63"/>
      <c r="Y2056" s="63"/>
      <c r="Z2056" s="62">
        <v>57534.36</v>
      </c>
      <c r="AA2056" s="62">
        <v>5127</v>
      </c>
      <c r="AB2056" s="62">
        <v>10.68</v>
      </c>
      <c r="AC2056" s="62">
        <v>1438.36</v>
      </c>
    </row>
    <row r="2057" spans="1:29" x14ac:dyDescent="0.25">
      <c r="A2057" s="61" t="s">
        <v>332</v>
      </c>
      <c r="B2057" s="61" t="s">
        <v>333</v>
      </c>
      <c r="C2057" s="62">
        <v>2014</v>
      </c>
      <c r="D2057" s="61" t="s">
        <v>226</v>
      </c>
      <c r="E2057" s="62">
        <v>23</v>
      </c>
      <c r="F2057" s="62">
        <v>91120</v>
      </c>
      <c r="G2057" s="62">
        <v>16793</v>
      </c>
      <c r="H2057" s="62">
        <v>60.84</v>
      </c>
      <c r="I2057" s="62">
        <v>3961.74</v>
      </c>
      <c r="J2057" s="62">
        <v>84741.6</v>
      </c>
      <c r="K2057" s="62">
        <v>4853.54</v>
      </c>
      <c r="L2057" s="62">
        <v>7113</v>
      </c>
      <c r="M2057" s="62">
        <v>25.77</v>
      </c>
      <c r="N2057" s="62">
        <v>211.02</v>
      </c>
      <c r="O2057" s="62">
        <v>58530.3</v>
      </c>
      <c r="P2057" s="63"/>
      <c r="Q2057" s="63"/>
      <c r="R2057" s="63"/>
      <c r="S2057" s="63"/>
      <c r="T2057" s="63"/>
      <c r="U2057" s="63"/>
      <c r="V2057" s="63"/>
      <c r="W2057" s="63"/>
      <c r="X2057" s="63"/>
      <c r="Y2057" s="63"/>
      <c r="Z2057" s="62">
        <v>21785</v>
      </c>
      <c r="AA2057" s="62">
        <v>17201</v>
      </c>
      <c r="AB2057" s="62">
        <v>62.32</v>
      </c>
      <c r="AC2057" s="62">
        <v>947.17</v>
      </c>
    </row>
    <row r="2058" spans="1:29" ht="30" x14ac:dyDescent="0.25">
      <c r="A2058" s="61" t="s">
        <v>136</v>
      </c>
      <c r="B2058" s="61" t="s">
        <v>137</v>
      </c>
      <c r="C2058" s="62">
        <v>2006</v>
      </c>
      <c r="D2058" s="61" t="s">
        <v>75</v>
      </c>
      <c r="E2058" s="62">
        <v>25</v>
      </c>
      <c r="F2058" s="63"/>
      <c r="G2058" s="63"/>
      <c r="H2058" s="63"/>
      <c r="I2058" s="63"/>
      <c r="J2058" s="63"/>
      <c r="K2058" s="62">
        <v>0</v>
      </c>
      <c r="L2058" s="63"/>
      <c r="M2058" s="63"/>
      <c r="N2058" s="63"/>
      <c r="O2058" s="63"/>
      <c r="P2058" s="63"/>
      <c r="Q2058" s="63"/>
      <c r="R2058" s="63"/>
      <c r="S2058" s="63"/>
      <c r="T2058" s="63"/>
      <c r="U2058" s="63"/>
      <c r="V2058" s="63"/>
      <c r="W2058" s="63"/>
      <c r="X2058" s="63"/>
      <c r="Y2058" s="63"/>
      <c r="Z2058" s="62">
        <v>1.37</v>
      </c>
      <c r="AA2058" s="62">
        <v>2348</v>
      </c>
      <c r="AB2058" s="62">
        <v>7.83</v>
      </c>
      <c r="AC2058" s="62">
        <v>0.05</v>
      </c>
    </row>
    <row r="2059" spans="1:29" x14ac:dyDescent="0.25">
      <c r="A2059" s="61" t="s">
        <v>251</v>
      </c>
      <c r="B2059" s="61" t="s">
        <v>252</v>
      </c>
      <c r="C2059" s="62">
        <v>2008</v>
      </c>
      <c r="D2059" s="61" t="s">
        <v>78</v>
      </c>
      <c r="E2059" s="62">
        <v>40</v>
      </c>
      <c r="F2059" s="62">
        <v>135657</v>
      </c>
      <c r="G2059" s="62">
        <v>22820</v>
      </c>
      <c r="H2059" s="62">
        <v>47.54</v>
      </c>
      <c r="I2059" s="62">
        <v>3391.43</v>
      </c>
      <c r="J2059" s="62">
        <v>126161.01</v>
      </c>
      <c r="K2059" s="62">
        <v>21394.76</v>
      </c>
      <c r="L2059" s="62">
        <v>32594</v>
      </c>
      <c r="M2059" s="62">
        <v>67.900000000000006</v>
      </c>
      <c r="N2059" s="62">
        <v>534.87</v>
      </c>
      <c r="O2059" s="62">
        <v>258005.86</v>
      </c>
      <c r="P2059" s="63"/>
      <c r="Q2059" s="63"/>
      <c r="R2059" s="63"/>
      <c r="S2059" s="63"/>
      <c r="T2059" s="63"/>
      <c r="U2059" s="63"/>
      <c r="V2059" s="63"/>
      <c r="W2059" s="63"/>
      <c r="X2059" s="63"/>
      <c r="Y2059" s="63"/>
      <c r="Z2059" s="62">
        <v>1120</v>
      </c>
      <c r="AA2059" s="62">
        <v>9772</v>
      </c>
      <c r="AB2059" s="62">
        <v>20.36</v>
      </c>
      <c r="AC2059" s="62">
        <v>28</v>
      </c>
    </row>
    <row r="2060" spans="1:29" x14ac:dyDescent="0.25">
      <c r="A2060" s="61" t="s">
        <v>546</v>
      </c>
      <c r="B2060" s="61" t="s">
        <v>547</v>
      </c>
      <c r="C2060" s="62">
        <v>2006</v>
      </c>
      <c r="D2060" s="61" t="s">
        <v>78</v>
      </c>
      <c r="E2060" s="62">
        <v>40</v>
      </c>
      <c r="F2060" s="62">
        <v>340170</v>
      </c>
      <c r="G2060" s="62">
        <v>54339</v>
      </c>
      <c r="H2060" s="62">
        <v>113.21</v>
      </c>
      <c r="I2060" s="62">
        <v>8504.25</v>
      </c>
      <c r="J2060" s="62">
        <v>316358.09999999998</v>
      </c>
      <c r="K2060" s="62">
        <v>0</v>
      </c>
      <c r="L2060" s="63"/>
      <c r="M2060" s="63"/>
      <c r="N2060" s="63"/>
      <c r="O2060" s="63"/>
      <c r="P2060" s="63"/>
      <c r="Q2060" s="63"/>
      <c r="R2060" s="63"/>
      <c r="S2060" s="63"/>
      <c r="T2060" s="63"/>
      <c r="U2060" s="63"/>
      <c r="V2060" s="63"/>
      <c r="W2060" s="63"/>
      <c r="X2060" s="63"/>
      <c r="Y2060" s="63"/>
      <c r="Z2060" s="62">
        <v>1652.03</v>
      </c>
      <c r="AA2060" s="62">
        <v>9924</v>
      </c>
      <c r="AB2060" s="62">
        <v>20.68</v>
      </c>
      <c r="AC2060" s="62">
        <v>41.3</v>
      </c>
    </row>
    <row r="2061" spans="1:29" x14ac:dyDescent="0.25">
      <c r="A2061" s="61" t="s">
        <v>144</v>
      </c>
      <c r="B2061" s="61" t="s">
        <v>145</v>
      </c>
      <c r="C2061" s="62">
        <v>2018</v>
      </c>
      <c r="D2061" s="61" t="s">
        <v>86</v>
      </c>
      <c r="E2061" s="62">
        <v>26</v>
      </c>
      <c r="F2061" s="62">
        <v>0</v>
      </c>
      <c r="G2061" s="62">
        <v>0</v>
      </c>
      <c r="H2061" s="62">
        <v>0</v>
      </c>
      <c r="I2061" s="62">
        <v>0</v>
      </c>
      <c r="J2061" s="62">
        <v>0</v>
      </c>
      <c r="K2061" s="62">
        <v>0</v>
      </c>
      <c r="L2061" s="62">
        <v>0</v>
      </c>
      <c r="M2061" s="62">
        <v>0</v>
      </c>
      <c r="N2061" s="62">
        <v>0</v>
      </c>
      <c r="O2061" s="62">
        <v>0</v>
      </c>
      <c r="P2061" s="63"/>
      <c r="Q2061" s="63"/>
      <c r="R2061" s="63"/>
      <c r="S2061" s="63"/>
      <c r="T2061" s="63"/>
      <c r="U2061" s="63"/>
      <c r="V2061" s="63"/>
      <c r="W2061" s="63"/>
      <c r="X2061" s="63"/>
      <c r="Y2061" s="63"/>
      <c r="Z2061" s="62">
        <v>1335</v>
      </c>
      <c r="AA2061" s="62">
        <v>18479</v>
      </c>
      <c r="AB2061" s="62">
        <v>59.23</v>
      </c>
      <c r="AC2061" s="62">
        <v>51.35</v>
      </c>
    </row>
    <row r="2062" spans="1:29" x14ac:dyDescent="0.25">
      <c r="A2062" s="61" t="s">
        <v>426</v>
      </c>
      <c r="B2062" s="61" t="s">
        <v>427</v>
      </c>
      <c r="C2062" s="62">
        <v>2016</v>
      </c>
      <c r="D2062" s="61" t="s">
        <v>150</v>
      </c>
      <c r="E2062" s="62">
        <v>8</v>
      </c>
      <c r="F2062" s="63"/>
      <c r="G2062" s="63"/>
      <c r="H2062" s="63"/>
      <c r="I2062" s="63"/>
      <c r="J2062" s="63"/>
      <c r="K2062" s="62">
        <v>0</v>
      </c>
      <c r="L2062" s="63"/>
      <c r="M2062" s="63"/>
      <c r="N2062" s="63"/>
      <c r="O2062" s="63"/>
      <c r="P2062" s="63"/>
      <c r="Q2062" s="63"/>
      <c r="R2062" s="63"/>
      <c r="S2062" s="63"/>
      <c r="T2062" s="63"/>
      <c r="U2062" s="63"/>
      <c r="V2062" s="63"/>
      <c r="W2062" s="63"/>
      <c r="X2062" s="63"/>
      <c r="Y2062" s="63"/>
      <c r="Z2062" s="62">
        <v>0</v>
      </c>
      <c r="AA2062" s="63"/>
      <c r="AB2062" s="63"/>
      <c r="AC2062" s="62">
        <v>0</v>
      </c>
    </row>
    <row r="2063" spans="1:29" ht="30" x14ac:dyDescent="0.25">
      <c r="A2063" s="61" t="s">
        <v>516</v>
      </c>
      <c r="B2063" s="61" t="s">
        <v>517</v>
      </c>
      <c r="C2063" s="62">
        <v>2015</v>
      </c>
      <c r="D2063" s="61" t="s">
        <v>99</v>
      </c>
      <c r="E2063" s="62">
        <v>30</v>
      </c>
      <c r="F2063" s="62">
        <v>221280</v>
      </c>
      <c r="G2063" s="62">
        <v>32278</v>
      </c>
      <c r="H2063" s="62">
        <v>89.66</v>
      </c>
      <c r="I2063" s="62">
        <v>7376</v>
      </c>
      <c r="J2063" s="62">
        <v>205790.4</v>
      </c>
      <c r="K2063" s="62">
        <v>0</v>
      </c>
      <c r="L2063" s="63"/>
      <c r="M2063" s="63"/>
      <c r="N2063" s="63"/>
      <c r="O2063" s="63"/>
      <c r="P2063" s="63"/>
      <c r="Q2063" s="63"/>
      <c r="R2063" s="63"/>
      <c r="S2063" s="63"/>
      <c r="T2063" s="63"/>
      <c r="U2063" s="63"/>
      <c r="V2063" s="63"/>
      <c r="W2063" s="63"/>
      <c r="X2063" s="63"/>
      <c r="Y2063" s="63"/>
      <c r="Z2063" s="62">
        <v>0</v>
      </c>
      <c r="AA2063" s="63"/>
      <c r="AB2063" s="63"/>
      <c r="AC2063" s="62">
        <v>0</v>
      </c>
    </row>
    <row r="2064" spans="1:29" ht="30" x14ac:dyDescent="0.25">
      <c r="A2064" s="61" t="s">
        <v>239</v>
      </c>
      <c r="B2064" s="61" t="s">
        <v>240</v>
      </c>
      <c r="C2064" s="62">
        <v>2004</v>
      </c>
      <c r="D2064" s="61" t="s">
        <v>78</v>
      </c>
      <c r="E2064" s="62">
        <v>40</v>
      </c>
      <c r="F2064" s="62">
        <v>110460</v>
      </c>
      <c r="G2064" s="62">
        <v>10732</v>
      </c>
      <c r="H2064" s="62">
        <v>22.36</v>
      </c>
      <c r="I2064" s="62">
        <v>2761.5</v>
      </c>
      <c r="J2064" s="62">
        <v>102727.8</v>
      </c>
      <c r="K2064" s="62">
        <v>27880</v>
      </c>
      <c r="L2064" s="62">
        <v>30105</v>
      </c>
      <c r="M2064" s="62">
        <v>62.72</v>
      </c>
      <c r="N2064" s="62">
        <v>697</v>
      </c>
      <c r="O2064" s="62">
        <v>336213.28</v>
      </c>
      <c r="P2064" s="63"/>
      <c r="Q2064" s="63"/>
      <c r="R2064" s="63"/>
      <c r="S2064" s="63"/>
      <c r="T2064" s="63"/>
      <c r="U2064" s="63"/>
      <c r="V2064" s="63"/>
      <c r="W2064" s="63"/>
      <c r="X2064" s="63"/>
      <c r="Y2064" s="63"/>
      <c r="Z2064" s="62">
        <v>1907.63</v>
      </c>
      <c r="AA2064" s="62">
        <v>7575</v>
      </c>
      <c r="AB2064" s="62">
        <v>15.78</v>
      </c>
      <c r="AC2064" s="62">
        <v>47.69</v>
      </c>
    </row>
    <row r="2065" spans="1:29" x14ac:dyDescent="0.25">
      <c r="A2065" s="61" t="s">
        <v>155</v>
      </c>
      <c r="B2065" s="61" t="s">
        <v>156</v>
      </c>
      <c r="C2065" s="62">
        <v>2015</v>
      </c>
      <c r="D2065" s="61" t="s">
        <v>78</v>
      </c>
      <c r="E2065" s="62">
        <v>84</v>
      </c>
      <c r="F2065" s="62">
        <v>641466</v>
      </c>
      <c r="G2065" s="62">
        <v>151240</v>
      </c>
      <c r="H2065" s="62">
        <v>150.04</v>
      </c>
      <c r="I2065" s="62">
        <v>7636.5</v>
      </c>
      <c r="J2065" s="62">
        <v>596563.38</v>
      </c>
      <c r="K2065" s="62">
        <v>0</v>
      </c>
      <c r="L2065" s="63"/>
      <c r="M2065" s="63"/>
      <c r="N2065" s="63"/>
      <c r="O2065" s="63"/>
      <c r="P2065" s="63"/>
      <c r="Q2065" s="63"/>
      <c r="R2065" s="63"/>
      <c r="S2065" s="63"/>
      <c r="T2065" s="63"/>
      <c r="U2065" s="63"/>
      <c r="V2065" s="63"/>
      <c r="W2065" s="63"/>
      <c r="X2065" s="63"/>
      <c r="Y2065" s="63"/>
      <c r="Z2065" s="62">
        <v>163169</v>
      </c>
      <c r="AA2065" s="62">
        <v>12150</v>
      </c>
      <c r="AB2065" s="62">
        <v>12.05</v>
      </c>
      <c r="AC2065" s="62">
        <v>1942.49</v>
      </c>
    </row>
    <row r="2066" spans="1:29" x14ac:dyDescent="0.25">
      <c r="A2066" s="61" t="s">
        <v>273</v>
      </c>
      <c r="B2066" s="61" t="s">
        <v>274</v>
      </c>
      <c r="C2066" s="62">
        <v>2012</v>
      </c>
      <c r="D2066" s="61" t="s">
        <v>72</v>
      </c>
      <c r="E2066" s="62">
        <v>23</v>
      </c>
      <c r="F2066" s="62">
        <v>82279</v>
      </c>
      <c r="G2066" s="62">
        <v>11495</v>
      </c>
      <c r="H2066" s="62">
        <v>41.65</v>
      </c>
      <c r="I2066" s="62">
        <v>3577.35</v>
      </c>
      <c r="J2066" s="62">
        <v>76519.47</v>
      </c>
      <c r="K2066" s="62">
        <v>0</v>
      </c>
      <c r="L2066" s="63"/>
      <c r="M2066" s="63"/>
      <c r="N2066" s="63"/>
      <c r="O2066" s="63"/>
      <c r="P2066" s="63"/>
      <c r="Q2066" s="63"/>
      <c r="R2066" s="63"/>
      <c r="S2066" s="63"/>
      <c r="T2066" s="63"/>
      <c r="U2066" s="62">
        <v>7865</v>
      </c>
      <c r="V2066" s="62">
        <v>11017</v>
      </c>
      <c r="W2066" s="62">
        <v>39.92</v>
      </c>
      <c r="X2066" s="62">
        <v>341</v>
      </c>
      <c r="Y2066" s="62">
        <v>176050.16</v>
      </c>
      <c r="Z2066" s="62">
        <v>261.93</v>
      </c>
      <c r="AA2066" s="62">
        <v>16043740</v>
      </c>
      <c r="AB2066" s="62">
        <v>58129.49</v>
      </c>
      <c r="AC2066" s="62">
        <v>11.39</v>
      </c>
    </row>
    <row r="2067" spans="1:29" ht="45" x14ac:dyDescent="0.25">
      <c r="A2067" s="61" t="s">
        <v>214</v>
      </c>
      <c r="B2067" s="61" t="s">
        <v>215</v>
      </c>
      <c r="C2067" s="62">
        <v>2010</v>
      </c>
      <c r="D2067" s="61" t="s">
        <v>86</v>
      </c>
      <c r="E2067" s="62">
        <v>90</v>
      </c>
      <c r="F2067" s="62">
        <v>6914</v>
      </c>
      <c r="G2067" s="62">
        <v>2264</v>
      </c>
      <c r="H2067" s="62">
        <v>2.1</v>
      </c>
      <c r="I2067" s="62">
        <v>76.819999999999993</v>
      </c>
      <c r="J2067" s="62">
        <v>6430.02</v>
      </c>
      <c r="K2067" s="62">
        <v>1231.81</v>
      </c>
      <c r="L2067" s="62">
        <v>1877</v>
      </c>
      <c r="M2067" s="62">
        <v>1.74</v>
      </c>
      <c r="N2067" s="62">
        <v>13.69</v>
      </c>
      <c r="O2067" s="62">
        <v>14854.81</v>
      </c>
      <c r="P2067" s="63"/>
      <c r="Q2067" s="63"/>
      <c r="R2067" s="63"/>
      <c r="S2067" s="63"/>
      <c r="T2067" s="63"/>
      <c r="U2067" s="63"/>
      <c r="V2067" s="63"/>
      <c r="W2067" s="63"/>
      <c r="X2067" s="63"/>
      <c r="Y2067" s="63"/>
      <c r="Z2067" s="62">
        <v>604695</v>
      </c>
      <c r="AA2067" s="62">
        <v>25164</v>
      </c>
      <c r="AB2067" s="62">
        <v>23.3</v>
      </c>
      <c r="AC2067" s="62">
        <v>6718.83</v>
      </c>
    </row>
    <row r="2068" spans="1:29" ht="30" x14ac:dyDescent="0.25">
      <c r="A2068" s="61" t="s">
        <v>218</v>
      </c>
      <c r="B2068" s="61" t="s">
        <v>219</v>
      </c>
      <c r="C2068" s="62">
        <v>2017</v>
      </c>
      <c r="D2068" s="61" t="s">
        <v>99</v>
      </c>
      <c r="E2068" s="62">
        <v>176</v>
      </c>
      <c r="F2068" s="62">
        <v>1551311</v>
      </c>
      <c r="G2068" s="62">
        <v>301659</v>
      </c>
      <c r="H2068" s="62">
        <v>142.83000000000001</v>
      </c>
      <c r="I2068" s="62">
        <v>8814.27</v>
      </c>
      <c r="J2068" s="62">
        <v>1442719.23</v>
      </c>
      <c r="K2068" s="62">
        <v>0</v>
      </c>
      <c r="L2068" s="63"/>
      <c r="M2068" s="63"/>
      <c r="N2068" s="63"/>
      <c r="O2068" s="63"/>
      <c r="P2068" s="63"/>
      <c r="Q2068" s="63"/>
      <c r="R2068" s="63"/>
      <c r="S2068" s="63"/>
      <c r="T2068" s="63"/>
      <c r="U2068" s="63"/>
      <c r="V2068" s="63"/>
      <c r="W2068" s="63"/>
      <c r="X2068" s="63"/>
      <c r="Y2068" s="63"/>
      <c r="Z2068" s="62">
        <v>5650</v>
      </c>
      <c r="AA2068" s="62">
        <v>94072</v>
      </c>
      <c r="AB2068" s="62">
        <v>44.54</v>
      </c>
      <c r="AC2068" s="62">
        <v>32.1</v>
      </c>
    </row>
    <row r="2069" spans="1:29" ht="30" x14ac:dyDescent="0.25">
      <c r="A2069" s="61" t="s">
        <v>356</v>
      </c>
      <c r="B2069" s="61" t="s">
        <v>357</v>
      </c>
      <c r="C2069" s="62">
        <v>2009</v>
      </c>
      <c r="D2069" s="61" t="s">
        <v>99</v>
      </c>
      <c r="E2069" s="62">
        <v>48</v>
      </c>
      <c r="F2069" s="62">
        <v>532440</v>
      </c>
      <c r="G2069" s="62">
        <v>89180</v>
      </c>
      <c r="H2069" s="62">
        <v>154.83000000000001</v>
      </c>
      <c r="I2069" s="62">
        <v>11092.5</v>
      </c>
      <c r="J2069" s="62">
        <v>495169.2</v>
      </c>
      <c r="K2069" s="62">
        <v>0</v>
      </c>
      <c r="L2069" s="63"/>
      <c r="M2069" s="63"/>
      <c r="N2069" s="63"/>
      <c r="O2069" s="63"/>
      <c r="P2069" s="63"/>
      <c r="Q2069" s="63"/>
      <c r="R2069" s="63"/>
      <c r="S2069" s="63"/>
      <c r="T2069" s="63"/>
      <c r="U2069" s="63"/>
      <c r="V2069" s="63"/>
      <c r="W2069" s="63"/>
      <c r="X2069" s="63"/>
      <c r="Y2069" s="63"/>
      <c r="Z2069" s="62">
        <v>3028</v>
      </c>
      <c r="AA2069" s="62">
        <v>26889</v>
      </c>
      <c r="AB2069" s="62">
        <v>46.68</v>
      </c>
      <c r="AC2069" s="62">
        <v>63.08</v>
      </c>
    </row>
    <row r="2070" spans="1:29" ht="30" x14ac:dyDescent="0.25">
      <c r="A2070" s="61" t="s">
        <v>115</v>
      </c>
      <c r="B2070" s="61" t="s">
        <v>116</v>
      </c>
      <c r="C2070" s="62">
        <v>2006</v>
      </c>
      <c r="D2070" s="61" t="s">
        <v>135</v>
      </c>
      <c r="E2070" s="62">
        <v>24</v>
      </c>
      <c r="F2070" s="62">
        <v>3164</v>
      </c>
      <c r="G2070" s="62">
        <v>720</v>
      </c>
      <c r="H2070" s="62">
        <v>2.5</v>
      </c>
      <c r="I2070" s="62">
        <v>131.83000000000001</v>
      </c>
      <c r="J2070" s="62">
        <v>2942.52</v>
      </c>
      <c r="K2070" s="62">
        <v>0</v>
      </c>
      <c r="L2070" s="63"/>
      <c r="M2070" s="63"/>
      <c r="N2070" s="63"/>
      <c r="O2070" s="63"/>
      <c r="P2070" s="63"/>
      <c r="Q2070" s="63"/>
      <c r="R2070" s="63"/>
      <c r="S2070" s="63"/>
      <c r="T2070" s="63"/>
      <c r="U2070" s="62">
        <v>833</v>
      </c>
      <c r="V2070" s="62">
        <v>2026</v>
      </c>
      <c r="W2070" s="62">
        <v>7.03</v>
      </c>
      <c r="X2070" s="62">
        <v>34</v>
      </c>
      <c r="Y2070" s="62">
        <v>18645.87</v>
      </c>
      <c r="Z2070" s="62">
        <v>160800</v>
      </c>
      <c r="AA2070" s="62">
        <v>15734</v>
      </c>
      <c r="AB2070" s="62">
        <v>54.63</v>
      </c>
      <c r="AC2070" s="62">
        <v>6700</v>
      </c>
    </row>
    <row r="2071" spans="1:29" ht="30" x14ac:dyDescent="0.25">
      <c r="A2071" s="61" t="s">
        <v>194</v>
      </c>
      <c r="B2071" s="61" t="s">
        <v>195</v>
      </c>
      <c r="C2071" s="62">
        <v>2007</v>
      </c>
      <c r="D2071" s="61" t="s">
        <v>99</v>
      </c>
      <c r="E2071" s="62">
        <v>76</v>
      </c>
      <c r="F2071" s="62">
        <v>743280</v>
      </c>
      <c r="G2071" s="62">
        <v>114110</v>
      </c>
      <c r="H2071" s="62">
        <v>125.12</v>
      </c>
      <c r="I2071" s="62">
        <v>9780</v>
      </c>
      <c r="J2071" s="62">
        <v>691250.4</v>
      </c>
      <c r="K2071" s="62">
        <v>0</v>
      </c>
      <c r="L2071" s="63"/>
      <c r="M2071" s="63"/>
      <c r="N2071" s="63"/>
      <c r="O2071" s="63"/>
      <c r="P2071" s="63"/>
      <c r="Q2071" s="63"/>
      <c r="R2071" s="63"/>
      <c r="S2071" s="63"/>
      <c r="T2071" s="63"/>
      <c r="U2071" s="63"/>
      <c r="V2071" s="63"/>
      <c r="W2071" s="63"/>
      <c r="X2071" s="63"/>
      <c r="Y2071" s="63"/>
      <c r="Z2071" s="62">
        <v>31710</v>
      </c>
      <c r="AA2071" s="62">
        <v>598119</v>
      </c>
      <c r="AB2071" s="62">
        <v>655.83</v>
      </c>
      <c r="AC2071" s="62">
        <v>417.24</v>
      </c>
    </row>
    <row r="2072" spans="1:29" x14ac:dyDescent="0.25">
      <c r="A2072" s="61" t="s">
        <v>212</v>
      </c>
      <c r="B2072" s="61" t="s">
        <v>213</v>
      </c>
      <c r="C2072" s="62">
        <v>2008</v>
      </c>
      <c r="D2072" s="61" t="s">
        <v>89</v>
      </c>
      <c r="E2072" s="62">
        <v>80</v>
      </c>
      <c r="F2072" s="62">
        <v>722480</v>
      </c>
      <c r="G2072" s="62">
        <v>116266</v>
      </c>
      <c r="H2072" s="62">
        <v>121.11</v>
      </c>
      <c r="I2072" s="62">
        <v>9031</v>
      </c>
      <c r="J2072" s="62">
        <v>671906.4</v>
      </c>
      <c r="K2072" s="62">
        <v>0</v>
      </c>
      <c r="L2072" s="63"/>
      <c r="M2072" s="63"/>
      <c r="N2072" s="63"/>
      <c r="O2072" s="63"/>
      <c r="P2072" s="63"/>
      <c r="Q2072" s="63"/>
      <c r="R2072" s="63"/>
      <c r="S2072" s="63"/>
      <c r="T2072" s="63"/>
      <c r="U2072" s="63"/>
      <c r="V2072" s="63"/>
      <c r="W2072" s="63"/>
      <c r="X2072" s="63"/>
      <c r="Y2072" s="63"/>
      <c r="Z2072" s="62">
        <v>231403</v>
      </c>
      <c r="AA2072" s="62">
        <v>18322</v>
      </c>
      <c r="AB2072" s="62">
        <v>19.09</v>
      </c>
      <c r="AC2072" s="62">
        <v>2892.54</v>
      </c>
    </row>
    <row r="2073" spans="1:29" x14ac:dyDescent="0.25">
      <c r="A2073" s="61" t="s">
        <v>79</v>
      </c>
      <c r="B2073" s="61" t="s">
        <v>80</v>
      </c>
      <c r="C2073" s="62">
        <v>2005</v>
      </c>
      <c r="D2073" s="61" t="s">
        <v>150</v>
      </c>
      <c r="E2073" s="62">
        <v>8</v>
      </c>
      <c r="F2073" s="63"/>
      <c r="G2073" s="63"/>
      <c r="H2073" s="63"/>
      <c r="I2073" s="63"/>
      <c r="J2073" s="63"/>
      <c r="K2073" s="62">
        <v>0</v>
      </c>
      <c r="L2073" s="63"/>
      <c r="M2073" s="63"/>
      <c r="N2073" s="63"/>
      <c r="O2073" s="63"/>
      <c r="P2073" s="63"/>
      <c r="Q2073" s="63"/>
      <c r="R2073" s="63"/>
      <c r="S2073" s="63"/>
      <c r="T2073" s="63"/>
      <c r="U2073" s="63"/>
      <c r="V2073" s="63"/>
      <c r="W2073" s="63"/>
      <c r="X2073" s="63"/>
      <c r="Y2073" s="63"/>
      <c r="Z2073" s="62">
        <v>0</v>
      </c>
      <c r="AA2073" s="63"/>
      <c r="AB2073" s="63"/>
      <c r="AC2073" s="62">
        <v>0</v>
      </c>
    </row>
    <row r="2074" spans="1:29" ht="30" x14ac:dyDescent="0.25">
      <c r="A2074" s="61" t="s">
        <v>309</v>
      </c>
      <c r="B2074" s="61" t="s">
        <v>310</v>
      </c>
      <c r="C2074" s="62">
        <v>2009</v>
      </c>
      <c r="D2074" s="61" t="s">
        <v>75</v>
      </c>
      <c r="E2074" s="62">
        <v>26</v>
      </c>
      <c r="F2074" s="62">
        <v>0</v>
      </c>
      <c r="G2074" s="62">
        <v>0</v>
      </c>
      <c r="H2074" s="62">
        <v>0</v>
      </c>
      <c r="I2074" s="62">
        <v>0</v>
      </c>
      <c r="J2074" s="62">
        <v>0</v>
      </c>
      <c r="K2074" s="62">
        <v>0</v>
      </c>
      <c r="L2074" s="62">
        <v>0</v>
      </c>
      <c r="M2074" s="62">
        <v>0</v>
      </c>
      <c r="N2074" s="63"/>
      <c r="O2074" s="63"/>
      <c r="P2074" s="62">
        <v>0</v>
      </c>
      <c r="Q2074" s="62">
        <v>0</v>
      </c>
      <c r="R2074" s="62">
        <v>0</v>
      </c>
      <c r="S2074" s="62">
        <v>0</v>
      </c>
      <c r="T2074" s="62">
        <v>0</v>
      </c>
      <c r="U2074" s="62">
        <v>0</v>
      </c>
      <c r="V2074" s="62">
        <v>0</v>
      </c>
      <c r="W2074" s="62">
        <v>0</v>
      </c>
      <c r="X2074" s="62">
        <v>0</v>
      </c>
      <c r="Y2074" s="62">
        <v>0</v>
      </c>
      <c r="Z2074" s="62">
        <v>0</v>
      </c>
      <c r="AA2074" s="62">
        <v>0</v>
      </c>
      <c r="AB2074" s="62">
        <v>0</v>
      </c>
      <c r="AC2074" s="62">
        <v>0</v>
      </c>
    </row>
    <row r="2075" spans="1:29" x14ac:dyDescent="0.25">
      <c r="A2075" s="61" t="s">
        <v>260</v>
      </c>
      <c r="B2075" s="61" t="s">
        <v>261</v>
      </c>
      <c r="C2075" s="62">
        <v>2010</v>
      </c>
      <c r="D2075" s="61" t="s">
        <v>313</v>
      </c>
      <c r="E2075" s="62">
        <v>57</v>
      </c>
      <c r="F2075" s="62">
        <v>538560</v>
      </c>
      <c r="G2075" s="62">
        <v>61174</v>
      </c>
      <c r="H2075" s="62">
        <v>89.44</v>
      </c>
      <c r="I2075" s="62">
        <v>9448.42</v>
      </c>
      <c r="J2075" s="62">
        <v>500860.8</v>
      </c>
      <c r="K2075" s="62">
        <v>1651.79</v>
      </c>
      <c r="L2075" s="62">
        <v>2227</v>
      </c>
      <c r="M2075" s="62">
        <v>3.26</v>
      </c>
      <c r="N2075" s="62">
        <v>28.98</v>
      </c>
      <c r="O2075" s="62">
        <v>19919.48</v>
      </c>
      <c r="P2075" s="63"/>
      <c r="Q2075" s="63"/>
      <c r="R2075" s="63"/>
      <c r="S2075" s="63"/>
      <c r="T2075" s="63"/>
      <c r="U2075" s="63"/>
      <c r="V2075" s="63"/>
      <c r="W2075" s="63"/>
      <c r="X2075" s="63"/>
      <c r="Y2075" s="63"/>
      <c r="Z2075" s="62">
        <v>1710</v>
      </c>
      <c r="AA2075" s="62">
        <v>13241</v>
      </c>
      <c r="AB2075" s="62">
        <v>19.36</v>
      </c>
      <c r="AC2075" s="62">
        <v>30</v>
      </c>
    </row>
    <row r="2076" spans="1:29" x14ac:dyDescent="0.25">
      <c r="A2076" s="61" t="s">
        <v>235</v>
      </c>
      <c r="B2076" s="61" t="s">
        <v>236</v>
      </c>
      <c r="C2076" s="62">
        <v>2012</v>
      </c>
      <c r="D2076" s="61" t="s">
        <v>175</v>
      </c>
      <c r="E2076" s="62">
        <v>8</v>
      </c>
      <c r="F2076" s="63"/>
      <c r="G2076" s="63"/>
      <c r="H2076" s="63"/>
      <c r="I2076" s="63"/>
      <c r="J2076" s="63"/>
      <c r="K2076" s="62">
        <v>0</v>
      </c>
      <c r="L2076" s="63"/>
      <c r="M2076" s="63"/>
      <c r="N2076" s="63"/>
      <c r="O2076" s="63"/>
      <c r="P2076" s="63"/>
      <c r="Q2076" s="63"/>
      <c r="R2076" s="63"/>
      <c r="S2076" s="63"/>
      <c r="T2076" s="63"/>
      <c r="U2076" s="63"/>
      <c r="V2076" s="63"/>
      <c r="W2076" s="63"/>
      <c r="X2076" s="63"/>
      <c r="Y2076" s="63"/>
      <c r="Z2076" s="62">
        <v>51800</v>
      </c>
      <c r="AA2076" s="62">
        <v>1908</v>
      </c>
      <c r="AB2076" s="62">
        <v>19.88</v>
      </c>
      <c r="AC2076" s="62">
        <v>6475</v>
      </c>
    </row>
    <row r="2077" spans="1:29" ht="30" x14ac:dyDescent="0.25">
      <c r="A2077" s="61" t="s">
        <v>403</v>
      </c>
      <c r="B2077" s="61" t="s">
        <v>404</v>
      </c>
      <c r="C2077" s="62">
        <v>2010</v>
      </c>
      <c r="D2077" s="61" t="s">
        <v>78</v>
      </c>
      <c r="E2077" s="62">
        <v>32</v>
      </c>
      <c r="F2077" s="62">
        <v>101148</v>
      </c>
      <c r="G2077" s="62">
        <v>24997</v>
      </c>
      <c r="H2077" s="62">
        <v>65.099999999999994</v>
      </c>
      <c r="I2077" s="62">
        <v>3160.88</v>
      </c>
      <c r="J2077" s="62">
        <v>94067.64</v>
      </c>
      <c r="K2077" s="62">
        <v>24546</v>
      </c>
      <c r="L2077" s="62">
        <v>8043</v>
      </c>
      <c r="M2077" s="62">
        <v>20.95</v>
      </c>
      <c r="N2077" s="62">
        <v>767.06</v>
      </c>
      <c r="O2077" s="62">
        <v>296007.58</v>
      </c>
      <c r="P2077" s="63"/>
      <c r="Q2077" s="63"/>
      <c r="R2077" s="63"/>
      <c r="S2077" s="63"/>
      <c r="T2077" s="63"/>
      <c r="U2077" s="63"/>
      <c r="V2077" s="63"/>
      <c r="W2077" s="63"/>
      <c r="X2077" s="63"/>
      <c r="Y2077" s="63"/>
      <c r="Z2077" s="62">
        <v>36.590000000000003</v>
      </c>
      <c r="AA2077" s="62">
        <v>2978</v>
      </c>
      <c r="AB2077" s="62">
        <v>7.76</v>
      </c>
      <c r="AC2077" s="62">
        <v>1.1399999999999999</v>
      </c>
    </row>
    <row r="2078" spans="1:29" ht="30" x14ac:dyDescent="0.25">
      <c r="A2078" s="61" t="s">
        <v>385</v>
      </c>
      <c r="B2078" s="61" t="s">
        <v>386</v>
      </c>
      <c r="C2078" s="62">
        <v>2013</v>
      </c>
      <c r="D2078" s="61" t="s">
        <v>99</v>
      </c>
      <c r="E2078" s="62">
        <v>32</v>
      </c>
      <c r="F2078" s="62">
        <v>26214</v>
      </c>
      <c r="G2078" s="62">
        <v>3649</v>
      </c>
      <c r="H2078" s="62">
        <v>9.5</v>
      </c>
      <c r="I2078" s="62">
        <v>819.19</v>
      </c>
      <c r="J2078" s="62">
        <v>24379.02</v>
      </c>
      <c r="K2078" s="62">
        <v>4407.6099999999997</v>
      </c>
      <c r="L2078" s="62">
        <v>5312</v>
      </c>
      <c r="M2078" s="62">
        <v>13.83</v>
      </c>
      <c r="N2078" s="62">
        <v>137.74</v>
      </c>
      <c r="O2078" s="62">
        <v>53152.69</v>
      </c>
      <c r="P2078" s="63"/>
      <c r="Q2078" s="63"/>
      <c r="R2078" s="63"/>
      <c r="S2078" s="63"/>
      <c r="T2078" s="63"/>
      <c r="U2078" s="63"/>
      <c r="V2078" s="63"/>
      <c r="W2078" s="63"/>
      <c r="X2078" s="63"/>
      <c r="Y2078" s="63"/>
      <c r="Z2078" s="62">
        <v>0</v>
      </c>
      <c r="AA2078" s="63"/>
      <c r="AB2078" s="63"/>
      <c r="AC2078" s="62">
        <v>0</v>
      </c>
    </row>
    <row r="2079" spans="1:29" x14ac:dyDescent="0.25">
      <c r="A2079" s="61" t="s">
        <v>279</v>
      </c>
      <c r="B2079" s="61" t="s">
        <v>280</v>
      </c>
      <c r="C2079" s="62">
        <v>2016</v>
      </c>
      <c r="D2079" s="61" t="s">
        <v>99</v>
      </c>
      <c r="E2079" s="62">
        <v>56</v>
      </c>
      <c r="F2079" s="62">
        <v>456034</v>
      </c>
      <c r="G2079" s="62">
        <v>78933</v>
      </c>
      <c r="H2079" s="62">
        <v>117.46</v>
      </c>
      <c r="I2079" s="62">
        <v>8143.46</v>
      </c>
      <c r="J2079" s="62">
        <v>424111.62</v>
      </c>
      <c r="K2079" s="62">
        <v>0</v>
      </c>
      <c r="L2079" s="63"/>
      <c r="M2079" s="63"/>
      <c r="N2079" s="63"/>
      <c r="O2079" s="63"/>
      <c r="P2079" s="63"/>
      <c r="Q2079" s="63"/>
      <c r="R2079" s="63"/>
      <c r="S2079" s="63"/>
      <c r="T2079" s="63"/>
      <c r="U2079" s="63"/>
      <c r="V2079" s="63"/>
      <c r="W2079" s="63"/>
      <c r="X2079" s="63"/>
      <c r="Y2079" s="63"/>
      <c r="Z2079" s="62">
        <v>39489.06</v>
      </c>
      <c r="AA2079" s="62">
        <v>32726</v>
      </c>
      <c r="AB2079" s="62">
        <v>48.7</v>
      </c>
      <c r="AC2079" s="62">
        <v>705.16</v>
      </c>
    </row>
    <row r="2080" spans="1:29" x14ac:dyDescent="0.25">
      <c r="A2080" s="61" t="s">
        <v>273</v>
      </c>
      <c r="B2080" s="61" t="s">
        <v>274</v>
      </c>
      <c r="C2080" s="62">
        <v>2005</v>
      </c>
      <c r="D2080" s="61" t="s">
        <v>72</v>
      </c>
      <c r="E2080" s="62">
        <v>23</v>
      </c>
      <c r="F2080" s="62">
        <v>85588</v>
      </c>
      <c r="G2080" s="62">
        <v>10112</v>
      </c>
      <c r="H2080" s="62">
        <v>36.64</v>
      </c>
      <c r="I2080" s="62">
        <v>3721.22</v>
      </c>
      <c r="J2080" s="62">
        <v>79596.84</v>
      </c>
      <c r="K2080" s="62">
        <v>0</v>
      </c>
      <c r="L2080" s="63"/>
      <c r="M2080" s="63"/>
      <c r="N2080" s="63"/>
      <c r="O2080" s="63"/>
      <c r="P2080" s="63"/>
      <c r="Q2080" s="63"/>
      <c r="R2080" s="63"/>
      <c r="S2080" s="63"/>
      <c r="T2080" s="63"/>
      <c r="U2080" s="62">
        <v>3860</v>
      </c>
      <c r="V2080" s="62">
        <v>7634</v>
      </c>
      <c r="W2080" s="62">
        <v>27.66</v>
      </c>
      <c r="X2080" s="62">
        <v>167</v>
      </c>
      <c r="Y2080" s="62">
        <v>86402.240000000005</v>
      </c>
      <c r="Z2080" s="62">
        <v>713.86</v>
      </c>
      <c r="AA2080" s="62">
        <v>1987</v>
      </c>
      <c r="AB2080" s="62">
        <v>7.2</v>
      </c>
      <c r="AC2080" s="62">
        <v>31.04</v>
      </c>
    </row>
    <row r="2081" spans="1:29" ht="30" x14ac:dyDescent="0.25">
      <c r="A2081" s="61" t="s">
        <v>171</v>
      </c>
      <c r="B2081" s="61" t="s">
        <v>172</v>
      </c>
      <c r="C2081" s="62">
        <v>2004</v>
      </c>
      <c r="D2081" s="61" t="s">
        <v>78</v>
      </c>
      <c r="E2081" s="62">
        <v>136</v>
      </c>
      <c r="F2081" s="62">
        <v>415000</v>
      </c>
      <c r="G2081" s="62">
        <v>44631</v>
      </c>
      <c r="H2081" s="62">
        <v>27.35</v>
      </c>
      <c r="I2081" s="62">
        <v>3051.47</v>
      </c>
      <c r="J2081" s="62">
        <v>385950</v>
      </c>
      <c r="K2081" s="62">
        <v>82953.440000000002</v>
      </c>
      <c r="L2081" s="62">
        <v>81604</v>
      </c>
      <c r="M2081" s="62">
        <v>50</v>
      </c>
      <c r="N2081" s="62">
        <v>609.95000000000005</v>
      </c>
      <c r="O2081" s="62">
        <v>1000360.46</v>
      </c>
      <c r="P2081" s="63"/>
      <c r="Q2081" s="63"/>
      <c r="R2081" s="63"/>
      <c r="S2081" s="63"/>
      <c r="T2081" s="63"/>
      <c r="U2081" s="63"/>
      <c r="V2081" s="63"/>
      <c r="W2081" s="63"/>
      <c r="X2081" s="63"/>
      <c r="Y2081" s="63"/>
      <c r="Z2081" s="62">
        <v>4992</v>
      </c>
      <c r="AA2081" s="62">
        <v>30477</v>
      </c>
      <c r="AB2081" s="62">
        <v>18.670000000000002</v>
      </c>
      <c r="AC2081" s="62">
        <v>36.71</v>
      </c>
    </row>
    <row r="2082" spans="1:29" x14ac:dyDescent="0.25">
      <c r="A2082" s="61" t="s">
        <v>289</v>
      </c>
      <c r="B2082" s="61" t="s">
        <v>290</v>
      </c>
      <c r="C2082" s="62">
        <v>2007</v>
      </c>
      <c r="D2082" s="61" t="s">
        <v>78</v>
      </c>
      <c r="E2082" s="62">
        <v>25</v>
      </c>
      <c r="F2082" s="62">
        <v>57824</v>
      </c>
      <c r="G2082" s="62">
        <v>6893</v>
      </c>
      <c r="H2082" s="62">
        <v>22.98</v>
      </c>
      <c r="I2082" s="62">
        <v>2312.96</v>
      </c>
      <c r="J2082" s="62">
        <v>53776.32</v>
      </c>
      <c r="K2082" s="62">
        <v>13478.18</v>
      </c>
      <c r="L2082" s="62">
        <v>15227</v>
      </c>
      <c r="M2082" s="62">
        <v>50.76</v>
      </c>
      <c r="N2082" s="63"/>
      <c r="O2082" s="63"/>
      <c r="P2082" s="63"/>
      <c r="Q2082" s="63"/>
      <c r="R2082" s="63"/>
      <c r="S2082" s="63"/>
      <c r="T2082" s="63"/>
      <c r="U2082" s="63"/>
      <c r="V2082" s="63"/>
      <c r="W2082" s="63"/>
      <c r="X2082" s="63"/>
      <c r="Y2082" s="63"/>
      <c r="Z2082" s="62">
        <v>127.13</v>
      </c>
      <c r="AA2082" s="62">
        <v>8055</v>
      </c>
      <c r="AB2082" s="62">
        <v>26.85</v>
      </c>
      <c r="AC2082" s="62">
        <v>5.09</v>
      </c>
    </row>
    <row r="2083" spans="1:29" ht="30" x14ac:dyDescent="0.25">
      <c r="A2083" s="61" t="s">
        <v>182</v>
      </c>
      <c r="B2083" s="61" t="s">
        <v>183</v>
      </c>
      <c r="C2083" s="62">
        <v>2012</v>
      </c>
      <c r="D2083" s="61" t="s">
        <v>75</v>
      </c>
      <c r="E2083" s="62">
        <v>5</v>
      </c>
      <c r="F2083" s="63"/>
      <c r="G2083" s="63"/>
      <c r="H2083" s="63"/>
      <c r="I2083" s="63"/>
      <c r="J2083" s="63"/>
      <c r="K2083" s="62">
        <v>0</v>
      </c>
      <c r="L2083" s="63"/>
      <c r="M2083" s="63"/>
      <c r="N2083" s="63"/>
      <c r="O2083" s="63"/>
      <c r="P2083" s="63"/>
      <c r="Q2083" s="63"/>
      <c r="R2083" s="63"/>
      <c r="S2083" s="63"/>
      <c r="T2083" s="63"/>
      <c r="U2083" s="63"/>
      <c r="V2083" s="63"/>
      <c r="W2083" s="63"/>
      <c r="X2083" s="63"/>
      <c r="Y2083" s="63"/>
      <c r="Z2083" s="62">
        <v>49041</v>
      </c>
      <c r="AA2083" s="62">
        <v>4886</v>
      </c>
      <c r="AB2083" s="62">
        <v>81.430000000000007</v>
      </c>
      <c r="AC2083" s="62">
        <v>9808.2000000000007</v>
      </c>
    </row>
    <row r="2084" spans="1:29" ht="30" x14ac:dyDescent="0.25">
      <c r="A2084" s="61" t="s">
        <v>115</v>
      </c>
      <c r="B2084" s="61" t="s">
        <v>116</v>
      </c>
      <c r="C2084" s="62">
        <v>2012</v>
      </c>
      <c r="D2084" s="61" t="s">
        <v>78</v>
      </c>
      <c r="E2084" s="62">
        <v>29</v>
      </c>
      <c r="F2084" s="62">
        <v>11107</v>
      </c>
      <c r="G2084" s="62">
        <v>2318</v>
      </c>
      <c r="H2084" s="62">
        <v>6.66</v>
      </c>
      <c r="I2084" s="62">
        <v>383</v>
      </c>
      <c r="J2084" s="62">
        <v>10329.51</v>
      </c>
      <c r="K2084" s="62">
        <v>11673.13</v>
      </c>
      <c r="L2084" s="62">
        <v>14262</v>
      </c>
      <c r="M2084" s="62">
        <v>40.98</v>
      </c>
      <c r="N2084" s="62">
        <v>402.52</v>
      </c>
      <c r="O2084" s="62">
        <v>140769.81</v>
      </c>
      <c r="P2084" s="63"/>
      <c r="Q2084" s="63"/>
      <c r="R2084" s="63"/>
      <c r="S2084" s="63"/>
      <c r="T2084" s="63"/>
      <c r="U2084" s="63"/>
      <c r="V2084" s="63"/>
      <c r="W2084" s="63"/>
      <c r="X2084" s="63"/>
      <c r="Y2084" s="63"/>
      <c r="Z2084" s="62">
        <v>93000</v>
      </c>
      <c r="AA2084" s="62">
        <v>12836</v>
      </c>
      <c r="AB2084" s="62">
        <v>36.89</v>
      </c>
      <c r="AC2084" s="62">
        <v>3206.9</v>
      </c>
    </row>
    <row r="2085" spans="1:29" x14ac:dyDescent="0.25">
      <c r="A2085" s="61" t="s">
        <v>376</v>
      </c>
      <c r="B2085" s="61" t="s">
        <v>377</v>
      </c>
      <c r="C2085" s="62">
        <v>2016</v>
      </c>
      <c r="D2085" s="61" t="s">
        <v>89</v>
      </c>
      <c r="E2085" s="62">
        <v>96</v>
      </c>
      <c r="F2085" s="62">
        <v>928400</v>
      </c>
      <c r="G2085" s="62">
        <v>184262</v>
      </c>
      <c r="H2085" s="62">
        <v>159.94999999999999</v>
      </c>
      <c r="I2085" s="62">
        <v>9670.83</v>
      </c>
      <c r="J2085" s="62">
        <v>863412</v>
      </c>
      <c r="K2085" s="62">
        <v>0</v>
      </c>
      <c r="L2085" s="63"/>
      <c r="M2085" s="63"/>
      <c r="N2085" s="63"/>
      <c r="O2085" s="63"/>
      <c r="P2085" s="63"/>
      <c r="Q2085" s="63"/>
      <c r="R2085" s="63"/>
      <c r="S2085" s="63"/>
      <c r="T2085" s="63"/>
      <c r="U2085" s="63"/>
      <c r="V2085" s="63"/>
      <c r="W2085" s="63"/>
      <c r="X2085" s="63"/>
      <c r="Y2085" s="63"/>
      <c r="Z2085" s="62">
        <v>106505</v>
      </c>
      <c r="AA2085" s="62">
        <v>8200</v>
      </c>
      <c r="AB2085" s="62">
        <v>7.12</v>
      </c>
      <c r="AC2085" s="62">
        <v>1109.43</v>
      </c>
    </row>
    <row r="2086" spans="1:29" x14ac:dyDescent="0.25">
      <c r="A2086" s="61" t="s">
        <v>102</v>
      </c>
      <c r="B2086" s="61" t="s">
        <v>103</v>
      </c>
      <c r="C2086" s="62">
        <v>2016</v>
      </c>
      <c r="D2086" s="61" t="s">
        <v>99</v>
      </c>
      <c r="E2086" s="62">
        <v>42</v>
      </c>
      <c r="F2086" s="62">
        <v>157520</v>
      </c>
      <c r="G2086" s="62">
        <v>32565</v>
      </c>
      <c r="H2086" s="62">
        <v>64.61</v>
      </c>
      <c r="I2086" s="62">
        <v>3750.48</v>
      </c>
      <c r="J2086" s="62">
        <v>146493.6</v>
      </c>
      <c r="K2086" s="62">
        <v>17115.419999999998</v>
      </c>
      <c r="L2086" s="62">
        <v>24065</v>
      </c>
      <c r="M2086" s="62">
        <v>47.75</v>
      </c>
      <c r="N2086" s="62">
        <v>407.51</v>
      </c>
      <c r="O2086" s="62">
        <v>206400.01</v>
      </c>
      <c r="P2086" s="63"/>
      <c r="Q2086" s="63"/>
      <c r="R2086" s="63"/>
      <c r="S2086" s="63"/>
      <c r="T2086" s="63"/>
      <c r="U2086" s="63"/>
      <c r="V2086" s="63"/>
      <c r="W2086" s="63"/>
      <c r="X2086" s="63"/>
      <c r="Y2086" s="63"/>
      <c r="Z2086" s="62">
        <v>2181</v>
      </c>
      <c r="AA2086" s="62">
        <v>35618</v>
      </c>
      <c r="AB2086" s="62">
        <v>70.67</v>
      </c>
      <c r="AC2086" s="62">
        <v>51.93</v>
      </c>
    </row>
    <row r="2087" spans="1:29" ht="30" x14ac:dyDescent="0.25">
      <c r="A2087" s="61" t="s">
        <v>247</v>
      </c>
      <c r="B2087" s="61" t="s">
        <v>248</v>
      </c>
      <c r="C2087" s="62">
        <v>2005</v>
      </c>
      <c r="D2087" s="61" t="s">
        <v>86</v>
      </c>
      <c r="E2087" s="62">
        <v>31</v>
      </c>
      <c r="F2087" s="62">
        <v>597</v>
      </c>
      <c r="G2087" s="62">
        <v>130</v>
      </c>
      <c r="H2087" s="62">
        <v>0.35</v>
      </c>
      <c r="I2087" s="62">
        <v>19.260000000000002</v>
      </c>
      <c r="J2087" s="62">
        <v>555.21</v>
      </c>
      <c r="K2087" s="62">
        <v>17.46</v>
      </c>
      <c r="L2087" s="62">
        <v>79</v>
      </c>
      <c r="M2087" s="62">
        <v>0.21</v>
      </c>
      <c r="N2087" s="62">
        <v>0.56000000000000005</v>
      </c>
      <c r="O2087" s="62">
        <v>210.54</v>
      </c>
      <c r="P2087" s="63"/>
      <c r="Q2087" s="63"/>
      <c r="R2087" s="63"/>
      <c r="S2087" s="63"/>
      <c r="T2087" s="63"/>
      <c r="U2087" s="63"/>
      <c r="V2087" s="63"/>
      <c r="W2087" s="63"/>
      <c r="X2087" s="63"/>
      <c r="Y2087" s="63"/>
      <c r="Z2087" s="62">
        <v>280</v>
      </c>
      <c r="AA2087" s="62">
        <v>12167</v>
      </c>
      <c r="AB2087" s="62">
        <v>32.71</v>
      </c>
      <c r="AC2087" s="62">
        <v>9.0299999999999994</v>
      </c>
    </row>
    <row r="2088" spans="1:29" x14ac:dyDescent="0.25">
      <c r="A2088" s="61" t="s">
        <v>229</v>
      </c>
      <c r="B2088" s="61" t="s">
        <v>230</v>
      </c>
      <c r="C2088" s="62">
        <v>2009</v>
      </c>
      <c r="D2088" s="61" t="s">
        <v>86</v>
      </c>
      <c r="E2088" s="62">
        <v>127</v>
      </c>
      <c r="F2088" s="62">
        <v>27384</v>
      </c>
      <c r="G2088" s="62">
        <v>14252</v>
      </c>
      <c r="H2088" s="62">
        <v>9.35</v>
      </c>
      <c r="I2088" s="62">
        <v>215.62</v>
      </c>
      <c r="J2088" s="62">
        <v>25467.119999999999</v>
      </c>
      <c r="K2088" s="62">
        <v>14599.42</v>
      </c>
      <c r="L2088" s="62">
        <v>13401</v>
      </c>
      <c r="M2088" s="62">
        <v>8.7899999999999991</v>
      </c>
      <c r="N2088" s="62">
        <v>114.96</v>
      </c>
      <c r="O2088" s="62">
        <v>176058.76</v>
      </c>
      <c r="P2088" s="63"/>
      <c r="Q2088" s="63"/>
      <c r="R2088" s="63"/>
      <c r="S2088" s="63"/>
      <c r="T2088" s="63"/>
      <c r="U2088" s="63"/>
      <c r="V2088" s="63"/>
      <c r="W2088" s="63"/>
      <c r="X2088" s="63"/>
      <c r="Y2088" s="63"/>
      <c r="Z2088" s="62">
        <v>0</v>
      </c>
      <c r="AA2088" s="62">
        <v>137832</v>
      </c>
      <c r="AB2088" s="62">
        <v>90.44</v>
      </c>
      <c r="AC2088" s="62">
        <v>0</v>
      </c>
    </row>
    <row r="2089" spans="1:29" x14ac:dyDescent="0.25">
      <c r="A2089" s="61" t="s">
        <v>291</v>
      </c>
      <c r="B2089" s="61" t="s">
        <v>292</v>
      </c>
      <c r="C2089" s="62">
        <v>2017</v>
      </c>
      <c r="D2089" s="61" t="s">
        <v>78</v>
      </c>
      <c r="E2089" s="62">
        <v>70</v>
      </c>
      <c r="F2089" s="62">
        <v>513100</v>
      </c>
      <c r="G2089" s="62">
        <v>96598</v>
      </c>
      <c r="H2089" s="62">
        <v>115</v>
      </c>
      <c r="I2089" s="62">
        <v>7330</v>
      </c>
      <c r="J2089" s="62">
        <v>477183</v>
      </c>
      <c r="K2089" s="62">
        <v>0</v>
      </c>
      <c r="L2089" s="63"/>
      <c r="M2089" s="63"/>
      <c r="N2089" s="63"/>
      <c r="O2089" s="63"/>
      <c r="P2089" s="63"/>
      <c r="Q2089" s="63"/>
      <c r="R2089" s="63"/>
      <c r="S2089" s="63"/>
      <c r="T2089" s="63"/>
      <c r="U2089" s="63"/>
      <c r="V2089" s="63"/>
      <c r="W2089" s="63"/>
      <c r="X2089" s="63"/>
      <c r="Y2089" s="63"/>
      <c r="Z2089" s="62">
        <v>177.9</v>
      </c>
      <c r="AA2089" s="62">
        <v>7913</v>
      </c>
      <c r="AB2089" s="62">
        <v>9.42</v>
      </c>
      <c r="AC2089" s="62">
        <v>2.54</v>
      </c>
    </row>
    <row r="2090" spans="1:29" x14ac:dyDescent="0.25">
      <c r="A2090" s="61" t="s">
        <v>426</v>
      </c>
      <c r="B2090" s="61" t="s">
        <v>427</v>
      </c>
      <c r="C2090" s="62">
        <v>2009</v>
      </c>
      <c r="D2090" s="61" t="s">
        <v>150</v>
      </c>
      <c r="E2090" s="62">
        <v>8</v>
      </c>
      <c r="F2090" s="63"/>
      <c r="G2090" s="63"/>
      <c r="H2090" s="63"/>
      <c r="I2090" s="63"/>
      <c r="J2090" s="63"/>
      <c r="K2090" s="62">
        <v>0</v>
      </c>
      <c r="L2090" s="63"/>
      <c r="M2090" s="63"/>
      <c r="N2090" s="63"/>
      <c r="O2090" s="63"/>
      <c r="P2090" s="63"/>
      <c r="Q2090" s="63"/>
      <c r="R2090" s="63"/>
      <c r="S2090" s="63"/>
      <c r="T2090" s="63"/>
      <c r="U2090" s="63"/>
      <c r="V2090" s="63"/>
      <c r="W2090" s="63"/>
      <c r="X2090" s="63"/>
      <c r="Y2090" s="63"/>
      <c r="Z2090" s="62">
        <v>0</v>
      </c>
      <c r="AA2090" s="63"/>
      <c r="AB2090" s="63"/>
      <c r="AC2090" s="62">
        <v>0</v>
      </c>
    </row>
    <row r="2091" spans="1:29" ht="45" x14ac:dyDescent="0.25">
      <c r="A2091" s="61" t="s">
        <v>518</v>
      </c>
      <c r="B2091" s="61" t="s">
        <v>519</v>
      </c>
      <c r="C2091" s="62">
        <v>2016</v>
      </c>
      <c r="D2091" s="61" t="s">
        <v>75</v>
      </c>
      <c r="E2091" s="62">
        <v>14</v>
      </c>
      <c r="F2091" s="62">
        <v>11857</v>
      </c>
      <c r="G2091" s="62">
        <v>2749</v>
      </c>
      <c r="H2091" s="62">
        <v>16.36</v>
      </c>
      <c r="I2091" s="62">
        <v>846.93</v>
      </c>
      <c r="J2091" s="62">
        <v>11027.01</v>
      </c>
      <c r="K2091" s="62">
        <v>146.46</v>
      </c>
      <c r="L2091" s="62">
        <v>891</v>
      </c>
      <c r="M2091" s="62">
        <v>5.3</v>
      </c>
      <c r="N2091" s="63"/>
      <c r="O2091" s="63"/>
      <c r="P2091" s="63"/>
      <c r="Q2091" s="63"/>
      <c r="R2091" s="63"/>
      <c r="S2091" s="63"/>
      <c r="T2091" s="63"/>
      <c r="U2091" s="63"/>
      <c r="V2091" s="63"/>
      <c r="W2091" s="63"/>
      <c r="X2091" s="63"/>
      <c r="Y2091" s="63"/>
      <c r="Z2091" s="62">
        <v>2722.88</v>
      </c>
      <c r="AA2091" s="62">
        <v>24059</v>
      </c>
      <c r="AB2091" s="62">
        <v>143.21</v>
      </c>
      <c r="AC2091" s="62">
        <v>194.49</v>
      </c>
    </row>
    <row r="2092" spans="1:29" ht="30" x14ac:dyDescent="0.25">
      <c r="A2092" s="61" t="s">
        <v>136</v>
      </c>
      <c r="B2092" s="61" t="s">
        <v>137</v>
      </c>
      <c r="C2092" s="62">
        <v>2013</v>
      </c>
      <c r="D2092" s="61" t="s">
        <v>75</v>
      </c>
      <c r="E2092" s="62">
        <v>25</v>
      </c>
      <c r="F2092" s="62">
        <v>769</v>
      </c>
      <c r="G2092" s="62">
        <v>184</v>
      </c>
      <c r="H2092" s="62">
        <v>0.61</v>
      </c>
      <c r="I2092" s="62">
        <v>30.76</v>
      </c>
      <c r="J2092" s="62">
        <v>715.17</v>
      </c>
      <c r="K2092" s="62">
        <v>0</v>
      </c>
      <c r="L2092" s="63"/>
      <c r="M2092" s="63"/>
      <c r="N2092" s="63"/>
      <c r="O2092" s="63"/>
      <c r="P2092" s="63"/>
      <c r="Q2092" s="63"/>
      <c r="R2092" s="63"/>
      <c r="S2092" s="63"/>
      <c r="T2092" s="63"/>
      <c r="U2092" s="62">
        <v>300</v>
      </c>
      <c r="V2092" s="62">
        <v>1008</v>
      </c>
      <c r="W2092" s="62">
        <v>3.36</v>
      </c>
      <c r="X2092" s="62">
        <v>12</v>
      </c>
      <c r="Y2092" s="62">
        <v>6715.2</v>
      </c>
      <c r="Z2092" s="62">
        <v>1945.39</v>
      </c>
      <c r="AA2092" s="62">
        <v>5212</v>
      </c>
      <c r="AB2092" s="62">
        <v>17.37</v>
      </c>
      <c r="AC2092" s="62">
        <v>77.819999999999993</v>
      </c>
    </row>
    <row r="2093" spans="1:29" x14ac:dyDescent="0.25">
      <c r="A2093" s="61" t="s">
        <v>554</v>
      </c>
      <c r="B2093" s="61" t="s">
        <v>555</v>
      </c>
      <c r="C2093" s="62">
        <v>2013</v>
      </c>
      <c r="D2093" s="61" t="s">
        <v>78</v>
      </c>
      <c r="E2093" s="62">
        <v>40</v>
      </c>
      <c r="F2093" s="62">
        <v>360800</v>
      </c>
      <c r="G2093" s="62">
        <v>45936</v>
      </c>
      <c r="H2093" s="62">
        <v>95.7</v>
      </c>
      <c r="I2093" s="62">
        <v>9020</v>
      </c>
      <c r="J2093" s="62">
        <v>335544</v>
      </c>
      <c r="K2093" s="62">
        <v>0</v>
      </c>
      <c r="L2093" s="63"/>
      <c r="M2093" s="63"/>
      <c r="N2093" s="63"/>
      <c r="O2093" s="63"/>
      <c r="P2093" s="63"/>
      <c r="Q2093" s="63"/>
      <c r="R2093" s="63"/>
      <c r="S2093" s="63"/>
      <c r="T2093" s="63"/>
      <c r="U2093" s="63"/>
      <c r="V2093" s="63"/>
      <c r="W2093" s="63"/>
      <c r="X2093" s="63"/>
      <c r="Y2093" s="63"/>
      <c r="Z2093" s="62">
        <v>431.52</v>
      </c>
      <c r="AA2093" s="62">
        <v>4757</v>
      </c>
      <c r="AB2093" s="62">
        <v>9.91</v>
      </c>
      <c r="AC2093" s="62">
        <v>10.79</v>
      </c>
    </row>
    <row r="2094" spans="1:29" ht="30" x14ac:dyDescent="0.25">
      <c r="A2094" s="61" t="s">
        <v>542</v>
      </c>
      <c r="B2094" s="61" t="s">
        <v>543</v>
      </c>
      <c r="C2094" s="62">
        <v>2018</v>
      </c>
      <c r="D2094" s="61" t="s">
        <v>78</v>
      </c>
      <c r="E2094" s="62">
        <v>46</v>
      </c>
      <c r="F2094" s="62">
        <v>115760</v>
      </c>
      <c r="G2094" s="62">
        <v>39880</v>
      </c>
      <c r="H2094" s="62">
        <v>72.25</v>
      </c>
      <c r="I2094" s="62">
        <v>2516.52</v>
      </c>
      <c r="J2094" s="62">
        <v>107656.8</v>
      </c>
      <c r="K2094" s="62">
        <v>0</v>
      </c>
      <c r="L2094" s="63"/>
      <c r="M2094" s="63"/>
      <c r="N2094" s="63"/>
      <c r="O2094" s="63"/>
      <c r="P2094" s="63"/>
      <c r="Q2094" s="63"/>
      <c r="R2094" s="63"/>
      <c r="S2094" s="63"/>
      <c r="T2094" s="63"/>
      <c r="U2094" s="63"/>
      <c r="V2094" s="63"/>
      <c r="W2094" s="63"/>
      <c r="X2094" s="63"/>
      <c r="Y2094" s="63"/>
      <c r="Z2094" s="62">
        <v>117.61</v>
      </c>
      <c r="AA2094" s="62">
        <v>6730</v>
      </c>
      <c r="AB2094" s="62">
        <v>12.19</v>
      </c>
      <c r="AC2094" s="62">
        <v>2.56</v>
      </c>
    </row>
    <row r="2095" spans="1:29" ht="30" x14ac:dyDescent="0.25">
      <c r="A2095" s="61" t="s">
        <v>237</v>
      </c>
      <c r="B2095" s="61" t="s">
        <v>238</v>
      </c>
      <c r="C2095" s="62">
        <v>2018</v>
      </c>
      <c r="D2095" s="61" t="s">
        <v>301</v>
      </c>
      <c r="E2095" s="62">
        <v>19</v>
      </c>
      <c r="F2095" s="62">
        <v>60306</v>
      </c>
      <c r="G2095" s="62">
        <v>14539</v>
      </c>
      <c r="H2095" s="62">
        <v>63.77</v>
      </c>
      <c r="I2095" s="62">
        <v>3174</v>
      </c>
      <c r="J2095" s="62">
        <v>56084.58</v>
      </c>
      <c r="K2095" s="62">
        <v>6862.27</v>
      </c>
      <c r="L2095" s="62">
        <v>6346</v>
      </c>
      <c r="M2095" s="62">
        <v>27.83</v>
      </c>
      <c r="N2095" s="62">
        <v>361.17</v>
      </c>
      <c r="O2095" s="62">
        <v>82754.17</v>
      </c>
      <c r="P2095" s="63"/>
      <c r="Q2095" s="63"/>
      <c r="R2095" s="63"/>
      <c r="S2095" s="63"/>
      <c r="T2095" s="63"/>
      <c r="U2095" s="63"/>
      <c r="V2095" s="63"/>
      <c r="W2095" s="63"/>
      <c r="X2095" s="63"/>
      <c r="Y2095" s="63"/>
      <c r="Z2095" s="62">
        <v>57000</v>
      </c>
      <c r="AA2095" s="62">
        <v>4999</v>
      </c>
      <c r="AB2095" s="62">
        <v>21.93</v>
      </c>
      <c r="AC2095" s="62">
        <v>3000</v>
      </c>
    </row>
    <row r="2096" spans="1:29" x14ac:dyDescent="0.25">
      <c r="A2096" s="61" t="s">
        <v>184</v>
      </c>
      <c r="B2096" s="61" t="s">
        <v>185</v>
      </c>
      <c r="C2096" s="62">
        <v>2007</v>
      </c>
      <c r="D2096" s="61" t="s">
        <v>89</v>
      </c>
      <c r="E2096" s="62">
        <v>48</v>
      </c>
      <c r="F2096" s="62">
        <v>232948</v>
      </c>
      <c r="G2096" s="62">
        <v>36273</v>
      </c>
      <c r="H2096" s="62">
        <v>62.97</v>
      </c>
      <c r="I2096" s="62">
        <v>4853.08</v>
      </c>
      <c r="J2096" s="62">
        <v>216641.64</v>
      </c>
      <c r="K2096" s="62">
        <v>0</v>
      </c>
      <c r="L2096" s="63"/>
      <c r="M2096" s="63"/>
      <c r="N2096" s="63"/>
      <c r="O2096" s="63"/>
      <c r="P2096" s="63"/>
      <c r="Q2096" s="63"/>
      <c r="R2096" s="63"/>
      <c r="S2096" s="63"/>
      <c r="T2096" s="63"/>
      <c r="U2096" s="62">
        <v>15938</v>
      </c>
      <c r="V2096" s="62">
        <v>36526</v>
      </c>
      <c r="W2096" s="62">
        <v>63.41</v>
      </c>
      <c r="X2096" s="62">
        <v>332</v>
      </c>
      <c r="Y2096" s="62">
        <v>356756.19</v>
      </c>
      <c r="Z2096" s="62">
        <v>3204.33</v>
      </c>
      <c r="AA2096" s="62">
        <v>13166</v>
      </c>
      <c r="AB2096" s="62">
        <v>22.86</v>
      </c>
      <c r="AC2096" s="62">
        <v>66.760000000000005</v>
      </c>
    </row>
    <row r="2097" spans="1:29" x14ac:dyDescent="0.25">
      <c r="A2097" s="61" t="s">
        <v>208</v>
      </c>
      <c r="B2097" s="61" t="s">
        <v>209</v>
      </c>
      <c r="C2097" s="62">
        <v>2006</v>
      </c>
      <c r="D2097" s="61" t="s">
        <v>566</v>
      </c>
      <c r="E2097" s="62">
        <v>42</v>
      </c>
      <c r="F2097" s="62">
        <v>164777</v>
      </c>
      <c r="G2097" s="62">
        <v>24846</v>
      </c>
      <c r="H2097" s="62">
        <v>49.3</v>
      </c>
      <c r="I2097" s="62">
        <v>3923.26</v>
      </c>
      <c r="J2097" s="62">
        <v>153242.60999999999</v>
      </c>
      <c r="K2097" s="62">
        <v>9054</v>
      </c>
      <c r="L2097" s="62">
        <v>14364</v>
      </c>
      <c r="M2097" s="62">
        <v>28.5</v>
      </c>
      <c r="N2097" s="62">
        <v>215.57</v>
      </c>
      <c r="O2097" s="62">
        <v>109184.9</v>
      </c>
      <c r="P2097" s="63"/>
      <c r="Q2097" s="63"/>
      <c r="R2097" s="63"/>
      <c r="S2097" s="63"/>
      <c r="T2097" s="63"/>
      <c r="U2097" s="63"/>
      <c r="V2097" s="63"/>
      <c r="W2097" s="63"/>
      <c r="X2097" s="63"/>
      <c r="Y2097" s="63"/>
      <c r="Z2097" s="62">
        <v>2367</v>
      </c>
      <c r="AA2097" s="62">
        <v>10130</v>
      </c>
      <c r="AB2097" s="62">
        <v>20.100000000000001</v>
      </c>
      <c r="AC2097" s="62">
        <v>56.36</v>
      </c>
    </row>
    <row r="2098" spans="1:29" ht="30" x14ac:dyDescent="0.25">
      <c r="A2098" s="61" t="s">
        <v>117</v>
      </c>
      <c r="B2098" s="61" t="s">
        <v>118</v>
      </c>
      <c r="C2098" s="62">
        <v>2007</v>
      </c>
      <c r="D2098" s="61" t="s">
        <v>135</v>
      </c>
      <c r="E2098" s="62">
        <v>109</v>
      </c>
      <c r="F2098" s="62">
        <v>8376</v>
      </c>
      <c r="G2098" s="62">
        <v>1414</v>
      </c>
      <c r="H2098" s="62">
        <v>1.08</v>
      </c>
      <c r="I2098" s="62">
        <v>76.84</v>
      </c>
      <c r="J2098" s="62">
        <v>7789.68</v>
      </c>
      <c r="K2098" s="62">
        <v>14409.31</v>
      </c>
      <c r="L2098" s="62">
        <v>11674</v>
      </c>
      <c r="M2098" s="62">
        <v>8.93</v>
      </c>
      <c r="N2098" s="63"/>
      <c r="O2098" s="63"/>
      <c r="P2098" s="63"/>
      <c r="Q2098" s="63"/>
      <c r="R2098" s="63"/>
      <c r="S2098" s="63"/>
      <c r="T2098" s="63"/>
      <c r="U2098" s="63"/>
      <c r="V2098" s="63"/>
      <c r="W2098" s="63"/>
      <c r="X2098" s="63"/>
      <c r="Y2098" s="63"/>
      <c r="Z2098" s="62">
        <v>0</v>
      </c>
      <c r="AA2098" s="63"/>
      <c r="AB2098" s="63"/>
      <c r="AC2098" s="62">
        <v>0</v>
      </c>
    </row>
    <row r="2099" spans="1:29" x14ac:dyDescent="0.25">
      <c r="A2099" s="61" t="s">
        <v>128</v>
      </c>
      <c r="B2099" s="61" t="s">
        <v>129</v>
      </c>
      <c r="C2099" s="62">
        <v>2009</v>
      </c>
      <c r="D2099" s="61" t="s">
        <v>135</v>
      </c>
      <c r="E2099" s="62">
        <v>68</v>
      </c>
      <c r="F2099" s="62">
        <v>2962</v>
      </c>
      <c r="G2099" s="62">
        <v>737</v>
      </c>
      <c r="H2099" s="62">
        <v>0.9</v>
      </c>
      <c r="I2099" s="62">
        <v>43.56</v>
      </c>
      <c r="J2099" s="62">
        <v>2754.66</v>
      </c>
      <c r="K2099" s="62">
        <v>0</v>
      </c>
      <c r="L2099" s="63"/>
      <c r="M2099" s="63"/>
      <c r="N2099" s="63"/>
      <c r="O2099" s="63"/>
      <c r="P2099" s="63"/>
      <c r="Q2099" s="63"/>
      <c r="R2099" s="63"/>
      <c r="S2099" s="63"/>
      <c r="T2099" s="63"/>
      <c r="U2099" s="63"/>
      <c r="V2099" s="63"/>
      <c r="W2099" s="63"/>
      <c r="X2099" s="63"/>
      <c r="Y2099" s="63"/>
      <c r="Z2099" s="62">
        <v>6985</v>
      </c>
      <c r="AA2099" s="62">
        <v>42495</v>
      </c>
      <c r="AB2099" s="62">
        <v>52.08</v>
      </c>
      <c r="AC2099" s="62">
        <v>102.72</v>
      </c>
    </row>
    <row r="2100" spans="1:29" ht="30" x14ac:dyDescent="0.25">
      <c r="A2100" s="61" t="s">
        <v>216</v>
      </c>
      <c r="B2100" s="61" t="s">
        <v>217</v>
      </c>
      <c r="C2100" s="62">
        <v>2004</v>
      </c>
      <c r="D2100" s="61" t="s">
        <v>99</v>
      </c>
      <c r="E2100" s="62">
        <v>2</v>
      </c>
      <c r="F2100" s="62">
        <v>0</v>
      </c>
      <c r="G2100" s="62">
        <v>0</v>
      </c>
      <c r="H2100" s="62">
        <v>0</v>
      </c>
      <c r="I2100" s="62">
        <v>0</v>
      </c>
      <c r="J2100" s="62">
        <v>0</v>
      </c>
      <c r="K2100" s="62">
        <v>0</v>
      </c>
      <c r="L2100" s="62">
        <v>0</v>
      </c>
      <c r="M2100" s="62">
        <v>0</v>
      </c>
      <c r="N2100" s="63"/>
      <c r="O2100" s="63"/>
      <c r="P2100" s="63"/>
      <c r="Q2100" s="63"/>
      <c r="R2100" s="63"/>
      <c r="S2100" s="63"/>
      <c r="T2100" s="63"/>
      <c r="U2100" s="63"/>
      <c r="V2100" s="63"/>
      <c r="W2100" s="63"/>
      <c r="X2100" s="63"/>
      <c r="Y2100" s="63"/>
      <c r="Z2100" s="62">
        <v>0</v>
      </c>
      <c r="AA2100" s="62">
        <v>0</v>
      </c>
      <c r="AB2100" s="62">
        <v>0</v>
      </c>
      <c r="AC2100" s="62">
        <v>0</v>
      </c>
    </row>
    <row r="2101" spans="1:29" ht="30" x14ac:dyDescent="0.25">
      <c r="A2101" s="61" t="s">
        <v>231</v>
      </c>
      <c r="B2101" s="61" t="s">
        <v>232</v>
      </c>
      <c r="C2101" s="62">
        <v>2010</v>
      </c>
      <c r="D2101" s="61" t="s">
        <v>75</v>
      </c>
      <c r="E2101" s="62">
        <v>80</v>
      </c>
      <c r="F2101" s="62">
        <v>941240</v>
      </c>
      <c r="G2101" s="62">
        <v>120937</v>
      </c>
      <c r="H2101" s="62">
        <v>125.98</v>
      </c>
      <c r="I2101" s="62">
        <v>11765.5</v>
      </c>
      <c r="J2101" s="62">
        <v>875353.2</v>
      </c>
      <c r="K2101" s="62">
        <v>0</v>
      </c>
      <c r="L2101" s="63"/>
      <c r="M2101" s="63"/>
      <c r="N2101" s="63"/>
      <c r="O2101" s="63"/>
      <c r="P2101" s="63"/>
      <c r="Q2101" s="63"/>
      <c r="R2101" s="63"/>
      <c r="S2101" s="63"/>
      <c r="T2101" s="63"/>
      <c r="U2101" s="63"/>
      <c r="V2101" s="63"/>
      <c r="W2101" s="63"/>
      <c r="X2101" s="63"/>
      <c r="Y2101" s="63"/>
      <c r="Z2101" s="62">
        <v>642150</v>
      </c>
      <c r="AA2101" s="62">
        <v>44603</v>
      </c>
      <c r="AB2101" s="62">
        <v>46.46</v>
      </c>
      <c r="AC2101" s="62">
        <v>8026.88</v>
      </c>
    </row>
    <row r="2102" spans="1:29" ht="45" x14ac:dyDescent="0.25">
      <c r="A2102" s="61" t="s">
        <v>334</v>
      </c>
      <c r="B2102" s="61" t="s">
        <v>335</v>
      </c>
      <c r="C2102" s="62">
        <v>2010</v>
      </c>
      <c r="D2102" s="61" t="s">
        <v>78</v>
      </c>
      <c r="E2102" s="62">
        <v>32</v>
      </c>
      <c r="F2102" s="62">
        <v>239432</v>
      </c>
      <c r="G2102" s="62">
        <v>41321</v>
      </c>
      <c r="H2102" s="62">
        <v>107.61</v>
      </c>
      <c r="I2102" s="62">
        <v>7482.25</v>
      </c>
      <c r="J2102" s="62">
        <v>222671.76</v>
      </c>
      <c r="K2102" s="62">
        <v>0</v>
      </c>
      <c r="L2102" s="63"/>
      <c r="M2102" s="63"/>
      <c r="N2102" s="63"/>
      <c r="O2102" s="63"/>
      <c r="P2102" s="62">
        <v>1496</v>
      </c>
      <c r="Q2102" s="62">
        <v>3065</v>
      </c>
      <c r="R2102" s="62">
        <v>7.98</v>
      </c>
      <c r="S2102" s="62">
        <v>46</v>
      </c>
      <c r="T2102" s="62">
        <v>18952.82</v>
      </c>
      <c r="U2102" s="63"/>
      <c r="V2102" s="63"/>
      <c r="W2102" s="63"/>
      <c r="X2102" s="63"/>
      <c r="Y2102" s="63"/>
      <c r="Z2102" s="62">
        <v>102.72</v>
      </c>
      <c r="AA2102" s="62">
        <v>904</v>
      </c>
      <c r="AB2102" s="62">
        <v>2.35</v>
      </c>
      <c r="AC2102" s="62">
        <v>3.21</v>
      </c>
    </row>
    <row r="2103" spans="1:29" ht="30" x14ac:dyDescent="0.25">
      <c r="A2103" s="61" t="s">
        <v>138</v>
      </c>
      <c r="B2103" s="61" t="s">
        <v>139</v>
      </c>
      <c r="C2103" s="62">
        <v>2011</v>
      </c>
      <c r="D2103" s="61" t="s">
        <v>75</v>
      </c>
      <c r="E2103" s="62">
        <v>6</v>
      </c>
      <c r="F2103" s="63"/>
      <c r="G2103" s="63"/>
      <c r="H2103" s="63"/>
      <c r="I2103" s="63"/>
      <c r="J2103" s="63"/>
      <c r="K2103" s="62">
        <v>0</v>
      </c>
      <c r="L2103" s="63"/>
      <c r="M2103" s="63"/>
      <c r="N2103" s="63"/>
      <c r="O2103" s="63"/>
      <c r="P2103" s="63"/>
      <c r="Q2103" s="63"/>
      <c r="R2103" s="63"/>
      <c r="S2103" s="63"/>
      <c r="T2103" s="63"/>
      <c r="U2103" s="63"/>
      <c r="V2103" s="63"/>
      <c r="W2103" s="63"/>
      <c r="X2103" s="63"/>
      <c r="Y2103" s="63"/>
      <c r="Z2103" s="62">
        <v>36300</v>
      </c>
      <c r="AA2103" s="62">
        <v>3377</v>
      </c>
      <c r="AB2103" s="62">
        <v>46.9</v>
      </c>
      <c r="AC2103" s="62">
        <v>6050</v>
      </c>
    </row>
    <row r="2104" spans="1:29" x14ac:dyDescent="0.25">
      <c r="A2104" s="61" t="s">
        <v>338</v>
      </c>
      <c r="B2104" s="61" t="s">
        <v>339</v>
      </c>
      <c r="C2104" s="62">
        <v>2011</v>
      </c>
      <c r="D2104" s="61" t="s">
        <v>86</v>
      </c>
      <c r="E2104" s="62">
        <v>286</v>
      </c>
      <c r="F2104" s="62">
        <v>3002608</v>
      </c>
      <c r="G2104" s="62">
        <v>510532</v>
      </c>
      <c r="H2104" s="62">
        <v>148.76</v>
      </c>
      <c r="I2104" s="62">
        <v>10498.63</v>
      </c>
      <c r="J2104" s="62">
        <v>2792425.44</v>
      </c>
      <c r="K2104" s="62">
        <v>300.68</v>
      </c>
      <c r="L2104" s="62">
        <v>4319</v>
      </c>
      <c r="M2104" s="62">
        <v>1.26</v>
      </c>
      <c r="N2104" s="62">
        <v>1.05</v>
      </c>
      <c r="O2104" s="62">
        <v>3625.98</v>
      </c>
      <c r="P2104" s="63"/>
      <c r="Q2104" s="62">
        <v>1699</v>
      </c>
      <c r="R2104" s="62">
        <v>0.5</v>
      </c>
      <c r="S2104" s="63"/>
      <c r="T2104" s="63"/>
      <c r="U2104" s="63"/>
      <c r="V2104" s="62">
        <v>7125</v>
      </c>
      <c r="W2104" s="62">
        <v>2.08</v>
      </c>
      <c r="X2104" s="63"/>
      <c r="Y2104" s="63"/>
      <c r="Z2104" s="62">
        <v>24275.74</v>
      </c>
      <c r="AA2104" s="62">
        <v>327038</v>
      </c>
      <c r="AB2104" s="62">
        <v>95.29</v>
      </c>
      <c r="AC2104" s="62">
        <v>84.88</v>
      </c>
    </row>
    <row r="2105" spans="1:29" ht="30" x14ac:dyDescent="0.25">
      <c r="A2105" s="61" t="s">
        <v>415</v>
      </c>
      <c r="B2105" s="61" t="s">
        <v>416</v>
      </c>
      <c r="C2105" s="62">
        <v>2007</v>
      </c>
      <c r="D2105" s="61" t="s">
        <v>86</v>
      </c>
      <c r="E2105" s="62">
        <v>26</v>
      </c>
      <c r="F2105" s="63"/>
      <c r="G2105" s="63"/>
      <c r="H2105" s="63"/>
      <c r="I2105" s="63"/>
      <c r="J2105" s="63"/>
      <c r="K2105" s="62">
        <v>0</v>
      </c>
      <c r="L2105" s="63"/>
      <c r="M2105" s="63"/>
      <c r="N2105" s="63"/>
      <c r="O2105" s="63"/>
      <c r="P2105" s="63"/>
      <c r="Q2105" s="63"/>
      <c r="R2105" s="63"/>
      <c r="S2105" s="63"/>
      <c r="T2105" s="63"/>
      <c r="U2105" s="63"/>
      <c r="V2105" s="63"/>
      <c r="W2105" s="63"/>
      <c r="X2105" s="63"/>
      <c r="Y2105" s="63"/>
      <c r="Z2105" s="62">
        <v>52505.87</v>
      </c>
      <c r="AA2105" s="62">
        <v>25795</v>
      </c>
      <c r="AB2105" s="62">
        <v>82.68</v>
      </c>
      <c r="AC2105" s="62">
        <v>2019.46</v>
      </c>
    </row>
    <row r="2106" spans="1:29" x14ac:dyDescent="0.25">
      <c r="A2106" s="61" t="s">
        <v>267</v>
      </c>
      <c r="B2106" s="61" t="s">
        <v>268</v>
      </c>
      <c r="C2106" s="62">
        <v>2006</v>
      </c>
      <c r="D2106" s="61" t="s">
        <v>99</v>
      </c>
      <c r="E2106" s="62">
        <v>10</v>
      </c>
      <c r="F2106" s="62">
        <v>35600</v>
      </c>
      <c r="G2106" s="62">
        <v>4915</v>
      </c>
      <c r="H2106" s="62">
        <v>40.96</v>
      </c>
      <c r="I2106" s="62">
        <v>3560</v>
      </c>
      <c r="J2106" s="62">
        <v>33108</v>
      </c>
      <c r="K2106" s="62">
        <v>3871.97</v>
      </c>
      <c r="L2106" s="62">
        <v>6243</v>
      </c>
      <c r="M2106" s="62">
        <v>52.03</v>
      </c>
      <c r="N2106" s="62">
        <v>387.2</v>
      </c>
      <c r="O2106" s="62">
        <v>46693.24</v>
      </c>
      <c r="P2106" s="63"/>
      <c r="Q2106" s="63"/>
      <c r="R2106" s="63"/>
      <c r="S2106" s="63"/>
      <c r="T2106" s="63"/>
      <c r="U2106" s="63"/>
      <c r="V2106" s="63"/>
      <c r="W2106" s="63"/>
      <c r="X2106" s="63"/>
      <c r="Y2106" s="63"/>
      <c r="Z2106" s="62">
        <v>586.01</v>
      </c>
      <c r="AA2106" s="62">
        <v>3880</v>
      </c>
      <c r="AB2106" s="62">
        <v>32.33</v>
      </c>
      <c r="AC2106" s="62">
        <v>58.6</v>
      </c>
    </row>
    <row r="2107" spans="1:29" ht="30" x14ac:dyDescent="0.25">
      <c r="A2107" s="61" t="s">
        <v>365</v>
      </c>
      <c r="B2107" s="61" t="s">
        <v>366</v>
      </c>
      <c r="C2107" s="62">
        <v>2012</v>
      </c>
      <c r="D2107" s="61" t="s">
        <v>78</v>
      </c>
      <c r="E2107" s="62">
        <v>100</v>
      </c>
      <c r="F2107" s="62">
        <v>954240</v>
      </c>
      <c r="G2107" s="62">
        <v>113600</v>
      </c>
      <c r="H2107" s="62">
        <v>94.67</v>
      </c>
      <c r="I2107" s="62">
        <v>9542.4</v>
      </c>
      <c r="J2107" s="62">
        <v>887443.2</v>
      </c>
      <c r="K2107" s="62">
        <v>10979.54</v>
      </c>
      <c r="L2107" s="62">
        <v>14110</v>
      </c>
      <c r="M2107" s="62">
        <v>11.76</v>
      </c>
      <c r="N2107" s="62">
        <v>109.8</v>
      </c>
      <c r="O2107" s="62">
        <v>132405.57</v>
      </c>
      <c r="P2107" s="63"/>
      <c r="Q2107" s="63"/>
      <c r="R2107" s="63"/>
      <c r="S2107" s="63"/>
      <c r="T2107" s="63"/>
      <c r="U2107" s="63"/>
      <c r="V2107" s="63"/>
      <c r="W2107" s="63"/>
      <c r="X2107" s="63"/>
      <c r="Y2107" s="63"/>
      <c r="Z2107" s="62">
        <v>541751</v>
      </c>
      <c r="AA2107" s="62">
        <v>27726</v>
      </c>
      <c r="AB2107" s="62">
        <v>23.11</v>
      </c>
      <c r="AC2107" s="62">
        <v>5417.51</v>
      </c>
    </row>
    <row r="2108" spans="1:29" ht="30" x14ac:dyDescent="0.25">
      <c r="A2108" s="61" t="s">
        <v>176</v>
      </c>
      <c r="B2108" s="61" t="s">
        <v>177</v>
      </c>
      <c r="C2108" s="62">
        <v>2004</v>
      </c>
      <c r="D2108" s="61" t="s">
        <v>78</v>
      </c>
      <c r="E2108" s="62">
        <v>31</v>
      </c>
      <c r="F2108" s="62">
        <v>39920</v>
      </c>
      <c r="G2108" s="62">
        <v>4991</v>
      </c>
      <c r="H2108" s="62">
        <v>13.42</v>
      </c>
      <c r="I2108" s="62">
        <v>1287.74</v>
      </c>
      <c r="J2108" s="62">
        <v>37125.599999999999</v>
      </c>
      <c r="K2108" s="62">
        <v>5661.49</v>
      </c>
      <c r="L2108" s="62">
        <v>8326</v>
      </c>
      <c r="M2108" s="62">
        <v>22.38</v>
      </c>
      <c r="N2108" s="63"/>
      <c r="O2108" s="63"/>
      <c r="P2108" s="63"/>
      <c r="Q2108" s="63"/>
      <c r="R2108" s="63"/>
      <c r="S2108" s="63"/>
      <c r="T2108" s="63"/>
      <c r="U2108" s="63"/>
      <c r="V2108" s="63"/>
      <c r="W2108" s="63"/>
      <c r="X2108" s="63"/>
      <c r="Y2108" s="63"/>
      <c r="Z2108" s="62">
        <v>0</v>
      </c>
      <c r="AA2108" s="62">
        <v>983</v>
      </c>
      <c r="AB2108" s="62">
        <v>2.64</v>
      </c>
      <c r="AC2108" s="62">
        <v>0</v>
      </c>
    </row>
    <row r="2109" spans="1:29" ht="30" x14ac:dyDescent="0.25">
      <c r="A2109" s="61" t="s">
        <v>142</v>
      </c>
      <c r="B2109" s="61" t="s">
        <v>143</v>
      </c>
      <c r="C2109" s="62">
        <v>2008</v>
      </c>
      <c r="D2109" s="61" t="s">
        <v>301</v>
      </c>
      <c r="E2109" s="62">
        <v>5</v>
      </c>
      <c r="F2109" s="63"/>
      <c r="G2109" s="62">
        <v>4373</v>
      </c>
      <c r="H2109" s="62">
        <v>72.88</v>
      </c>
      <c r="I2109" s="63"/>
      <c r="J2109" s="63"/>
      <c r="K2109" s="62">
        <v>0</v>
      </c>
      <c r="L2109" s="63"/>
      <c r="M2109" s="63"/>
      <c r="N2109" s="63"/>
      <c r="O2109" s="63"/>
      <c r="P2109" s="63"/>
      <c r="Q2109" s="63"/>
      <c r="R2109" s="63"/>
      <c r="S2109" s="63"/>
      <c r="T2109" s="63"/>
      <c r="U2109" s="63"/>
      <c r="V2109" s="63"/>
      <c r="W2109" s="63"/>
      <c r="X2109" s="63"/>
      <c r="Y2109" s="63"/>
      <c r="Z2109" s="62">
        <v>0</v>
      </c>
      <c r="AA2109" s="63"/>
      <c r="AB2109" s="63"/>
      <c r="AC2109" s="62">
        <v>0</v>
      </c>
    </row>
    <row r="2110" spans="1:29" x14ac:dyDescent="0.25">
      <c r="A2110" s="61" t="s">
        <v>253</v>
      </c>
      <c r="B2110" s="61" t="s">
        <v>254</v>
      </c>
      <c r="C2110" s="62">
        <v>2005</v>
      </c>
      <c r="D2110" s="61" t="s">
        <v>99</v>
      </c>
      <c r="E2110" s="62">
        <v>40</v>
      </c>
      <c r="F2110" s="62">
        <v>96900</v>
      </c>
      <c r="G2110" s="62">
        <v>12686</v>
      </c>
      <c r="H2110" s="62">
        <v>26.43</v>
      </c>
      <c r="I2110" s="62">
        <v>2422.5</v>
      </c>
      <c r="J2110" s="62">
        <v>90117</v>
      </c>
      <c r="K2110" s="62">
        <v>31424.83</v>
      </c>
      <c r="L2110" s="62">
        <v>45186</v>
      </c>
      <c r="M2110" s="62">
        <v>94.14</v>
      </c>
      <c r="N2110" s="63"/>
      <c r="O2110" s="63"/>
      <c r="P2110" s="63"/>
      <c r="Q2110" s="63"/>
      <c r="R2110" s="63"/>
      <c r="S2110" s="63"/>
      <c r="T2110" s="63"/>
      <c r="U2110" s="63"/>
      <c r="V2110" s="63"/>
      <c r="W2110" s="63"/>
      <c r="X2110" s="63"/>
      <c r="Y2110" s="63"/>
      <c r="Z2110" s="62">
        <v>207580</v>
      </c>
      <c r="AA2110" s="62">
        <v>7663</v>
      </c>
      <c r="AB2110" s="62">
        <v>15.96</v>
      </c>
      <c r="AC2110" s="62">
        <v>5189.5</v>
      </c>
    </row>
    <row r="2111" spans="1:29" ht="30" x14ac:dyDescent="0.25">
      <c r="A2111" s="61" t="s">
        <v>348</v>
      </c>
      <c r="B2111" s="61" t="s">
        <v>349</v>
      </c>
      <c r="C2111" s="62">
        <v>2018</v>
      </c>
      <c r="D2111" s="61" t="s">
        <v>150</v>
      </c>
      <c r="E2111" s="62">
        <v>4</v>
      </c>
      <c r="F2111" s="62">
        <v>4229</v>
      </c>
      <c r="G2111" s="62">
        <v>1297</v>
      </c>
      <c r="H2111" s="62">
        <v>27.02</v>
      </c>
      <c r="I2111" s="62">
        <v>1057.25</v>
      </c>
      <c r="J2111" s="62">
        <v>3932.97</v>
      </c>
      <c r="K2111" s="62">
        <v>0</v>
      </c>
      <c r="L2111" s="63"/>
      <c r="M2111" s="63"/>
      <c r="N2111" s="63"/>
      <c r="O2111" s="63"/>
      <c r="P2111" s="63"/>
      <c r="Q2111" s="63"/>
      <c r="R2111" s="63"/>
      <c r="S2111" s="63"/>
      <c r="T2111" s="63"/>
      <c r="U2111" s="62">
        <v>300</v>
      </c>
      <c r="V2111" s="62">
        <v>830</v>
      </c>
      <c r="W2111" s="62">
        <v>17.29</v>
      </c>
      <c r="X2111" s="62">
        <v>75</v>
      </c>
      <c r="Y2111" s="62">
        <v>6715.2</v>
      </c>
      <c r="Z2111" s="62">
        <v>0.04</v>
      </c>
      <c r="AA2111" s="62">
        <v>32</v>
      </c>
      <c r="AB2111" s="62">
        <v>0.67</v>
      </c>
      <c r="AC2111" s="62">
        <v>0.01</v>
      </c>
    </row>
    <row r="2112" spans="1:29" ht="30" x14ac:dyDescent="0.25">
      <c r="A2112" s="61" t="s">
        <v>367</v>
      </c>
      <c r="B2112" s="61" t="s">
        <v>368</v>
      </c>
      <c r="C2112" s="62">
        <v>2015</v>
      </c>
      <c r="D2112" s="61" t="s">
        <v>99</v>
      </c>
      <c r="E2112" s="62">
        <v>60</v>
      </c>
      <c r="F2112" s="62">
        <v>225724</v>
      </c>
      <c r="G2112" s="62">
        <v>31096</v>
      </c>
      <c r="H2112" s="62">
        <v>43.19</v>
      </c>
      <c r="I2112" s="62">
        <v>3762.07</v>
      </c>
      <c r="J2112" s="62">
        <v>209923.32</v>
      </c>
      <c r="K2112" s="62">
        <v>24127.06</v>
      </c>
      <c r="L2112" s="62">
        <v>25419</v>
      </c>
      <c r="M2112" s="62">
        <v>35.299999999999997</v>
      </c>
      <c r="N2112" s="62">
        <v>402.12</v>
      </c>
      <c r="O2112" s="62">
        <v>290955.46999999997</v>
      </c>
      <c r="P2112" s="63"/>
      <c r="Q2112" s="63"/>
      <c r="R2112" s="63"/>
      <c r="S2112" s="63"/>
      <c r="T2112" s="63"/>
      <c r="U2112" s="63"/>
      <c r="V2112" s="63"/>
      <c r="W2112" s="63"/>
      <c r="X2112" s="63"/>
      <c r="Y2112" s="63"/>
      <c r="Z2112" s="62">
        <v>87000</v>
      </c>
      <c r="AA2112" s="62">
        <v>8537</v>
      </c>
      <c r="AB2112" s="62">
        <v>11.86</v>
      </c>
      <c r="AC2112" s="62">
        <v>1450</v>
      </c>
    </row>
    <row r="2113" spans="1:29" ht="30" x14ac:dyDescent="0.25">
      <c r="A2113" s="61" t="s">
        <v>311</v>
      </c>
      <c r="B2113" s="61" t="s">
        <v>312</v>
      </c>
      <c r="C2113" s="62">
        <v>2012</v>
      </c>
      <c r="D2113" s="61" t="s">
        <v>99</v>
      </c>
      <c r="E2113" s="62">
        <v>64</v>
      </c>
      <c r="F2113" s="62">
        <v>176720</v>
      </c>
      <c r="G2113" s="62">
        <v>21706</v>
      </c>
      <c r="H2113" s="62">
        <v>28.26</v>
      </c>
      <c r="I2113" s="62">
        <v>2761.25</v>
      </c>
      <c r="J2113" s="62">
        <v>164349.6</v>
      </c>
      <c r="K2113" s="62">
        <v>18632.400000000001</v>
      </c>
      <c r="L2113" s="62">
        <v>33531</v>
      </c>
      <c r="M2113" s="62">
        <v>43.66</v>
      </c>
      <c r="N2113" s="62">
        <v>291.13</v>
      </c>
      <c r="O2113" s="62">
        <v>224693.65</v>
      </c>
      <c r="P2113" s="63"/>
      <c r="Q2113" s="63"/>
      <c r="R2113" s="63"/>
      <c r="S2113" s="63"/>
      <c r="T2113" s="63"/>
      <c r="U2113" s="63"/>
      <c r="V2113" s="63"/>
      <c r="W2113" s="63"/>
      <c r="X2113" s="63"/>
      <c r="Y2113" s="63"/>
      <c r="Z2113" s="62">
        <v>215279</v>
      </c>
      <c r="AA2113" s="62">
        <v>24333</v>
      </c>
      <c r="AB2113" s="62">
        <v>31.68</v>
      </c>
      <c r="AC2113" s="62">
        <v>3363.73</v>
      </c>
    </row>
    <row r="2114" spans="1:29" x14ac:dyDescent="0.25">
      <c r="A2114" s="61" t="s">
        <v>81</v>
      </c>
      <c r="B2114" s="61" t="s">
        <v>82</v>
      </c>
      <c r="C2114" s="62">
        <v>2012</v>
      </c>
      <c r="D2114" s="61" t="s">
        <v>78</v>
      </c>
      <c r="E2114" s="62">
        <v>32</v>
      </c>
      <c r="F2114" s="62">
        <v>266240</v>
      </c>
      <c r="G2114" s="62">
        <v>34912</v>
      </c>
      <c r="H2114" s="62">
        <v>90.92</v>
      </c>
      <c r="I2114" s="62">
        <v>8320</v>
      </c>
      <c r="J2114" s="62">
        <v>247603.20000000001</v>
      </c>
      <c r="K2114" s="62">
        <v>0</v>
      </c>
      <c r="L2114" s="63"/>
      <c r="M2114" s="63"/>
      <c r="N2114" s="63"/>
      <c r="O2114" s="63"/>
      <c r="P2114" s="63"/>
      <c r="Q2114" s="63"/>
      <c r="R2114" s="63"/>
      <c r="S2114" s="63"/>
      <c r="T2114" s="63"/>
      <c r="U2114" s="63"/>
      <c r="V2114" s="63"/>
      <c r="W2114" s="63"/>
      <c r="X2114" s="63"/>
      <c r="Y2114" s="63"/>
      <c r="Z2114" s="62">
        <v>559</v>
      </c>
      <c r="AA2114" s="62">
        <v>2828</v>
      </c>
      <c r="AB2114" s="62">
        <v>7.36</v>
      </c>
      <c r="AC2114" s="62">
        <v>17.47</v>
      </c>
    </row>
    <row r="2115" spans="1:29" ht="30" x14ac:dyDescent="0.25">
      <c r="A2115" s="61" t="s">
        <v>302</v>
      </c>
      <c r="B2115" s="61" t="s">
        <v>303</v>
      </c>
      <c r="C2115" s="62">
        <v>2011</v>
      </c>
      <c r="D2115" s="61" t="s">
        <v>99</v>
      </c>
      <c r="E2115" s="62">
        <v>40</v>
      </c>
      <c r="F2115" s="62">
        <v>435040</v>
      </c>
      <c r="G2115" s="62">
        <v>51275</v>
      </c>
      <c r="H2115" s="62">
        <v>106.82</v>
      </c>
      <c r="I2115" s="62">
        <v>10876</v>
      </c>
      <c r="J2115" s="62">
        <v>404587.2</v>
      </c>
      <c r="K2115" s="62">
        <v>0</v>
      </c>
      <c r="L2115" s="63"/>
      <c r="M2115" s="63"/>
      <c r="N2115" s="63"/>
      <c r="O2115" s="63"/>
      <c r="P2115" s="63"/>
      <c r="Q2115" s="63"/>
      <c r="R2115" s="63"/>
      <c r="S2115" s="63"/>
      <c r="T2115" s="63"/>
      <c r="U2115" s="63"/>
      <c r="V2115" s="63"/>
      <c r="W2115" s="63"/>
      <c r="X2115" s="63"/>
      <c r="Y2115" s="63"/>
      <c r="Z2115" s="62">
        <v>106.68</v>
      </c>
      <c r="AA2115" s="62">
        <v>8073</v>
      </c>
      <c r="AB2115" s="62">
        <v>16.82</v>
      </c>
      <c r="AC2115" s="62">
        <v>2.67</v>
      </c>
    </row>
    <row r="2116" spans="1:29" ht="30" x14ac:dyDescent="0.25">
      <c r="A2116" s="61" t="s">
        <v>206</v>
      </c>
      <c r="B2116" s="61" t="s">
        <v>207</v>
      </c>
      <c r="C2116" s="62">
        <v>2006</v>
      </c>
      <c r="D2116" s="61" t="s">
        <v>99</v>
      </c>
      <c r="E2116" s="62">
        <v>60</v>
      </c>
      <c r="F2116" s="62">
        <v>159289</v>
      </c>
      <c r="G2116" s="62">
        <v>42829</v>
      </c>
      <c r="H2116" s="62">
        <v>59.48</v>
      </c>
      <c r="I2116" s="62">
        <v>2654.82</v>
      </c>
      <c r="J2116" s="62">
        <v>148138.76999999999</v>
      </c>
      <c r="K2116" s="62">
        <v>0</v>
      </c>
      <c r="L2116" s="63"/>
      <c r="M2116" s="63"/>
      <c r="N2116" s="63"/>
      <c r="O2116" s="63"/>
      <c r="P2116" s="63"/>
      <c r="Q2116" s="63"/>
      <c r="R2116" s="63"/>
      <c r="S2116" s="63"/>
      <c r="T2116" s="63"/>
      <c r="U2116" s="63"/>
      <c r="V2116" s="63"/>
      <c r="W2116" s="63"/>
      <c r="X2116" s="63"/>
      <c r="Y2116" s="63"/>
      <c r="Z2116" s="62">
        <v>74236</v>
      </c>
      <c r="AA2116" s="62">
        <v>1667</v>
      </c>
      <c r="AB2116" s="62">
        <v>2.3199999999999998</v>
      </c>
      <c r="AC2116" s="62">
        <v>1237.27</v>
      </c>
    </row>
    <row r="2117" spans="1:29" x14ac:dyDescent="0.25">
      <c r="A2117" s="61" t="s">
        <v>260</v>
      </c>
      <c r="B2117" s="61" t="s">
        <v>261</v>
      </c>
      <c r="C2117" s="62">
        <v>2013</v>
      </c>
      <c r="D2117" s="61" t="s">
        <v>86</v>
      </c>
      <c r="E2117" s="62">
        <v>77</v>
      </c>
      <c r="F2117" s="62">
        <v>11083</v>
      </c>
      <c r="G2117" s="62">
        <v>6636</v>
      </c>
      <c r="H2117" s="62">
        <v>7.18</v>
      </c>
      <c r="I2117" s="62">
        <v>143.94</v>
      </c>
      <c r="J2117" s="62">
        <v>10307.19</v>
      </c>
      <c r="K2117" s="62">
        <v>779.83</v>
      </c>
      <c r="L2117" s="62">
        <v>1187</v>
      </c>
      <c r="M2117" s="62">
        <v>1.28</v>
      </c>
      <c r="N2117" s="62">
        <v>10.130000000000001</v>
      </c>
      <c r="O2117" s="62">
        <v>9404.15</v>
      </c>
      <c r="P2117" s="63"/>
      <c r="Q2117" s="63"/>
      <c r="R2117" s="63"/>
      <c r="S2117" s="63"/>
      <c r="T2117" s="63"/>
      <c r="U2117" s="63"/>
      <c r="V2117" s="63"/>
      <c r="W2117" s="63"/>
      <c r="X2117" s="63"/>
      <c r="Y2117" s="63"/>
      <c r="Z2117" s="62">
        <v>2606</v>
      </c>
      <c r="AA2117" s="62">
        <v>21622</v>
      </c>
      <c r="AB2117" s="62">
        <v>23.4</v>
      </c>
      <c r="AC2117" s="62">
        <v>33.840000000000003</v>
      </c>
    </row>
    <row r="2118" spans="1:29" ht="30" x14ac:dyDescent="0.25">
      <c r="A2118" s="61" t="s">
        <v>92</v>
      </c>
      <c r="B2118" s="61" t="s">
        <v>93</v>
      </c>
      <c r="C2118" s="62">
        <v>2016</v>
      </c>
      <c r="D2118" s="61" t="s">
        <v>75</v>
      </c>
      <c r="E2118" s="62">
        <v>8</v>
      </c>
      <c r="F2118" s="62">
        <v>952</v>
      </c>
      <c r="G2118" s="62">
        <v>277</v>
      </c>
      <c r="H2118" s="62">
        <v>2.89</v>
      </c>
      <c r="I2118" s="62">
        <v>119</v>
      </c>
      <c r="J2118" s="62">
        <v>885.36</v>
      </c>
      <c r="K2118" s="62">
        <v>803</v>
      </c>
      <c r="L2118" s="62">
        <v>769</v>
      </c>
      <c r="M2118" s="62">
        <v>8.01</v>
      </c>
      <c r="N2118" s="62">
        <v>100.38</v>
      </c>
      <c r="O2118" s="62">
        <v>9683.6200000000008</v>
      </c>
      <c r="P2118" s="63"/>
      <c r="Q2118" s="63"/>
      <c r="R2118" s="63"/>
      <c r="S2118" s="63"/>
      <c r="T2118" s="63"/>
      <c r="U2118" s="63"/>
      <c r="V2118" s="63"/>
      <c r="W2118" s="63"/>
      <c r="X2118" s="63"/>
      <c r="Y2118" s="63"/>
      <c r="Z2118" s="62">
        <v>0.61</v>
      </c>
      <c r="AA2118" s="62">
        <v>15005</v>
      </c>
      <c r="AB2118" s="62">
        <v>156.30000000000001</v>
      </c>
      <c r="AC2118" s="62">
        <v>0.08</v>
      </c>
    </row>
    <row r="2119" spans="1:29" x14ac:dyDescent="0.25">
      <c r="A2119" s="61" t="s">
        <v>466</v>
      </c>
      <c r="B2119" s="61" t="s">
        <v>467</v>
      </c>
      <c r="C2119" s="62">
        <v>2015</v>
      </c>
      <c r="D2119" s="61" t="s">
        <v>78</v>
      </c>
      <c r="E2119" s="62">
        <v>60</v>
      </c>
      <c r="F2119" s="62">
        <v>643222</v>
      </c>
      <c r="G2119" s="62">
        <v>113469</v>
      </c>
      <c r="H2119" s="62">
        <v>157.6</v>
      </c>
      <c r="I2119" s="62">
        <v>10720.37</v>
      </c>
      <c r="J2119" s="62">
        <v>598196.46</v>
      </c>
      <c r="K2119" s="62">
        <v>0</v>
      </c>
      <c r="L2119" s="63"/>
      <c r="M2119" s="63"/>
      <c r="N2119" s="63"/>
      <c r="O2119" s="63"/>
      <c r="P2119" s="62">
        <v>41400</v>
      </c>
      <c r="Q2119" s="62">
        <v>3878</v>
      </c>
      <c r="R2119" s="62">
        <v>5.39</v>
      </c>
      <c r="S2119" s="62">
        <v>690</v>
      </c>
      <c r="T2119" s="62">
        <v>524496.6</v>
      </c>
      <c r="U2119" s="63"/>
      <c r="V2119" s="63"/>
      <c r="W2119" s="63"/>
      <c r="X2119" s="63"/>
      <c r="Y2119" s="63"/>
      <c r="Z2119" s="62">
        <v>149.59</v>
      </c>
      <c r="AA2119" s="62">
        <v>11712</v>
      </c>
      <c r="AB2119" s="62">
        <v>16.27</v>
      </c>
      <c r="AC2119" s="62">
        <v>2.4900000000000002</v>
      </c>
    </row>
    <row r="2120" spans="1:29" ht="30" x14ac:dyDescent="0.25">
      <c r="A2120" s="61" t="s">
        <v>464</v>
      </c>
      <c r="B2120" s="61" t="s">
        <v>465</v>
      </c>
      <c r="C2120" s="62">
        <v>2014</v>
      </c>
      <c r="D2120" s="61" t="s">
        <v>89</v>
      </c>
      <c r="E2120" s="62">
        <v>9</v>
      </c>
      <c r="F2120" s="62">
        <v>48163</v>
      </c>
      <c r="G2120" s="62">
        <v>7080</v>
      </c>
      <c r="H2120" s="62">
        <v>65.56</v>
      </c>
      <c r="I2120" s="62">
        <v>5351.44</v>
      </c>
      <c r="J2120" s="62">
        <v>44791.59</v>
      </c>
      <c r="K2120" s="62">
        <v>0</v>
      </c>
      <c r="L2120" s="63"/>
      <c r="M2120" s="63"/>
      <c r="N2120" s="63"/>
      <c r="O2120" s="63"/>
      <c r="P2120" s="63"/>
      <c r="Q2120" s="63"/>
      <c r="R2120" s="63"/>
      <c r="S2120" s="63"/>
      <c r="T2120" s="63"/>
      <c r="U2120" s="62">
        <v>5120</v>
      </c>
      <c r="V2120" s="62">
        <v>8712</v>
      </c>
      <c r="W2120" s="62">
        <v>80.67</v>
      </c>
      <c r="X2120" s="62">
        <v>568</v>
      </c>
      <c r="Y2120" s="62">
        <v>114606.08</v>
      </c>
      <c r="Z2120" s="62">
        <v>304.12</v>
      </c>
      <c r="AA2120" s="62">
        <v>556</v>
      </c>
      <c r="AB2120" s="62">
        <v>5.15</v>
      </c>
      <c r="AC2120" s="62">
        <v>33.79</v>
      </c>
    </row>
    <row r="2121" spans="1:29" ht="30" x14ac:dyDescent="0.25">
      <c r="A2121" s="61" t="s">
        <v>233</v>
      </c>
      <c r="B2121" s="61" t="s">
        <v>234</v>
      </c>
      <c r="C2121" s="62">
        <v>2012</v>
      </c>
      <c r="D2121" s="61" t="s">
        <v>75</v>
      </c>
      <c r="E2121" s="62">
        <v>15</v>
      </c>
      <c r="F2121" s="62">
        <v>0</v>
      </c>
      <c r="G2121" s="62">
        <v>0</v>
      </c>
      <c r="H2121" s="62">
        <v>0</v>
      </c>
      <c r="I2121" s="62">
        <v>0</v>
      </c>
      <c r="J2121" s="62">
        <v>0</v>
      </c>
      <c r="K2121" s="62">
        <v>0</v>
      </c>
      <c r="L2121" s="63"/>
      <c r="M2121" s="63"/>
      <c r="N2121" s="63"/>
      <c r="O2121" s="63"/>
      <c r="P2121" s="63"/>
      <c r="Q2121" s="63"/>
      <c r="R2121" s="63"/>
      <c r="S2121" s="63"/>
      <c r="T2121" s="63"/>
      <c r="U2121" s="63"/>
      <c r="V2121" s="63"/>
      <c r="W2121" s="63"/>
      <c r="X2121" s="63"/>
      <c r="Y2121" s="63"/>
      <c r="Z2121" s="62">
        <v>0</v>
      </c>
      <c r="AA2121" s="63"/>
      <c r="AB2121" s="63"/>
      <c r="AC2121" s="62">
        <v>0</v>
      </c>
    </row>
    <row r="2122" spans="1:29" ht="30" x14ac:dyDescent="0.25">
      <c r="A2122" s="61" t="s">
        <v>237</v>
      </c>
      <c r="B2122" s="61" t="s">
        <v>238</v>
      </c>
      <c r="C2122" s="62">
        <v>2018</v>
      </c>
      <c r="D2122" s="61" t="s">
        <v>150</v>
      </c>
      <c r="E2122" s="62">
        <v>10</v>
      </c>
      <c r="F2122" s="62">
        <v>725</v>
      </c>
      <c r="G2122" s="62">
        <v>204</v>
      </c>
      <c r="H2122" s="62">
        <v>1.7</v>
      </c>
      <c r="I2122" s="62">
        <v>72.5</v>
      </c>
      <c r="J2122" s="62">
        <v>674.25</v>
      </c>
      <c r="K2122" s="62">
        <v>6363.72</v>
      </c>
      <c r="L2122" s="62">
        <v>8544</v>
      </c>
      <c r="M2122" s="62">
        <v>71.2</v>
      </c>
      <c r="N2122" s="62">
        <v>636.37</v>
      </c>
      <c r="O2122" s="62">
        <v>76742.06</v>
      </c>
      <c r="P2122" s="63"/>
      <c r="Q2122" s="63"/>
      <c r="R2122" s="63"/>
      <c r="S2122" s="63"/>
      <c r="T2122" s="63"/>
      <c r="U2122" s="63"/>
      <c r="V2122" s="63"/>
      <c r="W2122" s="63"/>
      <c r="X2122" s="63"/>
      <c r="Y2122" s="63"/>
      <c r="Z2122" s="62">
        <v>79147</v>
      </c>
      <c r="AA2122" s="62">
        <v>6657</v>
      </c>
      <c r="AB2122" s="62">
        <v>55.48</v>
      </c>
      <c r="AC2122" s="62">
        <v>7914.7</v>
      </c>
    </row>
    <row r="2123" spans="1:29" ht="30" x14ac:dyDescent="0.25">
      <c r="A2123" s="61" t="s">
        <v>231</v>
      </c>
      <c r="B2123" s="61" t="s">
        <v>232</v>
      </c>
      <c r="C2123" s="62">
        <v>2003</v>
      </c>
      <c r="D2123" s="61" t="s">
        <v>262</v>
      </c>
      <c r="E2123" s="62">
        <v>72</v>
      </c>
      <c r="F2123" s="62">
        <v>256200</v>
      </c>
      <c r="G2123" s="62">
        <v>17213</v>
      </c>
      <c r="H2123" s="62">
        <v>19.920000000000002</v>
      </c>
      <c r="I2123" s="62">
        <v>3558.33</v>
      </c>
      <c r="J2123" s="62">
        <v>238266</v>
      </c>
      <c r="K2123" s="62">
        <v>2475.27</v>
      </c>
      <c r="L2123" s="62">
        <v>2510</v>
      </c>
      <c r="M2123" s="62">
        <v>2.91</v>
      </c>
      <c r="N2123" s="62">
        <v>34.380000000000003</v>
      </c>
      <c r="O2123" s="62">
        <v>29849.98</v>
      </c>
      <c r="P2123" s="63"/>
      <c r="Q2123" s="63"/>
      <c r="R2123" s="63"/>
      <c r="S2123" s="63"/>
      <c r="T2123" s="63"/>
      <c r="U2123" s="63"/>
      <c r="V2123" s="63"/>
      <c r="W2123" s="63"/>
      <c r="X2123" s="63"/>
      <c r="Y2123" s="63"/>
      <c r="Z2123" s="62">
        <v>0</v>
      </c>
      <c r="AA2123" s="63"/>
      <c r="AB2123" s="63"/>
      <c r="AC2123" s="62">
        <v>0</v>
      </c>
    </row>
    <row r="2124" spans="1:29" x14ac:dyDescent="0.25">
      <c r="A2124" s="61" t="s">
        <v>113</v>
      </c>
      <c r="B2124" s="61" t="s">
        <v>114</v>
      </c>
      <c r="C2124" s="62">
        <v>2009</v>
      </c>
      <c r="D2124" s="61" t="s">
        <v>373</v>
      </c>
      <c r="E2124" s="62">
        <v>4</v>
      </c>
      <c r="F2124" s="63"/>
      <c r="G2124" s="63"/>
      <c r="H2124" s="63"/>
      <c r="I2124" s="63"/>
      <c r="J2124" s="63"/>
      <c r="K2124" s="62">
        <v>0</v>
      </c>
      <c r="L2124" s="63"/>
      <c r="M2124" s="63"/>
      <c r="N2124" s="63"/>
      <c r="O2124" s="63"/>
      <c r="P2124" s="63"/>
      <c r="Q2124" s="63"/>
      <c r="R2124" s="63"/>
      <c r="S2124" s="63"/>
      <c r="T2124" s="63"/>
      <c r="U2124" s="63"/>
      <c r="V2124" s="63"/>
      <c r="W2124" s="63"/>
      <c r="X2124" s="63"/>
      <c r="Y2124" s="63"/>
      <c r="Z2124" s="62">
        <v>0</v>
      </c>
      <c r="AA2124" s="63"/>
      <c r="AB2124" s="63"/>
      <c r="AC2124" s="62">
        <v>0</v>
      </c>
    </row>
    <row r="2125" spans="1:29" ht="30" x14ac:dyDescent="0.25">
      <c r="A2125" s="61" t="s">
        <v>227</v>
      </c>
      <c r="B2125" s="61" t="s">
        <v>228</v>
      </c>
      <c r="C2125" s="62">
        <v>2007</v>
      </c>
      <c r="D2125" s="61" t="s">
        <v>78</v>
      </c>
      <c r="E2125" s="62">
        <v>40</v>
      </c>
      <c r="F2125" s="62">
        <v>404440</v>
      </c>
      <c r="G2125" s="62">
        <v>52360</v>
      </c>
      <c r="H2125" s="62">
        <v>109.08</v>
      </c>
      <c r="I2125" s="62">
        <v>10111</v>
      </c>
      <c r="J2125" s="62">
        <v>376129.2</v>
      </c>
      <c r="K2125" s="62">
        <v>0</v>
      </c>
      <c r="L2125" s="63"/>
      <c r="M2125" s="63"/>
      <c r="N2125" s="63"/>
      <c r="O2125" s="63"/>
      <c r="P2125" s="63"/>
      <c r="Q2125" s="63"/>
      <c r="R2125" s="63"/>
      <c r="S2125" s="63"/>
      <c r="T2125" s="63"/>
      <c r="U2125" s="63"/>
      <c r="V2125" s="63"/>
      <c r="W2125" s="63"/>
      <c r="X2125" s="63"/>
      <c r="Y2125" s="63"/>
      <c r="Z2125" s="62">
        <v>146.88</v>
      </c>
      <c r="AA2125" s="62">
        <v>10242</v>
      </c>
      <c r="AB2125" s="62">
        <v>21.34</v>
      </c>
      <c r="AC2125" s="62">
        <v>3.67</v>
      </c>
    </row>
    <row r="2126" spans="1:29" ht="30" x14ac:dyDescent="0.25">
      <c r="A2126" s="61" t="s">
        <v>165</v>
      </c>
      <c r="B2126" s="61" t="s">
        <v>166</v>
      </c>
      <c r="C2126" s="62">
        <v>2004</v>
      </c>
      <c r="D2126" s="61" t="s">
        <v>72</v>
      </c>
      <c r="E2126" s="62">
        <v>30</v>
      </c>
      <c r="F2126" s="62">
        <v>85098</v>
      </c>
      <c r="G2126" s="62">
        <v>11400</v>
      </c>
      <c r="H2126" s="62">
        <v>31.67</v>
      </c>
      <c r="I2126" s="62">
        <v>2836.6</v>
      </c>
      <c r="J2126" s="62">
        <v>79141.14</v>
      </c>
      <c r="K2126" s="62">
        <v>7353.06</v>
      </c>
      <c r="L2126" s="62">
        <v>8548</v>
      </c>
      <c r="M2126" s="62">
        <v>23.74</v>
      </c>
      <c r="N2126" s="62">
        <v>245.1</v>
      </c>
      <c r="O2126" s="62">
        <v>88672.7</v>
      </c>
      <c r="P2126" s="63"/>
      <c r="Q2126" s="63"/>
      <c r="R2126" s="63"/>
      <c r="S2126" s="63"/>
      <c r="T2126" s="63"/>
      <c r="U2126" s="63"/>
      <c r="V2126" s="63"/>
      <c r="W2126" s="63"/>
      <c r="X2126" s="63"/>
      <c r="Y2126" s="63"/>
      <c r="Z2126" s="62">
        <v>2860</v>
      </c>
      <c r="AA2126" s="62">
        <v>7474</v>
      </c>
      <c r="AB2126" s="62">
        <v>20.76</v>
      </c>
      <c r="AC2126" s="62">
        <v>95.33</v>
      </c>
    </row>
    <row r="2127" spans="1:29" ht="30" x14ac:dyDescent="0.25">
      <c r="A2127" s="61" t="s">
        <v>117</v>
      </c>
      <c r="B2127" s="61" t="s">
        <v>118</v>
      </c>
      <c r="C2127" s="62">
        <v>2014</v>
      </c>
      <c r="D2127" s="61" t="s">
        <v>78</v>
      </c>
      <c r="E2127" s="62">
        <v>198</v>
      </c>
      <c r="F2127" s="63"/>
      <c r="G2127" s="63"/>
      <c r="H2127" s="63"/>
      <c r="I2127" s="63"/>
      <c r="J2127" s="63"/>
      <c r="K2127" s="62">
        <v>0</v>
      </c>
      <c r="L2127" s="63"/>
      <c r="M2127" s="63"/>
      <c r="N2127" s="63"/>
      <c r="O2127" s="63"/>
      <c r="P2127" s="63"/>
      <c r="Q2127" s="63"/>
      <c r="R2127" s="63"/>
      <c r="S2127" s="63"/>
      <c r="T2127" s="63"/>
      <c r="U2127" s="63"/>
      <c r="V2127" s="63"/>
      <c r="W2127" s="63"/>
      <c r="X2127" s="63"/>
      <c r="Y2127" s="63"/>
      <c r="Z2127" s="62">
        <v>0</v>
      </c>
      <c r="AA2127" s="63"/>
      <c r="AB2127" s="63"/>
      <c r="AC2127" s="62">
        <v>0</v>
      </c>
    </row>
    <row r="2128" spans="1:29" x14ac:dyDescent="0.25">
      <c r="A2128" s="61" t="s">
        <v>241</v>
      </c>
      <c r="B2128" s="61" t="s">
        <v>242</v>
      </c>
      <c r="C2128" s="62">
        <v>2008</v>
      </c>
      <c r="D2128" s="61" t="s">
        <v>75</v>
      </c>
      <c r="E2128" s="62">
        <v>1</v>
      </c>
      <c r="F2128" s="63"/>
      <c r="G2128" s="63"/>
      <c r="H2128" s="63"/>
      <c r="I2128" s="63"/>
      <c r="J2128" s="63"/>
      <c r="K2128" s="62">
        <v>0</v>
      </c>
      <c r="L2128" s="63"/>
      <c r="M2128" s="63"/>
      <c r="N2128" s="63"/>
      <c r="O2128" s="63"/>
      <c r="P2128" s="63"/>
      <c r="Q2128" s="63"/>
      <c r="R2128" s="63"/>
      <c r="S2128" s="63"/>
      <c r="T2128" s="63"/>
      <c r="U2128" s="63"/>
      <c r="V2128" s="63"/>
      <c r="W2128" s="63"/>
      <c r="X2128" s="63"/>
      <c r="Y2128" s="63"/>
      <c r="Z2128" s="62">
        <v>4500</v>
      </c>
      <c r="AA2128" s="62">
        <v>373</v>
      </c>
      <c r="AB2128" s="62">
        <v>31.08</v>
      </c>
      <c r="AC2128" s="62">
        <v>4500</v>
      </c>
    </row>
    <row r="2129" spans="1:29" x14ac:dyDescent="0.25">
      <c r="A2129" s="61" t="s">
        <v>200</v>
      </c>
      <c r="B2129" s="61" t="s">
        <v>201</v>
      </c>
      <c r="C2129" s="62">
        <v>2007</v>
      </c>
      <c r="D2129" s="61" t="s">
        <v>75</v>
      </c>
      <c r="E2129" s="62">
        <v>2</v>
      </c>
      <c r="F2129" s="62">
        <v>137</v>
      </c>
      <c r="G2129" s="62">
        <v>102</v>
      </c>
      <c r="H2129" s="62">
        <v>4.25</v>
      </c>
      <c r="I2129" s="62">
        <v>68.5</v>
      </c>
      <c r="J2129" s="62">
        <v>127.41</v>
      </c>
      <c r="K2129" s="62">
        <v>0</v>
      </c>
      <c r="L2129" s="63"/>
      <c r="M2129" s="63"/>
      <c r="N2129" s="63"/>
      <c r="O2129" s="63"/>
      <c r="P2129" s="63"/>
      <c r="Q2129" s="63"/>
      <c r="R2129" s="63"/>
      <c r="S2129" s="63"/>
      <c r="T2129" s="63"/>
      <c r="U2129" s="63"/>
      <c r="V2129" s="63"/>
      <c r="W2129" s="63"/>
      <c r="X2129" s="63"/>
      <c r="Y2129" s="63"/>
      <c r="Z2129" s="62">
        <v>4300</v>
      </c>
      <c r="AA2129" s="62">
        <v>295</v>
      </c>
      <c r="AB2129" s="62">
        <v>12.29</v>
      </c>
      <c r="AC2129" s="62">
        <v>2150</v>
      </c>
    </row>
    <row r="2130" spans="1:29" x14ac:dyDescent="0.25">
      <c r="A2130" s="61" t="s">
        <v>196</v>
      </c>
      <c r="B2130" s="61" t="s">
        <v>197</v>
      </c>
      <c r="C2130" s="62">
        <v>2006</v>
      </c>
      <c r="D2130" s="61" t="s">
        <v>99</v>
      </c>
      <c r="E2130" s="62">
        <v>60</v>
      </c>
      <c r="F2130" s="62">
        <v>20468</v>
      </c>
      <c r="G2130" s="62">
        <v>9904</v>
      </c>
      <c r="H2130" s="62">
        <v>13.76</v>
      </c>
      <c r="I2130" s="62">
        <v>341.13</v>
      </c>
      <c r="J2130" s="62">
        <v>19035.240000000002</v>
      </c>
      <c r="K2130" s="62">
        <v>0</v>
      </c>
      <c r="L2130" s="63"/>
      <c r="M2130" s="63"/>
      <c r="N2130" s="63"/>
      <c r="O2130" s="63"/>
      <c r="P2130" s="63"/>
      <c r="Q2130" s="63"/>
      <c r="R2130" s="63"/>
      <c r="S2130" s="63"/>
      <c r="T2130" s="63"/>
      <c r="U2130" s="62">
        <v>37891</v>
      </c>
      <c r="V2130" s="62">
        <v>73068</v>
      </c>
      <c r="W2130" s="62">
        <v>101.48</v>
      </c>
      <c r="X2130" s="62">
        <v>631</v>
      </c>
      <c r="Y2130" s="62">
        <v>848152.14</v>
      </c>
      <c r="Z2130" s="62">
        <v>178300</v>
      </c>
      <c r="AA2130" s="62">
        <v>19130</v>
      </c>
      <c r="AB2130" s="62">
        <v>26.57</v>
      </c>
      <c r="AC2130" s="62">
        <v>2971.67</v>
      </c>
    </row>
    <row r="2131" spans="1:29" ht="30" x14ac:dyDescent="0.25">
      <c r="A2131" s="61" t="s">
        <v>180</v>
      </c>
      <c r="B2131" s="61" t="s">
        <v>181</v>
      </c>
      <c r="C2131" s="62">
        <v>2010</v>
      </c>
      <c r="D2131" s="61" t="s">
        <v>99</v>
      </c>
      <c r="E2131" s="62">
        <v>36</v>
      </c>
      <c r="F2131" s="62">
        <v>128400</v>
      </c>
      <c r="G2131" s="62">
        <v>16262</v>
      </c>
      <c r="H2131" s="62">
        <v>37.64</v>
      </c>
      <c r="I2131" s="62">
        <v>3566.67</v>
      </c>
      <c r="J2131" s="62">
        <v>119412</v>
      </c>
      <c r="K2131" s="62">
        <v>12862.27</v>
      </c>
      <c r="L2131" s="62">
        <v>26360</v>
      </c>
      <c r="M2131" s="62">
        <v>61.02</v>
      </c>
      <c r="N2131" s="62">
        <v>357.29</v>
      </c>
      <c r="O2131" s="62">
        <v>155109.97</v>
      </c>
      <c r="P2131" s="63"/>
      <c r="Q2131" s="63"/>
      <c r="R2131" s="63"/>
      <c r="S2131" s="63"/>
      <c r="T2131" s="63"/>
      <c r="U2131" s="63"/>
      <c r="V2131" s="63"/>
      <c r="W2131" s="63"/>
      <c r="X2131" s="63"/>
      <c r="Y2131" s="63"/>
      <c r="Z2131" s="62">
        <v>2147</v>
      </c>
      <c r="AA2131" s="62">
        <v>10746</v>
      </c>
      <c r="AB2131" s="62">
        <v>24.88</v>
      </c>
      <c r="AC2131" s="62">
        <v>59.64</v>
      </c>
    </row>
    <row r="2132" spans="1:29" x14ac:dyDescent="0.25">
      <c r="A2132" s="61" t="s">
        <v>434</v>
      </c>
      <c r="B2132" s="61" t="s">
        <v>435</v>
      </c>
      <c r="C2132" s="62">
        <v>2011</v>
      </c>
      <c r="D2132" s="61" t="s">
        <v>78</v>
      </c>
      <c r="E2132" s="62">
        <v>32</v>
      </c>
      <c r="F2132" s="62">
        <v>29048</v>
      </c>
      <c r="G2132" s="62">
        <v>5455</v>
      </c>
      <c r="H2132" s="62">
        <v>14.21</v>
      </c>
      <c r="I2132" s="62">
        <v>907.75</v>
      </c>
      <c r="J2132" s="62">
        <v>27014.639999999999</v>
      </c>
      <c r="K2132" s="62">
        <v>7801</v>
      </c>
      <c r="L2132" s="62">
        <v>3924</v>
      </c>
      <c r="M2132" s="62">
        <v>10.220000000000001</v>
      </c>
      <c r="N2132" s="62">
        <v>243.78</v>
      </c>
      <c r="O2132" s="62">
        <v>94074.6</v>
      </c>
      <c r="P2132" s="63"/>
      <c r="Q2132" s="63"/>
      <c r="R2132" s="63"/>
      <c r="S2132" s="63"/>
      <c r="T2132" s="63"/>
      <c r="U2132" s="63"/>
      <c r="V2132" s="63"/>
      <c r="W2132" s="63"/>
      <c r="X2132" s="63"/>
      <c r="Y2132" s="63"/>
      <c r="Z2132" s="62">
        <v>0</v>
      </c>
      <c r="AA2132" s="63"/>
      <c r="AB2132" s="63"/>
      <c r="AC2132" s="62">
        <v>0</v>
      </c>
    </row>
    <row r="2133" spans="1:29" x14ac:dyDescent="0.25">
      <c r="A2133" s="61" t="s">
        <v>102</v>
      </c>
      <c r="B2133" s="61" t="s">
        <v>103</v>
      </c>
      <c r="C2133" s="62">
        <v>2014</v>
      </c>
      <c r="D2133" s="61" t="s">
        <v>301</v>
      </c>
      <c r="E2133" s="62">
        <v>12</v>
      </c>
      <c r="F2133" s="62">
        <v>22664</v>
      </c>
      <c r="G2133" s="62">
        <v>4186</v>
      </c>
      <c r="H2133" s="62">
        <v>29.07</v>
      </c>
      <c r="I2133" s="62">
        <v>1888.67</v>
      </c>
      <c r="J2133" s="62">
        <v>21077.52</v>
      </c>
      <c r="K2133" s="62">
        <v>6068.87</v>
      </c>
      <c r="L2133" s="62">
        <v>8938</v>
      </c>
      <c r="M2133" s="62">
        <v>62.07</v>
      </c>
      <c r="N2133" s="62">
        <v>505.74</v>
      </c>
      <c r="O2133" s="62">
        <v>73186.27</v>
      </c>
      <c r="P2133" s="63"/>
      <c r="Q2133" s="63"/>
      <c r="R2133" s="63"/>
      <c r="S2133" s="63"/>
      <c r="T2133" s="63"/>
      <c r="U2133" s="63"/>
      <c r="V2133" s="63"/>
      <c r="W2133" s="63"/>
      <c r="X2133" s="63"/>
      <c r="Y2133" s="63"/>
      <c r="Z2133" s="62">
        <v>648</v>
      </c>
      <c r="AA2133" s="62">
        <v>10157</v>
      </c>
      <c r="AB2133" s="62">
        <v>70.53</v>
      </c>
      <c r="AC2133" s="62">
        <v>54</v>
      </c>
    </row>
    <row r="2134" spans="1:29" ht="30" x14ac:dyDescent="0.25">
      <c r="A2134" s="61" t="s">
        <v>542</v>
      </c>
      <c r="B2134" s="61" t="s">
        <v>543</v>
      </c>
      <c r="C2134" s="62">
        <v>2011</v>
      </c>
      <c r="D2134" s="61" t="s">
        <v>78</v>
      </c>
      <c r="E2134" s="62">
        <v>46</v>
      </c>
      <c r="F2134" s="62">
        <v>435920</v>
      </c>
      <c r="G2134" s="62">
        <v>63049</v>
      </c>
      <c r="H2134" s="62">
        <v>114.22</v>
      </c>
      <c r="I2134" s="62">
        <v>9476.52</v>
      </c>
      <c r="J2134" s="62">
        <v>405405.6</v>
      </c>
      <c r="K2134" s="62">
        <v>0</v>
      </c>
      <c r="L2134" s="63"/>
      <c r="M2134" s="63"/>
      <c r="N2134" s="63"/>
      <c r="O2134" s="63"/>
      <c r="P2134" s="63"/>
      <c r="Q2134" s="63"/>
      <c r="R2134" s="63"/>
      <c r="S2134" s="63"/>
      <c r="T2134" s="63"/>
      <c r="U2134" s="63"/>
      <c r="V2134" s="63"/>
      <c r="W2134" s="63"/>
      <c r="X2134" s="63"/>
      <c r="Y2134" s="63"/>
      <c r="Z2134" s="62">
        <v>14387</v>
      </c>
      <c r="AA2134" s="62">
        <v>46728</v>
      </c>
      <c r="AB2134" s="62">
        <v>84.65</v>
      </c>
      <c r="AC2134" s="62">
        <v>312.76</v>
      </c>
    </row>
    <row r="2135" spans="1:29" ht="30" x14ac:dyDescent="0.25">
      <c r="A2135" s="61" t="s">
        <v>422</v>
      </c>
      <c r="B2135" s="61" t="s">
        <v>423</v>
      </c>
      <c r="C2135" s="62">
        <v>2018</v>
      </c>
      <c r="D2135" s="61" t="s">
        <v>75</v>
      </c>
      <c r="E2135" s="62">
        <v>7</v>
      </c>
      <c r="F2135" s="62">
        <v>2336</v>
      </c>
      <c r="G2135" s="62">
        <v>551</v>
      </c>
      <c r="H2135" s="62">
        <v>6.56</v>
      </c>
      <c r="I2135" s="62">
        <v>333.71</v>
      </c>
      <c r="J2135" s="62">
        <v>2172.48</v>
      </c>
      <c r="K2135" s="62">
        <v>0</v>
      </c>
      <c r="L2135" s="63"/>
      <c r="M2135" s="63"/>
      <c r="N2135" s="63"/>
      <c r="O2135" s="63"/>
      <c r="P2135" s="63"/>
      <c r="Q2135" s="63"/>
      <c r="R2135" s="63"/>
      <c r="S2135" s="63"/>
      <c r="T2135" s="63"/>
      <c r="U2135" s="63"/>
      <c r="V2135" s="63"/>
      <c r="W2135" s="63"/>
      <c r="X2135" s="63"/>
      <c r="Y2135" s="63"/>
      <c r="Z2135" s="62">
        <v>502</v>
      </c>
      <c r="AA2135" s="62">
        <v>2017</v>
      </c>
      <c r="AB2135" s="62">
        <v>24.01</v>
      </c>
      <c r="AC2135" s="62">
        <v>71.709999999999994</v>
      </c>
    </row>
    <row r="2136" spans="1:29" x14ac:dyDescent="0.25">
      <c r="A2136" s="61" t="s">
        <v>395</v>
      </c>
      <c r="B2136" s="61" t="s">
        <v>396</v>
      </c>
      <c r="C2136" s="62">
        <v>2015</v>
      </c>
      <c r="D2136" s="61" t="s">
        <v>78</v>
      </c>
      <c r="E2136" s="62">
        <v>30</v>
      </c>
      <c r="F2136" s="62">
        <v>279153</v>
      </c>
      <c r="G2136" s="62">
        <v>52529</v>
      </c>
      <c r="H2136" s="62">
        <v>145.91</v>
      </c>
      <c r="I2136" s="62">
        <v>9305.1</v>
      </c>
      <c r="J2136" s="62">
        <v>259612.29</v>
      </c>
      <c r="K2136" s="62">
        <v>0</v>
      </c>
      <c r="L2136" s="63"/>
      <c r="M2136" s="63"/>
      <c r="N2136" s="63"/>
      <c r="O2136" s="63"/>
      <c r="P2136" s="63"/>
      <c r="Q2136" s="63"/>
      <c r="R2136" s="63"/>
      <c r="S2136" s="63"/>
      <c r="T2136" s="63"/>
      <c r="U2136" s="63"/>
      <c r="V2136" s="63"/>
      <c r="W2136" s="63"/>
      <c r="X2136" s="63"/>
      <c r="Y2136" s="63"/>
      <c r="Z2136" s="62">
        <v>0</v>
      </c>
      <c r="AA2136" s="63"/>
      <c r="AB2136" s="63"/>
      <c r="AC2136" s="62">
        <v>0</v>
      </c>
    </row>
    <row r="2137" spans="1:29" x14ac:dyDescent="0.25">
      <c r="A2137" s="61" t="s">
        <v>558</v>
      </c>
      <c r="B2137" s="61" t="s">
        <v>559</v>
      </c>
      <c r="C2137" s="62">
        <v>2003</v>
      </c>
      <c r="D2137" s="61" t="s">
        <v>75</v>
      </c>
      <c r="E2137" s="62">
        <v>6</v>
      </c>
      <c r="F2137" s="63"/>
      <c r="G2137" s="63"/>
      <c r="H2137" s="63"/>
      <c r="I2137" s="63"/>
      <c r="J2137" s="63"/>
      <c r="K2137" s="62">
        <v>0</v>
      </c>
      <c r="L2137" s="63"/>
      <c r="M2137" s="63"/>
      <c r="N2137" s="63"/>
      <c r="O2137" s="63"/>
      <c r="P2137" s="63"/>
      <c r="Q2137" s="63"/>
      <c r="R2137" s="63"/>
      <c r="S2137" s="63"/>
      <c r="T2137" s="63"/>
      <c r="U2137" s="63"/>
      <c r="V2137" s="63"/>
      <c r="W2137" s="63"/>
      <c r="X2137" s="63"/>
      <c r="Y2137" s="63"/>
      <c r="Z2137" s="62">
        <v>0</v>
      </c>
      <c r="AA2137" s="63"/>
      <c r="AB2137" s="63"/>
      <c r="AC2137" s="62">
        <v>0</v>
      </c>
    </row>
    <row r="2138" spans="1:29" ht="30" x14ac:dyDescent="0.25">
      <c r="A2138" s="61" t="s">
        <v>216</v>
      </c>
      <c r="B2138" s="61" t="s">
        <v>217</v>
      </c>
      <c r="C2138" s="62">
        <v>2004</v>
      </c>
      <c r="D2138" s="61" t="s">
        <v>438</v>
      </c>
      <c r="E2138" s="62">
        <v>8</v>
      </c>
      <c r="F2138" s="62">
        <v>0</v>
      </c>
      <c r="G2138" s="62">
        <v>0</v>
      </c>
      <c r="H2138" s="62">
        <v>0</v>
      </c>
      <c r="I2138" s="62">
        <v>0</v>
      </c>
      <c r="J2138" s="62">
        <v>0</v>
      </c>
      <c r="K2138" s="62">
        <v>0</v>
      </c>
      <c r="L2138" s="62">
        <v>0</v>
      </c>
      <c r="M2138" s="62">
        <v>0</v>
      </c>
      <c r="N2138" s="63"/>
      <c r="O2138" s="63"/>
      <c r="P2138" s="63"/>
      <c r="Q2138" s="63"/>
      <c r="R2138" s="63"/>
      <c r="S2138" s="63"/>
      <c r="T2138" s="63"/>
      <c r="U2138" s="63"/>
      <c r="V2138" s="63"/>
      <c r="W2138" s="63"/>
      <c r="X2138" s="63"/>
      <c r="Y2138" s="63"/>
      <c r="Z2138" s="62">
        <v>0</v>
      </c>
      <c r="AA2138" s="62">
        <v>0</v>
      </c>
      <c r="AB2138" s="62">
        <v>0</v>
      </c>
      <c r="AC2138" s="62">
        <v>0</v>
      </c>
    </row>
    <row r="2139" spans="1:29" ht="30" x14ac:dyDescent="0.25">
      <c r="A2139" s="61" t="s">
        <v>387</v>
      </c>
      <c r="B2139" s="61" t="s">
        <v>388</v>
      </c>
      <c r="C2139" s="62">
        <v>2014</v>
      </c>
      <c r="D2139" s="61" t="s">
        <v>78</v>
      </c>
      <c r="E2139" s="62">
        <v>48</v>
      </c>
      <c r="F2139" s="62">
        <v>675760</v>
      </c>
      <c r="G2139" s="62">
        <v>59169</v>
      </c>
      <c r="H2139" s="62">
        <v>102.72</v>
      </c>
      <c r="I2139" s="62">
        <v>14078.33</v>
      </c>
      <c r="J2139" s="62">
        <v>628456.80000000005</v>
      </c>
      <c r="K2139" s="62">
        <v>0</v>
      </c>
      <c r="L2139" s="63"/>
      <c r="M2139" s="63"/>
      <c r="N2139" s="63"/>
      <c r="O2139" s="63"/>
      <c r="P2139" s="63"/>
      <c r="Q2139" s="63"/>
      <c r="R2139" s="63"/>
      <c r="S2139" s="63"/>
      <c r="T2139" s="63"/>
      <c r="U2139" s="63"/>
      <c r="V2139" s="63"/>
      <c r="W2139" s="63"/>
      <c r="X2139" s="63"/>
      <c r="Y2139" s="63"/>
      <c r="Z2139" s="62">
        <v>220.57</v>
      </c>
      <c r="AA2139" s="62">
        <v>11542</v>
      </c>
      <c r="AB2139" s="62">
        <v>20.04</v>
      </c>
      <c r="AC2139" s="62">
        <v>4.5999999999999996</v>
      </c>
    </row>
    <row r="2140" spans="1:29" ht="30" x14ac:dyDescent="0.25">
      <c r="A2140" s="61" t="s">
        <v>385</v>
      </c>
      <c r="B2140" s="61" t="s">
        <v>386</v>
      </c>
      <c r="C2140" s="62">
        <v>2012</v>
      </c>
      <c r="D2140" s="61" t="s">
        <v>78</v>
      </c>
      <c r="E2140" s="62">
        <v>40</v>
      </c>
      <c r="F2140" s="62">
        <v>190430</v>
      </c>
      <c r="G2140" s="62">
        <v>26063</v>
      </c>
      <c r="H2140" s="62">
        <v>54.3</v>
      </c>
      <c r="I2140" s="62">
        <v>4760.75</v>
      </c>
      <c r="J2140" s="62">
        <v>177099.9</v>
      </c>
      <c r="K2140" s="62">
        <v>19359.16</v>
      </c>
      <c r="L2140" s="62">
        <v>22127</v>
      </c>
      <c r="M2140" s="62">
        <v>46.1</v>
      </c>
      <c r="N2140" s="62">
        <v>483.98</v>
      </c>
      <c r="O2140" s="62">
        <v>233457.93</v>
      </c>
      <c r="P2140" s="63"/>
      <c r="Q2140" s="63"/>
      <c r="R2140" s="63"/>
      <c r="S2140" s="63"/>
      <c r="T2140" s="63"/>
      <c r="U2140" s="63"/>
      <c r="V2140" s="63"/>
      <c r="W2140" s="63"/>
      <c r="X2140" s="63"/>
      <c r="Y2140" s="63"/>
      <c r="Z2140" s="62">
        <v>221374</v>
      </c>
      <c r="AA2140" s="62">
        <v>29439</v>
      </c>
      <c r="AB2140" s="62">
        <v>61.33</v>
      </c>
      <c r="AC2140" s="62">
        <v>5534.35</v>
      </c>
    </row>
    <row r="2141" spans="1:29" x14ac:dyDescent="0.25">
      <c r="A2141" s="61" t="s">
        <v>546</v>
      </c>
      <c r="B2141" s="61" t="s">
        <v>547</v>
      </c>
      <c r="C2141" s="62">
        <v>2013</v>
      </c>
      <c r="D2141" s="61" t="s">
        <v>78</v>
      </c>
      <c r="E2141" s="62">
        <v>40</v>
      </c>
      <c r="F2141" s="62">
        <v>273160</v>
      </c>
      <c r="G2141" s="62">
        <v>55650</v>
      </c>
      <c r="H2141" s="62">
        <v>115.94</v>
      </c>
      <c r="I2141" s="62">
        <v>6829</v>
      </c>
      <c r="J2141" s="62">
        <v>254038.8</v>
      </c>
      <c r="K2141" s="62">
        <v>0</v>
      </c>
      <c r="L2141" s="63"/>
      <c r="M2141" s="63"/>
      <c r="N2141" s="63"/>
      <c r="O2141" s="63"/>
      <c r="P2141" s="63"/>
      <c r="Q2141" s="63"/>
      <c r="R2141" s="63"/>
      <c r="S2141" s="63"/>
      <c r="T2141" s="63"/>
      <c r="U2141" s="63"/>
      <c r="V2141" s="63"/>
      <c r="W2141" s="63"/>
      <c r="X2141" s="63"/>
      <c r="Y2141" s="63"/>
      <c r="Z2141" s="62">
        <v>779.36</v>
      </c>
      <c r="AA2141" s="62">
        <v>12504</v>
      </c>
      <c r="AB2141" s="62">
        <v>26.05</v>
      </c>
      <c r="AC2141" s="62">
        <v>19.48</v>
      </c>
    </row>
    <row r="2142" spans="1:29" x14ac:dyDescent="0.25">
      <c r="A2142" s="61" t="s">
        <v>84</v>
      </c>
      <c r="B2142" s="61" t="s">
        <v>85</v>
      </c>
      <c r="C2142" s="62">
        <v>2008</v>
      </c>
      <c r="D2142" s="61" t="s">
        <v>99</v>
      </c>
      <c r="E2142" s="62">
        <v>80</v>
      </c>
      <c r="F2142" s="62">
        <v>712918</v>
      </c>
      <c r="G2142" s="62">
        <v>255832</v>
      </c>
      <c r="H2142" s="62">
        <v>266.49</v>
      </c>
      <c r="I2142" s="62">
        <v>8911.48</v>
      </c>
      <c r="J2142" s="62">
        <v>663013.74</v>
      </c>
      <c r="K2142" s="62">
        <v>0</v>
      </c>
      <c r="L2142" s="63"/>
      <c r="M2142" s="63"/>
      <c r="N2142" s="63"/>
      <c r="O2142" s="63"/>
      <c r="P2142" s="63"/>
      <c r="Q2142" s="63"/>
      <c r="R2142" s="63"/>
      <c r="S2142" s="63"/>
      <c r="T2142" s="63"/>
      <c r="U2142" s="63"/>
      <c r="V2142" s="63"/>
      <c r="W2142" s="63"/>
      <c r="X2142" s="63"/>
      <c r="Y2142" s="63"/>
      <c r="Z2142" s="62">
        <v>2337</v>
      </c>
      <c r="AA2142" s="62">
        <v>10596</v>
      </c>
      <c r="AB2142" s="62">
        <v>11.04</v>
      </c>
      <c r="AC2142" s="62">
        <v>29.21</v>
      </c>
    </row>
    <row r="2143" spans="1:29" x14ac:dyDescent="0.25">
      <c r="A2143" s="61" t="s">
        <v>229</v>
      </c>
      <c r="B2143" s="61" t="s">
        <v>230</v>
      </c>
      <c r="C2143" s="62">
        <v>2012</v>
      </c>
      <c r="D2143" s="61" t="s">
        <v>75</v>
      </c>
      <c r="E2143" s="62">
        <v>24</v>
      </c>
      <c r="F2143" s="62">
        <v>529</v>
      </c>
      <c r="G2143" s="62">
        <v>120</v>
      </c>
      <c r="H2143" s="62">
        <v>0.42</v>
      </c>
      <c r="I2143" s="62">
        <v>22.04</v>
      </c>
      <c r="J2143" s="62">
        <v>491.97</v>
      </c>
      <c r="K2143" s="62">
        <v>137.72999999999999</v>
      </c>
      <c r="L2143" s="62">
        <v>213</v>
      </c>
      <c r="M2143" s="62">
        <v>0.74</v>
      </c>
      <c r="N2143" s="62">
        <v>5.74</v>
      </c>
      <c r="O2143" s="62">
        <v>1660.93</v>
      </c>
      <c r="P2143" s="63"/>
      <c r="Q2143" s="63"/>
      <c r="R2143" s="63"/>
      <c r="S2143" s="63"/>
      <c r="T2143" s="63"/>
      <c r="U2143" s="63"/>
      <c r="V2143" s="63"/>
      <c r="W2143" s="63"/>
      <c r="X2143" s="63"/>
      <c r="Y2143" s="63"/>
      <c r="Z2143" s="62">
        <v>0</v>
      </c>
      <c r="AA2143" s="62">
        <v>21414</v>
      </c>
      <c r="AB2143" s="62">
        <v>74.349999999999994</v>
      </c>
      <c r="AC2143" s="62">
        <v>0</v>
      </c>
    </row>
    <row r="2144" spans="1:29" x14ac:dyDescent="0.25">
      <c r="A2144" s="61" t="s">
        <v>260</v>
      </c>
      <c r="B2144" s="61" t="s">
        <v>261</v>
      </c>
      <c r="C2144" s="62">
        <v>2011</v>
      </c>
      <c r="D2144" s="61" t="s">
        <v>78</v>
      </c>
      <c r="E2144" s="62">
        <v>12</v>
      </c>
      <c r="F2144" s="62">
        <v>60281</v>
      </c>
      <c r="G2144" s="62">
        <v>9641</v>
      </c>
      <c r="H2144" s="62">
        <v>66.95</v>
      </c>
      <c r="I2144" s="62">
        <v>5023.42</v>
      </c>
      <c r="J2144" s="62">
        <v>56061.33</v>
      </c>
      <c r="K2144" s="62">
        <v>6413.19</v>
      </c>
      <c r="L2144" s="62">
        <v>8603</v>
      </c>
      <c r="M2144" s="62">
        <v>59.74</v>
      </c>
      <c r="N2144" s="62">
        <v>534.42999999999995</v>
      </c>
      <c r="O2144" s="62">
        <v>77338.600000000006</v>
      </c>
      <c r="P2144" s="63"/>
      <c r="Q2144" s="63"/>
      <c r="R2144" s="63"/>
      <c r="S2144" s="63"/>
      <c r="T2144" s="63"/>
      <c r="U2144" s="63"/>
      <c r="V2144" s="63"/>
      <c r="W2144" s="63"/>
      <c r="X2144" s="63"/>
      <c r="Y2144" s="63"/>
      <c r="Z2144" s="62">
        <v>301</v>
      </c>
      <c r="AA2144" s="62">
        <v>2660</v>
      </c>
      <c r="AB2144" s="62">
        <v>18.47</v>
      </c>
      <c r="AC2144" s="62">
        <v>25.08</v>
      </c>
    </row>
    <row r="2145" spans="1:29" x14ac:dyDescent="0.25">
      <c r="A2145" s="61" t="s">
        <v>260</v>
      </c>
      <c r="B2145" s="61" t="s">
        <v>261</v>
      </c>
      <c r="C2145" s="62">
        <v>2012</v>
      </c>
      <c r="D2145" s="61" t="s">
        <v>99</v>
      </c>
      <c r="E2145" s="62">
        <v>26</v>
      </c>
      <c r="F2145" s="62">
        <v>65926</v>
      </c>
      <c r="G2145" s="62">
        <v>9055</v>
      </c>
      <c r="H2145" s="62">
        <v>29.02</v>
      </c>
      <c r="I2145" s="62">
        <v>2535.62</v>
      </c>
      <c r="J2145" s="62">
        <v>61311.18</v>
      </c>
      <c r="K2145" s="62">
        <v>15978.66</v>
      </c>
      <c r="L2145" s="62">
        <v>18468</v>
      </c>
      <c r="M2145" s="62">
        <v>59.19</v>
      </c>
      <c r="N2145" s="62">
        <v>614.55999999999995</v>
      </c>
      <c r="O2145" s="62">
        <v>192691.47</v>
      </c>
      <c r="P2145" s="63"/>
      <c r="Q2145" s="63"/>
      <c r="R2145" s="63"/>
      <c r="S2145" s="63"/>
      <c r="T2145" s="63"/>
      <c r="U2145" s="63"/>
      <c r="V2145" s="63"/>
      <c r="W2145" s="63"/>
      <c r="X2145" s="63"/>
      <c r="Y2145" s="63"/>
      <c r="Z2145" s="62">
        <v>786</v>
      </c>
      <c r="AA2145" s="62">
        <v>6426</v>
      </c>
      <c r="AB2145" s="62">
        <v>20.6</v>
      </c>
      <c r="AC2145" s="62">
        <v>30.23</v>
      </c>
    </row>
    <row r="2146" spans="1:29" x14ac:dyDescent="0.25">
      <c r="A2146" s="61" t="s">
        <v>204</v>
      </c>
      <c r="B2146" s="61" t="s">
        <v>205</v>
      </c>
      <c r="C2146" s="62">
        <v>2013</v>
      </c>
      <c r="D2146" s="61" t="s">
        <v>75</v>
      </c>
      <c r="E2146" s="62">
        <v>8</v>
      </c>
      <c r="F2146" s="62">
        <v>20279</v>
      </c>
      <c r="G2146" s="62">
        <v>3212</v>
      </c>
      <c r="H2146" s="62">
        <v>33.46</v>
      </c>
      <c r="I2146" s="62">
        <v>2534.88</v>
      </c>
      <c r="J2146" s="62">
        <v>18859.47</v>
      </c>
      <c r="K2146" s="62">
        <v>0</v>
      </c>
      <c r="L2146" s="63"/>
      <c r="M2146" s="63"/>
      <c r="N2146" s="63"/>
      <c r="O2146" s="63"/>
      <c r="P2146" s="63"/>
      <c r="Q2146" s="63"/>
      <c r="R2146" s="63"/>
      <c r="S2146" s="63"/>
      <c r="T2146" s="63"/>
      <c r="U2146" s="63"/>
      <c r="V2146" s="63"/>
      <c r="W2146" s="63"/>
      <c r="X2146" s="63"/>
      <c r="Y2146" s="63"/>
      <c r="Z2146" s="62">
        <v>57270</v>
      </c>
      <c r="AA2146" s="62">
        <v>4584</v>
      </c>
      <c r="AB2146" s="62">
        <v>47.75</v>
      </c>
      <c r="AC2146" s="62">
        <v>7158.75</v>
      </c>
    </row>
    <row r="2147" spans="1:29" x14ac:dyDescent="0.25">
      <c r="A2147" s="61" t="s">
        <v>332</v>
      </c>
      <c r="B2147" s="61" t="s">
        <v>333</v>
      </c>
      <c r="C2147" s="62">
        <v>2017</v>
      </c>
      <c r="D2147" s="61" t="s">
        <v>99</v>
      </c>
      <c r="E2147" s="62">
        <v>120</v>
      </c>
      <c r="F2147" s="62">
        <v>424150</v>
      </c>
      <c r="G2147" s="62">
        <v>127700</v>
      </c>
      <c r="H2147" s="62">
        <v>88.68</v>
      </c>
      <c r="I2147" s="62">
        <v>3534.58</v>
      </c>
      <c r="J2147" s="62">
        <v>394459.5</v>
      </c>
      <c r="K2147" s="62">
        <v>44297.77</v>
      </c>
      <c r="L2147" s="62">
        <v>34666</v>
      </c>
      <c r="M2147" s="62">
        <v>24.07</v>
      </c>
      <c r="N2147" s="62">
        <v>369.15</v>
      </c>
      <c r="O2147" s="62">
        <v>534200.09</v>
      </c>
      <c r="P2147" s="63"/>
      <c r="Q2147" s="63"/>
      <c r="R2147" s="63"/>
      <c r="S2147" s="63"/>
      <c r="T2147" s="63"/>
      <c r="U2147" s="63"/>
      <c r="V2147" s="63"/>
      <c r="W2147" s="63"/>
      <c r="X2147" s="63"/>
      <c r="Y2147" s="63"/>
      <c r="Z2147" s="62">
        <v>507580</v>
      </c>
      <c r="AA2147" s="62">
        <v>70325</v>
      </c>
      <c r="AB2147" s="62">
        <v>48.84</v>
      </c>
      <c r="AC2147" s="62">
        <v>4229.83</v>
      </c>
    </row>
    <row r="2148" spans="1:29" ht="30" x14ac:dyDescent="0.25">
      <c r="A2148" s="61" t="s">
        <v>216</v>
      </c>
      <c r="B2148" s="61" t="s">
        <v>217</v>
      </c>
      <c r="C2148" s="62">
        <v>2004</v>
      </c>
      <c r="D2148" s="61" t="s">
        <v>135</v>
      </c>
      <c r="E2148" s="62">
        <v>114</v>
      </c>
      <c r="F2148" s="62">
        <v>340563</v>
      </c>
      <c r="G2148" s="62">
        <v>32035</v>
      </c>
      <c r="H2148" s="62">
        <v>23.42</v>
      </c>
      <c r="I2148" s="62">
        <v>2987.39</v>
      </c>
      <c r="J2148" s="62">
        <v>316723.59000000003</v>
      </c>
      <c r="K2148" s="62">
        <v>80069.84</v>
      </c>
      <c r="L2148" s="62">
        <v>97991</v>
      </c>
      <c r="M2148" s="62">
        <v>71.63</v>
      </c>
      <c r="N2148" s="63"/>
      <c r="O2148" s="63"/>
      <c r="P2148" s="63"/>
      <c r="Q2148" s="63"/>
      <c r="R2148" s="63"/>
      <c r="S2148" s="63"/>
      <c r="T2148" s="63"/>
      <c r="U2148" s="63"/>
      <c r="V2148" s="63"/>
      <c r="W2148" s="63"/>
      <c r="X2148" s="63"/>
      <c r="Y2148" s="63"/>
      <c r="Z2148" s="62">
        <v>5690</v>
      </c>
      <c r="AA2148" s="62">
        <v>48934</v>
      </c>
      <c r="AB2148" s="62">
        <v>35.770000000000003</v>
      </c>
      <c r="AC2148" s="62">
        <v>49.91</v>
      </c>
    </row>
    <row r="2149" spans="1:29" x14ac:dyDescent="0.25">
      <c r="A2149" s="61" t="s">
        <v>163</v>
      </c>
      <c r="B2149" s="61" t="s">
        <v>164</v>
      </c>
      <c r="C2149" s="62">
        <v>2005</v>
      </c>
      <c r="D2149" s="61" t="s">
        <v>259</v>
      </c>
      <c r="E2149" s="62">
        <v>35</v>
      </c>
      <c r="F2149" s="62">
        <v>128091</v>
      </c>
      <c r="G2149" s="62">
        <v>18081</v>
      </c>
      <c r="H2149" s="62">
        <v>43.05</v>
      </c>
      <c r="I2149" s="62">
        <v>3659.74</v>
      </c>
      <c r="J2149" s="62">
        <v>119124.63</v>
      </c>
      <c r="K2149" s="62">
        <v>17763.34</v>
      </c>
      <c r="L2149" s="62">
        <v>15213</v>
      </c>
      <c r="M2149" s="62">
        <v>36.22</v>
      </c>
      <c r="N2149" s="62">
        <v>507.52</v>
      </c>
      <c r="O2149" s="62">
        <v>214213.4</v>
      </c>
      <c r="P2149" s="63"/>
      <c r="Q2149" s="63"/>
      <c r="R2149" s="63"/>
      <c r="S2149" s="63"/>
      <c r="T2149" s="63"/>
      <c r="U2149" s="63"/>
      <c r="V2149" s="63"/>
      <c r="W2149" s="63"/>
      <c r="X2149" s="63"/>
      <c r="Y2149" s="63"/>
      <c r="Z2149" s="62">
        <v>147500</v>
      </c>
      <c r="AA2149" s="62">
        <v>8684</v>
      </c>
      <c r="AB2149" s="62">
        <v>20.68</v>
      </c>
      <c r="AC2149" s="62">
        <v>4214.29</v>
      </c>
    </row>
    <row r="2150" spans="1:29" ht="30" x14ac:dyDescent="0.25">
      <c r="A2150" s="61" t="s">
        <v>363</v>
      </c>
      <c r="B2150" s="61" t="s">
        <v>364</v>
      </c>
      <c r="C2150" s="62">
        <v>2014</v>
      </c>
      <c r="D2150" s="61" t="s">
        <v>94</v>
      </c>
      <c r="E2150" s="62">
        <v>2</v>
      </c>
      <c r="F2150" s="63"/>
      <c r="G2150" s="63"/>
      <c r="H2150" s="63"/>
      <c r="I2150" s="63"/>
      <c r="J2150" s="63"/>
      <c r="K2150" s="62">
        <v>0</v>
      </c>
      <c r="L2150" s="63"/>
      <c r="M2150" s="63"/>
      <c r="N2150" s="63"/>
      <c r="O2150" s="63"/>
      <c r="P2150" s="63"/>
      <c r="Q2150" s="63"/>
      <c r="R2150" s="63"/>
      <c r="S2150" s="63"/>
      <c r="T2150" s="63"/>
      <c r="U2150" s="63"/>
      <c r="V2150" s="63"/>
      <c r="W2150" s="63"/>
      <c r="X2150" s="63"/>
      <c r="Y2150" s="63"/>
      <c r="Z2150" s="62">
        <v>132.34</v>
      </c>
      <c r="AA2150" s="62">
        <v>442</v>
      </c>
      <c r="AB2150" s="62">
        <v>18.420000000000002</v>
      </c>
      <c r="AC2150" s="62">
        <v>66.17</v>
      </c>
    </row>
    <row r="2151" spans="1:29" ht="30" x14ac:dyDescent="0.25">
      <c r="A2151" s="61" t="s">
        <v>367</v>
      </c>
      <c r="B2151" s="61" t="s">
        <v>368</v>
      </c>
      <c r="C2151" s="62">
        <v>2016</v>
      </c>
      <c r="D2151" s="61" t="s">
        <v>86</v>
      </c>
      <c r="E2151" s="62">
        <v>40</v>
      </c>
      <c r="F2151" s="62">
        <v>231905</v>
      </c>
      <c r="G2151" s="62">
        <v>67392</v>
      </c>
      <c r="H2151" s="62">
        <v>140.4</v>
      </c>
      <c r="I2151" s="62">
        <v>5797.63</v>
      </c>
      <c r="J2151" s="62">
        <v>215671.65</v>
      </c>
      <c r="K2151" s="62">
        <v>17450.05</v>
      </c>
      <c r="L2151" s="62">
        <v>45697</v>
      </c>
      <c r="M2151" s="62">
        <v>95.2</v>
      </c>
      <c r="N2151" s="62">
        <v>436.25</v>
      </c>
      <c r="O2151" s="62">
        <v>210435.37</v>
      </c>
      <c r="P2151" s="63"/>
      <c r="Q2151" s="63"/>
      <c r="R2151" s="63"/>
      <c r="S2151" s="63"/>
      <c r="T2151" s="63"/>
      <c r="U2151" s="63"/>
      <c r="V2151" s="63"/>
      <c r="W2151" s="63"/>
      <c r="X2151" s="63"/>
      <c r="Y2151" s="63"/>
      <c r="Z2151" s="62">
        <v>269300</v>
      </c>
      <c r="AA2151" s="62">
        <v>26225</v>
      </c>
      <c r="AB2151" s="62">
        <v>54.64</v>
      </c>
      <c r="AC2151" s="62">
        <v>6732.5</v>
      </c>
    </row>
    <row r="2152" spans="1:29" x14ac:dyDescent="0.25">
      <c r="A2152" s="61" t="s">
        <v>163</v>
      </c>
      <c r="B2152" s="61" t="s">
        <v>164</v>
      </c>
      <c r="C2152" s="62">
        <v>2016</v>
      </c>
      <c r="D2152" s="61" t="s">
        <v>135</v>
      </c>
      <c r="E2152" s="62">
        <v>136</v>
      </c>
      <c r="F2152" s="62">
        <v>15768</v>
      </c>
      <c r="G2152" s="62">
        <v>5038</v>
      </c>
      <c r="H2152" s="62">
        <v>3.09</v>
      </c>
      <c r="I2152" s="62">
        <v>115.94</v>
      </c>
      <c r="J2152" s="62">
        <v>14664.24</v>
      </c>
      <c r="K2152" s="62">
        <v>1419.01</v>
      </c>
      <c r="L2152" s="62">
        <v>1580</v>
      </c>
      <c r="M2152" s="62">
        <v>0.97</v>
      </c>
      <c r="N2152" s="62">
        <v>10.43</v>
      </c>
      <c r="O2152" s="62">
        <v>17112.28</v>
      </c>
      <c r="P2152" s="63"/>
      <c r="Q2152" s="63"/>
      <c r="R2152" s="63"/>
      <c r="S2152" s="63"/>
      <c r="T2152" s="63"/>
      <c r="U2152" s="63"/>
      <c r="V2152" s="63"/>
      <c r="W2152" s="63"/>
      <c r="X2152" s="63"/>
      <c r="Y2152" s="63"/>
      <c r="Z2152" s="62">
        <v>1245229</v>
      </c>
      <c r="AA2152" s="62">
        <v>108167</v>
      </c>
      <c r="AB2152" s="62">
        <v>66.28</v>
      </c>
      <c r="AC2152" s="62">
        <v>9156.1</v>
      </c>
    </row>
    <row r="2153" spans="1:29" ht="30" x14ac:dyDescent="0.25">
      <c r="A2153" s="61" t="s">
        <v>498</v>
      </c>
      <c r="B2153" s="61" t="s">
        <v>499</v>
      </c>
      <c r="C2153" s="62">
        <v>2008</v>
      </c>
      <c r="D2153" s="61" t="s">
        <v>78</v>
      </c>
      <c r="E2153" s="62">
        <v>48</v>
      </c>
      <c r="F2153" s="62">
        <v>459188</v>
      </c>
      <c r="G2153" s="62">
        <v>64303</v>
      </c>
      <c r="H2153" s="62">
        <v>111.64</v>
      </c>
      <c r="I2153" s="62">
        <v>9566.42</v>
      </c>
      <c r="J2153" s="62">
        <v>427044.84</v>
      </c>
      <c r="K2153" s="62">
        <v>0</v>
      </c>
      <c r="L2153" s="63"/>
      <c r="M2153" s="63"/>
      <c r="N2153" s="63"/>
      <c r="O2153" s="63"/>
      <c r="P2153" s="63"/>
      <c r="Q2153" s="63"/>
      <c r="R2153" s="63"/>
      <c r="S2153" s="63"/>
      <c r="T2153" s="63"/>
      <c r="U2153" s="63"/>
      <c r="V2153" s="63"/>
      <c r="W2153" s="63"/>
      <c r="X2153" s="63"/>
      <c r="Y2153" s="63"/>
      <c r="Z2153" s="62">
        <v>358.26</v>
      </c>
      <c r="AA2153" s="62">
        <v>6802</v>
      </c>
      <c r="AB2153" s="62">
        <v>11.81</v>
      </c>
      <c r="AC2153" s="62">
        <v>7.46</v>
      </c>
    </row>
    <row r="2154" spans="1:29" x14ac:dyDescent="0.25">
      <c r="A2154" s="61" t="s">
        <v>490</v>
      </c>
      <c r="B2154" s="61" t="s">
        <v>491</v>
      </c>
      <c r="C2154" s="62">
        <v>2007</v>
      </c>
      <c r="D2154" s="61" t="s">
        <v>78</v>
      </c>
      <c r="E2154" s="62">
        <v>40</v>
      </c>
      <c r="F2154" s="62">
        <v>446960</v>
      </c>
      <c r="G2154" s="62">
        <v>70414</v>
      </c>
      <c r="H2154" s="62">
        <v>146.69999999999999</v>
      </c>
      <c r="I2154" s="62">
        <v>11174</v>
      </c>
      <c r="J2154" s="62">
        <v>415672.8</v>
      </c>
      <c r="K2154" s="62">
        <v>0</v>
      </c>
      <c r="L2154" s="63"/>
      <c r="M2154" s="63"/>
      <c r="N2154" s="63"/>
      <c r="O2154" s="63"/>
      <c r="P2154" s="63"/>
      <c r="Q2154" s="63"/>
      <c r="R2154" s="63"/>
      <c r="S2154" s="63"/>
      <c r="T2154" s="63"/>
      <c r="U2154" s="63"/>
      <c r="V2154" s="63"/>
      <c r="W2154" s="63"/>
      <c r="X2154" s="63"/>
      <c r="Y2154" s="63"/>
      <c r="Z2154" s="62">
        <v>142590</v>
      </c>
      <c r="AA2154" s="62">
        <v>4157</v>
      </c>
      <c r="AB2154" s="62">
        <v>8.66</v>
      </c>
      <c r="AC2154" s="62">
        <v>3564.75</v>
      </c>
    </row>
    <row r="2155" spans="1:29" ht="30" x14ac:dyDescent="0.25">
      <c r="A2155" s="61" t="s">
        <v>182</v>
      </c>
      <c r="B2155" s="61" t="s">
        <v>183</v>
      </c>
      <c r="C2155" s="62">
        <v>2005</v>
      </c>
      <c r="D2155" s="61" t="s">
        <v>75</v>
      </c>
      <c r="E2155" s="62">
        <v>5</v>
      </c>
      <c r="F2155" s="63"/>
      <c r="G2155" s="63"/>
      <c r="H2155" s="63"/>
      <c r="I2155" s="63"/>
      <c r="J2155" s="63"/>
      <c r="K2155" s="62">
        <v>0</v>
      </c>
      <c r="L2155" s="63"/>
      <c r="M2155" s="63"/>
      <c r="N2155" s="63"/>
      <c r="O2155" s="63"/>
      <c r="P2155" s="63"/>
      <c r="Q2155" s="63"/>
      <c r="R2155" s="63"/>
      <c r="S2155" s="63"/>
      <c r="T2155" s="63"/>
      <c r="U2155" s="63"/>
      <c r="V2155" s="63"/>
      <c r="W2155" s="63"/>
      <c r="X2155" s="63"/>
      <c r="Y2155" s="63"/>
      <c r="Z2155" s="62">
        <v>29579</v>
      </c>
      <c r="AA2155" s="62">
        <v>1450</v>
      </c>
      <c r="AB2155" s="62">
        <v>24.17</v>
      </c>
      <c r="AC2155" s="62">
        <v>5915.8</v>
      </c>
    </row>
    <row r="2156" spans="1:29" ht="30" x14ac:dyDescent="0.25">
      <c r="A2156" s="61" t="s">
        <v>216</v>
      </c>
      <c r="B2156" s="61" t="s">
        <v>217</v>
      </c>
      <c r="C2156" s="62">
        <v>2005</v>
      </c>
      <c r="D2156" s="61" t="s">
        <v>86</v>
      </c>
      <c r="E2156" s="62">
        <v>177</v>
      </c>
      <c r="F2156" s="62">
        <v>2278671</v>
      </c>
      <c r="G2156" s="62">
        <v>278393</v>
      </c>
      <c r="H2156" s="62">
        <v>131.07</v>
      </c>
      <c r="I2156" s="62">
        <v>12873.85</v>
      </c>
      <c r="J2156" s="62">
        <v>2119164.0299999998</v>
      </c>
      <c r="K2156" s="62">
        <v>150142.57999999999</v>
      </c>
      <c r="L2156" s="62">
        <v>279279</v>
      </c>
      <c r="M2156" s="62">
        <v>131.49</v>
      </c>
      <c r="N2156" s="62">
        <v>848.26</v>
      </c>
      <c r="O2156" s="62">
        <v>1810614.42</v>
      </c>
      <c r="P2156" s="63"/>
      <c r="Q2156" s="63"/>
      <c r="R2156" s="63"/>
      <c r="S2156" s="63"/>
      <c r="T2156" s="63"/>
      <c r="U2156" s="63"/>
      <c r="V2156" s="63"/>
      <c r="W2156" s="63"/>
      <c r="X2156" s="63"/>
      <c r="Y2156" s="63"/>
      <c r="Z2156" s="62">
        <v>30172</v>
      </c>
      <c r="AA2156" s="62">
        <v>251183</v>
      </c>
      <c r="AB2156" s="62">
        <v>118.26</v>
      </c>
      <c r="AC2156" s="62">
        <v>170.46</v>
      </c>
    </row>
    <row r="2157" spans="1:29" ht="30" x14ac:dyDescent="0.25">
      <c r="A2157" s="61" t="s">
        <v>269</v>
      </c>
      <c r="B2157" s="61" t="s">
        <v>270</v>
      </c>
      <c r="C2157" s="62">
        <v>2010</v>
      </c>
      <c r="D2157" s="61" t="s">
        <v>150</v>
      </c>
      <c r="E2157" s="62">
        <v>22</v>
      </c>
      <c r="F2157" s="63"/>
      <c r="G2157" s="63"/>
      <c r="H2157" s="63"/>
      <c r="I2157" s="63"/>
      <c r="J2157" s="63"/>
      <c r="K2157" s="62">
        <v>0</v>
      </c>
      <c r="L2157" s="63"/>
      <c r="M2157" s="63"/>
      <c r="N2157" s="63"/>
      <c r="O2157" s="63"/>
      <c r="P2157" s="63"/>
      <c r="Q2157" s="63"/>
      <c r="R2157" s="63"/>
      <c r="S2157" s="63"/>
      <c r="T2157" s="63"/>
      <c r="U2157" s="63"/>
      <c r="V2157" s="63"/>
      <c r="W2157" s="63"/>
      <c r="X2157" s="63"/>
      <c r="Y2157" s="63"/>
      <c r="Z2157" s="62">
        <v>0</v>
      </c>
      <c r="AA2157" s="63"/>
      <c r="AB2157" s="63"/>
      <c r="AC2157" s="62">
        <v>0</v>
      </c>
    </row>
    <row r="2158" spans="1:29" ht="45" x14ac:dyDescent="0.25">
      <c r="A2158" s="61" t="s">
        <v>243</v>
      </c>
      <c r="B2158" s="61" t="s">
        <v>244</v>
      </c>
      <c r="C2158" s="62">
        <v>2009</v>
      </c>
      <c r="D2158" s="61" t="s">
        <v>78</v>
      </c>
      <c r="E2158" s="62">
        <v>22</v>
      </c>
      <c r="F2158" s="62">
        <v>22003</v>
      </c>
      <c r="G2158" s="62">
        <v>4499</v>
      </c>
      <c r="H2158" s="62">
        <v>17.04</v>
      </c>
      <c r="I2158" s="62">
        <v>1000.14</v>
      </c>
      <c r="J2158" s="62">
        <v>20462.79</v>
      </c>
      <c r="K2158" s="62">
        <v>0</v>
      </c>
      <c r="L2158" s="63"/>
      <c r="M2158" s="63"/>
      <c r="N2158" s="63"/>
      <c r="O2158" s="63"/>
      <c r="P2158" s="62">
        <v>7604</v>
      </c>
      <c r="Q2158" s="62">
        <v>13547</v>
      </c>
      <c r="R2158" s="62">
        <v>51.31</v>
      </c>
      <c r="S2158" s="62">
        <v>345</v>
      </c>
      <c r="T2158" s="62">
        <v>96335.08</v>
      </c>
      <c r="U2158" s="63"/>
      <c r="V2158" s="63"/>
      <c r="W2158" s="63"/>
      <c r="X2158" s="63"/>
      <c r="Y2158" s="63"/>
      <c r="Z2158" s="62">
        <v>858.3</v>
      </c>
      <c r="AA2158" s="62">
        <v>4494</v>
      </c>
      <c r="AB2158" s="62">
        <v>17.02</v>
      </c>
      <c r="AC2158" s="62">
        <v>39.01</v>
      </c>
    </row>
    <row r="2159" spans="1:29" x14ac:dyDescent="0.25">
      <c r="A2159" s="61" t="s">
        <v>376</v>
      </c>
      <c r="B2159" s="61" t="s">
        <v>377</v>
      </c>
      <c r="C2159" s="62">
        <v>2017</v>
      </c>
      <c r="D2159" s="61" t="s">
        <v>72</v>
      </c>
      <c r="E2159" s="62">
        <v>40</v>
      </c>
      <c r="F2159" s="62">
        <v>105268</v>
      </c>
      <c r="G2159" s="62">
        <v>19177</v>
      </c>
      <c r="H2159" s="62">
        <v>39.950000000000003</v>
      </c>
      <c r="I2159" s="62">
        <v>2631.7</v>
      </c>
      <c r="J2159" s="62">
        <v>97899.24</v>
      </c>
      <c r="K2159" s="62">
        <v>17198.84</v>
      </c>
      <c r="L2159" s="62">
        <v>12300</v>
      </c>
      <c r="M2159" s="62">
        <v>25.63</v>
      </c>
      <c r="N2159" s="62">
        <v>429.97</v>
      </c>
      <c r="O2159" s="62">
        <v>207405.92</v>
      </c>
      <c r="P2159" s="63"/>
      <c r="Q2159" s="63"/>
      <c r="R2159" s="63"/>
      <c r="S2159" s="63"/>
      <c r="T2159" s="63"/>
      <c r="U2159" s="63"/>
      <c r="V2159" s="63"/>
      <c r="W2159" s="63"/>
      <c r="X2159" s="63"/>
      <c r="Y2159" s="63"/>
      <c r="Z2159" s="62">
        <v>163630</v>
      </c>
      <c r="AA2159" s="62">
        <v>12338</v>
      </c>
      <c r="AB2159" s="62">
        <v>25.7</v>
      </c>
      <c r="AC2159" s="62">
        <v>4090.75</v>
      </c>
    </row>
    <row r="2160" spans="1:29" ht="30" x14ac:dyDescent="0.25">
      <c r="A2160" s="61" t="s">
        <v>342</v>
      </c>
      <c r="B2160" s="61" t="s">
        <v>343</v>
      </c>
      <c r="C2160" s="62">
        <v>2015</v>
      </c>
      <c r="D2160" s="61" t="s">
        <v>75</v>
      </c>
      <c r="E2160" s="62">
        <v>12</v>
      </c>
      <c r="F2160" s="62">
        <v>421</v>
      </c>
      <c r="G2160" s="62">
        <v>395</v>
      </c>
      <c r="H2160" s="62">
        <v>2.74</v>
      </c>
      <c r="I2160" s="62">
        <v>35.08</v>
      </c>
      <c r="J2160" s="62">
        <v>391.53</v>
      </c>
      <c r="K2160" s="62">
        <v>0</v>
      </c>
      <c r="L2160" s="63"/>
      <c r="M2160" s="63"/>
      <c r="N2160" s="63"/>
      <c r="O2160" s="63"/>
      <c r="P2160" s="63"/>
      <c r="Q2160" s="63"/>
      <c r="R2160" s="63"/>
      <c r="S2160" s="63"/>
      <c r="T2160" s="63"/>
      <c r="U2160" s="63"/>
      <c r="V2160" s="63"/>
      <c r="W2160" s="63"/>
      <c r="X2160" s="63"/>
      <c r="Y2160" s="63"/>
      <c r="Z2160" s="62">
        <v>64003</v>
      </c>
      <c r="AA2160" s="62">
        <v>8186</v>
      </c>
      <c r="AB2160" s="62">
        <v>56.85</v>
      </c>
      <c r="AC2160" s="62">
        <v>5333.58</v>
      </c>
    </row>
    <row r="2161" spans="1:29" x14ac:dyDescent="0.25">
      <c r="A2161" s="61" t="s">
        <v>383</v>
      </c>
      <c r="B2161" s="61" t="s">
        <v>384</v>
      </c>
      <c r="C2161" s="62">
        <v>2011</v>
      </c>
      <c r="D2161" s="61" t="s">
        <v>94</v>
      </c>
      <c r="E2161" s="62">
        <v>10</v>
      </c>
      <c r="F2161" s="62">
        <v>1257</v>
      </c>
      <c r="G2161" s="62">
        <v>342</v>
      </c>
      <c r="H2161" s="62">
        <v>2.85</v>
      </c>
      <c r="I2161" s="62">
        <v>125.7</v>
      </c>
      <c r="J2161" s="62">
        <v>1169.01</v>
      </c>
      <c r="K2161" s="62">
        <v>219</v>
      </c>
      <c r="L2161" s="62">
        <v>872</v>
      </c>
      <c r="M2161" s="62">
        <v>7.27</v>
      </c>
      <c r="N2161" s="62">
        <v>21.9</v>
      </c>
      <c r="O2161" s="62">
        <v>2640.99</v>
      </c>
      <c r="P2161" s="63"/>
      <c r="Q2161" s="63"/>
      <c r="R2161" s="63"/>
      <c r="S2161" s="63"/>
      <c r="T2161" s="63"/>
      <c r="U2161" s="63"/>
      <c r="V2161" s="63"/>
      <c r="W2161" s="63"/>
      <c r="X2161" s="63"/>
      <c r="Y2161" s="63"/>
      <c r="Z2161" s="62">
        <v>2.14</v>
      </c>
      <c r="AA2161" s="62">
        <v>3433</v>
      </c>
      <c r="AB2161" s="62">
        <v>28.61</v>
      </c>
      <c r="AC2161" s="62">
        <v>0.21</v>
      </c>
    </row>
    <row r="2162" spans="1:29" x14ac:dyDescent="0.25">
      <c r="A2162" s="61" t="s">
        <v>202</v>
      </c>
      <c r="B2162" s="61" t="s">
        <v>203</v>
      </c>
      <c r="C2162" s="62">
        <v>2008</v>
      </c>
      <c r="D2162" s="61" t="s">
        <v>78</v>
      </c>
      <c r="E2162" s="62">
        <v>48</v>
      </c>
      <c r="F2162" s="62">
        <v>460104</v>
      </c>
      <c r="G2162" s="62">
        <v>74784</v>
      </c>
      <c r="H2162" s="62">
        <v>129.83000000000001</v>
      </c>
      <c r="I2162" s="62">
        <v>9585.5</v>
      </c>
      <c r="J2162" s="62">
        <v>427896.72</v>
      </c>
      <c r="K2162" s="62">
        <v>0</v>
      </c>
      <c r="L2162" s="63"/>
      <c r="M2162" s="63"/>
      <c r="N2162" s="63"/>
      <c r="O2162" s="63"/>
      <c r="P2162" s="63"/>
      <c r="Q2162" s="63"/>
      <c r="R2162" s="63"/>
      <c r="S2162" s="63"/>
      <c r="T2162" s="63"/>
      <c r="U2162" s="63"/>
      <c r="V2162" s="63"/>
      <c r="W2162" s="63"/>
      <c r="X2162" s="63"/>
      <c r="Y2162" s="63"/>
      <c r="Z2162" s="62">
        <v>147677</v>
      </c>
      <c r="AA2162" s="62">
        <v>9277</v>
      </c>
      <c r="AB2162" s="62">
        <v>16.11</v>
      </c>
      <c r="AC2162" s="62">
        <v>3076.6</v>
      </c>
    </row>
    <row r="2163" spans="1:29" ht="30" x14ac:dyDescent="0.25">
      <c r="A2163" s="61" t="s">
        <v>393</v>
      </c>
      <c r="B2163" s="61" t="s">
        <v>394</v>
      </c>
      <c r="C2163" s="62">
        <v>2011</v>
      </c>
      <c r="D2163" s="61" t="s">
        <v>99</v>
      </c>
      <c r="E2163" s="62">
        <v>56</v>
      </c>
      <c r="F2163" s="62">
        <v>517920</v>
      </c>
      <c r="G2163" s="62">
        <v>74357</v>
      </c>
      <c r="H2163" s="62">
        <v>110.65</v>
      </c>
      <c r="I2163" s="62">
        <v>9248.57</v>
      </c>
      <c r="J2163" s="62">
        <v>481665.6</v>
      </c>
      <c r="K2163" s="62">
        <v>0</v>
      </c>
      <c r="L2163" s="63"/>
      <c r="M2163" s="63"/>
      <c r="N2163" s="63"/>
      <c r="O2163" s="63"/>
      <c r="P2163" s="63"/>
      <c r="Q2163" s="63"/>
      <c r="R2163" s="63"/>
      <c r="S2163" s="63"/>
      <c r="T2163" s="63"/>
      <c r="U2163" s="63"/>
      <c r="V2163" s="63"/>
      <c r="W2163" s="63"/>
      <c r="X2163" s="63"/>
      <c r="Y2163" s="63"/>
      <c r="Z2163" s="62">
        <v>0</v>
      </c>
      <c r="AA2163" s="63"/>
      <c r="AB2163" s="63"/>
      <c r="AC2163" s="62">
        <v>0</v>
      </c>
    </row>
    <row r="2164" spans="1:29" x14ac:dyDescent="0.25">
      <c r="A2164" s="61" t="s">
        <v>420</v>
      </c>
      <c r="B2164" s="61" t="s">
        <v>421</v>
      </c>
      <c r="C2164" s="62">
        <v>2008</v>
      </c>
      <c r="D2164" s="61" t="s">
        <v>297</v>
      </c>
      <c r="E2164" s="62">
        <v>64</v>
      </c>
      <c r="F2164" s="62">
        <v>10157</v>
      </c>
      <c r="G2164" s="62">
        <v>2047</v>
      </c>
      <c r="H2164" s="62">
        <v>2.67</v>
      </c>
      <c r="I2164" s="62">
        <v>158.69999999999999</v>
      </c>
      <c r="J2164" s="62">
        <v>9446.01</v>
      </c>
      <c r="K2164" s="62">
        <v>1704.17</v>
      </c>
      <c r="L2164" s="62">
        <v>3124</v>
      </c>
      <c r="M2164" s="62">
        <v>4.07</v>
      </c>
      <c r="N2164" s="62">
        <v>26.63</v>
      </c>
      <c r="O2164" s="62">
        <v>20551.11</v>
      </c>
      <c r="P2164" s="63"/>
      <c r="Q2164" s="63"/>
      <c r="R2164" s="63"/>
      <c r="S2164" s="63"/>
      <c r="T2164" s="63"/>
      <c r="U2164" s="63"/>
      <c r="V2164" s="63"/>
      <c r="W2164" s="63"/>
      <c r="X2164" s="63"/>
      <c r="Y2164" s="63"/>
      <c r="Z2164" s="62">
        <v>7944</v>
      </c>
      <c r="AA2164" s="62">
        <v>60942</v>
      </c>
      <c r="AB2164" s="62">
        <v>79.349999999999994</v>
      </c>
      <c r="AC2164" s="62">
        <v>124.13</v>
      </c>
    </row>
    <row r="2165" spans="1:29" ht="30" x14ac:dyDescent="0.25">
      <c r="A2165" s="61" t="s">
        <v>87</v>
      </c>
      <c r="B2165" s="61" t="s">
        <v>88</v>
      </c>
      <c r="C2165" s="62">
        <v>2009</v>
      </c>
      <c r="D2165" s="61" t="s">
        <v>75</v>
      </c>
      <c r="E2165" s="62">
        <v>10</v>
      </c>
      <c r="F2165" s="63"/>
      <c r="G2165" s="63"/>
      <c r="H2165" s="63"/>
      <c r="I2165" s="63"/>
      <c r="J2165" s="63"/>
      <c r="K2165" s="62">
        <v>9296.7999999999993</v>
      </c>
      <c r="L2165" s="62">
        <v>5451</v>
      </c>
      <c r="M2165" s="62">
        <v>45.43</v>
      </c>
      <c r="N2165" s="62">
        <v>929.68</v>
      </c>
      <c r="O2165" s="62">
        <v>112112.89</v>
      </c>
      <c r="P2165" s="63"/>
      <c r="Q2165" s="63"/>
      <c r="R2165" s="63"/>
      <c r="S2165" s="63"/>
      <c r="T2165" s="63"/>
      <c r="U2165" s="63"/>
      <c r="V2165" s="63"/>
      <c r="W2165" s="63"/>
      <c r="X2165" s="63"/>
      <c r="Y2165" s="63"/>
      <c r="Z2165" s="62">
        <v>306686</v>
      </c>
      <c r="AA2165" s="62">
        <v>6767</v>
      </c>
      <c r="AB2165" s="62">
        <v>56.39</v>
      </c>
      <c r="AC2165" s="62">
        <v>30668.6</v>
      </c>
    </row>
    <row r="2166" spans="1:29" ht="30" x14ac:dyDescent="0.25">
      <c r="A2166" s="61" t="s">
        <v>309</v>
      </c>
      <c r="B2166" s="61" t="s">
        <v>310</v>
      </c>
      <c r="C2166" s="62">
        <v>2017</v>
      </c>
      <c r="D2166" s="61" t="s">
        <v>89</v>
      </c>
      <c r="E2166" s="62">
        <v>18</v>
      </c>
      <c r="F2166" s="62">
        <v>62880</v>
      </c>
      <c r="G2166" s="62">
        <v>11270</v>
      </c>
      <c r="H2166" s="62">
        <v>52.18</v>
      </c>
      <c r="I2166" s="62">
        <v>3493.33</v>
      </c>
      <c r="J2166" s="62">
        <v>58478.400000000001</v>
      </c>
      <c r="K2166" s="62">
        <v>2234.7199999999998</v>
      </c>
      <c r="L2166" s="62">
        <v>7108</v>
      </c>
      <c r="M2166" s="62">
        <v>32.909999999999997</v>
      </c>
      <c r="N2166" s="62">
        <v>124.15</v>
      </c>
      <c r="O2166" s="62">
        <v>26949.200000000001</v>
      </c>
      <c r="P2166" s="63"/>
      <c r="Q2166" s="63"/>
      <c r="R2166" s="63"/>
      <c r="S2166" s="63"/>
      <c r="T2166" s="63"/>
      <c r="U2166" s="63"/>
      <c r="V2166" s="63"/>
      <c r="W2166" s="63"/>
      <c r="X2166" s="63"/>
      <c r="Y2166" s="63"/>
      <c r="Z2166" s="62">
        <v>69</v>
      </c>
      <c r="AA2166" s="62">
        <v>1528</v>
      </c>
      <c r="AB2166" s="62">
        <v>7.07</v>
      </c>
      <c r="AC2166" s="62">
        <v>3.83</v>
      </c>
    </row>
    <row r="2167" spans="1:29" ht="30" x14ac:dyDescent="0.25">
      <c r="A2167" s="61" t="s">
        <v>391</v>
      </c>
      <c r="B2167" s="61" t="s">
        <v>392</v>
      </c>
      <c r="C2167" s="62">
        <v>2012</v>
      </c>
      <c r="D2167" s="61" t="s">
        <v>99</v>
      </c>
      <c r="E2167" s="62">
        <v>56</v>
      </c>
      <c r="F2167" s="62">
        <v>209938</v>
      </c>
      <c r="G2167" s="62">
        <v>40383</v>
      </c>
      <c r="H2167" s="62">
        <v>60.09</v>
      </c>
      <c r="I2167" s="62">
        <v>3748.89</v>
      </c>
      <c r="J2167" s="62">
        <v>195242.34</v>
      </c>
      <c r="K2167" s="62">
        <v>35960</v>
      </c>
      <c r="L2167" s="62">
        <v>59127</v>
      </c>
      <c r="M2167" s="62">
        <v>87.99</v>
      </c>
      <c r="N2167" s="63"/>
      <c r="O2167" s="63"/>
      <c r="P2167" s="63"/>
      <c r="Q2167" s="63"/>
      <c r="R2167" s="63"/>
      <c r="S2167" s="63"/>
      <c r="T2167" s="63"/>
      <c r="U2167" s="63"/>
      <c r="V2167" s="63"/>
      <c r="W2167" s="63"/>
      <c r="X2167" s="63"/>
      <c r="Y2167" s="63"/>
      <c r="Z2167" s="62">
        <v>1977</v>
      </c>
      <c r="AA2167" s="62">
        <v>29082</v>
      </c>
      <c r="AB2167" s="62">
        <v>43.28</v>
      </c>
      <c r="AC2167" s="62">
        <v>35.299999999999997</v>
      </c>
    </row>
    <row r="2168" spans="1:29" x14ac:dyDescent="0.25">
      <c r="A2168" s="61" t="s">
        <v>279</v>
      </c>
      <c r="B2168" s="61" t="s">
        <v>280</v>
      </c>
      <c r="C2168" s="62">
        <v>2008</v>
      </c>
      <c r="D2168" s="61" t="s">
        <v>75</v>
      </c>
      <c r="E2168" s="62">
        <v>12</v>
      </c>
      <c r="F2168" s="62">
        <v>1241</v>
      </c>
      <c r="G2168" s="62">
        <v>495</v>
      </c>
      <c r="H2168" s="62">
        <v>3.44</v>
      </c>
      <c r="I2168" s="62">
        <v>103.42</v>
      </c>
      <c r="J2168" s="62">
        <v>1154.1300000000001</v>
      </c>
      <c r="K2168" s="62">
        <v>452.6</v>
      </c>
      <c r="L2168" s="62">
        <v>775</v>
      </c>
      <c r="M2168" s="62">
        <v>5.38</v>
      </c>
      <c r="N2168" s="62">
        <v>37.72</v>
      </c>
      <c r="O2168" s="62">
        <v>5458.09</v>
      </c>
      <c r="P2168" s="63"/>
      <c r="Q2168" s="63"/>
      <c r="R2168" s="63"/>
      <c r="S2168" s="63"/>
      <c r="T2168" s="63"/>
      <c r="U2168" s="63"/>
      <c r="V2168" s="63"/>
      <c r="W2168" s="63"/>
      <c r="X2168" s="63"/>
      <c r="Y2168" s="63"/>
      <c r="Z2168" s="62">
        <v>138343</v>
      </c>
      <c r="AA2168" s="62">
        <v>11100</v>
      </c>
      <c r="AB2168" s="62">
        <v>77.08</v>
      </c>
      <c r="AC2168" s="62">
        <v>11528.58</v>
      </c>
    </row>
    <row r="2169" spans="1:29" x14ac:dyDescent="0.25">
      <c r="A2169" s="61" t="s">
        <v>432</v>
      </c>
      <c r="B2169" s="61" t="s">
        <v>433</v>
      </c>
      <c r="C2169" s="62">
        <v>2004</v>
      </c>
      <c r="D2169" s="61" t="s">
        <v>78</v>
      </c>
      <c r="E2169" s="62">
        <v>48</v>
      </c>
      <c r="F2169" s="62">
        <v>63520</v>
      </c>
      <c r="G2169" s="62">
        <v>5665</v>
      </c>
      <c r="H2169" s="62">
        <v>9.84</v>
      </c>
      <c r="I2169" s="62">
        <v>1323.33</v>
      </c>
      <c r="J2169" s="62">
        <v>59073.599999999999</v>
      </c>
      <c r="K2169" s="62">
        <v>15186.23</v>
      </c>
      <c r="L2169" s="62">
        <v>23768</v>
      </c>
      <c r="M2169" s="62">
        <v>41.26</v>
      </c>
      <c r="N2169" s="62">
        <v>316.38</v>
      </c>
      <c r="O2169" s="62">
        <v>183135.27</v>
      </c>
      <c r="P2169" s="63"/>
      <c r="Q2169" s="63"/>
      <c r="R2169" s="63"/>
      <c r="S2169" s="63"/>
      <c r="T2169" s="63"/>
      <c r="U2169" s="63"/>
      <c r="V2169" s="63"/>
      <c r="W2169" s="63"/>
      <c r="X2169" s="63"/>
      <c r="Y2169" s="63"/>
      <c r="Z2169" s="62">
        <v>193900</v>
      </c>
      <c r="AA2169" s="62">
        <v>5412</v>
      </c>
      <c r="AB2169" s="62">
        <v>9.4</v>
      </c>
      <c r="AC2169" s="62">
        <v>4039.58</v>
      </c>
    </row>
    <row r="2170" spans="1:29" ht="30" x14ac:dyDescent="0.25">
      <c r="A2170" s="61" t="s">
        <v>520</v>
      </c>
      <c r="B2170" s="61" t="s">
        <v>521</v>
      </c>
      <c r="C2170" s="62">
        <v>2005</v>
      </c>
      <c r="D2170" s="61" t="s">
        <v>78</v>
      </c>
      <c r="E2170" s="62">
        <v>54</v>
      </c>
      <c r="F2170" s="62">
        <v>335670</v>
      </c>
      <c r="G2170" s="62">
        <v>45024</v>
      </c>
      <c r="H2170" s="62">
        <v>69.48</v>
      </c>
      <c r="I2170" s="62">
        <v>6216.11</v>
      </c>
      <c r="J2170" s="62">
        <v>312173.09999999998</v>
      </c>
      <c r="K2170" s="62">
        <v>2314.2600000000002</v>
      </c>
      <c r="L2170" s="62">
        <v>4468</v>
      </c>
      <c r="M2170" s="62">
        <v>6.9</v>
      </c>
      <c r="N2170" s="63"/>
      <c r="O2170" s="63"/>
      <c r="P2170" s="63"/>
      <c r="Q2170" s="63"/>
      <c r="R2170" s="63"/>
      <c r="S2170" s="63"/>
      <c r="T2170" s="63"/>
      <c r="U2170" s="63"/>
      <c r="V2170" s="63"/>
      <c r="W2170" s="63"/>
      <c r="X2170" s="63"/>
      <c r="Y2170" s="63"/>
      <c r="Z2170" s="62">
        <v>279202</v>
      </c>
      <c r="AA2170" s="62">
        <v>21122</v>
      </c>
      <c r="AB2170" s="62">
        <v>32.6</v>
      </c>
      <c r="AC2170" s="62">
        <v>5170.41</v>
      </c>
    </row>
    <row r="2171" spans="1:29" x14ac:dyDescent="0.25">
      <c r="A2171" s="61" t="s">
        <v>159</v>
      </c>
      <c r="B2171" s="61" t="s">
        <v>160</v>
      </c>
      <c r="C2171" s="62">
        <v>2016</v>
      </c>
      <c r="D2171" s="61" t="s">
        <v>99</v>
      </c>
      <c r="E2171" s="62">
        <v>80</v>
      </c>
      <c r="F2171" s="62">
        <v>333933</v>
      </c>
      <c r="G2171" s="62">
        <v>49685</v>
      </c>
      <c r="H2171" s="62">
        <v>51.76</v>
      </c>
      <c r="I2171" s="62">
        <v>4174.16</v>
      </c>
      <c r="J2171" s="62">
        <v>310557.69</v>
      </c>
      <c r="K2171" s="62">
        <v>19448.66</v>
      </c>
      <c r="L2171" s="62">
        <v>20989</v>
      </c>
      <c r="M2171" s="62">
        <v>21.86</v>
      </c>
      <c r="N2171" s="62">
        <v>243.11</v>
      </c>
      <c r="O2171" s="62">
        <v>234537.17</v>
      </c>
      <c r="P2171" s="63"/>
      <c r="Q2171" s="63"/>
      <c r="R2171" s="63"/>
      <c r="S2171" s="63"/>
      <c r="T2171" s="63"/>
      <c r="U2171" s="63"/>
      <c r="V2171" s="63"/>
      <c r="W2171" s="63"/>
      <c r="X2171" s="63"/>
      <c r="Y2171" s="63"/>
      <c r="Z2171" s="62">
        <v>2295</v>
      </c>
      <c r="AA2171" s="62">
        <v>12184</v>
      </c>
      <c r="AB2171" s="62">
        <v>12.69</v>
      </c>
      <c r="AC2171" s="62">
        <v>28.69</v>
      </c>
    </row>
    <row r="2172" spans="1:29" ht="30" x14ac:dyDescent="0.25">
      <c r="A2172" s="61" t="s">
        <v>136</v>
      </c>
      <c r="B2172" s="61" t="s">
        <v>137</v>
      </c>
      <c r="C2172" s="62">
        <v>2007</v>
      </c>
      <c r="D2172" s="61" t="s">
        <v>99</v>
      </c>
      <c r="E2172" s="62">
        <v>30</v>
      </c>
      <c r="F2172" s="62">
        <v>83972</v>
      </c>
      <c r="G2172" s="62">
        <v>12958</v>
      </c>
      <c r="H2172" s="62">
        <v>35.99</v>
      </c>
      <c r="I2172" s="62">
        <v>2799.07</v>
      </c>
      <c r="J2172" s="62">
        <v>78093.960000000006</v>
      </c>
      <c r="K2172" s="62">
        <v>12974</v>
      </c>
      <c r="L2172" s="62">
        <v>19983</v>
      </c>
      <c r="M2172" s="62">
        <v>55.51</v>
      </c>
      <c r="N2172" s="63"/>
      <c r="O2172" s="63"/>
      <c r="P2172" s="63"/>
      <c r="Q2172" s="63"/>
      <c r="R2172" s="63"/>
      <c r="S2172" s="63"/>
      <c r="T2172" s="63"/>
      <c r="U2172" s="63"/>
      <c r="V2172" s="63"/>
      <c r="W2172" s="63"/>
      <c r="X2172" s="63"/>
      <c r="Y2172" s="63"/>
      <c r="Z2172" s="62">
        <v>1.27</v>
      </c>
      <c r="AA2172" s="62">
        <v>2153</v>
      </c>
      <c r="AB2172" s="62">
        <v>5.98</v>
      </c>
      <c r="AC2172" s="62">
        <v>0.04</v>
      </c>
    </row>
    <row r="2173" spans="1:29" x14ac:dyDescent="0.25">
      <c r="A2173" s="61" t="s">
        <v>202</v>
      </c>
      <c r="B2173" s="61" t="s">
        <v>203</v>
      </c>
      <c r="C2173" s="62">
        <v>2009</v>
      </c>
      <c r="D2173" s="61" t="s">
        <v>99</v>
      </c>
      <c r="E2173" s="62">
        <v>24</v>
      </c>
      <c r="F2173" s="62">
        <v>217537</v>
      </c>
      <c r="G2173" s="62">
        <v>40919</v>
      </c>
      <c r="H2173" s="62">
        <v>142.08000000000001</v>
      </c>
      <c r="I2173" s="62">
        <v>9064.0400000000009</v>
      </c>
      <c r="J2173" s="62">
        <v>202309.41</v>
      </c>
      <c r="K2173" s="62">
        <v>0</v>
      </c>
      <c r="L2173" s="63"/>
      <c r="M2173" s="63"/>
      <c r="N2173" s="63"/>
      <c r="O2173" s="63"/>
      <c r="P2173" s="63"/>
      <c r="Q2173" s="63"/>
      <c r="R2173" s="63"/>
      <c r="S2173" s="63"/>
      <c r="T2173" s="63"/>
      <c r="U2173" s="63"/>
      <c r="V2173" s="63"/>
      <c r="W2173" s="63"/>
      <c r="X2173" s="63"/>
      <c r="Y2173" s="63"/>
      <c r="Z2173" s="62">
        <v>20373.46</v>
      </c>
      <c r="AA2173" s="62">
        <v>2971</v>
      </c>
      <c r="AB2173" s="62">
        <v>10.32</v>
      </c>
      <c r="AC2173" s="62">
        <v>848.89</v>
      </c>
    </row>
    <row r="2174" spans="1:29" ht="30" x14ac:dyDescent="0.25">
      <c r="A2174" s="61" t="s">
        <v>528</v>
      </c>
      <c r="B2174" s="61" t="s">
        <v>529</v>
      </c>
      <c r="C2174" s="62">
        <v>2015</v>
      </c>
      <c r="D2174" s="61" t="s">
        <v>75</v>
      </c>
      <c r="E2174" s="62">
        <v>15</v>
      </c>
      <c r="F2174" s="62">
        <v>2006</v>
      </c>
      <c r="G2174" s="62">
        <v>866</v>
      </c>
      <c r="H2174" s="62">
        <v>4.8099999999999996</v>
      </c>
      <c r="I2174" s="62">
        <v>133.72999999999999</v>
      </c>
      <c r="J2174" s="62">
        <v>1865.58</v>
      </c>
      <c r="K2174" s="62">
        <v>0</v>
      </c>
      <c r="L2174" s="63"/>
      <c r="M2174" s="63"/>
      <c r="N2174" s="63"/>
      <c r="O2174" s="63"/>
      <c r="P2174" s="63"/>
      <c r="Q2174" s="63"/>
      <c r="R2174" s="63"/>
      <c r="S2174" s="63"/>
      <c r="T2174" s="63"/>
      <c r="U2174" s="63"/>
      <c r="V2174" s="63"/>
      <c r="W2174" s="63"/>
      <c r="X2174" s="63"/>
      <c r="Y2174" s="63"/>
      <c r="Z2174" s="62">
        <v>5082.55</v>
      </c>
      <c r="AA2174" s="62">
        <v>28969</v>
      </c>
      <c r="AB2174" s="62">
        <v>160.94</v>
      </c>
      <c r="AC2174" s="62">
        <v>338.84</v>
      </c>
    </row>
    <row r="2175" spans="1:29" x14ac:dyDescent="0.25">
      <c r="A2175" s="61" t="s">
        <v>128</v>
      </c>
      <c r="B2175" s="61" t="s">
        <v>129</v>
      </c>
      <c r="C2175" s="62">
        <v>2010</v>
      </c>
      <c r="D2175" s="61" t="s">
        <v>89</v>
      </c>
      <c r="E2175" s="62">
        <v>92</v>
      </c>
      <c r="F2175" s="62">
        <v>74480</v>
      </c>
      <c r="G2175" s="62">
        <v>9004</v>
      </c>
      <c r="H2175" s="62">
        <v>8.16</v>
      </c>
      <c r="I2175" s="62">
        <v>809.57</v>
      </c>
      <c r="J2175" s="62">
        <v>69266.399999999994</v>
      </c>
      <c r="K2175" s="62">
        <v>15160.04</v>
      </c>
      <c r="L2175" s="62">
        <v>22492</v>
      </c>
      <c r="M2175" s="62">
        <v>20.37</v>
      </c>
      <c r="N2175" s="62">
        <v>164.78</v>
      </c>
      <c r="O2175" s="62">
        <v>182819.46</v>
      </c>
      <c r="P2175" s="63"/>
      <c r="Q2175" s="63"/>
      <c r="R2175" s="63"/>
      <c r="S2175" s="63"/>
      <c r="T2175" s="63"/>
      <c r="U2175" s="63"/>
      <c r="V2175" s="63"/>
      <c r="W2175" s="63"/>
      <c r="X2175" s="63"/>
      <c r="Y2175" s="63"/>
      <c r="Z2175" s="62">
        <v>0</v>
      </c>
      <c r="AA2175" s="63"/>
      <c r="AB2175" s="63"/>
      <c r="AC2175" s="62">
        <v>0</v>
      </c>
    </row>
    <row r="2176" spans="1:29" ht="30" x14ac:dyDescent="0.25">
      <c r="A2176" s="61" t="s">
        <v>224</v>
      </c>
      <c r="B2176" s="61" t="s">
        <v>225</v>
      </c>
      <c r="C2176" s="62">
        <v>2012</v>
      </c>
      <c r="D2176" s="61" t="s">
        <v>89</v>
      </c>
      <c r="E2176" s="62">
        <v>50</v>
      </c>
      <c r="F2176" s="62">
        <v>175280</v>
      </c>
      <c r="G2176" s="62">
        <v>22664</v>
      </c>
      <c r="H2176" s="62">
        <v>37.770000000000003</v>
      </c>
      <c r="I2176" s="62">
        <v>3505.6</v>
      </c>
      <c r="J2176" s="62">
        <v>163010.4</v>
      </c>
      <c r="K2176" s="62">
        <v>18989.330000000002</v>
      </c>
      <c r="L2176" s="62">
        <v>63046</v>
      </c>
      <c r="M2176" s="62">
        <v>105.08</v>
      </c>
      <c r="N2176" s="62">
        <v>379.79</v>
      </c>
      <c r="O2176" s="62">
        <v>228998.04</v>
      </c>
      <c r="P2176" s="63"/>
      <c r="Q2176" s="63"/>
      <c r="R2176" s="63"/>
      <c r="S2176" s="63"/>
      <c r="T2176" s="63"/>
      <c r="U2176" s="63"/>
      <c r="V2176" s="63"/>
      <c r="W2176" s="63"/>
      <c r="X2176" s="63"/>
      <c r="Y2176" s="63"/>
      <c r="Z2176" s="62">
        <v>2355.86</v>
      </c>
      <c r="AA2176" s="62">
        <v>8214</v>
      </c>
      <c r="AB2176" s="62">
        <v>13.69</v>
      </c>
      <c r="AC2176" s="62">
        <v>47.12</v>
      </c>
    </row>
    <row r="2177" spans="1:29" x14ac:dyDescent="0.25">
      <c r="A2177" s="61" t="s">
        <v>514</v>
      </c>
      <c r="B2177" s="61" t="s">
        <v>515</v>
      </c>
      <c r="C2177" s="62">
        <v>2006</v>
      </c>
      <c r="D2177" s="61" t="s">
        <v>78</v>
      </c>
      <c r="E2177" s="62">
        <v>40</v>
      </c>
      <c r="F2177" s="62">
        <v>394170</v>
      </c>
      <c r="G2177" s="62">
        <v>70849</v>
      </c>
      <c r="H2177" s="62">
        <v>147.6</v>
      </c>
      <c r="I2177" s="62">
        <v>9854.25</v>
      </c>
      <c r="J2177" s="62">
        <v>366578.1</v>
      </c>
      <c r="K2177" s="62">
        <v>0</v>
      </c>
      <c r="L2177" s="63"/>
      <c r="M2177" s="63"/>
      <c r="N2177" s="63"/>
      <c r="O2177" s="63"/>
      <c r="P2177" s="63"/>
      <c r="Q2177" s="63"/>
      <c r="R2177" s="63"/>
      <c r="S2177" s="63"/>
      <c r="T2177" s="63"/>
      <c r="U2177" s="63"/>
      <c r="V2177" s="63"/>
      <c r="W2177" s="63"/>
      <c r="X2177" s="63"/>
      <c r="Y2177" s="63"/>
      <c r="Z2177" s="62">
        <v>1213749.49</v>
      </c>
      <c r="AA2177" s="62">
        <v>136896</v>
      </c>
      <c r="AB2177" s="62">
        <v>285.2</v>
      </c>
      <c r="AC2177" s="62">
        <v>30343.74</v>
      </c>
    </row>
    <row r="2178" spans="1:29" x14ac:dyDescent="0.25">
      <c r="A2178" s="61" t="s">
        <v>163</v>
      </c>
      <c r="B2178" s="61" t="s">
        <v>164</v>
      </c>
      <c r="C2178" s="62">
        <v>2009</v>
      </c>
      <c r="D2178" s="61" t="s">
        <v>94</v>
      </c>
      <c r="E2178" s="62">
        <v>14</v>
      </c>
      <c r="F2178" s="62">
        <v>18203</v>
      </c>
      <c r="G2178" s="62">
        <v>3383</v>
      </c>
      <c r="H2178" s="62">
        <v>20.14</v>
      </c>
      <c r="I2178" s="62">
        <v>1300.21</v>
      </c>
      <c r="J2178" s="62">
        <v>16928.79</v>
      </c>
      <c r="K2178" s="62">
        <v>0</v>
      </c>
      <c r="L2178" s="63"/>
      <c r="M2178" s="63"/>
      <c r="N2178" s="63"/>
      <c r="O2178" s="63"/>
      <c r="P2178" s="63"/>
      <c r="Q2178" s="63"/>
      <c r="R2178" s="63"/>
      <c r="S2178" s="63"/>
      <c r="T2178" s="63"/>
      <c r="U2178" s="63"/>
      <c r="V2178" s="63"/>
      <c r="W2178" s="63"/>
      <c r="X2178" s="63"/>
      <c r="Y2178" s="63"/>
      <c r="Z2178" s="62">
        <v>105600</v>
      </c>
      <c r="AA2178" s="62">
        <v>10017</v>
      </c>
      <c r="AB2178" s="62">
        <v>59.63</v>
      </c>
      <c r="AC2178" s="62">
        <v>7542.86</v>
      </c>
    </row>
    <row r="2179" spans="1:29" x14ac:dyDescent="0.25">
      <c r="A2179" s="61" t="s">
        <v>140</v>
      </c>
      <c r="B2179" s="61" t="s">
        <v>141</v>
      </c>
      <c r="C2179" s="62">
        <v>2015</v>
      </c>
      <c r="D2179" s="61" t="s">
        <v>75</v>
      </c>
      <c r="E2179" s="62">
        <v>9</v>
      </c>
      <c r="F2179" s="62">
        <v>5466</v>
      </c>
      <c r="G2179" s="62">
        <v>1564</v>
      </c>
      <c r="H2179" s="62">
        <v>14.48</v>
      </c>
      <c r="I2179" s="62">
        <v>607.33000000000004</v>
      </c>
      <c r="J2179" s="62">
        <v>5083.38</v>
      </c>
      <c r="K2179" s="62">
        <v>739.09</v>
      </c>
      <c r="L2179" s="62">
        <v>1289</v>
      </c>
      <c r="M2179" s="62">
        <v>11.94</v>
      </c>
      <c r="N2179" s="62">
        <v>82.12</v>
      </c>
      <c r="O2179" s="62">
        <v>8912.89</v>
      </c>
      <c r="P2179" s="63"/>
      <c r="Q2179" s="63"/>
      <c r="R2179" s="63"/>
      <c r="S2179" s="63"/>
      <c r="T2179" s="63"/>
      <c r="U2179" s="63"/>
      <c r="V2179" s="63"/>
      <c r="W2179" s="63"/>
      <c r="X2179" s="63"/>
      <c r="Y2179" s="63"/>
      <c r="Z2179" s="62">
        <v>1114</v>
      </c>
      <c r="AA2179" s="62">
        <v>14542</v>
      </c>
      <c r="AB2179" s="62">
        <v>134.65</v>
      </c>
      <c r="AC2179" s="62">
        <v>123.78</v>
      </c>
    </row>
    <row r="2180" spans="1:29" x14ac:dyDescent="0.25">
      <c r="A2180" s="61" t="s">
        <v>564</v>
      </c>
      <c r="B2180" s="61" t="s">
        <v>565</v>
      </c>
      <c r="C2180" s="62">
        <v>2012</v>
      </c>
      <c r="D2180" s="61" t="s">
        <v>78</v>
      </c>
      <c r="E2180" s="62">
        <v>84</v>
      </c>
      <c r="F2180" s="62">
        <v>828056</v>
      </c>
      <c r="G2180" s="62">
        <v>74158</v>
      </c>
      <c r="H2180" s="62">
        <v>73.569999999999993</v>
      </c>
      <c r="I2180" s="62">
        <v>9857.81</v>
      </c>
      <c r="J2180" s="62">
        <v>770092.08</v>
      </c>
      <c r="K2180" s="62">
        <v>4869.0600000000004</v>
      </c>
      <c r="L2180" s="62">
        <v>2289</v>
      </c>
      <c r="M2180" s="62">
        <v>2.27</v>
      </c>
      <c r="N2180" s="62">
        <v>57.96</v>
      </c>
      <c r="O2180" s="62">
        <v>58717.45</v>
      </c>
      <c r="P2180" s="63"/>
      <c r="Q2180" s="63"/>
      <c r="R2180" s="63"/>
      <c r="S2180" s="63"/>
      <c r="T2180" s="63"/>
      <c r="U2180" s="63"/>
      <c r="V2180" s="63"/>
      <c r="W2180" s="63"/>
      <c r="X2180" s="63"/>
      <c r="Y2180" s="63"/>
      <c r="Z2180" s="62">
        <v>1108.21</v>
      </c>
      <c r="AA2180" s="62">
        <v>4573</v>
      </c>
      <c r="AB2180" s="62">
        <v>4.54</v>
      </c>
      <c r="AC2180" s="62">
        <v>13.19</v>
      </c>
    </row>
    <row r="2181" spans="1:29" ht="30" x14ac:dyDescent="0.25">
      <c r="A2181" s="61" t="s">
        <v>216</v>
      </c>
      <c r="B2181" s="61" t="s">
        <v>217</v>
      </c>
      <c r="C2181" s="62">
        <v>2014</v>
      </c>
      <c r="D2181" s="61" t="s">
        <v>75</v>
      </c>
      <c r="E2181" s="62">
        <v>86</v>
      </c>
      <c r="F2181" s="62">
        <v>781488</v>
      </c>
      <c r="G2181" s="62">
        <v>114233</v>
      </c>
      <c r="H2181" s="62">
        <v>110.69</v>
      </c>
      <c r="I2181" s="62">
        <v>9087.07</v>
      </c>
      <c r="J2181" s="62">
        <v>726783.84</v>
      </c>
      <c r="K2181" s="62">
        <v>41889.43</v>
      </c>
      <c r="L2181" s="62">
        <v>65448</v>
      </c>
      <c r="M2181" s="62">
        <v>63.42</v>
      </c>
      <c r="N2181" s="62">
        <v>487.09</v>
      </c>
      <c r="O2181" s="62">
        <v>505157.18</v>
      </c>
      <c r="P2181" s="63"/>
      <c r="Q2181" s="63"/>
      <c r="R2181" s="63"/>
      <c r="S2181" s="63"/>
      <c r="T2181" s="63"/>
      <c r="U2181" s="63"/>
      <c r="V2181" s="63"/>
      <c r="W2181" s="63"/>
      <c r="X2181" s="63"/>
      <c r="Y2181" s="63"/>
      <c r="Z2181" s="62">
        <v>11505</v>
      </c>
      <c r="AA2181" s="62">
        <v>151540</v>
      </c>
      <c r="AB2181" s="62">
        <v>146.84</v>
      </c>
      <c r="AC2181" s="62">
        <v>133.78</v>
      </c>
    </row>
    <row r="2182" spans="1:29" ht="30" x14ac:dyDescent="0.25">
      <c r="A2182" s="61" t="s">
        <v>255</v>
      </c>
      <c r="B2182" s="61" t="s">
        <v>256</v>
      </c>
      <c r="C2182" s="62">
        <v>2015</v>
      </c>
      <c r="D2182" s="61" t="s">
        <v>99</v>
      </c>
      <c r="E2182" s="62">
        <v>40</v>
      </c>
      <c r="F2182" s="62">
        <v>353040</v>
      </c>
      <c r="G2182" s="62">
        <v>58870</v>
      </c>
      <c r="H2182" s="62">
        <v>122.65</v>
      </c>
      <c r="I2182" s="62">
        <v>8826</v>
      </c>
      <c r="J2182" s="62">
        <v>328327.2</v>
      </c>
      <c r="K2182" s="62">
        <v>0</v>
      </c>
      <c r="L2182" s="63"/>
      <c r="M2182" s="63"/>
      <c r="N2182" s="63"/>
      <c r="O2182" s="63"/>
      <c r="P2182" s="63"/>
      <c r="Q2182" s="63"/>
      <c r="R2182" s="63"/>
      <c r="S2182" s="63"/>
      <c r="T2182" s="63"/>
      <c r="U2182" s="63"/>
      <c r="V2182" s="63"/>
      <c r="W2182" s="63"/>
      <c r="X2182" s="63"/>
      <c r="Y2182" s="63"/>
      <c r="Z2182" s="62">
        <v>914</v>
      </c>
      <c r="AA2182" s="62">
        <v>22780</v>
      </c>
      <c r="AB2182" s="62">
        <v>47.46</v>
      </c>
      <c r="AC2182" s="62">
        <v>22.85</v>
      </c>
    </row>
    <row r="2183" spans="1:29" x14ac:dyDescent="0.25">
      <c r="A2183" s="61" t="s">
        <v>229</v>
      </c>
      <c r="B2183" s="61" t="s">
        <v>230</v>
      </c>
      <c r="C2183" s="62">
        <v>2008</v>
      </c>
      <c r="D2183" s="61" t="s">
        <v>99</v>
      </c>
      <c r="E2183" s="62">
        <v>154</v>
      </c>
      <c r="F2183" s="62">
        <v>1096605</v>
      </c>
      <c r="G2183" s="62">
        <v>156195</v>
      </c>
      <c r="H2183" s="62">
        <v>84.52</v>
      </c>
      <c r="I2183" s="62">
        <v>7120.81</v>
      </c>
      <c r="J2183" s="62">
        <v>1019842.65</v>
      </c>
      <c r="K2183" s="62">
        <v>17062.080000000002</v>
      </c>
      <c r="L2183" s="62">
        <v>32454</v>
      </c>
      <c r="M2183" s="62">
        <v>17.559999999999999</v>
      </c>
      <c r="N2183" s="62">
        <v>110.79</v>
      </c>
      <c r="O2183" s="62">
        <v>205756.69</v>
      </c>
      <c r="P2183" s="63"/>
      <c r="Q2183" s="63"/>
      <c r="R2183" s="63"/>
      <c r="S2183" s="63"/>
      <c r="T2183" s="63"/>
      <c r="U2183" s="63"/>
      <c r="V2183" s="63"/>
      <c r="W2183" s="63"/>
      <c r="X2183" s="63"/>
      <c r="Y2183" s="63"/>
      <c r="Z2183" s="62">
        <v>1398878</v>
      </c>
      <c r="AA2183" s="62">
        <v>49150</v>
      </c>
      <c r="AB2183" s="62">
        <v>26.6</v>
      </c>
      <c r="AC2183" s="62">
        <v>9083.6200000000008</v>
      </c>
    </row>
    <row r="2184" spans="1:29" x14ac:dyDescent="0.25">
      <c r="A2184" s="61" t="s">
        <v>490</v>
      </c>
      <c r="B2184" s="61" t="s">
        <v>491</v>
      </c>
      <c r="C2184" s="62">
        <v>2014</v>
      </c>
      <c r="D2184" s="61" t="s">
        <v>78</v>
      </c>
      <c r="E2184" s="62">
        <v>40</v>
      </c>
      <c r="F2184" s="62">
        <v>339525</v>
      </c>
      <c r="G2184" s="62">
        <v>43445</v>
      </c>
      <c r="H2184" s="62">
        <v>90.51</v>
      </c>
      <c r="I2184" s="62">
        <v>8488.1299999999992</v>
      </c>
      <c r="J2184" s="62">
        <v>315758.25</v>
      </c>
      <c r="K2184" s="62">
        <v>0</v>
      </c>
      <c r="L2184" s="63"/>
      <c r="M2184" s="63"/>
      <c r="N2184" s="63"/>
      <c r="O2184" s="63"/>
      <c r="P2184" s="63"/>
      <c r="Q2184" s="63"/>
      <c r="R2184" s="63"/>
      <c r="S2184" s="63"/>
      <c r="T2184" s="63"/>
      <c r="U2184" s="63"/>
      <c r="V2184" s="63"/>
      <c r="W2184" s="63"/>
      <c r="X2184" s="63"/>
      <c r="Y2184" s="63"/>
      <c r="Z2184" s="62">
        <v>87730</v>
      </c>
      <c r="AA2184" s="62">
        <v>3416</v>
      </c>
      <c r="AB2184" s="62">
        <v>7.12</v>
      </c>
      <c r="AC2184" s="62">
        <v>2193.25</v>
      </c>
    </row>
    <row r="2185" spans="1:29" x14ac:dyDescent="0.25">
      <c r="A2185" s="61" t="s">
        <v>140</v>
      </c>
      <c r="B2185" s="61" t="s">
        <v>141</v>
      </c>
      <c r="C2185" s="62">
        <v>2016</v>
      </c>
      <c r="D2185" s="61" t="s">
        <v>94</v>
      </c>
      <c r="E2185" s="62">
        <v>15</v>
      </c>
      <c r="F2185" s="62">
        <v>3367</v>
      </c>
      <c r="G2185" s="62">
        <v>888</v>
      </c>
      <c r="H2185" s="62">
        <v>4.93</v>
      </c>
      <c r="I2185" s="62">
        <v>224.47</v>
      </c>
      <c r="J2185" s="62">
        <v>3131.31</v>
      </c>
      <c r="K2185" s="62">
        <v>343.36</v>
      </c>
      <c r="L2185" s="62">
        <v>451</v>
      </c>
      <c r="M2185" s="62">
        <v>2.5099999999999998</v>
      </c>
      <c r="N2185" s="63"/>
      <c r="O2185" s="63"/>
      <c r="P2185" s="63"/>
      <c r="Q2185" s="63"/>
      <c r="R2185" s="63"/>
      <c r="S2185" s="63"/>
      <c r="T2185" s="63"/>
      <c r="U2185" s="63"/>
      <c r="V2185" s="63"/>
      <c r="W2185" s="63"/>
      <c r="X2185" s="63"/>
      <c r="Y2185" s="63"/>
      <c r="Z2185" s="62">
        <v>1453</v>
      </c>
      <c r="AA2185" s="62">
        <v>16213</v>
      </c>
      <c r="AB2185" s="62">
        <v>90.07</v>
      </c>
      <c r="AC2185" s="62">
        <v>96.87</v>
      </c>
    </row>
    <row r="2186" spans="1:29" x14ac:dyDescent="0.25">
      <c r="A2186" s="61" t="s">
        <v>159</v>
      </c>
      <c r="B2186" s="61" t="s">
        <v>160</v>
      </c>
      <c r="C2186" s="62">
        <v>2003</v>
      </c>
      <c r="D2186" s="61" t="s">
        <v>94</v>
      </c>
      <c r="E2186" s="62">
        <v>2</v>
      </c>
      <c r="F2186" s="63"/>
      <c r="G2186" s="63"/>
      <c r="H2186" s="63"/>
      <c r="I2186" s="63"/>
      <c r="J2186" s="63"/>
      <c r="K2186" s="62">
        <v>0</v>
      </c>
      <c r="L2186" s="63"/>
      <c r="M2186" s="63"/>
      <c r="N2186" s="63"/>
      <c r="O2186" s="63"/>
      <c r="P2186" s="63"/>
      <c r="Q2186" s="63"/>
      <c r="R2186" s="63"/>
      <c r="S2186" s="63"/>
      <c r="T2186" s="63"/>
      <c r="U2186" s="63"/>
      <c r="V2186" s="63"/>
      <c r="W2186" s="63"/>
      <c r="X2186" s="63"/>
      <c r="Y2186" s="63"/>
      <c r="Z2186" s="62">
        <v>93</v>
      </c>
      <c r="AA2186" s="62">
        <v>372</v>
      </c>
      <c r="AB2186" s="62">
        <v>15.5</v>
      </c>
      <c r="AC2186" s="62">
        <v>46.5</v>
      </c>
    </row>
    <row r="2187" spans="1:29" x14ac:dyDescent="0.25">
      <c r="A2187" s="61" t="s">
        <v>514</v>
      </c>
      <c r="B2187" s="61" t="s">
        <v>515</v>
      </c>
      <c r="C2187" s="62">
        <v>2013</v>
      </c>
      <c r="D2187" s="61" t="s">
        <v>78</v>
      </c>
      <c r="E2187" s="62">
        <v>40</v>
      </c>
      <c r="F2187" s="62">
        <v>326723</v>
      </c>
      <c r="G2187" s="62">
        <v>66541</v>
      </c>
      <c r="H2187" s="62">
        <v>138.63</v>
      </c>
      <c r="I2187" s="62">
        <v>8168.08</v>
      </c>
      <c r="J2187" s="62">
        <v>303852.39</v>
      </c>
      <c r="K2187" s="62">
        <v>0</v>
      </c>
      <c r="L2187" s="63"/>
      <c r="M2187" s="63"/>
      <c r="N2187" s="63"/>
      <c r="O2187" s="63"/>
      <c r="P2187" s="63"/>
      <c r="Q2187" s="63"/>
      <c r="R2187" s="63"/>
      <c r="S2187" s="63"/>
      <c r="T2187" s="63"/>
      <c r="U2187" s="63"/>
      <c r="V2187" s="63"/>
      <c r="W2187" s="63"/>
      <c r="X2187" s="63"/>
      <c r="Y2187" s="63"/>
      <c r="Z2187" s="62">
        <v>511623.33</v>
      </c>
      <c r="AA2187" s="62">
        <v>81002</v>
      </c>
      <c r="AB2187" s="62">
        <v>168.75</v>
      </c>
      <c r="AC2187" s="62">
        <v>12790.58</v>
      </c>
    </row>
    <row r="2188" spans="1:29" x14ac:dyDescent="0.25">
      <c r="A2188" s="61" t="s">
        <v>407</v>
      </c>
      <c r="B2188" s="61" t="s">
        <v>408</v>
      </c>
      <c r="C2188" s="62">
        <v>2014</v>
      </c>
      <c r="D2188" s="61" t="s">
        <v>75</v>
      </c>
      <c r="E2188" s="62">
        <v>6</v>
      </c>
      <c r="F2188" s="62">
        <v>3578</v>
      </c>
      <c r="G2188" s="62">
        <v>767</v>
      </c>
      <c r="H2188" s="62">
        <v>10.65</v>
      </c>
      <c r="I2188" s="62">
        <v>596.33000000000004</v>
      </c>
      <c r="J2188" s="62">
        <v>3327.54</v>
      </c>
      <c r="K2188" s="62">
        <v>0</v>
      </c>
      <c r="L2188" s="63"/>
      <c r="M2188" s="63"/>
      <c r="N2188" s="63"/>
      <c r="O2188" s="63"/>
      <c r="P2188" s="63"/>
      <c r="Q2188" s="63"/>
      <c r="R2188" s="63"/>
      <c r="S2188" s="63"/>
      <c r="T2188" s="63"/>
      <c r="U2188" s="63"/>
      <c r="V2188" s="63"/>
      <c r="W2188" s="63"/>
      <c r="X2188" s="63"/>
      <c r="Y2188" s="63"/>
      <c r="Z2188" s="62">
        <v>287.95</v>
      </c>
      <c r="AA2188" s="62">
        <v>6024</v>
      </c>
      <c r="AB2188" s="62">
        <v>83.67</v>
      </c>
      <c r="AC2188" s="62">
        <v>47.99</v>
      </c>
    </row>
    <row r="2189" spans="1:29" x14ac:dyDescent="0.25">
      <c r="A2189" s="61" t="s">
        <v>157</v>
      </c>
      <c r="B2189" s="61" t="s">
        <v>158</v>
      </c>
      <c r="C2189" s="62">
        <v>2009</v>
      </c>
      <c r="D2189" s="61" t="s">
        <v>99</v>
      </c>
      <c r="E2189" s="62">
        <v>23</v>
      </c>
      <c r="F2189" s="62">
        <v>86000</v>
      </c>
      <c r="G2189" s="62">
        <v>16144</v>
      </c>
      <c r="H2189" s="62">
        <v>58.49</v>
      </c>
      <c r="I2189" s="62">
        <v>3739.13</v>
      </c>
      <c r="J2189" s="62">
        <v>79980</v>
      </c>
      <c r="K2189" s="62">
        <v>7052.38</v>
      </c>
      <c r="L2189" s="62">
        <v>23207</v>
      </c>
      <c r="M2189" s="62">
        <v>84.08</v>
      </c>
      <c r="N2189" s="62">
        <v>306.63</v>
      </c>
      <c r="O2189" s="62">
        <v>85046.720000000001</v>
      </c>
      <c r="P2189" s="63"/>
      <c r="Q2189" s="63"/>
      <c r="R2189" s="63"/>
      <c r="S2189" s="63"/>
      <c r="T2189" s="63"/>
      <c r="U2189" s="63"/>
      <c r="V2189" s="63"/>
      <c r="W2189" s="63"/>
      <c r="X2189" s="63"/>
      <c r="Y2189" s="63"/>
      <c r="Z2189" s="62">
        <v>111.32</v>
      </c>
      <c r="AA2189" s="62">
        <v>7448</v>
      </c>
      <c r="AB2189" s="62">
        <v>26.99</v>
      </c>
      <c r="AC2189" s="62">
        <v>4.84</v>
      </c>
    </row>
    <row r="2190" spans="1:29" x14ac:dyDescent="0.25">
      <c r="A2190" s="61" t="s">
        <v>383</v>
      </c>
      <c r="B2190" s="61" t="s">
        <v>384</v>
      </c>
      <c r="C2190" s="62">
        <v>2018</v>
      </c>
      <c r="D2190" s="61" t="s">
        <v>94</v>
      </c>
      <c r="E2190" s="62">
        <v>10</v>
      </c>
      <c r="F2190" s="62">
        <v>313</v>
      </c>
      <c r="G2190" s="62">
        <v>92</v>
      </c>
      <c r="H2190" s="62">
        <v>0.77</v>
      </c>
      <c r="I2190" s="62">
        <v>31.3</v>
      </c>
      <c r="J2190" s="62">
        <v>291.08999999999997</v>
      </c>
      <c r="K2190" s="62">
        <v>47</v>
      </c>
      <c r="L2190" s="62">
        <v>140</v>
      </c>
      <c r="M2190" s="62">
        <v>1.17</v>
      </c>
      <c r="N2190" s="63"/>
      <c r="O2190" s="63"/>
      <c r="P2190" s="63"/>
      <c r="Q2190" s="63"/>
      <c r="R2190" s="63"/>
      <c r="S2190" s="63"/>
      <c r="T2190" s="63"/>
      <c r="U2190" s="63"/>
      <c r="V2190" s="63"/>
      <c r="W2190" s="63"/>
      <c r="X2190" s="63"/>
      <c r="Y2190" s="63"/>
      <c r="Z2190" s="62">
        <v>1114.9000000000001</v>
      </c>
      <c r="AA2190" s="62">
        <v>2882</v>
      </c>
      <c r="AB2190" s="62">
        <v>24.02</v>
      </c>
      <c r="AC2190" s="62">
        <v>111.49</v>
      </c>
    </row>
    <row r="2191" spans="1:29" ht="30" x14ac:dyDescent="0.25">
      <c r="A2191" s="61" t="s">
        <v>367</v>
      </c>
      <c r="B2191" s="61" t="s">
        <v>368</v>
      </c>
      <c r="C2191" s="62">
        <v>2009</v>
      </c>
      <c r="D2191" s="61" t="s">
        <v>86</v>
      </c>
      <c r="E2191" s="62">
        <v>40</v>
      </c>
      <c r="F2191" s="62">
        <v>234289</v>
      </c>
      <c r="G2191" s="62">
        <v>41608</v>
      </c>
      <c r="H2191" s="62">
        <v>86.68</v>
      </c>
      <c r="I2191" s="62">
        <v>5857.23</v>
      </c>
      <c r="J2191" s="62">
        <v>217888.77</v>
      </c>
      <c r="K2191" s="62">
        <v>8504.36</v>
      </c>
      <c r="L2191" s="62">
        <v>38524</v>
      </c>
      <c r="M2191" s="62">
        <v>80.260000000000005</v>
      </c>
      <c r="N2191" s="62">
        <v>212.61</v>
      </c>
      <c r="O2191" s="62">
        <v>102556.69</v>
      </c>
      <c r="P2191" s="63"/>
      <c r="Q2191" s="63"/>
      <c r="R2191" s="63"/>
      <c r="S2191" s="63"/>
      <c r="T2191" s="63"/>
      <c r="U2191" s="63"/>
      <c r="V2191" s="63"/>
      <c r="W2191" s="63"/>
      <c r="X2191" s="63"/>
      <c r="Y2191" s="63"/>
      <c r="Z2191" s="62">
        <v>159400</v>
      </c>
      <c r="AA2191" s="62">
        <v>21917</v>
      </c>
      <c r="AB2191" s="62">
        <v>45.66</v>
      </c>
      <c r="AC2191" s="62">
        <v>3985</v>
      </c>
    </row>
    <row r="2192" spans="1:29" ht="30" x14ac:dyDescent="0.25">
      <c r="A2192" s="61" t="s">
        <v>536</v>
      </c>
      <c r="B2192" s="61" t="s">
        <v>537</v>
      </c>
      <c r="C2192" s="62">
        <v>2017</v>
      </c>
      <c r="D2192" s="61" t="s">
        <v>94</v>
      </c>
      <c r="E2192" s="62">
        <v>6</v>
      </c>
      <c r="F2192" s="62">
        <v>3012</v>
      </c>
      <c r="G2192" s="62">
        <v>777</v>
      </c>
      <c r="H2192" s="62">
        <v>10.79</v>
      </c>
      <c r="I2192" s="62">
        <v>502</v>
      </c>
      <c r="J2192" s="62">
        <v>2801.16</v>
      </c>
      <c r="K2192" s="62">
        <v>0</v>
      </c>
      <c r="L2192" s="63"/>
      <c r="M2192" s="63"/>
      <c r="N2192" s="63"/>
      <c r="O2192" s="63"/>
      <c r="P2192" s="63"/>
      <c r="Q2192" s="63"/>
      <c r="R2192" s="63"/>
      <c r="S2192" s="63"/>
      <c r="T2192" s="63"/>
      <c r="U2192" s="63"/>
      <c r="V2192" s="63"/>
      <c r="W2192" s="63"/>
      <c r="X2192" s="63"/>
      <c r="Y2192" s="63"/>
      <c r="Z2192" s="62">
        <v>431.65</v>
      </c>
      <c r="AA2192" s="62">
        <v>4083</v>
      </c>
      <c r="AB2192" s="62">
        <v>56.71</v>
      </c>
      <c r="AC2192" s="62">
        <v>71.94</v>
      </c>
    </row>
    <row r="2193" spans="1:29" ht="30" x14ac:dyDescent="0.25">
      <c r="A2193" s="61" t="s">
        <v>73</v>
      </c>
      <c r="B2193" s="61" t="s">
        <v>74</v>
      </c>
      <c r="C2193" s="62">
        <v>2018</v>
      </c>
      <c r="D2193" s="61" t="s">
        <v>75</v>
      </c>
      <c r="E2193" s="62">
        <v>6</v>
      </c>
      <c r="F2193" s="63"/>
      <c r="G2193" s="63"/>
      <c r="H2193" s="63"/>
      <c r="I2193" s="63"/>
      <c r="J2193" s="63"/>
      <c r="K2193" s="62">
        <v>0</v>
      </c>
      <c r="L2193" s="63"/>
      <c r="M2193" s="63"/>
      <c r="N2193" s="63"/>
      <c r="O2193" s="63"/>
      <c r="P2193" s="63"/>
      <c r="Q2193" s="63"/>
      <c r="R2193" s="63"/>
      <c r="S2193" s="63"/>
      <c r="T2193" s="63"/>
      <c r="U2193" s="63"/>
      <c r="V2193" s="63"/>
      <c r="W2193" s="63"/>
      <c r="X2193" s="63"/>
      <c r="Y2193" s="63"/>
      <c r="Z2193" s="62">
        <v>41400</v>
      </c>
      <c r="AA2193" s="62">
        <v>2420</v>
      </c>
      <c r="AB2193" s="62">
        <v>33.61</v>
      </c>
      <c r="AC2193" s="62">
        <v>6900</v>
      </c>
    </row>
    <row r="2194" spans="1:29" x14ac:dyDescent="0.25">
      <c r="A2194" s="61" t="s">
        <v>198</v>
      </c>
      <c r="B2194" s="61" t="s">
        <v>199</v>
      </c>
      <c r="C2194" s="62">
        <v>2017</v>
      </c>
      <c r="D2194" s="61" t="s">
        <v>150</v>
      </c>
      <c r="E2194" s="62">
        <v>8</v>
      </c>
      <c r="F2194" s="62">
        <v>0</v>
      </c>
      <c r="G2194" s="62">
        <v>0</v>
      </c>
      <c r="H2194" s="62">
        <v>0</v>
      </c>
      <c r="I2194" s="62">
        <v>0</v>
      </c>
      <c r="J2194" s="62">
        <v>0</v>
      </c>
      <c r="K2194" s="62">
        <v>0</v>
      </c>
      <c r="L2194" s="62">
        <v>0</v>
      </c>
      <c r="M2194" s="62">
        <v>0</v>
      </c>
      <c r="N2194" s="62">
        <v>0</v>
      </c>
      <c r="O2194" s="62">
        <v>0</v>
      </c>
      <c r="P2194" s="63"/>
      <c r="Q2194" s="63"/>
      <c r="R2194" s="63"/>
      <c r="S2194" s="63"/>
      <c r="T2194" s="63"/>
      <c r="U2194" s="62">
        <v>0</v>
      </c>
      <c r="V2194" s="62">
        <v>0</v>
      </c>
      <c r="W2194" s="62">
        <v>0</v>
      </c>
      <c r="X2194" s="62">
        <v>0</v>
      </c>
      <c r="Y2194" s="62">
        <v>0</v>
      </c>
      <c r="Z2194" s="62">
        <v>0</v>
      </c>
      <c r="AA2194" s="62">
        <v>0</v>
      </c>
      <c r="AB2194" s="62">
        <v>0</v>
      </c>
      <c r="AC2194" s="62">
        <v>0</v>
      </c>
    </row>
    <row r="2195" spans="1:29" x14ac:dyDescent="0.25">
      <c r="A2195" s="61" t="s">
        <v>159</v>
      </c>
      <c r="B2195" s="61" t="s">
        <v>160</v>
      </c>
      <c r="C2195" s="62">
        <v>2015</v>
      </c>
      <c r="D2195" s="61" t="s">
        <v>78</v>
      </c>
      <c r="E2195" s="62">
        <v>30</v>
      </c>
      <c r="F2195" s="62">
        <v>76370</v>
      </c>
      <c r="G2195" s="62">
        <v>17934</v>
      </c>
      <c r="H2195" s="62">
        <v>49.82</v>
      </c>
      <c r="I2195" s="62">
        <v>2545.67</v>
      </c>
      <c r="J2195" s="62">
        <v>71024.100000000006</v>
      </c>
      <c r="K2195" s="62">
        <v>12760.03</v>
      </c>
      <c r="L2195" s="62">
        <v>18052</v>
      </c>
      <c r="M2195" s="62">
        <v>50.14</v>
      </c>
      <c r="N2195" s="62">
        <v>425.33</v>
      </c>
      <c r="O2195" s="62">
        <v>153876.97</v>
      </c>
      <c r="P2195" s="63"/>
      <c r="Q2195" s="63"/>
      <c r="R2195" s="63"/>
      <c r="S2195" s="63"/>
      <c r="T2195" s="63"/>
      <c r="U2195" s="63"/>
      <c r="V2195" s="63"/>
      <c r="W2195" s="63"/>
      <c r="X2195" s="63"/>
      <c r="Y2195" s="63"/>
      <c r="Z2195" s="62">
        <v>1600</v>
      </c>
      <c r="AA2195" s="62">
        <v>5618</v>
      </c>
      <c r="AB2195" s="62">
        <v>15.61</v>
      </c>
      <c r="AC2195" s="62">
        <v>53.33</v>
      </c>
    </row>
    <row r="2196" spans="1:29" ht="30" x14ac:dyDescent="0.25">
      <c r="A2196" s="61" t="s">
        <v>188</v>
      </c>
      <c r="B2196" s="61" t="s">
        <v>189</v>
      </c>
      <c r="C2196" s="62">
        <v>2005</v>
      </c>
      <c r="D2196" s="61" t="s">
        <v>89</v>
      </c>
      <c r="E2196" s="62">
        <v>112</v>
      </c>
      <c r="F2196" s="62">
        <v>219316</v>
      </c>
      <c r="G2196" s="62">
        <v>30229</v>
      </c>
      <c r="H2196" s="62">
        <v>22.49</v>
      </c>
      <c r="I2196" s="62">
        <v>1958.18</v>
      </c>
      <c r="J2196" s="62">
        <v>203963.88</v>
      </c>
      <c r="K2196" s="62">
        <v>58047.53</v>
      </c>
      <c r="L2196" s="62">
        <v>106700</v>
      </c>
      <c r="M2196" s="62">
        <v>79.39</v>
      </c>
      <c r="N2196" s="62">
        <v>518.28</v>
      </c>
      <c r="O2196" s="62">
        <v>700012.54</v>
      </c>
      <c r="P2196" s="63"/>
      <c r="Q2196" s="63"/>
      <c r="R2196" s="63"/>
      <c r="S2196" s="63"/>
      <c r="T2196" s="63"/>
      <c r="U2196" s="63"/>
      <c r="V2196" s="63"/>
      <c r="W2196" s="63"/>
      <c r="X2196" s="63"/>
      <c r="Y2196" s="63"/>
      <c r="Z2196" s="62">
        <v>5567</v>
      </c>
      <c r="AA2196" s="62">
        <v>23952</v>
      </c>
      <c r="AB2196" s="62">
        <v>17.82</v>
      </c>
      <c r="AC2196" s="62">
        <v>49.71</v>
      </c>
    </row>
    <row r="2197" spans="1:29" x14ac:dyDescent="0.25">
      <c r="A2197" s="61" t="s">
        <v>70</v>
      </c>
      <c r="B2197" s="61" t="s">
        <v>71</v>
      </c>
      <c r="C2197" s="62">
        <v>2013</v>
      </c>
      <c r="D2197" s="61" t="s">
        <v>89</v>
      </c>
      <c r="E2197" s="62">
        <v>54</v>
      </c>
      <c r="F2197" s="62">
        <v>201200</v>
      </c>
      <c r="G2197" s="62">
        <v>25784</v>
      </c>
      <c r="H2197" s="62">
        <v>39.79</v>
      </c>
      <c r="I2197" s="62">
        <v>3725.93</v>
      </c>
      <c r="J2197" s="62">
        <v>187116</v>
      </c>
      <c r="K2197" s="62">
        <v>19121</v>
      </c>
      <c r="L2197" s="62">
        <v>26026</v>
      </c>
      <c r="M2197" s="62">
        <v>40.159999999999997</v>
      </c>
      <c r="N2197" s="63"/>
      <c r="O2197" s="63"/>
      <c r="P2197" s="63"/>
      <c r="Q2197" s="63"/>
      <c r="R2197" s="63"/>
      <c r="S2197" s="63"/>
      <c r="T2197" s="63"/>
      <c r="U2197" s="63"/>
      <c r="V2197" s="63"/>
      <c r="W2197" s="63"/>
      <c r="X2197" s="63"/>
      <c r="Y2197" s="63"/>
      <c r="Z2197" s="62">
        <v>4008</v>
      </c>
      <c r="AA2197" s="62">
        <v>26392</v>
      </c>
      <c r="AB2197" s="62">
        <v>40.729999999999997</v>
      </c>
      <c r="AC2197" s="62">
        <v>74.22</v>
      </c>
    </row>
    <row r="2198" spans="1:29" ht="30" x14ac:dyDescent="0.25">
      <c r="A2198" s="61" t="s">
        <v>122</v>
      </c>
      <c r="B2198" s="61" t="s">
        <v>123</v>
      </c>
      <c r="C2198" s="62">
        <v>2013</v>
      </c>
      <c r="D2198" s="61" t="s">
        <v>94</v>
      </c>
      <c r="E2198" s="62">
        <v>20</v>
      </c>
      <c r="F2198" s="62">
        <v>439</v>
      </c>
      <c r="G2198" s="62">
        <v>168</v>
      </c>
      <c r="H2198" s="62">
        <v>0.7</v>
      </c>
      <c r="I2198" s="62">
        <v>21.95</v>
      </c>
      <c r="J2198" s="62">
        <v>408.27</v>
      </c>
      <c r="K2198" s="62">
        <v>30</v>
      </c>
      <c r="L2198" s="62">
        <v>74</v>
      </c>
      <c r="M2198" s="62">
        <v>0.31</v>
      </c>
      <c r="N2198" s="63"/>
      <c r="O2198" s="63"/>
      <c r="P2198" s="63"/>
      <c r="Q2198" s="63"/>
      <c r="R2198" s="63"/>
      <c r="S2198" s="63"/>
      <c r="T2198" s="63"/>
      <c r="U2198" s="63"/>
      <c r="V2198" s="63"/>
      <c r="W2198" s="63"/>
      <c r="X2198" s="63"/>
      <c r="Y2198" s="63"/>
      <c r="Z2198" s="62">
        <v>1545.08</v>
      </c>
      <c r="AA2198" s="62">
        <v>13340</v>
      </c>
      <c r="AB2198" s="62">
        <v>55.58</v>
      </c>
      <c r="AC2198" s="62">
        <v>77.25</v>
      </c>
    </row>
    <row r="2199" spans="1:29" x14ac:dyDescent="0.25">
      <c r="A2199" s="61" t="s">
        <v>279</v>
      </c>
      <c r="B2199" s="61" t="s">
        <v>280</v>
      </c>
      <c r="C2199" s="62">
        <v>2015</v>
      </c>
      <c r="D2199" s="61" t="s">
        <v>75</v>
      </c>
      <c r="E2199" s="62">
        <v>12</v>
      </c>
      <c r="F2199" s="62">
        <v>987</v>
      </c>
      <c r="G2199" s="62">
        <v>413</v>
      </c>
      <c r="H2199" s="62">
        <v>2.87</v>
      </c>
      <c r="I2199" s="62">
        <v>82.25</v>
      </c>
      <c r="J2199" s="62">
        <v>917.91</v>
      </c>
      <c r="K2199" s="62">
        <v>0</v>
      </c>
      <c r="L2199" s="63"/>
      <c r="M2199" s="63"/>
      <c r="N2199" s="63"/>
      <c r="O2199" s="63"/>
      <c r="P2199" s="63"/>
      <c r="Q2199" s="63"/>
      <c r="R2199" s="63"/>
      <c r="S2199" s="63"/>
      <c r="T2199" s="63"/>
      <c r="U2199" s="63"/>
      <c r="V2199" s="63"/>
      <c r="W2199" s="63"/>
      <c r="X2199" s="63"/>
      <c r="Y2199" s="63"/>
      <c r="Z2199" s="62">
        <v>73056.149999999994</v>
      </c>
      <c r="AA2199" s="62">
        <v>9227</v>
      </c>
      <c r="AB2199" s="62">
        <v>64.08</v>
      </c>
      <c r="AC2199" s="62">
        <v>6088.01</v>
      </c>
    </row>
    <row r="2200" spans="1:29" x14ac:dyDescent="0.25">
      <c r="A2200" s="61" t="s">
        <v>163</v>
      </c>
      <c r="B2200" s="61" t="s">
        <v>164</v>
      </c>
      <c r="C2200" s="62">
        <v>2016</v>
      </c>
      <c r="D2200" s="61" t="s">
        <v>94</v>
      </c>
      <c r="E2200" s="62">
        <v>14</v>
      </c>
      <c r="F2200" s="62">
        <v>13063</v>
      </c>
      <c r="G2200" s="62">
        <v>2658</v>
      </c>
      <c r="H2200" s="62">
        <v>15.82</v>
      </c>
      <c r="I2200" s="62">
        <v>933.07</v>
      </c>
      <c r="J2200" s="62">
        <v>12148.59</v>
      </c>
      <c r="K2200" s="62">
        <v>0</v>
      </c>
      <c r="L2200" s="63"/>
      <c r="M2200" s="63"/>
      <c r="N2200" s="63"/>
      <c r="O2200" s="63"/>
      <c r="P2200" s="63"/>
      <c r="Q2200" s="63"/>
      <c r="R2200" s="63"/>
      <c r="S2200" s="63"/>
      <c r="T2200" s="63"/>
      <c r="U2200" s="63"/>
      <c r="V2200" s="63"/>
      <c r="W2200" s="63"/>
      <c r="X2200" s="63"/>
      <c r="Y2200" s="63"/>
      <c r="Z2200" s="62">
        <v>132984</v>
      </c>
      <c r="AA2200" s="62">
        <v>11511</v>
      </c>
      <c r="AB2200" s="62">
        <v>68.52</v>
      </c>
      <c r="AC2200" s="62">
        <v>9498.86</v>
      </c>
    </row>
    <row r="2201" spans="1:29" ht="30" x14ac:dyDescent="0.25">
      <c r="A2201" s="61" t="s">
        <v>387</v>
      </c>
      <c r="B2201" s="61" t="s">
        <v>388</v>
      </c>
      <c r="C2201" s="62">
        <v>2015</v>
      </c>
      <c r="D2201" s="61" t="s">
        <v>99</v>
      </c>
      <c r="E2201" s="62">
        <v>25</v>
      </c>
      <c r="F2201" s="62">
        <v>63279</v>
      </c>
      <c r="G2201" s="62">
        <v>14367</v>
      </c>
      <c r="H2201" s="62">
        <v>47.89</v>
      </c>
      <c r="I2201" s="62">
        <v>2531.16</v>
      </c>
      <c r="J2201" s="62">
        <v>58849.47</v>
      </c>
      <c r="K2201" s="62">
        <v>0</v>
      </c>
      <c r="L2201" s="62">
        <v>10408</v>
      </c>
      <c r="M2201" s="62">
        <v>34.69</v>
      </c>
      <c r="N2201" s="63"/>
      <c r="O2201" s="63"/>
      <c r="P2201" s="63"/>
      <c r="Q2201" s="63"/>
      <c r="R2201" s="63"/>
      <c r="S2201" s="63"/>
      <c r="T2201" s="63"/>
      <c r="U2201" s="63"/>
      <c r="V2201" s="63"/>
      <c r="W2201" s="63"/>
      <c r="X2201" s="63"/>
      <c r="Y2201" s="63"/>
      <c r="Z2201" s="62">
        <v>41.94</v>
      </c>
      <c r="AA2201" s="62">
        <v>3159</v>
      </c>
      <c r="AB2201" s="62">
        <v>10.53</v>
      </c>
      <c r="AC2201" s="62">
        <v>1.68</v>
      </c>
    </row>
    <row r="2202" spans="1:29" ht="30" x14ac:dyDescent="0.25">
      <c r="A2202" s="61" t="s">
        <v>348</v>
      </c>
      <c r="B2202" s="61" t="s">
        <v>349</v>
      </c>
      <c r="C2202" s="62">
        <v>2011</v>
      </c>
      <c r="D2202" s="61" t="s">
        <v>150</v>
      </c>
      <c r="E2202" s="62">
        <v>4</v>
      </c>
      <c r="F2202" s="62">
        <v>3779</v>
      </c>
      <c r="G2202" s="62">
        <v>792</v>
      </c>
      <c r="H2202" s="62">
        <v>16.5</v>
      </c>
      <c r="I2202" s="62">
        <v>944.75</v>
      </c>
      <c r="J2202" s="62">
        <v>3514.47</v>
      </c>
      <c r="K2202" s="62">
        <v>0</v>
      </c>
      <c r="L2202" s="63"/>
      <c r="M2202" s="63"/>
      <c r="N2202" s="63"/>
      <c r="O2202" s="63"/>
      <c r="P2202" s="63"/>
      <c r="Q2202" s="63"/>
      <c r="R2202" s="63"/>
      <c r="S2202" s="63"/>
      <c r="T2202" s="63"/>
      <c r="U2202" s="63"/>
      <c r="V2202" s="63"/>
      <c r="W2202" s="63"/>
      <c r="X2202" s="63"/>
      <c r="Y2202" s="63"/>
      <c r="Z2202" s="62">
        <v>7.09</v>
      </c>
      <c r="AA2202" s="62">
        <v>650</v>
      </c>
      <c r="AB2202" s="62">
        <v>13.54</v>
      </c>
      <c r="AC2202" s="62">
        <v>1.77</v>
      </c>
    </row>
    <row r="2203" spans="1:29" x14ac:dyDescent="0.25">
      <c r="A2203" s="61" t="s">
        <v>81</v>
      </c>
      <c r="B2203" s="61" t="s">
        <v>82</v>
      </c>
      <c r="C2203" s="62">
        <v>2005</v>
      </c>
      <c r="D2203" s="61" t="s">
        <v>78</v>
      </c>
      <c r="E2203" s="62">
        <v>32</v>
      </c>
      <c r="F2203" s="62">
        <v>260640</v>
      </c>
      <c r="G2203" s="62">
        <v>27054</v>
      </c>
      <c r="H2203" s="62">
        <v>70.45</v>
      </c>
      <c r="I2203" s="62">
        <v>8145</v>
      </c>
      <c r="J2203" s="62">
        <v>242395.2</v>
      </c>
      <c r="K2203" s="62">
        <v>0</v>
      </c>
      <c r="L2203" s="63"/>
      <c r="M2203" s="63"/>
      <c r="N2203" s="63"/>
      <c r="O2203" s="63"/>
      <c r="P2203" s="63"/>
      <c r="Q2203" s="63"/>
      <c r="R2203" s="63"/>
      <c r="S2203" s="63"/>
      <c r="T2203" s="63"/>
      <c r="U2203" s="63"/>
      <c r="V2203" s="63"/>
      <c r="W2203" s="63"/>
      <c r="X2203" s="63"/>
      <c r="Y2203" s="63"/>
      <c r="Z2203" s="62">
        <v>623</v>
      </c>
      <c r="AA2203" s="62">
        <v>6842</v>
      </c>
      <c r="AB2203" s="62">
        <v>17.82</v>
      </c>
      <c r="AC2203" s="62">
        <v>19.47</v>
      </c>
    </row>
    <row r="2204" spans="1:29" ht="30" x14ac:dyDescent="0.25">
      <c r="A2204" s="61" t="s">
        <v>182</v>
      </c>
      <c r="B2204" s="61" t="s">
        <v>183</v>
      </c>
      <c r="C2204" s="62">
        <v>2008</v>
      </c>
      <c r="D2204" s="61" t="s">
        <v>89</v>
      </c>
      <c r="E2204" s="62">
        <v>42</v>
      </c>
      <c r="F2204" s="62">
        <v>156319</v>
      </c>
      <c r="G2204" s="62">
        <v>26867</v>
      </c>
      <c r="H2204" s="62">
        <v>53.31</v>
      </c>
      <c r="I2204" s="62">
        <v>3721.88</v>
      </c>
      <c r="J2204" s="62">
        <v>145376.67000000001</v>
      </c>
      <c r="K2204" s="62">
        <v>35267.9</v>
      </c>
      <c r="L2204" s="62">
        <v>17906</v>
      </c>
      <c r="M2204" s="62">
        <v>35.53</v>
      </c>
      <c r="N2204" s="62">
        <v>839.71</v>
      </c>
      <c r="O2204" s="62">
        <v>425306.15</v>
      </c>
      <c r="P2204" s="63"/>
      <c r="Q2204" s="63"/>
      <c r="R2204" s="63"/>
      <c r="S2204" s="63"/>
      <c r="T2204" s="63"/>
      <c r="U2204" s="63"/>
      <c r="V2204" s="63"/>
      <c r="W2204" s="63"/>
      <c r="X2204" s="63"/>
      <c r="Y2204" s="63"/>
      <c r="Z2204" s="62">
        <v>137444</v>
      </c>
      <c r="AA2204" s="62">
        <v>18224</v>
      </c>
      <c r="AB2204" s="62">
        <v>36.159999999999997</v>
      </c>
      <c r="AC2204" s="62">
        <v>3272.48</v>
      </c>
    </row>
    <row r="2205" spans="1:29" ht="30" x14ac:dyDescent="0.25">
      <c r="A2205" s="61" t="s">
        <v>361</v>
      </c>
      <c r="B2205" s="61" t="s">
        <v>362</v>
      </c>
      <c r="C2205" s="62">
        <v>2009</v>
      </c>
      <c r="D2205" s="61" t="s">
        <v>75</v>
      </c>
      <c r="E2205" s="62">
        <v>8</v>
      </c>
      <c r="F2205" s="62">
        <v>1500</v>
      </c>
      <c r="G2205" s="62">
        <v>360</v>
      </c>
      <c r="H2205" s="62">
        <v>3.75</v>
      </c>
      <c r="I2205" s="62">
        <v>187.5</v>
      </c>
      <c r="J2205" s="62">
        <v>1395</v>
      </c>
      <c r="K2205" s="62">
        <v>13.58</v>
      </c>
      <c r="L2205" s="62">
        <v>78</v>
      </c>
      <c r="M2205" s="62">
        <v>0.81</v>
      </c>
      <c r="N2205" s="63"/>
      <c r="O2205" s="63"/>
      <c r="P2205" s="63"/>
      <c r="Q2205" s="63"/>
      <c r="R2205" s="63"/>
      <c r="S2205" s="63"/>
      <c r="T2205" s="63"/>
      <c r="U2205" s="62">
        <v>2709</v>
      </c>
      <c r="V2205" s="62">
        <v>4771</v>
      </c>
      <c r="W2205" s="62">
        <v>49.7</v>
      </c>
      <c r="X2205" s="62">
        <v>338</v>
      </c>
      <c r="Y2205" s="62">
        <v>60638.26</v>
      </c>
      <c r="Z2205" s="62">
        <v>33.82</v>
      </c>
      <c r="AA2205" s="62">
        <v>4773</v>
      </c>
      <c r="AB2205" s="62">
        <v>49.72</v>
      </c>
      <c r="AC2205" s="62">
        <v>4.2300000000000004</v>
      </c>
    </row>
    <row r="2206" spans="1:29" ht="30" x14ac:dyDescent="0.25">
      <c r="A2206" s="61" t="s">
        <v>528</v>
      </c>
      <c r="B2206" s="61" t="s">
        <v>529</v>
      </c>
      <c r="C2206" s="62">
        <v>2008</v>
      </c>
      <c r="D2206" s="61" t="s">
        <v>75</v>
      </c>
      <c r="E2206" s="62">
        <v>15</v>
      </c>
      <c r="F2206" s="62">
        <v>6448</v>
      </c>
      <c r="G2206" s="62">
        <v>1483</v>
      </c>
      <c r="H2206" s="62">
        <v>8.24</v>
      </c>
      <c r="I2206" s="62">
        <v>429.87</v>
      </c>
      <c r="J2206" s="62">
        <v>5996.64</v>
      </c>
      <c r="K2206" s="62">
        <v>0</v>
      </c>
      <c r="L2206" s="63"/>
      <c r="M2206" s="63"/>
      <c r="N2206" s="63"/>
      <c r="O2206" s="63"/>
      <c r="P2206" s="63"/>
      <c r="Q2206" s="63"/>
      <c r="R2206" s="63"/>
      <c r="S2206" s="63"/>
      <c r="T2206" s="63"/>
      <c r="U2206" s="63"/>
      <c r="V2206" s="63"/>
      <c r="W2206" s="63"/>
      <c r="X2206" s="63"/>
      <c r="Y2206" s="63"/>
      <c r="Z2206" s="62">
        <v>1486.53</v>
      </c>
      <c r="AA2206" s="62">
        <v>6127</v>
      </c>
      <c r="AB2206" s="62">
        <v>34.04</v>
      </c>
      <c r="AC2206" s="62">
        <v>99.1</v>
      </c>
    </row>
    <row r="2207" spans="1:29" ht="30" x14ac:dyDescent="0.25">
      <c r="A2207" s="61" t="s">
        <v>482</v>
      </c>
      <c r="B2207" s="61" t="s">
        <v>483</v>
      </c>
      <c r="C2207" s="62">
        <v>2007</v>
      </c>
      <c r="D2207" s="61" t="s">
        <v>78</v>
      </c>
      <c r="E2207" s="62">
        <v>10</v>
      </c>
      <c r="F2207" s="62">
        <v>97887</v>
      </c>
      <c r="G2207" s="62">
        <v>17670</v>
      </c>
      <c r="H2207" s="62">
        <v>147.25</v>
      </c>
      <c r="I2207" s="62">
        <v>9788.7000000000007</v>
      </c>
      <c r="J2207" s="62">
        <v>91034.91</v>
      </c>
      <c r="K2207" s="62">
        <v>0</v>
      </c>
      <c r="L2207" s="63"/>
      <c r="M2207" s="63"/>
      <c r="N2207" s="63"/>
      <c r="O2207" s="63"/>
      <c r="P2207" s="63"/>
      <c r="Q2207" s="63"/>
      <c r="R2207" s="63"/>
      <c r="S2207" s="63"/>
      <c r="T2207" s="63"/>
      <c r="U2207" s="63"/>
      <c r="V2207" s="63"/>
      <c r="W2207" s="63"/>
      <c r="X2207" s="63"/>
      <c r="Y2207" s="63"/>
      <c r="Z2207" s="62">
        <v>383</v>
      </c>
      <c r="AA2207" s="62">
        <v>4086</v>
      </c>
      <c r="AB2207" s="62">
        <v>34.049999999999997</v>
      </c>
      <c r="AC2207" s="62">
        <v>38.299999999999997</v>
      </c>
    </row>
    <row r="2208" spans="1:29" ht="30" x14ac:dyDescent="0.25">
      <c r="A2208" s="61" t="s">
        <v>122</v>
      </c>
      <c r="B2208" s="61" t="s">
        <v>123</v>
      </c>
      <c r="C2208" s="62">
        <v>2008</v>
      </c>
      <c r="D2208" s="61" t="s">
        <v>72</v>
      </c>
      <c r="E2208" s="62">
        <v>112</v>
      </c>
      <c r="F2208" s="62">
        <v>1471520</v>
      </c>
      <c r="G2208" s="62">
        <v>182345</v>
      </c>
      <c r="H2208" s="62">
        <v>135.66999999999999</v>
      </c>
      <c r="I2208" s="62">
        <v>13138.57</v>
      </c>
      <c r="J2208" s="62">
        <v>1368513.6</v>
      </c>
      <c r="K2208" s="62">
        <v>0</v>
      </c>
      <c r="L2208" s="63"/>
      <c r="M2208" s="63"/>
      <c r="N2208" s="63"/>
      <c r="O2208" s="63"/>
      <c r="P2208" s="63"/>
      <c r="Q2208" s="63"/>
      <c r="R2208" s="63"/>
      <c r="S2208" s="63"/>
      <c r="T2208" s="63"/>
      <c r="U2208" s="63"/>
      <c r="V2208" s="63"/>
      <c r="W2208" s="63"/>
      <c r="X2208" s="63"/>
      <c r="Y2208" s="63"/>
      <c r="Z2208" s="62">
        <v>3061.96</v>
      </c>
      <c r="AA2208" s="62">
        <v>36580</v>
      </c>
      <c r="AB2208" s="62">
        <v>27.22</v>
      </c>
      <c r="AC2208" s="62">
        <v>27.34</v>
      </c>
    </row>
    <row r="2209" spans="1:29" x14ac:dyDescent="0.25">
      <c r="A2209" s="61" t="s">
        <v>371</v>
      </c>
      <c r="B2209" s="61" t="s">
        <v>372</v>
      </c>
      <c r="C2209" s="62">
        <v>2018</v>
      </c>
      <c r="D2209" s="61" t="s">
        <v>150</v>
      </c>
      <c r="E2209" s="62">
        <v>8</v>
      </c>
      <c r="F2209" s="63"/>
      <c r="G2209" s="63"/>
      <c r="H2209" s="63"/>
      <c r="I2209" s="63"/>
      <c r="J2209" s="63"/>
      <c r="K2209" s="62">
        <v>0</v>
      </c>
      <c r="L2209" s="63"/>
      <c r="M2209" s="63"/>
      <c r="N2209" s="63"/>
      <c r="O2209" s="63"/>
      <c r="P2209" s="63"/>
      <c r="Q2209" s="63"/>
      <c r="R2209" s="63"/>
      <c r="S2209" s="63"/>
      <c r="T2209" s="63"/>
      <c r="U2209" s="63"/>
      <c r="V2209" s="63"/>
      <c r="W2209" s="63"/>
      <c r="X2209" s="63"/>
      <c r="Y2209" s="63"/>
      <c r="Z2209" s="62">
        <v>0</v>
      </c>
      <c r="AA2209" s="63"/>
      <c r="AB2209" s="63"/>
      <c r="AC2209" s="62">
        <v>0</v>
      </c>
    </row>
    <row r="2210" spans="1:29" ht="30" x14ac:dyDescent="0.25">
      <c r="A2210" s="61" t="s">
        <v>403</v>
      </c>
      <c r="B2210" s="61" t="s">
        <v>404</v>
      </c>
      <c r="C2210" s="62">
        <v>2017</v>
      </c>
      <c r="D2210" s="61" t="s">
        <v>78</v>
      </c>
      <c r="E2210" s="62">
        <v>32</v>
      </c>
      <c r="F2210" s="62">
        <v>77816</v>
      </c>
      <c r="G2210" s="62">
        <v>19572</v>
      </c>
      <c r="H2210" s="62">
        <v>50.97</v>
      </c>
      <c r="I2210" s="62">
        <v>2431.75</v>
      </c>
      <c r="J2210" s="62">
        <v>72368.88</v>
      </c>
      <c r="K2210" s="62">
        <v>14946.65</v>
      </c>
      <c r="L2210" s="62">
        <v>18471</v>
      </c>
      <c r="M2210" s="62">
        <v>48.1</v>
      </c>
      <c r="N2210" s="62">
        <v>467.08</v>
      </c>
      <c r="O2210" s="62">
        <v>180246.18</v>
      </c>
      <c r="P2210" s="63"/>
      <c r="Q2210" s="63"/>
      <c r="R2210" s="63"/>
      <c r="S2210" s="63"/>
      <c r="T2210" s="63"/>
      <c r="U2210" s="63"/>
      <c r="V2210" s="63"/>
      <c r="W2210" s="63"/>
      <c r="X2210" s="63"/>
      <c r="Y2210" s="63"/>
      <c r="Z2210" s="62">
        <v>55530</v>
      </c>
      <c r="AA2210" s="62">
        <v>4811</v>
      </c>
      <c r="AB2210" s="62">
        <v>12.53</v>
      </c>
      <c r="AC2210" s="62">
        <v>1735.31</v>
      </c>
    </row>
    <row r="2211" spans="1:29" ht="30" x14ac:dyDescent="0.25">
      <c r="A2211" s="61" t="s">
        <v>293</v>
      </c>
      <c r="B2211" s="61" t="s">
        <v>294</v>
      </c>
      <c r="C2211" s="62">
        <v>2006</v>
      </c>
      <c r="D2211" s="61" t="s">
        <v>75</v>
      </c>
      <c r="E2211" s="62">
        <v>13</v>
      </c>
      <c r="F2211" s="62">
        <v>4251</v>
      </c>
      <c r="G2211" s="62">
        <v>896</v>
      </c>
      <c r="H2211" s="62">
        <v>5.74</v>
      </c>
      <c r="I2211" s="62">
        <v>327</v>
      </c>
      <c r="J2211" s="62">
        <v>3953.43</v>
      </c>
      <c r="K2211" s="62">
        <v>198</v>
      </c>
      <c r="L2211" s="62">
        <v>412</v>
      </c>
      <c r="M2211" s="62">
        <v>2.64</v>
      </c>
      <c r="N2211" s="62">
        <v>15.23</v>
      </c>
      <c r="O2211" s="62">
        <v>2387.7399999999998</v>
      </c>
      <c r="P2211" s="63"/>
      <c r="Q2211" s="63"/>
      <c r="R2211" s="63"/>
      <c r="S2211" s="63"/>
      <c r="T2211" s="63"/>
      <c r="U2211" s="63"/>
      <c r="V2211" s="63"/>
      <c r="W2211" s="63"/>
      <c r="X2211" s="63"/>
      <c r="Y2211" s="63"/>
      <c r="Z2211" s="62">
        <v>594.88</v>
      </c>
      <c r="AA2211" s="62">
        <v>728</v>
      </c>
      <c r="AB2211" s="62">
        <v>4.67</v>
      </c>
      <c r="AC2211" s="62">
        <v>45.76</v>
      </c>
    </row>
    <row r="2212" spans="1:29" x14ac:dyDescent="0.25">
      <c r="A2212" s="61" t="s">
        <v>271</v>
      </c>
      <c r="B2212" s="61" t="s">
        <v>272</v>
      </c>
      <c r="C2212" s="62">
        <v>2010</v>
      </c>
      <c r="D2212" s="61" t="s">
        <v>78</v>
      </c>
      <c r="E2212" s="62">
        <v>80</v>
      </c>
      <c r="F2212" s="62">
        <v>618552</v>
      </c>
      <c r="G2212" s="62">
        <v>91034</v>
      </c>
      <c r="H2212" s="62">
        <v>94.83</v>
      </c>
      <c r="I2212" s="62">
        <v>7731.9</v>
      </c>
      <c r="J2212" s="62">
        <v>575253.36</v>
      </c>
      <c r="K2212" s="62">
        <v>0</v>
      </c>
      <c r="L2212" s="63"/>
      <c r="M2212" s="63"/>
      <c r="N2212" s="63"/>
      <c r="O2212" s="63"/>
      <c r="P2212" s="63"/>
      <c r="Q2212" s="63"/>
      <c r="R2212" s="63"/>
      <c r="S2212" s="63"/>
      <c r="T2212" s="63"/>
      <c r="U2212" s="63"/>
      <c r="V2212" s="63"/>
      <c r="W2212" s="63"/>
      <c r="X2212" s="63"/>
      <c r="Y2212" s="63"/>
      <c r="Z2212" s="62">
        <v>723.21</v>
      </c>
      <c r="AA2212" s="62">
        <v>4351</v>
      </c>
      <c r="AB2212" s="62">
        <v>4.53</v>
      </c>
      <c r="AC2212" s="62">
        <v>9.0399999999999991</v>
      </c>
    </row>
    <row r="2213" spans="1:29" ht="30" x14ac:dyDescent="0.25">
      <c r="A2213" s="61" t="s">
        <v>255</v>
      </c>
      <c r="B2213" s="61" t="s">
        <v>256</v>
      </c>
      <c r="C2213" s="62">
        <v>2014</v>
      </c>
      <c r="D2213" s="61" t="s">
        <v>89</v>
      </c>
      <c r="E2213" s="62">
        <v>80</v>
      </c>
      <c r="F2213" s="62">
        <v>587372</v>
      </c>
      <c r="G2213" s="62">
        <v>92409</v>
      </c>
      <c r="H2213" s="62">
        <v>96.26</v>
      </c>
      <c r="I2213" s="62">
        <v>7342.15</v>
      </c>
      <c r="J2213" s="62">
        <v>546255.96</v>
      </c>
      <c r="K2213" s="62">
        <v>12063.05</v>
      </c>
      <c r="L2213" s="62">
        <v>5185</v>
      </c>
      <c r="M2213" s="62">
        <v>5.4</v>
      </c>
      <c r="N2213" s="62">
        <v>150.79</v>
      </c>
      <c r="O2213" s="62">
        <v>145471.89000000001</v>
      </c>
      <c r="P2213" s="63"/>
      <c r="Q2213" s="63"/>
      <c r="R2213" s="63"/>
      <c r="S2213" s="63"/>
      <c r="T2213" s="63"/>
      <c r="U2213" s="63"/>
      <c r="V2213" s="63"/>
      <c r="W2213" s="63"/>
      <c r="X2213" s="63"/>
      <c r="Y2213" s="63"/>
      <c r="Z2213" s="62">
        <v>1755</v>
      </c>
      <c r="AA2213" s="62">
        <v>25969</v>
      </c>
      <c r="AB2213" s="62">
        <v>27.05</v>
      </c>
      <c r="AC2213" s="62">
        <v>21.94</v>
      </c>
    </row>
    <row r="2214" spans="1:29" x14ac:dyDescent="0.25">
      <c r="A2214" s="61" t="s">
        <v>332</v>
      </c>
      <c r="B2214" s="61" t="s">
        <v>333</v>
      </c>
      <c r="C2214" s="62">
        <v>2009</v>
      </c>
      <c r="D2214" s="61" t="s">
        <v>78</v>
      </c>
      <c r="E2214" s="62">
        <v>64</v>
      </c>
      <c r="F2214" s="62">
        <v>250787</v>
      </c>
      <c r="G2214" s="62">
        <v>45690</v>
      </c>
      <c r="H2214" s="62">
        <v>59.49</v>
      </c>
      <c r="I2214" s="62">
        <v>3918.55</v>
      </c>
      <c r="J2214" s="62">
        <v>233231.91</v>
      </c>
      <c r="K2214" s="62">
        <v>43322.99</v>
      </c>
      <c r="L2214" s="62">
        <v>49110</v>
      </c>
      <c r="M2214" s="62">
        <v>63.95</v>
      </c>
      <c r="N2214" s="62">
        <v>676.92</v>
      </c>
      <c r="O2214" s="62">
        <v>522444.9</v>
      </c>
      <c r="P2214" s="63"/>
      <c r="Q2214" s="63"/>
      <c r="R2214" s="63"/>
      <c r="S2214" s="63"/>
      <c r="T2214" s="63"/>
      <c r="U2214" s="63"/>
      <c r="V2214" s="63"/>
      <c r="W2214" s="63"/>
      <c r="X2214" s="63"/>
      <c r="Y2214" s="63"/>
      <c r="Z2214" s="62">
        <v>346483</v>
      </c>
      <c r="AA2214" s="62">
        <v>55624</v>
      </c>
      <c r="AB2214" s="62">
        <v>72.430000000000007</v>
      </c>
      <c r="AC2214" s="62">
        <v>5413.8</v>
      </c>
    </row>
    <row r="2215" spans="1:29" ht="30" x14ac:dyDescent="0.25">
      <c r="A2215" s="61" t="s">
        <v>439</v>
      </c>
      <c r="B2215" s="61" t="s">
        <v>440</v>
      </c>
      <c r="C2215" s="62">
        <v>2006</v>
      </c>
      <c r="D2215" s="61" t="s">
        <v>75</v>
      </c>
      <c r="E2215" s="62">
        <v>4</v>
      </c>
      <c r="F2215" s="63"/>
      <c r="G2215" s="63"/>
      <c r="H2215" s="63"/>
      <c r="I2215" s="63"/>
      <c r="J2215" s="63"/>
      <c r="K2215" s="62">
        <v>0</v>
      </c>
      <c r="L2215" s="63"/>
      <c r="M2215" s="63"/>
      <c r="N2215" s="63"/>
      <c r="O2215" s="63"/>
      <c r="P2215" s="63"/>
      <c r="Q2215" s="63"/>
      <c r="R2215" s="63"/>
      <c r="S2215" s="63"/>
      <c r="T2215" s="63"/>
      <c r="U2215" s="63"/>
      <c r="V2215" s="63"/>
      <c r="W2215" s="63"/>
      <c r="X2215" s="63"/>
      <c r="Y2215" s="63"/>
      <c r="Z2215" s="62">
        <v>8800</v>
      </c>
      <c r="AA2215" s="62">
        <v>952</v>
      </c>
      <c r="AB2215" s="62">
        <v>19.829999999999998</v>
      </c>
      <c r="AC2215" s="62">
        <v>2200</v>
      </c>
    </row>
    <row r="2216" spans="1:29" x14ac:dyDescent="0.25">
      <c r="A2216" s="61" t="s">
        <v>260</v>
      </c>
      <c r="B2216" s="61" t="s">
        <v>261</v>
      </c>
      <c r="C2216" s="62">
        <v>2004</v>
      </c>
      <c r="D2216" s="61" t="s">
        <v>78</v>
      </c>
      <c r="E2216" s="62">
        <v>12</v>
      </c>
      <c r="F2216" s="62">
        <v>24284</v>
      </c>
      <c r="G2216" s="62">
        <v>3045</v>
      </c>
      <c r="H2216" s="62">
        <v>21.15</v>
      </c>
      <c r="I2216" s="62">
        <v>2023.67</v>
      </c>
      <c r="J2216" s="62">
        <v>22584.12</v>
      </c>
      <c r="K2216" s="62">
        <v>15848.89</v>
      </c>
      <c r="L2216" s="62">
        <v>17320</v>
      </c>
      <c r="M2216" s="62">
        <v>120.28</v>
      </c>
      <c r="N2216" s="62">
        <v>1320.74</v>
      </c>
      <c r="O2216" s="62">
        <v>191126.57</v>
      </c>
      <c r="P2216" s="63"/>
      <c r="Q2216" s="63"/>
      <c r="R2216" s="63"/>
      <c r="S2216" s="63"/>
      <c r="T2216" s="63"/>
      <c r="U2216" s="63"/>
      <c r="V2216" s="63"/>
      <c r="W2216" s="63"/>
      <c r="X2216" s="63"/>
      <c r="Y2216" s="63"/>
      <c r="Z2216" s="62">
        <v>590</v>
      </c>
      <c r="AA2216" s="62">
        <v>3805</v>
      </c>
      <c r="AB2216" s="62">
        <v>26.42</v>
      </c>
      <c r="AC2216" s="62">
        <v>49.17</v>
      </c>
    </row>
    <row r="2217" spans="1:29" x14ac:dyDescent="0.25">
      <c r="A2217" s="61" t="s">
        <v>428</v>
      </c>
      <c r="B2217" s="61" t="s">
        <v>429</v>
      </c>
      <c r="C2217" s="62">
        <v>2003</v>
      </c>
      <c r="D2217" s="61" t="s">
        <v>78</v>
      </c>
      <c r="E2217" s="62">
        <v>48</v>
      </c>
      <c r="F2217" s="62">
        <v>175211</v>
      </c>
      <c r="G2217" s="62">
        <v>20698</v>
      </c>
      <c r="H2217" s="62">
        <v>35.93</v>
      </c>
      <c r="I2217" s="62">
        <v>3650.23</v>
      </c>
      <c r="J2217" s="62">
        <v>162946.23000000001</v>
      </c>
      <c r="K2217" s="62">
        <v>0</v>
      </c>
      <c r="L2217" s="63"/>
      <c r="M2217" s="63"/>
      <c r="N2217" s="63"/>
      <c r="O2217" s="63"/>
      <c r="P2217" s="63"/>
      <c r="Q2217" s="63"/>
      <c r="R2217" s="63"/>
      <c r="S2217" s="63"/>
      <c r="T2217" s="63"/>
      <c r="U2217" s="63"/>
      <c r="V2217" s="63"/>
      <c r="W2217" s="63"/>
      <c r="X2217" s="63"/>
      <c r="Y2217" s="63"/>
      <c r="Z2217" s="62">
        <v>430.45</v>
      </c>
      <c r="AA2217" s="62">
        <v>1578</v>
      </c>
      <c r="AB2217" s="62">
        <v>2.74</v>
      </c>
      <c r="AC2217" s="62">
        <v>8.9700000000000006</v>
      </c>
    </row>
    <row r="2218" spans="1:29" x14ac:dyDescent="0.25">
      <c r="A2218" s="61" t="s">
        <v>484</v>
      </c>
      <c r="B2218" s="61" t="s">
        <v>485</v>
      </c>
      <c r="C2218" s="62">
        <v>2011</v>
      </c>
      <c r="D2218" s="61" t="s">
        <v>86</v>
      </c>
      <c r="E2218" s="62">
        <v>28</v>
      </c>
      <c r="F2218" s="62">
        <v>51360</v>
      </c>
      <c r="G2218" s="62">
        <v>7451</v>
      </c>
      <c r="H2218" s="62">
        <v>22.18</v>
      </c>
      <c r="I2218" s="62">
        <v>1834.29</v>
      </c>
      <c r="J2218" s="62">
        <v>47764.800000000003</v>
      </c>
      <c r="K2218" s="62">
        <v>20458.78</v>
      </c>
      <c r="L2218" s="62">
        <v>25586</v>
      </c>
      <c r="M2218" s="62">
        <v>76.150000000000006</v>
      </c>
      <c r="N2218" s="62">
        <v>730.67</v>
      </c>
      <c r="O2218" s="62">
        <v>246718.54</v>
      </c>
      <c r="P2218" s="63"/>
      <c r="Q2218" s="63"/>
      <c r="R2218" s="63"/>
      <c r="S2218" s="63"/>
      <c r="T2218" s="63"/>
      <c r="U2218" s="63"/>
      <c r="V2218" s="63"/>
      <c r="W2218" s="63"/>
      <c r="X2218" s="63"/>
      <c r="Y2218" s="63"/>
      <c r="Z2218" s="62">
        <v>701.82</v>
      </c>
      <c r="AA2218" s="62">
        <v>5878</v>
      </c>
      <c r="AB2218" s="62">
        <v>17.489999999999998</v>
      </c>
      <c r="AC2218" s="62">
        <v>25.07</v>
      </c>
    </row>
    <row r="2219" spans="1:29" x14ac:dyDescent="0.25">
      <c r="A2219" s="61" t="s">
        <v>265</v>
      </c>
      <c r="B2219" s="61" t="s">
        <v>266</v>
      </c>
      <c r="C2219" s="62">
        <v>2010</v>
      </c>
      <c r="D2219" s="61" t="s">
        <v>86</v>
      </c>
      <c r="E2219" s="62">
        <v>150</v>
      </c>
      <c r="F2219" s="62">
        <v>1228848</v>
      </c>
      <c r="G2219" s="62">
        <v>144606</v>
      </c>
      <c r="H2219" s="62">
        <v>80.34</v>
      </c>
      <c r="I2219" s="62">
        <v>8192.32</v>
      </c>
      <c r="J2219" s="62">
        <v>1142828.6399999999</v>
      </c>
      <c r="K2219" s="62">
        <v>0</v>
      </c>
      <c r="L2219" s="63"/>
      <c r="M2219" s="63"/>
      <c r="N2219" s="63"/>
      <c r="O2219" s="63"/>
      <c r="P2219" s="63"/>
      <c r="Q2219" s="63"/>
      <c r="R2219" s="63"/>
      <c r="S2219" s="63"/>
      <c r="T2219" s="63"/>
      <c r="U2219" s="62">
        <v>2400</v>
      </c>
      <c r="V2219" s="62">
        <v>6924</v>
      </c>
      <c r="W2219" s="62">
        <v>3.85</v>
      </c>
      <c r="X2219" s="62">
        <v>16</v>
      </c>
      <c r="Y2219" s="62">
        <v>53721.599999999999</v>
      </c>
      <c r="Z2219" s="62">
        <v>10657</v>
      </c>
      <c r="AA2219" s="62">
        <v>137444</v>
      </c>
      <c r="AB2219" s="62">
        <v>76.36</v>
      </c>
      <c r="AC2219" s="62">
        <v>71.05</v>
      </c>
    </row>
    <row r="2220" spans="1:29" x14ac:dyDescent="0.25">
      <c r="A2220" s="61" t="s">
        <v>260</v>
      </c>
      <c r="B2220" s="61" t="s">
        <v>261</v>
      </c>
      <c r="C2220" s="62">
        <v>2016</v>
      </c>
      <c r="D2220" s="61" t="s">
        <v>75</v>
      </c>
      <c r="E2220" s="62">
        <v>15</v>
      </c>
      <c r="F2220" s="62">
        <v>931</v>
      </c>
      <c r="G2220" s="62">
        <v>240</v>
      </c>
      <c r="H2220" s="62">
        <v>1.33</v>
      </c>
      <c r="I2220" s="62">
        <v>62.07</v>
      </c>
      <c r="J2220" s="62">
        <v>865.83</v>
      </c>
      <c r="K2220" s="62">
        <v>0</v>
      </c>
      <c r="L2220" s="63"/>
      <c r="M2220" s="63"/>
      <c r="N2220" s="63"/>
      <c r="O2220" s="63"/>
      <c r="P2220" s="63"/>
      <c r="Q2220" s="63"/>
      <c r="R2220" s="63"/>
      <c r="S2220" s="63"/>
      <c r="T2220" s="63"/>
      <c r="U2220" s="63"/>
      <c r="V2220" s="63"/>
      <c r="W2220" s="63"/>
      <c r="X2220" s="63"/>
      <c r="Y2220" s="63"/>
      <c r="Z2220" s="62">
        <v>294</v>
      </c>
      <c r="AA2220" s="62">
        <v>3594</v>
      </c>
      <c r="AB2220" s="62">
        <v>19.97</v>
      </c>
      <c r="AC2220" s="62">
        <v>19.600000000000001</v>
      </c>
    </row>
    <row r="2221" spans="1:29" ht="45" x14ac:dyDescent="0.25">
      <c r="A2221" s="61" t="s">
        <v>344</v>
      </c>
      <c r="B2221" s="61" t="s">
        <v>345</v>
      </c>
      <c r="C2221" s="62">
        <v>2015</v>
      </c>
      <c r="D2221" s="61" t="s">
        <v>99</v>
      </c>
      <c r="E2221" s="62">
        <v>52</v>
      </c>
      <c r="F2221" s="62">
        <v>471640</v>
      </c>
      <c r="G2221" s="62">
        <v>81215</v>
      </c>
      <c r="H2221" s="62">
        <v>130.15</v>
      </c>
      <c r="I2221" s="62">
        <v>9070</v>
      </c>
      <c r="J2221" s="62">
        <v>438625.2</v>
      </c>
      <c r="K2221" s="62">
        <v>0</v>
      </c>
      <c r="L2221" s="63"/>
      <c r="M2221" s="63"/>
      <c r="N2221" s="63"/>
      <c r="O2221" s="63"/>
      <c r="P2221" s="63"/>
      <c r="Q2221" s="63"/>
      <c r="R2221" s="63"/>
      <c r="S2221" s="63"/>
      <c r="T2221" s="63"/>
      <c r="U2221" s="63"/>
      <c r="V2221" s="63"/>
      <c r="W2221" s="63"/>
      <c r="X2221" s="63"/>
      <c r="Y2221" s="63"/>
      <c r="Z2221" s="62">
        <v>1364</v>
      </c>
      <c r="AA2221" s="62">
        <v>7289</v>
      </c>
      <c r="AB2221" s="62">
        <v>11.68</v>
      </c>
      <c r="AC2221" s="62">
        <v>26.23</v>
      </c>
    </row>
    <row r="2222" spans="1:29" x14ac:dyDescent="0.25">
      <c r="A2222" s="61" t="s">
        <v>336</v>
      </c>
      <c r="B2222" s="61" t="s">
        <v>337</v>
      </c>
      <c r="C2222" s="62">
        <v>2012</v>
      </c>
      <c r="D2222" s="61" t="s">
        <v>175</v>
      </c>
      <c r="E2222" s="62">
        <v>8</v>
      </c>
      <c r="F2222" s="63"/>
      <c r="G2222" s="63"/>
      <c r="H2222" s="63"/>
      <c r="I2222" s="63"/>
      <c r="J2222" s="63"/>
      <c r="K2222" s="62">
        <v>0</v>
      </c>
      <c r="L2222" s="63"/>
      <c r="M2222" s="63"/>
      <c r="N2222" s="63"/>
      <c r="O2222" s="63"/>
      <c r="P2222" s="63"/>
      <c r="Q2222" s="63"/>
      <c r="R2222" s="63"/>
      <c r="S2222" s="63"/>
      <c r="T2222" s="63"/>
      <c r="U2222" s="63"/>
      <c r="V2222" s="63"/>
      <c r="W2222" s="63"/>
      <c r="X2222" s="63"/>
      <c r="Y2222" s="63"/>
      <c r="Z2222" s="62">
        <v>6900</v>
      </c>
      <c r="AA2222" s="62">
        <v>3518</v>
      </c>
      <c r="AB2222" s="62">
        <v>36.65</v>
      </c>
      <c r="AC2222" s="62">
        <v>862.5</v>
      </c>
    </row>
    <row r="2223" spans="1:29" x14ac:dyDescent="0.25">
      <c r="A2223" s="61" t="s">
        <v>70</v>
      </c>
      <c r="B2223" s="61" t="s">
        <v>71</v>
      </c>
      <c r="C2223" s="62">
        <v>2012</v>
      </c>
      <c r="D2223" s="61" t="s">
        <v>75</v>
      </c>
      <c r="E2223" s="62">
        <v>9</v>
      </c>
      <c r="F2223" s="62">
        <v>768</v>
      </c>
      <c r="G2223" s="62">
        <v>642</v>
      </c>
      <c r="H2223" s="62">
        <v>5.94</v>
      </c>
      <c r="I2223" s="62">
        <v>85.33</v>
      </c>
      <c r="J2223" s="62">
        <v>714.24</v>
      </c>
      <c r="K2223" s="62">
        <v>2</v>
      </c>
      <c r="L2223" s="62">
        <v>513</v>
      </c>
      <c r="M2223" s="62">
        <v>4.75</v>
      </c>
      <c r="N2223" s="63"/>
      <c r="O2223" s="63"/>
      <c r="P2223" s="63"/>
      <c r="Q2223" s="63"/>
      <c r="R2223" s="63"/>
      <c r="S2223" s="63"/>
      <c r="T2223" s="63"/>
      <c r="U2223" s="63"/>
      <c r="V2223" s="63"/>
      <c r="W2223" s="63"/>
      <c r="X2223" s="63"/>
      <c r="Y2223" s="63"/>
      <c r="Z2223" s="62">
        <v>0</v>
      </c>
      <c r="AA2223" s="62">
        <v>460</v>
      </c>
      <c r="AB2223" s="62">
        <v>4.26</v>
      </c>
      <c r="AC2223" s="62">
        <v>0</v>
      </c>
    </row>
    <row r="2224" spans="1:29" x14ac:dyDescent="0.25">
      <c r="A2224" s="61" t="s">
        <v>130</v>
      </c>
      <c r="B2224" s="61" t="s">
        <v>131</v>
      </c>
      <c r="C2224" s="62">
        <v>2013</v>
      </c>
      <c r="D2224" s="61" t="s">
        <v>301</v>
      </c>
      <c r="E2224" s="62">
        <v>78</v>
      </c>
      <c r="F2224" s="62">
        <v>679155</v>
      </c>
      <c r="G2224" s="62">
        <v>82538</v>
      </c>
      <c r="H2224" s="62">
        <v>88.18</v>
      </c>
      <c r="I2224" s="62">
        <v>8707.1200000000008</v>
      </c>
      <c r="J2224" s="62">
        <v>631614.15</v>
      </c>
      <c r="K2224" s="62">
        <v>75015.520000000004</v>
      </c>
      <c r="L2224" s="62">
        <v>94049</v>
      </c>
      <c r="M2224" s="62">
        <v>100.48</v>
      </c>
      <c r="N2224" s="62">
        <v>961.74</v>
      </c>
      <c r="O2224" s="62">
        <v>904634.65</v>
      </c>
      <c r="P2224" s="63"/>
      <c r="Q2224" s="63"/>
      <c r="R2224" s="63"/>
      <c r="S2224" s="63"/>
      <c r="T2224" s="63"/>
      <c r="U2224" s="62">
        <v>305</v>
      </c>
      <c r="V2224" s="62">
        <v>1164</v>
      </c>
      <c r="W2224" s="62">
        <v>1.24</v>
      </c>
      <c r="X2224" s="62">
        <v>3</v>
      </c>
      <c r="Y2224" s="62">
        <v>6827.12</v>
      </c>
      <c r="Z2224" s="62">
        <v>1355</v>
      </c>
      <c r="AA2224" s="62">
        <v>8330</v>
      </c>
      <c r="AB2224" s="62">
        <v>8.9</v>
      </c>
      <c r="AC2224" s="62">
        <v>17.37</v>
      </c>
    </row>
    <row r="2225" spans="1:29" ht="30" x14ac:dyDescent="0.25">
      <c r="A2225" s="61" t="s">
        <v>239</v>
      </c>
      <c r="B2225" s="61" t="s">
        <v>240</v>
      </c>
      <c r="C2225" s="62">
        <v>2010</v>
      </c>
      <c r="D2225" s="61" t="s">
        <v>83</v>
      </c>
      <c r="E2225" s="62">
        <v>12</v>
      </c>
      <c r="F2225" s="63"/>
      <c r="G2225" s="63"/>
      <c r="H2225" s="63"/>
      <c r="I2225" s="63"/>
      <c r="J2225" s="63"/>
      <c r="K2225" s="62">
        <v>0</v>
      </c>
      <c r="L2225" s="63"/>
      <c r="M2225" s="63"/>
      <c r="N2225" s="63"/>
      <c r="O2225" s="63"/>
      <c r="P2225" s="63"/>
      <c r="Q2225" s="63"/>
      <c r="R2225" s="63"/>
      <c r="S2225" s="63"/>
      <c r="T2225" s="63"/>
      <c r="U2225" s="63"/>
      <c r="V2225" s="63"/>
      <c r="W2225" s="63"/>
      <c r="X2225" s="63"/>
      <c r="Y2225" s="63"/>
      <c r="Z2225" s="62">
        <v>1646.28</v>
      </c>
      <c r="AA2225" s="62">
        <v>13668</v>
      </c>
      <c r="AB2225" s="62">
        <v>94.92</v>
      </c>
      <c r="AC2225" s="62">
        <v>137.19</v>
      </c>
    </row>
    <row r="2226" spans="1:29" x14ac:dyDescent="0.25">
      <c r="A2226" s="61" t="s">
        <v>251</v>
      </c>
      <c r="B2226" s="61" t="s">
        <v>252</v>
      </c>
      <c r="C2226" s="62">
        <v>2015</v>
      </c>
      <c r="D2226" s="61" t="s">
        <v>75</v>
      </c>
      <c r="E2226" s="62">
        <v>5</v>
      </c>
      <c r="F2226" s="63"/>
      <c r="G2226" s="63"/>
      <c r="H2226" s="63"/>
      <c r="I2226" s="63"/>
      <c r="J2226" s="63"/>
      <c r="K2226" s="62">
        <v>0</v>
      </c>
      <c r="L2226" s="63"/>
      <c r="M2226" s="63"/>
      <c r="N2226" s="63"/>
      <c r="O2226" s="63"/>
      <c r="P2226" s="63"/>
      <c r="Q2226" s="63"/>
      <c r="R2226" s="63"/>
      <c r="S2226" s="63"/>
      <c r="T2226" s="63"/>
      <c r="U2226" s="63"/>
      <c r="V2226" s="63"/>
      <c r="W2226" s="63"/>
      <c r="X2226" s="63"/>
      <c r="Y2226" s="63"/>
      <c r="Z2226" s="62">
        <v>556</v>
      </c>
      <c r="AA2226" s="62">
        <v>5493</v>
      </c>
      <c r="AB2226" s="62">
        <v>91.55</v>
      </c>
      <c r="AC2226" s="62">
        <v>111.2</v>
      </c>
    </row>
    <row r="2227" spans="1:29" x14ac:dyDescent="0.25">
      <c r="A2227" s="61" t="s">
        <v>235</v>
      </c>
      <c r="B2227" s="61" t="s">
        <v>236</v>
      </c>
      <c r="C2227" s="62">
        <v>2012</v>
      </c>
      <c r="D2227" s="61" t="s">
        <v>94</v>
      </c>
      <c r="E2227" s="62">
        <v>10</v>
      </c>
      <c r="F2227" s="62">
        <v>2722</v>
      </c>
      <c r="G2227" s="62">
        <v>582</v>
      </c>
      <c r="H2227" s="62">
        <v>4.8499999999999996</v>
      </c>
      <c r="I2227" s="62">
        <v>272.2</v>
      </c>
      <c r="J2227" s="62">
        <v>2531.46</v>
      </c>
      <c r="K2227" s="62">
        <v>2318.14</v>
      </c>
      <c r="L2227" s="62">
        <v>3030</v>
      </c>
      <c r="M2227" s="62">
        <v>25.25</v>
      </c>
      <c r="N2227" s="62">
        <v>231.81</v>
      </c>
      <c r="O2227" s="62">
        <v>27955.119999999999</v>
      </c>
      <c r="P2227" s="63"/>
      <c r="Q2227" s="63"/>
      <c r="R2227" s="63"/>
      <c r="S2227" s="63"/>
      <c r="T2227" s="63"/>
      <c r="U2227" s="62">
        <v>886</v>
      </c>
      <c r="V2227" s="62">
        <v>3226</v>
      </c>
      <c r="W2227" s="62">
        <v>26.88</v>
      </c>
      <c r="X2227" s="62">
        <v>88</v>
      </c>
      <c r="Y2227" s="62">
        <v>19832.22</v>
      </c>
      <c r="Z2227" s="62">
        <v>76300</v>
      </c>
      <c r="AA2227" s="62">
        <v>2664</v>
      </c>
      <c r="AB2227" s="62">
        <v>22.2</v>
      </c>
      <c r="AC2227" s="62">
        <v>7630</v>
      </c>
    </row>
    <row r="2228" spans="1:29" x14ac:dyDescent="0.25">
      <c r="A2228" s="61" t="s">
        <v>241</v>
      </c>
      <c r="B2228" s="61" t="s">
        <v>242</v>
      </c>
      <c r="C2228" s="62">
        <v>2004</v>
      </c>
      <c r="D2228" s="61" t="s">
        <v>89</v>
      </c>
      <c r="E2228" s="62">
        <v>69</v>
      </c>
      <c r="F2228" s="62">
        <v>159680</v>
      </c>
      <c r="G2228" s="62">
        <v>15433</v>
      </c>
      <c r="H2228" s="62">
        <v>18.64</v>
      </c>
      <c r="I2228" s="62">
        <v>2314.1999999999998</v>
      </c>
      <c r="J2228" s="62">
        <v>148502.39999999999</v>
      </c>
      <c r="K2228" s="62">
        <v>14117</v>
      </c>
      <c r="L2228" s="62">
        <v>16434</v>
      </c>
      <c r="M2228" s="62">
        <v>19.850000000000001</v>
      </c>
      <c r="N2228" s="62">
        <v>204.59</v>
      </c>
      <c r="O2228" s="62">
        <v>170241.14</v>
      </c>
      <c r="P2228" s="63"/>
      <c r="Q2228" s="63"/>
      <c r="R2228" s="63"/>
      <c r="S2228" s="63"/>
      <c r="T2228" s="63"/>
      <c r="U2228" s="63"/>
      <c r="V2228" s="63"/>
      <c r="W2228" s="63"/>
      <c r="X2228" s="63"/>
      <c r="Y2228" s="63"/>
      <c r="Z2228" s="62">
        <v>141400</v>
      </c>
      <c r="AA2228" s="62">
        <v>9403</v>
      </c>
      <c r="AB2228" s="62">
        <v>11.36</v>
      </c>
      <c r="AC2228" s="62">
        <v>2049.2800000000002</v>
      </c>
    </row>
    <row r="2229" spans="1:29" ht="30" x14ac:dyDescent="0.25">
      <c r="A2229" s="61" t="s">
        <v>302</v>
      </c>
      <c r="B2229" s="61" t="s">
        <v>303</v>
      </c>
      <c r="C2229" s="62">
        <v>2003</v>
      </c>
      <c r="D2229" s="61" t="s">
        <v>78</v>
      </c>
      <c r="E2229" s="62">
        <v>40</v>
      </c>
      <c r="F2229" s="62">
        <v>77280</v>
      </c>
      <c r="G2229" s="62">
        <v>7471</v>
      </c>
      <c r="H2229" s="62">
        <v>15.56</v>
      </c>
      <c r="I2229" s="62">
        <v>1932</v>
      </c>
      <c r="J2229" s="62">
        <v>71870.399999999994</v>
      </c>
      <c r="K2229" s="62">
        <v>9641.1299999999992</v>
      </c>
      <c r="L2229" s="62">
        <v>10052</v>
      </c>
      <c r="M2229" s="62">
        <v>20.94</v>
      </c>
      <c r="N2229" s="63"/>
      <c r="O2229" s="63"/>
      <c r="P2229" s="63"/>
      <c r="Q2229" s="63"/>
      <c r="R2229" s="63"/>
      <c r="S2229" s="63"/>
      <c r="T2229" s="63"/>
      <c r="U2229" s="63"/>
      <c r="V2229" s="63"/>
      <c r="W2229" s="63"/>
      <c r="X2229" s="63"/>
      <c r="Y2229" s="63"/>
      <c r="Z2229" s="62">
        <v>134.62</v>
      </c>
      <c r="AA2229" s="62">
        <v>3659</v>
      </c>
      <c r="AB2229" s="62">
        <v>7.62</v>
      </c>
      <c r="AC2229" s="62">
        <v>3.37</v>
      </c>
    </row>
    <row r="2230" spans="1:29" ht="30" x14ac:dyDescent="0.25">
      <c r="A2230" s="61" t="s">
        <v>117</v>
      </c>
      <c r="B2230" s="61" t="s">
        <v>118</v>
      </c>
      <c r="C2230" s="62">
        <v>2012</v>
      </c>
      <c r="D2230" s="61" t="s">
        <v>226</v>
      </c>
      <c r="E2230" s="62">
        <v>5</v>
      </c>
      <c r="F2230" s="63"/>
      <c r="G2230" s="63"/>
      <c r="H2230" s="63"/>
      <c r="I2230" s="63"/>
      <c r="J2230" s="63"/>
      <c r="K2230" s="62">
        <v>0</v>
      </c>
      <c r="L2230" s="63"/>
      <c r="M2230" s="63"/>
      <c r="N2230" s="63"/>
      <c r="O2230" s="63"/>
      <c r="P2230" s="63"/>
      <c r="Q2230" s="63"/>
      <c r="R2230" s="63"/>
      <c r="S2230" s="63"/>
      <c r="T2230" s="63"/>
      <c r="U2230" s="63"/>
      <c r="V2230" s="63"/>
      <c r="W2230" s="63"/>
      <c r="X2230" s="63"/>
      <c r="Y2230" s="63"/>
      <c r="Z2230" s="62">
        <v>0</v>
      </c>
      <c r="AA2230" s="63"/>
      <c r="AB2230" s="63"/>
      <c r="AC2230" s="62">
        <v>0</v>
      </c>
    </row>
    <row r="2231" spans="1:29" ht="30" x14ac:dyDescent="0.25">
      <c r="A2231" s="61" t="s">
        <v>171</v>
      </c>
      <c r="B2231" s="61" t="s">
        <v>172</v>
      </c>
      <c r="C2231" s="62">
        <v>2012</v>
      </c>
      <c r="D2231" s="61" t="s">
        <v>150</v>
      </c>
      <c r="E2231" s="62">
        <v>7</v>
      </c>
      <c r="F2231" s="62">
        <v>14212</v>
      </c>
      <c r="G2231" s="62">
        <v>2077</v>
      </c>
      <c r="H2231" s="62">
        <v>24.73</v>
      </c>
      <c r="I2231" s="62">
        <v>2030.29</v>
      </c>
      <c r="J2231" s="62">
        <v>13217.16</v>
      </c>
      <c r="K2231" s="62">
        <v>2717.75</v>
      </c>
      <c r="L2231" s="62">
        <v>3610</v>
      </c>
      <c r="M2231" s="62">
        <v>42.98</v>
      </c>
      <c r="N2231" s="63"/>
      <c r="O2231" s="63"/>
      <c r="P2231" s="63"/>
      <c r="Q2231" s="63"/>
      <c r="R2231" s="63"/>
      <c r="S2231" s="63"/>
      <c r="T2231" s="63"/>
      <c r="U2231" s="63"/>
      <c r="V2231" s="63"/>
      <c r="W2231" s="63"/>
      <c r="X2231" s="63"/>
      <c r="Y2231" s="63"/>
      <c r="Z2231" s="62">
        <v>258</v>
      </c>
      <c r="AA2231" s="62">
        <v>2651</v>
      </c>
      <c r="AB2231" s="62">
        <v>31.56</v>
      </c>
      <c r="AC2231" s="62">
        <v>36.86</v>
      </c>
    </row>
    <row r="2232" spans="1:29" ht="30" x14ac:dyDescent="0.25">
      <c r="A2232" s="61" t="s">
        <v>561</v>
      </c>
      <c r="B2232" s="61" t="s">
        <v>562</v>
      </c>
      <c r="C2232" s="62">
        <v>2014</v>
      </c>
      <c r="D2232" s="61" t="s">
        <v>78</v>
      </c>
      <c r="E2232" s="62">
        <v>36</v>
      </c>
      <c r="F2232" s="62">
        <v>124120</v>
      </c>
      <c r="G2232" s="62">
        <v>14889</v>
      </c>
      <c r="H2232" s="62">
        <v>34.47</v>
      </c>
      <c r="I2232" s="62">
        <v>3447.78</v>
      </c>
      <c r="J2232" s="62">
        <v>115431.6</v>
      </c>
      <c r="K2232" s="62">
        <v>22274.49</v>
      </c>
      <c r="L2232" s="62">
        <v>26430</v>
      </c>
      <c r="M2232" s="62">
        <v>61.18</v>
      </c>
      <c r="N2232" s="62">
        <v>618.74</v>
      </c>
      <c r="O2232" s="62">
        <v>268614.77</v>
      </c>
      <c r="P2232" s="63"/>
      <c r="Q2232" s="63"/>
      <c r="R2232" s="63"/>
      <c r="S2232" s="63"/>
      <c r="T2232" s="63"/>
      <c r="U2232" s="63"/>
      <c r="V2232" s="63"/>
      <c r="W2232" s="63"/>
      <c r="X2232" s="63"/>
      <c r="Y2232" s="63"/>
      <c r="Z2232" s="62">
        <v>1419</v>
      </c>
      <c r="AA2232" s="62">
        <v>18634</v>
      </c>
      <c r="AB2232" s="62">
        <v>43.13</v>
      </c>
      <c r="AC2232" s="62">
        <v>39.42</v>
      </c>
    </row>
    <row r="2233" spans="1:29" x14ac:dyDescent="0.25">
      <c r="A2233" s="61" t="s">
        <v>251</v>
      </c>
      <c r="B2233" s="61" t="s">
        <v>252</v>
      </c>
      <c r="C2233" s="62">
        <v>2009</v>
      </c>
      <c r="D2233" s="61" t="s">
        <v>99</v>
      </c>
      <c r="E2233" s="62">
        <v>40</v>
      </c>
      <c r="F2233" s="62">
        <v>425440</v>
      </c>
      <c r="G2233" s="62">
        <v>71492</v>
      </c>
      <c r="H2233" s="62">
        <v>148.94</v>
      </c>
      <c r="I2233" s="62">
        <v>10636</v>
      </c>
      <c r="J2233" s="62">
        <v>395659.2</v>
      </c>
      <c r="K2233" s="62">
        <v>173.62</v>
      </c>
      <c r="L2233" s="62">
        <v>399</v>
      </c>
      <c r="M2233" s="62">
        <v>0.83</v>
      </c>
      <c r="N2233" s="63"/>
      <c r="O2233" s="63"/>
      <c r="P2233" s="63"/>
      <c r="Q2233" s="63"/>
      <c r="R2233" s="63"/>
      <c r="S2233" s="63"/>
      <c r="T2233" s="63"/>
      <c r="U2233" s="63"/>
      <c r="V2233" s="63"/>
      <c r="W2233" s="63"/>
      <c r="X2233" s="63"/>
      <c r="Y2233" s="63"/>
      <c r="Z2233" s="62">
        <v>3082</v>
      </c>
      <c r="AA2233" s="62">
        <v>28450</v>
      </c>
      <c r="AB2233" s="62">
        <v>59.27</v>
      </c>
      <c r="AC2233" s="62">
        <v>77.05</v>
      </c>
    </row>
    <row r="2234" spans="1:29" x14ac:dyDescent="0.25">
      <c r="A2234" s="61" t="s">
        <v>163</v>
      </c>
      <c r="B2234" s="61" t="s">
        <v>164</v>
      </c>
      <c r="C2234" s="62">
        <v>2009</v>
      </c>
      <c r="D2234" s="61" t="s">
        <v>135</v>
      </c>
      <c r="E2234" s="62">
        <v>136</v>
      </c>
      <c r="F2234" s="62">
        <v>24318</v>
      </c>
      <c r="G2234" s="62">
        <v>6749</v>
      </c>
      <c r="H2234" s="62">
        <v>4.1399999999999997</v>
      </c>
      <c r="I2234" s="62">
        <v>178.81</v>
      </c>
      <c r="J2234" s="62">
        <v>22615.74</v>
      </c>
      <c r="K2234" s="62">
        <v>2180.41</v>
      </c>
      <c r="L2234" s="62">
        <v>3695</v>
      </c>
      <c r="M2234" s="62">
        <v>2.2599999999999998</v>
      </c>
      <c r="N2234" s="62">
        <v>16.03</v>
      </c>
      <c r="O2234" s="62">
        <v>26294.19</v>
      </c>
      <c r="P2234" s="63"/>
      <c r="Q2234" s="63"/>
      <c r="R2234" s="63"/>
      <c r="S2234" s="63"/>
      <c r="T2234" s="63"/>
      <c r="U2234" s="63"/>
      <c r="V2234" s="63"/>
      <c r="W2234" s="63"/>
      <c r="X2234" s="63"/>
      <c r="Y2234" s="63"/>
      <c r="Z2234" s="62">
        <v>1253800</v>
      </c>
      <c r="AA2234" s="62">
        <v>104099</v>
      </c>
      <c r="AB2234" s="62">
        <v>63.79</v>
      </c>
      <c r="AC2234" s="62">
        <v>9219.1200000000008</v>
      </c>
    </row>
    <row r="2235" spans="1:29" ht="30" x14ac:dyDescent="0.25">
      <c r="A2235" s="61" t="s">
        <v>293</v>
      </c>
      <c r="B2235" s="61" t="s">
        <v>294</v>
      </c>
      <c r="C2235" s="62">
        <v>2018</v>
      </c>
      <c r="D2235" s="61" t="s">
        <v>78</v>
      </c>
      <c r="E2235" s="62">
        <v>36</v>
      </c>
      <c r="F2235" s="62">
        <v>1786859</v>
      </c>
      <c r="G2235" s="62">
        <v>24399</v>
      </c>
      <c r="H2235" s="62">
        <v>56.48</v>
      </c>
      <c r="I2235" s="62">
        <v>49634.97</v>
      </c>
      <c r="J2235" s="62">
        <v>1661778.87</v>
      </c>
      <c r="K2235" s="62">
        <v>43323</v>
      </c>
      <c r="L2235" s="62">
        <v>10691</v>
      </c>
      <c r="M2235" s="62">
        <v>24.75</v>
      </c>
      <c r="N2235" s="62">
        <v>1203.42</v>
      </c>
      <c r="O2235" s="62">
        <v>522445.05</v>
      </c>
      <c r="P2235" s="63"/>
      <c r="Q2235" s="63"/>
      <c r="R2235" s="63"/>
      <c r="S2235" s="63"/>
      <c r="T2235" s="63"/>
      <c r="U2235" s="63"/>
      <c r="V2235" s="63"/>
      <c r="W2235" s="63"/>
      <c r="X2235" s="63"/>
      <c r="Y2235" s="63"/>
      <c r="Z2235" s="62">
        <v>468.7</v>
      </c>
      <c r="AA2235" s="62">
        <v>2842</v>
      </c>
      <c r="AB2235" s="62">
        <v>6.58</v>
      </c>
      <c r="AC2235" s="62">
        <v>13.02</v>
      </c>
    </row>
    <row r="2236" spans="1:29" ht="30" x14ac:dyDescent="0.25">
      <c r="A2236" s="61" t="s">
        <v>255</v>
      </c>
      <c r="B2236" s="61" t="s">
        <v>256</v>
      </c>
      <c r="C2236" s="62">
        <v>2007</v>
      </c>
      <c r="D2236" s="61" t="s">
        <v>89</v>
      </c>
      <c r="E2236" s="62">
        <v>80</v>
      </c>
      <c r="F2236" s="62">
        <v>536380</v>
      </c>
      <c r="G2236" s="62">
        <v>99717</v>
      </c>
      <c r="H2236" s="62">
        <v>103.87</v>
      </c>
      <c r="I2236" s="62">
        <v>6704.75</v>
      </c>
      <c r="J2236" s="62">
        <v>498833.4</v>
      </c>
      <c r="K2236" s="62">
        <v>0</v>
      </c>
      <c r="L2236" s="62">
        <v>0</v>
      </c>
      <c r="M2236" s="62">
        <v>0</v>
      </c>
      <c r="N2236" s="63"/>
      <c r="O2236" s="63"/>
      <c r="P2236" s="63"/>
      <c r="Q2236" s="63"/>
      <c r="R2236" s="63"/>
      <c r="S2236" s="63"/>
      <c r="T2236" s="63"/>
      <c r="U2236" s="63"/>
      <c r="V2236" s="63"/>
      <c r="W2236" s="63"/>
      <c r="X2236" s="63"/>
      <c r="Y2236" s="63"/>
      <c r="Z2236" s="62">
        <v>2564</v>
      </c>
      <c r="AA2236" s="62">
        <v>17740</v>
      </c>
      <c r="AB2236" s="62">
        <v>18.48</v>
      </c>
      <c r="AC2236" s="62">
        <v>32.049999999999997</v>
      </c>
    </row>
    <row r="2237" spans="1:29" x14ac:dyDescent="0.25">
      <c r="A2237" s="61" t="s">
        <v>409</v>
      </c>
      <c r="B2237" s="61" t="s">
        <v>410</v>
      </c>
      <c r="C2237" s="62">
        <v>2009</v>
      </c>
      <c r="D2237" s="61" t="s">
        <v>99</v>
      </c>
      <c r="E2237" s="62">
        <v>64</v>
      </c>
      <c r="F2237" s="62">
        <v>546645</v>
      </c>
      <c r="G2237" s="62">
        <v>82778</v>
      </c>
      <c r="H2237" s="62">
        <v>107.78</v>
      </c>
      <c r="I2237" s="62">
        <v>8541.33</v>
      </c>
      <c r="J2237" s="62">
        <v>508379.85</v>
      </c>
      <c r="K2237" s="62">
        <v>0</v>
      </c>
      <c r="L2237" s="63"/>
      <c r="M2237" s="63"/>
      <c r="N2237" s="63"/>
      <c r="O2237" s="63"/>
      <c r="P2237" s="63"/>
      <c r="Q2237" s="63"/>
      <c r="R2237" s="63"/>
      <c r="S2237" s="63"/>
      <c r="T2237" s="63"/>
      <c r="U2237" s="63"/>
      <c r="V2237" s="63"/>
      <c r="W2237" s="63"/>
      <c r="X2237" s="63"/>
      <c r="Y2237" s="63"/>
      <c r="Z2237" s="62">
        <v>2100.13</v>
      </c>
      <c r="AA2237" s="62">
        <v>5275</v>
      </c>
      <c r="AB2237" s="62">
        <v>6.87</v>
      </c>
      <c r="AC2237" s="62">
        <v>32.81</v>
      </c>
    </row>
    <row r="2238" spans="1:29" x14ac:dyDescent="0.25">
      <c r="A2238" s="61" t="s">
        <v>273</v>
      </c>
      <c r="B2238" s="61" t="s">
        <v>274</v>
      </c>
      <c r="C2238" s="62">
        <v>2003</v>
      </c>
      <c r="D2238" s="61" t="s">
        <v>99</v>
      </c>
      <c r="E2238" s="62">
        <v>60</v>
      </c>
      <c r="F2238" s="62">
        <v>199688</v>
      </c>
      <c r="G2238" s="62">
        <v>26992</v>
      </c>
      <c r="H2238" s="62">
        <v>37.49</v>
      </c>
      <c r="I2238" s="62">
        <v>3328.13</v>
      </c>
      <c r="J2238" s="62">
        <v>185709.84</v>
      </c>
      <c r="K2238" s="62">
        <v>0</v>
      </c>
      <c r="L2238" s="63"/>
      <c r="M2238" s="63"/>
      <c r="N2238" s="63"/>
      <c r="O2238" s="63"/>
      <c r="P2238" s="63"/>
      <c r="Q2238" s="63"/>
      <c r="R2238" s="63"/>
      <c r="S2238" s="63"/>
      <c r="T2238" s="63"/>
      <c r="U2238" s="63"/>
      <c r="V2238" s="63"/>
      <c r="W2238" s="63"/>
      <c r="X2238" s="63"/>
      <c r="Y2238" s="63"/>
      <c r="Z2238" s="62">
        <v>1942.38</v>
      </c>
      <c r="AA2238" s="62">
        <v>3394</v>
      </c>
      <c r="AB2238" s="62">
        <v>4.71</v>
      </c>
      <c r="AC2238" s="62">
        <v>32.369999999999997</v>
      </c>
    </row>
    <row r="2239" spans="1:29" x14ac:dyDescent="0.25">
      <c r="A2239" s="61" t="s">
        <v>374</v>
      </c>
      <c r="B2239" s="61" t="s">
        <v>375</v>
      </c>
      <c r="C2239" s="62">
        <v>2004</v>
      </c>
      <c r="D2239" s="61" t="s">
        <v>78</v>
      </c>
      <c r="E2239" s="62">
        <v>64</v>
      </c>
      <c r="F2239" s="62">
        <v>158236</v>
      </c>
      <c r="G2239" s="62">
        <v>25890</v>
      </c>
      <c r="H2239" s="62">
        <v>33.71</v>
      </c>
      <c r="I2239" s="62">
        <v>2472.44</v>
      </c>
      <c r="J2239" s="62">
        <v>147159.48000000001</v>
      </c>
      <c r="K2239" s="62">
        <v>22308.44</v>
      </c>
      <c r="L2239" s="62">
        <v>28184</v>
      </c>
      <c r="M2239" s="62">
        <v>36.700000000000003</v>
      </c>
      <c r="N2239" s="62">
        <v>348.57</v>
      </c>
      <c r="O2239" s="62">
        <v>269024.15000000002</v>
      </c>
      <c r="P2239" s="63"/>
      <c r="Q2239" s="63"/>
      <c r="R2239" s="63"/>
      <c r="S2239" s="63"/>
      <c r="T2239" s="63"/>
      <c r="U2239" s="63"/>
      <c r="V2239" s="63"/>
      <c r="W2239" s="63"/>
      <c r="X2239" s="63"/>
      <c r="Y2239" s="63"/>
      <c r="Z2239" s="62">
        <v>276.2</v>
      </c>
      <c r="AA2239" s="62">
        <v>16855</v>
      </c>
      <c r="AB2239" s="62">
        <v>21.95</v>
      </c>
      <c r="AC2239" s="62">
        <v>4.32</v>
      </c>
    </row>
    <row r="2240" spans="1:29" ht="30" x14ac:dyDescent="0.25">
      <c r="A2240" s="61" t="s">
        <v>122</v>
      </c>
      <c r="B2240" s="61" t="s">
        <v>123</v>
      </c>
      <c r="C2240" s="62">
        <v>2012</v>
      </c>
      <c r="D2240" s="61" t="s">
        <v>150</v>
      </c>
      <c r="E2240" s="62">
        <v>14</v>
      </c>
      <c r="F2240" s="63"/>
      <c r="G2240" s="63"/>
      <c r="H2240" s="63"/>
      <c r="I2240" s="63"/>
      <c r="J2240" s="63"/>
      <c r="K2240" s="62">
        <v>0</v>
      </c>
      <c r="L2240" s="63"/>
      <c r="M2240" s="63"/>
      <c r="N2240" s="63"/>
      <c r="O2240" s="63"/>
      <c r="P2240" s="63"/>
      <c r="Q2240" s="63"/>
      <c r="R2240" s="63"/>
      <c r="S2240" s="63"/>
      <c r="T2240" s="63"/>
      <c r="U2240" s="63"/>
      <c r="V2240" s="63"/>
      <c r="W2240" s="63"/>
      <c r="X2240" s="63"/>
      <c r="Y2240" s="63"/>
      <c r="Z2240" s="62">
        <v>78.87</v>
      </c>
      <c r="AA2240" s="62">
        <v>4241</v>
      </c>
      <c r="AB2240" s="62">
        <v>25.24</v>
      </c>
      <c r="AC2240" s="62">
        <v>5.63</v>
      </c>
    </row>
    <row r="2241" spans="1:29" ht="30" x14ac:dyDescent="0.25">
      <c r="A2241" s="61" t="s">
        <v>507</v>
      </c>
      <c r="B2241" s="61" t="s">
        <v>508</v>
      </c>
      <c r="C2241" s="62">
        <v>2005</v>
      </c>
      <c r="D2241" s="61" t="s">
        <v>135</v>
      </c>
      <c r="E2241" s="62">
        <v>195</v>
      </c>
      <c r="F2241" s="62">
        <v>1494800</v>
      </c>
      <c r="G2241" s="62">
        <v>170427</v>
      </c>
      <c r="H2241" s="62">
        <v>72.83</v>
      </c>
      <c r="I2241" s="62">
        <v>7665.64</v>
      </c>
      <c r="J2241" s="62">
        <v>1390164</v>
      </c>
      <c r="K2241" s="62">
        <v>215813.77</v>
      </c>
      <c r="L2241" s="62">
        <v>300891</v>
      </c>
      <c r="M2241" s="62">
        <v>128.59</v>
      </c>
      <c r="N2241" s="63"/>
      <c r="O2241" s="63"/>
      <c r="P2241" s="63"/>
      <c r="Q2241" s="63"/>
      <c r="R2241" s="63"/>
      <c r="S2241" s="63"/>
      <c r="T2241" s="63"/>
      <c r="U2241" s="63"/>
      <c r="V2241" s="63"/>
      <c r="W2241" s="63"/>
      <c r="X2241" s="63"/>
      <c r="Y2241" s="63"/>
      <c r="Z2241" s="62">
        <v>18.66</v>
      </c>
      <c r="AA2241" s="62">
        <v>68303</v>
      </c>
      <c r="AB2241" s="62">
        <v>29.19</v>
      </c>
      <c r="AC2241" s="62">
        <v>0.1</v>
      </c>
    </row>
    <row r="2242" spans="1:29" x14ac:dyDescent="0.25">
      <c r="A2242" s="61" t="s">
        <v>490</v>
      </c>
      <c r="B2242" s="61" t="s">
        <v>491</v>
      </c>
      <c r="C2242" s="62">
        <v>2015</v>
      </c>
      <c r="D2242" s="61" t="s">
        <v>99</v>
      </c>
      <c r="E2242" s="62">
        <v>70</v>
      </c>
      <c r="F2242" s="62">
        <v>730360</v>
      </c>
      <c r="G2242" s="62">
        <v>103305</v>
      </c>
      <c r="H2242" s="62">
        <v>122.98</v>
      </c>
      <c r="I2242" s="62">
        <v>10433.709999999999</v>
      </c>
      <c r="J2242" s="62">
        <v>679234.8</v>
      </c>
      <c r="K2242" s="62">
        <v>0</v>
      </c>
      <c r="L2242" s="63"/>
      <c r="M2242" s="63"/>
      <c r="N2242" s="63"/>
      <c r="O2242" s="63"/>
      <c r="P2242" s="63"/>
      <c r="Q2242" s="63"/>
      <c r="R2242" s="63"/>
      <c r="S2242" s="63"/>
      <c r="T2242" s="63"/>
      <c r="U2242" s="63"/>
      <c r="V2242" s="63"/>
      <c r="W2242" s="63"/>
      <c r="X2242" s="63"/>
      <c r="Y2242" s="63"/>
      <c r="Z2242" s="62">
        <v>200580</v>
      </c>
      <c r="AA2242" s="62">
        <v>8068</v>
      </c>
      <c r="AB2242" s="62">
        <v>9.6</v>
      </c>
      <c r="AC2242" s="62">
        <v>2865.43</v>
      </c>
    </row>
    <row r="2243" spans="1:29" ht="30" x14ac:dyDescent="0.25">
      <c r="A2243" s="61" t="s">
        <v>227</v>
      </c>
      <c r="B2243" s="61" t="s">
        <v>228</v>
      </c>
      <c r="C2243" s="62">
        <v>2014</v>
      </c>
      <c r="D2243" s="61" t="s">
        <v>75</v>
      </c>
      <c r="E2243" s="62">
        <v>12</v>
      </c>
      <c r="F2243" s="63"/>
      <c r="G2243" s="63"/>
      <c r="H2243" s="63"/>
      <c r="I2243" s="63"/>
      <c r="J2243" s="63"/>
      <c r="K2243" s="62">
        <v>0</v>
      </c>
      <c r="L2243" s="63"/>
      <c r="M2243" s="63"/>
      <c r="N2243" s="63"/>
      <c r="O2243" s="63"/>
      <c r="P2243" s="63"/>
      <c r="Q2243" s="63"/>
      <c r="R2243" s="63"/>
      <c r="S2243" s="63"/>
      <c r="T2243" s="63"/>
      <c r="U2243" s="63"/>
      <c r="V2243" s="63"/>
      <c r="W2243" s="63"/>
      <c r="X2243" s="63"/>
      <c r="Y2243" s="63"/>
      <c r="Z2243" s="62">
        <v>1141</v>
      </c>
      <c r="AA2243" s="62">
        <v>9024</v>
      </c>
      <c r="AB2243" s="62">
        <v>62.67</v>
      </c>
      <c r="AC2243" s="62">
        <v>95.08</v>
      </c>
    </row>
    <row r="2244" spans="1:29" ht="30" x14ac:dyDescent="0.25">
      <c r="A2244" s="61" t="s">
        <v>146</v>
      </c>
      <c r="B2244" s="61" t="s">
        <v>147</v>
      </c>
      <c r="C2244" s="62">
        <v>2011</v>
      </c>
      <c r="D2244" s="61" t="s">
        <v>78</v>
      </c>
      <c r="E2244" s="62">
        <v>5</v>
      </c>
      <c r="F2244" s="63"/>
      <c r="G2244" s="62">
        <v>3891801</v>
      </c>
      <c r="H2244" s="62">
        <v>64863.35</v>
      </c>
      <c r="I2244" s="63"/>
      <c r="J2244" s="63"/>
      <c r="K2244" s="62">
        <v>0</v>
      </c>
      <c r="L2244" s="63"/>
      <c r="M2244" s="63"/>
      <c r="N2244" s="63"/>
      <c r="O2244" s="63"/>
      <c r="P2244" s="63"/>
      <c r="Q2244" s="63"/>
      <c r="R2244" s="63"/>
      <c r="S2244" s="63"/>
      <c r="T2244" s="63"/>
      <c r="U2244" s="63"/>
      <c r="V2244" s="63"/>
      <c r="W2244" s="63"/>
      <c r="X2244" s="63"/>
      <c r="Y2244" s="63"/>
      <c r="Z2244" s="62">
        <v>0</v>
      </c>
      <c r="AA2244" s="63"/>
      <c r="AB2244" s="63"/>
      <c r="AC2244" s="62">
        <v>0</v>
      </c>
    </row>
    <row r="2245" spans="1:29" x14ac:dyDescent="0.25">
      <c r="A2245" s="61" t="s">
        <v>130</v>
      </c>
      <c r="B2245" s="61" t="s">
        <v>131</v>
      </c>
      <c r="C2245" s="62">
        <v>2012</v>
      </c>
      <c r="D2245" s="61" t="s">
        <v>226</v>
      </c>
      <c r="E2245" s="62">
        <v>50</v>
      </c>
      <c r="F2245" s="62">
        <v>419800</v>
      </c>
      <c r="G2245" s="62">
        <v>51545</v>
      </c>
      <c r="H2245" s="62">
        <v>85.91</v>
      </c>
      <c r="I2245" s="62">
        <v>8396</v>
      </c>
      <c r="J2245" s="62">
        <v>390414</v>
      </c>
      <c r="K2245" s="62">
        <v>0</v>
      </c>
      <c r="L2245" s="63"/>
      <c r="M2245" s="63"/>
      <c r="N2245" s="63"/>
      <c r="O2245" s="63"/>
      <c r="P2245" s="63"/>
      <c r="Q2245" s="63"/>
      <c r="R2245" s="63"/>
      <c r="S2245" s="63"/>
      <c r="T2245" s="63"/>
      <c r="U2245" s="63"/>
      <c r="V2245" s="63"/>
      <c r="W2245" s="63"/>
      <c r="X2245" s="63"/>
      <c r="Y2245" s="63"/>
      <c r="Z2245" s="62">
        <v>1680</v>
      </c>
      <c r="AA2245" s="62">
        <v>10356</v>
      </c>
      <c r="AB2245" s="62">
        <v>17.260000000000002</v>
      </c>
      <c r="AC2245" s="62">
        <v>33.6</v>
      </c>
    </row>
    <row r="2246" spans="1:29" ht="30" x14ac:dyDescent="0.25">
      <c r="A2246" s="61" t="s">
        <v>173</v>
      </c>
      <c r="B2246" s="61" t="s">
        <v>174</v>
      </c>
      <c r="C2246" s="62">
        <v>2012</v>
      </c>
      <c r="D2246" s="61" t="s">
        <v>94</v>
      </c>
      <c r="E2246" s="62">
        <v>13</v>
      </c>
      <c r="F2246" s="63"/>
      <c r="G2246" s="63"/>
      <c r="H2246" s="63"/>
      <c r="I2246" s="63"/>
      <c r="J2246" s="63"/>
      <c r="K2246" s="62">
        <v>0</v>
      </c>
      <c r="L2246" s="63"/>
      <c r="M2246" s="63"/>
      <c r="N2246" s="63"/>
      <c r="O2246" s="63"/>
      <c r="P2246" s="63"/>
      <c r="Q2246" s="63"/>
      <c r="R2246" s="63"/>
      <c r="S2246" s="63"/>
      <c r="T2246" s="63"/>
      <c r="U2246" s="63"/>
      <c r="V2246" s="63"/>
      <c r="W2246" s="63"/>
      <c r="X2246" s="63"/>
      <c r="Y2246" s="63"/>
      <c r="Z2246" s="62">
        <v>8723.7800000000007</v>
      </c>
      <c r="AA2246" s="62">
        <v>47078</v>
      </c>
      <c r="AB2246" s="62">
        <v>301.77999999999997</v>
      </c>
      <c r="AC2246" s="62">
        <v>671.06</v>
      </c>
    </row>
    <row r="2247" spans="1:29" ht="30" x14ac:dyDescent="0.25">
      <c r="A2247" s="61" t="s">
        <v>120</v>
      </c>
      <c r="B2247" s="61" t="s">
        <v>121</v>
      </c>
      <c r="C2247" s="62">
        <v>2004</v>
      </c>
      <c r="D2247" s="61" t="s">
        <v>86</v>
      </c>
      <c r="E2247" s="62">
        <v>74</v>
      </c>
      <c r="F2247" s="62">
        <v>25323</v>
      </c>
      <c r="G2247" s="62">
        <v>6067</v>
      </c>
      <c r="H2247" s="62">
        <v>6.83</v>
      </c>
      <c r="I2247" s="62">
        <v>342.2</v>
      </c>
      <c r="J2247" s="62">
        <v>23550.39</v>
      </c>
      <c r="K2247" s="62">
        <v>3883</v>
      </c>
      <c r="L2247" s="62">
        <v>4525</v>
      </c>
      <c r="M2247" s="62">
        <v>5.0999999999999996</v>
      </c>
      <c r="N2247" s="62">
        <v>52.47</v>
      </c>
      <c r="O2247" s="62">
        <v>46826.26</v>
      </c>
      <c r="P2247" s="63"/>
      <c r="Q2247" s="63"/>
      <c r="R2247" s="63"/>
      <c r="S2247" s="63"/>
      <c r="T2247" s="63"/>
      <c r="U2247" s="63"/>
      <c r="V2247" s="63"/>
      <c r="W2247" s="63"/>
      <c r="X2247" s="63"/>
      <c r="Y2247" s="63"/>
      <c r="Z2247" s="62">
        <v>454400</v>
      </c>
      <c r="AA2247" s="62">
        <v>20818</v>
      </c>
      <c r="AB2247" s="62">
        <v>23.44</v>
      </c>
      <c r="AC2247" s="62">
        <v>6140.54</v>
      </c>
    </row>
    <row r="2248" spans="1:29" ht="30" x14ac:dyDescent="0.25">
      <c r="A2248" s="61" t="s">
        <v>269</v>
      </c>
      <c r="B2248" s="61" t="s">
        <v>270</v>
      </c>
      <c r="C2248" s="62">
        <v>2017</v>
      </c>
      <c r="D2248" s="61" t="s">
        <v>150</v>
      </c>
      <c r="E2248" s="62">
        <v>22</v>
      </c>
      <c r="F2248" s="63"/>
      <c r="G2248" s="63"/>
      <c r="H2248" s="63"/>
      <c r="I2248" s="63"/>
      <c r="J2248" s="63"/>
      <c r="K2248" s="62">
        <v>0</v>
      </c>
      <c r="L2248" s="63"/>
      <c r="M2248" s="63"/>
      <c r="N2248" s="63"/>
      <c r="O2248" s="63"/>
      <c r="P2248" s="63"/>
      <c r="Q2248" s="63"/>
      <c r="R2248" s="63"/>
      <c r="S2248" s="63"/>
      <c r="T2248" s="63"/>
      <c r="U2248" s="63"/>
      <c r="V2248" s="63"/>
      <c r="W2248" s="63"/>
      <c r="X2248" s="63"/>
      <c r="Y2248" s="63"/>
      <c r="Z2248" s="62">
        <v>0</v>
      </c>
      <c r="AA2248" s="63"/>
      <c r="AB2248" s="63"/>
      <c r="AC2248" s="62">
        <v>0</v>
      </c>
    </row>
    <row r="2249" spans="1:29" ht="30" x14ac:dyDescent="0.25">
      <c r="A2249" s="61" t="s">
        <v>216</v>
      </c>
      <c r="B2249" s="61" t="s">
        <v>217</v>
      </c>
      <c r="C2249" s="62">
        <v>2012</v>
      </c>
      <c r="D2249" s="61" t="s">
        <v>86</v>
      </c>
      <c r="E2249" s="62">
        <v>177</v>
      </c>
      <c r="F2249" s="62">
        <v>1263938</v>
      </c>
      <c r="G2249" s="62">
        <v>183645</v>
      </c>
      <c r="H2249" s="62">
        <v>86.46</v>
      </c>
      <c r="I2249" s="62">
        <v>7140.89</v>
      </c>
      <c r="J2249" s="62">
        <v>1175462.3400000001</v>
      </c>
      <c r="K2249" s="62">
        <v>124223.08</v>
      </c>
      <c r="L2249" s="62">
        <v>173544</v>
      </c>
      <c r="M2249" s="62">
        <v>81.709999999999994</v>
      </c>
      <c r="N2249" s="62">
        <v>701.83</v>
      </c>
      <c r="O2249" s="62">
        <v>1498043.44</v>
      </c>
      <c r="P2249" s="63"/>
      <c r="Q2249" s="63"/>
      <c r="R2249" s="63"/>
      <c r="S2249" s="63"/>
      <c r="T2249" s="63"/>
      <c r="U2249" s="63"/>
      <c r="V2249" s="63"/>
      <c r="W2249" s="63"/>
      <c r="X2249" s="63"/>
      <c r="Y2249" s="63"/>
      <c r="Z2249" s="62">
        <v>12521</v>
      </c>
      <c r="AA2249" s="62">
        <v>209293</v>
      </c>
      <c r="AB2249" s="62">
        <v>98.54</v>
      </c>
      <c r="AC2249" s="62">
        <v>70.739999999999995</v>
      </c>
    </row>
    <row r="2250" spans="1:29" x14ac:dyDescent="0.25">
      <c r="A2250" s="61" t="s">
        <v>79</v>
      </c>
      <c r="B2250" s="61" t="s">
        <v>80</v>
      </c>
      <c r="C2250" s="62">
        <v>2016</v>
      </c>
      <c r="D2250" s="61" t="s">
        <v>75</v>
      </c>
      <c r="E2250" s="62">
        <v>8</v>
      </c>
      <c r="F2250" s="62">
        <v>2986</v>
      </c>
      <c r="G2250" s="62">
        <v>629</v>
      </c>
      <c r="H2250" s="62">
        <v>6.55</v>
      </c>
      <c r="I2250" s="62">
        <v>373.25</v>
      </c>
      <c r="J2250" s="62">
        <v>2776.98</v>
      </c>
      <c r="K2250" s="62">
        <v>0</v>
      </c>
      <c r="L2250" s="63"/>
      <c r="M2250" s="63"/>
      <c r="N2250" s="63"/>
      <c r="O2250" s="63"/>
      <c r="P2250" s="63"/>
      <c r="Q2250" s="63"/>
      <c r="R2250" s="63"/>
      <c r="S2250" s="63"/>
      <c r="T2250" s="63"/>
      <c r="U2250" s="63"/>
      <c r="V2250" s="63"/>
      <c r="W2250" s="63"/>
      <c r="X2250" s="63"/>
      <c r="Y2250" s="63"/>
      <c r="Z2250" s="62">
        <v>112240</v>
      </c>
      <c r="AA2250" s="62">
        <v>6003</v>
      </c>
      <c r="AB2250" s="62">
        <v>62.53</v>
      </c>
      <c r="AC2250" s="62">
        <v>14030</v>
      </c>
    </row>
    <row r="2251" spans="1:29" x14ac:dyDescent="0.25">
      <c r="A2251" s="61" t="s">
        <v>163</v>
      </c>
      <c r="B2251" s="61" t="s">
        <v>164</v>
      </c>
      <c r="C2251" s="62">
        <v>2017</v>
      </c>
      <c r="D2251" s="61" t="s">
        <v>83</v>
      </c>
      <c r="E2251" s="62">
        <v>12</v>
      </c>
      <c r="F2251" s="62">
        <v>1535</v>
      </c>
      <c r="G2251" s="62">
        <v>674</v>
      </c>
      <c r="H2251" s="62">
        <v>4.68</v>
      </c>
      <c r="I2251" s="62">
        <v>127.92</v>
      </c>
      <c r="J2251" s="62">
        <v>1427.55</v>
      </c>
      <c r="K2251" s="62">
        <v>0</v>
      </c>
      <c r="L2251" s="63"/>
      <c r="M2251" s="63"/>
      <c r="N2251" s="63"/>
      <c r="O2251" s="63"/>
      <c r="P2251" s="63"/>
      <c r="Q2251" s="63"/>
      <c r="R2251" s="63"/>
      <c r="S2251" s="63"/>
      <c r="T2251" s="63"/>
      <c r="U2251" s="63"/>
      <c r="V2251" s="63"/>
      <c r="W2251" s="63"/>
      <c r="X2251" s="63"/>
      <c r="Y2251" s="63"/>
      <c r="Z2251" s="62">
        <v>110572</v>
      </c>
      <c r="AA2251" s="62">
        <v>9601</v>
      </c>
      <c r="AB2251" s="62">
        <v>66.67</v>
      </c>
      <c r="AC2251" s="62">
        <v>9214.33</v>
      </c>
    </row>
    <row r="2252" spans="1:29" ht="30" x14ac:dyDescent="0.25">
      <c r="A2252" s="61" t="s">
        <v>180</v>
      </c>
      <c r="B2252" s="61" t="s">
        <v>181</v>
      </c>
      <c r="C2252" s="62">
        <v>2013</v>
      </c>
      <c r="D2252" s="61" t="s">
        <v>301</v>
      </c>
      <c r="E2252" s="62">
        <v>17</v>
      </c>
      <c r="F2252" s="62">
        <v>106694</v>
      </c>
      <c r="G2252" s="62">
        <v>14897</v>
      </c>
      <c r="H2252" s="62">
        <v>73.02</v>
      </c>
      <c r="I2252" s="62">
        <v>6276.12</v>
      </c>
      <c r="J2252" s="62">
        <v>99225.42</v>
      </c>
      <c r="K2252" s="62">
        <v>13144.52</v>
      </c>
      <c r="L2252" s="62">
        <v>15232</v>
      </c>
      <c r="M2252" s="62">
        <v>74.67</v>
      </c>
      <c r="N2252" s="63"/>
      <c r="O2252" s="63"/>
      <c r="P2252" s="63"/>
      <c r="Q2252" s="63"/>
      <c r="R2252" s="63"/>
      <c r="S2252" s="63"/>
      <c r="T2252" s="63"/>
      <c r="U2252" s="63"/>
      <c r="V2252" s="63"/>
      <c r="W2252" s="63"/>
      <c r="X2252" s="63"/>
      <c r="Y2252" s="63"/>
      <c r="Z2252" s="62">
        <v>532</v>
      </c>
      <c r="AA2252" s="62">
        <v>6692</v>
      </c>
      <c r="AB2252" s="62">
        <v>32.799999999999997</v>
      </c>
      <c r="AC2252" s="62">
        <v>31.29</v>
      </c>
    </row>
    <row r="2253" spans="1:29" ht="30" x14ac:dyDescent="0.25">
      <c r="A2253" s="61" t="s">
        <v>361</v>
      </c>
      <c r="B2253" s="61" t="s">
        <v>362</v>
      </c>
      <c r="C2253" s="62">
        <v>2005</v>
      </c>
      <c r="D2253" s="61" t="s">
        <v>99</v>
      </c>
      <c r="E2253" s="62">
        <v>64</v>
      </c>
      <c r="F2253" s="62">
        <v>579595</v>
      </c>
      <c r="G2253" s="62">
        <v>156595</v>
      </c>
      <c r="H2253" s="62">
        <v>203.9</v>
      </c>
      <c r="I2253" s="62">
        <v>9056.17</v>
      </c>
      <c r="J2253" s="62">
        <v>539023.35</v>
      </c>
      <c r="K2253" s="62">
        <v>0</v>
      </c>
      <c r="L2253" s="63"/>
      <c r="M2253" s="63"/>
      <c r="N2253" s="63"/>
      <c r="O2253" s="63"/>
      <c r="P2253" s="63"/>
      <c r="Q2253" s="63"/>
      <c r="R2253" s="63"/>
      <c r="S2253" s="63"/>
      <c r="T2253" s="63"/>
      <c r="U2253" s="63"/>
      <c r="V2253" s="63"/>
      <c r="W2253" s="63"/>
      <c r="X2253" s="63"/>
      <c r="Y2253" s="63"/>
      <c r="Z2253" s="62">
        <v>612.39</v>
      </c>
      <c r="AA2253" s="62">
        <v>30588</v>
      </c>
      <c r="AB2253" s="62">
        <v>39.83</v>
      </c>
      <c r="AC2253" s="62">
        <v>9.57</v>
      </c>
    </row>
    <row r="2254" spans="1:29" x14ac:dyDescent="0.25">
      <c r="A2254" s="61" t="s">
        <v>496</v>
      </c>
      <c r="B2254" s="61" t="s">
        <v>497</v>
      </c>
      <c r="C2254" s="62">
        <v>2003</v>
      </c>
      <c r="D2254" s="61" t="s">
        <v>78</v>
      </c>
      <c r="E2254" s="62">
        <v>40</v>
      </c>
      <c r="F2254" s="62">
        <v>61400</v>
      </c>
      <c r="G2254" s="62">
        <v>6044</v>
      </c>
      <c r="H2254" s="62">
        <v>12.59</v>
      </c>
      <c r="I2254" s="62">
        <v>1535</v>
      </c>
      <c r="J2254" s="62">
        <v>57102</v>
      </c>
      <c r="K2254" s="62">
        <v>0</v>
      </c>
      <c r="L2254" s="63"/>
      <c r="M2254" s="63"/>
      <c r="N2254" s="63"/>
      <c r="O2254" s="63"/>
      <c r="P2254" s="63"/>
      <c r="Q2254" s="63"/>
      <c r="R2254" s="63"/>
      <c r="S2254" s="63"/>
      <c r="T2254" s="63"/>
      <c r="U2254" s="62">
        <v>5770</v>
      </c>
      <c r="V2254" s="62">
        <v>6103</v>
      </c>
      <c r="W2254" s="62">
        <v>12.71</v>
      </c>
      <c r="X2254" s="62">
        <v>144</v>
      </c>
      <c r="Y2254" s="62">
        <v>129155.68</v>
      </c>
      <c r="Z2254" s="62">
        <v>132.1</v>
      </c>
      <c r="AA2254" s="62">
        <v>1954</v>
      </c>
      <c r="AB2254" s="62">
        <v>4.07</v>
      </c>
      <c r="AC2254" s="62">
        <v>3.3</v>
      </c>
    </row>
    <row r="2255" spans="1:29" x14ac:dyDescent="0.25">
      <c r="A2255" s="61" t="s">
        <v>281</v>
      </c>
      <c r="B2255" s="61" t="s">
        <v>282</v>
      </c>
      <c r="C2255" s="62">
        <v>2008</v>
      </c>
      <c r="D2255" s="61" t="s">
        <v>99</v>
      </c>
      <c r="E2255" s="62">
        <v>40</v>
      </c>
      <c r="F2255" s="62">
        <v>367850</v>
      </c>
      <c r="G2255" s="62">
        <v>59519</v>
      </c>
      <c r="H2255" s="62">
        <v>124</v>
      </c>
      <c r="I2255" s="62">
        <v>9196.25</v>
      </c>
      <c r="J2255" s="62">
        <v>342100.5</v>
      </c>
      <c r="K2255" s="62">
        <v>0</v>
      </c>
      <c r="L2255" s="63"/>
      <c r="M2255" s="63"/>
      <c r="N2255" s="63"/>
      <c r="O2255" s="63"/>
      <c r="P2255" s="63"/>
      <c r="Q2255" s="63"/>
      <c r="R2255" s="63"/>
      <c r="S2255" s="63"/>
      <c r="T2255" s="63"/>
      <c r="U2255" s="63"/>
      <c r="V2255" s="63"/>
      <c r="W2255" s="63"/>
      <c r="X2255" s="63"/>
      <c r="Y2255" s="63"/>
      <c r="Z2255" s="62">
        <v>140200</v>
      </c>
      <c r="AA2255" s="62">
        <v>16010</v>
      </c>
      <c r="AB2255" s="62">
        <v>33.35</v>
      </c>
      <c r="AC2255" s="62">
        <v>3505</v>
      </c>
    </row>
    <row r="2256" spans="1:29" x14ac:dyDescent="0.25">
      <c r="A2256" s="61" t="s">
        <v>420</v>
      </c>
      <c r="B2256" s="61" t="s">
        <v>421</v>
      </c>
      <c r="C2256" s="62">
        <v>2018</v>
      </c>
      <c r="D2256" s="61" t="s">
        <v>78</v>
      </c>
      <c r="E2256" s="62">
        <v>39</v>
      </c>
      <c r="F2256" s="62">
        <v>54499</v>
      </c>
      <c r="G2256" s="62">
        <v>11201</v>
      </c>
      <c r="H2256" s="62">
        <v>23.93</v>
      </c>
      <c r="I2256" s="62">
        <v>1397.41</v>
      </c>
      <c r="J2256" s="62">
        <v>50684.07</v>
      </c>
      <c r="K2256" s="62">
        <v>13325.9</v>
      </c>
      <c r="L2256" s="62">
        <v>16799</v>
      </c>
      <c r="M2256" s="62">
        <v>35.9</v>
      </c>
      <c r="N2256" s="62">
        <v>341.69</v>
      </c>
      <c r="O2256" s="62">
        <v>160700.99</v>
      </c>
      <c r="P2256" s="63"/>
      <c r="Q2256" s="63"/>
      <c r="R2256" s="63"/>
      <c r="S2256" s="63"/>
      <c r="T2256" s="63"/>
      <c r="U2256" s="63"/>
      <c r="V2256" s="63"/>
      <c r="W2256" s="63"/>
      <c r="X2256" s="63"/>
      <c r="Y2256" s="63"/>
      <c r="Z2256" s="62">
        <v>768</v>
      </c>
      <c r="AA2256" s="62">
        <v>8419</v>
      </c>
      <c r="AB2256" s="62">
        <v>17.989999999999998</v>
      </c>
      <c r="AC2256" s="62">
        <v>19.690000000000001</v>
      </c>
    </row>
    <row r="2257" spans="1:29" ht="30" x14ac:dyDescent="0.25">
      <c r="A2257" s="61" t="s">
        <v>309</v>
      </c>
      <c r="B2257" s="61" t="s">
        <v>310</v>
      </c>
      <c r="C2257" s="62">
        <v>2010</v>
      </c>
      <c r="D2257" s="61" t="s">
        <v>89</v>
      </c>
      <c r="E2257" s="62">
        <v>18</v>
      </c>
      <c r="F2257" s="62">
        <v>64520</v>
      </c>
      <c r="G2257" s="62">
        <v>10723</v>
      </c>
      <c r="H2257" s="62">
        <v>49.64</v>
      </c>
      <c r="I2257" s="62">
        <v>3584.44</v>
      </c>
      <c r="J2257" s="62">
        <v>60003.6</v>
      </c>
      <c r="K2257" s="62">
        <v>5111</v>
      </c>
      <c r="L2257" s="62">
        <v>8218</v>
      </c>
      <c r="M2257" s="62">
        <v>38.049999999999997</v>
      </c>
      <c r="N2257" s="62">
        <v>283.94</v>
      </c>
      <c r="O2257" s="62">
        <v>61635.08</v>
      </c>
      <c r="P2257" s="62">
        <v>0</v>
      </c>
      <c r="Q2257" s="62">
        <v>0</v>
      </c>
      <c r="R2257" s="62">
        <v>0</v>
      </c>
      <c r="S2257" s="62">
        <v>0</v>
      </c>
      <c r="T2257" s="62">
        <v>0</v>
      </c>
      <c r="U2257" s="62">
        <v>0</v>
      </c>
      <c r="V2257" s="62">
        <v>0</v>
      </c>
      <c r="W2257" s="62">
        <v>0</v>
      </c>
      <c r="X2257" s="62">
        <v>0</v>
      </c>
      <c r="Y2257" s="62">
        <v>0</v>
      </c>
      <c r="Z2257" s="62">
        <v>410</v>
      </c>
      <c r="AA2257" s="62">
        <v>1198</v>
      </c>
      <c r="AB2257" s="62">
        <v>5.55</v>
      </c>
      <c r="AC2257" s="62">
        <v>22.78</v>
      </c>
    </row>
    <row r="2258" spans="1:29" ht="30" x14ac:dyDescent="0.25">
      <c r="A2258" s="61" t="s">
        <v>87</v>
      </c>
      <c r="B2258" s="61" t="s">
        <v>88</v>
      </c>
      <c r="C2258" s="62">
        <v>2016</v>
      </c>
      <c r="D2258" s="61" t="s">
        <v>75</v>
      </c>
      <c r="E2258" s="62">
        <v>10</v>
      </c>
      <c r="F2258" s="63"/>
      <c r="G2258" s="63"/>
      <c r="H2258" s="63"/>
      <c r="I2258" s="63"/>
      <c r="J2258" s="63"/>
      <c r="K2258" s="62">
        <v>9001.94</v>
      </c>
      <c r="L2258" s="62">
        <v>8894</v>
      </c>
      <c r="M2258" s="62">
        <v>74.12</v>
      </c>
      <c r="N2258" s="62">
        <v>900.19</v>
      </c>
      <c r="O2258" s="62">
        <v>108557.09</v>
      </c>
      <c r="P2258" s="63"/>
      <c r="Q2258" s="63"/>
      <c r="R2258" s="63"/>
      <c r="S2258" s="63"/>
      <c r="T2258" s="63"/>
      <c r="U2258" s="63"/>
      <c r="V2258" s="63"/>
      <c r="W2258" s="63"/>
      <c r="X2258" s="63"/>
      <c r="Y2258" s="63"/>
      <c r="Z2258" s="62">
        <v>70865</v>
      </c>
      <c r="AA2258" s="62">
        <v>9730</v>
      </c>
      <c r="AB2258" s="62">
        <v>81.08</v>
      </c>
      <c r="AC2258" s="62">
        <v>7086.5</v>
      </c>
    </row>
    <row r="2259" spans="1:29" x14ac:dyDescent="0.25">
      <c r="A2259" s="61" t="s">
        <v>159</v>
      </c>
      <c r="B2259" s="61" t="s">
        <v>160</v>
      </c>
      <c r="C2259" s="62">
        <v>2010</v>
      </c>
      <c r="D2259" s="61" t="s">
        <v>94</v>
      </c>
      <c r="E2259" s="62">
        <v>2</v>
      </c>
      <c r="F2259" s="63"/>
      <c r="G2259" s="63"/>
      <c r="H2259" s="63"/>
      <c r="I2259" s="63"/>
      <c r="J2259" s="63"/>
      <c r="K2259" s="62">
        <v>15.52</v>
      </c>
      <c r="L2259" s="62">
        <v>38</v>
      </c>
      <c r="M2259" s="62">
        <v>1.58</v>
      </c>
      <c r="N2259" s="62">
        <v>7.76</v>
      </c>
      <c r="O2259" s="62">
        <v>187.15</v>
      </c>
      <c r="P2259" s="63"/>
      <c r="Q2259" s="63"/>
      <c r="R2259" s="63"/>
      <c r="S2259" s="63"/>
      <c r="T2259" s="63"/>
      <c r="U2259" s="63"/>
      <c r="V2259" s="63"/>
      <c r="W2259" s="63"/>
      <c r="X2259" s="63"/>
      <c r="Y2259" s="63"/>
      <c r="Z2259" s="62">
        <v>75</v>
      </c>
      <c r="AA2259" s="62">
        <v>500</v>
      </c>
      <c r="AB2259" s="62">
        <v>20.83</v>
      </c>
      <c r="AC2259" s="62">
        <v>37.5</v>
      </c>
    </row>
    <row r="2260" spans="1:29" ht="30" x14ac:dyDescent="0.25">
      <c r="A2260" s="61" t="s">
        <v>391</v>
      </c>
      <c r="B2260" s="61" t="s">
        <v>392</v>
      </c>
      <c r="C2260" s="62">
        <v>2009</v>
      </c>
      <c r="D2260" s="61" t="s">
        <v>226</v>
      </c>
      <c r="E2260" s="62">
        <v>125</v>
      </c>
      <c r="F2260" s="62">
        <v>1383360</v>
      </c>
      <c r="G2260" s="62">
        <v>278667</v>
      </c>
      <c r="H2260" s="62">
        <v>185.78</v>
      </c>
      <c r="I2260" s="62">
        <v>11066.88</v>
      </c>
      <c r="J2260" s="62">
        <v>1286524.8</v>
      </c>
      <c r="K2260" s="62">
        <v>8583</v>
      </c>
      <c r="L2260" s="62">
        <v>19419</v>
      </c>
      <c r="M2260" s="62">
        <v>12.95</v>
      </c>
      <c r="N2260" s="63"/>
      <c r="O2260" s="63"/>
      <c r="P2260" s="63"/>
      <c r="Q2260" s="63"/>
      <c r="R2260" s="63"/>
      <c r="S2260" s="63"/>
      <c r="T2260" s="63"/>
      <c r="U2260" s="63"/>
      <c r="V2260" s="63"/>
      <c r="W2260" s="63"/>
      <c r="X2260" s="63"/>
      <c r="Y2260" s="63"/>
      <c r="Z2260" s="62">
        <v>4526</v>
      </c>
      <c r="AA2260" s="62">
        <v>29601</v>
      </c>
      <c r="AB2260" s="62">
        <v>19.73</v>
      </c>
      <c r="AC2260" s="62">
        <v>36.21</v>
      </c>
    </row>
    <row r="2261" spans="1:29" ht="30" x14ac:dyDescent="0.25">
      <c r="A2261" s="61" t="s">
        <v>188</v>
      </c>
      <c r="B2261" s="61" t="s">
        <v>189</v>
      </c>
      <c r="C2261" s="62">
        <v>2012</v>
      </c>
      <c r="D2261" s="61" t="s">
        <v>89</v>
      </c>
      <c r="E2261" s="62">
        <v>112</v>
      </c>
      <c r="F2261" s="62">
        <v>248381</v>
      </c>
      <c r="G2261" s="62">
        <v>48435</v>
      </c>
      <c r="H2261" s="62">
        <v>36.04</v>
      </c>
      <c r="I2261" s="62">
        <v>2217.69</v>
      </c>
      <c r="J2261" s="62">
        <v>230994.33</v>
      </c>
      <c r="K2261" s="62">
        <v>60251.21</v>
      </c>
      <c r="L2261" s="62">
        <v>88311</v>
      </c>
      <c r="M2261" s="62">
        <v>65.709999999999994</v>
      </c>
      <c r="N2261" s="62">
        <v>537.96</v>
      </c>
      <c r="O2261" s="62">
        <v>726587.45</v>
      </c>
      <c r="P2261" s="63"/>
      <c r="Q2261" s="63"/>
      <c r="R2261" s="63"/>
      <c r="S2261" s="63"/>
      <c r="T2261" s="63"/>
      <c r="U2261" s="63"/>
      <c r="V2261" s="63"/>
      <c r="W2261" s="63"/>
      <c r="X2261" s="63"/>
      <c r="Y2261" s="63"/>
      <c r="Z2261" s="62">
        <v>4725</v>
      </c>
      <c r="AA2261" s="62">
        <v>30906</v>
      </c>
      <c r="AB2261" s="62">
        <v>23</v>
      </c>
      <c r="AC2261" s="62">
        <v>42.19</v>
      </c>
    </row>
    <row r="2262" spans="1:29" ht="30" x14ac:dyDescent="0.25">
      <c r="A2262" s="61" t="s">
        <v>169</v>
      </c>
      <c r="B2262" s="61" t="s">
        <v>170</v>
      </c>
      <c r="C2262" s="62">
        <v>2010</v>
      </c>
      <c r="D2262" s="61" t="s">
        <v>75</v>
      </c>
      <c r="E2262" s="62">
        <v>4</v>
      </c>
      <c r="F2262" s="62">
        <v>291</v>
      </c>
      <c r="G2262" s="62">
        <v>243</v>
      </c>
      <c r="H2262" s="62">
        <v>5.0599999999999996</v>
      </c>
      <c r="I2262" s="62">
        <v>72.75</v>
      </c>
      <c r="J2262" s="62">
        <v>270.63</v>
      </c>
      <c r="K2262" s="62">
        <v>198.53</v>
      </c>
      <c r="L2262" s="62">
        <v>318</v>
      </c>
      <c r="M2262" s="62">
        <v>6.63</v>
      </c>
      <c r="N2262" s="62">
        <v>49.63</v>
      </c>
      <c r="O2262" s="62">
        <v>2394.1</v>
      </c>
      <c r="P2262" s="63"/>
      <c r="Q2262" s="63"/>
      <c r="R2262" s="63"/>
      <c r="S2262" s="63"/>
      <c r="T2262" s="63"/>
      <c r="U2262" s="63"/>
      <c r="V2262" s="63"/>
      <c r="W2262" s="63"/>
      <c r="X2262" s="63"/>
      <c r="Y2262" s="63"/>
      <c r="Z2262" s="62">
        <v>303.92</v>
      </c>
      <c r="AA2262" s="62">
        <v>4233</v>
      </c>
      <c r="AB2262" s="62">
        <v>88.19</v>
      </c>
      <c r="AC2262" s="62">
        <v>75.98</v>
      </c>
    </row>
    <row r="2263" spans="1:29" ht="30" x14ac:dyDescent="0.25">
      <c r="A2263" s="61" t="s">
        <v>348</v>
      </c>
      <c r="B2263" s="61" t="s">
        <v>349</v>
      </c>
      <c r="C2263" s="62">
        <v>2010</v>
      </c>
      <c r="D2263" s="61" t="s">
        <v>175</v>
      </c>
      <c r="E2263" s="62">
        <v>4</v>
      </c>
      <c r="F2263" s="62">
        <v>77</v>
      </c>
      <c r="G2263" s="62">
        <v>110</v>
      </c>
      <c r="H2263" s="62">
        <v>2.29</v>
      </c>
      <c r="I2263" s="62">
        <v>19.25</v>
      </c>
      <c r="J2263" s="62">
        <v>71.61</v>
      </c>
      <c r="K2263" s="62">
        <v>0</v>
      </c>
      <c r="L2263" s="63"/>
      <c r="M2263" s="63"/>
      <c r="N2263" s="63"/>
      <c r="O2263" s="63"/>
      <c r="P2263" s="63"/>
      <c r="Q2263" s="63"/>
      <c r="R2263" s="63"/>
      <c r="S2263" s="63"/>
      <c r="T2263" s="63"/>
      <c r="U2263" s="63"/>
      <c r="V2263" s="63"/>
      <c r="W2263" s="63"/>
      <c r="X2263" s="63"/>
      <c r="Y2263" s="63"/>
      <c r="Z2263" s="62">
        <v>0</v>
      </c>
      <c r="AA2263" s="63"/>
      <c r="AB2263" s="63"/>
      <c r="AC2263" s="62">
        <v>0</v>
      </c>
    </row>
    <row r="2264" spans="1:29" x14ac:dyDescent="0.25">
      <c r="A2264" s="61" t="s">
        <v>241</v>
      </c>
      <c r="B2264" s="61" t="s">
        <v>242</v>
      </c>
      <c r="C2264" s="62">
        <v>2005</v>
      </c>
      <c r="D2264" s="61" t="s">
        <v>297</v>
      </c>
      <c r="E2264" s="62">
        <v>26</v>
      </c>
      <c r="F2264" s="63"/>
      <c r="G2264" s="63"/>
      <c r="H2264" s="63"/>
      <c r="I2264" s="63"/>
      <c r="J2264" s="63"/>
      <c r="K2264" s="62">
        <v>0</v>
      </c>
      <c r="L2264" s="63"/>
      <c r="M2264" s="63"/>
      <c r="N2264" s="63"/>
      <c r="O2264" s="63"/>
      <c r="P2264" s="63"/>
      <c r="Q2264" s="63"/>
      <c r="R2264" s="63"/>
      <c r="S2264" s="63"/>
      <c r="T2264" s="63"/>
      <c r="U2264" s="63"/>
      <c r="V2264" s="63"/>
      <c r="W2264" s="63"/>
      <c r="X2264" s="63"/>
      <c r="Y2264" s="63"/>
      <c r="Z2264" s="62">
        <v>238850</v>
      </c>
      <c r="AA2264" s="62">
        <v>16965</v>
      </c>
      <c r="AB2264" s="62">
        <v>54.38</v>
      </c>
      <c r="AC2264" s="62">
        <v>9186.5400000000009</v>
      </c>
    </row>
    <row r="2265" spans="1:29" x14ac:dyDescent="0.25">
      <c r="A2265" s="61" t="s">
        <v>413</v>
      </c>
      <c r="B2265" s="61" t="s">
        <v>414</v>
      </c>
      <c r="C2265" s="62">
        <v>2012</v>
      </c>
      <c r="D2265" s="61" t="s">
        <v>78</v>
      </c>
      <c r="E2265" s="62">
        <v>20</v>
      </c>
      <c r="F2265" s="62">
        <v>56665</v>
      </c>
      <c r="G2265" s="62">
        <v>7611</v>
      </c>
      <c r="H2265" s="62">
        <v>31.71</v>
      </c>
      <c r="I2265" s="62">
        <v>2833.25</v>
      </c>
      <c r="J2265" s="62">
        <v>52698.45</v>
      </c>
      <c r="K2265" s="62">
        <v>10098</v>
      </c>
      <c r="L2265" s="62">
        <v>13434</v>
      </c>
      <c r="M2265" s="62">
        <v>55.98</v>
      </c>
      <c r="N2265" s="62">
        <v>504.9</v>
      </c>
      <c r="O2265" s="62">
        <v>121774.81</v>
      </c>
      <c r="P2265" s="63"/>
      <c r="Q2265" s="63"/>
      <c r="R2265" s="63"/>
      <c r="S2265" s="63"/>
      <c r="T2265" s="63"/>
      <c r="U2265" s="63"/>
      <c r="V2265" s="63"/>
      <c r="W2265" s="63"/>
      <c r="X2265" s="63"/>
      <c r="Y2265" s="63"/>
      <c r="Z2265" s="62">
        <v>46062</v>
      </c>
      <c r="AA2265" s="62">
        <v>6908</v>
      </c>
      <c r="AB2265" s="62">
        <v>28.78</v>
      </c>
      <c r="AC2265" s="62">
        <v>2303.1</v>
      </c>
    </row>
    <row r="2266" spans="1:29" ht="45" x14ac:dyDescent="0.25">
      <c r="A2266" s="61" t="s">
        <v>344</v>
      </c>
      <c r="B2266" s="61" t="s">
        <v>345</v>
      </c>
      <c r="C2266" s="62">
        <v>2007</v>
      </c>
      <c r="D2266" s="61" t="s">
        <v>78</v>
      </c>
      <c r="E2266" s="62">
        <v>40</v>
      </c>
      <c r="F2266" s="62">
        <v>155961</v>
      </c>
      <c r="G2266" s="62">
        <v>34702</v>
      </c>
      <c r="H2266" s="62">
        <v>72.3</v>
      </c>
      <c r="I2266" s="62">
        <v>3899.03</v>
      </c>
      <c r="J2266" s="62">
        <v>145043.73000000001</v>
      </c>
      <c r="K2266" s="62">
        <v>18776.919999999998</v>
      </c>
      <c r="L2266" s="62">
        <v>28087</v>
      </c>
      <c r="M2266" s="62">
        <v>58.51</v>
      </c>
      <c r="N2266" s="62">
        <v>469.42</v>
      </c>
      <c r="O2266" s="62">
        <v>226436.46</v>
      </c>
      <c r="P2266" s="63"/>
      <c r="Q2266" s="63"/>
      <c r="R2266" s="63"/>
      <c r="S2266" s="63"/>
      <c r="T2266" s="63"/>
      <c r="U2266" s="63"/>
      <c r="V2266" s="63"/>
      <c r="W2266" s="63"/>
      <c r="X2266" s="63"/>
      <c r="Y2266" s="63"/>
      <c r="Z2266" s="62">
        <v>1527</v>
      </c>
      <c r="AA2266" s="62">
        <v>6871</v>
      </c>
      <c r="AB2266" s="62">
        <v>14.31</v>
      </c>
      <c r="AC2266" s="62">
        <v>38.18</v>
      </c>
    </row>
    <row r="2267" spans="1:29" ht="30" x14ac:dyDescent="0.25">
      <c r="A2267" s="61" t="s">
        <v>73</v>
      </c>
      <c r="B2267" s="61" t="s">
        <v>74</v>
      </c>
      <c r="C2267" s="62">
        <v>2011</v>
      </c>
      <c r="D2267" s="61" t="s">
        <v>75</v>
      </c>
      <c r="E2267" s="62">
        <v>6</v>
      </c>
      <c r="F2267" s="63"/>
      <c r="G2267" s="63"/>
      <c r="H2267" s="63"/>
      <c r="I2267" s="63"/>
      <c r="J2267" s="63"/>
      <c r="K2267" s="62">
        <v>0</v>
      </c>
      <c r="L2267" s="63"/>
      <c r="M2267" s="63"/>
      <c r="N2267" s="63"/>
      <c r="O2267" s="63"/>
      <c r="P2267" s="63"/>
      <c r="Q2267" s="63"/>
      <c r="R2267" s="63"/>
      <c r="S2267" s="63"/>
      <c r="T2267" s="63"/>
      <c r="U2267" s="63"/>
      <c r="V2267" s="63"/>
      <c r="W2267" s="63"/>
      <c r="X2267" s="63"/>
      <c r="Y2267" s="63"/>
      <c r="Z2267" s="62">
        <v>35000</v>
      </c>
      <c r="AA2267" s="62">
        <v>2043</v>
      </c>
      <c r="AB2267" s="62">
        <v>28.38</v>
      </c>
      <c r="AC2267" s="62">
        <v>5833.33</v>
      </c>
    </row>
    <row r="2268" spans="1:29" x14ac:dyDescent="0.25">
      <c r="A2268" s="61" t="s">
        <v>76</v>
      </c>
      <c r="B2268" s="61" t="s">
        <v>77</v>
      </c>
      <c r="C2268" s="62">
        <v>2013</v>
      </c>
      <c r="D2268" s="61" t="s">
        <v>78</v>
      </c>
      <c r="E2268" s="62">
        <v>64</v>
      </c>
      <c r="F2268" s="62">
        <v>546080</v>
      </c>
      <c r="G2268" s="62">
        <v>68612</v>
      </c>
      <c r="H2268" s="62">
        <v>89.34</v>
      </c>
      <c r="I2268" s="62">
        <v>8532.5</v>
      </c>
      <c r="J2268" s="62">
        <v>507854.4</v>
      </c>
      <c r="K2268" s="62">
        <v>0</v>
      </c>
      <c r="L2268" s="63"/>
      <c r="M2268" s="63"/>
      <c r="N2268" s="63"/>
      <c r="O2268" s="63"/>
      <c r="P2268" s="63"/>
      <c r="Q2268" s="63"/>
      <c r="R2268" s="63"/>
      <c r="S2268" s="63"/>
      <c r="T2268" s="63"/>
      <c r="U2268" s="63"/>
      <c r="V2268" s="63"/>
      <c r="W2268" s="63"/>
      <c r="X2268" s="63"/>
      <c r="Y2268" s="63"/>
      <c r="Z2268" s="62">
        <v>2290.87</v>
      </c>
      <c r="AA2268" s="62">
        <v>8284</v>
      </c>
      <c r="AB2268" s="62">
        <v>10.79</v>
      </c>
      <c r="AC2268" s="62">
        <v>35.79</v>
      </c>
    </row>
    <row r="2269" spans="1:29" x14ac:dyDescent="0.25">
      <c r="A2269" s="61" t="s">
        <v>70</v>
      </c>
      <c r="B2269" s="61" t="s">
        <v>71</v>
      </c>
      <c r="C2269" s="62">
        <v>2005</v>
      </c>
      <c r="D2269" s="61" t="s">
        <v>75</v>
      </c>
      <c r="E2269" s="62">
        <v>9</v>
      </c>
      <c r="F2269" s="62">
        <v>11269</v>
      </c>
      <c r="G2269" s="62">
        <v>4052</v>
      </c>
      <c r="H2269" s="62">
        <v>37.520000000000003</v>
      </c>
      <c r="I2269" s="62">
        <v>1252.1099999999999</v>
      </c>
      <c r="J2269" s="62">
        <v>10480.17</v>
      </c>
      <c r="K2269" s="62">
        <v>2254</v>
      </c>
      <c r="L2269" s="62">
        <v>3022</v>
      </c>
      <c r="M2269" s="62">
        <v>27.98</v>
      </c>
      <c r="N2269" s="62">
        <v>250.44</v>
      </c>
      <c r="O2269" s="62">
        <v>27181.66</v>
      </c>
      <c r="P2269" s="63"/>
      <c r="Q2269" s="63"/>
      <c r="R2269" s="63"/>
      <c r="S2269" s="63"/>
      <c r="T2269" s="63"/>
      <c r="U2269" s="63"/>
      <c r="V2269" s="63"/>
      <c r="W2269" s="63"/>
      <c r="X2269" s="63"/>
      <c r="Y2269" s="63"/>
      <c r="Z2269" s="62">
        <v>180</v>
      </c>
      <c r="AA2269" s="62">
        <v>808</v>
      </c>
      <c r="AB2269" s="62">
        <v>7.48</v>
      </c>
      <c r="AC2269" s="62">
        <v>20</v>
      </c>
    </row>
    <row r="2270" spans="1:29" ht="30" x14ac:dyDescent="0.25">
      <c r="A2270" s="61" t="s">
        <v>218</v>
      </c>
      <c r="B2270" s="61" t="s">
        <v>219</v>
      </c>
      <c r="C2270" s="62">
        <v>2016</v>
      </c>
      <c r="D2270" s="61" t="s">
        <v>78</v>
      </c>
      <c r="E2270" s="62">
        <v>30</v>
      </c>
      <c r="F2270" s="62">
        <v>76760</v>
      </c>
      <c r="G2270" s="62">
        <v>16724</v>
      </c>
      <c r="H2270" s="62">
        <v>46.46</v>
      </c>
      <c r="I2270" s="62">
        <v>2558.67</v>
      </c>
      <c r="J2270" s="62">
        <v>71386.8</v>
      </c>
      <c r="K2270" s="62">
        <v>16441.32</v>
      </c>
      <c r="L2270" s="62">
        <v>14803</v>
      </c>
      <c r="M2270" s="62">
        <v>41.12</v>
      </c>
      <c r="N2270" s="62">
        <v>548.04</v>
      </c>
      <c r="O2270" s="62">
        <v>198270.8</v>
      </c>
      <c r="P2270" s="63"/>
      <c r="Q2270" s="63"/>
      <c r="R2270" s="63"/>
      <c r="S2270" s="63"/>
      <c r="T2270" s="63"/>
      <c r="U2270" s="63"/>
      <c r="V2270" s="63"/>
      <c r="W2270" s="63"/>
      <c r="X2270" s="63"/>
      <c r="Y2270" s="63"/>
      <c r="Z2270" s="62">
        <v>993</v>
      </c>
      <c r="AA2270" s="62">
        <v>9843</v>
      </c>
      <c r="AB2270" s="62">
        <v>27.34</v>
      </c>
      <c r="AC2270" s="62">
        <v>33.1</v>
      </c>
    </row>
    <row r="2271" spans="1:29" x14ac:dyDescent="0.25">
      <c r="A2271" s="61" t="s">
        <v>241</v>
      </c>
      <c r="B2271" s="61" t="s">
        <v>242</v>
      </c>
      <c r="C2271" s="62">
        <v>2009</v>
      </c>
      <c r="D2271" s="61" t="s">
        <v>150</v>
      </c>
      <c r="E2271" s="62">
        <v>3</v>
      </c>
      <c r="F2271" s="63"/>
      <c r="G2271" s="63"/>
      <c r="H2271" s="63"/>
      <c r="I2271" s="63"/>
      <c r="J2271" s="63"/>
      <c r="K2271" s="62">
        <v>0</v>
      </c>
      <c r="L2271" s="63"/>
      <c r="M2271" s="63"/>
      <c r="N2271" s="63"/>
      <c r="O2271" s="63"/>
      <c r="P2271" s="63"/>
      <c r="Q2271" s="63"/>
      <c r="R2271" s="63"/>
      <c r="S2271" s="63"/>
      <c r="T2271" s="63"/>
      <c r="U2271" s="63"/>
      <c r="V2271" s="63"/>
      <c r="W2271" s="63"/>
      <c r="X2271" s="63"/>
      <c r="Y2271" s="63"/>
      <c r="Z2271" s="62">
        <v>14239</v>
      </c>
      <c r="AA2271" s="62">
        <v>4898</v>
      </c>
      <c r="AB2271" s="62">
        <v>136.06</v>
      </c>
      <c r="AC2271" s="62">
        <v>4746.33</v>
      </c>
    </row>
    <row r="2272" spans="1:29" x14ac:dyDescent="0.25">
      <c r="A2272" s="61" t="s">
        <v>304</v>
      </c>
      <c r="B2272" s="61" t="s">
        <v>305</v>
      </c>
      <c r="C2272" s="62">
        <v>2013</v>
      </c>
      <c r="D2272" s="61" t="s">
        <v>78</v>
      </c>
      <c r="E2272" s="62">
        <v>24</v>
      </c>
      <c r="F2272" s="62">
        <v>81280</v>
      </c>
      <c r="G2272" s="62">
        <v>15343</v>
      </c>
      <c r="H2272" s="62">
        <v>53.27</v>
      </c>
      <c r="I2272" s="62">
        <v>3386.67</v>
      </c>
      <c r="J2272" s="62">
        <v>75590.399999999994</v>
      </c>
      <c r="K2272" s="62">
        <v>5466.54</v>
      </c>
      <c r="L2272" s="62">
        <v>7908</v>
      </c>
      <c r="M2272" s="62">
        <v>27.46</v>
      </c>
      <c r="N2272" s="63"/>
      <c r="O2272" s="63"/>
      <c r="P2272" s="63"/>
      <c r="Q2272" s="63"/>
      <c r="R2272" s="63"/>
      <c r="S2272" s="63"/>
      <c r="T2272" s="63"/>
      <c r="U2272" s="63"/>
      <c r="V2272" s="63"/>
      <c r="W2272" s="63"/>
      <c r="X2272" s="63"/>
      <c r="Y2272" s="63"/>
      <c r="Z2272" s="62">
        <v>721.88</v>
      </c>
      <c r="AA2272" s="62">
        <v>1972</v>
      </c>
      <c r="AB2272" s="62">
        <v>6.85</v>
      </c>
      <c r="AC2272" s="62">
        <v>30.08</v>
      </c>
    </row>
    <row r="2273" spans="1:29" x14ac:dyDescent="0.25">
      <c r="A2273" s="61" t="s">
        <v>289</v>
      </c>
      <c r="B2273" s="61" t="s">
        <v>290</v>
      </c>
      <c r="C2273" s="62">
        <v>2014</v>
      </c>
      <c r="D2273" s="61" t="s">
        <v>75</v>
      </c>
      <c r="E2273" s="62">
        <v>8</v>
      </c>
      <c r="F2273" s="62">
        <v>17185</v>
      </c>
      <c r="G2273" s="62">
        <v>2825</v>
      </c>
      <c r="H2273" s="62">
        <v>29.43</v>
      </c>
      <c r="I2273" s="62">
        <v>2148.13</v>
      </c>
      <c r="J2273" s="62">
        <v>15982.05</v>
      </c>
      <c r="K2273" s="62">
        <v>3669.67</v>
      </c>
      <c r="L2273" s="62">
        <v>12315</v>
      </c>
      <c r="M2273" s="62">
        <v>128.28</v>
      </c>
      <c r="N2273" s="62">
        <v>458.71</v>
      </c>
      <c r="O2273" s="62">
        <v>44253.61</v>
      </c>
      <c r="P2273" s="63"/>
      <c r="Q2273" s="63"/>
      <c r="R2273" s="63"/>
      <c r="S2273" s="63"/>
      <c r="T2273" s="63"/>
      <c r="U2273" s="63"/>
      <c r="V2273" s="63"/>
      <c r="W2273" s="63"/>
      <c r="X2273" s="63"/>
      <c r="Y2273" s="63"/>
      <c r="Z2273" s="62">
        <v>36525</v>
      </c>
      <c r="AA2273" s="62">
        <v>4718</v>
      </c>
      <c r="AB2273" s="62">
        <v>49.15</v>
      </c>
      <c r="AC2273" s="62">
        <v>4565.63</v>
      </c>
    </row>
    <row r="2274" spans="1:29" x14ac:dyDescent="0.25">
      <c r="A2274" s="61" t="s">
        <v>534</v>
      </c>
      <c r="B2274" s="61" t="s">
        <v>535</v>
      </c>
      <c r="C2274" s="62">
        <v>2012</v>
      </c>
      <c r="D2274" s="61" t="s">
        <v>78</v>
      </c>
      <c r="E2274" s="62">
        <v>68</v>
      </c>
      <c r="F2274" s="62">
        <v>201053</v>
      </c>
      <c r="G2274" s="62">
        <v>33117</v>
      </c>
      <c r="H2274" s="62">
        <v>40.58</v>
      </c>
      <c r="I2274" s="62">
        <v>2956.66</v>
      </c>
      <c r="J2274" s="62">
        <v>186979.29</v>
      </c>
      <c r="K2274" s="62">
        <v>34747.82</v>
      </c>
      <c r="L2274" s="62">
        <v>40287</v>
      </c>
      <c r="M2274" s="62">
        <v>49.37</v>
      </c>
      <c r="N2274" s="63"/>
      <c r="O2274" s="63"/>
      <c r="P2274" s="63"/>
      <c r="Q2274" s="63"/>
      <c r="R2274" s="63"/>
      <c r="S2274" s="63"/>
      <c r="T2274" s="63"/>
      <c r="U2274" s="63"/>
      <c r="V2274" s="63"/>
      <c r="W2274" s="63"/>
      <c r="X2274" s="63"/>
      <c r="Y2274" s="63"/>
      <c r="Z2274" s="62">
        <v>1994.87</v>
      </c>
      <c r="AA2274" s="62">
        <v>11351</v>
      </c>
      <c r="AB2274" s="62">
        <v>13.91</v>
      </c>
      <c r="AC2274" s="62">
        <v>29.34</v>
      </c>
    </row>
    <row r="2275" spans="1:29" x14ac:dyDescent="0.25">
      <c r="A2275" s="61" t="s">
        <v>558</v>
      </c>
      <c r="B2275" s="61" t="s">
        <v>559</v>
      </c>
      <c r="C2275" s="62">
        <v>2010</v>
      </c>
      <c r="D2275" s="61" t="s">
        <v>75</v>
      </c>
      <c r="E2275" s="62">
        <v>6</v>
      </c>
      <c r="F2275" s="63"/>
      <c r="G2275" s="62">
        <v>0</v>
      </c>
      <c r="H2275" s="62">
        <v>0</v>
      </c>
      <c r="I2275" s="63"/>
      <c r="J2275" s="63"/>
      <c r="K2275" s="62">
        <v>0</v>
      </c>
      <c r="L2275" s="63"/>
      <c r="M2275" s="63"/>
      <c r="N2275" s="63"/>
      <c r="O2275" s="63"/>
      <c r="P2275" s="63"/>
      <c r="Q2275" s="63"/>
      <c r="R2275" s="63"/>
      <c r="S2275" s="63"/>
      <c r="T2275" s="63"/>
      <c r="U2275" s="63"/>
      <c r="V2275" s="63"/>
      <c r="W2275" s="63"/>
      <c r="X2275" s="63"/>
      <c r="Y2275" s="63"/>
      <c r="Z2275" s="62">
        <v>0</v>
      </c>
      <c r="AA2275" s="63"/>
      <c r="AB2275" s="63"/>
      <c r="AC2275" s="62">
        <v>0</v>
      </c>
    </row>
    <row r="2276" spans="1:29" ht="30" x14ac:dyDescent="0.25">
      <c r="A2276" s="61" t="s">
        <v>446</v>
      </c>
      <c r="B2276" s="61" t="s">
        <v>447</v>
      </c>
      <c r="C2276" s="62">
        <v>2010</v>
      </c>
      <c r="D2276" s="61" t="s">
        <v>83</v>
      </c>
      <c r="E2276" s="62">
        <v>12</v>
      </c>
      <c r="F2276" s="62">
        <v>5819</v>
      </c>
      <c r="G2276" s="62">
        <v>1074</v>
      </c>
      <c r="H2276" s="62">
        <v>7.46</v>
      </c>
      <c r="I2276" s="62">
        <v>484.92</v>
      </c>
      <c r="J2276" s="62">
        <v>5411.67</v>
      </c>
      <c r="K2276" s="62">
        <v>0</v>
      </c>
      <c r="L2276" s="63"/>
      <c r="M2276" s="63"/>
      <c r="N2276" s="63"/>
      <c r="O2276" s="63"/>
      <c r="P2276" s="62">
        <v>95</v>
      </c>
      <c r="Q2276" s="62">
        <v>266</v>
      </c>
      <c r="R2276" s="62">
        <v>1.85</v>
      </c>
      <c r="S2276" s="62">
        <v>7</v>
      </c>
      <c r="T2276" s="62">
        <v>1203.56</v>
      </c>
      <c r="U2276" s="63"/>
      <c r="V2276" s="63"/>
      <c r="W2276" s="63"/>
      <c r="X2276" s="63"/>
      <c r="Y2276" s="63"/>
      <c r="Z2276" s="62">
        <v>1332943</v>
      </c>
      <c r="AA2276" s="62">
        <v>42809</v>
      </c>
      <c r="AB2276" s="62">
        <v>297.27999999999997</v>
      </c>
      <c r="AC2276" s="62">
        <v>111078.58</v>
      </c>
    </row>
    <row r="2277" spans="1:29" ht="30" x14ac:dyDescent="0.25">
      <c r="A2277" s="61" t="s">
        <v>422</v>
      </c>
      <c r="B2277" s="61" t="s">
        <v>423</v>
      </c>
      <c r="C2277" s="62">
        <v>2011</v>
      </c>
      <c r="D2277" s="61" t="s">
        <v>75</v>
      </c>
      <c r="E2277" s="62">
        <v>7</v>
      </c>
      <c r="F2277" s="62">
        <v>4073</v>
      </c>
      <c r="G2277" s="62">
        <v>875</v>
      </c>
      <c r="H2277" s="62">
        <v>10.42</v>
      </c>
      <c r="I2277" s="62">
        <v>581.86</v>
      </c>
      <c r="J2277" s="62">
        <v>3787.89</v>
      </c>
      <c r="K2277" s="62">
        <v>0</v>
      </c>
      <c r="L2277" s="63"/>
      <c r="M2277" s="63"/>
      <c r="N2277" s="63"/>
      <c r="O2277" s="63"/>
      <c r="P2277" s="63"/>
      <c r="Q2277" s="63"/>
      <c r="R2277" s="63"/>
      <c r="S2277" s="63"/>
      <c r="T2277" s="63"/>
      <c r="U2277" s="63"/>
      <c r="V2277" s="63"/>
      <c r="W2277" s="63"/>
      <c r="X2277" s="63"/>
      <c r="Y2277" s="63"/>
      <c r="Z2277" s="62">
        <v>661</v>
      </c>
      <c r="AA2277" s="62">
        <v>3464</v>
      </c>
      <c r="AB2277" s="62">
        <v>41.24</v>
      </c>
      <c r="AC2277" s="62">
        <v>94.43</v>
      </c>
    </row>
    <row r="2278" spans="1:29" ht="30" x14ac:dyDescent="0.25">
      <c r="A2278" s="61" t="s">
        <v>536</v>
      </c>
      <c r="B2278" s="61" t="s">
        <v>537</v>
      </c>
      <c r="C2278" s="62">
        <v>2008</v>
      </c>
      <c r="D2278" s="61" t="s">
        <v>78</v>
      </c>
      <c r="E2278" s="62">
        <v>14</v>
      </c>
      <c r="F2278" s="62">
        <v>94210</v>
      </c>
      <c r="G2278" s="62">
        <v>16434</v>
      </c>
      <c r="H2278" s="62">
        <v>97.82</v>
      </c>
      <c r="I2278" s="62">
        <v>6729.29</v>
      </c>
      <c r="J2278" s="62">
        <v>87615.3</v>
      </c>
      <c r="K2278" s="62">
        <v>0</v>
      </c>
      <c r="L2278" s="63"/>
      <c r="M2278" s="63"/>
      <c r="N2278" s="63"/>
      <c r="O2278" s="63"/>
      <c r="P2278" s="63"/>
      <c r="Q2278" s="63"/>
      <c r="R2278" s="63"/>
      <c r="S2278" s="63"/>
      <c r="T2278" s="63"/>
      <c r="U2278" s="62">
        <v>7364</v>
      </c>
      <c r="V2278" s="62">
        <v>5252</v>
      </c>
      <c r="W2278" s="62">
        <v>31.26</v>
      </c>
      <c r="X2278" s="62">
        <v>526</v>
      </c>
      <c r="Y2278" s="62">
        <v>164835.78</v>
      </c>
      <c r="Z2278" s="62">
        <v>442300</v>
      </c>
      <c r="AA2278" s="62">
        <v>4642</v>
      </c>
      <c r="AB2278" s="62">
        <v>27.63</v>
      </c>
      <c r="AC2278" s="62">
        <v>31592.86</v>
      </c>
    </row>
    <row r="2279" spans="1:29" ht="30" x14ac:dyDescent="0.25">
      <c r="A2279" s="61" t="s">
        <v>237</v>
      </c>
      <c r="B2279" s="61" t="s">
        <v>238</v>
      </c>
      <c r="C2279" s="62">
        <v>2006</v>
      </c>
      <c r="D2279" s="61" t="s">
        <v>94</v>
      </c>
      <c r="E2279" s="62">
        <v>20</v>
      </c>
      <c r="F2279" s="62">
        <v>1815</v>
      </c>
      <c r="G2279" s="62">
        <v>460</v>
      </c>
      <c r="H2279" s="62">
        <v>1.92</v>
      </c>
      <c r="I2279" s="62">
        <v>90.75</v>
      </c>
      <c r="J2279" s="62">
        <v>1687.95</v>
      </c>
      <c r="K2279" s="62">
        <v>18972.84</v>
      </c>
      <c r="L2279" s="62">
        <v>31099</v>
      </c>
      <c r="M2279" s="62">
        <v>129.58000000000001</v>
      </c>
      <c r="N2279" s="62">
        <v>948.64</v>
      </c>
      <c r="O2279" s="62">
        <v>228799.19</v>
      </c>
      <c r="P2279" s="63"/>
      <c r="Q2279" s="63"/>
      <c r="R2279" s="63"/>
      <c r="S2279" s="63"/>
      <c r="T2279" s="63"/>
      <c r="U2279" s="63"/>
      <c r="V2279" s="63"/>
      <c r="W2279" s="63"/>
      <c r="X2279" s="63"/>
      <c r="Y2279" s="63"/>
      <c r="Z2279" s="62">
        <v>208616</v>
      </c>
      <c r="AA2279" s="62">
        <v>6846</v>
      </c>
      <c r="AB2279" s="62">
        <v>28.53</v>
      </c>
      <c r="AC2279" s="62">
        <v>10430.799999999999</v>
      </c>
    </row>
    <row r="2280" spans="1:29" x14ac:dyDescent="0.25">
      <c r="A2280" s="61" t="s">
        <v>295</v>
      </c>
      <c r="B2280" s="61" t="s">
        <v>296</v>
      </c>
      <c r="C2280" s="62">
        <v>2005</v>
      </c>
      <c r="D2280" s="61" t="s">
        <v>78</v>
      </c>
      <c r="E2280" s="62">
        <v>29</v>
      </c>
      <c r="F2280" s="62">
        <v>93120</v>
      </c>
      <c r="G2280" s="62">
        <v>12321</v>
      </c>
      <c r="H2280" s="62">
        <v>35.409999999999997</v>
      </c>
      <c r="I2280" s="62">
        <v>3211.03</v>
      </c>
      <c r="J2280" s="62">
        <v>86601.600000000006</v>
      </c>
      <c r="K2280" s="62">
        <v>0</v>
      </c>
      <c r="L2280" s="63"/>
      <c r="M2280" s="63"/>
      <c r="N2280" s="63"/>
      <c r="O2280" s="63"/>
      <c r="P2280" s="63"/>
      <c r="Q2280" s="63"/>
      <c r="R2280" s="63"/>
      <c r="S2280" s="63"/>
      <c r="T2280" s="63"/>
      <c r="U2280" s="62">
        <v>4597</v>
      </c>
      <c r="V2280" s="62">
        <v>8522</v>
      </c>
      <c r="W2280" s="62">
        <v>24.49</v>
      </c>
      <c r="X2280" s="62">
        <v>158</v>
      </c>
      <c r="Y2280" s="62">
        <v>102899.25</v>
      </c>
      <c r="Z2280" s="62">
        <v>225</v>
      </c>
      <c r="AA2280" s="62">
        <v>11262</v>
      </c>
      <c r="AB2280" s="62">
        <v>32.36</v>
      </c>
      <c r="AC2280" s="62">
        <v>7.76</v>
      </c>
    </row>
    <row r="2281" spans="1:29" ht="30" x14ac:dyDescent="0.25">
      <c r="A2281" s="61" t="s">
        <v>239</v>
      </c>
      <c r="B2281" s="61" t="s">
        <v>240</v>
      </c>
      <c r="C2281" s="62">
        <v>2006</v>
      </c>
      <c r="D2281" s="61" t="s">
        <v>89</v>
      </c>
      <c r="E2281" s="62">
        <v>60</v>
      </c>
      <c r="F2281" s="62">
        <v>592800</v>
      </c>
      <c r="G2281" s="62">
        <v>101019</v>
      </c>
      <c r="H2281" s="62">
        <v>140.30000000000001</v>
      </c>
      <c r="I2281" s="62">
        <v>9880</v>
      </c>
      <c r="J2281" s="62">
        <v>551304</v>
      </c>
      <c r="K2281" s="62">
        <v>0</v>
      </c>
      <c r="L2281" s="63"/>
      <c r="M2281" s="63"/>
      <c r="N2281" s="63"/>
      <c r="O2281" s="63"/>
      <c r="P2281" s="63"/>
      <c r="Q2281" s="63"/>
      <c r="R2281" s="63"/>
      <c r="S2281" s="63"/>
      <c r="T2281" s="63"/>
      <c r="U2281" s="63"/>
      <c r="V2281" s="63"/>
      <c r="W2281" s="63"/>
      <c r="X2281" s="63"/>
      <c r="Y2281" s="63"/>
      <c r="Z2281" s="62">
        <v>0.93</v>
      </c>
      <c r="AA2281" s="62">
        <v>3910</v>
      </c>
      <c r="AB2281" s="62">
        <v>5.43</v>
      </c>
      <c r="AC2281" s="62">
        <v>0.02</v>
      </c>
    </row>
    <row r="2282" spans="1:29" x14ac:dyDescent="0.25">
      <c r="A2282" s="61" t="s">
        <v>155</v>
      </c>
      <c r="B2282" s="61" t="s">
        <v>156</v>
      </c>
      <c r="C2282" s="62">
        <v>2015</v>
      </c>
      <c r="D2282" s="61" t="s">
        <v>75</v>
      </c>
      <c r="E2282" s="62">
        <v>8</v>
      </c>
      <c r="F2282" s="62">
        <v>438</v>
      </c>
      <c r="G2282" s="62">
        <v>97</v>
      </c>
      <c r="H2282" s="62">
        <v>1.01</v>
      </c>
      <c r="I2282" s="62">
        <v>54.75</v>
      </c>
      <c r="J2282" s="62">
        <v>407.34</v>
      </c>
      <c r="K2282" s="62">
        <v>60.14</v>
      </c>
      <c r="L2282" s="62">
        <v>170</v>
      </c>
      <c r="M2282" s="62">
        <v>1.77</v>
      </c>
      <c r="N2282" s="62">
        <v>7.52</v>
      </c>
      <c r="O2282" s="62">
        <v>725.2</v>
      </c>
      <c r="P2282" s="63"/>
      <c r="Q2282" s="62">
        <v>0</v>
      </c>
      <c r="R2282" s="62">
        <v>0</v>
      </c>
      <c r="S2282" s="63"/>
      <c r="T2282" s="63"/>
      <c r="U2282" s="63"/>
      <c r="V2282" s="62">
        <v>0</v>
      </c>
      <c r="W2282" s="62">
        <v>0</v>
      </c>
      <c r="X2282" s="63"/>
      <c r="Y2282" s="63"/>
      <c r="Z2282" s="62">
        <v>45727</v>
      </c>
      <c r="AA2282" s="62">
        <v>3369</v>
      </c>
      <c r="AB2282" s="62">
        <v>35.090000000000003</v>
      </c>
      <c r="AC2282" s="62">
        <v>5715.88</v>
      </c>
    </row>
    <row r="2283" spans="1:29" x14ac:dyDescent="0.25">
      <c r="A2283" s="61" t="s">
        <v>140</v>
      </c>
      <c r="B2283" s="61" t="s">
        <v>141</v>
      </c>
      <c r="C2283" s="62">
        <v>2016</v>
      </c>
      <c r="D2283" s="61" t="s">
        <v>99</v>
      </c>
      <c r="E2283" s="62">
        <v>70</v>
      </c>
      <c r="F2283" s="63"/>
      <c r="G2283" s="63"/>
      <c r="H2283" s="63"/>
      <c r="I2283" s="63"/>
      <c r="J2283" s="63"/>
      <c r="K2283" s="62">
        <v>0</v>
      </c>
      <c r="L2283" s="63"/>
      <c r="M2283" s="63"/>
      <c r="N2283" s="63"/>
      <c r="O2283" s="63"/>
      <c r="P2283" s="63"/>
      <c r="Q2283" s="63"/>
      <c r="R2283" s="63"/>
      <c r="S2283" s="63"/>
      <c r="T2283" s="63"/>
      <c r="U2283" s="63"/>
      <c r="V2283" s="63"/>
      <c r="W2283" s="63"/>
      <c r="X2283" s="63"/>
      <c r="Y2283" s="63"/>
      <c r="Z2283" s="62">
        <v>0</v>
      </c>
      <c r="AA2283" s="63"/>
      <c r="AB2283" s="63"/>
      <c r="AC2283" s="62">
        <v>0</v>
      </c>
    </row>
    <row r="2284" spans="1:29" ht="30" x14ac:dyDescent="0.25">
      <c r="A2284" s="61" t="s">
        <v>255</v>
      </c>
      <c r="B2284" s="61" t="s">
        <v>256</v>
      </c>
      <c r="C2284" s="62">
        <v>2006</v>
      </c>
      <c r="D2284" s="61" t="s">
        <v>301</v>
      </c>
      <c r="E2284" s="62">
        <v>84</v>
      </c>
      <c r="F2284" s="62">
        <v>297150</v>
      </c>
      <c r="G2284" s="62">
        <v>55020</v>
      </c>
      <c r="H2284" s="62">
        <v>54.58</v>
      </c>
      <c r="I2284" s="62">
        <v>3537.5</v>
      </c>
      <c r="J2284" s="62">
        <v>276349.5</v>
      </c>
      <c r="K2284" s="62">
        <v>47422.89</v>
      </c>
      <c r="L2284" s="62">
        <v>69983</v>
      </c>
      <c r="M2284" s="62">
        <v>69.430000000000007</v>
      </c>
      <c r="N2284" s="62">
        <v>564.55999999999995</v>
      </c>
      <c r="O2284" s="62">
        <v>571886.86</v>
      </c>
      <c r="P2284" s="63"/>
      <c r="Q2284" s="63"/>
      <c r="R2284" s="63"/>
      <c r="S2284" s="63"/>
      <c r="T2284" s="63"/>
      <c r="U2284" s="63"/>
      <c r="V2284" s="63"/>
      <c r="W2284" s="63"/>
      <c r="X2284" s="63"/>
      <c r="Y2284" s="63"/>
      <c r="Z2284" s="62">
        <v>3680</v>
      </c>
      <c r="AA2284" s="62">
        <v>26538</v>
      </c>
      <c r="AB2284" s="62">
        <v>26.33</v>
      </c>
      <c r="AC2284" s="62">
        <v>43.81</v>
      </c>
    </row>
    <row r="2285" spans="1:29" x14ac:dyDescent="0.25">
      <c r="A2285" s="61" t="s">
        <v>126</v>
      </c>
      <c r="B2285" s="61" t="s">
        <v>127</v>
      </c>
      <c r="C2285" s="62">
        <v>2004</v>
      </c>
      <c r="D2285" s="61" t="s">
        <v>563</v>
      </c>
      <c r="E2285" s="62">
        <v>40</v>
      </c>
      <c r="F2285" s="62">
        <v>128101</v>
      </c>
      <c r="G2285" s="62">
        <v>15847</v>
      </c>
      <c r="H2285" s="62">
        <v>33.01</v>
      </c>
      <c r="I2285" s="62">
        <v>3202.53</v>
      </c>
      <c r="J2285" s="62">
        <v>119133.93</v>
      </c>
      <c r="K2285" s="62">
        <v>23142</v>
      </c>
      <c r="L2285" s="62">
        <v>31011</v>
      </c>
      <c r="M2285" s="62">
        <v>64.61</v>
      </c>
      <c r="N2285" s="62">
        <v>578.54999999999995</v>
      </c>
      <c r="O2285" s="62">
        <v>279076.32</v>
      </c>
      <c r="P2285" s="63"/>
      <c r="Q2285" s="63"/>
      <c r="R2285" s="63"/>
      <c r="S2285" s="63"/>
      <c r="T2285" s="63"/>
      <c r="U2285" s="63"/>
      <c r="V2285" s="63"/>
      <c r="W2285" s="63"/>
      <c r="X2285" s="63"/>
      <c r="Y2285" s="63"/>
      <c r="Z2285" s="62">
        <v>2275</v>
      </c>
      <c r="AA2285" s="62">
        <v>12564</v>
      </c>
      <c r="AB2285" s="62">
        <v>26.18</v>
      </c>
      <c r="AC2285" s="62">
        <v>56.88</v>
      </c>
    </row>
    <row r="2286" spans="1:29" x14ac:dyDescent="0.25">
      <c r="A2286" s="61" t="s">
        <v>113</v>
      </c>
      <c r="B2286" s="61" t="s">
        <v>114</v>
      </c>
      <c r="C2286" s="62">
        <v>2012</v>
      </c>
      <c r="D2286" s="61" t="s">
        <v>99</v>
      </c>
      <c r="E2286" s="62">
        <v>75</v>
      </c>
      <c r="F2286" s="62">
        <v>246000</v>
      </c>
      <c r="G2286" s="62">
        <v>26078</v>
      </c>
      <c r="H2286" s="62">
        <v>28.98</v>
      </c>
      <c r="I2286" s="62">
        <v>3280</v>
      </c>
      <c r="J2286" s="62">
        <v>228780</v>
      </c>
      <c r="K2286" s="62">
        <v>32631.599999999999</v>
      </c>
      <c r="L2286" s="62">
        <v>35059</v>
      </c>
      <c r="M2286" s="62">
        <v>38.950000000000003</v>
      </c>
      <c r="N2286" s="62">
        <v>435.09</v>
      </c>
      <c r="O2286" s="62">
        <v>393514.27</v>
      </c>
      <c r="P2286" s="63"/>
      <c r="Q2286" s="63"/>
      <c r="R2286" s="63"/>
      <c r="S2286" s="63"/>
      <c r="T2286" s="63"/>
      <c r="U2286" s="63"/>
      <c r="V2286" s="63"/>
      <c r="W2286" s="63"/>
      <c r="X2286" s="63"/>
      <c r="Y2286" s="63"/>
      <c r="Z2286" s="62">
        <v>383780</v>
      </c>
      <c r="AA2286" s="62">
        <v>49329</v>
      </c>
      <c r="AB2286" s="62">
        <v>54.81</v>
      </c>
      <c r="AC2286" s="62">
        <v>5117.07</v>
      </c>
    </row>
    <row r="2287" spans="1:29" x14ac:dyDescent="0.25">
      <c r="A2287" s="61" t="s">
        <v>229</v>
      </c>
      <c r="B2287" s="61" t="s">
        <v>230</v>
      </c>
      <c r="C2287" s="62">
        <v>2005</v>
      </c>
      <c r="D2287" s="61" t="s">
        <v>75</v>
      </c>
      <c r="E2287" s="62">
        <v>24</v>
      </c>
      <c r="F2287" s="62">
        <v>757</v>
      </c>
      <c r="G2287" s="62">
        <v>266</v>
      </c>
      <c r="H2287" s="62">
        <v>0.92</v>
      </c>
      <c r="I2287" s="62">
        <v>31.54</v>
      </c>
      <c r="J2287" s="62">
        <v>704.01</v>
      </c>
      <c r="K2287" s="62">
        <v>1296</v>
      </c>
      <c r="L2287" s="62">
        <v>1989</v>
      </c>
      <c r="M2287" s="62">
        <v>6.91</v>
      </c>
      <c r="N2287" s="62">
        <v>54</v>
      </c>
      <c r="O2287" s="62">
        <v>15628.85</v>
      </c>
      <c r="P2287" s="63"/>
      <c r="Q2287" s="63"/>
      <c r="R2287" s="63"/>
      <c r="S2287" s="63"/>
      <c r="T2287" s="63"/>
      <c r="U2287" s="63"/>
      <c r="V2287" s="63"/>
      <c r="W2287" s="63"/>
      <c r="X2287" s="63"/>
      <c r="Y2287" s="63"/>
      <c r="Z2287" s="62">
        <v>0</v>
      </c>
      <c r="AA2287" s="62">
        <v>20808</v>
      </c>
      <c r="AB2287" s="62">
        <v>72.25</v>
      </c>
      <c r="AC2287" s="62">
        <v>0</v>
      </c>
    </row>
    <row r="2288" spans="1:29" x14ac:dyDescent="0.25">
      <c r="A2288" s="61" t="s">
        <v>208</v>
      </c>
      <c r="B2288" s="61" t="s">
        <v>209</v>
      </c>
      <c r="C2288" s="62">
        <v>2014</v>
      </c>
      <c r="D2288" s="61" t="s">
        <v>360</v>
      </c>
      <c r="E2288" s="62">
        <v>57</v>
      </c>
      <c r="F2288" s="63"/>
      <c r="G2288" s="63"/>
      <c r="H2288" s="63"/>
      <c r="I2288" s="63"/>
      <c r="J2288" s="63"/>
      <c r="K2288" s="62">
        <v>0</v>
      </c>
      <c r="L2288" s="63"/>
      <c r="M2288" s="63"/>
      <c r="N2288" s="63"/>
      <c r="O2288" s="63"/>
      <c r="P2288" s="63"/>
      <c r="Q2288" s="63"/>
      <c r="R2288" s="63"/>
      <c r="S2288" s="63"/>
      <c r="T2288" s="63"/>
      <c r="U2288" s="63"/>
      <c r="V2288" s="63"/>
      <c r="W2288" s="63"/>
      <c r="X2288" s="63"/>
      <c r="Y2288" s="63"/>
      <c r="Z2288" s="62">
        <v>0</v>
      </c>
      <c r="AA2288" s="63"/>
      <c r="AB2288" s="63"/>
      <c r="AC2288" s="62">
        <v>0</v>
      </c>
    </row>
    <row r="2289" spans="1:29" ht="30" x14ac:dyDescent="0.25">
      <c r="A2289" s="61" t="s">
        <v>148</v>
      </c>
      <c r="B2289" s="61" t="s">
        <v>149</v>
      </c>
      <c r="C2289" s="62">
        <v>2018</v>
      </c>
      <c r="D2289" s="61" t="s">
        <v>583</v>
      </c>
      <c r="E2289" s="62">
        <v>13</v>
      </c>
      <c r="F2289" s="62">
        <v>7680</v>
      </c>
      <c r="G2289" s="62">
        <v>1516</v>
      </c>
      <c r="H2289" s="62">
        <v>9.7200000000000006</v>
      </c>
      <c r="I2289" s="62">
        <v>590.77</v>
      </c>
      <c r="J2289" s="62">
        <v>7142.4</v>
      </c>
      <c r="K2289" s="62">
        <v>0</v>
      </c>
      <c r="L2289" s="62">
        <v>0</v>
      </c>
      <c r="M2289" s="62">
        <v>0</v>
      </c>
      <c r="N2289" s="63"/>
      <c r="O2289" s="63"/>
      <c r="P2289" s="63"/>
      <c r="Q2289" s="63"/>
      <c r="R2289" s="63"/>
      <c r="S2289" s="63"/>
      <c r="T2289" s="63"/>
      <c r="U2289" s="63"/>
      <c r="V2289" s="63"/>
      <c r="W2289" s="63"/>
      <c r="X2289" s="63"/>
      <c r="Y2289" s="63"/>
      <c r="Z2289" s="62">
        <v>43.17</v>
      </c>
      <c r="AA2289" s="62">
        <v>8674</v>
      </c>
      <c r="AB2289" s="62">
        <v>55.6</v>
      </c>
      <c r="AC2289" s="62">
        <v>3.32</v>
      </c>
    </row>
    <row r="2290" spans="1:29" ht="30" x14ac:dyDescent="0.25">
      <c r="A2290" s="61" t="s">
        <v>561</v>
      </c>
      <c r="B2290" s="61" t="s">
        <v>562</v>
      </c>
      <c r="C2290" s="62">
        <v>2011</v>
      </c>
      <c r="D2290" s="61" t="s">
        <v>86</v>
      </c>
      <c r="E2290" s="62">
        <v>90</v>
      </c>
      <c r="F2290" s="62">
        <v>196574</v>
      </c>
      <c r="G2290" s="62">
        <v>28827</v>
      </c>
      <c r="H2290" s="62">
        <v>26.69</v>
      </c>
      <c r="I2290" s="62">
        <v>2184.16</v>
      </c>
      <c r="J2290" s="62">
        <v>182813.82</v>
      </c>
      <c r="K2290" s="62">
        <v>66250.240000000005</v>
      </c>
      <c r="L2290" s="62">
        <v>80948</v>
      </c>
      <c r="M2290" s="62">
        <v>74.95</v>
      </c>
      <c r="N2290" s="62">
        <v>736.11</v>
      </c>
      <c r="O2290" s="62">
        <v>798931.55</v>
      </c>
      <c r="P2290" s="63"/>
      <c r="Q2290" s="63"/>
      <c r="R2290" s="63"/>
      <c r="S2290" s="63"/>
      <c r="T2290" s="63"/>
      <c r="U2290" s="63"/>
      <c r="V2290" s="63"/>
      <c r="W2290" s="63"/>
      <c r="X2290" s="63"/>
      <c r="Y2290" s="63"/>
      <c r="Z2290" s="62">
        <v>8635</v>
      </c>
      <c r="AA2290" s="62">
        <v>109233</v>
      </c>
      <c r="AB2290" s="62">
        <v>101.14</v>
      </c>
      <c r="AC2290" s="62">
        <v>95.94</v>
      </c>
    </row>
    <row r="2291" spans="1:29" ht="30" x14ac:dyDescent="0.25">
      <c r="A2291" s="61" t="s">
        <v>415</v>
      </c>
      <c r="B2291" s="61" t="s">
        <v>416</v>
      </c>
      <c r="C2291" s="62">
        <v>2005</v>
      </c>
      <c r="D2291" s="61" t="s">
        <v>78</v>
      </c>
      <c r="E2291" s="62">
        <v>98</v>
      </c>
      <c r="F2291" s="62">
        <v>1578669</v>
      </c>
      <c r="G2291" s="62">
        <v>1215343</v>
      </c>
      <c r="H2291" s="62">
        <v>1033.45</v>
      </c>
      <c r="I2291" s="62">
        <v>16108.87</v>
      </c>
      <c r="J2291" s="62">
        <v>1468162.17</v>
      </c>
      <c r="K2291" s="62">
        <v>0</v>
      </c>
      <c r="L2291" s="63"/>
      <c r="M2291" s="63"/>
      <c r="N2291" s="63"/>
      <c r="O2291" s="63"/>
      <c r="P2291" s="63"/>
      <c r="Q2291" s="63"/>
      <c r="R2291" s="63"/>
      <c r="S2291" s="63"/>
      <c r="T2291" s="63"/>
      <c r="U2291" s="63"/>
      <c r="V2291" s="63"/>
      <c r="W2291" s="63"/>
      <c r="X2291" s="63"/>
      <c r="Y2291" s="63"/>
      <c r="Z2291" s="62">
        <v>0</v>
      </c>
      <c r="AA2291" s="62">
        <v>35442</v>
      </c>
      <c r="AB2291" s="62">
        <v>30.14</v>
      </c>
      <c r="AC2291" s="62">
        <v>0</v>
      </c>
    </row>
    <row r="2292" spans="1:29" ht="30" x14ac:dyDescent="0.25">
      <c r="A2292" s="61" t="s">
        <v>348</v>
      </c>
      <c r="B2292" s="61" t="s">
        <v>349</v>
      </c>
      <c r="C2292" s="62">
        <v>2003</v>
      </c>
      <c r="D2292" s="61" t="s">
        <v>175</v>
      </c>
      <c r="E2292" s="62">
        <v>4</v>
      </c>
      <c r="F2292" s="62">
        <v>266</v>
      </c>
      <c r="G2292" s="62">
        <v>161</v>
      </c>
      <c r="H2292" s="62">
        <v>3.35</v>
      </c>
      <c r="I2292" s="62">
        <v>66.5</v>
      </c>
      <c r="J2292" s="62">
        <v>247.38</v>
      </c>
      <c r="K2292" s="62">
        <v>0</v>
      </c>
      <c r="L2292" s="63"/>
      <c r="M2292" s="63"/>
      <c r="N2292" s="63"/>
      <c r="O2292" s="63"/>
      <c r="P2292" s="63"/>
      <c r="Q2292" s="63"/>
      <c r="R2292" s="63"/>
      <c r="S2292" s="63"/>
      <c r="T2292" s="63"/>
      <c r="U2292" s="63"/>
      <c r="V2292" s="63"/>
      <c r="W2292" s="63"/>
      <c r="X2292" s="63"/>
      <c r="Y2292" s="63"/>
      <c r="Z2292" s="62">
        <v>36.36</v>
      </c>
      <c r="AA2292" s="62">
        <v>836</v>
      </c>
      <c r="AB2292" s="62">
        <v>17.420000000000002</v>
      </c>
      <c r="AC2292" s="62">
        <v>9.09</v>
      </c>
    </row>
    <row r="2293" spans="1:29" ht="30" x14ac:dyDescent="0.25">
      <c r="A2293" s="61" t="s">
        <v>176</v>
      </c>
      <c r="B2293" s="61" t="s">
        <v>177</v>
      </c>
      <c r="C2293" s="62">
        <v>2014</v>
      </c>
      <c r="D2293" s="61" t="s">
        <v>72</v>
      </c>
      <c r="E2293" s="62">
        <v>104</v>
      </c>
      <c r="F2293" s="62">
        <v>972394</v>
      </c>
      <c r="G2293" s="62">
        <v>120483</v>
      </c>
      <c r="H2293" s="62">
        <v>96.54</v>
      </c>
      <c r="I2293" s="62">
        <v>9349.94</v>
      </c>
      <c r="J2293" s="62">
        <v>904326.42</v>
      </c>
      <c r="K2293" s="62">
        <v>436.47</v>
      </c>
      <c r="L2293" s="62">
        <v>1051</v>
      </c>
      <c r="M2293" s="62">
        <v>0.84</v>
      </c>
      <c r="N2293" s="62">
        <v>4.2</v>
      </c>
      <c r="O2293" s="62">
        <v>5263.52</v>
      </c>
      <c r="P2293" s="63"/>
      <c r="Q2293" s="63"/>
      <c r="R2293" s="63"/>
      <c r="S2293" s="63"/>
      <c r="T2293" s="63"/>
      <c r="U2293" s="63"/>
      <c r="V2293" s="63"/>
      <c r="W2293" s="63"/>
      <c r="X2293" s="63"/>
      <c r="Y2293" s="63"/>
      <c r="Z2293" s="62">
        <v>2280</v>
      </c>
      <c r="AA2293" s="62">
        <v>17166</v>
      </c>
      <c r="AB2293" s="62">
        <v>13.75</v>
      </c>
      <c r="AC2293" s="62">
        <v>21.92</v>
      </c>
    </row>
    <row r="2294" spans="1:29" ht="30" x14ac:dyDescent="0.25">
      <c r="A2294" s="61" t="s">
        <v>117</v>
      </c>
      <c r="B2294" s="61" t="s">
        <v>118</v>
      </c>
      <c r="C2294" s="62">
        <v>2015</v>
      </c>
      <c r="D2294" s="61" t="s">
        <v>297</v>
      </c>
      <c r="E2294" s="62">
        <v>60</v>
      </c>
      <c r="F2294" s="63"/>
      <c r="G2294" s="63"/>
      <c r="H2294" s="63"/>
      <c r="I2294" s="63"/>
      <c r="J2294" s="63"/>
      <c r="K2294" s="62">
        <v>0</v>
      </c>
      <c r="L2294" s="63"/>
      <c r="M2294" s="63"/>
      <c r="N2294" s="63"/>
      <c r="O2294" s="63"/>
      <c r="P2294" s="63"/>
      <c r="Q2294" s="63"/>
      <c r="R2294" s="63"/>
      <c r="S2294" s="63"/>
      <c r="T2294" s="63"/>
      <c r="U2294" s="63"/>
      <c r="V2294" s="63"/>
      <c r="W2294" s="63"/>
      <c r="X2294" s="63"/>
      <c r="Y2294" s="63"/>
      <c r="Z2294" s="62">
        <v>0</v>
      </c>
      <c r="AA2294" s="63"/>
      <c r="AB2294" s="63"/>
      <c r="AC2294" s="62">
        <v>0</v>
      </c>
    </row>
    <row r="2295" spans="1:29" ht="30" x14ac:dyDescent="0.25">
      <c r="A2295" s="61" t="s">
        <v>482</v>
      </c>
      <c r="B2295" s="61" t="s">
        <v>483</v>
      </c>
      <c r="C2295" s="62">
        <v>2014</v>
      </c>
      <c r="D2295" s="61" t="s">
        <v>78</v>
      </c>
      <c r="E2295" s="62">
        <v>10</v>
      </c>
      <c r="F2295" s="62">
        <v>86103</v>
      </c>
      <c r="G2295" s="62">
        <v>16999</v>
      </c>
      <c r="H2295" s="62">
        <v>141.66</v>
      </c>
      <c r="I2295" s="62">
        <v>8610.2999999999993</v>
      </c>
      <c r="J2295" s="62">
        <v>80075.789999999994</v>
      </c>
      <c r="K2295" s="62">
        <v>0</v>
      </c>
      <c r="L2295" s="63"/>
      <c r="M2295" s="63"/>
      <c r="N2295" s="63"/>
      <c r="O2295" s="63"/>
      <c r="P2295" s="63"/>
      <c r="Q2295" s="63"/>
      <c r="R2295" s="63"/>
      <c r="S2295" s="63"/>
      <c r="T2295" s="63"/>
      <c r="U2295" s="63"/>
      <c r="V2295" s="63"/>
      <c r="W2295" s="63"/>
      <c r="X2295" s="63"/>
      <c r="Y2295" s="63"/>
      <c r="Z2295" s="62">
        <v>285</v>
      </c>
      <c r="AA2295" s="62">
        <v>7841</v>
      </c>
      <c r="AB2295" s="62">
        <v>65.34</v>
      </c>
      <c r="AC2295" s="62">
        <v>28.5</v>
      </c>
    </row>
    <row r="2296" spans="1:29" x14ac:dyDescent="0.25">
      <c r="A2296" s="61" t="s">
        <v>271</v>
      </c>
      <c r="B2296" s="61" t="s">
        <v>272</v>
      </c>
      <c r="C2296" s="62">
        <v>2003</v>
      </c>
      <c r="D2296" s="61" t="s">
        <v>78</v>
      </c>
      <c r="E2296" s="62">
        <v>80</v>
      </c>
      <c r="F2296" s="62">
        <v>336974</v>
      </c>
      <c r="G2296" s="62">
        <v>32312</v>
      </c>
      <c r="H2296" s="62">
        <v>33.659999999999997</v>
      </c>
      <c r="I2296" s="62">
        <v>4212.18</v>
      </c>
      <c r="J2296" s="62">
        <v>313385.82</v>
      </c>
      <c r="K2296" s="62">
        <v>0</v>
      </c>
      <c r="L2296" s="63"/>
      <c r="M2296" s="63"/>
      <c r="N2296" s="63"/>
      <c r="O2296" s="63"/>
      <c r="P2296" s="63"/>
      <c r="Q2296" s="63"/>
      <c r="R2296" s="63"/>
      <c r="S2296" s="63"/>
      <c r="T2296" s="63"/>
      <c r="U2296" s="63"/>
      <c r="V2296" s="63"/>
      <c r="W2296" s="63"/>
      <c r="X2296" s="63"/>
      <c r="Y2296" s="63"/>
      <c r="Z2296" s="62">
        <v>1106.0899999999999</v>
      </c>
      <c r="AA2296" s="62">
        <v>3338</v>
      </c>
      <c r="AB2296" s="62">
        <v>3.48</v>
      </c>
      <c r="AC2296" s="62">
        <v>13.83</v>
      </c>
    </row>
    <row r="2297" spans="1:29" ht="30" x14ac:dyDescent="0.25">
      <c r="A2297" s="61" t="s">
        <v>556</v>
      </c>
      <c r="B2297" s="61" t="s">
        <v>557</v>
      </c>
      <c r="C2297" s="62">
        <v>2015</v>
      </c>
      <c r="D2297" s="61" t="s">
        <v>78</v>
      </c>
      <c r="E2297" s="62">
        <v>52</v>
      </c>
      <c r="F2297" s="62">
        <v>607125</v>
      </c>
      <c r="G2297" s="62">
        <v>79310</v>
      </c>
      <c r="H2297" s="62">
        <v>127.1</v>
      </c>
      <c r="I2297" s="62">
        <v>11675.48</v>
      </c>
      <c r="J2297" s="62">
        <v>564626.25</v>
      </c>
      <c r="K2297" s="62">
        <v>0</v>
      </c>
      <c r="L2297" s="63"/>
      <c r="M2297" s="63"/>
      <c r="N2297" s="63"/>
      <c r="O2297" s="63"/>
      <c r="P2297" s="63"/>
      <c r="Q2297" s="63"/>
      <c r="R2297" s="63"/>
      <c r="S2297" s="63"/>
      <c r="T2297" s="63"/>
      <c r="U2297" s="63"/>
      <c r="V2297" s="63"/>
      <c r="W2297" s="63"/>
      <c r="X2297" s="63"/>
      <c r="Y2297" s="63"/>
      <c r="Z2297" s="62">
        <v>1330.12</v>
      </c>
      <c r="AA2297" s="62">
        <v>18628</v>
      </c>
      <c r="AB2297" s="62">
        <v>29.85</v>
      </c>
      <c r="AC2297" s="62">
        <v>25.58</v>
      </c>
    </row>
    <row r="2298" spans="1:29" x14ac:dyDescent="0.25">
      <c r="A2298" s="61" t="s">
        <v>371</v>
      </c>
      <c r="B2298" s="61" t="s">
        <v>372</v>
      </c>
      <c r="C2298" s="62">
        <v>2011</v>
      </c>
      <c r="D2298" s="61" t="s">
        <v>150</v>
      </c>
      <c r="E2298" s="62">
        <v>8</v>
      </c>
      <c r="F2298" s="63"/>
      <c r="G2298" s="63"/>
      <c r="H2298" s="63"/>
      <c r="I2298" s="63"/>
      <c r="J2298" s="63"/>
      <c r="K2298" s="62">
        <v>0</v>
      </c>
      <c r="L2298" s="63"/>
      <c r="M2298" s="63"/>
      <c r="N2298" s="63"/>
      <c r="O2298" s="63"/>
      <c r="P2298" s="63"/>
      <c r="Q2298" s="63"/>
      <c r="R2298" s="63"/>
      <c r="S2298" s="63"/>
      <c r="T2298" s="63"/>
      <c r="U2298" s="63"/>
      <c r="V2298" s="63"/>
      <c r="W2298" s="63"/>
      <c r="X2298" s="63"/>
      <c r="Y2298" s="63"/>
      <c r="Z2298" s="62">
        <v>0</v>
      </c>
      <c r="AA2298" s="63"/>
      <c r="AB2298" s="63"/>
      <c r="AC2298" s="62">
        <v>0</v>
      </c>
    </row>
    <row r="2299" spans="1:29" x14ac:dyDescent="0.25">
      <c r="A2299" s="61" t="s">
        <v>330</v>
      </c>
      <c r="B2299" s="61" t="s">
        <v>331</v>
      </c>
      <c r="C2299" s="62">
        <v>2010</v>
      </c>
      <c r="D2299" s="61" t="s">
        <v>78</v>
      </c>
      <c r="E2299" s="62">
        <v>80</v>
      </c>
      <c r="F2299" s="62">
        <v>1000147</v>
      </c>
      <c r="G2299" s="62">
        <v>152964</v>
      </c>
      <c r="H2299" s="62">
        <v>159.34</v>
      </c>
      <c r="I2299" s="62">
        <v>12501.84</v>
      </c>
      <c r="J2299" s="62">
        <v>930136.71</v>
      </c>
      <c r="K2299" s="62">
        <v>0</v>
      </c>
      <c r="L2299" s="63"/>
      <c r="M2299" s="63"/>
      <c r="N2299" s="63"/>
      <c r="O2299" s="63"/>
      <c r="P2299" s="63"/>
      <c r="Q2299" s="63"/>
      <c r="R2299" s="63"/>
      <c r="S2299" s="63"/>
      <c r="T2299" s="63"/>
      <c r="U2299" s="63"/>
      <c r="V2299" s="63"/>
      <c r="W2299" s="63"/>
      <c r="X2299" s="63"/>
      <c r="Y2299" s="63"/>
      <c r="Z2299" s="62">
        <v>193900</v>
      </c>
      <c r="AA2299" s="62">
        <v>12860</v>
      </c>
      <c r="AB2299" s="62">
        <v>13.4</v>
      </c>
      <c r="AC2299" s="62">
        <v>2423.75</v>
      </c>
    </row>
    <row r="2300" spans="1:29" ht="30" x14ac:dyDescent="0.25">
      <c r="A2300" s="61" t="s">
        <v>237</v>
      </c>
      <c r="B2300" s="61" t="s">
        <v>238</v>
      </c>
      <c r="C2300" s="62">
        <v>2003</v>
      </c>
      <c r="D2300" s="61" t="s">
        <v>72</v>
      </c>
      <c r="E2300" s="62">
        <v>40</v>
      </c>
      <c r="F2300" s="62">
        <v>61004</v>
      </c>
      <c r="G2300" s="62">
        <v>7442</v>
      </c>
      <c r="H2300" s="62">
        <v>15.5</v>
      </c>
      <c r="I2300" s="62">
        <v>1525.1</v>
      </c>
      <c r="J2300" s="62">
        <v>56733.72</v>
      </c>
      <c r="K2300" s="62">
        <v>3230.84</v>
      </c>
      <c r="L2300" s="62">
        <v>4064</v>
      </c>
      <c r="M2300" s="62">
        <v>8.4700000000000006</v>
      </c>
      <c r="N2300" s="62">
        <v>80.77</v>
      </c>
      <c r="O2300" s="62">
        <v>38961.72</v>
      </c>
      <c r="P2300" s="63"/>
      <c r="Q2300" s="63"/>
      <c r="R2300" s="63"/>
      <c r="S2300" s="63"/>
      <c r="T2300" s="63"/>
      <c r="U2300" s="63"/>
      <c r="V2300" s="63"/>
      <c r="W2300" s="63"/>
      <c r="X2300" s="63"/>
      <c r="Y2300" s="63"/>
      <c r="Z2300" s="62">
        <v>1026</v>
      </c>
      <c r="AA2300" s="62">
        <v>3104</v>
      </c>
      <c r="AB2300" s="62">
        <v>6.47</v>
      </c>
      <c r="AC2300" s="62">
        <v>25.65</v>
      </c>
    </row>
    <row r="2301" spans="1:29" ht="30" x14ac:dyDescent="0.25">
      <c r="A2301" s="61" t="s">
        <v>239</v>
      </c>
      <c r="B2301" s="61" t="s">
        <v>240</v>
      </c>
      <c r="C2301" s="62">
        <v>2013</v>
      </c>
      <c r="D2301" s="61" t="s">
        <v>89</v>
      </c>
      <c r="E2301" s="62">
        <v>60</v>
      </c>
      <c r="F2301" s="62">
        <v>567520</v>
      </c>
      <c r="G2301" s="62">
        <v>72480</v>
      </c>
      <c r="H2301" s="62">
        <v>100.67</v>
      </c>
      <c r="I2301" s="62">
        <v>9458.67</v>
      </c>
      <c r="J2301" s="62">
        <v>527793.6</v>
      </c>
      <c r="K2301" s="62">
        <v>0</v>
      </c>
      <c r="L2301" s="63"/>
      <c r="M2301" s="63"/>
      <c r="N2301" s="63"/>
      <c r="O2301" s="63"/>
      <c r="P2301" s="63"/>
      <c r="Q2301" s="63"/>
      <c r="R2301" s="63"/>
      <c r="S2301" s="63"/>
      <c r="T2301" s="63"/>
      <c r="U2301" s="63"/>
      <c r="V2301" s="63"/>
      <c r="W2301" s="63"/>
      <c r="X2301" s="63"/>
      <c r="Y2301" s="63"/>
      <c r="Z2301" s="62">
        <v>3733.71</v>
      </c>
      <c r="AA2301" s="62">
        <v>56709</v>
      </c>
      <c r="AB2301" s="62">
        <v>78.760000000000005</v>
      </c>
      <c r="AC2301" s="62">
        <v>62.23</v>
      </c>
    </row>
    <row r="2302" spans="1:29" x14ac:dyDescent="0.25">
      <c r="A2302" s="61" t="s">
        <v>95</v>
      </c>
      <c r="B2302" s="61" t="s">
        <v>96</v>
      </c>
      <c r="C2302" s="62">
        <v>2018</v>
      </c>
      <c r="D2302" s="61" t="s">
        <v>86</v>
      </c>
      <c r="E2302" s="62">
        <v>215</v>
      </c>
      <c r="F2302" s="62">
        <v>0</v>
      </c>
      <c r="G2302" s="62">
        <v>0</v>
      </c>
      <c r="H2302" s="62">
        <v>0</v>
      </c>
      <c r="I2302" s="62">
        <v>0</v>
      </c>
      <c r="J2302" s="62">
        <v>0</v>
      </c>
      <c r="K2302" s="62">
        <v>0</v>
      </c>
      <c r="L2302" s="62">
        <v>0</v>
      </c>
      <c r="M2302" s="62">
        <v>0</v>
      </c>
      <c r="N2302" s="63"/>
      <c r="O2302" s="63"/>
      <c r="P2302" s="63"/>
      <c r="Q2302" s="63"/>
      <c r="R2302" s="63"/>
      <c r="S2302" s="63"/>
      <c r="T2302" s="63"/>
      <c r="U2302" s="63"/>
      <c r="V2302" s="63"/>
      <c r="W2302" s="63"/>
      <c r="X2302" s="63"/>
      <c r="Y2302" s="63"/>
      <c r="Z2302" s="62">
        <v>0</v>
      </c>
      <c r="AA2302" s="63"/>
      <c r="AB2302" s="63"/>
      <c r="AC2302" s="62">
        <v>0</v>
      </c>
    </row>
    <row r="2303" spans="1:29" ht="30" x14ac:dyDescent="0.25">
      <c r="A2303" s="61" t="s">
        <v>171</v>
      </c>
      <c r="B2303" s="61" t="s">
        <v>172</v>
      </c>
      <c r="C2303" s="62">
        <v>2012</v>
      </c>
      <c r="D2303" s="61" t="s">
        <v>99</v>
      </c>
      <c r="E2303" s="62">
        <v>198</v>
      </c>
      <c r="F2303" s="62">
        <v>1734948</v>
      </c>
      <c r="G2303" s="62">
        <v>205953</v>
      </c>
      <c r="H2303" s="62">
        <v>86.68</v>
      </c>
      <c r="I2303" s="62">
        <v>8762.36</v>
      </c>
      <c r="J2303" s="62">
        <v>1613501.64</v>
      </c>
      <c r="K2303" s="62">
        <v>12525.7</v>
      </c>
      <c r="L2303" s="62">
        <v>15527</v>
      </c>
      <c r="M2303" s="62">
        <v>6.53</v>
      </c>
      <c r="N2303" s="62">
        <v>63.26</v>
      </c>
      <c r="O2303" s="62">
        <v>151051.21</v>
      </c>
      <c r="P2303" s="63"/>
      <c r="Q2303" s="63"/>
      <c r="R2303" s="63"/>
      <c r="S2303" s="63"/>
      <c r="T2303" s="63"/>
      <c r="U2303" s="63"/>
      <c r="V2303" s="63"/>
      <c r="W2303" s="63"/>
      <c r="X2303" s="63"/>
      <c r="Y2303" s="63"/>
      <c r="Z2303" s="62">
        <v>8235</v>
      </c>
      <c r="AA2303" s="62">
        <v>84482</v>
      </c>
      <c r="AB2303" s="62">
        <v>35.56</v>
      </c>
      <c r="AC2303" s="62">
        <v>41.59</v>
      </c>
    </row>
    <row r="2304" spans="1:29" ht="30" x14ac:dyDescent="0.25">
      <c r="A2304" s="61" t="s">
        <v>120</v>
      </c>
      <c r="B2304" s="61" t="s">
        <v>121</v>
      </c>
      <c r="C2304" s="62">
        <v>2011</v>
      </c>
      <c r="D2304" s="61" t="s">
        <v>86</v>
      </c>
      <c r="E2304" s="62">
        <v>74</v>
      </c>
      <c r="F2304" s="62">
        <v>22842</v>
      </c>
      <c r="G2304" s="62">
        <v>4603</v>
      </c>
      <c r="H2304" s="62">
        <v>5.18</v>
      </c>
      <c r="I2304" s="62">
        <v>308.68</v>
      </c>
      <c r="J2304" s="62">
        <v>21243.06</v>
      </c>
      <c r="K2304" s="62">
        <v>1762.37</v>
      </c>
      <c r="L2304" s="62">
        <v>3130</v>
      </c>
      <c r="M2304" s="62">
        <v>3.52</v>
      </c>
      <c r="N2304" s="62">
        <v>23.82</v>
      </c>
      <c r="O2304" s="62">
        <v>21252.91</v>
      </c>
      <c r="P2304" s="63"/>
      <c r="Q2304" s="63"/>
      <c r="R2304" s="63"/>
      <c r="S2304" s="63"/>
      <c r="T2304" s="63"/>
      <c r="U2304" s="63"/>
      <c r="V2304" s="63"/>
      <c r="W2304" s="63"/>
      <c r="X2304" s="63"/>
      <c r="Y2304" s="63"/>
      <c r="Z2304" s="62">
        <v>572300</v>
      </c>
      <c r="AA2304" s="62">
        <v>39431</v>
      </c>
      <c r="AB2304" s="62">
        <v>44.4</v>
      </c>
      <c r="AC2304" s="62">
        <v>7733.78</v>
      </c>
    </row>
    <row r="2305" spans="1:29" x14ac:dyDescent="0.25">
      <c r="A2305" s="61" t="s">
        <v>235</v>
      </c>
      <c r="B2305" s="61" t="s">
        <v>236</v>
      </c>
      <c r="C2305" s="62">
        <v>2005</v>
      </c>
      <c r="D2305" s="61" t="s">
        <v>94</v>
      </c>
      <c r="E2305" s="62">
        <v>10</v>
      </c>
      <c r="F2305" s="62">
        <v>4708</v>
      </c>
      <c r="G2305" s="62">
        <v>818</v>
      </c>
      <c r="H2305" s="62">
        <v>6.82</v>
      </c>
      <c r="I2305" s="62">
        <v>470.8</v>
      </c>
      <c r="J2305" s="62">
        <v>4378.4399999999996</v>
      </c>
      <c r="K2305" s="62">
        <v>3063.05</v>
      </c>
      <c r="L2305" s="62">
        <v>4513</v>
      </c>
      <c r="M2305" s="62">
        <v>37.61</v>
      </c>
      <c r="N2305" s="62">
        <v>306.3</v>
      </c>
      <c r="O2305" s="62">
        <v>36938.19</v>
      </c>
      <c r="P2305" s="63"/>
      <c r="Q2305" s="63"/>
      <c r="R2305" s="63"/>
      <c r="S2305" s="63"/>
      <c r="T2305" s="63"/>
      <c r="U2305" s="63"/>
      <c r="V2305" s="63"/>
      <c r="W2305" s="63"/>
      <c r="X2305" s="63"/>
      <c r="Y2305" s="63"/>
      <c r="Z2305" s="62">
        <v>86600</v>
      </c>
      <c r="AA2305" s="62">
        <v>2054</v>
      </c>
      <c r="AB2305" s="62">
        <v>17.12</v>
      </c>
      <c r="AC2305" s="62">
        <v>8660</v>
      </c>
    </row>
    <row r="2306" spans="1:29" ht="30" x14ac:dyDescent="0.25">
      <c r="A2306" s="61" t="s">
        <v>415</v>
      </c>
      <c r="B2306" s="61" t="s">
        <v>416</v>
      </c>
      <c r="C2306" s="62">
        <v>2006</v>
      </c>
      <c r="D2306" s="61" t="s">
        <v>150</v>
      </c>
      <c r="E2306" s="62">
        <v>8</v>
      </c>
      <c r="F2306" s="63"/>
      <c r="G2306" s="63"/>
      <c r="H2306" s="63"/>
      <c r="I2306" s="63"/>
      <c r="J2306" s="63"/>
      <c r="K2306" s="62">
        <v>0</v>
      </c>
      <c r="L2306" s="63"/>
      <c r="M2306" s="63"/>
      <c r="N2306" s="63"/>
      <c r="O2306" s="63"/>
      <c r="P2306" s="63"/>
      <c r="Q2306" s="63"/>
      <c r="R2306" s="63"/>
      <c r="S2306" s="63"/>
      <c r="T2306" s="63"/>
      <c r="U2306" s="63"/>
      <c r="V2306" s="63"/>
      <c r="W2306" s="63"/>
      <c r="X2306" s="63"/>
      <c r="Y2306" s="63"/>
      <c r="Z2306" s="62">
        <v>0</v>
      </c>
      <c r="AA2306" s="63"/>
      <c r="AB2306" s="63"/>
      <c r="AC2306" s="62">
        <v>0</v>
      </c>
    </row>
    <row r="2307" spans="1:29" x14ac:dyDescent="0.25">
      <c r="A2307" s="61" t="s">
        <v>102</v>
      </c>
      <c r="B2307" s="61" t="s">
        <v>103</v>
      </c>
      <c r="C2307" s="62">
        <v>2015</v>
      </c>
      <c r="D2307" s="61" t="s">
        <v>89</v>
      </c>
      <c r="E2307" s="62">
        <v>36</v>
      </c>
      <c r="F2307" s="63"/>
      <c r="G2307" s="63"/>
      <c r="H2307" s="63"/>
      <c r="I2307" s="63"/>
      <c r="J2307" s="63"/>
      <c r="K2307" s="62">
        <v>0</v>
      </c>
      <c r="L2307" s="63"/>
      <c r="M2307" s="63"/>
      <c r="N2307" s="63"/>
      <c r="O2307" s="63"/>
      <c r="P2307" s="63"/>
      <c r="Q2307" s="63"/>
      <c r="R2307" s="63"/>
      <c r="S2307" s="63"/>
      <c r="T2307" s="63"/>
      <c r="U2307" s="63"/>
      <c r="V2307" s="63"/>
      <c r="W2307" s="63"/>
      <c r="X2307" s="63"/>
      <c r="Y2307" s="63"/>
      <c r="Z2307" s="62">
        <v>0</v>
      </c>
      <c r="AA2307" s="63"/>
      <c r="AB2307" s="63"/>
      <c r="AC2307" s="62">
        <v>0</v>
      </c>
    </row>
    <row r="2308" spans="1:29" ht="45" x14ac:dyDescent="0.25">
      <c r="A2308" s="61" t="s">
        <v>344</v>
      </c>
      <c r="B2308" s="61" t="s">
        <v>345</v>
      </c>
      <c r="C2308" s="62">
        <v>2008</v>
      </c>
      <c r="D2308" s="61" t="s">
        <v>99</v>
      </c>
      <c r="E2308" s="62">
        <v>52</v>
      </c>
      <c r="F2308" s="62">
        <v>461840</v>
      </c>
      <c r="G2308" s="62">
        <v>66214</v>
      </c>
      <c r="H2308" s="62">
        <v>106.11</v>
      </c>
      <c r="I2308" s="62">
        <v>8881.5400000000009</v>
      </c>
      <c r="J2308" s="62">
        <v>429511.2</v>
      </c>
      <c r="K2308" s="62">
        <v>0</v>
      </c>
      <c r="L2308" s="63"/>
      <c r="M2308" s="63"/>
      <c r="N2308" s="63"/>
      <c r="O2308" s="63"/>
      <c r="P2308" s="63"/>
      <c r="Q2308" s="63"/>
      <c r="R2308" s="63"/>
      <c r="S2308" s="63"/>
      <c r="T2308" s="63"/>
      <c r="U2308" s="63"/>
      <c r="V2308" s="63"/>
      <c r="W2308" s="63"/>
      <c r="X2308" s="63"/>
      <c r="Y2308" s="63"/>
      <c r="Z2308" s="62">
        <v>843</v>
      </c>
      <c r="AA2308" s="62">
        <v>3270</v>
      </c>
      <c r="AB2308" s="62">
        <v>5.24</v>
      </c>
      <c r="AC2308" s="62">
        <v>16.21</v>
      </c>
    </row>
    <row r="2309" spans="1:29" ht="30" x14ac:dyDescent="0.25">
      <c r="A2309" s="61" t="s">
        <v>352</v>
      </c>
      <c r="B2309" s="61" t="s">
        <v>353</v>
      </c>
      <c r="C2309" s="62">
        <v>2009</v>
      </c>
      <c r="D2309" s="61" t="s">
        <v>99</v>
      </c>
      <c r="E2309" s="62">
        <v>50</v>
      </c>
      <c r="F2309" s="62">
        <v>163026</v>
      </c>
      <c r="G2309" s="62">
        <v>41430</v>
      </c>
      <c r="H2309" s="62">
        <v>69.05</v>
      </c>
      <c r="I2309" s="62">
        <v>3260.52</v>
      </c>
      <c r="J2309" s="62">
        <v>151614.18</v>
      </c>
      <c r="K2309" s="62">
        <v>55414</v>
      </c>
      <c r="L2309" s="62">
        <v>72926</v>
      </c>
      <c r="M2309" s="62">
        <v>121.54</v>
      </c>
      <c r="N2309" s="62">
        <v>1108.28</v>
      </c>
      <c r="O2309" s="62">
        <v>668254.05000000005</v>
      </c>
      <c r="P2309" s="63"/>
      <c r="Q2309" s="63"/>
      <c r="R2309" s="63"/>
      <c r="S2309" s="63"/>
      <c r="T2309" s="63"/>
      <c r="U2309" s="63"/>
      <c r="V2309" s="63"/>
      <c r="W2309" s="63"/>
      <c r="X2309" s="63"/>
      <c r="Y2309" s="63"/>
      <c r="Z2309" s="62">
        <v>1824</v>
      </c>
      <c r="AA2309" s="62">
        <v>18507</v>
      </c>
      <c r="AB2309" s="62">
        <v>30.85</v>
      </c>
      <c r="AC2309" s="62">
        <v>36.479999999999997</v>
      </c>
    </row>
    <row r="2310" spans="1:29" x14ac:dyDescent="0.25">
      <c r="A2310" s="61" t="s">
        <v>102</v>
      </c>
      <c r="B2310" s="61" t="s">
        <v>103</v>
      </c>
      <c r="C2310" s="62">
        <v>2012</v>
      </c>
      <c r="D2310" s="61" t="s">
        <v>132</v>
      </c>
      <c r="E2310" s="62">
        <v>16</v>
      </c>
      <c r="F2310" s="63"/>
      <c r="G2310" s="63"/>
      <c r="H2310" s="63"/>
      <c r="I2310" s="63"/>
      <c r="J2310" s="63"/>
      <c r="K2310" s="62">
        <v>0</v>
      </c>
      <c r="L2310" s="63"/>
      <c r="M2310" s="63"/>
      <c r="N2310" s="63"/>
      <c r="O2310" s="63"/>
      <c r="P2310" s="63"/>
      <c r="Q2310" s="63"/>
      <c r="R2310" s="63"/>
      <c r="S2310" s="63"/>
      <c r="T2310" s="63"/>
      <c r="U2310" s="63"/>
      <c r="V2310" s="63"/>
      <c r="W2310" s="63"/>
      <c r="X2310" s="63"/>
      <c r="Y2310" s="63"/>
      <c r="Z2310" s="62">
        <v>355</v>
      </c>
      <c r="AA2310" s="62">
        <v>5107</v>
      </c>
      <c r="AB2310" s="62">
        <v>26.6</v>
      </c>
      <c r="AC2310" s="62">
        <v>22.19</v>
      </c>
    </row>
    <row r="2311" spans="1:29" ht="30" x14ac:dyDescent="0.25">
      <c r="A2311" s="61" t="s">
        <v>393</v>
      </c>
      <c r="B2311" s="61" t="s">
        <v>394</v>
      </c>
      <c r="C2311" s="62">
        <v>2004</v>
      </c>
      <c r="D2311" s="61" t="s">
        <v>99</v>
      </c>
      <c r="E2311" s="62">
        <v>56</v>
      </c>
      <c r="F2311" s="62">
        <v>575840</v>
      </c>
      <c r="G2311" s="62">
        <v>57781</v>
      </c>
      <c r="H2311" s="62">
        <v>85.98</v>
      </c>
      <c r="I2311" s="62">
        <v>10282.86</v>
      </c>
      <c r="J2311" s="62">
        <v>535531.19999999995</v>
      </c>
      <c r="K2311" s="62">
        <v>0</v>
      </c>
      <c r="L2311" s="63"/>
      <c r="M2311" s="63"/>
      <c r="N2311" s="63"/>
      <c r="O2311" s="63"/>
      <c r="P2311" s="63"/>
      <c r="Q2311" s="63"/>
      <c r="R2311" s="63"/>
      <c r="S2311" s="63"/>
      <c r="T2311" s="63"/>
      <c r="U2311" s="63"/>
      <c r="V2311" s="63"/>
      <c r="W2311" s="63"/>
      <c r="X2311" s="63"/>
      <c r="Y2311" s="63"/>
      <c r="Z2311" s="62">
        <v>1871.53</v>
      </c>
      <c r="AA2311" s="62">
        <v>13580</v>
      </c>
      <c r="AB2311" s="62">
        <v>20.21</v>
      </c>
      <c r="AC2311" s="62">
        <v>33.42</v>
      </c>
    </row>
    <row r="2312" spans="1:29" x14ac:dyDescent="0.25">
      <c r="A2312" s="61" t="s">
        <v>253</v>
      </c>
      <c r="B2312" s="61" t="s">
        <v>254</v>
      </c>
      <c r="C2312" s="62">
        <v>2013</v>
      </c>
      <c r="D2312" s="61" t="s">
        <v>86</v>
      </c>
      <c r="E2312" s="62">
        <v>34</v>
      </c>
      <c r="F2312" s="62">
        <v>1947</v>
      </c>
      <c r="G2312" s="62">
        <v>907</v>
      </c>
      <c r="H2312" s="62">
        <v>2.2200000000000002</v>
      </c>
      <c r="I2312" s="62">
        <v>57.26</v>
      </c>
      <c r="J2312" s="62">
        <v>1810.71</v>
      </c>
      <c r="K2312" s="62">
        <v>73.709999999999994</v>
      </c>
      <c r="L2312" s="62">
        <v>71</v>
      </c>
      <c r="M2312" s="62">
        <v>0.17</v>
      </c>
      <c r="N2312" s="63"/>
      <c r="O2312" s="63"/>
      <c r="P2312" s="63"/>
      <c r="Q2312" s="63"/>
      <c r="R2312" s="63"/>
      <c r="S2312" s="63"/>
      <c r="T2312" s="63"/>
      <c r="U2312" s="63"/>
      <c r="V2312" s="63"/>
      <c r="W2312" s="63"/>
      <c r="X2312" s="63"/>
      <c r="Y2312" s="63"/>
      <c r="Z2312" s="62">
        <v>218800</v>
      </c>
      <c r="AA2312" s="62">
        <v>17056</v>
      </c>
      <c r="AB2312" s="62">
        <v>41.8</v>
      </c>
      <c r="AC2312" s="62">
        <v>6435.29</v>
      </c>
    </row>
    <row r="2313" spans="1:29" ht="30" x14ac:dyDescent="0.25">
      <c r="A2313" s="61" t="s">
        <v>133</v>
      </c>
      <c r="B2313" s="61" t="s">
        <v>134</v>
      </c>
      <c r="C2313" s="62">
        <v>2004</v>
      </c>
      <c r="D2313" s="61" t="s">
        <v>78</v>
      </c>
      <c r="E2313" s="62">
        <v>58</v>
      </c>
      <c r="F2313" s="62">
        <v>500</v>
      </c>
      <c r="G2313" s="62">
        <v>19420</v>
      </c>
      <c r="H2313" s="62">
        <v>27.9</v>
      </c>
      <c r="I2313" s="62">
        <v>8.6199999999999992</v>
      </c>
      <c r="J2313" s="62">
        <v>465</v>
      </c>
      <c r="K2313" s="62">
        <v>23796</v>
      </c>
      <c r="L2313" s="62">
        <v>28818</v>
      </c>
      <c r="M2313" s="62">
        <v>41.41</v>
      </c>
      <c r="N2313" s="62">
        <v>410.28</v>
      </c>
      <c r="O2313" s="62">
        <v>286963.09999999998</v>
      </c>
      <c r="P2313" s="63"/>
      <c r="Q2313" s="63"/>
      <c r="R2313" s="63"/>
      <c r="S2313" s="63"/>
      <c r="T2313" s="63"/>
      <c r="U2313" s="63"/>
      <c r="V2313" s="63"/>
      <c r="W2313" s="63"/>
      <c r="X2313" s="63"/>
      <c r="Y2313" s="63"/>
      <c r="Z2313" s="62">
        <v>20652.5</v>
      </c>
      <c r="AA2313" s="62">
        <v>89975</v>
      </c>
      <c r="AB2313" s="62">
        <v>129.27000000000001</v>
      </c>
      <c r="AC2313" s="62">
        <v>356.08</v>
      </c>
    </row>
    <row r="2314" spans="1:29" x14ac:dyDescent="0.25">
      <c r="A2314" s="61" t="s">
        <v>409</v>
      </c>
      <c r="B2314" s="61" t="s">
        <v>410</v>
      </c>
      <c r="C2314" s="62">
        <v>2016</v>
      </c>
      <c r="D2314" s="61" t="s">
        <v>99</v>
      </c>
      <c r="E2314" s="62">
        <v>64</v>
      </c>
      <c r="F2314" s="62">
        <v>457197</v>
      </c>
      <c r="G2314" s="62">
        <v>75105</v>
      </c>
      <c r="H2314" s="62">
        <v>97.79</v>
      </c>
      <c r="I2314" s="62">
        <v>7143.7</v>
      </c>
      <c r="J2314" s="62">
        <v>425193.21</v>
      </c>
      <c r="K2314" s="62">
        <v>0</v>
      </c>
      <c r="L2314" s="63"/>
      <c r="M2314" s="63"/>
      <c r="N2314" s="63"/>
      <c r="O2314" s="63"/>
      <c r="P2314" s="63"/>
      <c r="Q2314" s="63"/>
      <c r="R2314" s="63"/>
      <c r="S2314" s="63"/>
      <c r="T2314" s="63"/>
      <c r="U2314" s="63"/>
      <c r="V2314" s="63"/>
      <c r="W2314" s="63"/>
      <c r="X2314" s="63"/>
      <c r="Y2314" s="63"/>
      <c r="Z2314" s="62">
        <v>1892.92</v>
      </c>
      <c r="AA2314" s="62">
        <v>8313</v>
      </c>
      <c r="AB2314" s="62">
        <v>10.82</v>
      </c>
      <c r="AC2314" s="62">
        <v>29.58</v>
      </c>
    </row>
    <row r="2315" spans="1:29" ht="30" x14ac:dyDescent="0.25">
      <c r="A2315" s="61" t="s">
        <v>247</v>
      </c>
      <c r="B2315" s="61" t="s">
        <v>248</v>
      </c>
      <c r="C2315" s="62">
        <v>2015</v>
      </c>
      <c r="D2315" s="61" t="s">
        <v>89</v>
      </c>
      <c r="E2315" s="62">
        <v>50</v>
      </c>
      <c r="F2315" s="62">
        <v>395334</v>
      </c>
      <c r="G2315" s="62">
        <v>52135</v>
      </c>
      <c r="H2315" s="62">
        <v>86.89</v>
      </c>
      <c r="I2315" s="62">
        <v>7906.68</v>
      </c>
      <c r="J2315" s="62">
        <v>367660.62</v>
      </c>
      <c r="K2315" s="62">
        <v>0</v>
      </c>
      <c r="L2315" s="63"/>
      <c r="M2315" s="63"/>
      <c r="N2315" s="63"/>
      <c r="O2315" s="63"/>
      <c r="P2315" s="63"/>
      <c r="Q2315" s="63"/>
      <c r="R2315" s="63"/>
      <c r="S2315" s="63"/>
      <c r="T2315" s="63"/>
      <c r="U2315" s="63"/>
      <c r="V2315" s="63"/>
      <c r="W2315" s="63"/>
      <c r="X2315" s="63"/>
      <c r="Y2315" s="63"/>
      <c r="Z2315" s="62">
        <v>46428</v>
      </c>
      <c r="AA2315" s="62">
        <v>10497</v>
      </c>
      <c r="AB2315" s="62">
        <v>17.5</v>
      </c>
      <c r="AC2315" s="62">
        <v>928.56</v>
      </c>
    </row>
    <row r="2316" spans="1:29" ht="30" x14ac:dyDescent="0.25">
      <c r="A2316" s="61" t="s">
        <v>176</v>
      </c>
      <c r="B2316" s="61" t="s">
        <v>177</v>
      </c>
      <c r="C2316" s="62">
        <v>2005</v>
      </c>
      <c r="D2316" s="61" t="s">
        <v>86</v>
      </c>
      <c r="E2316" s="62">
        <v>72</v>
      </c>
      <c r="F2316" s="62">
        <v>8944</v>
      </c>
      <c r="G2316" s="62">
        <v>2029</v>
      </c>
      <c r="H2316" s="62">
        <v>2.35</v>
      </c>
      <c r="I2316" s="62">
        <v>124.22</v>
      </c>
      <c r="J2316" s="62">
        <v>8317.92</v>
      </c>
      <c r="K2316" s="62">
        <v>284.19</v>
      </c>
      <c r="L2316" s="62">
        <v>2351</v>
      </c>
      <c r="M2316" s="62">
        <v>2.72</v>
      </c>
      <c r="N2316" s="62">
        <v>3.95</v>
      </c>
      <c r="O2316" s="62">
        <v>3427.13</v>
      </c>
      <c r="P2316" s="63"/>
      <c r="Q2316" s="63"/>
      <c r="R2316" s="63"/>
      <c r="S2316" s="63"/>
      <c r="T2316" s="63"/>
      <c r="U2316" s="62">
        <v>1191</v>
      </c>
      <c r="V2316" s="62">
        <v>2951</v>
      </c>
      <c r="W2316" s="62">
        <v>3.42</v>
      </c>
      <c r="X2316" s="62">
        <v>16</v>
      </c>
      <c r="Y2316" s="62">
        <v>26659.34</v>
      </c>
      <c r="Z2316" s="62">
        <v>1.68</v>
      </c>
      <c r="AA2316" s="62">
        <v>3793</v>
      </c>
      <c r="AB2316" s="62">
        <v>4.3899999999999997</v>
      </c>
      <c r="AC2316" s="62">
        <v>0.02</v>
      </c>
    </row>
    <row r="2317" spans="1:29" ht="30" x14ac:dyDescent="0.25">
      <c r="A2317" s="61" t="s">
        <v>509</v>
      </c>
      <c r="B2317" s="61" t="s">
        <v>510</v>
      </c>
      <c r="C2317" s="62">
        <v>2014</v>
      </c>
      <c r="D2317" s="61" t="s">
        <v>89</v>
      </c>
      <c r="E2317" s="62">
        <v>80</v>
      </c>
      <c r="F2317" s="62">
        <v>278040</v>
      </c>
      <c r="G2317" s="62">
        <v>46046</v>
      </c>
      <c r="H2317" s="62">
        <v>47.96</v>
      </c>
      <c r="I2317" s="62">
        <v>3475.5</v>
      </c>
      <c r="J2317" s="62">
        <v>258577.2</v>
      </c>
      <c r="K2317" s="62">
        <v>36928.230000000003</v>
      </c>
      <c r="L2317" s="62">
        <v>44091</v>
      </c>
      <c r="M2317" s="62">
        <v>45.93</v>
      </c>
      <c r="N2317" s="62">
        <v>461.6</v>
      </c>
      <c r="O2317" s="62">
        <v>445328.54</v>
      </c>
      <c r="P2317" s="63"/>
      <c r="Q2317" s="63"/>
      <c r="R2317" s="63"/>
      <c r="S2317" s="63"/>
      <c r="T2317" s="63"/>
      <c r="U2317" s="63"/>
      <c r="V2317" s="63"/>
      <c r="W2317" s="63"/>
      <c r="X2317" s="63"/>
      <c r="Y2317" s="63"/>
      <c r="Z2317" s="62">
        <v>3073</v>
      </c>
      <c r="AA2317" s="62">
        <v>34675</v>
      </c>
      <c r="AB2317" s="62">
        <v>36.119999999999997</v>
      </c>
      <c r="AC2317" s="62">
        <v>38.409999999999997</v>
      </c>
    </row>
    <row r="2318" spans="1:29" x14ac:dyDescent="0.25">
      <c r="A2318" s="61" t="s">
        <v>140</v>
      </c>
      <c r="B2318" s="61" t="s">
        <v>141</v>
      </c>
      <c r="C2318" s="62">
        <v>2008</v>
      </c>
      <c r="D2318" s="61" t="s">
        <v>75</v>
      </c>
      <c r="E2318" s="62">
        <v>9</v>
      </c>
      <c r="F2318" s="62">
        <v>6228</v>
      </c>
      <c r="G2318" s="62">
        <v>1675</v>
      </c>
      <c r="H2318" s="62">
        <v>15.51</v>
      </c>
      <c r="I2318" s="62">
        <v>692</v>
      </c>
      <c r="J2318" s="62">
        <v>5792.04</v>
      </c>
      <c r="K2318" s="62">
        <v>0</v>
      </c>
      <c r="L2318" s="62">
        <v>3140</v>
      </c>
      <c r="M2318" s="62">
        <v>29.07</v>
      </c>
      <c r="N2318" s="63"/>
      <c r="O2318" s="63"/>
      <c r="P2318" s="63"/>
      <c r="Q2318" s="63"/>
      <c r="R2318" s="63"/>
      <c r="S2318" s="63"/>
      <c r="T2318" s="63"/>
      <c r="U2318" s="63"/>
      <c r="V2318" s="63"/>
      <c r="W2318" s="63"/>
      <c r="X2318" s="63"/>
      <c r="Y2318" s="63"/>
      <c r="Z2318" s="62">
        <v>758</v>
      </c>
      <c r="AA2318" s="62">
        <v>5886</v>
      </c>
      <c r="AB2318" s="62">
        <v>54.5</v>
      </c>
      <c r="AC2318" s="62">
        <v>84.22</v>
      </c>
    </row>
    <row r="2319" spans="1:29" x14ac:dyDescent="0.25">
      <c r="A2319" s="61" t="s">
        <v>417</v>
      </c>
      <c r="B2319" s="61" t="s">
        <v>418</v>
      </c>
      <c r="C2319" s="62">
        <v>2014</v>
      </c>
      <c r="D2319" s="61" t="s">
        <v>94</v>
      </c>
      <c r="E2319" s="62">
        <v>4</v>
      </c>
      <c r="F2319" s="62">
        <v>0</v>
      </c>
      <c r="G2319" s="62">
        <v>0</v>
      </c>
      <c r="H2319" s="62">
        <v>0</v>
      </c>
      <c r="I2319" s="62">
        <v>0</v>
      </c>
      <c r="J2319" s="62">
        <v>0</v>
      </c>
      <c r="K2319" s="62">
        <v>0</v>
      </c>
      <c r="L2319" s="63"/>
      <c r="M2319" s="63"/>
      <c r="N2319" s="63"/>
      <c r="O2319" s="63"/>
      <c r="P2319" s="63"/>
      <c r="Q2319" s="63"/>
      <c r="R2319" s="63"/>
      <c r="S2319" s="63"/>
      <c r="T2319" s="63"/>
      <c r="U2319" s="63"/>
      <c r="V2319" s="63"/>
      <c r="W2319" s="63"/>
      <c r="X2319" s="63"/>
      <c r="Y2319" s="63"/>
      <c r="Z2319" s="62">
        <v>0</v>
      </c>
      <c r="AA2319" s="63"/>
      <c r="AB2319" s="63"/>
      <c r="AC2319" s="62">
        <v>0</v>
      </c>
    </row>
    <row r="2320" spans="1:29" ht="30" x14ac:dyDescent="0.25">
      <c r="A2320" s="61" t="s">
        <v>186</v>
      </c>
      <c r="B2320" s="61" t="s">
        <v>187</v>
      </c>
      <c r="C2320" s="62">
        <v>2009</v>
      </c>
      <c r="D2320" s="61" t="s">
        <v>78</v>
      </c>
      <c r="E2320" s="62">
        <v>40</v>
      </c>
      <c r="F2320" s="62">
        <v>266455</v>
      </c>
      <c r="G2320" s="62">
        <v>53194</v>
      </c>
      <c r="H2320" s="62">
        <v>110.82</v>
      </c>
      <c r="I2320" s="62">
        <v>6661.38</v>
      </c>
      <c r="J2320" s="62">
        <v>247803.15</v>
      </c>
      <c r="K2320" s="62">
        <v>0</v>
      </c>
      <c r="L2320" s="63"/>
      <c r="M2320" s="63"/>
      <c r="N2320" s="63"/>
      <c r="O2320" s="63"/>
      <c r="P2320" s="63"/>
      <c r="Q2320" s="63"/>
      <c r="R2320" s="63"/>
      <c r="S2320" s="63"/>
      <c r="T2320" s="63"/>
      <c r="U2320" s="63"/>
      <c r="V2320" s="63"/>
      <c r="W2320" s="63"/>
      <c r="X2320" s="63"/>
      <c r="Y2320" s="63"/>
      <c r="Z2320" s="62">
        <v>11153.06</v>
      </c>
      <c r="AA2320" s="62">
        <v>3622</v>
      </c>
      <c r="AB2320" s="62">
        <v>7.55</v>
      </c>
      <c r="AC2320" s="62">
        <v>278.83</v>
      </c>
    </row>
    <row r="2321" spans="1:29" x14ac:dyDescent="0.25">
      <c r="A2321" s="61" t="s">
        <v>196</v>
      </c>
      <c r="B2321" s="61" t="s">
        <v>197</v>
      </c>
      <c r="C2321" s="62">
        <v>2012</v>
      </c>
      <c r="D2321" s="61" t="s">
        <v>262</v>
      </c>
      <c r="E2321" s="62">
        <v>59</v>
      </c>
      <c r="F2321" s="62">
        <v>245304</v>
      </c>
      <c r="G2321" s="62">
        <v>39121</v>
      </c>
      <c r="H2321" s="62">
        <v>55.26</v>
      </c>
      <c r="I2321" s="62">
        <v>4157.6899999999996</v>
      </c>
      <c r="J2321" s="62">
        <v>228132.72</v>
      </c>
      <c r="K2321" s="62">
        <v>30312.32</v>
      </c>
      <c r="L2321" s="62">
        <v>35739</v>
      </c>
      <c r="M2321" s="62">
        <v>50.48</v>
      </c>
      <c r="N2321" s="62">
        <v>513.77</v>
      </c>
      <c r="O2321" s="62">
        <v>365545.34</v>
      </c>
      <c r="P2321" s="63"/>
      <c r="Q2321" s="63"/>
      <c r="R2321" s="63"/>
      <c r="S2321" s="63"/>
      <c r="T2321" s="63"/>
      <c r="U2321" s="63"/>
      <c r="V2321" s="63"/>
      <c r="W2321" s="63"/>
      <c r="X2321" s="63"/>
      <c r="Y2321" s="63"/>
      <c r="Z2321" s="62">
        <v>161173</v>
      </c>
      <c r="AA2321" s="62">
        <v>54567</v>
      </c>
      <c r="AB2321" s="62">
        <v>77.069999999999993</v>
      </c>
      <c r="AC2321" s="62">
        <v>2731.75</v>
      </c>
    </row>
    <row r="2322" spans="1:29" ht="30" x14ac:dyDescent="0.25">
      <c r="A2322" s="61" t="s">
        <v>269</v>
      </c>
      <c r="B2322" s="61" t="s">
        <v>270</v>
      </c>
      <c r="C2322" s="62">
        <v>2012</v>
      </c>
      <c r="D2322" s="61" t="s">
        <v>89</v>
      </c>
      <c r="E2322" s="62">
        <v>72</v>
      </c>
      <c r="F2322" s="62">
        <v>675360</v>
      </c>
      <c r="G2322" s="62">
        <v>107410</v>
      </c>
      <c r="H2322" s="62">
        <v>124.32</v>
      </c>
      <c r="I2322" s="62">
        <v>9380</v>
      </c>
      <c r="J2322" s="62">
        <v>628084.80000000005</v>
      </c>
      <c r="K2322" s="62">
        <v>0</v>
      </c>
      <c r="L2322" s="63"/>
      <c r="M2322" s="63"/>
      <c r="N2322" s="63"/>
      <c r="O2322" s="63"/>
      <c r="P2322" s="63"/>
      <c r="Q2322" s="63"/>
      <c r="R2322" s="63"/>
      <c r="S2322" s="63"/>
      <c r="T2322" s="63"/>
      <c r="U2322" s="63"/>
      <c r="V2322" s="63"/>
      <c r="W2322" s="63"/>
      <c r="X2322" s="63"/>
      <c r="Y2322" s="63"/>
      <c r="Z2322" s="62">
        <v>126800</v>
      </c>
      <c r="AA2322" s="62">
        <v>5590</v>
      </c>
      <c r="AB2322" s="62">
        <v>6.47</v>
      </c>
      <c r="AC2322" s="62">
        <v>1761.11</v>
      </c>
    </row>
    <row r="2323" spans="1:29" x14ac:dyDescent="0.25">
      <c r="A2323" s="61" t="s">
        <v>81</v>
      </c>
      <c r="B2323" s="61" t="s">
        <v>82</v>
      </c>
      <c r="C2323" s="62">
        <v>2011</v>
      </c>
      <c r="D2323" s="61" t="s">
        <v>83</v>
      </c>
      <c r="E2323" s="62">
        <v>7</v>
      </c>
      <c r="F2323" s="62">
        <v>6734</v>
      </c>
      <c r="G2323" s="62">
        <v>1362</v>
      </c>
      <c r="H2323" s="62">
        <v>16.21</v>
      </c>
      <c r="I2323" s="62">
        <v>962</v>
      </c>
      <c r="J2323" s="62">
        <v>6262.62</v>
      </c>
      <c r="K2323" s="62">
        <v>0</v>
      </c>
      <c r="L2323" s="63"/>
      <c r="M2323" s="63"/>
      <c r="N2323" s="63"/>
      <c r="O2323" s="63"/>
      <c r="P2323" s="63"/>
      <c r="Q2323" s="63"/>
      <c r="R2323" s="63"/>
      <c r="S2323" s="63"/>
      <c r="T2323" s="63"/>
      <c r="U2323" s="63"/>
      <c r="V2323" s="63"/>
      <c r="W2323" s="63"/>
      <c r="X2323" s="63"/>
      <c r="Y2323" s="63"/>
      <c r="Z2323" s="62">
        <v>871</v>
      </c>
      <c r="AA2323" s="62">
        <v>4385</v>
      </c>
      <c r="AB2323" s="62">
        <v>52.2</v>
      </c>
      <c r="AC2323" s="62">
        <v>124.43</v>
      </c>
    </row>
    <row r="2324" spans="1:29" ht="30" x14ac:dyDescent="0.25">
      <c r="A2324" s="61" t="s">
        <v>239</v>
      </c>
      <c r="B2324" s="61" t="s">
        <v>240</v>
      </c>
      <c r="C2324" s="62">
        <v>2003</v>
      </c>
      <c r="D2324" s="61" t="s">
        <v>83</v>
      </c>
      <c r="E2324" s="62">
        <v>12</v>
      </c>
      <c r="F2324" s="63"/>
      <c r="G2324" s="63"/>
      <c r="H2324" s="63"/>
      <c r="I2324" s="63"/>
      <c r="J2324" s="63"/>
      <c r="K2324" s="62">
        <v>0</v>
      </c>
      <c r="L2324" s="63"/>
      <c r="M2324" s="63"/>
      <c r="N2324" s="63"/>
      <c r="O2324" s="63"/>
      <c r="P2324" s="63"/>
      <c r="Q2324" s="63"/>
      <c r="R2324" s="63"/>
      <c r="S2324" s="63"/>
      <c r="T2324" s="63"/>
      <c r="U2324" s="63"/>
      <c r="V2324" s="63"/>
      <c r="W2324" s="63"/>
      <c r="X2324" s="63"/>
      <c r="Y2324" s="63"/>
      <c r="Z2324" s="62">
        <v>0</v>
      </c>
      <c r="AA2324" s="63"/>
      <c r="AB2324" s="63"/>
      <c r="AC2324" s="62">
        <v>0</v>
      </c>
    </row>
    <row r="2325" spans="1:29" ht="45" x14ac:dyDescent="0.25">
      <c r="A2325" s="61" t="s">
        <v>243</v>
      </c>
      <c r="B2325" s="61" t="s">
        <v>244</v>
      </c>
      <c r="C2325" s="62">
        <v>2009</v>
      </c>
      <c r="D2325" s="61" t="s">
        <v>75</v>
      </c>
      <c r="E2325" s="62">
        <v>8</v>
      </c>
      <c r="F2325" s="63"/>
      <c r="G2325" s="63"/>
      <c r="H2325" s="63"/>
      <c r="I2325" s="63"/>
      <c r="J2325" s="63"/>
      <c r="K2325" s="62">
        <v>0</v>
      </c>
      <c r="L2325" s="63"/>
      <c r="M2325" s="63"/>
      <c r="N2325" s="63"/>
      <c r="O2325" s="63"/>
      <c r="P2325" s="63"/>
      <c r="Q2325" s="63"/>
      <c r="R2325" s="63"/>
      <c r="S2325" s="63"/>
      <c r="T2325" s="63"/>
      <c r="U2325" s="63"/>
      <c r="V2325" s="63"/>
      <c r="W2325" s="63"/>
      <c r="X2325" s="63"/>
      <c r="Y2325" s="63"/>
      <c r="Z2325" s="62">
        <v>0</v>
      </c>
      <c r="AA2325" s="63"/>
      <c r="AB2325" s="63"/>
      <c r="AC2325" s="62">
        <v>0</v>
      </c>
    </row>
    <row r="2326" spans="1:29" x14ac:dyDescent="0.25">
      <c r="A2326" s="61" t="s">
        <v>79</v>
      </c>
      <c r="B2326" s="61" t="s">
        <v>80</v>
      </c>
      <c r="C2326" s="62">
        <v>2013</v>
      </c>
      <c r="D2326" s="61" t="s">
        <v>89</v>
      </c>
      <c r="E2326" s="62">
        <v>72</v>
      </c>
      <c r="F2326" s="62">
        <v>761017</v>
      </c>
      <c r="G2326" s="62">
        <v>127604</v>
      </c>
      <c r="H2326" s="62">
        <v>147.69</v>
      </c>
      <c r="I2326" s="62">
        <v>10569.68</v>
      </c>
      <c r="J2326" s="62">
        <v>707745.81</v>
      </c>
      <c r="K2326" s="62">
        <v>2340.4499999999998</v>
      </c>
      <c r="L2326" s="62">
        <v>2952</v>
      </c>
      <c r="M2326" s="62">
        <v>3.42</v>
      </c>
      <c r="N2326" s="62">
        <v>32.51</v>
      </c>
      <c r="O2326" s="62">
        <v>28224.14</v>
      </c>
      <c r="P2326" s="63"/>
      <c r="Q2326" s="63"/>
      <c r="R2326" s="63"/>
      <c r="S2326" s="63"/>
      <c r="T2326" s="63"/>
      <c r="U2326" s="63"/>
      <c r="V2326" s="63"/>
      <c r="W2326" s="63"/>
      <c r="X2326" s="63"/>
      <c r="Y2326" s="63"/>
      <c r="Z2326" s="62">
        <v>250410</v>
      </c>
      <c r="AA2326" s="62">
        <v>12686</v>
      </c>
      <c r="AB2326" s="62">
        <v>14.68</v>
      </c>
      <c r="AC2326" s="62">
        <v>3477.92</v>
      </c>
    </row>
    <row r="2327" spans="1:29" x14ac:dyDescent="0.25">
      <c r="A2327" s="61" t="s">
        <v>251</v>
      </c>
      <c r="B2327" s="61" t="s">
        <v>252</v>
      </c>
      <c r="C2327" s="62">
        <v>2016</v>
      </c>
      <c r="D2327" s="61" t="s">
        <v>99</v>
      </c>
      <c r="E2327" s="62">
        <v>40</v>
      </c>
      <c r="F2327" s="62">
        <v>345440</v>
      </c>
      <c r="G2327" s="62">
        <v>57871</v>
      </c>
      <c r="H2327" s="62">
        <v>120.56</v>
      </c>
      <c r="I2327" s="62">
        <v>8636</v>
      </c>
      <c r="J2327" s="62">
        <v>321259.2</v>
      </c>
      <c r="K2327" s="62">
        <v>0</v>
      </c>
      <c r="L2327" s="63"/>
      <c r="M2327" s="63"/>
      <c r="N2327" s="63"/>
      <c r="O2327" s="63"/>
      <c r="P2327" s="63"/>
      <c r="Q2327" s="63"/>
      <c r="R2327" s="63"/>
      <c r="S2327" s="63"/>
      <c r="T2327" s="63"/>
      <c r="U2327" s="63"/>
      <c r="V2327" s="63"/>
      <c r="W2327" s="63"/>
      <c r="X2327" s="63"/>
      <c r="Y2327" s="63"/>
      <c r="Z2327" s="62">
        <v>713</v>
      </c>
      <c r="AA2327" s="62">
        <v>8488</v>
      </c>
      <c r="AB2327" s="62">
        <v>17.68</v>
      </c>
      <c r="AC2327" s="62">
        <v>17.829999999999998</v>
      </c>
    </row>
    <row r="2328" spans="1:29" ht="30" x14ac:dyDescent="0.25">
      <c r="A2328" s="61" t="s">
        <v>536</v>
      </c>
      <c r="B2328" s="61" t="s">
        <v>537</v>
      </c>
      <c r="C2328" s="62">
        <v>2010</v>
      </c>
      <c r="D2328" s="61" t="s">
        <v>94</v>
      </c>
      <c r="E2328" s="62">
        <v>6</v>
      </c>
      <c r="F2328" s="62">
        <v>1594</v>
      </c>
      <c r="G2328" s="62">
        <v>478</v>
      </c>
      <c r="H2328" s="62">
        <v>6.64</v>
      </c>
      <c r="I2328" s="62">
        <v>265.67</v>
      </c>
      <c r="J2328" s="62">
        <v>1482.42</v>
      </c>
      <c r="K2328" s="62">
        <v>0</v>
      </c>
      <c r="L2328" s="63"/>
      <c r="M2328" s="63"/>
      <c r="N2328" s="63"/>
      <c r="O2328" s="63"/>
      <c r="P2328" s="63"/>
      <c r="Q2328" s="63"/>
      <c r="R2328" s="63"/>
      <c r="S2328" s="63"/>
      <c r="T2328" s="63"/>
      <c r="U2328" s="63"/>
      <c r="V2328" s="63"/>
      <c r="W2328" s="63"/>
      <c r="X2328" s="63"/>
      <c r="Y2328" s="63"/>
      <c r="Z2328" s="62">
        <v>216623.42</v>
      </c>
      <c r="AA2328" s="62">
        <v>6010</v>
      </c>
      <c r="AB2328" s="62">
        <v>83.47</v>
      </c>
      <c r="AC2328" s="62">
        <v>36103.9</v>
      </c>
    </row>
    <row r="2329" spans="1:29" ht="30" x14ac:dyDescent="0.25">
      <c r="A2329" s="61" t="s">
        <v>117</v>
      </c>
      <c r="B2329" s="61" t="s">
        <v>118</v>
      </c>
      <c r="C2329" s="62">
        <v>2014</v>
      </c>
      <c r="D2329" s="61" t="s">
        <v>75</v>
      </c>
      <c r="E2329" s="62">
        <v>15</v>
      </c>
      <c r="F2329" s="63"/>
      <c r="G2329" s="63"/>
      <c r="H2329" s="63"/>
      <c r="I2329" s="63"/>
      <c r="J2329" s="63"/>
      <c r="K2329" s="62">
        <v>0</v>
      </c>
      <c r="L2329" s="63"/>
      <c r="M2329" s="63"/>
      <c r="N2329" s="63"/>
      <c r="O2329" s="63"/>
      <c r="P2329" s="63"/>
      <c r="Q2329" s="63"/>
      <c r="R2329" s="63"/>
      <c r="S2329" s="63"/>
      <c r="T2329" s="63"/>
      <c r="U2329" s="63"/>
      <c r="V2329" s="63"/>
      <c r="W2329" s="63"/>
      <c r="X2329" s="63"/>
      <c r="Y2329" s="63"/>
      <c r="Z2329" s="62">
        <v>0</v>
      </c>
      <c r="AA2329" s="63"/>
      <c r="AB2329" s="63"/>
      <c r="AC2329" s="62">
        <v>0</v>
      </c>
    </row>
    <row r="2330" spans="1:29" x14ac:dyDescent="0.25">
      <c r="A2330" s="61" t="s">
        <v>159</v>
      </c>
      <c r="B2330" s="61" t="s">
        <v>160</v>
      </c>
      <c r="C2330" s="62">
        <v>2008</v>
      </c>
      <c r="D2330" s="61" t="s">
        <v>78</v>
      </c>
      <c r="E2330" s="62">
        <v>30</v>
      </c>
      <c r="F2330" s="62">
        <v>119819</v>
      </c>
      <c r="G2330" s="62">
        <v>19938</v>
      </c>
      <c r="H2330" s="62">
        <v>55.38</v>
      </c>
      <c r="I2330" s="62">
        <v>3993.97</v>
      </c>
      <c r="J2330" s="62">
        <v>111431.67</v>
      </c>
      <c r="K2330" s="62">
        <v>24579.05</v>
      </c>
      <c r="L2330" s="62">
        <v>27106</v>
      </c>
      <c r="M2330" s="62">
        <v>75.290000000000006</v>
      </c>
      <c r="N2330" s="62">
        <v>819.3</v>
      </c>
      <c r="O2330" s="62">
        <v>296406.13</v>
      </c>
      <c r="P2330" s="63"/>
      <c r="Q2330" s="63"/>
      <c r="R2330" s="63"/>
      <c r="S2330" s="63"/>
      <c r="T2330" s="63"/>
      <c r="U2330" s="63"/>
      <c r="V2330" s="63"/>
      <c r="W2330" s="63"/>
      <c r="X2330" s="63"/>
      <c r="Y2330" s="63"/>
      <c r="Z2330" s="62">
        <v>1434</v>
      </c>
      <c r="AA2330" s="62">
        <v>8897</v>
      </c>
      <c r="AB2330" s="62">
        <v>24.71</v>
      </c>
      <c r="AC2330" s="62">
        <v>47.8</v>
      </c>
    </row>
    <row r="2331" spans="1:29" ht="30" x14ac:dyDescent="0.25">
      <c r="A2331" s="61" t="s">
        <v>452</v>
      </c>
      <c r="B2331" s="61" t="s">
        <v>453</v>
      </c>
      <c r="C2331" s="62">
        <v>2009</v>
      </c>
      <c r="D2331" s="61" t="s">
        <v>75</v>
      </c>
      <c r="E2331" s="62">
        <v>12</v>
      </c>
      <c r="F2331" s="62">
        <v>395</v>
      </c>
      <c r="G2331" s="62">
        <v>99</v>
      </c>
      <c r="H2331" s="62">
        <v>0.69</v>
      </c>
      <c r="I2331" s="62">
        <v>32.92</v>
      </c>
      <c r="J2331" s="62">
        <v>367.35</v>
      </c>
      <c r="K2331" s="62">
        <v>301.64999999999998</v>
      </c>
      <c r="L2331" s="62">
        <v>549</v>
      </c>
      <c r="M2331" s="62">
        <v>3.81</v>
      </c>
      <c r="N2331" s="62">
        <v>25.14</v>
      </c>
      <c r="O2331" s="62">
        <v>3637.67</v>
      </c>
      <c r="P2331" s="63"/>
      <c r="Q2331" s="63"/>
      <c r="R2331" s="63"/>
      <c r="S2331" s="63"/>
      <c r="T2331" s="63"/>
      <c r="U2331" s="63"/>
      <c r="V2331" s="63"/>
      <c r="W2331" s="63"/>
      <c r="X2331" s="63"/>
      <c r="Y2331" s="63"/>
      <c r="Z2331" s="62">
        <v>196</v>
      </c>
      <c r="AA2331" s="62">
        <v>7808</v>
      </c>
      <c r="AB2331" s="62">
        <v>54.22</v>
      </c>
      <c r="AC2331" s="62">
        <v>16.329999999999998</v>
      </c>
    </row>
    <row r="2332" spans="1:29" x14ac:dyDescent="0.25">
      <c r="A2332" s="61" t="s">
        <v>319</v>
      </c>
      <c r="B2332" s="61" t="s">
        <v>320</v>
      </c>
      <c r="C2332" s="62">
        <v>2014</v>
      </c>
      <c r="D2332" s="61" t="s">
        <v>78</v>
      </c>
      <c r="E2332" s="62">
        <v>72</v>
      </c>
      <c r="F2332" s="62">
        <v>789592</v>
      </c>
      <c r="G2332" s="62">
        <v>113225</v>
      </c>
      <c r="H2332" s="62">
        <v>131.05000000000001</v>
      </c>
      <c r="I2332" s="62">
        <v>10966.56</v>
      </c>
      <c r="J2332" s="62">
        <v>734320.56</v>
      </c>
      <c r="K2332" s="62">
        <v>0</v>
      </c>
      <c r="L2332" s="62">
        <v>12</v>
      </c>
      <c r="M2332" s="62">
        <v>0.01</v>
      </c>
      <c r="N2332" s="63"/>
      <c r="O2332" s="63"/>
      <c r="P2332" s="63"/>
      <c r="Q2332" s="63"/>
      <c r="R2332" s="63"/>
      <c r="S2332" s="63"/>
      <c r="T2332" s="63"/>
      <c r="U2332" s="63"/>
      <c r="V2332" s="63"/>
      <c r="W2332" s="63"/>
      <c r="X2332" s="63"/>
      <c r="Y2332" s="63"/>
      <c r="Z2332" s="62">
        <v>1296.05</v>
      </c>
      <c r="AA2332" s="62">
        <v>8671</v>
      </c>
      <c r="AB2332" s="62">
        <v>10.039999999999999</v>
      </c>
      <c r="AC2332" s="62">
        <v>18</v>
      </c>
    </row>
    <row r="2333" spans="1:29" x14ac:dyDescent="0.25">
      <c r="A2333" s="61" t="s">
        <v>210</v>
      </c>
      <c r="B2333" s="61" t="s">
        <v>211</v>
      </c>
      <c r="C2333" s="62">
        <v>2004</v>
      </c>
      <c r="D2333" s="61" t="s">
        <v>78</v>
      </c>
      <c r="E2333" s="62">
        <v>56</v>
      </c>
      <c r="F2333" s="62">
        <v>51720</v>
      </c>
      <c r="G2333" s="62">
        <v>5202</v>
      </c>
      <c r="H2333" s="62">
        <v>7.74</v>
      </c>
      <c r="I2333" s="62">
        <v>923.57</v>
      </c>
      <c r="J2333" s="62">
        <v>48099.6</v>
      </c>
      <c r="K2333" s="62">
        <v>24053.35</v>
      </c>
      <c r="L2333" s="62">
        <v>15526</v>
      </c>
      <c r="M2333" s="62">
        <v>23.1</v>
      </c>
      <c r="N2333" s="62">
        <v>429.52</v>
      </c>
      <c r="O2333" s="62">
        <v>290066.52</v>
      </c>
      <c r="P2333" s="63"/>
      <c r="Q2333" s="63"/>
      <c r="R2333" s="63"/>
      <c r="S2333" s="63"/>
      <c r="T2333" s="63"/>
      <c r="U2333" s="63"/>
      <c r="V2333" s="63"/>
      <c r="W2333" s="63"/>
      <c r="X2333" s="63"/>
      <c r="Y2333" s="63"/>
      <c r="Z2333" s="62">
        <v>237690</v>
      </c>
      <c r="AA2333" s="62">
        <v>22411</v>
      </c>
      <c r="AB2333" s="62">
        <v>33.35</v>
      </c>
      <c r="AC2333" s="62">
        <v>4244.46</v>
      </c>
    </row>
    <row r="2334" spans="1:29" ht="45" x14ac:dyDescent="0.25">
      <c r="A2334" s="61" t="s">
        <v>460</v>
      </c>
      <c r="B2334" s="61" t="s">
        <v>461</v>
      </c>
      <c r="C2334" s="62">
        <v>2008</v>
      </c>
      <c r="D2334" s="61" t="s">
        <v>78</v>
      </c>
      <c r="E2334" s="62">
        <v>48</v>
      </c>
      <c r="F2334" s="62">
        <v>968839</v>
      </c>
      <c r="G2334" s="62">
        <v>506662</v>
      </c>
      <c r="H2334" s="62">
        <v>879.62</v>
      </c>
      <c r="I2334" s="62">
        <v>20184.150000000001</v>
      </c>
      <c r="J2334" s="62">
        <v>901020.27</v>
      </c>
      <c r="K2334" s="62">
        <v>0</v>
      </c>
      <c r="L2334" s="63"/>
      <c r="M2334" s="63"/>
      <c r="N2334" s="63"/>
      <c r="O2334" s="63"/>
      <c r="P2334" s="63"/>
      <c r="Q2334" s="63"/>
      <c r="R2334" s="63"/>
      <c r="S2334" s="63"/>
      <c r="T2334" s="63"/>
      <c r="U2334" s="63"/>
      <c r="V2334" s="63"/>
      <c r="W2334" s="63"/>
      <c r="X2334" s="63"/>
      <c r="Y2334" s="63"/>
      <c r="Z2334" s="62">
        <v>0</v>
      </c>
      <c r="AA2334" s="63"/>
      <c r="AB2334" s="63"/>
      <c r="AC2334" s="62">
        <v>0</v>
      </c>
    </row>
    <row r="2335" spans="1:29" ht="30" x14ac:dyDescent="0.25">
      <c r="A2335" s="61" t="s">
        <v>120</v>
      </c>
      <c r="B2335" s="61" t="s">
        <v>121</v>
      </c>
      <c r="C2335" s="62">
        <v>2003</v>
      </c>
      <c r="D2335" s="61" t="s">
        <v>298</v>
      </c>
      <c r="E2335" s="62">
        <v>8</v>
      </c>
      <c r="F2335" s="62">
        <v>564</v>
      </c>
      <c r="G2335" s="62">
        <v>91</v>
      </c>
      <c r="H2335" s="62">
        <v>0.95</v>
      </c>
      <c r="I2335" s="62">
        <v>70.5</v>
      </c>
      <c r="J2335" s="62">
        <v>524.52</v>
      </c>
      <c r="K2335" s="62">
        <v>42</v>
      </c>
      <c r="L2335" s="62">
        <v>47</v>
      </c>
      <c r="M2335" s="62">
        <v>0.49</v>
      </c>
      <c r="N2335" s="62">
        <v>5.25</v>
      </c>
      <c r="O2335" s="62">
        <v>506.49</v>
      </c>
      <c r="P2335" s="63"/>
      <c r="Q2335" s="63"/>
      <c r="R2335" s="63"/>
      <c r="S2335" s="63"/>
      <c r="T2335" s="63"/>
      <c r="U2335" s="63"/>
      <c r="V2335" s="63"/>
      <c r="W2335" s="63"/>
      <c r="X2335" s="63"/>
      <c r="Y2335" s="63"/>
      <c r="Z2335" s="62">
        <v>0</v>
      </c>
      <c r="AA2335" s="63"/>
      <c r="AB2335" s="63"/>
      <c r="AC2335" s="62">
        <v>0</v>
      </c>
    </row>
    <row r="2336" spans="1:29" ht="30" x14ac:dyDescent="0.25">
      <c r="A2336" s="61" t="s">
        <v>385</v>
      </c>
      <c r="B2336" s="61" t="s">
        <v>386</v>
      </c>
      <c r="C2336" s="62">
        <v>2005</v>
      </c>
      <c r="D2336" s="61" t="s">
        <v>78</v>
      </c>
      <c r="E2336" s="62">
        <v>40</v>
      </c>
      <c r="F2336" s="62">
        <v>121078</v>
      </c>
      <c r="G2336" s="62">
        <v>13647</v>
      </c>
      <c r="H2336" s="62">
        <v>28.43</v>
      </c>
      <c r="I2336" s="62">
        <v>3026.95</v>
      </c>
      <c r="J2336" s="62">
        <v>112602.54</v>
      </c>
      <c r="K2336" s="62">
        <v>11167</v>
      </c>
      <c r="L2336" s="62">
        <v>19577</v>
      </c>
      <c r="M2336" s="62">
        <v>40.79</v>
      </c>
      <c r="N2336" s="63"/>
      <c r="O2336" s="63"/>
      <c r="P2336" s="63"/>
      <c r="Q2336" s="63"/>
      <c r="R2336" s="63"/>
      <c r="S2336" s="63"/>
      <c r="T2336" s="63"/>
      <c r="U2336" s="63"/>
      <c r="V2336" s="63"/>
      <c r="W2336" s="63"/>
      <c r="X2336" s="63"/>
      <c r="Y2336" s="63"/>
      <c r="Z2336" s="62">
        <v>1831.32</v>
      </c>
      <c r="AA2336" s="62">
        <v>43024</v>
      </c>
      <c r="AB2336" s="62">
        <v>89.63</v>
      </c>
      <c r="AC2336" s="62">
        <v>45.78</v>
      </c>
    </row>
    <row r="2337" spans="1:29" x14ac:dyDescent="0.25">
      <c r="A2337" s="61" t="s">
        <v>420</v>
      </c>
      <c r="B2337" s="61" t="s">
        <v>421</v>
      </c>
      <c r="C2337" s="62">
        <v>2011</v>
      </c>
      <c r="D2337" s="61" t="s">
        <v>78</v>
      </c>
      <c r="E2337" s="62">
        <v>39</v>
      </c>
      <c r="F2337" s="62">
        <v>104194</v>
      </c>
      <c r="G2337" s="62">
        <v>16061</v>
      </c>
      <c r="H2337" s="62">
        <v>34.32</v>
      </c>
      <c r="I2337" s="62">
        <v>2671.64</v>
      </c>
      <c r="J2337" s="62">
        <v>96900.42</v>
      </c>
      <c r="K2337" s="62">
        <v>23502.42</v>
      </c>
      <c r="L2337" s="62">
        <v>52297</v>
      </c>
      <c r="M2337" s="62">
        <v>111.75</v>
      </c>
      <c r="N2337" s="62">
        <v>602.63</v>
      </c>
      <c r="O2337" s="62">
        <v>283422.78999999998</v>
      </c>
      <c r="P2337" s="63"/>
      <c r="Q2337" s="63"/>
      <c r="R2337" s="63"/>
      <c r="S2337" s="63"/>
      <c r="T2337" s="63"/>
      <c r="U2337" s="63"/>
      <c r="V2337" s="63"/>
      <c r="W2337" s="63"/>
      <c r="X2337" s="63"/>
      <c r="Y2337" s="63"/>
      <c r="Z2337" s="62">
        <v>1155</v>
      </c>
      <c r="AA2337" s="62">
        <v>8566</v>
      </c>
      <c r="AB2337" s="62">
        <v>18.3</v>
      </c>
      <c r="AC2337" s="62">
        <v>29.62</v>
      </c>
    </row>
    <row r="2338" spans="1:29" ht="30" x14ac:dyDescent="0.25">
      <c r="A2338" s="61" t="s">
        <v>117</v>
      </c>
      <c r="B2338" s="61" t="s">
        <v>118</v>
      </c>
      <c r="C2338" s="62">
        <v>2007</v>
      </c>
      <c r="D2338" s="61" t="s">
        <v>493</v>
      </c>
      <c r="E2338" s="62">
        <v>46</v>
      </c>
      <c r="F2338" s="62">
        <v>5253</v>
      </c>
      <c r="G2338" s="62">
        <v>900</v>
      </c>
      <c r="H2338" s="62">
        <v>1.63</v>
      </c>
      <c r="I2338" s="62">
        <v>114.2</v>
      </c>
      <c r="J2338" s="62">
        <v>4885.29</v>
      </c>
      <c r="K2338" s="62">
        <v>7650.82</v>
      </c>
      <c r="L2338" s="62">
        <v>11753</v>
      </c>
      <c r="M2338" s="62">
        <v>21.29</v>
      </c>
      <c r="N2338" s="63"/>
      <c r="O2338" s="63"/>
      <c r="P2338" s="63"/>
      <c r="Q2338" s="63"/>
      <c r="R2338" s="63"/>
      <c r="S2338" s="63"/>
      <c r="T2338" s="63"/>
      <c r="U2338" s="63"/>
      <c r="V2338" s="63"/>
      <c r="W2338" s="63"/>
      <c r="X2338" s="63"/>
      <c r="Y2338" s="63"/>
      <c r="Z2338" s="62">
        <v>0</v>
      </c>
      <c r="AA2338" s="63"/>
      <c r="AB2338" s="63"/>
      <c r="AC2338" s="62">
        <v>0</v>
      </c>
    </row>
    <row r="2339" spans="1:29" x14ac:dyDescent="0.25">
      <c r="A2339" s="61" t="s">
        <v>289</v>
      </c>
      <c r="B2339" s="61" t="s">
        <v>290</v>
      </c>
      <c r="C2339" s="62">
        <v>2003</v>
      </c>
      <c r="D2339" s="61" t="s">
        <v>72</v>
      </c>
      <c r="E2339" s="62">
        <v>38</v>
      </c>
      <c r="F2339" s="62">
        <v>65160</v>
      </c>
      <c r="G2339" s="62">
        <v>6351</v>
      </c>
      <c r="H2339" s="62">
        <v>13.93</v>
      </c>
      <c r="I2339" s="62">
        <v>1714.74</v>
      </c>
      <c r="J2339" s="62">
        <v>60598.8</v>
      </c>
      <c r="K2339" s="62">
        <v>0</v>
      </c>
      <c r="L2339" s="63"/>
      <c r="M2339" s="63"/>
      <c r="N2339" s="63"/>
      <c r="O2339" s="63"/>
      <c r="P2339" s="63"/>
      <c r="Q2339" s="63"/>
      <c r="R2339" s="63"/>
      <c r="S2339" s="63"/>
      <c r="T2339" s="63"/>
      <c r="U2339" s="62">
        <v>2577</v>
      </c>
      <c r="V2339" s="62">
        <v>2339</v>
      </c>
      <c r="W2339" s="62">
        <v>5.13</v>
      </c>
      <c r="X2339" s="62">
        <v>67</v>
      </c>
      <c r="Y2339" s="62">
        <v>57683.57</v>
      </c>
      <c r="Z2339" s="62">
        <v>0</v>
      </c>
      <c r="AA2339" s="62">
        <v>2953</v>
      </c>
      <c r="AB2339" s="62">
        <v>6.48</v>
      </c>
      <c r="AC2339" s="62">
        <v>0</v>
      </c>
    </row>
    <row r="2340" spans="1:29" x14ac:dyDescent="0.25">
      <c r="A2340" s="61" t="s">
        <v>229</v>
      </c>
      <c r="B2340" s="61" t="s">
        <v>230</v>
      </c>
      <c r="C2340" s="62">
        <v>2016</v>
      </c>
      <c r="D2340" s="61" t="s">
        <v>83</v>
      </c>
      <c r="E2340" s="62">
        <v>12</v>
      </c>
      <c r="F2340" s="62">
        <v>407</v>
      </c>
      <c r="G2340" s="62">
        <v>105</v>
      </c>
      <c r="H2340" s="62">
        <v>0.73</v>
      </c>
      <c r="I2340" s="62">
        <v>33.92</v>
      </c>
      <c r="J2340" s="62">
        <v>378.51</v>
      </c>
      <c r="K2340" s="62">
        <v>500.48</v>
      </c>
      <c r="L2340" s="62">
        <v>948</v>
      </c>
      <c r="M2340" s="62">
        <v>6.58</v>
      </c>
      <c r="N2340" s="62">
        <v>41.71</v>
      </c>
      <c r="O2340" s="62">
        <v>6035.5</v>
      </c>
      <c r="P2340" s="63"/>
      <c r="Q2340" s="63"/>
      <c r="R2340" s="63"/>
      <c r="S2340" s="63"/>
      <c r="T2340" s="63"/>
      <c r="U2340" s="63"/>
      <c r="V2340" s="63"/>
      <c r="W2340" s="63"/>
      <c r="X2340" s="63"/>
      <c r="Y2340" s="63"/>
      <c r="Z2340" s="62">
        <v>242732</v>
      </c>
      <c r="AA2340" s="62">
        <v>8666</v>
      </c>
      <c r="AB2340" s="62">
        <v>60.18</v>
      </c>
      <c r="AC2340" s="62">
        <v>20227.669999999998</v>
      </c>
    </row>
    <row r="2341" spans="1:29" ht="30" x14ac:dyDescent="0.25">
      <c r="A2341" s="61" t="s">
        <v>352</v>
      </c>
      <c r="B2341" s="61" t="s">
        <v>353</v>
      </c>
      <c r="C2341" s="62">
        <v>2017</v>
      </c>
      <c r="D2341" s="61" t="s">
        <v>86</v>
      </c>
      <c r="E2341" s="62">
        <v>28</v>
      </c>
      <c r="F2341" s="62">
        <v>131280</v>
      </c>
      <c r="G2341" s="62">
        <v>17926</v>
      </c>
      <c r="H2341" s="62">
        <v>53.35</v>
      </c>
      <c r="I2341" s="62">
        <v>4688.57</v>
      </c>
      <c r="J2341" s="62">
        <v>122090.4</v>
      </c>
      <c r="K2341" s="62">
        <v>0</v>
      </c>
      <c r="L2341" s="63"/>
      <c r="M2341" s="63"/>
      <c r="N2341" s="63"/>
      <c r="O2341" s="63"/>
      <c r="P2341" s="63"/>
      <c r="Q2341" s="63"/>
      <c r="R2341" s="63"/>
      <c r="S2341" s="63"/>
      <c r="T2341" s="63"/>
      <c r="U2341" s="62">
        <v>9916</v>
      </c>
      <c r="V2341" s="62">
        <v>17105</v>
      </c>
      <c r="W2341" s="62">
        <v>50.91</v>
      </c>
      <c r="X2341" s="62">
        <v>354</v>
      </c>
      <c r="Y2341" s="62">
        <v>221959.74</v>
      </c>
      <c r="Z2341" s="62">
        <v>1658</v>
      </c>
      <c r="AA2341" s="62">
        <v>19073</v>
      </c>
      <c r="AB2341" s="62">
        <v>56.76</v>
      </c>
      <c r="AC2341" s="62">
        <v>59.21</v>
      </c>
    </row>
    <row r="2342" spans="1:29" x14ac:dyDescent="0.25">
      <c r="A2342" s="61" t="s">
        <v>253</v>
      </c>
      <c r="B2342" s="61" t="s">
        <v>254</v>
      </c>
      <c r="C2342" s="62">
        <v>2008</v>
      </c>
      <c r="D2342" s="61" t="s">
        <v>86</v>
      </c>
      <c r="E2342" s="62">
        <v>34</v>
      </c>
      <c r="F2342" s="62">
        <v>3364</v>
      </c>
      <c r="G2342" s="62">
        <v>1409</v>
      </c>
      <c r="H2342" s="62">
        <v>3.45</v>
      </c>
      <c r="I2342" s="62">
        <v>98.94</v>
      </c>
      <c r="J2342" s="62">
        <v>3128.52</v>
      </c>
      <c r="K2342" s="62">
        <v>9.6999999999999993</v>
      </c>
      <c r="L2342" s="62">
        <v>28</v>
      </c>
      <c r="M2342" s="62">
        <v>7.0000000000000007E-2</v>
      </c>
      <c r="N2342" s="63"/>
      <c r="O2342" s="63"/>
      <c r="P2342" s="63"/>
      <c r="Q2342" s="63"/>
      <c r="R2342" s="63"/>
      <c r="S2342" s="63"/>
      <c r="T2342" s="63"/>
      <c r="U2342" s="63"/>
      <c r="V2342" s="63"/>
      <c r="W2342" s="63"/>
      <c r="X2342" s="63"/>
      <c r="Y2342" s="63"/>
      <c r="Z2342" s="62">
        <v>310590</v>
      </c>
      <c r="AA2342" s="62">
        <v>17191</v>
      </c>
      <c r="AB2342" s="62">
        <v>42.13</v>
      </c>
      <c r="AC2342" s="62">
        <v>9135</v>
      </c>
    </row>
    <row r="2343" spans="1:29" ht="30" x14ac:dyDescent="0.25">
      <c r="A2343" s="61" t="s">
        <v>415</v>
      </c>
      <c r="B2343" s="61" t="s">
        <v>416</v>
      </c>
      <c r="C2343" s="62">
        <v>2017</v>
      </c>
      <c r="D2343" s="61" t="s">
        <v>75</v>
      </c>
      <c r="E2343" s="62">
        <v>7</v>
      </c>
      <c r="F2343" s="62">
        <v>392</v>
      </c>
      <c r="G2343" s="62">
        <v>110</v>
      </c>
      <c r="H2343" s="62">
        <v>1.31</v>
      </c>
      <c r="I2343" s="62">
        <v>56</v>
      </c>
      <c r="J2343" s="62">
        <v>364.56</v>
      </c>
      <c r="K2343" s="62">
        <v>420.95</v>
      </c>
      <c r="L2343" s="62">
        <v>508</v>
      </c>
      <c r="M2343" s="62">
        <v>6.05</v>
      </c>
      <c r="N2343" s="62">
        <v>60.14</v>
      </c>
      <c r="O2343" s="62">
        <v>5076.37</v>
      </c>
      <c r="P2343" s="63"/>
      <c r="Q2343" s="63"/>
      <c r="R2343" s="63"/>
      <c r="S2343" s="63"/>
      <c r="T2343" s="63"/>
      <c r="U2343" s="63"/>
      <c r="V2343" s="63"/>
      <c r="W2343" s="63"/>
      <c r="X2343" s="63"/>
      <c r="Y2343" s="63"/>
      <c r="Z2343" s="62">
        <v>82200</v>
      </c>
      <c r="AA2343" s="62">
        <v>14305</v>
      </c>
      <c r="AB2343" s="62">
        <v>170.3</v>
      </c>
      <c r="AC2343" s="62">
        <v>11742.86</v>
      </c>
    </row>
    <row r="2344" spans="1:29" x14ac:dyDescent="0.25">
      <c r="A2344" s="61" t="s">
        <v>471</v>
      </c>
      <c r="B2344" s="61" t="s">
        <v>472</v>
      </c>
      <c r="C2344" s="62">
        <v>2003</v>
      </c>
      <c r="D2344" s="61" t="s">
        <v>99</v>
      </c>
      <c r="E2344" s="62">
        <v>40</v>
      </c>
      <c r="F2344" s="62">
        <v>12816</v>
      </c>
      <c r="G2344" s="62">
        <v>1654</v>
      </c>
      <c r="H2344" s="62">
        <v>3.45</v>
      </c>
      <c r="I2344" s="62">
        <v>320.39999999999998</v>
      </c>
      <c r="J2344" s="62">
        <v>11918.88</v>
      </c>
      <c r="K2344" s="62">
        <v>7135.79</v>
      </c>
      <c r="L2344" s="62">
        <v>7903</v>
      </c>
      <c r="M2344" s="62">
        <v>16.46</v>
      </c>
      <c r="N2344" s="62">
        <v>178.39</v>
      </c>
      <c r="O2344" s="62">
        <v>86052.64</v>
      </c>
      <c r="P2344" s="63"/>
      <c r="Q2344" s="63"/>
      <c r="R2344" s="63"/>
      <c r="S2344" s="63"/>
      <c r="T2344" s="63"/>
      <c r="U2344" s="63"/>
      <c r="V2344" s="63"/>
      <c r="W2344" s="63"/>
      <c r="X2344" s="63"/>
      <c r="Y2344" s="63"/>
      <c r="Z2344" s="62">
        <v>42200</v>
      </c>
      <c r="AA2344" s="62">
        <v>3508</v>
      </c>
      <c r="AB2344" s="62">
        <v>7.31</v>
      </c>
      <c r="AC2344" s="62">
        <v>1055</v>
      </c>
    </row>
    <row r="2345" spans="1:29" ht="30" x14ac:dyDescent="0.25">
      <c r="A2345" s="61" t="s">
        <v>309</v>
      </c>
      <c r="B2345" s="61" t="s">
        <v>310</v>
      </c>
      <c r="C2345" s="62">
        <v>2014</v>
      </c>
      <c r="D2345" s="61" t="s">
        <v>298</v>
      </c>
      <c r="E2345" s="62">
        <v>18</v>
      </c>
      <c r="F2345" s="62">
        <v>0</v>
      </c>
      <c r="G2345" s="62">
        <v>0</v>
      </c>
      <c r="H2345" s="62">
        <v>0</v>
      </c>
      <c r="I2345" s="62">
        <v>0</v>
      </c>
      <c r="J2345" s="62">
        <v>0</v>
      </c>
      <c r="K2345" s="62">
        <v>0</v>
      </c>
      <c r="L2345" s="62">
        <v>0</v>
      </c>
      <c r="M2345" s="62">
        <v>0</v>
      </c>
      <c r="N2345" s="63"/>
      <c r="O2345" s="63"/>
      <c r="P2345" s="62">
        <v>0</v>
      </c>
      <c r="Q2345" s="62">
        <v>0</v>
      </c>
      <c r="R2345" s="62">
        <v>0</v>
      </c>
      <c r="S2345" s="62">
        <v>0</v>
      </c>
      <c r="T2345" s="62">
        <v>0</v>
      </c>
      <c r="U2345" s="62">
        <v>0</v>
      </c>
      <c r="V2345" s="62">
        <v>0</v>
      </c>
      <c r="W2345" s="62">
        <v>0</v>
      </c>
      <c r="X2345" s="62">
        <v>0</v>
      </c>
      <c r="Y2345" s="62">
        <v>0</v>
      </c>
      <c r="Z2345" s="62">
        <v>0</v>
      </c>
      <c r="AA2345" s="62">
        <v>0</v>
      </c>
      <c r="AB2345" s="62">
        <v>0</v>
      </c>
      <c r="AC2345" s="62">
        <v>0</v>
      </c>
    </row>
    <row r="2346" spans="1:29" x14ac:dyDescent="0.25">
      <c r="A2346" s="61" t="s">
        <v>332</v>
      </c>
      <c r="B2346" s="61" t="s">
        <v>333</v>
      </c>
      <c r="C2346" s="62">
        <v>2006</v>
      </c>
      <c r="D2346" s="61" t="s">
        <v>83</v>
      </c>
      <c r="E2346" s="62">
        <v>2</v>
      </c>
      <c r="F2346" s="63"/>
      <c r="G2346" s="62">
        <v>0</v>
      </c>
      <c r="H2346" s="62">
        <v>0</v>
      </c>
      <c r="I2346" s="63"/>
      <c r="J2346" s="63"/>
      <c r="K2346" s="62">
        <v>0</v>
      </c>
      <c r="L2346" s="62">
        <v>0</v>
      </c>
      <c r="M2346" s="62">
        <v>0</v>
      </c>
      <c r="N2346" s="63"/>
      <c r="O2346" s="63"/>
      <c r="P2346" s="63"/>
      <c r="Q2346" s="63"/>
      <c r="R2346" s="63"/>
      <c r="S2346" s="63"/>
      <c r="T2346" s="63"/>
      <c r="U2346" s="63"/>
      <c r="V2346" s="63"/>
      <c r="W2346" s="63"/>
      <c r="X2346" s="63"/>
      <c r="Y2346" s="63"/>
      <c r="Z2346" s="62">
        <v>83552</v>
      </c>
      <c r="AA2346" s="62">
        <v>4988</v>
      </c>
      <c r="AB2346" s="62">
        <v>207.83</v>
      </c>
      <c r="AC2346" s="62">
        <v>41776</v>
      </c>
    </row>
    <row r="2347" spans="1:29" x14ac:dyDescent="0.25">
      <c r="A2347" s="61" t="s">
        <v>399</v>
      </c>
      <c r="B2347" s="61" t="s">
        <v>400</v>
      </c>
      <c r="C2347" s="62">
        <v>2010</v>
      </c>
      <c r="D2347" s="61" t="s">
        <v>99</v>
      </c>
      <c r="E2347" s="62">
        <v>33</v>
      </c>
      <c r="F2347" s="62">
        <v>116527</v>
      </c>
      <c r="G2347" s="62">
        <v>194939</v>
      </c>
      <c r="H2347" s="62">
        <v>492.27</v>
      </c>
      <c r="I2347" s="62">
        <v>3531.12</v>
      </c>
      <c r="J2347" s="62">
        <v>108370.11</v>
      </c>
      <c r="K2347" s="62">
        <v>11179</v>
      </c>
      <c r="L2347" s="62">
        <v>31533</v>
      </c>
      <c r="M2347" s="62">
        <v>79.63</v>
      </c>
      <c r="N2347" s="62">
        <v>338.76</v>
      </c>
      <c r="O2347" s="62">
        <v>134810.91</v>
      </c>
      <c r="P2347" s="63"/>
      <c r="Q2347" s="63"/>
      <c r="R2347" s="63"/>
      <c r="S2347" s="63"/>
      <c r="T2347" s="63"/>
      <c r="U2347" s="63"/>
      <c r="V2347" s="63"/>
      <c r="W2347" s="63"/>
      <c r="X2347" s="63"/>
      <c r="Y2347" s="63"/>
      <c r="Z2347" s="62">
        <v>0</v>
      </c>
      <c r="AA2347" s="62">
        <v>56925</v>
      </c>
      <c r="AB2347" s="62">
        <v>143.75</v>
      </c>
      <c r="AC2347" s="62">
        <v>0</v>
      </c>
    </row>
    <row r="2348" spans="1:29" ht="30" x14ac:dyDescent="0.25">
      <c r="A2348" s="61" t="s">
        <v>393</v>
      </c>
      <c r="B2348" s="61" t="s">
        <v>394</v>
      </c>
      <c r="C2348" s="62">
        <v>2017</v>
      </c>
      <c r="D2348" s="61" t="s">
        <v>75</v>
      </c>
      <c r="E2348" s="62">
        <v>2</v>
      </c>
      <c r="F2348" s="62">
        <v>244</v>
      </c>
      <c r="G2348" s="62">
        <v>61</v>
      </c>
      <c r="H2348" s="62">
        <v>2.54</v>
      </c>
      <c r="I2348" s="62">
        <v>122</v>
      </c>
      <c r="J2348" s="62">
        <v>226.92</v>
      </c>
      <c r="K2348" s="62">
        <v>0</v>
      </c>
      <c r="L2348" s="63"/>
      <c r="M2348" s="63"/>
      <c r="N2348" s="63"/>
      <c r="O2348" s="63"/>
      <c r="P2348" s="63"/>
      <c r="Q2348" s="63"/>
      <c r="R2348" s="63"/>
      <c r="S2348" s="63"/>
      <c r="T2348" s="63"/>
      <c r="U2348" s="63"/>
      <c r="V2348" s="63"/>
      <c r="W2348" s="63"/>
      <c r="X2348" s="63"/>
      <c r="Y2348" s="63"/>
      <c r="Z2348" s="62">
        <v>46.79</v>
      </c>
      <c r="AA2348" s="62">
        <v>1290</v>
      </c>
      <c r="AB2348" s="62">
        <v>53.75</v>
      </c>
      <c r="AC2348" s="62">
        <v>23.39</v>
      </c>
    </row>
    <row r="2349" spans="1:29" ht="30" x14ac:dyDescent="0.25">
      <c r="A2349" s="61" t="s">
        <v>153</v>
      </c>
      <c r="B2349" s="61" t="s">
        <v>154</v>
      </c>
      <c r="C2349" s="62">
        <v>2013</v>
      </c>
      <c r="D2349" s="61" t="s">
        <v>75</v>
      </c>
      <c r="E2349" s="62">
        <v>24</v>
      </c>
      <c r="F2349" s="62">
        <v>1578</v>
      </c>
      <c r="G2349" s="62">
        <v>255</v>
      </c>
      <c r="H2349" s="62">
        <v>0.89</v>
      </c>
      <c r="I2349" s="62">
        <v>65.75</v>
      </c>
      <c r="J2349" s="62">
        <v>1467.54</v>
      </c>
      <c r="K2349" s="62">
        <v>20276.43</v>
      </c>
      <c r="L2349" s="62">
        <v>24219</v>
      </c>
      <c r="M2349" s="62">
        <v>84.09</v>
      </c>
      <c r="N2349" s="62">
        <v>844.85</v>
      </c>
      <c r="O2349" s="62">
        <v>244519.56</v>
      </c>
      <c r="P2349" s="63"/>
      <c r="Q2349" s="63"/>
      <c r="R2349" s="63"/>
      <c r="S2349" s="63"/>
      <c r="T2349" s="63"/>
      <c r="U2349" s="63"/>
      <c r="V2349" s="63"/>
      <c r="W2349" s="63"/>
      <c r="X2349" s="63"/>
      <c r="Y2349" s="63"/>
      <c r="Z2349" s="62">
        <v>2129</v>
      </c>
      <c r="AA2349" s="62">
        <v>29012</v>
      </c>
      <c r="AB2349" s="62">
        <v>100.74</v>
      </c>
      <c r="AC2349" s="62">
        <v>88.71</v>
      </c>
    </row>
    <row r="2350" spans="1:29" ht="30" x14ac:dyDescent="0.25">
      <c r="A2350" s="61" t="s">
        <v>171</v>
      </c>
      <c r="B2350" s="61" t="s">
        <v>172</v>
      </c>
      <c r="C2350" s="62">
        <v>2006</v>
      </c>
      <c r="D2350" s="61" t="s">
        <v>89</v>
      </c>
      <c r="E2350" s="62">
        <v>49</v>
      </c>
      <c r="F2350" s="62">
        <v>81015</v>
      </c>
      <c r="G2350" s="62">
        <v>9559</v>
      </c>
      <c r="H2350" s="62">
        <v>16.260000000000002</v>
      </c>
      <c r="I2350" s="62">
        <v>1653.37</v>
      </c>
      <c r="J2350" s="62">
        <v>75343.95</v>
      </c>
      <c r="K2350" s="62">
        <v>13000.97</v>
      </c>
      <c r="L2350" s="62">
        <v>23827</v>
      </c>
      <c r="M2350" s="62">
        <v>40.520000000000003</v>
      </c>
      <c r="N2350" s="63"/>
      <c r="O2350" s="63"/>
      <c r="P2350" s="63"/>
      <c r="Q2350" s="63"/>
      <c r="R2350" s="63"/>
      <c r="S2350" s="63"/>
      <c r="T2350" s="63"/>
      <c r="U2350" s="63"/>
      <c r="V2350" s="63"/>
      <c r="W2350" s="63"/>
      <c r="X2350" s="63"/>
      <c r="Y2350" s="63"/>
      <c r="Z2350" s="62">
        <v>0</v>
      </c>
      <c r="AA2350" s="62">
        <v>12145</v>
      </c>
      <c r="AB2350" s="62">
        <v>20.65</v>
      </c>
      <c r="AC2350" s="62">
        <v>0</v>
      </c>
    </row>
    <row r="2351" spans="1:29" ht="45" x14ac:dyDescent="0.25">
      <c r="A2351" s="61" t="s">
        <v>214</v>
      </c>
      <c r="B2351" s="61" t="s">
        <v>215</v>
      </c>
      <c r="C2351" s="62">
        <v>2006</v>
      </c>
      <c r="D2351" s="61" t="s">
        <v>78</v>
      </c>
      <c r="E2351" s="62">
        <v>48</v>
      </c>
      <c r="F2351" s="62">
        <v>216627</v>
      </c>
      <c r="G2351" s="62">
        <v>60647</v>
      </c>
      <c r="H2351" s="62">
        <v>105.29</v>
      </c>
      <c r="I2351" s="62">
        <v>4513.0600000000004</v>
      </c>
      <c r="J2351" s="62">
        <v>201463.11</v>
      </c>
      <c r="K2351" s="62">
        <v>20928.23</v>
      </c>
      <c r="L2351" s="62">
        <v>13214</v>
      </c>
      <c r="M2351" s="62">
        <v>22.94</v>
      </c>
      <c r="N2351" s="62">
        <v>436</v>
      </c>
      <c r="O2351" s="62">
        <v>252379.74</v>
      </c>
      <c r="P2351" s="63"/>
      <c r="Q2351" s="63"/>
      <c r="R2351" s="63"/>
      <c r="S2351" s="63"/>
      <c r="T2351" s="63"/>
      <c r="U2351" s="63"/>
      <c r="V2351" s="63"/>
      <c r="W2351" s="63"/>
      <c r="X2351" s="63"/>
      <c r="Y2351" s="63"/>
      <c r="Z2351" s="62">
        <v>2603</v>
      </c>
      <c r="AA2351" s="62">
        <v>8974</v>
      </c>
      <c r="AB2351" s="62">
        <v>15.58</v>
      </c>
      <c r="AC2351" s="62">
        <v>54.23</v>
      </c>
    </row>
    <row r="2352" spans="1:29" ht="30" x14ac:dyDescent="0.25">
      <c r="A2352" s="61" t="s">
        <v>165</v>
      </c>
      <c r="B2352" s="61" t="s">
        <v>166</v>
      </c>
      <c r="C2352" s="62">
        <v>2017</v>
      </c>
      <c r="D2352" s="61" t="s">
        <v>86</v>
      </c>
      <c r="E2352" s="62">
        <v>24</v>
      </c>
      <c r="F2352" s="62">
        <v>653</v>
      </c>
      <c r="G2352" s="62">
        <v>244</v>
      </c>
      <c r="H2352" s="62">
        <v>0.85</v>
      </c>
      <c r="I2352" s="62">
        <v>27.21</v>
      </c>
      <c r="J2352" s="62">
        <v>607.29</v>
      </c>
      <c r="K2352" s="62">
        <v>0</v>
      </c>
      <c r="L2352" s="63"/>
      <c r="M2352" s="63"/>
      <c r="N2352" s="63"/>
      <c r="O2352" s="63"/>
      <c r="P2352" s="63"/>
      <c r="Q2352" s="63"/>
      <c r="R2352" s="63"/>
      <c r="S2352" s="63"/>
      <c r="T2352" s="63"/>
      <c r="U2352" s="63"/>
      <c r="V2352" s="63"/>
      <c r="W2352" s="63"/>
      <c r="X2352" s="63"/>
      <c r="Y2352" s="63"/>
      <c r="Z2352" s="62">
        <v>2.0299999999999998</v>
      </c>
      <c r="AA2352" s="62">
        <v>16183</v>
      </c>
      <c r="AB2352" s="62">
        <v>56.19</v>
      </c>
      <c r="AC2352" s="62">
        <v>0.08</v>
      </c>
    </row>
    <row r="2353" spans="1:29" x14ac:dyDescent="0.25">
      <c r="A2353" s="61" t="s">
        <v>184</v>
      </c>
      <c r="B2353" s="61" t="s">
        <v>185</v>
      </c>
      <c r="C2353" s="62">
        <v>2005</v>
      </c>
      <c r="D2353" s="61" t="s">
        <v>78</v>
      </c>
      <c r="E2353" s="62">
        <v>52</v>
      </c>
      <c r="F2353" s="62">
        <v>690847</v>
      </c>
      <c r="G2353" s="62">
        <v>79366</v>
      </c>
      <c r="H2353" s="62">
        <v>127.19</v>
      </c>
      <c r="I2353" s="62">
        <v>13285.52</v>
      </c>
      <c r="J2353" s="62">
        <v>642487.71</v>
      </c>
      <c r="K2353" s="62">
        <v>0</v>
      </c>
      <c r="L2353" s="63"/>
      <c r="M2353" s="63"/>
      <c r="N2353" s="63"/>
      <c r="O2353" s="63"/>
      <c r="P2353" s="63"/>
      <c r="Q2353" s="63"/>
      <c r="R2353" s="63"/>
      <c r="S2353" s="63"/>
      <c r="T2353" s="63"/>
      <c r="U2353" s="63"/>
      <c r="V2353" s="63"/>
      <c r="W2353" s="63"/>
      <c r="X2353" s="63"/>
      <c r="Y2353" s="63"/>
      <c r="Z2353" s="62">
        <v>1211.1500000000001</v>
      </c>
      <c r="AA2353" s="62">
        <v>2844</v>
      </c>
      <c r="AB2353" s="62">
        <v>4.5599999999999996</v>
      </c>
      <c r="AC2353" s="62">
        <v>23.29</v>
      </c>
    </row>
    <row r="2354" spans="1:29" x14ac:dyDescent="0.25">
      <c r="A2354" s="61" t="s">
        <v>102</v>
      </c>
      <c r="B2354" s="61" t="s">
        <v>103</v>
      </c>
      <c r="C2354" s="62">
        <v>2018</v>
      </c>
      <c r="D2354" s="61" t="s">
        <v>72</v>
      </c>
      <c r="E2354" s="62">
        <v>6</v>
      </c>
      <c r="F2354" s="63"/>
      <c r="G2354" s="63"/>
      <c r="H2354" s="63"/>
      <c r="I2354" s="63"/>
      <c r="J2354" s="63"/>
      <c r="K2354" s="62">
        <v>0</v>
      </c>
      <c r="L2354" s="63"/>
      <c r="M2354" s="63"/>
      <c r="N2354" s="63"/>
      <c r="O2354" s="63"/>
      <c r="P2354" s="63"/>
      <c r="Q2354" s="63"/>
      <c r="R2354" s="63"/>
      <c r="S2354" s="63"/>
      <c r="T2354" s="63"/>
      <c r="U2354" s="63"/>
      <c r="V2354" s="63"/>
      <c r="W2354" s="63"/>
      <c r="X2354" s="63"/>
      <c r="Y2354" s="63"/>
      <c r="Z2354" s="62">
        <v>0</v>
      </c>
      <c r="AA2354" s="63"/>
      <c r="AB2354" s="63"/>
      <c r="AC2354" s="62">
        <v>0</v>
      </c>
    </row>
    <row r="2355" spans="1:29" ht="30" x14ac:dyDescent="0.25">
      <c r="A2355" s="61" t="s">
        <v>387</v>
      </c>
      <c r="B2355" s="61" t="s">
        <v>388</v>
      </c>
      <c r="C2355" s="62">
        <v>2009</v>
      </c>
      <c r="D2355" s="61" t="s">
        <v>75</v>
      </c>
      <c r="E2355" s="62">
        <v>6</v>
      </c>
      <c r="F2355" s="63"/>
      <c r="G2355" s="63"/>
      <c r="H2355" s="63"/>
      <c r="I2355" s="63"/>
      <c r="J2355" s="63"/>
      <c r="K2355" s="62">
        <v>0</v>
      </c>
      <c r="L2355" s="63"/>
      <c r="M2355" s="63"/>
      <c r="N2355" s="63"/>
      <c r="O2355" s="63"/>
      <c r="P2355" s="63"/>
      <c r="Q2355" s="63"/>
      <c r="R2355" s="63"/>
      <c r="S2355" s="63"/>
      <c r="T2355" s="63"/>
      <c r="U2355" s="63"/>
      <c r="V2355" s="63"/>
      <c r="W2355" s="63"/>
      <c r="X2355" s="63"/>
      <c r="Y2355" s="63"/>
      <c r="Z2355" s="62">
        <v>42.91</v>
      </c>
      <c r="AA2355" s="62">
        <v>2087</v>
      </c>
      <c r="AB2355" s="62">
        <v>28.99</v>
      </c>
      <c r="AC2355" s="62">
        <v>7.15</v>
      </c>
    </row>
    <row r="2356" spans="1:29" ht="30" x14ac:dyDescent="0.25">
      <c r="A2356" s="61" t="s">
        <v>361</v>
      </c>
      <c r="B2356" s="61" t="s">
        <v>362</v>
      </c>
      <c r="C2356" s="62">
        <v>2009</v>
      </c>
      <c r="D2356" s="61" t="s">
        <v>78</v>
      </c>
      <c r="E2356" s="62">
        <v>52</v>
      </c>
      <c r="F2356" s="62">
        <v>114011</v>
      </c>
      <c r="G2356" s="62">
        <v>20106</v>
      </c>
      <c r="H2356" s="62">
        <v>32.22</v>
      </c>
      <c r="I2356" s="62">
        <v>2192.52</v>
      </c>
      <c r="J2356" s="62">
        <v>106030.23</v>
      </c>
      <c r="K2356" s="62">
        <v>16414.16</v>
      </c>
      <c r="L2356" s="62">
        <v>39755</v>
      </c>
      <c r="M2356" s="62">
        <v>63.71</v>
      </c>
      <c r="N2356" s="62">
        <v>315.66000000000003</v>
      </c>
      <c r="O2356" s="62">
        <v>197943.29</v>
      </c>
      <c r="P2356" s="63"/>
      <c r="Q2356" s="63"/>
      <c r="R2356" s="63"/>
      <c r="S2356" s="63"/>
      <c r="T2356" s="63"/>
      <c r="U2356" s="63"/>
      <c r="V2356" s="63"/>
      <c r="W2356" s="63"/>
      <c r="X2356" s="63"/>
      <c r="Y2356" s="63"/>
      <c r="Z2356" s="62">
        <v>113.09</v>
      </c>
      <c r="AA2356" s="62">
        <v>15130</v>
      </c>
      <c r="AB2356" s="62">
        <v>24.25</v>
      </c>
      <c r="AC2356" s="62">
        <v>2.17</v>
      </c>
    </row>
    <row r="2357" spans="1:29" x14ac:dyDescent="0.25">
      <c r="A2357" s="61" t="s">
        <v>190</v>
      </c>
      <c r="B2357" s="61" t="s">
        <v>191</v>
      </c>
      <c r="C2357" s="62">
        <v>2003</v>
      </c>
      <c r="D2357" s="61" t="s">
        <v>99</v>
      </c>
      <c r="E2357" s="62">
        <v>19</v>
      </c>
      <c r="F2357" s="62">
        <v>32400</v>
      </c>
      <c r="G2357" s="62">
        <v>3966</v>
      </c>
      <c r="H2357" s="62">
        <v>17.39</v>
      </c>
      <c r="I2357" s="62">
        <v>1705.26</v>
      </c>
      <c r="J2357" s="62">
        <v>30132</v>
      </c>
      <c r="K2357" s="62">
        <v>1648</v>
      </c>
      <c r="L2357" s="62">
        <v>1913</v>
      </c>
      <c r="M2357" s="62">
        <v>8.39</v>
      </c>
      <c r="N2357" s="63"/>
      <c r="O2357" s="63"/>
      <c r="P2357" s="63"/>
      <c r="Q2357" s="63"/>
      <c r="R2357" s="63"/>
      <c r="S2357" s="63"/>
      <c r="T2357" s="63"/>
      <c r="U2357" s="63"/>
      <c r="V2357" s="63"/>
      <c r="W2357" s="63"/>
      <c r="X2357" s="63"/>
      <c r="Y2357" s="63"/>
      <c r="Z2357" s="62">
        <v>240</v>
      </c>
      <c r="AA2357" s="62">
        <v>2622</v>
      </c>
      <c r="AB2357" s="62">
        <v>11.5</v>
      </c>
      <c r="AC2357" s="62">
        <v>12.63</v>
      </c>
    </row>
    <row r="2358" spans="1:29" ht="30" x14ac:dyDescent="0.25">
      <c r="A2358" s="61" t="s">
        <v>507</v>
      </c>
      <c r="B2358" s="61" t="s">
        <v>508</v>
      </c>
      <c r="C2358" s="62">
        <v>2013</v>
      </c>
      <c r="D2358" s="61" t="s">
        <v>86</v>
      </c>
      <c r="E2358" s="62">
        <v>256</v>
      </c>
      <c r="F2358" s="62">
        <v>2076320</v>
      </c>
      <c r="G2358" s="62">
        <v>253006</v>
      </c>
      <c r="H2358" s="62">
        <v>82.36</v>
      </c>
      <c r="I2358" s="62">
        <v>8110.63</v>
      </c>
      <c r="J2358" s="62">
        <v>1930977.6</v>
      </c>
      <c r="K2358" s="62">
        <v>215344.33</v>
      </c>
      <c r="L2358" s="62">
        <v>281687</v>
      </c>
      <c r="M2358" s="62">
        <v>91.69</v>
      </c>
      <c r="N2358" s="62">
        <v>841.19</v>
      </c>
      <c r="O2358" s="62">
        <v>2596901.83</v>
      </c>
      <c r="P2358" s="63"/>
      <c r="Q2358" s="63"/>
      <c r="R2358" s="63"/>
      <c r="S2358" s="63"/>
      <c r="T2358" s="63"/>
      <c r="U2358" s="63"/>
      <c r="V2358" s="63"/>
      <c r="W2358" s="63"/>
      <c r="X2358" s="63"/>
      <c r="Y2358" s="63"/>
      <c r="Z2358" s="62">
        <v>38.92</v>
      </c>
      <c r="AA2358" s="62">
        <v>187910</v>
      </c>
      <c r="AB2358" s="62">
        <v>61.17</v>
      </c>
      <c r="AC2358" s="62">
        <v>0.15</v>
      </c>
    </row>
    <row r="2359" spans="1:29" ht="30" x14ac:dyDescent="0.25">
      <c r="A2359" s="61" t="s">
        <v>391</v>
      </c>
      <c r="B2359" s="61" t="s">
        <v>392</v>
      </c>
      <c r="C2359" s="62">
        <v>2009</v>
      </c>
      <c r="D2359" s="61" t="s">
        <v>86</v>
      </c>
      <c r="E2359" s="62">
        <v>160</v>
      </c>
      <c r="F2359" s="62">
        <v>78743</v>
      </c>
      <c r="G2359" s="62">
        <v>25126</v>
      </c>
      <c r="H2359" s="62">
        <v>13.09</v>
      </c>
      <c r="I2359" s="62">
        <v>492.14</v>
      </c>
      <c r="J2359" s="62">
        <v>73230.990000000005</v>
      </c>
      <c r="K2359" s="62">
        <v>20299</v>
      </c>
      <c r="L2359" s="62">
        <v>43291</v>
      </c>
      <c r="M2359" s="62">
        <v>22.55</v>
      </c>
      <c r="N2359" s="62">
        <v>126.87</v>
      </c>
      <c r="O2359" s="62">
        <v>244791.73</v>
      </c>
      <c r="P2359" s="63"/>
      <c r="Q2359" s="63"/>
      <c r="R2359" s="63"/>
      <c r="S2359" s="63"/>
      <c r="T2359" s="63"/>
      <c r="U2359" s="63"/>
      <c r="V2359" s="63"/>
      <c r="W2359" s="63"/>
      <c r="X2359" s="63"/>
      <c r="Y2359" s="63"/>
      <c r="Z2359" s="62">
        <v>8992</v>
      </c>
      <c r="AA2359" s="62">
        <v>58281</v>
      </c>
      <c r="AB2359" s="62">
        <v>30.35</v>
      </c>
      <c r="AC2359" s="62">
        <v>56.2</v>
      </c>
    </row>
    <row r="2360" spans="1:29" x14ac:dyDescent="0.25">
      <c r="A2360" s="61" t="s">
        <v>155</v>
      </c>
      <c r="B2360" s="61" t="s">
        <v>156</v>
      </c>
      <c r="C2360" s="62">
        <v>2008</v>
      </c>
      <c r="D2360" s="61" t="s">
        <v>75</v>
      </c>
      <c r="E2360" s="62">
        <v>8</v>
      </c>
      <c r="F2360" s="62">
        <v>29296</v>
      </c>
      <c r="G2360" s="62">
        <v>177</v>
      </c>
      <c r="H2360" s="62">
        <v>1.84</v>
      </c>
      <c r="I2360" s="62">
        <v>3662</v>
      </c>
      <c r="J2360" s="62">
        <v>27245.279999999999</v>
      </c>
      <c r="K2360" s="62">
        <v>0</v>
      </c>
      <c r="L2360" s="63"/>
      <c r="M2360" s="63"/>
      <c r="N2360" s="63"/>
      <c r="O2360" s="63"/>
      <c r="P2360" s="63"/>
      <c r="Q2360" s="63"/>
      <c r="R2360" s="63"/>
      <c r="S2360" s="63"/>
      <c r="T2360" s="63"/>
      <c r="U2360" s="63"/>
      <c r="V2360" s="63"/>
      <c r="W2360" s="63"/>
      <c r="X2360" s="63"/>
      <c r="Y2360" s="63"/>
      <c r="Z2360" s="62">
        <v>35.26</v>
      </c>
      <c r="AA2360" s="62">
        <v>908</v>
      </c>
      <c r="AB2360" s="62">
        <v>9.4600000000000009</v>
      </c>
      <c r="AC2360" s="62">
        <v>4.41</v>
      </c>
    </row>
    <row r="2361" spans="1:29" ht="30" x14ac:dyDescent="0.25">
      <c r="A2361" s="61" t="s">
        <v>450</v>
      </c>
      <c r="B2361" s="61" t="s">
        <v>451</v>
      </c>
      <c r="C2361" s="62">
        <v>2011</v>
      </c>
      <c r="D2361" s="61" t="s">
        <v>78</v>
      </c>
      <c r="E2361" s="62">
        <v>40</v>
      </c>
      <c r="F2361" s="62">
        <v>118461</v>
      </c>
      <c r="G2361" s="62">
        <v>23000</v>
      </c>
      <c r="H2361" s="62">
        <v>47.92</v>
      </c>
      <c r="I2361" s="62">
        <v>2961.53</v>
      </c>
      <c r="J2361" s="62">
        <v>110168.73</v>
      </c>
      <c r="K2361" s="62">
        <v>10462.66</v>
      </c>
      <c r="L2361" s="62">
        <v>23677</v>
      </c>
      <c r="M2361" s="62">
        <v>49.33</v>
      </c>
      <c r="N2361" s="62">
        <v>261.57</v>
      </c>
      <c r="O2361" s="62">
        <v>126172.33</v>
      </c>
      <c r="P2361" s="63"/>
      <c r="Q2361" s="63"/>
      <c r="R2361" s="63"/>
      <c r="S2361" s="63"/>
      <c r="T2361" s="63"/>
      <c r="U2361" s="63"/>
      <c r="V2361" s="63"/>
      <c r="W2361" s="63"/>
      <c r="X2361" s="63"/>
      <c r="Y2361" s="63"/>
      <c r="Z2361" s="62">
        <v>35707.29</v>
      </c>
      <c r="AA2361" s="62">
        <v>11988</v>
      </c>
      <c r="AB2361" s="62">
        <v>24.98</v>
      </c>
      <c r="AC2361" s="62">
        <v>892.68</v>
      </c>
    </row>
    <row r="2362" spans="1:29" ht="30" x14ac:dyDescent="0.25">
      <c r="A2362" s="61" t="s">
        <v>227</v>
      </c>
      <c r="B2362" s="61" t="s">
        <v>228</v>
      </c>
      <c r="C2362" s="62">
        <v>2014</v>
      </c>
      <c r="D2362" s="61" t="s">
        <v>89</v>
      </c>
      <c r="E2362" s="62">
        <v>50</v>
      </c>
      <c r="F2362" s="62">
        <v>222360</v>
      </c>
      <c r="G2362" s="62">
        <v>28505</v>
      </c>
      <c r="H2362" s="62">
        <v>47.51</v>
      </c>
      <c r="I2362" s="62">
        <v>4447.2</v>
      </c>
      <c r="J2362" s="62">
        <v>206794.8</v>
      </c>
      <c r="K2362" s="62">
        <v>6811.83</v>
      </c>
      <c r="L2362" s="62">
        <v>13762</v>
      </c>
      <c r="M2362" s="62">
        <v>22.94</v>
      </c>
      <c r="N2362" s="62">
        <v>136.24</v>
      </c>
      <c r="O2362" s="62">
        <v>82145.94</v>
      </c>
      <c r="P2362" s="63"/>
      <c r="Q2362" s="63"/>
      <c r="R2362" s="63"/>
      <c r="S2362" s="63"/>
      <c r="T2362" s="63"/>
      <c r="U2362" s="63"/>
      <c r="V2362" s="63"/>
      <c r="W2362" s="63"/>
      <c r="X2362" s="63"/>
      <c r="Y2362" s="63"/>
      <c r="Z2362" s="62">
        <v>111196</v>
      </c>
      <c r="AA2362" s="62">
        <v>12936</v>
      </c>
      <c r="AB2362" s="62">
        <v>21.56</v>
      </c>
      <c r="AC2362" s="62">
        <v>2223.92</v>
      </c>
    </row>
    <row r="2363" spans="1:29" ht="30" x14ac:dyDescent="0.25">
      <c r="A2363" s="61" t="s">
        <v>87</v>
      </c>
      <c r="B2363" s="61" t="s">
        <v>88</v>
      </c>
      <c r="C2363" s="62">
        <v>2012</v>
      </c>
      <c r="D2363" s="61" t="s">
        <v>94</v>
      </c>
      <c r="E2363" s="62">
        <v>2</v>
      </c>
      <c r="F2363" s="63"/>
      <c r="G2363" s="63"/>
      <c r="H2363" s="63"/>
      <c r="I2363" s="63"/>
      <c r="J2363" s="63"/>
      <c r="K2363" s="62">
        <v>1011.64</v>
      </c>
      <c r="L2363" s="62">
        <v>857</v>
      </c>
      <c r="M2363" s="62">
        <v>35.71</v>
      </c>
      <c r="N2363" s="63"/>
      <c r="O2363" s="63"/>
      <c r="P2363" s="63"/>
      <c r="Q2363" s="63"/>
      <c r="R2363" s="63"/>
      <c r="S2363" s="63"/>
      <c r="T2363" s="63"/>
      <c r="U2363" s="63"/>
      <c r="V2363" s="63"/>
      <c r="W2363" s="63"/>
      <c r="X2363" s="63"/>
      <c r="Y2363" s="63"/>
      <c r="Z2363" s="62">
        <v>23381</v>
      </c>
      <c r="AA2363" s="62">
        <v>2757</v>
      </c>
      <c r="AB2363" s="62">
        <v>114.88</v>
      </c>
      <c r="AC2363" s="62">
        <v>11690.5</v>
      </c>
    </row>
    <row r="2364" spans="1:29" ht="30" x14ac:dyDescent="0.25">
      <c r="A2364" s="61" t="s">
        <v>439</v>
      </c>
      <c r="B2364" s="61" t="s">
        <v>440</v>
      </c>
      <c r="C2364" s="62">
        <v>2012</v>
      </c>
      <c r="D2364" s="61" t="s">
        <v>78</v>
      </c>
      <c r="E2364" s="62">
        <v>32</v>
      </c>
      <c r="F2364" s="62">
        <v>95640</v>
      </c>
      <c r="G2364" s="62">
        <v>8839</v>
      </c>
      <c r="H2364" s="62">
        <v>23.02</v>
      </c>
      <c r="I2364" s="62">
        <v>2988.75</v>
      </c>
      <c r="J2364" s="62">
        <v>88945.2</v>
      </c>
      <c r="K2364" s="62">
        <v>30809.89</v>
      </c>
      <c r="L2364" s="62">
        <v>31635</v>
      </c>
      <c r="M2364" s="62">
        <v>82.38</v>
      </c>
      <c r="N2364" s="62">
        <v>962.81</v>
      </c>
      <c r="O2364" s="62">
        <v>371545.75</v>
      </c>
      <c r="P2364" s="63"/>
      <c r="Q2364" s="63"/>
      <c r="R2364" s="63"/>
      <c r="S2364" s="63"/>
      <c r="T2364" s="63"/>
      <c r="U2364" s="63"/>
      <c r="V2364" s="63"/>
      <c r="W2364" s="63"/>
      <c r="X2364" s="63"/>
      <c r="Y2364" s="63"/>
      <c r="Z2364" s="62">
        <v>38547.67</v>
      </c>
      <c r="AA2364" s="62">
        <v>13553</v>
      </c>
      <c r="AB2364" s="62">
        <v>35.29</v>
      </c>
      <c r="AC2364" s="62">
        <v>1204.6099999999999</v>
      </c>
    </row>
    <row r="2365" spans="1:29" ht="30" x14ac:dyDescent="0.25">
      <c r="A2365" s="61" t="s">
        <v>348</v>
      </c>
      <c r="B2365" s="61" t="s">
        <v>349</v>
      </c>
      <c r="C2365" s="62">
        <v>2014</v>
      </c>
      <c r="D2365" s="61" t="s">
        <v>419</v>
      </c>
      <c r="E2365" s="62">
        <v>4</v>
      </c>
      <c r="F2365" s="62">
        <v>877</v>
      </c>
      <c r="G2365" s="62">
        <v>1122</v>
      </c>
      <c r="H2365" s="62">
        <v>23.38</v>
      </c>
      <c r="I2365" s="62">
        <v>219.25</v>
      </c>
      <c r="J2365" s="62">
        <v>815.61</v>
      </c>
      <c r="K2365" s="62">
        <v>0</v>
      </c>
      <c r="L2365" s="63"/>
      <c r="M2365" s="63"/>
      <c r="N2365" s="63"/>
      <c r="O2365" s="63"/>
      <c r="P2365" s="63"/>
      <c r="Q2365" s="63"/>
      <c r="R2365" s="63"/>
      <c r="S2365" s="63"/>
      <c r="T2365" s="63"/>
      <c r="U2365" s="63"/>
      <c r="V2365" s="63"/>
      <c r="W2365" s="63"/>
      <c r="X2365" s="63"/>
      <c r="Y2365" s="63"/>
      <c r="Z2365" s="62">
        <v>6.42</v>
      </c>
      <c r="AA2365" s="62">
        <v>178</v>
      </c>
      <c r="AB2365" s="62">
        <v>3.71</v>
      </c>
      <c r="AC2365" s="62">
        <v>1.6</v>
      </c>
    </row>
    <row r="2366" spans="1:29" ht="30" x14ac:dyDescent="0.25">
      <c r="A2366" s="61" t="s">
        <v>142</v>
      </c>
      <c r="B2366" s="61" t="s">
        <v>143</v>
      </c>
      <c r="C2366" s="62">
        <v>2011</v>
      </c>
      <c r="D2366" s="61" t="s">
        <v>86</v>
      </c>
      <c r="E2366" s="62">
        <v>126</v>
      </c>
      <c r="F2366" s="62">
        <v>49409</v>
      </c>
      <c r="G2366" s="62">
        <v>11128</v>
      </c>
      <c r="H2366" s="62">
        <v>7.36</v>
      </c>
      <c r="I2366" s="62">
        <v>392.13</v>
      </c>
      <c r="J2366" s="62">
        <v>45950.37</v>
      </c>
      <c r="K2366" s="62">
        <v>1992.24</v>
      </c>
      <c r="L2366" s="62">
        <v>2934</v>
      </c>
      <c r="M2366" s="62">
        <v>1.94</v>
      </c>
      <c r="N2366" s="62">
        <v>15.81</v>
      </c>
      <c r="O2366" s="62">
        <v>24025.03</v>
      </c>
      <c r="P2366" s="63"/>
      <c r="Q2366" s="63"/>
      <c r="R2366" s="63"/>
      <c r="S2366" s="63"/>
      <c r="T2366" s="63"/>
      <c r="U2366" s="63"/>
      <c r="V2366" s="63"/>
      <c r="W2366" s="63"/>
      <c r="X2366" s="63"/>
      <c r="Y2366" s="63"/>
      <c r="Z2366" s="62">
        <v>15504</v>
      </c>
      <c r="AA2366" s="62">
        <v>78185</v>
      </c>
      <c r="AB2366" s="62">
        <v>51.71</v>
      </c>
      <c r="AC2366" s="62">
        <v>123.05</v>
      </c>
    </row>
    <row r="2367" spans="1:29" ht="30" x14ac:dyDescent="0.25">
      <c r="A2367" s="61" t="s">
        <v>171</v>
      </c>
      <c r="B2367" s="61" t="s">
        <v>172</v>
      </c>
      <c r="C2367" s="62">
        <v>2016</v>
      </c>
      <c r="D2367" s="61" t="s">
        <v>75</v>
      </c>
      <c r="E2367" s="62">
        <v>8</v>
      </c>
      <c r="F2367" s="62">
        <v>6448</v>
      </c>
      <c r="G2367" s="62">
        <v>1397</v>
      </c>
      <c r="H2367" s="62">
        <v>14.55</v>
      </c>
      <c r="I2367" s="62">
        <v>806</v>
      </c>
      <c r="J2367" s="62">
        <v>5996.64</v>
      </c>
      <c r="K2367" s="62">
        <v>0</v>
      </c>
      <c r="L2367" s="63"/>
      <c r="M2367" s="63"/>
      <c r="N2367" s="63"/>
      <c r="O2367" s="63"/>
      <c r="P2367" s="63"/>
      <c r="Q2367" s="63"/>
      <c r="R2367" s="63"/>
      <c r="S2367" s="63"/>
      <c r="T2367" s="63"/>
      <c r="U2367" s="63"/>
      <c r="V2367" s="63"/>
      <c r="W2367" s="63"/>
      <c r="X2367" s="63"/>
      <c r="Y2367" s="63"/>
      <c r="Z2367" s="62">
        <v>1106</v>
      </c>
      <c r="AA2367" s="62">
        <v>7405</v>
      </c>
      <c r="AB2367" s="62">
        <v>77.14</v>
      </c>
      <c r="AC2367" s="62">
        <v>138.25</v>
      </c>
    </row>
    <row r="2368" spans="1:29" ht="30" x14ac:dyDescent="0.25">
      <c r="A2368" s="61" t="s">
        <v>237</v>
      </c>
      <c r="B2368" s="61" t="s">
        <v>238</v>
      </c>
      <c r="C2368" s="62">
        <v>2018</v>
      </c>
      <c r="D2368" s="61" t="s">
        <v>313</v>
      </c>
      <c r="E2368" s="62">
        <v>45</v>
      </c>
      <c r="F2368" s="62">
        <v>152178</v>
      </c>
      <c r="G2368" s="62">
        <v>35038</v>
      </c>
      <c r="H2368" s="62">
        <v>64.89</v>
      </c>
      <c r="I2368" s="62">
        <v>3381.73</v>
      </c>
      <c r="J2368" s="62">
        <v>141525.54</v>
      </c>
      <c r="K2368" s="62">
        <v>13479.15</v>
      </c>
      <c r="L2368" s="62">
        <v>14869</v>
      </c>
      <c r="M2368" s="62">
        <v>27.54</v>
      </c>
      <c r="N2368" s="63"/>
      <c r="O2368" s="63"/>
      <c r="P2368" s="63"/>
      <c r="Q2368" s="63"/>
      <c r="R2368" s="63"/>
      <c r="S2368" s="63"/>
      <c r="T2368" s="63"/>
      <c r="U2368" s="63"/>
      <c r="V2368" s="63"/>
      <c r="W2368" s="63"/>
      <c r="X2368" s="63"/>
      <c r="Y2368" s="63"/>
      <c r="Z2368" s="62">
        <v>133900</v>
      </c>
      <c r="AA2368" s="62">
        <v>12613</v>
      </c>
      <c r="AB2368" s="62">
        <v>23.36</v>
      </c>
      <c r="AC2368" s="62">
        <v>2975.56</v>
      </c>
    </row>
    <row r="2369" spans="1:29" x14ac:dyDescent="0.25">
      <c r="A2369" s="61" t="s">
        <v>456</v>
      </c>
      <c r="B2369" s="61" t="s">
        <v>457</v>
      </c>
      <c r="C2369" s="62">
        <v>2012</v>
      </c>
      <c r="D2369" s="61" t="s">
        <v>99</v>
      </c>
      <c r="E2369" s="62">
        <v>74</v>
      </c>
      <c r="F2369" s="62">
        <v>893124</v>
      </c>
      <c r="G2369" s="62">
        <v>133241</v>
      </c>
      <c r="H2369" s="62">
        <v>150.05000000000001</v>
      </c>
      <c r="I2369" s="62">
        <v>12069.24</v>
      </c>
      <c r="J2369" s="62">
        <v>830605.32</v>
      </c>
      <c r="K2369" s="62">
        <v>0</v>
      </c>
      <c r="L2369" s="63"/>
      <c r="M2369" s="63"/>
      <c r="N2369" s="63"/>
      <c r="O2369" s="63"/>
      <c r="P2369" s="63"/>
      <c r="Q2369" s="63"/>
      <c r="R2369" s="63"/>
      <c r="S2369" s="63"/>
      <c r="T2369" s="63"/>
      <c r="U2369" s="63"/>
      <c r="V2369" s="63"/>
      <c r="W2369" s="63"/>
      <c r="X2369" s="63"/>
      <c r="Y2369" s="63"/>
      <c r="Z2369" s="62">
        <v>1026210</v>
      </c>
      <c r="AA2369" s="62">
        <v>185811</v>
      </c>
      <c r="AB2369" s="62">
        <v>209.25</v>
      </c>
      <c r="AC2369" s="62">
        <v>13867.7</v>
      </c>
    </row>
    <row r="2370" spans="1:29" ht="30" x14ac:dyDescent="0.25">
      <c r="A2370" s="61" t="s">
        <v>255</v>
      </c>
      <c r="B2370" s="61" t="s">
        <v>256</v>
      </c>
      <c r="C2370" s="62">
        <v>2006</v>
      </c>
      <c r="D2370" s="61" t="s">
        <v>86</v>
      </c>
      <c r="E2370" s="62">
        <v>110</v>
      </c>
      <c r="F2370" s="62">
        <v>124641</v>
      </c>
      <c r="G2370" s="62">
        <v>22759</v>
      </c>
      <c r="H2370" s="62">
        <v>17.239999999999998</v>
      </c>
      <c r="I2370" s="62">
        <v>1133.0999999999999</v>
      </c>
      <c r="J2370" s="62">
        <v>115916.13</v>
      </c>
      <c r="K2370" s="62">
        <v>32660.52</v>
      </c>
      <c r="L2370" s="62">
        <v>46877</v>
      </c>
      <c r="M2370" s="62">
        <v>35.51</v>
      </c>
      <c r="N2370" s="62">
        <v>296.91000000000003</v>
      </c>
      <c r="O2370" s="62">
        <v>393863.05</v>
      </c>
      <c r="P2370" s="63"/>
      <c r="Q2370" s="63"/>
      <c r="R2370" s="63"/>
      <c r="S2370" s="63"/>
      <c r="T2370" s="63"/>
      <c r="U2370" s="62">
        <v>75065</v>
      </c>
      <c r="V2370" s="62">
        <v>126329</v>
      </c>
      <c r="W2370" s="62">
        <v>95.7</v>
      </c>
      <c r="X2370" s="62">
        <v>682</v>
      </c>
      <c r="Y2370" s="62">
        <v>1680254.96</v>
      </c>
      <c r="Z2370" s="62">
        <v>7395</v>
      </c>
      <c r="AA2370" s="62">
        <v>56351</v>
      </c>
      <c r="AB2370" s="62">
        <v>42.69</v>
      </c>
      <c r="AC2370" s="62">
        <v>67.23</v>
      </c>
    </row>
    <row r="2371" spans="1:29" x14ac:dyDescent="0.25">
      <c r="A2371" s="61" t="s">
        <v>155</v>
      </c>
      <c r="B2371" s="61" t="s">
        <v>156</v>
      </c>
      <c r="C2371" s="62">
        <v>2010</v>
      </c>
      <c r="D2371" s="61" t="s">
        <v>89</v>
      </c>
      <c r="E2371" s="62">
        <v>30</v>
      </c>
      <c r="F2371" s="62">
        <v>113028</v>
      </c>
      <c r="G2371" s="62">
        <v>36874</v>
      </c>
      <c r="H2371" s="62">
        <v>102.43</v>
      </c>
      <c r="I2371" s="62">
        <v>3767.6</v>
      </c>
      <c r="J2371" s="62">
        <v>105116.04</v>
      </c>
      <c r="K2371" s="62">
        <v>1971.87</v>
      </c>
      <c r="L2371" s="62">
        <v>5285</v>
      </c>
      <c r="M2371" s="62">
        <v>14.68</v>
      </c>
      <c r="N2371" s="62">
        <v>65.73</v>
      </c>
      <c r="O2371" s="62">
        <v>23779.4</v>
      </c>
      <c r="P2371" s="63"/>
      <c r="Q2371" s="63"/>
      <c r="R2371" s="63"/>
      <c r="S2371" s="63"/>
      <c r="T2371" s="63"/>
      <c r="U2371" s="63"/>
      <c r="V2371" s="63"/>
      <c r="W2371" s="63"/>
      <c r="X2371" s="63"/>
      <c r="Y2371" s="63"/>
      <c r="Z2371" s="62">
        <v>91.05</v>
      </c>
      <c r="AA2371" s="62">
        <v>6131</v>
      </c>
      <c r="AB2371" s="62">
        <v>17.03</v>
      </c>
      <c r="AC2371" s="62">
        <v>3.03</v>
      </c>
    </row>
    <row r="2372" spans="1:29" ht="30" x14ac:dyDescent="0.25">
      <c r="A2372" s="61" t="s">
        <v>237</v>
      </c>
      <c r="B2372" s="61" t="s">
        <v>238</v>
      </c>
      <c r="C2372" s="62">
        <v>2007</v>
      </c>
      <c r="D2372" s="61" t="s">
        <v>83</v>
      </c>
      <c r="E2372" s="62">
        <v>8</v>
      </c>
      <c r="F2372" s="62">
        <v>380</v>
      </c>
      <c r="G2372" s="62">
        <v>125</v>
      </c>
      <c r="H2372" s="62">
        <v>1.3</v>
      </c>
      <c r="I2372" s="62">
        <v>47.5</v>
      </c>
      <c r="J2372" s="62">
        <v>353.4</v>
      </c>
      <c r="K2372" s="62">
        <v>6690.59</v>
      </c>
      <c r="L2372" s="62">
        <v>9745</v>
      </c>
      <c r="M2372" s="62">
        <v>101.51</v>
      </c>
      <c r="N2372" s="62">
        <v>836.32</v>
      </c>
      <c r="O2372" s="62">
        <v>80683.850000000006</v>
      </c>
      <c r="P2372" s="63"/>
      <c r="Q2372" s="63"/>
      <c r="R2372" s="63"/>
      <c r="S2372" s="63"/>
      <c r="T2372" s="63"/>
      <c r="U2372" s="63"/>
      <c r="V2372" s="63"/>
      <c r="W2372" s="63"/>
      <c r="X2372" s="63"/>
      <c r="Y2372" s="63"/>
      <c r="Z2372" s="62">
        <v>91443</v>
      </c>
      <c r="AA2372" s="62">
        <v>3343</v>
      </c>
      <c r="AB2372" s="62">
        <v>34.82</v>
      </c>
      <c r="AC2372" s="62">
        <v>11430.38</v>
      </c>
    </row>
    <row r="2373" spans="1:29" x14ac:dyDescent="0.25">
      <c r="A2373" s="61" t="s">
        <v>235</v>
      </c>
      <c r="B2373" s="61" t="s">
        <v>236</v>
      </c>
      <c r="C2373" s="62">
        <v>2016</v>
      </c>
      <c r="D2373" s="61" t="s">
        <v>75</v>
      </c>
      <c r="E2373" s="62">
        <v>12</v>
      </c>
      <c r="F2373" s="62">
        <v>7093</v>
      </c>
      <c r="G2373" s="62">
        <v>1387</v>
      </c>
      <c r="H2373" s="62">
        <v>9.6300000000000008</v>
      </c>
      <c r="I2373" s="62">
        <v>591.08000000000004</v>
      </c>
      <c r="J2373" s="62">
        <v>6596.49</v>
      </c>
      <c r="K2373" s="62">
        <v>2085.35</v>
      </c>
      <c r="L2373" s="62">
        <v>2176</v>
      </c>
      <c r="M2373" s="62">
        <v>15.11</v>
      </c>
      <c r="N2373" s="62">
        <v>173.78</v>
      </c>
      <c r="O2373" s="62">
        <v>25147.91</v>
      </c>
      <c r="P2373" s="63"/>
      <c r="Q2373" s="63"/>
      <c r="R2373" s="63"/>
      <c r="S2373" s="63"/>
      <c r="T2373" s="63"/>
      <c r="U2373" s="63"/>
      <c r="V2373" s="63"/>
      <c r="W2373" s="63"/>
      <c r="X2373" s="63"/>
      <c r="Y2373" s="63"/>
      <c r="Z2373" s="62">
        <v>62500</v>
      </c>
      <c r="AA2373" s="62">
        <v>3611</v>
      </c>
      <c r="AB2373" s="62">
        <v>25.08</v>
      </c>
      <c r="AC2373" s="62">
        <v>5208.33</v>
      </c>
    </row>
    <row r="2374" spans="1:29" ht="30" x14ac:dyDescent="0.25">
      <c r="A2374" s="61" t="s">
        <v>148</v>
      </c>
      <c r="B2374" s="61" t="s">
        <v>149</v>
      </c>
      <c r="C2374" s="62">
        <v>2014</v>
      </c>
      <c r="D2374" s="61" t="s">
        <v>94</v>
      </c>
      <c r="E2374" s="62">
        <v>13</v>
      </c>
      <c r="F2374" s="62">
        <v>3383</v>
      </c>
      <c r="G2374" s="62">
        <v>826</v>
      </c>
      <c r="H2374" s="62">
        <v>5.29</v>
      </c>
      <c r="I2374" s="62">
        <v>260.23</v>
      </c>
      <c r="J2374" s="62">
        <v>3146.19</v>
      </c>
      <c r="K2374" s="62">
        <v>0</v>
      </c>
      <c r="L2374" s="63"/>
      <c r="M2374" s="63"/>
      <c r="N2374" s="63"/>
      <c r="O2374" s="63"/>
      <c r="P2374" s="63"/>
      <c r="Q2374" s="63"/>
      <c r="R2374" s="63"/>
      <c r="S2374" s="63"/>
      <c r="T2374" s="63"/>
      <c r="U2374" s="63"/>
      <c r="V2374" s="63"/>
      <c r="W2374" s="63"/>
      <c r="X2374" s="63"/>
      <c r="Y2374" s="63"/>
      <c r="Z2374" s="62">
        <v>72603.429999999993</v>
      </c>
      <c r="AA2374" s="62">
        <v>14048</v>
      </c>
      <c r="AB2374" s="62">
        <v>90.05</v>
      </c>
      <c r="AC2374" s="62">
        <v>5584.88</v>
      </c>
    </row>
    <row r="2375" spans="1:29" ht="45" x14ac:dyDescent="0.25">
      <c r="A2375" s="61" t="s">
        <v>109</v>
      </c>
      <c r="B2375" s="61" t="s">
        <v>110</v>
      </c>
      <c r="C2375" s="62">
        <v>2017</v>
      </c>
      <c r="D2375" s="61" t="s">
        <v>99</v>
      </c>
      <c r="E2375" s="62">
        <v>20</v>
      </c>
      <c r="F2375" s="62">
        <v>60662</v>
      </c>
      <c r="G2375" s="62">
        <v>11293</v>
      </c>
      <c r="H2375" s="62">
        <v>47.05</v>
      </c>
      <c r="I2375" s="62">
        <v>3033.1</v>
      </c>
      <c r="J2375" s="62">
        <v>56415.66</v>
      </c>
      <c r="K2375" s="62">
        <v>0</v>
      </c>
      <c r="L2375" s="63"/>
      <c r="M2375" s="63"/>
      <c r="N2375" s="63"/>
      <c r="O2375" s="63"/>
      <c r="P2375" s="62">
        <v>251</v>
      </c>
      <c r="Q2375" s="62">
        <v>385</v>
      </c>
      <c r="R2375" s="62">
        <v>1.6</v>
      </c>
      <c r="S2375" s="62">
        <v>12</v>
      </c>
      <c r="T2375" s="62">
        <v>3179.92</v>
      </c>
      <c r="U2375" s="62">
        <v>2221</v>
      </c>
      <c r="V2375" s="62">
        <v>4662</v>
      </c>
      <c r="W2375" s="62">
        <v>19.43</v>
      </c>
      <c r="X2375" s="62">
        <v>111</v>
      </c>
      <c r="Y2375" s="62">
        <v>49714.86</v>
      </c>
      <c r="Z2375" s="62">
        <v>4531</v>
      </c>
      <c r="AA2375" s="62">
        <v>237</v>
      </c>
      <c r="AB2375" s="62">
        <v>0.99</v>
      </c>
      <c r="AC2375" s="62">
        <v>226.55</v>
      </c>
    </row>
    <row r="2376" spans="1:29" x14ac:dyDescent="0.25">
      <c r="A2376" s="61" t="s">
        <v>466</v>
      </c>
      <c r="B2376" s="61" t="s">
        <v>467</v>
      </c>
      <c r="C2376" s="62">
        <v>2017</v>
      </c>
      <c r="D2376" s="61" t="s">
        <v>94</v>
      </c>
      <c r="E2376" s="62">
        <v>2</v>
      </c>
      <c r="F2376" s="62">
        <v>1252</v>
      </c>
      <c r="G2376" s="62">
        <v>396</v>
      </c>
      <c r="H2376" s="62">
        <v>16.5</v>
      </c>
      <c r="I2376" s="62">
        <v>626</v>
      </c>
      <c r="J2376" s="62">
        <v>1164.3599999999999</v>
      </c>
      <c r="K2376" s="62">
        <v>0</v>
      </c>
      <c r="L2376" s="63"/>
      <c r="M2376" s="63"/>
      <c r="N2376" s="63"/>
      <c r="O2376" s="63"/>
      <c r="P2376" s="63"/>
      <c r="Q2376" s="63"/>
      <c r="R2376" s="63"/>
      <c r="S2376" s="63"/>
      <c r="T2376" s="63"/>
      <c r="U2376" s="63"/>
      <c r="V2376" s="63"/>
      <c r="W2376" s="63"/>
      <c r="X2376" s="63"/>
      <c r="Y2376" s="63"/>
      <c r="Z2376" s="62">
        <v>0</v>
      </c>
      <c r="AA2376" s="63"/>
      <c r="AB2376" s="63"/>
      <c r="AC2376" s="62">
        <v>0</v>
      </c>
    </row>
    <row r="2377" spans="1:29" ht="30" x14ac:dyDescent="0.25">
      <c r="A2377" s="61" t="s">
        <v>122</v>
      </c>
      <c r="B2377" s="61" t="s">
        <v>123</v>
      </c>
      <c r="C2377" s="62">
        <v>2005</v>
      </c>
      <c r="D2377" s="61" t="s">
        <v>150</v>
      </c>
      <c r="E2377" s="62">
        <v>14</v>
      </c>
      <c r="F2377" s="63"/>
      <c r="G2377" s="63"/>
      <c r="H2377" s="63"/>
      <c r="I2377" s="63"/>
      <c r="J2377" s="63"/>
      <c r="K2377" s="62">
        <v>0</v>
      </c>
      <c r="L2377" s="63"/>
      <c r="M2377" s="63"/>
      <c r="N2377" s="63"/>
      <c r="O2377" s="63"/>
      <c r="P2377" s="63"/>
      <c r="Q2377" s="63"/>
      <c r="R2377" s="63"/>
      <c r="S2377" s="63"/>
      <c r="T2377" s="63"/>
      <c r="U2377" s="63"/>
      <c r="V2377" s="63"/>
      <c r="W2377" s="63"/>
      <c r="X2377" s="63"/>
      <c r="Y2377" s="63"/>
      <c r="Z2377" s="62">
        <v>612.26</v>
      </c>
      <c r="AA2377" s="62">
        <v>3972</v>
      </c>
      <c r="AB2377" s="62">
        <v>23.64</v>
      </c>
      <c r="AC2377" s="62">
        <v>43.73</v>
      </c>
    </row>
    <row r="2378" spans="1:29" x14ac:dyDescent="0.25">
      <c r="A2378" s="61" t="s">
        <v>397</v>
      </c>
      <c r="B2378" s="61" t="s">
        <v>398</v>
      </c>
      <c r="C2378" s="62">
        <v>2014</v>
      </c>
      <c r="D2378" s="61" t="s">
        <v>78</v>
      </c>
      <c r="E2378" s="62">
        <v>27</v>
      </c>
      <c r="F2378" s="62">
        <v>109215</v>
      </c>
      <c r="G2378" s="62">
        <v>23395</v>
      </c>
      <c r="H2378" s="62">
        <v>72.209999999999994</v>
      </c>
      <c r="I2378" s="62">
        <v>4045</v>
      </c>
      <c r="J2378" s="62">
        <v>101569.95</v>
      </c>
      <c r="K2378" s="62">
        <v>0</v>
      </c>
      <c r="L2378" s="63"/>
      <c r="M2378" s="63"/>
      <c r="N2378" s="63"/>
      <c r="O2378" s="63"/>
      <c r="P2378" s="63"/>
      <c r="Q2378" s="63"/>
      <c r="R2378" s="63"/>
      <c r="S2378" s="63"/>
      <c r="T2378" s="63"/>
      <c r="U2378" s="62">
        <v>14940</v>
      </c>
      <c r="V2378" s="62">
        <v>49702</v>
      </c>
      <c r="W2378" s="62">
        <v>153.4</v>
      </c>
      <c r="X2378" s="62">
        <v>553</v>
      </c>
      <c r="Y2378" s="62">
        <v>334416.96000000002</v>
      </c>
      <c r="Z2378" s="62">
        <v>66200</v>
      </c>
      <c r="AA2378" s="62">
        <v>5351</v>
      </c>
      <c r="AB2378" s="62">
        <v>16.52</v>
      </c>
      <c r="AC2378" s="62">
        <v>2451.85</v>
      </c>
    </row>
    <row r="2379" spans="1:29" ht="30" x14ac:dyDescent="0.25">
      <c r="A2379" s="61" t="s">
        <v>287</v>
      </c>
      <c r="B2379" s="61" t="s">
        <v>288</v>
      </c>
      <c r="C2379" s="62">
        <v>2018</v>
      </c>
      <c r="D2379" s="61" t="s">
        <v>150</v>
      </c>
      <c r="E2379" s="62">
        <v>8</v>
      </c>
      <c r="F2379" s="63"/>
      <c r="G2379" s="63"/>
      <c r="H2379" s="63"/>
      <c r="I2379" s="63"/>
      <c r="J2379" s="63"/>
      <c r="K2379" s="62">
        <v>0</v>
      </c>
      <c r="L2379" s="63"/>
      <c r="M2379" s="63"/>
      <c r="N2379" s="63"/>
      <c r="O2379" s="63"/>
      <c r="P2379" s="63"/>
      <c r="Q2379" s="63"/>
      <c r="R2379" s="63"/>
      <c r="S2379" s="63"/>
      <c r="T2379" s="63"/>
      <c r="U2379" s="63"/>
      <c r="V2379" s="63"/>
      <c r="W2379" s="63"/>
      <c r="X2379" s="63"/>
      <c r="Y2379" s="63"/>
      <c r="Z2379" s="62">
        <v>0</v>
      </c>
      <c r="AA2379" s="63"/>
      <c r="AB2379" s="63"/>
      <c r="AC2379" s="62">
        <v>0</v>
      </c>
    </row>
    <row r="2380" spans="1:29" x14ac:dyDescent="0.25">
      <c r="A2380" s="61" t="s">
        <v>126</v>
      </c>
      <c r="B2380" s="61" t="s">
        <v>127</v>
      </c>
      <c r="C2380" s="62">
        <v>2008</v>
      </c>
      <c r="D2380" s="61" t="s">
        <v>99</v>
      </c>
      <c r="E2380" s="62">
        <v>47</v>
      </c>
      <c r="F2380" s="62">
        <v>200169</v>
      </c>
      <c r="G2380" s="62">
        <v>30053</v>
      </c>
      <c r="H2380" s="62">
        <v>53.29</v>
      </c>
      <c r="I2380" s="62">
        <v>4258.91</v>
      </c>
      <c r="J2380" s="62">
        <v>186157.17</v>
      </c>
      <c r="K2380" s="62">
        <v>26632.400000000001</v>
      </c>
      <c r="L2380" s="62">
        <v>35487</v>
      </c>
      <c r="M2380" s="62">
        <v>62.92</v>
      </c>
      <c r="N2380" s="62">
        <v>566.65</v>
      </c>
      <c r="O2380" s="62">
        <v>321168.05</v>
      </c>
      <c r="P2380" s="63"/>
      <c r="Q2380" s="63"/>
      <c r="R2380" s="63"/>
      <c r="S2380" s="63"/>
      <c r="T2380" s="63"/>
      <c r="U2380" s="63"/>
      <c r="V2380" s="63"/>
      <c r="W2380" s="63"/>
      <c r="X2380" s="63"/>
      <c r="Y2380" s="63"/>
      <c r="Z2380" s="62">
        <v>3481</v>
      </c>
      <c r="AA2380" s="62">
        <v>29509</v>
      </c>
      <c r="AB2380" s="62">
        <v>52.32</v>
      </c>
      <c r="AC2380" s="62">
        <v>74.06</v>
      </c>
    </row>
    <row r="2381" spans="1:29" x14ac:dyDescent="0.25">
      <c r="A2381" s="61" t="s">
        <v>383</v>
      </c>
      <c r="B2381" s="61" t="s">
        <v>384</v>
      </c>
      <c r="C2381" s="62">
        <v>2003</v>
      </c>
      <c r="D2381" s="61" t="s">
        <v>89</v>
      </c>
      <c r="E2381" s="62">
        <v>32</v>
      </c>
      <c r="F2381" s="62">
        <v>117680</v>
      </c>
      <c r="G2381" s="62">
        <v>15645</v>
      </c>
      <c r="H2381" s="62">
        <v>40.74</v>
      </c>
      <c r="I2381" s="62">
        <v>3677.5</v>
      </c>
      <c r="J2381" s="62">
        <v>109442.4</v>
      </c>
      <c r="K2381" s="62">
        <v>7</v>
      </c>
      <c r="L2381" s="62">
        <v>48</v>
      </c>
      <c r="M2381" s="62">
        <v>0.13</v>
      </c>
      <c r="N2381" s="62">
        <v>0.22</v>
      </c>
      <c r="O2381" s="62">
        <v>84.42</v>
      </c>
      <c r="P2381" s="63"/>
      <c r="Q2381" s="63"/>
      <c r="R2381" s="63"/>
      <c r="S2381" s="63"/>
      <c r="T2381" s="63"/>
      <c r="U2381" s="63"/>
      <c r="V2381" s="63"/>
      <c r="W2381" s="63"/>
      <c r="X2381" s="63"/>
      <c r="Y2381" s="63"/>
      <c r="Z2381" s="62">
        <v>0</v>
      </c>
      <c r="AA2381" s="62">
        <v>830</v>
      </c>
      <c r="AB2381" s="62">
        <v>2.16</v>
      </c>
      <c r="AC2381" s="62">
        <v>0</v>
      </c>
    </row>
    <row r="2382" spans="1:29" ht="45" x14ac:dyDescent="0.25">
      <c r="A2382" s="61" t="s">
        <v>326</v>
      </c>
      <c r="B2382" s="61" t="s">
        <v>327</v>
      </c>
      <c r="C2382" s="62">
        <v>2005</v>
      </c>
      <c r="D2382" s="61" t="s">
        <v>75</v>
      </c>
      <c r="E2382" s="62">
        <v>4</v>
      </c>
      <c r="F2382" s="62">
        <v>24109</v>
      </c>
      <c r="G2382" s="62">
        <v>2829</v>
      </c>
      <c r="H2382" s="62">
        <v>58.94</v>
      </c>
      <c r="I2382" s="62">
        <v>6027.25</v>
      </c>
      <c r="J2382" s="62">
        <v>22421.37</v>
      </c>
      <c r="K2382" s="62">
        <v>0</v>
      </c>
      <c r="L2382" s="63"/>
      <c r="M2382" s="63"/>
      <c r="N2382" s="63"/>
      <c r="O2382" s="63"/>
      <c r="P2382" s="63"/>
      <c r="Q2382" s="63"/>
      <c r="R2382" s="63"/>
      <c r="S2382" s="63"/>
      <c r="T2382" s="63"/>
      <c r="U2382" s="62">
        <v>1413</v>
      </c>
      <c r="V2382" s="62">
        <v>2521</v>
      </c>
      <c r="W2382" s="62">
        <v>52.52</v>
      </c>
      <c r="X2382" s="62">
        <v>353</v>
      </c>
      <c r="Y2382" s="62">
        <v>31628.59</v>
      </c>
      <c r="Z2382" s="62">
        <v>33400</v>
      </c>
      <c r="AA2382" s="62">
        <v>1264</v>
      </c>
      <c r="AB2382" s="62">
        <v>26.33</v>
      </c>
      <c r="AC2382" s="62">
        <v>8350</v>
      </c>
    </row>
    <row r="2383" spans="1:29" ht="30" x14ac:dyDescent="0.25">
      <c r="A2383" s="61" t="s">
        <v>422</v>
      </c>
      <c r="B2383" s="61" t="s">
        <v>423</v>
      </c>
      <c r="C2383" s="62">
        <v>2005</v>
      </c>
      <c r="D2383" s="61" t="s">
        <v>99</v>
      </c>
      <c r="E2383" s="62">
        <v>60</v>
      </c>
      <c r="F2383" s="62">
        <v>614400</v>
      </c>
      <c r="G2383" s="62">
        <v>71399</v>
      </c>
      <c r="H2383" s="62">
        <v>99.17</v>
      </c>
      <c r="I2383" s="62">
        <v>10240</v>
      </c>
      <c r="J2383" s="62">
        <v>571392</v>
      </c>
      <c r="K2383" s="62">
        <v>0</v>
      </c>
      <c r="L2383" s="63"/>
      <c r="M2383" s="63"/>
      <c r="N2383" s="63"/>
      <c r="O2383" s="63"/>
      <c r="P2383" s="63"/>
      <c r="Q2383" s="63"/>
      <c r="R2383" s="63"/>
      <c r="S2383" s="63"/>
      <c r="T2383" s="63"/>
      <c r="U2383" s="63"/>
      <c r="V2383" s="63"/>
      <c r="W2383" s="63"/>
      <c r="X2383" s="63"/>
      <c r="Y2383" s="63"/>
      <c r="Z2383" s="62">
        <v>792</v>
      </c>
      <c r="AA2383" s="62">
        <v>1721</v>
      </c>
      <c r="AB2383" s="62">
        <v>2.39</v>
      </c>
      <c r="AC2383" s="62">
        <v>13.2</v>
      </c>
    </row>
    <row r="2384" spans="1:29" x14ac:dyDescent="0.25">
      <c r="A2384" s="61" t="s">
        <v>257</v>
      </c>
      <c r="B2384" s="61" t="s">
        <v>258</v>
      </c>
      <c r="C2384" s="62">
        <v>2004</v>
      </c>
      <c r="D2384" s="61" t="s">
        <v>78</v>
      </c>
      <c r="E2384" s="62">
        <v>56</v>
      </c>
      <c r="F2384" s="62">
        <v>526701</v>
      </c>
      <c r="G2384" s="62">
        <v>57912</v>
      </c>
      <c r="H2384" s="62">
        <v>86.18</v>
      </c>
      <c r="I2384" s="62">
        <v>9405.3799999999992</v>
      </c>
      <c r="J2384" s="62">
        <v>489831.93</v>
      </c>
      <c r="K2384" s="62">
        <v>0</v>
      </c>
      <c r="L2384" s="63"/>
      <c r="M2384" s="63"/>
      <c r="N2384" s="63"/>
      <c r="O2384" s="63"/>
      <c r="P2384" s="63"/>
      <c r="Q2384" s="63"/>
      <c r="R2384" s="63"/>
      <c r="S2384" s="63"/>
      <c r="T2384" s="63"/>
      <c r="U2384" s="63"/>
      <c r="V2384" s="63"/>
      <c r="W2384" s="63"/>
      <c r="X2384" s="63"/>
      <c r="Y2384" s="63"/>
      <c r="Z2384" s="62">
        <v>87.86</v>
      </c>
      <c r="AA2384" s="62">
        <v>3943</v>
      </c>
      <c r="AB2384" s="62">
        <v>5.87</v>
      </c>
      <c r="AC2384" s="62">
        <v>1.57</v>
      </c>
    </row>
    <row r="2385" spans="1:29" x14ac:dyDescent="0.25">
      <c r="A2385" s="61" t="s">
        <v>332</v>
      </c>
      <c r="B2385" s="61" t="s">
        <v>333</v>
      </c>
      <c r="C2385" s="62">
        <v>2007</v>
      </c>
      <c r="D2385" s="61" t="s">
        <v>72</v>
      </c>
      <c r="E2385" s="62">
        <v>74</v>
      </c>
      <c r="F2385" s="62">
        <v>417523</v>
      </c>
      <c r="G2385" s="62">
        <v>59171</v>
      </c>
      <c r="H2385" s="62">
        <v>66.63</v>
      </c>
      <c r="I2385" s="62">
        <v>5642.2</v>
      </c>
      <c r="J2385" s="62">
        <v>388296.39</v>
      </c>
      <c r="K2385" s="62">
        <v>27183.32</v>
      </c>
      <c r="L2385" s="62">
        <v>34094</v>
      </c>
      <c r="M2385" s="62">
        <v>38.39</v>
      </c>
      <c r="N2385" s="62">
        <v>367.34</v>
      </c>
      <c r="O2385" s="62">
        <v>327811.78000000003</v>
      </c>
      <c r="P2385" s="63"/>
      <c r="Q2385" s="63"/>
      <c r="R2385" s="63"/>
      <c r="S2385" s="63"/>
      <c r="T2385" s="63"/>
      <c r="U2385" s="63"/>
      <c r="V2385" s="63"/>
      <c r="W2385" s="63"/>
      <c r="X2385" s="63"/>
      <c r="Y2385" s="63"/>
      <c r="Z2385" s="62">
        <v>196694</v>
      </c>
      <c r="AA2385" s="62">
        <v>19639</v>
      </c>
      <c r="AB2385" s="62">
        <v>22.12</v>
      </c>
      <c r="AC2385" s="62">
        <v>2658.03</v>
      </c>
    </row>
    <row r="2386" spans="1:29" x14ac:dyDescent="0.25">
      <c r="A2386" s="61" t="s">
        <v>338</v>
      </c>
      <c r="B2386" s="61" t="s">
        <v>339</v>
      </c>
      <c r="C2386" s="62">
        <v>2015</v>
      </c>
      <c r="D2386" s="61" t="s">
        <v>72</v>
      </c>
      <c r="E2386" s="62">
        <v>103</v>
      </c>
      <c r="F2386" s="62">
        <v>952908</v>
      </c>
      <c r="G2386" s="62">
        <v>101857</v>
      </c>
      <c r="H2386" s="62">
        <v>82.41</v>
      </c>
      <c r="I2386" s="62">
        <v>9251.5300000000007</v>
      </c>
      <c r="J2386" s="62">
        <v>886204.44</v>
      </c>
      <c r="K2386" s="62">
        <v>19027.16</v>
      </c>
      <c r="L2386" s="62">
        <v>21458</v>
      </c>
      <c r="M2386" s="62">
        <v>17.36</v>
      </c>
      <c r="N2386" s="62">
        <v>184.73</v>
      </c>
      <c r="O2386" s="62">
        <v>229454.21</v>
      </c>
      <c r="P2386" s="63"/>
      <c r="Q2386" s="63"/>
      <c r="R2386" s="63"/>
      <c r="S2386" s="63"/>
      <c r="T2386" s="63"/>
      <c r="U2386" s="63"/>
      <c r="V2386" s="63"/>
      <c r="W2386" s="63"/>
      <c r="X2386" s="63"/>
      <c r="Y2386" s="63"/>
      <c r="Z2386" s="62">
        <v>2806.94</v>
      </c>
      <c r="AA2386" s="62">
        <v>89830</v>
      </c>
      <c r="AB2386" s="62">
        <v>72.680000000000007</v>
      </c>
      <c r="AC2386" s="62">
        <v>27.25</v>
      </c>
    </row>
    <row r="2387" spans="1:29" ht="30" x14ac:dyDescent="0.25">
      <c r="A2387" s="61" t="s">
        <v>526</v>
      </c>
      <c r="B2387" s="61" t="s">
        <v>527</v>
      </c>
      <c r="C2387" s="62">
        <v>2005</v>
      </c>
      <c r="D2387" s="61" t="s">
        <v>78</v>
      </c>
      <c r="E2387" s="62">
        <v>51</v>
      </c>
      <c r="F2387" s="62">
        <v>164032</v>
      </c>
      <c r="G2387" s="62">
        <v>21766</v>
      </c>
      <c r="H2387" s="62">
        <v>35.57</v>
      </c>
      <c r="I2387" s="62">
        <v>3216.31</v>
      </c>
      <c r="J2387" s="62">
        <v>152549.76000000001</v>
      </c>
      <c r="K2387" s="62">
        <v>28729.39</v>
      </c>
      <c r="L2387" s="62">
        <v>35227</v>
      </c>
      <c r="M2387" s="62">
        <v>57.56</v>
      </c>
      <c r="N2387" s="62">
        <v>563.32000000000005</v>
      </c>
      <c r="O2387" s="62">
        <v>346456.32000000001</v>
      </c>
      <c r="P2387" s="63"/>
      <c r="Q2387" s="63"/>
      <c r="R2387" s="63"/>
      <c r="S2387" s="63"/>
      <c r="T2387" s="63"/>
      <c r="U2387" s="63"/>
      <c r="V2387" s="63"/>
      <c r="W2387" s="63"/>
      <c r="X2387" s="63"/>
      <c r="Y2387" s="63"/>
      <c r="Z2387" s="62">
        <v>1017880</v>
      </c>
      <c r="AA2387" s="62">
        <v>19853</v>
      </c>
      <c r="AB2387" s="62">
        <v>32.44</v>
      </c>
      <c r="AC2387" s="62">
        <v>19958.43</v>
      </c>
    </row>
    <row r="2388" spans="1:29" x14ac:dyDescent="0.25">
      <c r="A2388" s="61" t="s">
        <v>273</v>
      </c>
      <c r="B2388" s="61" t="s">
        <v>274</v>
      </c>
      <c r="C2388" s="62">
        <v>2010</v>
      </c>
      <c r="D2388" s="61" t="s">
        <v>99</v>
      </c>
      <c r="E2388" s="62">
        <v>60</v>
      </c>
      <c r="F2388" s="62">
        <v>457040</v>
      </c>
      <c r="G2388" s="62">
        <v>86749</v>
      </c>
      <c r="H2388" s="62">
        <v>120.48</v>
      </c>
      <c r="I2388" s="62">
        <v>7617.33</v>
      </c>
      <c r="J2388" s="62">
        <v>425047.2</v>
      </c>
      <c r="K2388" s="62">
        <v>0</v>
      </c>
      <c r="L2388" s="63"/>
      <c r="M2388" s="63"/>
      <c r="N2388" s="63"/>
      <c r="O2388" s="63"/>
      <c r="P2388" s="63"/>
      <c r="Q2388" s="63"/>
      <c r="R2388" s="63"/>
      <c r="S2388" s="63"/>
      <c r="T2388" s="63"/>
      <c r="U2388" s="63"/>
      <c r="V2388" s="63"/>
      <c r="W2388" s="63"/>
      <c r="X2388" s="63"/>
      <c r="Y2388" s="63"/>
      <c r="Z2388" s="62">
        <v>2191.92</v>
      </c>
      <c r="AA2388" s="62">
        <v>8374</v>
      </c>
      <c r="AB2388" s="62">
        <v>11.63</v>
      </c>
      <c r="AC2388" s="62">
        <v>36.53</v>
      </c>
    </row>
    <row r="2389" spans="1:29" ht="30" x14ac:dyDescent="0.25">
      <c r="A2389" s="61" t="s">
        <v>464</v>
      </c>
      <c r="B2389" s="61" t="s">
        <v>465</v>
      </c>
      <c r="C2389" s="62">
        <v>2004</v>
      </c>
      <c r="D2389" s="61" t="s">
        <v>86</v>
      </c>
      <c r="E2389" s="62">
        <v>30</v>
      </c>
      <c r="F2389" s="62">
        <v>977</v>
      </c>
      <c r="G2389" s="62">
        <v>157</v>
      </c>
      <c r="H2389" s="62">
        <v>0.44</v>
      </c>
      <c r="I2389" s="62">
        <v>32.57</v>
      </c>
      <c r="J2389" s="62">
        <v>908.61</v>
      </c>
      <c r="K2389" s="62">
        <v>0</v>
      </c>
      <c r="L2389" s="63"/>
      <c r="M2389" s="63"/>
      <c r="N2389" s="63"/>
      <c r="O2389" s="63"/>
      <c r="P2389" s="63"/>
      <c r="Q2389" s="63"/>
      <c r="R2389" s="63"/>
      <c r="S2389" s="63"/>
      <c r="T2389" s="63"/>
      <c r="U2389" s="63"/>
      <c r="V2389" s="63"/>
      <c r="W2389" s="63"/>
      <c r="X2389" s="63"/>
      <c r="Y2389" s="63"/>
      <c r="Z2389" s="62">
        <v>5126.66</v>
      </c>
      <c r="AA2389" s="62">
        <v>5930</v>
      </c>
      <c r="AB2389" s="62">
        <v>16.47</v>
      </c>
      <c r="AC2389" s="62">
        <v>170.89</v>
      </c>
    </row>
    <row r="2390" spans="1:29" x14ac:dyDescent="0.25">
      <c r="A2390" s="61" t="s">
        <v>332</v>
      </c>
      <c r="B2390" s="61" t="s">
        <v>333</v>
      </c>
      <c r="C2390" s="62">
        <v>2017</v>
      </c>
      <c r="D2390" s="61" t="s">
        <v>94</v>
      </c>
      <c r="E2390" s="62">
        <v>19</v>
      </c>
      <c r="F2390" s="62">
        <v>15696</v>
      </c>
      <c r="G2390" s="62">
        <v>4322</v>
      </c>
      <c r="H2390" s="62">
        <v>18.96</v>
      </c>
      <c r="I2390" s="62">
        <v>826.11</v>
      </c>
      <c r="J2390" s="62">
        <v>14597.28</v>
      </c>
      <c r="K2390" s="62">
        <v>610.09</v>
      </c>
      <c r="L2390" s="62">
        <v>878</v>
      </c>
      <c r="M2390" s="62">
        <v>3.85</v>
      </c>
      <c r="N2390" s="62">
        <v>32.11</v>
      </c>
      <c r="O2390" s="62">
        <v>7357.23</v>
      </c>
      <c r="P2390" s="63"/>
      <c r="Q2390" s="63"/>
      <c r="R2390" s="63"/>
      <c r="S2390" s="63"/>
      <c r="T2390" s="63"/>
      <c r="U2390" s="63"/>
      <c r="V2390" s="63"/>
      <c r="W2390" s="63"/>
      <c r="X2390" s="63"/>
      <c r="Y2390" s="63"/>
      <c r="Z2390" s="62">
        <v>170580</v>
      </c>
      <c r="AA2390" s="62">
        <v>18616</v>
      </c>
      <c r="AB2390" s="62">
        <v>81.650000000000006</v>
      </c>
      <c r="AC2390" s="62">
        <v>8977.89</v>
      </c>
    </row>
    <row r="2391" spans="1:29" ht="30" x14ac:dyDescent="0.25">
      <c r="A2391" s="61" t="s">
        <v>448</v>
      </c>
      <c r="B2391" s="61" t="s">
        <v>449</v>
      </c>
      <c r="C2391" s="62">
        <v>2015</v>
      </c>
      <c r="D2391" s="61" t="s">
        <v>75</v>
      </c>
      <c r="E2391" s="62">
        <v>8</v>
      </c>
      <c r="F2391" s="62">
        <v>0</v>
      </c>
      <c r="G2391" s="62">
        <v>0</v>
      </c>
      <c r="H2391" s="62">
        <v>0</v>
      </c>
      <c r="I2391" s="62">
        <v>0</v>
      </c>
      <c r="J2391" s="62">
        <v>0</v>
      </c>
      <c r="K2391" s="62">
        <v>0</v>
      </c>
      <c r="L2391" s="62">
        <v>0</v>
      </c>
      <c r="M2391" s="62">
        <v>0</v>
      </c>
      <c r="N2391" s="63"/>
      <c r="O2391" s="63"/>
      <c r="P2391" s="63"/>
      <c r="Q2391" s="63"/>
      <c r="R2391" s="63"/>
      <c r="S2391" s="63"/>
      <c r="T2391" s="63"/>
      <c r="U2391" s="63"/>
      <c r="V2391" s="63"/>
      <c r="W2391" s="63"/>
      <c r="X2391" s="63"/>
      <c r="Y2391" s="63"/>
      <c r="Z2391" s="62">
        <v>0</v>
      </c>
      <c r="AA2391" s="62">
        <v>7284</v>
      </c>
      <c r="AB2391" s="62">
        <v>75.88</v>
      </c>
      <c r="AC2391" s="62">
        <v>0</v>
      </c>
    </row>
    <row r="2392" spans="1:29" x14ac:dyDescent="0.25">
      <c r="A2392" s="61" t="s">
        <v>190</v>
      </c>
      <c r="B2392" s="61" t="s">
        <v>191</v>
      </c>
      <c r="C2392" s="62">
        <v>2014</v>
      </c>
      <c r="D2392" s="61" t="s">
        <v>78</v>
      </c>
      <c r="E2392" s="62">
        <v>40</v>
      </c>
      <c r="F2392" s="62">
        <v>350898</v>
      </c>
      <c r="G2392" s="62">
        <v>77515</v>
      </c>
      <c r="H2392" s="62">
        <v>161.49</v>
      </c>
      <c r="I2392" s="62">
        <v>8772.4500000000007</v>
      </c>
      <c r="J2392" s="62">
        <v>326335.14</v>
      </c>
      <c r="K2392" s="62">
        <v>594.57000000000005</v>
      </c>
      <c r="L2392" s="62">
        <v>933</v>
      </c>
      <c r="M2392" s="62">
        <v>1.94</v>
      </c>
      <c r="N2392" s="62">
        <v>14.86</v>
      </c>
      <c r="O2392" s="62">
        <v>7170.08</v>
      </c>
      <c r="P2392" s="63"/>
      <c r="Q2392" s="63"/>
      <c r="R2392" s="63"/>
      <c r="S2392" s="63"/>
      <c r="T2392" s="63"/>
      <c r="U2392" s="63"/>
      <c r="V2392" s="63"/>
      <c r="W2392" s="63"/>
      <c r="X2392" s="63"/>
      <c r="Y2392" s="63"/>
      <c r="Z2392" s="62">
        <v>684</v>
      </c>
      <c r="AA2392" s="62">
        <v>5736</v>
      </c>
      <c r="AB2392" s="62">
        <v>11.95</v>
      </c>
      <c r="AC2392" s="62">
        <v>17.100000000000001</v>
      </c>
    </row>
    <row r="2393" spans="1:29" ht="30" x14ac:dyDescent="0.25">
      <c r="A2393" s="61" t="s">
        <v>146</v>
      </c>
      <c r="B2393" s="61" t="s">
        <v>147</v>
      </c>
      <c r="C2393" s="62">
        <v>2012</v>
      </c>
      <c r="D2393" s="61" t="s">
        <v>86</v>
      </c>
      <c r="E2393" s="62">
        <v>10</v>
      </c>
      <c r="F2393" s="63"/>
      <c r="G2393" s="62">
        <v>5454</v>
      </c>
      <c r="H2393" s="62">
        <v>45.45</v>
      </c>
      <c r="I2393" s="63"/>
      <c r="J2393" s="63"/>
      <c r="K2393" s="62">
        <v>0</v>
      </c>
      <c r="L2393" s="63"/>
      <c r="M2393" s="63"/>
      <c r="N2393" s="63"/>
      <c r="O2393" s="63"/>
      <c r="P2393" s="63"/>
      <c r="Q2393" s="63"/>
      <c r="R2393" s="63"/>
      <c r="S2393" s="63"/>
      <c r="T2393" s="63"/>
      <c r="U2393" s="63"/>
      <c r="V2393" s="63"/>
      <c r="W2393" s="63"/>
      <c r="X2393" s="63"/>
      <c r="Y2393" s="63"/>
      <c r="Z2393" s="62">
        <v>0</v>
      </c>
      <c r="AA2393" s="63"/>
      <c r="AB2393" s="63"/>
      <c r="AC2393" s="62">
        <v>0</v>
      </c>
    </row>
    <row r="2394" spans="1:29" ht="30" x14ac:dyDescent="0.25">
      <c r="A2394" s="61" t="s">
        <v>255</v>
      </c>
      <c r="B2394" s="61" t="s">
        <v>256</v>
      </c>
      <c r="C2394" s="62">
        <v>2017</v>
      </c>
      <c r="D2394" s="61" t="s">
        <v>135</v>
      </c>
      <c r="E2394" s="62">
        <v>75</v>
      </c>
      <c r="F2394" s="63"/>
      <c r="G2394" s="62">
        <v>0</v>
      </c>
      <c r="H2394" s="62">
        <v>0</v>
      </c>
      <c r="I2394" s="63"/>
      <c r="J2394" s="63"/>
      <c r="K2394" s="62">
        <v>2783.71</v>
      </c>
      <c r="L2394" s="62">
        <v>3717</v>
      </c>
      <c r="M2394" s="62">
        <v>4.13</v>
      </c>
      <c r="N2394" s="62">
        <v>37.119999999999997</v>
      </c>
      <c r="O2394" s="62">
        <v>33569.54</v>
      </c>
      <c r="P2394" s="63"/>
      <c r="Q2394" s="63"/>
      <c r="R2394" s="63"/>
      <c r="S2394" s="63"/>
      <c r="T2394" s="63"/>
      <c r="U2394" s="63"/>
      <c r="V2394" s="63"/>
      <c r="W2394" s="63"/>
      <c r="X2394" s="63"/>
      <c r="Y2394" s="63"/>
      <c r="Z2394" s="62">
        <v>6590</v>
      </c>
      <c r="AA2394" s="62">
        <v>84190</v>
      </c>
      <c r="AB2394" s="62">
        <v>93.54</v>
      </c>
      <c r="AC2394" s="62">
        <v>87.87</v>
      </c>
    </row>
    <row r="2395" spans="1:29" x14ac:dyDescent="0.25">
      <c r="A2395" s="61" t="s">
        <v>79</v>
      </c>
      <c r="B2395" s="61" t="s">
        <v>80</v>
      </c>
      <c r="C2395" s="62">
        <v>2011</v>
      </c>
      <c r="D2395" s="61" t="s">
        <v>75</v>
      </c>
      <c r="E2395" s="62">
        <v>8</v>
      </c>
      <c r="F2395" s="62">
        <v>5246</v>
      </c>
      <c r="G2395" s="62">
        <v>758</v>
      </c>
      <c r="H2395" s="62">
        <v>7.9</v>
      </c>
      <c r="I2395" s="62">
        <v>655.75</v>
      </c>
      <c r="J2395" s="62">
        <v>4878.78</v>
      </c>
      <c r="K2395" s="62">
        <v>71.77</v>
      </c>
      <c r="L2395" s="62">
        <v>114</v>
      </c>
      <c r="M2395" s="62">
        <v>1.19</v>
      </c>
      <c r="N2395" s="62">
        <v>8.9700000000000006</v>
      </c>
      <c r="O2395" s="62">
        <v>865.56</v>
      </c>
      <c r="P2395" s="63"/>
      <c r="Q2395" s="63"/>
      <c r="R2395" s="63"/>
      <c r="S2395" s="63"/>
      <c r="T2395" s="63"/>
      <c r="U2395" s="63"/>
      <c r="V2395" s="63"/>
      <c r="W2395" s="63"/>
      <c r="X2395" s="63"/>
      <c r="Y2395" s="63"/>
      <c r="Z2395" s="62">
        <v>124790</v>
      </c>
      <c r="AA2395" s="62">
        <v>6166</v>
      </c>
      <c r="AB2395" s="62">
        <v>64.23</v>
      </c>
      <c r="AC2395" s="62">
        <v>15598.75</v>
      </c>
    </row>
    <row r="2396" spans="1:29" ht="30" x14ac:dyDescent="0.25">
      <c r="A2396" s="61" t="s">
        <v>415</v>
      </c>
      <c r="B2396" s="61" t="s">
        <v>416</v>
      </c>
      <c r="C2396" s="62">
        <v>2006</v>
      </c>
      <c r="D2396" s="61" t="s">
        <v>94</v>
      </c>
      <c r="E2396" s="62">
        <v>11</v>
      </c>
      <c r="F2396" s="63"/>
      <c r="G2396" s="63"/>
      <c r="H2396" s="63"/>
      <c r="I2396" s="63"/>
      <c r="J2396" s="63"/>
      <c r="K2396" s="62">
        <v>0</v>
      </c>
      <c r="L2396" s="63"/>
      <c r="M2396" s="63"/>
      <c r="N2396" s="63"/>
      <c r="O2396" s="63"/>
      <c r="P2396" s="63"/>
      <c r="Q2396" s="63"/>
      <c r="R2396" s="63"/>
      <c r="S2396" s="63"/>
      <c r="T2396" s="63"/>
      <c r="U2396" s="63"/>
      <c r="V2396" s="63"/>
      <c r="W2396" s="63"/>
      <c r="X2396" s="63"/>
      <c r="Y2396" s="63"/>
      <c r="Z2396" s="62">
        <v>78000</v>
      </c>
      <c r="AA2396" s="62">
        <v>12542</v>
      </c>
      <c r="AB2396" s="62">
        <v>95.02</v>
      </c>
      <c r="AC2396" s="62">
        <v>7090.91</v>
      </c>
    </row>
    <row r="2397" spans="1:29" ht="30" x14ac:dyDescent="0.25">
      <c r="A2397" s="61" t="s">
        <v>138</v>
      </c>
      <c r="B2397" s="61" t="s">
        <v>139</v>
      </c>
      <c r="C2397" s="62">
        <v>2007</v>
      </c>
      <c r="D2397" s="61" t="s">
        <v>226</v>
      </c>
      <c r="E2397" s="62">
        <v>24</v>
      </c>
      <c r="F2397" s="62">
        <v>117267</v>
      </c>
      <c r="G2397" s="62">
        <v>19301</v>
      </c>
      <c r="H2397" s="62">
        <v>67.02</v>
      </c>
      <c r="I2397" s="62">
        <v>4886.13</v>
      </c>
      <c r="J2397" s="62">
        <v>109058.31</v>
      </c>
      <c r="K2397" s="62">
        <v>455.87</v>
      </c>
      <c r="L2397" s="62">
        <v>14953</v>
      </c>
      <c r="M2397" s="62">
        <v>51.92</v>
      </c>
      <c r="N2397" s="62">
        <v>18.989999999999998</v>
      </c>
      <c r="O2397" s="62">
        <v>5497.45</v>
      </c>
      <c r="P2397" s="63"/>
      <c r="Q2397" s="63"/>
      <c r="R2397" s="63"/>
      <c r="S2397" s="63"/>
      <c r="T2397" s="63"/>
      <c r="U2397" s="63"/>
      <c r="V2397" s="63"/>
      <c r="W2397" s="63"/>
      <c r="X2397" s="63"/>
      <c r="Y2397" s="63"/>
      <c r="Z2397" s="62">
        <v>36800</v>
      </c>
      <c r="AA2397" s="62">
        <v>6854</v>
      </c>
      <c r="AB2397" s="62">
        <v>23.8</v>
      </c>
      <c r="AC2397" s="62">
        <v>1533.33</v>
      </c>
    </row>
    <row r="2398" spans="1:29" ht="30" x14ac:dyDescent="0.25">
      <c r="A2398" s="61" t="s">
        <v>391</v>
      </c>
      <c r="B2398" s="61" t="s">
        <v>392</v>
      </c>
      <c r="C2398" s="62">
        <v>2004</v>
      </c>
      <c r="D2398" s="61" t="s">
        <v>78</v>
      </c>
      <c r="E2398" s="62">
        <v>48</v>
      </c>
      <c r="F2398" s="62">
        <v>119787</v>
      </c>
      <c r="G2398" s="62">
        <v>18139</v>
      </c>
      <c r="H2398" s="62">
        <v>31.49</v>
      </c>
      <c r="I2398" s="62">
        <v>2495.56</v>
      </c>
      <c r="J2398" s="62">
        <v>111401.91</v>
      </c>
      <c r="K2398" s="62">
        <v>79268</v>
      </c>
      <c r="L2398" s="62">
        <v>50257</v>
      </c>
      <c r="M2398" s="62">
        <v>87.25</v>
      </c>
      <c r="N2398" s="62">
        <v>1651.42</v>
      </c>
      <c r="O2398" s="62">
        <v>955916.59</v>
      </c>
      <c r="P2398" s="63"/>
      <c r="Q2398" s="63"/>
      <c r="R2398" s="63"/>
      <c r="S2398" s="63"/>
      <c r="T2398" s="63"/>
      <c r="U2398" s="63"/>
      <c r="V2398" s="63"/>
      <c r="W2398" s="63"/>
      <c r="X2398" s="63"/>
      <c r="Y2398" s="63"/>
      <c r="Z2398" s="62">
        <v>2642</v>
      </c>
      <c r="AA2398" s="62">
        <v>10175</v>
      </c>
      <c r="AB2398" s="62">
        <v>17.66</v>
      </c>
      <c r="AC2398" s="62">
        <v>55.04</v>
      </c>
    </row>
    <row r="2399" spans="1:29" x14ac:dyDescent="0.25">
      <c r="A2399" s="61" t="s">
        <v>397</v>
      </c>
      <c r="B2399" s="61" t="s">
        <v>398</v>
      </c>
      <c r="C2399" s="62">
        <v>2008</v>
      </c>
      <c r="D2399" s="61" t="s">
        <v>94</v>
      </c>
      <c r="E2399" s="62">
        <v>8</v>
      </c>
      <c r="F2399" s="62">
        <v>484</v>
      </c>
      <c r="G2399" s="62">
        <v>197</v>
      </c>
      <c r="H2399" s="62">
        <v>2.0499999999999998</v>
      </c>
      <c r="I2399" s="62">
        <v>60.5</v>
      </c>
      <c r="J2399" s="62">
        <v>450.12</v>
      </c>
      <c r="K2399" s="62">
        <v>0</v>
      </c>
      <c r="L2399" s="63"/>
      <c r="M2399" s="63"/>
      <c r="N2399" s="63"/>
      <c r="O2399" s="63"/>
      <c r="P2399" s="63"/>
      <c r="Q2399" s="63"/>
      <c r="R2399" s="63"/>
      <c r="S2399" s="63"/>
      <c r="T2399" s="63"/>
      <c r="U2399" s="62">
        <v>100</v>
      </c>
      <c r="V2399" s="62">
        <v>312</v>
      </c>
      <c r="W2399" s="62">
        <v>3.25</v>
      </c>
      <c r="X2399" s="62">
        <v>12</v>
      </c>
      <c r="Y2399" s="62">
        <v>2238.4</v>
      </c>
      <c r="Z2399" s="62">
        <v>42400</v>
      </c>
      <c r="AA2399" s="62">
        <v>1368</v>
      </c>
      <c r="AB2399" s="62">
        <v>14.25</v>
      </c>
      <c r="AC2399" s="62">
        <v>5300</v>
      </c>
    </row>
    <row r="2400" spans="1:29" ht="30" x14ac:dyDescent="0.25">
      <c r="A2400" s="61" t="s">
        <v>494</v>
      </c>
      <c r="B2400" s="61" t="s">
        <v>495</v>
      </c>
      <c r="C2400" s="62">
        <v>2010</v>
      </c>
      <c r="D2400" s="61" t="s">
        <v>75</v>
      </c>
      <c r="E2400" s="62">
        <v>10</v>
      </c>
      <c r="F2400" s="62">
        <v>826</v>
      </c>
      <c r="G2400" s="62">
        <v>557</v>
      </c>
      <c r="H2400" s="62">
        <v>4.6399999999999997</v>
      </c>
      <c r="I2400" s="62">
        <v>82.6</v>
      </c>
      <c r="J2400" s="62">
        <v>768.18</v>
      </c>
      <c r="K2400" s="62">
        <v>0</v>
      </c>
      <c r="L2400" s="63"/>
      <c r="M2400" s="63"/>
      <c r="N2400" s="63"/>
      <c r="O2400" s="63"/>
      <c r="P2400" s="62">
        <v>323</v>
      </c>
      <c r="Q2400" s="62">
        <v>723</v>
      </c>
      <c r="R2400" s="62">
        <v>6.03</v>
      </c>
      <c r="S2400" s="62">
        <v>32</v>
      </c>
      <c r="T2400" s="62">
        <v>4092.09</v>
      </c>
      <c r="U2400" s="63"/>
      <c r="V2400" s="63"/>
      <c r="W2400" s="63"/>
      <c r="X2400" s="63"/>
      <c r="Y2400" s="63"/>
      <c r="Z2400" s="62">
        <v>0</v>
      </c>
      <c r="AA2400" s="62">
        <v>4209</v>
      </c>
      <c r="AB2400" s="62">
        <v>35.08</v>
      </c>
      <c r="AC2400" s="62">
        <v>0</v>
      </c>
    </row>
    <row r="2401" spans="1:29" x14ac:dyDescent="0.25">
      <c r="A2401" s="61" t="s">
        <v>163</v>
      </c>
      <c r="B2401" s="61" t="s">
        <v>164</v>
      </c>
      <c r="C2401" s="62">
        <v>2008</v>
      </c>
      <c r="D2401" s="61" t="s">
        <v>89</v>
      </c>
      <c r="E2401" s="62">
        <v>36</v>
      </c>
      <c r="F2401" s="62">
        <v>326056</v>
      </c>
      <c r="G2401" s="62">
        <v>50416</v>
      </c>
      <c r="H2401" s="62">
        <v>116.7</v>
      </c>
      <c r="I2401" s="62">
        <v>9057.11</v>
      </c>
      <c r="J2401" s="62">
        <v>303232.08</v>
      </c>
      <c r="K2401" s="62">
        <v>0</v>
      </c>
      <c r="L2401" s="63"/>
      <c r="M2401" s="63"/>
      <c r="N2401" s="63"/>
      <c r="O2401" s="63"/>
      <c r="P2401" s="63"/>
      <c r="Q2401" s="63"/>
      <c r="R2401" s="63"/>
      <c r="S2401" s="63"/>
      <c r="T2401" s="63"/>
      <c r="U2401" s="63"/>
      <c r="V2401" s="63"/>
      <c r="W2401" s="63"/>
      <c r="X2401" s="63"/>
      <c r="Y2401" s="63"/>
      <c r="Z2401" s="62">
        <v>123300</v>
      </c>
      <c r="AA2401" s="62">
        <v>8351</v>
      </c>
      <c r="AB2401" s="62">
        <v>19.329999999999998</v>
      </c>
      <c r="AC2401" s="62">
        <v>3425</v>
      </c>
    </row>
    <row r="2402" spans="1:29" x14ac:dyDescent="0.25">
      <c r="A2402" s="61" t="s">
        <v>208</v>
      </c>
      <c r="B2402" s="61" t="s">
        <v>209</v>
      </c>
      <c r="C2402" s="62">
        <v>2006</v>
      </c>
      <c r="D2402" s="61" t="s">
        <v>75</v>
      </c>
      <c r="E2402" s="62">
        <v>22</v>
      </c>
      <c r="F2402" s="62">
        <v>28263</v>
      </c>
      <c r="G2402" s="62">
        <v>5094</v>
      </c>
      <c r="H2402" s="62">
        <v>19.3</v>
      </c>
      <c r="I2402" s="62">
        <v>1284.68</v>
      </c>
      <c r="J2402" s="62">
        <v>26284.59</v>
      </c>
      <c r="K2402" s="62">
        <v>11229</v>
      </c>
      <c r="L2402" s="62">
        <v>20218</v>
      </c>
      <c r="M2402" s="62">
        <v>76.58</v>
      </c>
      <c r="N2402" s="62">
        <v>510.41</v>
      </c>
      <c r="O2402" s="62">
        <v>135413.88</v>
      </c>
      <c r="P2402" s="63"/>
      <c r="Q2402" s="63"/>
      <c r="R2402" s="63"/>
      <c r="S2402" s="63"/>
      <c r="T2402" s="63"/>
      <c r="U2402" s="63"/>
      <c r="V2402" s="63"/>
      <c r="W2402" s="63"/>
      <c r="X2402" s="63"/>
      <c r="Y2402" s="63"/>
      <c r="Z2402" s="62">
        <v>5340</v>
      </c>
      <c r="AA2402" s="62">
        <v>22479</v>
      </c>
      <c r="AB2402" s="62">
        <v>85.15</v>
      </c>
      <c r="AC2402" s="62">
        <v>242.73</v>
      </c>
    </row>
    <row r="2403" spans="1:29" ht="45" x14ac:dyDescent="0.25">
      <c r="A2403" s="61" t="s">
        <v>326</v>
      </c>
      <c r="B2403" s="61" t="s">
        <v>327</v>
      </c>
      <c r="C2403" s="62">
        <v>2012</v>
      </c>
      <c r="D2403" s="61" t="s">
        <v>75</v>
      </c>
      <c r="E2403" s="62">
        <v>4</v>
      </c>
      <c r="F2403" s="62">
        <v>31128</v>
      </c>
      <c r="G2403" s="62">
        <v>4315</v>
      </c>
      <c r="H2403" s="62">
        <v>89.9</v>
      </c>
      <c r="I2403" s="62">
        <v>7782</v>
      </c>
      <c r="J2403" s="62">
        <v>28949.040000000001</v>
      </c>
      <c r="K2403" s="62">
        <v>0</v>
      </c>
      <c r="L2403" s="63"/>
      <c r="M2403" s="63"/>
      <c r="N2403" s="63"/>
      <c r="O2403" s="63"/>
      <c r="P2403" s="63"/>
      <c r="Q2403" s="63"/>
      <c r="R2403" s="63"/>
      <c r="S2403" s="63"/>
      <c r="T2403" s="63"/>
      <c r="U2403" s="62">
        <v>1887</v>
      </c>
      <c r="V2403" s="62">
        <v>6664</v>
      </c>
      <c r="W2403" s="62">
        <v>138.83000000000001</v>
      </c>
      <c r="X2403" s="62">
        <v>471</v>
      </c>
      <c r="Y2403" s="62">
        <v>42238.61</v>
      </c>
      <c r="Z2403" s="62">
        <v>35100</v>
      </c>
      <c r="AA2403" s="62">
        <v>2692</v>
      </c>
      <c r="AB2403" s="62">
        <v>56.08</v>
      </c>
      <c r="AC2403" s="62">
        <v>8775</v>
      </c>
    </row>
    <row r="2404" spans="1:29" ht="45" x14ac:dyDescent="0.25">
      <c r="A2404" s="61" t="s">
        <v>109</v>
      </c>
      <c r="B2404" s="61" t="s">
        <v>110</v>
      </c>
      <c r="C2404" s="62">
        <v>2010</v>
      </c>
      <c r="D2404" s="61" t="s">
        <v>99</v>
      </c>
      <c r="E2404" s="62">
        <v>20</v>
      </c>
      <c r="F2404" s="62">
        <v>73740</v>
      </c>
      <c r="G2404" s="62">
        <v>10826</v>
      </c>
      <c r="H2404" s="62">
        <v>45.11</v>
      </c>
      <c r="I2404" s="62">
        <v>3687</v>
      </c>
      <c r="J2404" s="62">
        <v>68578.2</v>
      </c>
      <c r="K2404" s="62">
        <v>0</v>
      </c>
      <c r="L2404" s="63"/>
      <c r="M2404" s="63"/>
      <c r="N2404" s="63"/>
      <c r="O2404" s="63"/>
      <c r="P2404" s="63"/>
      <c r="Q2404" s="63"/>
      <c r="R2404" s="63"/>
      <c r="S2404" s="63"/>
      <c r="T2404" s="63"/>
      <c r="U2404" s="62">
        <v>4606</v>
      </c>
      <c r="V2404" s="62">
        <v>11448</v>
      </c>
      <c r="W2404" s="62">
        <v>47.7</v>
      </c>
      <c r="X2404" s="62">
        <v>230</v>
      </c>
      <c r="Y2404" s="62">
        <v>103100.7</v>
      </c>
      <c r="Z2404" s="62">
        <v>9249</v>
      </c>
      <c r="AA2404" s="62">
        <v>23898</v>
      </c>
      <c r="AB2404" s="62">
        <v>99.58</v>
      </c>
      <c r="AC2404" s="62">
        <v>462.45</v>
      </c>
    </row>
    <row r="2405" spans="1:29" ht="30" x14ac:dyDescent="0.25">
      <c r="A2405" s="61" t="s">
        <v>237</v>
      </c>
      <c r="B2405" s="61" t="s">
        <v>238</v>
      </c>
      <c r="C2405" s="62">
        <v>2018</v>
      </c>
      <c r="D2405" s="61" t="s">
        <v>94</v>
      </c>
      <c r="E2405" s="62">
        <v>20</v>
      </c>
      <c r="F2405" s="62">
        <v>129</v>
      </c>
      <c r="G2405" s="62">
        <v>34</v>
      </c>
      <c r="H2405" s="62">
        <v>0.14000000000000001</v>
      </c>
      <c r="I2405" s="62">
        <v>6.45</v>
      </c>
      <c r="J2405" s="62">
        <v>119.97</v>
      </c>
      <c r="K2405" s="62">
        <v>15266.73</v>
      </c>
      <c r="L2405" s="62">
        <v>20935</v>
      </c>
      <c r="M2405" s="62">
        <v>87.23</v>
      </c>
      <c r="N2405" s="62">
        <v>763.34</v>
      </c>
      <c r="O2405" s="62">
        <v>184106.09</v>
      </c>
      <c r="P2405" s="63"/>
      <c r="Q2405" s="63"/>
      <c r="R2405" s="63"/>
      <c r="S2405" s="63"/>
      <c r="T2405" s="63"/>
      <c r="U2405" s="63"/>
      <c r="V2405" s="63"/>
      <c r="W2405" s="63"/>
      <c r="X2405" s="63"/>
      <c r="Y2405" s="63"/>
      <c r="Z2405" s="62">
        <v>206092</v>
      </c>
      <c r="AA2405" s="62">
        <v>17058</v>
      </c>
      <c r="AB2405" s="62">
        <v>71.08</v>
      </c>
      <c r="AC2405" s="62">
        <v>10304.6</v>
      </c>
    </row>
    <row r="2406" spans="1:29" x14ac:dyDescent="0.25">
      <c r="A2406" s="61" t="s">
        <v>126</v>
      </c>
      <c r="B2406" s="61" t="s">
        <v>127</v>
      </c>
      <c r="C2406" s="62">
        <v>2015</v>
      </c>
      <c r="D2406" s="61" t="s">
        <v>99</v>
      </c>
      <c r="E2406" s="62">
        <v>47</v>
      </c>
      <c r="F2406" s="62">
        <v>172324</v>
      </c>
      <c r="G2406" s="62">
        <v>33707</v>
      </c>
      <c r="H2406" s="62">
        <v>59.76</v>
      </c>
      <c r="I2406" s="62">
        <v>3666.47</v>
      </c>
      <c r="J2406" s="62">
        <v>160261.32</v>
      </c>
      <c r="K2406" s="62">
        <v>20486.91</v>
      </c>
      <c r="L2406" s="62">
        <v>22565</v>
      </c>
      <c r="M2406" s="62">
        <v>40.01</v>
      </c>
      <c r="N2406" s="62">
        <v>435.89</v>
      </c>
      <c r="O2406" s="62">
        <v>247057.74</v>
      </c>
      <c r="P2406" s="63"/>
      <c r="Q2406" s="63"/>
      <c r="R2406" s="63"/>
      <c r="S2406" s="63"/>
      <c r="T2406" s="63"/>
      <c r="U2406" s="63"/>
      <c r="V2406" s="63"/>
      <c r="W2406" s="63"/>
      <c r="X2406" s="63"/>
      <c r="Y2406" s="63"/>
      <c r="Z2406" s="62">
        <v>1749</v>
      </c>
      <c r="AA2406" s="62">
        <v>17948</v>
      </c>
      <c r="AB2406" s="62">
        <v>31.82</v>
      </c>
      <c r="AC2406" s="62">
        <v>37.21</v>
      </c>
    </row>
    <row r="2407" spans="1:29" x14ac:dyDescent="0.25">
      <c r="A2407" s="61" t="s">
        <v>466</v>
      </c>
      <c r="B2407" s="61" t="s">
        <v>467</v>
      </c>
      <c r="C2407" s="62">
        <v>2010</v>
      </c>
      <c r="D2407" s="61" t="s">
        <v>94</v>
      </c>
      <c r="E2407" s="62">
        <v>2</v>
      </c>
      <c r="F2407" s="62">
        <v>217</v>
      </c>
      <c r="G2407" s="62">
        <v>152</v>
      </c>
      <c r="H2407" s="62">
        <v>6.33</v>
      </c>
      <c r="I2407" s="62">
        <v>108.5</v>
      </c>
      <c r="J2407" s="62">
        <v>201.81</v>
      </c>
      <c r="K2407" s="62">
        <v>0</v>
      </c>
      <c r="L2407" s="63"/>
      <c r="M2407" s="63"/>
      <c r="N2407" s="63"/>
      <c r="O2407" s="63"/>
      <c r="P2407" s="63"/>
      <c r="Q2407" s="63"/>
      <c r="R2407" s="63"/>
      <c r="S2407" s="63"/>
      <c r="T2407" s="63"/>
      <c r="U2407" s="63"/>
      <c r="V2407" s="63"/>
      <c r="W2407" s="63"/>
      <c r="X2407" s="63"/>
      <c r="Y2407" s="63"/>
      <c r="Z2407" s="62">
        <v>0</v>
      </c>
      <c r="AA2407" s="63"/>
      <c r="AB2407" s="63"/>
      <c r="AC2407" s="62">
        <v>0</v>
      </c>
    </row>
    <row r="2408" spans="1:29" ht="30" x14ac:dyDescent="0.25">
      <c r="A2408" s="61" t="s">
        <v>385</v>
      </c>
      <c r="B2408" s="61" t="s">
        <v>386</v>
      </c>
      <c r="C2408" s="62">
        <v>2012</v>
      </c>
      <c r="D2408" s="61" t="s">
        <v>75</v>
      </c>
      <c r="E2408" s="62">
        <v>4</v>
      </c>
      <c r="F2408" s="62">
        <v>193</v>
      </c>
      <c r="G2408" s="62">
        <v>59</v>
      </c>
      <c r="H2408" s="62">
        <v>1.23</v>
      </c>
      <c r="I2408" s="62">
        <v>48.25</v>
      </c>
      <c r="J2408" s="62">
        <v>179.49</v>
      </c>
      <c r="K2408" s="62">
        <v>0</v>
      </c>
      <c r="L2408" s="63"/>
      <c r="M2408" s="63"/>
      <c r="N2408" s="63"/>
      <c r="O2408" s="63"/>
      <c r="P2408" s="63"/>
      <c r="Q2408" s="63"/>
      <c r="R2408" s="63"/>
      <c r="S2408" s="63"/>
      <c r="T2408" s="63"/>
      <c r="U2408" s="63"/>
      <c r="V2408" s="63"/>
      <c r="W2408" s="63"/>
      <c r="X2408" s="63"/>
      <c r="Y2408" s="63"/>
      <c r="Z2408" s="62">
        <v>30781</v>
      </c>
      <c r="AA2408" s="62">
        <v>1172</v>
      </c>
      <c r="AB2408" s="62">
        <v>24.42</v>
      </c>
      <c r="AC2408" s="62">
        <v>7695.25</v>
      </c>
    </row>
    <row r="2409" spans="1:29" ht="30" x14ac:dyDescent="0.25">
      <c r="A2409" s="61" t="s">
        <v>169</v>
      </c>
      <c r="B2409" s="61" t="s">
        <v>170</v>
      </c>
      <c r="C2409" s="62">
        <v>2015</v>
      </c>
      <c r="D2409" s="61" t="s">
        <v>75</v>
      </c>
      <c r="E2409" s="62">
        <v>4</v>
      </c>
      <c r="F2409" s="62">
        <v>0</v>
      </c>
      <c r="G2409" s="62">
        <v>125</v>
      </c>
      <c r="H2409" s="62">
        <v>2.6</v>
      </c>
      <c r="I2409" s="62">
        <v>0</v>
      </c>
      <c r="J2409" s="62">
        <v>0</v>
      </c>
      <c r="K2409" s="62">
        <v>0</v>
      </c>
      <c r="L2409" s="63"/>
      <c r="M2409" s="63"/>
      <c r="N2409" s="63"/>
      <c r="O2409" s="63"/>
      <c r="P2409" s="63"/>
      <c r="Q2409" s="63"/>
      <c r="R2409" s="63"/>
      <c r="S2409" s="63"/>
      <c r="T2409" s="63"/>
      <c r="U2409" s="63"/>
      <c r="V2409" s="63"/>
      <c r="W2409" s="63"/>
      <c r="X2409" s="63"/>
      <c r="Y2409" s="63"/>
      <c r="Z2409" s="62">
        <v>322.83</v>
      </c>
      <c r="AA2409" s="62">
        <v>4167</v>
      </c>
      <c r="AB2409" s="62">
        <v>86.81</v>
      </c>
      <c r="AC2409" s="62">
        <v>80.709999999999994</v>
      </c>
    </row>
    <row r="2410" spans="1:29" ht="30" x14ac:dyDescent="0.25">
      <c r="A2410" s="61" t="s">
        <v>422</v>
      </c>
      <c r="B2410" s="61" t="s">
        <v>423</v>
      </c>
      <c r="C2410" s="62">
        <v>2012</v>
      </c>
      <c r="D2410" s="61" t="s">
        <v>99</v>
      </c>
      <c r="E2410" s="62">
        <v>60</v>
      </c>
      <c r="F2410" s="62">
        <v>570400</v>
      </c>
      <c r="G2410" s="62">
        <v>100428</v>
      </c>
      <c r="H2410" s="62">
        <v>139.47999999999999</v>
      </c>
      <c r="I2410" s="62">
        <v>9506.67</v>
      </c>
      <c r="J2410" s="62">
        <v>530472</v>
      </c>
      <c r="K2410" s="62">
        <v>0</v>
      </c>
      <c r="L2410" s="63"/>
      <c r="M2410" s="63"/>
      <c r="N2410" s="63"/>
      <c r="O2410" s="63"/>
      <c r="P2410" s="63"/>
      <c r="Q2410" s="63"/>
      <c r="R2410" s="63"/>
      <c r="S2410" s="63"/>
      <c r="T2410" s="63"/>
      <c r="U2410" s="63"/>
      <c r="V2410" s="63"/>
      <c r="W2410" s="63"/>
      <c r="X2410" s="63"/>
      <c r="Y2410" s="63"/>
      <c r="Z2410" s="62">
        <v>1206.05</v>
      </c>
      <c r="AA2410" s="62">
        <v>3926</v>
      </c>
      <c r="AB2410" s="62">
        <v>5.45</v>
      </c>
      <c r="AC2410" s="62">
        <v>20.100000000000001</v>
      </c>
    </row>
    <row r="2411" spans="1:29" x14ac:dyDescent="0.25">
      <c r="A2411" s="61" t="s">
        <v>434</v>
      </c>
      <c r="B2411" s="61" t="s">
        <v>435</v>
      </c>
      <c r="C2411" s="62">
        <v>2011</v>
      </c>
      <c r="D2411" s="61" t="s">
        <v>75</v>
      </c>
      <c r="E2411" s="62">
        <v>24</v>
      </c>
      <c r="F2411" s="62">
        <v>7326</v>
      </c>
      <c r="G2411" s="62">
        <v>1380</v>
      </c>
      <c r="H2411" s="62">
        <v>4.79</v>
      </c>
      <c r="I2411" s="62">
        <v>305.25</v>
      </c>
      <c r="J2411" s="62">
        <v>6813.18</v>
      </c>
      <c r="K2411" s="62">
        <v>60</v>
      </c>
      <c r="L2411" s="62">
        <v>127</v>
      </c>
      <c r="M2411" s="62">
        <v>0.44</v>
      </c>
      <c r="N2411" s="62">
        <v>2.5</v>
      </c>
      <c r="O2411" s="62">
        <v>723.56</v>
      </c>
      <c r="P2411" s="63"/>
      <c r="Q2411" s="63"/>
      <c r="R2411" s="63"/>
      <c r="S2411" s="63"/>
      <c r="T2411" s="63"/>
      <c r="U2411" s="63"/>
      <c r="V2411" s="63"/>
      <c r="W2411" s="63"/>
      <c r="X2411" s="63"/>
      <c r="Y2411" s="63"/>
      <c r="Z2411" s="62">
        <v>0</v>
      </c>
      <c r="AA2411" s="63"/>
      <c r="AB2411" s="63"/>
      <c r="AC2411" s="62">
        <v>0</v>
      </c>
    </row>
    <row r="2412" spans="1:29" ht="30" x14ac:dyDescent="0.25">
      <c r="A2412" s="61" t="s">
        <v>231</v>
      </c>
      <c r="B2412" s="61" t="s">
        <v>232</v>
      </c>
      <c r="C2412" s="62">
        <v>2015</v>
      </c>
      <c r="D2412" s="61" t="s">
        <v>89</v>
      </c>
      <c r="E2412" s="62">
        <v>68</v>
      </c>
      <c r="F2412" s="62">
        <v>251680</v>
      </c>
      <c r="G2412" s="62">
        <v>33120</v>
      </c>
      <c r="H2412" s="62">
        <v>40.590000000000003</v>
      </c>
      <c r="I2412" s="62">
        <v>3701.18</v>
      </c>
      <c r="J2412" s="62">
        <v>234062.4</v>
      </c>
      <c r="K2412" s="62">
        <v>27147.43</v>
      </c>
      <c r="L2412" s="62">
        <v>31675</v>
      </c>
      <c r="M2412" s="62">
        <v>38.82</v>
      </c>
      <c r="N2412" s="62">
        <v>399.23</v>
      </c>
      <c r="O2412" s="62">
        <v>327379</v>
      </c>
      <c r="P2412" s="63"/>
      <c r="Q2412" s="63"/>
      <c r="R2412" s="63"/>
      <c r="S2412" s="63"/>
      <c r="T2412" s="63"/>
      <c r="U2412" s="63"/>
      <c r="V2412" s="63"/>
      <c r="W2412" s="63"/>
      <c r="X2412" s="63"/>
      <c r="Y2412" s="63"/>
      <c r="Z2412" s="62">
        <v>3018</v>
      </c>
      <c r="AA2412" s="62">
        <v>28748</v>
      </c>
      <c r="AB2412" s="62">
        <v>35.229999999999997</v>
      </c>
      <c r="AC2412" s="62">
        <v>44.38</v>
      </c>
    </row>
    <row r="2413" spans="1:29" x14ac:dyDescent="0.25">
      <c r="A2413" s="61" t="s">
        <v>210</v>
      </c>
      <c r="B2413" s="61" t="s">
        <v>211</v>
      </c>
      <c r="C2413" s="62">
        <v>2007</v>
      </c>
      <c r="D2413" s="61" t="s">
        <v>297</v>
      </c>
      <c r="E2413" s="62">
        <v>96</v>
      </c>
      <c r="F2413" s="62">
        <v>798340</v>
      </c>
      <c r="G2413" s="62">
        <v>157582</v>
      </c>
      <c r="H2413" s="62">
        <v>136.79</v>
      </c>
      <c r="I2413" s="62">
        <v>8316.0400000000009</v>
      </c>
      <c r="J2413" s="62">
        <v>742456.2</v>
      </c>
      <c r="K2413" s="62">
        <v>144759.46</v>
      </c>
      <c r="L2413" s="62">
        <v>131843</v>
      </c>
      <c r="M2413" s="62">
        <v>114.45</v>
      </c>
      <c r="N2413" s="62">
        <v>1507.91</v>
      </c>
      <c r="O2413" s="62">
        <v>1745697.72</v>
      </c>
      <c r="P2413" s="63"/>
      <c r="Q2413" s="63"/>
      <c r="R2413" s="63"/>
      <c r="S2413" s="63"/>
      <c r="T2413" s="63"/>
      <c r="U2413" s="63"/>
      <c r="V2413" s="63"/>
      <c r="W2413" s="63"/>
      <c r="X2413" s="63"/>
      <c r="Y2413" s="63"/>
      <c r="Z2413" s="62">
        <v>1293029</v>
      </c>
      <c r="AA2413" s="62">
        <v>128487</v>
      </c>
      <c r="AB2413" s="62">
        <v>111.53</v>
      </c>
      <c r="AC2413" s="62">
        <v>13469.05</v>
      </c>
    </row>
    <row r="2414" spans="1:29" x14ac:dyDescent="0.25">
      <c r="A2414" s="61" t="s">
        <v>235</v>
      </c>
      <c r="B2414" s="61" t="s">
        <v>236</v>
      </c>
      <c r="C2414" s="62">
        <v>2009</v>
      </c>
      <c r="D2414" s="61" t="s">
        <v>75</v>
      </c>
      <c r="E2414" s="62">
        <v>12</v>
      </c>
      <c r="F2414" s="62">
        <v>5138</v>
      </c>
      <c r="G2414" s="62">
        <v>892</v>
      </c>
      <c r="H2414" s="62">
        <v>6.19</v>
      </c>
      <c r="I2414" s="62">
        <v>428.17</v>
      </c>
      <c r="J2414" s="62">
        <v>4778.34</v>
      </c>
      <c r="K2414" s="62">
        <v>3518.91</v>
      </c>
      <c r="L2414" s="62">
        <v>5349</v>
      </c>
      <c r="M2414" s="62">
        <v>37.15</v>
      </c>
      <c r="N2414" s="62">
        <v>293.24</v>
      </c>
      <c r="O2414" s="62">
        <v>42435.64</v>
      </c>
      <c r="P2414" s="63"/>
      <c r="Q2414" s="63"/>
      <c r="R2414" s="63"/>
      <c r="S2414" s="63"/>
      <c r="T2414" s="63"/>
      <c r="U2414" s="63"/>
      <c r="V2414" s="63"/>
      <c r="W2414" s="63"/>
      <c r="X2414" s="63"/>
      <c r="Y2414" s="63"/>
      <c r="Z2414" s="62">
        <v>70100</v>
      </c>
      <c r="AA2414" s="62">
        <v>2001</v>
      </c>
      <c r="AB2414" s="62">
        <v>13.9</v>
      </c>
      <c r="AC2414" s="62">
        <v>5841.67</v>
      </c>
    </row>
    <row r="2415" spans="1:29" x14ac:dyDescent="0.25">
      <c r="A2415" s="61" t="s">
        <v>130</v>
      </c>
      <c r="B2415" s="61" t="s">
        <v>131</v>
      </c>
      <c r="C2415" s="62">
        <v>2011</v>
      </c>
      <c r="D2415" s="61" t="s">
        <v>83</v>
      </c>
      <c r="E2415" s="62">
        <v>26</v>
      </c>
      <c r="F2415" s="62">
        <v>238031</v>
      </c>
      <c r="G2415" s="62">
        <v>18397</v>
      </c>
      <c r="H2415" s="62">
        <v>58.96</v>
      </c>
      <c r="I2415" s="62">
        <v>9155.0400000000009</v>
      </c>
      <c r="J2415" s="62">
        <v>221368.83</v>
      </c>
      <c r="K2415" s="62">
        <v>12974.78</v>
      </c>
      <c r="L2415" s="62">
        <v>17762</v>
      </c>
      <c r="M2415" s="62">
        <v>56.93</v>
      </c>
      <c r="N2415" s="63"/>
      <c r="O2415" s="63"/>
      <c r="P2415" s="63"/>
      <c r="Q2415" s="63"/>
      <c r="R2415" s="63"/>
      <c r="S2415" s="63"/>
      <c r="T2415" s="63"/>
      <c r="U2415" s="62">
        <v>781</v>
      </c>
      <c r="V2415" s="62">
        <v>2315</v>
      </c>
      <c r="W2415" s="62">
        <v>7.42</v>
      </c>
      <c r="X2415" s="62">
        <v>30</v>
      </c>
      <c r="Y2415" s="62">
        <v>17481.900000000001</v>
      </c>
      <c r="Z2415" s="62">
        <v>2066</v>
      </c>
      <c r="AA2415" s="62">
        <v>9621</v>
      </c>
      <c r="AB2415" s="62">
        <v>30.84</v>
      </c>
      <c r="AC2415" s="62">
        <v>79.459999999999994</v>
      </c>
    </row>
    <row r="2416" spans="1:29" x14ac:dyDescent="0.25">
      <c r="A2416" s="61" t="s">
        <v>383</v>
      </c>
      <c r="B2416" s="61" t="s">
        <v>384</v>
      </c>
      <c r="C2416" s="62">
        <v>2003</v>
      </c>
      <c r="D2416" s="61" t="s">
        <v>75</v>
      </c>
      <c r="E2416" s="62">
        <v>20</v>
      </c>
      <c r="F2416" s="62">
        <v>10971</v>
      </c>
      <c r="G2416" s="62">
        <v>1706</v>
      </c>
      <c r="H2416" s="62">
        <v>7.11</v>
      </c>
      <c r="I2416" s="62">
        <v>548.54999999999995</v>
      </c>
      <c r="J2416" s="62">
        <v>10203.030000000001</v>
      </c>
      <c r="K2416" s="62">
        <v>223</v>
      </c>
      <c r="L2416" s="62">
        <v>469</v>
      </c>
      <c r="M2416" s="62">
        <v>1.95</v>
      </c>
      <c r="N2416" s="62">
        <v>11.15</v>
      </c>
      <c r="O2416" s="62">
        <v>2689.22</v>
      </c>
      <c r="P2416" s="63"/>
      <c r="Q2416" s="63"/>
      <c r="R2416" s="63"/>
      <c r="S2416" s="63"/>
      <c r="T2416" s="63"/>
      <c r="U2416" s="63"/>
      <c r="V2416" s="63"/>
      <c r="W2416" s="63"/>
      <c r="X2416" s="63"/>
      <c r="Y2416" s="63"/>
      <c r="Z2416" s="62">
        <v>237</v>
      </c>
      <c r="AA2416" s="62">
        <v>531</v>
      </c>
      <c r="AB2416" s="62">
        <v>2.21</v>
      </c>
      <c r="AC2416" s="62">
        <v>11.85</v>
      </c>
    </row>
    <row r="2417" spans="1:29" ht="30" x14ac:dyDescent="0.25">
      <c r="A2417" s="61" t="s">
        <v>224</v>
      </c>
      <c r="B2417" s="61" t="s">
        <v>225</v>
      </c>
      <c r="C2417" s="62">
        <v>2015</v>
      </c>
      <c r="D2417" s="61" t="s">
        <v>150</v>
      </c>
      <c r="E2417" s="62">
        <v>8</v>
      </c>
      <c r="F2417" s="63"/>
      <c r="G2417" s="63"/>
      <c r="H2417" s="63"/>
      <c r="I2417" s="63"/>
      <c r="J2417" s="63"/>
      <c r="K2417" s="62">
        <v>0</v>
      </c>
      <c r="L2417" s="63"/>
      <c r="M2417" s="63"/>
      <c r="N2417" s="63"/>
      <c r="O2417" s="63"/>
      <c r="P2417" s="63"/>
      <c r="Q2417" s="63"/>
      <c r="R2417" s="63"/>
      <c r="S2417" s="63"/>
      <c r="T2417" s="63"/>
      <c r="U2417" s="63"/>
      <c r="V2417" s="63"/>
      <c r="W2417" s="63"/>
      <c r="X2417" s="63"/>
      <c r="Y2417" s="63"/>
      <c r="Z2417" s="62">
        <v>0</v>
      </c>
      <c r="AA2417" s="63"/>
      <c r="AB2417" s="63"/>
      <c r="AC2417" s="62">
        <v>0</v>
      </c>
    </row>
    <row r="2418" spans="1:29" ht="45" x14ac:dyDescent="0.25">
      <c r="A2418" s="61" t="s">
        <v>344</v>
      </c>
      <c r="B2418" s="61" t="s">
        <v>345</v>
      </c>
      <c r="C2418" s="62">
        <v>2010</v>
      </c>
      <c r="D2418" s="61" t="s">
        <v>72</v>
      </c>
      <c r="E2418" s="62">
        <v>16</v>
      </c>
      <c r="F2418" s="62">
        <v>114160</v>
      </c>
      <c r="G2418" s="62">
        <v>19474</v>
      </c>
      <c r="H2418" s="62">
        <v>101.43</v>
      </c>
      <c r="I2418" s="62">
        <v>7135</v>
      </c>
      <c r="J2418" s="62">
        <v>106168.8</v>
      </c>
      <c r="K2418" s="62">
        <v>0</v>
      </c>
      <c r="L2418" s="63"/>
      <c r="M2418" s="63"/>
      <c r="N2418" s="63"/>
      <c r="O2418" s="63"/>
      <c r="P2418" s="63"/>
      <c r="Q2418" s="63"/>
      <c r="R2418" s="63"/>
      <c r="S2418" s="63"/>
      <c r="T2418" s="63"/>
      <c r="U2418" s="63"/>
      <c r="V2418" s="63"/>
      <c r="W2418" s="63"/>
      <c r="X2418" s="63"/>
      <c r="Y2418" s="63"/>
      <c r="Z2418" s="62">
        <v>416</v>
      </c>
      <c r="AA2418" s="62">
        <v>1914</v>
      </c>
      <c r="AB2418" s="62">
        <v>9.9700000000000006</v>
      </c>
      <c r="AC2418" s="62">
        <v>26</v>
      </c>
    </row>
    <row r="2419" spans="1:29" ht="30" x14ac:dyDescent="0.25">
      <c r="A2419" s="61" t="s">
        <v>153</v>
      </c>
      <c r="B2419" s="61" t="s">
        <v>154</v>
      </c>
      <c r="C2419" s="62">
        <v>2016</v>
      </c>
      <c r="D2419" s="61" t="s">
        <v>99</v>
      </c>
      <c r="E2419" s="62">
        <v>61</v>
      </c>
      <c r="F2419" s="62">
        <v>239000</v>
      </c>
      <c r="G2419" s="62">
        <v>43580</v>
      </c>
      <c r="H2419" s="62">
        <v>59.54</v>
      </c>
      <c r="I2419" s="62">
        <v>3918.03</v>
      </c>
      <c r="J2419" s="62">
        <v>222270</v>
      </c>
      <c r="K2419" s="62">
        <v>15418.04</v>
      </c>
      <c r="L2419" s="62">
        <v>14430</v>
      </c>
      <c r="M2419" s="62">
        <v>19.71</v>
      </c>
      <c r="N2419" s="62">
        <v>252.75</v>
      </c>
      <c r="O2419" s="62">
        <v>185930.78</v>
      </c>
      <c r="P2419" s="63"/>
      <c r="Q2419" s="63"/>
      <c r="R2419" s="63"/>
      <c r="S2419" s="63"/>
      <c r="T2419" s="63"/>
      <c r="U2419" s="63"/>
      <c r="V2419" s="63"/>
      <c r="W2419" s="63"/>
      <c r="X2419" s="63"/>
      <c r="Y2419" s="63"/>
      <c r="Z2419" s="62">
        <v>2215</v>
      </c>
      <c r="AA2419" s="62">
        <v>23026</v>
      </c>
      <c r="AB2419" s="62">
        <v>31.46</v>
      </c>
      <c r="AC2419" s="62">
        <v>36.31</v>
      </c>
    </row>
    <row r="2420" spans="1:29" ht="30" x14ac:dyDescent="0.25">
      <c r="A2420" s="61" t="s">
        <v>224</v>
      </c>
      <c r="B2420" s="61" t="s">
        <v>225</v>
      </c>
      <c r="C2420" s="62">
        <v>2005</v>
      </c>
      <c r="D2420" s="61" t="s">
        <v>78</v>
      </c>
      <c r="E2420" s="62">
        <v>64</v>
      </c>
      <c r="F2420" s="62">
        <v>429534</v>
      </c>
      <c r="G2420" s="62">
        <v>56185</v>
      </c>
      <c r="H2420" s="62">
        <v>73.16</v>
      </c>
      <c r="I2420" s="62">
        <v>6711.47</v>
      </c>
      <c r="J2420" s="62">
        <v>399466.62</v>
      </c>
      <c r="K2420" s="62">
        <v>7355</v>
      </c>
      <c r="L2420" s="62">
        <v>8038</v>
      </c>
      <c r="M2420" s="62">
        <v>10.47</v>
      </c>
      <c r="N2420" s="62">
        <v>114.92</v>
      </c>
      <c r="O2420" s="62">
        <v>88696.15</v>
      </c>
      <c r="P2420" s="63"/>
      <c r="Q2420" s="63"/>
      <c r="R2420" s="63"/>
      <c r="S2420" s="63"/>
      <c r="T2420" s="63"/>
      <c r="U2420" s="63"/>
      <c r="V2420" s="63"/>
      <c r="W2420" s="63"/>
      <c r="X2420" s="63"/>
      <c r="Y2420" s="63"/>
      <c r="Z2420" s="62">
        <v>287.41000000000003</v>
      </c>
      <c r="AA2420" s="62">
        <v>9068</v>
      </c>
      <c r="AB2420" s="62">
        <v>11.81</v>
      </c>
      <c r="AC2420" s="62">
        <v>4.49</v>
      </c>
    </row>
    <row r="2421" spans="1:29" ht="30" x14ac:dyDescent="0.25">
      <c r="A2421" s="61" t="s">
        <v>180</v>
      </c>
      <c r="B2421" s="61" t="s">
        <v>181</v>
      </c>
      <c r="C2421" s="62">
        <v>2012</v>
      </c>
      <c r="D2421" s="61" t="s">
        <v>226</v>
      </c>
      <c r="E2421" s="62">
        <v>55</v>
      </c>
      <c r="F2421" s="62">
        <v>222688</v>
      </c>
      <c r="G2421" s="62">
        <v>28903</v>
      </c>
      <c r="H2421" s="62">
        <v>43.79</v>
      </c>
      <c r="I2421" s="62">
        <v>4048.87</v>
      </c>
      <c r="J2421" s="62">
        <v>207099.84</v>
      </c>
      <c r="K2421" s="62">
        <v>20987.39</v>
      </c>
      <c r="L2421" s="62">
        <v>30550</v>
      </c>
      <c r="M2421" s="62">
        <v>46.29</v>
      </c>
      <c r="N2421" s="62">
        <v>381.59</v>
      </c>
      <c r="O2421" s="62">
        <v>253093.24</v>
      </c>
      <c r="P2421" s="63"/>
      <c r="Q2421" s="63"/>
      <c r="R2421" s="63"/>
      <c r="S2421" s="63"/>
      <c r="T2421" s="63"/>
      <c r="U2421" s="63"/>
      <c r="V2421" s="63"/>
      <c r="W2421" s="63"/>
      <c r="X2421" s="63"/>
      <c r="Y2421" s="63"/>
      <c r="Z2421" s="62">
        <v>1654</v>
      </c>
      <c r="AA2421" s="62">
        <v>19069</v>
      </c>
      <c r="AB2421" s="62">
        <v>28.89</v>
      </c>
      <c r="AC2421" s="62">
        <v>30.07</v>
      </c>
    </row>
    <row r="2422" spans="1:29" x14ac:dyDescent="0.25">
      <c r="A2422" s="61" t="s">
        <v>420</v>
      </c>
      <c r="B2422" s="61" t="s">
        <v>421</v>
      </c>
      <c r="C2422" s="62">
        <v>2016</v>
      </c>
      <c r="D2422" s="61" t="s">
        <v>314</v>
      </c>
      <c r="E2422" s="62">
        <v>120</v>
      </c>
      <c r="F2422" s="62">
        <v>418926</v>
      </c>
      <c r="G2422" s="62">
        <v>72994</v>
      </c>
      <c r="H2422" s="62">
        <v>50.69</v>
      </c>
      <c r="I2422" s="62">
        <v>3491.05</v>
      </c>
      <c r="J2422" s="62">
        <v>389601.18</v>
      </c>
      <c r="K2422" s="62">
        <v>71960.23</v>
      </c>
      <c r="L2422" s="62">
        <v>82735</v>
      </c>
      <c r="M2422" s="62">
        <v>57.45</v>
      </c>
      <c r="N2422" s="62">
        <v>599.66999999999996</v>
      </c>
      <c r="O2422" s="62">
        <v>867790.04</v>
      </c>
      <c r="P2422" s="63"/>
      <c r="Q2422" s="63"/>
      <c r="R2422" s="63"/>
      <c r="S2422" s="63"/>
      <c r="T2422" s="63"/>
      <c r="U2422" s="63"/>
      <c r="V2422" s="63"/>
      <c r="W2422" s="63"/>
      <c r="X2422" s="63"/>
      <c r="Y2422" s="63"/>
      <c r="Z2422" s="62">
        <v>3391</v>
      </c>
      <c r="AA2422" s="62">
        <v>47258</v>
      </c>
      <c r="AB2422" s="62">
        <v>32.82</v>
      </c>
      <c r="AC2422" s="62">
        <v>28.26</v>
      </c>
    </row>
    <row r="2423" spans="1:29" ht="30" x14ac:dyDescent="0.25">
      <c r="A2423" s="61" t="s">
        <v>430</v>
      </c>
      <c r="B2423" s="61" t="s">
        <v>431</v>
      </c>
      <c r="C2423" s="62">
        <v>2012</v>
      </c>
      <c r="D2423" s="61" t="s">
        <v>89</v>
      </c>
      <c r="E2423" s="62">
        <v>125</v>
      </c>
      <c r="F2423" s="62">
        <v>1085200</v>
      </c>
      <c r="G2423" s="62">
        <v>153360</v>
      </c>
      <c r="H2423" s="62">
        <v>102.24</v>
      </c>
      <c r="I2423" s="62">
        <v>8681.6</v>
      </c>
      <c r="J2423" s="62">
        <v>1009236</v>
      </c>
      <c r="K2423" s="62">
        <v>5616.88</v>
      </c>
      <c r="L2423" s="62">
        <v>4634</v>
      </c>
      <c r="M2423" s="62">
        <v>3.09</v>
      </c>
      <c r="N2423" s="62">
        <v>44.94</v>
      </c>
      <c r="O2423" s="62">
        <v>67735.600000000006</v>
      </c>
      <c r="P2423" s="63"/>
      <c r="Q2423" s="63"/>
      <c r="R2423" s="63"/>
      <c r="S2423" s="63"/>
      <c r="T2423" s="63"/>
      <c r="U2423" s="63"/>
      <c r="V2423" s="63"/>
      <c r="W2423" s="63"/>
      <c r="X2423" s="63"/>
      <c r="Y2423" s="63"/>
      <c r="Z2423" s="62">
        <v>329.53</v>
      </c>
      <c r="AA2423" s="62">
        <v>15218</v>
      </c>
      <c r="AB2423" s="62">
        <v>10.15</v>
      </c>
      <c r="AC2423" s="62">
        <v>2.64</v>
      </c>
    </row>
    <row r="2424" spans="1:29" ht="30" x14ac:dyDescent="0.25">
      <c r="A2424" s="61" t="s">
        <v>148</v>
      </c>
      <c r="B2424" s="61" t="s">
        <v>149</v>
      </c>
      <c r="C2424" s="62">
        <v>2005</v>
      </c>
      <c r="D2424" s="61" t="s">
        <v>86</v>
      </c>
      <c r="E2424" s="62">
        <v>27</v>
      </c>
      <c r="F2424" s="63"/>
      <c r="G2424" s="63"/>
      <c r="H2424" s="63"/>
      <c r="I2424" s="63"/>
      <c r="J2424" s="63"/>
      <c r="K2424" s="62">
        <v>0</v>
      </c>
      <c r="L2424" s="63"/>
      <c r="M2424" s="63"/>
      <c r="N2424" s="63"/>
      <c r="O2424" s="63"/>
      <c r="P2424" s="63"/>
      <c r="Q2424" s="63"/>
      <c r="R2424" s="63"/>
      <c r="S2424" s="63"/>
      <c r="T2424" s="63"/>
      <c r="U2424" s="63"/>
      <c r="V2424" s="63"/>
      <c r="W2424" s="63"/>
      <c r="X2424" s="63"/>
      <c r="Y2424" s="63"/>
      <c r="Z2424" s="62">
        <v>0</v>
      </c>
      <c r="AA2424" s="63"/>
      <c r="AB2424" s="63"/>
      <c r="AC2424" s="62">
        <v>0</v>
      </c>
    </row>
    <row r="2425" spans="1:29" ht="30" x14ac:dyDescent="0.25">
      <c r="A2425" s="61" t="s">
        <v>283</v>
      </c>
      <c r="B2425" s="61" t="s">
        <v>284</v>
      </c>
      <c r="C2425" s="62">
        <v>2017</v>
      </c>
      <c r="D2425" s="61" t="s">
        <v>313</v>
      </c>
      <c r="E2425" s="62">
        <v>41</v>
      </c>
      <c r="F2425" s="63"/>
      <c r="G2425" s="62">
        <v>0</v>
      </c>
      <c r="H2425" s="62">
        <v>0</v>
      </c>
      <c r="I2425" s="63"/>
      <c r="J2425" s="63"/>
      <c r="K2425" s="62">
        <v>0</v>
      </c>
      <c r="L2425" s="63"/>
      <c r="M2425" s="63"/>
      <c r="N2425" s="63"/>
      <c r="O2425" s="63"/>
      <c r="P2425" s="63"/>
      <c r="Q2425" s="63"/>
      <c r="R2425" s="63"/>
      <c r="S2425" s="63"/>
      <c r="T2425" s="63"/>
      <c r="U2425" s="63"/>
      <c r="V2425" s="63"/>
      <c r="W2425" s="63"/>
      <c r="X2425" s="63"/>
      <c r="Y2425" s="63"/>
      <c r="Z2425" s="62">
        <v>0</v>
      </c>
      <c r="AA2425" s="63"/>
      <c r="AB2425" s="63"/>
      <c r="AC2425" s="62">
        <v>0</v>
      </c>
    </row>
    <row r="2426" spans="1:29" x14ac:dyDescent="0.25">
      <c r="A2426" s="61" t="s">
        <v>295</v>
      </c>
      <c r="B2426" s="61" t="s">
        <v>296</v>
      </c>
      <c r="C2426" s="62">
        <v>2010</v>
      </c>
      <c r="D2426" s="61" t="s">
        <v>78</v>
      </c>
      <c r="E2426" s="62">
        <v>29</v>
      </c>
      <c r="F2426" s="62">
        <v>125280</v>
      </c>
      <c r="G2426" s="62">
        <v>23027</v>
      </c>
      <c r="H2426" s="62">
        <v>66.17</v>
      </c>
      <c r="I2426" s="62">
        <v>4320</v>
      </c>
      <c r="J2426" s="62">
        <v>116510.39999999999</v>
      </c>
      <c r="K2426" s="62">
        <v>7.76</v>
      </c>
      <c r="L2426" s="62">
        <v>101</v>
      </c>
      <c r="M2426" s="62">
        <v>0.28999999999999998</v>
      </c>
      <c r="N2426" s="63"/>
      <c r="O2426" s="63"/>
      <c r="P2426" s="63"/>
      <c r="Q2426" s="63"/>
      <c r="R2426" s="63"/>
      <c r="S2426" s="63"/>
      <c r="T2426" s="63"/>
      <c r="U2426" s="62">
        <v>4563</v>
      </c>
      <c r="V2426" s="62">
        <v>9670</v>
      </c>
      <c r="W2426" s="62">
        <v>27.79</v>
      </c>
      <c r="X2426" s="62">
        <v>157</v>
      </c>
      <c r="Y2426" s="62">
        <v>102138.19</v>
      </c>
      <c r="Z2426" s="62">
        <v>115775</v>
      </c>
      <c r="AA2426" s="62">
        <v>15876</v>
      </c>
      <c r="AB2426" s="62">
        <v>45.62</v>
      </c>
      <c r="AC2426" s="62">
        <v>3992.24</v>
      </c>
    </row>
    <row r="2427" spans="1:29" x14ac:dyDescent="0.25">
      <c r="A2427" s="61" t="s">
        <v>397</v>
      </c>
      <c r="B2427" s="61" t="s">
        <v>398</v>
      </c>
      <c r="C2427" s="62">
        <v>2010</v>
      </c>
      <c r="D2427" s="61" t="s">
        <v>99</v>
      </c>
      <c r="E2427" s="62">
        <v>50</v>
      </c>
      <c r="F2427" s="62">
        <v>424648</v>
      </c>
      <c r="G2427" s="62">
        <v>94662</v>
      </c>
      <c r="H2427" s="62">
        <v>157.77000000000001</v>
      </c>
      <c r="I2427" s="62">
        <v>8492.9599999999991</v>
      </c>
      <c r="J2427" s="62">
        <v>394922.64</v>
      </c>
      <c r="K2427" s="62">
        <v>0</v>
      </c>
      <c r="L2427" s="63"/>
      <c r="M2427" s="63"/>
      <c r="N2427" s="63"/>
      <c r="O2427" s="63"/>
      <c r="P2427" s="63"/>
      <c r="Q2427" s="63"/>
      <c r="R2427" s="63"/>
      <c r="S2427" s="63"/>
      <c r="T2427" s="63"/>
      <c r="U2427" s="63"/>
      <c r="V2427" s="63"/>
      <c r="W2427" s="63"/>
      <c r="X2427" s="63"/>
      <c r="Y2427" s="63"/>
      <c r="Z2427" s="62">
        <v>138000</v>
      </c>
      <c r="AA2427" s="62">
        <v>10602</v>
      </c>
      <c r="AB2427" s="62">
        <v>17.670000000000002</v>
      </c>
      <c r="AC2427" s="62">
        <v>2760</v>
      </c>
    </row>
    <row r="2428" spans="1:29" ht="30" x14ac:dyDescent="0.25">
      <c r="A2428" s="61" t="s">
        <v>363</v>
      </c>
      <c r="B2428" s="61" t="s">
        <v>364</v>
      </c>
      <c r="C2428" s="62">
        <v>2018</v>
      </c>
      <c r="D2428" s="61" t="s">
        <v>75</v>
      </c>
      <c r="E2428" s="62">
        <v>5</v>
      </c>
      <c r="F2428" s="63"/>
      <c r="G2428" s="63"/>
      <c r="H2428" s="63"/>
      <c r="I2428" s="63"/>
      <c r="J2428" s="63"/>
      <c r="K2428" s="62">
        <v>0</v>
      </c>
      <c r="L2428" s="63"/>
      <c r="M2428" s="63"/>
      <c r="N2428" s="63"/>
      <c r="O2428" s="63"/>
      <c r="P2428" s="63"/>
      <c r="Q2428" s="63"/>
      <c r="R2428" s="63"/>
      <c r="S2428" s="63"/>
      <c r="T2428" s="63"/>
      <c r="U2428" s="63"/>
      <c r="V2428" s="63"/>
      <c r="W2428" s="63"/>
      <c r="X2428" s="63"/>
      <c r="Y2428" s="63"/>
      <c r="Z2428" s="62">
        <v>0</v>
      </c>
      <c r="AA2428" s="63"/>
      <c r="AB2428" s="63"/>
      <c r="AC2428" s="62">
        <v>0</v>
      </c>
    </row>
    <row r="2429" spans="1:29" ht="45" x14ac:dyDescent="0.25">
      <c r="A2429" s="61" t="s">
        <v>326</v>
      </c>
      <c r="B2429" s="61" t="s">
        <v>327</v>
      </c>
      <c r="C2429" s="62">
        <v>2014</v>
      </c>
      <c r="D2429" s="61" t="s">
        <v>99</v>
      </c>
      <c r="E2429" s="62">
        <v>72</v>
      </c>
      <c r="F2429" s="62">
        <v>748080</v>
      </c>
      <c r="G2429" s="62">
        <v>101011</v>
      </c>
      <c r="H2429" s="62">
        <v>116.91</v>
      </c>
      <c r="I2429" s="62">
        <v>10390</v>
      </c>
      <c r="J2429" s="62">
        <v>695714.4</v>
      </c>
      <c r="K2429" s="62">
        <v>5385.06</v>
      </c>
      <c r="L2429" s="62">
        <v>7161</v>
      </c>
      <c r="M2429" s="62">
        <v>8.2899999999999991</v>
      </c>
      <c r="N2429" s="63"/>
      <c r="O2429" s="63"/>
      <c r="P2429" s="63"/>
      <c r="Q2429" s="63"/>
      <c r="R2429" s="63"/>
      <c r="S2429" s="63"/>
      <c r="T2429" s="63"/>
      <c r="U2429" s="63"/>
      <c r="V2429" s="63"/>
      <c r="W2429" s="63"/>
      <c r="X2429" s="63"/>
      <c r="Y2429" s="63"/>
      <c r="Z2429" s="62">
        <v>39300</v>
      </c>
      <c r="AA2429" s="62">
        <v>19014</v>
      </c>
      <c r="AB2429" s="62">
        <v>22.01</v>
      </c>
      <c r="AC2429" s="62">
        <v>545.83000000000004</v>
      </c>
    </row>
    <row r="2430" spans="1:29" ht="30" x14ac:dyDescent="0.25">
      <c r="A2430" s="61" t="s">
        <v>367</v>
      </c>
      <c r="B2430" s="61" t="s">
        <v>368</v>
      </c>
      <c r="C2430" s="62">
        <v>2005</v>
      </c>
      <c r="D2430" s="61" t="s">
        <v>75</v>
      </c>
      <c r="E2430" s="62">
        <v>5</v>
      </c>
      <c r="F2430" s="62">
        <v>47379</v>
      </c>
      <c r="G2430" s="62">
        <v>7791</v>
      </c>
      <c r="H2430" s="62">
        <v>129.85</v>
      </c>
      <c r="I2430" s="62">
        <v>9475.7999999999993</v>
      </c>
      <c r="J2430" s="62">
        <v>44062.47</v>
      </c>
      <c r="K2430" s="62">
        <v>5182.3500000000004</v>
      </c>
      <c r="L2430" s="62">
        <v>6503</v>
      </c>
      <c r="M2430" s="62">
        <v>108.38</v>
      </c>
      <c r="N2430" s="62">
        <v>1036.47</v>
      </c>
      <c r="O2430" s="62">
        <v>62495.48</v>
      </c>
      <c r="P2430" s="62">
        <v>74</v>
      </c>
      <c r="Q2430" s="62">
        <v>159</v>
      </c>
      <c r="R2430" s="62">
        <v>2.65</v>
      </c>
      <c r="S2430" s="62">
        <v>14</v>
      </c>
      <c r="T2430" s="62">
        <v>937.51</v>
      </c>
      <c r="U2430" s="62">
        <v>1010</v>
      </c>
      <c r="V2430" s="62">
        <v>1700</v>
      </c>
      <c r="W2430" s="62">
        <v>28.33</v>
      </c>
      <c r="X2430" s="62">
        <v>202</v>
      </c>
      <c r="Y2430" s="62">
        <v>22607.84</v>
      </c>
      <c r="Z2430" s="62">
        <v>13298</v>
      </c>
      <c r="AA2430" s="62">
        <v>1154</v>
      </c>
      <c r="AB2430" s="62">
        <v>19.23</v>
      </c>
      <c r="AC2430" s="62">
        <v>2659.6</v>
      </c>
    </row>
    <row r="2431" spans="1:29" x14ac:dyDescent="0.25">
      <c r="A2431" s="61" t="s">
        <v>196</v>
      </c>
      <c r="B2431" s="61" t="s">
        <v>197</v>
      </c>
      <c r="C2431" s="62">
        <v>2013</v>
      </c>
      <c r="D2431" s="61" t="s">
        <v>135</v>
      </c>
      <c r="E2431" s="62">
        <v>100</v>
      </c>
      <c r="F2431" s="62">
        <v>99989</v>
      </c>
      <c r="G2431" s="62">
        <v>28371</v>
      </c>
      <c r="H2431" s="62">
        <v>23.64</v>
      </c>
      <c r="I2431" s="62">
        <v>999.89</v>
      </c>
      <c r="J2431" s="62">
        <v>92989.77</v>
      </c>
      <c r="K2431" s="62">
        <v>115566.44</v>
      </c>
      <c r="L2431" s="62">
        <v>150851</v>
      </c>
      <c r="M2431" s="62">
        <v>125.71</v>
      </c>
      <c r="N2431" s="62">
        <v>1155.6600000000001</v>
      </c>
      <c r="O2431" s="62">
        <v>1393650.37</v>
      </c>
      <c r="P2431" s="63"/>
      <c r="Q2431" s="63"/>
      <c r="R2431" s="63"/>
      <c r="S2431" s="63"/>
      <c r="T2431" s="63"/>
      <c r="U2431" s="63"/>
      <c r="V2431" s="63"/>
      <c r="W2431" s="63"/>
      <c r="X2431" s="63"/>
      <c r="Y2431" s="63"/>
      <c r="Z2431" s="62">
        <v>570893</v>
      </c>
      <c r="AA2431" s="62">
        <v>121520</v>
      </c>
      <c r="AB2431" s="62">
        <v>101.27</v>
      </c>
      <c r="AC2431" s="62">
        <v>5708.93</v>
      </c>
    </row>
    <row r="2432" spans="1:29" ht="30" x14ac:dyDescent="0.25">
      <c r="A2432" s="61" t="s">
        <v>247</v>
      </c>
      <c r="B2432" s="61" t="s">
        <v>248</v>
      </c>
      <c r="C2432" s="62">
        <v>2008</v>
      </c>
      <c r="D2432" s="61" t="s">
        <v>150</v>
      </c>
      <c r="E2432" s="62">
        <v>2</v>
      </c>
      <c r="F2432" s="62">
        <v>42458</v>
      </c>
      <c r="G2432" s="62">
        <v>8234</v>
      </c>
      <c r="H2432" s="62">
        <v>343.08</v>
      </c>
      <c r="I2432" s="62">
        <v>21229</v>
      </c>
      <c r="J2432" s="62">
        <v>39485.94</v>
      </c>
      <c r="K2432" s="62">
        <v>0</v>
      </c>
      <c r="L2432" s="63"/>
      <c r="M2432" s="63"/>
      <c r="N2432" s="63"/>
      <c r="O2432" s="63"/>
      <c r="P2432" s="63"/>
      <c r="Q2432" s="63"/>
      <c r="R2432" s="63"/>
      <c r="S2432" s="63"/>
      <c r="T2432" s="63"/>
      <c r="U2432" s="62">
        <v>4009</v>
      </c>
      <c r="V2432" s="62">
        <v>7716</v>
      </c>
      <c r="W2432" s="62">
        <v>321.5</v>
      </c>
      <c r="X2432" s="62">
        <v>2004</v>
      </c>
      <c r="Y2432" s="62">
        <v>89737.46</v>
      </c>
      <c r="Z2432" s="62">
        <v>69</v>
      </c>
      <c r="AA2432" s="62">
        <v>974</v>
      </c>
      <c r="AB2432" s="62">
        <v>40.58</v>
      </c>
      <c r="AC2432" s="62">
        <v>34.5</v>
      </c>
    </row>
    <row r="2433" spans="1:29" ht="30" x14ac:dyDescent="0.25">
      <c r="A2433" s="61" t="s">
        <v>415</v>
      </c>
      <c r="B2433" s="61" t="s">
        <v>416</v>
      </c>
      <c r="C2433" s="62">
        <v>2010</v>
      </c>
      <c r="D2433" s="61" t="s">
        <v>75</v>
      </c>
      <c r="E2433" s="62">
        <v>7</v>
      </c>
      <c r="F2433" s="63"/>
      <c r="G2433" s="63"/>
      <c r="H2433" s="63"/>
      <c r="I2433" s="63"/>
      <c r="J2433" s="63"/>
      <c r="K2433" s="62">
        <v>0</v>
      </c>
      <c r="L2433" s="63"/>
      <c r="M2433" s="63"/>
      <c r="N2433" s="63"/>
      <c r="O2433" s="63"/>
      <c r="P2433" s="63"/>
      <c r="Q2433" s="63"/>
      <c r="R2433" s="63"/>
      <c r="S2433" s="63"/>
      <c r="T2433" s="63"/>
      <c r="U2433" s="63"/>
      <c r="V2433" s="63"/>
      <c r="W2433" s="63"/>
      <c r="X2433" s="63"/>
      <c r="Y2433" s="63"/>
      <c r="Z2433" s="62">
        <v>75.66</v>
      </c>
      <c r="AA2433" s="62">
        <v>5786</v>
      </c>
      <c r="AB2433" s="62">
        <v>68.88</v>
      </c>
      <c r="AC2433" s="62">
        <v>10.81</v>
      </c>
    </row>
    <row r="2434" spans="1:29" x14ac:dyDescent="0.25">
      <c r="A2434" s="61" t="s">
        <v>424</v>
      </c>
      <c r="B2434" s="61" t="s">
        <v>425</v>
      </c>
      <c r="C2434" s="62">
        <v>2007</v>
      </c>
      <c r="D2434" s="61" t="s">
        <v>75</v>
      </c>
      <c r="E2434" s="62">
        <v>8</v>
      </c>
      <c r="F2434" s="62">
        <v>9136</v>
      </c>
      <c r="G2434" s="62">
        <v>1782</v>
      </c>
      <c r="H2434" s="62">
        <v>18.559999999999999</v>
      </c>
      <c r="I2434" s="62">
        <v>1142</v>
      </c>
      <c r="J2434" s="62">
        <v>8496.48</v>
      </c>
      <c r="K2434" s="62">
        <v>0</v>
      </c>
      <c r="L2434" s="63"/>
      <c r="M2434" s="63"/>
      <c r="N2434" s="63"/>
      <c r="O2434" s="63"/>
      <c r="P2434" s="63"/>
      <c r="Q2434" s="63"/>
      <c r="R2434" s="63"/>
      <c r="S2434" s="63"/>
      <c r="T2434" s="63"/>
      <c r="U2434" s="63"/>
      <c r="V2434" s="63"/>
      <c r="W2434" s="63"/>
      <c r="X2434" s="63"/>
      <c r="Y2434" s="63"/>
      <c r="Z2434" s="62">
        <v>75800</v>
      </c>
      <c r="AA2434" s="62">
        <v>5523</v>
      </c>
      <c r="AB2434" s="62">
        <v>57.53</v>
      </c>
      <c r="AC2434" s="62">
        <v>9475</v>
      </c>
    </row>
    <row r="2435" spans="1:29" x14ac:dyDescent="0.25">
      <c r="A2435" s="61" t="s">
        <v>581</v>
      </c>
      <c r="B2435" s="61" t="s">
        <v>582</v>
      </c>
      <c r="C2435" s="62">
        <v>2007</v>
      </c>
      <c r="D2435" s="61" t="s">
        <v>78</v>
      </c>
      <c r="E2435" s="62">
        <v>80</v>
      </c>
      <c r="F2435" s="62">
        <v>858120</v>
      </c>
      <c r="G2435" s="62">
        <v>91131</v>
      </c>
      <c r="H2435" s="62">
        <v>94.93</v>
      </c>
      <c r="I2435" s="62">
        <v>10726.5</v>
      </c>
      <c r="J2435" s="62">
        <v>798051.6</v>
      </c>
      <c r="K2435" s="62">
        <v>0</v>
      </c>
      <c r="L2435" s="63"/>
      <c r="M2435" s="63"/>
      <c r="N2435" s="63"/>
      <c r="O2435" s="63"/>
      <c r="P2435" s="63"/>
      <c r="Q2435" s="63"/>
      <c r="R2435" s="63"/>
      <c r="S2435" s="63"/>
      <c r="T2435" s="63"/>
      <c r="U2435" s="63"/>
      <c r="V2435" s="63"/>
      <c r="W2435" s="63"/>
      <c r="X2435" s="63"/>
      <c r="Y2435" s="63"/>
      <c r="Z2435" s="62">
        <v>27.55</v>
      </c>
      <c r="AA2435" s="62">
        <v>19168</v>
      </c>
      <c r="AB2435" s="62">
        <v>19.97</v>
      </c>
      <c r="AC2435" s="62">
        <v>0.34</v>
      </c>
    </row>
    <row r="2436" spans="1:29" ht="30" x14ac:dyDescent="0.25">
      <c r="A2436" s="61" t="s">
        <v>165</v>
      </c>
      <c r="B2436" s="61" t="s">
        <v>166</v>
      </c>
      <c r="C2436" s="62">
        <v>2010</v>
      </c>
      <c r="D2436" s="61" t="s">
        <v>86</v>
      </c>
      <c r="E2436" s="62">
        <v>24</v>
      </c>
      <c r="F2436" s="62">
        <v>1350</v>
      </c>
      <c r="G2436" s="62">
        <v>367</v>
      </c>
      <c r="H2436" s="62">
        <v>1.27</v>
      </c>
      <c r="I2436" s="62">
        <v>56.25</v>
      </c>
      <c r="J2436" s="62">
        <v>1255.5</v>
      </c>
      <c r="K2436" s="62">
        <v>0</v>
      </c>
      <c r="L2436" s="63"/>
      <c r="M2436" s="63"/>
      <c r="N2436" s="63"/>
      <c r="O2436" s="63"/>
      <c r="P2436" s="63"/>
      <c r="Q2436" s="63"/>
      <c r="R2436" s="63"/>
      <c r="S2436" s="63"/>
      <c r="T2436" s="63"/>
      <c r="U2436" s="63"/>
      <c r="V2436" s="63"/>
      <c r="W2436" s="63"/>
      <c r="X2436" s="63"/>
      <c r="Y2436" s="63"/>
      <c r="Z2436" s="62">
        <v>2.35</v>
      </c>
      <c r="AA2436" s="62">
        <v>17721</v>
      </c>
      <c r="AB2436" s="62">
        <v>61.53</v>
      </c>
      <c r="AC2436" s="62">
        <v>0.1</v>
      </c>
    </row>
    <row r="2437" spans="1:29" x14ac:dyDescent="0.25">
      <c r="A2437" s="61" t="s">
        <v>70</v>
      </c>
      <c r="B2437" s="61" t="s">
        <v>71</v>
      </c>
      <c r="C2437" s="62">
        <v>2007</v>
      </c>
      <c r="D2437" s="61" t="s">
        <v>297</v>
      </c>
      <c r="E2437" s="62">
        <v>100</v>
      </c>
      <c r="F2437" s="62">
        <v>459601</v>
      </c>
      <c r="G2437" s="62">
        <v>70102</v>
      </c>
      <c r="H2437" s="62">
        <v>58.42</v>
      </c>
      <c r="I2437" s="62">
        <v>4596.01</v>
      </c>
      <c r="J2437" s="62">
        <v>427428.93</v>
      </c>
      <c r="K2437" s="62">
        <v>85738</v>
      </c>
      <c r="L2437" s="62">
        <v>164703</v>
      </c>
      <c r="M2437" s="62">
        <v>137.25</v>
      </c>
      <c r="N2437" s="62">
        <v>857.38</v>
      </c>
      <c r="O2437" s="62">
        <v>1033940.26</v>
      </c>
      <c r="P2437" s="63"/>
      <c r="Q2437" s="63"/>
      <c r="R2437" s="63"/>
      <c r="S2437" s="63"/>
      <c r="T2437" s="63"/>
      <c r="U2437" s="63"/>
      <c r="V2437" s="63"/>
      <c r="W2437" s="63"/>
      <c r="X2437" s="63"/>
      <c r="Y2437" s="63"/>
      <c r="Z2437" s="62">
        <v>9946</v>
      </c>
      <c r="AA2437" s="62">
        <v>45811</v>
      </c>
      <c r="AB2437" s="62">
        <v>38.18</v>
      </c>
      <c r="AC2437" s="62">
        <v>99.46</v>
      </c>
    </row>
    <row r="2438" spans="1:29" x14ac:dyDescent="0.25">
      <c r="A2438" s="61" t="s">
        <v>190</v>
      </c>
      <c r="B2438" s="61" t="s">
        <v>191</v>
      </c>
      <c r="C2438" s="62">
        <v>2010</v>
      </c>
      <c r="D2438" s="61" t="s">
        <v>99</v>
      </c>
      <c r="E2438" s="62">
        <v>19</v>
      </c>
      <c r="F2438" s="62">
        <v>59400</v>
      </c>
      <c r="G2438" s="62">
        <v>8871</v>
      </c>
      <c r="H2438" s="62">
        <v>38.909999999999997</v>
      </c>
      <c r="I2438" s="62">
        <v>3126.32</v>
      </c>
      <c r="J2438" s="62">
        <v>55242</v>
      </c>
      <c r="K2438" s="62">
        <v>3086</v>
      </c>
      <c r="L2438" s="62">
        <v>4764</v>
      </c>
      <c r="M2438" s="62">
        <v>20.89</v>
      </c>
      <c r="N2438" s="62">
        <v>162.41999999999999</v>
      </c>
      <c r="O2438" s="62">
        <v>37215</v>
      </c>
      <c r="P2438" s="63"/>
      <c r="Q2438" s="63"/>
      <c r="R2438" s="63"/>
      <c r="S2438" s="63"/>
      <c r="T2438" s="63"/>
      <c r="U2438" s="63"/>
      <c r="V2438" s="63"/>
      <c r="W2438" s="63"/>
      <c r="X2438" s="63"/>
      <c r="Y2438" s="63"/>
      <c r="Z2438" s="62">
        <v>230</v>
      </c>
      <c r="AA2438" s="62">
        <v>2379</v>
      </c>
      <c r="AB2438" s="62">
        <v>10.43</v>
      </c>
      <c r="AC2438" s="62">
        <v>12.11</v>
      </c>
    </row>
    <row r="2439" spans="1:29" x14ac:dyDescent="0.25">
      <c r="A2439" s="61" t="s">
        <v>383</v>
      </c>
      <c r="B2439" s="61" t="s">
        <v>384</v>
      </c>
      <c r="C2439" s="62">
        <v>2010</v>
      </c>
      <c r="D2439" s="61" t="s">
        <v>89</v>
      </c>
      <c r="E2439" s="62">
        <v>32</v>
      </c>
      <c r="F2439" s="62">
        <v>251432</v>
      </c>
      <c r="G2439" s="62">
        <v>38154</v>
      </c>
      <c r="H2439" s="62">
        <v>99.36</v>
      </c>
      <c r="I2439" s="62">
        <v>7857.25</v>
      </c>
      <c r="J2439" s="62">
        <v>233831.76</v>
      </c>
      <c r="K2439" s="62">
        <v>12</v>
      </c>
      <c r="L2439" s="62">
        <v>90</v>
      </c>
      <c r="M2439" s="62">
        <v>0.23</v>
      </c>
      <c r="N2439" s="62">
        <v>0.38</v>
      </c>
      <c r="O2439" s="62">
        <v>144.71</v>
      </c>
      <c r="P2439" s="63"/>
      <c r="Q2439" s="63"/>
      <c r="R2439" s="63"/>
      <c r="S2439" s="63"/>
      <c r="T2439" s="63"/>
      <c r="U2439" s="63"/>
      <c r="V2439" s="63"/>
      <c r="W2439" s="63"/>
      <c r="X2439" s="63"/>
      <c r="Y2439" s="63"/>
      <c r="Z2439" s="62">
        <v>0.53</v>
      </c>
      <c r="AA2439" s="62">
        <v>1358</v>
      </c>
      <c r="AB2439" s="62">
        <v>3.54</v>
      </c>
      <c r="AC2439" s="62">
        <v>0.02</v>
      </c>
    </row>
    <row r="2440" spans="1:29" ht="30" x14ac:dyDescent="0.25">
      <c r="A2440" s="61" t="s">
        <v>171</v>
      </c>
      <c r="B2440" s="61" t="s">
        <v>172</v>
      </c>
      <c r="C2440" s="62">
        <v>2005</v>
      </c>
      <c r="D2440" s="61" t="s">
        <v>94</v>
      </c>
      <c r="E2440" s="62">
        <v>4</v>
      </c>
      <c r="F2440" s="63"/>
      <c r="G2440" s="63"/>
      <c r="H2440" s="63"/>
      <c r="I2440" s="63"/>
      <c r="J2440" s="63"/>
      <c r="K2440" s="62">
        <v>0</v>
      </c>
      <c r="L2440" s="63"/>
      <c r="M2440" s="63"/>
      <c r="N2440" s="63"/>
      <c r="O2440" s="63"/>
      <c r="P2440" s="63"/>
      <c r="Q2440" s="63"/>
      <c r="R2440" s="63"/>
      <c r="S2440" s="63"/>
      <c r="T2440" s="63"/>
      <c r="U2440" s="63"/>
      <c r="V2440" s="63"/>
      <c r="W2440" s="63"/>
      <c r="X2440" s="63"/>
      <c r="Y2440" s="63"/>
      <c r="Z2440" s="62">
        <v>0</v>
      </c>
      <c r="AA2440" s="63"/>
      <c r="AB2440" s="63"/>
      <c r="AC2440" s="62">
        <v>0</v>
      </c>
    </row>
    <row r="2441" spans="1:29" x14ac:dyDescent="0.25">
      <c r="A2441" s="61" t="s">
        <v>315</v>
      </c>
      <c r="B2441" s="61" t="s">
        <v>316</v>
      </c>
      <c r="C2441" s="62">
        <v>2014</v>
      </c>
      <c r="D2441" s="61" t="s">
        <v>78</v>
      </c>
      <c r="E2441" s="62">
        <v>42</v>
      </c>
      <c r="F2441" s="62">
        <v>400080</v>
      </c>
      <c r="G2441" s="62">
        <v>55316</v>
      </c>
      <c r="H2441" s="62">
        <v>109.75</v>
      </c>
      <c r="I2441" s="62">
        <v>9525.7099999999991</v>
      </c>
      <c r="J2441" s="62">
        <v>372074.4</v>
      </c>
      <c r="K2441" s="62">
        <v>0</v>
      </c>
      <c r="L2441" s="63"/>
      <c r="M2441" s="63"/>
      <c r="N2441" s="63"/>
      <c r="O2441" s="63"/>
      <c r="P2441" s="63"/>
      <c r="Q2441" s="63"/>
      <c r="R2441" s="63"/>
      <c r="S2441" s="63"/>
      <c r="T2441" s="63"/>
      <c r="U2441" s="63"/>
      <c r="V2441" s="63"/>
      <c r="W2441" s="63"/>
      <c r="X2441" s="63"/>
      <c r="Y2441" s="63"/>
      <c r="Z2441" s="62">
        <v>1158.3499999999999</v>
      </c>
      <c r="AA2441" s="62">
        <v>13653</v>
      </c>
      <c r="AB2441" s="62">
        <v>27.09</v>
      </c>
      <c r="AC2441" s="62">
        <v>27.58</v>
      </c>
    </row>
    <row r="2442" spans="1:29" x14ac:dyDescent="0.25">
      <c r="A2442" s="61" t="s">
        <v>204</v>
      </c>
      <c r="B2442" s="61" t="s">
        <v>205</v>
      </c>
      <c r="C2442" s="62">
        <v>2006</v>
      </c>
      <c r="D2442" s="61" t="s">
        <v>78</v>
      </c>
      <c r="E2442" s="62">
        <v>45</v>
      </c>
      <c r="F2442" s="62">
        <v>253120</v>
      </c>
      <c r="G2442" s="62">
        <v>47871</v>
      </c>
      <c r="H2442" s="62">
        <v>88.65</v>
      </c>
      <c r="I2442" s="62">
        <v>5624.89</v>
      </c>
      <c r="J2442" s="62">
        <v>235401.60000000001</v>
      </c>
      <c r="K2442" s="62">
        <v>0</v>
      </c>
      <c r="L2442" s="63"/>
      <c r="M2442" s="63"/>
      <c r="N2442" s="63"/>
      <c r="O2442" s="63"/>
      <c r="P2442" s="63"/>
      <c r="Q2442" s="63"/>
      <c r="R2442" s="63"/>
      <c r="S2442" s="63"/>
      <c r="T2442" s="63"/>
      <c r="U2442" s="63"/>
      <c r="V2442" s="63"/>
      <c r="W2442" s="63"/>
      <c r="X2442" s="63"/>
      <c r="Y2442" s="63"/>
      <c r="Z2442" s="62">
        <v>0</v>
      </c>
      <c r="AA2442" s="63"/>
      <c r="AB2442" s="63"/>
      <c r="AC2442" s="62">
        <v>0</v>
      </c>
    </row>
    <row r="2443" spans="1:29" ht="30" x14ac:dyDescent="0.25">
      <c r="A2443" s="61" t="s">
        <v>87</v>
      </c>
      <c r="B2443" s="61" t="s">
        <v>88</v>
      </c>
      <c r="C2443" s="62">
        <v>2005</v>
      </c>
      <c r="D2443" s="61" t="s">
        <v>94</v>
      </c>
      <c r="E2443" s="62">
        <v>2</v>
      </c>
      <c r="F2443" s="63"/>
      <c r="G2443" s="63"/>
      <c r="H2443" s="63"/>
      <c r="I2443" s="63"/>
      <c r="J2443" s="63"/>
      <c r="K2443" s="62">
        <v>1131.9100000000001</v>
      </c>
      <c r="L2443" s="62">
        <v>1690</v>
      </c>
      <c r="M2443" s="62">
        <v>70.42</v>
      </c>
      <c r="N2443" s="63"/>
      <c r="O2443" s="63"/>
      <c r="P2443" s="63"/>
      <c r="Q2443" s="63"/>
      <c r="R2443" s="63"/>
      <c r="S2443" s="63"/>
      <c r="T2443" s="63"/>
      <c r="U2443" s="63"/>
      <c r="V2443" s="63"/>
      <c r="W2443" s="63"/>
      <c r="X2443" s="63"/>
      <c r="Y2443" s="63"/>
      <c r="Z2443" s="62">
        <v>10403</v>
      </c>
      <c r="AA2443" s="62">
        <v>910</v>
      </c>
      <c r="AB2443" s="62">
        <v>37.92</v>
      </c>
      <c r="AC2443" s="62">
        <v>5201.5</v>
      </c>
    </row>
    <row r="2444" spans="1:29" x14ac:dyDescent="0.25">
      <c r="A2444" s="61" t="s">
        <v>281</v>
      </c>
      <c r="B2444" s="61" t="s">
        <v>282</v>
      </c>
      <c r="C2444" s="62">
        <v>2015</v>
      </c>
      <c r="D2444" s="61" t="s">
        <v>99</v>
      </c>
      <c r="E2444" s="62">
        <v>40</v>
      </c>
      <c r="F2444" s="62">
        <v>336070</v>
      </c>
      <c r="G2444" s="62">
        <v>56010</v>
      </c>
      <c r="H2444" s="62">
        <v>116.69</v>
      </c>
      <c r="I2444" s="62">
        <v>8401.75</v>
      </c>
      <c r="J2444" s="62">
        <v>312545.09999999998</v>
      </c>
      <c r="K2444" s="62">
        <v>0</v>
      </c>
      <c r="L2444" s="63"/>
      <c r="M2444" s="63"/>
      <c r="N2444" s="63"/>
      <c r="O2444" s="63"/>
      <c r="P2444" s="63"/>
      <c r="Q2444" s="63"/>
      <c r="R2444" s="63"/>
      <c r="S2444" s="63"/>
      <c r="T2444" s="63"/>
      <c r="U2444" s="63"/>
      <c r="V2444" s="63"/>
      <c r="W2444" s="63"/>
      <c r="X2444" s="63"/>
      <c r="Y2444" s="63"/>
      <c r="Z2444" s="62">
        <v>162311</v>
      </c>
      <c r="AA2444" s="62">
        <v>15475</v>
      </c>
      <c r="AB2444" s="62">
        <v>32.24</v>
      </c>
      <c r="AC2444" s="62">
        <v>4057.78</v>
      </c>
    </row>
    <row r="2445" spans="1:29" ht="30" x14ac:dyDescent="0.25">
      <c r="A2445" s="61" t="s">
        <v>393</v>
      </c>
      <c r="B2445" s="61" t="s">
        <v>394</v>
      </c>
      <c r="C2445" s="62">
        <v>2006</v>
      </c>
      <c r="D2445" s="61" t="s">
        <v>94</v>
      </c>
      <c r="E2445" s="62">
        <v>1</v>
      </c>
      <c r="F2445" s="63"/>
      <c r="G2445" s="63"/>
      <c r="H2445" s="63"/>
      <c r="I2445" s="63"/>
      <c r="J2445" s="63"/>
      <c r="K2445" s="62">
        <v>0</v>
      </c>
      <c r="L2445" s="63"/>
      <c r="M2445" s="63"/>
      <c r="N2445" s="63"/>
      <c r="O2445" s="63"/>
      <c r="P2445" s="63"/>
      <c r="Q2445" s="63"/>
      <c r="R2445" s="63"/>
      <c r="S2445" s="63"/>
      <c r="T2445" s="63"/>
      <c r="U2445" s="63"/>
      <c r="V2445" s="63"/>
      <c r="W2445" s="63"/>
      <c r="X2445" s="63"/>
      <c r="Y2445" s="63"/>
      <c r="Z2445" s="62">
        <v>85.56</v>
      </c>
      <c r="AA2445" s="62">
        <v>160</v>
      </c>
      <c r="AB2445" s="62">
        <v>13.33</v>
      </c>
      <c r="AC2445" s="62">
        <v>85.56</v>
      </c>
    </row>
    <row r="2446" spans="1:29" ht="30" x14ac:dyDescent="0.25">
      <c r="A2446" s="61" t="s">
        <v>120</v>
      </c>
      <c r="B2446" s="61" t="s">
        <v>121</v>
      </c>
      <c r="C2446" s="62">
        <v>2012</v>
      </c>
      <c r="D2446" s="61" t="s">
        <v>89</v>
      </c>
      <c r="E2446" s="62">
        <v>20</v>
      </c>
      <c r="F2446" s="62">
        <v>79640</v>
      </c>
      <c r="G2446" s="62">
        <v>11224</v>
      </c>
      <c r="H2446" s="62">
        <v>46.77</v>
      </c>
      <c r="I2446" s="62">
        <v>3982</v>
      </c>
      <c r="J2446" s="62">
        <v>74065.2</v>
      </c>
      <c r="K2446" s="62">
        <v>7246.36</v>
      </c>
      <c r="L2446" s="62">
        <v>9167</v>
      </c>
      <c r="M2446" s="62">
        <v>38.200000000000003</v>
      </c>
      <c r="N2446" s="62">
        <v>362.32</v>
      </c>
      <c r="O2446" s="62">
        <v>87386.06</v>
      </c>
      <c r="P2446" s="63"/>
      <c r="Q2446" s="63"/>
      <c r="R2446" s="63"/>
      <c r="S2446" s="63"/>
      <c r="T2446" s="63"/>
      <c r="U2446" s="63"/>
      <c r="V2446" s="63"/>
      <c r="W2446" s="63"/>
      <c r="X2446" s="63"/>
      <c r="Y2446" s="63"/>
      <c r="Z2446" s="62">
        <v>54000</v>
      </c>
      <c r="AA2446" s="62">
        <v>3720</v>
      </c>
      <c r="AB2446" s="62">
        <v>15.5</v>
      </c>
      <c r="AC2446" s="62">
        <v>2700</v>
      </c>
    </row>
    <row r="2447" spans="1:29" x14ac:dyDescent="0.25">
      <c r="A2447" s="61" t="s">
        <v>235</v>
      </c>
      <c r="B2447" s="61" t="s">
        <v>236</v>
      </c>
      <c r="C2447" s="62">
        <v>2006</v>
      </c>
      <c r="D2447" s="61" t="s">
        <v>99</v>
      </c>
      <c r="E2447" s="62">
        <v>30</v>
      </c>
      <c r="F2447" s="62">
        <v>95676</v>
      </c>
      <c r="G2447" s="62">
        <v>14071</v>
      </c>
      <c r="H2447" s="62">
        <v>39.090000000000003</v>
      </c>
      <c r="I2447" s="62">
        <v>3189.2</v>
      </c>
      <c r="J2447" s="62">
        <v>88978.68</v>
      </c>
      <c r="K2447" s="62">
        <v>26732.3</v>
      </c>
      <c r="L2447" s="62">
        <v>39093</v>
      </c>
      <c r="M2447" s="62">
        <v>108.59</v>
      </c>
      <c r="N2447" s="62">
        <v>891.08</v>
      </c>
      <c r="O2447" s="62">
        <v>322372.81</v>
      </c>
      <c r="P2447" s="63"/>
      <c r="Q2447" s="63"/>
      <c r="R2447" s="63"/>
      <c r="S2447" s="63"/>
      <c r="T2447" s="63"/>
      <c r="U2447" s="63"/>
      <c r="V2447" s="63"/>
      <c r="W2447" s="63"/>
      <c r="X2447" s="63"/>
      <c r="Y2447" s="63"/>
      <c r="Z2447" s="62">
        <v>220400</v>
      </c>
      <c r="AA2447" s="62">
        <v>2553</v>
      </c>
      <c r="AB2447" s="62">
        <v>7.09</v>
      </c>
      <c r="AC2447" s="62">
        <v>7346.67</v>
      </c>
    </row>
    <row r="2448" spans="1:29" x14ac:dyDescent="0.25">
      <c r="A2448" s="61" t="s">
        <v>579</v>
      </c>
      <c r="B2448" s="61" t="s">
        <v>580</v>
      </c>
      <c r="C2448" s="62">
        <v>2004</v>
      </c>
      <c r="D2448" s="61" t="s">
        <v>78</v>
      </c>
      <c r="E2448" s="62">
        <v>60</v>
      </c>
      <c r="F2448" s="62">
        <v>293475</v>
      </c>
      <c r="G2448" s="62">
        <v>37382</v>
      </c>
      <c r="H2448" s="62">
        <v>51.92</v>
      </c>
      <c r="I2448" s="62">
        <v>4891.25</v>
      </c>
      <c r="J2448" s="62">
        <v>272931.75</v>
      </c>
      <c r="K2448" s="62">
        <v>0</v>
      </c>
      <c r="L2448" s="63"/>
      <c r="M2448" s="63"/>
      <c r="N2448" s="63"/>
      <c r="O2448" s="63"/>
      <c r="P2448" s="63"/>
      <c r="Q2448" s="63"/>
      <c r="R2448" s="63"/>
      <c r="S2448" s="63"/>
      <c r="T2448" s="63"/>
      <c r="U2448" s="63"/>
      <c r="V2448" s="63"/>
      <c r="W2448" s="63"/>
      <c r="X2448" s="63"/>
      <c r="Y2448" s="63"/>
      <c r="Z2448" s="62">
        <v>0</v>
      </c>
      <c r="AA2448" s="63"/>
      <c r="AB2448" s="63"/>
      <c r="AC2448" s="62">
        <v>0</v>
      </c>
    </row>
    <row r="2449" spans="1:29" x14ac:dyDescent="0.25">
      <c r="A2449" s="61" t="s">
        <v>241</v>
      </c>
      <c r="B2449" s="61" t="s">
        <v>242</v>
      </c>
      <c r="C2449" s="62">
        <v>2016</v>
      </c>
      <c r="D2449" s="61" t="s">
        <v>150</v>
      </c>
      <c r="E2449" s="62">
        <v>3</v>
      </c>
      <c r="F2449" s="63"/>
      <c r="G2449" s="63"/>
      <c r="H2449" s="63"/>
      <c r="I2449" s="63"/>
      <c r="J2449" s="63"/>
      <c r="K2449" s="62">
        <v>0</v>
      </c>
      <c r="L2449" s="63"/>
      <c r="M2449" s="63"/>
      <c r="N2449" s="63"/>
      <c r="O2449" s="63"/>
      <c r="P2449" s="63"/>
      <c r="Q2449" s="63"/>
      <c r="R2449" s="63"/>
      <c r="S2449" s="63"/>
      <c r="T2449" s="63"/>
      <c r="U2449" s="63"/>
      <c r="V2449" s="63"/>
      <c r="W2449" s="63"/>
      <c r="X2449" s="63"/>
      <c r="Y2449" s="63"/>
      <c r="Z2449" s="62">
        <v>25078.63</v>
      </c>
      <c r="AA2449" s="62">
        <v>3284</v>
      </c>
      <c r="AB2449" s="62">
        <v>91.22</v>
      </c>
      <c r="AC2449" s="62">
        <v>8359.5400000000009</v>
      </c>
    </row>
    <row r="2450" spans="1:29" x14ac:dyDescent="0.25">
      <c r="A2450" s="61" t="s">
        <v>159</v>
      </c>
      <c r="B2450" s="61" t="s">
        <v>160</v>
      </c>
      <c r="C2450" s="62">
        <v>2017</v>
      </c>
      <c r="D2450" s="61" t="s">
        <v>175</v>
      </c>
      <c r="E2450" s="62">
        <v>8</v>
      </c>
      <c r="F2450" s="63"/>
      <c r="G2450" s="63"/>
      <c r="H2450" s="63"/>
      <c r="I2450" s="63"/>
      <c r="J2450" s="63"/>
      <c r="K2450" s="62">
        <v>0</v>
      </c>
      <c r="L2450" s="63"/>
      <c r="M2450" s="63"/>
      <c r="N2450" s="63"/>
      <c r="O2450" s="63"/>
      <c r="P2450" s="63"/>
      <c r="Q2450" s="63"/>
      <c r="R2450" s="63"/>
      <c r="S2450" s="63"/>
      <c r="T2450" s="63"/>
      <c r="U2450" s="63"/>
      <c r="V2450" s="63"/>
      <c r="W2450" s="63"/>
      <c r="X2450" s="63"/>
      <c r="Y2450" s="63"/>
      <c r="Z2450" s="62">
        <v>0</v>
      </c>
      <c r="AA2450" s="63"/>
      <c r="AB2450" s="63"/>
      <c r="AC2450" s="62">
        <v>0</v>
      </c>
    </row>
    <row r="2451" spans="1:29" x14ac:dyDescent="0.25">
      <c r="A2451" s="61" t="s">
        <v>289</v>
      </c>
      <c r="B2451" s="61" t="s">
        <v>290</v>
      </c>
      <c r="C2451" s="62">
        <v>2003</v>
      </c>
      <c r="D2451" s="61" t="s">
        <v>94</v>
      </c>
      <c r="E2451" s="62">
        <v>8</v>
      </c>
      <c r="F2451" s="63"/>
      <c r="G2451" s="63"/>
      <c r="H2451" s="63"/>
      <c r="I2451" s="63"/>
      <c r="J2451" s="63"/>
      <c r="K2451" s="62">
        <v>0</v>
      </c>
      <c r="L2451" s="63"/>
      <c r="M2451" s="63"/>
      <c r="N2451" s="63"/>
      <c r="O2451" s="63"/>
      <c r="P2451" s="63"/>
      <c r="Q2451" s="63"/>
      <c r="R2451" s="63"/>
      <c r="S2451" s="63"/>
      <c r="T2451" s="63"/>
      <c r="U2451" s="63"/>
      <c r="V2451" s="63"/>
      <c r="W2451" s="63"/>
      <c r="X2451" s="63"/>
      <c r="Y2451" s="63"/>
      <c r="Z2451" s="62">
        <v>35100</v>
      </c>
      <c r="AA2451" s="62">
        <v>2439</v>
      </c>
      <c r="AB2451" s="62">
        <v>25.41</v>
      </c>
      <c r="AC2451" s="62">
        <v>4387.5</v>
      </c>
    </row>
    <row r="2452" spans="1:29" ht="30" x14ac:dyDescent="0.25">
      <c r="A2452" s="61" t="s">
        <v>391</v>
      </c>
      <c r="B2452" s="61" t="s">
        <v>392</v>
      </c>
      <c r="C2452" s="62">
        <v>2009</v>
      </c>
      <c r="D2452" s="61" t="s">
        <v>75</v>
      </c>
      <c r="E2452" s="62">
        <v>15</v>
      </c>
      <c r="F2452" s="62">
        <v>6901</v>
      </c>
      <c r="G2452" s="62">
        <v>1911</v>
      </c>
      <c r="H2452" s="62">
        <v>10.62</v>
      </c>
      <c r="I2452" s="62">
        <v>460.07</v>
      </c>
      <c r="J2452" s="62">
        <v>6417.93</v>
      </c>
      <c r="K2452" s="62">
        <v>5671</v>
      </c>
      <c r="L2452" s="62">
        <v>10447</v>
      </c>
      <c r="M2452" s="62">
        <v>58.04</v>
      </c>
      <c r="N2452" s="63"/>
      <c r="O2452" s="63"/>
      <c r="P2452" s="63"/>
      <c r="Q2452" s="63"/>
      <c r="R2452" s="63"/>
      <c r="S2452" s="63"/>
      <c r="T2452" s="63"/>
      <c r="U2452" s="62">
        <v>942</v>
      </c>
      <c r="V2452" s="62">
        <v>2155</v>
      </c>
      <c r="W2452" s="62">
        <v>11.97</v>
      </c>
      <c r="X2452" s="62">
        <v>62</v>
      </c>
      <c r="Y2452" s="62">
        <v>21085.73</v>
      </c>
      <c r="Z2452" s="62">
        <v>1009</v>
      </c>
      <c r="AA2452" s="62">
        <v>7880</v>
      </c>
      <c r="AB2452" s="62">
        <v>43.78</v>
      </c>
      <c r="AC2452" s="62">
        <v>67.27</v>
      </c>
    </row>
    <row r="2453" spans="1:29" ht="30" x14ac:dyDescent="0.25">
      <c r="A2453" s="61" t="s">
        <v>233</v>
      </c>
      <c r="B2453" s="61" t="s">
        <v>234</v>
      </c>
      <c r="C2453" s="62">
        <v>2009</v>
      </c>
      <c r="D2453" s="61" t="s">
        <v>72</v>
      </c>
      <c r="E2453" s="62">
        <v>97</v>
      </c>
      <c r="F2453" s="62">
        <v>1078807</v>
      </c>
      <c r="G2453" s="62">
        <v>138649</v>
      </c>
      <c r="H2453" s="62">
        <v>119.11</v>
      </c>
      <c r="I2453" s="62">
        <v>11121.72</v>
      </c>
      <c r="J2453" s="62">
        <v>1003290.51</v>
      </c>
      <c r="K2453" s="62">
        <v>11504.36</v>
      </c>
      <c r="L2453" s="62">
        <v>15225</v>
      </c>
      <c r="M2453" s="62">
        <v>13.08</v>
      </c>
      <c r="N2453" s="63"/>
      <c r="O2453" s="63"/>
      <c r="P2453" s="63"/>
      <c r="Q2453" s="63"/>
      <c r="R2453" s="63"/>
      <c r="S2453" s="63"/>
      <c r="T2453" s="63"/>
      <c r="U2453" s="63"/>
      <c r="V2453" s="63"/>
      <c r="W2453" s="63"/>
      <c r="X2453" s="63"/>
      <c r="Y2453" s="63"/>
      <c r="Z2453" s="62">
        <v>3741.73</v>
      </c>
      <c r="AA2453" s="62">
        <v>56287</v>
      </c>
      <c r="AB2453" s="62">
        <v>48.36</v>
      </c>
      <c r="AC2453" s="62">
        <v>38.57</v>
      </c>
    </row>
    <row r="2454" spans="1:29" ht="30" x14ac:dyDescent="0.25">
      <c r="A2454" s="61" t="s">
        <v>148</v>
      </c>
      <c r="B2454" s="61" t="s">
        <v>149</v>
      </c>
      <c r="C2454" s="62">
        <v>2012</v>
      </c>
      <c r="D2454" s="61" t="s">
        <v>99</v>
      </c>
      <c r="E2454" s="62">
        <v>30</v>
      </c>
      <c r="F2454" s="62">
        <v>261256</v>
      </c>
      <c r="G2454" s="62">
        <v>33125</v>
      </c>
      <c r="H2454" s="62">
        <v>92.01</v>
      </c>
      <c r="I2454" s="62">
        <v>8708.5300000000007</v>
      </c>
      <c r="J2454" s="62">
        <v>242968.08</v>
      </c>
      <c r="K2454" s="62">
        <v>0</v>
      </c>
      <c r="L2454" s="63"/>
      <c r="M2454" s="63"/>
      <c r="N2454" s="63"/>
      <c r="O2454" s="63"/>
      <c r="P2454" s="63"/>
      <c r="Q2454" s="63"/>
      <c r="R2454" s="63"/>
      <c r="S2454" s="63"/>
      <c r="T2454" s="63"/>
      <c r="U2454" s="63"/>
      <c r="V2454" s="63"/>
      <c r="W2454" s="63"/>
      <c r="X2454" s="63"/>
      <c r="Y2454" s="63"/>
      <c r="Z2454" s="62">
        <v>96020</v>
      </c>
      <c r="AA2454" s="62">
        <v>12282</v>
      </c>
      <c r="AB2454" s="62">
        <v>34.119999999999997</v>
      </c>
      <c r="AC2454" s="62">
        <v>3200.67</v>
      </c>
    </row>
    <row r="2455" spans="1:29" x14ac:dyDescent="0.25">
      <c r="A2455" s="61" t="s">
        <v>399</v>
      </c>
      <c r="B2455" s="61" t="s">
        <v>400</v>
      </c>
      <c r="C2455" s="62">
        <v>2014</v>
      </c>
      <c r="D2455" s="61" t="s">
        <v>78</v>
      </c>
      <c r="E2455" s="62">
        <v>40</v>
      </c>
      <c r="F2455" s="62">
        <v>448320</v>
      </c>
      <c r="G2455" s="62">
        <v>61500</v>
      </c>
      <c r="H2455" s="62">
        <v>128.13</v>
      </c>
      <c r="I2455" s="62">
        <v>11208</v>
      </c>
      <c r="J2455" s="62">
        <v>416937.6</v>
      </c>
      <c r="K2455" s="62">
        <v>0</v>
      </c>
      <c r="L2455" s="63"/>
      <c r="M2455" s="63"/>
      <c r="N2455" s="63"/>
      <c r="O2455" s="63"/>
      <c r="P2455" s="63"/>
      <c r="Q2455" s="63"/>
      <c r="R2455" s="63"/>
      <c r="S2455" s="63"/>
      <c r="T2455" s="63"/>
      <c r="U2455" s="63"/>
      <c r="V2455" s="63"/>
      <c r="W2455" s="63"/>
      <c r="X2455" s="63"/>
      <c r="Y2455" s="63"/>
      <c r="Z2455" s="62">
        <v>0</v>
      </c>
      <c r="AA2455" s="62">
        <v>121450</v>
      </c>
      <c r="AB2455" s="62">
        <v>253.02</v>
      </c>
      <c r="AC2455" s="62">
        <v>0</v>
      </c>
    </row>
    <row r="2456" spans="1:29" ht="30" x14ac:dyDescent="0.25">
      <c r="A2456" s="61" t="s">
        <v>255</v>
      </c>
      <c r="B2456" s="61" t="s">
        <v>256</v>
      </c>
      <c r="C2456" s="62">
        <v>2013</v>
      </c>
      <c r="D2456" s="61" t="s">
        <v>86</v>
      </c>
      <c r="E2456" s="62">
        <v>110</v>
      </c>
      <c r="F2456" s="62">
        <v>100775</v>
      </c>
      <c r="G2456" s="62">
        <v>19357</v>
      </c>
      <c r="H2456" s="62">
        <v>14.66</v>
      </c>
      <c r="I2456" s="62">
        <v>916.14</v>
      </c>
      <c r="J2456" s="62">
        <v>93720.75</v>
      </c>
      <c r="K2456" s="62">
        <v>57059.17</v>
      </c>
      <c r="L2456" s="62">
        <v>54182</v>
      </c>
      <c r="M2456" s="62">
        <v>41.05</v>
      </c>
      <c r="N2456" s="62">
        <v>518.72</v>
      </c>
      <c r="O2456" s="62">
        <v>688093.6</v>
      </c>
      <c r="P2456" s="63"/>
      <c r="Q2456" s="63"/>
      <c r="R2456" s="63"/>
      <c r="S2456" s="63"/>
      <c r="T2456" s="63"/>
      <c r="U2456" s="63"/>
      <c r="V2456" s="63"/>
      <c r="W2456" s="63"/>
      <c r="X2456" s="63"/>
      <c r="Y2456" s="63"/>
      <c r="Z2456" s="62">
        <v>11577</v>
      </c>
      <c r="AA2456" s="62">
        <v>221088</v>
      </c>
      <c r="AB2456" s="62">
        <v>167.49</v>
      </c>
      <c r="AC2456" s="62">
        <v>105.25</v>
      </c>
    </row>
    <row r="2457" spans="1:29" x14ac:dyDescent="0.25">
      <c r="A2457" s="61" t="s">
        <v>102</v>
      </c>
      <c r="B2457" s="61" t="s">
        <v>103</v>
      </c>
      <c r="C2457" s="62">
        <v>2005</v>
      </c>
      <c r="D2457" s="61" t="s">
        <v>419</v>
      </c>
      <c r="E2457" s="62">
        <v>24</v>
      </c>
      <c r="F2457" s="62">
        <v>55060</v>
      </c>
      <c r="G2457" s="62">
        <v>6205</v>
      </c>
      <c r="H2457" s="62">
        <v>21.55</v>
      </c>
      <c r="I2457" s="62">
        <v>2294.17</v>
      </c>
      <c r="J2457" s="62">
        <v>51205.8</v>
      </c>
      <c r="K2457" s="62">
        <v>695.44</v>
      </c>
      <c r="L2457" s="62">
        <v>978</v>
      </c>
      <c r="M2457" s="62">
        <v>3.4</v>
      </c>
      <c r="N2457" s="62">
        <v>28.98</v>
      </c>
      <c r="O2457" s="62">
        <v>8386.5400000000009</v>
      </c>
      <c r="P2457" s="63"/>
      <c r="Q2457" s="63"/>
      <c r="R2457" s="63"/>
      <c r="S2457" s="63"/>
      <c r="T2457" s="63"/>
      <c r="U2457" s="63"/>
      <c r="V2457" s="63"/>
      <c r="W2457" s="63"/>
      <c r="X2457" s="63"/>
      <c r="Y2457" s="63"/>
      <c r="Z2457" s="62">
        <v>0</v>
      </c>
      <c r="AA2457" s="63"/>
      <c r="AB2457" s="63"/>
      <c r="AC2457" s="62">
        <v>0</v>
      </c>
    </row>
    <row r="2458" spans="1:29" ht="30" x14ac:dyDescent="0.25">
      <c r="A2458" s="61" t="s">
        <v>255</v>
      </c>
      <c r="B2458" s="61" t="s">
        <v>256</v>
      </c>
      <c r="C2458" s="62">
        <v>2018</v>
      </c>
      <c r="D2458" s="61" t="s">
        <v>83</v>
      </c>
      <c r="E2458" s="62">
        <v>12</v>
      </c>
      <c r="F2458" s="62">
        <v>15129</v>
      </c>
      <c r="G2458" s="62">
        <v>3180</v>
      </c>
      <c r="H2458" s="62">
        <v>22.08</v>
      </c>
      <c r="I2458" s="62">
        <v>1260.75</v>
      </c>
      <c r="J2458" s="62">
        <v>14069.97</v>
      </c>
      <c r="K2458" s="62">
        <v>5373.42</v>
      </c>
      <c r="L2458" s="62">
        <v>5754</v>
      </c>
      <c r="M2458" s="62">
        <v>39.96</v>
      </c>
      <c r="N2458" s="62">
        <v>447.79</v>
      </c>
      <c r="O2458" s="62">
        <v>64799.73</v>
      </c>
      <c r="P2458" s="63"/>
      <c r="Q2458" s="63"/>
      <c r="R2458" s="63"/>
      <c r="S2458" s="63"/>
      <c r="T2458" s="63"/>
      <c r="U2458" s="63"/>
      <c r="V2458" s="63"/>
      <c r="W2458" s="63"/>
      <c r="X2458" s="63"/>
      <c r="Y2458" s="63"/>
      <c r="Z2458" s="62">
        <v>407</v>
      </c>
      <c r="AA2458" s="62">
        <v>6537</v>
      </c>
      <c r="AB2458" s="62">
        <v>45.4</v>
      </c>
      <c r="AC2458" s="62">
        <v>33.92</v>
      </c>
    </row>
    <row r="2459" spans="1:29" ht="30" x14ac:dyDescent="0.25">
      <c r="A2459" s="61" t="s">
        <v>293</v>
      </c>
      <c r="B2459" s="61" t="s">
        <v>294</v>
      </c>
      <c r="C2459" s="62">
        <v>2013</v>
      </c>
      <c r="D2459" s="61" t="s">
        <v>75</v>
      </c>
      <c r="E2459" s="62">
        <v>13</v>
      </c>
      <c r="F2459" s="62">
        <v>2622</v>
      </c>
      <c r="G2459" s="62">
        <v>734</v>
      </c>
      <c r="H2459" s="62">
        <v>4.71</v>
      </c>
      <c r="I2459" s="62">
        <v>201.69</v>
      </c>
      <c r="J2459" s="62">
        <v>2438.46</v>
      </c>
      <c r="K2459" s="62">
        <v>0</v>
      </c>
      <c r="L2459" s="63"/>
      <c r="M2459" s="63"/>
      <c r="N2459" s="63"/>
      <c r="O2459" s="63"/>
      <c r="P2459" s="63"/>
      <c r="Q2459" s="63"/>
      <c r="R2459" s="63"/>
      <c r="S2459" s="63"/>
      <c r="T2459" s="63"/>
      <c r="U2459" s="63"/>
      <c r="V2459" s="63"/>
      <c r="W2459" s="63"/>
      <c r="X2459" s="63"/>
      <c r="Y2459" s="63"/>
      <c r="Z2459" s="62">
        <v>0.96</v>
      </c>
      <c r="AA2459" s="62">
        <v>1120</v>
      </c>
      <c r="AB2459" s="62">
        <v>7.18</v>
      </c>
      <c r="AC2459" s="62">
        <v>7.0000000000000007E-2</v>
      </c>
    </row>
    <row r="2460" spans="1:29" x14ac:dyDescent="0.25">
      <c r="A2460" s="61" t="s">
        <v>140</v>
      </c>
      <c r="B2460" s="61" t="s">
        <v>141</v>
      </c>
      <c r="C2460" s="62">
        <v>2003</v>
      </c>
      <c r="D2460" s="61" t="s">
        <v>89</v>
      </c>
      <c r="E2460" s="62">
        <v>44</v>
      </c>
      <c r="F2460" s="62">
        <v>77600</v>
      </c>
      <c r="G2460" s="62">
        <v>7801</v>
      </c>
      <c r="H2460" s="62">
        <v>14.77</v>
      </c>
      <c r="I2460" s="62">
        <v>1763.64</v>
      </c>
      <c r="J2460" s="62">
        <v>72168</v>
      </c>
      <c r="K2460" s="62">
        <v>5619.79</v>
      </c>
      <c r="L2460" s="62">
        <v>5115</v>
      </c>
      <c r="M2460" s="62">
        <v>9.69</v>
      </c>
      <c r="N2460" s="62">
        <v>127.72</v>
      </c>
      <c r="O2460" s="62">
        <v>67770.69</v>
      </c>
      <c r="P2460" s="63"/>
      <c r="Q2460" s="63"/>
      <c r="R2460" s="63"/>
      <c r="S2460" s="63"/>
      <c r="T2460" s="63"/>
      <c r="U2460" s="63"/>
      <c r="V2460" s="63"/>
      <c r="W2460" s="63"/>
      <c r="X2460" s="63"/>
      <c r="Y2460" s="63"/>
      <c r="Z2460" s="62">
        <v>791</v>
      </c>
      <c r="AA2460" s="62">
        <v>2841</v>
      </c>
      <c r="AB2460" s="62">
        <v>5.38</v>
      </c>
      <c r="AC2460" s="62">
        <v>17.98</v>
      </c>
    </row>
    <row r="2461" spans="1:29" ht="30" x14ac:dyDescent="0.25">
      <c r="A2461" s="61" t="s">
        <v>363</v>
      </c>
      <c r="B2461" s="61" t="s">
        <v>364</v>
      </c>
      <c r="C2461" s="62">
        <v>2007</v>
      </c>
      <c r="D2461" s="61" t="s">
        <v>94</v>
      </c>
      <c r="E2461" s="62">
        <v>2</v>
      </c>
      <c r="F2461" s="62">
        <v>0</v>
      </c>
      <c r="G2461" s="62">
        <v>0</v>
      </c>
      <c r="H2461" s="62">
        <v>0</v>
      </c>
      <c r="I2461" s="62">
        <v>0</v>
      </c>
      <c r="J2461" s="62">
        <v>0</v>
      </c>
      <c r="K2461" s="62">
        <v>0</v>
      </c>
      <c r="L2461" s="62">
        <v>0</v>
      </c>
      <c r="M2461" s="62">
        <v>0</v>
      </c>
      <c r="N2461" s="63"/>
      <c r="O2461" s="63"/>
      <c r="P2461" s="63"/>
      <c r="Q2461" s="63"/>
      <c r="R2461" s="63"/>
      <c r="S2461" s="63"/>
      <c r="T2461" s="63"/>
      <c r="U2461" s="63"/>
      <c r="V2461" s="63"/>
      <c r="W2461" s="63"/>
      <c r="X2461" s="63"/>
      <c r="Y2461" s="63"/>
      <c r="Z2461" s="62">
        <v>201.86</v>
      </c>
      <c r="AA2461" s="62">
        <v>594</v>
      </c>
      <c r="AB2461" s="62">
        <v>24.75</v>
      </c>
      <c r="AC2461" s="62">
        <v>100.93</v>
      </c>
    </row>
    <row r="2462" spans="1:29" ht="30" x14ac:dyDescent="0.25">
      <c r="A2462" s="61" t="s">
        <v>269</v>
      </c>
      <c r="B2462" s="61" t="s">
        <v>270</v>
      </c>
      <c r="C2462" s="62">
        <v>2005</v>
      </c>
      <c r="D2462" s="61" t="s">
        <v>75</v>
      </c>
      <c r="E2462" s="62">
        <v>15</v>
      </c>
      <c r="F2462" s="62">
        <v>230480</v>
      </c>
      <c r="G2462" s="62">
        <v>24905</v>
      </c>
      <c r="H2462" s="62">
        <v>138.36000000000001</v>
      </c>
      <c r="I2462" s="62">
        <v>15365.33</v>
      </c>
      <c r="J2462" s="62">
        <v>214346.4</v>
      </c>
      <c r="K2462" s="62">
        <v>0</v>
      </c>
      <c r="L2462" s="63"/>
      <c r="M2462" s="63"/>
      <c r="N2462" s="63"/>
      <c r="O2462" s="63"/>
      <c r="P2462" s="63"/>
      <c r="Q2462" s="63"/>
      <c r="R2462" s="63"/>
      <c r="S2462" s="63"/>
      <c r="T2462" s="63"/>
      <c r="U2462" s="63"/>
      <c r="V2462" s="63"/>
      <c r="W2462" s="63"/>
      <c r="X2462" s="63"/>
      <c r="Y2462" s="63"/>
      <c r="Z2462" s="62">
        <v>107400</v>
      </c>
      <c r="AA2462" s="62">
        <v>3145</v>
      </c>
      <c r="AB2462" s="62">
        <v>17.47</v>
      </c>
      <c r="AC2462" s="62">
        <v>7160</v>
      </c>
    </row>
    <row r="2463" spans="1:29" x14ac:dyDescent="0.25">
      <c r="A2463" s="61" t="s">
        <v>81</v>
      </c>
      <c r="B2463" s="61" t="s">
        <v>82</v>
      </c>
      <c r="C2463" s="62">
        <v>2007</v>
      </c>
      <c r="D2463" s="61" t="s">
        <v>150</v>
      </c>
      <c r="E2463" s="62">
        <v>8</v>
      </c>
      <c r="F2463" s="63"/>
      <c r="G2463" s="63"/>
      <c r="H2463" s="63"/>
      <c r="I2463" s="63"/>
      <c r="J2463" s="63"/>
      <c r="K2463" s="62">
        <v>0</v>
      </c>
      <c r="L2463" s="63"/>
      <c r="M2463" s="63"/>
      <c r="N2463" s="63"/>
      <c r="O2463" s="63"/>
      <c r="P2463" s="63"/>
      <c r="Q2463" s="63"/>
      <c r="R2463" s="63"/>
      <c r="S2463" s="63"/>
      <c r="T2463" s="63"/>
      <c r="U2463" s="63"/>
      <c r="V2463" s="63"/>
      <c r="W2463" s="63"/>
      <c r="X2463" s="63"/>
      <c r="Y2463" s="63"/>
      <c r="Z2463" s="62">
        <v>0</v>
      </c>
      <c r="AA2463" s="63"/>
      <c r="AB2463" s="63"/>
      <c r="AC2463" s="62">
        <v>0</v>
      </c>
    </row>
    <row r="2464" spans="1:29" ht="30" x14ac:dyDescent="0.25">
      <c r="A2464" s="61" t="s">
        <v>367</v>
      </c>
      <c r="B2464" s="61" t="s">
        <v>368</v>
      </c>
      <c r="C2464" s="62">
        <v>2012</v>
      </c>
      <c r="D2464" s="61" t="s">
        <v>75</v>
      </c>
      <c r="E2464" s="62">
        <v>5</v>
      </c>
      <c r="F2464" s="62">
        <v>36923</v>
      </c>
      <c r="G2464" s="62">
        <v>7451</v>
      </c>
      <c r="H2464" s="62">
        <v>124.18</v>
      </c>
      <c r="I2464" s="62">
        <v>7384.6</v>
      </c>
      <c r="J2464" s="62">
        <v>34338.39</v>
      </c>
      <c r="K2464" s="62">
        <v>3346.27</v>
      </c>
      <c r="L2464" s="62">
        <v>3528</v>
      </c>
      <c r="M2464" s="62">
        <v>58.8</v>
      </c>
      <c r="N2464" s="63"/>
      <c r="O2464" s="63"/>
      <c r="P2464" s="62">
        <v>37</v>
      </c>
      <c r="Q2464" s="62">
        <v>142</v>
      </c>
      <c r="R2464" s="62">
        <v>2.37</v>
      </c>
      <c r="S2464" s="62">
        <v>7</v>
      </c>
      <c r="T2464" s="62">
        <v>468.75</v>
      </c>
      <c r="U2464" s="62">
        <v>363</v>
      </c>
      <c r="V2464" s="62">
        <v>1265</v>
      </c>
      <c r="W2464" s="62">
        <v>21.08</v>
      </c>
      <c r="X2464" s="62">
        <v>72</v>
      </c>
      <c r="Y2464" s="62">
        <v>8125.39</v>
      </c>
      <c r="Z2464" s="62">
        <v>53900</v>
      </c>
      <c r="AA2464" s="62">
        <v>1589</v>
      </c>
      <c r="AB2464" s="62">
        <v>26.48</v>
      </c>
      <c r="AC2464" s="62">
        <v>10780</v>
      </c>
    </row>
    <row r="2465" spans="1:29" ht="30" x14ac:dyDescent="0.25">
      <c r="A2465" s="61" t="s">
        <v>188</v>
      </c>
      <c r="B2465" s="61" t="s">
        <v>189</v>
      </c>
      <c r="C2465" s="62">
        <v>2013</v>
      </c>
      <c r="D2465" s="61" t="s">
        <v>297</v>
      </c>
      <c r="E2465" s="62">
        <v>80</v>
      </c>
      <c r="F2465" s="62">
        <v>141760</v>
      </c>
      <c r="G2465" s="62">
        <v>27805</v>
      </c>
      <c r="H2465" s="62">
        <v>28.96</v>
      </c>
      <c r="I2465" s="62">
        <v>1772</v>
      </c>
      <c r="J2465" s="62">
        <v>131836.79999999999</v>
      </c>
      <c r="K2465" s="62">
        <v>59483.03</v>
      </c>
      <c r="L2465" s="62">
        <v>86488</v>
      </c>
      <c r="M2465" s="62">
        <v>90.09</v>
      </c>
      <c r="N2465" s="62">
        <v>743.54</v>
      </c>
      <c r="O2465" s="62">
        <v>717323.66</v>
      </c>
      <c r="P2465" s="63"/>
      <c r="Q2465" s="63"/>
      <c r="R2465" s="63"/>
      <c r="S2465" s="63"/>
      <c r="T2465" s="63"/>
      <c r="U2465" s="63"/>
      <c r="V2465" s="63"/>
      <c r="W2465" s="63"/>
      <c r="X2465" s="63"/>
      <c r="Y2465" s="63"/>
      <c r="Z2465" s="62">
        <v>7639</v>
      </c>
      <c r="AA2465" s="62">
        <v>49700</v>
      </c>
      <c r="AB2465" s="62">
        <v>51.77</v>
      </c>
      <c r="AC2465" s="62">
        <v>95.49</v>
      </c>
    </row>
    <row r="2466" spans="1:29" ht="30" x14ac:dyDescent="0.25">
      <c r="A2466" s="61" t="s">
        <v>255</v>
      </c>
      <c r="B2466" s="61" t="s">
        <v>256</v>
      </c>
      <c r="C2466" s="62">
        <v>2008</v>
      </c>
      <c r="D2466" s="61" t="s">
        <v>99</v>
      </c>
      <c r="E2466" s="62">
        <v>40</v>
      </c>
      <c r="F2466" s="62">
        <v>341640</v>
      </c>
      <c r="G2466" s="62">
        <v>63650</v>
      </c>
      <c r="H2466" s="62">
        <v>132.6</v>
      </c>
      <c r="I2466" s="62">
        <v>8541</v>
      </c>
      <c r="J2466" s="62">
        <v>317725.2</v>
      </c>
      <c r="K2466" s="62">
        <v>0</v>
      </c>
      <c r="L2466" s="62">
        <v>0</v>
      </c>
      <c r="M2466" s="62">
        <v>0</v>
      </c>
      <c r="N2466" s="63"/>
      <c r="O2466" s="63"/>
      <c r="P2466" s="63"/>
      <c r="Q2466" s="63"/>
      <c r="R2466" s="63"/>
      <c r="S2466" s="63"/>
      <c r="T2466" s="63"/>
      <c r="U2466" s="63"/>
      <c r="V2466" s="63"/>
      <c r="W2466" s="63"/>
      <c r="X2466" s="63"/>
      <c r="Y2466" s="63"/>
      <c r="Z2466" s="62">
        <v>1166</v>
      </c>
      <c r="AA2466" s="62">
        <v>6387</v>
      </c>
      <c r="AB2466" s="62">
        <v>13.31</v>
      </c>
      <c r="AC2466" s="62">
        <v>29.15</v>
      </c>
    </row>
    <row r="2467" spans="1:29" ht="30" x14ac:dyDescent="0.25">
      <c r="A2467" s="61" t="s">
        <v>171</v>
      </c>
      <c r="B2467" s="61" t="s">
        <v>172</v>
      </c>
      <c r="C2467" s="62">
        <v>2012</v>
      </c>
      <c r="D2467" s="61" t="s">
        <v>94</v>
      </c>
      <c r="E2467" s="62">
        <v>4</v>
      </c>
      <c r="F2467" s="63"/>
      <c r="G2467" s="63"/>
      <c r="H2467" s="63"/>
      <c r="I2467" s="63"/>
      <c r="J2467" s="63"/>
      <c r="K2467" s="62">
        <v>0</v>
      </c>
      <c r="L2467" s="63"/>
      <c r="M2467" s="63"/>
      <c r="N2467" s="63"/>
      <c r="O2467" s="63"/>
      <c r="P2467" s="63"/>
      <c r="Q2467" s="63"/>
      <c r="R2467" s="63"/>
      <c r="S2467" s="63"/>
      <c r="T2467" s="63"/>
      <c r="U2467" s="63"/>
      <c r="V2467" s="63"/>
      <c r="W2467" s="63"/>
      <c r="X2467" s="63"/>
      <c r="Y2467" s="63"/>
      <c r="Z2467" s="62">
        <v>0</v>
      </c>
      <c r="AA2467" s="63"/>
      <c r="AB2467" s="63"/>
      <c r="AC2467" s="62">
        <v>0</v>
      </c>
    </row>
    <row r="2468" spans="1:29" x14ac:dyDescent="0.25">
      <c r="A2468" s="61" t="s">
        <v>484</v>
      </c>
      <c r="B2468" s="61" t="s">
        <v>485</v>
      </c>
      <c r="C2468" s="62">
        <v>2004</v>
      </c>
      <c r="D2468" s="61" t="s">
        <v>86</v>
      </c>
      <c r="E2468" s="62">
        <v>28</v>
      </c>
      <c r="F2468" s="63"/>
      <c r="G2468" s="62">
        <v>1066</v>
      </c>
      <c r="H2468" s="62">
        <v>3.17</v>
      </c>
      <c r="I2468" s="63"/>
      <c r="J2468" s="63"/>
      <c r="K2468" s="62">
        <v>0</v>
      </c>
      <c r="L2468" s="62">
        <v>5873</v>
      </c>
      <c r="M2468" s="62">
        <v>17.48</v>
      </c>
      <c r="N2468" s="63"/>
      <c r="O2468" s="63"/>
      <c r="P2468" s="63"/>
      <c r="Q2468" s="62">
        <v>0</v>
      </c>
      <c r="R2468" s="62">
        <v>0</v>
      </c>
      <c r="S2468" s="63"/>
      <c r="T2468" s="63"/>
      <c r="U2468" s="63"/>
      <c r="V2468" s="62">
        <v>0</v>
      </c>
      <c r="W2468" s="62">
        <v>0</v>
      </c>
      <c r="X2468" s="63"/>
      <c r="Y2468" s="63"/>
      <c r="Z2468" s="62">
        <v>0</v>
      </c>
      <c r="AA2468" s="62">
        <v>19131</v>
      </c>
      <c r="AB2468" s="62">
        <v>56.94</v>
      </c>
      <c r="AC2468" s="62">
        <v>0</v>
      </c>
    </row>
    <row r="2469" spans="1:29" ht="30" x14ac:dyDescent="0.25">
      <c r="A2469" s="61" t="s">
        <v>464</v>
      </c>
      <c r="B2469" s="61" t="s">
        <v>465</v>
      </c>
      <c r="C2469" s="62">
        <v>2011</v>
      </c>
      <c r="D2469" s="61" t="s">
        <v>86</v>
      </c>
      <c r="E2469" s="62">
        <v>30</v>
      </c>
      <c r="F2469" s="62">
        <v>457</v>
      </c>
      <c r="G2469" s="62">
        <v>242</v>
      </c>
      <c r="H2469" s="62">
        <v>0.67</v>
      </c>
      <c r="I2469" s="62">
        <v>15.23</v>
      </c>
      <c r="J2469" s="62">
        <v>425.01</v>
      </c>
      <c r="K2469" s="62">
        <v>0</v>
      </c>
      <c r="L2469" s="63"/>
      <c r="M2469" s="63"/>
      <c r="N2469" s="63"/>
      <c r="O2469" s="63"/>
      <c r="P2469" s="63"/>
      <c r="Q2469" s="63"/>
      <c r="R2469" s="63"/>
      <c r="S2469" s="63"/>
      <c r="T2469" s="63"/>
      <c r="U2469" s="63"/>
      <c r="V2469" s="63"/>
      <c r="W2469" s="63"/>
      <c r="X2469" s="63"/>
      <c r="Y2469" s="63"/>
      <c r="Z2469" s="62">
        <v>0</v>
      </c>
      <c r="AA2469" s="62">
        <v>1421</v>
      </c>
      <c r="AB2469" s="62">
        <v>3.95</v>
      </c>
      <c r="AC2469" s="62">
        <v>0</v>
      </c>
    </row>
    <row r="2470" spans="1:29" x14ac:dyDescent="0.25">
      <c r="A2470" s="61" t="s">
        <v>369</v>
      </c>
      <c r="B2470" s="61" t="s">
        <v>370</v>
      </c>
      <c r="C2470" s="62">
        <v>2015</v>
      </c>
      <c r="D2470" s="61" t="s">
        <v>78</v>
      </c>
      <c r="E2470" s="62">
        <v>64</v>
      </c>
      <c r="F2470" s="62">
        <v>630882</v>
      </c>
      <c r="G2470" s="62">
        <v>116511</v>
      </c>
      <c r="H2470" s="62">
        <v>151.71</v>
      </c>
      <c r="I2470" s="62">
        <v>9857.5300000000007</v>
      </c>
      <c r="J2470" s="62">
        <v>586720.26</v>
      </c>
      <c r="K2470" s="62">
        <v>0</v>
      </c>
      <c r="L2470" s="63"/>
      <c r="M2470" s="63"/>
      <c r="N2470" s="63"/>
      <c r="O2470" s="63"/>
      <c r="P2470" s="63"/>
      <c r="Q2470" s="63"/>
      <c r="R2470" s="63"/>
      <c r="S2470" s="63"/>
      <c r="T2470" s="63"/>
      <c r="U2470" s="63"/>
      <c r="V2470" s="63"/>
      <c r="W2470" s="63"/>
      <c r="X2470" s="63"/>
      <c r="Y2470" s="63"/>
      <c r="Z2470" s="62">
        <v>1459.19</v>
      </c>
      <c r="AA2470" s="62">
        <v>8760</v>
      </c>
      <c r="AB2470" s="62">
        <v>11.41</v>
      </c>
      <c r="AC2470" s="62">
        <v>22.8</v>
      </c>
    </row>
    <row r="2471" spans="1:29" ht="30" x14ac:dyDescent="0.25">
      <c r="A2471" s="61" t="s">
        <v>100</v>
      </c>
      <c r="B2471" s="61" t="s">
        <v>101</v>
      </c>
      <c r="C2471" s="62">
        <v>2009</v>
      </c>
      <c r="D2471" s="61" t="s">
        <v>75</v>
      </c>
      <c r="E2471" s="62">
        <v>10</v>
      </c>
      <c r="F2471" s="62">
        <v>2498</v>
      </c>
      <c r="G2471" s="62">
        <v>640</v>
      </c>
      <c r="H2471" s="62">
        <v>5.33</v>
      </c>
      <c r="I2471" s="62">
        <v>249.8</v>
      </c>
      <c r="J2471" s="62">
        <v>2323.14</v>
      </c>
      <c r="K2471" s="62">
        <v>0</v>
      </c>
      <c r="L2471" s="63"/>
      <c r="M2471" s="63"/>
      <c r="N2471" s="63"/>
      <c r="O2471" s="63"/>
      <c r="P2471" s="63"/>
      <c r="Q2471" s="63"/>
      <c r="R2471" s="63"/>
      <c r="S2471" s="63"/>
      <c r="T2471" s="63"/>
      <c r="U2471" s="63"/>
      <c r="V2471" s="63"/>
      <c r="W2471" s="63"/>
      <c r="X2471" s="63"/>
      <c r="Y2471" s="63"/>
      <c r="Z2471" s="62">
        <v>40000</v>
      </c>
      <c r="AA2471" s="62">
        <v>2079</v>
      </c>
      <c r="AB2471" s="62">
        <v>17.329999999999998</v>
      </c>
      <c r="AC2471" s="62">
        <v>4000</v>
      </c>
    </row>
    <row r="2472" spans="1:29" x14ac:dyDescent="0.25">
      <c r="A2472" s="61" t="s">
        <v>502</v>
      </c>
      <c r="B2472" s="61" t="s">
        <v>503</v>
      </c>
      <c r="C2472" s="62">
        <v>2005</v>
      </c>
      <c r="D2472" s="61" t="s">
        <v>75</v>
      </c>
      <c r="E2472" s="62">
        <v>24</v>
      </c>
      <c r="F2472" s="62">
        <v>3148</v>
      </c>
      <c r="G2472" s="62">
        <v>365</v>
      </c>
      <c r="H2472" s="62">
        <v>1.27</v>
      </c>
      <c r="I2472" s="62">
        <v>131.16999999999999</v>
      </c>
      <c r="J2472" s="62">
        <v>2927.64</v>
      </c>
      <c r="K2472" s="62">
        <v>0</v>
      </c>
      <c r="L2472" s="63"/>
      <c r="M2472" s="63"/>
      <c r="N2472" s="63"/>
      <c r="O2472" s="63"/>
      <c r="P2472" s="63"/>
      <c r="Q2472" s="63"/>
      <c r="R2472" s="63"/>
      <c r="S2472" s="63"/>
      <c r="T2472" s="63"/>
      <c r="U2472" s="63"/>
      <c r="V2472" s="63"/>
      <c r="W2472" s="63"/>
      <c r="X2472" s="63"/>
      <c r="Y2472" s="63"/>
      <c r="Z2472" s="62">
        <v>0</v>
      </c>
      <c r="AA2472" s="63"/>
      <c r="AB2472" s="63"/>
      <c r="AC2472" s="62">
        <v>0</v>
      </c>
    </row>
    <row r="2473" spans="1:29" ht="30" x14ac:dyDescent="0.25">
      <c r="A2473" s="61" t="s">
        <v>448</v>
      </c>
      <c r="B2473" s="61" t="s">
        <v>449</v>
      </c>
      <c r="C2473" s="62">
        <v>2013</v>
      </c>
      <c r="D2473" s="61" t="s">
        <v>78</v>
      </c>
      <c r="E2473" s="62">
        <v>30</v>
      </c>
      <c r="F2473" s="62">
        <v>63840</v>
      </c>
      <c r="G2473" s="62">
        <v>15358</v>
      </c>
      <c r="H2473" s="62">
        <v>42.66</v>
      </c>
      <c r="I2473" s="62">
        <v>2128</v>
      </c>
      <c r="J2473" s="62">
        <v>59371.199999999997</v>
      </c>
      <c r="K2473" s="62">
        <v>14799</v>
      </c>
      <c r="L2473" s="62">
        <v>19995</v>
      </c>
      <c r="M2473" s="62">
        <v>55.54</v>
      </c>
      <c r="N2473" s="63"/>
      <c r="O2473" s="63"/>
      <c r="P2473" s="63"/>
      <c r="Q2473" s="63"/>
      <c r="R2473" s="63"/>
      <c r="S2473" s="63"/>
      <c r="T2473" s="63"/>
      <c r="U2473" s="63"/>
      <c r="V2473" s="63"/>
      <c r="W2473" s="63"/>
      <c r="X2473" s="63"/>
      <c r="Y2473" s="63"/>
      <c r="Z2473" s="62">
        <v>0</v>
      </c>
      <c r="AA2473" s="62">
        <v>8336</v>
      </c>
      <c r="AB2473" s="62">
        <v>23.16</v>
      </c>
      <c r="AC2473" s="62">
        <v>0</v>
      </c>
    </row>
    <row r="2474" spans="1:29" x14ac:dyDescent="0.25">
      <c r="A2474" s="61" t="s">
        <v>306</v>
      </c>
      <c r="B2474" s="61" t="s">
        <v>307</v>
      </c>
      <c r="C2474" s="62">
        <v>2016</v>
      </c>
      <c r="D2474" s="61" t="s">
        <v>78</v>
      </c>
      <c r="E2474" s="62">
        <v>32</v>
      </c>
      <c r="F2474" s="62">
        <v>266640</v>
      </c>
      <c r="G2474" s="62">
        <v>50814</v>
      </c>
      <c r="H2474" s="62">
        <v>132.33000000000001</v>
      </c>
      <c r="I2474" s="62">
        <v>8332.5</v>
      </c>
      <c r="J2474" s="62">
        <v>247975.2</v>
      </c>
      <c r="K2474" s="62">
        <v>0</v>
      </c>
      <c r="L2474" s="63"/>
      <c r="M2474" s="63"/>
      <c r="N2474" s="63"/>
      <c r="O2474" s="63"/>
      <c r="P2474" s="63"/>
      <c r="Q2474" s="63"/>
      <c r="R2474" s="63"/>
      <c r="S2474" s="63"/>
      <c r="T2474" s="63"/>
      <c r="U2474" s="63"/>
      <c r="V2474" s="63"/>
      <c r="W2474" s="63"/>
      <c r="X2474" s="63"/>
      <c r="Y2474" s="63"/>
      <c r="Z2474" s="62">
        <v>0.65</v>
      </c>
      <c r="AA2474" s="62">
        <v>9176</v>
      </c>
      <c r="AB2474" s="62">
        <v>23.9</v>
      </c>
      <c r="AC2474" s="62">
        <v>0.02</v>
      </c>
    </row>
    <row r="2475" spans="1:29" x14ac:dyDescent="0.25">
      <c r="A2475" s="61" t="s">
        <v>178</v>
      </c>
      <c r="B2475" s="61" t="s">
        <v>179</v>
      </c>
      <c r="C2475" s="62">
        <v>2012</v>
      </c>
      <c r="D2475" s="61" t="s">
        <v>298</v>
      </c>
      <c r="E2475" s="62">
        <v>16</v>
      </c>
      <c r="F2475" s="62">
        <v>8000</v>
      </c>
      <c r="G2475" s="62">
        <v>1199</v>
      </c>
      <c r="H2475" s="62">
        <v>6.24</v>
      </c>
      <c r="I2475" s="62">
        <v>500</v>
      </c>
      <c r="J2475" s="62">
        <v>7440</v>
      </c>
      <c r="K2475" s="62">
        <v>573.15</v>
      </c>
      <c r="L2475" s="62">
        <v>706</v>
      </c>
      <c r="M2475" s="62">
        <v>3.68</v>
      </c>
      <c r="N2475" s="62">
        <v>35.82</v>
      </c>
      <c r="O2475" s="62">
        <v>6911.83</v>
      </c>
      <c r="P2475" s="63"/>
      <c r="Q2475" s="63"/>
      <c r="R2475" s="63"/>
      <c r="S2475" s="63"/>
      <c r="T2475" s="63"/>
      <c r="U2475" s="63"/>
      <c r="V2475" s="63"/>
      <c r="W2475" s="63"/>
      <c r="X2475" s="63"/>
      <c r="Y2475" s="63"/>
      <c r="Z2475" s="62">
        <v>373.47</v>
      </c>
      <c r="AA2475" s="62">
        <v>10107</v>
      </c>
      <c r="AB2475" s="62">
        <v>52.64</v>
      </c>
      <c r="AC2475" s="62">
        <v>23.34</v>
      </c>
    </row>
    <row r="2476" spans="1:29" x14ac:dyDescent="0.25">
      <c r="A2476" s="61" t="s">
        <v>540</v>
      </c>
      <c r="B2476" s="61" t="s">
        <v>541</v>
      </c>
      <c r="C2476" s="62">
        <v>2017</v>
      </c>
      <c r="D2476" s="61" t="s">
        <v>99</v>
      </c>
      <c r="E2476" s="62">
        <v>82</v>
      </c>
      <c r="F2476" s="62">
        <v>805320</v>
      </c>
      <c r="G2476" s="62">
        <v>76784</v>
      </c>
      <c r="H2476" s="62">
        <v>78.03</v>
      </c>
      <c r="I2476" s="62">
        <v>9820.98</v>
      </c>
      <c r="J2476" s="62">
        <v>748947.6</v>
      </c>
      <c r="K2476" s="62">
        <v>0</v>
      </c>
      <c r="L2476" s="63"/>
      <c r="M2476" s="63"/>
      <c r="N2476" s="63"/>
      <c r="O2476" s="63"/>
      <c r="P2476" s="63"/>
      <c r="Q2476" s="63"/>
      <c r="R2476" s="63"/>
      <c r="S2476" s="63"/>
      <c r="T2476" s="63"/>
      <c r="U2476" s="63"/>
      <c r="V2476" s="63"/>
      <c r="W2476" s="63"/>
      <c r="X2476" s="63"/>
      <c r="Y2476" s="63"/>
      <c r="Z2476" s="62">
        <v>302730</v>
      </c>
      <c r="AA2476" s="62">
        <v>12803</v>
      </c>
      <c r="AB2476" s="62">
        <v>13.01</v>
      </c>
      <c r="AC2476" s="62">
        <v>3691.83</v>
      </c>
    </row>
    <row r="2477" spans="1:29" ht="30" x14ac:dyDescent="0.25">
      <c r="A2477" s="61" t="s">
        <v>498</v>
      </c>
      <c r="B2477" s="61" t="s">
        <v>499</v>
      </c>
      <c r="C2477" s="62">
        <v>2014</v>
      </c>
      <c r="D2477" s="61" t="s">
        <v>83</v>
      </c>
      <c r="E2477" s="62">
        <v>1</v>
      </c>
      <c r="F2477" s="63"/>
      <c r="G2477" s="63"/>
      <c r="H2477" s="63"/>
      <c r="I2477" s="63"/>
      <c r="J2477" s="63"/>
      <c r="K2477" s="62">
        <v>0</v>
      </c>
      <c r="L2477" s="63"/>
      <c r="M2477" s="63"/>
      <c r="N2477" s="63"/>
      <c r="O2477" s="63"/>
      <c r="P2477" s="63"/>
      <c r="Q2477" s="63"/>
      <c r="R2477" s="63"/>
      <c r="S2477" s="63"/>
      <c r="T2477" s="63"/>
      <c r="U2477" s="63"/>
      <c r="V2477" s="63"/>
      <c r="W2477" s="63"/>
      <c r="X2477" s="63"/>
      <c r="Y2477" s="63"/>
      <c r="Z2477" s="62">
        <v>0</v>
      </c>
      <c r="AA2477" s="63"/>
      <c r="AB2477" s="63"/>
      <c r="AC2477" s="62">
        <v>0</v>
      </c>
    </row>
    <row r="2478" spans="1:29" x14ac:dyDescent="0.25">
      <c r="A2478" s="61" t="s">
        <v>289</v>
      </c>
      <c r="B2478" s="61" t="s">
        <v>290</v>
      </c>
      <c r="C2478" s="62">
        <v>2007</v>
      </c>
      <c r="D2478" s="61" t="s">
        <v>89</v>
      </c>
      <c r="E2478" s="62">
        <v>40</v>
      </c>
      <c r="F2478" s="62">
        <v>188489</v>
      </c>
      <c r="G2478" s="62">
        <v>19248</v>
      </c>
      <c r="H2478" s="62">
        <v>40.1</v>
      </c>
      <c r="I2478" s="62">
        <v>4712.2299999999996</v>
      </c>
      <c r="J2478" s="62">
        <v>175294.77</v>
      </c>
      <c r="K2478" s="62">
        <v>22318.14</v>
      </c>
      <c r="L2478" s="62">
        <v>27510</v>
      </c>
      <c r="M2478" s="62">
        <v>57.31</v>
      </c>
      <c r="N2478" s="63"/>
      <c r="O2478" s="63"/>
      <c r="P2478" s="63"/>
      <c r="Q2478" s="63"/>
      <c r="R2478" s="63"/>
      <c r="S2478" s="63"/>
      <c r="T2478" s="63"/>
      <c r="U2478" s="63"/>
      <c r="V2478" s="63"/>
      <c r="W2478" s="63"/>
      <c r="X2478" s="63"/>
      <c r="Y2478" s="63"/>
      <c r="Z2478" s="62">
        <v>161.75</v>
      </c>
      <c r="AA2478" s="62">
        <v>10163</v>
      </c>
      <c r="AB2478" s="62">
        <v>21.17</v>
      </c>
      <c r="AC2478" s="62">
        <v>4.04</v>
      </c>
    </row>
    <row r="2479" spans="1:29" x14ac:dyDescent="0.25">
      <c r="A2479" s="61" t="s">
        <v>202</v>
      </c>
      <c r="B2479" s="61" t="s">
        <v>203</v>
      </c>
      <c r="C2479" s="62">
        <v>2016</v>
      </c>
      <c r="D2479" s="61" t="s">
        <v>99</v>
      </c>
      <c r="E2479" s="62">
        <v>24</v>
      </c>
      <c r="F2479" s="62">
        <v>196766</v>
      </c>
      <c r="G2479" s="62">
        <v>34765</v>
      </c>
      <c r="H2479" s="62">
        <v>120.71</v>
      </c>
      <c r="I2479" s="62">
        <v>8198.58</v>
      </c>
      <c r="J2479" s="62">
        <v>182992.38</v>
      </c>
      <c r="K2479" s="62">
        <v>0</v>
      </c>
      <c r="L2479" s="63"/>
      <c r="M2479" s="63"/>
      <c r="N2479" s="63"/>
      <c r="O2479" s="63"/>
      <c r="P2479" s="63"/>
      <c r="Q2479" s="63"/>
      <c r="R2479" s="63"/>
      <c r="S2479" s="63"/>
      <c r="T2479" s="63"/>
      <c r="U2479" s="63"/>
      <c r="V2479" s="63"/>
      <c r="W2479" s="63"/>
      <c r="X2479" s="63"/>
      <c r="Y2479" s="63"/>
      <c r="Z2479" s="62">
        <v>1062362</v>
      </c>
      <c r="AA2479" s="62">
        <v>1711</v>
      </c>
      <c r="AB2479" s="62">
        <v>5.94</v>
      </c>
      <c r="AC2479" s="62">
        <v>44265.08</v>
      </c>
    </row>
    <row r="2480" spans="1:29" ht="45" x14ac:dyDescent="0.25">
      <c r="A2480" s="61" t="s">
        <v>326</v>
      </c>
      <c r="B2480" s="61" t="s">
        <v>327</v>
      </c>
      <c r="C2480" s="62">
        <v>2018</v>
      </c>
      <c r="D2480" s="61" t="s">
        <v>78</v>
      </c>
      <c r="E2480" s="62">
        <v>104</v>
      </c>
      <c r="F2480" s="62">
        <v>920550</v>
      </c>
      <c r="G2480" s="62">
        <v>120143</v>
      </c>
      <c r="H2480" s="62">
        <v>96.27</v>
      </c>
      <c r="I2480" s="62">
        <v>8851.44</v>
      </c>
      <c r="J2480" s="62">
        <v>856111.5</v>
      </c>
      <c r="K2480" s="62">
        <v>0</v>
      </c>
      <c r="L2480" s="63"/>
      <c r="M2480" s="63"/>
      <c r="N2480" s="63"/>
      <c r="O2480" s="63"/>
      <c r="P2480" s="63"/>
      <c r="Q2480" s="63"/>
      <c r="R2480" s="63"/>
      <c r="S2480" s="63"/>
      <c r="T2480" s="63"/>
      <c r="U2480" s="63"/>
      <c r="V2480" s="63"/>
      <c r="W2480" s="63"/>
      <c r="X2480" s="63"/>
      <c r="Y2480" s="63"/>
      <c r="Z2480" s="62">
        <v>238295</v>
      </c>
      <c r="AA2480" s="62">
        <v>29845</v>
      </c>
      <c r="AB2480" s="62">
        <v>23.91</v>
      </c>
      <c r="AC2480" s="62">
        <v>2291.3000000000002</v>
      </c>
    </row>
    <row r="2481" spans="1:29" ht="30" x14ac:dyDescent="0.25">
      <c r="A2481" s="61" t="s">
        <v>439</v>
      </c>
      <c r="B2481" s="61" t="s">
        <v>440</v>
      </c>
      <c r="C2481" s="62">
        <v>2008</v>
      </c>
      <c r="D2481" s="61" t="s">
        <v>99</v>
      </c>
      <c r="E2481" s="62">
        <v>48</v>
      </c>
      <c r="F2481" s="62">
        <v>126060</v>
      </c>
      <c r="G2481" s="62">
        <v>22310</v>
      </c>
      <c r="H2481" s="62">
        <v>38.729999999999997</v>
      </c>
      <c r="I2481" s="62">
        <v>2626.25</v>
      </c>
      <c r="J2481" s="62">
        <v>117235.8</v>
      </c>
      <c r="K2481" s="62">
        <v>61214.35</v>
      </c>
      <c r="L2481" s="62">
        <v>55887</v>
      </c>
      <c r="M2481" s="62">
        <v>97.03</v>
      </c>
      <c r="N2481" s="62">
        <v>1275.3</v>
      </c>
      <c r="O2481" s="62">
        <v>738202.27</v>
      </c>
      <c r="P2481" s="63"/>
      <c r="Q2481" s="63"/>
      <c r="R2481" s="63"/>
      <c r="S2481" s="63"/>
      <c r="T2481" s="63"/>
      <c r="U2481" s="63"/>
      <c r="V2481" s="63"/>
      <c r="W2481" s="63"/>
      <c r="X2481" s="63"/>
      <c r="Y2481" s="63"/>
      <c r="Z2481" s="62">
        <v>0</v>
      </c>
      <c r="AA2481" s="62">
        <v>8544</v>
      </c>
      <c r="AB2481" s="62">
        <v>14.83</v>
      </c>
      <c r="AC2481" s="62">
        <v>0</v>
      </c>
    </row>
    <row r="2482" spans="1:29" ht="30" x14ac:dyDescent="0.25">
      <c r="A2482" s="61" t="s">
        <v>528</v>
      </c>
      <c r="B2482" s="61" t="s">
        <v>529</v>
      </c>
      <c r="C2482" s="62">
        <v>2016</v>
      </c>
      <c r="D2482" s="61" t="s">
        <v>78</v>
      </c>
      <c r="E2482" s="62">
        <v>30</v>
      </c>
      <c r="F2482" s="62">
        <v>206347</v>
      </c>
      <c r="G2482" s="62">
        <v>40540</v>
      </c>
      <c r="H2482" s="62">
        <v>112.61</v>
      </c>
      <c r="I2482" s="62">
        <v>6878.23</v>
      </c>
      <c r="J2482" s="62">
        <v>191902.71</v>
      </c>
      <c r="K2482" s="62">
        <v>0</v>
      </c>
      <c r="L2482" s="63"/>
      <c r="M2482" s="63"/>
      <c r="N2482" s="63"/>
      <c r="O2482" s="63"/>
      <c r="P2482" s="63"/>
      <c r="Q2482" s="63"/>
      <c r="R2482" s="63"/>
      <c r="S2482" s="63"/>
      <c r="T2482" s="63"/>
      <c r="U2482" s="63"/>
      <c r="V2482" s="63"/>
      <c r="W2482" s="63"/>
      <c r="X2482" s="63"/>
      <c r="Y2482" s="63"/>
      <c r="Z2482" s="62">
        <v>2761.48</v>
      </c>
      <c r="AA2482" s="62">
        <v>12626</v>
      </c>
      <c r="AB2482" s="62">
        <v>35.07</v>
      </c>
      <c r="AC2482" s="62">
        <v>92.05</v>
      </c>
    </row>
    <row r="2483" spans="1:29" x14ac:dyDescent="0.25">
      <c r="A2483" s="61" t="s">
        <v>434</v>
      </c>
      <c r="B2483" s="61" t="s">
        <v>435</v>
      </c>
      <c r="C2483" s="62">
        <v>2004</v>
      </c>
      <c r="D2483" s="61" t="s">
        <v>78</v>
      </c>
      <c r="E2483" s="62">
        <v>32</v>
      </c>
      <c r="F2483" s="62">
        <v>45668</v>
      </c>
      <c r="G2483" s="62">
        <v>6934</v>
      </c>
      <c r="H2483" s="62">
        <v>18.059999999999999</v>
      </c>
      <c r="I2483" s="62">
        <v>1427.13</v>
      </c>
      <c r="J2483" s="62">
        <v>42471.24</v>
      </c>
      <c r="K2483" s="62">
        <v>7729</v>
      </c>
      <c r="L2483" s="62">
        <v>10712</v>
      </c>
      <c r="M2483" s="62">
        <v>27.9</v>
      </c>
      <c r="N2483" s="62">
        <v>241.53</v>
      </c>
      <c r="O2483" s="62">
        <v>93206.33</v>
      </c>
      <c r="P2483" s="63"/>
      <c r="Q2483" s="63"/>
      <c r="R2483" s="63"/>
      <c r="S2483" s="63"/>
      <c r="T2483" s="63"/>
      <c r="U2483" s="63"/>
      <c r="V2483" s="63"/>
      <c r="W2483" s="63"/>
      <c r="X2483" s="63"/>
      <c r="Y2483" s="63"/>
      <c r="Z2483" s="62">
        <v>481.25</v>
      </c>
      <c r="AA2483" s="62">
        <v>1240</v>
      </c>
      <c r="AB2483" s="62">
        <v>3.23</v>
      </c>
      <c r="AC2483" s="62">
        <v>15.04</v>
      </c>
    </row>
    <row r="2484" spans="1:29" ht="30" x14ac:dyDescent="0.25">
      <c r="A2484" s="61" t="s">
        <v>283</v>
      </c>
      <c r="B2484" s="61" t="s">
        <v>284</v>
      </c>
      <c r="C2484" s="62">
        <v>2008</v>
      </c>
      <c r="D2484" s="61" t="s">
        <v>86</v>
      </c>
      <c r="E2484" s="62">
        <v>216</v>
      </c>
      <c r="F2484" s="62">
        <v>1328440</v>
      </c>
      <c r="G2484" s="62">
        <v>245617</v>
      </c>
      <c r="H2484" s="62">
        <v>94.76</v>
      </c>
      <c r="I2484" s="62">
        <v>6150.19</v>
      </c>
      <c r="J2484" s="62">
        <v>1235449.2</v>
      </c>
      <c r="K2484" s="62">
        <v>167597.48000000001</v>
      </c>
      <c r="L2484" s="62">
        <v>230367</v>
      </c>
      <c r="M2484" s="62">
        <v>88.88</v>
      </c>
      <c r="N2484" s="62">
        <v>775.91</v>
      </c>
      <c r="O2484" s="62">
        <v>2021108.27</v>
      </c>
      <c r="P2484" s="63"/>
      <c r="Q2484" s="63"/>
      <c r="R2484" s="63"/>
      <c r="S2484" s="63"/>
      <c r="T2484" s="63"/>
      <c r="U2484" s="63"/>
      <c r="V2484" s="63"/>
      <c r="W2484" s="63"/>
      <c r="X2484" s="63"/>
      <c r="Y2484" s="63"/>
      <c r="Z2484" s="62">
        <v>0</v>
      </c>
      <c r="AA2484" s="63"/>
      <c r="AB2484" s="63"/>
      <c r="AC2484" s="62">
        <v>0</v>
      </c>
    </row>
    <row r="2485" spans="1:29" ht="30" x14ac:dyDescent="0.25">
      <c r="A2485" s="61" t="s">
        <v>393</v>
      </c>
      <c r="B2485" s="61" t="s">
        <v>394</v>
      </c>
      <c r="C2485" s="62">
        <v>2003</v>
      </c>
      <c r="D2485" s="61" t="s">
        <v>78</v>
      </c>
      <c r="E2485" s="62">
        <v>64</v>
      </c>
      <c r="F2485" s="62">
        <v>262720</v>
      </c>
      <c r="G2485" s="62">
        <v>24865</v>
      </c>
      <c r="H2485" s="62">
        <v>32.380000000000003</v>
      </c>
      <c r="I2485" s="62">
        <v>4105</v>
      </c>
      <c r="J2485" s="62">
        <v>244329.60000000001</v>
      </c>
      <c r="K2485" s="62">
        <v>0</v>
      </c>
      <c r="L2485" s="63"/>
      <c r="M2485" s="63"/>
      <c r="N2485" s="63"/>
      <c r="O2485" s="63"/>
      <c r="P2485" s="63"/>
      <c r="Q2485" s="63"/>
      <c r="R2485" s="63"/>
      <c r="S2485" s="63"/>
      <c r="T2485" s="63"/>
      <c r="U2485" s="63"/>
      <c r="V2485" s="63"/>
      <c r="W2485" s="63"/>
      <c r="X2485" s="63"/>
      <c r="Y2485" s="63"/>
      <c r="Z2485" s="62">
        <v>2192.37</v>
      </c>
      <c r="AA2485" s="62">
        <v>7425</v>
      </c>
      <c r="AB2485" s="62">
        <v>9.67</v>
      </c>
      <c r="AC2485" s="62">
        <v>34.26</v>
      </c>
    </row>
    <row r="2486" spans="1:29" x14ac:dyDescent="0.25">
      <c r="A2486" s="61" t="s">
        <v>271</v>
      </c>
      <c r="B2486" s="61" t="s">
        <v>272</v>
      </c>
      <c r="C2486" s="62">
        <v>2017</v>
      </c>
      <c r="D2486" s="61" t="s">
        <v>150</v>
      </c>
      <c r="E2486" s="62">
        <v>8</v>
      </c>
      <c r="F2486" s="63"/>
      <c r="G2486" s="63"/>
      <c r="H2486" s="63"/>
      <c r="I2486" s="63"/>
      <c r="J2486" s="63"/>
      <c r="K2486" s="62">
        <v>0</v>
      </c>
      <c r="L2486" s="63"/>
      <c r="M2486" s="63"/>
      <c r="N2486" s="63"/>
      <c r="O2486" s="63"/>
      <c r="P2486" s="63"/>
      <c r="Q2486" s="63"/>
      <c r="R2486" s="63"/>
      <c r="S2486" s="63"/>
      <c r="T2486" s="63"/>
      <c r="U2486" s="63"/>
      <c r="V2486" s="63"/>
      <c r="W2486" s="63"/>
      <c r="X2486" s="63"/>
      <c r="Y2486" s="63"/>
      <c r="Z2486" s="62">
        <v>0</v>
      </c>
      <c r="AA2486" s="63"/>
      <c r="AB2486" s="63"/>
      <c r="AC2486" s="62">
        <v>0</v>
      </c>
    </row>
    <row r="2487" spans="1:29" ht="45" x14ac:dyDescent="0.25">
      <c r="A2487" s="61" t="s">
        <v>214</v>
      </c>
      <c r="B2487" s="61" t="s">
        <v>215</v>
      </c>
      <c r="C2487" s="62">
        <v>2016</v>
      </c>
      <c r="D2487" s="61" t="s">
        <v>72</v>
      </c>
      <c r="E2487" s="62">
        <v>28</v>
      </c>
      <c r="F2487" s="62">
        <v>220188</v>
      </c>
      <c r="G2487" s="62">
        <v>33681</v>
      </c>
      <c r="H2487" s="62">
        <v>100.24</v>
      </c>
      <c r="I2487" s="62">
        <v>7863.86</v>
      </c>
      <c r="J2487" s="62">
        <v>204774.84</v>
      </c>
      <c r="K2487" s="62">
        <v>12243.45</v>
      </c>
      <c r="L2487" s="62">
        <v>16329</v>
      </c>
      <c r="M2487" s="62">
        <v>48.6</v>
      </c>
      <c r="N2487" s="62">
        <v>437.27</v>
      </c>
      <c r="O2487" s="62">
        <v>147647.47</v>
      </c>
      <c r="P2487" s="63"/>
      <c r="Q2487" s="63"/>
      <c r="R2487" s="63"/>
      <c r="S2487" s="63"/>
      <c r="T2487" s="63"/>
      <c r="U2487" s="63"/>
      <c r="V2487" s="63"/>
      <c r="W2487" s="63"/>
      <c r="X2487" s="63"/>
      <c r="Y2487" s="63"/>
      <c r="Z2487" s="62">
        <v>1212</v>
      </c>
      <c r="AA2487" s="62">
        <v>5706</v>
      </c>
      <c r="AB2487" s="62">
        <v>16.98</v>
      </c>
      <c r="AC2487" s="62">
        <v>43.29</v>
      </c>
    </row>
    <row r="2488" spans="1:29" x14ac:dyDescent="0.25">
      <c r="A2488" s="61" t="s">
        <v>163</v>
      </c>
      <c r="B2488" s="61" t="s">
        <v>164</v>
      </c>
      <c r="C2488" s="62">
        <v>2013</v>
      </c>
      <c r="D2488" s="61" t="s">
        <v>150</v>
      </c>
      <c r="E2488" s="62">
        <v>17</v>
      </c>
      <c r="F2488" s="62">
        <v>32824</v>
      </c>
      <c r="G2488" s="62">
        <v>4696</v>
      </c>
      <c r="H2488" s="62">
        <v>23.02</v>
      </c>
      <c r="I2488" s="62">
        <v>1930.82</v>
      </c>
      <c r="J2488" s="62">
        <v>30526.32</v>
      </c>
      <c r="K2488" s="62">
        <v>0</v>
      </c>
      <c r="L2488" s="63"/>
      <c r="M2488" s="63"/>
      <c r="N2488" s="63"/>
      <c r="O2488" s="63"/>
      <c r="P2488" s="63"/>
      <c r="Q2488" s="63"/>
      <c r="R2488" s="63"/>
      <c r="S2488" s="63"/>
      <c r="T2488" s="63"/>
      <c r="U2488" s="63"/>
      <c r="V2488" s="63"/>
      <c r="W2488" s="63"/>
      <c r="X2488" s="63"/>
      <c r="Y2488" s="63"/>
      <c r="Z2488" s="62">
        <v>103369</v>
      </c>
      <c r="AA2488" s="62">
        <v>7309</v>
      </c>
      <c r="AB2488" s="62">
        <v>35.83</v>
      </c>
      <c r="AC2488" s="62">
        <v>6080.53</v>
      </c>
    </row>
    <row r="2489" spans="1:29" x14ac:dyDescent="0.25">
      <c r="A2489" s="61" t="s">
        <v>471</v>
      </c>
      <c r="B2489" s="61" t="s">
        <v>472</v>
      </c>
      <c r="C2489" s="62">
        <v>2010</v>
      </c>
      <c r="D2489" s="61" t="s">
        <v>99</v>
      </c>
      <c r="E2489" s="62">
        <v>40</v>
      </c>
      <c r="F2489" s="62">
        <v>19215</v>
      </c>
      <c r="G2489" s="62">
        <v>3048</v>
      </c>
      <c r="H2489" s="62">
        <v>6.35</v>
      </c>
      <c r="I2489" s="62">
        <v>480.38</v>
      </c>
      <c r="J2489" s="62">
        <v>17869.95</v>
      </c>
      <c r="K2489" s="62">
        <v>21886.52</v>
      </c>
      <c r="L2489" s="62">
        <v>36242</v>
      </c>
      <c r="M2489" s="62">
        <v>75.5</v>
      </c>
      <c r="N2489" s="62">
        <v>547.16</v>
      </c>
      <c r="O2489" s="62">
        <v>263936.09000000003</v>
      </c>
      <c r="P2489" s="63"/>
      <c r="Q2489" s="63"/>
      <c r="R2489" s="63"/>
      <c r="S2489" s="63"/>
      <c r="T2489" s="63"/>
      <c r="U2489" s="63"/>
      <c r="V2489" s="63"/>
      <c r="W2489" s="63"/>
      <c r="X2489" s="63"/>
      <c r="Y2489" s="63"/>
      <c r="Z2489" s="62">
        <v>128400</v>
      </c>
      <c r="AA2489" s="62">
        <v>10512</v>
      </c>
      <c r="AB2489" s="62">
        <v>21.9</v>
      </c>
      <c r="AC2489" s="62">
        <v>3210</v>
      </c>
    </row>
    <row r="2490" spans="1:29" ht="45" x14ac:dyDescent="0.25">
      <c r="A2490" s="61" t="s">
        <v>167</v>
      </c>
      <c r="B2490" s="61" t="s">
        <v>168</v>
      </c>
      <c r="C2490" s="62">
        <v>2010</v>
      </c>
      <c r="D2490" s="61" t="s">
        <v>150</v>
      </c>
      <c r="E2490" s="62">
        <v>8</v>
      </c>
      <c r="F2490" s="63"/>
      <c r="G2490" s="63"/>
      <c r="H2490" s="63"/>
      <c r="I2490" s="63"/>
      <c r="J2490" s="63"/>
      <c r="K2490" s="62">
        <v>0</v>
      </c>
      <c r="L2490" s="63"/>
      <c r="M2490" s="63"/>
      <c r="N2490" s="63"/>
      <c r="O2490" s="63"/>
      <c r="P2490" s="63"/>
      <c r="Q2490" s="63"/>
      <c r="R2490" s="63"/>
      <c r="S2490" s="63"/>
      <c r="T2490" s="63"/>
      <c r="U2490" s="63"/>
      <c r="V2490" s="63"/>
      <c r="W2490" s="63"/>
      <c r="X2490" s="63"/>
      <c r="Y2490" s="63"/>
      <c r="Z2490" s="62">
        <v>0</v>
      </c>
      <c r="AA2490" s="63"/>
      <c r="AB2490" s="63"/>
      <c r="AC2490" s="62">
        <v>0</v>
      </c>
    </row>
    <row r="2491" spans="1:29" x14ac:dyDescent="0.25">
      <c r="A2491" s="61" t="s">
        <v>144</v>
      </c>
      <c r="B2491" s="61" t="s">
        <v>145</v>
      </c>
      <c r="C2491" s="62">
        <v>2013</v>
      </c>
      <c r="D2491" s="61" t="s">
        <v>150</v>
      </c>
      <c r="E2491" s="62">
        <v>12</v>
      </c>
      <c r="F2491" s="62">
        <v>6199</v>
      </c>
      <c r="G2491" s="62">
        <v>1088</v>
      </c>
      <c r="H2491" s="62">
        <v>7.56</v>
      </c>
      <c r="I2491" s="62">
        <v>516.58000000000004</v>
      </c>
      <c r="J2491" s="62">
        <v>5765.07</v>
      </c>
      <c r="K2491" s="62">
        <v>9279.34</v>
      </c>
      <c r="L2491" s="62">
        <v>12506</v>
      </c>
      <c r="M2491" s="62">
        <v>86.85</v>
      </c>
      <c r="N2491" s="62">
        <v>773.28</v>
      </c>
      <c r="O2491" s="62">
        <v>111902.35</v>
      </c>
      <c r="P2491" s="63"/>
      <c r="Q2491" s="63"/>
      <c r="R2491" s="63"/>
      <c r="S2491" s="63"/>
      <c r="T2491" s="63"/>
      <c r="U2491" s="63"/>
      <c r="V2491" s="63"/>
      <c r="W2491" s="63"/>
      <c r="X2491" s="63"/>
      <c r="Y2491" s="63"/>
      <c r="Z2491" s="62">
        <v>614</v>
      </c>
      <c r="AA2491" s="62">
        <v>9136</v>
      </c>
      <c r="AB2491" s="62">
        <v>63.44</v>
      </c>
      <c r="AC2491" s="62">
        <v>51.17</v>
      </c>
    </row>
    <row r="2492" spans="1:29" x14ac:dyDescent="0.25">
      <c r="A2492" s="61" t="s">
        <v>328</v>
      </c>
      <c r="B2492" s="61" t="s">
        <v>329</v>
      </c>
      <c r="C2492" s="62">
        <v>2009</v>
      </c>
      <c r="D2492" s="61" t="s">
        <v>75</v>
      </c>
      <c r="E2492" s="62">
        <v>5</v>
      </c>
      <c r="F2492" s="63"/>
      <c r="G2492" s="63"/>
      <c r="H2492" s="63"/>
      <c r="I2492" s="63"/>
      <c r="J2492" s="63"/>
      <c r="K2492" s="62">
        <v>0</v>
      </c>
      <c r="L2492" s="63"/>
      <c r="M2492" s="63"/>
      <c r="N2492" s="63"/>
      <c r="O2492" s="63"/>
      <c r="P2492" s="63"/>
      <c r="Q2492" s="63"/>
      <c r="R2492" s="63"/>
      <c r="S2492" s="63"/>
      <c r="T2492" s="63"/>
      <c r="U2492" s="63"/>
      <c r="V2492" s="63"/>
      <c r="W2492" s="63"/>
      <c r="X2492" s="63"/>
      <c r="Y2492" s="63"/>
      <c r="Z2492" s="62">
        <v>795.4</v>
      </c>
      <c r="AA2492" s="62">
        <v>1925</v>
      </c>
      <c r="AB2492" s="62">
        <v>32.08</v>
      </c>
      <c r="AC2492" s="62">
        <v>159.08000000000001</v>
      </c>
    </row>
    <row r="2493" spans="1:29" ht="30" x14ac:dyDescent="0.25">
      <c r="A2493" s="61" t="s">
        <v>194</v>
      </c>
      <c r="B2493" s="61" t="s">
        <v>195</v>
      </c>
      <c r="C2493" s="62">
        <v>2013</v>
      </c>
      <c r="D2493" s="61" t="s">
        <v>89</v>
      </c>
      <c r="E2493" s="62">
        <v>60</v>
      </c>
      <c r="F2493" s="62">
        <v>364190</v>
      </c>
      <c r="G2493" s="62">
        <v>45494</v>
      </c>
      <c r="H2493" s="62">
        <v>63.19</v>
      </c>
      <c r="I2493" s="62">
        <v>6069.83</v>
      </c>
      <c r="J2493" s="62">
        <v>338696.7</v>
      </c>
      <c r="K2493" s="62">
        <v>0</v>
      </c>
      <c r="L2493" s="62">
        <v>20879</v>
      </c>
      <c r="M2493" s="62">
        <v>29</v>
      </c>
      <c r="N2493" s="63"/>
      <c r="O2493" s="63"/>
      <c r="P2493" s="63"/>
      <c r="Q2493" s="63"/>
      <c r="R2493" s="63"/>
      <c r="S2493" s="63"/>
      <c r="T2493" s="63"/>
      <c r="U2493" s="63"/>
      <c r="V2493" s="63"/>
      <c r="W2493" s="63"/>
      <c r="X2493" s="63"/>
      <c r="Y2493" s="63"/>
      <c r="Z2493" s="62">
        <v>1100</v>
      </c>
      <c r="AA2493" s="62">
        <v>56045</v>
      </c>
      <c r="AB2493" s="62">
        <v>77.84</v>
      </c>
      <c r="AC2493" s="62">
        <v>18.329999999999998</v>
      </c>
    </row>
    <row r="2494" spans="1:29" ht="30" x14ac:dyDescent="0.25">
      <c r="A2494" s="61" t="s">
        <v>153</v>
      </c>
      <c r="B2494" s="61" t="s">
        <v>154</v>
      </c>
      <c r="C2494" s="62">
        <v>2006</v>
      </c>
      <c r="D2494" s="61" t="s">
        <v>75</v>
      </c>
      <c r="E2494" s="62">
        <v>24</v>
      </c>
      <c r="F2494" s="62">
        <v>3093</v>
      </c>
      <c r="G2494" s="62">
        <v>586</v>
      </c>
      <c r="H2494" s="62">
        <v>2.0299999999999998</v>
      </c>
      <c r="I2494" s="62">
        <v>128.88</v>
      </c>
      <c r="J2494" s="62">
        <v>2876.49</v>
      </c>
      <c r="K2494" s="62">
        <v>25079.53</v>
      </c>
      <c r="L2494" s="62">
        <v>42130</v>
      </c>
      <c r="M2494" s="62">
        <v>146.28</v>
      </c>
      <c r="N2494" s="63"/>
      <c r="O2494" s="63"/>
      <c r="P2494" s="63"/>
      <c r="Q2494" s="63"/>
      <c r="R2494" s="63"/>
      <c r="S2494" s="63"/>
      <c r="T2494" s="63"/>
      <c r="U2494" s="63"/>
      <c r="V2494" s="63"/>
      <c r="W2494" s="63"/>
      <c r="X2494" s="63"/>
      <c r="Y2494" s="63"/>
      <c r="Z2494" s="62">
        <v>4496</v>
      </c>
      <c r="AA2494" s="62">
        <v>22664</v>
      </c>
      <c r="AB2494" s="62">
        <v>78.69</v>
      </c>
      <c r="AC2494" s="62">
        <v>187.33</v>
      </c>
    </row>
    <row r="2495" spans="1:29" ht="30" x14ac:dyDescent="0.25">
      <c r="A2495" s="61" t="s">
        <v>151</v>
      </c>
      <c r="B2495" s="61" t="s">
        <v>152</v>
      </c>
      <c r="C2495" s="62">
        <v>2012</v>
      </c>
      <c r="D2495" s="61" t="s">
        <v>99</v>
      </c>
      <c r="E2495" s="62">
        <v>65</v>
      </c>
      <c r="F2495" s="62">
        <v>331590</v>
      </c>
      <c r="G2495" s="62">
        <v>51574</v>
      </c>
      <c r="H2495" s="62">
        <v>66.12</v>
      </c>
      <c r="I2495" s="62">
        <v>5101.38</v>
      </c>
      <c r="J2495" s="62">
        <v>308378.7</v>
      </c>
      <c r="K2495" s="62">
        <v>35477.21</v>
      </c>
      <c r="L2495" s="62">
        <v>49597</v>
      </c>
      <c r="M2495" s="62">
        <v>63.59</v>
      </c>
      <c r="N2495" s="63"/>
      <c r="O2495" s="63"/>
      <c r="P2495" s="63"/>
      <c r="Q2495" s="63"/>
      <c r="R2495" s="63"/>
      <c r="S2495" s="63"/>
      <c r="T2495" s="63"/>
      <c r="U2495" s="63"/>
      <c r="V2495" s="63"/>
      <c r="W2495" s="63"/>
      <c r="X2495" s="63"/>
      <c r="Y2495" s="63"/>
      <c r="Z2495" s="62">
        <v>648921.23</v>
      </c>
      <c r="AA2495" s="62">
        <v>6522</v>
      </c>
      <c r="AB2495" s="62">
        <v>8.36</v>
      </c>
      <c r="AC2495" s="62">
        <v>9983.4</v>
      </c>
    </row>
    <row r="2496" spans="1:29" ht="30" x14ac:dyDescent="0.25">
      <c r="A2496" s="61" t="s">
        <v>153</v>
      </c>
      <c r="B2496" s="61" t="s">
        <v>154</v>
      </c>
      <c r="C2496" s="62">
        <v>2013</v>
      </c>
      <c r="D2496" s="61" t="s">
        <v>86</v>
      </c>
      <c r="E2496" s="62">
        <v>204</v>
      </c>
      <c r="F2496" s="62">
        <v>0</v>
      </c>
      <c r="G2496" s="62">
        <v>0</v>
      </c>
      <c r="H2496" s="62">
        <v>0</v>
      </c>
      <c r="I2496" s="62">
        <v>0</v>
      </c>
      <c r="J2496" s="62">
        <v>0</v>
      </c>
      <c r="K2496" s="62">
        <v>0</v>
      </c>
      <c r="L2496" s="62">
        <v>0</v>
      </c>
      <c r="M2496" s="62">
        <v>0</v>
      </c>
      <c r="N2496" s="63"/>
      <c r="O2496" s="63"/>
      <c r="P2496" s="63"/>
      <c r="Q2496" s="63"/>
      <c r="R2496" s="63"/>
      <c r="S2496" s="63"/>
      <c r="T2496" s="63"/>
      <c r="U2496" s="63"/>
      <c r="V2496" s="63"/>
      <c r="W2496" s="63"/>
      <c r="X2496" s="63"/>
      <c r="Y2496" s="63"/>
      <c r="Z2496" s="62">
        <v>0</v>
      </c>
      <c r="AA2496" s="63"/>
      <c r="AB2496" s="63"/>
      <c r="AC2496" s="62">
        <v>0</v>
      </c>
    </row>
    <row r="2497" spans="1:29" x14ac:dyDescent="0.25">
      <c r="A2497" s="61" t="s">
        <v>420</v>
      </c>
      <c r="B2497" s="61" t="s">
        <v>421</v>
      </c>
      <c r="C2497" s="62">
        <v>2008</v>
      </c>
      <c r="D2497" s="61" t="s">
        <v>135</v>
      </c>
      <c r="E2497" s="62">
        <v>60</v>
      </c>
      <c r="F2497" s="62">
        <v>4651</v>
      </c>
      <c r="G2497" s="62">
        <v>1052</v>
      </c>
      <c r="H2497" s="62">
        <v>1.46</v>
      </c>
      <c r="I2497" s="62">
        <v>77.52</v>
      </c>
      <c r="J2497" s="62">
        <v>4325.43</v>
      </c>
      <c r="K2497" s="62">
        <v>323.95999999999998</v>
      </c>
      <c r="L2497" s="62">
        <v>813</v>
      </c>
      <c r="M2497" s="62">
        <v>1.1299999999999999</v>
      </c>
      <c r="N2497" s="62">
        <v>5.4</v>
      </c>
      <c r="O2497" s="62">
        <v>3906.7</v>
      </c>
      <c r="P2497" s="63"/>
      <c r="Q2497" s="63"/>
      <c r="R2497" s="63"/>
      <c r="S2497" s="63"/>
      <c r="T2497" s="63"/>
      <c r="U2497" s="63"/>
      <c r="V2497" s="63"/>
      <c r="W2497" s="63"/>
      <c r="X2497" s="63"/>
      <c r="Y2497" s="63"/>
      <c r="Z2497" s="62">
        <v>5733</v>
      </c>
      <c r="AA2497" s="62">
        <v>37898</v>
      </c>
      <c r="AB2497" s="62">
        <v>52.64</v>
      </c>
      <c r="AC2497" s="62">
        <v>95.55</v>
      </c>
    </row>
    <row r="2498" spans="1:29" ht="30" x14ac:dyDescent="0.25">
      <c r="A2498" s="61" t="s">
        <v>233</v>
      </c>
      <c r="B2498" s="61" t="s">
        <v>234</v>
      </c>
      <c r="C2498" s="62">
        <v>2005</v>
      </c>
      <c r="D2498" s="61" t="s">
        <v>301</v>
      </c>
      <c r="E2498" s="62">
        <v>56</v>
      </c>
      <c r="F2498" s="62">
        <v>236480</v>
      </c>
      <c r="G2498" s="62">
        <v>26648</v>
      </c>
      <c r="H2498" s="62">
        <v>39.65</v>
      </c>
      <c r="I2498" s="62">
        <v>4222.8599999999997</v>
      </c>
      <c r="J2498" s="62">
        <v>219926.39999999999</v>
      </c>
      <c r="K2498" s="62">
        <v>3903.98</v>
      </c>
      <c r="L2498" s="62">
        <v>23580</v>
      </c>
      <c r="M2498" s="62">
        <v>35.090000000000003</v>
      </c>
      <c r="N2498" s="63"/>
      <c r="O2498" s="63"/>
      <c r="P2498" s="63"/>
      <c r="Q2498" s="63"/>
      <c r="R2498" s="63"/>
      <c r="S2498" s="63"/>
      <c r="T2498" s="63"/>
      <c r="U2498" s="63"/>
      <c r="V2498" s="63"/>
      <c r="W2498" s="63"/>
      <c r="X2498" s="63"/>
      <c r="Y2498" s="63"/>
      <c r="Z2498" s="62">
        <v>1636.25</v>
      </c>
      <c r="AA2498" s="62">
        <v>13273</v>
      </c>
      <c r="AB2498" s="62">
        <v>19.75</v>
      </c>
      <c r="AC2498" s="62">
        <v>29.22</v>
      </c>
    </row>
    <row r="2499" spans="1:29" ht="30" x14ac:dyDescent="0.25">
      <c r="A2499" s="61" t="s">
        <v>391</v>
      </c>
      <c r="B2499" s="61" t="s">
        <v>392</v>
      </c>
      <c r="C2499" s="62">
        <v>2011</v>
      </c>
      <c r="D2499" s="61" t="s">
        <v>78</v>
      </c>
      <c r="E2499" s="62">
        <v>48</v>
      </c>
      <c r="F2499" s="62">
        <v>151490</v>
      </c>
      <c r="G2499" s="62">
        <v>32428</v>
      </c>
      <c r="H2499" s="62">
        <v>56.3</v>
      </c>
      <c r="I2499" s="62">
        <v>3156.04</v>
      </c>
      <c r="J2499" s="62">
        <v>140885.70000000001</v>
      </c>
      <c r="K2499" s="62">
        <v>35418</v>
      </c>
      <c r="L2499" s="62">
        <v>73462</v>
      </c>
      <c r="M2499" s="62">
        <v>127.54</v>
      </c>
      <c r="N2499" s="63"/>
      <c r="O2499" s="63"/>
      <c r="P2499" s="63"/>
      <c r="Q2499" s="63"/>
      <c r="R2499" s="63"/>
      <c r="S2499" s="63"/>
      <c r="T2499" s="63"/>
      <c r="U2499" s="63"/>
      <c r="V2499" s="63"/>
      <c r="W2499" s="63"/>
      <c r="X2499" s="63"/>
      <c r="Y2499" s="63"/>
      <c r="Z2499" s="62">
        <v>3076</v>
      </c>
      <c r="AA2499" s="62">
        <v>25227</v>
      </c>
      <c r="AB2499" s="62">
        <v>43.8</v>
      </c>
      <c r="AC2499" s="62">
        <v>64.08</v>
      </c>
    </row>
    <row r="2500" spans="1:29" ht="30" x14ac:dyDescent="0.25">
      <c r="A2500" s="61" t="s">
        <v>188</v>
      </c>
      <c r="B2500" s="61" t="s">
        <v>189</v>
      </c>
      <c r="C2500" s="62">
        <v>2013</v>
      </c>
      <c r="D2500" s="61" t="s">
        <v>94</v>
      </c>
      <c r="E2500" s="62">
        <v>38</v>
      </c>
      <c r="F2500" s="62">
        <v>175874</v>
      </c>
      <c r="G2500" s="62">
        <v>41655</v>
      </c>
      <c r="H2500" s="62">
        <v>91.35</v>
      </c>
      <c r="I2500" s="62">
        <v>4628.26</v>
      </c>
      <c r="J2500" s="62">
        <v>163562.82</v>
      </c>
      <c r="K2500" s="62">
        <v>18186.23</v>
      </c>
      <c r="L2500" s="62">
        <v>28279</v>
      </c>
      <c r="M2500" s="62">
        <v>62.02</v>
      </c>
      <c r="N2500" s="63"/>
      <c r="O2500" s="63"/>
      <c r="P2500" s="63"/>
      <c r="Q2500" s="63"/>
      <c r="R2500" s="63"/>
      <c r="S2500" s="63"/>
      <c r="T2500" s="63"/>
      <c r="U2500" s="63"/>
      <c r="V2500" s="63"/>
      <c r="W2500" s="63"/>
      <c r="X2500" s="63"/>
      <c r="Y2500" s="63"/>
      <c r="Z2500" s="62">
        <v>2317</v>
      </c>
      <c r="AA2500" s="62">
        <v>15814</v>
      </c>
      <c r="AB2500" s="62">
        <v>34.68</v>
      </c>
      <c r="AC2500" s="62">
        <v>60.97</v>
      </c>
    </row>
    <row r="2501" spans="1:29" ht="30" x14ac:dyDescent="0.25">
      <c r="A2501" s="61" t="s">
        <v>393</v>
      </c>
      <c r="B2501" s="61" t="s">
        <v>394</v>
      </c>
      <c r="C2501" s="62">
        <v>2010</v>
      </c>
      <c r="D2501" s="61" t="s">
        <v>75</v>
      </c>
      <c r="E2501" s="62">
        <v>2</v>
      </c>
      <c r="F2501" s="62">
        <v>5064</v>
      </c>
      <c r="G2501" s="62">
        <v>720</v>
      </c>
      <c r="H2501" s="62">
        <v>30</v>
      </c>
      <c r="I2501" s="62">
        <v>2532</v>
      </c>
      <c r="J2501" s="62">
        <v>4709.5200000000004</v>
      </c>
      <c r="K2501" s="62">
        <v>0</v>
      </c>
      <c r="L2501" s="63"/>
      <c r="M2501" s="63"/>
      <c r="N2501" s="63"/>
      <c r="O2501" s="63"/>
      <c r="P2501" s="63"/>
      <c r="Q2501" s="63"/>
      <c r="R2501" s="63"/>
      <c r="S2501" s="63"/>
      <c r="T2501" s="63"/>
      <c r="U2501" s="63"/>
      <c r="V2501" s="63"/>
      <c r="W2501" s="63"/>
      <c r="X2501" s="63"/>
      <c r="Y2501" s="63"/>
      <c r="Z2501" s="62">
        <v>9.36</v>
      </c>
      <c r="AA2501" s="62">
        <v>160</v>
      </c>
      <c r="AB2501" s="62">
        <v>6.67</v>
      </c>
      <c r="AC2501" s="62">
        <v>4.68</v>
      </c>
    </row>
    <row r="2502" spans="1:29" ht="30" x14ac:dyDescent="0.25">
      <c r="A2502" s="61" t="s">
        <v>124</v>
      </c>
      <c r="B2502" s="61" t="s">
        <v>125</v>
      </c>
      <c r="C2502" s="62">
        <v>2012</v>
      </c>
      <c r="D2502" s="61" t="s">
        <v>75</v>
      </c>
      <c r="E2502" s="62">
        <v>8</v>
      </c>
      <c r="F2502" s="63"/>
      <c r="G2502" s="63"/>
      <c r="H2502" s="63"/>
      <c r="I2502" s="63"/>
      <c r="J2502" s="63"/>
      <c r="K2502" s="62">
        <v>0</v>
      </c>
      <c r="L2502" s="63"/>
      <c r="M2502" s="63"/>
      <c r="N2502" s="63"/>
      <c r="O2502" s="63"/>
      <c r="P2502" s="63"/>
      <c r="Q2502" s="63"/>
      <c r="R2502" s="63"/>
      <c r="S2502" s="63"/>
      <c r="T2502" s="63"/>
      <c r="U2502" s="63"/>
      <c r="V2502" s="63"/>
      <c r="W2502" s="63"/>
      <c r="X2502" s="63"/>
      <c r="Y2502" s="63"/>
      <c r="Z2502" s="62">
        <v>72.459999999999994</v>
      </c>
      <c r="AA2502" s="62">
        <v>6189</v>
      </c>
      <c r="AB2502" s="62">
        <v>64.47</v>
      </c>
      <c r="AC2502" s="62">
        <v>9.06</v>
      </c>
    </row>
    <row r="2503" spans="1:29" ht="30" x14ac:dyDescent="0.25">
      <c r="A2503" s="61" t="s">
        <v>237</v>
      </c>
      <c r="B2503" s="61" t="s">
        <v>238</v>
      </c>
      <c r="C2503" s="62">
        <v>2014</v>
      </c>
      <c r="D2503" s="61" t="s">
        <v>297</v>
      </c>
      <c r="E2503" s="62">
        <v>136</v>
      </c>
      <c r="F2503" s="62">
        <v>0</v>
      </c>
      <c r="G2503" s="62">
        <v>0</v>
      </c>
      <c r="H2503" s="62">
        <v>0</v>
      </c>
      <c r="I2503" s="62">
        <v>0</v>
      </c>
      <c r="J2503" s="62">
        <v>0</v>
      </c>
      <c r="K2503" s="62">
        <v>0</v>
      </c>
      <c r="L2503" s="62">
        <v>0</v>
      </c>
      <c r="M2503" s="62">
        <v>0</v>
      </c>
      <c r="N2503" s="62">
        <v>0</v>
      </c>
      <c r="O2503" s="62">
        <v>0</v>
      </c>
      <c r="P2503" s="63"/>
      <c r="Q2503" s="63"/>
      <c r="R2503" s="63"/>
      <c r="S2503" s="63"/>
      <c r="T2503" s="63"/>
      <c r="U2503" s="63"/>
      <c r="V2503" s="63"/>
      <c r="W2503" s="63"/>
      <c r="X2503" s="63"/>
      <c r="Y2503" s="63"/>
      <c r="Z2503" s="62">
        <v>0</v>
      </c>
      <c r="AA2503" s="62">
        <v>0</v>
      </c>
      <c r="AB2503" s="62">
        <v>0</v>
      </c>
      <c r="AC2503" s="62">
        <v>0</v>
      </c>
    </row>
    <row r="2504" spans="1:29" ht="30" x14ac:dyDescent="0.25">
      <c r="A2504" s="61" t="s">
        <v>507</v>
      </c>
      <c r="B2504" s="61" t="s">
        <v>508</v>
      </c>
      <c r="C2504" s="62">
        <v>2006</v>
      </c>
      <c r="D2504" s="61" t="s">
        <v>86</v>
      </c>
      <c r="E2504" s="62">
        <v>256</v>
      </c>
      <c r="F2504" s="62">
        <v>1761402</v>
      </c>
      <c r="G2504" s="62">
        <v>271973</v>
      </c>
      <c r="H2504" s="62">
        <v>88.53</v>
      </c>
      <c r="I2504" s="62">
        <v>6880.48</v>
      </c>
      <c r="J2504" s="62">
        <v>1638103.86</v>
      </c>
      <c r="K2504" s="62">
        <v>176946.65</v>
      </c>
      <c r="L2504" s="62">
        <v>269169</v>
      </c>
      <c r="M2504" s="62">
        <v>87.62</v>
      </c>
      <c r="N2504" s="62">
        <v>691.2</v>
      </c>
      <c r="O2504" s="62">
        <v>2133852.7799999998</v>
      </c>
      <c r="P2504" s="63"/>
      <c r="Q2504" s="63"/>
      <c r="R2504" s="63"/>
      <c r="S2504" s="63"/>
      <c r="T2504" s="63"/>
      <c r="U2504" s="63"/>
      <c r="V2504" s="63"/>
      <c r="W2504" s="63"/>
      <c r="X2504" s="63"/>
      <c r="Y2504" s="63"/>
      <c r="Z2504" s="62">
        <v>25.41</v>
      </c>
      <c r="AA2504" s="62">
        <v>81782</v>
      </c>
      <c r="AB2504" s="62">
        <v>26.62</v>
      </c>
      <c r="AC2504" s="62">
        <v>0.1</v>
      </c>
    </row>
    <row r="2505" spans="1:29" x14ac:dyDescent="0.25">
      <c r="A2505" s="61" t="s">
        <v>466</v>
      </c>
      <c r="B2505" s="61" t="s">
        <v>467</v>
      </c>
      <c r="C2505" s="62">
        <v>2006</v>
      </c>
      <c r="D2505" s="61" t="s">
        <v>83</v>
      </c>
      <c r="E2505" s="62">
        <v>2</v>
      </c>
      <c r="F2505" s="63"/>
      <c r="G2505" s="63"/>
      <c r="H2505" s="63"/>
      <c r="I2505" s="63"/>
      <c r="J2505" s="63"/>
      <c r="K2505" s="62">
        <v>0</v>
      </c>
      <c r="L2505" s="63"/>
      <c r="M2505" s="63"/>
      <c r="N2505" s="63"/>
      <c r="O2505" s="63"/>
      <c r="P2505" s="63"/>
      <c r="Q2505" s="63"/>
      <c r="R2505" s="63"/>
      <c r="S2505" s="63"/>
      <c r="T2505" s="63"/>
      <c r="U2505" s="63"/>
      <c r="V2505" s="63"/>
      <c r="W2505" s="63"/>
      <c r="X2505" s="63"/>
      <c r="Y2505" s="63"/>
      <c r="Z2505" s="62">
        <v>14.57</v>
      </c>
      <c r="AA2505" s="62">
        <v>336</v>
      </c>
      <c r="AB2505" s="62">
        <v>14</v>
      </c>
      <c r="AC2505" s="62">
        <v>7.29</v>
      </c>
    </row>
    <row r="2506" spans="1:29" x14ac:dyDescent="0.25">
      <c r="A2506" s="61" t="s">
        <v>328</v>
      </c>
      <c r="B2506" s="61" t="s">
        <v>329</v>
      </c>
      <c r="C2506" s="62">
        <v>2014</v>
      </c>
      <c r="D2506" s="61" t="s">
        <v>298</v>
      </c>
      <c r="E2506" s="62">
        <v>12</v>
      </c>
      <c r="F2506" s="63"/>
      <c r="G2506" s="63"/>
      <c r="H2506" s="63"/>
      <c r="I2506" s="63"/>
      <c r="J2506" s="63"/>
      <c r="K2506" s="62">
        <v>0</v>
      </c>
      <c r="L2506" s="63"/>
      <c r="M2506" s="63"/>
      <c r="N2506" s="63"/>
      <c r="O2506" s="63"/>
      <c r="P2506" s="63"/>
      <c r="Q2506" s="63"/>
      <c r="R2506" s="63"/>
      <c r="S2506" s="63"/>
      <c r="T2506" s="63"/>
      <c r="U2506" s="63"/>
      <c r="V2506" s="63"/>
      <c r="W2506" s="63"/>
      <c r="X2506" s="63"/>
      <c r="Y2506" s="63"/>
      <c r="Z2506" s="62">
        <v>643.01</v>
      </c>
      <c r="AA2506" s="62">
        <v>1559</v>
      </c>
      <c r="AB2506" s="62">
        <v>10.83</v>
      </c>
      <c r="AC2506" s="62">
        <v>53.58</v>
      </c>
    </row>
    <row r="2507" spans="1:29" x14ac:dyDescent="0.25">
      <c r="A2507" s="61" t="s">
        <v>420</v>
      </c>
      <c r="B2507" s="61" t="s">
        <v>421</v>
      </c>
      <c r="C2507" s="62">
        <v>2009</v>
      </c>
      <c r="D2507" s="61" t="s">
        <v>314</v>
      </c>
      <c r="E2507" s="62">
        <v>120</v>
      </c>
      <c r="F2507" s="62">
        <v>409640</v>
      </c>
      <c r="G2507" s="62">
        <v>58783</v>
      </c>
      <c r="H2507" s="62">
        <v>40.82</v>
      </c>
      <c r="I2507" s="62">
        <v>3413.67</v>
      </c>
      <c r="J2507" s="62">
        <v>380965.2</v>
      </c>
      <c r="K2507" s="62">
        <v>93668.28</v>
      </c>
      <c r="L2507" s="62">
        <v>123706</v>
      </c>
      <c r="M2507" s="62">
        <v>85.91</v>
      </c>
      <c r="N2507" s="62">
        <v>780.57</v>
      </c>
      <c r="O2507" s="62">
        <v>1129573.93</v>
      </c>
      <c r="P2507" s="63"/>
      <c r="Q2507" s="63"/>
      <c r="R2507" s="63"/>
      <c r="S2507" s="63"/>
      <c r="T2507" s="63"/>
      <c r="U2507" s="63"/>
      <c r="V2507" s="63"/>
      <c r="W2507" s="63"/>
      <c r="X2507" s="63"/>
      <c r="Y2507" s="63"/>
      <c r="Z2507" s="62">
        <v>5065</v>
      </c>
      <c r="AA2507" s="62">
        <v>42527</v>
      </c>
      <c r="AB2507" s="62">
        <v>29.53</v>
      </c>
      <c r="AC2507" s="62">
        <v>42.21</v>
      </c>
    </row>
    <row r="2508" spans="1:29" ht="30" x14ac:dyDescent="0.25">
      <c r="A2508" s="61" t="s">
        <v>464</v>
      </c>
      <c r="B2508" s="61" t="s">
        <v>465</v>
      </c>
      <c r="C2508" s="62">
        <v>2008</v>
      </c>
      <c r="D2508" s="61" t="s">
        <v>99</v>
      </c>
      <c r="E2508" s="62">
        <v>31</v>
      </c>
      <c r="F2508" s="62">
        <v>130671</v>
      </c>
      <c r="G2508" s="62">
        <v>14190</v>
      </c>
      <c r="H2508" s="62">
        <v>38.15</v>
      </c>
      <c r="I2508" s="62">
        <v>4215.1899999999996</v>
      </c>
      <c r="J2508" s="62">
        <v>121524.03</v>
      </c>
      <c r="K2508" s="62">
        <v>0</v>
      </c>
      <c r="L2508" s="63"/>
      <c r="M2508" s="63"/>
      <c r="N2508" s="63"/>
      <c r="O2508" s="63"/>
      <c r="P2508" s="63"/>
      <c r="Q2508" s="63"/>
      <c r="R2508" s="63"/>
      <c r="S2508" s="63"/>
      <c r="T2508" s="63"/>
      <c r="U2508" s="63"/>
      <c r="V2508" s="63"/>
      <c r="W2508" s="63"/>
      <c r="X2508" s="63"/>
      <c r="Y2508" s="63"/>
      <c r="Z2508" s="62">
        <v>0</v>
      </c>
      <c r="AA2508" s="63"/>
      <c r="AB2508" s="63"/>
      <c r="AC2508" s="62">
        <v>0</v>
      </c>
    </row>
    <row r="2509" spans="1:29" x14ac:dyDescent="0.25">
      <c r="A2509" s="61" t="s">
        <v>383</v>
      </c>
      <c r="B2509" s="61" t="s">
        <v>384</v>
      </c>
      <c r="C2509" s="62">
        <v>2010</v>
      </c>
      <c r="D2509" s="61" t="s">
        <v>75</v>
      </c>
      <c r="E2509" s="62">
        <v>20</v>
      </c>
      <c r="F2509" s="62">
        <v>6638</v>
      </c>
      <c r="G2509" s="62">
        <v>1382</v>
      </c>
      <c r="H2509" s="62">
        <v>5.76</v>
      </c>
      <c r="I2509" s="62">
        <v>331.9</v>
      </c>
      <c r="J2509" s="62">
        <v>6173.34</v>
      </c>
      <c r="K2509" s="62">
        <v>422</v>
      </c>
      <c r="L2509" s="62">
        <v>620</v>
      </c>
      <c r="M2509" s="62">
        <v>2.58</v>
      </c>
      <c r="N2509" s="62">
        <v>21.1</v>
      </c>
      <c r="O2509" s="62">
        <v>5089.0200000000004</v>
      </c>
      <c r="P2509" s="63"/>
      <c r="Q2509" s="63"/>
      <c r="R2509" s="63"/>
      <c r="S2509" s="63"/>
      <c r="T2509" s="63"/>
      <c r="U2509" s="63"/>
      <c r="V2509" s="63"/>
      <c r="W2509" s="63"/>
      <c r="X2509" s="63"/>
      <c r="Y2509" s="63"/>
      <c r="Z2509" s="62">
        <v>0.28999999999999998</v>
      </c>
      <c r="AA2509" s="62">
        <v>764</v>
      </c>
      <c r="AB2509" s="62">
        <v>3.18</v>
      </c>
      <c r="AC2509" s="62">
        <v>0.01</v>
      </c>
    </row>
    <row r="2510" spans="1:29" x14ac:dyDescent="0.25">
      <c r="A2510" s="61" t="s">
        <v>389</v>
      </c>
      <c r="B2510" s="61" t="s">
        <v>390</v>
      </c>
      <c r="C2510" s="62">
        <v>2005</v>
      </c>
      <c r="D2510" s="61" t="s">
        <v>78</v>
      </c>
      <c r="E2510" s="62">
        <v>130</v>
      </c>
      <c r="F2510" s="62">
        <v>1190960</v>
      </c>
      <c r="G2510" s="62">
        <v>145493</v>
      </c>
      <c r="H2510" s="62">
        <v>93.26</v>
      </c>
      <c r="I2510" s="62">
        <v>9161.23</v>
      </c>
      <c r="J2510" s="62">
        <v>1107592.8</v>
      </c>
      <c r="K2510" s="62">
        <v>0</v>
      </c>
      <c r="L2510" s="63"/>
      <c r="M2510" s="63"/>
      <c r="N2510" s="63"/>
      <c r="O2510" s="63"/>
      <c r="P2510" s="63"/>
      <c r="Q2510" s="63"/>
      <c r="R2510" s="63"/>
      <c r="S2510" s="63"/>
      <c r="T2510" s="63"/>
      <c r="U2510" s="63"/>
      <c r="V2510" s="63"/>
      <c r="W2510" s="63"/>
      <c r="X2510" s="63"/>
      <c r="Y2510" s="63"/>
      <c r="Z2510" s="62">
        <v>211256</v>
      </c>
      <c r="AA2510" s="62">
        <v>15671</v>
      </c>
      <c r="AB2510" s="62">
        <v>10.050000000000001</v>
      </c>
      <c r="AC2510" s="62">
        <v>1625.05</v>
      </c>
    </row>
    <row r="2511" spans="1:29" x14ac:dyDescent="0.25">
      <c r="A2511" s="61" t="s">
        <v>235</v>
      </c>
      <c r="B2511" s="61" t="s">
        <v>236</v>
      </c>
      <c r="C2511" s="62">
        <v>2010</v>
      </c>
      <c r="D2511" s="61" t="s">
        <v>78</v>
      </c>
      <c r="E2511" s="62">
        <v>30</v>
      </c>
      <c r="F2511" s="62">
        <v>94399</v>
      </c>
      <c r="G2511" s="62">
        <v>14265</v>
      </c>
      <c r="H2511" s="62">
        <v>39.630000000000003</v>
      </c>
      <c r="I2511" s="62">
        <v>3146.63</v>
      </c>
      <c r="J2511" s="62">
        <v>87791.07</v>
      </c>
      <c r="K2511" s="62">
        <v>26679.919999999998</v>
      </c>
      <c r="L2511" s="62">
        <v>39915</v>
      </c>
      <c r="M2511" s="62">
        <v>110.88</v>
      </c>
      <c r="N2511" s="62">
        <v>889.33</v>
      </c>
      <c r="O2511" s="62">
        <v>321741.19</v>
      </c>
      <c r="P2511" s="63"/>
      <c r="Q2511" s="63"/>
      <c r="R2511" s="63"/>
      <c r="S2511" s="63"/>
      <c r="T2511" s="63"/>
      <c r="U2511" s="63"/>
      <c r="V2511" s="63"/>
      <c r="W2511" s="63"/>
      <c r="X2511" s="63"/>
      <c r="Y2511" s="63"/>
      <c r="Z2511" s="62">
        <v>107000</v>
      </c>
      <c r="AA2511" s="62">
        <v>2309</v>
      </c>
      <c r="AB2511" s="62">
        <v>6.41</v>
      </c>
      <c r="AC2511" s="62">
        <v>3566.67</v>
      </c>
    </row>
    <row r="2512" spans="1:29" x14ac:dyDescent="0.25">
      <c r="A2512" s="61" t="s">
        <v>159</v>
      </c>
      <c r="B2512" s="61" t="s">
        <v>160</v>
      </c>
      <c r="C2512" s="62">
        <v>2013</v>
      </c>
      <c r="D2512" s="61" t="s">
        <v>150</v>
      </c>
      <c r="E2512" s="62">
        <v>16</v>
      </c>
      <c r="F2512" s="62">
        <v>52097</v>
      </c>
      <c r="G2512" s="62">
        <v>8181</v>
      </c>
      <c r="H2512" s="62">
        <v>42.61</v>
      </c>
      <c r="I2512" s="62">
        <v>3256.06</v>
      </c>
      <c r="J2512" s="62">
        <v>48450.21</v>
      </c>
      <c r="K2512" s="62">
        <v>0</v>
      </c>
      <c r="L2512" s="63"/>
      <c r="M2512" s="63"/>
      <c r="N2512" s="63"/>
      <c r="O2512" s="63"/>
      <c r="P2512" s="63"/>
      <c r="Q2512" s="63"/>
      <c r="R2512" s="63"/>
      <c r="S2512" s="63"/>
      <c r="T2512" s="63"/>
      <c r="U2512" s="63"/>
      <c r="V2512" s="63"/>
      <c r="W2512" s="63"/>
      <c r="X2512" s="63"/>
      <c r="Y2512" s="63"/>
      <c r="Z2512" s="62">
        <v>0</v>
      </c>
      <c r="AA2512" s="63"/>
      <c r="AB2512" s="63"/>
      <c r="AC2512" s="62">
        <v>0</v>
      </c>
    </row>
    <row r="2513" spans="1:29" ht="30" x14ac:dyDescent="0.25">
      <c r="A2513" s="61" t="s">
        <v>387</v>
      </c>
      <c r="B2513" s="61" t="s">
        <v>388</v>
      </c>
      <c r="C2513" s="62">
        <v>2016</v>
      </c>
      <c r="D2513" s="61" t="s">
        <v>75</v>
      </c>
      <c r="E2513" s="62">
        <v>6</v>
      </c>
      <c r="F2513" s="63"/>
      <c r="G2513" s="63"/>
      <c r="H2513" s="63"/>
      <c r="I2513" s="63"/>
      <c r="J2513" s="63"/>
      <c r="K2513" s="62">
        <v>0</v>
      </c>
      <c r="L2513" s="63"/>
      <c r="M2513" s="63"/>
      <c r="N2513" s="63"/>
      <c r="O2513" s="63"/>
      <c r="P2513" s="63"/>
      <c r="Q2513" s="63"/>
      <c r="R2513" s="63"/>
      <c r="S2513" s="63"/>
      <c r="T2513" s="63"/>
      <c r="U2513" s="63"/>
      <c r="V2513" s="63"/>
      <c r="W2513" s="63"/>
      <c r="X2513" s="63"/>
      <c r="Y2513" s="63"/>
      <c r="Z2513" s="62">
        <v>22.32</v>
      </c>
      <c r="AA2513" s="62">
        <v>1867</v>
      </c>
      <c r="AB2513" s="62">
        <v>25.93</v>
      </c>
      <c r="AC2513" s="62">
        <v>3.72</v>
      </c>
    </row>
    <row r="2514" spans="1:29" x14ac:dyDescent="0.25">
      <c r="A2514" s="61" t="s">
        <v>522</v>
      </c>
      <c r="B2514" s="61" t="s">
        <v>523</v>
      </c>
      <c r="C2514" s="62">
        <v>2006</v>
      </c>
      <c r="D2514" s="61" t="s">
        <v>99</v>
      </c>
      <c r="E2514" s="62">
        <v>56</v>
      </c>
      <c r="F2514" s="62">
        <v>212280</v>
      </c>
      <c r="G2514" s="62">
        <v>38039</v>
      </c>
      <c r="H2514" s="62">
        <v>56.61</v>
      </c>
      <c r="I2514" s="62">
        <v>3790.71</v>
      </c>
      <c r="J2514" s="62">
        <v>197420.4</v>
      </c>
      <c r="K2514" s="62">
        <v>21400.58</v>
      </c>
      <c r="L2514" s="62">
        <v>33866</v>
      </c>
      <c r="M2514" s="62">
        <v>50.4</v>
      </c>
      <c r="N2514" s="63"/>
      <c r="O2514" s="63"/>
      <c r="P2514" s="63"/>
      <c r="Q2514" s="63"/>
      <c r="R2514" s="63"/>
      <c r="S2514" s="63"/>
      <c r="T2514" s="63"/>
      <c r="U2514" s="63"/>
      <c r="V2514" s="63"/>
      <c r="W2514" s="63"/>
      <c r="X2514" s="63"/>
      <c r="Y2514" s="63"/>
      <c r="Z2514" s="62">
        <v>108173</v>
      </c>
      <c r="AA2514" s="62">
        <v>14855</v>
      </c>
      <c r="AB2514" s="62">
        <v>22.11</v>
      </c>
      <c r="AC2514" s="62">
        <v>1931.66</v>
      </c>
    </row>
    <row r="2515" spans="1:29" ht="30" x14ac:dyDescent="0.25">
      <c r="A2515" s="61" t="s">
        <v>142</v>
      </c>
      <c r="B2515" s="61" t="s">
        <v>143</v>
      </c>
      <c r="C2515" s="62">
        <v>2018</v>
      </c>
      <c r="D2515" s="61" t="s">
        <v>86</v>
      </c>
      <c r="E2515" s="62">
        <v>126</v>
      </c>
      <c r="F2515" s="63"/>
      <c r="G2515" s="63"/>
      <c r="H2515" s="63"/>
      <c r="I2515" s="63"/>
      <c r="J2515" s="63"/>
      <c r="K2515" s="62">
        <v>0</v>
      </c>
      <c r="L2515" s="63"/>
      <c r="M2515" s="63"/>
      <c r="N2515" s="63"/>
      <c r="O2515" s="63"/>
      <c r="P2515" s="63"/>
      <c r="Q2515" s="63"/>
      <c r="R2515" s="63"/>
      <c r="S2515" s="63"/>
      <c r="T2515" s="63"/>
      <c r="U2515" s="63"/>
      <c r="V2515" s="63"/>
      <c r="W2515" s="63"/>
      <c r="X2515" s="63"/>
      <c r="Y2515" s="63"/>
      <c r="Z2515" s="62">
        <v>6641</v>
      </c>
      <c r="AA2515" s="62">
        <v>85753</v>
      </c>
      <c r="AB2515" s="62">
        <v>56.71</v>
      </c>
      <c r="AC2515" s="62">
        <v>52.71</v>
      </c>
    </row>
    <row r="2516" spans="1:29" x14ac:dyDescent="0.25">
      <c r="A2516" s="61" t="s">
        <v>426</v>
      </c>
      <c r="B2516" s="61" t="s">
        <v>427</v>
      </c>
      <c r="C2516" s="62">
        <v>2008</v>
      </c>
      <c r="D2516" s="61" t="s">
        <v>78</v>
      </c>
      <c r="E2516" s="62">
        <v>80</v>
      </c>
      <c r="F2516" s="62">
        <v>601438</v>
      </c>
      <c r="G2516" s="62">
        <v>102478</v>
      </c>
      <c r="H2516" s="62">
        <v>106.75</v>
      </c>
      <c r="I2516" s="62">
        <v>7517.98</v>
      </c>
      <c r="J2516" s="62">
        <v>559337.34</v>
      </c>
      <c r="K2516" s="62">
        <v>0</v>
      </c>
      <c r="L2516" s="63"/>
      <c r="M2516" s="63"/>
      <c r="N2516" s="63"/>
      <c r="O2516" s="63"/>
      <c r="P2516" s="63"/>
      <c r="Q2516" s="63"/>
      <c r="R2516" s="63"/>
      <c r="S2516" s="63"/>
      <c r="T2516" s="63"/>
      <c r="U2516" s="63"/>
      <c r="V2516" s="63"/>
      <c r="W2516" s="63"/>
      <c r="X2516" s="63"/>
      <c r="Y2516" s="63"/>
      <c r="Z2516" s="62">
        <v>419300</v>
      </c>
      <c r="AA2516" s="62">
        <v>23551</v>
      </c>
      <c r="AB2516" s="62">
        <v>24.53</v>
      </c>
      <c r="AC2516" s="62">
        <v>5241.25</v>
      </c>
    </row>
    <row r="2517" spans="1:29" x14ac:dyDescent="0.25">
      <c r="A2517" s="61" t="s">
        <v>192</v>
      </c>
      <c r="B2517" s="61" t="s">
        <v>193</v>
      </c>
      <c r="C2517" s="62">
        <v>2010</v>
      </c>
      <c r="D2517" s="61" t="s">
        <v>86</v>
      </c>
      <c r="E2517" s="62">
        <v>32</v>
      </c>
      <c r="F2517" s="62">
        <v>19068</v>
      </c>
      <c r="G2517" s="62">
        <v>9296</v>
      </c>
      <c r="H2517" s="62">
        <v>24.21</v>
      </c>
      <c r="I2517" s="62">
        <v>595.88</v>
      </c>
      <c r="J2517" s="62">
        <v>17733.240000000002</v>
      </c>
      <c r="K2517" s="62">
        <v>7506.3</v>
      </c>
      <c r="L2517" s="62">
        <v>14191</v>
      </c>
      <c r="M2517" s="62">
        <v>36.96</v>
      </c>
      <c r="N2517" s="62">
        <v>234.57</v>
      </c>
      <c r="O2517" s="62">
        <v>90520.78</v>
      </c>
      <c r="P2517" s="63"/>
      <c r="Q2517" s="63"/>
      <c r="R2517" s="63"/>
      <c r="S2517" s="63"/>
      <c r="T2517" s="63"/>
      <c r="U2517" s="63"/>
      <c r="V2517" s="63"/>
      <c r="W2517" s="63"/>
      <c r="X2517" s="63"/>
      <c r="Y2517" s="63"/>
      <c r="Z2517" s="62">
        <v>156100</v>
      </c>
      <c r="AA2517" s="62">
        <v>11167</v>
      </c>
      <c r="AB2517" s="62">
        <v>29.08</v>
      </c>
      <c r="AC2517" s="62">
        <v>4878.13</v>
      </c>
    </row>
    <row r="2518" spans="1:29" x14ac:dyDescent="0.25">
      <c r="A2518" s="61" t="s">
        <v>524</v>
      </c>
      <c r="B2518" s="61" t="s">
        <v>525</v>
      </c>
      <c r="C2518" s="62">
        <v>2006</v>
      </c>
      <c r="D2518" s="61" t="s">
        <v>78</v>
      </c>
      <c r="E2518" s="62">
        <v>34</v>
      </c>
      <c r="F2518" s="62">
        <v>304920</v>
      </c>
      <c r="G2518" s="62">
        <v>55147</v>
      </c>
      <c r="H2518" s="62">
        <v>135.16</v>
      </c>
      <c r="I2518" s="62">
        <v>8968.24</v>
      </c>
      <c r="J2518" s="62">
        <v>283575.59999999998</v>
      </c>
      <c r="K2518" s="62">
        <v>0</v>
      </c>
      <c r="L2518" s="63"/>
      <c r="M2518" s="63"/>
      <c r="N2518" s="63"/>
      <c r="O2518" s="63"/>
      <c r="P2518" s="63"/>
      <c r="Q2518" s="63"/>
      <c r="R2518" s="63"/>
      <c r="S2518" s="63"/>
      <c r="T2518" s="63"/>
      <c r="U2518" s="63"/>
      <c r="V2518" s="63"/>
      <c r="W2518" s="63"/>
      <c r="X2518" s="63"/>
      <c r="Y2518" s="63"/>
      <c r="Z2518" s="62">
        <v>0</v>
      </c>
      <c r="AA2518" s="63"/>
      <c r="AB2518" s="63"/>
      <c r="AC2518" s="62">
        <v>0</v>
      </c>
    </row>
    <row r="2519" spans="1:29" x14ac:dyDescent="0.25">
      <c r="A2519" s="61" t="s">
        <v>113</v>
      </c>
      <c r="B2519" s="61" t="s">
        <v>114</v>
      </c>
      <c r="C2519" s="62">
        <v>2011</v>
      </c>
      <c r="D2519" s="61" t="s">
        <v>78</v>
      </c>
      <c r="E2519" s="62">
        <v>45</v>
      </c>
      <c r="F2519" s="62">
        <v>197777</v>
      </c>
      <c r="G2519" s="62">
        <v>28204</v>
      </c>
      <c r="H2519" s="62">
        <v>52.23</v>
      </c>
      <c r="I2519" s="62">
        <v>4395.04</v>
      </c>
      <c r="J2519" s="62">
        <v>183932.61</v>
      </c>
      <c r="K2519" s="62">
        <v>26825.41</v>
      </c>
      <c r="L2519" s="62">
        <v>32491</v>
      </c>
      <c r="M2519" s="62">
        <v>60.17</v>
      </c>
      <c r="N2519" s="62">
        <v>596.12</v>
      </c>
      <c r="O2519" s="62">
        <v>323495.69</v>
      </c>
      <c r="P2519" s="63"/>
      <c r="Q2519" s="63"/>
      <c r="R2519" s="63"/>
      <c r="S2519" s="63"/>
      <c r="T2519" s="63"/>
      <c r="U2519" s="63"/>
      <c r="V2519" s="63"/>
      <c r="W2519" s="63"/>
      <c r="X2519" s="63"/>
      <c r="Y2519" s="63"/>
      <c r="Z2519" s="62">
        <v>149658</v>
      </c>
      <c r="AA2519" s="62">
        <v>18635</v>
      </c>
      <c r="AB2519" s="62">
        <v>34.51</v>
      </c>
      <c r="AC2519" s="62">
        <v>3325.73</v>
      </c>
    </row>
    <row r="2520" spans="1:29" ht="30" x14ac:dyDescent="0.25">
      <c r="A2520" s="61" t="s">
        <v>97</v>
      </c>
      <c r="B2520" s="61" t="s">
        <v>98</v>
      </c>
      <c r="C2520" s="62">
        <v>2017</v>
      </c>
      <c r="D2520" s="61" t="s">
        <v>86</v>
      </c>
      <c r="E2520" s="62">
        <v>36</v>
      </c>
      <c r="F2520" s="63"/>
      <c r="G2520" s="63"/>
      <c r="H2520" s="63"/>
      <c r="I2520" s="63"/>
      <c r="J2520" s="63"/>
      <c r="K2520" s="62">
        <v>0</v>
      </c>
      <c r="L2520" s="63"/>
      <c r="M2520" s="63"/>
      <c r="N2520" s="63"/>
      <c r="O2520" s="63"/>
      <c r="P2520" s="63"/>
      <c r="Q2520" s="63"/>
      <c r="R2520" s="63"/>
      <c r="S2520" s="63"/>
      <c r="T2520" s="63"/>
      <c r="U2520" s="63"/>
      <c r="V2520" s="63"/>
      <c r="W2520" s="63"/>
      <c r="X2520" s="63"/>
      <c r="Y2520" s="63"/>
      <c r="Z2520" s="62">
        <v>267886</v>
      </c>
      <c r="AA2520" s="62">
        <v>32589</v>
      </c>
      <c r="AB2520" s="62">
        <v>75.44</v>
      </c>
      <c r="AC2520" s="62">
        <v>7441.28</v>
      </c>
    </row>
    <row r="2521" spans="1:29" x14ac:dyDescent="0.25">
      <c r="A2521" s="61" t="s">
        <v>420</v>
      </c>
      <c r="B2521" s="61" t="s">
        <v>421</v>
      </c>
      <c r="C2521" s="62">
        <v>2007</v>
      </c>
      <c r="D2521" s="61" t="s">
        <v>99</v>
      </c>
      <c r="E2521" s="62">
        <v>120</v>
      </c>
      <c r="F2521" s="62">
        <v>623200</v>
      </c>
      <c r="G2521" s="62">
        <v>87709</v>
      </c>
      <c r="H2521" s="62">
        <v>60.91</v>
      </c>
      <c r="I2521" s="62">
        <v>5193.33</v>
      </c>
      <c r="J2521" s="62">
        <v>579576</v>
      </c>
      <c r="K2521" s="62">
        <v>79258</v>
      </c>
      <c r="L2521" s="62">
        <v>102264</v>
      </c>
      <c r="M2521" s="62">
        <v>71.02</v>
      </c>
      <c r="N2521" s="62">
        <v>660.48</v>
      </c>
      <c r="O2521" s="62">
        <v>955796.02</v>
      </c>
      <c r="P2521" s="63"/>
      <c r="Q2521" s="63"/>
      <c r="R2521" s="63"/>
      <c r="S2521" s="63"/>
      <c r="T2521" s="63"/>
      <c r="U2521" s="63"/>
      <c r="V2521" s="63"/>
      <c r="W2521" s="63"/>
      <c r="X2521" s="63"/>
      <c r="Y2521" s="63"/>
      <c r="Z2521" s="62">
        <v>1302</v>
      </c>
      <c r="AA2521" s="62">
        <v>48008</v>
      </c>
      <c r="AB2521" s="62">
        <v>33.340000000000003</v>
      </c>
      <c r="AC2521" s="62">
        <v>10.85</v>
      </c>
    </row>
    <row r="2522" spans="1:29" x14ac:dyDescent="0.25">
      <c r="A2522" s="61" t="s">
        <v>409</v>
      </c>
      <c r="B2522" s="61" t="s">
        <v>410</v>
      </c>
      <c r="C2522" s="62">
        <v>2003</v>
      </c>
      <c r="D2522" s="61" t="s">
        <v>89</v>
      </c>
      <c r="E2522" s="62">
        <v>24</v>
      </c>
      <c r="F2522" s="63"/>
      <c r="G2522" s="63"/>
      <c r="H2522" s="63"/>
      <c r="I2522" s="63"/>
      <c r="J2522" s="63"/>
      <c r="K2522" s="62">
        <v>0</v>
      </c>
      <c r="L2522" s="63"/>
      <c r="M2522" s="63"/>
      <c r="N2522" s="63"/>
      <c r="O2522" s="63"/>
      <c r="P2522" s="63"/>
      <c r="Q2522" s="63"/>
      <c r="R2522" s="63"/>
      <c r="S2522" s="63"/>
      <c r="T2522" s="63"/>
      <c r="U2522" s="63"/>
      <c r="V2522" s="63"/>
      <c r="W2522" s="63"/>
      <c r="X2522" s="63"/>
      <c r="Y2522" s="63"/>
      <c r="Z2522" s="62">
        <v>0</v>
      </c>
      <c r="AA2522" s="63"/>
      <c r="AB2522" s="63"/>
      <c r="AC2522" s="62">
        <v>0</v>
      </c>
    </row>
    <row r="2523" spans="1:29" x14ac:dyDescent="0.25">
      <c r="A2523" s="61" t="s">
        <v>401</v>
      </c>
      <c r="B2523" s="61" t="s">
        <v>402</v>
      </c>
      <c r="C2523" s="62">
        <v>2007</v>
      </c>
      <c r="D2523" s="61" t="s">
        <v>75</v>
      </c>
      <c r="E2523" s="62">
        <v>12</v>
      </c>
      <c r="F2523" s="62">
        <v>2757</v>
      </c>
      <c r="G2523" s="62">
        <v>625</v>
      </c>
      <c r="H2523" s="62">
        <v>4.34</v>
      </c>
      <c r="I2523" s="62">
        <v>229.75</v>
      </c>
      <c r="J2523" s="62">
        <v>2564.0100000000002</v>
      </c>
      <c r="K2523" s="62">
        <v>36</v>
      </c>
      <c r="L2523" s="62">
        <v>96</v>
      </c>
      <c r="M2523" s="62">
        <v>0.67</v>
      </c>
      <c r="N2523" s="62">
        <v>3</v>
      </c>
      <c r="O2523" s="62">
        <v>434.13</v>
      </c>
      <c r="P2523" s="63"/>
      <c r="Q2523" s="63"/>
      <c r="R2523" s="63"/>
      <c r="S2523" s="63"/>
      <c r="T2523" s="63"/>
      <c r="U2523" s="63"/>
      <c r="V2523" s="63"/>
      <c r="W2523" s="63"/>
      <c r="X2523" s="63"/>
      <c r="Y2523" s="63"/>
      <c r="Z2523" s="62">
        <v>1208.48</v>
      </c>
      <c r="AA2523" s="62">
        <v>2545</v>
      </c>
      <c r="AB2523" s="62">
        <v>17.670000000000002</v>
      </c>
      <c r="AC2523" s="62">
        <v>100.71</v>
      </c>
    </row>
    <row r="2524" spans="1:29" ht="30" x14ac:dyDescent="0.25">
      <c r="A2524" s="61" t="s">
        <v>173</v>
      </c>
      <c r="B2524" s="61" t="s">
        <v>174</v>
      </c>
      <c r="C2524" s="62">
        <v>2011</v>
      </c>
      <c r="D2524" s="61" t="s">
        <v>75</v>
      </c>
      <c r="E2524" s="62">
        <v>5</v>
      </c>
      <c r="F2524" s="63"/>
      <c r="G2524" s="63"/>
      <c r="H2524" s="63"/>
      <c r="I2524" s="63"/>
      <c r="J2524" s="63"/>
      <c r="K2524" s="62">
        <v>0</v>
      </c>
      <c r="L2524" s="63"/>
      <c r="M2524" s="63"/>
      <c r="N2524" s="63"/>
      <c r="O2524" s="63"/>
      <c r="P2524" s="63"/>
      <c r="Q2524" s="63"/>
      <c r="R2524" s="63"/>
      <c r="S2524" s="63"/>
      <c r="T2524" s="63"/>
      <c r="U2524" s="63"/>
      <c r="V2524" s="63"/>
      <c r="W2524" s="63"/>
      <c r="X2524" s="63"/>
      <c r="Y2524" s="63"/>
      <c r="Z2524" s="62">
        <v>4816.3599999999997</v>
      </c>
      <c r="AA2524" s="62">
        <v>22515</v>
      </c>
      <c r="AB2524" s="62">
        <v>375.25</v>
      </c>
      <c r="AC2524" s="62">
        <v>963.27</v>
      </c>
    </row>
    <row r="2525" spans="1:29" x14ac:dyDescent="0.25">
      <c r="A2525" s="61" t="s">
        <v>490</v>
      </c>
      <c r="B2525" s="61" t="s">
        <v>491</v>
      </c>
      <c r="C2525" s="62">
        <v>2009</v>
      </c>
      <c r="D2525" s="61" t="s">
        <v>75</v>
      </c>
      <c r="E2525" s="62">
        <v>2</v>
      </c>
      <c r="F2525" s="63"/>
      <c r="G2525" s="62">
        <v>0</v>
      </c>
      <c r="H2525" s="62">
        <v>0</v>
      </c>
      <c r="I2525" s="63"/>
      <c r="J2525" s="63"/>
      <c r="K2525" s="62">
        <v>0</v>
      </c>
      <c r="L2525" s="63"/>
      <c r="M2525" s="63"/>
      <c r="N2525" s="63"/>
      <c r="O2525" s="63"/>
      <c r="P2525" s="63"/>
      <c r="Q2525" s="63"/>
      <c r="R2525" s="63"/>
      <c r="S2525" s="63"/>
      <c r="T2525" s="63"/>
      <c r="U2525" s="63"/>
      <c r="V2525" s="63"/>
      <c r="W2525" s="63"/>
      <c r="X2525" s="63"/>
      <c r="Y2525" s="63"/>
      <c r="Z2525" s="62">
        <v>15800</v>
      </c>
      <c r="AA2525" s="62">
        <v>615</v>
      </c>
      <c r="AB2525" s="62">
        <v>25.63</v>
      </c>
      <c r="AC2525" s="62">
        <v>7900</v>
      </c>
    </row>
    <row r="2526" spans="1:29" x14ac:dyDescent="0.25">
      <c r="A2526" s="61" t="s">
        <v>76</v>
      </c>
      <c r="B2526" s="61" t="s">
        <v>77</v>
      </c>
      <c r="C2526" s="62">
        <v>2016</v>
      </c>
      <c r="D2526" s="61" t="s">
        <v>99</v>
      </c>
      <c r="E2526" s="62">
        <v>80</v>
      </c>
      <c r="F2526" s="62">
        <v>1070233</v>
      </c>
      <c r="G2526" s="62">
        <v>189854</v>
      </c>
      <c r="H2526" s="62">
        <v>197.76</v>
      </c>
      <c r="I2526" s="62">
        <v>13377.91</v>
      </c>
      <c r="J2526" s="62">
        <v>995316.69</v>
      </c>
      <c r="K2526" s="62">
        <v>0</v>
      </c>
      <c r="L2526" s="63"/>
      <c r="M2526" s="63"/>
      <c r="N2526" s="63"/>
      <c r="O2526" s="63"/>
      <c r="P2526" s="63"/>
      <c r="Q2526" s="63"/>
      <c r="R2526" s="63"/>
      <c r="S2526" s="63"/>
      <c r="T2526" s="63"/>
      <c r="U2526" s="63"/>
      <c r="V2526" s="63"/>
      <c r="W2526" s="63"/>
      <c r="X2526" s="63"/>
      <c r="Y2526" s="63"/>
      <c r="Z2526" s="62">
        <v>1674.15</v>
      </c>
      <c r="AA2526" s="62">
        <v>5250</v>
      </c>
      <c r="AB2526" s="62">
        <v>5.47</v>
      </c>
      <c r="AC2526" s="62">
        <v>20.93</v>
      </c>
    </row>
    <row r="2527" spans="1:29" ht="30" x14ac:dyDescent="0.25">
      <c r="A2527" s="61" t="s">
        <v>237</v>
      </c>
      <c r="B2527" s="61" t="s">
        <v>238</v>
      </c>
      <c r="C2527" s="62">
        <v>2014</v>
      </c>
      <c r="D2527" s="61" t="s">
        <v>83</v>
      </c>
      <c r="E2527" s="62">
        <v>8</v>
      </c>
      <c r="F2527" s="62">
        <v>401</v>
      </c>
      <c r="G2527" s="62">
        <v>155</v>
      </c>
      <c r="H2527" s="62">
        <v>1.61</v>
      </c>
      <c r="I2527" s="62">
        <v>50.13</v>
      </c>
      <c r="J2527" s="62">
        <v>372.93</v>
      </c>
      <c r="K2527" s="62">
        <v>10525.42</v>
      </c>
      <c r="L2527" s="62">
        <v>15537</v>
      </c>
      <c r="M2527" s="62">
        <v>161.84</v>
      </c>
      <c r="N2527" s="62">
        <v>1315.68</v>
      </c>
      <c r="O2527" s="62">
        <v>126929.14</v>
      </c>
      <c r="P2527" s="63"/>
      <c r="Q2527" s="63"/>
      <c r="R2527" s="63"/>
      <c r="S2527" s="63"/>
      <c r="T2527" s="63"/>
      <c r="U2527" s="63"/>
      <c r="V2527" s="63"/>
      <c r="W2527" s="63"/>
      <c r="X2527" s="63"/>
      <c r="Y2527" s="63"/>
      <c r="Z2527" s="62">
        <v>51472</v>
      </c>
      <c r="AA2527" s="62">
        <v>4100</v>
      </c>
      <c r="AB2527" s="62">
        <v>42.71</v>
      </c>
      <c r="AC2527" s="62">
        <v>6434</v>
      </c>
    </row>
    <row r="2528" spans="1:29" x14ac:dyDescent="0.25">
      <c r="A2528" s="61" t="s">
        <v>196</v>
      </c>
      <c r="B2528" s="61" t="s">
        <v>197</v>
      </c>
      <c r="C2528" s="62">
        <v>2006</v>
      </c>
      <c r="D2528" s="61" t="s">
        <v>135</v>
      </c>
      <c r="E2528" s="62">
        <v>100</v>
      </c>
      <c r="F2528" s="62">
        <v>82063</v>
      </c>
      <c r="G2528" s="62">
        <v>23708</v>
      </c>
      <c r="H2528" s="62">
        <v>19.760000000000002</v>
      </c>
      <c r="I2528" s="62">
        <v>820.63</v>
      </c>
      <c r="J2528" s="62">
        <v>76318.59</v>
      </c>
      <c r="K2528" s="62">
        <v>139233.75</v>
      </c>
      <c r="L2528" s="62">
        <v>178767</v>
      </c>
      <c r="M2528" s="62">
        <v>148.97</v>
      </c>
      <c r="N2528" s="62">
        <v>1392.34</v>
      </c>
      <c r="O2528" s="62">
        <v>1679061.61</v>
      </c>
      <c r="P2528" s="63"/>
      <c r="Q2528" s="63"/>
      <c r="R2528" s="63"/>
      <c r="S2528" s="63"/>
      <c r="T2528" s="63"/>
      <c r="U2528" s="63"/>
      <c r="V2528" s="63"/>
      <c r="W2528" s="63"/>
      <c r="X2528" s="63"/>
      <c r="Y2528" s="63"/>
      <c r="Z2528" s="62">
        <v>1198100</v>
      </c>
      <c r="AA2528" s="62">
        <v>120562</v>
      </c>
      <c r="AB2528" s="62">
        <v>100.47</v>
      </c>
      <c r="AC2528" s="62">
        <v>11981</v>
      </c>
    </row>
    <row r="2529" spans="1:29" ht="30" x14ac:dyDescent="0.25">
      <c r="A2529" s="61" t="s">
        <v>348</v>
      </c>
      <c r="B2529" s="61" t="s">
        <v>349</v>
      </c>
      <c r="C2529" s="62">
        <v>2007</v>
      </c>
      <c r="D2529" s="61" t="s">
        <v>419</v>
      </c>
      <c r="E2529" s="62">
        <v>4</v>
      </c>
      <c r="F2529" s="63"/>
      <c r="G2529" s="63"/>
      <c r="H2529" s="63"/>
      <c r="I2529" s="63"/>
      <c r="J2529" s="63"/>
      <c r="K2529" s="62">
        <v>0</v>
      </c>
      <c r="L2529" s="63"/>
      <c r="M2529" s="63"/>
      <c r="N2529" s="63"/>
      <c r="O2529" s="63"/>
      <c r="P2529" s="63"/>
      <c r="Q2529" s="63"/>
      <c r="R2529" s="63"/>
      <c r="S2529" s="63"/>
      <c r="T2529" s="63"/>
      <c r="U2529" s="63"/>
      <c r="V2529" s="63"/>
      <c r="W2529" s="63"/>
      <c r="X2529" s="63"/>
      <c r="Y2529" s="63"/>
      <c r="Z2529" s="62">
        <v>0</v>
      </c>
      <c r="AA2529" s="63"/>
      <c r="AB2529" s="63"/>
      <c r="AC2529" s="62">
        <v>0</v>
      </c>
    </row>
    <row r="2530" spans="1:29" ht="30" x14ac:dyDescent="0.25">
      <c r="A2530" s="61" t="s">
        <v>233</v>
      </c>
      <c r="B2530" s="61" t="s">
        <v>234</v>
      </c>
      <c r="C2530" s="62">
        <v>2016</v>
      </c>
      <c r="D2530" s="61" t="s">
        <v>226</v>
      </c>
      <c r="E2530" s="62">
        <v>81</v>
      </c>
      <c r="F2530" s="62">
        <v>336657</v>
      </c>
      <c r="G2530" s="62">
        <v>54927</v>
      </c>
      <c r="H2530" s="62">
        <v>56.51</v>
      </c>
      <c r="I2530" s="62">
        <v>4156.26</v>
      </c>
      <c r="J2530" s="62">
        <v>313091.01</v>
      </c>
      <c r="K2530" s="62">
        <v>21528.61</v>
      </c>
      <c r="L2530" s="62">
        <v>25553</v>
      </c>
      <c r="M2530" s="62">
        <v>26.29</v>
      </c>
      <c r="N2530" s="62">
        <v>265.79000000000002</v>
      </c>
      <c r="O2530" s="62">
        <v>259620</v>
      </c>
      <c r="P2530" s="63"/>
      <c r="Q2530" s="63"/>
      <c r="R2530" s="63"/>
      <c r="S2530" s="63"/>
      <c r="T2530" s="63"/>
      <c r="U2530" s="63"/>
      <c r="V2530" s="63"/>
      <c r="W2530" s="63"/>
      <c r="X2530" s="63"/>
      <c r="Y2530" s="63"/>
      <c r="Z2530" s="62">
        <v>1169.71</v>
      </c>
      <c r="AA2530" s="62">
        <v>38664</v>
      </c>
      <c r="AB2530" s="62">
        <v>39.78</v>
      </c>
      <c r="AC2530" s="62">
        <v>14.44</v>
      </c>
    </row>
    <row r="2531" spans="1:29" ht="30" x14ac:dyDescent="0.25">
      <c r="A2531" s="61" t="s">
        <v>124</v>
      </c>
      <c r="B2531" s="61" t="s">
        <v>125</v>
      </c>
      <c r="C2531" s="62">
        <v>2014</v>
      </c>
      <c r="D2531" s="61" t="s">
        <v>99</v>
      </c>
      <c r="E2531" s="62">
        <v>32</v>
      </c>
      <c r="F2531" s="62">
        <v>90560</v>
      </c>
      <c r="G2531" s="62">
        <v>13956</v>
      </c>
      <c r="H2531" s="62">
        <v>36.340000000000003</v>
      </c>
      <c r="I2531" s="62">
        <v>2830</v>
      </c>
      <c r="J2531" s="62">
        <v>84220.800000000003</v>
      </c>
      <c r="K2531" s="62">
        <v>20297.77</v>
      </c>
      <c r="L2531" s="62">
        <v>24786</v>
      </c>
      <c r="M2531" s="62">
        <v>64.55</v>
      </c>
      <c r="N2531" s="62">
        <v>634.30999999999995</v>
      </c>
      <c r="O2531" s="62">
        <v>244776.89</v>
      </c>
      <c r="P2531" s="63"/>
      <c r="Q2531" s="63"/>
      <c r="R2531" s="63"/>
      <c r="S2531" s="63"/>
      <c r="T2531" s="63"/>
      <c r="U2531" s="63"/>
      <c r="V2531" s="63"/>
      <c r="W2531" s="63"/>
      <c r="X2531" s="63"/>
      <c r="Y2531" s="63"/>
      <c r="Z2531" s="62">
        <v>121.78</v>
      </c>
      <c r="AA2531" s="62">
        <v>11685</v>
      </c>
      <c r="AB2531" s="62">
        <v>30.43</v>
      </c>
      <c r="AC2531" s="62">
        <v>3.81</v>
      </c>
    </row>
    <row r="2532" spans="1:29" ht="45" x14ac:dyDescent="0.25">
      <c r="A2532" s="61" t="s">
        <v>326</v>
      </c>
      <c r="B2532" s="61" t="s">
        <v>327</v>
      </c>
      <c r="C2532" s="62">
        <v>2007</v>
      </c>
      <c r="D2532" s="61" t="s">
        <v>99</v>
      </c>
      <c r="E2532" s="62">
        <v>72</v>
      </c>
      <c r="F2532" s="62">
        <v>696840</v>
      </c>
      <c r="G2532" s="62">
        <v>78705</v>
      </c>
      <c r="H2532" s="62">
        <v>91.09</v>
      </c>
      <c r="I2532" s="62">
        <v>9678.33</v>
      </c>
      <c r="J2532" s="62">
        <v>648061.19999999995</v>
      </c>
      <c r="K2532" s="62">
        <v>5428.71</v>
      </c>
      <c r="L2532" s="62">
        <v>8786</v>
      </c>
      <c r="M2532" s="62">
        <v>10.17</v>
      </c>
      <c r="N2532" s="62">
        <v>75.400000000000006</v>
      </c>
      <c r="O2532" s="62">
        <v>65466.44</v>
      </c>
      <c r="P2532" s="63"/>
      <c r="Q2532" s="63"/>
      <c r="R2532" s="63"/>
      <c r="S2532" s="63"/>
      <c r="T2532" s="63"/>
      <c r="U2532" s="63"/>
      <c r="V2532" s="63"/>
      <c r="W2532" s="63"/>
      <c r="X2532" s="63"/>
      <c r="Y2532" s="63"/>
      <c r="Z2532" s="62">
        <v>455.85</v>
      </c>
      <c r="AA2532" s="62">
        <v>21478</v>
      </c>
      <c r="AB2532" s="62">
        <v>24.86</v>
      </c>
      <c r="AC2532" s="62">
        <v>6.33</v>
      </c>
    </row>
    <row r="2533" spans="1:29" ht="30" x14ac:dyDescent="0.25">
      <c r="A2533" s="61" t="s">
        <v>283</v>
      </c>
      <c r="B2533" s="61" t="s">
        <v>284</v>
      </c>
      <c r="C2533" s="62">
        <v>2015</v>
      </c>
      <c r="D2533" s="61" t="s">
        <v>86</v>
      </c>
      <c r="E2533" s="62">
        <v>216</v>
      </c>
      <c r="F2533" s="62">
        <v>1410280</v>
      </c>
      <c r="G2533" s="62">
        <v>249333</v>
      </c>
      <c r="H2533" s="62">
        <v>96.19</v>
      </c>
      <c r="I2533" s="62">
        <v>6529.07</v>
      </c>
      <c r="J2533" s="62">
        <v>1311560.3999999999</v>
      </c>
      <c r="K2533" s="62">
        <v>199426.77</v>
      </c>
      <c r="L2533" s="62">
        <v>222964</v>
      </c>
      <c r="M2533" s="62">
        <v>86.02</v>
      </c>
      <c r="N2533" s="62">
        <v>923.27</v>
      </c>
      <c r="O2533" s="62">
        <v>2404947.25</v>
      </c>
      <c r="P2533" s="63"/>
      <c r="Q2533" s="63"/>
      <c r="R2533" s="63"/>
      <c r="S2533" s="63"/>
      <c r="T2533" s="63"/>
      <c r="U2533" s="63"/>
      <c r="V2533" s="63"/>
      <c r="W2533" s="63"/>
      <c r="X2533" s="63"/>
      <c r="Y2533" s="63"/>
      <c r="Z2533" s="62">
        <v>0</v>
      </c>
      <c r="AA2533" s="63"/>
      <c r="AB2533" s="63"/>
      <c r="AC2533" s="62">
        <v>0</v>
      </c>
    </row>
    <row r="2534" spans="1:29" ht="30" x14ac:dyDescent="0.25">
      <c r="A2534" s="61" t="s">
        <v>498</v>
      </c>
      <c r="B2534" s="61" t="s">
        <v>499</v>
      </c>
      <c r="C2534" s="62">
        <v>2007</v>
      </c>
      <c r="D2534" s="61" t="s">
        <v>83</v>
      </c>
      <c r="E2534" s="62">
        <v>1</v>
      </c>
      <c r="F2534" s="63"/>
      <c r="G2534" s="63"/>
      <c r="H2534" s="63"/>
      <c r="I2534" s="63"/>
      <c r="J2534" s="63"/>
      <c r="K2534" s="62">
        <v>0</v>
      </c>
      <c r="L2534" s="63"/>
      <c r="M2534" s="63"/>
      <c r="N2534" s="63"/>
      <c r="O2534" s="63"/>
      <c r="P2534" s="63"/>
      <c r="Q2534" s="63"/>
      <c r="R2534" s="63"/>
      <c r="S2534" s="63"/>
      <c r="T2534" s="63"/>
      <c r="U2534" s="63"/>
      <c r="V2534" s="63"/>
      <c r="W2534" s="63"/>
      <c r="X2534" s="63"/>
      <c r="Y2534" s="63"/>
      <c r="Z2534" s="62">
        <v>173.79</v>
      </c>
      <c r="AA2534" s="62">
        <v>526</v>
      </c>
      <c r="AB2534" s="62">
        <v>43.83</v>
      </c>
      <c r="AC2534" s="62">
        <v>173.79</v>
      </c>
    </row>
    <row r="2535" spans="1:29" ht="30" x14ac:dyDescent="0.25">
      <c r="A2535" s="61" t="s">
        <v>528</v>
      </c>
      <c r="B2535" s="61" t="s">
        <v>529</v>
      </c>
      <c r="C2535" s="62">
        <v>2009</v>
      </c>
      <c r="D2535" s="61" t="s">
        <v>78</v>
      </c>
      <c r="E2535" s="62">
        <v>30</v>
      </c>
      <c r="F2535" s="62">
        <v>299020</v>
      </c>
      <c r="G2535" s="62">
        <v>42342</v>
      </c>
      <c r="H2535" s="62">
        <v>117.62</v>
      </c>
      <c r="I2535" s="62">
        <v>9967.33</v>
      </c>
      <c r="J2535" s="62">
        <v>278088.59999999998</v>
      </c>
      <c r="K2535" s="62">
        <v>0</v>
      </c>
      <c r="L2535" s="63"/>
      <c r="M2535" s="63"/>
      <c r="N2535" s="63"/>
      <c r="O2535" s="63"/>
      <c r="P2535" s="63"/>
      <c r="Q2535" s="63"/>
      <c r="R2535" s="63"/>
      <c r="S2535" s="63"/>
      <c r="T2535" s="63"/>
      <c r="U2535" s="63"/>
      <c r="V2535" s="63"/>
      <c r="W2535" s="63"/>
      <c r="X2535" s="63"/>
      <c r="Y2535" s="63"/>
      <c r="Z2535" s="62">
        <v>2172.9299999999998</v>
      </c>
      <c r="AA2535" s="62">
        <v>10130</v>
      </c>
      <c r="AB2535" s="62">
        <v>28.14</v>
      </c>
      <c r="AC2535" s="62">
        <v>72.430000000000007</v>
      </c>
    </row>
    <row r="2536" spans="1:29" ht="30" x14ac:dyDescent="0.25">
      <c r="A2536" s="61" t="s">
        <v>224</v>
      </c>
      <c r="B2536" s="61" t="s">
        <v>225</v>
      </c>
      <c r="C2536" s="62">
        <v>2015</v>
      </c>
      <c r="D2536" s="61" t="s">
        <v>72</v>
      </c>
      <c r="E2536" s="62">
        <v>6</v>
      </c>
      <c r="F2536" s="63"/>
      <c r="G2536" s="63"/>
      <c r="H2536" s="63"/>
      <c r="I2536" s="63"/>
      <c r="J2536" s="63"/>
      <c r="K2536" s="62">
        <v>0</v>
      </c>
      <c r="L2536" s="63"/>
      <c r="M2536" s="63"/>
      <c r="N2536" s="63"/>
      <c r="O2536" s="63"/>
      <c r="P2536" s="63"/>
      <c r="Q2536" s="63"/>
      <c r="R2536" s="63"/>
      <c r="S2536" s="63"/>
      <c r="T2536" s="63"/>
      <c r="U2536" s="63"/>
      <c r="V2536" s="63"/>
      <c r="W2536" s="63"/>
      <c r="X2536" s="63"/>
      <c r="Y2536" s="63"/>
      <c r="Z2536" s="62">
        <v>0</v>
      </c>
      <c r="AA2536" s="63"/>
      <c r="AB2536" s="63"/>
      <c r="AC2536" s="62">
        <v>0</v>
      </c>
    </row>
    <row r="2537" spans="1:29" ht="45" x14ac:dyDescent="0.25">
      <c r="A2537" s="61" t="s">
        <v>167</v>
      </c>
      <c r="B2537" s="61" t="s">
        <v>168</v>
      </c>
      <c r="C2537" s="62">
        <v>2003</v>
      </c>
      <c r="D2537" s="61" t="s">
        <v>150</v>
      </c>
      <c r="E2537" s="62">
        <v>8</v>
      </c>
      <c r="F2537" s="62">
        <v>0</v>
      </c>
      <c r="G2537" s="62">
        <v>0</v>
      </c>
      <c r="H2537" s="62">
        <v>0</v>
      </c>
      <c r="I2537" s="62">
        <v>0</v>
      </c>
      <c r="J2537" s="62">
        <v>0</v>
      </c>
      <c r="K2537" s="62">
        <v>0</v>
      </c>
      <c r="L2537" s="62">
        <v>0</v>
      </c>
      <c r="M2537" s="62">
        <v>0</v>
      </c>
      <c r="N2537" s="63"/>
      <c r="O2537" s="63"/>
      <c r="P2537" s="63"/>
      <c r="Q2537" s="63"/>
      <c r="R2537" s="63"/>
      <c r="S2537" s="63"/>
      <c r="T2537" s="63"/>
      <c r="U2537" s="63"/>
      <c r="V2537" s="63"/>
      <c r="W2537" s="63"/>
      <c r="X2537" s="63"/>
      <c r="Y2537" s="63"/>
      <c r="Z2537" s="62">
        <v>24346</v>
      </c>
      <c r="AA2537" s="62">
        <v>493</v>
      </c>
      <c r="AB2537" s="62">
        <v>5.14</v>
      </c>
      <c r="AC2537" s="62">
        <v>3043.25</v>
      </c>
    </row>
    <row r="2538" spans="1:29" ht="30" x14ac:dyDescent="0.25">
      <c r="A2538" s="61" t="s">
        <v>391</v>
      </c>
      <c r="B2538" s="61" t="s">
        <v>392</v>
      </c>
      <c r="C2538" s="62">
        <v>2016</v>
      </c>
      <c r="D2538" s="61" t="s">
        <v>86</v>
      </c>
      <c r="E2538" s="62">
        <v>160</v>
      </c>
      <c r="F2538" s="62">
        <v>40727</v>
      </c>
      <c r="G2538" s="62">
        <v>14894</v>
      </c>
      <c r="H2538" s="62">
        <v>7.76</v>
      </c>
      <c r="I2538" s="62">
        <v>254.54</v>
      </c>
      <c r="J2538" s="62">
        <v>37876.11</v>
      </c>
      <c r="K2538" s="62">
        <v>2680.89</v>
      </c>
      <c r="L2538" s="62">
        <v>4804</v>
      </c>
      <c r="M2538" s="62">
        <v>2.5</v>
      </c>
      <c r="N2538" s="62">
        <v>16.760000000000002</v>
      </c>
      <c r="O2538" s="62">
        <v>32329.68</v>
      </c>
      <c r="P2538" s="63"/>
      <c r="Q2538" s="63"/>
      <c r="R2538" s="63"/>
      <c r="S2538" s="63"/>
      <c r="T2538" s="63"/>
      <c r="U2538" s="63"/>
      <c r="V2538" s="63"/>
      <c r="W2538" s="63"/>
      <c r="X2538" s="63"/>
      <c r="Y2538" s="63"/>
      <c r="Z2538" s="62">
        <v>10574</v>
      </c>
      <c r="AA2538" s="62">
        <v>118447</v>
      </c>
      <c r="AB2538" s="62">
        <v>61.69</v>
      </c>
      <c r="AC2538" s="62">
        <v>66.09</v>
      </c>
    </row>
    <row r="2539" spans="1:29" ht="30" x14ac:dyDescent="0.25">
      <c r="A2539" s="61" t="s">
        <v>133</v>
      </c>
      <c r="B2539" s="61" t="s">
        <v>134</v>
      </c>
      <c r="C2539" s="62">
        <v>2011</v>
      </c>
      <c r="D2539" s="61" t="s">
        <v>75</v>
      </c>
      <c r="E2539" s="62">
        <v>14</v>
      </c>
      <c r="F2539" s="63"/>
      <c r="G2539" s="63"/>
      <c r="H2539" s="63"/>
      <c r="I2539" s="63"/>
      <c r="J2539" s="63"/>
      <c r="K2539" s="62">
        <v>0</v>
      </c>
      <c r="L2539" s="63"/>
      <c r="M2539" s="63"/>
      <c r="N2539" s="63"/>
      <c r="O2539" s="63"/>
      <c r="P2539" s="63"/>
      <c r="Q2539" s="63"/>
      <c r="R2539" s="63"/>
      <c r="S2539" s="63"/>
      <c r="T2539" s="63"/>
      <c r="U2539" s="63"/>
      <c r="V2539" s="63"/>
      <c r="W2539" s="63"/>
      <c r="X2539" s="63"/>
      <c r="Y2539" s="63"/>
      <c r="Z2539" s="62">
        <v>150800</v>
      </c>
      <c r="AA2539" s="62">
        <v>8601</v>
      </c>
      <c r="AB2539" s="62">
        <v>51.2</v>
      </c>
      <c r="AC2539" s="62">
        <v>10771.43</v>
      </c>
    </row>
    <row r="2540" spans="1:29" ht="30" x14ac:dyDescent="0.25">
      <c r="A2540" s="61" t="s">
        <v>287</v>
      </c>
      <c r="B2540" s="61" t="s">
        <v>288</v>
      </c>
      <c r="C2540" s="62">
        <v>2011</v>
      </c>
      <c r="D2540" s="61" t="s">
        <v>150</v>
      </c>
      <c r="E2540" s="62">
        <v>8</v>
      </c>
      <c r="F2540" s="63"/>
      <c r="G2540" s="63"/>
      <c r="H2540" s="63"/>
      <c r="I2540" s="63"/>
      <c r="J2540" s="63"/>
      <c r="K2540" s="62">
        <v>0</v>
      </c>
      <c r="L2540" s="63"/>
      <c r="M2540" s="63"/>
      <c r="N2540" s="63"/>
      <c r="O2540" s="63"/>
      <c r="P2540" s="63"/>
      <c r="Q2540" s="63"/>
      <c r="R2540" s="63"/>
      <c r="S2540" s="63"/>
      <c r="T2540" s="63"/>
      <c r="U2540" s="63"/>
      <c r="V2540" s="63"/>
      <c r="W2540" s="63"/>
      <c r="X2540" s="63"/>
      <c r="Y2540" s="63"/>
      <c r="Z2540" s="62">
        <v>0</v>
      </c>
      <c r="AA2540" s="63"/>
      <c r="AB2540" s="63"/>
      <c r="AC2540" s="62">
        <v>0</v>
      </c>
    </row>
    <row r="2541" spans="1:29" x14ac:dyDescent="0.25">
      <c r="A2541" s="61" t="s">
        <v>163</v>
      </c>
      <c r="B2541" s="61" t="s">
        <v>164</v>
      </c>
      <c r="C2541" s="62">
        <v>2012</v>
      </c>
      <c r="D2541" s="61" t="s">
        <v>301</v>
      </c>
      <c r="E2541" s="62">
        <v>54</v>
      </c>
      <c r="F2541" s="62">
        <v>267180</v>
      </c>
      <c r="G2541" s="62">
        <v>28685</v>
      </c>
      <c r="H2541" s="62">
        <v>44.27</v>
      </c>
      <c r="I2541" s="62">
        <v>4947.78</v>
      </c>
      <c r="J2541" s="62">
        <v>248477.4</v>
      </c>
      <c r="K2541" s="62">
        <v>29028.13</v>
      </c>
      <c r="L2541" s="62">
        <v>18950</v>
      </c>
      <c r="M2541" s="62">
        <v>29.24</v>
      </c>
      <c r="N2541" s="62">
        <v>537.55999999999995</v>
      </c>
      <c r="O2541" s="62">
        <v>350058.9</v>
      </c>
      <c r="P2541" s="63"/>
      <c r="Q2541" s="63"/>
      <c r="R2541" s="63"/>
      <c r="S2541" s="63"/>
      <c r="T2541" s="63"/>
      <c r="U2541" s="63"/>
      <c r="V2541" s="63"/>
      <c r="W2541" s="63"/>
      <c r="X2541" s="63"/>
      <c r="Y2541" s="63"/>
      <c r="Z2541" s="62">
        <v>217700</v>
      </c>
      <c r="AA2541" s="62">
        <v>16482</v>
      </c>
      <c r="AB2541" s="62">
        <v>25.44</v>
      </c>
      <c r="AC2541" s="62">
        <v>4031.48</v>
      </c>
    </row>
    <row r="2542" spans="1:29" x14ac:dyDescent="0.25">
      <c r="A2542" s="61" t="s">
        <v>315</v>
      </c>
      <c r="B2542" s="61" t="s">
        <v>316</v>
      </c>
      <c r="C2542" s="62">
        <v>2007</v>
      </c>
      <c r="D2542" s="61" t="s">
        <v>78</v>
      </c>
      <c r="E2542" s="62">
        <v>42</v>
      </c>
      <c r="F2542" s="62">
        <v>475920</v>
      </c>
      <c r="G2542" s="62">
        <v>59114</v>
      </c>
      <c r="H2542" s="62">
        <v>117.29</v>
      </c>
      <c r="I2542" s="62">
        <v>11331.43</v>
      </c>
      <c r="J2542" s="62">
        <v>442605.6</v>
      </c>
      <c r="K2542" s="62">
        <v>0</v>
      </c>
      <c r="L2542" s="63"/>
      <c r="M2542" s="63"/>
      <c r="N2542" s="63"/>
      <c r="O2542" s="63"/>
      <c r="P2542" s="63"/>
      <c r="Q2542" s="63"/>
      <c r="R2542" s="63"/>
      <c r="S2542" s="63"/>
      <c r="T2542" s="63"/>
      <c r="U2542" s="63"/>
      <c r="V2542" s="63"/>
      <c r="W2542" s="63"/>
      <c r="X2542" s="63"/>
      <c r="Y2542" s="63"/>
      <c r="Z2542" s="62">
        <v>1171.25</v>
      </c>
      <c r="AA2542" s="62">
        <v>4328</v>
      </c>
      <c r="AB2542" s="62">
        <v>8.59</v>
      </c>
      <c r="AC2542" s="62">
        <v>27.89</v>
      </c>
    </row>
    <row r="2543" spans="1:29" x14ac:dyDescent="0.25">
      <c r="A2543" s="61" t="s">
        <v>330</v>
      </c>
      <c r="B2543" s="61" t="s">
        <v>331</v>
      </c>
      <c r="C2543" s="62">
        <v>2018</v>
      </c>
      <c r="D2543" s="61" t="s">
        <v>99</v>
      </c>
      <c r="E2543" s="62">
        <v>53</v>
      </c>
      <c r="F2543" s="62">
        <v>67317</v>
      </c>
      <c r="G2543" s="62">
        <v>7042</v>
      </c>
      <c r="H2543" s="62">
        <v>11.07</v>
      </c>
      <c r="I2543" s="62">
        <v>1270.1300000000001</v>
      </c>
      <c r="J2543" s="62">
        <v>62604.81</v>
      </c>
      <c r="K2543" s="62">
        <v>3276.89</v>
      </c>
      <c r="L2543" s="62">
        <v>8311</v>
      </c>
      <c r="M2543" s="62">
        <v>13.07</v>
      </c>
      <c r="N2543" s="62">
        <v>61.83</v>
      </c>
      <c r="O2543" s="62">
        <v>39517.03</v>
      </c>
      <c r="P2543" s="63"/>
      <c r="Q2543" s="63"/>
      <c r="R2543" s="63"/>
      <c r="S2543" s="63"/>
      <c r="T2543" s="63"/>
      <c r="U2543" s="63"/>
      <c r="V2543" s="63"/>
      <c r="W2543" s="63"/>
      <c r="X2543" s="63"/>
      <c r="Y2543" s="63"/>
      <c r="Z2543" s="62">
        <v>22100</v>
      </c>
      <c r="AA2543" s="62">
        <v>1540</v>
      </c>
      <c r="AB2543" s="62">
        <v>2.42</v>
      </c>
      <c r="AC2543" s="62">
        <v>416.98</v>
      </c>
    </row>
    <row r="2544" spans="1:29" x14ac:dyDescent="0.25">
      <c r="A2544" s="61" t="s">
        <v>524</v>
      </c>
      <c r="B2544" s="61" t="s">
        <v>525</v>
      </c>
      <c r="C2544" s="62">
        <v>2013</v>
      </c>
      <c r="D2544" s="61" t="s">
        <v>78</v>
      </c>
      <c r="E2544" s="62">
        <v>34</v>
      </c>
      <c r="F2544" s="62">
        <v>319080</v>
      </c>
      <c r="G2544" s="62">
        <v>49692</v>
      </c>
      <c r="H2544" s="62">
        <v>121.79</v>
      </c>
      <c r="I2544" s="62">
        <v>9384.7099999999991</v>
      </c>
      <c r="J2544" s="62">
        <v>296744.40000000002</v>
      </c>
      <c r="K2544" s="62">
        <v>0</v>
      </c>
      <c r="L2544" s="63"/>
      <c r="M2544" s="63"/>
      <c r="N2544" s="63"/>
      <c r="O2544" s="63"/>
      <c r="P2544" s="63"/>
      <c r="Q2544" s="63"/>
      <c r="R2544" s="63"/>
      <c r="S2544" s="63"/>
      <c r="T2544" s="63"/>
      <c r="U2544" s="63"/>
      <c r="V2544" s="63"/>
      <c r="W2544" s="63"/>
      <c r="X2544" s="63"/>
      <c r="Y2544" s="63"/>
      <c r="Z2544" s="62">
        <v>124029</v>
      </c>
      <c r="AA2544" s="62">
        <v>11811</v>
      </c>
      <c r="AB2544" s="62">
        <v>28.95</v>
      </c>
      <c r="AC2544" s="62">
        <v>3647.91</v>
      </c>
    </row>
    <row r="2545" spans="1:29" x14ac:dyDescent="0.25">
      <c r="A2545" s="61" t="s">
        <v>159</v>
      </c>
      <c r="B2545" s="61" t="s">
        <v>160</v>
      </c>
      <c r="C2545" s="62">
        <v>2006</v>
      </c>
      <c r="D2545" s="61" t="s">
        <v>150</v>
      </c>
      <c r="E2545" s="62">
        <v>16</v>
      </c>
      <c r="F2545" s="62">
        <v>103582</v>
      </c>
      <c r="G2545" s="62">
        <v>15561</v>
      </c>
      <c r="H2545" s="62">
        <v>81.05</v>
      </c>
      <c r="I2545" s="62">
        <v>6473.88</v>
      </c>
      <c r="J2545" s="62">
        <v>96331.26</v>
      </c>
      <c r="K2545" s="62">
        <v>2015.52</v>
      </c>
      <c r="L2545" s="62">
        <v>3616</v>
      </c>
      <c r="M2545" s="62">
        <v>18.829999999999998</v>
      </c>
      <c r="N2545" s="62">
        <v>125.97</v>
      </c>
      <c r="O2545" s="62">
        <v>24305.75</v>
      </c>
      <c r="P2545" s="63"/>
      <c r="Q2545" s="63"/>
      <c r="R2545" s="63"/>
      <c r="S2545" s="63"/>
      <c r="T2545" s="63"/>
      <c r="U2545" s="63"/>
      <c r="V2545" s="63"/>
      <c r="W2545" s="63"/>
      <c r="X2545" s="63"/>
      <c r="Y2545" s="63"/>
      <c r="Z2545" s="62">
        <v>37</v>
      </c>
      <c r="AA2545" s="62">
        <v>182</v>
      </c>
      <c r="AB2545" s="62">
        <v>0.95</v>
      </c>
      <c r="AC2545" s="62">
        <v>2.31</v>
      </c>
    </row>
    <row r="2546" spans="1:29" x14ac:dyDescent="0.25">
      <c r="A2546" s="61" t="s">
        <v>569</v>
      </c>
      <c r="B2546" s="61" t="s">
        <v>570</v>
      </c>
      <c r="C2546" s="62">
        <v>2012</v>
      </c>
      <c r="D2546" s="61" t="s">
        <v>78</v>
      </c>
      <c r="E2546" s="62">
        <v>64</v>
      </c>
      <c r="F2546" s="62">
        <v>341440</v>
      </c>
      <c r="G2546" s="62">
        <v>79379</v>
      </c>
      <c r="H2546" s="62">
        <v>103.36</v>
      </c>
      <c r="I2546" s="62">
        <v>5335</v>
      </c>
      <c r="J2546" s="62">
        <v>317539.20000000001</v>
      </c>
      <c r="K2546" s="62">
        <v>0</v>
      </c>
      <c r="L2546" s="63"/>
      <c r="M2546" s="63"/>
      <c r="N2546" s="63"/>
      <c r="O2546" s="63"/>
      <c r="P2546" s="63"/>
      <c r="Q2546" s="63"/>
      <c r="R2546" s="63"/>
      <c r="S2546" s="63"/>
      <c r="T2546" s="63"/>
      <c r="U2546" s="63"/>
      <c r="V2546" s="63"/>
      <c r="W2546" s="63"/>
      <c r="X2546" s="63"/>
      <c r="Y2546" s="63"/>
      <c r="Z2546" s="62">
        <v>417568.24</v>
      </c>
      <c r="AA2546" s="62">
        <v>5214</v>
      </c>
      <c r="AB2546" s="62">
        <v>6.79</v>
      </c>
      <c r="AC2546" s="62">
        <v>6524.5</v>
      </c>
    </row>
    <row r="2547" spans="1:29" x14ac:dyDescent="0.25">
      <c r="A2547" s="61" t="s">
        <v>579</v>
      </c>
      <c r="B2547" s="61" t="s">
        <v>580</v>
      </c>
      <c r="C2547" s="62">
        <v>2011</v>
      </c>
      <c r="D2547" s="61" t="s">
        <v>78</v>
      </c>
      <c r="E2547" s="62">
        <v>60</v>
      </c>
      <c r="F2547" s="62">
        <v>146153</v>
      </c>
      <c r="G2547" s="62">
        <v>22260</v>
      </c>
      <c r="H2547" s="62">
        <v>30.92</v>
      </c>
      <c r="I2547" s="62">
        <v>2435.88</v>
      </c>
      <c r="J2547" s="62">
        <v>135922.29</v>
      </c>
      <c r="K2547" s="62">
        <v>0</v>
      </c>
      <c r="L2547" s="63"/>
      <c r="M2547" s="63"/>
      <c r="N2547" s="63"/>
      <c r="O2547" s="63"/>
      <c r="P2547" s="63"/>
      <c r="Q2547" s="63"/>
      <c r="R2547" s="63"/>
      <c r="S2547" s="63"/>
      <c r="T2547" s="63"/>
      <c r="U2547" s="63"/>
      <c r="V2547" s="63"/>
      <c r="W2547" s="63"/>
      <c r="X2547" s="63"/>
      <c r="Y2547" s="63"/>
      <c r="Z2547" s="62">
        <v>1.05</v>
      </c>
      <c r="AA2547" s="62">
        <v>9929</v>
      </c>
      <c r="AB2547" s="62">
        <v>13.79</v>
      </c>
      <c r="AC2547" s="62">
        <v>0.02</v>
      </c>
    </row>
    <row r="2548" spans="1:29" ht="30" x14ac:dyDescent="0.25">
      <c r="A2548" s="61" t="s">
        <v>422</v>
      </c>
      <c r="B2548" s="61" t="s">
        <v>423</v>
      </c>
      <c r="C2548" s="62">
        <v>2016</v>
      </c>
      <c r="D2548" s="61" t="s">
        <v>78</v>
      </c>
      <c r="E2548" s="62">
        <v>52</v>
      </c>
      <c r="F2548" s="62">
        <v>407040</v>
      </c>
      <c r="G2548" s="62">
        <v>78752</v>
      </c>
      <c r="H2548" s="62">
        <v>126.21</v>
      </c>
      <c r="I2548" s="62">
        <v>7827.69</v>
      </c>
      <c r="J2548" s="62">
        <v>378547.20000000001</v>
      </c>
      <c r="K2548" s="62">
        <v>0</v>
      </c>
      <c r="L2548" s="63"/>
      <c r="M2548" s="63"/>
      <c r="N2548" s="63"/>
      <c r="O2548" s="63"/>
      <c r="P2548" s="63"/>
      <c r="Q2548" s="63"/>
      <c r="R2548" s="63"/>
      <c r="S2548" s="63"/>
      <c r="T2548" s="63"/>
      <c r="U2548" s="63"/>
      <c r="V2548" s="63"/>
      <c r="W2548" s="63"/>
      <c r="X2548" s="63"/>
      <c r="Y2548" s="63"/>
      <c r="Z2548" s="62">
        <v>1379</v>
      </c>
      <c r="AA2548" s="62">
        <v>4525</v>
      </c>
      <c r="AB2548" s="62">
        <v>7.25</v>
      </c>
      <c r="AC2548" s="62">
        <v>26.52</v>
      </c>
    </row>
    <row r="2549" spans="1:29" ht="60" x14ac:dyDescent="0.25">
      <c r="A2549" s="61" t="s">
        <v>567</v>
      </c>
      <c r="B2549" s="61" t="s">
        <v>568</v>
      </c>
      <c r="C2549" s="62">
        <v>2010</v>
      </c>
      <c r="D2549" s="61" t="s">
        <v>75</v>
      </c>
      <c r="E2549" s="62">
        <v>4</v>
      </c>
      <c r="F2549" s="63"/>
      <c r="G2549" s="63"/>
      <c r="H2549" s="63"/>
      <c r="I2549" s="63"/>
      <c r="J2549" s="63"/>
      <c r="K2549" s="62">
        <v>0</v>
      </c>
      <c r="L2549" s="63"/>
      <c r="M2549" s="63"/>
      <c r="N2549" s="63"/>
      <c r="O2549" s="63"/>
      <c r="P2549" s="63"/>
      <c r="Q2549" s="63"/>
      <c r="R2549" s="63"/>
      <c r="S2549" s="63"/>
      <c r="T2549" s="63"/>
      <c r="U2549" s="63"/>
      <c r="V2549" s="63"/>
      <c r="W2549" s="63"/>
      <c r="X2549" s="63"/>
      <c r="Y2549" s="63"/>
      <c r="Z2549" s="62">
        <v>0</v>
      </c>
      <c r="AA2549" s="63"/>
      <c r="AB2549" s="63"/>
      <c r="AC2549" s="62">
        <v>0</v>
      </c>
    </row>
    <row r="2550" spans="1:29" x14ac:dyDescent="0.25">
      <c r="A2550" s="61" t="s">
        <v>354</v>
      </c>
      <c r="B2550" s="61" t="s">
        <v>355</v>
      </c>
      <c r="C2550" s="62">
        <v>2017</v>
      </c>
      <c r="D2550" s="61" t="s">
        <v>78</v>
      </c>
      <c r="E2550" s="62">
        <v>40</v>
      </c>
      <c r="F2550" s="62">
        <v>107430</v>
      </c>
      <c r="G2550" s="62">
        <v>30012</v>
      </c>
      <c r="H2550" s="62">
        <v>62.53</v>
      </c>
      <c r="I2550" s="62">
        <v>2685.75</v>
      </c>
      <c r="J2550" s="62">
        <v>99909.9</v>
      </c>
      <c r="K2550" s="62">
        <v>21086.32</v>
      </c>
      <c r="L2550" s="62">
        <v>28067</v>
      </c>
      <c r="M2550" s="62">
        <v>58.47</v>
      </c>
      <c r="N2550" s="62">
        <v>527.16</v>
      </c>
      <c r="O2550" s="62">
        <v>254286.31</v>
      </c>
      <c r="P2550" s="63"/>
      <c r="Q2550" s="63"/>
      <c r="R2550" s="63"/>
      <c r="S2550" s="63"/>
      <c r="T2550" s="63"/>
      <c r="U2550" s="63"/>
      <c r="V2550" s="63"/>
      <c r="W2550" s="63"/>
      <c r="X2550" s="63"/>
      <c r="Y2550" s="63"/>
      <c r="Z2550" s="62">
        <v>116500</v>
      </c>
      <c r="AA2550" s="62">
        <v>3678</v>
      </c>
      <c r="AB2550" s="62">
        <v>7.66</v>
      </c>
      <c r="AC2550" s="62">
        <v>2912.5</v>
      </c>
    </row>
    <row r="2551" spans="1:29" x14ac:dyDescent="0.25">
      <c r="A2551" s="61" t="s">
        <v>273</v>
      </c>
      <c r="B2551" s="61" t="s">
        <v>274</v>
      </c>
      <c r="C2551" s="62">
        <v>2017</v>
      </c>
      <c r="D2551" s="61" t="s">
        <v>99</v>
      </c>
      <c r="E2551" s="62">
        <v>60</v>
      </c>
      <c r="F2551" s="62">
        <v>423833</v>
      </c>
      <c r="G2551" s="62">
        <v>59658</v>
      </c>
      <c r="H2551" s="62">
        <v>82.86</v>
      </c>
      <c r="I2551" s="62">
        <v>7063.88</v>
      </c>
      <c r="J2551" s="62">
        <v>394164.69</v>
      </c>
      <c r="K2551" s="62">
        <v>0</v>
      </c>
      <c r="L2551" s="63"/>
      <c r="M2551" s="63"/>
      <c r="N2551" s="63"/>
      <c r="O2551" s="63"/>
      <c r="P2551" s="63"/>
      <c r="Q2551" s="63"/>
      <c r="R2551" s="63"/>
      <c r="S2551" s="63"/>
      <c r="T2551" s="63"/>
      <c r="U2551" s="63"/>
      <c r="V2551" s="63"/>
      <c r="W2551" s="63"/>
      <c r="X2551" s="63"/>
      <c r="Y2551" s="63"/>
      <c r="Z2551" s="62">
        <v>1193.77</v>
      </c>
      <c r="AA2551" s="62">
        <v>5341</v>
      </c>
      <c r="AB2551" s="62">
        <v>7.42</v>
      </c>
      <c r="AC2551" s="62">
        <v>19.899999999999999</v>
      </c>
    </row>
    <row r="2552" spans="1:29" x14ac:dyDescent="0.25">
      <c r="A2552" s="61" t="s">
        <v>338</v>
      </c>
      <c r="B2552" s="61" t="s">
        <v>339</v>
      </c>
      <c r="C2552" s="62">
        <v>2015</v>
      </c>
      <c r="D2552" s="61" t="s">
        <v>94</v>
      </c>
      <c r="E2552" s="62">
        <v>45</v>
      </c>
      <c r="F2552" s="62">
        <v>58460</v>
      </c>
      <c r="G2552" s="62">
        <v>11152</v>
      </c>
      <c r="H2552" s="62">
        <v>20.65</v>
      </c>
      <c r="I2552" s="62">
        <v>1299.1099999999999</v>
      </c>
      <c r="J2552" s="62">
        <v>54367.8</v>
      </c>
      <c r="K2552" s="62">
        <v>17036.86</v>
      </c>
      <c r="L2552" s="62">
        <v>20781</v>
      </c>
      <c r="M2552" s="62">
        <v>38.479999999999997</v>
      </c>
      <c r="N2552" s="62">
        <v>378.6</v>
      </c>
      <c r="O2552" s="62">
        <v>205452.57</v>
      </c>
      <c r="P2552" s="63"/>
      <c r="Q2552" s="63"/>
      <c r="R2552" s="63"/>
      <c r="S2552" s="63"/>
      <c r="T2552" s="63"/>
      <c r="U2552" s="63"/>
      <c r="V2552" s="63"/>
      <c r="W2552" s="63"/>
      <c r="X2552" s="63"/>
      <c r="Y2552" s="63"/>
      <c r="Z2552" s="62">
        <v>2813.58</v>
      </c>
      <c r="AA2552" s="62">
        <v>49704</v>
      </c>
      <c r="AB2552" s="62">
        <v>92.04</v>
      </c>
      <c r="AC2552" s="62">
        <v>62.52</v>
      </c>
    </row>
    <row r="2553" spans="1:29" x14ac:dyDescent="0.25">
      <c r="A2553" s="61" t="s">
        <v>198</v>
      </c>
      <c r="B2553" s="61" t="s">
        <v>199</v>
      </c>
      <c r="C2553" s="62">
        <v>2011</v>
      </c>
      <c r="D2553" s="61" t="s">
        <v>75</v>
      </c>
      <c r="E2553" s="62">
        <v>6</v>
      </c>
      <c r="F2553" s="62">
        <v>7</v>
      </c>
      <c r="G2553" s="62">
        <v>13</v>
      </c>
      <c r="H2553" s="62">
        <v>0.18</v>
      </c>
      <c r="I2553" s="62">
        <v>1.17</v>
      </c>
      <c r="J2553" s="62">
        <v>6.51</v>
      </c>
      <c r="K2553" s="62">
        <v>0</v>
      </c>
      <c r="L2553" s="62">
        <v>0</v>
      </c>
      <c r="M2553" s="62">
        <v>0</v>
      </c>
      <c r="N2553" s="63"/>
      <c r="O2553" s="63"/>
      <c r="P2553" s="63"/>
      <c r="Q2553" s="63"/>
      <c r="R2553" s="63"/>
      <c r="S2553" s="63"/>
      <c r="T2553" s="63"/>
      <c r="U2553" s="63"/>
      <c r="V2553" s="63"/>
      <c r="W2553" s="63"/>
      <c r="X2553" s="63"/>
      <c r="Y2553" s="63"/>
      <c r="Z2553" s="62">
        <v>520</v>
      </c>
      <c r="AA2553" s="62">
        <v>7754</v>
      </c>
      <c r="AB2553" s="62">
        <v>107.69</v>
      </c>
      <c r="AC2553" s="62">
        <v>86.67</v>
      </c>
    </row>
    <row r="2554" spans="1:29" x14ac:dyDescent="0.25">
      <c r="A2554" s="61" t="s">
        <v>454</v>
      </c>
      <c r="B2554" s="61" t="s">
        <v>455</v>
      </c>
      <c r="C2554" s="62">
        <v>2015</v>
      </c>
      <c r="D2554" s="61" t="s">
        <v>75</v>
      </c>
      <c r="E2554" s="62">
        <v>8</v>
      </c>
      <c r="F2554" s="63"/>
      <c r="G2554" s="63"/>
      <c r="H2554" s="63"/>
      <c r="I2554" s="63"/>
      <c r="J2554" s="63"/>
      <c r="K2554" s="62">
        <v>0</v>
      </c>
      <c r="L2554" s="63"/>
      <c r="M2554" s="63"/>
      <c r="N2554" s="63"/>
      <c r="O2554" s="63"/>
      <c r="P2554" s="63"/>
      <c r="Q2554" s="63"/>
      <c r="R2554" s="63"/>
      <c r="S2554" s="63"/>
      <c r="T2554" s="63"/>
      <c r="U2554" s="63"/>
      <c r="V2554" s="63"/>
      <c r="W2554" s="63"/>
      <c r="X2554" s="63"/>
      <c r="Y2554" s="63"/>
      <c r="Z2554" s="62">
        <v>600729</v>
      </c>
      <c r="AA2554" s="62">
        <v>90603</v>
      </c>
      <c r="AB2554" s="62">
        <v>943.78</v>
      </c>
      <c r="AC2554" s="62">
        <v>75091.13</v>
      </c>
    </row>
    <row r="2555" spans="1:29" x14ac:dyDescent="0.25">
      <c r="A2555" s="61" t="s">
        <v>469</v>
      </c>
      <c r="B2555" s="61" t="s">
        <v>470</v>
      </c>
      <c r="C2555" s="62">
        <v>2017</v>
      </c>
      <c r="D2555" s="61" t="s">
        <v>75</v>
      </c>
      <c r="E2555" s="62">
        <v>8</v>
      </c>
      <c r="F2555" s="62">
        <v>97717</v>
      </c>
      <c r="G2555" s="62">
        <v>987</v>
      </c>
      <c r="H2555" s="62">
        <v>10.28</v>
      </c>
      <c r="I2555" s="62">
        <v>12214.63</v>
      </c>
      <c r="J2555" s="62">
        <v>90876.81</v>
      </c>
      <c r="K2555" s="62">
        <v>36.86</v>
      </c>
      <c r="L2555" s="62">
        <v>71</v>
      </c>
      <c r="M2555" s="62">
        <v>0.74</v>
      </c>
      <c r="N2555" s="62">
        <v>4.6100000000000003</v>
      </c>
      <c r="O2555" s="62">
        <v>444.47</v>
      </c>
      <c r="P2555" s="63"/>
      <c r="Q2555" s="63"/>
      <c r="R2555" s="63"/>
      <c r="S2555" s="63"/>
      <c r="T2555" s="63"/>
      <c r="U2555" s="63"/>
      <c r="V2555" s="63"/>
      <c r="W2555" s="63"/>
      <c r="X2555" s="63"/>
      <c r="Y2555" s="63"/>
      <c r="Z2555" s="62">
        <v>0</v>
      </c>
      <c r="AA2555" s="63"/>
      <c r="AB2555" s="63"/>
      <c r="AC2555" s="62">
        <v>0</v>
      </c>
    </row>
    <row r="2556" spans="1:29" x14ac:dyDescent="0.25">
      <c r="A2556" s="61" t="s">
        <v>426</v>
      </c>
      <c r="B2556" s="61" t="s">
        <v>427</v>
      </c>
      <c r="C2556" s="62">
        <v>2015</v>
      </c>
      <c r="D2556" s="61" t="s">
        <v>78</v>
      </c>
      <c r="E2556" s="62">
        <v>80</v>
      </c>
      <c r="F2556" s="62">
        <v>730856</v>
      </c>
      <c r="G2556" s="62">
        <v>151642</v>
      </c>
      <c r="H2556" s="62">
        <v>157.96</v>
      </c>
      <c r="I2556" s="62">
        <v>9135.7000000000007</v>
      </c>
      <c r="J2556" s="62">
        <v>679696.08</v>
      </c>
      <c r="K2556" s="62">
        <v>0</v>
      </c>
      <c r="L2556" s="63"/>
      <c r="M2556" s="63"/>
      <c r="N2556" s="63"/>
      <c r="O2556" s="63"/>
      <c r="P2556" s="63"/>
      <c r="Q2556" s="63"/>
      <c r="R2556" s="63"/>
      <c r="S2556" s="63"/>
      <c r="T2556" s="63"/>
      <c r="U2556" s="63"/>
      <c r="V2556" s="63"/>
      <c r="W2556" s="63"/>
      <c r="X2556" s="63"/>
      <c r="Y2556" s="63"/>
      <c r="Z2556" s="62">
        <v>276600</v>
      </c>
      <c r="AA2556" s="62">
        <v>15906</v>
      </c>
      <c r="AB2556" s="62">
        <v>16.57</v>
      </c>
      <c r="AC2556" s="62">
        <v>3457.5</v>
      </c>
    </row>
    <row r="2557" spans="1:29" ht="30" x14ac:dyDescent="0.25">
      <c r="A2557" s="61" t="s">
        <v>255</v>
      </c>
      <c r="B2557" s="61" t="s">
        <v>256</v>
      </c>
      <c r="C2557" s="62">
        <v>2011</v>
      </c>
      <c r="D2557" s="61" t="s">
        <v>83</v>
      </c>
      <c r="E2557" s="62">
        <v>12</v>
      </c>
      <c r="F2557" s="62">
        <v>41803</v>
      </c>
      <c r="G2557" s="62">
        <v>13327</v>
      </c>
      <c r="H2557" s="62">
        <v>92.55</v>
      </c>
      <c r="I2557" s="62">
        <v>3483.58</v>
      </c>
      <c r="J2557" s="62">
        <v>38876.79</v>
      </c>
      <c r="K2557" s="62">
        <v>4543.16</v>
      </c>
      <c r="L2557" s="62">
        <v>5828</v>
      </c>
      <c r="M2557" s="62">
        <v>40.47</v>
      </c>
      <c r="N2557" s="62">
        <v>378.6</v>
      </c>
      <c r="O2557" s="62">
        <v>54787.35</v>
      </c>
      <c r="P2557" s="63"/>
      <c r="Q2557" s="63"/>
      <c r="R2557" s="63"/>
      <c r="S2557" s="63"/>
      <c r="T2557" s="63"/>
      <c r="U2557" s="63"/>
      <c r="V2557" s="63"/>
      <c r="W2557" s="63"/>
      <c r="X2557" s="63"/>
      <c r="Y2557" s="63"/>
      <c r="Z2557" s="62">
        <v>0.77</v>
      </c>
      <c r="AA2557" s="62">
        <v>7118</v>
      </c>
      <c r="AB2557" s="62">
        <v>49.43</v>
      </c>
      <c r="AC2557" s="62">
        <v>0.06</v>
      </c>
    </row>
    <row r="2558" spans="1:29" ht="30" x14ac:dyDescent="0.25">
      <c r="A2558" s="61" t="s">
        <v>180</v>
      </c>
      <c r="B2558" s="61" t="s">
        <v>181</v>
      </c>
      <c r="C2558" s="62">
        <v>2005</v>
      </c>
      <c r="D2558" s="61" t="s">
        <v>226</v>
      </c>
      <c r="E2558" s="62">
        <v>55</v>
      </c>
      <c r="F2558" s="62">
        <v>311330</v>
      </c>
      <c r="G2558" s="62">
        <v>22582</v>
      </c>
      <c r="H2558" s="62">
        <v>34.22</v>
      </c>
      <c r="I2558" s="62">
        <v>5660.55</v>
      </c>
      <c r="J2558" s="62">
        <v>289536.90000000002</v>
      </c>
      <c r="K2558" s="62">
        <v>40783.71</v>
      </c>
      <c r="L2558" s="62">
        <v>56166</v>
      </c>
      <c r="M2558" s="62">
        <v>85.1</v>
      </c>
      <c r="N2558" s="62">
        <v>741.52</v>
      </c>
      <c r="O2558" s="62">
        <v>491822.94</v>
      </c>
      <c r="P2558" s="63"/>
      <c r="Q2558" s="63"/>
      <c r="R2558" s="63"/>
      <c r="S2558" s="63"/>
      <c r="T2558" s="63"/>
      <c r="U2558" s="63"/>
      <c r="V2558" s="63"/>
      <c r="W2558" s="63"/>
      <c r="X2558" s="63"/>
      <c r="Y2558" s="63"/>
      <c r="Z2558" s="62">
        <v>2.82</v>
      </c>
      <c r="AA2558" s="62">
        <v>18121</v>
      </c>
      <c r="AB2558" s="62">
        <v>27.46</v>
      </c>
      <c r="AC2558" s="62">
        <v>0.05</v>
      </c>
    </row>
    <row r="2559" spans="1:29" ht="30" x14ac:dyDescent="0.25">
      <c r="A2559" s="61" t="s">
        <v>507</v>
      </c>
      <c r="B2559" s="61" t="s">
        <v>508</v>
      </c>
      <c r="C2559" s="62">
        <v>2008</v>
      </c>
      <c r="D2559" s="61" t="s">
        <v>78</v>
      </c>
      <c r="E2559" s="62">
        <v>71</v>
      </c>
      <c r="F2559" s="62">
        <v>363200</v>
      </c>
      <c r="G2559" s="62">
        <v>51630</v>
      </c>
      <c r="H2559" s="62">
        <v>60.6</v>
      </c>
      <c r="I2559" s="62">
        <v>5115.49</v>
      </c>
      <c r="J2559" s="62">
        <v>337776</v>
      </c>
      <c r="K2559" s="62">
        <v>28376.33</v>
      </c>
      <c r="L2559" s="62">
        <v>41645</v>
      </c>
      <c r="M2559" s="62">
        <v>48.88</v>
      </c>
      <c r="N2559" s="62">
        <v>399.67</v>
      </c>
      <c r="O2559" s="62">
        <v>342198.72</v>
      </c>
      <c r="P2559" s="63"/>
      <c r="Q2559" s="63"/>
      <c r="R2559" s="63"/>
      <c r="S2559" s="63"/>
      <c r="T2559" s="63"/>
      <c r="U2559" s="63"/>
      <c r="V2559" s="63"/>
      <c r="W2559" s="63"/>
      <c r="X2559" s="63"/>
      <c r="Y2559" s="63"/>
      <c r="Z2559" s="62">
        <v>5.89</v>
      </c>
      <c r="AA2559" s="62">
        <v>24101</v>
      </c>
      <c r="AB2559" s="62">
        <v>28.29</v>
      </c>
      <c r="AC2559" s="62">
        <v>0.08</v>
      </c>
    </row>
    <row r="2560" spans="1:29" x14ac:dyDescent="0.25">
      <c r="A2560" s="61" t="s">
        <v>229</v>
      </c>
      <c r="B2560" s="61" t="s">
        <v>230</v>
      </c>
      <c r="C2560" s="62">
        <v>2013</v>
      </c>
      <c r="D2560" s="61" t="s">
        <v>94</v>
      </c>
      <c r="E2560" s="62">
        <v>7</v>
      </c>
      <c r="F2560" s="62">
        <v>145</v>
      </c>
      <c r="G2560" s="62">
        <v>139</v>
      </c>
      <c r="H2560" s="62">
        <v>1.65</v>
      </c>
      <c r="I2560" s="62">
        <v>20.71</v>
      </c>
      <c r="J2560" s="62">
        <v>134.85</v>
      </c>
      <c r="K2560" s="62">
        <v>674.1</v>
      </c>
      <c r="L2560" s="62">
        <v>752</v>
      </c>
      <c r="M2560" s="62">
        <v>8.9499999999999993</v>
      </c>
      <c r="N2560" s="62">
        <v>96.3</v>
      </c>
      <c r="O2560" s="62">
        <v>8129.21</v>
      </c>
      <c r="P2560" s="63"/>
      <c r="Q2560" s="63"/>
      <c r="R2560" s="63"/>
      <c r="S2560" s="63"/>
      <c r="T2560" s="63"/>
      <c r="U2560" s="63"/>
      <c r="V2560" s="63"/>
      <c r="W2560" s="63"/>
      <c r="X2560" s="63"/>
      <c r="Y2560" s="63"/>
      <c r="Z2560" s="62">
        <v>0</v>
      </c>
      <c r="AA2560" s="62">
        <v>8285</v>
      </c>
      <c r="AB2560" s="62">
        <v>98.63</v>
      </c>
      <c r="AC2560" s="62">
        <v>0</v>
      </c>
    </row>
    <row r="2561" spans="1:29" x14ac:dyDescent="0.25">
      <c r="A2561" s="61" t="s">
        <v>409</v>
      </c>
      <c r="B2561" s="61" t="s">
        <v>410</v>
      </c>
      <c r="C2561" s="62">
        <v>2018</v>
      </c>
      <c r="D2561" s="61" t="s">
        <v>86</v>
      </c>
      <c r="E2561" s="62">
        <v>16</v>
      </c>
      <c r="F2561" s="62">
        <v>51962</v>
      </c>
      <c r="G2561" s="62">
        <v>14189</v>
      </c>
      <c r="H2561" s="62">
        <v>73.900000000000006</v>
      </c>
      <c r="I2561" s="62">
        <v>3247.63</v>
      </c>
      <c r="J2561" s="62">
        <v>48324.66</v>
      </c>
      <c r="K2561" s="62">
        <v>0</v>
      </c>
      <c r="L2561" s="63"/>
      <c r="M2561" s="63"/>
      <c r="N2561" s="63"/>
      <c r="O2561" s="63"/>
      <c r="P2561" s="63"/>
      <c r="Q2561" s="63"/>
      <c r="R2561" s="63"/>
      <c r="S2561" s="63"/>
      <c r="T2561" s="63"/>
      <c r="U2561" s="62">
        <v>4409</v>
      </c>
      <c r="V2561" s="62">
        <v>14436</v>
      </c>
      <c r="W2561" s="62">
        <v>75.19</v>
      </c>
      <c r="X2561" s="62">
        <v>275</v>
      </c>
      <c r="Y2561" s="62">
        <v>98691.06</v>
      </c>
      <c r="Z2561" s="62">
        <v>556.11</v>
      </c>
      <c r="AA2561" s="62">
        <v>6625</v>
      </c>
      <c r="AB2561" s="62">
        <v>34.51</v>
      </c>
      <c r="AC2561" s="62">
        <v>34.76</v>
      </c>
    </row>
    <row r="2562" spans="1:29" x14ac:dyDescent="0.25">
      <c r="A2562" s="61" t="s">
        <v>235</v>
      </c>
      <c r="B2562" s="61" t="s">
        <v>236</v>
      </c>
      <c r="C2562" s="62">
        <v>2013</v>
      </c>
      <c r="D2562" s="61" t="s">
        <v>83</v>
      </c>
      <c r="E2562" s="62">
        <v>1</v>
      </c>
      <c r="F2562" s="63"/>
      <c r="G2562" s="63"/>
      <c r="H2562" s="63"/>
      <c r="I2562" s="63"/>
      <c r="J2562" s="63"/>
      <c r="K2562" s="62">
        <v>0</v>
      </c>
      <c r="L2562" s="63"/>
      <c r="M2562" s="63"/>
      <c r="N2562" s="63"/>
      <c r="O2562" s="63"/>
      <c r="P2562" s="63"/>
      <c r="Q2562" s="63"/>
      <c r="R2562" s="63"/>
      <c r="S2562" s="63"/>
      <c r="T2562" s="63"/>
      <c r="U2562" s="62">
        <v>1120</v>
      </c>
      <c r="V2562" s="62">
        <v>4276</v>
      </c>
      <c r="W2562" s="62">
        <v>356.33</v>
      </c>
      <c r="X2562" s="62">
        <v>1120</v>
      </c>
      <c r="Y2562" s="62">
        <v>25070.080000000002</v>
      </c>
      <c r="Z2562" s="62">
        <v>12700</v>
      </c>
      <c r="AA2562" s="62">
        <v>547</v>
      </c>
      <c r="AB2562" s="62">
        <v>45.58</v>
      </c>
      <c r="AC2562" s="62">
        <v>12700</v>
      </c>
    </row>
    <row r="2563" spans="1:29" x14ac:dyDescent="0.25">
      <c r="A2563" s="61" t="s">
        <v>184</v>
      </c>
      <c r="B2563" s="61" t="s">
        <v>185</v>
      </c>
      <c r="C2563" s="62">
        <v>2012</v>
      </c>
      <c r="D2563" s="61" t="s">
        <v>78</v>
      </c>
      <c r="E2563" s="62">
        <v>52</v>
      </c>
      <c r="F2563" s="62">
        <v>603367</v>
      </c>
      <c r="G2563" s="62">
        <v>76798</v>
      </c>
      <c r="H2563" s="62">
        <v>123.07</v>
      </c>
      <c r="I2563" s="62">
        <v>11603.21</v>
      </c>
      <c r="J2563" s="62">
        <v>561131.31000000006</v>
      </c>
      <c r="K2563" s="62">
        <v>0</v>
      </c>
      <c r="L2563" s="63"/>
      <c r="M2563" s="63"/>
      <c r="N2563" s="63"/>
      <c r="O2563" s="63"/>
      <c r="P2563" s="63"/>
      <c r="Q2563" s="63"/>
      <c r="R2563" s="63"/>
      <c r="S2563" s="63"/>
      <c r="T2563" s="63"/>
      <c r="U2563" s="63"/>
      <c r="V2563" s="63"/>
      <c r="W2563" s="63"/>
      <c r="X2563" s="63"/>
      <c r="Y2563" s="63"/>
      <c r="Z2563" s="62">
        <v>867000</v>
      </c>
      <c r="AA2563" s="62">
        <v>16367</v>
      </c>
      <c r="AB2563" s="62">
        <v>26.23</v>
      </c>
      <c r="AC2563" s="62">
        <v>16673.080000000002</v>
      </c>
    </row>
    <row r="2564" spans="1:29" x14ac:dyDescent="0.25">
      <c r="A2564" s="61" t="s">
        <v>113</v>
      </c>
      <c r="B2564" s="61" t="s">
        <v>114</v>
      </c>
      <c r="C2564" s="62">
        <v>2004</v>
      </c>
      <c r="D2564" s="61" t="s">
        <v>78</v>
      </c>
      <c r="E2564" s="62">
        <v>45</v>
      </c>
      <c r="F2564" s="62">
        <v>92775</v>
      </c>
      <c r="G2564" s="62">
        <v>12054</v>
      </c>
      <c r="H2564" s="62">
        <v>22.32</v>
      </c>
      <c r="I2564" s="62">
        <v>2061.67</v>
      </c>
      <c r="J2564" s="62">
        <v>86280.75</v>
      </c>
      <c r="K2564" s="62">
        <v>38301.65</v>
      </c>
      <c r="L2564" s="62">
        <v>48193</v>
      </c>
      <c r="M2564" s="62">
        <v>89.25</v>
      </c>
      <c r="N2564" s="62">
        <v>851.15</v>
      </c>
      <c r="O2564" s="62">
        <v>461891.07</v>
      </c>
      <c r="P2564" s="63"/>
      <c r="Q2564" s="63"/>
      <c r="R2564" s="63"/>
      <c r="S2564" s="63"/>
      <c r="T2564" s="63"/>
      <c r="U2564" s="63"/>
      <c r="V2564" s="63"/>
      <c r="W2564" s="63"/>
      <c r="X2564" s="63"/>
      <c r="Y2564" s="63"/>
      <c r="Z2564" s="62">
        <v>1.19</v>
      </c>
      <c r="AA2564" s="62">
        <v>6282</v>
      </c>
      <c r="AB2564" s="62">
        <v>11.63</v>
      </c>
      <c r="AC2564" s="62">
        <v>0.03</v>
      </c>
    </row>
    <row r="2565" spans="1:29" x14ac:dyDescent="0.25">
      <c r="A2565" s="61" t="s">
        <v>289</v>
      </c>
      <c r="B2565" s="61" t="s">
        <v>290</v>
      </c>
      <c r="C2565" s="62">
        <v>2010</v>
      </c>
      <c r="D2565" s="61" t="s">
        <v>94</v>
      </c>
      <c r="E2565" s="62">
        <v>8</v>
      </c>
      <c r="F2565" s="63"/>
      <c r="G2565" s="63"/>
      <c r="H2565" s="63"/>
      <c r="I2565" s="63"/>
      <c r="J2565" s="63"/>
      <c r="K2565" s="62">
        <v>0</v>
      </c>
      <c r="L2565" s="63"/>
      <c r="M2565" s="63"/>
      <c r="N2565" s="63"/>
      <c r="O2565" s="63"/>
      <c r="P2565" s="63"/>
      <c r="Q2565" s="63"/>
      <c r="R2565" s="63"/>
      <c r="S2565" s="63"/>
      <c r="T2565" s="63"/>
      <c r="U2565" s="63"/>
      <c r="V2565" s="63"/>
      <c r="W2565" s="63"/>
      <c r="X2565" s="63"/>
      <c r="Y2565" s="63"/>
      <c r="Z2565" s="62">
        <v>53.07</v>
      </c>
      <c r="AA2565" s="62">
        <v>6150</v>
      </c>
      <c r="AB2565" s="62">
        <v>64.06</v>
      </c>
      <c r="AC2565" s="62">
        <v>6.63</v>
      </c>
    </row>
    <row r="2566" spans="1:29" x14ac:dyDescent="0.25">
      <c r="A2566" s="61" t="s">
        <v>113</v>
      </c>
      <c r="B2566" s="61" t="s">
        <v>114</v>
      </c>
      <c r="C2566" s="62">
        <v>2017</v>
      </c>
      <c r="D2566" s="61" t="s">
        <v>150</v>
      </c>
      <c r="E2566" s="62">
        <v>5</v>
      </c>
      <c r="F2566" s="63"/>
      <c r="G2566" s="63"/>
      <c r="H2566" s="63"/>
      <c r="I2566" s="63"/>
      <c r="J2566" s="63"/>
      <c r="K2566" s="62">
        <v>0</v>
      </c>
      <c r="L2566" s="63"/>
      <c r="M2566" s="63"/>
      <c r="N2566" s="63"/>
      <c r="O2566" s="63"/>
      <c r="P2566" s="63"/>
      <c r="Q2566" s="63"/>
      <c r="R2566" s="63"/>
      <c r="S2566" s="63"/>
      <c r="T2566" s="63"/>
      <c r="U2566" s="63"/>
      <c r="V2566" s="63"/>
      <c r="W2566" s="63"/>
      <c r="X2566" s="63"/>
      <c r="Y2566" s="63"/>
      <c r="Z2566" s="62">
        <v>0</v>
      </c>
      <c r="AA2566" s="63"/>
      <c r="AB2566" s="63"/>
      <c r="AC2566" s="62">
        <v>0</v>
      </c>
    </row>
    <row r="2567" spans="1:29" x14ac:dyDescent="0.25">
      <c r="A2567" s="61" t="s">
        <v>102</v>
      </c>
      <c r="B2567" s="61" t="s">
        <v>103</v>
      </c>
      <c r="C2567" s="62">
        <v>2012</v>
      </c>
      <c r="D2567" s="61" t="s">
        <v>419</v>
      </c>
      <c r="E2567" s="62">
        <v>24</v>
      </c>
      <c r="F2567" s="62">
        <v>152500</v>
      </c>
      <c r="G2567" s="62">
        <v>23075</v>
      </c>
      <c r="H2567" s="62">
        <v>80.12</v>
      </c>
      <c r="I2567" s="62">
        <v>6354.17</v>
      </c>
      <c r="J2567" s="62">
        <v>141825</v>
      </c>
      <c r="K2567" s="62">
        <v>2725.51</v>
      </c>
      <c r="L2567" s="62">
        <v>3970</v>
      </c>
      <c r="M2567" s="62">
        <v>13.78</v>
      </c>
      <c r="N2567" s="62">
        <v>113.56</v>
      </c>
      <c r="O2567" s="62">
        <v>32867.730000000003</v>
      </c>
      <c r="P2567" s="63"/>
      <c r="Q2567" s="63"/>
      <c r="R2567" s="63"/>
      <c r="S2567" s="63"/>
      <c r="T2567" s="63"/>
      <c r="U2567" s="63"/>
      <c r="V2567" s="63"/>
      <c r="W2567" s="63"/>
      <c r="X2567" s="63"/>
      <c r="Y2567" s="63"/>
      <c r="Z2567" s="62">
        <v>1142</v>
      </c>
      <c r="AA2567" s="62">
        <v>15609</v>
      </c>
      <c r="AB2567" s="62">
        <v>54.2</v>
      </c>
      <c r="AC2567" s="62">
        <v>47.58</v>
      </c>
    </row>
    <row r="2568" spans="1:29" ht="30" x14ac:dyDescent="0.25">
      <c r="A2568" s="61" t="s">
        <v>494</v>
      </c>
      <c r="B2568" s="61" t="s">
        <v>495</v>
      </c>
      <c r="C2568" s="62">
        <v>2003</v>
      </c>
      <c r="D2568" s="61" t="s">
        <v>75</v>
      </c>
      <c r="E2568" s="62">
        <v>10</v>
      </c>
      <c r="F2568" s="62">
        <v>279</v>
      </c>
      <c r="G2568" s="62">
        <v>104</v>
      </c>
      <c r="H2568" s="62">
        <v>0.87</v>
      </c>
      <c r="I2568" s="62">
        <v>27.9</v>
      </c>
      <c r="J2568" s="62">
        <v>259.47000000000003</v>
      </c>
      <c r="K2568" s="62">
        <v>0</v>
      </c>
      <c r="L2568" s="63"/>
      <c r="M2568" s="63"/>
      <c r="N2568" s="63"/>
      <c r="O2568" s="63"/>
      <c r="P2568" s="63"/>
      <c r="Q2568" s="63"/>
      <c r="R2568" s="63"/>
      <c r="S2568" s="63"/>
      <c r="T2568" s="63"/>
      <c r="U2568" s="63"/>
      <c r="V2568" s="63"/>
      <c r="W2568" s="63"/>
      <c r="X2568" s="63"/>
      <c r="Y2568" s="63"/>
      <c r="Z2568" s="62">
        <v>423.77</v>
      </c>
      <c r="AA2568" s="62">
        <v>2309</v>
      </c>
      <c r="AB2568" s="62">
        <v>19.239999999999998</v>
      </c>
      <c r="AC2568" s="62">
        <v>42.38</v>
      </c>
    </row>
    <row r="2569" spans="1:29" x14ac:dyDescent="0.25">
      <c r="A2569" s="61" t="s">
        <v>90</v>
      </c>
      <c r="B2569" s="61" t="s">
        <v>91</v>
      </c>
      <c r="C2569" s="62">
        <v>2011</v>
      </c>
      <c r="D2569" s="61" t="s">
        <v>78</v>
      </c>
      <c r="E2569" s="62">
        <v>58</v>
      </c>
      <c r="F2569" s="62">
        <v>361564</v>
      </c>
      <c r="G2569" s="62">
        <v>59618</v>
      </c>
      <c r="H2569" s="62">
        <v>85.66</v>
      </c>
      <c r="I2569" s="62">
        <v>6233.86</v>
      </c>
      <c r="J2569" s="62">
        <v>336254.52</v>
      </c>
      <c r="K2569" s="62">
        <v>28235.69</v>
      </c>
      <c r="L2569" s="62">
        <v>36347</v>
      </c>
      <c r="M2569" s="62">
        <v>52.22</v>
      </c>
      <c r="N2569" s="62">
        <v>486.82</v>
      </c>
      <c r="O2569" s="62">
        <v>340502.7</v>
      </c>
      <c r="P2569" s="63"/>
      <c r="Q2569" s="63"/>
      <c r="R2569" s="63"/>
      <c r="S2569" s="63"/>
      <c r="T2569" s="63"/>
      <c r="U2569" s="63"/>
      <c r="V2569" s="63"/>
      <c r="W2569" s="63"/>
      <c r="X2569" s="63"/>
      <c r="Y2569" s="63"/>
      <c r="Z2569" s="62">
        <v>3189.63</v>
      </c>
      <c r="AA2569" s="62">
        <v>20459</v>
      </c>
      <c r="AB2569" s="62">
        <v>29.4</v>
      </c>
      <c r="AC2569" s="62">
        <v>54.99</v>
      </c>
    </row>
    <row r="2570" spans="1:29" ht="30" x14ac:dyDescent="0.25">
      <c r="A2570" s="61" t="s">
        <v>391</v>
      </c>
      <c r="B2570" s="61" t="s">
        <v>392</v>
      </c>
      <c r="C2570" s="62">
        <v>2018</v>
      </c>
      <c r="D2570" s="61" t="s">
        <v>89</v>
      </c>
      <c r="E2570" s="62">
        <v>130</v>
      </c>
      <c r="F2570" s="62">
        <v>768150</v>
      </c>
      <c r="G2570" s="62">
        <v>173434</v>
      </c>
      <c r="H2570" s="62">
        <v>111.18</v>
      </c>
      <c r="I2570" s="62">
        <v>5908.85</v>
      </c>
      <c r="J2570" s="62">
        <v>714379.5</v>
      </c>
      <c r="K2570" s="62">
        <v>4893.3100000000004</v>
      </c>
      <c r="L2570" s="62">
        <v>6300</v>
      </c>
      <c r="M2570" s="62">
        <v>4.04</v>
      </c>
      <c r="N2570" s="62">
        <v>37.64</v>
      </c>
      <c r="O2570" s="62">
        <v>59009.86</v>
      </c>
      <c r="P2570" s="63"/>
      <c r="Q2570" s="63"/>
      <c r="R2570" s="63"/>
      <c r="S2570" s="63"/>
      <c r="T2570" s="63"/>
      <c r="U2570" s="63"/>
      <c r="V2570" s="63"/>
      <c r="W2570" s="63"/>
      <c r="X2570" s="63"/>
      <c r="Y2570" s="63"/>
      <c r="Z2570" s="62">
        <v>3283</v>
      </c>
      <c r="AA2570" s="62">
        <v>39515</v>
      </c>
      <c r="AB2570" s="62">
        <v>25.33</v>
      </c>
      <c r="AC2570" s="62">
        <v>25.25</v>
      </c>
    </row>
    <row r="2571" spans="1:29" x14ac:dyDescent="0.25">
      <c r="A2571" s="61" t="s">
        <v>432</v>
      </c>
      <c r="B2571" s="61" t="s">
        <v>433</v>
      </c>
      <c r="C2571" s="62">
        <v>2014</v>
      </c>
      <c r="D2571" s="61" t="s">
        <v>75</v>
      </c>
      <c r="E2571" s="62">
        <v>12</v>
      </c>
      <c r="F2571" s="63"/>
      <c r="G2571" s="63"/>
      <c r="H2571" s="63"/>
      <c r="I2571" s="63"/>
      <c r="J2571" s="63"/>
      <c r="K2571" s="62">
        <v>15</v>
      </c>
      <c r="L2571" s="62">
        <v>23</v>
      </c>
      <c r="M2571" s="62">
        <v>0.16</v>
      </c>
      <c r="N2571" s="63"/>
      <c r="O2571" s="63"/>
      <c r="P2571" s="63"/>
      <c r="Q2571" s="63"/>
      <c r="R2571" s="63"/>
      <c r="S2571" s="63"/>
      <c r="T2571" s="63"/>
      <c r="U2571" s="63"/>
      <c r="V2571" s="63"/>
      <c r="W2571" s="63"/>
      <c r="X2571" s="63"/>
      <c r="Y2571" s="63"/>
      <c r="Z2571" s="62">
        <v>0</v>
      </c>
      <c r="AA2571" s="63"/>
      <c r="AB2571" s="63"/>
      <c r="AC2571" s="62">
        <v>0</v>
      </c>
    </row>
    <row r="2572" spans="1:29" ht="30" x14ac:dyDescent="0.25">
      <c r="A2572" s="61" t="s">
        <v>385</v>
      </c>
      <c r="B2572" s="61" t="s">
        <v>386</v>
      </c>
      <c r="C2572" s="62">
        <v>2005</v>
      </c>
      <c r="D2572" s="61" t="s">
        <v>75</v>
      </c>
      <c r="E2572" s="62">
        <v>4</v>
      </c>
      <c r="F2572" s="62">
        <v>126</v>
      </c>
      <c r="G2572" s="62">
        <v>16</v>
      </c>
      <c r="H2572" s="62">
        <v>0.33</v>
      </c>
      <c r="I2572" s="62">
        <v>31.5</v>
      </c>
      <c r="J2572" s="62">
        <v>117.18</v>
      </c>
      <c r="K2572" s="62">
        <v>0</v>
      </c>
      <c r="L2572" s="63"/>
      <c r="M2572" s="63"/>
      <c r="N2572" s="63"/>
      <c r="O2572" s="63"/>
      <c r="P2572" s="63"/>
      <c r="Q2572" s="63"/>
      <c r="R2572" s="63"/>
      <c r="S2572" s="63"/>
      <c r="T2572" s="63"/>
      <c r="U2572" s="62">
        <v>704</v>
      </c>
      <c r="V2572" s="62">
        <v>1423</v>
      </c>
      <c r="W2572" s="62">
        <v>29.65</v>
      </c>
      <c r="X2572" s="62">
        <v>176</v>
      </c>
      <c r="Y2572" s="62">
        <v>15758.34</v>
      </c>
      <c r="Z2572" s="62">
        <v>416.69</v>
      </c>
      <c r="AA2572" s="62">
        <v>9666</v>
      </c>
      <c r="AB2572" s="62">
        <v>201.38</v>
      </c>
      <c r="AC2572" s="62">
        <v>104.17</v>
      </c>
    </row>
    <row r="2573" spans="1:29" ht="30" x14ac:dyDescent="0.25">
      <c r="A2573" s="61" t="s">
        <v>115</v>
      </c>
      <c r="B2573" s="61" t="s">
        <v>116</v>
      </c>
      <c r="C2573" s="62">
        <v>2007</v>
      </c>
      <c r="D2573" s="61" t="s">
        <v>89</v>
      </c>
      <c r="E2573" s="62">
        <v>40</v>
      </c>
      <c r="F2573" s="62">
        <v>32568</v>
      </c>
      <c r="G2573" s="62">
        <v>6586</v>
      </c>
      <c r="H2573" s="62">
        <v>13.72</v>
      </c>
      <c r="I2573" s="62">
        <v>814.2</v>
      </c>
      <c r="J2573" s="62">
        <v>30288.240000000002</v>
      </c>
      <c r="K2573" s="62">
        <v>20622.7</v>
      </c>
      <c r="L2573" s="62">
        <v>30591</v>
      </c>
      <c r="M2573" s="62">
        <v>63.73</v>
      </c>
      <c r="N2573" s="62">
        <v>515.57000000000005</v>
      </c>
      <c r="O2573" s="62">
        <v>248695.28</v>
      </c>
      <c r="P2573" s="63"/>
      <c r="Q2573" s="63"/>
      <c r="R2573" s="63"/>
      <c r="S2573" s="63"/>
      <c r="T2573" s="63"/>
      <c r="U2573" s="63"/>
      <c r="V2573" s="63"/>
      <c r="W2573" s="63"/>
      <c r="X2573" s="63"/>
      <c r="Y2573" s="63"/>
      <c r="Z2573" s="62">
        <v>94000</v>
      </c>
      <c r="AA2573" s="62">
        <v>9681</v>
      </c>
      <c r="AB2573" s="62">
        <v>20.170000000000002</v>
      </c>
      <c r="AC2573" s="62">
        <v>2350</v>
      </c>
    </row>
    <row r="2574" spans="1:29" x14ac:dyDescent="0.25">
      <c r="A2574" s="61" t="s">
        <v>102</v>
      </c>
      <c r="B2574" s="61" t="s">
        <v>103</v>
      </c>
      <c r="C2574" s="62">
        <v>2013</v>
      </c>
      <c r="D2574" s="61" t="s">
        <v>298</v>
      </c>
      <c r="E2574" s="62">
        <v>15</v>
      </c>
      <c r="F2574" s="63"/>
      <c r="G2574" s="63"/>
      <c r="H2574" s="63"/>
      <c r="I2574" s="63"/>
      <c r="J2574" s="63"/>
      <c r="K2574" s="62">
        <v>0</v>
      </c>
      <c r="L2574" s="63"/>
      <c r="M2574" s="63"/>
      <c r="N2574" s="63"/>
      <c r="O2574" s="63"/>
      <c r="P2574" s="63"/>
      <c r="Q2574" s="63"/>
      <c r="R2574" s="63"/>
      <c r="S2574" s="63"/>
      <c r="T2574" s="63"/>
      <c r="U2574" s="63"/>
      <c r="V2574" s="63"/>
      <c r="W2574" s="63"/>
      <c r="X2574" s="63"/>
      <c r="Y2574" s="63"/>
      <c r="Z2574" s="62">
        <v>1397</v>
      </c>
      <c r="AA2574" s="62">
        <v>18040</v>
      </c>
      <c r="AB2574" s="62">
        <v>100.22</v>
      </c>
      <c r="AC2574" s="62">
        <v>93.13</v>
      </c>
    </row>
    <row r="2575" spans="1:29" ht="45" x14ac:dyDescent="0.25">
      <c r="A2575" s="61" t="s">
        <v>109</v>
      </c>
      <c r="B2575" s="61" t="s">
        <v>110</v>
      </c>
      <c r="C2575" s="62">
        <v>2012</v>
      </c>
      <c r="D2575" s="61" t="s">
        <v>94</v>
      </c>
      <c r="E2575" s="62">
        <v>4</v>
      </c>
      <c r="F2575" s="63"/>
      <c r="G2575" s="63"/>
      <c r="H2575" s="63"/>
      <c r="I2575" s="63"/>
      <c r="J2575" s="63"/>
      <c r="K2575" s="62">
        <v>0</v>
      </c>
      <c r="L2575" s="63"/>
      <c r="M2575" s="63"/>
      <c r="N2575" s="63"/>
      <c r="O2575" s="63"/>
      <c r="P2575" s="62">
        <v>376</v>
      </c>
      <c r="Q2575" s="62">
        <v>724</v>
      </c>
      <c r="R2575" s="62">
        <v>15.08</v>
      </c>
      <c r="S2575" s="62">
        <v>94</v>
      </c>
      <c r="T2575" s="62">
        <v>4763.54</v>
      </c>
      <c r="U2575" s="62">
        <v>1411</v>
      </c>
      <c r="V2575" s="62">
        <v>4477</v>
      </c>
      <c r="W2575" s="62">
        <v>93.27</v>
      </c>
      <c r="X2575" s="62">
        <v>352</v>
      </c>
      <c r="Y2575" s="62">
        <v>31583.82</v>
      </c>
      <c r="Z2575" s="62">
        <v>8208</v>
      </c>
      <c r="AA2575" s="62">
        <v>11063</v>
      </c>
      <c r="AB2575" s="62">
        <v>230.48</v>
      </c>
      <c r="AC2575" s="62">
        <v>2052</v>
      </c>
    </row>
    <row r="2576" spans="1:29" ht="45" x14ac:dyDescent="0.25">
      <c r="A2576" s="61" t="s">
        <v>109</v>
      </c>
      <c r="B2576" s="61" t="s">
        <v>110</v>
      </c>
      <c r="C2576" s="62">
        <v>2003</v>
      </c>
      <c r="D2576" s="61" t="s">
        <v>99</v>
      </c>
      <c r="E2576" s="62">
        <v>20</v>
      </c>
      <c r="F2576" s="62">
        <v>40000</v>
      </c>
      <c r="G2576" s="62">
        <v>3875</v>
      </c>
      <c r="H2576" s="62">
        <v>16.149999999999999</v>
      </c>
      <c r="I2576" s="62">
        <v>2000</v>
      </c>
      <c r="J2576" s="62">
        <v>37200</v>
      </c>
      <c r="K2576" s="62">
        <v>0</v>
      </c>
      <c r="L2576" s="63"/>
      <c r="M2576" s="63"/>
      <c r="N2576" s="63"/>
      <c r="O2576" s="63"/>
      <c r="P2576" s="63"/>
      <c r="Q2576" s="63"/>
      <c r="R2576" s="63"/>
      <c r="S2576" s="63"/>
      <c r="T2576" s="63"/>
      <c r="U2576" s="62">
        <v>4239</v>
      </c>
      <c r="V2576" s="62">
        <v>4465</v>
      </c>
      <c r="W2576" s="62">
        <v>18.600000000000001</v>
      </c>
      <c r="X2576" s="62">
        <v>211</v>
      </c>
      <c r="Y2576" s="62">
        <v>94885.78</v>
      </c>
      <c r="Z2576" s="62">
        <v>397740</v>
      </c>
      <c r="AA2576" s="62">
        <v>9396</v>
      </c>
      <c r="AB2576" s="62">
        <v>39.15</v>
      </c>
      <c r="AC2576" s="62">
        <v>19887</v>
      </c>
    </row>
    <row r="2577" spans="1:29" ht="30" x14ac:dyDescent="0.25">
      <c r="A2577" s="61" t="s">
        <v>153</v>
      </c>
      <c r="B2577" s="61" t="s">
        <v>154</v>
      </c>
      <c r="C2577" s="62">
        <v>2009</v>
      </c>
      <c r="D2577" s="61" t="s">
        <v>99</v>
      </c>
      <c r="E2577" s="62">
        <v>61</v>
      </c>
      <c r="F2577" s="62">
        <v>251472</v>
      </c>
      <c r="G2577" s="62">
        <v>42286</v>
      </c>
      <c r="H2577" s="62">
        <v>57.77</v>
      </c>
      <c r="I2577" s="62">
        <v>4122.49</v>
      </c>
      <c r="J2577" s="62">
        <v>233868.96</v>
      </c>
      <c r="K2577" s="62">
        <v>16450.05</v>
      </c>
      <c r="L2577" s="62">
        <v>21856</v>
      </c>
      <c r="M2577" s="62">
        <v>29.86</v>
      </c>
      <c r="N2577" s="63"/>
      <c r="O2577" s="63"/>
      <c r="P2577" s="63"/>
      <c r="Q2577" s="63"/>
      <c r="R2577" s="63"/>
      <c r="S2577" s="63"/>
      <c r="T2577" s="63"/>
      <c r="U2577" s="63"/>
      <c r="V2577" s="63"/>
      <c r="W2577" s="63"/>
      <c r="X2577" s="63"/>
      <c r="Y2577" s="63"/>
      <c r="Z2577" s="62">
        <v>0</v>
      </c>
      <c r="AA2577" s="63"/>
      <c r="AB2577" s="63"/>
      <c r="AC2577" s="62">
        <v>0</v>
      </c>
    </row>
    <row r="2578" spans="1:29" x14ac:dyDescent="0.25">
      <c r="A2578" s="61" t="s">
        <v>79</v>
      </c>
      <c r="B2578" s="61" t="s">
        <v>80</v>
      </c>
      <c r="C2578" s="62">
        <v>2016</v>
      </c>
      <c r="D2578" s="61" t="s">
        <v>72</v>
      </c>
      <c r="E2578" s="62">
        <v>72</v>
      </c>
      <c r="F2578" s="62">
        <v>764560</v>
      </c>
      <c r="G2578" s="62">
        <v>131043</v>
      </c>
      <c r="H2578" s="62">
        <v>151.66999999999999</v>
      </c>
      <c r="I2578" s="62">
        <v>10618.89</v>
      </c>
      <c r="J2578" s="62">
        <v>711040.8</v>
      </c>
      <c r="K2578" s="62">
        <v>0</v>
      </c>
      <c r="L2578" s="63"/>
      <c r="M2578" s="63"/>
      <c r="N2578" s="63"/>
      <c r="O2578" s="63"/>
      <c r="P2578" s="63"/>
      <c r="Q2578" s="63"/>
      <c r="R2578" s="63"/>
      <c r="S2578" s="63"/>
      <c r="T2578" s="63"/>
      <c r="U2578" s="63"/>
      <c r="V2578" s="63"/>
      <c r="W2578" s="63"/>
      <c r="X2578" s="63"/>
      <c r="Y2578" s="63"/>
      <c r="Z2578" s="62">
        <v>300478</v>
      </c>
      <c r="AA2578" s="62">
        <v>18015</v>
      </c>
      <c r="AB2578" s="62">
        <v>20.85</v>
      </c>
      <c r="AC2578" s="62">
        <v>4173.3100000000004</v>
      </c>
    </row>
    <row r="2579" spans="1:29" x14ac:dyDescent="0.25">
      <c r="A2579" s="61" t="s">
        <v>102</v>
      </c>
      <c r="B2579" s="61" t="s">
        <v>103</v>
      </c>
      <c r="C2579" s="62">
        <v>2011</v>
      </c>
      <c r="D2579" s="61" t="s">
        <v>72</v>
      </c>
      <c r="E2579" s="62">
        <v>6</v>
      </c>
      <c r="F2579" s="63"/>
      <c r="G2579" s="63"/>
      <c r="H2579" s="63"/>
      <c r="I2579" s="63"/>
      <c r="J2579" s="63"/>
      <c r="K2579" s="62">
        <v>0</v>
      </c>
      <c r="L2579" s="63"/>
      <c r="M2579" s="63"/>
      <c r="N2579" s="63"/>
      <c r="O2579" s="63"/>
      <c r="P2579" s="63"/>
      <c r="Q2579" s="63"/>
      <c r="R2579" s="63"/>
      <c r="S2579" s="63"/>
      <c r="T2579" s="63"/>
      <c r="U2579" s="63"/>
      <c r="V2579" s="63"/>
      <c r="W2579" s="63"/>
      <c r="X2579" s="63"/>
      <c r="Y2579" s="63"/>
      <c r="Z2579" s="62">
        <v>0</v>
      </c>
      <c r="AA2579" s="63"/>
      <c r="AB2579" s="63"/>
      <c r="AC2579" s="62">
        <v>0</v>
      </c>
    </row>
    <row r="2580" spans="1:29" x14ac:dyDescent="0.25">
      <c r="A2580" s="61" t="s">
        <v>79</v>
      </c>
      <c r="B2580" s="61" t="s">
        <v>80</v>
      </c>
      <c r="C2580" s="62">
        <v>2009</v>
      </c>
      <c r="D2580" s="61" t="s">
        <v>373</v>
      </c>
      <c r="E2580" s="62">
        <v>8</v>
      </c>
      <c r="F2580" s="63"/>
      <c r="G2580" s="63"/>
      <c r="H2580" s="63"/>
      <c r="I2580" s="63"/>
      <c r="J2580" s="63"/>
      <c r="K2580" s="62">
        <v>0</v>
      </c>
      <c r="L2580" s="63"/>
      <c r="M2580" s="63"/>
      <c r="N2580" s="63"/>
      <c r="O2580" s="63"/>
      <c r="P2580" s="63"/>
      <c r="Q2580" s="63"/>
      <c r="R2580" s="63"/>
      <c r="S2580" s="63"/>
      <c r="T2580" s="63"/>
      <c r="U2580" s="63"/>
      <c r="V2580" s="63"/>
      <c r="W2580" s="63"/>
      <c r="X2580" s="63"/>
      <c r="Y2580" s="63"/>
      <c r="Z2580" s="62">
        <v>0</v>
      </c>
      <c r="AA2580" s="63"/>
      <c r="AB2580" s="63"/>
      <c r="AC2580" s="62">
        <v>0</v>
      </c>
    </row>
    <row r="2581" spans="1:29" x14ac:dyDescent="0.25">
      <c r="A2581" s="61" t="s">
        <v>190</v>
      </c>
      <c r="B2581" s="61" t="s">
        <v>191</v>
      </c>
      <c r="C2581" s="62">
        <v>2007</v>
      </c>
      <c r="D2581" s="61" t="s">
        <v>175</v>
      </c>
      <c r="E2581" s="62">
        <v>6</v>
      </c>
      <c r="F2581" s="63"/>
      <c r="G2581" s="63"/>
      <c r="H2581" s="63"/>
      <c r="I2581" s="63"/>
      <c r="J2581" s="63"/>
      <c r="K2581" s="62">
        <v>0</v>
      </c>
      <c r="L2581" s="63"/>
      <c r="M2581" s="63"/>
      <c r="N2581" s="63"/>
      <c r="O2581" s="63"/>
      <c r="P2581" s="63"/>
      <c r="Q2581" s="63"/>
      <c r="R2581" s="63"/>
      <c r="S2581" s="63"/>
      <c r="T2581" s="63"/>
      <c r="U2581" s="63"/>
      <c r="V2581" s="63"/>
      <c r="W2581" s="63"/>
      <c r="X2581" s="63"/>
      <c r="Y2581" s="63"/>
      <c r="Z2581" s="62">
        <v>0</v>
      </c>
      <c r="AA2581" s="63"/>
      <c r="AB2581" s="63"/>
      <c r="AC2581" s="62">
        <v>0</v>
      </c>
    </row>
    <row r="2582" spans="1:29" ht="30" x14ac:dyDescent="0.25">
      <c r="A2582" s="61" t="s">
        <v>247</v>
      </c>
      <c r="B2582" s="61" t="s">
        <v>248</v>
      </c>
      <c r="C2582" s="62">
        <v>2003</v>
      </c>
      <c r="D2582" s="61" t="s">
        <v>75</v>
      </c>
      <c r="E2582" s="62">
        <v>4</v>
      </c>
      <c r="F2582" s="63"/>
      <c r="G2582" s="63"/>
      <c r="H2582" s="63"/>
      <c r="I2582" s="63"/>
      <c r="J2582" s="63"/>
      <c r="K2582" s="62">
        <v>0</v>
      </c>
      <c r="L2582" s="63"/>
      <c r="M2582" s="63"/>
      <c r="N2582" s="63"/>
      <c r="O2582" s="63"/>
      <c r="P2582" s="63"/>
      <c r="Q2582" s="63"/>
      <c r="R2582" s="63"/>
      <c r="S2582" s="63"/>
      <c r="T2582" s="63"/>
      <c r="U2582" s="63"/>
      <c r="V2582" s="63"/>
      <c r="W2582" s="63"/>
      <c r="X2582" s="63"/>
      <c r="Y2582" s="63"/>
      <c r="Z2582" s="62">
        <v>33</v>
      </c>
      <c r="AA2582" s="62">
        <v>1235</v>
      </c>
      <c r="AB2582" s="62">
        <v>25.73</v>
      </c>
      <c r="AC2582" s="62">
        <v>8.25</v>
      </c>
    </row>
    <row r="2583" spans="1:29" ht="30" x14ac:dyDescent="0.25">
      <c r="A2583" s="61" t="s">
        <v>148</v>
      </c>
      <c r="B2583" s="61" t="s">
        <v>149</v>
      </c>
      <c r="C2583" s="62">
        <v>2014</v>
      </c>
      <c r="D2583" s="61" t="s">
        <v>72</v>
      </c>
      <c r="E2583" s="62">
        <v>102</v>
      </c>
      <c r="F2583" s="62">
        <v>1177920</v>
      </c>
      <c r="G2583" s="62">
        <v>149138</v>
      </c>
      <c r="H2583" s="62">
        <v>121.84</v>
      </c>
      <c r="I2583" s="62">
        <v>11548.24</v>
      </c>
      <c r="J2583" s="62">
        <v>1095465.6000000001</v>
      </c>
      <c r="K2583" s="62">
        <v>10792.43</v>
      </c>
      <c r="L2583" s="62">
        <v>13794</v>
      </c>
      <c r="M2583" s="62">
        <v>11.27</v>
      </c>
      <c r="N2583" s="62">
        <v>105.81</v>
      </c>
      <c r="O2583" s="62">
        <v>130149.21</v>
      </c>
      <c r="P2583" s="63"/>
      <c r="Q2583" s="63"/>
      <c r="R2583" s="63"/>
      <c r="S2583" s="63"/>
      <c r="T2583" s="63"/>
      <c r="U2583" s="63"/>
      <c r="V2583" s="63"/>
      <c r="W2583" s="63"/>
      <c r="X2583" s="63"/>
      <c r="Y2583" s="63"/>
      <c r="Z2583" s="62">
        <v>112384.15</v>
      </c>
      <c r="AA2583" s="62">
        <v>19460</v>
      </c>
      <c r="AB2583" s="62">
        <v>15.9</v>
      </c>
      <c r="AC2583" s="62">
        <v>1101.81</v>
      </c>
    </row>
    <row r="2584" spans="1:29" ht="45" x14ac:dyDescent="0.25">
      <c r="A2584" s="61" t="s">
        <v>344</v>
      </c>
      <c r="B2584" s="61" t="s">
        <v>345</v>
      </c>
      <c r="C2584" s="62">
        <v>2014</v>
      </c>
      <c r="D2584" s="61" t="s">
        <v>75</v>
      </c>
      <c r="E2584" s="62">
        <v>6</v>
      </c>
      <c r="F2584" s="63"/>
      <c r="G2584" s="63"/>
      <c r="H2584" s="63"/>
      <c r="I2584" s="63"/>
      <c r="J2584" s="63"/>
      <c r="K2584" s="62">
        <v>0</v>
      </c>
      <c r="L2584" s="63"/>
      <c r="M2584" s="63"/>
      <c r="N2584" s="63"/>
      <c r="O2584" s="63"/>
      <c r="P2584" s="63"/>
      <c r="Q2584" s="63"/>
      <c r="R2584" s="63"/>
      <c r="S2584" s="63"/>
      <c r="T2584" s="63"/>
      <c r="U2584" s="63"/>
      <c r="V2584" s="63"/>
      <c r="W2584" s="63"/>
      <c r="X2584" s="63"/>
      <c r="Y2584" s="63"/>
      <c r="Z2584" s="62">
        <v>0</v>
      </c>
      <c r="AA2584" s="63"/>
      <c r="AB2584" s="63"/>
      <c r="AC2584" s="62">
        <v>0</v>
      </c>
    </row>
    <row r="2585" spans="1:29" x14ac:dyDescent="0.25">
      <c r="A2585" s="61" t="s">
        <v>229</v>
      </c>
      <c r="B2585" s="61" t="s">
        <v>230</v>
      </c>
      <c r="C2585" s="62">
        <v>2017</v>
      </c>
      <c r="D2585" s="61" t="s">
        <v>175</v>
      </c>
      <c r="E2585" s="62">
        <v>8</v>
      </c>
      <c r="F2585" s="63"/>
      <c r="G2585" s="63"/>
      <c r="H2585" s="63"/>
      <c r="I2585" s="63"/>
      <c r="J2585" s="63"/>
      <c r="K2585" s="62">
        <v>0</v>
      </c>
      <c r="L2585" s="63"/>
      <c r="M2585" s="63"/>
      <c r="N2585" s="63"/>
      <c r="O2585" s="63"/>
      <c r="P2585" s="63"/>
      <c r="Q2585" s="63"/>
      <c r="R2585" s="63"/>
      <c r="S2585" s="63"/>
      <c r="T2585" s="63"/>
      <c r="U2585" s="63"/>
      <c r="V2585" s="63"/>
      <c r="W2585" s="63"/>
      <c r="X2585" s="63"/>
      <c r="Y2585" s="63"/>
      <c r="Z2585" s="62">
        <v>88100</v>
      </c>
      <c r="AA2585" s="62">
        <v>3263</v>
      </c>
      <c r="AB2585" s="62">
        <v>33.99</v>
      </c>
      <c r="AC2585" s="62">
        <v>11012.5</v>
      </c>
    </row>
    <row r="2586" spans="1:29" x14ac:dyDescent="0.25">
      <c r="A2586" s="61" t="s">
        <v>471</v>
      </c>
      <c r="B2586" s="61" t="s">
        <v>472</v>
      </c>
      <c r="C2586" s="62">
        <v>2017</v>
      </c>
      <c r="D2586" s="61" t="s">
        <v>99</v>
      </c>
      <c r="E2586" s="62">
        <v>40</v>
      </c>
      <c r="F2586" s="62">
        <v>24320</v>
      </c>
      <c r="G2586" s="62">
        <v>4313</v>
      </c>
      <c r="H2586" s="62">
        <v>8.99</v>
      </c>
      <c r="I2586" s="62">
        <v>608</v>
      </c>
      <c r="J2586" s="62">
        <v>22617.599999999999</v>
      </c>
      <c r="K2586" s="62">
        <v>13329.78</v>
      </c>
      <c r="L2586" s="62">
        <v>22779</v>
      </c>
      <c r="M2586" s="62">
        <v>47.46</v>
      </c>
      <c r="N2586" s="62">
        <v>333.24</v>
      </c>
      <c r="O2586" s="62">
        <v>160747.78</v>
      </c>
      <c r="P2586" s="63"/>
      <c r="Q2586" s="63"/>
      <c r="R2586" s="63"/>
      <c r="S2586" s="63"/>
      <c r="T2586" s="63"/>
      <c r="U2586" s="63"/>
      <c r="V2586" s="63"/>
      <c r="W2586" s="63"/>
      <c r="X2586" s="63"/>
      <c r="Y2586" s="63"/>
      <c r="Z2586" s="62">
        <v>120400</v>
      </c>
      <c r="AA2586" s="62">
        <v>15937</v>
      </c>
      <c r="AB2586" s="62">
        <v>33.200000000000003</v>
      </c>
      <c r="AC2586" s="62">
        <v>3010</v>
      </c>
    </row>
    <row r="2587" spans="1:29" x14ac:dyDescent="0.25">
      <c r="A2587" s="61" t="s">
        <v>70</v>
      </c>
      <c r="B2587" s="61" t="s">
        <v>71</v>
      </c>
      <c r="C2587" s="62">
        <v>2015</v>
      </c>
      <c r="D2587" s="61" t="s">
        <v>86</v>
      </c>
      <c r="E2587" s="62">
        <v>131</v>
      </c>
      <c r="F2587" s="62">
        <v>339183</v>
      </c>
      <c r="G2587" s="62">
        <v>65373</v>
      </c>
      <c r="H2587" s="62">
        <v>41.59</v>
      </c>
      <c r="I2587" s="62">
        <v>2589.1799999999998</v>
      </c>
      <c r="J2587" s="62">
        <v>315440.19</v>
      </c>
      <c r="K2587" s="62">
        <v>64910</v>
      </c>
      <c r="L2587" s="62">
        <v>91161</v>
      </c>
      <c r="M2587" s="62">
        <v>57.99</v>
      </c>
      <c r="N2587" s="63"/>
      <c r="O2587" s="63"/>
      <c r="P2587" s="63"/>
      <c r="Q2587" s="63"/>
      <c r="R2587" s="63"/>
      <c r="S2587" s="63"/>
      <c r="T2587" s="63"/>
      <c r="U2587" s="63"/>
      <c r="V2587" s="63"/>
      <c r="W2587" s="63"/>
      <c r="X2587" s="63"/>
      <c r="Y2587" s="63"/>
      <c r="Z2587" s="62">
        <v>3907</v>
      </c>
      <c r="AA2587" s="62">
        <v>30956</v>
      </c>
      <c r="AB2587" s="62">
        <v>19.690000000000001</v>
      </c>
      <c r="AC2587" s="62">
        <v>29.82</v>
      </c>
    </row>
    <row r="2588" spans="1:29" ht="30" x14ac:dyDescent="0.25">
      <c r="A2588" s="61" t="s">
        <v>283</v>
      </c>
      <c r="B2588" s="61" t="s">
        <v>284</v>
      </c>
      <c r="C2588" s="62">
        <v>2016</v>
      </c>
      <c r="D2588" s="61" t="s">
        <v>78</v>
      </c>
      <c r="E2588" s="62">
        <v>64</v>
      </c>
      <c r="F2588" s="63"/>
      <c r="G2588" s="62">
        <v>0</v>
      </c>
      <c r="H2588" s="62">
        <v>0</v>
      </c>
      <c r="I2588" s="63"/>
      <c r="J2588" s="63"/>
      <c r="K2588" s="62">
        <v>0</v>
      </c>
      <c r="L2588" s="63"/>
      <c r="M2588" s="63"/>
      <c r="N2588" s="63"/>
      <c r="O2588" s="63"/>
      <c r="P2588" s="63"/>
      <c r="Q2588" s="63"/>
      <c r="R2588" s="63"/>
      <c r="S2588" s="63"/>
      <c r="T2588" s="63"/>
      <c r="U2588" s="63"/>
      <c r="V2588" s="63"/>
      <c r="W2588" s="63"/>
      <c r="X2588" s="63"/>
      <c r="Y2588" s="63"/>
      <c r="Z2588" s="62">
        <v>0</v>
      </c>
      <c r="AA2588" s="63"/>
      <c r="AB2588" s="63"/>
      <c r="AC2588" s="62">
        <v>0</v>
      </c>
    </row>
    <row r="2589" spans="1:29" ht="30" x14ac:dyDescent="0.25">
      <c r="A2589" s="61" t="s">
        <v>124</v>
      </c>
      <c r="B2589" s="61" t="s">
        <v>125</v>
      </c>
      <c r="C2589" s="62">
        <v>2007</v>
      </c>
      <c r="D2589" s="61" t="s">
        <v>135</v>
      </c>
      <c r="E2589" s="62">
        <v>54</v>
      </c>
      <c r="F2589" s="63"/>
      <c r="G2589" s="63"/>
      <c r="H2589" s="63"/>
      <c r="I2589" s="63"/>
      <c r="J2589" s="63"/>
      <c r="K2589" s="62">
        <v>0</v>
      </c>
      <c r="L2589" s="63"/>
      <c r="M2589" s="63"/>
      <c r="N2589" s="63"/>
      <c r="O2589" s="63"/>
      <c r="P2589" s="63"/>
      <c r="Q2589" s="63"/>
      <c r="R2589" s="63"/>
      <c r="S2589" s="63"/>
      <c r="T2589" s="63"/>
      <c r="U2589" s="63"/>
      <c r="V2589" s="63"/>
      <c r="W2589" s="63"/>
      <c r="X2589" s="63"/>
      <c r="Y2589" s="63"/>
      <c r="Z2589" s="62">
        <v>570.67999999999995</v>
      </c>
      <c r="AA2589" s="62">
        <v>41539</v>
      </c>
      <c r="AB2589" s="62">
        <v>64.099999999999994</v>
      </c>
      <c r="AC2589" s="62">
        <v>10.57</v>
      </c>
    </row>
    <row r="2590" spans="1:29" ht="30" x14ac:dyDescent="0.25">
      <c r="A2590" s="61" t="s">
        <v>73</v>
      </c>
      <c r="B2590" s="61" t="s">
        <v>74</v>
      </c>
      <c r="C2590" s="62">
        <v>2004</v>
      </c>
      <c r="D2590" s="61" t="s">
        <v>78</v>
      </c>
      <c r="E2590" s="62">
        <v>48</v>
      </c>
      <c r="F2590" s="62">
        <v>195700</v>
      </c>
      <c r="G2590" s="62">
        <v>26435</v>
      </c>
      <c r="H2590" s="62">
        <v>45.89</v>
      </c>
      <c r="I2590" s="62">
        <v>4077.08</v>
      </c>
      <c r="J2590" s="62">
        <v>182001</v>
      </c>
      <c r="K2590" s="62">
        <v>0</v>
      </c>
      <c r="L2590" s="63"/>
      <c r="M2590" s="63"/>
      <c r="N2590" s="63"/>
      <c r="O2590" s="63"/>
      <c r="P2590" s="63"/>
      <c r="Q2590" s="63"/>
      <c r="R2590" s="63"/>
      <c r="S2590" s="63"/>
      <c r="T2590" s="63"/>
      <c r="U2590" s="63"/>
      <c r="V2590" s="63"/>
      <c r="W2590" s="63"/>
      <c r="X2590" s="63"/>
      <c r="Y2590" s="63"/>
      <c r="Z2590" s="62">
        <v>78.28</v>
      </c>
      <c r="AA2590" s="62">
        <v>2710</v>
      </c>
      <c r="AB2590" s="62">
        <v>4.7</v>
      </c>
      <c r="AC2590" s="62">
        <v>1.63</v>
      </c>
    </row>
    <row r="2591" spans="1:29" x14ac:dyDescent="0.25">
      <c r="A2591" s="61" t="s">
        <v>289</v>
      </c>
      <c r="B2591" s="61" t="s">
        <v>290</v>
      </c>
      <c r="C2591" s="62">
        <v>2014</v>
      </c>
      <c r="D2591" s="61" t="s">
        <v>89</v>
      </c>
      <c r="E2591" s="62">
        <v>40</v>
      </c>
      <c r="F2591" s="62">
        <v>194960</v>
      </c>
      <c r="G2591" s="62">
        <v>24979</v>
      </c>
      <c r="H2591" s="62">
        <v>52.04</v>
      </c>
      <c r="I2591" s="62">
        <v>4874</v>
      </c>
      <c r="J2591" s="62">
        <v>181312.8</v>
      </c>
      <c r="K2591" s="62">
        <v>17303.91</v>
      </c>
      <c r="L2591" s="62">
        <v>21132</v>
      </c>
      <c r="M2591" s="62">
        <v>44.03</v>
      </c>
      <c r="N2591" s="62">
        <v>432.6</v>
      </c>
      <c r="O2591" s="62">
        <v>208673.05</v>
      </c>
      <c r="P2591" s="63"/>
      <c r="Q2591" s="63"/>
      <c r="R2591" s="63"/>
      <c r="S2591" s="63"/>
      <c r="T2591" s="63"/>
      <c r="U2591" s="63"/>
      <c r="V2591" s="63"/>
      <c r="W2591" s="63"/>
      <c r="X2591" s="63"/>
      <c r="Y2591" s="63"/>
      <c r="Z2591" s="62">
        <v>117524</v>
      </c>
      <c r="AA2591" s="62">
        <v>15178</v>
      </c>
      <c r="AB2591" s="62">
        <v>31.62</v>
      </c>
      <c r="AC2591" s="62">
        <v>2938.1</v>
      </c>
    </row>
    <row r="2592" spans="1:29" x14ac:dyDescent="0.25">
      <c r="A2592" s="61" t="s">
        <v>251</v>
      </c>
      <c r="B2592" s="61" t="s">
        <v>252</v>
      </c>
      <c r="C2592" s="62">
        <v>2004</v>
      </c>
      <c r="D2592" s="61" t="s">
        <v>72</v>
      </c>
      <c r="E2592" s="62">
        <v>29</v>
      </c>
      <c r="F2592" s="62">
        <v>123952</v>
      </c>
      <c r="G2592" s="62">
        <v>16028</v>
      </c>
      <c r="H2592" s="62">
        <v>46.06</v>
      </c>
      <c r="I2592" s="62">
        <v>4274.21</v>
      </c>
      <c r="J2592" s="62">
        <v>115275.36</v>
      </c>
      <c r="K2592" s="62">
        <v>11865.18</v>
      </c>
      <c r="L2592" s="62">
        <v>13523</v>
      </c>
      <c r="M2592" s="62">
        <v>38.86</v>
      </c>
      <c r="N2592" s="62">
        <v>409.14</v>
      </c>
      <c r="O2592" s="62">
        <v>143085.76000000001</v>
      </c>
      <c r="P2592" s="63"/>
      <c r="Q2592" s="63"/>
      <c r="R2592" s="63"/>
      <c r="S2592" s="63"/>
      <c r="T2592" s="63"/>
      <c r="U2592" s="63"/>
      <c r="V2592" s="63"/>
      <c r="W2592" s="63"/>
      <c r="X2592" s="63"/>
      <c r="Y2592" s="63"/>
      <c r="Z2592" s="62">
        <v>863</v>
      </c>
      <c r="AA2592" s="62">
        <v>7199</v>
      </c>
      <c r="AB2592" s="62">
        <v>20.69</v>
      </c>
      <c r="AC2592" s="62">
        <v>29.76</v>
      </c>
    </row>
    <row r="2593" spans="1:29" x14ac:dyDescent="0.25">
      <c r="A2593" s="61" t="s">
        <v>102</v>
      </c>
      <c r="B2593" s="61" t="s">
        <v>103</v>
      </c>
      <c r="C2593" s="62">
        <v>2015</v>
      </c>
      <c r="D2593" s="61" t="s">
        <v>78</v>
      </c>
      <c r="E2593" s="62">
        <v>40</v>
      </c>
      <c r="F2593" s="62">
        <v>49128</v>
      </c>
      <c r="G2593" s="62">
        <v>9016</v>
      </c>
      <c r="H2593" s="62">
        <v>18.78</v>
      </c>
      <c r="I2593" s="62">
        <v>1228.2</v>
      </c>
      <c r="J2593" s="62">
        <v>45689.04</v>
      </c>
      <c r="K2593" s="62">
        <v>0</v>
      </c>
      <c r="L2593" s="63"/>
      <c r="M2593" s="63"/>
      <c r="N2593" s="63"/>
      <c r="O2593" s="63"/>
      <c r="P2593" s="63"/>
      <c r="Q2593" s="63"/>
      <c r="R2593" s="63"/>
      <c r="S2593" s="63"/>
      <c r="T2593" s="63"/>
      <c r="U2593" s="63"/>
      <c r="V2593" s="63"/>
      <c r="W2593" s="63"/>
      <c r="X2593" s="63"/>
      <c r="Y2593" s="63"/>
      <c r="Z2593" s="62">
        <v>261</v>
      </c>
      <c r="AA2593" s="62">
        <v>4202</v>
      </c>
      <c r="AB2593" s="62">
        <v>8.75</v>
      </c>
      <c r="AC2593" s="62">
        <v>6.53</v>
      </c>
    </row>
    <row r="2594" spans="1:29" ht="45" x14ac:dyDescent="0.25">
      <c r="A2594" s="61" t="s">
        <v>340</v>
      </c>
      <c r="B2594" s="61" t="s">
        <v>341</v>
      </c>
      <c r="C2594" s="62">
        <v>2006</v>
      </c>
      <c r="D2594" s="61" t="s">
        <v>75</v>
      </c>
      <c r="E2594" s="62">
        <v>8</v>
      </c>
      <c r="F2594" s="62">
        <v>1190</v>
      </c>
      <c r="G2594" s="62">
        <v>283</v>
      </c>
      <c r="H2594" s="62">
        <v>2.95</v>
      </c>
      <c r="I2594" s="62">
        <v>148.75</v>
      </c>
      <c r="J2594" s="62">
        <v>1106.7</v>
      </c>
      <c r="K2594" s="62">
        <v>246</v>
      </c>
      <c r="L2594" s="62">
        <v>629</v>
      </c>
      <c r="M2594" s="62">
        <v>6.55</v>
      </c>
      <c r="N2594" s="63"/>
      <c r="O2594" s="63"/>
      <c r="P2594" s="63"/>
      <c r="Q2594" s="63"/>
      <c r="R2594" s="63"/>
      <c r="S2594" s="63"/>
      <c r="T2594" s="63"/>
      <c r="U2594" s="63"/>
      <c r="V2594" s="63"/>
      <c r="W2594" s="63"/>
      <c r="X2594" s="63"/>
      <c r="Y2594" s="63"/>
      <c r="Z2594" s="62">
        <v>69900</v>
      </c>
      <c r="AA2594" s="62">
        <v>1646</v>
      </c>
      <c r="AB2594" s="62">
        <v>17.149999999999999</v>
      </c>
      <c r="AC2594" s="62">
        <v>8737.5</v>
      </c>
    </row>
    <row r="2595" spans="1:29" x14ac:dyDescent="0.25">
      <c r="A2595" s="61" t="s">
        <v>524</v>
      </c>
      <c r="B2595" s="61" t="s">
        <v>525</v>
      </c>
      <c r="C2595" s="62">
        <v>2016</v>
      </c>
      <c r="D2595" s="61" t="s">
        <v>438</v>
      </c>
      <c r="E2595" s="62">
        <v>6</v>
      </c>
      <c r="F2595" s="63"/>
      <c r="G2595" s="63"/>
      <c r="H2595" s="63"/>
      <c r="I2595" s="63"/>
      <c r="J2595" s="63"/>
      <c r="K2595" s="62">
        <v>0</v>
      </c>
      <c r="L2595" s="63"/>
      <c r="M2595" s="63"/>
      <c r="N2595" s="63"/>
      <c r="O2595" s="63"/>
      <c r="P2595" s="63"/>
      <c r="Q2595" s="63"/>
      <c r="R2595" s="63"/>
      <c r="S2595" s="63"/>
      <c r="T2595" s="63"/>
      <c r="U2595" s="63"/>
      <c r="V2595" s="63"/>
      <c r="W2595" s="63"/>
      <c r="X2595" s="63"/>
      <c r="Y2595" s="63"/>
      <c r="Z2595" s="62">
        <v>0</v>
      </c>
      <c r="AA2595" s="63"/>
      <c r="AB2595" s="63"/>
      <c r="AC2595" s="62">
        <v>0</v>
      </c>
    </row>
    <row r="2596" spans="1:29" x14ac:dyDescent="0.25">
      <c r="A2596" s="61" t="s">
        <v>554</v>
      </c>
      <c r="B2596" s="61" t="s">
        <v>555</v>
      </c>
      <c r="C2596" s="62">
        <v>2006</v>
      </c>
      <c r="D2596" s="61" t="s">
        <v>78</v>
      </c>
      <c r="E2596" s="62">
        <v>40</v>
      </c>
      <c r="F2596" s="62">
        <v>351090</v>
      </c>
      <c r="G2596" s="62">
        <v>40996</v>
      </c>
      <c r="H2596" s="62">
        <v>85.41</v>
      </c>
      <c r="I2596" s="62">
        <v>8777.25</v>
      </c>
      <c r="J2596" s="62">
        <v>326513.7</v>
      </c>
      <c r="K2596" s="62">
        <v>0</v>
      </c>
      <c r="L2596" s="63"/>
      <c r="M2596" s="63"/>
      <c r="N2596" s="63"/>
      <c r="O2596" s="63"/>
      <c r="P2596" s="63"/>
      <c r="Q2596" s="63"/>
      <c r="R2596" s="63"/>
      <c r="S2596" s="63"/>
      <c r="T2596" s="63"/>
      <c r="U2596" s="63"/>
      <c r="V2596" s="63"/>
      <c r="W2596" s="63"/>
      <c r="X2596" s="63"/>
      <c r="Y2596" s="63"/>
      <c r="Z2596" s="62">
        <v>98.12</v>
      </c>
      <c r="AA2596" s="62">
        <v>1826</v>
      </c>
      <c r="AB2596" s="62">
        <v>3.8</v>
      </c>
      <c r="AC2596" s="62">
        <v>2.4500000000000002</v>
      </c>
    </row>
    <row r="2597" spans="1:29" ht="30" x14ac:dyDescent="0.25">
      <c r="A2597" s="61" t="s">
        <v>452</v>
      </c>
      <c r="B2597" s="61" t="s">
        <v>453</v>
      </c>
      <c r="C2597" s="62">
        <v>2008</v>
      </c>
      <c r="D2597" s="61" t="s">
        <v>86</v>
      </c>
      <c r="E2597" s="62">
        <v>14</v>
      </c>
      <c r="F2597" s="62">
        <v>602</v>
      </c>
      <c r="G2597" s="62">
        <v>123</v>
      </c>
      <c r="H2597" s="62">
        <v>0.73</v>
      </c>
      <c r="I2597" s="62">
        <v>43</v>
      </c>
      <c r="J2597" s="62">
        <v>559.86</v>
      </c>
      <c r="K2597" s="62">
        <v>67.900000000000006</v>
      </c>
      <c r="L2597" s="62">
        <v>128</v>
      </c>
      <c r="M2597" s="62">
        <v>0.76</v>
      </c>
      <c r="N2597" s="62">
        <v>4.8499999999999996</v>
      </c>
      <c r="O2597" s="62">
        <v>818.77</v>
      </c>
      <c r="P2597" s="63"/>
      <c r="Q2597" s="63"/>
      <c r="R2597" s="63"/>
      <c r="S2597" s="63"/>
      <c r="T2597" s="63"/>
      <c r="U2597" s="63"/>
      <c r="V2597" s="63"/>
      <c r="W2597" s="63"/>
      <c r="X2597" s="63"/>
      <c r="Y2597" s="63"/>
      <c r="Z2597" s="62">
        <v>129.46</v>
      </c>
      <c r="AA2597" s="62">
        <v>3812</v>
      </c>
      <c r="AB2597" s="62">
        <v>22.69</v>
      </c>
      <c r="AC2597" s="62">
        <v>9.25</v>
      </c>
    </row>
    <row r="2598" spans="1:29" ht="30" x14ac:dyDescent="0.25">
      <c r="A2598" s="61" t="s">
        <v>122</v>
      </c>
      <c r="B2598" s="61" t="s">
        <v>123</v>
      </c>
      <c r="C2598" s="62">
        <v>2008</v>
      </c>
      <c r="D2598" s="61" t="s">
        <v>226</v>
      </c>
      <c r="E2598" s="62">
        <v>64</v>
      </c>
      <c r="F2598" s="62">
        <v>262400</v>
      </c>
      <c r="G2598" s="62">
        <v>38539</v>
      </c>
      <c r="H2598" s="62">
        <v>50.18</v>
      </c>
      <c r="I2598" s="62">
        <v>4100</v>
      </c>
      <c r="J2598" s="62">
        <v>244032</v>
      </c>
      <c r="K2598" s="62">
        <v>17516</v>
      </c>
      <c r="L2598" s="62">
        <v>31453</v>
      </c>
      <c r="M2598" s="62">
        <v>40.950000000000003</v>
      </c>
      <c r="N2598" s="63"/>
      <c r="O2598" s="63"/>
      <c r="P2598" s="63"/>
      <c r="Q2598" s="63"/>
      <c r="R2598" s="63"/>
      <c r="S2598" s="63"/>
      <c r="T2598" s="63"/>
      <c r="U2598" s="63"/>
      <c r="V2598" s="63"/>
      <c r="W2598" s="63"/>
      <c r="X2598" s="63"/>
      <c r="Y2598" s="63"/>
      <c r="Z2598" s="62">
        <v>2142.2399999999998</v>
      </c>
      <c r="AA2598" s="62">
        <v>21073</v>
      </c>
      <c r="AB2598" s="62">
        <v>27.44</v>
      </c>
      <c r="AC2598" s="62">
        <v>33.47</v>
      </c>
    </row>
    <row r="2599" spans="1:29" x14ac:dyDescent="0.25">
      <c r="A2599" s="61" t="s">
        <v>332</v>
      </c>
      <c r="B2599" s="61" t="s">
        <v>333</v>
      </c>
      <c r="C2599" s="62">
        <v>2010</v>
      </c>
      <c r="D2599" s="61" t="s">
        <v>135</v>
      </c>
      <c r="E2599" s="62">
        <v>50</v>
      </c>
      <c r="F2599" s="62">
        <v>43725</v>
      </c>
      <c r="G2599" s="62">
        <v>7155</v>
      </c>
      <c r="H2599" s="62">
        <v>11.93</v>
      </c>
      <c r="I2599" s="62">
        <v>874.5</v>
      </c>
      <c r="J2599" s="62">
        <v>40664.25</v>
      </c>
      <c r="K2599" s="62">
        <v>9.6999999999999993</v>
      </c>
      <c r="L2599" s="62">
        <v>32</v>
      </c>
      <c r="M2599" s="62">
        <v>0.05</v>
      </c>
      <c r="N2599" s="62">
        <v>0.19</v>
      </c>
      <c r="O2599" s="62">
        <v>116.97</v>
      </c>
      <c r="P2599" s="63"/>
      <c r="Q2599" s="63"/>
      <c r="R2599" s="63"/>
      <c r="S2599" s="63"/>
      <c r="T2599" s="63"/>
      <c r="U2599" s="63"/>
      <c r="V2599" s="63"/>
      <c r="W2599" s="63"/>
      <c r="X2599" s="63"/>
      <c r="Y2599" s="63"/>
      <c r="Z2599" s="62">
        <v>949007</v>
      </c>
      <c r="AA2599" s="62">
        <v>104960</v>
      </c>
      <c r="AB2599" s="62">
        <v>174.93</v>
      </c>
      <c r="AC2599" s="62">
        <v>18980.14</v>
      </c>
    </row>
    <row r="2600" spans="1:29" x14ac:dyDescent="0.25">
      <c r="A2600" s="61" t="s">
        <v>336</v>
      </c>
      <c r="B2600" s="61" t="s">
        <v>337</v>
      </c>
      <c r="C2600" s="62">
        <v>2007</v>
      </c>
      <c r="D2600" s="61" t="s">
        <v>86</v>
      </c>
      <c r="E2600" s="62">
        <v>30</v>
      </c>
      <c r="F2600" s="63"/>
      <c r="G2600" s="63"/>
      <c r="H2600" s="63"/>
      <c r="I2600" s="63"/>
      <c r="J2600" s="63"/>
      <c r="K2600" s="62">
        <v>0</v>
      </c>
      <c r="L2600" s="63"/>
      <c r="M2600" s="63"/>
      <c r="N2600" s="63"/>
      <c r="O2600" s="63"/>
      <c r="P2600" s="63"/>
      <c r="Q2600" s="63"/>
      <c r="R2600" s="63"/>
      <c r="S2600" s="63"/>
      <c r="T2600" s="63"/>
      <c r="U2600" s="63"/>
      <c r="V2600" s="63"/>
      <c r="W2600" s="63"/>
      <c r="X2600" s="63"/>
      <c r="Y2600" s="63"/>
      <c r="Z2600" s="62">
        <v>227900</v>
      </c>
      <c r="AA2600" s="62">
        <v>17621</v>
      </c>
      <c r="AB2600" s="62">
        <v>48.95</v>
      </c>
      <c r="AC2600" s="62">
        <v>7596.67</v>
      </c>
    </row>
    <row r="2601" spans="1:29" x14ac:dyDescent="0.25">
      <c r="A2601" s="61" t="s">
        <v>79</v>
      </c>
      <c r="B2601" s="61" t="s">
        <v>80</v>
      </c>
      <c r="C2601" s="62">
        <v>2008</v>
      </c>
      <c r="D2601" s="61" t="s">
        <v>419</v>
      </c>
      <c r="E2601" s="62">
        <v>16</v>
      </c>
      <c r="F2601" s="63"/>
      <c r="G2601" s="63"/>
      <c r="H2601" s="63"/>
      <c r="I2601" s="63"/>
      <c r="J2601" s="63"/>
      <c r="K2601" s="62">
        <v>0</v>
      </c>
      <c r="L2601" s="63"/>
      <c r="M2601" s="63"/>
      <c r="N2601" s="63"/>
      <c r="O2601" s="63"/>
      <c r="P2601" s="63"/>
      <c r="Q2601" s="63"/>
      <c r="R2601" s="63"/>
      <c r="S2601" s="63"/>
      <c r="T2601" s="63"/>
      <c r="U2601" s="63"/>
      <c r="V2601" s="63"/>
      <c r="W2601" s="63"/>
      <c r="X2601" s="63"/>
      <c r="Y2601" s="63"/>
      <c r="Z2601" s="62">
        <v>0</v>
      </c>
      <c r="AA2601" s="63"/>
      <c r="AB2601" s="63"/>
      <c r="AC2601" s="62">
        <v>0</v>
      </c>
    </row>
    <row r="2602" spans="1:29" ht="30" x14ac:dyDescent="0.25">
      <c r="A2602" s="61" t="s">
        <v>153</v>
      </c>
      <c r="B2602" s="61" t="s">
        <v>154</v>
      </c>
      <c r="C2602" s="62">
        <v>2006</v>
      </c>
      <c r="D2602" s="61" t="s">
        <v>86</v>
      </c>
      <c r="E2602" s="62">
        <v>204</v>
      </c>
      <c r="F2602" s="62">
        <v>398099</v>
      </c>
      <c r="G2602" s="62">
        <v>64088</v>
      </c>
      <c r="H2602" s="62">
        <v>26.18</v>
      </c>
      <c r="I2602" s="62">
        <v>1951.47</v>
      </c>
      <c r="J2602" s="62">
        <v>370232.07</v>
      </c>
      <c r="K2602" s="62">
        <v>195952.47</v>
      </c>
      <c r="L2602" s="62">
        <v>323736</v>
      </c>
      <c r="M2602" s="62">
        <v>132.25</v>
      </c>
      <c r="N2602" s="62">
        <v>960.55</v>
      </c>
      <c r="O2602" s="62">
        <v>2363049.66</v>
      </c>
      <c r="P2602" s="63"/>
      <c r="Q2602" s="63"/>
      <c r="R2602" s="63"/>
      <c r="S2602" s="63"/>
      <c r="T2602" s="63"/>
      <c r="U2602" s="63"/>
      <c r="V2602" s="63"/>
      <c r="W2602" s="63"/>
      <c r="X2602" s="63"/>
      <c r="Y2602" s="63"/>
      <c r="Z2602" s="62">
        <v>31536</v>
      </c>
      <c r="AA2602" s="62">
        <v>179880</v>
      </c>
      <c r="AB2602" s="62">
        <v>73.48</v>
      </c>
      <c r="AC2602" s="62">
        <v>154.59</v>
      </c>
    </row>
    <row r="2603" spans="1:29" x14ac:dyDescent="0.25">
      <c r="A2603" s="61" t="s">
        <v>130</v>
      </c>
      <c r="B2603" s="61" t="s">
        <v>131</v>
      </c>
      <c r="C2603" s="62">
        <v>2014</v>
      </c>
      <c r="D2603" s="61" t="s">
        <v>298</v>
      </c>
      <c r="E2603" s="62">
        <v>4</v>
      </c>
      <c r="F2603" s="62">
        <v>42600</v>
      </c>
      <c r="G2603" s="62">
        <v>5758</v>
      </c>
      <c r="H2603" s="62">
        <v>119.96</v>
      </c>
      <c r="I2603" s="62">
        <v>10650</v>
      </c>
      <c r="J2603" s="62">
        <v>39618</v>
      </c>
      <c r="K2603" s="62">
        <v>5141.6099999999997</v>
      </c>
      <c r="L2603" s="62">
        <v>7604</v>
      </c>
      <c r="M2603" s="62">
        <v>158.41999999999999</v>
      </c>
      <c r="N2603" s="62">
        <v>1285.4000000000001</v>
      </c>
      <c r="O2603" s="62">
        <v>62004.22</v>
      </c>
      <c r="P2603" s="63"/>
      <c r="Q2603" s="63"/>
      <c r="R2603" s="63"/>
      <c r="S2603" s="63"/>
      <c r="T2603" s="63"/>
      <c r="U2603" s="63"/>
      <c r="V2603" s="63"/>
      <c r="W2603" s="63"/>
      <c r="X2603" s="63"/>
      <c r="Y2603" s="63"/>
      <c r="Z2603" s="62">
        <v>500</v>
      </c>
      <c r="AA2603" s="62">
        <v>3038</v>
      </c>
      <c r="AB2603" s="62">
        <v>63.29</v>
      </c>
      <c r="AC2603" s="62">
        <v>125</v>
      </c>
    </row>
    <row r="2604" spans="1:29" ht="30" x14ac:dyDescent="0.25">
      <c r="A2604" s="61" t="s">
        <v>277</v>
      </c>
      <c r="B2604" s="61" t="s">
        <v>278</v>
      </c>
      <c r="C2604" s="62">
        <v>2003</v>
      </c>
      <c r="D2604" s="61" t="s">
        <v>99</v>
      </c>
      <c r="E2604" s="62">
        <v>48</v>
      </c>
      <c r="F2604" s="62">
        <v>201885</v>
      </c>
      <c r="G2604" s="62">
        <v>50365</v>
      </c>
      <c r="H2604" s="62">
        <v>87.44</v>
      </c>
      <c r="I2604" s="62">
        <v>4205.9399999999996</v>
      </c>
      <c r="J2604" s="62">
        <v>187753.05</v>
      </c>
      <c r="K2604" s="62">
        <v>0</v>
      </c>
      <c r="L2604" s="63"/>
      <c r="M2604" s="63"/>
      <c r="N2604" s="63"/>
      <c r="O2604" s="63"/>
      <c r="P2604" s="63"/>
      <c r="Q2604" s="63"/>
      <c r="R2604" s="63"/>
      <c r="S2604" s="63"/>
      <c r="T2604" s="63"/>
      <c r="U2604" s="63"/>
      <c r="V2604" s="63"/>
      <c r="W2604" s="63"/>
      <c r="X2604" s="63"/>
      <c r="Y2604" s="63"/>
      <c r="Z2604" s="62">
        <v>226000</v>
      </c>
      <c r="AA2604" s="62">
        <v>4435</v>
      </c>
      <c r="AB2604" s="62">
        <v>7.7</v>
      </c>
      <c r="AC2604" s="62">
        <v>4708.33</v>
      </c>
    </row>
    <row r="2605" spans="1:29" ht="30" x14ac:dyDescent="0.25">
      <c r="A2605" s="61" t="s">
        <v>218</v>
      </c>
      <c r="B2605" s="61" t="s">
        <v>219</v>
      </c>
      <c r="C2605" s="62">
        <v>2004</v>
      </c>
      <c r="D2605" s="61" t="s">
        <v>75</v>
      </c>
      <c r="E2605" s="62">
        <v>8</v>
      </c>
      <c r="F2605" s="62">
        <v>2937</v>
      </c>
      <c r="G2605" s="62">
        <v>559</v>
      </c>
      <c r="H2605" s="62">
        <v>5.82</v>
      </c>
      <c r="I2605" s="62">
        <v>367.13</v>
      </c>
      <c r="J2605" s="62">
        <v>2731.41</v>
      </c>
      <c r="K2605" s="62">
        <v>0</v>
      </c>
      <c r="L2605" s="63"/>
      <c r="M2605" s="63"/>
      <c r="N2605" s="63"/>
      <c r="O2605" s="63"/>
      <c r="P2605" s="63"/>
      <c r="Q2605" s="63"/>
      <c r="R2605" s="63"/>
      <c r="S2605" s="63"/>
      <c r="T2605" s="63"/>
      <c r="U2605" s="63"/>
      <c r="V2605" s="63"/>
      <c r="W2605" s="63"/>
      <c r="X2605" s="63"/>
      <c r="Y2605" s="63"/>
      <c r="Z2605" s="62">
        <v>59900</v>
      </c>
      <c r="AA2605" s="62">
        <v>4659</v>
      </c>
      <c r="AB2605" s="62">
        <v>48.53</v>
      </c>
      <c r="AC2605" s="62">
        <v>7487.5</v>
      </c>
    </row>
    <row r="2606" spans="1:29" x14ac:dyDescent="0.25">
      <c r="A2606" s="61" t="s">
        <v>260</v>
      </c>
      <c r="B2606" s="61" t="s">
        <v>261</v>
      </c>
      <c r="C2606" s="62">
        <v>2005</v>
      </c>
      <c r="D2606" s="61" t="s">
        <v>135</v>
      </c>
      <c r="E2606" s="62">
        <v>40</v>
      </c>
      <c r="F2606" s="62">
        <v>15861</v>
      </c>
      <c r="G2606" s="62">
        <v>2234</v>
      </c>
      <c r="H2606" s="62">
        <v>4.6500000000000004</v>
      </c>
      <c r="I2606" s="62">
        <v>396.53</v>
      </c>
      <c r="J2606" s="62">
        <v>14750.73</v>
      </c>
      <c r="K2606" s="62">
        <v>1661.97</v>
      </c>
      <c r="L2606" s="62">
        <v>2575</v>
      </c>
      <c r="M2606" s="62">
        <v>5.36</v>
      </c>
      <c r="N2606" s="62">
        <v>41.55</v>
      </c>
      <c r="O2606" s="62">
        <v>20042.18</v>
      </c>
      <c r="P2606" s="63"/>
      <c r="Q2606" s="63"/>
      <c r="R2606" s="63"/>
      <c r="S2606" s="63"/>
      <c r="T2606" s="63"/>
      <c r="U2606" s="62">
        <v>883</v>
      </c>
      <c r="V2606" s="62">
        <v>1651</v>
      </c>
      <c r="W2606" s="62">
        <v>3.44</v>
      </c>
      <c r="X2606" s="62">
        <v>22</v>
      </c>
      <c r="Y2606" s="62">
        <v>19765.07</v>
      </c>
      <c r="Z2606" s="62">
        <v>7119</v>
      </c>
      <c r="AA2606" s="62">
        <v>46659</v>
      </c>
      <c r="AB2606" s="62">
        <v>97.21</v>
      </c>
      <c r="AC2606" s="62">
        <v>177.98</v>
      </c>
    </row>
    <row r="2607" spans="1:29" ht="30" x14ac:dyDescent="0.25">
      <c r="A2607" s="61" t="s">
        <v>136</v>
      </c>
      <c r="B2607" s="61" t="s">
        <v>137</v>
      </c>
      <c r="C2607" s="62">
        <v>2006</v>
      </c>
      <c r="D2607" s="61" t="s">
        <v>89</v>
      </c>
      <c r="E2607" s="62">
        <v>60</v>
      </c>
      <c r="F2607" s="62">
        <v>101040</v>
      </c>
      <c r="G2607" s="62">
        <v>15204</v>
      </c>
      <c r="H2607" s="62">
        <v>21.12</v>
      </c>
      <c r="I2607" s="62">
        <v>1684</v>
      </c>
      <c r="J2607" s="62">
        <v>93967.2</v>
      </c>
      <c r="K2607" s="62">
        <v>0</v>
      </c>
      <c r="L2607" s="63"/>
      <c r="M2607" s="63"/>
      <c r="N2607" s="63"/>
      <c r="O2607" s="63"/>
      <c r="P2607" s="63"/>
      <c r="Q2607" s="63"/>
      <c r="R2607" s="63"/>
      <c r="S2607" s="63"/>
      <c r="T2607" s="63"/>
      <c r="U2607" s="62">
        <v>5372</v>
      </c>
      <c r="V2607" s="62">
        <v>10044</v>
      </c>
      <c r="W2607" s="62">
        <v>13.95</v>
      </c>
      <c r="X2607" s="62">
        <v>89</v>
      </c>
      <c r="Y2607" s="62">
        <v>120246.85</v>
      </c>
      <c r="Z2607" s="62">
        <v>1.35</v>
      </c>
      <c r="AA2607" s="62">
        <v>2395</v>
      </c>
      <c r="AB2607" s="62">
        <v>3.33</v>
      </c>
      <c r="AC2607" s="62">
        <v>0.02</v>
      </c>
    </row>
    <row r="2608" spans="1:29" x14ac:dyDescent="0.25">
      <c r="A2608" s="61" t="s">
        <v>113</v>
      </c>
      <c r="B2608" s="61" t="s">
        <v>114</v>
      </c>
      <c r="C2608" s="62">
        <v>2014</v>
      </c>
      <c r="D2608" s="61" t="s">
        <v>94</v>
      </c>
      <c r="E2608" s="62">
        <v>36</v>
      </c>
      <c r="F2608" s="63"/>
      <c r="G2608" s="63"/>
      <c r="H2608" s="63"/>
      <c r="I2608" s="63"/>
      <c r="J2608" s="63"/>
      <c r="K2608" s="62">
        <v>0</v>
      </c>
      <c r="L2608" s="63"/>
      <c r="M2608" s="63"/>
      <c r="N2608" s="63"/>
      <c r="O2608" s="63"/>
      <c r="P2608" s="63"/>
      <c r="Q2608" s="63"/>
      <c r="R2608" s="63"/>
      <c r="S2608" s="63"/>
      <c r="T2608" s="63"/>
      <c r="U2608" s="63"/>
      <c r="V2608" s="63"/>
      <c r="W2608" s="63"/>
      <c r="X2608" s="63"/>
      <c r="Y2608" s="63"/>
      <c r="Z2608" s="62">
        <v>66700</v>
      </c>
      <c r="AA2608" s="62">
        <v>9309</v>
      </c>
      <c r="AB2608" s="62">
        <v>21.55</v>
      </c>
      <c r="AC2608" s="62">
        <v>1852.78</v>
      </c>
    </row>
    <row r="2609" spans="1:29" ht="30" x14ac:dyDescent="0.25">
      <c r="A2609" s="61" t="s">
        <v>538</v>
      </c>
      <c r="B2609" s="61" t="s">
        <v>539</v>
      </c>
      <c r="C2609" s="62">
        <v>2014</v>
      </c>
      <c r="D2609" s="61" t="s">
        <v>78</v>
      </c>
      <c r="E2609" s="62">
        <v>56</v>
      </c>
      <c r="F2609" s="62">
        <v>601280</v>
      </c>
      <c r="G2609" s="62">
        <v>86032</v>
      </c>
      <c r="H2609" s="62">
        <v>128.02000000000001</v>
      </c>
      <c r="I2609" s="62">
        <v>10737.14</v>
      </c>
      <c r="J2609" s="62">
        <v>559190.4</v>
      </c>
      <c r="K2609" s="62">
        <v>0</v>
      </c>
      <c r="L2609" s="63"/>
      <c r="M2609" s="63"/>
      <c r="N2609" s="63"/>
      <c r="O2609" s="63"/>
      <c r="P2609" s="63"/>
      <c r="Q2609" s="63"/>
      <c r="R2609" s="63"/>
      <c r="S2609" s="63"/>
      <c r="T2609" s="63"/>
      <c r="U2609" s="63"/>
      <c r="V2609" s="63"/>
      <c r="W2609" s="63"/>
      <c r="X2609" s="63"/>
      <c r="Y2609" s="63"/>
      <c r="Z2609" s="62">
        <v>0</v>
      </c>
      <c r="AA2609" s="63"/>
      <c r="AB2609" s="63"/>
      <c r="AC2609" s="62">
        <v>0</v>
      </c>
    </row>
    <row r="2610" spans="1:29" ht="30" x14ac:dyDescent="0.25">
      <c r="A2610" s="61" t="s">
        <v>237</v>
      </c>
      <c r="B2610" s="61" t="s">
        <v>238</v>
      </c>
      <c r="C2610" s="62">
        <v>2010</v>
      </c>
      <c r="D2610" s="61" t="s">
        <v>226</v>
      </c>
      <c r="E2610" s="62">
        <v>102</v>
      </c>
      <c r="F2610" s="62">
        <v>263078</v>
      </c>
      <c r="G2610" s="62">
        <v>32505</v>
      </c>
      <c r="H2610" s="62">
        <v>26.56</v>
      </c>
      <c r="I2610" s="62">
        <v>2579.1999999999998</v>
      </c>
      <c r="J2610" s="62">
        <v>244662.54</v>
      </c>
      <c r="K2610" s="62">
        <v>48988.08</v>
      </c>
      <c r="L2610" s="62">
        <v>52785</v>
      </c>
      <c r="M2610" s="62">
        <v>43.13</v>
      </c>
      <c r="N2610" s="62">
        <v>480.28</v>
      </c>
      <c r="O2610" s="62">
        <v>590761.94999999995</v>
      </c>
      <c r="P2610" s="63"/>
      <c r="Q2610" s="63"/>
      <c r="R2610" s="63"/>
      <c r="S2610" s="63"/>
      <c r="T2610" s="63"/>
      <c r="U2610" s="63"/>
      <c r="V2610" s="63"/>
      <c r="W2610" s="63"/>
      <c r="X2610" s="63"/>
      <c r="Y2610" s="63"/>
      <c r="Z2610" s="62">
        <v>568000</v>
      </c>
      <c r="AA2610" s="62">
        <v>27530</v>
      </c>
      <c r="AB2610" s="62">
        <v>22.49</v>
      </c>
      <c r="AC2610" s="62">
        <v>5568.63</v>
      </c>
    </row>
    <row r="2611" spans="1:29" ht="30" x14ac:dyDescent="0.25">
      <c r="A2611" s="61" t="s">
        <v>556</v>
      </c>
      <c r="B2611" s="61" t="s">
        <v>557</v>
      </c>
      <c r="C2611" s="62">
        <v>2009</v>
      </c>
      <c r="D2611" s="61" t="s">
        <v>75</v>
      </c>
      <c r="E2611" s="62">
        <v>8</v>
      </c>
      <c r="F2611" s="62">
        <v>24210</v>
      </c>
      <c r="G2611" s="62">
        <v>3223</v>
      </c>
      <c r="H2611" s="62">
        <v>33.57</v>
      </c>
      <c r="I2611" s="62">
        <v>3026.25</v>
      </c>
      <c r="J2611" s="62">
        <v>22515.3</v>
      </c>
      <c r="K2611" s="62">
        <v>0</v>
      </c>
      <c r="L2611" s="63"/>
      <c r="M2611" s="63"/>
      <c r="N2611" s="63"/>
      <c r="O2611" s="63"/>
      <c r="P2611" s="63"/>
      <c r="Q2611" s="63"/>
      <c r="R2611" s="63"/>
      <c r="S2611" s="63"/>
      <c r="T2611" s="63"/>
      <c r="U2611" s="63"/>
      <c r="V2611" s="63"/>
      <c r="W2611" s="63"/>
      <c r="X2611" s="63"/>
      <c r="Y2611" s="63"/>
      <c r="Z2611" s="62">
        <v>641.66999999999996</v>
      </c>
      <c r="AA2611" s="62">
        <v>6259</v>
      </c>
      <c r="AB2611" s="62">
        <v>65.2</v>
      </c>
      <c r="AC2611" s="62">
        <v>80.209999999999994</v>
      </c>
    </row>
    <row r="2612" spans="1:29" x14ac:dyDescent="0.25">
      <c r="A2612" s="61" t="s">
        <v>332</v>
      </c>
      <c r="B2612" s="61" t="s">
        <v>333</v>
      </c>
      <c r="C2612" s="62">
        <v>2004</v>
      </c>
      <c r="D2612" s="61" t="s">
        <v>89</v>
      </c>
      <c r="E2612" s="62">
        <v>269</v>
      </c>
      <c r="F2612" s="62">
        <v>1293486</v>
      </c>
      <c r="G2612" s="62">
        <v>104644</v>
      </c>
      <c r="H2612" s="62">
        <v>32.42</v>
      </c>
      <c r="I2612" s="62">
        <v>4808.5</v>
      </c>
      <c r="J2612" s="62">
        <v>1202941.98</v>
      </c>
      <c r="K2612" s="62">
        <v>17880.7</v>
      </c>
      <c r="L2612" s="62">
        <v>21367</v>
      </c>
      <c r="M2612" s="62">
        <v>6.62</v>
      </c>
      <c r="N2612" s="62">
        <v>66.47</v>
      </c>
      <c r="O2612" s="62">
        <v>215628.71</v>
      </c>
      <c r="P2612" s="63"/>
      <c r="Q2612" s="63"/>
      <c r="R2612" s="63"/>
      <c r="S2612" s="63"/>
      <c r="T2612" s="63"/>
      <c r="U2612" s="63"/>
      <c r="V2612" s="63"/>
      <c r="W2612" s="63"/>
      <c r="X2612" s="63"/>
      <c r="Y2612" s="63"/>
      <c r="Z2612" s="62">
        <v>1247556</v>
      </c>
      <c r="AA2612" s="62">
        <v>81591</v>
      </c>
      <c r="AB2612" s="62">
        <v>25.28</v>
      </c>
      <c r="AC2612" s="62">
        <v>4637.75</v>
      </c>
    </row>
    <row r="2613" spans="1:29" ht="30" x14ac:dyDescent="0.25">
      <c r="A2613" s="61" t="s">
        <v>239</v>
      </c>
      <c r="B2613" s="61" t="s">
        <v>240</v>
      </c>
      <c r="C2613" s="62">
        <v>2011</v>
      </c>
      <c r="D2613" s="61" t="s">
        <v>78</v>
      </c>
      <c r="E2613" s="62">
        <v>40</v>
      </c>
      <c r="F2613" s="62">
        <v>86698</v>
      </c>
      <c r="G2613" s="62">
        <v>17481</v>
      </c>
      <c r="H2613" s="62">
        <v>36.42</v>
      </c>
      <c r="I2613" s="62">
        <v>2167.4499999999998</v>
      </c>
      <c r="J2613" s="62">
        <v>80629.14</v>
      </c>
      <c r="K2613" s="62">
        <v>14944</v>
      </c>
      <c r="L2613" s="62">
        <v>26190</v>
      </c>
      <c r="M2613" s="62">
        <v>54.56</v>
      </c>
      <c r="N2613" s="62">
        <v>373.6</v>
      </c>
      <c r="O2613" s="62">
        <v>180214.18</v>
      </c>
      <c r="P2613" s="63"/>
      <c r="Q2613" s="63"/>
      <c r="R2613" s="63"/>
      <c r="S2613" s="63"/>
      <c r="T2613" s="63"/>
      <c r="U2613" s="63"/>
      <c r="V2613" s="63"/>
      <c r="W2613" s="63"/>
      <c r="X2613" s="63"/>
      <c r="Y2613" s="63"/>
      <c r="Z2613" s="62">
        <v>902.35</v>
      </c>
      <c r="AA2613" s="62">
        <v>6575</v>
      </c>
      <c r="AB2613" s="62">
        <v>13.7</v>
      </c>
      <c r="AC2613" s="62">
        <v>22.56</v>
      </c>
    </row>
    <row r="2614" spans="1:29" ht="30" x14ac:dyDescent="0.25">
      <c r="A2614" s="61" t="s">
        <v>348</v>
      </c>
      <c r="B2614" s="61" t="s">
        <v>349</v>
      </c>
      <c r="C2614" s="62">
        <v>2017</v>
      </c>
      <c r="D2614" s="61" t="s">
        <v>75</v>
      </c>
      <c r="E2614" s="62">
        <v>12</v>
      </c>
      <c r="F2614" s="62">
        <v>1172</v>
      </c>
      <c r="G2614" s="62">
        <v>417</v>
      </c>
      <c r="H2614" s="62">
        <v>2.9</v>
      </c>
      <c r="I2614" s="62">
        <v>97.67</v>
      </c>
      <c r="J2614" s="62">
        <v>1089.96</v>
      </c>
      <c r="K2614" s="62">
        <v>0</v>
      </c>
      <c r="L2614" s="63"/>
      <c r="M2614" s="63"/>
      <c r="N2614" s="63"/>
      <c r="O2614" s="63"/>
      <c r="P2614" s="63"/>
      <c r="Q2614" s="63"/>
      <c r="R2614" s="63"/>
      <c r="S2614" s="63"/>
      <c r="T2614" s="63"/>
      <c r="U2614" s="62">
        <v>531</v>
      </c>
      <c r="V2614" s="62">
        <v>1272</v>
      </c>
      <c r="W2614" s="62">
        <v>8.83</v>
      </c>
      <c r="X2614" s="62">
        <v>44</v>
      </c>
      <c r="Y2614" s="62">
        <v>11885.9</v>
      </c>
      <c r="Z2614" s="62">
        <v>100.84</v>
      </c>
      <c r="AA2614" s="62">
        <v>5426</v>
      </c>
      <c r="AB2614" s="62">
        <v>37.68</v>
      </c>
      <c r="AC2614" s="62">
        <v>8.4</v>
      </c>
    </row>
    <row r="2615" spans="1:29" x14ac:dyDescent="0.25">
      <c r="A2615" s="61" t="s">
        <v>548</v>
      </c>
      <c r="B2615" s="61" t="s">
        <v>549</v>
      </c>
      <c r="C2615" s="62">
        <v>2013</v>
      </c>
      <c r="D2615" s="61" t="s">
        <v>78</v>
      </c>
      <c r="E2615" s="62">
        <v>48</v>
      </c>
      <c r="F2615" s="62">
        <v>358400</v>
      </c>
      <c r="G2615" s="62">
        <v>59457</v>
      </c>
      <c r="H2615" s="62">
        <v>103.22</v>
      </c>
      <c r="I2615" s="62">
        <v>7466.67</v>
      </c>
      <c r="J2615" s="62">
        <v>333312</v>
      </c>
      <c r="K2615" s="62">
        <v>0</v>
      </c>
      <c r="L2615" s="63"/>
      <c r="M2615" s="63"/>
      <c r="N2615" s="63"/>
      <c r="O2615" s="63"/>
      <c r="P2615" s="63"/>
      <c r="Q2615" s="63"/>
      <c r="R2615" s="63"/>
      <c r="S2615" s="63"/>
      <c r="T2615" s="63"/>
      <c r="U2615" s="63"/>
      <c r="V2615" s="63"/>
      <c r="W2615" s="63"/>
      <c r="X2615" s="63"/>
      <c r="Y2615" s="63"/>
      <c r="Z2615" s="62">
        <v>127520</v>
      </c>
      <c r="AA2615" s="62">
        <v>7415</v>
      </c>
      <c r="AB2615" s="62">
        <v>12.87</v>
      </c>
      <c r="AC2615" s="62">
        <v>2656.67</v>
      </c>
    </row>
    <row r="2616" spans="1:29" ht="30" x14ac:dyDescent="0.25">
      <c r="A2616" s="61" t="s">
        <v>231</v>
      </c>
      <c r="B2616" s="61" t="s">
        <v>232</v>
      </c>
      <c r="C2616" s="62">
        <v>2010</v>
      </c>
      <c r="D2616" s="61" t="s">
        <v>262</v>
      </c>
      <c r="E2616" s="62">
        <v>72</v>
      </c>
      <c r="F2616" s="62">
        <v>534522</v>
      </c>
      <c r="G2616" s="62">
        <v>68504</v>
      </c>
      <c r="H2616" s="62">
        <v>79.290000000000006</v>
      </c>
      <c r="I2616" s="62">
        <v>7423.92</v>
      </c>
      <c r="J2616" s="62">
        <v>497105.46</v>
      </c>
      <c r="K2616" s="62">
        <v>5195.93</v>
      </c>
      <c r="L2616" s="62">
        <v>8678</v>
      </c>
      <c r="M2616" s="62">
        <v>10.039999999999999</v>
      </c>
      <c r="N2616" s="62">
        <v>72.17</v>
      </c>
      <c r="O2616" s="62">
        <v>62659.23</v>
      </c>
      <c r="P2616" s="63"/>
      <c r="Q2616" s="63"/>
      <c r="R2616" s="63"/>
      <c r="S2616" s="63"/>
      <c r="T2616" s="63"/>
      <c r="U2616" s="63"/>
      <c r="V2616" s="63"/>
      <c r="W2616" s="63"/>
      <c r="X2616" s="63"/>
      <c r="Y2616" s="63"/>
      <c r="Z2616" s="62">
        <v>226630</v>
      </c>
      <c r="AA2616" s="62">
        <v>15758</v>
      </c>
      <c r="AB2616" s="62">
        <v>18.239999999999998</v>
      </c>
      <c r="AC2616" s="62">
        <v>3147.64</v>
      </c>
    </row>
    <row r="2617" spans="1:29" x14ac:dyDescent="0.25">
      <c r="A2617" s="61" t="s">
        <v>229</v>
      </c>
      <c r="B2617" s="61" t="s">
        <v>230</v>
      </c>
      <c r="C2617" s="62">
        <v>2014</v>
      </c>
      <c r="D2617" s="61" t="s">
        <v>89</v>
      </c>
      <c r="E2617" s="62">
        <v>103</v>
      </c>
      <c r="F2617" s="62">
        <v>688141</v>
      </c>
      <c r="G2617" s="62">
        <v>81143</v>
      </c>
      <c r="H2617" s="62">
        <v>65.650000000000006</v>
      </c>
      <c r="I2617" s="62">
        <v>6680.98</v>
      </c>
      <c r="J2617" s="62">
        <v>639971.13</v>
      </c>
      <c r="K2617" s="62">
        <v>48386.03</v>
      </c>
      <c r="L2617" s="62">
        <v>45940</v>
      </c>
      <c r="M2617" s="62">
        <v>37.17</v>
      </c>
      <c r="N2617" s="62">
        <v>469.77</v>
      </c>
      <c r="O2617" s="62">
        <v>583501.68999999994</v>
      </c>
      <c r="P2617" s="63"/>
      <c r="Q2617" s="63"/>
      <c r="R2617" s="63"/>
      <c r="S2617" s="63"/>
      <c r="T2617" s="63"/>
      <c r="U2617" s="63"/>
      <c r="V2617" s="63"/>
      <c r="W2617" s="63"/>
      <c r="X2617" s="63"/>
      <c r="Y2617" s="63"/>
      <c r="Z2617" s="62">
        <v>467099</v>
      </c>
      <c r="AA2617" s="62">
        <v>15153</v>
      </c>
      <c r="AB2617" s="62">
        <v>12.26</v>
      </c>
      <c r="AC2617" s="62">
        <v>4534.9399999999996</v>
      </c>
    </row>
    <row r="2618" spans="1:29" x14ac:dyDescent="0.25">
      <c r="A2618" s="61" t="s">
        <v>212</v>
      </c>
      <c r="B2618" s="61" t="s">
        <v>213</v>
      </c>
      <c r="C2618" s="62">
        <v>2006</v>
      </c>
      <c r="D2618" s="61" t="s">
        <v>75</v>
      </c>
      <c r="E2618" s="62">
        <v>10</v>
      </c>
      <c r="F2618" s="62">
        <v>4063</v>
      </c>
      <c r="G2618" s="62">
        <v>904</v>
      </c>
      <c r="H2618" s="62">
        <v>7.53</v>
      </c>
      <c r="I2618" s="62">
        <v>406.3</v>
      </c>
      <c r="J2618" s="62">
        <v>3778.59</v>
      </c>
      <c r="K2618" s="62">
        <v>16.489999999999998</v>
      </c>
      <c r="L2618" s="62">
        <v>381</v>
      </c>
      <c r="M2618" s="62">
        <v>3.18</v>
      </c>
      <c r="N2618" s="62">
        <v>1.65</v>
      </c>
      <c r="O2618" s="62">
        <v>198.84</v>
      </c>
      <c r="P2618" s="63"/>
      <c r="Q2618" s="63"/>
      <c r="R2618" s="63"/>
      <c r="S2618" s="63"/>
      <c r="T2618" s="63"/>
      <c r="U2618" s="62">
        <v>100</v>
      </c>
      <c r="V2618" s="62">
        <v>199</v>
      </c>
      <c r="W2618" s="62">
        <v>1.66</v>
      </c>
      <c r="X2618" s="62">
        <v>10</v>
      </c>
      <c r="Y2618" s="62">
        <v>2238.4</v>
      </c>
      <c r="Z2618" s="62">
        <v>140800</v>
      </c>
      <c r="AA2618" s="62">
        <v>8828</v>
      </c>
      <c r="AB2618" s="62">
        <v>73.569999999999993</v>
      </c>
      <c r="AC2618" s="62">
        <v>14080</v>
      </c>
    </row>
    <row r="2619" spans="1:29" ht="45" x14ac:dyDescent="0.25">
      <c r="A2619" s="61" t="s">
        <v>214</v>
      </c>
      <c r="B2619" s="61" t="s">
        <v>215</v>
      </c>
      <c r="C2619" s="62">
        <v>2009</v>
      </c>
      <c r="D2619" s="61" t="s">
        <v>72</v>
      </c>
      <c r="E2619" s="62">
        <v>28</v>
      </c>
      <c r="F2619" s="62">
        <v>181615</v>
      </c>
      <c r="G2619" s="62">
        <v>31413</v>
      </c>
      <c r="H2619" s="62">
        <v>93.49</v>
      </c>
      <c r="I2619" s="62">
        <v>6486.25</v>
      </c>
      <c r="J2619" s="62">
        <v>168901.95</v>
      </c>
      <c r="K2619" s="62">
        <v>10352.56</v>
      </c>
      <c r="L2619" s="62">
        <v>10514</v>
      </c>
      <c r="M2619" s="62">
        <v>31.29</v>
      </c>
      <c r="N2619" s="62">
        <v>369.73</v>
      </c>
      <c r="O2619" s="62">
        <v>124844.67</v>
      </c>
      <c r="P2619" s="63"/>
      <c r="Q2619" s="63"/>
      <c r="R2619" s="63"/>
      <c r="S2619" s="63"/>
      <c r="T2619" s="63"/>
      <c r="U2619" s="63"/>
      <c r="V2619" s="63"/>
      <c r="W2619" s="63"/>
      <c r="X2619" s="63"/>
      <c r="Y2619" s="63"/>
      <c r="Z2619" s="62">
        <v>1946</v>
      </c>
      <c r="AA2619" s="62">
        <v>6383</v>
      </c>
      <c r="AB2619" s="62">
        <v>19</v>
      </c>
      <c r="AC2619" s="62">
        <v>69.5</v>
      </c>
    </row>
    <row r="2620" spans="1:29" ht="30" x14ac:dyDescent="0.25">
      <c r="A2620" s="61" t="s">
        <v>498</v>
      </c>
      <c r="B2620" s="61" t="s">
        <v>499</v>
      </c>
      <c r="C2620" s="62">
        <v>2018</v>
      </c>
      <c r="D2620" s="61" t="s">
        <v>94</v>
      </c>
      <c r="E2620" s="62">
        <v>5</v>
      </c>
      <c r="F2620" s="63"/>
      <c r="G2620" s="63"/>
      <c r="H2620" s="63"/>
      <c r="I2620" s="63"/>
      <c r="J2620" s="63"/>
      <c r="K2620" s="62">
        <v>0</v>
      </c>
      <c r="L2620" s="63"/>
      <c r="M2620" s="63"/>
      <c r="N2620" s="63"/>
      <c r="O2620" s="63"/>
      <c r="P2620" s="63"/>
      <c r="Q2620" s="63"/>
      <c r="R2620" s="63"/>
      <c r="S2620" s="63"/>
      <c r="T2620" s="63"/>
      <c r="U2620" s="63"/>
      <c r="V2620" s="63"/>
      <c r="W2620" s="63"/>
      <c r="X2620" s="63"/>
      <c r="Y2620" s="63"/>
      <c r="Z2620" s="62">
        <v>0</v>
      </c>
      <c r="AA2620" s="63"/>
      <c r="AB2620" s="63"/>
      <c r="AC2620" s="62">
        <v>0</v>
      </c>
    </row>
    <row r="2621" spans="1:29" x14ac:dyDescent="0.25">
      <c r="A2621" s="61" t="s">
        <v>260</v>
      </c>
      <c r="B2621" s="61" t="s">
        <v>261</v>
      </c>
      <c r="C2621" s="62">
        <v>2010</v>
      </c>
      <c r="D2621" s="61" t="s">
        <v>301</v>
      </c>
      <c r="E2621" s="62">
        <v>47</v>
      </c>
      <c r="F2621" s="62">
        <v>373800</v>
      </c>
      <c r="G2621" s="62">
        <v>170649</v>
      </c>
      <c r="H2621" s="62">
        <v>302.57</v>
      </c>
      <c r="I2621" s="62">
        <v>7953.19</v>
      </c>
      <c r="J2621" s="62">
        <v>347634</v>
      </c>
      <c r="K2621" s="62">
        <v>0</v>
      </c>
      <c r="L2621" s="63"/>
      <c r="M2621" s="63"/>
      <c r="N2621" s="63"/>
      <c r="O2621" s="63"/>
      <c r="P2621" s="63"/>
      <c r="Q2621" s="63"/>
      <c r="R2621" s="63"/>
      <c r="S2621" s="63"/>
      <c r="T2621" s="63"/>
      <c r="U2621" s="63"/>
      <c r="V2621" s="63"/>
      <c r="W2621" s="63"/>
      <c r="X2621" s="63"/>
      <c r="Y2621" s="63"/>
      <c r="Z2621" s="62">
        <v>1428</v>
      </c>
      <c r="AA2621" s="62">
        <v>10894</v>
      </c>
      <c r="AB2621" s="62">
        <v>19.32</v>
      </c>
      <c r="AC2621" s="62">
        <v>30.38</v>
      </c>
    </row>
    <row r="2622" spans="1:29" x14ac:dyDescent="0.25">
      <c r="A2622" s="61" t="s">
        <v>263</v>
      </c>
      <c r="B2622" s="61" t="s">
        <v>264</v>
      </c>
      <c r="C2622" s="62">
        <v>2011</v>
      </c>
      <c r="D2622" s="61" t="s">
        <v>83</v>
      </c>
      <c r="E2622" s="62">
        <v>8</v>
      </c>
      <c r="F2622" s="62">
        <v>1427</v>
      </c>
      <c r="G2622" s="62">
        <v>253</v>
      </c>
      <c r="H2622" s="62">
        <v>2.64</v>
      </c>
      <c r="I2622" s="62">
        <v>178.38</v>
      </c>
      <c r="J2622" s="62">
        <v>1327.11</v>
      </c>
      <c r="K2622" s="62">
        <v>571.5</v>
      </c>
      <c r="L2622" s="62">
        <v>1531</v>
      </c>
      <c r="M2622" s="62">
        <v>15.95</v>
      </c>
      <c r="N2622" s="62">
        <v>71.44</v>
      </c>
      <c r="O2622" s="62">
        <v>6891.9</v>
      </c>
      <c r="P2622" s="63"/>
      <c r="Q2622" s="63"/>
      <c r="R2622" s="63"/>
      <c r="S2622" s="63"/>
      <c r="T2622" s="63"/>
      <c r="U2622" s="63"/>
      <c r="V2622" s="63"/>
      <c r="W2622" s="63"/>
      <c r="X2622" s="63"/>
      <c r="Y2622" s="63"/>
      <c r="Z2622" s="62">
        <v>52492</v>
      </c>
      <c r="AA2622" s="62">
        <v>16827</v>
      </c>
      <c r="AB2622" s="62">
        <v>175.28</v>
      </c>
      <c r="AC2622" s="62">
        <v>6561.5</v>
      </c>
    </row>
    <row r="2623" spans="1:29" x14ac:dyDescent="0.25">
      <c r="A2623" s="61" t="s">
        <v>371</v>
      </c>
      <c r="B2623" s="61" t="s">
        <v>372</v>
      </c>
      <c r="C2623" s="62">
        <v>2005</v>
      </c>
      <c r="D2623" s="61" t="s">
        <v>75</v>
      </c>
      <c r="E2623" s="62">
        <v>20</v>
      </c>
      <c r="F2623" s="62">
        <v>1772</v>
      </c>
      <c r="G2623" s="62">
        <v>242</v>
      </c>
      <c r="H2623" s="62">
        <v>1.01</v>
      </c>
      <c r="I2623" s="62">
        <v>88.6</v>
      </c>
      <c r="J2623" s="62">
        <v>1647.96</v>
      </c>
      <c r="K2623" s="62">
        <v>0</v>
      </c>
      <c r="L2623" s="63"/>
      <c r="M2623" s="63"/>
      <c r="N2623" s="63"/>
      <c r="O2623" s="63"/>
      <c r="P2623" s="63"/>
      <c r="Q2623" s="63"/>
      <c r="R2623" s="63"/>
      <c r="S2623" s="63"/>
      <c r="T2623" s="63"/>
      <c r="U2623" s="63"/>
      <c r="V2623" s="63"/>
      <c r="W2623" s="63"/>
      <c r="X2623" s="63"/>
      <c r="Y2623" s="63"/>
      <c r="Z2623" s="62">
        <v>28300</v>
      </c>
      <c r="AA2623" s="62">
        <v>975</v>
      </c>
      <c r="AB2623" s="62">
        <v>4.0599999999999996</v>
      </c>
      <c r="AC2623" s="62">
        <v>1415</v>
      </c>
    </row>
    <row r="2624" spans="1:29" x14ac:dyDescent="0.25">
      <c r="A2624" s="61" t="s">
        <v>251</v>
      </c>
      <c r="B2624" s="61" t="s">
        <v>252</v>
      </c>
      <c r="C2624" s="62">
        <v>2015</v>
      </c>
      <c r="D2624" s="61" t="s">
        <v>89</v>
      </c>
      <c r="E2624" s="62">
        <v>56</v>
      </c>
      <c r="F2624" s="62">
        <v>589920</v>
      </c>
      <c r="G2624" s="62">
        <v>98930</v>
      </c>
      <c r="H2624" s="62">
        <v>147.22</v>
      </c>
      <c r="I2624" s="62">
        <v>10534.29</v>
      </c>
      <c r="J2624" s="62">
        <v>548625.6</v>
      </c>
      <c r="K2624" s="62">
        <v>0</v>
      </c>
      <c r="L2624" s="63"/>
      <c r="M2624" s="63"/>
      <c r="N2624" s="63"/>
      <c r="O2624" s="63"/>
      <c r="P2624" s="63"/>
      <c r="Q2624" s="63"/>
      <c r="R2624" s="63"/>
      <c r="S2624" s="63"/>
      <c r="T2624" s="63"/>
      <c r="U2624" s="63"/>
      <c r="V2624" s="63"/>
      <c r="W2624" s="63"/>
      <c r="X2624" s="63"/>
      <c r="Y2624" s="63"/>
      <c r="Z2624" s="62">
        <v>1900</v>
      </c>
      <c r="AA2624" s="62">
        <v>19936</v>
      </c>
      <c r="AB2624" s="62">
        <v>29.67</v>
      </c>
      <c r="AC2624" s="62">
        <v>33.93</v>
      </c>
    </row>
    <row r="2625" spans="1:29" x14ac:dyDescent="0.25">
      <c r="A2625" s="61" t="s">
        <v>502</v>
      </c>
      <c r="B2625" s="61" t="s">
        <v>503</v>
      </c>
      <c r="C2625" s="62">
        <v>2018</v>
      </c>
      <c r="D2625" s="61" t="s">
        <v>78</v>
      </c>
      <c r="E2625" s="62">
        <v>40</v>
      </c>
      <c r="F2625" s="62">
        <v>284800</v>
      </c>
      <c r="G2625" s="62">
        <v>53255</v>
      </c>
      <c r="H2625" s="62">
        <v>110.95</v>
      </c>
      <c r="I2625" s="62">
        <v>7120</v>
      </c>
      <c r="J2625" s="62">
        <v>264864</v>
      </c>
      <c r="K2625" s="62">
        <v>0</v>
      </c>
      <c r="L2625" s="63"/>
      <c r="M2625" s="63"/>
      <c r="N2625" s="63"/>
      <c r="O2625" s="63"/>
      <c r="P2625" s="63"/>
      <c r="Q2625" s="63"/>
      <c r="R2625" s="63"/>
      <c r="S2625" s="63"/>
      <c r="T2625" s="63"/>
      <c r="U2625" s="63"/>
      <c r="V2625" s="63"/>
      <c r="W2625" s="63"/>
      <c r="X2625" s="63"/>
      <c r="Y2625" s="63"/>
      <c r="Z2625" s="62">
        <v>896.17</v>
      </c>
      <c r="AA2625" s="62">
        <v>18497</v>
      </c>
      <c r="AB2625" s="62">
        <v>38.54</v>
      </c>
      <c r="AC2625" s="62">
        <v>22.4</v>
      </c>
    </row>
    <row r="2626" spans="1:29" ht="30" x14ac:dyDescent="0.25">
      <c r="A2626" s="61" t="s">
        <v>115</v>
      </c>
      <c r="B2626" s="61" t="s">
        <v>116</v>
      </c>
      <c r="C2626" s="62">
        <v>2009</v>
      </c>
      <c r="D2626" s="61" t="s">
        <v>86</v>
      </c>
      <c r="E2626" s="62">
        <v>48</v>
      </c>
      <c r="F2626" s="62">
        <v>13289</v>
      </c>
      <c r="G2626" s="62">
        <v>2589</v>
      </c>
      <c r="H2626" s="62">
        <v>4.49</v>
      </c>
      <c r="I2626" s="62">
        <v>276.85000000000002</v>
      </c>
      <c r="J2626" s="62">
        <v>12358.77</v>
      </c>
      <c r="K2626" s="62">
        <v>0</v>
      </c>
      <c r="L2626" s="63"/>
      <c r="M2626" s="63"/>
      <c r="N2626" s="63"/>
      <c r="O2626" s="63"/>
      <c r="P2626" s="63"/>
      <c r="Q2626" s="63"/>
      <c r="R2626" s="63"/>
      <c r="S2626" s="63"/>
      <c r="T2626" s="63"/>
      <c r="U2626" s="62">
        <v>1800</v>
      </c>
      <c r="V2626" s="62">
        <v>4938</v>
      </c>
      <c r="W2626" s="62">
        <v>8.57</v>
      </c>
      <c r="X2626" s="62">
        <v>37</v>
      </c>
      <c r="Y2626" s="62">
        <v>40291.199999999997</v>
      </c>
      <c r="Z2626" s="62">
        <v>246900</v>
      </c>
      <c r="AA2626" s="62">
        <v>30310</v>
      </c>
      <c r="AB2626" s="62">
        <v>52.62</v>
      </c>
      <c r="AC2626" s="62">
        <v>5143.75</v>
      </c>
    </row>
    <row r="2627" spans="1:29" ht="30" x14ac:dyDescent="0.25">
      <c r="A2627" s="61" t="s">
        <v>269</v>
      </c>
      <c r="B2627" s="61" t="s">
        <v>270</v>
      </c>
      <c r="C2627" s="62">
        <v>2017</v>
      </c>
      <c r="D2627" s="61" t="s">
        <v>78</v>
      </c>
      <c r="E2627" s="62">
        <v>113</v>
      </c>
      <c r="F2627" s="62">
        <v>1067280</v>
      </c>
      <c r="G2627" s="62">
        <v>167135</v>
      </c>
      <c r="H2627" s="62">
        <v>123.26</v>
      </c>
      <c r="I2627" s="62">
        <v>9444.9599999999991</v>
      </c>
      <c r="J2627" s="62">
        <v>992570.4</v>
      </c>
      <c r="K2627" s="62">
        <v>0</v>
      </c>
      <c r="L2627" s="63"/>
      <c r="M2627" s="63"/>
      <c r="N2627" s="63"/>
      <c r="O2627" s="63"/>
      <c r="P2627" s="63"/>
      <c r="Q2627" s="63"/>
      <c r="R2627" s="63"/>
      <c r="S2627" s="63"/>
      <c r="T2627" s="63"/>
      <c r="U2627" s="63"/>
      <c r="V2627" s="63"/>
      <c r="W2627" s="63"/>
      <c r="X2627" s="63"/>
      <c r="Y2627" s="63"/>
      <c r="Z2627" s="62">
        <v>343900</v>
      </c>
      <c r="AA2627" s="62">
        <v>15991</v>
      </c>
      <c r="AB2627" s="62">
        <v>11.79</v>
      </c>
      <c r="AC2627" s="62">
        <v>3043.36</v>
      </c>
    </row>
    <row r="2628" spans="1:29" x14ac:dyDescent="0.25">
      <c r="A2628" s="61" t="s">
        <v>407</v>
      </c>
      <c r="B2628" s="61" t="s">
        <v>408</v>
      </c>
      <c r="C2628" s="62">
        <v>2011</v>
      </c>
      <c r="D2628" s="61" t="s">
        <v>99</v>
      </c>
      <c r="E2628" s="62">
        <v>24</v>
      </c>
      <c r="F2628" s="62">
        <v>277810</v>
      </c>
      <c r="G2628" s="62">
        <v>51658</v>
      </c>
      <c r="H2628" s="62">
        <v>179.37</v>
      </c>
      <c r="I2628" s="62">
        <v>11575.42</v>
      </c>
      <c r="J2628" s="62">
        <v>258363.3</v>
      </c>
      <c r="K2628" s="62">
        <v>0</v>
      </c>
      <c r="L2628" s="63"/>
      <c r="M2628" s="63"/>
      <c r="N2628" s="63"/>
      <c r="O2628" s="63"/>
      <c r="P2628" s="63"/>
      <c r="Q2628" s="63"/>
      <c r="R2628" s="63"/>
      <c r="S2628" s="63"/>
      <c r="T2628" s="63"/>
      <c r="U2628" s="63"/>
      <c r="V2628" s="63"/>
      <c r="W2628" s="63"/>
      <c r="X2628" s="63"/>
      <c r="Y2628" s="63"/>
      <c r="Z2628" s="62">
        <v>16269.35</v>
      </c>
      <c r="AA2628" s="62">
        <v>1598638</v>
      </c>
      <c r="AB2628" s="62">
        <v>5550.83</v>
      </c>
      <c r="AC2628" s="62">
        <v>677.89</v>
      </c>
    </row>
    <row r="2629" spans="1:29" x14ac:dyDescent="0.25">
      <c r="A2629" s="61" t="s">
        <v>208</v>
      </c>
      <c r="B2629" s="61" t="s">
        <v>209</v>
      </c>
      <c r="C2629" s="62">
        <v>2014</v>
      </c>
      <c r="D2629" s="61" t="s">
        <v>150</v>
      </c>
      <c r="E2629" s="62">
        <v>8</v>
      </c>
      <c r="F2629" s="62">
        <v>0</v>
      </c>
      <c r="G2629" s="62">
        <v>0</v>
      </c>
      <c r="H2629" s="62">
        <v>0</v>
      </c>
      <c r="I2629" s="62">
        <v>0</v>
      </c>
      <c r="J2629" s="62">
        <v>0</v>
      </c>
      <c r="K2629" s="62">
        <v>0</v>
      </c>
      <c r="L2629" s="62">
        <v>0</v>
      </c>
      <c r="M2629" s="62">
        <v>0</v>
      </c>
      <c r="N2629" s="63"/>
      <c r="O2629" s="63"/>
      <c r="P2629" s="63"/>
      <c r="Q2629" s="63"/>
      <c r="R2629" s="63"/>
      <c r="S2629" s="63"/>
      <c r="T2629" s="63"/>
      <c r="U2629" s="63"/>
      <c r="V2629" s="63"/>
      <c r="W2629" s="63"/>
      <c r="X2629" s="63"/>
      <c r="Y2629" s="63"/>
      <c r="Z2629" s="62">
        <v>110</v>
      </c>
      <c r="AA2629" s="62">
        <v>577</v>
      </c>
      <c r="AB2629" s="62">
        <v>6.01</v>
      </c>
      <c r="AC2629" s="62">
        <v>13.75</v>
      </c>
    </row>
    <row r="2630" spans="1:29" ht="30" x14ac:dyDescent="0.25">
      <c r="A2630" s="61" t="s">
        <v>124</v>
      </c>
      <c r="B2630" s="61" t="s">
        <v>125</v>
      </c>
      <c r="C2630" s="62">
        <v>2007</v>
      </c>
      <c r="D2630" s="61" t="s">
        <v>99</v>
      </c>
      <c r="E2630" s="62">
        <v>32</v>
      </c>
      <c r="F2630" s="62">
        <v>90629</v>
      </c>
      <c r="G2630" s="62">
        <v>11805</v>
      </c>
      <c r="H2630" s="62">
        <v>30.74</v>
      </c>
      <c r="I2630" s="62">
        <v>2832.16</v>
      </c>
      <c r="J2630" s="62">
        <v>84284.97</v>
      </c>
      <c r="K2630" s="62">
        <v>20123.18</v>
      </c>
      <c r="L2630" s="62">
        <v>31366</v>
      </c>
      <c r="M2630" s="62">
        <v>81.680000000000007</v>
      </c>
      <c r="N2630" s="62">
        <v>628.85</v>
      </c>
      <c r="O2630" s="62">
        <v>242671.48</v>
      </c>
      <c r="P2630" s="63"/>
      <c r="Q2630" s="63"/>
      <c r="R2630" s="63"/>
      <c r="S2630" s="63"/>
      <c r="T2630" s="63"/>
      <c r="U2630" s="63"/>
      <c r="V2630" s="63"/>
      <c r="W2630" s="63"/>
      <c r="X2630" s="63"/>
      <c r="Y2630" s="63"/>
      <c r="Z2630" s="62">
        <v>94.65</v>
      </c>
      <c r="AA2630" s="62">
        <v>6596</v>
      </c>
      <c r="AB2630" s="62">
        <v>17.18</v>
      </c>
      <c r="AC2630" s="62">
        <v>2.96</v>
      </c>
    </row>
    <row r="2631" spans="1:29" ht="30" x14ac:dyDescent="0.25">
      <c r="A2631" s="61" t="s">
        <v>391</v>
      </c>
      <c r="B2631" s="61" t="s">
        <v>392</v>
      </c>
      <c r="C2631" s="62">
        <v>2016</v>
      </c>
      <c r="D2631" s="61" t="s">
        <v>75</v>
      </c>
      <c r="E2631" s="62">
        <v>15</v>
      </c>
      <c r="F2631" s="62">
        <v>3527</v>
      </c>
      <c r="G2631" s="62">
        <v>1477</v>
      </c>
      <c r="H2631" s="62">
        <v>8.2100000000000009</v>
      </c>
      <c r="I2631" s="62">
        <v>235.13</v>
      </c>
      <c r="J2631" s="62">
        <v>3280.11</v>
      </c>
      <c r="K2631" s="62">
        <v>454.9</v>
      </c>
      <c r="L2631" s="62">
        <v>690</v>
      </c>
      <c r="M2631" s="62">
        <v>3.83</v>
      </c>
      <c r="N2631" s="62">
        <v>30.33</v>
      </c>
      <c r="O2631" s="62">
        <v>5485.75</v>
      </c>
      <c r="P2631" s="63"/>
      <c r="Q2631" s="63"/>
      <c r="R2631" s="63"/>
      <c r="S2631" s="63"/>
      <c r="T2631" s="63"/>
      <c r="U2631" s="63"/>
      <c r="V2631" s="63"/>
      <c r="W2631" s="63"/>
      <c r="X2631" s="63"/>
      <c r="Y2631" s="63"/>
      <c r="Z2631" s="62">
        <v>1121</v>
      </c>
      <c r="AA2631" s="62">
        <v>12354</v>
      </c>
      <c r="AB2631" s="62">
        <v>68.63</v>
      </c>
      <c r="AC2631" s="62">
        <v>74.73</v>
      </c>
    </row>
    <row r="2632" spans="1:29" x14ac:dyDescent="0.25">
      <c r="A2632" s="61" t="s">
        <v>220</v>
      </c>
      <c r="B2632" s="61" t="s">
        <v>221</v>
      </c>
      <c r="C2632" s="62">
        <v>2011</v>
      </c>
      <c r="D2632" s="61" t="s">
        <v>78</v>
      </c>
      <c r="E2632" s="62">
        <v>52</v>
      </c>
      <c r="F2632" s="62">
        <v>189120</v>
      </c>
      <c r="G2632" s="62">
        <v>32985</v>
      </c>
      <c r="H2632" s="62">
        <v>52.86</v>
      </c>
      <c r="I2632" s="62">
        <v>3636.92</v>
      </c>
      <c r="J2632" s="62">
        <v>175881.60000000001</v>
      </c>
      <c r="K2632" s="62">
        <v>20693.5</v>
      </c>
      <c r="L2632" s="62">
        <v>26136</v>
      </c>
      <c r="M2632" s="62">
        <v>41.88</v>
      </c>
      <c r="N2632" s="63"/>
      <c r="O2632" s="63"/>
      <c r="P2632" s="63"/>
      <c r="Q2632" s="63"/>
      <c r="R2632" s="63"/>
      <c r="S2632" s="63"/>
      <c r="T2632" s="63"/>
      <c r="U2632" s="63"/>
      <c r="V2632" s="63"/>
      <c r="W2632" s="63"/>
      <c r="X2632" s="63"/>
      <c r="Y2632" s="63"/>
      <c r="Z2632" s="62">
        <v>1.1100000000000001</v>
      </c>
      <c r="AA2632" s="62">
        <v>2605</v>
      </c>
      <c r="AB2632" s="62">
        <v>4.17</v>
      </c>
      <c r="AC2632" s="62">
        <v>0.02</v>
      </c>
    </row>
    <row r="2633" spans="1:29" ht="30" x14ac:dyDescent="0.25">
      <c r="A2633" s="61" t="s">
        <v>92</v>
      </c>
      <c r="B2633" s="61" t="s">
        <v>93</v>
      </c>
      <c r="C2633" s="62">
        <v>2011</v>
      </c>
      <c r="D2633" s="61" t="s">
        <v>78</v>
      </c>
      <c r="E2633" s="62">
        <v>64</v>
      </c>
      <c r="F2633" s="62">
        <v>209920</v>
      </c>
      <c r="G2633" s="62">
        <v>30545</v>
      </c>
      <c r="H2633" s="62">
        <v>39.770000000000003</v>
      </c>
      <c r="I2633" s="62">
        <v>3280</v>
      </c>
      <c r="J2633" s="62">
        <v>195225.60000000001</v>
      </c>
      <c r="K2633" s="62">
        <v>29080.5</v>
      </c>
      <c r="L2633" s="62">
        <v>37184</v>
      </c>
      <c r="M2633" s="62">
        <v>48.42</v>
      </c>
      <c r="N2633" s="62">
        <v>454.38</v>
      </c>
      <c r="O2633" s="62">
        <v>350690.53</v>
      </c>
      <c r="P2633" s="63"/>
      <c r="Q2633" s="63"/>
      <c r="R2633" s="63"/>
      <c r="S2633" s="63"/>
      <c r="T2633" s="63"/>
      <c r="U2633" s="63"/>
      <c r="V2633" s="63"/>
      <c r="W2633" s="63"/>
      <c r="X2633" s="63"/>
      <c r="Y2633" s="63"/>
      <c r="Z2633" s="62">
        <v>0</v>
      </c>
      <c r="AA2633" s="62">
        <v>3091</v>
      </c>
      <c r="AB2633" s="62">
        <v>4.0199999999999996</v>
      </c>
      <c r="AC2633" s="62">
        <v>0</v>
      </c>
    </row>
    <row r="2634" spans="1:29" x14ac:dyDescent="0.25">
      <c r="A2634" s="61" t="s">
        <v>102</v>
      </c>
      <c r="B2634" s="61" t="s">
        <v>103</v>
      </c>
      <c r="C2634" s="62">
        <v>2004</v>
      </c>
      <c r="D2634" s="61" t="s">
        <v>99</v>
      </c>
      <c r="E2634" s="62">
        <v>42</v>
      </c>
      <c r="F2634" s="62">
        <v>161040</v>
      </c>
      <c r="G2634" s="62">
        <v>19028</v>
      </c>
      <c r="H2634" s="62">
        <v>37.75</v>
      </c>
      <c r="I2634" s="62">
        <v>3834.29</v>
      </c>
      <c r="J2634" s="62">
        <v>149767.20000000001</v>
      </c>
      <c r="K2634" s="62">
        <v>19195.93</v>
      </c>
      <c r="L2634" s="62">
        <v>24114</v>
      </c>
      <c r="M2634" s="62">
        <v>47.85</v>
      </c>
      <c r="N2634" s="62">
        <v>457.05</v>
      </c>
      <c r="O2634" s="62">
        <v>231489.43</v>
      </c>
      <c r="P2634" s="63"/>
      <c r="Q2634" s="63"/>
      <c r="R2634" s="63"/>
      <c r="S2634" s="63"/>
      <c r="T2634" s="63"/>
      <c r="U2634" s="63"/>
      <c r="V2634" s="63"/>
      <c r="W2634" s="63"/>
      <c r="X2634" s="63"/>
      <c r="Y2634" s="63"/>
      <c r="Z2634" s="62">
        <v>1473</v>
      </c>
      <c r="AA2634" s="62">
        <v>14421</v>
      </c>
      <c r="AB2634" s="62">
        <v>28.61</v>
      </c>
      <c r="AC2634" s="62">
        <v>35.07</v>
      </c>
    </row>
    <row r="2635" spans="1:29" x14ac:dyDescent="0.25">
      <c r="A2635" s="61" t="s">
        <v>190</v>
      </c>
      <c r="B2635" s="61" t="s">
        <v>191</v>
      </c>
      <c r="C2635" s="62">
        <v>2003</v>
      </c>
      <c r="D2635" s="61" t="s">
        <v>150</v>
      </c>
      <c r="E2635" s="62">
        <v>8</v>
      </c>
      <c r="F2635" s="63"/>
      <c r="G2635" s="63"/>
      <c r="H2635" s="63"/>
      <c r="I2635" s="63"/>
      <c r="J2635" s="63"/>
      <c r="K2635" s="62">
        <v>0</v>
      </c>
      <c r="L2635" s="63"/>
      <c r="M2635" s="63"/>
      <c r="N2635" s="63"/>
      <c r="O2635" s="63"/>
      <c r="P2635" s="63"/>
      <c r="Q2635" s="63"/>
      <c r="R2635" s="63"/>
      <c r="S2635" s="63"/>
      <c r="T2635" s="63"/>
      <c r="U2635" s="63"/>
      <c r="V2635" s="63"/>
      <c r="W2635" s="63"/>
      <c r="X2635" s="63"/>
      <c r="Y2635" s="63"/>
      <c r="Z2635" s="62">
        <v>0</v>
      </c>
      <c r="AA2635" s="63"/>
      <c r="AB2635" s="63"/>
      <c r="AC2635" s="62">
        <v>0</v>
      </c>
    </row>
    <row r="2636" spans="1:29" x14ac:dyDescent="0.25">
      <c r="A2636" s="61" t="s">
        <v>306</v>
      </c>
      <c r="B2636" s="61" t="s">
        <v>307</v>
      </c>
      <c r="C2636" s="62">
        <v>2018</v>
      </c>
      <c r="D2636" s="61" t="s">
        <v>75</v>
      </c>
      <c r="E2636" s="62">
        <v>5</v>
      </c>
      <c r="F2636" s="63"/>
      <c r="G2636" s="63"/>
      <c r="H2636" s="63"/>
      <c r="I2636" s="63"/>
      <c r="J2636" s="63"/>
      <c r="K2636" s="62">
        <v>0</v>
      </c>
      <c r="L2636" s="63"/>
      <c r="M2636" s="63"/>
      <c r="N2636" s="63"/>
      <c r="O2636" s="63"/>
      <c r="P2636" s="63"/>
      <c r="Q2636" s="63"/>
      <c r="R2636" s="63"/>
      <c r="S2636" s="63"/>
      <c r="T2636" s="63"/>
      <c r="U2636" s="63"/>
      <c r="V2636" s="63"/>
      <c r="W2636" s="63"/>
      <c r="X2636" s="63"/>
      <c r="Y2636" s="63"/>
      <c r="Z2636" s="62">
        <v>207.35</v>
      </c>
      <c r="AA2636" s="62">
        <v>4876</v>
      </c>
      <c r="AB2636" s="62">
        <v>81.27</v>
      </c>
      <c r="AC2636" s="62">
        <v>41.47</v>
      </c>
    </row>
    <row r="2637" spans="1:29" ht="45" x14ac:dyDescent="0.25">
      <c r="A2637" s="61" t="s">
        <v>334</v>
      </c>
      <c r="B2637" s="61" t="s">
        <v>335</v>
      </c>
      <c r="C2637" s="62">
        <v>2018</v>
      </c>
      <c r="D2637" s="61" t="s">
        <v>99</v>
      </c>
      <c r="E2637" s="62">
        <v>32</v>
      </c>
      <c r="F2637" s="62">
        <v>33437</v>
      </c>
      <c r="G2637" s="62">
        <v>4937</v>
      </c>
      <c r="H2637" s="62">
        <v>12.86</v>
      </c>
      <c r="I2637" s="62">
        <v>1044.9100000000001</v>
      </c>
      <c r="J2637" s="62">
        <v>31096.41</v>
      </c>
      <c r="K2637" s="62">
        <v>0</v>
      </c>
      <c r="L2637" s="63"/>
      <c r="M2637" s="63"/>
      <c r="N2637" s="63"/>
      <c r="O2637" s="63"/>
      <c r="P2637" s="62">
        <v>3057</v>
      </c>
      <c r="Q2637" s="62">
        <v>6274</v>
      </c>
      <c r="R2637" s="62">
        <v>16.34</v>
      </c>
      <c r="S2637" s="62">
        <v>95</v>
      </c>
      <c r="T2637" s="62">
        <v>38729.129999999997</v>
      </c>
      <c r="U2637" s="63"/>
      <c r="V2637" s="63"/>
      <c r="W2637" s="63"/>
      <c r="X2637" s="63"/>
      <c r="Y2637" s="63"/>
      <c r="Z2637" s="62">
        <v>176.73</v>
      </c>
      <c r="AA2637" s="62">
        <v>1855</v>
      </c>
      <c r="AB2637" s="62">
        <v>4.83</v>
      </c>
      <c r="AC2637" s="62">
        <v>5.52</v>
      </c>
    </row>
    <row r="2638" spans="1:29" ht="30" x14ac:dyDescent="0.25">
      <c r="A2638" s="61" t="s">
        <v>255</v>
      </c>
      <c r="B2638" s="61" t="s">
        <v>256</v>
      </c>
      <c r="C2638" s="62">
        <v>2013</v>
      </c>
      <c r="D2638" s="61" t="s">
        <v>313</v>
      </c>
      <c r="E2638" s="62">
        <v>72</v>
      </c>
      <c r="F2638" s="62">
        <v>287640</v>
      </c>
      <c r="G2638" s="62">
        <v>50932</v>
      </c>
      <c r="H2638" s="62">
        <v>58.95</v>
      </c>
      <c r="I2638" s="62">
        <v>3995</v>
      </c>
      <c r="J2638" s="62">
        <v>267505.2</v>
      </c>
      <c r="K2638" s="62">
        <v>30947.62</v>
      </c>
      <c r="L2638" s="62">
        <v>33774</v>
      </c>
      <c r="M2638" s="62">
        <v>39.090000000000003</v>
      </c>
      <c r="N2638" s="62">
        <v>429.83</v>
      </c>
      <c r="O2638" s="62">
        <v>373206.68</v>
      </c>
      <c r="P2638" s="63"/>
      <c r="Q2638" s="63"/>
      <c r="R2638" s="63"/>
      <c r="S2638" s="63"/>
      <c r="T2638" s="63"/>
      <c r="U2638" s="63"/>
      <c r="V2638" s="63"/>
      <c r="W2638" s="63"/>
      <c r="X2638" s="63"/>
      <c r="Y2638" s="63"/>
      <c r="Z2638" s="62">
        <v>2496</v>
      </c>
      <c r="AA2638" s="62">
        <v>45479</v>
      </c>
      <c r="AB2638" s="62">
        <v>52.64</v>
      </c>
      <c r="AC2638" s="62">
        <v>34.67</v>
      </c>
    </row>
    <row r="2639" spans="1:29" ht="30" x14ac:dyDescent="0.25">
      <c r="A2639" s="61" t="s">
        <v>148</v>
      </c>
      <c r="B2639" s="61" t="s">
        <v>149</v>
      </c>
      <c r="C2639" s="62">
        <v>2018</v>
      </c>
      <c r="D2639" s="61" t="s">
        <v>89</v>
      </c>
      <c r="E2639" s="62">
        <v>43</v>
      </c>
      <c r="F2639" s="62">
        <v>235701</v>
      </c>
      <c r="G2639" s="62">
        <v>43668</v>
      </c>
      <c r="H2639" s="62">
        <v>84.63</v>
      </c>
      <c r="I2639" s="62">
        <v>5481.42</v>
      </c>
      <c r="J2639" s="62">
        <v>219201.93</v>
      </c>
      <c r="K2639" s="62">
        <v>0</v>
      </c>
      <c r="L2639" s="63"/>
      <c r="M2639" s="63"/>
      <c r="N2639" s="63"/>
      <c r="O2639" s="63"/>
      <c r="P2639" s="63"/>
      <c r="Q2639" s="63"/>
      <c r="R2639" s="63"/>
      <c r="S2639" s="63"/>
      <c r="T2639" s="63"/>
      <c r="U2639" s="63"/>
      <c r="V2639" s="63"/>
      <c r="W2639" s="63"/>
      <c r="X2639" s="63"/>
      <c r="Y2639" s="63"/>
      <c r="Z2639" s="62">
        <v>121.22</v>
      </c>
      <c r="AA2639" s="62">
        <v>14386</v>
      </c>
      <c r="AB2639" s="62">
        <v>27.88</v>
      </c>
      <c r="AC2639" s="62">
        <v>2.82</v>
      </c>
    </row>
    <row r="2640" spans="1:29" x14ac:dyDescent="0.25">
      <c r="A2640" s="61" t="s">
        <v>409</v>
      </c>
      <c r="B2640" s="61" t="s">
        <v>410</v>
      </c>
      <c r="C2640" s="62">
        <v>2013</v>
      </c>
      <c r="D2640" s="61" t="s">
        <v>78</v>
      </c>
      <c r="E2640" s="62">
        <v>40</v>
      </c>
      <c r="F2640" s="62">
        <v>317520</v>
      </c>
      <c r="G2640" s="62">
        <v>43266</v>
      </c>
      <c r="H2640" s="62">
        <v>90.14</v>
      </c>
      <c r="I2640" s="62">
        <v>7938</v>
      </c>
      <c r="J2640" s="62">
        <v>295293.59999999998</v>
      </c>
      <c r="K2640" s="62">
        <v>0</v>
      </c>
      <c r="L2640" s="63"/>
      <c r="M2640" s="63"/>
      <c r="N2640" s="63"/>
      <c r="O2640" s="63"/>
      <c r="P2640" s="63"/>
      <c r="Q2640" s="63"/>
      <c r="R2640" s="63"/>
      <c r="S2640" s="63"/>
      <c r="T2640" s="63"/>
      <c r="U2640" s="63"/>
      <c r="V2640" s="63"/>
      <c r="W2640" s="63"/>
      <c r="X2640" s="63"/>
      <c r="Y2640" s="63"/>
      <c r="Z2640" s="62">
        <v>966.51</v>
      </c>
      <c r="AA2640" s="62">
        <v>4409</v>
      </c>
      <c r="AB2640" s="62">
        <v>9.19</v>
      </c>
      <c r="AC2640" s="62">
        <v>24.16</v>
      </c>
    </row>
    <row r="2641" spans="1:29" x14ac:dyDescent="0.25">
      <c r="A2641" s="61" t="s">
        <v>79</v>
      </c>
      <c r="B2641" s="61" t="s">
        <v>80</v>
      </c>
      <c r="C2641" s="62">
        <v>2009</v>
      </c>
      <c r="D2641" s="61" t="s">
        <v>226</v>
      </c>
      <c r="E2641" s="62">
        <v>41</v>
      </c>
      <c r="F2641" s="62">
        <v>247893</v>
      </c>
      <c r="G2641" s="62">
        <v>34432</v>
      </c>
      <c r="H2641" s="62">
        <v>69.98</v>
      </c>
      <c r="I2641" s="62">
        <v>6046.17</v>
      </c>
      <c r="J2641" s="62">
        <v>230540.49</v>
      </c>
      <c r="K2641" s="62">
        <v>5234.72</v>
      </c>
      <c r="L2641" s="62">
        <v>6420</v>
      </c>
      <c r="M2641" s="62">
        <v>13.05</v>
      </c>
      <c r="N2641" s="63"/>
      <c r="O2641" s="63"/>
      <c r="P2641" s="63"/>
      <c r="Q2641" s="63"/>
      <c r="R2641" s="63"/>
      <c r="S2641" s="63"/>
      <c r="T2641" s="63"/>
      <c r="U2641" s="63"/>
      <c r="V2641" s="63"/>
      <c r="W2641" s="63"/>
      <c r="X2641" s="63"/>
      <c r="Y2641" s="63"/>
      <c r="Z2641" s="62">
        <v>137000</v>
      </c>
      <c r="AA2641" s="62">
        <v>7458</v>
      </c>
      <c r="AB2641" s="62">
        <v>15.16</v>
      </c>
      <c r="AC2641" s="62">
        <v>3341.46</v>
      </c>
    </row>
    <row r="2642" spans="1:29" x14ac:dyDescent="0.25">
      <c r="A2642" s="61" t="s">
        <v>354</v>
      </c>
      <c r="B2642" s="61" t="s">
        <v>355</v>
      </c>
      <c r="C2642" s="62">
        <v>2011</v>
      </c>
      <c r="D2642" s="61" t="s">
        <v>75</v>
      </c>
      <c r="E2642" s="62">
        <v>16</v>
      </c>
      <c r="F2642" s="62">
        <v>865</v>
      </c>
      <c r="G2642" s="62">
        <v>344</v>
      </c>
      <c r="H2642" s="62">
        <v>1.79</v>
      </c>
      <c r="I2642" s="62">
        <v>54.06</v>
      </c>
      <c r="J2642" s="62">
        <v>804.45</v>
      </c>
      <c r="K2642" s="62">
        <v>57.23</v>
      </c>
      <c r="L2642" s="62">
        <v>274</v>
      </c>
      <c r="M2642" s="62">
        <v>1.43</v>
      </c>
      <c r="N2642" s="62">
        <v>3.58</v>
      </c>
      <c r="O2642" s="62">
        <v>690.11</v>
      </c>
      <c r="P2642" s="63"/>
      <c r="Q2642" s="63"/>
      <c r="R2642" s="63"/>
      <c r="S2642" s="63"/>
      <c r="T2642" s="63"/>
      <c r="U2642" s="62">
        <v>361</v>
      </c>
      <c r="V2642" s="62">
        <v>1192</v>
      </c>
      <c r="W2642" s="62">
        <v>6.21</v>
      </c>
      <c r="X2642" s="62">
        <v>22</v>
      </c>
      <c r="Y2642" s="62">
        <v>8080.62</v>
      </c>
      <c r="Z2642" s="62">
        <v>135396</v>
      </c>
      <c r="AA2642" s="62">
        <v>3619</v>
      </c>
      <c r="AB2642" s="62">
        <v>18.850000000000001</v>
      </c>
      <c r="AC2642" s="62">
        <v>8462.25</v>
      </c>
    </row>
    <row r="2643" spans="1:29" ht="30" x14ac:dyDescent="0.25">
      <c r="A2643" s="61" t="s">
        <v>142</v>
      </c>
      <c r="B2643" s="61" t="s">
        <v>143</v>
      </c>
      <c r="C2643" s="62">
        <v>2012</v>
      </c>
      <c r="D2643" s="61" t="s">
        <v>226</v>
      </c>
      <c r="E2643" s="62">
        <v>67</v>
      </c>
      <c r="F2643" s="62">
        <v>293964</v>
      </c>
      <c r="G2643" s="62">
        <v>50304</v>
      </c>
      <c r="H2643" s="62">
        <v>62.57</v>
      </c>
      <c r="I2643" s="62">
        <v>4387.5200000000004</v>
      </c>
      <c r="J2643" s="62">
        <v>273386.52</v>
      </c>
      <c r="K2643" s="62">
        <v>28918.53</v>
      </c>
      <c r="L2643" s="62">
        <v>31876</v>
      </c>
      <c r="M2643" s="62">
        <v>39.65</v>
      </c>
      <c r="N2643" s="62">
        <v>431.62</v>
      </c>
      <c r="O2643" s="62">
        <v>348737.18</v>
      </c>
      <c r="P2643" s="63"/>
      <c r="Q2643" s="63"/>
      <c r="R2643" s="63"/>
      <c r="S2643" s="63"/>
      <c r="T2643" s="63"/>
      <c r="U2643" s="63"/>
      <c r="V2643" s="63"/>
      <c r="W2643" s="63"/>
      <c r="X2643" s="63"/>
      <c r="Y2643" s="63"/>
      <c r="Z2643" s="62">
        <v>1327.81</v>
      </c>
      <c r="AA2643" s="62">
        <v>16523</v>
      </c>
      <c r="AB2643" s="62">
        <v>20.55</v>
      </c>
      <c r="AC2643" s="62">
        <v>19.82</v>
      </c>
    </row>
    <row r="2644" spans="1:29" x14ac:dyDescent="0.25">
      <c r="A2644" s="61" t="s">
        <v>198</v>
      </c>
      <c r="B2644" s="61" t="s">
        <v>199</v>
      </c>
      <c r="C2644" s="62">
        <v>2018</v>
      </c>
      <c r="D2644" s="61" t="s">
        <v>75</v>
      </c>
      <c r="E2644" s="62">
        <v>6</v>
      </c>
      <c r="F2644" s="62">
        <v>0</v>
      </c>
      <c r="G2644" s="62">
        <v>0</v>
      </c>
      <c r="H2644" s="62">
        <v>0</v>
      </c>
      <c r="I2644" s="62">
        <v>0</v>
      </c>
      <c r="J2644" s="62">
        <v>0</v>
      </c>
      <c r="K2644" s="62">
        <v>0</v>
      </c>
      <c r="L2644" s="62">
        <v>0</v>
      </c>
      <c r="M2644" s="62">
        <v>0</v>
      </c>
      <c r="N2644" s="63"/>
      <c r="O2644" s="63"/>
      <c r="P2644" s="63"/>
      <c r="Q2644" s="63"/>
      <c r="R2644" s="63"/>
      <c r="S2644" s="63"/>
      <c r="T2644" s="63"/>
      <c r="U2644" s="63"/>
      <c r="V2644" s="63"/>
      <c r="W2644" s="63"/>
      <c r="X2644" s="63"/>
      <c r="Y2644" s="63"/>
      <c r="Z2644" s="62">
        <v>437</v>
      </c>
      <c r="AA2644" s="62">
        <v>8829</v>
      </c>
      <c r="AB2644" s="62">
        <v>122.63</v>
      </c>
      <c r="AC2644" s="62">
        <v>72.83</v>
      </c>
    </row>
    <row r="2645" spans="1:29" x14ac:dyDescent="0.25">
      <c r="A2645" s="61" t="s">
        <v>163</v>
      </c>
      <c r="B2645" s="61" t="s">
        <v>164</v>
      </c>
      <c r="C2645" s="62">
        <v>2011</v>
      </c>
      <c r="D2645" s="61" t="s">
        <v>314</v>
      </c>
      <c r="E2645" s="62">
        <v>20</v>
      </c>
      <c r="F2645" s="62">
        <v>48727</v>
      </c>
      <c r="G2645" s="62">
        <v>7426</v>
      </c>
      <c r="H2645" s="62">
        <v>30.94</v>
      </c>
      <c r="I2645" s="62">
        <v>2436.35</v>
      </c>
      <c r="J2645" s="62">
        <v>45316.11</v>
      </c>
      <c r="K2645" s="62">
        <v>16954.41</v>
      </c>
      <c r="L2645" s="62">
        <v>14426</v>
      </c>
      <c r="M2645" s="62">
        <v>60.11</v>
      </c>
      <c r="N2645" s="62">
        <v>847.72</v>
      </c>
      <c r="O2645" s="62">
        <v>204458.35</v>
      </c>
      <c r="P2645" s="63"/>
      <c r="Q2645" s="63"/>
      <c r="R2645" s="63"/>
      <c r="S2645" s="63"/>
      <c r="T2645" s="63"/>
      <c r="U2645" s="63"/>
      <c r="V2645" s="63"/>
      <c r="W2645" s="63"/>
      <c r="X2645" s="63"/>
      <c r="Y2645" s="63"/>
      <c r="Z2645" s="62">
        <v>82400</v>
      </c>
      <c r="AA2645" s="62">
        <v>6096</v>
      </c>
      <c r="AB2645" s="62">
        <v>25.4</v>
      </c>
      <c r="AC2645" s="62">
        <v>4120</v>
      </c>
    </row>
    <row r="2646" spans="1:29" x14ac:dyDescent="0.25">
      <c r="A2646" s="61" t="s">
        <v>128</v>
      </c>
      <c r="B2646" s="61" t="s">
        <v>129</v>
      </c>
      <c r="C2646" s="62">
        <v>2005</v>
      </c>
      <c r="D2646" s="61" t="s">
        <v>86</v>
      </c>
      <c r="E2646" s="62">
        <v>36</v>
      </c>
      <c r="F2646" s="62">
        <v>186720</v>
      </c>
      <c r="G2646" s="62">
        <v>22939</v>
      </c>
      <c r="H2646" s="62">
        <v>53.1</v>
      </c>
      <c r="I2646" s="62">
        <v>5186.67</v>
      </c>
      <c r="J2646" s="62">
        <v>173649.6</v>
      </c>
      <c r="K2646" s="62">
        <v>38431.51</v>
      </c>
      <c r="L2646" s="62">
        <v>50860</v>
      </c>
      <c r="M2646" s="62">
        <v>117.73</v>
      </c>
      <c r="N2646" s="62">
        <v>1067.54</v>
      </c>
      <c r="O2646" s="62">
        <v>463457.16</v>
      </c>
      <c r="P2646" s="63"/>
      <c r="Q2646" s="63"/>
      <c r="R2646" s="63"/>
      <c r="S2646" s="63"/>
      <c r="T2646" s="63"/>
      <c r="U2646" s="63"/>
      <c r="V2646" s="63"/>
      <c r="W2646" s="63"/>
      <c r="X2646" s="63"/>
      <c r="Y2646" s="63"/>
      <c r="Z2646" s="62">
        <v>3975</v>
      </c>
      <c r="AA2646" s="62">
        <v>11926</v>
      </c>
      <c r="AB2646" s="62">
        <v>27.61</v>
      </c>
      <c r="AC2646" s="62">
        <v>110.42</v>
      </c>
    </row>
    <row r="2647" spans="1:29" ht="30" x14ac:dyDescent="0.25">
      <c r="A2647" s="61" t="s">
        <v>117</v>
      </c>
      <c r="B2647" s="61" t="s">
        <v>118</v>
      </c>
      <c r="C2647" s="62">
        <v>2012</v>
      </c>
      <c r="D2647" s="61" t="s">
        <v>72</v>
      </c>
      <c r="E2647" s="62">
        <v>51</v>
      </c>
      <c r="F2647" s="63"/>
      <c r="G2647" s="63"/>
      <c r="H2647" s="63"/>
      <c r="I2647" s="63"/>
      <c r="J2647" s="63"/>
      <c r="K2647" s="62">
        <v>0</v>
      </c>
      <c r="L2647" s="63"/>
      <c r="M2647" s="63"/>
      <c r="N2647" s="63"/>
      <c r="O2647" s="63"/>
      <c r="P2647" s="63"/>
      <c r="Q2647" s="63"/>
      <c r="R2647" s="63"/>
      <c r="S2647" s="63"/>
      <c r="T2647" s="63"/>
      <c r="U2647" s="63"/>
      <c r="V2647" s="63"/>
      <c r="W2647" s="63"/>
      <c r="X2647" s="63"/>
      <c r="Y2647" s="63"/>
      <c r="Z2647" s="62">
        <v>0</v>
      </c>
      <c r="AA2647" s="63"/>
      <c r="AB2647" s="63"/>
      <c r="AC2647" s="62">
        <v>0</v>
      </c>
    </row>
    <row r="2648" spans="1:29" ht="30" x14ac:dyDescent="0.25">
      <c r="A2648" s="61" t="s">
        <v>352</v>
      </c>
      <c r="B2648" s="61" t="s">
        <v>353</v>
      </c>
      <c r="C2648" s="62">
        <v>2008</v>
      </c>
      <c r="D2648" s="61" t="s">
        <v>89</v>
      </c>
      <c r="E2648" s="62">
        <v>64</v>
      </c>
      <c r="F2648" s="62">
        <v>237122</v>
      </c>
      <c r="G2648" s="62">
        <v>40031</v>
      </c>
      <c r="H2648" s="62">
        <v>52.12</v>
      </c>
      <c r="I2648" s="62">
        <v>3705.03</v>
      </c>
      <c r="J2648" s="62">
        <v>220523.46</v>
      </c>
      <c r="K2648" s="62">
        <v>32266</v>
      </c>
      <c r="L2648" s="62">
        <v>58364</v>
      </c>
      <c r="M2648" s="62">
        <v>75.989999999999995</v>
      </c>
      <c r="N2648" s="62">
        <v>504.16</v>
      </c>
      <c r="O2648" s="62">
        <v>389105.37</v>
      </c>
      <c r="P2648" s="63"/>
      <c r="Q2648" s="63"/>
      <c r="R2648" s="63"/>
      <c r="S2648" s="63"/>
      <c r="T2648" s="63"/>
      <c r="U2648" s="63"/>
      <c r="V2648" s="63"/>
      <c r="W2648" s="63"/>
      <c r="X2648" s="63"/>
      <c r="Y2648" s="63"/>
      <c r="Z2648" s="62">
        <v>1731</v>
      </c>
      <c r="AA2648" s="62">
        <v>23299</v>
      </c>
      <c r="AB2648" s="62">
        <v>30.34</v>
      </c>
      <c r="AC2648" s="62">
        <v>27.05</v>
      </c>
    </row>
    <row r="2649" spans="1:29" x14ac:dyDescent="0.25">
      <c r="A2649" s="61" t="s">
        <v>397</v>
      </c>
      <c r="B2649" s="61" t="s">
        <v>398</v>
      </c>
      <c r="C2649" s="62">
        <v>2011</v>
      </c>
      <c r="D2649" s="61" t="s">
        <v>83</v>
      </c>
      <c r="E2649" s="62">
        <v>3</v>
      </c>
      <c r="F2649" s="63"/>
      <c r="G2649" s="63"/>
      <c r="H2649" s="63"/>
      <c r="I2649" s="63"/>
      <c r="J2649" s="63"/>
      <c r="K2649" s="62">
        <v>0</v>
      </c>
      <c r="L2649" s="63"/>
      <c r="M2649" s="63"/>
      <c r="N2649" s="63"/>
      <c r="O2649" s="63"/>
      <c r="P2649" s="63"/>
      <c r="Q2649" s="63"/>
      <c r="R2649" s="63"/>
      <c r="S2649" s="63"/>
      <c r="T2649" s="63"/>
      <c r="U2649" s="63"/>
      <c r="V2649" s="63"/>
      <c r="W2649" s="63"/>
      <c r="X2649" s="63"/>
      <c r="Y2649" s="63"/>
      <c r="Z2649" s="62">
        <v>0</v>
      </c>
      <c r="AA2649" s="63"/>
      <c r="AB2649" s="63"/>
      <c r="AC2649" s="62">
        <v>0</v>
      </c>
    </row>
    <row r="2650" spans="1:29" ht="30" x14ac:dyDescent="0.25">
      <c r="A2650" s="61" t="s">
        <v>206</v>
      </c>
      <c r="B2650" s="61" t="s">
        <v>207</v>
      </c>
      <c r="C2650" s="62">
        <v>2010</v>
      </c>
      <c r="D2650" s="61" t="s">
        <v>78</v>
      </c>
      <c r="E2650" s="62">
        <v>32</v>
      </c>
      <c r="F2650" s="62">
        <v>293002</v>
      </c>
      <c r="G2650" s="62">
        <v>26358</v>
      </c>
      <c r="H2650" s="62">
        <v>68.64</v>
      </c>
      <c r="I2650" s="62">
        <v>9156.31</v>
      </c>
      <c r="J2650" s="62">
        <v>272491.86</v>
      </c>
      <c r="K2650" s="62">
        <v>0</v>
      </c>
      <c r="L2650" s="62">
        <v>68669</v>
      </c>
      <c r="M2650" s="62">
        <v>178.83</v>
      </c>
      <c r="N2650" s="63"/>
      <c r="O2650" s="63"/>
      <c r="P2650" s="63"/>
      <c r="Q2650" s="63"/>
      <c r="R2650" s="63"/>
      <c r="S2650" s="63"/>
      <c r="T2650" s="63"/>
      <c r="U2650" s="63"/>
      <c r="V2650" s="63"/>
      <c r="W2650" s="63"/>
      <c r="X2650" s="63"/>
      <c r="Y2650" s="63"/>
      <c r="Z2650" s="62">
        <v>0</v>
      </c>
      <c r="AA2650" s="63"/>
      <c r="AB2650" s="63"/>
      <c r="AC2650" s="62">
        <v>0</v>
      </c>
    </row>
    <row r="2651" spans="1:29" ht="30" x14ac:dyDescent="0.25">
      <c r="A2651" s="61" t="s">
        <v>439</v>
      </c>
      <c r="B2651" s="61" t="s">
        <v>440</v>
      </c>
      <c r="C2651" s="62">
        <v>2015</v>
      </c>
      <c r="D2651" s="61" t="s">
        <v>99</v>
      </c>
      <c r="E2651" s="62">
        <v>48</v>
      </c>
      <c r="F2651" s="62">
        <v>133120</v>
      </c>
      <c r="G2651" s="62">
        <v>19319</v>
      </c>
      <c r="H2651" s="62">
        <v>33.54</v>
      </c>
      <c r="I2651" s="62">
        <v>2773.33</v>
      </c>
      <c r="J2651" s="62">
        <v>123801.60000000001</v>
      </c>
      <c r="K2651" s="62">
        <v>38524.65</v>
      </c>
      <c r="L2651" s="62">
        <v>25389</v>
      </c>
      <c r="M2651" s="62">
        <v>44.08</v>
      </c>
      <c r="N2651" s="62">
        <v>802.6</v>
      </c>
      <c r="O2651" s="62">
        <v>464580.25</v>
      </c>
      <c r="P2651" s="63"/>
      <c r="Q2651" s="63"/>
      <c r="R2651" s="63"/>
      <c r="S2651" s="63"/>
      <c r="T2651" s="63"/>
      <c r="U2651" s="63"/>
      <c r="V2651" s="63"/>
      <c r="W2651" s="63"/>
      <c r="X2651" s="63"/>
      <c r="Y2651" s="63"/>
      <c r="Z2651" s="62">
        <v>63500</v>
      </c>
      <c r="AA2651" s="62">
        <v>11170</v>
      </c>
      <c r="AB2651" s="62">
        <v>19.39</v>
      </c>
      <c r="AC2651" s="62">
        <v>1322.92</v>
      </c>
    </row>
    <row r="2652" spans="1:29" ht="30" x14ac:dyDescent="0.25">
      <c r="A2652" s="61" t="s">
        <v>188</v>
      </c>
      <c r="B2652" s="61" t="s">
        <v>189</v>
      </c>
      <c r="C2652" s="62">
        <v>2008</v>
      </c>
      <c r="D2652" s="61" t="s">
        <v>511</v>
      </c>
      <c r="E2652" s="62">
        <v>10</v>
      </c>
      <c r="F2652" s="62">
        <v>58252</v>
      </c>
      <c r="G2652" s="62">
        <v>11594</v>
      </c>
      <c r="H2652" s="62">
        <v>96.62</v>
      </c>
      <c r="I2652" s="62">
        <v>5825.2</v>
      </c>
      <c r="J2652" s="62">
        <v>54174.36</v>
      </c>
      <c r="K2652" s="62">
        <v>7616.88</v>
      </c>
      <c r="L2652" s="62">
        <v>14438</v>
      </c>
      <c r="M2652" s="62">
        <v>120.32</v>
      </c>
      <c r="N2652" s="62">
        <v>761.69</v>
      </c>
      <c r="O2652" s="62">
        <v>91854.2</v>
      </c>
      <c r="P2652" s="63"/>
      <c r="Q2652" s="63"/>
      <c r="R2652" s="63"/>
      <c r="S2652" s="63"/>
      <c r="T2652" s="63"/>
      <c r="U2652" s="63"/>
      <c r="V2652" s="63"/>
      <c r="W2652" s="63"/>
      <c r="X2652" s="63"/>
      <c r="Y2652" s="63"/>
      <c r="Z2652" s="62">
        <v>1082</v>
      </c>
      <c r="AA2652" s="62">
        <v>6331</v>
      </c>
      <c r="AB2652" s="62">
        <v>52.76</v>
      </c>
      <c r="AC2652" s="62">
        <v>108.2</v>
      </c>
    </row>
    <row r="2653" spans="1:29" x14ac:dyDescent="0.25">
      <c r="A2653" s="61" t="s">
        <v>163</v>
      </c>
      <c r="B2653" s="61" t="s">
        <v>164</v>
      </c>
      <c r="C2653" s="62">
        <v>2005</v>
      </c>
      <c r="D2653" s="61" t="s">
        <v>86</v>
      </c>
      <c r="E2653" s="62">
        <v>32</v>
      </c>
      <c r="F2653" s="62">
        <v>18430</v>
      </c>
      <c r="G2653" s="62">
        <v>2685</v>
      </c>
      <c r="H2653" s="62">
        <v>6.99</v>
      </c>
      <c r="I2653" s="62">
        <v>575.94000000000005</v>
      </c>
      <c r="J2653" s="62">
        <v>17139.900000000001</v>
      </c>
      <c r="K2653" s="62">
        <v>0.97</v>
      </c>
      <c r="L2653" s="62">
        <v>48</v>
      </c>
      <c r="M2653" s="62">
        <v>0.13</v>
      </c>
      <c r="N2653" s="62">
        <v>0.03</v>
      </c>
      <c r="O2653" s="62">
        <v>11.7</v>
      </c>
      <c r="P2653" s="63"/>
      <c r="Q2653" s="63"/>
      <c r="R2653" s="63"/>
      <c r="S2653" s="63"/>
      <c r="T2653" s="63"/>
      <c r="U2653" s="62">
        <v>11310</v>
      </c>
      <c r="V2653" s="62">
        <v>18607</v>
      </c>
      <c r="W2653" s="62">
        <v>48.46</v>
      </c>
      <c r="X2653" s="62">
        <v>353</v>
      </c>
      <c r="Y2653" s="62">
        <v>253163.04</v>
      </c>
      <c r="Z2653" s="62">
        <v>299100</v>
      </c>
      <c r="AA2653" s="62">
        <v>17611</v>
      </c>
      <c r="AB2653" s="62">
        <v>45.86</v>
      </c>
      <c r="AC2653" s="62">
        <v>9346.8799999999992</v>
      </c>
    </row>
    <row r="2654" spans="1:29" ht="30" x14ac:dyDescent="0.25">
      <c r="A2654" s="61" t="s">
        <v>138</v>
      </c>
      <c r="B2654" s="61" t="s">
        <v>139</v>
      </c>
      <c r="C2654" s="62">
        <v>2017</v>
      </c>
      <c r="D2654" s="61" t="s">
        <v>99</v>
      </c>
      <c r="E2654" s="62">
        <v>52</v>
      </c>
      <c r="F2654" s="62">
        <v>90000</v>
      </c>
      <c r="G2654" s="62">
        <v>16465</v>
      </c>
      <c r="H2654" s="62">
        <v>26.39</v>
      </c>
      <c r="I2654" s="62">
        <v>1730.77</v>
      </c>
      <c r="J2654" s="62">
        <v>83700</v>
      </c>
      <c r="K2654" s="62">
        <v>6719.69</v>
      </c>
      <c r="L2654" s="62">
        <v>8459</v>
      </c>
      <c r="M2654" s="62">
        <v>13.56</v>
      </c>
      <c r="N2654" s="62">
        <v>129.22</v>
      </c>
      <c r="O2654" s="62">
        <v>81034.75</v>
      </c>
      <c r="P2654" s="63"/>
      <c r="Q2654" s="63"/>
      <c r="R2654" s="63"/>
      <c r="S2654" s="63"/>
      <c r="T2654" s="63"/>
      <c r="U2654" s="63"/>
      <c r="V2654" s="63"/>
      <c r="W2654" s="63"/>
      <c r="X2654" s="63"/>
      <c r="Y2654" s="63"/>
      <c r="Z2654" s="62">
        <v>97610</v>
      </c>
      <c r="AA2654" s="62">
        <v>8549</v>
      </c>
      <c r="AB2654" s="62">
        <v>13.7</v>
      </c>
      <c r="AC2654" s="62">
        <v>1877.12</v>
      </c>
    </row>
    <row r="2655" spans="1:29" x14ac:dyDescent="0.25">
      <c r="A2655" s="61" t="s">
        <v>354</v>
      </c>
      <c r="B2655" s="61" t="s">
        <v>355</v>
      </c>
      <c r="C2655" s="62">
        <v>2007</v>
      </c>
      <c r="D2655" s="61" t="s">
        <v>89</v>
      </c>
      <c r="E2655" s="62">
        <v>34</v>
      </c>
      <c r="F2655" s="62">
        <v>273360</v>
      </c>
      <c r="G2655" s="62">
        <v>22297</v>
      </c>
      <c r="H2655" s="62">
        <v>54.65</v>
      </c>
      <c r="I2655" s="62">
        <v>8040</v>
      </c>
      <c r="J2655" s="62">
        <v>254224.8</v>
      </c>
      <c r="K2655" s="62">
        <v>12662.46</v>
      </c>
      <c r="L2655" s="62">
        <v>16760</v>
      </c>
      <c r="M2655" s="62">
        <v>41.08</v>
      </c>
      <c r="N2655" s="62">
        <v>372.43</v>
      </c>
      <c r="O2655" s="62">
        <v>152700.45000000001</v>
      </c>
      <c r="P2655" s="63"/>
      <c r="Q2655" s="63"/>
      <c r="R2655" s="63"/>
      <c r="S2655" s="63"/>
      <c r="T2655" s="63"/>
      <c r="U2655" s="63"/>
      <c r="V2655" s="63"/>
      <c r="W2655" s="63"/>
      <c r="X2655" s="63"/>
      <c r="Y2655" s="63"/>
      <c r="Z2655" s="62">
        <v>116942</v>
      </c>
      <c r="AA2655" s="62">
        <v>1972</v>
      </c>
      <c r="AB2655" s="62">
        <v>4.83</v>
      </c>
      <c r="AC2655" s="62">
        <v>3439.47</v>
      </c>
    </row>
    <row r="2656" spans="1:29" x14ac:dyDescent="0.25">
      <c r="A2656" s="61" t="s">
        <v>159</v>
      </c>
      <c r="B2656" s="61" t="s">
        <v>160</v>
      </c>
      <c r="C2656" s="62">
        <v>2010</v>
      </c>
      <c r="D2656" s="61" t="s">
        <v>89</v>
      </c>
      <c r="E2656" s="62">
        <v>23</v>
      </c>
      <c r="F2656" s="62">
        <v>100640</v>
      </c>
      <c r="G2656" s="62">
        <v>14899</v>
      </c>
      <c r="H2656" s="62">
        <v>53.98</v>
      </c>
      <c r="I2656" s="62">
        <v>4375.6499999999996</v>
      </c>
      <c r="J2656" s="62">
        <v>93595.199999999997</v>
      </c>
      <c r="K2656" s="62">
        <v>0</v>
      </c>
      <c r="L2656" s="63"/>
      <c r="M2656" s="63"/>
      <c r="N2656" s="63"/>
      <c r="O2656" s="63"/>
      <c r="P2656" s="63"/>
      <c r="Q2656" s="63"/>
      <c r="R2656" s="63"/>
      <c r="S2656" s="63"/>
      <c r="T2656" s="63"/>
      <c r="U2656" s="62">
        <v>4090</v>
      </c>
      <c r="V2656" s="62">
        <v>9434</v>
      </c>
      <c r="W2656" s="62">
        <v>34.18</v>
      </c>
      <c r="X2656" s="62">
        <v>177</v>
      </c>
      <c r="Y2656" s="62">
        <v>91550.56</v>
      </c>
      <c r="Z2656" s="62">
        <v>540</v>
      </c>
      <c r="AA2656" s="62">
        <v>3579</v>
      </c>
      <c r="AB2656" s="62">
        <v>12.97</v>
      </c>
      <c r="AC2656" s="62">
        <v>23.48</v>
      </c>
    </row>
    <row r="2657" spans="1:29" x14ac:dyDescent="0.25">
      <c r="A2657" s="61" t="s">
        <v>271</v>
      </c>
      <c r="B2657" s="61" t="s">
        <v>272</v>
      </c>
      <c r="C2657" s="62">
        <v>2010</v>
      </c>
      <c r="D2657" s="61" t="s">
        <v>150</v>
      </c>
      <c r="E2657" s="62">
        <v>8</v>
      </c>
      <c r="F2657" s="63"/>
      <c r="G2657" s="62">
        <v>0</v>
      </c>
      <c r="H2657" s="62">
        <v>0</v>
      </c>
      <c r="I2657" s="63"/>
      <c r="J2657" s="63"/>
      <c r="K2657" s="62">
        <v>0</v>
      </c>
      <c r="L2657" s="63"/>
      <c r="M2657" s="63"/>
      <c r="N2657" s="63"/>
      <c r="O2657" s="63"/>
      <c r="P2657" s="63"/>
      <c r="Q2657" s="63"/>
      <c r="R2657" s="63"/>
      <c r="S2657" s="63"/>
      <c r="T2657" s="63"/>
      <c r="U2657" s="63"/>
      <c r="V2657" s="63"/>
      <c r="W2657" s="63"/>
      <c r="X2657" s="63"/>
      <c r="Y2657" s="63"/>
      <c r="Z2657" s="62">
        <v>0</v>
      </c>
      <c r="AA2657" s="63"/>
      <c r="AB2657" s="63"/>
      <c r="AC2657" s="62">
        <v>0</v>
      </c>
    </row>
    <row r="2658" spans="1:29" ht="30" x14ac:dyDescent="0.25">
      <c r="A2658" s="61" t="s">
        <v>283</v>
      </c>
      <c r="B2658" s="61" t="s">
        <v>284</v>
      </c>
      <c r="C2658" s="62">
        <v>2005</v>
      </c>
      <c r="D2658" s="61" t="s">
        <v>99</v>
      </c>
      <c r="E2658" s="62">
        <v>100</v>
      </c>
      <c r="F2658" s="62">
        <v>12239</v>
      </c>
      <c r="G2658" s="62">
        <v>1425</v>
      </c>
      <c r="H2658" s="62">
        <v>1.19</v>
      </c>
      <c r="I2658" s="62">
        <v>122.39</v>
      </c>
      <c r="J2658" s="62">
        <v>11382.27</v>
      </c>
      <c r="K2658" s="62">
        <v>0</v>
      </c>
      <c r="L2658" s="62">
        <v>14889</v>
      </c>
      <c r="M2658" s="62">
        <v>12.41</v>
      </c>
      <c r="N2658" s="63"/>
      <c r="O2658" s="63"/>
      <c r="P2658" s="63"/>
      <c r="Q2658" s="63"/>
      <c r="R2658" s="63"/>
      <c r="S2658" s="63"/>
      <c r="T2658" s="63"/>
      <c r="U2658" s="63"/>
      <c r="V2658" s="63"/>
      <c r="W2658" s="63"/>
      <c r="X2658" s="63"/>
      <c r="Y2658" s="63"/>
      <c r="Z2658" s="62">
        <v>2043000</v>
      </c>
      <c r="AA2658" s="62">
        <v>145500</v>
      </c>
      <c r="AB2658" s="62">
        <v>121.25</v>
      </c>
      <c r="AC2658" s="62">
        <v>20430</v>
      </c>
    </row>
    <row r="2659" spans="1:29" x14ac:dyDescent="0.25">
      <c r="A2659" s="61" t="s">
        <v>130</v>
      </c>
      <c r="B2659" s="61" t="s">
        <v>131</v>
      </c>
      <c r="C2659" s="62">
        <v>2009</v>
      </c>
      <c r="D2659" s="61" t="s">
        <v>89</v>
      </c>
      <c r="E2659" s="62">
        <v>52</v>
      </c>
      <c r="F2659" s="62">
        <v>499440</v>
      </c>
      <c r="G2659" s="62">
        <v>53694</v>
      </c>
      <c r="H2659" s="62">
        <v>86.05</v>
      </c>
      <c r="I2659" s="62">
        <v>9604.6200000000008</v>
      </c>
      <c r="J2659" s="62">
        <v>464479.2</v>
      </c>
      <c r="K2659" s="62">
        <v>0</v>
      </c>
      <c r="L2659" s="63"/>
      <c r="M2659" s="63"/>
      <c r="N2659" s="63"/>
      <c r="O2659" s="63"/>
      <c r="P2659" s="63"/>
      <c r="Q2659" s="63"/>
      <c r="R2659" s="63"/>
      <c r="S2659" s="63"/>
      <c r="T2659" s="63"/>
      <c r="U2659" s="63"/>
      <c r="V2659" s="63"/>
      <c r="W2659" s="63"/>
      <c r="X2659" s="63"/>
      <c r="Y2659" s="63"/>
      <c r="Z2659" s="62">
        <v>1760</v>
      </c>
      <c r="AA2659" s="62">
        <v>10837</v>
      </c>
      <c r="AB2659" s="62">
        <v>17.37</v>
      </c>
      <c r="AC2659" s="62">
        <v>33.85</v>
      </c>
    </row>
    <row r="2660" spans="1:29" x14ac:dyDescent="0.25">
      <c r="A2660" s="61" t="s">
        <v>128</v>
      </c>
      <c r="B2660" s="61" t="s">
        <v>129</v>
      </c>
      <c r="C2660" s="62">
        <v>2016</v>
      </c>
      <c r="D2660" s="61" t="s">
        <v>135</v>
      </c>
      <c r="E2660" s="62">
        <v>68</v>
      </c>
      <c r="F2660" s="62">
        <v>2889</v>
      </c>
      <c r="G2660" s="62">
        <v>868</v>
      </c>
      <c r="H2660" s="62">
        <v>1.06</v>
      </c>
      <c r="I2660" s="62">
        <v>42.49</v>
      </c>
      <c r="J2660" s="62">
        <v>2686.77</v>
      </c>
      <c r="K2660" s="62">
        <v>359.84</v>
      </c>
      <c r="L2660" s="62">
        <v>577</v>
      </c>
      <c r="M2660" s="62">
        <v>0.71</v>
      </c>
      <c r="N2660" s="62">
        <v>5.29</v>
      </c>
      <c r="O2660" s="62">
        <v>4339.4799999999996</v>
      </c>
      <c r="P2660" s="63"/>
      <c r="Q2660" s="63"/>
      <c r="R2660" s="63"/>
      <c r="S2660" s="63"/>
      <c r="T2660" s="63"/>
      <c r="U2660" s="63"/>
      <c r="V2660" s="63"/>
      <c r="W2660" s="63"/>
      <c r="X2660" s="63"/>
      <c r="Y2660" s="63"/>
      <c r="Z2660" s="62">
        <v>1698</v>
      </c>
      <c r="AA2660" s="62">
        <v>11716</v>
      </c>
      <c r="AB2660" s="62">
        <v>14.36</v>
      </c>
      <c r="AC2660" s="62">
        <v>24.97</v>
      </c>
    </row>
    <row r="2661" spans="1:29" ht="30" x14ac:dyDescent="0.25">
      <c r="A2661" s="61" t="s">
        <v>194</v>
      </c>
      <c r="B2661" s="61" t="s">
        <v>195</v>
      </c>
      <c r="C2661" s="62">
        <v>2006</v>
      </c>
      <c r="D2661" s="61" t="s">
        <v>89</v>
      </c>
      <c r="E2661" s="62">
        <v>60</v>
      </c>
      <c r="F2661" s="62">
        <v>331673</v>
      </c>
      <c r="G2661" s="62">
        <v>42894</v>
      </c>
      <c r="H2661" s="62">
        <v>59.58</v>
      </c>
      <c r="I2661" s="62">
        <v>5527.88</v>
      </c>
      <c r="J2661" s="62">
        <v>308455.89</v>
      </c>
      <c r="K2661" s="62">
        <v>12980.84</v>
      </c>
      <c r="L2661" s="62">
        <v>9176</v>
      </c>
      <c r="M2661" s="62">
        <v>12.74</v>
      </c>
      <c r="N2661" s="62">
        <v>216.35</v>
      </c>
      <c r="O2661" s="62">
        <v>156539.82</v>
      </c>
      <c r="P2661" s="63"/>
      <c r="Q2661" s="63"/>
      <c r="R2661" s="63"/>
      <c r="S2661" s="63"/>
      <c r="T2661" s="63"/>
      <c r="U2661" s="63"/>
      <c r="V2661" s="63"/>
      <c r="W2661" s="63"/>
      <c r="X2661" s="63"/>
      <c r="Y2661" s="63"/>
      <c r="Z2661" s="62">
        <v>9600.7999999999993</v>
      </c>
      <c r="AA2661" s="62">
        <v>537795</v>
      </c>
      <c r="AB2661" s="62">
        <v>746.94</v>
      </c>
      <c r="AC2661" s="62">
        <v>160.01</v>
      </c>
    </row>
    <row r="2662" spans="1:29" x14ac:dyDescent="0.25">
      <c r="A2662" s="61" t="s">
        <v>157</v>
      </c>
      <c r="B2662" s="61" t="s">
        <v>158</v>
      </c>
      <c r="C2662" s="62">
        <v>2003</v>
      </c>
      <c r="D2662" s="61" t="s">
        <v>83</v>
      </c>
      <c r="E2662" s="62">
        <v>18</v>
      </c>
      <c r="F2662" s="63"/>
      <c r="G2662" s="63"/>
      <c r="H2662" s="63"/>
      <c r="I2662" s="63"/>
      <c r="J2662" s="63"/>
      <c r="K2662" s="62">
        <v>0</v>
      </c>
      <c r="L2662" s="63"/>
      <c r="M2662" s="63"/>
      <c r="N2662" s="63"/>
      <c r="O2662" s="63"/>
      <c r="P2662" s="63"/>
      <c r="Q2662" s="63"/>
      <c r="R2662" s="63"/>
      <c r="S2662" s="63"/>
      <c r="T2662" s="63"/>
      <c r="U2662" s="63"/>
      <c r="V2662" s="63"/>
      <c r="W2662" s="63"/>
      <c r="X2662" s="63"/>
      <c r="Y2662" s="63"/>
      <c r="Z2662" s="62">
        <v>12.57</v>
      </c>
      <c r="AA2662" s="62">
        <v>254</v>
      </c>
      <c r="AB2662" s="62">
        <v>1.18</v>
      </c>
      <c r="AC2662" s="62">
        <v>0.7</v>
      </c>
    </row>
    <row r="2663" spans="1:29" x14ac:dyDescent="0.25">
      <c r="A2663" s="61" t="s">
        <v>81</v>
      </c>
      <c r="B2663" s="61" t="s">
        <v>82</v>
      </c>
      <c r="C2663" s="62">
        <v>2008</v>
      </c>
      <c r="D2663" s="61" t="s">
        <v>94</v>
      </c>
      <c r="E2663" s="62">
        <v>14</v>
      </c>
      <c r="F2663" s="62">
        <v>922</v>
      </c>
      <c r="G2663" s="62">
        <v>237</v>
      </c>
      <c r="H2663" s="62">
        <v>1.41</v>
      </c>
      <c r="I2663" s="62">
        <v>65.86</v>
      </c>
      <c r="J2663" s="62">
        <v>857.46</v>
      </c>
      <c r="K2663" s="62">
        <v>0</v>
      </c>
      <c r="L2663" s="63"/>
      <c r="M2663" s="63"/>
      <c r="N2663" s="63"/>
      <c r="O2663" s="63"/>
      <c r="P2663" s="63"/>
      <c r="Q2663" s="63"/>
      <c r="R2663" s="63"/>
      <c r="S2663" s="63"/>
      <c r="T2663" s="63"/>
      <c r="U2663" s="63"/>
      <c r="V2663" s="63"/>
      <c r="W2663" s="63"/>
      <c r="X2663" s="63"/>
      <c r="Y2663" s="63"/>
      <c r="Z2663" s="62">
        <v>213</v>
      </c>
      <c r="AA2663" s="62">
        <v>794</v>
      </c>
      <c r="AB2663" s="62">
        <v>4.7300000000000004</v>
      </c>
      <c r="AC2663" s="62">
        <v>15.21</v>
      </c>
    </row>
    <row r="2664" spans="1:29" x14ac:dyDescent="0.25">
      <c r="A2664" s="61" t="s">
        <v>466</v>
      </c>
      <c r="B2664" s="61" t="s">
        <v>467</v>
      </c>
      <c r="C2664" s="62">
        <v>2014</v>
      </c>
      <c r="D2664" s="61" t="s">
        <v>75</v>
      </c>
      <c r="E2664" s="62">
        <v>6</v>
      </c>
      <c r="F2664" s="62">
        <v>122160</v>
      </c>
      <c r="G2664" s="62">
        <v>18286</v>
      </c>
      <c r="H2664" s="62">
        <v>253.97</v>
      </c>
      <c r="I2664" s="62">
        <v>20360</v>
      </c>
      <c r="J2664" s="62">
        <v>113608.8</v>
      </c>
      <c r="K2664" s="62">
        <v>0</v>
      </c>
      <c r="L2664" s="63"/>
      <c r="M2664" s="63"/>
      <c r="N2664" s="63"/>
      <c r="O2664" s="63"/>
      <c r="P2664" s="63"/>
      <c r="Q2664" s="63"/>
      <c r="R2664" s="63"/>
      <c r="S2664" s="63"/>
      <c r="T2664" s="63"/>
      <c r="U2664" s="63"/>
      <c r="V2664" s="63"/>
      <c r="W2664" s="63"/>
      <c r="X2664" s="63"/>
      <c r="Y2664" s="63"/>
      <c r="Z2664" s="62">
        <v>36.36</v>
      </c>
      <c r="AA2664" s="62">
        <v>1320</v>
      </c>
      <c r="AB2664" s="62">
        <v>18.329999999999998</v>
      </c>
      <c r="AC2664" s="62">
        <v>6.06</v>
      </c>
    </row>
    <row r="2665" spans="1:29" ht="30" x14ac:dyDescent="0.25">
      <c r="A2665" s="61" t="s">
        <v>176</v>
      </c>
      <c r="B2665" s="61" t="s">
        <v>177</v>
      </c>
      <c r="C2665" s="62">
        <v>2011</v>
      </c>
      <c r="D2665" s="61" t="s">
        <v>78</v>
      </c>
      <c r="E2665" s="62">
        <v>31</v>
      </c>
      <c r="F2665" s="62">
        <v>81160</v>
      </c>
      <c r="G2665" s="62">
        <v>14536</v>
      </c>
      <c r="H2665" s="62">
        <v>39.08</v>
      </c>
      <c r="I2665" s="62">
        <v>2618.06</v>
      </c>
      <c r="J2665" s="62">
        <v>75478.8</v>
      </c>
      <c r="K2665" s="62">
        <v>0</v>
      </c>
      <c r="L2665" s="62">
        <v>30198</v>
      </c>
      <c r="M2665" s="62">
        <v>81.180000000000007</v>
      </c>
      <c r="N2665" s="63"/>
      <c r="O2665" s="63"/>
      <c r="P2665" s="63"/>
      <c r="Q2665" s="63"/>
      <c r="R2665" s="63"/>
      <c r="S2665" s="63"/>
      <c r="T2665" s="63"/>
      <c r="U2665" s="63"/>
      <c r="V2665" s="63"/>
      <c r="W2665" s="63"/>
      <c r="X2665" s="63"/>
      <c r="Y2665" s="63"/>
      <c r="Z2665" s="62">
        <v>0</v>
      </c>
      <c r="AA2665" s="62">
        <v>4425</v>
      </c>
      <c r="AB2665" s="62">
        <v>11.9</v>
      </c>
      <c r="AC2665" s="62">
        <v>0</v>
      </c>
    </row>
    <row r="2666" spans="1:29" ht="30" x14ac:dyDescent="0.25">
      <c r="A2666" s="61" t="s">
        <v>528</v>
      </c>
      <c r="B2666" s="61" t="s">
        <v>529</v>
      </c>
      <c r="C2666" s="62">
        <v>2005</v>
      </c>
      <c r="D2666" s="61" t="s">
        <v>99</v>
      </c>
      <c r="E2666" s="62">
        <v>36</v>
      </c>
      <c r="F2666" s="62">
        <v>354434</v>
      </c>
      <c r="G2666" s="62">
        <v>38307</v>
      </c>
      <c r="H2666" s="62">
        <v>88.67</v>
      </c>
      <c r="I2666" s="62">
        <v>9845.39</v>
      </c>
      <c r="J2666" s="62">
        <v>329623.62</v>
      </c>
      <c r="K2666" s="62">
        <v>0</v>
      </c>
      <c r="L2666" s="63"/>
      <c r="M2666" s="63"/>
      <c r="N2666" s="63"/>
      <c r="O2666" s="63"/>
      <c r="P2666" s="63"/>
      <c r="Q2666" s="63"/>
      <c r="R2666" s="63"/>
      <c r="S2666" s="63"/>
      <c r="T2666" s="63"/>
      <c r="U2666" s="63"/>
      <c r="V2666" s="63"/>
      <c r="W2666" s="63"/>
      <c r="X2666" s="63"/>
      <c r="Y2666" s="63"/>
      <c r="Z2666" s="62">
        <v>333.22</v>
      </c>
      <c r="AA2666" s="62">
        <v>1102</v>
      </c>
      <c r="AB2666" s="62">
        <v>2.5499999999999998</v>
      </c>
      <c r="AC2666" s="62">
        <v>9.26</v>
      </c>
    </row>
    <row r="2667" spans="1:29" x14ac:dyDescent="0.25">
      <c r="A2667" s="61" t="s">
        <v>257</v>
      </c>
      <c r="B2667" s="61" t="s">
        <v>258</v>
      </c>
      <c r="C2667" s="62">
        <v>2018</v>
      </c>
      <c r="D2667" s="61" t="s">
        <v>75</v>
      </c>
      <c r="E2667" s="62">
        <v>10</v>
      </c>
      <c r="F2667" s="62">
        <v>66640</v>
      </c>
      <c r="G2667" s="62">
        <v>4545</v>
      </c>
      <c r="H2667" s="62">
        <v>37.880000000000003</v>
      </c>
      <c r="I2667" s="62">
        <v>6664</v>
      </c>
      <c r="J2667" s="62">
        <v>61975.199999999997</v>
      </c>
      <c r="K2667" s="62">
        <v>0</v>
      </c>
      <c r="L2667" s="63"/>
      <c r="M2667" s="63"/>
      <c r="N2667" s="63"/>
      <c r="O2667" s="63"/>
      <c r="P2667" s="62">
        <v>6998</v>
      </c>
      <c r="Q2667" s="62">
        <v>10368</v>
      </c>
      <c r="R2667" s="62">
        <v>86.4</v>
      </c>
      <c r="S2667" s="62">
        <v>699</v>
      </c>
      <c r="T2667" s="62">
        <v>88657.66</v>
      </c>
      <c r="U2667" s="63"/>
      <c r="V2667" s="63"/>
      <c r="W2667" s="63"/>
      <c r="X2667" s="63"/>
      <c r="Y2667" s="63"/>
      <c r="Z2667" s="62">
        <v>46800</v>
      </c>
      <c r="AA2667" s="62">
        <v>7956</v>
      </c>
      <c r="AB2667" s="62">
        <v>66.3</v>
      </c>
      <c r="AC2667" s="62">
        <v>4680</v>
      </c>
    </row>
    <row r="2668" spans="1:29" x14ac:dyDescent="0.25">
      <c r="A2668" s="61" t="s">
        <v>502</v>
      </c>
      <c r="B2668" s="61" t="s">
        <v>503</v>
      </c>
      <c r="C2668" s="62">
        <v>2007</v>
      </c>
      <c r="D2668" s="61" t="s">
        <v>99</v>
      </c>
      <c r="E2668" s="62">
        <v>40</v>
      </c>
      <c r="F2668" s="62">
        <v>102720</v>
      </c>
      <c r="G2668" s="62">
        <v>15362</v>
      </c>
      <c r="H2668" s="62">
        <v>32</v>
      </c>
      <c r="I2668" s="62">
        <v>2568</v>
      </c>
      <c r="J2668" s="62">
        <v>95529.600000000006</v>
      </c>
      <c r="K2668" s="62">
        <v>0</v>
      </c>
      <c r="L2668" s="63"/>
      <c r="M2668" s="63"/>
      <c r="N2668" s="63"/>
      <c r="O2668" s="63"/>
      <c r="P2668" s="63"/>
      <c r="Q2668" s="63"/>
      <c r="R2668" s="63"/>
      <c r="S2668" s="63"/>
      <c r="T2668" s="63"/>
      <c r="U2668" s="63"/>
      <c r="V2668" s="63"/>
      <c r="W2668" s="63"/>
      <c r="X2668" s="63"/>
      <c r="Y2668" s="63"/>
      <c r="Z2668" s="62">
        <v>0</v>
      </c>
      <c r="AA2668" s="63"/>
      <c r="AB2668" s="63"/>
      <c r="AC2668" s="62">
        <v>0</v>
      </c>
    </row>
    <row r="2669" spans="1:29" x14ac:dyDescent="0.25">
      <c r="A2669" s="61" t="s">
        <v>371</v>
      </c>
      <c r="B2669" s="61" t="s">
        <v>372</v>
      </c>
      <c r="C2669" s="62">
        <v>2012</v>
      </c>
      <c r="D2669" s="61" t="s">
        <v>75</v>
      </c>
      <c r="E2669" s="62">
        <v>20</v>
      </c>
      <c r="F2669" s="62">
        <v>4689</v>
      </c>
      <c r="G2669" s="62">
        <v>819</v>
      </c>
      <c r="H2669" s="62">
        <v>3.41</v>
      </c>
      <c r="I2669" s="62">
        <v>234.45</v>
      </c>
      <c r="J2669" s="62">
        <v>4360.7700000000004</v>
      </c>
      <c r="K2669" s="62">
        <v>0</v>
      </c>
      <c r="L2669" s="63"/>
      <c r="M2669" s="63"/>
      <c r="N2669" s="63"/>
      <c r="O2669" s="63"/>
      <c r="P2669" s="63"/>
      <c r="Q2669" s="63"/>
      <c r="R2669" s="63"/>
      <c r="S2669" s="63"/>
      <c r="T2669" s="63"/>
      <c r="U2669" s="63"/>
      <c r="V2669" s="63"/>
      <c r="W2669" s="63"/>
      <c r="X2669" s="63"/>
      <c r="Y2669" s="63"/>
      <c r="Z2669" s="62">
        <v>105670</v>
      </c>
      <c r="AA2669" s="62">
        <v>9636</v>
      </c>
      <c r="AB2669" s="62">
        <v>40.15</v>
      </c>
      <c r="AC2669" s="62">
        <v>5283.5</v>
      </c>
    </row>
    <row r="2670" spans="1:29" x14ac:dyDescent="0.25">
      <c r="A2670" s="61" t="s">
        <v>76</v>
      </c>
      <c r="B2670" s="61" t="s">
        <v>77</v>
      </c>
      <c r="C2670" s="62">
        <v>2015</v>
      </c>
      <c r="D2670" s="61" t="s">
        <v>89</v>
      </c>
      <c r="E2670" s="62">
        <v>24</v>
      </c>
      <c r="F2670" s="63"/>
      <c r="G2670" s="63"/>
      <c r="H2670" s="63"/>
      <c r="I2670" s="63"/>
      <c r="J2670" s="63"/>
      <c r="K2670" s="62">
        <v>0</v>
      </c>
      <c r="L2670" s="63"/>
      <c r="M2670" s="63"/>
      <c r="N2670" s="63"/>
      <c r="O2670" s="63"/>
      <c r="P2670" s="63"/>
      <c r="Q2670" s="63"/>
      <c r="R2670" s="63"/>
      <c r="S2670" s="63"/>
      <c r="T2670" s="63"/>
      <c r="U2670" s="63"/>
      <c r="V2670" s="63"/>
      <c r="W2670" s="63"/>
      <c r="X2670" s="63"/>
      <c r="Y2670" s="63"/>
      <c r="Z2670" s="62">
        <v>373.52</v>
      </c>
      <c r="AA2670" s="62">
        <v>1170</v>
      </c>
      <c r="AB2670" s="62">
        <v>4.0599999999999996</v>
      </c>
      <c r="AC2670" s="62">
        <v>15.56</v>
      </c>
    </row>
    <row r="2671" spans="1:29" ht="45" x14ac:dyDescent="0.25">
      <c r="A2671" s="61" t="s">
        <v>109</v>
      </c>
      <c r="B2671" s="61" t="s">
        <v>110</v>
      </c>
      <c r="C2671" s="62">
        <v>2005</v>
      </c>
      <c r="D2671" s="61" t="s">
        <v>94</v>
      </c>
      <c r="E2671" s="62">
        <v>4</v>
      </c>
      <c r="F2671" s="62">
        <v>583</v>
      </c>
      <c r="G2671" s="62">
        <v>109</v>
      </c>
      <c r="H2671" s="62">
        <v>2.27</v>
      </c>
      <c r="I2671" s="62">
        <v>145.75</v>
      </c>
      <c r="J2671" s="62">
        <v>542.19000000000005</v>
      </c>
      <c r="K2671" s="62">
        <v>0</v>
      </c>
      <c r="L2671" s="63"/>
      <c r="M2671" s="63"/>
      <c r="N2671" s="63"/>
      <c r="O2671" s="63"/>
      <c r="P2671" s="62">
        <v>1248</v>
      </c>
      <c r="Q2671" s="62">
        <v>1982</v>
      </c>
      <c r="R2671" s="62">
        <v>41.29</v>
      </c>
      <c r="S2671" s="62">
        <v>312</v>
      </c>
      <c r="T2671" s="62">
        <v>15810.91</v>
      </c>
      <c r="U2671" s="62">
        <v>1221</v>
      </c>
      <c r="V2671" s="62">
        <v>1975</v>
      </c>
      <c r="W2671" s="62">
        <v>41.15</v>
      </c>
      <c r="X2671" s="62">
        <v>305</v>
      </c>
      <c r="Y2671" s="62">
        <v>27330.86</v>
      </c>
      <c r="Z2671" s="62">
        <v>375285</v>
      </c>
      <c r="AA2671" s="62">
        <v>8209</v>
      </c>
      <c r="AB2671" s="62">
        <v>171.02</v>
      </c>
      <c r="AC2671" s="62">
        <v>93821.25</v>
      </c>
    </row>
    <row r="2672" spans="1:29" ht="45" x14ac:dyDescent="0.25">
      <c r="A2672" s="61" t="s">
        <v>326</v>
      </c>
      <c r="B2672" s="61" t="s">
        <v>327</v>
      </c>
      <c r="C2672" s="62">
        <v>2008</v>
      </c>
      <c r="D2672" s="61" t="s">
        <v>94</v>
      </c>
      <c r="E2672" s="62">
        <v>10</v>
      </c>
      <c r="F2672" s="62">
        <v>69653</v>
      </c>
      <c r="G2672" s="62">
        <v>17656</v>
      </c>
      <c r="H2672" s="62">
        <v>147.13</v>
      </c>
      <c r="I2672" s="62">
        <v>6965.3</v>
      </c>
      <c r="J2672" s="62">
        <v>64777.29</v>
      </c>
      <c r="K2672" s="62">
        <v>0</v>
      </c>
      <c r="L2672" s="63"/>
      <c r="M2672" s="63"/>
      <c r="N2672" s="63"/>
      <c r="O2672" s="63"/>
      <c r="P2672" s="62">
        <v>6453</v>
      </c>
      <c r="Q2672" s="62">
        <v>10098</v>
      </c>
      <c r="R2672" s="62">
        <v>84.15</v>
      </c>
      <c r="S2672" s="62">
        <v>645</v>
      </c>
      <c r="T2672" s="62">
        <v>81753.06</v>
      </c>
      <c r="U2672" s="63"/>
      <c r="V2672" s="63"/>
      <c r="W2672" s="63"/>
      <c r="X2672" s="63"/>
      <c r="Y2672" s="63"/>
      <c r="Z2672" s="62">
        <v>77.03</v>
      </c>
      <c r="AA2672" s="62">
        <v>48165</v>
      </c>
      <c r="AB2672" s="62">
        <v>401.38</v>
      </c>
      <c r="AC2672" s="62">
        <v>7.7</v>
      </c>
    </row>
    <row r="2673" spans="1:29" ht="60" x14ac:dyDescent="0.25">
      <c r="A2673" s="61" t="s">
        <v>567</v>
      </c>
      <c r="B2673" s="61" t="s">
        <v>568</v>
      </c>
      <c r="C2673" s="62">
        <v>2012</v>
      </c>
      <c r="D2673" s="61" t="s">
        <v>78</v>
      </c>
      <c r="E2673" s="62">
        <v>36</v>
      </c>
      <c r="F2673" s="62">
        <v>158337</v>
      </c>
      <c r="G2673" s="62">
        <v>24700</v>
      </c>
      <c r="H2673" s="62">
        <v>57.18</v>
      </c>
      <c r="I2673" s="62">
        <v>4398.25</v>
      </c>
      <c r="J2673" s="62">
        <v>147253.41</v>
      </c>
      <c r="K2673" s="62">
        <v>0</v>
      </c>
      <c r="L2673" s="63"/>
      <c r="M2673" s="63"/>
      <c r="N2673" s="63"/>
      <c r="O2673" s="63"/>
      <c r="P2673" s="62">
        <v>14950</v>
      </c>
      <c r="Q2673" s="62">
        <v>31770</v>
      </c>
      <c r="R2673" s="62">
        <v>73.540000000000006</v>
      </c>
      <c r="S2673" s="62">
        <v>415</v>
      </c>
      <c r="T2673" s="62">
        <v>189401.55</v>
      </c>
      <c r="U2673" s="63"/>
      <c r="V2673" s="63"/>
      <c r="W2673" s="63"/>
      <c r="X2673" s="63"/>
      <c r="Y2673" s="63"/>
      <c r="Z2673" s="62">
        <v>0</v>
      </c>
      <c r="AA2673" s="63"/>
      <c r="AB2673" s="63"/>
      <c r="AC2673" s="62">
        <v>0</v>
      </c>
    </row>
    <row r="2674" spans="1:29" ht="30" x14ac:dyDescent="0.25">
      <c r="A2674" s="61" t="s">
        <v>516</v>
      </c>
      <c r="B2674" s="61" t="s">
        <v>517</v>
      </c>
      <c r="C2674" s="62">
        <v>2007</v>
      </c>
      <c r="D2674" s="61" t="s">
        <v>78</v>
      </c>
      <c r="E2674" s="62">
        <v>40</v>
      </c>
      <c r="F2674" s="62">
        <v>161360</v>
      </c>
      <c r="G2674" s="62">
        <v>30964</v>
      </c>
      <c r="H2674" s="62">
        <v>64.510000000000005</v>
      </c>
      <c r="I2674" s="62">
        <v>4034</v>
      </c>
      <c r="J2674" s="62">
        <v>150064.79999999999</v>
      </c>
      <c r="K2674" s="62">
        <v>0</v>
      </c>
      <c r="L2674" s="63"/>
      <c r="M2674" s="63"/>
      <c r="N2674" s="63"/>
      <c r="O2674" s="63"/>
      <c r="P2674" s="63"/>
      <c r="Q2674" s="63"/>
      <c r="R2674" s="63"/>
      <c r="S2674" s="63"/>
      <c r="T2674" s="63"/>
      <c r="U2674" s="63"/>
      <c r="V2674" s="63"/>
      <c r="W2674" s="63"/>
      <c r="X2674" s="63"/>
      <c r="Y2674" s="63"/>
      <c r="Z2674" s="62">
        <v>175200</v>
      </c>
      <c r="AA2674" s="62">
        <v>5059</v>
      </c>
      <c r="AB2674" s="62">
        <v>10.54</v>
      </c>
      <c r="AC2674" s="62">
        <v>4380</v>
      </c>
    </row>
    <row r="2675" spans="1:29" x14ac:dyDescent="0.25">
      <c r="A2675" s="61" t="s">
        <v>105</v>
      </c>
      <c r="B2675" s="61" t="s">
        <v>106</v>
      </c>
      <c r="C2675" s="62">
        <v>2009</v>
      </c>
      <c r="D2675" s="61" t="s">
        <v>78</v>
      </c>
      <c r="E2675" s="62">
        <v>36</v>
      </c>
      <c r="F2675" s="62">
        <v>125041</v>
      </c>
      <c r="G2675" s="62">
        <v>7850</v>
      </c>
      <c r="H2675" s="62">
        <v>18.170000000000002</v>
      </c>
      <c r="I2675" s="62">
        <v>3473.36</v>
      </c>
      <c r="J2675" s="62">
        <v>116288.13</v>
      </c>
      <c r="K2675" s="62">
        <v>7774</v>
      </c>
      <c r="L2675" s="62">
        <v>18870</v>
      </c>
      <c r="M2675" s="62">
        <v>43.68</v>
      </c>
      <c r="N2675" s="62">
        <v>215.94</v>
      </c>
      <c r="O2675" s="62">
        <v>93749</v>
      </c>
      <c r="P2675" s="63"/>
      <c r="Q2675" s="63"/>
      <c r="R2675" s="63"/>
      <c r="S2675" s="63"/>
      <c r="T2675" s="63"/>
      <c r="U2675" s="63"/>
      <c r="V2675" s="63"/>
      <c r="W2675" s="63"/>
      <c r="X2675" s="63"/>
      <c r="Y2675" s="63"/>
      <c r="Z2675" s="62">
        <v>1925.01</v>
      </c>
      <c r="AA2675" s="62">
        <v>2673</v>
      </c>
      <c r="AB2675" s="62">
        <v>6.19</v>
      </c>
      <c r="AC2675" s="62">
        <v>53.47</v>
      </c>
    </row>
    <row r="2676" spans="1:29" x14ac:dyDescent="0.25">
      <c r="A2676" s="61" t="s">
        <v>267</v>
      </c>
      <c r="B2676" s="61" t="s">
        <v>268</v>
      </c>
      <c r="C2676" s="62">
        <v>2017</v>
      </c>
      <c r="D2676" s="61" t="s">
        <v>75</v>
      </c>
      <c r="E2676" s="62">
        <v>10</v>
      </c>
      <c r="F2676" s="62">
        <v>212</v>
      </c>
      <c r="G2676" s="62">
        <v>73</v>
      </c>
      <c r="H2676" s="62">
        <v>0.61</v>
      </c>
      <c r="I2676" s="62">
        <v>21.2</v>
      </c>
      <c r="J2676" s="62">
        <v>197.16</v>
      </c>
      <c r="K2676" s="62">
        <v>263.82</v>
      </c>
      <c r="L2676" s="62">
        <v>380</v>
      </c>
      <c r="M2676" s="62">
        <v>3.17</v>
      </c>
      <c r="N2676" s="63"/>
      <c r="O2676" s="63"/>
      <c r="P2676" s="63"/>
      <c r="Q2676" s="63"/>
      <c r="R2676" s="63"/>
      <c r="S2676" s="63"/>
      <c r="T2676" s="63"/>
      <c r="U2676" s="63"/>
      <c r="V2676" s="63"/>
      <c r="W2676" s="63"/>
      <c r="X2676" s="63"/>
      <c r="Y2676" s="63"/>
      <c r="Z2676" s="62">
        <v>435.97</v>
      </c>
      <c r="AA2676" s="62">
        <v>6630</v>
      </c>
      <c r="AB2676" s="62">
        <v>55.25</v>
      </c>
      <c r="AC2676" s="62">
        <v>43.6</v>
      </c>
    </row>
    <row r="2677" spans="1:29" x14ac:dyDescent="0.25">
      <c r="A2677" s="61" t="s">
        <v>178</v>
      </c>
      <c r="B2677" s="61" t="s">
        <v>179</v>
      </c>
      <c r="C2677" s="62">
        <v>2016</v>
      </c>
      <c r="D2677" s="61" t="s">
        <v>301</v>
      </c>
      <c r="E2677" s="62">
        <v>18</v>
      </c>
      <c r="F2677" s="62">
        <v>4902</v>
      </c>
      <c r="G2677" s="62">
        <v>1237</v>
      </c>
      <c r="H2677" s="62">
        <v>5.73</v>
      </c>
      <c r="I2677" s="62">
        <v>272.33</v>
      </c>
      <c r="J2677" s="62">
        <v>4558.8599999999997</v>
      </c>
      <c r="K2677" s="62">
        <v>3768.19</v>
      </c>
      <c r="L2677" s="62">
        <v>5288</v>
      </c>
      <c r="M2677" s="62">
        <v>24.48</v>
      </c>
      <c r="N2677" s="62">
        <v>209.34</v>
      </c>
      <c r="O2677" s="62">
        <v>45441.69</v>
      </c>
      <c r="P2677" s="63"/>
      <c r="Q2677" s="63"/>
      <c r="R2677" s="63"/>
      <c r="S2677" s="63"/>
      <c r="T2677" s="63"/>
      <c r="U2677" s="63"/>
      <c r="V2677" s="63"/>
      <c r="W2677" s="63"/>
      <c r="X2677" s="63"/>
      <c r="Y2677" s="63"/>
      <c r="Z2677" s="62">
        <v>0.4</v>
      </c>
      <c r="AA2677" s="62">
        <v>2447</v>
      </c>
      <c r="AB2677" s="62">
        <v>11.33</v>
      </c>
      <c r="AC2677" s="62">
        <v>0.02</v>
      </c>
    </row>
    <row r="2678" spans="1:29" x14ac:dyDescent="0.25">
      <c r="A2678" s="61" t="s">
        <v>471</v>
      </c>
      <c r="B2678" s="61" t="s">
        <v>472</v>
      </c>
      <c r="C2678" s="62">
        <v>2016</v>
      </c>
      <c r="D2678" s="61" t="s">
        <v>89</v>
      </c>
      <c r="E2678" s="62">
        <v>78</v>
      </c>
      <c r="F2678" s="62">
        <v>231600</v>
      </c>
      <c r="G2678" s="62">
        <v>34176</v>
      </c>
      <c r="H2678" s="62">
        <v>36.51</v>
      </c>
      <c r="I2678" s="62">
        <v>2969.23</v>
      </c>
      <c r="J2678" s="62">
        <v>215388</v>
      </c>
      <c r="K2678" s="62">
        <v>25323.96</v>
      </c>
      <c r="L2678" s="62">
        <v>37900</v>
      </c>
      <c r="M2678" s="62">
        <v>40.49</v>
      </c>
      <c r="N2678" s="62">
        <v>324.67</v>
      </c>
      <c r="O2678" s="62">
        <v>305389.2</v>
      </c>
      <c r="P2678" s="63"/>
      <c r="Q2678" s="63"/>
      <c r="R2678" s="63"/>
      <c r="S2678" s="63"/>
      <c r="T2678" s="63"/>
      <c r="U2678" s="63"/>
      <c r="V2678" s="63"/>
      <c r="W2678" s="63"/>
      <c r="X2678" s="63"/>
      <c r="Y2678" s="63"/>
      <c r="Z2678" s="62">
        <v>162000</v>
      </c>
      <c r="AA2678" s="62">
        <v>25509</v>
      </c>
      <c r="AB2678" s="62">
        <v>27.25</v>
      </c>
      <c r="AC2678" s="62">
        <v>2076.92</v>
      </c>
    </row>
    <row r="2679" spans="1:29" x14ac:dyDescent="0.25">
      <c r="A2679" s="61" t="s">
        <v>253</v>
      </c>
      <c r="B2679" s="61" t="s">
        <v>254</v>
      </c>
      <c r="C2679" s="62">
        <v>2004</v>
      </c>
      <c r="D2679" s="61" t="s">
        <v>89</v>
      </c>
      <c r="E2679" s="62">
        <v>55</v>
      </c>
      <c r="F2679" s="62">
        <v>193340</v>
      </c>
      <c r="G2679" s="62">
        <v>20267</v>
      </c>
      <c r="H2679" s="62">
        <v>30.71</v>
      </c>
      <c r="I2679" s="62">
        <v>3515.27</v>
      </c>
      <c r="J2679" s="62">
        <v>179806.2</v>
      </c>
      <c r="K2679" s="62">
        <v>28011.64</v>
      </c>
      <c r="L2679" s="62">
        <v>43382</v>
      </c>
      <c r="M2679" s="62">
        <v>65.73</v>
      </c>
      <c r="N2679" s="62">
        <v>509.3</v>
      </c>
      <c r="O2679" s="62">
        <v>337800.76</v>
      </c>
      <c r="P2679" s="63"/>
      <c r="Q2679" s="63"/>
      <c r="R2679" s="63"/>
      <c r="S2679" s="63"/>
      <c r="T2679" s="63"/>
      <c r="U2679" s="63"/>
      <c r="V2679" s="63"/>
      <c r="W2679" s="63"/>
      <c r="X2679" s="63"/>
      <c r="Y2679" s="63"/>
      <c r="Z2679" s="62">
        <v>182830</v>
      </c>
      <c r="AA2679" s="62">
        <v>7140</v>
      </c>
      <c r="AB2679" s="62">
        <v>10.82</v>
      </c>
      <c r="AC2679" s="62">
        <v>3324.18</v>
      </c>
    </row>
    <row r="2680" spans="1:29" x14ac:dyDescent="0.25">
      <c r="A2680" s="61" t="s">
        <v>140</v>
      </c>
      <c r="B2680" s="61" t="s">
        <v>141</v>
      </c>
      <c r="C2680" s="62">
        <v>2010</v>
      </c>
      <c r="D2680" s="61" t="s">
        <v>89</v>
      </c>
      <c r="E2680" s="62">
        <v>44</v>
      </c>
      <c r="F2680" s="62">
        <v>182004</v>
      </c>
      <c r="G2680" s="62">
        <v>25581</v>
      </c>
      <c r="H2680" s="62">
        <v>48.45</v>
      </c>
      <c r="I2680" s="62">
        <v>4136.45</v>
      </c>
      <c r="J2680" s="62">
        <v>169263.72</v>
      </c>
      <c r="K2680" s="62">
        <v>1606.21</v>
      </c>
      <c r="L2680" s="62">
        <v>22243</v>
      </c>
      <c r="M2680" s="62">
        <v>42.13</v>
      </c>
      <c r="N2680" s="63"/>
      <c r="O2680" s="63"/>
      <c r="P2680" s="63"/>
      <c r="Q2680" s="63"/>
      <c r="R2680" s="63"/>
      <c r="S2680" s="63"/>
      <c r="T2680" s="63"/>
      <c r="U2680" s="63"/>
      <c r="V2680" s="63"/>
      <c r="W2680" s="63"/>
      <c r="X2680" s="63"/>
      <c r="Y2680" s="63"/>
      <c r="Z2680" s="62">
        <v>1639</v>
      </c>
      <c r="AA2680" s="62">
        <v>15921</v>
      </c>
      <c r="AB2680" s="62">
        <v>30.15</v>
      </c>
      <c r="AC2680" s="62">
        <v>37.25</v>
      </c>
    </row>
    <row r="2681" spans="1:29" ht="30" x14ac:dyDescent="0.25">
      <c r="A2681" s="61" t="s">
        <v>231</v>
      </c>
      <c r="B2681" s="61" t="s">
        <v>232</v>
      </c>
      <c r="C2681" s="62">
        <v>2015</v>
      </c>
      <c r="D2681" s="61" t="s">
        <v>75</v>
      </c>
      <c r="E2681" s="62">
        <v>80</v>
      </c>
      <c r="F2681" s="62">
        <v>940440</v>
      </c>
      <c r="G2681" s="62">
        <v>120505</v>
      </c>
      <c r="H2681" s="62">
        <v>125.53</v>
      </c>
      <c r="I2681" s="62">
        <v>11755.5</v>
      </c>
      <c r="J2681" s="62">
        <v>874609.2</v>
      </c>
      <c r="K2681" s="62">
        <v>0</v>
      </c>
      <c r="L2681" s="63"/>
      <c r="M2681" s="63"/>
      <c r="N2681" s="63"/>
      <c r="O2681" s="63"/>
      <c r="P2681" s="63"/>
      <c r="Q2681" s="63"/>
      <c r="R2681" s="63"/>
      <c r="S2681" s="63"/>
      <c r="T2681" s="63"/>
      <c r="U2681" s="63"/>
      <c r="V2681" s="63"/>
      <c r="W2681" s="63"/>
      <c r="X2681" s="63"/>
      <c r="Y2681" s="63"/>
      <c r="Z2681" s="62">
        <v>6996</v>
      </c>
      <c r="AA2681" s="62">
        <v>69452</v>
      </c>
      <c r="AB2681" s="62">
        <v>72.349999999999994</v>
      </c>
      <c r="AC2681" s="62">
        <v>87.45</v>
      </c>
    </row>
    <row r="2682" spans="1:29" x14ac:dyDescent="0.25">
      <c r="A2682" s="61" t="s">
        <v>321</v>
      </c>
      <c r="B2682" s="61" t="s">
        <v>322</v>
      </c>
      <c r="C2682" s="62">
        <v>2004</v>
      </c>
      <c r="D2682" s="61" t="s">
        <v>323</v>
      </c>
      <c r="E2682" s="62">
        <v>62</v>
      </c>
      <c r="F2682" s="62">
        <v>456600</v>
      </c>
      <c r="G2682" s="62">
        <v>51315</v>
      </c>
      <c r="H2682" s="62">
        <v>68.97</v>
      </c>
      <c r="I2682" s="62">
        <v>7364.52</v>
      </c>
      <c r="J2682" s="62">
        <v>424638</v>
      </c>
      <c r="K2682" s="62">
        <v>0</v>
      </c>
      <c r="L2682" s="63"/>
      <c r="M2682" s="63"/>
      <c r="N2682" s="63"/>
      <c r="O2682" s="63"/>
      <c r="P2682" s="63"/>
      <c r="Q2682" s="63"/>
      <c r="R2682" s="63"/>
      <c r="S2682" s="63"/>
      <c r="T2682" s="63"/>
      <c r="U2682" s="62">
        <v>17572</v>
      </c>
      <c r="V2682" s="62">
        <v>19691</v>
      </c>
      <c r="W2682" s="62">
        <v>26.47</v>
      </c>
      <c r="X2682" s="62">
        <v>283</v>
      </c>
      <c r="Y2682" s="62">
        <v>393331.65</v>
      </c>
      <c r="Z2682" s="62">
        <v>1824.76</v>
      </c>
      <c r="AA2682" s="62">
        <v>990</v>
      </c>
      <c r="AB2682" s="62">
        <v>1.33</v>
      </c>
      <c r="AC2682" s="62">
        <v>29.43</v>
      </c>
    </row>
    <row r="2683" spans="1:29" x14ac:dyDescent="0.25">
      <c r="A2683" s="61" t="s">
        <v>330</v>
      </c>
      <c r="B2683" s="61" t="s">
        <v>331</v>
      </c>
      <c r="C2683" s="62">
        <v>2017</v>
      </c>
      <c r="D2683" s="61" t="s">
        <v>75</v>
      </c>
      <c r="E2683" s="62">
        <v>36</v>
      </c>
      <c r="F2683" s="63"/>
      <c r="G2683" s="63"/>
      <c r="H2683" s="63"/>
      <c r="I2683" s="63"/>
      <c r="J2683" s="63"/>
      <c r="K2683" s="62">
        <v>0</v>
      </c>
      <c r="L2683" s="63"/>
      <c r="M2683" s="63"/>
      <c r="N2683" s="63"/>
      <c r="O2683" s="63"/>
      <c r="P2683" s="63"/>
      <c r="Q2683" s="63"/>
      <c r="R2683" s="63"/>
      <c r="S2683" s="63"/>
      <c r="T2683" s="63"/>
      <c r="U2683" s="63"/>
      <c r="V2683" s="63"/>
      <c r="W2683" s="63"/>
      <c r="X2683" s="63"/>
      <c r="Y2683" s="63"/>
      <c r="Z2683" s="62">
        <v>114300</v>
      </c>
      <c r="AA2683" s="62">
        <v>8243</v>
      </c>
      <c r="AB2683" s="62">
        <v>19.079999999999998</v>
      </c>
      <c r="AC2683" s="62">
        <v>3175</v>
      </c>
    </row>
    <row r="2684" spans="1:29" ht="30" x14ac:dyDescent="0.25">
      <c r="A2684" s="61" t="s">
        <v>324</v>
      </c>
      <c r="B2684" s="61" t="s">
        <v>325</v>
      </c>
      <c r="C2684" s="62">
        <v>2008</v>
      </c>
      <c r="D2684" s="61" t="s">
        <v>75</v>
      </c>
      <c r="E2684" s="62">
        <v>3</v>
      </c>
      <c r="F2684" s="63"/>
      <c r="G2684" s="63"/>
      <c r="H2684" s="63"/>
      <c r="I2684" s="63"/>
      <c r="J2684" s="63"/>
      <c r="K2684" s="62">
        <v>0</v>
      </c>
      <c r="L2684" s="63"/>
      <c r="M2684" s="63"/>
      <c r="N2684" s="63"/>
      <c r="O2684" s="63"/>
      <c r="P2684" s="63"/>
      <c r="Q2684" s="63"/>
      <c r="R2684" s="63"/>
      <c r="S2684" s="63"/>
      <c r="T2684" s="63"/>
      <c r="U2684" s="63"/>
      <c r="V2684" s="63"/>
      <c r="W2684" s="63"/>
      <c r="X2684" s="63"/>
      <c r="Y2684" s="63"/>
      <c r="Z2684" s="62">
        <v>0</v>
      </c>
      <c r="AA2684" s="63"/>
      <c r="AB2684" s="63"/>
      <c r="AC2684" s="62">
        <v>0</v>
      </c>
    </row>
    <row r="2685" spans="1:29" x14ac:dyDescent="0.25">
      <c r="A2685" s="61" t="s">
        <v>84</v>
      </c>
      <c r="B2685" s="61" t="s">
        <v>85</v>
      </c>
      <c r="C2685" s="62">
        <v>2006</v>
      </c>
      <c r="D2685" s="61" t="s">
        <v>86</v>
      </c>
      <c r="E2685" s="62">
        <v>80</v>
      </c>
      <c r="F2685" s="62">
        <v>18385</v>
      </c>
      <c r="G2685" s="62">
        <v>4374</v>
      </c>
      <c r="H2685" s="62">
        <v>4.5599999999999996</v>
      </c>
      <c r="I2685" s="62">
        <v>229.81</v>
      </c>
      <c r="J2685" s="62">
        <v>17098.05</v>
      </c>
      <c r="K2685" s="62">
        <v>1816</v>
      </c>
      <c r="L2685" s="62">
        <v>4022</v>
      </c>
      <c r="M2685" s="62">
        <v>4.1900000000000004</v>
      </c>
      <c r="N2685" s="62">
        <v>22.7</v>
      </c>
      <c r="O2685" s="62">
        <v>21899.69</v>
      </c>
      <c r="P2685" s="63"/>
      <c r="Q2685" s="63"/>
      <c r="R2685" s="63"/>
      <c r="S2685" s="63"/>
      <c r="T2685" s="63"/>
      <c r="U2685" s="63"/>
      <c r="V2685" s="63"/>
      <c r="W2685" s="63"/>
      <c r="X2685" s="63"/>
      <c r="Y2685" s="63"/>
      <c r="Z2685" s="62">
        <v>3536</v>
      </c>
      <c r="AA2685" s="62">
        <v>17203</v>
      </c>
      <c r="AB2685" s="62">
        <v>17.920000000000002</v>
      </c>
      <c r="AC2685" s="62">
        <v>44.2</v>
      </c>
    </row>
    <row r="2686" spans="1:29" ht="30" x14ac:dyDescent="0.25">
      <c r="A2686" s="61" t="s">
        <v>255</v>
      </c>
      <c r="B2686" s="61" t="s">
        <v>256</v>
      </c>
      <c r="C2686" s="62">
        <v>2006</v>
      </c>
      <c r="D2686" s="61" t="s">
        <v>313</v>
      </c>
      <c r="E2686" s="62">
        <v>72</v>
      </c>
      <c r="F2686" s="62">
        <v>312000</v>
      </c>
      <c r="G2686" s="62">
        <v>57813</v>
      </c>
      <c r="H2686" s="62">
        <v>66.91</v>
      </c>
      <c r="I2686" s="62">
        <v>4333.33</v>
      </c>
      <c r="J2686" s="62">
        <v>290160</v>
      </c>
      <c r="K2686" s="62">
        <v>34421.919999999998</v>
      </c>
      <c r="L2686" s="62">
        <v>42272</v>
      </c>
      <c r="M2686" s="62">
        <v>48.93</v>
      </c>
      <c r="N2686" s="62">
        <v>478.08</v>
      </c>
      <c r="O2686" s="62">
        <v>415104.27</v>
      </c>
      <c r="P2686" s="63"/>
      <c r="Q2686" s="63"/>
      <c r="R2686" s="63"/>
      <c r="S2686" s="63"/>
      <c r="T2686" s="63"/>
      <c r="U2686" s="63"/>
      <c r="V2686" s="63"/>
      <c r="W2686" s="63"/>
      <c r="X2686" s="63"/>
      <c r="Y2686" s="63"/>
      <c r="Z2686" s="62">
        <v>3516</v>
      </c>
      <c r="AA2686" s="62">
        <v>26051</v>
      </c>
      <c r="AB2686" s="62">
        <v>30.15</v>
      </c>
      <c r="AC2686" s="62">
        <v>48.83</v>
      </c>
    </row>
    <row r="2687" spans="1:29" ht="30" x14ac:dyDescent="0.25">
      <c r="A2687" s="61" t="s">
        <v>218</v>
      </c>
      <c r="B2687" s="61" t="s">
        <v>219</v>
      </c>
      <c r="C2687" s="62">
        <v>2011</v>
      </c>
      <c r="D2687" s="61" t="s">
        <v>89</v>
      </c>
      <c r="E2687" s="62">
        <v>100</v>
      </c>
      <c r="F2687" s="62">
        <v>1096753</v>
      </c>
      <c r="G2687" s="62">
        <v>146337</v>
      </c>
      <c r="H2687" s="62">
        <v>121.95</v>
      </c>
      <c r="I2687" s="62">
        <v>10967.53</v>
      </c>
      <c r="J2687" s="62">
        <v>1019980.29</v>
      </c>
      <c r="K2687" s="62">
        <v>0</v>
      </c>
      <c r="L2687" s="63"/>
      <c r="M2687" s="63"/>
      <c r="N2687" s="63"/>
      <c r="O2687" s="63"/>
      <c r="P2687" s="63"/>
      <c r="Q2687" s="63"/>
      <c r="R2687" s="63"/>
      <c r="S2687" s="63"/>
      <c r="T2687" s="63"/>
      <c r="U2687" s="63"/>
      <c r="V2687" s="63"/>
      <c r="W2687" s="63"/>
      <c r="X2687" s="63"/>
      <c r="Y2687" s="63"/>
      <c r="Z2687" s="62">
        <v>274910</v>
      </c>
      <c r="AA2687" s="62">
        <v>44110</v>
      </c>
      <c r="AB2687" s="62">
        <v>36.76</v>
      </c>
      <c r="AC2687" s="62">
        <v>2749.1</v>
      </c>
    </row>
    <row r="2688" spans="1:29" ht="30" x14ac:dyDescent="0.25">
      <c r="A2688" s="61" t="s">
        <v>206</v>
      </c>
      <c r="B2688" s="61" t="s">
        <v>207</v>
      </c>
      <c r="C2688" s="62">
        <v>2017</v>
      </c>
      <c r="D2688" s="61" t="s">
        <v>78</v>
      </c>
      <c r="E2688" s="62">
        <v>32</v>
      </c>
      <c r="F2688" s="62">
        <v>68160</v>
      </c>
      <c r="G2688" s="62">
        <v>9817</v>
      </c>
      <c r="H2688" s="62">
        <v>25.57</v>
      </c>
      <c r="I2688" s="62">
        <v>2130</v>
      </c>
      <c r="J2688" s="62">
        <v>63388.800000000003</v>
      </c>
      <c r="K2688" s="62">
        <v>11858.39</v>
      </c>
      <c r="L2688" s="62">
        <v>6281</v>
      </c>
      <c r="M2688" s="62">
        <v>16.36</v>
      </c>
      <c r="N2688" s="62">
        <v>370.57</v>
      </c>
      <c r="O2688" s="62">
        <v>143003.88</v>
      </c>
      <c r="P2688" s="63"/>
      <c r="Q2688" s="63"/>
      <c r="R2688" s="63"/>
      <c r="S2688" s="63"/>
      <c r="T2688" s="63"/>
      <c r="U2688" s="63"/>
      <c r="V2688" s="63"/>
      <c r="W2688" s="63"/>
      <c r="X2688" s="63"/>
      <c r="Y2688" s="63"/>
      <c r="Z2688" s="62">
        <v>125.82</v>
      </c>
      <c r="AA2688" s="62">
        <v>11490</v>
      </c>
      <c r="AB2688" s="62">
        <v>29.92</v>
      </c>
      <c r="AC2688" s="62">
        <v>3.93</v>
      </c>
    </row>
    <row r="2689" spans="1:29" x14ac:dyDescent="0.25">
      <c r="A2689" s="61" t="s">
        <v>397</v>
      </c>
      <c r="B2689" s="61" t="s">
        <v>398</v>
      </c>
      <c r="C2689" s="62">
        <v>2004</v>
      </c>
      <c r="D2689" s="61" t="s">
        <v>83</v>
      </c>
      <c r="E2689" s="62">
        <v>3</v>
      </c>
      <c r="F2689" s="62">
        <v>1176</v>
      </c>
      <c r="G2689" s="62">
        <v>183</v>
      </c>
      <c r="H2689" s="62">
        <v>5.08</v>
      </c>
      <c r="I2689" s="62">
        <v>392</v>
      </c>
      <c r="J2689" s="62">
        <v>1093.68</v>
      </c>
      <c r="K2689" s="62">
        <v>0</v>
      </c>
      <c r="L2689" s="63"/>
      <c r="M2689" s="63"/>
      <c r="N2689" s="63"/>
      <c r="O2689" s="63"/>
      <c r="P2689" s="63"/>
      <c r="Q2689" s="63"/>
      <c r="R2689" s="63"/>
      <c r="S2689" s="63"/>
      <c r="T2689" s="63"/>
      <c r="U2689" s="63"/>
      <c r="V2689" s="63"/>
      <c r="W2689" s="63"/>
      <c r="X2689" s="63"/>
      <c r="Y2689" s="63"/>
      <c r="Z2689" s="62">
        <v>0</v>
      </c>
      <c r="AA2689" s="63"/>
      <c r="AB2689" s="63"/>
      <c r="AC2689" s="62">
        <v>0</v>
      </c>
    </row>
    <row r="2690" spans="1:29" x14ac:dyDescent="0.25">
      <c r="A2690" s="61" t="s">
        <v>190</v>
      </c>
      <c r="B2690" s="61" t="s">
        <v>191</v>
      </c>
      <c r="C2690" s="62">
        <v>2014</v>
      </c>
      <c r="D2690" s="61" t="s">
        <v>175</v>
      </c>
      <c r="E2690" s="62">
        <v>6</v>
      </c>
      <c r="F2690" s="63"/>
      <c r="G2690" s="63"/>
      <c r="H2690" s="63"/>
      <c r="I2690" s="63"/>
      <c r="J2690" s="63"/>
      <c r="K2690" s="62">
        <v>0</v>
      </c>
      <c r="L2690" s="63"/>
      <c r="M2690" s="63"/>
      <c r="N2690" s="63"/>
      <c r="O2690" s="63"/>
      <c r="P2690" s="63"/>
      <c r="Q2690" s="63"/>
      <c r="R2690" s="63"/>
      <c r="S2690" s="63"/>
      <c r="T2690" s="63"/>
      <c r="U2690" s="63"/>
      <c r="V2690" s="63"/>
      <c r="W2690" s="63"/>
      <c r="X2690" s="63"/>
      <c r="Y2690" s="63"/>
      <c r="Z2690" s="62">
        <v>0</v>
      </c>
      <c r="AA2690" s="63"/>
      <c r="AB2690" s="63"/>
      <c r="AC2690" s="62">
        <v>0</v>
      </c>
    </row>
    <row r="2691" spans="1:29" x14ac:dyDescent="0.25">
      <c r="A2691" s="61" t="s">
        <v>161</v>
      </c>
      <c r="B2691" s="61" t="s">
        <v>162</v>
      </c>
      <c r="C2691" s="62">
        <v>2017</v>
      </c>
      <c r="D2691" s="61" t="s">
        <v>72</v>
      </c>
      <c r="E2691" s="62">
        <v>10</v>
      </c>
      <c r="F2691" s="62">
        <v>34498</v>
      </c>
      <c r="G2691" s="62">
        <v>7108</v>
      </c>
      <c r="H2691" s="62">
        <v>59.23</v>
      </c>
      <c r="I2691" s="62">
        <v>3449.8</v>
      </c>
      <c r="J2691" s="62">
        <v>32083.14</v>
      </c>
      <c r="K2691" s="62">
        <v>2811.83</v>
      </c>
      <c r="L2691" s="62">
        <v>4582</v>
      </c>
      <c r="M2691" s="62">
        <v>38.18</v>
      </c>
      <c r="N2691" s="62">
        <v>281.18</v>
      </c>
      <c r="O2691" s="62">
        <v>33908.74</v>
      </c>
      <c r="P2691" s="63"/>
      <c r="Q2691" s="63"/>
      <c r="R2691" s="63"/>
      <c r="S2691" s="63"/>
      <c r="T2691" s="63"/>
      <c r="U2691" s="63"/>
      <c r="V2691" s="63"/>
      <c r="W2691" s="63"/>
      <c r="X2691" s="63"/>
      <c r="Y2691" s="63"/>
      <c r="Z2691" s="62">
        <v>37409</v>
      </c>
      <c r="AA2691" s="62">
        <v>7183</v>
      </c>
      <c r="AB2691" s="62">
        <v>59.86</v>
      </c>
      <c r="AC2691" s="62">
        <v>3740.9</v>
      </c>
    </row>
    <row r="2692" spans="1:29" ht="30" x14ac:dyDescent="0.25">
      <c r="A2692" s="61" t="s">
        <v>148</v>
      </c>
      <c r="B2692" s="61" t="s">
        <v>149</v>
      </c>
      <c r="C2692" s="62">
        <v>2018</v>
      </c>
      <c r="D2692" s="61" t="s">
        <v>75</v>
      </c>
      <c r="E2692" s="62">
        <v>10</v>
      </c>
      <c r="F2692" s="62">
        <v>63605</v>
      </c>
      <c r="G2692" s="62">
        <v>14038</v>
      </c>
      <c r="H2692" s="62">
        <v>116.98</v>
      </c>
      <c r="I2692" s="62">
        <v>6360.5</v>
      </c>
      <c r="J2692" s="62">
        <v>59152.65</v>
      </c>
      <c r="K2692" s="62">
        <v>6708.76</v>
      </c>
      <c r="L2692" s="62">
        <v>10416</v>
      </c>
      <c r="M2692" s="62">
        <v>86.8</v>
      </c>
      <c r="N2692" s="62">
        <v>670.88</v>
      </c>
      <c r="O2692" s="62">
        <v>80902.92</v>
      </c>
      <c r="P2692" s="63"/>
      <c r="Q2692" s="63"/>
      <c r="R2692" s="63"/>
      <c r="S2692" s="63"/>
      <c r="T2692" s="63"/>
      <c r="U2692" s="63"/>
      <c r="V2692" s="63"/>
      <c r="W2692" s="63"/>
      <c r="X2692" s="63"/>
      <c r="Y2692" s="63"/>
      <c r="Z2692" s="62">
        <v>115.03</v>
      </c>
      <c r="AA2692" s="62">
        <v>13654</v>
      </c>
      <c r="AB2692" s="62">
        <v>113.78</v>
      </c>
      <c r="AC2692" s="62">
        <v>11.5</v>
      </c>
    </row>
    <row r="2693" spans="1:29" x14ac:dyDescent="0.25">
      <c r="A2693" s="61" t="s">
        <v>198</v>
      </c>
      <c r="B2693" s="61" t="s">
        <v>199</v>
      </c>
      <c r="C2693" s="62">
        <v>2007</v>
      </c>
      <c r="D2693" s="61" t="s">
        <v>94</v>
      </c>
      <c r="E2693" s="62">
        <v>4</v>
      </c>
      <c r="F2693" s="62">
        <v>272</v>
      </c>
      <c r="G2693" s="62">
        <v>38</v>
      </c>
      <c r="H2693" s="62">
        <v>0.79</v>
      </c>
      <c r="I2693" s="62">
        <v>68</v>
      </c>
      <c r="J2693" s="62">
        <v>252.96</v>
      </c>
      <c r="K2693" s="62">
        <v>226.96</v>
      </c>
      <c r="L2693" s="62">
        <v>474</v>
      </c>
      <c r="M2693" s="62">
        <v>9.8800000000000008</v>
      </c>
      <c r="N2693" s="63"/>
      <c r="O2693" s="63"/>
      <c r="P2693" s="63"/>
      <c r="Q2693" s="63"/>
      <c r="R2693" s="63"/>
      <c r="S2693" s="63"/>
      <c r="T2693" s="63"/>
      <c r="U2693" s="63"/>
      <c r="V2693" s="63"/>
      <c r="W2693" s="63"/>
      <c r="X2693" s="63"/>
      <c r="Y2693" s="63"/>
      <c r="Z2693" s="62">
        <v>29500</v>
      </c>
      <c r="AA2693" s="62">
        <v>2774</v>
      </c>
      <c r="AB2693" s="62">
        <v>57.79</v>
      </c>
      <c r="AC2693" s="62">
        <v>7375</v>
      </c>
    </row>
    <row r="2694" spans="1:29" ht="30" x14ac:dyDescent="0.25">
      <c r="A2694" s="61" t="s">
        <v>124</v>
      </c>
      <c r="B2694" s="61" t="s">
        <v>125</v>
      </c>
      <c r="C2694" s="62">
        <v>2018</v>
      </c>
      <c r="D2694" s="61" t="s">
        <v>78</v>
      </c>
      <c r="E2694" s="62">
        <v>38</v>
      </c>
      <c r="F2694" s="62">
        <v>62440</v>
      </c>
      <c r="G2694" s="62">
        <v>10819</v>
      </c>
      <c r="H2694" s="62">
        <v>23.73</v>
      </c>
      <c r="I2694" s="62">
        <v>1643.16</v>
      </c>
      <c r="J2694" s="62">
        <v>58069.2</v>
      </c>
      <c r="K2694" s="62">
        <v>18678.95</v>
      </c>
      <c r="L2694" s="62">
        <v>22991</v>
      </c>
      <c r="M2694" s="62">
        <v>50.42</v>
      </c>
      <c r="N2694" s="62">
        <v>491.55</v>
      </c>
      <c r="O2694" s="62">
        <v>225255.09</v>
      </c>
      <c r="P2694" s="63"/>
      <c r="Q2694" s="63"/>
      <c r="R2694" s="63"/>
      <c r="S2694" s="63"/>
      <c r="T2694" s="63"/>
      <c r="U2694" s="63"/>
      <c r="V2694" s="63"/>
      <c r="W2694" s="63"/>
      <c r="X2694" s="63"/>
      <c r="Y2694" s="63"/>
      <c r="Z2694" s="62">
        <v>37126.07</v>
      </c>
      <c r="AA2694" s="62">
        <v>8627</v>
      </c>
      <c r="AB2694" s="62">
        <v>18.920000000000002</v>
      </c>
      <c r="AC2694" s="62">
        <v>977</v>
      </c>
    </row>
    <row r="2695" spans="1:29" ht="30" x14ac:dyDescent="0.25">
      <c r="A2695" s="61" t="s">
        <v>350</v>
      </c>
      <c r="B2695" s="61" t="s">
        <v>351</v>
      </c>
      <c r="C2695" s="62">
        <v>2010</v>
      </c>
      <c r="D2695" s="61" t="s">
        <v>75</v>
      </c>
      <c r="E2695" s="62">
        <v>7</v>
      </c>
      <c r="F2695" s="62">
        <v>7065</v>
      </c>
      <c r="G2695" s="62">
        <v>1498</v>
      </c>
      <c r="H2695" s="62">
        <v>17.829999999999998</v>
      </c>
      <c r="I2695" s="62">
        <v>1009.29</v>
      </c>
      <c r="J2695" s="62">
        <v>6570.45</v>
      </c>
      <c r="K2695" s="62">
        <v>0</v>
      </c>
      <c r="L2695" s="63"/>
      <c r="M2695" s="63"/>
      <c r="N2695" s="63"/>
      <c r="O2695" s="63"/>
      <c r="P2695" s="63"/>
      <c r="Q2695" s="63"/>
      <c r="R2695" s="63"/>
      <c r="S2695" s="63"/>
      <c r="T2695" s="63"/>
      <c r="U2695" s="63"/>
      <c r="V2695" s="63"/>
      <c r="W2695" s="63"/>
      <c r="X2695" s="63"/>
      <c r="Y2695" s="63"/>
      <c r="Z2695" s="62">
        <v>27000</v>
      </c>
      <c r="AA2695" s="62">
        <v>2328</v>
      </c>
      <c r="AB2695" s="62">
        <v>27.71</v>
      </c>
      <c r="AC2695" s="62">
        <v>3857.14</v>
      </c>
    </row>
    <row r="2696" spans="1:29" ht="30" x14ac:dyDescent="0.25">
      <c r="A2696" s="61" t="s">
        <v>115</v>
      </c>
      <c r="B2696" s="61" t="s">
        <v>116</v>
      </c>
      <c r="C2696" s="62">
        <v>2013</v>
      </c>
      <c r="D2696" s="61" t="s">
        <v>135</v>
      </c>
      <c r="E2696" s="62">
        <v>24</v>
      </c>
      <c r="F2696" s="62">
        <v>7524</v>
      </c>
      <c r="G2696" s="62">
        <v>1511</v>
      </c>
      <c r="H2696" s="62">
        <v>5.25</v>
      </c>
      <c r="I2696" s="62">
        <v>313.5</v>
      </c>
      <c r="J2696" s="62">
        <v>6997.32</v>
      </c>
      <c r="K2696" s="62">
        <v>0</v>
      </c>
      <c r="L2696" s="63"/>
      <c r="M2696" s="63"/>
      <c r="N2696" s="63"/>
      <c r="O2696" s="63"/>
      <c r="P2696" s="63"/>
      <c r="Q2696" s="63"/>
      <c r="R2696" s="63"/>
      <c r="S2696" s="63"/>
      <c r="T2696" s="63"/>
      <c r="U2696" s="62">
        <v>400</v>
      </c>
      <c r="V2696" s="62">
        <v>1395</v>
      </c>
      <c r="W2696" s="62">
        <v>4.84</v>
      </c>
      <c r="X2696" s="62">
        <v>16</v>
      </c>
      <c r="Y2696" s="62">
        <v>8953.6</v>
      </c>
      <c r="Z2696" s="62">
        <v>178500</v>
      </c>
      <c r="AA2696" s="62">
        <v>25287</v>
      </c>
      <c r="AB2696" s="62">
        <v>87.8</v>
      </c>
      <c r="AC2696" s="62">
        <v>7437.5</v>
      </c>
    </row>
    <row r="2697" spans="1:29" x14ac:dyDescent="0.25">
      <c r="A2697" s="61" t="s">
        <v>332</v>
      </c>
      <c r="B2697" s="61" t="s">
        <v>333</v>
      </c>
      <c r="C2697" s="62">
        <v>2017</v>
      </c>
      <c r="D2697" s="61" t="s">
        <v>135</v>
      </c>
      <c r="E2697" s="62">
        <v>50</v>
      </c>
      <c r="F2697" s="62">
        <v>58459</v>
      </c>
      <c r="G2697" s="62">
        <v>14201</v>
      </c>
      <c r="H2697" s="62">
        <v>23.67</v>
      </c>
      <c r="I2697" s="62">
        <v>1169.18</v>
      </c>
      <c r="J2697" s="62">
        <v>54366.87</v>
      </c>
      <c r="K2697" s="62">
        <v>251.21</v>
      </c>
      <c r="L2697" s="62">
        <v>383</v>
      </c>
      <c r="M2697" s="62">
        <v>0.64</v>
      </c>
      <c r="N2697" s="62">
        <v>5.0199999999999996</v>
      </c>
      <c r="O2697" s="62">
        <v>3029.45</v>
      </c>
      <c r="P2697" s="63"/>
      <c r="Q2697" s="63"/>
      <c r="R2697" s="63"/>
      <c r="S2697" s="63"/>
      <c r="T2697" s="63"/>
      <c r="U2697" s="63"/>
      <c r="V2697" s="63"/>
      <c r="W2697" s="63"/>
      <c r="X2697" s="63"/>
      <c r="Y2697" s="63"/>
      <c r="Z2697" s="62">
        <v>320539</v>
      </c>
      <c r="AA2697" s="62">
        <v>35877</v>
      </c>
      <c r="AB2697" s="62">
        <v>59.8</v>
      </c>
      <c r="AC2697" s="62">
        <v>6410.78</v>
      </c>
    </row>
    <row r="2698" spans="1:29" x14ac:dyDescent="0.25">
      <c r="A2698" s="61" t="s">
        <v>222</v>
      </c>
      <c r="B2698" s="61" t="s">
        <v>223</v>
      </c>
      <c r="C2698" s="62">
        <v>2009</v>
      </c>
      <c r="D2698" s="61" t="s">
        <v>99</v>
      </c>
      <c r="E2698" s="62">
        <v>40</v>
      </c>
      <c r="F2698" s="62">
        <v>304720</v>
      </c>
      <c r="G2698" s="62">
        <v>46454</v>
      </c>
      <c r="H2698" s="62">
        <v>96.78</v>
      </c>
      <c r="I2698" s="62">
        <v>7618</v>
      </c>
      <c r="J2698" s="62">
        <v>283389.59999999998</v>
      </c>
      <c r="K2698" s="62">
        <v>0</v>
      </c>
      <c r="L2698" s="63"/>
      <c r="M2698" s="63"/>
      <c r="N2698" s="63"/>
      <c r="O2698" s="63"/>
      <c r="P2698" s="63"/>
      <c r="Q2698" s="63"/>
      <c r="R2698" s="63"/>
      <c r="S2698" s="63"/>
      <c r="T2698" s="63"/>
      <c r="U2698" s="63"/>
      <c r="V2698" s="63"/>
      <c r="W2698" s="63"/>
      <c r="X2698" s="63"/>
      <c r="Y2698" s="63"/>
      <c r="Z2698" s="62">
        <v>160020</v>
      </c>
      <c r="AA2698" s="62">
        <v>13320</v>
      </c>
      <c r="AB2698" s="62">
        <v>27.75</v>
      </c>
      <c r="AC2698" s="62">
        <v>4000.5</v>
      </c>
    </row>
    <row r="2699" spans="1:29" x14ac:dyDescent="0.25">
      <c r="A2699" s="61" t="s">
        <v>260</v>
      </c>
      <c r="B2699" s="61" t="s">
        <v>261</v>
      </c>
      <c r="C2699" s="62">
        <v>2012</v>
      </c>
      <c r="D2699" s="61" t="s">
        <v>135</v>
      </c>
      <c r="E2699" s="62">
        <v>40</v>
      </c>
      <c r="F2699" s="62">
        <v>30695</v>
      </c>
      <c r="G2699" s="62">
        <v>4386</v>
      </c>
      <c r="H2699" s="62">
        <v>9.14</v>
      </c>
      <c r="I2699" s="62">
        <v>767.38</v>
      </c>
      <c r="J2699" s="62">
        <v>28546.35</v>
      </c>
      <c r="K2699" s="62">
        <v>2074.6799999999998</v>
      </c>
      <c r="L2699" s="62">
        <v>3016</v>
      </c>
      <c r="M2699" s="62">
        <v>6.28</v>
      </c>
      <c r="N2699" s="62">
        <v>51.87</v>
      </c>
      <c r="O2699" s="62">
        <v>25019.25</v>
      </c>
      <c r="P2699" s="63"/>
      <c r="Q2699" s="63"/>
      <c r="R2699" s="63"/>
      <c r="S2699" s="63"/>
      <c r="T2699" s="63"/>
      <c r="U2699" s="62">
        <v>555</v>
      </c>
      <c r="V2699" s="62">
        <v>2186</v>
      </c>
      <c r="W2699" s="62">
        <v>4.55</v>
      </c>
      <c r="X2699" s="62">
        <v>13</v>
      </c>
      <c r="Y2699" s="62">
        <v>12423.12</v>
      </c>
      <c r="Z2699" s="62">
        <v>5899</v>
      </c>
      <c r="AA2699" s="62">
        <v>48837</v>
      </c>
      <c r="AB2699" s="62">
        <v>101.74</v>
      </c>
      <c r="AC2699" s="62">
        <v>147.47999999999999</v>
      </c>
    </row>
    <row r="2700" spans="1:29" ht="30" x14ac:dyDescent="0.25">
      <c r="A2700" s="61" t="s">
        <v>122</v>
      </c>
      <c r="B2700" s="61" t="s">
        <v>123</v>
      </c>
      <c r="C2700" s="62">
        <v>2015</v>
      </c>
      <c r="D2700" s="61" t="s">
        <v>226</v>
      </c>
      <c r="E2700" s="62">
        <v>64</v>
      </c>
      <c r="F2700" s="62">
        <v>247360</v>
      </c>
      <c r="G2700" s="62">
        <v>35831</v>
      </c>
      <c r="H2700" s="62">
        <v>46.65</v>
      </c>
      <c r="I2700" s="62">
        <v>3865</v>
      </c>
      <c r="J2700" s="62">
        <v>230044.79999999999</v>
      </c>
      <c r="K2700" s="62">
        <v>0</v>
      </c>
      <c r="L2700" s="62">
        <v>26116</v>
      </c>
      <c r="M2700" s="62">
        <v>34.01</v>
      </c>
      <c r="N2700" s="63"/>
      <c r="O2700" s="63"/>
      <c r="P2700" s="63"/>
      <c r="Q2700" s="63"/>
      <c r="R2700" s="63"/>
      <c r="S2700" s="63"/>
      <c r="T2700" s="63"/>
      <c r="U2700" s="63"/>
      <c r="V2700" s="63"/>
      <c r="W2700" s="63"/>
      <c r="X2700" s="63"/>
      <c r="Y2700" s="63"/>
      <c r="Z2700" s="62">
        <v>1296.7</v>
      </c>
      <c r="AA2700" s="62">
        <v>23670</v>
      </c>
      <c r="AB2700" s="62">
        <v>30.82</v>
      </c>
      <c r="AC2700" s="62">
        <v>20.260000000000002</v>
      </c>
    </row>
    <row r="2701" spans="1:29" x14ac:dyDescent="0.25">
      <c r="A2701" s="61" t="s">
        <v>163</v>
      </c>
      <c r="B2701" s="61" t="s">
        <v>164</v>
      </c>
      <c r="C2701" s="62">
        <v>2005</v>
      </c>
      <c r="D2701" s="61" t="s">
        <v>301</v>
      </c>
      <c r="E2701" s="62">
        <v>54</v>
      </c>
      <c r="F2701" s="62">
        <v>266560</v>
      </c>
      <c r="G2701" s="62">
        <v>29870</v>
      </c>
      <c r="H2701" s="62">
        <v>46.1</v>
      </c>
      <c r="I2701" s="62">
        <v>4936.3</v>
      </c>
      <c r="J2701" s="62">
        <v>247900.79999999999</v>
      </c>
      <c r="K2701" s="62">
        <v>38425.800000000003</v>
      </c>
      <c r="L2701" s="62">
        <v>26261</v>
      </c>
      <c r="M2701" s="62">
        <v>40.53</v>
      </c>
      <c r="N2701" s="62">
        <v>711.59</v>
      </c>
      <c r="O2701" s="62">
        <v>463388.25</v>
      </c>
      <c r="P2701" s="63"/>
      <c r="Q2701" s="63"/>
      <c r="R2701" s="63"/>
      <c r="S2701" s="63"/>
      <c r="T2701" s="63"/>
      <c r="U2701" s="63"/>
      <c r="V2701" s="63"/>
      <c r="W2701" s="63"/>
      <c r="X2701" s="63"/>
      <c r="Y2701" s="63"/>
      <c r="Z2701" s="62">
        <v>221900</v>
      </c>
      <c r="AA2701" s="62">
        <v>13067</v>
      </c>
      <c r="AB2701" s="62">
        <v>20.170000000000002</v>
      </c>
      <c r="AC2701" s="62">
        <v>4109.26</v>
      </c>
    </row>
    <row r="2702" spans="1:29" x14ac:dyDescent="0.25">
      <c r="A2702" s="61" t="s">
        <v>369</v>
      </c>
      <c r="B2702" s="61" t="s">
        <v>370</v>
      </c>
      <c r="C2702" s="62">
        <v>2009</v>
      </c>
      <c r="D2702" s="61" t="s">
        <v>75</v>
      </c>
      <c r="E2702" s="62">
        <v>19</v>
      </c>
      <c r="F2702" s="62">
        <v>7824</v>
      </c>
      <c r="G2702" s="62">
        <v>1581</v>
      </c>
      <c r="H2702" s="62">
        <v>6.93</v>
      </c>
      <c r="I2702" s="62">
        <v>411.79</v>
      </c>
      <c r="J2702" s="62">
        <v>7276.32</v>
      </c>
      <c r="K2702" s="62">
        <v>10079</v>
      </c>
      <c r="L2702" s="62">
        <v>24243</v>
      </c>
      <c r="M2702" s="62">
        <v>106.33</v>
      </c>
      <c r="N2702" s="62">
        <v>530.47</v>
      </c>
      <c r="O2702" s="62">
        <v>121545.68</v>
      </c>
      <c r="P2702" s="63"/>
      <c r="Q2702" s="63"/>
      <c r="R2702" s="63"/>
      <c r="S2702" s="63"/>
      <c r="T2702" s="63"/>
      <c r="U2702" s="63"/>
      <c r="V2702" s="63"/>
      <c r="W2702" s="63"/>
      <c r="X2702" s="63"/>
      <c r="Y2702" s="63"/>
      <c r="Z2702" s="62">
        <v>898.74</v>
      </c>
      <c r="AA2702" s="62">
        <v>4195</v>
      </c>
      <c r="AB2702" s="62">
        <v>18.399999999999999</v>
      </c>
      <c r="AC2702" s="62">
        <v>47.3</v>
      </c>
    </row>
    <row r="2703" spans="1:29" x14ac:dyDescent="0.25">
      <c r="A2703" s="61" t="s">
        <v>204</v>
      </c>
      <c r="B2703" s="61" t="s">
        <v>205</v>
      </c>
      <c r="C2703" s="62">
        <v>2009</v>
      </c>
      <c r="D2703" s="61" t="s">
        <v>72</v>
      </c>
      <c r="E2703" s="62">
        <v>20</v>
      </c>
      <c r="F2703" s="62">
        <v>15613</v>
      </c>
      <c r="G2703" s="62">
        <v>2247</v>
      </c>
      <c r="H2703" s="62">
        <v>9.36</v>
      </c>
      <c r="I2703" s="62">
        <v>780.65</v>
      </c>
      <c r="J2703" s="62">
        <v>14520.09</v>
      </c>
      <c r="K2703" s="62">
        <v>2938.89</v>
      </c>
      <c r="L2703" s="62">
        <v>6642</v>
      </c>
      <c r="M2703" s="62">
        <v>27.68</v>
      </c>
      <c r="N2703" s="62">
        <v>146.94</v>
      </c>
      <c r="O2703" s="62">
        <v>35441.01</v>
      </c>
      <c r="P2703" s="63"/>
      <c r="Q2703" s="63"/>
      <c r="R2703" s="63"/>
      <c r="S2703" s="63"/>
      <c r="T2703" s="63"/>
      <c r="U2703" s="63"/>
      <c r="V2703" s="63"/>
      <c r="W2703" s="63"/>
      <c r="X2703" s="63"/>
      <c r="Y2703" s="63"/>
      <c r="Z2703" s="62">
        <v>58040</v>
      </c>
      <c r="AA2703" s="62">
        <v>4554</v>
      </c>
      <c r="AB2703" s="62">
        <v>18.98</v>
      </c>
      <c r="AC2703" s="62">
        <v>2902</v>
      </c>
    </row>
    <row r="2704" spans="1:29" ht="30" x14ac:dyDescent="0.25">
      <c r="A2704" s="61" t="s">
        <v>173</v>
      </c>
      <c r="B2704" s="61" t="s">
        <v>174</v>
      </c>
      <c r="C2704" s="62">
        <v>2009</v>
      </c>
      <c r="D2704" s="61" t="s">
        <v>78</v>
      </c>
      <c r="E2704" s="62">
        <v>28</v>
      </c>
      <c r="F2704" s="62">
        <v>104400</v>
      </c>
      <c r="G2704" s="62">
        <v>16109</v>
      </c>
      <c r="H2704" s="62">
        <v>47.94</v>
      </c>
      <c r="I2704" s="62">
        <v>3728.57</v>
      </c>
      <c r="J2704" s="62">
        <v>97092</v>
      </c>
      <c r="K2704" s="62">
        <v>10785.65</v>
      </c>
      <c r="L2704" s="62">
        <v>13944</v>
      </c>
      <c r="M2704" s="62">
        <v>41.5</v>
      </c>
      <c r="N2704" s="62">
        <v>385.2</v>
      </c>
      <c r="O2704" s="62">
        <v>130067.33</v>
      </c>
      <c r="P2704" s="63"/>
      <c r="Q2704" s="63"/>
      <c r="R2704" s="63"/>
      <c r="S2704" s="63"/>
      <c r="T2704" s="63"/>
      <c r="U2704" s="63"/>
      <c r="V2704" s="63"/>
      <c r="W2704" s="63"/>
      <c r="X2704" s="63"/>
      <c r="Y2704" s="63"/>
      <c r="Z2704" s="62">
        <v>8354.52</v>
      </c>
      <c r="AA2704" s="62">
        <v>45231</v>
      </c>
      <c r="AB2704" s="62">
        <v>134.62</v>
      </c>
      <c r="AC2704" s="62">
        <v>298.38</v>
      </c>
    </row>
    <row r="2705" spans="1:29" ht="30" x14ac:dyDescent="0.25">
      <c r="A2705" s="61" t="s">
        <v>494</v>
      </c>
      <c r="B2705" s="61" t="s">
        <v>495</v>
      </c>
      <c r="C2705" s="62">
        <v>2016</v>
      </c>
      <c r="D2705" s="61" t="s">
        <v>78</v>
      </c>
      <c r="E2705" s="62">
        <v>24</v>
      </c>
      <c r="F2705" s="62">
        <v>150360</v>
      </c>
      <c r="G2705" s="62">
        <v>25288</v>
      </c>
      <c r="H2705" s="62">
        <v>87.81</v>
      </c>
      <c r="I2705" s="62">
        <v>6265</v>
      </c>
      <c r="J2705" s="62">
        <v>139834.79999999999</v>
      </c>
      <c r="K2705" s="62">
        <v>0</v>
      </c>
      <c r="L2705" s="62">
        <v>2869</v>
      </c>
      <c r="M2705" s="62">
        <v>9.9600000000000009</v>
      </c>
      <c r="N2705" s="63"/>
      <c r="O2705" s="63"/>
      <c r="P2705" s="62">
        <v>901</v>
      </c>
      <c r="Q2705" s="62">
        <v>1925</v>
      </c>
      <c r="R2705" s="62">
        <v>6.68</v>
      </c>
      <c r="S2705" s="62">
        <v>37</v>
      </c>
      <c r="T2705" s="62">
        <v>11414.77</v>
      </c>
      <c r="U2705" s="63"/>
      <c r="V2705" s="63"/>
      <c r="W2705" s="63"/>
      <c r="X2705" s="63"/>
      <c r="Y2705" s="63"/>
      <c r="Z2705" s="62">
        <v>842.19</v>
      </c>
      <c r="AA2705" s="62">
        <v>7510</v>
      </c>
      <c r="AB2705" s="62">
        <v>26.08</v>
      </c>
      <c r="AC2705" s="62">
        <v>35.090000000000003</v>
      </c>
    </row>
    <row r="2706" spans="1:29" ht="30" x14ac:dyDescent="0.25">
      <c r="A2706" s="61" t="s">
        <v>233</v>
      </c>
      <c r="B2706" s="61" t="s">
        <v>234</v>
      </c>
      <c r="C2706" s="62">
        <v>2009</v>
      </c>
      <c r="D2706" s="61" t="s">
        <v>226</v>
      </c>
      <c r="E2706" s="62">
        <v>81</v>
      </c>
      <c r="F2706" s="62">
        <v>347760</v>
      </c>
      <c r="G2706" s="62">
        <v>49394</v>
      </c>
      <c r="H2706" s="62">
        <v>50.82</v>
      </c>
      <c r="I2706" s="62">
        <v>4293.33</v>
      </c>
      <c r="J2706" s="62">
        <v>323416.8</v>
      </c>
      <c r="K2706" s="62">
        <v>9914.65</v>
      </c>
      <c r="L2706" s="62">
        <v>36188</v>
      </c>
      <c r="M2706" s="62">
        <v>37.229999999999997</v>
      </c>
      <c r="N2706" s="63"/>
      <c r="O2706" s="63"/>
      <c r="P2706" s="63"/>
      <c r="Q2706" s="63"/>
      <c r="R2706" s="63"/>
      <c r="S2706" s="63"/>
      <c r="T2706" s="63"/>
      <c r="U2706" s="63"/>
      <c r="V2706" s="63"/>
      <c r="W2706" s="63"/>
      <c r="X2706" s="63"/>
      <c r="Y2706" s="63"/>
      <c r="Z2706" s="62">
        <v>2375.5100000000002</v>
      </c>
      <c r="AA2706" s="62">
        <v>35695</v>
      </c>
      <c r="AB2706" s="62">
        <v>36.72</v>
      </c>
      <c r="AC2706" s="62">
        <v>29.33</v>
      </c>
    </row>
    <row r="2707" spans="1:29" ht="30" x14ac:dyDescent="0.25">
      <c r="A2707" s="61" t="s">
        <v>572</v>
      </c>
      <c r="B2707" s="61" t="s">
        <v>573</v>
      </c>
      <c r="C2707" s="62">
        <v>2004</v>
      </c>
      <c r="D2707" s="61" t="s">
        <v>323</v>
      </c>
      <c r="E2707" s="62">
        <v>56</v>
      </c>
      <c r="F2707" s="62">
        <v>611924</v>
      </c>
      <c r="G2707" s="62">
        <v>74544</v>
      </c>
      <c r="H2707" s="62">
        <v>110.93</v>
      </c>
      <c r="I2707" s="62">
        <v>10927.21</v>
      </c>
      <c r="J2707" s="62">
        <v>569089.31999999995</v>
      </c>
      <c r="K2707" s="62">
        <v>0</v>
      </c>
      <c r="L2707" s="63"/>
      <c r="M2707" s="63"/>
      <c r="N2707" s="63"/>
      <c r="O2707" s="63"/>
      <c r="P2707" s="63"/>
      <c r="Q2707" s="63"/>
      <c r="R2707" s="63"/>
      <c r="S2707" s="63"/>
      <c r="T2707" s="63"/>
      <c r="U2707" s="63"/>
      <c r="V2707" s="63"/>
      <c r="W2707" s="63"/>
      <c r="X2707" s="63"/>
      <c r="Y2707" s="63"/>
      <c r="Z2707" s="62">
        <v>1904.87</v>
      </c>
      <c r="AA2707" s="62">
        <v>0</v>
      </c>
      <c r="AB2707" s="62">
        <v>0</v>
      </c>
      <c r="AC2707" s="62">
        <v>34.020000000000003</v>
      </c>
    </row>
    <row r="2708" spans="1:29" ht="30" x14ac:dyDescent="0.25">
      <c r="A2708" s="61" t="s">
        <v>309</v>
      </c>
      <c r="B2708" s="61" t="s">
        <v>310</v>
      </c>
      <c r="C2708" s="62">
        <v>2016</v>
      </c>
      <c r="D2708" s="61" t="s">
        <v>75</v>
      </c>
      <c r="E2708" s="62">
        <v>26</v>
      </c>
      <c r="F2708" s="63"/>
      <c r="G2708" s="63"/>
      <c r="H2708" s="63"/>
      <c r="I2708" s="63"/>
      <c r="J2708" s="63"/>
      <c r="K2708" s="62">
        <v>0</v>
      </c>
      <c r="L2708" s="63"/>
      <c r="M2708" s="63"/>
      <c r="N2708" s="63"/>
      <c r="O2708" s="63"/>
      <c r="P2708" s="63"/>
      <c r="Q2708" s="63"/>
      <c r="R2708" s="63"/>
      <c r="S2708" s="63"/>
      <c r="T2708" s="63"/>
      <c r="U2708" s="63"/>
      <c r="V2708" s="63"/>
      <c r="W2708" s="63"/>
      <c r="X2708" s="63"/>
      <c r="Y2708" s="63"/>
      <c r="Z2708" s="62">
        <v>0</v>
      </c>
      <c r="AA2708" s="63"/>
      <c r="AB2708" s="63"/>
      <c r="AC2708" s="62">
        <v>0</v>
      </c>
    </row>
    <row r="2709" spans="1:29" ht="30" x14ac:dyDescent="0.25">
      <c r="A2709" s="61" t="s">
        <v>452</v>
      </c>
      <c r="B2709" s="61" t="s">
        <v>453</v>
      </c>
      <c r="C2709" s="62">
        <v>2015</v>
      </c>
      <c r="D2709" s="61" t="s">
        <v>86</v>
      </c>
      <c r="E2709" s="62">
        <v>14</v>
      </c>
      <c r="F2709" s="62">
        <v>681</v>
      </c>
      <c r="G2709" s="62">
        <v>142</v>
      </c>
      <c r="H2709" s="62">
        <v>0.85</v>
      </c>
      <c r="I2709" s="62">
        <v>48.64</v>
      </c>
      <c r="J2709" s="62">
        <v>633.33000000000004</v>
      </c>
      <c r="K2709" s="62">
        <v>232.78</v>
      </c>
      <c r="L2709" s="62">
        <v>255</v>
      </c>
      <c r="M2709" s="62">
        <v>1.52</v>
      </c>
      <c r="N2709" s="62">
        <v>16.63</v>
      </c>
      <c r="O2709" s="62">
        <v>2807.21</v>
      </c>
      <c r="P2709" s="63"/>
      <c r="Q2709" s="63"/>
      <c r="R2709" s="63"/>
      <c r="S2709" s="63"/>
      <c r="T2709" s="63"/>
      <c r="U2709" s="63"/>
      <c r="V2709" s="63"/>
      <c r="W2709" s="63"/>
      <c r="X2709" s="63"/>
      <c r="Y2709" s="63"/>
      <c r="Z2709" s="62">
        <v>181.43</v>
      </c>
      <c r="AA2709" s="62">
        <v>7214</v>
      </c>
      <c r="AB2709" s="62">
        <v>42.94</v>
      </c>
      <c r="AC2709" s="62">
        <v>12.96</v>
      </c>
    </row>
    <row r="2710" spans="1:29" ht="30" x14ac:dyDescent="0.25">
      <c r="A2710" s="61" t="s">
        <v>287</v>
      </c>
      <c r="B2710" s="61" t="s">
        <v>288</v>
      </c>
      <c r="C2710" s="62">
        <v>2004</v>
      </c>
      <c r="D2710" s="61" t="s">
        <v>150</v>
      </c>
      <c r="E2710" s="62">
        <v>8</v>
      </c>
      <c r="F2710" s="63"/>
      <c r="G2710" s="63"/>
      <c r="H2710" s="63"/>
      <c r="I2710" s="63"/>
      <c r="J2710" s="63"/>
      <c r="K2710" s="62">
        <v>0</v>
      </c>
      <c r="L2710" s="63"/>
      <c r="M2710" s="63"/>
      <c r="N2710" s="63"/>
      <c r="O2710" s="63"/>
      <c r="P2710" s="63"/>
      <c r="Q2710" s="63"/>
      <c r="R2710" s="63"/>
      <c r="S2710" s="63"/>
      <c r="T2710" s="63"/>
      <c r="U2710" s="63"/>
      <c r="V2710" s="63"/>
      <c r="W2710" s="63"/>
      <c r="X2710" s="63"/>
      <c r="Y2710" s="63"/>
      <c r="Z2710" s="62">
        <v>0</v>
      </c>
      <c r="AA2710" s="63"/>
      <c r="AB2710" s="63"/>
      <c r="AC2710" s="62">
        <v>0</v>
      </c>
    </row>
    <row r="2711" spans="1:29" ht="30" x14ac:dyDescent="0.25">
      <c r="A2711" s="61" t="s">
        <v>188</v>
      </c>
      <c r="B2711" s="61" t="s">
        <v>189</v>
      </c>
      <c r="C2711" s="62">
        <v>2006</v>
      </c>
      <c r="D2711" s="61" t="s">
        <v>297</v>
      </c>
      <c r="E2711" s="62">
        <v>80</v>
      </c>
      <c r="F2711" s="62">
        <v>160284</v>
      </c>
      <c r="G2711" s="62">
        <v>41516</v>
      </c>
      <c r="H2711" s="62">
        <v>43.25</v>
      </c>
      <c r="I2711" s="62">
        <v>2003.55</v>
      </c>
      <c r="J2711" s="62">
        <v>149064.12</v>
      </c>
      <c r="K2711" s="62">
        <v>69330.75</v>
      </c>
      <c r="L2711" s="62">
        <v>94229</v>
      </c>
      <c r="M2711" s="62">
        <v>98.16</v>
      </c>
      <c r="N2711" s="63"/>
      <c r="O2711" s="63"/>
      <c r="P2711" s="63"/>
      <c r="Q2711" s="63"/>
      <c r="R2711" s="63"/>
      <c r="S2711" s="63"/>
      <c r="T2711" s="63"/>
      <c r="U2711" s="63"/>
      <c r="V2711" s="63"/>
      <c r="W2711" s="63"/>
      <c r="X2711" s="63"/>
      <c r="Y2711" s="63"/>
      <c r="Z2711" s="62">
        <v>10273</v>
      </c>
      <c r="AA2711" s="62">
        <v>45693</v>
      </c>
      <c r="AB2711" s="62">
        <v>47.6</v>
      </c>
      <c r="AC2711" s="62">
        <v>128.41</v>
      </c>
    </row>
    <row r="2712" spans="1:29" x14ac:dyDescent="0.25">
      <c r="A2712" s="61" t="s">
        <v>107</v>
      </c>
      <c r="B2712" s="61" t="s">
        <v>108</v>
      </c>
      <c r="C2712" s="62">
        <v>2005</v>
      </c>
      <c r="D2712" s="61" t="s">
        <v>78</v>
      </c>
      <c r="E2712" s="62">
        <v>40</v>
      </c>
      <c r="F2712" s="62">
        <v>97266</v>
      </c>
      <c r="G2712" s="62">
        <v>16481</v>
      </c>
      <c r="H2712" s="62">
        <v>34.340000000000003</v>
      </c>
      <c r="I2712" s="62">
        <v>2431.65</v>
      </c>
      <c r="J2712" s="62">
        <v>90457.38</v>
      </c>
      <c r="K2712" s="62">
        <v>18244.72</v>
      </c>
      <c r="L2712" s="62">
        <v>23346</v>
      </c>
      <c r="M2712" s="62">
        <v>48.64</v>
      </c>
      <c r="N2712" s="62">
        <v>456.12</v>
      </c>
      <c r="O2712" s="62">
        <v>220018.52</v>
      </c>
      <c r="P2712" s="63"/>
      <c r="Q2712" s="63"/>
      <c r="R2712" s="63"/>
      <c r="S2712" s="63"/>
      <c r="T2712" s="63"/>
      <c r="U2712" s="63"/>
      <c r="V2712" s="63"/>
      <c r="W2712" s="63"/>
      <c r="X2712" s="63"/>
      <c r="Y2712" s="63"/>
      <c r="Z2712" s="62">
        <v>0</v>
      </c>
      <c r="AA2712" s="62">
        <v>14800</v>
      </c>
      <c r="AB2712" s="62">
        <v>30.83</v>
      </c>
      <c r="AC2712" s="62">
        <v>0</v>
      </c>
    </row>
    <row r="2713" spans="1:29" ht="30" x14ac:dyDescent="0.25">
      <c r="A2713" s="61" t="s">
        <v>120</v>
      </c>
      <c r="B2713" s="61" t="s">
        <v>121</v>
      </c>
      <c r="C2713" s="62">
        <v>2006</v>
      </c>
      <c r="D2713" s="61" t="s">
        <v>150</v>
      </c>
      <c r="E2713" s="62">
        <v>8</v>
      </c>
      <c r="F2713" s="62">
        <v>0</v>
      </c>
      <c r="G2713" s="62">
        <v>0</v>
      </c>
      <c r="H2713" s="62">
        <v>0</v>
      </c>
      <c r="I2713" s="62">
        <v>0</v>
      </c>
      <c r="J2713" s="62">
        <v>0</v>
      </c>
      <c r="K2713" s="62">
        <v>0</v>
      </c>
      <c r="L2713" s="62">
        <v>0</v>
      </c>
      <c r="M2713" s="62">
        <v>0</v>
      </c>
      <c r="N2713" s="63"/>
      <c r="O2713" s="63"/>
      <c r="P2713" s="63"/>
      <c r="Q2713" s="63"/>
      <c r="R2713" s="63"/>
      <c r="S2713" s="63"/>
      <c r="T2713" s="63"/>
      <c r="U2713" s="63"/>
      <c r="V2713" s="63"/>
      <c r="W2713" s="63"/>
      <c r="X2713" s="63"/>
      <c r="Y2713" s="63"/>
      <c r="Z2713" s="62">
        <v>16300</v>
      </c>
      <c r="AA2713" s="62">
        <v>1246</v>
      </c>
      <c r="AB2713" s="62">
        <v>12.98</v>
      </c>
      <c r="AC2713" s="62">
        <v>2037.5</v>
      </c>
    </row>
    <row r="2714" spans="1:29" ht="30" x14ac:dyDescent="0.25">
      <c r="A2714" s="61" t="s">
        <v>293</v>
      </c>
      <c r="B2714" s="61" t="s">
        <v>294</v>
      </c>
      <c r="C2714" s="62">
        <v>2018</v>
      </c>
      <c r="D2714" s="61" t="s">
        <v>150</v>
      </c>
      <c r="E2714" s="62">
        <v>8</v>
      </c>
      <c r="F2714" s="62">
        <v>32899</v>
      </c>
      <c r="G2714" s="62">
        <v>5758</v>
      </c>
      <c r="H2714" s="62">
        <v>59.98</v>
      </c>
      <c r="I2714" s="62">
        <v>4112.38</v>
      </c>
      <c r="J2714" s="62">
        <v>30596.07</v>
      </c>
      <c r="K2714" s="62">
        <v>1700</v>
      </c>
      <c r="L2714" s="62">
        <v>2557</v>
      </c>
      <c r="M2714" s="62">
        <v>26.64</v>
      </c>
      <c r="N2714" s="62">
        <v>212.5</v>
      </c>
      <c r="O2714" s="62">
        <v>20500.810000000001</v>
      </c>
      <c r="P2714" s="63"/>
      <c r="Q2714" s="63"/>
      <c r="R2714" s="63"/>
      <c r="S2714" s="63"/>
      <c r="T2714" s="63"/>
      <c r="U2714" s="63"/>
      <c r="V2714" s="63"/>
      <c r="W2714" s="63"/>
      <c r="X2714" s="63"/>
      <c r="Y2714" s="63"/>
      <c r="Z2714" s="62">
        <v>147.05000000000001</v>
      </c>
      <c r="AA2714" s="62">
        <v>49</v>
      </c>
      <c r="AB2714" s="62">
        <v>0.51</v>
      </c>
      <c r="AC2714" s="62">
        <v>18.38</v>
      </c>
    </row>
    <row r="2715" spans="1:29" ht="45" x14ac:dyDescent="0.25">
      <c r="A2715" s="61" t="s">
        <v>340</v>
      </c>
      <c r="B2715" s="61" t="s">
        <v>341</v>
      </c>
      <c r="C2715" s="62">
        <v>2013</v>
      </c>
      <c r="D2715" s="61" t="s">
        <v>75</v>
      </c>
      <c r="E2715" s="62">
        <v>8</v>
      </c>
      <c r="F2715" s="62">
        <v>442</v>
      </c>
      <c r="G2715" s="62">
        <v>2730</v>
      </c>
      <c r="H2715" s="62">
        <v>28.44</v>
      </c>
      <c r="I2715" s="62">
        <v>55.25</v>
      </c>
      <c r="J2715" s="62">
        <v>411.06</v>
      </c>
      <c r="K2715" s="62">
        <v>209</v>
      </c>
      <c r="L2715" s="62">
        <v>274</v>
      </c>
      <c r="M2715" s="62">
        <v>2.85</v>
      </c>
      <c r="N2715" s="63"/>
      <c r="O2715" s="63"/>
      <c r="P2715" s="63"/>
      <c r="Q2715" s="63"/>
      <c r="R2715" s="63"/>
      <c r="S2715" s="63"/>
      <c r="T2715" s="63"/>
      <c r="U2715" s="63"/>
      <c r="V2715" s="63"/>
      <c r="W2715" s="63"/>
      <c r="X2715" s="63"/>
      <c r="Y2715" s="63"/>
      <c r="Z2715" s="62">
        <v>45500</v>
      </c>
      <c r="AA2715" s="62">
        <v>2664</v>
      </c>
      <c r="AB2715" s="62">
        <v>27.75</v>
      </c>
      <c r="AC2715" s="62">
        <v>5687.5</v>
      </c>
    </row>
    <row r="2716" spans="1:29" x14ac:dyDescent="0.25">
      <c r="A2716" s="61" t="s">
        <v>196</v>
      </c>
      <c r="B2716" s="61" t="s">
        <v>197</v>
      </c>
      <c r="C2716" s="62">
        <v>2006</v>
      </c>
      <c r="D2716" s="61" t="s">
        <v>297</v>
      </c>
      <c r="E2716" s="62">
        <v>32</v>
      </c>
      <c r="F2716" s="62">
        <v>11684</v>
      </c>
      <c r="G2716" s="62">
        <v>3611</v>
      </c>
      <c r="H2716" s="62">
        <v>9.4</v>
      </c>
      <c r="I2716" s="62">
        <v>365.13</v>
      </c>
      <c r="J2716" s="62">
        <v>10866.12</v>
      </c>
      <c r="K2716" s="62">
        <v>14966.05</v>
      </c>
      <c r="L2716" s="62">
        <v>47470</v>
      </c>
      <c r="M2716" s="62">
        <v>123.62</v>
      </c>
      <c r="N2716" s="62">
        <v>467.69</v>
      </c>
      <c r="O2716" s="62">
        <v>180480.12</v>
      </c>
      <c r="P2716" s="63"/>
      <c r="Q2716" s="63"/>
      <c r="R2716" s="63"/>
      <c r="S2716" s="63"/>
      <c r="T2716" s="63"/>
      <c r="U2716" s="63"/>
      <c r="V2716" s="63"/>
      <c r="W2716" s="63"/>
      <c r="X2716" s="63"/>
      <c r="Y2716" s="63"/>
      <c r="Z2716" s="62">
        <v>179200</v>
      </c>
      <c r="AA2716" s="62">
        <v>30109</v>
      </c>
      <c r="AB2716" s="62">
        <v>78.41</v>
      </c>
      <c r="AC2716" s="62">
        <v>5600</v>
      </c>
    </row>
    <row r="2717" spans="1:29" ht="30" x14ac:dyDescent="0.25">
      <c r="A2717" s="61" t="s">
        <v>218</v>
      </c>
      <c r="B2717" s="61" t="s">
        <v>219</v>
      </c>
      <c r="C2717" s="62">
        <v>2011</v>
      </c>
      <c r="D2717" s="61" t="s">
        <v>75</v>
      </c>
      <c r="E2717" s="62">
        <v>8</v>
      </c>
      <c r="F2717" s="62">
        <v>3976</v>
      </c>
      <c r="G2717" s="62">
        <v>722</v>
      </c>
      <c r="H2717" s="62">
        <v>7.52</v>
      </c>
      <c r="I2717" s="62">
        <v>497</v>
      </c>
      <c r="J2717" s="62">
        <v>3697.68</v>
      </c>
      <c r="K2717" s="62">
        <v>0</v>
      </c>
      <c r="L2717" s="63"/>
      <c r="M2717" s="63"/>
      <c r="N2717" s="63"/>
      <c r="O2717" s="63"/>
      <c r="P2717" s="63"/>
      <c r="Q2717" s="63"/>
      <c r="R2717" s="63"/>
      <c r="S2717" s="63"/>
      <c r="T2717" s="63"/>
      <c r="U2717" s="63"/>
      <c r="V2717" s="63"/>
      <c r="W2717" s="63"/>
      <c r="X2717" s="63"/>
      <c r="Y2717" s="63"/>
      <c r="Z2717" s="62">
        <v>62800</v>
      </c>
      <c r="AA2717" s="62">
        <v>8476</v>
      </c>
      <c r="AB2717" s="62">
        <v>88.29</v>
      </c>
      <c r="AC2717" s="62">
        <v>7850</v>
      </c>
    </row>
    <row r="2718" spans="1:29" x14ac:dyDescent="0.25">
      <c r="A2718" s="61" t="s">
        <v>552</v>
      </c>
      <c r="B2718" s="61" t="s">
        <v>553</v>
      </c>
      <c r="C2718" s="62">
        <v>2003</v>
      </c>
      <c r="D2718" s="61" t="s">
        <v>75</v>
      </c>
      <c r="E2718" s="62">
        <v>7</v>
      </c>
      <c r="F2718" s="63"/>
      <c r="G2718" s="63"/>
      <c r="H2718" s="63"/>
      <c r="I2718" s="63"/>
      <c r="J2718" s="63"/>
      <c r="K2718" s="62">
        <v>0</v>
      </c>
      <c r="L2718" s="63"/>
      <c r="M2718" s="63"/>
      <c r="N2718" s="63"/>
      <c r="O2718" s="63"/>
      <c r="P2718" s="63"/>
      <c r="Q2718" s="63"/>
      <c r="R2718" s="63"/>
      <c r="S2718" s="63"/>
      <c r="T2718" s="63"/>
      <c r="U2718" s="63"/>
      <c r="V2718" s="63"/>
      <c r="W2718" s="63"/>
      <c r="X2718" s="63"/>
      <c r="Y2718" s="63"/>
      <c r="Z2718" s="62">
        <v>31500</v>
      </c>
      <c r="AA2718" s="62">
        <v>3459</v>
      </c>
      <c r="AB2718" s="62">
        <v>41.18</v>
      </c>
      <c r="AC2718" s="62">
        <v>4500</v>
      </c>
    </row>
    <row r="2719" spans="1:29" x14ac:dyDescent="0.25">
      <c r="A2719" s="61" t="s">
        <v>208</v>
      </c>
      <c r="B2719" s="61" t="s">
        <v>209</v>
      </c>
      <c r="C2719" s="62">
        <v>2004</v>
      </c>
      <c r="D2719" s="61" t="s">
        <v>226</v>
      </c>
      <c r="E2719" s="62">
        <v>4</v>
      </c>
      <c r="F2719" s="62">
        <v>1457</v>
      </c>
      <c r="G2719" s="62">
        <v>182</v>
      </c>
      <c r="H2719" s="62">
        <v>3.79</v>
      </c>
      <c r="I2719" s="62">
        <v>364.25</v>
      </c>
      <c r="J2719" s="62">
        <v>1355.01</v>
      </c>
      <c r="K2719" s="62">
        <v>0</v>
      </c>
      <c r="L2719" s="62">
        <v>0</v>
      </c>
      <c r="M2719" s="62">
        <v>0</v>
      </c>
      <c r="N2719" s="62">
        <v>0</v>
      </c>
      <c r="O2719" s="62">
        <v>0</v>
      </c>
      <c r="P2719" s="63"/>
      <c r="Q2719" s="63"/>
      <c r="R2719" s="63"/>
      <c r="S2719" s="63"/>
      <c r="T2719" s="63"/>
      <c r="U2719" s="63"/>
      <c r="V2719" s="63"/>
      <c r="W2719" s="63"/>
      <c r="X2719" s="63"/>
      <c r="Y2719" s="63"/>
      <c r="Z2719" s="62">
        <v>93</v>
      </c>
      <c r="AA2719" s="62">
        <v>386</v>
      </c>
      <c r="AB2719" s="62">
        <v>8.0399999999999991</v>
      </c>
      <c r="AC2719" s="62">
        <v>23.25</v>
      </c>
    </row>
    <row r="2720" spans="1:29" x14ac:dyDescent="0.25">
      <c r="A2720" s="61" t="s">
        <v>306</v>
      </c>
      <c r="B2720" s="61" t="s">
        <v>307</v>
      </c>
      <c r="C2720" s="62">
        <v>2011</v>
      </c>
      <c r="D2720" s="61" t="s">
        <v>75</v>
      </c>
      <c r="E2720" s="62">
        <v>5</v>
      </c>
      <c r="F2720" s="63"/>
      <c r="G2720" s="63"/>
      <c r="H2720" s="63"/>
      <c r="I2720" s="63"/>
      <c r="J2720" s="63"/>
      <c r="K2720" s="62">
        <v>0</v>
      </c>
      <c r="L2720" s="63"/>
      <c r="M2720" s="63"/>
      <c r="N2720" s="63"/>
      <c r="O2720" s="63"/>
      <c r="P2720" s="63"/>
      <c r="Q2720" s="63"/>
      <c r="R2720" s="63"/>
      <c r="S2720" s="63"/>
      <c r="T2720" s="63"/>
      <c r="U2720" s="63"/>
      <c r="V2720" s="63"/>
      <c r="W2720" s="63"/>
      <c r="X2720" s="63"/>
      <c r="Y2720" s="63"/>
      <c r="Z2720" s="62">
        <v>173.87</v>
      </c>
      <c r="AA2720" s="62">
        <v>3094</v>
      </c>
      <c r="AB2720" s="62">
        <v>51.57</v>
      </c>
      <c r="AC2720" s="62">
        <v>34.770000000000003</v>
      </c>
    </row>
    <row r="2721" spans="1:29" x14ac:dyDescent="0.25">
      <c r="A2721" s="61" t="s">
        <v>540</v>
      </c>
      <c r="B2721" s="61" t="s">
        <v>541</v>
      </c>
      <c r="C2721" s="62">
        <v>2010</v>
      </c>
      <c r="D2721" s="61" t="s">
        <v>99</v>
      </c>
      <c r="E2721" s="62">
        <v>82</v>
      </c>
      <c r="F2721" s="62">
        <v>660780</v>
      </c>
      <c r="G2721" s="62">
        <v>81986</v>
      </c>
      <c r="H2721" s="62">
        <v>83.32</v>
      </c>
      <c r="I2721" s="62">
        <v>8058.29</v>
      </c>
      <c r="J2721" s="62">
        <v>614525.4</v>
      </c>
      <c r="K2721" s="62">
        <v>0</v>
      </c>
      <c r="L2721" s="63"/>
      <c r="M2721" s="63"/>
      <c r="N2721" s="63"/>
      <c r="O2721" s="63"/>
      <c r="P2721" s="63"/>
      <c r="Q2721" s="63"/>
      <c r="R2721" s="63"/>
      <c r="S2721" s="63"/>
      <c r="T2721" s="63"/>
      <c r="U2721" s="63"/>
      <c r="V2721" s="63"/>
      <c r="W2721" s="63"/>
      <c r="X2721" s="63"/>
      <c r="Y2721" s="63"/>
      <c r="Z2721" s="62">
        <v>173960</v>
      </c>
      <c r="AA2721" s="62">
        <v>12226</v>
      </c>
      <c r="AB2721" s="62">
        <v>12.42</v>
      </c>
      <c r="AC2721" s="62">
        <v>2121.46</v>
      </c>
    </row>
    <row r="2722" spans="1:29" ht="30" x14ac:dyDescent="0.25">
      <c r="A2722" s="61" t="s">
        <v>464</v>
      </c>
      <c r="B2722" s="61" t="s">
        <v>465</v>
      </c>
      <c r="C2722" s="62">
        <v>2012</v>
      </c>
      <c r="D2722" s="61" t="s">
        <v>78</v>
      </c>
      <c r="E2722" s="62">
        <v>40</v>
      </c>
      <c r="F2722" s="62">
        <v>245620</v>
      </c>
      <c r="G2722" s="62">
        <v>73038</v>
      </c>
      <c r="H2722" s="62">
        <v>152.16</v>
      </c>
      <c r="I2722" s="62">
        <v>6140.5</v>
      </c>
      <c r="J2722" s="62">
        <v>228426.6</v>
      </c>
      <c r="K2722" s="62">
        <v>0</v>
      </c>
      <c r="L2722" s="63"/>
      <c r="M2722" s="63"/>
      <c r="N2722" s="63"/>
      <c r="O2722" s="63"/>
      <c r="P2722" s="63"/>
      <c r="Q2722" s="63"/>
      <c r="R2722" s="63"/>
      <c r="S2722" s="63"/>
      <c r="T2722" s="63"/>
      <c r="U2722" s="63"/>
      <c r="V2722" s="63"/>
      <c r="W2722" s="63"/>
      <c r="X2722" s="63"/>
      <c r="Y2722" s="63"/>
      <c r="Z2722" s="62">
        <v>957.16</v>
      </c>
      <c r="AA2722" s="62">
        <v>1663</v>
      </c>
      <c r="AB2722" s="62">
        <v>3.46</v>
      </c>
      <c r="AC2722" s="62">
        <v>23.93</v>
      </c>
    </row>
    <row r="2723" spans="1:29" ht="30" x14ac:dyDescent="0.25">
      <c r="A2723" s="61" t="s">
        <v>348</v>
      </c>
      <c r="B2723" s="61" t="s">
        <v>349</v>
      </c>
      <c r="C2723" s="62">
        <v>2010</v>
      </c>
      <c r="D2723" s="61" t="s">
        <v>75</v>
      </c>
      <c r="E2723" s="62">
        <v>12</v>
      </c>
      <c r="F2723" s="62">
        <v>1180</v>
      </c>
      <c r="G2723" s="62">
        <v>1226</v>
      </c>
      <c r="H2723" s="62">
        <v>8.51</v>
      </c>
      <c r="I2723" s="62">
        <v>98.33</v>
      </c>
      <c r="J2723" s="62">
        <v>1097.4000000000001</v>
      </c>
      <c r="K2723" s="62">
        <v>0</v>
      </c>
      <c r="L2723" s="63"/>
      <c r="M2723" s="63"/>
      <c r="N2723" s="63"/>
      <c r="O2723" s="63"/>
      <c r="P2723" s="63"/>
      <c r="Q2723" s="63"/>
      <c r="R2723" s="63"/>
      <c r="S2723" s="63"/>
      <c r="T2723" s="63"/>
      <c r="U2723" s="63"/>
      <c r="V2723" s="63"/>
      <c r="W2723" s="63"/>
      <c r="X2723" s="63"/>
      <c r="Y2723" s="63"/>
      <c r="Z2723" s="62">
        <v>100.17</v>
      </c>
      <c r="AA2723" s="62">
        <v>3797</v>
      </c>
      <c r="AB2723" s="62">
        <v>26.37</v>
      </c>
      <c r="AC2723" s="62">
        <v>8.35</v>
      </c>
    </row>
    <row r="2724" spans="1:29" ht="30" x14ac:dyDescent="0.25">
      <c r="A2724" s="61" t="s">
        <v>133</v>
      </c>
      <c r="B2724" s="61" t="s">
        <v>134</v>
      </c>
      <c r="C2724" s="62">
        <v>2018</v>
      </c>
      <c r="D2724" s="61" t="s">
        <v>75</v>
      </c>
      <c r="E2724" s="62">
        <v>14</v>
      </c>
      <c r="F2724" s="63"/>
      <c r="G2724" s="63"/>
      <c r="H2724" s="63"/>
      <c r="I2724" s="63"/>
      <c r="J2724" s="63"/>
      <c r="K2724" s="62">
        <v>0</v>
      </c>
      <c r="L2724" s="63"/>
      <c r="M2724" s="63"/>
      <c r="N2724" s="63"/>
      <c r="O2724" s="63"/>
      <c r="P2724" s="63"/>
      <c r="Q2724" s="63"/>
      <c r="R2724" s="63"/>
      <c r="S2724" s="63"/>
      <c r="T2724" s="63"/>
      <c r="U2724" s="63"/>
      <c r="V2724" s="63"/>
      <c r="W2724" s="63"/>
      <c r="X2724" s="63"/>
      <c r="Y2724" s="63"/>
      <c r="Z2724" s="62">
        <v>135200</v>
      </c>
      <c r="AA2724" s="62">
        <v>8352</v>
      </c>
      <c r="AB2724" s="62">
        <v>49.71</v>
      </c>
      <c r="AC2724" s="62">
        <v>9657.14</v>
      </c>
    </row>
    <row r="2725" spans="1:29" x14ac:dyDescent="0.25">
      <c r="A2725" s="61" t="s">
        <v>522</v>
      </c>
      <c r="B2725" s="61" t="s">
        <v>523</v>
      </c>
      <c r="C2725" s="62">
        <v>2010</v>
      </c>
      <c r="D2725" s="61" t="s">
        <v>78</v>
      </c>
      <c r="E2725" s="62">
        <v>56</v>
      </c>
      <c r="F2725" s="62">
        <v>189712</v>
      </c>
      <c r="G2725" s="62">
        <v>33943</v>
      </c>
      <c r="H2725" s="62">
        <v>50.51</v>
      </c>
      <c r="I2725" s="62">
        <v>3387.71</v>
      </c>
      <c r="J2725" s="62">
        <v>176432.16</v>
      </c>
      <c r="K2725" s="62">
        <v>25332.69</v>
      </c>
      <c r="L2725" s="62">
        <v>34979</v>
      </c>
      <c r="M2725" s="62">
        <v>52.05</v>
      </c>
      <c r="N2725" s="62">
        <v>452.37</v>
      </c>
      <c r="O2725" s="62">
        <v>305494.46999999997</v>
      </c>
      <c r="P2725" s="63"/>
      <c r="Q2725" s="63"/>
      <c r="R2725" s="63"/>
      <c r="S2725" s="63"/>
      <c r="T2725" s="63"/>
      <c r="U2725" s="63"/>
      <c r="V2725" s="63"/>
      <c r="W2725" s="63"/>
      <c r="X2725" s="63"/>
      <c r="Y2725" s="63"/>
      <c r="Z2725" s="62">
        <v>217161.8</v>
      </c>
      <c r="AA2725" s="62">
        <v>44679</v>
      </c>
      <c r="AB2725" s="62">
        <v>66.489999999999995</v>
      </c>
      <c r="AC2725" s="62">
        <v>3877.89</v>
      </c>
    </row>
    <row r="2726" spans="1:29" x14ac:dyDescent="0.25">
      <c r="A2726" s="61" t="s">
        <v>442</v>
      </c>
      <c r="B2726" s="61" t="s">
        <v>443</v>
      </c>
      <c r="C2726" s="62">
        <v>2018</v>
      </c>
      <c r="D2726" s="61" t="s">
        <v>78</v>
      </c>
      <c r="E2726" s="62">
        <v>40</v>
      </c>
      <c r="F2726" s="62">
        <v>236997</v>
      </c>
      <c r="G2726" s="62">
        <v>37709</v>
      </c>
      <c r="H2726" s="62">
        <v>78.56</v>
      </c>
      <c r="I2726" s="62">
        <v>5924.93</v>
      </c>
      <c r="J2726" s="62">
        <v>220407.21</v>
      </c>
      <c r="K2726" s="62">
        <v>0</v>
      </c>
      <c r="L2726" s="63"/>
      <c r="M2726" s="63"/>
      <c r="N2726" s="63"/>
      <c r="O2726" s="63"/>
      <c r="P2726" s="63"/>
      <c r="Q2726" s="63"/>
      <c r="R2726" s="63"/>
      <c r="S2726" s="63"/>
      <c r="T2726" s="63"/>
      <c r="U2726" s="63"/>
      <c r="V2726" s="63"/>
      <c r="W2726" s="63"/>
      <c r="X2726" s="63"/>
      <c r="Y2726" s="63"/>
      <c r="Z2726" s="62">
        <v>0</v>
      </c>
      <c r="AA2726" s="63"/>
      <c r="AB2726" s="63"/>
      <c r="AC2726" s="62">
        <v>0</v>
      </c>
    </row>
    <row r="2727" spans="1:29" ht="30" x14ac:dyDescent="0.25">
      <c r="A2727" s="61" t="s">
        <v>283</v>
      </c>
      <c r="B2727" s="61" t="s">
        <v>284</v>
      </c>
      <c r="C2727" s="62">
        <v>2007</v>
      </c>
      <c r="D2727" s="61" t="s">
        <v>419</v>
      </c>
      <c r="E2727" s="62">
        <v>8</v>
      </c>
      <c r="F2727" s="63"/>
      <c r="G2727" s="62">
        <v>0</v>
      </c>
      <c r="H2727" s="62">
        <v>0</v>
      </c>
      <c r="I2727" s="63"/>
      <c r="J2727" s="63"/>
      <c r="K2727" s="62">
        <v>0</v>
      </c>
      <c r="L2727" s="63"/>
      <c r="M2727" s="63"/>
      <c r="N2727" s="63"/>
      <c r="O2727" s="63"/>
      <c r="P2727" s="63"/>
      <c r="Q2727" s="63"/>
      <c r="R2727" s="63"/>
      <c r="S2727" s="63"/>
      <c r="T2727" s="63"/>
      <c r="U2727" s="63"/>
      <c r="V2727" s="63"/>
      <c r="W2727" s="63"/>
      <c r="X2727" s="63"/>
      <c r="Y2727" s="63"/>
      <c r="Z2727" s="62">
        <v>25.53</v>
      </c>
      <c r="AA2727" s="62">
        <v>1905</v>
      </c>
      <c r="AB2727" s="62">
        <v>19.84</v>
      </c>
      <c r="AC2727" s="62">
        <v>3.19</v>
      </c>
    </row>
    <row r="2728" spans="1:29" ht="30" x14ac:dyDescent="0.25">
      <c r="A2728" s="61" t="s">
        <v>538</v>
      </c>
      <c r="B2728" s="61" t="s">
        <v>539</v>
      </c>
      <c r="C2728" s="62">
        <v>2007</v>
      </c>
      <c r="D2728" s="61" t="s">
        <v>78</v>
      </c>
      <c r="E2728" s="62">
        <v>56</v>
      </c>
      <c r="F2728" s="62">
        <v>566672</v>
      </c>
      <c r="G2728" s="62">
        <v>93494</v>
      </c>
      <c r="H2728" s="62">
        <v>139.13</v>
      </c>
      <c r="I2728" s="62">
        <v>10119.14</v>
      </c>
      <c r="J2728" s="62">
        <v>527004.96</v>
      </c>
      <c r="K2728" s="62">
        <v>0</v>
      </c>
      <c r="L2728" s="63"/>
      <c r="M2728" s="63"/>
      <c r="N2728" s="63"/>
      <c r="O2728" s="63"/>
      <c r="P2728" s="63"/>
      <c r="Q2728" s="63"/>
      <c r="R2728" s="63"/>
      <c r="S2728" s="63"/>
      <c r="T2728" s="63"/>
      <c r="U2728" s="63"/>
      <c r="V2728" s="63"/>
      <c r="W2728" s="63"/>
      <c r="X2728" s="63"/>
      <c r="Y2728" s="63"/>
      <c r="Z2728" s="62">
        <v>0</v>
      </c>
      <c r="AA2728" s="63"/>
      <c r="AB2728" s="63"/>
      <c r="AC2728" s="62">
        <v>0</v>
      </c>
    </row>
    <row r="2729" spans="1:29" x14ac:dyDescent="0.25">
      <c r="A2729" s="61" t="s">
        <v>202</v>
      </c>
      <c r="B2729" s="61" t="s">
        <v>203</v>
      </c>
      <c r="C2729" s="62">
        <v>2006</v>
      </c>
      <c r="D2729" s="61" t="s">
        <v>75</v>
      </c>
      <c r="E2729" s="62">
        <v>6</v>
      </c>
      <c r="F2729" s="62">
        <v>4193</v>
      </c>
      <c r="G2729" s="62">
        <v>890</v>
      </c>
      <c r="H2729" s="62">
        <v>12.36</v>
      </c>
      <c r="I2729" s="62">
        <v>698.83</v>
      </c>
      <c r="J2729" s="62">
        <v>3899.49</v>
      </c>
      <c r="K2729" s="62">
        <v>0</v>
      </c>
      <c r="L2729" s="63"/>
      <c r="M2729" s="63"/>
      <c r="N2729" s="63"/>
      <c r="O2729" s="63"/>
      <c r="P2729" s="63"/>
      <c r="Q2729" s="63"/>
      <c r="R2729" s="63"/>
      <c r="S2729" s="63"/>
      <c r="T2729" s="63"/>
      <c r="U2729" s="63"/>
      <c r="V2729" s="63"/>
      <c r="W2729" s="63"/>
      <c r="X2729" s="63"/>
      <c r="Y2729" s="63"/>
      <c r="Z2729" s="62">
        <v>67538</v>
      </c>
      <c r="AA2729" s="62">
        <v>2855</v>
      </c>
      <c r="AB2729" s="62">
        <v>39.65</v>
      </c>
      <c r="AC2729" s="62">
        <v>11256.33</v>
      </c>
    </row>
    <row r="2730" spans="1:29" ht="30" x14ac:dyDescent="0.25">
      <c r="A2730" s="61" t="s">
        <v>342</v>
      </c>
      <c r="B2730" s="61" t="s">
        <v>343</v>
      </c>
      <c r="C2730" s="62">
        <v>2005</v>
      </c>
      <c r="D2730" s="61" t="s">
        <v>78</v>
      </c>
      <c r="E2730" s="62">
        <v>77</v>
      </c>
      <c r="F2730" s="62">
        <v>797460</v>
      </c>
      <c r="G2730" s="62">
        <v>92214</v>
      </c>
      <c r="H2730" s="62">
        <v>99.8</v>
      </c>
      <c r="I2730" s="62">
        <v>10356.620000000001</v>
      </c>
      <c r="J2730" s="62">
        <v>741637.8</v>
      </c>
      <c r="K2730" s="62">
        <v>0</v>
      </c>
      <c r="L2730" s="63"/>
      <c r="M2730" s="63"/>
      <c r="N2730" s="63"/>
      <c r="O2730" s="63"/>
      <c r="P2730" s="63"/>
      <c r="Q2730" s="63"/>
      <c r="R2730" s="63"/>
      <c r="S2730" s="63"/>
      <c r="T2730" s="63"/>
      <c r="U2730" s="63"/>
      <c r="V2730" s="63"/>
      <c r="W2730" s="63"/>
      <c r="X2730" s="63"/>
      <c r="Y2730" s="63"/>
      <c r="Z2730" s="62">
        <v>272900</v>
      </c>
      <c r="AA2730" s="62">
        <v>17858</v>
      </c>
      <c r="AB2730" s="62">
        <v>19.329999999999998</v>
      </c>
      <c r="AC2730" s="62">
        <v>3544.16</v>
      </c>
    </row>
    <row r="2731" spans="1:29" x14ac:dyDescent="0.25">
      <c r="A2731" s="61" t="s">
        <v>299</v>
      </c>
      <c r="B2731" s="61" t="s">
        <v>300</v>
      </c>
      <c r="C2731" s="62">
        <v>2013</v>
      </c>
      <c r="D2731" s="61" t="s">
        <v>94</v>
      </c>
      <c r="E2731" s="62">
        <v>16</v>
      </c>
      <c r="F2731" s="62">
        <v>1477</v>
      </c>
      <c r="G2731" s="62">
        <v>630</v>
      </c>
      <c r="H2731" s="62">
        <v>3.28</v>
      </c>
      <c r="I2731" s="62">
        <v>92.31</v>
      </c>
      <c r="J2731" s="62">
        <v>1373.61</v>
      </c>
      <c r="K2731" s="62">
        <v>301</v>
      </c>
      <c r="L2731" s="62">
        <v>627</v>
      </c>
      <c r="M2731" s="62">
        <v>3.27</v>
      </c>
      <c r="N2731" s="62">
        <v>18.809999999999999</v>
      </c>
      <c r="O2731" s="62">
        <v>3629.85</v>
      </c>
      <c r="P2731" s="63"/>
      <c r="Q2731" s="63"/>
      <c r="R2731" s="63"/>
      <c r="S2731" s="63"/>
      <c r="T2731" s="63"/>
      <c r="U2731" s="63"/>
      <c r="V2731" s="63"/>
      <c r="W2731" s="63"/>
      <c r="X2731" s="63"/>
      <c r="Y2731" s="63"/>
      <c r="Z2731" s="62">
        <v>130388</v>
      </c>
      <c r="AA2731" s="62">
        <v>6522</v>
      </c>
      <c r="AB2731" s="62">
        <v>33.97</v>
      </c>
      <c r="AC2731" s="62">
        <v>8149.25</v>
      </c>
    </row>
    <row r="2732" spans="1:29" ht="30" x14ac:dyDescent="0.25">
      <c r="A2732" s="61" t="s">
        <v>277</v>
      </c>
      <c r="B2732" s="61" t="s">
        <v>278</v>
      </c>
      <c r="C2732" s="62">
        <v>2007</v>
      </c>
      <c r="D2732" s="61" t="s">
        <v>78</v>
      </c>
      <c r="E2732" s="62">
        <v>40</v>
      </c>
      <c r="F2732" s="62">
        <v>450120</v>
      </c>
      <c r="G2732" s="62">
        <v>60020</v>
      </c>
      <c r="H2732" s="62">
        <v>125.04</v>
      </c>
      <c r="I2732" s="62">
        <v>11253</v>
      </c>
      <c r="J2732" s="62">
        <v>418611.6</v>
      </c>
      <c r="K2732" s="62">
        <v>0</v>
      </c>
      <c r="L2732" s="63"/>
      <c r="M2732" s="63"/>
      <c r="N2732" s="63"/>
      <c r="O2732" s="63"/>
      <c r="P2732" s="63"/>
      <c r="Q2732" s="63"/>
      <c r="R2732" s="63"/>
      <c r="S2732" s="63"/>
      <c r="T2732" s="63"/>
      <c r="U2732" s="63"/>
      <c r="V2732" s="63"/>
      <c r="W2732" s="63"/>
      <c r="X2732" s="63"/>
      <c r="Y2732" s="63"/>
      <c r="Z2732" s="62">
        <v>99346.12</v>
      </c>
      <c r="AA2732" s="62">
        <v>4506</v>
      </c>
      <c r="AB2732" s="62">
        <v>9.39</v>
      </c>
      <c r="AC2732" s="62">
        <v>2483.65</v>
      </c>
    </row>
    <row r="2733" spans="1:29" ht="30" x14ac:dyDescent="0.25">
      <c r="A2733" s="61" t="s">
        <v>237</v>
      </c>
      <c r="B2733" s="61" t="s">
        <v>238</v>
      </c>
      <c r="C2733" s="62">
        <v>2013</v>
      </c>
      <c r="D2733" s="61" t="s">
        <v>99</v>
      </c>
      <c r="E2733" s="62">
        <v>32</v>
      </c>
      <c r="F2733" s="62">
        <v>114588</v>
      </c>
      <c r="G2733" s="62">
        <v>28570</v>
      </c>
      <c r="H2733" s="62">
        <v>74.400000000000006</v>
      </c>
      <c r="I2733" s="62">
        <v>3580.88</v>
      </c>
      <c r="J2733" s="62">
        <v>106566.84</v>
      </c>
      <c r="K2733" s="62">
        <v>8978.41</v>
      </c>
      <c r="L2733" s="62">
        <v>13331</v>
      </c>
      <c r="M2733" s="62">
        <v>34.72</v>
      </c>
      <c r="N2733" s="62">
        <v>280.58</v>
      </c>
      <c r="O2733" s="62">
        <v>108273.3</v>
      </c>
      <c r="P2733" s="63"/>
      <c r="Q2733" s="63"/>
      <c r="R2733" s="63"/>
      <c r="S2733" s="63"/>
      <c r="T2733" s="63"/>
      <c r="U2733" s="63"/>
      <c r="V2733" s="63"/>
      <c r="W2733" s="63"/>
      <c r="X2733" s="63"/>
      <c r="Y2733" s="63"/>
      <c r="Z2733" s="62">
        <v>152600</v>
      </c>
      <c r="AA2733" s="62">
        <v>16334</v>
      </c>
      <c r="AB2733" s="62">
        <v>42.54</v>
      </c>
      <c r="AC2733" s="62">
        <v>4768.75</v>
      </c>
    </row>
    <row r="2734" spans="1:29" ht="30" x14ac:dyDescent="0.25">
      <c r="A2734" s="61" t="s">
        <v>415</v>
      </c>
      <c r="B2734" s="61" t="s">
        <v>416</v>
      </c>
      <c r="C2734" s="62">
        <v>2013</v>
      </c>
      <c r="D2734" s="61" t="s">
        <v>94</v>
      </c>
      <c r="E2734" s="62">
        <v>11</v>
      </c>
      <c r="F2734" s="63"/>
      <c r="G2734" s="63"/>
      <c r="H2734" s="63"/>
      <c r="I2734" s="63"/>
      <c r="J2734" s="63"/>
      <c r="K2734" s="62">
        <v>0</v>
      </c>
      <c r="L2734" s="63"/>
      <c r="M2734" s="63"/>
      <c r="N2734" s="63"/>
      <c r="O2734" s="63"/>
      <c r="P2734" s="63"/>
      <c r="Q2734" s="63"/>
      <c r="R2734" s="63"/>
      <c r="S2734" s="63"/>
      <c r="T2734" s="63"/>
      <c r="U2734" s="63"/>
      <c r="V2734" s="63"/>
      <c r="W2734" s="63"/>
      <c r="X2734" s="63"/>
      <c r="Y2734" s="63"/>
      <c r="Z2734" s="62">
        <v>193.81</v>
      </c>
      <c r="AA2734" s="62">
        <v>20745</v>
      </c>
      <c r="AB2734" s="62">
        <v>157.16</v>
      </c>
      <c r="AC2734" s="62">
        <v>17.62</v>
      </c>
    </row>
    <row r="2735" spans="1:29" ht="30" x14ac:dyDescent="0.25">
      <c r="A2735" s="61" t="s">
        <v>430</v>
      </c>
      <c r="B2735" s="61" t="s">
        <v>431</v>
      </c>
      <c r="C2735" s="62">
        <v>2005</v>
      </c>
      <c r="D2735" s="61" t="s">
        <v>89</v>
      </c>
      <c r="E2735" s="62">
        <v>125</v>
      </c>
      <c r="F2735" s="62">
        <v>1392000</v>
      </c>
      <c r="G2735" s="62">
        <v>98844</v>
      </c>
      <c r="H2735" s="62">
        <v>65.900000000000006</v>
      </c>
      <c r="I2735" s="62">
        <v>11136</v>
      </c>
      <c r="J2735" s="62">
        <v>1294560</v>
      </c>
      <c r="K2735" s="62">
        <v>9055</v>
      </c>
      <c r="L2735" s="62">
        <v>11106</v>
      </c>
      <c r="M2735" s="62">
        <v>7.4</v>
      </c>
      <c r="N2735" s="62">
        <v>72.44</v>
      </c>
      <c r="O2735" s="62">
        <v>109196.96</v>
      </c>
      <c r="P2735" s="63"/>
      <c r="Q2735" s="63"/>
      <c r="R2735" s="63"/>
      <c r="S2735" s="63"/>
      <c r="T2735" s="63"/>
      <c r="U2735" s="63"/>
      <c r="V2735" s="63"/>
      <c r="W2735" s="63"/>
      <c r="X2735" s="63"/>
      <c r="Y2735" s="63"/>
      <c r="Z2735" s="62">
        <v>2856</v>
      </c>
      <c r="AA2735" s="62">
        <v>18650</v>
      </c>
      <c r="AB2735" s="62">
        <v>12.43</v>
      </c>
      <c r="AC2735" s="62">
        <v>22.85</v>
      </c>
    </row>
    <row r="2736" spans="1:29" x14ac:dyDescent="0.25">
      <c r="A2736" s="61" t="s">
        <v>155</v>
      </c>
      <c r="B2736" s="61" t="s">
        <v>156</v>
      </c>
      <c r="C2736" s="62">
        <v>2017</v>
      </c>
      <c r="D2736" s="61" t="s">
        <v>89</v>
      </c>
      <c r="E2736" s="62">
        <v>30</v>
      </c>
      <c r="F2736" s="62">
        <v>88800</v>
      </c>
      <c r="G2736" s="62">
        <v>15113</v>
      </c>
      <c r="H2736" s="62">
        <v>41.98</v>
      </c>
      <c r="I2736" s="62">
        <v>2960</v>
      </c>
      <c r="J2736" s="62">
        <v>82584</v>
      </c>
      <c r="K2736" s="62">
        <v>10353.06</v>
      </c>
      <c r="L2736" s="62">
        <v>13266</v>
      </c>
      <c r="M2736" s="62">
        <v>36.85</v>
      </c>
      <c r="N2736" s="62">
        <v>345.1</v>
      </c>
      <c r="O2736" s="62">
        <v>124850.6</v>
      </c>
      <c r="P2736" s="63"/>
      <c r="Q2736" s="63"/>
      <c r="R2736" s="63"/>
      <c r="S2736" s="63"/>
      <c r="T2736" s="63"/>
      <c r="U2736" s="63"/>
      <c r="V2736" s="63"/>
      <c r="W2736" s="63"/>
      <c r="X2736" s="63"/>
      <c r="Y2736" s="63"/>
      <c r="Z2736" s="62">
        <v>70774</v>
      </c>
      <c r="AA2736" s="62">
        <v>5418</v>
      </c>
      <c r="AB2736" s="62">
        <v>15.05</v>
      </c>
      <c r="AC2736" s="62">
        <v>2359.13</v>
      </c>
    </row>
    <row r="2737" spans="1:29" x14ac:dyDescent="0.25">
      <c r="A2737" s="61" t="s">
        <v>204</v>
      </c>
      <c r="B2737" s="61" t="s">
        <v>205</v>
      </c>
      <c r="C2737" s="62">
        <v>2016</v>
      </c>
      <c r="D2737" s="61" t="s">
        <v>72</v>
      </c>
      <c r="E2737" s="62">
        <v>20</v>
      </c>
      <c r="F2737" s="62">
        <v>30668</v>
      </c>
      <c r="G2737" s="62">
        <v>3535</v>
      </c>
      <c r="H2737" s="62">
        <v>14.73</v>
      </c>
      <c r="I2737" s="62">
        <v>1533.4</v>
      </c>
      <c r="J2737" s="62">
        <v>28521.24</v>
      </c>
      <c r="K2737" s="62">
        <v>3093.11</v>
      </c>
      <c r="L2737" s="62">
        <v>3379</v>
      </c>
      <c r="M2737" s="62">
        <v>14.08</v>
      </c>
      <c r="N2737" s="62">
        <v>154.66</v>
      </c>
      <c r="O2737" s="62">
        <v>37300.78</v>
      </c>
      <c r="P2737" s="63"/>
      <c r="Q2737" s="63"/>
      <c r="R2737" s="63"/>
      <c r="S2737" s="63"/>
      <c r="T2737" s="63"/>
      <c r="U2737" s="63"/>
      <c r="V2737" s="63"/>
      <c r="W2737" s="63"/>
      <c r="X2737" s="63"/>
      <c r="Y2737" s="63"/>
      <c r="Z2737" s="62">
        <v>41300</v>
      </c>
      <c r="AA2737" s="62">
        <v>4387</v>
      </c>
      <c r="AB2737" s="62">
        <v>18.28</v>
      </c>
      <c r="AC2737" s="62">
        <v>2065</v>
      </c>
    </row>
    <row r="2738" spans="1:29" ht="30" x14ac:dyDescent="0.25">
      <c r="A2738" s="61" t="s">
        <v>218</v>
      </c>
      <c r="B2738" s="61" t="s">
        <v>219</v>
      </c>
      <c r="C2738" s="62">
        <v>2004</v>
      </c>
      <c r="D2738" s="61" t="s">
        <v>89</v>
      </c>
      <c r="E2738" s="62">
        <v>100</v>
      </c>
      <c r="F2738" s="62">
        <v>1155120</v>
      </c>
      <c r="G2738" s="62">
        <v>123325</v>
      </c>
      <c r="H2738" s="62">
        <v>102.77</v>
      </c>
      <c r="I2738" s="62">
        <v>11551.2</v>
      </c>
      <c r="J2738" s="62">
        <v>1074261.6000000001</v>
      </c>
      <c r="K2738" s="62">
        <v>0</v>
      </c>
      <c r="L2738" s="63"/>
      <c r="M2738" s="63"/>
      <c r="N2738" s="63"/>
      <c r="O2738" s="63"/>
      <c r="P2738" s="63"/>
      <c r="Q2738" s="63"/>
      <c r="R2738" s="63"/>
      <c r="S2738" s="63"/>
      <c r="T2738" s="63"/>
      <c r="U2738" s="63"/>
      <c r="V2738" s="63"/>
      <c r="W2738" s="63"/>
      <c r="X2738" s="63"/>
      <c r="Y2738" s="63"/>
      <c r="Z2738" s="62">
        <v>309500</v>
      </c>
      <c r="AA2738" s="62">
        <v>24058</v>
      </c>
      <c r="AB2738" s="62">
        <v>20.05</v>
      </c>
      <c r="AC2738" s="62">
        <v>3095</v>
      </c>
    </row>
    <row r="2739" spans="1:29" x14ac:dyDescent="0.25">
      <c r="A2739" s="61" t="s">
        <v>285</v>
      </c>
      <c r="B2739" s="61" t="s">
        <v>286</v>
      </c>
      <c r="C2739" s="62">
        <v>2010</v>
      </c>
      <c r="D2739" s="61" t="s">
        <v>78</v>
      </c>
      <c r="E2739" s="62">
        <v>64</v>
      </c>
      <c r="F2739" s="62">
        <v>294301</v>
      </c>
      <c r="G2739" s="62">
        <v>29358</v>
      </c>
      <c r="H2739" s="62">
        <v>38.229999999999997</v>
      </c>
      <c r="I2739" s="62">
        <v>4598.45</v>
      </c>
      <c r="J2739" s="62">
        <v>273699.93</v>
      </c>
      <c r="K2739" s="62">
        <v>32659</v>
      </c>
      <c r="L2739" s="62">
        <v>13358</v>
      </c>
      <c r="M2739" s="62">
        <v>17.39</v>
      </c>
      <c r="N2739" s="62">
        <v>510.3</v>
      </c>
      <c r="O2739" s="62">
        <v>393844.68</v>
      </c>
      <c r="P2739" s="63"/>
      <c r="Q2739" s="63"/>
      <c r="R2739" s="63"/>
      <c r="S2739" s="63"/>
      <c r="T2739" s="63"/>
      <c r="U2739" s="63"/>
      <c r="V2739" s="63"/>
      <c r="W2739" s="63"/>
      <c r="X2739" s="63"/>
      <c r="Y2739" s="63"/>
      <c r="Z2739" s="62">
        <v>495000</v>
      </c>
      <c r="AA2739" s="62">
        <v>21829</v>
      </c>
      <c r="AB2739" s="62">
        <v>28.42</v>
      </c>
      <c r="AC2739" s="62">
        <v>7734.38</v>
      </c>
    </row>
    <row r="2740" spans="1:29" ht="30" x14ac:dyDescent="0.25">
      <c r="A2740" s="61" t="s">
        <v>92</v>
      </c>
      <c r="B2740" s="61" t="s">
        <v>93</v>
      </c>
      <c r="C2740" s="62">
        <v>2004</v>
      </c>
      <c r="D2740" s="61" t="s">
        <v>78</v>
      </c>
      <c r="E2740" s="62">
        <v>64</v>
      </c>
      <c r="F2740" s="62">
        <v>287040</v>
      </c>
      <c r="G2740" s="62">
        <v>19745</v>
      </c>
      <c r="H2740" s="62">
        <v>25.71</v>
      </c>
      <c r="I2740" s="62">
        <v>4485</v>
      </c>
      <c r="J2740" s="62">
        <v>266947.20000000001</v>
      </c>
      <c r="K2740" s="62">
        <v>50358.87</v>
      </c>
      <c r="L2740" s="62">
        <v>55318</v>
      </c>
      <c r="M2740" s="62">
        <v>72.03</v>
      </c>
      <c r="N2740" s="62">
        <v>786.86</v>
      </c>
      <c r="O2740" s="62">
        <v>607292.78</v>
      </c>
      <c r="P2740" s="63"/>
      <c r="Q2740" s="63"/>
      <c r="R2740" s="63"/>
      <c r="S2740" s="63"/>
      <c r="T2740" s="63"/>
      <c r="U2740" s="63"/>
      <c r="V2740" s="63"/>
      <c r="W2740" s="63"/>
      <c r="X2740" s="63"/>
      <c r="Y2740" s="63"/>
      <c r="Z2740" s="62">
        <v>118340</v>
      </c>
      <c r="AA2740" s="62">
        <v>3892</v>
      </c>
      <c r="AB2740" s="62">
        <v>5.07</v>
      </c>
      <c r="AC2740" s="62">
        <v>1849.06</v>
      </c>
    </row>
    <row r="2741" spans="1:29" x14ac:dyDescent="0.25">
      <c r="A2741" s="61" t="s">
        <v>128</v>
      </c>
      <c r="B2741" s="61" t="s">
        <v>129</v>
      </c>
      <c r="C2741" s="62">
        <v>2017</v>
      </c>
      <c r="D2741" s="61" t="s">
        <v>94</v>
      </c>
      <c r="E2741" s="62">
        <v>24</v>
      </c>
      <c r="F2741" s="62">
        <v>157</v>
      </c>
      <c r="G2741" s="62">
        <v>55</v>
      </c>
      <c r="H2741" s="62">
        <v>0.19</v>
      </c>
      <c r="I2741" s="62">
        <v>6.54</v>
      </c>
      <c r="J2741" s="62">
        <v>146.01</v>
      </c>
      <c r="K2741" s="62">
        <v>166.83</v>
      </c>
      <c r="L2741" s="62">
        <v>267</v>
      </c>
      <c r="M2741" s="62">
        <v>0.93</v>
      </c>
      <c r="N2741" s="62">
        <v>6.95</v>
      </c>
      <c r="O2741" s="62">
        <v>2011.83</v>
      </c>
      <c r="P2741" s="63"/>
      <c r="Q2741" s="63"/>
      <c r="R2741" s="63"/>
      <c r="S2741" s="63"/>
      <c r="T2741" s="63"/>
      <c r="U2741" s="63"/>
      <c r="V2741" s="63"/>
      <c r="W2741" s="63"/>
      <c r="X2741" s="63"/>
      <c r="Y2741" s="63"/>
      <c r="Z2741" s="62">
        <v>1836</v>
      </c>
      <c r="AA2741" s="62">
        <v>21560</v>
      </c>
      <c r="AB2741" s="62">
        <v>74.86</v>
      </c>
      <c r="AC2741" s="62">
        <v>76.5</v>
      </c>
    </row>
    <row r="2742" spans="1:29" ht="30" x14ac:dyDescent="0.25">
      <c r="A2742" s="61" t="s">
        <v>393</v>
      </c>
      <c r="B2742" s="61" t="s">
        <v>394</v>
      </c>
      <c r="C2742" s="62">
        <v>2013</v>
      </c>
      <c r="D2742" s="61" t="s">
        <v>94</v>
      </c>
      <c r="E2742" s="62">
        <v>1</v>
      </c>
      <c r="F2742" s="63"/>
      <c r="G2742" s="62">
        <v>0</v>
      </c>
      <c r="H2742" s="62">
        <v>0</v>
      </c>
      <c r="I2742" s="63"/>
      <c r="J2742" s="63"/>
      <c r="K2742" s="62">
        <v>0</v>
      </c>
      <c r="L2742" s="63"/>
      <c r="M2742" s="63"/>
      <c r="N2742" s="63"/>
      <c r="O2742" s="63"/>
      <c r="P2742" s="63"/>
      <c r="Q2742" s="63"/>
      <c r="R2742" s="63"/>
      <c r="S2742" s="63"/>
      <c r="T2742" s="63"/>
      <c r="U2742" s="63"/>
      <c r="V2742" s="63"/>
      <c r="W2742" s="63"/>
      <c r="X2742" s="63"/>
      <c r="Y2742" s="63"/>
      <c r="Z2742" s="62">
        <v>0.24</v>
      </c>
      <c r="AA2742" s="62">
        <v>548</v>
      </c>
      <c r="AB2742" s="62">
        <v>45.67</v>
      </c>
      <c r="AC2742" s="62">
        <v>0.24</v>
      </c>
    </row>
    <row r="2743" spans="1:29" ht="45" x14ac:dyDescent="0.25">
      <c r="A2743" s="61" t="s">
        <v>214</v>
      </c>
      <c r="B2743" s="61" t="s">
        <v>215</v>
      </c>
      <c r="C2743" s="62">
        <v>2003</v>
      </c>
      <c r="D2743" s="61" t="s">
        <v>175</v>
      </c>
      <c r="E2743" s="62">
        <v>4</v>
      </c>
      <c r="F2743" s="63"/>
      <c r="G2743" s="63"/>
      <c r="H2743" s="63"/>
      <c r="I2743" s="63"/>
      <c r="J2743" s="63"/>
      <c r="K2743" s="62">
        <v>0</v>
      </c>
      <c r="L2743" s="63"/>
      <c r="M2743" s="63"/>
      <c r="N2743" s="63"/>
      <c r="O2743" s="63"/>
      <c r="P2743" s="63"/>
      <c r="Q2743" s="63"/>
      <c r="R2743" s="63"/>
      <c r="S2743" s="63"/>
      <c r="T2743" s="63"/>
      <c r="U2743" s="63"/>
      <c r="V2743" s="63"/>
      <c r="W2743" s="63"/>
      <c r="X2743" s="63"/>
      <c r="Y2743" s="63"/>
      <c r="Z2743" s="62">
        <v>0</v>
      </c>
      <c r="AA2743" s="63"/>
      <c r="AB2743" s="63"/>
      <c r="AC2743" s="62">
        <v>0</v>
      </c>
    </row>
    <row r="2744" spans="1:29" x14ac:dyDescent="0.25">
      <c r="A2744" s="61" t="s">
        <v>407</v>
      </c>
      <c r="B2744" s="61" t="s">
        <v>408</v>
      </c>
      <c r="C2744" s="62">
        <v>2004</v>
      </c>
      <c r="D2744" s="61" t="s">
        <v>99</v>
      </c>
      <c r="E2744" s="62">
        <v>24</v>
      </c>
      <c r="F2744" s="62">
        <v>220089</v>
      </c>
      <c r="G2744" s="62">
        <v>28214</v>
      </c>
      <c r="H2744" s="62">
        <v>97.97</v>
      </c>
      <c r="I2744" s="62">
        <v>9170.3799999999992</v>
      </c>
      <c r="J2744" s="62">
        <v>204682.77</v>
      </c>
      <c r="K2744" s="62">
        <v>0</v>
      </c>
      <c r="L2744" s="63"/>
      <c r="M2744" s="63"/>
      <c r="N2744" s="63"/>
      <c r="O2744" s="63"/>
      <c r="P2744" s="63"/>
      <c r="Q2744" s="63"/>
      <c r="R2744" s="63"/>
      <c r="S2744" s="63"/>
      <c r="T2744" s="63"/>
      <c r="U2744" s="63"/>
      <c r="V2744" s="63"/>
      <c r="W2744" s="63"/>
      <c r="X2744" s="63"/>
      <c r="Y2744" s="63"/>
      <c r="Z2744" s="62">
        <v>10146.379999999999</v>
      </c>
      <c r="AA2744" s="62">
        <v>23037</v>
      </c>
      <c r="AB2744" s="62">
        <v>79.989999999999995</v>
      </c>
      <c r="AC2744" s="62">
        <v>422.77</v>
      </c>
    </row>
    <row r="2745" spans="1:29" x14ac:dyDescent="0.25">
      <c r="A2745" s="61" t="s">
        <v>220</v>
      </c>
      <c r="B2745" s="61" t="s">
        <v>221</v>
      </c>
      <c r="C2745" s="62">
        <v>2004</v>
      </c>
      <c r="D2745" s="61" t="s">
        <v>78</v>
      </c>
      <c r="E2745" s="62">
        <v>52</v>
      </c>
      <c r="F2745" s="62">
        <v>222480</v>
      </c>
      <c r="G2745" s="62">
        <v>22984</v>
      </c>
      <c r="H2745" s="62">
        <v>36.83</v>
      </c>
      <c r="I2745" s="62">
        <v>4278.46</v>
      </c>
      <c r="J2745" s="62">
        <v>206906.4</v>
      </c>
      <c r="K2745" s="62">
        <v>31557.71</v>
      </c>
      <c r="L2745" s="62">
        <v>35712</v>
      </c>
      <c r="M2745" s="62">
        <v>57.23</v>
      </c>
      <c r="N2745" s="62">
        <v>606.88</v>
      </c>
      <c r="O2745" s="62">
        <v>380563.9</v>
      </c>
      <c r="P2745" s="63"/>
      <c r="Q2745" s="63"/>
      <c r="R2745" s="63"/>
      <c r="S2745" s="63"/>
      <c r="T2745" s="63"/>
      <c r="U2745" s="63"/>
      <c r="V2745" s="63"/>
      <c r="W2745" s="63"/>
      <c r="X2745" s="63"/>
      <c r="Y2745" s="63"/>
      <c r="Z2745" s="62">
        <v>2.3199999999999998</v>
      </c>
      <c r="AA2745" s="62">
        <v>8171</v>
      </c>
      <c r="AB2745" s="62">
        <v>13.09</v>
      </c>
      <c r="AC2745" s="62">
        <v>0.04</v>
      </c>
    </row>
    <row r="2746" spans="1:29" x14ac:dyDescent="0.25">
      <c r="A2746" s="61" t="s">
        <v>113</v>
      </c>
      <c r="B2746" s="61" t="s">
        <v>114</v>
      </c>
      <c r="C2746" s="62">
        <v>2014</v>
      </c>
      <c r="D2746" s="61" t="s">
        <v>72</v>
      </c>
      <c r="E2746" s="62">
        <v>200</v>
      </c>
      <c r="F2746" s="62">
        <v>2242600</v>
      </c>
      <c r="G2746" s="62">
        <v>289901</v>
      </c>
      <c r="H2746" s="62">
        <v>120.79</v>
      </c>
      <c r="I2746" s="62">
        <v>11213</v>
      </c>
      <c r="J2746" s="62">
        <v>2085618</v>
      </c>
      <c r="K2746" s="62">
        <v>20435.5</v>
      </c>
      <c r="L2746" s="62">
        <v>27859</v>
      </c>
      <c r="M2746" s="62">
        <v>11.61</v>
      </c>
      <c r="N2746" s="63"/>
      <c r="O2746" s="63"/>
      <c r="P2746" s="63"/>
      <c r="Q2746" s="63"/>
      <c r="R2746" s="63"/>
      <c r="S2746" s="63"/>
      <c r="T2746" s="63"/>
      <c r="U2746" s="63"/>
      <c r="V2746" s="63"/>
      <c r="W2746" s="63"/>
      <c r="X2746" s="63"/>
      <c r="Y2746" s="63"/>
      <c r="Z2746" s="62">
        <v>988400</v>
      </c>
      <c r="AA2746" s="62">
        <v>131958</v>
      </c>
      <c r="AB2746" s="62">
        <v>54.98</v>
      </c>
      <c r="AC2746" s="62">
        <v>4942</v>
      </c>
    </row>
    <row r="2747" spans="1:29" ht="30" x14ac:dyDescent="0.25">
      <c r="A2747" s="61" t="s">
        <v>448</v>
      </c>
      <c r="B2747" s="61" t="s">
        <v>449</v>
      </c>
      <c r="C2747" s="62">
        <v>2008</v>
      </c>
      <c r="D2747" s="61" t="s">
        <v>75</v>
      </c>
      <c r="E2747" s="62">
        <v>8</v>
      </c>
      <c r="F2747" s="62">
        <v>908</v>
      </c>
      <c r="G2747" s="62">
        <v>177</v>
      </c>
      <c r="H2747" s="62">
        <v>1.84</v>
      </c>
      <c r="I2747" s="62">
        <v>113.5</v>
      </c>
      <c r="J2747" s="62">
        <v>844.44</v>
      </c>
      <c r="K2747" s="62">
        <v>359</v>
      </c>
      <c r="L2747" s="62">
        <v>731</v>
      </c>
      <c r="M2747" s="62">
        <v>7.61</v>
      </c>
      <c r="N2747" s="62">
        <v>44.88</v>
      </c>
      <c r="O2747" s="62">
        <v>4329.29</v>
      </c>
      <c r="P2747" s="63"/>
      <c r="Q2747" s="63"/>
      <c r="R2747" s="63"/>
      <c r="S2747" s="63"/>
      <c r="T2747" s="63"/>
      <c r="U2747" s="63"/>
      <c r="V2747" s="63"/>
      <c r="W2747" s="63"/>
      <c r="X2747" s="63"/>
      <c r="Y2747" s="63"/>
      <c r="Z2747" s="62">
        <v>0.35</v>
      </c>
      <c r="AA2747" s="62">
        <v>5897</v>
      </c>
      <c r="AB2747" s="62">
        <v>61.43</v>
      </c>
      <c r="AC2747" s="62">
        <v>0.04</v>
      </c>
    </row>
    <row r="2748" spans="1:29" ht="30" x14ac:dyDescent="0.25">
      <c r="A2748" s="61" t="s">
        <v>446</v>
      </c>
      <c r="B2748" s="61" t="s">
        <v>447</v>
      </c>
      <c r="C2748" s="62">
        <v>2006</v>
      </c>
      <c r="D2748" s="61" t="s">
        <v>78</v>
      </c>
      <c r="E2748" s="62">
        <v>72</v>
      </c>
      <c r="F2748" s="62">
        <v>684240</v>
      </c>
      <c r="G2748" s="62">
        <v>108500</v>
      </c>
      <c r="H2748" s="62">
        <v>125.58</v>
      </c>
      <c r="I2748" s="62">
        <v>9503.33</v>
      </c>
      <c r="J2748" s="62">
        <v>636343.19999999995</v>
      </c>
      <c r="K2748" s="62">
        <v>0</v>
      </c>
      <c r="L2748" s="63"/>
      <c r="M2748" s="63"/>
      <c r="N2748" s="63"/>
      <c r="O2748" s="63"/>
      <c r="P2748" s="62">
        <v>3742</v>
      </c>
      <c r="Q2748" s="62">
        <v>7916</v>
      </c>
      <c r="R2748" s="62">
        <v>9.16</v>
      </c>
      <c r="S2748" s="62">
        <v>51</v>
      </c>
      <c r="T2748" s="62">
        <v>47407.4</v>
      </c>
      <c r="U2748" s="63"/>
      <c r="V2748" s="63"/>
      <c r="W2748" s="63"/>
      <c r="X2748" s="63"/>
      <c r="Y2748" s="63"/>
      <c r="Z2748" s="62">
        <v>1226191</v>
      </c>
      <c r="AA2748" s="62">
        <v>189549</v>
      </c>
      <c r="AB2748" s="62">
        <v>219.39</v>
      </c>
      <c r="AC2748" s="62">
        <v>17030.43</v>
      </c>
    </row>
    <row r="2749" spans="1:29" ht="30" x14ac:dyDescent="0.25">
      <c r="A2749" s="61" t="s">
        <v>146</v>
      </c>
      <c r="B2749" s="61" t="s">
        <v>147</v>
      </c>
      <c r="C2749" s="62">
        <v>2005</v>
      </c>
      <c r="D2749" s="61" t="s">
        <v>86</v>
      </c>
      <c r="E2749" s="62">
        <v>10</v>
      </c>
      <c r="F2749" s="62">
        <v>200</v>
      </c>
      <c r="G2749" s="62">
        <v>10</v>
      </c>
      <c r="H2749" s="62">
        <v>0.08</v>
      </c>
      <c r="I2749" s="62">
        <v>20</v>
      </c>
      <c r="J2749" s="62">
        <v>186</v>
      </c>
      <c r="K2749" s="62">
        <v>5290.01</v>
      </c>
      <c r="L2749" s="62">
        <v>20</v>
      </c>
      <c r="M2749" s="62">
        <v>0.17</v>
      </c>
      <c r="N2749" s="63"/>
      <c r="O2749" s="63"/>
      <c r="P2749" s="63"/>
      <c r="Q2749" s="63"/>
      <c r="R2749" s="63"/>
      <c r="S2749" s="63"/>
      <c r="T2749" s="63"/>
      <c r="U2749" s="63"/>
      <c r="V2749" s="63"/>
      <c r="W2749" s="63"/>
      <c r="X2749" s="63"/>
      <c r="Y2749" s="63"/>
      <c r="Z2749" s="62">
        <v>0</v>
      </c>
      <c r="AA2749" s="63"/>
      <c r="AB2749" s="63"/>
      <c r="AC2749" s="62">
        <v>0</v>
      </c>
    </row>
    <row r="2750" spans="1:29" ht="30" x14ac:dyDescent="0.25">
      <c r="A2750" s="61" t="s">
        <v>287</v>
      </c>
      <c r="B2750" s="61" t="s">
        <v>288</v>
      </c>
      <c r="C2750" s="62">
        <v>2017</v>
      </c>
      <c r="D2750" s="61" t="s">
        <v>298</v>
      </c>
      <c r="E2750" s="62">
        <v>12</v>
      </c>
      <c r="F2750" s="62">
        <v>1587</v>
      </c>
      <c r="G2750" s="62">
        <v>420</v>
      </c>
      <c r="H2750" s="62">
        <v>2.92</v>
      </c>
      <c r="I2750" s="62">
        <v>132.25</v>
      </c>
      <c r="J2750" s="62">
        <v>1475.91</v>
      </c>
      <c r="K2750" s="62">
        <v>0</v>
      </c>
      <c r="L2750" s="62">
        <v>524</v>
      </c>
      <c r="M2750" s="62">
        <v>3.64</v>
      </c>
      <c r="N2750" s="62">
        <v>0</v>
      </c>
      <c r="O2750" s="62">
        <v>0</v>
      </c>
      <c r="P2750" s="63"/>
      <c r="Q2750" s="63"/>
      <c r="R2750" s="63"/>
      <c r="S2750" s="63"/>
      <c r="T2750" s="63"/>
      <c r="U2750" s="63"/>
      <c r="V2750" s="63"/>
      <c r="W2750" s="63"/>
      <c r="X2750" s="63"/>
      <c r="Y2750" s="63"/>
      <c r="Z2750" s="62">
        <v>72684</v>
      </c>
      <c r="AA2750" s="62">
        <v>7180</v>
      </c>
      <c r="AB2750" s="62">
        <v>49.86</v>
      </c>
      <c r="AC2750" s="62">
        <v>6057</v>
      </c>
    </row>
    <row r="2751" spans="1:29" x14ac:dyDescent="0.25">
      <c r="A2751" s="61" t="s">
        <v>263</v>
      </c>
      <c r="B2751" s="61" t="s">
        <v>264</v>
      </c>
      <c r="C2751" s="62">
        <v>2008</v>
      </c>
      <c r="D2751" s="61" t="s">
        <v>78</v>
      </c>
      <c r="E2751" s="62">
        <v>155</v>
      </c>
      <c r="F2751" s="62">
        <v>1421363</v>
      </c>
      <c r="G2751" s="62">
        <v>205861</v>
      </c>
      <c r="H2751" s="62">
        <v>110.68</v>
      </c>
      <c r="I2751" s="62">
        <v>9170.08</v>
      </c>
      <c r="J2751" s="62">
        <v>1321867.5900000001</v>
      </c>
      <c r="K2751" s="62">
        <v>15581.96</v>
      </c>
      <c r="L2751" s="62">
        <v>25698</v>
      </c>
      <c r="M2751" s="62">
        <v>13.82</v>
      </c>
      <c r="N2751" s="62">
        <v>100.53</v>
      </c>
      <c r="O2751" s="62">
        <v>187907.52</v>
      </c>
      <c r="P2751" s="63"/>
      <c r="Q2751" s="63"/>
      <c r="R2751" s="63"/>
      <c r="S2751" s="63"/>
      <c r="T2751" s="63"/>
      <c r="U2751" s="63"/>
      <c r="V2751" s="63"/>
      <c r="W2751" s="63"/>
      <c r="X2751" s="63"/>
      <c r="Y2751" s="63"/>
      <c r="Z2751" s="62">
        <v>446250</v>
      </c>
      <c r="AA2751" s="62">
        <v>53875</v>
      </c>
      <c r="AB2751" s="62">
        <v>28.97</v>
      </c>
      <c r="AC2751" s="62">
        <v>2879.03</v>
      </c>
    </row>
    <row r="2752" spans="1:29" x14ac:dyDescent="0.25">
      <c r="A2752" s="61" t="s">
        <v>522</v>
      </c>
      <c r="B2752" s="61" t="s">
        <v>523</v>
      </c>
      <c r="C2752" s="62">
        <v>2003</v>
      </c>
      <c r="D2752" s="61" t="s">
        <v>78</v>
      </c>
      <c r="E2752" s="62">
        <v>56</v>
      </c>
      <c r="F2752" s="62">
        <v>74234</v>
      </c>
      <c r="G2752" s="62">
        <v>11260</v>
      </c>
      <c r="H2752" s="62">
        <v>16.760000000000002</v>
      </c>
      <c r="I2752" s="62">
        <v>1325.61</v>
      </c>
      <c r="J2752" s="62">
        <v>69037.62</v>
      </c>
      <c r="K2752" s="62">
        <v>15128.03</v>
      </c>
      <c r="L2752" s="62">
        <v>5885</v>
      </c>
      <c r="M2752" s="62">
        <v>8.76</v>
      </c>
      <c r="N2752" s="63"/>
      <c r="O2752" s="63"/>
      <c r="P2752" s="63"/>
      <c r="Q2752" s="63"/>
      <c r="R2752" s="63"/>
      <c r="S2752" s="63"/>
      <c r="T2752" s="63"/>
      <c r="U2752" s="63"/>
      <c r="V2752" s="63"/>
      <c r="W2752" s="63"/>
      <c r="X2752" s="63"/>
      <c r="Y2752" s="63"/>
      <c r="Z2752" s="62">
        <v>56176</v>
      </c>
      <c r="AA2752" s="62">
        <v>3852</v>
      </c>
      <c r="AB2752" s="62">
        <v>5.73</v>
      </c>
      <c r="AC2752" s="62">
        <v>1003.14</v>
      </c>
    </row>
    <row r="2753" spans="1:29" ht="30" x14ac:dyDescent="0.25">
      <c r="A2753" s="61" t="s">
        <v>464</v>
      </c>
      <c r="B2753" s="61" t="s">
        <v>465</v>
      </c>
      <c r="C2753" s="62">
        <v>2005</v>
      </c>
      <c r="D2753" s="61" t="s">
        <v>78</v>
      </c>
      <c r="E2753" s="62">
        <v>40</v>
      </c>
      <c r="F2753" s="62">
        <v>311130</v>
      </c>
      <c r="G2753" s="62">
        <v>35309</v>
      </c>
      <c r="H2753" s="62">
        <v>73.56</v>
      </c>
      <c r="I2753" s="62">
        <v>7778.25</v>
      </c>
      <c r="J2753" s="62">
        <v>289350.90000000002</v>
      </c>
      <c r="K2753" s="62">
        <v>0</v>
      </c>
      <c r="L2753" s="63"/>
      <c r="M2753" s="63"/>
      <c r="N2753" s="63"/>
      <c r="O2753" s="63"/>
      <c r="P2753" s="63"/>
      <c r="Q2753" s="63"/>
      <c r="R2753" s="63"/>
      <c r="S2753" s="63"/>
      <c r="T2753" s="63"/>
      <c r="U2753" s="63"/>
      <c r="V2753" s="63"/>
      <c r="W2753" s="63"/>
      <c r="X2753" s="63"/>
      <c r="Y2753" s="63"/>
      <c r="Z2753" s="62">
        <v>2306</v>
      </c>
      <c r="AA2753" s="62">
        <v>667</v>
      </c>
      <c r="AB2753" s="62">
        <v>1.39</v>
      </c>
      <c r="AC2753" s="62">
        <v>57.65</v>
      </c>
    </row>
    <row r="2754" spans="1:29" ht="30" x14ac:dyDescent="0.25">
      <c r="A2754" s="61" t="s">
        <v>182</v>
      </c>
      <c r="B2754" s="61" t="s">
        <v>183</v>
      </c>
      <c r="C2754" s="62">
        <v>2003</v>
      </c>
      <c r="D2754" s="61" t="s">
        <v>86</v>
      </c>
      <c r="E2754" s="62">
        <v>10</v>
      </c>
      <c r="F2754" s="63"/>
      <c r="G2754" s="63"/>
      <c r="H2754" s="63"/>
      <c r="I2754" s="63"/>
      <c r="J2754" s="63"/>
      <c r="K2754" s="62">
        <v>0</v>
      </c>
      <c r="L2754" s="63"/>
      <c r="M2754" s="63"/>
      <c r="N2754" s="63"/>
      <c r="O2754" s="63"/>
      <c r="P2754" s="63"/>
      <c r="Q2754" s="63"/>
      <c r="R2754" s="63"/>
      <c r="S2754" s="63"/>
      <c r="T2754" s="63"/>
      <c r="U2754" s="63"/>
      <c r="V2754" s="63"/>
      <c r="W2754" s="63"/>
      <c r="X2754" s="63"/>
      <c r="Y2754" s="63"/>
      <c r="Z2754" s="62">
        <v>65000</v>
      </c>
      <c r="AA2754" s="62">
        <v>3368</v>
      </c>
      <c r="AB2754" s="62">
        <v>28.07</v>
      </c>
      <c r="AC2754" s="62">
        <v>6500</v>
      </c>
    </row>
    <row r="2755" spans="1:29" ht="30" x14ac:dyDescent="0.25">
      <c r="A2755" s="61" t="s">
        <v>363</v>
      </c>
      <c r="B2755" s="61" t="s">
        <v>364</v>
      </c>
      <c r="C2755" s="62">
        <v>2012</v>
      </c>
      <c r="D2755" s="61" t="s">
        <v>99</v>
      </c>
      <c r="E2755" s="62">
        <v>60</v>
      </c>
      <c r="F2755" s="62">
        <v>282458</v>
      </c>
      <c r="G2755" s="62">
        <v>36228</v>
      </c>
      <c r="H2755" s="62">
        <v>50.32</v>
      </c>
      <c r="I2755" s="62">
        <v>4707.63</v>
      </c>
      <c r="J2755" s="62">
        <v>262685.94</v>
      </c>
      <c r="K2755" s="62">
        <v>13982.54</v>
      </c>
      <c r="L2755" s="62">
        <v>17994</v>
      </c>
      <c r="M2755" s="62">
        <v>24.99</v>
      </c>
      <c r="N2755" s="62">
        <v>233.04</v>
      </c>
      <c r="O2755" s="62">
        <v>168619.66</v>
      </c>
      <c r="P2755" s="63"/>
      <c r="Q2755" s="63"/>
      <c r="R2755" s="63"/>
      <c r="S2755" s="63"/>
      <c r="T2755" s="63"/>
      <c r="U2755" s="63"/>
      <c r="V2755" s="63"/>
      <c r="W2755" s="63"/>
      <c r="X2755" s="63"/>
      <c r="Y2755" s="63"/>
      <c r="Z2755" s="62">
        <v>1394.29</v>
      </c>
      <c r="AA2755" s="62">
        <v>4102</v>
      </c>
      <c r="AB2755" s="62">
        <v>5.7</v>
      </c>
      <c r="AC2755" s="62">
        <v>23.24</v>
      </c>
    </row>
    <row r="2756" spans="1:29" x14ac:dyDescent="0.25">
      <c r="A2756" s="61" t="s">
        <v>299</v>
      </c>
      <c r="B2756" s="61" t="s">
        <v>300</v>
      </c>
      <c r="C2756" s="62">
        <v>2006</v>
      </c>
      <c r="D2756" s="61" t="s">
        <v>94</v>
      </c>
      <c r="E2756" s="62">
        <v>16</v>
      </c>
      <c r="F2756" s="62">
        <v>2220</v>
      </c>
      <c r="G2756" s="62">
        <v>1392</v>
      </c>
      <c r="H2756" s="62">
        <v>7.25</v>
      </c>
      <c r="I2756" s="62">
        <v>138.75</v>
      </c>
      <c r="J2756" s="62">
        <v>2064.6</v>
      </c>
      <c r="K2756" s="62">
        <v>72</v>
      </c>
      <c r="L2756" s="62">
        <v>284</v>
      </c>
      <c r="M2756" s="62">
        <v>1.48</v>
      </c>
      <c r="N2756" s="63"/>
      <c r="O2756" s="63"/>
      <c r="P2756" s="63"/>
      <c r="Q2756" s="63"/>
      <c r="R2756" s="63"/>
      <c r="S2756" s="63"/>
      <c r="T2756" s="63"/>
      <c r="U2756" s="63"/>
      <c r="V2756" s="63"/>
      <c r="W2756" s="63"/>
      <c r="X2756" s="63"/>
      <c r="Y2756" s="63"/>
      <c r="Z2756" s="62">
        <v>61726</v>
      </c>
      <c r="AA2756" s="62">
        <v>4928</v>
      </c>
      <c r="AB2756" s="62">
        <v>25.67</v>
      </c>
      <c r="AC2756" s="62">
        <v>3857.88</v>
      </c>
    </row>
    <row r="2757" spans="1:29" x14ac:dyDescent="0.25">
      <c r="A2757" s="61" t="s">
        <v>163</v>
      </c>
      <c r="B2757" s="61" t="s">
        <v>164</v>
      </c>
      <c r="C2757" s="62">
        <v>2004</v>
      </c>
      <c r="D2757" s="61" t="s">
        <v>314</v>
      </c>
      <c r="E2757" s="62">
        <v>20</v>
      </c>
      <c r="F2757" s="62">
        <v>49417</v>
      </c>
      <c r="G2757" s="62">
        <v>7404</v>
      </c>
      <c r="H2757" s="62">
        <v>30.85</v>
      </c>
      <c r="I2757" s="62">
        <v>2470.85</v>
      </c>
      <c r="J2757" s="62">
        <v>45957.81</v>
      </c>
      <c r="K2757" s="62">
        <v>14431.62</v>
      </c>
      <c r="L2757" s="62">
        <v>9760</v>
      </c>
      <c r="M2757" s="62">
        <v>40.67</v>
      </c>
      <c r="N2757" s="62">
        <v>721.58</v>
      </c>
      <c r="O2757" s="62">
        <v>174035.23</v>
      </c>
      <c r="P2757" s="63"/>
      <c r="Q2757" s="63"/>
      <c r="R2757" s="63"/>
      <c r="S2757" s="63"/>
      <c r="T2757" s="63"/>
      <c r="U2757" s="63"/>
      <c r="V2757" s="63"/>
      <c r="W2757" s="63"/>
      <c r="X2757" s="63"/>
      <c r="Y2757" s="63"/>
      <c r="Z2757" s="62">
        <v>101800</v>
      </c>
      <c r="AA2757" s="62">
        <v>5790</v>
      </c>
      <c r="AB2757" s="62">
        <v>24.13</v>
      </c>
      <c r="AC2757" s="62">
        <v>5090</v>
      </c>
    </row>
    <row r="2758" spans="1:29" x14ac:dyDescent="0.25">
      <c r="A2758" s="61" t="s">
        <v>200</v>
      </c>
      <c r="B2758" s="61" t="s">
        <v>201</v>
      </c>
      <c r="C2758" s="62">
        <v>2008</v>
      </c>
      <c r="D2758" s="61" t="s">
        <v>78</v>
      </c>
      <c r="E2758" s="62">
        <v>56</v>
      </c>
      <c r="F2758" s="62">
        <v>447280</v>
      </c>
      <c r="G2758" s="62">
        <v>69418</v>
      </c>
      <c r="H2758" s="62">
        <v>103.3</v>
      </c>
      <c r="I2758" s="62">
        <v>7987.14</v>
      </c>
      <c r="J2758" s="62">
        <v>415970.4</v>
      </c>
      <c r="K2758" s="62">
        <v>0</v>
      </c>
      <c r="L2758" s="63"/>
      <c r="M2758" s="63"/>
      <c r="N2758" s="63"/>
      <c r="O2758" s="63"/>
      <c r="P2758" s="63"/>
      <c r="Q2758" s="63"/>
      <c r="R2758" s="63"/>
      <c r="S2758" s="63"/>
      <c r="T2758" s="63"/>
      <c r="U2758" s="63"/>
      <c r="V2758" s="63"/>
      <c r="W2758" s="63"/>
      <c r="X2758" s="63"/>
      <c r="Y2758" s="63"/>
      <c r="Z2758" s="62">
        <v>0</v>
      </c>
      <c r="AA2758" s="63"/>
      <c r="AB2758" s="63"/>
      <c r="AC2758" s="62">
        <v>0</v>
      </c>
    </row>
    <row r="2759" spans="1:29" x14ac:dyDescent="0.25">
      <c r="A2759" s="61" t="s">
        <v>265</v>
      </c>
      <c r="B2759" s="61" t="s">
        <v>266</v>
      </c>
      <c r="C2759" s="62">
        <v>2008</v>
      </c>
      <c r="D2759" s="61" t="s">
        <v>89</v>
      </c>
      <c r="E2759" s="62">
        <v>75</v>
      </c>
      <c r="F2759" s="62">
        <v>408375</v>
      </c>
      <c r="G2759" s="62">
        <v>40970</v>
      </c>
      <c r="H2759" s="62">
        <v>45.52</v>
      </c>
      <c r="I2759" s="62">
        <v>5445</v>
      </c>
      <c r="J2759" s="62">
        <v>379788.75</v>
      </c>
      <c r="K2759" s="62">
        <v>18980.599999999999</v>
      </c>
      <c r="L2759" s="62">
        <v>21360</v>
      </c>
      <c r="M2759" s="62">
        <v>23.73</v>
      </c>
      <c r="N2759" s="62">
        <v>253.07</v>
      </c>
      <c r="O2759" s="62">
        <v>228892.77</v>
      </c>
      <c r="P2759" s="63"/>
      <c r="Q2759" s="63"/>
      <c r="R2759" s="63"/>
      <c r="S2759" s="63"/>
      <c r="T2759" s="63"/>
      <c r="U2759" s="63"/>
      <c r="V2759" s="63"/>
      <c r="W2759" s="63"/>
      <c r="X2759" s="63"/>
      <c r="Y2759" s="63"/>
      <c r="Z2759" s="62">
        <v>1956</v>
      </c>
      <c r="AA2759" s="62">
        <v>24652</v>
      </c>
      <c r="AB2759" s="62">
        <v>27.39</v>
      </c>
      <c r="AC2759" s="62">
        <v>26.08</v>
      </c>
    </row>
    <row r="2760" spans="1:29" ht="30" x14ac:dyDescent="0.25">
      <c r="A2760" s="61" t="s">
        <v>239</v>
      </c>
      <c r="B2760" s="61" t="s">
        <v>240</v>
      </c>
      <c r="C2760" s="62">
        <v>2007</v>
      </c>
      <c r="D2760" s="61" t="s">
        <v>99</v>
      </c>
      <c r="E2760" s="62">
        <v>40</v>
      </c>
      <c r="F2760" s="62">
        <v>92872</v>
      </c>
      <c r="G2760" s="62">
        <v>22111</v>
      </c>
      <c r="H2760" s="62">
        <v>46.06</v>
      </c>
      <c r="I2760" s="62">
        <v>2321.8000000000002</v>
      </c>
      <c r="J2760" s="62">
        <v>86370.96</v>
      </c>
      <c r="K2760" s="62">
        <v>23748</v>
      </c>
      <c r="L2760" s="62">
        <v>36973</v>
      </c>
      <c r="M2760" s="62">
        <v>77.03</v>
      </c>
      <c r="N2760" s="62">
        <v>593.70000000000005</v>
      </c>
      <c r="O2760" s="62">
        <v>286384.26</v>
      </c>
      <c r="P2760" s="63"/>
      <c r="Q2760" s="63"/>
      <c r="R2760" s="63"/>
      <c r="S2760" s="63"/>
      <c r="T2760" s="63"/>
      <c r="U2760" s="63"/>
      <c r="V2760" s="63"/>
      <c r="W2760" s="63"/>
      <c r="X2760" s="63"/>
      <c r="Y2760" s="63"/>
      <c r="Z2760" s="62">
        <v>718.94</v>
      </c>
      <c r="AA2760" s="62">
        <v>6482</v>
      </c>
      <c r="AB2760" s="62">
        <v>13.5</v>
      </c>
      <c r="AC2760" s="62">
        <v>17.97</v>
      </c>
    </row>
    <row r="2761" spans="1:29" x14ac:dyDescent="0.25">
      <c r="A2761" s="61" t="s">
        <v>79</v>
      </c>
      <c r="B2761" s="61" t="s">
        <v>80</v>
      </c>
      <c r="C2761" s="62">
        <v>2006</v>
      </c>
      <c r="D2761" s="61" t="s">
        <v>78</v>
      </c>
      <c r="E2761" s="62">
        <v>40</v>
      </c>
      <c r="F2761" s="62">
        <v>157392</v>
      </c>
      <c r="G2761" s="62">
        <v>25392</v>
      </c>
      <c r="H2761" s="62">
        <v>52.9</v>
      </c>
      <c r="I2761" s="62">
        <v>3934.8</v>
      </c>
      <c r="J2761" s="62">
        <v>146374.56</v>
      </c>
      <c r="K2761" s="62">
        <v>24737.15</v>
      </c>
      <c r="L2761" s="62">
        <v>36714</v>
      </c>
      <c r="M2761" s="62">
        <v>76.489999999999995</v>
      </c>
      <c r="N2761" s="62">
        <v>618.42999999999995</v>
      </c>
      <c r="O2761" s="62">
        <v>298312.69</v>
      </c>
      <c r="P2761" s="63"/>
      <c r="Q2761" s="63"/>
      <c r="R2761" s="63"/>
      <c r="S2761" s="63"/>
      <c r="T2761" s="63"/>
      <c r="U2761" s="63"/>
      <c r="V2761" s="63"/>
      <c r="W2761" s="63"/>
      <c r="X2761" s="63"/>
      <c r="Y2761" s="63"/>
      <c r="Z2761" s="62">
        <v>211635</v>
      </c>
      <c r="AA2761" s="62">
        <v>7966</v>
      </c>
      <c r="AB2761" s="62">
        <v>16.600000000000001</v>
      </c>
      <c r="AC2761" s="62">
        <v>5290.88</v>
      </c>
    </row>
    <row r="2762" spans="1:29" x14ac:dyDescent="0.25">
      <c r="A2762" s="61" t="s">
        <v>178</v>
      </c>
      <c r="B2762" s="61" t="s">
        <v>179</v>
      </c>
      <c r="C2762" s="62">
        <v>2013</v>
      </c>
      <c r="D2762" s="61" t="s">
        <v>99</v>
      </c>
      <c r="E2762" s="62">
        <v>44</v>
      </c>
      <c r="F2762" s="62">
        <v>122206</v>
      </c>
      <c r="G2762" s="62">
        <v>16756</v>
      </c>
      <c r="H2762" s="62">
        <v>31.73</v>
      </c>
      <c r="I2762" s="62">
        <v>2777.41</v>
      </c>
      <c r="J2762" s="62">
        <v>113651.58</v>
      </c>
      <c r="K2762" s="62">
        <v>10817.65</v>
      </c>
      <c r="L2762" s="62">
        <v>23530</v>
      </c>
      <c r="M2762" s="62">
        <v>44.56</v>
      </c>
      <c r="N2762" s="62">
        <v>245.86</v>
      </c>
      <c r="O2762" s="62">
        <v>130453.32</v>
      </c>
      <c r="P2762" s="63"/>
      <c r="Q2762" s="63"/>
      <c r="R2762" s="63"/>
      <c r="S2762" s="63"/>
      <c r="T2762" s="63"/>
      <c r="U2762" s="63"/>
      <c r="V2762" s="63"/>
      <c r="W2762" s="63"/>
      <c r="X2762" s="63"/>
      <c r="Y2762" s="63"/>
      <c r="Z2762" s="62">
        <v>0.77</v>
      </c>
      <c r="AA2762" s="62">
        <v>3777</v>
      </c>
      <c r="AB2762" s="62">
        <v>7.15</v>
      </c>
      <c r="AC2762" s="62">
        <v>0.02</v>
      </c>
    </row>
    <row r="2763" spans="1:29" x14ac:dyDescent="0.25">
      <c r="A2763" s="61" t="s">
        <v>289</v>
      </c>
      <c r="B2763" s="61" t="s">
        <v>290</v>
      </c>
      <c r="C2763" s="62">
        <v>2010</v>
      </c>
      <c r="D2763" s="61" t="s">
        <v>72</v>
      </c>
      <c r="E2763" s="62">
        <v>38</v>
      </c>
      <c r="F2763" s="62">
        <v>160680</v>
      </c>
      <c r="G2763" s="62">
        <v>21045</v>
      </c>
      <c r="H2763" s="62">
        <v>46.15</v>
      </c>
      <c r="I2763" s="62">
        <v>4228.42</v>
      </c>
      <c r="J2763" s="62">
        <v>149432.4</v>
      </c>
      <c r="K2763" s="62">
        <v>0</v>
      </c>
      <c r="L2763" s="62">
        <v>18696</v>
      </c>
      <c r="M2763" s="62">
        <v>41</v>
      </c>
      <c r="N2763" s="62">
        <v>0</v>
      </c>
      <c r="O2763" s="62">
        <v>0</v>
      </c>
      <c r="P2763" s="63"/>
      <c r="Q2763" s="63"/>
      <c r="R2763" s="63"/>
      <c r="S2763" s="63"/>
      <c r="T2763" s="63"/>
      <c r="U2763" s="63"/>
      <c r="V2763" s="63"/>
      <c r="W2763" s="63"/>
      <c r="X2763" s="63"/>
      <c r="Y2763" s="63"/>
      <c r="Z2763" s="62">
        <v>124.99</v>
      </c>
      <c r="AA2763" s="62">
        <v>11008</v>
      </c>
      <c r="AB2763" s="62">
        <v>24.14</v>
      </c>
      <c r="AC2763" s="62">
        <v>3.29</v>
      </c>
    </row>
    <row r="2764" spans="1:29" x14ac:dyDescent="0.25">
      <c r="A2764" s="61" t="s">
        <v>130</v>
      </c>
      <c r="B2764" s="61" t="s">
        <v>131</v>
      </c>
      <c r="C2764" s="62">
        <v>2004</v>
      </c>
      <c r="D2764" s="61" t="s">
        <v>86</v>
      </c>
      <c r="E2764" s="62">
        <v>68</v>
      </c>
      <c r="F2764" s="62">
        <v>11044</v>
      </c>
      <c r="G2764" s="62">
        <v>1584</v>
      </c>
      <c r="H2764" s="62">
        <v>1.94</v>
      </c>
      <c r="I2764" s="62">
        <v>162.41</v>
      </c>
      <c r="J2764" s="62">
        <v>10270.92</v>
      </c>
      <c r="K2764" s="62">
        <v>0</v>
      </c>
      <c r="L2764" s="63"/>
      <c r="M2764" s="63"/>
      <c r="N2764" s="63"/>
      <c r="O2764" s="63"/>
      <c r="P2764" s="63"/>
      <c r="Q2764" s="63"/>
      <c r="R2764" s="63"/>
      <c r="S2764" s="63"/>
      <c r="T2764" s="63"/>
      <c r="U2764" s="62">
        <v>1027</v>
      </c>
      <c r="V2764" s="62">
        <v>1300</v>
      </c>
      <c r="W2764" s="62">
        <v>1.59</v>
      </c>
      <c r="X2764" s="62">
        <v>15</v>
      </c>
      <c r="Y2764" s="62">
        <v>22988.37</v>
      </c>
      <c r="Z2764" s="62">
        <v>6986</v>
      </c>
      <c r="AA2764" s="62">
        <v>37472</v>
      </c>
      <c r="AB2764" s="62">
        <v>45.92</v>
      </c>
      <c r="AC2764" s="62">
        <v>102.74</v>
      </c>
    </row>
    <row r="2765" spans="1:29" x14ac:dyDescent="0.25">
      <c r="A2765" s="61" t="s">
        <v>157</v>
      </c>
      <c r="B2765" s="61" t="s">
        <v>158</v>
      </c>
      <c r="C2765" s="62">
        <v>2010</v>
      </c>
      <c r="D2765" s="61" t="s">
        <v>83</v>
      </c>
      <c r="E2765" s="62">
        <v>18</v>
      </c>
      <c r="F2765" s="62">
        <v>1129</v>
      </c>
      <c r="G2765" s="62">
        <v>211</v>
      </c>
      <c r="H2765" s="62">
        <v>0.98</v>
      </c>
      <c r="I2765" s="62">
        <v>62.72</v>
      </c>
      <c r="J2765" s="62">
        <v>1049.97</v>
      </c>
      <c r="K2765" s="62">
        <v>0</v>
      </c>
      <c r="L2765" s="63"/>
      <c r="M2765" s="63"/>
      <c r="N2765" s="63"/>
      <c r="O2765" s="63"/>
      <c r="P2765" s="63"/>
      <c r="Q2765" s="63"/>
      <c r="R2765" s="63"/>
      <c r="S2765" s="63"/>
      <c r="T2765" s="63"/>
      <c r="U2765" s="63"/>
      <c r="V2765" s="63"/>
      <c r="W2765" s="63"/>
      <c r="X2765" s="63"/>
      <c r="Y2765" s="63"/>
      <c r="Z2765" s="62">
        <v>228.63</v>
      </c>
      <c r="AA2765" s="62">
        <v>873</v>
      </c>
      <c r="AB2765" s="62">
        <v>4.04</v>
      </c>
      <c r="AC2765" s="62">
        <v>12.7</v>
      </c>
    </row>
    <row r="2766" spans="1:29" ht="30" x14ac:dyDescent="0.25">
      <c r="A2766" s="61" t="s">
        <v>231</v>
      </c>
      <c r="B2766" s="61" t="s">
        <v>232</v>
      </c>
      <c r="C2766" s="62">
        <v>2017</v>
      </c>
      <c r="D2766" s="61" t="s">
        <v>262</v>
      </c>
      <c r="E2766" s="62">
        <v>72</v>
      </c>
      <c r="F2766" s="62">
        <v>574500</v>
      </c>
      <c r="G2766" s="62">
        <v>67555</v>
      </c>
      <c r="H2766" s="62">
        <v>78.19</v>
      </c>
      <c r="I2766" s="62">
        <v>7979.17</v>
      </c>
      <c r="J2766" s="62">
        <v>534285</v>
      </c>
      <c r="K2766" s="62">
        <v>7473.33</v>
      </c>
      <c r="L2766" s="62">
        <v>8400</v>
      </c>
      <c r="M2766" s="62">
        <v>9.7200000000000006</v>
      </c>
      <c r="N2766" s="62">
        <v>103.8</v>
      </c>
      <c r="O2766" s="62">
        <v>90123.09</v>
      </c>
      <c r="P2766" s="63"/>
      <c r="Q2766" s="63"/>
      <c r="R2766" s="63"/>
      <c r="S2766" s="63"/>
      <c r="T2766" s="63"/>
      <c r="U2766" s="63"/>
      <c r="V2766" s="63"/>
      <c r="W2766" s="63"/>
      <c r="X2766" s="63"/>
      <c r="Y2766" s="63"/>
      <c r="Z2766" s="62">
        <v>187</v>
      </c>
      <c r="AA2766" s="62">
        <v>2074</v>
      </c>
      <c r="AB2766" s="62">
        <v>2.4</v>
      </c>
      <c r="AC2766" s="62">
        <v>2.6</v>
      </c>
    </row>
    <row r="2767" spans="1:29" x14ac:dyDescent="0.25">
      <c r="A2767" s="61" t="s">
        <v>130</v>
      </c>
      <c r="B2767" s="61" t="s">
        <v>131</v>
      </c>
      <c r="C2767" s="62">
        <v>2016</v>
      </c>
      <c r="D2767" s="61" t="s">
        <v>89</v>
      </c>
      <c r="E2767" s="62">
        <v>52</v>
      </c>
      <c r="F2767" s="62">
        <v>488480</v>
      </c>
      <c r="G2767" s="62">
        <v>60750</v>
      </c>
      <c r="H2767" s="62">
        <v>97.36</v>
      </c>
      <c r="I2767" s="62">
        <v>9393.85</v>
      </c>
      <c r="J2767" s="62">
        <v>454286.4</v>
      </c>
      <c r="K2767" s="62">
        <v>0</v>
      </c>
      <c r="L2767" s="63"/>
      <c r="M2767" s="63"/>
      <c r="N2767" s="63"/>
      <c r="O2767" s="63"/>
      <c r="P2767" s="63"/>
      <c r="Q2767" s="63"/>
      <c r="R2767" s="63"/>
      <c r="S2767" s="63"/>
      <c r="T2767" s="63"/>
      <c r="U2767" s="63"/>
      <c r="V2767" s="63"/>
      <c r="W2767" s="63"/>
      <c r="X2767" s="63"/>
      <c r="Y2767" s="63"/>
      <c r="Z2767" s="62">
        <v>2060</v>
      </c>
      <c r="AA2767" s="62">
        <v>12825</v>
      </c>
      <c r="AB2767" s="62">
        <v>20.55</v>
      </c>
      <c r="AC2767" s="62">
        <v>39.619999999999997</v>
      </c>
    </row>
    <row r="2768" spans="1:29" ht="30" x14ac:dyDescent="0.25">
      <c r="A2768" s="61" t="s">
        <v>120</v>
      </c>
      <c r="B2768" s="61" t="s">
        <v>121</v>
      </c>
      <c r="C2768" s="62">
        <v>2005</v>
      </c>
      <c r="D2768" s="61" t="s">
        <v>75</v>
      </c>
      <c r="E2768" s="62">
        <v>8</v>
      </c>
      <c r="F2768" s="62">
        <v>181</v>
      </c>
      <c r="G2768" s="62">
        <v>433</v>
      </c>
      <c r="H2768" s="62">
        <v>4.51</v>
      </c>
      <c r="I2768" s="62">
        <v>22.63</v>
      </c>
      <c r="J2768" s="62">
        <v>168.33</v>
      </c>
      <c r="K2768" s="62">
        <v>243.67</v>
      </c>
      <c r="L2768" s="62">
        <v>422</v>
      </c>
      <c r="M2768" s="62">
        <v>4.4000000000000004</v>
      </c>
      <c r="N2768" s="62">
        <v>30.46</v>
      </c>
      <c r="O2768" s="62">
        <v>2938.49</v>
      </c>
      <c r="P2768" s="63"/>
      <c r="Q2768" s="63"/>
      <c r="R2768" s="63"/>
      <c r="S2768" s="63"/>
      <c r="T2768" s="63"/>
      <c r="U2768" s="63"/>
      <c r="V2768" s="63"/>
      <c r="W2768" s="63"/>
      <c r="X2768" s="63"/>
      <c r="Y2768" s="63"/>
      <c r="Z2768" s="62">
        <v>200600</v>
      </c>
      <c r="AA2768" s="62">
        <v>5285</v>
      </c>
      <c r="AB2768" s="62">
        <v>55.05</v>
      </c>
      <c r="AC2768" s="62">
        <v>25075</v>
      </c>
    </row>
    <row r="2769" spans="1:29" x14ac:dyDescent="0.25">
      <c r="A2769" s="61" t="s">
        <v>79</v>
      </c>
      <c r="B2769" s="61" t="s">
        <v>80</v>
      </c>
      <c r="C2769" s="62">
        <v>2015</v>
      </c>
      <c r="D2769" s="61" t="s">
        <v>419</v>
      </c>
      <c r="E2769" s="62">
        <v>16</v>
      </c>
      <c r="F2769" s="63"/>
      <c r="G2769" s="63"/>
      <c r="H2769" s="63"/>
      <c r="I2769" s="63"/>
      <c r="J2769" s="63"/>
      <c r="K2769" s="62">
        <v>0</v>
      </c>
      <c r="L2769" s="63"/>
      <c r="M2769" s="63"/>
      <c r="N2769" s="63"/>
      <c r="O2769" s="63"/>
      <c r="P2769" s="63"/>
      <c r="Q2769" s="63"/>
      <c r="R2769" s="63"/>
      <c r="S2769" s="63"/>
      <c r="T2769" s="63"/>
      <c r="U2769" s="63"/>
      <c r="V2769" s="63"/>
      <c r="W2769" s="63"/>
      <c r="X2769" s="63"/>
      <c r="Y2769" s="63"/>
      <c r="Z2769" s="62">
        <v>0</v>
      </c>
      <c r="AA2769" s="63"/>
      <c r="AB2769" s="63"/>
      <c r="AC2769" s="62">
        <v>0</v>
      </c>
    </row>
    <row r="2770" spans="1:29" ht="30" x14ac:dyDescent="0.25">
      <c r="A2770" s="61" t="s">
        <v>176</v>
      </c>
      <c r="B2770" s="61" t="s">
        <v>177</v>
      </c>
      <c r="C2770" s="62">
        <v>2014</v>
      </c>
      <c r="D2770" s="61" t="s">
        <v>226</v>
      </c>
      <c r="E2770" s="62">
        <v>40</v>
      </c>
      <c r="F2770" s="62">
        <v>363327</v>
      </c>
      <c r="G2770" s="62">
        <v>58251</v>
      </c>
      <c r="H2770" s="62">
        <v>121.36</v>
      </c>
      <c r="I2770" s="62">
        <v>9083.18</v>
      </c>
      <c r="J2770" s="62">
        <v>337894.11</v>
      </c>
      <c r="K2770" s="62">
        <v>0</v>
      </c>
      <c r="L2770" s="63"/>
      <c r="M2770" s="63"/>
      <c r="N2770" s="63"/>
      <c r="O2770" s="63"/>
      <c r="P2770" s="63"/>
      <c r="Q2770" s="63"/>
      <c r="R2770" s="63"/>
      <c r="S2770" s="63"/>
      <c r="T2770" s="63"/>
      <c r="U2770" s="63"/>
      <c r="V2770" s="63"/>
      <c r="W2770" s="63"/>
      <c r="X2770" s="63"/>
      <c r="Y2770" s="63"/>
      <c r="Z2770" s="62">
        <v>855</v>
      </c>
      <c r="AA2770" s="62">
        <v>6893</v>
      </c>
      <c r="AB2770" s="62">
        <v>14.36</v>
      </c>
      <c r="AC2770" s="62">
        <v>21.38</v>
      </c>
    </row>
    <row r="2771" spans="1:29" x14ac:dyDescent="0.25">
      <c r="A2771" s="61" t="s">
        <v>140</v>
      </c>
      <c r="B2771" s="61" t="s">
        <v>141</v>
      </c>
      <c r="C2771" s="62">
        <v>2006</v>
      </c>
      <c r="D2771" s="61" t="s">
        <v>72</v>
      </c>
      <c r="E2771" s="62">
        <v>59</v>
      </c>
      <c r="F2771" s="62">
        <v>210169</v>
      </c>
      <c r="G2771" s="62">
        <v>30182</v>
      </c>
      <c r="H2771" s="62">
        <v>42.63</v>
      </c>
      <c r="I2771" s="62">
        <v>3562.19</v>
      </c>
      <c r="J2771" s="62">
        <v>195457.17</v>
      </c>
      <c r="K2771" s="62">
        <v>17486.91</v>
      </c>
      <c r="L2771" s="62">
        <v>26967</v>
      </c>
      <c r="M2771" s="62">
        <v>38.090000000000003</v>
      </c>
      <c r="N2771" s="62">
        <v>296.39</v>
      </c>
      <c r="O2771" s="62">
        <v>210879.84</v>
      </c>
      <c r="P2771" s="63"/>
      <c r="Q2771" s="63"/>
      <c r="R2771" s="63"/>
      <c r="S2771" s="63"/>
      <c r="T2771" s="63"/>
      <c r="U2771" s="63"/>
      <c r="V2771" s="63"/>
      <c r="W2771" s="63"/>
      <c r="X2771" s="63"/>
      <c r="Y2771" s="63"/>
      <c r="Z2771" s="62">
        <v>3270.7</v>
      </c>
      <c r="AA2771" s="62">
        <v>12487</v>
      </c>
      <c r="AB2771" s="62">
        <v>17.64</v>
      </c>
      <c r="AC2771" s="62">
        <v>55.44</v>
      </c>
    </row>
    <row r="2772" spans="1:29" x14ac:dyDescent="0.25">
      <c r="A2772" s="61" t="s">
        <v>222</v>
      </c>
      <c r="B2772" s="61" t="s">
        <v>223</v>
      </c>
      <c r="C2772" s="62">
        <v>2013</v>
      </c>
      <c r="D2772" s="61" t="s">
        <v>78</v>
      </c>
      <c r="E2772" s="62">
        <v>40</v>
      </c>
      <c r="F2772" s="62">
        <v>123461</v>
      </c>
      <c r="G2772" s="62">
        <v>15570</v>
      </c>
      <c r="H2772" s="62">
        <v>32.44</v>
      </c>
      <c r="I2772" s="62">
        <v>3086.53</v>
      </c>
      <c r="J2772" s="62">
        <v>114818.73</v>
      </c>
      <c r="K2772" s="62">
        <v>0</v>
      </c>
      <c r="L2772" s="63"/>
      <c r="M2772" s="63"/>
      <c r="N2772" s="63"/>
      <c r="O2772" s="63"/>
      <c r="P2772" s="63"/>
      <c r="Q2772" s="63"/>
      <c r="R2772" s="63"/>
      <c r="S2772" s="63"/>
      <c r="T2772" s="63"/>
      <c r="U2772" s="63"/>
      <c r="V2772" s="63"/>
      <c r="W2772" s="63"/>
      <c r="X2772" s="63"/>
      <c r="Y2772" s="63"/>
      <c r="Z2772" s="62">
        <v>97000</v>
      </c>
      <c r="AA2772" s="62">
        <v>10211</v>
      </c>
      <c r="AB2772" s="62">
        <v>21.27</v>
      </c>
      <c r="AC2772" s="62">
        <v>2425</v>
      </c>
    </row>
    <row r="2773" spans="1:29" x14ac:dyDescent="0.25">
      <c r="A2773" s="61" t="s">
        <v>130</v>
      </c>
      <c r="B2773" s="61" t="s">
        <v>131</v>
      </c>
      <c r="C2773" s="62">
        <v>2007</v>
      </c>
      <c r="D2773" s="61" t="s">
        <v>298</v>
      </c>
      <c r="E2773" s="62">
        <v>4</v>
      </c>
      <c r="F2773" s="62">
        <v>33084</v>
      </c>
      <c r="G2773" s="62">
        <v>3589</v>
      </c>
      <c r="H2773" s="62">
        <v>74.77</v>
      </c>
      <c r="I2773" s="62">
        <v>8271</v>
      </c>
      <c r="J2773" s="62">
        <v>30768.12</v>
      </c>
      <c r="K2773" s="62">
        <v>5915.62</v>
      </c>
      <c r="L2773" s="62">
        <v>10224</v>
      </c>
      <c r="M2773" s="62">
        <v>213</v>
      </c>
      <c r="N2773" s="62">
        <v>1478.9</v>
      </c>
      <c r="O2773" s="62">
        <v>71338.19</v>
      </c>
      <c r="P2773" s="63"/>
      <c r="Q2773" s="63"/>
      <c r="R2773" s="63"/>
      <c r="S2773" s="63"/>
      <c r="T2773" s="63"/>
      <c r="U2773" s="62">
        <v>176</v>
      </c>
      <c r="V2773" s="62">
        <v>426</v>
      </c>
      <c r="W2773" s="62">
        <v>8.8800000000000008</v>
      </c>
      <c r="X2773" s="62">
        <v>44</v>
      </c>
      <c r="Y2773" s="62">
        <v>3939.58</v>
      </c>
      <c r="Z2773" s="62">
        <v>445</v>
      </c>
      <c r="AA2773" s="62">
        <v>2539</v>
      </c>
      <c r="AB2773" s="62">
        <v>52.9</v>
      </c>
      <c r="AC2773" s="62">
        <v>111.25</v>
      </c>
    </row>
    <row r="2774" spans="1:29" ht="30" x14ac:dyDescent="0.25">
      <c r="A2774" s="61" t="s">
        <v>245</v>
      </c>
      <c r="B2774" s="61" t="s">
        <v>246</v>
      </c>
      <c r="C2774" s="62">
        <v>2008</v>
      </c>
      <c r="D2774" s="61" t="s">
        <v>78</v>
      </c>
      <c r="E2774" s="62">
        <v>76</v>
      </c>
      <c r="F2774" s="62">
        <v>758812</v>
      </c>
      <c r="G2774" s="62">
        <v>116452</v>
      </c>
      <c r="H2774" s="62">
        <v>127.69</v>
      </c>
      <c r="I2774" s="62">
        <v>9984.3700000000008</v>
      </c>
      <c r="J2774" s="62">
        <v>705695.16</v>
      </c>
      <c r="K2774" s="62">
        <v>0</v>
      </c>
      <c r="L2774" s="63"/>
      <c r="M2774" s="63"/>
      <c r="N2774" s="63"/>
      <c r="O2774" s="63"/>
      <c r="P2774" s="63"/>
      <c r="Q2774" s="63"/>
      <c r="R2774" s="63"/>
      <c r="S2774" s="63"/>
      <c r="T2774" s="63"/>
      <c r="U2774" s="63"/>
      <c r="V2774" s="63"/>
      <c r="W2774" s="63"/>
      <c r="X2774" s="63"/>
      <c r="Y2774" s="63"/>
      <c r="Z2774" s="62">
        <v>191200</v>
      </c>
      <c r="AA2774" s="62">
        <v>24133</v>
      </c>
      <c r="AB2774" s="62">
        <v>26.46</v>
      </c>
      <c r="AC2774" s="62">
        <v>2515.79</v>
      </c>
    </row>
    <row r="2775" spans="1:29" ht="30" x14ac:dyDescent="0.25">
      <c r="A2775" s="61" t="s">
        <v>283</v>
      </c>
      <c r="B2775" s="61" t="s">
        <v>284</v>
      </c>
      <c r="C2775" s="62">
        <v>2003</v>
      </c>
      <c r="D2775" s="61" t="s">
        <v>175</v>
      </c>
      <c r="E2775" s="62">
        <v>24</v>
      </c>
      <c r="F2775" s="62">
        <v>111640</v>
      </c>
      <c r="G2775" s="62">
        <v>14611</v>
      </c>
      <c r="H2775" s="62">
        <v>50.73</v>
      </c>
      <c r="I2775" s="62">
        <v>4651.67</v>
      </c>
      <c r="J2775" s="62">
        <v>103825.2</v>
      </c>
      <c r="K2775" s="62">
        <v>1497.58</v>
      </c>
      <c r="L2775" s="62">
        <v>4665</v>
      </c>
      <c r="M2775" s="62">
        <v>16.2</v>
      </c>
      <c r="N2775" s="63"/>
      <c r="O2775" s="63"/>
      <c r="P2775" s="63"/>
      <c r="Q2775" s="63"/>
      <c r="R2775" s="63"/>
      <c r="S2775" s="63"/>
      <c r="T2775" s="63"/>
      <c r="U2775" s="63"/>
      <c r="V2775" s="63"/>
      <c r="W2775" s="63"/>
      <c r="X2775" s="63"/>
      <c r="Y2775" s="63"/>
      <c r="Z2775" s="62">
        <v>950.47</v>
      </c>
      <c r="AA2775" s="62">
        <v>39462</v>
      </c>
      <c r="AB2775" s="62">
        <v>137.02000000000001</v>
      </c>
      <c r="AC2775" s="62">
        <v>39.6</v>
      </c>
    </row>
    <row r="2776" spans="1:29" ht="45" x14ac:dyDescent="0.25">
      <c r="A2776" s="61" t="s">
        <v>344</v>
      </c>
      <c r="B2776" s="61" t="s">
        <v>345</v>
      </c>
      <c r="C2776" s="62">
        <v>2003</v>
      </c>
      <c r="D2776" s="61" t="s">
        <v>72</v>
      </c>
      <c r="E2776" s="62">
        <v>16</v>
      </c>
      <c r="F2776" s="62">
        <v>57680</v>
      </c>
      <c r="G2776" s="62">
        <v>6808</v>
      </c>
      <c r="H2776" s="62">
        <v>35.46</v>
      </c>
      <c r="I2776" s="62">
        <v>3605</v>
      </c>
      <c r="J2776" s="62">
        <v>53642.400000000001</v>
      </c>
      <c r="K2776" s="62">
        <v>0</v>
      </c>
      <c r="L2776" s="63"/>
      <c r="M2776" s="63"/>
      <c r="N2776" s="63"/>
      <c r="O2776" s="63"/>
      <c r="P2776" s="63"/>
      <c r="Q2776" s="63"/>
      <c r="R2776" s="63"/>
      <c r="S2776" s="63"/>
      <c r="T2776" s="63"/>
      <c r="U2776" s="63"/>
      <c r="V2776" s="63"/>
      <c r="W2776" s="63"/>
      <c r="X2776" s="63"/>
      <c r="Y2776" s="63"/>
      <c r="Z2776" s="62">
        <v>300</v>
      </c>
      <c r="AA2776" s="62">
        <v>1335</v>
      </c>
      <c r="AB2776" s="62">
        <v>6.95</v>
      </c>
      <c r="AC2776" s="62">
        <v>18.75</v>
      </c>
    </row>
    <row r="2777" spans="1:29" x14ac:dyDescent="0.25">
      <c r="A2777" s="61" t="s">
        <v>540</v>
      </c>
      <c r="B2777" s="61" t="s">
        <v>541</v>
      </c>
      <c r="C2777" s="62">
        <v>2014</v>
      </c>
      <c r="D2777" s="61" t="s">
        <v>78</v>
      </c>
      <c r="E2777" s="62">
        <v>44</v>
      </c>
      <c r="F2777" s="62">
        <v>453960</v>
      </c>
      <c r="G2777" s="62">
        <v>67909</v>
      </c>
      <c r="H2777" s="62">
        <v>128.62</v>
      </c>
      <c r="I2777" s="62">
        <v>10317.27</v>
      </c>
      <c r="J2777" s="62">
        <v>422182.8</v>
      </c>
      <c r="K2777" s="62">
        <v>0</v>
      </c>
      <c r="L2777" s="63"/>
      <c r="M2777" s="63"/>
      <c r="N2777" s="63"/>
      <c r="O2777" s="63"/>
      <c r="P2777" s="63"/>
      <c r="Q2777" s="63"/>
      <c r="R2777" s="63"/>
      <c r="S2777" s="63"/>
      <c r="T2777" s="63"/>
      <c r="U2777" s="63"/>
      <c r="V2777" s="63"/>
      <c r="W2777" s="63"/>
      <c r="X2777" s="63"/>
      <c r="Y2777" s="63"/>
      <c r="Z2777" s="62">
        <v>137538.9</v>
      </c>
      <c r="AA2777" s="62">
        <v>15019</v>
      </c>
      <c r="AB2777" s="62">
        <v>28.45</v>
      </c>
      <c r="AC2777" s="62">
        <v>3125.88</v>
      </c>
    </row>
    <row r="2778" spans="1:29" ht="30" x14ac:dyDescent="0.25">
      <c r="A2778" s="61" t="s">
        <v>182</v>
      </c>
      <c r="B2778" s="61" t="s">
        <v>183</v>
      </c>
      <c r="C2778" s="62">
        <v>2018</v>
      </c>
      <c r="D2778" s="61" t="s">
        <v>78</v>
      </c>
      <c r="E2778" s="62">
        <v>29</v>
      </c>
      <c r="F2778" s="62">
        <v>55698</v>
      </c>
      <c r="G2778" s="62">
        <v>6959</v>
      </c>
      <c r="H2778" s="62">
        <v>20</v>
      </c>
      <c r="I2778" s="62">
        <v>1920.62</v>
      </c>
      <c r="J2778" s="62">
        <v>51799.14</v>
      </c>
      <c r="K2778" s="62">
        <v>5813.77</v>
      </c>
      <c r="L2778" s="62">
        <v>6917</v>
      </c>
      <c r="M2778" s="62">
        <v>19.88</v>
      </c>
      <c r="N2778" s="62">
        <v>200.47</v>
      </c>
      <c r="O2778" s="62">
        <v>70110.03</v>
      </c>
      <c r="P2778" s="63"/>
      <c r="Q2778" s="63"/>
      <c r="R2778" s="63"/>
      <c r="S2778" s="63"/>
      <c r="T2778" s="63"/>
      <c r="U2778" s="63"/>
      <c r="V2778" s="63"/>
      <c r="W2778" s="63"/>
      <c r="X2778" s="63"/>
      <c r="Y2778" s="63"/>
      <c r="Z2778" s="62">
        <v>65325</v>
      </c>
      <c r="AA2778" s="62">
        <v>9210</v>
      </c>
      <c r="AB2778" s="62">
        <v>26.47</v>
      </c>
      <c r="AC2778" s="62">
        <v>2252.59</v>
      </c>
    </row>
    <row r="2779" spans="1:29" ht="45" x14ac:dyDescent="0.25">
      <c r="A2779" s="61" t="s">
        <v>109</v>
      </c>
      <c r="B2779" s="61" t="s">
        <v>110</v>
      </c>
      <c r="C2779" s="62">
        <v>2016</v>
      </c>
      <c r="D2779" s="61" t="s">
        <v>75</v>
      </c>
      <c r="E2779" s="62">
        <v>17</v>
      </c>
      <c r="F2779" s="62">
        <v>10536</v>
      </c>
      <c r="G2779" s="62">
        <v>3055</v>
      </c>
      <c r="H2779" s="62">
        <v>14.98</v>
      </c>
      <c r="I2779" s="62">
        <v>619.76</v>
      </c>
      <c r="J2779" s="62">
        <v>9798.48</v>
      </c>
      <c r="K2779" s="62">
        <v>0</v>
      </c>
      <c r="L2779" s="63"/>
      <c r="M2779" s="63"/>
      <c r="N2779" s="63"/>
      <c r="O2779" s="63"/>
      <c r="P2779" s="62">
        <v>4327</v>
      </c>
      <c r="Q2779" s="62">
        <v>6705</v>
      </c>
      <c r="R2779" s="62">
        <v>32.869999999999997</v>
      </c>
      <c r="S2779" s="62">
        <v>254</v>
      </c>
      <c r="T2779" s="62">
        <v>54818.76</v>
      </c>
      <c r="U2779" s="62">
        <v>9613</v>
      </c>
      <c r="V2779" s="62">
        <v>19299</v>
      </c>
      <c r="W2779" s="62">
        <v>94.6</v>
      </c>
      <c r="X2779" s="62">
        <v>565</v>
      </c>
      <c r="Y2779" s="62">
        <v>215177.39</v>
      </c>
      <c r="Z2779" s="62">
        <v>0</v>
      </c>
      <c r="AA2779" s="62">
        <v>1622</v>
      </c>
      <c r="AB2779" s="62">
        <v>7.95</v>
      </c>
      <c r="AC2779" s="62">
        <v>0</v>
      </c>
    </row>
    <row r="2780" spans="1:29" ht="45" x14ac:dyDescent="0.25">
      <c r="A2780" s="61" t="s">
        <v>334</v>
      </c>
      <c r="B2780" s="61" t="s">
        <v>335</v>
      </c>
      <c r="C2780" s="62">
        <v>2017</v>
      </c>
      <c r="D2780" s="61" t="s">
        <v>75</v>
      </c>
      <c r="E2780" s="62">
        <v>16</v>
      </c>
      <c r="F2780" s="63"/>
      <c r="G2780" s="63"/>
      <c r="H2780" s="63"/>
      <c r="I2780" s="63"/>
      <c r="J2780" s="63"/>
      <c r="K2780" s="62">
        <v>0</v>
      </c>
      <c r="L2780" s="63"/>
      <c r="M2780" s="63"/>
      <c r="N2780" s="63"/>
      <c r="O2780" s="63"/>
      <c r="P2780" s="63"/>
      <c r="Q2780" s="63"/>
      <c r="R2780" s="63"/>
      <c r="S2780" s="63"/>
      <c r="T2780" s="63"/>
      <c r="U2780" s="63"/>
      <c r="V2780" s="63"/>
      <c r="W2780" s="63"/>
      <c r="X2780" s="63"/>
      <c r="Y2780" s="63"/>
      <c r="Z2780" s="62">
        <v>1112.55</v>
      </c>
      <c r="AA2780" s="62">
        <v>14134</v>
      </c>
      <c r="AB2780" s="62">
        <v>73.61</v>
      </c>
      <c r="AC2780" s="62">
        <v>69.53</v>
      </c>
    </row>
    <row r="2781" spans="1:29" x14ac:dyDescent="0.25">
      <c r="A2781" s="61" t="s">
        <v>229</v>
      </c>
      <c r="B2781" s="61" t="s">
        <v>230</v>
      </c>
      <c r="C2781" s="62">
        <v>2017</v>
      </c>
      <c r="D2781" s="61" t="s">
        <v>504</v>
      </c>
      <c r="E2781" s="62">
        <v>40</v>
      </c>
      <c r="F2781" s="62">
        <v>240005</v>
      </c>
      <c r="G2781" s="62">
        <v>29325</v>
      </c>
      <c r="H2781" s="62">
        <v>61.09</v>
      </c>
      <c r="I2781" s="62">
        <v>6000.13</v>
      </c>
      <c r="J2781" s="62">
        <v>223204.65</v>
      </c>
      <c r="K2781" s="62">
        <v>26915.62</v>
      </c>
      <c r="L2781" s="62">
        <v>28512</v>
      </c>
      <c r="M2781" s="62">
        <v>59.4</v>
      </c>
      <c r="N2781" s="62">
        <v>672.89</v>
      </c>
      <c r="O2781" s="62">
        <v>324583.49</v>
      </c>
      <c r="P2781" s="63"/>
      <c r="Q2781" s="63"/>
      <c r="R2781" s="63"/>
      <c r="S2781" s="63"/>
      <c r="T2781" s="63"/>
      <c r="U2781" s="63"/>
      <c r="V2781" s="63"/>
      <c r="W2781" s="63"/>
      <c r="X2781" s="63"/>
      <c r="Y2781" s="63"/>
      <c r="Z2781" s="62">
        <v>620700</v>
      </c>
      <c r="AA2781" s="62">
        <v>20245</v>
      </c>
      <c r="AB2781" s="62">
        <v>42.18</v>
      </c>
      <c r="AC2781" s="62">
        <v>15517.5</v>
      </c>
    </row>
    <row r="2782" spans="1:29" x14ac:dyDescent="0.25">
      <c r="A2782" s="61" t="s">
        <v>229</v>
      </c>
      <c r="B2782" s="61" t="s">
        <v>230</v>
      </c>
      <c r="C2782" s="62">
        <v>2007</v>
      </c>
      <c r="D2782" s="61" t="s">
        <v>89</v>
      </c>
      <c r="E2782" s="62">
        <v>103</v>
      </c>
      <c r="F2782" s="62">
        <v>749310</v>
      </c>
      <c r="G2782" s="62">
        <v>124556</v>
      </c>
      <c r="H2782" s="62">
        <v>100.77</v>
      </c>
      <c r="I2782" s="62">
        <v>7274.85</v>
      </c>
      <c r="J2782" s="62">
        <v>696858.3</v>
      </c>
      <c r="K2782" s="62">
        <v>80880.7</v>
      </c>
      <c r="L2782" s="62">
        <v>81384</v>
      </c>
      <c r="M2782" s="62">
        <v>65.84</v>
      </c>
      <c r="N2782" s="62">
        <v>785.25</v>
      </c>
      <c r="O2782" s="62">
        <v>975364.61</v>
      </c>
      <c r="P2782" s="63"/>
      <c r="Q2782" s="63"/>
      <c r="R2782" s="63"/>
      <c r="S2782" s="63"/>
      <c r="T2782" s="63"/>
      <c r="U2782" s="63"/>
      <c r="V2782" s="63"/>
      <c r="W2782" s="63"/>
      <c r="X2782" s="63"/>
      <c r="Y2782" s="63"/>
      <c r="Z2782" s="62">
        <v>463613</v>
      </c>
      <c r="AA2782" s="62">
        <v>13352</v>
      </c>
      <c r="AB2782" s="62">
        <v>10.8</v>
      </c>
      <c r="AC2782" s="62">
        <v>4501.1000000000004</v>
      </c>
    </row>
    <row r="2783" spans="1:29" ht="30" x14ac:dyDescent="0.25">
      <c r="A2783" s="61" t="s">
        <v>361</v>
      </c>
      <c r="B2783" s="61" t="s">
        <v>362</v>
      </c>
      <c r="C2783" s="62">
        <v>2016</v>
      </c>
      <c r="D2783" s="61" t="s">
        <v>89</v>
      </c>
      <c r="E2783" s="62">
        <v>25</v>
      </c>
      <c r="F2783" s="62">
        <v>134040</v>
      </c>
      <c r="G2783" s="62">
        <v>28703</v>
      </c>
      <c r="H2783" s="62">
        <v>95.68</v>
      </c>
      <c r="I2783" s="62">
        <v>5361.6</v>
      </c>
      <c r="J2783" s="62">
        <v>124657.2</v>
      </c>
      <c r="K2783" s="62">
        <v>12238</v>
      </c>
      <c r="L2783" s="62">
        <v>20042</v>
      </c>
      <c r="M2783" s="62">
        <v>66.81</v>
      </c>
      <c r="N2783" s="63"/>
      <c r="O2783" s="63"/>
      <c r="P2783" s="63"/>
      <c r="Q2783" s="63"/>
      <c r="R2783" s="63"/>
      <c r="S2783" s="63"/>
      <c r="T2783" s="63"/>
      <c r="U2783" s="63"/>
      <c r="V2783" s="63"/>
      <c r="W2783" s="63"/>
      <c r="X2783" s="63"/>
      <c r="Y2783" s="63"/>
      <c r="Z2783" s="62">
        <v>76.2</v>
      </c>
      <c r="AA2783" s="62">
        <v>8627</v>
      </c>
      <c r="AB2783" s="62">
        <v>28.76</v>
      </c>
      <c r="AC2783" s="62">
        <v>3.05</v>
      </c>
    </row>
    <row r="2784" spans="1:29" x14ac:dyDescent="0.25">
      <c r="A2784" s="61" t="s">
        <v>130</v>
      </c>
      <c r="B2784" s="61" t="s">
        <v>131</v>
      </c>
      <c r="C2784" s="62">
        <v>2018</v>
      </c>
      <c r="D2784" s="61" t="s">
        <v>83</v>
      </c>
      <c r="E2784" s="62">
        <v>26</v>
      </c>
      <c r="F2784" s="62">
        <v>134279</v>
      </c>
      <c r="G2784" s="62">
        <v>15213</v>
      </c>
      <c r="H2784" s="62">
        <v>48.76</v>
      </c>
      <c r="I2784" s="62">
        <v>5164.58</v>
      </c>
      <c r="J2784" s="62">
        <v>124879.47</v>
      </c>
      <c r="K2784" s="62">
        <v>7997.09</v>
      </c>
      <c r="L2784" s="62">
        <v>10705</v>
      </c>
      <c r="M2784" s="62">
        <v>34.31</v>
      </c>
      <c r="N2784" s="62">
        <v>307.58</v>
      </c>
      <c r="O2784" s="62">
        <v>96439.31</v>
      </c>
      <c r="P2784" s="63"/>
      <c r="Q2784" s="63"/>
      <c r="R2784" s="63"/>
      <c r="S2784" s="63"/>
      <c r="T2784" s="63"/>
      <c r="U2784" s="62">
        <v>423</v>
      </c>
      <c r="V2784" s="62">
        <v>908</v>
      </c>
      <c r="W2784" s="62">
        <v>2.91</v>
      </c>
      <c r="X2784" s="62">
        <v>16</v>
      </c>
      <c r="Y2784" s="62">
        <v>9468.43</v>
      </c>
      <c r="Z2784" s="62">
        <v>1478</v>
      </c>
      <c r="AA2784" s="62">
        <v>13010</v>
      </c>
      <c r="AB2784" s="62">
        <v>41.7</v>
      </c>
      <c r="AC2784" s="62">
        <v>56.85</v>
      </c>
    </row>
    <row r="2785" spans="1:29" ht="30" x14ac:dyDescent="0.25">
      <c r="A2785" s="61" t="s">
        <v>498</v>
      </c>
      <c r="B2785" s="61" t="s">
        <v>499</v>
      </c>
      <c r="C2785" s="62">
        <v>2011</v>
      </c>
      <c r="D2785" s="61" t="s">
        <v>94</v>
      </c>
      <c r="E2785" s="62">
        <v>5</v>
      </c>
      <c r="F2785" s="63"/>
      <c r="G2785" s="63"/>
      <c r="H2785" s="63"/>
      <c r="I2785" s="63"/>
      <c r="J2785" s="63"/>
      <c r="K2785" s="62">
        <v>0</v>
      </c>
      <c r="L2785" s="63"/>
      <c r="M2785" s="63"/>
      <c r="N2785" s="63"/>
      <c r="O2785" s="63"/>
      <c r="P2785" s="63"/>
      <c r="Q2785" s="63"/>
      <c r="R2785" s="63"/>
      <c r="S2785" s="63"/>
      <c r="T2785" s="63"/>
      <c r="U2785" s="63"/>
      <c r="V2785" s="63"/>
      <c r="W2785" s="63"/>
      <c r="X2785" s="63"/>
      <c r="Y2785" s="63"/>
      <c r="Z2785" s="62">
        <v>163.09</v>
      </c>
      <c r="AA2785" s="62">
        <v>795</v>
      </c>
      <c r="AB2785" s="62">
        <v>13.25</v>
      </c>
      <c r="AC2785" s="62">
        <v>32.619999999999997</v>
      </c>
    </row>
    <row r="2786" spans="1:29" ht="30" x14ac:dyDescent="0.25">
      <c r="A2786" s="61" t="s">
        <v>450</v>
      </c>
      <c r="B2786" s="61" t="s">
        <v>451</v>
      </c>
      <c r="C2786" s="62">
        <v>2004</v>
      </c>
      <c r="D2786" s="61" t="s">
        <v>78</v>
      </c>
      <c r="E2786" s="62">
        <v>40</v>
      </c>
      <c r="F2786" s="62">
        <v>96705</v>
      </c>
      <c r="G2786" s="62">
        <v>15364</v>
      </c>
      <c r="H2786" s="62">
        <v>32.01</v>
      </c>
      <c r="I2786" s="62">
        <v>2417.63</v>
      </c>
      <c r="J2786" s="62">
        <v>89935.65</v>
      </c>
      <c r="K2786" s="62">
        <v>53938.9</v>
      </c>
      <c r="L2786" s="62">
        <v>66393</v>
      </c>
      <c r="M2786" s="62">
        <v>138.32</v>
      </c>
      <c r="N2786" s="62">
        <v>1348.47</v>
      </c>
      <c r="O2786" s="62">
        <v>650465.42000000004</v>
      </c>
      <c r="P2786" s="63"/>
      <c r="Q2786" s="63"/>
      <c r="R2786" s="63"/>
      <c r="S2786" s="63"/>
      <c r="T2786" s="63"/>
      <c r="U2786" s="63"/>
      <c r="V2786" s="63"/>
      <c r="W2786" s="63"/>
      <c r="X2786" s="63"/>
      <c r="Y2786" s="63"/>
      <c r="Z2786" s="62">
        <v>1.52</v>
      </c>
      <c r="AA2786" s="62">
        <v>2357</v>
      </c>
      <c r="AB2786" s="62">
        <v>4.91</v>
      </c>
      <c r="AC2786" s="62">
        <v>0.04</v>
      </c>
    </row>
    <row r="2787" spans="1:29" x14ac:dyDescent="0.25">
      <c r="A2787" s="61" t="s">
        <v>192</v>
      </c>
      <c r="B2787" s="61" t="s">
        <v>193</v>
      </c>
      <c r="C2787" s="62">
        <v>2014</v>
      </c>
      <c r="D2787" s="61" t="s">
        <v>99</v>
      </c>
      <c r="E2787" s="62">
        <v>52</v>
      </c>
      <c r="F2787" s="62">
        <v>454870</v>
      </c>
      <c r="G2787" s="62">
        <v>59416</v>
      </c>
      <c r="H2787" s="62">
        <v>95.22</v>
      </c>
      <c r="I2787" s="62">
        <v>8747.5</v>
      </c>
      <c r="J2787" s="62">
        <v>423029.1</v>
      </c>
      <c r="K2787" s="62">
        <v>0</v>
      </c>
      <c r="L2787" s="63"/>
      <c r="M2787" s="63"/>
      <c r="N2787" s="63"/>
      <c r="O2787" s="63"/>
      <c r="P2787" s="63"/>
      <c r="Q2787" s="63"/>
      <c r="R2787" s="63"/>
      <c r="S2787" s="63"/>
      <c r="T2787" s="63"/>
      <c r="U2787" s="63"/>
      <c r="V2787" s="63"/>
      <c r="W2787" s="63"/>
      <c r="X2787" s="63"/>
      <c r="Y2787" s="63"/>
      <c r="Z2787" s="62">
        <v>54500</v>
      </c>
      <c r="AA2787" s="62">
        <v>2631</v>
      </c>
      <c r="AB2787" s="62">
        <v>4.22</v>
      </c>
      <c r="AC2787" s="62">
        <v>1048.08</v>
      </c>
    </row>
    <row r="2788" spans="1:29" ht="30" x14ac:dyDescent="0.25">
      <c r="A2788" s="61" t="s">
        <v>142</v>
      </c>
      <c r="B2788" s="61" t="s">
        <v>143</v>
      </c>
      <c r="C2788" s="62">
        <v>2009</v>
      </c>
      <c r="D2788" s="61" t="s">
        <v>78</v>
      </c>
      <c r="E2788" s="62">
        <v>72</v>
      </c>
      <c r="F2788" s="62">
        <v>191229</v>
      </c>
      <c r="G2788" s="62">
        <v>56276</v>
      </c>
      <c r="H2788" s="62">
        <v>65.13</v>
      </c>
      <c r="I2788" s="62">
        <v>2655.96</v>
      </c>
      <c r="J2788" s="62">
        <v>177842.97</v>
      </c>
      <c r="K2788" s="62">
        <v>0</v>
      </c>
      <c r="L2788" s="63"/>
      <c r="M2788" s="63"/>
      <c r="N2788" s="63"/>
      <c r="O2788" s="63"/>
      <c r="P2788" s="63"/>
      <c r="Q2788" s="63"/>
      <c r="R2788" s="63"/>
      <c r="S2788" s="63"/>
      <c r="T2788" s="63"/>
      <c r="U2788" s="62">
        <v>19341</v>
      </c>
      <c r="V2788" s="62">
        <v>32759</v>
      </c>
      <c r="W2788" s="62">
        <v>37.92</v>
      </c>
      <c r="X2788" s="62">
        <v>268</v>
      </c>
      <c r="Y2788" s="62">
        <v>432928.94</v>
      </c>
      <c r="Z2788" s="62">
        <v>1111.32</v>
      </c>
      <c r="AA2788" s="62">
        <v>11359</v>
      </c>
      <c r="AB2788" s="62">
        <v>13.15</v>
      </c>
      <c r="AC2788" s="62">
        <v>15.44</v>
      </c>
    </row>
    <row r="2789" spans="1:29" ht="30" x14ac:dyDescent="0.25">
      <c r="A2789" s="61" t="s">
        <v>283</v>
      </c>
      <c r="B2789" s="61" t="s">
        <v>284</v>
      </c>
      <c r="C2789" s="62">
        <v>2012</v>
      </c>
      <c r="D2789" s="61" t="s">
        <v>99</v>
      </c>
      <c r="E2789" s="62">
        <v>100</v>
      </c>
      <c r="F2789" s="62">
        <v>161576</v>
      </c>
      <c r="G2789" s="62">
        <v>23039</v>
      </c>
      <c r="H2789" s="62">
        <v>19.2</v>
      </c>
      <c r="I2789" s="62">
        <v>1615.76</v>
      </c>
      <c r="J2789" s="62">
        <v>150265.68</v>
      </c>
      <c r="K2789" s="62">
        <v>51370.51</v>
      </c>
      <c r="L2789" s="62">
        <v>63304</v>
      </c>
      <c r="M2789" s="62">
        <v>52.75</v>
      </c>
      <c r="N2789" s="63"/>
      <c r="O2789" s="63"/>
      <c r="P2789" s="63"/>
      <c r="Q2789" s="63"/>
      <c r="R2789" s="63"/>
      <c r="S2789" s="63"/>
      <c r="T2789" s="63"/>
      <c r="U2789" s="63"/>
      <c r="V2789" s="63"/>
      <c r="W2789" s="63"/>
      <c r="X2789" s="63"/>
      <c r="Y2789" s="63"/>
      <c r="Z2789" s="62">
        <v>0</v>
      </c>
      <c r="AA2789" s="63"/>
      <c r="AB2789" s="63"/>
      <c r="AC2789" s="62">
        <v>0</v>
      </c>
    </row>
    <row r="2790" spans="1:29" x14ac:dyDescent="0.25">
      <c r="A2790" s="61" t="s">
        <v>102</v>
      </c>
      <c r="B2790" s="61" t="s">
        <v>103</v>
      </c>
      <c r="C2790" s="62">
        <v>2011</v>
      </c>
      <c r="D2790" s="61" t="s">
        <v>511</v>
      </c>
      <c r="E2790" s="62">
        <v>18</v>
      </c>
      <c r="F2790" s="62">
        <v>7224</v>
      </c>
      <c r="G2790" s="62">
        <v>1172</v>
      </c>
      <c r="H2790" s="62">
        <v>5.43</v>
      </c>
      <c r="I2790" s="62">
        <v>401.33</v>
      </c>
      <c r="J2790" s="62">
        <v>6718.32</v>
      </c>
      <c r="K2790" s="62">
        <v>0</v>
      </c>
      <c r="L2790" s="63"/>
      <c r="M2790" s="63"/>
      <c r="N2790" s="63"/>
      <c r="O2790" s="63"/>
      <c r="P2790" s="63"/>
      <c r="Q2790" s="63"/>
      <c r="R2790" s="63"/>
      <c r="S2790" s="63"/>
      <c r="T2790" s="63"/>
      <c r="U2790" s="63"/>
      <c r="V2790" s="63"/>
      <c r="W2790" s="63"/>
      <c r="X2790" s="63"/>
      <c r="Y2790" s="63"/>
      <c r="Z2790" s="62">
        <v>0</v>
      </c>
      <c r="AA2790" s="63"/>
      <c r="AB2790" s="63"/>
      <c r="AC2790" s="62">
        <v>0</v>
      </c>
    </row>
    <row r="2791" spans="1:29" ht="30" x14ac:dyDescent="0.25">
      <c r="A2791" s="61" t="s">
        <v>120</v>
      </c>
      <c r="B2791" s="61" t="s">
        <v>121</v>
      </c>
      <c r="C2791" s="62">
        <v>2013</v>
      </c>
      <c r="D2791" s="61" t="s">
        <v>99</v>
      </c>
      <c r="E2791" s="62">
        <v>40</v>
      </c>
      <c r="F2791" s="62">
        <v>447632</v>
      </c>
      <c r="G2791" s="62">
        <v>77725</v>
      </c>
      <c r="H2791" s="62">
        <v>161.93</v>
      </c>
      <c r="I2791" s="62">
        <v>11190.8</v>
      </c>
      <c r="J2791" s="62">
        <v>416297.76</v>
      </c>
      <c r="K2791" s="62">
        <v>0</v>
      </c>
      <c r="L2791" s="63"/>
      <c r="M2791" s="63"/>
      <c r="N2791" s="63"/>
      <c r="O2791" s="63"/>
      <c r="P2791" s="63"/>
      <c r="Q2791" s="63"/>
      <c r="R2791" s="63"/>
      <c r="S2791" s="63"/>
      <c r="T2791" s="63"/>
      <c r="U2791" s="63"/>
      <c r="V2791" s="63"/>
      <c r="W2791" s="63"/>
      <c r="X2791" s="63"/>
      <c r="Y2791" s="63"/>
      <c r="Z2791" s="62">
        <v>147260</v>
      </c>
      <c r="AA2791" s="62">
        <v>10147</v>
      </c>
      <c r="AB2791" s="62">
        <v>21.14</v>
      </c>
      <c r="AC2791" s="62">
        <v>3681.5</v>
      </c>
    </row>
    <row r="2792" spans="1:29" x14ac:dyDescent="0.25">
      <c r="A2792" s="61" t="s">
        <v>263</v>
      </c>
      <c r="B2792" s="61" t="s">
        <v>264</v>
      </c>
      <c r="C2792" s="62">
        <v>2018</v>
      </c>
      <c r="D2792" s="61" t="s">
        <v>83</v>
      </c>
      <c r="E2792" s="62">
        <v>8</v>
      </c>
      <c r="F2792" s="62">
        <v>142</v>
      </c>
      <c r="G2792" s="62">
        <v>186</v>
      </c>
      <c r="H2792" s="62">
        <v>1.94</v>
      </c>
      <c r="I2792" s="62">
        <v>17.75</v>
      </c>
      <c r="J2792" s="62">
        <v>132.06</v>
      </c>
      <c r="K2792" s="62">
        <v>0</v>
      </c>
      <c r="L2792" s="63"/>
      <c r="M2792" s="63"/>
      <c r="N2792" s="63"/>
      <c r="O2792" s="63"/>
      <c r="P2792" s="63"/>
      <c r="Q2792" s="63"/>
      <c r="R2792" s="63"/>
      <c r="S2792" s="63"/>
      <c r="T2792" s="63"/>
      <c r="U2792" s="63"/>
      <c r="V2792" s="63"/>
      <c r="W2792" s="63"/>
      <c r="X2792" s="63"/>
      <c r="Y2792" s="63"/>
      <c r="Z2792" s="62">
        <v>36643</v>
      </c>
      <c r="AA2792" s="62">
        <v>328</v>
      </c>
      <c r="AB2792" s="62">
        <v>3.42</v>
      </c>
      <c r="AC2792" s="62">
        <v>4580.38</v>
      </c>
    </row>
    <row r="2793" spans="1:29" x14ac:dyDescent="0.25">
      <c r="A2793" s="61" t="s">
        <v>462</v>
      </c>
      <c r="B2793" s="61" t="s">
        <v>463</v>
      </c>
      <c r="C2793" s="62">
        <v>2005</v>
      </c>
      <c r="D2793" s="61" t="s">
        <v>584</v>
      </c>
      <c r="E2793" s="62">
        <v>258</v>
      </c>
      <c r="F2793" s="62">
        <v>646920</v>
      </c>
      <c r="G2793" s="62">
        <v>80429</v>
      </c>
      <c r="H2793" s="62">
        <v>25.98</v>
      </c>
      <c r="I2793" s="62">
        <v>2507.44</v>
      </c>
      <c r="J2793" s="62">
        <v>601635.6</v>
      </c>
      <c r="K2793" s="62">
        <v>11960.23</v>
      </c>
      <c r="L2793" s="62">
        <v>19434</v>
      </c>
      <c r="M2793" s="62">
        <v>6.28</v>
      </c>
      <c r="N2793" s="62">
        <v>46.36</v>
      </c>
      <c r="O2793" s="62">
        <v>144232.04</v>
      </c>
      <c r="P2793" s="63"/>
      <c r="Q2793" s="63"/>
      <c r="R2793" s="63"/>
      <c r="S2793" s="63"/>
      <c r="T2793" s="63"/>
      <c r="U2793" s="62">
        <v>180153</v>
      </c>
      <c r="V2793" s="62">
        <v>309557</v>
      </c>
      <c r="W2793" s="62">
        <v>99.99</v>
      </c>
      <c r="X2793" s="62">
        <v>698</v>
      </c>
      <c r="Y2793" s="62">
        <v>4032544.75</v>
      </c>
      <c r="Z2793" s="62">
        <v>2314</v>
      </c>
      <c r="AA2793" s="62">
        <v>172960</v>
      </c>
      <c r="AB2793" s="62">
        <v>55.87</v>
      </c>
      <c r="AC2793" s="62">
        <v>8.9700000000000006</v>
      </c>
    </row>
    <row r="2794" spans="1:29" x14ac:dyDescent="0.25">
      <c r="A2794" s="61" t="s">
        <v>241</v>
      </c>
      <c r="B2794" s="61" t="s">
        <v>242</v>
      </c>
      <c r="C2794" s="62">
        <v>2011</v>
      </c>
      <c r="D2794" s="61" t="s">
        <v>94</v>
      </c>
      <c r="E2794" s="62">
        <v>13</v>
      </c>
      <c r="F2794" s="63"/>
      <c r="G2794" s="63"/>
      <c r="H2794" s="63"/>
      <c r="I2794" s="63"/>
      <c r="J2794" s="63"/>
      <c r="K2794" s="62">
        <v>0</v>
      </c>
      <c r="L2794" s="63"/>
      <c r="M2794" s="63"/>
      <c r="N2794" s="63"/>
      <c r="O2794" s="63"/>
      <c r="P2794" s="63"/>
      <c r="Q2794" s="63"/>
      <c r="R2794" s="63"/>
      <c r="S2794" s="63"/>
      <c r="T2794" s="63"/>
      <c r="U2794" s="63"/>
      <c r="V2794" s="63"/>
      <c r="W2794" s="63"/>
      <c r="X2794" s="63"/>
      <c r="Y2794" s="63"/>
      <c r="Z2794" s="62">
        <v>116045</v>
      </c>
      <c r="AA2794" s="62">
        <v>10861</v>
      </c>
      <c r="AB2794" s="62">
        <v>69.62</v>
      </c>
      <c r="AC2794" s="62">
        <v>8926.5400000000009</v>
      </c>
    </row>
    <row r="2795" spans="1:29" x14ac:dyDescent="0.25">
      <c r="A2795" s="61" t="s">
        <v>130</v>
      </c>
      <c r="B2795" s="61" t="s">
        <v>131</v>
      </c>
      <c r="C2795" s="62">
        <v>2005</v>
      </c>
      <c r="D2795" s="61" t="s">
        <v>72</v>
      </c>
      <c r="E2795" s="62">
        <v>52</v>
      </c>
      <c r="F2795" s="62">
        <v>609920</v>
      </c>
      <c r="G2795" s="62">
        <v>63497</v>
      </c>
      <c r="H2795" s="62">
        <v>101.76</v>
      </c>
      <c r="I2795" s="62">
        <v>11729.23</v>
      </c>
      <c r="J2795" s="62">
        <v>567225.59999999998</v>
      </c>
      <c r="K2795" s="62">
        <v>0</v>
      </c>
      <c r="L2795" s="63"/>
      <c r="M2795" s="63"/>
      <c r="N2795" s="63"/>
      <c r="O2795" s="63"/>
      <c r="P2795" s="63"/>
      <c r="Q2795" s="63"/>
      <c r="R2795" s="63"/>
      <c r="S2795" s="63"/>
      <c r="T2795" s="63"/>
      <c r="U2795" s="63"/>
      <c r="V2795" s="63"/>
      <c r="W2795" s="63"/>
      <c r="X2795" s="63"/>
      <c r="Y2795" s="63"/>
      <c r="Z2795" s="62">
        <v>1250</v>
      </c>
      <c r="AA2795" s="62">
        <v>6720</v>
      </c>
      <c r="AB2795" s="62">
        <v>10.77</v>
      </c>
      <c r="AC2795" s="62">
        <v>24.04</v>
      </c>
    </row>
    <row r="2796" spans="1:29" ht="30" x14ac:dyDescent="0.25">
      <c r="A2796" s="61" t="s">
        <v>173</v>
      </c>
      <c r="B2796" s="61" t="s">
        <v>174</v>
      </c>
      <c r="C2796" s="62">
        <v>2016</v>
      </c>
      <c r="D2796" s="61" t="s">
        <v>78</v>
      </c>
      <c r="E2796" s="62">
        <v>28</v>
      </c>
      <c r="F2796" s="62">
        <v>96736</v>
      </c>
      <c r="G2796" s="62">
        <v>13849</v>
      </c>
      <c r="H2796" s="62">
        <v>41.22</v>
      </c>
      <c r="I2796" s="62">
        <v>3454.86</v>
      </c>
      <c r="J2796" s="62">
        <v>89964.479999999996</v>
      </c>
      <c r="K2796" s="62">
        <v>8155.19</v>
      </c>
      <c r="L2796" s="62">
        <v>8108</v>
      </c>
      <c r="M2796" s="62">
        <v>24.13</v>
      </c>
      <c r="N2796" s="62">
        <v>291.26</v>
      </c>
      <c r="O2796" s="62">
        <v>98345.87</v>
      </c>
      <c r="P2796" s="63"/>
      <c r="Q2796" s="63"/>
      <c r="R2796" s="63"/>
      <c r="S2796" s="63"/>
      <c r="T2796" s="63"/>
      <c r="U2796" s="63"/>
      <c r="V2796" s="63"/>
      <c r="W2796" s="63"/>
      <c r="X2796" s="63"/>
      <c r="Y2796" s="63"/>
      <c r="Z2796" s="62">
        <v>601.54999999999995</v>
      </c>
      <c r="AA2796" s="62">
        <v>2960</v>
      </c>
      <c r="AB2796" s="62">
        <v>8.81</v>
      </c>
      <c r="AC2796" s="62">
        <v>21.48</v>
      </c>
    </row>
    <row r="2797" spans="1:29" x14ac:dyDescent="0.25">
      <c r="A2797" s="61" t="s">
        <v>128</v>
      </c>
      <c r="B2797" s="61" t="s">
        <v>129</v>
      </c>
      <c r="C2797" s="62">
        <v>2012</v>
      </c>
      <c r="D2797" s="61" t="s">
        <v>86</v>
      </c>
      <c r="E2797" s="62">
        <v>36</v>
      </c>
      <c r="F2797" s="62">
        <v>156325</v>
      </c>
      <c r="G2797" s="62">
        <v>20226</v>
      </c>
      <c r="H2797" s="62">
        <v>46.82</v>
      </c>
      <c r="I2797" s="62">
        <v>4342.3599999999997</v>
      </c>
      <c r="J2797" s="62">
        <v>145382.25</v>
      </c>
      <c r="K2797" s="62">
        <v>21903.98</v>
      </c>
      <c r="L2797" s="62">
        <v>15802</v>
      </c>
      <c r="M2797" s="62">
        <v>36.58</v>
      </c>
      <c r="N2797" s="62">
        <v>608.44000000000005</v>
      </c>
      <c r="O2797" s="62">
        <v>264146.63</v>
      </c>
      <c r="P2797" s="63"/>
      <c r="Q2797" s="63"/>
      <c r="R2797" s="63"/>
      <c r="S2797" s="63"/>
      <c r="T2797" s="63"/>
      <c r="U2797" s="63"/>
      <c r="V2797" s="63"/>
      <c r="W2797" s="63"/>
      <c r="X2797" s="63"/>
      <c r="Y2797" s="63"/>
      <c r="Z2797" s="62">
        <v>1621</v>
      </c>
      <c r="AA2797" s="62">
        <v>10344</v>
      </c>
      <c r="AB2797" s="62">
        <v>23.94</v>
      </c>
      <c r="AC2797" s="62">
        <v>45.03</v>
      </c>
    </row>
    <row r="2798" spans="1:29" ht="30" x14ac:dyDescent="0.25">
      <c r="A2798" s="61" t="s">
        <v>117</v>
      </c>
      <c r="B2798" s="61" t="s">
        <v>118</v>
      </c>
      <c r="C2798" s="62">
        <v>2004</v>
      </c>
      <c r="D2798" s="61" t="s">
        <v>468</v>
      </c>
      <c r="E2798" s="62">
        <v>24</v>
      </c>
      <c r="F2798" s="62">
        <v>93878</v>
      </c>
      <c r="G2798" s="62">
        <v>10007</v>
      </c>
      <c r="H2798" s="62">
        <v>34.75</v>
      </c>
      <c r="I2798" s="62">
        <v>3911.58</v>
      </c>
      <c r="J2798" s="62">
        <v>87306.54</v>
      </c>
      <c r="K2798" s="62">
        <v>9933.07</v>
      </c>
      <c r="L2798" s="62">
        <v>11698</v>
      </c>
      <c r="M2798" s="62">
        <v>40.619999999999997</v>
      </c>
      <c r="N2798" s="62">
        <v>413.88</v>
      </c>
      <c r="O2798" s="62">
        <v>119785.93</v>
      </c>
      <c r="P2798" s="63"/>
      <c r="Q2798" s="63"/>
      <c r="R2798" s="63"/>
      <c r="S2798" s="63"/>
      <c r="T2798" s="63"/>
      <c r="U2798" s="63"/>
      <c r="V2798" s="63"/>
      <c r="W2798" s="63"/>
      <c r="X2798" s="63"/>
      <c r="Y2798" s="63"/>
      <c r="Z2798" s="62">
        <v>1122</v>
      </c>
      <c r="AA2798" s="62">
        <v>9256</v>
      </c>
      <c r="AB2798" s="62">
        <v>32.14</v>
      </c>
      <c r="AC2798" s="62">
        <v>46.75</v>
      </c>
    </row>
    <row r="2799" spans="1:29" x14ac:dyDescent="0.25">
      <c r="A2799" s="61" t="s">
        <v>383</v>
      </c>
      <c r="B2799" s="61" t="s">
        <v>384</v>
      </c>
      <c r="C2799" s="62">
        <v>2011</v>
      </c>
      <c r="D2799" s="61" t="s">
        <v>99</v>
      </c>
      <c r="E2799" s="62">
        <v>40</v>
      </c>
      <c r="F2799" s="62">
        <v>189106</v>
      </c>
      <c r="G2799" s="62">
        <v>30881</v>
      </c>
      <c r="H2799" s="62">
        <v>64.34</v>
      </c>
      <c r="I2799" s="62">
        <v>4727.6499999999996</v>
      </c>
      <c r="J2799" s="62">
        <v>175868.58</v>
      </c>
      <c r="K2799" s="62">
        <v>7982</v>
      </c>
      <c r="L2799" s="62">
        <v>12308</v>
      </c>
      <c r="M2799" s="62">
        <v>25.64</v>
      </c>
      <c r="N2799" s="62">
        <v>199.55</v>
      </c>
      <c r="O2799" s="62">
        <v>96257.33</v>
      </c>
      <c r="P2799" s="63"/>
      <c r="Q2799" s="63"/>
      <c r="R2799" s="63"/>
      <c r="S2799" s="63"/>
      <c r="T2799" s="63"/>
      <c r="U2799" s="63"/>
      <c r="V2799" s="63"/>
      <c r="W2799" s="63"/>
      <c r="X2799" s="63"/>
      <c r="Y2799" s="63"/>
      <c r="Z2799" s="62">
        <v>2.72</v>
      </c>
      <c r="AA2799" s="62">
        <v>2474</v>
      </c>
      <c r="AB2799" s="62">
        <v>5.15</v>
      </c>
      <c r="AC2799" s="62">
        <v>7.0000000000000007E-2</v>
      </c>
    </row>
    <row r="2800" spans="1:29" ht="30" x14ac:dyDescent="0.25">
      <c r="A2800" s="61" t="s">
        <v>356</v>
      </c>
      <c r="B2800" s="61" t="s">
        <v>357</v>
      </c>
      <c r="C2800" s="62">
        <v>2013</v>
      </c>
      <c r="D2800" s="61" t="s">
        <v>78</v>
      </c>
      <c r="E2800" s="62">
        <v>100</v>
      </c>
      <c r="F2800" s="62">
        <v>905705</v>
      </c>
      <c r="G2800" s="62">
        <v>146133</v>
      </c>
      <c r="H2800" s="62">
        <v>121.78</v>
      </c>
      <c r="I2800" s="62">
        <v>9057.0499999999993</v>
      </c>
      <c r="J2800" s="62">
        <v>842305.65</v>
      </c>
      <c r="K2800" s="62">
        <v>0</v>
      </c>
      <c r="L2800" s="63"/>
      <c r="M2800" s="63"/>
      <c r="N2800" s="63"/>
      <c r="O2800" s="63"/>
      <c r="P2800" s="63"/>
      <c r="Q2800" s="63"/>
      <c r="R2800" s="63"/>
      <c r="S2800" s="63"/>
      <c r="T2800" s="63"/>
      <c r="U2800" s="63"/>
      <c r="V2800" s="63"/>
      <c r="W2800" s="63"/>
      <c r="X2800" s="63"/>
      <c r="Y2800" s="63"/>
      <c r="Z2800" s="62">
        <v>4675</v>
      </c>
      <c r="AA2800" s="62">
        <v>48231</v>
      </c>
      <c r="AB2800" s="62">
        <v>40.19</v>
      </c>
      <c r="AC2800" s="62">
        <v>46.75</v>
      </c>
    </row>
    <row r="2801" spans="1:29" x14ac:dyDescent="0.25">
      <c r="A2801" s="61" t="s">
        <v>275</v>
      </c>
      <c r="B2801" s="61" t="s">
        <v>276</v>
      </c>
      <c r="C2801" s="62">
        <v>2012</v>
      </c>
      <c r="D2801" s="61" t="s">
        <v>75</v>
      </c>
      <c r="E2801" s="62">
        <v>17</v>
      </c>
      <c r="F2801" s="62">
        <v>2121</v>
      </c>
      <c r="G2801" s="62">
        <v>332</v>
      </c>
      <c r="H2801" s="62">
        <v>1.63</v>
      </c>
      <c r="I2801" s="62">
        <v>124.76</v>
      </c>
      <c r="J2801" s="62">
        <v>1972.53</v>
      </c>
      <c r="K2801" s="62">
        <v>0</v>
      </c>
      <c r="L2801" s="63"/>
      <c r="M2801" s="63"/>
      <c r="N2801" s="63"/>
      <c r="O2801" s="63"/>
      <c r="P2801" s="63"/>
      <c r="Q2801" s="63"/>
      <c r="R2801" s="63"/>
      <c r="S2801" s="63"/>
      <c r="T2801" s="63"/>
      <c r="U2801" s="63"/>
      <c r="V2801" s="63"/>
      <c r="W2801" s="63"/>
      <c r="X2801" s="63"/>
      <c r="Y2801" s="63"/>
      <c r="Z2801" s="62">
        <v>942.45</v>
      </c>
      <c r="AA2801" s="62">
        <v>3671</v>
      </c>
      <c r="AB2801" s="62">
        <v>18</v>
      </c>
      <c r="AC2801" s="62">
        <v>55.44</v>
      </c>
    </row>
    <row r="2802" spans="1:29" x14ac:dyDescent="0.25">
      <c r="A2802" s="61" t="s">
        <v>411</v>
      </c>
      <c r="B2802" s="61" t="s">
        <v>412</v>
      </c>
      <c r="C2802" s="62">
        <v>2013</v>
      </c>
      <c r="D2802" s="61" t="s">
        <v>75</v>
      </c>
      <c r="E2802" s="62">
        <v>7</v>
      </c>
      <c r="F2802" s="62">
        <v>4641</v>
      </c>
      <c r="G2802" s="62">
        <v>1056</v>
      </c>
      <c r="H2802" s="62">
        <v>12.57</v>
      </c>
      <c r="I2802" s="62">
        <v>663</v>
      </c>
      <c r="J2802" s="62">
        <v>4316.13</v>
      </c>
      <c r="K2802" s="62">
        <v>200.78</v>
      </c>
      <c r="L2802" s="62">
        <v>344</v>
      </c>
      <c r="M2802" s="62">
        <v>4.0999999999999996</v>
      </c>
      <c r="N2802" s="62">
        <v>28.68</v>
      </c>
      <c r="O2802" s="62">
        <v>2421.2199999999998</v>
      </c>
      <c r="P2802" s="63"/>
      <c r="Q2802" s="63"/>
      <c r="R2802" s="63"/>
      <c r="S2802" s="63"/>
      <c r="T2802" s="63"/>
      <c r="U2802" s="63"/>
      <c r="V2802" s="63"/>
      <c r="W2802" s="63"/>
      <c r="X2802" s="63"/>
      <c r="Y2802" s="63"/>
      <c r="Z2802" s="62">
        <v>228.59</v>
      </c>
      <c r="AA2802" s="62">
        <v>864</v>
      </c>
      <c r="AB2802" s="62">
        <v>10.29</v>
      </c>
      <c r="AC2802" s="62">
        <v>32.659999999999997</v>
      </c>
    </row>
    <row r="2803" spans="1:29" ht="30" x14ac:dyDescent="0.25">
      <c r="A2803" s="61" t="s">
        <v>182</v>
      </c>
      <c r="B2803" s="61" t="s">
        <v>183</v>
      </c>
      <c r="C2803" s="62">
        <v>2008</v>
      </c>
      <c r="D2803" s="61" t="s">
        <v>94</v>
      </c>
      <c r="E2803" s="62">
        <v>8</v>
      </c>
      <c r="F2803" s="62">
        <v>268</v>
      </c>
      <c r="G2803" s="62">
        <v>81</v>
      </c>
      <c r="H2803" s="62">
        <v>0.84</v>
      </c>
      <c r="I2803" s="62">
        <v>33.5</v>
      </c>
      <c r="J2803" s="62">
        <v>249.24</v>
      </c>
      <c r="K2803" s="62">
        <v>1628.52</v>
      </c>
      <c r="L2803" s="62">
        <v>414</v>
      </c>
      <c r="M2803" s="62">
        <v>4.3099999999999996</v>
      </c>
      <c r="N2803" s="63"/>
      <c r="O2803" s="63"/>
      <c r="P2803" s="63"/>
      <c r="Q2803" s="63"/>
      <c r="R2803" s="63"/>
      <c r="S2803" s="63"/>
      <c r="T2803" s="63"/>
      <c r="U2803" s="63"/>
      <c r="V2803" s="63"/>
      <c r="W2803" s="63"/>
      <c r="X2803" s="63"/>
      <c r="Y2803" s="63"/>
      <c r="Z2803" s="62">
        <v>104123</v>
      </c>
      <c r="AA2803" s="62">
        <v>8991</v>
      </c>
      <c r="AB2803" s="62">
        <v>93.66</v>
      </c>
      <c r="AC2803" s="62">
        <v>13015.38</v>
      </c>
    </row>
    <row r="2804" spans="1:29" ht="30" x14ac:dyDescent="0.25">
      <c r="A2804" s="61" t="s">
        <v>283</v>
      </c>
      <c r="B2804" s="61" t="s">
        <v>284</v>
      </c>
      <c r="C2804" s="62">
        <v>2014</v>
      </c>
      <c r="D2804" s="61" t="s">
        <v>419</v>
      </c>
      <c r="E2804" s="62">
        <v>8</v>
      </c>
      <c r="F2804" s="63"/>
      <c r="G2804" s="62">
        <v>0</v>
      </c>
      <c r="H2804" s="62">
        <v>0</v>
      </c>
      <c r="I2804" s="63"/>
      <c r="J2804" s="63"/>
      <c r="K2804" s="62">
        <v>0</v>
      </c>
      <c r="L2804" s="63"/>
      <c r="M2804" s="63"/>
      <c r="N2804" s="63"/>
      <c r="O2804" s="63"/>
      <c r="P2804" s="63"/>
      <c r="Q2804" s="63"/>
      <c r="R2804" s="63"/>
      <c r="S2804" s="63"/>
      <c r="T2804" s="63"/>
      <c r="U2804" s="63"/>
      <c r="V2804" s="63"/>
      <c r="W2804" s="63"/>
      <c r="X2804" s="63"/>
      <c r="Y2804" s="63"/>
      <c r="Z2804" s="62">
        <v>0</v>
      </c>
      <c r="AA2804" s="63"/>
      <c r="AB2804" s="63"/>
      <c r="AC2804" s="62">
        <v>0</v>
      </c>
    </row>
    <row r="2805" spans="1:29" x14ac:dyDescent="0.25">
      <c r="A2805" s="61" t="s">
        <v>196</v>
      </c>
      <c r="B2805" s="61" t="s">
        <v>197</v>
      </c>
      <c r="C2805" s="62">
        <v>2013</v>
      </c>
      <c r="D2805" s="61" t="s">
        <v>297</v>
      </c>
      <c r="E2805" s="62">
        <v>32</v>
      </c>
      <c r="F2805" s="62">
        <v>39023</v>
      </c>
      <c r="G2805" s="62">
        <v>7952</v>
      </c>
      <c r="H2805" s="62">
        <v>20.71</v>
      </c>
      <c r="I2805" s="62">
        <v>1219.47</v>
      </c>
      <c r="J2805" s="62">
        <v>36291.39</v>
      </c>
      <c r="K2805" s="62">
        <v>28135.79</v>
      </c>
      <c r="L2805" s="62">
        <v>35073</v>
      </c>
      <c r="M2805" s="62">
        <v>91.34</v>
      </c>
      <c r="N2805" s="62">
        <v>879.24</v>
      </c>
      <c r="O2805" s="62">
        <v>339297.94</v>
      </c>
      <c r="P2805" s="63"/>
      <c r="Q2805" s="63"/>
      <c r="R2805" s="63"/>
      <c r="S2805" s="63"/>
      <c r="T2805" s="63"/>
      <c r="U2805" s="63"/>
      <c r="V2805" s="63"/>
      <c r="W2805" s="63"/>
      <c r="X2805" s="63"/>
      <c r="Y2805" s="63"/>
      <c r="Z2805" s="62">
        <v>156790</v>
      </c>
      <c r="AA2805" s="62">
        <v>72978</v>
      </c>
      <c r="AB2805" s="62">
        <v>190.05</v>
      </c>
      <c r="AC2805" s="62">
        <v>4899.6899999999996</v>
      </c>
    </row>
    <row r="2806" spans="1:29" ht="45" x14ac:dyDescent="0.25">
      <c r="A2806" s="61" t="s">
        <v>109</v>
      </c>
      <c r="B2806" s="61" t="s">
        <v>110</v>
      </c>
      <c r="C2806" s="62">
        <v>2009</v>
      </c>
      <c r="D2806" s="61" t="s">
        <v>75</v>
      </c>
      <c r="E2806" s="62">
        <v>17</v>
      </c>
      <c r="F2806" s="62">
        <v>5389</v>
      </c>
      <c r="G2806" s="62">
        <v>1748</v>
      </c>
      <c r="H2806" s="62">
        <v>8.57</v>
      </c>
      <c r="I2806" s="62">
        <v>317</v>
      </c>
      <c r="J2806" s="62">
        <v>5011.7700000000004</v>
      </c>
      <c r="K2806" s="62">
        <v>0</v>
      </c>
      <c r="L2806" s="63"/>
      <c r="M2806" s="63"/>
      <c r="N2806" s="63"/>
      <c r="O2806" s="63"/>
      <c r="P2806" s="62">
        <v>5577</v>
      </c>
      <c r="Q2806" s="62">
        <v>17271</v>
      </c>
      <c r="R2806" s="62">
        <v>84.66</v>
      </c>
      <c r="S2806" s="62">
        <v>328</v>
      </c>
      <c r="T2806" s="62">
        <v>70655.009999999995</v>
      </c>
      <c r="U2806" s="62">
        <v>9829</v>
      </c>
      <c r="V2806" s="62">
        <v>35127</v>
      </c>
      <c r="W2806" s="62">
        <v>172.19</v>
      </c>
      <c r="X2806" s="62">
        <v>578</v>
      </c>
      <c r="Y2806" s="62">
        <v>220012.34</v>
      </c>
      <c r="Z2806" s="62">
        <v>13506</v>
      </c>
      <c r="AA2806" s="62">
        <v>31737</v>
      </c>
      <c r="AB2806" s="62">
        <v>155.57</v>
      </c>
      <c r="AC2806" s="62">
        <v>794.47</v>
      </c>
    </row>
    <row r="2807" spans="1:29" ht="30" x14ac:dyDescent="0.25">
      <c r="A2807" s="61" t="s">
        <v>378</v>
      </c>
      <c r="B2807" s="61" t="s">
        <v>379</v>
      </c>
      <c r="C2807" s="62">
        <v>2013</v>
      </c>
      <c r="D2807" s="61" t="s">
        <v>78</v>
      </c>
      <c r="E2807" s="62">
        <v>115</v>
      </c>
      <c r="F2807" s="62">
        <v>1057200</v>
      </c>
      <c r="G2807" s="62">
        <v>145256</v>
      </c>
      <c r="H2807" s="62">
        <v>105.26</v>
      </c>
      <c r="I2807" s="62">
        <v>9193.0400000000009</v>
      </c>
      <c r="J2807" s="62">
        <v>983196</v>
      </c>
      <c r="K2807" s="62">
        <v>13343.36</v>
      </c>
      <c r="L2807" s="62">
        <v>11332</v>
      </c>
      <c r="M2807" s="62">
        <v>8.2100000000000009</v>
      </c>
      <c r="N2807" s="62">
        <v>116.03</v>
      </c>
      <c r="O2807" s="62">
        <v>160911.53</v>
      </c>
      <c r="P2807" s="63"/>
      <c r="Q2807" s="63"/>
      <c r="R2807" s="63"/>
      <c r="S2807" s="63"/>
      <c r="T2807" s="63"/>
      <c r="U2807" s="63"/>
      <c r="V2807" s="63"/>
      <c r="W2807" s="63"/>
      <c r="X2807" s="63"/>
      <c r="Y2807" s="63"/>
      <c r="Z2807" s="62">
        <v>215189</v>
      </c>
      <c r="AA2807" s="62">
        <v>30558</v>
      </c>
      <c r="AB2807" s="62">
        <v>22.14</v>
      </c>
      <c r="AC2807" s="62">
        <v>1871.21</v>
      </c>
    </row>
    <row r="2808" spans="1:29" ht="30" x14ac:dyDescent="0.25">
      <c r="A2808" s="61" t="s">
        <v>237</v>
      </c>
      <c r="B2808" s="61" t="s">
        <v>238</v>
      </c>
      <c r="C2808" s="62">
        <v>2003</v>
      </c>
      <c r="D2808" s="61" t="s">
        <v>226</v>
      </c>
      <c r="E2808" s="62">
        <v>102</v>
      </c>
      <c r="F2808" s="62">
        <v>248042</v>
      </c>
      <c r="G2808" s="62">
        <v>20829</v>
      </c>
      <c r="H2808" s="62">
        <v>17.02</v>
      </c>
      <c r="I2808" s="62">
        <v>2431.7800000000002</v>
      </c>
      <c r="J2808" s="62">
        <v>230679.06</v>
      </c>
      <c r="K2808" s="62">
        <v>8659.5499999999993</v>
      </c>
      <c r="L2808" s="62">
        <v>7579</v>
      </c>
      <c r="M2808" s="62">
        <v>6.19</v>
      </c>
      <c r="N2808" s="62">
        <v>84.9</v>
      </c>
      <c r="O2808" s="62">
        <v>104428.16</v>
      </c>
      <c r="P2808" s="63"/>
      <c r="Q2808" s="63"/>
      <c r="R2808" s="63"/>
      <c r="S2808" s="63"/>
      <c r="T2808" s="63"/>
      <c r="U2808" s="63"/>
      <c r="V2808" s="63"/>
      <c r="W2808" s="63"/>
      <c r="X2808" s="63"/>
      <c r="Y2808" s="63"/>
      <c r="Z2808" s="62">
        <v>5542</v>
      </c>
      <c r="AA2808" s="62">
        <v>14717</v>
      </c>
      <c r="AB2808" s="62">
        <v>12.02</v>
      </c>
      <c r="AC2808" s="62">
        <v>54.33</v>
      </c>
    </row>
    <row r="2809" spans="1:29" x14ac:dyDescent="0.25">
      <c r="A2809" s="61" t="s">
        <v>159</v>
      </c>
      <c r="B2809" s="61" t="s">
        <v>160</v>
      </c>
      <c r="C2809" s="62">
        <v>2010</v>
      </c>
      <c r="D2809" s="61" t="s">
        <v>175</v>
      </c>
      <c r="E2809" s="62">
        <v>8</v>
      </c>
      <c r="F2809" s="63"/>
      <c r="G2809" s="63"/>
      <c r="H2809" s="63"/>
      <c r="I2809" s="63"/>
      <c r="J2809" s="63"/>
      <c r="K2809" s="62">
        <v>0</v>
      </c>
      <c r="L2809" s="63"/>
      <c r="M2809" s="63"/>
      <c r="N2809" s="63"/>
      <c r="O2809" s="63"/>
      <c r="P2809" s="63"/>
      <c r="Q2809" s="63"/>
      <c r="R2809" s="63"/>
      <c r="S2809" s="63"/>
      <c r="T2809" s="63"/>
      <c r="U2809" s="63"/>
      <c r="V2809" s="63"/>
      <c r="W2809" s="63"/>
      <c r="X2809" s="63"/>
      <c r="Y2809" s="63"/>
      <c r="Z2809" s="62">
        <v>0</v>
      </c>
      <c r="AA2809" s="63"/>
      <c r="AB2809" s="63"/>
      <c r="AC2809" s="62">
        <v>0</v>
      </c>
    </row>
    <row r="2810" spans="1:29" x14ac:dyDescent="0.25">
      <c r="A2810" s="61" t="s">
        <v>354</v>
      </c>
      <c r="B2810" s="61" t="s">
        <v>355</v>
      </c>
      <c r="C2810" s="62">
        <v>2018</v>
      </c>
      <c r="D2810" s="61" t="s">
        <v>75</v>
      </c>
      <c r="E2810" s="62">
        <v>16</v>
      </c>
      <c r="F2810" s="62">
        <v>207</v>
      </c>
      <c r="G2810" s="62">
        <v>273</v>
      </c>
      <c r="H2810" s="62">
        <v>1.42</v>
      </c>
      <c r="I2810" s="62">
        <v>12.94</v>
      </c>
      <c r="J2810" s="62">
        <v>192.51</v>
      </c>
      <c r="K2810" s="62">
        <v>0</v>
      </c>
      <c r="L2810" s="63"/>
      <c r="M2810" s="63"/>
      <c r="N2810" s="63"/>
      <c r="O2810" s="63"/>
      <c r="P2810" s="63"/>
      <c r="Q2810" s="63"/>
      <c r="R2810" s="63"/>
      <c r="S2810" s="63"/>
      <c r="T2810" s="63"/>
      <c r="U2810" s="62">
        <v>207</v>
      </c>
      <c r="V2810" s="62">
        <v>538</v>
      </c>
      <c r="W2810" s="62">
        <v>2.8</v>
      </c>
      <c r="X2810" s="62">
        <v>12</v>
      </c>
      <c r="Y2810" s="62">
        <v>4633.49</v>
      </c>
      <c r="Z2810" s="62">
        <v>83779</v>
      </c>
      <c r="AA2810" s="62">
        <v>2828</v>
      </c>
      <c r="AB2810" s="62">
        <v>14.73</v>
      </c>
      <c r="AC2810" s="62">
        <v>5236.1899999999996</v>
      </c>
    </row>
    <row r="2811" spans="1:29" x14ac:dyDescent="0.25">
      <c r="A2811" s="61" t="s">
        <v>524</v>
      </c>
      <c r="B2811" s="61" t="s">
        <v>525</v>
      </c>
      <c r="C2811" s="62">
        <v>2009</v>
      </c>
      <c r="D2811" s="61" t="s">
        <v>99</v>
      </c>
      <c r="E2811" s="62">
        <v>60</v>
      </c>
      <c r="F2811" s="62">
        <v>714000</v>
      </c>
      <c r="G2811" s="62">
        <v>93058</v>
      </c>
      <c r="H2811" s="62">
        <v>129.25</v>
      </c>
      <c r="I2811" s="62">
        <v>11900</v>
      </c>
      <c r="J2811" s="62">
        <v>664020</v>
      </c>
      <c r="K2811" s="62">
        <v>0</v>
      </c>
      <c r="L2811" s="63"/>
      <c r="M2811" s="63"/>
      <c r="N2811" s="63"/>
      <c r="O2811" s="63"/>
      <c r="P2811" s="63"/>
      <c r="Q2811" s="63"/>
      <c r="R2811" s="63"/>
      <c r="S2811" s="63"/>
      <c r="T2811" s="63"/>
      <c r="U2811" s="63"/>
      <c r="V2811" s="63"/>
      <c r="W2811" s="63"/>
      <c r="X2811" s="63"/>
      <c r="Y2811" s="63"/>
      <c r="Z2811" s="62">
        <v>163746</v>
      </c>
      <c r="AA2811" s="62">
        <v>8130</v>
      </c>
      <c r="AB2811" s="62">
        <v>11.29</v>
      </c>
      <c r="AC2811" s="62">
        <v>2729.1</v>
      </c>
    </row>
    <row r="2812" spans="1:29" x14ac:dyDescent="0.25">
      <c r="A2812" s="61" t="s">
        <v>184</v>
      </c>
      <c r="B2812" s="61" t="s">
        <v>185</v>
      </c>
      <c r="C2812" s="62">
        <v>2016</v>
      </c>
      <c r="D2812" s="61" t="s">
        <v>150</v>
      </c>
      <c r="E2812" s="62">
        <v>8</v>
      </c>
      <c r="F2812" s="63"/>
      <c r="G2812" s="63"/>
      <c r="H2812" s="63"/>
      <c r="I2812" s="63"/>
      <c r="J2812" s="63"/>
      <c r="K2812" s="62">
        <v>0</v>
      </c>
      <c r="L2812" s="63"/>
      <c r="M2812" s="63"/>
      <c r="N2812" s="63"/>
      <c r="O2812" s="63"/>
      <c r="P2812" s="63"/>
      <c r="Q2812" s="63"/>
      <c r="R2812" s="63"/>
      <c r="S2812" s="63"/>
      <c r="T2812" s="63"/>
      <c r="U2812" s="63"/>
      <c r="V2812" s="63"/>
      <c r="W2812" s="63"/>
      <c r="X2812" s="63"/>
      <c r="Y2812" s="63"/>
      <c r="Z2812" s="62">
        <v>0</v>
      </c>
      <c r="AA2812" s="63"/>
      <c r="AB2812" s="63"/>
      <c r="AC2812" s="62">
        <v>0</v>
      </c>
    </row>
    <row r="2813" spans="1:29" ht="30" x14ac:dyDescent="0.25">
      <c r="A2813" s="61" t="s">
        <v>224</v>
      </c>
      <c r="B2813" s="61" t="s">
        <v>225</v>
      </c>
      <c r="C2813" s="62">
        <v>2008</v>
      </c>
      <c r="D2813" s="61" t="s">
        <v>226</v>
      </c>
      <c r="E2813" s="62">
        <v>51</v>
      </c>
      <c r="F2813" s="62">
        <v>68960</v>
      </c>
      <c r="G2813" s="62">
        <v>11669</v>
      </c>
      <c r="H2813" s="62">
        <v>19.07</v>
      </c>
      <c r="I2813" s="62">
        <v>1352.16</v>
      </c>
      <c r="J2813" s="62">
        <v>64132.800000000003</v>
      </c>
      <c r="K2813" s="62">
        <v>9369</v>
      </c>
      <c r="L2813" s="62">
        <v>28951</v>
      </c>
      <c r="M2813" s="62">
        <v>47.31</v>
      </c>
      <c r="N2813" s="62">
        <v>183.71</v>
      </c>
      <c r="O2813" s="62">
        <v>112983.58</v>
      </c>
      <c r="P2813" s="63"/>
      <c r="Q2813" s="63"/>
      <c r="R2813" s="63"/>
      <c r="S2813" s="63"/>
      <c r="T2813" s="63"/>
      <c r="U2813" s="63"/>
      <c r="V2813" s="63"/>
      <c r="W2813" s="63"/>
      <c r="X2813" s="63"/>
      <c r="Y2813" s="63"/>
      <c r="Z2813" s="62">
        <v>3577.97</v>
      </c>
      <c r="AA2813" s="62">
        <v>13547</v>
      </c>
      <c r="AB2813" s="62">
        <v>22.14</v>
      </c>
      <c r="AC2813" s="62">
        <v>70.16</v>
      </c>
    </row>
    <row r="2814" spans="1:29" ht="45" x14ac:dyDescent="0.25">
      <c r="A2814" s="61" t="s">
        <v>344</v>
      </c>
      <c r="B2814" s="61" t="s">
        <v>345</v>
      </c>
      <c r="C2814" s="62">
        <v>2014</v>
      </c>
      <c r="D2814" s="61" t="s">
        <v>89</v>
      </c>
      <c r="E2814" s="62">
        <v>80</v>
      </c>
      <c r="F2814" s="62">
        <v>871920</v>
      </c>
      <c r="G2814" s="62">
        <v>133509</v>
      </c>
      <c r="H2814" s="62">
        <v>139.07</v>
      </c>
      <c r="I2814" s="62">
        <v>10899</v>
      </c>
      <c r="J2814" s="62">
        <v>810885.6</v>
      </c>
      <c r="K2814" s="62">
        <v>0</v>
      </c>
      <c r="L2814" s="63"/>
      <c r="M2814" s="63"/>
      <c r="N2814" s="63"/>
      <c r="O2814" s="63"/>
      <c r="P2814" s="63"/>
      <c r="Q2814" s="63"/>
      <c r="R2814" s="63"/>
      <c r="S2814" s="63"/>
      <c r="T2814" s="63"/>
      <c r="U2814" s="63"/>
      <c r="V2814" s="63"/>
      <c r="W2814" s="63"/>
      <c r="X2814" s="63"/>
      <c r="Y2814" s="63"/>
      <c r="Z2814" s="62">
        <v>2674</v>
      </c>
      <c r="AA2814" s="62">
        <v>13189</v>
      </c>
      <c r="AB2814" s="62">
        <v>13.74</v>
      </c>
      <c r="AC2814" s="62">
        <v>33.43</v>
      </c>
    </row>
    <row r="2815" spans="1:29" x14ac:dyDescent="0.25">
      <c r="A2815" s="61" t="s">
        <v>420</v>
      </c>
      <c r="B2815" s="61" t="s">
        <v>421</v>
      </c>
      <c r="C2815" s="62">
        <v>2004</v>
      </c>
      <c r="D2815" s="61" t="s">
        <v>86</v>
      </c>
      <c r="E2815" s="62">
        <v>268</v>
      </c>
      <c r="F2815" s="62">
        <v>27371</v>
      </c>
      <c r="G2815" s="62">
        <v>5088</v>
      </c>
      <c r="H2815" s="62">
        <v>1.58</v>
      </c>
      <c r="I2815" s="62">
        <v>102.13</v>
      </c>
      <c r="J2815" s="62">
        <v>25455.03</v>
      </c>
      <c r="K2815" s="62">
        <v>393.79</v>
      </c>
      <c r="L2815" s="62">
        <v>793</v>
      </c>
      <c r="M2815" s="62">
        <v>0.25</v>
      </c>
      <c r="N2815" s="62">
        <v>1.47</v>
      </c>
      <c r="O2815" s="62">
        <v>4748.8599999999997</v>
      </c>
      <c r="P2815" s="63"/>
      <c r="Q2815" s="63"/>
      <c r="R2815" s="63"/>
      <c r="S2815" s="63"/>
      <c r="T2815" s="63"/>
      <c r="U2815" s="62">
        <v>1809</v>
      </c>
      <c r="V2815" s="62">
        <v>2962</v>
      </c>
      <c r="W2815" s="62">
        <v>0.92</v>
      </c>
      <c r="X2815" s="62">
        <v>6</v>
      </c>
      <c r="Y2815" s="62">
        <v>40492.660000000003</v>
      </c>
      <c r="Z2815" s="62">
        <v>25980</v>
      </c>
      <c r="AA2815" s="62">
        <v>193401</v>
      </c>
      <c r="AB2815" s="62">
        <v>60.14</v>
      </c>
      <c r="AC2815" s="62">
        <v>96.94</v>
      </c>
    </row>
    <row r="2816" spans="1:29" x14ac:dyDescent="0.25">
      <c r="A2816" s="61" t="s">
        <v>473</v>
      </c>
      <c r="B2816" s="61" t="s">
        <v>474</v>
      </c>
      <c r="C2816" s="62">
        <v>2016</v>
      </c>
      <c r="D2816" s="61" t="s">
        <v>75</v>
      </c>
      <c r="E2816" s="62">
        <v>8</v>
      </c>
      <c r="F2816" s="62">
        <v>998</v>
      </c>
      <c r="G2816" s="62">
        <v>285</v>
      </c>
      <c r="H2816" s="62">
        <v>2.97</v>
      </c>
      <c r="I2816" s="62">
        <v>124.75</v>
      </c>
      <c r="J2816" s="62">
        <v>928.14</v>
      </c>
      <c r="K2816" s="62">
        <v>61.11</v>
      </c>
      <c r="L2816" s="62">
        <v>404</v>
      </c>
      <c r="M2816" s="62">
        <v>4.21</v>
      </c>
      <c r="N2816" s="63"/>
      <c r="O2816" s="63"/>
      <c r="P2816" s="63"/>
      <c r="Q2816" s="63"/>
      <c r="R2816" s="63"/>
      <c r="S2816" s="63"/>
      <c r="T2816" s="63"/>
      <c r="U2816" s="63"/>
      <c r="V2816" s="63"/>
      <c r="W2816" s="63"/>
      <c r="X2816" s="63"/>
      <c r="Y2816" s="63"/>
      <c r="Z2816" s="62">
        <v>0</v>
      </c>
      <c r="AA2816" s="63"/>
      <c r="AB2816" s="63"/>
      <c r="AC2816" s="62">
        <v>0</v>
      </c>
    </row>
    <row r="2817" spans="1:29" x14ac:dyDescent="0.25">
      <c r="A2817" s="61" t="s">
        <v>273</v>
      </c>
      <c r="B2817" s="61" t="s">
        <v>274</v>
      </c>
      <c r="C2817" s="62">
        <v>2009</v>
      </c>
      <c r="D2817" s="61" t="s">
        <v>89</v>
      </c>
      <c r="E2817" s="62">
        <v>54</v>
      </c>
      <c r="F2817" s="62">
        <v>449275</v>
      </c>
      <c r="G2817" s="62">
        <v>75131</v>
      </c>
      <c r="H2817" s="62">
        <v>115.94</v>
      </c>
      <c r="I2817" s="62">
        <v>8319.91</v>
      </c>
      <c r="J2817" s="62">
        <v>417825.75</v>
      </c>
      <c r="K2817" s="62">
        <v>0</v>
      </c>
      <c r="L2817" s="63"/>
      <c r="M2817" s="63"/>
      <c r="N2817" s="63"/>
      <c r="O2817" s="63"/>
      <c r="P2817" s="63"/>
      <c r="Q2817" s="63"/>
      <c r="R2817" s="63"/>
      <c r="S2817" s="63"/>
      <c r="T2817" s="63"/>
      <c r="U2817" s="63"/>
      <c r="V2817" s="63"/>
      <c r="W2817" s="63"/>
      <c r="X2817" s="63"/>
      <c r="Y2817" s="63"/>
      <c r="Z2817" s="62">
        <v>1345.01</v>
      </c>
      <c r="AA2817" s="62">
        <v>7001</v>
      </c>
      <c r="AB2817" s="62">
        <v>10.8</v>
      </c>
      <c r="AC2817" s="62">
        <v>24.91</v>
      </c>
    </row>
    <row r="2818" spans="1:29" x14ac:dyDescent="0.25">
      <c r="A2818" s="61" t="s">
        <v>130</v>
      </c>
      <c r="B2818" s="61" t="s">
        <v>131</v>
      </c>
      <c r="C2818" s="62">
        <v>2015</v>
      </c>
      <c r="D2818" s="61" t="s">
        <v>135</v>
      </c>
      <c r="E2818" s="62">
        <v>24</v>
      </c>
      <c r="F2818" s="62">
        <v>2108</v>
      </c>
      <c r="G2818" s="62">
        <v>321</v>
      </c>
      <c r="H2818" s="62">
        <v>1.1100000000000001</v>
      </c>
      <c r="I2818" s="62">
        <v>87.83</v>
      </c>
      <c r="J2818" s="62">
        <v>1960.44</v>
      </c>
      <c r="K2818" s="62">
        <v>56.26</v>
      </c>
      <c r="L2818" s="62">
        <v>119</v>
      </c>
      <c r="M2818" s="62">
        <v>0.41</v>
      </c>
      <c r="N2818" s="62">
        <v>2.34</v>
      </c>
      <c r="O2818" s="62">
        <v>678.41</v>
      </c>
      <c r="P2818" s="63"/>
      <c r="Q2818" s="63"/>
      <c r="R2818" s="63"/>
      <c r="S2818" s="63"/>
      <c r="T2818" s="63"/>
      <c r="U2818" s="63"/>
      <c r="V2818" s="63"/>
      <c r="W2818" s="63"/>
      <c r="X2818" s="63"/>
      <c r="Y2818" s="63"/>
      <c r="Z2818" s="62">
        <v>2890</v>
      </c>
      <c r="AA2818" s="62">
        <v>17826</v>
      </c>
      <c r="AB2818" s="62">
        <v>61.9</v>
      </c>
      <c r="AC2818" s="62">
        <v>120.42</v>
      </c>
    </row>
    <row r="2819" spans="1:29" x14ac:dyDescent="0.25">
      <c r="A2819" s="61" t="s">
        <v>229</v>
      </c>
      <c r="B2819" s="61" t="s">
        <v>230</v>
      </c>
      <c r="C2819" s="62">
        <v>2009</v>
      </c>
      <c r="D2819" s="61" t="s">
        <v>83</v>
      </c>
      <c r="E2819" s="62">
        <v>12</v>
      </c>
      <c r="F2819" s="62">
        <v>214</v>
      </c>
      <c r="G2819" s="62">
        <v>74</v>
      </c>
      <c r="H2819" s="62">
        <v>0.51</v>
      </c>
      <c r="I2819" s="62">
        <v>17.829999999999998</v>
      </c>
      <c r="J2819" s="62">
        <v>199.02</v>
      </c>
      <c r="K2819" s="62">
        <v>50.44</v>
      </c>
      <c r="L2819" s="62">
        <v>139</v>
      </c>
      <c r="M2819" s="62">
        <v>0.97</v>
      </c>
      <c r="N2819" s="62">
        <v>4.2</v>
      </c>
      <c r="O2819" s="62">
        <v>608.23</v>
      </c>
      <c r="P2819" s="63"/>
      <c r="Q2819" s="63"/>
      <c r="R2819" s="63"/>
      <c r="S2819" s="63"/>
      <c r="T2819" s="63"/>
      <c r="U2819" s="63"/>
      <c r="V2819" s="63"/>
      <c r="W2819" s="63"/>
      <c r="X2819" s="63"/>
      <c r="Y2819" s="63"/>
      <c r="Z2819" s="62">
        <v>293400</v>
      </c>
      <c r="AA2819" s="62">
        <v>8449</v>
      </c>
      <c r="AB2819" s="62">
        <v>58.67</v>
      </c>
      <c r="AC2819" s="62">
        <v>24450</v>
      </c>
    </row>
    <row r="2820" spans="1:29" ht="30" x14ac:dyDescent="0.25">
      <c r="A2820" s="61" t="s">
        <v>277</v>
      </c>
      <c r="B2820" s="61" t="s">
        <v>278</v>
      </c>
      <c r="C2820" s="62">
        <v>2014</v>
      </c>
      <c r="D2820" s="61" t="s">
        <v>78</v>
      </c>
      <c r="E2820" s="62">
        <v>40</v>
      </c>
      <c r="F2820" s="62">
        <v>443440</v>
      </c>
      <c r="G2820" s="62">
        <v>65728</v>
      </c>
      <c r="H2820" s="62">
        <v>136.93</v>
      </c>
      <c r="I2820" s="62">
        <v>11086</v>
      </c>
      <c r="J2820" s="62">
        <v>412399.2</v>
      </c>
      <c r="K2820" s="62">
        <v>0</v>
      </c>
      <c r="L2820" s="63"/>
      <c r="M2820" s="63"/>
      <c r="N2820" s="63"/>
      <c r="O2820" s="63"/>
      <c r="P2820" s="63"/>
      <c r="Q2820" s="63"/>
      <c r="R2820" s="63"/>
      <c r="S2820" s="63"/>
      <c r="T2820" s="63"/>
      <c r="U2820" s="63"/>
      <c r="V2820" s="63"/>
      <c r="W2820" s="63"/>
      <c r="X2820" s="63"/>
      <c r="Y2820" s="63"/>
      <c r="Z2820" s="62">
        <v>115000</v>
      </c>
      <c r="AA2820" s="62">
        <v>4862</v>
      </c>
      <c r="AB2820" s="62">
        <v>10.130000000000001</v>
      </c>
      <c r="AC2820" s="62">
        <v>2875</v>
      </c>
    </row>
    <row r="2821" spans="1:29" x14ac:dyDescent="0.25">
      <c r="A2821" s="61" t="s">
        <v>251</v>
      </c>
      <c r="B2821" s="61" t="s">
        <v>252</v>
      </c>
      <c r="C2821" s="62">
        <v>2011</v>
      </c>
      <c r="D2821" s="61" t="s">
        <v>72</v>
      </c>
      <c r="E2821" s="62">
        <v>29</v>
      </c>
      <c r="F2821" s="62">
        <v>139293</v>
      </c>
      <c r="G2821" s="62">
        <v>28608</v>
      </c>
      <c r="H2821" s="62">
        <v>82.21</v>
      </c>
      <c r="I2821" s="62">
        <v>4803.21</v>
      </c>
      <c r="J2821" s="62">
        <v>129542.49</v>
      </c>
      <c r="K2821" s="62">
        <v>9134.82</v>
      </c>
      <c r="L2821" s="62">
        <v>18953</v>
      </c>
      <c r="M2821" s="62">
        <v>54.46</v>
      </c>
      <c r="N2821" s="63"/>
      <c r="O2821" s="63"/>
      <c r="P2821" s="63"/>
      <c r="Q2821" s="63"/>
      <c r="R2821" s="63"/>
      <c r="S2821" s="63"/>
      <c r="T2821" s="63"/>
      <c r="U2821" s="63"/>
      <c r="V2821" s="63"/>
      <c r="W2821" s="63"/>
      <c r="X2821" s="63"/>
      <c r="Y2821" s="63"/>
      <c r="Z2821" s="62">
        <v>843</v>
      </c>
      <c r="AA2821" s="62">
        <v>8292</v>
      </c>
      <c r="AB2821" s="62">
        <v>23.83</v>
      </c>
      <c r="AC2821" s="62">
        <v>29.07</v>
      </c>
    </row>
    <row r="2822" spans="1:29" ht="30" x14ac:dyDescent="0.25">
      <c r="A2822" s="61" t="s">
        <v>117</v>
      </c>
      <c r="B2822" s="61" t="s">
        <v>118</v>
      </c>
      <c r="C2822" s="62">
        <v>2005</v>
      </c>
      <c r="D2822" s="61" t="s">
        <v>72</v>
      </c>
      <c r="E2822" s="62">
        <v>51</v>
      </c>
      <c r="F2822" s="62">
        <v>24251</v>
      </c>
      <c r="G2822" s="62">
        <v>2973</v>
      </c>
      <c r="H2822" s="62">
        <v>4.8600000000000003</v>
      </c>
      <c r="I2822" s="62">
        <v>475.51</v>
      </c>
      <c r="J2822" s="62">
        <v>22553.43</v>
      </c>
      <c r="K2822" s="62">
        <v>6164.89</v>
      </c>
      <c r="L2822" s="62">
        <v>7417</v>
      </c>
      <c r="M2822" s="62">
        <v>12.12</v>
      </c>
      <c r="N2822" s="63"/>
      <c r="O2822" s="63"/>
      <c r="P2822" s="63"/>
      <c r="Q2822" s="63"/>
      <c r="R2822" s="63"/>
      <c r="S2822" s="63"/>
      <c r="T2822" s="63"/>
      <c r="U2822" s="63"/>
      <c r="V2822" s="63"/>
      <c r="W2822" s="63"/>
      <c r="X2822" s="63"/>
      <c r="Y2822" s="63"/>
      <c r="Z2822" s="62">
        <v>263</v>
      </c>
      <c r="AA2822" s="62">
        <v>2177</v>
      </c>
      <c r="AB2822" s="62">
        <v>3.56</v>
      </c>
      <c r="AC2822" s="62">
        <v>5.16</v>
      </c>
    </row>
    <row r="2823" spans="1:29" x14ac:dyDescent="0.25">
      <c r="A2823" s="61" t="s">
        <v>454</v>
      </c>
      <c r="B2823" s="61" t="s">
        <v>455</v>
      </c>
      <c r="C2823" s="62">
        <v>2003</v>
      </c>
      <c r="D2823" s="61" t="s">
        <v>78</v>
      </c>
      <c r="E2823" s="62">
        <v>48</v>
      </c>
      <c r="F2823" s="62">
        <v>697544</v>
      </c>
      <c r="G2823" s="62">
        <v>74464</v>
      </c>
      <c r="H2823" s="62">
        <v>129.28</v>
      </c>
      <c r="I2823" s="62">
        <v>14532.17</v>
      </c>
      <c r="J2823" s="62">
        <v>648715.92000000004</v>
      </c>
      <c r="K2823" s="62">
        <v>0</v>
      </c>
      <c r="L2823" s="63"/>
      <c r="M2823" s="63"/>
      <c r="N2823" s="63"/>
      <c r="O2823" s="63"/>
      <c r="P2823" s="63"/>
      <c r="Q2823" s="63"/>
      <c r="R2823" s="63"/>
      <c r="S2823" s="63"/>
      <c r="T2823" s="63"/>
      <c r="U2823" s="63"/>
      <c r="V2823" s="63"/>
      <c r="W2823" s="63"/>
      <c r="X2823" s="63"/>
      <c r="Y2823" s="63"/>
      <c r="Z2823" s="62">
        <v>1152514</v>
      </c>
      <c r="AA2823" s="62">
        <v>76560</v>
      </c>
      <c r="AB2823" s="62">
        <v>132.91999999999999</v>
      </c>
      <c r="AC2823" s="62">
        <v>24010.71</v>
      </c>
    </row>
    <row r="2824" spans="1:29" ht="30" x14ac:dyDescent="0.25">
      <c r="A2824" s="61" t="s">
        <v>153</v>
      </c>
      <c r="B2824" s="61" t="s">
        <v>154</v>
      </c>
      <c r="C2824" s="62">
        <v>2017</v>
      </c>
      <c r="D2824" s="61" t="s">
        <v>135</v>
      </c>
      <c r="E2824" s="62">
        <v>371</v>
      </c>
      <c r="F2824" s="62">
        <v>1839487</v>
      </c>
      <c r="G2824" s="62">
        <v>269932</v>
      </c>
      <c r="H2824" s="62">
        <v>60.63</v>
      </c>
      <c r="I2824" s="62">
        <v>4958.1899999999996</v>
      </c>
      <c r="J2824" s="62">
        <v>1710722.91</v>
      </c>
      <c r="K2824" s="62">
        <v>352991.27</v>
      </c>
      <c r="L2824" s="62">
        <v>333598</v>
      </c>
      <c r="M2824" s="62">
        <v>74.930000000000007</v>
      </c>
      <c r="N2824" s="62">
        <v>951.46</v>
      </c>
      <c r="O2824" s="62">
        <v>4256827.63</v>
      </c>
      <c r="P2824" s="63"/>
      <c r="Q2824" s="63"/>
      <c r="R2824" s="63"/>
      <c r="S2824" s="63"/>
      <c r="T2824" s="63"/>
      <c r="U2824" s="63"/>
      <c r="V2824" s="63"/>
      <c r="W2824" s="63"/>
      <c r="X2824" s="63"/>
      <c r="Y2824" s="63"/>
      <c r="Z2824" s="62">
        <v>26479</v>
      </c>
      <c r="AA2824" s="62">
        <v>240393</v>
      </c>
      <c r="AB2824" s="62">
        <v>54</v>
      </c>
      <c r="AC2824" s="62">
        <v>71.37</v>
      </c>
    </row>
    <row r="2825" spans="1:29" x14ac:dyDescent="0.25">
      <c r="A2825" s="61" t="s">
        <v>397</v>
      </c>
      <c r="B2825" s="61" t="s">
        <v>398</v>
      </c>
      <c r="C2825" s="62">
        <v>2015</v>
      </c>
      <c r="D2825" s="61" t="s">
        <v>94</v>
      </c>
      <c r="E2825" s="62">
        <v>8</v>
      </c>
      <c r="F2825" s="62">
        <v>621</v>
      </c>
      <c r="G2825" s="62">
        <v>475</v>
      </c>
      <c r="H2825" s="62">
        <v>4.95</v>
      </c>
      <c r="I2825" s="62">
        <v>77.63</v>
      </c>
      <c r="J2825" s="62">
        <v>577.53</v>
      </c>
      <c r="K2825" s="62">
        <v>0</v>
      </c>
      <c r="L2825" s="63"/>
      <c r="M2825" s="63"/>
      <c r="N2825" s="63"/>
      <c r="O2825" s="63"/>
      <c r="P2825" s="63"/>
      <c r="Q2825" s="63"/>
      <c r="R2825" s="63"/>
      <c r="S2825" s="63"/>
      <c r="T2825" s="63"/>
      <c r="U2825" s="62">
        <v>250</v>
      </c>
      <c r="V2825" s="62">
        <v>561</v>
      </c>
      <c r="W2825" s="62">
        <v>5.84</v>
      </c>
      <c r="X2825" s="62">
        <v>31</v>
      </c>
      <c r="Y2825" s="62">
        <v>5596</v>
      </c>
      <c r="Z2825" s="62">
        <v>35800</v>
      </c>
      <c r="AA2825" s="62">
        <v>1549</v>
      </c>
      <c r="AB2825" s="62">
        <v>16.14</v>
      </c>
      <c r="AC2825" s="62">
        <v>4475</v>
      </c>
    </row>
    <row r="2826" spans="1:29" x14ac:dyDescent="0.25">
      <c r="A2826" s="61" t="s">
        <v>70</v>
      </c>
      <c r="B2826" s="61" t="s">
        <v>71</v>
      </c>
      <c r="C2826" s="62">
        <v>2013</v>
      </c>
      <c r="D2826" s="61" t="s">
        <v>78</v>
      </c>
      <c r="E2826" s="62">
        <v>149</v>
      </c>
      <c r="F2826" s="63"/>
      <c r="G2826" s="63"/>
      <c r="H2826" s="63"/>
      <c r="I2826" s="63"/>
      <c r="J2826" s="63"/>
      <c r="K2826" s="62">
        <v>0</v>
      </c>
      <c r="L2826" s="63"/>
      <c r="M2826" s="63"/>
      <c r="N2826" s="63"/>
      <c r="O2826" s="63"/>
      <c r="P2826" s="63"/>
      <c r="Q2826" s="63"/>
      <c r="R2826" s="63"/>
      <c r="S2826" s="63"/>
      <c r="T2826" s="63"/>
      <c r="U2826" s="63"/>
      <c r="V2826" s="63"/>
      <c r="W2826" s="63"/>
      <c r="X2826" s="63"/>
      <c r="Y2826" s="63"/>
      <c r="Z2826" s="62">
        <v>0</v>
      </c>
      <c r="AA2826" s="63"/>
      <c r="AB2826" s="63"/>
      <c r="AC2826" s="62">
        <v>0</v>
      </c>
    </row>
    <row r="2827" spans="1:29" ht="30" x14ac:dyDescent="0.25">
      <c r="A2827" s="61" t="s">
        <v>124</v>
      </c>
      <c r="B2827" s="61" t="s">
        <v>125</v>
      </c>
      <c r="C2827" s="62">
        <v>2011</v>
      </c>
      <c r="D2827" s="61" t="s">
        <v>78</v>
      </c>
      <c r="E2827" s="62">
        <v>38</v>
      </c>
      <c r="F2827" s="62">
        <v>99902</v>
      </c>
      <c r="G2827" s="62">
        <v>14301</v>
      </c>
      <c r="H2827" s="62">
        <v>31.36</v>
      </c>
      <c r="I2827" s="62">
        <v>2629</v>
      </c>
      <c r="J2827" s="62">
        <v>92908.86</v>
      </c>
      <c r="K2827" s="62">
        <v>28732.3</v>
      </c>
      <c r="L2827" s="62">
        <v>35555</v>
      </c>
      <c r="M2827" s="62">
        <v>77.97</v>
      </c>
      <c r="N2827" s="62">
        <v>756.11</v>
      </c>
      <c r="O2827" s="62">
        <v>346491.41</v>
      </c>
      <c r="P2827" s="63"/>
      <c r="Q2827" s="63"/>
      <c r="R2827" s="63"/>
      <c r="S2827" s="63"/>
      <c r="T2827" s="63"/>
      <c r="U2827" s="63"/>
      <c r="V2827" s="63"/>
      <c r="W2827" s="63"/>
      <c r="X2827" s="63"/>
      <c r="Y2827" s="63"/>
      <c r="Z2827" s="62">
        <v>147.18</v>
      </c>
      <c r="AA2827" s="62">
        <v>11729</v>
      </c>
      <c r="AB2827" s="62">
        <v>25.72</v>
      </c>
      <c r="AC2827" s="62">
        <v>3.87</v>
      </c>
    </row>
    <row r="2828" spans="1:29" x14ac:dyDescent="0.25">
      <c r="A2828" s="61" t="s">
        <v>159</v>
      </c>
      <c r="B2828" s="61" t="s">
        <v>160</v>
      </c>
      <c r="C2828" s="62">
        <v>2003</v>
      </c>
      <c r="D2828" s="61" t="s">
        <v>89</v>
      </c>
      <c r="E2828" s="62">
        <v>23</v>
      </c>
      <c r="F2828" s="62">
        <v>40800</v>
      </c>
      <c r="G2828" s="62">
        <v>3900</v>
      </c>
      <c r="H2828" s="62">
        <v>14.13</v>
      </c>
      <c r="I2828" s="62">
        <v>1773.91</v>
      </c>
      <c r="J2828" s="62">
        <v>37944</v>
      </c>
      <c r="K2828" s="62">
        <v>0</v>
      </c>
      <c r="L2828" s="63"/>
      <c r="M2828" s="63"/>
      <c r="N2828" s="63"/>
      <c r="O2828" s="63"/>
      <c r="P2828" s="63"/>
      <c r="Q2828" s="63"/>
      <c r="R2828" s="63"/>
      <c r="S2828" s="63"/>
      <c r="T2828" s="63"/>
      <c r="U2828" s="62">
        <v>1892</v>
      </c>
      <c r="V2828" s="62">
        <v>2004</v>
      </c>
      <c r="W2828" s="62">
        <v>7.26</v>
      </c>
      <c r="X2828" s="62">
        <v>82</v>
      </c>
      <c r="Y2828" s="62">
        <v>42350.53</v>
      </c>
      <c r="Z2828" s="62">
        <v>250</v>
      </c>
      <c r="AA2828" s="62">
        <v>1003</v>
      </c>
      <c r="AB2828" s="62">
        <v>3.63</v>
      </c>
      <c r="AC2828" s="62">
        <v>10.87</v>
      </c>
    </row>
    <row r="2829" spans="1:29" ht="30" x14ac:dyDescent="0.25">
      <c r="A2829" s="61" t="s">
        <v>231</v>
      </c>
      <c r="B2829" s="61" t="s">
        <v>232</v>
      </c>
      <c r="C2829" s="62">
        <v>2016</v>
      </c>
      <c r="D2829" s="61" t="s">
        <v>99</v>
      </c>
      <c r="E2829" s="62">
        <v>66</v>
      </c>
      <c r="F2829" s="62">
        <v>246760</v>
      </c>
      <c r="G2829" s="62">
        <v>31118</v>
      </c>
      <c r="H2829" s="62">
        <v>39.29</v>
      </c>
      <c r="I2829" s="62">
        <v>3738.79</v>
      </c>
      <c r="J2829" s="62">
        <v>229486.8</v>
      </c>
      <c r="K2829" s="62">
        <v>24827.35</v>
      </c>
      <c r="L2829" s="62">
        <v>24294</v>
      </c>
      <c r="M2829" s="62">
        <v>30.67</v>
      </c>
      <c r="N2829" s="62">
        <v>376.17</v>
      </c>
      <c r="O2829" s="62">
        <v>299400.49</v>
      </c>
      <c r="P2829" s="63"/>
      <c r="Q2829" s="63"/>
      <c r="R2829" s="63"/>
      <c r="S2829" s="63"/>
      <c r="T2829" s="63"/>
      <c r="U2829" s="63"/>
      <c r="V2829" s="63"/>
      <c r="W2829" s="63"/>
      <c r="X2829" s="63"/>
      <c r="Y2829" s="63"/>
      <c r="Z2829" s="62">
        <v>860</v>
      </c>
      <c r="AA2829" s="62">
        <v>8428</v>
      </c>
      <c r="AB2829" s="62">
        <v>10.64</v>
      </c>
      <c r="AC2829" s="62">
        <v>13.03</v>
      </c>
    </row>
    <row r="2830" spans="1:29" x14ac:dyDescent="0.25">
      <c r="A2830" s="61" t="s">
        <v>95</v>
      </c>
      <c r="B2830" s="61" t="s">
        <v>96</v>
      </c>
      <c r="C2830" s="62">
        <v>2008</v>
      </c>
      <c r="D2830" s="61" t="s">
        <v>99</v>
      </c>
      <c r="E2830" s="62">
        <v>40</v>
      </c>
      <c r="F2830" s="62">
        <v>424925</v>
      </c>
      <c r="G2830" s="62">
        <v>20498</v>
      </c>
      <c r="H2830" s="62">
        <v>42.7</v>
      </c>
      <c r="I2830" s="62">
        <v>10623.13</v>
      </c>
      <c r="J2830" s="62">
        <v>395180.25</v>
      </c>
      <c r="K2830" s="62">
        <v>16605</v>
      </c>
      <c r="L2830" s="62">
        <v>26257</v>
      </c>
      <c r="M2830" s="62">
        <v>54.7</v>
      </c>
      <c r="N2830" s="62">
        <v>415.13</v>
      </c>
      <c r="O2830" s="62">
        <v>200244.68</v>
      </c>
      <c r="P2830" s="63"/>
      <c r="Q2830" s="63"/>
      <c r="R2830" s="63"/>
      <c r="S2830" s="63"/>
      <c r="T2830" s="63"/>
      <c r="U2830" s="63"/>
      <c r="V2830" s="63"/>
      <c r="W2830" s="63"/>
      <c r="X2830" s="63"/>
      <c r="Y2830" s="63"/>
      <c r="Z2830" s="62">
        <v>2779.63</v>
      </c>
      <c r="AA2830" s="62">
        <v>8672</v>
      </c>
      <c r="AB2830" s="62">
        <v>18.07</v>
      </c>
      <c r="AC2830" s="62">
        <v>69.489999999999995</v>
      </c>
    </row>
    <row r="2831" spans="1:29" x14ac:dyDescent="0.25">
      <c r="A2831" s="61" t="s">
        <v>212</v>
      </c>
      <c r="B2831" s="61" t="s">
        <v>213</v>
      </c>
      <c r="C2831" s="62">
        <v>2011</v>
      </c>
      <c r="D2831" s="61" t="s">
        <v>72</v>
      </c>
      <c r="E2831" s="62">
        <v>44</v>
      </c>
      <c r="F2831" s="62">
        <v>29743</v>
      </c>
      <c r="G2831" s="62">
        <v>4771</v>
      </c>
      <c r="H2831" s="62">
        <v>9.0399999999999991</v>
      </c>
      <c r="I2831" s="62">
        <v>675.98</v>
      </c>
      <c r="J2831" s="62">
        <v>27660.99</v>
      </c>
      <c r="K2831" s="62">
        <v>12780.8</v>
      </c>
      <c r="L2831" s="62">
        <v>15412</v>
      </c>
      <c r="M2831" s="62">
        <v>29.19</v>
      </c>
      <c r="N2831" s="63"/>
      <c r="O2831" s="63"/>
      <c r="P2831" s="63"/>
      <c r="Q2831" s="63"/>
      <c r="R2831" s="63"/>
      <c r="S2831" s="63"/>
      <c r="T2831" s="63"/>
      <c r="U2831" s="63"/>
      <c r="V2831" s="63"/>
      <c r="W2831" s="63"/>
      <c r="X2831" s="63"/>
      <c r="Y2831" s="63"/>
      <c r="Z2831" s="62">
        <v>94780</v>
      </c>
      <c r="AA2831" s="62">
        <v>10426</v>
      </c>
      <c r="AB2831" s="62">
        <v>19.75</v>
      </c>
      <c r="AC2831" s="62">
        <v>2154.09</v>
      </c>
    </row>
    <row r="2832" spans="1:29" x14ac:dyDescent="0.25">
      <c r="A2832" s="61" t="s">
        <v>208</v>
      </c>
      <c r="B2832" s="61" t="s">
        <v>209</v>
      </c>
      <c r="C2832" s="62">
        <v>2013</v>
      </c>
      <c r="D2832" s="61" t="s">
        <v>75</v>
      </c>
      <c r="E2832" s="62">
        <v>22</v>
      </c>
      <c r="F2832" s="62">
        <v>26541</v>
      </c>
      <c r="G2832" s="62">
        <v>6296</v>
      </c>
      <c r="H2832" s="62">
        <v>23.85</v>
      </c>
      <c r="I2832" s="62">
        <v>1206.4100000000001</v>
      </c>
      <c r="J2832" s="62">
        <v>24683.13</v>
      </c>
      <c r="K2832" s="62">
        <v>17424</v>
      </c>
      <c r="L2832" s="62">
        <v>30324</v>
      </c>
      <c r="M2832" s="62">
        <v>114.86</v>
      </c>
      <c r="N2832" s="62">
        <v>792</v>
      </c>
      <c r="O2832" s="62">
        <v>210121.24</v>
      </c>
      <c r="P2832" s="63"/>
      <c r="Q2832" s="63"/>
      <c r="R2832" s="63"/>
      <c r="S2832" s="63"/>
      <c r="T2832" s="63"/>
      <c r="U2832" s="63"/>
      <c r="V2832" s="63"/>
      <c r="W2832" s="63"/>
      <c r="X2832" s="63"/>
      <c r="Y2832" s="63"/>
      <c r="Z2832" s="62">
        <v>2830</v>
      </c>
      <c r="AA2832" s="62">
        <v>14100</v>
      </c>
      <c r="AB2832" s="62">
        <v>53.41</v>
      </c>
      <c r="AC2832" s="62">
        <v>128.63999999999999</v>
      </c>
    </row>
    <row r="2833" spans="1:29" x14ac:dyDescent="0.25">
      <c r="A2833" s="61" t="s">
        <v>102</v>
      </c>
      <c r="B2833" s="61" t="s">
        <v>103</v>
      </c>
      <c r="C2833" s="62">
        <v>2008</v>
      </c>
      <c r="D2833" s="61" t="s">
        <v>78</v>
      </c>
      <c r="E2833" s="62">
        <v>40</v>
      </c>
      <c r="F2833" s="62">
        <v>378600</v>
      </c>
      <c r="G2833" s="62">
        <v>57343</v>
      </c>
      <c r="H2833" s="62">
        <v>119.46</v>
      </c>
      <c r="I2833" s="62">
        <v>9465</v>
      </c>
      <c r="J2833" s="62">
        <v>352098</v>
      </c>
      <c r="K2833" s="62">
        <v>0</v>
      </c>
      <c r="L2833" s="63"/>
      <c r="M2833" s="63"/>
      <c r="N2833" s="63"/>
      <c r="O2833" s="63"/>
      <c r="P2833" s="63"/>
      <c r="Q2833" s="63"/>
      <c r="R2833" s="63"/>
      <c r="S2833" s="63"/>
      <c r="T2833" s="63"/>
      <c r="U2833" s="63"/>
      <c r="V2833" s="63"/>
      <c r="W2833" s="63"/>
      <c r="X2833" s="63"/>
      <c r="Y2833" s="63"/>
      <c r="Z2833" s="62">
        <v>2213</v>
      </c>
      <c r="AA2833" s="62">
        <v>21039</v>
      </c>
      <c r="AB2833" s="62">
        <v>43.83</v>
      </c>
      <c r="AC2833" s="62">
        <v>55.33</v>
      </c>
    </row>
    <row r="2834" spans="1:29" x14ac:dyDescent="0.25">
      <c r="A2834" s="61" t="s">
        <v>407</v>
      </c>
      <c r="B2834" s="61" t="s">
        <v>408</v>
      </c>
      <c r="C2834" s="62">
        <v>2015</v>
      </c>
      <c r="D2834" s="61" t="s">
        <v>78</v>
      </c>
      <c r="E2834" s="62">
        <v>64</v>
      </c>
      <c r="F2834" s="62">
        <v>717560</v>
      </c>
      <c r="G2834" s="62">
        <v>172445</v>
      </c>
      <c r="H2834" s="62">
        <v>224.54</v>
      </c>
      <c r="I2834" s="62">
        <v>11211.88</v>
      </c>
      <c r="J2834" s="62">
        <v>667330.80000000005</v>
      </c>
      <c r="K2834" s="62">
        <v>0</v>
      </c>
      <c r="L2834" s="63"/>
      <c r="M2834" s="63"/>
      <c r="N2834" s="63"/>
      <c r="O2834" s="63"/>
      <c r="P2834" s="63"/>
      <c r="Q2834" s="63"/>
      <c r="R2834" s="63"/>
      <c r="S2834" s="63"/>
      <c r="T2834" s="63"/>
      <c r="U2834" s="63"/>
      <c r="V2834" s="63"/>
      <c r="W2834" s="63"/>
      <c r="X2834" s="63"/>
      <c r="Y2834" s="63"/>
      <c r="Z2834" s="62">
        <v>5343.67</v>
      </c>
      <c r="AA2834" s="62">
        <v>33696</v>
      </c>
      <c r="AB2834" s="62">
        <v>43.88</v>
      </c>
      <c r="AC2834" s="62">
        <v>83.49</v>
      </c>
    </row>
    <row r="2835" spans="1:29" x14ac:dyDescent="0.25">
      <c r="A2835" s="61" t="s">
        <v>306</v>
      </c>
      <c r="B2835" s="61" t="s">
        <v>307</v>
      </c>
      <c r="C2835" s="62">
        <v>2012</v>
      </c>
      <c r="D2835" s="61" t="s">
        <v>99</v>
      </c>
      <c r="E2835" s="62">
        <v>41</v>
      </c>
      <c r="F2835" s="62">
        <v>266400</v>
      </c>
      <c r="G2835" s="62">
        <v>45237</v>
      </c>
      <c r="H2835" s="62">
        <v>91.95</v>
      </c>
      <c r="I2835" s="62">
        <v>6497.56</v>
      </c>
      <c r="J2835" s="62">
        <v>247752</v>
      </c>
      <c r="K2835" s="62">
        <v>0</v>
      </c>
      <c r="L2835" s="63"/>
      <c r="M2835" s="63"/>
      <c r="N2835" s="63"/>
      <c r="O2835" s="63"/>
      <c r="P2835" s="63"/>
      <c r="Q2835" s="63"/>
      <c r="R2835" s="63"/>
      <c r="S2835" s="63"/>
      <c r="T2835" s="63"/>
      <c r="U2835" s="63"/>
      <c r="V2835" s="63"/>
      <c r="W2835" s="63"/>
      <c r="X2835" s="63"/>
      <c r="Y2835" s="63"/>
      <c r="Z2835" s="62">
        <v>831.5</v>
      </c>
      <c r="AA2835" s="62">
        <v>9050</v>
      </c>
      <c r="AB2835" s="62">
        <v>18.39</v>
      </c>
      <c r="AC2835" s="62">
        <v>20.28</v>
      </c>
    </row>
    <row r="2836" spans="1:29" ht="30" x14ac:dyDescent="0.25">
      <c r="A2836" s="61" t="s">
        <v>188</v>
      </c>
      <c r="B2836" s="61" t="s">
        <v>189</v>
      </c>
      <c r="C2836" s="62">
        <v>2018</v>
      </c>
      <c r="D2836" s="61" t="s">
        <v>99</v>
      </c>
      <c r="E2836" s="62">
        <v>202</v>
      </c>
      <c r="F2836" s="62">
        <v>476400</v>
      </c>
      <c r="G2836" s="62">
        <v>76919</v>
      </c>
      <c r="H2836" s="62">
        <v>31.73</v>
      </c>
      <c r="I2836" s="62">
        <v>2358.42</v>
      </c>
      <c r="J2836" s="62">
        <v>443052</v>
      </c>
      <c r="K2836" s="62">
        <v>50835.11</v>
      </c>
      <c r="L2836" s="62">
        <v>62161</v>
      </c>
      <c r="M2836" s="62">
        <v>25.64</v>
      </c>
      <c r="N2836" s="63"/>
      <c r="O2836" s="63"/>
      <c r="P2836" s="63"/>
      <c r="Q2836" s="63"/>
      <c r="R2836" s="63"/>
      <c r="S2836" s="63"/>
      <c r="T2836" s="63"/>
      <c r="U2836" s="63"/>
      <c r="V2836" s="63"/>
      <c r="W2836" s="63"/>
      <c r="X2836" s="63"/>
      <c r="Y2836" s="63"/>
      <c r="Z2836" s="62">
        <v>9850</v>
      </c>
      <c r="AA2836" s="62">
        <v>81512</v>
      </c>
      <c r="AB2836" s="62">
        <v>33.630000000000003</v>
      </c>
      <c r="AC2836" s="62">
        <v>48.76</v>
      </c>
    </row>
    <row r="2837" spans="1:29" ht="45" x14ac:dyDescent="0.25">
      <c r="A2837" s="61" t="s">
        <v>340</v>
      </c>
      <c r="B2837" s="61" t="s">
        <v>341</v>
      </c>
      <c r="C2837" s="62">
        <v>2015</v>
      </c>
      <c r="D2837" s="61" t="s">
        <v>89</v>
      </c>
      <c r="E2837" s="62">
        <v>33</v>
      </c>
      <c r="F2837" s="62">
        <v>137714</v>
      </c>
      <c r="G2837" s="62">
        <v>26291</v>
      </c>
      <c r="H2837" s="62">
        <v>66.39</v>
      </c>
      <c r="I2837" s="62">
        <v>4173.1499999999996</v>
      </c>
      <c r="J2837" s="62">
        <v>128074.02</v>
      </c>
      <c r="K2837" s="62">
        <v>7122</v>
      </c>
      <c r="L2837" s="62">
        <v>9727</v>
      </c>
      <c r="M2837" s="62">
        <v>24.56</v>
      </c>
      <c r="N2837" s="62">
        <v>215.82</v>
      </c>
      <c r="O2837" s="62">
        <v>85886.33</v>
      </c>
      <c r="P2837" s="63"/>
      <c r="Q2837" s="63"/>
      <c r="R2837" s="63"/>
      <c r="S2837" s="63"/>
      <c r="T2837" s="63"/>
      <c r="U2837" s="63"/>
      <c r="V2837" s="63"/>
      <c r="W2837" s="63"/>
      <c r="X2837" s="63"/>
      <c r="Y2837" s="63"/>
      <c r="Z2837" s="62">
        <v>90395</v>
      </c>
      <c r="AA2837" s="62">
        <v>7276</v>
      </c>
      <c r="AB2837" s="62">
        <v>18.37</v>
      </c>
      <c r="AC2837" s="62">
        <v>2739.24</v>
      </c>
    </row>
    <row r="2838" spans="1:29" x14ac:dyDescent="0.25">
      <c r="A2838" s="61" t="s">
        <v>332</v>
      </c>
      <c r="B2838" s="61" t="s">
        <v>333</v>
      </c>
      <c r="C2838" s="62">
        <v>2011</v>
      </c>
      <c r="D2838" s="61" t="s">
        <v>89</v>
      </c>
      <c r="E2838" s="62">
        <v>269</v>
      </c>
      <c r="F2838" s="62">
        <v>2542375</v>
      </c>
      <c r="G2838" s="62">
        <v>372733</v>
      </c>
      <c r="H2838" s="62">
        <v>115.47</v>
      </c>
      <c r="I2838" s="62">
        <v>9451.2099999999991</v>
      </c>
      <c r="J2838" s="62">
        <v>2364408.75</v>
      </c>
      <c r="K2838" s="62">
        <v>39885.550000000003</v>
      </c>
      <c r="L2838" s="62">
        <v>38494</v>
      </c>
      <c r="M2838" s="62">
        <v>11.93</v>
      </c>
      <c r="N2838" s="62">
        <v>148.27000000000001</v>
      </c>
      <c r="O2838" s="62">
        <v>480991.79</v>
      </c>
      <c r="P2838" s="63"/>
      <c r="Q2838" s="63"/>
      <c r="R2838" s="63"/>
      <c r="S2838" s="63"/>
      <c r="T2838" s="63"/>
      <c r="U2838" s="63"/>
      <c r="V2838" s="63"/>
      <c r="W2838" s="63"/>
      <c r="X2838" s="63"/>
      <c r="Y2838" s="63"/>
      <c r="Z2838" s="62">
        <v>2652292</v>
      </c>
      <c r="AA2838" s="62">
        <v>476708</v>
      </c>
      <c r="AB2838" s="62">
        <v>147.68</v>
      </c>
      <c r="AC2838" s="62">
        <v>9859.82</v>
      </c>
    </row>
    <row r="2839" spans="1:29" x14ac:dyDescent="0.25">
      <c r="A2839" s="61" t="s">
        <v>332</v>
      </c>
      <c r="B2839" s="61" t="s">
        <v>333</v>
      </c>
      <c r="C2839" s="62">
        <v>2013</v>
      </c>
      <c r="D2839" s="61" t="s">
        <v>83</v>
      </c>
      <c r="E2839" s="62">
        <v>2</v>
      </c>
      <c r="F2839" s="63"/>
      <c r="G2839" s="62">
        <v>0</v>
      </c>
      <c r="H2839" s="62">
        <v>0</v>
      </c>
      <c r="I2839" s="63"/>
      <c r="J2839" s="63"/>
      <c r="K2839" s="62">
        <v>363.72</v>
      </c>
      <c r="L2839" s="62">
        <v>494</v>
      </c>
      <c r="M2839" s="62">
        <v>20.58</v>
      </c>
      <c r="N2839" s="62">
        <v>181.86</v>
      </c>
      <c r="O2839" s="62">
        <v>4386.26</v>
      </c>
      <c r="P2839" s="63"/>
      <c r="Q2839" s="63"/>
      <c r="R2839" s="63"/>
      <c r="S2839" s="63"/>
      <c r="T2839" s="63"/>
      <c r="U2839" s="63"/>
      <c r="V2839" s="63"/>
      <c r="W2839" s="63"/>
      <c r="X2839" s="63"/>
      <c r="Y2839" s="63"/>
      <c r="Z2839" s="62">
        <v>31345</v>
      </c>
      <c r="AA2839" s="62">
        <v>13880</v>
      </c>
      <c r="AB2839" s="62">
        <v>578.33000000000004</v>
      </c>
      <c r="AC2839" s="62">
        <v>15672.5</v>
      </c>
    </row>
    <row r="2840" spans="1:29" ht="30" x14ac:dyDescent="0.25">
      <c r="A2840" s="61" t="s">
        <v>122</v>
      </c>
      <c r="B2840" s="61" t="s">
        <v>123</v>
      </c>
      <c r="C2840" s="62">
        <v>2018</v>
      </c>
      <c r="D2840" s="61" t="s">
        <v>99</v>
      </c>
      <c r="E2840" s="62">
        <v>52</v>
      </c>
      <c r="F2840" s="62">
        <v>200179</v>
      </c>
      <c r="G2840" s="62">
        <v>28446</v>
      </c>
      <c r="H2840" s="62">
        <v>45.59</v>
      </c>
      <c r="I2840" s="62">
        <v>3849.6</v>
      </c>
      <c r="J2840" s="62">
        <v>186166.47</v>
      </c>
      <c r="K2840" s="62">
        <v>2112</v>
      </c>
      <c r="L2840" s="62">
        <v>2441</v>
      </c>
      <c r="M2840" s="62">
        <v>3.91</v>
      </c>
      <c r="N2840" s="62">
        <v>40.619999999999997</v>
      </c>
      <c r="O2840" s="62">
        <v>25469.24</v>
      </c>
      <c r="P2840" s="63"/>
      <c r="Q2840" s="63"/>
      <c r="R2840" s="63"/>
      <c r="S2840" s="63"/>
      <c r="T2840" s="63"/>
      <c r="U2840" s="63"/>
      <c r="V2840" s="63"/>
      <c r="W2840" s="63"/>
      <c r="X2840" s="63"/>
      <c r="Y2840" s="63"/>
      <c r="Z2840" s="62">
        <v>1647.62</v>
      </c>
      <c r="AA2840" s="62">
        <v>18274</v>
      </c>
      <c r="AB2840" s="62">
        <v>29.29</v>
      </c>
      <c r="AC2840" s="62">
        <v>31.68</v>
      </c>
    </row>
    <row r="2841" spans="1:29" x14ac:dyDescent="0.25">
      <c r="A2841" s="61" t="s">
        <v>466</v>
      </c>
      <c r="B2841" s="61" t="s">
        <v>467</v>
      </c>
      <c r="C2841" s="62">
        <v>2003</v>
      </c>
      <c r="D2841" s="61" t="s">
        <v>94</v>
      </c>
      <c r="E2841" s="62">
        <v>2</v>
      </c>
      <c r="F2841" s="63"/>
      <c r="G2841" s="63"/>
      <c r="H2841" s="63"/>
      <c r="I2841" s="63"/>
      <c r="J2841" s="63"/>
      <c r="K2841" s="62">
        <v>0</v>
      </c>
      <c r="L2841" s="63"/>
      <c r="M2841" s="63"/>
      <c r="N2841" s="63"/>
      <c r="O2841" s="63"/>
      <c r="P2841" s="63"/>
      <c r="Q2841" s="63"/>
      <c r="R2841" s="63"/>
      <c r="S2841" s="63"/>
      <c r="T2841" s="63"/>
      <c r="U2841" s="63"/>
      <c r="V2841" s="63"/>
      <c r="W2841" s="63"/>
      <c r="X2841" s="63"/>
      <c r="Y2841" s="63"/>
      <c r="Z2841" s="62">
        <v>0</v>
      </c>
      <c r="AA2841" s="63"/>
      <c r="AB2841" s="63"/>
      <c r="AC2841" s="62">
        <v>0</v>
      </c>
    </row>
    <row r="2842" spans="1:29" ht="30" x14ac:dyDescent="0.25">
      <c r="A2842" s="61" t="s">
        <v>544</v>
      </c>
      <c r="B2842" s="61" t="s">
        <v>545</v>
      </c>
      <c r="C2842" s="62">
        <v>2014</v>
      </c>
      <c r="D2842" s="61" t="s">
        <v>78</v>
      </c>
      <c r="E2842" s="62">
        <v>48</v>
      </c>
      <c r="F2842" s="62">
        <v>115698</v>
      </c>
      <c r="G2842" s="62">
        <v>20137</v>
      </c>
      <c r="H2842" s="62">
        <v>34.96</v>
      </c>
      <c r="I2842" s="62">
        <v>2410.38</v>
      </c>
      <c r="J2842" s="62">
        <v>107599.14</v>
      </c>
      <c r="K2842" s="62">
        <v>12642.04</v>
      </c>
      <c r="L2842" s="62">
        <v>16994</v>
      </c>
      <c r="M2842" s="62">
        <v>29.5</v>
      </c>
      <c r="N2842" s="62">
        <v>263.38</v>
      </c>
      <c r="O2842" s="62">
        <v>152454.12</v>
      </c>
      <c r="P2842" s="63"/>
      <c r="Q2842" s="63"/>
      <c r="R2842" s="63"/>
      <c r="S2842" s="63"/>
      <c r="T2842" s="63"/>
      <c r="U2842" s="63"/>
      <c r="V2842" s="63"/>
      <c r="W2842" s="63"/>
      <c r="X2842" s="63"/>
      <c r="Y2842" s="63"/>
      <c r="Z2842" s="62">
        <v>0</v>
      </c>
      <c r="AA2842" s="63"/>
      <c r="AB2842" s="63"/>
      <c r="AC2842" s="62">
        <v>0</v>
      </c>
    </row>
    <row r="2843" spans="1:29" x14ac:dyDescent="0.25">
      <c r="A2843" s="61" t="s">
        <v>76</v>
      </c>
      <c r="B2843" s="61" t="s">
        <v>77</v>
      </c>
      <c r="C2843" s="62">
        <v>2008</v>
      </c>
      <c r="D2843" s="61" t="s">
        <v>89</v>
      </c>
      <c r="E2843" s="62">
        <v>24</v>
      </c>
      <c r="F2843" s="62">
        <v>160033</v>
      </c>
      <c r="G2843" s="62">
        <v>45530</v>
      </c>
      <c r="H2843" s="62">
        <v>158.09</v>
      </c>
      <c r="I2843" s="62">
        <v>6668.04</v>
      </c>
      <c r="J2843" s="62">
        <v>148830.69</v>
      </c>
      <c r="K2843" s="62">
        <v>0</v>
      </c>
      <c r="L2843" s="63"/>
      <c r="M2843" s="63"/>
      <c r="N2843" s="63"/>
      <c r="O2843" s="63"/>
      <c r="P2843" s="63"/>
      <c r="Q2843" s="63"/>
      <c r="R2843" s="63"/>
      <c r="S2843" s="63"/>
      <c r="T2843" s="63"/>
      <c r="U2843" s="63"/>
      <c r="V2843" s="63"/>
      <c r="W2843" s="63"/>
      <c r="X2843" s="63"/>
      <c r="Y2843" s="63"/>
      <c r="Z2843" s="62">
        <v>915.81</v>
      </c>
      <c r="AA2843" s="62">
        <v>2707</v>
      </c>
      <c r="AB2843" s="62">
        <v>9.4</v>
      </c>
      <c r="AC2843" s="62">
        <v>38.159999999999997</v>
      </c>
    </row>
    <row r="2844" spans="1:29" x14ac:dyDescent="0.25">
      <c r="A2844" s="61" t="s">
        <v>128</v>
      </c>
      <c r="B2844" s="61" t="s">
        <v>129</v>
      </c>
      <c r="C2844" s="62">
        <v>2010</v>
      </c>
      <c r="D2844" s="61" t="s">
        <v>94</v>
      </c>
      <c r="E2844" s="62">
        <v>24</v>
      </c>
      <c r="F2844" s="62">
        <v>1958</v>
      </c>
      <c r="G2844" s="62">
        <v>333</v>
      </c>
      <c r="H2844" s="62">
        <v>1.1599999999999999</v>
      </c>
      <c r="I2844" s="62">
        <v>81.58</v>
      </c>
      <c r="J2844" s="62">
        <v>1820.94</v>
      </c>
      <c r="K2844" s="62">
        <v>0</v>
      </c>
      <c r="L2844" s="63"/>
      <c r="M2844" s="63"/>
      <c r="N2844" s="63"/>
      <c r="O2844" s="63"/>
      <c r="P2844" s="63"/>
      <c r="Q2844" s="63"/>
      <c r="R2844" s="63"/>
      <c r="S2844" s="63"/>
      <c r="T2844" s="63"/>
      <c r="U2844" s="63"/>
      <c r="V2844" s="63"/>
      <c r="W2844" s="63"/>
      <c r="X2844" s="63"/>
      <c r="Y2844" s="63"/>
      <c r="Z2844" s="62">
        <v>0</v>
      </c>
      <c r="AA2844" s="63"/>
      <c r="AB2844" s="63"/>
      <c r="AC2844" s="62">
        <v>0</v>
      </c>
    </row>
    <row r="2845" spans="1:29" ht="30" x14ac:dyDescent="0.25">
      <c r="A2845" s="61" t="s">
        <v>287</v>
      </c>
      <c r="B2845" s="61" t="s">
        <v>288</v>
      </c>
      <c r="C2845" s="62">
        <v>2010</v>
      </c>
      <c r="D2845" s="61" t="s">
        <v>298</v>
      </c>
      <c r="E2845" s="62">
        <v>12</v>
      </c>
      <c r="F2845" s="62">
        <v>3255</v>
      </c>
      <c r="G2845" s="62">
        <v>730</v>
      </c>
      <c r="H2845" s="62">
        <v>5.07</v>
      </c>
      <c r="I2845" s="62">
        <v>271.25</v>
      </c>
      <c r="J2845" s="62">
        <v>3027.15</v>
      </c>
      <c r="K2845" s="62">
        <v>0</v>
      </c>
      <c r="L2845" s="62">
        <v>417</v>
      </c>
      <c r="M2845" s="62">
        <v>2.9</v>
      </c>
      <c r="N2845" s="62">
        <v>0</v>
      </c>
      <c r="O2845" s="62">
        <v>0</v>
      </c>
      <c r="P2845" s="63"/>
      <c r="Q2845" s="63"/>
      <c r="R2845" s="63"/>
      <c r="S2845" s="63"/>
      <c r="T2845" s="63"/>
      <c r="U2845" s="63"/>
      <c r="V2845" s="63"/>
      <c r="W2845" s="63"/>
      <c r="X2845" s="63"/>
      <c r="Y2845" s="63"/>
      <c r="Z2845" s="62">
        <v>0</v>
      </c>
      <c r="AA2845" s="62">
        <v>6298</v>
      </c>
      <c r="AB2845" s="62">
        <v>43.74</v>
      </c>
      <c r="AC2845" s="62">
        <v>0</v>
      </c>
    </row>
    <row r="2846" spans="1:29" ht="30" x14ac:dyDescent="0.25">
      <c r="A2846" s="61" t="s">
        <v>287</v>
      </c>
      <c r="B2846" s="61" t="s">
        <v>288</v>
      </c>
      <c r="C2846" s="62">
        <v>2015</v>
      </c>
      <c r="D2846" s="61" t="s">
        <v>175</v>
      </c>
      <c r="E2846" s="62">
        <v>8</v>
      </c>
      <c r="F2846" s="63"/>
      <c r="G2846" s="63"/>
      <c r="H2846" s="63"/>
      <c r="I2846" s="63"/>
      <c r="J2846" s="63"/>
      <c r="K2846" s="62">
        <v>0</v>
      </c>
      <c r="L2846" s="63"/>
      <c r="M2846" s="63"/>
      <c r="N2846" s="63"/>
      <c r="O2846" s="63"/>
      <c r="P2846" s="63"/>
      <c r="Q2846" s="63"/>
      <c r="R2846" s="63"/>
      <c r="S2846" s="63"/>
      <c r="T2846" s="63"/>
      <c r="U2846" s="63"/>
      <c r="V2846" s="63"/>
      <c r="W2846" s="63"/>
      <c r="X2846" s="63"/>
      <c r="Y2846" s="63"/>
      <c r="Z2846" s="62">
        <v>0</v>
      </c>
      <c r="AA2846" s="63"/>
      <c r="AB2846" s="63"/>
      <c r="AC2846" s="62">
        <v>0</v>
      </c>
    </row>
    <row r="2847" spans="1:29" ht="30" x14ac:dyDescent="0.25">
      <c r="A2847" s="61" t="s">
        <v>188</v>
      </c>
      <c r="B2847" s="61" t="s">
        <v>189</v>
      </c>
      <c r="C2847" s="62">
        <v>2004</v>
      </c>
      <c r="D2847" s="61" t="s">
        <v>441</v>
      </c>
      <c r="E2847" s="62">
        <v>10</v>
      </c>
      <c r="F2847" s="62">
        <v>65582</v>
      </c>
      <c r="G2847" s="62">
        <v>9770</v>
      </c>
      <c r="H2847" s="62">
        <v>81.42</v>
      </c>
      <c r="I2847" s="62">
        <v>6558.2</v>
      </c>
      <c r="J2847" s="62">
        <v>60991.26</v>
      </c>
      <c r="K2847" s="62">
        <v>19399.61</v>
      </c>
      <c r="L2847" s="62">
        <v>25921</v>
      </c>
      <c r="M2847" s="62">
        <v>216.01</v>
      </c>
      <c r="N2847" s="63"/>
      <c r="O2847" s="63"/>
      <c r="P2847" s="63"/>
      <c r="Q2847" s="63"/>
      <c r="R2847" s="63"/>
      <c r="S2847" s="63"/>
      <c r="T2847" s="63"/>
      <c r="U2847" s="63"/>
      <c r="V2847" s="63"/>
      <c r="W2847" s="63"/>
      <c r="X2847" s="63"/>
      <c r="Y2847" s="63"/>
      <c r="Z2847" s="62">
        <v>1242</v>
      </c>
      <c r="AA2847" s="62">
        <v>6349</v>
      </c>
      <c r="AB2847" s="62">
        <v>52.91</v>
      </c>
      <c r="AC2847" s="62">
        <v>124.2</v>
      </c>
    </row>
    <row r="2848" spans="1:29" x14ac:dyDescent="0.25">
      <c r="A2848" s="61" t="s">
        <v>105</v>
      </c>
      <c r="B2848" s="61" t="s">
        <v>106</v>
      </c>
      <c r="C2848" s="62">
        <v>2016</v>
      </c>
      <c r="D2848" s="61" t="s">
        <v>78</v>
      </c>
      <c r="E2848" s="62">
        <v>36</v>
      </c>
      <c r="F2848" s="62">
        <v>120219</v>
      </c>
      <c r="G2848" s="62">
        <v>21325</v>
      </c>
      <c r="H2848" s="62">
        <v>49.36</v>
      </c>
      <c r="I2848" s="62">
        <v>3339.42</v>
      </c>
      <c r="J2848" s="62">
        <v>111803.67</v>
      </c>
      <c r="K2848" s="62">
        <v>15118.51</v>
      </c>
      <c r="L2848" s="62">
        <v>17001</v>
      </c>
      <c r="M2848" s="62">
        <v>39.35</v>
      </c>
      <c r="N2848" s="62">
        <v>419.96</v>
      </c>
      <c r="O2848" s="62">
        <v>182318.7</v>
      </c>
      <c r="P2848" s="63"/>
      <c r="Q2848" s="63"/>
      <c r="R2848" s="63"/>
      <c r="S2848" s="63"/>
      <c r="T2848" s="63"/>
      <c r="U2848" s="63"/>
      <c r="V2848" s="63"/>
      <c r="W2848" s="63"/>
      <c r="X2848" s="63"/>
      <c r="Y2848" s="63"/>
      <c r="Z2848" s="62">
        <v>1082.82</v>
      </c>
      <c r="AA2848" s="62">
        <v>11766</v>
      </c>
      <c r="AB2848" s="62">
        <v>27.24</v>
      </c>
      <c r="AC2848" s="62">
        <v>30.08</v>
      </c>
    </row>
    <row r="2849" spans="1:29" ht="30" x14ac:dyDescent="0.25">
      <c r="A2849" s="61" t="s">
        <v>350</v>
      </c>
      <c r="B2849" s="61" t="s">
        <v>351</v>
      </c>
      <c r="C2849" s="62">
        <v>2017</v>
      </c>
      <c r="D2849" s="61" t="s">
        <v>75</v>
      </c>
      <c r="E2849" s="62">
        <v>7</v>
      </c>
      <c r="F2849" s="62">
        <v>5064</v>
      </c>
      <c r="G2849" s="62">
        <v>952</v>
      </c>
      <c r="H2849" s="62">
        <v>11.33</v>
      </c>
      <c r="I2849" s="62">
        <v>723.43</v>
      </c>
      <c r="J2849" s="62">
        <v>4709.5200000000004</v>
      </c>
      <c r="K2849" s="62">
        <v>0</v>
      </c>
      <c r="L2849" s="63"/>
      <c r="M2849" s="63"/>
      <c r="N2849" s="63"/>
      <c r="O2849" s="63"/>
      <c r="P2849" s="63"/>
      <c r="Q2849" s="63"/>
      <c r="R2849" s="63"/>
      <c r="S2849" s="63"/>
      <c r="T2849" s="63"/>
      <c r="U2849" s="63"/>
      <c r="V2849" s="63"/>
      <c r="W2849" s="63"/>
      <c r="X2849" s="63"/>
      <c r="Y2849" s="63"/>
      <c r="Z2849" s="62">
        <v>34.81</v>
      </c>
      <c r="AA2849" s="62">
        <v>3345</v>
      </c>
      <c r="AB2849" s="62">
        <v>39.82</v>
      </c>
      <c r="AC2849" s="62">
        <v>4.97</v>
      </c>
    </row>
    <row r="2850" spans="1:29" x14ac:dyDescent="0.25">
      <c r="A2850" s="61" t="s">
        <v>471</v>
      </c>
      <c r="B2850" s="61" t="s">
        <v>472</v>
      </c>
      <c r="C2850" s="62">
        <v>2009</v>
      </c>
      <c r="D2850" s="61" t="s">
        <v>89</v>
      </c>
      <c r="E2850" s="62">
        <v>78</v>
      </c>
      <c r="F2850" s="62">
        <v>204240</v>
      </c>
      <c r="G2850" s="62">
        <v>25052</v>
      </c>
      <c r="H2850" s="62">
        <v>26.76</v>
      </c>
      <c r="I2850" s="62">
        <v>2618.46</v>
      </c>
      <c r="J2850" s="62">
        <v>189943.2</v>
      </c>
      <c r="K2850" s="62">
        <v>34732.300000000003</v>
      </c>
      <c r="L2850" s="62">
        <v>54258</v>
      </c>
      <c r="M2850" s="62">
        <v>57.97</v>
      </c>
      <c r="N2850" s="62">
        <v>445.29</v>
      </c>
      <c r="O2850" s="62">
        <v>418847.21</v>
      </c>
      <c r="P2850" s="63"/>
      <c r="Q2850" s="63"/>
      <c r="R2850" s="63"/>
      <c r="S2850" s="63"/>
      <c r="T2850" s="63"/>
      <c r="U2850" s="63"/>
      <c r="V2850" s="63"/>
      <c r="W2850" s="63"/>
      <c r="X2850" s="63"/>
      <c r="Y2850" s="63"/>
      <c r="Z2850" s="62">
        <v>224000</v>
      </c>
      <c r="AA2850" s="62">
        <v>21317</v>
      </c>
      <c r="AB2850" s="62">
        <v>22.77</v>
      </c>
      <c r="AC2850" s="62">
        <v>2871.79</v>
      </c>
    </row>
    <row r="2851" spans="1:29" x14ac:dyDescent="0.25">
      <c r="A2851" s="61" t="s">
        <v>163</v>
      </c>
      <c r="B2851" s="61" t="s">
        <v>164</v>
      </c>
      <c r="C2851" s="62">
        <v>2016</v>
      </c>
      <c r="D2851" s="61" t="s">
        <v>226</v>
      </c>
      <c r="E2851" s="62">
        <v>110</v>
      </c>
      <c r="F2851" s="62">
        <v>904120</v>
      </c>
      <c r="G2851" s="62">
        <v>182820</v>
      </c>
      <c r="H2851" s="62">
        <v>138.5</v>
      </c>
      <c r="I2851" s="62">
        <v>8219.27</v>
      </c>
      <c r="J2851" s="62">
        <v>840831.6</v>
      </c>
      <c r="K2851" s="62">
        <v>16762.37</v>
      </c>
      <c r="L2851" s="62">
        <v>9802</v>
      </c>
      <c r="M2851" s="62">
        <v>7.43</v>
      </c>
      <c r="N2851" s="62">
        <v>152.38999999999999</v>
      </c>
      <c r="O2851" s="62">
        <v>202142.41</v>
      </c>
      <c r="P2851" s="63"/>
      <c r="Q2851" s="63"/>
      <c r="R2851" s="63"/>
      <c r="S2851" s="63"/>
      <c r="T2851" s="63"/>
      <c r="U2851" s="63"/>
      <c r="V2851" s="63"/>
      <c r="W2851" s="63"/>
      <c r="X2851" s="63"/>
      <c r="Y2851" s="63"/>
      <c r="Z2851" s="62">
        <v>471979</v>
      </c>
      <c r="AA2851" s="62">
        <v>40880</v>
      </c>
      <c r="AB2851" s="62">
        <v>30.97</v>
      </c>
      <c r="AC2851" s="62">
        <v>4290.72</v>
      </c>
    </row>
    <row r="2852" spans="1:29" ht="30" x14ac:dyDescent="0.25">
      <c r="A2852" s="61" t="s">
        <v>182</v>
      </c>
      <c r="B2852" s="61" t="s">
        <v>183</v>
      </c>
      <c r="C2852" s="62">
        <v>2010</v>
      </c>
      <c r="D2852" s="61" t="s">
        <v>86</v>
      </c>
      <c r="E2852" s="62">
        <v>10</v>
      </c>
      <c r="F2852" s="62">
        <v>107</v>
      </c>
      <c r="G2852" s="62">
        <v>72</v>
      </c>
      <c r="H2852" s="62">
        <v>0.6</v>
      </c>
      <c r="I2852" s="62">
        <v>10.7</v>
      </c>
      <c r="J2852" s="62">
        <v>99.51</v>
      </c>
      <c r="K2852" s="62">
        <v>124.14</v>
      </c>
      <c r="L2852" s="62">
        <v>173</v>
      </c>
      <c r="M2852" s="62">
        <v>1.44</v>
      </c>
      <c r="N2852" s="62">
        <v>12.41</v>
      </c>
      <c r="O2852" s="62">
        <v>1497.08</v>
      </c>
      <c r="P2852" s="63"/>
      <c r="Q2852" s="63"/>
      <c r="R2852" s="63"/>
      <c r="S2852" s="63"/>
      <c r="T2852" s="63"/>
      <c r="U2852" s="63"/>
      <c r="V2852" s="63"/>
      <c r="W2852" s="63"/>
      <c r="X2852" s="63"/>
      <c r="Y2852" s="63"/>
      <c r="Z2852" s="62">
        <v>113634</v>
      </c>
      <c r="AA2852" s="62">
        <v>10474</v>
      </c>
      <c r="AB2852" s="62">
        <v>87.28</v>
      </c>
      <c r="AC2852" s="62">
        <v>11363.4</v>
      </c>
    </row>
    <row r="2853" spans="1:29" x14ac:dyDescent="0.25">
      <c r="A2853" s="61" t="s">
        <v>260</v>
      </c>
      <c r="B2853" s="61" t="s">
        <v>261</v>
      </c>
      <c r="C2853" s="62">
        <v>2006</v>
      </c>
      <c r="D2853" s="61" t="s">
        <v>89</v>
      </c>
      <c r="E2853" s="62">
        <v>54</v>
      </c>
      <c r="F2853" s="62">
        <v>124298</v>
      </c>
      <c r="G2853" s="62">
        <v>29070</v>
      </c>
      <c r="H2853" s="62">
        <v>44.86</v>
      </c>
      <c r="I2853" s="62">
        <v>2301.81</v>
      </c>
      <c r="J2853" s="62">
        <v>115597.14</v>
      </c>
      <c r="K2853" s="62">
        <v>34515.56</v>
      </c>
      <c r="L2853" s="62">
        <v>54584</v>
      </c>
      <c r="M2853" s="62">
        <v>84.23</v>
      </c>
      <c r="N2853" s="62">
        <v>639.17999999999995</v>
      </c>
      <c r="O2853" s="62">
        <v>416233.55</v>
      </c>
      <c r="P2853" s="63"/>
      <c r="Q2853" s="63"/>
      <c r="R2853" s="63"/>
      <c r="S2853" s="63"/>
      <c r="T2853" s="63"/>
      <c r="U2853" s="63"/>
      <c r="V2853" s="63"/>
      <c r="W2853" s="63"/>
      <c r="X2853" s="63"/>
      <c r="Y2853" s="63"/>
      <c r="Z2853" s="62">
        <v>1565</v>
      </c>
      <c r="AA2853" s="62">
        <v>10094</v>
      </c>
      <c r="AB2853" s="62">
        <v>15.58</v>
      </c>
      <c r="AC2853" s="62">
        <v>28.98</v>
      </c>
    </row>
    <row r="2854" spans="1:29" ht="45" x14ac:dyDescent="0.25">
      <c r="A2854" s="61" t="s">
        <v>326</v>
      </c>
      <c r="B2854" s="61" t="s">
        <v>327</v>
      </c>
      <c r="C2854" s="62">
        <v>2003</v>
      </c>
      <c r="D2854" s="61" t="s">
        <v>86</v>
      </c>
      <c r="E2854" s="62">
        <v>20</v>
      </c>
      <c r="F2854" s="63"/>
      <c r="G2854" s="63"/>
      <c r="H2854" s="63"/>
      <c r="I2854" s="63"/>
      <c r="J2854" s="63"/>
      <c r="K2854" s="62">
        <v>0</v>
      </c>
      <c r="L2854" s="63"/>
      <c r="M2854" s="63"/>
      <c r="N2854" s="63"/>
      <c r="O2854" s="63"/>
      <c r="P2854" s="63"/>
      <c r="Q2854" s="63"/>
      <c r="R2854" s="63"/>
      <c r="S2854" s="63"/>
      <c r="T2854" s="63"/>
      <c r="U2854" s="63"/>
      <c r="V2854" s="63"/>
      <c r="W2854" s="63"/>
      <c r="X2854" s="63"/>
      <c r="Y2854" s="63"/>
      <c r="Z2854" s="62">
        <v>118900</v>
      </c>
      <c r="AA2854" s="62">
        <v>4019</v>
      </c>
      <c r="AB2854" s="62">
        <v>16.75</v>
      </c>
      <c r="AC2854" s="62">
        <v>5945</v>
      </c>
    </row>
    <row r="2855" spans="1:29" ht="30" x14ac:dyDescent="0.25">
      <c r="A2855" s="61" t="s">
        <v>358</v>
      </c>
      <c r="B2855" s="61" t="s">
        <v>359</v>
      </c>
      <c r="C2855" s="62">
        <v>2018</v>
      </c>
      <c r="D2855" s="61" t="s">
        <v>78</v>
      </c>
      <c r="E2855" s="62">
        <v>54</v>
      </c>
      <c r="F2855" s="62">
        <v>426582</v>
      </c>
      <c r="G2855" s="62">
        <v>59024</v>
      </c>
      <c r="H2855" s="62">
        <v>91.09</v>
      </c>
      <c r="I2855" s="62">
        <v>7899.67</v>
      </c>
      <c r="J2855" s="62">
        <v>396721.26</v>
      </c>
      <c r="K2855" s="62">
        <v>0</v>
      </c>
      <c r="L2855" s="63"/>
      <c r="M2855" s="63"/>
      <c r="N2855" s="63"/>
      <c r="O2855" s="63"/>
      <c r="P2855" s="63"/>
      <c r="Q2855" s="63"/>
      <c r="R2855" s="63"/>
      <c r="S2855" s="63"/>
      <c r="T2855" s="63"/>
      <c r="U2855" s="63"/>
      <c r="V2855" s="63"/>
      <c r="W2855" s="63"/>
      <c r="X2855" s="63"/>
      <c r="Y2855" s="63"/>
      <c r="Z2855" s="62">
        <v>954.09</v>
      </c>
      <c r="AA2855" s="62">
        <v>7517</v>
      </c>
      <c r="AB2855" s="62">
        <v>11.6</v>
      </c>
      <c r="AC2855" s="62">
        <v>17.670000000000002</v>
      </c>
    </row>
    <row r="2856" spans="1:29" ht="30" x14ac:dyDescent="0.25">
      <c r="A2856" s="61" t="s">
        <v>309</v>
      </c>
      <c r="B2856" s="61" t="s">
        <v>310</v>
      </c>
      <c r="C2856" s="62">
        <v>2005</v>
      </c>
      <c r="D2856" s="61" t="s">
        <v>94</v>
      </c>
      <c r="E2856" s="62">
        <v>8</v>
      </c>
      <c r="F2856" s="62">
        <v>0</v>
      </c>
      <c r="G2856" s="62">
        <v>0</v>
      </c>
      <c r="H2856" s="62">
        <v>0</v>
      </c>
      <c r="I2856" s="62">
        <v>0</v>
      </c>
      <c r="J2856" s="62">
        <v>0</v>
      </c>
      <c r="K2856" s="62">
        <v>0</v>
      </c>
      <c r="L2856" s="62">
        <v>0</v>
      </c>
      <c r="M2856" s="62">
        <v>0</v>
      </c>
      <c r="N2856" s="63"/>
      <c r="O2856" s="63"/>
      <c r="P2856" s="62">
        <v>0</v>
      </c>
      <c r="Q2856" s="62">
        <v>0</v>
      </c>
      <c r="R2856" s="62">
        <v>0</v>
      </c>
      <c r="S2856" s="62">
        <v>0</v>
      </c>
      <c r="T2856" s="62">
        <v>0</v>
      </c>
      <c r="U2856" s="62">
        <v>0</v>
      </c>
      <c r="V2856" s="62">
        <v>0</v>
      </c>
      <c r="W2856" s="62">
        <v>0</v>
      </c>
      <c r="X2856" s="62">
        <v>0</v>
      </c>
      <c r="Y2856" s="62">
        <v>0</v>
      </c>
      <c r="Z2856" s="62">
        <v>18900</v>
      </c>
      <c r="AA2856" s="62">
        <v>524</v>
      </c>
      <c r="AB2856" s="62">
        <v>5.46</v>
      </c>
      <c r="AC2856" s="62">
        <v>2362.5</v>
      </c>
    </row>
    <row r="2857" spans="1:29" x14ac:dyDescent="0.25">
      <c r="A2857" s="61" t="s">
        <v>198</v>
      </c>
      <c r="B2857" s="61" t="s">
        <v>199</v>
      </c>
      <c r="C2857" s="62">
        <v>2014</v>
      </c>
      <c r="D2857" s="61" t="s">
        <v>94</v>
      </c>
      <c r="E2857" s="62">
        <v>4</v>
      </c>
      <c r="F2857" s="62">
        <v>0</v>
      </c>
      <c r="G2857" s="62">
        <v>0</v>
      </c>
      <c r="H2857" s="62">
        <v>0</v>
      </c>
      <c r="I2857" s="62">
        <v>0</v>
      </c>
      <c r="J2857" s="62">
        <v>0</v>
      </c>
      <c r="K2857" s="62">
        <v>0</v>
      </c>
      <c r="L2857" s="62">
        <v>0</v>
      </c>
      <c r="M2857" s="62">
        <v>0</v>
      </c>
      <c r="N2857" s="63"/>
      <c r="O2857" s="63"/>
      <c r="P2857" s="63"/>
      <c r="Q2857" s="63"/>
      <c r="R2857" s="63"/>
      <c r="S2857" s="63"/>
      <c r="T2857" s="63"/>
      <c r="U2857" s="63"/>
      <c r="V2857" s="63"/>
      <c r="W2857" s="63"/>
      <c r="X2857" s="63"/>
      <c r="Y2857" s="63"/>
      <c r="Z2857" s="62">
        <v>0</v>
      </c>
      <c r="AA2857" s="63"/>
      <c r="AB2857" s="63"/>
      <c r="AC2857" s="62">
        <v>0</v>
      </c>
    </row>
    <row r="2858" spans="1:29" x14ac:dyDescent="0.25">
      <c r="A2858" s="61" t="s">
        <v>469</v>
      </c>
      <c r="B2858" s="61" t="s">
        <v>470</v>
      </c>
      <c r="C2858" s="62">
        <v>2011</v>
      </c>
      <c r="D2858" s="61" t="s">
        <v>99</v>
      </c>
      <c r="E2858" s="62">
        <v>54</v>
      </c>
      <c r="F2858" s="62">
        <v>256320</v>
      </c>
      <c r="G2858" s="62">
        <v>36798</v>
      </c>
      <c r="H2858" s="62">
        <v>56.79</v>
      </c>
      <c r="I2858" s="62">
        <v>4746.67</v>
      </c>
      <c r="J2858" s="62">
        <v>238377.60000000001</v>
      </c>
      <c r="K2858" s="62">
        <v>10510.18</v>
      </c>
      <c r="L2858" s="62">
        <v>44870</v>
      </c>
      <c r="M2858" s="62">
        <v>69.239999999999995</v>
      </c>
      <c r="N2858" s="63"/>
      <c r="O2858" s="63"/>
      <c r="P2858" s="63"/>
      <c r="Q2858" s="63"/>
      <c r="R2858" s="63"/>
      <c r="S2858" s="63"/>
      <c r="T2858" s="63"/>
      <c r="U2858" s="63"/>
      <c r="V2858" s="63"/>
      <c r="W2858" s="63"/>
      <c r="X2858" s="63"/>
      <c r="Y2858" s="63"/>
      <c r="Z2858" s="62">
        <v>1614.9</v>
      </c>
      <c r="AA2858" s="62">
        <v>15926</v>
      </c>
      <c r="AB2858" s="62">
        <v>24.58</v>
      </c>
      <c r="AC2858" s="62">
        <v>29.91</v>
      </c>
    </row>
    <row r="2859" spans="1:29" x14ac:dyDescent="0.25">
      <c r="A2859" s="61" t="s">
        <v>251</v>
      </c>
      <c r="B2859" s="61" t="s">
        <v>252</v>
      </c>
      <c r="C2859" s="62">
        <v>2013</v>
      </c>
      <c r="D2859" s="61" t="s">
        <v>78</v>
      </c>
      <c r="E2859" s="62">
        <v>40</v>
      </c>
      <c r="F2859" s="62">
        <v>131920</v>
      </c>
      <c r="G2859" s="62">
        <v>19994</v>
      </c>
      <c r="H2859" s="62">
        <v>41.65</v>
      </c>
      <c r="I2859" s="62">
        <v>3298</v>
      </c>
      <c r="J2859" s="62">
        <v>122685.6</v>
      </c>
      <c r="K2859" s="62">
        <v>20802.78</v>
      </c>
      <c r="L2859" s="62">
        <v>22032</v>
      </c>
      <c r="M2859" s="62">
        <v>45.9</v>
      </c>
      <c r="N2859" s="62">
        <v>520.07000000000005</v>
      </c>
      <c r="O2859" s="62">
        <v>250866.92</v>
      </c>
      <c r="P2859" s="63"/>
      <c r="Q2859" s="63"/>
      <c r="R2859" s="63"/>
      <c r="S2859" s="63"/>
      <c r="T2859" s="63"/>
      <c r="U2859" s="63"/>
      <c r="V2859" s="63"/>
      <c r="W2859" s="63"/>
      <c r="X2859" s="63"/>
      <c r="Y2859" s="63"/>
      <c r="Z2859" s="62">
        <v>1140</v>
      </c>
      <c r="AA2859" s="62">
        <v>13586</v>
      </c>
      <c r="AB2859" s="62">
        <v>28.3</v>
      </c>
      <c r="AC2859" s="62">
        <v>28.5</v>
      </c>
    </row>
    <row r="2860" spans="1:29" ht="30" x14ac:dyDescent="0.25">
      <c r="A2860" s="61" t="s">
        <v>283</v>
      </c>
      <c r="B2860" s="61" t="s">
        <v>284</v>
      </c>
      <c r="C2860" s="62">
        <v>2011</v>
      </c>
      <c r="D2860" s="61" t="s">
        <v>150</v>
      </c>
      <c r="E2860" s="62">
        <v>8</v>
      </c>
      <c r="F2860" s="63"/>
      <c r="G2860" s="62">
        <v>0</v>
      </c>
      <c r="H2860" s="62">
        <v>0</v>
      </c>
      <c r="I2860" s="63"/>
      <c r="J2860" s="63"/>
      <c r="K2860" s="62">
        <v>0</v>
      </c>
      <c r="L2860" s="63"/>
      <c r="M2860" s="63"/>
      <c r="N2860" s="63"/>
      <c r="O2860" s="63"/>
      <c r="P2860" s="63"/>
      <c r="Q2860" s="63"/>
      <c r="R2860" s="63"/>
      <c r="S2860" s="63"/>
      <c r="T2860" s="63"/>
      <c r="U2860" s="63"/>
      <c r="V2860" s="63"/>
      <c r="W2860" s="63"/>
      <c r="X2860" s="63"/>
      <c r="Y2860" s="63"/>
      <c r="Z2860" s="62">
        <v>0</v>
      </c>
      <c r="AA2860" s="63"/>
      <c r="AB2860" s="63"/>
      <c r="AC2860" s="62">
        <v>0</v>
      </c>
    </row>
    <row r="2861" spans="1:29" x14ac:dyDescent="0.25">
      <c r="A2861" s="61" t="s">
        <v>413</v>
      </c>
      <c r="B2861" s="61" t="s">
        <v>414</v>
      </c>
      <c r="C2861" s="62">
        <v>2014</v>
      </c>
      <c r="D2861" s="61" t="s">
        <v>75</v>
      </c>
      <c r="E2861" s="62">
        <v>14</v>
      </c>
      <c r="F2861" s="62">
        <v>179298</v>
      </c>
      <c r="G2861" s="62">
        <v>27983</v>
      </c>
      <c r="H2861" s="62">
        <v>166.57</v>
      </c>
      <c r="I2861" s="62">
        <v>12807</v>
      </c>
      <c r="J2861" s="62">
        <v>166747.14000000001</v>
      </c>
      <c r="K2861" s="62">
        <v>11572</v>
      </c>
      <c r="L2861" s="62">
        <v>17434</v>
      </c>
      <c r="M2861" s="62">
        <v>103.77</v>
      </c>
      <c r="N2861" s="63"/>
      <c r="O2861" s="63"/>
      <c r="P2861" s="63"/>
      <c r="Q2861" s="63"/>
      <c r="R2861" s="63"/>
      <c r="S2861" s="63"/>
      <c r="T2861" s="63"/>
      <c r="U2861" s="63"/>
      <c r="V2861" s="63"/>
      <c r="W2861" s="63"/>
      <c r="X2861" s="63"/>
      <c r="Y2861" s="63"/>
      <c r="Z2861" s="62">
        <v>145949</v>
      </c>
      <c r="AA2861" s="62">
        <v>19784</v>
      </c>
      <c r="AB2861" s="62">
        <v>117.76</v>
      </c>
      <c r="AC2861" s="62">
        <v>10424.93</v>
      </c>
    </row>
    <row r="2862" spans="1:29" x14ac:dyDescent="0.25">
      <c r="A2862" s="61" t="s">
        <v>273</v>
      </c>
      <c r="B2862" s="61" t="s">
        <v>274</v>
      </c>
      <c r="C2862" s="62">
        <v>2014</v>
      </c>
      <c r="D2862" s="61" t="s">
        <v>75</v>
      </c>
      <c r="E2862" s="62">
        <v>13</v>
      </c>
      <c r="F2862" s="62">
        <v>1179</v>
      </c>
      <c r="G2862" s="62">
        <v>297</v>
      </c>
      <c r="H2862" s="62">
        <v>1.9</v>
      </c>
      <c r="I2862" s="62">
        <v>90.69</v>
      </c>
      <c r="J2862" s="62">
        <v>1096.47</v>
      </c>
      <c r="K2862" s="62">
        <v>761.4</v>
      </c>
      <c r="L2862" s="62">
        <v>959</v>
      </c>
      <c r="M2862" s="62">
        <v>6.15</v>
      </c>
      <c r="N2862" s="62">
        <v>58.57</v>
      </c>
      <c r="O2862" s="62">
        <v>9181.91</v>
      </c>
      <c r="P2862" s="63"/>
      <c r="Q2862" s="63"/>
      <c r="R2862" s="63"/>
      <c r="S2862" s="63"/>
      <c r="T2862" s="63"/>
      <c r="U2862" s="63"/>
      <c r="V2862" s="63"/>
      <c r="W2862" s="63"/>
      <c r="X2862" s="63"/>
      <c r="Y2862" s="63"/>
      <c r="Z2862" s="62">
        <v>828.82</v>
      </c>
      <c r="AA2862" s="62">
        <v>3718</v>
      </c>
      <c r="AB2862" s="62">
        <v>23.83</v>
      </c>
      <c r="AC2862" s="62">
        <v>63.76</v>
      </c>
    </row>
    <row r="2863" spans="1:29" ht="30" x14ac:dyDescent="0.25">
      <c r="A2863" s="61" t="s">
        <v>530</v>
      </c>
      <c r="B2863" s="61" t="s">
        <v>531</v>
      </c>
      <c r="C2863" s="62">
        <v>2013</v>
      </c>
      <c r="D2863" s="61" t="s">
        <v>78</v>
      </c>
      <c r="E2863" s="62">
        <v>60</v>
      </c>
      <c r="F2863" s="62">
        <v>807053</v>
      </c>
      <c r="G2863" s="62">
        <v>52678</v>
      </c>
      <c r="H2863" s="62">
        <v>73.16</v>
      </c>
      <c r="I2863" s="62">
        <v>13450.88</v>
      </c>
      <c r="J2863" s="62">
        <v>750559.29</v>
      </c>
      <c r="K2863" s="62">
        <v>0</v>
      </c>
      <c r="L2863" s="63"/>
      <c r="M2863" s="63"/>
      <c r="N2863" s="63"/>
      <c r="O2863" s="63"/>
      <c r="P2863" s="63"/>
      <c r="Q2863" s="63"/>
      <c r="R2863" s="63"/>
      <c r="S2863" s="63"/>
      <c r="T2863" s="63"/>
      <c r="U2863" s="63"/>
      <c r="V2863" s="63"/>
      <c r="W2863" s="63"/>
      <c r="X2863" s="63"/>
      <c r="Y2863" s="63"/>
      <c r="Z2863" s="62">
        <v>1398.3</v>
      </c>
      <c r="AA2863" s="62">
        <v>5866</v>
      </c>
      <c r="AB2863" s="62">
        <v>8.15</v>
      </c>
      <c r="AC2863" s="62">
        <v>23.31</v>
      </c>
    </row>
    <row r="2864" spans="1:29" x14ac:dyDescent="0.25">
      <c r="A2864" s="61" t="s">
        <v>558</v>
      </c>
      <c r="B2864" s="61" t="s">
        <v>559</v>
      </c>
      <c r="C2864" s="62">
        <v>2008</v>
      </c>
      <c r="D2864" s="61" t="s">
        <v>78</v>
      </c>
      <c r="E2864" s="62">
        <v>30</v>
      </c>
      <c r="F2864" s="62">
        <v>274160</v>
      </c>
      <c r="G2864" s="62">
        <v>48820</v>
      </c>
      <c r="H2864" s="62">
        <v>135.61000000000001</v>
      </c>
      <c r="I2864" s="62">
        <v>9138.67</v>
      </c>
      <c r="J2864" s="62">
        <v>254968.8</v>
      </c>
      <c r="K2864" s="62">
        <v>0</v>
      </c>
      <c r="L2864" s="63"/>
      <c r="M2864" s="63"/>
      <c r="N2864" s="63"/>
      <c r="O2864" s="63"/>
      <c r="P2864" s="63"/>
      <c r="Q2864" s="63"/>
      <c r="R2864" s="63"/>
      <c r="S2864" s="63"/>
      <c r="T2864" s="63"/>
      <c r="U2864" s="63"/>
      <c r="V2864" s="63"/>
      <c r="W2864" s="63"/>
      <c r="X2864" s="63"/>
      <c r="Y2864" s="63"/>
      <c r="Z2864" s="62">
        <v>0</v>
      </c>
      <c r="AA2864" s="63"/>
      <c r="AB2864" s="63"/>
      <c r="AC2864" s="62">
        <v>0</v>
      </c>
    </row>
    <row r="2865" spans="1:29" ht="30" x14ac:dyDescent="0.25">
      <c r="A2865" s="61" t="s">
        <v>247</v>
      </c>
      <c r="B2865" s="61" t="s">
        <v>248</v>
      </c>
      <c r="C2865" s="62">
        <v>2009</v>
      </c>
      <c r="D2865" s="61" t="s">
        <v>99</v>
      </c>
      <c r="E2865" s="62">
        <v>40</v>
      </c>
      <c r="F2865" s="62">
        <v>497548</v>
      </c>
      <c r="G2865" s="62">
        <v>62950</v>
      </c>
      <c r="H2865" s="62">
        <v>131.15</v>
      </c>
      <c r="I2865" s="62">
        <v>12438.7</v>
      </c>
      <c r="J2865" s="62">
        <v>462719.64</v>
      </c>
      <c r="K2865" s="62">
        <v>0</v>
      </c>
      <c r="L2865" s="63"/>
      <c r="M2865" s="63"/>
      <c r="N2865" s="63"/>
      <c r="O2865" s="63"/>
      <c r="P2865" s="63"/>
      <c r="Q2865" s="63"/>
      <c r="R2865" s="63"/>
      <c r="S2865" s="63"/>
      <c r="T2865" s="63"/>
      <c r="U2865" s="63"/>
      <c r="V2865" s="63"/>
      <c r="W2865" s="63"/>
      <c r="X2865" s="63"/>
      <c r="Y2865" s="63"/>
      <c r="Z2865" s="62">
        <v>110</v>
      </c>
      <c r="AA2865" s="62">
        <v>7778</v>
      </c>
      <c r="AB2865" s="62">
        <v>16.2</v>
      </c>
      <c r="AC2865" s="62">
        <v>2.75</v>
      </c>
    </row>
    <row r="2866" spans="1:29" ht="45" x14ac:dyDescent="0.25">
      <c r="A2866" s="61" t="s">
        <v>334</v>
      </c>
      <c r="B2866" s="61" t="s">
        <v>335</v>
      </c>
      <c r="C2866" s="62">
        <v>2012</v>
      </c>
      <c r="D2866" s="61" t="s">
        <v>75</v>
      </c>
      <c r="E2866" s="62">
        <v>16</v>
      </c>
      <c r="F2866" s="63"/>
      <c r="G2866" s="63"/>
      <c r="H2866" s="63"/>
      <c r="I2866" s="63"/>
      <c r="J2866" s="63"/>
      <c r="K2866" s="62">
        <v>0</v>
      </c>
      <c r="L2866" s="63"/>
      <c r="M2866" s="63"/>
      <c r="N2866" s="63"/>
      <c r="O2866" s="63"/>
      <c r="P2866" s="63"/>
      <c r="Q2866" s="63"/>
      <c r="R2866" s="63"/>
      <c r="S2866" s="63"/>
      <c r="T2866" s="63"/>
      <c r="U2866" s="63"/>
      <c r="V2866" s="63"/>
      <c r="W2866" s="63"/>
      <c r="X2866" s="63"/>
      <c r="Y2866" s="63"/>
      <c r="Z2866" s="62">
        <v>1432.66</v>
      </c>
      <c r="AA2866" s="62">
        <v>14377</v>
      </c>
      <c r="AB2866" s="62">
        <v>74.88</v>
      </c>
      <c r="AC2866" s="62">
        <v>89.54</v>
      </c>
    </row>
    <row r="2867" spans="1:29" ht="30" x14ac:dyDescent="0.25">
      <c r="A2867" s="61" t="s">
        <v>249</v>
      </c>
      <c r="B2867" s="61" t="s">
        <v>250</v>
      </c>
      <c r="C2867" s="62">
        <v>2013</v>
      </c>
      <c r="D2867" s="61" t="s">
        <v>78</v>
      </c>
      <c r="E2867" s="62">
        <v>40</v>
      </c>
      <c r="F2867" s="62">
        <v>154920</v>
      </c>
      <c r="G2867" s="62">
        <v>19590</v>
      </c>
      <c r="H2867" s="62">
        <v>40.81</v>
      </c>
      <c r="I2867" s="62">
        <v>3873</v>
      </c>
      <c r="J2867" s="62">
        <v>144075.6</v>
      </c>
      <c r="K2867" s="62">
        <v>11564.8</v>
      </c>
      <c r="L2867" s="62">
        <v>17747</v>
      </c>
      <c r="M2867" s="62">
        <v>36.97</v>
      </c>
      <c r="N2867" s="62">
        <v>289.12</v>
      </c>
      <c r="O2867" s="62">
        <v>139463.35999999999</v>
      </c>
      <c r="P2867" s="63"/>
      <c r="Q2867" s="63"/>
      <c r="R2867" s="63"/>
      <c r="S2867" s="63"/>
      <c r="T2867" s="63"/>
      <c r="U2867" s="63"/>
      <c r="V2867" s="63"/>
      <c r="W2867" s="63"/>
      <c r="X2867" s="63"/>
      <c r="Y2867" s="63"/>
      <c r="Z2867" s="62">
        <v>645.98</v>
      </c>
      <c r="AA2867" s="62">
        <v>5397</v>
      </c>
      <c r="AB2867" s="62">
        <v>11.24</v>
      </c>
      <c r="AC2867" s="62">
        <v>16.149999999999999</v>
      </c>
    </row>
    <row r="2868" spans="1:29" ht="30" x14ac:dyDescent="0.25">
      <c r="A2868" s="61" t="s">
        <v>171</v>
      </c>
      <c r="B2868" s="61" t="s">
        <v>172</v>
      </c>
      <c r="C2868" s="62">
        <v>2016</v>
      </c>
      <c r="D2868" s="61" t="s">
        <v>175</v>
      </c>
      <c r="E2868" s="62">
        <v>20</v>
      </c>
      <c r="F2868" s="63"/>
      <c r="G2868" s="63"/>
      <c r="H2868" s="63"/>
      <c r="I2868" s="63"/>
      <c r="J2868" s="63"/>
      <c r="K2868" s="62">
        <v>0</v>
      </c>
      <c r="L2868" s="63"/>
      <c r="M2868" s="63"/>
      <c r="N2868" s="63"/>
      <c r="O2868" s="63"/>
      <c r="P2868" s="63"/>
      <c r="Q2868" s="63"/>
      <c r="R2868" s="63"/>
      <c r="S2868" s="63"/>
      <c r="T2868" s="63"/>
      <c r="U2868" s="63"/>
      <c r="V2868" s="63"/>
      <c r="W2868" s="63"/>
      <c r="X2868" s="63"/>
      <c r="Y2868" s="63"/>
      <c r="Z2868" s="62">
        <v>0</v>
      </c>
      <c r="AA2868" s="63"/>
      <c r="AB2868" s="63"/>
      <c r="AC2868" s="62">
        <v>0</v>
      </c>
    </row>
    <row r="2869" spans="1:29" x14ac:dyDescent="0.25">
      <c r="A2869" s="61" t="s">
        <v>163</v>
      </c>
      <c r="B2869" s="61" t="s">
        <v>164</v>
      </c>
      <c r="C2869" s="62">
        <v>2014</v>
      </c>
      <c r="D2869" s="61" t="s">
        <v>99</v>
      </c>
      <c r="E2869" s="62">
        <v>40</v>
      </c>
      <c r="F2869" s="62">
        <v>387740</v>
      </c>
      <c r="G2869" s="62">
        <v>57608</v>
      </c>
      <c r="H2869" s="62">
        <v>120.02</v>
      </c>
      <c r="I2869" s="62">
        <v>9693.5</v>
      </c>
      <c r="J2869" s="62">
        <v>360598.2</v>
      </c>
      <c r="K2869" s="62">
        <v>0</v>
      </c>
      <c r="L2869" s="63"/>
      <c r="M2869" s="63"/>
      <c r="N2869" s="63"/>
      <c r="O2869" s="63"/>
      <c r="P2869" s="63"/>
      <c r="Q2869" s="63"/>
      <c r="R2869" s="63"/>
      <c r="S2869" s="63"/>
      <c r="T2869" s="63"/>
      <c r="U2869" s="63"/>
      <c r="V2869" s="63"/>
      <c r="W2869" s="63"/>
      <c r="X2869" s="63"/>
      <c r="Y2869" s="63"/>
      <c r="Z2869" s="62">
        <v>131170</v>
      </c>
      <c r="AA2869" s="62">
        <v>11724</v>
      </c>
      <c r="AB2869" s="62">
        <v>24.43</v>
      </c>
      <c r="AC2869" s="62">
        <v>3279.25</v>
      </c>
    </row>
    <row r="2870" spans="1:29" x14ac:dyDescent="0.25">
      <c r="A2870" s="61" t="s">
        <v>407</v>
      </c>
      <c r="B2870" s="61" t="s">
        <v>408</v>
      </c>
      <c r="C2870" s="62">
        <v>2008</v>
      </c>
      <c r="D2870" s="61" t="s">
        <v>78</v>
      </c>
      <c r="E2870" s="62">
        <v>64</v>
      </c>
      <c r="F2870" s="62">
        <v>753641</v>
      </c>
      <c r="G2870" s="62">
        <v>166832</v>
      </c>
      <c r="H2870" s="62">
        <v>217.23</v>
      </c>
      <c r="I2870" s="62">
        <v>11775.64</v>
      </c>
      <c r="J2870" s="62">
        <v>700886.13</v>
      </c>
      <c r="K2870" s="62">
        <v>0</v>
      </c>
      <c r="L2870" s="63"/>
      <c r="M2870" s="63"/>
      <c r="N2870" s="63"/>
      <c r="O2870" s="63"/>
      <c r="P2870" s="63"/>
      <c r="Q2870" s="63"/>
      <c r="R2870" s="63"/>
      <c r="S2870" s="63"/>
      <c r="T2870" s="63"/>
      <c r="U2870" s="63"/>
      <c r="V2870" s="63"/>
      <c r="W2870" s="63"/>
      <c r="X2870" s="63"/>
      <c r="Y2870" s="63"/>
      <c r="Z2870" s="62">
        <v>69394.83</v>
      </c>
      <c r="AA2870" s="62">
        <v>93553</v>
      </c>
      <c r="AB2870" s="62">
        <v>121.81</v>
      </c>
      <c r="AC2870" s="62">
        <v>1084.29</v>
      </c>
    </row>
    <row r="2871" spans="1:29" ht="30" x14ac:dyDescent="0.25">
      <c r="A2871" s="61" t="s">
        <v>342</v>
      </c>
      <c r="B2871" s="61" t="s">
        <v>343</v>
      </c>
      <c r="C2871" s="62">
        <v>2018</v>
      </c>
      <c r="D2871" s="61" t="s">
        <v>94</v>
      </c>
      <c r="E2871" s="62">
        <v>12</v>
      </c>
      <c r="F2871" s="63"/>
      <c r="G2871" s="63"/>
      <c r="H2871" s="63"/>
      <c r="I2871" s="63"/>
      <c r="J2871" s="63"/>
      <c r="K2871" s="62">
        <v>0</v>
      </c>
      <c r="L2871" s="63"/>
      <c r="M2871" s="63"/>
      <c r="N2871" s="63"/>
      <c r="O2871" s="63"/>
      <c r="P2871" s="63"/>
      <c r="Q2871" s="63"/>
      <c r="R2871" s="63"/>
      <c r="S2871" s="63"/>
      <c r="T2871" s="63"/>
      <c r="U2871" s="63"/>
      <c r="V2871" s="63"/>
      <c r="W2871" s="63"/>
      <c r="X2871" s="63"/>
      <c r="Y2871" s="63"/>
      <c r="Z2871" s="62">
        <v>16864</v>
      </c>
      <c r="AA2871" s="62">
        <v>2246</v>
      </c>
      <c r="AB2871" s="62">
        <v>15.6</v>
      </c>
      <c r="AC2871" s="62">
        <v>1405.33</v>
      </c>
    </row>
    <row r="2872" spans="1:29" x14ac:dyDescent="0.25">
      <c r="A2872" s="61" t="s">
        <v>295</v>
      </c>
      <c r="B2872" s="61" t="s">
        <v>296</v>
      </c>
      <c r="C2872" s="62">
        <v>2009</v>
      </c>
      <c r="D2872" s="61" t="s">
        <v>86</v>
      </c>
      <c r="E2872" s="62">
        <v>14</v>
      </c>
      <c r="F2872" s="62">
        <v>810</v>
      </c>
      <c r="G2872" s="62">
        <v>152</v>
      </c>
      <c r="H2872" s="62">
        <v>0.9</v>
      </c>
      <c r="I2872" s="62">
        <v>57.86</v>
      </c>
      <c r="J2872" s="62">
        <v>753.3</v>
      </c>
      <c r="K2872" s="62">
        <v>0</v>
      </c>
      <c r="L2872" s="63"/>
      <c r="M2872" s="63"/>
      <c r="N2872" s="63"/>
      <c r="O2872" s="63"/>
      <c r="P2872" s="63"/>
      <c r="Q2872" s="63"/>
      <c r="R2872" s="63"/>
      <c r="S2872" s="63"/>
      <c r="T2872" s="63"/>
      <c r="U2872" s="63"/>
      <c r="V2872" s="63"/>
      <c r="W2872" s="63"/>
      <c r="X2872" s="63"/>
      <c r="Y2872" s="63"/>
      <c r="Z2872" s="62">
        <v>121.84</v>
      </c>
      <c r="AA2872" s="62">
        <v>5669</v>
      </c>
      <c r="AB2872" s="62">
        <v>33.74</v>
      </c>
      <c r="AC2872" s="62">
        <v>8.6999999999999993</v>
      </c>
    </row>
    <row r="2873" spans="1:29" ht="30" x14ac:dyDescent="0.25">
      <c r="A2873" s="61" t="s">
        <v>233</v>
      </c>
      <c r="B2873" s="61" t="s">
        <v>234</v>
      </c>
      <c r="C2873" s="62">
        <v>2014</v>
      </c>
      <c r="D2873" s="61" t="s">
        <v>99</v>
      </c>
      <c r="E2873" s="62">
        <v>76</v>
      </c>
      <c r="F2873" s="62">
        <v>34647</v>
      </c>
      <c r="G2873" s="62">
        <v>6925</v>
      </c>
      <c r="H2873" s="62">
        <v>7.59</v>
      </c>
      <c r="I2873" s="62">
        <v>455.88</v>
      </c>
      <c r="J2873" s="62">
        <v>32221.71</v>
      </c>
      <c r="K2873" s="62">
        <v>37114.449999999997</v>
      </c>
      <c r="L2873" s="62">
        <v>48886</v>
      </c>
      <c r="M2873" s="62">
        <v>53.6</v>
      </c>
      <c r="N2873" s="62">
        <v>488.35</v>
      </c>
      <c r="O2873" s="62">
        <v>447574.31</v>
      </c>
      <c r="P2873" s="63"/>
      <c r="Q2873" s="63"/>
      <c r="R2873" s="63"/>
      <c r="S2873" s="63"/>
      <c r="T2873" s="63"/>
      <c r="U2873" s="63"/>
      <c r="V2873" s="63"/>
      <c r="W2873" s="63"/>
      <c r="X2873" s="63"/>
      <c r="Y2873" s="63"/>
      <c r="Z2873" s="62">
        <v>2094.7800000000002</v>
      </c>
      <c r="AA2873" s="62">
        <v>32313</v>
      </c>
      <c r="AB2873" s="62">
        <v>35.43</v>
      </c>
      <c r="AC2873" s="62">
        <v>27.56</v>
      </c>
    </row>
    <row r="2874" spans="1:29" ht="30" x14ac:dyDescent="0.25">
      <c r="A2874" s="61" t="s">
        <v>391</v>
      </c>
      <c r="B2874" s="61" t="s">
        <v>392</v>
      </c>
      <c r="C2874" s="62">
        <v>2014</v>
      </c>
      <c r="D2874" s="61" t="s">
        <v>226</v>
      </c>
      <c r="E2874" s="62">
        <v>125</v>
      </c>
      <c r="F2874" s="62">
        <v>1209857</v>
      </c>
      <c r="G2874" s="62">
        <v>241113</v>
      </c>
      <c r="H2874" s="62">
        <v>160.74</v>
      </c>
      <c r="I2874" s="62">
        <v>9678.86</v>
      </c>
      <c r="J2874" s="62">
        <v>1125167.01</v>
      </c>
      <c r="K2874" s="62">
        <v>9106.69</v>
      </c>
      <c r="L2874" s="62">
        <v>16273</v>
      </c>
      <c r="M2874" s="62">
        <v>10.85</v>
      </c>
      <c r="N2874" s="62">
        <v>72.849999999999994</v>
      </c>
      <c r="O2874" s="62">
        <v>109820.34</v>
      </c>
      <c r="P2874" s="63"/>
      <c r="Q2874" s="63"/>
      <c r="R2874" s="63"/>
      <c r="S2874" s="63"/>
      <c r="T2874" s="63"/>
      <c r="U2874" s="63"/>
      <c r="V2874" s="63"/>
      <c r="W2874" s="63"/>
      <c r="X2874" s="63"/>
      <c r="Y2874" s="63"/>
      <c r="Z2874" s="62">
        <v>3032</v>
      </c>
      <c r="AA2874" s="62">
        <v>34349</v>
      </c>
      <c r="AB2874" s="62">
        <v>22.9</v>
      </c>
      <c r="AC2874" s="62">
        <v>24.26</v>
      </c>
    </row>
    <row r="2875" spans="1:29" x14ac:dyDescent="0.25">
      <c r="A2875" s="61" t="s">
        <v>235</v>
      </c>
      <c r="B2875" s="61" t="s">
        <v>236</v>
      </c>
      <c r="C2875" s="62">
        <v>2005</v>
      </c>
      <c r="D2875" s="61" t="s">
        <v>89</v>
      </c>
      <c r="E2875" s="62">
        <v>40</v>
      </c>
      <c r="F2875" s="62">
        <v>151480</v>
      </c>
      <c r="G2875" s="62">
        <v>17765</v>
      </c>
      <c r="H2875" s="62">
        <v>37.01</v>
      </c>
      <c r="I2875" s="62">
        <v>3787</v>
      </c>
      <c r="J2875" s="62">
        <v>140876.4</v>
      </c>
      <c r="K2875" s="62">
        <v>21657.61</v>
      </c>
      <c r="L2875" s="62">
        <v>28720</v>
      </c>
      <c r="M2875" s="62">
        <v>59.83</v>
      </c>
      <c r="N2875" s="62">
        <v>541.44000000000005</v>
      </c>
      <c r="O2875" s="62">
        <v>261175.66</v>
      </c>
      <c r="P2875" s="63"/>
      <c r="Q2875" s="63"/>
      <c r="R2875" s="63"/>
      <c r="S2875" s="63"/>
      <c r="T2875" s="63"/>
      <c r="U2875" s="63"/>
      <c r="V2875" s="63"/>
      <c r="W2875" s="63"/>
      <c r="X2875" s="63"/>
      <c r="Y2875" s="63"/>
      <c r="Z2875" s="62">
        <v>92000</v>
      </c>
      <c r="AA2875" s="62">
        <v>1696</v>
      </c>
      <c r="AB2875" s="62">
        <v>3.53</v>
      </c>
      <c r="AC2875" s="62">
        <v>2300</v>
      </c>
    </row>
    <row r="2876" spans="1:29" x14ac:dyDescent="0.25">
      <c r="A2876" s="61" t="s">
        <v>275</v>
      </c>
      <c r="B2876" s="61" t="s">
        <v>276</v>
      </c>
      <c r="C2876" s="62">
        <v>2012</v>
      </c>
      <c r="D2876" s="61" t="s">
        <v>78</v>
      </c>
      <c r="E2876" s="62">
        <v>56</v>
      </c>
      <c r="F2876" s="62">
        <v>385452</v>
      </c>
      <c r="G2876" s="62">
        <v>76414</v>
      </c>
      <c r="H2876" s="62">
        <v>113.71</v>
      </c>
      <c r="I2876" s="62">
        <v>6883.07</v>
      </c>
      <c r="J2876" s="62">
        <v>358470.36</v>
      </c>
      <c r="K2876" s="62">
        <v>0</v>
      </c>
      <c r="L2876" s="63"/>
      <c r="M2876" s="63"/>
      <c r="N2876" s="63"/>
      <c r="O2876" s="63"/>
      <c r="P2876" s="63"/>
      <c r="Q2876" s="63"/>
      <c r="R2876" s="63"/>
      <c r="S2876" s="63"/>
      <c r="T2876" s="63"/>
      <c r="U2876" s="63"/>
      <c r="V2876" s="63"/>
      <c r="W2876" s="63"/>
      <c r="X2876" s="63"/>
      <c r="Y2876" s="63"/>
      <c r="Z2876" s="62">
        <v>1930.35</v>
      </c>
      <c r="AA2876" s="62">
        <v>7270</v>
      </c>
      <c r="AB2876" s="62">
        <v>10.82</v>
      </c>
      <c r="AC2876" s="62">
        <v>34.47</v>
      </c>
    </row>
    <row r="2877" spans="1:29" ht="45" x14ac:dyDescent="0.25">
      <c r="A2877" s="61" t="s">
        <v>109</v>
      </c>
      <c r="B2877" s="61" t="s">
        <v>110</v>
      </c>
      <c r="C2877" s="62">
        <v>2016</v>
      </c>
      <c r="D2877" s="61" t="s">
        <v>89</v>
      </c>
      <c r="E2877" s="62">
        <v>17</v>
      </c>
      <c r="F2877" s="62">
        <v>43520</v>
      </c>
      <c r="G2877" s="62">
        <v>6989</v>
      </c>
      <c r="H2877" s="62">
        <v>34.26</v>
      </c>
      <c r="I2877" s="62">
        <v>2560</v>
      </c>
      <c r="J2877" s="62">
        <v>40473.599999999999</v>
      </c>
      <c r="K2877" s="62">
        <v>806.98</v>
      </c>
      <c r="L2877" s="62">
        <v>2998</v>
      </c>
      <c r="M2877" s="62">
        <v>14.7</v>
      </c>
      <c r="N2877" s="63"/>
      <c r="O2877" s="63"/>
      <c r="P2877" s="63"/>
      <c r="Q2877" s="63"/>
      <c r="R2877" s="63"/>
      <c r="S2877" s="63"/>
      <c r="T2877" s="63"/>
      <c r="U2877" s="63"/>
      <c r="V2877" s="63"/>
      <c r="W2877" s="63"/>
      <c r="X2877" s="63"/>
      <c r="Y2877" s="63"/>
      <c r="Z2877" s="62">
        <v>0</v>
      </c>
      <c r="AA2877" s="62">
        <v>358</v>
      </c>
      <c r="AB2877" s="62">
        <v>1.75</v>
      </c>
      <c r="AC2877" s="62">
        <v>0</v>
      </c>
    </row>
    <row r="2878" spans="1:29" ht="30" x14ac:dyDescent="0.25">
      <c r="A2878" s="61" t="s">
        <v>111</v>
      </c>
      <c r="B2878" s="61" t="s">
        <v>112</v>
      </c>
      <c r="C2878" s="62">
        <v>2014</v>
      </c>
      <c r="D2878" s="61" t="s">
        <v>99</v>
      </c>
      <c r="E2878" s="62">
        <v>80</v>
      </c>
      <c r="F2878" s="62">
        <v>254760</v>
      </c>
      <c r="G2878" s="62">
        <v>39560</v>
      </c>
      <c r="H2878" s="62">
        <v>41.21</v>
      </c>
      <c r="I2878" s="62">
        <v>3184.5</v>
      </c>
      <c r="J2878" s="62">
        <v>236926.8</v>
      </c>
      <c r="K2878" s="62">
        <v>32741.62</v>
      </c>
      <c r="L2878" s="62">
        <v>34977</v>
      </c>
      <c r="M2878" s="62">
        <v>36.43</v>
      </c>
      <c r="N2878" s="62">
        <v>409.27</v>
      </c>
      <c r="O2878" s="62">
        <v>394841.03</v>
      </c>
      <c r="P2878" s="63"/>
      <c r="Q2878" s="63"/>
      <c r="R2878" s="63"/>
      <c r="S2878" s="63"/>
      <c r="T2878" s="63"/>
      <c r="U2878" s="63"/>
      <c r="V2878" s="63"/>
      <c r="W2878" s="63"/>
      <c r="X2878" s="63"/>
      <c r="Y2878" s="63"/>
      <c r="Z2878" s="62">
        <v>17730</v>
      </c>
      <c r="AA2878" s="62">
        <v>17332</v>
      </c>
      <c r="AB2878" s="62">
        <v>18.05</v>
      </c>
      <c r="AC2878" s="62">
        <v>221.63</v>
      </c>
    </row>
    <row r="2879" spans="1:29" x14ac:dyDescent="0.25">
      <c r="A2879" s="61" t="s">
        <v>383</v>
      </c>
      <c r="B2879" s="61" t="s">
        <v>384</v>
      </c>
      <c r="C2879" s="62">
        <v>2016</v>
      </c>
      <c r="D2879" s="61" t="s">
        <v>99</v>
      </c>
      <c r="E2879" s="62">
        <v>40</v>
      </c>
      <c r="F2879" s="62">
        <v>218195</v>
      </c>
      <c r="G2879" s="62">
        <v>38531</v>
      </c>
      <c r="H2879" s="62">
        <v>80.27</v>
      </c>
      <c r="I2879" s="62">
        <v>5454.88</v>
      </c>
      <c r="J2879" s="62">
        <v>202921.35</v>
      </c>
      <c r="K2879" s="62">
        <v>14183</v>
      </c>
      <c r="L2879" s="62">
        <v>13513</v>
      </c>
      <c r="M2879" s="62">
        <v>28.15</v>
      </c>
      <c r="N2879" s="62">
        <v>354.58</v>
      </c>
      <c r="O2879" s="62">
        <v>171037.05</v>
      </c>
      <c r="P2879" s="63"/>
      <c r="Q2879" s="63"/>
      <c r="R2879" s="63"/>
      <c r="S2879" s="63"/>
      <c r="T2879" s="63"/>
      <c r="U2879" s="63"/>
      <c r="V2879" s="63"/>
      <c r="W2879" s="63"/>
      <c r="X2879" s="63"/>
      <c r="Y2879" s="63"/>
      <c r="Z2879" s="62">
        <v>1192.43</v>
      </c>
      <c r="AA2879" s="62">
        <v>1950</v>
      </c>
      <c r="AB2879" s="62">
        <v>4.0599999999999996</v>
      </c>
      <c r="AC2879" s="62">
        <v>29.81</v>
      </c>
    </row>
    <row r="2880" spans="1:29" x14ac:dyDescent="0.25">
      <c r="A2880" s="61" t="s">
        <v>140</v>
      </c>
      <c r="B2880" s="61" t="s">
        <v>141</v>
      </c>
      <c r="C2880" s="62">
        <v>2013</v>
      </c>
      <c r="D2880" s="61" t="s">
        <v>135</v>
      </c>
      <c r="E2880" s="62">
        <v>40</v>
      </c>
      <c r="F2880" s="62">
        <v>38105</v>
      </c>
      <c r="G2880" s="62">
        <v>5940</v>
      </c>
      <c r="H2880" s="62">
        <v>12.38</v>
      </c>
      <c r="I2880" s="62">
        <v>952.63</v>
      </c>
      <c r="J2880" s="62">
        <v>35437.65</v>
      </c>
      <c r="K2880" s="62">
        <v>13778.86</v>
      </c>
      <c r="L2880" s="62">
        <v>8801</v>
      </c>
      <c r="M2880" s="62">
        <v>18.34</v>
      </c>
      <c r="N2880" s="63"/>
      <c r="O2880" s="63"/>
      <c r="P2880" s="63"/>
      <c r="Q2880" s="63"/>
      <c r="R2880" s="63"/>
      <c r="S2880" s="63"/>
      <c r="T2880" s="63"/>
      <c r="U2880" s="62">
        <v>1219</v>
      </c>
      <c r="V2880" s="62">
        <v>4373</v>
      </c>
      <c r="W2880" s="62">
        <v>9.11</v>
      </c>
      <c r="X2880" s="62">
        <v>30</v>
      </c>
      <c r="Y2880" s="62">
        <v>27286.1</v>
      </c>
      <c r="Z2880" s="62">
        <v>3346</v>
      </c>
      <c r="AA2880" s="62">
        <v>33336</v>
      </c>
      <c r="AB2880" s="62">
        <v>69.45</v>
      </c>
      <c r="AC2880" s="62">
        <v>83.65</v>
      </c>
    </row>
    <row r="2881" spans="1:29" x14ac:dyDescent="0.25">
      <c r="A2881" s="61" t="s">
        <v>192</v>
      </c>
      <c r="B2881" s="61" t="s">
        <v>193</v>
      </c>
      <c r="C2881" s="62">
        <v>2009</v>
      </c>
      <c r="D2881" s="61" t="s">
        <v>72</v>
      </c>
      <c r="E2881" s="62">
        <v>35</v>
      </c>
      <c r="F2881" s="62">
        <v>67289</v>
      </c>
      <c r="G2881" s="62">
        <v>122681</v>
      </c>
      <c r="H2881" s="62">
        <v>292.10000000000002</v>
      </c>
      <c r="I2881" s="62">
        <v>1922.54</v>
      </c>
      <c r="J2881" s="62">
        <v>62578.77</v>
      </c>
      <c r="K2881" s="62">
        <v>6161.01</v>
      </c>
      <c r="L2881" s="62">
        <v>8842</v>
      </c>
      <c r="M2881" s="62">
        <v>21.05</v>
      </c>
      <c r="N2881" s="62">
        <v>176.03</v>
      </c>
      <c r="O2881" s="62">
        <v>74297.45</v>
      </c>
      <c r="P2881" s="63"/>
      <c r="Q2881" s="63"/>
      <c r="R2881" s="63"/>
      <c r="S2881" s="63"/>
      <c r="T2881" s="63"/>
      <c r="U2881" s="63"/>
      <c r="V2881" s="63"/>
      <c r="W2881" s="63"/>
      <c r="X2881" s="63"/>
      <c r="Y2881" s="63"/>
      <c r="Z2881" s="62">
        <v>73000</v>
      </c>
      <c r="AA2881" s="62">
        <v>3189</v>
      </c>
      <c r="AB2881" s="62">
        <v>7.59</v>
      </c>
      <c r="AC2881" s="62">
        <v>2085.71</v>
      </c>
    </row>
    <row r="2882" spans="1:29" x14ac:dyDescent="0.25">
      <c r="A2882" s="61" t="s">
        <v>113</v>
      </c>
      <c r="B2882" s="61" t="s">
        <v>114</v>
      </c>
      <c r="C2882" s="62">
        <v>2018</v>
      </c>
      <c r="D2882" s="61" t="s">
        <v>89</v>
      </c>
      <c r="E2882" s="62">
        <v>150</v>
      </c>
      <c r="F2882" s="62">
        <v>806100</v>
      </c>
      <c r="G2882" s="62">
        <v>130808</v>
      </c>
      <c r="H2882" s="62">
        <v>72.67</v>
      </c>
      <c r="I2882" s="62">
        <v>5374</v>
      </c>
      <c r="J2882" s="62">
        <v>749673</v>
      </c>
      <c r="K2882" s="62">
        <v>9995.15</v>
      </c>
      <c r="L2882" s="62">
        <v>19012</v>
      </c>
      <c r="M2882" s="62">
        <v>10.56</v>
      </c>
      <c r="N2882" s="62">
        <v>66.63</v>
      </c>
      <c r="O2882" s="62">
        <v>120534.52</v>
      </c>
      <c r="P2882" s="63"/>
      <c r="Q2882" s="63"/>
      <c r="R2882" s="63"/>
      <c r="S2882" s="63"/>
      <c r="T2882" s="63"/>
      <c r="U2882" s="63"/>
      <c r="V2882" s="63"/>
      <c r="W2882" s="63"/>
      <c r="X2882" s="63"/>
      <c r="Y2882" s="63"/>
      <c r="Z2882" s="62">
        <v>394900</v>
      </c>
      <c r="AA2882" s="62">
        <v>85414</v>
      </c>
      <c r="AB2882" s="62">
        <v>47.45</v>
      </c>
      <c r="AC2882" s="62">
        <v>2632.67</v>
      </c>
    </row>
    <row r="2883" spans="1:29" x14ac:dyDescent="0.25">
      <c r="A2883" s="61" t="s">
        <v>107</v>
      </c>
      <c r="B2883" s="61" t="s">
        <v>108</v>
      </c>
      <c r="C2883" s="62">
        <v>2015</v>
      </c>
      <c r="D2883" s="61" t="s">
        <v>86</v>
      </c>
      <c r="E2883" s="62">
        <v>68</v>
      </c>
      <c r="F2883" s="62">
        <v>65465</v>
      </c>
      <c r="G2883" s="62">
        <v>13327</v>
      </c>
      <c r="H2883" s="62">
        <v>16.329999999999998</v>
      </c>
      <c r="I2883" s="62">
        <v>962.72</v>
      </c>
      <c r="J2883" s="62">
        <v>60882.45</v>
      </c>
      <c r="K2883" s="62">
        <v>46848.69</v>
      </c>
      <c r="L2883" s="62">
        <v>58319</v>
      </c>
      <c r="M2883" s="62">
        <v>71.47</v>
      </c>
      <c r="N2883" s="62">
        <v>688.95</v>
      </c>
      <c r="O2883" s="62">
        <v>564962.41</v>
      </c>
      <c r="P2883" s="63"/>
      <c r="Q2883" s="63"/>
      <c r="R2883" s="63"/>
      <c r="S2883" s="63"/>
      <c r="T2883" s="63"/>
      <c r="U2883" s="63"/>
      <c r="V2883" s="63"/>
      <c r="W2883" s="63"/>
      <c r="X2883" s="63"/>
      <c r="Y2883" s="63"/>
      <c r="Z2883" s="62">
        <v>0</v>
      </c>
      <c r="AA2883" s="62">
        <v>36244</v>
      </c>
      <c r="AB2883" s="62">
        <v>44.42</v>
      </c>
      <c r="AC2883" s="62">
        <v>0</v>
      </c>
    </row>
    <row r="2884" spans="1:29" ht="30" x14ac:dyDescent="0.25">
      <c r="A2884" s="61" t="s">
        <v>283</v>
      </c>
      <c r="B2884" s="61" t="s">
        <v>284</v>
      </c>
      <c r="C2884" s="62">
        <v>2007</v>
      </c>
      <c r="D2884" s="61" t="s">
        <v>72</v>
      </c>
      <c r="E2884" s="62">
        <v>134</v>
      </c>
      <c r="F2884" s="62">
        <v>593120</v>
      </c>
      <c r="G2884" s="62">
        <v>108683</v>
      </c>
      <c r="H2884" s="62">
        <v>67.59</v>
      </c>
      <c r="I2884" s="62">
        <v>4426.2700000000004</v>
      </c>
      <c r="J2884" s="62">
        <v>551601.6</v>
      </c>
      <c r="K2884" s="62">
        <v>6402.52</v>
      </c>
      <c r="L2884" s="62">
        <v>73486</v>
      </c>
      <c r="M2884" s="62">
        <v>45.7</v>
      </c>
      <c r="N2884" s="62">
        <v>47.78</v>
      </c>
      <c r="O2884" s="62">
        <v>77209.929999999993</v>
      </c>
      <c r="P2884" s="63"/>
      <c r="Q2884" s="63"/>
      <c r="R2884" s="63"/>
      <c r="S2884" s="63"/>
      <c r="T2884" s="63"/>
      <c r="U2884" s="63"/>
      <c r="V2884" s="63"/>
      <c r="W2884" s="63"/>
      <c r="X2884" s="63"/>
      <c r="Y2884" s="63"/>
      <c r="Z2884" s="62">
        <v>467.75</v>
      </c>
      <c r="AA2884" s="62">
        <v>39049</v>
      </c>
      <c r="AB2884" s="62">
        <v>24.28</v>
      </c>
      <c r="AC2884" s="62">
        <v>3.49</v>
      </c>
    </row>
    <row r="2885" spans="1:29" ht="30" x14ac:dyDescent="0.25">
      <c r="A2885" s="61" t="s">
        <v>233</v>
      </c>
      <c r="B2885" s="61" t="s">
        <v>234</v>
      </c>
      <c r="C2885" s="62">
        <v>2008</v>
      </c>
      <c r="D2885" s="61" t="s">
        <v>86</v>
      </c>
      <c r="E2885" s="62">
        <v>160</v>
      </c>
      <c r="F2885" s="62">
        <v>36659</v>
      </c>
      <c r="G2885" s="62">
        <v>6491</v>
      </c>
      <c r="H2885" s="62">
        <v>3.38</v>
      </c>
      <c r="I2885" s="62">
        <v>229.12</v>
      </c>
      <c r="J2885" s="62">
        <v>34092.870000000003</v>
      </c>
      <c r="K2885" s="62">
        <v>1215.32</v>
      </c>
      <c r="L2885" s="62">
        <v>4665</v>
      </c>
      <c r="M2885" s="62">
        <v>2.4300000000000002</v>
      </c>
      <c r="N2885" s="63"/>
      <c r="O2885" s="63"/>
      <c r="P2885" s="63"/>
      <c r="Q2885" s="63"/>
      <c r="R2885" s="63"/>
      <c r="S2885" s="63"/>
      <c r="T2885" s="63"/>
      <c r="U2885" s="63"/>
      <c r="V2885" s="63"/>
      <c r="W2885" s="63"/>
      <c r="X2885" s="63"/>
      <c r="Y2885" s="63"/>
      <c r="Z2885" s="62">
        <v>6329.73</v>
      </c>
      <c r="AA2885" s="62">
        <v>128322</v>
      </c>
      <c r="AB2885" s="62">
        <v>66.83</v>
      </c>
      <c r="AC2885" s="62">
        <v>39.56</v>
      </c>
    </row>
    <row r="2886" spans="1:29" ht="30" x14ac:dyDescent="0.25">
      <c r="A2886" s="61" t="s">
        <v>237</v>
      </c>
      <c r="B2886" s="61" t="s">
        <v>238</v>
      </c>
      <c r="C2886" s="62">
        <v>2008</v>
      </c>
      <c r="D2886" s="61" t="s">
        <v>72</v>
      </c>
      <c r="E2886" s="62">
        <v>40</v>
      </c>
      <c r="F2886" s="62">
        <v>162114</v>
      </c>
      <c r="G2886" s="62">
        <v>28261</v>
      </c>
      <c r="H2886" s="62">
        <v>58.88</v>
      </c>
      <c r="I2886" s="62">
        <v>4052.85</v>
      </c>
      <c r="J2886" s="62">
        <v>150766.01999999999</v>
      </c>
      <c r="K2886" s="62">
        <v>16943.740000000002</v>
      </c>
      <c r="L2886" s="62">
        <v>19349</v>
      </c>
      <c r="M2886" s="62">
        <v>40.31</v>
      </c>
      <c r="N2886" s="62">
        <v>423.59</v>
      </c>
      <c r="O2886" s="62">
        <v>204329.69</v>
      </c>
      <c r="P2886" s="63"/>
      <c r="Q2886" s="63"/>
      <c r="R2886" s="63"/>
      <c r="S2886" s="63"/>
      <c r="T2886" s="63"/>
      <c r="U2886" s="63"/>
      <c r="V2886" s="63"/>
      <c r="W2886" s="63"/>
      <c r="X2886" s="63"/>
      <c r="Y2886" s="63"/>
      <c r="Z2886" s="62">
        <v>98335</v>
      </c>
      <c r="AA2886" s="62">
        <v>4406</v>
      </c>
      <c r="AB2886" s="62">
        <v>9.18</v>
      </c>
      <c r="AC2886" s="62">
        <v>2458.38</v>
      </c>
    </row>
    <row r="2887" spans="1:29" x14ac:dyDescent="0.25">
      <c r="A2887" s="61" t="s">
        <v>220</v>
      </c>
      <c r="B2887" s="61" t="s">
        <v>221</v>
      </c>
      <c r="C2887" s="62">
        <v>2018</v>
      </c>
      <c r="D2887" s="61" t="s">
        <v>75</v>
      </c>
      <c r="E2887" s="62">
        <v>7</v>
      </c>
      <c r="F2887" s="62">
        <v>1914</v>
      </c>
      <c r="G2887" s="62">
        <v>535</v>
      </c>
      <c r="H2887" s="62">
        <v>6.37</v>
      </c>
      <c r="I2887" s="62">
        <v>273.43</v>
      </c>
      <c r="J2887" s="62">
        <v>1780.02</v>
      </c>
      <c r="K2887" s="62">
        <v>1212.42</v>
      </c>
      <c r="L2887" s="62">
        <v>1889</v>
      </c>
      <c r="M2887" s="62">
        <v>22.49</v>
      </c>
      <c r="N2887" s="63"/>
      <c r="O2887" s="63"/>
      <c r="P2887" s="63"/>
      <c r="Q2887" s="63"/>
      <c r="R2887" s="63"/>
      <c r="S2887" s="63"/>
      <c r="T2887" s="63"/>
      <c r="U2887" s="63"/>
      <c r="V2887" s="63"/>
      <c r="W2887" s="63"/>
      <c r="X2887" s="63"/>
      <c r="Y2887" s="63"/>
      <c r="Z2887" s="62">
        <v>0.22</v>
      </c>
      <c r="AA2887" s="62">
        <v>1040</v>
      </c>
      <c r="AB2887" s="62">
        <v>12.38</v>
      </c>
      <c r="AC2887" s="62">
        <v>0.03</v>
      </c>
    </row>
    <row r="2888" spans="1:29" ht="30" x14ac:dyDescent="0.25">
      <c r="A2888" s="61" t="s">
        <v>136</v>
      </c>
      <c r="B2888" s="61" t="s">
        <v>137</v>
      </c>
      <c r="C2888" s="62">
        <v>2004</v>
      </c>
      <c r="D2888" s="61" t="s">
        <v>78</v>
      </c>
      <c r="E2888" s="62">
        <v>24</v>
      </c>
      <c r="F2888" s="62">
        <v>19147</v>
      </c>
      <c r="G2888" s="62">
        <v>2295</v>
      </c>
      <c r="H2888" s="62">
        <v>7.97</v>
      </c>
      <c r="I2888" s="62">
        <v>797.79</v>
      </c>
      <c r="J2888" s="62">
        <v>17806.71</v>
      </c>
      <c r="K2888" s="62">
        <v>4074.68</v>
      </c>
      <c r="L2888" s="62">
        <v>9690</v>
      </c>
      <c r="M2888" s="62">
        <v>33.65</v>
      </c>
      <c r="N2888" s="63"/>
      <c r="O2888" s="63"/>
      <c r="P2888" s="62">
        <v>0</v>
      </c>
      <c r="Q2888" s="62">
        <v>0</v>
      </c>
      <c r="R2888" s="62">
        <v>0</v>
      </c>
      <c r="S2888" s="62">
        <v>0</v>
      </c>
      <c r="T2888" s="62">
        <v>0</v>
      </c>
      <c r="U2888" s="62">
        <v>0</v>
      </c>
      <c r="V2888" s="62">
        <v>0</v>
      </c>
      <c r="W2888" s="62">
        <v>0</v>
      </c>
      <c r="X2888" s="62">
        <v>0</v>
      </c>
      <c r="Y2888" s="62">
        <v>0</v>
      </c>
      <c r="Z2888" s="62">
        <v>0.3</v>
      </c>
      <c r="AA2888" s="62">
        <v>530</v>
      </c>
      <c r="AB2888" s="62">
        <v>1.84</v>
      </c>
      <c r="AC2888" s="62">
        <v>0.01</v>
      </c>
    </row>
    <row r="2889" spans="1:29" x14ac:dyDescent="0.25">
      <c r="A2889" s="61" t="s">
        <v>263</v>
      </c>
      <c r="B2889" s="61" t="s">
        <v>264</v>
      </c>
      <c r="C2889" s="62">
        <v>2004</v>
      </c>
      <c r="D2889" s="61" t="s">
        <v>99</v>
      </c>
      <c r="E2889" s="62">
        <v>150</v>
      </c>
      <c r="F2889" s="62">
        <v>1467447</v>
      </c>
      <c r="G2889" s="62">
        <v>144763</v>
      </c>
      <c r="H2889" s="62">
        <v>80.42</v>
      </c>
      <c r="I2889" s="62">
        <v>9782.98</v>
      </c>
      <c r="J2889" s="62">
        <v>1364725.71</v>
      </c>
      <c r="K2889" s="62">
        <v>10952.47</v>
      </c>
      <c r="L2889" s="62">
        <v>13644</v>
      </c>
      <c r="M2889" s="62">
        <v>7.58</v>
      </c>
      <c r="N2889" s="62">
        <v>73.02</v>
      </c>
      <c r="O2889" s="62">
        <v>132079.16</v>
      </c>
      <c r="P2889" s="63"/>
      <c r="Q2889" s="63"/>
      <c r="R2889" s="63"/>
      <c r="S2889" s="63"/>
      <c r="T2889" s="63"/>
      <c r="U2889" s="63"/>
      <c r="V2889" s="63"/>
      <c r="W2889" s="63"/>
      <c r="X2889" s="63"/>
      <c r="Y2889" s="63"/>
      <c r="Z2889" s="62">
        <v>351000</v>
      </c>
      <c r="AA2889" s="62">
        <v>28486</v>
      </c>
      <c r="AB2889" s="62">
        <v>15.83</v>
      </c>
      <c r="AC2889" s="62">
        <v>2340</v>
      </c>
    </row>
    <row r="2890" spans="1:29" ht="30" x14ac:dyDescent="0.25">
      <c r="A2890" s="61" t="s">
        <v>239</v>
      </c>
      <c r="B2890" s="61" t="s">
        <v>240</v>
      </c>
      <c r="C2890" s="62">
        <v>2006</v>
      </c>
      <c r="D2890" s="61" t="s">
        <v>75</v>
      </c>
      <c r="E2890" s="62">
        <v>1</v>
      </c>
      <c r="F2890" s="63"/>
      <c r="G2890" s="63"/>
      <c r="H2890" s="63"/>
      <c r="I2890" s="63"/>
      <c r="J2890" s="63"/>
      <c r="K2890" s="62">
        <v>0</v>
      </c>
      <c r="L2890" s="63"/>
      <c r="M2890" s="63"/>
      <c r="N2890" s="63"/>
      <c r="O2890" s="63"/>
      <c r="P2890" s="63"/>
      <c r="Q2890" s="63"/>
      <c r="R2890" s="63"/>
      <c r="S2890" s="63"/>
      <c r="T2890" s="63"/>
      <c r="U2890" s="63"/>
      <c r="V2890" s="63"/>
      <c r="W2890" s="63"/>
      <c r="X2890" s="63"/>
      <c r="Y2890" s="63"/>
      <c r="Z2890" s="62">
        <v>109.62</v>
      </c>
      <c r="AA2890" s="62">
        <v>790</v>
      </c>
      <c r="AB2890" s="62">
        <v>65.83</v>
      </c>
      <c r="AC2890" s="62">
        <v>109.62</v>
      </c>
    </row>
    <row r="2891" spans="1:29" x14ac:dyDescent="0.25">
      <c r="A2891" s="61" t="s">
        <v>413</v>
      </c>
      <c r="B2891" s="61" t="s">
        <v>414</v>
      </c>
      <c r="C2891" s="62">
        <v>2010</v>
      </c>
      <c r="D2891" s="61" t="s">
        <v>72</v>
      </c>
      <c r="E2891" s="62">
        <v>80</v>
      </c>
      <c r="F2891" s="62">
        <v>451007</v>
      </c>
      <c r="G2891" s="62">
        <v>72520</v>
      </c>
      <c r="H2891" s="62">
        <v>75.540000000000006</v>
      </c>
      <c r="I2891" s="62">
        <v>5637.59</v>
      </c>
      <c r="J2891" s="62">
        <v>419436.51</v>
      </c>
      <c r="K2891" s="62">
        <v>43737</v>
      </c>
      <c r="L2891" s="62">
        <v>51308</v>
      </c>
      <c r="M2891" s="62">
        <v>53.45</v>
      </c>
      <c r="N2891" s="62">
        <v>546.71</v>
      </c>
      <c r="O2891" s="62">
        <v>527437.6</v>
      </c>
      <c r="P2891" s="63"/>
      <c r="Q2891" s="63"/>
      <c r="R2891" s="63"/>
      <c r="S2891" s="63"/>
      <c r="T2891" s="63"/>
      <c r="U2891" s="63"/>
      <c r="V2891" s="63"/>
      <c r="W2891" s="63"/>
      <c r="X2891" s="63"/>
      <c r="Y2891" s="63"/>
      <c r="Z2891" s="62">
        <v>325760</v>
      </c>
      <c r="AA2891" s="62">
        <v>28329</v>
      </c>
      <c r="AB2891" s="62">
        <v>29.51</v>
      </c>
      <c r="AC2891" s="62">
        <v>4072</v>
      </c>
    </row>
    <row r="2892" spans="1:29" x14ac:dyDescent="0.25">
      <c r="A2892" s="61" t="s">
        <v>241</v>
      </c>
      <c r="B2892" s="61" t="s">
        <v>242</v>
      </c>
      <c r="C2892" s="62">
        <v>2004</v>
      </c>
      <c r="D2892" s="61" t="s">
        <v>94</v>
      </c>
      <c r="E2892" s="62">
        <v>13</v>
      </c>
      <c r="F2892" s="63"/>
      <c r="G2892" s="63"/>
      <c r="H2892" s="63"/>
      <c r="I2892" s="63"/>
      <c r="J2892" s="63"/>
      <c r="K2892" s="62">
        <v>0</v>
      </c>
      <c r="L2892" s="63"/>
      <c r="M2892" s="63"/>
      <c r="N2892" s="63"/>
      <c r="O2892" s="63"/>
      <c r="P2892" s="63"/>
      <c r="Q2892" s="63"/>
      <c r="R2892" s="63"/>
      <c r="S2892" s="63"/>
      <c r="T2892" s="63"/>
      <c r="U2892" s="63"/>
      <c r="V2892" s="63"/>
      <c r="W2892" s="63"/>
      <c r="X2892" s="63"/>
      <c r="Y2892" s="63"/>
      <c r="Z2892" s="62">
        <v>38890</v>
      </c>
      <c r="AA2892" s="62">
        <v>2580</v>
      </c>
      <c r="AB2892" s="62">
        <v>16.54</v>
      </c>
      <c r="AC2892" s="62">
        <v>2991.54</v>
      </c>
    </row>
    <row r="2893" spans="1:29" x14ac:dyDescent="0.25">
      <c r="A2893" s="61" t="s">
        <v>260</v>
      </c>
      <c r="B2893" s="61" t="s">
        <v>261</v>
      </c>
      <c r="C2893" s="62">
        <v>2008</v>
      </c>
      <c r="D2893" s="61" t="s">
        <v>86</v>
      </c>
      <c r="E2893" s="62">
        <v>77</v>
      </c>
      <c r="F2893" s="62">
        <v>13698</v>
      </c>
      <c r="G2893" s="62">
        <v>3060</v>
      </c>
      <c r="H2893" s="62">
        <v>3.31</v>
      </c>
      <c r="I2893" s="62">
        <v>177.9</v>
      </c>
      <c r="J2893" s="62">
        <v>12739.14</v>
      </c>
      <c r="K2893" s="62">
        <v>735.21</v>
      </c>
      <c r="L2893" s="62">
        <v>2121</v>
      </c>
      <c r="M2893" s="62">
        <v>2.2999999999999998</v>
      </c>
      <c r="N2893" s="62">
        <v>9.5500000000000007</v>
      </c>
      <c r="O2893" s="62">
        <v>8866.1</v>
      </c>
      <c r="P2893" s="63"/>
      <c r="Q2893" s="63"/>
      <c r="R2893" s="63"/>
      <c r="S2893" s="63"/>
      <c r="T2893" s="63"/>
      <c r="U2893" s="63"/>
      <c r="V2893" s="63"/>
      <c r="W2893" s="63"/>
      <c r="X2893" s="63"/>
      <c r="Y2893" s="63"/>
      <c r="Z2893" s="62">
        <v>2874</v>
      </c>
      <c r="AA2893" s="62">
        <v>19677</v>
      </c>
      <c r="AB2893" s="62">
        <v>21.3</v>
      </c>
      <c r="AC2893" s="62">
        <v>37.32</v>
      </c>
    </row>
    <row r="2894" spans="1:29" x14ac:dyDescent="0.25">
      <c r="A2894" s="61" t="s">
        <v>267</v>
      </c>
      <c r="B2894" s="61" t="s">
        <v>268</v>
      </c>
      <c r="C2894" s="62">
        <v>2010</v>
      </c>
      <c r="D2894" s="61" t="s">
        <v>78</v>
      </c>
      <c r="E2894" s="62">
        <v>64</v>
      </c>
      <c r="F2894" s="62">
        <v>622800</v>
      </c>
      <c r="G2894" s="62">
        <v>110435</v>
      </c>
      <c r="H2894" s="62">
        <v>143.80000000000001</v>
      </c>
      <c r="I2894" s="62">
        <v>9731.25</v>
      </c>
      <c r="J2894" s="62">
        <v>579204</v>
      </c>
      <c r="K2894" s="62">
        <v>1199.81</v>
      </c>
      <c r="L2894" s="62">
        <v>3094</v>
      </c>
      <c r="M2894" s="62">
        <v>4.03</v>
      </c>
      <c r="N2894" s="62">
        <v>18.75</v>
      </c>
      <c r="O2894" s="62">
        <v>14468.82</v>
      </c>
      <c r="P2894" s="63"/>
      <c r="Q2894" s="63"/>
      <c r="R2894" s="63"/>
      <c r="S2894" s="63"/>
      <c r="T2894" s="63"/>
      <c r="U2894" s="63"/>
      <c r="V2894" s="63"/>
      <c r="W2894" s="63"/>
      <c r="X2894" s="63"/>
      <c r="Y2894" s="63"/>
      <c r="Z2894" s="62">
        <v>2954.3</v>
      </c>
      <c r="AA2894" s="62">
        <v>13455</v>
      </c>
      <c r="AB2894" s="62">
        <v>17.52</v>
      </c>
      <c r="AC2894" s="62">
        <v>46.16</v>
      </c>
    </row>
    <row r="2895" spans="1:29" ht="30" x14ac:dyDescent="0.25">
      <c r="A2895" s="61" t="s">
        <v>180</v>
      </c>
      <c r="B2895" s="61" t="s">
        <v>181</v>
      </c>
      <c r="C2895" s="62">
        <v>2007</v>
      </c>
      <c r="D2895" s="61" t="s">
        <v>78</v>
      </c>
      <c r="E2895" s="62">
        <v>50</v>
      </c>
      <c r="F2895" s="62">
        <v>156800</v>
      </c>
      <c r="G2895" s="62">
        <v>15929</v>
      </c>
      <c r="H2895" s="62">
        <v>26.55</v>
      </c>
      <c r="I2895" s="62">
        <v>3136</v>
      </c>
      <c r="J2895" s="62">
        <v>145824</v>
      </c>
      <c r="K2895" s="62">
        <v>35554.800000000003</v>
      </c>
      <c r="L2895" s="62">
        <v>46710</v>
      </c>
      <c r="M2895" s="62">
        <v>77.849999999999994</v>
      </c>
      <c r="N2895" s="62">
        <v>711.1</v>
      </c>
      <c r="O2895" s="62">
        <v>428766.01</v>
      </c>
      <c r="P2895" s="63"/>
      <c r="Q2895" s="63"/>
      <c r="R2895" s="63"/>
      <c r="S2895" s="63"/>
      <c r="T2895" s="63"/>
      <c r="U2895" s="63"/>
      <c r="V2895" s="63"/>
      <c r="W2895" s="63"/>
      <c r="X2895" s="63"/>
      <c r="Y2895" s="63"/>
      <c r="Z2895" s="62">
        <v>1175.52</v>
      </c>
      <c r="AA2895" s="62">
        <v>15403</v>
      </c>
      <c r="AB2895" s="62">
        <v>25.67</v>
      </c>
      <c r="AC2895" s="62">
        <v>23.51</v>
      </c>
    </row>
    <row r="2896" spans="1:29" ht="30" x14ac:dyDescent="0.25">
      <c r="A2896" s="61" t="s">
        <v>120</v>
      </c>
      <c r="B2896" s="61" t="s">
        <v>121</v>
      </c>
      <c r="C2896" s="62">
        <v>2006</v>
      </c>
      <c r="D2896" s="61" t="s">
        <v>99</v>
      </c>
      <c r="E2896" s="62">
        <v>40</v>
      </c>
      <c r="F2896" s="62">
        <v>453186</v>
      </c>
      <c r="G2896" s="62">
        <v>69014</v>
      </c>
      <c r="H2896" s="62">
        <v>143.78</v>
      </c>
      <c r="I2896" s="62">
        <v>11329.65</v>
      </c>
      <c r="J2896" s="62">
        <v>421462.98</v>
      </c>
      <c r="K2896" s="62">
        <v>0</v>
      </c>
      <c r="L2896" s="62">
        <v>0</v>
      </c>
      <c r="M2896" s="62">
        <v>0</v>
      </c>
      <c r="N2896" s="63"/>
      <c r="O2896" s="63"/>
      <c r="P2896" s="63"/>
      <c r="Q2896" s="63"/>
      <c r="R2896" s="63"/>
      <c r="S2896" s="63"/>
      <c r="T2896" s="63"/>
      <c r="U2896" s="63"/>
      <c r="V2896" s="63"/>
      <c r="W2896" s="63"/>
      <c r="X2896" s="63"/>
      <c r="Y2896" s="63"/>
      <c r="Z2896" s="62">
        <v>197580</v>
      </c>
      <c r="AA2896" s="62">
        <v>13584</v>
      </c>
      <c r="AB2896" s="62">
        <v>28.3</v>
      </c>
      <c r="AC2896" s="62">
        <v>4939.5</v>
      </c>
    </row>
    <row r="2897" spans="1:29" x14ac:dyDescent="0.25">
      <c r="A2897" s="61" t="s">
        <v>144</v>
      </c>
      <c r="B2897" s="61" t="s">
        <v>145</v>
      </c>
      <c r="C2897" s="62">
        <v>2005</v>
      </c>
      <c r="D2897" s="61" t="s">
        <v>78</v>
      </c>
      <c r="E2897" s="62">
        <v>72</v>
      </c>
      <c r="F2897" s="62">
        <v>698390</v>
      </c>
      <c r="G2897" s="62">
        <v>93572</v>
      </c>
      <c r="H2897" s="62">
        <v>108.3</v>
      </c>
      <c r="I2897" s="62">
        <v>9699.86</v>
      </c>
      <c r="J2897" s="62">
        <v>649502.69999999995</v>
      </c>
      <c r="K2897" s="62">
        <v>0</v>
      </c>
      <c r="L2897" s="62">
        <v>0</v>
      </c>
      <c r="M2897" s="62">
        <v>0</v>
      </c>
      <c r="N2897" s="62">
        <v>0</v>
      </c>
      <c r="O2897" s="62">
        <v>0</v>
      </c>
      <c r="P2897" s="63"/>
      <c r="Q2897" s="63"/>
      <c r="R2897" s="63"/>
      <c r="S2897" s="63"/>
      <c r="T2897" s="63"/>
      <c r="U2897" s="63"/>
      <c r="V2897" s="63"/>
      <c r="W2897" s="63"/>
      <c r="X2897" s="63"/>
      <c r="Y2897" s="63"/>
      <c r="Z2897" s="62">
        <v>2392</v>
      </c>
      <c r="AA2897" s="62">
        <v>18258</v>
      </c>
      <c r="AB2897" s="62">
        <v>21.13</v>
      </c>
      <c r="AC2897" s="62">
        <v>33.22</v>
      </c>
    </row>
    <row r="2898" spans="1:29" ht="30" x14ac:dyDescent="0.25">
      <c r="A2898" s="61" t="s">
        <v>233</v>
      </c>
      <c r="B2898" s="61" t="s">
        <v>234</v>
      </c>
      <c r="C2898" s="62">
        <v>2017</v>
      </c>
      <c r="D2898" s="61" t="s">
        <v>75</v>
      </c>
      <c r="E2898" s="62">
        <v>15</v>
      </c>
      <c r="F2898" s="62">
        <v>0</v>
      </c>
      <c r="G2898" s="62">
        <v>0</v>
      </c>
      <c r="H2898" s="62">
        <v>0</v>
      </c>
      <c r="I2898" s="62">
        <v>0</v>
      </c>
      <c r="J2898" s="62">
        <v>0</v>
      </c>
      <c r="K2898" s="62">
        <v>0</v>
      </c>
      <c r="L2898" s="62">
        <v>0</v>
      </c>
      <c r="M2898" s="62">
        <v>0</v>
      </c>
      <c r="N2898" s="63"/>
      <c r="O2898" s="63"/>
      <c r="P2898" s="63"/>
      <c r="Q2898" s="63"/>
      <c r="R2898" s="63"/>
      <c r="S2898" s="63"/>
      <c r="T2898" s="63"/>
      <c r="U2898" s="63"/>
      <c r="V2898" s="63"/>
      <c r="W2898" s="63"/>
      <c r="X2898" s="63"/>
      <c r="Y2898" s="63"/>
      <c r="Z2898" s="62">
        <v>0</v>
      </c>
      <c r="AA2898" s="63"/>
      <c r="AB2898" s="63"/>
      <c r="AC2898" s="62">
        <v>0</v>
      </c>
    </row>
    <row r="2899" spans="1:29" ht="45" x14ac:dyDescent="0.25">
      <c r="A2899" s="61" t="s">
        <v>326</v>
      </c>
      <c r="B2899" s="61" t="s">
        <v>327</v>
      </c>
      <c r="C2899" s="62">
        <v>2013</v>
      </c>
      <c r="D2899" s="61" t="s">
        <v>89</v>
      </c>
      <c r="E2899" s="62">
        <v>50</v>
      </c>
      <c r="F2899" s="62">
        <v>308187</v>
      </c>
      <c r="G2899" s="62">
        <v>34368</v>
      </c>
      <c r="H2899" s="62">
        <v>57.28</v>
      </c>
      <c r="I2899" s="62">
        <v>6163.74</v>
      </c>
      <c r="J2899" s="62">
        <v>286613.90999999997</v>
      </c>
      <c r="K2899" s="62">
        <v>13411.25</v>
      </c>
      <c r="L2899" s="62">
        <v>20176</v>
      </c>
      <c r="M2899" s="62">
        <v>33.630000000000003</v>
      </c>
      <c r="N2899" s="63"/>
      <c r="O2899" s="63"/>
      <c r="P2899" s="63"/>
      <c r="Q2899" s="63"/>
      <c r="R2899" s="63"/>
      <c r="S2899" s="63"/>
      <c r="T2899" s="63"/>
      <c r="U2899" s="63"/>
      <c r="V2899" s="63"/>
      <c r="W2899" s="63"/>
      <c r="X2899" s="63"/>
      <c r="Y2899" s="63"/>
      <c r="Z2899" s="62">
        <v>22800</v>
      </c>
      <c r="AA2899" s="62">
        <v>14069</v>
      </c>
      <c r="AB2899" s="62">
        <v>23.45</v>
      </c>
      <c r="AC2899" s="62">
        <v>456</v>
      </c>
    </row>
    <row r="2900" spans="1:29" ht="30" x14ac:dyDescent="0.25">
      <c r="A2900" s="61" t="s">
        <v>239</v>
      </c>
      <c r="B2900" s="61" t="s">
        <v>240</v>
      </c>
      <c r="C2900" s="62">
        <v>2007</v>
      </c>
      <c r="D2900" s="61" t="s">
        <v>94</v>
      </c>
      <c r="E2900" s="62">
        <v>5</v>
      </c>
      <c r="F2900" s="63"/>
      <c r="G2900" s="63"/>
      <c r="H2900" s="63"/>
      <c r="I2900" s="63"/>
      <c r="J2900" s="63"/>
      <c r="K2900" s="62">
        <v>0</v>
      </c>
      <c r="L2900" s="63"/>
      <c r="M2900" s="63"/>
      <c r="N2900" s="63"/>
      <c r="O2900" s="63"/>
      <c r="P2900" s="63"/>
      <c r="Q2900" s="63"/>
      <c r="R2900" s="63"/>
      <c r="S2900" s="63"/>
      <c r="T2900" s="63"/>
      <c r="U2900" s="63"/>
      <c r="V2900" s="63"/>
      <c r="W2900" s="63"/>
      <c r="X2900" s="63"/>
      <c r="Y2900" s="63"/>
      <c r="Z2900" s="62">
        <v>629.64</v>
      </c>
      <c r="AA2900" s="62">
        <v>3772</v>
      </c>
      <c r="AB2900" s="62">
        <v>62.87</v>
      </c>
      <c r="AC2900" s="62">
        <v>125.93</v>
      </c>
    </row>
    <row r="2901" spans="1:29" ht="30" x14ac:dyDescent="0.25">
      <c r="A2901" s="61" t="s">
        <v>142</v>
      </c>
      <c r="B2901" s="61" t="s">
        <v>143</v>
      </c>
      <c r="C2901" s="62">
        <v>2005</v>
      </c>
      <c r="D2901" s="61" t="s">
        <v>72</v>
      </c>
      <c r="E2901" s="62">
        <v>144</v>
      </c>
      <c r="F2901" s="62">
        <v>694000</v>
      </c>
      <c r="G2901" s="62">
        <v>79397</v>
      </c>
      <c r="H2901" s="62">
        <v>45.95</v>
      </c>
      <c r="I2901" s="62">
        <v>4819.4399999999996</v>
      </c>
      <c r="J2901" s="62">
        <v>645420</v>
      </c>
      <c r="K2901" s="62">
        <v>0</v>
      </c>
      <c r="L2901" s="63"/>
      <c r="M2901" s="63"/>
      <c r="N2901" s="63"/>
      <c r="O2901" s="63"/>
      <c r="P2901" s="63"/>
      <c r="Q2901" s="63"/>
      <c r="R2901" s="63"/>
      <c r="S2901" s="63"/>
      <c r="T2901" s="63"/>
      <c r="U2901" s="63"/>
      <c r="V2901" s="63"/>
      <c r="W2901" s="63"/>
      <c r="X2901" s="63"/>
      <c r="Y2901" s="63"/>
      <c r="Z2901" s="62">
        <v>8135</v>
      </c>
      <c r="AA2901" s="62">
        <v>63531</v>
      </c>
      <c r="AB2901" s="62">
        <v>36.770000000000003</v>
      </c>
      <c r="AC2901" s="62">
        <v>56.49</v>
      </c>
    </row>
    <row r="2902" spans="1:29" x14ac:dyDescent="0.25">
      <c r="A2902" s="61" t="s">
        <v>332</v>
      </c>
      <c r="B2902" s="61" t="s">
        <v>333</v>
      </c>
      <c r="C2902" s="62">
        <v>2013</v>
      </c>
      <c r="D2902" s="61" t="s">
        <v>86</v>
      </c>
      <c r="E2902" s="62">
        <v>102</v>
      </c>
      <c r="F2902" s="63"/>
      <c r="G2902" s="62">
        <v>0</v>
      </c>
      <c r="H2902" s="62">
        <v>0</v>
      </c>
      <c r="I2902" s="63"/>
      <c r="J2902" s="63"/>
      <c r="K2902" s="62">
        <v>0</v>
      </c>
      <c r="L2902" s="62">
        <v>0</v>
      </c>
      <c r="M2902" s="62">
        <v>0</v>
      </c>
      <c r="N2902" s="63"/>
      <c r="O2902" s="63"/>
      <c r="P2902" s="63"/>
      <c r="Q2902" s="63"/>
      <c r="R2902" s="63"/>
      <c r="S2902" s="63"/>
      <c r="T2902" s="63"/>
      <c r="U2902" s="63"/>
      <c r="V2902" s="63"/>
      <c r="W2902" s="63"/>
      <c r="X2902" s="63"/>
      <c r="Y2902" s="63"/>
      <c r="Z2902" s="62">
        <v>0</v>
      </c>
      <c r="AA2902" s="62">
        <v>0</v>
      </c>
      <c r="AB2902" s="62">
        <v>0</v>
      </c>
      <c r="AC2902" s="62">
        <v>0</v>
      </c>
    </row>
    <row r="2903" spans="1:29" ht="30" x14ac:dyDescent="0.25">
      <c r="A2903" s="61" t="s">
        <v>255</v>
      </c>
      <c r="B2903" s="61" t="s">
        <v>256</v>
      </c>
      <c r="C2903" s="62">
        <v>2017</v>
      </c>
      <c r="D2903" s="61" t="s">
        <v>226</v>
      </c>
      <c r="E2903" s="62">
        <v>120</v>
      </c>
      <c r="F2903" s="62">
        <v>847440</v>
      </c>
      <c r="G2903" s="62">
        <v>150566</v>
      </c>
      <c r="H2903" s="62">
        <v>104.56</v>
      </c>
      <c r="I2903" s="62">
        <v>7062</v>
      </c>
      <c r="J2903" s="62">
        <v>788119.2</v>
      </c>
      <c r="K2903" s="62">
        <v>0</v>
      </c>
      <c r="L2903" s="63"/>
      <c r="M2903" s="63"/>
      <c r="N2903" s="63"/>
      <c r="O2903" s="63"/>
      <c r="P2903" s="63"/>
      <c r="Q2903" s="63"/>
      <c r="R2903" s="63"/>
      <c r="S2903" s="63"/>
      <c r="T2903" s="63"/>
      <c r="U2903" s="63"/>
      <c r="V2903" s="63"/>
      <c r="W2903" s="63"/>
      <c r="X2903" s="63"/>
      <c r="Y2903" s="63"/>
      <c r="Z2903" s="62">
        <v>3468</v>
      </c>
      <c r="AA2903" s="62">
        <v>80789</v>
      </c>
      <c r="AB2903" s="62">
        <v>56.1</v>
      </c>
      <c r="AC2903" s="62">
        <v>28.9</v>
      </c>
    </row>
    <row r="2904" spans="1:29" ht="30" x14ac:dyDescent="0.25">
      <c r="A2904" s="61" t="s">
        <v>498</v>
      </c>
      <c r="B2904" s="61" t="s">
        <v>499</v>
      </c>
      <c r="C2904" s="62">
        <v>2003</v>
      </c>
      <c r="D2904" s="61" t="s">
        <v>150</v>
      </c>
      <c r="E2904" s="62">
        <v>6</v>
      </c>
      <c r="F2904" s="63"/>
      <c r="G2904" s="63"/>
      <c r="H2904" s="63"/>
      <c r="I2904" s="63"/>
      <c r="J2904" s="63"/>
      <c r="K2904" s="62">
        <v>0</v>
      </c>
      <c r="L2904" s="63"/>
      <c r="M2904" s="63"/>
      <c r="N2904" s="63"/>
      <c r="O2904" s="63"/>
      <c r="P2904" s="63"/>
      <c r="Q2904" s="63"/>
      <c r="R2904" s="63"/>
      <c r="S2904" s="63"/>
      <c r="T2904" s="63"/>
      <c r="U2904" s="63"/>
      <c r="V2904" s="63"/>
      <c r="W2904" s="63"/>
      <c r="X2904" s="63"/>
      <c r="Y2904" s="63"/>
      <c r="Z2904" s="62">
        <v>64.17</v>
      </c>
      <c r="AA2904" s="62">
        <v>194</v>
      </c>
      <c r="AB2904" s="62">
        <v>2.69</v>
      </c>
      <c r="AC2904" s="62">
        <v>10.69</v>
      </c>
    </row>
    <row r="2905" spans="1:29" ht="30" x14ac:dyDescent="0.25">
      <c r="A2905" s="61" t="s">
        <v>171</v>
      </c>
      <c r="B2905" s="61" t="s">
        <v>172</v>
      </c>
      <c r="C2905" s="62">
        <v>2017</v>
      </c>
      <c r="D2905" s="61" t="s">
        <v>150</v>
      </c>
      <c r="E2905" s="62">
        <v>7</v>
      </c>
      <c r="F2905" s="62">
        <v>15012</v>
      </c>
      <c r="G2905" s="62">
        <v>2650</v>
      </c>
      <c r="H2905" s="62">
        <v>31.55</v>
      </c>
      <c r="I2905" s="62">
        <v>2144.5700000000002</v>
      </c>
      <c r="J2905" s="62">
        <v>13961.16</v>
      </c>
      <c r="K2905" s="62">
        <v>3121.24</v>
      </c>
      <c r="L2905" s="62">
        <v>3752</v>
      </c>
      <c r="M2905" s="62">
        <v>44.67</v>
      </c>
      <c r="N2905" s="62">
        <v>445.89</v>
      </c>
      <c r="O2905" s="62">
        <v>37639.99</v>
      </c>
      <c r="P2905" s="63"/>
      <c r="Q2905" s="63"/>
      <c r="R2905" s="63"/>
      <c r="S2905" s="63"/>
      <c r="T2905" s="63"/>
      <c r="U2905" s="63"/>
      <c r="V2905" s="63"/>
      <c r="W2905" s="63"/>
      <c r="X2905" s="63"/>
      <c r="Y2905" s="63"/>
      <c r="Z2905" s="62">
        <v>365</v>
      </c>
      <c r="AA2905" s="62">
        <v>2875</v>
      </c>
      <c r="AB2905" s="62">
        <v>34.229999999999997</v>
      </c>
      <c r="AC2905" s="62">
        <v>52.14</v>
      </c>
    </row>
    <row r="2906" spans="1:29" x14ac:dyDescent="0.25">
      <c r="A2906" s="61" t="s">
        <v>299</v>
      </c>
      <c r="B2906" s="61" t="s">
        <v>300</v>
      </c>
      <c r="C2906" s="62">
        <v>2012</v>
      </c>
      <c r="D2906" s="61" t="s">
        <v>78</v>
      </c>
      <c r="E2906" s="62">
        <v>48</v>
      </c>
      <c r="F2906" s="62">
        <v>465240</v>
      </c>
      <c r="G2906" s="62">
        <v>71948</v>
      </c>
      <c r="H2906" s="62">
        <v>124.91</v>
      </c>
      <c r="I2906" s="62">
        <v>9692.5</v>
      </c>
      <c r="J2906" s="62">
        <v>432673.2</v>
      </c>
      <c r="K2906" s="62">
        <v>0</v>
      </c>
      <c r="L2906" s="63"/>
      <c r="M2906" s="63"/>
      <c r="N2906" s="63"/>
      <c r="O2906" s="63"/>
      <c r="P2906" s="63"/>
      <c r="Q2906" s="63"/>
      <c r="R2906" s="63"/>
      <c r="S2906" s="63"/>
      <c r="T2906" s="63"/>
      <c r="U2906" s="63"/>
      <c r="V2906" s="63"/>
      <c r="W2906" s="63"/>
      <c r="X2906" s="63"/>
      <c r="Y2906" s="63"/>
      <c r="Z2906" s="62">
        <v>84602</v>
      </c>
      <c r="AA2906" s="62">
        <v>4070</v>
      </c>
      <c r="AB2906" s="62">
        <v>7.07</v>
      </c>
      <c r="AC2906" s="62">
        <v>1762.54</v>
      </c>
    </row>
    <row r="2907" spans="1:29" x14ac:dyDescent="0.25">
      <c r="A2907" s="61" t="s">
        <v>263</v>
      </c>
      <c r="B2907" s="61" t="s">
        <v>264</v>
      </c>
      <c r="C2907" s="62">
        <v>2007</v>
      </c>
      <c r="D2907" s="61" t="s">
        <v>75</v>
      </c>
      <c r="E2907" s="62">
        <v>3</v>
      </c>
      <c r="F2907" s="63"/>
      <c r="G2907" s="63"/>
      <c r="H2907" s="63"/>
      <c r="I2907" s="63"/>
      <c r="J2907" s="63"/>
      <c r="K2907" s="62">
        <v>0</v>
      </c>
      <c r="L2907" s="63"/>
      <c r="M2907" s="63"/>
      <c r="N2907" s="63"/>
      <c r="O2907" s="63"/>
      <c r="P2907" s="63"/>
      <c r="Q2907" s="63"/>
      <c r="R2907" s="63"/>
      <c r="S2907" s="63"/>
      <c r="T2907" s="63"/>
      <c r="U2907" s="63"/>
      <c r="V2907" s="63"/>
      <c r="W2907" s="63"/>
      <c r="X2907" s="63"/>
      <c r="Y2907" s="63"/>
      <c r="Z2907" s="62">
        <v>20725</v>
      </c>
      <c r="AA2907" s="62">
        <v>3110</v>
      </c>
      <c r="AB2907" s="62">
        <v>86.39</v>
      </c>
      <c r="AC2907" s="62">
        <v>6908.33</v>
      </c>
    </row>
    <row r="2908" spans="1:29" ht="30" x14ac:dyDescent="0.25">
      <c r="A2908" s="61" t="s">
        <v>311</v>
      </c>
      <c r="B2908" s="61" t="s">
        <v>312</v>
      </c>
      <c r="C2908" s="62">
        <v>2016</v>
      </c>
      <c r="D2908" s="61" t="s">
        <v>78</v>
      </c>
      <c r="E2908" s="62">
        <v>48</v>
      </c>
      <c r="F2908" s="62">
        <v>143120</v>
      </c>
      <c r="G2908" s="62">
        <v>20860</v>
      </c>
      <c r="H2908" s="62">
        <v>36.22</v>
      </c>
      <c r="I2908" s="62">
        <v>2981.67</v>
      </c>
      <c r="J2908" s="62">
        <v>133101.6</v>
      </c>
      <c r="K2908" s="62">
        <v>18340.45</v>
      </c>
      <c r="L2908" s="62">
        <v>17031</v>
      </c>
      <c r="M2908" s="62">
        <v>29.57</v>
      </c>
      <c r="N2908" s="62">
        <v>382.09</v>
      </c>
      <c r="O2908" s="62">
        <v>221172.94</v>
      </c>
      <c r="P2908" s="63"/>
      <c r="Q2908" s="63"/>
      <c r="R2908" s="63"/>
      <c r="S2908" s="63"/>
      <c r="T2908" s="63"/>
      <c r="U2908" s="63"/>
      <c r="V2908" s="63"/>
      <c r="W2908" s="63"/>
      <c r="X2908" s="63"/>
      <c r="Y2908" s="63"/>
      <c r="Z2908" s="62">
        <v>180.22</v>
      </c>
      <c r="AA2908" s="62">
        <v>21907</v>
      </c>
      <c r="AB2908" s="62">
        <v>38.03</v>
      </c>
      <c r="AC2908" s="62">
        <v>3.75</v>
      </c>
    </row>
    <row r="2909" spans="1:29" x14ac:dyDescent="0.25">
      <c r="A2909" s="61" t="s">
        <v>161</v>
      </c>
      <c r="B2909" s="61" t="s">
        <v>162</v>
      </c>
      <c r="C2909" s="62">
        <v>2007</v>
      </c>
      <c r="D2909" s="61" t="s">
        <v>86</v>
      </c>
      <c r="E2909" s="62">
        <v>220</v>
      </c>
      <c r="F2909" s="62">
        <v>57193</v>
      </c>
      <c r="G2909" s="62">
        <v>12466</v>
      </c>
      <c r="H2909" s="62">
        <v>4.72</v>
      </c>
      <c r="I2909" s="62">
        <v>259.97000000000003</v>
      </c>
      <c r="J2909" s="62">
        <v>53189.49</v>
      </c>
      <c r="K2909" s="62">
        <v>1665.37</v>
      </c>
      <c r="L2909" s="62">
        <v>14414</v>
      </c>
      <c r="M2909" s="62">
        <v>5.46</v>
      </c>
      <c r="N2909" s="62">
        <v>7.57</v>
      </c>
      <c r="O2909" s="62">
        <v>20083.240000000002</v>
      </c>
      <c r="P2909" s="63"/>
      <c r="Q2909" s="63"/>
      <c r="R2909" s="63"/>
      <c r="S2909" s="63"/>
      <c r="T2909" s="63"/>
      <c r="U2909" s="63"/>
      <c r="V2909" s="63"/>
      <c r="W2909" s="63"/>
      <c r="X2909" s="63"/>
      <c r="Y2909" s="63"/>
      <c r="Z2909" s="62">
        <v>1434199</v>
      </c>
      <c r="AA2909" s="62">
        <v>240130</v>
      </c>
      <c r="AB2909" s="62">
        <v>90.96</v>
      </c>
      <c r="AC2909" s="62">
        <v>6519.09</v>
      </c>
    </row>
    <row r="2910" spans="1:29" ht="30" x14ac:dyDescent="0.25">
      <c r="A2910" s="61" t="s">
        <v>227</v>
      </c>
      <c r="B2910" s="61" t="s">
        <v>228</v>
      </c>
      <c r="C2910" s="62">
        <v>2003</v>
      </c>
      <c r="D2910" s="61" t="s">
        <v>99</v>
      </c>
      <c r="E2910" s="62">
        <v>56</v>
      </c>
      <c r="F2910" s="62">
        <v>24976</v>
      </c>
      <c r="G2910" s="62">
        <v>2184</v>
      </c>
      <c r="H2910" s="62">
        <v>3.25</v>
      </c>
      <c r="I2910" s="62">
        <v>446</v>
      </c>
      <c r="J2910" s="62">
        <v>23227.68</v>
      </c>
      <c r="K2910" s="62">
        <v>0</v>
      </c>
      <c r="L2910" s="63"/>
      <c r="M2910" s="63"/>
      <c r="N2910" s="63"/>
      <c r="O2910" s="63"/>
      <c r="P2910" s="63"/>
      <c r="Q2910" s="63"/>
      <c r="R2910" s="63"/>
      <c r="S2910" s="63"/>
      <c r="T2910" s="63"/>
      <c r="U2910" s="63"/>
      <c r="V2910" s="63"/>
      <c r="W2910" s="63"/>
      <c r="X2910" s="63"/>
      <c r="Y2910" s="63"/>
      <c r="Z2910" s="62">
        <v>217.77</v>
      </c>
      <c r="AA2910" s="62">
        <v>4647</v>
      </c>
      <c r="AB2910" s="62">
        <v>6.92</v>
      </c>
      <c r="AC2910" s="62">
        <v>3.89</v>
      </c>
    </row>
    <row r="2911" spans="1:29" x14ac:dyDescent="0.25">
      <c r="A2911" s="61" t="s">
        <v>442</v>
      </c>
      <c r="B2911" s="61" t="s">
        <v>443</v>
      </c>
      <c r="C2911" s="62">
        <v>2014</v>
      </c>
      <c r="D2911" s="61" t="s">
        <v>99</v>
      </c>
      <c r="E2911" s="62">
        <v>60</v>
      </c>
      <c r="F2911" s="62">
        <v>649767</v>
      </c>
      <c r="G2911" s="62">
        <v>108820</v>
      </c>
      <c r="H2911" s="62">
        <v>151.13999999999999</v>
      </c>
      <c r="I2911" s="62">
        <v>10829.45</v>
      </c>
      <c r="J2911" s="62">
        <v>604283.31000000006</v>
      </c>
      <c r="K2911" s="62">
        <v>0</v>
      </c>
      <c r="L2911" s="63"/>
      <c r="M2911" s="63"/>
      <c r="N2911" s="63"/>
      <c r="O2911" s="63"/>
      <c r="P2911" s="62">
        <v>248</v>
      </c>
      <c r="Q2911" s="62">
        <v>592</v>
      </c>
      <c r="R2911" s="62">
        <v>0.82</v>
      </c>
      <c r="S2911" s="62">
        <v>4</v>
      </c>
      <c r="T2911" s="62">
        <v>3141.91</v>
      </c>
      <c r="U2911" s="63"/>
      <c r="V2911" s="63"/>
      <c r="W2911" s="63"/>
      <c r="X2911" s="63"/>
      <c r="Y2911" s="63"/>
      <c r="Z2911" s="62">
        <v>1261.98</v>
      </c>
      <c r="AA2911" s="62">
        <v>5685</v>
      </c>
      <c r="AB2911" s="62">
        <v>7.9</v>
      </c>
      <c r="AC2911" s="62">
        <v>21.03</v>
      </c>
    </row>
    <row r="2912" spans="1:29" x14ac:dyDescent="0.25">
      <c r="A2912" s="61" t="s">
        <v>81</v>
      </c>
      <c r="B2912" s="61" t="s">
        <v>82</v>
      </c>
      <c r="C2912" s="62">
        <v>2008</v>
      </c>
      <c r="D2912" s="61" t="s">
        <v>99</v>
      </c>
      <c r="E2912" s="62">
        <v>24</v>
      </c>
      <c r="F2912" s="62">
        <v>130398</v>
      </c>
      <c r="G2912" s="62">
        <v>14904</v>
      </c>
      <c r="H2912" s="62">
        <v>51.75</v>
      </c>
      <c r="I2912" s="62">
        <v>5433.25</v>
      </c>
      <c r="J2912" s="62">
        <v>121270.14</v>
      </c>
      <c r="K2912" s="62">
        <v>18423.86</v>
      </c>
      <c r="L2912" s="62">
        <v>30059</v>
      </c>
      <c r="M2912" s="62">
        <v>104.37</v>
      </c>
      <c r="N2912" s="62">
        <v>767.66</v>
      </c>
      <c r="O2912" s="62">
        <v>222178.86</v>
      </c>
      <c r="P2912" s="63"/>
      <c r="Q2912" s="63"/>
      <c r="R2912" s="63"/>
      <c r="S2912" s="63"/>
      <c r="T2912" s="63"/>
      <c r="U2912" s="63"/>
      <c r="V2912" s="63"/>
      <c r="W2912" s="63"/>
      <c r="X2912" s="63"/>
      <c r="Y2912" s="63"/>
      <c r="Z2912" s="62">
        <v>2139</v>
      </c>
      <c r="AA2912" s="62">
        <v>3142</v>
      </c>
      <c r="AB2912" s="62">
        <v>10.91</v>
      </c>
      <c r="AC2912" s="62">
        <v>89.13</v>
      </c>
    </row>
    <row r="2913" spans="1:29" ht="30" x14ac:dyDescent="0.25">
      <c r="A2913" s="61" t="s">
        <v>231</v>
      </c>
      <c r="B2913" s="61" t="s">
        <v>232</v>
      </c>
      <c r="C2913" s="62">
        <v>2008</v>
      </c>
      <c r="D2913" s="61" t="s">
        <v>78</v>
      </c>
      <c r="E2913" s="62">
        <v>76</v>
      </c>
      <c r="F2913" s="62">
        <v>259882</v>
      </c>
      <c r="G2913" s="62">
        <v>35484</v>
      </c>
      <c r="H2913" s="62">
        <v>38.909999999999997</v>
      </c>
      <c r="I2913" s="62">
        <v>3419.5</v>
      </c>
      <c r="J2913" s="62">
        <v>241690.26</v>
      </c>
      <c r="K2913" s="62">
        <v>38027.79</v>
      </c>
      <c r="L2913" s="62">
        <v>54770</v>
      </c>
      <c r="M2913" s="62">
        <v>60.05</v>
      </c>
      <c r="N2913" s="62">
        <v>500.37</v>
      </c>
      <c r="O2913" s="62">
        <v>458588.5</v>
      </c>
      <c r="P2913" s="63"/>
      <c r="Q2913" s="63"/>
      <c r="R2913" s="63"/>
      <c r="S2913" s="63"/>
      <c r="T2913" s="63"/>
      <c r="U2913" s="63"/>
      <c r="V2913" s="63"/>
      <c r="W2913" s="63"/>
      <c r="X2913" s="63"/>
      <c r="Y2913" s="63"/>
      <c r="Z2913" s="62">
        <v>266367</v>
      </c>
      <c r="AA2913" s="62">
        <v>15994</v>
      </c>
      <c r="AB2913" s="62">
        <v>17.54</v>
      </c>
      <c r="AC2913" s="62">
        <v>3504.83</v>
      </c>
    </row>
    <row r="2914" spans="1:29" x14ac:dyDescent="0.25">
      <c r="A2914" s="61" t="s">
        <v>192</v>
      </c>
      <c r="B2914" s="61" t="s">
        <v>193</v>
      </c>
      <c r="C2914" s="62">
        <v>2013</v>
      </c>
      <c r="D2914" s="61" t="s">
        <v>75</v>
      </c>
      <c r="E2914" s="62">
        <v>7</v>
      </c>
      <c r="F2914" s="62">
        <v>842</v>
      </c>
      <c r="G2914" s="62">
        <v>661</v>
      </c>
      <c r="H2914" s="62">
        <v>7.87</v>
      </c>
      <c r="I2914" s="62">
        <v>120.29</v>
      </c>
      <c r="J2914" s="62">
        <v>783.06</v>
      </c>
      <c r="K2914" s="62">
        <v>878.76</v>
      </c>
      <c r="L2914" s="62">
        <v>1538</v>
      </c>
      <c r="M2914" s="62">
        <v>18.309999999999999</v>
      </c>
      <c r="N2914" s="62">
        <v>125.54</v>
      </c>
      <c r="O2914" s="62">
        <v>10597.21</v>
      </c>
      <c r="P2914" s="63"/>
      <c r="Q2914" s="63"/>
      <c r="R2914" s="63"/>
      <c r="S2914" s="63"/>
      <c r="T2914" s="63"/>
      <c r="U2914" s="63"/>
      <c r="V2914" s="63"/>
      <c r="W2914" s="63"/>
      <c r="X2914" s="63"/>
      <c r="Y2914" s="63"/>
      <c r="Z2914" s="62">
        <v>47100</v>
      </c>
      <c r="AA2914" s="62">
        <v>2526</v>
      </c>
      <c r="AB2914" s="62">
        <v>30.07</v>
      </c>
      <c r="AC2914" s="62">
        <v>6728.57</v>
      </c>
    </row>
    <row r="2915" spans="1:29" ht="30" x14ac:dyDescent="0.25">
      <c r="A2915" s="61" t="s">
        <v>283</v>
      </c>
      <c r="B2915" s="61" t="s">
        <v>284</v>
      </c>
      <c r="C2915" s="62">
        <v>2011</v>
      </c>
      <c r="D2915" s="61" t="s">
        <v>75</v>
      </c>
      <c r="E2915" s="62">
        <v>3</v>
      </c>
      <c r="F2915" s="62">
        <v>11768</v>
      </c>
      <c r="G2915" s="62">
        <v>2876</v>
      </c>
      <c r="H2915" s="62">
        <v>79.89</v>
      </c>
      <c r="I2915" s="62">
        <v>3922.67</v>
      </c>
      <c r="J2915" s="62">
        <v>10944.24</v>
      </c>
      <c r="K2915" s="62">
        <v>7314.26</v>
      </c>
      <c r="L2915" s="62">
        <v>6682</v>
      </c>
      <c r="M2915" s="62">
        <v>185.61</v>
      </c>
      <c r="N2915" s="62">
        <v>2438.09</v>
      </c>
      <c r="O2915" s="62">
        <v>88204.83</v>
      </c>
      <c r="P2915" s="63"/>
      <c r="Q2915" s="63"/>
      <c r="R2915" s="63"/>
      <c r="S2915" s="63"/>
      <c r="T2915" s="63"/>
      <c r="U2915" s="63"/>
      <c r="V2915" s="63"/>
      <c r="W2915" s="63"/>
      <c r="X2915" s="63"/>
      <c r="Y2915" s="63"/>
      <c r="Z2915" s="62">
        <v>0</v>
      </c>
      <c r="AA2915" s="63"/>
      <c r="AB2915" s="63"/>
      <c r="AC2915" s="62">
        <v>0</v>
      </c>
    </row>
    <row r="2916" spans="1:29" ht="30" x14ac:dyDescent="0.25">
      <c r="A2916" s="61" t="s">
        <v>216</v>
      </c>
      <c r="B2916" s="61" t="s">
        <v>217</v>
      </c>
      <c r="C2916" s="62">
        <v>2008</v>
      </c>
      <c r="D2916" s="61" t="s">
        <v>78</v>
      </c>
      <c r="E2916" s="62">
        <v>60</v>
      </c>
      <c r="F2916" s="62">
        <v>214674</v>
      </c>
      <c r="G2916" s="62">
        <v>43437</v>
      </c>
      <c r="H2916" s="62">
        <v>60.33</v>
      </c>
      <c r="I2916" s="62">
        <v>3577.9</v>
      </c>
      <c r="J2916" s="62">
        <v>199646.82</v>
      </c>
      <c r="K2916" s="62">
        <v>47507.27</v>
      </c>
      <c r="L2916" s="62">
        <v>91386</v>
      </c>
      <c r="M2916" s="62">
        <v>126.93</v>
      </c>
      <c r="N2916" s="62">
        <v>791.79</v>
      </c>
      <c r="O2916" s="62">
        <v>572904.48</v>
      </c>
      <c r="P2916" s="63"/>
      <c r="Q2916" s="63"/>
      <c r="R2916" s="63"/>
      <c r="S2916" s="63"/>
      <c r="T2916" s="63"/>
      <c r="U2916" s="63"/>
      <c r="V2916" s="63"/>
      <c r="W2916" s="63"/>
      <c r="X2916" s="63"/>
      <c r="Y2916" s="63"/>
      <c r="Z2916" s="62">
        <v>2800</v>
      </c>
      <c r="AA2916" s="62">
        <v>28937</v>
      </c>
      <c r="AB2916" s="62">
        <v>40.19</v>
      </c>
      <c r="AC2916" s="62">
        <v>46.67</v>
      </c>
    </row>
    <row r="2917" spans="1:29" x14ac:dyDescent="0.25">
      <c r="A2917" s="61" t="s">
        <v>399</v>
      </c>
      <c r="B2917" s="61" t="s">
        <v>400</v>
      </c>
      <c r="C2917" s="62">
        <v>2007</v>
      </c>
      <c r="D2917" s="61" t="s">
        <v>75</v>
      </c>
      <c r="E2917" s="62">
        <v>6</v>
      </c>
      <c r="F2917" s="63"/>
      <c r="G2917" s="63"/>
      <c r="H2917" s="63"/>
      <c r="I2917" s="63"/>
      <c r="J2917" s="63"/>
      <c r="K2917" s="62">
        <v>0</v>
      </c>
      <c r="L2917" s="62">
        <v>0</v>
      </c>
      <c r="M2917" s="62">
        <v>0</v>
      </c>
      <c r="N2917" s="63"/>
      <c r="O2917" s="63"/>
      <c r="P2917" s="62">
        <v>0</v>
      </c>
      <c r="Q2917" s="62">
        <v>0</v>
      </c>
      <c r="R2917" s="62">
        <v>0</v>
      </c>
      <c r="S2917" s="62">
        <v>0</v>
      </c>
      <c r="T2917" s="62">
        <v>0</v>
      </c>
      <c r="U2917" s="62">
        <v>0</v>
      </c>
      <c r="V2917" s="62">
        <v>0</v>
      </c>
      <c r="W2917" s="62">
        <v>0</v>
      </c>
      <c r="X2917" s="62">
        <v>0</v>
      </c>
      <c r="Y2917" s="62">
        <v>0</v>
      </c>
      <c r="Z2917" s="62">
        <v>0</v>
      </c>
      <c r="AA2917" s="63"/>
      <c r="AB2917" s="63"/>
      <c r="AC2917" s="62">
        <v>0</v>
      </c>
    </row>
    <row r="2918" spans="1:29" x14ac:dyDescent="0.25">
      <c r="A2918" s="61" t="s">
        <v>405</v>
      </c>
      <c r="B2918" s="61" t="s">
        <v>406</v>
      </c>
      <c r="C2918" s="62">
        <v>2014</v>
      </c>
      <c r="D2918" s="61" t="s">
        <v>78</v>
      </c>
      <c r="E2918" s="62">
        <v>44</v>
      </c>
      <c r="F2918" s="62">
        <v>244460</v>
      </c>
      <c r="G2918" s="62">
        <v>41570</v>
      </c>
      <c r="H2918" s="62">
        <v>78.73</v>
      </c>
      <c r="I2918" s="62">
        <v>5555.91</v>
      </c>
      <c r="J2918" s="62">
        <v>227347.8</v>
      </c>
      <c r="K2918" s="62">
        <v>3866.33</v>
      </c>
      <c r="L2918" s="62">
        <v>5934</v>
      </c>
      <c r="M2918" s="62">
        <v>11.24</v>
      </c>
      <c r="N2918" s="62">
        <v>87.87</v>
      </c>
      <c r="O2918" s="62">
        <v>46625.27</v>
      </c>
      <c r="P2918" s="63"/>
      <c r="Q2918" s="63"/>
      <c r="R2918" s="63"/>
      <c r="S2918" s="63"/>
      <c r="T2918" s="63"/>
      <c r="U2918" s="63"/>
      <c r="V2918" s="63"/>
      <c r="W2918" s="63"/>
      <c r="X2918" s="63"/>
      <c r="Y2918" s="63"/>
      <c r="Z2918" s="62">
        <v>60.16</v>
      </c>
      <c r="AA2918" s="62">
        <v>4208</v>
      </c>
      <c r="AB2918" s="62">
        <v>7.97</v>
      </c>
      <c r="AC2918" s="62">
        <v>1.37</v>
      </c>
    </row>
    <row r="2919" spans="1:29" x14ac:dyDescent="0.25">
      <c r="A2919" s="61" t="s">
        <v>265</v>
      </c>
      <c r="B2919" s="61" t="s">
        <v>266</v>
      </c>
      <c r="C2919" s="62">
        <v>2006</v>
      </c>
      <c r="D2919" s="61" t="s">
        <v>78</v>
      </c>
      <c r="E2919" s="62">
        <v>144</v>
      </c>
      <c r="F2919" s="62">
        <v>356360</v>
      </c>
      <c r="G2919" s="62">
        <v>72074</v>
      </c>
      <c r="H2919" s="62">
        <v>41.71</v>
      </c>
      <c r="I2919" s="62">
        <v>2474.7199999999998</v>
      </c>
      <c r="J2919" s="62">
        <v>331414.8</v>
      </c>
      <c r="K2919" s="62">
        <v>69211.45</v>
      </c>
      <c r="L2919" s="62">
        <v>75944</v>
      </c>
      <c r="M2919" s="62">
        <v>43.95</v>
      </c>
      <c r="N2919" s="62">
        <v>480.64</v>
      </c>
      <c r="O2919" s="62">
        <v>834641.58</v>
      </c>
      <c r="P2919" s="63"/>
      <c r="Q2919" s="63"/>
      <c r="R2919" s="63"/>
      <c r="S2919" s="63"/>
      <c r="T2919" s="63"/>
      <c r="U2919" s="63"/>
      <c r="V2919" s="63"/>
      <c r="W2919" s="63"/>
      <c r="X2919" s="63"/>
      <c r="Y2919" s="63"/>
      <c r="Z2919" s="62">
        <v>0</v>
      </c>
      <c r="AA2919" s="63"/>
      <c r="AB2919" s="63"/>
      <c r="AC2919" s="62">
        <v>0</v>
      </c>
    </row>
    <row r="2920" spans="1:29" x14ac:dyDescent="0.25">
      <c r="A2920" s="61" t="s">
        <v>208</v>
      </c>
      <c r="B2920" s="61" t="s">
        <v>209</v>
      </c>
      <c r="C2920" s="62">
        <v>2017</v>
      </c>
      <c r="D2920" s="61" t="s">
        <v>83</v>
      </c>
      <c r="E2920" s="62">
        <v>32</v>
      </c>
      <c r="F2920" s="62">
        <v>41003</v>
      </c>
      <c r="G2920" s="62">
        <v>8237</v>
      </c>
      <c r="H2920" s="62">
        <v>21.45</v>
      </c>
      <c r="I2920" s="62">
        <v>1281.3399999999999</v>
      </c>
      <c r="J2920" s="62">
        <v>38132.79</v>
      </c>
      <c r="K2920" s="62">
        <v>2748.79</v>
      </c>
      <c r="L2920" s="62">
        <v>3745</v>
      </c>
      <c r="M2920" s="62">
        <v>9.75</v>
      </c>
      <c r="N2920" s="62">
        <v>85.9</v>
      </c>
      <c r="O2920" s="62">
        <v>33148.449999999997</v>
      </c>
      <c r="P2920" s="63"/>
      <c r="Q2920" s="63"/>
      <c r="R2920" s="63"/>
      <c r="S2920" s="63"/>
      <c r="T2920" s="63"/>
      <c r="U2920" s="63"/>
      <c r="V2920" s="63"/>
      <c r="W2920" s="63"/>
      <c r="X2920" s="63"/>
      <c r="Y2920" s="63"/>
      <c r="Z2920" s="62">
        <v>2086</v>
      </c>
      <c r="AA2920" s="62">
        <v>13629</v>
      </c>
      <c r="AB2920" s="62">
        <v>35.49</v>
      </c>
      <c r="AC2920" s="62">
        <v>65.19</v>
      </c>
    </row>
    <row r="2921" spans="1:29" x14ac:dyDescent="0.25">
      <c r="A2921" s="61" t="s">
        <v>275</v>
      </c>
      <c r="B2921" s="61" t="s">
        <v>276</v>
      </c>
      <c r="C2921" s="62">
        <v>2013</v>
      </c>
      <c r="D2921" s="61" t="s">
        <v>99</v>
      </c>
      <c r="E2921" s="62">
        <v>22</v>
      </c>
      <c r="F2921" s="62">
        <v>249480</v>
      </c>
      <c r="G2921" s="62">
        <v>53297</v>
      </c>
      <c r="H2921" s="62">
        <v>201.88</v>
      </c>
      <c r="I2921" s="62">
        <v>11340</v>
      </c>
      <c r="J2921" s="62">
        <v>232016.4</v>
      </c>
      <c r="K2921" s="62">
        <v>0</v>
      </c>
      <c r="L2921" s="63"/>
      <c r="M2921" s="63"/>
      <c r="N2921" s="63"/>
      <c r="O2921" s="63"/>
      <c r="P2921" s="63"/>
      <c r="Q2921" s="63"/>
      <c r="R2921" s="63"/>
      <c r="S2921" s="63"/>
      <c r="T2921" s="63"/>
      <c r="U2921" s="63"/>
      <c r="V2921" s="63"/>
      <c r="W2921" s="63"/>
      <c r="X2921" s="63"/>
      <c r="Y2921" s="63"/>
      <c r="Z2921" s="62">
        <v>294.10000000000002</v>
      </c>
      <c r="AA2921" s="62">
        <v>2558</v>
      </c>
      <c r="AB2921" s="62">
        <v>9.69</v>
      </c>
      <c r="AC2921" s="62">
        <v>13.37</v>
      </c>
    </row>
    <row r="2922" spans="1:29" ht="30" x14ac:dyDescent="0.25">
      <c r="A2922" s="61" t="s">
        <v>269</v>
      </c>
      <c r="B2922" s="61" t="s">
        <v>270</v>
      </c>
      <c r="C2922" s="62">
        <v>2008</v>
      </c>
      <c r="D2922" s="61" t="s">
        <v>226</v>
      </c>
      <c r="E2922" s="62">
        <v>59</v>
      </c>
      <c r="F2922" s="62">
        <v>718218</v>
      </c>
      <c r="G2922" s="62">
        <v>98272</v>
      </c>
      <c r="H2922" s="62">
        <v>138.80000000000001</v>
      </c>
      <c r="I2922" s="62">
        <v>12173.19</v>
      </c>
      <c r="J2922" s="62">
        <v>667942.74</v>
      </c>
      <c r="K2922" s="62">
        <v>2967.02</v>
      </c>
      <c r="L2922" s="62">
        <v>4544</v>
      </c>
      <c r="M2922" s="62">
        <v>6.42</v>
      </c>
      <c r="N2922" s="62">
        <v>50.29</v>
      </c>
      <c r="O2922" s="62">
        <v>35780.21</v>
      </c>
      <c r="P2922" s="63"/>
      <c r="Q2922" s="63"/>
      <c r="R2922" s="63"/>
      <c r="S2922" s="63"/>
      <c r="T2922" s="63"/>
      <c r="U2922" s="63"/>
      <c r="V2922" s="63"/>
      <c r="W2922" s="63"/>
      <c r="X2922" s="63"/>
      <c r="Y2922" s="63"/>
      <c r="Z2922" s="62">
        <v>141200</v>
      </c>
      <c r="AA2922" s="62">
        <v>5058</v>
      </c>
      <c r="AB2922" s="62">
        <v>7.14</v>
      </c>
      <c r="AC2922" s="62">
        <v>2393.2199999999998</v>
      </c>
    </row>
    <row r="2923" spans="1:29" ht="30" x14ac:dyDescent="0.25">
      <c r="A2923" s="61" t="s">
        <v>237</v>
      </c>
      <c r="B2923" s="61" t="s">
        <v>238</v>
      </c>
      <c r="C2923" s="62">
        <v>2007</v>
      </c>
      <c r="D2923" s="61" t="s">
        <v>89</v>
      </c>
      <c r="E2923" s="62">
        <v>116</v>
      </c>
      <c r="F2923" s="62">
        <v>458533</v>
      </c>
      <c r="G2923" s="62">
        <v>79724</v>
      </c>
      <c r="H2923" s="62">
        <v>57.27</v>
      </c>
      <c r="I2923" s="62">
        <v>3952.87</v>
      </c>
      <c r="J2923" s="62">
        <v>426435.69</v>
      </c>
      <c r="K2923" s="62">
        <v>47535.4</v>
      </c>
      <c r="L2923" s="62">
        <v>63470</v>
      </c>
      <c r="M2923" s="62">
        <v>45.6</v>
      </c>
      <c r="N2923" s="62">
        <v>409.79</v>
      </c>
      <c r="O2923" s="62">
        <v>573243.68000000005</v>
      </c>
      <c r="P2923" s="63"/>
      <c r="Q2923" s="63"/>
      <c r="R2923" s="63"/>
      <c r="S2923" s="63"/>
      <c r="T2923" s="63"/>
      <c r="U2923" s="63"/>
      <c r="V2923" s="63"/>
      <c r="W2923" s="63"/>
      <c r="X2923" s="63"/>
      <c r="Y2923" s="63"/>
      <c r="Z2923" s="62">
        <v>352655</v>
      </c>
      <c r="AA2923" s="62">
        <v>15420</v>
      </c>
      <c r="AB2923" s="62">
        <v>11.08</v>
      </c>
      <c r="AC2923" s="62">
        <v>3040.13</v>
      </c>
    </row>
    <row r="2924" spans="1:29" x14ac:dyDescent="0.25">
      <c r="A2924" s="61" t="s">
        <v>212</v>
      </c>
      <c r="B2924" s="61" t="s">
        <v>213</v>
      </c>
      <c r="C2924" s="62">
        <v>2004</v>
      </c>
      <c r="D2924" s="61" t="s">
        <v>72</v>
      </c>
      <c r="E2924" s="62">
        <v>44</v>
      </c>
      <c r="F2924" s="62">
        <v>59473</v>
      </c>
      <c r="G2924" s="62">
        <v>7832</v>
      </c>
      <c r="H2924" s="62">
        <v>14.83</v>
      </c>
      <c r="I2924" s="62">
        <v>1351.66</v>
      </c>
      <c r="J2924" s="62">
        <v>55309.89</v>
      </c>
      <c r="K2924" s="62">
        <v>10201.75</v>
      </c>
      <c r="L2924" s="62">
        <v>15168</v>
      </c>
      <c r="M2924" s="62">
        <v>28.73</v>
      </c>
      <c r="N2924" s="62">
        <v>231.86</v>
      </c>
      <c r="O2924" s="62">
        <v>123025.91</v>
      </c>
      <c r="P2924" s="63"/>
      <c r="Q2924" s="63"/>
      <c r="R2924" s="63"/>
      <c r="S2924" s="63"/>
      <c r="T2924" s="63"/>
      <c r="U2924" s="63"/>
      <c r="V2924" s="63"/>
      <c r="W2924" s="63"/>
      <c r="X2924" s="63"/>
      <c r="Y2924" s="63"/>
      <c r="Z2924" s="62">
        <v>46040</v>
      </c>
      <c r="AA2924" s="62">
        <v>2647</v>
      </c>
      <c r="AB2924" s="62">
        <v>5.01</v>
      </c>
      <c r="AC2924" s="62">
        <v>1046.3599999999999</v>
      </c>
    </row>
    <row r="2925" spans="1:29" ht="30" x14ac:dyDescent="0.25">
      <c r="A2925" s="61" t="s">
        <v>342</v>
      </c>
      <c r="B2925" s="61" t="s">
        <v>343</v>
      </c>
      <c r="C2925" s="62">
        <v>2013</v>
      </c>
      <c r="D2925" s="61" t="s">
        <v>99</v>
      </c>
      <c r="E2925" s="62">
        <v>10</v>
      </c>
      <c r="F2925" s="62">
        <v>49018</v>
      </c>
      <c r="G2925" s="62">
        <v>7454</v>
      </c>
      <c r="H2925" s="62">
        <v>62.12</v>
      </c>
      <c r="I2925" s="62">
        <v>4901.8</v>
      </c>
      <c r="J2925" s="62">
        <v>45586.74</v>
      </c>
      <c r="K2925" s="62">
        <v>0</v>
      </c>
      <c r="L2925" s="63"/>
      <c r="M2925" s="63"/>
      <c r="N2925" s="63"/>
      <c r="O2925" s="63"/>
      <c r="P2925" s="62">
        <v>4834</v>
      </c>
      <c r="Q2925" s="62">
        <v>8656</v>
      </c>
      <c r="R2925" s="62">
        <v>72.13</v>
      </c>
      <c r="S2925" s="62">
        <v>483</v>
      </c>
      <c r="T2925" s="62">
        <v>61241.95</v>
      </c>
      <c r="U2925" s="63"/>
      <c r="V2925" s="63"/>
      <c r="W2925" s="63"/>
      <c r="X2925" s="63"/>
      <c r="Y2925" s="63"/>
      <c r="Z2925" s="62">
        <v>15230</v>
      </c>
      <c r="AA2925" s="62">
        <v>1880</v>
      </c>
      <c r="AB2925" s="62">
        <v>15.67</v>
      </c>
      <c r="AC2925" s="62">
        <v>1523</v>
      </c>
    </row>
    <row r="2926" spans="1:29" x14ac:dyDescent="0.25">
      <c r="A2926" s="61" t="s">
        <v>383</v>
      </c>
      <c r="B2926" s="61" t="s">
        <v>384</v>
      </c>
      <c r="C2926" s="62">
        <v>2015</v>
      </c>
      <c r="D2926" s="61" t="s">
        <v>78</v>
      </c>
      <c r="E2926" s="62">
        <v>52</v>
      </c>
      <c r="F2926" s="62">
        <v>411480</v>
      </c>
      <c r="G2926" s="62">
        <v>85730</v>
      </c>
      <c r="H2926" s="62">
        <v>137.38999999999999</v>
      </c>
      <c r="I2926" s="62">
        <v>7913.08</v>
      </c>
      <c r="J2926" s="62">
        <v>382676.4</v>
      </c>
      <c r="K2926" s="62">
        <v>0</v>
      </c>
      <c r="L2926" s="63"/>
      <c r="M2926" s="63"/>
      <c r="N2926" s="63"/>
      <c r="O2926" s="63"/>
      <c r="P2926" s="63"/>
      <c r="Q2926" s="63"/>
      <c r="R2926" s="63"/>
      <c r="S2926" s="63"/>
      <c r="T2926" s="63"/>
      <c r="U2926" s="63"/>
      <c r="V2926" s="63"/>
      <c r="W2926" s="63"/>
      <c r="X2926" s="63"/>
      <c r="Y2926" s="63"/>
      <c r="Z2926" s="62">
        <v>1002.61</v>
      </c>
      <c r="AA2926" s="62">
        <v>2662</v>
      </c>
      <c r="AB2926" s="62">
        <v>4.2699999999999996</v>
      </c>
      <c r="AC2926" s="62">
        <v>19.28</v>
      </c>
    </row>
    <row r="2927" spans="1:29" x14ac:dyDescent="0.25">
      <c r="A2927" s="61" t="s">
        <v>417</v>
      </c>
      <c r="B2927" s="61" t="s">
        <v>418</v>
      </c>
      <c r="C2927" s="62">
        <v>2011</v>
      </c>
      <c r="D2927" s="61" t="s">
        <v>75</v>
      </c>
      <c r="E2927" s="62">
        <v>4</v>
      </c>
      <c r="F2927" s="63"/>
      <c r="G2927" s="63"/>
      <c r="H2927" s="63"/>
      <c r="I2927" s="63"/>
      <c r="J2927" s="63"/>
      <c r="K2927" s="62">
        <v>0</v>
      </c>
      <c r="L2927" s="63"/>
      <c r="M2927" s="63"/>
      <c r="N2927" s="63"/>
      <c r="O2927" s="63"/>
      <c r="P2927" s="63"/>
      <c r="Q2927" s="63"/>
      <c r="R2927" s="63"/>
      <c r="S2927" s="63"/>
      <c r="T2927" s="63"/>
      <c r="U2927" s="63"/>
      <c r="V2927" s="63"/>
      <c r="W2927" s="63"/>
      <c r="X2927" s="63"/>
      <c r="Y2927" s="63"/>
      <c r="Z2927" s="62">
        <v>1.59</v>
      </c>
      <c r="AA2927" s="62">
        <v>503</v>
      </c>
      <c r="AB2927" s="62">
        <v>10.48</v>
      </c>
      <c r="AC2927" s="62">
        <v>0.4</v>
      </c>
    </row>
    <row r="2928" spans="1:29" ht="30" x14ac:dyDescent="0.25">
      <c r="A2928" s="61" t="s">
        <v>309</v>
      </c>
      <c r="B2928" s="61" t="s">
        <v>310</v>
      </c>
      <c r="C2928" s="62">
        <v>2004</v>
      </c>
      <c r="D2928" s="61" t="s">
        <v>99</v>
      </c>
      <c r="E2928" s="62">
        <v>71</v>
      </c>
      <c r="F2928" s="62">
        <v>264945</v>
      </c>
      <c r="G2928" s="62">
        <v>31015</v>
      </c>
      <c r="H2928" s="62">
        <v>36.4</v>
      </c>
      <c r="I2928" s="62">
        <v>3731.62</v>
      </c>
      <c r="J2928" s="62">
        <v>246398.85</v>
      </c>
      <c r="K2928" s="62">
        <v>0</v>
      </c>
      <c r="L2928" s="62">
        <v>0</v>
      </c>
      <c r="M2928" s="62">
        <v>0</v>
      </c>
      <c r="N2928" s="63"/>
      <c r="O2928" s="63"/>
      <c r="P2928" s="62">
        <v>0</v>
      </c>
      <c r="Q2928" s="62">
        <v>0</v>
      </c>
      <c r="R2928" s="62">
        <v>0</v>
      </c>
      <c r="S2928" s="62">
        <v>0</v>
      </c>
      <c r="T2928" s="62">
        <v>0</v>
      </c>
      <c r="U2928" s="62">
        <v>0</v>
      </c>
      <c r="V2928" s="62">
        <v>0</v>
      </c>
      <c r="W2928" s="62">
        <v>0</v>
      </c>
      <c r="X2928" s="62">
        <v>0</v>
      </c>
      <c r="Y2928" s="62">
        <v>0</v>
      </c>
      <c r="Z2928" s="62">
        <v>484200</v>
      </c>
      <c r="AA2928" s="62">
        <v>2756</v>
      </c>
      <c r="AB2928" s="62">
        <v>3.23</v>
      </c>
      <c r="AC2928" s="62">
        <v>6819.72</v>
      </c>
    </row>
    <row r="2929" spans="1:29" x14ac:dyDescent="0.25">
      <c r="A2929" s="61" t="s">
        <v>222</v>
      </c>
      <c r="B2929" s="61" t="s">
        <v>223</v>
      </c>
      <c r="C2929" s="62">
        <v>2006</v>
      </c>
      <c r="D2929" s="61" t="s">
        <v>78</v>
      </c>
      <c r="E2929" s="62">
        <v>40</v>
      </c>
      <c r="F2929" s="62">
        <v>114880</v>
      </c>
      <c r="G2929" s="62">
        <v>18217</v>
      </c>
      <c r="H2929" s="62">
        <v>37.950000000000003</v>
      </c>
      <c r="I2929" s="62">
        <v>2872</v>
      </c>
      <c r="J2929" s="62">
        <v>106838.39999999999</v>
      </c>
      <c r="K2929" s="62">
        <v>0</v>
      </c>
      <c r="L2929" s="63"/>
      <c r="M2929" s="63"/>
      <c r="N2929" s="63"/>
      <c r="O2929" s="63"/>
      <c r="P2929" s="63"/>
      <c r="Q2929" s="63"/>
      <c r="R2929" s="63"/>
      <c r="S2929" s="63"/>
      <c r="T2929" s="63"/>
      <c r="U2929" s="62">
        <v>23000</v>
      </c>
      <c r="V2929" s="62">
        <v>47440</v>
      </c>
      <c r="W2929" s="62">
        <v>98.83</v>
      </c>
      <c r="X2929" s="62">
        <v>575</v>
      </c>
      <c r="Y2929" s="62">
        <v>514832</v>
      </c>
      <c r="Z2929" s="62">
        <v>117020</v>
      </c>
      <c r="AA2929" s="62">
        <v>9492</v>
      </c>
      <c r="AB2929" s="62">
        <v>19.78</v>
      </c>
      <c r="AC2929" s="62">
        <v>2925.5</v>
      </c>
    </row>
    <row r="2930" spans="1:29" ht="30" x14ac:dyDescent="0.25">
      <c r="A2930" s="61" t="s">
        <v>176</v>
      </c>
      <c r="B2930" s="61" t="s">
        <v>177</v>
      </c>
      <c r="C2930" s="62">
        <v>2006</v>
      </c>
      <c r="D2930" s="61" t="s">
        <v>75</v>
      </c>
      <c r="E2930" s="62">
        <v>10</v>
      </c>
      <c r="F2930" s="62">
        <v>2785</v>
      </c>
      <c r="G2930" s="62">
        <v>257</v>
      </c>
      <c r="H2930" s="62">
        <v>2.14</v>
      </c>
      <c r="I2930" s="62">
        <v>278.5</v>
      </c>
      <c r="J2930" s="62">
        <v>2590.0500000000002</v>
      </c>
      <c r="K2930" s="62">
        <v>118.33</v>
      </c>
      <c r="L2930" s="62">
        <v>505</v>
      </c>
      <c r="M2930" s="62">
        <v>4.21</v>
      </c>
      <c r="N2930" s="62">
        <v>11.83</v>
      </c>
      <c r="O2930" s="62">
        <v>1427</v>
      </c>
      <c r="P2930" s="63"/>
      <c r="Q2930" s="63"/>
      <c r="R2930" s="63"/>
      <c r="S2930" s="63"/>
      <c r="T2930" s="63"/>
      <c r="U2930" s="62">
        <v>227</v>
      </c>
      <c r="V2930" s="62">
        <v>521</v>
      </c>
      <c r="W2930" s="62">
        <v>4.34</v>
      </c>
      <c r="X2930" s="62">
        <v>22</v>
      </c>
      <c r="Y2930" s="62">
        <v>5081.17</v>
      </c>
      <c r="Z2930" s="62">
        <v>34.29</v>
      </c>
      <c r="AA2930" s="62">
        <v>3413</v>
      </c>
      <c r="AB2930" s="62">
        <v>28.44</v>
      </c>
      <c r="AC2930" s="62">
        <v>3.43</v>
      </c>
    </row>
    <row r="2931" spans="1:29" ht="30" x14ac:dyDescent="0.25">
      <c r="A2931" s="61" t="s">
        <v>176</v>
      </c>
      <c r="B2931" s="61" t="s">
        <v>177</v>
      </c>
      <c r="C2931" s="62">
        <v>2018</v>
      </c>
      <c r="D2931" s="61" t="s">
        <v>89</v>
      </c>
      <c r="E2931" s="62">
        <v>116</v>
      </c>
      <c r="F2931" s="62">
        <v>868297</v>
      </c>
      <c r="G2931" s="62">
        <v>100851</v>
      </c>
      <c r="H2931" s="62">
        <v>72.45</v>
      </c>
      <c r="I2931" s="62">
        <v>7485.32</v>
      </c>
      <c r="J2931" s="62">
        <v>807516.21</v>
      </c>
      <c r="K2931" s="62">
        <v>384.09</v>
      </c>
      <c r="L2931" s="62">
        <v>1174</v>
      </c>
      <c r="M2931" s="62">
        <v>0.84</v>
      </c>
      <c r="N2931" s="62">
        <v>3.31</v>
      </c>
      <c r="O2931" s="62">
        <v>4631.8900000000003</v>
      </c>
      <c r="P2931" s="63"/>
      <c r="Q2931" s="63"/>
      <c r="R2931" s="63"/>
      <c r="S2931" s="63"/>
      <c r="T2931" s="63"/>
      <c r="U2931" s="63"/>
      <c r="V2931" s="63"/>
      <c r="W2931" s="63"/>
      <c r="X2931" s="63"/>
      <c r="Y2931" s="63"/>
      <c r="Z2931" s="62">
        <v>1980</v>
      </c>
      <c r="AA2931" s="62">
        <v>15753</v>
      </c>
      <c r="AB2931" s="62">
        <v>11.32</v>
      </c>
      <c r="AC2931" s="62">
        <v>17.07</v>
      </c>
    </row>
    <row r="2932" spans="1:29" x14ac:dyDescent="0.25">
      <c r="A2932" s="61" t="s">
        <v>336</v>
      </c>
      <c r="B2932" s="61" t="s">
        <v>337</v>
      </c>
      <c r="C2932" s="62">
        <v>2008</v>
      </c>
      <c r="D2932" s="61" t="s">
        <v>150</v>
      </c>
      <c r="E2932" s="62">
        <v>8</v>
      </c>
      <c r="F2932" s="63"/>
      <c r="G2932" s="63"/>
      <c r="H2932" s="63"/>
      <c r="I2932" s="63"/>
      <c r="J2932" s="63"/>
      <c r="K2932" s="62">
        <v>0</v>
      </c>
      <c r="L2932" s="63"/>
      <c r="M2932" s="63"/>
      <c r="N2932" s="63"/>
      <c r="O2932" s="63"/>
      <c r="P2932" s="63"/>
      <c r="Q2932" s="63"/>
      <c r="R2932" s="63"/>
      <c r="S2932" s="63"/>
      <c r="T2932" s="63"/>
      <c r="U2932" s="63"/>
      <c r="V2932" s="63"/>
      <c r="W2932" s="63"/>
      <c r="X2932" s="63"/>
      <c r="Y2932" s="63"/>
      <c r="Z2932" s="62">
        <v>0</v>
      </c>
      <c r="AA2932" s="63"/>
      <c r="AB2932" s="63"/>
      <c r="AC2932" s="62">
        <v>0</v>
      </c>
    </row>
    <row r="2933" spans="1:29" x14ac:dyDescent="0.25">
      <c r="A2933" s="61" t="s">
        <v>469</v>
      </c>
      <c r="B2933" s="61" t="s">
        <v>470</v>
      </c>
      <c r="C2933" s="62">
        <v>2006</v>
      </c>
      <c r="D2933" s="61" t="s">
        <v>99</v>
      </c>
      <c r="E2933" s="62">
        <v>54</v>
      </c>
      <c r="F2933" s="62">
        <v>242400</v>
      </c>
      <c r="G2933" s="62">
        <v>35148</v>
      </c>
      <c r="H2933" s="62">
        <v>54.24</v>
      </c>
      <c r="I2933" s="62">
        <v>4488.8900000000003</v>
      </c>
      <c r="J2933" s="62">
        <v>225432</v>
      </c>
      <c r="K2933" s="62">
        <v>19765.28</v>
      </c>
      <c r="L2933" s="62">
        <v>42141</v>
      </c>
      <c r="M2933" s="62">
        <v>65.03</v>
      </c>
      <c r="N2933" s="63"/>
      <c r="O2933" s="63"/>
      <c r="P2933" s="63"/>
      <c r="Q2933" s="63"/>
      <c r="R2933" s="63"/>
      <c r="S2933" s="63"/>
      <c r="T2933" s="63"/>
      <c r="U2933" s="63"/>
      <c r="V2933" s="63"/>
      <c r="W2933" s="63"/>
      <c r="X2933" s="63"/>
      <c r="Y2933" s="63"/>
      <c r="Z2933" s="62">
        <v>3281.77</v>
      </c>
      <c r="AA2933" s="62">
        <v>21307</v>
      </c>
      <c r="AB2933" s="62">
        <v>32.880000000000003</v>
      </c>
      <c r="AC2933" s="62">
        <v>60.77</v>
      </c>
    </row>
    <row r="2934" spans="1:29" x14ac:dyDescent="0.25">
      <c r="A2934" s="61" t="s">
        <v>102</v>
      </c>
      <c r="B2934" s="61" t="s">
        <v>103</v>
      </c>
      <c r="C2934" s="62">
        <v>2016</v>
      </c>
      <c r="D2934" s="61" t="s">
        <v>511</v>
      </c>
      <c r="E2934" s="62">
        <v>18</v>
      </c>
      <c r="F2934" s="62">
        <v>981</v>
      </c>
      <c r="G2934" s="62">
        <v>199</v>
      </c>
      <c r="H2934" s="62">
        <v>0.92</v>
      </c>
      <c r="I2934" s="62">
        <v>54.5</v>
      </c>
      <c r="J2934" s="62">
        <v>912.33</v>
      </c>
      <c r="K2934" s="62">
        <v>0</v>
      </c>
      <c r="L2934" s="63"/>
      <c r="M2934" s="63"/>
      <c r="N2934" s="63"/>
      <c r="O2934" s="63"/>
      <c r="P2934" s="63"/>
      <c r="Q2934" s="63"/>
      <c r="R2934" s="63"/>
      <c r="S2934" s="63"/>
      <c r="T2934" s="63"/>
      <c r="U2934" s="63"/>
      <c r="V2934" s="63"/>
      <c r="W2934" s="63"/>
      <c r="X2934" s="63"/>
      <c r="Y2934" s="63"/>
      <c r="Z2934" s="62">
        <v>0</v>
      </c>
      <c r="AA2934" s="63"/>
      <c r="AB2934" s="63"/>
      <c r="AC2934" s="62">
        <v>0</v>
      </c>
    </row>
    <row r="2935" spans="1:29" x14ac:dyDescent="0.25">
      <c r="A2935" s="61" t="s">
        <v>369</v>
      </c>
      <c r="B2935" s="61" t="s">
        <v>370</v>
      </c>
      <c r="C2935" s="62">
        <v>2017</v>
      </c>
      <c r="D2935" s="61" t="s">
        <v>94</v>
      </c>
      <c r="E2935" s="62">
        <v>6</v>
      </c>
      <c r="F2935" s="63"/>
      <c r="G2935" s="63"/>
      <c r="H2935" s="63"/>
      <c r="I2935" s="63"/>
      <c r="J2935" s="63"/>
      <c r="K2935" s="62">
        <v>3568</v>
      </c>
      <c r="L2935" s="62">
        <v>6057</v>
      </c>
      <c r="M2935" s="62">
        <v>84.13</v>
      </c>
      <c r="N2935" s="63"/>
      <c r="O2935" s="63"/>
      <c r="P2935" s="63"/>
      <c r="Q2935" s="63"/>
      <c r="R2935" s="63"/>
      <c r="S2935" s="63"/>
      <c r="T2935" s="63"/>
      <c r="U2935" s="63"/>
      <c r="V2935" s="63"/>
      <c r="W2935" s="63"/>
      <c r="X2935" s="63"/>
      <c r="Y2935" s="63"/>
      <c r="Z2935" s="62">
        <v>267.36</v>
      </c>
      <c r="AA2935" s="62">
        <v>1459</v>
      </c>
      <c r="AB2935" s="62">
        <v>20.260000000000002</v>
      </c>
      <c r="AC2935" s="62">
        <v>44.56</v>
      </c>
    </row>
    <row r="2936" spans="1:29" x14ac:dyDescent="0.25">
      <c r="A2936" s="61" t="s">
        <v>208</v>
      </c>
      <c r="B2936" s="61" t="s">
        <v>209</v>
      </c>
      <c r="C2936" s="62">
        <v>2010</v>
      </c>
      <c r="D2936" s="61" t="s">
        <v>419</v>
      </c>
      <c r="E2936" s="62">
        <v>8</v>
      </c>
      <c r="F2936" s="62">
        <v>545</v>
      </c>
      <c r="G2936" s="62">
        <v>103</v>
      </c>
      <c r="H2936" s="62">
        <v>1.07</v>
      </c>
      <c r="I2936" s="62">
        <v>68.13</v>
      </c>
      <c r="J2936" s="62">
        <v>506.85</v>
      </c>
      <c r="K2936" s="62">
        <v>0</v>
      </c>
      <c r="L2936" s="62">
        <v>0</v>
      </c>
      <c r="M2936" s="62">
        <v>0</v>
      </c>
      <c r="N2936" s="63"/>
      <c r="O2936" s="63"/>
      <c r="P2936" s="63"/>
      <c r="Q2936" s="63"/>
      <c r="R2936" s="63"/>
      <c r="S2936" s="63"/>
      <c r="T2936" s="63"/>
      <c r="U2936" s="63"/>
      <c r="V2936" s="63"/>
      <c r="W2936" s="63"/>
      <c r="X2936" s="63"/>
      <c r="Y2936" s="63"/>
      <c r="Z2936" s="62">
        <v>0</v>
      </c>
      <c r="AA2936" s="62">
        <v>182</v>
      </c>
      <c r="AB2936" s="62">
        <v>1.9</v>
      </c>
      <c r="AC2936" s="62">
        <v>0</v>
      </c>
    </row>
    <row r="2937" spans="1:29" x14ac:dyDescent="0.25">
      <c r="A2937" s="61" t="s">
        <v>260</v>
      </c>
      <c r="B2937" s="61" t="s">
        <v>261</v>
      </c>
      <c r="C2937" s="62">
        <v>2006</v>
      </c>
      <c r="D2937" s="61" t="s">
        <v>262</v>
      </c>
      <c r="E2937" s="62">
        <v>42</v>
      </c>
      <c r="F2937" s="62">
        <v>194277</v>
      </c>
      <c r="G2937" s="62">
        <v>32410</v>
      </c>
      <c r="H2937" s="62">
        <v>64.31</v>
      </c>
      <c r="I2937" s="62">
        <v>4625.6400000000003</v>
      </c>
      <c r="J2937" s="62">
        <v>180677.61</v>
      </c>
      <c r="K2937" s="62">
        <v>20505.53</v>
      </c>
      <c r="L2937" s="62">
        <v>24883</v>
      </c>
      <c r="M2937" s="62">
        <v>49.37</v>
      </c>
      <c r="N2937" s="62">
        <v>488.23</v>
      </c>
      <c r="O2937" s="62">
        <v>247282.34</v>
      </c>
      <c r="P2937" s="63"/>
      <c r="Q2937" s="63"/>
      <c r="R2937" s="63"/>
      <c r="S2937" s="63"/>
      <c r="T2937" s="63"/>
      <c r="U2937" s="63"/>
      <c r="V2937" s="63"/>
      <c r="W2937" s="63"/>
      <c r="X2937" s="63"/>
      <c r="Y2937" s="63"/>
      <c r="Z2937" s="62">
        <v>1777</v>
      </c>
      <c r="AA2937" s="62">
        <v>11736</v>
      </c>
      <c r="AB2937" s="62">
        <v>23.29</v>
      </c>
      <c r="AC2937" s="62">
        <v>42.31</v>
      </c>
    </row>
    <row r="2938" spans="1:29" ht="30" x14ac:dyDescent="0.25">
      <c r="A2938" s="61" t="s">
        <v>283</v>
      </c>
      <c r="B2938" s="61" t="s">
        <v>284</v>
      </c>
      <c r="C2938" s="62">
        <v>2010</v>
      </c>
      <c r="D2938" s="61" t="s">
        <v>175</v>
      </c>
      <c r="E2938" s="62">
        <v>24</v>
      </c>
      <c r="F2938" s="62">
        <v>177912</v>
      </c>
      <c r="G2938" s="62">
        <v>27041</v>
      </c>
      <c r="H2938" s="62">
        <v>93.89</v>
      </c>
      <c r="I2938" s="62">
        <v>7413</v>
      </c>
      <c r="J2938" s="62">
        <v>165458.16</v>
      </c>
      <c r="K2938" s="62">
        <v>17711.93</v>
      </c>
      <c r="L2938" s="62">
        <v>18833</v>
      </c>
      <c r="M2938" s="62">
        <v>65.39</v>
      </c>
      <c r="N2938" s="63"/>
      <c r="O2938" s="63"/>
      <c r="P2938" s="63"/>
      <c r="Q2938" s="63"/>
      <c r="R2938" s="63"/>
      <c r="S2938" s="63"/>
      <c r="T2938" s="63"/>
      <c r="U2938" s="63"/>
      <c r="V2938" s="63"/>
      <c r="W2938" s="63"/>
      <c r="X2938" s="63"/>
      <c r="Y2938" s="63"/>
      <c r="Z2938" s="62">
        <v>0</v>
      </c>
      <c r="AA2938" s="63"/>
      <c r="AB2938" s="63"/>
      <c r="AC2938" s="62">
        <v>0</v>
      </c>
    </row>
    <row r="2939" spans="1:29" x14ac:dyDescent="0.25">
      <c r="A2939" s="61" t="s">
        <v>155</v>
      </c>
      <c r="B2939" s="61" t="s">
        <v>156</v>
      </c>
      <c r="C2939" s="62">
        <v>2004</v>
      </c>
      <c r="D2939" s="61" t="s">
        <v>99</v>
      </c>
      <c r="E2939" s="62">
        <v>60</v>
      </c>
      <c r="F2939" s="62">
        <v>959170</v>
      </c>
      <c r="G2939" s="62">
        <v>170653</v>
      </c>
      <c r="H2939" s="62">
        <v>237.02</v>
      </c>
      <c r="I2939" s="62">
        <v>15986.17</v>
      </c>
      <c r="J2939" s="62">
        <v>892028.1</v>
      </c>
      <c r="K2939" s="62">
        <v>0</v>
      </c>
      <c r="L2939" s="63"/>
      <c r="M2939" s="63"/>
      <c r="N2939" s="63"/>
      <c r="O2939" s="63"/>
      <c r="P2939" s="63"/>
      <c r="Q2939" s="63"/>
      <c r="R2939" s="63"/>
      <c r="S2939" s="63"/>
      <c r="T2939" s="63"/>
      <c r="U2939" s="63"/>
      <c r="V2939" s="63"/>
      <c r="W2939" s="63"/>
      <c r="X2939" s="63"/>
      <c r="Y2939" s="63"/>
      <c r="Z2939" s="62">
        <v>499.45</v>
      </c>
      <c r="AA2939" s="62">
        <v>10703</v>
      </c>
      <c r="AB2939" s="62">
        <v>14.87</v>
      </c>
      <c r="AC2939" s="62">
        <v>8.32</v>
      </c>
    </row>
    <row r="2940" spans="1:29" x14ac:dyDescent="0.25">
      <c r="A2940" s="61" t="s">
        <v>374</v>
      </c>
      <c r="B2940" s="61" t="s">
        <v>375</v>
      </c>
      <c r="C2940" s="62">
        <v>2016</v>
      </c>
      <c r="D2940" s="61" t="s">
        <v>75</v>
      </c>
      <c r="E2940" s="62">
        <v>12</v>
      </c>
      <c r="F2940" s="62">
        <v>6920</v>
      </c>
      <c r="G2940" s="62">
        <v>1484</v>
      </c>
      <c r="H2940" s="62">
        <v>10.31</v>
      </c>
      <c r="I2940" s="62">
        <v>576.66999999999996</v>
      </c>
      <c r="J2940" s="62">
        <v>6435.6</v>
      </c>
      <c r="K2940" s="62">
        <v>0</v>
      </c>
      <c r="L2940" s="63"/>
      <c r="M2940" s="63"/>
      <c r="N2940" s="63"/>
      <c r="O2940" s="63"/>
      <c r="P2940" s="63"/>
      <c r="Q2940" s="63"/>
      <c r="R2940" s="63"/>
      <c r="S2940" s="63"/>
      <c r="T2940" s="63"/>
      <c r="U2940" s="63"/>
      <c r="V2940" s="63"/>
      <c r="W2940" s="63"/>
      <c r="X2940" s="63"/>
      <c r="Y2940" s="63"/>
      <c r="Z2940" s="62">
        <v>540</v>
      </c>
      <c r="AA2940" s="62">
        <v>6602</v>
      </c>
      <c r="AB2940" s="62">
        <v>45.85</v>
      </c>
      <c r="AC2940" s="62">
        <v>45</v>
      </c>
    </row>
    <row r="2941" spans="1:29" x14ac:dyDescent="0.25">
      <c r="A2941" s="61" t="s">
        <v>192</v>
      </c>
      <c r="B2941" s="61" t="s">
        <v>193</v>
      </c>
      <c r="C2941" s="62">
        <v>2008</v>
      </c>
      <c r="D2941" s="61" t="s">
        <v>89</v>
      </c>
      <c r="E2941" s="62">
        <v>64</v>
      </c>
      <c r="F2941" s="62">
        <v>456189</v>
      </c>
      <c r="G2941" s="62">
        <v>82700</v>
      </c>
      <c r="H2941" s="62">
        <v>107.68</v>
      </c>
      <c r="I2941" s="62">
        <v>7127.95</v>
      </c>
      <c r="J2941" s="62">
        <v>424255.77</v>
      </c>
      <c r="K2941" s="62">
        <v>0</v>
      </c>
      <c r="L2941" s="63"/>
      <c r="M2941" s="63"/>
      <c r="N2941" s="63"/>
      <c r="O2941" s="63"/>
      <c r="P2941" s="63"/>
      <c r="Q2941" s="63"/>
      <c r="R2941" s="63"/>
      <c r="S2941" s="63"/>
      <c r="T2941" s="63"/>
      <c r="U2941" s="63"/>
      <c r="V2941" s="63"/>
      <c r="W2941" s="63"/>
      <c r="X2941" s="63"/>
      <c r="Y2941" s="63"/>
      <c r="Z2941" s="62">
        <v>0</v>
      </c>
      <c r="AA2941" s="63"/>
      <c r="AB2941" s="63"/>
      <c r="AC2941" s="62">
        <v>0</v>
      </c>
    </row>
    <row r="2942" spans="1:29" x14ac:dyDescent="0.25">
      <c r="A2942" s="61" t="s">
        <v>263</v>
      </c>
      <c r="B2942" s="61" t="s">
        <v>264</v>
      </c>
      <c r="C2942" s="62">
        <v>2014</v>
      </c>
      <c r="D2942" s="61" t="s">
        <v>75</v>
      </c>
      <c r="E2942" s="62">
        <v>3</v>
      </c>
      <c r="F2942" s="62">
        <v>31</v>
      </c>
      <c r="G2942" s="62">
        <v>9</v>
      </c>
      <c r="H2942" s="62">
        <v>0.25</v>
      </c>
      <c r="I2942" s="62">
        <v>10.33</v>
      </c>
      <c r="J2942" s="62">
        <v>28.83</v>
      </c>
      <c r="K2942" s="62">
        <v>0</v>
      </c>
      <c r="L2942" s="63"/>
      <c r="M2942" s="63"/>
      <c r="N2942" s="63"/>
      <c r="O2942" s="63"/>
      <c r="P2942" s="63"/>
      <c r="Q2942" s="63"/>
      <c r="R2942" s="63"/>
      <c r="S2942" s="63"/>
      <c r="T2942" s="63"/>
      <c r="U2942" s="62">
        <v>154</v>
      </c>
      <c r="V2942" s="62">
        <v>415</v>
      </c>
      <c r="W2942" s="62">
        <v>11.53</v>
      </c>
      <c r="X2942" s="62">
        <v>51</v>
      </c>
      <c r="Y2942" s="62">
        <v>3447.14</v>
      </c>
      <c r="Z2942" s="62">
        <v>27644</v>
      </c>
      <c r="AA2942" s="62">
        <v>10526</v>
      </c>
      <c r="AB2942" s="62">
        <v>292.39</v>
      </c>
      <c r="AC2942" s="62">
        <v>9214.67</v>
      </c>
    </row>
    <row r="2943" spans="1:29" ht="30" x14ac:dyDescent="0.25">
      <c r="A2943" s="61" t="s">
        <v>153</v>
      </c>
      <c r="B2943" s="61" t="s">
        <v>154</v>
      </c>
      <c r="C2943" s="62">
        <v>2003</v>
      </c>
      <c r="D2943" s="61" t="s">
        <v>89</v>
      </c>
      <c r="E2943" s="62">
        <v>66</v>
      </c>
      <c r="F2943" s="62">
        <v>79125</v>
      </c>
      <c r="G2943" s="62">
        <v>7851</v>
      </c>
      <c r="H2943" s="62">
        <v>9.91</v>
      </c>
      <c r="I2943" s="62">
        <v>1198.8599999999999</v>
      </c>
      <c r="J2943" s="62">
        <v>73586.25</v>
      </c>
      <c r="K2943" s="62">
        <v>1925.32</v>
      </c>
      <c r="L2943" s="62">
        <v>3621</v>
      </c>
      <c r="M2943" s="62">
        <v>4.57</v>
      </c>
      <c r="N2943" s="62">
        <v>29.17</v>
      </c>
      <c r="O2943" s="62">
        <v>23217.95</v>
      </c>
      <c r="P2943" s="63"/>
      <c r="Q2943" s="63"/>
      <c r="R2943" s="63"/>
      <c r="S2943" s="63"/>
      <c r="T2943" s="63"/>
      <c r="U2943" s="63"/>
      <c r="V2943" s="63"/>
      <c r="W2943" s="63"/>
      <c r="X2943" s="63"/>
      <c r="Y2943" s="63"/>
      <c r="Z2943" s="62">
        <v>0</v>
      </c>
      <c r="AA2943" s="63"/>
      <c r="AB2943" s="63"/>
      <c r="AC2943" s="62">
        <v>0</v>
      </c>
    </row>
    <row r="2944" spans="1:29" x14ac:dyDescent="0.25">
      <c r="A2944" s="61" t="s">
        <v>405</v>
      </c>
      <c r="B2944" s="61" t="s">
        <v>406</v>
      </c>
      <c r="C2944" s="62">
        <v>2007</v>
      </c>
      <c r="D2944" s="61" t="s">
        <v>78</v>
      </c>
      <c r="E2944" s="62">
        <v>44</v>
      </c>
      <c r="F2944" s="62">
        <v>284160</v>
      </c>
      <c r="G2944" s="62">
        <v>45087</v>
      </c>
      <c r="H2944" s="62">
        <v>85.39</v>
      </c>
      <c r="I2944" s="62">
        <v>6458.18</v>
      </c>
      <c r="J2944" s="62">
        <v>264268.79999999999</v>
      </c>
      <c r="K2944" s="62">
        <v>3418.04</v>
      </c>
      <c r="L2944" s="62">
        <v>7128</v>
      </c>
      <c r="M2944" s="62">
        <v>13.5</v>
      </c>
      <c r="N2944" s="63"/>
      <c r="O2944" s="63"/>
      <c r="P2944" s="63"/>
      <c r="Q2944" s="63"/>
      <c r="R2944" s="63"/>
      <c r="S2944" s="63"/>
      <c r="T2944" s="63"/>
      <c r="U2944" s="63"/>
      <c r="V2944" s="63"/>
      <c r="W2944" s="63"/>
      <c r="X2944" s="63"/>
      <c r="Y2944" s="63"/>
      <c r="Z2944" s="62">
        <v>276.72000000000003</v>
      </c>
      <c r="AA2944" s="62">
        <v>11560</v>
      </c>
      <c r="AB2944" s="62">
        <v>21.89</v>
      </c>
      <c r="AC2944" s="62">
        <v>6.29</v>
      </c>
    </row>
    <row r="2945" spans="1:29" ht="30" x14ac:dyDescent="0.25">
      <c r="A2945" s="61" t="s">
        <v>231</v>
      </c>
      <c r="B2945" s="61" t="s">
        <v>232</v>
      </c>
      <c r="C2945" s="62">
        <v>2015</v>
      </c>
      <c r="D2945" s="61" t="s">
        <v>78</v>
      </c>
      <c r="E2945" s="62">
        <v>76</v>
      </c>
      <c r="F2945" s="62">
        <v>242744</v>
      </c>
      <c r="G2945" s="62">
        <v>31880</v>
      </c>
      <c r="H2945" s="62">
        <v>34.96</v>
      </c>
      <c r="I2945" s="62">
        <v>3194</v>
      </c>
      <c r="J2945" s="62">
        <v>225751.92</v>
      </c>
      <c r="K2945" s="62">
        <v>36620.76</v>
      </c>
      <c r="L2945" s="62">
        <v>43666</v>
      </c>
      <c r="M2945" s="62">
        <v>47.88</v>
      </c>
      <c r="N2945" s="62">
        <v>481.85</v>
      </c>
      <c r="O2945" s="62">
        <v>441620.69</v>
      </c>
      <c r="P2945" s="63"/>
      <c r="Q2945" s="63"/>
      <c r="R2945" s="63"/>
      <c r="S2945" s="63"/>
      <c r="T2945" s="63"/>
      <c r="U2945" s="63"/>
      <c r="V2945" s="63"/>
      <c r="W2945" s="63"/>
      <c r="X2945" s="63"/>
      <c r="Y2945" s="63"/>
      <c r="Z2945" s="62">
        <v>3394</v>
      </c>
      <c r="AA2945" s="62">
        <v>33143</v>
      </c>
      <c r="AB2945" s="62">
        <v>36.340000000000003</v>
      </c>
      <c r="AC2945" s="62">
        <v>44.66</v>
      </c>
    </row>
    <row r="2946" spans="1:29" x14ac:dyDescent="0.25">
      <c r="A2946" s="61" t="s">
        <v>130</v>
      </c>
      <c r="B2946" s="61" t="s">
        <v>131</v>
      </c>
      <c r="C2946" s="62">
        <v>2011</v>
      </c>
      <c r="D2946" s="61" t="s">
        <v>86</v>
      </c>
      <c r="E2946" s="62">
        <v>68</v>
      </c>
      <c r="F2946" s="62">
        <v>30999</v>
      </c>
      <c r="G2946" s="62">
        <v>4211</v>
      </c>
      <c r="H2946" s="62">
        <v>5.16</v>
      </c>
      <c r="I2946" s="62">
        <v>455.87</v>
      </c>
      <c r="J2946" s="62">
        <v>28829.07</v>
      </c>
      <c r="K2946" s="62">
        <v>0</v>
      </c>
      <c r="L2946" s="63"/>
      <c r="M2946" s="63"/>
      <c r="N2946" s="63"/>
      <c r="O2946" s="63"/>
      <c r="P2946" s="63"/>
      <c r="Q2946" s="63"/>
      <c r="R2946" s="63"/>
      <c r="S2946" s="63"/>
      <c r="T2946" s="63"/>
      <c r="U2946" s="62">
        <v>2731</v>
      </c>
      <c r="V2946" s="62">
        <v>8134</v>
      </c>
      <c r="W2946" s="62">
        <v>9.9700000000000006</v>
      </c>
      <c r="X2946" s="62">
        <v>40</v>
      </c>
      <c r="Y2946" s="62">
        <v>61130.7</v>
      </c>
      <c r="Z2946" s="62">
        <v>10381</v>
      </c>
      <c r="AA2946" s="62">
        <v>64701</v>
      </c>
      <c r="AB2946" s="62">
        <v>79.290000000000006</v>
      </c>
      <c r="AC2946" s="62">
        <v>152.66</v>
      </c>
    </row>
    <row r="2947" spans="1:29" ht="30" x14ac:dyDescent="0.25">
      <c r="A2947" s="61" t="s">
        <v>186</v>
      </c>
      <c r="B2947" s="61" t="s">
        <v>187</v>
      </c>
      <c r="C2947" s="62">
        <v>2004</v>
      </c>
      <c r="D2947" s="61" t="s">
        <v>75</v>
      </c>
      <c r="E2947" s="62">
        <v>3</v>
      </c>
      <c r="F2947" s="62">
        <v>282</v>
      </c>
      <c r="G2947" s="62">
        <v>378</v>
      </c>
      <c r="H2947" s="62">
        <v>10.5</v>
      </c>
      <c r="I2947" s="62">
        <v>94</v>
      </c>
      <c r="J2947" s="62">
        <v>262.26</v>
      </c>
      <c r="K2947" s="62">
        <v>0</v>
      </c>
      <c r="L2947" s="63"/>
      <c r="M2947" s="63"/>
      <c r="N2947" s="63"/>
      <c r="O2947" s="63"/>
      <c r="P2947" s="63"/>
      <c r="Q2947" s="63"/>
      <c r="R2947" s="63"/>
      <c r="S2947" s="63"/>
      <c r="T2947" s="63"/>
      <c r="U2947" s="63"/>
      <c r="V2947" s="62">
        <v>193</v>
      </c>
      <c r="W2947" s="62">
        <v>5.36</v>
      </c>
      <c r="X2947" s="63"/>
      <c r="Y2947" s="63"/>
      <c r="Z2947" s="62">
        <v>0</v>
      </c>
      <c r="AA2947" s="63"/>
      <c r="AB2947" s="63"/>
      <c r="AC2947" s="62">
        <v>0</v>
      </c>
    </row>
    <row r="2948" spans="1:29" x14ac:dyDescent="0.25">
      <c r="A2948" s="61" t="s">
        <v>102</v>
      </c>
      <c r="B2948" s="61" t="s">
        <v>103</v>
      </c>
      <c r="C2948" s="62">
        <v>2008</v>
      </c>
      <c r="D2948" s="61" t="s">
        <v>104</v>
      </c>
      <c r="E2948" s="62">
        <v>10</v>
      </c>
      <c r="F2948" s="62">
        <v>248</v>
      </c>
      <c r="G2948" s="62">
        <v>66</v>
      </c>
      <c r="H2948" s="62">
        <v>0.55000000000000004</v>
      </c>
      <c r="I2948" s="62">
        <v>24.8</v>
      </c>
      <c r="J2948" s="62">
        <v>230.64</v>
      </c>
      <c r="K2948" s="62">
        <v>464.6</v>
      </c>
      <c r="L2948" s="62">
        <v>858</v>
      </c>
      <c r="M2948" s="62">
        <v>7.15</v>
      </c>
      <c r="N2948" s="62">
        <v>46.46</v>
      </c>
      <c r="O2948" s="62">
        <v>5602.72</v>
      </c>
      <c r="P2948" s="63"/>
      <c r="Q2948" s="63"/>
      <c r="R2948" s="63"/>
      <c r="S2948" s="63"/>
      <c r="T2948" s="63"/>
      <c r="U2948" s="63"/>
      <c r="V2948" s="63"/>
      <c r="W2948" s="63"/>
      <c r="X2948" s="63"/>
      <c r="Y2948" s="63"/>
      <c r="Z2948" s="62">
        <v>465</v>
      </c>
      <c r="AA2948" s="62">
        <v>5119</v>
      </c>
      <c r="AB2948" s="62">
        <v>42.66</v>
      </c>
      <c r="AC2948" s="62">
        <v>46.5</v>
      </c>
    </row>
    <row r="2949" spans="1:29" x14ac:dyDescent="0.25">
      <c r="A2949" s="61" t="s">
        <v>81</v>
      </c>
      <c r="B2949" s="61" t="s">
        <v>82</v>
      </c>
      <c r="C2949" s="62">
        <v>2007</v>
      </c>
      <c r="D2949" s="61" t="s">
        <v>298</v>
      </c>
      <c r="E2949" s="62">
        <v>4</v>
      </c>
      <c r="F2949" s="62">
        <v>203</v>
      </c>
      <c r="G2949" s="62">
        <v>52</v>
      </c>
      <c r="H2949" s="62">
        <v>1.08</v>
      </c>
      <c r="I2949" s="62">
        <v>50.75</v>
      </c>
      <c r="J2949" s="62">
        <v>188.79</v>
      </c>
      <c r="K2949" s="62">
        <v>82.44</v>
      </c>
      <c r="L2949" s="62">
        <v>161</v>
      </c>
      <c r="M2949" s="62">
        <v>3.35</v>
      </c>
      <c r="N2949" s="63"/>
      <c r="O2949" s="63"/>
      <c r="P2949" s="63"/>
      <c r="Q2949" s="63"/>
      <c r="R2949" s="63"/>
      <c r="S2949" s="63"/>
      <c r="T2949" s="63"/>
      <c r="U2949" s="63"/>
      <c r="V2949" s="63"/>
      <c r="W2949" s="63"/>
      <c r="X2949" s="63"/>
      <c r="Y2949" s="63"/>
      <c r="Z2949" s="62">
        <v>490</v>
      </c>
      <c r="AA2949" s="62">
        <v>1760</v>
      </c>
      <c r="AB2949" s="62">
        <v>36.67</v>
      </c>
      <c r="AC2949" s="62">
        <v>122.5</v>
      </c>
    </row>
    <row r="2950" spans="1:29" ht="30" x14ac:dyDescent="0.25">
      <c r="A2950" s="61" t="s">
        <v>111</v>
      </c>
      <c r="B2950" s="61" t="s">
        <v>112</v>
      </c>
      <c r="C2950" s="62">
        <v>2013</v>
      </c>
      <c r="D2950" s="61" t="s">
        <v>78</v>
      </c>
      <c r="E2950" s="62">
        <v>44</v>
      </c>
      <c r="F2950" s="62">
        <v>121586</v>
      </c>
      <c r="G2950" s="62">
        <v>18912</v>
      </c>
      <c r="H2950" s="62">
        <v>35.82</v>
      </c>
      <c r="I2950" s="62">
        <v>2763.32</v>
      </c>
      <c r="J2950" s="62">
        <v>113074.98</v>
      </c>
      <c r="K2950" s="62">
        <v>20072.740000000002</v>
      </c>
      <c r="L2950" s="62">
        <v>19688</v>
      </c>
      <c r="M2950" s="62">
        <v>37.29</v>
      </c>
      <c r="N2950" s="62">
        <v>456.2</v>
      </c>
      <c r="O2950" s="62">
        <v>242063.25</v>
      </c>
      <c r="P2950" s="63"/>
      <c r="Q2950" s="63"/>
      <c r="R2950" s="63"/>
      <c r="S2950" s="63"/>
      <c r="T2950" s="63"/>
      <c r="U2950" s="63"/>
      <c r="V2950" s="63"/>
      <c r="W2950" s="63"/>
      <c r="X2950" s="63"/>
      <c r="Y2950" s="63"/>
      <c r="Z2950" s="62">
        <v>10030</v>
      </c>
      <c r="AA2950" s="62">
        <v>7381</v>
      </c>
      <c r="AB2950" s="62">
        <v>13.98</v>
      </c>
      <c r="AC2950" s="62">
        <v>227.95</v>
      </c>
    </row>
    <row r="2951" spans="1:29" x14ac:dyDescent="0.25">
      <c r="A2951" s="61" t="s">
        <v>163</v>
      </c>
      <c r="B2951" s="61" t="s">
        <v>164</v>
      </c>
      <c r="C2951" s="62">
        <v>2012</v>
      </c>
      <c r="D2951" s="61" t="s">
        <v>83</v>
      </c>
      <c r="E2951" s="62">
        <v>12</v>
      </c>
      <c r="F2951" s="62">
        <v>4181</v>
      </c>
      <c r="G2951" s="62">
        <v>911</v>
      </c>
      <c r="H2951" s="62">
        <v>6.33</v>
      </c>
      <c r="I2951" s="62">
        <v>348.42</v>
      </c>
      <c r="J2951" s="62">
        <v>3888.33</v>
      </c>
      <c r="K2951" s="62">
        <v>0</v>
      </c>
      <c r="L2951" s="63"/>
      <c r="M2951" s="63"/>
      <c r="N2951" s="63"/>
      <c r="O2951" s="63"/>
      <c r="P2951" s="63"/>
      <c r="Q2951" s="63"/>
      <c r="R2951" s="63"/>
      <c r="S2951" s="63"/>
      <c r="T2951" s="63"/>
      <c r="U2951" s="63"/>
      <c r="V2951" s="63"/>
      <c r="W2951" s="63"/>
      <c r="X2951" s="63"/>
      <c r="Y2951" s="63"/>
      <c r="Z2951" s="62">
        <v>176943</v>
      </c>
      <c r="AA2951" s="62">
        <v>13471</v>
      </c>
      <c r="AB2951" s="62">
        <v>93.55</v>
      </c>
      <c r="AC2951" s="62">
        <v>14745.25</v>
      </c>
    </row>
    <row r="2952" spans="1:29" x14ac:dyDescent="0.25">
      <c r="A2952" s="61" t="s">
        <v>157</v>
      </c>
      <c r="B2952" s="61" t="s">
        <v>158</v>
      </c>
      <c r="C2952" s="62">
        <v>2006</v>
      </c>
      <c r="D2952" s="61" t="s">
        <v>298</v>
      </c>
      <c r="E2952" s="62">
        <v>3</v>
      </c>
      <c r="F2952" s="63"/>
      <c r="G2952" s="63"/>
      <c r="H2952" s="63"/>
      <c r="I2952" s="63"/>
      <c r="J2952" s="63"/>
      <c r="K2952" s="62">
        <v>0</v>
      </c>
      <c r="L2952" s="63"/>
      <c r="M2952" s="63"/>
      <c r="N2952" s="63"/>
      <c r="O2952" s="63"/>
      <c r="P2952" s="63"/>
      <c r="Q2952" s="63"/>
      <c r="R2952" s="63"/>
      <c r="S2952" s="63"/>
      <c r="T2952" s="63"/>
      <c r="U2952" s="63"/>
      <c r="V2952" s="63"/>
      <c r="W2952" s="63"/>
      <c r="X2952" s="63"/>
      <c r="Y2952" s="63"/>
      <c r="Z2952" s="62">
        <v>0</v>
      </c>
      <c r="AA2952" s="63"/>
      <c r="AB2952" s="63"/>
      <c r="AC2952" s="62">
        <v>0</v>
      </c>
    </row>
    <row r="2953" spans="1:29" ht="30" x14ac:dyDescent="0.25">
      <c r="A2953" s="61" t="s">
        <v>269</v>
      </c>
      <c r="B2953" s="61" t="s">
        <v>270</v>
      </c>
      <c r="C2953" s="62">
        <v>2009</v>
      </c>
      <c r="D2953" s="61" t="s">
        <v>86</v>
      </c>
      <c r="E2953" s="62">
        <v>91</v>
      </c>
      <c r="F2953" s="62">
        <v>183787</v>
      </c>
      <c r="G2953" s="62">
        <v>32967</v>
      </c>
      <c r="H2953" s="62">
        <v>30.19</v>
      </c>
      <c r="I2953" s="62">
        <v>2019.64</v>
      </c>
      <c r="J2953" s="62">
        <v>170921.91</v>
      </c>
      <c r="K2953" s="62">
        <v>83138.7</v>
      </c>
      <c r="L2953" s="62">
        <v>83533</v>
      </c>
      <c r="M2953" s="62">
        <v>76.5</v>
      </c>
      <c r="N2953" s="62">
        <v>913.61</v>
      </c>
      <c r="O2953" s="62">
        <v>1002594.53</v>
      </c>
      <c r="P2953" s="63"/>
      <c r="Q2953" s="63"/>
      <c r="R2953" s="63"/>
      <c r="S2953" s="63"/>
      <c r="T2953" s="63"/>
      <c r="U2953" s="63"/>
      <c r="V2953" s="63"/>
      <c r="W2953" s="63"/>
      <c r="X2953" s="63"/>
      <c r="Y2953" s="63"/>
      <c r="Z2953" s="62">
        <v>585200</v>
      </c>
      <c r="AA2953" s="62">
        <v>22492</v>
      </c>
      <c r="AB2953" s="62">
        <v>20.6</v>
      </c>
      <c r="AC2953" s="62">
        <v>6430.77</v>
      </c>
    </row>
    <row r="2954" spans="1:29" x14ac:dyDescent="0.25">
      <c r="A2954" s="61" t="s">
        <v>413</v>
      </c>
      <c r="B2954" s="61" t="s">
        <v>414</v>
      </c>
      <c r="C2954" s="62">
        <v>2007</v>
      </c>
      <c r="D2954" s="61" t="s">
        <v>75</v>
      </c>
      <c r="E2954" s="62">
        <v>14</v>
      </c>
      <c r="F2954" s="62">
        <v>124650</v>
      </c>
      <c r="G2954" s="62">
        <v>15910</v>
      </c>
      <c r="H2954" s="62">
        <v>94.7</v>
      </c>
      <c r="I2954" s="62">
        <v>8903.57</v>
      </c>
      <c r="J2954" s="62">
        <v>115924.5</v>
      </c>
      <c r="K2954" s="62">
        <v>9341</v>
      </c>
      <c r="L2954" s="62">
        <v>17935</v>
      </c>
      <c r="M2954" s="62">
        <v>106.76</v>
      </c>
      <c r="N2954" s="62">
        <v>667.21</v>
      </c>
      <c r="O2954" s="62">
        <v>112645.92</v>
      </c>
      <c r="P2954" s="63"/>
      <c r="Q2954" s="63"/>
      <c r="R2954" s="63"/>
      <c r="S2954" s="63"/>
      <c r="T2954" s="63"/>
      <c r="U2954" s="63"/>
      <c r="V2954" s="63"/>
      <c r="W2954" s="63"/>
      <c r="X2954" s="63"/>
      <c r="Y2954" s="63"/>
      <c r="Z2954" s="62">
        <v>193427</v>
      </c>
      <c r="AA2954" s="62">
        <v>18107</v>
      </c>
      <c r="AB2954" s="62">
        <v>107.78</v>
      </c>
      <c r="AC2954" s="62">
        <v>13816.21</v>
      </c>
    </row>
    <row r="2955" spans="1:29" ht="30" x14ac:dyDescent="0.25">
      <c r="A2955" s="61" t="s">
        <v>415</v>
      </c>
      <c r="B2955" s="61" t="s">
        <v>416</v>
      </c>
      <c r="C2955" s="62">
        <v>2011</v>
      </c>
      <c r="D2955" s="61" t="s">
        <v>150</v>
      </c>
      <c r="E2955" s="62">
        <v>8</v>
      </c>
      <c r="F2955" s="63"/>
      <c r="G2955" s="63"/>
      <c r="H2955" s="63"/>
      <c r="I2955" s="63"/>
      <c r="J2955" s="63"/>
      <c r="K2955" s="62">
        <v>0</v>
      </c>
      <c r="L2955" s="63"/>
      <c r="M2955" s="63"/>
      <c r="N2955" s="63"/>
      <c r="O2955" s="63"/>
      <c r="P2955" s="63"/>
      <c r="Q2955" s="63"/>
      <c r="R2955" s="63"/>
      <c r="S2955" s="63"/>
      <c r="T2955" s="63"/>
      <c r="U2955" s="63"/>
      <c r="V2955" s="63"/>
      <c r="W2955" s="63"/>
      <c r="X2955" s="63"/>
      <c r="Y2955" s="63"/>
      <c r="Z2955" s="62">
        <v>0</v>
      </c>
      <c r="AA2955" s="63"/>
      <c r="AB2955" s="63"/>
      <c r="AC2955" s="62">
        <v>0</v>
      </c>
    </row>
    <row r="2956" spans="1:29" x14ac:dyDescent="0.25">
      <c r="A2956" s="61" t="s">
        <v>260</v>
      </c>
      <c r="B2956" s="61" t="s">
        <v>261</v>
      </c>
      <c r="C2956" s="62">
        <v>2014</v>
      </c>
      <c r="D2956" s="61" t="s">
        <v>226</v>
      </c>
      <c r="E2956" s="62">
        <v>50</v>
      </c>
      <c r="F2956" s="62">
        <v>204000</v>
      </c>
      <c r="G2956" s="62">
        <v>26995</v>
      </c>
      <c r="H2956" s="62">
        <v>44.99</v>
      </c>
      <c r="I2956" s="62">
        <v>4080</v>
      </c>
      <c r="J2956" s="62">
        <v>189720</v>
      </c>
      <c r="K2956" s="62">
        <v>18220.169999999998</v>
      </c>
      <c r="L2956" s="62">
        <v>22782</v>
      </c>
      <c r="M2956" s="62">
        <v>37.97</v>
      </c>
      <c r="N2956" s="62">
        <v>364.4</v>
      </c>
      <c r="O2956" s="62">
        <v>219722.55</v>
      </c>
      <c r="P2956" s="63"/>
      <c r="Q2956" s="63"/>
      <c r="R2956" s="63"/>
      <c r="S2956" s="63"/>
      <c r="T2956" s="63"/>
      <c r="U2956" s="63"/>
      <c r="V2956" s="63"/>
      <c r="W2956" s="63"/>
      <c r="X2956" s="63"/>
      <c r="Y2956" s="63"/>
      <c r="Z2956" s="62">
        <v>1337</v>
      </c>
      <c r="AA2956" s="62">
        <v>11685</v>
      </c>
      <c r="AB2956" s="62">
        <v>19.48</v>
      </c>
      <c r="AC2956" s="62">
        <v>26.74</v>
      </c>
    </row>
    <row r="2957" spans="1:29" ht="30" x14ac:dyDescent="0.25">
      <c r="A2957" s="61" t="s">
        <v>247</v>
      </c>
      <c r="B2957" s="61" t="s">
        <v>248</v>
      </c>
      <c r="C2957" s="62">
        <v>2016</v>
      </c>
      <c r="D2957" s="61" t="s">
        <v>99</v>
      </c>
      <c r="E2957" s="62">
        <v>40</v>
      </c>
      <c r="F2957" s="62">
        <v>282503</v>
      </c>
      <c r="G2957" s="62">
        <v>86197</v>
      </c>
      <c r="H2957" s="62">
        <v>179.58</v>
      </c>
      <c r="I2957" s="62">
        <v>7062.58</v>
      </c>
      <c r="J2957" s="62">
        <v>262727.78999999998</v>
      </c>
      <c r="K2957" s="62">
        <v>0</v>
      </c>
      <c r="L2957" s="63"/>
      <c r="M2957" s="63"/>
      <c r="N2957" s="63"/>
      <c r="O2957" s="63"/>
      <c r="P2957" s="63"/>
      <c r="Q2957" s="63"/>
      <c r="R2957" s="63"/>
      <c r="S2957" s="63"/>
      <c r="T2957" s="63"/>
      <c r="U2957" s="63"/>
      <c r="V2957" s="63"/>
      <c r="W2957" s="63"/>
      <c r="X2957" s="63"/>
      <c r="Y2957" s="63"/>
      <c r="Z2957" s="62">
        <v>9580</v>
      </c>
      <c r="AA2957" s="62">
        <v>8962</v>
      </c>
      <c r="AB2957" s="62">
        <v>18.670000000000002</v>
      </c>
      <c r="AC2957" s="62">
        <v>239.5</v>
      </c>
    </row>
    <row r="2958" spans="1:29" x14ac:dyDescent="0.25">
      <c r="A2958" s="61" t="s">
        <v>208</v>
      </c>
      <c r="B2958" s="61" t="s">
        <v>209</v>
      </c>
      <c r="C2958" s="62">
        <v>2018</v>
      </c>
      <c r="D2958" s="61" t="s">
        <v>175</v>
      </c>
      <c r="E2958" s="62">
        <v>8</v>
      </c>
      <c r="F2958" s="63"/>
      <c r="G2958" s="63"/>
      <c r="H2958" s="63"/>
      <c r="I2958" s="63"/>
      <c r="J2958" s="63"/>
      <c r="K2958" s="62">
        <v>0</v>
      </c>
      <c r="L2958" s="63"/>
      <c r="M2958" s="63"/>
      <c r="N2958" s="63"/>
      <c r="O2958" s="63"/>
      <c r="P2958" s="63"/>
      <c r="Q2958" s="63"/>
      <c r="R2958" s="63"/>
      <c r="S2958" s="63"/>
      <c r="T2958" s="63"/>
      <c r="U2958" s="63"/>
      <c r="V2958" s="63"/>
      <c r="W2958" s="63"/>
      <c r="X2958" s="63"/>
      <c r="Y2958" s="63"/>
      <c r="Z2958" s="62">
        <v>0</v>
      </c>
      <c r="AA2958" s="62">
        <v>1531</v>
      </c>
      <c r="AB2958" s="62">
        <v>15.95</v>
      </c>
      <c r="AC2958" s="62">
        <v>0</v>
      </c>
    </row>
    <row r="2959" spans="1:29" ht="45" x14ac:dyDescent="0.25">
      <c r="A2959" s="61" t="s">
        <v>167</v>
      </c>
      <c r="B2959" s="61" t="s">
        <v>168</v>
      </c>
      <c r="C2959" s="62">
        <v>2004</v>
      </c>
      <c r="D2959" s="61" t="s">
        <v>78</v>
      </c>
      <c r="E2959" s="62">
        <v>36</v>
      </c>
      <c r="F2959" s="62">
        <v>119504</v>
      </c>
      <c r="G2959" s="62">
        <v>15005</v>
      </c>
      <c r="H2959" s="62">
        <v>34.729999999999997</v>
      </c>
      <c r="I2959" s="62">
        <v>3319.56</v>
      </c>
      <c r="J2959" s="62">
        <v>111138.72</v>
      </c>
      <c r="K2959" s="62">
        <v>12048.5</v>
      </c>
      <c r="L2959" s="62">
        <v>17220</v>
      </c>
      <c r="M2959" s="62">
        <v>39.86</v>
      </c>
      <c r="N2959" s="63"/>
      <c r="O2959" s="63"/>
      <c r="P2959" s="62">
        <v>0</v>
      </c>
      <c r="Q2959" s="62">
        <v>0</v>
      </c>
      <c r="R2959" s="62">
        <v>0</v>
      </c>
      <c r="S2959" s="62">
        <v>0</v>
      </c>
      <c r="T2959" s="62">
        <v>0</v>
      </c>
      <c r="U2959" s="62">
        <v>0</v>
      </c>
      <c r="V2959" s="62">
        <v>0</v>
      </c>
      <c r="W2959" s="62">
        <v>0</v>
      </c>
      <c r="X2959" s="62">
        <v>0</v>
      </c>
      <c r="Y2959" s="62">
        <v>0</v>
      </c>
      <c r="Z2959" s="62">
        <v>75478</v>
      </c>
      <c r="AA2959" s="62">
        <v>1792</v>
      </c>
      <c r="AB2959" s="62">
        <v>4.1500000000000004</v>
      </c>
      <c r="AC2959" s="62">
        <v>2096.61</v>
      </c>
    </row>
    <row r="2960" spans="1:29" ht="30" x14ac:dyDescent="0.25">
      <c r="A2960" s="61" t="s">
        <v>169</v>
      </c>
      <c r="B2960" s="61" t="s">
        <v>170</v>
      </c>
      <c r="C2960" s="62">
        <v>2015</v>
      </c>
      <c r="D2960" s="61" t="s">
        <v>78</v>
      </c>
      <c r="E2960" s="62">
        <v>48</v>
      </c>
      <c r="F2960" s="62">
        <v>436120</v>
      </c>
      <c r="G2960" s="62">
        <v>67589</v>
      </c>
      <c r="H2960" s="62">
        <v>117.34</v>
      </c>
      <c r="I2960" s="62">
        <v>9085.83</v>
      </c>
      <c r="J2960" s="62">
        <v>405591.6</v>
      </c>
      <c r="K2960" s="62">
        <v>0</v>
      </c>
      <c r="L2960" s="63"/>
      <c r="M2960" s="63"/>
      <c r="N2960" s="63"/>
      <c r="O2960" s="63"/>
      <c r="P2960" s="63"/>
      <c r="Q2960" s="63"/>
      <c r="R2960" s="63"/>
      <c r="S2960" s="63"/>
      <c r="T2960" s="63"/>
      <c r="U2960" s="63"/>
      <c r="V2960" s="63"/>
      <c r="W2960" s="63"/>
      <c r="X2960" s="63"/>
      <c r="Y2960" s="63"/>
      <c r="Z2960" s="62">
        <v>2008.25</v>
      </c>
      <c r="AA2960" s="62">
        <v>29830</v>
      </c>
      <c r="AB2960" s="62">
        <v>51.79</v>
      </c>
      <c r="AC2960" s="62">
        <v>41.84</v>
      </c>
    </row>
    <row r="2961" spans="1:29" ht="30" x14ac:dyDescent="0.25">
      <c r="A2961" s="61" t="s">
        <v>446</v>
      </c>
      <c r="B2961" s="61" t="s">
        <v>447</v>
      </c>
      <c r="C2961" s="62">
        <v>2014</v>
      </c>
      <c r="D2961" s="61" t="s">
        <v>99</v>
      </c>
      <c r="E2961" s="62">
        <v>32</v>
      </c>
      <c r="F2961" s="62">
        <v>124640</v>
      </c>
      <c r="G2961" s="62">
        <v>18711</v>
      </c>
      <c r="H2961" s="62">
        <v>48.73</v>
      </c>
      <c r="I2961" s="62">
        <v>3895</v>
      </c>
      <c r="J2961" s="62">
        <v>115915.2</v>
      </c>
      <c r="K2961" s="62">
        <v>8862.27</v>
      </c>
      <c r="L2961" s="62">
        <v>9557</v>
      </c>
      <c r="M2961" s="62">
        <v>24.89</v>
      </c>
      <c r="N2961" s="62">
        <v>276.95</v>
      </c>
      <c r="O2961" s="62">
        <v>106872.77</v>
      </c>
      <c r="P2961" s="63"/>
      <c r="Q2961" s="63"/>
      <c r="R2961" s="63"/>
      <c r="S2961" s="63"/>
      <c r="T2961" s="63"/>
      <c r="U2961" s="63"/>
      <c r="V2961" s="63"/>
      <c r="W2961" s="63"/>
      <c r="X2961" s="63"/>
      <c r="Y2961" s="63"/>
      <c r="Z2961" s="62">
        <v>174124</v>
      </c>
      <c r="AA2961" s="62">
        <v>10032</v>
      </c>
      <c r="AB2961" s="62">
        <v>26.13</v>
      </c>
      <c r="AC2961" s="62">
        <v>5441.38</v>
      </c>
    </row>
    <row r="2962" spans="1:29" ht="30" x14ac:dyDescent="0.25">
      <c r="A2962" s="61" t="s">
        <v>122</v>
      </c>
      <c r="B2962" s="61" t="s">
        <v>123</v>
      </c>
      <c r="C2962" s="62">
        <v>2017</v>
      </c>
      <c r="D2962" s="61" t="s">
        <v>78</v>
      </c>
      <c r="E2962" s="62">
        <v>50</v>
      </c>
      <c r="F2962" s="62">
        <v>150576</v>
      </c>
      <c r="G2962" s="62">
        <v>22172</v>
      </c>
      <c r="H2962" s="62">
        <v>36.950000000000003</v>
      </c>
      <c r="I2962" s="62">
        <v>3011.52</v>
      </c>
      <c r="J2962" s="62">
        <v>140035.68</v>
      </c>
      <c r="K2962" s="62">
        <v>0</v>
      </c>
      <c r="L2962" s="63"/>
      <c r="M2962" s="63"/>
      <c r="N2962" s="63"/>
      <c r="O2962" s="63"/>
      <c r="P2962" s="63"/>
      <c r="Q2962" s="63"/>
      <c r="R2962" s="63"/>
      <c r="S2962" s="63"/>
      <c r="T2962" s="63"/>
      <c r="U2962" s="63"/>
      <c r="V2962" s="63"/>
      <c r="W2962" s="63"/>
      <c r="X2962" s="63"/>
      <c r="Y2962" s="63"/>
      <c r="Z2962" s="62">
        <v>2343.69</v>
      </c>
      <c r="AA2962" s="62">
        <v>23125</v>
      </c>
      <c r="AB2962" s="62">
        <v>38.54</v>
      </c>
      <c r="AC2962" s="62">
        <v>46.87</v>
      </c>
    </row>
    <row r="2963" spans="1:29" ht="30" x14ac:dyDescent="0.25">
      <c r="A2963" s="61" t="s">
        <v>342</v>
      </c>
      <c r="B2963" s="61" t="s">
        <v>343</v>
      </c>
      <c r="C2963" s="62">
        <v>2011</v>
      </c>
      <c r="D2963" s="61" t="s">
        <v>94</v>
      </c>
      <c r="E2963" s="62">
        <v>12</v>
      </c>
      <c r="F2963" s="62">
        <v>938</v>
      </c>
      <c r="G2963" s="62">
        <v>150</v>
      </c>
      <c r="H2963" s="62">
        <v>1.04</v>
      </c>
      <c r="I2963" s="62">
        <v>78.17</v>
      </c>
      <c r="J2963" s="62">
        <v>872.34</v>
      </c>
      <c r="K2963" s="62">
        <v>0</v>
      </c>
      <c r="L2963" s="63"/>
      <c r="M2963" s="63"/>
      <c r="N2963" s="63"/>
      <c r="O2963" s="63"/>
      <c r="P2963" s="62">
        <v>571</v>
      </c>
      <c r="Q2963" s="62">
        <v>1257</v>
      </c>
      <c r="R2963" s="62">
        <v>8.73</v>
      </c>
      <c r="S2963" s="62">
        <v>47</v>
      </c>
      <c r="T2963" s="62">
        <v>7234</v>
      </c>
      <c r="U2963" s="63"/>
      <c r="V2963" s="63"/>
      <c r="W2963" s="63"/>
      <c r="X2963" s="63"/>
      <c r="Y2963" s="63"/>
      <c r="Z2963" s="62">
        <v>1991451</v>
      </c>
      <c r="AA2963" s="62">
        <v>12566</v>
      </c>
      <c r="AB2963" s="62">
        <v>87.26</v>
      </c>
      <c r="AC2963" s="62">
        <v>165954.25</v>
      </c>
    </row>
    <row r="2964" spans="1:29" x14ac:dyDescent="0.25">
      <c r="A2964" s="61" t="s">
        <v>126</v>
      </c>
      <c r="B2964" s="61" t="s">
        <v>127</v>
      </c>
      <c r="C2964" s="62">
        <v>2003</v>
      </c>
      <c r="D2964" s="61" t="s">
        <v>72</v>
      </c>
      <c r="E2964" s="62">
        <v>105</v>
      </c>
      <c r="F2964" s="62">
        <v>569160</v>
      </c>
      <c r="G2964" s="62">
        <v>51437</v>
      </c>
      <c r="H2964" s="62">
        <v>40.82</v>
      </c>
      <c r="I2964" s="62">
        <v>5420.57</v>
      </c>
      <c r="J2964" s="62">
        <v>529318.80000000005</v>
      </c>
      <c r="K2964" s="62">
        <v>1209</v>
      </c>
      <c r="L2964" s="62">
        <v>2562</v>
      </c>
      <c r="M2964" s="62">
        <v>2.0299999999999998</v>
      </c>
      <c r="N2964" s="62">
        <v>11.51</v>
      </c>
      <c r="O2964" s="62">
        <v>14579.69</v>
      </c>
      <c r="P2964" s="63"/>
      <c r="Q2964" s="63"/>
      <c r="R2964" s="63"/>
      <c r="S2964" s="63"/>
      <c r="T2964" s="63"/>
      <c r="U2964" s="63"/>
      <c r="V2964" s="63"/>
      <c r="W2964" s="63"/>
      <c r="X2964" s="63"/>
      <c r="Y2964" s="63"/>
      <c r="Z2964" s="62">
        <v>2124</v>
      </c>
      <c r="AA2964" s="62">
        <v>13205</v>
      </c>
      <c r="AB2964" s="62">
        <v>10.48</v>
      </c>
      <c r="AC2964" s="62">
        <v>20.23</v>
      </c>
    </row>
    <row r="2965" spans="1:29" ht="30" x14ac:dyDescent="0.25">
      <c r="A2965" s="61" t="s">
        <v>233</v>
      </c>
      <c r="B2965" s="61" t="s">
        <v>234</v>
      </c>
      <c r="C2965" s="62">
        <v>2007</v>
      </c>
      <c r="D2965" s="61" t="s">
        <v>99</v>
      </c>
      <c r="E2965" s="62">
        <v>76</v>
      </c>
      <c r="F2965" s="62">
        <v>46096</v>
      </c>
      <c r="G2965" s="62">
        <v>8929</v>
      </c>
      <c r="H2965" s="62">
        <v>9.7899999999999991</v>
      </c>
      <c r="I2965" s="62">
        <v>606.53</v>
      </c>
      <c r="J2965" s="62">
        <v>42869.279999999999</v>
      </c>
      <c r="K2965" s="62">
        <v>4022.31</v>
      </c>
      <c r="L2965" s="62">
        <v>63312</v>
      </c>
      <c r="M2965" s="62">
        <v>69.42</v>
      </c>
      <c r="N2965" s="63"/>
      <c r="O2965" s="63"/>
      <c r="P2965" s="63"/>
      <c r="Q2965" s="63"/>
      <c r="R2965" s="63"/>
      <c r="S2965" s="63"/>
      <c r="T2965" s="63"/>
      <c r="U2965" s="63"/>
      <c r="V2965" s="63"/>
      <c r="W2965" s="63"/>
      <c r="X2965" s="63"/>
      <c r="Y2965" s="63"/>
      <c r="Z2965" s="62">
        <v>2359.4699999999998</v>
      </c>
      <c r="AA2965" s="62">
        <v>27539</v>
      </c>
      <c r="AB2965" s="62">
        <v>30.2</v>
      </c>
      <c r="AC2965" s="62">
        <v>31.05</v>
      </c>
    </row>
    <row r="2966" spans="1:29" x14ac:dyDescent="0.25">
      <c r="A2966" s="61" t="s">
        <v>417</v>
      </c>
      <c r="B2966" s="61" t="s">
        <v>418</v>
      </c>
      <c r="C2966" s="62">
        <v>2013</v>
      </c>
      <c r="D2966" s="61" t="s">
        <v>78</v>
      </c>
      <c r="E2966" s="62">
        <v>20</v>
      </c>
      <c r="F2966" s="62">
        <v>69361</v>
      </c>
      <c r="G2966" s="62">
        <v>12241</v>
      </c>
      <c r="H2966" s="62">
        <v>51</v>
      </c>
      <c r="I2966" s="62">
        <v>3468.05</v>
      </c>
      <c r="J2966" s="62">
        <v>64505.73</v>
      </c>
      <c r="K2966" s="62">
        <v>0</v>
      </c>
      <c r="L2966" s="63"/>
      <c r="M2966" s="63"/>
      <c r="N2966" s="63"/>
      <c r="O2966" s="63"/>
      <c r="P2966" s="62">
        <v>6840</v>
      </c>
      <c r="Q2966" s="62">
        <v>21172</v>
      </c>
      <c r="R2966" s="62">
        <v>88.22</v>
      </c>
      <c r="S2966" s="62">
        <v>342</v>
      </c>
      <c r="T2966" s="62">
        <v>86655.96</v>
      </c>
      <c r="U2966" s="63"/>
      <c r="V2966" s="63"/>
      <c r="W2966" s="63"/>
      <c r="X2966" s="63"/>
      <c r="Y2966" s="63"/>
      <c r="Z2966" s="62">
        <v>331.42</v>
      </c>
      <c r="AA2966" s="62">
        <v>2189</v>
      </c>
      <c r="AB2966" s="62">
        <v>9.1199999999999992</v>
      </c>
      <c r="AC2966" s="62">
        <v>16.57</v>
      </c>
    </row>
    <row r="2967" spans="1:29" ht="30" x14ac:dyDescent="0.25">
      <c r="A2967" s="61" t="s">
        <v>356</v>
      </c>
      <c r="B2967" s="61" t="s">
        <v>357</v>
      </c>
      <c r="C2967" s="62">
        <v>2011</v>
      </c>
      <c r="D2967" s="61" t="s">
        <v>94</v>
      </c>
      <c r="E2967" s="62">
        <v>1</v>
      </c>
      <c r="F2967" s="63"/>
      <c r="G2967" s="63"/>
      <c r="H2967" s="63"/>
      <c r="I2967" s="63"/>
      <c r="J2967" s="63"/>
      <c r="K2967" s="62">
        <v>0</v>
      </c>
      <c r="L2967" s="63"/>
      <c r="M2967" s="63"/>
      <c r="N2967" s="63"/>
      <c r="O2967" s="63"/>
      <c r="P2967" s="63"/>
      <c r="Q2967" s="63"/>
      <c r="R2967" s="63"/>
      <c r="S2967" s="63"/>
      <c r="T2967" s="63"/>
      <c r="U2967" s="63"/>
      <c r="V2967" s="63"/>
      <c r="W2967" s="63"/>
      <c r="X2967" s="63"/>
      <c r="Y2967" s="63"/>
      <c r="Z2967" s="62">
        <v>0.08</v>
      </c>
      <c r="AA2967" s="62">
        <v>617</v>
      </c>
      <c r="AB2967" s="62">
        <v>51.42</v>
      </c>
      <c r="AC2967" s="62">
        <v>0.08</v>
      </c>
    </row>
    <row r="2968" spans="1:29" ht="30" x14ac:dyDescent="0.25">
      <c r="A2968" s="61" t="s">
        <v>171</v>
      </c>
      <c r="B2968" s="61" t="s">
        <v>172</v>
      </c>
      <c r="C2968" s="62">
        <v>2009</v>
      </c>
      <c r="D2968" s="61" t="s">
        <v>175</v>
      </c>
      <c r="E2968" s="62">
        <v>20</v>
      </c>
      <c r="F2968" s="63"/>
      <c r="G2968" s="63"/>
      <c r="H2968" s="63"/>
      <c r="I2968" s="63"/>
      <c r="J2968" s="63"/>
      <c r="K2968" s="62">
        <v>0</v>
      </c>
      <c r="L2968" s="63"/>
      <c r="M2968" s="63"/>
      <c r="N2968" s="63"/>
      <c r="O2968" s="63"/>
      <c r="P2968" s="63"/>
      <c r="Q2968" s="63"/>
      <c r="R2968" s="63"/>
      <c r="S2968" s="63"/>
      <c r="T2968" s="63"/>
      <c r="U2968" s="63"/>
      <c r="V2968" s="63"/>
      <c r="W2968" s="63"/>
      <c r="X2968" s="63"/>
      <c r="Y2968" s="63"/>
      <c r="Z2968" s="62">
        <v>0</v>
      </c>
      <c r="AA2968" s="63"/>
      <c r="AB2968" s="63"/>
      <c r="AC2968" s="62">
        <v>0</v>
      </c>
    </row>
    <row r="2969" spans="1:29" ht="30" x14ac:dyDescent="0.25">
      <c r="A2969" s="61" t="s">
        <v>283</v>
      </c>
      <c r="B2969" s="61" t="s">
        <v>284</v>
      </c>
      <c r="C2969" s="62">
        <v>2018</v>
      </c>
      <c r="D2969" s="61" t="s">
        <v>150</v>
      </c>
      <c r="E2969" s="62">
        <v>8</v>
      </c>
      <c r="F2969" s="63"/>
      <c r="G2969" s="62">
        <v>0</v>
      </c>
      <c r="H2969" s="62">
        <v>0</v>
      </c>
      <c r="I2969" s="63"/>
      <c r="J2969" s="63"/>
      <c r="K2969" s="62">
        <v>0</v>
      </c>
      <c r="L2969" s="63"/>
      <c r="M2969" s="63"/>
      <c r="N2969" s="63"/>
      <c r="O2969" s="63"/>
      <c r="P2969" s="63"/>
      <c r="Q2969" s="63"/>
      <c r="R2969" s="63"/>
      <c r="S2969" s="63"/>
      <c r="T2969" s="63"/>
      <c r="U2969" s="63"/>
      <c r="V2969" s="63"/>
      <c r="W2969" s="63"/>
      <c r="X2969" s="63"/>
      <c r="Y2969" s="63"/>
      <c r="Z2969" s="62">
        <v>0</v>
      </c>
      <c r="AA2969" s="63"/>
      <c r="AB2969" s="63"/>
      <c r="AC2969" s="62">
        <v>0</v>
      </c>
    </row>
    <row r="2970" spans="1:29" ht="30" x14ac:dyDescent="0.25">
      <c r="A2970" s="61" t="s">
        <v>136</v>
      </c>
      <c r="B2970" s="61" t="s">
        <v>137</v>
      </c>
      <c r="C2970" s="62">
        <v>2011</v>
      </c>
      <c r="D2970" s="61" t="s">
        <v>78</v>
      </c>
      <c r="E2970" s="62">
        <v>24</v>
      </c>
      <c r="F2970" s="62">
        <v>65942</v>
      </c>
      <c r="G2970" s="62">
        <v>10223</v>
      </c>
      <c r="H2970" s="62">
        <v>35.5</v>
      </c>
      <c r="I2970" s="62">
        <v>2747.58</v>
      </c>
      <c r="J2970" s="62">
        <v>61326.06</v>
      </c>
      <c r="K2970" s="62">
        <v>12767</v>
      </c>
      <c r="L2970" s="62">
        <v>15310</v>
      </c>
      <c r="M2970" s="62">
        <v>53.16</v>
      </c>
      <c r="N2970" s="63"/>
      <c r="O2970" s="63"/>
      <c r="P2970" s="63"/>
      <c r="Q2970" s="63"/>
      <c r="R2970" s="63"/>
      <c r="S2970" s="63"/>
      <c r="T2970" s="63"/>
      <c r="U2970" s="63"/>
      <c r="V2970" s="63"/>
      <c r="W2970" s="63"/>
      <c r="X2970" s="63"/>
      <c r="Y2970" s="63"/>
      <c r="Z2970" s="62">
        <v>510</v>
      </c>
      <c r="AA2970" s="62">
        <v>1432</v>
      </c>
      <c r="AB2970" s="62">
        <v>4.97</v>
      </c>
      <c r="AC2970" s="62">
        <v>21.25</v>
      </c>
    </row>
    <row r="2971" spans="1:29" x14ac:dyDescent="0.25">
      <c r="A2971" s="61" t="s">
        <v>84</v>
      </c>
      <c r="B2971" s="61" t="s">
        <v>85</v>
      </c>
      <c r="C2971" s="62">
        <v>2005</v>
      </c>
      <c r="D2971" s="61" t="s">
        <v>78</v>
      </c>
      <c r="E2971" s="62">
        <v>25</v>
      </c>
      <c r="F2971" s="62">
        <v>35631</v>
      </c>
      <c r="G2971" s="62">
        <v>4243</v>
      </c>
      <c r="H2971" s="62">
        <v>14.14</v>
      </c>
      <c r="I2971" s="62">
        <v>1425.24</v>
      </c>
      <c r="J2971" s="62">
        <v>33136.83</v>
      </c>
      <c r="K2971" s="62">
        <v>8915</v>
      </c>
      <c r="L2971" s="62">
        <v>14889</v>
      </c>
      <c r="M2971" s="62">
        <v>49.63</v>
      </c>
      <c r="N2971" s="62">
        <v>356.6</v>
      </c>
      <c r="O2971" s="62">
        <v>107508.66</v>
      </c>
      <c r="P2971" s="63"/>
      <c r="Q2971" s="63"/>
      <c r="R2971" s="63"/>
      <c r="S2971" s="63"/>
      <c r="T2971" s="63"/>
      <c r="U2971" s="63"/>
      <c r="V2971" s="63"/>
      <c r="W2971" s="63"/>
      <c r="X2971" s="63"/>
      <c r="Y2971" s="63"/>
      <c r="Z2971" s="62">
        <v>1484</v>
      </c>
      <c r="AA2971" s="62">
        <v>3038</v>
      </c>
      <c r="AB2971" s="62">
        <v>10.130000000000001</v>
      </c>
      <c r="AC2971" s="62">
        <v>59.36</v>
      </c>
    </row>
    <row r="2972" spans="1:29" ht="30" x14ac:dyDescent="0.25">
      <c r="A2972" s="61" t="s">
        <v>224</v>
      </c>
      <c r="B2972" s="61" t="s">
        <v>225</v>
      </c>
      <c r="C2972" s="62">
        <v>2015</v>
      </c>
      <c r="D2972" s="61" t="s">
        <v>226</v>
      </c>
      <c r="E2972" s="62">
        <v>51</v>
      </c>
      <c r="F2972" s="62">
        <v>104866</v>
      </c>
      <c r="G2972" s="62">
        <v>17504</v>
      </c>
      <c r="H2972" s="62">
        <v>28.6</v>
      </c>
      <c r="I2972" s="62">
        <v>2056.1999999999998</v>
      </c>
      <c r="J2972" s="62">
        <v>97525.38</v>
      </c>
      <c r="K2972" s="62">
        <v>12966.05</v>
      </c>
      <c r="L2972" s="62">
        <v>15733</v>
      </c>
      <c r="M2972" s="62">
        <v>25.71</v>
      </c>
      <c r="N2972" s="62">
        <v>254.24</v>
      </c>
      <c r="O2972" s="62">
        <v>156361.51999999999</v>
      </c>
      <c r="P2972" s="63"/>
      <c r="Q2972" s="63"/>
      <c r="R2972" s="63"/>
      <c r="S2972" s="63"/>
      <c r="T2972" s="63"/>
      <c r="U2972" s="63"/>
      <c r="V2972" s="63"/>
      <c r="W2972" s="63"/>
      <c r="X2972" s="63"/>
      <c r="Y2972" s="63"/>
      <c r="Z2972" s="62">
        <v>0</v>
      </c>
      <c r="AA2972" s="62">
        <v>3750</v>
      </c>
      <c r="AB2972" s="62">
        <v>6.13</v>
      </c>
      <c r="AC2972" s="62">
        <v>0</v>
      </c>
    </row>
    <row r="2973" spans="1:29" x14ac:dyDescent="0.25">
      <c r="A2973" s="61" t="s">
        <v>275</v>
      </c>
      <c r="B2973" s="61" t="s">
        <v>276</v>
      </c>
      <c r="C2973" s="62">
        <v>2005</v>
      </c>
      <c r="D2973" s="61" t="s">
        <v>78</v>
      </c>
      <c r="E2973" s="62">
        <v>56</v>
      </c>
      <c r="F2973" s="62">
        <v>355520</v>
      </c>
      <c r="G2973" s="62">
        <v>48646</v>
      </c>
      <c r="H2973" s="62">
        <v>72.39</v>
      </c>
      <c r="I2973" s="62">
        <v>6348.57</v>
      </c>
      <c r="J2973" s="62">
        <v>330633.59999999998</v>
      </c>
      <c r="K2973" s="62">
        <v>0</v>
      </c>
      <c r="L2973" s="63"/>
      <c r="M2973" s="63"/>
      <c r="N2973" s="63"/>
      <c r="O2973" s="63"/>
      <c r="P2973" s="63"/>
      <c r="Q2973" s="63"/>
      <c r="R2973" s="63"/>
      <c r="S2973" s="63"/>
      <c r="T2973" s="63"/>
      <c r="U2973" s="63"/>
      <c r="V2973" s="63"/>
      <c r="W2973" s="63"/>
      <c r="X2973" s="63"/>
      <c r="Y2973" s="63"/>
      <c r="Z2973" s="62">
        <v>1582.78</v>
      </c>
      <c r="AA2973" s="62">
        <v>3888</v>
      </c>
      <c r="AB2973" s="62">
        <v>5.79</v>
      </c>
      <c r="AC2973" s="62">
        <v>28.26</v>
      </c>
    </row>
    <row r="2974" spans="1:29" ht="30" x14ac:dyDescent="0.25">
      <c r="A2974" s="61" t="s">
        <v>151</v>
      </c>
      <c r="B2974" s="61" t="s">
        <v>152</v>
      </c>
      <c r="C2974" s="62">
        <v>2006</v>
      </c>
      <c r="D2974" s="61" t="s">
        <v>75</v>
      </c>
      <c r="E2974" s="62">
        <v>2</v>
      </c>
      <c r="F2974" s="63"/>
      <c r="G2974" s="62">
        <v>0</v>
      </c>
      <c r="H2974" s="62">
        <v>0</v>
      </c>
      <c r="I2974" s="63"/>
      <c r="J2974" s="63"/>
      <c r="K2974" s="62">
        <v>0</v>
      </c>
      <c r="L2974" s="63"/>
      <c r="M2974" s="63"/>
      <c r="N2974" s="63"/>
      <c r="O2974" s="63"/>
      <c r="P2974" s="63"/>
      <c r="Q2974" s="63"/>
      <c r="R2974" s="63"/>
      <c r="S2974" s="63"/>
      <c r="T2974" s="63"/>
      <c r="U2974" s="63"/>
      <c r="V2974" s="63"/>
      <c r="W2974" s="63"/>
      <c r="X2974" s="63"/>
      <c r="Y2974" s="63"/>
      <c r="Z2974" s="62">
        <v>303.05</v>
      </c>
      <c r="AA2974" s="62">
        <v>1143</v>
      </c>
      <c r="AB2974" s="62">
        <v>47.63</v>
      </c>
      <c r="AC2974" s="62">
        <v>151.53</v>
      </c>
    </row>
    <row r="2975" spans="1:29" ht="30" x14ac:dyDescent="0.25">
      <c r="A2975" s="61" t="s">
        <v>365</v>
      </c>
      <c r="B2975" s="61" t="s">
        <v>366</v>
      </c>
      <c r="C2975" s="62">
        <v>2018</v>
      </c>
      <c r="D2975" s="61" t="s">
        <v>86</v>
      </c>
      <c r="E2975" s="62">
        <v>42</v>
      </c>
      <c r="F2975" s="62">
        <v>11190</v>
      </c>
      <c r="G2975" s="62">
        <v>2351</v>
      </c>
      <c r="H2975" s="62">
        <v>4.66</v>
      </c>
      <c r="I2975" s="62">
        <v>266.43</v>
      </c>
      <c r="J2975" s="62">
        <v>10406.700000000001</v>
      </c>
      <c r="K2975" s="62">
        <v>888.46</v>
      </c>
      <c r="L2975" s="62">
        <v>1331</v>
      </c>
      <c r="M2975" s="62">
        <v>2.64</v>
      </c>
      <c r="N2975" s="62">
        <v>21.15</v>
      </c>
      <c r="O2975" s="62">
        <v>10714.18</v>
      </c>
      <c r="P2975" s="63"/>
      <c r="Q2975" s="63"/>
      <c r="R2975" s="63"/>
      <c r="S2975" s="63"/>
      <c r="T2975" s="63"/>
      <c r="U2975" s="63"/>
      <c r="V2975" s="63"/>
      <c r="W2975" s="63"/>
      <c r="X2975" s="63"/>
      <c r="Y2975" s="63"/>
      <c r="Z2975" s="62">
        <v>205755</v>
      </c>
      <c r="AA2975" s="62">
        <v>12160</v>
      </c>
      <c r="AB2975" s="62">
        <v>24.13</v>
      </c>
      <c r="AC2975" s="62">
        <v>4898.93</v>
      </c>
    </row>
    <row r="2976" spans="1:29" ht="30" x14ac:dyDescent="0.25">
      <c r="A2976" s="61" t="s">
        <v>363</v>
      </c>
      <c r="B2976" s="61" t="s">
        <v>364</v>
      </c>
      <c r="C2976" s="62">
        <v>2004</v>
      </c>
      <c r="D2976" s="61" t="s">
        <v>175</v>
      </c>
      <c r="E2976" s="62">
        <v>8</v>
      </c>
      <c r="F2976" s="63"/>
      <c r="G2976" s="63"/>
      <c r="H2976" s="63"/>
      <c r="I2976" s="63"/>
      <c r="J2976" s="63"/>
      <c r="K2976" s="62">
        <v>0</v>
      </c>
      <c r="L2976" s="63"/>
      <c r="M2976" s="63"/>
      <c r="N2976" s="63"/>
      <c r="O2976" s="63"/>
      <c r="P2976" s="63"/>
      <c r="Q2976" s="63"/>
      <c r="R2976" s="63"/>
      <c r="S2976" s="63"/>
      <c r="T2976" s="63"/>
      <c r="U2976" s="63"/>
      <c r="V2976" s="63"/>
      <c r="W2976" s="63"/>
      <c r="X2976" s="63"/>
      <c r="Y2976" s="63"/>
      <c r="Z2976" s="62">
        <v>0</v>
      </c>
      <c r="AA2976" s="63"/>
      <c r="AB2976" s="63"/>
      <c r="AC2976" s="62">
        <v>0</v>
      </c>
    </row>
    <row r="2977" spans="1:29" x14ac:dyDescent="0.25">
      <c r="A2977" s="61" t="s">
        <v>198</v>
      </c>
      <c r="B2977" s="61" t="s">
        <v>199</v>
      </c>
      <c r="C2977" s="62">
        <v>2004</v>
      </c>
      <c r="D2977" s="61" t="s">
        <v>78</v>
      </c>
      <c r="E2977" s="62">
        <v>40</v>
      </c>
      <c r="F2977" s="62">
        <v>391680</v>
      </c>
      <c r="G2977" s="62">
        <v>33354</v>
      </c>
      <c r="H2977" s="62">
        <v>69.489999999999995</v>
      </c>
      <c r="I2977" s="62">
        <v>9792</v>
      </c>
      <c r="J2977" s="62">
        <v>364262.40000000002</v>
      </c>
      <c r="K2977" s="62">
        <v>0</v>
      </c>
      <c r="L2977" s="63"/>
      <c r="M2977" s="63"/>
      <c r="N2977" s="63"/>
      <c r="O2977" s="63"/>
      <c r="P2977" s="63"/>
      <c r="Q2977" s="63"/>
      <c r="R2977" s="63"/>
      <c r="S2977" s="63"/>
      <c r="T2977" s="63"/>
      <c r="U2977" s="63"/>
      <c r="V2977" s="63"/>
      <c r="W2977" s="63"/>
      <c r="X2977" s="63"/>
      <c r="Y2977" s="63"/>
      <c r="Z2977" s="62">
        <v>60500</v>
      </c>
      <c r="AA2977" s="62">
        <v>5123</v>
      </c>
      <c r="AB2977" s="62">
        <v>10.67</v>
      </c>
      <c r="AC2977" s="62">
        <v>1512.5</v>
      </c>
    </row>
    <row r="2978" spans="1:29" x14ac:dyDescent="0.25">
      <c r="A2978" s="61" t="s">
        <v>76</v>
      </c>
      <c r="B2978" s="61" t="s">
        <v>77</v>
      </c>
      <c r="C2978" s="62">
        <v>2015</v>
      </c>
      <c r="D2978" s="61" t="s">
        <v>75</v>
      </c>
      <c r="E2978" s="62">
        <v>3</v>
      </c>
      <c r="F2978" s="63"/>
      <c r="G2978" s="63"/>
      <c r="H2978" s="63"/>
      <c r="I2978" s="63"/>
      <c r="J2978" s="63"/>
      <c r="K2978" s="62">
        <v>0</v>
      </c>
      <c r="L2978" s="63"/>
      <c r="M2978" s="63"/>
      <c r="N2978" s="63"/>
      <c r="O2978" s="63"/>
      <c r="P2978" s="63"/>
      <c r="Q2978" s="63"/>
      <c r="R2978" s="63"/>
      <c r="S2978" s="63"/>
      <c r="T2978" s="63"/>
      <c r="U2978" s="63"/>
      <c r="V2978" s="63"/>
      <c r="W2978" s="63"/>
      <c r="X2978" s="63"/>
      <c r="Y2978" s="63"/>
      <c r="Z2978" s="62">
        <v>218.8</v>
      </c>
      <c r="AA2978" s="62">
        <v>719</v>
      </c>
      <c r="AB2978" s="62">
        <v>19.97</v>
      </c>
      <c r="AC2978" s="62">
        <v>72.930000000000007</v>
      </c>
    </row>
    <row r="2979" spans="1:29" ht="30" x14ac:dyDescent="0.25">
      <c r="A2979" s="61" t="s">
        <v>255</v>
      </c>
      <c r="B2979" s="61" t="s">
        <v>256</v>
      </c>
      <c r="C2979" s="62">
        <v>2009</v>
      </c>
      <c r="D2979" s="61" t="s">
        <v>262</v>
      </c>
      <c r="E2979" s="62">
        <v>60</v>
      </c>
      <c r="F2979" s="62">
        <v>215461</v>
      </c>
      <c r="G2979" s="62">
        <v>42710</v>
      </c>
      <c r="H2979" s="62">
        <v>59.32</v>
      </c>
      <c r="I2979" s="62">
        <v>3591.02</v>
      </c>
      <c r="J2979" s="62">
        <v>200378.73</v>
      </c>
      <c r="K2979" s="62">
        <v>22365.66</v>
      </c>
      <c r="L2979" s="62">
        <v>31982</v>
      </c>
      <c r="M2979" s="62">
        <v>44.42</v>
      </c>
      <c r="N2979" s="62">
        <v>372.76</v>
      </c>
      <c r="O2979" s="62">
        <v>269714.26</v>
      </c>
      <c r="P2979" s="63"/>
      <c r="Q2979" s="63"/>
      <c r="R2979" s="63"/>
      <c r="S2979" s="63"/>
      <c r="T2979" s="63"/>
      <c r="U2979" s="63"/>
      <c r="V2979" s="63"/>
      <c r="W2979" s="63"/>
      <c r="X2979" s="63"/>
      <c r="Y2979" s="63"/>
      <c r="Z2979" s="62">
        <v>1853</v>
      </c>
      <c r="AA2979" s="62">
        <v>31308</v>
      </c>
      <c r="AB2979" s="62">
        <v>43.48</v>
      </c>
      <c r="AC2979" s="62">
        <v>30.88</v>
      </c>
    </row>
    <row r="2980" spans="1:29" x14ac:dyDescent="0.25">
      <c r="A2980" s="61" t="s">
        <v>273</v>
      </c>
      <c r="B2980" s="61" t="s">
        <v>274</v>
      </c>
      <c r="C2980" s="62">
        <v>2016</v>
      </c>
      <c r="D2980" s="61" t="s">
        <v>89</v>
      </c>
      <c r="E2980" s="62">
        <v>54</v>
      </c>
      <c r="F2980" s="62">
        <v>461918</v>
      </c>
      <c r="G2980" s="62">
        <v>86047</v>
      </c>
      <c r="H2980" s="62">
        <v>132.79</v>
      </c>
      <c r="I2980" s="62">
        <v>8554.0400000000009</v>
      </c>
      <c r="J2980" s="62">
        <v>429583.74</v>
      </c>
      <c r="K2980" s="62">
        <v>0</v>
      </c>
      <c r="L2980" s="63"/>
      <c r="M2980" s="63"/>
      <c r="N2980" s="63"/>
      <c r="O2980" s="63"/>
      <c r="P2980" s="63"/>
      <c r="Q2980" s="63"/>
      <c r="R2980" s="63"/>
      <c r="S2980" s="63"/>
      <c r="T2980" s="63"/>
      <c r="U2980" s="63"/>
      <c r="V2980" s="63"/>
      <c r="W2980" s="63"/>
      <c r="X2980" s="63"/>
      <c r="Y2980" s="63"/>
      <c r="Z2980" s="62">
        <v>1777.96</v>
      </c>
      <c r="AA2980" s="62">
        <v>7190</v>
      </c>
      <c r="AB2980" s="62">
        <v>11.1</v>
      </c>
      <c r="AC2980" s="62">
        <v>32.93</v>
      </c>
    </row>
    <row r="2981" spans="1:29" ht="30" x14ac:dyDescent="0.25">
      <c r="A2981" s="61" t="s">
        <v>446</v>
      </c>
      <c r="B2981" s="61" t="s">
        <v>447</v>
      </c>
      <c r="C2981" s="62">
        <v>2005</v>
      </c>
      <c r="D2981" s="61" t="s">
        <v>83</v>
      </c>
      <c r="E2981" s="62">
        <v>12</v>
      </c>
      <c r="F2981" s="62">
        <v>3833</v>
      </c>
      <c r="G2981" s="62">
        <v>642</v>
      </c>
      <c r="H2981" s="62">
        <v>4.46</v>
      </c>
      <c r="I2981" s="62">
        <v>319.42</v>
      </c>
      <c r="J2981" s="62">
        <v>3564.69</v>
      </c>
      <c r="K2981" s="62">
        <v>0</v>
      </c>
      <c r="L2981" s="62">
        <v>26</v>
      </c>
      <c r="M2981" s="62">
        <v>0.18</v>
      </c>
      <c r="N2981" s="63"/>
      <c r="O2981" s="63"/>
      <c r="P2981" s="62">
        <v>322</v>
      </c>
      <c r="Q2981" s="62">
        <v>718</v>
      </c>
      <c r="R2981" s="62">
        <v>4.99</v>
      </c>
      <c r="S2981" s="62">
        <v>26</v>
      </c>
      <c r="T2981" s="62">
        <v>4079.42</v>
      </c>
      <c r="U2981" s="63"/>
      <c r="V2981" s="63"/>
      <c r="W2981" s="63"/>
      <c r="X2981" s="63"/>
      <c r="Y2981" s="63"/>
      <c r="Z2981" s="62">
        <v>527096</v>
      </c>
      <c r="AA2981" s="62">
        <v>14596</v>
      </c>
      <c r="AB2981" s="62">
        <v>101.36</v>
      </c>
      <c r="AC2981" s="62">
        <v>43924.67</v>
      </c>
    </row>
    <row r="2982" spans="1:29" ht="30" x14ac:dyDescent="0.25">
      <c r="A2982" s="61" t="s">
        <v>180</v>
      </c>
      <c r="B2982" s="61" t="s">
        <v>181</v>
      </c>
      <c r="C2982" s="62">
        <v>2014</v>
      </c>
      <c r="D2982" s="61" t="s">
        <v>78</v>
      </c>
      <c r="E2982" s="62">
        <v>50</v>
      </c>
      <c r="F2982" s="62">
        <v>182520</v>
      </c>
      <c r="G2982" s="62">
        <v>24518</v>
      </c>
      <c r="H2982" s="62">
        <v>40.86</v>
      </c>
      <c r="I2982" s="62">
        <v>3650.4</v>
      </c>
      <c r="J2982" s="62">
        <v>169743.6</v>
      </c>
      <c r="K2982" s="62">
        <v>34846.410000000003</v>
      </c>
      <c r="L2982" s="62">
        <v>47731</v>
      </c>
      <c r="M2982" s="62">
        <v>79.55</v>
      </c>
      <c r="N2982" s="62">
        <v>696.93</v>
      </c>
      <c r="O2982" s="62">
        <v>420223.32</v>
      </c>
      <c r="P2982" s="63"/>
      <c r="Q2982" s="63"/>
      <c r="R2982" s="63"/>
      <c r="S2982" s="63"/>
      <c r="T2982" s="63"/>
      <c r="U2982" s="63"/>
      <c r="V2982" s="63"/>
      <c r="W2982" s="63"/>
      <c r="X2982" s="63"/>
      <c r="Y2982" s="63"/>
      <c r="Z2982" s="62">
        <v>1617</v>
      </c>
      <c r="AA2982" s="62">
        <v>19709</v>
      </c>
      <c r="AB2982" s="62">
        <v>32.85</v>
      </c>
      <c r="AC2982" s="62">
        <v>32.340000000000003</v>
      </c>
    </row>
    <row r="2983" spans="1:29" ht="30" x14ac:dyDescent="0.25">
      <c r="A2983" s="61" t="s">
        <v>233</v>
      </c>
      <c r="B2983" s="61" t="s">
        <v>234</v>
      </c>
      <c r="C2983" s="62">
        <v>2015</v>
      </c>
      <c r="D2983" s="61" t="s">
        <v>86</v>
      </c>
      <c r="E2983" s="62">
        <v>160</v>
      </c>
      <c r="F2983" s="62">
        <v>38722</v>
      </c>
      <c r="G2983" s="62">
        <v>8008</v>
      </c>
      <c r="H2983" s="62">
        <v>4.17</v>
      </c>
      <c r="I2983" s="62">
        <v>242.01</v>
      </c>
      <c r="J2983" s="62">
        <v>36011.46</v>
      </c>
      <c r="K2983" s="62">
        <v>1931.13</v>
      </c>
      <c r="L2983" s="62">
        <v>3503</v>
      </c>
      <c r="M2983" s="62">
        <v>1.82</v>
      </c>
      <c r="N2983" s="62">
        <v>12.07</v>
      </c>
      <c r="O2983" s="62">
        <v>23288.13</v>
      </c>
      <c r="P2983" s="63"/>
      <c r="Q2983" s="63"/>
      <c r="R2983" s="63"/>
      <c r="S2983" s="63"/>
      <c r="T2983" s="63"/>
      <c r="U2983" s="63"/>
      <c r="V2983" s="63"/>
      <c r="W2983" s="63"/>
      <c r="X2983" s="63"/>
      <c r="Y2983" s="63"/>
      <c r="Z2983" s="62">
        <v>5073.1899999999996</v>
      </c>
      <c r="AA2983" s="62">
        <v>75028</v>
      </c>
      <c r="AB2983" s="62">
        <v>39.08</v>
      </c>
      <c r="AC2983" s="62">
        <v>31.71</v>
      </c>
    </row>
    <row r="2984" spans="1:29" x14ac:dyDescent="0.25">
      <c r="A2984" s="61" t="s">
        <v>157</v>
      </c>
      <c r="B2984" s="61" t="s">
        <v>158</v>
      </c>
      <c r="C2984" s="62">
        <v>2013</v>
      </c>
      <c r="D2984" s="61" t="s">
        <v>78</v>
      </c>
      <c r="E2984" s="62">
        <v>68</v>
      </c>
      <c r="F2984" s="62">
        <v>727592</v>
      </c>
      <c r="G2984" s="62">
        <v>108477</v>
      </c>
      <c r="H2984" s="62">
        <v>132.94</v>
      </c>
      <c r="I2984" s="62">
        <v>10699.88</v>
      </c>
      <c r="J2984" s="62">
        <v>676660.56</v>
      </c>
      <c r="K2984" s="62">
        <v>0</v>
      </c>
      <c r="L2984" s="63"/>
      <c r="M2984" s="63"/>
      <c r="N2984" s="63"/>
      <c r="O2984" s="63"/>
      <c r="P2984" s="63"/>
      <c r="Q2984" s="63"/>
      <c r="R2984" s="63"/>
      <c r="S2984" s="63"/>
      <c r="T2984" s="63"/>
      <c r="U2984" s="63"/>
      <c r="V2984" s="63"/>
      <c r="W2984" s="63"/>
      <c r="X2984" s="63"/>
      <c r="Y2984" s="63"/>
      <c r="Z2984" s="62">
        <v>2650.49</v>
      </c>
      <c r="AA2984" s="62">
        <v>16573</v>
      </c>
      <c r="AB2984" s="62">
        <v>20.309999999999999</v>
      </c>
      <c r="AC2984" s="62">
        <v>38.979999999999997</v>
      </c>
    </row>
    <row r="2985" spans="1:29" x14ac:dyDescent="0.25">
      <c r="A2985" s="61" t="s">
        <v>159</v>
      </c>
      <c r="B2985" s="61" t="s">
        <v>160</v>
      </c>
      <c r="C2985" s="62">
        <v>2006</v>
      </c>
      <c r="D2985" s="61" t="s">
        <v>83</v>
      </c>
      <c r="E2985" s="62">
        <v>4</v>
      </c>
      <c r="F2985" s="63"/>
      <c r="G2985" s="63"/>
      <c r="H2985" s="63"/>
      <c r="I2985" s="63"/>
      <c r="J2985" s="63"/>
      <c r="K2985" s="62">
        <v>0</v>
      </c>
      <c r="L2985" s="63"/>
      <c r="M2985" s="63"/>
      <c r="N2985" s="63"/>
      <c r="O2985" s="63"/>
      <c r="P2985" s="63"/>
      <c r="Q2985" s="63"/>
      <c r="R2985" s="63"/>
      <c r="S2985" s="63"/>
      <c r="T2985" s="63"/>
      <c r="U2985" s="63"/>
      <c r="V2985" s="63"/>
      <c r="W2985" s="63"/>
      <c r="X2985" s="63"/>
      <c r="Y2985" s="63"/>
      <c r="Z2985" s="62">
        <v>445</v>
      </c>
      <c r="AA2985" s="62">
        <v>2097</v>
      </c>
      <c r="AB2985" s="62">
        <v>43.69</v>
      </c>
      <c r="AC2985" s="62">
        <v>111.25</v>
      </c>
    </row>
    <row r="2986" spans="1:29" x14ac:dyDescent="0.25">
      <c r="A2986" s="61" t="s">
        <v>376</v>
      </c>
      <c r="B2986" s="61" t="s">
        <v>377</v>
      </c>
      <c r="C2986" s="62">
        <v>2013</v>
      </c>
      <c r="D2986" s="61" t="s">
        <v>86</v>
      </c>
      <c r="E2986" s="62">
        <v>56</v>
      </c>
      <c r="F2986" s="62">
        <v>354858</v>
      </c>
      <c r="G2986" s="62">
        <v>52288</v>
      </c>
      <c r="H2986" s="62">
        <v>77.81</v>
      </c>
      <c r="I2986" s="62">
        <v>6336.75</v>
      </c>
      <c r="J2986" s="62">
        <v>330017.94</v>
      </c>
      <c r="K2986" s="62">
        <v>36970.9</v>
      </c>
      <c r="L2986" s="62">
        <v>42426</v>
      </c>
      <c r="M2986" s="62">
        <v>63.13</v>
      </c>
      <c r="N2986" s="62">
        <v>660.19</v>
      </c>
      <c r="O2986" s="62">
        <v>445843.20000000001</v>
      </c>
      <c r="P2986" s="63"/>
      <c r="Q2986" s="63"/>
      <c r="R2986" s="63"/>
      <c r="S2986" s="63"/>
      <c r="T2986" s="63"/>
      <c r="U2986" s="63"/>
      <c r="V2986" s="63"/>
      <c r="W2986" s="63"/>
      <c r="X2986" s="63"/>
      <c r="Y2986" s="63"/>
      <c r="Z2986" s="62">
        <v>546500</v>
      </c>
      <c r="AA2986" s="62">
        <v>34279</v>
      </c>
      <c r="AB2986" s="62">
        <v>51.01</v>
      </c>
      <c r="AC2986" s="62">
        <v>9758.93</v>
      </c>
    </row>
    <row r="2987" spans="1:29" x14ac:dyDescent="0.25">
      <c r="A2987" s="61" t="s">
        <v>462</v>
      </c>
      <c r="B2987" s="61" t="s">
        <v>463</v>
      </c>
      <c r="C2987" s="62">
        <v>2004</v>
      </c>
      <c r="D2987" s="61" t="s">
        <v>585</v>
      </c>
      <c r="E2987" s="62">
        <v>251</v>
      </c>
      <c r="F2987" s="62">
        <v>1133218</v>
      </c>
      <c r="G2987" s="62">
        <v>150134</v>
      </c>
      <c r="H2987" s="62">
        <v>49.85</v>
      </c>
      <c r="I2987" s="62">
        <v>4514.8100000000004</v>
      </c>
      <c r="J2987" s="62">
        <v>1053892.74</v>
      </c>
      <c r="K2987" s="62">
        <v>104872.94</v>
      </c>
      <c r="L2987" s="62">
        <v>153357</v>
      </c>
      <c r="M2987" s="62">
        <v>50.92</v>
      </c>
      <c r="N2987" s="62">
        <v>417.82</v>
      </c>
      <c r="O2987" s="62">
        <v>1264694.23</v>
      </c>
      <c r="P2987" s="63"/>
      <c r="Q2987" s="63"/>
      <c r="R2987" s="63"/>
      <c r="S2987" s="63"/>
      <c r="T2987" s="63"/>
      <c r="U2987" s="63"/>
      <c r="V2987" s="63"/>
      <c r="W2987" s="63"/>
      <c r="X2987" s="63"/>
      <c r="Y2987" s="63"/>
      <c r="Z2987" s="62">
        <v>1637</v>
      </c>
      <c r="AA2987" s="62">
        <v>114806</v>
      </c>
      <c r="AB2987" s="62">
        <v>38.119999999999997</v>
      </c>
      <c r="AC2987" s="62">
        <v>6.52</v>
      </c>
    </row>
    <row r="2988" spans="1:29" x14ac:dyDescent="0.25">
      <c r="A2988" s="61" t="s">
        <v>163</v>
      </c>
      <c r="B2988" s="61" t="s">
        <v>164</v>
      </c>
      <c r="C2988" s="62">
        <v>2013</v>
      </c>
      <c r="D2988" s="61" t="s">
        <v>78</v>
      </c>
      <c r="E2988" s="62">
        <v>50</v>
      </c>
      <c r="F2988" s="62">
        <v>164184</v>
      </c>
      <c r="G2988" s="62">
        <v>21565</v>
      </c>
      <c r="H2988" s="62">
        <v>35.94</v>
      </c>
      <c r="I2988" s="62">
        <v>3283.68</v>
      </c>
      <c r="J2988" s="62">
        <v>152691.12</v>
      </c>
      <c r="K2988" s="62">
        <v>44320.08</v>
      </c>
      <c r="L2988" s="62">
        <v>29291</v>
      </c>
      <c r="M2988" s="62">
        <v>48.82</v>
      </c>
      <c r="N2988" s="62">
        <v>886.4</v>
      </c>
      <c r="O2988" s="62">
        <v>534469.11</v>
      </c>
      <c r="P2988" s="63"/>
      <c r="Q2988" s="63"/>
      <c r="R2988" s="63"/>
      <c r="S2988" s="63"/>
      <c r="T2988" s="63"/>
      <c r="U2988" s="63"/>
      <c r="V2988" s="63"/>
      <c r="W2988" s="63"/>
      <c r="X2988" s="63"/>
      <c r="Y2988" s="63"/>
      <c r="Z2988" s="62">
        <v>254743</v>
      </c>
      <c r="AA2988" s="62">
        <v>20107</v>
      </c>
      <c r="AB2988" s="62">
        <v>33.51</v>
      </c>
      <c r="AC2988" s="62">
        <v>5094.8599999999997</v>
      </c>
    </row>
    <row r="2989" spans="1:29" ht="30" x14ac:dyDescent="0.25">
      <c r="A2989" s="61" t="s">
        <v>206</v>
      </c>
      <c r="B2989" s="61" t="s">
        <v>207</v>
      </c>
      <c r="C2989" s="62">
        <v>2018</v>
      </c>
      <c r="D2989" s="61" t="s">
        <v>99</v>
      </c>
      <c r="E2989" s="62">
        <v>60</v>
      </c>
      <c r="F2989" s="62">
        <v>143007</v>
      </c>
      <c r="G2989" s="62">
        <v>29193</v>
      </c>
      <c r="H2989" s="62">
        <v>40.549999999999997</v>
      </c>
      <c r="I2989" s="62">
        <v>2383.4499999999998</v>
      </c>
      <c r="J2989" s="62">
        <v>132996.51</v>
      </c>
      <c r="K2989" s="62">
        <v>31933.07</v>
      </c>
      <c r="L2989" s="62">
        <v>29922</v>
      </c>
      <c r="M2989" s="62">
        <v>41.56</v>
      </c>
      <c r="N2989" s="62">
        <v>532.22</v>
      </c>
      <c r="O2989" s="62">
        <v>385090.53</v>
      </c>
      <c r="P2989" s="63"/>
      <c r="Q2989" s="63"/>
      <c r="R2989" s="63"/>
      <c r="S2989" s="63"/>
      <c r="T2989" s="63"/>
      <c r="U2989" s="63"/>
      <c r="V2989" s="63"/>
      <c r="W2989" s="63"/>
      <c r="X2989" s="63"/>
      <c r="Y2989" s="63"/>
      <c r="Z2989" s="62">
        <v>222.89</v>
      </c>
      <c r="AA2989" s="62">
        <v>20651</v>
      </c>
      <c r="AB2989" s="62">
        <v>28.68</v>
      </c>
      <c r="AC2989" s="62">
        <v>3.71</v>
      </c>
    </row>
    <row r="2990" spans="1:29" ht="30" x14ac:dyDescent="0.25">
      <c r="A2990" s="61" t="s">
        <v>138</v>
      </c>
      <c r="B2990" s="61" t="s">
        <v>139</v>
      </c>
      <c r="C2990" s="62">
        <v>2009</v>
      </c>
      <c r="D2990" s="61" t="s">
        <v>78</v>
      </c>
      <c r="E2990" s="62">
        <v>40</v>
      </c>
      <c r="F2990" s="62">
        <v>105161</v>
      </c>
      <c r="G2990" s="62">
        <v>18023</v>
      </c>
      <c r="H2990" s="62">
        <v>37.549999999999997</v>
      </c>
      <c r="I2990" s="62">
        <v>2629.03</v>
      </c>
      <c r="J2990" s="62">
        <v>97799.73</v>
      </c>
      <c r="K2990" s="62">
        <v>40125.120000000003</v>
      </c>
      <c r="L2990" s="62">
        <v>75896</v>
      </c>
      <c r="M2990" s="62">
        <v>158.12</v>
      </c>
      <c r="N2990" s="62">
        <v>1003.13</v>
      </c>
      <c r="O2990" s="62">
        <v>483880.87</v>
      </c>
      <c r="P2990" s="63"/>
      <c r="Q2990" s="63"/>
      <c r="R2990" s="63"/>
      <c r="S2990" s="63"/>
      <c r="T2990" s="63"/>
      <c r="U2990" s="63"/>
      <c r="V2990" s="63"/>
      <c r="W2990" s="63"/>
      <c r="X2990" s="63"/>
      <c r="Y2990" s="63"/>
      <c r="Z2990" s="62">
        <v>153200</v>
      </c>
      <c r="AA2990" s="62">
        <v>13886</v>
      </c>
      <c r="AB2990" s="62">
        <v>28.93</v>
      </c>
      <c r="AC2990" s="62">
        <v>3830</v>
      </c>
    </row>
    <row r="2991" spans="1:29" ht="30" x14ac:dyDescent="0.25">
      <c r="A2991" s="61" t="s">
        <v>92</v>
      </c>
      <c r="B2991" s="61" t="s">
        <v>93</v>
      </c>
      <c r="C2991" s="62">
        <v>2011</v>
      </c>
      <c r="D2991" s="61" t="s">
        <v>75</v>
      </c>
      <c r="E2991" s="62">
        <v>8</v>
      </c>
      <c r="F2991" s="63"/>
      <c r="G2991" s="63"/>
      <c r="H2991" s="63"/>
      <c r="I2991" s="63"/>
      <c r="J2991" s="63"/>
      <c r="K2991" s="62">
        <v>0</v>
      </c>
      <c r="L2991" s="63"/>
      <c r="M2991" s="63"/>
      <c r="N2991" s="63"/>
      <c r="O2991" s="63"/>
      <c r="P2991" s="63"/>
      <c r="Q2991" s="63"/>
      <c r="R2991" s="63"/>
      <c r="S2991" s="63"/>
      <c r="T2991" s="63"/>
      <c r="U2991" s="63"/>
      <c r="V2991" s="63"/>
      <c r="W2991" s="63"/>
      <c r="X2991" s="63"/>
      <c r="Y2991" s="63"/>
      <c r="Z2991" s="62">
        <v>0</v>
      </c>
      <c r="AA2991" s="62">
        <v>1297</v>
      </c>
      <c r="AB2991" s="62">
        <v>13.51</v>
      </c>
      <c r="AC2991" s="62">
        <v>0</v>
      </c>
    </row>
    <row r="2992" spans="1:29" ht="30" x14ac:dyDescent="0.25">
      <c r="A2992" s="61" t="s">
        <v>165</v>
      </c>
      <c r="B2992" s="61" t="s">
        <v>166</v>
      </c>
      <c r="C2992" s="62">
        <v>2015</v>
      </c>
      <c r="D2992" s="61" t="s">
        <v>89</v>
      </c>
      <c r="E2992" s="62">
        <v>52</v>
      </c>
      <c r="F2992" s="62">
        <v>398537</v>
      </c>
      <c r="G2992" s="62">
        <v>84911</v>
      </c>
      <c r="H2992" s="62">
        <v>136.08000000000001</v>
      </c>
      <c r="I2992" s="62">
        <v>7664.17</v>
      </c>
      <c r="J2992" s="62">
        <v>370639.41</v>
      </c>
      <c r="K2992" s="62">
        <v>0</v>
      </c>
      <c r="L2992" s="63"/>
      <c r="M2992" s="63"/>
      <c r="N2992" s="63"/>
      <c r="O2992" s="63"/>
      <c r="P2992" s="63"/>
      <c r="Q2992" s="63"/>
      <c r="R2992" s="63"/>
      <c r="S2992" s="63"/>
      <c r="T2992" s="63"/>
      <c r="U2992" s="63"/>
      <c r="V2992" s="63"/>
      <c r="W2992" s="63"/>
      <c r="X2992" s="63"/>
      <c r="Y2992" s="63"/>
      <c r="Z2992" s="62">
        <v>1.6</v>
      </c>
      <c r="AA2992" s="62">
        <v>11856</v>
      </c>
      <c r="AB2992" s="62">
        <v>19</v>
      </c>
      <c r="AC2992" s="62">
        <v>0.03</v>
      </c>
    </row>
    <row r="2993" spans="1:29" x14ac:dyDescent="0.25">
      <c r="A2993" s="61" t="s">
        <v>267</v>
      </c>
      <c r="B2993" s="61" t="s">
        <v>268</v>
      </c>
      <c r="C2993" s="62">
        <v>2017</v>
      </c>
      <c r="D2993" s="61" t="s">
        <v>78</v>
      </c>
      <c r="E2993" s="62">
        <v>64</v>
      </c>
      <c r="F2993" s="62">
        <v>574320</v>
      </c>
      <c r="G2993" s="62">
        <v>90757</v>
      </c>
      <c r="H2993" s="62">
        <v>118.17</v>
      </c>
      <c r="I2993" s="62">
        <v>8973.75</v>
      </c>
      <c r="J2993" s="62">
        <v>534117.6</v>
      </c>
      <c r="K2993" s="62">
        <v>1171.43</v>
      </c>
      <c r="L2993" s="62">
        <v>2318</v>
      </c>
      <c r="M2993" s="62">
        <v>3.02</v>
      </c>
      <c r="N2993" s="62">
        <v>18.3</v>
      </c>
      <c r="O2993" s="62">
        <v>14126.62</v>
      </c>
      <c r="P2993" s="63"/>
      <c r="Q2993" s="63"/>
      <c r="R2993" s="63"/>
      <c r="S2993" s="63"/>
      <c r="T2993" s="63"/>
      <c r="U2993" s="63"/>
      <c r="V2993" s="63"/>
      <c r="W2993" s="63"/>
      <c r="X2993" s="63"/>
      <c r="Y2993" s="63"/>
      <c r="Z2993" s="62">
        <v>924.72</v>
      </c>
      <c r="AA2993" s="62">
        <v>14018</v>
      </c>
      <c r="AB2993" s="62">
        <v>18.25</v>
      </c>
      <c r="AC2993" s="62">
        <v>14.45</v>
      </c>
    </row>
    <row r="2994" spans="1:29" ht="30" x14ac:dyDescent="0.25">
      <c r="A2994" s="61" t="s">
        <v>171</v>
      </c>
      <c r="B2994" s="61" t="s">
        <v>172</v>
      </c>
      <c r="C2994" s="62">
        <v>2008</v>
      </c>
      <c r="D2994" s="61" t="s">
        <v>86</v>
      </c>
      <c r="E2994" s="62">
        <v>80</v>
      </c>
      <c r="F2994" s="62">
        <v>27179</v>
      </c>
      <c r="G2994" s="62">
        <v>6369</v>
      </c>
      <c r="H2994" s="62">
        <v>6.63</v>
      </c>
      <c r="I2994" s="62">
        <v>339.74</v>
      </c>
      <c r="J2994" s="62">
        <v>25276.47</v>
      </c>
      <c r="K2994" s="62">
        <v>1118.33</v>
      </c>
      <c r="L2994" s="62">
        <v>2389</v>
      </c>
      <c r="M2994" s="62">
        <v>2.4900000000000002</v>
      </c>
      <c r="N2994" s="63"/>
      <c r="O2994" s="63"/>
      <c r="P2994" s="63"/>
      <c r="Q2994" s="63"/>
      <c r="R2994" s="63"/>
      <c r="S2994" s="63"/>
      <c r="T2994" s="63"/>
      <c r="U2994" s="63"/>
      <c r="V2994" s="63"/>
      <c r="W2994" s="63"/>
      <c r="X2994" s="63"/>
      <c r="Y2994" s="63"/>
      <c r="Z2994" s="62">
        <v>6651</v>
      </c>
      <c r="AA2994" s="62">
        <v>51678</v>
      </c>
      <c r="AB2994" s="62">
        <v>53.83</v>
      </c>
      <c r="AC2994" s="62">
        <v>83.14</v>
      </c>
    </row>
    <row r="2995" spans="1:29" x14ac:dyDescent="0.25">
      <c r="A2995" s="61" t="s">
        <v>113</v>
      </c>
      <c r="B2995" s="61" t="s">
        <v>114</v>
      </c>
      <c r="C2995" s="62">
        <v>2014</v>
      </c>
      <c r="D2995" s="61" t="s">
        <v>373</v>
      </c>
      <c r="E2995" s="62">
        <v>4</v>
      </c>
      <c r="F2995" s="63"/>
      <c r="G2995" s="63"/>
      <c r="H2995" s="63"/>
      <c r="I2995" s="63"/>
      <c r="J2995" s="63"/>
      <c r="K2995" s="62">
        <v>0</v>
      </c>
      <c r="L2995" s="63"/>
      <c r="M2995" s="63"/>
      <c r="N2995" s="63"/>
      <c r="O2995" s="63"/>
      <c r="P2995" s="63"/>
      <c r="Q2995" s="63"/>
      <c r="R2995" s="63"/>
      <c r="S2995" s="63"/>
      <c r="T2995" s="63"/>
      <c r="U2995" s="63"/>
      <c r="V2995" s="63"/>
      <c r="W2995" s="63"/>
      <c r="X2995" s="63"/>
      <c r="Y2995" s="63"/>
      <c r="Z2995" s="62">
        <v>0</v>
      </c>
      <c r="AA2995" s="63"/>
      <c r="AB2995" s="63"/>
      <c r="AC2995" s="62">
        <v>0</v>
      </c>
    </row>
    <row r="2996" spans="1:29" x14ac:dyDescent="0.25">
      <c r="A2996" s="61" t="s">
        <v>128</v>
      </c>
      <c r="B2996" s="61" t="s">
        <v>129</v>
      </c>
      <c r="C2996" s="62">
        <v>2004</v>
      </c>
      <c r="D2996" s="61" t="s">
        <v>99</v>
      </c>
      <c r="E2996" s="62">
        <v>80</v>
      </c>
      <c r="F2996" s="62">
        <v>95044</v>
      </c>
      <c r="G2996" s="62">
        <v>12982</v>
      </c>
      <c r="H2996" s="62">
        <v>13.52</v>
      </c>
      <c r="I2996" s="62">
        <v>1188.05</v>
      </c>
      <c r="J2996" s="62">
        <v>88390.92</v>
      </c>
      <c r="K2996" s="62">
        <v>13826.56</v>
      </c>
      <c r="L2996" s="62">
        <v>18202</v>
      </c>
      <c r="M2996" s="62">
        <v>18.96</v>
      </c>
      <c r="N2996" s="62">
        <v>172.83</v>
      </c>
      <c r="O2996" s="62">
        <v>166738.6</v>
      </c>
      <c r="P2996" s="63"/>
      <c r="Q2996" s="63"/>
      <c r="R2996" s="63"/>
      <c r="S2996" s="63"/>
      <c r="T2996" s="63"/>
      <c r="U2996" s="63"/>
      <c r="V2996" s="63"/>
      <c r="W2996" s="63"/>
      <c r="X2996" s="63"/>
      <c r="Y2996" s="63"/>
      <c r="Z2996" s="62">
        <v>646</v>
      </c>
      <c r="AA2996" s="62">
        <v>6151</v>
      </c>
      <c r="AB2996" s="62">
        <v>6.41</v>
      </c>
      <c r="AC2996" s="62">
        <v>8.08</v>
      </c>
    </row>
    <row r="2997" spans="1:29" ht="30" x14ac:dyDescent="0.25">
      <c r="A2997" s="61" t="s">
        <v>218</v>
      </c>
      <c r="B2997" s="61" t="s">
        <v>219</v>
      </c>
      <c r="C2997" s="62">
        <v>2005</v>
      </c>
      <c r="D2997" s="61" t="s">
        <v>99</v>
      </c>
      <c r="E2997" s="62">
        <v>176</v>
      </c>
      <c r="F2997" s="62">
        <v>2140260</v>
      </c>
      <c r="G2997" s="62">
        <v>242761</v>
      </c>
      <c r="H2997" s="62">
        <v>114.94</v>
      </c>
      <c r="I2997" s="62">
        <v>12160.57</v>
      </c>
      <c r="J2997" s="62">
        <v>1990441.8</v>
      </c>
      <c r="K2997" s="62">
        <v>0</v>
      </c>
      <c r="L2997" s="63"/>
      <c r="M2997" s="63"/>
      <c r="N2997" s="63"/>
      <c r="O2997" s="63"/>
      <c r="P2997" s="63"/>
      <c r="Q2997" s="63"/>
      <c r="R2997" s="63"/>
      <c r="S2997" s="63"/>
      <c r="T2997" s="63"/>
      <c r="U2997" s="63"/>
      <c r="V2997" s="63"/>
      <c r="W2997" s="63"/>
      <c r="X2997" s="63"/>
      <c r="Y2997" s="63"/>
      <c r="Z2997" s="62">
        <v>591500</v>
      </c>
      <c r="AA2997" s="62">
        <v>48853</v>
      </c>
      <c r="AB2997" s="62">
        <v>23.13</v>
      </c>
      <c r="AC2997" s="62">
        <v>3360.8</v>
      </c>
    </row>
    <row r="2998" spans="1:29" ht="30" x14ac:dyDescent="0.25">
      <c r="A2998" s="61" t="s">
        <v>231</v>
      </c>
      <c r="B2998" s="61" t="s">
        <v>232</v>
      </c>
      <c r="C2998" s="62">
        <v>2014</v>
      </c>
      <c r="D2998" s="61" t="s">
        <v>313</v>
      </c>
      <c r="E2998" s="62">
        <v>40</v>
      </c>
      <c r="F2998" s="62">
        <v>335850</v>
      </c>
      <c r="G2998" s="62">
        <v>40445</v>
      </c>
      <c r="H2998" s="62">
        <v>84.26</v>
      </c>
      <c r="I2998" s="62">
        <v>8396.25</v>
      </c>
      <c r="J2998" s="62">
        <v>312340.5</v>
      </c>
      <c r="K2998" s="62">
        <v>1525.7</v>
      </c>
      <c r="L2998" s="62">
        <v>1953</v>
      </c>
      <c r="M2998" s="62">
        <v>4.07</v>
      </c>
      <c r="N2998" s="62">
        <v>38.14</v>
      </c>
      <c r="O2998" s="62">
        <v>18398.91</v>
      </c>
      <c r="P2998" s="63"/>
      <c r="Q2998" s="63"/>
      <c r="R2998" s="63"/>
      <c r="S2998" s="63"/>
      <c r="T2998" s="63"/>
      <c r="U2998" s="63"/>
      <c r="V2998" s="63"/>
      <c r="W2998" s="63"/>
      <c r="X2998" s="63"/>
      <c r="Y2998" s="63"/>
      <c r="Z2998" s="62">
        <v>1409</v>
      </c>
      <c r="AA2998" s="62">
        <v>12680</v>
      </c>
      <c r="AB2998" s="62">
        <v>26.42</v>
      </c>
      <c r="AC2998" s="62">
        <v>35.229999999999997</v>
      </c>
    </row>
    <row r="2999" spans="1:29" x14ac:dyDescent="0.25">
      <c r="A2999" s="61" t="s">
        <v>107</v>
      </c>
      <c r="B2999" s="61" t="s">
        <v>108</v>
      </c>
      <c r="C2999" s="62">
        <v>2007</v>
      </c>
      <c r="D2999" s="61" t="s">
        <v>135</v>
      </c>
      <c r="E2999" s="62">
        <v>60</v>
      </c>
      <c r="F2999" s="62">
        <v>16312</v>
      </c>
      <c r="G2999" s="62">
        <v>3233</v>
      </c>
      <c r="H2999" s="62">
        <v>4.49</v>
      </c>
      <c r="I2999" s="62">
        <v>271.87</v>
      </c>
      <c r="J2999" s="62">
        <v>15170.16</v>
      </c>
      <c r="K2999" s="62">
        <v>66212.42</v>
      </c>
      <c r="L2999" s="62">
        <v>100211</v>
      </c>
      <c r="M2999" s="62">
        <v>139.18</v>
      </c>
      <c r="N2999" s="62">
        <v>1103.54</v>
      </c>
      <c r="O2999" s="62">
        <v>798475.38</v>
      </c>
      <c r="P2999" s="63"/>
      <c r="Q2999" s="63"/>
      <c r="R2999" s="63"/>
      <c r="S2999" s="63"/>
      <c r="T2999" s="63"/>
      <c r="U2999" s="63"/>
      <c r="V2999" s="63"/>
      <c r="W2999" s="63"/>
      <c r="X2999" s="63"/>
      <c r="Y2999" s="63"/>
      <c r="Z2999" s="62">
        <v>0</v>
      </c>
      <c r="AA2999" s="62">
        <v>29100</v>
      </c>
      <c r="AB2999" s="62">
        <v>40.42</v>
      </c>
      <c r="AC2999" s="62">
        <v>0</v>
      </c>
    </row>
    <row r="3000" spans="1:29" ht="30" x14ac:dyDescent="0.25">
      <c r="A3000" s="61" t="s">
        <v>136</v>
      </c>
      <c r="B3000" s="61" t="s">
        <v>137</v>
      </c>
      <c r="C3000" s="62">
        <v>2018</v>
      </c>
      <c r="D3000" s="61" t="s">
        <v>75</v>
      </c>
      <c r="E3000" s="62">
        <v>25</v>
      </c>
      <c r="F3000" s="62">
        <v>774</v>
      </c>
      <c r="G3000" s="62">
        <v>206</v>
      </c>
      <c r="H3000" s="62">
        <v>0.69</v>
      </c>
      <c r="I3000" s="62">
        <v>30.96</v>
      </c>
      <c r="J3000" s="62">
        <v>719.82</v>
      </c>
      <c r="K3000" s="62">
        <v>0</v>
      </c>
      <c r="L3000" s="63"/>
      <c r="M3000" s="63"/>
      <c r="N3000" s="63"/>
      <c r="O3000" s="63"/>
      <c r="P3000" s="63"/>
      <c r="Q3000" s="63"/>
      <c r="R3000" s="63"/>
      <c r="S3000" s="63"/>
      <c r="T3000" s="63"/>
      <c r="U3000" s="62">
        <v>500</v>
      </c>
      <c r="V3000" s="62">
        <v>1108</v>
      </c>
      <c r="W3000" s="62">
        <v>3.69</v>
      </c>
      <c r="X3000" s="62">
        <v>20</v>
      </c>
      <c r="Y3000" s="62">
        <v>11192</v>
      </c>
      <c r="Z3000" s="62">
        <v>1196.1099999999999</v>
      </c>
      <c r="AA3000" s="62">
        <v>4029</v>
      </c>
      <c r="AB3000" s="62">
        <v>13.43</v>
      </c>
      <c r="AC3000" s="62">
        <v>47.84</v>
      </c>
    </row>
    <row r="3001" spans="1:29" x14ac:dyDescent="0.25">
      <c r="A3001" s="61" t="s">
        <v>462</v>
      </c>
      <c r="B3001" s="61" t="s">
        <v>463</v>
      </c>
      <c r="C3001" s="62">
        <v>2004</v>
      </c>
      <c r="D3001" s="61" t="s">
        <v>78</v>
      </c>
      <c r="E3001" s="62">
        <v>40</v>
      </c>
      <c r="F3001" s="62">
        <v>228240</v>
      </c>
      <c r="G3001" s="62">
        <v>27227</v>
      </c>
      <c r="H3001" s="62">
        <v>56.72</v>
      </c>
      <c r="I3001" s="62">
        <v>5706</v>
      </c>
      <c r="J3001" s="62">
        <v>212263.2</v>
      </c>
      <c r="K3001" s="62">
        <v>25698.35</v>
      </c>
      <c r="L3001" s="62">
        <v>34532</v>
      </c>
      <c r="M3001" s="62">
        <v>71.94</v>
      </c>
      <c r="N3001" s="62">
        <v>642.46</v>
      </c>
      <c r="O3001" s="62">
        <v>309904.13</v>
      </c>
      <c r="P3001" s="63"/>
      <c r="Q3001" s="63"/>
      <c r="R3001" s="63"/>
      <c r="S3001" s="63"/>
      <c r="T3001" s="63"/>
      <c r="U3001" s="63"/>
      <c r="V3001" s="63"/>
      <c r="W3001" s="63"/>
      <c r="X3001" s="63"/>
      <c r="Y3001" s="63"/>
      <c r="Z3001" s="62">
        <v>317</v>
      </c>
      <c r="AA3001" s="62">
        <v>23587</v>
      </c>
      <c r="AB3001" s="62">
        <v>49.14</v>
      </c>
      <c r="AC3001" s="62">
        <v>7.93</v>
      </c>
    </row>
    <row r="3002" spans="1:29" x14ac:dyDescent="0.25">
      <c r="A3002" s="61" t="s">
        <v>332</v>
      </c>
      <c r="B3002" s="61" t="s">
        <v>333</v>
      </c>
      <c r="C3002" s="62">
        <v>2006</v>
      </c>
      <c r="D3002" s="61" t="s">
        <v>86</v>
      </c>
      <c r="E3002" s="62">
        <v>102</v>
      </c>
      <c r="F3002" s="62">
        <v>614092</v>
      </c>
      <c r="G3002" s="62">
        <v>107574</v>
      </c>
      <c r="H3002" s="62">
        <v>87.89</v>
      </c>
      <c r="I3002" s="62">
        <v>6020.51</v>
      </c>
      <c r="J3002" s="62">
        <v>571105.56000000006</v>
      </c>
      <c r="K3002" s="62">
        <v>2595.54</v>
      </c>
      <c r="L3002" s="62">
        <v>5715</v>
      </c>
      <c r="M3002" s="62">
        <v>4.67</v>
      </c>
      <c r="N3002" s="62">
        <v>25.45</v>
      </c>
      <c r="O3002" s="62">
        <v>31300.38</v>
      </c>
      <c r="P3002" s="63"/>
      <c r="Q3002" s="63"/>
      <c r="R3002" s="63"/>
      <c r="S3002" s="63"/>
      <c r="T3002" s="63"/>
      <c r="U3002" s="63"/>
      <c r="V3002" s="63"/>
      <c r="W3002" s="63"/>
      <c r="X3002" s="63"/>
      <c r="Y3002" s="63"/>
      <c r="Z3002" s="62">
        <v>558457</v>
      </c>
      <c r="AA3002" s="62">
        <v>34311</v>
      </c>
      <c r="AB3002" s="62">
        <v>28.03</v>
      </c>
      <c r="AC3002" s="62">
        <v>5475.07</v>
      </c>
    </row>
    <row r="3003" spans="1:29" ht="30" x14ac:dyDescent="0.25">
      <c r="A3003" s="61" t="s">
        <v>180</v>
      </c>
      <c r="B3003" s="61" t="s">
        <v>181</v>
      </c>
      <c r="C3003" s="62">
        <v>2017</v>
      </c>
      <c r="D3003" s="61" t="s">
        <v>72</v>
      </c>
      <c r="E3003" s="62">
        <v>80</v>
      </c>
      <c r="F3003" s="62">
        <v>391840</v>
      </c>
      <c r="G3003" s="62">
        <v>51982</v>
      </c>
      <c r="H3003" s="62">
        <v>54.15</v>
      </c>
      <c r="I3003" s="62">
        <v>4898</v>
      </c>
      <c r="J3003" s="62">
        <v>364411.2</v>
      </c>
      <c r="K3003" s="62">
        <v>0</v>
      </c>
      <c r="L3003" s="63"/>
      <c r="M3003" s="63"/>
      <c r="N3003" s="63"/>
      <c r="O3003" s="63"/>
      <c r="P3003" s="63"/>
      <c r="Q3003" s="63"/>
      <c r="R3003" s="63"/>
      <c r="S3003" s="63"/>
      <c r="T3003" s="63"/>
      <c r="U3003" s="63"/>
      <c r="V3003" s="63"/>
      <c r="W3003" s="63"/>
      <c r="X3003" s="63"/>
      <c r="Y3003" s="63"/>
      <c r="Z3003" s="62">
        <v>1801</v>
      </c>
      <c r="AA3003" s="62">
        <v>24275</v>
      </c>
      <c r="AB3003" s="62">
        <v>25.29</v>
      </c>
      <c r="AC3003" s="62">
        <v>22.51</v>
      </c>
    </row>
    <row r="3004" spans="1:29" x14ac:dyDescent="0.25">
      <c r="A3004" s="61" t="s">
        <v>79</v>
      </c>
      <c r="B3004" s="61" t="s">
        <v>80</v>
      </c>
      <c r="C3004" s="62">
        <v>2016</v>
      </c>
      <c r="D3004" s="61" t="s">
        <v>226</v>
      </c>
      <c r="E3004" s="62">
        <v>41</v>
      </c>
      <c r="F3004" s="62">
        <v>185240</v>
      </c>
      <c r="G3004" s="62">
        <v>35423</v>
      </c>
      <c r="H3004" s="62">
        <v>72</v>
      </c>
      <c r="I3004" s="62">
        <v>4518.05</v>
      </c>
      <c r="J3004" s="62">
        <v>172273.2</v>
      </c>
      <c r="K3004" s="62">
        <v>6973.81</v>
      </c>
      <c r="L3004" s="62">
        <v>9357</v>
      </c>
      <c r="M3004" s="62">
        <v>19.02</v>
      </c>
      <c r="N3004" s="63"/>
      <c r="O3004" s="63"/>
      <c r="P3004" s="63"/>
      <c r="Q3004" s="63"/>
      <c r="R3004" s="63"/>
      <c r="S3004" s="63"/>
      <c r="T3004" s="63"/>
      <c r="U3004" s="63"/>
      <c r="V3004" s="63"/>
      <c r="W3004" s="63"/>
      <c r="X3004" s="63"/>
      <c r="Y3004" s="63"/>
      <c r="Z3004" s="62">
        <v>151780</v>
      </c>
      <c r="AA3004" s="62">
        <v>9773</v>
      </c>
      <c r="AB3004" s="62">
        <v>19.86</v>
      </c>
      <c r="AC3004" s="62">
        <v>3701.95</v>
      </c>
    </row>
    <row r="3005" spans="1:29" ht="30" x14ac:dyDescent="0.25">
      <c r="A3005" s="61" t="s">
        <v>365</v>
      </c>
      <c r="B3005" s="61" t="s">
        <v>366</v>
      </c>
      <c r="C3005" s="62">
        <v>2011</v>
      </c>
      <c r="D3005" s="61" t="s">
        <v>86</v>
      </c>
      <c r="E3005" s="62">
        <v>42</v>
      </c>
      <c r="F3005" s="62">
        <v>11337</v>
      </c>
      <c r="G3005" s="62">
        <v>2766</v>
      </c>
      <c r="H3005" s="62">
        <v>5.49</v>
      </c>
      <c r="I3005" s="62">
        <v>269.93</v>
      </c>
      <c r="J3005" s="62">
        <v>10543.41</v>
      </c>
      <c r="K3005" s="62">
        <v>1009.7</v>
      </c>
      <c r="L3005" s="62">
        <v>2058</v>
      </c>
      <c r="M3005" s="62">
        <v>4.08</v>
      </c>
      <c r="N3005" s="62">
        <v>24.04</v>
      </c>
      <c r="O3005" s="62">
        <v>12176.27</v>
      </c>
      <c r="P3005" s="63"/>
      <c r="Q3005" s="63"/>
      <c r="R3005" s="63"/>
      <c r="S3005" s="63"/>
      <c r="T3005" s="63"/>
      <c r="U3005" s="63"/>
      <c r="V3005" s="63"/>
      <c r="W3005" s="63"/>
      <c r="X3005" s="63"/>
      <c r="Y3005" s="63"/>
      <c r="Z3005" s="62">
        <v>162935</v>
      </c>
      <c r="AA3005" s="62">
        <v>15830</v>
      </c>
      <c r="AB3005" s="62">
        <v>31.41</v>
      </c>
      <c r="AC3005" s="62">
        <v>3879.4</v>
      </c>
    </row>
    <row r="3006" spans="1:29" x14ac:dyDescent="0.25">
      <c r="A3006" s="61" t="s">
        <v>332</v>
      </c>
      <c r="B3006" s="61" t="s">
        <v>333</v>
      </c>
      <c r="C3006" s="62">
        <v>2012</v>
      </c>
      <c r="D3006" s="61" t="s">
        <v>99</v>
      </c>
      <c r="E3006" s="62">
        <v>120</v>
      </c>
      <c r="F3006" s="62">
        <v>503987</v>
      </c>
      <c r="G3006" s="62">
        <v>78017</v>
      </c>
      <c r="H3006" s="62">
        <v>54.18</v>
      </c>
      <c r="I3006" s="62">
        <v>4199.8900000000003</v>
      </c>
      <c r="J3006" s="62">
        <v>468707.91</v>
      </c>
      <c r="K3006" s="62">
        <v>61869.06</v>
      </c>
      <c r="L3006" s="62">
        <v>58735</v>
      </c>
      <c r="M3006" s="62">
        <v>40.79</v>
      </c>
      <c r="N3006" s="62">
        <v>515.58000000000004</v>
      </c>
      <c r="O3006" s="62">
        <v>746097.55</v>
      </c>
      <c r="P3006" s="63"/>
      <c r="Q3006" s="63"/>
      <c r="R3006" s="63"/>
      <c r="S3006" s="63"/>
      <c r="T3006" s="63"/>
      <c r="U3006" s="63"/>
      <c r="V3006" s="63"/>
      <c r="W3006" s="63"/>
      <c r="X3006" s="63"/>
      <c r="Y3006" s="63"/>
      <c r="Z3006" s="62">
        <v>574590</v>
      </c>
      <c r="AA3006" s="62">
        <v>60763</v>
      </c>
      <c r="AB3006" s="62">
        <v>42.2</v>
      </c>
      <c r="AC3006" s="62">
        <v>4788.25</v>
      </c>
    </row>
    <row r="3007" spans="1:29" x14ac:dyDescent="0.25">
      <c r="A3007" s="61" t="s">
        <v>84</v>
      </c>
      <c r="B3007" s="61" t="s">
        <v>85</v>
      </c>
      <c r="C3007" s="62">
        <v>2012</v>
      </c>
      <c r="D3007" s="61" t="s">
        <v>78</v>
      </c>
      <c r="E3007" s="62">
        <v>25</v>
      </c>
      <c r="F3007" s="62">
        <v>123127</v>
      </c>
      <c r="G3007" s="62">
        <v>19788</v>
      </c>
      <c r="H3007" s="62">
        <v>65.959999999999994</v>
      </c>
      <c r="I3007" s="62">
        <v>4925.08</v>
      </c>
      <c r="J3007" s="62">
        <v>114508.11</v>
      </c>
      <c r="K3007" s="62">
        <v>14393</v>
      </c>
      <c r="L3007" s="62">
        <v>5302</v>
      </c>
      <c r="M3007" s="62">
        <v>17.670000000000002</v>
      </c>
      <c r="N3007" s="62">
        <v>575.72</v>
      </c>
      <c r="O3007" s="62">
        <v>173569.5</v>
      </c>
      <c r="P3007" s="63"/>
      <c r="Q3007" s="63"/>
      <c r="R3007" s="63"/>
      <c r="S3007" s="63"/>
      <c r="T3007" s="63"/>
      <c r="U3007" s="63"/>
      <c r="V3007" s="63"/>
      <c r="W3007" s="63"/>
      <c r="X3007" s="63"/>
      <c r="Y3007" s="63"/>
      <c r="Z3007" s="62">
        <v>429</v>
      </c>
      <c r="AA3007" s="62">
        <v>2269</v>
      </c>
      <c r="AB3007" s="62">
        <v>7.56</v>
      </c>
      <c r="AC3007" s="62">
        <v>17.16</v>
      </c>
    </row>
    <row r="3008" spans="1:29" ht="30" x14ac:dyDescent="0.25">
      <c r="A3008" s="61" t="s">
        <v>188</v>
      </c>
      <c r="B3008" s="61" t="s">
        <v>189</v>
      </c>
      <c r="C3008" s="62">
        <v>2017</v>
      </c>
      <c r="D3008" s="61" t="s">
        <v>298</v>
      </c>
      <c r="E3008" s="62">
        <v>9</v>
      </c>
      <c r="F3008" s="62">
        <v>39954</v>
      </c>
      <c r="G3008" s="62">
        <v>8656</v>
      </c>
      <c r="H3008" s="62">
        <v>80.150000000000006</v>
      </c>
      <c r="I3008" s="62">
        <v>4439.33</v>
      </c>
      <c r="J3008" s="62">
        <v>37157.22</v>
      </c>
      <c r="K3008" s="62">
        <v>3567.41</v>
      </c>
      <c r="L3008" s="62">
        <v>5178</v>
      </c>
      <c r="M3008" s="62">
        <v>47.94</v>
      </c>
      <c r="N3008" s="62">
        <v>396.38</v>
      </c>
      <c r="O3008" s="62">
        <v>43020.47</v>
      </c>
      <c r="P3008" s="63"/>
      <c r="Q3008" s="63"/>
      <c r="R3008" s="63"/>
      <c r="S3008" s="63"/>
      <c r="T3008" s="63"/>
      <c r="U3008" s="63"/>
      <c r="V3008" s="63"/>
      <c r="W3008" s="63"/>
      <c r="X3008" s="63"/>
      <c r="Y3008" s="63"/>
      <c r="Z3008" s="62">
        <v>706</v>
      </c>
      <c r="AA3008" s="62">
        <v>5437</v>
      </c>
      <c r="AB3008" s="62">
        <v>50.34</v>
      </c>
      <c r="AC3008" s="62">
        <v>78.44</v>
      </c>
    </row>
    <row r="3009" spans="1:29" ht="30" x14ac:dyDescent="0.25">
      <c r="A3009" s="61" t="s">
        <v>498</v>
      </c>
      <c r="B3009" s="61" t="s">
        <v>499</v>
      </c>
      <c r="C3009" s="62">
        <v>2010</v>
      </c>
      <c r="D3009" s="61" t="s">
        <v>150</v>
      </c>
      <c r="E3009" s="62">
        <v>6</v>
      </c>
      <c r="F3009" s="63"/>
      <c r="G3009" s="63"/>
      <c r="H3009" s="63"/>
      <c r="I3009" s="63"/>
      <c r="J3009" s="63"/>
      <c r="K3009" s="62">
        <v>0</v>
      </c>
      <c r="L3009" s="63"/>
      <c r="M3009" s="63"/>
      <c r="N3009" s="63"/>
      <c r="O3009" s="63"/>
      <c r="P3009" s="63"/>
      <c r="Q3009" s="63"/>
      <c r="R3009" s="63"/>
      <c r="S3009" s="63"/>
      <c r="T3009" s="63"/>
      <c r="U3009" s="63"/>
      <c r="V3009" s="63"/>
      <c r="W3009" s="63"/>
      <c r="X3009" s="63"/>
      <c r="Y3009" s="63"/>
      <c r="Z3009" s="62">
        <v>195.17</v>
      </c>
      <c r="AA3009" s="62">
        <v>1245</v>
      </c>
      <c r="AB3009" s="62">
        <v>17.29</v>
      </c>
      <c r="AC3009" s="62">
        <v>32.53</v>
      </c>
    </row>
    <row r="3010" spans="1:29" ht="30" x14ac:dyDescent="0.25">
      <c r="A3010" s="61" t="s">
        <v>142</v>
      </c>
      <c r="B3010" s="61" t="s">
        <v>143</v>
      </c>
      <c r="C3010" s="62">
        <v>2012</v>
      </c>
      <c r="D3010" s="61" t="s">
        <v>72</v>
      </c>
      <c r="E3010" s="62">
        <v>144</v>
      </c>
      <c r="F3010" s="62">
        <v>1028452</v>
      </c>
      <c r="G3010" s="62">
        <v>166162</v>
      </c>
      <c r="H3010" s="62">
        <v>96.16</v>
      </c>
      <c r="I3010" s="62">
        <v>7142.03</v>
      </c>
      <c r="J3010" s="62">
        <v>956460.36</v>
      </c>
      <c r="K3010" s="62">
        <v>11069.84</v>
      </c>
      <c r="L3010" s="62">
        <v>13684</v>
      </c>
      <c r="M3010" s="62">
        <v>7.92</v>
      </c>
      <c r="N3010" s="62">
        <v>76.87</v>
      </c>
      <c r="O3010" s="62">
        <v>133494.46</v>
      </c>
      <c r="P3010" s="63"/>
      <c r="Q3010" s="63"/>
      <c r="R3010" s="63"/>
      <c r="S3010" s="63"/>
      <c r="T3010" s="63"/>
      <c r="U3010" s="63"/>
      <c r="V3010" s="63"/>
      <c r="W3010" s="63"/>
      <c r="X3010" s="63"/>
      <c r="Y3010" s="63"/>
      <c r="Z3010" s="62">
        <v>407.44</v>
      </c>
      <c r="AA3010" s="62">
        <v>3959</v>
      </c>
      <c r="AB3010" s="62">
        <v>2.29</v>
      </c>
      <c r="AC3010" s="62">
        <v>2.83</v>
      </c>
    </row>
    <row r="3011" spans="1:29" x14ac:dyDescent="0.25">
      <c r="A3011" s="61" t="s">
        <v>144</v>
      </c>
      <c r="B3011" s="61" t="s">
        <v>145</v>
      </c>
      <c r="C3011" s="62">
        <v>2012</v>
      </c>
      <c r="D3011" s="61" t="s">
        <v>78</v>
      </c>
      <c r="E3011" s="62">
        <v>72</v>
      </c>
      <c r="F3011" s="62">
        <v>554645</v>
      </c>
      <c r="G3011" s="62">
        <v>87441</v>
      </c>
      <c r="H3011" s="62">
        <v>101.2</v>
      </c>
      <c r="I3011" s="62">
        <v>7703.4</v>
      </c>
      <c r="J3011" s="62">
        <v>515819.85</v>
      </c>
      <c r="K3011" s="62">
        <v>0</v>
      </c>
      <c r="L3011" s="62">
        <v>0</v>
      </c>
      <c r="M3011" s="62">
        <v>0</v>
      </c>
      <c r="N3011" s="62">
        <v>0</v>
      </c>
      <c r="O3011" s="62">
        <v>0</v>
      </c>
      <c r="P3011" s="63"/>
      <c r="Q3011" s="63"/>
      <c r="R3011" s="63"/>
      <c r="S3011" s="63"/>
      <c r="T3011" s="63"/>
      <c r="U3011" s="63"/>
      <c r="V3011" s="63"/>
      <c r="W3011" s="63"/>
      <c r="X3011" s="63"/>
      <c r="Y3011" s="63"/>
      <c r="Z3011" s="62">
        <v>1856</v>
      </c>
      <c r="AA3011" s="62">
        <v>26609</v>
      </c>
      <c r="AB3011" s="62">
        <v>30.8</v>
      </c>
      <c r="AC3011" s="62">
        <v>25.78</v>
      </c>
    </row>
    <row r="3012" spans="1:29" ht="30" x14ac:dyDescent="0.25">
      <c r="A3012" s="61" t="s">
        <v>188</v>
      </c>
      <c r="B3012" s="61" t="s">
        <v>189</v>
      </c>
      <c r="C3012" s="62">
        <v>2009</v>
      </c>
      <c r="D3012" s="61" t="s">
        <v>86</v>
      </c>
      <c r="E3012" s="62">
        <v>100</v>
      </c>
      <c r="F3012" s="62">
        <v>588760</v>
      </c>
      <c r="G3012" s="62">
        <v>98581</v>
      </c>
      <c r="H3012" s="62">
        <v>82.15</v>
      </c>
      <c r="I3012" s="62">
        <v>5887.6</v>
      </c>
      <c r="J3012" s="62">
        <v>547546.80000000005</v>
      </c>
      <c r="K3012" s="62">
        <v>83407.37</v>
      </c>
      <c r="L3012" s="62">
        <v>125666</v>
      </c>
      <c r="M3012" s="62">
        <v>104.72</v>
      </c>
      <c r="N3012" s="62">
        <v>834.07</v>
      </c>
      <c r="O3012" s="62">
        <v>1005834.51</v>
      </c>
      <c r="P3012" s="63"/>
      <c r="Q3012" s="63"/>
      <c r="R3012" s="63"/>
      <c r="S3012" s="63"/>
      <c r="T3012" s="63"/>
      <c r="U3012" s="63"/>
      <c r="V3012" s="63"/>
      <c r="W3012" s="63"/>
      <c r="X3012" s="63"/>
      <c r="Y3012" s="63"/>
      <c r="Z3012" s="62">
        <v>9062</v>
      </c>
      <c r="AA3012" s="62">
        <v>50991</v>
      </c>
      <c r="AB3012" s="62">
        <v>42.49</v>
      </c>
      <c r="AC3012" s="62">
        <v>90.62</v>
      </c>
    </row>
    <row r="3013" spans="1:29" ht="30" x14ac:dyDescent="0.25">
      <c r="A3013" s="61" t="s">
        <v>146</v>
      </c>
      <c r="B3013" s="61" t="s">
        <v>147</v>
      </c>
      <c r="C3013" s="62">
        <v>2006</v>
      </c>
      <c r="D3013" s="61" t="s">
        <v>75</v>
      </c>
      <c r="E3013" s="62">
        <v>25</v>
      </c>
      <c r="F3013" s="63"/>
      <c r="G3013" s="63"/>
      <c r="H3013" s="63"/>
      <c r="I3013" s="63"/>
      <c r="J3013" s="63"/>
      <c r="K3013" s="62">
        <v>0</v>
      </c>
      <c r="L3013" s="63"/>
      <c r="M3013" s="63"/>
      <c r="N3013" s="63"/>
      <c r="O3013" s="63"/>
      <c r="P3013" s="63"/>
      <c r="Q3013" s="63"/>
      <c r="R3013" s="63"/>
      <c r="S3013" s="63"/>
      <c r="T3013" s="63"/>
      <c r="U3013" s="63"/>
      <c r="V3013" s="63"/>
      <c r="W3013" s="63"/>
      <c r="X3013" s="63"/>
      <c r="Y3013" s="63"/>
      <c r="Z3013" s="62">
        <v>0</v>
      </c>
      <c r="AA3013" s="63"/>
      <c r="AB3013" s="63"/>
      <c r="AC3013" s="62">
        <v>0</v>
      </c>
    </row>
    <row r="3014" spans="1:29" x14ac:dyDescent="0.25">
      <c r="A3014" s="61" t="s">
        <v>212</v>
      </c>
      <c r="B3014" s="61" t="s">
        <v>213</v>
      </c>
      <c r="C3014" s="62">
        <v>2003</v>
      </c>
      <c r="D3014" s="61" t="s">
        <v>89</v>
      </c>
      <c r="E3014" s="62">
        <v>80</v>
      </c>
      <c r="F3014" s="62">
        <v>406700</v>
      </c>
      <c r="G3014" s="62">
        <v>37889</v>
      </c>
      <c r="H3014" s="62">
        <v>39.47</v>
      </c>
      <c r="I3014" s="62">
        <v>5083.75</v>
      </c>
      <c r="J3014" s="62">
        <v>378231</v>
      </c>
      <c r="K3014" s="62">
        <v>0</v>
      </c>
      <c r="L3014" s="63"/>
      <c r="M3014" s="63"/>
      <c r="N3014" s="63"/>
      <c r="O3014" s="63"/>
      <c r="P3014" s="63"/>
      <c r="Q3014" s="63"/>
      <c r="R3014" s="63"/>
      <c r="S3014" s="63"/>
      <c r="T3014" s="63"/>
      <c r="U3014" s="63"/>
      <c r="V3014" s="63"/>
      <c r="W3014" s="63"/>
      <c r="X3014" s="63"/>
      <c r="Y3014" s="63"/>
      <c r="Z3014" s="62">
        <v>0</v>
      </c>
      <c r="AA3014" s="63"/>
      <c r="AB3014" s="63"/>
      <c r="AC3014" s="62">
        <v>0</v>
      </c>
    </row>
    <row r="3015" spans="1:29" ht="30" x14ac:dyDescent="0.25">
      <c r="A3015" s="61" t="s">
        <v>237</v>
      </c>
      <c r="B3015" s="61" t="s">
        <v>238</v>
      </c>
      <c r="C3015" s="62">
        <v>2010</v>
      </c>
      <c r="D3015" s="61" t="s">
        <v>86</v>
      </c>
      <c r="E3015" s="62">
        <v>150</v>
      </c>
      <c r="F3015" s="62">
        <v>133835</v>
      </c>
      <c r="G3015" s="62">
        <v>42769</v>
      </c>
      <c r="H3015" s="62">
        <v>23.76</v>
      </c>
      <c r="I3015" s="62">
        <v>892.23</v>
      </c>
      <c r="J3015" s="62">
        <v>124466.55</v>
      </c>
      <c r="K3015" s="62">
        <v>105670.22</v>
      </c>
      <c r="L3015" s="62">
        <v>161645</v>
      </c>
      <c r="M3015" s="62">
        <v>89.8</v>
      </c>
      <c r="N3015" s="62">
        <v>704.47</v>
      </c>
      <c r="O3015" s="62">
        <v>1274308.92</v>
      </c>
      <c r="P3015" s="63"/>
      <c r="Q3015" s="63"/>
      <c r="R3015" s="63"/>
      <c r="S3015" s="63"/>
      <c r="T3015" s="63"/>
      <c r="U3015" s="63"/>
      <c r="V3015" s="63"/>
      <c r="W3015" s="63"/>
      <c r="X3015" s="63"/>
      <c r="Y3015" s="63"/>
      <c r="Z3015" s="62">
        <v>907684</v>
      </c>
      <c r="AA3015" s="62">
        <v>47903</v>
      </c>
      <c r="AB3015" s="62">
        <v>26.61</v>
      </c>
      <c r="AC3015" s="62">
        <v>6051.23</v>
      </c>
    </row>
    <row r="3016" spans="1:29" x14ac:dyDescent="0.25">
      <c r="A3016" s="61" t="s">
        <v>442</v>
      </c>
      <c r="B3016" s="61" t="s">
        <v>443</v>
      </c>
      <c r="C3016" s="62">
        <v>2007</v>
      </c>
      <c r="D3016" s="61" t="s">
        <v>99</v>
      </c>
      <c r="E3016" s="62">
        <v>60</v>
      </c>
      <c r="F3016" s="62">
        <v>82020</v>
      </c>
      <c r="G3016" s="62">
        <v>12802</v>
      </c>
      <c r="H3016" s="62">
        <v>17.78</v>
      </c>
      <c r="I3016" s="62">
        <v>1367</v>
      </c>
      <c r="J3016" s="62">
        <v>76278.600000000006</v>
      </c>
      <c r="K3016" s="62">
        <v>0</v>
      </c>
      <c r="L3016" s="63"/>
      <c r="M3016" s="63"/>
      <c r="N3016" s="63"/>
      <c r="O3016" s="63"/>
      <c r="P3016" s="63"/>
      <c r="Q3016" s="63"/>
      <c r="R3016" s="63"/>
      <c r="S3016" s="63"/>
      <c r="T3016" s="63"/>
      <c r="U3016" s="63"/>
      <c r="V3016" s="63"/>
      <c r="W3016" s="63"/>
      <c r="X3016" s="63"/>
      <c r="Y3016" s="63"/>
      <c r="Z3016" s="62">
        <v>1752.6</v>
      </c>
      <c r="AA3016" s="62">
        <v>7451</v>
      </c>
      <c r="AB3016" s="62">
        <v>10.35</v>
      </c>
      <c r="AC3016" s="62">
        <v>29.21</v>
      </c>
    </row>
    <row r="3017" spans="1:29" ht="30" x14ac:dyDescent="0.25">
      <c r="A3017" s="61" t="s">
        <v>237</v>
      </c>
      <c r="B3017" s="61" t="s">
        <v>238</v>
      </c>
      <c r="C3017" s="62">
        <v>2009</v>
      </c>
      <c r="D3017" s="61" t="s">
        <v>135</v>
      </c>
      <c r="E3017" s="62">
        <v>196</v>
      </c>
      <c r="F3017" s="62">
        <v>288697</v>
      </c>
      <c r="G3017" s="62">
        <v>70907</v>
      </c>
      <c r="H3017" s="62">
        <v>30.15</v>
      </c>
      <c r="I3017" s="62">
        <v>1472.94</v>
      </c>
      <c r="J3017" s="62">
        <v>268488.21000000002</v>
      </c>
      <c r="K3017" s="62">
        <v>202725.51</v>
      </c>
      <c r="L3017" s="62">
        <v>248936</v>
      </c>
      <c r="M3017" s="62">
        <v>105.84</v>
      </c>
      <c r="N3017" s="62">
        <v>1034.31</v>
      </c>
      <c r="O3017" s="62">
        <v>2444727.73</v>
      </c>
      <c r="P3017" s="63"/>
      <c r="Q3017" s="63"/>
      <c r="R3017" s="63"/>
      <c r="S3017" s="63"/>
      <c r="T3017" s="63"/>
      <c r="U3017" s="63"/>
      <c r="V3017" s="63"/>
      <c r="W3017" s="63"/>
      <c r="X3017" s="63"/>
      <c r="Y3017" s="63"/>
      <c r="Z3017" s="62">
        <v>2576662</v>
      </c>
      <c r="AA3017" s="62">
        <v>123872</v>
      </c>
      <c r="AB3017" s="62">
        <v>52.67</v>
      </c>
      <c r="AC3017" s="62">
        <v>13146.23</v>
      </c>
    </row>
    <row r="3018" spans="1:29" ht="30" x14ac:dyDescent="0.25">
      <c r="A3018" s="61" t="s">
        <v>153</v>
      </c>
      <c r="B3018" s="61" t="s">
        <v>154</v>
      </c>
      <c r="C3018" s="62">
        <v>2004</v>
      </c>
      <c r="D3018" s="61" t="s">
        <v>72</v>
      </c>
      <c r="E3018" s="62">
        <v>50</v>
      </c>
      <c r="F3018" s="62">
        <v>152510</v>
      </c>
      <c r="G3018" s="62">
        <v>15795</v>
      </c>
      <c r="H3018" s="62">
        <v>26.33</v>
      </c>
      <c r="I3018" s="62">
        <v>3050.2</v>
      </c>
      <c r="J3018" s="62">
        <v>141834.29999999999</v>
      </c>
      <c r="K3018" s="62">
        <v>8720.66</v>
      </c>
      <c r="L3018" s="62">
        <v>13419</v>
      </c>
      <c r="M3018" s="62">
        <v>22.37</v>
      </c>
      <c r="N3018" s="62">
        <v>174.41</v>
      </c>
      <c r="O3018" s="62">
        <v>105165.05</v>
      </c>
      <c r="P3018" s="63"/>
      <c r="Q3018" s="63"/>
      <c r="R3018" s="63"/>
      <c r="S3018" s="63"/>
      <c r="T3018" s="63"/>
      <c r="U3018" s="63"/>
      <c r="V3018" s="63"/>
      <c r="W3018" s="63"/>
      <c r="X3018" s="63"/>
      <c r="Y3018" s="63"/>
      <c r="Z3018" s="62">
        <v>2664.95</v>
      </c>
      <c r="AA3018" s="62">
        <v>17652</v>
      </c>
      <c r="AB3018" s="62">
        <v>29.42</v>
      </c>
      <c r="AC3018" s="62">
        <v>53.3</v>
      </c>
    </row>
    <row r="3019" spans="1:29" ht="30" x14ac:dyDescent="0.25">
      <c r="A3019" s="61" t="s">
        <v>216</v>
      </c>
      <c r="B3019" s="61" t="s">
        <v>217</v>
      </c>
      <c r="C3019" s="62">
        <v>2015</v>
      </c>
      <c r="D3019" s="61" t="s">
        <v>78</v>
      </c>
      <c r="E3019" s="62">
        <v>60</v>
      </c>
      <c r="F3019" s="62">
        <v>0</v>
      </c>
      <c r="G3019" s="62">
        <v>0</v>
      </c>
      <c r="H3019" s="62">
        <v>0</v>
      </c>
      <c r="I3019" s="62">
        <v>0</v>
      </c>
      <c r="J3019" s="62">
        <v>0</v>
      </c>
      <c r="K3019" s="62">
        <v>0</v>
      </c>
      <c r="L3019" s="62">
        <v>0</v>
      </c>
      <c r="M3019" s="62">
        <v>0</v>
      </c>
      <c r="N3019" s="63"/>
      <c r="O3019" s="63"/>
      <c r="P3019" s="63"/>
      <c r="Q3019" s="63"/>
      <c r="R3019" s="63"/>
      <c r="S3019" s="63"/>
      <c r="T3019" s="63"/>
      <c r="U3019" s="63"/>
      <c r="V3019" s="63"/>
      <c r="W3019" s="63"/>
      <c r="X3019" s="63"/>
      <c r="Y3019" s="63"/>
      <c r="Z3019" s="62">
        <v>0</v>
      </c>
      <c r="AA3019" s="63"/>
      <c r="AB3019" s="63"/>
      <c r="AC3019" s="62">
        <v>0</v>
      </c>
    </row>
    <row r="3020" spans="1:29" x14ac:dyDescent="0.25">
      <c r="A3020" s="61" t="s">
        <v>163</v>
      </c>
      <c r="B3020" s="61" t="s">
        <v>164</v>
      </c>
      <c r="C3020" s="62">
        <v>2006</v>
      </c>
      <c r="D3020" s="61" t="s">
        <v>78</v>
      </c>
      <c r="E3020" s="62">
        <v>50</v>
      </c>
      <c r="F3020" s="62">
        <v>141637</v>
      </c>
      <c r="G3020" s="62">
        <v>23556</v>
      </c>
      <c r="H3020" s="62">
        <v>39.26</v>
      </c>
      <c r="I3020" s="62">
        <v>2832.74</v>
      </c>
      <c r="J3020" s="62">
        <v>131722.41</v>
      </c>
      <c r="K3020" s="62">
        <v>30103.78</v>
      </c>
      <c r="L3020" s="62">
        <v>44989</v>
      </c>
      <c r="M3020" s="62">
        <v>74.98</v>
      </c>
      <c r="N3020" s="62">
        <v>602.08000000000004</v>
      </c>
      <c r="O3020" s="62">
        <v>363030.55</v>
      </c>
      <c r="P3020" s="63"/>
      <c r="Q3020" s="63"/>
      <c r="R3020" s="63"/>
      <c r="S3020" s="63"/>
      <c r="T3020" s="63"/>
      <c r="U3020" s="63"/>
      <c r="V3020" s="63"/>
      <c r="W3020" s="63"/>
      <c r="X3020" s="63"/>
      <c r="Y3020" s="63"/>
      <c r="Z3020" s="62">
        <v>298500</v>
      </c>
      <c r="AA3020" s="62">
        <v>17575</v>
      </c>
      <c r="AB3020" s="62">
        <v>29.29</v>
      </c>
      <c r="AC3020" s="62">
        <v>5970</v>
      </c>
    </row>
    <row r="3021" spans="1:29" ht="30" x14ac:dyDescent="0.25">
      <c r="A3021" s="61" t="s">
        <v>245</v>
      </c>
      <c r="B3021" s="61" t="s">
        <v>246</v>
      </c>
      <c r="C3021" s="62">
        <v>2011</v>
      </c>
      <c r="D3021" s="61" t="s">
        <v>72</v>
      </c>
      <c r="E3021" s="62">
        <v>17</v>
      </c>
      <c r="F3021" s="62">
        <v>137595</v>
      </c>
      <c r="G3021" s="62">
        <v>18796</v>
      </c>
      <c r="H3021" s="62">
        <v>92.14</v>
      </c>
      <c r="I3021" s="62">
        <v>8093.82</v>
      </c>
      <c r="J3021" s="62">
        <v>127963.35</v>
      </c>
      <c r="K3021" s="62">
        <v>0</v>
      </c>
      <c r="L3021" s="63"/>
      <c r="M3021" s="63"/>
      <c r="N3021" s="63"/>
      <c r="O3021" s="63"/>
      <c r="P3021" s="63"/>
      <c r="Q3021" s="63"/>
      <c r="R3021" s="63"/>
      <c r="S3021" s="63"/>
      <c r="T3021" s="63"/>
      <c r="U3021" s="62">
        <v>2668</v>
      </c>
      <c r="V3021" s="62">
        <v>8421</v>
      </c>
      <c r="W3021" s="62">
        <v>41.28</v>
      </c>
      <c r="X3021" s="62">
        <v>156</v>
      </c>
      <c r="Y3021" s="62">
        <v>59720.51</v>
      </c>
      <c r="Z3021" s="62">
        <v>33000</v>
      </c>
      <c r="AA3021" s="62">
        <v>3548</v>
      </c>
      <c r="AB3021" s="62">
        <v>17.39</v>
      </c>
      <c r="AC3021" s="62">
        <v>1941.18</v>
      </c>
    </row>
    <row r="3022" spans="1:29" x14ac:dyDescent="0.25">
      <c r="A3022" s="61" t="s">
        <v>79</v>
      </c>
      <c r="B3022" s="61" t="s">
        <v>80</v>
      </c>
      <c r="C3022" s="62">
        <v>2016</v>
      </c>
      <c r="D3022" s="61" t="s">
        <v>175</v>
      </c>
      <c r="E3022" s="62">
        <v>8</v>
      </c>
      <c r="F3022" s="62">
        <v>3141</v>
      </c>
      <c r="G3022" s="62">
        <v>667</v>
      </c>
      <c r="H3022" s="62">
        <v>6.95</v>
      </c>
      <c r="I3022" s="62">
        <v>392.63</v>
      </c>
      <c r="J3022" s="62">
        <v>2921.13</v>
      </c>
      <c r="K3022" s="62">
        <v>116.39</v>
      </c>
      <c r="L3022" s="62">
        <v>157</v>
      </c>
      <c r="M3022" s="62">
        <v>1.64</v>
      </c>
      <c r="N3022" s="63"/>
      <c r="O3022" s="63"/>
      <c r="P3022" s="63"/>
      <c r="Q3022" s="63"/>
      <c r="R3022" s="63"/>
      <c r="S3022" s="63"/>
      <c r="T3022" s="63"/>
      <c r="U3022" s="63"/>
      <c r="V3022" s="63"/>
      <c r="W3022" s="63"/>
      <c r="X3022" s="63"/>
      <c r="Y3022" s="63"/>
      <c r="Z3022" s="62">
        <v>105422</v>
      </c>
      <c r="AA3022" s="62">
        <v>5711</v>
      </c>
      <c r="AB3022" s="62">
        <v>59.49</v>
      </c>
      <c r="AC3022" s="62">
        <v>13177.75</v>
      </c>
    </row>
    <row r="3023" spans="1:29" ht="30" x14ac:dyDescent="0.25">
      <c r="A3023" s="61" t="s">
        <v>283</v>
      </c>
      <c r="B3023" s="61" t="s">
        <v>284</v>
      </c>
      <c r="C3023" s="62">
        <v>2018</v>
      </c>
      <c r="D3023" s="61" t="s">
        <v>75</v>
      </c>
      <c r="E3023" s="62">
        <v>3</v>
      </c>
      <c r="F3023" s="62">
        <v>1069</v>
      </c>
      <c r="G3023" s="62">
        <v>288</v>
      </c>
      <c r="H3023" s="62">
        <v>8</v>
      </c>
      <c r="I3023" s="62">
        <v>356.33</v>
      </c>
      <c r="J3023" s="62">
        <v>994.17</v>
      </c>
      <c r="K3023" s="62">
        <v>1996.12</v>
      </c>
      <c r="L3023" s="62">
        <v>3205</v>
      </c>
      <c r="M3023" s="62">
        <v>89.03</v>
      </c>
      <c r="N3023" s="62">
        <v>665.37</v>
      </c>
      <c r="O3023" s="62">
        <v>24071.81</v>
      </c>
      <c r="P3023" s="63"/>
      <c r="Q3023" s="63"/>
      <c r="R3023" s="63"/>
      <c r="S3023" s="63"/>
      <c r="T3023" s="63"/>
      <c r="U3023" s="63"/>
      <c r="V3023" s="63"/>
      <c r="W3023" s="63"/>
      <c r="X3023" s="63"/>
      <c r="Y3023" s="63"/>
      <c r="Z3023" s="62">
        <v>0</v>
      </c>
      <c r="AA3023" s="63"/>
      <c r="AB3023" s="63"/>
      <c r="AC3023" s="62">
        <v>0</v>
      </c>
    </row>
    <row r="3024" spans="1:29" ht="30" x14ac:dyDescent="0.25">
      <c r="A3024" s="61" t="s">
        <v>237</v>
      </c>
      <c r="B3024" s="61" t="s">
        <v>238</v>
      </c>
      <c r="C3024" s="62">
        <v>2012</v>
      </c>
      <c r="D3024" s="61" t="s">
        <v>308</v>
      </c>
      <c r="E3024" s="62">
        <v>50</v>
      </c>
      <c r="F3024" s="62">
        <v>6251</v>
      </c>
      <c r="G3024" s="62">
        <v>3410</v>
      </c>
      <c r="H3024" s="62">
        <v>5.68</v>
      </c>
      <c r="I3024" s="62">
        <v>125.02</v>
      </c>
      <c r="J3024" s="62">
        <v>5813.43</v>
      </c>
      <c r="K3024" s="62">
        <v>4675</v>
      </c>
      <c r="L3024" s="62">
        <v>3462</v>
      </c>
      <c r="M3024" s="62">
        <v>5.77</v>
      </c>
      <c r="N3024" s="62">
        <v>93.5</v>
      </c>
      <c r="O3024" s="62">
        <v>56377.23</v>
      </c>
      <c r="P3024" s="63"/>
      <c r="Q3024" s="63"/>
      <c r="R3024" s="63"/>
      <c r="S3024" s="63"/>
      <c r="T3024" s="63"/>
      <c r="U3024" s="63"/>
      <c r="V3024" s="63"/>
      <c r="W3024" s="63"/>
      <c r="X3024" s="63"/>
      <c r="Y3024" s="63"/>
      <c r="Z3024" s="62">
        <v>42790</v>
      </c>
      <c r="AA3024" s="62">
        <v>7902</v>
      </c>
      <c r="AB3024" s="62">
        <v>13.17</v>
      </c>
      <c r="AC3024" s="62">
        <v>855.8</v>
      </c>
    </row>
    <row r="3025" spans="1:29" x14ac:dyDescent="0.25">
      <c r="A3025" s="61" t="s">
        <v>204</v>
      </c>
      <c r="B3025" s="61" t="s">
        <v>205</v>
      </c>
      <c r="C3025" s="62">
        <v>2013</v>
      </c>
      <c r="D3025" s="61" t="s">
        <v>89</v>
      </c>
      <c r="E3025" s="62">
        <v>100</v>
      </c>
      <c r="F3025" s="62">
        <v>1187200</v>
      </c>
      <c r="G3025" s="62">
        <v>154119</v>
      </c>
      <c r="H3025" s="62">
        <v>128.43</v>
      </c>
      <c r="I3025" s="62">
        <v>11872</v>
      </c>
      <c r="J3025" s="62">
        <v>1104096</v>
      </c>
      <c r="K3025" s="62">
        <v>0</v>
      </c>
      <c r="L3025" s="63"/>
      <c r="M3025" s="63"/>
      <c r="N3025" s="63"/>
      <c r="O3025" s="63"/>
      <c r="P3025" s="63"/>
      <c r="Q3025" s="63"/>
      <c r="R3025" s="63"/>
      <c r="S3025" s="63"/>
      <c r="T3025" s="63"/>
      <c r="U3025" s="63"/>
      <c r="V3025" s="63"/>
      <c r="W3025" s="63"/>
      <c r="X3025" s="63"/>
      <c r="Y3025" s="63"/>
      <c r="Z3025" s="62">
        <v>574911</v>
      </c>
      <c r="AA3025" s="62">
        <v>83775</v>
      </c>
      <c r="AB3025" s="62">
        <v>69.81</v>
      </c>
      <c r="AC3025" s="62">
        <v>5749.11</v>
      </c>
    </row>
    <row r="3026" spans="1:29" x14ac:dyDescent="0.25">
      <c r="A3026" s="61" t="s">
        <v>208</v>
      </c>
      <c r="B3026" s="61" t="s">
        <v>209</v>
      </c>
      <c r="C3026" s="62">
        <v>2010</v>
      </c>
      <c r="D3026" s="61" t="s">
        <v>83</v>
      </c>
      <c r="E3026" s="62">
        <v>32</v>
      </c>
      <c r="F3026" s="62">
        <v>44734</v>
      </c>
      <c r="G3026" s="62">
        <v>7899</v>
      </c>
      <c r="H3026" s="62">
        <v>20.57</v>
      </c>
      <c r="I3026" s="62">
        <v>1397.94</v>
      </c>
      <c r="J3026" s="62">
        <v>41602.620000000003</v>
      </c>
      <c r="K3026" s="62">
        <v>3793</v>
      </c>
      <c r="L3026" s="62">
        <v>5468</v>
      </c>
      <c r="M3026" s="62">
        <v>14.24</v>
      </c>
      <c r="N3026" s="63"/>
      <c r="O3026" s="63"/>
      <c r="P3026" s="63"/>
      <c r="Q3026" s="63"/>
      <c r="R3026" s="63"/>
      <c r="S3026" s="63"/>
      <c r="T3026" s="63"/>
      <c r="U3026" s="63"/>
      <c r="V3026" s="63"/>
      <c r="W3026" s="63"/>
      <c r="X3026" s="63"/>
      <c r="Y3026" s="63"/>
      <c r="Z3026" s="62">
        <v>2613</v>
      </c>
      <c r="AA3026" s="62">
        <v>16253</v>
      </c>
      <c r="AB3026" s="62">
        <v>42.33</v>
      </c>
      <c r="AC3026" s="62">
        <v>81.66</v>
      </c>
    </row>
    <row r="3027" spans="1:29" x14ac:dyDescent="0.25">
      <c r="A3027" s="61" t="s">
        <v>105</v>
      </c>
      <c r="B3027" s="61" t="s">
        <v>106</v>
      </c>
      <c r="C3027" s="62">
        <v>2009</v>
      </c>
      <c r="D3027" s="61" t="s">
        <v>75</v>
      </c>
      <c r="E3027" s="62">
        <v>14</v>
      </c>
      <c r="F3027" s="62">
        <v>1742</v>
      </c>
      <c r="G3027" s="62">
        <v>546</v>
      </c>
      <c r="H3027" s="62">
        <v>3.25</v>
      </c>
      <c r="I3027" s="62">
        <v>124.43</v>
      </c>
      <c r="J3027" s="62">
        <v>1620.06</v>
      </c>
      <c r="K3027" s="62">
        <v>330</v>
      </c>
      <c r="L3027" s="62">
        <v>554</v>
      </c>
      <c r="M3027" s="62">
        <v>3.3</v>
      </c>
      <c r="N3027" s="62">
        <v>23.57</v>
      </c>
      <c r="O3027" s="62">
        <v>3979.57</v>
      </c>
      <c r="P3027" s="63"/>
      <c r="Q3027" s="63"/>
      <c r="R3027" s="63"/>
      <c r="S3027" s="63"/>
      <c r="T3027" s="63"/>
      <c r="U3027" s="63"/>
      <c r="V3027" s="63"/>
      <c r="W3027" s="63"/>
      <c r="X3027" s="63"/>
      <c r="Y3027" s="63"/>
      <c r="Z3027" s="62">
        <v>1113.56</v>
      </c>
      <c r="AA3027" s="62">
        <v>2812</v>
      </c>
      <c r="AB3027" s="62">
        <v>16.739999999999998</v>
      </c>
      <c r="AC3027" s="62">
        <v>79.540000000000006</v>
      </c>
    </row>
    <row r="3028" spans="1:29" x14ac:dyDescent="0.25">
      <c r="A3028" s="61" t="s">
        <v>128</v>
      </c>
      <c r="B3028" s="61" t="s">
        <v>129</v>
      </c>
      <c r="C3028" s="62">
        <v>2014</v>
      </c>
      <c r="D3028" s="61" t="s">
        <v>75</v>
      </c>
      <c r="E3028" s="62">
        <v>10</v>
      </c>
      <c r="F3028" s="62">
        <v>643</v>
      </c>
      <c r="G3028" s="62">
        <v>257</v>
      </c>
      <c r="H3028" s="62">
        <v>2.14</v>
      </c>
      <c r="I3028" s="62">
        <v>64.3</v>
      </c>
      <c r="J3028" s="62">
        <v>597.99</v>
      </c>
      <c r="K3028" s="62">
        <v>290.01</v>
      </c>
      <c r="L3028" s="62">
        <v>481</v>
      </c>
      <c r="M3028" s="62">
        <v>4.01</v>
      </c>
      <c r="N3028" s="62">
        <v>29</v>
      </c>
      <c r="O3028" s="62">
        <v>3497.31</v>
      </c>
      <c r="P3028" s="63"/>
      <c r="Q3028" s="63"/>
      <c r="R3028" s="63"/>
      <c r="S3028" s="63"/>
      <c r="T3028" s="63"/>
      <c r="U3028" s="63"/>
      <c r="V3028" s="63"/>
      <c r="W3028" s="63"/>
      <c r="X3028" s="63"/>
      <c r="Y3028" s="63"/>
      <c r="Z3028" s="62">
        <v>1215</v>
      </c>
      <c r="AA3028" s="62">
        <v>8032</v>
      </c>
      <c r="AB3028" s="62">
        <v>66.930000000000007</v>
      </c>
      <c r="AC3028" s="62">
        <v>121.5</v>
      </c>
    </row>
    <row r="3029" spans="1:29" ht="30" x14ac:dyDescent="0.25">
      <c r="A3029" s="61" t="s">
        <v>269</v>
      </c>
      <c r="B3029" s="61" t="s">
        <v>270</v>
      </c>
      <c r="C3029" s="62">
        <v>2015</v>
      </c>
      <c r="D3029" s="61" t="s">
        <v>226</v>
      </c>
      <c r="E3029" s="62">
        <v>59</v>
      </c>
      <c r="F3029" s="62">
        <v>495251</v>
      </c>
      <c r="G3029" s="62">
        <v>72911</v>
      </c>
      <c r="H3029" s="62">
        <v>102.98</v>
      </c>
      <c r="I3029" s="62">
        <v>8394.08</v>
      </c>
      <c r="J3029" s="62">
        <v>460583.43</v>
      </c>
      <c r="K3029" s="62">
        <v>4733.2700000000004</v>
      </c>
      <c r="L3029" s="62">
        <v>5759</v>
      </c>
      <c r="M3029" s="62">
        <v>8.1300000000000008</v>
      </c>
      <c r="N3029" s="62">
        <v>80.22</v>
      </c>
      <c r="O3029" s="62">
        <v>57079.91</v>
      </c>
      <c r="P3029" s="63"/>
      <c r="Q3029" s="63"/>
      <c r="R3029" s="63"/>
      <c r="S3029" s="63"/>
      <c r="T3029" s="63"/>
      <c r="U3029" s="63"/>
      <c r="V3029" s="63"/>
      <c r="W3029" s="63"/>
      <c r="X3029" s="63"/>
      <c r="Y3029" s="63"/>
      <c r="Z3029" s="62">
        <v>153500</v>
      </c>
      <c r="AA3029" s="62">
        <v>6862</v>
      </c>
      <c r="AB3029" s="62">
        <v>9.69</v>
      </c>
      <c r="AC3029" s="62">
        <v>2601.69</v>
      </c>
    </row>
    <row r="3030" spans="1:29" ht="30" x14ac:dyDescent="0.25">
      <c r="A3030" s="61" t="s">
        <v>358</v>
      </c>
      <c r="B3030" s="61" t="s">
        <v>359</v>
      </c>
      <c r="C3030" s="62">
        <v>2013</v>
      </c>
      <c r="D3030" s="61" t="s">
        <v>75</v>
      </c>
      <c r="E3030" s="62">
        <v>12</v>
      </c>
      <c r="F3030" s="62">
        <v>1915</v>
      </c>
      <c r="G3030" s="62">
        <v>264</v>
      </c>
      <c r="H3030" s="62">
        <v>1.83</v>
      </c>
      <c r="I3030" s="62">
        <v>159.58000000000001</v>
      </c>
      <c r="J3030" s="62">
        <v>1780.95</v>
      </c>
      <c r="K3030" s="62">
        <v>0</v>
      </c>
      <c r="L3030" s="63"/>
      <c r="M3030" s="63"/>
      <c r="N3030" s="63"/>
      <c r="O3030" s="63"/>
      <c r="P3030" s="63"/>
      <c r="Q3030" s="63"/>
      <c r="R3030" s="63"/>
      <c r="S3030" s="63"/>
      <c r="T3030" s="63"/>
      <c r="U3030" s="63"/>
      <c r="V3030" s="63"/>
      <c r="W3030" s="63"/>
      <c r="X3030" s="63"/>
      <c r="Y3030" s="63"/>
      <c r="Z3030" s="62">
        <v>2447.9699999999998</v>
      </c>
      <c r="AA3030" s="62">
        <v>4664</v>
      </c>
      <c r="AB3030" s="62">
        <v>32.39</v>
      </c>
      <c r="AC3030" s="62">
        <v>204</v>
      </c>
    </row>
    <row r="3031" spans="1:29" ht="30" x14ac:dyDescent="0.25">
      <c r="A3031" s="61" t="s">
        <v>277</v>
      </c>
      <c r="B3031" s="61" t="s">
        <v>278</v>
      </c>
      <c r="C3031" s="62">
        <v>2010</v>
      </c>
      <c r="D3031" s="61" t="s">
        <v>99</v>
      </c>
      <c r="E3031" s="62">
        <v>48</v>
      </c>
      <c r="F3031" s="62">
        <v>371386</v>
      </c>
      <c r="G3031" s="62">
        <v>54672</v>
      </c>
      <c r="H3031" s="62">
        <v>94.92</v>
      </c>
      <c r="I3031" s="62">
        <v>7737.21</v>
      </c>
      <c r="J3031" s="62">
        <v>345388.98</v>
      </c>
      <c r="K3031" s="62">
        <v>0</v>
      </c>
      <c r="L3031" s="63"/>
      <c r="M3031" s="63"/>
      <c r="N3031" s="63"/>
      <c r="O3031" s="63"/>
      <c r="P3031" s="63"/>
      <c r="Q3031" s="63"/>
      <c r="R3031" s="63"/>
      <c r="S3031" s="63"/>
      <c r="T3031" s="63"/>
      <c r="U3031" s="63"/>
      <c r="V3031" s="63"/>
      <c r="W3031" s="63"/>
      <c r="X3031" s="63"/>
      <c r="Y3031" s="63"/>
      <c r="Z3031" s="62">
        <v>160750</v>
      </c>
      <c r="AA3031" s="62">
        <v>6076</v>
      </c>
      <c r="AB3031" s="62">
        <v>10.55</v>
      </c>
      <c r="AC3031" s="62">
        <v>3348.96</v>
      </c>
    </row>
    <row r="3032" spans="1:29" ht="30" x14ac:dyDescent="0.25">
      <c r="A3032" s="61" t="s">
        <v>536</v>
      </c>
      <c r="B3032" s="61" t="s">
        <v>537</v>
      </c>
      <c r="C3032" s="62">
        <v>2014</v>
      </c>
      <c r="D3032" s="61" t="s">
        <v>75</v>
      </c>
      <c r="E3032" s="62">
        <v>6</v>
      </c>
      <c r="F3032" s="62">
        <v>3531</v>
      </c>
      <c r="G3032" s="62">
        <v>704</v>
      </c>
      <c r="H3032" s="62">
        <v>9.7799999999999994</v>
      </c>
      <c r="I3032" s="62">
        <v>588.5</v>
      </c>
      <c r="J3032" s="62">
        <v>3283.83</v>
      </c>
      <c r="K3032" s="62">
        <v>0</v>
      </c>
      <c r="L3032" s="63"/>
      <c r="M3032" s="63"/>
      <c r="N3032" s="63"/>
      <c r="O3032" s="63"/>
      <c r="P3032" s="63"/>
      <c r="Q3032" s="63"/>
      <c r="R3032" s="63"/>
      <c r="S3032" s="63"/>
      <c r="T3032" s="63"/>
      <c r="U3032" s="63"/>
      <c r="V3032" s="63"/>
      <c r="W3032" s="63"/>
      <c r="X3032" s="63"/>
      <c r="Y3032" s="63"/>
      <c r="Z3032" s="62">
        <v>523.12</v>
      </c>
      <c r="AA3032" s="62">
        <v>3838</v>
      </c>
      <c r="AB3032" s="62">
        <v>53.31</v>
      </c>
      <c r="AC3032" s="62">
        <v>87.19</v>
      </c>
    </row>
    <row r="3033" spans="1:29" x14ac:dyDescent="0.25">
      <c r="A3033" s="61" t="s">
        <v>84</v>
      </c>
      <c r="B3033" s="61" t="s">
        <v>85</v>
      </c>
      <c r="C3033" s="62">
        <v>2014</v>
      </c>
      <c r="D3033" s="61" t="s">
        <v>89</v>
      </c>
      <c r="E3033" s="62">
        <v>100</v>
      </c>
      <c r="F3033" s="62">
        <v>1413512</v>
      </c>
      <c r="G3033" s="62">
        <v>126380</v>
      </c>
      <c r="H3033" s="62">
        <v>105.32</v>
      </c>
      <c r="I3033" s="62">
        <v>14135.12</v>
      </c>
      <c r="J3033" s="62">
        <v>1314566.1599999999</v>
      </c>
      <c r="K3033" s="62">
        <v>0</v>
      </c>
      <c r="L3033" s="63"/>
      <c r="M3033" s="63"/>
      <c r="N3033" s="63"/>
      <c r="O3033" s="63"/>
      <c r="P3033" s="63"/>
      <c r="Q3033" s="63"/>
      <c r="R3033" s="63"/>
      <c r="S3033" s="63"/>
      <c r="T3033" s="63"/>
      <c r="U3033" s="63"/>
      <c r="V3033" s="63"/>
      <c r="W3033" s="63"/>
      <c r="X3033" s="63"/>
      <c r="Y3033" s="63"/>
      <c r="Z3033" s="62">
        <v>3751</v>
      </c>
      <c r="AA3033" s="62">
        <v>21879</v>
      </c>
      <c r="AB3033" s="62">
        <v>18.23</v>
      </c>
      <c r="AC3033" s="62">
        <v>37.51</v>
      </c>
    </row>
    <row r="3034" spans="1:29" x14ac:dyDescent="0.25">
      <c r="A3034" s="61" t="s">
        <v>241</v>
      </c>
      <c r="B3034" s="61" t="s">
        <v>242</v>
      </c>
      <c r="C3034" s="62">
        <v>2017</v>
      </c>
      <c r="D3034" s="61" t="s">
        <v>99</v>
      </c>
      <c r="E3034" s="62">
        <v>96</v>
      </c>
      <c r="F3034" s="62">
        <v>454632</v>
      </c>
      <c r="G3034" s="62">
        <v>33526</v>
      </c>
      <c r="H3034" s="62">
        <v>29.1</v>
      </c>
      <c r="I3034" s="62">
        <v>4735.75</v>
      </c>
      <c r="J3034" s="62">
        <v>422807.76</v>
      </c>
      <c r="K3034" s="62">
        <v>6419.58</v>
      </c>
      <c r="L3034" s="62">
        <v>16931</v>
      </c>
      <c r="M3034" s="62">
        <v>14.7</v>
      </c>
      <c r="N3034" s="62">
        <v>66.87</v>
      </c>
      <c r="O3034" s="62">
        <v>77415.63</v>
      </c>
      <c r="P3034" s="63"/>
      <c r="Q3034" s="63"/>
      <c r="R3034" s="63"/>
      <c r="S3034" s="63"/>
      <c r="T3034" s="63"/>
      <c r="U3034" s="63"/>
      <c r="V3034" s="63"/>
      <c r="W3034" s="63"/>
      <c r="X3034" s="63"/>
      <c r="Y3034" s="63"/>
      <c r="Z3034" s="62">
        <v>178800</v>
      </c>
      <c r="AA3034" s="62">
        <v>18091</v>
      </c>
      <c r="AB3034" s="62">
        <v>15.7</v>
      </c>
      <c r="AC3034" s="62">
        <v>1862.5</v>
      </c>
    </row>
    <row r="3035" spans="1:29" ht="30" x14ac:dyDescent="0.25">
      <c r="A3035" s="61" t="s">
        <v>120</v>
      </c>
      <c r="B3035" s="61" t="s">
        <v>121</v>
      </c>
      <c r="C3035" s="62">
        <v>2005</v>
      </c>
      <c r="D3035" s="61" t="s">
        <v>78</v>
      </c>
      <c r="E3035" s="62">
        <v>68</v>
      </c>
      <c r="F3035" s="62">
        <v>691630</v>
      </c>
      <c r="G3035" s="62">
        <v>73748</v>
      </c>
      <c r="H3035" s="62">
        <v>90.38</v>
      </c>
      <c r="I3035" s="62">
        <v>10171.030000000001</v>
      </c>
      <c r="J3035" s="62">
        <v>643215.9</v>
      </c>
      <c r="K3035" s="62">
        <v>0</v>
      </c>
      <c r="L3035" s="62">
        <v>0</v>
      </c>
      <c r="M3035" s="62">
        <v>0</v>
      </c>
      <c r="N3035" s="62">
        <v>0</v>
      </c>
      <c r="O3035" s="62">
        <v>0</v>
      </c>
      <c r="P3035" s="63"/>
      <c r="Q3035" s="63"/>
      <c r="R3035" s="63"/>
      <c r="S3035" s="63"/>
      <c r="T3035" s="63"/>
      <c r="U3035" s="63"/>
      <c r="V3035" s="63"/>
      <c r="W3035" s="63"/>
      <c r="X3035" s="63"/>
      <c r="Y3035" s="63"/>
      <c r="Z3035" s="62">
        <v>351288</v>
      </c>
      <c r="AA3035" s="62">
        <v>17077</v>
      </c>
      <c r="AB3035" s="62">
        <v>20.93</v>
      </c>
      <c r="AC3035" s="62">
        <v>5166</v>
      </c>
    </row>
    <row r="3036" spans="1:29" ht="30" x14ac:dyDescent="0.25">
      <c r="A3036" s="61" t="s">
        <v>206</v>
      </c>
      <c r="B3036" s="61" t="s">
        <v>207</v>
      </c>
      <c r="C3036" s="62">
        <v>2004</v>
      </c>
      <c r="D3036" s="61" t="s">
        <v>75</v>
      </c>
      <c r="E3036" s="62">
        <v>6</v>
      </c>
      <c r="F3036" s="63"/>
      <c r="G3036" s="63"/>
      <c r="H3036" s="63"/>
      <c r="I3036" s="63"/>
      <c r="J3036" s="63"/>
      <c r="K3036" s="62">
        <v>0</v>
      </c>
      <c r="L3036" s="63"/>
      <c r="M3036" s="63"/>
      <c r="N3036" s="63"/>
      <c r="O3036" s="63"/>
      <c r="P3036" s="63"/>
      <c r="Q3036" s="63"/>
      <c r="R3036" s="63"/>
      <c r="S3036" s="63"/>
      <c r="T3036" s="63"/>
      <c r="U3036" s="63"/>
      <c r="V3036" s="63"/>
      <c r="W3036" s="63"/>
      <c r="X3036" s="63"/>
      <c r="Y3036" s="63"/>
      <c r="Z3036" s="62">
        <v>44000</v>
      </c>
      <c r="AA3036" s="62">
        <v>818</v>
      </c>
      <c r="AB3036" s="62">
        <v>11.36</v>
      </c>
      <c r="AC3036" s="62">
        <v>7333.33</v>
      </c>
    </row>
    <row r="3037" spans="1:29" x14ac:dyDescent="0.25">
      <c r="A3037" s="61" t="s">
        <v>130</v>
      </c>
      <c r="B3037" s="61" t="s">
        <v>131</v>
      </c>
      <c r="C3037" s="62">
        <v>2013</v>
      </c>
      <c r="D3037" s="61" t="s">
        <v>132</v>
      </c>
      <c r="E3037" s="62">
        <v>15</v>
      </c>
      <c r="F3037" s="63"/>
      <c r="G3037" s="63"/>
      <c r="H3037" s="63"/>
      <c r="I3037" s="63"/>
      <c r="J3037" s="63"/>
      <c r="K3037" s="62">
        <v>0</v>
      </c>
      <c r="L3037" s="63"/>
      <c r="M3037" s="63"/>
      <c r="N3037" s="63"/>
      <c r="O3037" s="63"/>
      <c r="P3037" s="63"/>
      <c r="Q3037" s="63"/>
      <c r="R3037" s="63"/>
      <c r="S3037" s="63"/>
      <c r="T3037" s="63"/>
      <c r="U3037" s="63"/>
      <c r="V3037" s="63"/>
      <c r="W3037" s="63"/>
      <c r="X3037" s="63"/>
      <c r="Y3037" s="63"/>
      <c r="Z3037" s="62">
        <v>790</v>
      </c>
      <c r="AA3037" s="62">
        <v>4520</v>
      </c>
      <c r="AB3037" s="62">
        <v>25.11</v>
      </c>
      <c r="AC3037" s="62">
        <v>52.67</v>
      </c>
    </row>
    <row r="3038" spans="1:29" ht="30" x14ac:dyDescent="0.25">
      <c r="A3038" s="61" t="s">
        <v>363</v>
      </c>
      <c r="B3038" s="61" t="s">
        <v>364</v>
      </c>
      <c r="C3038" s="62">
        <v>2011</v>
      </c>
      <c r="D3038" s="61" t="s">
        <v>78</v>
      </c>
      <c r="E3038" s="62">
        <v>56</v>
      </c>
      <c r="F3038" s="62">
        <v>462986</v>
      </c>
      <c r="G3038" s="62">
        <v>53109</v>
      </c>
      <c r="H3038" s="62">
        <v>79.03</v>
      </c>
      <c r="I3038" s="62">
        <v>8267.61</v>
      </c>
      <c r="J3038" s="62">
        <v>430576.98</v>
      </c>
      <c r="K3038" s="62">
        <v>0</v>
      </c>
      <c r="L3038" s="63"/>
      <c r="M3038" s="63"/>
      <c r="N3038" s="63"/>
      <c r="O3038" s="63"/>
      <c r="P3038" s="63"/>
      <c r="Q3038" s="63"/>
      <c r="R3038" s="63"/>
      <c r="S3038" s="63"/>
      <c r="T3038" s="63"/>
      <c r="U3038" s="63"/>
      <c r="V3038" s="63"/>
      <c r="W3038" s="63"/>
      <c r="X3038" s="63"/>
      <c r="Y3038" s="63"/>
      <c r="Z3038" s="62">
        <v>852.88</v>
      </c>
      <c r="AA3038" s="62">
        <v>2639</v>
      </c>
      <c r="AB3038" s="62">
        <v>3.93</v>
      </c>
      <c r="AC3038" s="62">
        <v>15.23</v>
      </c>
    </row>
    <row r="3039" spans="1:29" x14ac:dyDescent="0.25">
      <c r="A3039" s="61" t="s">
        <v>70</v>
      </c>
      <c r="B3039" s="61" t="s">
        <v>71</v>
      </c>
      <c r="C3039" s="62">
        <v>2016</v>
      </c>
      <c r="D3039" s="61" t="s">
        <v>72</v>
      </c>
      <c r="E3039" s="62">
        <v>67</v>
      </c>
      <c r="F3039" s="63"/>
      <c r="G3039" s="63"/>
      <c r="H3039" s="63"/>
      <c r="I3039" s="63"/>
      <c r="J3039" s="63"/>
      <c r="K3039" s="62">
        <v>0</v>
      </c>
      <c r="L3039" s="63"/>
      <c r="M3039" s="63"/>
      <c r="N3039" s="63"/>
      <c r="O3039" s="63"/>
      <c r="P3039" s="63"/>
      <c r="Q3039" s="63"/>
      <c r="R3039" s="63"/>
      <c r="S3039" s="63"/>
      <c r="T3039" s="63"/>
      <c r="U3039" s="63"/>
      <c r="V3039" s="63"/>
      <c r="W3039" s="63"/>
      <c r="X3039" s="63"/>
      <c r="Y3039" s="63"/>
      <c r="Z3039" s="62">
        <v>0</v>
      </c>
      <c r="AA3039" s="63"/>
      <c r="AB3039" s="63"/>
      <c r="AC3039" s="62">
        <v>0</v>
      </c>
    </row>
    <row r="3040" spans="1:29" x14ac:dyDescent="0.25">
      <c r="A3040" s="61" t="s">
        <v>184</v>
      </c>
      <c r="B3040" s="61" t="s">
        <v>185</v>
      </c>
      <c r="C3040" s="62">
        <v>2012</v>
      </c>
      <c r="D3040" s="61" t="s">
        <v>89</v>
      </c>
      <c r="E3040" s="62">
        <v>48</v>
      </c>
      <c r="F3040" s="62">
        <v>255210</v>
      </c>
      <c r="G3040" s="62">
        <v>35164</v>
      </c>
      <c r="H3040" s="62">
        <v>61.05</v>
      </c>
      <c r="I3040" s="62">
        <v>5316.88</v>
      </c>
      <c r="J3040" s="62">
        <v>237345.3</v>
      </c>
      <c r="K3040" s="62">
        <v>0</v>
      </c>
      <c r="L3040" s="63"/>
      <c r="M3040" s="63"/>
      <c r="N3040" s="63"/>
      <c r="O3040" s="63"/>
      <c r="P3040" s="63"/>
      <c r="Q3040" s="63"/>
      <c r="R3040" s="63"/>
      <c r="S3040" s="63"/>
      <c r="T3040" s="63"/>
      <c r="U3040" s="62">
        <v>11703</v>
      </c>
      <c r="V3040" s="62">
        <v>39720</v>
      </c>
      <c r="W3040" s="62">
        <v>68.959999999999994</v>
      </c>
      <c r="X3040" s="62">
        <v>243</v>
      </c>
      <c r="Y3040" s="62">
        <v>261959.95</v>
      </c>
      <c r="Z3040" s="62">
        <v>1630000</v>
      </c>
      <c r="AA3040" s="62">
        <v>16675</v>
      </c>
      <c r="AB3040" s="62">
        <v>28.95</v>
      </c>
      <c r="AC3040" s="62">
        <v>33958.33</v>
      </c>
    </row>
    <row r="3041" spans="1:29" ht="30" x14ac:dyDescent="0.25">
      <c r="A3041" s="61" t="s">
        <v>346</v>
      </c>
      <c r="B3041" s="61" t="s">
        <v>347</v>
      </c>
      <c r="C3041" s="62">
        <v>2016</v>
      </c>
      <c r="D3041" s="61" t="s">
        <v>99</v>
      </c>
      <c r="E3041" s="62">
        <v>75</v>
      </c>
      <c r="F3041" s="62">
        <v>796715</v>
      </c>
      <c r="G3041" s="62">
        <v>82255</v>
      </c>
      <c r="H3041" s="62">
        <v>91.39</v>
      </c>
      <c r="I3041" s="62">
        <v>10622.87</v>
      </c>
      <c r="J3041" s="62">
        <v>740944.95</v>
      </c>
      <c r="K3041" s="62">
        <v>0</v>
      </c>
      <c r="L3041" s="63"/>
      <c r="M3041" s="63"/>
      <c r="N3041" s="63"/>
      <c r="O3041" s="63"/>
      <c r="P3041" s="63"/>
      <c r="Q3041" s="63"/>
      <c r="R3041" s="63"/>
      <c r="S3041" s="63"/>
      <c r="T3041" s="63"/>
      <c r="U3041" s="63"/>
      <c r="V3041" s="63"/>
      <c r="W3041" s="63"/>
      <c r="X3041" s="63"/>
      <c r="Y3041" s="63"/>
      <c r="Z3041" s="62">
        <v>2485.58</v>
      </c>
      <c r="AA3041" s="62">
        <v>19115</v>
      </c>
      <c r="AB3041" s="62">
        <v>21.24</v>
      </c>
      <c r="AC3041" s="62">
        <v>33.14</v>
      </c>
    </row>
    <row r="3042" spans="1:29" ht="30" x14ac:dyDescent="0.25">
      <c r="A3042" s="61" t="s">
        <v>239</v>
      </c>
      <c r="B3042" s="61" t="s">
        <v>240</v>
      </c>
      <c r="C3042" s="62">
        <v>2013</v>
      </c>
      <c r="D3042" s="61" t="s">
        <v>75</v>
      </c>
      <c r="E3042" s="62">
        <v>1</v>
      </c>
      <c r="F3042" s="63"/>
      <c r="G3042" s="63"/>
      <c r="H3042" s="63"/>
      <c r="I3042" s="63"/>
      <c r="J3042" s="63"/>
      <c r="K3042" s="62">
        <v>0</v>
      </c>
      <c r="L3042" s="63"/>
      <c r="M3042" s="63"/>
      <c r="N3042" s="63"/>
      <c r="O3042" s="63"/>
      <c r="P3042" s="63"/>
      <c r="Q3042" s="63"/>
      <c r="R3042" s="63"/>
      <c r="S3042" s="63"/>
      <c r="T3042" s="63"/>
      <c r="U3042" s="63"/>
      <c r="V3042" s="63"/>
      <c r="W3042" s="63"/>
      <c r="X3042" s="63"/>
      <c r="Y3042" s="63"/>
      <c r="Z3042" s="62">
        <v>180.47</v>
      </c>
      <c r="AA3042" s="62">
        <v>3437</v>
      </c>
      <c r="AB3042" s="62">
        <v>286.42</v>
      </c>
      <c r="AC3042" s="62">
        <v>180.47</v>
      </c>
    </row>
    <row r="3043" spans="1:29" ht="30" x14ac:dyDescent="0.25">
      <c r="A3043" s="61" t="s">
        <v>352</v>
      </c>
      <c r="B3043" s="61" t="s">
        <v>353</v>
      </c>
      <c r="C3043" s="62">
        <v>2006</v>
      </c>
      <c r="D3043" s="61" t="s">
        <v>78</v>
      </c>
      <c r="E3043" s="62">
        <v>40</v>
      </c>
      <c r="F3043" s="62">
        <v>140544</v>
      </c>
      <c r="G3043" s="62">
        <v>17979</v>
      </c>
      <c r="H3043" s="62">
        <v>37.46</v>
      </c>
      <c r="I3043" s="62">
        <v>3513.6</v>
      </c>
      <c r="J3043" s="62">
        <v>130705.92</v>
      </c>
      <c r="K3043" s="62">
        <v>25424</v>
      </c>
      <c r="L3043" s="62">
        <v>51416</v>
      </c>
      <c r="M3043" s="62">
        <v>107.12</v>
      </c>
      <c r="N3043" s="62">
        <v>635.6</v>
      </c>
      <c r="O3043" s="62">
        <v>306595.64</v>
      </c>
      <c r="P3043" s="63"/>
      <c r="Q3043" s="63"/>
      <c r="R3043" s="63"/>
      <c r="S3043" s="63"/>
      <c r="T3043" s="63"/>
      <c r="U3043" s="63"/>
      <c r="V3043" s="63"/>
      <c r="W3043" s="63"/>
      <c r="X3043" s="63"/>
      <c r="Y3043" s="63"/>
      <c r="Z3043" s="62">
        <v>1.47</v>
      </c>
      <c r="AA3043" s="62">
        <v>12790</v>
      </c>
      <c r="AB3043" s="62">
        <v>26.65</v>
      </c>
      <c r="AC3043" s="62">
        <v>0.04</v>
      </c>
    </row>
    <row r="3044" spans="1:29" x14ac:dyDescent="0.25">
      <c r="A3044" s="61" t="s">
        <v>144</v>
      </c>
      <c r="B3044" s="61" t="s">
        <v>145</v>
      </c>
      <c r="C3044" s="62">
        <v>2006</v>
      </c>
      <c r="D3044" s="61" t="s">
        <v>86</v>
      </c>
      <c r="E3044" s="62">
        <v>26</v>
      </c>
      <c r="F3044" s="62">
        <v>0</v>
      </c>
      <c r="G3044" s="62">
        <v>0</v>
      </c>
      <c r="H3044" s="62">
        <v>0</v>
      </c>
      <c r="I3044" s="62">
        <v>0</v>
      </c>
      <c r="J3044" s="62">
        <v>0</v>
      </c>
      <c r="K3044" s="62">
        <v>0</v>
      </c>
      <c r="L3044" s="62">
        <v>0</v>
      </c>
      <c r="M3044" s="62">
        <v>0</v>
      </c>
      <c r="N3044" s="62">
        <v>0</v>
      </c>
      <c r="O3044" s="62">
        <v>0</v>
      </c>
      <c r="P3044" s="63"/>
      <c r="Q3044" s="63"/>
      <c r="R3044" s="63"/>
      <c r="S3044" s="63"/>
      <c r="T3044" s="63"/>
      <c r="U3044" s="63"/>
      <c r="V3044" s="63"/>
      <c r="W3044" s="63"/>
      <c r="X3044" s="63"/>
      <c r="Y3044" s="63"/>
      <c r="Z3044" s="62">
        <v>2022</v>
      </c>
      <c r="AA3044" s="62">
        <v>16021</v>
      </c>
      <c r="AB3044" s="62">
        <v>51.35</v>
      </c>
      <c r="AC3044" s="62">
        <v>77.77</v>
      </c>
    </row>
    <row r="3045" spans="1:29" x14ac:dyDescent="0.25">
      <c r="A3045" s="61" t="s">
        <v>140</v>
      </c>
      <c r="B3045" s="61" t="s">
        <v>141</v>
      </c>
      <c r="C3045" s="62">
        <v>2006</v>
      </c>
      <c r="D3045" s="61" t="s">
        <v>135</v>
      </c>
      <c r="E3045" s="62">
        <v>40</v>
      </c>
      <c r="F3045" s="62">
        <v>51112</v>
      </c>
      <c r="G3045" s="62">
        <v>7183</v>
      </c>
      <c r="H3045" s="62">
        <v>14.96</v>
      </c>
      <c r="I3045" s="62">
        <v>1277.8</v>
      </c>
      <c r="J3045" s="62">
        <v>47534.16</v>
      </c>
      <c r="K3045" s="62">
        <v>5633.37</v>
      </c>
      <c r="L3045" s="62">
        <v>9090</v>
      </c>
      <c r="M3045" s="62">
        <v>18.940000000000001</v>
      </c>
      <c r="N3045" s="62">
        <v>140.83000000000001</v>
      </c>
      <c r="O3045" s="62">
        <v>67934.45</v>
      </c>
      <c r="P3045" s="63"/>
      <c r="Q3045" s="63"/>
      <c r="R3045" s="63"/>
      <c r="S3045" s="63"/>
      <c r="T3045" s="63"/>
      <c r="U3045" s="62">
        <v>950</v>
      </c>
      <c r="V3045" s="62">
        <v>2102</v>
      </c>
      <c r="W3045" s="62">
        <v>4.38</v>
      </c>
      <c r="X3045" s="62">
        <v>23</v>
      </c>
      <c r="Y3045" s="62">
        <v>21264.799999999999</v>
      </c>
      <c r="Z3045" s="62">
        <v>4565.62</v>
      </c>
      <c r="AA3045" s="62">
        <v>21983</v>
      </c>
      <c r="AB3045" s="62">
        <v>45.8</v>
      </c>
      <c r="AC3045" s="62">
        <v>114.14</v>
      </c>
    </row>
    <row r="3046" spans="1:29" ht="45" x14ac:dyDescent="0.25">
      <c r="A3046" s="61" t="s">
        <v>167</v>
      </c>
      <c r="B3046" s="61" t="s">
        <v>168</v>
      </c>
      <c r="C3046" s="62">
        <v>2018</v>
      </c>
      <c r="D3046" s="61" t="s">
        <v>75</v>
      </c>
      <c r="E3046" s="62">
        <v>10</v>
      </c>
      <c r="F3046" s="63"/>
      <c r="G3046" s="63"/>
      <c r="H3046" s="63"/>
      <c r="I3046" s="63"/>
      <c r="J3046" s="63"/>
      <c r="K3046" s="62">
        <v>0</v>
      </c>
      <c r="L3046" s="63"/>
      <c r="M3046" s="63"/>
      <c r="N3046" s="63"/>
      <c r="O3046" s="63"/>
      <c r="P3046" s="63"/>
      <c r="Q3046" s="63"/>
      <c r="R3046" s="63"/>
      <c r="S3046" s="63"/>
      <c r="T3046" s="63"/>
      <c r="U3046" s="63"/>
      <c r="V3046" s="63"/>
      <c r="W3046" s="63"/>
      <c r="X3046" s="63"/>
      <c r="Y3046" s="63"/>
      <c r="Z3046" s="62">
        <v>0</v>
      </c>
      <c r="AA3046" s="63"/>
      <c r="AB3046" s="63"/>
      <c r="AC3046" s="62">
        <v>0</v>
      </c>
    </row>
    <row r="3047" spans="1:29" x14ac:dyDescent="0.25">
      <c r="A3047" s="61" t="s">
        <v>128</v>
      </c>
      <c r="B3047" s="61" t="s">
        <v>129</v>
      </c>
      <c r="C3047" s="62">
        <v>2004</v>
      </c>
      <c r="D3047" s="61" t="s">
        <v>135</v>
      </c>
      <c r="E3047" s="62">
        <v>68</v>
      </c>
      <c r="F3047" s="63"/>
      <c r="G3047" s="63"/>
      <c r="H3047" s="63"/>
      <c r="I3047" s="63"/>
      <c r="J3047" s="63"/>
      <c r="K3047" s="62">
        <v>0</v>
      </c>
      <c r="L3047" s="63"/>
      <c r="M3047" s="63"/>
      <c r="N3047" s="63"/>
      <c r="O3047" s="63"/>
      <c r="P3047" s="63"/>
      <c r="Q3047" s="63"/>
      <c r="R3047" s="63"/>
      <c r="S3047" s="63"/>
      <c r="T3047" s="63"/>
      <c r="U3047" s="63"/>
      <c r="V3047" s="63"/>
      <c r="W3047" s="63"/>
      <c r="X3047" s="63"/>
      <c r="Y3047" s="63"/>
      <c r="Z3047" s="62">
        <v>4500</v>
      </c>
      <c r="AA3047" s="62">
        <v>21915</v>
      </c>
      <c r="AB3047" s="62">
        <v>26.86</v>
      </c>
      <c r="AC3047" s="62">
        <v>66.180000000000007</v>
      </c>
    </row>
    <row r="3048" spans="1:29" x14ac:dyDescent="0.25">
      <c r="A3048" s="61" t="s">
        <v>210</v>
      </c>
      <c r="B3048" s="61" t="s">
        <v>211</v>
      </c>
      <c r="C3048" s="62">
        <v>2007</v>
      </c>
      <c r="D3048" s="61" t="s">
        <v>135</v>
      </c>
      <c r="E3048" s="62">
        <v>128</v>
      </c>
      <c r="F3048" s="62">
        <v>868896</v>
      </c>
      <c r="G3048" s="62">
        <v>237338</v>
      </c>
      <c r="H3048" s="62">
        <v>154.52000000000001</v>
      </c>
      <c r="I3048" s="62">
        <v>6788.25</v>
      </c>
      <c r="J3048" s="62">
        <v>808073.28</v>
      </c>
      <c r="K3048" s="62">
        <v>123258.97</v>
      </c>
      <c r="L3048" s="62">
        <v>121190</v>
      </c>
      <c r="M3048" s="62">
        <v>78.900000000000006</v>
      </c>
      <c r="N3048" s="62">
        <v>962.96</v>
      </c>
      <c r="O3048" s="62">
        <v>1486416.92</v>
      </c>
      <c r="P3048" s="63"/>
      <c r="Q3048" s="63"/>
      <c r="R3048" s="63"/>
      <c r="S3048" s="63"/>
      <c r="T3048" s="63"/>
      <c r="U3048" s="63"/>
      <c r="V3048" s="63"/>
      <c r="W3048" s="63"/>
      <c r="X3048" s="63"/>
      <c r="Y3048" s="63"/>
      <c r="Z3048" s="62">
        <v>2076270</v>
      </c>
      <c r="AA3048" s="62">
        <v>215505</v>
      </c>
      <c r="AB3048" s="62">
        <v>140.30000000000001</v>
      </c>
      <c r="AC3048" s="62">
        <v>16220.86</v>
      </c>
    </row>
    <row r="3049" spans="1:29" ht="30" x14ac:dyDescent="0.25">
      <c r="A3049" s="61" t="s">
        <v>100</v>
      </c>
      <c r="B3049" s="61" t="s">
        <v>101</v>
      </c>
      <c r="C3049" s="62">
        <v>2005</v>
      </c>
      <c r="D3049" s="61" t="s">
        <v>99</v>
      </c>
      <c r="E3049" s="62">
        <v>74</v>
      </c>
      <c r="F3049" s="63"/>
      <c r="G3049" s="63"/>
      <c r="H3049" s="63"/>
      <c r="I3049" s="63"/>
      <c r="J3049" s="63"/>
      <c r="K3049" s="62">
        <v>0</v>
      </c>
      <c r="L3049" s="63"/>
      <c r="M3049" s="63"/>
      <c r="N3049" s="63"/>
      <c r="O3049" s="63"/>
      <c r="P3049" s="63"/>
      <c r="Q3049" s="63"/>
      <c r="R3049" s="63"/>
      <c r="S3049" s="63"/>
      <c r="T3049" s="63"/>
      <c r="U3049" s="63"/>
      <c r="V3049" s="63"/>
      <c r="W3049" s="63"/>
      <c r="X3049" s="63"/>
      <c r="Y3049" s="63"/>
      <c r="Z3049" s="62">
        <v>0</v>
      </c>
      <c r="AA3049" s="63"/>
      <c r="AB3049" s="63"/>
      <c r="AC3049" s="62">
        <v>0</v>
      </c>
    </row>
    <row r="3050" spans="1:29" x14ac:dyDescent="0.25">
      <c r="A3050" s="61" t="s">
        <v>253</v>
      </c>
      <c r="B3050" s="61" t="s">
        <v>254</v>
      </c>
      <c r="C3050" s="62">
        <v>2010</v>
      </c>
      <c r="D3050" s="61" t="s">
        <v>99</v>
      </c>
      <c r="E3050" s="62">
        <v>40</v>
      </c>
      <c r="F3050" s="62">
        <v>112980</v>
      </c>
      <c r="G3050" s="62">
        <v>18698</v>
      </c>
      <c r="H3050" s="62">
        <v>38.950000000000003</v>
      </c>
      <c r="I3050" s="62">
        <v>2824.5</v>
      </c>
      <c r="J3050" s="62">
        <v>105071.4</v>
      </c>
      <c r="K3050" s="62">
        <v>25786.61</v>
      </c>
      <c r="L3050" s="62">
        <v>35152</v>
      </c>
      <c r="M3050" s="62">
        <v>73.23</v>
      </c>
      <c r="N3050" s="62">
        <v>644.66999999999996</v>
      </c>
      <c r="O3050" s="62">
        <v>310968.53000000003</v>
      </c>
      <c r="P3050" s="63"/>
      <c r="Q3050" s="63"/>
      <c r="R3050" s="63"/>
      <c r="S3050" s="63"/>
      <c r="T3050" s="63"/>
      <c r="U3050" s="63"/>
      <c r="V3050" s="63"/>
      <c r="W3050" s="63"/>
      <c r="X3050" s="63"/>
      <c r="Y3050" s="63"/>
      <c r="Z3050" s="62">
        <v>151800</v>
      </c>
      <c r="AA3050" s="62">
        <v>8683</v>
      </c>
      <c r="AB3050" s="62">
        <v>18.09</v>
      </c>
      <c r="AC3050" s="62">
        <v>3795</v>
      </c>
    </row>
    <row r="3051" spans="1:29" x14ac:dyDescent="0.25">
      <c r="A3051" s="61" t="s">
        <v>514</v>
      </c>
      <c r="B3051" s="61" t="s">
        <v>515</v>
      </c>
      <c r="C3051" s="62">
        <v>2018</v>
      </c>
      <c r="D3051" s="61" t="s">
        <v>75</v>
      </c>
      <c r="E3051" s="62">
        <v>4</v>
      </c>
      <c r="F3051" s="63"/>
      <c r="G3051" s="63"/>
      <c r="H3051" s="63"/>
      <c r="I3051" s="63"/>
      <c r="J3051" s="63"/>
      <c r="K3051" s="62">
        <v>0</v>
      </c>
      <c r="L3051" s="63"/>
      <c r="M3051" s="63"/>
      <c r="N3051" s="63"/>
      <c r="O3051" s="63"/>
      <c r="P3051" s="63"/>
      <c r="Q3051" s="63"/>
      <c r="R3051" s="63"/>
      <c r="S3051" s="63"/>
      <c r="T3051" s="63"/>
      <c r="U3051" s="63"/>
      <c r="V3051" s="63"/>
      <c r="W3051" s="63"/>
      <c r="X3051" s="63"/>
      <c r="Y3051" s="63"/>
      <c r="Z3051" s="62">
        <v>13992</v>
      </c>
      <c r="AA3051" s="62">
        <v>2273</v>
      </c>
      <c r="AB3051" s="62">
        <v>47.35</v>
      </c>
      <c r="AC3051" s="62">
        <v>3498</v>
      </c>
    </row>
    <row r="3052" spans="1:29" ht="30" x14ac:dyDescent="0.25">
      <c r="A3052" s="61" t="s">
        <v>448</v>
      </c>
      <c r="B3052" s="61" t="s">
        <v>449</v>
      </c>
      <c r="C3052" s="62">
        <v>2014</v>
      </c>
      <c r="D3052" s="61" t="s">
        <v>150</v>
      </c>
      <c r="E3052" s="62">
        <v>8</v>
      </c>
      <c r="F3052" s="63"/>
      <c r="G3052" s="62">
        <v>0</v>
      </c>
      <c r="H3052" s="62">
        <v>0</v>
      </c>
      <c r="I3052" s="63"/>
      <c r="J3052" s="63"/>
      <c r="K3052" s="62">
        <v>0</v>
      </c>
      <c r="L3052" s="62">
        <v>0</v>
      </c>
      <c r="M3052" s="62">
        <v>0</v>
      </c>
      <c r="N3052" s="63"/>
      <c r="O3052" s="63"/>
      <c r="P3052" s="63"/>
      <c r="Q3052" s="63"/>
      <c r="R3052" s="63"/>
      <c r="S3052" s="63"/>
      <c r="T3052" s="63"/>
      <c r="U3052" s="63"/>
      <c r="V3052" s="63"/>
      <c r="W3052" s="63"/>
      <c r="X3052" s="63"/>
      <c r="Y3052" s="63"/>
      <c r="Z3052" s="62">
        <v>0</v>
      </c>
      <c r="AA3052" s="62">
        <v>0</v>
      </c>
      <c r="AB3052" s="62">
        <v>0</v>
      </c>
      <c r="AC3052" s="62">
        <v>0</v>
      </c>
    </row>
    <row r="3053" spans="1:29" x14ac:dyDescent="0.25">
      <c r="A3053" s="61" t="s">
        <v>107</v>
      </c>
      <c r="B3053" s="61" t="s">
        <v>108</v>
      </c>
      <c r="C3053" s="62">
        <v>2010</v>
      </c>
      <c r="D3053" s="61" t="s">
        <v>78</v>
      </c>
      <c r="E3053" s="62">
        <v>40</v>
      </c>
      <c r="F3053" s="62">
        <v>123626</v>
      </c>
      <c r="G3053" s="62">
        <v>23619</v>
      </c>
      <c r="H3053" s="62">
        <v>49.21</v>
      </c>
      <c r="I3053" s="62">
        <v>3090.65</v>
      </c>
      <c r="J3053" s="62">
        <v>114972.18</v>
      </c>
      <c r="K3053" s="62">
        <v>20589.72</v>
      </c>
      <c r="L3053" s="62">
        <v>28750</v>
      </c>
      <c r="M3053" s="62">
        <v>59.9</v>
      </c>
      <c r="N3053" s="62">
        <v>514.74</v>
      </c>
      <c r="O3053" s="62">
        <v>248297.59</v>
      </c>
      <c r="P3053" s="63"/>
      <c r="Q3053" s="63"/>
      <c r="R3053" s="63"/>
      <c r="S3053" s="63"/>
      <c r="T3053" s="63"/>
      <c r="U3053" s="63"/>
      <c r="V3053" s="63"/>
      <c r="W3053" s="63"/>
      <c r="X3053" s="63"/>
      <c r="Y3053" s="63"/>
      <c r="Z3053" s="62">
        <v>0</v>
      </c>
      <c r="AA3053" s="62">
        <v>21540</v>
      </c>
      <c r="AB3053" s="62">
        <v>44.88</v>
      </c>
      <c r="AC3053" s="62">
        <v>0</v>
      </c>
    </row>
    <row r="3054" spans="1:29" ht="45" x14ac:dyDescent="0.25">
      <c r="A3054" s="61" t="s">
        <v>109</v>
      </c>
      <c r="B3054" s="61" t="s">
        <v>110</v>
      </c>
      <c r="C3054" s="62">
        <v>2009</v>
      </c>
      <c r="D3054" s="61" t="s">
        <v>89</v>
      </c>
      <c r="E3054" s="62">
        <v>17</v>
      </c>
      <c r="F3054" s="62">
        <v>44240</v>
      </c>
      <c r="G3054" s="62">
        <v>7589</v>
      </c>
      <c r="H3054" s="62">
        <v>37.200000000000003</v>
      </c>
      <c r="I3054" s="62">
        <v>2602.35</v>
      </c>
      <c r="J3054" s="62">
        <v>41143.199999999997</v>
      </c>
      <c r="K3054" s="62">
        <v>520</v>
      </c>
      <c r="L3054" s="62">
        <v>3857</v>
      </c>
      <c r="M3054" s="62">
        <v>18.91</v>
      </c>
      <c r="N3054" s="62">
        <v>30.59</v>
      </c>
      <c r="O3054" s="62">
        <v>6270.84</v>
      </c>
      <c r="P3054" s="63"/>
      <c r="Q3054" s="63"/>
      <c r="R3054" s="63"/>
      <c r="S3054" s="63"/>
      <c r="T3054" s="63"/>
      <c r="U3054" s="63"/>
      <c r="V3054" s="63"/>
      <c r="W3054" s="63"/>
      <c r="X3054" s="63"/>
      <c r="Y3054" s="63"/>
      <c r="Z3054" s="62">
        <v>4972.93</v>
      </c>
      <c r="AA3054" s="62">
        <v>7188</v>
      </c>
      <c r="AB3054" s="62">
        <v>35.24</v>
      </c>
      <c r="AC3054" s="62">
        <v>292.52999999999997</v>
      </c>
    </row>
    <row r="3055" spans="1:29" ht="30" x14ac:dyDescent="0.25">
      <c r="A3055" s="61" t="s">
        <v>97</v>
      </c>
      <c r="B3055" s="61" t="s">
        <v>98</v>
      </c>
      <c r="C3055" s="62">
        <v>2008</v>
      </c>
      <c r="D3055" s="61" t="s">
        <v>78</v>
      </c>
      <c r="E3055" s="62">
        <v>44</v>
      </c>
      <c r="F3055" s="62">
        <v>364960</v>
      </c>
      <c r="G3055" s="62">
        <v>54783</v>
      </c>
      <c r="H3055" s="62">
        <v>103.76</v>
      </c>
      <c r="I3055" s="62">
        <v>8294.5499999999993</v>
      </c>
      <c r="J3055" s="62">
        <v>339412.8</v>
      </c>
      <c r="K3055" s="62">
        <v>0</v>
      </c>
      <c r="L3055" s="63"/>
      <c r="M3055" s="63"/>
      <c r="N3055" s="63"/>
      <c r="O3055" s="63"/>
      <c r="P3055" s="63"/>
      <c r="Q3055" s="63"/>
      <c r="R3055" s="63"/>
      <c r="S3055" s="63"/>
      <c r="T3055" s="63"/>
      <c r="U3055" s="63"/>
      <c r="V3055" s="63"/>
      <c r="W3055" s="63"/>
      <c r="X3055" s="63"/>
      <c r="Y3055" s="63"/>
      <c r="Z3055" s="62">
        <v>164569</v>
      </c>
      <c r="AA3055" s="62">
        <v>15373</v>
      </c>
      <c r="AB3055" s="62">
        <v>29.12</v>
      </c>
      <c r="AC3055" s="62">
        <v>3740.2</v>
      </c>
    </row>
    <row r="3056" spans="1:29" ht="45" x14ac:dyDescent="0.25">
      <c r="A3056" s="61" t="s">
        <v>340</v>
      </c>
      <c r="B3056" s="61" t="s">
        <v>341</v>
      </c>
      <c r="C3056" s="62">
        <v>2016</v>
      </c>
      <c r="D3056" s="61" t="s">
        <v>99</v>
      </c>
      <c r="E3056" s="62">
        <v>48</v>
      </c>
      <c r="F3056" s="62">
        <v>406360</v>
      </c>
      <c r="G3056" s="62">
        <v>69648</v>
      </c>
      <c r="H3056" s="62">
        <v>120.92</v>
      </c>
      <c r="I3056" s="62">
        <v>8465.83</v>
      </c>
      <c r="J3056" s="62">
        <v>377914.8</v>
      </c>
      <c r="K3056" s="62">
        <v>0</v>
      </c>
      <c r="L3056" s="63"/>
      <c r="M3056" s="63"/>
      <c r="N3056" s="63"/>
      <c r="O3056" s="63"/>
      <c r="P3056" s="63"/>
      <c r="Q3056" s="63"/>
      <c r="R3056" s="63"/>
      <c r="S3056" s="63"/>
      <c r="T3056" s="63"/>
      <c r="U3056" s="63"/>
      <c r="V3056" s="63"/>
      <c r="W3056" s="63"/>
      <c r="X3056" s="63"/>
      <c r="Y3056" s="63"/>
      <c r="Z3056" s="62">
        <v>109600</v>
      </c>
      <c r="AA3056" s="62">
        <v>11475</v>
      </c>
      <c r="AB3056" s="62">
        <v>19.920000000000002</v>
      </c>
      <c r="AC3056" s="62">
        <v>2283.33</v>
      </c>
    </row>
    <row r="3057" spans="1:29" ht="30" x14ac:dyDescent="0.25">
      <c r="A3057" s="61" t="s">
        <v>245</v>
      </c>
      <c r="B3057" s="61" t="s">
        <v>246</v>
      </c>
      <c r="C3057" s="62">
        <v>2004</v>
      </c>
      <c r="D3057" s="61" t="s">
        <v>72</v>
      </c>
      <c r="E3057" s="62">
        <v>17</v>
      </c>
      <c r="F3057" s="62">
        <v>67710</v>
      </c>
      <c r="G3057" s="62">
        <v>6986</v>
      </c>
      <c r="H3057" s="62">
        <v>34.25</v>
      </c>
      <c r="I3057" s="62">
        <v>3982.94</v>
      </c>
      <c r="J3057" s="62">
        <v>62970.3</v>
      </c>
      <c r="K3057" s="62">
        <v>0</v>
      </c>
      <c r="L3057" s="63"/>
      <c r="M3057" s="63"/>
      <c r="N3057" s="63"/>
      <c r="O3057" s="63"/>
      <c r="P3057" s="63"/>
      <c r="Q3057" s="63"/>
      <c r="R3057" s="63"/>
      <c r="S3057" s="63"/>
      <c r="T3057" s="63"/>
      <c r="U3057" s="62">
        <v>933</v>
      </c>
      <c r="V3057" s="62">
        <v>1474</v>
      </c>
      <c r="W3057" s="62">
        <v>7.23</v>
      </c>
      <c r="X3057" s="62">
        <v>54</v>
      </c>
      <c r="Y3057" s="62">
        <v>20884.27</v>
      </c>
      <c r="Z3057" s="62">
        <v>1600</v>
      </c>
      <c r="AA3057" s="62">
        <v>128</v>
      </c>
      <c r="AB3057" s="62">
        <v>0.63</v>
      </c>
      <c r="AC3057" s="62">
        <v>94.12</v>
      </c>
    </row>
    <row r="3058" spans="1:29" ht="30" x14ac:dyDescent="0.25">
      <c r="A3058" s="61" t="s">
        <v>550</v>
      </c>
      <c r="B3058" s="61" t="s">
        <v>551</v>
      </c>
      <c r="C3058" s="62">
        <v>2007</v>
      </c>
      <c r="D3058" s="61" t="s">
        <v>78</v>
      </c>
      <c r="E3058" s="62">
        <v>64</v>
      </c>
      <c r="F3058" s="62">
        <v>704</v>
      </c>
      <c r="G3058" s="62">
        <v>6059324</v>
      </c>
      <c r="H3058" s="62">
        <v>7889.74</v>
      </c>
      <c r="I3058" s="62">
        <v>11</v>
      </c>
      <c r="J3058" s="62">
        <v>654.72</v>
      </c>
      <c r="K3058" s="62">
        <v>0</v>
      </c>
      <c r="L3058" s="63"/>
      <c r="M3058" s="63"/>
      <c r="N3058" s="63"/>
      <c r="O3058" s="63"/>
      <c r="P3058" s="63"/>
      <c r="Q3058" s="63"/>
      <c r="R3058" s="63"/>
      <c r="S3058" s="63"/>
      <c r="T3058" s="63"/>
      <c r="U3058" s="63"/>
      <c r="V3058" s="63"/>
      <c r="W3058" s="63"/>
      <c r="X3058" s="63"/>
      <c r="Y3058" s="63"/>
      <c r="Z3058" s="62">
        <v>18508673</v>
      </c>
      <c r="AA3058" s="62">
        <v>770867</v>
      </c>
      <c r="AB3058" s="62">
        <v>1003.73</v>
      </c>
      <c r="AC3058" s="62">
        <v>289198.02</v>
      </c>
    </row>
    <row r="3059" spans="1:29" ht="30" x14ac:dyDescent="0.25">
      <c r="A3059" s="61" t="s">
        <v>122</v>
      </c>
      <c r="B3059" s="61" t="s">
        <v>123</v>
      </c>
      <c r="C3059" s="62">
        <v>2010</v>
      </c>
      <c r="D3059" s="61" t="s">
        <v>78</v>
      </c>
      <c r="E3059" s="62">
        <v>50</v>
      </c>
      <c r="F3059" s="62">
        <v>150720</v>
      </c>
      <c r="G3059" s="62">
        <v>21251</v>
      </c>
      <c r="H3059" s="62">
        <v>35.42</v>
      </c>
      <c r="I3059" s="62">
        <v>3014.4</v>
      </c>
      <c r="J3059" s="62">
        <v>140169.60000000001</v>
      </c>
      <c r="K3059" s="62">
        <v>0</v>
      </c>
      <c r="L3059" s="63"/>
      <c r="M3059" s="63"/>
      <c r="N3059" s="63"/>
      <c r="O3059" s="63"/>
      <c r="P3059" s="63"/>
      <c r="Q3059" s="63"/>
      <c r="R3059" s="63"/>
      <c r="S3059" s="63"/>
      <c r="T3059" s="63"/>
      <c r="U3059" s="62">
        <v>11900</v>
      </c>
      <c r="V3059" s="62">
        <v>28781</v>
      </c>
      <c r="W3059" s="62">
        <v>47.97</v>
      </c>
      <c r="X3059" s="62">
        <v>238</v>
      </c>
      <c r="Y3059" s="62">
        <v>266369.59999999998</v>
      </c>
      <c r="Z3059" s="62">
        <v>2595.08</v>
      </c>
      <c r="AA3059" s="62">
        <v>20511</v>
      </c>
      <c r="AB3059" s="62">
        <v>34.19</v>
      </c>
      <c r="AC3059" s="62">
        <v>51.9</v>
      </c>
    </row>
    <row r="3060" spans="1:29" x14ac:dyDescent="0.25">
      <c r="A3060" s="61" t="s">
        <v>130</v>
      </c>
      <c r="B3060" s="61" t="s">
        <v>131</v>
      </c>
      <c r="C3060" s="62">
        <v>2006</v>
      </c>
      <c r="D3060" s="61" t="s">
        <v>132</v>
      </c>
      <c r="E3060" s="62">
        <v>15</v>
      </c>
      <c r="F3060" s="62">
        <v>1671</v>
      </c>
      <c r="G3060" s="62">
        <v>189</v>
      </c>
      <c r="H3060" s="62">
        <v>1.05</v>
      </c>
      <c r="I3060" s="62">
        <v>111.4</v>
      </c>
      <c r="J3060" s="62">
        <v>1554.03</v>
      </c>
      <c r="K3060" s="62">
        <v>246.36</v>
      </c>
      <c r="L3060" s="62">
        <v>802</v>
      </c>
      <c r="M3060" s="62">
        <v>4.46</v>
      </c>
      <c r="N3060" s="63"/>
      <c r="O3060" s="63"/>
      <c r="P3060" s="63"/>
      <c r="Q3060" s="63"/>
      <c r="R3060" s="63"/>
      <c r="S3060" s="63"/>
      <c r="T3060" s="63"/>
      <c r="U3060" s="62">
        <v>59</v>
      </c>
      <c r="V3060" s="62">
        <v>136</v>
      </c>
      <c r="W3060" s="62">
        <v>0.76</v>
      </c>
      <c r="X3060" s="62">
        <v>3</v>
      </c>
      <c r="Y3060" s="62">
        <v>1320.66</v>
      </c>
      <c r="Z3060" s="62">
        <v>1302</v>
      </c>
      <c r="AA3060" s="62">
        <v>6644</v>
      </c>
      <c r="AB3060" s="62">
        <v>36.909999999999997</v>
      </c>
      <c r="AC3060" s="62">
        <v>86.8</v>
      </c>
    </row>
    <row r="3061" spans="1:29" ht="30" x14ac:dyDescent="0.25">
      <c r="A3061" s="61" t="s">
        <v>171</v>
      </c>
      <c r="B3061" s="61" t="s">
        <v>172</v>
      </c>
      <c r="C3061" s="62">
        <v>2016</v>
      </c>
      <c r="D3061" s="61" t="s">
        <v>78</v>
      </c>
      <c r="E3061" s="62">
        <v>136</v>
      </c>
      <c r="F3061" s="62">
        <v>470652</v>
      </c>
      <c r="G3061" s="62">
        <v>52119</v>
      </c>
      <c r="H3061" s="62">
        <v>31.94</v>
      </c>
      <c r="I3061" s="62">
        <v>3460.68</v>
      </c>
      <c r="J3061" s="62">
        <v>437706.36</v>
      </c>
      <c r="K3061" s="62">
        <v>49730.36</v>
      </c>
      <c r="L3061" s="62">
        <v>52820</v>
      </c>
      <c r="M3061" s="62">
        <v>32.369999999999997</v>
      </c>
      <c r="N3061" s="63"/>
      <c r="O3061" s="63"/>
      <c r="P3061" s="63"/>
      <c r="Q3061" s="63"/>
      <c r="R3061" s="63"/>
      <c r="S3061" s="63"/>
      <c r="T3061" s="63"/>
      <c r="U3061" s="63"/>
      <c r="V3061" s="63"/>
      <c r="W3061" s="63"/>
      <c r="X3061" s="63"/>
      <c r="Y3061" s="63"/>
      <c r="Z3061" s="62">
        <v>11120</v>
      </c>
      <c r="AA3061" s="62">
        <v>67788</v>
      </c>
      <c r="AB3061" s="62">
        <v>41.54</v>
      </c>
      <c r="AC3061" s="62">
        <v>81.760000000000005</v>
      </c>
    </row>
    <row r="3062" spans="1:29" ht="30" x14ac:dyDescent="0.25">
      <c r="A3062" s="61" t="s">
        <v>245</v>
      </c>
      <c r="B3062" s="61" t="s">
        <v>246</v>
      </c>
      <c r="C3062" s="62">
        <v>2008</v>
      </c>
      <c r="D3062" s="61" t="s">
        <v>75</v>
      </c>
      <c r="E3062" s="62">
        <v>3</v>
      </c>
      <c r="F3062" s="63"/>
      <c r="G3062" s="63"/>
      <c r="H3062" s="63"/>
      <c r="I3062" s="63"/>
      <c r="J3062" s="63"/>
      <c r="K3062" s="62">
        <v>0</v>
      </c>
      <c r="L3062" s="63"/>
      <c r="M3062" s="63"/>
      <c r="N3062" s="63"/>
      <c r="O3062" s="63"/>
      <c r="P3062" s="63"/>
      <c r="Q3062" s="63"/>
      <c r="R3062" s="63"/>
      <c r="S3062" s="63"/>
      <c r="T3062" s="63"/>
      <c r="U3062" s="63"/>
      <c r="V3062" s="63"/>
      <c r="W3062" s="63"/>
      <c r="X3062" s="63"/>
      <c r="Y3062" s="63"/>
      <c r="Z3062" s="62">
        <v>33700</v>
      </c>
      <c r="AA3062" s="62">
        <v>2950</v>
      </c>
      <c r="AB3062" s="62">
        <v>81.94</v>
      </c>
      <c r="AC3062" s="62">
        <v>11233.33</v>
      </c>
    </row>
    <row r="3063" spans="1:29" x14ac:dyDescent="0.25">
      <c r="A3063" s="61" t="s">
        <v>159</v>
      </c>
      <c r="B3063" s="61" t="s">
        <v>160</v>
      </c>
      <c r="C3063" s="62">
        <v>2011</v>
      </c>
      <c r="D3063" s="61" t="s">
        <v>99</v>
      </c>
      <c r="E3063" s="62">
        <v>80</v>
      </c>
      <c r="F3063" s="62">
        <v>402400</v>
      </c>
      <c r="G3063" s="62">
        <v>57947</v>
      </c>
      <c r="H3063" s="62">
        <v>60.36</v>
      </c>
      <c r="I3063" s="62">
        <v>5030</v>
      </c>
      <c r="J3063" s="62">
        <v>374232</v>
      </c>
      <c r="K3063" s="62">
        <v>25985.45</v>
      </c>
      <c r="L3063" s="62">
        <v>44030</v>
      </c>
      <c r="M3063" s="62">
        <v>45.86</v>
      </c>
      <c r="N3063" s="62">
        <v>324.82</v>
      </c>
      <c r="O3063" s="62">
        <v>313366.34999999998</v>
      </c>
      <c r="P3063" s="63"/>
      <c r="Q3063" s="63"/>
      <c r="R3063" s="63"/>
      <c r="S3063" s="63"/>
      <c r="T3063" s="63"/>
      <c r="U3063" s="63"/>
      <c r="V3063" s="63"/>
      <c r="W3063" s="63"/>
      <c r="X3063" s="63"/>
      <c r="Y3063" s="63"/>
      <c r="Z3063" s="62">
        <v>2558</v>
      </c>
      <c r="AA3063" s="62">
        <v>17159</v>
      </c>
      <c r="AB3063" s="62">
        <v>17.87</v>
      </c>
      <c r="AC3063" s="62">
        <v>31.98</v>
      </c>
    </row>
    <row r="3064" spans="1:29" x14ac:dyDescent="0.25">
      <c r="A3064" s="61" t="s">
        <v>241</v>
      </c>
      <c r="B3064" s="61" t="s">
        <v>242</v>
      </c>
      <c r="C3064" s="62">
        <v>2010</v>
      </c>
      <c r="D3064" s="61" t="s">
        <v>99</v>
      </c>
      <c r="E3064" s="62">
        <v>96</v>
      </c>
      <c r="F3064" s="62">
        <v>1006200</v>
      </c>
      <c r="G3064" s="62">
        <v>127247</v>
      </c>
      <c r="H3064" s="62">
        <v>110.46</v>
      </c>
      <c r="I3064" s="62">
        <v>10481.25</v>
      </c>
      <c r="J3064" s="62">
        <v>935766</v>
      </c>
      <c r="K3064" s="62">
        <v>4662.46</v>
      </c>
      <c r="L3064" s="62">
        <v>9931</v>
      </c>
      <c r="M3064" s="62">
        <v>8.6199999999999992</v>
      </c>
      <c r="N3064" s="63"/>
      <c r="O3064" s="63"/>
      <c r="P3064" s="63"/>
      <c r="Q3064" s="63"/>
      <c r="R3064" s="63"/>
      <c r="S3064" s="63"/>
      <c r="T3064" s="63"/>
      <c r="U3064" s="63"/>
      <c r="V3064" s="63"/>
      <c r="W3064" s="63"/>
      <c r="X3064" s="63"/>
      <c r="Y3064" s="63"/>
      <c r="Z3064" s="62">
        <v>359700</v>
      </c>
      <c r="AA3064" s="62">
        <v>31853</v>
      </c>
      <c r="AB3064" s="62">
        <v>27.65</v>
      </c>
      <c r="AC3064" s="62">
        <v>3746.88</v>
      </c>
    </row>
    <row r="3065" spans="1:29" ht="30" x14ac:dyDescent="0.25">
      <c r="A3065" s="61" t="s">
        <v>165</v>
      </c>
      <c r="B3065" s="61" t="s">
        <v>166</v>
      </c>
      <c r="C3065" s="62">
        <v>2016</v>
      </c>
      <c r="D3065" s="61" t="s">
        <v>72</v>
      </c>
      <c r="E3065" s="62">
        <v>30</v>
      </c>
      <c r="F3065" s="62">
        <v>82412</v>
      </c>
      <c r="G3065" s="62">
        <v>17173</v>
      </c>
      <c r="H3065" s="62">
        <v>47.7</v>
      </c>
      <c r="I3065" s="62">
        <v>2747.07</v>
      </c>
      <c r="J3065" s="62">
        <v>76643.16</v>
      </c>
      <c r="K3065" s="62">
        <v>6351.12</v>
      </c>
      <c r="L3065" s="62">
        <v>7659</v>
      </c>
      <c r="M3065" s="62">
        <v>21.28</v>
      </c>
      <c r="N3065" s="62">
        <v>211.7</v>
      </c>
      <c r="O3065" s="62">
        <v>76590.009999999995</v>
      </c>
      <c r="P3065" s="63"/>
      <c r="Q3065" s="63"/>
      <c r="R3065" s="63"/>
      <c r="S3065" s="63"/>
      <c r="T3065" s="63"/>
      <c r="U3065" s="63"/>
      <c r="V3065" s="63"/>
      <c r="W3065" s="63"/>
      <c r="X3065" s="63"/>
      <c r="Y3065" s="63"/>
      <c r="Z3065" s="62">
        <v>1.02</v>
      </c>
      <c r="AA3065" s="62">
        <v>7481</v>
      </c>
      <c r="AB3065" s="62">
        <v>20.78</v>
      </c>
      <c r="AC3065" s="62">
        <v>0.03</v>
      </c>
    </row>
    <row r="3066" spans="1:29" x14ac:dyDescent="0.25">
      <c r="A3066" s="61" t="s">
        <v>285</v>
      </c>
      <c r="B3066" s="61" t="s">
        <v>286</v>
      </c>
      <c r="C3066" s="62">
        <v>2010</v>
      </c>
      <c r="D3066" s="61" t="s">
        <v>75</v>
      </c>
      <c r="E3066" s="62">
        <v>12</v>
      </c>
      <c r="F3066" s="62">
        <v>1697</v>
      </c>
      <c r="G3066" s="62">
        <v>292</v>
      </c>
      <c r="H3066" s="62">
        <v>2.0299999999999998</v>
      </c>
      <c r="I3066" s="62">
        <v>141.41999999999999</v>
      </c>
      <c r="J3066" s="62">
        <v>1578.21</v>
      </c>
      <c r="K3066" s="62">
        <v>0</v>
      </c>
      <c r="L3066" s="63"/>
      <c r="M3066" s="63"/>
      <c r="N3066" s="63"/>
      <c r="O3066" s="63"/>
      <c r="P3066" s="63"/>
      <c r="Q3066" s="63"/>
      <c r="R3066" s="63"/>
      <c r="S3066" s="63"/>
      <c r="T3066" s="63"/>
      <c r="U3066" s="63"/>
      <c r="V3066" s="63"/>
      <c r="W3066" s="63"/>
      <c r="X3066" s="63"/>
      <c r="Y3066" s="63"/>
      <c r="Z3066" s="62">
        <v>78100</v>
      </c>
      <c r="AA3066" s="62">
        <v>2135</v>
      </c>
      <c r="AB3066" s="62">
        <v>14.83</v>
      </c>
      <c r="AC3066" s="62">
        <v>6508.33</v>
      </c>
    </row>
    <row r="3067" spans="1:29" x14ac:dyDescent="0.25">
      <c r="A3067" s="61" t="s">
        <v>235</v>
      </c>
      <c r="B3067" s="61" t="s">
        <v>236</v>
      </c>
      <c r="C3067" s="62">
        <v>2012</v>
      </c>
      <c r="D3067" s="61" t="s">
        <v>89</v>
      </c>
      <c r="E3067" s="62">
        <v>40</v>
      </c>
      <c r="F3067" s="62">
        <v>141120</v>
      </c>
      <c r="G3067" s="62">
        <v>15574</v>
      </c>
      <c r="H3067" s="62">
        <v>32.450000000000003</v>
      </c>
      <c r="I3067" s="62">
        <v>3528</v>
      </c>
      <c r="J3067" s="62">
        <v>131241.60000000001</v>
      </c>
      <c r="K3067" s="62">
        <v>21138.7</v>
      </c>
      <c r="L3067" s="62">
        <v>24117</v>
      </c>
      <c r="M3067" s="62">
        <v>50.24</v>
      </c>
      <c r="N3067" s="62">
        <v>528.47</v>
      </c>
      <c r="O3067" s="62">
        <v>254917.93</v>
      </c>
      <c r="P3067" s="63"/>
      <c r="Q3067" s="63"/>
      <c r="R3067" s="63"/>
      <c r="S3067" s="63"/>
      <c r="T3067" s="63"/>
      <c r="U3067" s="63"/>
      <c r="V3067" s="63"/>
      <c r="W3067" s="63"/>
      <c r="X3067" s="63"/>
      <c r="Y3067" s="63"/>
      <c r="Z3067" s="62">
        <v>96300</v>
      </c>
      <c r="AA3067" s="62">
        <v>4503</v>
      </c>
      <c r="AB3067" s="62">
        <v>9.3800000000000008</v>
      </c>
      <c r="AC3067" s="62">
        <v>2407.5</v>
      </c>
    </row>
    <row r="3068" spans="1:29" ht="45" x14ac:dyDescent="0.25">
      <c r="A3068" s="61" t="s">
        <v>167</v>
      </c>
      <c r="B3068" s="61" t="s">
        <v>168</v>
      </c>
      <c r="C3068" s="62">
        <v>2011</v>
      </c>
      <c r="D3068" s="61" t="s">
        <v>75</v>
      </c>
      <c r="E3068" s="62">
        <v>10</v>
      </c>
      <c r="F3068" s="63"/>
      <c r="G3068" s="63"/>
      <c r="H3068" s="63"/>
      <c r="I3068" s="63"/>
      <c r="J3068" s="63"/>
      <c r="K3068" s="62">
        <v>0</v>
      </c>
      <c r="L3068" s="63"/>
      <c r="M3068" s="63"/>
      <c r="N3068" s="63"/>
      <c r="O3068" s="63"/>
      <c r="P3068" s="63"/>
      <c r="Q3068" s="63"/>
      <c r="R3068" s="63"/>
      <c r="S3068" s="63"/>
      <c r="T3068" s="63"/>
      <c r="U3068" s="63"/>
      <c r="V3068" s="63"/>
      <c r="W3068" s="63"/>
      <c r="X3068" s="63"/>
      <c r="Y3068" s="63"/>
      <c r="Z3068" s="62">
        <v>0</v>
      </c>
      <c r="AA3068" s="63"/>
      <c r="AB3068" s="63"/>
      <c r="AC3068" s="62">
        <v>0</v>
      </c>
    </row>
    <row r="3069" spans="1:29" ht="30" x14ac:dyDescent="0.25">
      <c r="A3069" s="61" t="s">
        <v>237</v>
      </c>
      <c r="B3069" s="61" t="s">
        <v>238</v>
      </c>
      <c r="C3069" s="62">
        <v>2003</v>
      </c>
      <c r="D3069" s="61" t="s">
        <v>75</v>
      </c>
      <c r="E3069" s="62">
        <v>20</v>
      </c>
      <c r="F3069" s="62">
        <v>447</v>
      </c>
      <c r="G3069" s="62">
        <v>72</v>
      </c>
      <c r="H3069" s="62">
        <v>0.3</v>
      </c>
      <c r="I3069" s="62">
        <v>22.35</v>
      </c>
      <c r="J3069" s="62">
        <v>415.71</v>
      </c>
      <c r="K3069" s="62">
        <v>5967.99</v>
      </c>
      <c r="L3069" s="62">
        <v>7834</v>
      </c>
      <c r="M3069" s="62">
        <v>32.64</v>
      </c>
      <c r="N3069" s="63"/>
      <c r="O3069" s="63"/>
      <c r="P3069" s="63"/>
      <c r="Q3069" s="63"/>
      <c r="R3069" s="63"/>
      <c r="S3069" s="63"/>
      <c r="T3069" s="63"/>
      <c r="U3069" s="63"/>
      <c r="V3069" s="63"/>
      <c r="W3069" s="63"/>
      <c r="X3069" s="63"/>
      <c r="Y3069" s="63"/>
      <c r="Z3069" s="62">
        <v>3512</v>
      </c>
      <c r="AA3069" s="62">
        <v>9566</v>
      </c>
      <c r="AB3069" s="62">
        <v>39.86</v>
      </c>
      <c r="AC3069" s="62">
        <v>175.6</v>
      </c>
    </row>
    <row r="3070" spans="1:29" x14ac:dyDescent="0.25">
      <c r="A3070" s="61" t="s">
        <v>107</v>
      </c>
      <c r="B3070" s="61" t="s">
        <v>108</v>
      </c>
      <c r="C3070" s="62">
        <v>2014</v>
      </c>
      <c r="D3070" s="61" t="s">
        <v>135</v>
      </c>
      <c r="E3070" s="62">
        <v>60</v>
      </c>
      <c r="F3070" s="62">
        <v>24887</v>
      </c>
      <c r="G3070" s="62">
        <v>4530</v>
      </c>
      <c r="H3070" s="62">
        <v>6.29</v>
      </c>
      <c r="I3070" s="62">
        <v>414.78</v>
      </c>
      <c r="J3070" s="62">
        <v>23144.91</v>
      </c>
      <c r="K3070" s="62">
        <v>52385.06</v>
      </c>
      <c r="L3070" s="62">
        <v>71438</v>
      </c>
      <c r="M3070" s="62">
        <v>99.22</v>
      </c>
      <c r="N3070" s="62">
        <v>873.08</v>
      </c>
      <c r="O3070" s="62">
        <v>631727.18999999994</v>
      </c>
      <c r="P3070" s="63"/>
      <c r="Q3070" s="63"/>
      <c r="R3070" s="63"/>
      <c r="S3070" s="63"/>
      <c r="T3070" s="63"/>
      <c r="U3070" s="63"/>
      <c r="V3070" s="63"/>
      <c r="W3070" s="63"/>
      <c r="X3070" s="63"/>
      <c r="Y3070" s="63"/>
      <c r="Z3070" s="62">
        <v>0</v>
      </c>
      <c r="AA3070" s="62">
        <v>31980</v>
      </c>
      <c r="AB3070" s="62">
        <v>44.42</v>
      </c>
      <c r="AC3070" s="62">
        <v>0</v>
      </c>
    </row>
    <row r="3071" spans="1:29" x14ac:dyDescent="0.25">
      <c r="A3071" s="61" t="s">
        <v>163</v>
      </c>
      <c r="B3071" s="61" t="s">
        <v>164</v>
      </c>
      <c r="C3071" s="62">
        <v>2017</v>
      </c>
      <c r="D3071" s="61" t="s">
        <v>259</v>
      </c>
      <c r="E3071" s="62">
        <v>35</v>
      </c>
      <c r="F3071" s="62">
        <v>123442</v>
      </c>
      <c r="G3071" s="62">
        <v>28273</v>
      </c>
      <c r="H3071" s="62">
        <v>67.319999999999993</v>
      </c>
      <c r="I3071" s="62">
        <v>3526.91</v>
      </c>
      <c r="J3071" s="62">
        <v>114801.06</v>
      </c>
      <c r="K3071" s="62">
        <v>16818.62</v>
      </c>
      <c r="L3071" s="62">
        <v>13102</v>
      </c>
      <c r="M3071" s="62">
        <v>31.2</v>
      </c>
      <c r="N3071" s="62">
        <v>480.53</v>
      </c>
      <c r="O3071" s="62">
        <v>202820.82</v>
      </c>
      <c r="P3071" s="63"/>
      <c r="Q3071" s="63"/>
      <c r="R3071" s="63"/>
      <c r="S3071" s="63"/>
      <c r="T3071" s="63"/>
      <c r="U3071" s="63"/>
      <c r="V3071" s="63"/>
      <c r="W3071" s="63"/>
      <c r="X3071" s="63"/>
      <c r="Y3071" s="63"/>
      <c r="Z3071" s="62">
        <v>127760</v>
      </c>
      <c r="AA3071" s="62">
        <v>11398</v>
      </c>
      <c r="AB3071" s="62">
        <v>27.14</v>
      </c>
      <c r="AC3071" s="62">
        <v>3650.29</v>
      </c>
    </row>
    <row r="3072" spans="1:29" x14ac:dyDescent="0.25">
      <c r="A3072" s="61" t="s">
        <v>178</v>
      </c>
      <c r="B3072" s="61" t="s">
        <v>179</v>
      </c>
      <c r="C3072" s="62">
        <v>2012</v>
      </c>
      <c r="D3072" s="61" t="s">
        <v>89</v>
      </c>
      <c r="E3072" s="62">
        <v>72</v>
      </c>
      <c r="F3072" s="62">
        <v>160574</v>
      </c>
      <c r="G3072" s="62">
        <v>23937</v>
      </c>
      <c r="H3072" s="62">
        <v>27.7</v>
      </c>
      <c r="I3072" s="62">
        <v>2230.19</v>
      </c>
      <c r="J3072" s="62">
        <v>149333.82</v>
      </c>
      <c r="K3072" s="62">
        <v>28790.49</v>
      </c>
      <c r="L3072" s="62">
        <v>35160</v>
      </c>
      <c r="M3072" s="62">
        <v>40.69</v>
      </c>
      <c r="N3072" s="63"/>
      <c r="O3072" s="63"/>
      <c r="P3072" s="63"/>
      <c r="Q3072" s="63"/>
      <c r="R3072" s="63"/>
      <c r="S3072" s="63"/>
      <c r="T3072" s="63"/>
      <c r="U3072" s="63"/>
      <c r="V3072" s="63"/>
      <c r="W3072" s="63"/>
      <c r="X3072" s="63"/>
      <c r="Y3072" s="63"/>
      <c r="Z3072" s="62">
        <v>4.4000000000000004</v>
      </c>
      <c r="AA3072" s="62">
        <v>22938</v>
      </c>
      <c r="AB3072" s="62">
        <v>26.55</v>
      </c>
      <c r="AC3072" s="62">
        <v>0.06</v>
      </c>
    </row>
    <row r="3073" spans="1:29" x14ac:dyDescent="0.25">
      <c r="A3073" s="61" t="s">
        <v>157</v>
      </c>
      <c r="B3073" s="61" t="s">
        <v>158</v>
      </c>
      <c r="C3073" s="62">
        <v>2006</v>
      </c>
      <c r="D3073" s="61" t="s">
        <v>78</v>
      </c>
      <c r="E3073" s="62">
        <v>68</v>
      </c>
      <c r="F3073" s="62">
        <v>698192</v>
      </c>
      <c r="G3073" s="62">
        <v>135858</v>
      </c>
      <c r="H3073" s="62">
        <v>166.49</v>
      </c>
      <c r="I3073" s="62">
        <v>10267.530000000001</v>
      </c>
      <c r="J3073" s="62">
        <v>649318.56000000006</v>
      </c>
      <c r="K3073" s="62">
        <v>0</v>
      </c>
      <c r="L3073" s="63"/>
      <c r="M3073" s="63"/>
      <c r="N3073" s="63"/>
      <c r="O3073" s="63"/>
      <c r="P3073" s="63"/>
      <c r="Q3073" s="63"/>
      <c r="R3073" s="63"/>
      <c r="S3073" s="63"/>
      <c r="T3073" s="63"/>
      <c r="U3073" s="63"/>
      <c r="V3073" s="63"/>
      <c r="W3073" s="63"/>
      <c r="X3073" s="63"/>
      <c r="Y3073" s="63"/>
      <c r="Z3073" s="62">
        <v>252753</v>
      </c>
      <c r="AA3073" s="62">
        <v>6824</v>
      </c>
      <c r="AB3073" s="62">
        <v>8.36</v>
      </c>
      <c r="AC3073" s="62">
        <v>3716.96</v>
      </c>
    </row>
    <row r="3074" spans="1:29" x14ac:dyDescent="0.25">
      <c r="A3074" s="61" t="s">
        <v>76</v>
      </c>
      <c r="B3074" s="61" t="s">
        <v>77</v>
      </c>
      <c r="C3074" s="62">
        <v>2008</v>
      </c>
      <c r="D3074" s="61" t="s">
        <v>75</v>
      </c>
      <c r="E3074" s="62">
        <v>3</v>
      </c>
      <c r="F3074" s="63"/>
      <c r="G3074" s="63"/>
      <c r="H3074" s="63"/>
      <c r="I3074" s="63"/>
      <c r="J3074" s="63"/>
      <c r="K3074" s="62">
        <v>0</v>
      </c>
      <c r="L3074" s="63"/>
      <c r="M3074" s="63"/>
      <c r="N3074" s="63"/>
      <c r="O3074" s="63"/>
      <c r="P3074" s="63"/>
      <c r="Q3074" s="63"/>
      <c r="R3074" s="63"/>
      <c r="S3074" s="63"/>
      <c r="T3074" s="63"/>
      <c r="U3074" s="63"/>
      <c r="V3074" s="63"/>
      <c r="W3074" s="63"/>
      <c r="X3074" s="63"/>
      <c r="Y3074" s="63"/>
      <c r="Z3074" s="62">
        <v>137.85</v>
      </c>
      <c r="AA3074" s="62">
        <v>469</v>
      </c>
      <c r="AB3074" s="62">
        <v>13.03</v>
      </c>
      <c r="AC3074" s="62">
        <v>45.95</v>
      </c>
    </row>
    <row r="3075" spans="1:29" ht="30" x14ac:dyDescent="0.25">
      <c r="A3075" s="61" t="s">
        <v>352</v>
      </c>
      <c r="B3075" s="61" t="s">
        <v>353</v>
      </c>
      <c r="C3075" s="62">
        <v>2013</v>
      </c>
      <c r="D3075" s="61" t="s">
        <v>78</v>
      </c>
      <c r="E3075" s="62">
        <v>40</v>
      </c>
      <c r="F3075" s="62">
        <v>122053</v>
      </c>
      <c r="G3075" s="62">
        <v>14151</v>
      </c>
      <c r="H3075" s="62">
        <v>29.48</v>
      </c>
      <c r="I3075" s="62">
        <v>3051.33</v>
      </c>
      <c r="J3075" s="62">
        <v>113509.29</v>
      </c>
      <c r="K3075" s="62">
        <v>17922</v>
      </c>
      <c r="L3075" s="62">
        <v>26322</v>
      </c>
      <c r="M3075" s="62">
        <v>54.84</v>
      </c>
      <c r="N3075" s="62">
        <v>448.05</v>
      </c>
      <c r="O3075" s="62">
        <v>216126.77</v>
      </c>
      <c r="P3075" s="63"/>
      <c r="Q3075" s="63"/>
      <c r="R3075" s="63"/>
      <c r="S3075" s="63"/>
      <c r="T3075" s="63"/>
      <c r="U3075" s="63"/>
      <c r="V3075" s="63"/>
      <c r="W3075" s="63"/>
      <c r="X3075" s="63"/>
      <c r="Y3075" s="63"/>
      <c r="Z3075" s="62">
        <v>690</v>
      </c>
      <c r="AA3075" s="62">
        <v>9754</v>
      </c>
      <c r="AB3075" s="62">
        <v>20.32</v>
      </c>
      <c r="AC3075" s="62">
        <v>17.25</v>
      </c>
    </row>
    <row r="3076" spans="1:29" ht="30" x14ac:dyDescent="0.25">
      <c r="A3076" s="61" t="s">
        <v>348</v>
      </c>
      <c r="B3076" s="61" t="s">
        <v>349</v>
      </c>
      <c r="C3076" s="62">
        <v>2003</v>
      </c>
      <c r="D3076" s="61" t="s">
        <v>75</v>
      </c>
      <c r="E3076" s="62">
        <v>12</v>
      </c>
      <c r="F3076" s="62">
        <v>1688</v>
      </c>
      <c r="G3076" s="62">
        <v>999</v>
      </c>
      <c r="H3076" s="62">
        <v>6.94</v>
      </c>
      <c r="I3076" s="62">
        <v>140.66999999999999</v>
      </c>
      <c r="J3076" s="62">
        <v>1569.84</v>
      </c>
      <c r="K3076" s="62">
        <v>0</v>
      </c>
      <c r="L3076" s="63"/>
      <c r="M3076" s="63"/>
      <c r="N3076" s="63"/>
      <c r="O3076" s="63"/>
      <c r="P3076" s="63"/>
      <c r="Q3076" s="63"/>
      <c r="R3076" s="63"/>
      <c r="S3076" s="63"/>
      <c r="T3076" s="63"/>
      <c r="U3076" s="63"/>
      <c r="V3076" s="63"/>
      <c r="W3076" s="63"/>
      <c r="X3076" s="63"/>
      <c r="Y3076" s="63"/>
      <c r="Z3076" s="62">
        <v>331.77</v>
      </c>
      <c r="AA3076" s="62">
        <v>11448</v>
      </c>
      <c r="AB3076" s="62">
        <v>79.5</v>
      </c>
      <c r="AC3076" s="62">
        <v>27.65</v>
      </c>
    </row>
    <row r="3077" spans="1:29" x14ac:dyDescent="0.25">
      <c r="A3077" s="61" t="s">
        <v>279</v>
      </c>
      <c r="B3077" s="61" t="s">
        <v>280</v>
      </c>
      <c r="C3077" s="62">
        <v>2004</v>
      </c>
      <c r="D3077" s="61" t="s">
        <v>99</v>
      </c>
      <c r="E3077" s="62">
        <v>56</v>
      </c>
      <c r="F3077" s="62">
        <v>588731</v>
      </c>
      <c r="G3077" s="62">
        <v>62483</v>
      </c>
      <c r="H3077" s="62">
        <v>92.98</v>
      </c>
      <c r="I3077" s="62">
        <v>10513.05</v>
      </c>
      <c r="J3077" s="62">
        <v>547519.82999999996</v>
      </c>
      <c r="K3077" s="62">
        <v>0</v>
      </c>
      <c r="L3077" s="63"/>
      <c r="M3077" s="63"/>
      <c r="N3077" s="63"/>
      <c r="O3077" s="63"/>
      <c r="P3077" s="63"/>
      <c r="Q3077" s="63"/>
      <c r="R3077" s="63"/>
      <c r="S3077" s="63"/>
      <c r="T3077" s="63"/>
      <c r="U3077" s="63"/>
      <c r="V3077" s="63"/>
      <c r="W3077" s="63"/>
      <c r="X3077" s="63"/>
      <c r="Y3077" s="63"/>
      <c r="Z3077" s="62">
        <v>188997</v>
      </c>
      <c r="AA3077" s="62">
        <v>9612</v>
      </c>
      <c r="AB3077" s="62">
        <v>14.3</v>
      </c>
      <c r="AC3077" s="62">
        <v>3374.95</v>
      </c>
    </row>
    <row r="3078" spans="1:29" x14ac:dyDescent="0.25">
      <c r="A3078" s="61" t="s">
        <v>267</v>
      </c>
      <c r="B3078" s="61" t="s">
        <v>268</v>
      </c>
      <c r="C3078" s="62">
        <v>2018</v>
      </c>
      <c r="D3078" s="61" t="s">
        <v>99</v>
      </c>
      <c r="E3078" s="62">
        <v>10</v>
      </c>
      <c r="F3078" s="62">
        <v>20800</v>
      </c>
      <c r="G3078" s="62">
        <v>3972</v>
      </c>
      <c r="H3078" s="62">
        <v>33.1</v>
      </c>
      <c r="I3078" s="62">
        <v>2080</v>
      </c>
      <c r="J3078" s="62">
        <v>19344</v>
      </c>
      <c r="K3078" s="62">
        <v>1682.83</v>
      </c>
      <c r="L3078" s="62">
        <v>3838</v>
      </c>
      <c r="M3078" s="62">
        <v>31.98</v>
      </c>
      <c r="N3078" s="62">
        <v>168.28</v>
      </c>
      <c r="O3078" s="62">
        <v>20293.78</v>
      </c>
      <c r="P3078" s="63"/>
      <c r="Q3078" s="63"/>
      <c r="R3078" s="63"/>
      <c r="S3078" s="63"/>
      <c r="T3078" s="63"/>
      <c r="U3078" s="63"/>
      <c r="V3078" s="63"/>
      <c r="W3078" s="63"/>
      <c r="X3078" s="63"/>
      <c r="Y3078" s="63"/>
      <c r="Z3078" s="62">
        <v>205.99</v>
      </c>
      <c r="AA3078" s="62">
        <v>5388</v>
      </c>
      <c r="AB3078" s="62">
        <v>44.9</v>
      </c>
      <c r="AC3078" s="62">
        <v>20.6</v>
      </c>
    </row>
    <row r="3079" spans="1:29" x14ac:dyDescent="0.25">
      <c r="A3079" s="61" t="s">
        <v>144</v>
      </c>
      <c r="B3079" s="61" t="s">
        <v>145</v>
      </c>
      <c r="C3079" s="62">
        <v>2014</v>
      </c>
      <c r="D3079" s="61" t="s">
        <v>89</v>
      </c>
      <c r="E3079" s="62">
        <v>58</v>
      </c>
      <c r="F3079" s="62">
        <v>222818</v>
      </c>
      <c r="G3079" s="62">
        <v>38646</v>
      </c>
      <c r="H3079" s="62">
        <v>55.53</v>
      </c>
      <c r="I3079" s="62">
        <v>3841.69</v>
      </c>
      <c r="J3079" s="62">
        <v>207220.74</v>
      </c>
      <c r="K3079" s="62">
        <v>15463.63</v>
      </c>
      <c r="L3079" s="62">
        <v>17887</v>
      </c>
      <c r="M3079" s="62">
        <v>25.7</v>
      </c>
      <c r="N3079" s="62">
        <v>266.61</v>
      </c>
      <c r="O3079" s="62">
        <v>186480.52</v>
      </c>
      <c r="P3079" s="63"/>
      <c r="Q3079" s="63"/>
      <c r="R3079" s="63"/>
      <c r="S3079" s="63"/>
      <c r="T3079" s="63"/>
      <c r="U3079" s="63"/>
      <c r="V3079" s="63"/>
      <c r="W3079" s="63"/>
      <c r="X3079" s="63"/>
      <c r="Y3079" s="63"/>
      <c r="Z3079" s="62">
        <v>1085</v>
      </c>
      <c r="AA3079" s="62">
        <v>19649</v>
      </c>
      <c r="AB3079" s="62">
        <v>28.23</v>
      </c>
      <c r="AC3079" s="62">
        <v>18.71</v>
      </c>
    </row>
    <row r="3080" spans="1:29" x14ac:dyDescent="0.25">
      <c r="A3080" s="61" t="s">
        <v>263</v>
      </c>
      <c r="B3080" s="61" t="s">
        <v>264</v>
      </c>
      <c r="C3080" s="62">
        <v>2015</v>
      </c>
      <c r="D3080" s="61" t="s">
        <v>94</v>
      </c>
      <c r="E3080" s="62">
        <v>6</v>
      </c>
      <c r="F3080" s="62">
        <v>15</v>
      </c>
      <c r="G3080" s="62">
        <v>5</v>
      </c>
      <c r="H3080" s="62">
        <v>7.0000000000000007E-2</v>
      </c>
      <c r="I3080" s="62">
        <v>2.5</v>
      </c>
      <c r="J3080" s="62">
        <v>13.95</v>
      </c>
      <c r="K3080" s="62">
        <v>100.87</v>
      </c>
      <c r="L3080" s="62">
        <v>142</v>
      </c>
      <c r="M3080" s="62">
        <v>1.97</v>
      </c>
      <c r="N3080" s="63"/>
      <c r="O3080" s="63"/>
      <c r="P3080" s="63"/>
      <c r="Q3080" s="63"/>
      <c r="R3080" s="63"/>
      <c r="S3080" s="63"/>
      <c r="T3080" s="63"/>
      <c r="U3080" s="63"/>
      <c r="V3080" s="63"/>
      <c r="W3080" s="63"/>
      <c r="X3080" s="63"/>
      <c r="Y3080" s="63"/>
      <c r="Z3080" s="62">
        <v>51612</v>
      </c>
      <c r="AA3080" s="62">
        <v>10503</v>
      </c>
      <c r="AB3080" s="62">
        <v>145.88</v>
      </c>
      <c r="AC3080" s="62">
        <v>8602</v>
      </c>
    </row>
    <row r="3081" spans="1:29" x14ac:dyDescent="0.25">
      <c r="A3081" s="61" t="s">
        <v>81</v>
      </c>
      <c r="B3081" s="61" t="s">
        <v>82</v>
      </c>
      <c r="C3081" s="62">
        <v>2015</v>
      </c>
      <c r="D3081" s="61" t="s">
        <v>94</v>
      </c>
      <c r="E3081" s="62">
        <v>14</v>
      </c>
      <c r="F3081" s="62">
        <v>495</v>
      </c>
      <c r="G3081" s="62">
        <v>176</v>
      </c>
      <c r="H3081" s="62">
        <v>1.05</v>
      </c>
      <c r="I3081" s="62">
        <v>35.36</v>
      </c>
      <c r="J3081" s="62">
        <v>460.35</v>
      </c>
      <c r="K3081" s="62">
        <v>0</v>
      </c>
      <c r="L3081" s="63"/>
      <c r="M3081" s="63"/>
      <c r="N3081" s="63"/>
      <c r="O3081" s="63"/>
      <c r="P3081" s="63"/>
      <c r="Q3081" s="63"/>
      <c r="R3081" s="63"/>
      <c r="S3081" s="63"/>
      <c r="T3081" s="63"/>
      <c r="U3081" s="63"/>
      <c r="V3081" s="63"/>
      <c r="W3081" s="63"/>
      <c r="X3081" s="63"/>
      <c r="Y3081" s="63"/>
      <c r="Z3081" s="62">
        <v>131</v>
      </c>
      <c r="AA3081" s="62">
        <v>654</v>
      </c>
      <c r="AB3081" s="62">
        <v>3.89</v>
      </c>
      <c r="AC3081" s="62">
        <v>9.36</v>
      </c>
    </row>
    <row r="3082" spans="1:29" x14ac:dyDescent="0.25">
      <c r="A3082" s="61" t="s">
        <v>558</v>
      </c>
      <c r="B3082" s="61" t="s">
        <v>559</v>
      </c>
      <c r="C3082" s="62">
        <v>2015</v>
      </c>
      <c r="D3082" s="61" t="s">
        <v>78</v>
      </c>
      <c r="E3082" s="62">
        <v>30</v>
      </c>
      <c r="F3082" s="62">
        <v>225600</v>
      </c>
      <c r="G3082" s="62">
        <v>50733</v>
      </c>
      <c r="H3082" s="62">
        <v>140.93</v>
      </c>
      <c r="I3082" s="62">
        <v>7520</v>
      </c>
      <c r="J3082" s="62">
        <v>209808</v>
      </c>
      <c r="K3082" s="62">
        <v>0</v>
      </c>
      <c r="L3082" s="63"/>
      <c r="M3082" s="63"/>
      <c r="N3082" s="63"/>
      <c r="O3082" s="63"/>
      <c r="P3082" s="63"/>
      <c r="Q3082" s="63"/>
      <c r="R3082" s="63"/>
      <c r="S3082" s="63"/>
      <c r="T3082" s="63"/>
      <c r="U3082" s="63"/>
      <c r="V3082" s="63"/>
      <c r="W3082" s="63"/>
      <c r="X3082" s="63"/>
      <c r="Y3082" s="63"/>
      <c r="Z3082" s="62">
        <v>44437.03</v>
      </c>
      <c r="AA3082" s="62">
        <v>7435</v>
      </c>
      <c r="AB3082" s="62">
        <v>20.65</v>
      </c>
      <c r="AC3082" s="62">
        <v>1481.23</v>
      </c>
    </row>
    <row r="3083" spans="1:29" x14ac:dyDescent="0.25">
      <c r="A3083" s="61" t="s">
        <v>289</v>
      </c>
      <c r="B3083" s="61" t="s">
        <v>290</v>
      </c>
      <c r="C3083" s="62">
        <v>2019</v>
      </c>
      <c r="D3083" s="61" t="s">
        <v>78</v>
      </c>
      <c r="E3083" s="62">
        <v>25</v>
      </c>
      <c r="F3083" s="62">
        <v>6009</v>
      </c>
      <c r="G3083" s="62">
        <v>818</v>
      </c>
      <c r="H3083" s="62">
        <v>2.73</v>
      </c>
      <c r="I3083" s="62">
        <v>240.36</v>
      </c>
      <c r="J3083" s="62">
        <v>5588.37</v>
      </c>
      <c r="K3083" s="62">
        <v>1836.08</v>
      </c>
      <c r="L3083" s="62">
        <v>2455</v>
      </c>
      <c r="M3083" s="62">
        <v>8.18</v>
      </c>
      <c r="N3083" s="63"/>
      <c r="O3083" s="63"/>
      <c r="P3083" s="63"/>
      <c r="Q3083" s="63"/>
      <c r="R3083" s="63"/>
      <c r="S3083" s="63"/>
      <c r="T3083" s="63"/>
      <c r="U3083" s="63"/>
      <c r="V3083" s="63"/>
      <c r="W3083" s="63"/>
      <c r="X3083" s="63"/>
      <c r="Y3083" s="63"/>
      <c r="Z3083" s="62">
        <v>0</v>
      </c>
      <c r="AA3083" s="62">
        <v>1018</v>
      </c>
      <c r="AB3083" s="62">
        <v>3.39</v>
      </c>
      <c r="AC3083" s="62">
        <v>0</v>
      </c>
    </row>
    <row r="3084" spans="1:29" x14ac:dyDescent="0.25">
      <c r="A3084" s="61" t="s">
        <v>291</v>
      </c>
      <c r="B3084" s="61" t="s">
        <v>292</v>
      </c>
      <c r="C3084" s="62">
        <v>2005</v>
      </c>
      <c r="D3084" s="61" t="s">
        <v>78</v>
      </c>
      <c r="E3084" s="62">
        <v>70</v>
      </c>
      <c r="F3084" s="62">
        <v>202248</v>
      </c>
      <c r="G3084" s="62">
        <v>54827</v>
      </c>
      <c r="H3084" s="62">
        <v>65.27</v>
      </c>
      <c r="I3084" s="62">
        <v>2889.26</v>
      </c>
      <c r="J3084" s="62">
        <v>188090.64</v>
      </c>
      <c r="K3084" s="62">
        <v>0</v>
      </c>
      <c r="L3084" s="62">
        <v>0</v>
      </c>
      <c r="M3084" s="62">
        <v>0</v>
      </c>
      <c r="N3084" s="63"/>
      <c r="O3084" s="63"/>
      <c r="P3084" s="63"/>
      <c r="Q3084" s="62">
        <v>0</v>
      </c>
      <c r="R3084" s="62">
        <v>0</v>
      </c>
      <c r="S3084" s="63"/>
      <c r="T3084" s="63"/>
      <c r="U3084" s="63"/>
      <c r="V3084" s="62">
        <v>0</v>
      </c>
      <c r="W3084" s="62">
        <v>0</v>
      </c>
      <c r="X3084" s="63"/>
      <c r="Y3084" s="63"/>
      <c r="Z3084" s="62">
        <v>290284</v>
      </c>
      <c r="AA3084" s="62">
        <v>7408</v>
      </c>
      <c r="AB3084" s="62">
        <v>8.82</v>
      </c>
      <c r="AC3084" s="62">
        <v>4146.91</v>
      </c>
    </row>
    <row r="3085" spans="1:29" x14ac:dyDescent="0.25">
      <c r="A3085" s="61" t="s">
        <v>383</v>
      </c>
      <c r="B3085" s="61" t="s">
        <v>384</v>
      </c>
      <c r="C3085" s="62">
        <v>2008</v>
      </c>
      <c r="D3085" s="61" t="s">
        <v>78</v>
      </c>
      <c r="E3085" s="62">
        <v>52</v>
      </c>
      <c r="F3085" s="62">
        <v>459800</v>
      </c>
      <c r="G3085" s="62">
        <v>81707</v>
      </c>
      <c r="H3085" s="62">
        <v>130.94</v>
      </c>
      <c r="I3085" s="62">
        <v>8842.31</v>
      </c>
      <c r="J3085" s="62">
        <v>427614</v>
      </c>
      <c r="K3085" s="62">
        <v>0</v>
      </c>
      <c r="L3085" s="63"/>
      <c r="M3085" s="63"/>
      <c r="N3085" s="63"/>
      <c r="O3085" s="63"/>
      <c r="P3085" s="63"/>
      <c r="Q3085" s="63"/>
      <c r="R3085" s="63"/>
      <c r="S3085" s="63"/>
      <c r="T3085" s="63"/>
      <c r="U3085" s="63"/>
      <c r="V3085" s="63"/>
      <c r="W3085" s="63"/>
      <c r="X3085" s="63"/>
      <c r="Y3085" s="63"/>
      <c r="Z3085" s="62">
        <v>2.02</v>
      </c>
      <c r="AA3085" s="62">
        <v>4177</v>
      </c>
      <c r="AB3085" s="62">
        <v>6.69</v>
      </c>
      <c r="AC3085" s="62">
        <v>0.04</v>
      </c>
    </row>
    <row r="3086" spans="1:29" ht="30" x14ac:dyDescent="0.25">
      <c r="A3086" s="61" t="s">
        <v>92</v>
      </c>
      <c r="B3086" s="61" t="s">
        <v>93</v>
      </c>
      <c r="C3086" s="62">
        <v>2004</v>
      </c>
      <c r="D3086" s="61" t="s">
        <v>75</v>
      </c>
      <c r="E3086" s="62">
        <v>8</v>
      </c>
      <c r="F3086" s="62">
        <v>0</v>
      </c>
      <c r="G3086" s="62">
        <v>0</v>
      </c>
      <c r="H3086" s="62">
        <v>0</v>
      </c>
      <c r="I3086" s="62">
        <v>0</v>
      </c>
      <c r="J3086" s="62">
        <v>0</v>
      </c>
      <c r="K3086" s="62">
        <v>0</v>
      </c>
      <c r="L3086" s="62">
        <v>0</v>
      </c>
      <c r="M3086" s="62">
        <v>0</v>
      </c>
      <c r="N3086" s="63"/>
      <c r="O3086" s="63"/>
      <c r="P3086" s="63"/>
      <c r="Q3086" s="63"/>
      <c r="R3086" s="63"/>
      <c r="S3086" s="63"/>
      <c r="T3086" s="63"/>
      <c r="U3086" s="63"/>
      <c r="V3086" s="63"/>
      <c r="W3086" s="63"/>
      <c r="X3086" s="63"/>
      <c r="Y3086" s="63"/>
      <c r="Z3086" s="62">
        <v>402.38</v>
      </c>
      <c r="AA3086" s="62">
        <v>2593</v>
      </c>
      <c r="AB3086" s="62">
        <v>27.01</v>
      </c>
      <c r="AC3086" s="62">
        <v>50.3</v>
      </c>
    </row>
    <row r="3087" spans="1:29" ht="30" x14ac:dyDescent="0.25">
      <c r="A3087" s="61" t="s">
        <v>216</v>
      </c>
      <c r="B3087" s="61" t="s">
        <v>217</v>
      </c>
      <c r="C3087" s="62">
        <v>2017</v>
      </c>
      <c r="D3087" s="61" t="s">
        <v>89</v>
      </c>
      <c r="E3087" s="62">
        <v>15</v>
      </c>
      <c r="F3087" s="62">
        <v>33943</v>
      </c>
      <c r="G3087" s="62">
        <v>7376</v>
      </c>
      <c r="H3087" s="62">
        <v>40.98</v>
      </c>
      <c r="I3087" s="62">
        <v>2262.87</v>
      </c>
      <c r="J3087" s="62">
        <v>31566.99</v>
      </c>
      <c r="K3087" s="62">
        <v>8170.71</v>
      </c>
      <c r="L3087" s="62">
        <v>13469</v>
      </c>
      <c r="M3087" s="62">
        <v>74.83</v>
      </c>
      <c r="N3087" s="62">
        <v>544.71</v>
      </c>
      <c r="O3087" s="62">
        <v>98533.02</v>
      </c>
      <c r="P3087" s="63"/>
      <c r="Q3087" s="63"/>
      <c r="R3087" s="63"/>
      <c r="S3087" s="63"/>
      <c r="T3087" s="63"/>
      <c r="U3087" s="63"/>
      <c r="V3087" s="63"/>
      <c r="W3087" s="63"/>
      <c r="X3087" s="63"/>
      <c r="Y3087" s="63"/>
      <c r="Z3087" s="62">
        <v>545</v>
      </c>
      <c r="AA3087" s="62">
        <v>7880</v>
      </c>
      <c r="AB3087" s="62">
        <v>43.78</v>
      </c>
      <c r="AC3087" s="62">
        <v>36.33</v>
      </c>
    </row>
    <row r="3088" spans="1:29" x14ac:dyDescent="0.25">
      <c r="A3088" s="61" t="s">
        <v>161</v>
      </c>
      <c r="B3088" s="61" t="s">
        <v>162</v>
      </c>
      <c r="C3088" s="62">
        <v>2012</v>
      </c>
      <c r="D3088" s="61" t="s">
        <v>72</v>
      </c>
      <c r="E3088" s="62">
        <v>10</v>
      </c>
      <c r="F3088" s="62">
        <v>56790</v>
      </c>
      <c r="G3088" s="62">
        <v>7372</v>
      </c>
      <c r="H3088" s="62">
        <v>61.43</v>
      </c>
      <c r="I3088" s="62">
        <v>5679</v>
      </c>
      <c r="J3088" s="62">
        <v>52814.7</v>
      </c>
      <c r="K3088" s="62">
        <v>0</v>
      </c>
      <c r="L3088" s="62">
        <v>5555</v>
      </c>
      <c r="M3088" s="62">
        <v>46.29</v>
      </c>
      <c r="N3088" s="63"/>
      <c r="O3088" s="63"/>
      <c r="P3088" s="63"/>
      <c r="Q3088" s="63"/>
      <c r="R3088" s="63"/>
      <c r="S3088" s="63"/>
      <c r="T3088" s="63"/>
      <c r="U3088" s="63"/>
      <c r="V3088" s="63"/>
      <c r="W3088" s="63"/>
      <c r="X3088" s="63"/>
      <c r="Y3088" s="63"/>
      <c r="Z3088" s="62">
        <v>0</v>
      </c>
      <c r="AA3088" s="62">
        <v>11785</v>
      </c>
      <c r="AB3088" s="62">
        <v>98.21</v>
      </c>
      <c r="AC3088" s="62">
        <v>0</v>
      </c>
    </row>
    <row r="3089" spans="1:29" x14ac:dyDescent="0.25">
      <c r="A3089" s="61" t="s">
        <v>417</v>
      </c>
      <c r="B3089" s="61" t="s">
        <v>418</v>
      </c>
      <c r="C3089" s="62">
        <v>2018</v>
      </c>
      <c r="D3089" s="61" t="s">
        <v>75</v>
      </c>
      <c r="E3089" s="62">
        <v>4</v>
      </c>
      <c r="F3089" s="63"/>
      <c r="G3089" s="63"/>
      <c r="H3089" s="63"/>
      <c r="I3089" s="63"/>
      <c r="J3089" s="63"/>
      <c r="K3089" s="62">
        <v>0</v>
      </c>
      <c r="L3089" s="63"/>
      <c r="M3089" s="63"/>
      <c r="N3089" s="63"/>
      <c r="O3089" s="63"/>
      <c r="P3089" s="63"/>
      <c r="Q3089" s="63"/>
      <c r="R3089" s="63"/>
      <c r="S3089" s="63"/>
      <c r="T3089" s="63"/>
      <c r="U3089" s="63"/>
      <c r="V3089" s="63"/>
      <c r="W3089" s="63"/>
      <c r="X3089" s="63"/>
      <c r="Y3089" s="63"/>
      <c r="Z3089" s="62">
        <v>0</v>
      </c>
      <c r="AA3089" s="63"/>
      <c r="AB3089" s="63"/>
      <c r="AC3089" s="62">
        <v>0</v>
      </c>
    </row>
    <row r="3090" spans="1:29" x14ac:dyDescent="0.25">
      <c r="A3090" s="61" t="s">
        <v>157</v>
      </c>
      <c r="B3090" s="61" t="s">
        <v>158</v>
      </c>
      <c r="C3090" s="62">
        <v>2014</v>
      </c>
      <c r="D3090" s="61" t="s">
        <v>94</v>
      </c>
      <c r="E3090" s="62">
        <v>9</v>
      </c>
      <c r="F3090" s="62">
        <v>359</v>
      </c>
      <c r="G3090" s="62">
        <v>129</v>
      </c>
      <c r="H3090" s="62">
        <v>1.19</v>
      </c>
      <c r="I3090" s="62">
        <v>39.89</v>
      </c>
      <c r="J3090" s="62">
        <v>333.87</v>
      </c>
      <c r="K3090" s="62">
        <v>0</v>
      </c>
      <c r="L3090" s="63"/>
      <c r="M3090" s="63"/>
      <c r="N3090" s="63"/>
      <c r="O3090" s="63"/>
      <c r="P3090" s="63"/>
      <c r="Q3090" s="63"/>
      <c r="R3090" s="63"/>
      <c r="S3090" s="63"/>
      <c r="T3090" s="63"/>
      <c r="U3090" s="63"/>
      <c r="V3090" s="63"/>
      <c r="W3090" s="63"/>
      <c r="X3090" s="63"/>
      <c r="Y3090" s="63"/>
      <c r="Z3090" s="62">
        <v>0</v>
      </c>
      <c r="AA3090" s="63"/>
      <c r="AB3090" s="63"/>
      <c r="AC3090" s="62">
        <v>0</v>
      </c>
    </row>
    <row r="3091" spans="1:29" ht="30" x14ac:dyDescent="0.25">
      <c r="A3091" s="61" t="s">
        <v>309</v>
      </c>
      <c r="B3091" s="61" t="s">
        <v>310</v>
      </c>
      <c r="C3091" s="62">
        <v>2011</v>
      </c>
      <c r="D3091" s="61" t="s">
        <v>99</v>
      </c>
      <c r="E3091" s="62">
        <v>71</v>
      </c>
      <c r="F3091" s="62">
        <v>643741</v>
      </c>
      <c r="G3091" s="62">
        <v>94981</v>
      </c>
      <c r="H3091" s="62">
        <v>111.48</v>
      </c>
      <c r="I3091" s="62">
        <v>9066.77</v>
      </c>
      <c r="J3091" s="62">
        <v>598679.13</v>
      </c>
      <c r="K3091" s="62">
        <v>0</v>
      </c>
      <c r="L3091" s="62">
        <v>0</v>
      </c>
      <c r="M3091" s="62">
        <v>0</v>
      </c>
      <c r="N3091" s="62">
        <v>0</v>
      </c>
      <c r="O3091" s="62">
        <v>0</v>
      </c>
      <c r="P3091" s="62">
        <v>0</v>
      </c>
      <c r="Q3091" s="62">
        <v>0</v>
      </c>
      <c r="R3091" s="62">
        <v>0</v>
      </c>
      <c r="S3091" s="62">
        <v>0</v>
      </c>
      <c r="T3091" s="62">
        <v>0</v>
      </c>
      <c r="U3091" s="62">
        <v>0</v>
      </c>
      <c r="V3091" s="62">
        <v>0</v>
      </c>
      <c r="W3091" s="62">
        <v>0</v>
      </c>
      <c r="X3091" s="62">
        <v>0</v>
      </c>
      <c r="Y3091" s="62">
        <v>0</v>
      </c>
      <c r="Z3091" s="62">
        <v>2756</v>
      </c>
      <c r="AA3091" s="62">
        <v>5978</v>
      </c>
      <c r="AB3091" s="62">
        <v>7.02</v>
      </c>
      <c r="AC3091" s="62">
        <v>38.82</v>
      </c>
    </row>
    <row r="3092" spans="1:29" x14ac:dyDescent="0.25">
      <c r="A3092" s="61" t="s">
        <v>273</v>
      </c>
      <c r="B3092" s="61" t="s">
        <v>274</v>
      </c>
      <c r="C3092" s="62">
        <v>2017</v>
      </c>
      <c r="D3092" s="61" t="s">
        <v>72</v>
      </c>
      <c r="E3092" s="62">
        <v>23</v>
      </c>
      <c r="F3092" s="62">
        <v>78511</v>
      </c>
      <c r="G3092" s="62">
        <v>10896</v>
      </c>
      <c r="H3092" s="62">
        <v>39.479999999999997</v>
      </c>
      <c r="I3092" s="62">
        <v>3413.52</v>
      </c>
      <c r="J3092" s="62">
        <v>73015.23</v>
      </c>
      <c r="K3092" s="62">
        <v>0</v>
      </c>
      <c r="L3092" s="63"/>
      <c r="M3092" s="63"/>
      <c r="N3092" s="63"/>
      <c r="O3092" s="63"/>
      <c r="P3092" s="63"/>
      <c r="Q3092" s="63"/>
      <c r="R3092" s="63"/>
      <c r="S3092" s="63"/>
      <c r="T3092" s="63"/>
      <c r="U3092" s="62">
        <v>6632</v>
      </c>
      <c r="V3092" s="62">
        <v>13146</v>
      </c>
      <c r="W3092" s="62">
        <v>47.63</v>
      </c>
      <c r="X3092" s="62">
        <v>288</v>
      </c>
      <c r="Y3092" s="62">
        <v>148450.69</v>
      </c>
      <c r="Z3092" s="62">
        <v>343.56</v>
      </c>
      <c r="AA3092" s="62">
        <v>1730</v>
      </c>
      <c r="AB3092" s="62">
        <v>6.27</v>
      </c>
      <c r="AC3092" s="62">
        <v>14.94</v>
      </c>
    </row>
    <row r="3093" spans="1:29" x14ac:dyDescent="0.25">
      <c r="A3093" s="61" t="s">
        <v>159</v>
      </c>
      <c r="B3093" s="61" t="s">
        <v>160</v>
      </c>
      <c r="C3093" s="62">
        <v>2014</v>
      </c>
      <c r="D3093" s="61" t="s">
        <v>75</v>
      </c>
      <c r="E3093" s="62">
        <v>16</v>
      </c>
      <c r="F3093" s="62">
        <v>1771</v>
      </c>
      <c r="G3093" s="62">
        <v>370</v>
      </c>
      <c r="H3093" s="62">
        <v>1.93</v>
      </c>
      <c r="I3093" s="62">
        <v>110.69</v>
      </c>
      <c r="J3093" s="62">
        <v>1647.03</v>
      </c>
      <c r="K3093" s="62">
        <v>0</v>
      </c>
      <c r="L3093" s="62">
        <v>568</v>
      </c>
      <c r="M3093" s="62">
        <v>2.96</v>
      </c>
      <c r="N3093" s="62">
        <v>0</v>
      </c>
      <c r="O3093" s="62">
        <v>0</v>
      </c>
      <c r="P3093" s="63"/>
      <c r="Q3093" s="63"/>
      <c r="R3093" s="63"/>
      <c r="S3093" s="63"/>
      <c r="T3093" s="63"/>
      <c r="U3093" s="63"/>
      <c r="V3093" s="63"/>
      <c r="W3093" s="63"/>
      <c r="X3093" s="63"/>
      <c r="Y3093" s="63"/>
      <c r="Z3093" s="62">
        <v>9667</v>
      </c>
      <c r="AA3093" s="62">
        <v>36010</v>
      </c>
      <c r="AB3093" s="62">
        <v>187.55</v>
      </c>
      <c r="AC3093" s="62">
        <v>604.19000000000005</v>
      </c>
    </row>
    <row r="3094" spans="1:29" ht="30" x14ac:dyDescent="0.25">
      <c r="A3094" s="61" t="s">
        <v>255</v>
      </c>
      <c r="B3094" s="61" t="s">
        <v>256</v>
      </c>
      <c r="C3094" s="62">
        <v>2010</v>
      </c>
      <c r="D3094" s="61" t="s">
        <v>226</v>
      </c>
      <c r="E3094" s="62">
        <v>120</v>
      </c>
      <c r="F3094" s="62">
        <v>969720</v>
      </c>
      <c r="G3094" s="62">
        <v>151002</v>
      </c>
      <c r="H3094" s="62">
        <v>104.86</v>
      </c>
      <c r="I3094" s="62">
        <v>8081</v>
      </c>
      <c r="J3094" s="62">
        <v>901839.6</v>
      </c>
      <c r="K3094" s="62">
        <v>0</v>
      </c>
      <c r="L3094" s="63"/>
      <c r="M3094" s="63"/>
      <c r="N3094" s="63"/>
      <c r="O3094" s="63"/>
      <c r="P3094" s="63"/>
      <c r="Q3094" s="63"/>
      <c r="R3094" s="63"/>
      <c r="S3094" s="63"/>
      <c r="T3094" s="63"/>
      <c r="U3094" s="63"/>
      <c r="V3094" s="63"/>
      <c r="W3094" s="63"/>
      <c r="X3094" s="63"/>
      <c r="Y3094" s="63"/>
      <c r="Z3094" s="62">
        <v>4.57</v>
      </c>
      <c r="AA3094" s="62">
        <v>50584</v>
      </c>
      <c r="AB3094" s="62">
        <v>35.130000000000003</v>
      </c>
      <c r="AC3094" s="62">
        <v>0.04</v>
      </c>
    </row>
    <row r="3095" spans="1:29" ht="30" x14ac:dyDescent="0.25">
      <c r="A3095" s="61" t="s">
        <v>182</v>
      </c>
      <c r="B3095" s="61" t="s">
        <v>183</v>
      </c>
      <c r="C3095" s="62">
        <v>2014</v>
      </c>
      <c r="D3095" s="61" t="s">
        <v>99</v>
      </c>
      <c r="E3095" s="62">
        <v>60</v>
      </c>
      <c r="F3095" s="62">
        <v>661787</v>
      </c>
      <c r="G3095" s="62">
        <v>73210</v>
      </c>
      <c r="H3095" s="62">
        <v>101.68</v>
      </c>
      <c r="I3095" s="62">
        <v>11029.78</v>
      </c>
      <c r="J3095" s="62">
        <v>615461.91</v>
      </c>
      <c r="K3095" s="62">
        <v>0</v>
      </c>
      <c r="L3095" s="63"/>
      <c r="M3095" s="63"/>
      <c r="N3095" s="63"/>
      <c r="O3095" s="63"/>
      <c r="P3095" s="63"/>
      <c r="Q3095" s="63"/>
      <c r="R3095" s="63"/>
      <c r="S3095" s="63"/>
      <c r="T3095" s="63"/>
      <c r="U3095" s="63"/>
      <c r="V3095" s="63"/>
      <c r="W3095" s="63"/>
      <c r="X3095" s="63"/>
      <c r="Y3095" s="63"/>
      <c r="Z3095" s="62">
        <v>120476</v>
      </c>
      <c r="AA3095" s="62">
        <v>14854</v>
      </c>
      <c r="AB3095" s="62">
        <v>20.63</v>
      </c>
      <c r="AC3095" s="62">
        <v>2007.93</v>
      </c>
    </row>
    <row r="3096" spans="1:29" ht="30" x14ac:dyDescent="0.25">
      <c r="A3096" s="61" t="s">
        <v>237</v>
      </c>
      <c r="B3096" s="61" t="s">
        <v>238</v>
      </c>
      <c r="C3096" s="62">
        <v>2005</v>
      </c>
      <c r="D3096" s="61" t="s">
        <v>78</v>
      </c>
      <c r="E3096" s="62">
        <v>75</v>
      </c>
      <c r="F3096" s="62">
        <v>190550</v>
      </c>
      <c r="G3096" s="62">
        <v>454372</v>
      </c>
      <c r="H3096" s="62">
        <v>504.86</v>
      </c>
      <c r="I3096" s="62">
        <v>2540.67</v>
      </c>
      <c r="J3096" s="62">
        <v>177211.5</v>
      </c>
      <c r="K3096" s="62">
        <v>23505.33</v>
      </c>
      <c r="L3096" s="62">
        <v>309060</v>
      </c>
      <c r="M3096" s="62">
        <v>343.4</v>
      </c>
      <c r="N3096" s="62">
        <v>313.39999999999998</v>
      </c>
      <c r="O3096" s="62">
        <v>283457.88</v>
      </c>
      <c r="P3096" s="63"/>
      <c r="Q3096" s="63"/>
      <c r="R3096" s="63"/>
      <c r="S3096" s="63"/>
      <c r="T3096" s="63"/>
      <c r="U3096" s="63"/>
      <c r="V3096" s="63"/>
      <c r="W3096" s="63"/>
      <c r="X3096" s="63"/>
      <c r="Y3096" s="63"/>
      <c r="Z3096" s="62">
        <v>269694</v>
      </c>
      <c r="AA3096" s="62">
        <v>311425</v>
      </c>
      <c r="AB3096" s="62">
        <v>346.03</v>
      </c>
      <c r="AC3096" s="62">
        <v>3595.92</v>
      </c>
    </row>
    <row r="3097" spans="1:29" x14ac:dyDescent="0.25">
      <c r="A3097" s="61" t="s">
        <v>102</v>
      </c>
      <c r="B3097" s="61" t="s">
        <v>103</v>
      </c>
      <c r="C3097" s="62">
        <v>2015</v>
      </c>
      <c r="D3097" s="61" t="s">
        <v>104</v>
      </c>
      <c r="E3097" s="62">
        <v>10</v>
      </c>
      <c r="F3097" s="62">
        <v>1343</v>
      </c>
      <c r="G3097" s="62">
        <v>249</v>
      </c>
      <c r="H3097" s="62">
        <v>2.08</v>
      </c>
      <c r="I3097" s="62">
        <v>134.30000000000001</v>
      </c>
      <c r="J3097" s="62">
        <v>1248.99</v>
      </c>
      <c r="K3097" s="62">
        <v>0</v>
      </c>
      <c r="L3097" s="63"/>
      <c r="M3097" s="63"/>
      <c r="N3097" s="63"/>
      <c r="O3097" s="63"/>
      <c r="P3097" s="63"/>
      <c r="Q3097" s="63"/>
      <c r="R3097" s="63"/>
      <c r="S3097" s="63"/>
      <c r="T3097" s="63"/>
      <c r="U3097" s="63"/>
      <c r="V3097" s="63"/>
      <c r="W3097" s="63"/>
      <c r="X3097" s="63"/>
      <c r="Y3097" s="63"/>
      <c r="Z3097" s="62">
        <v>465</v>
      </c>
      <c r="AA3097" s="62">
        <v>8358</v>
      </c>
      <c r="AB3097" s="62">
        <v>69.650000000000006</v>
      </c>
      <c r="AC3097" s="62">
        <v>46.5</v>
      </c>
    </row>
    <row r="3098" spans="1:29" ht="30" x14ac:dyDescent="0.25">
      <c r="A3098" s="61" t="s">
        <v>180</v>
      </c>
      <c r="B3098" s="61" t="s">
        <v>181</v>
      </c>
      <c r="C3098" s="62">
        <v>2016</v>
      </c>
      <c r="D3098" s="61" t="s">
        <v>89</v>
      </c>
      <c r="E3098" s="62">
        <v>72</v>
      </c>
      <c r="F3098" s="62">
        <v>684512</v>
      </c>
      <c r="G3098" s="62">
        <v>85169</v>
      </c>
      <c r="H3098" s="62">
        <v>98.58</v>
      </c>
      <c r="I3098" s="62">
        <v>9507.11</v>
      </c>
      <c r="J3098" s="62">
        <v>636596.16</v>
      </c>
      <c r="K3098" s="62">
        <v>29848.02</v>
      </c>
      <c r="L3098" s="62">
        <v>37106</v>
      </c>
      <c r="M3098" s="62">
        <v>42.95</v>
      </c>
      <c r="N3098" s="62">
        <v>414.56</v>
      </c>
      <c r="O3098" s="62">
        <v>359946.2</v>
      </c>
      <c r="P3098" s="63"/>
      <c r="Q3098" s="63"/>
      <c r="R3098" s="63"/>
      <c r="S3098" s="63"/>
      <c r="T3098" s="63"/>
      <c r="U3098" s="63"/>
      <c r="V3098" s="63"/>
      <c r="W3098" s="63"/>
      <c r="X3098" s="63"/>
      <c r="Y3098" s="63"/>
      <c r="Z3098" s="62">
        <v>2829</v>
      </c>
      <c r="AA3098" s="62">
        <v>41685</v>
      </c>
      <c r="AB3098" s="62">
        <v>48.25</v>
      </c>
      <c r="AC3098" s="62">
        <v>39.29</v>
      </c>
    </row>
    <row r="3099" spans="1:29" x14ac:dyDescent="0.25">
      <c r="A3099" s="61" t="s">
        <v>113</v>
      </c>
      <c r="B3099" s="61" t="s">
        <v>114</v>
      </c>
      <c r="C3099" s="62">
        <v>2011</v>
      </c>
      <c r="D3099" s="61" t="s">
        <v>89</v>
      </c>
      <c r="E3099" s="62">
        <v>150</v>
      </c>
      <c r="F3099" s="62">
        <v>1333800</v>
      </c>
      <c r="G3099" s="62">
        <v>148787</v>
      </c>
      <c r="H3099" s="62">
        <v>82.66</v>
      </c>
      <c r="I3099" s="62">
        <v>8892</v>
      </c>
      <c r="J3099" s="62">
        <v>1240434</v>
      </c>
      <c r="K3099" s="62">
        <v>16875.849999999999</v>
      </c>
      <c r="L3099" s="62">
        <v>21335</v>
      </c>
      <c r="M3099" s="62">
        <v>11.85</v>
      </c>
      <c r="N3099" s="62">
        <v>112.51</v>
      </c>
      <c r="O3099" s="62">
        <v>203510.92</v>
      </c>
      <c r="P3099" s="63"/>
      <c r="Q3099" s="63"/>
      <c r="R3099" s="63"/>
      <c r="S3099" s="63"/>
      <c r="T3099" s="63"/>
      <c r="U3099" s="63"/>
      <c r="V3099" s="63"/>
      <c r="W3099" s="63"/>
      <c r="X3099" s="63"/>
      <c r="Y3099" s="63"/>
      <c r="Z3099" s="62">
        <v>479200</v>
      </c>
      <c r="AA3099" s="62">
        <v>72964</v>
      </c>
      <c r="AB3099" s="62">
        <v>40.54</v>
      </c>
      <c r="AC3099" s="62">
        <v>3194.67</v>
      </c>
    </row>
    <row r="3100" spans="1:29" ht="30" x14ac:dyDescent="0.25">
      <c r="A3100" s="61" t="s">
        <v>111</v>
      </c>
      <c r="B3100" s="61" t="s">
        <v>112</v>
      </c>
      <c r="C3100" s="62">
        <v>2006</v>
      </c>
      <c r="D3100" s="61" t="s">
        <v>78</v>
      </c>
      <c r="E3100" s="62">
        <v>44</v>
      </c>
      <c r="F3100" s="62">
        <v>121560</v>
      </c>
      <c r="G3100" s="62">
        <v>18451</v>
      </c>
      <c r="H3100" s="62">
        <v>34.950000000000003</v>
      </c>
      <c r="I3100" s="62">
        <v>2762.73</v>
      </c>
      <c r="J3100" s="62">
        <v>113050.8</v>
      </c>
      <c r="K3100" s="62">
        <v>22851.599999999999</v>
      </c>
      <c r="L3100" s="62">
        <v>32661</v>
      </c>
      <c r="M3100" s="62">
        <v>61.86</v>
      </c>
      <c r="N3100" s="62">
        <v>519.35</v>
      </c>
      <c r="O3100" s="62">
        <v>275574.3</v>
      </c>
      <c r="P3100" s="63"/>
      <c r="Q3100" s="63"/>
      <c r="R3100" s="63"/>
      <c r="S3100" s="63"/>
      <c r="T3100" s="63"/>
      <c r="U3100" s="63"/>
      <c r="V3100" s="63"/>
      <c r="W3100" s="63"/>
      <c r="X3100" s="63"/>
      <c r="Y3100" s="63"/>
      <c r="Z3100" s="62">
        <v>7510</v>
      </c>
      <c r="AA3100" s="62">
        <v>3443</v>
      </c>
      <c r="AB3100" s="62">
        <v>6.52</v>
      </c>
      <c r="AC3100" s="62">
        <v>170.68</v>
      </c>
    </row>
    <row r="3101" spans="1:29" x14ac:dyDescent="0.25">
      <c r="A3101" s="61" t="s">
        <v>190</v>
      </c>
      <c r="B3101" s="61" t="s">
        <v>191</v>
      </c>
      <c r="C3101" s="62">
        <v>2009</v>
      </c>
      <c r="D3101" s="61" t="s">
        <v>75</v>
      </c>
      <c r="E3101" s="62">
        <v>12</v>
      </c>
      <c r="F3101" s="63"/>
      <c r="G3101" s="63"/>
      <c r="H3101" s="63"/>
      <c r="I3101" s="63"/>
      <c r="J3101" s="63"/>
      <c r="K3101" s="62">
        <v>0</v>
      </c>
      <c r="L3101" s="63"/>
      <c r="M3101" s="63"/>
      <c r="N3101" s="63"/>
      <c r="O3101" s="63"/>
      <c r="P3101" s="63"/>
      <c r="Q3101" s="63"/>
      <c r="R3101" s="63"/>
      <c r="S3101" s="63"/>
      <c r="T3101" s="63"/>
      <c r="U3101" s="63"/>
      <c r="V3101" s="63"/>
      <c r="W3101" s="63"/>
      <c r="X3101" s="63"/>
      <c r="Y3101" s="63"/>
      <c r="Z3101" s="62">
        <v>703</v>
      </c>
      <c r="AA3101" s="62">
        <v>9694</v>
      </c>
      <c r="AB3101" s="62">
        <v>67.319999999999993</v>
      </c>
      <c r="AC3101" s="62">
        <v>58.58</v>
      </c>
    </row>
    <row r="3102" spans="1:29" ht="30" x14ac:dyDescent="0.25">
      <c r="A3102" s="61" t="s">
        <v>430</v>
      </c>
      <c r="B3102" s="61" t="s">
        <v>431</v>
      </c>
      <c r="C3102" s="62">
        <v>2018</v>
      </c>
      <c r="D3102" s="61" t="s">
        <v>99</v>
      </c>
      <c r="E3102" s="62">
        <v>60</v>
      </c>
      <c r="F3102" s="62">
        <v>327040</v>
      </c>
      <c r="G3102" s="62">
        <v>52761</v>
      </c>
      <c r="H3102" s="62">
        <v>73.28</v>
      </c>
      <c r="I3102" s="62">
        <v>5450.67</v>
      </c>
      <c r="J3102" s="62">
        <v>304147.20000000001</v>
      </c>
      <c r="K3102" s="62">
        <v>0</v>
      </c>
      <c r="L3102" s="63"/>
      <c r="M3102" s="63"/>
      <c r="N3102" s="63"/>
      <c r="O3102" s="63"/>
      <c r="P3102" s="63"/>
      <c r="Q3102" s="63"/>
      <c r="R3102" s="63"/>
      <c r="S3102" s="63"/>
      <c r="T3102" s="63"/>
      <c r="U3102" s="63"/>
      <c r="V3102" s="63"/>
      <c r="W3102" s="63"/>
      <c r="X3102" s="63"/>
      <c r="Y3102" s="63"/>
      <c r="Z3102" s="62">
        <v>1545</v>
      </c>
      <c r="AA3102" s="62">
        <v>11138</v>
      </c>
      <c r="AB3102" s="62">
        <v>15.47</v>
      </c>
      <c r="AC3102" s="62">
        <v>25.75</v>
      </c>
    </row>
    <row r="3103" spans="1:29" x14ac:dyDescent="0.25">
      <c r="A3103" s="61" t="s">
        <v>130</v>
      </c>
      <c r="B3103" s="61" t="s">
        <v>131</v>
      </c>
      <c r="C3103" s="62">
        <v>2018</v>
      </c>
      <c r="D3103" s="61" t="s">
        <v>86</v>
      </c>
      <c r="E3103" s="62">
        <v>68</v>
      </c>
      <c r="F3103" s="62">
        <v>10228</v>
      </c>
      <c r="G3103" s="62">
        <v>1420</v>
      </c>
      <c r="H3103" s="62">
        <v>1.74</v>
      </c>
      <c r="I3103" s="62">
        <v>150.41</v>
      </c>
      <c r="J3103" s="62">
        <v>9512.0400000000009</v>
      </c>
      <c r="K3103" s="62">
        <v>0</v>
      </c>
      <c r="L3103" s="63"/>
      <c r="M3103" s="63"/>
      <c r="N3103" s="63"/>
      <c r="O3103" s="63"/>
      <c r="P3103" s="63"/>
      <c r="Q3103" s="63"/>
      <c r="R3103" s="63"/>
      <c r="S3103" s="63"/>
      <c r="T3103" s="63"/>
      <c r="U3103" s="62">
        <v>618</v>
      </c>
      <c r="V3103" s="62">
        <v>1283</v>
      </c>
      <c r="W3103" s="62">
        <v>1.57</v>
      </c>
      <c r="X3103" s="62">
        <v>9</v>
      </c>
      <c r="Y3103" s="62">
        <v>13833.31</v>
      </c>
      <c r="Z3103" s="62">
        <v>5131</v>
      </c>
      <c r="AA3103" s="62">
        <v>34948</v>
      </c>
      <c r="AB3103" s="62">
        <v>42.83</v>
      </c>
      <c r="AC3103" s="62">
        <v>75.459999999999994</v>
      </c>
    </row>
    <row r="3104" spans="1:29" x14ac:dyDescent="0.25">
      <c r="A3104" s="61" t="s">
        <v>105</v>
      </c>
      <c r="B3104" s="61" t="s">
        <v>106</v>
      </c>
      <c r="C3104" s="62">
        <v>2016</v>
      </c>
      <c r="D3104" s="61" t="s">
        <v>75</v>
      </c>
      <c r="E3104" s="62">
        <v>14</v>
      </c>
      <c r="F3104" s="62">
        <v>1326</v>
      </c>
      <c r="G3104" s="62">
        <v>514</v>
      </c>
      <c r="H3104" s="62">
        <v>3.06</v>
      </c>
      <c r="I3104" s="62">
        <v>94.71</v>
      </c>
      <c r="J3104" s="62">
        <v>1233.18</v>
      </c>
      <c r="K3104" s="62">
        <v>0</v>
      </c>
      <c r="L3104" s="63"/>
      <c r="M3104" s="63"/>
      <c r="N3104" s="63"/>
      <c r="O3104" s="63"/>
      <c r="P3104" s="63"/>
      <c r="Q3104" s="63"/>
      <c r="R3104" s="63"/>
      <c r="S3104" s="63"/>
      <c r="T3104" s="63"/>
      <c r="U3104" s="63"/>
      <c r="V3104" s="63"/>
      <c r="W3104" s="63"/>
      <c r="X3104" s="63"/>
      <c r="Y3104" s="63"/>
      <c r="Z3104" s="62">
        <v>570.82000000000005</v>
      </c>
      <c r="AA3104" s="62">
        <v>1622</v>
      </c>
      <c r="AB3104" s="62">
        <v>9.65</v>
      </c>
      <c r="AC3104" s="62">
        <v>40.770000000000003</v>
      </c>
    </row>
    <row r="3105" spans="1:29" x14ac:dyDescent="0.25">
      <c r="A3105" s="61" t="s">
        <v>178</v>
      </c>
      <c r="B3105" s="61" t="s">
        <v>179</v>
      </c>
      <c r="C3105" s="62">
        <v>2017</v>
      </c>
      <c r="D3105" s="61" t="s">
        <v>78</v>
      </c>
      <c r="E3105" s="62">
        <v>48</v>
      </c>
      <c r="F3105" s="62">
        <v>172995</v>
      </c>
      <c r="G3105" s="62">
        <v>32565</v>
      </c>
      <c r="H3105" s="62">
        <v>56.54</v>
      </c>
      <c r="I3105" s="62">
        <v>3604.06</v>
      </c>
      <c r="J3105" s="62">
        <v>160885.35</v>
      </c>
      <c r="K3105" s="62">
        <v>33406.400000000001</v>
      </c>
      <c r="L3105" s="62">
        <v>36342</v>
      </c>
      <c r="M3105" s="62">
        <v>63.09</v>
      </c>
      <c r="N3105" s="62">
        <v>695.97</v>
      </c>
      <c r="O3105" s="62">
        <v>402857.82</v>
      </c>
      <c r="P3105" s="63"/>
      <c r="Q3105" s="63"/>
      <c r="R3105" s="63"/>
      <c r="S3105" s="63"/>
      <c r="T3105" s="63"/>
      <c r="U3105" s="63"/>
      <c r="V3105" s="63"/>
      <c r="W3105" s="63"/>
      <c r="X3105" s="63"/>
      <c r="Y3105" s="63"/>
      <c r="Z3105" s="62">
        <v>1165.08</v>
      </c>
      <c r="AA3105" s="62">
        <v>27824</v>
      </c>
      <c r="AB3105" s="62">
        <v>48.31</v>
      </c>
      <c r="AC3105" s="62">
        <v>24.27</v>
      </c>
    </row>
    <row r="3106" spans="1:29" x14ac:dyDescent="0.25">
      <c r="A3106" s="61" t="s">
        <v>196</v>
      </c>
      <c r="B3106" s="61" t="s">
        <v>197</v>
      </c>
      <c r="C3106" s="62">
        <v>2013</v>
      </c>
      <c r="D3106" s="61" t="s">
        <v>72</v>
      </c>
      <c r="E3106" s="62">
        <v>32</v>
      </c>
      <c r="F3106" s="62">
        <v>281040</v>
      </c>
      <c r="G3106" s="62">
        <v>42307</v>
      </c>
      <c r="H3106" s="62">
        <v>110.17</v>
      </c>
      <c r="I3106" s="62">
        <v>8782.5</v>
      </c>
      <c r="J3106" s="62">
        <v>261367.2</v>
      </c>
      <c r="K3106" s="62">
        <v>0</v>
      </c>
      <c r="L3106" s="63"/>
      <c r="M3106" s="63"/>
      <c r="N3106" s="63"/>
      <c r="O3106" s="63"/>
      <c r="P3106" s="63"/>
      <c r="Q3106" s="63"/>
      <c r="R3106" s="63"/>
      <c r="S3106" s="63"/>
      <c r="T3106" s="63"/>
      <c r="U3106" s="63"/>
      <c r="V3106" s="63"/>
      <c r="W3106" s="63"/>
      <c r="X3106" s="63"/>
      <c r="Y3106" s="63"/>
      <c r="Z3106" s="62">
        <v>48200</v>
      </c>
      <c r="AA3106" s="62">
        <v>9182</v>
      </c>
      <c r="AB3106" s="62">
        <v>23.91</v>
      </c>
      <c r="AC3106" s="62">
        <v>1506.25</v>
      </c>
    </row>
    <row r="3107" spans="1:29" x14ac:dyDescent="0.25">
      <c r="A3107" s="61" t="s">
        <v>279</v>
      </c>
      <c r="B3107" s="61" t="s">
        <v>280</v>
      </c>
      <c r="C3107" s="62">
        <v>2011</v>
      </c>
      <c r="D3107" s="61" t="s">
        <v>99</v>
      </c>
      <c r="E3107" s="62">
        <v>56</v>
      </c>
      <c r="F3107" s="62">
        <v>476434</v>
      </c>
      <c r="G3107" s="62">
        <v>62388</v>
      </c>
      <c r="H3107" s="62">
        <v>92.84</v>
      </c>
      <c r="I3107" s="62">
        <v>8507.75</v>
      </c>
      <c r="J3107" s="62">
        <v>443083.62</v>
      </c>
      <c r="K3107" s="62">
        <v>0</v>
      </c>
      <c r="L3107" s="63"/>
      <c r="M3107" s="63"/>
      <c r="N3107" s="63"/>
      <c r="O3107" s="63"/>
      <c r="P3107" s="63"/>
      <c r="Q3107" s="63"/>
      <c r="R3107" s="63"/>
      <c r="S3107" s="63"/>
      <c r="T3107" s="63"/>
      <c r="U3107" s="63"/>
      <c r="V3107" s="63"/>
      <c r="W3107" s="63"/>
      <c r="X3107" s="63"/>
      <c r="Y3107" s="63"/>
      <c r="Z3107" s="62">
        <v>85964.07</v>
      </c>
      <c r="AA3107" s="62">
        <v>21527</v>
      </c>
      <c r="AB3107" s="62">
        <v>32.03</v>
      </c>
      <c r="AC3107" s="62">
        <v>1535.07</v>
      </c>
    </row>
    <row r="3108" spans="1:29" ht="30" x14ac:dyDescent="0.25">
      <c r="A3108" s="61" t="s">
        <v>430</v>
      </c>
      <c r="B3108" s="61" t="s">
        <v>431</v>
      </c>
      <c r="C3108" s="62">
        <v>2010</v>
      </c>
      <c r="D3108" s="61" t="s">
        <v>78</v>
      </c>
      <c r="E3108" s="62">
        <v>42</v>
      </c>
      <c r="F3108" s="62">
        <v>152320</v>
      </c>
      <c r="G3108" s="62">
        <v>30470</v>
      </c>
      <c r="H3108" s="62">
        <v>60.46</v>
      </c>
      <c r="I3108" s="62">
        <v>3626.67</v>
      </c>
      <c r="J3108" s="62">
        <v>141657.60000000001</v>
      </c>
      <c r="K3108" s="62">
        <v>32248.3</v>
      </c>
      <c r="L3108" s="62">
        <v>39987</v>
      </c>
      <c r="M3108" s="62">
        <v>79.34</v>
      </c>
      <c r="N3108" s="62">
        <v>767.82</v>
      </c>
      <c r="O3108" s="62">
        <v>388891.96</v>
      </c>
      <c r="P3108" s="63"/>
      <c r="Q3108" s="63"/>
      <c r="R3108" s="63"/>
      <c r="S3108" s="63"/>
      <c r="T3108" s="63"/>
      <c r="U3108" s="63"/>
      <c r="V3108" s="63"/>
      <c r="W3108" s="63"/>
      <c r="X3108" s="63"/>
      <c r="Y3108" s="63"/>
      <c r="Z3108" s="62">
        <v>69275.69</v>
      </c>
      <c r="AA3108" s="62">
        <v>25338</v>
      </c>
      <c r="AB3108" s="62">
        <v>50.27</v>
      </c>
      <c r="AC3108" s="62">
        <v>1649.42</v>
      </c>
    </row>
    <row r="3109" spans="1:29" ht="30" x14ac:dyDescent="0.25">
      <c r="A3109" s="61" t="s">
        <v>176</v>
      </c>
      <c r="B3109" s="61" t="s">
        <v>177</v>
      </c>
      <c r="C3109" s="62">
        <v>2010</v>
      </c>
      <c r="D3109" s="61" t="s">
        <v>86</v>
      </c>
      <c r="E3109" s="62">
        <v>72</v>
      </c>
      <c r="F3109" s="62">
        <v>4736</v>
      </c>
      <c r="G3109" s="62">
        <v>1380</v>
      </c>
      <c r="H3109" s="62">
        <v>1.6</v>
      </c>
      <c r="I3109" s="62">
        <v>65.78</v>
      </c>
      <c r="J3109" s="62">
        <v>4404.4799999999996</v>
      </c>
      <c r="K3109" s="62">
        <v>10.67</v>
      </c>
      <c r="L3109" s="62">
        <v>2123</v>
      </c>
      <c r="M3109" s="62">
        <v>2.46</v>
      </c>
      <c r="N3109" s="63"/>
      <c r="O3109" s="63"/>
      <c r="P3109" s="63"/>
      <c r="Q3109" s="63"/>
      <c r="R3109" s="63"/>
      <c r="S3109" s="63"/>
      <c r="T3109" s="63"/>
      <c r="U3109" s="63"/>
      <c r="V3109" s="63"/>
      <c r="W3109" s="63"/>
      <c r="X3109" s="63"/>
      <c r="Y3109" s="63"/>
      <c r="Z3109" s="62">
        <v>0</v>
      </c>
      <c r="AA3109" s="62">
        <v>17511</v>
      </c>
      <c r="AB3109" s="62">
        <v>20.27</v>
      </c>
      <c r="AC3109" s="62">
        <v>0</v>
      </c>
    </row>
    <row r="3110" spans="1:29" x14ac:dyDescent="0.25">
      <c r="A3110" s="61" t="s">
        <v>144</v>
      </c>
      <c r="B3110" s="61" t="s">
        <v>145</v>
      </c>
      <c r="C3110" s="62">
        <v>2006</v>
      </c>
      <c r="D3110" s="61" t="s">
        <v>150</v>
      </c>
      <c r="E3110" s="62">
        <v>12</v>
      </c>
      <c r="F3110" s="62">
        <v>7568</v>
      </c>
      <c r="G3110" s="62">
        <v>1667</v>
      </c>
      <c r="H3110" s="62">
        <v>11.58</v>
      </c>
      <c r="I3110" s="62">
        <v>630.66999999999996</v>
      </c>
      <c r="J3110" s="62">
        <v>7038.24</v>
      </c>
      <c r="K3110" s="62">
        <v>7489.82</v>
      </c>
      <c r="L3110" s="62">
        <v>14720</v>
      </c>
      <c r="M3110" s="62">
        <v>102.22</v>
      </c>
      <c r="N3110" s="62">
        <v>624.15</v>
      </c>
      <c r="O3110" s="62">
        <v>90321.93</v>
      </c>
      <c r="P3110" s="63"/>
      <c r="Q3110" s="63"/>
      <c r="R3110" s="63"/>
      <c r="S3110" s="63"/>
      <c r="T3110" s="63"/>
      <c r="U3110" s="63"/>
      <c r="V3110" s="63"/>
      <c r="W3110" s="63"/>
      <c r="X3110" s="63"/>
      <c r="Y3110" s="63"/>
      <c r="Z3110" s="62">
        <v>603</v>
      </c>
      <c r="AA3110" s="62">
        <v>4553</v>
      </c>
      <c r="AB3110" s="62">
        <v>31.62</v>
      </c>
      <c r="AC3110" s="62">
        <v>50.25</v>
      </c>
    </row>
    <row r="3111" spans="1:29" ht="30" x14ac:dyDescent="0.25">
      <c r="A3111" s="61" t="s">
        <v>186</v>
      </c>
      <c r="B3111" s="61" t="s">
        <v>187</v>
      </c>
      <c r="C3111" s="62">
        <v>2014</v>
      </c>
      <c r="D3111" s="61" t="s">
        <v>78</v>
      </c>
      <c r="E3111" s="62">
        <v>40</v>
      </c>
      <c r="F3111" s="62">
        <v>365415</v>
      </c>
      <c r="G3111" s="62">
        <v>63776</v>
      </c>
      <c r="H3111" s="62">
        <v>132.87</v>
      </c>
      <c r="I3111" s="62">
        <v>9135.3799999999992</v>
      </c>
      <c r="J3111" s="62">
        <v>339835.95</v>
      </c>
      <c r="K3111" s="62">
        <v>0</v>
      </c>
      <c r="L3111" s="63"/>
      <c r="M3111" s="63"/>
      <c r="N3111" s="63"/>
      <c r="O3111" s="63"/>
      <c r="P3111" s="63"/>
      <c r="Q3111" s="63"/>
      <c r="R3111" s="63"/>
      <c r="S3111" s="63"/>
      <c r="T3111" s="63"/>
      <c r="U3111" s="63"/>
      <c r="V3111" s="63"/>
      <c r="W3111" s="63"/>
      <c r="X3111" s="63"/>
      <c r="Y3111" s="63"/>
      <c r="Z3111" s="62">
        <v>53000</v>
      </c>
      <c r="AA3111" s="62">
        <v>8231</v>
      </c>
      <c r="AB3111" s="62">
        <v>17.149999999999999</v>
      </c>
      <c r="AC3111" s="62">
        <v>1325</v>
      </c>
    </row>
    <row r="3112" spans="1:29" ht="30" x14ac:dyDescent="0.25">
      <c r="A3112" s="61" t="s">
        <v>124</v>
      </c>
      <c r="B3112" s="61" t="s">
        <v>125</v>
      </c>
      <c r="C3112" s="62">
        <v>2005</v>
      </c>
      <c r="D3112" s="61" t="s">
        <v>75</v>
      </c>
      <c r="E3112" s="62">
        <v>8</v>
      </c>
      <c r="F3112" s="63"/>
      <c r="G3112" s="63"/>
      <c r="H3112" s="63"/>
      <c r="I3112" s="63"/>
      <c r="J3112" s="63"/>
      <c r="K3112" s="62">
        <v>0</v>
      </c>
      <c r="L3112" s="63"/>
      <c r="M3112" s="63"/>
      <c r="N3112" s="63"/>
      <c r="O3112" s="63"/>
      <c r="P3112" s="63"/>
      <c r="Q3112" s="63"/>
      <c r="R3112" s="63"/>
      <c r="S3112" s="63"/>
      <c r="T3112" s="63"/>
      <c r="U3112" s="63"/>
      <c r="V3112" s="63"/>
      <c r="W3112" s="63"/>
      <c r="X3112" s="63"/>
      <c r="Y3112" s="63"/>
      <c r="Z3112" s="62">
        <v>80.209999999999994</v>
      </c>
      <c r="AA3112" s="62">
        <v>5450</v>
      </c>
      <c r="AB3112" s="62">
        <v>56.77</v>
      </c>
      <c r="AC3112" s="62">
        <v>10.029999999999999</v>
      </c>
    </row>
    <row r="3113" spans="1:29" ht="30" x14ac:dyDescent="0.25">
      <c r="A3113" s="61" t="s">
        <v>363</v>
      </c>
      <c r="B3113" s="61" t="s">
        <v>364</v>
      </c>
      <c r="C3113" s="62">
        <v>2004</v>
      </c>
      <c r="D3113" s="61" t="s">
        <v>78</v>
      </c>
      <c r="E3113" s="62">
        <v>56</v>
      </c>
      <c r="F3113" s="62">
        <v>456135</v>
      </c>
      <c r="G3113" s="62">
        <v>48893</v>
      </c>
      <c r="H3113" s="62">
        <v>72.760000000000005</v>
      </c>
      <c r="I3113" s="62">
        <v>8145.27</v>
      </c>
      <c r="J3113" s="62">
        <v>424205.55</v>
      </c>
      <c r="K3113" s="62">
        <v>0</v>
      </c>
      <c r="L3113" s="63"/>
      <c r="M3113" s="63"/>
      <c r="N3113" s="63"/>
      <c r="O3113" s="63"/>
      <c r="P3113" s="63"/>
      <c r="Q3113" s="63"/>
      <c r="R3113" s="63"/>
      <c r="S3113" s="63"/>
      <c r="T3113" s="63"/>
      <c r="U3113" s="63"/>
      <c r="V3113" s="63"/>
      <c r="W3113" s="63"/>
      <c r="X3113" s="63"/>
      <c r="Y3113" s="63"/>
      <c r="Z3113" s="62">
        <v>612.26</v>
      </c>
      <c r="AA3113" s="62">
        <v>2404</v>
      </c>
      <c r="AB3113" s="62">
        <v>3.58</v>
      </c>
      <c r="AC3113" s="62">
        <v>10.93</v>
      </c>
    </row>
    <row r="3114" spans="1:29" ht="30" x14ac:dyDescent="0.25">
      <c r="A3114" s="61" t="s">
        <v>309</v>
      </c>
      <c r="B3114" s="61" t="s">
        <v>310</v>
      </c>
      <c r="C3114" s="62">
        <v>2018</v>
      </c>
      <c r="D3114" s="61" t="s">
        <v>99</v>
      </c>
      <c r="E3114" s="62">
        <v>71</v>
      </c>
      <c r="F3114" s="62">
        <v>551573</v>
      </c>
      <c r="G3114" s="62">
        <v>100746</v>
      </c>
      <c r="H3114" s="62">
        <v>118.25</v>
      </c>
      <c r="I3114" s="62">
        <v>7768.63</v>
      </c>
      <c r="J3114" s="62">
        <v>512962.89</v>
      </c>
      <c r="K3114" s="62">
        <v>0</v>
      </c>
      <c r="L3114" s="63"/>
      <c r="M3114" s="63"/>
      <c r="N3114" s="63"/>
      <c r="O3114" s="63"/>
      <c r="P3114" s="63"/>
      <c r="Q3114" s="63"/>
      <c r="R3114" s="63"/>
      <c r="S3114" s="63"/>
      <c r="T3114" s="63"/>
      <c r="U3114" s="63"/>
      <c r="V3114" s="63"/>
      <c r="W3114" s="63"/>
      <c r="X3114" s="63"/>
      <c r="Y3114" s="63"/>
      <c r="Z3114" s="62">
        <v>1948</v>
      </c>
      <c r="AA3114" s="62">
        <v>7208</v>
      </c>
      <c r="AB3114" s="62">
        <v>8.4600000000000009</v>
      </c>
      <c r="AC3114" s="62">
        <v>27.44</v>
      </c>
    </row>
    <row r="3115" spans="1:29" ht="30" x14ac:dyDescent="0.25">
      <c r="A3115" s="61" t="s">
        <v>287</v>
      </c>
      <c r="B3115" s="61" t="s">
        <v>288</v>
      </c>
      <c r="C3115" s="62">
        <v>2011</v>
      </c>
      <c r="D3115" s="61" t="s">
        <v>99</v>
      </c>
      <c r="E3115" s="62">
        <v>64</v>
      </c>
      <c r="F3115" s="62">
        <v>546888</v>
      </c>
      <c r="G3115" s="62">
        <v>78581</v>
      </c>
      <c r="H3115" s="62">
        <v>102.32</v>
      </c>
      <c r="I3115" s="62">
        <v>8545.1299999999992</v>
      </c>
      <c r="J3115" s="62">
        <v>508605.84</v>
      </c>
      <c r="K3115" s="62">
        <v>0</v>
      </c>
      <c r="L3115" s="63"/>
      <c r="M3115" s="63"/>
      <c r="N3115" s="63"/>
      <c r="O3115" s="63"/>
      <c r="P3115" s="63"/>
      <c r="Q3115" s="63"/>
      <c r="R3115" s="63"/>
      <c r="S3115" s="63"/>
      <c r="T3115" s="63"/>
      <c r="U3115" s="63"/>
      <c r="V3115" s="63"/>
      <c r="W3115" s="63"/>
      <c r="X3115" s="63"/>
      <c r="Y3115" s="63"/>
      <c r="Z3115" s="62">
        <v>128162</v>
      </c>
      <c r="AA3115" s="62">
        <v>21095</v>
      </c>
      <c r="AB3115" s="62">
        <v>27.47</v>
      </c>
      <c r="AC3115" s="62">
        <v>2002.53</v>
      </c>
    </row>
    <row r="3116" spans="1:29" ht="30" x14ac:dyDescent="0.25">
      <c r="A3116" s="61" t="s">
        <v>87</v>
      </c>
      <c r="B3116" s="61" t="s">
        <v>88</v>
      </c>
      <c r="C3116" s="62">
        <v>2016</v>
      </c>
      <c r="D3116" s="61" t="s">
        <v>89</v>
      </c>
      <c r="E3116" s="62">
        <v>72</v>
      </c>
      <c r="F3116" s="62">
        <v>461847</v>
      </c>
      <c r="G3116" s="62">
        <v>108505</v>
      </c>
      <c r="H3116" s="62">
        <v>125.58</v>
      </c>
      <c r="I3116" s="62">
        <v>6414.54</v>
      </c>
      <c r="J3116" s="62">
        <v>429517.71</v>
      </c>
      <c r="K3116" s="62">
        <v>20828.32</v>
      </c>
      <c r="L3116" s="62">
        <v>12137</v>
      </c>
      <c r="M3116" s="62">
        <v>14.05</v>
      </c>
      <c r="N3116" s="62">
        <v>289.27999999999997</v>
      </c>
      <c r="O3116" s="62">
        <v>251174.98</v>
      </c>
      <c r="P3116" s="63"/>
      <c r="Q3116" s="63"/>
      <c r="R3116" s="63"/>
      <c r="S3116" s="63"/>
      <c r="T3116" s="63"/>
      <c r="U3116" s="63"/>
      <c r="V3116" s="63"/>
      <c r="W3116" s="63"/>
      <c r="X3116" s="63"/>
      <c r="Y3116" s="63"/>
      <c r="Z3116" s="62">
        <v>178150</v>
      </c>
      <c r="AA3116" s="62">
        <v>35047</v>
      </c>
      <c r="AB3116" s="62">
        <v>40.56</v>
      </c>
      <c r="AC3116" s="62">
        <v>2474.31</v>
      </c>
    </row>
    <row r="3117" spans="1:29" x14ac:dyDescent="0.25">
      <c r="A3117" s="61" t="s">
        <v>84</v>
      </c>
      <c r="B3117" s="61" t="s">
        <v>85</v>
      </c>
      <c r="C3117" s="62">
        <v>2007</v>
      </c>
      <c r="D3117" s="61" t="s">
        <v>89</v>
      </c>
      <c r="E3117" s="62">
        <v>100</v>
      </c>
      <c r="F3117" s="62">
        <v>811344</v>
      </c>
      <c r="G3117" s="62">
        <v>159045</v>
      </c>
      <c r="H3117" s="62">
        <v>132.54</v>
      </c>
      <c r="I3117" s="62">
        <v>8113.44</v>
      </c>
      <c r="J3117" s="62">
        <v>754549.92</v>
      </c>
      <c r="K3117" s="62">
        <v>0</v>
      </c>
      <c r="L3117" s="62">
        <v>1310</v>
      </c>
      <c r="M3117" s="62">
        <v>1.0900000000000001</v>
      </c>
      <c r="N3117" s="63"/>
      <c r="O3117" s="63"/>
      <c r="P3117" s="63"/>
      <c r="Q3117" s="63"/>
      <c r="R3117" s="63"/>
      <c r="S3117" s="63"/>
      <c r="T3117" s="63"/>
      <c r="U3117" s="63"/>
      <c r="V3117" s="63"/>
      <c r="W3117" s="63"/>
      <c r="X3117" s="63"/>
      <c r="Y3117" s="63"/>
      <c r="Z3117" s="62">
        <v>2220</v>
      </c>
      <c r="AA3117" s="62">
        <v>13366</v>
      </c>
      <c r="AB3117" s="62">
        <v>11.14</v>
      </c>
      <c r="AC3117" s="62">
        <v>22.2</v>
      </c>
    </row>
    <row r="3118" spans="1:29" ht="30" x14ac:dyDescent="0.25">
      <c r="A3118" s="61" t="s">
        <v>182</v>
      </c>
      <c r="B3118" s="61" t="s">
        <v>183</v>
      </c>
      <c r="C3118" s="62">
        <v>2013</v>
      </c>
      <c r="D3118" s="61" t="s">
        <v>89</v>
      </c>
      <c r="E3118" s="62">
        <v>42</v>
      </c>
      <c r="F3118" s="62">
        <v>188960</v>
      </c>
      <c r="G3118" s="62">
        <v>22512</v>
      </c>
      <c r="H3118" s="62">
        <v>44.67</v>
      </c>
      <c r="I3118" s="62">
        <v>4499.05</v>
      </c>
      <c r="J3118" s="62">
        <v>175732.8</v>
      </c>
      <c r="K3118" s="62">
        <v>12570.32</v>
      </c>
      <c r="L3118" s="62">
        <v>15731</v>
      </c>
      <c r="M3118" s="62">
        <v>31.21</v>
      </c>
      <c r="N3118" s="62">
        <v>299.29000000000002</v>
      </c>
      <c r="O3118" s="62">
        <v>151589.26</v>
      </c>
      <c r="P3118" s="63"/>
      <c r="Q3118" s="63"/>
      <c r="R3118" s="63"/>
      <c r="S3118" s="63"/>
      <c r="T3118" s="63"/>
      <c r="U3118" s="63"/>
      <c r="V3118" s="63"/>
      <c r="W3118" s="63"/>
      <c r="X3118" s="63"/>
      <c r="Y3118" s="63"/>
      <c r="Z3118" s="62">
        <v>198630</v>
      </c>
      <c r="AA3118" s="62">
        <v>27266</v>
      </c>
      <c r="AB3118" s="62">
        <v>54.1</v>
      </c>
      <c r="AC3118" s="62">
        <v>4729.29</v>
      </c>
    </row>
    <row r="3119" spans="1:29" ht="30" x14ac:dyDescent="0.25">
      <c r="A3119" s="61" t="s">
        <v>283</v>
      </c>
      <c r="B3119" s="61" t="s">
        <v>284</v>
      </c>
      <c r="C3119" s="62">
        <v>2004</v>
      </c>
      <c r="D3119" s="61" t="s">
        <v>78</v>
      </c>
      <c r="E3119" s="62">
        <v>64</v>
      </c>
      <c r="F3119" s="62">
        <v>70565</v>
      </c>
      <c r="G3119" s="62">
        <v>10038</v>
      </c>
      <c r="H3119" s="62">
        <v>13.07</v>
      </c>
      <c r="I3119" s="62">
        <v>1102.58</v>
      </c>
      <c r="J3119" s="62">
        <v>65625.45</v>
      </c>
      <c r="K3119" s="62">
        <v>11300.68</v>
      </c>
      <c r="L3119" s="62">
        <v>50982</v>
      </c>
      <c r="M3119" s="62">
        <v>66.38</v>
      </c>
      <c r="N3119" s="62">
        <v>176.57</v>
      </c>
      <c r="O3119" s="62">
        <v>136278.28</v>
      </c>
      <c r="P3119" s="63"/>
      <c r="Q3119" s="63"/>
      <c r="R3119" s="63"/>
      <c r="S3119" s="63"/>
      <c r="T3119" s="63"/>
      <c r="U3119" s="63"/>
      <c r="V3119" s="63"/>
      <c r="W3119" s="63"/>
      <c r="X3119" s="63"/>
      <c r="Y3119" s="63"/>
      <c r="Z3119" s="62">
        <v>3460273.21</v>
      </c>
      <c r="AA3119" s="62">
        <v>357272</v>
      </c>
      <c r="AB3119" s="62">
        <v>465.2</v>
      </c>
      <c r="AC3119" s="62">
        <v>54066.77</v>
      </c>
    </row>
    <row r="3120" spans="1:29" x14ac:dyDescent="0.25">
      <c r="A3120" s="61" t="s">
        <v>371</v>
      </c>
      <c r="B3120" s="61" t="s">
        <v>372</v>
      </c>
      <c r="C3120" s="62">
        <v>2007</v>
      </c>
      <c r="D3120" s="61" t="s">
        <v>78</v>
      </c>
      <c r="E3120" s="62">
        <v>59</v>
      </c>
      <c r="F3120" s="62">
        <v>666000</v>
      </c>
      <c r="G3120" s="62">
        <v>114415</v>
      </c>
      <c r="H3120" s="62">
        <v>161.6</v>
      </c>
      <c r="I3120" s="62">
        <v>11288.14</v>
      </c>
      <c r="J3120" s="62">
        <v>619380</v>
      </c>
      <c r="K3120" s="62">
        <v>0</v>
      </c>
      <c r="L3120" s="63"/>
      <c r="M3120" s="63"/>
      <c r="N3120" s="63"/>
      <c r="O3120" s="63"/>
      <c r="P3120" s="63"/>
      <c r="Q3120" s="63"/>
      <c r="R3120" s="63"/>
      <c r="S3120" s="63"/>
      <c r="T3120" s="63"/>
      <c r="U3120" s="63"/>
      <c r="V3120" s="63"/>
      <c r="W3120" s="63"/>
      <c r="X3120" s="63"/>
      <c r="Y3120" s="63"/>
      <c r="Z3120" s="62">
        <v>209968</v>
      </c>
      <c r="AA3120" s="62">
        <v>9180</v>
      </c>
      <c r="AB3120" s="62">
        <v>12.97</v>
      </c>
      <c r="AC3120" s="62">
        <v>3558.78</v>
      </c>
    </row>
    <row r="3121" spans="1:29" ht="30" x14ac:dyDescent="0.25">
      <c r="A3121" s="61" t="s">
        <v>224</v>
      </c>
      <c r="B3121" s="61" t="s">
        <v>225</v>
      </c>
      <c r="C3121" s="62">
        <v>2011</v>
      </c>
      <c r="D3121" s="61" t="s">
        <v>75</v>
      </c>
      <c r="E3121" s="62">
        <v>11</v>
      </c>
      <c r="F3121" s="62">
        <v>5615</v>
      </c>
      <c r="G3121" s="62">
        <v>1498</v>
      </c>
      <c r="H3121" s="62">
        <v>11.35</v>
      </c>
      <c r="I3121" s="62">
        <v>510.45</v>
      </c>
      <c r="J3121" s="62">
        <v>5221.95</v>
      </c>
      <c r="K3121" s="62">
        <v>0</v>
      </c>
      <c r="L3121" s="63"/>
      <c r="M3121" s="63"/>
      <c r="N3121" s="63"/>
      <c r="O3121" s="63"/>
      <c r="P3121" s="63"/>
      <c r="Q3121" s="63"/>
      <c r="R3121" s="63"/>
      <c r="S3121" s="63"/>
      <c r="T3121" s="63"/>
      <c r="U3121" s="63"/>
      <c r="V3121" s="63"/>
      <c r="W3121" s="63"/>
      <c r="X3121" s="63"/>
      <c r="Y3121" s="63"/>
      <c r="Z3121" s="62">
        <v>1594.01</v>
      </c>
      <c r="AA3121" s="62">
        <v>5903</v>
      </c>
      <c r="AB3121" s="62">
        <v>44.72</v>
      </c>
      <c r="AC3121" s="62">
        <v>144.91</v>
      </c>
    </row>
    <row r="3122" spans="1:29" x14ac:dyDescent="0.25">
      <c r="A3122" s="61" t="s">
        <v>178</v>
      </c>
      <c r="B3122" s="61" t="s">
        <v>179</v>
      </c>
      <c r="C3122" s="62">
        <v>2016</v>
      </c>
      <c r="D3122" s="61" t="s">
        <v>83</v>
      </c>
      <c r="E3122" s="62">
        <v>8</v>
      </c>
      <c r="F3122" s="62">
        <v>588</v>
      </c>
      <c r="G3122" s="62">
        <v>188</v>
      </c>
      <c r="H3122" s="62">
        <v>1.96</v>
      </c>
      <c r="I3122" s="62">
        <v>73.5</v>
      </c>
      <c r="J3122" s="62">
        <v>546.84</v>
      </c>
      <c r="K3122" s="62">
        <v>25.22</v>
      </c>
      <c r="L3122" s="62">
        <v>69</v>
      </c>
      <c r="M3122" s="62">
        <v>0.72</v>
      </c>
      <c r="N3122" s="62">
        <v>3.15</v>
      </c>
      <c r="O3122" s="62">
        <v>304.11</v>
      </c>
      <c r="P3122" s="63"/>
      <c r="Q3122" s="63"/>
      <c r="R3122" s="63"/>
      <c r="S3122" s="63"/>
      <c r="T3122" s="63"/>
      <c r="U3122" s="63"/>
      <c r="V3122" s="63"/>
      <c r="W3122" s="63"/>
      <c r="X3122" s="63"/>
      <c r="Y3122" s="63"/>
      <c r="Z3122" s="62">
        <v>1.02</v>
      </c>
      <c r="AA3122" s="62">
        <v>7393</v>
      </c>
      <c r="AB3122" s="62">
        <v>77.010000000000005</v>
      </c>
      <c r="AC3122" s="62">
        <v>0.13</v>
      </c>
    </row>
    <row r="3123" spans="1:29" x14ac:dyDescent="0.25">
      <c r="A3123" s="61" t="s">
        <v>178</v>
      </c>
      <c r="B3123" s="61" t="s">
        <v>179</v>
      </c>
      <c r="C3123" s="62">
        <v>2011</v>
      </c>
      <c r="D3123" s="61" t="s">
        <v>86</v>
      </c>
      <c r="E3123" s="62">
        <v>52</v>
      </c>
      <c r="F3123" s="62">
        <v>4702</v>
      </c>
      <c r="G3123" s="62">
        <v>1088</v>
      </c>
      <c r="H3123" s="62">
        <v>1.74</v>
      </c>
      <c r="I3123" s="62">
        <v>90.42</v>
      </c>
      <c r="J3123" s="62">
        <v>4372.8599999999997</v>
      </c>
      <c r="K3123" s="62">
        <v>2720.48</v>
      </c>
      <c r="L3123" s="62">
        <v>3595</v>
      </c>
      <c r="M3123" s="62">
        <v>5.76</v>
      </c>
      <c r="N3123" s="62">
        <v>52.32</v>
      </c>
      <c r="O3123" s="62">
        <v>32807.129999999997</v>
      </c>
      <c r="P3123" s="63"/>
      <c r="Q3123" s="63"/>
      <c r="R3123" s="63"/>
      <c r="S3123" s="63"/>
      <c r="T3123" s="63"/>
      <c r="U3123" s="63"/>
      <c r="V3123" s="63"/>
      <c r="W3123" s="63"/>
      <c r="X3123" s="63"/>
      <c r="Y3123" s="63"/>
      <c r="Z3123" s="62">
        <v>1.53</v>
      </c>
      <c r="AA3123" s="62">
        <v>9024</v>
      </c>
      <c r="AB3123" s="62">
        <v>14.46</v>
      </c>
      <c r="AC3123" s="62">
        <v>0.03</v>
      </c>
    </row>
    <row r="3124" spans="1:29" x14ac:dyDescent="0.25">
      <c r="A3124" s="61" t="s">
        <v>210</v>
      </c>
      <c r="B3124" s="61" t="s">
        <v>211</v>
      </c>
      <c r="C3124" s="62">
        <v>2014</v>
      </c>
      <c r="D3124" s="61" t="s">
        <v>135</v>
      </c>
      <c r="E3124" s="62">
        <v>128</v>
      </c>
      <c r="F3124" s="62">
        <v>958365</v>
      </c>
      <c r="G3124" s="62">
        <v>215636</v>
      </c>
      <c r="H3124" s="62">
        <v>140.38999999999999</v>
      </c>
      <c r="I3124" s="62">
        <v>7487.23</v>
      </c>
      <c r="J3124" s="62">
        <v>891279.45</v>
      </c>
      <c r="K3124" s="62">
        <v>77767.22</v>
      </c>
      <c r="L3124" s="62">
        <v>121644</v>
      </c>
      <c r="M3124" s="62">
        <v>79.2</v>
      </c>
      <c r="N3124" s="62">
        <v>607.55999999999995</v>
      </c>
      <c r="O3124" s="62">
        <v>937818.19</v>
      </c>
      <c r="P3124" s="63"/>
      <c r="Q3124" s="63"/>
      <c r="R3124" s="63"/>
      <c r="S3124" s="63"/>
      <c r="T3124" s="63"/>
      <c r="U3124" s="63"/>
      <c r="V3124" s="63"/>
      <c r="W3124" s="63"/>
      <c r="X3124" s="63"/>
      <c r="Y3124" s="63"/>
      <c r="Z3124" s="62">
        <v>1323238.26</v>
      </c>
      <c r="AA3124" s="62">
        <v>270128</v>
      </c>
      <c r="AB3124" s="62">
        <v>175.86</v>
      </c>
      <c r="AC3124" s="62">
        <v>10337.799999999999</v>
      </c>
    </row>
    <row r="3125" spans="1:29" ht="30" x14ac:dyDescent="0.25">
      <c r="A3125" s="61" t="s">
        <v>120</v>
      </c>
      <c r="B3125" s="61" t="s">
        <v>121</v>
      </c>
      <c r="C3125" s="62">
        <v>2013</v>
      </c>
      <c r="D3125" s="61" t="s">
        <v>94</v>
      </c>
      <c r="E3125" s="62">
        <v>12</v>
      </c>
      <c r="F3125" s="62">
        <v>263</v>
      </c>
      <c r="G3125" s="62">
        <v>56</v>
      </c>
      <c r="H3125" s="62">
        <v>0.39</v>
      </c>
      <c r="I3125" s="62">
        <v>21.92</v>
      </c>
      <c r="J3125" s="62">
        <v>244.59</v>
      </c>
      <c r="K3125" s="62">
        <v>99.9</v>
      </c>
      <c r="L3125" s="62">
        <v>202</v>
      </c>
      <c r="M3125" s="62">
        <v>1.4</v>
      </c>
      <c r="N3125" s="62">
        <v>8.33</v>
      </c>
      <c r="O3125" s="62">
        <v>1204.76</v>
      </c>
      <c r="P3125" s="63"/>
      <c r="Q3125" s="63"/>
      <c r="R3125" s="63"/>
      <c r="S3125" s="63"/>
      <c r="T3125" s="63"/>
      <c r="U3125" s="63"/>
      <c r="V3125" s="63"/>
      <c r="W3125" s="63"/>
      <c r="X3125" s="63"/>
      <c r="Y3125" s="63"/>
      <c r="Z3125" s="62">
        <v>101000</v>
      </c>
      <c r="AA3125" s="62">
        <v>9026</v>
      </c>
      <c r="AB3125" s="62">
        <v>62.68</v>
      </c>
      <c r="AC3125" s="62">
        <v>8416.67</v>
      </c>
    </row>
    <row r="3126" spans="1:29" x14ac:dyDescent="0.25">
      <c r="A3126" s="61" t="s">
        <v>196</v>
      </c>
      <c r="B3126" s="61" t="s">
        <v>197</v>
      </c>
      <c r="C3126" s="62">
        <v>2018</v>
      </c>
      <c r="D3126" s="61" t="s">
        <v>99</v>
      </c>
      <c r="E3126" s="62">
        <v>60</v>
      </c>
      <c r="F3126" s="62">
        <v>35586</v>
      </c>
      <c r="G3126" s="62">
        <v>12850</v>
      </c>
      <c r="H3126" s="62">
        <v>17.850000000000001</v>
      </c>
      <c r="I3126" s="62">
        <v>593.1</v>
      </c>
      <c r="J3126" s="62">
        <v>33094.980000000003</v>
      </c>
      <c r="K3126" s="62">
        <v>20484</v>
      </c>
      <c r="L3126" s="62">
        <v>27623</v>
      </c>
      <c r="M3126" s="62">
        <v>38.369999999999997</v>
      </c>
      <c r="N3126" s="62">
        <v>341.4</v>
      </c>
      <c r="O3126" s="62">
        <v>247022.65</v>
      </c>
      <c r="P3126" s="63"/>
      <c r="Q3126" s="63"/>
      <c r="R3126" s="63"/>
      <c r="S3126" s="63"/>
      <c r="T3126" s="63"/>
      <c r="U3126" s="63"/>
      <c r="V3126" s="63"/>
      <c r="W3126" s="63"/>
      <c r="X3126" s="63"/>
      <c r="Y3126" s="63"/>
      <c r="Z3126" s="62">
        <v>43798</v>
      </c>
      <c r="AA3126" s="62">
        <v>28199</v>
      </c>
      <c r="AB3126" s="62">
        <v>39.17</v>
      </c>
      <c r="AC3126" s="62">
        <v>729.97</v>
      </c>
    </row>
    <row r="3127" spans="1:29" x14ac:dyDescent="0.25">
      <c r="A3127" s="61" t="s">
        <v>281</v>
      </c>
      <c r="B3127" s="61" t="s">
        <v>282</v>
      </c>
      <c r="C3127" s="62">
        <v>2012</v>
      </c>
      <c r="D3127" s="61" t="s">
        <v>78</v>
      </c>
      <c r="E3127" s="62">
        <v>40</v>
      </c>
      <c r="F3127" s="62">
        <v>358890</v>
      </c>
      <c r="G3127" s="62">
        <v>50504</v>
      </c>
      <c r="H3127" s="62">
        <v>105.22</v>
      </c>
      <c r="I3127" s="62">
        <v>8972.25</v>
      </c>
      <c r="J3127" s="62">
        <v>333767.7</v>
      </c>
      <c r="K3127" s="62">
        <v>0</v>
      </c>
      <c r="L3127" s="63"/>
      <c r="M3127" s="63"/>
      <c r="N3127" s="63"/>
      <c r="O3127" s="63"/>
      <c r="P3127" s="63"/>
      <c r="Q3127" s="63"/>
      <c r="R3127" s="63"/>
      <c r="S3127" s="63"/>
      <c r="T3127" s="63"/>
      <c r="U3127" s="63"/>
      <c r="V3127" s="63"/>
      <c r="W3127" s="63"/>
      <c r="X3127" s="63"/>
      <c r="Y3127" s="63"/>
      <c r="Z3127" s="62">
        <v>108077</v>
      </c>
      <c r="AA3127" s="62">
        <v>15566</v>
      </c>
      <c r="AB3127" s="62">
        <v>32.43</v>
      </c>
      <c r="AC3127" s="62">
        <v>2701.93</v>
      </c>
    </row>
    <row r="3128" spans="1:29" x14ac:dyDescent="0.25">
      <c r="A3128" s="61" t="s">
        <v>389</v>
      </c>
      <c r="B3128" s="61" t="s">
        <v>390</v>
      </c>
      <c r="C3128" s="62">
        <v>2012</v>
      </c>
      <c r="D3128" s="61" t="s">
        <v>78</v>
      </c>
      <c r="E3128" s="62">
        <v>130</v>
      </c>
      <c r="F3128" s="62">
        <v>1193760</v>
      </c>
      <c r="G3128" s="62">
        <v>182554</v>
      </c>
      <c r="H3128" s="62">
        <v>117.02</v>
      </c>
      <c r="I3128" s="62">
        <v>9182.77</v>
      </c>
      <c r="J3128" s="62">
        <v>1110196.8</v>
      </c>
      <c r="K3128" s="62">
        <v>0</v>
      </c>
      <c r="L3128" s="63"/>
      <c r="M3128" s="63"/>
      <c r="N3128" s="63"/>
      <c r="O3128" s="63"/>
      <c r="P3128" s="63"/>
      <c r="Q3128" s="63"/>
      <c r="R3128" s="63"/>
      <c r="S3128" s="63"/>
      <c r="T3128" s="63"/>
      <c r="U3128" s="63"/>
      <c r="V3128" s="63"/>
      <c r="W3128" s="63"/>
      <c r="X3128" s="63"/>
      <c r="Y3128" s="63"/>
      <c r="Z3128" s="62">
        <v>2505.14</v>
      </c>
      <c r="AA3128" s="62">
        <v>18353</v>
      </c>
      <c r="AB3128" s="62">
        <v>11.76</v>
      </c>
      <c r="AC3128" s="62">
        <v>19.27</v>
      </c>
    </row>
    <row r="3129" spans="1:29" x14ac:dyDescent="0.25">
      <c r="A3129" s="61" t="s">
        <v>130</v>
      </c>
      <c r="B3129" s="61" t="s">
        <v>131</v>
      </c>
      <c r="C3129" s="62">
        <v>2003</v>
      </c>
      <c r="D3129" s="61" t="s">
        <v>99</v>
      </c>
      <c r="E3129" s="62">
        <v>50</v>
      </c>
      <c r="F3129" s="62">
        <v>71920</v>
      </c>
      <c r="G3129" s="62">
        <v>13276</v>
      </c>
      <c r="H3129" s="62">
        <v>22.13</v>
      </c>
      <c r="I3129" s="62">
        <v>1438.4</v>
      </c>
      <c r="J3129" s="62">
        <v>66885.600000000006</v>
      </c>
      <c r="K3129" s="62">
        <v>12231.81</v>
      </c>
      <c r="L3129" s="62">
        <v>14330</v>
      </c>
      <c r="M3129" s="62">
        <v>23.88</v>
      </c>
      <c r="N3129" s="63"/>
      <c r="O3129" s="63"/>
      <c r="P3129" s="63"/>
      <c r="Q3129" s="63"/>
      <c r="R3129" s="63"/>
      <c r="S3129" s="63"/>
      <c r="T3129" s="63"/>
      <c r="U3129" s="63"/>
      <c r="V3129" s="63"/>
      <c r="W3129" s="63"/>
      <c r="X3129" s="63"/>
      <c r="Y3129" s="63"/>
      <c r="Z3129" s="62">
        <v>1190</v>
      </c>
      <c r="AA3129" s="62">
        <v>6326</v>
      </c>
      <c r="AB3129" s="62">
        <v>10.54</v>
      </c>
      <c r="AC3129" s="62">
        <v>23.8</v>
      </c>
    </row>
    <row r="3130" spans="1:29" ht="30" x14ac:dyDescent="0.25">
      <c r="A3130" s="61" t="s">
        <v>342</v>
      </c>
      <c r="B3130" s="61" t="s">
        <v>343</v>
      </c>
      <c r="C3130" s="62">
        <v>2003</v>
      </c>
      <c r="D3130" s="61" t="s">
        <v>75</v>
      </c>
      <c r="E3130" s="62">
        <v>12</v>
      </c>
      <c r="F3130" s="62">
        <v>4046</v>
      </c>
      <c r="G3130" s="62">
        <v>664</v>
      </c>
      <c r="H3130" s="62">
        <v>4.6100000000000003</v>
      </c>
      <c r="I3130" s="62">
        <v>337.17</v>
      </c>
      <c r="J3130" s="62">
        <v>3762.78</v>
      </c>
      <c r="K3130" s="62">
        <v>0</v>
      </c>
      <c r="L3130" s="63"/>
      <c r="M3130" s="63"/>
      <c r="N3130" s="63"/>
      <c r="O3130" s="63"/>
      <c r="P3130" s="63"/>
      <c r="Q3130" s="63"/>
      <c r="R3130" s="63"/>
      <c r="S3130" s="63"/>
      <c r="T3130" s="63"/>
      <c r="U3130" s="63"/>
      <c r="V3130" s="63"/>
      <c r="W3130" s="63"/>
      <c r="X3130" s="63"/>
      <c r="Y3130" s="63"/>
      <c r="Z3130" s="62">
        <v>0</v>
      </c>
      <c r="AA3130" s="63"/>
      <c r="AB3130" s="63"/>
      <c r="AC3130" s="62">
        <v>0</v>
      </c>
    </row>
    <row r="3131" spans="1:29" x14ac:dyDescent="0.25">
      <c r="A3131" s="61" t="s">
        <v>235</v>
      </c>
      <c r="B3131" s="61" t="s">
        <v>236</v>
      </c>
      <c r="C3131" s="62">
        <v>2003</v>
      </c>
      <c r="D3131" s="61" t="s">
        <v>78</v>
      </c>
      <c r="E3131" s="62">
        <v>30</v>
      </c>
      <c r="F3131" s="62">
        <v>44371</v>
      </c>
      <c r="G3131" s="62">
        <v>5226</v>
      </c>
      <c r="H3131" s="62">
        <v>14.52</v>
      </c>
      <c r="I3131" s="62">
        <v>1479.03</v>
      </c>
      <c r="J3131" s="62">
        <v>41265.03</v>
      </c>
      <c r="K3131" s="62">
        <v>13176.53</v>
      </c>
      <c r="L3131" s="62">
        <v>13975</v>
      </c>
      <c r="M3131" s="62">
        <v>38.82</v>
      </c>
      <c r="N3131" s="62">
        <v>439.22</v>
      </c>
      <c r="O3131" s="62">
        <v>158899.70000000001</v>
      </c>
      <c r="P3131" s="63"/>
      <c r="Q3131" s="63"/>
      <c r="R3131" s="63"/>
      <c r="S3131" s="63"/>
      <c r="T3131" s="63"/>
      <c r="U3131" s="63"/>
      <c r="V3131" s="63"/>
      <c r="W3131" s="63"/>
      <c r="X3131" s="63"/>
      <c r="Y3131" s="63"/>
      <c r="Z3131" s="62">
        <v>38922</v>
      </c>
      <c r="AA3131" s="62">
        <v>839</v>
      </c>
      <c r="AB3131" s="62">
        <v>2.33</v>
      </c>
      <c r="AC3131" s="62">
        <v>1297.4000000000001</v>
      </c>
    </row>
    <row r="3132" spans="1:29" ht="30" x14ac:dyDescent="0.25">
      <c r="A3132" s="61" t="s">
        <v>180</v>
      </c>
      <c r="B3132" s="61" t="s">
        <v>181</v>
      </c>
      <c r="C3132" s="62">
        <v>2009</v>
      </c>
      <c r="D3132" s="61" t="s">
        <v>89</v>
      </c>
      <c r="E3132" s="62">
        <v>72</v>
      </c>
      <c r="F3132" s="62">
        <v>725196</v>
      </c>
      <c r="G3132" s="62">
        <v>78741</v>
      </c>
      <c r="H3132" s="62">
        <v>91.14</v>
      </c>
      <c r="I3132" s="62">
        <v>10072.17</v>
      </c>
      <c r="J3132" s="62">
        <v>674432.28</v>
      </c>
      <c r="K3132" s="62">
        <v>37810.86</v>
      </c>
      <c r="L3132" s="62">
        <v>65243</v>
      </c>
      <c r="M3132" s="62">
        <v>75.510000000000005</v>
      </c>
      <c r="N3132" s="63"/>
      <c r="O3132" s="63"/>
      <c r="P3132" s="63"/>
      <c r="Q3132" s="63"/>
      <c r="R3132" s="63"/>
      <c r="S3132" s="63"/>
      <c r="T3132" s="63"/>
      <c r="U3132" s="63"/>
      <c r="V3132" s="63"/>
      <c r="W3132" s="63"/>
      <c r="X3132" s="63"/>
      <c r="Y3132" s="63"/>
      <c r="Z3132" s="62">
        <v>2030</v>
      </c>
      <c r="AA3132" s="62">
        <v>22474</v>
      </c>
      <c r="AB3132" s="62">
        <v>26.01</v>
      </c>
      <c r="AC3132" s="62">
        <v>28.19</v>
      </c>
    </row>
    <row r="3133" spans="1:29" x14ac:dyDescent="0.25">
      <c r="A3133" s="61" t="s">
        <v>163</v>
      </c>
      <c r="B3133" s="61" t="s">
        <v>164</v>
      </c>
      <c r="C3133" s="62">
        <v>2016</v>
      </c>
      <c r="D3133" s="61" t="s">
        <v>382</v>
      </c>
      <c r="E3133" s="62">
        <v>16</v>
      </c>
      <c r="F3133" s="62">
        <v>44920</v>
      </c>
      <c r="G3133" s="62">
        <v>8793</v>
      </c>
      <c r="H3133" s="62">
        <v>45.8</v>
      </c>
      <c r="I3133" s="62">
        <v>2807.5</v>
      </c>
      <c r="J3133" s="62">
        <v>41775.599999999999</v>
      </c>
      <c r="K3133" s="62">
        <v>8190.11</v>
      </c>
      <c r="L3133" s="62">
        <v>5411</v>
      </c>
      <c r="M3133" s="62">
        <v>28.18</v>
      </c>
      <c r="N3133" s="62">
        <v>511.88</v>
      </c>
      <c r="O3133" s="62">
        <v>98766.95</v>
      </c>
      <c r="P3133" s="63"/>
      <c r="Q3133" s="63"/>
      <c r="R3133" s="63"/>
      <c r="S3133" s="63"/>
      <c r="T3133" s="63"/>
      <c r="U3133" s="63"/>
      <c r="V3133" s="63"/>
      <c r="W3133" s="63"/>
      <c r="X3133" s="63"/>
      <c r="Y3133" s="63"/>
      <c r="Z3133" s="62">
        <v>34722</v>
      </c>
      <c r="AA3133" s="62">
        <v>3010</v>
      </c>
      <c r="AB3133" s="62">
        <v>15.68</v>
      </c>
      <c r="AC3133" s="62">
        <v>2170.13</v>
      </c>
    </row>
    <row r="3134" spans="1:29" ht="30" x14ac:dyDescent="0.25">
      <c r="A3134" s="61" t="s">
        <v>346</v>
      </c>
      <c r="B3134" s="61" t="s">
        <v>347</v>
      </c>
      <c r="C3134" s="62">
        <v>2008</v>
      </c>
      <c r="D3134" s="61" t="s">
        <v>78</v>
      </c>
      <c r="E3134" s="62">
        <v>60</v>
      </c>
      <c r="F3134" s="62">
        <v>322560</v>
      </c>
      <c r="G3134" s="62">
        <v>45065</v>
      </c>
      <c r="H3134" s="62">
        <v>62.59</v>
      </c>
      <c r="I3134" s="62">
        <v>5376</v>
      </c>
      <c r="J3134" s="62">
        <v>299980.79999999999</v>
      </c>
      <c r="K3134" s="62">
        <v>0</v>
      </c>
      <c r="L3134" s="63"/>
      <c r="M3134" s="63"/>
      <c r="N3134" s="63"/>
      <c r="O3134" s="63"/>
      <c r="P3134" s="63"/>
      <c r="Q3134" s="63"/>
      <c r="R3134" s="63"/>
      <c r="S3134" s="63"/>
      <c r="T3134" s="63"/>
      <c r="U3134" s="63"/>
      <c r="V3134" s="63"/>
      <c r="W3134" s="63"/>
      <c r="X3134" s="63"/>
      <c r="Y3134" s="63"/>
      <c r="Z3134" s="62">
        <v>736.58</v>
      </c>
      <c r="AA3134" s="62">
        <v>3475</v>
      </c>
      <c r="AB3134" s="62">
        <v>4.83</v>
      </c>
      <c r="AC3134" s="62">
        <v>12.28</v>
      </c>
    </row>
    <row r="3135" spans="1:29" x14ac:dyDescent="0.25">
      <c r="A3135" s="61" t="s">
        <v>395</v>
      </c>
      <c r="B3135" s="61" t="s">
        <v>396</v>
      </c>
      <c r="C3135" s="62">
        <v>2003</v>
      </c>
      <c r="D3135" s="61" t="s">
        <v>78</v>
      </c>
      <c r="E3135" s="62">
        <v>30</v>
      </c>
      <c r="F3135" s="62">
        <v>128495</v>
      </c>
      <c r="G3135" s="62">
        <v>12958</v>
      </c>
      <c r="H3135" s="62">
        <v>35.99</v>
      </c>
      <c r="I3135" s="62">
        <v>4283.17</v>
      </c>
      <c r="J3135" s="62">
        <v>119500.35</v>
      </c>
      <c r="K3135" s="62">
        <v>0</v>
      </c>
      <c r="L3135" s="63"/>
      <c r="M3135" s="63"/>
      <c r="N3135" s="63"/>
      <c r="O3135" s="63"/>
      <c r="P3135" s="63"/>
      <c r="Q3135" s="63"/>
      <c r="R3135" s="63"/>
      <c r="S3135" s="63"/>
      <c r="T3135" s="63"/>
      <c r="U3135" s="63"/>
      <c r="V3135" s="63"/>
      <c r="W3135" s="63"/>
      <c r="X3135" s="63"/>
      <c r="Y3135" s="63"/>
      <c r="Z3135" s="62">
        <v>0</v>
      </c>
      <c r="AA3135" s="63"/>
      <c r="AB3135" s="63"/>
      <c r="AC3135" s="62">
        <v>0</v>
      </c>
    </row>
    <row r="3136" spans="1:29" ht="30" x14ac:dyDescent="0.25">
      <c r="A3136" s="61" t="s">
        <v>255</v>
      </c>
      <c r="B3136" s="61" t="s">
        <v>256</v>
      </c>
      <c r="C3136" s="62">
        <v>2007</v>
      </c>
      <c r="D3136" s="61" t="s">
        <v>75</v>
      </c>
      <c r="E3136" s="62">
        <v>6</v>
      </c>
      <c r="F3136" s="63"/>
      <c r="G3136" s="62">
        <v>0</v>
      </c>
      <c r="H3136" s="62">
        <v>0</v>
      </c>
      <c r="I3136" s="63"/>
      <c r="J3136" s="63"/>
      <c r="K3136" s="62">
        <v>0</v>
      </c>
      <c r="L3136" s="62">
        <v>0</v>
      </c>
      <c r="M3136" s="62">
        <v>0</v>
      </c>
      <c r="N3136" s="63"/>
      <c r="O3136" s="63"/>
      <c r="P3136" s="63"/>
      <c r="Q3136" s="63"/>
      <c r="R3136" s="63"/>
      <c r="S3136" s="63"/>
      <c r="T3136" s="63"/>
      <c r="U3136" s="63"/>
      <c r="V3136" s="63"/>
      <c r="W3136" s="63"/>
      <c r="X3136" s="63"/>
      <c r="Y3136" s="63"/>
      <c r="Z3136" s="62">
        <v>690</v>
      </c>
      <c r="AA3136" s="62">
        <v>3146</v>
      </c>
      <c r="AB3136" s="62">
        <v>43.69</v>
      </c>
      <c r="AC3136" s="62">
        <v>115</v>
      </c>
    </row>
    <row r="3137" spans="1:29" ht="30" x14ac:dyDescent="0.25">
      <c r="A3137" s="61" t="s">
        <v>194</v>
      </c>
      <c r="B3137" s="61" t="s">
        <v>195</v>
      </c>
      <c r="C3137" s="62">
        <v>2018</v>
      </c>
      <c r="D3137" s="61" t="s">
        <v>78</v>
      </c>
      <c r="E3137" s="62">
        <v>80</v>
      </c>
      <c r="F3137" s="62">
        <v>468400</v>
      </c>
      <c r="G3137" s="62">
        <v>82962</v>
      </c>
      <c r="H3137" s="62">
        <v>86.42</v>
      </c>
      <c r="I3137" s="62">
        <v>5855</v>
      </c>
      <c r="J3137" s="62">
        <v>435612</v>
      </c>
      <c r="K3137" s="62">
        <v>0</v>
      </c>
      <c r="L3137" s="63"/>
      <c r="M3137" s="63"/>
      <c r="N3137" s="63"/>
      <c r="O3137" s="63"/>
      <c r="P3137" s="63"/>
      <c r="Q3137" s="63"/>
      <c r="R3137" s="63"/>
      <c r="S3137" s="63"/>
      <c r="T3137" s="63"/>
      <c r="U3137" s="63"/>
      <c r="V3137" s="63"/>
      <c r="W3137" s="63"/>
      <c r="X3137" s="63"/>
      <c r="Y3137" s="63"/>
      <c r="Z3137" s="62">
        <v>965</v>
      </c>
      <c r="AA3137" s="62">
        <v>27574</v>
      </c>
      <c r="AB3137" s="62">
        <v>28.72</v>
      </c>
      <c r="AC3137" s="62">
        <v>12.06</v>
      </c>
    </row>
    <row r="3138" spans="1:29" x14ac:dyDescent="0.25">
      <c r="A3138" s="61" t="s">
        <v>376</v>
      </c>
      <c r="B3138" s="61" t="s">
        <v>377</v>
      </c>
      <c r="C3138" s="62">
        <v>2005</v>
      </c>
      <c r="D3138" s="61" t="s">
        <v>72</v>
      </c>
      <c r="E3138" s="62">
        <v>40</v>
      </c>
      <c r="F3138" s="62">
        <v>142520</v>
      </c>
      <c r="G3138" s="62">
        <v>17520</v>
      </c>
      <c r="H3138" s="62">
        <v>36.5</v>
      </c>
      <c r="I3138" s="62">
        <v>3563</v>
      </c>
      <c r="J3138" s="62">
        <v>132543.6</v>
      </c>
      <c r="K3138" s="62">
        <v>30236.66</v>
      </c>
      <c r="L3138" s="62">
        <v>19515</v>
      </c>
      <c r="M3138" s="62">
        <v>40.659999999999997</v>
      </c>
      <c r="N3138" s="62">
        <v>755.92</v>
      </c>
      <c r="O3138" s="62">
        <v>364633</v>
      </c>
      <c r="P3138" s="63"/>
      <c r="Q3138" s="63"/>
      <c r="R3138" s="63"/>
      <c r="S3138" s="63"/>
      <c r="T3138" s="63"/>
      <c r="U3138" s="63"/>
      <c r="V3138" s="63"/>
      <c r="W3138" s="63"/>
      <c r="X3138" s="63"/>
      <c r="Y3138" s="63"/>
      <c r="Z3138" s="62">
        <v>68130</v>
      </c>
      <c r="AA3138" s="62">
        <v>3589</v>
      </c>
      <c r="AB3138" s="62">
        <v>7.48</v>
      </c>
      <c r="AC3138" s="62">
        <v>1703.25</v>
      </c>
    </row>
    <row r="3139" spans="1:29" ht="30" x14ac:dyDescent="0.25">
      <c r="A3139" s="61" t="s">
        <v>122</v>
      </c>
      <c r="B3139" s="61" t="s">
        <v>123</v>
      </c>
      <c r="C3139" s="62">
        <v>2008</v>
      </c>
      <c r="D3139" s="61" t="s">
        <v>94</v>
      </c>
      <c r="E3139" s="62">
        <v>20</v>
      </c>
      <c r="F3139" s="62">
        <v>152441</v>
      </c>
      <c r="G3139" s="62">
        <v>1108</v>
      </c>
      <c r="H3139" s="62">
        <v>4.62</v>
      </c>
      <c r="I3139" s="62">
        <v>7622.05</v>
      </c>
      <c r="J3139" s="62">
        <v>141770.13</v>
      </c>
      <c r="K3139" s="62">
        <v>58</v>
      </c>
      <c r="L3139" s="62">
        <v>103</v>
      </c>
      <c r="M3139" s="62">
        <v>0.43</v>
      </c>
      <c r="N3139" s="63"/>
      <c r="O3139" s="63"/>
      <c r="P3139" s="63"/>
      <c r="Q3139" s="63"/>
      <c r="R3139" s="63"/>
      <c r="S3139" s="63"/>
      <c r="T3139" s="63"/>
      <c r="U3139" s="62">
        <v>100</v>
      </c>
      <c r="V3139" s="62">
        <v>269</v>
      </c>
      <c r="W3139" s="62">
        <v>1.1200000000000001</v>
      </c>
      <c r="X3139" s="62">
        <v>5</v>
      </c>
      <c r="Y3139" s="62">
        <v>2238.4</v>
      </c>
      <c r="Z3139" s="62">
        <v>1988.64</v>
      </c>
      <c r="AA3139" s="62">
        <v>10441</v>
      </c>
      <c r="AB3139" s="62">
        <v>43.5</v>
      </c>
      <c r="AC3139" s="62">
        <v>99.43</v>
      </c>
    </row>
    <row r="3140" spans="1:29" x14ac:dyDescent="0.25">
      <c r="A3140" s="61" t="s">
        <v>428</v>
      </c>
      <c r="B3140" s="61" t="s">
        <v>429</v>
      </c>
      <c r="C3140" s="62">
        <v>2008</v>
      </c>
      <c r="D3140" s="61" t="s">
        <v>78</v>
      </c>
      <c r="E3140" s="62">
        <v>48</v>
      </c>
      <c r="F3140" s="62">
        <v>546600</v>
      </c>
      <c r="G3140" s="62">
        <v>89045</v>
      </c>
      <c r="H3140" s="62">
        <v>154.59</v>
      </c>
      <c r="I3140" s="62">
        <v>11387.5</v>
      </c>
      <c r="J3140" s="62">
        <v>508338</v>
      </c>
      <c r="K3140" s="62">
        <v>0</v>
      </c>
      <c r="L3140" s="63"/>
      <c r="M3140" s="63"/>
      <c r="N3140" s="63"/>
      <c r="O3140" s="63"/>
      <c r="P3140" s="63"/>
      <c r="Q3140" s="63"/>
      <c r="R3140" s="63"/>
      <c r="S3140" s="63"/>
      <c r="T3140" s="63"/>
      <c r="U3140" s="63"/>
      <c r="V3140" s="63"/>
      <c r="W3140" s="63"/>
      <c r="X3140" s="63"/>
      <c r="Y3140" s="63"/>
      <c r="Z3140" s="62">
        <v>784.71</v>
      </c>
      <c r="AA3140" s="62">
        <v>6707</v>
      </c>
      <c r="AB3140" s="62">
        <v>11.64</v>
      </c>
      <c r="AC3140" s="62">
        <v>16.350000000000001</v>
      </c>
    </row>
    <row r="3141" spans="1:29" x14ac:dyDescent="0.25">
      <c r="A3141" s="61" t="s">
        <v>399</v>
      </c>
      <c r="B3141" s="61" t="s">
        <v>400</v>
      </c>
      <c r="C3141" s="62">
        <v>2007</v>
      </c>
      <c r="D3141" s="61" t="s">
        <v>78</v>
      </c>
      <c r="E3141" s="62">
        <v>40</v>
      </c>
      <c r="F3141" s="62">
        <v>50803</v>
      </c>
      <c r="G3141" s="62">
        <v>2173</v>
      </c>
      <c r="H3141" s="62">
        <v>4.53</v>
      </c>
      <c r="I3141" s="62">
        <v>1270.08</v>
      </c>
      <c r="J3141" s="62">
        <v>47246.79</v>
      </c>
      <c r="K3141" s="62">
        <v>0</v>
      </c>
      <c r="L3141" s="63"/>
      <c r="M3141" s="63"/>
      <c r="N3141" s="63"/>
      <c r="O3141" s="63"/>
      <c r="P3141" s="63"/>
      <c r="Q3141" s="63"/>
      <c r="R3141" s="63"/>
      <c r="S3141" s="63"/>
      <c r="T3141" s="63"/>
      <c r="U3141" s="63"/>
      <c r="V3141" s="63"/>
      <c r="W3141" s="63"/>
      <c r="X3141" s="63"/>
      <c r="Y3141" s="63"/>
      <c r="Z3141" s="62">
        <v>0</v>
      </c>
      <c r="AA3141" s="62">
        <v>12000</v>
      </c>
      <c r="AB3141" s="62">
        <v>25</v>
      </c>
      <c r="AC3141" s="62">
        <v>0</v>
      </c>
    </row>
    <row r="3142" spans="1:29" ht="30" x14ac:dyDescent="0.25">
      <c r="A3142" s="61" t="s">
        <v>117</v>
      </c>
      <c r="B3142" s="61" t="s">
        <v>118</v>
      </c>
      <c r="C3142" s="62">
        <v>2012</v>
      </c>
      <c r="D3142" s="61" t="s">
        <v>297</v>
      </c>
      <c r="E3142" s="62">
        <v>60</v>
      </c>
      <c r="F3142" s="63"/>
      <c r="G3142" s="63"/>
      <c r="H3142" s="63"/>
      <c r="I3142" s="63"/>
      <c r="J3142" s="63"/>
      <c r="K3142" s="62">
        <v>0</v>
      </c>
      <c r="L3142" s="63"/>
      <c r="M3142" s="63"/>
      <c r="N3142" s="63"/>
      <c r="O3142" s="63"/>
      <c r="P3142" s="63"/>
      <c r="Q3142" s="63"/>
      <c r="R3142" s="63"/>
      <c r="S3142" s="63"/>
      <c r="T3142" s="63"/>
      <c r="U3142" s="63"/>
      <c r="V3142" s="63"/>
      <c r="W3142" s="63"/>
      <c r="X3142" s="63"/>
      <c r="Y3142" s="63"/>
      <c r="Z3142" s="62">
        <v>0</v>
      </c>
      <c r="AA3142" s="63"/>
      <c r="AB3142" s="63"/>
      <c r="AC3142" s="62">
        <v>0</v>
      </c>
    </row>
    <row r="3143" spans="1:29" ht="30" x14ac:dyDescent="0.25">
      <c r="A3143" s="61" t="s">
        <v>231</v>
      </c>
      <c r="B3143" s="61" t="s">
        <v>232</v>
      </c>
      <c r="C3143" s="62">
        <v>2011</v>
      </c>
      <c r="D3143" s="61" t="s">
        <v>72</v>
      </c>
      <c r="E3143" s="62">
        <v>92</v>
      </c>
      <c r="F3143" s="62">
        <v>793600</v>
      </c>
      <c r="G3143" s="62">
        <v>97764</v>
      </c>
      <c r="H3143" s="62">
        <v>88.55</v>
      </c>
      <c r="I3143" s="62">
        <v>8626.09</v>
      </c>
      <c r="J3143" s="62">
        <v>738048</v>
      </c>
      <c r="K3143" s="62">
        <v>0</v>
      </c>
      <c r="L3143" s="63"/>
      <c r="M3143" s="63"/>
      <c r="N3143" s="63"/>
      <c r="O3143" s="63"/>
      <c r="P3143" s="63"/>
      <c r="Q3143" s="63"/>
      <c r="R3143" s="63"/>
      <c r="S3143" s="63"/>
      <c r="T3143" s="63"/>
      <c r="U3143" s="63"/>
      <c r="V3143" s="63"/>
      <c r="W3143" s="63"/>
      <c r="X3143" s="63"/>
      <c r="Y3143" s="63"/>
      <c r="Z3143" s="62">
        <v>317910</v>
      </c>
      <c r="AA3143" s="62">
        <v>23150</v>
      </c>
      <c r="AB3143" s="62">
        <v>20.97</v>
      </c>
      <c r="AC3143" s="62">
        <v>3455.54</v>
      </c>
    </row>
    <row r="3144" spans="1:29" x14ac:dyDescent="0.25">
      <c r="A3144" s="61" t="s">
        <v>107</v>
      </c>
      <c r="B3144" s="61" t="s">
        <v>108</v>
      </c>
      <c r="C3144" s="62">
        <v>2005</v>
      </c>
      <c r="D3144" s="61" t="s">
        <v>89</v>
      </c>
      <c r="E3144" s="62">
        <v>100</v>
      </c>
      <c r="F3144" s="62">
        <v>768269</v>
      </c>
      <c r="G3144" s="62">
        <v>96642</v>
      </c>
      <c r="H3144" s="62">
        <v>80.540000000000006</v>
      </c>
      <c r="I3144" s="62">
        <v>7682.69</v>
      </c>
      <c r="J3144" s="62">
        <v>714490.17</v>
      </c>
      <c r="K3144" s="62">
        <v>7983.51</v>
      </c>
      <c r="L3144" s="62">
        <v>11468</v>
      </c>
      <c r="M3144" s="62">
        <v>9.56</v>
      </c>
      <c r="N3144" s="62">
        <v>79.84</v>
      </c>
      <c r="O3144" s="62">
        <v>96275.56</v>
      </c>
      <c r="P3144" s="63"/>
      <c r="Q3144" s="63"/>
      <c r="R3144" s="63"/>
      <c r="S3144" s="63"/>
      <c r="T3144" s="63"/>
      <c r="U3144" s="63"/>
      <c r="V3144" s="63"/>
      <c r="W3144" s="63"/>
      <c r="X3144" s="63"/>
      <c r="Y3144" s="63"/>
      <c r="Z3144" s="62">
        <v>0</v>
      </c>
      <c r="AA3144" s="62">
        <v>37000</v>
      </c>
      <c r="AB3144" s="62">
        <v>30.83</v>
      </c>
      <c r="AC3144" s="62">
        <v>0</v>
      </c>
    </row>
    <row r="3145" spans="1:29" x14ac:dyDescent="0.25">
      <c r="A3145" s="61" t="s">
        <v>161</v>
      </c>
      <c r="B3145" s="61" t="s">
        <v>162</v>
      </c>
      <c r="C3145" s="62">
        <v>2017</v>
      </c>
      <c r="D3145" s="61" t="s">
        <v>99</v>
      </c>
      <c r="E3145" s="62">
        <v>24</v>
      </c>
      <c r="F3145" s="62">
        <v>44772</v>
      </c>
      <c r="G3145" s="62">
        <v>9201</v>
      </c>
      <c r="H3145" s="62">
        <v>31.95</v>
      </c>
      <c r="I3145" s="62">
        <v>1865.5</v>
      </c>
      <c r="J3145" s="62">
        <v>41637.96</v>
      </c>
      <c r="K3145" s="62">
        <v>6614.94</v>
      </c>
      <c r="L3145" s="62">
        <v>7577</v>
      </c>
      <c r="M3145" s="62">
        <v>26.31</v>
      </c>
      <c r="N3145" s="62">
        <v>275.62</v>
      </c>
      <c r="O3145" s="62">
        <v>79771.509999999995</v>
      </c>
      <c r="P3145" s="63"/>
      <c r="Q3145" s="63"/>
      <c r="R3145" s="63"/>
      <c r="S3145" s="63"/>
      <c r="T3145" s="63"/>
      <c r="U3145" s="63"/>
      <c r="V3145" s="63"/>
      <c r="W3145" s="63"/>
      <c r="X3145" s="63"/>
      <c r="Y3145" s="63"/>
      <c r="Z3145" s="62">
        <v>57269</v>
      </c>
      <c r="AA3145" s="62">
        <v>15161</v>
      </c>
      <c r="AB3145" s="62">
        <v>52.64</v>
      </c>
      <c r="AC3145" s="62">
        <v>2386.21</v>
      </c>
    </row>
    <row r="3146" spans="1:29" x14ac:dyDescent="0.25">
      <c r="A3146" s="61" t="s">
        <v>95</v>
      </c>
      <c r="B3146" s="61" t="s">
        <v>96</v>
      </c>
      <c r="C3146" s="62">
        <v>2007</v>
      </c>
      <c r="D3146" s="61" t="s">
        <v>89</v>
      </c>
      <c r="E3146" s="62">
        <v>20</v>
      </c>
      <c r="F3146" s="62">
        <v>205200</v>
      </c>
      <c r="G3146" s="62">
        <v>12240</v>
      </c>
      <c r="H3146" s="62">
        <v>51</v>
      </c>
      <c r="I3146" s="62">
        <v>10260</v>
      </c>
      <c r="J3146" s="62">
        <v>190836</v>
      </c>
      <c r="K3146" s="62">
        <v>4369</v>
      </c>
      <c r="L3146" s="62">
        <v>5754</v>
      </c>
      <c r="M3146" s="62">
        <v>23.98</v>
      </c>
      <c r="N3146" s="62">
        <v>218.45</v>
      </c>
      <c r="O3146" s="62">
        <v>52687.08</v>
      </c>
      <c r="P3146" s="63"/>
      <c r="Q3146" s="63"/>
      <c r="R3146" s="63"/>
      <c r="S3146" s="63"/>
      <c r="T3146" s="63"/>
      <c r="U3146" s="63"/>
      <c r="V3146" s="63"/>
      <c r="W3146" s="63"/>
      <c r="X3146" s="63"/>
      <c r="Y3146" s="63"/>
      <c r="Z3146" s="62">
        <v>391.02</v>
      </c>
      <c r="AA3146" s="62">
        <v>1186</v>
      </c>
      <c r="AB3146" s="62">
        <v>4.9400000000000004</v>
      </c>
      <c r="AC3146" s="62">
        <v>19.55</v>
      </c>
    </row>
    <row r="3147" spans="1:29" x14ac:dyDescent="0.25">
      <c r="A3147" s="61" t="s">
        <v>196</v>
      </c>
      <c r="B3147" s="61" t="s">
        <v>197</v>
      </c>
      <c r="C3147" s="62">
        <v>2016</v>
      </c>
      <c r="D3147" s="61" t="s">
        <v>83</v>
      </c>
      <c r="E3147" s="62">
        <v>4</v>
      </c>
      <c r="F3147" s="63"/>
      <c r="G3147" s="62">
        <v>0</v>
      </c>
      <c r="H3147" s="62">
        <v>0</v>
      </c>
      <c r="I3147" s="63"/>
      <c r="J3147" s="63"/>
      <c r="K3147" s="62">
        <v>0</v>
      </c>
      <c r="L3147" s="62">
        <v>0</v>
      </c>
      <c r="M3147" s="62">
        <v>0</v>
      </c>
      <c r="N3147" s="63"/>
      <c r="O3147" s="63"/>
      <c r="P3147" s="63"/>
      <c r="Q3147" s="63"/>
      <c r="R3147" s="63"/>
      <c r="S3147" s="63"/>
      <c r="T3147" s="63"/>
      <c r="U3147" s="63"/>
      <c r="V3147" s="63"/>
      <c r="W3147" s="63"/>
      <c r="X3147" s="63"/>
      <c r="Y3147" s="63"/>
      <c r="Z3147" s="62">
        <v>43300</v>
      </c>
      <c r="AA3147" s="62">
        <v>7248</v>
      </c>
      <c r="AB3147" s="62">
        <v>151</v>
      </c>
      <c r="AC3147" s="62">
        <v>10825</v>
      </c>
    </row>
    <row r="3148" spans="1:29" x14ac:dyDescent="0.25">
      <c r="A3148" s="61" t="s">
        <v>332</v>
      </c>
      <c r="B3148" s="61" t="s">
        <v>333</v>
      </c>
      <c r="C3148" s="62">
        <v>2005</v>
      </c>
      <c r="D3148" s="61" t="s">
        <v>99</v>
      </c>
      <c r="E3148" s="62">
        <v>120</v>
      </c>
      <c r="F3148" s="62">
        <v>448281</v>
      </c>
      <c r="G3148" s="62">
        <v>65668</v>
      </c>
      <c r="H3148" s="62">
        <v>45.6</v>
      </c>
      <c r="I3148" s="62">
        <v>3735.68</v>
      </c>
      <c r="J3148" s="62">
        <v>416901.33</v>
      </c>
      <c r="K3148" s="62">
        <v>70118.33</v>
      </c>
      <c r="L3148" s="62">
        <v>94716</v>
      </c>
      <c r="M3148" s="62">
        <v>65.78</v>
      </c>
      <c r="N3148" s="62">
        <v>584.32000000000005</v>
      </c>
      <c r="O3148" s="62">
        <v>845578</v>
      </c>
      <c r="P3148" s="63"/>
      <c r="Q3148" s="63"/>
      <c r="R3148" s="63"/>
      <c r="S3148" s="63"/>
      <c r="T3148" s="63"/>
      <c r="U3148" s="63"/>
      <c r="V3148" s="63"/>
      <c r="W3148" s="63"/>
      <c r="X3148" s="63"/>
      <c r="Y3148" s="63"/>
      <c r="Z3148" s="62">
        <v>690769</v>
      </c>
      <c r="AA3148" s="62">
        <v>36418</v>
      </c>
      <c r="AB3148" s="62">
        <v>25.29</v>
      </c>
      <c r="AC3148" s="62">
        <v>5756.41</v>
      </c>
    </row>
    <row r="3149" spans="1:29" x14ac:dyDescent="0.25">
      <c r="A3149" s="61" t="s">
        <v>229</v>
      </c>
      <c r="B3149" s="61" t="s">
        <v>230</v>
      </c>
      <c r="C3149" s="62">
        <v>2013</v>
      </c>
      <c r="D3149" s="61" t="s">
        <v>150</v>
      </c>
      <c r="E3149" s="62">
        <v>6</v>
      </c>
      <c r="F3149" s="63"/>
      <c r="G3149" s="63"/>
      <c r="H3149" s="63"/>
      <c r="I3149" s="63"/>
      <c r="J3149" s="63"/>
      <c r="K3149" s="62">
        <v>0</v>
      </c>
      <c r="L3149" s="63"/>
      <c r="M3149" s="63"/>
      <c r="N3149" s="63"/>
      <c r="O3149" s="63"/>
      <c r="P3149" s="63"/>
      <c r="Q3149" s="63"/>
      <c r="R3149" s="63"/>
      <c r="S3149" s="63"/>
      <c r="T3149" s="63"/>
      <c r="U3149" s="63"/>
      <c r="V3149" s="63"/>
      <c r="W3149" s="63"/>
      <c r="X3149" s="63"/>
      <c r="Y3149" s="63"/>
      <c r="Z3149" s="62">
        <v>0</v>
      </c>
      <c r="AA3149" s="62">
        <v>3655</v>
      </c>
      <c r="AB3149" s="62">
        <v>50.76</v>
      </c>
      <c r="AC3149" s="62">
        <v>0</v>
      </c>
    </row>
    <row r="3150" spans="1:29" x14ac:dyDescent="0.25">
      <c r="A3150" s="61" t="s">
        <v>159</v>
      </c>
      <c r="B3150" s="61" t="s">
        <v>160</v>
      </c>
      <c r="C3150" s="62">
        <v>2004</v>
      </c>
      <c r="D3150" s="61" t="s">
        <v>99</v>
      </c>
      <c r="E3150" s="62">
        <v>80</v>
      </c>
      <c r="F3150" s="62">
        <v>485280</v>
      </c>
      <c r="G3150" s="62">
        <v>41306</v>
      </c>
      <c r="H3150" s="62">
        <v>43.03</v>
      </c>
      <c r="I3150" s="62">
        <v>6066</v>
      </c>
      <c r="J3150" s="62">
        <v>451310.4</v>
      </c>
      <c r="K3150" s="62">
        <v>30265.759999999998</v>
      </c>
      <c r="L3150" s="62">
        <v>36932</v>
      </c>
      <c r="M3150" s="62">
        <v>38.47</v>
      </c>
      <c r="N3150" s="62">
        <v>378.32</v>
      </c>
      <c r="O3150" s="62">
        <v>364983.9</v>
      </c>
      <c r="P3150" s="63"/>
      <c r="Q3150" s="63"/>
      <c r="R3150" s="63"/>
      <c r="S3150" s="63"/>
      <c r="T3150" s="63"/>
      <c r="U3150" s="63"/>
      <c r="V3150" s="63"/>
      <c r="W3150" s="63"/>
      <c r="X3150" s="63"/>
      <c r="Y3150" s="63"/>
      <c r="Z3150" s="62">
        <v>2754</v>
      </c>
      <c r="AA3150" s="62">
        <v>11727</v>
      </c>
      <c r="AB3150" s="62">
        <v>12.22</v>
      </c>
      <c r="AC3150" s="62">
        <v>34.43</v>
      </c>
    </row>
    <row r="3151" spans="1:29" ht="30" x14ac:dyDescent="0.25">
      <c r="A3151" s="61" t="s">
        <v>528</v>
      </c>
      <c r="B3151" s="61" t="s">
        <v>529</v>
      </c>
      <c r="C3151" s="62">
        <v>2003</v>
      </c>
      <c r="D3151" s="61" t="s">
        <v>75</v>
      </c>
      <c r="E3151" s="62">
        <v>15</v>
      </c>
      <c r="F3151" s="62">
        <v>3108</v>
      </c>
      <c r="G3151" s="62">
        <v>783</v>
      </c>
      <c r="H3151" s="62">
        <v>4.3499999999999996</v>
      </c>
      <c r="I3151" s="62">
        <v>207.2</v>
      </c>
      <c r="J3151" s="62">
        <v>2890.44</v>
      </c>
      <c r="K3151" s="62">
        <v>0</v>
      </c>
      <c r="L3151" s="63"/>
      <c r="M3151" s="63"/>
      <c r="N3151" s="63"/>
      <c r="O3151" s="63"/>
      <c r="P3151" s="63"/>
      <c r="Q3151" s="63"/>
      <c r="R3151" s="63"/>
      <c r="S3151" s="63"/>
      <c r="T3151" s="63"/>
      <c r="U3151" s="63"/>
      <c r="V3151" s="63"/>
      <c r="W3151" s="63"/>
      <c r="X3151" s="63"/>
      <c r="Y3151" s="63"/>
      <c r="Z3151" s="62">
        <v>0</v>
      </c>
      <c r="AA3151" s="63"/>
      <c r="AB3151" s="63"/>
      <c r="AC3151" s="62">
        <v>0</v>
      </c>
    </row>
    <row r="3152" spans="1:29" ht="30" x14ac:dyDescent="0.25">
      <c r="A3152" s="61" t="s">
        <v>216</v>
      </c>
      <c r="B3152" s="61" t="s">
        <v>217</v>
      </c>
      <c r="C3152" s="62">
        <v>2016</v>
      </c>
      <c r="D3152" s="61" t="s">
        <v>135</v>
      </c>
      <c r="E3152" s="62">
        <v>114</v>
      </c>
      <c r="F3152" s="62">
        <v>764779</v>
      </c>
      <c r="G3152" s="62">
        <v>146063</v>
      </c>
      <c r="H3152" s="62">
        <v>106.77</v>
      </c>
      <c r="I3152" s="62">
        <v>6708.59</v>
      </c>
      <c r="J3152" s="62">
        <v>711244.47</v>
      </c>
      <c r="K3152" s="62">
        <v>69621.73</v>
      </c>
      <c r="L3152" s="62">
        <v>92769</v>
      </c>
      <c r="M3152" s="62">
        <v>67.81</v>
      </c>
      <c r="N3152" s="62">
        <v>610.72</v>
      </c>
      <c r="O3152" s="62">
        <v>839589.29</v>
      </c>
      <c r="P3152" s="63"/>
      <c r="Q3152" s="63"/>
      <c r="R3152" s="63"/>
      <c r="S3152" s="63"/>
      <c r="T3152" s="63"/>
      <c r="U3152" s="63"/>
      <c r="V3152" s="63"/>
      <c r="W3152" s="63"/>
      <c r="X3152" s="63"/>
      <c r="Y3152" s="63"/>
      <c r="Z3152" s="62">
        <v>8558</v>
      </c>
      <c r="AA3152" s="62">
        <v>120459</v>
      </c>
      <c r="AB3152" s="62">
        <v>88.05</v>
      </c>
      <c r="AC3152" s="62">
        <v>75.069999999999993</v>
      </c>
    </row>
    <row r="3153" spans="1:29" x14ac:dyDescent="0.25">
      <c r="A3153" s="61" t="s">
        <v>222</v>
      </c>
      <c r="B3153" s="61" t="s">
        <v>223</v>
      </c>
      <c r="C3153" s="62">
        <v>2008</v>
      </c>
      <c r="D3153" s="61" t="s">
        <v>89</v>
      </c>
      <c r="E3153" s="62">
        <v>44</v>
      </c>
      <c r="F3153" s="62">
        <v>507240</v>
      </c>
      <c r="G3153" s="62">
        <v>78425</v>
      </c>
      <c r="H3153" s="62">
        <v>148.53</v>
      </c>
      <c r="I3153" s="62">
        <v>11528.18</v>
      </c>
      <c r="J3153" s="62">
        <v>471733.2</v>
      </c>
      <c r="K3153" s="62">
        <v>0</v>
      </c>
      <c r="L3153" s="63"/>
      <c r="M3153" s="63"/>
      <c r="N3153" s="63"/>
      <c r="O3153" s="63"/>
      <c r="P3153" s="63"/>
      <c r="Q3153" s="63"/>
      <c r="R3153" s="63"/>
      <c r="S3153" s="63"/>
      <c r="T3153" s="63"/>
      <c r="U3153" s="63"/>
      <c r="V3153" s="63"/>
      <c r="W3153" s="63"/>
      <c r="X3153" s="63"/>
      <c r="Y3153" s="63"/>
      <c r="Z3153" s="62">
        <v>143200</v>
      </c>
      <c r="AA3153" s="62">
        <v>12386</v>
      </c>
      <c r="AB3153" s="62">
        <v>23.46</v>
      </c>
      <c r="AC3153" s="62">
        <v>3254.55</v>
      </c>
    </row>
    <row r="3154" spans="1:29" ht="30" x14ac:dyDescent="0.25">
      <c r="A3154" s="61" t="s">
        <v>165</v>
      </c>
      <c r="B3154" s="61" t="s">
        <v>166</v>
      </c>
      <c r="C3154" s="62">
        <v>2008</v>
      </c>
      <c r="D3154" s="61" t="s">
        <v>89</v>
      </c>
      <c r="E3154" s="62">
        <v>52</v>
      </c>
      <c r="F3154" s="62">
        <v>456678</v>
      </c>
      <c r="G3154" s="62">
        <v>85200</v>
      </c>
      <c r="H3154" s="62">
        <v>136.54</v>
      </c>
      <c r="I3154" s="62">
        <v>8782.27</v>
      </c>
      <c r="J3154" s="62">
        <v>424710.54</v>
      </c>
      <c r="K3154" s="62">
        <v>0</v>
      </c>
      <c r="L3154" s="63"/>
      <c r="M3154" s="63"/>
      <c r="N3154" s="63"/>
      <c r="O3154" s="63"/>
      <c r="P3154" s="63"/>
      <c r="Q3154" s="63"/>
      <c r="R3154" s="63"/>
      <c r="S3154" s="63"/>
      <c r="T3154" s="63"/>
      <c r="U3154" s="63"/>
      <c r="V3154" s="63"/>
      <c r="W3154" s="63"/>
      <c r="X3154" s="63"/>
      <c r="Y3154" s="63"/>
      <c r="Z3154" s="62">
        <v>1967</v>
      </c>
      <c r="AA3154" s="62">
        <v>16228</v>
      </c>
      <c r="AB3154" s="62">
        <v>26.01</v>
      </c>
      <c r="AC3154" s="62">
        <v>37.83</v>
      </c>
    </row>
    <row r="3155" spans="1:29" x14ac:dyDescent="0.25">
      <c r="A3155" s="61" t="s">
        <v>432</v>
      </c>
      <c r="B3155" s="61" t="s">
        <v>433</v>
      </c>
      <c r="C3155" s="62">
        <v>2016</v>
      </c>
      <c r="D3155" s="61" t="s">
        <v>78</v>
      </c>
      <c r="E3155" s="62">
        <v>48</v>
      </c>
      <c r="F3155" s="62">
        <v>118365</v>
      </c>
      <c r="G3155" s="62">
        <v>15835</v>
      </c>
      <c r="H3155" s="62">
        <v>27.49</v>
      </c>
      <c r="I3155" s="62">
        <v>2465.94</v>
      </c>
      <c r="J3155" s="62">
        <v>110079.45</v>
      </c>
      <c r="K3155" s="62">
        <v>12207</v>
      </c>
      <c r="L3155" s="62">
        <v>21156</v>
      </c>
      <c r="M3155" s="62">
        <v>36.729999999999997</v>
      </c>
      <c r="N3155" s="63"/>
      <c r="O3155" s="63"/>
      <c r="P3155" s="63"/>
      <c r="Q3155" s="63"/>
      <c r="R3155" s="63"/>
      <c r="S3155" s="63"/>
      <c r="T3155" s="63"/>
      <c r="U3155" s="63"/>
      <c r="V3155" s="63"/>
      <c r="W3155" s="63"/>
      <c r="X3155" s="63"/>
      <c r="Y3155" s="63"/>
      <c r="Z3155" s="62">
        <v>186894.69</v>
      </c>
      <c r="AA3155" s="62">
        <v>14225</v>
      </c>
      <c r="AB3155" s="62">
        <v>24.7</v>
      </c>
      <c r="AC3155" s="62">
        <v>3893.64</v>
      </c>
    </row>
    <row r="3156" spans="1:29" ht="30" x14ac:dyDescent="0.25">
      <c r="A3156" s="61" t="s">
        <v>194</v>
      </c>
      <c r="B3156" s="61" t="s">
        <v>195</v>
      </c>
      <c r="C3156" s="62">
        <v>2011</v>
      </c>
      <c r="D3156" s="61" t="s">
        <v>78</v>
      </c>
      <c r="E3156" s="62">
        <v>80</v>
      </c>
      <c r="F3156" s="62">
        <v>704160</v>
      </c>
      <c r="G3156" s="62">
        <v>102299</v>
      </c>
      <c r="H3156" s="62">
        <v>106.56</v>
      </c>
      <c r="I3156" s="62">
        <v>8802</v>
      </c>
      <c r="J3156" s="62">
        <v>654868.80000000005</v>
      </c>
      <c r="K3156" s="62">
        <v>0</v>
      </c>
      <c r="L3156" s="63"/>
      <c r="M3156" s="63"/>
      <c r="N3156" s="63"/>
      <c r="O3156" s="63"/>
      <c r="P3156" s="63"/>
      <c r="Q3156" s="63"/>
      <c r="R3156" s="63"/>
      <c r="S3156" s="63"/>
      <c r="T3156" s="63"/>
      <c r="U3156" s="63"/>
      <c r="V3156" s="63"/>
      <c r="W3156" s="63"/>
      <c r="X3156" s="63"/>
      <c r="Y3156" s="63"/>
      <c r="Z3156" s="62">
        <v>14465</v>
      </c>
      <c r="AA3156" s="62">
        <v>224078</v>
      </c>
      <c r="AB3156" s="62">
        <v>233.41</v>
      </c>
      <c r="AC3156" s="62">
        <v>180.81</v>
      </c>
    </row>
    <row r="3157" spans="1:29" x14ac:dyDescent="0.25">
      <c r="A3157" s="61" t="s">
        <v>235</v>
      </c>
      <c r="B3157" s="61" t="s">
        <v>236</v>
      </c>
      <c r="C3157" s="62">
        <v>2008</v>
      </c>
      <c r="D3157" s="61" t="s">
        <v>150</v>
      </c>
      <c r="E3157" s="62">
        <v>8</v>
      </c>
      <c r="F3157" s="63"/>
      <c r="G3157" s="63"/>
      <c r="H3157" s="63"/>
      <c r="I3157" s="63"/>
      <c r="J3157" s="63"/>
      <c r="K3157" s="62">
        <v>0</v>
      </c>
      <c r="L3157" s="63"/>
      <c r="M3157" s="63"/>
      <c r="N3157" s="63"/>
      <c r="O3157" s="63"/>
      <c r="P3157" s="63"/>
      <c r="Q3157" s="63"/>
      <c r="R3157" s="63"/>
      <c r="S3157" s="63"/>
      <c r="T3157" s="63"/>
      <c r="U3157" s="63"/>
      <c r="V3157" s="63"/>
      <c r="W3157" s="63"/>
      <c r="X3157" s="63"/>
      <c r="Y3157" s="63"/>
      <c r="Z3157" s="62">
        <v>0</v>
      </c>
      <c r="AA3157" s="63"/>
      <c r="AB3157" s="63"/>
      <c r="AC3157" s="62">
        <v>0</v>
      </c>
    </row>
    <row r="3158" spans="1:29" x14ac:dyDescent="0.25">
      <c r="A3158" s="61" t="s">
        <v>332</v>
      </c>
      <c r="B3158" s="61" t="s">
        <v>333</v>
      </c>
      <c r="C3158" s="62">
        <v>2009</v>
      </c>
      <c r="D3158" s="61" t="s">
        <v>75</v>
      </c>
      <c r="E3158" s="62">
        <v>18</v>
      </c>
      <c r="F3158" s="62">
        <v>2556</v>
      </c>
      <c r="G3158" s="62">
        <v>648</v>
      </c>
      <c r="H3158" s="62">
        <v>3</v>
      </c>
      <c r="I3158" s="62">
        <v>142</v>
      </c>
      <c r="J3158" s="62">
        <v>2377.08</v>
      </c>
      <c r="K3158" s="62">
        <v>420.95</v>
      </c>
      <c r="L3158" s="62">
        <v>729</v>
      </c>
      <c r="M3158" s="62">
        <v>3.38</v>
      </c>
      <c r="N3158" s="62">
        <v>23.39</v>
      </c>
      <c r="O3158" s="62">
        <v>5076.37</v>
      </c>
      <c r="P3158" s="63"/>
      <c r="Q3158" s="63"/>
      <c r="R3158" s="63"/>
      <c r="S3158" s="63"/>
      <c r="T3158" s="63"/>
      <c r="U3158" s="63"/>
      <c r="V3158" s="63"/>
      <c r="W3158" s="63"/>
      <c r="X3158" s="63"/>
      <c r="Y3158" s="63"/>
      <c r="Z3158" s="62">
        <v>358640</v>
      </c>
      <c r="AA3158" s="62">
        <v>29870</v>
      </c>
      <c r="AB3158" s="62">
        <v>138.29</v>
      </c>
      <c r="AC3158" s="62">
        <v>19924.439999999999</v>
      </c>
    </row>
    <row r="3159" spans="1:29" x14ac:dyDescent="0.25">
      <c r="A3159" s="61" t="s">
        <v>198</v>
      </c>
      <c r="B3159" s="61" t="s">
        <v>199</v>
      </c>
      <c r="C3159" s="62">
        <v>2005</v>
      </c>
      <c r="D3159" s="61" t="s">
        <v>150</v>
      </c>
      <c r="E3159" s="62">
        <v>8</v>
      </c>
      <c r="F3159" s="62">
        <v>0</v>
      </c>
      <c r="G3159" s="62">
        <v>0</v>
      </c>
      <c r="H3159" s="62">
        <v>0</v>
      </c>
      <c r="I3159" s="62">
        <v>0</v>
      </c>
      <c r="J3159" s="62">
        <v>0</v>
      </c>
      <c r="K3159" s="62">
        <v>0</v>
      </c>
      <c r="L3159" s="62">
        <v>0</v>
      </c>
      <c r="M3159" s="62">
        <v>0</v>
      </c>
      <c r="N3159" s="63"/>
      <c r="O3159" s="63"/>
      <c r="P3159" s="63"/>
      <c r="Q3159" s="63"/>
      <c r="R3159" s="63"/>
      <c r="S3159" s="63"/>
      <c r="T3159" s="63"/>
      <c r="U3159" s="63"/>
      <c r="V3159" s="63"/>
      <c r="W3159" s="63"/>
      <c r="X3159" s="63"/>
      <c r="Y3159" s="63"/>
      <c r="Z3159" s="62">
        <v>0</v>
      </c>
      <c r="AA3159" s="63"/>
      <c r="AB3159" s="63"/>
      <c r="AC3159" s="62">
        <v>0</v>
      </c>
    </row>
    <row r="3160" spans="1:29" x14ac:dyDescent="0.25">
      <c r="A3160" s="61" t="s">
        <v>260</v>
      </c>
      <c r="B3160" s="61" t="s">
        <v>261</v>
      </c>
      <c r="C3160" s="62">
        <v>2004</v>
      </c>
      <c r="D3160" s="61" t="s">
        <v>75</v>
      </c>
      <c r="E3160" s="62">
        <v>15</v>
      </c>
      <c r="F3160" s="62">
        <v>1707</v>
      </c>
      <c r="G3160" s="62">
        <v>194</v>
      </c>
      <c r="H3160" s="62">
        <v>1.08</v>
      </c>
      <c r="I3160" s="62">
        <v>113.8</v>
      </c>
      <c r="J3160" s="62">
        <v>1587.51</v>
      </c>
      <c r="K3160" s="62">
        <v>0</v>
      </c>
      <c r="L3160" s="63"/>
      <c r="M3160" s="63"/>
      <c r="N3160" s="63"/>
      <c r="O3160" s="63"/>
      <c r="P3160" s="63"/>
      <c r="Q3160" s="63"/>
      <c r="R3160" s="63"/>
      <c r="S3160" s="63"/>
      <c r="T3160" s="63"/>
      <c r="U3160" s="63"/>
      <c r="V3160" s="63"/>
      <c r="W3160" s="63"/>
      <c r="X3160" s="63"/>
      <c r="Y3160" s="63"/>
      <c r="Z3160" s="62">
        <v>520</v>
      </c>
      <c r="AA3160" s="62">
        <v>3354</v>
      </c>
      <c r="AB3160" s="62">
        <v>18.63</v>
      </c>
      <c r="AC3160" s="62">
        <v>34.67</v>
      </c>
    </row>
    <row r="3161" spans="1:29" ht="30" x14ac:dyDescent="0.25">
      <c r="A3161" s="61" t="s">
        <v>124</v>
      </c>
      <c r="B3161" s="61" t="s">
        <v>125</v>
      </c>
      <c r="C3161" s="62">
        <v>2013</v>
      </c>
      <c r="D3161" s="61" t="s">
        <v>89</v>
      </c>
      <c r="E3161" s="62">
        <v>64</v>
      </c>
      <c r="F3161" s="62">
        <v>228104</v>
      </c>
      <c r="G3161" s="62">
        <v>26635</v>
      </c>
      <c r="H3161" s="62">
        <v>34.68</v>
      </c>
      <c r="I3161" s="62">
        <v>3564.13</v>
      </c>
      <c r="J3161" s="62">
        <v>212136.72</v>
      </c>
      <c r="K3161" s="62">
        <v>29976.720000000001</v>
      </c>
      <c r="L3161" s="62">
        <v>32784</v>
      </c>
      <c r="M3161" s="62">
        <v>42.69</v>
      </c>
      <c r="N3161" s="62">
        <v>468.39</v>
      </c>
      <c r="O3161" s="62">
        <v>361498.28</v>
      </c>
      <c r="P3161" s="63"/>
      <c r="Q3161" s="63"/>
      <c r="R3161" s="63"/>
      <c r="S3161" s="63"/>
      <c r="T3161" s="63"/>
      <c r="U3161" s="63"/>
      <c r="V3161" s="63"/>
      <c r="W3161" s="63"/>
      <c r="X3161" s="63"/>
      <c r="Y3161" s="63"/>
      <c r="Z3161" s="62">
        <v>109.56</v>
      </c>
      <c r="AA3161" s="62">
        <v>9080</v>
      </c>
      <c r="AB3161" s="62">
        <v>11.82</v>
      </c>
      <c r="AC3161" s="62">
        <v>1.71</v>
      </c>
    </row>
    <row r="3162" spans="1:29" x14ac:dyDescent="0.25">
      <c r="A3162" s="61" t="s">
        <v>161</v>
      </c>
      <c r="B3162" s="61" t="s">
        <v>162</v>
      </c>
      <c r="C3162" s="62">
        <v>2010</v>
      </c>
      <c r="D3162" s="61" t="s">
        <v>99</v>
      </c>
      <c r="E3162" s="62">
        <v>24</v>
      </c>
      <c r="F3162" s="62">
        <v>80448</v>
      </c>
      <c r="G3162" s="62">
        <v>8730</v>
      </c>
      <c r="H3162" s="62">
        <v>30.31</v>
      </c>
      <c r="I3162" s="62">
        <v>3352</v>
      </c>
      <c r="J3162" s="62">
        <v>74816.639999999999</v>
      </c>
      <c r="K3162" s="62">
        <v>0</v>
      </c>
      <c r="L3162" s="62">
        <v>16885</v>
      </c>
      <c r="M3162" s="62">
        <v>58.63</v>
      </c>
      <c r="N3162" s="63"/>
      <c r="O3162" s="63"/>
      <c r="P3162" s="63"/>
      <c r="Q3162" s="63"/>
      <c r="R3162" s="63"/>
      <c r="S3162" s="63"/>
      <c r="T3162" s="63"/>
      <c r="U3162" s="63"/>
      <c r="V3162" s="63"/>
      <c r="W3162" s="63"/>
      <c r="X3162" s="63"/>
      <c r="Y3162" s="63"/>
      <c r="Z3162" s="62">
        <v>85138.37</v>
      </c>
      <c r="AA3162" s="62">
        <v>16269</v>
      </c>
      <c r="AB3162" s="62">
        <v>56.49</v>
      </c>
      <c r="AC3162" s="62">
        <v>3547.43</v>
      </c>
    </row>
    <row r="3163" spans="1:29" ht="30" x14ac:dyDescent="0.25">
      <c r="A3163" s="61" t="s">
        <v>378</v>
      </c>
      <c r="B3163" s="61" t="s">
        <v>379</v>
      </c>
      <c r="C3163" s="62">
        <v>2008</v>
      </c>
      <c r="D3163" s="61" t="s">
        <v>75</v>
      </c>
      <c r="E3163" s="62">
        <v>8</v>
      </c>
      <c r="F3163" s="62">
        <v>17733</v>
      </c>
      <c r="G3163" s="62">
        <v>3260</v>
      </c>
      <c r="H3163" s="62">
        <v>33.96</v>
      </c>
      <c r="I3163" s="62">
        <v>2216.63</v>
      </c>
      <c r="J3163" s="62">
        <v>16491.689999999999</v>
      </c>
      <c r="K3163" s="62">
        <v>0</v>
      </c>
      <c r="L3163" s="63"/>
      <c r="M3163" s="63"/>
      <c r="N3163" s="63"/>
      <c r="O3163" s="63"/>
      <c r="P3163" s="63"/>
      <c r="Q3163" s="63"/>
      <c r="R3163" s="63"/>
      <c r="S3163" s="63"/>
      <c r="T3163" s="63"/>
      <c r="U3163" s="63"/>
      <c r="V3163" s="63"/>
      <c r="W3163" s="63"/>
      <c r="X3163" s="63"/>
      <c r="Y3163" s="63"/>
      <c r="Z3163" s="62">
        <v>80802</v>
      </c>
      <c r="AA3163" s="62">
        <v>8612</v>
      </c>
      <c r="AB3163" s="62">
        <v>89.71</v>
      </c>
      <c r="AC3163" s="62">
        <v>10100.25</v>
      </c>
    </row>
    <row r="3164" spans="1:29" x14ac:dyDescent="0.25">
      <c r="A3164" s="61" t="s">
        <v>235</v>
      </c>
      <c r="B3164" s="61" t="s">
        <v>236</v>
      </c>
      <c r="C3164" s="62">
        <v>2014</v>
      </c>
      <c r="D3164" s="61" t="s">
        <v>86</v>
      </c>
      <c r="E3164" s="62">
        <v>69</v>
      </c>
      <c r="F3164" s="62">
        <v>10817</v>
      </c>
      <c r="G3164" s="62">
        <v>2369</v>
      </c>
      <c r="H3164" s="62">
        <v>2.86</v>
      </c>
      <c r="I3164" s="62">
        <v>156.77000000000001</v>
      </c>
      <c r="J3164" s="62">
        <v>10059.81</v>
      </c>
      <c r="K3164" s="62">
        <v>0</v>
      </c>
      <c r="L3164" s="63"/>
      <c r="M3164" s="63"/>
      <c r="N3164" s="63"/>
      <c r="O3164" s="63"/>
      <c r="P3164" s="63"/>
      <c r="Q3164" s="63"/>
      <c r="R3164" s="63"/>
      <c r="S3164" s="63"/>
      <c r="T3164" s="63"/>
      <c r="U3164" s="63"/>
      <c r="V3164" s="63"/>
      <c r="W3164" s="63"/>
      <c r="X3164" s="63"/>
      <c r="Y3164" s="63"/>
      <c r="Z3164" s="62">
        <v>536200</v>
      </c>
      <c r="AA3164" s="62">
        <v>25959</v>
      </c>
      <c r="AB3164" s="62">
        <v>31.35</v>
      </c>
      <c r="AC3164" s="62">
        <v>7771.01</v>
      </c>
    </row>
    <row r="3165" spans="1:29" ht="30" x14ac:dyDescent="0.25">
      <c r="A3165" s="61" t="s">
        <v>188</v>
      </c>
      <c r="B3165" s="61" t="s">
        <v>189</v>
      </c>
      <c r="C3165" s="62">
        <v>2016</v>
      </c>
      <c r="D3165" s="61" t="s">
        <v>83</v>
      </c>
      <c r="E3165" s="62">
        <v>58</v>
      </c>
      <c r="F3165" s="63"/>
      <c r="G3165" s="63"/>
      <c r="H3165" s="63"/>
      <c r="I3165" s="63"/>
      <c r="J3165" s="63"/>
      <c r="K3165" s="62">
        <v>0</v>
      </c>
      <c r="L3165" s="63"/>
      <c r="M3165" s="63"/>
      <c r="N3165" s="63"/>
      <c r="O3165" s="63"/>
      <c r="P3165" s="63"/>
      <c r="Q3165" s="63"/>
      <c r="R3165" s="63"/>
      <c r="S3165" s="63"/>
      <c r="T3165" s="63"/>
      <c r="U3165" s="63"/>
      <c r="V3165" s="63"/>
      <c r="W3165" s="63"/>
      <c r="X3165" s="63"/>
      <c r="Y3165" s="63"/>
      <c r="Z3165" s="62">
        <v>0</v>
      </c>
      <c r="AA3165" s="63"/>
      <c r="AB3165" s="63"/>
      <c r="AC3165" s="62">
        <v>0</v>
      </c>
    </row>
    <row r="3166" spans="1:29" x14ac:dyDescent="0.25">
      <c r="A3166" s="61" t="s">
        <v>84</v>
      </c>
      <c r="B3166" s="61" t="s">
        <v>85</v>
      </c>
      <c r="C3166" s="62">
        <v>2013</v>
      </c>
      <c r="D3166" s="61" t="s">
        <v>99</v>
      </c>
      <c r="E3166" s="62">
        <v>80</v>
      </c>
      <c r="F3166" s="62">
        <v>728296</v>
      </c>
      <c r="G3166" s="62">
        <v>211737</v>
      </c>
      <c r="H3166" s="62">
        <v>220.56</v>
      </c>
      <c r="I3166" s="62">
        <v>9103.7000000000007</v>
      </c>
      <c r="J3166" s="62">
        <v>677315.28</v>
      </c>
      <c r="K3166" s="62">
        <v>0</v>
      </c>
      <c r="L3166" s="63"/>
      <c r="M3166" s="63"/>
      <c r="N3166" s="63"/>
      <c r="O3166" s="63"/>
      <c r="P3166" s="63"/>
      <c r="Q3166" s="63"/>
      <c r="R3166" s="63"/>
      <c r="S3166" s="63"/>
      <c r="T3166" s="63"/>
      <c r="U3166" s="63"/>
      <c r="V3166" s="63"/>
      <c r="W3166" s="63"/>
      <c r="X3166" s="63"/>
      <c r="Y3166" s="63"/>
      <c r="Z3166" s="62">
        <v>2832</v>
      </c>
      <c r="AA3166" s="62">
        <v>13376</v>
      </c>
      <c r="AB3166" s="62">
        <v>13.93</v>
      </c>
      <c r="AC3166" s="62">
        <v>35.4</v>
      </c>
    </row>
    <row r="3167" spans="1:29" x14ac:dyDescent="0.25">
      <c r="A3167" s="61" t="s">
        <v>107</v>
      </c>
      <c r="B3167" s="61" t="s">
        <v>108</v>
      </c>
      <c r="C3167" s="62">
        <v>2012</v>
      </c>
      <c r="D3167" s="61" t="s">
        <v>89</v>
      </c>
      <c r="E3167" s="62">
        <v>100</v>
      </c>
      <c r="F3167" s="62">
        <v>809388</v>
      </c>
      <c r="G3167" s="62">
        <v>119558</v>
      </c>
      <c r="H3167" s="62">
        <v>99.63</v>
      </c>
      <c r="I3167" s="62">
        <v>8093.88</v>
      </c>
      <c r="J3167" s="62">
        <v>752730.84</v>
      </c>
      <c r="K3167" s="62">
        <v>7270.61</v>
      </c>
      <c r="L3167" s="62">
        <v>10210</v>
      </c>
      <c r="M3167" s="62">
        <v>8.51</v>
      </c>
      <c r="N3167" s="62">
        <v>72.709999999999994</v>
      </c>
      <c r="O3167" s="62">
        <v>87678.48</v>
      </c>
      <c r="P3167" s="63"/>
      <c r="Q3167" s="63"/>
      <c r="R3167" s="63"/>
      <c r="S3167" s="63"/>
      <c r="T3167" s="63"/>
      <c r="U3167" s="63"/>
      <c r="V3167" s="63"/>
      <c r="W3167" s="63"/>
      <c r="X3167" s="63"/>
      <c r="Y3167" s="63"/>
      <c r="Z3167" s="62">
        <v>0</v>
      </c>
      <c r="AA3167" s="62">
        <v>53300</v>
      </c>
      <c r="AB3167" s="62">
        <v>44.42</v>
      </c>
      <c r="AC3167" s="62">
        <v>0</v>
      </c>
    </row>
    <row r="3168" spans="1:29" ht="30" x14ac:dyDescent="0.25">
      <c r="A3168" s="61" t="s">
        <v>387</v>
      </c>
      <c r="B3168" s="61" t="s">
        <v>388</v>
      </c>
      <c r="C3168" s="62">
        <v>2003</v>
      </c>
      <c r="D3168" s="61" t="s">
        <v>99</v>
      </c>
      <c r="E3168" s="62">
        <v>25</v>
      </c>
      <c r="F3168" s="62">
        <v>50231</v>
      </c>
      <c r="G3168" s="62">
        <v>6490</v>
      </c>
      <c r="H3168" s="62">
        <v>21.63</v>
      </c>
      <c r="I3168" s="62">
        <v>2009.24</v>
      </c>
      <c r="J3168" s="62">
        <v>46714.83</v>
      </c>
      <c r="K3168" s="62">
        <v>17613</v>
      </c>
      <c r="L3168" s="62">
        <v>4764</v>
      </c>
      <c r="M3168" s="62">
        <v>15.88</v>
      </c>
      <c r="N3168" s="63"/>
      <c r="O3168" s="63"/>
      <c r="P3168" s="63"/>
      <c r="Q3168" s="63"/>
      <c r="R3168" s="63"/>
      <c r="S3168" s="63"/>
      <c r="T3168" s="63"/>
      <c r="U3168" s="63"/>
      <c r="V3168" s="63"/>
      <c r="W3168" s="63"/>
      <c r="X3168" s="63"/>
      <c r="Y3168" s="63"/>
      <c r="Z3168" s="62">
        <v>48.13</v>
      </c>
      <c r="AA3168" s="62">
        <v>1431</v>
      </c>
      <c r="AB3168" s="62">
        <v>4.7699999999999996</v>
      </c>
      <c r="AC3168" s="62">
        <v>1.93</v>
      </c>
    </row>
    <row r="3169" spans="1:29" ht="30" x14ac:dyDescent="0.25">
      <c r="A3169" s="61" t="s">
        <v>231</v>
      </c>
      <c r="B3169" s="61" t="s">
        <v>232</v>
      </c>
      <c r="C3169" s="62">
        <v>2018</v>
      </c>
      <c r="D3169" s="61" t="s">
        <v>72</v>
      </c>
      <c r="E3169" s="62">
        <v>92</v>
      </c>
      <c r="F3169" s="62">
        <v>672960</v>
      </c>
      <c r="G3169" s="62">
        <v>87875</v>
      </c>
      <c r="H3169" s="62">
        <v>79.599999999999994</v>
      </c>
      <c r="I3169" s="62">
        <v>7314.78</v>
      </c>
      <c r="J3169" s="62">
        <v>625852.80000000005</v>
      </c>
      <c r="K3169" s="62">
        <v>0</v>
      </c>
      <c r="L3169" s="63"/>
      <c r="M3169" s="63"/>
      <c r="N3169" s="63"/>
      <c r="O3169" s="63"/>
      <c r="P3169" s="63"/>
      <c r="Q3169" s="63"/>
      <c r="R3169" s="63"/>
      <c r="S3169" s="63"/>
      <c r="T3169" s="63"/>
      <c r="U3169" s="63"/>
      <c r="V3169" s="63"/>
      <c r="W3169" s="63"/>
      <c r="X3169" s="63"/>
      <c r="Y3169" s="63"/>
      <c r="Z3169" s="62">
        <v>2545</v>
      </c>
      <c r="AA3169" s="62">
        <v>28478</v>
      </c>
      <c r="AB3169" s="62">
        <v>25.8</v>
      </c>
      <c r="AC3169" s="62">
        <v>27.66</v>
      </c>
    </row>
    <row r="3170" spans="1:29" x14ac:dyDescent="0.25">
      <c r="A3170" s="61" t="s">
        <v>140</v>
      </c>
      <c r="B3170" s="61" t="s">
        <v>141</v>
      </c>
      <c r="C3170" s="62">
        <v>2004</v>
      </c>
      <c r="D3170" s="61" t="s">
        <v>94</v>
      </c>
      <c r="E3170" s="62">
        <v>15</v>
      </c>
      <c r="F3170" s="62">
        <v>3463</v>
      </c>
      <c r="G3170" s="62">
        <v>785</v>
      </c>
      <c r="H3170" s="62">
        <v>4.3600000000000003</v>
      </c>
      <c r="I3170" s="62">
        <v>230.87</v>
      </c>
      <c r="J3170" s="62">
        <v>3220.59</v>
      </c>
      <c r="K3170" s="62">
        <v>0</v>
      </c>
      <c r="L3170" s="63"/>
      <c r="M3170" s="63"/>
      <c r="N3170" s="63"/>
      <c r="O3170" s="63"/>
      <c r="P3170" s="63"/>
      <c r="Q3170" s="63"/>
      <c r="R3170" s="63"/>
      <c r="S3170" s="63"/>
      <c r="T3170" s="63"/>
      <c r="U3170" s="63"/>
      <c r="V3170" s="63"/>
      <c r="W3170" s="63"/>
      <c r="X3170" s="63"/>
      <c r="Y3170" s="63"/>
      <c r="Z3170" s="62">
        <v>2658.85</v>
      </c>
      <c r="AA3170" s="62">
        <v>11151</v>
      </c>
      <c r="AB3170" s="62">
        <v>61.95</v>
      </c>
      <c r="AC3170" s="62">
        <v>177.26</v>
      </c>
    </row>
    <row r="3171" spans="1:29" ht="30" x14ac:dyDescent="0.25">
      <c r="A3171" s="61" t="s">
        <v>87</v>
      </c>
      <c r="B3171" s="61" t="s">
        <v>88</v>
      </c>
      <c r="C3171" s="62">
        <v>2009</v>
      </c>
      <c r="D3171" s="61" t="s">
        <v>89</v>
      </c>
      <c r="E3171" s="62">
        <v>72</v>
      </c>
      <c r="F3171" s="62">
        <v>335520</v>
      </c>
      <c r="G3171" s="62">
        <v>60028</v>
      </c>
      <c r="H3171" s="62">
        <v>69.48</v>
      </c>
      <c r="I3171" s="62">
        <v>4660</v>
      </c>
      <c r="J3171" s="62">
        <v>312033.59999999998</v>
      </c>
      <c r="K3171" s="62">
        <v>37270.61</v>
      </c>
      <c r="L3171" s="62">
        <v>11414</v>
      </c>
      <c r="M3171" s="62">
        <v>13.21</v>
      </c>
      <c r="N3171" s="62">
        <v>517.65</v>
      </c>
      <c r="O3171" s="62">
        <v>449457.48</v>
      </c>
      <c r="P3171" s="63"/>
      <c r="Q3171" s="63"/>
      <c r="R3171" s="63"/>
      <c r="S3171" s="63"/>
      <c r="T3171" s="63"/>
      <c r="U3171" s="63"/>
      <c r="V3171" s="63"/>
      <c r="W3171" s="63"/>
      <c r="X3171" s="63"/>
      <c r="Y3171" s="63"/>
      <c r="Z3171" s="62">
        <v>205600</v>
      </c>
      <c r="AA3171" s="62">
        <v>32806</v>
      </c>
      <c r="AB3171" s="62">
        <v>37.97</v>
      </c>
      <c r="AC3171" s="62">
        <v>2855.56</v>
      </c>
    </row>
    <row r="3172" spans="1:29" ht="45" x14ac:dyDescent="0.25">
      <c r="A3172" s="61" t="s">
        <v>340</v>
      </c>
      <c r="B3172" s="61" t="s">
        <v>341</v>
      </c>
      <c r="C3172" s="62">
        <v>2009</v>
      </c>
      <c r="D3172" s="61" t="s">
        <v>99</v>
      </c>
      <c r="E3172" s="62">
        <v>48</v>
      </c>
      <c r="F3172" s="62">
        <v>463260</v>
      </c>
      <c r="G3172" s="62">
        <v>71710</v>
      </c>
      <c r="H3172" s="62">
        <v>124.5</v>
      </c>
      <c r="I3172" s="62">
        <v>9651.25</v>
      </c>
      <c r="J3172" s="62">
        <v>430831.8</v>
      </c>
      <c r="K3172" s="62">
        <v>0</v>
      </c>
      <c r="L3172" s="63"/>
      <c r="M3172" s="63"/>
      <c r="N3172" s="63"/>
      <c r="O3172" s="63"/>
      <c r="P3172" s="63"/>
      <c r="Q3172" s="63"/>
      <c r="R3172" s="63"/>
      <c r="S3172" s="63"/>
      <c r="T3172" s="63"/>
      <c r="U3172" s="63"/>
      <c r="V3172" s="63"/>
      <c r="W3172" s="63"/>
      <c r="X3172" s="63"/>
      <c r="Y3172" s="63"/>
      <c r="Z3172" s="62">
        <v>200868</v>
      </c>
      <c r="AA3172" s="62">
        <v>15833</v>
      </c>
      <c r="AB3172" s="62">
        <v>27.49</v>
      </c>
      <c r="AC3172" s="62">
        <v>4184.75</v>
      </c>
    </row>
    <row r="3173" spans="1:29" x14ac:dyDescent="0.25">
      <c r="A3173" s="61" t="s">
        <v>229</v>
      </c>
      <c r="B3173" s="61" t="s">
        <v>230</v>
      </c>
      <c r="C3173" s="62">
        <v>2006</v>
      </c>
      <c r="D3173" s="61" t="s">
        <v>150</v>
      </c>
      <c r="E3173" s="62">
        <v>6</v>
      </c>
      <c r="F3173" s="63"/>
      <c r="G3173" s="63"/>
      <c r="H3173" s="63"/>
      <c r="I3173" s="63"/>
      <c r="J3173" s="63"/>
      <c r="K3173" s="62">
        <v>0</v>
      </c>
      <c r="L3173" s="63"/>
      <c r="M3173" s="63"/>
      <c r="N3173" s="63"/>
      <c r="O3173" s="63"/>
      <c r="P3173" s="63"/>
      <c r="Q3173" s="63"/>
      <c r="R3173" s="63"/>
      <c r="S3173" s="63"/>
      <c r="T3173" s="63"/>
      <c r="U3173" s="63"/>
      <c r="V3173" s="63"/>
      <c r="W3173" s="63"/>
      <c r="X3173" s="63"/>
      <c r="Y3173" s="63"/>
      <c r="Z3173" s="62">
        <v>0</v>
      </c>
      <c r="AA3173" s="62">
        <v>8861</v>
      </c>
      <c r="AB3173" s="62">
        <v>123.07</v>
      </c>
      <c r="AC3173" s="62">
        <v>0</v>
      </c>
    </row>
    <row r="3174" spans="1:29" x14ac:dyDescent="0.25">
      <c r="A3174" s="61" t="s">
        <v>163</v>
      </c>
      <c r="B3174" s="61" t="s">
        <v>164</v>
      </c>
      <c r="C3174" s="62">
        <v>2016</v>
      </c>
      <c r="D3174" s="61" t="s">
        <v>72</v>
      </c>
      <c r="E3174" s="62">
        <v>104</v>
      </c>
      <c r="F3174" s="62">
        <v>712500</v>
      </c>
      <c r="G3174" s="62">
        <v>132141</v>
      </c>
      <c r="H3174" s="62">
        <v>105.88</v>
      </c>
      <c r="I3174" s="62">
        <v>6850.96</v>
      </c>
      <c r="J3174" s="62">
        <v>662625</v>
      </c>
      <c r="K3174" s="62">
        <v>0</v>
      </c>
      <c r="L3174" s="63"/>
      <c r="M3174" s="63"/>
      <c r="N3174" s="63"/>
      <c r="O3174" s="63"/>
      <c r="P3174" s="63"/>
      <c r="Q3174" s="63"/>
      <c r="R3174" s="63"/>
      <c r="S3174" s="63"/>
      <c r="T3174" s="63"/>
      <c r="U3174" s="63"/>
      <c r="V3174" s="63"/>
      <c r="W3174" s="63"/>
      <c r="X3174" s="63"/>
      <c r="Y3174" s="63"/>
      <c r="Z3174" s="62">
        <v>685136</v>
      </c>
      <c r="AA3174" s="62">
        <v>59368</v>
      </c>
      <c r="AB3174" s="62">
        <v>47.57</v>
      </c>
      <c r="AC3174" s="62">
        <v>6587.85</v>
      </c>
    </row>
    <row r="3175" spans="1:29" ht="30" x14ac:dyDescent="0.25">
      <c r="A3175" s="61" t="s">
        <v>393</v>
      </c>
      <c r="B3175" s="61" t="s">
        <v>394</v>
      </c>
      <c r="C3175" s="62">
        <v>2015</v>
      </c>
      <c r="D3175" s="61" t="s">
        <v>78</v>
      </c>
      <c r="E3175" s="62">
        <v>64</v>
      </c>
      <c r="F3175" s="62">
        <v>608000</v>
      </c>
      <c r="G3175" s="62">
        <v>97456</v>
      </c>
      <c r="H3175" s="62">
        <v>126.9</v>
      </c>
      <c r="I3175" s="62">
        <v>9500</v>
      </c>
      <c r="J3175" s="62">
        <v>565440</v>
      </c>
      <c r="K3175" s="62">
        <v>0</v>
      </c>
      <c r="L3175" s="63"/>
      <c r="M3175" s="63"/>
      <c r="N3175" s="63"/>
      <c r="O3175" s="63"/>
      <c r="P3175" s="63"/>
      <c r="Q3175" s="63"/>
      <c r="R3175" s="63"/>
      <c r="S3175" s="63"/>
      <c r="T3175" s="63"/>
      <c r="U3175" s="63"/>
      <c r="V3175" s="63"/>
      <c r="W3175" s="63"/>
      <c r="X3175" s="63"/>
      <c r="Y3175" s="63"/>
      <c r="Z3175" s="62">
        <v>1213.82</v>
      </c>
      <c r="AA3175" s="62">
        <v>11798</v>
      </c>
      <c r="AB3175" s="62">
        <v>15.36</v>
      </c>
      <c r="AC3175" s="62">
        <v>18.97</v>
      </c>
    </row>
    <row r="3176" spans="1:29" x14ac:dyDescent="0.25">
      <c r="A3176" s="61" t="s">
        <v>79</v>
      </c>
      <c r="B3176" s="61" t="s">
        <v>80</v>
      </c>
      <c r="C3176" s="62">
        <v>2009</v>
      </c>
      <c r="D3176" s="61" t="s">
        <v>72</v>
      </c>
      <c r="E3176" s="62">
        <v>72</v>
      </c>
      <c r="F3176" s="62">
        <v>886160</v>
      </c>
      <c r="G3176" s="62">
        <v>109380</v>
      </c>
      <c r="H3176" s="62">
        <v>126.6</v>
      </c>
      <c r="I3176" s="62">
        <v>12307.78</v>
      </c>
      <c r="J3176" s="62">
        <v>824128.8</v>
      </c>
      <c r="K3176" s="62">
        <v>0</v>
      </c>
      <c r="L3176" s="63"/>
      <c r="M3176" s="63"/>
      <c r="N3176" s="63"/>
      <c r="O3176" s="63"/>
      <c r="P3176" s="63"/>
      <c r="Q3176" s="63"/>
      <c r="R3176" s="63"/>
      <c r="S3176" s="63"/>
      <c r="T3176" s="63"/>
      <c r="U3176" s="63"/>
      <c r="V3176" s="63"/>
      <c r="W3176" s="63"/>
      <c r="X3176" s="63"/>
      <c r="Y3176" s="63"/>
      <c r="Z3176" s="62">
        <v>220320</v>
      </c>
      <c r="AA3176" s="62">
        <v>15965</v>
      </c>
      <c r="AB3176" s="62">
        <v>18.48</v>
      </c>
      <c r="AC3176" s="62">
        <v>3060</v>
      </c>
    </row>
    <row r="3177" spans="1:29" ht="30" x14ac:dyDescent="0.25">
      <c r="A3177" s="61" t="s">
        <v>403</v>
      </c>
      <c r="B3177" s="61" t="s">
        <v>404</v>
      </c>
      <c r="C3177" s="62">
        <v>2013</v>
      </c>
      <c r="D3177" s="61" t="s">
        <v>99</v>
      </c>
      <c r="E3177" s="62">
        <v>44</v>
      </c>
      <c r="F3177" s="62">
        <v>403768</v>
      </c>
      <c r="G3177" s="62">
        <v>74388</v>
      </c>
      <c r="H3177" s="62">
        <v>140.88999999999999</v>
      </c>
      <c r="I3177" s="62">
        <v>9176.5499999999993</v>
      </c>
      <c r="J3177" s="62">
        <v>375504.24</v>
      </c>
      <c r="K3177" s="62">
        <v>0</v>
      </c>
      <c r="L3177" s="63"/>
      <c r="M3177" s="63"/>
      <c r="N3177" s="63"/>
      <c r="O3177" s="63"/>
      <c r="P3177" s="63"/>
      <c r="Q3177" s="63"/>
      <c r="R3177" s="63"/>
      <c r="S3177" s="63"/>
      <c r="T3177" s="63"/>
      <c r="U3177" s="63"/>
      <c r="V3177" s="63"/>
      <c r="W3177" s="63"/>
      <c r="X3177" s="63"/>
      <c r="Y3177" s="63"/>
      <c r="Z3177" s="62">
        <v>180.07</v>
      </c>
      <c r="AA3177" s="62">
        <v>6919</v>
      </c>
      <c r="AB3177" s="62">
        <v>13.1</v>
      </c>
      <c r="AC3177" s="62">
        <v>4.09</v>
      </c>
    </row>
    <row r="3178" spans="1:29" x14ac:dyDescent="0.25">
      <c r="A3178" s="61" t="s">
        <v>190</v>
      </c>
      <c r="B3178" s="61" t="s">
        <v>191</v>
      </c>
      <c r="C3178" s="62">
        <v>2016</v>
      </c>
      <c r="D3178" s="61" t="s">
        <v>75</v>
      </c>
      <c r="E3178" s="62">
        <v>12</v>
      </c>
      <c r="F3178" s="63"/>
      <c r="G3178" s="63"/>
      <c r="H3178" s="63"/>
      <c r="I3178" s="63"/>
      <c r="J3178" s="63"/>
      <c r="K3178" s="62">
        <v>0</v>
      </c>
      <c r="L3178" s="63"/>
      <c r="M3178" s="63"/>
      <c r="N3178" s="63"/>
      <c r="O3178" s="63"/>
      <c r="P3178" s="63"/>
      <c r="Q3178" s="63"/>
      <c r="R3178" s="63"/>
      <c r="S3178" s="63"/>
      <c r="T3178" s="63"/>
      <c r="U3178" s="63"/>
      <c r="V3178" s="63"/>
      <c r="W3178" s="63"/>
      <c r="X3178" s="63"/>
      <c r="Y3178" s="63"/>
      <c r="Z3178" s="62">
        <v>914</v>
      </c>
      <c r="AA3178" s="62">
        <v>8267</v>
      </c>
      <c r="AB3178" s="62">
        <v>57.41</v>
      </c>
      <c r="AC3178" s="62">
        <v>76.17</v>
      </c>
    </row>
    <row r="3179" spans="1:29" ht="30" x14ac:dyDescent="0.25">
      <c r="A3179" s="61" t="s">
        <v>293</v>
      </c>
      <c r="B3179" s="61" t="s">
        <v>294</v>
      </c>
      <c r="C3179" s="62">
        <v>2018</v>
      </c>
      <c r="D3179" s="61" t="s">
        <v>75</v>
      </c>
      <c r="E3179" s="62">
        <v>13</v>
      </c>
      <c r="F3179" s="62">
        <v>2217</v>
      </c>
      <c r="G3179" s="62">
        <v>566</v>
      </c>
      <c r="H3179" s="62">
        <v>3.63</v>
      </c>
      <c r="I3179" s="62">
        <v>170.54</v>
      </c>
      <c r="J3179" s="62">
        <v>2061.81</v>
      </c>
      <c r="K3179" s="62">
        <v>0</v>
      </c>
      <c r="L3179" s="63"/>
      <c r="M3179" s="63"/>
      <c r="N3179" s="63"/>
      <c r="O3179" s="63"/>
      <c r="P3179" s="63"/>
      <c r="Q3179" s="63"/>
      <c r="R3179" s="63"/>
      <c r="S3179" s="63"/>
      <c r="T3179" s="63"/>
      <c r="U3179" s="63"/>
      <c r="V3179" s="63"/>
      <c r="W3179" s="63"/>
      <c r="X3179" s="63"/>
      <c r="Y3179" s="63"/>
      <c r="Z3179" s="62">
        <v>457.66</v>
      </c>
      <c r="AA3179" s="62">
        <v>1070</v>
      </c>
      <c r="AB3179" s="62">
        <v>6.86</v>
      </c>
      <c r="AC3179" s="62">
        <v>35.200000000000003</v>
      </c>
    </row>
    <row r="3180" spans="1:29" ht="45" x14ac:dyDescent="0.25">
      <c r="A3180" s="61" t="s">
        <v>109</v>
      </c>
      <c r="B3180" s="61" t="s">
        <v>110</v>
      </c>
      <c r="C3180" s="62">
        <v>2014</v>
      </c>
      <c r="D3180" s="61" t="s">
        <v>78</v>
      </c>
      <c r="E3180" s="62">
        <v>20</v>
      </c>
      <c r="F3180" s="62">
        <v>164320</v>
      </c>
      <c r="G3180" s="62">
        <v>25950</v>
      </c>
      <c r="H3180" s="62">
        <v>108.13</v>
      </c>
      <c r="I3180" s="62">
        <v>8216</v>
      </c>
      <c r="J3180" s="62">
        <v>152817.60000000001</v>
      </c>
      <c r="K3180" s="62">
        <v>0</v>
      </c>
      <c r="L3180" s="63"/>
      <c r="M3180" s="63"/>
      <c r="N3180" s="63"/>
      <c r="O3180" s="63"/>
      <c r="P3180" s="62">
        <v>2756</v>
      </c>
      <c r="Q3180" s="62">
        <v>4261</v>
      </c>
      <c r="R3180" s="62">
        <v>17.75</v>
      </c>
      <c r="S3180" s="62">
        <v>137</v>
      </c>
      <c r="T3180" s="62">
        <v>34915.760000000002</v>
      </c>
      <c r="U3180" s="63"/>
      <c r="V3180" s="63"/>
      <c r="W3180" s="63"/>
      <c r="X3180" s="63"/>
      <c r="Y3180" s="63"/>
      <c r="Z3180" s="62">
        <v>858.23</v>
      </c>
      <c r="AA3180" s="62">
        <v>881</v>
      </c>
      <c r="AB3180" s="62">
        <v>3.67</v>
      </c>
      <c r="AC3180" s="62">
        <v>42.91</v>
      </c>
    </row>
    <row r="3181" spans="1:29" ht="30" x14ac:dyDescent="0.25">
      <c r="A3181" s="61" t="s">
        <v>227</v>
      </c>
      <c r="B3181" s="61" t="s">
        <v>228</v>
      </c>
      <c r="C3181" s="62">
        <v>2009</v>
      </c>
      <c r="D3181" s="61" t="s">
        <v>75</v>
      </c>
      <c r="E3181" s="62">
        <v>12</v>
      </c>
      <c r="F3181" s="63"/>
      <c r="G3181" s="63"/>
      <c r="H3181" s="63"/>
      <c r="I3181" s="63"/>
      <c r="J3181" s="63"/>
      <c r="K3181" s="62">
        <v>0</v>
      </c>
      <c r="L3181" s="63"/>
      <c r="M3181" s="63"/>
      <c r="N3181" s="63"/>
      <c r="O3181" s="63"/>
      <c r="P3181" s="63"/>
      <c r="Q3181" s="63"/>
      <c r="R3181" s="63"/>
      <c r="S3181" s="63"/>
      <c r="T3181" s="63"/>
      <c r="U3181" s="63"/>
      <c r="V3181" s="63"/>
      <c r="W3181" s="63"/>
      <c r="X3181" s="63"/>
      <c r="Y3181" s="63"/>
      <c r="Z3181" s="62">
        <v>1.68</v>
      </c>
      <c r="AA3181" s="62">
        <v>7842</v>
      </c>
      <c r="AB3181" s="62">
        <v>54.46</v>
      </c>
      <c r="AC3181" s="62">
        <v>0.14000000000000001</v>
      </c>
    </row>
    <row r="3182" spans="1:29" x14ac:dyDescent="0.25">
      <c r="A3182" s="61" t="s">
        <v>376</v>
      </c>
      <c r="B3182" s="61" t="s">
        <v>377</v>
      </c>
      <c r="C3182" s="62">
        <v>2012</v>
      </c>
      <c r="D3182" s="61" t="s">
        <v>72</v>
      </c>
      <c r="E3182" s="62">
        <v>40</v>
      </c>
      <c r="F3182" s="62">
        <v>146240</v>
      </c>
      <c r="G3182" s="62">
        <v>21347</v>
      </c>
      <c r="H3182" s="62">
        <v>44.47</v>
      </c>
      <c r="I3182" s="62">
        <v>3656</v>
      </c>
      <c r="J3182" s="62">
        <v>136003.20000000001</v>
      </c>
      <c r="K3182" s="62">
        <v>12242.48</v>
      </c>
      <c r="L3182" s="62">
        <v>13182</v>
      </c>
      <c r="M3182" s="62">
        <v>27.46</v>
      </c>
      <c r="N3182" s="62">
        <v>306.06</v>
      </c>
      <c r="O3182" s="62">
        <v>147635.78</v>
      </c>
      <c r="P3182" s="63"/>
      <c r="Q3182" s="63"/>
      <c r="R3182" s="63"/>
      <c r="S3182" s="63"/>
      <c r="T3182" s="63"/>
      <c r="U3182" s="63"/>
      <c r="V3182" s="63"/>
      <c r="W3182" s="63"/>
      <c r="X3182" s="63"/>
      <c r="Y3182" s="63"/>
      <c r="Z3182" s="62">
        <v>199365</v>
      </c>
      <c r="AA3182" s="62">
        <v>12221</v>
      </c>
      <c r="AB3182" s="62">
        <v>25.46</v>
      </c>
      <c r="AC3182" s="62">
        <v>4984.13</v>
      </c>
    </row>
    <row r="3183" spans="1:29" x14ac:dyDescent="0.25">
      <c r="A3183" s="61" t="s">
        <v>413</v>
      </c>
      <c r="B3183" s="61" t="s">
        <v>414</v>
      </c>
      <c r="C3183" s="62">
        <v>2018</v>
      </c>
      <c r="D3183" s="61" t="s">
        <v>86</v>
      </c>
      <c r="E3183" s="62">
        <v>24</v>
      </c>
      <c r="F3183" s="62">
        <v>3209</v>
      </c>
      <c r="G3183" s="62">
        <v>730</v>
      </c>
      <c r="H3183" s="62">
        <v>2.5299999999999998</v>
      </c>
      <c r="I3183" s="62">
        <v>133.71</v>
      </c>
      <c r="J3183" s="62">
        <v>2984.37</v>
      </c>
      <c r="K3183" s="62">
        <v>407</v>
      </c>
      <c r="L3183" s="62">
        <v>90</v>
      </c>
      <c r="M3183" s="62">
        <v>0.31</v>
      </c>
      <c r="N3183" s="63"/>
      <c r="O3183" s="63"/>
      <c r="P3183" s="63"/>
      <c r="Q3183" s="63"/>
      <c r="R3183" s="63"/>
      <c r="S3183" s="63"/>
      <c r="T3183" s="63"/>
      <c r="U3183" s="63"/>
      <c r="V3183" s="63"/>
      <c r="W3183" s="63"/>
      <c r="X3183" s="63"/>
      <c r="Y3183" s="63"/>
      <c r="Z3183" s="62">
        <v>140.06</v>
      </c>
      <c r="AA3183" s="62">
        <v>49411</v>
      </c>
      <c r="AB3183" s="62">
        <v>171.57</v>
      </c>
      <c r="AC3183" s="62">
        <v>5.84</v>
      </c>
    </row>
    <row r="3184" spans="1:29" x14ac:dyDescent="0.25">
      <c r="A3184" s="61" t="s">
        <v>196</v>
      </c>
      <c r="B3184" s="61" t="s">
        <v>197</v>
      </c>
      <c r="C3184" s="62">
        <v>2016</v>
      </c>
      <c r="D3184" s="61" t="s">
        <v>313</v>
      </c>
      <c r="E3184" s="62">
        <v>7</v>
      </c>
      <c r="F3184" s="63"/>
      <c r="G3184" s="62">
        <v>0</v>
      </c>
      <c r="H3184" s="62">
        <v>0</v>
      </c>
      <c r="I3184" s="63"/>
      <c r="J3184" s="63"/>
      <c r="K3184" s="62">
        <v>0</v>
      </c>
      <c r="L3184" s="62">
        <v>0</v>
      </c>
      <c r="M3184" s="62">
        <v>0</v>
      </c>
      <c r="N3184" s="63"/>
      <c r="O3184" s="63"/>
      <c r="P3184" s="63"/>
      <c r="Q3184" s="63"/>
      <c r="R3184" s="63"/>
      <c r="S3184" s="63"/>
      <c r="T3184" s="63"/>
      <c r="U3184" s="63"/>
      <c r="V3184" s="63"/>
      <c r="W3184" s="63"/>
      <c r="X3184" s="63"/>
      <c r="Y3184" s="63"/>
      <c r="Z3184" s="62">
        <v>5800</v>
      </c>
      <c r="AA3184" s="62">
        <v>286</v>
      </c>
      <c r="AB3184" s="62">
        <v>3.4</v>
      </c>
      <c r="AC3184" s="62">
        <v>828.57</v>
      </c>
    </row>
    <row r="3185" spans="1:29" ht="30" x14ac:dyDescent="0.25">
      <c r="A3185" s="61" t="s">
        <v>247</v>
      </c>
      <c r="B3185" s="61" t="s">
        <v>248</v>
      </c>
      <c r="C3185" s="62">
        <v>2011</v>
      </c>
      <c r="D3185" s="61" t="s">
        <v>72</v>
      </c>
      <c r="E3185" s="62">
        <v>30</v>
      </c>
      <c r="F3185" s="62">
        <v>97520</v>
      </c>
      <c r="G3185" s="62">
        <v>159534</v>
      </c>
      <c r="H3185" s="62">
        <v>443.15</v>
      </c>
      <c r="I3185" s="62">
        <v>3250.67</v>
      </c>
      <c r="J3185" s="62">
        <v>90693.6</v>
      </c>
      <c r="K3185" s="62">
        <v>7481.09</v>
      </c>
      <c r="L3185" s="62">
        <v>11217</v>
      </c>
      <c r="M3185" s="62">
        <v>31.16</v>
      </c>
      <c r="N3185" s="62">
        <v>249.37</v>
      </c>
      <c r="O3185" s="62">
        <v>90216.66</v>
      </c>
      <c r="P3185" s="63"/>
      <c r="Q3185" s="63"/>
      <c r="R3185" s="63"/>
      <c r="S3185" s="63"/>
      <c r="T3185" s="63"/>
      <c r="U3185" s="63"/>
      <c r="V3185" s="63"/>
      <c r="W3185" s="63"/>
      <c r="X3185" s="63"/>
      <c r="Y3185" s="63"/>
      <c r="Z3185" s="62">
        <v>82</v>
      </c>
      <c r="AA3185" s="62">
        <v>5510</v>
      </c>
      <c r="AB3185" s="62">
        <v>15.31</v>
      </c>
      <c r="AC3185" s="62">
        <v>2.73</v>
      </c>
    </row>
    <row r="3186" spans="1:29" x14ac:dyDescent="0.25">
      <c r="A3186" s="61" t="s">
        <v>354</v>
      </c>
      <c r="B3186" s="61" t="s">
        <v>355</v>
      </c>
      <c r="C3186" s="62">
        <v>2013</v>
      </c>
      <c r="D3186" s="61" t="s">
        <v>99</v>
      </c>
      <c r="E3186" s="62">
        <v>48</v>
      </c>
      <c r="F3186" s="62">
        <v>143644</v>
      </c>
      <c r="G3186" s="62">
        <v>26723</v>
      </c>
      <c r="H3186" s="62">
        <v>46.39</v>
      </c>
      <c r="I3186" s="62">
        <v>2992.58</v>
      </c>
      <c r="J3186" s="62">
        <v>133588.92000000001</v>
      </c>
      <c r="K3186" s="62">
        <v>98043.65</v>
      </c>
      <c r="L3186" s="62">
        <v>34750</v>
      </c>
      <c r="M3186" s="62">
        <v>60.33</v>
      </c>
      <c r="N3186" s="62">
        <v>2042.58</v>
      </c>
      <c r="O3186" s="62">
        <v>1182337.75</v>
      </c>
      <c r="P3186" s="63"/>
      <c r="Q3186" s="63"/>
      <c r="R3186" s="63"/>
      <c r="S3186" s="63"/>
      <c r="T3186" s="63"/>
      <c r="U3186" s="63"/>
      <c r="V3186" s="63"/>
      <c r="W3186" s="63"/>
      <c r="X3186" s="63"/>
      <c r="Y3186" s="63"/>
      <c r="Z3186" s="62">
        <v>215364</v>
      </c>
      <c r="AA3186" s="62">
        <v>5836</v>
      </c>
      <c r="AB3186" s="62">
        <v>10.130000000000001</v>
      </c>
      <c r="AC3186" s="62">
        <v>4486.75</v>
      </c>
    </row>
    <row r="3187" spans="1:29" ht="30" x14ac:dyDescent="0.25">
      <c r="A3187" s="61" t="s">
        <v>507</v>
      </c>
      <c r="B3187" s="61" t="s">
        <v>508</v>
      </c>
      <c r="C3187" s="62">
        <v>2015</v>
      </c>
      <c r="D3187" s="61" t="s">
        <v>78</v>
      </c>
      <c r="E3187" s="62">
        <v>71</v>
      </c>
      <c r="F3187" s="62">
        <v>318400</v>
      </c>
      <c r="G3187" s="62">
        <v>47123</v>
      </c>
      <c r="H3187" s="62">
        <v>55.31</v>
      </c>
      <c r="I3187" s="62">
        <v>4484.51</v>
      </c>
      <c r="J3187" s="62">
        <v>296112</v>
      </c>
      <c r="K3187" s="62">
        <v>28938.89</v>
      </c>
      <c r="L3187" s="62">
        <v>33682</v>
      </c>
      <c r="M3187" s="62">
        <v>39.53</v>
      </c>
      <c r="N3187" s="62">
        <v>407.59</v>
      </c>
      <c r="O3187" s="62">
        <v>348982.81</v>
      </c>
      <c r="P3187" s="63"/>
      <c r="Q3187" s="63"/>
      <c r="R3187" s="63"/>
      <c r="S3187" s="63"/>
      <c r="T3187" s="63"/>
      <c r="U3187" s="63"/>
      <c r="V3187" s="63"/>
      <c r="W3187" s="63"/>
      <c r="X3187" s="63"/>
      <c r="Y3187" s="63"/>
      <c r="Z3187" s="62">
        <v>7.13</v>
      </c>
      <c r="AA3187" s="62">
        <v>34391</v>
      </c>
      <c r="AB3187" s="62">
        <v>40.369999999999997</v>
      </c>
      <c r="AC3187" s="62">
        <v>0.1</v>
      </c>
    </row>
    <row r="3188" spans="1:29" x14ac:dyDescent="0.25">
      <c r="A3188" s="61" t="s">
        <v>420</v>
      </c>
      <c r="B3188" s="61" t="s">
        <v>421</v>
      </c>
      <c r="C3188" s="62">
        <v>2013</v>
      </c>
      <c r="D3188" s="61" t="s">
        <v>297</v>
      </c>
      <c r="E3188" s="62">
        <v>64</v>
      </c>
      <c r="F3188" s="62">
        <v>5022</v>
      </c>
      <c r="G3188" s="62">
        <v>1315</v>
      </c>
      <c r="H3188" s="62">
        <v>1.71</v>
      </c>
      <c r="I3188" s="62">
        <v>78.47</v>
      </c>
      <c r="J3188" s="62">
        <v>4670.46</v>
      </c>
      <c r="K3188" s="62">
        <v>533.46</v>
      </c>
      <c r="L3188" s="62">
        <v>815</v>
      </c>
      <c r="M3188" s="62">
        <v>1.06</v>
      </c>
      <c r="N3188" s="62">
        <v>8.34</v>
      </c>
      <c r="O3188" s="62">
        <v>6433.19</v>
      </c>
      <c r="P3188" s="63"/>
      <c r="Q3188" s="63"/>
      <c r="R3188" s="63"/>
      <c r="S3188" s="63"/>
      <c r="T3188" s="63"/>
      <c r="U3188" s="63"/>
      <c r="V3188" s="63"/>
      <c r="W3188" s="63"/>
      <c r="X3188" s="63"/>
      <c r="Y3188" s="63"/>
      <c r="Z3188" s="62">
        <v>5860</v>
      </c>
      <c r="AA3188" s="62">
        <v>57539</v>
      </c>
      <c r="AB3188" s="62">
        <v>74.92</v>
      </c>
      <c r="AC3188" s="62">
        <v>91.56</v>
      </c>
    </row>
    <row r="3189" spans="1:29" ht="30" x14ac:dyDescent="0.25">
      <c r="A3189" s="61" t="s">
        <v>430</v>
      </c>
      <c r="B3189" s="61" t="s">
        <v>431</v>
      </c>
      <c r="C3189" s="62">
        <v>2017</v>
      </c>
      <c r="D3189" s="61" t="s">
        <v>78</v>
      </c>
      <c r="E3189" s="62">
        <v>42</v>
      </c>
      <c r="F3189" s="62">
        <v>136880</v>
      </c>
      <c r="G3189" s="62">
        <v>22287</v>
      </c>
      <c r="H3189" s="62">
        <v>44.22</v>
      </c>
      <c r="I3189" s="62">
        <v>3259.05</v>
      </c>
      <c r="J3189" s="62">
        <v>127298.4</v>
      </c>
      <c r="K3189" s="62">
        <v>18947.62</v>
      </c>
      <c r="L3189" s="62">
        <v>16041</v>
      </c>
      <c r="M3189" s="62">
        <v>31.83</v>
      </c>
      <c r="N3189" s="62">
        <v>451.13</v>
      </c>
      <c r="O3189" s="62">
        <v>228495.08</v>
      </c>
      <c r="P3189" s="63"/>
      <c r="Q3189" s="63"/>
      <c r="R3189" s="63"/>
      <c r="S3189" s="63"/>
      <c r="T3189" s="63"/>
      <c r="U3189" s="63"/>
      <c r="V3189" s="63"/>
      <c r="W3189" s="63"/>
      <c r="X3189" s="63"/>
      <c r="Y3189" s="63"/>
      <c r="Z3189" s="62">
        <v>3236</v>
      </c>
      <c r="AA3189" s="62">
        <v>23331</v>
      </c>
      <c r="AB3189" s="62">
        <v>46.29</v>
      </c>
      <c r="AC3189" s="62">
        <v>77.05</v>
      </c>
    </row>
    <row r="3190" spans="1:29" ht="30" x14ac:dyDescent="0.25">
      <c r="A3190" s="61" t="s">
        <v>391</v>
      </c>
      <c r="B3190" s="61" t="s">
        <v>392</v>
      </c>
      <c r="C3190" s="62">
        <v>2007</v>
      </c>
      <c r="D3190" s="61" t="s">
        <v>99</v>
      </c>
      <c r="E3190" s="62">
        <v>56</v>
      </c>
      <c r="F3190" s="62">
        <v>211679</v>
      </c>
      <c r="G3190" s="62">
        <v>48310</v>
      </c>
      <c r="H3190" s="62">
        <v>71.89</v>
      </c>
      <c r="I3190" s="62">
        <v>3779.98</v>
      </c>
      <c r="J3190" s="62">
        <v>196861.47</v>
      </c>
      <c r="K3190" s="62">
        <v>40058</v>
      </c>
      <c r="L3190" s="62">
        <v>65069</v>
      </c>
      <c r="M3190" s="62">
        <v>96.83</v>
      </c>
      <c r="N3190" s="63"/>
      <c r="O3190" s="63"/>
      <c r="P3190" s="63"/>
      <c r="Q3190" s="63"/>
      <c r="R3190" s="63"/>
      <c r="S3190" s="63"/>
      <c r="T3190" s="63"/>
      <c r="U3190" s="63"/>
      <c r="V3190" s="63"/>
      <c r="W3190" s="63"/>
      <c r="X3190" s="63"/>
      <c r="Y3190" s="63"/>
      <c r="Z3190" s="62">
        <v>2470</v>
      </c>
      <c r="AA3190" s="62">
        <v>10549</v>
      </c>
      <c r="AB3190" s="62">
        <v>15.7</v>
      </c>
      <c r="AC3190" s="62">
        <v>44.11</v>
      </c>
    </row>
    <row r="3191" spans="1:29" ht="30" x14ac:dyDescent="0.25">
      <c r="A3191" s="61" t="s">
        <v>120</v>
      </c>
      <c r="B3191" s="61" t="s">
        <v>121</v>
      </c>
      <c r="C3191" s="62">
        <v>2014</v>
      </c>
      <c r="D3191" s="61" t="s">
        <v>83</v>
      </c>
      <c r="E3191" s="62">
        <v>10</v>
      </c>
      <c r="F3191" s="62">
        <v>895</v>
      </c>
      <c r="G3191" s="62">
        <v>397</v>
      </c>
      <c r="H3191" s="62">
        <v>3.31</v>
      </c>
      <c r="I3191" s="62">
        <v>89.5</v>
      </c>
      <c r="J3191" s="62">
        <v>832.35</v>
      </c>
      <c r="K3191" s="62">
        <v>167.8</v>
      </c>
      <c r="L3191" s="62">
        <v>275</v>
      </c>
      <c r="M3191" s="62">
        <v>2.29</v>
      </c>
      <c r="N3191" s="62">
        <v>16.78</v>
      </c>
      <c r="O3191" s="62">
        <v>2023.53</v>
      </c>
      <c r="P3191" s="63"/>
      <c r="Q3191" s="63"/>
      <c r="R3191" s="63"/>
      <c r="S3191" s="63"/>
      <c r="T3191" s="63"/>
      <c r="U3191" s="63"/>
      <c r="V3191" s="63"/>
      <c r="W3191" s="63"/>
      <c r="X3191" s="63"/>
      <c r="Y3191" s="63"/>
      <c r="Z3191" s="62">
        <v>101600</v>
      </c>
      <c r="AA3191" s="62">
        <v>7000</v>
      </c>
      <c r="AB3191" s="62">
        <v>58.33</v>
      </c>
      <c r="AC3191" s="62">
        <v>10160</v>
      </c>
    </row>
    <row r="3192" spans="1:29" ht="30" x14ac:dyDescent="0.25">
      <c r="A3192" s="61" t="s">
        <v>352</v>
      </c>
      <c r="B3192" s="61" t="s">
        <v>353</v>
      </c>
      <c r="C3192" s="62">
        <v>2014</v>
      </c>
      <c r="D3192" s="61" t="s">
        <v>99</v>
      </c>
      <c r="E3192" s="62">
        <v>50</v>
      </c>
      <c r="F3192" s="62">
        <v>158009</v>
      </c>
      <c r="G3192" s="62">
        <v>20190</v>
      </c>
      <c r="H3192" s="62">
        <v>33.65</v>
      </c>
      <c r="I3192" s="62">
        <v>3160.18</v>
      </c>
      <c r="J3192" s="62">
        <v>146948.37</v>
      </c>
      <c r="K3192" s="62">
        <v>19701</v>
      </c>
      <c r="L3192" s="62">
        <v>32029</v>
      </c>
      <c r="M3192" s="62">
        <v>53.38</v>
      </c>
      <c r="N3192" s="62">
        <v>394.02</v>
      </c>
      <c r="O3192" s="62">
        <v>237580.27</v>
      </c>
      <c r="P3192" s="63"/>
      <c r="Q3192" s="63"/>
      <c r="R3192" s="63"/>
      <c r="S3192" s="63"/>
      <c r="T3192" s="63"/>
      <c r="U3192" s="63"/>
      <c r="V3192" s="63"/>
      <c r="W3192" s="63"/>
      <c r="X3192" s="63"/>
      <c r="Y3192" s="63"/>
      <c r="Z3192" s="62">
        <v>1252</v>
      </c>
      <c r="AA3192" s="62">
        <v>17153</v>
      </c>
      <c r="AB3192" s="62">
        <v>28.59</v>
      </c>
      <c r="AC3192" s="62">
        <v>25.04</v>
      </c>
    </row>
    <row r="3193" spans="1:29" x14ac:dyDescent="0.25">
      <c r="A3193" s="61" t="s">
        <v>126</v>
      </c>
      <c r="B3193" s="61" t="s">
        <v>127</v>
      </c>
      <c r="C3193" s="62">
        <v>2010</v>
      </c>
      <c r="D3193" s="61" t="s">
        <v>226</v>
      </c>
      <c r="E3193" s="62">
        <v>50</v>
      </c>
      <c r="F3193" s="62">
        <v>272735</v>
      </c>
      <c r="G3193" s="62">
        <v>42145</v>
      </c>
      <c r="H3193" s="62">
        <v>70.239999999999995</v>
      </c>
      <c r="I3193" s="62">
        <v>5454.7</v>
      </c>
      <c r="J3193" s="62">
        <v>253643.55</v>
      </c>
      <c r="K3193" s="62">
        <v>18362.75</v>
      </c>
      <c r="L3193" s="62">
        <v>30418</v>
      </c>
      <c r="M3193" s="62">
        <v>50.7</v>
      </c>
      <c r="N3193" s="62">
        <v>367.26</v>
      </c>
      <c r="O3193" s="62">
        <v>221441.97</v>
      </c>
      <c r="P3193" s="63"/>
      <c r="Q3193" s="63"/>
      <c r="R3193" s="63"/>
      <c r="S3193" s="63"/>
      <c r="T3193" s="63"/>
      <c r="U3193" s="63"/>
      <c r="V3193" s="63"/>
      <c r="W3193" s="63"/>
      <c r="X3193" s="63"/>
      <c r="Y3193" s="63"/>
      <c r="Z3193" s="62">
        <v>1995</v>
      </c>
      <c r="AA3193" s="62">
        <v>19281</v>
      </c>
      <c r="AB3193" s="62">
        <v>32.14</v>
      </c>
      <c r="AC3193" s="62">
        <v>39.9</v>
      </c>
    </row>
    <row r="3194" spans="1:29" ht="30" x14ac:dyDescent="0.25">
      <c r="A3194" s="61" t="s">
        <v>439</v>
      </c>
      <c r="B3194" s="61" t="s">
        <v>440</v>
      </c>
      <c r="C3194" s="62">
        <v>2018</v>
      </c>
      <c r="D3194" s="61" t="s">
        <v>75</v>
      </c>
      <c r="E3194" s="62">
        <v>4</v>
      </c>
      <c r="F3194" s="63"/>
      <c r="G3194" s="63"/>
      <c r="H3194" s="63"/>
      <c r="I3194" s="63"/>
      <c r="J3194" s="63"/>
      <c r="K3194" s="62">
        <v>0</v>
      </c>
      <c r="L3194" s="63"/>
      <c r="M3194" s="63"/>
      <c r="N3194" s="63"/>
      <c r="O3194" s="63"/>
      <c r="P3194" s="63"/>
      <c r="Q3194" s="63"/>
      <c r="R3194" s="63"/>
      <c r="S3194" s="63"/>
      <c r="T3194" s="63"/>
      <c r="U3194" s="63"/>
      <c r="V3194" s="63"/>
      <c r="W3194" s="63"/>
      <c r="X3194" s="63"/>
      <c r="Y3194" s="63"/>
      <c r="Z3194" s="62">
        <v>11622.32</v>
      </c>
      <c r="AA3194" s="62">
        <v>1679</v>
      </c>
      <c r="AB3194" s="62">
        <v>34.979999999999997</v>
      </c>
      <c r="AC3194" s="62">
        <v>2905.58</v>
      </c>
    </row>
    <row r="3195" spans="1:29" x14ac:dyDescent="0.25">
      <c r="A3195" s="61" t="s">
        <v>157</v>
      </c>
      <c r="B3195" s="61" t="s">
        <v>158</v>
      </c>
      <c r="C3195" s="62">
        <v>2013</v>
      </c>
      <c r="D3195" s="61" t="s">
        <v>75</v>
      </c>
      <c r="E3195" s="62">
        <v>12</v>
      </c>
      <c r="F3195" s="62">
        <v>608</v>
      </c>
      <c r="G3195" s="62">
        <v>108</v>
      </c>
      <c r="H3195" s="62">
        <v>0.75</v>
      </c>
      <c r="I3195" s="62">
        <v>50.67</v>
      </c>
      <c r="J3195" s="62">
        <v>565.44000000000005</v>
      </c>
      <c r="K3195" s="62">
        <v>8.73</v>
      </c>
      <c r="L3195" s="62">
        <v>68</v>
      </c>
      <c r="M3195" s="62">
        <v>0.47</v>
      </c>
      <c r="N3195" s="62">
        <v>0.73</v>
      </c>
      <c r="O3195" s="62">
        <v>105.27</v>
      </c>
      <c r="P3195" s="63"/>
      <c r="Q3195" s="63"/>
      <c r="R3195" s="63"/>
      <c r="S3195" s="63"/>
      <c r="T3195" s="63"/>
      <c r="U3195" s="63"/>
      <c r="V3195" s="63"/>
      <c r="W3195" s="63"/>
      <c r="X3195" s="63"/>
      <c r="Y3195" s="63"/>
      <c r="Z3195" s="62">
        <v>1048.0999999999999</v>
      </c>
      <c r="AA3195" s="62">
        <v>4782</v>
      </c>
      <c r="AB3195" s="62">
        <v>33.21</v>
      </c>
      <c r="AC3195" s="62">
        <v>87.34</v>
      </c>
    </row>
    <row r="3196" spans="1:29" ht="30" x14ac:dyDescent="0.25">
      <c r="A3196" s="61" t="s">
        <v>287</v>
      </c>
      <c r="B3196" s="61" t="s">
        <v>288</v>
      </c>
      <c r="C3196" s="62">
        <v>2018</v>
      </c>
      <c r="D3196" s="61" t="s">
        <v>99</v>
      </c>
      <c r="E3196" s="62">
        <v>64</v>
      </c>
      <c r="F3196" s="62">
        <v>506296</v>
      </c>
      <c r="G3196" s="62">
        <v>94430</v>
      </c>
      <c r="H3196" s="62">
        <v>122.96</v>
      </c>
      <c r="I3196" s="62">
        <v>7910.88</v>
      </c>
      <c r="J3196" s="62">
        <v>470855.28</v>
      </c>
      <c r="K3196" s="62">
        <v>0</v>
      </c>
      <c r="L3196" s="63"/>
      <c r="M3196" s="63"/>
      <c r="N3196" s="63"/>
      <c r="O3196" s="63"/>
      <c r="P3196" s="63"/>
      <c r="Q3196" s="63"/>
      <c r="R3196" s="63"/>
      <c r="S3196" s="63"/>
      <c r="T3196" s="63"/>
      <c r="U3196" s="63"/>
      <c r="V3196" s="63"/>
      <c r="W3196" s="63"/>
      <c r="X3196" s="63"/>
      <c r="Y3196" s="63"/>
      <c r="Z3196" s="62">
        <v>129843</v>
      </c>
      <c r="AA3196" s="62">
        <v>31175</v>
      </c>
      <c r="AB3196" s="62">
        <v>40.590000000000003</v>
      </c>
      <c r="AC3196" s="62">
        <v>2028.8</v>
      </c>
    </row>
    <row r="3197" spans="1:29" x14ac:dyDescent="0.25">
      <c r="A3197" s="61" t="s">
        <v>196</v>
      </c>
      <c r="B3197" s="61" t="s">
        <v>197</v>
      </c>
      <c r="C3197" s="62">
        <v>2017</v>
      </c>
      <c r="D3197" s="61" t="s">
        <v>78</v>
      </c>
      <c r="E3197" s="62">
        <v>24</v>
      </c>
      <c r="F3197" s="62">
        <v>67426</v>
      </c>
      <c r="G3197" s="62">
        <v>11348</v>
      </c>
      <c r="H3197" s="62">
        <v>39.4</v>
      </c>
      <c r="I3197" s="62">
        <v>2809.42</v>
      </c>
      <c r="J3197" s="62">
        <v>62706.18</v>
      </c>
      <c r="K3197" s="62">
        <v>5156.16</v>
      </c>
      <c r="L3197" s="62">
        <v>11040</v>
      </c>
      <c r="M3197" s="62">
        <v>38.33</v>
      </c>
      <c r="N3197" s="62">
        <v>214.84</v>
      </c>
      <c r="O3197" s="62">
        <v>62179.67</v>
      </c>
      <c r="P3197" s="63"/>
      <c r="Q3197" s="63"/>
      <c r="R3197" s="63"/>
      <c r="S3197" s="63"/>
      <c r="T3197" s="63"/>
      <c r="U3197" s="63"/>
      <c r="V3197" s="63"/>
      <c r="W3197" s="63"/>
      <c r="X3197" s="63"/>
      <c r="Y3197" s="63"/>
      <c r="Z3197" s="62">
        <v>47800</v>
      </c>
      <c r="AA3197" s="62">
        <v>3482</v>
      </c>
      <c r="AB3197" s="62">
        <v>12.09</v>
      </c>
      <c r="AC3197" s="62">
        <v>1991.67</v>
      </c>
    </row>
    <row r="3198" spans="1:29" x14ac:dyDescent="0.25">
      <c r="A3198" s="61" t="s">
        <v>371</v>
      </c>
      <c r="B3198" s="61" t="s">
        <v>372</v>
      </c>
      <c r="C3198" s="62">
        <v>2014</v>
      </c>
      <c r="D3198" s="61" t="s">
        <v>78</v>
      </c>
      <c r="E3198" s="62">
        <v>59</v>
      </c>
      <c r="F3198" s="62">
        <v>595080</v>
      </c>
      <c r="G3198" s="62">
        <v>105449</v>
      </c>
      <c r="H3198" s="62">
        <v>148.94</v>
      </c>
      <c r="I3198" s="62">
        <v>10086.1</v>
      </c>
      <c r="J3198" s="62">
        <v>553424.4</v>
      </c>
      <c r="K3198" s="62">
        <v>0</v>
      </c>
      <c r="L3198" s="63"/>
      <c r="M3198" s="63"/>
      <c r="N3198" s="63"/>
      <c r="O3198" s="63"/>
      <c r="P3198" s="63"/>
      <c r="Q3198" s="63"/>
      <c r="R3198" s="63"/>
      <c r="S3198" s="63"/>
      <c r="T3198" s="63"/>
      <c r="U3198" s="63"/>
      <c r="V3198" s="63"/>
      <c r="W3198" s="63"/>
      <c r="X3198" s="63"/>
      <c r="Y3198" s="63"/>
      <c r="Z3198" s="62">
        <v>1117090</v>
      </c>
      <c r="AA3198" s="62">
        <v>80581</v>
      </c>
      <c r="AB3198" s="62">
        <v>113.81</v>
      </c>
      <c r="AC3198" s="62">
        <v>18933.73</v>
      </c>
    </row>
    <row r="3199" spans="1:29" ht="30" x14ac:dyDescent="0.25">
      <c r="A3199" s="61" t="s">
        <v>224</v>
      </c>
      <c r="B3199" s="61" t="s">
        <v>225</v>
      </c>
      <c r="C3199" s="62">
        <v>2008</v>
      </c>
      <c r="D3199" s="61" t="s">
        <v>72</v>
      </c>
      <c r="E3199" s="62">
        <v>6</v>
      </c>
      <c r="F3199" s="62">
        <v>9654</v>
      </c>
      <c r="G3199" s="62">
        <v>2301</v>
      </c>
      <c r="H3199" s="62">
        <v>31.96</v>
      </c>
      <c r="I3199" s="62">
        <v>1609</v>
      </c>
      <c r="J3199" s="62">
        <v>8978.2199999999993</v>
      </c>
      <c r="K3199" s="62">
        <v>0</v>
      </c>
      <c r="L3199" s="63"/>
      <c r="M3199" s="63"/>
      <c r="N3199" s="63"/>
      <c r="O3199" s="63"/>
      <c r="P3199" s="63"/>
      <c r="Q3199" s="63"/>
      <c r="R3199" s="63"/>
      <c r="S3199" s="63"/>
      <c r="T3199" s="63"/>
      <c r="U3199" s="63"/>
      <c r="V3199" s="63"/>
      <c r="W3199" s="63"/>
      <c r="X3199" s="63"/>
      <c r="Y3199" s="63"/>
      <c r="Z3199" s="62">
        <v>0</v>
      </c>
      <c r="AA3199" s="63"/>
      <c r="AB3199" s="63"/>
      <c r="AC3199" s="62">
        <v>0</v>
      </c>
    </row>
    <row r="3200" spans="1:29" ht="30" x14ac:dyDescent="0.25">
      <c r="A3200" s="61" t="s">
        <v>117</v>
      </c>
      <c r="B3200" s="61" t="s">
        <v>118</v>
      </c>
      <c r="C3200" s="62">
        <v>2004</v>
      </c>
      <c r="D3200" s="61" t="s">
        <v>563</v>
      </c>
      <c r="E3200" s="62">
        <v>33</v>
      </c>
      <c r="F3200" s="62">
        <v>169812</v>
      </c>
      <c r="G3200" s="62">
        <v>32666</v>
      </c>
      <c r="H3200" s="62">
        <v>82.49</v>
      </c>
      <c r="I3200" s="62">
        <v>5145.82</v>
      </c>
      <c r="J3200" s="62">
        <v>157925.16</v>
      </c>
      <c r="K3200" s="62">
        <v>16034.92</v>
      </c>
      <c r="L3200" s="62">
        <v>18403</v>
      </c>
      <c r="M3200" s="62">
        <v>46.47</v>
      </c>
      <c r="N3200" s="62">
        <v>485.91</v>
      </c>
      <c r="O3200" s="62">
        <v>193369.88</v>
      </c>
      <c r="P3200" s="63"/>
      <c r="Q3200" s="63"/>
      <c r="R3200" s="63"/>
      <c r="S3200" s="63"/>
      <c r="T3200" s="63"/>
      <c r="U3200" s="63"/>
      <c r="V3200" s="63"/>
      <c r="W3200" s="63"/>
      <c r="X3200" s="63"/>
      <c r="Y3200" s="63"/>
      <c r="Z3200" s="62">
        <v>3166</v>
      </c>
      <c r="AA3200" s="62">
        <v>11205</v>
      </c>
      <c r="AB3200" s="62">
        <v>28.3</v>
      </c>
      <c r="AC3200" s="62">
        <v>95.94</v>
      </c>
    </row>
    <row r="3201" spans="1:29" x14ac:dyDescent="0.25">
      <c r="A3201" s="61" t="s">
        <v>70</v>
      </c>
      <c r="B3201" s="61" t="s">
        <v>71</v>
      </c>
      <c r="C3201" s="62">
        <v>2014</v>
      </c>
      <c r="D3201" s="61" t="s">
        <v>135</v>
      </c>
      <c r="E3201" s="62">
        <v>196</v>
      </c>
      <c r="F3201" s="62">
        <v>981710</v>
      </c>
      <c r="G3201" s="62">
        <v>129172</v>
      </c>
      <c r="H3201" s="62">
        <v>54.92</v>
      </c>
      <c r="I3201" s="62">
        <v>5008.72</v>
      </c>
      <c r="J3201" s="62">
        <v>912990.3</v>
      </c>
      <c r="K3201" s="62">
        <v>159500</v>
      </c>
      <c r="L3201" s="62">
        <v>230384</v>
      </c>
      <c r="M3201" s="62">
        <v>97.95</v>
      </c>
      <c r="N3201" s="62">
        <v>813.78</v>
      </c>
      <c r="O3201" s="62">
        <v>1923458.35</v>
      </c>
      <c r="P3201" s="63"/>
      <c r="Q3201" s="63"/>
      <c r="R3201" s="63"/>
      <c r="S3201" s="63"/>
      <c r="T3201" s="63"/>
      <c r="U3201" s="63"/>
      <c r="V3201" s="63"/>
      <c r="W3201" s="63"/>
      <c r="X3201" s="63"/>
      <c r="Y3201" s="63"/>
      <c r="Z3201" s="62">
        <v>16653</v>
      </c>
      <c r="AA3201" s="62">
        <v>149411</v>
      </c>
      <c r="AB3201" s="62">
        <v>63.53</v>
      </c>
      <c r="AC3201" s="62">
        <v>84.96</v>
      </c>
    </row>
    <row r="3202" spans="1:29" x14ac:dyDescent="0.25">
      <c r="A3202" s="61" t="s">
        <v>260</v>
      </c>
      <c r="B3202" s="61" t="s">
        <v>261</v>
      </c>
      <c r="C3202" s="62">
        <v>2016</v>
      </c>
      <c r="D3202" s="61" t="s">
        <v>78</v>
      </c>
      <c r="E3202" s="62">
        <v>12</v>
      </c>
      <c r="F3202" s="62">
        <v>49732</v>
      </c>
      <c r="G3202" s="62">
        <v>10364</v>
      </c>
      <c r="H3202" s="62">
        <v>71.97</v>
      </c>
      <c r="I3202" s="62">
        <v>4144.33</v>
      </c>
      <c r="J3202" s="62">
        <v>46250.76</v>
      </c>
      <c r="K3202" s="62">
        <v>0</v>
      </c>
      <c r="L3202" s="62">
        <v>481</v>
      </c>
      <c r="M3202" s="62">
        <v>3.34</v>
      </c>
      <c r="N3202" s="63"/>
      <c r="O3202" s="63"/>
      <c r="P3202" s="63"/>
      <c r="Q3202" s="63"/>
      <c r="R3202" s="63"/>
      <c r="S3202" s="63"/>
      <c r="T3202" s="63"/>
      <c r="U3202" s="63"/>
      <c r="V3202" s="63"/>
      <c r="W3202" s="63"/>
      <c r="X3202" s="63"/>
      <c r="Y3202" s="63"/>
      <c r="Z3202" s="62">
        <v>944</v>
      </c>
      <c r="AA3202" s="62">
        <v>8900</v>
      </c>
      <c r="AB3202" s="62">
        <v>61.81</v>
      </c>
      <c r="AC3202" s="62">
        <v>78.67</v>
      </c>
    </row>
    <row r="3203" spans="1:29" ht="30" x14ac:dyDescent="0.25">
      <c r="A3203" s="61" t="s">
        <v>216</v>
      </c>
      <c r="B3203" s="61" t="s">
        <v>217</v>
      </c>
      <c r="C3203" s="62">
        <v>2009</v>
      </c>
      <c r="D3203" s="61" t="s">
        <v>75</v>
      </c>
      <c r="E3203" s="62">
        <v>86</v>
      </c>
      <c r="F3203" s="62">
        <v>2026556</v>
      </c>
      <c r="G3203" s="62">
        <v>251338</v>
      </c>
      <c r="H3203" s="62">
        <v>243.54</v>
      </c>
      <c r="I3203" s="62">
        <v>23564.6</v>
      </c>
      <c r="J3203" s="62">
        <v>1884697.08</v>
      </c>
      <c r="K3203" s="62">
        <v>9354.0300000000007</v>
      </c>
      <c r="L3203" s="62">
        <v>17646</v>
      </c>
      <c r="M3203" s="62">
        <v>17.100000000000001</v>
      </c>
      <c r="N3203" s="62">
        <v>108.77</v>
      </c>
      <c r="O3203" s="62">
        <v>112803</v>
      </c>
      <c r="P3203" s="63"/>
      <c r="Q3203" s="63"/>
      <c r="R3203" s="63"/>
      <c r="S3203" s="63"/>
      <c r="T3203" s="63"/>
      <c r="U3203" s="63"/>
      <c r="V3203" s="63"/>
      <c r="W3203" s="63"/>
      <c r="X3203" s="63"/>
      <c r="Y3203" s="63"/>
      <c r="Z3203" s="62">
        <v>9202</v>
      </c>
      <c r="AA3203" s="62">
        <v>131463</v>
      </c>
      <c r="AB3203" s="62">
        <v>127.39</v>
      </c>
      <c r="AC3203" s="62">
        <v>107</v>
      </c>
    </row>
    <row r="3204" spans="1:29" x14ac:dyDescent="0.25">
      <c r="A3204" s="61" t="s">
        <v>70</v>
      </c>
      <c r="B3204" s="61" t="s">
        <v>71</v>
      </c>
      <c r="C3204" s="62">
        <v>2009</v>
      </c>
      <c r="D3204" s="61" t="s">
        <v>72</v>
      </c>
      <c r="E3204" s="62">
        <v>67</v>
      </c>
      <c r="F3204" s="62">
        <v>271840</v>
      </c>
      <c r="G3204" s="62">
        <v>40031</v>
      </c>
      <c r="H3204" s="62">
        <v>49.79</v>
      </c>
      <c r="I3204" s="62">
        <v>4057.31</v>
      </c>
      <c r="J3204" s="62">
        <v>252811.2</v>
      </c>
      <c r="K3204" s="62">
        <v>16638</v>
      </c>
      <c r="L3204" s="62">
        <v>27817</v>
      </c>
      <c r="M3204" s="62">
        <v>34.6</v>
      </c>
      <c r="N3204" s="62">
        <v>248.33</v>
      </c>
      <c r="O3204" s="62">
        <v>200642.63</v>
      </c>
      <c r="P3204" s="63"/>
      <c r="Q3204" s="63"/>
      <c r="R3204" s="63"/>
      <c r="S3204" s="63"/>
      <c r="T3204" s="63"/>
      <c r="U3204" s="63"/>
      <c r="V3204" s="63"/>
      <c r="W3204" s="63"/>
      <c r="X3204" s="63"/>
      <c r="Y3204" s="63"/>
      <c r="Z3204" s="62">
        <v>1908</v>
      </c>
      <c r="AA3204" s="62">
        <v>8960</v>
      </c>
      <c r="AB3204" s="62">
        <v>11.14</v>
      </c>
      <c r="AC3204" s="62">
        <v>28.48</v>
      </c>
    </row>
    <row r="3205" spans="1:29" x14ac:dyDescent="0.25">
      <c r="A3205" s="61" t="s">
        <v>332</v>
      </c>
      <c r="B3205" s="61" t="s">
        <v>333</v>
      </c>
      <c r="C3205" s="62">
        <v>2012</v>
      </c>
      <c r="D3205" s="61" t="s">
        <v>314</v>
      </c>
      <c r="E3205" s="62">
        <v>64</v>
      </c>
      <c r="F3205" s="62">
        <v>160876</v>
      </c>
      <c r="G3205" s="62">
        <v>24147</v>
      </c>
      <c r="H3205" s="62">
        <v>31.44</v>
      </c>
      <c r="I3205" s="62">
        <v>2513.69</v>
      </c>
      <c r="J3205" s="62">
        <v>149614.68</v>
      </c>
      <c r="K3205" s="62">
        <v>15589.72</v>
      </c>
      <c r="L3205" s="62">
        <v>13578</v>
      </c>
      <c r="M3205" s="62">
        <v>17.68</v>
      </c>
      <c r="N3205" s="62">
        <v>243.59</v>
      </c>
      <c r="O3205" s="62">
        <v>188001.09</v>
      </c>
      <c r="P3205" s="63"/>
      <c r="Q3205" s="63"/>
      <c r="R3205" s="63"/>
      <c r="S3205" s="63"/>
      <c r="T3205" s="63"/>
      <c r="U3205" s="63"/>
      <c r="V3205" s="63"/>
      <c r="W3205" s="63"/>
      <c r="X3205" s="63"/>
      <c r="Y3205" s="63"/>
      <c r="Z3205" s="62">
        <v>169510</v>
      </c>
      <c r="AA3205" s="62">
        <v>28557</v>
      </c>
      <c r="AB3205" s="62">
        <v>37.18</v>
      </c>
      <c r="AC3205" s="62">
        <v>2648.59</v>
      </c>
    </row>
    <row r="3206" spans="1:29" ht="30" x14ac:dyDescent="0.25">
      <c r="A3206" s="61" t="s">
        <v>415</v>
      </c>
      <c r="B3206" s="61" t="s">
        <v>416</v>
      </c>
      <c r="C3206" s="62">
        <v>2010</v>
      </c>
      <c r="D3206" s="61" t="s">
        <v>78</v>
      </c>
      <c r="E3206" s="62">
        <v>98</v>
      </c>
      <c r="F3206" s="62">
        <v>820506</v>
      </c>
      <c r="G3206" s="62">
        <v>100113</v>
      </c>
      <c r="H3206" s="62">
        <v>85.13</v>
      </c>
      <c r="I3206" s="62">
        <v>8372.51</v>
      </c>
      <c r="J3206" s="62">
        <v>763070.58</v>
      </c>
      <c r="K3206" s="62">
        <v>0</v>
      </c>
      <c r="L3206" s="63"/>
      <c r="M3206" s="63"/>
      <c r="N3206" s="63"/>
      <c r="O3206" s="63"/>
      <c r="P3206" s="63"/>
      <c r="Q3206" s="63"/>
      <c r="R3206" s="63"/>
      <c r="S3206" s="63"/>
      <c r="T3206" s="63"/>
      <c r="U3206" s="63"/>
      <c r="V3206" s="63"/>
      <c r="W3206" s="63"/>
      <c r="X3206" s="63"/>
      <c r="Y3206" s="63"/>
      <c r="Z3206" s="62">
        <v>304.93</v>
      </c>
      <c r="AA3206" s="62">
        <v>33543</v>
      </c>
      <c r="AB3206" s="62">
        <v>28.52</v>
      </c>
      <c r="AC3206" s="62">
        <v>3.11</v>
      </c>
    </row>
    <row r="3207" spans="1:29" x14ac:dyDescent="0.25">
      <c r="A3207" s="61" t="s">
        <v>413</v>
      </c>
      <c r="B3207" s="61" t="s">
        <v>414</v>
      </c>
      <c r="C3207" s="62">
        <v>2007</v>
      </c>
      <c r="D3207" s="61" t="s">
        <v>78</v>
      </c>
      <c r="E3207" s="62">
        <v>20</v>
      </c>
      <c r="F3207" s="62">
        <v>37672</v>
      </c>
      <c r="G3207" s="62">
        <v>5779</v>
      </c>
      <c r="H3207" s="62">
        <v>24.08</v>
      </c>
      <c r="I3207" s="62">
        <v>1883.6</v>
      </c>
      <c r="J3207" s="62">
        <v>35034.959999999999</v>
      </c>
      <c r="K3207" s="62">
        <v>12753</v>
      </c>
      <c r="L3207" s="62">
        <v>21776</v>
      </c>
      <c r="M3207" s="62">
        <v>90.73</v>
      </c>
      <c r="N3207" s="62">
        <v>637.65</v>
      </c>
      <c r="O3207" s="62">
        <v>153792.25</v>
      </c>
      <c r="P3207" s="63"/>
      <c r="Q3207" s="63"/>
      <c r="R3207" s="63"/>
      <c r="S3207" s="63"/>
      <c r="T3207" s="63"/>
      <c r="U3207" s="63"/>
      <c r="V3207" s="63"/>
      <c r="W3207" s="63"/>
      <c r="X3207" s="63"/>
      <c r="Y3207" s="63"/>
      <c r="Z3207" s="62">
        <v>62063</v>
      </c>
      <c r="AA3207" s="62">
        <v>6633</v>
      </c>
      <c r="AB3207" s="62">
        <v>27.64</v>
      </c>
      <c r="AC3207" s="62">
        <v>3103.15</v>
      </c>
    </row>
    <row r="3208" spans="1:29" x14ac:dyDescent="0.25">
      <c r="A3208" s="61" t="s">
        <v>79</v>
      </c>
      <c r="B3208" s="61" t="s">
        <v>80</v>
      </c>
      <c r="C3208" s="62">
        <v>2004</v>
      </c>
      <c r="D3208" s="61" t="s">
        <v>86</v>
      </c>
      <c r="E3208" s="62">
        <v>60</v>
      </c>
      <c r="F3208" s="63"/>
      <c r="G3208" s="62">
        <v>0</v>
      </c>
      <c r="H3208" s="62">
        <v>0</v>
      </c>
      <c r="I3208" s="63"/>
      <c r="J3208" s="63"/>
      <c r="K3208" s="62">
        <v>0</v>
      </c>
      <c r="L3208" s="63"/>
      <c r="M3208" s="63"/>
      <c r="N3208" s="63"/>
      <c r="O3208" s="63"/>
      <c r="P3208" s="63"/>
      <c r="Q3208" s="63"/>
      <c r="R3208" s="63"/>
      <c r="S3208" s="63"/>
      <c r="T3208" s="63"/>
      <c r="U3208" s="63"/>
      <c r="V3208" s="63"/>
      <c r="W3208" s="63"/>
      <c r="X3208" s="63"/>
      <c r="Y3208" s="63"/>
      <c r="Z3208" s="62">
        <v>0</v>
      </c>
      <c r="AA3208" s="63"/>
      <c r="AB3208" s="63"/>
      <c r="AC3208" s="62">
        <v>0</v>
      </c>
    </row>
    <row r="3209" spans="1:29" ht="45" x14ac:dyDescent="0.25">
      <c r="A3209" s="61" t="s">
        <v>109</v>
      </c>
      <c r="B3209" s="61" t="s">
        <v>110</v>
      </c>
      <c r="C3209" s="62">
        <v>2013</v>
      </c>
      <c r="D3209" s="61" t="s">
        <v>83</v>
      </c>
      <c r="E3209" s="62">
        <v>6</v>
      </c>
      <c r="F3209" s="62">
        <v>242</v>
      </c>
      <c r="G3209" s="62">
        <v>249</v>
      </c>
      <c r="H3209" s="62">
        <v>3.46</v>
      </c>
      <c r="I3209" s="62">
        <v>40.33</v>
      </c>
      <c r="J3209" s="62">
        <v>225.06</v>
      </c>
      <c r="K3209" s="62">
        <v>0</v>
      </c>
      <c r="L3209" s="63"/>
      <c r="M3209" s="63"/>
      <c r="N3209" s="63"/>
      <c r="O3209" s="63"/>
      <c r="P3209" s="62">
        <v>4520</v>
      </c>
      <c r="Q3209" s="62">
        <v>8749</v>
      </c>
      <c r="R3209" s="62">
        <v>121.51</v>
      </c>
      <c r="S3209" s="62">
        <v>753</v>
      </c>
      <c r="T3209" s="62">
        <v>57263.88</v>
      </c>
      <c r="U3209" s="63"/>
      <c r="V3209" s="63"/>
      <c r="W3209" s="63"/>
      <c r="X3209" s="63"/>
      <c r="Y3209" s="63"/>
      <c r="Z3209" s="62">
        <v>6315</v>
      </c>
      <c r="AA3209" s="62">
        <v>22800</v>
      </c>
      <c r="AB3209" s="62">
        <v>316.67</v>
      </c>
      <c r="AC3209" s="62">
        <v>1052.5</v>
      </c>
    </row>
    <row r="3210" spans="1:29" ht="30" x14ac:dyDescent="0.25">
      <c r="A3210" s="61" t="s">
        <v>237</v>
      </c>
      <c r="B3210" s="61" t="s">
        <v>238</v>
      </c>
      <c r="C3210" s="62">
        <v>2010</v>
      </c>
      <c r="D3210" s="61" t="s">
        <v>75</v>
      </c>
      <c r="E3210" s="62">
        <v>20</v>
      </c>
      <c r="F3210" s="62">
        <v>0</v>
      </c>
      <c r="G3210" s="62">
        <v>0</v>
      </c>
      <c r="H3210" s="62">
        <v>0</v>
      </c>
      <c r="I3210" s="62">
        <v>0</v>
      </c>
      <c r="J3210" s="62">
        <v>0</v>
      </c>
      <c r="K3210" s="62">
        <v>17829.29</v>
      </c>
      <c r="L3210" s="62">
        <v>26856</v>
      </c>
      <c r="M3210" s="62">
        <v>111.9</v>
      </c>
      <c r="N3210" s="62">
        <v>891.46</v>
      </c>
      <c r="O3210" s="62">
        <v>215008.78</v>
      </c>
      <c r="P3210" s="63"/>
      <c r="Q3210" s="63"/>
      <c r="R3210" s="63"/>
      <c r="S3210" s="63"/>
      <c r="T3210" s="63"/>
      <c r="U3210" s="63"/>
      <c r="V3210" s="63"/>
      <c r="W3210" s="63"/>
      <c r="X3210" s="63"/>
      <c r="Y3210" s="63"/>
      <c r="Z3210" s="62">
        <v>445485</v>
      </c>
      <c r="AA3210" s="62">
        <v>23201</v>
      </c>
      <c r="AB3210" s="62">
        <v>96.67</v>
      </c>
      <c r="AC3210" s="62">
        <v>22274.25</v>
      </c>
    </row>
    <row r="3211" spans="1:29" x14ac:dyDescent="0.25">
      <c r="A3211" s="61" t="s">
        <v>251</v>
      </c>
      <c r="B3211" s="61" t="s">
        <v>252</v>
      </c>
      <c r="C3211" s="62">
        <v>2003</v>
      </c>
      <c r="D3211" s="61" t="s">
        <v>75</v>
      </c>
      <c r="E3211" s="62">
        <v>5</v>
      </c>
      <c r="F3211" s="63"/>
      <c r="G3211" s="63"/>
      <c r="H3211" s="63"/>
      <c r="I3211" s="63"/>
      <c r="J3211" s="63"/>
      <c r="K3211" s="62">
        <v>15.52</v>
      </c>
      <c r="L3211" s="62">
        <v>20</v>
      </c>
      <c r="M3211" s="62">
        <v>0.33</v>
      </c>
      <c r="N3211" s="63"/>
      <c r="O3211" s="63"/>
      <c r="P3211" s="63"/>
      <c r="Q3211" s="63"/>
      <c r="R3211" s="63"/>
      <c r="S3211" s="63"/>
      <c r="T3211" s="63"/>
      <c r="U3211" s="63"/>
      <c r="V3211" s="63"/>
      <c r="W3211" s="63"/>
      <c r="X3211" s="63"/>
      <c r="Y3211" s="63"/>
      <c r="Z3211" s="62">
        <v>275</v>
      </c>
      <c r="AA3211" s="62">
        <v>2108</v>
      </c>
      <c r="AB3211" s="62">
        <v>35.130000000000003</v>
      </c>
      <c r="AC3211" s="62">
        <v>55</v>
      </c>
    </row>
    <row r="3212" spans="1:29" ht="30" x14ac:dyDescent="0.25">
      <c r="A3212" s="61" t="s">
        <v>350</v>
      </c>
      <c r="B3212" s="61" t="s">
        <v>351</v>
      </c>
      <c r="C3212" s="62">
        <v>2012</v>
      </c>
      <c r="D3212" s="61" t="s">
        <v>78</v>
      </c>
      <c r="E3212" s="62">
        <v>51</v>
      </c>
      <c r="F3212" s="62">
        <v>339572</v>
      </c>
      <c r="G3212" s="62">
        <v>51001</v>
      </c>
      <c r="H3212" s="62">
        <v>83.33</v>
      </c>
      <c r="I3212" s="62">
        <v>6658.27</v>
      </c>
      <c r="J3212" s="62">
        <v>315801.96000000002</v>
      </c>
      <c r="K3212" s="62">
        <v>2753</v>
      </c>
      <c r="L3212" s="62">
        <v>4828</v>
      </c>
      <c r="M3212" s="62">
        <v>7.89</v>
      </c>
      <c r="N3212" s="62">
        <v>53.98</v>
      </c>
      <c r="O3212" s="62">
        <v>33199.25</v>
      </c>
      <c r="P3212" s="63"/>
      <c r="Q3212" s="63"/>
      <c r="R3212" s="63"/>
      <c r="S3212" s="63"/>
      <c r="T3212" s="63"/>
      <c r="U3212" s="63"/>
      <c r="V3212" s="63"/>
      <c r="W3212" s="63"/>
      <c r="X3212" s="63"/>
      <c r="Y3212" s="63"/>
      <c r="Z3212" s="62">
        <v>61086.89</v>
      </c>
      <c r="AA3212" s="62">
        <v>16192</v>
      </c>
      <c r="AB3212" s="62">
        <v>26.46</v>
      </c>
      <c r="AC3212" s="62">
        <v>1197.78</v>
      </c>
    </row>
    <row r="3213" spans="1:29" ht="30" x14ac:dyDescent="0.25">
      <c r="A3213" s="61" t="s">
        <v>138</v>
      </c>
      <c r="B3213" s="61" t="s">
        <v>139</v>
      </c>
      <c r="C3213" s="62">
        <v>2004</v>
      </c>
      <c r="D3213" s="61" t="s">
        <v>89</v>
      </c>
      <c r="E3213" s="62">
        <v>108</v>
      </c>
      <c r="F3213" s="62">
        <v>377383</v>
      </c>
      <c r="G3213" s="62">
        <v>47359</v>
      </c>
      <c r="H3213" s="62">
        <v>36.54</v>
      </c>
      <c r="I3213" s="62">
        <v>3494.29</v>
      </c>
      <c r="J3213" s="62">
        <v>350966.19</v>
      </c>
      <c r="K3213" s="62">
        <v>65371.48</v>
      </c>
      <c r="L3213" s="62">
        <v>77172</v>
      </c>
      <c r="M3213" s="62">
        <v>59.55</v>
      </c>
      <c r="N3213" s="62">
        <v>605.29</v>
      </c>
      <c r="O3213" s="62">
        <v>788334.34</v>
      </c>
      <c r="P3213" s="63"/>
      <c r="Q3213" s="63"/>
      <c r="R3213" s="63"/>
      <c r="S3213" s="63"/>
      <c r="T3213" s="63"/>
      <c r="U3213" s="63"/>
      <c r="V3213" s="63"/>
      <c r="W3213" s="63"/>
      <c r="X3213" s="63"/>
      <c r="Y3213" s="63"/>
      <c r="Z3213" s="62">
        <v>131500</v>
      </c>
      <c r="AA3213" s="62">
        <v>8192</v>
      </c>
      <c r="AB3213" s="62">
        <v>6.32</v>
      </c>
      <c r="AC3213" s="62">
        <v>1217.5899999999999</v>
      </c>
    </row>
    <row r="3214" spans="1:29" ht="30" x14ac:dyDescent="0.25">
      <c r="A3214" s="61" t="s">
        <v>269</v>
      </c>
      <c r="B3214" s="61" t="s">
        <v>270</v>
      </c>
      <c r="C3214" s="62">
        <v>2005</v>
      </c>
      <c r="D3214" s="61" t="s">
        <v>150</v>
      </c>
      <c r="E3214" s="62">
        <v>22</v>
      </c>
      <c r="F3214" s="63"/>
      <c r="G3214" s="63"/>
      <c r="H3214" s="63"/>
      <c r="I3214" s="63"/>
      <c r="J3214" s="63"/>
      <c r="K3214" s="62">
        <v>0</v>
      </c>
      <c r="L3214" s="63"/>
      <c r="M3214" s="63"/>
      <c r="N3214" s="63"/>
      <c r="O3214" s="63"/>
      <c r="P3214" s="63"/>
      <c r="Q3214" s="63"/>
      <c r="R3214" s="63"/>
      <c r="S3214" s="63"/>
      <c r="T3214" s="63"/>
      <c r="U3214" s="63"/>
      <c r="V3214" s="63"/>
      <c r="W3214" s="63"/>
      <c r="X3214" s="63"/>
      <c r="Y3214" s="63"/>
      <c r="Z3214" s="62">
        <v>0</v>
      </c>
      <c r="AA3214" s="63"/>
      <c r="AB3214" s="63"/>
      <c r="AC3214" s="62">
        <v>0</v>
      </c>
    </row>
    <row r="3215" spans="1:29" x14ac:dyDescent="0.25">
      <c r="A3215" s="61" t="s">
        <v>411</v>
      </c>
      <c r="B3215" s="61" t="s">
        <v>412</v>
      </c>
      <c r="C3215" s="62">
        <v>2018</v>
      </c>
      <c r="D3215" s="61" t="s">
        <v>78</v>
      </c>
      <c r="E3215" s="62">
        <v>40</v>
      </c>
      <c r="F3215" s="62">
        <v>71100</v>
      </c>
      <c r="G3215" s="62">
        <v>19414</v>
      </c>
      <c r="H3215" s="62">
        <v>40.450000000000003</v>
      </c>
      <c r="I3215" s="62">
        <v>1777.5</v>
      </c>
      <c r="J3215" s="62">
        <v>66123</v>
      </c>
      <c r="K3215" s="62">
        <v>11136</v>
      </c>
      <c r="L3215" s="62">
        <v>19738</v>
      </c>
      <c r="M3215" s="62">
        <v>41.12</v>
      </c>
      <c r="N3215" s="62">
        <v>278.39999999999998</v>
      </c>
      <c r="O3215" s="62">
        <v>134292.35999999999</v>
      </c>
      <c r="P3215" s="63"/>
      <c r="Q3215" s="63"/>
      <c r="R3215" s="63"/>
      <c r="S3215" s="63"/>
      <c r="T3215" s="63"/>
      <c r="U3215" s="63"/>
      <c r="V3215" s="63"/>
      <c r="W3215" s="63"/>
      <c r="X3215" s="63"/>
      <c r="Y3215" s="63"/>
      <c r="Z3215" s="62">
        <v>517.35</v>
      </c>
      <c r="AA3215" s="62">
        <v>6482</v>
      </c>
      <c r="AB3215" s="62">
        <v>13.5</v>
      </c>
      <c r="AC3215" s="62">
        <v>12.93</v>
      </c>
    </row>
    <row r="3216" spans="1:29" ht="30" x14ac:dyDescent="0.25">
      <c r="A3216" s="61" t="s">
        <v>422</v>
      </c>
      <c r="B3216" s="61" t="s">
        <v>423</v>
      </c>
      <c r="C3216" s="62">
        <v>2006</v>
      </c>
      <c r="D3216" s="61" t="s">
        <v>75</v>
      </c>
      <c r="E3216" s="62">
        <v>7</v>
      </c>
      <c r="F3216" s="62">
        <v>782</v>
      </c>
      <c r="G3216" s="62">
        <v>348</v>
      </c>
      <c r="H3216" s="62">
        <v>4.1399999999999997</v>
      </c>
      <c r="I3216" s="62">
        <v>111.71</v>
      </c>
      <c r="J3216" s="62">
        <v>727.26</v>
      </c>
      <c r="K3216" s="62">
        <v>0</v>
      </c>
      <c r="L3216" s="63"/>
      <c r="M3216" s="63"/>
      <c r="N3216" s="63"/>
      <c r="O3216" s="63"/>
      <c r="P3216" s="63"/>
      <c r="Q3216" s="63"/>
      <c r="R3216" s="63"/>
      <c r="S3216" s="63"/>
      <c r="T3216" s="63"/>
      <c r="U3216" s="63"/>
      <c r="V3216" s="63"/>
      <c r="W3216" s="63"/>
      <c r="X3216" s="63"/>
      <c r="Y3216" s="63"/>
      <c r="Z3216" s="62">
        <v>771</v>
      </c>
      <c r="AA3216" s="62">
        <v>4530</v>
      </c>
      <c r="AB3216" s="62">
        <v>53.93</v>
      </c>
      <c r="AC3216" s="62">
        <v>110.14</v>
      </c>
    </row>
    <row r="3217" spans="1:29" x14ac:dyDescent="0.25">
      <c r="A3217" s="61" t="s">
        <v>383</v>
      </c>
      <c r="B3217" s="61" t="s">
        <v>384</v>
      </c>
      <c r="C3217" s="62">
        <v>2006</v>
      </c>
      <c r="D3217" s="61" t="s">
        <v>94</v>
      </c>
      <c r="E3217" s="62">
        <v>10</v>
      </c>
      <c r="F3217" s="62">
        <v>6612</v>
      </c>
      <c r="G3217" s="62">
        <v>1450</v>
      </c>
      <c r="H3217" s="62">
        <v>12.08</v>
      </c>
      <c r="I3217" s="62">
        <v>661.2</v>
      </c>
      <c r="J3217" s="62">
        <v>6149.16</v>
      </c>
      <c r="K3217" s="62">
        <v>527</v>
      </c>
      <c r="L3217" s="62">
        <v>986</v>
      </c>
      <c r="M3217" s="62">
        <v>8.2200000000000006</v>
      </c>
      <c r="N3217" s="62">
        <v>52.7</v>
      </c>
      <c r="O3217" s="62">
        <v>6355.25</v>
      </c>
      <c r="P3217" s="63"/>
      <c r="Q3217" s="63"/>
      <c r="R3217" s="63"/>
      <c r="S3217" s="63"/>
      <c r="T3217" s="63"/>
      <c r="U3217" s="63"/>
      <c r="V3217" s="63"/>
      <c r="W3217" s="63"/>
      <c r="X3217" s="63"/>
      <c r="Y3217" s="63"/>
      <c r="Z3217" s="62">
        <v>804.76</v>
      </c>
      <c r="AA3217" s="62">
        <v>1683</v>
      </c>
      <c r="AB3217" s="62">
        <v>14.03</v>
      </c>
      <c r="AC3217" s="62">
        <v>80.48</v>
      </c>
    </row>
    <row r="3218" spans="1:29" x14ac:dyDescent="0.25">
      <c r="A3218" s="61" t="s">
        <v>428</v>
      </c>
      <c r="B3218" s="61" t="s">
        <v>429</v>
      </c>
      <c r="C3218" s="62">
        <v>2015</v>
      </c>
      <c r="D3218" s="61" t="s">
        <v>78</v>
      </c>
      <c r="E3218" s="62">
        <v>48</v>
      </c>
      <c r="F3218" s="62">
        <v>451000</v>
      </c>
      <c r="G3218" s="62">
        <v>73570</v>
      </c>
      <c r="H3218" s="62">
        <v>127.73</v>
      </c>
      <c r="I3218" s="62">
        <v>9395.83</v>
      </c>
      <c r="J3218" s="62">
        <v>419430</v>
      </c>
      <c r="K3218" s="62">
        <v>0</v>
      </c>
      <c r="L3218" s="63"/>
      <c r="M3218" s="63"/>
      <c r="N3218" s="63"/>
      <c r="O3218" s="63"/>
      <c r="P3218" s="63"/>
      <c r="Q3218" s="63"/>
      <c r="R3218" s="63"/>
      <c r="S3218" s="63"/>
      <c r="T3218" s="63"/>
      <c r="U3218" s="63"/>
      <c r="V3218" s="63"/>
      <c r="W3218" s="63"/>
      <c r="X3218" s="63"/>
      <c r="Y3218" s="63"/>
      <c r="Z3218" s="62">
        <v>0</v>
      </c>
      <c r="AA3218" s="62">
        <v>77356</v>
      </c>
      <c r="AB3218" s="62">
        <v>134.30000000000001</v>
      </c>
      <c r="AC3218" s="62">
        <v>0</v>
      </c>
    </row>
    <row r="3219" spans="1:29" x14ac:dyDescent="0.25">
      <c r="A3219" s="61" t="s">
        <v>79</v>
      </c>
      <c r="B3219" s="61" t="s">
        <v>80</v>
      </c>
      <c r="C3219" s="62">
        <v>2004</v>
      </c>
      <c r="D3219" s="61" t="s">
        <v>75</v>
      </c>
      <c r="E3219" s="62">
        <v>8</v>
      </c>
      <c r="F3219" s="63"/>
      <c r="G3219" s="62">
        <v>0</v>
      </c>
      <c r="H3219" s="62">
        <v>0</v>
      </c>
      <c r="I3219" s="63"/>
      <c r="J3219" s="63"/>
      <c r="K3219" s="62">
        <v>0</v>
      </c>
      <c r="L3219" s="63"/>
      <c r="M3219" s="63"/>
      <c r="N3219" s="63"/>
      <c r="O3219" s="63"/>
      <c r="P3219" s="63"/>
      <c r="Q3219" s="63"/>
      <c r="R3219" s="63"/>
      <c r="S3219" s="63"/>
      <c r="T3219" s="63"/>
      <c r="U3219" s="63"/>
      <c r="V3219" s="63"/>
      <c r="W3219" s="63"/>
      <c r="X3219" s="63"/>
      <c r="Y3219" s="63"/>
      <c r="Z3219" s="62">
        <v>0</v>
      </c>
      <c r="AA3219" s="63"/>
      <c r="AB3219" s="63"/>
      <c r="AC3219" s="62">
        <v>0</v>
      </c>
    </row>
    <row r="3220" spans="1:29" x14ac:dyDescent="0.25">
      <c r="A3220" s="61" t="s">
        <v>102</v>
      </c>
      <c r="B3220" s="61" t="s">
        <v>103</v>
      </c>
      <c r="C3220" s="62">
        <v>2010</v>
      </c>
      <c r="D3220" s="61" t="s">
        <v>89</v>
      </c>
      <c r="E3220" s="62">
        <v>36</v>
      </c>
      <c r="F3220" s="62">
        <v>83849</v>
      </c>
      <c r="G3220" s="62">
        <v>16997</v>
      </c>
      <c r="H3220" s="62">
        <v>39.340000000000003</v>
      </c>
      <c r="I3220" s="62">
        <v>2329.14</v>
      </c>
      <c r="J3220" s="62">
        <v>77979.570000000007</v>
      </c>
      <c r="K3220" s="62">
        <v>13413.19</v>
      </c>
      <c r="L3220" s="62">
        <v>24949</v>
      </c>
      <c r="M3220" s="62">
        <v>57.75</v>
      </c>
      <c r="N3220" s="63"/>
      <c r="O3220" s="63"/>
      <c r="P3220" s="63"/>
      <c r="Q3220" s="63"/>
      <c r="R3220" s="63"/>
      <c r="S3220" s="63"/>
      <c r="T3220" s="63"/>
      <c r="U3220" s="63"/>
      <c r="V3220" s="63"/>
      <c r="W3220" s="63"/>
      <c r="X3220" s="63"/>
      <c r="Y3220" s="63"/>
      <c r="Z3220" s="62">
        <v>2503</v>
      </c>
      <c r="AA3220" s="62">
        <v>40859</v>
      </c>
      <c r="AB3220" s="62">
        <v>94.58</v>
      </c>
      <c r="AC3220" s="62">
        <v>69.53</v>
      </c>
    </row>
    <row r="3221" spans="1:29" x14ac:dyDescent="0.25">
      <c r="A3221" s="61" t="s">
        <v>157</v>
      </c>
      <c r="B3221" s="61" t="s">
        <v>158</v>
      </c>
      <c r="C3221" s="62">
        <v>2006</v>
      </c>
      <c r="D3221" s="61" t="s">
        <v>75</v>
      </c>
      <c r="E3221" s="62">
        <v>12</v>
      </c>
      <c r="F3221" s="63"/>
      <c r="G3221" s="63"/>
      <c r="H3221" s="63"/>
      <c r="I3221" s="63"/>
      <c r="J3221" s="63"/>
      <c r="K3221" s="62">
        <v>0</v>
      </c>
      <c r="L3221" s="63"/>
      <c r="M3221" s="63"/>
      <c r="N3221" s="63"/>
      <c r="O3221" s="63"/>
      <c r="P3221" s="63"/>
      <c r="Q3221" s="63"/>
      <c r="R3221" s="63"/>
      <c r="S3221" s="63"/>
      <c r="T3221" s="63"/>
      <c r="U3221" s="63"/>
      <c r="V3221" s="63"/>
      <c r="W3221" s="63"/>
      <c r="X3221" s="63"/>
      <c r="Y3221" s="63"/>
      <c r="Z3221" s="62">
        <v>105221</v>
      </c>
      <c r="AA3221" s="62">
        <v>2841</v>
      </c>
      <c r="AB3221" s="62">
        <v>19.73</v>
      </c>
      <c r="AC3221" s="62">
        <v>8768.42</v>
      </c>
    </row>
    <row r="3222" spans="1:29" x14ac:dyDescent="0.25">
      <c r="A3222" s="61" t="s">
        <v>126</v>
      </c>
      <c r="B3222" s="61" t="s">
        <v>127</v>
      </c>
      <c r="C3222" s="62">
        <v>2016</v>
      </c>
      <c r="D3222" s="61" t="s">
        <v>563</v>
      </c>
      <c r="E3222" s="62">
        <v>40</v>
      </c>
      <c r="F3222" s="62">
        <v>150336</v>
      </c>
      <c r="G3222" s="62">
        <v>31596</v>
      </c>
      <c r="H3222" s="62">
        <v>65.83</v>
      </c>
      <c r="I3222" s="62">
        <v>3758.4</v>
      </c>
      <c r="J3222" s="62">
        <v>139812.48000000001</v>
      </c>
      <c r="K3222" s="62">
        <v>20477.21</v>
      </c>
      <c r="L3222" s="62">
        <v>21636</v>
      </c>
      <c r="M3222" s="62">
        <v>45.08</v>
      </c>
      <c r="N3222" s="62">
        <v>511.93</v>
      </c>
      <c r="O3222" s="62">
        <v>246940.78</v>
      </c>
      <c r="P3222" s="63"/>
      <c r="Q3222" s="63"/>
      <c r="R3222" s="63"/>
      <c r="S3222" s="63"/>
      <c r="T3222" s="63"/>
      <c r="U3222" s="63"/>
      <c r="V3222" s="63"/>
      <c r="W3222" s="63"/>
      <c r="X3222" s="63"/>
      <c r="Y3222" s="63"/>
      <c r="Z3222" s="62">
        <v>1403</v>
      </c>
      <c r="AA3222" s="62">
        <v>13938</v>
      </c>
      <c r="AB3222" s="62">
        <v>29.04</v>
      </c>
      <c r="AC3222" s="62">
        <v>35.08</v>
      </c>
    </row>
    <row r="3223" spans="1:29" x14ac:dyDescent="0.25">
      <c r="A3223" s="61" t="s">
        <v>235</v>
      </c>
      <c r="B3223" s="61" t="s">
        <v>236</v>
      </c>
      <c r="C3223" s="62">
        <v>2013</v>
      </c>
      <c r="D3223" s="61" t="s">
        <v>72</v>
      </c>
      <c r="E3223" s="62">
        <v>80</v>
      </c>
      <c r="F3223" s="62">
        <v>376346</v>
      </c>
      <c r="G3223" s="62">
        <v>41631</v>
      </c>
      <c r="H3223" s="62">
        <v>43.37</v>
      </c>
      <c r="I3223" s="62">
        <v>4704.33</v>
      </c>
      <c r="J3223" s="62">
        <v>350001.78</v>
      </c>
      <c r="K3223" s="62">
        <v>53766.25</v>
      </c>
      <c r="L3223" s="62">
        <v>57474</v>
      </c>
      <c r="M3223" s="62">
        <v>59.87</v>
      </c>
      <c r="N3223" s="62">
        <v>672.08</v>
      </c>
      <c r="O3223" s="62">
        <v>648383.29</v>
      </c>
      <c r="P3223" s="63"/>
      <c r="Q3223" s="63"/>
      <c r="R3223" s="63"/>
      <c r="S3223" s="63"/>
      <c r="T3223" s="63"/>
      <c r="U3223" s="63"/>
      <c r="V3223" s="63"/>
      <c r="W3223" s="63"/>
      <c r="X3223" s="63"/>
      <c r="Y3223" s="63"/>
      <c r="Z3223" s="62">
        <v>304400</v>
      </c>
      <c r="AA3223" s="62">
        <v>10136</v>
      </c>
      <c r="AB3223" s="62">
        <v>10.56</v>
      </c>
      <c r="AC3223" s="62">
        <v>3805</v>
      </c>
    </row>
    <row r="3224" spans="1:29" ht="30" x14ac:dyDescent="0.25">
      <c r="A3224" s="61" t="s">
        <v>188</v>
      </c>
      <c r="B3224" s="61" t="s">
        <v>189</v>
      </c>
      <c r="C3224" s="62">
        <v>2012</v>
      </c>
      <c r="D3224" s="61" t="s">
        <v>104</v>
      </c>
      <c r="E3224" s="62">
        <v>8</v>
      </c>
      <c r="F3224" s="62">
        <v>67582</v>
      </c>
      <c r="G3224" s="62">
        <v>15402</v>
      </c>
      <c r="H3224" s="62">
        <v>160.44</v>
      </c>
      <c r="I3224" s="62">
        <v>8447.75</v>
      </c>
      <c r="J3224" s="62">
        <v>62851.26</v>
      </c>
      <c r="K3224" s="62">
        <v>7961.2</v>
      </c>
      <c r="L3224" s="62">
        <v>13268</v>
      </c>
      <c r="M3224" s="62">
        <v>138.21</v>
      </c>
      <c r="N3224" s="62">
        <v>995.15</v>
      </c>
      <c r="O3224" s="62">
        <v>96006.53</v>
      </c>
      <c r="P3224" s="63"/>
      <c r="Q3224" s="63"/>
      <c r="R3224" s="63"/>
      <c r="S3224" s="63"/>
      <c r="T3224" s="63"/>
      <c r="U3224" s="63"/>
      <c r="V3224" s="63"/>
      <c r="W3224" s="63"/>
      <c r="X3224" s="63"/>
      <c r="Y3224" s="63"/>
      <c r="Z3224" s="62">
        <v>1479</v>
      </c>
      <c r="AA3224" s="62">
        <v>10344</v>
      </c>
      <c r="AB3224" s="62">
        <v>107.75</v>
      </c>
      <c r="AC3224" s="62">
        <v>184.88</v>
      </c>
    </row>
    <row r="3225" spans="1:29" x14ac:dyDescent="0.25">
      <c r="A3225" s="61" t="s">
        <v>140</v>
      </c>
      <c r="B3225" s="61" t="s">
        <v>141</v>
      </c>
      <c r="C3225" s="62">
        <v>2004</v>
      </c>
      <c r="D3225" s="61" t="s">
        <v>99</v>
      </c>
      <c r="E3225" s="62">
        <v>70</v>
      </c>
      <c r="F3225" s="62">
        <v>254771</v>
      </c>
      <c r="G3225" s="62">
        <v>29259</v>
      </c>
      <c r="H3225" s="62">
        <v>34.83</v>
      </c>
      <c r="I3225" s="62">
        <v>3639.59</v>
      </c>
      <c r="J3225" s="62">
        <v>236937.03</v>
      </c>
      <c r="K3225" s="62">
        <v>23952.47</v>
      </c>
      <c r="L3225" s="62">
        <v>25878</v>
      </c>
      <c r="M3225" s="62">
        <v>30.81</v>
      </c>
      <c r="N3225" s="62">
        <v>342.18</v>
      </c>
      <c r="O3225" s="62">
        <v>288850.06</v>
      </c>
      <c r="P3225" s="63"/>
      <c r="Q3225" s="63"/>
      <c r="R3225" s="63"/>
      <c r="S3225" s="63"/>
      <c r="T3225" s="63"/>
      <c r="U3225" s="63"/>
      <c r="V3225" s="63"/>
      <c r="W3225" s="63"/>
      <c r="X3225" s="63"/>
      <c r="Y3225" s="63"/>
      <c r="Z3225" s="62">
        <v>3203</v>
      </c>
      <c r="AA3225" s="62">
        <v>11977</v>
      </c>
      <c r="AB3225" s="62">
        <v>14.26</v>
      </c>
      <c r="AC3225" s="62">
        <v>45.76</v>
      </c>
    </row>
    <row r="3226" spans="1:29" ht="30" x14ac:dyDescent="0.25">
      <c r="A3226" s="61" t="s">
        <v>361</v>
      </c>
      <c r="B3226" s="61" t="s">
        <v>362</v>
      </c>
      <c r="C3226" s="62">
        <v>2017</v>
      </c>
      <c r="D3226" s="61" t="s">
        <v>99</v>
      </c>
      <c r="E3226" s="62">
        <v>64</v>
      </c>
      <c r="F3226" s="62">
        <v>473580</v>
      </c>
      <c r="G3226" s="62">
        <v>86888</v>
      </c>
      <c r="H3226" s="62">
        <v>113.14</v>
      </c>
      <c r="I3226" s="62">
        <v>7399.69</v>
      </c>
      <c r="J3226" s="62">
        <v>440429.4</v>
      </c>
      <c r="K3226" s="62">
        <v>0</v>
      </c>
      <c r="L3226" s="63"/>
      <c r="M3226" s="63"/>
      <c r="N3226" s="63"/>
      <c r="O3226" s="63"/>
      <c r="P3226" s="63"/>
      <c r="Q3226" s="63"/>
      <c r="R3226" s="63"/>
      <c r="S3226" s="63"/>
      <c r="T3226" s="63"/>
      <c r="U3226" s="63"/>
      <c r="V3226" s="63"/>
      <c r="W3226" s="63"/>
      <c r="X3226" s="63"/>
      <c r="Y3226" s="63"/>
      <c r="Z3226" s="62">
        <v>348.64</v>
      </c>
      <c r="AA3226" s="62">
        <v>41130</v>
      </c>
      <c r="AB3226" s="62">
        <v>53.55</v>
      </c>
      <c r="AC3226" s="62">
        <v>5.45</v>
      </c>
    </row>
    <row r="3227" spans="1:29" x14ac:dyDescent="0.25">
      <c r="A3227" s="61" t="s">
        <v>95</v>
      </c>
      <c r="B3227" s="61" t="s">
        <v>96</v>
      </c>
      <c r="C3227" s="62">
        <v>2014</v>
      </c>
      <c r="D3227" s="61" t="s">
        <v>89</v>
      </c>
      <c r="E3227" s="62">
        <v>20</v>
      </c>
      <c r="F3227" s="62">
        <v>122400</v>
      </c>
      <c r="G3227" s="62">
        <v>15866</v>
      </c>
      <c r="H3227" s="62">
        <v>66.11</v>
      </c>
      <c r="I3227" s="62">
        <v>6120</v>
      </c>
      <c r="J3227" s="62">
        <v>113832</v>
      </c>
      <c r="K3227" s="62">
        <v>5220</v>
      </c>
      <c r="L3227" s="62">
        <v>6221</v>
      </c>
      <c r="M3227" s="62">
        <v>25.92</v>
      </c>
      <c r="N3227" s="62">
        <v>261</v>
      </c>
      <c r="O3227" s="62">
        <v>62949.55</v>
      </c>
      <c r="P3227" s="63"/>
      <c r="Q3227" s="63"/>
      <c r="R3227" s="63"/>
      <c r="S3227" s="63"/>
      <c r="T3227" s="63"/>
      <c r="U3227" s="63"/>
      <c r="V3227" s="63"/>
      <c r="W3227" s="63"/>
      <c r="X3227" s="63"/>
      <c r="Y3227" s="63"/>
      <c r="Z3227" s="62">
        <v>376.2</v>
      </c>
      <c r="AA3227" s="62">
        <v>1200</v>
      </c>
      <c r="AB3227" s="62">
        <v>5</v>
      </c>
      <c r="AC3227" s="62">
        <v>18.809999999999999</v>
      </c>
    </row>
    <row r="3228" spans="1:29" ht="30" x14ac:dyDescent="0.25">
      <c r="A3228" s="61" t="s">
        <v>237</v>
      </c>
      <c r="B3228" s="61" t="s">
        <v>238</v>
      </c>
      <c r="C3228" s="62">
        <v>2017</v>
      </c>
      <c r="D3228" s="61" t="s">
        <v>75</v>
      </c>
      <c r="E3228" s="62">
        <v>20</v>
      </c>
      <c r="F3228" s="62">
        <v>135</v>
      </c>
      <c r="G3228" s="62">
        <v>26</v>
      </c>
      <c r="H3228" s="62">
        <v>0.11</v>
      </c>
      <c r="I3228" s="62">
        <v>6.75</v>
      </c>
      <c r="J3228" s="62">
        <v>125.55</v>
      </c>
      <c r="K3228" s="62">
        <v>11734.24</v>
      </c>
      <c r="L3228" s="62">
        <v>14945</v>
      </c>
      <c r="M3228" s="62">
        <v>62.27</v>
      </c>
      <c r="N3228" s="62">
        <v>586.71</v>
      </c>
      <c r="O3228" s="62">
        <v>141506.70000000001</v>
      </c>
      <c r="P3228" s="63"/>
      <c r="Q3228" s="63"/>
      <c r="R3228" s="63"/>
      <c r="S3228" s="63"/>
      <c r="T3228" s="63"/>
      <c r="U3228" s="63"/>
      <c r="V3228" s="63"/>
      <c r="W3228" s="63"/>
      <c r="X3228" s="63"/>
      <c r="Y3228" s="63"/>
      <c r="Z3228" s="62">
        <v>177471</v>
      </c>
      <c r="AA3228" s="62">
        <v>12483</v>
      </c>
      <c r="AB3228" s="62">
        <v>52.01</v>
      </c>
      <c r="AC3228" s="62">
        <v>8873.5499999999993</v>
      </c>
    </row>
    <row r="3229" spans="1:29" ht="30" x14ac:dyDescent="0.25">
      <c r="A3229" s="61" t="s">
        <v>117</v>
      </c>
      <c r="B3229" s="61" t="s">
        <v>118</v>
      </c>
      <c r="C3229" s="62">
        <v>2011</v>
      </c>
      <c r="D3229" s="61" t="s">
        <v>563</v>
      </c>
      <c r="E3229" s="62">
        <v>33</v>
      </c>
      <c r="F3229" s="63"/>
      <c r="G3229" s="63"/>
      <c r="H3229" s="63"/>
      <c r="I3229" s="63"/>
      <c r="J3229" s="63"/>
      <c r="K3229" s="62">
        <v>0</v>
      </c>
      <c r="L3229" s="63"/>
      <c r="M3229" s="63"/>
      <c r="N3229" s="63"/>
      <c r="O3229" s="63"/>
      <c r="P3229" s="63"/>
      <c r="Q3229" s="63"/>
      <c r="R3229" s="63"/>
      <c r="S3229" s="63"/>
      <c r="T3229" s="63"/>
      <c r="U3229" s="63"/>
      <c r="V3229" s="63"/>
      <c r="W3229" s="63"/>
      <c r="X3229" s="63"/>
      <c r="Y3229" s="63"/>
      <c r="Z3229" s="62">
        <v>0</v>
      </c>
      <c r="AA3229" s="63"/>
      <c r="AB3229" s="63"/>
      <c r="AC3229" s="62">
        <v>0</v>
      </c>
    </row>
    <row r="3230" spans="1:29" x14ac:dyDescent="0.25">
      <c r="A3230" s="61" t="s">
        <v>163</v>
      </c>
      <c r="B3230" s="61" t="s">
        <v>164</v>
      </c>
      <c r="C3230" s="62">
        <v>2009</v>
      </c>
      <c r="D3230" s="61" t="s">
        <v>72</v>
      </c>
      <c r="E3230" s="62">
        <v>104</v>
      </c>
      <c r="F3230" s="62">
        <v>866100</v>
      </c>
      <c r="G3230" s="62">
        <v>110747</v>
      </c>
      <c r="H3230" s="62">
        <v>88.74</v>
      </c>
      <c r="I3230" s="62">
        <v>8327.8799999999992</v>
      </c>
      <c r="J3230" s="62">
        <v>805473</v>
      </c>
      <c r="K3230" s="62">
        <v>0</v>
      </c>
      <c r="L3230" s="63"/>
      <c r="M3230" s="63"/>
      <c r="N3230" s="63"/>
      <c r="O3230" s="63"/>
      <c r="P3230" s="63"/>
      <c r="Q3230" s="63"/>
      <c r="R3230" s="63"/>
      <c r="S3230" s="63"/>
      <c r="T3230" s="63"/>
      <c r="U3230" s="63"/>
      <c r="V3230" s="63"/>
      <c r="W3230" s="63"/>
      <c r="X3230" s="63"/>
      <c r="Y3230" s="63"/>
      <c r="Z3230" s="62">
        <v>307100</v>
      </c>
      <c r="AA3230" s="62">
        <v>39921</v>
      </c>
      <c r="AB3230" s="62">
        <v>31.99</v>
      </c>
      <c r="AC3230" s="62">
        <v>2952.88</v>
      </c>
    </row>
    <row r="3231" spans="1:29" ht="30" x14ac:dyDescent="0.25">
      <c r="A3231" s="61" t="s">
        <v>239</v>
      </c>
      <c r="B3231" s="61" t="s">
        <v>240</v>
      </c>
      <c r="C3231" s="62">
        <v>2014</v>
      </c>
      <c r="D3231" s="61" t="s">
        <v>94</v>
      </c>
      <c r="E3231" s="62">
        <v>5</v>
      </c>
      <c r="F3231" s="63"/>
      <c r="G3231" s="63"/>
      <c r="H3231" s="63"/>
      <c r="I3231" s="63"/>
      <c r="J3231" s="63"/>
      <c r="K3231" s="62">
        <v>0</v>
      </c>
      <c r="L3231" s="63"/>
      <c r="M3231" s="63"/>
      <c r="N3231" s="63"/>
      <c r="O3231" s="63"/>
      <c r="P3231" s="63"/>
      <c r="Q3231" s="63"/>
      <c r="R3231" s="63"/>
      <c r="S3231" s="63"/>
      <c r="T3231" s="63"/>
      <c r="U3231" s="63"/>
      <c r="V3231" s="63"/>
      <c r="W3231" s="63"/>
      <c r="X3231" s="63"/>
      <c r="Y3231" s="63"/>
      <c r="Z3231" s="62">
        <v>0</v>
      </c>
      <c r="AA3231" s="62">
        <v>1823</v>
      </c>
      <c r="AB3231" s="62">
        <v>30.38</v>
      </c>
      <c r="AC3231" s="62">
        <v>0</v>
      </c>
    </row>
    <row r="3232" spans="1:29" ht="45" x14ac:dyDescent="0.25">
      <c r="A3232" s="61" t="s">
        <v>243</v>
      </c>
      <c r="B3232" s="61" t="s">
        <v>244</v>
      </c>
      <c r="C3232" s="62">
        <v>2014</v>
      </c>
      <c r="D3232" s="61" t="s">
        <v>75</v>
      </c>
      <c r="E3232" s="62">
        <v>8</v>
      </c>
      <c r="F3232" s="63"/>
      <c r="G3232" s="63"/>
      <c r="H3232" s="63"/>
      <c r="I3232" s="63"/>
      <c r="J3232" s="63"/>
      <c r="K3232" s="62">
        <v>0</v>
      </c>
      <c r="L3232" s="63"/>
      <c r="M3232" s="63"/>
      <c r="N3232" s="63"/>
      <c r="O3232" s="63"/>
      <c r="P3232" s="63"/>
      <c r="Q3232" s="63"/>
      <c r="R3232" s="63"/>
      <c r="S3232" s="63"/>
      <c r="T3232" s="63"/>
      <c r="U3232" s="63"/>
      <c r="V3232" s="63"/>
      <c r="W3232" s="63"/>
      <c r="X3232" s="63"/>
      <c r="Y3232" s="63"/>
      <c r="Z3232" s="62">
        <v>0</v>
      </c>
      <c r="AA3232" s="63"/>
      <c r="AB3232" s="63"/>
      <c r="AC3232" s="62">
        <v>0</v>
      </c>
    </row>
    <row r="3233" spans="1:29" x14ac:dyDescent="0.25">
      <c r="A3233" s="61" t="s">
        <v>79</v>
      </c>
      <c r="B3233" s="61" t="s">
        <v>80</v>
      </c>
      <c r="C3233" s="62">
        <v>2008</v>
      </c>
      <c r="D3233" s="61" t="s">
        <v>89</v>
      </c>
      <c r="E3233" s="62">
        <v>72</v>
      </c>
      <c r="F3233" s="62">
        <v>647691</v>
      </c>
      <c r="G3233" s="62">
        <v>101102</v>
      </c>
      <c r="H3233" s="62">
        <v>117.02</v>
      </c>
      <c r="I3233" s="62">
        <v>8995.7099999999991</v>
      </c>
      <c r="J3233" s="62">
        <v>602352.63</v>
      </c>
      <c r="K3233" s="62">
        <v>2570.3200000000002</v>
      </c>
      <c r="L3233" s="62">
        <v>4091</v>
      </c>
      <c r="M3233" s="62">
        <v>4.7300000000000004</v>
      </c>
      <c r="N3233" s="63"/>
      <c r="O3233" s="63"/>
      <c r="P3233" s="63"/>
      <c r="Q3233" s="63"/>
      <c r="R3233" s="63"/>
      <c r="S3233" s="63"/>
      <c r="T3233" s="63"/>
      <c r="U3233" s="63"/>
      <c r="V3233" s="63"/>
      <c r="W3233" s="63"/>
      <c r="X3233" s="63"/>
      <c r="Y3233" s="63"/>
      <c r="Z3233" s="62">
        <v>272595</v>
      </c>
      <c r="AA3233" s="62">
        <v>13166</v>
      </c>
      <c r="AB3233" s="62">
        <v>15.24</v>
      </c>
      <c r="AC3233" s="62">
        <v>3786.04</v>
      </c>
    </row>
    <row r="3234" spans="1:29" ht="30" x14ac:dyDescent="0.25">
      <c r="A3234" s="61" t="s">
        <v>302</v>
      </c>
      <c r="B3234" s="61" t="s">
        <v>303</v>
      </c>
      <c r="C3234" s="62">
        <v>2015</v>
      </c>
      <c r="D3234" s="61" t="s">
        <v>78</v>
      </c>
      <c r="E3234" s="62">
        <v>40</v>
      </c>
      <c r="F3234" s="62">
        <v>160680</v>
      </c>
      <c r="G3234" s="62">
        <v>24753</v>
      </c>
      <c r="H3234" s="62">
        <v>51.57</v>
      </c>
      <c r="I3234" s="62">
        <v>4017</v>
      </c>
      <c r="J3234" s="62">
        <v>149432.4</v>
      </c>
      <c r="K3234" s="62">
        <v>15253.15</v>
      </c>
      <c r="L3234" s="62">
        <v>17192</v>
      </c>
      <c r="M3234" s="62">
        <v>35.82</v>
      </c>
      <c r="N3234" s="62">
        <v>381.33</v>
      </c>
      <c r="O3234" s="62">
        <v>183942.34</v>
      </c>
      <c r="P3234" s="63"/>
      <c r="Q3234" s="63"/>
      <c r="R3234" s="63"/>
      <c r="S3234" s="63"/>
      <c r="T3234" s="63"/>
      <c r="U3234" s="63"/>
      <c r="V3234" s="63"/>
      <c r="W3234" s="63"/>
      <c r="X3234" s="63"/>
      <c r="Y3234" s="63"/>
      <c r="Z3234" s="62">
        <v>93.84</v>
      </c>
      <c r="AA3234" s="62">
        <v>5798</v>
      </c>
      <c r="AB3234" s="62">
        <v>12.08</v>
      </c>
      <c r="AC3234" s="62">
        <v>2.35</v>
      </c>
    </row>
    <row r="3235" spans="1:29" ht="30" x14ac:dyDescent="0.25">
      <c r="A3235" s="61" t="s">
        <v>138</v>
      </c>
      <c r="B3235" s="61" t="s">
        <v>139</v>
      </c>
      <c r="C3235" s="62">
        <v>2012</v>
      </c>
      <c r="D3235" s="61" t="s">
        <v>72</v>
      </c>
      <c r="E3235" s="62">
        <v>55</v>
      </c>
      <c r="F3235" s="62">
        <v>197040</v>
      </c>
      <c r="G3235" s="62">
        <v>32938</v>
      </c>
      <c r="H3235" s="62">
        <v>49.91</v>
      </c>
      <c r="I3235" s="62">
        <v>3582.55</v>
      </c>
      <c r="J3235" s="62">
        <v>183247.2</v>
      </c>
      <c r="K3235" s="62">
        <v>11433.56</v>
      </c>
      <c r="L3235" s="62">
        <v>15212</v>
      </c>
      <c r="M3235" s="62">
        <v>23.05</v>
      </c>
      <c r="N3235" s="63"/>
      <c r="O3235" s="63"/>
      <c r="P3235" s="63"/>
      <c r="Q3235" s="63"/>
      <c r="R3235" s="63"/>
      <c r="S3235" s="63"/>
      <c r="T3235" s="63"/>
      <c r="U3235" s="63"/>
      <c r="V3235" s="63"/>
      <c r="W3235" s="63"/>
      <c r="X3235" s="63"/>
      <c r="Y3235" s="63"/>
      <c r="Z3235" s="62">
        <v>167850</v>
      </c>
      <c r="AA3235" s="62">
        <v>15526</v>
      </c>
      <c r="AB3235" s="62">
        <v>23.52</v>
      </c>
      <c r="AC3235" s="62">
        <v>3051.82</v>
      </c>
    </row>
    <row r="3236" spans="1:29" x14ac:dyDescent="0.25">
      <c r="A3236" s="61" t="s">
        <v>374</v>
      </c>
      <c r="B3236" s="61" t="s">
        <v>375</v>
      </c>
      <c r="C3236" s="62">
        <v>2016</v>
      </c>
      <c r="D3236" s="61" t="s">
        <v>78</v>
      </c>
      <c r="E3236" s="62">
        <v>64</v>
      </c>
      <c r="F3236" s="62">
        <v>137360</v>
      </c>
      <c r="G3236" s="62">
        <v>20873</v>
      </c>
      <c r="H3236" s="62">
        <v>27.18</v>
      </c>
      <c r="I3236" s="62">
        <v>2146.25</v>
      </c>
      <c r="J3236" s="62">
        <v>127744.8</v>
      </c>
      <c r="K3236" s="62">
        <v>17773.04</v>
      </c>
      <c r="L3236" s="62">
        <v>23338</v>
      </c>
      <c r="M3236" s="62">
        <v>30.39</v>
      </c>
      <c r="N3236" s="62">
        <v>277.7</v>
      </c>
      <c r="O3236" s="62">
        <v>214330.37</v>
      </c>
      <c r="P3236" s="63"/>
      <c r="Q3236" s="63"/>
      <c r="R3236" s="63"/>
      <c r="S3236" s="63"/>
      <c r="T3236" s="63"/>
      <c r="U3236" s="63"/>
      <c r="V3236" s="63"/>
      <c r="W3236" s="63"/>
      <c r="X3236" s="63"/>
      <c r="Y3236" s="63"/>
      <c r="Z3236" s="62">
        <v>1466</v>
      </c>
      <c r="AA3236" s="62">
        <v>17940</v>
      </c>
      <c r="AB3236" s="62">
        <v>23.36</v>
      </c>
      <c r="AC3236" s="62">
        <v>22.91</v>
      </c>
    </row>
    <row r="3237" spans="1:29" x14ac:dyDescent="0.25">
      <c r="A3237" s="61" t="s">
        <v>371</v>
      </c>
      <c r="B3237" s="61" t="s">
        <v>372</v>
      </c>
      <c r="C3237" s="62">
        <v>2015</v>
      </c>
      <c r="D3237" s="61" t="s">
        <v>99</v>
      </c>
      <c r="E3237" s="62">
        <v>31</v>
      </c>
      <c r="F3237" s="63"/>
      <c r="G3237" s="63"/>
      <c r="H3237" s="63"/>
      <c r="I3237" s="63"/>
      <c r="J3237" s="63"/>
      <c r="K3237" s="62">
        <v>0</v>
      </c>
      <c r="L3237" s="63"/>
      <c r="M3237" s="63"/>
      <c r="N3237" s="63"/>
      <c r="O3237" s="63"/>
      <c r="P3237" s="63"/>
      <c r="Q3237" s="63"/>
      <c r="R3237" s="63"/>
      <c r="S3237" s="63"/>
      <c r="T3237" s="63"/>
      <c r="U3237" s="63"/>
      <c r="V3237" s="63"/>
      <c r="W3237" s="63"/>
      <c r="X3237" s="63"/>
      <c r="Y3237" s="63"/>
      <c r="Z3237" s="62">
        <v>0</v>
      </c>
      <c r="AA3237" s="63"/>
      <c r="AB3237" s="63"/>
      <c r="AC3237" s="62">
        <v>0</v>
      </c>
    </row>
    <row r="3238" spans="1:29" x14ac:dyDescent="0.25">
      <c r="A3238" s="61" t="s">
        <v>490</v>
      </c>
      <c r="B3238" s="61" t="s">
        <v>491</v>
      </c>
      <c r="C3238" s="62">
        <v>2003</v>
      </c>
      <c r="D3238" s="61" t="s">
        <v>99</v>
      </c>
      <c r="E3238" s="62">
        <v>70</v>
      </c>
      <c r="F3238" s="62">
        <v>376600</v>
      </c>
      <c r="G3238" s="62">
        <v>37148</v>
      </c>
      <c r="H3238" s="62">
        <v>44.22</v>
      </c>
      <c r="I3238" s="62">
        <v>5380</v>
      </c>
      <c r="J3238" s="62">
        <v>350238</v>
      </c>
      <c r="K3238" s="62">
        <v>0</v>
      </c>
      <c r="L3238" s="63"/>
      <c r="M3238" s="63"/>
      <c r="N3238" s="63"/>
      <c r="O3238" s="63"/>
      <c r="P3238" s="63"/>
      <c r="Q3238" s="63"/>
      <c r="R3238" s="63"/>
      <c r="S3238" s="63"/>
      <c r="T3238" s="63"/>
      <c r="U3238" s="63"/>
      <c r="V3238" s="63"/>
      <c r="W3238" s="63"/>
      <c r="X3238" s="63"/>
      <c r="Y3238" s="63"/>
      <c r="Z3238" s="62">
        <v>245360</v>
      </c>
      <c r="AA3238" s="62">
        <v>6182</v>
      </c>
      <c r="AB3238" s="62">
        <v>7.36</v>
      </c>
      <c r="AC3238" s="62">
        <v>3505.14</v>
      </c>
    </row>
    <row r="3239" spans="1:29" x14ac:dyDescent="0.25">
      <c r="A3239" s="61" t="s">
        <v>315</v>
      </c>
      <c r="B3239" s="61" t="s">
        <v>316</v>
      </c>
      <c r="C3239" s="62">
        <v>2012</v>
      </c>
      <c r="D3239" s="61" t="s">
        <v>75</v>
      </c>
      <c r="E3239" s="62">
        <v>12</v>
      </c>
      <c r="F3239" s="62">
        <v>2342</v>
      </c>
      <c r="G3239" s="62">
        <v>371</v>
      </c>
      <c r="H3239" s="62">
        <v>2.58</v>
      </c>
      <c r="I3239" s="62">
        <v>195.17</v>
      </c>
      <c r="J3239" s="62">
        <v>2178.06</v>
      </c>
      <c r="K3239" s="62">
        <v>162.94999999999999</v>
      </c>
      <c r="L3239" s="62">
        <v>328</v>
      </c>
      <c r="M3239" s="62">
        <v>2.2799999999999998</v>
      </c>
      <c r="N3239" s="62">
        <v>13.58</v>
      </c>
      <c r="O3239" s="62">
        <v>1965.05</v>
      </c>
      <c r="P3239" s="63"/>
      <c r="Q3239" s="63"/>
      <c r="R3239" s="63"/>
      <c r="S3239" s="63"/>
      <c r="T3239" s="63"/>
      <c r="U3239" s="63"/>
      <c r="V3239" s="63"/>
      <c r="W3239" s="63"/>
      <c r="X3239" s="63"/>
      <c r="Y3239" s="63"/>
      <c r="Z3239" s="62">
        <v>990.24</v>
      </c>
      <c r="AA3239" s="62">
        <v>7741</v>
      </c>
      <c r="AB3239" s="62">
        <v>53.76</v>
      </c>
      <c r="AC3239" s="62">
        <v>82.52</v>
      </c>
    </row>
    <row r="3240" spans="1:29" ht="30" x14ac:dyDescent="0.25">
      <c r="A3240" s="61" t="s">
        <v>194</v>
      </c>
      <c r="B3240" s="61" t="s">
        <v>195</v>
      </c>
      <c r="C3240" s="62">
        <v>2010</v>
      </c>
      <c r="D3240" s="61" t="s">
        <v>86</v>
      </c>
      <c r="E3240" s="62">
        <v>189</v>
      </c>
      <c r="F3240" s="62">
        <v>82609</v>
      </c>
      <c r="G3240" s="62">
        <v>16903</v>
      </c>
      <c r="H3240" s="62">
        <v>7.45</v>
      </c>
      <c r="I3240" s="62">
        <v>437.08</v>
      </c>
      <c r="J3240" s="62">
        <v>76826.37</v>
      </c>
      <c r="K3240" s="62">
        <v>82694.47</v>
      </c>
      <c r="L3240" s="62">
        <v>140474</v>
      </c>
      <c r="M3240" s="62">
        <v>61.94</v>
      </c>
      <c r="N3240" s="62">
        <v>437.54</v>
      </c>
      <c r="O3240" s="62">
        <v>997237.44</v>
      </c>
      <c r="P3240" s="63"/>
      <c r="Q3240" s="63"/>
      <c r="R3240" s="63"/>
      <c r="S3240" s="63"/>
      <c r="T3240" s="63"/>
      <c r="U3240" s="63"/>
      <c r="V3240" s="63"/>
      <c r="W3240" s="63"/>
      <c r="X3240" s="63"/>
      <c r="Y3240" s="63"/>
      <c r="Z3240" s="62">
        <v>136315</v>
      </c>
      <c r="AA3240" s="62">
        <v>2170224</v>
      </c>
      <c r="AB3240" s="62">
        <v>956.89</v>
      </c>
      <c r="AC3240" s="62">
        <v>721.24</v>
      </c>
    </row>
    <row r="3241" spans="1:29" ht="30" x14ac:dyDescent="0.25">
      <c r="A3241" s="61" t="s">
        <v>245</v>
      </c>
      <c r="B3241" s="61" t="s">
        <v>246</v>
      </c>
      <c r="C3241" s="62">
        <v>2009</v>
      </c>
      <c r="D3241" s="61" t="s">
        <v>94</v>
      </c>
      <c r="E3241" s="62">
        <v>4</v>
      </c>
      <c r="F3241" s="63"/>
      <c r="G3241" s="63"/>
      <c r="H3241" s="63"/>
      <c r="I3241" s="63"/>
      <c r="J3241" s="63"/>
      <c r="K3241" s="62">
        <v>0</v>
      </c>
      <c r="L3241" s="63"/>
      <c r="M3241" s="63"/>
      <c r="N3241" s="63"/>
      <c r="O3241" s="63"/>
      <c r="P3241" s="63"/>
      <c r="Q3241" s="63"/>
      <c r="R3241" s="63"/>
      <c r="S3241" s="63"/>
      <c r="T3241" s="63"/>
      <c r="U3241" s="63"/>
      <c r="V3241" s="63"/>
      <c r="W3241" s="63"/>
      <c r="X3241" s="63"/>
      <c r="Y3241" s="63"/>
      <c r="Z3241" s="62">
        <v>29600</v>
      </c>
      <c r="AA3241" s="62">
        <v>2762</v>
      </c>
      <c r="AB3241" s="62">
        <v>57.54</v>
      </c>
      <c r="AC3241" s="62">
        <v>7400</v>
      </c>
    </row>
    <row r="3242" spans="1:29" ht="30" x14ac:dyDescent="0.25">
      <c r="A3242" s="61" t="s">
        <v>283</v>
      </c>
      <c r="B3242" s="61" t="s">
        <v>284</v>
      </c>
      <c r="C3242" s="62">
        <v>2003</v>
      </c>
      <c r="D3242" s="61" t="s">
        <v>313</v>
      </c>
      <c r="E3242" s="62">
        <v>41</v>
      </c>
      <c r="F3242" s="63"/>
      <c r="G3242" s="63"/>
      <c r="H3242" s="63"/>
      <c r="I3242" s="63"/>
      <c r="J3242" s="63"/>
      <c r="K3242" s="62">
        <v>0</v>
      </c>
      <c r="L3242" s="63"/>
      <c r="M3242" s="63"/>
      <c r="N3242" s="63"/>
      <c r="O3242" s="63"/>
      <c r="P3242" s="63"/>
      <c r="Q3242" s="63"/>
      <c r="R3242" s="63"/>
      <c r="S3242" s="63"/>
      <c r="T3242" s="63"/>
      <c r="U3242" s="63"/>
      <c r="V3242" s="63"/>
      <c r="W3242" s="63"/>
      <c r="X3242" s="63"/>
      <c r="Y3242" s="63"/>
      <c r="Z3242" s="62">
        <v>0</v>
      </c>
      <c r="AA3242" s="63"/>
      <c r="AB3242" s="63"/>
      <c r="AC3242" s="62">
        <v>0</v>
      </c>
    </row>
    <row r="3243" spans="1:29" ht="30" x14ac:dyDescent="0.25">
      <c r="A3243" s="61" t="s">
        <v>507</v>
      </c>
      <c r="B3243" s="61" t="s">
        <v>508</v>
      </c>
      <c r="C3243" s="62">
        <v>2017</v>
      </c>
      <c r="D3243" s="61" t="s">
        <v>135</v>
      </c>
      <c r="E3243" s="62">
        <v>195</v>
      </c>
      <c r="F3243" s="62">
        <v>1443142</v>
      </c>
      <c r="G3243" s="62">
        <v>248354</v>
      </c>
      <c r="H3243" s="62">
        <v>106.13</v>
      </c>
      <c r="I3243" s="62">
        <v>7400.73</v>
      </c>
      <c r="J3243" s="62">
        <v>1342122.06</v>
      </c>
      <c r="K3243" s="62">
        <v>178186.23</v>
      </c>
      <c r="L3243" s="62">
        <v>221775</v>
      </c>
      <c r="M3243" s="62">
        <v>94.78</v>
      </c>
      <c r="N3243" s="62">
        <v>913.78</v>
      </c>
      <c r="O3243" s="62">
        <v>2148801.17</v>
      </c>
      <c r="P3243" s="63"/>
      <c r="Q3243" s="63"/>
      <c r="R3243" s="63"/>
      <c r="S3243" s="63"/>
      <c r="T3243" s="63"/>
      <c r="U3243" s="63"/>
      <c r="V3243" s="63"/>
      <c r="W3243" s="63"/>
      <c r="X3243" s="63"/>
      <c r="Y3243" s="63"/>
      <c r="Z3243" s="62">
        <v>31.91</v>
      </c>
      <c r="AA3243" s="62">
        <v>153971</v>
      </c>
      <c r="AB3243" s="62">
        <v>65.8</v>
      </c>
      <c r="AC3243" s="62">
        <v>0.16</v>
      </c>
    </row>
    <row r="3244" spans="1:29" ht="30" x14ac:dyDescent="0.25">
      <c r="A3244" s="61" t="s">
        <v>255</v>
      </c>
      <c r="B3244" s="61" t="s">
        <v>256</v>
      </c>
      <c r="C3244" s="62">
        <v>2018</v>
      </c>
      <c r="D3244" s="61" t="s">
        <v>301</v>
      </c>
      <c r="E3244" s="62">
        <v>84</v>
      </c>
      <c r="F3244" s="62">
        <v>454078</v>
      </c>
      <c r="G3244" s="62">
        <v>86017</v>
      </c>
      <c r="H3244" s="62">
        <v>85.33</v>
      </c>
      <c r="I3244" s="62">
        <v>5405.69</v>
      </c>
      <c r="J3244" s="62">
        <v>422292.54</v>
      </c>
      <c r="K3244" s="62">
        <v>27513.09</v>
      </c>
      <c r="L3244" s="62">
        <v>27123</v>
      </c>
      <c r="M3244" s="62">
        <v>26.91</v>
      </c>
      <c r="N3244" s="62">
        <v>327.54000000000002</v>
      </c>
      <c r="O3244" s="62">
        <v>331788.65999999997</v>
      </c>
      <c r="P3244" s="63"/>
      <c r="Q3244" s="63"/>
      <c r="R3244" s="63"/>
      <c r="S3244" s="63"/>
      <c r="T3244" s="63"/>
      <c r="U3244" s="63"/>
      <c r="V3244" s="63"/>
      <c r="W3244" s="63"/>
      <c r="X3244" s="63"/>
      <c r="Y3244" s="63"/>
      <c r="Z3244" s="62">
        <v>2343</v>
      </c>
      <c r="AA3244" s="62">
        <v>54146</v>
      </c>
      <c r="AB3244" s="62">
        <v>53.72</v>
      </c>
      <c r="AC3244" s="62">
        <v>27.89</v>
      </c>
    </row>
    <row r="3245" spans="1:29" x14ac:dyDescent="0.25">
      <c r="A3245" s="61" t="s">
        <v>198</v>
      </c>
      <c r="B3245" s="61" t="s">
        <v>199</v>
      </c>
      <c r="C3245" s="62">
        <v>2012</v>
      </c>
      <c r="D3245" s="61" t="s">
        <v>99</v>
      </c>
      <c r="E3245" s="62">
        <v>40</v>
      </c>
      <c r="F3245" s="62">
        <v>319320</v>
      </c>
      <c r="G3245" s="62">
        <v>37140</v>
      </c>
      <c r="H3245" s="62">
        <v>77.38</v>
      </c>
      <c r="I3245" s="62">
        <v>7983</v>
      </c>
      <c r="J3245" s="62">
        <v>296967.59999999998</v>
      </c>
      <c r="K3245" s="62">
        <v>0</v>
      </c>
      <c r="L3245" s="63"/>
      <c r="M3245" s="63"/>
      <c r="N3245" s="63"/>
      <c r="O3245" s="63"/>
      <c r="P3245" s="63"/>
      <c r="Q3245" s="63"/>
      <c r="R3245" s="63"/>
      <c r="S3245" s="63"/>
      <c r="T3245" s="63"/>
      <c r="U3245" s="63"/>
      <c r="V3245" s="63"/>
      <c r="W3245" s="63"/>
      <c r="X3245" s="63"/>
      <c r="Y3245" s="63"/>
      <c r="Z3245" s="62">
        <v>763</v>
      </c>
      <c r="AA3245" s="62">
        <v>11848</v>
      </c>
      <c r="AB3245" s="62">
        <v>24.68</v>
      </c>
      <c r="AC3245" s="62">
        <v>19.079999999999998</v>
      </c>
    </row>
    <row r="3246" spans="1:29" ht="30" x14ac:dyDescent="0.25">
      <c r="A3246" s="61" t="s">
        <v>231</v>
      </c>
      <c r="B3246" s="61" t="s">
        <v>232</v>
      </c>
      <c r="C3246" s="62">
        <v>2010</v>
      </c>
      <c r="D3246" s="61" t="s">
        <v>89</v>
      </c>
      <c r="E3246" s="62">
        <v>68</v>
      </c>
      <c r="F3246" s="62">
        <v>385040</v>
      </c>
      <c r="G3246" s="62">
        <v>28851</v>
      </c>
      <c r="H3246" s="62">
        <v>35.36</v>
      </c>
      <c r="I3246" s="62">
        <v>5662.35</v>
      </c>
      <c r="J3246" s="62">
        <v>358087.2</v>
      </c>
      <c r="K3246" s="62">
        <v>32108.63</v>
      </c>
      <c r="L3246" s="62">
        <v>49391</v>
      </c>
      <c r="M3246" s="62">
        <v>60.53</v>
      </c>
      <c r="N3246" s="62">
        <v>472.19</v>
      </c>
      <c r="O3246" s="62">
        <v>387207.63</v>
      </c>
      <c r="P3246" s="63"/>
      <c r="Q3246" s="63"/>
      <c r="R3246" s="63"/>
      <c r="S3246" s="63"/>
      <c r="T3246" s="63"/>
      <c r="U3246" s="63"/>
      <c r="V3246" s="63"/>
      <c r="W3246" s="63"/>
      <c r="X3246" s="63"/>
      <c r="Y3246" s="63"/>
      <c r="Z3246" s="62">
        <v>166151</v>
      </c>
      <c r="AA3246" s="62">
        <v>15827</v>
      </c>
      <c r="AB3246" s="62">
        <v>19.399999999999999</v>
      </c>
      <c r="AC3246" s="62">
        <v>2443.4</v>
      </c>
    </row>
    <row r="3247" spans="1:29" x14ac:dyDescent="0.25">
      <c r="A3247" s="61" t="s">
        <v>192</v>
      </c>
      <c r="B3247" s="61" t="s">
        <v>193</v>
      </c>
      <c r="C3247" s="62">
        <v>2016</v>
      </c>
      <c r="D3247" s="61" t="s">
        <v>72</v>
      </c>
      <c r="E3247" s="62">
        <v>35</v>
      </c>
      <c r="F3247" s="62">
        <v>57042</v>
      </c>
      <c r="G3247" s="62">
        <v>8676</v>
      </c>
      <c r="H3247" s="62">
        <v>20.66</v>
      </c>
      <c r="I3247" s="62">
        <v>1629.77</v>
      </c>
      <c r="J3247" s="62">
        <v>53049.06</v>
      </c>
      <c r="K3247" s="62">
        <v>5659.55</v>
      </c>
      <c r="L3247" s="62">
        <v>4525</v>
      </c>
      <c r="M3247" s="62">
        <v>10.77</v>
      </c>
      <c r="N3247" s="62">
        <v>161.69999999999999</v>
      </c>
      <c r="O3247" s="62">
        <v>68250.259999999995</v>
      </c>
      <c r="P3247" s="63"/>
      <c r="Q3247" s="63"/>
      <c r="R3247" s="63"/>
      <c r="S3247" s="63"/>
      <c r="T3247" s="63"/>
      <c r="U3247" s="63"/>
      <c r="V3247" s="63"/>
      <c r="W3247" s="63"/>
      <c r="X3247" s="63"/>
      <c r="Y3247" s="63"/>
      <c r="Z3247" s="62">
        <v>81900</v>
      </c>
      <c r="AA3247" s="62">
        <v>4508</v>
      </c>
      <c r="AB3247" s="62">
        <v>10.73</v>
      </c>
      <c r="AC3247" s="62">
        <v>2340</v>
      </c>
    </row>
    <row r="3248" spans="1:29" x14ac:dyDescent="0.25">
      <c r="A3248" s="61" t="s">
        <v>496</v>
      </c>
      <c r="B3248" s="61" t="s">
        <v>497</v>
      </c>
      <c r="C3248" s="62">
        <v>2015</v>
      </c>
      <c r="D3248" s="61" t="s">
        <v>78</v>
      </c>
      <c r="E3248" s="62">
        <v>40</v>
      </c>
      <c r="F3248" s="62">
        <v>145109</v>
      </c>
      <c r="G3248" s="62">
        <v>24364</v>
      </c>
      <c r="H3248" s="62">
        <v>50.76</v>
      </c>
      <c r="I3248" s="62">
        <v>3627.73</v>
      </c>
      <c r="J3248" s="62">
        <v>134951.37</v>
      </c>
      <c r="K3248" s="62">
        <v>0</v>
      </c>
      <c r="L3248" s="63"/>
      <c r="M3248" s="63"/>
      <c r="N3248" s="63"/>
      <c r="O3248" s="63"/>
      <c r="P3248" s="63"/>
      <c r="Q3248" s="63"/>
      <c r="R3248" s="63"/>
      <c r="S3248" s="63"/>
      <c r="T3248" s="63"/>
      <c r="U3248" s="62">
        <v>13941</v>
      </c>
      <c r="V3248" s="62">
        <v>28714</v>
      </c>
      <c r="W3248" s="62">
        <v>59.82</v>
      </c>
      <c r="X3248" s="62">
        <v>348</v>
      </c>
      <c r="Y3248" s="62">
        <v>312055.34000000003</v>
      </c>
      <c r="Z3248" s="62">
        <v>179100</v>
      </c>
      <c r="AA3248" s="62">
        <v>8212</v>
      </c>
      <c r="AB3248" s="62">
        <v>17.11</v>
      </c>
      <c r="AC3248" s="62">
        <v>4477.5</v>
      </c>
    </row>
    <row r="3249" spans="1:29" ht="30" x14ac:dyDescent="0.25">
      <c r="A3249" s="61" t="s">
        <v>269</v>
      </c>
      <c r="B3249" s="61" t="s">
        <v>270</v>
      </c>
      <c r="C3249" s="62">
        <v>2007</v>
      </c>
      <c r="D3249" s="61" t="s">
        <v>89</v>
      </c>
      <c r="E3249" s="62">
        <v>72</v>
      </c>
      <c r="F3249" s="62">
        <v>746448</v>
      </c>
      <c r="G3249" s="62">
        <v>71995</v>
      </c>
      <c r="H3249" s="62">
        <v>83.33</v>
      </c>
      <c r="I3249" s="62">
        <v>10367.33</v>
      </c>
      <c r="J3249" s="62">
        <v>694196.64</v>
      </c>
      <c r="K3249" s="62">
        <v>0</v>
      </c>
      <c r="L3249" s="63"/>
      <c r="M3249" s="63"/>
      <c r="N3249" s="63"/>
      <c r="O3249" s="63"/>
      <c r="P3249" s="63"/>
      <c r="Q3249" s="63"/>
      <c r="R3249" s="63"/>
      <c r="S3249" s="63"/>
      <c r="T3249" s="63"/>
      <c r="U3249" s="63"/>
      <c r="V3249" s="63"/>
      <c r="W3249" s="63"/>
      <c r="X3249" s="63"/>
      <c r="Y3249" s="63"/>
      <c r="Z3249" s="62">
        <v>126800</v>
      </c>
      <c r="AA3249" s="62">
        <v>4292</v>
      </c>
      <c r="AB3249" s="62">
        <v>4.97</v>
      </c>
      <c r="AC3249" s="62">
        <v>1761.11</v>
      </c>
    </row>
    <row r="3250" spans="1:29" x14ac:dyDescent="0.25">
      <c r="A3250" s="61" t="s">
        <v>253</v>
      </c>
      <c r="B3250" s="61" t="s">
        <v>254</v>
      </c>
      <c r="C3250" s="62">
        <v>2009</v>
      </c>
      <c r="D3250" s="61" t="s">
        <v>78</v>
      </c>
      <c r="E3250" s="62">
        <v>40</v>
      </c>
      <c r="F3250" s="62">
        <v>124364</v>
      </c>
      <c r="G3250" s="62">
        <v>20482</v>
      </c>
      <c r="H3250" s="62">
        <v>42.67</v>
      </c>
      <c r="I3250" s="62">
        <v>3109.1</v>
      </c>
      <c r="J3250" s="62">
        <v>115658.52</v>
      </c>
      <c r="K3250" s="62">
        <v>20945.68</v>
      </c>
      <c r="L3250" s="62">
        <v>33228</v>
      </c>
      <c r="M3250" s="62">
        <v>69.23</v>
      </c>
      <c r="N3250" s="62">
        <v>523.64</v>
      </c>
      <c r="O3250" s="62">
        <v>252590.28</v>
      </c>
      <c r="P3250" s="63"/>
      <c r="Q3250" s="63"/>
      <c r="R3250" s="63"/>
      <c r="S3250" s="63"/>
      <c r="T3250" s="63"/>
      <c r="U3250" s="63"/>
      <c r="V3250" s="63"/>
      <c r="W3250" s="63"/>
      <c r="X3250" s="63"/>
      <c r="Y3250" s="63"/>
      <c r="Z3250" s="62">
        <v>62200</v>
      </c>
      <c r="AA3250" s="62">
        <v>3638</v>
      </c>
      <c r="AB3250" s="62">
        <v>7.58</v>
      </c>
      <c r="AC3250" s="62">
        <v>1555</v>
      </c>
    </row>
    <row r="3251" spans="1:29" x14ac:dyDescent="0.25">
      <c r="A3251" s="61" t="s">
        <v>235</v>
      </c>
      <c r="B3251" s="61" t="s">
        <v>236</v>
      </c>
      <c r="C3251" s="62">
        <v>2007</v>
      </c>
      <c r="D3251" s="61" t="s">
        <v>86</v>
      </c>
      <c r="E3251" s="62">
        <v>69</v>
      </c>
      <c r="F3251" s="62">
        <v>10905</v>
      </c>
      <c r="G3251" s="62">
        <v>2269</v>
      </c>
      <c r="H3251" s="62">
        <v>2.74</v>
      </c>
      <c r="I3251" s="62">
        <v>158.04</v>
      </c>
      <c r="J3251" s="62">
        <v>10141.65</v>
      </c>
      <c r="K3251" s="62">
        <v>0</v>
      </c>
      <c r="L3251" s="63"/>
      <c r="M3251" s="63"/>
      <c r="N3251" s="63"/>
      <c r="O3251" s="63"/>
      <c r="P3251" s="63"/>
      <c r="Q3251" s="63"/>
      <c r="R3251" s="63"/>
      <c r="S3251" s="63"/>
      <c r="T3251" s="63"/>
      <c r="U3251" s="63"/>
      <c r="V3251" s="63"/>
      <c r="W3251" s="63"/>
      <c r="X3251" s="63"/>
      <c r="Y3251" s="63"/>
      <c r="Z3251" s="62">
        <v>388300</v>
      </c>
      <c r="AA3251" s="62">
        <v>9694</v>
      </c>
      <c r="AB3251" s="62">
        <v>11.71</v>
      </c>
      <c r="AC3251" s="62">
        <v>5627.54</v>
      </c>
    </row>
    <row r="3252" spans="1:29" x14ac:dyDescent="0.25">
      <c r="A3252" s="61" t="s">
        <v>336</v>
      </c>
      <c r="B3252" s="61" t="s">
        <v>337</v>
      </c>
      <c r="C3252" s="62">
        <v>2014</v>
      </c>
      <c r="D3252" s="61" t="s">
        <v>78</v>
      </c>
      <c r="E3252" s="62">
        <v>72</v>
      </c>
      <c r="F3252" s="62">
        <v>705440</v>
      </c>
      <c r="G3252" s="62">
        <v>119922</v>
      </c>
      <c r="H3252" s="62">
        <v>138.80000000000001</v>
      </c>
      <c r="I3252" s="62">
        <v>9797.7800000000007</v>
      </c>
      <c r="J3252" s="62">
        <v>656059.19999999995</v>
      </c>
      <c r="K3252" s="62">
        <v>0</v>
      </c>
      <c r="L3252" s="63"/>
      <c r="M3252" s="63"/>
      <c r="N3252" s="63"/>
      <c r="O3252" s="63"/>
      <c r="P3252" s="63"/>
      <c r="Q3252" s="63"/>
      <c r="R3252" s="63"/>
      <c r="S3252" s="63"/>
      <c r="T3252" s="63"/>
      <c r="U3252" s="63"/>
      <c r="V3252" s="63"/>
      <c r="W3252" s="63"/>
      <c r="X3252" s="63"/>
      <c r="Y3252" s="63"/>
      <c r="Z3252" s="62">
        <v>291900</v>
      </c>
      <c r="AA3252" s="62">
        <v>34824</v>
      </c>
      <c r="AB3252" s="62">
        <v>40.31</v>
      </c>
      <c r="AC3252" s="62">
        <v>4054.17</v>
      </c>
    </row>
    <row r="3253" spans="1:29" ht="30" x14ac:dyDescent="0.25">
      <c r="A3253" s="61" t="s">
        <v>249</v>
      </c>
      <c r="B3253" s="61" t="s">
        <v>250</v>
      </c>
      <c r="C3253" s="62">
        <v>2006</v>
      </c>
      <c r="D3253" s="61" t="s">
        <v>78</v>
      </c>
      <c r="E3253" s="62">
        <v>40</v>
      </c>
      <c r="F3253" s="62">
        <v>140480</v>
      </c>
      <c r="G3253" s="62">
        <v>14956</v>
      </c>
      <c r="H3253" s="62">
        <v>31.16</v>
      </c>
      <c r="I3253" s="62">
        <v>3512</v>
      </c>
      <c r="J3253" s="62">
        <v>130646.39999999999</v>
      </c>
      <c r="K3253" s="62">
        <v>26820</v>
      </c>
      <c r="L3253" s="62">
        <v>38510</v>
      </c>
      <c r="M3253" s="62">
        <v>80.23</v>
      </c>
      <c r="N3253" s="62">
        <v>670.5</v>
      </c>
      <c r="O3253" s="62">
        <v>323430.43</v>
      </c>
      <c r="P3253" s="63"/>
      <c r="Q3253" s="63"/>
      <c r="R3253" s="63"/>
      <c r="S3253" s="63"/>
      <c r="T3253" s="63"/>
      <c r="U3253" s="63"/>
      <c r="V3253" s="63"/>
      <c r="W3253" s="63"/>
      <c r="X3253" s="63"/>
      <c r="Y3253" s="63"/>
      <c r="Z3253" s="62">
        <v>2044.11</v>
      </c>
      <c r="AA3253" s="62">
        <v>11940</v>
      </c>
      <c r="AB3253" s="62">
        <v>24.88</v>
      </c>
      <c r="AC3253" s="62">
        <v>51.1</v>
      </c>
    </row>
    <row r="3254" spans="1:29" ht="45" x14ac:dyDescent="0.25">
      <c r="A3254" s="61" t="s">
        <v>214</v>
      </c>
      <c r="B3254" s="61" t="s">
        <v>215</v>
      </c>
      <c r="C3254" s="62">
        <v>2013</v>
      </c>
      <c r="D3254" s="61" t="s">
        <v>78</v>
      </c>
      <c r="E3254" s="62">
        <v>48</v>
      </c>
      <c r="F3254" s="62">
        <v>150172</v>
      </c>
      <c r="G3254" s="62">
        <v>28940</v>
      </c>
      <c r="H3254" s="62">
        <v>50.24</v>
      </c>
      <c r="I3254" s="62">
        <v>3128.58</v>
      </c>
      <c r="J3254" s="62">
        <v>139659.96</v>
      </c>
      <c r="K3254" s="62">
        <v>19376.330000000002</v>
      </c>
      <c r="L3254" s="62">
        <v>25412</v>
      </c>
      <c r="M3254" s="62">
        <v>44.12</v>
      </c>
      <c r="N3254" s="63"/>
      <c r="O3254" s="63"/>
      <c r="P3254" s="63"/>
      <c r="Q3254" s="63"/>
      <c r="R3254" s="63"/>
      <c r="S3254" s="63"/>
      <c r="T3254" s="63"/>
      <c r="U3254" s="63"/>
      <c r="V3254" s="63"/>
      <c r="W3254" s="63"/>
      <c r="X3254" s="63"/>
      <c r="Y3254" s="63"/>
      <c r="Z3254" s="62">
        <v>1021</v>
      </c>
      <c r="AA3254" s="62">
        <v>5983</v>
      </c>
      <c r="AB3254" s="62">
        <v>10.39</v>
      </c>
      <c r="AC3254" s="62">
        <v>21.27</v>
      </c>
    </row>
    <row r="3255" spans="1:29" ht="30" x14ac:dyDescent="0.25">
      <c r="A3255" s="61" t="s">
        <v>269</v>
      </c>
      <c r="B3255" s="61" t="s">
        <v>270</v>
      </c>
      <c r="C3255" s="62">
        <v>2009</v>
      </c>
      <c r="D3255" s="61" t="s">
        <v>83</v>
      </c>
      <c r="E3255" s="62">
        <v>2</v>
      </c>
      <c r="F3255" s="62">
        <v>13500</v>
      </c>
      <c r="G3255" s="62">
        <v>2214</v>
      </c>
      <c r="H3255" s="62">
        <v>92.25</v>
      </c>
      <c r="I3255" s="62">
        <v>6750</v>
      </c>
      <c r="J3255" s="62">
        <v>12555</v>
      </c>
      <c r="K3255" s="62">
        <v>2367.6</v>
      </c>
      <c r="L3255" s="62">
        <v>3327</v>
      </c>
      <c r="M3255" s="62">
        <v>138.63</v>
      </c>
      <c r="N3255" s="62">
        <v>1183.8</v>
      </c>
      <c r="O3255" s="62">
        <v>28551.65</v>
      </c>
      <c r="P3255" s="63"/>
      <c r="Q3255" s="63"/>
      <c r="R3255" s="63"/>
      <c r="S3255" s="63"/>
      <c r="T3255" s="63"/>
      <c r="U3255" s="63"/>
      <c r="V3255" s="63"/>
      <c r="W3255" s="63"/>
      <c r="X3255" s="63"/>
      <c r="Y3255" s="63"/>
      <c r="Z3255" s="62">
        <v>8500</v>
      </c>
      <c r="AA3255" s="62">
        <v>326</v>
      </c>
      <c r="AB3255" s="62">
        <v>13.58</v>
      </c>
      <c r="AC3255" s="62">
        <v>4250</v>
      </c>
    </row>
    <row r="3256" spans="1:29" ht="45" x14ac:dyDescent="0.25">
      <c r="A3256" s="61" t="s">
        <v>586</v>
      </c>
      <c r="B3256" s="61" t="s">
        <v>587</v>
      </c>
      <c r="C3256" s="62">
        <v>2010</v>
      </c>
      <c r="D3256" s="61" t="s">
        <v>438</v>
      </c>
      <c r="E3256" s="62">
        <v>8</v>
      </c>
      <c r="F3256" s="63"/>
      <c r="G3256" s="63"/>
      <c r="H3256" s="63"/>
      <c r="I3256" s="63"/>
      <c r="J3256" s="63"/>
      <c r="K3256" s="62">
        <v>0</v>
      </c>
      <c r="L3256" s="63"/>
      <c r="M3256" s="63"/>
      <c r="N3256" s="63"/>
      <c r="O3256" s="63"/>
      <c r="P3256" s="63"/>
      <c r="Q3256" s="63"/>
      <c r="R3256" s="63"/>
      <c r="S3256" s="63"/>
      <c r="T3256" s="63"/>
      <c r="U3256" s="63"/>
      <c r="V3256" s="63"/>
      <c r="W3256" s="63"/>
      <c r="X3256" s="63"/>
      <c r="Y3256" s="63"/>
      <c r="Z3256" s="62">
        <v>17.38</v>
      </c>
      <c r="AA3256" s="62">
        <v>400</v>
      </c>
      <c r="AB3256" s="62">
        <v>4.17</v>
      </c>
      <c r="AC3256" s="62">
        <v>2.17</v>
      </c>
    </row>
    <row r="3257" spans="1:29" x14ac:dyDescent="0.25">
      <c r="A3257" s="61" t="s">
        <v>241</v>
      </c>
      <c r="B3257" s="61" t="s">
        <v>242</v>
      </c>
      <c r="C3257" s="62">
        <v>2017</v>
      </c>
      <c r="D3257" s="61" t="s">
        <v>297</v>
      </c>
      <c r="E3257" s="62">
        <v>26</v>
      </c>
      <c r="F3257" s="63"/>
      <c r="G3257" s="63"/>
      <c r="H3257" s="63"/>
      <c r="I3257" s="63"/>
      <c r="J3257" s="63"/>
      <c r="K3257" s="62">
        <v>0</v>
      </c>
      <c r="L3257" s="63"/>
      <c r="M3257" s="63"/>
      <c r="N3257" s="63"/>
      <c r="O3257" s="63"/>
      <c r="P3257" s="63"/>
      <c r="Q3257" s="63"/>
      <c r="R3257" s="63"/>
      <c r="S3257" s="63"/>
      <c r="T3257" s="63"/>
      <c r="U3257" s="63"/>
      <c r="V3257" s="63"/>
      <c r="W3257" s="63"/>
      <c r="X3257" s="63"/>
      <c r="Y3257" s="63"/>
      <c r="Z3257" s="62">
        <v>111000</v>
      </c>
      <c r="AA3257" s="62">
        <v>16231</v>
      </c>
      <c r="AB3257" s="62">
        <v>52.02</v>
      </c>
      <c r="AC3257" s="62">
        <v>4269.2299999999996</v>
      </c>
    </row>
    <row r="3258" spans="1:29" x14ac:dyDescent="0.25">
      <c r="A3258" s="61" t="s">
        <v>434</v>
      </c>
      <c r="B3258" s="61" t="s">
        <v>435</v>
      </c>
      <c r="C3258" s="62">
        <v>2004</v>
      </c>
      <c r="D3258" s="61" t="s">
        <v>75</v>
      </c>
      <c r="E3258" s="62">
        <v>24</v>
      </c>
      <c r="F3258" s="62">
        <v>17210</v>
      </c>
      <c r="G3258" s="62">
        <v>2400</v>
      </c>
      <c r="H3258" s="62">
        <v>8.33</v>
      </c>
      <c r="I3258" s="62">
        <v>717.08</v>
      </c>
      <c r="J3258" s="62">
        <v>16005.3</v>
      </c>
      <c r="K3258" s="62">
        <v>1386</v>
      </c>
      <c r="L3258" s="62">
        <v>2074</v>
      </c>
      <c r="M3258" s="62">
        <v>7.2</v>
      </c>
      <c r="N3258" s="62">
        <v>57.75</v>
      </c>
      <c r="O3258" s="62">
        <v>16714.189999999999</v>
      </c>
      <c r="P3258" s="63"/>
      <c r="Q3258" s="63"/>
      <c r="R3258" s="63"/>
      <c r="S3258" s="63"/>
      <c r="T3258" s="63"/>
      <c r="U3258" s="63"/>
      <c r="V3258" s="63"/>
      <c r="W3258" s="63"/>
      <c r="X3258" s="63"/>
      <c r="Y3258" s="63"/>
      <c r="Z3258" s="62">
        <v>1199.1199999999999</v>
      </c>
      <c r="AA3258" s="62">
        <v>3651</v>
      </c>
      <c r="AB3258" s="62">
        <v>12.68</v>
      </c>
      <c r="AC3258" s="62">
        <v>49.96</v>
      </c>
    </row>
    <row r="3259" spans="1:29" ht="30" x14ac:dyDescent="0.25">
      <c r="A3259" s="61" t="s">
        <v>283</v>
      </c>
      <c r="B3259" s="61" t="s">
        <v>284</v>
      </c>
      <c r="C3259" s="62">
        <v>2014</v>
      </c>
      <c r="D3259" s="61" t="s">
        <v>72</v>
      </c>
      <c r="E3259" s="62">
        <v>134</v>
      </c>
      <c r="F3259" s="62">
        <v>731015</v>
      </c>
      <c r="G3259" s="62">
        <v>128404</v>
      </c>
      <c r="H3259" s="62">
        <v>79.849999999999994</v>
      </c>
      <c r="I3259" s="62">
        <v>5455.34</v>
      </c>
      <c r="J3259" s="62">
        <v>679843.95</v>
      </c>
      <c r="K3259" s="62">
        <v>49524.73</v>
      </c>
      <c r="L3259" s="62">
        <v>75578</v>
      </c>
      <c r="M3259" s="62">
        <v>47</v>
      </c>
      <c r="N3259" s="63"/>
      <c r="O3259" s="63"/>
      <c r="P3259" s="63"/>
      <c r="Q3259" s="63"/>
      <c r="R3259" s="63"/>
      <c r="S3259" s="63"/>
      <c r="T3259" s="63"/>
      <c r="U3259" s="63"/>
      <c r="V3259" s="63"/>
      <c r="W3259" s="63"/>
      <c r="X3259" s="63"/>
      <c r="Y3259" s="63"/>
      <c r="Z3259" s="62">
        <v>0</v>
      </c>
      <c r="AA3259" s="63"/>
      <c r="AB3259" s="63"/>
      <c r="AC3259" s="62">
        <v>0</v>
      </c>
    </row>
    <row r="3260" spans="1:29" x14ac:dyDescent="0.25">
      <c r="A3260" s="61" t="s">
        <v>126</v>
      </c>
      <c r="B3260" s="61" t="s">
        <v>127</v>
      </c>
      <c r="C3260" s="62">
        <v>2017</v>
      </c>
      <c r="D3260" s="61" t="s">
        <v>226</v>
      </c>
      <c r="E3260" s="62">
        <v>50</v>
      </c>
      <c r="F3260" s="62">
        <v>244895</v>
      </c>
      <c r="G3260" s="62">
        <v>43652</v>
      </c>
      <c r="H3260" s="62">
        <v>72.75</v>
      </c>
      <c r="I3260" s="62">
        <v>4897.8999999999996</v>
      </c>
      <c r="J3260" s="62">
        <v>227752.35</v>
      </c>
      <c r="K3260" s="62">
        <v>14098.93</v>
      </c>
      <c r="L3260" s="62">
        <v>15541</v>
      </c>
      <c r="M3260" s="62">
        <v>25.9</v>
      </c>
      <c r="N3260" s="62">
        <v>281.98</v>
      </c>
      <c r="O3260" s="62">
        <v>170023.26</v>
      </c>
      <c r="P3260" s="63"/>
      <c r="Q3260" s="63"/>
      <c r="R3260" s="63"/>
      <c r="S3260" s="63"/>
      <c r="T3260" s="63"/>
      <c r="U3260" s="63"/>
      <c r="V3260" s="63"/>
      <c r="W3260" s="63"/>
      <c r="X3260" s="63"/>
      <c r="Y3260" s="63"/>
      <c r="Z3260" s="62">
        <v>1307</v>
      </c>
      <c r="AA3260" s="62">
        <v>13720</v>
      </c>
      <c r="AB3260" s="62">
        <v>22.87</v>
      </c>
      <c r="AC3260" s="62">
        <v>26.14</v>
      </c>
    </row>
    <row r="3261" spans="1:29" ht="30" x14ac:dyDescent="0.25">
      <c r="A3261" s="61" t="s">
        <v>92</v>
      </c>
      <c r="B3261" s="61" t="s">
        <v>93</v>
      </c>
      <c r="C3261" s="62">
        <v>2012</v>
      </c>
      <c r="D3261" s="61" t="s">
        <v>94</v>
      </c>
      <c r="E3261" s="62">
        <v>2</v>
      </c>
      <c r="F3261" s="63"/>
      <c r="G3261" s="63"/>
      <c r="H3261" s="63"/>
      <c r="I3261" s="63"/>
      <c r="J3261" s="63"/>
      <c r="K3261" s="62">
        <v>0</v>
      </c>
      <c r="L3261" s="63"/>
      <c r="M3261" s="63"/>
      <c r="N3261" s="63"/>
      <c r="O3261" s="63"/>
      <c r="P3261" s="63"/>
      <c r="Q3261" s="63"/>
      <c r="R3261" s="63"/>
      <c r="S3261" s="63"/>
      <c r="T3261" s="63"/>
      <c r="U3261" s="63"/>
      <c r="V3261" s="63"/>
      <c r="W3261" s="63"/>
      <c r="X3261" s="63"/>
      <c r="Y3261" s="63"/>
      <c r="Z3261" s="62">
        <v>0</v>
      </c>
      <c r="AA3261" s="63"/>
      <c r="AB3261" s="63"/>
      <c r="AC3261" s="62">
        <v>0</v>
      </c>
    </row>
    <row r="3262" spans="1:29" x14ac:dyDescent="0.25">
      <c r="A3262" s="61" t="s">
        <v>413</v>
      </c>
      <c r="B3262" s="61" t="s">
        <v>414</v>
      </c>
      <c r="C3262" s="62">
        <v>2011</v>
      </c>
      <c r="D3262" s="61" t="s">
        <v>86</v>
      </c>
      <c r="E3262" s="62">
        <v>24</v>
      </c>
      <c r="F3262" s="62">
        <v>6562</v>
      </c>
      <c r="G3262" s="62">
        <v>1288</v>
      </c>
      <c r="H3262" s="62">
        <v>4.47</v>
      </c>
      <c r="I3262" s="62">
        <v>273.42</v>
      </c>
      <c r="J3262" s="62">
        <v>6102.66</v>
      </c>
      <c r="K3262" s="62">
        <v>1413</v>
      </c>
      <c r="L3262" s="62">
        <v>3358</v>
      </c>
      <c r="M3262" s="62">
        <v>11.66</v>
      </c>
      <c r="N3262" s="62">
        <v>58.88</v>
      </c>
      <c r="O3262" s="62">
        <v>17039.79</v>
      </c>
      <c r="P3262" s="63"/>
      <c r="Q3262" s="63"/>
      <c r="R3262" s="63"/>
      <c r="S3262" s="63"/>
      <c r="T3262" s="63"/>
      <c r="U3262" s="63"/>
      <c r="V3262" s="63"/>
      <c r="W3262" s="63"/>
      <c r="X3262" s="63"/>
      <c r="Y3262" s="63"/>
      <c r="Z3262" s="62">
        <v>111434</v>
      </c>
      <c r="AA3262" s="62">
        <v>14367</v>
      </c>
      <c r="AB3262" s="62">
        <v>49.89</v>
      </c>
      <c r="AC3262" s="62">
        <v>4643.08</v>
      </c>
    </row>
    <row r="3263" spans="1:29" ht="45" x14ac:dyDescent="0.25">
      <c r="A3263" s="61" t="s">
        <v>214</v>
      </c>
      <c r="B3263" s="61" t="s">
        <v>215</v>
      </c>
      <c r="C3263" s="62">
        <v>2014</v>
      </c>
      <c r="D3263" s="61" t="s">
        <v>99</v>
      </c>
      <c r="E3263" s="62">
        <v>74</v>
      </c>
      <c r="F3263" s="62">
        <v>893760</v>
      </c>
      <c r="G3263" s="62">
        <v>130908</v>
      </c>
      <c r="H3263" s="62">
        <v>147.41999999999999</v>
      </c>
      <c r="I3263" s="62">
        <v>12077.84</v>
      </c>
      <c r="J3263" s="62">
        <v>831196.8</v>
      </c>
      <c r="K3263" s="62">
        <v>0</v>
      </c>
      <c r="L3263" s="63"/>
      <c r="M3263" s="63"/>
      <c r="N3263" s="63"/>
      <c r="O3263" s="63"/>
      <c r="P3263" s="63"/>
      <c r="Q3263" s="63"/>
      <c r="R3263" s="63"/>
      <c r="S3263" s="63"/>
      <c r="T3263" s="63"/>
      <c r="U3263" s="63"/>
      <c r="V3263" s="63"/>
      <c r="W3263" s="63"/>
      <c r="X3263" s="63"/>
      <c r="Y3263" s="63"/>
      <c r="Z3263" s="62">
        <v>3611</v>
      </c>
      <c r="AA3263" s="62">
        <v>15505</v>
      </c>
      <c r="AB3263" s="62">
        <v>17.46</v>
      </c>
      <c r="AC3263" s="62">
        <v>48.8</v>
      </c>
    </row>
    <row r="3264" spans="1:29" ht="30" x14ac:dyDescent="0.25">
      <c r="A3264" s="61" t="s">
        <v>255</v>
      </c>
      <c r="B3264" s="61" t="s">
        <v>256</v>
      </c>
      <c r="C3264" s="62">
        <v>2014</v>
      </c>
      <c r="D3264" s="61" t="s">
        <v>75</v>
      </c>
      <c r="E3264" s="62">
        <v>6</v>
      </c>
      <c r="F3264" s="62">
        <v>5388</v>
      </c>
      <c r="G3264" s="62">
        <v>1144</v>
      </c>
      <c r="H3264" s="62">
        <v>15.89</v>
      </c>
      <c r="I3264" s="62">
        <v>898</v>
      </c>
      <c r="J3264" s="62">
        <v>5010.84</v>
      </c>
      <c r="K3264" s="62">
        <v>1648.88</v>
      </c>
      <c r="L3264" s="62">
        <v>1335</v>
      </c>
      <c r="M3264" s="62">
        <v>18.54</v>
      </c>
      <c r="N3264" s="62">
        <v>274.81</v>
      </c>
      <c r="O3264" s="62">
        <v>19884.39</v>
      </c>
      <c r="P3264" s="63"/>
      <c r="Q3264" s="63"/>
      <c r="R3264" s="63"/>
      <c r="S3264" s="63"/>
      <c r="T3264" s="63"/>
      <c r="U3264" s="63"/>
      <c r="V3264" s="63"/>
      <c r="W3264" s="63"/>
      <c r="X3264" s="63"/>
      <c r="Y3264" s="63"/>
      <c r="Z3264" s="62">
        <v>528</v>
      </c>
      <c r="AA3264" s="62">
        <v>8512</v>
      </c>
      <c r="AB3264" s="62">
        <v>118.22</v>
      </c>
      <c r="AC3264" s="62">
        <v>88</v>
      </c>
    </row>
    <row r="3265" spans="1:29" x14ac:dyDescent="0.25">
      <c r="A3265" s="61" t="s">
        <v>488</v>
      </c>
      <c r="B3265" s="61" t="s">
        <v>489</v>
      </c>
      <c r="C3265" s="62">
        <v>2013</v>
      </c>
      <c r="D3265" s="61" t="s">
        <v>78</v>
      </c>
      <c r="E3265" s="62">
        <v>56</v>
      </c>
      <c r="F3265" s="62">
        <v>409360</v>
      </c>
      <c r="G3265" s="62">
        <v>56969</v>
      </c>
      <c r="H3265" s="62">
        <v>84.78</v>
      </c>
      <c r="I3265" s="62">
        <v>7310</v>
      </c>
      <c r="J3265" s="62">
        <v>380704.8</v>
      </c>
      <c r="K3265" s="62">
        <v>0</v>
      </c>
      <c r="L3265" s="63"/>
      <c r="M3265" s="63"/>
      <c r="N3265" s="63"/>
      <c r="O3265" s="63"/>
      <c r="P3265" s="63"/>
      <c r="Q3265" s="63"/>
      <c r="R3265" s="63"/>
      <c r="S3265" s="63"/>
      <c r="T3265" s="63"/>
      <c r="U3265" s="63"/>
      <c r="V3265" s="63"/>
      <c r="W3265" s="63"/>
      <c r="X3265" s="63"/>
      <c r="Y3265" s="63"/>
      <c r="Z3265" s="62">
        <v>0</v>
      </c>
      <c r="AA3265" s="63"/>
      <c r="AB3265" s="63"/>
      <c r="AC3265" s="62">
        <v>0</v>
      </c>
    </row>
    <row r="3266" spans="1:29" x14ac:dyDescent="0.25">
      <c r="A3266" s="61" t="s">
        <v>95</v>
      </c>
      <c r="B3266" s="61" t="s">
        <v>96</v>
      </c>
      <c r="C3266" s="62">
        <v>2006</v>
      </c>
      <c r="D3266" s="61" t="s">
        <v>86</v>
      </c>
      <c r="E3266" s="62">
        <v>215</v>
      </c>
      <c r="F3266" s="62">
        <v>124066</v>
      </c>
      <c r="G3266" s="62">
        <v>5540</v>
      </c>
      <c r="H3266" s="62">
        <v>2.15</v>
      </c>
      <c r="I3266" s="62">
        <v>577.04999999999995</v>
      </c>
      <c r="J3266" s="62">
        <v>115381.38</v>
      </c>
      <c r="K3266" s="62">
        <v>126725</v>
      </c>
      <c r="L3266" s="62">
        <v>217089</v>
      </c>
      <c r="M3266" s="62">
        <v>84.14</v>
      </c>
      <c r="N3266" s="62">
        <v>589.41999999999996</v>
      </c>
      <c r="O3266" s="62">
        <v>1528214.79</v>
      </c>
      <c r="P3266" s="63"/>
      <c r="Q3266" s="63"/>
      <c r="R3266" s="63"/>
      <c r="S3266" s="63"/>
      <c r="T3266" s="63"/>
      <c r="U3266" s="63"/>
      <c r="V3266" s="63"/>
      <c r="W3266" s="63"/>
      <c r="X3266" s="63"/>
      <c r="Y3266" s="63"/>
      <c r="Z3266" s="62">
        <v>17904.310000000001</v>
      </c>
      <c r="AA3266" s="62">
        <v>87804</v>
      </c>
      <c r="AB3266" s="62">
        <v>34.03</v>
      </c>
      <c r="AC3266" s="62">
        <v>83.28</v>
      </c>
    </row>
    <row r="3267" spans="1:29" ht="30" x14ac:dyDescent="0.25">
      <c r="A3267" s="61" t="s">
        <v>293</v>
      </c>
      <c r="B3267" s="61" t="s">
        <v>294</v>
      </c>
      <c r="C3267" s="62">
        <v>2014</v>
      </c>
      <c r="D3267" s="61" t="s">
        <v>438</v>
      </c>
      <c r="E3267" s="62">
        <v>4</v>
      </c>
      <c r="F3267" s="62">
        <v>0</v>
      </c>
      <c r="G3267" s="62">
        <v>0</v>
      </c>
      <c r="H3267" s="62">
        <v>0</v>
      </c>
      <c r="I3267" s="62">
        <v>0</v>
      </c>
      <c r="J3267" s="62">
        <v>0</v>
      </c>
      <c r="K3267" s="62">
        <v>0</v>
      </c>
      <c r="L3267" s="62">
        <v>0</v>
      </c>
      <c r="M3267" s="62">
        <v>0</v>
      </c>
      <c r="N3267" s="63"/>
      <c r="O3267" s="63"/>
      <c r="P3267" s="63"/>
      <c r="Q3267" s="63"/>
      <c r="R3267" s="63"/>
      <c r="S3267" s="63"/>
      <c r="T3267" s="63"/>
      <c r="U3267" s="63"/>
      <c r="V3267" s="63"/>
      <c r="W3267" s="63"/>
      <c r="X3267" s="63"/>
      <c r="Y3267" s="63"/>
      <c r="Z3267" s="62">
        <v>0</v>
      </c>
      <c r="AA3267" s="63"/>
      <c r="AB3267" s="63"/>
      <c r="AC3267" s="62">
        <v>0</v>
      </c>
    </row>
    <row r="3268" spans="1:29" ht="30" x14ac:dyDescent="0.25">
      <c r="A3268" s="61" t="s">
        <v>224</v>
      </c>
      <c r="B3268" s="61" t="s">
        <v>225</v>
      </c>
      <c r="C3268" s="62">
        <v>2004</v>
      </c>
      <c r="D3268" s="61" t="s">
        <v>75</v>
      </c>
      <c r="E3268" s="62">
        <v>11</v>
      </c>
      <c r="F3268" s="62">
        <v>28885</v>
      </c>
      <c r="G3268" s="62">
        <v>3680</v>
      </c>
      <c r="H3268" s="62">
        <v>27.88</v>
      </c>
      <c r="I3268" s="62">
        <v>2625.91</v>
      </c>
      <c r="J3268" s="62">
        <v>26863.05</v>
      </c>
      <c r="K3268" s="62">
        <v>0</v>
      </c>
      <c r="L3268" s="63"/>
      <c r="M3268" s="63"/>
      <c r="N3268" s="63"/>
      <c r="O3268" s="63"/>
      <c r="P3268" s="63"/>
      <c r="Q3268" s="63"/>
      <c r="R3268" s="63"/>
      <c r="S3268" s="63"/>
      <c r="T3268" s="63"/>
      <c r="U3268" s="63"/>
      <c r="V3268" s="63"/>
      <c r="W3268" s="63"/>
      <c r="X3268" s="63"/>
      <c r="Y3268" s="63"/>
      <c r="Z3268" s="62">
        <v>1721.74</v>
      </c>
      <c r="AA3268" s="62">
        <v>3366</v>
      </c>
      <c r="AB3268" s="62">
        <v>25.5</v>
      </c>
      <c r="AC3268" s="62">
        <v>156.52000000000001</v>
      </c>
    </row>
    <row r="3269" spans="1:29" ht="30" x14ac:dyDescent="0.25">
      <c r="A3269" s="61" t="s">
        <v>247</v>
      </c>
      <c r="B3269" s="61" t="s">
        <v>248</v>
      </c>
      <c r="C3269" s="62">
        <v>2004</v>
      </c>
      <c r="D3269" s="61" t="s">
        <v>72</v>
      </c>
      <c r="E3269" s="62">
        <v>30</v>
      </c>
      <c r="F3269" s="62">
        <v>88480</v>
      </c>
      <c r="G3269" s="62">
        <v>9188</v>
      </c>
      <c r="H3269" s="62">
        <v>25.52</v>
      </c>
      <c r="I3269" s="62">
        <v>2949.33</v>
      </c>
      <c r="J3269" s="62">
        <v>82286.399999999994</v>
      </c>
      <c r="K3269" s="62">
        <v>8881.67</v>
      </c>
      <c r="L3269" s="62">
        <v>9627</v>
      </c>
      <c r="M3269" s="62">
        <v>26.74</v>
      </c>
      <c r="N3269" s="62">
        <v>296.06</v>
      </c>
      <c r="O3269" s="62">
        <v>107106.7</v>
      </c>
      <c r="P3269" s="63"/>
      <c r="Q3269" s="63"/>
      <c r="R3269" s="63"/>
      <c r="S3269" s="63"/>
      <c r="T3269" s="63"/>
      <c r="U3269" s="63"/>
      <c r="V3269" s="63"/>
      <c r="W3269" s="63"/>
      <c r="X3269" s="63"/>
      <c r="Y3269" s="63"/>
      <c r="Z3269" s="62">
        <v>80</v>
      </c>
      <c r="AA3269" s="62">
        <v>3506</v>
      </c>
      <c r="AB3269" s="62">
        <v>9.74</v>
      </c>
      <c r="AC3269" s="62">
        <v>2.67</v>
      </c>
    </row>
    <row r="3270" spans="1:29" x14ac:dyDescent="0.25">
      <c r="A3270" s="61" t="s">
        <v>271</v>
      </c>
      <c r="B3270" s="61" t="s">
        <v>272</v>
      </c>
      <c r="C3270" s="62">
        <v>2015</v>
      </c>
      <c r="D3270" s="61" t="s">
        <v>78</v>
      </c>
      <c r="E3270" s="62">
        <v>80</v>
      </c>
      <c r="F3270" s="62">
        <v>672549</v>
      </c>
      <c r="G3270" s="62">
        <v>117435</v>
      </c>
      <c r="H3270" s="62">
        <v>122.33</v>
      </c>
      <c r="I3270" s="62">
        <v>8406.86</v>
      </c>
      <c r="J3270" s="62">
        <v>625470.56999999995</v>
      </c>
      <c r="K3270" s="62">
        <v>0</v>
      </c>
      <c r="L3270" s="63"/>
      <c r="M3270" s="63"/>
      <c r="N3270" s="63"/>
      <c r="O3270" s="63"/>
      <c r="P3270" s="63"/>
      <c r="Q3270" s="63"/>
      <c r="R3270" s="63"/>
      <c r="S3270" s="63"/>
      <c r="T3270" s="63"/>
      <c r="U3270" s="63"/>
      <c r="V3270" s="63"/>
      <c r="W3270" s="63"/>
      <c r="X3270" s="63"/>
      <c r="Y3270" s="63"/>
      <c r="Z3270" s="62">
        <v>1712.45</v>
      </c>
      <c r="AA3270" s="62">
        <v>8336</v>
      </c>
      <c r="AB3270" s="62">
        <v>8.68</v>
      </c>
      <c r="AC3270" s="62">
        <v>21.41</v>
      </c>
    </row>
    <row r="3271" spans="1:29" ht="30" x14ac:dyDescent="0.25">
      <c r="A3271" s="61" t="s">
        <v>346</v>
      </c>
      <c r="B3271" s="61" t="s">
        <v>347</v>
      </c>
      <c r="C3271" s="62">
        <v>2015</v>
      </c>
      <c r="D3271" s="61" t="s">
        <v>78</v>
      </c>
      <c r="E3271" s="62">
        <v>60</v>
      </c>
      <c r="F3271" s="62">
        <v>580160</v>
      </c>
      <c r="G3271" s="62">
        <v>79956</v>
      </c>
      <c r="H3271" s="62">
        <v>111.05</v>
      </c>
      <c r="I3271" s="62">
        <v>9669.33</v>
      </c>
      <c r="J3271" s="62">
        <v>539548.80000000005</v>
      </c>
      <c r="K3271" s="62">
        <v>0</v>
      </c>
      <c r="L3271" s="63"/>
      <c r="M3271" s="63"/>
      <c r="N3271" s="63"/>
      <c r="O3271" s="63"/>
      <c r="P3271" s="63"/>
      <c r="Q3271" s="63"/>
      <c r="R3271" s="63"/>
      <c r="S3271" s="63"/>
      <c r="T3271" s="63"/>
      <c r="U3271" s="63"/>
      <c r="V3271" s="63"/>
      <c r="W3271" s="63"/>
      <c r="X3271" s="63"/>
      <c r="Y3271" s="63"/>
      <c r="Z3271" s="62">
        <v>1203.1300000000001</v>
      </c>
      <c r="AA3271" s="62">
        <v>8980</v>
      </c>
      <c r="AB3271" s="62">
        <v>12.47</v>
      </c>
      <c r="AC3271" s="62">
        <v>20.05</v>
      </c>
    </row>
    <row r="3272" spans="1:29" ht="30" x14ac:dyDescent="0.25">
      <c r="A3272" s="61" t="s">
        <v>237</v>
      </c>
      <c r="B3272" s="61" t="s">
        <v>238</v>
      </c>
      <c r="C3272" s="62">
        <v>2015</v>
      </c>
      <c r="D3272" s="61" t="s">
        <v>72</v>
      </c>
      <c r="E3272" s="62">
        <v>40</v>
      </c>
      <c r="F3272" s="62">
        <v>135828</v>
      </c>
      <c r="G3272" s="62">
        <v>28329</v>
      </c>
      <c r="H3272" s="62">
        <v>59.02</v>
      </c>
      <c r="I3272" s="62">
        <v>3395.7</v>
      </c>
      <c r="J3272" s="62">
        <v>126320.04</v>
      </c>
      <c r="K3272" s="62">
        <v>17720.66</v>
      </c>
      <c r="L3272" s="62">
        <v>19392</v>
      </c>
      <c r="M3272" s="62">
        <v>40.4</v>
      </c>
      <c r="N3272" s="62">
        <v>443.02</v>
      </c>
      <c r="O3272" s="62">
        <v>213698.75</v>
      </c>
      <c r="P3272" s="63"/>
      <c r="Q3272" s="63"/>
      <c r="R3272" s="63"/>
      <c r="S3272" s="63"/>
      <c r="T3272" s="63"/>
      <c r="U3272" s="63"/>
      <c r="V3272" s="63"/>
      <c r="W3272" s="63"/>
      <c r="X3272" s="63"/>
      <c r="Y3272" s="63"/>
      <c r="Z3272" s="62">
        <v>252717</v>
      </c>
      <c r="AA3272" s="62">
        <v>18925</v>
      </c>
      <c r="AB3272" s="62">
        <v>39.43</v>
      </c>
      <c r="AC3272" s="62">
        <v>6317.93</v>
      </c>
    </row>
    <row r="3273" spans="1:29" ht="30" x14ac:dyDescent="0.25">
      <c r="A3273" s="61" t="s">
        <v>239</v>
      </c>
      <c r="B3273" s="61" t="s">
        <v>240</v>
      </c>
      <c r="C3273" s="62">
        <v>2018</v>
      </c>
      <c r="D3273" s="61" t="s">
        <v>89</v>
      </c>
      <c r="E3273" s="62">
        <v>60</v>
      </c>
      <c r="F3273" s="62">
        <v>506240</v>
      </c>
      <c r="G3273" s="62">
        <v>85938</v>
      </c>
      <c r="H3273" s="62">
        <v>119.36</v>
      </c>
      <c r="I3273" s="62">
        <v>8437.33</v>
      </c>
      <c r="J3273" s="62">
        <v>470803.20000000001</v>
      </c>
      <c r="K3273" s="62">
        <v>0</v>
      </c>
      <c r="L3273" s="63"/>
      <c r="M3273" s="63"/>
      <c r="N3273" s="63"/>
      <c r="O3273" s="63"/>
      <c r="P3273" s="63"/>
      <c r="Q3273" s="63"/>
      <c r="R3273" s="63"/>
      <c r="S3273" s="63"/>
      <c r="T3273" s="63"/>
      <c r="U3273" s="63"/>
      <c r="V3273" s="63"/>
      <c r="W3273" s="63"/>
      <c r="X3273" s="63"/>
      <c r="Y3273" s="63"/>
      <c r="Z3273" s="62">
        <v>930.42</v>
      </c>
      <c r="AA3273" s="62">
        <v>13735</v>
      </c>
      <c r="AB3273" s="62">
        <v>19.079999999999998</v>
      </c>
      <c r="AC3273" s="62">
        <v>15.51</v>
      </c>
    </row>
    <row r="3274" spans="1:29" x14ac:dyDescent="0.25">
      <c r="A3274" s="61" t="s">
        <v>442</v>
      </c>
      <c r="B3274" s="61" t="s">
        <v>443</v>
      </c>
      <c r="C3274" s="62">
        <v>2013</v>
      </c>
      <c r="D3274" s="61" t="s">
        <v>75</v>
      </c>
      <c r="E3274" s="62">
        <v>11</v>
      </c>
      <c r="F3274" s="62">
        <v>1690</v>
      </c>
      <c r="G3274" s="62">
        <v>492</v>
      </c>
      <c r="H3274" s="62">
        <v>3.73</v>
      </c>
      <c r="I3274" s="62">
        <v>153.63999999999999</v>
      </c>
      <c r="J3274" s="62">
        <v>1571.7</v>
      </c>
      <c r="K3274" s="62">
        <v>0</v>
      </c>
      <c r="L3274" s="63"/>
      <c r="M3274" s="63"/>
      <c r="N3274" s="63"/>
      <c r="O3274" s="63"/>
      <c r="P3274" s="63"/>
      <c r="Q3274" s="63"/>
      <c r="R3274" s="63"/>
      <c r="S3274" s="63"/>
      <c r="T3274" s="63"/>
      <c r="U3274" s="63"/>
      <c r="V3274" s="63"/>
      <c r="W3274" s="63"/>
      <c r="X3274" s="63"/>
      <c r="Y3274" s="63"/>
      <c r="Z3274" s="62">
        <v>513.62</v>
      </c>
      <c r="AA3274" s="62">
        <v>2652</v>
      </c>
      <c r="AB3274" s="62">
        <v>20.09</v>
      </c>
      <c r="AC3274" s="62">
        <v>46.69</v>
      </c>
    </row>
    <row r="3275" spans="1:29" x14ac:dyDescent="0.25">
      <c r="A3275" s="61" t="s">
        <v>397</v>
      </c>
      <c r="B3275" s="61" t="s">
        <v>398</v>
      </c>
      <c r="C3275" s="62">
        <v>2017</v>
      </c>
      <c r="D3275" s="61" t="s">
        <v>99</v>
      </c>
      <c r="E3275" s="62">
        <v>50</v>
      </c>
      <c r="F3275" s="62">
        <v>363840</v>
      </c>
      <c r="G3275" s="62">
        <v>65528</v>
      </c>
      <c r="H3275" s="62">
        <v>109.21</v>
      </c>
      <c r="I3275" s="62">
        <v>7276.8</v>
      </c>
      <c r="J3275" s="62">
        <v>338371.2</v>
      </c>
      <c r="K3275" s="62">
        <v>0</v>
      </c>
      <c r="L3275" s="63"/>
      <c r="M3275" s="63"/>
      <c r="N3275" s="63"/>
      <c r="O3275" s="63"/>
      <c r="P3275" s="63"/>
      <c r="Q3275" s="63"/>
      <c r="R3275" s="63"/>
      <c r="S3275" s="63"/>
      <c r="T3275" s="63"/>
      <c r="U3275" s="63"/>
      <c r="V3275" s="63"/>
      <c r="W3275" s="63"/>
      <c r="X3275" s="63"/>
      <c r="Y3275" s="63"/>
      <c r="Z3275" s="62">
        <v>100100</v>
      </c>
      <c r="AA3275" s="62">
        <v>10893</v>
      </c>
      <c r="AB3275" s="62">
        <v>18.16</v>
      </c>
      <c r="AC3275" s="62">
        <v>2002</v>
      </c>
    </row>
    <row r="3276" spans="1:29" x14ac:dyDescent="0.25">
      <c r="A3276" s="61" t="s">
        <v>210</v>
      </c>
      <c r="B3276" s="61" t="s">
        <v>211</v>
      </c>
      <c r="C3276" s="62">
        <v>2015</v>
      </c>
      <c r="D3276" s="61" t="s">
        <v>86</v>
      </c>
      <c r="E3276" s="62">
        <v>70</v>
      </c>
      <c r="F3276" s="62">
        <v>476259</v>
      </c>
      <c r="G3276" s="62">
        <v>101375</v>
      </c>
      <c r="H3276" s="62">
        <v>120.68</v>
      </c>
      <c r="I3276" s="62">
        <v>6803.7</v>
      </c>
      <c r="J3276" s="62">
        <v>442920.87</v>
      </c>
      <c r="K3276" s="62">
        <v>49862.27</v>
      </c>
      <c r="L3276" s="62">
        <v>80845</v>
      </c>
      <c r="M3276" s="62">
        <v>96.24</v>
      </c>
      <c r="N3276" s="62">
        <v>712.32</v>
      </c>
      <c r="O3276" s="62">
        <v>601304.06999999995</v>
      </c>
      <c r="P3276" s="63"/>
      <c r="Q3276" s="63"/>
      <c r="R3276" s="63"/>
      <c r="S3276" s="63"/>
      <c r="T3276" s="63"/>
      <c r="U3276" s="63"/>
      <c r="V3276" s="63"/>
      <c r="W3276" s="63"/>
      <c r="X3276" s="63"/>
      <c r="Y3276" s="63"/>
      <c r="Z3276" s="62">
        <v>192708</v>
      </c>
      <c r="AA3276" s="62">
        <v>94721</v>
      </c>
      <c r="AB3276" s="62">
        <v>112.76</v>
      </c>
      <c r="AC3276" s="62">
        <v>2752.97</v>
      </c>
    </row>
    <row r="3277" spans="1:29" ht="30" x14ac:dyDescent="0.25">
      <c r="A3277" s="61" t="s">
        <v>247</v>
      </c>
      <c r="B3277" s="61" t="s">
        <v>248</v>
      </c>
      <c r="C3277" s="62">
        <v>2015</v>
      </c>
      <c r="D3277" s="61" t="s">
        <v>150</v>
      </c>
      <c r="E3277" s="62">
        <v>2</v>
      </c>
      <c r="F3277" s="62">
        <v>21289</v>
      </c>
      <c r="G3277" s="62">
        <v>3816</v>
      </c>
      <c r="H3277" s="62">
        <v>159</v>
      </c>
      <c r="I3277" s="62">
        <v>10644.5</v>
      </c>
      <c r="J3277" s="62">
        <v>19798.77</v>
      </c>
      <c r="K3277" s="62">
        <v>2205.63</v>
      </c>
      <c r="L3277" s="62">
        <v>2946</v>
      </c>
      <c r="M3277" s="62">
        <v>122.75</v>
      </c>
      <c r="N3277" s="62">
        <v>1102.81</v>
      </c>
      <c r="O3277" s="62">
        <v>26598.3</v>
      </c>
      <c r="P3277" s="63"/>
      <c r="Q3277" s="63"/>
      <c r="R3277" s="63"/>
      <c r="S3277" s="63"/>
      <c r="T3277" s="63"/>
      <c r="U3277" s="63"/>
      <c r="V3277" s="63"/>
      <c r="W3277" s="63"/>
      <c r="X3277" s="63"/>
      <c r="Y3277" s="63"/>
      <c r="Z3277" s="62">
        <v>4993</v>
      </c>
      <c r="AA3277" s="62">
        <v>691</v>
      </c>
      <c r="AB3277" s="62">
        <v>28.79</v>
      </c>
      <c r="AC3277" s="62">
        <v>2496.5</v>
      </c>
    </row>
    <row r="3278" spans="1:29" x14ac:dyDescent="0.25">
      <c r="A3278" s="61" t="s">
        <v>496</v>
      </c>
      <c r="B3278" s="61" t="s">
        <v>497</v>
      </c>
      <c r="C3278" s="62">
        <v>2008</v>
      </c>
      <c r="D3278" s="61" t="s">
        <v>78</v>
      </c>
      <c r="E3278" s="62">
        <v>40</v>
      </c>
      <c r="F3278" s="62">
        <v>71868</v>
      </c>
      <c r="G3278" s="62">
        <v>15065</v>
      </c>
      <c r="H3278" s="62">
        <v>31.39</v>
      </c>
      <c r="I3278" s="62">
        <v>1796.7</v>
      </c>
      <c r="J3278" s="62">
        <v>66837.240000000005</v>
      </c>
      <c r="K3278" s="62">
        <v>0</v>
      </c>
      <c r="L3278" s="63"/>
      <c r="M3278" s="63"/>
      <c r="N3278" s="63"/>
      <c r="O3278" s="63"/>
      <c r="P3278" s="63"/>
      <c r="Q3278" s="63"/>
      <c r="R3278" s="63"/>
      <c r="S3278" s="63"/>
      <c r="T3278" s="63"/>
      <c r="U3278" s="62">
        <v>6243</v>
      </c>
      <c r="V3278" s="62">
        <v>24474</v>
      </c>
      <c r="W3278" s="62">
        <v>50.99</v>
      </c>
      <c r="X3278" s="62">
        <v>156</v>
      </c>
      <c r="Y3278" s="62">
        <v>139743.31</v>
      </c>
      <c r="Z3278" s="62">
        <v>74.900000000000006</v>
      </c>
      <c r="AA3278" s="62">
        <v>2932</v>
      </c>
      <c r="AB3278" s="62">
        <v>6.11</v>
      </c>
      <c r="AC3278" s="62">
        <v>1.87</v>
      </c>
    </row>
    <row r="3279" spans="1:29" ht="30" x14ac:dyDescent="0.25">
      <c r="A3279" s="61" t="s">
        <v>283</v>
      </c>
      <c r="B3279" s="61" t="s">
        <v>284</v>
      </c>
      <c r="C3279" s="62">
        <v>2010</v>
      </c>
      <c r="D3279" s="61" t="s">
        <v>313</v>
      </c>
      <c r="E3279" s="62">
        <v>41</v>
      </c>
      <c r="F3279" s="63"/>
      <c r="G3279" s="62">
        <v>0</v>
      </c>
      <c r="H3279" s="62">
        <v>0</v>
      </c>
      <c r="I3279" s="63"/>
      <c r="J3279" s="63"/>
      <c r="K3279" s="62">
        <v>0</v>
      </c>
      <c r="L3279" s="62">
        <v>0</v>
      </c>
      <c r="M3279" s="62">
        <v>0</v>
      </c>
      <c r="N3279" s="63"/>
      <c r="O3279" s="63"/>
      <c r="P3279" s="63"/>
      <c r="Q3279" s="63"/>
      <c r="R3279" s="63"/>
      <c r="S3279" s="63"/>
      <c r="T3279" s="63"/>
      <c r="U3279" s="63"/>
      <c r="V3279" s="63"/>
      <c r="W3279" s="63"/>
      <c r="X3279" s="63"/>
      <c r="Y3279" s="63"/>
      <c r="Z3279" s="62">
        <v>0</v>
      </c>
      <c r="AA3279" s="63"/>
      <c r="AB3279" s="63"/>
      <c r="AC3279" s="62">
        <v>0</v>
      </c>
    </row>
    <row r="3280" spans="1:29" ht="30" x14ac:dyDescent="0.25">
      <c r="A3280" s="61" t="s">
        <v>415</v>
      </c>
      <c r="B3280" s="61" t="s">
        <v>416</v>
      </c>
      <c r="C3280" s="62">
        <v>2018</v>
      </c>
      <c r="D3280" s="61" t="s">
        <v>150</v>
      </c>
      <c r="E3280" s="62">
        <v>8</v>
      </c>
      <c r="F3280" s="63"/>
      <c r="G3280" s="63"/>
      <c r="H3280" s="63"/>
      <c r="I3280" s="63"/>
      <c r="J3280" s="63"/>
      <c r="K3280" s="62">
        <v>0</v>
      </c>
      <c r="L3280" s="63"/>
      <c r="M3280" s="63"/>
      <c r="N3280" s="63"/>
      <c r="O3280" s="63"/>
      <c r="P3280" s="63"/>
      <c r="Q3280" s="63"/>
      <c r="R3280" s="63"/>
      <c r="S3280" s="63"/>
      <c r="T3280" s="63"/>
      <c r="U3280" s="63"/>
      <c r="V3280" s="63"/>
      <c r="W3280" s="63"/>
      <c r="X3280" s="63"/>
      <c r="Y3280" s="63"/>
      <c r="Z3280" s="62">
        <v>0</v>
      </c>
      <c r="AA3280" s="63"/>
      <c r="AB3280" s="63"/>
      <c r="AC3280" s="62">
        <v>0</v>
      </c>
    </row>
    <row r="3281" spans="1:29" x14ac:dyDescent="0.25">
      <c r="A3281" s="61" t="s">
        <v>295</v>
      </c>
      <c r="B3281" s="61" t="s">
        <v>296</v>
      </c>
      <c r="C3281" s="62">
        <v>2017</v>
      </c>
      <c r="D3281" s="61" t="s">
        <v>78</v>
      </c>
      <c r="E3281" s="62">
        <v>29</v>
      </c>
      <c r="F3281" s="62">
        <v>110802</v>
      </c>
      <c r="G3281" s="62">
        <v>18004</v>
      </c>
      <c r="H3281" s="62">
        <v>51.74</v>
      </c>
      <c r="I3281" s="62">
        <v>3820.76</v>
      </c>
      <c r="J3281" s="62">
        <v>103045.86</v>
      </c>
      <c r="K3281" s="62">
        <v>0</v>
      </c>
      <c r="L3281" s="63"/>
      <c r="M3281" s="63"/>
      <c r="N3281" s="63"/>
      <c r="O3281" s="63"/>
      <c r="P3281" s="63"/>
      <c r="Q3281" s="63"/>
      <c r="R3281" s="63"/>
      <c r="S3281" s="63"/>
      <c r="T3281" s="63"/>
      <c r="U3281" s="62">
        <v>6841</v>
      </c>
      <c r="V3281" s="62">
        <v>12742</v>
      </c>
      <c r="W3281" s="62">
        <v>36.61</v>
      </c>
      <c r="X3281" s="62">
        <v>235</v>
      </c>
      <c r="Y3281" s="62">
        <v>153128.94</v>
      </c>
      <c r="Z3281" s="62">
        <v>56922</v>
      </c>
      <c r="AA3281" s="62">
        <v>9274</v>
      </c>
      <c r="AB3281" s="62">
        <v>26.65</v>
      </c>
      <c r="AC3281" s="62">
        <v>1962.83</v>
      </c>
    </row>
    <row r="3282" spans="1:29" ht="30" x14ac:dyDescent="0.25">
      <c r="A3282" s="61" t="s">
        <v>356</v>
      </c>
      <c r="B3282" s="61" t="s">
        <v>357</v>
      </c>
      <c r="C3282" s="62">
        <v>2004</v>
      </c>
      <c r="D3282" s="61" t="s">
        <v>94</v>
      </c>
      <c r="E3282" s="62">
        <v>1</v>
      </c>
      <c r="F3282" s="63"/>
      <c r="G3282" s="63"/>
      <c r="H3282" s="63"/>
      <c r="I3282" s="63"/>
      <c r="J3282" s="63"/>
      <c r="K3282" s="62">
        <v>0</v>
      </c>
      <c r="L3282" s="63"/>
      <c r="M3282" s="63"/>
      <c r="N3282" s="63"/>
      <c r="O3282" s="63"/>
      <c r="P3282" s="63"/>
      <c r="Q3282" s="63"/>
      <c r="R3282" s="63"/>
      <c r="S3282" s="63"/>
      <c r="T3282" s="63"/>
      <c r="U3282" s="63"/>
      <c r="V3282" s="63"/>
      <c r="W3282" s="63"/>
      <c r="X3282" s="63"/>
      <c r="Y3282" s="63"/>
      <c r="Z3282" s="62">
        <v>132</v>
      </c>
      <c r="AA3282" s="62">
        <v>1270</v>
      </c>
      <c r="AB3282" s="62">
        <v>105.83</v>
      </c>
      <c r="AC3282" s="62">
        <v>132</v>
      </c>
    </row>
    <row r="3283" spans="1:29" ht="30" x14ac:dyDescent="0.25">
      <c r="A3283" s="61" t="s">
        <v>556</v>
      </c>
      <c r="B3283" s="61" t="s">
        <v>557</v>
      </c>
      <c r="C3283" s="62">
        <v>2003</v>
      </c>
      <c r="D3283" s="61" t="s">
        <v>78</v>
      </c>
      <c r="E3283" s="62">
        <v>52</v>
      </c>
      <c r="F3283" s="62">
        <v>248880</v>
      </c>
      <c r="G3283" s="62">
        <v>27041</v>
      </c>
      <c r="H3283" s="62">
        <v>43.33</v>
      </c>
      <c r="I3283" s="62">
        <v>4786.1499999999996</v>
      </c>
      <c r="J3283" s="62">
        <v>231458.4</v>
      </c>
      <c r="K3283" s="62">
        <v>0</v>
      </c>
      <c r="L3283" s="63"/>
      <c r="M3283" s="63"/>
      <c r="N3283" s="63"/>
      <c r="O3283" s="63"/>
      <c r="P3283" s="63"/>
      <c r="Q3283" s="63"/>
      <c r="R3283" s="63"/>
      <c r="S3283" s="63"/>
      <c r="T3283" s="63"/>
      <c r="U3283" s="63"/>
      <c r="V3283" s="63"/>
      <c r="W3283" s="63"/>
      <c r="X3283" s="63"/>
      <c r="Y3283" s="63"/>
      <c r="Z3283" s="62">
        <v>856.89</v>
      </c>
      <c r="AA3283" s="62">
        <v>5132</v>
      </c>
      <c r="AB3283" s="62">
        <v>8.2200000000000006</v>
      </c>
      <c r="AC3283" s="62">
        <v>16.48</v>
      </c>
    </row>
    <row r="3284" spans="1:29" x14ac:dyDescent="0.25">
      <c r="A3284" s="61" t="s">
        <v>208</v>
      </c>
      <c r="B3284" s="61" t="s">
        <v>209</v>
      </c>
      <c r="C3284" s="62">
        <v>2009</v>
      </c>
      <c r="D3284" s="61" t="s">
        <v>360</v>
      </c>
      <c r="E3284" s="62">
        <v>57</v>
      </c>
      <c r="F3284" s="62">
        <v>269093</v>
      </c>
      <c r="G3284" s="62">
        <v>30290</v>
      </c>
      <c r="H3284" s="62">
        <v>44.28</v>
      </c>
      <c r="I3284" s="62">
        <v>4720.93</v>
      </c>
      <c r="J3284" s="62">
        <v>250256.49</v>
      </c>
      <c r="K3284" s="62">
        <v>20894</v>
      </c>
      <c r="L3284" s="62">
        <v>29038</v>
      </c>
      <c r="M3284" s="62">
        <v>42.45</v>
      </c>
      <c r="N3284" s="62">
        <v>366.56</v>
      </c>
      <c r="O3284" s="62">
        <v>251967.01</v>
      </c>
      <c r="P3284" s="63"/>
      <c r="Q3284" s="63"/>
      <c r="R3284" s="63"/>
      <c r="S3284" s="63"/>
      <c r="T3284" s="63"/>
      <c r="U3284" s="63"/>
      <c r="V3284" s="63"/>
      <c r="W3284" s="63"/>
      <c r="X3284" s="63"/>
      <c r="Y3284" s="63"/>
      <c r="Z3284" s="62">
        <v>955</v>
      </c>
      <c r="AA3284" s="62">
        <v>4428</v>
      </c>
      <c r="AB3284" s="62">
        <v>6.47</v>
      </c>
      <c r="AC3284" s="62">
        <v>16.75</v>
      </c>
    </row>
    <row r="3285" spans="1:29" ht="30" x14ac:dyDescent="0.25">
      <c r="A3285" s="61" t="s">
        <v>133</v>
      </c>
      <c r="B3285" s="61" t="s">
        <v>134</v>
      </c>
      <c r="C3285" s="62">
        <v>2016</v>
      </c>
      <c r="D3285" s="61" t="s">
        <v>78</v>
      </c>
      <c r="E3285" s="62">
        <v>58</v>
      </c>
      <c r="F3285" s="62">
        <v>205200</v>
      </c>
      <c r="G3285" s="62">
        <v>34133</v>
      </c>
      <c r="H3285" s="62">
        <v>49.04</v>
      </c>
      <c r="I3285" s="62">
        <v>3537.93</v>
      </c>
      <c r="J3285" s="62">
        <v>190836</v>
      </c>
      <c r="K3285" s="62">
        <v>26316.2</v>
      </c>
      <c r="L3285" s="62">
        <v>30756</v>
      </c>
      <c r="M3285" s="62">
        <v>44.19</v>
      </c>
      <c r="N3285" s="62">
        <v>453.73</v>
      </c>
      <c r="O3285" s="62">
        <v>317354.92</v>
      </c>
      <c r="P3285" s="63"/>
      <c r="Q3285" s="63"/>
      <c r="R3285" s="63"/>
      <c r="S3285" s="63"/>
      <c r="T3285" s="63"/>
      <c r="U3285" s="63"/>
      <c r="V3285" s="63"/>
      <c r="W3285" s="63"/>
      <c r="X3285" s="63"/>
      <c r="Y3285" s="63"/>
      <c r="Z3285" s="62">
        <v>2114.83</v>
      </c>
      <c r="AA3285" s="62">
        <v>11972</v>
      </c>
      <c r="AB3285" s="62">
        <v>17.2</v>
      </c>
      <c r="AC3285" s="62">
        <v>36.46</v>
      </c>
    </row>
    <row r="3286" spans="1:29" ht="30" x14ac:dyDescent="0.25">
      <c r="A3286" s="61" t="s">
        <v>247</v>
      </c>
      <c r="B3286" s="61" t="s">
        <v>248</v>
      </c>
      <c r="C3286" s="62">
        <v>2003</v>
      </c>
      <c r="D3286" s="61" t="s">
        <v>89</v>
      </c>
      <c r="E3286" s="62">
        <v>50</v>
      </c>
      <c r="F3286" s="62">
        <v>219149</v>
      </c>
      <c r="G3286" s="62">
        <v>17899</v>
      </c>
      <c r="H3286" s="62">
        <v>29.83</v>
      </c>
      <c r="I3286" s="62">
        <v>4382.9799999999996</v>
      </c>
      <c r="J3286" s="62">
        <v>203808.57</v>
      </c>
      <c r="K3286" s="62">
        <v>0</v>
      </c>
      <c r="L3286" s="63"/>
      <c r="M3286" s="63"/>
      <c r="N3286" s="63"/>
      <c r="O3286" s="63"/>
      <c r="P3286" s="63"/>
      <c r="Q3286" s="63"/>
      <c r="R3286" s="63"/>
      <c r="S3286" s="63"/>
      <c r="T3286" s="63"/>
      <c r="U3286" s="63"/>
      <c r="V3286" s="63"/>
      <c r="W3286" s="63"/>
      <c r="X3286" s="63"/>
      <c r="Y3286" s="63"/>
      <c r="Z3286" s="62">
        <v>725</v>
      </c>
      <c r="AA3286" s="62">
        <v>3927</v>
      </c>
      <c r="AB3286" s="62">
        <v>6.55</v>
      </c>
      <c r="AC3286" s="62">
        <v>14.5</v>
      </c>
    </row>
    <row r="3287" spans="1:29" x14ac:dyDescent="0.25">
      <c r="A3287" s="61" t="s">
        <v>267</v>
      </c>
      <c r="B3287" s="61" t="s">
        <v>268</v>
      </c>
      <c r="C3287" s="62">
        <v>2003</v>
      </c>
      <c r="D3287" s="61" t="s">
        <v>78</v>
      </c>
      <c r="E3287" s="62">
        <v>64</v>
      </c>
      <c r="F3287" s="62">
        <v>307200</v>
      </c>
      <c r="G3287" s="62">
        <v>29555</v>
      </c>
      <c r="H3287" s="62">
        <v>38.479999999999997</v>
      </c>
      <c r="I3287" s="62">
        <v>4800</v>
      </c>
      <c r="J3287" s="62">
        <v>285696</v>
      </c>
      <c r="K3287" s="62">
        <v>0</v>
      </c>
      <c r="L3287" s="63"/>
      <c r="M3287" s="63"/>
      <c r="N3287" s="63"/>
      <c r="O3287" s="63"/>
      <c r="P3287" s="63"/>
      <c r="Q3287" s="63"/>
      <c r="R3287" s="63"/>
      <c r="S3287" s="63"/>
      <c r="T3287" s="63"/>
      <c r="U3287" s="63"/>
      <c r="V3287" s="63"/>
      <c r="W3287" s="63"/>
      <c r="X3287" s="63"/>
      <c r="Y3287" s="63"/>
      <c r="Z3287" s="62">
        <v>0</v>
      </c>
      <c r="AA3287" s="63"/>
      <c r="AB3287" s="63"/>
      <c r="AC3287" s="62">
        <v>0</v>
      </c>
    </row>
    <row r="3288" spans="1:29" ht="30" x14ac:dyDescent="0.25">
      <c r="A3288" s="61" t="s">
        <v>148</v>
      </c>
      <c r="B3288" s="61" t="s">
        <v>149</v>
      </c>
      <c r="C3288" s="62">
        <v>2012</v>
      </c>
      <c r="D3288" s="61" t="s">
        <v>150</v>
      </c>
      <c r="E3288" s="62">
        <v>8</v>
      </c>
      <c r="F3288" s="62">
        <v>23507</v>
      </c>
      <c r="G3288" s="62">
        <v>3161</v>
      </c>
      <c r="H3288" s="62">
        <v>32.93</v>
      </c>
      <c r="I3288" s="62">
        <v>2938.38</v>
      </c>
      <c r="J3288" s="62">
        <v>21861.51</v>
      </c>
      <c r="K3288" s="62">
        <v>251.21</v>
      </c>
      <c r="L3288" s="62">
        <v>436</v>
      </c>
      <c r="M3288" s="62">
        <v>4.54</v>
      </c>
      <c r="N3288" s="62">
        <v>31.4</v>
      </c>
      <c r="O3288" s="62">
        <v>3029.45</v>
      </c>
      <c r="P3288" s="63"/>
      <c r="Q3288" s="63"/>
      <c r="R3288" s="63"/>
      <c r="S3288" s="63"/>
      <c r="T3288" s="63"/>
      <c r="U3288" s="63"/>
      <c r="V3288" s="63"/>
      <c r="W3288" s="63"/>
      <c r="X3288" s="63"/>
      <c r="Y3288" s="63"/>
      <c r="Z3288" s="62">
        <v>53070</v>
      </c>
      <c r="AA3288" s="62">
        <v>6791</v>
      </c>
      <c r="AB3288" s="62">
        <v>70.739999999999995</v>
      </c>
      <c r="AC3288" s="62">
        <v>6633.75</v>
      </c>
    </row>
    <row r="3289" spans="1:29" x14ac:dyDescent="0.25">
      <c r="A3289" s="61" t="s">
        <v>126</v>
      </c>
      <c r="B3289" s="61" t="s">
        <v>127</v>
      </c>
      <c r="C3289" s="62">
        <v>2014</v>
      </c>
      <c r="D3289" s="61" t="s">
        <v>75</v>
      </c>
      <c r="E3289" s="62">
        <v>35</v>
      </c>
      <c r="F3289" s="62">
        <v>48023</v>
      </c>
      <c r="G3289" s="62">
        <v>9124</v>
      </c>
      <c r="H3289" s="62">
        <v>21.72</v>
      </c>
      <c r="I3289" s="62">
        <v>1372.09</v>
      </c>
      <c r="J3289" s="62">
        <v>44661.39</v>
      </c>
      <c r="K3289" s="62">
        <v>7531.52</v>
      </c>
      <c r="L3289" s="62">
        <v>10414</v>
      </c>
      <c r="M3289" s="62">
        <v>24.8</v>
      </c>
      <c r="N3289" s="62">
        <v>215.19</v>
      </c>
      <c r="O3289" s="62">
        <v>90824.89</v>
      </c>
      <c r="P3289" s="63"/>
      <c r="Q3289" s="63"/>
      <c r="R3289" s="63"/>
      <c r="S3289" s="63"/>
      <c r="T3289" s="63"/>
      <c r="U3289" s="63"/>
      <c r="V3289" s="63"/>
      <c r="W3289" s="63"/>
      <c r="X3289" s="63"/>
      <c r="Y3289" s="63"/>
      <c r="Z3289" s="62">
        <v>3640</v>
      </c>
      <c r="AA3289" s="62">
        <v>35707</v>
      </c>
      <c r="AB3289" s="62">
        <v>85.02</v>
      </c>
      <c r="AC3289" s="62">
        <v>104</v>
      </c>
    </row>
    <row r="3290" spans="1:29" x14ac:dyDescent="0.25">
      <c r="A3290" s="61" t="s">
        <v>178</v>
      </c>
      <c r="B3290" s="61" t="s">
        <v>179</v>
      </c>
      <c r="C3290" s="62">
        <v>2018</v>
      </c>
      <c r="D3290" s="61" t="s">
        <v>86</v>
      </c>
      <c r="E3290" s="62">
        <v>52</v>
      </c>
      <c r="F3290" s="62">
        <v>2076</v>
      </c>
      <c r="G3290" s="62">
        <v>634</v>
      </c>
      <c r="H3290" s="62">
        <v>1.02</v>
      </c>
      <c r="I3290" s="62">
        <v>39.92</v>
      </c>
      <c r="J3290" s="62">
        <v>1930.68</v>
      </c>
      <c r="K3290" s="62">
        <v>512.12</v>
      </c>
      <c r="L3290" s="62">
        <v>837</v>
      </c>
      <c r="M3290" s="62">
        <v>1.34</v>
      </c>
      <c r="N3290" s="62">
        <v>9.85</v>
      </c>
      <c r="O3290" s="62">
        <v>6175.86</v>
      </c>
      <c r="P3290" s="63"/>
      <c r="Q3290" s="63"/>
      <c r="R3290" s="63"/>
      <c r="S3290" s="63"/>
      <c r="T3290" s="63"/>
      <c r="U3290" s="63"/>
      <c r="V3290" s="63"/>
      <c r="W3290" s="63"/>
      <c r="X3290" s="63"/>
      <c r="Y3290" s="63"/>
      <c r="Z3290" s="62">
        <v>3554</v>
      </c>
      <c r="AA3290" s="62">
        <v>38594</v>
      </c>
      <c r="AB3290" s="62">
        <v>61.85</v>
      </c>
      <c r="AC3290" s="62">
        <v>68.349999999999994</v>
      </c>
    </row>
    <row r="3291" spans="1:29" ht="30" x14ac:dyDescent="0.25">
      <c r="A3291" s="61" t="s">
        <v>148</v>
      </c>
      <c r="B3291" s="61" t="s">
        <v>149</v>
      </c>
      <c r="C3291" s="62">
        <v>2011</v>
      </c>
      <c r="D3291" s="61" t="s">
        <v>78</v>
      </c>
      <c r="E3291" s="62">
        <v>30</v>
      </c>
      <c r="F3291" s="62">
        <v>140922</v>
      </c>
      <c r="G3291" s="62">
        <v>21730</v>
      </c>
      <c r="H3291" s="62">
        <v>60.36</v>
      </c>
      <c r="I3291" s="62">
        <v>4697.3999999999996</v>
      </c>
      <c r="J3291" s="62">
        <v>131057.46</v>
      </c>
      <c r="K3291" s="62">
        <v>23261.88</v>
      </c>
      <c r="L3291" s="62">
        <v>30088</v>
      </c>
      <c r="M3291" s="62">
        <v>83.58</v>
      </c>
      <c r="N3291" s="63"/>
      <c r="O3291" s="63"/>
      <c r="P3291" s="63"/>
      <c r="Q3291" s="63"/>
      <c r="R3291" s="63"/>
      <c r="S3291" s="63"/>
      <c r="T3291" s="63"/>
      <c r="U3291" s="63"/>
      <c r="V3291" s="63"/>
      <c r="W3291" s="63"/>
      <c r="X3291" s="63"/>
      <c r="Y3291" s="63"/>
      <c r="Z3291" s="62">
        <v>0</v>
      </c>
      <c r="AA3291" s="63"/>
      <c r="AB3291" s="63"/>
      <c r="AC3291" s="62">
        <v>0</v>
      </c>
    </row>
    <row r="3292" spans="1:29" x14ac:dyDescent="0.25">
      <c r="A3292" s="61" t="s">
        <v>70</v>
      </c>
      <c r="B3292" s="61" t="s">
        <v>71</v>
      </c>
      <c r="C3292" s="62">
        <v>2007</v>
      </c>
      <c r="D3292" s="61" t="s">
        <v>135</v>
      </c>
      <c r="E3292" s="62">
        <v>196</v>
      </c>
      <c r="F3292" s="62">
        <v>1199120</v>
      </c>
      <c r="G3292" s="62">
        <v>167370</v>
      </c>
      <c r="H3292" s="62">
        <v>71.16</v>
      </c>
      <c r="I3292" s="62">
        <v>6117.96</v>
      </c>
      <c r="J3292" s="62">
        <v>1115181.6000000001</v>
      </c>
      <c r="K3292" s="62">
        <v>181279</v>
      </c>
      <c r="L3292" s="62">
        <v>357967</v>
      </c>
      <c r="M3292" s="62">
        <v>152.19999999999999</v>
      </c>
      <c r="N3292" s="62">
        <v>924.89</v>
      </c>
      <c r="O3292" s="62">
        <v>2186097.84</v>
      </c>
      <c r="P3292" s="63"/>
      <c r="Q3292" s="63"/>
      <c r="R3292" s="63"/>
      <c r="S3292" s="63"/>
      <c r="T3292" s="63"/>
      <c r="U3292" s="63"/>
      <c r="V3292" s="63"/>
      <c r="W3292" s="63"/>
      <c r="X3292" s="63"/>
      <c r="Y3292" s="63"/>
      <c r="Z3292" s="62">
        <v>28000</v>
      </c>
      <c r="AA3292" s="62">
        <v>129018</v>
      </c>
      <c r="AB3292" s="62">
        <v>54.85</v>
      </c>
      <c r="AC3292" s="62">
        <v>142.86000000000001</v>
      </c>
    </row>
    <row r="3293" spans="1:29" ht="30" x14ac:dyDescent="0.25">
      <c r="A3293" s="61" t="s">
        <v>136</v>
      </c>
      <c r="B3293" s="61" t="s">
        <v>137</v>
      </c>
      <c r="C3293" s="62">
        <v>2018</v>
      </c>
      <c r="D3293" s="61" t="s">
        <v>78</v>
      </c>
      <c r="E3293" s="62">
        <v>24</v>
      </c>
      <c r="F3293" s="62">
        <v>24664</v>
      </c>
      <c r="G3293" s="62">
        <v>4247</v>
      </c>
      <c r="H3293" s="62">
        <v>14.75</v>
      </c>
      <c r="I3293" s="62">
        <v>1027.67</v>
      </c>
      <c r="J3293" s="62">
        <v>22937.52</v>
      </c>
      <c r="K3293" s="62">
        <v>10587.78</v>
      </c>
      <c r="L3293" s="62">
        <v>13115</v>
      </c>
      <c r="M3293" s="62">
        <v>45.54</v>
      </c>
      <c r="N3293" s="63"/>
      <c r="O3293" s="63"/>
      <c r="P3293" s="63"/>
      <c r="Q3293" s="63"/>
      <c r="R3293" s="63"/>
      <c r="S3293" s="63"/>
      <c r="T3293" s="63"/>
      <c r="U3293" s="63"/>
      <c r="V3293" s="63"/>
      <c r="W3293" s="63"/>
      <c r="X3293" s="63"/>
      <c r="Y3293" s="63"/>
      <c r="Z3293" s="62">
        <v>135.35</v>
      </c>
      <c r="AA3293" s="62">
        <v>1151</v>
      </c>
      <c r="AB3293" s="62">
        <v>4</v>
      </c>
      <c r="AC3293" s="62">
        <v>5.64</v>
      </c>
    </row>
    <row r="3294" spans="1:29" x14ac:dyDescent="0.25">
      <c r="A3294" s="61" t="s">
        <v>257</v>
      </c>
      <c r="B3294" s="61" t="s">
        <v>258</v>
      </c>
      <c r="C3294" s="62">
        <v>2011</v>
      </c>
      <c r="D3294" s="61" t="s">
        <v>78</v>
      </c>
      <c r="E3294" s="62">
        <v>56</v>
      </c>
      <c r="F3294" s="62">
        <v>494082</v>
      </c>
      <c r="G3294" s="62">
        <v>75848</v>
      </c>
      <c r="H3294" s="62">
        <v>112.87</v>
      </c>
      <c r="I3294" s="62">
        <v>8822.89</v>
      </c>
      <c r="J3294" s="62">
        <v>459496.26</v>
      </c>
      <c r="K3294" s="62">
        <v>0</v>
      </c>
      <c r="L3294" s="63"/>
      <c r="M3294" s="63"/>
      <c r="N3294" s="63"/>
      <c r="O3294" s="63"/>
      <c r="P3294" s="63"/>
      <c r="Q3294" s="63"/>
      <c r="R3294" s="63"/>
      <c r="S3294" s="63"/>
      <c r="T3294" s="63"/>
      <c r="U3294" s="63"/>
      <c r="V3294" s="63"/>
      <c r="W3294" s="63"/>
      <c r="X3294" s="63"/>
      <c r="Y3294" s="63"/>
      <c r="Z3294" s="62">
        <v>161.09</v>
      </c>
      <c r="AA3294" s="62">
        <v>14174</v>
      </c>
      <c r="AB3294" s="62">
        <v>21.09</v>
      </c>
      <c r="AC3294" s="62">
        <v>2.88</v>
      </c>
    </row>
    <row r="3295" spans="1:29" ht="30" x14ac:dyDescent="0.25">
      <c r="A3295" s="61" t="s">
        <v>367</v>
      </c>
      <c r="B3295" s="61" t="s">
        <v>368</v>
      </c>
      <c r="C3295" s="62">
        <v>2012</v>
      </c>
      <c r="D3295" s="61" t="s">
        <v>78</v>
      </c>
      <c r="E3295" s="62">
        <v>50</v>
      </c>
      <c r="F3295" s="62">
        <v>143319</v>
      </c>
      <c r="G3295" s="62">
        <v>22334</v>
      </c>
      <c r="H3295" s="62">
        <v>37.22</v>
      </c>
      <c r="I3295" s="62">
        <v>2866.38</v>
      </c>
      <c r="J3295" s="62">
        <v>133286.67000000001</v>
      </c>
      <c r="K3295" s="62">
        <v>22588.75</v>
      </c>
      <c r="L3295" s="62">
        <v>28056</v>
      </c>
      <c r="M3295" s="62">
        <v>46.76</v>
      </c>
      <c r="N3295" s="62">
        <v>451.77</v>
      </c>
      <c r="O3295" s="62">
        <v>272404.5</v>
      </c>
      <c r="P3295" s="63"/>
      <c r="Q3295" s="63"/>
      <c r="R3295" s="63"/>
      <c r="S3295" s="63"/>
      <c r="T3295" s="63"/>
      <c r="U3295" s="63"/>
      <c r="V3295" s="63"/>
      <c r="W3295" s="63"/>
      <c r="X3295" s="63"/>
      <c r="Y3295" s="63"/>
      <c r="Z3295" s="62">
        <v>132600</v>
      </c>
      <c r="AA3295" s="62">
        <v>11547</v>
      </c>
      <c r="AB3295" s="62">
        <v>19.25</v>
      </c>
      <c r="AC3295" s="62">
        <v>2652</v>
      </c>
    </row>
    <row r="3296" spans="1:29" ht="30" x14ac:dyDescent="0.25">
      <c r="A3296" s="61" t="s">
        <v>342</v>
      </c>
      <c r="B3296" s="61" t="s">
        <v>343</v>
      </c>
      <c r="C3296" s="62">
        <v>2004</v>
      </c>
      <c r="D3296" s="61" t="s">
        <v>94</v>
      </c>
      <c r="E3296" s="62">
        <v>12</v>
      </c>
      <c r="F3296" s="62">
        <v>14</v>
      </c>
      <c r="G3296" s="62">
        <v>13</v>
      </c>
      <c r="H3296" s="62">
        <v>0.09</v>
      </c>
      <c r="I3296" s="62">
        <v>1.17</v>
      </c>
      <c r="J3296" s="62">
        <v>13.02</v>
      </c>
      <c r="K3296" s="62">
        <v>0</v>
      </c>
      <c r="L3296" s="63"/>
      <c r="M3296" s="63"/>
      <c r="N3296" s="63"/>
      <c r="O3296" s="63"/>
      <c r="P3296" s="63"/>
      <c r="Q3296" s="63"/>
      <c r="R3296" s="63"/>
      <c r="S3296" s="63"/>
      <c r="T3296" s="63"/>
      <c r="U3296" s="63"/>
      <c r="V3296" s="63"/>
      <c r="W3296" s="63"/>
      <c r="X3296" s="63"/>
      <c r="Y3296" s="63"/>
      <c r="Z3296" s="62">
        <v>53630</v>
      </c>
      <c r="AA3296" s="62">
        <v>7349</v>
      </c>
      <c r="AB3296" s="62">
        <v>51.03</v>
      </c>
      <c r="AC3296" s="62">
        <v>4469.17</v>
      </c>
    </row>
    <row r="3297" spans="1:29" ht="30" x14ac:dyDescent="0.25">
      <c r="A3297" s="61" t="s">
        <v>122</v>
      </c>
      <c r="B3297" s="61" t="s">
        <v>123</v>
      </c>
      <c r="C3297" s="62">
        <v>2013</v>
      </c>
      <c r="D3297" s="61" t="s">
        <v>72</v>
      </c>
      <c r="E3297" s="62">
        <v>112</v>
      </c>
      <c r="F3297" s="62">
        <v>1402000</v>
      </c>
      <c r="G3297" s="62">
        <v>187660</v>
      </c>
      <c r="H3297" s="62">
        <v>139.63</v>
      </c>
      <c r="I3297" s="62">
        <v>12517.86</v>
      </c>
      <c r="J3297" s="62">
        <v>1303860</v>
      </c>
      <c r="K3297" s="62">
        <v>0</v>
      </c>
      <c r="L3297" s="63"/>
      <c r="M3297" s="63"/>
      <c r="N3297" s="63"/>
      <c r="O3297" s="63"/>
      <c r="P3297" s="63"/>
      <c r="Q3297" s="63"/>
      <c r="R3297" s="63"/>
      <c r="S3297" s="63"/>
      <c r="T3297" s="63"/>
      <c r="U3297" s="63"/>
      <c r="V3297" s="63"/>
      <c r="W3297" s="63"/>
      <c r="X3297" s="63"/>
      <c r="Y3297" s="63"/>
      <c r="Z3297" s="62">
        <v>1015.97</v>
      </c>
      <c r="AA3297" s="62">
        <v>31135</v>
      </c>
      <c r="AB3297" s="62">
        <v>23.17</v>
      </c>
      <c r="AC3297" s="62">
        <v>9.07</v>
      </c>
    </row>
    <row r="3298" spans="1:29" ht="30" x14ac:dyDescent="0.25">
      <c r="A3298" s="61" t="s">
        <v>138</v>
      </c>
      <c r="B3298" s="61" t="s">
        <v>139</v>
      </c>
      <c r="C3298" s="62">
        <v>2011</v>
      </c>
      <c r="D3298" s="61" t="s">
        <v>89</v>
      </c>
      <c r="E3298" s="62">
        <v>108</v>
      </c>
      <c r="F3298" s="62">
        <v>357574</v>
      </c>
      <c r="G3298" s="62">
        <v>60998</v>
      </c>
      <c r="H3298" s="62">
        <v>47.07</v>
      </c>
      <c r="I3298" s="62">
        <v>3310.87</v>
      </c>
      <c r="J3298" s="62">
        <v>332543.82</v>
      </c>
      <c r="K3298" s="62">
        <v>44240.54</v>
      </c>
      <c r="L3298" s="62">
        <v>59377</v>
      </c>
      <c r="M3298" s="62">
        <v>45.82</v>
      </c>
      <c r="N3298" s="62">
        <v>409.63</v>
      </c>
      <c r="O3298" s="62">
        <v>533509.98</v>
      </c>
      <c r="P3298" s="63"/>
      <c r="Q3298" s="63"/>
      <c r="R3298" s="63"/>
      <c r="S3298" s="63"/>
      <c r="T3298" s="63"/>
      <c r="U3298" s="63"/>
      <c r="V3298" s="63"/>
      <c r="W3298" s="63"/>
      <c r="X3298" s="63"/>
      <c r="Y3298" s="63"/>
      <c r="Z3298" s="62">
        <v>238800</v>
      </c>
      <c r="AA3298" s="62">
        <v>21468</v>
      </c>
      <c r="AB3298" s="62">
        <v>16.559999999999999</v>
      </c>
      <c r="AC3298" s="62">
        <v>2211.11</v>
      </c>
    </row>
    <row r="3299" spans="1:29" x14ac:dyDescent="0.25">
      <c r="A3299" s="61" t="s">
        <v>471</v>
      </c>
      <c r="B3299" s="61" t="s">
        <v>472</v>
      </c>
      <c r="C3299" s="62">
        <v>2014</v>
      </c>
      <c r="D3299" s="61" t="s">
        <v>78</v>
      </c>
      <c r="E3299" s="62">
        <v>40</v>
      </c>
      <c r="F3299" s="62">
        <v>40859</v>
      </c>
      <c r="G3299" s="62">
        <v>6860</v>
      </c>
      <c r="H3299" s="62">
        <v>14.29</v>
      </c>
      <c r="I3299" s="62">
        <v>1021.48</v>
      </c>
      <c r="J3299" s="62">
        <v>37998.870000000003</v>
      </c>
      <c r="K3299" s="62">
        <v>22019.03</v>
      </c>
      <c r="L3299" s="62">
        <v>29693</v>
      </c>
      <c r="M3299" s="62">
        <v>61.86</v>
      </c>
      <c r="N3299" s="62">
        <v>550.48</v>
      </c>
      <c r="O3299" s="62">
        <v>265534.07</v>
      </c>
      <c r="P3299" s="63"/>
      <c r="Q3299" s="63"/>
      <c r="R3299" s="63"/>
      <c r="S3299" s="63"/>
      <c r="T3299" s="63"/>
      <c r="U3299" s="63"/>
      <c r="V3299" s="63"/>
      <c r="W3299" s="63"/>
      <c r="X3299" s="63"/>
      <c r="Y3299" s="63"/>
      <c r="Z3299" s="62">
        <v>143500</v>
      </c>
      <c r="AA3299" s="62">
        <v>8935</v>
      </c>
      <c r="AB3299" s="62">
        <v>18.61</v>
      </c>
      <c r="AC3299" s="62">
        <v>3587.5</v>
      </c>
    </row>
    <row r="3300" spans="1:29" x14ac:dyDescent="0.25">
      <c r="A3300" s="61" t="s">
        <v>376</v>
      </c>
      <c r="B3300" s="61" t="s">
        <v>377</v>
      </c>
      <c r="C3300" s="62">
        <v>2006</v>
      </c>
      <c r="D3300" s="61" t="s">
        <v>86</v>
      </c>
      <c r="E3300" s="62">
        <v>56</v>
      </c>
      <c r="F3300" s="62">
        <v>400160</v>
      </c>
      <c r="G3300" s="62">
        <v>54994</v>
      </c>
      <c r="H3300" s="62">
        <v>81.84</v>
      </c>
      <c r="I3300" s="62">
        <v>7145.71</v>
      </c>
      <c r="J3300" s="62">
        <v>372148.8</v>
      </c>
      <c r="K3300" s="62">
        <v>128201.75</v>
      </c>
      <c r="L3300" s="62">
        <v>58955</v>
      </c>
      <c r="M3300" s="62">
        <v>87.73</v>
      </c>
      <c r="N3300" s="62">
        <v>2289.3200000000002</v>
      </c>
      <c r="O3300" s="62">
        <v>1546023.31</v>
      </c>
      <c r="P3300" s="63"/>
      <c r="Q3300" s="63"/>
      <c r="R3300" s="63"/>
      <c r="S3300" s="63"/>
      <c r="T3300" s="63"/>
      <c r="U3300" s="63"/>
      <c r="V3300" s="63"/>
      <c r="W3300" s="63"/>
      <c r="X3300" s="63"/>
      <c r="Y3300" s="63"/>
      <c r="Z3300" s="62">
        <v>529420</v>
      </c>
      <c r="AA3300" s="62">
        <v>28522</v>
      </c>
      <c r="AB3300" s="62">
        <v>42.44</v>
      </c>
      <c r="AC3300" s="62">
        <v>9453.93</v>
      </c>
    </row>
    <row r="3301" spans="1:29" ht="30" x14ac:dyDescent="0.25">
      <c r="A3301" s="61" t="s">
        <v>146</v>
      </c>
      <c r="B3301" s="61" t="s">
        <v>147</v>
      </c>
      <c r="C3301" s="62">
        <v>2006</v>
      </c>
      <c r="D3301" s="61" t="s">
        <v>78</v>
      </c>
      <c r="E3301" s="62">
        <v>5</v>
      </c>
      <c r="F3301" s="63"/>
      <c r="G3301" s="63"/>
      <c r="H3301" s="63"/>
      <c r="I3301" s="63"/>
      <c r="J3301" s="63"/>
      <c r="K3301" s="62">
        <v>0</v>
      </c>
      <c r="L3301" s="63"/>
      <c r="M3301" s="63"/>
      <c r="N3301" s="63"/>
      <c r="O3301" s="63"/>
      <c r="P3301" s="63"/>
      <c r="Q3301" s="63"/>
      <c r="R3301" s="63"/>
      <c r="S3301" s="63"/>
      <c r="T3301" s="63"/>
      <c r="U3301" s="63"/>
      <c r="V3301" s="63"/>
      <c r="W3301" s="63"/>
      <c r="X3301" s="63"/>
      <c r="Y3301" s="63"/>
      <c r="Z3301" s="62">
        <v>0</v>
      </c>
      <c r="AA3301" s="63"/>
      <c r="AB3301" s="63"/>
      <c r="AC3301" s="62">
        <v>0</v>
      </c>
    </row>
    <row r="3302" spans="1:29" x14ac:dyDescent="0.25">
      <c r="A3302" s="61" t="s">
        <v>102</v>
      </c>
      <c r="B3302" s="61" t="s">
        <v>103</v>
      </c>
      <c r="C3302" s="62">
        <v>2003</v>
      </c>
      <c r="D3302" s="61" t="s">
        <v>89</v>
      </c>
      <c r="E3302" s="62">
        <v>36</v>
      </c>
      <c r="F3302" s="62">
        <v>36912</v>
      </c>
      <c r="G3302" s="62">
        <v>5749</v>
      </c>
      <c r="H3302" s="62">
        <v>13.31</v>
      </c>
      <c r="I3302" s="62">
        <v>1025.33</v>
      </c>
      <c r="J3302" s="62">
        <v>34328.160000000003</v>
      </c>
      <c r="K3302" s="62">
        <v>4782.74</v>
      </c>
      <c r="L3302" s="62">
        <v>5448</v>
      </c>
      <c r="M3302" s="62">
        <v>12.61</v>
      </c>
      <c r="N3302" s="62">
        <v>132.85</v>
      </c>
      <c r="O3302" s="62">
        <v>57676.44</v>
      </c>
      <c r="P3302" s="63"/>
      <c r="Q3302" s="63"/>
      <c r="R3302" s="63"/>
      <c r="S3302" s="63"/>
      <c r="T3302" s="63"/>
      <c r="U3302" s="63"/>
      <c r="V3302" s="63"/>
      <c r="W3302" s="63"/>
      <c r="X3302" s="63"/>
      <c r="Y3302" s="63"/>
      <c r="Z3302" s="62">
        <v>238</v>
      </c>
      <c r="AA3302" s="62">
        <v>4259</v>
      </c>
      <c r="AB3302" s="62">
        <v>9.86</v>
      </c>
      <c r="AC3302" s="62">
        <v>6.61</v>
      </c>
    </row>
    <row r="3303" spans="1:29" x14ac:dyDescent="0.25">
      <c r="A3303" s="61" t="s">
        <v>79</v>
      </c>
      <c r="B3303" s="61" t="s">
        <v>80</v>
      </c>
      <c r="C3303" s="62">
        <v>2011</v>
      </c>
      <c r="D3303" s="61" t="s">
        <v>86</v>
      </c>
      <c r="E3303" s="62">
        <v>60</v>
      </c>
      <c r="F3303" s="62">
        <v>31843</v>
      </c>
      <c r="G3303" s="62">
        <v>6010</v>
      </c>
      <c r="H3303" s="62">
        <v>8.35</v>
      </c>
      <c r="I3303" s="62">
        <v>530.72</v>
      </c>
      <c r="J3303" s="62">
        <v>29613.99</v>
      </c>
      <c r="K3303" s="62">
        <v>113.48</v>
      </c>
      <c r="L3303" s="62">
        <v>394</v>
      </c>
      <c r="M3303" s="62">
        <v>0.55000000000000004</v>
      </c>
      <c r="N3303" s="62">
        <v>1.89</v>
      </c>
      <c r="O3303" s="62">
        <v>1368.51</v>
      </c>
      <c r="P3303" s="63"/>
      <c r="Q3303" s="63"/>
      <c r="R3303" s="63"/>
      <c r="S3303" s="63"/>
      <c r="T3303" s="63"/>
      <c r="U3303" s="63"/>
      <c r="V3303" s="63"/>
      <c r="W3303" s="63"/>
      <c r="X3303" s="63"/>
      <c r="Y3303" s="63"/>
      <c r="Z3303" s="62">
        <v>473936</v>
      </c>
      <c r="AA3303" s="62">
        <v>24567</v>
      </c>
      <c r="AB3303" s="62">
        <v>34.119999999999997</v>
      </c>
      <c r="AC3303" s="62">
        <v>7898.93</v>
      </c>
    </row>
    <row r="3304" spans="1:29" ht="30" x14ac:dyDescent="0.25">
      <c r="A3304" s="61" t="s">
        <v>415</v>
      </c>
      <c r="B3304" s="61" t="s">
        <v>416</v>
      </c>
      <c r="C3304" s="62">
        <v>2017</v>
      </c>
      <c r="D3304" s="61" t="s">
        <v>78</v>
      </c>
      <c r="E3304" s="62">
        <v>98</v>
      </c>
      <c r="F3304" s="62">
        <v>978852</v>
      </c>
      <c r="G3304" s="62">
        <v>139539</v>
      </c>
      <c r="H3304" s="62">
        <v>118.66</v>
      </c>
      <c r="I3304" s="62">
        <v>9988.2900000000009</v>
      </c>
      <c r="J3304" s="62">
        <v>910332.36</v>
      </c>
      <c r="K3304" s="62">
        <v>0</v>
      </c>
      <c r="L3304" s="63"/>
      <c r="M3304" s="63"/>
      <c r="N3304" s="63"/>
      <c r="O3304" s="63"/>
      <c r="P3304" s="63"/>
      <c r="Q3304" s="63"/>
      <c r="R3304" s="63"/>
      <c r="S3304" s="63"/>
      <c r="T3304" s="63"/>
      <c r="U3304" s="63"/>
      <c r="V3304" s="63"/>
      <c r="W3304" s="63"/>
      <c r="X3304" s="63"/>
      <c r="Y3304" s="63"/>
      <c r="Z3304" s="62">
        <v>178747</v>
      </c>
      <c r="AA3304" s="62">
        <v>31353</v>
      </c>
      <c r="AB3304" s="62">
        <v>26.66</v>
      </c>
      <c r="AC3304" s="62">
        <v>1823.95</v>
      </c>
    </row>
    <row r="3305" spans="1:29" x14ac:dyDescent="0.25">
      <c r="A3305" s="61" t="s">
        <v>295</v>
      </c>
      <c r="B3305" s="61" t="s">
        <v>296</v>
      </c>
      <c r="C3305" s="62">
        <v>2016</v>
      </c>
      <c r="D3305" s="61" t="s">
        <v>86</v>
      </c>
      <c r="E3305" s="62">
        <v>14</v>
      </c>
      <c r="F3305" s="63"/>
      <c r="G3305" s="63"/>
      <c r="H3305" s="63"/>
      <c r="I3305" s="63"/>
      <c r="J3305" s="63"/>
      <c r="K3305" s="62">
        <v>0</v>
      </c>
      <c r="L3305" s="63"/>
      <c r="M3305" s="63"/>
      <c r="N3305" s="63"/>
      <c r="O3305" s="63"/>
      <c r="P3305" s="63"/>
      <c r="Q3305" s="63"/>
      <c r="R3305" s="63"/>
      <c r="S3305" s="63"/>
      <c r="T3305" s="63"/>
      <c r="U3305" s="63"/>
      <c r="V3305" s="63"/>
      <c r="W3305" s="63"/>
      <c r="X3305" s="63"/>
      <c r="Y3305" s="63"/>
      <c r="Z3305" s="62">
        <v>115059</v>
      </c>
      <c r="AA3305" s="62">
        <v>18379</v>
      </c>
      <c r="AB3305" s="62">
        <v>109.4</v>
      </c>
      <c r="AC3305" s="62">
        <v>8218.5</v>
      </c>
    </row>
    <row r="3306" spans="1:29" ht="30" x14ac:dyDescent="0.25">
      <c r="A3306" s="61" t="s">
        <v>171</v>
      </c>
      <c r="B3306" s="61" t="s">
        <v>172</v>
      </c>
      <c r="C3306" s="62">
        <v>2004</v>
      </c>
      <c r="D3306" s="61" t="s">
        <v>75</v>
      </c>
      <c r="E3306" s="62">
        <v>8</v>
      </c>
      <c r="F3306" s="62">
        <v>819</v>
      </c>
      <c r="G3306" s="62">
        <v>157</v>
      </c>
      <c r="H3306" s="62">
        <v>1.64</v>
      </c>
      <c r="I3306" s="62">
        <v>102.38</v>
      </c>
      <c r="J3306" s="62">
        <v>761.67</v>
      </c>
      <c r="K3306" s="62">
        <v>789.52</v>
      </c>
      <c r="L3306" s="62">
        <v>1094</v>
      </c>
      <c r="M3306" s="62">
        <v>11.4</v>
      </c>
      <c r="N3306" s="62">
        <v>98.69</v>
      </c>
      <c r="O3306" s="62">
        <v>9521.1200000000008</v>
      </c>
      <c r="P3306" s="63"/>
      <c r="Q3306" s="63"/>
      <c r="R3306" s="63"/>
      <c r="S3306" s="63"/>
      <c r="T3306" s="63"/>
      <c r="U3306" s="63"/>
      <c r="V3306" s="63"/>
      <c r="W3306" s="63"/>
      <c r="X3306" s="63"/>
      <c r="Y3306" s="63"/>
      <c r="Z3306" s="62">
        <v>838</v>
      </c>
      <c r="AA3306" s="62">
        <v>5135</v>
      </c>
      <c r="AB3306" s="62">
        <v>53.49</v>
      </c>
      <c r="AC3306" s="62">
        <v>104.75</v>
      </c>
    </row>
    <row r="3307" spans="1:29" x14ac:dyDescent="0.25">
      <c r="A3307" s="61" t="s">
        <v>70</v>
      </c>
      <c r="B3307" s="61" t="s">
        <v>71</v>
      </c>
      <c r="C3307" s="62">
        <v>2008</v>
      </c>
      <c r="D3307" s="61" t="s">
        <v>89</v>
      </c>
      <c r="E3307" s="62">
        <v>54</v>
      </c>
      <c r="F3307" s="62">
        <v>213400</v>
      </c>
      <c r="G3307" s="62">
        <v>30878</v>
      </c>
      <c r="H3307" s="62">
        <v>47.65</v>
      </c>
      <c r="I3307" s="62">
        <v>3951.85</v>
      </c>
      <c r="J3307" s="62">
        <v>198462</v>
      </c>
      <c r="K3307" s="62">
        <v>15980</v>
      </c>
      <c r="L3307" s="62">
        <v>27139</v>
      </c>
      <c r="M3307" s="62">
        <v>41.88</v>
      </c>
      <c r="N3307" s="62">
        <v>295.93</v>
      </c>
      <c r="O3307" s="62">
        <v>192707.61</v>
      </c>
      <c r="P3307" s="63"/>
      <c r="Q3307" s="63"/>
      <c r="R3307" s="63"/>
      <c r="S3307" s="63"/>
      <c r="T3307" s="63"/>
      <c r="U3307" s="63"/>
      <c r="V3307" s="63"/>
      <c r="W3307" s="63"/>
      <c r="X3307" s="63"/>
      <c r="Y3307" s="63"/>
      <c r="Z3307" s="62">
        <v>2400</v>
      </c>
      <c r="AA3307" s="62">
        <v>11479</v>
      </c>
      <c r="AB3307" s="62">
        <v>17.71</v>
      </c>
      <c r="AC3307" s="62">
        <v>44.44</v>
      </c>
    </row>
    <row r="3308" spans="1:29" x14ac:dyDescent="0.25">
      <c r="A3308" s="61" t="s">
        <v>140</v>
      </c>
      <c r="B3308" s="61" t="s">
        <v>141</v>
      </c>
      <c r="C3308" s="62">
        <v>2011</v>
      </c>
      <c r="D3308" s="61" t="s">
        <v>99</v>
      </c>
      <c r="E3308" s="62">
        <v>70</v>
      </c>
      <c r="F3308" s="62">
        <v>19569</v>
      </c>
      <c r="G3308" s="62">
        <v>3185</v>
      </c>
      <c r="H3308" s="62">
        <v>3.79</v>
      </c>
      <c r="I3308" s="62">
        <v>279.56</v>
      </c>
      <c r="J3308" s="62">
        <v>18199.169999999998</v>
      </c>
      <c r="K3308" s="62">
        <v>582.92999999999995</v>
      </c>
      <c r="L3308" s="62">
        <v>7952</v>
      </c>
      <c r="M3308" s="62">
        <v>9.4700000000000006</v>
      </c>
      <c r="N3308" s="63"/>
      <c r="O3308" s="63"/>
      <c r="P3308" s="63"/>
      <c r="Q3308" s="63"/>
      <c r="R3308" s="63"/>
      <c r="S3308" s="63"/>
      <c r="T3308" s="63"/>
      <c r="U3308" s="63"/>
      <c r="V3308" s="63"/>
      <c r="W3308" s="63"/>
      <c r="X3308" s="63"/>
      <c r="Y3308" s="63"/>
      <c r="Z3308" s="62">
        <v>203</v>
      </c>
      <c r="AA3308" s="62">
        <v>1986</v>
      </c>
      <c r="AB3308" s="62">
        <v>2.36</v>
      </c>
      <c r="AC3308" s="62">
        <v>2.9</v>
      </c>
    </row>
    <row r="3309" spans="1:29" ht="30" x14ac:dyDescent="0.25">
      <c r="A3309" s="61" t="s">
        <v>361</v>
      </c>
      <c r="B3309" s="61" t="s">
        <v>362</v>
      </c>
      <c r="C3309" s="62">
        <v>2010</v>
      </c>
      <c r="D3309" s="61" t="s">
        <v>99</v>
      </c>
      <c r="E3309" s="62">
        <v>64</v>
      </c>
      <c r="F3309" s="62">
        <v>597800</v>
      </c>
      <c r="G3309" s="62">
        <v>87038</v>
      </c>
      <c r="H3309" s="62">
        <v>113.33</v>
      </c>
      <c r="I3309" s="62">
        <v>9340.6299999999992</v>
      </c>
      <c r="J3309" s="62">
        <v>555954</v>
      </c>
      <c r="K3309" s="62">
        <v>0</v>
      </c>
      <c r="L3309" s="63"/>
      <c r="M3309" s="63"/>
      <c r="N3309" s="63"/>
      <c r="O3309" s="63"/>
      <c r="P3309" s="63"/>
      <c r="Q3309" s="63"/>
      <c r="R3309" s="63"/>
      <c r="S3309" s="63"/>
      <c r="T3309" s="63"/>
      <c r="U3309" s="63"/>
      <c r="V3309" s="63"/>
      <c r="W3309" s="63"/>
      <c r="X3309" s="63"/>
      <c r="Y3309" s="63"/>
      <c r="Z3309" s="62">
        <v>152.53</v>
      </c>
      <c r="AA3309" s="62">
        <v>27866</v>
      </c>
      <c r="AB3309" s="62">
        <v>36.28</v>
      </c>
      <c r="AC3309" s="62">
        <v>2.38</v>
      </c>
    </row>
    <row r="3310" spans="1:29" ht="45" x14ac:dyDescent="0.25">
      <c r="A3310" s="61" t="s">
        <v>340</v>
      </c>
      <c r="B3310" s="61" t="s">
        <v>341</v>
      </c>
      <c r="C3310" s="62">
        <v>2008</v>
      </c>
      <c r="D3310" s="61" t="s">
        <v>78</v>
      </c>
      <c r="E3310" s="62">
        <v>48</v>
      </c>
      <c r="F3310" s="62">
        <v>346040</v>
      </c>
      <c r="G3310" s="62">
        <v>53496</v>
      </c>
      <c r="H3310" s="62">
        <v>92.88</v>
      </c>
      <c r="I3310" s="62">
        <v>7209.17</v>
      </c>
      <c r="J3310" s="62">
        <v>321817.2</v>
      </c>
      <c r="K3310" s="62">
        <v>0</v>
      </c>
      <c r="L3310" s="63"/>
      <c r="M3310" s="63"/>
      <c r="N3310" s="63"/>
      <c r="O3310" s="63"/>
      <c r="P3310" s="62">
        <v>0</v>
      </c>
      <c r="Q3310" s="62">
        <v>240</v>
      </c>
      <c r="R3310" s="62">
        <v>0.42</v>
      </c>
      <c r="S3310" s="62">
        <v>0</v>
      </c>
      <c r="T3310" s="62">
        <v>0</v>
      </c>
      <c r="U3310" s="63"/>
      <c r="V3310" s="63"/>
      <c r="W3310" s="63"/>
      <c r="X3310" s="63"/>
      <c r="Y3310" s="63"/>
      <c r="Z3310" s="62">
        <v>3670</v>
      </c>
      <c r="AA3310" s="62">
        <v>4251</v>
      </c>
      <c r="AB3310" s="62">
        <v>7.38</v>
      </c>
      <c r="AC3310" s="62">
        <v>76.459999999999994</v>
      </c>
    </row>
    <row r="3311" spans="1:29" ht="30" x14ac:dyDescent="0.25">
      <c r="A3311" s="61" t="s">
        <v>124</v>
      </c>
      <c r="B3311" s="61" t="s">
        <v>125</v>
      </c>
      <c r="C3311" s="62">
        <v>2006</v>
      </c>
      <c r="D3311" s="61" t="s">
        <v>89</v>
      </c>
      <c r="E3311" s="62">
        <v>64</v>
      </c>
      <c r="F3311" s="62">
        <v>185780</v>
      </c>
      <c r="G3311" s="62">
        <v>21805</v>
      </c>
      <c r="H3311" s="62">
        <v>28.39</v>
      </c>
      <c r="I3311" s="62">
        <v>2902.81</v>
      </c>
      <c r="J3311" s="62">
        <v>172775.4</v>
      </c>
      <c r="K3311" s="62">
        <v>23825.41</v>
      </c>
      <c r="L3311" s="62">
        <v>35494</v>
      </c>
      <c r="M3311" s="62">
        <v>46.22</v>
      </c>
      <c r="N3311" s="62">
        <v>372.27</v>
      </c>
      <c r="O3311" s="62">
        <v>287317.78999999998</v>
      </c>
      <c r="P3311" s="63"/>
      <c r="Q3311" s="63"/>
      <c r="R3311" s="63"/>
      <c r="S3311" s="63"/>
      <c r="T3311" s="63"/>
      <c r="U3311" s="63"/>
      <c r="V3311" s="63"/>
      <c r="W3311" s="63"/>
      <c r="X3311" s="63"/>
      <c r="Y3311" s="63"/>
      <c r="Z3311" s="62">
        <v>237.89</v>
      </c>
      <c r="AA3311" s="62">
        <v>12996</v>
      </c>
      <c r="AB3311" s="62">
        <v>16.920000000000002</v>
      </c>
      <c r="AC3311" s="62">
        <v>3.72</v>
      </c>
    </row>
    <row r="3312" spans="1:29" x14ac:dyDescent="0.25">
      <c r="A3312" s="61" t="s">
        <v>265</v>
      </c>
      <c r="B3312" s="61" t="s">
        <v>266</v>
      </c>
      <c r="C3312" s="62">
        <v>2013</v>
      </c>
      <c r="D3312" s="61" t="s">
        <v>78</v>
      </c>
      <c r="E3312" s="62">
        <v>144</v>
      </c>
      <c r="F3312" s="62">
        <v>590029</v>
      </c>
      <c r="G3312" s="62">
        <v>70128</v>
      </c>
      <c r="H3312" s="62">
        <v>40.58</v>
      </c>
      <c r="I3312" s="62">
        <v>4097.42</v>
      </c>
      <c r="J3312" s="62">
        <v>548726.97</v>
      </c>
      <c r="K3312" s="62">
        <v>80430.649999999994</v>
      </c>
      <c r="L3312" s="62">
        <v>94786</v>
      </c>
      <c r="M3312" s="62">
        <v>54.85</v>
      </c>
      <c r="N3312" s="62">
        <v>558.54999999999995</v>
      </c>
      <c r="O3312" s="62">
        <v>969937.34</v>
      </c>
      <c r="P3312" s="63"/>
      <c r="Q3312" s="63"/>
      <c r="R3312" s="63"/>
      <c r="S3312" s="63"/>
      <c r="T3312" s="63"/>
      <c r="U3312" s="63"/>
      <c r="V3312" s="63"/>
      <c r="W3312" s="63"/>
      <c r="X3312" s="63"/>
      <c r="Y3312" s="63"/>
      <c r="Z3312" s="62">
        <v>3945</v>
      </c>
      <c r="AA3312" s="62">
        <v>50925</v>
      </c>
      <c r="AB3312" s="62">
        <v>29.47</v>
      </c>
      <c r="AC3312" s="62">
        <v>27.4</v>
      </c>
    </row>
    <row r="3313" spans="1:29" ht="30" x14ac:dyDescent="0.25">
      <c r="A3313" s="61" t="s">
        <v>176</v>
      </c>
      <c r="B3313" s="61" t="s">
        <v>177</v>
      </c>
      <c r="C3313" s="62">
        <v>2017</v>
      </c>
      <c r="D3313" s="61" t="s">
        <v>86</v>
      </c>
      <c r="E3313" s="62">
        <v>72</v>
      </c>
      <c r="F3313" s="62">
        <v>28026</v>
      </c>
      <c r="G3313" s="62">
        <v>7993</v>
      </c>
      <c r="H3313" s="62">
        <v>9.25</v>
      </c>
      <c r="I3313" s="62">
        <v>389.25</v>
      </c>
      <c r="J3313" s="62">
        <v>26064.18</v>
      </c>
      <c r="K3313" s="62">
        <v>1487.88</v>
      </c>
      <c r="L3313" s="62">
        <v>2340</v>
      </c>
      <c r="M3313" s="62">
        <v>2.71</v>
      </c>
      <c r="N3313" s="62">
        <v>20.66</v>
      </c>
      <c r="O3313" s="62">
        <v>17942.740000000002</v>
      </c>
      <c r="P3313" s="63"/>
      <c r="Q3313" s="63"/>
      <c r="R3313" s="63"/>
      <c r="S3313" s="63"/>
      <c r="T3313" s="63"/>
      <c r="U3313" s="63"/>
      <c r="V3313" s="63"/>
      <c r="W3313" s="63"/>
      <c r="X3313" s="63"/>
      <c r="Y3313" s="63"/>
      <c r="Z3313" s="62">
        <v>4289</v>
      </c>
      <c r="AA3313" s="62">
        <v>34331</v>
      </c>
      <c r="AB3313" s="62">
        <v>39.729999999999997</v>
      </c>
      <c r="AC3313" s="62">
        <v>59.57</v>
      </c>
    </row>
    <row r="3314" spans="1:29" ht="30" x14ac:dyDescent="0.25">
      <c r="A3314" s="61" t="s">
        <v>194</v>
      </c>
      <c r="B3314" s="61" t="s">
        <v>195</v>
      </c>
      <c r="C3314" s="62">
        <v>2004</v>
      </c>
      <c r="D3314" s="61" t="s">
        <v>78</v>
      </c>
      <c r="E3314" s="62">
        <v>80</v>
      </c>
      <c r="F3314" s="62">
        <v>605158</v>
      </c>
      <c r="G3314" s="62">
        <v>70177</v>
      </c>
      <c r="H3314" s="62">
        <v>73.099999999999994</v>
      </c>
      <c r="I3314" s="62">
        <v>7564.48</v>
      </c>
      <c r="J3314" s="62">
        <v>562796.93999999994</v>
      </c>
      <c r="K3314" s="62">
        <v>0</v>
      </c>
      <c r="L3314" s="63"/>
      <c r="M3314" s="63"/>
      <c r="N3314" s="63"/>
      <c r="O3314" s="63"/>
      <c r="P3314" s="63"/>
      <c r="Q3314" s="63"/>
      <c r="R3314" s="63"/>
      <c r="S3314" s="63"/>
      <c r="T3314" s="63"/>
      <c r="U3314" s="63"/>
      <c r="V3314" s="63"/>
      <c r="W3314" s="63"/>
      <c r="X3314" s="63"/>
      <c r="Y3314" s="63"/>
      <c r="Z3314" s="62">
        <v>46.08</v>
      </c>
      <c r="AA3314" s="62">
        <v>445889</v>
      </c>
      <c r="AB3314" s="62">
        <v>464.47</v>
      </c>
      <c r="AC3314" s="62">
        <v>0.57999999999999996</v>
      </c>
    </row>
    <row r="3315" spans="1:29" ht="30" x14ac:dyDescent="0.25">
      <c r="A3315" s="61" t="s">
        <v>188</v>
      </c>
      <c r="B3315" s="61" t="s">
        <v>189</v>
      </c>
      <c r="C3315" s="62">
        <v>2009</v>
      </c>
      <c r="D3315" s="61" t="s">
        <v>83</v>
      </c>
      <c r="E3315" s="62">
        <v>58</v>
      </c>
      <c r="F3315" s="62">
        <v>370006</v>
      </c>
      <c r="G3315" s="62">
        <v>72960</v>
      </c>
      <c r="H3315" s="62">
        <v>104.83</v>
      </c>
      <c r="I3315" s="62">
        <v>6379.41</v>
      </c>
      <c r="J3315" s="62">
        <v>344105.58</v>
      </c>
      <c r="K3315" s="62">
        <v>47531.519999999997</v>
      </c>
      <c r="L3315" s="62">
        <v>77089</v>
      </c>
      <c r="M3315" s="62">
        <v>110.76</v>
      </c>
      <c r="N3315" s="62">
        <v>819.51</v>
      </c>
      <c r="O3315" s="62">
        <v>573196.89</v>
      </c>
      <c r="P3315" s="63"/>
      <c r="Q3315" s="63"/>
      <c r="R3315" s="63"/>
      <c r="S3315" s="63"/>
      <c r="T3315" s="63"/>
      <c r="U3315" s="63"/>
      <c r="V3315" s="63"/>
      <c r="W3315" s="63"/>
      <c r="X3315" s="63"/>
      <c r="Y3315" s="63"/>
      <c r="Z3315" s="62">
        <v>7973</v>
      </c>
      <c r="AA3315" s="62">
        <v>46610</v>
      </c>
      <c r="AB3315" s="62">
        <v>66.97</v>
      </c>
      <c r="AC3315" s="62">
        <v>137.47</v>
      </c>
    </row>
    <row r="3316" spans="1:29" x14ac:dyDescent="0.25">
      <c r="A3316" s="61" t="s">
        <v>260</v>
      </c>
      <c r="B3316" s="61" t="s">
        <v>261</v>
      </c>
      <c r="C3316" s="62">
        <v>2013</v>
      </c>
      <c r="D3316" s="61" t="s">
        <v>262</v>
      </c>
      <c r="E3316" s="62">
        <v>42</v>
      </c>
      <c r="F3316" s="62">
        <v>285843</v>
      </c>
      <c r="G3316" s="62">
        <v>39256</v>
      </c>
      <c r="H3316" s="62">
        <v>77.89</v>
      </c>
      <c r="I3316" s="62">
        <v>6805.79</v>
      </c>
      <c r="J3316" s="62">
        <v>265833.99</v>
      </c>
      <c r="K3316" s="62">
        <v>18092.14</v>
      </c>
      <c r="L3316" s="62">
        <v>21393</v>
      </c>
      <c r="M3316" s="62">
        <v>42.45</v>
      </c>
      <c r="N3316" s="62">
        <v>430.77</v>
      </c>
      <c r="O3316" s="62">
        <v>218178.59</v>
      </c>
      <c r="P3316" s="63"/>
      <c r="Q3316" s="63"/>
      <c r="R3316" s="63"/>
      <c r="S3316" s="63"/>
      <c r="T3316" s="63"/>
      <c r="U3316" s="63"/>
      <c r="V3316" s="63"/>
      <c r="W3316" s="63"/>
      <c r="X3316" s="63"/>
      <c r="Y3316" s="63"/>
      <c r="Z3316" s="62">
        <v>1945</v>
      </c>
      <c r="AA3316" s="62">
        <v>16821</v>
      </c>
      <c r="AB3316" s="62">
        <v>33.380000000000003</v>
      </c>
      <c r="AC3316" s="62">
        <v>46.31</v>
      </c>
    </row>
    <row r="3317" spans="1:29" ht="30" x14ac:dyDescent="0.25">
      <c r="A3317" s="61" t="s">
        <v>387</v>
      </c>
      <c r="B3317" s="61" t="s">
        <v>388</v>
      </c>
      <c r="C3317" s="62">
        <v>2010</v>
      </c>
      <c r="D3317" s="61" t="s">
        <v>99</v>
      </c>
      <c r="E3317" s="62">
        <v>25</v>
      </c>
      <c r="F3317" s="62">
        <v>87495</v>
      </c>
      <c r="G3317" s="62">
        <v>14094</v>
      </c>
      <c r="H3317" s="62">
        <v>46.98</v>
      </c>
      <c r="I3317" s="62">
        <v>3499.8</v>
      </c>
      <c r="J3317" s="62">
        <v>81370.350000000006</v>
      </c>
      <c r="K3317" s="62">
        <v>8722</v>
      </c>
      <c r="L3317" s="62">
        <v>13963</v>
      </c>
      <c r="M3317" s="62">
        <v>46.54</v>
      </c>
      <c r="N3317" s="63"/>
      <c r="O3317" s="63"/>
      <c r="P3317" s="63"/>
      <c r="Q3317" s="63"/>
      <c r="R3317" s="63"/>
      <c r="S3317" s="63"/>
      <c r="T3317" s="63"/>
      <c r="U3317" s="63"/>
      <c r="V3317" s="63"/>
      <c r="W3317" s="63"/>
      <c r="X3317" s="63"/>
      <c r="Y3317" s="63"/>
      <c r="Z3317" s="62">
        <v>86.89</v>
      </c>
      <c r="AA3317" s="62">
        <v>4520</v>
      </c>
      <c r="AB3317" s="62">
        <v>15.07</v>
      </c>
      <c r="AC3317" s="62">
        <v>3.48</v>
      </c>
    </row>
    <row r="3318" spans="1:29" x14ac:dyDescent="0.25">
      <c r="A3318" s="61" t="s">
        <v>328</v>
      </c>
      <c r="B3318" s="61" t="s">
        <v>329</v>
      </c>
      <c r="C3318" s="62">
        <v>2014</v>
      </c>
      <c r="D3318" s="61" t="s">
        <v>78</v>
      </c>
      <c r="E3318" s="62">
        <v>64</v>
      </c>
      <c r="F3318" s="62">
        <v>698100</v>
      </c>
      <c r="G3318" s="62">
        <v>98444</v>
      </c>
      <c r="H3318" s="62">
        <v>128.18</v>
      </c>
      <c r="I3318" s="62">
        <v>10907.81</v>
      </c>
      <c r="J3318" s="62">
        <v>649233</v>
      </c>
      <c r="K3318" s="62">
        <v>0</v>
      </c>
      <c r="L3318" s="63"/>
      <c r="M3318" s="63"/>
      <c r="N3318" s="63"/>
      <c r="O3318" s="63"/>
      <c r="P3318" s="63"/>
      <c r="Q3318" s="63"/>
      <c r="R3318" s="63"/>
      <c r="S3318" s="63"/>
      <c r="T3318" s="63"/>
      <c r="U3318" s="63"/>
      <c r="V3318" s="63"/>
      <c r="W3318" s="63"/>
      <c r="X3318" s="63"/>
      <c r="Y3318" s="63"/>
      <c r="Z3318" s="62">
        <v>2113.5</v>
      </c>
      <c r="AA3318" s="62">
        <v>4763</v>
      </c>
      <c r="AB3318" s="62">
        <v>6.2</v>
      </c>
      <c r="AC3318" s="62">
        <v>33.020000000000003</v>
      </c>
    </row>
    <row r="3319" spans="1:29" x14ac:dyDescent="0.25">
      <c r="A3319" s="61" t="s">
        <v>456</v>
      </c>
      <c r="B3319" s="61" t="s">
        <v>457</v>
      </c>
      <c r="C3319" s="62">
        <v>2016</v>
      </c>
      <c r="D3319" s="61" t="s">
        <v>86</v>
      </c>
      <c r="E3319" s="62">
        <v>100</v>
      </c>
      <c r="F3319" s="62">
        <v>32401039</v>
      </c>
      <c r="G3319" s="62">
        <v>10086</v>
      </c>
      <c r="H3319" s="62">
        <v>8.41</v>
      </c>
      <c r="I3319" s="62">
        <v>324010.39</v>
      </c>
      <c r="J3319" s="62">
        <v>30132966.27</v>
      </c>
      <c r="K3319" s="62">
        <v>0</v>
      </c>
      <c r="L3319" s="63"/>
      <c r="M3319" s="63"/>
      <c r="N3319" s="63"/>
      <c r="O3319" s="63"/>
      <c r="P3319" s="63"/>
      <c r="Q3319" s="63"/>
      <c r="R3319" s="63"/>
      <c r="S3319" s="63"/>
      <c r="T3319" s="63"/>
      <c r="U3319" s="63"/>
      <c r="V3319" s="63"/>
      <c r="W3319" s="63"/>
      <c r="X3319" s="63"/>
      <c r="Y3319" s="63"/>
      <c r="Z3319" s="62">
        <v>701765</v>
      </c>
      <c r="AA3319" s="62">
        <v>355551</v>
      </c>
      <c r="AB3319" s="62">
        <v>296.29000000000002</v>
      </c>
      <c r="AC3319" s="62">
        <v>7017.65</v>
      </c>
    </row>
    <row r="3320" spans="1:29" x14ac:dyDescent="0.25">
      <c r="A3320" s="61" t="s">
        <v>208</v>
      </c>
      <c r="B3320" s="61" t="s">
        <v>209</v>
      </c>
      <c r="C3320" s="62">
        <v>2017</v>
      </c>
      <c r="D3320" s="61" t="s">
        <v>419</v>
      </c>
      <c r="E3320" s="62">
        <v>8</v>
      </c>
      <c r="F3320" s="63"/>
      <c r="G3320" s="63"/>
      <c r="H3320" s="63"/>
      <c r="I3320" s="63"/>
      <c r="J3320" s="63"/>
      <c r="K3320" s="62">
        <v>0</v>
      </c>
      <c r="L3320" s="63"/>
      <c r="M3320" s="63"/>
      <c r="N3320" s="63"/>
      <c r="O3320" s="63"/>
      <c r="P3320" s="63"/>
      <c r="Q3320" s="63"/>
      <c r="R3320" s="63"/>
      <c r="S3320" s="63"/>
      <c r="T3320" s="63"/>
      <c r="U3320" s="63"/>
      <c r="V3320" s="63"/>
      <c r="W3320" s="63"/>
      <c r="X3320" s="63"/>
      <c r="Y3320" s="63"/>
      <c r="Z3320" s="62">
        <v>0</v>
      </c>
      <c r="AA3320" s="62">
        <v>289</v>
      </c>
      <c r="AB3320" s="62">
        <v>3.01</v>
      </c>
      <c r="AC3320" s="62">
        <v>0</v>
      </c>
    </row>
    <row r="3321" spans="1:29" ht="30" x14ac:dyDescent="0.25">
      <c r="A3321" s="61" t="s">
        <v>245</v>
      </c>
      <c r="B3321" s="61" t="s">
        <v>246</v>
      </c>
      <c r="C3321" s="62">
        <v>2016</v>
      </c>
      <c r="D3321" s="61" t="s">
        <v>94</v>
      </c>
      <c r="E3321" s="62">
        <v>4</v>
      </c>
      <c r="F3321" s="63"/>
      <c r="G3321" s="63"/>
      <c r="H3321" s="63"/>
      <c r="I3321" s="63"/>
      <c r="J3321" s="63"/>
      <c r="K3321" s="62">
        <v>0</v>
      </c>
      <c r="L3321" s="63"/>
      <c r="M3321" s="63"/>
      <c r="N3321" s="63"/>
      <c r="O3321" s="63"/>
      <c r="P3321" s="63"/>
      <c r="Q3321" s="63"/>
      <c r="R3321" s="63"/>
      <c r="S3321" s="63"/>
      <c r="T3321" s="63"/>
      <c r="U3321" s="63"/>
      <c r="V3321" s="63"/>
      <c r="W3321" s="63"/>
      <c r="X3321" s="63"/>
      <c r="Y3321" s="63"/>
      <c r="Z3321" s="62">
        <v>20800</v>
      </c>
      <c r="AA3321" s="62">
        <v>2368</v>
      </c>
      <c r="AB3321" s="62">
        <v>49.33</v>
      </c>
      <c r="AC3321" s="62">
        <v>5200</v>
      </c>
    </row>
    <row r="3322" spans="1:29" x14ac:dyDescent="0.25">
      <c r="A3322" s="61" t="s">
        <v>409</v>
      </c>
      <c r="B3322" s="61" t="s">
        <v>410</v>
      </c>
      <c r="C3322" s="62">
        <v>2008</v>
      </c>
      <c r="D3322" s="61" t="s">
        <v>75</v>
      </c>
      <c r="E3322" s="62">
        <v>6</v>
      </c>
      <c r="F3322" s="63"/>
      <c r="G3322" s="63"/>
      <c r="H3322" s="63"/>
      <c r="I3322" s="63"/>
      <c r="J3322" s="63"/>
      <c r="K3322" s="62">
        <v>0</v>
      </c>
      <c r="L3322" s="63"/>
      <c r="M3322" s="63"/>
      <c r="N3322" s="63"/>
      <c r="O3322" s="63"/>
      <c r="P3322" s="63"/>
      <c r="Q3322" s="63"/>
      <c r="R3322" s="63"/>
      <c r="S3322" s="63"/>
      <c r="T3322" s="63"/>
      <c r="U3322" s="63"/>
      <c r="V3322" s="63"/>
      <c r="W3322" s="63"/>
      <c r="X3322" s="63"/>
      <c r="Y3322" s="63"/>
      <c r="Z3322" s="62">
        <v>1101.53</v>
      </c>
      <c r="AA3322" s="62">
        <v>3023</v>
      </c>
      <c r="AB3322" s="62">
        <v>41.99</v>
      </c>
      <c r="AC3322" s="62">
        <v>183.59</v>
      </c>
    </row>
    <row r="3323" spans="1:29" x14ac:dyDescent="0.25">
      <c r="A3323" s="61" t="s">
        <v>273</v>
      </c>
      <c r="B3323" s="61" t="s">
        <v>274</v>
      </c>
      <c r="C3323" s="62">
        <v>2014</v>
      </c>
      <c r="D3323" s="61" t="s">
        <v>78</v>
      </c>
      <c r="E3323" s="62">
        <v>32</v>
      </c>
      <c r="F3323" s="62">
        <v>99840</v>
      </c>
      <c r="G3323" s="62">
        <v>15964</v>
      </c>
      <c r="H3323" s="62">
        <v>41.57</v>
      </c>
      <c r="I3323" s="62">
        <v>3120</v>
      </c>
      <c r="J3323" s="62">
        <v>92851.199999999997</v>
      </c>
      <c r="K3323" s="62">
        <v>24442.29</v>
      </c>
      <c r="L3323" s="62">
        <v>14824</v>
      </c>
      <c r="M3323" s="62">
        <v>38.6</v>
      </c>
      <c r="N3323" s="62">
        <v>763.82</v>
      </c>
      <c r="O3323" s="62">
        <v>294756.90000000002</v>
      </c>
      <c r="P3323" s="63"/>
      <c r="Q3323" s="63"/>
      <c r="R3323" s="63"/>
      <c r="S3323" s="63"/>
      <c r="T3323" s="63"/>
      <c r="U3323" s="63"/>
      <c r="V3323" s="63"/>
      <c r="W3323" s="63"/>
      <c r="X3323" s="63"/>
      <c r="Y3323" s="63"/>
      <c r="Z3323" s="62">
        <v>938.44</v>
      </c>
      <c r="AA3323" s="62">
        <v>4096</v>
      </c>
      <c r="AB3323" s="62">
        <v>10.67</v>
      </c>
      <c r="AC3323" s="62">
        <v>29.33</v>
      </c>
    </row>
    <row r="3324" spans="1:29" x14ac:dyDescent="0.25">
      <c r="A3324" s="61" t="s">
        <v>192</v>
      </c>
      <c r="B3324" s="61" t="s">
        <v>193</v>
      </c>
      <c r="C3324" s="62">
        <v>2014</v>
      </c>
      <c r="D3324" s="61" t="s">
        <v>135</v>
      </c>
      <c r="E3324" s="62">
        <v>12</v>
      </c>
      <c r="F3324" s="63"/>
      <c r="G3324" s="63"/>
      <c r="H3324" s="63"/>
      <c r="I3324" s="63"/>
      <c r="J3324" s="63"/>
      <c r="K3324" s="62">
        <v>0</v>
      </c>
      <c r="L3324" s="63"/>
      <c r="M3324" s="63"/>
      <c r="N3324" s="63"/>
      <c r="O3324" s="63"/>
      <c r="P3324" s="63"/>
      <c r="Q3324" s="63"/>
      <c r="R3324" s="63"/>
      <c r="S3324" s="63"/>
      <c r="T3324" s="63"/>
      <c r="U3324" s="63"/>
      <c r="V3324" s="63"/>
      <c r="W3324" s="63"/>
      <c r="X3324" s="63"/>
      <c r="Y3324" s="63"/>
      <c r="Z3324" s="62">
        <v>0</v>
      </c>
      <c r="AA3324" s="63"/>
      <c r="AB3324" s="63"/>
      <c r="AC3324" s="62">
        <v>0</v>
      </c>
    </row>
    <row r="3325" spans="1:29" ht="30" x14ac:dyDescent="0.25">
      <c r="A3325" s="61" t="s">
        <v>287</v>
      </c>
      <c r="B3325" s="61" t="s">
        <v>288</v>
      </c>
      <c r="C3325" s="62">
        <v>2017</v>
      </c>
      <c r="D3325" s="61" t="s">
        <v>75</v>
      </c>
      <c r="E3325" s="62">
        <v>10</v>
      </c>
      <c r="F3325" s="62">
        <v>6949</v>
      </c>
      <c r="G3325" s="62">
        <v>1648</v>
      </c>
      <c r="H3325" s="62">
        <v>13.73</v>
      </c>
      <c r="I3325" s="62">
        <v>694.9</v>
      </c>
      <c r="J3325" s="62">
        <v>6462.57</v>
      </c>
      <c r="K3325" s="62">
        <v>0</v>
      </c>
      <c r="L3325" s="63"/>
      <c r="M3325" s="63"/>
      <c r="N3325" s="63"/>
      <c r="O3325" s="63"/>
      <c r="P3325" s="63"/>
      <c r="Q3325" s="63"/>
      <c r="R3325" s="63"/>
      <c r="S3325" s="63"/>
      <c r="T3325" s="63"/>
      <c r="U3325" s="63"/>
      <c r="V3325" s="63"/>
      <c r="W3325" s="63"/>
      <c r="X3325" s="63"/>
      <c r="Y3325" s="63"/>
      <c r="Z3325" s="62">
        <v>21944</v>
      </c>
      <c r="AA3325" s="62">
        <v>2882</v>
      </c>
      <c r="AB3325" s="62">
        <v>24.02</v>
      </c>
      <c r="AC3325" s="62">
        <v>2194.4</v>
      </c>
    </row>
    <row r="3326" spans="1:29" x14ac:dyDescent="0.25">
      <c r="A3326" s="61" t="s">
        <v>157</v>
      </c>
      <c r="B3326" s="61" t="s">
        <v>158</v>
      </c>
      <c r="C3326" s="62">
        <v>2014</v>
      </c>
      <c r="D3326" s="61" t="s">
        <v>99</v>
      </c>
      <c r="E3326" s="62">
        <v>23</v>
      </c>
      <c r="F3326" s="62">
        <v>92480</v>
      </c>
      <c r="G3326" s="62">
        <v>15972</v>
      </c>
      <c r="H3326" s="62">
        <v>57.87</v>
      </c>
      <c r="I3326" s="62">
        <v>4020.87</v>
      </c>
      <c r="J3326" s="62">
        <v>86006.399999999994</v>
      </c>
      <c r="K3326" s="62">
        <v>6636.28</v>
      </c>
      <c r="L3326" s="62">
        <v>9106</v>
      </c>
      <c r="M3326" s="62">
        <v>32.99</v>
      </c>
      <c r="N3326" s="62">
        <v>288.52999999999997</v>
      </c>
      <c r="O3326" s="62">
        <v>80028.84</v>
      </c>
      <c r="P3326" s="63"/>
      <c r="Q3326" s="63"/>
      <c r="R3326" s="63"/>
      <c r="S3326" s="63"/>
      <c r="T3326" s="63"/>
      <c r="U3326" s="63"/>
      <c r="V3326" s="63"/>
      <c r="W3326" s="63"/>
      <c r="X3326" s="63"/>
      <c r="Y3326" s="63"/>
      <c r="Z3326" s="62">
        <v>1075.53</v>
      </c>
      <c r="AA3326" s="62">
        <v>6662</v>
      </c>
      <c r="AB3326" s="62">
        <v>24.14</v>
      </c>
      <c r="AC3326" s="62">
        <v>46.76</v>
      </c>
    </row>
    <row r="3327" spans="1:29" x14ac:dyDescent="0.25">
      <c r="A3327" s="61" t="s">
        <v>130</v>
      </c>
      <c r="B3327" s="61" t="s">
        <v>131</v>
      </c>
      <c r="C3327" s="62">
        <v>2010</v>
      </c>
      <c r="D3327" s="61" t="s">
        <v>99</v>
      </c>
      <c r="E3327" s="62">
        <v>50</v>
      </c>
      <c r="F3327" s="62">
        <v>164640</v>
      </c>
      <c r="G3327" s="62">
        <v>20101</v>
      </c>
      <c r="H3327" s="62">
        <v>33.5</v>
      </c>
      <c r="I3327" s="62">
        <v>3292.8</v>
      </c>
      <c r="J3327" s="62">
        <v>153115.20000000001</v>
      </c>
      <c r="K3327" s="62">
        <v>35464.6</v>
      </c>
      <c r="L3327" s="62">
        <v>49506</v>
      </c>
      <c r="M3327" s="62">
        <v>82.51</v>
      </c>
      <c r="N3327" s="62">
        <v>709.29</v>
      </c>
      <c r="O3327" s="62">
        <v>427678.22</v>
      </c>
      <c r="P3327" s="63"/>
      <c r="Q3327" s="63"/>
      <c r="R3327" s="63"/>
      <c r="S3327" s="63"/>
      <c r="T3327" s="63"/>
      <c r="U3327" s="63"/>
      <c r="V3327" s="63"/>
      <c r="W3327" s="63"/>
      <c r="X3327" s="63"/>
      <c r="Y3327" s="63"/>
      <c r="Z3327" s="62">
        <v>1770</v>
      </c>
      <c r="AA3327" s="62">
        <v>12566</v>
      </c>
      <c r="AB3327" s="62">
        <v>20.94</v>
      </c>
      <c r="AC3327" s="62">
        <v>35.4</v>
      </c>
    </row>
    <row r="3328" spans="1:29" x14ac:dyDescent="0.25">
      <c r="A3328" s="61" t="s">
        <v>163</v>
      </c>
      <c r="B3328" s="61" t="s">
        <v>164</v>
      </c>
      <c r="C3328" s="62">
        <v>2005</v>
      </c>
      <c r="D3328" s="61" t="s">
        <v>83</v>
      </c>
      <c r="E3328" s="62">
        <v>12</v>
      </c>
      <c r="F3328" s="62">
        <v>4534</v>
      </c>
      <c r="G3328" s="62">
        <v>888</v>
      </c>
      <c r="H3328" s="62">
        <v>6.17</v>
      </c>
      <c r="I3328" s="62">
        <v>377.83</v>
      </c>
      <c r="J3328" s="62">
        <v>4216.62</v>
      </c>
      <c r="K3328" s="62">
        <v>0</v>
      </c>
      <c r="L3328" s="63"/>
      <c r="M3328" s="63"/>
      <c r="N3328" s="63"/>
      <c r="O3328" s="63"/>
      <c r="P3328" s="63"/>
      <c r="Q3328" s="63"/>
      <c r="R3328" s="63"/>
      <c r="S3328" s="63"/>
      <c r="T3328" s="63"/>
      <c r="U3328" s="63"/>
      <c r="V3328" s="63"/>
      <c r="W3328" s="63"/>
      <c r="X3328" s="63"/>
      <c r="Y3328" s="63"/>
      <c r="Z3328" s="62">
        <v>98200</v>
      </c>
      <c r="AA3328" s="62">
        <v>7713</v>
      </c>
      <c r="AB3328" s="62">
        <v>53.56</v>
      </c>
      <c r="AC3328" s="62">
        <v>8183.33</v>
      </c>
    </row>
    <row r="3329" spans="1:29" ht="30" x14ac:dyDescent="0.25">
      <c r="A3329" s="61" t="s">
        <v>277</v>
      </c>
      <c r="B3329" s="61" t="s">
        <v>278</v>
      </c>
      <c r="C3329" s="62">
        <v>2009</v>
      </c>
      <c r="D3329" s="61" t="s">
        <v>89</v>
      </c>
      <c r="E3329" s="62">
        <v>48</v>
      </c>
      <c r="F3329" s="62">
        <v>436024</v>
      </c>
      <c r="G3329" s="62">
        <v>57590</v>
      </c>
      <c r="H3329" s="62">
        <v>99.98</v>
      </c>
      <c r="I3329" s="62">
        <v>9083.83</v>
      </c>
      <c r="J3329" s="62">
        <v>405502.32</v>
      </c>
      <c r="K3329" s="62">
        <v>0</v>
      </c>
      <c r="L3329" s="63"/>
      <c r="M3329" s="63"/>
      <c r="N3329" s="63"/>
      <c r="O3329" s="63"/>
      <c r="P3329" s="63"/>
      <c r="Q3329" s="63"/>
      <c r="R3329" s="63"/>
      <c r="S3329" s="63"/>
      <c r="T3329" s="63"/>
      <c r="U3329" s="63"/>
      <c r="V3329" s="63"/>
      <c r="W3329" s="63"/>
      <c r="X3329" s="63"/>
      <c r="Y3329" s="63"/>
      <c r="Z3329" s="62">
        <v>152847.99</v>
      </c>
      <c r="AA3329" s="62">
        <v>6770</v>
      </c>
      <c r="AB3329" s="62">
        <v>11.75</v>
      </c>
      <c r="AC3329" s="62">
        <v>3184.33</v>
      </c>
    </row>
    <row r="3330" spans="1:29" x14ac:dyDescent="0.25">
      <c r="A3330" s="61" t="s">
        <v>155</v>
      </c>
      <c r="B3330" s="61" t="s">
        <v>156</v>
      </c>
      <c r="C3330" s="62">
        <v>2011</v>
      </c>
      <c r="D3330" s="61" t="s">
        <v>99</v>
      </c>
      <c r="E3330" s="62">
        <v>60</v>
      </c>
      <c r="F3330" s="62">
        <v>609280</v>
      </c>
      <c r="G3330" s="62">
        <v>127331</v>
      </c>
      <c r="H3330" s="62">
        <v>176.85</v>
      </c>
      <c r="I3330" s="62">
        <v>10154.67</v>
      </c>
      <c r="J3330" s="62">
        <v>566630.40000000002</v>
      </c>
      <c r="K3330" s="62">
        <v>0</v>
      </c>
      <c r="L3330" s="63"/>
      <c r="M3330" s="63"/>
      <c r="N3330" s="63"/>
      <c r="O3330" s="63"/>
      <c r="P3330" s="63"/>
      <c r="Q3330" s="63"/>
      <c r="R3330" s="63"/>
      <c r="S3330" s="63"/>
      <c r="T3330" s="63"/>
      <c r="U3330" s="63"/>
      <c r="V3330" s="63"/>
      <c r="W3330" s="63"/>
      <c r="X3330" s="63"/>
      <c r="Y3330" s="63"/>
      <c r="Z3330" s="62">
        <v>193.25</v>
      </c>
      <c r="AA3330" s="62">
        <v>10499</v>
      </c>
      <c r="AB3330" s="62">
        <v>14.58</v>
      </c>
      <c r="AC3330" s="62">
        <v>3.22</v>
      </c>
    </row>
    <row r="3331" spans="1:29" ht="30" x14ac:dyDescent="0.25">
      <c r="A3331" s="61" t="s">
        <v>342</v>
      </c>
      <c r="B3331" s="61" t="s">
        <v>343</v>
      </c>
      <c r="C3331" s="62">
        <v>2010</v>
      </c>
      <c r="D3331" s="61" t="s">
        <v>75</v>
      </c>
      <c r="E3331" s="62">
        <v>12</v>
      </c>
      <c r="F3331" s="62">
        <v>8129</v>
      </c>
      <c r="G3331" s="62">
        <v>1936</v>
      </c>
      <c r="H3331" s="62">
        <v>13.44</v>
      </c>
      <c r="I3331" s="62">
        <v>677.42</v>
      </c>
      <c r="J3331" s="62">
        <v>7559.97</v>
      </c>
      <c r="K3331" s="62">
        <v>0</v>
      </c>
      <c r="L3331" s="63"/>
      <c r="M3331" s="63"/>
      <c r="N3331" s="63"/>
      <c r="O3331" s="63"/>
      <c r="P3331" s="63"/>
      <c r="Q3331" s="63"/>
      <c r="R3331" s="63"/>
      <c r="S3331" s="63"/>
      <c r="T3331" s="63"/>
      <c r="U3331" s="63"/>
      <c r="V3331" s="63"/>
      <c r="W3331" s="63"/>
      <c r="X3331" s="63"/>
      <c r="Y3331" s="63"/>
      <c r="Z3331" s="62">
        <v>115679</v>
      </c>
      <c r="AA3331" s="62">
        <v>15671</v>
      </c>
      <c r="AB3331" s="62">
        <v>108.83</v>
      </c>
      <c r="AC3331" s="62">
        <v>9639.92</v>
      </c>
    </row>
    <row r="3332" spans="1:29" x14ac:dyDescent="0.25">
      <c r="A3332" s="61" t="s">
        <v>198</v>
      </c>
      <c r="B3332" s="61" t="s">
        <v>199</v>
      </c>
      <c r="C3332" s="62">
        <v>2005</v>
      </c>
      <c r="D3332" s="61" t="s">
        <v>99</v>
      </c>
      <c r="E3332" s="62">
        <v>40</v>
      </c>
      <c r="F3332" s="62">
        <v>376230</v>
      </c>
      <c r="G3332" s="62">
        <v>35239</v>
      </c>
      <c r="H3332" s="62">
        <v>73.41</v>
      </c>
      <c r="I3332" s="62">
        <v>9405.75</v>
      </c>
      <c r="J3332" s="62">
        <v>349893.9</v>
      </c>
      <c r="K3332" s="62">
        <v>0</v>
      </c>
      <c r="L3332" s="63"/>
      <c r="M3332" s="63"/>
      <c r="N3332" s="63"/>
      <c r="O3332" s="63"/>
      <c r="P3332" s="63"/>
      <c r="Q3332" s="63"/>
      <c r="R3332" s="63"/>
      <c r="S3332" s="63"/>
      <c r="T3332" s="63"/>
      <c r="U3332" s="63"/>
      <c r="V3332" s="63"/>
      <c r="W3332" s="63"/>
      <c r="X3332" s="63"/>
      <c r="Y3332" s="63"/>
      <c r="Z3332" s="62">
        <v>72900</v>
      </c>
      <c r="AA3332" s="62">
        <v>6486</v>
      </c>
      <c r="AB3332" s="62">
        <v>13.51</v>
      </c>
      <c r="AC3332" s="62">
        <v>1822.5</v>
      </c>
    </row>
    <row r="3333" spans="1:29" x14ac:dyDescent="0.25">
      <c r="A3333" s="61" t="s">
        <v>198</v>
      </c>
      <c r="B3333" s="61" t="s">
        <v>199</v>
      </c>
      <c r="C3333" s="62">
        <v>2012</v>
      </c>
      <c r="D3333" s="61" t="s">
        <v>150</v>
      </c>
      <c r="E3333" s="62">
        <v>8</v>
      </c>
      <c r="F3333" s="62">
        <v>0</v>
      </c>
      <c r="G3333" s="62">
        <v>0</v>
      </c>
      <c r="H3333" s="62">
        <v>0</v>
      </c>
      <c r="I3333" s="62">
        <v>0</v>
      </c>
      <c r="J3333" s="62">
        <v>0</v>
      </c>
      <c r="K3333" s="62">
        <v>0</v>
      </c>
      <c r="L3333" s="63"/>
      <c r="M3333" s="63"/>
      <c r="N3333" s="63"/>
      <c r="O3333" s="63"/>
      <c r="P3333" s="63"/>
      <c r="Q3333" s="63"/>
      <c r="R3333" s="63"/>
      <c r="S3333" s="63"/>
      <c r="T3333" s="63"/>
      <c r="U3333" s="63"/>
      <c r="V3333" s="63"/>
      <c r="W3333" s="63"/>
      <c r="X3333" s="63"/>
      <c r="Y3333" s="63"/>
      <c r="Z3333" s="62">
        <v>0</v>
      </c>
      <c r="AA3333" s="62">
        <v>0</v>
      </c>
      <c r="AB3333" s="62">
        <v>0</v>
      </c>
      <c r="AC3333" s="62">
        <v>0</v>
      </c>
    </row>
    <row r="3334" spans="1:29" x14ac:dyDescent="0.25">
      <c r="A3334" s="61" t="s">
        <v>163</v>
      </c>
      <c r="B3334" s="61" t="s">
        <v>164</v>
      </c>
      <c r="C3334" s="62">
        <v>2009</v>
      </c>
      <c r="D3334" s="61" t="s">
        <v>382</v>
      </c>
      <c r="E3334" s="62">
        <v>16</v>
      </c>
      <c r="F3334" s="62">
        <v>59760</v>
      </c>
      <c r="G3334" s="62">
        <v>10073</v>
      </c>
      <c r="H3334" s="62">
        <v>52.46</v>
      </c>
      <c r="I3334" s="62">
        <v>3735</v>
      </c>
      <c r="J3334" s="62">
        <v>55576.800000000003</v>
      </c>
      <c r="K3334" s="62">
        <v>5608.15</v>
      </c>
      <c r="L3334" s="62">
        <v>5047</v>
      </c>
      <c r="M3334" s="62">
        <v>26.29</v>
      </c>
      <c r="N3334" s="62">
        <v>350.51</v>
      </c>
      <c r="O3334" s="62">
        <v>67630.33</v>
      </c>
      <c r="P3334" s="63"/>
      <c r="Q3334" s="63"/>
      <c r="R3334" s="63"/>
      <c r="S3334" s="63"/>
      <c r="T3334" s="63"/>
      <c r="U3334" s="63"/>
      <c r="V3334" s="63"/>
      <c r="W3334" s="63"/>
      <c r="X3334" s="63"/>
      <c r="Y3334" s="63"/>
      <c r="Z3334" s="62">
        <v>175200</v>
      </c>
      <c r="AA3334" s="62">
        <v>3325</v>
      </c>
      <c r="AB3334" s="62">
        <v>17.32</v>
      </c>
      <c r="AC3334" s="62">
        <v>10950</v>
      </c>
    </row>
    <row r="3335" spans="1:29" x14ac:dyDescent="0.25">
      <c r="A3335" s="61" t="s">
        <v>304</v>
      </c>
      <c r="B3335" s="61" t="s">
        <v>305</v>
      </c>
      <c r="C3335" s="62">
        <v>2015</v>
      </c>
      <c r="D3335" s="61" t="s">
        <v>75</v>
      </c>
      <c r="E3335" s="62">
        <v>6</v>
      </c>
      <c r="F3335" s="62">
        <v>969</v>
      </c>
      <c r="G3335" s="62">
        <v>272</v>
      </c>
      <c r="H3335" s="62">
        <v>3.78</v>
      </c>
      <c r="I3335" s="62">
        <v>161.5</v>
      </c>
      <c r="J3335" s="62">
        <v>901.17</v>
      </c>
      <c r="K3335" s="62">
        <v>0</v>
      </c>
      <c r="L3335" s="63"/>
      <c r="M3335" s="63"/>
      <c r="N3335" s="63"/>
      <c r="O3335" s="63"/>
      <c r="P3335" s="63"/>
      <c r="Q3335" s="63"/>
      <c r="R3335" s="63"/>
      <c r="S3335" s="63"/>
      <c r="T3335" s="63"/>
      <c r="U3335" s="63"/>
      <c r="V3335" s="63"/>
      <c r="W3335" s="63"/>
      <c r="X3335" s="63"/>
      <c r="Y3335" s="63"/>
      <c r="Z3335" s="62">
        <v>463.87</v>
      </c>
      <c r="AA3335" s="62">
        <v>1112</v>
      </c>
      <c r="AB3335" s="62">
        <v>15.44</v>
      </c>
      <c r="AC3335" s="62">
        <v>77.31</v>
      </c>
    </row>
    <row r="3336" spans="1:29" x14ac:dyDescent="0.25">
      <c r="A3336" s="61" t="s">
        <v>159</v>
      </c>
      <c r="B3336" s="61" t="s">
        <v>160</v>
      </c>
      <c r="C3336" s="62">
        <v>2005</v>
      </c>
      <c r="D3336" s="61" t="s">
        <v>175</v>
      </c>
      <c r="E3336" s="62">
        <v>8</v>
      </c>
      <c r="F3336" s="63"/>
      <c r="G3336" s="63"/>
      <c r="H3336" s="63"/>
      <c r="I3336" s="63"/>
      <c r="J3336" s="63"/>
      <c r="K3336" s="62">
        <v>0</v>
      </c>
      <c r="L3336" s="63"/>
      <c r="M3336" s="63"/>
      <c r="N3336" s="63"/>
      <c r="O3336" s="63"/>
      <c r="P3336" s="63"/>
      <c r="Q3336" s="63"/>
      <c r="R3336" s="63"/>
      <c r="S3336" s="63"/>
      <c r="T3336" s="63"/>
      <c r="U3336" s="63"/>
      <c r="V3336" s="63"/>
      <c r="W3336" s="63"/>
      <c r="X3336" s="63"/>
      <c r="Y3336" s="63"/>
      <c r="Z3336" s="62">
        <v>0</v>
      </c>
      <c r="AA3336" s="63"/>
      <c r="AB3336" s="63"/>
      <c r="AC3336" s="62">
        <v>0</v>
      </c>
    </row>
    <row r="3337" spans="1:29" ht="30" x14ac:dyDescent="0.25">
      <c r="A3337" s="61" t="s">
        <v>224</v>
      </c>
      <c r="B3337" s="61" t="s">
        <v>225</v>
      </c>
      <c r="C3337" s="62">
        <v>2014</v>
      </c>
      <c r="D3337" s="61" t="s">
        <v>175</v>
      </c>
      <c r="E3337" s="62">
        <v>8</v>
      </c>
      <c r="F3337" s="63"/>
      <c r="G3337" s="63"/>
      <c r="H3337" s="63"/>
      <c r="I3337" s="63"/>
      <c r="J3337" s="63"/>
      <c r="K3337" s="62">
        <v>0</v>
      </c>
      <c r="L3337" s="63"/>
      <c r="M3337" s="63"/>
      <c r="N3337" s="63"/>
      <c r="O3337" s="63"/>
      <c r="P3337" s="63"/>
      <c r="Q3337" s="63"/>
      <c r="R3337" s="63"/>
      <c r="S3337" s="63"/>
      <c r="T3337" s="63"/>
      <c r="U3337" s="63"/>
      <c r="V3337" s="63"/>
      <c r="W3337" s="63"/>
      <c r="X3337" s="63"/>
      <c r="Y3337" s="63"/>
      <c r="Z3337" s="62">
        <v>0</v>
      </c>
      <c r="AA3337" s="63"/>
      <c r="AB3337" s="63"/>
      <c r="AC3337" s="62">
        <v>0</v>
      </c>
    </row>
    <row r="3338" spans="1:29" ht="30" x14ac:dyDescent="0.25">
      <c r="A3338" s="61" t="s">
        <v>436</v>
      </c>
      <c r="B3338" s="61" t="s">
        <v>437</v>
      </c>
      <c r="C3338" s="62">
        <v>2006</v>
      </c>
      <c r="D3338" s="61" t="s">
        <v>78</v>
      </c>
      <c r="E3338" s="62">
        <v>60</v>
      </c>
      <c r="F3338" s="62">
        <v>159920</v>
      </c>
      <c r="G3338" s="62">
        <v>26064</v>
      </c>
      <c r="H3338" s="62">
        <v>36.200000000000003</v>
      </c>
      <c r="I3338" s="62">
        <v>2665.33</v>
      </c>
      <c r="J3338" s="62">
        <v>148725.6</v>
      </c>
      <c r="K3338" s="62">
        <v>11921.44</v>
      </c>
      <c r="L3338" s="62">
        <v>30696</v>
      </c>
      <c r="M3338" s="62">
        <v>42.63</v>
      </c>
      <c r="N3338" s="62">
        <v>198.69</v>
      </c>
      <c r="O3338" s="62">
        <v>143764.17000000001</v>
      </c>
      <c r="P3338" s="63"/>
      <c r="Q3338" s="63"/>
      <c r="R3338" s="63"/>
      <c r="S3338" s="63"/>
      <c r="T3338" s="63"/>
      <c r="U3338" s="63"/>
      <c r="V3338" s="63"/>
      <c r="W3338" s="63"/>
      <c r="X3338" s="63"/>
      <c r="Y3338" s="63"/>
      <c r="Z3338" s="62">
        <v>216.96</v>
      </c>
      <c r="AA3338" s="62">
        <v>14738</v>
      </c>
      <c r="AB3338" s="62">
        <v>20.47</v>
      </c>
      <c r="AC3338" s="62">
        <v>3.62</v>
      </c>
    </row>
    <row r="3339" spans="1:29" ht="30" x14ac:dyDescent="0.25">
      <c r="A3339" s="61" t="s">
        <v>422</v>
      </c>
      <c r="B3339" s="61" t="s">
        <v>423</v>
      </c>
      <c r="C3339" s="62">
        <v>2011</v>
      </c>
      <c r="D3339" s="61" t="s">
        <v>78</v>
      </c>
      <c r="E3339" s="62">
        <v>52</v>
      </c>
      <c r="F3339" s="62">
        <v>563120</v>
      </c>
      <c r="G3339" s="62">
        <v>80295</v>
      </c>
      <c r="H3339" s="62">
        <v>128.68</v>
      </c>
      <c r="I3339" s="62">
        <v>10829.23</v>
      </c>
      <c r="J3339" s="62">
        <v>523701.6</v>
      </c>
      <c r="K3339" s="62">
        <v>0</v>
      </c>
      <c r="L3339" s="63"/>
      <c r="M3339" s="63"/>
      <c r="N3339" s="63"/>
      <c r="O3339" s="63"/>
      <c r="P3339" s="63"/>
      <c r="Q3339" s="63"/>
      <c r="R3339" s="63"/>
      <c r="S3339" s="63"/>
      <c r="T3339" s="63"/>
      <c r="U3339" s="63"/>
      <c r="V3339" s="63"/>
      <c r="W3339" s="63"/>
      <c r="X3339" s="63"/>
      <c r="Y3339" s="63"/>
      <c r="Z3339" s="62">
        <v>1916</v>
      </c>
      <c r="AA3339" s="62">
        <v>5272</v>
      </c>
      <c r="AB3339" s="62">
        <v>8.4499999999999993</v>
      </c>
      <c r="AC3339" s="62">
        <v>36.85</v>
      </c>
    </row>
    <row r="3340" spans="1:29" x14ac:dyDescent="0.25">
      <c r="A3340" s="61" t="s">
        <v>105</v>
      </c>
      <c r="B3340" s="61" t="s">
        <v>106</v>
      </c>
      <c r="C3340" s="62">
        <v>2017</v>
      </c>
      <c r="D3340" s="61" t="s">
        <v>150</v>
      </c>
      <c r="E3340" s="62">
        <v>16</v>
      </c>
      <c r="F3340" s="62">
        <v>16638</v>
      </c>
      <c r="G3340" s="62">
        <v>3386</v>
      </c>
      <c r="H3340" s="62">
        <v>17.64</v>
      </c>
      <c r="I3340" s="62">
        <v>1039.8800000000001</v>
      </c>
      <c r="J3340" s="62">
        <v>15473.34</v>
      </c>
      <c r="K3340" s="62">
        <v>585.84</v>
      </c>
      <c r="L3340" s="62">
        <v>795</v>
      </c>
      <c r="M3340" s="62">
        <v>4.1399999999999997</v>
      </c>
      <c r="N3340" s="63"/>
      <c r="O3340" s="63"/>
      <c r="P3340" s="63"/>
      <c r="Q3340" s="63"/>
      <c r="R3340" s="63"/>
      <c r="S3340" s="63"/>
      <c r="T3340" s="63"/>
      <c r="U3340" s="63"/>
      <c r="V3340" s="63"/>
      <c r="W3340" s="63"/>
      <c r="X3340" s="63"/>
      <c r="Y3340" s="63"/>
      <c r="Z3340" s="62">
        <v>887.64</v>
      </c>
      <c r="AA3340" s="62">
        <v>2338</v>
      </c>
      <c r="AB3340" s="62">
        <v>12.18</v>
      </c>
      <c r="AC3340" s="62">
        <v>55.48</v>
      </c>
    </row>
    <row r="3341" spans="1:29" ht="30" x14ac:dyDescent="0.25">
      <c r="A3341" s="61" t="s">
        <v>526</v>
      </c>
      <c r="B3341" s="61" t="s">
        <v>527</v>
      </c>
      <c r="C3341" s="62">
        <v>2017</v>
      </c>
      <c r="D3341" s="61" t="s">
        <v>78</v>
      </c>
      <c r="E3341" s="62">
        <v>51</v>
      </c>
      <c r="F3341" s="62">
        <v>161440</v>
      </c>
      <c r="G3341" s="62">
        <v>12832</v>
      </c>
      <c r="H3341" s="62">
        <v>20.97</v>
      </c>
      <c r="I3341" s="62">
        <v>3165.49</v>
      </c>
      <c r="J3341" s="62">
        <v>150139.20000000001</v>
      </c>
      <c r="K3341" s="62">
        <v>17097.96</v>
      </c>
      <c r="L3341" s="62">
        <v>20382</v>
      </c>
      <c r="M3341" s="62">
        <v>33.299999999999997</v>
      </c>
      <c r="N3341" s="62">
        <v>335.25</v>
      </c>
      <c r="O3341" s="62">
        <v>206189.47</v>
      </c>
      <c r="P3341" s="63"/>
      <c r="Q3341" s="63"/>
      <c r="R3341" s="63"/>
      <c r="S3341" s="63"/>
      <c r="T3341" s="63"/>
      <c r="U3341" s="63"/>
      <c r="V3341" s="63"/>
      <c r="W3341" s="63"/>
      <c r="X3341" s="63"/>
      <c r="Y3341" s="63"/>
      <c r="Z3341" s="62">
        <v>56998</v>
      </c>
      <c r="AA3341" s="62">
        <v>2383</v>
      </c>
      <c r="AB3341" s="62">
        <v>3.89</v>
      </c>
      <c r="AC3341" s="62">
        <v>1117.6099999999999</v>
      </c>
    </row>
    <row r="3342" spans="1:29" ht="30" x14ac:dyDescent="0.25">
      <c r="A3342" s="61" t="s">
        <v>237</v>
      </c>
      <c r="B3342" s="61" t="s">
        <v>238</v>
      </c>
      <c r="C3342" s="62">
        <v>2006</v>
      </c>
      <c r="D3342" s="61" t="s">
        <v>313</v>
      </c>
      <c r="E3342" s="62">
        <v>45</v>
      </c>
      <c r="F3342" s="62">
        <v>69945</v>
      </c>
      <c r="G3342" s="62">
        <v>7318</v>
      </c>
      <c r="H3342" s="62">
        <v>13.55</v>
      </c>
      <c r="I3342" s="62">
        <v>1554.33</v>
      </c>
      <c r="J3342" s="62">
        <v>65048.85</v>
      </c>
      <c r="K3342" s="62">
        <v>6342.39</v>
      </c>
      <c r="L3342" s="62">
        <v>11102</v>
      </c>
      <c r="M3342" s="62">
        <v>20.56</v>
      </c>
      <c r="N3342" s="62">
        <v>140.94</v>
      </c>
      <c r="O3342" s="62">
        <v>76484.740000000005</v>
      </c>
      <c r="P3342" s="63"/>
      <c r="Q3342" s="63"/>
      <c r="R3342" s="63"/>
      <c r="S3342" s="63"/>
      <c r="T3342" s="63"/>
      <c r="U3342" s="63"/>
      <c r="V3342" s="63"/>
      <c r="W3342" s="63"/>
      <c r="X3342" s="63"/>
      <c r="Y3342" s="63"/>
      <c r="Z3342" s="62">
        <v>0</v>
      </c>
      <c r="AA3342" s="63"/>
      <c r="AB3342" s="63"/>
      <c r="AC3342" s="62">
        <v>0</v>
      </c>
    </row>
    <row r="3343" spans="1:29" x14ac:dyDescent="0.25">
      <c r="A3343" s="61" t="s">
        <v>328</v>
      </c>
      <c r="B3343" s="61" t="s">
        <v>329</v>
      </c>
      <c r="C3343" s="62">
        <v>2007</v>
      </c>
      <c r="D3343" s="61" t="s">
        <v>78</v>
      </c>
      <c r="E3343" s="62">
        <v>64</v>
      </c>
      <c r="F3343" s="62">
        <v>715020</v>
      </c>
      <c r="G3343" s="62">
        <v>93273</v>
      </c>
      <c r="H3343" s="62">
        <v>121.45</v>
      </c>
      <c r="I3343" s="62">
        <v>11172.19</v>
      </c>
      <c r="J3343" s="62">
        <v>664968.6</v>
      </c>
      <c r="K3343" s="62">
        <v>0</v>
      </c>
      <c r="L3343" s="63"/>
      <c r="M3343" s="63"/>
      <c r="N3343" s="63"/>
      <c r="O3343" s="63"/>
      <c r="P3343" s="63"/>
      <c r="Q3343" s="63"/>
      <c r="R3343" s="63"/>
      <c r="S3343" s="63"/>
      <c r="T3343" s="63"/>
      <c r="U3343" s="63"/>
      <c r="V3343" s="63"/>
      <c r="W3343" s="63"/>
      <c r="X3343" s="63"/>
      <c r="Y3343" s="63"/>
      <c r="Z3343" s="62">
        <v>2108.15</v>
      </c>
      <c r="AA3343" s="62">
        <v>4790</v>
      </c>
      <c r="AB3343" s="62">
        <v>6.24</v>
      </c>
      <c r="AC3343" s="62">
        <v>32.94</v>
      </c>
    </row>
    <row r="3344" spans="1:29" x14ac:dyDescent="0.25">
      <c r="A3344" s="61" t="s">
        <v>376</v>
      </c>
      <c r="B3344" s="61" t="s">
        <v>377</v>
      </c>
      <c r="C3344" s="62">
        <v>2003</v>
      </c>
      <c r="D3344" s="61" t="s">
        <v>99</v>
      </c>
      <c r="E3344" s="62">
        <v>40</v>
      </c>
      <c r="F3344" s="62">
        <v>90080</v>
      </c>
      <c r="G3344" s="62">
        <v>9318</v>
      </c>
      <c r="H3344" s="62">
        <v>19.41</v>
      </c>
      <c r="I3344" s="62">
        <v>2252</v>
      </c>
      <c r="J3344" s="62">
        <v>83774.399999999994</v>
      </c>
      <c r="K3344" s="62">
        <v>11074.68</v>
      </c>
      <c r="L3344" s="62">
        <v>10218</v>
      </c>
      <c r="M3344" s="62">
        <v>21.29</v>
      </c>
      <c r="N3344" s="63"/>
      <c r="O3344" s="63"/>
      <c r="P3344" s="63"/>
      <c r="Q3344" s="63"/>
      <c r="R3344" s="63"/>
      <c r="S3344" s="63"/>
      <c r="T3344" s="63"/>
      <c r="U3344" s="63"/>
      <c r="V3344" s="63"/>
      <c r="W3344" s="63"/>
      <c r="X3344" s="63"/>
      <c r="Y3344" s="63"/>
      <c r="Z3344" s="62">
        <v>106998</v>
      </c>
      <c r="AA3344" s="62">
        <v>5400</v>
      </c>
      <c r="AB3344" s="62">
        <v>11.25</v>
      </c>
      <c r="AC3344" s="62">
        <v>2674.95</v>
      </c>
    </row>
    <row r="3345" spans="1:29" x14ac:dyDescent="0.25">
      <c r="A3345" s="61" t="s">
        <v>328</v>
      </c>
      <c r="B3345" s="61" t="s">
        <v>329</v>
      </c>
      <c r="C3345" s="62">
        <v>2017</v>
      </c>
      <c r="D3345" s="61" t="s">
        <v>94</v>
      </c>
      <c r="E3345" s="62">
        <v>3</v>
      </c>
      <c r="F3345" s="63"/>
      <c r="G3345" s="63"/>
      <c r="H3345" s="63"/>
      <c r="I3345" s="63"/>
      <c r="J3345" s="63"/>
      <c r="K3345" s="62">
        <v>0</v>
      </c>
      <c r="L3345" s="63"/>
      <c r="M3345" s="63"/>
      <c r="N3345" s="63"/>
      <c r="O3345" s="63"/>
      <c r="P3345" s="63"/>
      <c r="Q3345" s="63"/>
      <c r="R3345" s="63"/>
      <c r="S3345" s="63"/>
      <c r="T3345" s="63"/>
      <c r="U3345" s="63"/>
      <c r="V3345" s="63"/>
      <c r="W3345" s="63"/>
      <c r="X3345" s="63"/>
      <c r="Y3345" s="63"/>
      <c r="Z3345" s="62">
        <v>169.77</v>
      </c>
      <c r="AA3345" s="62">
        <v>668</v>
      </c>
      <c r="AB3345" s="62">
        <v>18.559999999999999</v>
      </c>
      <c r="AC3345" s="62">
        <v>56.59</v>
      </c>
    </row>
    <row r="3346" spans="1:29" x14ac:dyDescent="0.25">
      <c r="A3346" s="61" t="s">
        <v>235</v>
      </c>
      <c r="B3346" s="61" t="s">
        <v>236</v>
      </c>
      <c r="C3346" s="62">
        <v>2018</v>
      </c>
      <c r="D3346" s="61" t="s">
        <v>99</v>
      </c>
      <c r="E3346" s="62">
        <v>30</v>
      </c>
      <c r="F3346" s="62">
        <v>23777</v>
      </c>
      <c r="G3346" s="62">
        <v>3109</v>
      </c>
      <c r="H3346" s="62">
        <v>8.64</v>
      </c>
      <c r="I3346" s="62">
        <v>792.57</v>
      </c>
      <c r="J3346" s="62">
        <v>22112.61</v>
      </c>
      <c r="K3346" s="62">
        <v>0</v>
      </c>
      <c r="L3346" s="63"/>
      <c r="M3346" s="63"/>
      <c r="N3346" s="63"/>
      <c r="O3346" s="63"/>
      <c r="P3346" s="63"/>
      <c r="Q3346" s="63"/>
      <c r="R3346" s="63"/>
      <c r="S3346" s="63"/>
      <c r="T3346" s="63"/>
      <c r="U3346" s="63"/>
      <c r="V3346" s="63"/>
      <c r="W3346" s="63"/>
      <c r="X3346" s="63"/>
      <c r="Y3346" s="63"/>
      <c r="Z3346" s="62">
        <v>24800</v>
      </c>
      <c r="AA3346" s="62">
        <v>4604</v>
      </c>
      <c r="AB3346" s="62">
        <v>12.79</v>
      </c>
      <c r="AC3346" s="62">
        <v>826.67</v>
      </c>
    </row>
    <row r="3347" spans="1:29" ht="30" x14ac:dyDescent="0.25">
      <c r="A3347" s="61" t="s">
        <v>142</v>
      </c>
      <c r="B3347" s="61" t="s">
        <v>143</v>
      </c>
      <c r="C3347" s="62">
        <v>2017</v>
      </c>
      <c r="D3347" s="61" t="s">
        <v>99</v>
      </c>
      <c r="E3347" s="62">
        <v>100</v>
      </c>
      <c r="F3347" s="62">
        <v>631933</v>
      </c>
      <c r="G3347" s="62">
        <v>62236</v>
      </c>
      <c r="H3347" s="62">
        <v>51.86</v>
      </c>
      <c r="I3347" s="62">
        <v>6319.33</v>
      </c>
      <c r="J3347" s="62">
        <v>587697.68999999994</v>
      </c>
      <c r="K3347" s="62">
        <v>10974.78</v>
      </c>
      <c r="L3347" s="62">
        <v>10783</v>
      </c>
      <c r="M3347" s="62">
        <v>8.99</v>
      </c>
      <c r="N3347" s="62">
        <v>109.75</v>
      </c>
      <c r="O3347" s="62">
        <v>132348.19</v>
      </c>
      <c r="P3347" s="63"/>
      <c r="Q3347" s="63"/>
      <c r="R3347" s="63"/>
      <c r="S3347" s="63"/>
      <c r="T3347" s="63"/>
      <c r="U3347" s="63"/>
      <c r="V3347" s="63"/>
      <c r="W3347" s="63"/>
      <c r="X3347" s="63"/>
      <c r="Y3347" s="63"/>
      <c r="Z3347" s="62">
        <v>2642</v>
      </c>
      <c r="AA3347" s="62">
        <v>36544</v>
      </c>
      <c r="AB3347" s="62">
        <v>30.45</v>
      </c>
      <c r="AC3347" s="62">
        <v>26.42</v>
      </c>
    </row>
    <row r="3348" spans="1:29" x14ac:dyDescent="0.25">
      <c r="A3348" s="61" t="s">
        <v>260</v>
      </c>
      <c r="B3348" s="61" t="s">
        <v>261</v>
      </c>
      <c r="C3348" s="62">
        <v>2014</v>
      </c>
      <c r="D3348" s="61" t="s">
        <v>72</v>
      </c>
      <c r="E3348" s="62">
        <v>50</v>
      </c>
      <c r="F3348" s="62">
        <v>163790</v>
      </c>
      <c r="G3348" s="62">
        <v>29176</v>
      </c>
      <c r="H3348" s="62">
        <v>48.63</v>
      </c>
      <c r="I3348" s="62">
        <v>3275.8</v>
      </c>
      <c r="J3348" s="62">
        <v>152324.70000000001</v>
      </c>
      <c r="K3348" s="62">
        <v>22829.29</v>
      </c>
      <c r="L3348" s="62">
        <v>27821</v>
      </c>
      <c r="M3348" s="62">
        <v>46.37</v>
      </c>
      <c r="N3348" s="62">
        <v>456.59</v>
      </c>
      <c r="O3348" s="62">
        <v>275305.28000000003</v>
      </c>
      <c r="P3348" s="63"/>
      <c r="Q3348" s="63"/>
      <c r="R3348" s="63"/>
      <c r="S3348" s="63"/>
      <c r="T3348" s="63"/>
      <c r="U3348" s="63"/>
      <c r="V3348" s="63"/>
      <c r="W3348" s="63"/>
      <c r="X3348" s="63"/>
      <c r="Y3348" s="63"/>
      <c r="Z3348" s="62">
        <v>1121</v>
      </c>
      <c r="AA3348" s="62">
        <v>13815</v>
      </c>
      <c r="AB3348" s="62">
        <v>23.03</v>
      </c>
      <c r="AC3348" s="62">
        <v>22.42</v>
      </c>
    </row>
    <row r="3349" spans="1:29" x14ac:dyDescent="0.25">
      <c r="A3349" s="61" t="s">
        <v>475</v>
      </c>
      <c r="B3349" s="61" t="s">
        <v>476</v>
      </c>
      <c r="C3349" s="62">
        <v>2010</v>
      </c>
      <c r="D3349" s="61" t="s">
        <v>477</v>
      </c>
      <c r="E3349" s="62">
        <v>20</v>
      </c>
      <c r="F3349" s="62">
        <v>96000</v>
      </c>
      <c r="G3349" s="62">
        <v>14519</v>
      </c>
      <c r="H3349" s="62">
        <v>60.5</v>
      </c>
      <c r="I3349" s="62">
        <v>4800</v>
      </c>
      <c r="J3349" s="62">
        <v>89280</v>
      </c>
      <c r="K3349" s="62">
        <v>5771</v>
      </c>
      <c r="L3349" s="62">
        <v>8024</v>
      </c>
      <c r="M3349" s="62">
        <v>33.43</v>
      </c>
      <c r="N3349" s="62">
        <v>288.55</v>
      </c>
      <c r="O3349" s="62">
        <v>69594.22</v>
      </c>
      <c r="P3349" s="63"/>
      <c r="Q3349" s="63"/>
      <c r="R3349" s="63"/>
      <c r="S3349" s="63"/>
      <c r="T3349" s="63"/>
      <c r="U3349" s="63"/>
      <c r="V3349" s="63"/>
      <c r="W3349" s="63"/>
      <c r="X3349" s="63"/>
      <c r="Y3349" s="63"/>
      <c r="Z3349" s="62">
        <v>48850</v>
      </c>
      <c r="AA3349" s="62">
        <v>4724</v>
      </c>
      <c r="AB3349" s="62">
        <v>19.68</v>
      </c>
      <c r="AC3349" s="62">
        <v>2442.5</v>
      </c>
    </row>
    <row r="3350" spans="1:29" x14ac:dyDescent="0.25">
      <c r="A3350" s="61" t="s">
        <v>289</v>
      </c>
      <c r="B3350" s="61" t="s">
        <v>290</v>
      </c>
      <c r="C3350" s="62">
        <v>2007</v>
      </c>
      <c r="D3350" s="61" t="s">
        <v>75</v>
      </c>
      <c r="E3350" s="62">
        <v>8</v>
      </c>
      <c r="F3350" s="62">
        <v>23170</v>
      </c>
      <c r="G3350" s="62">
        <v>3129</v>
      </c>
      <c r="H3350" s="62">
        <v>32.590000000000003</v>
      </c>
      <c r="I3350" s="62">
        <v>2896.25</v>
      </c>
      <c r="J3350" s="62">
        <v>21548.1</v>
      </c>
      <c r="K3350" s="62">
        <v>0</v>
      </c>
      <c r="L3350" s="63"/>
      <c r="M3350" s="63"/>
      <c r="N3350" s="63"/>
      <c r="O3350" s="63"/>
      <c r="P3350" s="63"/>
      <c r="Q3350" s="63"/>
      <c r="R3350" s="63"/>
      <c r="S3350" s="63"/>
      <c r="T3350" s="63"/>
      <c r="U3350" s="63"/>
      <c r="V3350" s="62">
        <v>10473</v>
      </c>
      <c r="W3350" s="62">
        <v>109.09</v>
      </c>
      <c r="X3350" s="63"/>
      <c r="Y3350" s="63"/>
      <c r="Z3350" s="62">
        <v>64.17</v>
      </c>
      <c r="AA3350" s="62">
        <v>4007</v>
      </c>
      <c r="AB3350" s="62">
        <v>41.74</v>
      </c>
      <c r="AC3350" s="62">
        <v>8.02</v>
      </c>
    </row>
    <row r="3351" spans="1:29" ht="30" x14ac:dyDescent="0.25">
      <c r="A3351" s="61" t="s">
        <v>352</v>
      </c>
      <c r="B3351" s="61" t="s">
        <v>353</v>
      </c>
      <c r="C3351" s="62">
        <v>2005</v>
      </c>
      <c r="D3351" s="61" t="s">
        <v>86</v>
      </c>
      <c r="E3351" s="62">
        <v>28</v>
      </c>
      <c r="F3351" s="62">
        <v>147194</v>
      </c>
      <c r="G3351" s="62">
        <v>38187</v>
      </c>
      <c r="H3351" s="62">
        <v>113.65</v>
      </c>
      <c r="I3351" s="62">
        <v>5256.93</v>
      </c>
      <c r="J3351" s="62">
        <v>136890.42000000001</v>
      </c>
      <c r="K3351" s="62">
        <v>0</v>
      </c>
      <c r="L3351" s="63"/>
      <c r="M3351" s="63"/>
      <c r="N3351" s="63"/>
      <c r="O3351" s="63"/>
      <c r="P3351" s="63"/>
      <c r="Q3351" s="63"/>
      <c r="R3351" s="63"/>
      <c r="S3351" s="63"/>
      <c r="T3351" s="63"/>
      <c r="U3351" s="62">
        <v>12570</v>
      </c>
      <c r="V3351" s="62">
        <v>23857</v>
      </c>
      <c r="W3351" s="62">
        <v>71</v>
      </c>
      <c r="X3351" s="62">
        <v>448</v>
      </c>
      <c r="Y3351" s="62">
        <v>281366.88</v>
      </c>
      <c r="Z3351" s="62">
        <v>611.02</v>
      </c>
      <c r="AA3351" s="62">
        <v>15889</v>
      </c>
      <c r="AB3351" s="62">
        <v>47.29</v>
      </c>
      <c r="AC3351" s="62">
        <v>21.82</v>
      </c>
    </row>
    <row r="3352" spans="1:29" x14ac:dyDescent="0.25">
      <c r="A3352" s="61" t="s">
        <v>488</v>
      </c>
      <c r="B3352" s="61" t="s">
        <v>489</v>
      </c>
      <c r="C3352" s="62">
        <v>2015</v>
      </c>
      <c r="D3352" s="61" t="s">
        <v>75</v>
      </c>
      <c r="E3352" s="62">
        <v>3</v>
      </c>
      <c r="F3352" s="62">
        <v>1664</v>
      </c>
      <c r="G3352" s="62">
        <v>496</v>
      </c>
      <c r="H3352" s="62">
        <v>13.78</v>
      </c>
      <c r="I3352" s="62">
        <v>554.66999999999996</v>
      </c>
      <c r="J3352" s="62">
        <v>1547.52</v>
      </c>
      <c r="K3352" s="62">
        <v>0</v>
      </c>
      <c r="L3352" s="63"/>
      <c r="M3352" s="63"/>
      <c r="N3352" s="63"/>
      <c r="O3352" s="63"/>
      <c r="P3352" s="63"/>
      <c r="Q3352" s="63"/>
      <c r="R3352" s="63"/>
      <c r="S3352" s="63"/>
      <c r="T3352" s="63"/>
      <c r="U3352" s="63"/>
      <c r="V3352" s="63"/>
      <c r="W3352" s="63"/>
      <c r="X3352" s="63"/>
      <c r="Y3352" s="63"/>
      <c r="Z3352" s="62">
        <v>0</v>
      </c>
      <c r="AA3352" s="63"/>
      <c r="AB3352" s="63"/>
      <c r="AC3352" s="62">
        <v>0</v>
      </c>
    </row>
    <row r="3353" spans="1:29" x14ac:dyDescent="0.25">
      <c r="A3353" s="61" t="s">
        <v>490</v>
      </c>
      <c r="B3353" s="61" t="s">
        <v>491</v>
      </c>
      <c r="C3353" s="62">
        <v>2014</v>
      </c>
      <c r="D3353" s="61" t="s">
        <v>75</v>
      </c>
      <c r="E3353" s="62">
        <v>2</v>
      </c>
      <c r="F3353" s="63"/>
      <c r="G3353" s="62">
        <v>0</v>
      </c>
      <c r="H3353" s="62">
        <v>0</v>
      </c>
      <c r="I3353" s="63"/>
      <c r="J3353" s="63"/>
      <c r="K3353" s="62">
        <v>0</v>
      </c>
      <c r="L3353" s="63"/>
      <c r="M3353" s="63"/>
      <c r="N3353" s="63"/>
      <c r="O3353" s="63"/>
      <c r="P3353" s="63"/>
      <c r="Q3353" s="63"/>
      <c r="R3353" s="63"/>
      <c r="S3353" s="63"/>
      <c r="T3353" s="63"/>
      <c r="U3353" s="63"/>
      <c r="V3353" s="63"/>
      <c r="W3353" s="63"/>
      <c r="X3353" s="63"/>
      <c r="Y3353" s="63"/>
      <c r="Z3353" s="62">
        <v>24802.01</v>
      </c>
      <c r="AA3353" s="62">
        <v>1322</v>
      </c>
      <c r="AB3353" s="62">
        <v>55.08</v>
      </c>
      <c r="AC3353" s="62">
        <v>12401</v>
      </c>
    </row>
    <row r="3354" spans="1:29" x14ac:dyDescent="0.25">
      <c r="A3354" s="61" t="s">
        <v>184</v>
      </c>
      <c r="B3354" s="61" t="s">
        <v>185</v>
      </c>
      <c r="C3354" s="62">
        <v>2017</v>
      </c>
      <c r="D3354" s="61" t="s">
        <v>78</v>
      </c>
      <c r="E3354" s="62">
        <v>52</v>
      </c>
      <c r="F3354" s="62">
        <v>564169</v>
      </c>
      <c r="G3354" s="62">
        <v>104444</v>
      </c>
      <c r="H3354" s="62">
        <v>167.38</v>
      </c>
      <c r="I3354" s="62">
        <v>10849.4</v>
      </c>
      <c r="J3354" s="62">
        <v>524677.17000000004</v>
      </c>
      <c r="K3354" s="62">
        <v>0</v>
      </c>
      <c r="L3354" s="63"/>
      <c r="M3354" s="63"/>
      <c r="N3354" s="63"/>
      <c r="O3354" s="63"/>
      <c r="P3354" s="63"/>
      <c r="Q3354" s="63"/>
      <c r="R3354" s="63"/>
      <c r="S3354" s="63"/>
      <c r="T3354" s="63"/>
      <c r="U3354" s="63"/>
      <c r="V3354" s="63"/>
      <c r="W3354" s="63"/>
      <c r="X3354" s="63"/>
      <c r="Y3354" s="63"/>
      <c r="Z3354" s="62">
        <v>469493</v>
      </c>
      <c r="AA3354" s="62">
        <v>10055</v>
      </c>
      <c r="AB3354" s="62">
        <v>16.11</v>
      </c>
      <c r="AC3354" s="62">
        <v>9028.7099999999991</v>
      </c>
    </row>
    <row r="3355" spans="1:29" x14ac:dyDescent="0.25">
      <c r="A3355" s="61" t="s">
        <v>81</v>
      </c>
      <c r="B3355" s="61" t="s">
        <v>82</v>
      </c>
      <c r="C3355" s="62">
        <v>2007</v>
      </c>
      <c r="D3355" s="61" t="s">
        <v>89</v>
      </c>
      <c r="E3355" s="62">
        <v>20</v>
      </c>
      <c r="F3355" s="62">
        <v>52717</v>
      </c>
      <c r="G3355" s="62">
        <v>7995</v>
      </c>
      <c r="H3355" s="62">
        <v>33.31</v>
      </c>
      <c r="I3355" s="62">
        <v>2635.85</v>
      </c>
      <c r="J3355" s="62">
        <v>49026.81</v>
      </c>
      <c r="K3355" s="62">
        <v>8717.75</v>
      </c>
      <c r="L3355" s="62">
        <v>12903</v>
      </c>
      <c r="M3355" s="62">
        <v>53.76</v>
      </c>
      <c r="N3355" s="62">
        <v>435.89</v>
      </c>
      <c r="O3355" s="62">
        <v>105129.96</v>
      </c>
      <c r="P3355" s="63"/>
      <c r="Q3355" s="63"/>
      <c r="R3355" s="63"/>
      <c r="S3355" s="63"/>
      <c r="T3355" s="63"/>
      <c r="U3355" s="63"/>
      <c r="V3355" s="63"/>
      <c r="W3355" s="63"/>
      <c r="X3355" s="63"/>
      <c r="Y3355" s="63"/>
      <c r="Z3355" s="62">
        <v>659</v>
      </c>
      <c r="AA3355" s="62">
        <v>3007</v>
      </c>
      <c r="AB3355" s="62">
        <v>12.53</v>
      </c>
      <c r="AC3355" s="62">
        <v>32.950000000000003</v>
      </c>
    </row>
    <row r="3356" spans="1:29" x14ac:dyDescent="0.25">
      <c r="A3356" s="61" t="s">
        <v>319</v>
      </c>
      <c r="B3356" s="61" t="s">
        <v>320</v>
      </c>
      <c r="C3356" s="62">
        <v>2012</v>
      </c>
      <c r="D3356" s="61" t="s">
        <v>75</v>
      </c>
      <c r="E3356" s="62">
        <v>8</v>
      </c>
      <c r="F3356" s="63"/>
      <c r="G3356" s="63"/>
      <c r="H3356" s="63"/>
      <c r="I3356" s="63"/>
      <c r="J3356" s="63"/>
      <c r="K3356" s="62">
        <v>0</v>
      </c>
      <c r="L3356" s="63"/>
      <c r="M3356" s="63"/>
      <c r="N3356" s="63"/>
      <c r="O3356" s="63"/>
      <c r="P3356" s="63"/>
      <c r="Q3356" s="63"/>
      <c r="R3356" s="63"/>
      <c r="S3356" s="63"/>
      <c r="T3356" s="63"/>
      <c r="U3356" s="63"/>
      <c r="V3356" s="63"/>
      <c r="W3356" s="63"/>
      <c r="X3356" s="63"/>
      <c r="Y3356" s="63"/>
      <c r="Z3356" s="62">
        <v>161.26</v>
      </c>
      <c r="AA3356" s="62">
        <v>3977</v>
      </c>
      <c r="AB3356" s="62">
        <v>41.43</v>
      </c>
      <c r="AC3356" s="62">
        <v>20.16</v>
      </c>
    </row>
    <row r="3357" spans="1:29" x14ac:dyDescent="0.25">
      <c r="A3357" s="61" t="s">
        <v>397</v>
      </c>
      <c r="B3357" s="61" t="s">
        <v>398</v>
      </c>
      <c r="C3357" s="62">
        <v>2007</v>
      </c>
      <c r="D3357" s="61" t="s">
        <v>75</v>
      </c>
      <c r="E3357" s="62">
        <v>5</v>
      </c>
      <c r="F3357" s="62">
        <v>3620</v>
      </c>
      <c r="G3357" s="62">
        <v>925</v>
      </c>
      <c r="H3357" s="62">
        <v>15.42</v>
      </c>
      <c r="I3357" s="62">
        <v>724</v>
      </c>
      <c r="J3357" s="62">
        <v>3366.6</v>
      </c>
      <c r="K3357" s="62">
        <v>0</v>
      </c>
      <c r="L3357" s="63"/>
      <c r="M3357" s="63"/>
      <c r="N3357" s="63"/>
      <c r="O3357" s="63"/>
      <c r="P3357" s="63"/>
      <c r="Q3357" s="63"/>
      <c r="R3357" s="63"/>
      <c r="S3357" s="63"/>
      <c r="T3357" s="63"/>
      <c r="U3357" s="62">
        <v>3053</v>
      </c>
      <c r="V3357" s="62">
        <v>7196</v>
      </c>
      <c r="W3357" s="62">
        <v>119.93</v>
      </c>
      <c r="X3357" s="62">
        <v>610</v>
      </c>
      <c r="Y3357" s="62">
        <v>68338.350000000006</v>
      </c>
      <c r="Z3357" s="62">
        <v>0</v>
      </c>
      <c r="AA3357" s="62">
        <v>995</v>
      </c>
      <c r="AB3357" s="62">
        <v>16.579999999999998</v>
      </c>
      <c r="AC3357" s="62">
        <v>0</v>
      </c>
    </row>
    <row r="3358" spans="1:29" x14ac:dyDescent="0.25">
      <c r="A3358" s="61" t="s">
        <v>374</v>
      </c>
      <c r="B3358" s="61" t="s">
        <v>375</v>
      </c>
      <c r="C3358" s="62">
        <v>2012</v>
      </c>
      <c r="D3358" s="61" t="s">
        <v>99</v>
      </c>
      <c r="E3358" s="62">
        <v>54</v>
      </c>
      <c r="F3358" s="62">
        <v>200960</v>
      </c>
      <c r="G3358" s="62">
        <v>31550</v>
      </c>
      <c r="H3358" s="62">
        <v>48.69</v>
      </c>
      <c r="I3358" s="62">
        <v>3721.48</v>
      </c>
      <c r="J3358" s="62">
        <v>186892.79999999999</v>
      </c>
      <c r="K3358" s="62">
        <v>16866.150000000001</v>
      </c>
      <c r="L3358" s="62">
        <v>23803</v>
      </c>
      <c r="M3358" s="62">
        <v>36.729999999999997</v>
      </c>
      <c r="N3358" s="62">
        <v>312.33999999999997</v>
      </c>
      <c r="O3358" s="62">
        <v>203393.96</v>
      </c>
      <c r="P3358" s="63"/>
      <c r="Q3358" s="63"/>
      <c r="R3358" s="63"/>
      <c r="S3358" s="63"/>
      <c r="T3358" s="63"/>
      <c r="U3358" s="63"/>
      <c r="V3358" s="63"/>
      <c r="W3358" s="63"/>
      <c r="X3358" s="63"/>
      <c r="Y3358" s="63"/>
      <c r="Z3358" s="62">
        <v>1701</v>
      </c>
      <c r="AA3358" s="62">
        <v>21525</v>
      </c>
      <c r="AB3358" s="62">
        <v>33.22</v>
      </c>
      <c r="AC3358" s="62">
        <v>31.5</v>
      </c>
    </row>
    <row r="3359" spans="1:29" ht="30" x14ac:dyDescent="0.25">
      <c r="A3359" s="61" t="s">
        <v>171</v>
      </c>
      <c r="B3359" s="61" t="s">
        <v>172</v>
      </c>
      <c r="C3359" s="62">
        <v>2018</v>
      </c>
      <c r="D3359" s="61" t="s">
        <v>89</v>
      </c>
      <c r="E3359" s="62">
        <v>49</v>
      </c>
      <c r="F3359" s="62">
        <v>47693</v>
      </c>
      <c r="G3359" s="62">
        <v>5544</v>
      </c>
      <c r="H3359" s="62">
        <v>9.43</v>
      </c>
      <c r="I3359" s="62">
        <v>973.33</v>
      </c>
      <c r="J3359" s="62">
        <v>44354.49</v>
      </c>
      <c r="K3359" s="62">
        <v>7854.51</v>
      </c>
      <c r="L3359" s="62">
        <v>7997</v>
      </c>
      <c r="M3359" s="62">
        <v>13.6</v>
      </c>
      <c r="N3359" s="62">
        <v>160.30000000000001</v>
      </c>
      <c r="O3359" s="62">
        <v>94719.89</v>
      </c>
      <c r="P3359" s="63"/>
      <c r="Q3359" s="63"/>
      <c r="R3359" s="63"/>
      <c r="S3359" s="63"/>
      <c r="T3359" s="63"/>
      <c r="U3359" s="63"/>
      <c r="V3359" s="63"/>
      <c r="W3359" s="63"/>
      <c r="X3359" s="63"/>
      <c r="Y3359" s="63"/>
      <c r="Z3359" s="62">
        <v>1700</v>
      </c>
      <c r="AA3359" s="62">
        <v>21726</v>
      </c>
      <c r="AB3359" s="62">
        <v>36.950000000000003</v>
      </c>
      <c r="AC3359" s="62">
        <v>34.69</v>
      </c>
    </row>
    <row r="3360" spans="1:29" ht="45" x14ac:dyDescent="0.25">
      <c r="A3360" s="61" t="s">
        <v>340</v>
      </c>
      <c r="B3360" s="61" t="s">
        <v>341</v>
      </c>
      <c r="C3360" s="62">
        <v>2010</v>
      </c>
      <c r="D3360" s="61" t="s">
        <v>89</v>
      </c>
      <c r="E3360" s="62">
        <v>33</v>
      </c>
      <c r="F3360" s="62">
        <v>147865</v>
      </c>
      <c r="G3360" s="62">
        <v>27552</v>
      </c>
      <c r="H3360" s="62">
        <v>69.58</v>
      </c>
      <c r="I3360" s="62">
        <v>4480.76</v>
      </c>
      <c r="J3360" s="62">
        <v>137514.45000000001</v>
      </c>
      <c r="K3360" s="62">
        <v>5675</v>
      </c>
      <c r="L3360" s="62">
        <v>9482</v>
      </c>
      <c r="M3360" s="62">
        <v>23.94</v>
      </c>
      <c r="N3360" s="62">
        <v>171.97</v>
      </c>
      <c r="O3360" s="62">
        <v>68436.53</v>
      </c>
      <c r="P3360" s="63"/>
      <c r="Q3360" s="63"/>
      <c r="R3360" s="63"/>
      <c r="S3360" s="63"/>
      <c r="T3360" s="63"/>
      <c r="U3360" s="63"/>
      <c r="V3360" s="63"/>
      <c r="W3360" s="63"/>
      <c r="X3360" s="63"/>
      <c r="Y3360" s="63"/>
      <c r="Z3360" s="62">
        <v>96000</v>
      </c>
      <c r="AA3360" s="62">
        <v>6521</v>
      </c>
      <c r="AB3360" s="62">
        <v>16.47</v>
      </c>
      <c r="AC3360" s="62">
        <v>2909.09</v>
      </c>
    </row>
    <row r="3361" spans="1:29" ht="30" x14ac:dyDescent="0.25">
      <c r="A3361" s="61" t="s">
        <v>378</v>
      </c>
      <c r="B3361" s="61" t="s">
        <v>379</v>
      </c>
      <c r="C3361" s="62">
        <v>2018</v>
      </c>
      <c r="D3361" s="61" t="s">
        <v>78</v>
      </c>
      <c r="E3361" s="62">
        <v>115</v>
      </c>
      <c r="F3361" s="62">
        <v>730390</v>
      </c>
      <c r="G3361" s="62">
        <v>86596</v>
      </c>
      <c r="H3361" s="62">
        <v>62.75</v>
      </c>
      <c r="I3361" s="62">
        <v>6351.22</v>
      </c>
      <c r="J3361" s="62">
        <v>679262.7</v>
      </c>
      <c r="K3361" s="62">
        <v>8907.86</v>
      </c>
      <c r="L3361" s="62">
        <v>7459</v>
      </c>
      <c r="M3361" s="62">
        <v>5.41</v>
      </c>
      <c r="N3361" s="62">
        <v>77.459999999999994</v>
      </c>
      <c r="O3361" s="62">
        <v>107422.51</v>
      </c>
      <c r="P3361" s="63"/>
      <c r="Q3361" s="63"/>
      <c r="R3361" s="63"/>
      <c r="S3361" s="63"/>
      <c r="T3361" s="63"/>
      <c r="U3361" s="63"/>
      <c r="V3361" s="63"/>
      <c r="W3361" s="63"/>
      <c r="X3361" s="63"/>
      <c r="Y3361" s="63"/>
      <c r="Z3361" s="62">
        <v>415566</v>
      </c>
      <c r="AA3361" s="62">
        <v>76622</v>
      </c>
      <c r="AB3361" s="62">
        <v>55.52</v>
      </c>
      <c r="AC3361" s="62">
        <v>3613.62</v>
      </c>
    </row>
    <row r="3362" spans="1:29" x14ac:dyDescent="0.25">
      <c r="A3362" s="61" t="s">
        <v>354</v>
      </c>
      <c r="B3362" s="61" t="s">
        <v>355</v>
      </c>
      <c r="C3362" s="62">
        <v>2005</v>
      </c>
      <c r="D3362" s="61" t="s">
        <v>78</v>
      </c>
      <c r="E3362" s="62">
        <v>40</v>
      </c>
      <c r="F3362" s="62">
        <v>110222</v>
      </c>
      <c r="G3362" s="62">
        <v>18174</v>
      </c>
      <c r="H3362" s="62">
        <v>37.86</v>
      </c>
      <c r="I3362" s="62">
        <v>2755.55</v>
      </c>
      <c r="J3362" s="62">
        <v>102506.46</v>
      </c>
      <c r="K3362" s="62">
        <v>23217.26</v>
      </c>
      <c r="L3362" s="62">
        <v>30646</v>
      </c>
      <c r="M3362" s="62">
        <v>63.85</v>
      </c>
      <c r="N3362" s="62">
        <v>580.42999999999995</v>
      </c>
      <c r="O3362" s="62">
        <v>279983.96000000002</v>
      </c>
      <c r="P3362" s="63"/>
      <c r="Q3362" s="63"/>
      <c r="R3362" s="63"/>
      <c r="S3362" s="63"/>
      <c r="T3362" s="63"/>
      <c r="U3362" s="63"/>
      <c r="V3362" s="63"/>
      <c r="W3362" s="63"/>
      <c r="X3362" s="63"/>
      <c r="Y3362" s="63"/>
      <c r="Z3362" s="62">
        <v>108400</v>
      </c>
      <c r="AA3362" s="62">
        <v>2185</v>
      </c>
      <c r="AB3362" s="62">
        <v>4.55</v>
      </c>
      <c r="AC3362" s="62">
        <v>2710</v>
      </c>
    </row>
    <row r="3363" spans="1:29" ht="30" x14ac:dyDescent="0.25">
      <c r="A3363" s="61" t="s">
        <v>188</v>
      </c>
      <c r="B3363" s="61" t="s">
        <v>189</v>
      </c>
      <c r="C3363" s="62">
        <v>2012</v>
      </c>
      <c r="D3363" s="61" t="s">
        <v>75</v>
      </c>
      <c r="E3363" s="62">
        <v>24</v>
      </c>
      <c r="F3363" s="62">
        <v>125104</v>
      </c>
      <c r="G3363" s="62">
        <v>24799</v>
      </c>
      <c r="H3363" s="62">
        <v>86.11</v>
      </c>
      <c r="I3363" s="62">
        <v>5212.67</v>
      </c>
      <c r="J3363" s="62">
        <v>116346.72</v>
      </c>
      <c r="K3363" s="62">
        <v>17209.509999999998</v>
      </c>
      <c r="L3363" s="62">
        <v>24951</v>
      </c>
      <c r="M3363" s="62">
        <v>86.64</v>
      </c>
      <c r="N3363" s="62">
        <v>717.06</v>
      </c>
      <c r="O3363" s="62">
        <v>207534.59</v>
      </c>
      <c r="P3363" s="63"/>
      <c r="Q3363" s="63"/>
      <c r="R3363" s="63"/>
      <c r="S3363" s="63"/>
      <c r="T3363" s="63"/>
      <c r="U3363" s="63"/>
      <c r="V3363" s="63"/>
      <c r="W3363" s="63"/>
      <c r="X3363" s="63"/>
      <c r="Y3363" s="63"/>
      <c r="Z3363" s="62">
        <v>2487</v>
      </c>
      <c r="AA3363" s="62">
        <v>17764</v>
      </c>
      <c r="AB3363" s="62">
        <v>61.68</v>
      </c>
      <c r="AC3363" s="62">
        <v>103.63</v>
      </c>
    </row>
    <row r="3364" spans="1:29" ht="30" x14ac:dyDescent="0.25">
      <c r="A3364" s="61" t="s">
        <v>180</v>
      </c>
      <c r="B3364" s="61" t="s">
        <v>181</v>
      </c>
      <c r="C3364" s="62">
        <v>2013</v>
      </c>
      <c r="D3364" s="61" t="s">
        <v>86</v>
      </c>
      <c r="E3364" s="62">
        <v>75</v>
      </c>
      <c r="F3364" s="62">
        <v>2209</v>
      </c>
      <c r="G3364" s="62">
        <v>317</v>
      </c>
      <c r="H3364" s="62">
        <v>0.35</v>
      </c>
      <c r="I3364" s="62">
        <v>29.45</v>
      </c>
      <c r="J3364" s="62">
        <v>2054.37</v>
      </c>
      <c r="K3364" s="62">
        <v>0</v>
      </c>
      <c r="L3364" s="63"/>
      <c r="M3364" s="63"/>
      <c r="N3364" s="63"/>
      <c r="O3364" s="63"/>
      <c r="P3364" s="63"/>
      <c r="Q3364" s="63"/>
      <c r="R3364" s="63"/>
      <c r="S3364" s="63"/>
      <c r="T3364" s="63"/>
      <c r="U3364" s="63"/>
      <c r="V3364" s="63"/>
      <c r="W3364" s="63"/>
      <c r="X3364" s="63"/>
      <c r="Y3364" s="63"/>
      <c r="Z3364" s="62">
        <v>5204</v>
      </c>
      <c r="AA3364" s="62">
        <v>51988</v>
      </c>
      <c r="AB3364" s="62">
        <v>57.76</v>
      </c>
      <c r="AC3364" s="62">
        <v>69.39</v>
      </c>
    </row>
    <row r="3365" spans="1:29" x14ac:dyDescent="0.25">
      <c r="A3365" s="61" t="s">
        <v>229</v>
      </c>
      <c r="B3365" s="61" t="s">
        <v>230</v>
      </c>
      <c r="C3365" s="62">
        <v>2017</v>
      </c>
      <c r="D3365" s="61" t="s">
        <v>373</v>
      </c>
      <c r="E3365" s="62">
        <v>12</v>
      </c>
      <c r="F3365" s="63"/>
      <c r="G3365" s="63"/>
      <c r="H3365" s="63"/>
      <c r="I3365" s="63"/>
      <c r="J3365" s="63"/>
      <c r="K3365" s="62">
        <v>0</v>
      </c>
      <c r="L3365" s="63"/>
      <c r="M3365" s="63"/>
      <c r="N3365" s="63"/>
      <c r="O3365" s="63"/>
      <c r="P3365" s="63"/>
      <c r="Q3365" s="63"/>
      <c r="R3365" s="63"/>
      <c r="S3365" s="63"/>
      <c r="T3365" s="63"/>
      <c r="U3365" s="63"/>
      <c r="V3365" s="63"/>
      <c r="W3365" s="63"/>
      <c r="X3365" s="63"/>
      <c r="Y3365" s="63"/>
      <c r="Z3365" s="62">
        <v>167100</v>
      </c>
      <c r="AA3365" s="62">
        <v>6618</v>
      </c>
      <c r="AB3365" s="62">
        <v>45.96</v>
      </c>
      <c r="AC3365" s="62">
        <v>13925</v>
      </c>
    </row>
    <row r="3366" spans="1:29" ht="30" x14ac:dyDescent="0.25">
      <c r="A3366" s="61" t="s">
        <v>293</v>
      </c>
      <c r="B3366" s="61" t="s">
        <v>294</v>
      </c>
      <c r="C3366" s="62">
        <v>2011</v>
      </c>
      <c r="D3366" s="61" t="s">
        <v>78</v>
      </c>
      <c r="E3366" s="62">
        <v>36</v>
      </c>
      <c r="F3366" s="62">
        <v>184961</v>
      </c>
      <c r="G3366" s="62">
        <v>27897</v>
      </c>
      <c r="H3366" s="62">
        <v>64.58</v>
      </c>
      <c r="I3366" s="62">
        <v>5137.8100000000004</v>
      </c>
      <c r="J3366" s="62">
        <v>172013.73</v>
      </c>
      <c r="K3366" s="62">
        <v>1746</v>
      </c>
      <c r="L3366" s="62">
        <v>11716</v>
      </c>
      <c r="M3366" s="62">
        <v>27.12</v>
      </c>
      <c r="N3366" s="62">
        <v>48.5</v>
      </c>
      <c r="O3366" s="62">
        <v>21055.54</v>
      </c>
      <c r="P3366" s="63"/>
      <c r="Q3366" s="63"/>
      <c r="R3366" s="63"/>
      <c r="S3366" s="63"/>
      <c r="T3366" s="63"/>
      <c r="U3366" s="63"/>
      <c r="V3366" s="63"/>
      <c r="W3366" s="63"/>
      <c r="X3366" s="63"/>
      <c r="Y3366" s="63"/>
      <c r="Z3366" s="62">
        <v>1.31</v>
      </c>
      <c r="AA3366" s="62">
        <v>2667</v>
      </c>
      <c r="AB3366" s="62">
        <v>6.17</v>
      </c>
      <c r="AC3366" s="62">
        <v>0.04</v>
      </c>
    </row>
    <row r="3367" spans="1:29" x14ac:dyDescent="0.25">
      <c r="A3367" s="61" t="s">
        <v>235</v>
      </c>
      <c r="B3367" s="61" t="s">
        <v>236</v>
      </c>
      <c r="C3367" s="62">
        <v>2004</v>
      </c>
      <c r="D3367" s="61" t="s">
        <v>75</v>
      </c>
      <c r="E3367" s="62">
        <v>12</v>
      </c>
      <c r="F3367" s="62">
        <v>8297</v>
      </c>
      <c r="G3367" s="62">
        <v>1139</v>
      </c>
      <c r="H3367" s="62">
        <v>7.91</v>
      </c>
      <c r="I3367" s="62">
        <v>691.42</v>
      </c>
      <c r="J3367" s="62">
        <v>7716.21</v>
      </c>
      <c r="K3367" s="62">
        <v>5713.87</v>
      </c>
      <c r="L3367" s="62">
        <v>7185</v>
      </c>
      <c r="M3367" s="62">
        <v>49.9</v>
      </c>
      <c r="N3367" s="62">
        <v>476.16</v>
      </c>
      <c r="O3367" s="62">
        <v>68905.27</v>
      </c>
      <c r="P3367" s="63"/>
      <c r="Q3367" s="63"/>
      <c r="R3367" s="63"/>
      <c r="S3367" s="63"/>
      <c r="T3367" s="63"/>
      <c r="U3367" s="63"/>
      <c r="V3367" s="63"/>
      <c r="W3367" s="63"/>
      <c r="X3367" s="63"/>
      <c r="Y3367" s="63"/>
      <c r="Z3367" s="62">
        <v>60400</v>
      </c>
      <c r="AA3367" s="62">
        <v>1532</v>
      </c>
      <c r="AB3367" s="62">
        <v>10.64</v>
      </c>
      <c r="AC3367" s="62">
        <v>5033.33</v>
      </c>
    </row>
    <row r="3368" spans="1:29" x14ac:dyDescent="0.25">
      <c r="A3368" s="61" t="s">
        <v>420</v>
      </c>
      <c r="B3368" s="61" t="s">
        <v>421</v>
      </c>
      <c r="C3368" s="62">
        <v>2016</v>
      </c>
      <c r="D3368" s="61" t="s">
        <v>86</v>
      </c>
      <c r="E3368" s="62">
        <v>268</v>
      </c>
      <c r="F3368" s="62">
        <v>33492</v>
      </c>
      <c r="G3368" s="62">
        <v>7585</v>
      </c>
      <c r="H3368" s="62">
        <v>2.36</v>
      </c>
      <c r="I3368" s="62">
        <v>124.97</v>
      </c>
      <c r="J3368" s="62">
        <v>31147.56</v>
      </c>
      <c r="K3368" s="62">
        <v>0</v>
      </c>
      <c r="L3368" s="63"/>
      <c r="M3368" s="63"/>
      <c r="N3368" s="63"/>
      <c r="O3368" s="63"/>
      <c r="P3368" s="63"/>
      <c r="Q3368" s="63"/>
      <c r="R3368" s="63"/>
      <c r="S3368" s="63"/>
      <c r="T3368" s="63"/>
      <c r="U3368" s="62">
        <v>2088</v>
      </c>
      <c r="V3368" s="62">
        <v>4672</v>
      </c>
      <c r="W3368" s="62">
        <v>1.45</v>
      </c>
      <c r="X3368" s="62">
        <v>7</v>
      </c>
      <c r="Y3368" s="62">
        <v>46737.79</v>
      </c>
      <c r="Z3368" s="62">
        <v>23998</v>
      </c>
      <c r="AA3368" s="62">
        <v>250844</v>
      </c>
      <c r="AB3368" s="62">
        <v>78</v>
      </c>
      <c r="AC3368" s="62">
        <v>89.54</v>
      </c>
    </row>
    <row r="3369" spans="1:29" ht="45" x14ac:dyDescent="0.25">
      <c r="A3369" s="61" t="s">
        <v>214</v>
      </c>
      <c r="B3369" s="61" t="s">
        <v>215</v>
      </c>
      <c r="C3369" s="62">
        <v>2011</v>
      </c>
      <c r="D3369" s="61" t="s">
        <v>150</v>
      </c>
      <c r="E3369" s="62">
        <v>6</v>
      </c>
      <c r="F3369" s="63"/>
      <c r="G3369" s="63"/>
      <c r="H3369" s="63"/>
      <c r="I3369" s="63"/>
      <c r="J3369" s="63"/>
      <c r="K3369" s="62">
        <v>0</v>
      </c>
      <c r="L3369" s="63"/>
      <c r="M3369" s="63"/>
      <c r="N3369" s="63"/>
      <c r="O3369" s="63"/>
      <c r="P3369" s="63"/>
      <c r="Q3369" s="63"/>
      <c r="R3369" s="63"/>
      <c r="S3369" s="63"/>
      <c r="T3369" s="63"/>
      <c r="U3369" s="63"/>
      <c r="V3369" s="63"/>
      <c r="W3369" s="63"/>
      <c r="X3369" s="63"/>
      <c r="Y3369" s="63"/>
      <c r="Z3369" s="62">
        <v>0</v>
      </c>
      <c r="AA3369" s="63"/>
      <c r="AB3369" s="63"/>
      <c r="AC3369" s="62">
        <v>0</v>
      </c>
    </row>
    <row r="3370" spans="1:29" x14ac:dyDescent="0.25">
      <c r="A3370" s="61" t="s">
        <v>184</v>
      </c>
      <c r="B3370" s="61" t="s">
        <v>185</v>
      </c>
      <c r="C3370" s="62">
        <v>2003</v>
      </c>
      <c r="D3370" s="61" t="s">
        <v>75</v>
      </c>
      <c r="E3370" s="62">
        <v>14</v>
      </c>
      <c r="F3370" s="62">
        <v>54</v>
      </c>
      <c r="G3370" s="62">
        <v>8</v>
      </c>
      <c r="H3370" s="62">
        <v>0.05</v>
      </c>
      <c r="I3370" s="62">
        <v>3.86</v>
      </c>
      <c r="J3370" s="62">
        <v>50.22</v>
      </c>
      <c r="K3370" s="62">
        <v>0</v>
      </c>
      <c r="L3370" s="63"/>
      <c r="M3370" s="63"/>
      <c r="N3370" s="63"/>
      <c r="O3370" s="63"/>
      <c r="P3370" s="63"/>
      <c r="Q3370" s="63"/>
      <c r="R3370" s="63"/>
      <c r="S3370" s="63"/>
      <c r="T3370" s="63"/>
      <c r="U3370" s="63"/>
      <c r="V3370" s="63"/>
      <c r="W3370" s="63"/>
      <c r="X3370" s="63"/>
      <c r="Y3370" s="63"/>
      <c r="Z3370" s="62">
        <v>0</v>
      </c>
      <c r="AA3370" s="63"/>
      <c r="AB3370" s="63"/>
      <c r="AC3370" s="62">
        <v>0</v>
      </c>
    </row>
    <row r="3371" spans="1:29" ht="30" x14ac:dyDescent="0.25">
      <c r="A3371" s="61" t="s">
        <v>269</v>
      </c>
      <c r="B3371" s="61" t="s">
        <v>270</v>
      </c>
      <c r="C3371" s="62">
        <v>2008</v>
      </c>
      <c r="D3371" s="61" t="s">
        <v>72</v>
      </c>
      <c r="E3371" s="62">
        <v>75</v>
      </c>
      <c r="F3371" s="62">
        <v>1080000</v>
      </c>
      <c r="G3371" s="62">
        <v>142909</v>
      </c>
      <c r="H3371" s="62">
        <v>158.79</v>
      </c>
      <c r="I3371" s="62">
        <v>14400</v>
      </c>
      <c r="J3371" s="62">
        <v>1004400</v>
      </c>
      <c r="K3371" s="62">
        <v>0</v>
      </c>
      <c r="L3371" s="63"/>
      <c r="M3371" s="63"/>
      <c r="N3371" s="63"/>
      <c r="O3371" s="63"/>
      <c r="P3371" s="63"/>
      <c r="Q3371" s="63"/>
      <c r="R3371" s="63"/>
      <c r="S3371" s="63"/>
      <c r="T3371" s="63"/>
      <c r="U3371" s="63"/>
      <c r="V3371" s="63"/>
      <c r="W3371" s="63"/>
      <c r="X3371" s="63"/>
      <c r="Y3371" s="63"/>
      <c r="Z3371" s="62">
        <v>215900</v>
      </c>
      <c r="AA3371" s="62">
        <v>7728</v>
      </c>
      <c r="AB3371" s="62">
        <v>8.59</v>
      </c>
      <c r="AC3371" s="62">
        <v>2878.67</v>
      </c>
    </row>
    <row r="3372" spans="1:29" x14ac:dyDescent="0.25">
      <c r="A3372" s="61" t="s">
        <v>456</v>
      </c>
      <c r="B3372" s="61" t="s">
        <v>457</v>
      </c>
      <c r="C3372" s="62">
        <v>2011</v>
      </c>
      <c r="D3372" s="61" t="s">
        <v>78</v>
      </c>
      <c r="E3372" s="62">
        <v>80</v>
      </c>
      <c r="F3372" s="62">
        <v>789520</v>
      </c>
      <c r="G3372" s="62">
        <v>127296</v>
      </c>
      <c r="H3372" s="62">
        <v>132.6</v>
      </c>
      <c r="I3372" s="62">
        <v>9869</v>
      </c>
      <c r="J3372" s="62">
        <v>734253.6</v>
      </c>
      <c r="K3372" s="62">
        <v>0</v>
      </c>
      <c r="L3372" s="63"/>
      <c r="M3372" s="63"/>
      <c r="N3372" s="63"/>
      <c r="O3372" s="63"/>
      <c r="P3372" s="63"/>
      <c r="Q3372" s="63"/>
      <c r="R3372" s="63"/>
      <c r="S3372" s="63"/>
      <c r="T3372" s="63"/>
      <c r="U3372" s="63"/>
      <c r="V3372" s="63"/>
      <c r="W3372" s="63"/>
      <c r="X3372" s="63"/>
      <c r="Y3372" s="63"/>
      <c r="Z3372" s="62">
        <v>998909</v>
      </c>
      <c r="AA3372" s="62">
        <v>174504</v>
      </c>
      <c r="AB3372" s="62">
        <v>181.78</v>
      </c>
      <c r="AC3372" s="62">
        <v>12486.36</v>
      </c>
    </row>
    <row r="3373" spans="1:29" ht="30" x14ac:dyDescent="0.25">
      <c r="A3373" s="61" t="s">
        <v>117</v>
      </c>
      <c r="B3373" s="61" t="s">
        <v>118</v>
      </c>
      <c r="C3373" s="62">
        <v>2012</v>
      </c>
      <c r="D3373" s="61" t="s">
        <v>571</v>
      </c>
      <c r="E3373" s="62">
        <v>75</v>
      </c>
      <c r="F3373" s="63"/>
      <c r="G3373" s="63"/>
      <c r="H3373" s="63"/>
      <c r="I3373" s="63"/>
      <c r="J3373" s="63"/>
      <c r="K3373" s="62">
        <v>0</v>
      </c>
      <c r="L3373" s="63"/>
      <c r="M3373" s="63"/>
      <c r="N3373" s="63"/>
      <c r="O3373" s="63"/>
      <c r="P3373" s="63"/>
      <c r="Q3373" s="63"/>
      <c r="R3373" s="63"/>
      <c r="S3373" s="63"/>
      <c r="T3373" s="63"/>
      <c r="U3373" s="63"/>
      <c r="V3373" s="63"/>
      <c r="W3373" s="63"/>
      <c r="X3373" s="63"/>
      <c r="Y3373" s="63"/>
      <c r="Z3373" s="62">
        <v>0</v>
      </c>
      <c r="AA3373" s="63"/>
      <c r="AB3373" s="63"/>
      <c r="AC3373" s="62">
        <v>0</v>
      </c>
    </row>
    <row r="3374" spans="1:29" ht="30" x14ac:dyDescent="0.25">
      <c r="A3374" s="61" t="s">
        <v>146</v>
      </c>
      <c r="B3374" s="61" t="s">
        <v>147</v>
      </c>
      <c r="C3374" s="62">
        <v>2018</v>
      </c>
      <c r="D3374" s="61" t="s">
        <v>78</v>
      </c>
      <c r="E3374" s="62">
        <v>5</v>
      </c>
      <c r="F3374" s="63"/>
      <c r="G3374" s="63"/>
      <c r="H3374" s="63"/>
      <c r="I3374" s="63"/>
      <c r="J3374" s="63"/>
      <c r="K3374" s="62">
        <v>0</v>
      </c>
      <c r="L3374" s="63"/>
      <c r="M3374" s="63"/>
      <c r="N3374" s="63"/>
      <c r="O3374" s="63"/>
      <c r="P3374" s="63"/>
      <c r="Q3374" s="63"/>
      <c r="R3374" s="63"/>
      <c r="S3374" s="63"/>
      <c r="T3374" s="63"/>
      <c r="U3374" s="63"/>
      <c r="V3374" s="63"/>
      <c r="W3374" s="63"/>
      <c r="X3374" s="63"/>
      <c r="Y3374" s="63"/>
      <c r="Z3374" s="62">
        <v>0</v>
      </c>
      <c r="AA3374" s="63"/>
      <c r="AB3374" s="63"/>
      <c r="AC3374" s="62">
        <v>0</v>
      </c>
    </row>
    <row r="3375" spans="1:29" ht="30" x14ac:dyDescent="0.25">
      <c r="A3375" s="61" t="s">
        <v>122</v>
      </c>
      <c r="B3375" s="61" t="s">
        <v>123</v>
      </c>
      <c r="C3375" s="62">
        <v>2012</v>
      </c>
      <c r="D3375" s="61" t="s">
        <v>89</v>
      </c>
      <c r="E3375" s="62">
        <v>60</v>
      </c>
      <c r="F3375" s="62">
        <v>222713</v>
      </c>
      <c r="G3375" s="62">
        <v>31741</v>
      </c>
      <c r="H3375" s="62">
        <v>44.08</v>
      </c>
      <c r="I3375" s="62">
        <v>3711.88</v>
      </c>
      <c r="J3375" s="62">
        <v>207123.09</v>
      </c>
      <c r="K3375" s="62">
        <v>40383</v>
      </c>
      <c r="L3375" s="62">
        <v>48105</v>
      </c>
      <c r="M3375" s="62">
        <v>66.81</v>
      </c>
      <c r="N3375" s="63"/>
      <c r="O3375" s="63"/>
      <c r="P3375" s="63"/>
      <c r="Q3375" s="63"/>
      <c r="R3375" s="63"/>
      <c r="S3375" s="63"/>
      <c r="T3375" s="63"/>
      <c r="U3375" s="63"/>
      <c r="V3375" s="63"/>
      <c r="W3375" s="63"/>
      <c r="X3375" s="63"/>
      <c r="Y3375" s="63"/>
      <c r="Z3375" s="62">
        <v>2282.27</v>
      </c>
      <c r="AA3375" s="62">
        <v>17456</v>
      </c>
      <c r="AB3375" s="62">
        <v>24.24</v>
      </c>
      <c r="AC3375" s="62">
        <v>38.04</v>
      </c>
    </row>
    <row r="3376" spans="1:29" x14ac:dyDescent="0.25">
      <c r="A3376" s="61" t="s">
        <v>79</v>
      </c>
      <c r="B3376" s="61" t="s">
        <v>80</v>
      </c>
      <c r="C3376" s="62">
        <v>2007</v>
      </c>
      <c r="D3376" s="61" t="s">
        <v>99</v>
      </c>
      <c r="E3376" s="62">
        <v>64</v>
      </c>
      <c r="F3376" s="62">
        <v>241160</v>
      </c>
      <c r="G3376" s="62">
        <v>33270</v>
      </c>
      <c r="H3376" s="62">
        <v>43.32</v>
      </c>
      <c r="I3376" s="62">
        <v>3768.13</v>
      </c>
      <c r="J3376" s="62">
        <v>224278.8</v>
      </c>
      <c r="K3376" s="62">
        <v>38896.22</v>
      </c>
      <c r="L3376" s="62">
        <v>47276</v>
      </c>
      <c r="M3376" s="62">
        <v>61.56</v>
      </c>
      <c r="N3376" s="62">
        <v>607.75</v>
      </c>
      <c r="O3376" s="62">
        <v>469061.15</v>
      </c>
      <c r="P3376" s="63"/>
      <c r="Q3376" s="63"/>
      <c r="R3376" s="63"/>
      <c r="S3376" s="63"/>
      <c r="T3376" s="63"/>
      <c r="U3376" s="63"/>
      <c r="V3376" s="63"/>
      <c r="W3376" s="63"/>
      <c r="X3376" s="63"/>
      <c r="Y3376" s="63"/>
      <c r="Z3376" s="62">
        <v>186235</v>
      </c>
      <c r="AA3376" s="62">
        <v>7177</v>
      </c>
      <c r="AB3376" s="62">
        <v>9.35</v>
      </c>
      <c r="AC3376" s="62">
        <v>2909.92</v>
      </c>
    </row>
    <row r="3377" spans="1:29" x14ac:dyDescent="0.25">
      <c r="A3377" s="61" t="s">
        <v>229</v>
      </c>
      <c r="B3377" s="61" t="s">
        <v>230</v>
      </c>
      <c r="C3377" s="62">
        <v>2009</v>
      </c>
      <c r="D3377" s="61" t="s">
        <v>419</v>
      </c>
      <c r="E3377" s="62">
        <v>10</v>
      </c>
      <c r="F3377" s="63"/>
      <c r="G3377" s="63"/>
      <c r="H3377" s="63"/>
      <c r="I3377" s="63"/>
      <c r="J3377" s="63"/>
      <c r="K3377" s="62">
        <v>0</v>
      </c>
      <c r="L3377" s="63"/>
      <c r="M3377" s="63"/>
      <c r="N3377" s="63"/>
      <c r="O3377" s="63"/>
      <c r="P3377" s="63"/>
      <c r="Q3377" s="63"/>
      <c r="R3377" s="63"/>
      <c r="S3377" s="63"/>
      <c r="T3377" s="63"/>
      <c r="U3377" s="63"/>
      <c r="V3377" s="63"/>
      <c r="W3377" s="63"/>
      <c r="X3377" s="63"/>
      <c r="Y3377" s="63"/>
      <c r="Z3377" s="62">
        <v>252960</v>
      </c>
      <c r="AA3377" s="62">
        <v>6681</v>
      </c>
      <c r="AB3377" s="62">
        <v>55.68</v>
      </c>
      <c r="AC3377" s="62">
        <v>25296</v>
      </c>
    </row>
    <row r="3378" spans="1:29" x14ac:dyDescent="0.25">
      <c r="A3378" s="61" t="s">
        <v>229</v>
      </c>
      <c r="B3378" s="61" t="s">
        <v>230</v>
      </c>
      <c r="C3378" s="62">
        <v>2005</v>
      </c>
      <c r="D3378" s="61" t="s">
        <v>78</v>
      </c>
      <c r="E3378" s="62">
        <v>68</v>
      </c>
      <c r="F3378" s="62">
        <v>258170</v>
      </c>
      <c r="G3378" s="62">
        <v>23036</v>
      </c>
      <c r="H3378" s="62">
        <v>28.23</v>
      </c>
      <c r="I3378" s="62">
        <v>3796.62</v>
      </c>
      <c r="J3378" s="62">
        <v>240098.1</v>
      </c>
      <c r="K3378" s="62">
        <v>45443</v>
      </c>
      <c r="L3378" s="62">
        <v>64591</v>
      </c>
      <c r="M3378" s="62">
        <v>79.16</v>
      </c>
      <c r="N3378" s="62">
        <v>668.28</v>
      </c>
      <c r="O3378" s="62">
        <v>548010.77</v>
      </c>
      <c r="P3378" s="63"/>
      <c r="Q3378" s="63"/>
      <c r="R3378" s="63"/>
      <c r="S3378" s="63"/>
      <c r="T3378" s="63"/>
      <c r="U3378" s="63"/>
      <c r="V3378" s="63"/>
      <c r="W3378" s="63"/>
      <c r="X3378" s="63"/>
      <c r="Y3378" s="63"/>
      <c r="Z3378" s="62">
        <v>1174776</v>
      </c>
      <c r="AA3378" s="62">
        <v>23885</v>
      </c>
      <c r="AB3378" s="62">
        <v>29.27</v>
      </c>
      <c r="AC3378" s="62">
        <v>17276.12</v>
      </c>
    </row>
    <row r="3379" spans="1:29" ht="30" x14ac:dyDescent="0.25">
      <c r="A3379" s="61" t="s">
        <v>415</v>
      </c>
      <c r="B3379" s="61" t="s">
        <v>416</v>
      </c>
      <c r="C3379" s="62">
        <v>2018</v>
      </c>
      <c r="D3379" s="61" t="s">
        <v>94</v>
      </c>
      <c r="E3379" s="62">
        <v>11</v>
      </c>
      <c r="F3379" s="62">
        <v>55627</v>
      </c>
      <c r="G3379" s="62">
        <v>10663</v>
      </c>
      <c r="H3379" s="62">
        <v>80.78</v>
      </c>
      <c r="I3379" s="62">
        <v>5057</v>
      </c>
      <c r="J3379" s="62">
        <v>51733.11</v>
      </c>
      <c r="K3379" s="62">
        <v>2715.81</v>
      </c>
      <c r="L3379" s="62">
        <v>2097</v>
      </c>
      <c r="M3379" s="62">
        <v>15.89</v>
      </c>
      <c r="N3379" s="62">
        <v>246.89</v>
      </c>
      <c r="O3379" s="62">
        <v>32750.77</v>
      </c>
      <c r="P3379" s="63"/>
      <c r="Q3379" s="63"/>
      <c r="R3379" s="63"/>
      <c r="S3379" s="63"/>
      <c r="T3379" s="63"/>
      <c r="U3379" s="63"/>
      <c r="V3379" s="63"/>
      <c r="W3379" s="63"/>
      <c r="X3379" s="63"/>
      <c r="Y3379" s="63"/>
      <c r="Z3379" s="62">
        <v>65621</v>
      </c>
      <c r="AA3379" s="62">
        <v>11195</v>
      </c>
      <c r="AB3379" s="62">
        <v>84.81</v>
      </c>
      <c r="AC3379" s="62">
        <v>5965.55</v>
      </c>
    </row>
    <row r="3380" spans="1:29" x14ac:dyDescent="0.25">
      <c r="A3380" s="61" t="s">
        <v>241</v>
      </c>
      <c r="B3380" s="61" t="s">
        <v>242</v>
      </c>
      <c r="C3380" s="62">
        <v>2012</v>
      </c>
      <c r="D3380" s="61" t="s">
        <v>72</v>
      </c>
      <c r="E3380" s="62">
        <v>12</v>
      </c>
      <c r="F3380" s="63"/>
      <c r="G3380" s="63"/>
      <c r="H3380" s="63"/>
      <c r="I3380" s="63"/>
      <c r="J3380" s="63"/>
      <c r="K3380" s="62">
        <v>0</v>
      </c>
      <c r="L3380" s="63"/>
      <c r="M3380" s="63"/>
      <c r="N3380" s="63"/>
      <c r="O3380" s="63"/>
      <c r="P3380" s="63"/>
      <c r="Q3380" s="63"/>
      <c r="R3380" s="63"/>
      <c r="S3380" s="63"/>
      <c r="T3380" s="63"/>
      <c r="U3380" s="63"/>
      <c r="V3380" s="63"/>
      <c r="W3380" s="63"/>
      <c r="X3380" s="63"/>
      <c r="Y3380" s="63"/>
      <c r="Z3380" s="62">
        <v>0</v>
      </c>
      <c r="AA3380" s="63"/>
      <c r="AB3380" s="63"/>
      <c r="AC3380" s="62">
        <v>0</v>
      </c>
    </row>
    <row r="3381" spans="1:29" x14ac:dyDescent="0.25">
      <c r="A3381" s="61" t="s">
        <v>409</v>
      </c>
      <c r="B3381" s="61" t="s">
        <v>410</v>
      </c>
      <c r="C3381" s="62">
        <v>2015</v>
      </c>
      <c r="D3381" s="61" t="s">
        <v>89</v>
      </c>
      <c r="E3381" s="62">
        <v>24</v>
      </c>
      <c r="F3381" s="62">
        <v>320272</v>
      </c>
      <c r="G3381" s="62">
        <v>47088</v>
      </c>
      <c r="H3381" s="62">
        <v>163.5</v>
      </c>
      <c r="I3381" s="62">
        <v>13344.67</v>
      </c>
      <c r="J3381" s="62">
        <v>297852.96000000002</v>
      </c>
      <c r="K3381" s="62">
        <v>0</v>
      </c>
      <c r="L3381" s="63"/>
      <c r="M3381" s="63"/>
      <c r="N3381" s="63"/>
      <c r="O3381" s="63"/>
      <c r="P3381" s="63"/>
      <c r="Q3381" s="63"/>
      <c r="R3381" s="63"/>
      <c r="S3381" s="63"/>
      <c r="T3381" s="63"/>
      <c r="U3381" s="63"/>
      <c r="V3381" s="63"/>
      <c r="W3381" s="63"/>
      <c r="X3381" s="63"/>
      <c r="Y3381" s="63"/>
      <c r="Z3381" s="62">
        <v>852.88</v>
      </c>
      <c r="AA3381" s="62">
        <v>4821</v>
      </c>
      <c r="AB3381" s="62">
        <v>16.739999999999998</v>
      </c>
      <c r="AC3381" s="62">
        <v>35.54</v>
      </c>
    </row>
    <row r="3382" spans="1:29" x14ac:dyDescent="0.25">
      <c r="A3382" s="61" t="s">
        <v>79</v>
      </c>
      <c r="B3382" s="61" t="s">
        <v>80</v>
      </c>
      <c r="C3382" s="62">
        <v>2012</v>
      </c>
      <c r="D3382" s="61" t="s">
        <v>94</v>
      </c>
      <c r="E3382" s="62">
        <v>6</v>
      </c>
      <c r="F3382" s="63"/>
      <c r="G3382" s="63"/>
      <c r="H3382" s="63"/>
      <c r="I3382" s="63"/>
      <c r="J3382" s="63"/>
      <c r="K3382" s="62">
        <v>0</v>
      </c>
      <c r="L3382" s="63"/>
      <c r="M3382" s="63"/>
      <c r="N3382" s="63"/>
      <c r="O3382" s="63"/>
      <c r="P3382" s="63"/>
      <c r="Q3382" s="63"/>
      <c r="R3382" s="63"/>
      <c r="S3382" s="63"/>
      <c r="T3382" s="63"/>
      <c r="U3382" s="63"/>
      <c r="V3382" s="63"/>
      <c r="W3382" s="63"/>
      <c r="X3382" s="63"/>
      <c r="Y3382" s="63"/>
      <c r="Z3382" s="62">
        <v>53953</v>
      </c>
      <c r="AA3382" s="62">
        <v>2733</v>
      </c>
      <c r="AB3382" s="62">
        <v>37.96</v>
      </c>
      <c r="AC3382" s="62">
        <v>8992.17</v>
      </c>
    </row>
    <row r="3383" spans="1:29" ht="30" x14ac:dyDescent="0.25">
      <c r="A3383" s="61" t="s">
        <v>283</v>
      </c>
      <c r="B3383" s="61" t="s">
        <v>284</v>
      </c>
      <c r="C3383" s="62">
        <v>2007</v>
      </c>
      <c r="D3383" s="61" t="s">
        <v>135</v>
      </c>
      <c r="E3383" s="62">
        <v>240</v>
      </c>
      <c r="F3383" s="62">
        <v>451053</v>
      </c>
      <c r="G3383" s="62">
        <v>88865</v>
      </c>
      <c r="H3383" s="62">
        <v>30.86</v>
      </c>
      <c r="I3383" s="62">
        <v>1879.39</v>
      </c>
      <c r="J3383" s="62">
        <v>419479.29</v>
      </c>
      <c r="K3383" s="62">
        <v>53144.23</v>
      </c>
      <c r="L3383" s="62">
        <v>342193</v>
      </c>
      <c r="M3383" s="62">
        <v>118.82</v>
      </c>
      <c r="N3383" s="62">
        <v>221.43</v>
      </c>
      <c r="O3383" s="62">
        <v>640882.18000000005</v>
      </c>
      <c r="P3383" s="63"/>
      <c r="Q3383" s="63"/>
      <c r="R3383" s="63"/>
      <c r="S3383" s="63"/>
      <c r="T3383" s="63"/>
      <c r="U3383" s="63"/>
      <c r="V3383" s="63"/>
      <c r="W3383" s="63"/>
      <c r="X3383" s="63"/>
      <c r="Y3383" s="63"/>
      <c r="Z3383" s="62">
        <v>1684280</v>
      </c>
      <c r="AA3383" s="62">
        <v>260695</v>
      </c>
      <c r="AB3383" s="62">
        <v>90.52</v>
      </c>
      <c r="AC3383" s="62">
        <v>7017.83</v>
      </c>
    </row>
    <row r="3384" spans="1:29" x14ac:dyDescent="0.25">
      <c r="A3384" s="61" t="s">
        <v>383</v>
      </c>
      <c r="B3384" s="61" t="s">
        <v>384</v>
      </c>
      <c r="C3384" s="62">
        <v>2014</v>
      </c>
      <c r="D3384" s="61" t="s">
        <v>150</v>
      </c>
      <c r="E3384" s="62">
        <v>8</v>
      </c>
      <c r="F3384" s="63"/>
      <c r="G3384" s="63"/>
      <c r="H3384" s="63"/>
      <c r="I3384" s="63"/>
      <c r="J3384" s="63"/>
      <c r="K3384" s="62">
        <v>0</v>
      </c>
      <c r="L3384" s="63"/>
      <c r="M3384" s="63"/>
      <c r="N3384" s="63"/>
      <c r="O3384" s="63"/>
      <c r="P3384" s="63"/>
      <c r="Q3384" s="63"/>
      <c r="R3384" s="63"/>
      <c r="S3384" s="63"/>
      <c r="T3384" s="63"/>
      <c r="U3384" s="63"/>
      <c r="V3384" s="63"/>
      <c r="W3384" s="63"/>
      <c r="X3384" s="63"/>
      <c r="Y3384" s="63"/>
      <c r="Z3384" s="62">
        <v>0.27</v>
      </c>
      <c r="AA3384" s="62">
        <v>675</v>
      </c>
      <c r="AB3384" s="62">
        <v>7.03</v>
      </c>
      <c r="AC3384" s="62">
        <v>0.03</v>
      </c>
    </row>
    <row r="3385" spans="1:29" ht="30" x14ac:dyDescent="0.25">
      <c r="A3385" s="61" t="s">
        <v>385</v>
      </c>
      <c r="B3385" s="61" t="s">
        <v>386</v>
      </c>
      <c r="C3385" s="62">
        <v>2013</v>
      </c>
      <c r="D3385" s="61" t="s">
        <v>94</v>
      </c>
      <c r="E3385" s="62">
        <v>8</v>
      </c>
      <c r="F3385" s="62">
        <v>2746</v>
      </c>
      <c r="G3385" s="62">
        <v>800</v>
      </c>
      <c r="H3385" s="62">
        <v>8.33</v>
      </c>
      <c r="I3385" s="62">
        <v>343.25</v>
      </c>
      <c r="J3385" s="62">
        <v>2553.7800000000002</v>
      </c>
      <c r="K3385" s="62">
        <v>0</v>
      </c>
      <c r="L3385" s="63"/>
      <c r="M3385" s="63"/>
      <c r="N3385" s="63"/>
      <c r="O3385" s="63"/>
      <c r="P3385" s="63"/>
      <c r="Q3385" s="63"/>
      <c r="R3385" s="63"/>
      <c r="S3385" s="63"/>
      <c r="T3385" s="63"/>
      <c r="U3385" s="63"/>
      <c r="V3385" s="63"/>
      <c r="W3385" s="63"/>
      <c r="X3385" s="63"/>
      <c r="Y3385" s="63"/>
      <c r="Z3385" s="62">
        <v>32699.4</v>
      </c>
      <c r="AA3385" s="62">
        <v>4171</v>
      </c>
      <c r="AB3385" s="62">
        <v>43.45</v>
      </c>
      <c r="AC3385" s="62">
        <v>4087.43</v>
      </c>
    </row>
    <row r="3386" spans="1:29" ht="30" x14ac:dyDescent="0.25">
      <c r="A3386" s="61" t="s">
        <v>367</v>
      </c>
      <c r="B3386" s="61" t="s">
        <v>368</v>
      </c>
      <c r="C3386" s="62">
        <v>2005</v>
      </c>
      <c r="D3386" s="61" t="s">
        <v>150</v>
      </c>
      <c r="E3386" s="62">
        <v>8</v>
      </c>
      <c r="F3386" s="63"/>
      <c r="G3386" s="63"/>
      <c r="H3386" s="63"/>
      <c r="I3386" s="63"/>
      <c r="J3386" s="63"/>
      <c r="K3386" s="62">
        <v>0</v>
      </c>
      <c r="L3386" s="63"/>
      <c r="M3386" s="63"/>
      <c r="N3386" s="63"/>
      <c r="O3386" s="63"/>
      <c r="P3386" s="63"/>
      <c r="Q3386" s="63"/>
      <c r="R3386" s="63"/>
      <c r="S3386" s="63"/>
      <c r="T3386" s="63"/>
      <c r="U3386" s="63"/>
      <c r="V3386" s="63"/>
      <c r="W3386" s="63"/>
      <c r="X3386" s="63"/>
      <c r="Y3386" s="63"/>
      <c r="Z3386" s="62">
        <v>0</v>
      </c>
      <c r="AA3386" s="63"/>
      <c r="AB3386" s="63"/>
      <c r="AC3386" s="62">
        <v>0</v>
      </c>
    </row>
    <row r="3387" spans="1:29" ht="30" x14ac:dyDescent="0.25">
      <c r="A3387" s="61" t="s">
        <v>452</v>
      </c>
      <c r="B3387" s="61" t="s">
        <v>453</v>
      </c>
      <c r="C3387" s="62">
        <v>2011</v>
      </c>
      <c r="D3387" s="61" t="s">
        <v>78</v>
      </c>
      <c r="E3387" s="62">
        <v>40</v>
      </c>
      <c r="F3387" s="62">
        <v>381206</v>
      </c>
      <c r="G3387" s="62">
        <v>45212</v>
      </c>
      <c r="H3387" s="62">
        <v>94.19</v>
      </c>
      <c r="I3387" s="62">
        <v>9530.15</v>
      </c>
      <c r="J3387" s="62">
        <v>354521.58</v>
      </c>
      <c r="K3387" s="62">
        <v>0</v>
      </c>
      <c r="L3387" s="63"/>
      <c r="M3387" s="63"/>
      <c r="N3387" s="63"/>
      <c r="O3387" s="63"/>
      <c r="P3387" s="63"/>
      <c r="Q3387" s="63"/>
      <c r="R3387" s="63"/>
      <c r="S3387" s="63"/>
      <c r="T3387" s="63"/>
      <c r="U3387" s="63"/>
      <c r="V3387" s="63"/>
      <c r="W3387" s="63"/>
      <c r="X3387" s="63"/>
      <c r="Y3387" s="63"/>
      <c r="Z3387" s="62">
        <v>244.72</v>
      </c>
      <c r="AA3387" s="62">
        <v>9177</v>
      </c>
      <c r="AB3387" s="62">
        <v>19.12</v>
      </c>
      <c r="AC3387" s="62">
        <v>6.12</v>
      </c>
    </row>
    <row r="3388" spans="1:29" ht="30" x14ac:dyDescent="0.25">
      <c r="A3388" s="61" t="s">
        <v>122</v>
      </c>
      <c r="B3388" s="61" t="s">
        <v>123</v>
      </c>
      <c r="C3388" s="62">
        <v>2005</v>
      </c>
      <c r="D3388" s="61" t="s">
        <v>75</v>
      </c>
      <c r="E3388" s="62">
        <v>6</v>
      </c>
      <c r="F3388" s="62">
        <v>858</v>
      </c>
      <c r="G3388" s="62">
        <v>149</v>
      </c>
      <c r="H3388" s="62">
        <v>2.0699999999999998</v>
      </c>
      <c r="I3388" s="62">
        <v>143</v>
      </c>
      <c r="J3388" s="62">
        <v>797.94</v>
      </c>
      <c r="K3388" s="62">
        <v>216</v>
      </c>
      <c r="L3388" s="62">
        <v>371</v>
      </c>
      <c r="M3388" s="62">
        <v>5.15</v>
      </c>
      <c r="N3388" s="62">
        <v>36</v>
      </c>
      <c r="O3388" s="62">
        <v>2604.81</v>
      </c>
      <c r="P3388" s="63"/>
      <c r="Q3388" s="63"/>
      <c r="R3388" s="63"/>
      <c r="S3388" s="63"/>
      <c r="T3388" s="63"/>
      <c r="U3388" s="63"/>
      <c r="V3388" s="63"/>
      <c r="W3388" s="63"/>
      <c r="X3388" s="63"/>
      <c r="Y3388" s="63"/>
      <c r="Z3388" s="62">
        <v>229</v>
      </c>
      <c r="AA3388" s="62">
        <v>2732</v>
      </c>
      <c r="AB3388" s="62">
        <v>37.94</v>
      </c>
      <c r="AC3388" s="62">
        <v>38.17</v>
      </c>
    </row>
    <row r="3389" spans="1:29" ht="30" x14ac:dyDescent="0.25">
      <c r="A3389" s="61" t="s">
        <v>446</v>
      </c>
      <c r="B3389" s="61" t="s">
        <v>447</v>
      </c>
      <c r="C3389" s="62">
        <v>2006</v>
      </c>
      <c r="D3389" s="61" t="s">
        <v>75</v>
      </c>
      <c r="E3389" s="62">
        <v>14</v>
      </c>
      <c r="F3389" s="62">
        <v>223</v>
      </c>
      <c r="G3389" s="62">
        <v>144</v>
      </c>
      <c r="H3389" s="62">
        <v>0.86</v>
      </c>
      <c r="I3389" s="62">
        <v>15.93</v>
      </c>
      <c r="J3389" s="62">
        <v>207.39</v>
      </c>
      <c r="K3389" s="62">
        <v>104.75</v>
      </c>
      <c r="L3389" s="62">
        <v>268</v>
      </c>
      <c r="M3389" s="62">
        <v>1.6</v>
      </c>
      <c r="N3389" s="62">
        <v>7.48</v>
      </c>
      <c r="O3389" s="62">
        <v>1263.24</v>
      </c>
      <c r="P3389" s="63"/>
      <c r="Q3389" s="63"/>
      <c r="R3389" s="63"/>
      <c r="S3389" s="63"/>
      <c r="T3389" s="63"/>
      <c r="U3389" s="63"/>
      <c r="V3389" s="63"/>
      <c r="W3389" s="63"/>
      <c r="X3389" s="63"/>
      <c r="Y3389" s="63"/>
      <c r="Z3389" s="62">
        <v>448648.73</v>
      </c>
      <c r="AA3389" s="62">
        <v>77241</v>
      </c>
      <c r="AB3389" s="62">
        <v>459.77</v>
      </c>
      <c r="AC3389" s="62">
        <v>32046.34</v>
      </c>
    </row>
    <row r="3390" spans="1:29" ht="45" x14ac:dyDescent="0.25">
      <c r="A3390" s="61" t="s">
        <v>214</v>
      </c>
      <c r="B3390" s="61" t="s">
        <v>215</v>
      </c>
      <c r="C3390" s="62">
        <v>2004</v>
      </c>
      <c r="D3390" s="61" t="s">
        <v>150</v>
      </c>
      <c r="E3390" s="62">
        <v>6</v>
      </c>
      <c r="F3390" s="63"/>
      <c r="G3390" s="63"/>
      <c r="H3390" s="63"/>
      <c r="I3390" s="63"/>
      <c r="J3390" s="63"/>
      <c r="K3390" s="62">
        <v>0</v>
      </c>
      <c r="L3390" s="63"/>
      <c r="M3390" s="63"/>
      <c r="N3390" s="63"/>
      <c r="O3390" s="63"/>
      <c r="P3390" s="63"/>
      <c r="Q3390" s="63"/>
      <c r="R3390" s="63"/>
      <c r="S3390" s="63"/>
      <c r="T3390" s="63"/>
      <c r="U3390" s="63"/>
      <c r="V3390" s="63"/>
      <c r="W3390" s="63"/>
      <c r="X3390" s="63"/>
      <c r="Y3390" s="63"/>
      <c r="Z3390" s="62">
        <v>0</v>
      </c>
      <c r="AA3390" s="63"/>
      <c r="AB3390" s="63"/>
      <c r="AC3390" s="62">
        <v>0</v>
      </c>
    </row>
    <row r="3391" spans="1:29" ht="30" x14ac:dyDescent="0.25">
      <c r="A3391" s="61" t="s">
        <v>153</v>
      </c>
      <c r="B3391" s="61" t="s">
        <v>154</v>
      </c>
      <c r="C3391" s="62">
        <v>2004</v>
      </c>
      <c r="D3391" s="61" t="s">
        <v>99</v>
      </c>
      <c r="E3391" s="62">
        <v>61</v>
      </c>
      <c r="F3391" s="62">
        <v>217340</v>
      </c>
      <c r="G3391" s="62">
        <v>27074</v>
      </c>
      <c r="H3391" s="62">
        <v>36.99</v>
      </c>
      <c r="I3391" s="62">
        <v>3562.95</v>
      </c>
      <c r="J3391" s="62">
        <v>202126.2</v>
      </c>
      <c r="K3391" s="62">
        <v>12397.67</v>
      </c>
      <c r="L3391" s="62">
        <v>19677</v>
      </c>
      <c r="M3391" s="62">
        <v>26.88</v>
      </c>
      <c r="N3391" s="62">
        <v>203.24</v>
      </c>
      <c r="O3391" s="62">
        <v>149507.25</v>
      </c>
      <c r="P3391" s="63"/>
      <c r="Q3391" s="63"/>
      <c r="R3391" s="63"/>
      <c r="S3391" s="63"/>
      <c r="T3391" s="63"/>
      <c r="U3391" s="63"/>
      <c r="V3391" s="63"/>
      <c r="W3391" s="63"/>
      <c r="X3391" s="63"/>
      <c r="Y3391" s="63"/>
      <c r="Z3391" s="62">
        <v>2502.09</v>
      </c>
      <c r="AA3391" s="62">
        <v>20338</v>
      </c>
      <c r="AB3391" s="62">
        <v>27.78</v>
      </c>
      <c r="AC3391" s="62">
        <v>41.02</v>
      </c>
    </row>
    <row r="3392" spans="1:29" ht="30" x14ac:dyDescent="0.25">
      <c r="A3392" s="61" t="s">
        <v>180</v>
      </c>
      <c r="B3392" s="61" t="s">
        <v>181</v>
      </c>
      <c r="C3392" s="62">
        <v>2006</v>
      </c>
      <c r="D3392" s="61" t="s">
        <v>86</v>
      </c>
      <c r="E3392" s="62">
        <v>75</v>
      </c>
      <c r="F3392" s="62">
        <v>2522</v>
      </c>
      <c r="G3392" s="62">
        <v>343</v>
      </c>
      <c r="H3392" s="62">
        <v>0.38</v>
      </c>
      <c r="I3392" s="62">
        <v>33.630000000000003</v>
      </c>
      <c r="J3392" s="62">
        <v>2345.46</v>
      </c>
      <c r="K3392" s="62">
        <v>0</v>
      </c>
      <c r="L3392" s="63"/>
      <c r="M3392" s="63"/>
      <c r="N3392" s="63"/>
      <c r="O3392" s="63"/>
      <c r="P3392" s="63"/>
      <c r="Q3392" s="63"/>
      <c r="R3392" s="63"/>
      <c r="S3392" s="63"/>
      <c r="T3392" s="63"/>
      <c r="U3392" s="63"/>
      <c r="V3392" s="63"/>
      <c r="W3392" s="63"/>
      <c r="X3392" s="63"/>
      <c r="Y3392" s="63"/>
      <c r="Z3392" s="62">
        <v>6.41</v>
      </c>
      <c r="AA3392" s="62">
        <v>43857</v>
      </c>
      <c r="AB3392" s="62">
        <v>48.73</v>
      </c>
      <c r="AC3392" s="62">
        <v>0.09</v>
      </c>
    </row>
    <row r="3393" spans="1:29" x14ac:dyDescent="0.25">
      <c r="A3393" s="61" t="s">
        <v>532</v>
      </c>
      <c r="B3393" s="61" t="s">
        <v>533</v>
      </c>
      <c r="C3393" s="62">
        <v>2007</v>
      </c>
      <c r="D3393" s="61" t="s">
        <v>78</v>
      </c>
      <c r="E3393" s="62">
        <v>64</v>
      </c>
      <c r="F3393" s="62">
        <v>716520</v>
      </c>
      <c r="G3393" s="62">
        <v>104908</v>
      </c>
      <c r="H3393" s="62">
        <v>136.6</v>
      </c>
      <c r="I3393" s="62">
        <v>11195.63</v>
      </c>
      <c r="J3393" s="62">
        <v>666363.6</v>
      </c>
      <c r="K3393" s="62">
        <v>0</v>
      </c>
      <c r="L3393" s="63"/>
      <c r="M3393" s="63"/>
      <c r="N3393" s="63"/>
      <c r="O3393" s="63"/>
      <c r="P3393" s="63"/>
      <c r="Q3393" s="63"/>
      <c r="R3393" s="63"/>
      <c r="S3393" s="63"/>
      <c r="T3393" s="63"/>
      <c r="U3393" s="63"/>
      <c r="V3393" s="63"/>
      <c r="W3393" s="63"/>
      <c r="X3393" s="63"/>
      <c r="Y3393" s="63"/>
      <c r="Z3393" s="62">
        <v>0</v>
      </c>
      <c r="AA3393" s="63"/>
      <c r="AB3393" s="63"/>
      <c r="AC3393" s="62">
        <v>0</v>
      </c>
    </row>
    <row r="3394" spans="1:29" ht="30" x14ac:dyDescent="0.25">
      <c r="A3394" s="61" t="s">
        <v>122</v>
      </c>
      <c r="B3394" s="61" t="s">
        <v>123</v>
      </c>
      <c r="C3394" s="62">
        <v>2005</v>
      </c>
      <c r="D3394" s="61" t="s">
        <v>89</v>
      </c>
      <c r="E3394" s="62">
        <v>60</v>
      </c>
      <c r="F3394" s="62">
        <v>175253</v>
      </c>
      <c r="G3394" s="62">
        <v>21467</v>
      </c>
      <c r="H3394" s="62">
        <v>29.82</v>
      </c>
      <c r="I3394" s="62">
        <v>2920.88</v>
      </c>
      <c r="J3394" s="62">
        <v>162985.29</v>
      </c>
      <c r="K3394" s="62">
        <v>26315</v>
      </c>
      <c r="L3394" s="62">
        <v>40639</v>
      </c>
      <c r="M3394" s="62">
        <v>56.44</v>
      </c>
      <c r="N3394" s="62">
        <v>438.58</v>
      </c>
      <c r="O3394" s="62">
        <v>317340.48</v>
      </c>
      <c r="P3394" s="63"/>
      <c r="Q3394" s="63"/>
      <c r="R3394" s="63"/>
      <c r="S3394" s="63"/>
      <c r="T3394" s="63"/>
      <c r="U3394" s="63"/>
      <c r="V3394" s="63"/>
      <c r="W3394" s="63"/>
      <c r="X3394" s="63"/>
      <c r="Y3394" s="63"/>
      <c r="Z3394" s="62">
        <v>1785.44</v>
      </c>
      <c r="AA3394" s="62">
        <v>18209</v>
      </c>
      <c r="AB3394" s="62">
        <v>25.29</v>
      </c>
      <c r="AC3394" s="62">
        <v>29.76</v>
      </c>
    </row>
    <row r="3395" spans="1:29" ht="30" x14ac:dyDescent="0.25">
      <c r="A3395" s="61" t="s">
        <v>245</v>
      </c>
      <c r="B3395" s="61" t="s">
        <v>246</v>
      </c>
      <c r="C3395" s="62">
        <v>2009</v>
      </c>
      <c r="D3395" s="61" t="s">
        <v>99</v>
      </c>
      <c r="E3395" s="62">
        <v>28</v>
      </c>
      <c r="F3395" s="62">
        <v>281271</v>
      </c>
      <c r="G3395" s="62">
        <v>46021</v>
      </c>
      <c r="H3395" s="62">
        <v>136.97</v>
      </c>
      <c r="I3395" s="62">
        <v>10045.39</v>
      </c>
      <c r="J3395" s="62">
        <v>261582.03</v>
      </c>
      <c r="K3395" s="62">
        <v>0</v>
      </c>
      <c r="L3395" s="63"/>
      <c r="M3395" s="63"/>
      <c r="N3395" s="63"/>
      <c r="O3395" s="63"/>
      <c r="P3395" s="63"/>
      <c r="Q3395" s="63"/>
      <c r="R3395" s="63"/>
      <c r="S3395" s="63"/>
      <c r="T3395" s="63"/>
      <c r="U3395" s="63"/>
      <c r="V3395" s="63"/>
      <c r="W3395" s="63"/>
      <c r="X3395" s="63"/>
      <c r="Y3395" s="63"/>
      <c r="Z3395" s="62">
        <v>81600</v>
      </c>
      <c r="AA3395" s="62">
        <v>7996</v>
      </c>
      <c r="AB3395" s="62">
        <v>23.8</v>
      </c>
      <c r="AC3395" s="62">
        <v>2914.29</v>
      </c>
    </row>
    <row r="3396" spans="1:29" x14ac:dyDescent="0.25">
      <c r="A3396" s="61" t="s">
        <v>389</v>
      </c>
      <c r="B3396" s="61" t="s">
        <v>390</v>
      </c>
      <c r="C3396" s="62">
        <v>2014</v>
      </c>
      <c r="D3396" s="61" t="s">
        <v>75</v>
      </c>
      <c r="E3396" s="62">
        <v>14</v>
      </c>
      <c r="F3396" s="62">
        <v>1029</v>
      </c>
      <c r="G3396" s="62">
        <v>389</v>
      </c>
      <c r="H3396" s="62">
        <v>2.3199999999999998</v>
      </c>
      <c r="I3396" s="62">
        <v>73.5</v>
      </c>
      <c r="J3396" s="62">
        <v>956.97</v>
      </c>
      <c r="K3396" s="62">
        <v>78</v>
      </c>
      <c r="L3396" s="62">
        <v>104</v>
      </c>
      <c r="M3396" s="62">
        <v>0.62</v>
      </c>
      <c r="N3396" s="63"/>
      <c r="O3396" s="63"/>
      <c r="P3396" s="63"/>
      <c r="Q3396" s="63"/>
      <c r="R3396" s="63"/>
      <c r="S3396" s="63"/>
      <c r="T3396" s="63"/>
      <c r="U3396" s="63"/>
      <c r="V3396" s="63"/>
      <c r="W3396" s="63"/>
      <c r="X3396" s="63"/>
      <c r="Y3396" s="63"/>
      <c r="Z3396" s="62">
        <v>982</v>
      </c>
      <c r="AA3396" s="62">
        <v>5098</v>
      </c>
      <c r="AB3396" s="62">
        <v>30.35</v>
      </c>
      <c r="AC3396" s="62">
        <v>70.14</v>
      </c>
    </row>
    <row r="3397" spans="1:29" ht="30" x14ac:dyDescent="0.25">
      <c r="A3397" s="61" t="s">
        <v>87</v>
      </c>
      <c r="B3397" s="61" t="s">
        <v>88</v>
      </c>
      <c r="C3397" s="62">
        <v>2012</v>
      </c>
      <c r="D3397" s="61" t="s">
        <v>135</v>
      </c>
      <c r="E3397" s="62">
        <v>60</v>
      </c>
      <c r="F3397" s="62">
        <v>74485</v>
      </c>
      <c r="G3397" s="62">
        <v>12506</v>
      </c>
      <c r="H3397" s="62">
        <v>17.37</v>
      </c>
      <c r="I3397" s="62">
        <v>1241.42</v>
      </c>
      <c r="J3397" s="62">
        <v>69271.05</v>
      </c>
      <c r="K3397" s="62">
        <v>34931.129999999997</v>
      </c>
      <c r="L3397" s="62">
        <v>22030</v>
      </c>
      <c r="M3397" s="62">
        <v>30.6</v>
      </c>
      <c r="N3397" s="62">
        <v>582.19000000000005</v>
      </c>
      <c r="O3397" s="62">
        <v>421245.03</v>
      </c>
      <c r="P3397" s="63"/>
      <c r="Q3397" s="63"/>
      <c r="R3397" s="63"/>
      <c r="S3397" s="63"/>
      <c r="T3397" s="63"/>
      <c r="U3397" s="63"/>
      <c r="V3397" s="63"/>
      <c r="W3397" s="63"/>
      <c r="X3397" s="63"/>
      <c r="Y3397" s="63"/>
      <c r="Z3397" s="62">
        <v>686382</v>
      </c>
      <c r="AA3397" s="62">
        <v>102537</v>
      </c>
      <c r="AB3397" s="62">
        <v>142.41</v>
      </c>
      <c r="AC3397" s="62">
        <v>11439.7</v>
      </c>
    </row>
    <row r="3398" spans="1:29" ht="30" x14ac:dyDescent="0.25">
      <c r="A3398" s="61" t="s">
        <v>227</v>
      </c>
      <c r="B3398" s="61" t="s">
        <v>228</v>
      </c>
      <c r="C3398" s="62">
        <v>2009</v>
      </c>
      <c r="D3398" s="61" t="s">
        <v>89</v>
      </c>
      <c r="E3398" s="62">
        <v>50</v>
      </c>
      <c r="F3398" s="62">
        <v>195360</v>
      </c>
      <c r="G3398" s="62">
        <v>29121</v>
      </c>
      <c r="H3398" s="62">
        <v>48.54</v>
      </c>
      <c r="I3398" s="62">
        <v>3907.2</v>
      </c>
      <c r="J3398" s="62">
        <v>181684.8</v>
      </c>
      <c r="K3398" s="62">
        <v>11913.68</v>
      </c>
      <c r="L3398" s="62">
        <v>15705</v>
      </c>
      <c r="M3398" s="62">
        <v>26.18</v>
      </c>
      <c r="N3398" s="62">
        <v>238.27</v>
      </c>
      <c r="O3398" s="62">
        <v>143670.59</v>
      </c>
      <c r="P3398" s="63"/>
      <c r="Q3398" s="63"/>
      <c r="R3398" s="63"/>
      <c r="S3398" s="63"/>
      <c r="T3398" s="63"/>
      <c r="U3398" s="63"/>
      <c r="V3398" s="63"/>
      <c r="W3398" s="63"/>
      <c r="X3398" s="63"/>
      <c r="Y3398" s="63"/>
      <c r="Z3398" s="62">
        <v>159.38999999999999</v>
      </c>
      <c r="AA3398" s="62">
        <v>11417</v>
      </c>
      <c r="AB3398" s="62">
        <v>19.03</v>
      </c>
      <c r="AC3398" s="62">
        <v>3.19</v>
      </c>
    </row>
    <row r="3399" spans="1:29" ht="30" x14ac:dyDescent="0.25">
      <c r="A3399" s="61" t="s">
        <v>231</v>
      </c>
      <c r="B3399" s="61" t="s">
        <v>232</v>
      </c>
      <c r="C3399" s="62">
        <v>2007</v>
      </c>
      <c r="D3399" s="61" t="s">
        <v>301</v>
      </c>
      <c r="E3399" s="62">
        <v>96</v>
      </c>
      <c r="F3399" s="62">
        <v>726000</v>
      </c>
      <c r="G3399" s="62">
        <v>88615</v>
      </c>
      <c r="H3399" s="62">
        <v>76.92</v>
      </c>
      <c r="I3399" s="62">
        <v>7562.5</v>
      </c>
      <c r="J3399" s="62">
        <v>675180</v>
      </c>
      <c r="K3399" s="62">
        <v>0</v>
      </c>
      <c r="L3399" s="63"/>
      <c r="M3399" s="63"/>
      <c r="N3399" s="63"/>
      <c r="O3399" s="63"/>
      <c r="P3399" s="63"/>
      <c r="Q3399" s="63"/>
      <c r="R3399" s="63"/>
      <c r="S3399" s="63"/>
      <c r="T3399" s="63"/>
      <c r="U3399" s="63"/>
      <c r="V3399" s="63"/>
      <c r="W3399" s="63"/>
      <c r="X3399" s="63"/>
      <c r="Y3399" s="63"/>
      <c r="Z3399" s="62">
        <v>399700</v>
      </c>
      <c r="AA3399" s="62">
        <v>21691</v>
      </c>
      <c r="AB3399" s="62">
        <v>18.829999999999998</v>
      </c>
      <c r="AC3399" s="62">
        <v>4163.54</v>
      </c>
    </row>
    <row r="3400" spans="1:29" ht="30" x14ac:dyDescent="0.25">
      <c r="A3400" s="61" t="s">
        <v>87</v>
      </c>
      <c r="B3400" s="61" t="s">
        <v>88</v>
      </c>
      <c r="C3400" s="62">
        <v>2017</v>
      </c>
      <c r="D3400" s="61" t="s">
        <v>94</v>
      </c>
      <c r="E3400" s="62">
        <v>2</v>
      </c>
      <c r="F3400" s="63"/>
      <c r="G3400" s="63"/>
      <c r="H3400" s="63"/>
      <c r="I3400" s="63"/>
      <c r="J3400" s="63"/>
      <c r="K3400" s="62">
        <v>1228.9000000000001</v>
      </c>
      <c r="L3400" s="62">
        <v>1424</v>
      </c>
      <c r="M3400" s="62">
        <v>59.33</v>
      </c>
      <c r="N3400" s="62">
        <v>614.45000000000005</v>
      </c>
      <c r="O3400" s="62">
        <v>14819.72</v>
      </c>
      <c r="P3400" s="63"/>
      <c r="Q3400" s="63"/>
      <c r="R3400" s="63"/>
      <c r="S3400" s="63"/>
      <c r="T3400" s="63"/>
      <c r="U3400" s="63"/>
      <c r="V3400" s="63"/>
      <c r="W3400" s="63"/>
      <c r="X3400" s="63"/>
      <c r="Y3400" s="63"/>
      <c r="Z3400" s="62">
        <v>14939</v>
      </c>
      <c r="AA3400" s="62">
        <v>1975</v>
      </c>
      <c r="AB3400" s="62">
        <v>82.29</v>
      </c>
      <c r="AC3400" s="62">
        <v>7469.5</v>
      </c>
    </row>
    <row r="3401" spans="1:29" ht="30" x14ac:dyDescent="0.25">
      <c r="A3401" s="61" t="s">
        <v>452</v>
      </c>
      <c r="B3401" s="61" t="s">
        <v>453</v>
      </c>
      <c r="C3401" s="62">
        <v>2016</v>
      </c>
      <c r="D3401" s="61" t="s">
        <v>75</v>
      </c>
      <c r="E3401" s="62">
        <v>12</v>
      </c>
      <c r="F3401" s="62">
        <v>123</v>
      </c>
      <c r="G3401" s="62">
        <v>35</v>
      </c>
      <c r="H3401" s="62">
        <v>0.24</v>
      </c>
      <c r="I3401" s="62">
        <v>10.25</v>
      </c>
      <c r="J3401" s="62">
        <v>114.39</v>
      </c>
      <c r="K3401" s="62">
        <v>198.84</v>
      </c>
      <c r="L3401" s="62">
        <v>232</v>
      </c>
      <c r="M3401" s="62">
        <v>1.61</v>
      </c>
      <c r="N3401" s="62">
        <v>16.57</v>
      </c>
      <c r="O3401" s="62">
        <v>2397.8200000000002</v>
      </c>
      <c r="P3401" s="63"/>
      <c r="Q3401" s="63"/>
      <c r="R3401" s="63"/>
      <c r="S3401" s="63"/>
      <c r="T3401" s="63"/>
      <c r="U3401" s="63"/>
      <c r="V3401" s="63"/>
      <c r="W3401" s="63"/>
      <c r="X3401" s="63"/>
      <c r="Y3401" s="63"/>
      <c r="Z3401" s="62">
        <v>214.05</v>
      </c>
      <c r="AA3401" s="62">
        <v>10960</v>
      </c>
      <c r="AB3401" s="62">
        <v>76.11</v>
      </c>
      <c r="AC3401" s="62">
        <v>17.84</v>
      </c>
    </row>
    <row r="3402" spans="1:29" x14ac:dyDescent="0.25">
      <c r="A3402" s="61" t="s">
        <v>319</v>
      </c>
      <c r="B3402" s="61" t="s">
        <v>320</v>
      </c>
      <c r="C3402" s="62">
        <v>2007</v>
      </c>
      <c r="D3402" s="61" t="s">
        <v>78</v>
      </c>
      <c r="E3402" s="62">
        <v>72</v>
      </c>
      <c r="F3402" s="62">
        <v>830248</v>
      </c>
      <c r="G3402" s="62">
        <v>210737</v>
      </c>
      <c r="H3402" s="62">
        <v>243.91</v>
      </c>
      <c r="I3402" s="62">
        <v>11531.22</v>
      </c>
      <c r="J3402" s="62">
        <v>772130.64</v>
      </c>
      <c r="K3402" s="62">
        <v>0</v>
      </c>
      <c r="L3402" s="63"/>
      <c r="M3402" s="63"/>
      <c r="N3402" s="63"/>
      <c r="O3402" s="63"/>
      <c r="P3402" s="63"/>
      <c r="Q3402" s="63"/>
      <c r="R3402" s="63"/>
      <c r="S3402" s="63"/>
      <c r="T3402" s="63"/>
      <c r="U3402" s="63"/>
      <c r="V3402" s="63"/>
      <c r="W3402" s="63"/>
      <c r="X3402" s="63"/>
      <c r="Y3402" s="63"/>
      <c r="Z3402" s="62">
        <v>3953.75</v>
      </c>
      <c r="AA3402" s="62">
        <v>13058</v>
      </c>
      <c r="AB3402" s="62">
        <v>15.11</v>
      </c>
      <c r="AC3402" s="62">
        <v>54.91</v>
      </c>
    </row>
    <row r="3403" spans="1:29" x14ac:dyDescent="0.25">
      <c r="A3403" s="61" t="s">
        <v>229</v>
      </c>
      <c r="B3403" s="61" t="s">
        <v>230</v>
      </c>
      <c r="C3403" s="62">
        <v>2012</v>
      </c>
      <c r="D3403" s="61" t="s">
        <v>78</v>
      </c>
      <c r="E3403" s="62">
        <v>68</v>
      </c>
      <c r="F3403" s="62">
        <v>215680</v>
      </c>
      <c r="G3403" s="62">
        <v>27847</v>
      </c>
      <c r="H3403" s="62">
        <v>34.130000000000003</v>
      </c>
      <c r="I3403" s="62">
        <v>3171.76</v>
      </c>
      <c r="J3403" s="62">
        <v>200582.39999999999</v>
      </c>
      <c r="K3403" s="62">
        <v>38869.440000000002</v>
      </c>
      <c r="L3403" s="62">
        <v>49838</v>
      </c>
      <c r="M3403" s="62">
        <v>61.08</v>
      </c>
      <c r="N3403" s="62">
        <v>571.61</v>
      </c>
      <c r="O3403" s="62">
        <v>468738.24</v>
      </c>
      <c r="P3403" s="63"/>
      <c r="Q3403" s="63"/>
      <c r="R3403" s="63"/>
      <c r="S3403" s="63"/>
      <c r="T3403" s="63"/>
      <c r="U3403" s="63"/>
      <c r="V3403" s="63"/>
      <c r="W3403" s="63"/>
      <c r="X3403" s="63"/>
      <c r="Y3403" s="63"/>
      <c r="Z3403" s="62">
        <v>678000</v>
      </c>
      <c r="AA3403" s="62">
        <v>21544</v>
      </c>
      <c r="AB3403" s="62">
        <v>26.4</v>
      </c>
      <c r="AC3403" s="62">
        <v>9970.59</v>
      </c>
    </row>
    <row r="3404" spans="1:29" x14ac:dyDescent="0.25">
      <c r="A3404" s="61" t="s">
        <v>285</v>
      </c>
      <c r="B3404" s="61" t="s">
        <v>286</v>
      </c>
      <c r="C3404" s="62">
        <v>2011</v>
      </c>
      <c r="D3404" s="61" t="s">
        <v>99</v>
      </c>
      <c r="E3404" s="62">
        <v>80</v>
      </c>
      <c r="F3404" s="62">
        <v>579520</v>
      </c>
      <c r="G3404" s="62">
        <v>50598</v>
      </c>
      <c r="H3404" s="62">
        <v>52.71</v>
      </c>
      <c r="I3404" s="62">
        <v>7244</v>
      </c>
      <c r="J3404" s="62">
        <v>538953.6</v>
      </c>
      <c r="K3404" s="62">
        <v>102324</v>
      </c>
      <c r="L3404" s="62">
        <v>79633</v>
      </c>
      <c r="M3404" s="62">
        <v>82.95</v>
      </c>
      <c r="N3404" s="62">
        <v>1279.05</v>
      </c>
      <c r="O3404" s="62">
        <v>1233955.81</v>
      </c>
      <c r="P3404" s="63"/>
      <c r="Q3404" s="63"/>
      <c r="R3404" s="63"/>
      <c r="S3404" s="63"/>
      <c r="T3404" s="63"/>
      <c r="U3404" s="63"/>
      <c r="V3404" s="63"/>
      <c r="W3404" s="63"/>
      <c r="X3404" s="63"/>
      <c r="Y3404" s="63"/>
      <c r="Z3404" s="62">
        <v>35100</v>
      </c>
      <c r="AA3404" s="62">
        <v>1089</v>
      </c>
      <c r="AB3404" s="62">
        <v>1.1299999999999999</v>
      </c>
      <c r="AC3404" s="62">
        <v>438.75</v>
      </c>
    </row>
    <row r="3405" spans="1:29" x14ac:dyDescent="0.25">
      <c r="A3405" s="61" t="s">
        <v>79</v>
      </c>
      <c r="B3405" s="61" t="s">
        <v>80</v>
      </c>
      <c r="C3405" s="62">
        <v>2014</v>
      </c>
      <c r="D3405" s="61" t="s">
        <v>99</v>
      </c>
      <c r="E3405" s="62">
        <v>64</v>
      </c>
      <c r="F3405" s="62">
        <v>207140</v>
      </c>
      <c r="G3405" s="62">
        <v>37047</v>
      </c>
      <c r="H3405" s="62">
        <v>48.24</v>
      </c>
      <c r="I3405" s="62">
        <v>3236.56</v>
      </c>
      <c r="J3405" s="62">
        <v>192640.2</v>
      </c>
      <c r="K3405" s="62">
        <v>29627.55</v>
      </c>
      <c r="L3405" s="62">
        <v>38310</v>
      </c>
      <c r="M3405" s="62">
        <v>49.88</v>
      </c>
      <c r="N3405" s="62">
        <v>462.93</v>
      </c>
      <c r="O3405" s="62">
        <v>357287.47</v>
      </c>
      <c r="P3405" s="63"/>
      <c r="Q3405" s="63"/>
      <c r="R3405" s="63"/>
      <c r="S3405" s="63"/>
      <c r="T3405" s="63"/>
      <c r="U3405" s="63"/>
      <c r="V3405" s="63"/>
      <c r="W3405" s="63"/>
      <c r="X3405" s="63"/>
      <c r="Y3405" s="63"/>
      <c r="Z3405" s="62">
        <v>182432</v>
      </c>
      <c r="AA3405" s="62">
        <v>9433</v>
      </c>
      <c r="AB3405" s="62">
        <v>12.28</v>
      </c>
      <c r="AC3405" s="62">
        <v>2850.5</v>
      </c>
    </row>
    <row r="3406" spans="1:29" ht="30" x14ac:dyDescent="0.25">
      <c r="A3406" s="61" t="s">
        <v>153</v>
      </c>
      <c r="B3406" s="61" t="s">
        <v>154</v>
      </c>
      <c r="C3406" s="62">
        <v>2008</v>
      </c>
      <c r="D3406" s="61" t="s">
        <v>78</v>
      </c>
      <c r="E3406" s="62">
        <v>75</v>
      </c>
      <c r="F3406" s="62">
        <v>177600</v>
      </c>
      <c r="G3406" s="62">
        <v>28273</v>
      </c>
      <c r="H3406" s="62">
        <v>31.41</v>
      </c>
      <c r="I3406" s="62">
        <v>2368</v>
      </c>
      <c r="J3406" s="62">
        <v>165168</v>
      </c>
      <c r="K3406" s="62">
        <v>43101.84</v>
      </c>
      <c r="L3406" s="62">
        <v>61987</v>
      </c>
      <c r="M3406" s="62">
        <v>68.87</v>
      </c>
      <c r="N3406" s="62">
        <v>574.69000000000005</v>
      </c>
      <c r="O3406" s="62">
        <v>519778.05</v>
      </c>
      <c r="P3406" s="63"/>
      <c r="Q3406" s="63"/>
      <c r="R3406" s="63"/>
      <c r="S3406" s="63"/>
      <c r="T3406" s="63"/>
      <c r="U3406" s="63"/>
      <c r="V3406" s="63"/>
      <c r="W3406" s="63"/>
      <c r="X3406" s="63"/>
      <c r="Y3406" s="63"/>
      <c r="Z3406" s="62">
        <v>0</v>
      </c>
      <c r="AA3406" s="63"/>
      <c r="AB3406" s="63"/>
      <c r="AC3406" s="62">
        <v>0</v>
      </c>
    </row>
    <row r="3407" spans="1:29" ht="45" x14ac:dyDescent="0.25">
      <c r="A3407" s="61" t="s">
        <v>460</v>
      </c>
      <c r="B3407" s="61" t="s">
        <v>461</v>
      </c>
      <c r="C3407" s="62">
        <v>2015</v>
      </c>
      <c r="D3407" s="61" t="s">
        <v>78</v>
      </c>
      <c r="E3407" s="62">
        <v>48</v>
      </c>
      <c r="F3407" s="62">
        <v>470887</v>
      </c>
      <c r="G3407" s="62">
        <v>65334</v>
      </c>
      <c r="H3407" s="62">
        <v>113.43</v>
      </c>
      <c r="I3407" s="62">
        <v>9810.15</v>
      </c>
      <c r="J3407" s="62">
        <v>437924.91</v>
      </c>
      <c r="K3407" s="62">
        <v>0</v>
      </c>
      <c r="L3407" s="63"/>
      <c r="M3407" s="63"/>
      <c r="N3407" s="63"/>
      <c r="O3407" s="63"/>
      <c r="P3407" s="63"/>
      <c r="Q3407" s="63"/>
      <c r="R3407" s="63"/>
      <c r="S3407" s="63"/>
      <c r="T3407" s="63"/>
      <c r="U3407" s="63"/>
      <c r="V3407" s="63"/>
      <c r="W3407" s="63"/>
      <c r="X3407" s="63"/>
      <c r="Y3407" s="63"/>
      <c r="Z3407" s="62">
        <v>108743</v>
      </c>
      <c r="AA3407" s="62">
        <v>5741</v>
      </c>
      <c r="AB3407" s="62">
        <v>9.9700000000000006</v>
      </c>
      <c r="AC3407" s="62">
        <v>2265.48</v>
      </c>
    </row>
    <row r="3408" spans="1:29" ht="30" x14ac:dyDescent="0.25">
      <c r="A3408" s="61" t="s">
        <v>500</v>
      </c>
      <c r="B3408" s="61" t="s">
        <v>501</v>
      </c>
      <c r="C3408" s="62">
        <v>2011</v>
      </c>
      <c r="D3408" s="61" t="s">
        <v>78</v>
      </c>
      <c r="E3408" s="62">
        <v>100</v>
      </c>
      <c r="F3408" s="62">
        <v>1442443</v>
      </c>
      <c r="G3408" s="62">
        <v>143971</v>
      </c>
      <c r="H3408" s="62">
        <v>119.98</v>
      </c>
      <c r="I3408" s="62">
        <v>14424.43</v>
      </c>
      <c r="J3408" s="62">
        <v>1341471.99</v>
      </c>
      <c r="K3408" s="62">
        <v>0</v>
      </c>
      <c r="L3408" s="63"/>
      <c r="M3408" s="63"/>
      <c r="N3408" s="63"/>
      <c r="O3408" s="63"/>
      <c r="P3408" s="63"/>
      <c r="Q3408" s="63"/>
      <c r="R3408" s="63"/>
      <c r="S3408" s="63"/>
      <c r="T3408" s="63"/>
      <c r="U3408" s="63"/>
      <c r="V3408" s="63"/>
      <c r="W3408" s="63"/>
      <c r="X3408" s="63"/>
      <c r="Y3408" s="63"/>
      <c r="Z3408" s="62">
        <v>2550.36</v>
      </c>
      <c r="AA3408" s="62">
        <v>19043</v>
      </c>
      <c r="AB3408" s="62">
        <v>15.87</v>
      </c>
      <c r="AC3408" s="62">
        <v>25.5</v>
      </c>
    </row>
    <row r="3409" spans="1:29" x14ac:dyDescent="0.25">
      <c r="A3409" s="61" t="s">
        <v>475</v>
      </c>
      <c r="B3409" s="61" t="s">
        <v>476</v>
      </c>
      <c r="C3409" s="62">
        <v>2018</v>
      </c>
      <c r="D3409" s="61" t="s">
        <v>75</v>
      </c>
      <c r="E3409" s="62">
        <v>13</v>
      </c>
      <c r="F3409" s="62">
        <v>1499</v>
      </c>
      <c r="G3409" s="62">
        <v>431</v>
      </c>
      <c r="H3409" s="62">
        <v>2.76</v>
      </c>
      <c r="I3409" s="62">
        <v>115.31</v>
      </c>
      <c r="J3409" s="62">
        <v>1394.07</v>
      </c>
      <c r="K3409" s="62">
        <v>0</v>
      </c>
      <c r="L3409" s="62">
        <v>1061</v>
      </c>
      <c r="M3409" s="62">
        <v>6.8</v>
      </c>
      <c r="N3409" s="63"/>
      <c r="O3409" s="63"/>
      <c r="P3409" s="63"/>
      <c r="Q3409" s="63"/>
      <c r="R3409" s="63"/>
      <c r="S3409" s="63"/>
      <c r="T3409" s="63"/>
      <c r="U3409" s="63"/>
      <c r="V3409" s="63"/>
      <c r="W3409" s="63"/>
      <c r="X3409" s="63"/>
      <c r="Y3409" s="63"/>
      <c r="Z3409" s="62">
        <v>0</v>
      </c>
      <c r="AA3409" s="62">
        <v>4189</v>
      </c>
      <c r="AB3409" s="62">
        <v>26.85</v>
      </c>
      <c r="AC3409" s="62">
        <v>0</v>
      </c>
    </row>
    <row r="3410" spans="1:29" ht="30" x14ac:dyDescent="0.25">
      <c r="A3410" s="61" t="s">
        <v>233</v>
      </c>
      <c r="B3410" s="61" t="s">
        <v>234</v>
      </c>
      <c r="C3410" s="62">
        <v>2014</v>
      </c>
      <c r="D3410" s="61" t="s">
        <v>72</v>
      </c>
      <c r="E3410" s="62">
        <v>97</v>
      </c>
      <c r="F3410" s="62">
        <v>1017943</v>
      </c>
      <c r="G3410" s="62">
        <v>142363</v>
      </c>
      <c r="H3410" s="62">
        <v>122.3</v>
      </c>
      <c r="I3410" s="62">
        <v>10494.26</v>
      </c>
      <c r="J3410" s="62">
        <v>946686.99</v>
      </c>
      <c r="K3410" s="62">
        <v>11967.99</v>
      </c>
      <c r="L3410" s="62">
        <v>16347</v>
      </c>
      <c r="M3410" s="62">
        <v>14.04</v>
      </c>
      <c r="N3410" s="62">
        <v>123.38</v>
      </c>
      <c r="O3410" s="62">
        <v>144325.60999999999</v>
      </c>
      <c r="P3410" s="63"/>
      <c r="Q3410" s="63"/>
      <c r="R3410" s="63"/>
      <c r="S3410" s="63"/>
      <c r="T3410" s="63"/>
      <c r="U3410" s="63"/>
      <c r="V3410" s="63"/>
      <c r="W3410" s="63"/>
      <c r="X3410" s="63"/>
      <c r="Y3410" s="63"/>
      <c r="Z3410" s="62">
        <v>3515.81</v>
      </c>
      <c r="AA3410" s="62">
        <v>53860</v>
      </c>
      <c r="AB3410" s="62">
        <v>46.27</v>
      </c>
      <c r="AC3410" s="62">
        <v>36.25</v>
      </c>
    </row>
    <row r="3411" spans="1:29" x14ac:dyDescent="0.25">
      <c r="A3411" s="61" t="s">
        <v>409</v>
      </c>
      <c r="B3411" s="61" t="s">
        <v>410</v>
      </c>
      <c r="C3411" s="62">
        <v>2015</v>
      </c>
      <c r="D3411" s="61" t="s">
        <v>75</v>
      </c>
      <c r="E3411" s="62">
        <v>6</v>
      </c>
      <c r="F3411" s="63"/>
      <c r="G3411" s="63"/>
      <c r="H3411" s="63"/>
      <c r="I3411" s="63"/>
      <c r="J3411" s="63"/>
      <c r="K3411" s="62">
        <v>0</v>
      </c>
      <c r="L3411" s="63"/>
      <c r="M3411" s="63"/>
      <c r="N3411" s="63"/>
      <c r="O3411" s="63"/>
      <c r="P3411" s="63"/>
      <c r="Q3411" s="63"/>
      <c r="R3411" s="63"/>
      <c r="S3411" s="63"/>
      <c r="T3411" s="63"/>
      <c r="U3411" s="63"/>
      <c r="V3411" s="63"/>
      <c r="W3411" s="63"/>
      <c r="X3411" s="63"/>
      <c r="Y3411" s="63"/>
      <c r="Z3411" s="62">
        <v>590.87</v>
      </c>
      <c r="AA3411" s="62">
        <v>2683</v>
      </c>
      <c r="AB3411" s="62">
        <v>37.26</v>
      </c>
      <c r="AC3411" s="62">
        <v>98.48</v>
      </c>
    </row>
    <row r="3412" spans="1:29" ht="30" x14ac:dyDescent="0.25">
      <c r="A3412" s="61" t="s">
        <v>142</v>
      </c>
      <c r="B3412" s="61" t="s">
        <v>143</v>
      </c>
      <c r="C3412" s="62">
        <v>2010</v>
      </c>
      <c r="D3412" s="61" t="s">
        <v>135</v>
      </c>
      <c r="E3412" s="62">
        <v>50</v>
      </c>
      <c r="F3412" s="62">
        <v>0</v>
      </c>
      <c r="G3412" s="62">
        <v>0</v>
      </c>
      <c r="H3412" s="62">
        <v>0</v>
      </c>
      <c r="I3412" s="62">
        <v>0</v>
      </c>
      <c r="J3412" s="62">
        <v>0</v>
      </c>
      <c r="K3412" s="62">
        <v>639.19000000000005</v>
      </c>
      <c r="L3412" s="62">
        <v>1093</v>
      </c>
      <c r="M3412" s="62">
        <v>1.82</v>
      </c>
      <c r="N3412" s="63"/>
      <c r="O3412" s="63"/>
      <c r="P3412" s="63"/>
      <c r="Q3412" s="63"/>
      <c r="R3412" s="63"/>
      <c r="S3412" s="63"/>
      <c r="T3412" s="63"/>
      <c r="U3412" s="63"/>
      <c r="V3412" s="63"/>
      <c r="W3412" s="63"/>
      <c r="X3412" s="63"/>
      <c r="Y3412" s="63"/>
      <c r="Z3412" s="62">
        <v>4078</v>
      </c>
      <c r="AA3412" s="62">
        <v>16272</v>
      </c>
      <c r="AB3412" s="62">
        <v>27.12</v>
      </c>
      <c r="AC3412" s="62">
        <v>81.56</v>
      </c>
    </row>
    <row r="3413" spans="1:29" ht="30" x14ac:dyDescent="0.25">
      <c r="A3413" s="61" t="s">
        <v>277</v>
      </c>
      <c r="B3413" s="61" t="s">
        <v>278</v>
      </c>
      <c r="C3413" s="62">
        <v>2016</v>
      </c>
      <c r="D3413" s="61" t="s">
        <v>89</v>
      </c>
      <c r="E3413" s="62">
        <v>48</v>
      </c>
      <c r="F3413" s="62">
        <v>393645</v>
      </c>
      <c r="G3413" s="62">
        <v>54073</v>
      </c>
      <c r="H3413" s="62">
        <v>93.88</v>
      </c>
      <c r="I3413" s="62">
        <v>8200.94</v>
      </c>
      <c r="J3413" s="62">
        <v>366089.85</v>
      </c>
      <c r="K3413" s="62">
        <v>0</v>
      </c>
      <c r="L3413" s="63"/>
      <c r="M3413" s="63"/>
      <c r="N3413" s="63"/>
      <c r="O3413" s="63"/>
      <c r="P3413" s="63"/>
      <c r="Q3413" s="63"/>
      <c r="R3413" s="63"/>
      <c r="S3413" s="63"/>
      <c r="T3413" s="63"/>
      <c r="U3413" s="63"/>
      <c r="V3413" s="63"/>
      <c r="W3413" s="63"/>
      <c r="X3413" s="63"/>
      <c r="Y3413" s="63"/>
      <c r="Z3413" s="62">
        <v>129100</v>
      </c>
      <c r="AA3413" s="62">
        <v>5847</v>
      </c>
      <c r="AB3413" s="62">
        <v>10.15</v>
      </c>
      <c r="AC3413" s="62">
        <v>2689.58</v>
      </c>
    </row>
    <row r="3414" spans="1:29" ht="30" x14ac:dyDescent="0.25">
      <c r="A3414" s="61" t="s">
        <v>309</v>
      </c>
      <c r="B3414" s="61" t="s">
        <v>310</v>
      </c>
      <c r="C3414" s="62">
        <v>2009</v>
      </c>
      <c r="D3414" s="61" t="s">
        <v>298</v>
      </c>
      <c r="E3414" s="62">
        <v>18</v>
      </c>
      <c r="F3414" s="62">
        <v>0</v>
      </c>
      <c r="G3414" s="62">
        <v>0</v>
      </c>
      <c r="H3414" s="62">
        <v>0</v>
      </c>
      <c r="I3414" s="62">
        <v>0</v>
      </c>
      <c r="J3414" s="62">
        <v>0</v>
      </c>
      <c r="K3414" s="62">
        <v>0</v>
      </c>
      <c r="L3414" s="62">
        <v>0</v>
      </c>
      <c r="M3414" s="62">
        <v>0</v>
      </c>
      <c r="N3414" s="62">
        <v>0</v>
      </c>
      <c r="O3414" s="62">
        <v>0</v>
      </c>
      <c r="P3414" s="62">
        <v>0</v>
      </c>
      <c r="Q3414" s="62">
        <v>0</v>
      </c>
      <c r="R3414" s="62">
        <v>0</v>
      </c>
      <c r="S3414" s="62">
        <v>0</v>
      </c>
      <c r="T3414" s="62">
        <v>0</v>
      </c>
      <c r="U3414" s="62">
        <v>0</v>
      </c>
      <c r="V3414" s="62">
        <v>0</v>
      </c>
      <c r="W3414" s="62">
        <v>0</v>
      </c>
      <c r="X3414" s="62">
        <v>0</v>
      </c>
      <c r="Y3414" s="62">
        <v>0</v>
      </c>
      <c r="Z3414" s="62">
        <v>0</v>
      </c>
      <c r="AA3414" s="62">
        <v>0</v>
      </c>
      <c r="AB3414" s="62">
        <v>0</v>
      </c>
      <c r="AC3414" s="62">
        <v>0</v>
      </c>
    </row>
    <row r="3415" spans="1:29" ht="30" x14ac:dyDescent="0.25">
      <c r="A3415" s="61" t="s">
        <v>231</v>
      </c>
      <c r="B3415" s="61" t="s">
        <v>232</v>
      </c>
      <c r="C3415" s="62">
        <v>2003</v>
      </c>
      <c r="D3415" s="61" t="s">
        <v>89</v>
      </c>
      <c r="E3415" s="62">
        <v>68</v>
      </c>
      <c r="F3415" s="62">
        <v>126120</v>
      </c>
      <c r="G3415" s="62">
        <v>10628</v>
      </c>
      <c r="H3415" s="62">
        <v>13.02</v>
      </c>
      <c r="I3415" s="62">
        <v>1854.71</v>
      </c>
      <c r="J3415" s="62">
        <v>117291.6</v>
      </c>
      <c r="K3415" s="62">
        <v>15162.95</v>
      </c>
      <c r="L3415" s="62">
        <v>14098</v>
      </c>
      <c r="M3415" s="62">
        <v>17.28</v>
      </c>
      <c r="N3415" s="63"/>
      <c r="O3415" s="63"/>
      <c r="P3415" s="63"/>
      <c r="Q3415" s="63"/>
      <c r="R3415" s="63"/>
      <c r="S3415" s="63"/>
      <c r="T3415" s="63"/>
      <c r="U3415" s="63"/>
      <c r="V3415" s="63"/>
      <c r="W3415" s="63"/>
      <c r="X3415" s="63"/>
      <c r="Y3415" s="63"/>
      <c r="Z3415" s="62">
        <v>0</v>
      </c>
      <c r="AA3415" s="63"/>
      <c r="AB3415" s="63"/>
      <c r="AC3415" s="62">
        <v>0</v>
      </c>
    </row>
    <row r="3416" spans="1:29" x14ac:dyDescent="0.25">
      <c r="A3416" s="61" t="s">
        <v>304</v>
      </c>
      <c r="B3416" s="61" t="s">
        <v>305</v>
      </c>
      <c r="C3416" s="62">
        <v>2008</v>
      </c>
      <c r="D3416" s="61" t="s">
        <v>75</v>
      </c>
      <c r="E3416" s="62">
        <v>6</v>
      </c>
      <c r="F3416" s="62">
        <v>1155</v>
      </c>
      <c r="G3416" s="62">
        <v>324</v>
      </c>
      <c r="H3416" s="62">
        <v>4.5</v>
      </c>
      <c r="I3416" s="62">
        <v>192.5</v>
      </c>
      <c r="J3416" s="62">
        <v>1074.1500000000001</v>
      </c>
      <c r="K3416" s="62">
        <v>42</v>
      </c>
      <c r="L3416" s="62">
        <v>88</v>
      </c>
      <c r="M3416" s="62">
        <v>1.22</v>
      </c>
      <c r="N3416" s="63"/>
      <c r="O3416" s="63"/>
      <c r="P3416" s="63"/>
      <c r="Q3416" s="63"/>
      <c r="R3416" s="63"/>
      <c r="S3416" s="63"/>
      <c r="T3416" s="63"/>
      <c r="U3416" s="63"/>
      <c r="V3416" s="63"/>
      <c r="W3416" s="63"/>
      <c r="X3416" s="63"/>
      <c r="Y3416" s="63"/>
      <c r="Z3416" s="62">
        <v>399.71</v>
      </c>
      <c r="AA3416" s="62">
        <v>2418</v>
      </c>
      <c r="AB3416" s="62">
        <v>33.58</v>
      </c>
      <c r="AC3416" s="62">
        <v>66.62</v>
      </c>
    </row>
    <row r="3417" spans="1:29" x14ac:dyDescent="0.25">
      <c r="A3417" s="61" t="s">
        <v>376</v>
      </c>
      <c r="B3417" s="61" t="s">
        <v>377</v>
      </c>
      <c r="C3417" s="62">
        <v>2014</v>
      </c>
      <c r="D3417" s="61" t="s">
        <v>78</v>
      </c>
      <c r="E3417" s="62">
        <v>42</v>
      </c>
      <c r="F3417" s="62">
        <v>267600</v>
      </c>
      <c r="G3417" s="62">
        <v>35324</v>
      </c>
      <c r="H3417" s="62">
        <v>70.09</v>
      </c>
      <c r="I3417" s="62">
        <v>6371.43</v>
      </c>
      <c r="J3417" s="62">
        <v>248868</v>
      </c>
      <c r="K3417" s="62">
        <v>23228.9</v>
      </c>
      <c r="L3417" s="62">
        <v>25806</v>
      </c>
      <c r="M3417" s="62">
        <v>51.2</v>
      </c>
      <c r="N3417" s="62">
        <v>553.07000000000005</v>
      </c>
      <c r="O3417" s="62">
        <v>280124.32</v>
      </c>
      <c r="P3417" s="63"/>
      <c r="Q3417" s="63"/>
      <c r="R3417" s="63"/>
      <c r="S3417" s="63"/>
      <c r="T3417" s="63"/>
      <c r="U3417" s="63"/>
      <c r="V3417" s="63"/>
      <c r="W3417" s="63"/>
      <c r="X3417" s="63"/>
      <c r="Y3417" s="63"/>
      <c r="Z3417" s="62">
        <v>53850</v>
      </c>
      <c r="AA3417" s="62">
        <v>3457</v>
      </c>
      <c r="AB3417" s="62">
        <v>6.86</v>
      </c>
      <c r="AC3417" s="62">
        <v>1282.1400000000001</v>
      </c>
    </row>
    <row r="3418" spans="1:29" x14ac:dyDescent="0.25">
      <c r="A3418" s="61" t="s">
        <v>90</v>
      </c>
      <c r="B3418" s="61" t="s">
        <v>91</v>
      </c>
      <c r="C3418" s="62">
        <v>2012</v>
      </c>
      <c r="D3418" s="61" t="s">
        <v>99</v>
      </c>
      <c r="E3418" s="62">
        <v>26</v>
      </c>
      <c r="F3418" s="63"/>
      <c r="G3418" s="63"/>
      <c r="H3418" s="63"/>
      <c r="I3418" s="63"/>
      <c r="J3418" s="63"/>
      <c r="K3418" s="62">
        <v>0</v>
      </c>
      <c r="L3418" s="63"/>
      <c r="M3418" s="63"/>
      <c r="N3418" s="63"/>
      <c r="O3418" s="63"/>
      <c r="P3418" s="63"/>
      <c r="Q3418" s="63"/>
      <c r="R3418" s="63"/>
      <c r="S3418" s="63"/>
      <c r="T3418" s="63"/>
      <c r="U3418" s="63"/>
      <c r="V3418" s="63"/>
      <c r="W3418" s="63"/>
      <c r="X3418" s="63"/>
      <c r="Y3418" s="63"/>
      <c r="Z3418" s="62">
        <v>0</v>
      </c>
      <c r="AA3418" s="63"/>
      <c r="AB3418" s="63"/>
      <c r="AC3418" s="62">
        <v>0</v>
      </c>
    </row>
    <row r="3419" spans="1:29" ht="30" x14ac:dyDescent="0.25">
      <c r="A3419" s="61" t="s">
        <v>509</v>
      </c>
      <c r="B3419" s="61" t="s">
        <v>510</v>
      </c>
      <c r="C3419" s="62">
        <v>2008</v>
      </c>
      <c r="D3419" s="61" t="s">
        <v>99</v>
      </c>
      <c r="E3419" s="62">
        <v>40</v>
      </c>
      <c r="F3419" s="63"/>
      <c r="G3419" s="63"/>
      <c r="H3419" s="63"/>
      <c r="I3419" s="63"/>
      <c r="J3419" s="63"/>
      <c r="K3419" s="62">
        <v>3772.07</v>
      </c>
      <c r="L3419" s="62">
        <v>5796</v>
      </c>
      <c r="M3419" s="62">
        <v>12.08</v>
      </c>
      <c r="N3419" s="62">
        <v>94.3</v>
      </c>
      <c r="O3419" s="62">
        <v>45488.47</v>
      </c>
      <c r="P3419" s="63"/>
      <c r="Q3419" s="63"/>
      <c r="R3419" s="63"/>
      <c r="S3419" s="63"/>
      <c r="T3419" s="63"/>
      <c r="U3419" s="63"/>
      <c r="V3419" s="63"/>
      <c r="W3419" s="63"/>
      <c r="X3419" s="63"/>
      <c r="Y3419" s="63"/>
      <c r="Z3419" s="62">
        <v>1242</v>
      </c>
      <c r="AA3419" s="62">
        <v>13339</v>
      </c>
      <c r="AB3419" s="62">
        <v>27.79</v>
      </c>
      <c r="AC3419" s="62">
        <v>31.05</v>
      </c>
    </row>
    <row r="3420" spans="1:29" x14ac:dyDescent="0.25">
      <c r="A3420" s="61" t="s">
        <v>332</v>
      </c>
      <c r="B3420" s="61" t="s">
        <v>333</v>
      </c>
      <c r="C3420" s="62">
        <v>2012</v>
      </c>
      <c r="D3420" s="61" t="s">
        <v>72</v>
      </c>
      <c r="E3420" s="62">
        <v>74</v>
      </c>
      <c r="F3420" s="62">
        <v>772747</v>
      </c>
      <c r="G3420" s="62">
        <v>51702</v>
      </c>
      <c r="H3420" s="62">
        <v>58.22</v>
      </c>
      <c r="I3420" s="62">
        <v>10442.530000000001</v>
      </c>
      <c r="J3420" s="62">
        <v>718654.71</v>
      </c>
      <c r="K3420" s="62">
        <v>28197.87</v>
      </c>
      <c r="L3420" s="62">
        <v>27391</v>
      </c>
      <c r="M3420" s="62">
        <v>30.85</v>
      </c>
      <c r="N3420" s="62">
        <v>381.05</v>
      </c>
      <c r="O3420" s="62">
        <v>340046.53</v>
      </c>
      <c r="P3420" s="63"/>
      <c r="Q3420" s="63"/>
      <c r="R3420" s="63"/>
      <c r="S3420" s="63"/>
      <c r="T3420" s="63"/>
      <c r="U3420" s="63"/>
      <c r="V3420" s="63"/>
      <c r="W3420" s="63"/>
      <c r="X3420" s="63"/>
      <c r="Y3420" s="63"/>
      <c r="Z3420" s="62">
        <v>435243</v>
      </c>
      <c r="AA3420" s="62">
        <v>125422</v>
      </c>
      <c r="AB3420" s="62">
        <v>141.24</v>
      </c>
      <c r="AC3420" s="62">
        <v>5881.66</v>
      </c>
    </row>
    <row r="3421" spans="1:29" ht="30" x14ac:dyDescent="0.25">
      <c r="A3421" s="61" t="s">
        <v>526</v>
      </c>
      <c r="B3421" s="61" t="s">
        <v>527</v>
      </c>
      <c r="C3421" s="62">
        <v>2010</v>
      </c>
      <c r="D3421" s="61" t="s">
        <v>78</v>
      </c>
      <c r="E3421" s="62">
        <v>51</v>
      </c>
      <c r="F3421" s="62">
        <v>170960</v>
      </c>
      <c r="G3421" s="62">
        <v>26100</v>
      </c>
      <c r="H3421" s="62">
        <v>42.65</v>
      </c>
      <c r="I3421" s="62">
        <v>3352.16</v>
      </c>
      <c r="J3421" s="62">
        <v>158992.79999999999</v>
      </c>
      <c r="K3421" s="62">
        <v>22050.44</v>
      </c>
      <c r="L3421" s="62">
        <v>36138</v>
      </c>
      <c r="M3421" s="62">
        <v>59.05</v>
      </c>
      <c r="N3421" s="62">
        <v>432.36</v>
      </c>
      <c r="O3421" s="62">
        <v>265912.83</v>
      </c>
      <c r="P3421" s="63"/>
      <c r="Q3421" s="63"/>
      <c r="R3421" s="63"/>
      <c r="S3421" s="63"/>
      <c r="T3421" s="63"/>
      <c r="U3421" s="63"/>
      <c r="V3421" s="63"/>
      <c r="W3421" s="63"/>
      <c r="X3421" s="63"/>
      <c r="Y3421" s="63"/>
      <c r="Z3421" s="62">
        <v>1089926</v>
      </c>
      <c r="AA3421" s="62">
        <v>32739</v>
      </c>
      <c r="AB3421" s="62">
        <v>53.5</v>
      </c>
      <c r="AC3421" s="62">
        <v>21371.1</v>
      </c>
    </row>
    <row r="3422" spans="1:29" x14ac:dyDescent="0.25">
      <c r="A3422" s="61" t="s">
        <v>579</v>
      </c>
      <c r="B3422" s="61" t="s">
        <v>580</v>
      </c>
      <c r="C3422" s="62">
        <v>2016</v>
      </c>
      <c r="D3422" s="61" t="s">
        <v>78</v>
      </c>
      <c r="E3422" s="62">
        <v>60</v>
      </c>
      <c r="F3422" s="62">
        <v>556015</v>
      </c>
      <c r="G3422" s="62">
        <v>106391</v>
      </c>
      <c r="H3422" s="62">
        <v>147.77000000000001</v>
      </c>
      <c r="I3422" s="62">
        <v>9266.92</v>
      </c>
      <c r="J3422" s="62">
        <v>517093.95</v>
      </c>
      <c r="K3422" s="62">
        <v>0</v>
      </c>
      <c r="L3422" s="63"/>
      <c r="M3422" s="63"/>
      <c r="N3422" s="63"/>
      <c r="O3422" s="63"/>
      <c r="P3422" s="63"/>
      <c r="Q3422" s="63"/>
      <c r="R3422" s="63"/>
      <c r="S3422" s="63"/>
      <c r="T3422" s="63"/>
      <c r="U3422" s="63"/>
      <c r="V3422" s="63"/>
      <c r="W3422" s="63"/>
      <c r="X3422" s="63"/>
      <c r="Y3422" s="63"/>
      <c r="Z3422" s="62">
        <v>1.47</v>
      </c>
      <c r="AA3422" s="62">
        <v>16726</v>
      </c>
      <c r="AB3422" s="62">
        <v>23.23</v>
      </c>
      <c r="AC3422" s="62">
        <v>0.02</v>
      </c>
    </row>
    <row r="3423" spans="1:29" x14ac:dyDescent="0.25">
      <c r="A3423" s="61" t="s">
        <v>524</v>
      </c>
      <c r="B3423" s="61" t="s">
        <v>525</v>
      </c>
      <c r="C3423" s="62">
        <v>2014</v>
      </c>
      <c r="D3423" s="61" t="s">
        <v>99</v>
      </c>
      <c r="E3423" s="62">
        <v>60</v>
      </c>
      <c r="F3423" s="62">
        <v>580000</v>
      </c>
      <c r="G3423" s="62">
        <v>84429</v>
      </c>
      <c r="H3423" s="62">
        <v>117.26</v>
      </c>
      <c r="I3423" s="62">
        <v>9666.67</v>
      </c>
      <c r="J3423" s="62">
        <v>539400</v>
      </c>
      <c r="K3423" s="62">
        <v>0</v>
      </c>
      <c r="L3423" s="63"/>
      <c r="M3423" s="63"/>
      <c r="N3423" s="63"/>
      <c r="O3423" s="63"/>
      <c r="P3423" s="63"/>
      <c r="Q3423" s="63"/>
      <c r="R3423" s="63"/>
      <c r="S3423" s="63"/>
      <c r="T3423" s="63"/>
      <c r="U3423" s="63"/>
      <c r="V3423" s="63"/>
      <c r="W3423" s="63"/>
      <c r="X3423" s="63"/>
      <c r="Y3423" s="63"/>
      <c r="Z3423" s="62">
        <v>0</v>
      </c>
      <c r="AA3423" s="63"/>
      <c r="AB3423" s="63"/>
      <c r="AC3423" s="62">
        <v>0</v>
      </c>
    </row>
    <row r="3424" spans="1:29" ht="30" x14ac:dyDescent="0.25">
      <c r="A3424" s="61" t="s">
        <v>348</v>
      </c>
      <c r="B3424" s="61" t="s">
        <v>349</v>
      </c>
      <c r="C3424" s="62">
        <v>2010</v>
      </c>
      <c r="D3424" s="61" t="s">
        <v>78</v>
      </c>
      <c r="E3424" s="62">
        <v>48</v>
      </c>
      <c r="F3424" s="62">
        <v>376873</v>
      </c>
      <c r="G3424" s="62">
        <v>62694</v>
      </c>
      <c r="H3424" s="62">
        <v>108.84</v>
      </c>
      <c r="I3424" s="62">
        <v>7851.52</v>
      </c>
      <c r="J3424" s="62">
        <v>350491.89</v>
      </c>
      <c r="K3424" s="62">
        <v>0</v>
      </c>
      <c r="L3424" s="63"/>
      <c r="M3424" s="63"/>
      <c r="N3424" s="63"/>
      <c r="O3424" s="63"/>
      <c r="P3424" s="63"/>
      <c r="Q3424" s="63"/>
      <c r="R3424" s="63"/>
      <c r="S3424" s="63"/>
      <c r="T3424" s="63"/>
      <c r="U3424" s="63"/>
      <c r="V3424" s="63"/>
      <c r="W3424" s="63"/>
      <c r="X3424" s="63"/>
      <c r="Y3424" s="63"/>
      <c r="Z3424" s="62">
        <v>55.2</v>
      </c>
      <c r="AA3424" s="62">
        <v>2505</v>
      </c>
      <c r="AB3424" s="62">
        <v>4.3499999999999996</v>
      </c>
      <c r="AC3424" s="62">
        <v>1.1499999999999999</v>
      </c>
    </row>
    <row r="3425" spans="1:29" ht="30" x14ac:dyDescent="0.25">
      <c r="A3425" s="61" t="s">
        <v>255</v>
      </c>
      <c r="B3425" s="61" t="s">
        <v>256</v>
      </c>
      <c r="C3425" s="62">
        <v>2007</v>
      </c>
      <c r="D3425" s="61" t="s">
        <v>78</v>
      </c>
      <c r="E3425" s="62">
        <v>25</v>
      </c>
      <c r="F3425" s="62">
        <v>20994</v>
      </c>
      <c r="G3425" s="62">
        <v>4592</v>
      </c>
      <c r="H3425" s="62">
        <v>15.31</v>
      </c>
      <c r="I3425" s="62">
        <v>839.76</v>
      </c>
      <c r="J3425" s="62">
        <v>19524.419999999998</v>
      </c>
      <c r="K3425" s="62">
        <v>1484</v>
      </c>
      <c r="L3425" s="62">
        <v>2288</v>
      </c>
      <c r="M3425" s="62">
        <v>7.63</v>
      </c>
      <c r="N3425" s="62">
        <v>59.36</v>
      </c>
      <c r="O3425" s="62">
        <v>17895.95</v>
      </c>
      <c r="P3425" s="63"/>
      <c r="Q3425" s="63"/>
      <c r="R3425" s="63"/>
      <c r="S3425" s="63"/>
      <c r="T3425" s="63"/>
      <c r="U3425" s="63"/>
      <c r="V3425" s="63"/>
      <c r="W3425" s="63"/>
      <c r="X3425" s="63"/>
      <c r="Y3425" s="63"/>
      <c r="Z3425" s="62">
        <v>135</v>
      </c>
      <c r="AA3425" s="62">
        <v>978</v>
      </c>
      <c r="AB3425" s="62">
        <v>3.26</v>
      </c>
      <c r="AC3425" s="62">
        <v>5.4</v>
      </c>
    </row>
    <row r="3426" spans="1:29" x14ac:dyDescent="0.25">
      <c r="A3426" s="61" t="s">
        <v>204</v>
      </c>
      <c r="B3426" s="61" t="s">
        <v>205</v>
      </c>
      <c r="C3426" s="62">
        <v>2018</v>
      </c>
      <c r="D3426" s="61" t="s">
        <v>78</v>
      </c>
      <c r="E3426" s="62">
        <v>45</v>
      </c>
      <c r="F3426" s="62">
        <v>331600</v>
      </c>
      <c r="G3426" s="62">
        <v>60836</v>
      </c>
      <c r="H3426" s="62">
        <v>112.66</v>
      </c>
      <c r="I3426" s="62">
        <v>7368.89</v>
      </c>
      <c r="J3426" s="62">
        <v>308388</v>
      </c>
      <c r="K3426" s="62">
        <v>0</v>
      </c>
      <c r="L3426" s="63"/>
      <c r="M3426" s="63"/>
      <c r="N3426" s="63"/>
      <c r="O3426" s="63"/>
      <c r="P3426" s="63"/>
      <c r="Q3426" s="63"/>
      <c r="R3426" s="63"/>
      <c r="S3426" s="63"/>
      <c r="T3426" s="63"/>
      <c r="U3426" s="63"/>
      <c r="V3426" s="63"/>
      <c r="W3426" s="63"/>
      <c r="X3426" s="63"/>
      <c r="Y3426" s="63"/>
      <c r="Z3426" s="62">
        <v>0</v>
      </c>
      <c r="AA3426" s="63"/>
      <c r="AB3426" s="63"/>
      <c r="AC3426" s="62">
        <v>0</v>
      </c>
    </row>
    <row r="3427" spans="1:29" ht="30" x14ac:dyDescent="0.25">
      <c r="A3427" s="61" t="s">
        <v>224</v>
      </c>
      <c r="B3427" s="61" t="s">
        <v>225</v>
      </c>
      <c r="C3427" s="62">
        <v>2003</v>
      </c>
      <c r="D3427" s="61" t="s">
        <v>150</v>
      </c>
      <c r="E3427" s="62">
        <v>8</v>
      </c>
      <c r="F3427" s="63"/>
      <c r="G3427" s="63"/>
      <c r="H3427" s="63"/>
      <c r="I3427" s="63"/>
      <c r="J3427" s="63"/>
      <c r="K3427" s="62">
        <v>0</v>
      </c>
      <c r="L3427" s="63"/>
      <c r="M3427" s="63"/>
      <c r="N3427" s="63"/>
      <c r="O3427" s="63"/>
      <c r="P3427" s="63"/>
      <c r="Q3427" s="63"/>
      <c r="R3427" s="63"/>
      <c r="S3427" s="63"/>
      <c r="T3427" s="63"/>
      <c r="U3427" s="63"/>
      <c r="V3427" s="63"/>
      <c r="W3427" s="63"/>
      <c r="X3427" s="63"/>
      <c r="Y3427" s="63"/>
      <c r="Z3427" s="62">
        <v>0</v>
      </c>
      <c r="AA3427" s="63"/>
      <c r="AB3427" s="63"/>
      <c r="AC3427" s="62">
        <v>0</v>
      </c>
    </row>
    <row r="3428" spans="1:29" x14ac:dyDescent="0.25">
      <c r="A3428" s="61" t="s">
        <v>330</v>
      </c>
      <c r="B3428" s="61" t="s">
        <v>331</v>
      </c>
      <c r="C3428" s="62">
        <v>2017</v>
      </c>
      <c r="D3428" s="61" t="s">
        <v>78</v>
      </c>
      <c r="E3428" s="62">
        <v>80</v>
      </c>
      <c r="F3428" s="62">
        <v>951454</v>
      </c>
      <c r="G3428" s="62">
        <v>99799</v>
      </c>
      <c r="H3428" s="62">
        <v>103.96</v>
      </c>
      <c r="I3428" s="62">
        <v>11893.18</v>
      </c>
      <c r="J3428" s="62">
        <v>884852.22</v>
      </c>
      <c r="K3428" s="62">
        <v>0</v>
      </c>
      <c r="L3428" s="63"/>
      <c r="M3428" s="63"/>
      <c r="N3428" s="63"/>
      <c r="O3428" s="63"/>
      <c r="P3428" s="63"/>
      <c r="Q3428" s="63"/>
      <c r="R3428" s="63"/>
      <c r="S3428" s="63"/>
      <c r="T3428" s="63"/>
      <c r="U3428" s="63"/>
      <c r="V3428" s="63"/>
      <c r="W3428" s="63"/>
      <c r="X3428" s="63"/>
      <c r="Y3428" s="63"/>
      <c r="Z3428" s="62">
        <v>167300</v>
      </c>
      <c r="AA3428" s="62">
        <v>10018</v>
      </c>
      <c r="AB3428" s="62">
        <v>10.44</v>
      </c>
      <c r="AC3428" s="62">
        <v>2091.25</v>
      </c>
    </row>
    <row r="3429" spans="1:29" x14ac:dyDescent="0.25">
      <c r="A3429" s="61" t="s">
        <v>113</v>
      </c>
      <c r="B3429" s="61" t="s">
        <v>114</v>
      </c>
      <c r="C3429" s="62">
        <v>2016</v>
      </c>
      <c r="D3429" s="61" t="s">
        <v>175</v>
      </c>
      <c r="E3429" s="62">
        <v>12</v>
      </c>
      <c r="F3429" s="63"/>
      <c r="G3429" s="63"/>
      <c r="H3429" s="63"/>
      <c r="I3429" s="63"/>
      <c r="J3429" s="63"/>
      <c r="K3429" s="62">
        <v>0</v>
      </c>
      <c r="L3429" s="63"/>
      <c r="M3429" s="63"/>
      <c r="N3429" s="63"/>
      <c r="O3429" s="63"/>
      <c r="P3429" s="63"/>
      <c r="Q3429" s="63"/>
      <c r="R3429" s="63"/>
      <c r="S3429" s="63"/>
      <c r="T3429" s="63"/>
      <c r="U3429" s="63"/>
      <c r="V3429" s="63"/>
      <c r="W3429" s="63"/>
      <c r="X3429" s="63"/>
      <c r="Y3429" s="63"/>
      <c r="Z3429" s="62">
        <v>0</v>
      </c>
      <c r="AA3429" s="63"/>
      <c r="AB3429" s="63"/>
      <c r="AC3429" s="62">
        <v>0</v>
      </c>
    </row>
    <row r="3430" spans="1:29" x14ac:dyDescent="0.25">
      <c r="A3430" s="61" t="s">
        <v>81</v>
      </c>
      <c r="B3430" s="61" t="s">
        <v>82</v>
      </c>
      <c r="C3430" s="62">
        <v>2014</v>
      </c>
      <c r="D3430" s="61" t="s">
        <v>89</v>
      </c>
      <c r="E3430" s="62">
        <v>20</v>
      </c>
      <c r="F3430" s="62">
        <v>69920</v>
      </c>
      <c r="G3430" s="62">
        <v>11684</v>
      </c>
      <c r="H3430" s="62">
        <v>48.68</v>
      </c>
      <c r="I3430" s="62">
        <v>3496</v>
      </c>
      <c r="J3430" s="62">
        <v>65025.599999999999</v>
      </c>
      <c r="K3430" s="62">
        <v>5931.13</v>
      </c>
      <c r="L3430" s="62">
        <v>8768</v>
      </c>
      <c r="M3430" s="62">
        <v>36.53</v>
      </c>
      <c r="N3430" s="63"/>
      <c r="O3430" s="63"/>
      <c r="P3430" s="63"/>
      <c r="Q3430" s="63"/>
      <c r="R3430" s="63"/>
      <c r="S3430" s="63"/>
      <c r="T3430" s="63"/>
      <c r="U3430" s="63"/>
      <c r="V3430" s="63"/>
      <c r="W3430" s="63"/>
      <c r="X3430" s="63"/>
      <c r="Y3430" s="63"/>
      <c r="Z3430" s="62">
        <v>527</v>
      </c>
      <c r="AA3430" s="62">
        <v>3339</v>
      </c>
      <c r="AB3430" s="62">
        <v>13.91</v>
      </c>
      <c r="AC3430" s="62">
        <v>26.35</v>
      </c>
    </row>
    <row r="3431" spans="1:29" x14ac:dyDescent="0.25">
      <c r="A3431" s="61" t="s">
        <v>260</v>
      </c>
      <c r="B3431" s="61" t="s">
        <v>261</v>
      </c>
      <c r="C3431" s="62">
        <v>2007</v>
      </c>
      <c r="D3431" s="61" t="s">
        <v>72</v>
      </c>
      <c r="E3431" s="62">
        <v>50</v>
      </c>
      <c r="F3431" s="62">
        <v>41030</v>
      </c>
      <c r="G3431" s="62">
        <v>32716</v>
      </c>
      <c r="H3431" s="62">
        <v>54.53</v>
      </c>
      <c r="I3431" s="62">
        <v>820.6</v>
      </c>
      <c r="J3431" s="62">
        <v>38157.9</v>
      </c>
      <c r="K3431" s="62">
        <v>30120.27</v>
      </c>
      <c r="L3431" s="62">
        <v>44738</v>
      </c>
      <c r="M3431" s="62">
        <v>74.56</v>
      </c>
      <c r="N3431" s="62">
        <v>602.41</v>
      </c>
      <c r="O3431" s="62">
        <v>363229.39</v>
      </c>
      <c r="P3431" s="63"/>
      <c r="Q3431" s="63"/>
      <c r="R3431" s="63"/>
      <c r="S3431" s="63"/>
      <c r="T3431" s="63"/>
      <c r="U3431" s="63"/>
      <c r="V3431" s="63"/>
      <c r="W3431" s="63"/>
      <c r="X3431" s="63"/>
      <c r="Y3431" s="63"/>
      <c r="Z3431" s="62">
        <v>2546</v>
      </c>
      <c r="AA3431" s="62">
        <v>16795</v>
      </c>
      <c r="AB3431" s="62">
        <v>27.99</v>
      </c>
      <c r="AC3431" s="62">
        <v>50.92</v>
      </c>
    </row>
    <row r="3432" spans="1:29" x14ac:dyDescent="0.25">
      <c r="A3432" s="61" t="s">
        <v>338</v>
      </c>
      <c r="B3432" s="61" t="s">
        <v>339</v>
      </c>
      <c r="C3432" s="62">
        <v>2005</v>
      </c>
      <c r="D3432" s="61" t="s">
        <v>78</v>
      </c>
      <c r="E3432" s="62">
        <v>36</v>
      </c>
      <c r="F3432" s="62">
        <v>91469</v>
      </c>
      <c r="G3432" s="62">
        <v>16621</v>
      </c>
      <c r="H3432" s="62">
        <v>38.47</v>
      </c>
      <c r="I3432" s="62">
        <v>2540.81</v>
      </c>
      <c r="J3432" s="62">
        <v>85066.17</v>
      </c>
      <c r="K3432" s="62">
        <v>34781.769999999997</v>
      </c>
      <c r="L3432" s="62">
        <v>43634</v>
      </c>
      <c r="M3432" s="62">
        <v>101</v>
      </c>
      <c r="N3432" s="62">
        <v>966.16</v>
      </c>
      <c r="O3432" s="62">
        <v>419443.74</v>
      </c>
      <c r="P3432" s="63"/>
      <c r="Q3432" s="63"/>
      <c r="R3432" s="63"/>
      <c r="S3432" s="63"/>
      <c r="T3432" s="63"/>
      <c r="U3432" s="62">
        <v>0</v>
      </c>
      <c r="V3432" s="62">
        <v>0</v>
      </c>
      <c r="W3432" s="62">
        <v>0</v>
      </c>
      <c r="X3432" s="62">
        <v>0</v>
      </c>
      <c r="Y3432" s="62">
        <v>0</v>
      </c>
      <c r="Z3432" s="62">
        <v>1892.78</v>
      </c>
      <c r="AA3432" s="62">
        <v>16277</v>
      </c>
      <c r="AB3432" s="62">
        <v>37.68</v>
      </c>
      <c r="AC3432" s="62">
        <v>52.58</v>
      </c>
    </row>
    <row r="3433" spans="1:29" x14ac:dyDescent="0.25">
      <c r="A3433" s="61" t="s">
        <v>338</v>
      </c>
      <c r="B3433" s="61" t="s">
        <v>339</v>
      </c>
      <c r="C3433" s="62">
        <v>2014</v>
      </c>
      <c r="D3433" s="61" t="s">
        <v>75</v>
      </c>
      <c r="E3433" s="62">
        <v>24</v>
      </c>
      <c r="F3433" s="62">
        <v>25541</v>
      </c>
      <c r="G3433" s="62">
        <v>4920</v>
      </c>
      <c r="H3433" s="62">
        <v>17.079999999999998</v>
      </c>
      <c r="I3433" s="62">
        <v>1064.21</v>
      </c>
      <c r="J3433" s="62">
        <v>23753.13</v>
      </c>
      <c r="K3433" s="62">
        <v>3574.2</v>
      </c>
      <c r="L3433" s="62">
        <v>5690</v>
      </c>
      <c r="M3433" s="62">
        <v>19.760000000000002</v>
      </c>
      <c r="N3433" s="62">
        <v>148.91999999999999</v>
      </c>
      <c r="O3433" s="62">
        <v>43102.35</v>
      </c>
      <c r="P3433" s="63"/>
      <c r="Q3433" s="63"/>
      <c r="R3433" s="63"/>
      <c r="S3433" s="63"/>
      <c r="T3433" s="63"/>
      <c r="U3433" s="63"/>
      <c r="V3433" s="63"/>
      <c r="W3433" s="63"/>
      <c r="X3433" s="63"/>
      <c r="Y3433" s="63"/>
      <c r="Z3433" s="62">
        <v>2036.14</v>
      </c>
      <c r="AA3433" s="62">
        <v>31464</v>
      </c>
      <c r="AB3433" s="62">
        <v>109.25</v>
      </c>
      <c r="AC3433" s="62">
        <v>84.84</v>
      </c>
    </row>
    <row r="3434" spans="1:29" ht="30" x14ac:dyDescent="0.25">
      <c r="A3434" s="61" t="s">
        <v>363</v>
      </c>
      <c r="B3434" s="61" t="s">
        <v>364</v>
      </c>
      <c r="C3434" s="62">
        <v>2006</v>
      </c>
      <c r="D3434" s="61" t="s">
        <v>75</v>
      </c>
      <c r="E3434" s="62">
        <v>5</v>
      </c>
      <c r="F3434" s="62">
        <v>0</v>
      </c>
      <c r="G3434" s="62">
        <v>0</v>
      </c>
      <c r="H3434" s="62">
        <v>0</v>
      </c>
      <c r="I3434" s="62">
        <v>0</v>
      </c>
      <c r="J3434" s="62">
        <v>0</v>
      </c>
      <c r="K3434" s="62">
        <v>0</v>
      </c>
      <c r="L3434" s="62">
        <v>0</v>
      </c>
      <c r="M3434" s="62">
        <v>0</v>
      </c>
      <c r="N3434" s="63"/>
      <c r="O3434" s="63"/>
      <c r="P3434" s="63"/>
      <c r="Q3434" s="63"/>
      <c r="R3434" s="63"/>
      <c r="S3434" s="63"/>
      <c r="T3434" s="63"/>
      <c r="U3434" s="63"/>
      <c r="V3434" s="63"/>
      <c r="W3434" s="63"/>
      <c r="X3434" s="63"/>
      <c r="Y3434" s="63"/>
      <c r="Z3434" s="62">
        <v>497.29</v>
      </c>
      <c r="AA3434" s="62">
        <v>1381</v>
      </c>
      <c r="AB3434" s="62">
        <v>23.02</v>
      </c>
      <c r="AC3434" s="62">
        <v>99.46</v>
      </c>
    </row>
    <row r="3435" spans="1:29" x14ac:dyDescent="0.25">
      <c r="A3435" s="61" t="s">
        <v>229</v>
      </c>
      <c r="B3435" s="61" t="s">
        <v>230</v>
      </c>
      <c r="C3435" s="62">
        <v>2016</v>
      </c>
      <c r="D3435" s="61" t="s">
        <v>419</v>
      </c>
      <c r="E3435" s="62">
        <v>10</v>
      </c>
      <c r="F3435" s="63"/>
      <c r="G3435" s="63"/>
      <c r="H3435" s="63"/>
      <c r="I3435" s="63"/>
      <c r="J3435" s="63"/>
      <c r="K3435" s="62">
        <v>0</v>
      </c>
      <c r="L3435" s="63"/>
      <c r="M3435" s="63"/>
      <c r="N3435" s="63"/>
      <c r="O3435" s="63"/>
      <c r="P3435" s="63"/>
      <c r="Q3435" s="63"/>
      <c r="R3435" s="63"/>
      <c r="S3435" s="63"/>
      <c r="T3435" s="63"/>
      <c r="U3435" s="63"/>
      <c r="V3435" s="63"/>
      <c r="W3435" s="63"/>
      <c r="X3435" s="63"/>
      <c r="Y3435" s="63"/>
      <c r="Z3435" s="62">
        <v>116600</v>
      </c>
      <c r="AA3435" s="62">
        <v>3536</v>
      </c>
      <c r="AB3435" s="62">
        <v>29.47</v>
      </c>
      <c r="AC3435" s="62">
        <v>11660</v>
      </c>
    </row>
    <row r="3436" spans="1:29" ht="30" x14ac:dyDescent="0.25">
      <c r="A3436" s="61" t="s">
        <v>87</v>
      </c>
      <c r="B3436" s="61" t="s">
        <v>88</v>
      </c>
      <c r="C3436" s="62">
        <v>2014</v>
      </c>
      <c r="D3436" s="61" t="s">
        <v>78</v>
      </c>
      <c r="E3436" s="62">
        <v>40</v>
      </c>
      <c r="F3436" s="62">
        <v>116853</v>
      </c>
      <c r="G3436" s="62">
        <v>21080</v>
      </c>
      <c r="H3436" s="62">
        <v>43.92</v>
      </c>
      <c r="I3436" s="62">
        <v>2921.33</v>
      </c>
      <c r="J3436" s="62">
        <v>108673.29</v>
      </c>
      <c r="K3436" s="62">
        <v>19540.25</v>
      </c>
      <c r="L3436" s="62">
        <v>10229</v>
      </c>
      <c r="M3436" s="62">
        <v>21.31</v>
      </c>
      <c r="N3436" s="62">
        <v>488.51</v>
      </c>
      <c r="O3436" s="62">
        <v>235641.76</v>
      </c>
      <c r="P3436" s="63"/>
      <c r="Q3436" s="63"/>
      <c r="R3436" s="63"/>
      <c r="S3436" s="63"/>
      <c r="T3436" s="63"/>
      <c r="U3436" s="63"/>
      <c r="V3436" s="63"/>
      <c r="W3436" s="63"/>
      <c r="X3436" s="63"/>
      <c r="Y3436" s="63"/>
      <c r="Z3436" s="62">
        <v>119362</v>
      </c>
      <c r="AA3436" s="62">
        <v>16853</v>
      </c>
      <c r="AB3436" s="62">
        <v>35.11</v>
      </c>
      <c r="AC3436" s="62">
        <v>2984.05</v>
      </c>
    </row>
    <row r="3437" spans="1:29" ht="30" x14ac:dyDescent="0.25">
      <c r="A3437" s="61" t="s">
        <v>153</v>
      </c>
      <c r="B3437" s="61" t="s">
        <v>154</v>
      </c>
      <c r="C3437" s="62">
        <v>2014</v>
      </c>
      <c r="D3437" s="61" t="s">
        <v>94</v>
      </c>
      <c r="E3437" s="62">
        <v>16</v>
      </c>
      <c r="F3437" s="62">
        <v>4093</v>
      </c>
      <c r="G3437" s="62">
        <v>809</v>
      </c>
      <c r="H3437" s="62">
        <v>4.21</v>
      </c>
      <c r="I3437" s="62">
        <v>255.81</v>
      </c>
      <c r="J3437" s="62">
        <v>3806.49</v>
      </c>
      <c r="K3437" s="62">
        <v>905.92</v>
      </c>
      <c r="L3437" s="62">
        <v>1125</v>
      </c>
      <c r="M3437" s="62">
        <v>5.86</v>
      </c>
      <c r="N3437" s="62">
        <v>56.62</v>
      </c>
      <c r="O3437" s="62">
        <v>10924.72</v>
      </c>
      <c r="P3437" s="63"/>
      <c r="Q3437" s="63"/>
      <c r="R3437" s="63"/>
      <c r="S3437" s="63"/>
      <c r="T3437" s="63"/>
      <c r="U3437" s="63"/>
      <c r="V3437" s="63"/>
      <c r="W3437" s="63"/>
      <c r="X3437" s="63"/>
      <c r="Y3437" s="63"/>
      <c r="Z3437" s="62">
        <v>1497</v>
      </c>
      <c r="AA3437" s="62">
        <v>14938</v>
      </c>
      <c r="AB3437" s="62">
        <v>77.8</v>
      </c>
      <c r="AC3437" s="62">
        <v>93.56</v>
      </c>
    </row>
    <row r="3438" spans="1:29" x14ac:dyDescent="0.25">
      <c r="A3438" s="61" t="s">
        <v>241</v>
      </c>
      <c r="B3438" s="61" t="s">
        <v>242</v>
      </c>
      <c r="C3438" s="62">
        <v>2016</v>
      </c>
      <c r="D3438" s="61" t="s">
        <v>89</v>
      </c>
      <c r="E3438" s="62">
        <v>69</v>
      </c>
      <c r="F3438" s="62">
        <v>291535</v>
      </c>
      <c r="G3438" s="62">
        <v>24701</v>
      </c>
      <c r="H3438" s="62">
        <v>29.83</v>
      </c>
      <c r="I3438" s="62">
        <v>4225.1400000000003</v>
      </c>
      <c r="J3438" s="62">
        <v>271127.55</v>
      </c>
      <c r="K3438" s="62">
        <v>48312.12</v>
      </c>
      <c r="L3438" s="62">
        <v>74611</v>
      </c>
      <c r="M3438" s="62">
        <v>90.11</v>
      </c>
      <c r="N3438" s="62">
        <v>700.18</v>
      </c>
      <c r="O3438" s="62">
        <v>582610.31999999995</v>
      </c>
      <c r="P3438" s="63"/>
      <c r="Q3438" s="63"/>
      <c r="R3438" s="63"/>
      <c r="S3438" s="63"/>
      <c r="T3438" s="63"/>
      <c r="U3438" s="63"/>
      <c r="V3438" s="63"/>
      <c r="W3438" s="63"/>
      <c r="X3438" s="63"/>
      <c r="Y3438" s="63"/>
      <c r="Z3438" s="62">
        <v>149700</v>
      </c>
      <c r="AA3438" s="62">
        <v>13194</v>
      </c>
      <c r="AB3438" s="62">
        <v>15.93</v>
      </c>
      <c r="AC3438" s="62">
        <v>2169.5700000000002</v>
      </c>
    </row>
    <row r="3439" spans="1:29" x14ac:dyDescent="0.25">
      <c r="A3439" s="61" t="s">
        <v>241</v>
      </c>
      <c r="B3439" s="61" t="s">
        <v>242</v>
      </c>
      <c r="C3439" s="62">
        <v>2004</v>
      </c>
      <c r="D3439" s="61" t="s">
        <v>150</v>
      </c>
      <c r="E3439" s="62">
        <v>3</v>
      </c>
      <c r="F3439" s="63"/>
      <c r="G3439" s="63"/>
      <c r="H3439" s="63"/>
      <c r="I3439" s="63"/>
      <c r="J3439" s="63"/>
      <c r="K3439" s="62">
        <v>0</v>
      </c>
      <c r="L3439" s="63"/>
      <c r="M3439" s="63"/>
      <c r="N3439" s="63"/>
      <c r="O3439" s="63"/>
      <c r="P3439" s="63"/>
      <c r="Q3439" s="63"/>
      <c r="R3439" s="63"/>
      <c r="S3439" s="63"/>
      <c r="T3439" s="63"/>
      <c r="U3439" s="63"/>
      <c r="V3439" s="63"/>
      <c r="W3439" s="63"/>
      <c r="X3439" s="63"/>
      <c r="Y3439" s="63"/>
      <c r="Z3439" s="62">
        <v>11388</v>
      </c>
      <c r="AA3439" s="62">
        <v>758</v>
      </c>
      <c r="AB3439" s="62">
        <v>21.06</v>
      </c>
      <c r="AC3439" s="62">
        <v>3796</v>
      </c>
    </row>
    <row r="3440" spans="1:29" ht="30" x14ac:dyDescent="0.25">
      <c r="A3440" s="61" t="s">
        <v>269</v>
      </c>
      <c r="B3440" s="61" t="s">
        <v>270</v>
      </c>
      <c r="C3440" s="62">
        <v>2013</v>
      </c>
      <c r="D3440" s="61" t="s">
        <v>94</v>
      </c>
      <c r="E3440" s="62">
        <v>2</v>
      </c>
      <c r="F3440" s="62">
        <v>18795</v>
      </c>
      <c r="G3440" s="62">
        <v>2767</v>
      </c>
      <c r="H3440" s="62">
        <v>115.29</v>
      </c>
      <c r="I3440" s="62">
        <v>9397.5</v>
      </c>
      <c r="J3440" s="62">
        <v>17479.349999999999</v>
      </c>
      <c r="K3440" s="62">
        <v>609.12</v>
      </c>
      <c r="L3440" s="62">
        <v>987</v>
      </c>
      <c r="M3440" s="62">
        <v>41.13</v>
      </c>
      <c r="N3440" s="62">
        <v>304.56</v>
      </c>
      <c r="O3440" s="62">
        <v>7345.53</v>
      </c>
      <c r="P3440" s="63"/>
      <c r="Q3440" s="63"/>
      <c r="R3440" s="63"/>
      <c r="S3440" s="63"/>
      <c r="T3440" s="63"/>
      <c r="U3440" s="62">
        <v>796</v>
      </c>
      <c r="V3440" s="62">
        <v>2824</v>
      </c>
      <c r="W3440" s="62">
        <v>117.67</v>
      </c>
      <c r="X3440" s="62">
        <v>398</v>
      </c>
      <c r="Y3440" s="62">
        <v>17817.66</v>
      </c>
      <c r="Z3440" s="62">
        <v>26400</v>
      </c>
      <c r="AA3440" s="62">
        <v>1180</v>
      </c>
      <c r="AB3440" s="62">
        <v>49.17</v>
      </c>
      <c r="AC3440" s="62">
        <v>13200</v>
      </c>
    </row>
    <row r="3441" spans="1:29" ht="30" x14ac:dyDescent="0.25">
      <c r="A3441" s="61" t="s">
        <v>247</v>
      </c>
      <c r="B3441" s="61" t="s">
        <v>248</v>
      </c>
      <c r="C3441" s="62">
        <v>2008</v>
      </c>
      <c r="D3441" s="61" t="s">
        <v>89</v>
      </c>
      <c r="E3441" s="62">
        <v>50</v>
      </c>
      <c r="F3441" s="62">
        <v>816638</v>
      </c>
      <c r="G3441" s="62">
        <v>82710</v>
      </c>
      <c r="H3441" s="62">
        <v>137.85</v>
      </c>
      <c r="I3441" s="62">
        <v>16332.76</v>
      </c>
      <c r="J3441" s="62">
        <v>759473.34</v>
      </c>
      <c r="K3441" s="62">
        <v>0</v>
      </c>
      <c r="L3441" s="63"/>
      <c r="M3441" s="63"/>
      <c r="N3441" s="63"/>
      <c r="O3441" s="63"/>
      <c r="P3441" s="63"/>
      <c r="Q3441" s="63"/>
      <c r="R3441" s="63"/>
      <c r="S3441" s="63"/>
      <c r="T3441" s="63"/>
      <c r="U3441" s="63"/>
      <c r="V3441" s="63"/>
      <c r="W3441" s="63"/>
      <c r="X3441" s="63"/>
      <c r="Y3441" s="63"/>
      <c r="Z3441" s="62">
        <v>171</v>
      </c>
      <c r="AA3441" s="62">
        <v>12987</v>
      </c>
      <c r="AB3441" s="62">
        <v>21.65</v>
      </c>
      <c r="AC3441" s="62">
        <v>3.42</v>
      </c>
    </row>
    <row r="3442" spans="1:29" ht="30" x14ac:dyDescent="0.25">
      <c r="A3442" s="61" t="s">
        <v>255</v>
      </c>
      <c r="B3442" s="61" t="s">
        <v>256</v>
      </c>
      <c r="C3442" s="62">
        <v>2010</v>
      </c>
      <c r="D3442" s="61" t="s">
        <v>94</v>
      </c>
      <c r="E3442" s="62">
        <v>58</v>
      </c>
      <c r="F3442" s="63"/>
      <c r="G3442" s="63"/>
      <c r="H3442" s="63"/>
      <c r="I3442" s="63"/>
      <c r="J3442" s="63"/>
      <c r="K3442" s="62">
        <v>0</v>
      </c>
      <c r="L3442" s="63"/>
      <c r="M3442" s="63"/>
      <c r="N3442" s="63"/>
      <c r="O3442" s="63"/>
      <c r="P3442" s="63"/>
      <c r="Q3442" s="63"/>
      <c r="R3442" s="63"/>
      <c r="S3442" s="63"/>
      <c r="T3442" s="63"/>
      <c r="U3442" s="63"/>
      <c r="V3442" s="63"/>
      <c r="W3442" s="63"/>
      <c r="X3442" s="63"/>
      <c r="Y3442" s="63"/>
      <c r="Z3442" s="62">
        <v>0</v>
      </c>
      <c r="AA3442" s="63"/>
      <c r="AB3442" s="63"/>
      <c r="AC3442" s="62">
        <v>0</v>
      </c>
    </row>
    <row r="3443" spans="1:29" ht="30" x14ac:dyDescent="0.25">
      <c r="A3443" s="61" t="s">
        <v>188</v>
      </c>
      <c r="B3443" s="61" t="s">
        <v>189</v>
      </c>
      <c r="C3443" s="62">
        <v>2005</v>
      </c>
      <c r="D3443" s="61" t="s">
        <v>75</v>
      </c>
      <c r="E3443" s="62">
        <v>24</v>
      </c>
      <c r="F3443" s="62">
        <v>140957</v>
      </c>
      <c r="G3443" s="62">
        <v>19433</v>
      </c>
      <c r="H3443" s="62">
        <v>67.48</v>
      </c>
      <c r="I3443" s="62">
        <v>5873.21</v>
      </c>
      <c r="J3443" s="62">
        <v>131090.01</v>
      </c>
      <c r="K3443" s="62">
        <v>19658.580000000002</v>
      </c>
      <c r="L3443" s="62">
        <v>21664</v>
      </c>
      <c r="M3443" s="62">
        <v>75.22</v>
      </c>
      <c r="N3443" s="62">
        <v>819.11</v>
      </c>
      <c r="O3443" s="62">
        <v>237068.76</v>
      </c>
      <c r="P3443" s="63"/>
      <c r="Q3443" s="63"/>
      <c r="R3443" s="63"/>
      <c r="S3443" s="63"/>
      <c r="T3443" s="63"/>
      <c r="U3443" s="63"/>
      <c r="V3443" s="63"/>
      <c r="W3443" s="63"/>
      <c r="X3443" s="63"/>
      <c r="Y3443" s="63"/>
      <c r="Z3443" s="62">
        <v>2862</v>
      </c>
      <c r="AA3443" s="62">
        <v>13739</v>
      </c>
      <c r="AB3443" s="62">
        <v>47.7</v>
      </c>
      <c r="AC3443" s="62">
        <v>119.25</v>
      </c>
    </row>
    <row r="3444" spans="1:29" ht="30" x14ac:dyDescent="0.25">
      <c r="A3444" s="61" t="s">
        <v>124</v>
      </c>
      <c r="B3444" s="61" t="s">
        <v>125</v>
      </c>
      <c r="C3444" s="62">
        <v>2016</v>
      </c>
      <c r="D3444" s="61" t="s">
        <v>226</v>
      </c>
      <c r="E3444" s="62">
        <v>41</v>
      </c>
      <c r="F3444" s="62">
        <v>167280</v>
      </c>
      <c r="G3444" s="62">
        <v>23301</v>
      </c>
      <c r="H3444" s="62">
        <v>47.36</v>
      </c>
      <c r="I3444" s="62">
        <v>4080</v>
      </c>
      <c r="J3444" s="62">
        <v>155570.4</v>
      </c>
      <c r="K3444" s="62">
        <v>12578.08</v>
      </c>
      <c r="L3444" s="62">
        <v>12110</v>
      </c>
      <c r="M3444" s="62">
        <v>24.61</v>
      </c>
      <c r="N3444" s="62">
        <v>306.77999999999997</v>
      </c>
      <c r="O3444" s="62">
        <v>151682.82999999999</v>
      </c>
      <c r="P3444" s="63"/>
      <c r="Q3444" s="63"/>
      <c r="R3444" s="63"/>
      <c r="S3444" s="63"/>
      <c r="T3444" s="63"/>
      <c r="U3444" s="63"/>
      <c r="V3444" s="63"/>
      <c r="W3444" s="63"/>
      <c r="X3444" s="63"/>
      <c r="Y3444" s="63"/>
      <c r="Z3444" s="62">
        <v>118.71</v>
      </c>
      <c r="AA3444" s="62">
        <v>13173</v>
      </c>
      <c r="AB3444" s="62">
        <v>26.77</v>
      </c>
      <c r="AC3444" s="62">
        <v>2.9</v>
      </c>
    </row>
    <row r="3445" spans="1:29" x14ac:dyDescent="0.25">
      <c r="A3445" s="61" t="s">
        <v>444</v>
      </c>
      <c r="B3445" s="61" t="s">
        <v>445</v>
      </c>
      <c r="C3445" s="62">
        <v>2012</v>
      </c>
      <c r="D3445" s="61" t="s">
        <v>78</v>
      </c>
      <c r="E3445" s="62">
        <v>40</v>
      </c>
      <c r="F3445" s="62">
        <v>394800</v>
      </c>
      <c r="G3445" s="62">
        <v>52266</v>
      </c>
      <c r="H3445" s="62">
        <v>108.89</v>
      </c>
      <c r="I3445" s="62">
        <v>9870</v>
      </c>
      <c r="J3445" s="62">
        <v>367164</v>
      </c>
      <c r="K3445" s="62">
        <v>0</v>
      </c>
      <c r="L3445" s="63"/>
      <c r="M3445" s="63"/>
      <c r="N3445" s="63"/>
      <c r="O3445" s="63"/>
      <c r="P3445" s="63"/>
      <c r="Q3445" s="63"/>
      <c r="R3445" s="63"/>
      <c r="S3445" s="63"/>
      <c r="T3445" s="63"/>
      <c r="U3445" s="63"/>
      <c r="V3445" s="63"/>
      <c r="W3445" s="63"/>
      <c r="X3445" s="63"/>
      <c r="Y3445" s="63"/>
      <c r="Z3445" s="62">
        <v>31500</v>
      </c>
      <c r="AA3445" s="62">
        <v>8378</v>
      </c>
      <c r="AB3445" s="62">
        <v>17.45</v>
      </c>
      <c r="AC3445" s="62">
        <v>787.5</v>
      </c>
    </row>
    <row r="3446" spans="1:29" x14ac:dyDescent="0.25">
      <c r="A3446" s="61" t="s">
        <v>413</v>
      </c>
      <c r="B3446" s="61" t="s">
        <v>414</v>
      </c>
      <c r="C3446" s="62">
        <v>2015</v>
      </c>
      <c r="D3446" s="61" t="s">
        <v>99</v>
      </c>
      <c r="E3446" s="62">
        <v>48</v>
      </c>
      <c r="F3446" s="62">
        <v>191502</v>
      </c>
      <c r="G3446" s="62">
        <v>27781</v>
      </c>
      <c r="H3446" s="62">
        <v>48.23</v>
      </c>
      <c r="I3446" s="62">
        <v>3989.63</v>
      </c>
      <c r="J3446" s="62">
        <v>178096.86</v>
      </c>
      <c r="K3446" s="62">
        <v>12094</v>
      </c>
      <c r="L3446" s="62">
        <v>15034</v>
      </c>
      <c r="M3446" s="62">
        <v>26.1</v>
      </c>
      <c r="N3446" s="62">
        <v>251.96</v>
      </c>
      <c r="O3446" s="62">
        <v>145845.17000000001</v>
      </c>
      <c r="P3446" s="63"/>
      <c r="Q3446" s="63"/>
      <c r="R3446" s="63"/>
      <c r="S3446" s="63"/>
      <c r="T3446" s="63"/>
      <c r="U3446" s="63"/>
      <c r="V3446" s="63"/>
      <c r="W3446" s="63"/>
      <c r="X3446" s="63"/>
      <c r="Y3446" s="63"/>
      <c r="Z3446" s="62">
        <v>140171</v>
      </c>
      <c r="AA3446" s="62">
        <v>22890</v>
      </c>
      <c r="AB3446" s="62">
        <v>39.74</v>
      </c>
      <c r="AC3446" s="62">
        <v>2920.23</v>
      </c>
    </row>
    <row r="3447" spans="1:29" x14ac:dyDescent="0.25">
      <c r="A3447" s="61" t="s">
        <v>522</v>
      </c>
      <c r="B3447" s="61" t="s">
        <v>523</v>
      </c>
      <c r="C3447" s="62">
        <v>2018</v>
      </c>
      <c r="D3447" s="61" t="s">
        <v>99</v>
      </c>
      <c r="E3447" s="62">
        <v>56</v>
      </c>
      <c r="F3447" s="62">
        <v>195966</v>
      </c>
      <c r="G3447" s="62">
        <v>27712</v>
      </c>
      <c r="H3447" s="62">
        <v>41.24</v>
      </c>
      <c r="I3447" s="62">
        <v>3499.39</v>
      </c>
      <c r="J3447" s="62">
        <v>182248.38</v>
      </c>
      <c r="K3447" s="62">
        <v>16764.310000000001</v>
      </c>
      <c r="L3447" s="62">
        <v>21210</v>
      </c>
      <c r="M3447" s="62">
        <v>31.56</v>
      </c>
      <c r="N3447" s="62">
        <v>299.36</v>
      </c>
      <c r="O3447" s="62">
        <v>202165.8</v>
      </c>
      <c r="P3447" s="63"/>
      <c r="Q3447" s="63"/>
      <c r="R3447" s="63"/>
      <c r="S3447" s="63"/>
      <c r="T3447" s="63"/>
      <c r="U3447" s="63"/>
      <c r="V3447" s="63"/>
      <c r="W3447" s="63"/>
      <c r="X3447" s="63"/>
      <c r="Y3447" s="63"/>
      <c r="Z3447" s="62">
        <v>185640</v>
      </c>
      <c r="AA3447" s="62">
        <v>38876</v>
      </c>
      <c r="AB3447" s="62">
        <v>57.85</v>
      </c>
      <c r="AC3447" s="62">
        <v>3315</v>
      </c>
    </row>
    <row r="3448" spans="1:29" ht="30" x14ac:dyDescent="0.25">
      <c r="A3448" s="61" t="s">
        <v>498</v>
      </c>
      <c r="B3448" s="61" t="s">
        <v>499</v>
      </c>
      <c r="C3448" s="62">
        <v>2015</v>
      </c>
      <c r="D3448" s="61" t="s">
        <v>78</v>
      </c>
      <c r="E3448" s="62">
        <v>48</v>
      </c>
      <c r="F3448" s="62">
        <v>485656</v>
      </c>
      <c r="G3448" s="62">
        <v>66637</v>
      </c>
      <c r="H3448" s="62">
        <v>115.69</v>
      </c>
      <c r="I3448" s="62">
        <v>10117.83</v>
      </c>
      <c r="J3448" s="62">
        <v>451660.08</v>
      </c>
      <c r="K3448" s="62">
        <v>0</v>
      </c>
      <c r="L3448" s="63"/>
      <c r="M3448" s="63"/>
      <c r="N3448" s="63"/>
      <c r="O3448" s="63"/>
      <c r="P3448" s="63"/>
      <c r="Q3448" s="63"/>
      <c r="R3448" s="63"/>
      <c r="S3448" s="63"/>
      <c r="T3448" s="63"/>
      <c r="U3448" s="63"/>
      <c r="V3448" s="63"/>
      <c r="W3448" s="63"/>
      <c r="X3448" s="63"/>
      <c r="Y3448" s="63"/>
      <c r="Z3448" s="62">
        <v>0</v>
      </c>
      <c r="AA3448" s="62">
        <v>2132</v>
      </c>
      <c r="AB3448" s="62">
        <v>3.7</v>
      </c>
      <c r="AC3448" s="62">
        <v>0</v>
      </c>
    </row>
    <row r="3449" spans="1:29" ht="30" x14ac:dyDescent="0.25">
      <c r="A3449" s="61" t="s">
        <v>247</v>
      </c>
      <c r="B3449" s="61" t="s">
        <v>248</v>
      </c>
      <c r="C3449" s="62">
        <v>2008</v>
      </c>
      <c r="D3449" s="61" t="s">
        <v>75</v>
      </c>
      <c r="E3449" s="62">
        <v>4</v>
      </c>
      <c r="F3449" s="63"/>
      <c r="G3449" s="63"/>
      <c r="H3449" s="63"/>
      <c r="I3449" s="63"/>
      <c r="J3449" s="63"/>
      <c r="K3449" s="62">
        <v>0</v>
      </c>
      <c r="L3449" s="63"/>
      <c r="M3449" s="63"/>
      <c r="N3449" s="63"/>
      <c r="O3449" s="63"/>
      <c r="P3449" s="63"/>
      <c r="Q3449" s="63"/>
      <c r="R3449" s="63"/>
      <c r="S3449" s="63"/>
      <c r="T3449" s="63"/>
      <c r="U3449" s="63"/>
      <c r="V3449" s="63"/>
      <c r="W3449" s="63"/>
      <c r="X3449" s="63"/>
      <c r="Y3449" s="63"/>
      <c r="Z3449" s="62">
        <v>199</v>
      </c>
      <c r="AA3449" s="62">
        <v>3387</v>
      </c>
      <c r="AB3449" s="62">
        <v>70.56</v>
      </c>
      <c r="AC3449" s="62">
        <v>49.75</v>
      </c>
    </row>
    <row r="3450" spans="1:29" x14ac:dyDescent="0.25">
      <c r="A3450" s="61" t="s">
        <v>70</v>
      </c>
      <c r="B3450" s="61" t="s">
        <v>71</v>
      </c>
      <c r="C3450" s="62">
        <v>2008</v>
      </c>
      <c r="D3450" s="61" t="s">
        <v>94</v>
      </c>
      <c r="E3450" s="62">
        <v>24</v>
      </c>
      <c r="F3450" s="62">
        <v>252638</v>
      </c>
      <c r="G3450" s="62">
        <v>41739</v>
      </c>
      <c r="H3450" s="62">
        <v>144.93</v>
      </c>
      <c r="I3450" s="62">
        <v>10526.58</v>
      </c>
      <c r="J3450" s="62">
        <v>234953.34</v>
      </c>
      <c r="K3450" s="62">
        <v>20655</v>
      </c>
      <c r="L3450" s="62">
        <v>37012</v>
      </c>
      <c r="M3450" s="62">
        <v>128.51</v>
      </c>
      <c r="N3450" s="62">
        <v>860.63</v>
      </c>
      <c r="O3450" s="62">
        <v>249084.84</v>
      </c>
      <c r="P3450" s="63"/>
      <c r="Q3450" s="63"/>
      <c r="R3450" s="63"/>
      <c r="S3450" s="63"/>
      <c r="T3450" s="63"/>
      <c r="U3450" s="63"/>
      <c r="V3450" s="63"/>
      <c r="W3450" s="63"/>
      <c r="X3450" s="63"/>
      <c r="Y3450" s="63"/>
      <c r="Z3450" s="62">
        <v>5471</v>
      </c>
      <c r="AA3450" s="62">
        <v>25695</v>
      </c>
      <c r="AB3450" s="62">
        <v>89.22</v>
      </c>
      <c r="AC3450" s="62">
        <v>227.96</v>
      </c>
    </row>
    <row r="3451" spans="1:29" x14ac:dyDescent="0.25">
      <c r="A3451" s="61" t="s">
        <v>354</v>
      </c>
      <c r="B3451" s="61" t="s">
        <v>355</v>
      </c>
      <c r="C3451" s="62">
        <v>2012</v>
      </c>
      <c r="D3451" s="61" t="s">
        <v>78</v>
      </c>
      <c r="E3451" s="62">
        <v>40</v>
      </c>
      <c r="F3451" s="62">
        <v>62319</v>
      </c>
      <c r="G3451" s="62">
        <v>18639</v>
      </c>
      <c r="H3451" s="62">
        <v>38.83</v>
      </c>
      <c r="I3451" s="62">
        <v>1557.98</v>
      </c>
      <c r="J3451" s="62">
        <v>57956.67</v>
      </c>
      <c r="K3451" s="62">
        <v>17283.22</v>
      </c>
      <c r="L3451" s="62">
        <v>19042</v>
      </c>
      <c r="M3451" s="62">
        <v>39.67</v>
      </c>
      <c r="N3451" s="62">
        <v>432.08</v>
      </c>
      <c r="O3451" s="62">
        <v>208423.54</v>
      </c>
      <c r="P3451" s="63"/>
      <c r="Q3451" s="63"/>
      <c r="R3451" s="63"/>
      <c r="S3451" s="63"/>
      <c r="T3451" s="63"/>
      <c r="U3451" s="63"/>
      <c r="V3451" s="63"/>
      <c r="W3451" s="63"/>
      <c r="X3451" s="63"/>
      <c r="Y3451" s="63"/>
      <c r="Z3451" s="62">
        <v>114200</v>
      </c>
      <c r="AA3451" s="62">
        <v>2875</v>
      </c>
      <c r="AB3451" s="62">
        <v>5.99</v>
      </c>
      <c r="AC3451" s="62">
        <v>2855</v>
      </c>
    </row>
    <row r="3452" spans="1:29" x14ac:dyDescent="0.25">
      <c r="A3452" s="61" t="s">
        <v>229</v>
      </c>
      <c r="B3452" s="61" t="s">
        <v>230</v>
      </c>
      <c r="C3452" s="62">
        <v>2010</v>
      </c>
      <c r="D3452" s="61" t="s">
        <v>373</v>
      </c>
      <c r="E3452" s="62">
        <v>12</v>
      </c>
      <c r="F3452" s="63"/>
      <c r="G3452" s="63"/>
      <c r="H3452" s="63"/>
      <c r="I3452" s="63"/>
      <c r="J3452" s="63"/>
      <c r="K3452" s="62">
        <v>0</v>
      </c>
      <c r="L3452" s="63"/>
      <c r="M3452" s="63"/>
      <c r="N3452" s="63"/>
      <c r="O3452" s="63"/>
      <c r="P3452" s="63"/>
      <c r="Q3452" s="63"/>
      <c r="R3452" s="63"/>
      <c r="S3452" s="63"/>
      <c r="T3452" s="63"/>
      <c r="U3452" s="63"/>
      <c r="V3452" s="63"/>
      <c r="W3452" s="63"/>
      <c r="X3452" s="63"/>
      <c r="Y3452" s="63"/>
      <c r="Z3452" s="62">
        <v>169300</v>
      </c>
      <c r="AA3452" s="62">
        <v>5062</v>
      </c>
      <c r="AB3452" s="62">
        <v>35.15</v>
      </c>
      <c r="AC3452" s="62">
        <v>14108.33</v>
      </c>
    </row>
    <row r="3453" spans="1:29" ht="30" x14ac:dyDescent="0.25">
      <c r="A3453" s="61" t="s">
        <v>378</v>
      </c>
      <c r="B3453" s="61" t="s">
        <v>379</v>
      </c>
      <c r="C3453" s="62">
        <v>2014</v>
      </c>
      <c r="D3453" s="61" t="s">
        <v>99</v>
      </c>
      <c r="E3453" s="62">
        <v>37</v>
      </c>
      <c r="F3453" s="62">
        <v>441113</v>
      </c>
      <c r="G3453" s="62">
        <v>69939</v>
      </c>
      <c r="H3453" s="62">
        <v>157.52000000000001</v>
      </c>
      <c r="I3453" s="62">
        <v>11921.97</v>
      </c>
      <c r="J3453" s="62">
        <v>410235.09</v>
      </c>
      <c r="K3453" s="62">
        <v>0</v>
      </c>
      <c r="L3453" s="63"/>
      <c r="M3453" s="63"/>
      <c r="N3453" s="63"/>
      <c r="O3453" s="63"/>
      <c r="P3453" s="63"/>
      <c r="Q3453" s="63"/>
      <c r="R3453" s="63"/>
      <c r="S3453" s="63"/>
      <c r="T3453" s="63"/>
      <c r="U3453" s="63"/>
      <c r="V3453" s="63"/>
      <c r="W3453" s="63"/>
      <c r="X3453" s="63"/>
      <c r="Y3453" s="63"/>
      <c r="Z3453" s="62">
        <v>74735</v>
      </c>
      <c r="AA3453" s="62">
        <v>8168</v>
      </c>
      <c r="AB3453" s="62">
        <v>18.399999999999999</v>
      </c>
      <c r="AC3453" s="62">
        <v>2019.86</v>
      </c>
    </row>
    <row r="3454" spans="1:29" x14ac:dyDescent="0.25">
      <c r="A3454" s="61" t="s">
        <v>502</v>
      </c>
      <c r="B3454" s="61" t="s">
        <v>503</v>
      </c>
      <c r="C3454" s="62">
        <v>2017</v>
      </c>
      <c r="D3454" s="61" t="s">
        <v>75</v>
      </c>
      <c r="E3454" s="62">
        <v>24</v>
      </c>
      <c r="F3454" s="62">
        <v>19184</v>
      </c>
      <c r="G3454" s="62">
        <v>4121</v>
      </c>
      <c r="H3454" s="62">
        <v>14.31</v>
      </c>
      <c r="I3454" s="62">
        <v>799.33</v>
      </c>
      <c r="J3454" s="62">
        <v>17841.12</v>
      </c>
      <c r="K3454" s="62">
        <v>0</v>
      </c>
      <c r="L3454" s="63"/>
      <c r="M3454" s="63"/>
      <c r="N3454" s="63"/>
      <c r="O3454" s="63"/>
      <c r="P3454" s="63"/>
      <c r="Q3454" s="63"/>
      <c r="R3454" s="63"/>
      <c r="S3454" s="63"/>
      <c r="T3454" s="63"/>
      <c r="U3454" s="63"/>
      <c r="V3454" s="63"/>
      <c r="W3454" s="63"/>
      <c r="X3454" s="63"/>
      <c r="Y3454" s="63"/>
      <c r="Z3454" s="62">
        <v>418.68</v>
      </c>
      <c r="AA3454" s="62">
        <v>41546</v>
      </c>
      <c r="AB3454" s="62">
        <v>144.26</v>
      </c>
      <c r="AC3454" s="62">
        <v>17.45</v>
      </c>
    </row>
    <row r="3455" spans="1:29" ht="30" x14ac:dyDescent="0.25">
      <c r="A3455" s="61" t="s">
        <v>97</v>
      </c>
      <c r="B3455" s="61" t="s">
        <v>98</v>
      </c>
      <c r="C3455" s="62">
        <v>2005</v>
      </c>
      <c r="D3455" s="61" t="s">
        <v>86</v>
      </c>
      <c r="E3455" s="62">
        <v>36</v>
      </c>
      <c r="F3455" s="63"/>
      <c r="G3455" s="63"/>
      <c r="H3455" s="63"/>
      <c r="I3455" s="63"/>
      <c r="J3455" s="63"/>
      <c r="K3455" s="62">
        <v>0</v>
      </c>
      <c r="L3455" s="63"/>
      <c r="M3455" s="63"/>
      <c r="N3455" s="63"/>
      <c r="O3455" s="63"/>
      <c r="P3455" s="63"/>
      <c r="Q3455" s="63"/>
      <c r="R3455" s="63"/>
      <c r="S3455" s="63"/>
      <c r="T3455" s="63"/>
      <c r="U3455" s="63"/>
      <c r="V3455" s="63"/>
      <c r="W3455" s="63"/>
      <c r="X3455" s="63"/>
      <c r="Y3455" s="63"/>
      <c r="Z3455" s="62">
        <v>248110</v>
      </c>
      <c r="AA3455" s="62">
        <v>21906</v>
      </c>
      <c r="AB3455" s="62">
        <v>50.71</v>
      </c>
      <c r="AC3455" s="62">
        <v>6891.94</v>
      </c>
    </row>
    <row r="3456" spans="1:29" ht="30" x14ac:dyDescent="0.25">
      <c r="A3456" s="61" t="s">
        <v>452</v>
      </c>
      <c r="B3456" s="61" t="s">
        <v>453</v>
      </c>
      <c r="C3456" s="62">
        <v>2007</v>
      </c>
      <c r="D3456" s="61" t="s">
        <v>99</v>
      </c>
      <c r="E3456" s="62">
        <v>36</v>
      </c>
      <c r="F3456" s="62">
        <v>54981</v>
      </c>
      <c r="G3456" s="62">
        <v>9219</v>
      </c>
      <c r="H3456" s="62">
        <v>21.34</v>
      </c>
      <c r="I3456" s="62">
        <v>1527.25</v>
      </c>
      <c r="J3456" s="62">
        <v>51132.33</v>
      </c>
      <c r="K3456" s="62">
        <v>14702.23</v>
      </c>
      <c r="L3456" s="62">
        <v>14474</v>
      </c>
      <c r="M3456" s="62">
        <v>33.5</v>
      </c>
      <c r="N3456" s="62">
        <v>408.4</v>
      </c>
      <c r="O3456" s="62">
        <v>177298.61</v>
      </c>
      <c r="P3456" s="63"/>
      <c r="Q3456" s="63"/>
      <c r="R3456" s="63"/>
      <c r="S3456" s="63"/>
      <c r="T3456" s="63"/>
      <c r="U3456" s="63"/>
      <c r="V3456" s="63"/>
      <c r="W3456" s="63"/>
      <c r="X3456" s="63"/>
      <c r="Y3456" s="63"/>
      <c r="Z3456" s="62">
        <v>37.299999999999997</v>
      </c>
      <c r="AA3456" s="62">
        <v>1074</v>
      </c>
      <c r="AB3456" s="62">
        <v>2.4900000000000002</v>
      </c>
      <c r="AC3456" s="62">
        <v>1.04</v>
      </c>
    </row>
    <row r="3457" spans="1:29" x14ac:dyDescent="0.25">
      <c r="A3457" s="61" t="s">
        <v>95</v>
      </c>
      <c r="B3457" s="61" t="s">
        <v>96</v>
      </c>
      <c r="C3457" s="62">
        <v>2013</v>
      </c>
      <c r="D3457" s="61" t="s">
        <v>150</v>
      </c>
      <c r="E3457" s="62">
        <v>8</v>
      </c>
      <c r="F3457" s="63"/>
      <c r="G3457" s="62">
        <v>0</v>
      </c>
      <c r="H3457" s="62">
        <v>0</v>
      </c>
      <c r="I3457" s="63"/>
      <c r="J3457" s="63"/>
      <c r="K3457" s="62">
        <v>0</v>
      </c>
      <c r="L3457" s="62">
        <v>0</v>
      </c>
      <c r="M3457" s="62">
        <v>0</v>
      </c>
      <c r="N3457" s="63"/>
      <c r="O3457" s="63"/>
      <c r="P3457" s="63"/>
      <c r="Q3457" s="63"/>
      <c r="R3457" s="63"/>
      <c r="S3457" s="63"/>
      <c r="T3457" s="63"/>
      <c r="U3457" s="63"/>
      <c r="V3457" s="63"/>
      <c r="W3457" s="63"/>
      <c r="X3457" s="63"/>
      <c r="Y3457" s="63"/>
      <c r="Z3457" s="62">
        <v>0</v>
      </c>
      <c r="AA3457" s="62">
        <v>0</v>
      </c>
      <c r="AB3457" s="62">
        <v>0</v>
      </c>
      <c r="AC3457" s="62">
        <v>0</v>
      </c>
    </row>
    <row r="3458" spans="1:29" ht="45" x14ac:dyDescent="0.25">
      <c r="A3458" s="61" t="s">
        <v>326</v>
      </c>
      <c r="B3458" s="61" t="s">
        <v>327</v>
      </c>
      <c r="C3458" s="62">
        <v>2006</v>
      </c>
      <c r="D3458" s="61" t="s">
        <v>78</v>
      </c>
      <c r="E3458" s="62">
        <v>104</v>
      </c>
      <c r="F3458" s="62">
        <v>1299582</v>
      </c>
      <c r="G3458" s="62">
        <v>110374</v>
      </c>
      <c r="H3458" s="62">
        <v>88.44</v>
      </c>
      <c r="I3458" s="62">
        <v>12495.98</v>
      </c>
      <c r="J3458" s="62">
        <v>1208611.26</v>
      </c>
      <c r="K3458" s="62">
        <v>0</v>
      </c>
      <c r="L3458" s="63"/>
      <c r="M3458" s="63"/>
      <c r="N3458" s="63"/>
      <c r="O3458" s="63"/>
      <c r="P3458" s="63"/>
      <c r="Q3458" s="63"/>
      <c r="R3458" s="63"/>
      <c r="S3458" s="63"/>
      <c r="T3458" s="63"/>
      <c r="U3458" s="63"/>
      <c r="V3458" s="63"/>
      <c r="W3458" s="63"/>
      <c r="X3458" s="63"/>
      <c r="Y3458" s="63"/>
      <c r="Z3458" s="62">
        <v>283400</v>
      </c>
      <c r="AA3458" s="62">
        <v>17819</v>
      </c>
      <c r="AB3458" s="62">
        <v>14.28</v>
      </c>
      <c r="AC3458" s="62">
        <v>2725</v>
      </c>
    </row>
    <row r="3459" spans="1:29" x14ac:dyDescent="0.25">
      <c r="A3459" s="61" t="s">
        <v>409</v>
      </c>
      <c r="B3459" s="61" t="s">
        <v>410</v>
      </c>
      <c r="C3459" s="62">
        <v>2008</v>
      </c>
      <c r="D3459" s="61" t="s">
        <v>89</v>
      </c>
      <c r="E3459" s="62">
        <v>24</v>
      </c>
      <c r="F3459" s="63"/>
      <c r="G3459" s="63"/>
      <c r="H3459" s="63"/>
      <c r="I3459" s="63"/>
      <c r="J3459" s="63"/>
      <c r="K3459" s="62">
        <v>0</v>
      </c>
      <c r="L3459" s="63"/>
      <c r="M3459" s="63"/>
      <c r="N3459" s="63"/>
      <c r="O3459" s="63"/>
      <c r="P3459" s="63"/>
      <c r="Q3459" s="63"/>
      <c r="R3459" s="63"/>
      <c r="S3459" s="63"/>
      <c r="T3459" s="63"/>
      <c r="U3459" s="63"/>
      <c r="V3459" s="63"/>
      <c r="W3459" s="63"/>
      <c r="X3459" s="63"/>
      <c r="Y3459" s="63"/>
      <c r="Z3459" s="62">
        <v>0</v>
      </c>
      <c r="AA3459" s="63"/>
      <c r="AB3459" s="63"/>
      <c r="AC3459" s="62">
        <v>0</v>
      </c>
    </row>
    <row r="3460" spans="1:29" x14ac:dyDescent="0.25">
      <c r="A3460" s="61" t="s">
        <v>76</v>
      </c>
      <c r="B3460" s="61" t="s">
        <v>77</v>
      </c>
      <c r="C3460" s="62">
        <v>2015</v>
      </c>
      <c r="D3460" s="61" t="s">
        <v>468</v>
      </c>
      <c r="E3460" s="62">
        <v>16</v>
      </c>
      <c r="F3460" s="63"/>
      <c r="G3460" s="63"/>
      <c r="H3460" s="63"/>
      <c r="I3460" s="63"/>
      <c r="J3460" s="63"/>
      <c r="K3460" s="62">
        <v>0</v>
      </c>
      <c r="L3460" s="63"/>
      <c r="M3460" s="63"/>
      <c r="N3460" s="63"/>
      <c r="O3460" s="63"/>
      <c r="P3460" s="63"/>
      <c r="Q3460" s="63"/>
      <c r="R3460" s="63"/>
      <c r="S3460" s="63"/>
      <c r="T3460" s="63"/>
      <c r="U3460" s="63"/>
      <c r="V3460" s="63"/>
      <c r="W3460" s="63"/>
      <c r="X3460" s="63"/>
      <c r="Y3460" s="63"/>
      <c r="Z3460" s="62">
        <v>394.01</v>
      </c>
      <c r="AA3460" s="62">
        <v>1227</v>
      </c>
      <c r="AB3460" s="62">
        <v>6.39</v>
      </c>
      <c r="AC3460" s="62">
        <v>24.63</v>
      </c>
    </row>
    <row r="3461" spans="1:29" x14ac:dyDescent="0.25">
      <c r="A3461" s="61" t="s">
        <v>409</v>
      </c>
      <c r="B3461" s="61" t="s">
        <v>410</v>
      </c>
      <c r="C3461" s="62">
        <v>2006</v>
      </c>
      <c r="D3461" s="61" t="s">
        <v>86</v>
      </c>
      <c r="E3461" s="62">
        <v>16</v>
      </c>
      <c r="F3461" s="62">
        <v>7494</v>
      </c>
      <c r="G3461" s="62">
        <v>1084</v>
      </c>
      <c r="H3461" s="62">
        <v>5.65</v>
      </c>
      <c r="I3461" s="62">
        <v>468.38</v>
      </c>
      <c r="J3461" s="62">
        <v>6969.42</v>
      </c>
      <c r="K3461" s="62">
        <v>0</v>
      </c>
      <c r="L3461" s="63"/>
      <c r="M3461" s="63"/>
      <c r="N3461" s="63"/>
      <c r="O3461" s="63"/>
      <c r="P3461" s="63"/>
      <c r="Q3461" s="63"/>
      <c r="R3461" s="63"/>
      <c r="S3461" s="63"/>
      <c r="T3461" s="63"/>
      <c r="U3461" s="62">
        <v>10120</v>
      </c>
      <c r="V3461" s="62">
        <v>2576</v>
      </c>
      <c r="W3461" s="62">
        <v>13.42</v>
      </c>
      <c r="X3461" s="62">
        <v>632</v>
      </c>
      <c r="Y3461" s="62">
        <v>226526.07999999999</v>
      </c>
      <c r="Z3461" s="62">
        <v>389.95</v>
      </c>
      <c r="AA3461" s="62">
        <v>1382</v>
      </c>
      <c r="AB3461" s="62">
        <v>7.2</v>
      </c>
      <c r="AC3461" s="62">
        <v>24.37</v>
      </c>
    </row>
    <row r="3462" spans="1:29" x14ac:dyDescent="0.25">
      <c r="A3462" s="61" t="s">
        <v>229</v>
      </c>
      <c r="B3462" s="61" t="s">
        <v>230</v>
      </c>
      <c r="C3462" s="62">
        <v>2008</v>
      </c>
      <c r="D3462" s="61" t="s">
        <v>94</v>
      </c>
      <c r="E3462" s="62">
        <v>7</v>
      </c>
      <c r="F3462" s="62">
        <v>341</v>
      </c>
      <c r="G3462" s="62">
        <v>111</v>
      </c>
      <c r="H3462" s="62">
        <v>1.32</v>
      </c>
      <c r="I3462" s="62">
        <v>48.71</v>
      </c>
      <c r="J3462" s="62">
        <v>317.13</v>
      </c>
      <c r="K3462" s="62">
        <v>30.07</v>
      </c>
      <c r="L3462" s="62">
        <v>52</v>
      </c>
      <c r="M3462" s="62">
        <v>0.62</v>
      </c>
      <c r="N3462" s="62">
        <v>4.3</v>
      </c>
      <c r="O3462" s="62">
        <v>362.6</v>
      </c>
      <c r="P3462" s="63"/>
      <c r="Q3462" s="63"/>
      <c r="R3462" s="63"/>
      <c r="S3462" s="63"/>
      <c r="T3462" s="63"/>
      <c r="U3462" s="63"/>
      <c r="V3462" s="63"/>
      <c r="W3462" s="63"/>
      <c r="X3462" s="63"/>
      <c r="Y3462" s="63"/>
      <c r="Z3462" s="62">
        <v>0</v>
      </c>
      <c r="AA3462" s="62">
        <v>7860</v>
      </c>
      <c r="AB3462" s="62">
        <v>93.57</v>
      </c>
      <c r="AC3462" s="62">
        <v>0</v>
      </c>
    </row>
    <row r="3463" spans="1:29" ht="30" x14ac:dyDescent="0.25">
      <c r="A3463" s="61" t="s">
        <v>231</v>
      </c>
      <c r="B3463" s="61" t="s">
        <v>232</v>
      </c>
      <c r="C3463" s="62">
        <v>2007</v>
      </c>
      <c r="D3463" s="61" t="s">
        <v>86</v>
      </c>
      <c r="E3463" s="62">
        <v>226</v>
      </c>
      <c r="F3463" s="62">
        <v>2139247</v>
      </c>
      <c r="G3463" s="62">
        <v>272458</v>
      </c>
      <c r="H3463" s="62">
        <v>100.46</v>
      </c>
      <c r="I3463" s="62">
        <v>9465.69</v>
      </c>
      <c r="J3463" s="62">
        <v>1989499.71</v>
      </c>
      <c r="K3463" s="62">
        <v>224124.15</v>
      </c>
      <c r="L3463" s="62">
        <v>312897</v>
      </c>
      <c r="M3463" s="62">
        <v>115.38</v>
      </c>
      <c r="N3463" s="62">
        <v>991.7</v>
      </c>
      <c r="O3463" s="62">
        <v>2702780.38</v>
      </c>
      <c r="P3463" s="63"/>
      <c r="Q3463" s="63"/>
      <c r="R3463" s="63"/>
      <c r="S3463" s="63"/>
      <c r="T3463" s="63"/>
      <c r="U3463" s="63"/>
      <c r="V3463" s="63"/>
      <c r="W3463" s="63"/>
      <c r="X3463" s="63"/>
      <c r="Y3463" s="63"/>
      <c r="Z3463" s="62">
        <v>3092337</v>
      </c>
      <c r="AA3463" s="62">
        <v>159351</v>
      </c>
      <c r="AB3463" s="62">
        <v>58.76</v>
      </c>
      <c r="AC3463" s="62">
        <v>13682.91</v>
      </c>
    </row>
    <row r="3464" spans="1:29" x14ac:dyDescent="0.25">
      <c r="A3464" s="61" t="s">
        <v>113</v>
      </c>
      <c r="B3464" s="61" t="s">
        <v>114</v>
      </c>
      <c r="C3464" s="62">
        <v>2012</v>
      </c>
      <c r="D3464" s="61" t="s">
        <v>150</v>
      </c>
      <c r="E3464" s="62">
        <v>5</v>
      </c>
      <c r="F3464" s="63"/>
      <c r="G3464" s="63"/>
      <c r="H3464" s="63"/>
      <c r="I3464" s="63"/>
      <c r="J3464" s="63"/>
      <c r="K3464" s="62">
        <v>0</v>
      </c>
      <c r="L3464" s="63"/>
      <c r="M3464" s="63"/>
      <c r="N3464" s="63"/>
      <c r="O3464" s="63"/>
      <c r="P3464" s="63"/>
      <c r="Q3464" s="63"/>
      <c r="R3464" s="63"/>
      <c r="S3464" s="63"/>
      <c r="T3464" s="63"/>
      <c r="U3464" s="63"/>
      <c r="V3464" s="63"/>
      <c r="W3464" s="63"/>
      <c r="X3464" s="63"/>
      <c r="Y3464" s="63"/>
      <c r="Z3464" s="62">
        <v>0</v>
      </c>
      <c r="AA3464" s="63"/>
      <c r="AB3464" s="63"/>
      <c r="AC3464" s="62">
        <v>0</v>
      </c>
    </row>
    <row r="3465" spans="1:29" ht="30" x14ac:dyDescent="0.25">
      <c r="A3465" s="61" t="s">
        <v>186</v>
      </c>
      <c r="B3465" s="61" t="s">
        <v>187</v>
      </c>
      <c r="C3465" s="62">
        <v>2010</v>
      </c>
      <c r="D3465" s="61" t="s">
        <v>99</v>
      </c>
      <c r="E3465" s="62">
        <v>35</v>
      </c>
      <c r="F3465" s="62">
        <v>178200</v>
      </c>
      <c r="G3465" s="62">
        <v>21093</v>
      </c>
      <c r="H3465" s="62">
        <v>50.22</v>
      </c>
      <c r="I3465" s="62">
        <v>5091.43</v>
      </c>
      <c r="J3465" s="62">
        <v>165726</v>
      </c>
      <c r="K3465" s="62">
        <v>7817.65</v>
      </c>
      <c r="L3465" s="62">
        <v>9844</v>
      </c>
      <c r="M3465" s="62">
        <v>23.44</v>
      </c>
      <c r="N3465" s="63"/>
      <c r="O3465" s="63"/>
      <c r="P3465" s="63"/>
      <c r="Q3465" s="63"/>
      <c r="R3465" s="63"/>
      <c r="S3465" s="63"/>
      <c r="T3465" s="63"/>
      <c r="U3465" s="63"/>
      <c r="V3465" s="63"/>
      <c r="W3465" s="63"/>
      <c r="X3465" s="63"/>
      <c r="Y3465" s="63"/>
      <c r="Z3465" s="62">
        <v>109500</v>
      </c>
      <c r="AA3465" s="62">
        <v>2522</v>
      </c>
      <c r="AB3465" s="62">
        <v>6</v>
      </c>
      <c r="AC3465" s="62">
        <v>3128.57</v>
      </c>
    </row>
    <row r="3466" spans="1:29" ht="30" x14ac:dyDescent="0.25">
      <c r="A3466" s="61" t="s">
        <v>255</v>
      </c>
      <c r="B3466" s="61" t="s">
        <v>256</v>
      </c>
      <c r="C3466" s="62">
        <v>2010</v>
      </c>
      <c r="D3466" s="61" t="s">
        <v>72</v>
      </c>
      <c r="E3466" s="62">
        <v>80</v>
      </c>
      <c r="F3466" s="62">
        <v>181559</v>
      </c>
      <c r="G3466" s="62">
        <v>90369</v>
      </c>
      <c r="H3466" s="62">
        <v>94.13</v>
      </c>
      <c r="I3466" s="62">
        <v>2269.4899999999998</v>
      </c>
      <c r="J3466" s="62">
        <v>168849.87</v>
      </c>
      <c r="K3466" s="62">
        <v>0</v>
      </c>
      <c r="L3466" s="62">
        <v>173</v>
      </c>
      <c r="M3466" s="62">
        <v>0.18</v>
      </c>
      <c r="N3466" s="63"/>
      <c r="O3466" s="63"/>
      <c r="P3466" s="63"/>
      <c r="Q3466" s="63"/>
      <c r="R3466" s="63"/>
      <c r="S3466" s="63"/>
      <c r="T3466" s="63"/>
      <c r="U3466" s="63"/>
      <c r="V3466" s="63"/>
      <c r="W3466" s="63"/>
      <c r="X3466" s="63"/>
      <c r="Y3466" s="63"/>
      <c r="Z3466" s="62">
        <v>4.0199999999999996</v>
      </c>
      <c r="AA3466" s="62">
        <v>43229</v>
      </c>
      <c r="AB3466" s="62">
        <v>45.03</v>
      </c>
      <c r="AC3466" s="62">
        <v>0.05</v>
      </c>
    </row>
    <row r="3467" spans="1:29" ht="30" x14ac:dyDescent="0.25">
      <c r="A3467" s="61" t="s">
        <v>277</v>
      </c>
      <c r="B3467" s="61" t="s">
        <v>278</v>
      </c>
      <c r="C3467" s="62">
        <v>2014</v>
      </c>
      <c r="D3467" s="61" t="s">
        <v>75</v>
      </c>
      <c r="E3467" s="62">
        <v>12</v>
      </c>
      <c r="F3467" s="62">
        <v>1500</v>
      </c>
      <c r="G3467" s="62">
        <v>315</v>
      </c>
      <c r="H3467" s="62">
        <v>2.19</v>
      </c>
      <c r="I3467" s="62">
        <v>125</v>
      </c>
      <c r="J3467" s="62">
        <v>1395</v>
      </c>
      <c r="K3467" s="62">
        <v>0</v>
      </c>
      <c r="L3467" s="63"/>
      <c r="M3467" s="63"/>
      <c r="N3467" s="63"/>
      <c r="O3467" s="63"/>
      <c r="P3467" s="63"/>
      <c r="Q3467" s="63"/>
      <c r="R3467" s="63"/>
      <c r="S3467" s="63"/>
      <c r="T3467" s="63"/>
      <c r="U3467" s="63"/>
      <c r="V3467" s="63"/>
      <c r="W3467" s="63"/>
      <c r="X3467" s="63"/>
      <c r="Y3467" s="63"/>
      <c r="Z3467" s="62">
        <v>121700</v>
      </c>
      <c r="AA3467" s="62">
        <v>4492</v>
      </c>
      <c r="AB3467" s="62">
        <v>31.19</v>
      </c>
      <c r="AC3467" s="62">
        <v>10141.67</v>
      </c>
    </row>
    <row r="3468" spans="1:29" x14ac:dyDescent="0.25">
      <c r="A3468" s="61" t="s">
        <v>369</v>
      </c>
      <c r="B3468" s="61" t="s">
        <v>370</v>
      </c>
      <c r="C3468" s="62">
        <v>2003</v>
      </c>
      <c r="D3468" s="61" t="s">
        <v>78</v>
      </c>
      <c r="E3468" s="62">
        <v>64</v>
      </c>
      <c r="F3468" s="62">
        <v>314590</v>
      </c>
      <c r="G3468" s="62">
        <v>33114</v>
      </c>
      <c r="H3468" s="62">
        <v>43.12</v>
      </c>
      <c r="I3468" s="62">
        <v>4915.47</v>
      </c>
      <c r="J3468" s="62">
        <v>292568.7</v>
      </c>
      <c r="K3468" s="62">
        <v>0</v>
      </c>
      <c r="L3468" s="63"/>
      <c r="M3468" s="63"/>
      <c r="N3468" s="63"/>
      <c r="O3468" s="63"/>
      <c r="P3468" s="63"/>
      <c r="Q3468" s="63"/>
      <c r="R3468" s="63"/>
      <c r="S3468" s="63"/>
      <c r="T3468" s="63"/>
      <c r="U3468" s="63"/>
      <c r="V3468" s="63"/>
      <c r="W3468" s="63"/>
      <c r="X3468" s="63"/>
      <c r="Y3468" s="63"/>
      <c r="Z3468" s="62">
        <v>0</v>
      </c>
      <c r="AA3468" s="63"/>
      <c r="AB3468" s="63"/>
      <c r="AC3468" s="62">
        <v>0</v>
      </c>
    </row>
    <row r="3469" spans="1:29" x14ac:dyDescent="0.25">
      <c r="A3469" s="61" t="s">
        <v>380</v>
      </c>
      <c r="B3469" s="61" t="s">
        <v>381</v>
      </c>
      <c r="C3469" s="62">
        <v>2008</v>
      </c>
      <c r="D3469" s="61" t="s">
        <v>78</v>
      </c>
      <c r="E3469" s="62">
        <v>64</v>
      </c>
      <c r="F3469" s="62">
        <v>703200</v>
      </c>
      <c r="G3469" s="62">
        <v>110737</v>
      </c>
      <c r="H3469" s="62">
        <v>144.19</v>
      </c>
      <c r="I3469" s="62">
        <v>10987.5</v>
      </c>
      <c r="J3469" s="62">
        <v>653976</v>
      </c>
      <c r="K3469" s="62">
        <v>0</v>
      </c>
      <c r="L3469" s="63"/>
      <c r="M3469" s="63"/>
      <c r="N3469" s="63"/>
      <c r="O3469" s="63"/>
      <c r="P3469" s="63"/>
      <c r="Q3469" s="63"/>
      <c r="R3469" s="63"/>
      <c r="S3469" s="63"/>
      <c r="T3469" s="63"/>
      <c r="U3469" s="63"/>
      <c r="V3469" s="63"/>
      <c r="W3469" s="63"/>
      <c r="X3469" s="63"/>
      <c r="Y3469" s="63"/>
      <c r="Z3469" s="62">
        <v>212000</v>
      </c>
      <c r="AA3469" s="62">
        <v>7114</v>
      </c>
      <c r="AB3469" s="62">
        <v>9.26</v>
      </c>
      <c r="AC3469" s="62">
        <v>3312.5</v>
      </c>
    </row>
    <row r="3470" spans="1:29" ht="30" x14ac:dyDescent="0.25">
      <c r="A3470" s="61" t="s">
        <v>233</v>
      </c>
      <c r="B3470" s="61" t="s">
        <v>234</v>
      </c>
      <c r="C3470" s="62">
        <v>2017</v>
      </c>
      <c r="D3470" s="61" t="s">
        <v>301</v>
      </c>
      <c r="E3470" s="62">
        <v>56</v>
      </c>
      <c r="F3470" s="62">
        <v>238918</v>
      </c>
      <c r="G3470" s="62">
        <v>29856</v>
      </c>
      <c r="H3470" s="62">
        <v>44.43</v>
      </c>
      <c r="I3470" s="62">
        <v>4266.3900000000003</v>
      </c>
      <c r="J3470" s="62">
        <v>222193.74</v>
      </c>
      <c r="K3470" s="62">
        <v>13276.43</v>
      </c>
      <c r="L3470" s="62">
        <v>17113</v>
      </c>
      <c r="M3470" s="62">
        <v>25.47</v>
      </c>
      <c r="N3470" s="62">
        <v>237.08</v>
      </c>
      <c r="O3470" s="62">
        <v>160104.46</v>
      </c>
      <c r="P3470" s="63"/>
      <c r="Q3470" s="63"/>
      <c r="R3470" s="63"/>
      <c r="S3470" s="63"/>
      <c r="T3470" s="63"/>
      <c r="U3470" s="63"/>
      <c r="V3470" s="63"/>
      <c r="W3470" s="63"/>
      <c r="X3470" s="63"/>
      <c r="Y3470" s="63"/>
      <c r="Z3470" s="62">
        <v>881.49</v>
      </c>
      <c r="AA3470" s="62">
        <v>19084</v>
      </c>
      <c r="AB3470" s="62">
        <v>28.4</v>
      </c>
      <c r="AC3470" s="62">
        <v>15.74</v>
      </c>
    </row>
    <row r="3471" spans="1:29" x14ac:dyDescent="0.25">
      <c r="A3471" s="61" t="s">
        <v>184</v>
      </c>
      <c r="B3471" s="61" t="s">
        <v>185</v>
      </c>
      <c r="C3471" s="62">
        <v>2013</v>
      </c>
      <c r="D3471" s="61" t="s">
        <v>99</v>
      </c>
      <c r="E3471" s="62">
        <v>66</v>
      </c>
      <c r="F3471" s="62">
        <v>195120</v>
      </c>
      <c r="G3471" s="62">
        <v>25069</v>
      </c>
      <c r="H3471" s="62">
        <v>31.65</v>
      </c>
      <c r="I3471" s="62">
        <v>2956.36</v>
      </c>
      <c r="J3471" s="62">
        <v>181461.6</v>
      </c>
      <c r="K3471" s="62">
        <v>0</v>
      </c>
      <c r="L3471" s="63"/>
      <c r="M3471" s="63"/>
      <c r="N3471" s="63"/>
      <c r="O3471" s="63"/>
      <c r="P3471" s="63"/>
      <c r="Q3471" s="63"/>
      <c r="R3471" s="63"/>
      <c r="S3471" s="63"/>
      <c r="T3471" s="63"/>
      <c r="U3471" s="62">
        <v>13114</v>
      </c>
      <c r="V3471" s="62">
        <v>44849</v>
      </c>
      <c r="W3471" s="62">
        <v>56.63</v>
      </c>
      <c r="X3471" s="62">
        <v>198</v>
      </c>
      <c r="Y3471" s="62">
        <v>293543.78000000003</v>
      </c>
      <c r="Z3471" s="62">
        <v>0</v>
      </c>
      <c r="AA3471" s="63"/>
      <c r="AB3471" s="63"/>
      <c r="AC3471" s="62">
        <v>0</v>
      </c>
    </row>
    <row r="3472" spans="1:29" ht="30" x14ac:dyDescent="0.25">
      <c r="A3472" s="61" t="s">
        <v>122</v>
      </c>
      <c r="B3472" s="61" t="s">
        <v>123</v>
      </c>
      <c r="C3472" s="62">
        <v>2012</v>
      </c>
      <c r="D3472" s="61" t="s">
        <v>75</v>
      </c>
      <c r="E3472" s="62">
        <v>6</v>
      </c>
      <c r="F3472" s="62">
        <v>264</v>
      </c>
      <c r="G3472" s="62">
        <v>72</v>
      </c>
      <c r="H3472" s="62">
        <v>1</v>
      </c>
      <c r="I3472" s="62">
        <v>44</v>
      </c>
      <c r="J3472" s="62">
        <v>245.52</v>
      </c>
      <c r="K3472" s="62">
        <v>0</v>
      </c>
      <c r="L3472" s="62">
        <v>21</v>
      </c>
      <c r="M3472" s="62">
        <v>0.28999999999999998</v>
      </c>
      <c r="N3472" s="63"/>
      <c r="O3472" s="63"/>
      <c r="P3472" s="63"/>
      <c r="Q3472" s="63"/>
      <c r="R3472" s="63"/>
      <c r="S3472" s="63"/>
      <c r="T3472" s="63"/>
      <c r="U3472" s="63"/>
      <c r="V3472" s="63"/>
      <c r="W3472" s="63"/>
      <c r="X3472" s="63"/>
      <c r="Y3472" s="63"/>
      <c r="Z3472" s="62">
        <v>249.98</v>
      </c>
      <c r="AA3472" s="62">
        <v>2971</v>
      </c>
      <c r="AB3472" s="62">
        <v>41.26</v>
      </c>
      <c r="AC3472" s="62">
        <v>41.66</v>
      </c>
    </row>
    <row r="3473" spans="1:29" ht="30" x14ac:dyDescent="0.25">
      <c r="A3473" s="61" t="s">
        <v>436</v>
      </c>
      <c r="B3473" s="61" t="s">
        <v>437</v>
      </c>
      <c r="C3473" s="62">
        <v>2013</v>
      </c>
      <c r="D3473" s="61" t="s">
        <v>78</v>
      </c>
      <c r="E3473" s="62">
        <v>60</v>
      </c>
      <c r="F3473" s="62">
        <v>156560</v>
      </c>
      <c r="G3473" s="62">
        <v>25876</v>
      </c>
      <c r="H3473" s="62">
        <v>35.94</v>
      </c>
      <c r="I3473" s="62">
        <v>2609.33</v>
      </c>
      <c r="J3473" s="62">
        <v>145600.79999999999</v>
      </c>
      <c r="K3473" s="62">
        <v>19517.939999999999</v>
      </c>
      <c r="L3473" s="62">
        <v>24479</v>
      </c>
      <c r="M3473" s="62">
        <v>34</v>
      </c>
      <c r="N3473" s="62">
        <v>325.3</v>
      </c>
      <c r="O3473" s="62">
        <v>235372.74</v>
      </c>
      <c r="P3473" s="63"/>
      <c r="Q3473" s="63"/>
      <c r="R3473" s="63"/>
      <c r="S3473" s="63"/>
      <c r="T3473" s="63"/>
      <c r="U3473" s="63"/>
      <c r="V3473" s="63"/>
      <c r="W3473" s="63"/>
      <c r="X3473" s="63"/>
      <c r="Y3473" s="63"/>
      <c r="Z3473" s="62">
        <v>0</v>
      </c>
      <c r="AA3473" s="62">
        <v>14912</v>
      </c>
      <c r="AB3473" s="62">
        <v>20.71</v>
      </c>
      <c r="AC3473" s="62">
        <v>0</v>
      </c>
    </row>
    <row r="3474" spans="1:29" ht="30" x14ac:dyDescent="0.25">
      <c r="A3474" s="61" t="s">
        <v>422</v>
      </c>
      <c r="B3474" s="61" t="s">
        <v>423</v>
      </c>
      <c r="C3474" s="62">
        <v>2004</v>
      </c>
      <c r="D3474" s="61" t="s">
        <v>78</v>
      </c>
      <c r="E3474" s="62">
        <v>52</v>
      </c>
      <c r="F3474" s="62">
        <v>333000</v>
      </c>
      <c r="G3474" s="62">
        <v>46032</v>
      </c>
      <c r="H3474" s="62">
        <v>73.77</v>
      </c>
      <c r="I3474" s="62">
        <v>6403.85</v>
      </c>
      <c r="J3474" s="62">
        <v>309690</v>
      </c>
      <c r="K3474" s="62">
        <v>0</v>
      </c>
      <c r="L3474" s="63"/>
      <c r="M3474" s="63"/>
      <c r="N3474" s="63"/>
      <c r="O3474" s="63"/>
      <c r="P3474" s="63"/>
      <c r="Q3474" s="63"/>
      <c r="R3474" s="63"/>
      <c r="S3474" s="63"/>
      <c r="T3474" s="63"/>
      <c r="U3474" s="63"/>
      <c r="V3474" s="63"/>
      <c r="W3474" s="63"/>
      <c r="X3474" s="63"/>
      <c r="Y3474" s="63"/>
      <c r="Z3474" s="62">
        <v>1857</v>
      </c>
      <c r="AA3474" s="62">
        <v>5811</v>
      </c>
      <c r="AB3474" s="62">
        <v>9.31</v>
      </c>
      <c r="AC3474" s="62">
        <v>35.71</v>
      </c>
    </row>
    <row r="3475" spans="1:29" x14ac:dyDescent="0.25">
      <c r="A3475" s="61" t="s">
        <v>338</v>
      </c>
      <c r="B3475" s="61" t="s">
        <v>339</v>
      </c>
      <c r="C3475" s="62">
        <v>2014</v>
      </c>
      <c r="D3475" s="61" t="s">
        <v>89</v>
      </c>
      <c r="E3475" s="62">
        <v>60</v>
      </c>
      <c r="F3475" s="62">
        <v>733760</v>
      </c>
      <c r="G3475" s="62">
        <v>98243</v>
      </c>
      <c r="H3475" s="62">
        <v>136.44999999999999</v>
      </c>
      <c r="I3475" s="62">
        <v>12229.33</v>
      </c>
      <c r="J3475" s="62">
        <v>682396.8</v>
      </c>
      <c r="K3475" s="62">
        <v>0</v>
      </c>
      <c r="L3475" s="63"/>
      <c r="M3475" s="63"/>
      <c r="N3475" s="63"/>
      <c r="O3475" s="63"/>
      <c r="P3475" s="63"/>
      <c r="Q3475" s="63"/>
      <c r="R3475" s="63"/>
      <c r="S3475" s="63"/>
      <c r="T3475" s="63"/>
      <c r="U3475" s="63"/>
      <c r="V3475" s="63"/>
      <c r="W3475" s="63"/>
      <c r="X3475" s="63"/>
      <c r="Y3475" s="63"/>
      <c r="Z3475" s="62">
        <v>1751.22</v>
      </c>
      <c r="AA3475" s="62">
        <v>39877</v>
      </c>
      <c r="AB3475" s="62">
        <v>55.38</v>
      </c>
      <c r="AC3475" s="62">
        <v>29.19</v>
      </c>
    </row>
    <row r="3476" spans="1:29" ht="45" x14ac:dyDescent="0.25">
      <c r="A3476" s="61" t="s">
        <v>109</v>
      </c>
      <c r="B3476" s="61" t="s">
        <v>110</v>
      </c>
      <c r="C3476" s="62">
        <v>2005</v>
      </c>
      <c r="D3476" s="61" t="s">
        <v>226</v>
      </c>
      <c r="E3476" s="62">
        <v>14</v>
      </c>
      <c r="F3476" s="62">
        <v>85968</v>
      </c>
      <c r="G3476" s="62">
        <v>9814</v>
      </c>
      <c r="H3476" s="62">
        <v>58.42</v>
      </c>
      <c r="I3476" s="62">
        <v>6140.57</v>
      </c>
      <c r="J3476" s="62">
        <v>79950.240000000005</v>
      </c>
      <c r="K3476" s="62">
        <v>0</v>
      </c>
      <c r="L3476" s="63"/>
      <c r="M3476" s="63"/>
      <c r="N3476" s="63"/>
      <c r="O3476" s="63"/>
      <c r="P3476" s="63"/>
      <c r="Q3476" s="63"/>
      <c r="R3476" s="63"/>
      <c r="S3476" s="63"/>
      <c r="T3476" s="63"/>
      <c r="U3476" s="62">
        <v>3549</v>
      </c>
      <c r="V3476" s="62">
        <v>6081</v>
      </c>
      <c r="W3476" s="62">
        <v>36.200000000000003</v>
      </c>
      <c r="X3476" s="62">
        <v>253</v>
      </c>
      <c r="Y3476" s="62">
        <v>79440.820000000007</v>
      </c>
      <c r="Z3476" s="62">
        <v>460203</v>
      </c>
      <c r="AA3476" s="62">
        <v>29664</v>
      </c>
      <c r="AB3476" s="62">
        <v>176.57</v>
      </c>
      <c r="AC3476" s="62">
        <v>32871.64</v>
      </c>
    </row>
    <row r="3477" spans="1:29" x14ac:dyDescent="0.25">
      <c r="A3477" s="61" t="s">
        <v>130</v>
      </c>
      <c r="B3477" s="61" t="s">
        <v>131</v>
      </c>
      <c r="C3477" s="62">
        <v>2007</v>
      </c>
      <c r="D3477" s="61" t="s">
        <v>78</v>
      </c>
      <c r="E3477" s="62">
        <v>35</v>
      </c>
      <c r="F3477" s="62">
        <v>93206</v>
      </c>
      <c r="G3477" s="62">
        <v>9962</v>
      </c>
      <c r="H3477" s="62">
        <v>23.72</v>
      </c>
      <c r="I3477" s="62">
        <v>2663.03</v>
      </c>
      <c r="J3477" s="62">
        <v>86681.58</v>
      </c>
      <c r="K3477" s="62">
        <v>20415.13</v>
      </c>
      <c r="L3477" s="62">
        <v>36903</v>
      </c>
      <c r="M3477" s="62">
        <v>87.86</v>
      </c>
      <c r="N3477" s="63"/>
      <c r="O3477" s="63"/>
      <c r="P3477" s="63"/>
      <c r="Q3477" s="63"/>
      <c r="R3477" s="63"/>
      <c r="S3477" s="63"/>
      <c r="T3477" s="63"/>
      <c r="U3477" s="63"/>
      <c r="V3477" s="63"/>
      <c r="W3477" s="63"/>
      <c r="X3477" s="63"/>
      <c r="Y3477" s="63"/>
      <c r="Z3477" s="62">
        <v>1390</v>
      </c>
      <c r="AA3477" s="62">
        <v>7749</v>
      </c>
      <c r="AB3477" s="62">
        <v>18.45</v>
      </c>
      <c r="AC3477" s="62">
        <v>39.71</v>
      </c>
    </row>
    <row r="3478" spans="1:29" x14ac:dyDescent="0.25">
      <c r="A3478" s="61" t="s">
        <v>376</v>
      </c>
      <c r="B3478" s="61" t="s">
        <v>377</v>
      </c>
      <c r="C3478" s="62">
        <v>2010</v>
      </c>
      <c r="D3478" s="61" t="s">
        <v>99</v>
      </c>
      <c r="E3478" s="62">
        <v>40</v>
      </c>
      <c r="F3478" s="62">
        <v>167342</v>
      </c>
      <c r="G3478" s="62">
        <v>26650</v>
      </c>
      <c r="H3478" s="62">
        <v>55.52</v>
      </c>
      <c r="I3478" s="62">
        <v>4183.55</v>
      </c>
      <c r="J3478" s="62">
        <v>155628.06</v>
      </c>
      <c r="K3478" s="62">
        <v>22017.46</v>
      </c>
      <c r="L3478" s="62">
        <v>27603</v>
      </c>
      <c r="M3478" s="62">
        <v>57.51</v>
      </c>
      <c r="N3478" s="62">
        <v>550.44000000000005</v>
      </c>
      <c r="O3478" s="62">
        <v>265515.14</v>
      </c>
      <c r="P3478" s="63"/>
      <c r="Q3478" s="63"/>
      <c r="R3478" s="63"/>
      <c r="S3478" s="63"/>
      <c r="T3478" s="63"/>
      <c r="U3478" s="63"/>
      <c r="V3478" s="63"/>
      <c r="W3478" s="63"/>
      <c r="X3478" s="63"/>
      <c r="Y3478" s="63"/>
      <c r="Z3478" s="62">
        <v>51423.48</v>
      </c>
      <c r="AA3478" s="62">
        <v>7736</v>
      </c>
      <c r="AB3478" s="62">
        <v>16.12</v>
      </c>
      <c r="AC3478" s="62">
        <v>1285.5899999999999</v>
      </c>
    </row>
    <row r="3479" spans="1:29" ht="30" x14ac:dyDescent="0.25">
      <c r="A3479" s="61" t="s">
        <v>342</v>
      </c>
      <c r="B3479" s="61" t="s">
        <v>343</v>
      </c>
      <c r="C3479" s="62">
        <v>2004</v>
      </c>
      <c r="D3479" s="61" t="s">
        <v>150</v>
      </c>
      <c r="E3479" s="62">
        <v>8</v>
      </c>
      <c r="F3479" s="63"/>
      <c r="G3479" s="63"/>
      <c r="H3479" s="63"/>
      <c r="I3479" s="63"/>
      <c r="J3479" s="63"/>
      <c r="K3479" s="62">
        <v>0</v>
      </c>
      <c r="L3479" s="63"/>
      <c r="M3479" s="63"/>
      <c r="N3479" s="63"/>
      <c r="O3479" s="63"/>
      <c r="P3479" s="63"/>
      <c r="Q3479" s="63"/>
      <c r="R3479" s="63"/>
      <c r="S3479" s="63"/>
      <c r="T3479" s="63"/>
      <c r="U3479" s="63"/>
      <c r="V3479" s="63"/>
      <c r="W3479" s="63"/>
      <c r="X3479" s="63"/>
      <c r="Y3479" s="63"/>
      <c r="Z3479" s="62">
        <v>29290</v>
      </c>
      <c r="AA3479" s="62">
        <v>1861</v>
      </c>
      <c r="AB3479" s="62">
        <v>19.39</v>
      </c>
      <c r="AC3479" s="62">
        <v>3661.25</v>
      </c>
    </row>
    <row r="3480" spans="1:29" x14ac:dyDescent="0.25">
      <c r="A3480" s="61" t="s">
        <v>235</v>
      </c>
      <c r="B3480" s="61" t="s">
        <v>236</v>
      </c>
      <c r="C3480" s="62">
        <v>2011</v>
      </c>
      <c r="D3480" s="61" t="s">
        <v>99</v>
      </c>
      <c r="E3480" s="62">
        <v>30</v>
      </c>
      <c r="F3480" s="62">
        <v>109136</v>
      </c>
      <c r="G3480" s="62">
        <v>12922</v>
      </c>
      <c r="H3480" s="62">
        <v>35.89</v>
      </c>
      <c r="I3480" s="62">
        <v>3637.87</v>
      </c>
      <c r="J3480" s="62">
        <v>101496.48</v>
      </c>
      <c r="K3480" s="62">
        <v>30053.35</v>
      </c>
      <c r="L3480" s="62">
        <v>44019</v>
      </c>
      <c r="M3480" s="62">
        <v>122.28</v>
      </c>
      <c r="N3480" s="62">
        <v>1001.78</v>
      </c>
      <c r="O3480" s="62">
        <v>362422.32</v>
      </c>
      <c r="P3480" s="63"/>
      <c r="Q3480" s="63"/>
      <c r="R3480" s="63"/>
      <c r="S3480" s="63"/>
      <c r="T3480" s="63"/>
      <c r="U3480" s="63"/>
      <c r="V3480" s="63"/>
      <c r="W3480" s="63"/>
      <c r="X3480" s="63"/>
      <c r="Y3480" s="63"/>
      <c r="Z3480" s="62">
        <v>170400</v>
      </c>
      <c r="AA3480" s="62">
        <v>4614</v>
      </c>
      <c r="AB3480" s="62">
        <v>12.82</v>
      </c>
      <c r="AC3480" s="62">
        <v>5680</v>
      </c>
    </row>
    <row r="3481" spans="1:29" x14ac:dyDescent="0.25">
      <c r="A3481" s="61" t="s">
        <v>204</v>
      </c>
      <c r="B3481" s="61" t="s">
        <v>205</v>
      </c>
      <c r="C3481" s="62">
        <v>2014</v>
      </c>
      <c r="D3481" s="61" t="s">
        <v>99</v>
      </c>
      <c r="E3481" s="62">
        <v>40</v>
      </c>
      <c r="F3481" s="62">
        <v>289580</v>
      </c>
      <c r="G3481" s="62">
        <v>53611</v>
      </c>
      <c r="H3481" s="62">
        <v>111.69</v>
      </c>
      <c r="I3481" s="62">
        <v>7239.5</v>
      </c>
      <c r="J3481" s="62">
        <v>269309.40000000002</v>
      </c>
      <c r="K3481" s="62">
        <v>0</v>
      </c>
      <c r="L3481" s="63"/>
      <c r="M3481" s="63"/>
      <c r="N3481" s="63"/>
      <c r="O3481" s="63"/>
      <c r="P3481" s="63"/>
      <c r="Q3481" s="63"/>
      <c r="R3481" s="63"/>
      <c r="S3481" s="63"/>
      <c r="T3481" s="63"/>
      <c r="U3481" s="63"/>
      <c r="V3481" s="63"/>
      <c r="W3481" s="63"/>
      <c r="X3481" s="63"/>
      <c r="Y3481" s="63"/>
      <c r="Z3481" s="62">
        <v>0</v>
      </c>
      <c r="AA3481" s="63"/>
      <c r="AB3481" s="63"/>
      <c r="AC3481" s="62">
        <v>0</v>
      </c>
    </row>
    <row r="3482" spans="1:29" x14ac:dyDescent="0.25">
      <c r="A3482" s="61" t="s">
        <v>192</v>
      </c>
      <c r="B3482" s="61" t="s">
        <v>193</v>
      </c>
      <c r="C3482" s="62">
        <v>2013</v>
      </c>
      <c r="D3482" s="61" t="s">
        <v>78</v>
      </c>
      <c r="E3482" s="62">
        <v>40</v>
      </c>
      <c r="F3482" s="62">
        <v>107272</v>
      </c>
      <c r="G3482" s="62">
        <v>73168</v>
      </c>
      <c r="H3482" s="62">
        <v>152.43</v>
      </c>
      <c r="I3482" s="62">
        <v>2681.8</v>
      </c>
      <c r="J3482" s="62">
        <v>99762.96</v>
      </c>
      <c r="K3482" s="62">
        <v>0</v>
      </c>
      <c r="L3482" s="63"/>
      <c r="M3482" s="63"/>
      <c r="N3482" s="63"/>
      <c r="O3482" s="63"/>
      <c r="P3482" s="63"/>
      <c r="Q3482" s="63"/>
      <c r="R3482" s="63"/>
      <c r="S3482" s="63"/>
      <c r="T3482" s="63"/>
      <c r="U3482" s="63"/>
      <c r="V3482" s="63"/>
      <c r="W3482" s="63"/>
      <c r="X3482" s="63"/>
      <c r="Y3482" s="63"/>
      <c r="Z3482" s="62">
        <v>99200</v>
      </c>
      <c r="AA3482" s="62">
        <v>4699</v>
      </c>
      <c r="AB3482" s="62">
        <v>9.7899999999999991</v>
      </c>
      <c r="AC3482" s="62">
        <v>2480</v>
      </c>
    </row>
    <row r="3483" spans="1:29" x14ac:dyDescent="0.25">
      <c r="A3483" s="61" t="s">
        <v>70</v>
      </c>
      <c r="B3483" s="61" t="s">
        <v>71</v>
      </c>
      <c r="C3483" s="62">
        <v>2010</v>
      </c>
      <c r="D3483" s="61" t="s">
        <v>86</v>
      </c>
      <c r="E3483" s="62">
        <v>131</v>
      </c>
      <c r="F3483" s="62">
        <v>789368</v>
      </c>
      <c r="G3483" s="62">
        <v>109974</v>
      </c>
      <c r="H3483" s="62">
        <v>69.959999999999994</v>
      </c>
      <c r="I3483" s="62">
        <v>6025.71</v>
      </c>
      <c r="J3483" s="62">
        <v>734112.24</v>
      </c>
      <c r="K3483" s="62">
        <v>99705</v>
      </c>
      <c r="L3483" s="62">
        <v>195985</v>
      </c>
      <c r="M3483" s="62">
        <v>124.67</v>
      </c>
      <c r="N3483" s="62">
        <v>761.11</v>
      </c>
      <c r="O3483" s="62">
        <v>1202372.51</v>
      </c>
      <c r="P3483" s="63"/>
      <c r="Q3483" s="63"/>
      <c r="R3483" s="63"/>
      <c r="S3483" s="63"/>
      <c r="T3483" s="63"/>
      <c r="U3483" s="63"/>
      <c r="V3483" s="63"/>
      <c r="W3483" s="63"/>
      <c r="X3483" s="63"/>
      <c r="Y3483" s="63"/>
      <c r="Z3483" s="62">
        <v>11858</v>
      </c>
      <c r="AA3483" s="62">
        <v>92870</v>
      </c>
      <c r="AB3483" s="62">
        <v>59.08</v>
      </c>
      <c r="AC3483" s="62">
        <v>90.52</v>
      </c>
    </row>
    <row r="3484" spans="1:29" x14ac:dyDescent="0.25">
      <c r="A3484" s="61" t="s">
        <v>469</v>
      </c>
      <c r="B3484" s="61" t="s">
        <v>470</v>
      </c>
      <c r="C3484" s="62">
        <v>2012</v>
      </c>
      <c r="D3484" s="61" t="s">
        <v>75</v>
      </c>
      <c r="E3484" s="62">
        <v>8</v>
      </c>
      <c r="F3484" s="62">
        <v>6833</v>
      </c>
      <c r="G3484" s="62">
        <v>1316</v>
      </c>
      <c r="H3484" s="62">
        <v>13.71</v>
      </c>
      <c r="I3484" s="62">
        <v>854.13</v>
      </c>
      <c r="J3484" s="62">
        <v>6354.69</v>
      </c>
      <c r="K3484" s="62">
        <v>346.27</v>
      </c>
      <c r="L3484" s="62">
        <v>1225</v>
      </c>
      <c r="M3484" s="62">
        <v>12.76</v>
      </c>
      <c r="N3484" s="63"/>
      <c r="O3484" s="63"/>
      <c r="P3484" s="63"/>
      <c r="Q3484" s="63"/>
      <c r="R3484" s="63"/>
      <c r="S3484" s="63"/>
      <c r="T3484" s="63"/>
      <c r="U3484" s="63"/>
      <c r="V3484" s="63"/>
      <c r="W3484" s="63"/>
      <c r="X3484" s="63"/>
      <c r="Y3484" s="63"/>
      <c r="Z3484" s="62">
        <v>526.36</v>
      </c>
      <c r="AA3484" s="62">
        <v>5683</v>
      </c>
      <c r="AB3484" s="62">
        <v>59.2</v>
      </c>
      <c r="AC3484" s="62">
        <v>65.790000000000006</v>
      </c>
    </row>
    <row r="3485" spans="1:29" ht="30" x14ac:dyDescent="0.25">
      <c r="A3485" s="61" t="s">
        <v>148</v>
      </c>
      <c r="B3485" s="61" t="s">
        <v>149</v>
      </c>
      <c r="C3485" s="62">
        <v>2017</v>
      </c>
      <c r="D3485" s="61" t="s">
        <v>86</v>
      </c>
      <c r="E3485" s="62">
        <v>27</v>
      </c>
      <c r="F3485" s="62">
        <v>1402</v>
      </c>
      <c r="G3485" s="62">
        <v>358</v>
      </c>
      <c r="H3485" s="62">
        <v>1.1000000000000001</v>
      </c>
      <c r="I3485" s="62">
        <v>51.93</v>
      </c>
      <c r="J3485" s="62">
        <v>1303.8599999999999</v>
      </c>
      <c r="K3485" s="62">
        <v>86.32</v>
      </c>
      <c r="L3485" s="62">
        <v>279</v>
      </c>
      <c r="M3485" s="62">
        <v>0.86</v>
      </c>
      <c r="N3485" s="62">
        <v>3.2</v>
      </c>
      <c r="O3485" s="62">
        <v>1041.01</v>
      </c>
      <c r="P3485" s="63"/>
      <c r="Q3485" s="63"/>
      <c r="R3485" s="63"/>
      <c r="S3485" s="63"/>
      <c r="T3485" s="63"/>
      <c r="U3485" s="63"/>
      <c r="V3485" s="63"/>
      <c r="W3485" s="63"/>
      <c r="X3485" s="63"/>
      <c r="Y3485" s="63"/>
      <c r="Z3485" s="62">
        <v>368</v>
      </c>
      <c r="AA3485" s="62">
        <v>43183</v>
      </c>
      <c r="AB3485" s="62">
        <v>133.28</v>
      </c>
      <c r="AC3485" s="62">
        <v>13.63</v>
      </c>
    </row>
    <row r="3486" spans="1:29" ht="30" x14ac:dyDescent="0.25">
      <c r="A3486" s="61" t="s">
        <v>142</v>
      </c>
      <c r="B3486" s="61" t="s">
        <v>143</v>
      </c>
      <c r="C3486" s="62">
        <v>2006</v>
      </c>
      <c r="D3486" s="61" t="s">
        <v>86</v>
      </c>
      <c r="E3486" s="62">
        <v>126</v>
      </c>
      <c r="F3486" s="62">
        <v>45957</v>
      </c>
      <c r="G3486" s="62">
        <v>11258</v>
      </c>
      <c r="H3486" s="62">
        <v>7.45</v>
      </c>
      <c r="I3486" s="62">
        <v>364.74</v>
      </c>
      <c r="J3486" s="62">
        <v>42740.01</v>
      </c>
      <c r="K3486" s="62">
        <v>1082.44</v>
      </c>
      <c r="L3486" s="62">
        <v>2465</v>
      </c>
      <c r="M3486" s="62">
        <v>1.63</v>
      </c>
      <c r="N3486" s="62">
        <v>8.59</v>
      </c>
      <c r="O3486" s="62">
        <v>13053.52</v>
      </c>
      <c r="P3486" s="63"/>
      <c r="Q3486" s="63"/>
      <c r="R3486" s="63"/>
      <c r="S3486" s="63"/>
      <c r="T3486" s="63"/>
      <c r="U3486" s="63"/>
      <c r="V3486" s="63"/>
      <c r="W3486" s="63"/>
      <c r="X3486" s="63"/>
      <c r="Y3486" s="63"/>
      <c r="Z3486" s="62">
        <v>22646</v>
      </c>
      <c r="AA3486" s="62">
        <v>147255</v>
      </c>
      <c r="AB3486" s="62">
        <v>97.39</v>
      </c>
      <c r="AC3486" s="62">
        <v>179.73</v>
      </c>
    </row>
    <row r="3487" spans="1:29" x14ac:dyDescent="0.25">
      <c r="A3487" s="61" t="s">
        <v>332</v>
      </c>
      <c r="B3487" s="61" t="s">
        <v>333</v>
      </c>
      <c r="C3487" s="62">
        <v>2016</v>
      </c>
      <c r="D3487" s="61" t="s">
        <v>75</v>
      </c>
      <c r="E3487" s="62">
        <v>18</v>
      </c>
      <c r="F3487" s="62">
        <v>6799</v>
      </c>
      <c r="G3487" s="62">
        <v>1415</v>
      </c>
      <c r="H3487" s="62">
        <v>6.55</v>
      </c>
      <c r="I3487" s="62">
        <v>377.72</v>
      </c>
      <c r="J3487" s="62">
        <v>6323.07</v>
      </c>
      <c r="K3487" s="62">
        <v>258.97000000000003</v>
      </c>
      <c r="L3487" s="62">
        <v>261</v>
      </c>
      <c r="M3487" s="62">
        <v>1.21</v>
      </c>
      <c r="N3487" s="62">
        <v>14.39</v>
      </c>
      <c r="O3487" s="62">
        <v>3123.02</v>
      </c>
      <c r="P3487" s="63"/>
      <c r="Q3487" s="63"/>
      <c r="R3487" s="63"/>
      <c r="S3487" s="63"/>
      <c r="T3487" s="63"/>
      <c r="U3487" s="63"/>
      <c r="V3487" s="63"/>
      <c r="W3487" s="63"/>
      <c r="X3487" s="63"/>
      <c r="Y3487" s="63"/>
      <c r="Z3487" s="62">
        <v>117305</v>
      </c>
      <c r="AA3487" s="62">
        <v>8632</v>
      </c>
      <c r="AB3487" s="62">
        <v>39.96</v>
      </c>
      <c r="AC3487" s="62">
        <v>6516.94</v>
      </c>
    </row>
    <row r="3488" spans="1:29" ht="30" x14ac:dyDescent="0.25">
      <c r="A3488" s="61" t="s">
        <v>120</v>
      </c>
      <c r="B3488" s="61" t="s">
        <v>121</v>
      </c>
      <c r="C3488" s="62">
        <v>2006</v>
      </c>
      <c r="D3488" s="61" t="s">
        <v>94</v>
      </c>
      <c r="E3488" s="62">
        <v>12</v>
      </c>
      <c r="F3488" s="62">
        <v>577</v>
      </c>
      <c r="G3488" s="62">
        <v>137</v>
      </c>
      <c r="H3488" s="62">
        <v>0.95</v>
      </c>
      <c r="I3488" s="62">
        <v>48.08</v>
      </c>
      <c r="J3488" s="62">
        <v>536.61</v>
      </c>
      <c r="K3488" s="62">
        <v>84.38</v>
      </c>
      <c r="L3488" s="62">
        <v>199</v>
      </c>
      <c r="M3488" s="62">
        <v>1.38</v>
      </c>
      <c r="N3488" s="62">
        <v>7.03</v>
      </c>
      <c r="O3488" s="62">
        <v>1017.61</v>
      </c>
      <c r="P3488" s="63"/>
      <c r="Q3488" s="63"/>
      <c r="R3488" s="63"/>
      <c r="S3488" s="63"/>
      <c r="T3488" s="63"/>
      <c r="U3488" s="63"/>
      <c r="V3488" s="63"/>
      <c r="W3488" s="63"/>
      <c r="X3488" s="63"/>
      <c r="Y3488" s="63"/>
      <c r="Z3488" s="62">
        <v>170800</v>
      </c>
      <c r="AA3488" s="62">
        <v>9324</v>
      </c>
      <c r="AB3488" s="62">
        <v>64.75</v>
      </c>
      <c r="AC3488" s="62">
        <v>14233.33</v>
      </c>
    </row>
    <row r="3489" spans="1:29" ht="30" x14ac:dyDescent="0.25">
      <c r="A3489" s="61" t="s">
        <v>352</v>
      </c>
      <c r="B3489" s="61" t="s">
        <v>353</v>
      </c>
      <c r="C3489" s="62">
        <v>2012</v>
      </c>
      <c r="D3489" s="61" t="s">
        <v>86</v>
      </c>
      <c r="E3489" s="62">
        <v>28</v>
      </c>
      <c r="F3489" s="62">
        <v>125920</v>
      </c>
      <c r="G3489" s="62">
        <v>16191</v>
      </c>
      <c r="H3489" s="62">
        <v>48.19</v>
      </c>
      <c r="I3489" s="62">
        <v>4497.1400000000003</v>
      </c>
      <c r="J3489" s="62">
        <v>117105.60000000001</v>
      </c>
      <c r="K3489" s="62">
        <v>0</v>
      </c>
      <c r="L3489" s="63"/>
      <c r="M3489" s="63"/>
      <c r="N3489" s="63"/>
      <c r="O3489" s="63"/>
      <c r="P3489" s="63"/>
      <c r="Q3489" s="63"/>
      <c r="R3489" s="63"/>
      <c r="S3489" s="63"/>
      <c r="T3489" s="63"/>
      <c r="U3489" s="62">
        <v>8168</v>
      </c>
      <c r="V3489" s="62">
        <v>27274</v>
      </c>
      <c r="W3489" s="62">
        <v>81.17</v>
      </c>
      <c r="X3489" s="62">
        <v>291</v>
      </c>
      <c r="Y3489" s="62">
        <v>182832.51</v>
      </c>
      <c r="Z3489" s="62">
        <v>1772</v>
      </c>
      <c r="AA3489" s="62">
        <v>16249</v>
      </c>
      <c r="AB3489" s="62">
        <v>48.36</v>
      </c>
      <c r="AC3489" s="62">
        <v>63.29</v>
      </c>
    </row>
    <row r="3490" spans="1:29" ht="30" x14ac:dyDescent="0.25">
      <c r="A3490" s="61" t="s">
        <v>165</v>
      </c>
      <c r="B3490" s="61" t="s">
        <v>166</v>
      </c>
      <c r="C3490" s="62">
        <v>2016</v>
      </c>
      <c r="D3490" s="61" t="s">
        <v>99</v>
      </c>
      <c r="E3490" s="62">
        <v>42</v>
      </c>
      <c r="F3490" s="62">
        <v>98093</v>
      </c>
      <c r="G3490" s="62">
        <v>21734</v>
      </c>
      <c r="H3490" s="62">
        <v>43.12</v>
      </c>
      <c r="I3490" s="62">
        <v>2335.5500000000002</v>
      </c>
      <c r="J3490" s="62">
        <v>91226.49</v>
      </c>
      <c r="K3490" s="62">
        <v>17615.91</v>
      </c>
      <c r="L3490" s="62">
        <v>20118</v>
      </c>
      <c r="M3490" s="62">
        <v>39.92</v>
      </c>
      <c r="N3490" s="63"/>
      <c r="O3490" s="63"/>
      <c r="P3490" s="63"/>
      <c r="Q3490" s="63"/>
      <c r="R3490" s="63"/>
      <c r="S3490" s="63"/>
      <c r="T3490" s="63"/>
      <c r="U3490" s="63"/>
      <c r="V3490" s="63"/>
      <c r="W3490" s="63"/>
      <c r="X3490" s="63"/>
      <c r="Y3490" s="63"/>
      <c r="Z3490" s="62">
        <v>1.08</v>
      </c>
      <c r="AA3490" s="62">
        <v>7986</v>
      </c>
      <c r="AB3490" s="62">
        <v>15.85</v>
      </c>
      <c r="AC3490" s="62">
        <v>0.03</v>
      </c>
    </row>
    <row r="3491" spans="1:29" x14ac:dyDescent="0.25">
      <c r="A3491" s="61" t="s">
        <v>374</v>
      </c>
      <c r="B3491" s="61" t="s">
        <v>375</v>
      </c>
      <c r="C3491" s="62">
        <v>2005</v>
      </c>
      <c r="D3491" s="61" t="s">
        <v>99</v>
      </c>
      <c r="E3491" s="62">
        <v>54</v>
      </c>
      <c r="F3491" s="62">
        <v>187440</v>
      </c>
      <c r="G3491" s="62">
        <v>26274</v>
      </c>
      <c r="H3491" s="62">
        <v>40.549999999999997</v>
      </c>
      <c r="I3491" s="62">
        <v>3471.11</v>
      </c>
      <c r="J3491" s="62">
        <v>174319.2</v>
      </c>
      <c r="K3491" s="62">
        <v>0</v>
      </c>
      <c r="L3491" s="63"/>
      <c r="M3491" s="63"/>
      <c r="N3491" s="63"/>
      <c r="O3491" s="63"/>
      <c r="P3491" s="63"/>
      <c r="Q3491" s="63"/>
      <c r="R3491" s="63"/>
      <c r="S3491" s="63"/>
      <c r="T3491" s="63"/>
      <c r="U3491" s="63"/>
      <c r="V3491" s="63"/>
      <c r="W3491" s="63"/>
      <c r="X3491" s="63"/>
      <c r="Y3491" s="63"/>
      <c r="Z3491" s="62">
        <v>143.08000000000001</v>
      </c>
      <c r="AA3491" s="62">
        <v>11961</v>
      </c>
      <c r="AB3491" s="62">
        <v>18.46</v>
      </c>
      <c r="AC3491" s="62">
        <v>2.65</v>
      </c>
    </row>
    <row r="3492" spans="1:29" ht="30" x14ac:dyDescent="0.25">
      <c r="A3492" s="61" t="s">
        <v>561</v>
      </c>
      <c r="B3492" s="61" t="s">
        <v>562</v>
      </c>
      <c r="C3492" s="62">
        <v>2015</v>
      </c>
      <c r="D3492" s="61" t="s">
        <v>99</v>
      </c>
      <c r="E3492" s="62">
        <v>40</v>
      </c>
      <c r="F3492" s="62">
        <v>165800</v>
      </c>
      <c r="G3492" s="62">
        <v>20510</v>
      </c>
      <c r="H3492" s="62">
        <v>42.73</v>
      </c>
      <c r="I3492" s="62">
        <v>4145</v>
      </c>
      <c r="J3492" s="62">
        <v>154194</v>
      </c>
      <c r="K3492" s="62">
        <v>24572.26</v>
      </c>
      <c r="L3492" s="62">
        <v>22391</v>
      </c>
      <c r="M3492" s="62">
        <v>46.65</v>
      </c>
      <c r="N3492" s="62">
        <v>614.30999999999995</v>
      </c>
      <c r="O3492" s="62">
        <v>296324.25</v>
      </c>
      <c r="P3492" s="63"/>
      <c r="Q3492" s="63"/>
      <c r="R3492" s="63"/>
      <c r="S3492" s="63"/>
      <c r="T3492" s="63"/>
      <c r="U3492" s="63"/>
      <c r="V3492" s="63"/>
      <c r="W3492" s="63"/>
      <c r="X3492" s="63"/>
      <c r="Y3492" s="63"/>
      <c r="Z3492" s="62">
        <v>1067</v>
      </c>
      <c r="AA3492" s="62">
        <v>14200</v>
      </c>
      <c r="AB3492" s="62">
        <v>29.58</v>
      </c>
      <c r="AC3492" s="62">
        <v>26.68</v>
      </c>
    </row>
    <row r="3493" spans="1:29" ht="30" x14ac:dyDescent="0.25">
      <c r="A3493" s="61" t="s">
        <v>216</v>
      </c>
      <c r="B3493" s="61" t="s">
        <v>217</v>
      </c>
      <c r="C3493" s="62">
        <v>2011</v>
      </c>
      <c r="D3493" s="61" t="s">
        <v>438</v>
      </c>
      <c r="E3493" s="62">
        <v>8</v>
      </c>
      <c r="F3493" s="62">
        <v>0</v>
      </c>
      <c r="G3493" s="62">
        <v>0</v>
      </c>
      <c r="H3493" s="62">
        <v>0</v>
      </c>
      <c r="I3493" s="62">
        <v>0</v>
      </c>
      <c r="J3493" s="62">
        <v>0</v>
      </c>
      <c r="K3493" s="62">
        <v>0</v>
      </c>
      <c r="L3493" s="62">
        <v>0</v>
      </c>
      <c r="M3493" s="62">
        <v>0</v>
      </c>
      <c r="N3493" s="63"/>
      <c r="O3493" s="63"/>
      <c r="P3493" s="63"/>
      <c r="Q3493" s="63"/>
      <c r="R3493" s="63"/>
      <c r="S3493" s="63"/>
      <c r="T3493" s="63"/>
      <c r="U3493" s="63"/>
      <c r="V3493" s="63"/>
      <c r="W3493" s="63"/>
      <c r="X3493" s="63"/>
      <c r="Y3493" s="63"/>
      <c r="Z3493" s="62">
        <v>0</v>
      </c>
      <c r="AA3493" s="62">
        <v>0</v>
      </c>
      <c r="AB3493" s="62">
        <v>0</v>
      </c>
      <c r="AC3493" s="62">
        <v>0</v>
      </c>
    </row>
    <row r="3494" spans="1:29" ht="30" x14ac:dyDescent="0.25">
      <c r="A3494" s="61" t="s">
        <v>387</v>
      </c>
      <c r="B3494" s="61" t="s">
        <v>388</v>
      </c>
      <c r="C3494" s="62">
        <v>2007</v>
      </c>
      <c r="D3494" s="61" t="s">
        <v>78</v>
      </c>
      <c r="E3494" s="62">
        <v>48</v>
      </c>
      <c r="F3494" s="62">
        <v>663000</v>
      </c>
      <c r="G3494" s="62">
        <v>74643</v>
      </c>
      <c r="H3494" s="62">
        <v>129.59</v>
      </c>
      <c r="I3494" s="62">
        <v>13812.5</v>
      </c>
      <c r="J3494" s="62">
        <v>616590</v>
      </c>
      <c r="K3494" s="62">
        <v>0</v>
      </c>
      <c r="L3494" s="63"/>
      <c r="M3494" s="63"/>
      <c r="N3494" s="63"/>
      <c r="O3494" s="63"/>
      <c r="P3494" s="63"/>
      <c r="Q3494" s="63"/>
      <c r="R3494" s="63"/>
      <c r="S3494" s="63"/>
      <c r="T3494" s="63"/>
      <c r="U3494" s="63"/>
      <c r="V3494" s="63"/>
      <c r="W3494" s="63"/>
      <c r="X3494" s="63"/>
      <c r="Y3494" s="63"/>
      <c r="Z3494" s="62">
        <v>169.77</v>
      </c>
      <c r="AA3494" s="62">
        <v>5095</v>
      </c>
      <c r="AB3494" s="62">
        <v>8.85</v>
      </c>
      <c r="AC3494" s="62">
        <v>3.54</v>
      </c>
    </row>
    <row r="3495" spans="1:29" ht="30" x14ac:dyDescent="0.25">
      <c r="A3495" s="61" t="s">
        <v>391</v>
      </c>
      <c r="B3495" s="61" t="s">
        <v>392</v>
      </c>
      <c r="C3495" s="62">
        <v>2013</v>
      </c>
      <c r="D3495" s="61" t="s">
        <v>89</v>
      </c>
      <c r="E3495" s="62">
        <v>130</v>
      </c>
      <c r="F3495" s="62">
        <v>1102550</v>
      </c>
      <c r="G3495" s="62">
        <v>215352</v>
      </c>
      <c r="H3495" s="62">
        <v>138.05000000000001</v>
      </c>
      <c r="I3495" s="62">
        <v>8481.15</v>
      </c>
      <c r="J3495" s="62">
        <v>1025371.5</v>
      </c>
      <c r="K3495" s="62">
        <v>7632.74</v>
      </c>
      <c r="L3495" s="62">
        <v>13614</v>
      </c>
      <c r="M3495" s="62">
        <v>8.73</v>
      </c>
      <c r="N3495" s="62">
        <v>58.71</v>
      </c>
      <c r="O3495" s="62">
        <v>92045.48</v>
      </c>
      <c r="P3495" s="63"/>
      <c r="Q3495" s="63"/>
      <c r="R3495" s="63"/>
      <c r="S3495" s="63"/>
      <c r="T3495" s="63"/>
      <c r="U3495" s="63"/>
      <c r="V3495" s="63"/>
      <c r="W3495" s="63"/>
      <c r="X3495" s="63"/>
      <c r="Y3495" s="63"/>
      <c r="Z3495" s="62">
        <v>2267</v>
      </c>
      <c r="AA3495" s="62">
        <v>24130</v>
      </c>
      <c r="AB3495" s="62">
        <v>15.47</v>
      </c>
      <c r="AC3495" s="62">
        <v>17.440000000000001</v>
      </c>
    </row>
    <row r="3496" spans="1:29" ht="30" x14ac:dyDescent="0.25">
      <c r="A3496" s="61" t="s">
        <v>87</v>
      </c>
      <c r="B3496" s="61" t="s">
        <v>88</v>
      </c>
      <c r="C3496" s="62">
        <v>2010</v>
      </c>
      <c r="D3496" s="61" t="s">
        <v>99</v>
      </c>
      <c r="E3496" s="62">
        <v>164</v>
      </c>
      <c r="F3496" s="62">
        <v>835753</v>
      </c>
      <c r="G3496" s="62">
        <v>134137</v>
      </c>
      <c r="H3496" s="62">
        <v>68.16</v>
      </c>
      <c r="I3496" s="62">
        <v>5096.05</v>
      </c>
      <c r="J3496" s="62">
        <v>777250.29</v>
      </c>
      <c r="K3496" s="62">
        <v>20809.89</v>
      </c>
      <c r="L3496" s="62">
        <v>7421</v>
      </c>
      <c r="M3496" s="62">
        <v>3.77</v>
      </c>
      <c r="N3496" s="62">
        <v>126.89</v>
      </c>
      <c r="O3496" s="62">
        <v>250952.75</v>
      </c>
      <c r="P3496" s="63"/>
      <c r="Q3496" s="63"/>
      <c r="R3496" s="63"/>
      <c r="S3496" s="63"/>
      <c r="T3496" s="63"/>
      <c r="U3496" s="63"/>
      <c r="V3496" s="63"/>
      <c r="W3496" s="63"/>
      <c r="X3496" s="63"/>
      <c r="Y3496" s="63"/>
      <c r="Z3496" s="62">
        <v>459820</v>
      </c>
      <c r="AA3496" s="62">
        <v>87003</v>
      </c>
      <c r="AB3496" s="62">
        <v>44.21</v>
      </c>
      <c r="AC3496" s="62">
        <v>2803.78</v>
      </c>
    </row>
    <row r="3497" spans="1:29" ht="30" x14ac:dyDescent="0.25">
      <c r="A3497" s="61" t="s">
        <v>153</v>
      </c>
      <c r="B3497" s="61" t="s">
        <v>154</v>
      </c>
      <c r="C3497" s="62">
        <v>2018</v>
      </c>
      <c r="D3497" s="61" t="s">
        <v>75</v>
      </c>
      <c r="E3497" s="62">
        <v>24</v>
      </c>
      <c r="F3497" s="62">
        <v>6320</v>
      </c>
      <c r="G3497" s="62">
        <v>1053</v>
      </c>
      <c r="H3497" s="62">
        <v>3.66</v>
      </c>
      <c r="I3497" s="62">
        <v>263.33</v>
      </c>
      <c r="J3497" s="62">
        <v>5877.6</v>
      </c>
      <c r="K3497" s="62">
        <v>16258</v>
      </c>
      <c r="L3497" s="62">
        <v>21536</v>
      </c>
      <c r="M3497" s="62">
        <v>74.78</v>
      </c>
      <c r="N3497" s="63"/>
      <c r="O3497" s="63"/>
      <c r="P3497" s="63"/>
      <c r="Q3497" s="63"/>
      <c r="R3497" s="63"/>
      <c r="S3497" s="63"/>
      <c r="T3497" s="63"/>
      <c r="U3497" s="63"/>
      <c r="V3497" s="63"/>
      <c r="W3497" s="63"/>
      <c r="X3497" s="63"/>
      <c r="Y3497" s="63"/>
      <c r="Z3497" s="62">
        <v>2564</v>
      </c>
      <c r="AA3497" s="62">
        <v>23937</v>
      </c>
      <c r="AB3497" s="62">
        <v>83.11</v>
      </c>
      <c r="AC3497" s="62">
        <v>106.83</v>
      </c>
    </row>
    <row r="3498" spans="1:29" x14ac:dyDescent="0.25">
      <c r="A3498" s="61" t="s">
        <v>466</v>
      </c>
      <c r="B3498" s="61" t="s">
        <v>467</v>
      </c>
      <c r="C3498" s="62">
        <v>2018</v>
      </c>
      <c r="D3498" s="61" t="s">
        <v>83</v>
      </c>
      <c r="E3498" s="62">
        <v>2</v>
      </c>
      <c r="F3498" s="63"/>
      <c r="G3498" s="63"/>
      <c r="H3498" s="63"/>
      <c r="I3498" s="63"/>
      <c r="J3498" s="63"/>
      <c r="K3498" s="62">
        <v>0</v>
      </c>
      <c r="L3498" s="63"/>
      <c r="M3498" s="63"/>
      <c r="N3498" s="63"/>
      <c r="O3498" s="63"/>
      <c r="P3498" s="62">
        <v>557</v>
      </c>
      <c r="Q3498" s="62">
        <v>1975</v>
      </c>
      <c r="R3498" s="62">
        <v>82.29</v>
      </c>
      <c r="S3498" s="62">
        <v>278</v>
      </c>
      <c r="T3498" s="62">
        <v>7056.63</v>
      </c>
      <c r="U3498" s="63"/>
      <c r="V3498" s="63"/>
      <c r="W3498" s="63"/>
      <c r="X3498" s="63"/>
      <c r="Y3498" s="63"/>
      <c r="Z3498" s="62">
        <v>0</v>
      </c>
      <c r="AA3498" s="63"/>
      <c r="AB3498" s="63"/>
      <c r="AC3498" s="62">
        <v>0</v>
      </c>
    </row>
    <row r="3499" spans="1:29" ht="30" x14ac:dyDescent="0.25">
      <c r="A3499" s="61" t="s">
        <v>171</v>
      </c>
      <c r="B3499" s="61" t="s">
        <v>172</v>
      </c>
      <c r="C3499" s="62">
        <v>2011</v>
      </c>
      <c r="D3499" s="61" t="s">
        <v>89</v>
      </c>
      <c r="E3499" s="62">
        <v>49</v>
      </c>
      <c r="F3499" s="62">
        <v>78796</v>
      </c>
      <c r="G3499" s="62">
        <v>12512</v>
      </c>
      <c r="H3499" s="62">
        <v>21.28</v>
      </c>
      <c r="I3499" s="62">
        <v>1608.08</v>
      </c>
      <c r="J3499" s="62">
        <v>73280.28</v>
      </c>
      <c r="K3499" s="62">
        <v>13671.19</v>
      </c>
      <c r="L3499" s="62">
        <v>15790</v>
      </c>
      <c r="M3499" s="62">
        <v>26.85</v>
      </c>
      <c r="N3499" s="63"/>
      <c r="O3499" s="63"/>
      <c r="P3499" s="63"/>
      <c r="Q3499" s="63"/>
      <c r="R3499" s="63"/>
      <c r="S3499" s="63"/>
      <c r="T3499" s="63"/>
      <c r="U3499" s="63"/>
      <c r="V3499" s="63"/>
      <c r="W3499" s="63"/>
      <c r="X3499" s="63"/>
      <c r="Y3499" s="63"/>
      <c r="Z3499" s="62">
        <v>1530</v>
      </c>
      <c r="AA3499" s="62">
        <v>14351</v>
      </c>
      <c r="AB3499" s="62">
        <v>24.41</v>
      </c>
      <c r="AC3499" s="62">
        <v>31.22</v>
      </c>
    </row>
    <row r="3500" spans="1:29" ht="30" x14ac:dyDescent="0.25">
      <c r="A3500" s="61" t="s">
        <v>269</v>
      </c>
      <c r="B3500" s="61" t="s">
        <v>270</v>
      </c>
      <c r="C3500" s="62">
        <v>2017</v>
      </c>
      <c r="D3500" s="61" t="s">
        <v>75</v>
      </c>
      <c r="E3500" s="62">
        <v>15</v>
      </c>
      <c r="F3500" s="62">
        <v>218640</v>
      </c>
      <c r="G3500" s="62">
        <v>39463</v>
      </c>
      <c r="H3500" s="62">
        <v>219.24</v>
      </c>
      <c r="I3500" s="62">
        <v>14576</v>
      </c>
      <c r="J3500" s="62">
        <v>203335.2</v>
      </c>
      <c r="K3500" s="62">
        <v>0</v>
      </c>
      <c r="L3500" s="63"/>
      <c r="M3500" s="63"/>
      <c r="N3500" s="63"/>
      <c r="O3500" s="63"/>
      <c r="P3500" s="63"/>
      <c r="Q3500" s="63"/>
      <c r="R3500" s="63"/>
      <c r="S3500" s="63"/>
      <c r="T3500" s="63"/>
      <c r="U3500" s="63"/>
      <c r="V3500" s="63"/>
      <c r="W3500" s="63"/>
      <c r="X3500" s="63"/>
      <c r="Y3500" s="63"/>
      <c r="Z3500" s="62">
        <v>120800</v>
      </c>
      <c r="AA3500" s="62">
        <v>5617</v>
      </c>
      <c r="AB3500" s="62">
        <v>31.21</v>
      </c>
      <c r="AC3500" s="62">
        <v>8053.33</v>
      </c>
    </row>
    <row r="3501" spans="1:29" ht="30" x14ac:dyDescent="0.25">
      <c r="A3501" s="61" t="s">
        <v>415</v>
      </c>
      <c r="B3501" s="61" t="s">
        <v>416</v>
      </c>
      <c r="C3501" s="62">
        <v>2008</v>
      </c>
      <c r="D3501" s="61" t="s">
        <v>72</v>
      </c>
      <c r="E3501" s="62">
        <v>19</v>
      </c>
      <c r="F3501" s="62">
        <v>69256</v>
      </c>
      <c r="G3501" s="62">
        <v>13447</v>
      </c>
      <c r="H3501" s="62">
        <v>58.98</v>
      </c>
      <c r="I3501" s="62">
        <v>3645.05</v>
      </c>
      <c r="J3501" s="62">
        <v>64408.08</v>
      </c>
      <c r="K3501" s="62">
        <v>287</v>
      </c>
      <c r="L3501" s="62">
        <v>5204</v>
      </c>
      <c r="M3501" s="62">
        <v>22.82</v>
      </c>
      <c r="N3501" s="63"/>
      <c r="O3501" s="63"/>
      <c r="P3501" s="63"/>
      <c r="Q3501" s="63"/>
      <c r="R3501" s="63"/>
      <c r="S3501" s="63"/>
      <c r="T3501" s="63"/>
      <c r="U3501" s="63"/>
      <c r="V3501" s="63"/>
      <c r="W3501" s="63"/>
      <c r="X3501" s="63"/>
      <c r="Y3501" s="63"/>
      <c r="Z3501" s="62">
        <v>40.51</v>
      </c>
      <c r="AA3501" s="62">
        <v>3775</v>
      </c>
      <c r="AB3501" s="62">
        <v>16.559999999999999</v>
      </c>
      <c r="AC3501" s="62">
        <v>2.13</v>
      </c>
    </row>
    <row r="3502" spans="1:29" ht="30" x14ac:dyDescent="0.25">
      <c r="A3502" s="61" t="s">
        <v>348</v>
      </c>
      <c r="B3502" s="61" t="s">
        <v>349</v>
      </c>
      <c r="C3502" s="62">
        <v>2017</v>
      </c>
      <c r="D3502" s="61" t="s">
        <v>78</v>
      </c>
      <c r="E3502" s="62">
        <v>48</v>
      </c>
      <c r="F3502" s="62">
        <v>409520</v>
      </c>
      <c r="G3502" s="62">
        <v>78968</v>
      </c>
      <c r="H3502" s="62">
        <v>137.1</v>
      </c>
      <c r="I3502" s="62">
        <v>8531.67</v>
      </c>
      <c r="J3502" s="62">
        <v>380853.6</v>
      </c>
      <c r="K3502" s="62">
        <v>0</v>
      </c>
      <c r="L3502" s="63"/>
      <c r="M3502" s="63"/>
      <c r="N3502" s="63"/>
      <c r="O3502" s="63"/>
      <c r="P3502" s="63"/>
      <c r="Q3502" s="63"/>
      <c r="R3502" s="63"/>
      <c r="S3502" s="63"/>
      <c r="T3502" s="63"/>
      <c r="U3502" s="63"/>
      <c r="V3502" s="63"/>
      <c r="W3502" s="63"/>
      <c r="X3502" s="63"/>
      <c r="Y3502" s="63"/>
      <c r="Z3502" s="62">
        <v>159</v>
      </c>
      <c r="AA3502" s="62">
        <v>9161</v>
      </c>
      <c r="AB3502" s="62">
        <v>15.9</v>
      </c>
      <c r="AC3502" s="62">
        <v>3.31</v>
      </c>
    </row>
    <row r="3503" spans="1:29" x14ac:dyDescent="0.25">
      <c r="A3503" s="61" t="s">
        <v>338</v>
      </c>
      <c r="B3503" s="61" t="s">
        <v>339</v>
      </c>
      <c r="C3503" s="62">
        <v>2007</v>
      </c>
      <c r="D3503" s="61" t="s">
        <v>89</v>
      </c>
      <c r="E3503" s="62">
        <v>60</v>
      </c>
      <c r="F3503" s="62">
        <v>280640</v>
      </c>
      <c r="G3503" s="62">
        <v>71250</v>
      </c>
      <c r="H3503" s="62">
        <v>98.96</v>
      </c>
      <c r="I3503" s="62">
        <v>4677.33</v>
      </c>
      <c r="J3503" s="62">
        <v>260995.20000000001</v>
      </c>
      <c r="K3503" s="62">
        <v>0</v>
      </c>
      <c r="L3503" s="63"/>
      <c r="M3503" s="63"/>
      <c r="N3503" s="63"/>
      <c r="O3503" s="63"/>
      <c r="P3503" s="63"/>
      <c r="Q3503" s="63"/>
      <c r="R3503" s="63"/>
      <c r="S3503" s="63"/>
      <c r="T3503" s="63"/>
      <c r="U3503" s="63"/>
      <c r="V3503" s="63"/>
      <c r="W3503" s="63"/>
      <c r="X3503" s="63"/>
      <c r="Y3503" s="63"/>
      <c r="Z3503" s="62">
        <v>2124.19</v>
      </c>
      <c r="AA3503" s="62">
        <v>26594</v>
      </c>
      <c r="AB3503" s="62">
        <v>36.94</v>
      </c>
      <c r="AC3503" s="62">
        <v>35.4</v>
      </c>
    </row>
    <row r="3504" spans="1:29" ht="30" x14ac:dyDescent="0.25">
      <c r="A3504" s="61" t="s">
        <v>293</v>
      </c>
      <c r="B3504" s="61" t="s">
        <v>294</v>
      </c>
      <c r="C3504" s="62">
        <v>2004</v>
      </c>
      <c r="D3504" s="61" t="s">
        <v>78</v>
      </c>
      <c r="E3504" s="62">
        <v>36</v>
      </c>
      <c r="F3504" s="62">
        <v>91321</v>
      </c>
      <c r="G3504" s="62">
        <v>10592</v>
      </c>
      <c r="H3504" s="62">
        <v>24.52</v>
      </c>
      <c r="I3504" s="62">
        <v>2536.69</v>
      </c>
      <c r="J3504" s="62">
        <v>84928.53</v>
      </c>
      <c r="K3504" s="62">
        <v>3412</v>
      </c>
      <c r="L3504" s="62">
        <v>4571</v>
      </c>
      <c r="M3504" s="62">
        <v>10.58</v>
      </c>
      <c r="N3504" s="62">
        <v>94.78</v>
      </c>
      <c r="O3504" s="62">
        <v>41146.33</v>
      </c>
      <c r="P3504" s="62">
        <v>0</v>
      </c>
      <c r="Q3504" s="62">
        <v>0</v>
      </c>
      <c r="R3504" s="62">
        <v>0</v>
      </c>
      <c r="S3504" s="62">
        <v>0</v>
      </c>
      <c r="T3504" s="62">
        <v>0</v>
      </c>
      <c r="U3504" s="62">
        <v>0</v>
      </c>
      <c r="V3504" s="62">
        <v>0</v>
      </c>
      <c r="W3504" s="62">
        <v>0</v>
      </c>
      <c r="X3504" s="62">
        <v>0</v>
      </c>
      <c r="Y3504" s="62">
        <v>0</v>
      </c>
      <c r="Z3504" s="62">
        <v>16000</v>
      </c>
      <c r="AA3504" s="62">
        <v>131</v>
      </c>
      <c r="AB3504" s="62">
        <v>0.3</v>
      </c>
      <c r="AC3504" s="62">
        <v>444.44</v>
      </c>
    </row>
    <row r="3505" spans="1:29" x14ac:dyDescent="0.25">
      <c r="A3505" s="61" t="s">
        <v>332</v>
      </c>
      <c r="B3505" s="61" t="s">
        <v>333</v>
      </c>
      <c r="C3505" s="62">
        <v>2005</v>
      </c>
      <c r="D3505" s="61" t="s">
        <v>94</v>
      </c>
      <c r="E3505" s="62">
        <v>19</v>
      </c>
      <c r="F3505" s="62">
        <v>23191</v>
      </c>
      <c r="G3505" s="62">
        <v>4158</v>
      </c>
      <c r="H3505" s="62">
        <v>18.239999999999998</v>
      </c>
      <c r="I3505" s="62">
        <v>1220.58</v>
      </c>
      <c r="J3505" s="62">
        <v>21567.63</v>
      </c>
      <c r="K3505" s="62">
        <v>851.88</v>
      </c>
      <c r="L3505" s="62">
        <v>1438</v>
      </c>
      <c r="M3505" s="62">
        <v>6.31</v>
      </c>
      <c r="N3505" s="62">
        <v>44.84</v>
      </c>
      <c r="O3505" s="62">
        <v>10273.129999999999</v>
      </c>
      <c r="P3505" s="63"/>
      <c r="Q3505" s="63"/>
      <c r="R3505" s="63"/>
      <c r="S3505" s="63"/>
      <c r="T3505" s="63"/>
      <c r="U3505" s="63"/>
      <c r="V3505" s="63"/>
      <c r="W3505" s="63"/>
      <c r="X3505" s="63"/>
      <c r="Y3505" s="63"/>
      <c r="Z3505" s="62">
        <v>309210</v>
      </c>
      <c r="AA3505" s="62">
        <v>16654</v>
      </c>
      <c r="AB3505" s="62">
        <v>73.040000000000006</v>
      </c>
      <c r="AC3505" s="62">
        <v>16274.21</v>
      </c>
    </row>
    <row r="3506" spans="1:29" x14ac:dyDescent="0.25">
      <c r="A3506" s="61" t="s">
        <v>184</v>
      </c>
      <c r="B3506" s="61" t="s">
        <v>185</v>
      </c>
      <c r="C3506" s="62">
        <v>2010</v>
      </c>
      <c r="D3506" s="61" t="s">
        <v>75</v>
      </c>
      <c r="E3506" s="62">
        <v>14</v>
      </c>
      <c r="F3506" s="63"/>
      <c r="G3506" s="63"/>
      <c r="H3506" s="63"/>
      <c r="I3506" s="63"/>
      <c r="J3506" s="63"/>
      <c r="K3506" s="62">
        <v>0</v>
      </c>
      <c r="L3506" s="63"/>
      <c r="M3506" s="63"/>
      <c r="N3506" s="63"/>
      <c r="O3506" s="63"/>
      <c r="P3506" s="63"/>
      <c r="Q3506" s="63"/>
      <c r="R3506" s="63"/>
      <c r="S3506" s="63"/>
      <c r="T3506" s="63"/>
      <c r="U3506" s="63"/>
      <c r="V3506" s="63"/>
      <c r="W3506" s="63"/>
      <c r="X3506" s="63"/>
      <c r="Y3506" s="63"/>
      <c r="Z3506" s="62">
        <v>0</v>
      </c>
      <c r="AA3506" s="63"/>
      <c r="AB3506" s="63"/>
      <c r="AC3506" s="62">
        <v>0</v>
      </c>
    </row>
    <row r="3507" spans="1:29" x14ac:dyDescent="0.25">
      <c r="A3507" s="61" t="s">
        <v>130</v>
      </c>
      <c r="B3507" s="61" t="s">
        <v>131</v>
      </c>
      <c r="C3507" s="62">
        <v>2014</v>
      </c>
      <c r="D3507" s="61" t="s">
        <v>78</v>
      </c>
      <c r="E3507" s="62">
        <v>35</v>
      </c>
      <c r="F3507" s="62">
        <v>113384</v>
      </c>
      <c r="G3507" s="62">
        <v>14141</v>
      </c>
      <c r="H3507" s="62">
        <v>33.67</v>
      </c>
      <c r="I3507" s="62">
        <v>3239.54</v>
      </c>
      <c r="J3507" s="62">
        <v>105447.12</v>
      </c>
      <c r="K3507" s="62">
        <v>32506.3</v>
      </c>
      <c r="L3507" s="62">
        <v>27109</v>
      </c>
      <c r="M3507" s="62">
        <v>64.55</v>
      </c>
      <c r="N3507" s="62">
        <v>928.75</v>
      </c>
      <c r="O3507" s="62">
        <v>392003.28</v>
      </c>
      <c r="P3507" s="63"/>
      <c r="Q3507" s="63"/>
      <c r="R3507" s="63"/>
      <c r="S3507" s="63"/>
      <c r="T3507" s="63"/>
      <c r="U3507" s="63"/>
      <c r="V3507" s="63"/>
      <c r="W3507" s="63"/>
      <c r="X3507" s="63"/>
      <c r="Y3507" s="63"/>
      <c r="Z3507" s="62">
        <v>1240</v>
      </c>
      <c r="AA3507" s="62">
        <v>7436</v>
      </c>
      <c r="AB3507" s="62">
        <v>17.7</v>
      </c>
      <c r="AC3507" s="62">
        <v>35.43</v>
      </c>
    </row>
    <row r="3508" spans="1:29" x14ac:dyDescent="0.25">
      <c r="A3508" s="61" t="s">
        <v>70</v>
      </c>
      <c r="B3508" s="61" t="s">
        <v>71</v>
      </c>
      <c r="C3508" s="62">
        <v>2003</v>
      </c>
      <c r="D3508" s="61" t="s">
        <v>86</v>
      </c>
      <c r="E3508" s="62">
        <v>131</v>
      </c>
      <c r="F3508" s="62">
        <v>245422</v>
      </c>
      <c r="G3508" s="62">
        <v>40538</v>
      </c>
      <c r="H3508" s="62">
        <v>25.79</v>
      </c>
      <c r="I3508" s="62">
        <v>1873.45</v>
      </c>
      <c r="J3508" s="62">
        <v>228242.46</v>
      </c>
      <c r="K3508" s="62">
        <v>42777</v>
      </c>
      <c r="L3508" s="62">
        <v>58758</v>
      </c>
      <c r="M3508" s="62">
        <v>37.380000000000003</v>
      </c>
      <c r="N3508" s="62">
        <v>326.54000000000002</v>
      </c>
      <c r="O3508" s="62">
        <v>515860.68</v>
      </c>
      <c r="P3508" s="63"/>
      <c r="Q3508" s="63"/>
      <c r="R3508" s="63"/>
      <c r="S3508" s="63"/>
      <c r="T3508" s="63"/>
      <c r="U3508" s="63"/>
      <c r="V3508" s="63"/>
      <c r="W3508" s="63"/>
      <c r="X3508" s="63"/>
      <c r="Y3508" s="63"/>
      <c r="Z3508" s="62">
        <v>21950</v>
      </c>
      <c r="AA3508" s="62">
        <v>83400</v>
      </c>
      <c r="AB3508" s="62">
        <v>53.05</v>
      </c>
      <c r="AC3508" s="62">
        <v>167.56</v>
      </c>
    </row>
    <row r="3509" spans="1:29" x14ac:dyDescent="0.25">
      <c r="A3509" s="61" t="s">
        <v>79</v>
      </c>
      <c r="B3509" s="61" t="s">
        <v>80</v>
      </c>
      <c r="C3509" s="62">
        <v>2010</v>
      </c>
      <c r="D3509" s="61" t="s">
        <v>438</v>
      </c>
      <c r="E3509" s="62">
        <v>8</v>
      </c>
      <c r="F3509" s="63"/>
      <c r="G3509" s="63"/>
      <c r="H3509" s="63"/>
      <c r="I3509" s="63"/>
      <c r="J3509" s="63"/>
      <c r="K3509" s="62">
        <v>0</v>
      </c>
      <c r="L3509" s="63"/>
      <c r="M3509" s="63"/>
      <c r="N3509" s="63"/>
      <c r="O3509" s="63"/>
      <c r="P3509" s="63"/>
      <c r="Q3509" s="63"/>
      <c r="R3509" s="63"/>
      <c r="S3509" s="63"/>
      <c r="T3509" s="63"/>
      <c r="U3509" s="63"/>
      <c r="V3509" s="63"/>
      <c r="W3509" s="63"/>
      <c r="X3509" s="63"/>
      <c r="Y3509" s="63"/>
      <c r="Z3509" s="62">
        <v>0</v>
      </c>
      <c r="AA3509" s="63"/>
      <c r="AB3509" s="63"/>
      <c r="AC3509" s="62">
        <v>0</v>
      </c>
    </row>
    <row r="3510" spans="1:29" ht="30" x14ac:dyDescent="0.25">
      <c r="A3510" s="61" t="s">
        <v>269</v>
      </c>
      <c r="B3510" s="61" t="s">
        <v>270</v>
      </c>
      <c r="C3510" s="62">
        <v>2010</v>
      </c>
      <c r="D3510" s="61" t="s">
        <v>298</v>
      </c>
      <c r="E3510" s="62">
        <v>2</v>
      </c>
      <c r="F3510" s="62">
        <v>38149</v>
      </c>
      <c r="G3510" s="62">
        <v>6551</v>
      </c>
      <c r="H3510" s="62">
        <v>272.95999999999998</v>
      </c>
      <c r="I3510" s="62">
        <v>19074.5</v>
      </c>
      <c r="J3510" s="62">
        <v>35478.57</v>
      </c>
      <c r="K3510" s="62">
        <v>0</v>
      </c>
      <c r="L3510" s="63"/>
      <c r="M3510" s="63"/>
      <c r="N3510" s="63"/>
      <c r="O3510" s="63"/>
      <c r="P3510" s="63"/>
      <c r="Q3510" s="63"/>
      <c r="R3510" s="63"/>
      <c r="S3510" s="63"/>
      <c r="T3510" s="63"/>
      <c r="U3510" s="62">
        <v>1443</v>
      </c>
      <c r="V3510" s="62">
        <v>3702</v>
      </c>
      <c r="W3510" s="62">
        <v>154.25</v>
      </c>
      <c r="X3510" s="62">
        <v>721</v>
      </c>
      <c r="Y3510" s="62">
        <v>32300.11</v>
      </c>
      <c r="Z3510" s="62">
        <v>36900</v>
      </c>
      <c r="AA3510" s="62">
        <v>1442</v>
      </c>
      <c r="AB3510" s="62">
        <v>60.08</v>
      </c>
      <c r="AC3510" s="62">
        <v>18450</v>
      </c>
    </row>
    <row r="3511" spans="1:29" ht="30" x14ac:dyDescent="0.25">
      <c r="A3511" s="61" t="s">
        <v>188</v>
      </c>
      <c r="B3511" s="61" t="s">
        <v>189</v>
      </c>
      <c r="C3511" s="62">
        <v>2010</v>
      </c>
      <c r="D3511" s="61" t="s">
        <v>78</v>
      </c>
      <c r="E3511" s="62">
        <v>75</v>
      </c>
      <c r="F3511" s="62">
        <v>61229</v>
      </c>
      <c r="G3511" s="62">
        <v>11406</v>
      </c>
      <c r="H3511" s="62">
        <v>12.67</v>
      </c>
      <c r="I3511" s="62">
        <v>816.39</v>
      </c>
      <c r="J3511" s="62">
        <v>56942.97</v>
      </c>
      <c r="K3511" s="62">
        <v>13482.06</v>
      </c>
      <c r="L3511" s="62">
        <v>20777</v>
      </c>
      <c r="M3511" s="62">
        <v>23.09</v>
      </c>
      <c r="N3511" s="63"/>
      <c r="O3511" s="63"/>
      <c r="P3511" s="63"/>
      <c r="Q3511" s="63"/>
      <c r="R3511" s="63"/>
      <c r="S3511" s="63"/>
      <c r="T3511" s="63"/>
      <c r="U3511" s="63"/>
      <c r="V3511" s="63"/>
      <c r="W3511" s="63"/>
      <c r="X3511" s="63"/>
      <c r="Y3511" s="63"/>
      <c r="Z3511" s="62">
        <v>1201</v>
      </c>
      <c r="AA3511" s="62">
        <v>7500</v>
      </c>
      <c r="AB3511" s="62">
        <v>8.33</v>
      </c>
      <c r="AC3511" s="62">
        <v>16.010000000000002</v>
      </c>
    </row>
    <row r="3512" spans="1:29" x14ac:dyDescent="0.25">
      <c r="A3512" s="61" t="s">
        <v>469</v>
      </c>
      <c r="B3512" s="61" t="s">
        <v>470</v>
      </c>
      <c r="C3512" s="62">
        <v>2005</v>
      </c>
      <c r="D3512" s="61" t="s">
        <v>75</v>
      </c>
      <c r="E3512" s="62">
        <v>8</v>
      </c>
      <c r="F3512" s="62">
        <v>6302</v>
      </c>
      <c r="G3512" s="62">
        <v>1142</v>
      </c>
      <c r="H3512" s="62">
        <v>11.9</v>
      </c>
      <c r="I3512" s="62">
        <v>787.75</v>
      </c>
      <c r="J3512" s="62">
        <v>5860.86</v>
      </c>
      <c r="K3512" s="62">
        <v>64.02</v>
      </c>
      <c r="L3512" s="62">
        <v>238</v>
      </c>
      <c r="M3512" s="62">
        <v>2.48</v>
      </c>
      <c r="N3512" s="63"/>
      <c r="O3512" s="63"/>
      <c r="P3512" s="63"/>
      <c r="Q3512" s="63"/>
      <c r="R3512" s="63"/>
      <c r="S3512" s="63"/>
      <c r="T3512" s="63"/>
      <c r="U3512" s="63"/>
      <c r="V3512" s="63"/>
      <c r="W3512" s="63"/>
      <c r="X3512" s="63"/>
      <c r="Y3512" s="63"/>
      <c r="Z3512" s="62">
        <v>0</v>
      </c>
      <c r="AA3512" s="63"/>
      <c r="AB3512" s="63"/>
      <c r="AC3512" s="62">
        <v>0</v>
      </c>
    </row>
    <row r="3513" spans="1:29" ht="30" x14ac:dyDescent="0.25">
      <c r="A3513" s="61" t="s">
        <v>87</v>
      </c>
      <c r="B3513" s="61" t="s">
        <v>88</v>
      </c>
      <c r="C3513" s="62">
        <v>2008</v>
      </c>
      <c r="D3513" s="61" t="s">
        <v>86</v>
      </c>
      <c r="E3513" s="62">
        <v>24</v>
      </c>
      <c r="F3513" s="62">
        <v>231157</v>
      </c>
      <c r="G3513" s="62">
        <v>49906</v>
      </c>
      <c r="H3513" s="62">
        <v>173.28</v>
      </c>
      <c r="I3513" s="62">
        <v>9631.5400000000009</v>
      </c>
      <c r="J3513" s="62">
        <v>214976.01</v>
      </c>
      <c r="K3513" s="62">
        <v>135361.78</v>
      </c>
      <c r="L3513" s="62">
        <v>163529</v>
      </c>
      <c r="M3513" s="62">
        <v>567.80999999999995</v>
      </c>
      <c r="N3513" s="62">
        <v>5640.07</v>
      </c>
      <c r="O3513" s="62">
        <v>1632368.37</v>
      </c>
      <c r="P3513" s="63"/>
      <c r="Q3513" s="63"/>
      <c r="R3513" s="63"/>
      <c r="S3513" s="63"/>
      <c r="T3513" s="63"/>
      <c r="U3513" s="63"/>
      <c r="V3513" s="63"/>
      <c r="W3513" s="63"/>
      <c r="X3513" s="63"/>
      <c r="Y3513" s="63"/>
      <c r="Z3513" s="62">
        <v>1292032</v>
      </c>
      <c r="AA3513" s="62">
        <v>128501</v>
      </c>
      <c r="AB3513" s="62">
        <v>446.18</v>
      </c>
      <c r="AC3513" s="62">
        <v>53834.67</v>
      </c>
    </row>
    <row r="3514" spans="1:29" x14ac:dyDescent="0.25">
      <c r="A3514" s="61" t="s">
        <v>338</v>
      </c>
      <c r="B3514" s="61" t="s">
        <v>339</v>
      </c>
      <c r="C3514" s="62">
        <v>2012</v>
      </c>
      <c r="D3514" s="61" t="s">
        <v>78</v>
      </c>
      <c r="E3514" s="62">
        <v>36</v>
      </c>
      <c r="F3514" s="62">
        <v>105789</v>
      </c>
      <c r="G3514" s="62">
        <v>16216</v>
      </c>
      <c r="H3514" s="62">
        <v>37.54</v>
      </c>
      <c r="I3514" s="62">
        <v>2938.58</v>
      </c>
      <c r="J3514" s="62">
        <v>98383.77</v>
      </c>
      <c r="K3514" s="62">
        <v>20115.419999999998</v>
      </c>
      <c r="L3514" s="62">
        <v>25734</v>
      </c>
      <c r="M3514" s="62">
        <v>59.57</v>
      </c>
      <c r="N3514" s="62">
        <v>558.76</v>
      </c>
      <c r="O3514" s="62">
        <v>242577.91</v>
      </c>
      <c r="P3514" s="63"/>
      <c r="Q3514" s="63"/>
      <c r="R3514" s="63"/>
      <c r="S3514" s="63"/>
      <c r="T3514" s="63"/>
      <c r="U3514" s="63"/>
      <c r="V3514" s="63"/>
      <c r="W3514" s="63"/>
      <c r="X3514" s="63"/>
      <c r="Y3514" s="63"/>
      <c r="Z3514" s="62">
        <v>1283.8800000000001</v>
      </c>
      <c r="AA3514" s="62">
        <v>18194</v>
      </c>
      <c r="AB3514" s="62">
        <v>42.12</v>
      </c>
      <c r="AC3514" s="62">
        <v>35.659999999999997</v>
      </c>
    </row>
    <row r="3515" spans="1:29" x14ac:dyDescent="0.25">
      <c r="A3515" s="61" t="s">
        <v>454</v>
      </c>
      <c r="B3515" s="61" t="s">
        <v>455</v>
      </c>
      <c r="C3515" s="62">
        <v>2003</v>
      </c>
      <c r="D3515" s="61" t="s">
        <v>75</v>
      </c>
      <c r="E3515" s="62">
        <v>8</v>
      </c>
      <c r="F3515" s="62">
        <v>0</v>
      </c>
      <c r="G3515" s="63"/>
      <c r="H3515" s="63"/>
      <c r="I3515" s="62">
        <v>0</v>
      </c>
      <c r="J3515" s="62">
        <v>0</v>
      </c>
      <c r="K3515" s="62">
        <v>0</v>
      </c>
      <c r="L3515" s="63"/>
      <c r="M3515" s="63"/>
      <c r="N3515" s="63"/>
      <c r="O3515" s="63"/>
      <c r="P3515" s="63"/>
      <c r="Q3515" s="63"/>
      <c r="R3515" s="63"/>
      <c r="S3515" s="63"/>
      <c r="T3515" s="63"/>
      <c r="U3515" s="63"/>
      <c r="V3515" s="63"/>
      <c r="W3515" s="63"/>
      <c r="X3515" s="63"/>
      <c r="Y3515" s="63"/>
      <c r="Z3515" s="62">
        <v>793920</v>
      </c>
      <c r="AA3515" s="62">
        <v>50448</v>
      </c>
      <c r="AB3515" s="62">
        <v>525.5</v>
      </c>
      <c r="AC3515" s="62">
        <v>99240</v>
      </c>
    </row>
    <row r="3516" spans="1:29" x14ac:dyDescent="0.25">
      <c r="A3516" s="61" t="s">
        <v>273</v>
      </c>
      <c r="B3516" s="61" t="s">
        <v>274</v>
      </c>
      <c r="C3516" s="62">
        <v>2015</v>
      </c>
      <c r="D3516" s="61" t="s">
        <v>86</v>
      </c>
      <c r="E3516" s="62">
        <v>25</v>
      </c>
      <c r="F3516" s="62">
        <v>188</v>
      </c>
      <c r="G3516" s="62">
        <v>41</v>
      </c>
      <c r="H3516" s="62">
        <v>0.14000000000000001</v>
      </c>
      <c r="I3516" s="62">
        <v>7.52</v>
      </c>
      <c r="J3516" s="62">
        <v>174.84</v>
      </c>
      <c r="K3516" s="62">
        <v>0</v>
      </c>
      <c r="L3516" s="63"/>
      <c r="M3516" s="63"/>
      <c r="N3516" s="63"/>
      <c r="O3516" s="63"/>
      <c r="P3516" s="63"/>
      <c r="Q3516" s="63"/>
      <c r="R3516" s="63"/>
      <c r="S3516" s="63"/>
      <c r="T3516" s="63"/>
      <c r="U3516" s="62">
        <v>50</v>
      </c>
      <c r="V3516" s="62">
        <v>68</v>
      </c>
      <c r="W3516" s="62">
        <v>0.23</v>
      </c>
      <c r="X3516" s="62">
        <v>2</v>
      </c>
      <c r="Y3516" s="62">
        <v>1119.2</v>
      </c>
      <c r="Z3516" s="62">
        <v>1675.02</v>
      </c>
      <c r="AA3516" s="62">
        <v>9834</v>
      </c>
      <c r="AB3516" s="62">
        <v>32.78</v>
      </c>
      <c r="AC3516" s="62">
        <v>67</v>
      </c>
    </row>
    <row r="3517" spans="1:29" x14ac:dyDescent="0.25">
      <c r="A3517" s="61" t="s">
        <v>295</v>
      </c>
      <c r="B3517" s="61" t="s">
        <v>296</v>
      </c>
      <c r="C3517" s="62">
        <v>2012</v>
      </c>
      <c r="D3517" s="61" t="s">
        <v>75</v>
      </c>
      <c r="E3517" s="62">
        <v>5</v>
      </c>
      <c r="F3517" s="62">
        <v>4014</v>
      </c>
      <c r="G3517" s="62">
        <v>696</v>
      </c>
      <c r="H3517" s="62">
        <v>11.6</v>
      </c>
      <c r="I3517" s="62">
        <v>802.8</v>
      </c>
      <c r="J3517" s="62">
        <v>3733.02</v>
      </c>
      <c r="K3517" s="62">
        <v>0</v>
      </c>
      <c r="L3517" s="63"/>
      <c r="M3517" s="63"/>
      <c r="N3517" s="63"/>
      <c r="O3517" s="63"/>
      <c r="P3517" s="63"/>
      <c r="Q3517" s="63"/>
      <c r="R3517" s="63"/>
      <c r="S3517" s="63"/>
      <c r="T3517" s="63"/>
      <c r="U3517" s="62">
        <v>6105</v>
      </c>
      <c r="V3517" s="62">
        <v>8036</v>
      </c>
      <c r="W3517" s="62">
        <v>133.93</v>
      </c>
      <c r="X3517" s="62">
        <v>1221</v>
      </c>
      <c r="Y3517" s="62">
        <v>136654.32</v>
      </c>
      <c r="Z3517" s="62">
        <v>0</v>
      </c>
      <c r="AA3517" s="63"/>
      <c r="AB3517" s="63"/>
      <c r="AC3517" s="62">
        <v>0</v>
      </c>
    </row>
    <row r="3518" spans="1:29" x14ac:dyDescent="0.25">
      <c r="A3518" s="61" t="s">
        <v>204</v>
      </c>
      <c r="B3518" s="61" t="s">
        <v>205</v>
      </c>
      <c r="C3518" s="62">
        <v>2007</v>
      </c>
      <c r="D3518" s="61" t="s">
        <v>99</v>
      </c>
      <c r="E3518" s="62">
        <v>40</v>
      </c>
      <c r="F3518" s="62">
        <v>285960</v>
      </c>
      <c r="G3518" s="62">
        <v>40394</v>
      </c>
      <c r="H3518" s="62">
        <v>84.15</v>
      </c>
      <c r="I3518" s="62">
        <v>7149</v>
      </c>
      <c r="J3518" s="62">
        <v>265942.8</v>
      </c>
      <c r="K3518" s="62">
        <v>0</v>
      </c>
      <c r="L3518" s="63"/>
      <c r="M3518" s="63"/>
      <c r="N3518" s="63"/>
      <c r="O3518" s="63"/>
      <c r="P3518" s="63"/>
      <c r="Q3518" s="63"/>
      <c r="R3518" s="63"/>
      <c r="S3518" s="63"/>
      <c r="T3518" s="63"/>
      <c r="U3518" s="63"/>
      <c r="V3518" s="63"/>
      <c r="W3518" s="63"/>
      <c r="X3518" s="63"/>
      <c r="Y3518" s="63"/>
      <c r="Z3518" s="62">
        <v>0</v>
      </c>
      <c r="AA3518" s="63"/>
      <c r="AB3518" s="63"/>
      <c r="AC3518" s="62">
        <v>0</v>
      </c>
    </row>
    <row r="3519" spans="1:29" x14ac:dyDescent="0.25">
      <c r="A3519" s="61" t="s">
        <v>241</v>
      </c>
      <c r="B3519" s="61" t="s">
        <v>242</v>
      </c>
      <c r="C3519" s="62">
        <v>2005</v>
      </c>
      <c r="D3519" s="61" t="s">
        <v>72</v>
      </c>
      <c r="E3519" s="62">
        <v>12</v>
      </c>
      <c r="F3519" s="63"/>
      <c r="G3519" s="63"/>
      <c r="H3519" s="63"/>
      <c r="I3519" s="63"/>
      <c r="J3519" s="63"/>
      <c r="K3519" s="62">
        <v>0</v>
      </c>
      <c r="L3519" s="63"/>
      <c r="M3519" s="63"/>
      <c r="N3519" s="63"/>
      <c r="O3519" s="63"/>
      <c r="P3519" s="63"/>
      <c r="Q3519" s="63"/>
      <c r="R3519" s="63"/>
      <c r="S3519" s="63"/>
      <c r="T3519" s="63"/>
      <c r="U3519" s="63"/>
      <c r="V3519" s="63"/>
      <c r="W3519" s="63"/>
      <c r="X3519" s="63"/>
      <c r="Y3519" s="63"/>
      <c r="Z3519" s="62">
        <v>0</v>
      </c>
      <c r="AA3519" s="63"/>
      <c r="AB3519" s="63"/>
      <c r="AC3519" s="62">
        <v>0</v>
      </c>
    </row>
    <row r="3520" spans="1:29" ht="30" x14ac:dyDescent="0.25">
      <c r="A3520" s="61" t="s">
        <v>269</v>
      </c>
      <c r="B3520" s="61" t="s">
        <v>270</v>
      </c>
      <c r="C3520" s="62">
        <v>2006</v>
      </c>
      <c r="D3520" s="61" t="s">
        <v>94</v>
      </c>
      <c r="E3520" s="62">
        <v>2</v>
      </c>
      <c r="F3520" s="62">
        <v>11136</v>
      </c>
      <c r="G3520" s="62">
        <v>1336</v>
      </c>
      <c r="H3520" s="62">
        <v>55.67</v>
      </c>
      <c r="I3520" s="62">
        <v>5568</v>
      </c>
      <c r="J3520" s="62">
        <v>10356.48</v>
      </c>
      <c r="K3520" s="62">
        <v>550.91999999999996</v>
      </c>
      <c r="L3520" s="62">
        <v>1058</v>
      </c>
      <c r="M3520" s="62">
        <v>44.08</v>
      </c>
      <c r="N3520" s="62">
        <v>275.45999999999998</v>
      </c>
      <c r="O3520" s="62">
        <v>6643.73</v>
      </c>
      <c r="P3520" s="63"/>
      <c r="Q3520" s="63"/>
      <c r="R3520" s="63"/>
      <c r="S3520" s="63"/>
      <c r="T3520" s="63"/>
      <c r="U3520" s="62">
        <v>497</v>
      </c>
      <c r="V3520" s="62">
        <v>1190</v>
      </c>
      <c r="W3520" s="62">
        <v>49.58</v>
      </c>
      <c r="X3520" s="62">
        <v>248</v>
      </c>
      <c r="Y3520" s="62">
        <v>11124.85</v>
      </c>
      <c r="Z3520" s="62">
        <v>17500</v>
      </c>
      <c r="AA3520" s="62">
        <v>546</v>
      </c>
      <c r="AB3520" s="62">
        <v>22.75</v>
      </c>
      <c r="AC3520" s="62">
        <v>8750</v>
      </c>
    </row>
    <row r="3521" spans="1:29" ht="30" x14ac:dyDescent="0.25">
      <c r="A3521" s="61" t="s">
        <v>165</v>
      </c>
      <c r="B3521" s="61" t="s">
        <v>166</v>
      </c>
      <c r="C3521" s="62">
        <v>2009</v>
      </c>
      <c r="D3521" s="61" t="s">
        <v>99</v>
      </c>
      <c r="E3521" s="62">
        <v>42</v>
      </c>
      <c r="F3521" s="62">
        <v>98234</v>
      </c>
      <c r="G3521" s="62">
        <v>18555</v>
      </c>
      <c r="H3521" s="62">
        <v>36.82</v>
      </c>
      <c r="I3521" s="62">
        <v>2338.9</v>
      </c>
      <c r="J3521" s="62">
        <v>91357.62</v>
      </c>
      <c r="K3521" s="62">
        <v>21813.77</v>
      </c>
      <c r="L3521" s="62">
        <v>28343</v>
      </c>
      <c r="M3521" s="62">
        <v>56.24</v>
      </c>
      <c r="N3521" s="62">
        <v>519.38</v>
      </c>
      <c r="O3521" s="62">
        <v>263058.83</v>
      </c>
      <c r="P3521" s="63"/>
      <c r="Q3521" s="63"/>
      <c r="R3521" s="63"/>
      <c r="S3521" s="63"/>
      <c r="T3521" s="63"/>
      <c r="U3521" s="63"/>
      <c r="V3521" s="63"/>
      <c r="W3521" s="63"/>
      <c r="X3521" s="63"/>
      <c r="Y3521" s="63"/>
      <c r="Z3521" s="62">
        <v>312.73</v>
      </c>
      <c r="AA3521" s="62">
        <v>8733</v>
      </c>
      <c r="AB3521" s="62">
        <v>17.329999999999998</v>
      </c>
      <c r="AC3521" s="62">
        <v>7.45</v>
      </c>
    </row>
    <row r="3522" spans="1:29" x14ac:dyDescent="0.25">
      <c r="A3522" s="61" t="s">
        <v>126</v>
      </c>
      <c r="B3522" s="61" t="s">
        <v>127</v>
      </c>
      <c r="C3522" s="62">
        <v>2007</v>
      </c>
      <c r="D3522" s="61" t="s">
        <v>78</v>
      </c>
      <c r="E3522" s="62">
        <v>24</v>
      </c>
      <c r="F3522" s="62">
        <v>112480</v>
      </c>
      <c r="G3522" s="62">
        <v>17918</v>
      </c>
      <c r="H3522" s="62">
        <v>62.22</v>
      </c>
      <c r="I3522" s="62">
        <v>4686.67</v>
      </c>
      <c r="J3522" s="62">
        <v>104606.39999999999</v>
      </c>
      <c r="K3522" s="62">
        <v>13356.94</v>
      </c>
      <c r="L3522" s="62">
        <v>19034</v>
      </c>
      <c r="M3522" s="62">
        <v>66.09</v>
      </c>
      <c r="N3522" s="62">
        <v>556.54</v>
      </c>
      <c r="O3522" s="62">
        <v>161075.29</v>
      </c>
      <c r="P3522" s="63"/>
      <c r="Q3522" s="63"/>
      <c r="R3522" s="63"/>
      <c r="S3522" s="63"/>
      <c r="T3522" s="63"/>
      <c r="U3522" s="63"/>
      <c r="V3522" s="63"/>
      <c r="W3522" s="63"/>
      <c r="X3522" s="63"/>
      <c r="Y3522" s="63"/>
      <c r="Z3522" s="62">
        <v>1240</v>
      </c>
      <c r="AA3522" s="62">
        <v>9041</v>
      </c>
      <c r="AB3522" s="62">
        <v>31.39</v>
      </c>
      <c r="AC3522" s="62">
        <v>51.67</v>
      </c>
    </row>
    <row r="3523" spans="1:29" ht="30" x14ac:dyDescent="0.25">
      <c r="A3523" s="61" t="s">
        <v>342</v>
      </c>
      <c r="B3523" s="61" t="s">
        <v>343</v>
      </c>
      <c r="C3523" s="62">
        <v>2011</v>
      </c>
      <c r="D3523" s="61" t="s">
        <v>150</v>
      </c>
      <c r="E3523" s="62">
        <v>8</v>
      </c>
      <c r="F3523" s="63"/>
      <c r="G3523" s="63"/>
      <c r="H3523" s="63"/>
      <c r="I3523" s="63"/>
      <c r="J3523" s="63"/>
      <c r="K3523" s="62">
        <v>0</v>
      </c>
      <c r="L3523" s="63"/>
      <c r="M3523" s="63"/>
      <c r="N3523" s="63"/>
      <c r="O3523" s="63"/>
      <c r="P3523" s="63"/>
      <c r="Q3523" s="63"/>
      <c r="R3523" s="63"/>
      <c r="S3523" s="63"/>
      <c r="T3523" s="63"/>
      <c r="U3523" s="63"/>
      <c r="V3523" s="63"/>
      <c r="W3523" s="63"/>
      <c r="X3523" s="63"/>
      <c r="Y3523" s="63"/>
      <c r="Z3523" s="62">
        <v>0</v>
      </c>
      <c r="AA3523" s="63"/>
      <c r="AB3523" s="63"/>
      <c r="AC3523" s="62">
        <v>0</v>
      </c>
    </row>
    <row r="3524" spans="1:29" x14ac:dyDescent="0.25">
      <c r="A3524" s="61" t="s">
        <v>478</v>
      </c>
      <c r="B3524" s="61" t="s">
        <v>479</v>
      </c>
      <c r="C3524" s="62">
        <v>2013</v>
      </c>
      <c r="D3524" s="61" t="s">
        <v>78</v>
      </c>
      <c r="E3524" s="62">
        <v>40</v>
      </c>
      <c r="F3524" s="62">
        <v>321995</v>
      </c>
      <c r="G3524" s="62">
        <v>52591</v>
      </c>
      <c r="H3524" s="62">
        <v>109.56</v>
      </c>
      <c r="I3524" s="62">
        <v>8049.88</v>
      </c>
      <c r="J3524" s="62">
        <v>299455.34999999998</v>
      </c>
      <c r="K3524" s="62">
        <v>0</v>
      </c>
      <c r="L3524" s="63"/>
      <c r="M3524" s="63"/>
      <c r="N3524" s="63"/>
      <c r="O3524" s="63"/>
      <c r="P3524" s="63"/>
      <c r="Q3524" s="63"/>
      <c r="R3524" s="63"/>
      <c r="S3524" s="63"/>
      <c r="T3524" s="63"/>
      <c r="U3524" s="63"/>
      <c r="V3524" s="63"/>
      <c r="W3524" s="63"/>
      <c r="X3524" s="63"/>
      <c r="Y3524" s="63"/>
      <c r="Z3524" s="62">
        <v>1027.81</v>
      </c>
      <c r="AA3524" s="62">
        <v>20269</v>
      </c>
      <c r="AB3524" s="62">
        <v>42.23</v>
      </c>
      <c r="AC3524" s="62">
        <v>25.7</v>
      </c>
    </row>
    <row r="3525" spans="1:29" ht="30" x14ac:dyDescent="0.25">
      <c r="A3525" s="61" t="s">
        <v>124</v>
      </c>
      <c r="B3525" s="61" t="s">
        <v>125</v>
      </c>
      <c r="C3525" s="62">
        <v>2009</v>
      </c>
      <c r="D3525" s="61" t="s">
        <v>226</v>
      </c>
      <c r="E3525" s="62">
        <v>41</v>
      </c>
      <c r="F3525" s="62">
        <v>181600</v>
      </c>
      <c r="G3525" s="62">
        <v>22338</v>
      </c>
      <c r="H3525" s="62">
        <v>45.4</v>
      </c>
      <c r="I3525" s="62">
        <v>4429.2700000000004</v>
      </c>
      <c r="J3525" s="62">
        <v>168888</v>
      </c>
      <c r="K3525" s="62">
        <v>0</v>
      </c>
      <c r="L3525" s="63"/>
      <c r="M3525" s="63"/>
      <c r="N3525" s="63"/>
      <c r="O3525" s="63"/>
      <c r="P3525" s="63"/>
      <c r="Q3525" s="63"/>
      <c r="R3525" s="63"/>
      <c r="S3525" s="63"/>
      <c r="T3525" s="63"/>
      <c r="U3525" s="62">
        <v>12368</v>
      </c>
      <c r="V3525" s="62">
        <v>20269</v>
      </c>
      <c r="W3525" s="62">
        <v>41.2</v>
      </c>
      <c r="X3525" s="62">
        <v>301</v>
      </c>
      <c r="Y3525" s="62">
        <v>276845.31</v>
      </c>
      <c r="Z3525" s="62">
        <v>137.41999999999999</v>
      </c>
      <c r="AA3525" s="62">
        <v>10091</v>
      </c>
      <c r="AB3525" s="62">
        <v>20.51</v>
      </c>
      <c r="AC3525" s="62">
        <v>3.35</v>
      </c>
    </row>
    <row r="3526" spans="1:29" ht="30" x14ac:dyDescent="0.25">
      <c r="A3526" s="61" t="s">
        <v>245</v>
      </c>
      <c r="B3526" s="61" t="s">
        <v>246</v>
      </c>
      <c r="C3526" s="62">
        <v>2016</v>
      </c>
      <c r="D3526" s="61" t="s">
        <v>99</v>
      </c>
      <c r="E3526" s="62">
        <v>28</v>
      </c>
      <c r="F3526" s="62">
        <v>265762</v>
      </c>
      <c r="G3526" s="62">
        <v>37420</v>
      </c>
      <c r="H3526" s="62">
        <v>111.37</v>
      </c>
      <c r="I3526" s="62">
        <v>9491.5</v>
      </c>
      <c r="J3526" s="62">
        <v>247158.66</v>
      </c>
      <c r="K3526" s="62">
        <v>0</v>
      </c>
      <c r="L3526" s="63"/>
      <c r="M3526" s="63"/>
      <c r="N3526" s="63"/>
      <c r="O3526" s="63"/>
      <c r="P3526" s="63"/>
      <c r="Q3526" s="63"/>
      <c r="R3526" s="63"/>
      <c r="S3526" s="63"/>
      <c r="T3526" s="63"/>
      <c r="U3526" s="63"/>
      <c r="V3526" s="63"/>
      <c r="W3526" s="63"/>
      <c r="X3526" s="63"/>
      <c r="Y3526" s="63"/>
      <c r="Z3526" s="62">
        <v>72500</v>
      </c>
      <c r="AA3526" s="62">
        <v>9106</v>
      </c>
      <c r="AB3526" s="62">
        <v>27.1</v>
      </c>
      <c r="AC3526" s="62">
        <v>2589.29</v>
      </c>
    </row>
    <row r="3527" spans="1:29" ht="30" x14ac:dyDescent="0.25">
      <c r="A3527" s="61" t="s">
        <v>73</v>
      </c>
      <c r="B3527" s="61" t="s">
        <v>74</v>
      </c>
      <c r="C3527" s="62">
        <v>2016</v>
      </c>
      <c r="D3527" s="61" t="s">
        <v>78</v>
      </c>
      <c r="E3527" s="62">
        <v>48</v>
      </c>
      <c r="F3527" s="62">
        <v>303038</v>
      </c>
      <c r="G3527" s="62">
        <v>52622</v>
      </c>
      <c r="H3527" s="62">
        <v>91.36</v>
      </c>
      <c r="I3527" s="62">
        <v>6313.29</v>
      </c>
      <c r="J3527" s="62">
        <v>281825.34000000003</v>
      </c>
      <c r="K3527" s="62">
        <v>15144.52</v>
      </c>
      <c r="L3527" s="62">
        <v>24912</v>
      </c>
      <c r="M3527" s="62">
        <v>43.25</v>
      </c>
      <c r="N3527" s="62">
        <v>315.51</v>
      </c>
      <c r="O3527" s="62">
        <v>182632.31</v>
      </c>
      <c r="P3527" s="63"/>
      <c r="Q3527" s="63"/>
      <c r="R3527" s="63"/>
      <c r="S3527" s="63"/>
      <c r="T3527" s="63"/>
      <c r="U3527" s="63"/>
      <c r="V3527" s="63"/>
      <c r="W3527" s="63"/>
      <c r="X3527" s="63"/>
      <c r="Y3527" s="63"/>
      <c r="Z3527" s="62">
        <v>169700</v>
      </c>
      <c r="AA3527" s="62">
        <v>7541</v>
      </c>
      <c r="AB3527" s="62">
        <v>13.09</v>
      </c>
      <c r="AC3527" s="62">
        <v>3535.42</v>
      </c>
    </row>
    <row r="3528" spans="1:29" ht="30" x14ac:dyDescent="0.25">
      <c r="A3528" s="61" t="s">
        <v>231</v>
      </c>
      <c r="B3528" s="61" t="s">
        <v>232</v>
      </c>
      <c r="C3528" s="62">
        <v>2014</v>
      </c>
      <c r="D3528" s="61" t="s">
        <v>301</v>
      </c>
      <c r="E3528" s="62">
        <v>96</v>
      </c>
      <c r="F3528" s="62">
        <v>775300</v>
      </c>
      <c r="G3528" s="62">
        <v>96283</v>
      </c>
      <c r="H3528" s="62">
        <v>83.58</v>
      </c>
      <c r="I3528" s="62">
        <v>8076.04</v>
      </c>
      <c r="J3528" s="62">
        <v>721029</v>
      </c>
      <c r="K3528" s="62">
        <v>0</v>
      </c>
      <c r="L3528" s="62">
        <v>336</v>
      </c>
      <c r="M3528" s="62">
        <v>0.28999999999999998</v>
      </c>
      <c r="N3528" s="63"/>
      <c r="O3528" s="63"/>
      <c r="P3528" s="63"/>
      <c r="Q3528" s="63"/>
      <c r="R3528" s="63"/>
      <c r="S3528" s="63"/>
      <c r="T3528" s="63"/>
      <c r="U3528" s="63"/>
      <c r="V3528" s="63"/>
      <c r="W3528" s="63"/>
      <c r="X3528" s="63"/>
      <c r="Y3528" s="63"/>
      <c r="Z3528" s="62">
        <v>1978</v>
      </c>
      <c r="AA3528" s="62">
        <v>17839</v>
      </c>
      <c r="AB3528" s="62">
        <v>15.49</v>
      </c>
      <c r="AC3528" s="62">
        <v>20.6</v>
      </c>
    </row>
    <row r="3529" spans="1:29" ht="30" x14ac:dyDescent="0.25">
      <c r="A3529" s="61" t="s">
        <v>482</v>
      </c>
      <c r="B3529" s="61" t="s">
        <v>483</v>
      </c>
      <c r="C3529" s="62">
        <v>2008</v>
      </c>
      <c r="D3529" s="61" t="s">
        <v>75</v>
      </c>
      <c r="E3529" s="62">
        <v>12</v>
      </c>
      <c r="F3529" s="62">
        <v>0</v>
      </c>
      <c r="G3529" s="62">
        <v>0</v>
      </c>
      <c r="H3529" s="62">
        <v>0</v>
      </c>
      <c r="I3529" s="62">
        <v>0</v>
      </c>
      <c r="J3529" s="62">
        <v>0</v>
      </c>
      <c r="K3529" s="62">
        <v>0</v>
      </c>
      <c r="L3529" s="63"/>
      <c r="M3529" s="63"/>
      <c r="N3529" s="63"/>
      <c r="O3529" s="63"/>
      <c r="P3529" s="63"/>
      <c r="Q3529" s="63"/>
      <c r="R3529" s="63"/>
      <c r="S3529" s="63"/>
      <c r="T3529" s="63"/>
      <c r="U3529" s="63"/>
      <c r="V3529" s="63"/>
      <c r="W3529" s="63"/>
      <c r="X3529" s="63"/>
      <c r="Y3529" s="63"/>
      <c r="Z3529" s="62">
        <v>896</v>
      </c>
      <c r="AA3529" s="62">
        <v>12435</v>
      </c>
      <c r="AB3529" s="62">
        <v>86.35</v>
      </c>
      <c r="AC3529" s="62">
        <v>74.67</v>
      </c>
    </row>
    <row r="3530" spans="1:29" ht="30" x14ac:dyDescent="0.25">
      <c r="A3530" s="61" t="s">
        <v>446</v>
      </c>
      <c r="B3530" s="61" t="s">
        <v>447</v>
      </c>
      <c r="C3530" s="62">
        <v>2013</v>
      </c>
      <c r="D3530" s="61" t="s">
        <v>75</v>
      </c>
      <c r="E3530" s="62">
        <v>14</v>
      </c>
      <c r="F3530" s="62">
        <v>2518</v>
      </c>
      <c r="G3530" s="62">
        <v>495</v>
      </c>
      <c r="H3530" s="62">
        <v>2.95</v>
      </c>
      <c r="I3530" s="62">
        <v>179.86</v>
      </c>
      <c r="J3530" s="62">
        <v>2341.7399999999998</v>
      </c>
      <c r="K3530" s="62">
        <v>0</v>
      </c>
      <c r="L3530" s="63"/>
      <c r="M3530" s="63"/>
      <c r="N3530" s="63"/>
      <c r="O3530" s="63"/>
      <c r="P3530" s="62">
        <v>9</v>
      </c>
      <c r="Q3530" s="62">
        <v>50</v>
      </c>
      <c r="R3530" s="62">
        <v>0.3</v>
      </c>
      <c r="S3530" s="62">
        <v>0</v>
      </c>
      <c r="T3530" s="62">
        <v>114.02</v>
      </c>
      <c r="U3530" s="63"/>
      <c r="V3530" s="63"/>
      <c r="W3530" s="63"/>
      <c r="X3530" s="63"/>
      <c r="Y3530" s="63"/>
      <c r="Z3530" s="62">
        <v>142860</v>
      </c>
      <c r="AA3530" s="62">
        <v>7239</v>
      </c>
      <c r="AB3530" s="62">
        <v>43.09</v>
      </c>
      <c r="AC3530" s="62">
        <v>10204.290000000001</v>
      </c>
    </row>
    <row r="3531" spans="1:29" ht="30" x14ac:dyDescent="0.25">
      <c r="A3531" s="61" t="s">
        <v>391</v>
      </c>
      <c r="B3531" s="61" t="s">
        <v>392</v>
      </c>
      <c r="C3531" s="62">
        <v>2006</v>
      </c>
      <c r="D3531" s="61" t="s">
        <v>89</v>
      </c>
      <c r="E3531" s="62">
        <v>130</v>
      </c>
      <c r="F3531" s="62">
        <v>1220400</v>
      </c>
      <c r="G3531" s="62">
        <v>239212</v>
      </c>
      <c r="H3531" s="62">
        <v>153.34</v>
      </c>
      <c r="I3531" s="62">
        <v>9387.69</v>
      </c>
      <c r="J3531" s="62">
        <v>1134972</v>
      </c>
      <c r="K3531" s="62">
        <v>8063</v>
      </c>
      <c r="L3531" s="62">
        <v>14928</v>
      </c>
      <c r="M3531" s="62">
        <v>9.57</v>
      </c>
      <c r="N3531" s="62">
        <v>62.02</v>
      </c>
      <c r="O3531" s="62">
        <v>97234.14</v>
      </c>
      <c r="P3531" s="63"/>
      <c r="Q3531" s="63"/>
      <c r="R3531" s="63"/>
      <c r="S3531" s="63"/>
      <c r="T3531" s="63"/>
      <c r="U3531" s="63"/>
      <c r="V3531" s="63"/>
      <c r="W3531" s="63"/>
      <c r="X3531" s="63"/>
      <c r="Y3531" s="63"/>
      <c r="Z3531" s="62">
        <v>7307</v>
      </c>
      <c r="AA3531" s="62">
        <v>30024</v>
      </c>
      <c r="AB3531" s="62">
        <v>19.25</v>
      </c>
      <c r="AC3531" s="62">
        <v>56.21</v>
      </c>
    </row>
    <row r="3532" spans="1:29" ht="30" x14ac:dyDescent="0.25">
      <c r="A3532" s="61" t="s">
        <v>87</v>
      </c>
      <c r="B3532" s="61" t="s">
        <v>88</v>
      </c>
      <c r="C3532" s="62">
        <v>2003</v>
      </c>
      <c r="D3532" s="61" t="s">
        <v>99</v>
      </c>
      <c r="E3532" s="62">
        <v>164</v>
      </c>
      <c r="F3532" s="62">
        <v>760327</v>
      </c>
      <c r="G3532" s="62">
        <v>90280</v>
      </c>
      <c r="H3532" s="62">
        <v>45.87</v>
      </c>
      <c r="I3532" s="62">
        <v>4636.1400000000003</v>
      </c>
      <c r="J3532" s="62">
        <v>707104.11</v>
      </c>
      <c r="K3532" s="62">
        <v>0</v>
      </c>
      <c r="L3532" s="63"/>
      <c r="M3532" s="63"/>
      <c r="N3532" s="63"/>
      <c r="O3532" s="63"/>
      <c r="P3532" s="63"/>
      <c r="Q3532" s="63"/>
      <c r="R3532" s="63"/>
      <c r="S3532" s="63"/>
      <c r="T3532" s="63"/>
      <c r="U3532" s="63"/>
      <c r="V3532" s="63"/>
      <c r="W3532" s="63"/>
      <c r="X3532" s="63"/>
      <c r="Y3532" s="63"/>
      <c r="Z3532" s="62">
        <v>687992</v>
      </c>
      <c r="AA3532" s="62">
        <v>80898</v>
      </c>
      <c r="AB3532" s="62">
        <v>41.11</v>
      </c>
      <c r="AC3532" s="62">
        <v>4195.07</v>
      </c>
    </row>
    <row r="3533" spans="1:29" x14ac:dyDescent="0.25">
      <c r="A3533" s="61" t="s">
        <v>522</v>
      </c>
      <c r="B3533" s="61" t="s">
        <v>523</v>
      </c>
      <c r="C3533" s="62">
        <v>2011</v>
      </c>
      <c r="D3533" s="61" t="s">
        <v>99</v>
      </c>
      <c r="E3533" s="62">
        <v>56</v>
      </c>
      <c r="F3533" s="62">
        <v>233261</v>
      </c>
      <c r="G3533" s="62">
        <v>33795</v>
      </c>
      <c r="H3533" s="62">
        <v>50.29</v>
      </c>
      <c r="I3533" s="62">
        <v>4165.38</v>
      </c>
      <c r="J3533" s="62">
        <v>216932.73</v>
      </c>
      <c r="K3533" s="62">
        <v>22148.400000000001</v>
      </c>
      <c r="L3533" s="62">
        <v>33910</v>
      </c>
      <c r="M3533" s="62">
        <v>50.46</v>
      </c>
      <c r="N3533" s="62">
        <v>395.51</v>
      </c>
      <c r="O3533" s="62">
        <v>267094.2</v>
      </c>
      <c r="P3533" s="63"/>
      <c r="Q3533" s="63"/>
      <c r="R3533" s="63"/>
      <c r="S3533" s="63"/>
      <c r="T3533" s="63"/>
      <c r="U3533" s="63"/>
      <c r="V3533" s="63"/>
      <c r="W3533" s="63"/>
      <c r="X3533" s="63"/>
      <c r="Y3533" s="63"/>
      <c r="Z3533" s="62">
        <v>356.39</v>
      </c>
      <c r="AA3533" s="62">
        <v>20723</v>
      </c>
      <c r="AB3533" s="62">
        <v>30.84</v>
      </c>
      <c r="AC3533" s="62">
        <v>6.36</v>
      </c>
    </row>
    <row r="3534" spans="1:29" x14ac:dyDescent="0.25">
      <c r="A3534" s="61" t="s">
        <v>413</v>
      </c>
      <c r="B3534" s="61" t="s">
        <v>414</v>
      </c>
      <c r="C3534" s="62">
        <v>2008</v>
      </c>
      <c r="D3534" s="61" t="s">
        <v>99</v>
      </c>
      <c r="E3534" s="62">
        <v>48</v>
      </c>
      <c r="F3534" s="62">
        <v>191001</v>
      </c>
      <c r="G3534" s="62">
        <v>29037</v>
      </c>
      <c r="H3534" s="62">
        <v>50.41</v>
      </c>
      <c r="I3534" s="62">
        <v>3979.19</v>
      </c>
      <c r="J3534" s="62">
        <v>177630.93</v>
      </c>
      <c r="K3534" s="62">
        <v>14943</v>
      </c>
      <c r="L3534" s="62">
        <v>23672</v>
      </c>
      <c r="M3534" s="62">
        <v>41.1</v>
      </c>
      <c r="N3534" s="63"/>
      <c r="O3534" s="63"/>
      <c r="P3534" s="63"/>
      <c r="Q3534" s="63"/>
      <c r="R3534" s="63"/>
      <c r="S3534" s="63"/>
      <c r="T3534" s="63"/>
      <c r="U3534" s="63"/>
      <c r="V3534" s="63"/>
      <c r="W3534" s="63"/>
      <c r="X3534" s="63"/>
      <c r="Y3534" s="63"/>
      <c r="Z3534" s="62">
        <v>193551</v>
      </c>
      <c r="AA3534" s="62">
        <v>18526</v>
      </c>
      <c r="AB3534" s="62">
        <v>32.159999999999997</v>
      </c>
      <c r="AC3534" s="62">
        <v>4032.31</v>
      </c>
    </row>
    <row r="3535" spans="1:29" ht="30" x14ac:dyDescent="0.25">
      <c r="A3535" s="61" t="s">
        <v>385</v>
      </c>
      <c r="B3535" s="61" t="s">
        <v>386</v>
      </c>
      <c r="C3535" s="62">
        <v>2016</v>
      </c>
      <c r="D3535" s="61" t="s">
        <v>83</v>
      </c>
      <c r="E3535" s="62">
        <v>1</v>
      </c>
      <c r="F3535" s="63"/>
      <c r="G3535" s="63"/>
      <c r="H3535" s="63"/>
      <c r="I3535" s="63"/>
      <c r="J3535" s="63"/>
      <c r="K3535" s="62">
        <v>0</v>
      </c>
      <c r="L3535" s="63"/>
      <c r="M3535" s="63"/>
      <c r="N3535" s="63"/>
      <c r="O3535" s="63"/>
      <c r="P3535" s="63"/>
      <c r="Q3535" s="63"/>
      <c r="R3535" s="63"/>
      <c r="S3535" s="63"/>
      <c r="T3535" s="63"/>
      <c r="U3535" s="63"/>
      <c r="V3535" s="63"/>
      <c r="W3535" s="63"/>
      <c r="X3535" s="63"/>
      <c r="Y3535" s="63"/>
      <c r="Z3535" s="62">
        <v>6982</v>
      </c>
      <c r="AA3535" s="62">
        <v>628</v>
      </c>
      <c r="AB3535" s="62">
        <v>52.33</v>
      </c>
      <c r="AC3535" s="62">
        <v>6982</v>
      </c>
    </row>
    <row r="3536" spans="1:29" x14ac:dyDescent="0.25">
      <c r="A3536" s="61" t="s">
        <v>229</v>
      </c>
      <c r="B3536" s="61" t="s">
        <v>230</v>
      </c>
      <c r="C3536" s="62">
        <v>2005</v>
      </c>
      <c r="D3536" s="61" t="s">
        <v>175</v>
      </c>
      <c r="E3536" s="62">
        <v>8</v>
      </c>
      <c r="F3536" s="63"/>
      <c r="G3536" s="63"/>
      <c r="H3536" s="63"/>
      <c r="I3536" s="63"/>
      <c r="J3536" s="63"/>
      <c r="K3536" s="62">
        <v>0</v>
      </c>
      <c r="L3536" s="63"/>
      <c r="M3536" s="63"/>
      <c r="N3536" s="63"/>
      <c r="O3536" s="63"/>
      <c r="P3536" s="63"/>
      <c r="Q3536" s="63"/>
      <c r="R3536" s="63"/>
      <c r="S3536" s="63"/>
      <c r="T3536" s="63"/>
      <c r="U3536" s="63"/>
      <c r="V3536" s="63"/>
      <c r="W3536" s="63"/>
      <c r="X3536" s="63"/>
      <c r="Y3536" s="63"/>
      <c r="Z3536" s="62">
        <v>263806</v>
      </c>
      <c r="AA3536" s="62">
        <v>15282</v>
      </c>
      <c r="AB3536" s="62">
        <v>159.19</v>
      </c>
      <c r="AC3536" s="62">
        <v>32975.75</v>
      </c>
    </row>
    <row r="3537" spans="1:29" x14ac:dyDescent="0.25">
      <c r="A3537" s="61" t="s">
        <v>389</v>
      </c>
      <c r="B3537" s="61" t="s">
        <v>390</v>
      </c>
      <c r="C3537" s="62">
        <v>2007</v>
      </c>
      <c r="D3537" s="61" t="s">
        <v>75</v>
      </c>
      <c r="E3537" s="62">
        <v>14</v>
      </c>
      <c r="F3537" s="62">
        <v>4401</v>
      </c>
      <c r="G3537" s="62">
        <v>1365</v>
      </c>
      <c r="H3537" s="62">
        <v>8.1300000000000008</v>
      </c>
      <c r="I3537" s="62">
        <v>314.36</v>
      </c>
      <c r="J3537" s="62">
        <v>4092.93</v>
      </c>
      <c r="K3537" s="62">
        <v>0</v>
      </c>
      <c r="L3537" s="63"/>
      <c r="M3537" s="63"/>
      <c r="N3537" s="63"/>
      <c r="O3537" s="63"/>
      <c r="P3537" s="63"/>
      <c r="Q3537" s="63"/>
      <c r="R3537" s="63"/>
      <c r="S3537" s="63"/>
      <c r="T3537" s="63"/>
      <c r="U3537" s="63"/>
      <c r="V3537" s="63"/>
      <c r="W3537" s="63"/>
      <c r="X3537" s="63"/>
      <c r="Y3537" s="63"/>
      <c r="Z3537" s="62">
        <v>815</v>
      </c>
      <c r="AA3537" s="62">
        <v>2715</v>
      </c>
      <c r="AB3537" s="62">
        <v>16.16</v>
      </c>
      <c r="AC3537" s="62">
        <v>58.21</v>
      </c>
    </row>
    <row r="3538" spans="1:29" x14ac:dyDescent="0.25">
      <c r="A3538" s="61" t="s">
        <v>229</v>
      </c>
      <c r="B3538" s="61" t="s">
        <v>230</v>
      </c>
      <c r="C3538" s="62">
        <v>2003</v>
      </c>
      <c r="D3538" s="61" t="s">
        <v>373</v>
      </c>
      <c r="E3538" s="62">
        <v>12</v>
      </c>
      <c r="F3538" s="63"/>
      <c r="G3538" s="63"/>
      <c r="H3538" s="63"/>
      <c r="I3538" s="63"/>
      <c r="J3538" s="63"/>
      <c r="K3538" s="62">
        <v>0</v>
      </c>
      <c r="L3538" s="63"/>
      <c r="M3538" s="63"/>
      <c r="N3538" s="63"/>
      <c r="O3538" s="63"/>
      <c r="P3538" s="63"/>
      <c r="Q3538" s="63"/>
      <c r="R3538" s="63"/>
      <c r="S3538" s="63"/>
      <c r="T3538" s="63"/>
      <c r="U3538" s="63"/>
      <c r="V3538" s="63"/>
      <c r="W3538" s="63"/>
      <c r="X3538" s="63"/>
      <c r="Y3538" s="63"/>
      <c r="Z3538" s="62">
        <v>90000</v>
      </c>
      <c r="AA3538" s="62">
        <v>2052</v>
      </c>
      <c r="AB3538" s="62">
        <v>14.25</v>
      </c>
      <c r="AC3538" s="62">
        <v>7500</v>
      </c>
    </row>
    <row r="3539" spans="1:29" ht="30" x14ac:dyDescent="0.25">
      <c r="A3539" s="61" t="s">
        <v>165</v>
      </c>
      <c r="B3539" s="61" t="s">
        <v>166</v>
      </c>
      <c r="C3539" s="62">
        <v>2007</v>
      </c>
      <c r="D3539" s="61" t="s">
        <v>75</v>
      </c>
      <c r="E3539" s="62">
        <v>4</v>
      </c>
      <c r="F3539" s="62">
        <v>44</v>
      </c>
      <c r="G3539" s="62">
        <v>84</v>
      </c>
      <c r="H3539" s="62">
        <v>1.75</v>
      </c>
      <c r="I3539" s="62">
        <v>11</v>
      </c>
      <c r="J3539" s="62">
        <v>40.92</v>
      </c>
      <c r="K3539" s="62">
        <v>0</v>
      </c>
      <c r="L3539" s="63"/>
      <c r="M3539" s="63"/>
      <c r="N3539" s="63"/>
      <c r="O3539" s="63"/>
      <c r="P3539" s="63"/>
      <c r="Q3539" s="63"/>
      <c r="R3539" s="63"/>
      <c r="S3539" s="63"/>
      <c r="T3539" s="63"/>
      <c r="U3539" s="63"/>
      <c r="V3539" s="63"/>
      <c r="W3539" s="63"/>
      <c r="X3539" s="63"/>
      <c r="Y3539" s="63"/>
      <c r="Z3539" s="62">
        <v>140</v>
      </c>
      <c r="AA3539" s="62">
        <v>1181</v>
      </c>
      <c r="AB3539" s="62">
        <v>24.6</v>
      </c>
      <c r="AC3539" s="62">
        <v>35</v>
      </c>
    </row>
    <row r="3540" spans="1:29" ht="30" x14ac:dyDescent="0.25">
      <c r="A3540" s="61" t="s">
        <v>186</v>
      </c>
      <c r="B3540" s="61" t="s">
        <v>187</v>
      </c>
      <c r="C3540" s="62">
        <v>2017</v>
      </c>
      <c r="D3540" s="61" t="s">
        <v>99</v>
      </c>
      <c r="E3540" s="62">
        <v>35</v>
      </c>
      <c r="F3540" s="62">
        <v>160600</v>
      </c>
      <c r="G3540" s="62">
        <v>24588</v>
      </c>
      <c r="H3540" s="62">
        <v>58.54</v>
      </c>
      <c r="I3540" s="62">
        <v>4588.57</v>
      </c>
      <c r="J3540" s="62">
        <v>149358</v>
      </c>
      <c r="K3540" s="62">
        <v>9432.59</v>
      </c>
      <c r="L3540" s="62">
        <v>8515</v>
      </c>
      <c r="M3540" s="62">
        <v>20.27</v>
      </c>
      <c r="N3540" s="62">
        <v>269.5</v>
      </c>
      <c r="O3540" s="62">
        <v>113750.43</v>
      </c>
      <c r="P3540" s="63"/>
      <c r="Q3540" s="63"/>
      <c r="R3540" s="63"/>
      <c r="S3540" s="63"/>
      <c r="T3540" s="63"/>
      <c r="U3540" s="63"/>
      <c r="V3540" s="63"/>
      <c r="W3540" s="63"/>
      <c r="X3540" s="63"/>
      <c r="Y3540" s="63"/>
      <c r="Z3540" s="62">
        <v>133365</v>
      </c>
      <c r="AA3540" s="62">
        <v>4949</v>
      </c>
      <c r="AB3540" s="62">
        <v>11.78</v>
      </c>
      <c r="AC3540" s="62">
        <v>3810.43</v>
      </c>
    </row>
    <row r="3541" spans="1:29" x14ac:dyDescent="0.25">
      <c r="A3541" s="61" t="s">
        <v>113</v>
      </c>
      <c r="B3541" s="61" t="s">
        <v>114</v>
      </c>
      <c r="C3541" s="62">
        <v>2016</v>
      </c>
      <c r="D3541" s="61" t="s">
        <v>78</v>
      </c>
      <c r="E3541" s="62">
        <v>45</v>
      </c>
      <c r="F3541" s="62">
        <v>186368</v>
      </c>
      <c r="G3541" s="62">
        <v>26899</v>
      </c>
      <c r="H3541" s="62">
        <v>49.81</v>
      </c>
      <c r="I3541" s="62">
        <v>4141.51</v>
      </c>
      <c r="J3541" s="62">
        <v>173322.23999999999</v>
      </c>
      <c r="K3541" s="62">
        <v>23633.54</v>
      </c>
      <c r="L3541" s="62">
        <v>31127</v>
      </c>
      <c r="M3541" s="62">
        <v>57.64</v>
      </c>
      <c r="N3541" s="62">
        <v>525.19000000000005</v>
      </c>
      <c r="O3541" s="62">
        <v>285003.94</v>
      </c>
      <c r="P3541" s="63"/>
      <c r="Q3541" s="63"/>
      <c r="R3541" s="63"/>
      <c r="S3541" s="63"/>
      <c r="T3541" s="63"/>
      <c r="U3541" s="63"/>
      <c r="V3541" s="63"/>
      <c r="W3541" s="63"/>
      <c r="X3541" s="63"/>
      <c r="Y3541" s="63"/>
      <c r="Z3541" s="62">
        <v>129000</v>
      </c>
      <c r="AA3541" s="62">
        <v>25204</v>
      </c>
      <c r="AB3541" s="62">
        <v>46.67</v>
      </c>
      <c r="AC3541" s="62">
        <v>2866.67</v>
      </c>
    </row>
    <row r="3542" spans="1:29" x14ac:dyDescent="0.25">
      <c r="A3542" s="61" t="s">
        <v>107</v>
      </c>
      <c r="B3542" s="61" t="s">
        <v>108</v>
      </c>
      <c r="C3542" s="62">
        <v>2007</v>
      </c>
      <c r="D3542" s="61" t="s">
        <v>297</v>
      </c>
      <c r="E3542" s="62">
        <v>48</v>
      </c>
      <c r="F3542" s="62">
        <v>530</v>
      </c>
      <c r="G3542" s="62">
        <v>113</v>
      </c>
      <c r="H3542" s="62">
        <v>0.2</v>
      </c>
      <c r="I3542" s="62">
        <v>11.04</v>
      </c>
      <c r="J3542" s="62">
        <v>492.9</v>
      </c>
      <c r="K3542" s="62">
        <v>102.81</v>
      </c>
      <c r="L3542" s="62">
        <v>190</v>
      </c>
      <c r="M3542" s="62">
        <v>0.33</v>
      </c>
      <c r="N3542" s="62">
        <v>2.14</v>
      </c>
      <c r="O3542" s="62">
        <v>1239.8499999999999</v>
      </c>
      <c r="P3542" s="63"/>
      <c r="Q3542" s="63"/>
      <c r="R3542" s="63"/>
      <c r="S3542" s="63"/>
      <c r="T3542" s="63"/>
      <c r="U3542" s="63"/>
      <c r="V3542" s="63"/>
      <c r="W3542" s="63"/>
      <c r="X3542" s="63"/>
      <c r="Y3542" s="63"/>
      <c r="Z3542" s="62">
        <v>0</v>
      </c>
      <c r="AA3542" s="62">
        <v>23714</v>
      </c>
      <c r="AB3542" s="62">
        <v>41.17</v>
      </c>
      <c r="AC3542" s="62">
        <v>0</v>
      </c>
    </row>
    <row r="3543" spans="1:29" x14ac:dyDescent="0.25">
      <c r="A3543" s="61" t="s">
        <v>95</v>
      </c>
      <c r="B3543" s="61" t="s">
        <v>96</v>
      </c>
      <c r="C3543" s="62">
        <v>2006</v>
      </c>
      <c r="D3543" s="61" t="s">
        <v>150</v>
      </c>
      <c r="E3543" s="62">
        <v>8</v>
      </c>
      <c r="F3543" s="63"/>
      <c r="G3543" s="63"/>
      <c r="H3543" s="63"/>
      <c r="I3543" s="63"/>
      <c r="J3543" s="63"/>
      <c r="K3543" s="62">
        <v>0</v>
      </c>
      <c r="L3543" s="63"/>
      <c r="M3543" s="63"/>
      <c r="N3543" s="63"/>
      <c r="O3543" s="63"/>
      <c r="P3543" s="63"/>
      <c r="Q3543" s="63"/>
      <c r="R3543" s="63"/>
      <c r="S3543" s="63"/>
      <c r="T3543" s="63"/>
      <c r="U3543" s="63"/>
      <c r="V3543" s="63"/>
      <c r="W3543" s="63"/>
      <c r="X3543" s="63"/>
      <c r="Y3543" s="63"/>
      <c r="Z3543" s="62">
        <v>0</v>
      </c>
      <c r="AA3543" s="63"/>
      <c r="AB3543" s="63"/>
      <c r="AC3543" s="62">
        <v>0</v>
      </c>
    </row>
    <row r="3544" spans="1:29" ht="30" x14ac:dyDescent="0.25">
      <c r="A3544" s="61" t="s">
        <v>283</v>
      </c>
      <c r="B3544" s="61" t="s">
        <v>284</v>
      </c>
      <c r="C3544" s="62">
        <v>2003</v>
      </c>
      <c r="D3544" s="61" t="s">
        <v>86</v>
      </c>
      <c r="E3544" s="62">
        <v>216</v>
      </c>
      <c r="F3544" s="62">
        <v>693680</v>
      </c>
      <c r="G3544" s="62">
        <v>89946</v>
      </c>
      <c r="H3544" s="62">
        <v>34.700000000000003</v>
      </c>
      <c r="I3544" s="62">
        <v>3211.48</v>
      </c>
      <c r="J3544" s="62">
        <v>645122.4</v>
      </c>
      <c r="K3544" s="62">
        <v>5881.67</v>
      </c>
      <c r="L3544" s="62">
        <v>39289</v>
      </c>
      <c r="M3544" s="62">
        <v>15.16</v>
      </c>
      <c r="N3544" s="63"/>
      <c r="O3544" s="63"/>
      <c r="P3544" s="63"/>
      <c r="Q3544" s="63"/>
      <c r="R3544" s="63"/>
      <c r="S3544" s="63"/>
      <c r="T3544" s="63"/>
      <c r="U3544" s="63"/>
      <c r="V3544" s="63"/>
      <c r="W3544" s="63"/>
      <c r="X3544" s="63"/>
      <c r="Y3544" s="63"/>
      <c r="Z3544" s="62">
        <v>20502.91</v>
      </c>
      <c r="AA3544" s="62">
        <v>990687</v>
      </c>
      <c r="AB3544" s="62">
        <v>382.21</v>
      </c>
      <c r="AC3544" s="62">
        <v>94.92</v>
      </c>
    </row>
    <row r="3545" spans="1:29" ht="30" x14ac:dyDescent="0.25">
      <c r="A3545" s="61" t="s">
        <v>269</v>
      </c>
      <c r="B3545" s="61" t="s">
        <v>270</v>
      </c>
      <c r="C3545" s="62">
        <v>2015</v>
      </c>
      <c r="D3545" s="61" t="s">
        <v>72</v>
      </c>
      <c r="E3545" s="62">
        <v>75</v>
      </c>
      <c r="F3545" s="62">
        <v>971520</v>
      </c>
      <c r="G3545" s="62">
        <v>118317</v>
      </c>
      <c r="H3545" s="62">
        <v>131.46</v>
      </c>
      <c r="I3545" s="62">
        <v>12953.6</v>
      </c>
      <c r="J3545" s="62">
        <v>903513.59999999998</v>
      </c>
      <c r="K3545" s="62">
        <v>0</v>
      </c>
      <c r="L3545" s="63"/>
      <c r="M3545" s="63"/>
      <c r="N3545" s="63"/>
      <c r="O3545" s="63"/>
      <c r="P3545" s="63"/>
      <c r="Q3545" s="63"/>
      <c r="R3545" s="63"/>
      <c r="S3545" s="63"/>
      <c r="T3545" s="63"/>
      <c r="U3545" s="63"/>
      <c r="V3545" s="63"/>
      <c r="W3545" s="63"/>
      <c r="X3545" s="63"/>
      <c r="Y3545" s="63"/>
      <c r="Z3545" s="62">
        <v>204549</v>
      </c>
      <c r="AA3545" s="62">
        <v>9144</v>
      </c>
      <c r="AB3545" s="62">
        <v>10.16</v>
      </c>
      <c r="AC3545" s="62">
        <v>2727.32</v>
      </c>
    </row>
    <row r="3546" spans="1:29" x14ac:dyDescent="0.25">
      <c r="A3546" s="61" t="s">
        <v>458</v>
      </c>
      <c r="B3546" s="61" t="s">
        <v>459</v>
      </c>
      <c r="C3546" s="62">
        <v>2012</v>
      </c>
      <c r="D3546" s="61" t="s">
        <v>78</v>
      </c>
      <c r="E3546" s="62">
        <v>64</v>
      </c>
      <c r="F3546" s="62">
        <v>540400</v>
      </c>
      <c r="G3546" s="62">
        <v>73790</v>
      </c>
      <c r="H3546" s="62">
        <v>96.08</v>
      </c>
      <c r="I3546" s="62">
        <v>8443.75</v>
      </c>
      <c r="J3546" s="62">
        <v>502572</v>
      </c>
      <c r="K3546" s="62">
        <v>0</v>
      </c>
      <c r="L3546" s="63"/>
      <c r="M3546" s="63"/>
      <c r="N3546" s="63"/>
      <c r="O3546" s="63"/>
      <c r="P3546" s="63"/>
      <c r="Q3546" s="63"/>
      <c r="R3546" s="63"/>
      <c r="S3546" s="63"/>
      <c r="T3546" s="63"/>
      <c r="U3546" s="63"/>
      <c r="V3546" s="63"/>
      <c r="W3546" s="63"/>
      <c r="X3546" s="63"/>
      <c r="Y3546" s="63"/>
      <c r="Z3546" s="62">
        <v>1842.71</v>
      </c>
      <c r="AA3546" s="62">
        <v>14092</v>
      </c>
      <c r="AB3546" s="62">
        <v>18.350000000000001</v>
      </c>
      <c r="AC3546" s="62">
        <v>28.79</v>
      </c>
    </row>
    <row r="3547" spans="1:29" ht="30" x14ac:dyDescent="0.25">
      <c r="A3547" s="61" t="s">
        <v>247</v>
      </c>
      <c r="B3547" s="61" t="s">
        <v>248</v>
      </c>
      <c r="C3547" s="62">
        <v>2015</v>
      </c>
      <c r="D3547" s="61" t="s">
        <v>75</v>
      </c>
      <c r="E3547" s="62">
        <v>4</v>
      </c>
      <c r="F3547" s="62">
        <v>128</v>
      </c>
      <c r="G3547" s="62">
        <v>32</v>
      </c>
      <c r="H3547" s="62">
        <v>0.67</v>
      </c>
      <c r="I3547" s="62">
        <v>32</v>
      </c>
      <c r="J3547" s="62">
        <v>119.04</v>
      </c>
      <c r="K3547" s="62">
        <v>22.31</v>
      </c>
      <c r="L3547" s="62">
        <v>62</v>
      </c>
      <c r="M3547" s="62">
        <v>1.29</v>
      </c>
      <c r="N3547" s="62">
        <v>5.58</v>
      </c>
      <c r="O3547" s="62">
        <v>269.02</v>
      </c>
      <c r="P3547" s="63"/>
      <c r="Q3547" s="63"/>
      <c r="R3547" s="63"/>
      <c r="S3547" s="63"/>
      <c r="T3547" s="63"/>
      <c r="U3547" s="63"/>
      <c r="V3547" s="63"/>
      <c r="W3547" s="63"/>
      <c r="X3547" s="63"/>
      <c r="Y3547" s="63"/>
      <c r="Z3547" s="62">
        <v>16669</v>
      </c>
      <c r="AA3547" s="62">
        <v>2807</v>
      </c>
      <c r="AB3547" s="62">
        <v>58.48</v>
      </c>
      <c r="AC3547" s="62">
        <v>4167.25</v>
      </c>
    </row>
    <row r="3548" spans="1:29" x14ac:dyDescent="0.25">
      <c r="A3548" s="61" t="s">
        <v>374</v>
      </c>
      <c r="B3548" s="61" t="s">
        <v>375</v>
      </c>
      <c r="C3548" s="62">
        <v>2012</v>
      </c>
      <c r="D3548" s="61" t="s">
        <v>438</v>
      </c>
      <c r="E3548" s="62">
        <v>8</v>
      </c>
      <c r="F3548" s="62">
        <v>0</v>
      </c>
      <c r="G3548" s="62">
        <v>0</v>
      </c>
      <c r="H3548" s="62">
        <v>0</v>
      </c>
      <c r="I3548" s="62">
        <v>0</v>
      </c>
      <c r="J3548" s="62">
        <v>0</v>
      </c>
      <c r="K3548" s="62">
        <v>0</v>
      </c>
      <c r="L3548" s="62">
        <v>0</v>
      </c>
      <c r="M3548" s="62">
        <v>0</v>
      </c>
      <c r="N3548" s="63"/>
      <c r="O3548" s="63"/>
      <c r="P3548" s="63"/>
      <c r="Q3548" s="63"/>
      <c r="R3548" s="63"/>
      <c r="S3548" s="63"/>
      <c r="T3548" s="63"/>
      <c r="U3548" s="63"/>
      <c r="V3548" s="63"/>
      <c r="W3548" s="63"/>
      <c r="X3548" s="63"/>
      <c r="Y3548" s="63"/>
      <c r="Z3548" s="62">
        <v>0</v>
      </c>
      <c r="AA3548" s="62">
        <v>0</v>
      </c>
      <c r="AB3548" s="62">
        <v>0</v>
      </c>
      <c r="AC3548" s="62">
        <v>0</v>
      </c>
    </row>
    <row r="3549" spans="1:29" x14ac:dyDescent="0.25">
      <c r="A3549" s="61" t="s">
        <v>462</v>
      </c>
      <c r="B3549" s="61" t="s">
        <v>463</v>
      </c>
      <c r="C3549" s="62">
        <v>2004</v>
      </c>
      <c r="D3549" s="61" t="s">
        <v>588</v>
      </c>
      <c r="E3549" s="62">
        <v>344</v>
      </c>
      <c r="F3549" s="62">
        <v>1148466</v>
      </c>
      <c r="G3549" s="62">
        <v>155767</v>
      </c>
      <c r="H3549" s="62">
        <v>37.729999999999997</v>
      </c>
      <c r="I3549" s="62">
        <v>3338.56</v>
      </c>
      <c r="J3549" s="62">
        <v>1068073.3799999999</v>
      </c>
      <c r="K3549" s="62">
        <v>89182.35</v>
      </c>
      <c r="L3549" s="62">
        <v>117437</v>
      </c>
      <c r="M3549" s="62">
        <v>28.45</v>
      </c>
      <c r="N3549" s="62">
        <v>259.25</v>
      </c>
      <c r="O3549" s="62">
        <v>1075476.68</v>
      </c>
      <c r="P3549" s="63"/>
      <c r="Q3549" s="63"/>
      <c r="R3549" s="63"/>
      <c r="S3549" s="63"/>
      <c r="T3549" s="63"/>
      <c r="U3549" s="63"/>
      <c r="V3549" s="63"/>
      <c r="W3549" s="63"/>
      <c r="X3549" s="63"/>
      <c r="Y3549" s="63"/>
      <c r="Z3549" s="62">
        <v>2111</v>
      </c>
      <c r="AA3549" s="62">
        <v>156796</v>
      </c>
      <c r="AB3549" s="62">
        <v>37.979999999999997</v>
      </c>
      <c r="AC3549" s="62">
        <v>6.14</v>
      </c>
    </row>
    <row r="3550" spans="1:29" x14ac:dyDescent="0.25">
      <c r="A3550" s="61" t="s">
        <v>251</v>
      </c>
      <c r="B3550" s="61" t="s">
        <v>252</v>
      </c>
      <c r="C3550" s="62">
        <v>2012</v>
      </c>
      <c r="D3550" s="61" t="s">
        <v>86</v>
      </c>
      <c r="E3550" s="62">
        <v>28</v>
      </c>
      <c r="F3550" s="62">
        <v>430</v>
      </c>
      <c r="G3550" s="62">
        <v>73</v>
      </c>
      <c r="H3550" s="62">
        <v>0.22</v>
      </c>
      <c r="I3550" s="62">
        <v>15.36</v>
      </c>
      <c r="J3550" s="62">
        <v>399.9</v>
      </c>
      <c r="K3550" s="62">
        <v>13.58</v>
      </c>
      <c r="L3550" s="62">
        <v>49</v>
      </c>
      <c r="M3550" s="62">
        <v>0.15</v>
      </c>
      <c r="N3550" s="62">
        <v>0.48</v>
      </c>
      <c r="O3550" s="62">
        <v>163.75</v>
      </c>
      <c r="P3550" s="63"/>
      <c r="Q3550" s="63"/>
      <c r="R3550" s="63"/>
      <c r="S3550" s="63"/>
      <c r="T3550" s="63"/>
      <c r="U3550" s="62">
        <v>100</v>
      </c>
      <c r="V3550" s="62">
        <v>403</v>
      </c>
      <c r="W3550" s="62">
        <v>1.2</v>
      </c>
      <c r="X3550" s="62">
        <v>3</v>
      </c>
      <c r="Y3550" s="62">
        <v>2238.4</v>
      </c>
      <c r="Z3550" s="62">
        <v>2086</v>
      </c>
      <c r="AA3550" s="62">
        <v>21144</v>
      </c>
      <c r="AB3550" s="62">
        <v>62.93</v>
      </c>
      <c r="AC3550" s="62">
        <v>74.5</v>
      </c>
    </row>
    <row r="3551" spans="1:29" x14ac:dyDescent="0.25">
      <c r="A3551" s="61" t="s">
        <v>397</v>
      </c>
      <c r="B3551" s="61" t="s">
        <v>398</v>
      </c>
      <c r="C3551" s="62">
        <v>2009</v>
      </c>
      <c r="D3551" s="61" t="s">
        <v>78</v>
      </c>
      <c r="E3551" s="62">
        <v>27</v>
      </c>
      <c r="F3551" s="62">
        <v>95643</v>
      </c>
      <c r="G3551" s="62">
        <v>15205</v>
      </c>
      <c r="H3551" s="62">
        <v>46.93</v>
      </c>
      <c r="I3551" s="62">
        <v>3542.33</v>
      </c>
      <c r="J3551" s="62">
        <v>88947.99</v>
      </c>
      <c r="K3551" s="62">
        <v>0</v>
      </c>
      <c r="L3551" s="63"/>
      <c r="M3551" s="63"/>
      <c r="N3551" s="63"/>
      <c r="O3551" s="63"/>
      <c r="P3551" s="63"/>
      <c r="Q3551" s="63"/>
      <c r="R3551" s="63"/>
      <c r="S3551" s="63"/>
      <c r="T3551" s="63"/>
      <c r="U3551" s="62">
        <v>14231</v>
      </c>
      <c r="V3551" s="62">
        <v>29805</v>
      </c>
      <c r="W3551" s="62">
        <v>91.99</v>
      </c>
      <c r="X3551" s="62">
        <v>527</v>
      </c>
      <c r="Y3551" s="62">
        <v>318546.7</v>
      </c>
      <c r="Z3551" s="62">
        <v>66200</v>
      </c>
      <c r="AA3551" s="62">
        <v>5473</v>
      </c>
      <c r="AB3551" s="62">
        <v>16.89</v>
      </c>
      <c r="AC3551" s="62">
        <v>2451.85</v>
      </c>
    </row>
    <row r="3552" spans="1:29" x14ac:dyDescent="0.25">
      <c r="A3552" s="61" t="s">
        <v>102</v>
      </c>
      <c r="B3552" s="61" t="s">
        <v>103</v>
      </c>
      <c r="C3552" s="62">
        <v>2008</v>
      </c>
      <c r="D3552" s="61" t="s">
        <v>75</v>
      </c>
      <c r="E3552" s="62">
        <v>20</v>
      </c>
      <c r="F3552" s="62">
        <v>5276</v>
      </c>
      <c r="G3552" s="62">
        <v>979</v>
      </c>
      <c r="H3552" s="62">
        <v>4.08</v>
      </c>
      <c r="I3552" s="62">
        <v>263.8</v>
      </c>
      <c r="J3552" s="62">
        <v>4906.68</v>
      </c>
      <c r="K3552" s="62">
        <v>0</v>
      </c>
      <c r="L3552" s="63"/>
      <c r="M3552" s="63"/>
      <c r="N3552" s="63"/>
      <c r="O3552" s="63"/>
      <c r="P3552" s="63"/>
      <c r="Q3552" s="63"/>
      <c r="R3552" s="63"/>
      <c r="S3552" s="63"/>
      <c r="T3552" s="63"/>
      <c r="U3552" s="63"/>
      <c r="V3552" s="63"/>
      <c r="W3552" s="63"/>
      <c r="X3552" s="63"/>
      <c r="Y3552" s="63"/>
      <c r="Z3552" s="62">
        <v>3767</v>
      </c>
      <c r="AA3552" s="62">
        <v>37229</v>
      </c>
      <c r="AB3552" s="62">
        <v>155.12</v>
      </c>
      <c r="AC3552" s="62">
        <v>188.35</v>
      </c>
    </row>
    <row r="3553" spans="1:29" ht="30" x14ac:dyDescent="0.25">
      <c r="A3553" s="61" t="s">
        <v>500</v>
      </c>
      <c r="B3553" s="61" t="s">
        <v>501</v>
      </c>
      <c r="C3553" s="62">
        <v>2018</v>
      </c>
      <c r="D3553" s="61" t="s">
        <v>78</v>
      </c>
      <c r="E3553" s="62">
        <v>100</v>
      </c>
      <c r="F3553" s="62">
        <v>886424</v>
      </c>
      <c r="G3553" s="62">
        <v>101070</v>
      </c>
      <c r="H3553" s="62">
        <v>84.23</v>
      </c>
      <c r="I3553" s="62">
        <v>8864.24</v>
      </c>
      <c r="J3553" s="62">
        <v>824374.32</v>
      </c>
      <c r="K3553" s="62">
        <v>0</v>
      </c>
      <c r="L3553" s="63"/>
      <c r="M3553" s="63"/>
      <c r="N3553" s="63"/>
      <c r="O3553" s="63"/>
      <c r="P3553" s="63"/>
      <c r="Q3553" s="63"/>
      <c r="R3553" s="63"/>
      <c r="S3553" s="63"/>
      <c r="T3553" s="63"/>
      <c r="U3553" s="63"/>
      <c r="V3553" s="63"/>
      <c r="W3553" s="63"/>
      <c r="X3553" s="63"/>
      <c r="Y3553" s="63"/>
      <c r="Z3553" s="62">
        <v>0</v>
      </c>
      <c r="AA3553" s="62">
        <v>22442</v>
      </c>
      <c r="AB3553" s="62">
        <v>18.7</v>
      </c>
      <c r="AC3553" s="62">
        <v>0</v>
      </c>
    </row>
    <row r="3554" spans="1:29" x14ac:dyDescent="0.25">
      <c r="A3554" s="61" t="s">
        <v>444</v>
      </c>
      <c r="B3554" s="61" t="s">
        <v>445</v>
      </c>
      <c r="C3554" s="62">
        <v>2005</v>
      </c>
      <c r="D3554" s="61" t="s">
        <v>78</v>
      </c>
      <c r="E3554" s="62">
        <v>40</v>
      </c>
      <c r="F3554" s="62">
        <v>270480</v>
      </c>
      <c r="G3554" s="62">
        <v>381940</v>
      </c>
      <c r="H3554" s="62">
        <v>795.71</v>
      </c>
      <c r="I3554" s="62">
        <v>6762</v>
      </c>
      <c r="J3554" s="62">
        <v>251546.4</v>
      </c>
      <c r="K3554" s="62">
        <v>0</v>
      </c>
      <c r="L3554" s="63"/>
      <c r="M3554" s="63"/>
      <c r="N3554" s="63"/>
      <c r="O3554" s="63"/>
      <c r="P3554" s="63"/>
      <c r="Q3554" s="63"/>
      <c r="R3554" s="63"/>
      <c r="S3554" s="63"/>
      <c r="T3554" s="63"/>
      <c r="U3554" s="63"/>
      <c r="V3554" s="63"/>
      <c r="W3554" s="63"/>
      <c r="X3554" s="63"/>
      <c r="Y3554" s="63"/>
      <c r="Z3554" s="62">
        <v>1902.95</v>
      </c>
      <c r="AA3554" s="62">
        <v>34265</v>
      </c>
      <c r="AB3554" s="62">
        <v>71.39</v>
      </c>
      <c r="AC3554" s="62">
        <v>47.57</v>
      </c>
    </row>
    <row r="3555" spans="1:29" ht="30" x14ac:dyDescent="0.25">
      <c r="A3555" s="61" t="s">
        <v>393</v>
      </c>
      <c r="B3555" s="61" t="s">
        <v>394</v>
      </c>
      <c r="C3555" s="62">
        <v>2005</v>
      </c>
      <c r="D3555" s="61" t="s">
        <v>75</v>
      </c>
      <c r="E3555" s="62">
        <v>2</v>
      </c>
      <c r="F3555" s="63"/>
      <c r="G3555" s="63"/>
      <c r="H3555" s="63"/>
      <c r="I3555" s="63"/>
      <c r="J3555" s="63"/>
      <c r="K3555" s="62">
        <v>0</v>
      </c>
      <c r="L3555" s="63"/>
      <c r="M3555" s="63"/>
      <c r="N3555" s="63"/>
      <c r="O3555" s="63"/>
      <c r="P3555" s="63"/>
      <c r="Q3555" s="63"/>
      <c r="R3555" s="63"/>
      <c r="S3555" s="63"/>
      <c r="T3555" s="63"/>
      <c r="U3555" s="63"/>
      <c r="V3555" s="63"/>
      <c r="W3555" s="63"/>
      <c r="X3555" s="63"/>
      <c r="Y3555" s="63"/>
      <c r="Z3555" s="62">
        <v>95.37</v>
      </c>
      <c r="AA3555" s="62">
        <v>171</v>
      </c>
      <c r="AB3555" s="62">
        <v>7.13</v>
      </c>
      <c r="AC3555" s="62">
        <v>47.68</v>
      </c>
    </row>
    <row r="3556" spans="1:29" ht="30" x14ac:dyDescent="0.25">
      <c r="A3556" s="61" t="s">
        <v>124</v>
      </c>
      <c r="B3556" s="61" t="s">
        <v>125</v>
      </c>
      <c r="C3556" s="62">
        <v>2017</v>
      </c>
      <c r="D3556" s="61" t="s">
        <v>75</v>
      </c>
      <c r="E3556" s="62">
        <v>8</v>
      </c>
      <c r="F3556" s="63"/>
      <c r="G3556" s="63"/>
      <c r="H3556" s="63"/>
      <c r="I3556" s="63"/>
      <c r="J3556" s="63"/>
      <c r="K3556" s="62">
        <v>0</v>
      </c>
      <c r="L3556" s="63"/>
      <c r="M3556" s="63"/>
      <c r="N3556" s="63"/>
      <c r="O3556" s="63"/>
      <c r="P3556" s="63"/>
      <c r="Q3556" s="63"/>
      <c r="R3556" s="63"/>
      <c r="S3556" s="63"/>
      <c r="T3556" s="63"/>
      <c r="U3556" s="63"/>
      <c r="V3556" s="63"/>
      <c r="W3556" s="63"/>
      <c r="X3556" s="63"/>
      <c r="Y3556" s="63"/>
      <c r="Z3556" s="62">
        <v>66.17</v>
      </c>
      <c r="AA3556" s="62">
        <v>7732</v>
      </c>
      <c r="AB3556" s="62">
        <v>80.540000000000006</v>
      </c>
      <c r="AC3556" s="62">
        <v>8.27</v>
      </c>
    </row>
    <row r="3557" spans="1:29" ht="30" x14ac:dyDescent="0.25">
      <c r="A3557" s="61" t="s">
        <v>216</v>
      </c>
      <c r="B3557" s="61" t="s">
        <v>217</v>
      </c>
      <c r="C3557" s="62">
        <v>2011</v>
      </c>
      <c r="D3557" s="61" t="s">
        <v>99</v>
      </c>
      <c r="E3557" s="62">
        <v>2</v>
      </c>
      <c r="F3557" s="63"/>
      <c r="G3557" s="63"/>
      <c r="H3557" s="63"/>
      <c r="I3557" s="63"/>
      <c r="J3557" s="63"/>
      <c r="K3557" s="62">
        <v>0</v>
      </c>
      <c r="L3557" s="63"/>
      <c r="M3557" s="63"/>
      <c r="N3557" s="63"/>
      <c r="O3557" s="63"/>
      <c r="P3557" s="63"/>
      <c r="Q3557" s="63"/>
      <c r="R3557" s="63"/>
      <c r="S3557" s="63"/>
      <c r="T3557" s="63"/>
      <c r="U3557" s="62">
        <v>318</v>
      </c>
      <c r="V3557" s="62">
        <v>880</v>
      </c>
      <c r="W3557" s="62">
        <v>36.67</v>
      </c>
      <c r="X3557" s="62">
        <v>159</v>
      </c>
      <c r="Y3557" s="62">
        <v>7118.11</v>
      </c>
      <c r="Z3557" s="62">
        <v>0</v>
      </c>
      <c r="AA3557" s="62">
        <v>0</v>
      </c>
      <c r="AB3557" s="62">
        <v>0</v>
      </c>
      <c r="AC3557" s="62">
        <v>0</v>
      </c>
    </row>
    <row r="3558" spans="1:29" ht="30" x14ac:dyDescent="0.25">
      <c r="A3558" s="61" t="s">
        <v>509</v>
      </c>
      <c r="B3558" s="61" t="s">
        <v>510</v>
      </c>
      <c r="C3558" s="62">
        <v>2005</v>
      </c>
      <c r="D3558" s="61" t="s">
        <v>78</v>
      </c>
      <c r="E3558" s="62">
        <v>32</v>
      </c>
      <c r="F3558" s="62">
        <v>106080</v>
      </c>
      <c r="G3558" s="62">
        <v>11055</v>
      </c>
      <c r="H3558" s="62">
        <v>28.79</v>
      </c>
      <c r="I3558" s="62">
        <v>3315</v>
      </c>
      <c r="J3558" s="62">
        <v>98654.399999999994</v>
      </c>
      <c r="K3558" s="62">
        <v>23939.86</v>
      </c>
      <c r="L3558" s="62">
        <v>30712</v>
      </c>
      <c r="M3558" s="62">
        <v>79.98</v>
      </c>
      <c r="N3558" s="62">
        <v>748.12</v>
      </c>
      <c r="O3558" s="62">
        <v>288698</v>
      </c>
      <c r="P3558" s="63"/>
      <c r="Q3558" s="63"/>
      <c r="R3558" s="63"/>
      <c r="S3558" s="63"/>
      <c r="T3558" s="63"/>
      <c r="U3558" s="63"/>
      <c r="V3558" s="63"/>
      <c r="W3558" s="63"/>
      <c r="X3558" s="63"/>
      <c r="Y3558" s="63"/>
      <c r="Z3558" s="62">
        <v>0</v>
      </c>
      <c r="AA3558" s="63"/>
      <c r="AB3558" s="63"/>
      <c r="AC3558" s="62">
        <v>0</v>
      </c>
    </row>
    <row r="3559" spans="1:29" ht="30" x14ac:dyDescent="0.25">
      <c r="A3559" s="61" t="s">
        <v>138</v>
      </c>
      <c r="B3559" s="61" t="s">
        <v>139</v>
      </c>
      <c r="C3559" s="62">
        <v>2005</v>
      </c>
      <c r="D3559" s="61" t="s">
        <v>99</v>
      </c>
      <c r="E3559" s="62">
        <v>52</v>
      </c>
      <c r="F3559" s="62">
        <v>178242</v>
      </c>
      <c r="G3559" s="62">
        <v>26147</v>
      </c>
      <c r="H3559" s="62">
        <v>41.9</v>
      </c>
      <c r="I3559" s="62">
        <v>3427.73</v>
      </c>
      <c r="J3559" s="62">
        <v>165765.06</v>
      </c>
      <c r="K3559" s="62">
        <v>31485.94</v>
      </c>
      <c r="L3559" s="62">
        <v>59566</v>
      </c>
      <c r="M3559" s="62">
        <v>95.46</v>
      </c>
      <c r="N3559" s="62">
        <v>605.5</v>
      </c>
      <c r="O3559" s="62">
        <v>379698.35</v>
      </c>
      <c r="P3559" s="63"/>
      <c r="Q3559" s="63"/>
      <c r="R3559" s="63"/>
      <c r="S3559" s="63"/>
      <c r="T3559" s="63"/>
      <c r="U3559" s="63"/>
      <c r="V3559" s="63"/>
      <c r="W3559" s="63"/>
      <c r="X3559" s="63"/>
      <c r="Y3559" s="63"/>
      <c r="Z3559" s="62">
        <v>188390</v>
      </c>
      <c r="AA3559" s="62">
        <v>12717</v>
      </c>
      <c r="AB3559" s="62">
        <v>20.38</v>
      </c>
      <c r="AC3559" s="62">
        <v>3622.88</v>
      </c>
    </row>
    <row r="3560" spans="1:29" ht="30" x14ac:dyDescent="0.25">
      <c r="A3560" s="61" t="s">
        <v>117</v>
      </c>
      <c r="B3560" s="61" t="s">
        <v>118</v>
      </c>
      <c r="C3560" s="62">
        <v>2012</v>
      </c>
      <c r="D3560" s="61" t="s">
        <v>373</v>
      </c>
      <c r="E3560" s="62">
        <v>8</v>
      </c>
      <c r="F3560" s="63"/>
      <c r="G3560" s="63"/>
      <c r="H3560" s="63"/>
      <c r="I3560" s="63"/>
      <c r="J3560" s="63"/>
      <c r="K3560" s="62">
        <v>0</v>
      </c>
      <c r="L3560" s="63"/>
      <c r="M3560" s="63"/>
      <c r="N3560" s="63"/>
      <c r="O3560" s="63"/>
      <c r="P3560" s="63"/>
      <c r="Q3560" s="63"/>
      <c r="R3560" s="63"/>
      <c r="S3560" s="63"/>
      <c r="T3560" s="63"/>
      <c r="U3560" s="63"/>
      <c r="V3560" s="63"/>
      <c r="W3560" s="63"/>
      <c r="X3560" s="63"/>
      <c r="Y3560" s="63"/>
      <c r="Z3560" s="62">
        <v>0</v>
      </c>
      <c r="AA3560" s="63"/>
      <c r="AB3560" s="63"/>
      <c r="AC3560" s="62">
        <v>0</v>
      </c>
    </row>
    <row r="3561" spans="1:29" x14ac:dyDescent="0.25">
      <c r="A3561" s="61" t="s">
        <v>289</v>
      </c>
      <c r="B3561" s="61" t="s">
        <v>290</v>
      </c>
      <c r="C3561" s="62">
        <v>2012</v>
      </c>
      <c r="D3561" s="61" t="s">
        <v>78</v>
      </c>
      <c r="E3561" s="62">
        <v>25</v>
      </c>
      <c r="F3561" s="62">
        <v>69958</v>
      </c>
      <c r="G3561" s="62">
        <v>9514</v>
      </c>
      <c r="H3561" s="62">
        <v>31.71</v>
      </c>
      <c r="I3561" s="62">
        <v>2798.32</v>
      </c>
      <c r="J3561" s="62">
        <v>65060.94</v>
      </c>
      <c r="K3561" s="62">
        <v>211.45</v>
      </c>
      <c r="L3561" s="62">
        <v>12957</v>
      </c>
      <c r="M3561" s="62">
        <v>43.19</v>
      </c>
      <c r="N3561" s="62">
        <v>8.4600000000000009</v>
      </c>
      <c r="O3561" s="62">
        <v>2549.88</v>
      </c>
      <c r="P3561" s="63"/>
      <c r="Q3561" s="63"/>
      <c r="R3561" s="63"/>
      <c r="S3561" s="63"/>
      <c r="T3561" s="63"/>
      <c r="U3561" s="63"/>
      <c r="V3561" s="63"/>
      <c r="W3561" s="63"/>
      <c r="X3561" s="63"/>
      <c r="Y3561" s="63"/>
      <c r="Z3561" s="62">
        <v>73.39</v>
      </c>
      <c r="AA3561" s="62">
        <v>6953</v>
      </c>
      <c r="AB3561" s="62">
        <v>23.18</v>
      </c>
      <c r="AC3561" s="62">
        <v>2.94</v>
      </c>
    </row>
    <row r="3562" spans="1:29" x14ac:dyDescent="0.25">
      <c r="A3562" s="61" t="s">
        <v>128</v>
      </c>
      <c r="B3562" s="61" t="s">
        <v>129</v>
      </c>
      <c r="C3562" s="62">
        <v>2011</v>
      </c>
      <c r="D3562" s="61" t="s">
        <v>72</v>
      </c>
      <c r="E3562" s="62">
        <v>78</v>
      </c>
      <c r="F3562" s="62">
        <v>421600</v>
      </c>
      <c r="G3562" s="62">
        <v>47537</v>
      </c>
      <c r="H3562" s="62">
        <v>50.79</v>
      </c>
      <c r="I3562" s="62">
        <v>5405.13</v>
      </c>
      <c r="J3562" s="62">
        <v>392088</v>
      </c>
      <c r="K3562" s="62">
        <v>40090.199999999997</v>
      </c>
      <c r="L3562" s="62">
        <v>15622</v>
      </c>
      <c r="M3562" s="62">
        <v>16.690000000000001</v>
      </c>
      <c r="N3562" s="62">
        <v>513.98</v>
      </c>
      <c r="O3562" s="62">
        <v>483459.79</v>
      </c>
      <c r="P3562" s="63"/>
      <c r="Q3562" s="63"/>
      <c r="R3562" s="63"/>
      <c r="S3562" s="63"/>
      <c r="T3562" s="63"/>
      <c r="U3562" s="63"/>
      <c r="V3562" s="63"/>
      <c r="W3562" s="63"/>
      <c r="X3562" s="63"/>
      <c r="Y3562" s="63"/>
      <c r="Z3562" s="62">
        <v>3472</v>
      </c>
      <c r="AA3562" s="62">
        <v>22101</v>
      </c>
      <c r="AB3562" s="62">
        <v>23.61</v>
      </c>
      <c r="AC3562" s="62">
        <v>44.51</v>
      </c>
    </row>
    <row r="3563" spans="1:29" ht="30" x14ac:dyDescent="0.25">
      <c r="A3563" s="61" t="s">
        <v>216</v>
      </c>
      <c r="B3563" s="61" t="s">
        <v>217</v>
      </c>
      <c r="C3563" s="62">
        <v>2010</v>
      </c>
      <c r="D3563" s="61" t="s">
        <v>89</v>
      </c>
      <c r="E3563" s="62">
        <v>15</v>
      </c>
      <c r="F3563" s="62">
        <v>36487</v>
      </c>
      <c r="G3563" s="62">
        <v>6033</v>
      </c>
      <c r="H3563" s="62">
        <v>33.520000000000003</v>
      </c>
      <c r="I3563" s="62">
        <v>2432.4699999999998</v>
      </c>
      <c r="J3563" s="62">
        <v>33932.910000000003</v>
      </c>
      <c r="K3563" s="62">
        <v>8412.2199999999993</v>
      </c>
      <c r="L3563" s="62">
        <v>18524</v>
      </c>
      <c r="M3563" s="62">
        <v>102.91</v>
      </c>
      <c r="N3563" s="62">
        <v>560.80999999999995</v>
      </c>
      <c r="O3563" s="62">
        <v>101445.5</v>
      </c>
      <c r="P3563" s="63"/>
      <c r="Q3563" s="63"/>
      <c r="R3563" s="63"/>
      <c r="S3563" s="63"/>
      <c r="T3563" s="63"/>
      <c r="U3563" s="63"/>
      <c r="V3563" s="63"/>
      <c r="W3563" s="63"/>
      <c r="X3563" s="63"/>
      <c r="Y3563" s="63"/>
      <c r="Z3563" s="62">
        <v>887</v>
      </c>
      <c r="AA3563" s="62">
        <v>10253</v>
      </c>
      <c r="AB3563" s="62">
        <v>56.96</v>
      </c>
      <c r="AC3563" s="62">
        <v>59.13</v>
      </c>
    </row>
    <row r="3564" spans="1:29" ht="30" x14ac:dyDescent="0.25">
      <c r="A3564" s="61" t="s">
        <v>505</v>
      </c>
      <c r="B3564" s="61" t="s">
        <v>506</v>
      </c>
      <c r="C3564" s="62">
        <v>2012</v>
      </c>
      <c r="D3564" s="61" t="s">
        <v>78</v>
      </c>
      <c r="E3564" s="62">
        <v>40</v>
      </c>
      <c r="F3564" s="62">
        <v>141000</v>
      </c>
      <c r="G3564" s="62">
        <v>22651</v>
      </c>
      <c r="H3564" s="62">
        <v>47.19</v>
      </c>
      <c r="I3564" s="62">
        <v>3525</v>
      </c>
      <c r="J3564" s="62">
        <v>131130</v>
      </c>
      <c r="K3564" s="62">
        <v>23815</v>
      </c>
      <c r="L3564" s="62">
        <v>24502</v>
      </c>
      <c r="M3564" s="62">
        <v>51.05</v>
      </c>
      <c r="N3564" s="62">
        <v>595.38</v>
      </c>
      <c r="O3564" s="62">
        <v>287192.23</v>
      </c>
      <c r="P3564" s="63"/>
      <c r="Q3564" s="63"/>
      <c r="R3564" s="63"/>
      <c r="S3564" s="63"/>
      <c r="T3564" s="63"/>
      <c r="U3564" s="63"/>
      <c r="V3564" s="63"/>
      <c r="W3564" s="63"/>
      <c r="X3564" s="63"/>
      <c r="Y3564" s="63"/>
      <c r="Z3564" s="62">
        <v>1347.5</v>
      </c>
      <c r="AA3564" s="62">
        <v>2876</v>
      </c>
      <c r="AB3564" s="62">
        <v>5.99</v>
      </c>
      <c r="AC3564" s="62">
        <v>33.69</v>
      </c>
    </row>
    <row r="3565" spans="1:29" ht="30" x14ac:dyDescent="0.25">
      <c r="A3565" s="61" t="s">
        <v>92</v>
      </c>
      <c r="B3565" s="61" t="s">
        <v>93</v>
      </c>
      <c r="C3565" s="62">
        <v>2012</v>
      </c>
      <c r="D3565" s="61" t="s">
        <v>99</v>
      </c>
      <c r="E3565" s="62">
        <v>33</v>
      </c>
      <c r="F3565" s="62">
        <v>151210</v>
      </c>
      <c r="G3565" s="62">
        <v>27594</v>
      </c>
      <c r="H3565" s="62">
        <v>69.680000000000007</v>
      </c>
      <c r="I3565" s="62">
        <v>4582.12</v>
      </c>
      <c r="J3565" s="62">
        <v>140625.29999999999</v>
      </c>
      <c r="K3565" s="62">
        <v>7561.59</v>
      </c>
      <c r="L3565" s="62">
        <v>7977</v>
      </c>
      <c r="M3565" s="62">
        <v>20.14</v>
      </c>
      <c r="N3565" s="62">
        <v>229.14</v>
      </c>
      <c r="O3565" s="62">
        <v>91187.49</v>
      </c>
      <c r="P3565" s="63"/>
      <c r="Q3565" s="63"/>
      <c r="R3565" s="63"/>
      <c r="S3565" s="63"/>
      <c r="T3565" s="63"/>
      <c r="U3565" s="63"/>
      <c r="V3565" s="63"/>
      <c r="W3565" s="63"/>
      <c r="X3565" s="63"/>
      <c r="Y3565" s="63"/>
      <c r="Z3565" s="62">
        <v>0</v>
      </c>
      <c r="AA3565" s="62">
        <v>3372</v>
      </c>
      <c r="AB3565" s="62">
        <v>8.52</v>
      </c>
      <c r="AC3565" s="62">
        <v>0</v>
      </c>
    </row>
    <row r="3566" spans="1:29" ht="30" x14ac:dyDescent="0.25">
      <c r="A3566" s="61" t="s">
        <v>249</v>
      </c>
      <c r="B3566" s="61" t="s">
        <v>250</v>
      </c>
      <c r="C3566" s="62">
        <v>2008</v>
      </c>
      <c r="D3566" s="61" t="s">
        <v>75</v>
      </c>
      <c r="E3566" s="62">
        <v>4</v>
      </c>
      <c r="F3566" s="62">
        <v>1682</v>
      </c>
      <c r="G3566" s="62">
        <v>280</v>
      </c>
      <c r="H3566" s="62">
        <v>5.83</v>
      </c>
      <c r="I3566" s="62">
        <v>420.5</v>
      </c>
      <c r="J3566" s="62">
        <v>1564.26</v>
      </c>
      <c r="K3566" s="62">
        <v>0</v>
      </c>
      <c r="L3566" s="63"/>
      <c r="M3566" s="63"/>
      <c r="N3566" s="63"/>
      <c r="O3566" s="63"/>
      <c r="P3566" s="63"/>
      <c r="Q3566" s="63"/>
      <c r="R3566" s="63"/>
      <c r="S3566" s="63"/>
      <c r="T3566" s="63"/>
      <c r="U3566" s="63"/>
      <c r="V3566" s="63"/>
      <c r="W3566" s="63"/>
      <c r="X3566" s="63"/>
      <c r="Y3566" s="63"/>
      <c r="Z3566" s="62">
        <v>320.83</v>
      </c>
      <c r="AA3566" s="62">
        <v>1722</v>
      </c>
      <c r="AB3566" s="62">
        <v>35.880000000000003</v>
      </c>
      <c r="AC3566" s="62">
        <v>80.209999999999994</v>
      </c>
    </row>
    <row r="3567" spans="1:29" ht="30" x14ac:dyDescent="0.25">
      <c r="A3567" s="61" t="s">
        <v>311</v>
      </c>
      <c r="B3567" s="61" t="s">
        <v>312</v>
      </c>
      <c r="C3567" s="62">
        <v>2018</v>
      </c>
      <c r="D3567" s="61" t="s">
        <v>89</v>
      </c>
      <c r="E3567" s="62">
        <v>124</v>
      </c>
      <c r="F3567" s="62">
        <v>833760</v>
      </c>
      <c r="G3567" s="62">
        <v>138473</v>
      </c>
      <c r="H3567" s="62">
        <v>93.06</v>
      </c>
      <c r="I3567" s="62">
        <v>6723.87</v>
      </c>
      <c r="J3567" s="62">
        <v>775396.8</v>
      </c>
      <c r="K3567" s="62">
        <v>0</v>
      </c>
      <c r="L3567" s="63"/>
      <c r="M3567" s="63"/>
      <c r="N3567" s="63"/>
      <c r="O3567" s="63"/>
      <c r="P3567" s="63"/>
      <c r="Q3567" s="63"/>
      <c r="R3567" s="63"/>
      <c r="S3567" s="63"/>
      <c r="T3567" s="63"/>
      <c r="U3567" s="63"/>
      <c r="V3567" s="63"/>
      <c r="W3567" s="63"/>
      <c r="X3567" s="63"/>
      <c r="Y3567" s="63"/>
      <c r="Z3567" s="62">
        <v>454.74</v>
      </c>
      <c r="AA3567" s="62">
        <v>69150</v>
      </c>
      <c r="AB3567" s="62">
        <v>46.47</v>
      </c>
      <c r="AC3567" s="62">
        <v>3.67</v>
      </c>
    </row>
    <row r="3568" spans="1:29" x14ac:dyDescent="0.25">
      <c r="A3568" s="61" t="s">
        <v>212</v>
      </c>
      <c r="B3568" s="61" t="s">
        <v>213</v>
      </c>
      <c r="C3568" s="62">
        <v>2018</v>
      </c>
      <c r="D3568" s="61" t="s">
        <v>75</v>
      </c>
      <c r="E3568" s="62">
        <v>10</v>
      </c>
      <c r="F3568" s="62">
        <v>2841</v>
      </c>
      <c r="G3568" s="62">
        <v>830</v>
      </c>
      <c r="H3568" s="62">
        <v>6.92</v>
      </c>
      <c r="I3568" s="62">
        <v>284.10000000000002</v>
      </c>
      <c r="J3568" s="62">
        <v>2642.13</v>
      </c>
      <c r="K3568" s="62">
        <v>0</v>
      </c>
      <c r="L3568" s="63"/>
      <c r="M3568" s="63"/>
      <c r="N3568" s="63"/>
      <c r="O3568" s="63"/>
      <c r="P3568" s="63"/>
      <c r="Q3568" s="63"/>
      <c r="R3568" s="63"/>
      <c r="S3568" s="63"/>
      <c r="T3568" s="63"/>
      <c r="U3568" s="63"/>
      <c r="V3568" s="63"/>
      <c r="W3568" s="63"/>
      <c r="X3568" s="63"/>
      <c r="Y3568" s="63"/>
      <c r="Z3568" s="62">
        <v>26900</v>
      </c>
      <c r="AA3568" s="62">
        <v>3161</v>
      </c>
      <c r="AB3568" s="62">
        <v>26.34</v>
      </c>
      <c r="AC3568" s="62">
        <v>2690</v>
      </c>
    </row>
    <row r="3569" spans="1:29" x14ac:dyDescent="0.25">
      <c r="A3569" s="61" t="s">
        <v>144</v>
      </c>
      <c r="B3569" s="61" t="s">
        <v>145</v>
      </c>
      <c r="C3569" s="62">
        <v>2008</v>
      </c>
      <c r="D3569" s="61" t="s">
        <v>99</v>
      </c>
      <c r="E3569" s="62">
        <v>74</v>
      </c>
      <c r="F3569" s="62">
        <v>741840</v>
      </c>
      <c r="G3569" s="62">
        <v>132398</v>
      </c>
      <c r="H3569" s="62">
        <v>149.1</v>
      </c>
      <c r="I3569" s="62">
        <v>10024.86</v>
      </c>
      <c r="J3569" s="62">
        <v>689911.2</v>
      </c>
      <c r="K3569" s="62">
        <v>0</v>
      </c>
      <c r="L3569" s="62">
        <v>0</v>
      </c>
      <c r="M3569" s="62">
        <v>0</v>
      </c>
      <c r="N3569" s="62">
        <v>0</v>
      </c>
      <c r="O3569" s="62">
        <v>0</v>
      </c>
      <c r="P3569" s="63"/>
      <c r="Q3569" s="63"/>
      <c r="R3569" s="63"/>
      <c r="S3569" s="63"/>
      <c r="T3569" s="63"/>
      <c r="U3569" s="63"/>
      <c r="V3569" s="63"/>
      <c r="W3569" s="63"/>
      <c r="X3569" s="63"/>
      <c r="Y3569" s="63"/>
      <c r="Z3569" s="62">
        <v>1931</v>
      </c>
      <c r="AA3569" s="62">
        <v>21034</v>
      </c>
      <c r="AB3569" s="62">
        <v>23.69</v>
      </c>
      <c r="AC3569" s="62">
        <v>26.09</v>
      </c>
    </row>
    <row r="3570" spans="1:29" x14ac:dyDescent="0.25">
      <c r="A3570" s="61" t="s">
        <v>554</v>
      </c>
      <c r="B3570" s="61" t="s">
        <v>555</v>
      </c>
      <c r="C3570" s="62">
        <v>2018</v>
      </c>
      <c r="D3570" s="61" t="s">
        <v>78</v>
      </c>
      <c r="E3570" s="62">
        <v>40</v>
      </c>
      <c r="F3570" s="62">
        <v>265280</v>
      </c>
      <c r="G3570" s="62">
        <v>34917</v>
      </c>
      <c r="H3570" s="62">
        <v>72.739999999999995</v>
      </c>
      <c r="I3570" s="62">
        <v>6632</v>
      </c>
      <c r="J3570" s="62">
        <v>246710.39999999999</v>
      </c>
      <c r="K3570" s="62">
        <v>0</v>
      </c>
      <c r="L3570" s="63"/>
      <c r="M3570" s="63"/>
      <c r="N3570" s="63"/>
      <c r="O3570" s="63"/>
      <c r="P3570" s="63"/>
      <c r="Q3570" s="63"/>
      <c r="R3570" s="63"/>
      <c r="S3570" s="63"/>
      <c r="T3570" s="63"/>
      <c r="U3570" s="63"/>
      <c r="V3570" s="63"/>
      <c r="W3570" s="63"/>
      <c r="X3570" s="63"/>
      <c r="Y3570" s="63"/>
      <c r="Z3570" s="62">
        <v>565.74</v>
      </c>
      <c r="AA3570" s="62">
        <v>4609</v>
      </c>
      <c r="AB3570" s="62">
        <v>9.6</v>
      </c>
      <c r="AC3570" s="62">
        <v>14.14</v>
      </c>
    </row>
    <row r="3571" spans="1:29" ht="30" x14ac:dyDescent="0.25">
      <c r="A3571" s="61" t="s">
        <v>494</v>
      </c>
      <c r="B3571" s="61" t="s">
        <v>495</v>
      </c>
      <c r="C3571" s="62">
        <v>2004</v>
      </c>
      <c r="D3571" s="61" t="s">
        <v>78</v>
      </c>
      <c r="E3571" s="62">
        <v>24</v>
      </c>
      <c r="F3571" s="62">
        <v>191880</v>
      </c>
      <c r="G3571" s="62">
        <v>31997</v>
      </c>
      <c r="H3571" s="62">
        <v>111.1</v>
      </c>
      <c r="I3571" s="62">
        <v>7995</v>
      </c>
      <c r="J3571" s="62">
        <v>178448.4</v>
      </c>
      <c r="K3571" s="62">
        <v>0</v>
      </c>
      <c r="L3571" s="63"/>
      <c r="M3571" s="63"/>
      <c r="N3571" s="63"/>
      <c r="O3571" s="63"/>
      <c r="P3571" s="62">
        <v>1820</v>
      </c>
      <c r="Q3571" s="62">
        <v>2807</v>
      </c>
      <c r="R3571" s="62">
        <v>9.75</v>
      </c>
      <c r="S3571" s="62">
        <v>75</v>
      </c>
      <c r="T3571" s="62">
        <v>23057.58</v>
      </c>
      <c r="U3571" s="63"/>
      <c r="V3571" s="63"/>
      <c r="W3571" s="63"/>
      <c r="X3571" s="63"/>
      <c r="Y3571" s="63"/>
      <c r="Z3571" s="62">
        <v>735.24</v>
      </c>
      <c r="AA3571" s="62">
        <v>6593</v>
      </c>
      <c r="AB3571" s="62">
        <v>22.89</v>
      </c>
      <c r="AC3571" s="62">
        <v>30.64</v>
      </c>
    </row>
    <row r="3572" spans="1:29" x14ac:dyDescent="0.25">
      <c r="A3572" s="61" t="s">
        <v>161</v>
      </c>
      <c r="B3572" s="61" t="s">
        <v>162</v>
      </c>
      <c r="C3572" s="62">
        <v>2016</v>
      </c>
      <c r="D3572" s="61" t="s">
        <v>89</v>
      </c>
      <c r="E3572" s="62">
        <v>103</v>
      </c>
      <c r="F3572" s="62">
        <v>173316</v>
      </c>
      <c r="G3572" s="62">
        <v>31602</v>
      </c>
      <c r="H3572" s="62">
        <v>25.57</v>
      </c>
      <c r="I3572" s="62">
        <v>1682.68</v>
      </c>
      <c r="J3572" s="62">
        <v>161183.88</v>
      </c>
      <c r="K3572" s="62">
        <v>9975.75</v>
      </c>
      <c r="L3572" s="62">
        <v>15242</v>
      </c>
      <c r="M3572" s="62">
        <v>12.33</v>
      </c>
      <c r="N3572" s="62">
        <v>96.85</v>
      </c>
      <c r="O3572" s="62">
        <v>120300.58</v>
      </c>
      <c r="P3572" s="63"/>
      <c r="Q3572" s="63"/>
      <c r="R3572" s="63"/>
      <c r="S3572" s="63"/>
      <c r="T3572" s="63"/>
      <c r="U3572" s="63"/>
      <c r="V3572" s="63"/>
      <c r="W3572" s="63"/>
      <c r="X3572" s="63"/>
      <c r="Y3572" s="63"/>
      <c r="Z3572" s="62">
        <v>64511</v>
      </c>
      <c r="AA3572" s="62">
        <v>50732</v>
      </c>
      <c r="AB3572" s="62">
        <v>41.05</v>
      </c>
      <c r="AC3572" s="62">
        <v>626.32000000000005</v>
      </c>
    </row>
    <row r="3573" spans="1:29" x14ac:dyDescent="0.25">
      <c r="A3573" s="61" t="s">
        <v>475</v>
      </c>
      <c r="B3573" s="61" t="s">
        <v>476</v>
      </c>
      <c r="C3573" s="62">
        <v>2007</v>
      </c>
      <c r="D3573" s="61" t="s">
        <v>314</v>
      </c>
      <c r="E3573" s="62">
        <v>34</v>
      </c>
      <c r="F3573" s="62">
        <v>184810</v>
      </c>
      <c r="G3573" s="62">
        <v>26649</v>
      </c>
      <c r="H3573" s="62">
        <v>65.319999999999993</v>
      </c>
      <c r="I3573" s="62">
        <v>5435.59</v>
      </c>
      <c r="J3573" s="62">
        <v>171873.3</v>
      </c>
      <c r="K3573" s="62">
        <v>8366.19</v>
      </c>
      <c r="L3573" s="62">
        <v>22604586</v>
      </c>
      <c r="M3573" s="62">
        <v>55403.4</v>
      </c>
      <c r="N3573" s="62">
        <v>246.06</v>
      </c>
      <c r="O3573" s="62">
        <v>100890.38</v>
      </c>
      <c r="P3573" s="63"/>
      <c r="Q3573" s="63"/>
      <c r="R3573" s="63"/>
      <c r="S3573" s="63"/>
      <c r="T3573" s="63"/>
      <c r="U3573" s="63"/>
      <c r="V3573" s="63"/>
      <c r="W3573" s="63"/>
      <c r="X3573" s="63"/>
      <c r="Y3573" s="63"/>
      <c r="Z3573" s="62">
        <v>102150</v>
      </c>
      <c r="AA3573" s="62">
        <v>2662</v>
      </c>
      <c r="AB3573" s="62">
        <v>6.52</v>
      </c>
      <c r="AC3573" s="62">
        <v>3004.41</v>
      </c>
    </row>
    <row r="3574" spans="1:29" x14ac:dyDescent="0.25">
      <c r="A3574" s="61" t="s">
        <v>469</v>
      </c>
      <c r="B3574" s="61" t="s">
        <v>470</v>
      </c>
      <c r="C3574" s="62">
        <v>2003</v>
      </c>
      <c r="D3574" s="61" t="s">
        <v>78</v>
      </c>
      <c r="E3574" s="62">
        <v>48</v>
      </c>
      <c r="F3574" s="62">
        <v>80182</v>
      </c>
      <c r="G3574" s="62">
        <v>7426</v>
      </c>
      <c r="H3574" s="62">
        <v>12.89</v>
      </c>
      <c r="I3574" s="62">
        <v>1670.46</v>
      </c>
      <c r="J3574" s="62">
        <v>74569.259999999995</v>
      </c>
      <c r="K3574" s="62">
        <v>13273.52</v>
      </c>
      <c r="L3574" s="62">
        <v>13353</v>
      </c>
      <c r="M3574" s="62">
        <v>23.18</v>
      </c>
      <c r="N3574" s="63"/>
      <c r="O3574" s="63"/>
      <c r="P3574" s="63"/>
      <c r="Q3574" s="63"/>
      <c r="R3574" s="63"/>
      <c r="S3574" s="63"/>
      <c r="T3574" s="63"/>
      <c r="U3574" s="63"/>
      <c r="V3574" s="63"/>
      <c r="W3574" s="63"/>
      <c r="X3574" s="63"/>
      <c r="Y3574" s="63"/>
      <c r="Z3574" s="62">
        <v>1080.1400000000001</v>
      </c>
      <c r="AA3574" s="62">
        <v>6464</v>
      </c>
      <c r="AB3574" s="62">
        <v>11.22</v>
      </c>
      <c r="AC3574" s="62">
        <v>22.5</v>
      </c>
    </row>
    <row r="3575" spans="1:29" ht="45" x14ac:dyDescent="0.25">
      <c r="A3575" s="61" t="s">
        <v>214</v>
      </c>
      <c r="B3575" s="61" t="s">
        <v>215</v>
      </c>
      <c r="C3575" s="62">
        <v>2003</v>
      </c>
      <c r="D3575" s="61" t="s">
        <v>86</v>
      </c>
      <c r="E3575" s="62">
        <v>90</v>
      </c>
      <c r="F3575" s="62">
        <v>14926</v>
      </c>
      <c r="G3575" s="62">
        <v>2536</v>
      </c>
      <c r="H3575" s="62">
        <v>2.35</v>
      </c>
      <c r="I3575" s="62">
        <v>165.84</v>
      </c>
      <c r="J3575" s="62">
        <v>13881.18</v>
      </c>
      <c r="K3575" s="62">
        <v>794.37</v>
      </c>
      <c r="L3575" s="62">
        <v>1089</v>
      </c>
      <c r="M3575" s="62">
        <v>1.01</v>
      </c>
      <c r="N3575" s="62">
        <v>8.83</v>
      </c>
      <c r="O3575" s="62">
        <v>9579.6</v>
      </c>
      <c r="P3575" s="63"/>
      <c r="Q3575" s="63"/>
      <c r="R3575" s="63"/>
      <c r="S3575" s="63"/>
      <c r="T3575" s="63"/>
      <c r="U3575" s="63"/>
      <c r="V3575" s="63"/>
      <c r="W3575" s="63"/>
      <c r="X3575" s="63"/>
      <c r="Y3575" s="63"/>
      <c r="Z3575" s="62">
        <v>2059</v>
      </c>
      <c r="AA3575" s="62">
        <v>4779</v>
      </c>
      <c r="AB3575" s="62">
        <v>4.43</v>
      </c>
      <c r="AC3575" s="62">
        <v>22.88</v>
      </c>
    </row>
    <row r="3576" spans="1:29" ht="30" x14ac:dyDescent="0.25">
      <c r="A3576" s="61" t="s">
        <v>97</v>
      </c>
      <c r="B3576" s="61" t="s">
        <v>98</v>
      </c>
      <c r="C3576" s="62">
        <v>2016</v>
      </c>
      <c r="D3576" s="61" t="s">
        <v>99</v>
      </c>
      <c r="E3576" s="62">
        <v>40</v>
      </c>
      <c r="F3576" s="62">
        <v>128700</v>
      </c>
      <c r="G3576" s="62">
        <v>21106</v>
      </c>
      <c r="H3576" s="62">
        <v>43.97</v>
      </c>
      <c r="I3576" s="62">
        <v>3217.5</v>
      </c>
      <c r="J3576" s="62">
        <v>119691</v>
      </c>
      <c r="K3576" s="62">
        <v>25983.51</v>
      </c>
      <c r="L3576" s="62">
        <v>37097</v>
      </c>
      <c r="M3576" s="62">
        <v>77.290000000000006</v>
      </c>
      <c r="N3576" s="63"/>
      <c r="O3576" s="63"/>
      <c r="P3576" s="63"/>
      <c r="Q3576" s="63"/>
      <c r="R3576" s="63"/>
      <c r="S3576" s="63"/>
      <c r="T3576" s="63"/>
      <c r="U3576" s="63"/>
      <c r="V3576" s="63"/>
      <c r="W3576" s="63"/>
      <c r="X3576" s="63"/>
      <c r="Y3576" s="63"/>
      <c r="Z3576" s="62">
        <v>67300</v>
      </c>
      <c r="AA3576" s="62">
        <v>11230</v>
      </c>
      <c r="AB3576" s="62">
        <v>23.4</v>
      </c>
      <c r="AC3576" s="62">
        <v>1682.5</v>
      </c>
    </row>
    <row r="3577" spans="1:29" ht="30" x14ac:dyDescent="0.25">
      <c r="A3577" s="61" t="s">
        <v>577</v>
      </c>
      <c r="B3577" s="61" t="s">
        <v>578</v>
      </c>
      <c r="C3577" s="62">
        <v>2018</v>
      </c>
      <c r="D3577" s="61" t="s">
        <v>75</v>
      </c>
      <c r="E3577" s="62">
        <v>2</v>
      </c>
      <c r="F3577" s="63"/>
      <c r="G3577" s="63"/>
      <c r="H3577" s="63"/>
      <c r="I3577" s="63"/>
      <c r="J3577" s="63"/>
      <c r="K3577" s="62">
        <v>0</v>
      </c>
      <c r="L3577" s="63"/>
      <c r="M3577" s="63"/>
      <c r="N3577" s="63"/>
      <c r="O3577" s="63"/>
      <c r="P3577" s="63"/>
      <c r="Q3577" s="63"/>
      <c r="R3577" s="63"/>
      <c r="S3577" s="63"/>
      <c r="T3577" s="63"/>
      <c r="U3577" s="62">
        <v>500</v>
      </c>
      <c r="V3577" s="62">
        <v>1225</v>
      </c>
      <c r="W3577" s="62">
        <v>51.04</v>
      </c>
      <c r="X3577" s="62">
        <v>250</v>
      </c>
      <c r="Y3577" s="62">
        <v>11192</v>
      </c>
      <c r="Z3577" s="62">
        <v>0</v>
      </c>
      <c r="AA3577" s="63"/>
      <c r="AB3577" s="63"/>
      <c r="AC3577" s="62">
        <v>0</v>
      </c>
    </row>
    <row r="3578" spans="1:29" x14ac:dyDescent="0.25">
      <c r="A3578" s="61" t="s">
        <v>275</v>
      </c>
      <c r="B3578" s="61" t="s">
        <v>276</v>
      </c>
      <c r="C3578" s="62">
        <v>2007</v>
      </c>
      <c r="D3578" s="61" t="s">
        <v>75</v>
      </c>
      <c r="E3578" s="62">
        <v>17</v>
      </c>
      <c r="F3578" s="62">
        <v>789</v>
      </c>
      <c r="G3578" s="62">
        <v>194</v>
      </c>
      <c r="H3578" s="62">
        <v>0.95</v>
      </c>
      <c r="I3578" s="62">
        <v>46.41</v>
      </c>
      <c r="J3578" s="62">
        <v>733.77</v>
      </c>
      <c r="K3578" s="62">
        <v>0</v>
      </c>
      <c r="L3578" s="63"/>
      <c r="M3578" s="63"/>
      <c r="N3578" s="63"/>
      <c r="O3578" s="63"/>
      <c r="P3578" s="63"/>
      <c r="Q3578" s="63"/>
      <c r="R3578" s="63"/>
      <c r="S3578" s="63"/>
      <c r="T3578" s="63"/>
      <c r="U3578" s="63"/>
      <c r="V3578" s="63"/>
      <c r="W3578" s="63"/>
      <c r="X3578" s="63"/>
      <c r="Y3578" s="63"/>
      <c r="Z3578" s="62">
        <v>1450.44</v>
      </c>
      <c r="AA3578" s="62">
        <v>3898</v>
      </c>
      <c r="AB3578" s="62">
        <v>19.11</v>
      </c>
      <c r="AC3578" s="62">
        <v>85.32</v>
      </c>
    </row>
    <row r="3579" spans="1:29" ht="30" x14ac:dyDescent="0.25">
      <c r="A3579" s="61" t="s">
        <v>218</v>
      </c>
      <c r="B3579" s="61" t="s">
        <v>219</v>
      </c>
      <c r="C3579" s="62">
        <v>2012</v>
      </c>
      <c r="D3579" s="61" t="s">
        <v>72</v>
      </c>
      <c r="E3579" s="62">
        <v>42</v>
      </c>
      <c r="F3579" s="62">
        <v>402720</v>
      </c>
      <c r="G3579" s="62">
        <v>54975</v>
      </c>
      <c r="H3579" s="62">
        <v>109.08</v>
      </c>
      <c r="I3579" s="62">
        <v>9588.57</v>
      </c>
      <c r="J3579" s="62">
        <v>374529.6</v>
      </c>
      <c r="K3579" s="62">
        <v>0</v>
      </c>
      <c r="L3579" s="63"/>
      <c r="M3579" s="63"/>
      <c r="N3579" s="63"/>
      <c r="O3579" s="63"/>
      <c r="P3579" s="63"/>
      <c r="Q3579" s="63"/>
      <c r="R3579" s="63"/>
      <c r="S3579" s="63"/>
      <c r="T3579" s="63"/>
      <c r="U3579" s="63"/>
      <c r="V3579" s="63"/>
      <c r="W3579" s="63"/>
      <c r="X3579" s="63"/>
      <c r="Y3579" s="63"/>
      <c r="Z3579" s="62">
        <v>108460</v>
      </c>
      <c r="AA3579" s="62">
        <v>15427</v>
      </c>
      <c r="AB3579" s="62">
        <v>30.61</v>
      </c>
      <c r="AC3579" s="62">
        <v>2582.38</v>
      </c>
    </row>
    <row r="3580" spans="1:29" ht="30" x14ac:dyDescent="0.25">
      <c r="A3580" s="61" t="s">
        <v>516</v>
      </c>
      <c r="B3580" s="61" t="s">
        <v>517</v>
      </c>
      <c r="C3580" s="62">
        <v>2008</v>
      </c>
      <c r="D3580" s="61" t="s">
        <v>99</v>
      </c>
      <c r="E3580" s="62">
        <v>30</v>
      </c>
      <c r="F3580" s="62">
        <v>155537</v>
      </c>
      <c r="G3580" s="62">
        <v>25374</v>
      </c>
      <c r="H3580" s="62">
        <v>70.48</v>
      </c>
      <c r="I3580" s="62">
        <v>5184.57</v>
      </c>
      <c r="J3580" s="62">
        <v>144649.41</v>
      </c>
      <c r="K3580" s="62">
        <v>0</v>
      </c>
      <c r="L3580" s="63"/>
      <c r="M3580" s="63"/>
      <c r="N3580" s="63"/>
      <c r="O3580" s="63"/>
      <c r="P3580" s="63"/>
      <c r="Q3580" s="63"/>
      <c r="R3580" s="63"/>
      <c r="S3580" s="63"/>
      <c r="T3580" s="63"/>
      <c r="U3580" s="63"/>
      <c r="V3580" s="63"/>
      <c r="W3580" s="63"/>
      <c r="X3580" s="63"/>
      <c r="Y3580" s="63"/>
      <c r="Z3580" s="62">
        <v>0</v>
      </c>
      <c r="AA3580" s="63"/>
      <c r="AB3580" s="63"/>
      <c r="AC3580" s="62">
        <v>0</v>
      </c>
    </row>
    <row r="3581" spans="1:29" ht="30" x14ac:dyDescent="0.25">
      <c r="A3581" s="61" t="s">
        <v>293</v>
      </c>
      <c r="B3581" s="61" t="s">
        <v>294</v>
      </c>
      <c r="C3581" s="62">
        <v>2006</v>
      </c>
      <c r="D3581" s="61" t="s">
        <v>150</v>
      </c>
      <c r="E3581" s="62">
        <v>8</v>
      </c>
      <c r="F3581" s="63"/>
      <c r="G3581" s="63"/>
      <c r="H3581" s="63"/>
      <c r="I3581" s="63"/>
      <c r="J3581" s="63"/>
      <c r="K3581" s="62">
        <v>0</v>
      </c>
      <c r="L3581" s="63"/>
      <c r="M3581" s="63"/>
      <c r="N3581" s="63"/>
      <c r="O3581" s="63"/>
      <c r="P3581" s="63"/>
      <c r="Q3581" s="63"/>
      <c r="R3581" s="63"/>
      <c r="S3581" s="63"/>
      <c r="T3581" s="63"/>
      <c r="U3581" s="63"/>
      <c r="V3581" s="63"/>
      <c r="W3581" s="63"/>
      <c r="X3581" s="63"/>
      <c r="Y3581" s="63"/>
      <c r="Z3581" s="62">
        <v>0</v>
      </c>
      <c r="AA3581" s="63"/>
      <c r="AB3581" s="63"/>
      <c r="AC3581" s="62">
        <v>0</v>
      </c>
    </row>
    <row r="3582" spans="1:29" ht="30" x14ac:dyDescent="0.25">
      <c r="A3582" s="61" t="s">
        <v>122</v>
      </c>
      <c r="B3582" s="61" t="s">
        <v>123</v>
      </c>
      <c r="C3582" s="62">
        <v>2009</v>
      </c>
      <c r="D3582" s="61" t="s">
        <v>86</v>
      </c>
      <c r="E3582" s="62">
        <v>62</v>
      </c>
      <c r="F3582" s="62">
        <v>17355</v>
      </c>
      <c r="G3582" s="62">
        <v>2507</v>
      </c>
      <c r="H3582" s="62">
        <v>3.37</v>
      </c>
      <c r="I3582" s="62">
        <v>279.92</v>
      </c>
      <c r="J3582" s="62">
        <v>16140.15</v>
      </c>
      <c r="K3582" s="62">
        <v>619</v>
      </c>
      <c r="L3582" s="62">
        <v>1355</v>
      </c>
      <c r="M3582" s="62">
        <v>1.82</v>
      </c>
      <c r="N3582" s="62">
        <v>9.98</v>
      </c>
      <c r="O3582" s="62">
        <v>7464.71</v>
      </c>
      <c r="P3582" s="63"/>
      <c r="Q3582" s="63"/>
      <c r="R3582" s="63"/>
      <c r="S3582" s="63"/>
      <c r="T3582" s="63"/>
      <c r="U3582" s="62">
        <v>3458</v>
      </c>
      <c r="V3582" s="62">
        <v>5026</v>
      </c>
      <c r="W3582" s="62">
        <v>6.76</v>
      </c>
      <c r="X3582" s="62">
        <v>55</v>
      </c>
      <c r="Y3582" s="62">
        <v>77403.87</v>
      </c>
      <c r="Z3582" s="62">
        <v>5105.67</v>
      </c>
      <c r="AA3582" s="62">
        <v>29822</v>
      </c>
      <c r="AB3582" s="62">
        <v>40.08</v>
      </c>
      <c r="AC3582" s="62">
        <v>82.35</v>
      </c>
    </row>
    <row r="3583" spans="1:29" x14ac:dyDescent="0.25">
      <c r="A3583" s="61" t="s">
        <v>81</v>
      </c>
      <c r="B3583" s="61" t="s">
        <v>82</v>
      </c>
      <c r="C3583" s="62">
        <v>2014</v>
      </c>
      <c r="D3583" s="61" t="s">
        <v>75</v>
      </c>
      <c r="E3583" s="62">
        <v>3</v>
      </c>
      <c r="F3583" s="63"/>
      <c r="G3583" s="63"/>
      <c r="H3583" s="63"/>
      <c r="I3583" s="63"/>
      <c r="J3583" s="63"/>
      <c r="K3583" s="62">
        <v>0</v>
      </c>
      <c r="L3583" s="63"/>
      <c r="M3583" s="63"/>
      <c r="N3583" s="63"/>
      <c r="O3583" s="63"/>
      <c r="P3583" s="63"/>
      <c r="Q3583" s="63"/>
      <c r="R3583" s="63"/>
      <c r="S3583" s="63"/>
      <c r="T3583" s="63"/>
      <c r="U3583" s="63"/>
      <c r="V3583" s="63"/>
      <c r="W3583" s="63"/>
      <c r="X3583" s="63"/>
      <c r="Y3583" s="63"/>
      <c r="Z3583" s="62">
        <v>192</v>
      </c>
      <c r="AA3583" s="62">
        <v>1016</v>
      </c>
      <c r="AB3583" s="62">
        <v>28.22</v>
      </c>
      <c r="AC3583" s="62">
        <v>64</v>
      </c>
    </row>
    <row r="3584" spans="1:29" x14ac:dyDescent="0.25">
      <c r="A3584" s="61" t="s">
        <v>229</v>
      </c>
      <c r="B3584" s="61" t="s">
        <v>230</v>
      </c>
      <c r="C3584" s="62">
        <v>2014</v>
      </c>
      <c r="D3584" s="61" t="s">
        <v>492</v>
      </c>
      <c r="E3584" s="62">
        <v>8</v>
      </c>
      <c r="F3584" s="63"/>
      <c r="G3584" s="63"/>
      <c r="H3584" s="63"/>
      <c r="I3584" s="63"/>
      <c r="J3584" s="63"/>
      <c r="K3584" s="62">
        <v>0</v>
      </c>
      <c r="L3584" s="63"/>
      <c r="M3584" s="63"/>
      <c r="N3584" s="63"/>
      <c r="O3584" s="63"/>
      <c r="P3584" s="63"/>
      <c r="Q3584" s="63"/>
      <c r="R3584" s="63"/>
      <c r="S3584" s="63"/>
      <c r="T3584" s="63"/>
      <c r="U3584" s="63"/>
      <c r="V3584" s="63"/>
      <c r="W3584" s="63"/>
      <c r="X3584" s="63"/>
      <c r="Y3584" s="63"/>
      <c r="Z3584" s="62">
        <v>85400</v>
      </c>
      <c r="AA3584" s="62">
        <v>2533</v>
      </c>
      <c r="AB3584" s="62">
        <v>26.39</v>
      </c>
      <c r="AC3584" s="62">
        <v>10675</v>
      </c>
    </row>
    <row r="3585" spans="1:29" x14ac:dyDescent="0.25">
      <c r="A3585" s="61" t="s">
        <v>140</v>
      </c>
      <c r="B3585" s="61" t="s">
        <v>141</v>
      </c>
      <c r="C3585" s="62">
        <v>2011</v>
      </c>
      <c r="D3585" s="61" t="s">
        <v>72</v>
      </c>
      <c r="E3585" s="62">
        <v>59</v>
      </c>
      <c r="F3585" s="63"/>
      <c r="G3585" s="63"/>
      <c r="H3585" s="63"/>
      <c r="I3585" s="63"/>
      <c r="J3585" s="63"/>
      <c r="K3585" s="62">
        <v>0</v>
      </c>
      <c r="L3585" s="63"/>
      <c r="M3585" s="63"/>
      <c r="N3585" s="63"/>
      <c r="O3585" s="63"/>
      <c r="P3585" s="63"/>
      <c r="Q3585" s="63"/>
      <c r="R3585" s="63"/>
      <c r="S3585" s="63"/>
      <c r="T3585" s="63"/>
      <c r="U3585" s="63"/>
      <c r="V3585" s="63"/>
      <c r="W3585" s="63"/>
      <c r="X3585" s="63"/>
      <c r="Y3585" s="63"/>
      <c r="Z3585" s="62">
        <v>0</v>
      </c>
      <c r="AA3585" s="63"/>
      <c r="AB3585" s="63"/>
      <c r="AC3585" s="62">
        <v>0</v>
      </c>
    </row>
    <row r="3586" spans="1:29" ht="45" x14ac:dyDescent="0.25">
      <c r="A3586" s="61" t="s">
        <v>340</v>
      </c>
      <c r="B3586" s="61" t="s">
        <v>341</v>
      </c>
      <c r="C3586" s="62">
        <v>2018</v>
      </c>
      <c r="D3586" s="61" t="s">
        <v>75</v>
      </c>
      <c r="E3586" s="62">
        <v>8</v>
      </c>
      <c r="F3586" s="63"/>
      <c r="G3586" s="63"/>
      <c r="H3586" s="63"/>
      <c r="I3586" s="63"/>
      <c r="J3586" s="63"/>
      <c r="K3586" s="62">
        <v>0</v>
      </c>
      <c r="L3586" s="63"/>
      <c r="M3586" s="63"/>
      <c r="N3586" s="63"/>
      <c r="O3586" s="63"/>
      <c r="P3586" s="63"/>
      <c r="Q3586" s="63"/>
      <c r="R3586" s="63"/>
      <c r="S3586" s="63"/>
      <c r="T3586" s="63"/>
      <c r="U3586" s="63"/>
      <c r="V3586" s="63"/>
      <c r="W3586" s="63"/>
      <c r="X3586" s="63"/>
      <c r="Y3586" s="63"/>
      <c r="Z3586" s="62">
        <v>67797</v>
      </c>
      <c r="AA3586" s="62">
        <v>3844</v>
      </c>
      <c r="AB3586" s="62">
        <v>40.04</v>
      </c>
      <c r="AC3586" s="62">
        <v>8474.6299999999992</v>
      </c>
    </row>
    <row r="3587" spans="1:29" x14ac:dyDescent="0.25">
      <c r="A3587" s="61" t="s">
        <v>253</v>
      </c>
      <c r="B3587" s="61" t="s">
        <v>254</v>
      </c>
      <c r="C3587" s="62">
        <v>2017</v>
      </c>
      <c r="D3587" s="61" t="s">
        <v>99</v>
      </c>
      <c r="E3587" s="62">
        <v>40</v>
      </c>
      <c r="F3587" s="62">
        <v>106384</v>
      </c>
      <c r="G3587" s="62">
        <v>27991</v>
      </c>
      <c r="H3587" s="62">
        <v>58.31</v>
      </c>
      <c r="I3587" s="62">
        <v>2659.6</v>
      </c>
      <c r="J3587" s="62">
        <v>98937.12</v>
      </c>
      <c r="K3587" s="62">
        <v>20084.38</v>
      </c>
      <c r="L3587" s="62">
        <v>22183</v>
      </c>
      <c r="M3587" s="62">
        <v>46.21</v>
      </c>
      <c r="N3587" s="62">
        <v>502.11</v>
      </c>
      <c r="O3587" s="62">
        <v>242203.61</v>
      </c>
      <c r="P3587" s="63"/>
      <c r="Q3587" s="63"/>
      <c r="R3587" s="63"/>
      <c r="S3587" s="63"/>
      <c r="T3587" s="63"/>
      <c r="U3587" s="63"/>
      <c r="V3587" s="63"/>
      <c r="W3587" s="63"/>
      <c r="X3587" s="63"/>
      <c r="Y3587" s="63"/>
      <c r="Z3587" s="62">
        <v>90500</v>
      </c>
      <c r="AA3587" s="62">
        <v>5171</v>
      </c>
      <c r="AB3587" s="62">
        <v>10.77</v>
      </c>
      <c r="AC3587" s="62">
        <v>2262.5</v>
      </c>
    </row>
    <row r="3588" spans="1:29" x14ac:dyDescent="0.25">
      <c r="A3588" s="61" t="s">
        <v>241</v>
      </c>
      <c r="B3588" s="61" t="s">
        <v>242</v>
      </c>
      <c r="C3588" s="62">
        <v>2009</v>
      </c>
      <c r="D3588" s="61" t="s">
        <v>78</v>
      </c>
      <c r="E3588" s="62">
        <v>84</v>
      </c>
      <c r="F3588" s="62">
        <v>749040</v>
      </c>
      <c r="G3588" s="62">
        <v>80126</v>
      </c>
      <c r="H3588" s="62">
        <v>79.489999999999995</v>
      </c>
      <c r="I3588" s="62">
        <v>8917.14</v>
      </c>
      <c r="J3588" s="62">
        <v>696607.2</v>
      </c>
      <c r="K3588" s="62">
        <v>0</v>
      </c>
      <c r="L3588" s="63"/>
      <c r="M3588" s="63"/>
      <c r="N3588" s="63"/>
      <c r="O3588" s="63"/>
      <c r="P3588" s="63"/>
      <c r="Q3588" s="63"/>
      <c r="R3588" s="63"/>
      <c r="S3588" s="63"/>
      <c r="T3588" s="63"/>
      <c r="U3588" s="63"/>
      <c r="V3588" s="63"/>
      <c r="W3588" s="63"/>
      <c r="X3588" s="63"/>
      <c r="Y3588" s="63"/>
      <c r="Z3588" s="62">
        <v>148941</v>
      </c>
      <c r="AA3588" s="62">
        <v>16417</v>
      </c>
      <c r="AB3588" s="62">
        <v>16.29</v>
      </c>
      <c r="AC3588" s="62">
        <v>1773.11</v>
      </c>
    </row>
    <row r="3589" spans="1:29" x14ac:dyDescent="0.25">
      <c r="A3589" s="61" t="s">
        <v>271</v>
      </c>
      <c r="B3589" s="61" t="s">
        <v>272</v>
      </c>
      <c r="C3589" s="62">
        <v>2009</v>
      </c>
      <c r="D3589" s="61" t="s">
        <v>175</v>
      </c>
      <c r="E3589" s="62">
        <v>8</v>
      </c>
      <c r="F3589" s="62">
        <v>0</v>
      </c>
      <c r="G3589" s="62">
        <v>0</v>
      </c>
      <c r="H3589" s="62">
        <v>0</v>
      </c>
      <c r="I3589" s="62">
        <v>0</v>
      </c>
      <c r="J3589" s="62">
        <v>0</v>
      </c>
      <c r="K3589" s="62">
        <v>0</v>
      </c>
      <c r="L3589" s="63"/>
      <c r="M3589" s="63"/>
      <c r="N3589" s="63"/>
      <c r="O3589" s="63"/>
      <c r="P3589" s="63"/>
      <c r="Q3589" s="63"/>
      <c r="R3589" s="63"/>
      <c r="S3589" s="63"/>
      <c r="T3589" s="63"/>
      <c r="U3589" s="63"/>
      <c r="V3589" s="63"/>
      <c r="W3589" s="63"/>
      <c r="X3589" s="63"/>
      <c r="Y3589" s="63"/>
      <c r="Z3589" s="62">
        <v>0</v>
      </c>
      <c r="AA3589" s="63"/>
      <c r="AB3589" s="63"/>
      <c r="AC3589" s="62">
        <v>0</v>
      </c>
    </row>
    <row r="3590" spans="1:29" ht="30" x14ac:dyDescent="0.25">
      <c r="A3590" s="61" t="s">
        <v>269</v>
      </c>
      <c r="B3590" s="61" t="s">
        <v>270</v>
      </c>
      <c r="C3590" s="62">
        <v>2017</v>
      </c>
      <c r="D3590" s="61" t="s">
        <v>298</v>
      </c>
      <c r="E3590" s="62">
        <v>2</v>
      </c>
      <c r="F3590" s="62">
        <v>32305</v>
      </c>
      <c r="G3590" s="62">
        <v>6148</v>
      </c>
      <c r="H3590" s="62">
        <v>256.17</v>
      </c>
      <c r="I3590" s="62">
        <v>16152.5</v>
      </c>
      <c r="J3590" s="62">
        <v>30043.65</v>
      </c>
      <c r="K3590" s="62">
        <v>0</v>
      </c>
      <c r="L3590" s="63"/>
      <c r="M3590" s="63"/>
      <c r="N3590" s="63"/>
      <c r="O3590" s="63"/>
      <c r="P3590" s="63"/>
      <c r="Q3590" s="63"/>
      <c r="R3590" s="63"/>
      <c r="S3590" s="63"/>
      <c r="T3590" s="63"/>
      <c r="U3590" s="62">
        <v>1616</v>
      </c>
      <c r="V3590" s="62">
        <v>3399</v>
      </c>
      <c r="W3590" s="62">
        <v>141.63</v>
      </c>
      <c r="X3590" s="62">
        <v>808</v>
      </c>
      <c r="Y3590" s="62">
        <v>36172.54</v>
      </c>
      <c r="Z3590" s="62">
        <v>24830</v>
      </c>
      <c r="AA3590" s="62">
        <v>1155</v>
      </c>
      <c r="AB3590" s="62">
        <v>48.13</v>
      </c>
      <c r="AC3590" s="62">
        <v>12415</v>
      </c>
    </row>
    <row r="3591" spans="1:29" x14ac:dyDescent="0.25">
      <c r="A3591" s="61" t="s">
        <v>413</v>
      </c>
      <c r="B3591" s="61" t="s">
        <v>414</v>
      </c>
      <c r="C3591" s="62">
        <v>2007</v>
      </c>
      <c r="D3591" s="61" t="s">
        <v>89</v>
      </c>
      <c r="E3591" s="62">
        <v>52</v>
      </c>
      <c r="F3591" s="62">
        <v>197790</v>
      </c>
      <c r="G3591" s="62">
        <v>27416</v>
      </c>
      <c r="H3591" s="62">
        <v>43.94</v>
      </c>
      <c r="I3591" s="62">
        <v>3803.65</v>
      </c>
      <c r="J3591" s="62">
        <v>183944.7</v>
      </c>
      <c r="K3591" s="62">
        <v>16119</v>
      </c>
      <c r="L3591" s="62">
        <v>26109</v>
      </c>
      <c r="M3591" s="62">
        <v>41.84</v>
      </c>
      <c r="N3591" s="62">
        <v>309.98</v>
      </c>
      <c r="O3591" s="62">
        <v>194383.86</v>
      </c>
      <c r="P3591" s="63"/>
      <c r="Q3591" s="63"/>
      <c r="R3591" s="63"/>
      <c r="S3591" s="63"/>
      <c r="T3591" s="63"/>
      <c r="U3591" s="63"/>
      <c r="V3591" s="63"/>
      <c r="W3591" s="63"/>
      <c r="X3591" s="63"/>
      <c r="Y3591" s="63"/>
      <c r="Z3591" s="62">
        <v>202875</v>
      </c>
      <c r="AA3591" s="62">
        <v>20705</v>
      </c>
      <c r="AB3591" s="62">
        <v>33.18</v>
      </c>
      <c r="AC3591" s="62">
        <v>3901.44</v>
      </c>
    </row>
    <row r="3592" spans="1:29" x14ac:dyDescent="0.25">
      <c r="A3592" s="61" t="s">
        <v>178</v>
      </c>
      <c r="B3592" s="61" t="s">
        <v>179</v>
      </c>
      <c r="C3592" s="62">
        <v>2011</v>
      </c>
      <c r="D3592" s="61" t="s">
        <v>301</v>
      </c>
      <c r="E3592" s="62">
        <v>18</v>
      </c>
      <c r="F3592" s="62">
        <v>33200</v>
      </c>
      <c r="G3592" s="62">
        <v>5247</v>
      </c>
      <c r="H3592" s="62">
        <v>24.29</v>
      </c>
      <c r="I3592" s="62">
        <v>1844.44</v>
      </c>
      <c r="J3592" s="62">
        <v>30876</v>
      </c>
      <c r="K3592" s="62">
        <v>3152.91</v>
      </c>
      <c r="L3592" s="62">
        <v>11401</v>
      </c>
      <c r="M3592" s="62">
        <v>52.78</v>
      </c>
      <c r="N3592" s="62">
        <v>175.16</v>
      </c>
      <c r="O3592" s="62">
        <v>38021.870000000003</v>
      </c>
      <c r="P3592" s="63"/>
      <c r="Q3592" s="63"/>
      <c r="R3592" s="63"/>
      <c r="S3592" s="63"/>
      <c r="T3592" s="63"/>
      <c r="U3592" s="63"/>
      <c r="V3592" s="63"/>
      <c r="W3592" s="63"/>
      <c r="X3592" s="63"/>
      <c r="Y3592" s="63"/>
      <c r="Z3592" s="62">
        <v>50.08</v>
      </c>
      <c r="AA3592" s="62">
        <v>795</v>
      </c>
      <c r="AB3592" s="62">
        <v>3.68</v>
      </c>
      <c r="AC3592" s="62">
        <v>2.78</v>
      </c>
    </row>
    <row r="3593" spans="1:29" x14ac:dyDescent="0.25">
      <c r="A3593" s="61" t="s">
        <v>190</v>
      </c>
      <c r="B3593" s="61" t="s">
        <v>191</v>
      </c>
      <c r="C3593" s="62">
        <v>2015</v>
      </c>
      <c r="D3593" s="61" t="s">
        <v>150</v>
      </c>
      <c r="E3593" s="62">
        <v>8</v>
      </c>
      <c r="F3593" s="63"/>
      <c r="G3593" s="63"/>
      <c r="H3593" s="63"/>
      <c r="I3593" s="63"/>
      <c r="J3593" s="63"/>
      <c r="K3593" s="62">
        <v>0</v>
      </c>
      <c r="L3593" s="63"/>
      <c r="M3593" s="63"/>
      <c r="N3593" s="63"/>
      <c r="O3593" s="63"/>
      <c r="P3593" s="63"/>
      <c r="Q3593" s="63"/>
      <c r="R3593" s="63"/>
      <c r="S3593" s="63"/>
      <c r="T3593" s="63"/>
      <c r="U3593" s="63"/>
      <c r="V3593" s="63"/>
      <c r="W3593" s="63"/>
      <c r="X3593" s="63"/>
      <c r="Y3593" s="63"/>
      <c r="Z3593" s="62">
        <v>0</v>
      </c>
      <c r="AA3593" s="63"/>
      <c r="AB3593" s="63"/>
      <c r="AC3593" s="62">
        <v>0</v>
      </c>
    </row>
    <row r="3594" spans="1:29" ht="30" x14ac:dyDescent="0.25">
      <c r="A3594" s="61" t="s">
        <v>138</v>
      </c>
      <c r="B3594" s="61" t="s">
        <v>139</v>
      </c>
      <c r="C3594" s="62">
        <v>2016</v>
      </c>
      <c r="D3594" s="61" t="s">
        <v>78</v>
      </c>
      <c r="E3594" s="62">
        <v>40</v>
      </c>
      <c r="F3594" s="62">
        <v>93920</v>
      </c>
      <c r="G3594" s="62">
        <v>19527</v>
      </c>
      <c r="H3594" s="62">
        <v>40.68</v>
      </c>
      <c r="I3594" s="62">
        <v>2348</v>
      </c>
      <c r="J3594" s="62">
        <v>87345.600000000006</v>
      </c>
      <c r="K3594" s="62">
        <v>26321.05</v>
      </c>
      <c r="L3594" s="62">
        <v>26777</v>
      </c>
      <c r="M3594" s="62">
        <v>55.79</v>
      </c>
      <c r="N3594" s="62">
        <v>658.03</v>
      </c>
      <c r="O3594" s="62">
        <v>317413.40999999997</v>
      </c>
      <c r="P3594" s="63"/>
      <c r="Q3594" s="63"/>
      <c r="R3594" s="63"/>
      <c r="S3594" s="63"/>
      <c r="T3594" s="63"/>
      <c r="U3594" s="63"/>
      <c r="V3594" s="63"/>
      <c r="W3594" s="63"/>
      <c r="X3594" s="63"/>
      <c r="Y3594" s="63"/>
      <c r="Z3594" s="62">
        <v>106900</v>
      </c>
      <c r="AA3594" s="62">
        <v>13019</v>
      </c>
      <c r="AB3594" s="62">
        <v>27.12</v>
      </c>
      <c r="AC3594" s="62">
        <v>2672.5</v>
      </c>
    </row>
    <row r="3595" spans="1:29" x14ac:dyDescent="0.25">
      <c r="A3595" s="61" t="s">
        <v>321</v>
      </c>
      <c r="B3595" s="61" t="s">
        <v>322</v>
      </c>
      <c r="C3595" s="62">
        <v>2009</v>
      </c>
      <c r="D3595" s="61" t="s">
        <v>323</v>
      </c>
      <c r="E3595" s="62">
        <v>62</v>
      </c>
      <c r="F3595" s="62">
        <v>331000</v>
      </c>
      <c r="G3595" s="62">
        <v>52853</v>
      </c>
      <c r="H3595" s="62">
        <v>71.040000000000006</v>
      </c>
      <c r="I3595" s="62">
        <v>5338.71</v>
      </c>
      <c r="J3595" s="62">
        <v>307830</v>
      </c>
      <c r="K3595" s="62">
        <v>19175.560000000001</v>
      </c>
      <c r="L3595" s="62">
        <v>28861</v>
      </c>
      <c r="M3595" s="62">
        <v>38.79</v>
      </c>
      <c r="N3595" s="63"/>
      <c r="O3595" s="63"/>
      <c r="P3595" s="63"/>
      <c r="Q3595" s="63"/>
      <c r="R3595" s="63"/>
      <c r="S3595" s="63"/>
      <c r="T3595" s="63"/>
      <c r="U3595" s="63"/>
      <c r="V3595" s="63"/>
      <c r="W3595" s="63"/>
      <c r="X3595" s="63"/>
      <c r="Y3595" s="63"/>
      <c r="Z3595" s="62">
        <v>1673.68</v>
      </c>
      <c r="AA3595" s="62">
        <v>2676</v>
      </c>
      <c r="AB3595" s="62">
        <v>3.6</v>
      </c>
      <c r="AC3595" s="62">
        <v>26.99</v>
      </c>
    </row>
    <row r="3596" spans="1:29" x14ac:dyDescent="0.25">
      <c r="A3596" s="61" t="s">
        <v>260</v>
      </c>
      <c r="B3596" s="61" t="s">
        <v>261</v>
      </c>
      <c r="C3596" s="62">
        <v>2011</v>
      </c>
      <c r="D3596" s="61" t="s">
        <v>89</v>
      </c>
      <c r="E3596" s="62">
        <v>54</v>
      </c>
      <c r="F3596" s="62">
        <v>175035</v>
      </c>
      <c r="G3596" s="62">
        <v>25083</v>
      </c>
      <c r="H3596" s="62">
        <v>38.71</v>
      </c>
      <c r="I3596" s="62">
        <v>3241.39</v>
      </c>
      <c r="J3596" s="62">
        <v>162782.54999999999</v>
      </c>
      <c r="K3596" s="62">
        <v>40479.15</v>
      </c>
      <c r="L3596" s="62">
        <v>44828</v>
      </c>
      <c r="M3596" s="62">
        <v>69.180000000000007</v>
      </c>
      <c r="N3596" s="62">
        <v>749.61</v>
      </c>
      <c r="O3596" s="62">
        <v>488150.17</v>
      </c>
      <c r="P3596" s="63"/>
      <c r="Q3596" s="63"/>
      <c r="R3596" s="63"/>
      <c r="S3596" s="63"/>
      <c r="T3596" s="63"/>
      <c r="U3596" s="63"/>
      <c r="V3596" s="63"/>
      <c r="W3596" s="63"/>
      <c r="X3596" s="63"/>
      <c r="Y3596" s="63"/>
      <c r="Z3596" s="62">
        <v>2062</v>
      </c>
      <c r="AA3596" s="62">
        <v>16288</v>
      </c>
      <c r="AB3596" s="62">
        <v>25.14</v>
      </c>
      <c r="AC3596" s="62">
        <v>38.19</v>
      </c>
    </row>
    <row r="3597" spans="1:29" x14ac:dyDescent="0.25">
      <c r="A3597" s="61" t="s">
        <v>330</v>
      </c>
      <c r="B3597" s="61" t="s">
        <v>331</v>
      </c>
      <c r="C3597" s="62">
        <v>2012</v>
      </c>
      <c r="D3597" s="61" t="s">
        <v>75</v>
      </c>
      <c r="E3597" s="62">
        <v>36</v>
      </c>
      <c r="F3597" s="63"/>
      <c r="G3597" s="63"/>
      <c r="H3597" s="63"/>
      <c r="I3597" s="63"/>
      <c r="J3597" s="63"/>
      <c r="K3597" s="62">
        <v>0</v>
      </c>
      <c r="L3597" s="63"/>
      <c r="M3597" s="63"/>
      <c r="N3597" s="63"/>
      <c r="O3597" s="63"/>
      <c r="P3597" s="63"/>
      <c r="Q3597" s="63"/>
      <c r="R3597" s="63"/>
      <c r="S3597" s="63"/>
      <c r="T3597" s="63"/>
      <c r="U3597" s="63"/>
      <c r="V3597" s="63"/>
      <c r="W3597" s="63"/>
      <c r="X3597" s="63"/>
      <c r="Y3597" s="63"/>
      <c r="Z3597" s="62">
        <v>167100</v>
      </c>
      <c r="AA3597" s="62">
        <v>10434</v>
      </c>
      <c r="AB3597" s="62">
        <v>24.15</v>
      </c>
      <c r="AC3597" s="62">
        <v>4641.67</v>
      </c>
    </row>
    <row r="3598" spans="1:29" x14ac:dyDescent="0.25">
      <c r="A3598" s="61" t="s">
        <v>279</v>
      </c>
      <c r="B3598" s="61" t="s">
        <v>280</v>
      </c>
      <c r="C3598" s="62">
        <v>2005</v>
      </c>
      <c r="D3598" s="61" t="s">
        <v>86</v>
      </c>
      <c r="E3598" s="62">
        <v>22</v>
      </c>
      <c r="F3598" s="62">
        <v>7043</v>
      </c>
      <c r="G3598" s="62">
        <v>1245</v>
      </c>
      <c r="H3598" s="62">
        <v>4.72</v>
      </c>
      <c r="I3598" s="62">
        <v>320.14</v>
      </c>
      <c r="J3598" s="62">
        <v>6549.99</v>
      </c>
      <c r="K3598" s="62">
        <v>38.799999999999997</v>
      </c>
      <c r="L3598" s="62">
        <v>127</v>
      </c>
      <c r="M3598" s="62">
        <v>0.48</v>
      </c>
      <c r="N3598" s="63"/>
      <c r="O3598" s="63"/>
      <c r="P3598" s="63"/>
      <c r="Q3598" s="63"/>
      <c r="R3598" s="63"/>
      <c r="S3598" s="63"/>
      <c r="T3598" s="63"/>
      <c r="U3598" s="63"/>
      <c r="V3598" s="63"/>
      <c r="W3598" s="63"/>
      <c r="X3598" s="63"/>
      <c r="Y3598" s="63"/>
      <c r="Z3598" s="62">
        <v>59673.3</v>
      </c>
      <c r="AA3598" s="62">
        <v>6896</v>
      </c>
      <c r="AB3598" s="62">
        <v>26.12</v>
      </c>
      <c r="AC3598" s="62">
        <v>2712.42</v>
      </c>
    </row>
    <row r="3599" spans="1:29" ht="30" x14ac:dyDescent="0.25">
      <c r="A3599" s="61" t="s">
        <v>186</v>
      </c>
      <c r="B3599" s="61" t="s">
        <v>187</v>
      </c>
      <c r="C3599" s="62">
        <v>2012</v>
      </c>
      <c r="D3599" s="61" t="s">
        <v>94</v>
      </c>
      <c r="E3599" s="62">
        <v>6</v>
      </c>
      <c r="F3599" s="62">
        <v>960</v>
      </c>
      <c r="G3599" s="62">
        <v>143</v>
      </c>
      <c r="H3599" s="62">
        <v>1.99</v>
      </c>
      <c r="I3599" s="62">
        <v>160</v>
      </c>
      <c r="J3599" s="62">
        <v>892.8</v>
      </c>
      <c r="K3599" s="62">
        <v>55.29</v>
      </c>
      <c r="L3599" s="62">
        <v>93</v>
      </c>
      <c r="M3599" s="62">
        <v>1.29</v>
      </c>
      <c r="N3599" s="63"/>
      <c r="O3599" s="63"/>
      <c r="P3599" s="63"/>
      <c r="Q3599" s="63"/>
      <c r="R3599" s="63"/>
      <c r="S3599" s="63"/>
      <c r="T3599" s="63"/>
      <c r="U3599" s="63"/>
      <c r="V3599" s="63"/>
      <c r="W3599" s="63"/>
      <c r="X3599" s="63"/>
      <c r="Y3599" s="63"/>
      <c r="Z3599" s="62">
        <v>57363</v>
      </c>
      <c r="AA3599" s="62">
        <v>2556</v>
      </c>
      <c r="AB3599" s="62">
        <v>35.5</v>
      </c>
      <c r="AC3599" s="62">
        <v>9560.5</v>
      </c>
    </row>
    <row r="3600" spans="1:29" x14ac:dyDescent="0.25">
      <c r="A3600" s="61" t="s">
        <v>130</v>
      </c>
      <c r="B3600" s="61" t="s">
        <v>131</v>
      </c>
      <c r="C3600" s="62">
        <v>2003</v>
      </c>
      <c r="D3600" s="61" t="s">
        <v>135</v>
      </c>
      <c r="E3600" s="62">
        <v>24</v>
      </c>
      <c r="F3600" s="62">
        <v>1321</v>
      </c>
      <c r="G3600" s="62">
        <v>153</v>
      </c>
      <c r="H3600" s="62">
        <v>0.53</v>
      </c>
      <c r="I3600" s="62">
        <v>55.04</v>
      </c>
      <c r="J3600" s="62">
        <v>1228.53</v>
      </c>
      <c r="K3600" s="62">
        <v>0</v>
      </c>
      <c r="L3600" s="63"/>
      <c r="M3600" s="63"/>
      <c r="N3600" s="63"/>
      <c r="O3600" s="63"/>
      <c r="P3600" s="63"/>
      <c r="Q3600" s="63"/>
      <c r="R3600" s="63"/>
      <c r="S3600" s="63"/>
      <c r="T3600" s="63"/>
      <c r="U3600" s="62">
        <v>400</v>
      </c>
      <c r="V3600" s="62">
        <v>376</v>
      </c>
      <c r="W3600" s="62">
        <v>1.31</v>
      </c>
      <c r="X3600" s="62">
        <v>16</v>
      </c>
      <c r="Y3600" s="62">
        <v>8953.6</v>
      </c>
      <c r="Z3600" s="62">
        <v>1430</v>
      </c>
      <c r="AA3600" s="62">
        <v>7665</v>
      </c>
      <c r="AB3600" s="62">
        <v>26.61</v>
      </c>
      <c r="AC3600" s="62">
        <v>59.58</v>
      </c>
    </row>
    <row r="3601" spans="1:29" x14ac:dyDescent="0.25">
      <c r="A3601" s="61" t="s">
        <v>163</v>
      </c>
      <c r="B3601" s="61" t="s">
        <v>164</v>
      </c>
      <c r="C3601" s="62">
        <v>2017</v>
      </c>
      <c r="D3601" s="61" t="s">
        <v>86</v>
      </c>
      <c r="E3601" s="62">
        <v>32</v>
      </c>
      <c r="F3601" s="62">
        <v>11998</v>
      </c>
      <c r="G3601" s="62">
        <v>2613</v>
      </c>
      <c r="H3601" s="62">
        <v>6.8</v>
      </c>
      <c r="I3601" s="62">
        <v>374.94</v>
      </c>
      <c r="J3601" s="62">
        <v>11158.14</v>
      </c>
      <c r="K3601" s="62">
        <v>28074.68</v>
      </c>
      <c r="L3601" s="62">
        <v>17617</v>
      </c>
      <c r="M3601" s="62">
        <v>45.88</v>
      </c>
      <c r="N3601" s="62">
        <v>877.33</v>
      </c>
      <c r="O3601" s="62">
        <v>338561.05</v>
      </c>
      <c r="P3601" s="63"/>
      <c r="Q3601" s="63"/>
      <c r="R3601" s="63"/>
      <c r="S3601" s="63"/>
      <c r="T3601" s="63"/>
      <c r="U3601" s="63"/>
      <c r="V3601" s="63"/>
      <c r="W3601" s="63"/>
      <c r="X3601" s="63"/>
      <c r="Y3601" s="63"/>
      <c r="Z3601" s="62">
        <v>226392</v>
      </c>
      <c r="AA3601" s="62">
        <v>19839</v>
      </c>
      <c r="AB3601" s="62">
        <v>51.66</v>
      </c>
      <c r="AC3601" s="62">
        <v>7074.75</v>
      </c>
    </row>
    <row r="3602" spans="1:29" ht="30" x14ac:dyDescent="0.25">
      <c r="A3602" s="61" t="s">
        <v>151</v>
      </c>
      <c r="B3602" s="61" t="s">
        <v>152</v>
      </c>
      <c r="C3602" s="62">
        <v>2004</v>
      </c>
      <c r="D3602" s="61" t="s">
        <v>78</v>
      </c>
      <c r="E3602" s="62">
        <v>40</v>
      </c>
      <c r="F3602" s="62">
        <v>490881</v>
      </c>
      <c r="G3602" s="62">
        <v>31858</v>
      </c>
      <c r="H3602" s="62">
        <v>66.37</v>
      </c>
      <c r="I3602" s="62">
        <v>12272.03</v>
      </c>
      <c r="J3602" s="62">
        <v>456519.33</v>
      </c>
      <c r="K3602" s="62">
        <v>0</v>
      </c>
      <c r="L3602" s="63"/>
      <c r="M3602" s="63"/>
      <c r="N3602" s="63"/>
      <c r="O3602" s="63"/>
      <c r="P3602" s="63"/>
      <c r="Q3602" s="63"/>
      <c r="R3602" s="63"/>
      <c r="S3602" s="63"/>
      <c r="T3602" s="63"/>
      <c r="U3602" s="63"/>
      <c r="V3602" s="63"/>
      <c r="W3602" s="63"/>
      <c r="X3602" s="63"/>
      <c r="Y3602" s="63"/>
      <c r="Z3602" s="62">
        <v>1174.29</v>
      </c>
      <c r="AA3602" s="62">
        <v>6469</v>
      </c>
      <c r="AB3602" s="62">
        <v>13.48</v>
      </c>
      <c r="AC3602" s="62">
        <v>29.36</v>
      </c>
    </row>
    <row r="3603" spans="1:29" ht="30" x14ac:dyDescent="0.25">
      <c r="A3603" s="61" t="s">
        <v>233</v>
      </c>
      <c r="B3603" s="61" t="s">
        <v>234</v>
      </c>
      <c r="C3603" s="62">
        <v>2011</v>
      </c>
      <c r="D3603" s="61" t="s">
        <v>78</v>
      </c>
      <c r="E3603" s="62">
        <v>52</v>
      </c>
      <c r="F3603" s="62">
        <v>30803</v>
      </c>
      <c r="G3603" s="62">
        <v>5307</v>
      </c>
      <c r="H3603" s="62">
        <v>8.5</v>
      </c>
      <c r="I3603" s="62">
        <v>592.37</v>
      </c>
      <c r="J3603" s="62">
        <v>28646.79</v>
      </c>
      <c r="K3603" s="62">
        <v>28669.25</v>
      </c>
      <c r="L3603" s="62">
        <v>50480</v>
      </c>
      <c r="M3603" s="62">
        <v>80.900000000000006</v>
      </c>
      <c r="N3603" s="63"/>
      <c r="O3603" s="63"/>
      <c r="P3603" s="63"/>
      <c r="Q3603" s="63"/>
      <c r="R3603" s="63"/>
      <c r="S3603" s="63"/>
      <c r="T3603" s="63"/>
      <c r="U3603" s="63"/>
      <c r="V3603" s="63"/>
      <c r="W3603" s="63"/>
      <c r="X3603" s="63"/>
      <c r="Y3603" s="63"/>
      <c r="Z3603" s="62">
        <v>1328.79</v>
      </c>
      <c r="AA3603" s="62">
        <v>19433</v>
      </c>
      <c r="AB3603" s="62">
        <v>31.14</v>
      </c>
      <c r="AC3603" s="62">
        <v>25.55</v>
      </c>
    </row>
    <row r="3604" spans="1:29" ht="45" x14ac:dyDescent="0.25">
      <c r="A3604" s="61" t="s">
        <v>334</v>
      </c>
      <c r="B3604" s="61" t="s">
        <v>335</v>
      </c>
      <c r="C3604" s="62">
        <v>2006</v>
      </c>
      <c r="D3604" s="61" t="s">
        <v>99</v>
      </c>
      <c r="E3604" s="62">
        <v>32</v>
      </c>
      <c r="F3604" s="62">
        <v>188000</v>
      </c>
      <c r="G3604" s="62">
        <v>28533</v>
      </c>
      <c r="H3604" s="62">
        <v>74.3</v>
      </c>
      <c r="I3604" s="62">
        <v>5875</v>
      </c>
      <c r="J3604" s="62">
        <v>174840</v>
      </c>
      <c r="K3604" s="62">
        <v>0</v>
      </c>
      <c r="L3604" s="63"/>
      <c r="M3604" s="63"/>
      <c r="N3604" s="63"/>
      <c r="O3604" s="63"/>
      <c r="P3604" s="62">
        <v>4891</v>
      </c>
      <c r="Q3604" s="62">
        <v>6033</v>
      </c>
      <c r="R3604" s="62">
        <v>15.71</v>
      </c>
      <c r="S3604" s="62">
        <v>152</v>
      </c>
      <c r="T3604" s="62">
        <v>61964.08</v>
      </c>
      <c r="U3604" s="63"/>
      <c r="V3604" s="63"/>
      <c r="W3604" s="63"/>
      <c r="X3604" s="63"/>
      <c r="Y3604" s="63"/>
      <c r="Z3604" s="62">
        <v>823.47</v>
      </c>
      <c r="AA3604" s="62">
        <v>4443</v>
      </c>
      <c r="AB3604" s="62">
        <v>11.57</v>
      </c>
      <c r="AC3604" s="62">
        <v>25.73</v>
      </c>
    </row>
    <row r="3605" spans="1:29" x14ac:dyDescent="0.25">
      <c r="A3605" s="61" t="s">
        <v>354</v>
      </c>
      <c r="B3605" s="61" t="s">
        <v>355</v>
      </c>
      <c r="C3605" s="62">
        <v>2008</v>
      </c>
      <c r="D3605" s="61" t="s">
        <v>72</v>
      </c>
      <c r="E3605" s="62">
        <v>28</v>
      </c>
      <c r="F3605" s="62">
        <v>78879</v>
      </c>
      <c r="G3605" s="62">
        <v>15206</v>
      </c>
      <c r="H3605" s="62">
        <v>45.26</v>
      </c>
      <c r="I3605" s="62">
        <v>2817.11</v>
      </c>
      <c r="J3605" s="62">
        <v>73357.47</v>
      </c>
      <c r="K3605" s="62">
        <v>10323.959999999999</v>
      </c>
      <c r="L3605" s="62">
        <v>13217</v>
      </c>
      <c r="M3605" s="62">
        <v>39.340000000000003</v>
      </c>
      <c r="N3605" s="62">
        <v>368.71</v>
      </c>
      <c r="O3605" s="62">
        <v>124499.7</v>
      </c>
      <c r="P3605" s="63"/>
      <c r="Q3605" s="63"/>
      <c r="R3605" s="63"/>
      <c r="S3605" s="63"/>
      <c r="T3605" s="63"/>
      <c r="U3605" s="63"/>
      <c r="V3605" s="63"/>
      <c r="W3605" s="63"/>
      <c r="X3605" s="63"/>
      <c r="Y3605" s="63"/>
      <c r="Z3605" s="62">
        <v>118997</v>
      </c>
      <c r="AA3605" s="62">
        <v>2479</v>
      </c>
      <c r="AB3605" s="62">
        <v>7.38</v>
      </c>
      <c r="AC3605" s="62">
        <v>4249.8900000000003</v>
      </c>
    </row>
    <row r="3606" spans="1:29" ht="30" x14ac:dyDescent="0.25">
      <c r="A3606" s="61" t="s">
        <v>500</v>
      </c>
      <c r="B3606" s="61" t="s">
        <v>501</v>
      </c>
      <c r="C3606" s="62">
        <v>2014</v>
      </c>
      <c r="D3606" s="61" t="s">
        <v>99</v>
      </c>
      <c r="E3606" s="62">
        <v>36</v>
      </c>
      <c r="F3606" s="62">
        <v>139070</v>
      </c>
      <c r="G3606" s="62">
        <v>17362</v>
      </c>
      <c r="H3606" s="62">
        <v>40.19</v>
      </c>
      <c r="I3606" s="62">
        <v>3863.06</v>
      </c>
      <c r="J3606" s="62">
        <v>129335.1</v>
      </c>
      <c r="K3606" s="62">
        <v>6567</v>
      </c>
      <c r="L3606" s="62">
        <v>8504</v>
      </c>
      <c r="M3606" s="62">
        <v>19.690000000000001</v>
      </c>
      <c r="N3606" s="63"/>
      <c r="O3606" s="63"/>
      <c r="P3606" s="63"/>
      <c r="Q3606" s="63"/>
      <c r="R3606" s="63"/>
      <c r="S3606" s="63"/>
      <c r="T3606" s="63"/>
      <c r="U3606" s="63"/>
      <c r="V3606" s="63"/>
      <c r="W3606" s="63"/>
      <c r="X3606" s="63"/>
      <c r="Y3606" s="63"/>
      <c r="Z3606" s="62">
        <v>481.25</v>
      </c>
      <c r="AA3606" s="62">
        <v>5028</v>
      </c>
      <c r="AB3606" s="62">
        <v>11.64</v>
      </c>
      <c r="AC3606" s="62">
        <v>13.37</v>
      </c>
    </row>
    <row r="3607" spans="1:29" x14ac:dyDescent="0.25">
      <c r="A3607" s="61" t="s">
        <v>144</v>
      </c>
      <c r="B3607" s="61" t="s">
        <v>145</v>
      </c>
      <c r="C3607" s="62">
        <v>2007</v>
      </c>
      <c r="D3607" s="61" t="s">
        <v>89</v>
      </c>
      <c r="E3607" s="62">
        <v>58</v>
      </c>
      <c r="F3607" s="62">
        <v>238382</v>
      </c>
      <c r="G3607" s="62">
        <v>44963</v>
      </c>
      <c r="H3607" s="62">
        <v>64.599999999999994</v>
      </c>
      <c r="I3607" s="62">
        <v>4110.03</v>
      </c>
      <c r="J3607" s="62">
        <v>221695.26</v>
      </c>
      <c r="K3607" s="62">
        <v>19360.810000000001</v>
      </c>
      <c r="L3607" s="62">
        <v>24119</v>
      </c>
      <c r="M3607" s="62">
        <v>34.65</v>
      </c>
      <c r="N3607" s="62">
        <v>333.81</v>
      </c>
      <c r="O3607" s="62">
        <v>233477.87</v>
      </c>
      <c r="P3607" s="63"/>
      <c r="Q3607" s="63"/>
      <c r="R3607" s="63"/>
      <c r="S3607" s="63"/>
      <c r="T3607" s="63"/>
      <c r="U3607" s="63"/>
      <c r="V3607" s="63"/>
      <c r="W3607" s="63"/>
      <c r="X3607" s="63"/>
      <c r="Y3607" s="63"/>
      <c r="Z3607" s="62">
        <v>1969</v>
      </c>
      <c r="AA3607" s="62">
        <v>61676</v>
      </c>
      <c r="AB3607" s="62">
        <v>88.61</v>
      </c>
      <c r="AC3607" s="62">
        <v>33.950000000000003</v>
      </c>
    </row>
    <row r="3608" spans="1:29" x14ac:dyDescent="0.25">
      <c r="A3608" s="61" t="s">
        <v>251</v>
      </c>
      <c r="B3608" s="61" t="s">
        <v>252</v>
      </c>
      <c r="C3608" s="62">
        <v>2003</v>
      </c>
      <c r="D3608" s="61" t="s">
        <v>89</v>
      </c>
      <c r="E3608" s="62">
        <v>56</v>
      </c>
      <c r="F3608" s="62">
        <v>300040</v>
      </c>
      <c r="G3608" s="62">
        <v>30727</v>
      </c>
      <c r="H3608" s="62">
        <v>45.72</v>
      </c>
      <c r="I3608" s="62">
        <v>5357.86</v>
      </c>
      <c r="J3608" s="62">
        <v>279037.2</v>
      </c>
      <c r="K3608" s="62">
        <v>0</v>
      </c>
      <c r="L3608" s="63"/>
      <c r="M3608" s="63"/>
      <c r="N3608" s="63"/>
      <c r="O3608" s="63"/>
      <c r="P3608" s="63"/>
      <c r="Q3608" s="63"/>
      <c r="R3608" s="63"/>
      <c r="S3608" s="63"/>
      <c r="T3608" s="63"/>
      <c r="U3608" s="63"/>
      <c r="V3608" s="63"/>
      <c r="W3608" s="63"/>
      <c r="X3608" s="63"/>
      <c r="Y3608" s="63"/>
      <c r="Z3608" s="62">
        <v>1116</v>
      </c>
      <c r="AA3608" s="62">
        <v>8928</v>
      </c>
      <c r="AB3608" s="62">
        <v>13.29</v>
      </c>
      <c r="AC3608" s="62">
        <v>19.93</v>
      </c>
    </row>
    <row r="3609" spans="1:29" ht="30" x14ac:dyDescent="0.25">
      <c r="A3609" s="61" t="s">
        <v>520</v>
      </c>
      <c r="B3609" s="61" t="s">
        <v>521</v>
      </c>
      <c r="C3609" s="62">
        <v>2017</v>
      </c>
      <c r="D3609" s="61" t="s">
        <v>86</v>
      </c>
      <c r="E3609" s="62">
        <v>10</v>
      </c>
      <c r="F3609" s="63"/>
      <c r="G3609" s="63"/>
      <c r="H3609" s="63"/>
      <c r="I3609" s="63"/>
      <c r="J3609" s="63"/>
      <c r="K3609" s="62">
        <v>0</v>
      </c>
      <c r="L3609" s="63"/>
      <c r="M3609" s="63"/>
      <c r="N3609" s="63"/>
      <c r="O3609" s="63"/>
      <c r="P3609" s="63"/>
      <c r="Q3609" s="63"/>
      <c r="R3609" s="63"/>
      <c r="S3609" s="63"/>
      <c r="T3609" s="63"/>
      <c r="U3609" s="63"/>
      <c r="V3609" s="63"/>
      <c r="W3609" s="63"/>
      <c r="X3609" s="63"/>
      <c r="Y3609" s="63"/>
      <c r="Z3609" s="62">
        <v>28569</v>
      </c>
      <c r="AA3609" s="62">
        <v>4995</v>
      </c>
      <c r="AB3609" s="62">
        <v>41.63</v>
      </c>
      <c r="AC3609" s="62">
        <v>2856.9</v>
      </c>
    </row>
    <row r="3610" spans="1:29" ht="45" x14ac:dyDescent="0.25">
      <c r="A3610" s="61" t="s">
        <v>334</v>
      </c>
      <c r="B3610" s="61" t="s">
        <v>335</v>
      </c>
      <c r="C3610" s="62">
        <v>2017</v>
      </c>
      <c r="D3610" s="61" t="s">
        <v>78</v>
      </c>
      <c r="E3610" s="62">
        <v>32</v>
      </c>
      <c r="F3610" s="62">
        <v>256720</v>
      </c>
      <c r="G3610" s="62">
        <v>34653</v>
      </c>
      <c r="H3610" s="62">
        <v>90.24</v>
      </c>
      <c r="I3610" s="62">
        <v>8022.5</v>
      </c>
      <c r="J3610" s="62">
        <v>238749.6</v>
      </c>
      <c r="K3610" s="62">
        <v>0</v>
      </c>
      <c r="L3610" s="63"/>
      <c r="M3610" s="63"/>
      <c r="N3610" s="63"/>
      <c r="O3610" s="63"/>
      <c r="P3610" s="63"/>
      <c r="Q3610" s="63"/>
      <c r="R3610" s="63"/>
      <c r="S3610" s="63"/>
      <c r="T3610" s="63"/>
      <c r="U3610" s="63"/>
      <c r="V3610" s="63"/>
      <c r="W3610" s="63"/>
      <c r="X3610" s="63"/>
      <c r="Y3610" s="63"/>
      <c r="Z3610" s="62">
        <v>85.49</v>
      </c>
      <c r="AA3610" s="62">
        <v>1164</v>
      </c>
      <c r="AB3610" s="62">
        <v>3.03</v>
      </c>
      <c r="AC3610" s="62">
        <v>2.67</v>
      </c>
    </row>
    <row r="3611" spans="1:29" x14ac:dyDescent="0.25">
      <c r="A3611" s="61" t="s">
        <v>126</v>
      </c>
      <c r="B3611" s="61" t="s">
        <v>127</v>
      </c>
      <c r="C3611" s="62">
        <v>2016</v>
      </c>
      <c r="D3611" s="61" t="s">
        <v>468</v>
      </c>
      <c r="E3611" s="62">
        <v>85</v>
      </c>
      <c r="F3611" s="62">
        <v>311312</v>
      </c>
      <c r="G3611" s="62">
        <v>64013</v>
      </c>
      <c r="H3611" s="62">
        <v>62.76</v>
      </c>
      <c r="I3611" s="62">
        <v>3662.49</v>
      </c>
      <c r="J3611" s="62">
        <v>289520.15999999997</v>
      </c>
      <c r="K3611" s="62">
        <v>44158.1</v>
      </c>
      <c r="L3611" s="62">
        <v>45617</v>
      </c>
      <c r="M3611" s="62">
        <v>44.72</v>
      </c>
      <c r="N3611" s="62">
        <v>519.51</v>
      </c>
      <c r="O3611" s="62">
        <v>532515.76</v>
      </c>
      <c r="P3611" s="63"/>
      <c r="Q3611" s="63"/>
      <c r="R3611" s="63"/>
      <c r="S3611" s="63"/>
      <c r="T3611" s="63"/>
      <c r="U3611" s="63"/>
      <c r="V3611" s="63"/>
      <c r="W3611" s="63"/>
      <c r="X3611" s="63"/>
      <c r="Y3611" s="63"/>
      <c r="Z3611" s="62">
        <v>3382</v>
      </c>
      <c r="AA3611" s="62">
        <v>26930</v>
      </c>
      <c r="AB3611" s="62">
        <v>26.4</v>
      </c>
      <c r="AC3611" s="62">
        <v>39.79</v>
      </c>
    </row>
    <row r="3612" spans="1:29" ht="30" x14ac:dyDescent="0.25">
      <c r="A3612" s="61" t="s">
        <v>115</v>
      </c>
      <c r="B3612" s="61" t="s">
        <v>116</v>
      </c>
      <c r="C3612" s="62">
        <v>2015</v>
      </c>
      <c r="D3612" s="61" t="s">
        <v>72</v>
      </c>
      <c r="E3612" s="62">
        <v>100</v>
      </c>
      <c r="F3612" s="62">
        <v>858720</v>
      </c>
      <c r="G3612" s="62">
        <v>122777</v>
      </c>
      <c r="H3612" s="62">
        <v>102.31</v>
      </c>
      <c r="I3612" s="62">
        <v>8587.2000000000007</v>
      </c>
      <c r="J3612" s="62">
        <v>798609.6</v>
      </c>
      <c r="K3612" s="62">
        <v>0</v>
      </c>
      <c r="L3612" s="63"/>
      <c r="M3612" s="63"/>
      <c r="N3612" s="63"/>
      <c r="O3612" s="63"/>
      <c r="P3612" s="63"/>
      <c r="Q3612" s="63"/>
      <c r="R3612" s="63"/>
      <c r="S3612" s="63"/>
      <c r="T3612" s="63"/>
      <c r="U3612" s="63"/>
      <c r="V3612" s="63"/>
      <c r="W3612" s="63"/>
      <c r="X3612" s="63"/>
      <c r="Y3612" s="63"/>
      <c r="Z3612" s="62">
        <v>250000</v>
      </c>
      <c r="AA3612" s="62">
        <v>37377</v>
      </c>
      <c r="AB3612" s="62">
        <v>31.15</v>
      </c>
      <c r="AC3612" s="62">
        <v>2500</v>
      </c>
    </row>
    <row r="3613" spans="1:29" ht="30" x14ac:dyDescent="0.25">
      <c r="A3613" s="61" t="s">
        <v>269</v>
      </c>
      <c r="B3613" s="61" t="s">
        <v>270</v>
      </c>
      <c r="C3613" s="62">
        <v>2005</v>
      </c>
      <c r="D3613" s="61" t="s">
        <v>78</v>
      </c>
      <c r="E3613" s="62">
        <v>113</v>
      </c>
      <c r="F3613" s="62">
        <v>1221360</v>
      </c>
      <c r="G3613" s="62">
        <v>113534</v>
      </c>
      <c r="H3613" s="62">
        <v>83.73</v>
      </c>
      <c r="I3613" s="62">
        <v>10808.5</v>
      </c>
      <c r="J3613" s="62">
        <v>1135864.8</v>
      </c>
      <c r="K3613" s="62">
        <v>0</v>
      </c>
      <c r="L3613" s="63"/>
      <c r="M3613" s="63"/>
      <c r="N3613" s="63"/>
      <c r="O3613" s="63"/>
      <c r="P3613" s="63"/>
      <c r="Q3613" s="63"/>
      <c r="R3613" s="63"/>
      <c r="S3613" s="63"/>
      <c r="T3613" s="63"/>
      <c r="U3613" s="63"/>
      <c r="V3613" s="63"/>
      <c r="W3613" s="63"/>
      <c r="X3613" s="63"/>
      <c r="Y3613" s="63"/>
      <c r="Z3613" s="62">
        <v>292500</v>
      </c>
      <c r="AA3613" s="62">
        <v>8585</v>
      </c>
      <c r="AB3613" s="62">
        <v>6.33</v>
      </c>
      <c r="AC3613" s="62">
        <v>2588.5</v>
      </c>
    </row>
    <row r="3614" spans="1:29" x14ac:dyDescent="0.25">
      <c r="A3614" s="61" t="s">
        <v>79</v>
      </c>
      <c r="B3614" s="61" t="s">
        <v>80</v>
      </c>
      <c r="C3614" s="62">
        <v>2009</v>
      </c>
      <c r="D3614" s="61" t="s">
        <v>175</v>
      </c>
      <c r="E3614" s="62">
        <v>8</v>
      </c>
      <c r="F3614" s="62">
        <v>6693</v>
      </c>
      <c r="G3614" s="62">
        <v>1130</v>
      </c>
      <c r="H3614" s="62">
        <v>11.77</v>
      </c>
      <c r="I3614" s="62">
        <v>836.63</v>
      </c>
      <c r="J3614" s="62">
        <v>6224.49</v>
      </c>
      <c r="K3614" s="62">
        <v>0</v>
      </c>
      <c r="L3614" s="63"/>
      <c r="M3614" s="63"/>
      <c r="N3614" s="63"/>
      <c r="O3614" s="63"/>
      <c r="P3614" s="63"/>
      <c r="Q3614" s="63"/>
      <c r="R3614" s="63"/>
      <c r="S3614" s="63"/>
      <c r="T3614" s="63"/>
      <c r="U3614" s="63"/>
      <c r="V3614" s="63"/>
      <c r="W3614" s="63"/>
      <c r="X3614" s="63"/>
      <c r="Y3614" s="63"/>
      <c r="Z3614" s="62">
        <v>93785</v>
      </c>
      <c r="AA3614" s="62">
        <v>4688</v>
      </c>
      <c r="AB3614" s="62">
        <v>48.83</v>
      </c>
      <c r="AC3614" s="62">
        <v>11723.13</v>
      </c>
    </row>
    <row r="3615" spans="1:29" ht="30" x14ac:dyDescent="0.25">
      <c r="A3615" s="61" t="s">
        <v>283</v>
      </c>
      <c r="B3615" s="61" t="s">
        <v>284</v>
      </c>
      <c r="C3615" s="62">
        <v>2003</v>
      </c>
      <c r="D3615" s="61" t="s">
        <v>301</v>
      </c>
      <c r="E3615" s="62">
        <v>53</v>
      </c>
      <c r="F3615" s="62">
        <v>45000</v>
      </c>
      <c r="G3615" s="62">
        <v>7331</v>
      </c>
      <c r="H3615" s="62">
        <v>11.53</v>
      </c>
      <c r="I3615" s="62">
        <v>849.06</v>
      </c>
      <c r="J3615" s="62">
        <v>41850</v>
      </c>
      <c r="K3615" s="62">
        <v>430.65</v>
      </c>
      <c r="L3615" s="62">
        <v>3650</v>
      </c>
      <c r="M3615" s="62">
        <v>5.74</v>
      </c>
      <c r="N3615" s="63"/>
      <c r="O3615" s="63"/>
      <c r="P3615" s="63"/>
      <c r="Q3615" s="63"/>
      <c r="R3615" s="63"/>
      <c r="S3615" s="63"/>
      <c r="T3615" s="63"/>
      <c r="U3615" s="63"/>
      <c r="V3615" s="63"/>
      <c r="W3615" s="63"/>
      <c r="X3615" s="63"/>
      <c r="Y3615" s="63"/>
      <c r="Z3615" s="62">
        <v>1618.61</v>
      </c>
      <c r="AA3615" s="62">
        <v>88734</v>
      </c>
      <c r="AB3615" s="62">
        <v>139.52000000000001</v>
      </c>
      <c r="AC3615" s="62">
        <v>30.54</v>
      </c>
    </row>
    <row r="3616" spans="1:29" ht="30" x14ac:dyDescent="0.25">
      <c r="A3616" s="61" t="s">
        <v>218</v>
      </c>
      <c r="B3616" s="61" t="s">
        <v>219</v>
      </c>
      <c r="C3616" s="62">
        <v>2016</v>
      </c>
      <c r="D3616" s="61" t="s">
        <v>75</v>
      </c>
      <c r="E3616" s="62">
        <v>8</v>
      </c>
      <c r="F3616" s="62">
        <v>2315</v>
      </c>
      <c r="G3616" s="62">
        <v>644</v>
      </c>
      <c r="H3616" s="62">
        <v>6.71</v>
      </c>
      <c r="I3616" s="62">
        <v>289.38</v>
      </c>
      <c r="J3616" s="62">
        <v>2152.9499999999998</v>
      </c>
      <c r="K3616" s="62">
        <v>5.82</v>
      </c>
      <c r="L3616" s="62">
        <v>9</v>
      </c>
      <c r="M3616" s="62">
        <v>0.09</v>
      </c>
      <c r="N3616" s="62">
        <v>0.73</v>
      </c>
      <c r="O3616" s="62">
        <v>70.180000000000007</v>
      </c>
      <c r="P3616" s="63"/>
      <c r="Q3616" s="63"/>
      <c r="R3616" s="63"/>
      <c r="S3616" s="63"/>
      <c r="T3616" s="63"/>
      <c r="U3616" s="63"/>
      <c r="V3616" s="63"/>
      <c r="W3616" s="63"/>
      <c r="X3616" s="63"/>
      <c r="Y3616" s="63"/>
      <c r="Z3616" s="62">
        <v>618</v>
      </c>
      <c r="AA3616" s="62">
        <v>10226</v>
      </c>
      <c r="AB3616" s="62">
        <v>106.52</v>
      </c>
      <c r="AC3616" s="62">
        <v>77.25</v>
      </c>
    </row>
    <row r="3617" spans="1:29" ht="45" x14ac:dyDescent="0.25">
      <c r="A3617" s="61" t="s">
        <v>109</v>
      </c>
      <c r="B3617" s="61" t="s">
        <v>110</v>
      </c>
      <c r="C3617" s="62">
        <v>2017</v>
      </c>
      <c r="D3617" s="61" t="s">
        <v>94</v>
      </c>
      <c r="E3617" s="62">
        <v>4</v>
      </c>
      <c r="F3617" s="62">
        <v>305</v>
      </c>
      <c r="G3617" s="62">
        <v>72</v>
      </c>
      <c r="H3617" s="62">
        <v>1.5</v>
      </c>
      <c r="I3617" s="62">
        <v>76.25</v>
      </c>
      <c r="J3617" s="62">
        <v>283.64999999999998</v>
      </c>
      <c r="K3617" s="62">
        <v>0</v>
      </c>
      <c r="L3617" s="63"/>
      <c r="M3617" s="63"/>
      <c r="N3617" s="63"/>
      <c r="O3617" s="63"/>
      <c r="P3617" s="62">
        <v>858</v>
      </c>
      <c r="Q3617" s="62">
        <v>1522</v>
      </c>
      <c r="R3617" s="62">
        <v>31.71</v>
      </c>
      <c r="S3617" s="62">
        <v>214</v>
      </c>
      <c r="T3617" s="62">
        <v>10870</v>
      </c>
      <c r="U3617" s="62">
        <v>1599</v>
      </c>
      <c r="V3617" s="62">
        <v>3328</v>
      </c>
      <c r="W3617" s="62">
        <v>69.33</v>
      </c>
      <c r="X3617" s="62">
        <v>399</v>
      </c>
      <c r="Y3617" s="62">
        <v>35792.019999999997</v>
      </c>
      <c r="Z3617" s="62">
        <v>18342</v>
      </c>
      <c r="AA3617" s="62">
        <v>1656</v>
      </c>
      <c r="AB3617" s="62">
        <v>34.5</v>
      </c>
      <c r="AC3617" s="62">
        <v>4585.5</v>
      </c>
    </row>
    <row r="3618" spans="1:29" x14ac:dyDescent="0.25">
      <c r="A3618" s="61" t="s">
        <v>202</v>
      </c>
      <c r="B3618" s="61" t="s">
        <v>203</v>
      </c>
      <c r="C3618" s="62">
        <v>2018</v>
      </c>
      <c r="D3618" s="61" t="s">
        <v>75</v>
      </c>
      <c r="E3618" s="62">
        <v>6</v>
      </c>
      <c r="F3618" s="62">
        <v>6992</v>
      </c>
      <c r="G3618" s="62">
        <v>1831</v>
      </c>
      <c r="H3618" s="62">
        <v>25.43</v>
      </c>
      <c r="I3618" s="62">
        <v>1165.33</v>
      </c>
      <c r="J3618" s="62">
        <v>6502.56</v>
      </c>
      <c r="K3618" s="62">
        <v>0</v>
      </c>
      <c r="L3618" s="63"/>
      <c r="M3618" s="63"/>
      <c r="N3618" s="63"/>
      <c r="O3618" s="63"/>
      <c r="P3618" s="63"/>
      <c r="Q3618" s="63"/>
      <c r="R3618" s="63"/>
      <c r="S3618" s="63"/>
      <c r="T3618" s="63"/>
      <c r="U3618" s="63"/>
      <c r="V3618" s="63"/>
      <c r="W3618" s="63"/>
      <c r="X3618" s="63"/>
      <c r="Y3618" s="63"/>
      <c r="Z3618" s="62">
        <v>14916</v>
      </c>
      <c r="AA3618" s="62">
        <v>987</v>
      </c>
      <c r="AB3618" s="62">
        <v>13.71</v>
      </c>
      <c r="AC3618" s="62">
        <v>2486</v>
      </c>
    </row>
    <row r="3619" spans="1:29" x14ac:dyDescent="0.25">
      <c r="A3619" s="61" t="s">
        <v>376</v>
      </c>
      <c r="B3619" s="61" t="s">
        <v>377</v>
      </c>
      <c r="C3619" s="62">
        <v>2017</v>
      </c>
      <c r="D3619" s="61" t="s">
        <v>99</v>
      </c>
      <c r="E3619" s="62">
        <v>40</v>
      </c>
      <c r="F3619" s="62">
        <v>113040</v>
      </c>
      <c r="G3619" s="62">
        <v>21138</v>
      </c>
      <c r="H3619" s="62">
        <v>44.04</v>
      </c>
      <c r="I3619" s="62">
        <v>2826</v>
      </c>
      <c r="J3619" s="62">
        <v>105127.2</v>
      </c>
      <c r="K3619" s="62">
        <v>18097.96</v>
      </c>
      <c r="L3619" s="62">
        <v>20505</v>
      </c>
      <c r="M3619" s="62">
        <v>42.72</v>
      </c>
      <c r="N3619" s="62">
        <v>452.45</v>
      </c>
      <c r="O3619" s="62">
        <v>218248.77</v>
      </c>
      <c r="P3619" s="63"/>
      <c r="Q3619" s="63"/>
      <c r="R3619" s="63"/>
      <c r="S3619" s="63"/>
      <c r="T3619" s="63"/>
      <c r="U3619" s="63"/>
      <c r="V3619" s="63"/>
      <c r="W3619" s="63"/>
      <c r="X3619" s="63"/>
      <c r="Y3619" s="63"/>
      <c r="Z3619" s="62">
        <v>218951</v>
      </c>
      <c r="AA3619" s="62">
        <v>16587</v>
      </c>
      <c r="AB3619" s="62">
        <v>34.56</v>
      </c>
      <c r="AC3619" s="62">
        <v>5473.78</v>
      </c>
    </row>
    <row r="3620" spans="1:29" ht="30" x14ac:dyDescent="0.25">
      <c r="A3620" s="61" t="s">
        <v>188</v>
      </c>
      <c r="B3620" s="61" t="s">
        <v>189</v>
      </c>
      <c r="C3620" s="62">
        <v>2009</v>
      </c>
      <c r="D3620" s="61" t="s">
        <v>441</v>
      </c>
      <c r="E3620" s="62">
        <v>10</v>
      </c>
      <c r="F3620" s="62">
        <v>67183</v>
      </c>
      <c r="G3620" s="62">
        <v>14676</v>
      </c>
      <c r="H3620" s="62">
        <v>122.3</v>
      </c>
      <c r="I3620" s="62">
        <v>6718.3</v>
      </c>
      <c r="J3620" s="62">
        <v>62480.19</v>
      </c>
      <c r="K3620" s="62">
        <v>10913.68</v>
      </c>
      <c r="L3620" s="62">
        <v>19325</v>
      </c>
      <c r="M3620" s="62">
        <v>161.04</v>
      </c>
      <c r="N3620" s="62">
        <v>1091.3699999999999</v>
      </c>
      <c r="O3620" s="62">
        <v>131611.29</v>
      </c>
      <c r="P3620" s="63"/>
      <c r="Q3620" s="63"/>
      <c r="R3620" s="63"/>
      <c r="S3620" s="63"/>
      <c r="T3620" s="63"/>
      <c r="U3620" s="63"/>
      <c r="V3620" s="63"/>
      <c r="W3620" s="63"/>
      <c r="X3620" s="63"/>
      <c r="Y3620" s="63"/>
      <c r="Z3620" s="62">
        <v>1237</v>
      </c>
      <c r="AA3620" s="62">
        <v>7840</v>
      </c>
      <c r="AB3620" s="62">
        <v>65.33</v>
      </c>
      <c r="AC3620" s="62">
        <v>123.7</v>
      </c>
    </row>
    <row r="3621" spans="1:29" x14ac:dyDescent="0.25">
      <c r="A3621" s="61" t="s">
        <v>321</v>
      </c>
      <c r="B3621" s="61" t="s">
        <v>322</v>
      </c>
      <c r="C3621" s="62">
        <v>2016</v>
      </c>
      <c r="D3621" s="61" t="s">
        <v>323</v>
      </c>
      <c r="E3621" s="62">
        <v>62</v>
      </c>
      <c r="F3621" s="62">
        <v>213946</v>
      </c>
      <c r="G3621" s="62">
        <v>38576</v>
      </c>
      <c r="H3621" s="62">
        <v>51.85</v>
      </c>
      <c r="I3621" s="62">
        <v>3450.74</v>
      </c>
      <c r="J3621" s="62">
        <v>198969.78</v>
      </c>
      <c r="K3621" s="62">
        <v>13232.12</v>
      </c>
      <c r="L3621" s="62">
        <v>14176</v>
      </c>
      <c r="M3621" s="62">
        <v>19.05</v>
      </c>
      <c r="N3621" s="62">
        <v>213.42</v>
      </c>
      <c r="O3621" s="62">
        <v>159570.07999999999</v>
      </c>
      <c r="P3621" s="63"/>
      <c r="Q3621" s="63"/>
      <c r="R3621" s="63"/>
      <c r="S3621" s="63"/>
      <c r="T3621" s="63"/>
      <c r="U3621" s="63"/>
      <c r="V3621" s="63"/>
      <c r="W3621" s="63"/>
      <c r="X3621" s="63"/>
      <c r="Y3621" s="63"/>
      <c r="Z3621" s="62">
        <v>809279.33</v>
      </c>
      <c r="AA3621" s="62">
        <v>6758</v>
      </c>
      <c r="AB3621" s="62">
        <v>9.08</v>
      </c>
      <c r="AC3621" s="62">
        <v>13052.89</v>
      </c>
    </row>
    <row r="3622" spans="1:29" ht="30" x14ac:dyDescent="0.25">
      <c r="A3622" s="61" t="s">
        <v>446</v>
      </c>
      <c r="B3622" s="61" t="s">
        <v>447</v>
      </c>
      <c r="C3622" s="62">
        <v>2011</v>
      </c>
      <c r="D3622" s="61" t="s">
        <v>78</v>
      </c>
      <c r="E3622" s="62">
        <v>72</v>
      </c>
      <c r="F3622" s="62">
        <v>700800</v>
      </c>
      <c r="G3622" s="62">
        <v>89657</v>
      </c>
      <c r="H3622" s="62">
        <v>103.77</v>
      </c>
      <c r="I3622" s="62">
        <v>9733.33</v>
      </c>
      <c r="J3622" s="62">
        <v>651744</v>
      </c>
      <c r="K3622" s="62">
        <v>0</v>
      </c>
      <c r="L3622" s="63"/>
      <c r="M3622" s="63"/>
      <c r="N3622" s="63"/>
      <c r="O3622" s="63"/>
      <c r="P3622" s="62">
        <v>3055</v>
      </c>
      <c r="Q3622" s="62">
        <v>10583</v>
      </c>
      <c r="R3622" s="62">
        <v>12.25</v>
      </c>
      <c r="S3622" s="62">
        <v>42</v>
      </c>
      <c r="T3622" s="62">
        <v>38703.800000000003</v>
      </c>
      <c r="U3622" s="63"/>
      <c r="V3622" s="63"/>
      <c r="W3622" s="63"/>
      <c r="X3622" s="63"/>
      <c r="Y3622" s="63"/>
      <c r="Z3622" s="62">
        <v>1826648</v>
      </c>
      <c r="AA3622" s="62">
        <v>94973</v>
      </c>
      <c r="AB3622" s="62">
        <v>109.92</v>
      </c>
      <c r="AC3622" s="62">
        <v>25370.11</v>
      </c>
    </row>
    <row r="3623" spans="1:29" ht="30" x14ac:dyDescent="0.25">
      <c r="A3623" s="61" t="s">
        <v>237</v>
      </c>
      <c r="B3623" s="61" t="s">
        <v>238</v>
      </c>
      <c r="C3623" s="62">
        <v>2011</v>
      </c>
      <c r="D3623" s="61" t="s">
        <v>301</v>
      </c>
      <c r="E3623" s="62">
        <v>19</v>
      </c>
      <c r="F3623" s="62">
        <v>75360</v>
      </c>
      <c r="G3623" s="62">
        <v>18210</v>
      </c>
      <c r="H3623" s="62">
        <v>79.87</v>
      </c>
      <c r="I3623" s="62">
        <v>3966.32</v>
      </c>
      <c r="J3623" s="62">
        <v>70084.800000000003</v>
      </c>
      <c r="K3623" s="62">
        <v>5499.95</v>
      </c>
      <c r="L3623" s="62">
        <v>7606</v>
      </c>
      <c r="M3623" s="62">
        <v>33.36</v>
      </c>
      <c r="N3623" s="62">
        <v>289.47000000000003</v>
      </c>
      <c r="O3623" s="62">
        <v>66325.53</v>
      </c>
      <c r="P3623" s="63"/>
      <c r="Q3623" s="63"/>
      <c r="R3623" s="63"/>
      <c r="S3623" s="63"/>
      <c r="T3623" s="63"/>
      <c r="U3623" s="63"/>
      <c r="V3623" s="63"/>
      <c r="W3623" s="63"/>
      <c r="X3623" s="63"/>
      <c r="Y3623" s="63"/>
      <c r="Z3623" s="62">
        <v>40800</v>
      </c>
      <c r="AA3623" s="62">
        <v>3984</v>
      </c>
      <c r="AB3623" s="62">
        <v>17.47</v>
      </c>
      <c r="AC3623" s="62">
        <v>2147.37</v>
      </c>
    </row>
    <row r="3624" spans="1:29" ht="30" x14ac:dyDescent="0.25">
      <c r="A3624" s="61" t="s">
        <v>122</v>
      </c>
      <c r="B3624" s="61" t="s">
        <v>123</v>
      </c>
      <c r="C3624" s="62">
        <v>2016</v>
      </c>
      <c r="D3624" s="61" t="s">
        <v>86</v>
      </c>
      <c r="E3624" s="62">
        <v>62</v>
      </c>
      <c r="F3624" s="62">
        <v>29542</v>
      </c>
      <c r="G3624" s="62">
        <v>4059</v>
      </c>
      <c r="H3624" s="62">
        <v>5.46</v>
      </c>
      <c r="I3624" s="62">
        <v>476.48</v>
      </c>
      <c r="J3624" s="62">
        <v>27474.06</v>
      </c>
      <c r="K3624" s="62">
        <v>924</v>
      </c>
      <c r="L3624" s="62">
        <v>1950</v>
      </c>
      <c r="M3624" s="62">
        <v>2.62</v>
      </c>
      <c r="N3624" s="62">
        <v>14.9</v>
      </c>
      <c r="O3624" s="62">
        <v>11142.79</v>
      </c>
      <c r="P3624" s="63"/>
      <c r="Q3624" s="63"/>
      <c r="R3624" s="63"/>
      <c r="S3624" s="63"/>
      <c r="T3624" s="63"/>
      <c r="U3624" s="63"/>
      <c r="V3624" s="63"/>
      <c r="W3624" s="63"/>
      <c r="X3624" s="63"/>
      <c r="Y3624" s="63"/>
      <c r="Z3624" s="62">
        <v>5186.6899999999996</v>
      </c>
      <c r="AA3624" s="62">
        <v>34226</v>
      </c>
      <c r="AB3624" s="62">
        <v>46</v>
      </c>
      <c r="AC3624" s="62">
        <v>83.66</v>
      </c>
    </row>
    <row r="3625" spans="1:29" ht="30" x14ac:dyDescent="0.25">
      <c r="A3625" s="61" t="s">
        <v>342</v>
      </c>
      <c r="B3625" s="61" t="s">
        <v>343</v>
      </c>
      <c r="C3625" s="62">
        <v>2017</v>
      </c>
      <c r="D3625" s="61" t="s">
        <v>78</v>
      </c>
      <c r="E3625" s="62">
        <v>77</v>
      </c>
      <c r="F3625" s="62">
        <v>721000</v>
      </c>
      <c r="G3625" s="62">
        <v>145784</v>
      </c>
      <c r="H3625" s="62">
        <v>157.77000000000001</v>
      </c>
      <c r="I3625" s="62">
        <v>9363.64</v>
      </c>
      <c r="J3625" s="62">
        <v>670530</v>
      </c>
      <c r="K3625" s="62">
        <v>0</v>
      </c>
      <c r="L3625" s="63"/>
      <c r="M3625" s="63"/>
      <c r="N3625" s="63"/>
      <c r="O3625" s="63"/>
      <c r="P3625" s="63"/>
      <c r="Q3625" s="63"/>
      <c r="R3625" s="63"/>
      <c r="S3625" s="63"/>
      <c r="T3625" s="63"/>
      <c r="U3625" s="63"/>
      <c r="V3625" s="63"/>
      <c r="W3625" s="63"/>
      <c r="X3625" s="63"/>
      <c r="Y3625" s="63"/>
      <c r="Z3625" s="62">
        <v>72863</v>
      </c>
      <c r="AA3625" s="62">
        <v>9694</v>
      </c>
      <c r="AB3625" s="62">
        <v>10.49</v>
      </c>
      <c r="AC3625" s="62">
        <v>946.27</v>
      </c>
    </row>
    <row r="3626" spans="1:29" ht="30" x14ac:dyDescent="0.25">
      <c r="A3626" s="61" t="s">
        <v>231</v>
      </c>
      <c r="B3626" s="61" t="s">
        <v>232</v>
      </c>
      <c r="C3626" s="62">
        <v>2003</v>
      </c>
      <c r="D3626" s="61" t="s">
        <v>75</v>
      </c>
      <c r="E3626" s="62">
        <v>80</v>
      </c>
      <c r="F3626" s="62">
        <v>393814</v>
      </c>
      <c r="G3626" s="62">
        <v>28414</v>
      </c>
      <c r="H3626" s="62">
        <v>29.6</v>
      </c>
      <c r="I3626" s="62">
        <v>4922.68</v>
      </c>
      <c r="J3626" s="62">
        <v>366247.02</v>
      </c>
      <c r="K3626" s="62">
        <v>0</v>
      </c>
      <c r="L3626" s="63"/>
      <c r="M3626" s="63"/>
      <c r="N3626" s="63"/>
      <c r="O3626" s="63"/>
      <c r="P3626" s="63"/>
      <c r="Q3626" s="63"/>
      <c r="R3626" s="63"/>
      <c r="S3626" s="63"/>
      <c r="T3626" s="63"/>
      <c r="U3626" s="63"/>
      <c r="V3626" s="63"/>
      <c r="W3626" s="63"/>
      <c r="X3626" s="63"/>
      <c r="Y3626" s="63"/>
      <c r="Z3626" s="62">
        <v>0</v>
      </c>
      <c r="AA3626" s="63"/>
      <c r="AB3626" s="63"/>
      <c r="AC3626" s="62">
        <v>0</v>
      </c>
    </row>
    <row r="3627" spans="1:29" x14ac:dyDescent="0.25">
      <c r="A3627" s="61" t="s">
        <v>338</v>
      </c>
      <c r="B3627" s="61" t="s">
        <v>339</v>
      </c>
      <c r="C3627" s="62">
        <v>2008</v>
      </c>
      <c r="D3627" s="61" t="s">
        <v>99</v>
      </c>
      <c r="E3627" s="62">
        <v>46</v>
      </c>
      <c r="F3627" s="62">
        <v>149352</v>
      </c>
      <c r="G3627" s="62">
        <v>21935</v>
      </c>
      <c r="H3627" s="62">
        <v>39.74</v>
      </c>
      <c r="I3627" s="62">
        <v>3246.78</v>
      </c>
      <c r="J3627" s="62">
        <v>138897.35999999999</v>
      </c>
      <c r="K3627" s="62">
        <v>30359.84</v>
      </c>
      <c r="L3627" s="62">
        <v>52817</v>
      </c>
      <c r="M3627" s="62">
        <v>95.68</v>
      </c>
      <c r="N3627" s="62">
        <v>660</v>
      </c>
      <c r="O3627" s="62">
        <v>366118.48</v>
      </c>
      <c r="P3627" s="63"/>
      <c r="Q3627" s="63"/>
      <c r="R3627" s="63"/>
      <c r="S3627" s="63"/>
      <c r="T3627" s="63"/>
      <c r="U3627" s="63"/>
      <c r="V3627" s="63"/>
      <c r="W3627" s="63"/>
      <c r="X3627" s="63"/>
      <c r="Y3627" s="63"/>
      <c r="Z3627" s="62">
        <v>2886.22</v>
      </c>
      <c r="AA3627" s="62">
        <v>41339</v>
      </c>
      <c r="AB3627" s="62">
        <v>74.89</v>
      </c>
      <c r="AC3627" s="62">
        <v>62.74</v>
      </c>
    </row>
    <row r="3628" spans="1:29" ht="30" x14ac:dyDescent="0.25">
      <c r="A3628" s="61" t="s">
        <v>287</v>
      </c>
      <c r="B3628" s="61" t="s">
        <v>288</v>
      </c>
      <c r="C3628" s="62">
        <v>2010</v>
      </c>
      <c r="D3628" s="61" t="s">
        <v>78</v>
      </c>
      <c r="E3628" s="62">
        <v>40</v>
      </c>
      <c r="F3628" s="62">
        <v>436412</v>
      </c>
      <c r="G3628" s="62">
        <v>50733</v>
      </c>
      <c r="H3628" s="62">
        <v>105.69</v>
      </c>
      <c r="I3628" s="62">
        <v>10910.3</v>
      </c>
      <c r="J3628" s="62">
        <v>405863.16</v>
      </c>
      <c r="K3628" s="62">
        <v>0</v>
      </c>
      <c r="L3628" s="63"/>
      <c r="M3628" s="63"/>
      <c r="N3628" s="63"/>
      <c r="O3628" s="63"/>
      <c r="P3628" s="63"/>
      <c r="Q3628" s="63"/>
      <c r="R3628" s="63"/>
      <c r="S3628" s="63"/>
      <c r="T3628" s="63"/>
      <c r="U3628" s="63"/>
      <c r="V3628" s="63"/>
      <c r="W3628" s="63"/>
      <c r="X3628" s="63"/>
      <c r="Y3628" s="63"/>
      <c r="Z3628" s="62">
        <v>36839.300000000003</v>
      </c>
      <c r="AA3628" s="62">
        <v>10585</v>
      </c>
      <c r="AB3628" s="62">
        <v>22.05</v>
      </c>
      <c r="AC3628" s="62">
        <v>920.98</v>
      </c>
    </row>
    <row r="3629" spans="1:29" x14ac:dyDescent="0.25">
      <c r="A3629" s="61" t="s">
        <v>212</v>
      </c>
      <c r="B3629" s="61" t="s">
        <v>213</v>
      </c>
      <c r="C3629" s="62">
        <v>2013</v>
      </c>
      <c r="D3629" s="61" t="s">
        <v>78</v>
      </c>
      <c r="E3629" s="62">
        <v>40</v>
      </c>
      <c r="F3629" s="62">
        <v>368760</v>
      </c>
      <c r="G3629" s="62">
        <v>53625</v>
      </c>
      <c r="H3629" s="62">
        <v>111.72</v>
      </c>
      <c r="I3629" s="62">
        <v>9219</v>
      </c>
      <c r="J3629" s="62">
        <v>342946.8</v>
      </c>
      <c r="K3629" s="62">
        <v>0</v>
      </c>
      <c r="L3629" s="63"/>
      <c r="M3629" s="63"/>
      <c r="N3629" s="63"/>
      <c r="O3629" s="63"/>
      <c r="P3629" s="63"/>
      <c r="Q3629" s="63"/>
      <c r="R3629" s="63"/>
      <c r="S3629" s="63"/>
      <c r="T3629" s="63"/>
      <c r="U3629" s="63"/>
      <c r="V3629" s="63"/>
      <c r="W3629" s="63"/>
      <c r="X3629" s="63"/>
      <c r="Y3629" s="63"/>
      <c r="Z3629" s="62">
        <v>47445</v>
      </c>
      <c r="AA3629" s="62">
        <v>4254</v>
      </c>
      <c r="AB3629" s="62">
        <v>8.86</v>
      </c>
      <c r="AC3629" s="62">
        <v>1186.1300000000001</v>
      </c>
    </row>
    <row r="3630" spans="1:29" x14ac:dyDescent="0.25">
      <c r="A3630" s="61" t="s">
        <v>84</v>
      </c>
      <c r="B3630" s="61" t="s">
        <v>85</v>
      </c>
      <c r="C3630" s="62">
        <v>2018</v>
      </c>
      <c r="D3630" s="61" t="s">
        <v>86</v>
      </c>
      <c r="E3630" s="62">
        <v>80</v>
      </c>
      <c r="F3630" s="62">
        <v>20575</v>
      </c>
      <c r="G3630" s="62">
        <v>4528</v>
      </c>
      <c r="H3630" s="62">
        <v>4.72</v>
      </c>
      <c r="I3630" s="62">
        <v>257.19</v>
      </c>
      <c r="J3630" s="62">
        <v>19134.75</v>
      </c>
      <c r="K3630" s="62">
        <v>965.08</v>
      </c>
      <c r="L3630" s="62">
        <v>1518</v>
      </c>
      <c r="M3630" s="62">
        <v>1.58</v>
      </c>
      <c r="N3630" s="62">
        <v>12.06</v>
      </c>
      <c r="O3630" s="62">
        <v>11638.22</v>
      </c>
      <c r="P3630" s="63"/>
      <c r="Q3630" s="63"/>
      <c r="R3630" s="63"/>
      <c r="S3630" s="63"/>
      <c r="T3630" s="63"/>
      <c r="U3630" s="63"/>
      <c r="V3630" s="63"/>
      <c r="W3630" s="63"/>
      <c r="X3630" s="63"/>
      <c r="Y3630" s="63"/>
      <c r="Z3630" s="62">
        <v>3994</v>
      </c>
      <c r="AA3630" s="62">
        <v>24022</v>
      </c>
      <c r="AB3630" s="62">
        <v>25.02</v>
      </c>
      <c r="AC3630" s="62">
        <v>49.93</v>
      </c>
    </row>
    <row r="3631" spans="1:29" ht="30" x14ac:dyDescent="0.25">
      <c r="A3631" s="61" t="s">
        <v>365</v>
      </c>
      <c r="B3631" s="61" t="s">
        <v>366</v>
      </c>
      <c r="C3631" s="62">
        <v>2005</v>
      </c>
      <c r="D3631" s="61" t="s">
        <v>78</v>
      </c>
      <c r="E3631" s="62">
        <v>100</v>
      </c>
      <c r="F3631" s="62">
        <v>1036872</v>
      </c>
      <c r="G3631" s="62">
        <v>120415</v>
      </c>
      <c r="H3631" s="62">
        <v>100.35</v>
      </c>
      <c r="I3631" s="62">
        <v>10368.719999999999</v>
      </c>
      <c r="J3631" s="62">
        <v>964290.96</v>
      </c>
      <c r="K3631" s="62">
        <v>10411.81</v>
      </c>
      <c r="L3631" s="62">
        <v>15648</v>
      </c>
      <c r="M3631" s="62">
        <v>13.04</v>
      </c>
      <c r="N3631" s="62">
        <v>104.12</v>
      </c>
      <c r="O3631" s="62">
        <v>125559.19</v>
      </c>
      <c r="P3631" s="63"/>
      <c r="Q3631" s="63"/>
      <c r="R3631" s="63"/>
      <c r="S3631" s="63"/>
      <c r="T3631" s="63"/>
      <c r="U3631" s="63"/>
      <c r="V3631" s="63"/>
      <c r="W3631" s="63"/>
      <c r="X3631" s="63"/>
      <c r="Y3631" s="63"/>
      <c r="Z3631" s="62">
        <v>182540</v>
      </c>
      <c r="AA3631" s="62">
        <v>8369</v>
      </c>
      <c r="AB3631" s="62">
        <v>6.97</v>
      </c>
      <c r="AC3631" s="62">
        <v>1825.4</v>
      </c>
    </row>
    <row r="3632" spans="1:29" ht="30" x14ac:dyDescent="0.25">
      <c r="A3632" s="61" t="s">
        <v>480</v>
      </c>
      <c r="B3632" s="61" t="s">
        <v>481</v>
      </c>
      <c r="C3632" s="62">
        <v>2012</v>
      </c>
      <c r="D3632" s="61" t="s">
        <v>78</v>
      </c>
      <c r="E3632" s="62">
        <v>40</v>
      </c>
      <c r="F3632" s="62">
        <v>302446</v>
      </c>
      <c r="G3632" s="62">
        <v>48986</v>
      </c>
      <c r="H3632" s="62">
        <v>102.05</v>
      </c>
      <c r="I3632" s="62">
        <v>7561.15</v>
      </c>
      <c r="J3632" s="62">
        <v>281274.78000000003</v>
      </c>
      <c r="K3632" s="62">
        <v>0</v>
      </c>
      <c r="L3632" s="63"/>
      <c r="M3632" s="63"/>
      <c r="N3632" s="63"/>
      <c r="O3632" s="63"/>
      <c r="P3632" s="63"/>
      <c r="Q3632" s="63"/>
      <c r="R3632" s="63"/>
      <c r="S3632" s="63"/>
      <c r="T3632" s="63"/>
      <c r="U3632" s="63"/>
      <c r="V3632" s="63"/>
      <c r="W3632" s="63"/>
      <c r="X3632" s="63"/>
      <c r="Y3632" s="63"/>
      <c r="Z3632" s="62">
        <v>470.02</v>
      </c>
      <c r="AA3632" s="62">
        <v>20513</v>
      </c>
      <c r="AB3632" s="62">
        <v>42.74</v>
      </c>
      <c r="AC3632" s="62">
        <v>11.75</v>
      </c>
    </row>
    <row r="3633" spans="1:29" ht="30" x14ac:dyDescent="0.25">
      <c r="A3633" s="61" t="s">
        <v>237</v>
      </c>
      <c r="B3633" s="61" t="s">
        <v>238</v>
      </c>
      <c r="C3633" s="62">
        <v>2012</v>
      </c>
      <c r="D3633" s="61" t="s">
        <v>78</v>
      </c>
      <c r="E3633" s="62">
        <v>75</v>
      </c>
      <c r="F3633" s="62">
        <v>181638</v>
      </c>
      <c r="G3633" s="62">
        <v>35350</v>
      </c>
      <c r="H3633" s="62">
        <v>39.28</v>
      </c>
      <c r="I3633" s="62">
        <v>2421.84</v>
      </c>
      <c r="J3633" s="62">
        <v>168923.34</v>
      </c>
      <c r="K3633" s="62">
        <v>6063</v>
      </c>
      <c r="L3633" s="62">
        <v>33766</v>
      </c>
      <c r="M3633" s="62">
        <v>37.520000000000003</v>
      </c>
      <c r="N3633" s="62">
        <v>80.84</v>
      </c>
      <c r="O3633" s="62">
        <v>73115.539999999994</v>
      </c>
      <c r="P3633" s="63"/>
      <c r="Q3633" s="63"/>
      <c r="R3633" s="63"/>
      <c r="S3633" s="63"/>
      <c r="T3633" s="63"/>
      <c r="U3633" s="63"/>
      <c r="V3633" s="63"/>
      <c r="W3633" s="63"/>
      <c r="X3633" s="63"/>
      <c r="Y3633" s="63"/>
      <c r="Z3633" s="62">
        <v>197425</v>
      </c>
      <c r="AA3633" s="62">
        <v>14991</v>
      </c>
      <c r="AB3633" s="62">
        <v>16.66</v>
      </c>
      <c r="AC3633" s="62">
        <v>2632.33</v>
      </c>
    </row>
    <row r="3634" spans="1:29" x14ac:dyDescent="0.25">
      <c r="A3634" s="61" t="s">
        <v>161</v>
      </c>
      <c r="B3634" s="61" t="s">
        <v>162</v>
      </c>
      <c r="C3634" s="62">
        <v>2005</v>
      </c>
      <c r="D3634" s="61" t="s">
        <v>72</v>
      </c>
      <c r="E3634" s="62">
        <v>10</v>
      </c>
      <c r="F3634" s="62">
        <v>79653</v>
      </c>
      <c r="G3634" s="62">
        <v>10281</v>
      </c>
      <c r="H3634" s="62">
        <v>85.68</v>
      </c>
      <c r="I3634" s="62">
        <v>7965.3</v>
      </c>
      <c r="J3634" s="62">
        <v>74077.289999999994</v>
      </c>
      <c r="K3634" s="62">
        <v>2234.9699999999998</v>
      </c>
      <c r="L3634" s="62">
        <v>9293</v>
      </c>
      <c r="M3634" s="62">
        <v>77.44</v>
      </c>
      <c r="N3634" s="62">
        <v>223.5</v>
      </c>
      <c r="O3634" s="62">
        <v>26952.11</v>
      </c>
      <c r="P3634" s="63"/>
      <c r="Q3634" s="63"/>
      <c r="R3634" s="63"/>
      <c r="S3634" s="63"/>
      <c r="T3634" s="63"/>
      <c r="U3634" s="63"/>
      <c r="V3634" s="63"/>
      <c r="W3634" s="63"/>
      <c r="X3634" s="63"/>
      <c r="Y3634" s="63"/>
      <c r="Z3634" s="62">
        <v>48000</v>
      </c>
      <c r="AA3634" s="62">
        <v>5511</v>
      </c>
      <c r="AB3634" s="62">
        <v>45.93</v>
      </c>
      <c r="AC3634" s="62">
        <v>4800</v>
      </c>
    </row>
    <row r="3635" spans="1:29" x14ac:dyDescent="0.25">
      <c r="A3635" s="61" t="s">
        <v>263</v>
      </c>
      <c r="B3635" s="61" t="s">
        <v>264</v>
      </c>
      <c r="C3635" s="62">
        <v>2010</v>
      </c>
      <c r="D3635" s="61" t="s">
        <v>94</v>
      </c>
      <c r="E3635" s="62">
        <v>6</v>
      </c>
      <c r="F3635" s="62">
        <v>1</v>
      </c>
      <c r="G3635" s="62">
        <v>4</v>
      </c>
      <c r="H3635" s="62">
        <v>0.06</v>
      </c>
      <c r="I3635" s="62">
        <v>0.17</v>
      </c>
      <c r="J3635" s="62">
        <v>0.93</v>
      </c>
      <c r="K3635" s="62">
        <v>0</v>
      </c>
      <c r="L3635" s="63"/>
      <c r="M3635" s="63"/>
      <c r="N3635" s="63"/>
      <c r="O3635" s="63"/>
      <c r="P3635" s="63"/>
      <c r="Q3635" s="63"/>
      <c r="R3635" s="63"/>
      <c r="S3635" s="63"/>
      <c r="T3635" s="63"/>
      <c r="U3635" s="62">
        <v>175</v>
      </c>
      <c r="V3635" s="62">
        <v>512</v>
      </c>
      <c r="W3635" s="62">
        <v>7.11</v>
      </c>
      <c r="X3635" s="62">
        <v>29</v>
      </c>
      <c r="Y3635" s="62">
        <v>3917.2</v>
      </c>
      <c r="Z3635" s="62">
        <v>46200</v>
      </c>
      <c r="AA3635" s="62">
        <v>6876</v>
      </c>
      <c r="AB3635" s="62">
        <v>95.5</v>
      </c>
      <c r="AC3635" s="62">
        <v>7700</v>
      </c>
    </row>
    <row r="3636" spans="1:29" ht="30" x14ac:dyDescent="0.25">
      <c r="A3636" s="61" t="s">
        <v>317</v>
      </c>
      <c r="B3636" s="61" t="s">
        <v>318</v>
      </c>
      <c r="C3636" s="62">
        <v>2003</v>
      </c>
      <c r="D3636" s="61" t="s">
        <v>78</v>
      </c>
      <c r="E3636" s="62">
        <v>56</v>
      </c>
      <c r="F3636" s="62">
        <v>178720</v>
      </c>
      <c r="G3636" s="62">
        <v>18826</v>
      </c>
      <c r="H3636" s="62">
        <v>28.01</v>
      </c>
      <c r="I3636" s="62">
        <v>3191.43</v>
      </c>
      <c r="J3636" s="62">
        <v>166209.60000000001</v>
      </c>
      <c r="K3636" s="62">
        <v>0</v>
      </c>
      <c r="L3636" s="63"/>
      <c r="M3636" s="63"/>
      <c r="N3636" s="63"/>
      <c r="O3636" s="63"/>
      <c r="P3636" s="63"/>
      <c r="Q3636" s="63"/>
      <c r="R3636" s="63"/>
      <c r="S3636" s="63"/>
      <c r="T3636" s="63"/>
      <c r="U3636" s="63"/>
      <c r="V3636" s="63"/>
      <c r="W3636" s="63"/>
      <c r="X3636" s="63"/>
      <c r="Y3636" s="63"/>
      <c r="Z3636" s="62">
        <v>415000</v>
      </c>
      <c r="AA3636" s="62">
        <v>531</v>
      </c>
      <c r="AB3636" s="62">
        <v>0.79</v>
      </c>
      <c r="AC3636" s="62">
        <v>7410.71</v>
      </c>
    </row>
    <row r="3637" spans="1:29" ht="30" x14ac:dyDescent="0.25">
      <c r="A3637" s="61" t="s">
        <v>124</v>
      </c>
      <c r="B3637" s="61" t="s">
        <v>125</v>
      </c>
      <c r="C3637" s="62">
        <v>2006</v>
      </c>
      <c r="D3637" s="61" t="s">
        <v>78</v>
      </c>
      <c r="E3637" s="62">
        <v>38</v>
      </c>
      <c r="F3637" s="62">
        <v>88270</v>
      </c>
      <c r="G3637" s="62">
        <v>12542</v>
      </c>
      <c r="H3637" s="62">
        <v>27.5</v>
      </c>
      <c r="I3637" s="62">
        <v>2322.89</v>
      </c>
      <c r="J3637" s="62">
        <v>82091.100000000006</v>
      </c>
      <c r="K3637" s="62">
        <v>20895.25</v>
      </c>
      <c r="L3637" s="62">
        <v>37802</v>
      </c>
      <c r="M3637" s="62">
        <v>82.9</v>
      </c>
      <c r="N3637" s="62">
        <v>549.87</v>
      </c>
      <c r="O3637" s="62">
        <v>251982.06</v>
      </c>
      <c r="P3637" s="63"/>
      <c r="Q3637" s="63"/>
      <c r="R3637" s="63"/>
      <c r="S3637" s="63"/>
      <c r="T3637" s="63"/>
      <c r="U3637" s="63"/>
      <c r="V3637" s="63"/>
      <c r="W3637" s="63"/>
      <c r="X3637" s="63"/>
      <c r="Y3637" s="63"/>
      <c r="Z3637" s="62">
        <v>150.52000000000001</v>
      </c>
      <c r="AA3637" s="62">
        <v>10498</v>
      </c>
      <c r="AB3637" s="62">
        <v>23.02</v>
      </c>
      <c r="AC3637" s="62">
        <v>3.96</v>
      </c>
    </row>
    <row r="3638" spans="1:29" ht="30" x14ac:dyDescent="0.25">
      <c r="A3638" s="61" t="s">
        <v>528</v>
      </c>
      <c r="B3638" s="61" t="s">
        <v>529</v>
      </c>
      <c r="C3638" s="62">
        <v>2017</v>
      </c>
      <c r="D3638" s="61" t="s">
        <v>99</v>
      </c>
      <c r="E3638" s="62">
        <v>36</v>
      </c>
      <c r="F3638" s="62">
        <v>253536</v>
      </c>
      <c r="G3638" s="62">
        <v>46290</v>
      </c>
      <c r="H3638" s="62">
        <v>107.15</v>
      </c>
      <c r="I3638" s="62">
        <v>7042.67</v>
      </c>
      <c r="J3638" s="62">
        <v>235788.48</v>
      </c>
      <c r="K3638" s="62">
        <v>0</v>
      </c>
      <c r="L3638" s="63"/>
      <c r="M3638" s="63"/>
      <c r="N3638" s="63"/>
      <c r="O3638" s="63"/>
      <c r="P3638" s="63"/>
      <c r="Q3638" s="63"/>
      <c r="R3638" s="63"/>
      <c r="S3638" s="63"/>
      <c r="T3638" s="63"/>
      <c r="U3638" s="63"/>
      <c r="V3638" s="63"/>
      <c r="W3638" s="63"/>
      <c r="X3638" s="63"/>
      <c r="Y3638" s="63"/>
      <c r="Z3638" s="62">
        <v>3229.48</v>
      </c>
      <c r="AA3638" s="62">
        <v>15544</v>
      </c>
      <c r="AB3638" s="62">
        <v>35.979999999999997</v>
      </c>
      <c r="AC3638" s="62">
        <v>89.71</v>
      </c>
    </row>
    <row r="3639" spans="1:29" x14ac:dyDescent="0.25">
      <c r="A3639" s="61" t="s">
        <v>70</v>
      </c>
      <c r="B3639" s="61" t="s">
        <v>71</v>
      </c>
      <c r="C3639" s="62">
        <v>2014</v>
      </c>
      <c r="D3639" s="61" t="s">
        <v>99</v>
      </c>
      <c r="E3639" s="62">
        <v>152</v>
      </c>
      <c r="F3639" s="63"/>
      <c r="G3639" s="63"/>
      <c r="H3639" s="63"/>
      <c r="I3639" s="63"/>
      <c r="J3639" s="63"/>
      <c r="K3639" s="62">
        <v>0</v>
      </c>
      <c r="L3639" s="63"/>
      <c r="M3639" s="63"/>
      <c r="N3639" s="63"/>
      <c r="O3639" s="63"/>
      <c r="P3639" s="63"/>
      <c r="Q3639" s="63"/>
      <c r="R3639" s="63"/>
      <c r="S3639" s="63"/>
      <c r="T3639" s="63"/>
      <c r="U3639" s="63"/>
      <c r="V3639" s="63"/>
      <c r="W3639" s="63"/>
      <c r="X3639" s="63"/>
      <c r="Y3639" s="63"/>
      <c r="Z3639" s="62">
        <v>0</v>
      </c>
      <c r="AA3639" s="63"/>
      <c r="AB3639" s="63"/>
      <c r="AC3639" s="62">
        <v>0</v>
      </c>
    </row>
    <row r="3640" spans="1:29" x14ac:dyDescent="0.25">
      <c r="A3640" s="61" t="s">
        <v>107</v>
      </c>
      <c r="B3640" s="61" t="s">
        <v>108</v>
      </c>
      <c r="C3640" s="62">
        <v>2017</v>
      </c>
      <c r="D3640" s="61" t="s">
        <v>78</v>
      </c>
      <c r="E3640" s="62">
        <v>40</v>
      </c>
      <c r="F3640" s="62">
        <v>123311</v>
      </c>
      <c r="G3640" s="62">
        <v>27778</v>
      </c>
      <c r="H3640" s="62">
        <v>57.87</v>
      </c>
      <c r="I3640" s="62">
        <v>3082.78</v>
      </c>
      <c r="J3640" s="62">
        <v>114679.23</v>
      </c>
      <c r="K3640" s="62">
        <v>13197.87</v>
      </c>
      <c r="L3640" s="62">
        <v>15149</v>
      </c>
      <c r="M3640" s="62">
        <v>31.56</v>
      </c>
      <c r="N3640" s="62">
        <v>329.95</v>
      </c>
      <c r="O3640" s="62">
        <v>159157.03</v>
      </c>
      <c r="P3640" s="63"/>
      <c r="Q3640" s="63"/>
      <c r="R3640" s="63"/>
      <c r="S3640" s="63"/>
      <c r="T3640" s="63"/>
      <c r="U3640" s="63"/>
      <c r="V3640" s="63"/>
      <c r="W3640" s="63"/>
      <c r="X3640" s="63"/>
      <c r="Y3640" s="63"/>
      <c r="Z3640" s="62">
        <v>0</v>
      </c>
      <c r="AA3640" s="62">
        <v>21320</v>
      </c>
      <c r="AB3640" s="62">
        <v>44.42</v>
      </c>
      <c r="AC3640" s="62">
        <v>0</v>
      </c>
    </row>
    <row r="3641" spans="1:29" x14ac:dyDescent="0.25">
      <c r="A3641" s="61" t="s">
        <v>212</v>
      </c>
      <c r="B3641" s="61" t="s">
        <v>213</v>
      </c>
      <c r="C3641" s="62">
        <v>2007</v>
      </c>
      <c r="D3641" s="61" t="s">
        <v>94</v>
      </c>
      <c r="E3641" s="62">
        <v>8</v>
      </c>
      <c r="F3641" s="62">
        <v>0</v>
      </c>
      <c r="G3641" s="62">
        <v>3</v>
      </c>
      <c r="H3641" s="62">
        <v>0.03</v>
      </c>
      <c r="I3641" s="62">
        <v>0</v>
      </c>
      <c r="J3641" s="62">
        <v>0</v>
      </c>
      <c r="K3641" s="62">
        <v>212.42</v>
      </c>
      <c r="L3641" s="62">
        <v>429</v>
      </c>
      <c r="M3641" s="62">
        <v>4.47</v>
      </c>
      <c r="N3641" s="63"/>
      <c r="O3641" s="63"/>
      <c r="P3641" s="63"/>
      <c r="Q3641" s="63"/>
      <c r="R3641" s="63"/>
      <c r="S3641" s="63"/>
      <c r="T3641" s="63"/>
      <c r="U3641" s="63"/>
      <c r="V3641" s="63"/>
      <c r="W3641" s="63"/>
      <c r="X3641" s="63"/>
      <c r="Y3641" s="63"/>
      <c r="Z3641" s="62">
        <v>61100</v>
      </c>
      <c r="AA3641" s="62">
        <v>3903</v>
      </c>
      <c r="AB3641" s="62">
        <v>40.659999999999997</v>
      </c>
      <c r="AC3641" s="62">
        <v>7637.5</v>
      </c>
    </row>
    <row r="3642" spans="1:29" x14ac:dyDescent="0.25">
      <c r="A3642" s="61" t="s">
        <v>257</v>
      </c>
      <c r="B3642" s="61" t="s">
        <v>258</v>
      </c>
      <c r="C3642" s="62">
        <v>2006</v>
      </c>
      <c r="D3642" s="61" t="s">
        <v>75</v>
      </c>
      <c r="E3642" s="62">
        <v>10</v>
      </c>
      <c r="F3642" s="62">
        <v>94240</v>
      </c>
      <c r="G3642" s="62">
        <v>13948</v>
      </c>
      <c r="H3642" s="62">
        <v>116.23</v>
      </c>
      <c r="I3642" s="62">
        <v>9424</v>
      </c>
      <c r="J3642" s="62">
        <v>87643.199999999997</v>
      </c>
      <c r="K3642" s="62">
        <v>0</v>
      </c>
      <c r="L3642" s="63"/>
      <c r="M3642" s="63"/>
      <c r="N3642" s="63"/>
      <c r="O3642" s="63"/>
      <c r="P3642" s="62">
        <v>10550</v>
      </c>
      <c r="Q3642" s="62">
        <v>18910</v>
      </c>
      <c r="R3642" s="62">
        <v>157.58000000000001</v>
      </c>
      <c r="S3642" s="62">
        <v>1055</v>
      </c>
      <c r="T3642" s="62">
        <v>133657.95000000001</v>
      </c>
      <c r="U3642" s="63"/>
      <c r="V3642" s="63"/>
      <c r="W3642" s="63"/>
      <c r="X3642" s="63"/>
      <c r="Y3642" s="63"/>
      <c r="Z3642" s="62">
        <v>152.77000000000001</v>
      </c>
      <c r="AA3642" s="62">
        <v>9713</v>
      </c>
      <c r="AB3642" s="62">
        <v>80.94</v>
      </c>
      <c r="AC3642" s="62">
        <v>15.28</v>
      </c>
    </row>
    <row r="3643" spans="1:29" ht="30" x14ac:dyDescent="0.25">
      <c r="A3643" s="61" t="s">
        <v>572</v>
      </c>
      <c r="B3643" s="61" t="s">
        <v>573</v>
      </c>
      <c r="C3643" s="62">
        <v>2016</v>
      </c>
      <c r="D3643" s="61" t="s">
        <v>323</v>
      </c>
      <c r="E3643" s="62">
        <v>56</v>
      </c>
      <c r="F3643" s="62">
        <v>560807</v>
      </c>
      <c r="G3643" s="62">
        <v>101423</v>
      </c>
      <c r="H3643" s="62">
        <v>150.93</v>
      </c>
      <c r="I3643" s="62">
        <v>10014.41</v>
      </c>
      <c r="J3643" s="62">
        <v>521550.51</v>
      </c>
      <c r="K3643" s="62">
        <v>0</v>
      </c>
      <c r="L3643" s="63"/>
      <c r="M3643" s="63"/>
      <c r="N3643" s="63"/>
      <c r="O3643" s="63"/>
      <c r="P3643" s="63"/>
      <c r="Q3643" s="63"/>
      <c r="R3643" s="63"/>
      <c r="S3643" s="63"/>
      <c r="T3643" s="63"/>
      <c r="U3643" s="63"/>
      <c r="V3643" s="63"/>
      <c r="W3643" s="63"/>
      <c r="X3643" s="63"/>
      <c r="Y3643" s="63"/>
      <c r="Z3643" s="62">
        <v>0</v>
      </c>
      <c r="AA3643" s="63"/>
      <c r="AB3643" s="63"/>
      <c r="AC3643" s="62">
        <v>0</v>
      </c>
    </row>
    <row r="3644" spans="1:29" ht="30" x14ac:dyDescent="0.25">
      <c r="A3644" s="61" t="s">
        <v>509</v>
      </c>
      <c r="B3644" s="61" t="s">
        <v>510</v>
      </c>
      <c r="C3644" s="62">
        <v>2012</v>
      </c>
      <c r="D3644" s="61" t="s">
        <v>78</v>
      </c>
      <c r="E3644" s="62">
        <v>32</v>
      </c>
      <c r="F3644" s="62">
        <v>126013</v>
      </c>
      <c r="G3644" s="62">
        <v>19124</v>
      </c>
      <c r="H3644" s="62">
        <v>49.8</v>
      </c>
      <c r="I3644" s="62">
        <v>3937.91</v>
      </c>
      <c r="J3644" s="62">
        <v>117192.09</v>
      </c>
      <c r="K3644" s="62">
        <v>15645</v>
      </c>
      <c r="L3644" s="62">
        <v>19067</v>
      </c>
      <c r="M3644" s="62">
        <v>49.65</v>
      </c>
      <c r="N3644" s="62">
        <v>488.91</v>
      </c>
      <c r="O3644" s="62">
        <v>188667.81</v>
      </c>
      <c r="P3644" s="63"/>
      <c r="Q3644" s="63"/>
      <c r="R3644" s="63"/>
      <c r="S3644" s="63"/>
      <c r="T3644" s="63"/>
      <c r="U3644" s="63"/>
      <c r="V3644" s="63"/>
      <c r="W3644" s="63"/>
      <c r="X3644" s="63"/>
      <c r="Y3644" s="63"/>
      <c r="Z3644" s="62">
        <v>1113</v>
      </c>
      <c r="AA3644" s="62">
        <v>11985</v>
      </c>
      <c r="AB3644" s="62">
        <v>31.21</v>
      </c>
      <c r="AC3644" s="62">
        <v>34.78</v>
      </c>
    </row>
    <row r="3645" spans="1:29" ht="45" x14ac:dyDescent="0.25">
      <c r="A3645" s="61" t="s">
        <v>214</v>
      </c>
      <c r="B3645" s="61" t="s">
        <v>215</v>
      </c>
      <c r="C3645" s="62">
        <v>2008</v>
      </c>
      <c r="D3645" s="61" t="s">
        <v>175</v>
      </c>
      <c r="E3645" s="62">
        <v>4</v>
      </c>
      <c r="F3645" s="62">
        <v>0</v>
      </c>
      <c r="G3645" s="62">
        <v>0</v>
      </c>
      <c r="H3645" s="62">
        <v>0</v>
      </c>
      <c r="I3645" s="62">
        <v>0</v>
      </c>
      <c r="J3645" s="62">
        <v>0</v>
      </c>
      <c r="K3645" s="62">
        <v>0</v>
      </c>
      <c r="L3645" s="62">
        <v>0</v>
      </c>
      <c r="M3645" s="62">
        <v>0</v>
      </c>
      <c r="N3645" s="62">
        <v>0</v>
      </c>
      <c r="O3645" s="62">
        <v>0</v>
      </c>
      <c r="P3645" s="63"/>
      <c r="Q3645" s="63"/>
      <c r="R3645" s="63"/>
      <c r="S3645" s="63"/>
      <c r="T3645" s="63"/>
      <c r="U3645" s="63"/>
      <c r="V3645" s="63"/>
      <c r="W3645" s="63"/>
      <c r="X3645" s="63"/>
      <c r="Y3645" s="63"/>
      <c r="Z3645" s="62">
        <v>0</v>
      </c>
      <c r="AA3645" s="63"/>
      <c r="AB3645" s="63"/>
      <c r="AC3645" s="62">
        <v>0</v>
      </c>
    </row>
    <row r="3646" spans="1:29" x14ac:dyDescent="0.25">
      <c r="A3646" s="61" t="s">
        <v>107</v>
      </c>
      <c r="B3646" s="61" t="s">
        <v>108</v>
      </c>
      <c r="C3646" s="62">
        <v>2013</v>
      </c>
      <c r="D3646" s="61" t="s">
        <v>99</v>
      </c>
      <c r="E3646" s="62">
        <v>54</v>
      </c>
      <c r="F3646" s="62">
        <v>589618</v>
      </c>
      <c r="G3646" s="62">
        <v>92855</v>
      </c>
      <c r="H3646" s="62">
        <v>143.29</v>
      </c>
      <c r="I3646" s="62">
        <v>10918.85</v>
      </c>
      <c r="J3646" s="62">
        <v>548344.74</v>
      </c>
      <c r="K3646" s="62">
        <v>0</v>
      </c>
      <c r="L3646" s="63"/>
      <c r="M3646" s="63"/>
      <c r="N3646" s="63"/>
      <c r="O3646" s="63"/>
      <c r="P3646" s="63"/>
      <c r="Q3646" s="63"/>
      <c r="R3646" s="63"/>
      <c r="S3646" s="63"/>
      <c r="T3646" s="63"/>
      <c r="U3646" s="63"/>
      <c r="V3646" s="63"/>
      <c r="W3646" s="63"/>
      <c r="X3646" s="63"/>
      <c r="Y3646" s="63"/>
      <c r="Z3646" s="62">
        <v>0</v>
      </c>
      <c r="AA3646" s="62">
        <v>28782</v>
      </c>
      <c r="AB3646" s="62">
        <v>44.42</v>
      </c>
      <c r="AC3646" s="62">
        <v>0</v>
      </c>
    </row>
    <row r="3647" spans="1:29" x14ac:dyDescent="0.25">
      <c r="A3647" s="61" t="s">
        <v>253</v>
      </c>
      <c r="B3647" s="61" t="s">
        <v>254</v>
      </c>
      <c r="C3647" s="62">
        <v>2016</v>
      </c>
      <c r="D3647" s="61" t="s">
        <v>89</v>
      </c>
      <c r="E3647" s="62">
        <v>55</v>
      </c>
      <c r="F3647" s="62">
        <v>217815</v>
      </c>
      <c r="G3647" s="62">
        <v>44669</v>
      </c>
      <c r="H3647" s="62">
        <v>67.680000000000007</v>
      </c>
      <c r="I3647" s="62">
        <v>3960.27</v>
      </c>
      <c r="J3647" s="62">
        <v>202567.95</v>
      </c>
      <c r="K3647" s="62">
        <v>22057.23</v>
      </c>
      <c r="L3647" s="62">
        <v>24476</v>
      </c>
      <c r="M3647" s="62">
        <v>37.08</v>
      </c>
      <c r="N3647" s="63"/>
      <c r="O3647" s="63"/>
      <c r="P3647" s="63"/>
      <c r="Q3647" s="63"/>
      <c r="R3647" s="63"/>
      <c r="S3647" s="63"/>
      <c r="T3647" s="63"/>
      <c r="U3647" s="63"/>
      <c r="V3647" s="63"/>
      <c r="W3647" s="63"/>
      <c r="X3647" s="63"/>
      <c r="Y3647" s="63"/>
      <c r="Z3647" s="62">
        <v>169960</v>
      </c>
      <c r="AA3647" s="62">
        <v>9542</v>
      </c>
      <c r="AB3647" s="62">
        <v>14.46</v>
      </c>
      <c r="AC3647" s="62">
        <v>3090.18</v>
      </c>
    </row>
    <row r="3648" spans="1:29" ht="30" x14ac:dyDescent="0.25">
      <c r="A3648" s="61" t="s">
        <v>283</v>
      </c>
      <c r="B3648" s="61" t="s">
        <v>284</v>
      </c>
      <c r="C3648" s="62">
        <v>2010</v>
      </c>
      <c r="D3648" s="61" t="s">
        <v>301</v>
      </c>
      <c r="E3648" s="62">
        <v>53</v>
      </c>
      <c r="F3648" s="62">
        <v>87469</v>
      </c>
      <c r="G3648" s="62">
        <v>13599</v>
      </c>
      <c r="H3648" s="62">
        <v>21.38</v>
      </c>
      <c r="I3648" s="62">
        <v>1650.36</v>
      </c>
      <c r="J3648" s="62">
        <v>81346.17</v>
      </c>
      <c r="K3648" s="62">
        <v>15169.74</v>
      </c>
      <c r="L3648" s="62">
        <v>15483</v>
      </c>
      <c r="M3648" s="62">
        <v>24.34</v>
      </c>
      <c r="N3648" s="62">
        <v>286.22000000000003</v>
      </c>
      <c r="O3648" s="62">
        <v>182936.42</v>
      </c>
      <c r="P3648" s="63"/>
      <c r="Q3648" s="63"/>
      <c r="R3648" s="63"/>
      <c r="S3648" s="63"/>
      <c r="T3648" s="63"/>
      <c r="U3648" s="63"/>
      <c r="V3648" s="63"/>
      <c r="W3648" s="63"/>
      <c r="X3648" s="63"/>
      <c r="Y3648" s="63"/>
      <c r="Z3648" s="62">
        <v>0</v>
      </c>
      <c r="AA3648" s="63"/>
      <c r="AB3648" s="63"/>
      <c r="AC3648" s="62">
        <v>0</v>
      </c>
    </row>
    <row r="3649" spans="1:29" ht="30" x14ac:dyDescent="0.25">
      <c r="A3649" s="61" t="s">
        <v>115</v>
      </c>
      <c r="B3649" s="61" t="s">
        <v>116</v>
      </c>
      <c r="C3649" s="62">
        <v>2008</v>
      </c>
      <c r="D3649" s="61" t="s">
        <v>72</v>
      </c>
      <c r="E3649" s="62">
        <v>100</v>
      </c>
      <c r="F3649" s="62">
        <v>800760</v>
      </c>
      <c r="G3649" s="62">
        <v>147541</v>
      </c>
      <c r="H3649" s="62">
        <v>122.95</v>
      </c>
      <c r="I3649" s="62">
        <v>8007.6</v>
      </c>
      <c r="J3649" s="62">
        <v>744706.8</v>
      </c>
      <c r="K3649" s="62">
        <v>0</v>
      </c>
      <c r="L3649" s="63"/>
      <c r="M3649" s="63"/>
      <c r="N3649" s="63"/>
      <c r="O3649" s="63"/>
      <c r="P3649" s="63"/>
      <c r="Q3649" s="63"/>
      <c r="R3649" s="63"/>
      <c r="S3649" s="63"/>
      <c r="T3649" s="63"/>
      <c r="U3649" s="63"/>
      <c r="V3649" s="63"/>
      <c r="W3649" s="63"/>
      <c r="X3649" s="63"/>
      <c r="Y3649" s="63"/>
      <c r="Z3649" s="62">
        <v>254500</v>
      </c>
      <c r="AA3649" s="62">
        <v>30230</v>
      </c>
      <c r="AB3649" s="62">
        <v>25.19</v>
      </c>
      <c r="AC3649" s="62">
        <v>2545</v>
      </c>
    </row>
    <row r="3650" spans="1:29" x14ac:dyDescent="0.25">
      <c r="A3650" s="61" t="s">
        <v>552</v>
      </c>
      <c r="B3650" s="61" t="s">
        <v>553</v>
      </c>
      <c r="C3650" s="62">
        <v>2015</v>
      </c>
      <c r="D3650" s="61" t="s">
        <v>75</v>
      </c>
      <c r="E3650" s="62">
        <v>7</v>
      </c>
      <c r="F3650" s="63"/>
      <c r="G3650" s="63"/>
      <c r="H3650" s="63"/>
      <c r="I3650" s="63"/>
      <c r="J3650" s="63"/>
      <c r="K3650" s="62">
        <v>0</v>
      </c>
      <c r="L3650" s="63"/>
      <c r="M3650" s="63"/>
      <c r="N3650" s="63"/>
      <c r="O3650" s="63"/>
      <c r="P3650" s="63"/>
      <c r="Q3650" s="63"/>
      <c r="R3650" s="63"/>
      <c r="S3650" s="63"/>
      <c r="T3650" s="63"/>
      <c r="U3650" s="63"/>
      <c r="V3650" s="63"/>
      <c r="W3650" s="63"/>
      <c r="X3650" s="63"/>
      <c r="Y3650" s="63"/>
      <c r="Z3650" s="62">
        <v>2622</v>
      </c>
      <c r="AA3650" s="62">
        <v>7445</v>
      </c>
      <c r="AB3650" s="62">
        <v>88.63</v>
      </c>
      <c r="AC3650" s="62">
        <v>374.57</v>
      </c>
    </row>
    <row r="3651" spans="1:29" ht="30" x14ac:dyDescent="0.25">
      <c r="A3651" s="61" t="s">
        <v>188</v>
      </c>
      <c r="B3651" s="61" t="s">
        <v>189</v>
      </c>
      <c r="C3651" s="62">
        <v>2017</v>
      </c>
      <c r="D3651" s="61" t="s">
        <v>78</v>
      </c>
      <c r="E3651" s="62">
        <v>75</v>
      </c>
      <c r="F3651" s="62">
        <v>117692</v>
      </c>
      <c r="G3651" s="62">
        <v>20844</v>
      </c>
      <c r="H3651" s="62">
        <v>23.16</v>
      </c>
      <c r="I3651" s="62">
        <v>1569.23</v>
      </c>
      <c r="J3651" s="62">
        <v>109453.56</v>
      </c>
      <c r="K3651" s="62">
        <v>7935.01</v>
      </c>
      <c r="L3651" s="62">
        <v>8610</v>
      </c>
      <c r="M3651" s="62">
        <v>9.57</v>
      </c>
      <c r="N3651" s="62">
        <v>105.8</v>
      </c>
      <c r="O3651" s="62">
        <v>95690.72</v>
      </c>
      <c r="P3651" s="63"/>
      <c r="Q3651" s="63"/>
      <c r="R3651" s="63"/>
      <c r="S3651" s="63"/>
      <c r="T3651" s="63"/>
      <c r="U3651" s="63"/>
      <c r="V3651" s="63"/>
      <c r="W3651" s="63"/>
      <c r="X3651" s="63"/>
      <c r="Y3651" s="63"/>
      <c r="Z3651" s="62">
        <v>620</v>
      </c>
      <c r="AA3651" s="62">
        <v>6155</v>
      </c>
      <c r="AB3651" s="62">
        <v>6.84</v>
      </c>
      <c r="AC3651" s="62">
        <v>8.27</v>
      </c>
    </row>
    <row r="3652" spans="1:29" ht="30" x14ac:dyDescent="0.25">
      <c r="A3652" s="61" t="s">
        <v>448</v>
      </c>
      <c r="B3652" s="61" t="s">
        <v>449</v>
      </c>
      <c r="C3652" s="62">
        <v>2008</v>
      </c>
      <c r="D3652" s="61" t="s">
        <v>78</v>
      </c>
      <c r="E3652" s="62">
        <v>30</v>
      </c>
      <c r="F3652" s="62">
        <v>86400</v>
      </c>
      <c r="G3652" s="62">
        <v>15070</v>
      </c>
      <c r="H3652" s="62">
        <v>41.86</v>
      </c>
      <c r="I3652" s="62">
        <v>2880</v>
      </c>
      <c r="J3652" s="62">
        <v>80352</v>
      </c>
      <c r="K3652" s="62">
        <v>12123</v>
      </c>
      <c r="L3652" s="62">
        <v>24240</v>
      </c>
      <c r="M3652" s="62">
        <v>67.33</v>
      </c>
      <c r="N3652" s="63"/>
      <c r="O3652" s="63"/>
      <c r="P3652" s="63"/>
      <c r="Q3652" s="63"/>
      <c r="R3652" s="63"/>
      <c r="S3652" s="63"/>
      <c r="T3652" s="63"/>
      <c r="U3652" s="63"/>
      <c r="V3652" s="63"/>
      <c r="W3652" s="63"/>
      <c r="X3652" s="63"/>
      <c r="Y3652" s="63"/>
      <c r="Z3652" s="62">
        <v>0</v>
      </c>
      <c r="AA3652" s="62">
        <v>11188</v>
      </c>
      <c r="AB3652" s="62">
        <v>31.08</v>
      </c>
      <c r="AC3652" s="62">
        <v>0</v>
      </c>
    </row>
    <row r="3653" spans="1:29" ht="30" x14ac:dyDescent="0.25">
      <c r="A3653" s="61" t="s">
        <v>287</v>
      </c>
      <c r="B3653" s="61" t="s">
        <v>288</v>
      </c>
      <c r="C3653" s="62">
        <v>2009</v>
      </c>
      <c r="D3653" s="61" t="s">
        <v>83</v>
      </c>
      <c r="E3653" s="62">
        <v>9</v>
      </c>
      <c r="F3653" s="62">
        <v>3363</v>
      </c>
      <c r="G3653" s="62">
        <v>514</v>
      </c>
      <c r="H3653" s="62">
        <v>4.76</v>
      </c>
      <c r="I3653" s="62">
        <v>373.67</v>
      </c>
      <c r="J3653" s="62">
        <v>3127.59</v>
      </c>
      <c r="K3653" s="62">
        <v>0</v>
      </c>
      <c r="L3653" s="63"/>
      <c r="M3653" s="63"/>
      <c r="N3653" s="63"/>
      <c r="O3653" s="63"/>
      <c r="P3653" s="63"/>
      <c r="Q3653" s="63"/>
      <c r="R3653" s="63"/>
      <c r="S3653" s="63"/>
      <c r="T3653" s="63"/>
      <c r="U3653" s="63"/>
      <c r="V3653" s="63"/>
      <c r="W3653" s="63"/>
      <c r="X3653" s="63"/>
      <c r="Y3653" s="63"/>
      <c r="Z3653" s="62">
        <v>27074.93</v>
      </c>
      <c r="AA3653" s="62">
        <v>3211</v>
      </c>
      <c r="AB3653" s="62">
        <v>29.73</v>
      </c>
      <c r="AC3653" s="62">
        <v>3008.33</v>
      </c>
    </row>
    <row r="3654" spans="1:29" x14ac:dyDescent="0.25">
      <c r="A3654" s="61" t="s">
        <v>128</v>
      </c>
      <c r="B3654" s="61" t="s">
        <v>129</v>
      </c>
      <c r="C3654" s="62">
        <v>2018</v>
      </c>
      <c r="D3654" s="61" t="s">
        <v>72</v>
      </c>
      <c r="E3654" s="62">
        <v>78</v>
      </c>
      <c r="F3654" s="62">
        <v>160191</v>
      </c>
      <c r="G3654" s="62">
        <v>18732</v>
      </c>
      <c r="H3654" s="62">
        <v>20.010000000000002</v>
      </c>
      <c r="I3654" s="62">
        <v>2053.73</v>
      </c>
      <c r="J3654" s="62">
        <v>148977.63</v>
      </c>
      <c r="K3654" s="62">
        <v>23518.91</v>
      </c>
      <c r="L3654" s="62">
        <v>12080</v>
      </c>
      <c r="M3654" s="62">
        <v>12.91</v>
      </c>
      <c r="N3654" s="62">
        <v>301.52</v>
      </c>
      <c r="O3654" s="62">
        <v>283621.64</v>
      </c>
      <c r="P3654" s="63"/>
      <c r="Q3654" s="63"/>
      <c r="R3654" s="63"/>
      <c r="S3654" s="63"/>
      <c r="T3654" s="63"/>
      <c r="U3654" s="63"/>
      <c r="V3654" s="63"/>
      <c r="W3654" s="63"/>
      <c r="X3654" s="63"/>
      <c r="Y3654" s="63"/>
      <c r="Z3654" s="62">
        <v>841</v>
      </c>
      <c r="AA3654" s="62">
        <v>13781</v>
      </c>
      <c r="AB3654" s="62">
        <v>14.72</v>
      </c>
      <c r="AC3654" s="62">
        <v>10.78</v>
      </c>
    </row>
    <row r="3655" spans="1:29" ht="30" x14ac:dyDescent="0.25">
      <c r="A3655" s="61" t="s">
        <v>182</v>
      </c>
      <c r="B3655" s="61" t="s">
        <v>183</v>
      </c>
      <c r="C3655" s="62">
        <v>2013</v>
      </c>
      <c r="D3655" s="61" t="s">
        <v>78</v>
      </c>
      <c r="E3655" s="62">
        <v>29</v>
      </c>
      <c r="F3655" s="62">
        <v>66916</v>
      </c>
      <c r="G3655" s="62">
        <v>8889</v>
      </c>
      <c r="H3655" s="62">
        <v>25.54</v>
      </c>
      <c r="I3655" s="62">
        <v>2307.4499999999998</v>
      </c>
      <c r="J3655" s="62">
        <v>62231.88</v>
      </c>
      <c r="K3655" s="62">
        <v>10529.58</v>
      </c>
      <c r="L3655" s="62">
        <v>13487</v>
      </c>
      <c r="M3655" s="62">
        <v>38.76</v>
      </c>
      <c r="N3655" s="62">
        <v>363.09</v>
      </c>
      <c r="O3655" s="62">
        <v>126979.4</v>
      </c>
      <c r="P3655" s="63"/>
      <c r="Q3655" s="63"/>
      <c r="R3655" s="63"/>
      <c r="S3655" s="63"/>
      <c r="T3655" s="63"/>
      <c r="U3655" s="63"/>
      <c r="V3655" s="63"/>
      <c r="W3655" s="63"/>
      <c r="X3655" s="63"/>
      <c r="Y3655" s="63"/>
      <c r="Z3655" s="62">
        <v>68946</v>
      </c>
      <c r="AA3655" s="62">
        <v>8093</v>
      </c>
      <c r="AB3655" s="62">
        <v>23.26</v>
      </c>
      <c r="AC3655" s="62">
        <v>2377.4499999999998</v>
      </c>
    </row>
    <row r="3656" spans="1:29" x14ac:dyDescent="0.25">
      <c r="A3656" s="61" t="s">
        <v>79</v>
      </c>
      <c r="B3656" s="61" t="s">
        <v>80</v>
      </c>
      <c r="C3656" s="62">
        <v>2004</v>
      </c>
      <c r="D3656" s="61" t="s">
        <v>226</v>
      </c>
      <c r="E3656" s="62">
        <v>41</v>
      </c>
      <c r="F3656" s="63"/>
      <c r="G3656" s="62">
        <v>0</v>
      </c>
      <c r="H3656" s="62">
        <v>0</v>
      </c>
      <c r="I3656" s="63"/>
      <c r="J3656" s="63"/>
      <c r="K3656" s="62">
        <v>0</v>
      </c>
      <c r="L3656" s="63"/>
      <c r="M3656" s="63"/>
      <c r="N3656" s="63"/>
      <c r="O3656" s="63"/>
      <c r="P3656" s="63"/>
      <c r="Q3656" s="63"/>
      <c r="R3656" s="63"/>
      <c r="S3656" s="63"/>
      <c r="T3656" s="63"/>
      <c r="U3656" s="63"/>
      <c r="V3656" s="63"/>
      <c r="W3656" s="63"/>
      <c r="X3656" s="63"/>
      <c r="Y3656" s="63"/>
      <c r="Z3656" s="62">
        <v>0</v>
      </c>
      <c r="AA3656" s="63"/>
      <c r="AB3656" s="63"/>
      <c r="AC3656" s="62">
        <v>0</v>
      </c>
    </row>
    <row r="3657" spans="1:29" ht="30" x14ac:dyDescent="0.25">
      <c r="A3657" s="61" t="s">
        <v>87</v>
      </c>
      <c r="B3657" s="61" t="s">
        <v>88</v>
      </c>
      <c r="C3657" s="62">
        <v>2015</v>
      </c>
      <c r="D3657" s="61" t="s">
        <v>86</v>
      </c>
      <c r="E3657" s="62">
        <v>24</v>
      </c>
      <c r="F3657" s="62">
        <v>61202</v>
      </c>
      <c r="G3657" s="62">
        <v>17040</v>
      </c>
      <c r="H3657" s="62">
        <v>59.17</v>
      </c>
      <c r="I3657" s="62">
        <v>2550.08</v>
      </c>
      <c r="J3657" s="62">
        <v>56917.86</v>
      </c>
      <c r="K3657" s="62">
        <v>5896.22</v>
      </c>
      <c r="L3657" s="62">
        <v>6062</v>
      </c>
      <c r="M3657" s="62">
        <v>21.05</v>
      </c>
      <c r="N3657" s="62">
        <v>245.68</v>
      </c>
      <c r="O3657" s="62">
        <v>71104.25</v>
      </c>
      <c r="P3657" s="63"/>
      <c r="Q3657" s="63"/>
      <c r="R3657" s="63"/>
      <c r="S3657" s="63"/>
      <c r="T3657" s="63"/>
      <c r="U3657" s="63"/>
      <c r="V3657" s="63"/>
      <c r="W3657" s="63"/>
      <c r="X3657" s="63"/>
      <c r="Y3657" s="63"/>
      <c r="Z3657" s="62">
        <v>127106</v>
      </c>
      <c r="AA3657" s="62">
        <v>18211</v>
      </c>
      <c r="AB3657" s="62">
        <v>63.23</v>
      </c>
      <c r="AC3657" s="62">
        <v>5296.08</v>
      </c>
    </row>
    <row r="3658" spans="1:29" ht="30" x14ac:dyDescent="0.25">
      <c r="A3658" s="61" t="s">
        <v>124</v>
      </c>
      <c r="B3658" s="61" t="s">
        <v>125</v>
      </c>
      <c r="C3658" s="62">
        <v>2008</v>
      </c>
      <c r="D3658" s="61" t="s">
        <v>86</v>
      </c>
      <c r="E3658" s="62">
        <v>22</v>
      </c>
      <c r="F3658" s="63"/>
      <c r="G3658" s="63"/>
      <c r="H3658" s="63"/>
      <c r="I3658" s="63"/>
      <c r="J3658" s="63"/>
      <c r="K3658" s="62">
        <v>0</v>
      </c>
      <c r="L3658" s="63"/>
      <c r="M3658" s="63"/>
      <c r="N3658" s="63"/>
      <c r="O3658" s="63"/>
      <c r="P3658" s="63"/>
      <c r="Q3658" s="63"/>
      <c r="R3658" s="63"/>
      <c r="S3658" s="63"/>
      <c r="T3658" s="63"/>
      <c r="U3658" s="63"/>
      <c r="V3658" s="63"/>
      <c r="W3658" s="63"/>
      <c r="X3658" s="63"/>
      <c r="Y3658" s="63"/>
      <c r="Z3658" s="62">
        <v>203.33</v>
      </c>
      <c r="AA3658" s="62">
        <v>15378</v>
      </c>
      <c r="AB3658" s="62">
        <v>58.25</v>
      </c>
      <c r="AC3658" s="62">
        <v>9.24</v>
      </c>
    </row>
    <row r="3659" spans="1:29" x14ac:dyDescent="0.25">
      <c r="A3659" s="61" t="s">
        <v>442</v>
      </c>
      <c r="B3659" s="61" t="s">
        <v>443</v>
      </c>
      <c r="C3659" s="62">
        <v>2006</v>
      </c>
      <c r="D3659" s="61" t="s">
        <v>78</v>
      </c>
      <c r="E3659" s="62">
        <v>40</v>
      </c>
      <c r="F3659" s="62">
        <v>598872</v>
      </c>
      <c r="G3659" s="62">
        <v>122071</v>
      </c>
      <c r="H3659" s="62">
        <v>254.31</v>
      </c>
      <c r="I3659" s="62">
        <v>14971.8</v>
      </c>
      <c r="J3659" s="62">
        <v>556950.96</v>
      </c>
      <c r="K3659" s="62">
        <v>0</v>
      </c>
      <c r="L3659" s="63"/>
      <c r="M3659" s="63"/>
      <c r="N3659" s="63"/>
      <c r="O3659" s="63"/>
      <c r="P3659" s="63"/>
      <c r="Q3659" s="63"/>
      <c r="R3659" s="63"/>
      <c r="S3659" s="63"/>
      <c r="T3659" s="63"/>
      <c r="U3659" s="63"/>
      <c r="V3659" s="63"/>
      <c r="W3659" s="63"/>
      <c r="X3659" s="63"/>
      <c r="Y3659" s="63"/>
      <c r="Z3659" s="62">
        <v>3408.25</v>
      </c>
      <c r="AA3659" s="62">
        <v>13384</v>
      </c>
      <c r="AB3659" s="62">
        <v>27.88</v>
      </c>
      <c r="AC3659" s="62">
        <v>85.21</v>
      </c>
    </row>
    <row r="3660" spans="1:29" ht="30" x14ac:dyDescent="0.25">
      <c r="A3660" s="61" t="s">
        <v>520</v>
      </c>
      <c r="B3660" s="61" t="s">
        <v>521</v>
      </c>
      <c r="C3660" s="62">
        <v>2010</v>
      </c>
      <c r="D3660" s="61" t="s">
        <v>86</v>
      </c>
      <c r="E3660" s="62">
        <v>10</v>
      </c>
      <c r="F3660" s="62">
        <v>838</v>
      </c>
      <c r="G3660" s="62">
        <v>204</v>
      </c>
      <c r="H3660" s="62">
        <v>1.7</v>
      </c>
      <c r="I3660" s="62">
        <v>83.8</v>
      </c>
      <c r="J3660" s="62">
        <v>779.34</v>
      </c>
      <c r="K3660" s="62">
        <v>57.23</v>
      </c>
      <c r="L3660" s="62">
        <v>130</v>
      </c>
      <c r="M3660" s="62">
        <v>1.08</v>
      </c>
      <c r="N3660" s="62">
        <v>5.72</v>
      </c>
      <c r="O3660" s="62">
        <v>690.11</v>
      </c>
      <c r="P3660" s="63"/>
      <c r="Q3660" s="63"/>
      <c r="R3660" s="63"/>
      <c r="S3660" s="63"/>
      <c r="T3660" s="63"/>
      <c r="U3660" s="63"/>
      <c r="V3660" s="63"/>
      <c r="W3660" s="63"/>
      <c r="X3660" s="63"/>
      <c r="Y3660" s="63"/>
      <c r="Z3660" s="62">
        <v>54900</v>
      </c>
      <c r="AA3660" s="62">
        <v>3152</v>
      </c>
      <c r="AB3660" s="62">
        <v>26.27</v>
      </c>
      <c r="AC3660" s="62">
        <v>5490</v>
      </c>
    </row>
    <row r="3661" spans="1:29" x14ac:dyDescent="0.25">
      <c r="A3661" s="61" t="s">
        <v>273</v>
      </c>
      <c r="B3661" s="61" t="s">
        <v>274</v>
      </c>
      <c r="C3661" s="62">
        <v>2008</v>
      </c>
      <c r="D3661" s="61" t="s">
        <v>86</v>
      </c>
      <c r="E3661" s="62">
        <v>25</v>
      </c>
      <c r="F3661" s="62">
        <v>2323</v>
      </c>
      <c r="G3661" s="62">
        <v>508</v>
      </c>
      <c r="H3661" s="62">
        <v>1.69</v>
      </c>
      <c r="I3661" s="62">
        <v>92.92</v>
      </c>
      <c r="J3661" s="62">
        <v>2160.39</v>
      </c>
      <c r="K3661" s="62">
        <v>0</v>
      </c>
      <c r="L3661" s="63"/>
      <c r="M3661" s="63"/>
      <c r="N3661" s="63"/>
      <c r="O3661" s="63"/>
      <c r="P3661" s="63"/>
      <c r="Q3661" s="63"/>
      <c r="R3661" s="63"/>
      <c r="S3661" s="63"/>
      <c r="T3661" s="63"/>
      <c r="U3661" s="62">
        <v>610</v>
      </c>
      <c r="V3661" s="62">
        <v>1765</v>
      </c>
      <c r="W3661" s="62">
        <v>5.88</v>
      </c>
      <c r="X3661" s="62">
        <v>24</v>
      </c>
      <c r="Y3661" s="62">
        <v>13654.24</v>
      </c>
      <c r="Z3661" s="62">
        <v>99751.02</v>
      </c>
      <c r="AA3661" s="62">
        <v>2434</v>
      </c>
      <c r="AB3661" s="62">
        <v>8.11</v>
      </c>
      <c r="AC3661" s="62">
        <v>3990.04</v>
      </c>
    </row>
    <row r="3662" spans="1:29" ht="30" x14ac:dyDescent="0.25">
      <c r="A3662" s="61" t="s">
        <v>142</v>
      </c>
      <c r="B3662" s="61" t="s">
        <v>143</v>
      </c>
      <c r="C3662" s="62">
        <v>2014</v>
      </c>
      <c r="D3662" s="61" t="s">
        <v>78</v>
      </c>
      <c r="E3662" s="62">
        <v>72</v>
      </c>
      <c r="F3662" s="62">
        <v>175595</v>
      </c>
      <c r="G3662" s="62">
        <v>37929</v>
      </c>
      <c r="H3662" s="62">
        <v>43.9</v>
      </c>
      <c r="I3662" s="62">
        <v>2438.8200000000002</v>
      </c>
      <c r="J3662" s="62">
        <v>163303.35</v>
      </c>
      <c r="K3662" s="62">
        <v>11258</v>
      </c>
      <c r="L3662" s="62">
        <v>34076</v>
      </c>
      <c r="M3662" s="62">
        <v>39.44</v>
      </c>
      <c r="N3662" s="62">
        <v>156.36000000000001</v>
      </c>
      <c r="O3662" s="62">
        <v>135763.62</v>
      </c>
      <c r="P3662" s="63"/>
      <c r="Q3662" s="63"/>
      <c r="R3662" s="63"/>
      <c r="S3662" s="63"/>
      <c r="T3662" s="63"/>
      <c r="U3662" s="63"/>
      <c r="V3662" s="63"/>
      <c r="W3662" s="63"/>
      <c r="X3662" s="63"/>
      <c r="Y3662" s="63"/>
      <c r="Z3662" s="62">
        <v>1708875</v>
      </c>
      <c r="AA3662" s="62">
        <v>45674</v>
      </c>
      <c r="AB3662" s="62">
        <v>52.86</v>
      </c>
      <c r="AC3662" s="62">
        <v>23734.38</v>
      </c>
    </row>
    <row r="3663" spans="1:29" x14ac:dyDescent="0.25">
      <c r="A3663" s="61" t="s">
        <v>397</v>
      </c>
      <c r="B3663" s="61" t="s">
        <v>398</v>
      </c>
      <c r="C3663" s="62">
        <v>2016</v>
      </c>
      <c r="D3663" s="61" t="s">
        <v>83</v>
      </c>
      <c r="E3663" s="62">
        <v>3</v>
      </c>
      <c r="F3663" s="63"/>
      <c r="G3663" s="63"/>
      <c r="H3663" s="63"/>
      <c r="I3663" s="63"/>
      <c r="J3663" s="63"/>
      <c r="K3663" s="62">
        <v>0</v>
      </c>
      <c r="L3663" s="63"/>
      <c r="M3663" s="63"/>
      <c r="N3663" s="63"/>
      <c r="O3663" s="63"/>
      <c r="P3663" s="63"/>
      <c r="Q3663" s="63"/>
      <c r="R3663" s="63"/>
      <c r="S3663" s="63"/>
      <c r="T3663" s="63"/>
      <c r="U3663" s="63"/>
      <c r="V3663" s="63"/>
      <c r="W3663" s="63"/>
      <c r="X3663" s="63"/>
      <c r="Y3663" s="63"/>
      <c r="Z3663" s="62">
        <v>0</v>
      </c>
      <c r="AA3663" s="63"/>
      <c r="AB3663" s="63"/>
      <c r="AC3663" s="62">
        <v>0</v>
      </c>
    </row>
    <row r="3664" spans="1:29" x14ac:dyDescent="0.25">
      <c r="A3664" s="61" t="s">
        <v>475</v>
      </c>
      <c r="B3664" s="61" t="s">
        <v>476</v>
      </c>
      <c r="C3664" s="62">
        <v>2012</v>
      </c>
      <c r="D3664" s="61" t="s">
        <v>99</v>
      </c>
      <c r="E3664" s="62">
        <v>7</v>
      </c>
      <c r="F3664" s="62">
        <v>26967</v>
      </c>
      <c r="G3664" s="62">
        <v>3717</v>
      </c>
      <c r="H3664" s="62">
        <v>44.25</v>
      </c>
      <c r="I3664" s="62">
        <v>3852.43</v>
      </c>
      <c r="J3664" s="62">
        <v>25079.31</v>
      </c>
      <c r="K3664" s="62">
        <v>1993.22</v>
      </c>
      <c r="L3664" s="62">
        <v>2504</v>
      </c>
      <c r="M3664" s="62">
        <v>29.81</v>
      </c>
      <c r="N3664" s="62">
        <v>284.75</v>
      </c>
      <c r="O3664" s="62">
        <v>24036.85</v>
      </c>
      <c r="P3664" s="63"/>
      <c r="Q3664" s="63"/>
      <c r="R3664" s="63"/>
      <c r="S3664" s="63"/>
      <c r="T3664" s="63"/>
      <c r="U3664" s="63"/>
      <c r="V3664" s="63"/>
      <c r="W3664" s="63"/>
      <c r="X3664" s="63"/>
      <c r="Y3664" s="63"/>
      <c r="Z3664" s="62">
        <v>17276.64</v>
      </c>
      <c r="AA3664" s="62">
        <v>4405</v>
      </c>
      <c r="AB3664" s="62">
        <v>52.44</v>
      </c>
      <c r="AC3664" s="62">
        <v>2468.09</v>
      </c>
    </row>
    <row r="3665" spans="1:29" x14ac:dyDescent="0.25">
      <c r="A3665" s="61" t="s">
        <v>267</v>
      </c>
      <c r="B3665" s="61" t="s">
        <v>268</v>
      </c>
      <c r="C3665" s="62">
        <v>2005</v>
      </c>
      <c r="D3665" s="61" t="s">
        <v>75</v>
      </c>
      <c r="E3665" s="62">
        <v>10</v>
      </c>
      <c r="F3665" s="62">
        <v>54</v>
      </c>
      <c r="G3665" s="62">
        <v>14</v>
      </c>
      <c r="H3665" s="62">
        <v>0.12</v>
      </c>
      <c r="I3665" s="62">
        <v>5.4</v>
      </c>
      <c r="J3665" s="62">
        <v>50.22</v>
      </c>
      <c r="K3665" s="62">
        <v>15.52</v>
      </c>
      <c r="L3665" s="62">
        <v>33</v>
      </c>
      <c r="M3665" s="62">
        <v>0.28000000000000003</v>
      </c>
      <c r="N3665" s="62">
        <v>1.55</v>
      </c>
      <c r="O3665" s="62">
        <v>187.15</v>
      </c>
      <c r="P3665" s="63"/>
      <c r="Q3665" s="63"/>
      <c r="R3665" s="63"/>
      <c r="S3665" s="63"/>
      <c r="T3665" s="63"/>
      <c r="U3665" s="63"/>
      <c r="V3665" s="63"/>
      <c r="W3665" s="63"/>
      <c r="X3665" s="63"/>
      <c r="Y3665" s="63"/>
      <c r="Z3665" s="62">
        <v>649.96</v>
      </c>
      <c r="AA3665" s="62">
        <v>3718</v>
      </c>
      <c r="AB3665" s="62">
        <v>30.98</v>
      </c>
      <c r="AC3665" s="62">
        <v>65</v>
      </c>
    </row>
    <row r="3666" spans="1:29" ht="45" x14ac:dyDescent="0.25">
      <c r="A3666" s="61" t="s">
        <v>214</v>
      </c>
      <c r="B3666" s="61" t="s">
        <v>215</v>
      </c>
      <c r="C3666" s="62">
        <v>2012</v>
      </c>
      <c r="D3666" s="61" t="s">
        <v>75</v>
      </c>
      <c r="E3666" s="62">
        <v>9</v>
      </c>
      <c r="F3666" s="63"/>
      <c r="G3666" s="63"/>
      <c r="H3666" s="63"/>
      <c r="I3666" s="63"/>
      <c r="J3666" s="63"/>
      <c r="K3666" s="62">
        <v>0</v>
      </c>
      <c r="L3666" s="63"/>
      <c r="M3666" s="63"/>
      <c r="N3666" s="63"/>
      <c r="O3666" s="63"/>
      <c r="P3666" s="63"/>
      <c r="Q3666" s="63"/>
      <c r="R3666" s="63"/>
      <c r="S3666" s="63"/>
      <c r="T3666" s="63"/>
      <c r="U3666" s="63"/>
      <c r="V3666" s="63"/>
      <c r="W3666" s="63"/>
      <c r="X3666" s="63"/>
      <c r="Y3666" s="63"/>
      <c r="Z3666" s="62">
        <v>438</v>
      </c>
      <c r="AA3666" s="62">
        <v>1646</v>
      </c>
      <c r="AB3666" s="62">
        <v>15.24</v>
      </c>
      <c r="AC3666" s="62">
        <v>48.67</v>
      </c>
    </row>
    <row r="3667" spans="1:29" ht="30" x14ac:dyDescent="0.25">
      <c r="A3667" s="61" t="s">
        <v>277</v>
      </c>
      <c r="B3667" s="61" t="s">
        <v>278</v>
      </c>
      <c r="C3667" s="62">
        <v>2007</v>
      </c>
      <c r="D3667" s="61" t="s">
        <v>75</v>
      </c>
      <c r="E3667" s="62">
        <v>12</v>
      </c>
      <c r="F3667" s="62">
        <v>2481</v>
      </c>
      <c r="G3667" s="62">
        <v>415</v>
      </c>
      <c r="H3667" s="62">
        <v>2.88</v>
      </c>
      <c r="I3667" s="62">
        <v>206.75</v>
      </c>
      <c r="J3667" s="62">
        <v>2307.33</v>
      </c>
      <c r="K3667" s="62">
        <v>0</v>
      </c>
      <c r="L3667" s="63"/>
      <c r="M3667" s="63"/>
      <c r="N3667" s="63"/>
      <c r="O3667" s="63"/>
      <c r="P3667" s="63"/>
      <c r="Q3667" s="63"/>
      <c r="R3667" s="63"/>
      <c r="S3667" s="63"/>
      <c r="T3667" s="63"/>
      <c r="U3667" s="63"/>
      <c r="V3667" s="63"/>
      <c r="W3667" s="63"/>
      <c r="X3667" s="63"/>
      <c r="Y3667" s="63"/>
      <c r="Z3667" s="62">
        <v>102400</v>
      </c>
      <c r="AA3667" s="62">
        <v>4250</v>
      </c>
      <c r="AB3667" s="62">
        <v>29.51</v>
      </c>
      <c r="AC3667" s="62">
        <v>8533.33</v>
      </c>
    </row>
    <row r="3668" spans="1:29" x14ac:dyDescent="0.25">
      <c r="A3668" s="61" t="s">
        <v>130</v>
      </c>
      <c r="B3668" s="61" t="s">
        <v>131</v>
      </c>
      <c r="C3668" s="62">
        <v>2008</v>
      </c>
      <c r="D3668" s="61" t="s">
        <v>313</v>
      </c>
      <c r="E3668" s="62">
        <v>29</v>
      </c>
      <c r="F3668" s="62">
        <v>117185</v>
      </c>
      <c r="G3668" s="62">
        <v>13848</v>
      </c>
      <c r="H3668" s="62">
        <v>39.79</v>
      </c>
      <c r="I3668" s="62">
        <v>4040.86</v>
      </c>
      <c r="J3668" s="62">
        <v>108982.05</v>
      </c>
      <c r="K3668" s="62">
        <v>7602.33</v>
      </c>
      <c r="L3668" s="62">
        <v>15098</v>
      </c>
      <c r="M3668" s="62">
        <v>43.39</v>
      </c>
      <c r="N3668" s="62">
        <v>262.14999999999998</v>
      </c>
      <c r="O3668" s="62">
        <v>91678.75</v>
      </c>
      <c r="P3668" s="63"/>
      <c r="Q3668" s="63"/>
      <c r="R3668" s="63"/>
      <c r="S3668" s="63"/>
      <c r="T3668" s="63"/>
      <c r="U3668" s="63"/>
      <c r="V3668" s="63"/>
      <c r="W3668" s="63"/>
      <c r="X3668" s="63"/>
      <c r="Y3668" s="63"/>
      <c r="Z3668" s="62">
        <v>1000</v>
      </c>
      <c r="AA3668" s="62">
        <v>6132</v>
      </c>
      <c r="AB3668" s="62">
        <v>17.62</v>
      </c>
      <c r="AC3668" s="62">
        <v>34.479999999999997</v>
      </c>
    </row>
    <row r="3669" spans="1:29" x14ac:dyDescent="0.25">
      <c r="A3669" s="61" t="s">
        <v>332</v>
      </c>
      <c r="B3669" s="61" t="s">
        <v>333</v>
      </c>
      <c r="C3669" s="62">
        <v>2005</v>
      </c>
      <c r="D3669" s="61" t="s">
        <v>135</v>
      </c>
      <c r="E3669" s="62">
        <v>50</v>
      </c>
      <c r="F3669" s="62">
        <v>59677</v>
      </c>
      <c r="G3669" s="62">
        <v>8018</v>
      </c>
      <c r="H3669" s="62">
        <v>13.36</v>
      </c>
      <c r="I3669" s="62">
        <v>1193.54</v>
      </c>
      <c r="J3669" s="62">
        <v>55499.61</v>
      </c>
      <c r="K3669" s="62">
        <v>1018.43</v>
      </c>
      <c r="L3669" s="62">
        <v>1643</v>
      </c>
      <c r="M3669" s="62">
        <v>2.74</v>
      </c>
      <c r="N3669" s="62">
        <v>20.37</v>
      </c>
      <c r="O3669" s="62">
        <v>12281.54</v>
      </c>
      <c r="P3669" s="63"/>
      <c r="Q3669" s="63"/>
      <c r="R3669" s="63"/>
      <c r="S3669" s="63"/>
      <c r="T3669" s="63"/>
      <c r="U3669" s="63"/>
      <c r="V3669" s="63"/>
      <c r="W3669" s="63"/>
      <c r="X3669" s="63"/>
      <c r="Y3669" s="63"/>
      <c r="Z3669" s="62">
        <v>1192178</v>
      </c>
      <c r="AA3669" s="62">
        <v>76135</v>
      </c>
      <c r="AB3669" s="62">
        <v>126.89</v>
      </c>
      <c r="AC3669" s="62">
        <v>23843.56</v>
      </c>
    </row>
    <row r="3670" spans="1:29" x14ac:dyDescent="0.25">
      <c r="A3670" s="61" t="s">
        <v>469</v>
      </c>
      <c r="B3670" s="61" t="s">
        <v>470</v>
      </c>
      <c r="C3670" s="62">
        <v>2010</v>
      </c>
      <c r="D3670" s="61" t="s">
        <v>78</v>
      </c>
      <c r="E3670" s="62">
        <v>48</v>
      </c>
      <c r="F3670" s="62">
        <v>132532</v>
      </c>
      <c r="G3670" s="62">
        <v>20159</v>
      </c>
      <c r="H3670" s="62">
        <v>35</v>
      </c>
      <c r="I3670" s="62">
        <v>2761.08</v>
      </c>
      <c r="J3670" s="62">
        <v>123254.76</v>
      </c>
      <c r="K3670" s="62">
        <v>1236.6600000000001</v>
      </c>
      <c r="L3670" s="62">
        <v>39824</v>
      </c>
      <c r="M3670" s="62">
        <v>69.14</v>
      </c>
      <c r="N3670" s="63"/>
      <c r="O3670" s="63"/>
      <c r="P3670" s="63"/>
      <c r="Q3670" s="63"/>
      <c r="R3670" s="63"/>
      <c r="S3670" s="63"/>
      <c r="T3670" s="63"/>
      <c r="U3670" s="63"/>
      <c r="V3670" s="63"/>
      <c r="W3670" s="63"/>
      <c r="X3670" s="63"/>
      <c r="Y3670" s="63"/>
      <c r="Z3670" s="62">
        <v>1074.79</v>
      </c>
      <c r="AA3670" s="62">
        <v>9093</v>
      </c>
      <c r="AB3670" s="62">
        <v>15.79</v>
      </c>
      <c r="AC3670" s="62">
        <v>22.39</v>
      </c>
    </row>
    <row r="3671" spans="1:29" ht="30" x14ac:dyDescent="0.25">
      <c r="A3671" s="61" t="s">
        <v>146</v>
      </c>
      <c r="B3671" s="61" t="s">
        <v>147</v>
      </c>
      <c r="C3671" s="62">
        <v>2013</v>
      </c>
      <c r="D3671" s="61" t="s">
        <v>75</v>
      </c>
      <c r="E3671" s="62">
        <v>25</v>
      </c>
      <c r="F3671" s="63"/>
      <c r="G3671" s="63"/>
      <c r="H3671" s="63"/>
      <c r="I3671" s="63"/>
      <c r="J3671" s="63"/>
      <c r="K3671" s="62">
        <v>0</v>
      </c>
      <c r="L3671" s="63"/>
      <c r="M3671" s="63"/>
      <c r="N3671" s="63"/>
      <c r="O3671" s="63"/>
      <c r="P3671" s="63"/>
      <c r="Q3671" s="63"/>
      <c r="R3671" s="63"/>
      <c r="S3671" s="63"/>
      <c r="T3671" s="63"/>
      <c r="U3671" s="63"/>
      <c r="V3671" s="63"/>
      <c r="W3671" s="63"/>
      <c r="X3671" s="63"/>
      <c r="Y3671" s="63"/>
      <c r="Z3671" s="62">
        <v>0</v>
      </c>
      <c r="AA3671" s="63"/>
      <c r="AB3671" s="63"/>
      <c r="AC3671" s="62">
        <v>0</v>
      </c>
    </row>
    <row r="3672" spans="1:29" x14ac:dyDescent="0.25">
      <c r="A3672" s="61" t="s">
        <v>196</v>
      </c>
      <c r="B3672" s="61" t="s">
        <v>197</v>
      </c>
      <c r="C3672" s="62">
        <v>2012</v>
      </c>
      <c r="D3672" s="61" t="s">
        <v>89</v>
      </c>
      <c r="E3672" s="62">
        <v>24</v>
      </c>
      <c r="F3672" s="62">
        <v>13002</v>
      </c>
      <c r="G3672" s="62">
        <v>3744</v>
      </c>
      <c r="H3672" s="62">
        <v>13</v>
      </c>
      <c r="I3672" s="62">
        <v>541.75</v>
      </c>
      <c r="J3672" s="62">
        <v>12091.86</v>
      </c>
      <c r="K3672" s="62">
        <v>9310.3799999999992</v>
      </c>
      <c r="L3672" s="62">
        <v>14705</v>
      </c>
      <c r="M3672" s="62">
        <v>51.06</v>
      </c>
      <c r="N3672" s="62">
        <v>387.93</v>
      </c>
      <c r="O3672" s="62">
        <v>112276.64</v>
      </c>
      <c r="P3672" s="63"/>
      <c r="Q3672" s="63"/>
      <c r="R3672" s="63"/>
      <c r="S3672" s="63"/>
      <c r="T3672" s="63"/>
      <c r="U3672" s="63"/>
      <c r="V3672" s="63"/>
      <c r="W3672" s="63"/>
      <c r="X3672" s="63"/>
      <c r="Y3672" s="63"/>
      <c r="Z3672" s="62">
        <v>561</v>
      </c>
      <c r="AA3672" s="62">
        <v>10632</v>
      </c>
      <c r="AB3672" s="62">
        <v>36.92</v>
      </c>
      <c r="AC3672" s="62">
        <v>23.38</v>
      </c>
    </row>
    <row r="3673" spans="1:29" x14ac:dyDescent="0.25">
      <c r="A3673" s="61" t="s">
        <v>338</v>
      </c>
      <c r="B3673" s="61" t="s">
        <v>339</v>
      </c>
      <c r="C3673" s="62">
        <v>2018</v>
      </c>
      <c r="D3673" s="61" t="s">
        <v>301</v>
      </c>
      <c r="E3673" s="62">
        <v>106</v>
      </c>
      <c r="F3673" s="62">
        <v>500400</v>
      </c>
      <c r="G3673" s="62">
        <v>59437</v>
      </c>
      <c r="H3673" s="62">
        <v>46.73</v>
      </c>
      <c r="I3673" s="62">
        <v>4720.75</v>
      </c>
      <c r="J3673" s="62">
        <v>465372</v>
      </c>
      <c r="K3673" s="62">
        <v>5337.54</v>
      </c>
      <c r="L3673" s="62">
        <v>7245</v>
      </c>
      <c r="M3673" s="62">
        <v>5.7</v>
      </c>
      <c r="N3673" s="62">
        <v>50.35</v>
      </c>
      <c r="O3673" s="62">
        <v>64366.95</v>
      </c>
      <c r="P3673" s="63"/>
      <c r="Q3673" s="63"/>
      <c r="R3673" s="63"/>
      <c r="S3673" s="63"/>
      <c r="T3673" s="63"/>
      <c r="U3673" s="63"/>
      <c r="V3673" s="63"/>
      <c r="W3673" s="63"/>
      <c r="X3673" s="63"/>
      <c r="Y3673" s="63"/>
      <c r="Z3673" s="62">
        <v>992.23</v>
      </c>
      <c r="AA3673" s="62">
        <v>25471</v>
      </c>
      <c r="AB3673" s="62">
        <v>20.02</v>
      </c>
      <c r="AC3673" s="62">
        <v>9.36</v>
      </c>
    </row>
    <row r="3674" spans="1:29" x14ac:dyDescent="0.25">
      <c r="A3674" s="61" t="s">
        <v>407</v>
      </c>
      <c r="B3674" s="61" t="s">
        <v>408</v>
      </c>
      <c r="C3674" s="62">
        <v>2016</v>
      </c>
      <c r="D3674" s="61" t="s">
        <v>99</v>
      </c>
      <c r="E3674" s="62">
        <v>24</v>
      </c>
      <c r="F3674" s="62">
        <v>457485</v>
      </c>
      <c r="G3674" s="62">
        <v>43782</v>
      </c>
      <c r="H3674" s="62">
        <v>152.02000000000001</v>
      </c>
      <c r="I3674" s="62">
        <v>19061.88</v>
      </c>
      <c r="J3674" s="62">
        <v>425461.05</v>
      </c>
      <c r="K3674" s="62">
        <v>0</v>
      </c>
      <c r="L3674" s="63"/>
      <c r="M3674" s="63"/>
      <c r="N3674" s="63"/>
      <c r="O3674" s="63"/>
      <c r="P3674" s="63"/>
      <c r="Q3674" s="63"/>
      <c r="R3674" s="63"/>
      <c r="S3674" s="63"/>
      <c r="T3674" s="63"/>
      <c r="U3674" s="63"/>
      <c r="V3674" s="63"/>
      <c r="W3674" s="63"/>
      <c r="X3674" s="63"/>
      <c r="Y3674" s="63"/>
      <c r="Z3674" s="62">
        <v>1238.69</v>
      </c>
      <c r="AA3674" s="62">
        <v>7864</v>
      </c>
      <c r="AB3674" s="62">
        <v>27.31</v>
      </c>
      <c r="AC3674" s="62">
        <v>51.61</v>
      </c>
    </row>
    <row r="3675" spans="1:29" ht="30" x14ac:dyDescent="0.25">
      <c r="A3675" s="61" t="s">
        <v>133</v>
      </c>
      <c r="B3675" s="61" t="s">
        <v>134</v>
      </c>
      <c r="C3675" s="62">
        <v>2006</v>
      </c>
      <c r="D3675" s="61" t="s">
        <v>75</v>
      </c>
      <c r="E3675" s="62">
        <v>14</v>
      </c>
      <c r="F3675" s="63"/>
      <c r="G3675" s="63"/>
      <c r="H3675" s="63"/>
      <c r="I3675" s="63"/>
      <c r="J3675" s="63"/>
      <c r="K3675" s="62">
        <v>0</v>
      </c>
      <c r="L3675" s="63"/>
      <c r="M3675" s="63"/>
      <c r="N3675" s="63"/>
      <c r="O3675" s="63"/>
      <c r="P3675" s="63"/>
      <c r="Q3675" s="63"/>
      <c r="R3675" s="63"/>
      <c r="S3675" s="63"/>
      <c r="T3675" s="63"/>
      <c r="U3675" s="63"/>
      <c r="V3675" s="63"/>
      <c r="W3675" s="63"/>
      <c r="X3675" s="63"/>
      <c r="Y3675" s="63"/>
      <c r="Z3675" s="62">
        <v>142950</v>
      </c>
      <c r="AA3675" s="62">
        <v>6728</v>
      </c>
      <c r="AB3675" s="62">
        <v>40.049999999999997</v>
      </c>
      <c r="AC3675" s="62">
        <v>10210.709999999999</v>
      </c>
    </row>
    <row r="3676" spans="1:29" ht="30" x14ac:dyDescent="0.25">
      <c r="A3676" s="61" t="s">
        <v>120</v>
      </c>
      <c r="B3676" s="61" t="s">
        <v>121</v>
      </c>
      <c r="C3676" s="62">
        <v>2018</v>
      </c>
      <c r="D3676" s="61" t="s">
        <v>150</v>
      </c>
      <c r="E3676" s="62">
        <v>8</v>
      </c>
      <c r="F3676" s="62">
        <v>0</v>
      </c>
      <c r="G3676" s="62">
        <v>0</v>
      </c>
      <c r="H3676" s="62">
        <v>0</v>
      </c>
      <c r="I3676" s="62">
        <v>0</v>
      </c>
      <c r="J3676" s="62">
        <v>0</v>
      </c>
      <c r="K3676" s="62">
        <v>0</v>
      </c>
      <c r="L3676" s="62">
        <v>0</v>
      </c>
      <c r="M3676" s="62">
        <v>0</v>
      </c>
      <c r="N3676" s="62">
        <v>0</v>
      </c>
      <c r="O3676" s="62">
        <v>0</v>
      </c>
      <c r="P3676" s="63"/>
      <c r="Q3676" s="63"/>
      <c r="R3676" s="63"/>
      <c r="S3676" s="63"/>
      <c r="T3676" s="63"/>
      <c r="U3676" s="63"/>
      <c r="V3676" s="63"/>
      <c r="W3676" s="63"/>
      <c r="X3676" s="63"/>
      <c r="Y3676" s="63"/>
      <c r="Z3676" s="62">
        <v>6600</v>
      </c>
      <c r="AA3676" s="62">
        <v>532</v>
      </c>
      <c r="AB3676" s="62">
        <v>5.54</v>
      </c>
      <c r="AC3676" s="62">
        <v>825</v>
      </c>
    </row>
    <row r="3677" spans="1:29" x14ac:dyDescent="0.25">
      <c r="A3677" s="61" t="s">
        <v>208</v>
      </c>
      <c r="B3677" s="61" t="s">
        <v>209</v>
      </c>
      <c r="C3677" s="62">
        <v>2014</v>
      </c>
      <c r="D3677" s="61" t="s">
        <v>94</v>
      </c>
      <c r="E3677" s="62">
        <v>10</v>
      </c>
      <c r="F3677" s="62">
        <v>0</v>
      </c>
      <c r="G3677" s="62">
        <v>0</v>
      </c>
      <c r="H3677" s="62">
        <v>0</v>
      </c>
      <c r="I3677" s="62">
        <v>0</v>
      </c>
      <c r="J3677" s="62">
        <v>0</v>
      </c>
      <c r="K3677" s="62">
        <v>0</v>
      </c>
      <c r="L3677" s="62">
        <v>0</v>
      </c>
      <c r="M3677" s="62">
        <v>0</v>
      </c>
      <c r="N3677" s="63"/>
      <c r="O3677" s="63"/>
      <c r="P3677" s="63"/>
      <c r="Q3677" s="63"/>
      <c r="R3677" s="63"/>
      <c r="S3677" s="63"/>
      <c r="T3677" s="63"/>
      <c r="U3677" s="63"/>
      <c r="V3677" s="63"/>
      <c r="W3677" s="63"/>
      <c r="X3677" s="63"/>
      <c r="Y3677" s="63"/>
      <c r="Z3677" s="62">
        <v>825</v>
      </c>
      <c r="AA3677" s="62">
        <v>4526</v>
      </c>
      <c r="AB3677" s="62">
        <v>37.72</v>
      </c>
      <c r="AC3677" s="62">
        <v>82.5</v>
      </c>
    </row>
    <row r="3678" spans="1:29" ht="45" x14ac:dyDescent="0.25">
      <c r="A3678" s="61" t="s">
        <v>109</v>
      </c>
      <c r="B3678" s="61" t="s">
        <v>110</v>
      </c>
      <c r="C3678" s="62">
        <v>2012</v>
      </c>
      <c r="D3678" s="61" t="s">
        <v>226</v>
      </c>
      <c r="E3678" s="62">
        <v>14</v>
      </c>
      <c r="F3678" s="62">
        <v>68960</v>
      </c>
      <c r="G3678" s="62">
        <v>10158</v>
      </c>
      <c r="H3678" s="62">
        <v>60.46</v>
      </c>
      <c r="I3678" s="62">
        <v>4925.71</v>
      </c>
      <c r="J3678" s="62">
        <v>64132.800000000003</v>
      </c>
      <c r="K3678" s="62">
        <v>0</v>
      </c>
      <c r="L3678" s="63"/>
      <c r="M3678" s="63"/>
      <c r="N3678" s="63"/>
      <c r="O3678" s="63"/>
      <c r="P3678" s="63"/>
      <c r="Q3678" s="63"/>
      <c r="R3678" s="63"/>
      <c r="S3678" s="63"/>
      <c r="T3678" s="63"/>
      <c r="U3678" s="62">
        <v>943</v>
      </c>
      <c r="V3678" s="62">
        <v>3282</v>
      </c>
      <c r="W3678" s="62">
        <v>19.54</v>
      </c>
      <c r="X3678" s="62">
        <v>67</v>
      </c>
      <c r="Y3678" s="62">
        <v>21108.11</v>
      </c>
      <c r="Z3678" s="62">
        <v>52660</v>
      </c>
      <c r="AA3678" s="62">
        <v>27737</v>
      </c>
      <c r="AB3678" s="62">
        <v>165.1</v>
      </c>
      <c r="AC3678" s="62">
        <v>3761.43</v>
      </c>
    </row>
    <row r="3679" spans="1:29" ht="30" x14ac:dyDescent="0.25">
      <c r="A3679" s="61" t="s">
        <v>247</v>
      </c>
      <c r="B3679" s="61" t="s">
        <v>248</v>
      </c>
      <c r="C3679" s="62">
        <v>2012</v>
      </c>
      <c r="D3679" s="61" t="s">
        <v>86</v>
      </c>
      <c r="E3679" s="62">
        <v>31</v>
      </c>
      <c r="F3679" s="63"/>
      <c r="G3679" s="63"/>
      <c r="H3679" s="63"/>
      <c r="I3679" s="63"/>
      <c r="J3679" s="63"/>
      <c r="K3679" s="62">
        <v>0</v>
      </c>
      <c r="L3679" s="63"/>
      <c r="M3679" s="63"/>
      <c r="N3679" s="63"/>
      <c r="O3679" s="63"/>
      <c r="P3679" s="63"/>
      <c r="Q3679" s="63"/>
      <c r="R3679" s="63"/>
      <c r="S3679" s="63"/>
      <c r="T3679" s="63"/>
      <c r="U3679" s="63"/>
      <c r="V3679" s="63"/>
      <c r="W3679" s="63"/>
      <c r="X3679" s="63"/>
      <c r="Y3679" s="63"/>
      <c r="Z3679" s="62">
        <v>280</v>
      </c>
      <c r="AA3679" s="62">
        <v>16079</v>
      </c>
      <c r="AB3679" s="62">
        <v>43.22</v>
      </c>
      <c r="AC3679" s="62">
        <v>9.0299999999999994</v>
      </c>
    </row>
    <row r="3680" spans="1:29" x14ac:dyDescent="0.25">
      <c r="A3680" s="61" t="s">
        <v>113</v>
      </c>
      <c r="B3680" s="61" t="s">
        <v>114</v>
      </c>
      <c r="C3680" s="62">
        <v>2010</v>
      </c>
      <c r="D3680" s="61" t="s">
        <v>86</v>
      </c>
      <c r="E3680" s="62">
        <v>400</v>
      </c>
      <c r="F3680" s="62">
        <v>223509</v>
      </c>
      <c r="G3680" s="62">
        <v>32235</v>
      </c>
      <c r="H3680" s="62">
        <v>6.72</v>
      </c>
      <c r="I3680" s="62">
        <v>558.77</v>
      </c>
      <c r="J3680" s="62">
        <v>207863.37</v>
      </c>
      <c r="K3680" s="62">
        <v>30076.62</v>
      </c>
      <c r="L3680" s="62">
        <v>46577</v>
      </c>
      <c r="M3680" s="62">
        <v>9.6999999999999993</v>
      </c>
      <c r="N3680" s="62">
        <v>75.19</v>
      </c>
      <c r="O3680" s="62">
        <v>362703.04</v>
      </c>
      <c r="P3680" s="63"/>
      <c r="Q3680" s="63"/>
      <c r="R3680" s="63"/>
      <c r="S3680" s="63"/>
      <c r="T3680" s="63"/>
      <c r="U3680" s="63"/>
      <c r="V3680" s="63"/>
      <c r="W3680" s="63"/>
      <c r="X3680" s="63"/>
      <c r="Y3680" s="63"/>
      <c r="Z3680" s="62">
        <v>2869767</v>
      </c>
      <c r="AA3680" s="62">
        <v>460006</v>
      </c>
      <c r="AB3680" s="62">
        <v>95.83</v>
      </c>
      <c r="AC3680" s="62">
        <v>7174.42</v>
      </c>
    </row>
    <row r="3681" spans="1:29" ht="30" x14ac:dyDescent="0.25">
      <c r="A3681" s="61" t="s">
        <v>182</v>
      </c>
      <c r="B3681" s="61" t="s">
        <v>183</v>
      </c>
      <c r="C3681" s="62">
        <v>2006</v>
      </c>
      <c r="D3681" s="61" t="s">
        <v>78</v>
      </c>
      <c r="E3681" s="62">
        <v>29</v>
      </c>
      <c r="F3681" s="62">
        <v>56005</v>
      </c>
      <c r="G3681" s="62">
        <v>8939</v>
      </c>
      <c r="H3681" s="62">
        <v>25.69</v>
      </c>
      <c r="I3681" s="62">
        <v>1931.21</v>
      </c>
      <c r="J3681" s="62">
        <v>52084.65</v>
      </c>
      <c r="K3681" s="62">
        <v>14755.07</v>
      </c>
      <c r="L3681" s="62">
        <v>25845</v>
      </c>
      <c r="M3681" s="62">
        <v>74.27</v>
      </c>
      <c r="N3681" s="62">
        <v>508.8</v>
      </c>
      <c r="O3681" s="62">
        <v>177935.79</v>
      </c>
      <c r="P3681" s="63"/>
      <c r="Q3681" s="63"/>
      <c r="R3681" s="63"/>
      <c r="S3681" s="63"/>
      <c r="T3681" s="63"/>
      <c r="U3681" s="63"/>
      <c r="V3681" s="63"/>
      <c r="W3681" s="63"/>
      <c r="X3681" s="63"/>
      <c r="Y3681" s="63"/>
      <c r="Z3681" s="62">
        <v>99544.25</v>
      </c>
      <c r="AA3681" s="62">
        <v>6848</v>
      </c>
      <c r="AB3681" s="62">
        <v>19.68</v>
      </c>
      <c r="AC3681" s="62">
        <v>3432.56</v>
      </c>
    </row>
    <row r="3682" spans="1:29" ht="30" x14ac:dyDescent="0.25">
      <c r="A3682" s="61" t="s">
        <v>233</v>
      </c>
      <c r="B3682" s="61" t="s">
        <v>234</v>
      </c>
      <c r="C3682" s="62">
        <v>2018</v>
      </c>
      <c r="D3682" s="61" t="s">
        <v>78</v>
      </c>
      <c r="E3682" s="62">
        <v>52</v>
      </c>
      <c r="F3682" s="62">
        <v>18634</v>
      </c>
      <c r="G3682" s="62">
        <v>2053</v>
      </c>
      <c r="H3682" s="62">
        <v>3.29</v>
      </c>
      <c r="I3682" s="62">
        <v>358.35</v>
      </c>
      <c r="J3682" s="62">
        <v>17329.62</v>
      </c>
      <c r="K3682" s="62">
        <v>10880.7</v>
      </c>
      <c r="L3682" s="62">
        <v>16182</v>
      </c>
      <c r="M3682" s="62">
        <v>25.93</v>
      </c>
      <c r="N3682" s="63"/>
      <c r="O3682" s="63"/>
      <c r="P3682" s="63"/>
      <c r="Q3682" s="63"/>
      <c r="R3682" s="63"/>
      <c r="S3682" s="63"/>
      <c r="T3682" s="63"/>
      <c r="U3682" s="63"/>
      <c r="V3682" s="63"/>
      <c r="W3682" s="63"/>
      <c r="X3682" s="63"/>
      <c r="Y3682" s="63"/>
      <c r="Z3682" s="62">
        <v>804.76</v>
      </c>
      <c r="AA3682" s="62">
        <v>13629</v>
      </c>
      <c r="AB3682" s="62">
        <v>21.84</v>
      </c>
      <c r="AC3682" s="62">
        <v>15.48</v>
      </c>
    </row>
    <row r="3683" spans="1:29" x14ac:dyDescent="0.25">
      <c r="A3683" s="61" t="s">
        <v>267</v>
      </c>
      <c r="B3683" s="61" t="s">
        <v>268</v>
      </c>
      <c r="C3683" s="62">
        <v>2012</v>
      </c>
      <c r="D3683" s="61" t="s">
        <v>75</v>
      </c>
      <c r="E3683" s="62">
        <v>10</v>
      </c>
      <c r="F3683" s="63"/>
      <c r="G3683" s="63"/>
      <c r="H3683" s="63"/>
      <c r="I3683" s="63"/>
      <c r="J3683" s="63"/>
      <c r="K3683" s="62">
        <v>0</v>
      </c>
      <c r="L3683" s="63"/>
      <c r="M3683" s="63"/>
      <c r="N3683" s="63"/>
      <c r="O3683" s="63"/>
      <c r="P3683" s="63"/>
      <c r="Q3683" s="63"/>
      <c r="R3683" s="63"/>
      <c r="S3683" s="63"/>
      <c r="T3683" s="63"/>
      <c r="U3683" s="63"/>
      <c r="V3683" s="63"/>
      <c r="W3683" s="63"/>
      <c r="X3683" s="63"/>
      <c r="Y3683" s="63"/>
      <c r="Z3683" s="62">
        <v>110510</v>
      </c>
      <c r="AA3683" s="62">
        <v>16983</v>
      </c>
      <c r="AB3683" s="62">
        <v>141.53</v>
      </c>
      <c r="AC3683" s="62">
        <v>11051</v>
      </c>
    </row>
    <row r="3684" spans="1:29" ht="30" x14ac:dyDescent="0.25">
      <c r="A3684" s="61" t="s">
        <v>283</v>
      </c>
      <c r="B3684" s="61" t="s">
        <v>284</v>
      </c>
      <c r="C3684" s="62">
        <v>2015</v>
      </c>
      <c r="D3684" s="61" t="s">
        <v>175</v>
      </c>
      <c r="E3684" s="62">
        <v>24</v>
      </c>
      <c r="F3684" s="62">
        <v>175296</v>
      </c>
      <c r="G3684" s="62">
        <v>32917</v>
      </c>
      <c r="H3684" s="62">
        <v>114.3</v>
      </c>
      <c r="I3684" s="62">
        <v>7304</v>
      </c>
      <c r="J3684" s="62">
        <v>163025.28</v>
      </c>
      <c r="K3684" s="62">
        <v>15279.34</v>
      </c>
      <c r="L3684" s="62">
        <v>17289</v>
      </c>
      <c r="M3684" s="62">
        <v>60.03</v>
      </c>
      <c r="N3684" s="63"/>
      <c r="O3684" s="63"/>
      <c r="P3684" s="63"/>
      <c r="Q3684" s="63"/>
      <c r="R3684" s="63"/>
      <c r="S3684" s="63"/>
      <c r="T3684" s="63"/>
      <c r="U3684" s="63"/>
      <c r="V3684" s="63"/>
      <c r="W3684" s="63"/>
      <c r="X3684" s="63"/>
      <c r="Y3684" s="63"/>
      <c r="Z3684" s="62">
        <v>0</v>
      </c>
      <c r="AA3684" s="63"/>
      <c r="AB3684" s="63"/>
      <c r="AC3684" s="62">
        <v>0</v>
      </c>
    </row>
    <row r="3685" spans="1:29" ht="30" x14ac:dyDescent="0.25">
      <c r="A3685" s="61" t="s">
        <v>182</v>
      </c>
      <c r="B3685" s="61" t="s">
        <v>183</v>
      </c>
      <c r="C3685" s="62">
        <v>2015</v>
      </c>
      <c r="D3685" s="61" t="s">
        <v>86</v>
      </c>
      <c r="E3685" s="62">
        <v>10</v>
      </c>
      <c r="F3685" s="63"/>
      <c r="G3685" s="63"/>
      <c r="H3685" s="63"/>
      <c r="I3685" s="63"/>
      <c r="J3685" s="63"/>
      <c r="K3685" s="62">
        <v>0</v>
      </c>
      <c r="L3685" s="63"/>
      <c r="M3685" s="63"/>
      <c r="N3685" s="63"/>
      <c r="O3685" s="63"/>
      <c r="P3685" s="63"/>
      <c r="Q3685" s="63"/>
      <c r="R3685" s="63"/>
      <c r="S3685" s="63"/>
      <c r="T3685" s="63"/>
      <c r="U3685" s="63"/>
      <c r="V3685" s="63"/>
      <c r="W3685" s="63"/>
      <c r="X3685" s="63"/>
      <c r="Y3685" s="63"/>
      <c r="Z3685" s="62">
        <v>68300</v>
      </c>
      <c r="AA3685" s="62">
        <v>9188</v>
      </c>
      <c r="AB3685" s="62">
        <v>76.569999999999993</v>
      </c>
      <c r="AC3685" s="62">
        <v>6830</v>
      </c>
    </row>
    <row r="3686" spans="1:29" x14ac:dyDescent="0.25">
      <c r="A3686" s="61" t="s">
        <v>420</v>
      </c>
      <c r="B3686" s="61" t="s">
        <v>421</v>
      </c>
      <c r="C3686" s="62">
        <v>2009</v>
      </c>
      <c r="D3686" s="61" t="s">
        <v>86</v>
      </c>
      <c r="E3686" s="62">
        <v>268</v>
      </c>
      <c r="F3686" s="62">
        <v>63823</v>
      </c>
      <c r="G3686" s="62">
        <v>11763</v>
      </c>
      <c r="H3686" s="62">
        <v>3.66</v>
      </c>
      <c r="I3686" s="62">
        <v>238.15</v>
      </c>
      <c r="J3686" s="62">
        <v>59355.39</v>
      </c>
      <c r="K3686" s="62">
        <v>5639.19</v>
      </c>
      <c r="L3686" s="62">
        <v>10231</v>
      </c>
      <c r="M3686" s="62">
        <v>3.18</v>
      </c>
      <c r="N3686" s="62">
        <v>21.04</v>
      </c>
      <c r="O3686" s="62">
        <v>68004.63</v>
      </c>
      <c r="P3686" s="63"/>
      <c r="Q3686" s="63"/>
      <c r="R3686" s="63"/>
      <c r="S3686" s="63"/>
      <c r="T3686" s="63"/>
      <c r="U3686" s="62">
        <v>2025</v>
      </c>
      <c r="V3686" s="62">
        <v>4334</v>
      </c>
      <c r="W3686" s="62">
        <v>1.35</v>
      </c>
      <c r="X3686" s="62">
        <v>7</v>
      </c>
      <c r="Y3686" s="62">
        <v>45327.6</v>
      </c>
      <c r="Z3686" s="62">
        <v>23807</v>
      </c>
      <c r="AA3686" s="62">
        <v>162050</v>
      </c>
      <c r="AB3686" s="62">
        <v>50.39</v>
      </c>
      <c r="AC3686" s="62">
        <v>88.83</v>
      </c>
    </row>
    <row r="3687" spans="1:29" ht="30" x14ac:dyDescent="0.25">
      <c r="A3687" s="61" t="s">
        <v>218</v>
      </c>
      <c r="B3687" s="61" t="s">
        <v>219</v>
      </c>
      <c r="C3687" s="62">
        <v>2016</v>
      </c>
      <c r="D3687" s="61" t="s">
        <v>89</v>
      </c>
      <c r="E3687" s="62">
        <v>100</v>
      </c>
      <c r="F3687" s="62">
        <v>971040</v>
      </c>
      <c r="G3687" s="62">
        <v>194047</v>
      </c>
      <c r="H3687" s="62">
        <v>161.71</v>
      </c>
      <c r="I3687" s="62">
        <v>9710.4</v>
      </c>
      <c r="J3687" s="62">
        <v>903067.2</v>
      </c>
      <c r="K3687" s="62">
        <v>0</v>
      </c>
      <c r="L3687" s="63"/>
      <c r="M3687" s="63"/>
      <c r="N3687" s="63"/>
      <c r="O3687" s="63"/>
      <c r="P3687" s="63"/>
      <c r="Q3687" s="63"/>
      <c r="R3687" s="63"/>
      <c r="S3687" s="63"/>
      <c r="T3687" s="63"/>
      <c r="U3687" s="63"/>
      <c r="V3687" s="63"/>
      <c r="W3687" s="63"/>
      <c r="X3687" s="63"/>
      <c r="Y3687" s="63"/>
      <c r="Z3687" s="62">
        <v>2507</v>
      </c>
      <c r="AA3687" s="62">
        <v>41297</v>
      </c>
      <c r="AB3687" s="62">
        <v>34.409999999999997</v>
      </c>
      <c r="AC3687" s="62">
        <v>25.07</v>
      </c>
    </row>
    <row r="3688" spans="1:29" ht="30" x14ac:dyDescent="0.25">
      <c r="A3688" s="61" t="s">
        <v>173</v>
      </c>
      <c r="B3688" s="61" t="s">
        <v>174</v>
      </c>
      <c r="C3688" s="62">
        <v>2017</v>
      </c>
      <c r="D3688" s="61" t="s">
        <v>99</v>
      </c>
      <c r="E3688" s="62">
        <v>8</v>
      </c>
      <c r="F3688" s="62">
        <v>27088</v>
      </c>
      <c r="G3688" s="62">
        <v>3552</v>
      </c>
      <c r="H3688" s="62">
        <v>37</v>
      </c>
      <c r="I3688" s="62">
        <v>3386</v>
      </c>
      <c r="J3688" s="62">
        <v>25191.84</v>
      </c>
      <c r="K3688" s="62">
        <v>2135.79</v>
      </c>
      <c r="L3688" s="62">
        <v>2523</v>
      </c>
      <c r="M3688" s="62">
        <v>26.28</v>
      </c>
      <c r="N3688" s="62">
        <v>266.97000000000003</v>
      </c>
      <c r="O3688" s="62">
        <v>25756.14</v>
      </c>
      <c r="P3688" s="63"/>
      <c r="Q3688" s="63"/>
      <c r="R3688" s="63"/>
      <c r="S3688" s="63"/>
      <c r="T3688" s="63"/>
      <c r="U3688" s="63"/>
      <c r="V3688" s="63"/>
      <c r="W3688" s="63"/>
      <c r="X3688" s="63"/>
      <c r="Y3688" s="63"/>
      <c r="Z3688" s="62">
        <v>453.31</v>
      </c>
      <c r="AA3688" s="62">
        <v>2095</v>
      </c>
      <c r="AB3688" s="62">
        <v>21.82</v>
      </c>
      <c r="AC3688" s="62">
        <v>56.66</v>
      </c>
    </row>
    <row r="3689" spans="1:29" x14ac:dyDescent="0.25">
      <c r="A3689" s="61" t="s">
        <v>229</v>
      </c>
      <c r="B3689" s="61" t="s">
        <v>230</v>
      </c>
      <c r="C3689" s="62">
        <v>2005</v>
      </c>
      <c r="D3689" s="61" t="s">
        <v>504</v>
      </c>
      <c r="E3689" s="62">
        <v>40</v>
      </c>
      <c r="F3689" s="62">
        <v>125359</v>
      </c>
      <c r="G3689" s="62">
        <v>12749</v>
      </c>
      <c r="H3689" s="62">
        <v>26.56</v>
      </c>
      <c r="I3689" s="62">
        <v>3133.98</v>
      </c>
      <c r="J3689" s="62">
        <v>116583.87</v>
      </c>
      <c r="K3689" s="62">
        <v>24765</v>
      </c>
      <c r="L3689" s="62">
        <v>35210</v>
      </c>
      <c r="M3689" s="62">
        <v>73.349999999999994</v>
      </c>
      <c r="N3689" s="62">
        <v>619.13</v>
      </c>
      <c r="O3689" s="62">
        <v>298648.56</v>
      </c>
      <c r="P3689" s="63"/>
      <c r="Q3689" s="63"/>
      <c r="R3689" s="63"/>
      <c r="S3689" s="63"/>
      <c r="T3689" s="63"/>
      <c r="U3689" s="63"/>
      <c r="V3689" s="63"/>
      <c r="W3689" s="63"/>
      <c r="X3689" s="63"/>
      <c r="Y3689" s="63"/>
      <c r="Z3689" s="62">
        <v>490436</v>
      </c>
      <c r="AA3689" s="62">
        <v>97781</v>
      </c>
      <c r="AB3689" s="62">
        <v>203.71</v>
      </c>
      <c r="AC3689" s="62">
        <v>12260.9</v>
      </c>
    </row>
    <row r="3690" spans="1:29" x14ac:dyDescent="0.25">
      <c r="A3690" s="61" t="s">
        <v>144</v>
      </c>
      <c r="B3690" s="61" t="s">
        <v>145</v>
      </c>
      <c r="C3690" s="62">
        <v>2007</v>
      </c>
      <c r="D3690" s="61" t="s">
        <v>75</v>
      </c>
      <c r="E3690" s="62">
        <v>4</v>
      </c>
      <c r="F3690" s="62">
        <v>0</v>
      </c>
      <c r="G3690" s="62">
        <v>0</v>
      </c>
      <c r="H3690" s="62">
        <v>0</v>
      </c>
      <c r="I3690" s="62">
        <v>0</v>
      </c>
      <c r="J3690" s="62">
        <v>0</v>
      </c>
      <c r="K3690" s="62">
        <v>0</v>
      </c>
      <c r="L3690" s="62">
        <v>0</v>
      </c>
      <c r="M3690" s="62">
        <v>0</v>
      </c>
      <c r="N3690" s="63"/>
      <c r="O3690" s="63"/>
      <c r="P3690" s="63"/>
      <c r="Q3690" s="63"/>
      <c r="R3690" s="63"/>
      <c r="S3690" s="63"/>
      <c r="T3690" s="63"/>
      <c r="U3690" s="63"/>
      <c r="V3690" s="63"/>
      <c r="W3690" s="63"/>
      <c r="X3690" s="63"/>
      <c r="Y3690" s="63"/>
      <c r="Z3690" s="62">
        <v>284</v>
      </c>
      <c r="AA3690" s="62">
        <v>2551</v>
      </c>
      <c r="AB3690" s="62">
        <v>53.15</v>
      </c>
      <c r="AC3690" s="62">
        <v>71</v>
      </c>
    </row>
    <row r="3691" spans="1:29" ht="30" x14ac:dyDescent="0.25">
      <c r="A3691" s="61" t="s">
        <v>350</v>
      </c>
      <c r="B3691" s="61" t="s">
        <v>351</v>
      </c>
      <c r="C3691" s="62">
        <v>2005</v>
      </c>
      <c r="D3691" s="61" t="s">
        <v>75</v>
      </c>
      <c r="E3691" s="62">
        <v>7</v>
      </c>
      <c r="F3691" s="62">
        <v>10097</v>
      </c>
      <c r="G3691" s="62">
        <v>1406</v>
      </c>
      <c r="H3691" s="62">
        <v>16.739999999999998</v>
      </c>
      <c r="I3691" s="62">
        <v>1442.43</v>
      </c>
      <c r="J3691" s="62">
        <v>9390.2099999999991</v>
      </c>
      <c r="K3691" s="62">
        <v>0</v>
      </c>
      <c r="L3691" s="63"/>
      <c r="M3691" s="63"/>
      <c r="N3691" s="63"/>
      <c r="O3691" s="63"/>
      <c r="P3691" s="63"/>
      <c r="Q3691" s="63"/>
      <c r="R3691" s="63"/>
      <c r="S3691" s="63"/>
      <c r="T3691" s="63"/>
      <c r="U3691" s="63"/>
      <c r="V3691" s="63"/>
      <c r="W3691" s="63"/>
      <c r="X3691" s="63"/>
      <c r="Y3691" s="63"/>
      <c r="Z3691" s="62">
        <v>89000</v>
      </c>
      <c r="AA3691" s="62">
        <v>6428</v>
      </c>
      <c r="AB3691" s="62">
        <v>76.52</v>
      </c>
      <c r="AC3691" s="62">
        <v>12714.29</v>
      </c>
    </row>
    <row r="3692" spans="1:29" ht="30" x14ac:dyDescent="0.25">
      <c r="A3692" s="61" t="s">
        <v>224</v>
      </c>
      <c r="B3692" s="61" t="s">
        <v>225</v>
      </c>
      <c r="C3692" s="62">
        <v>2006</v>
      </c>
      <c r="D3692" s="61" t="s">
        <v>99</v>
      </c>
      <c r="E3692" s="62">
        <v>5</v>
      </c>
      <c r="F3692" s="63"/>
      <c r="G3692" s="63"/>
      <c r="H3692" s="63"/>
      <c r="I3692" s="63"/>
      <c r="J3692" s="63"/>
      <c r="K3692" s="62">
        <v>0</v>
      </c>
      <c r="L3692" s="63"/>
      <c r="M3692" s="63"/>
      <c r="N3692" s="63"/>
      <c r="O3692" s="63"/>
      <c r="P3692" s="63"/>
      <c r="Q3692" s="63"/>
      <c r="R3692" s="63"/>
      <c r="S3692" s="63"/>
      <c r="T3692" s="63"/>
      <c r="U3692" s="63"/>
      <c r="V3692" s="63"/>
      <c r="W3692" s="63"/>
      <c r="X3692" s="63"/>
      <c r="Y3692" s="63"/>
      <c r="Z3692" s="62">
        <v>0</v>
      </c>
      <c r="AA3692" s="63"/>
      <c r="AB3692" s="63"/>
      <c r="AC3692" s="62">
        <v>0</v>
      </c>
    </row>
    <row r="3693" spans="1:29" x14ac:dyDescent="0.25">
      <c r="A3693" s="61" t="s">
        <v>140</v>
      </c>
      <c r="B3693" s="61" t="s">
        <v>141</v>
      </c>
      <c r="C3693" s="62">
        <v>2009</v>
      </c>
      <c r="D3693" s="61" t="s">
        <v>86</v>
      </c>
      <c r="E3693" s="62">
        <v>78</v>
      </c>
      <c r="F3693" s="62">
        <v>101220</v>
      </c>
      <c r="G3693" s="62">
        <v>20106</v>
      </c>
      <c r="H3693" s="62">
        <v>21.48</v>
      </c>
      <c r="I3693" s="62">
        <v>1297.69</v>
      </c>
      <c r="J3693" s="62">
        <v>94134.6</v>
      </c>
      <c r="K3693" s="62">
        <v>8563.5300000000007</v>
      </c>
      <c r="L3693" s="62">
        <v>97058</v>
      </c>
      <c r="M3693" s="62">
        <v>103.69</v>
      </c>
      <c r="N3693" s="63"/>
      <c r="O3693" s="63"/>
      <c r="P3693" s="63"/>
      <c r="Q3693" s="63"/>
      <c r="R3693" s="63"/>
      <c r="S3693" s="63"/>
      <c r="T3693" s="63"/>
      <c r="U3693" s="63"/>
      <c r="V3693" s="63"/>
      <c r="W3693" s="63"/>
      <c r="X3693" s="63"/>
      <c r="Y3693" s="63"/>
      <c r="Z3693" s="62">
        <v>4810</v>
      </c>
      <c r="AA3693" s="62">
        <v>40011</v>
      </c>
      <c r="AB3693" s="62">
        <v>42.75</v>
      </c>
      <c r="AC3693" s="62">
        <v>61.67</v>
      </c>
    </row>
    <row r="3694" spans="1:29" x14ac:dyDescent="0.25">
      <c r="A3694" s="61" t="s">
        <v>354</v>
      </c>
      <c r="B3694" s="61" t="s">
        <v>355</v>
      </c>
      <c r="C3694" s="62">
        <v>2015</v>
      </c>
      <c r="D3694" s="61" t="s">
        <v>72</v>
      </c>
      <c r="E3694" s="62">
        <v>28</v>
      </c>
      <c r="F3694" s="62">
        <v>65173</v>
      </c>
      <c r="G3694" s="62">
        <v>12730</v>
      </c>
      <c r="H3694" s="62">
        <v>37.89</v>
      </c>
      <c r="I3694" s="62">
        <v>2327.61</v>
      </c>
      <c r="J3694" s="62">
        <v>60610.89</v>
      </c>
      <c r="K3694" s="62">
        <v>6287.1</v>
      </c>
      <c r="L3694" s="62">
        <v>8451</v>
      </c>
      <c r="M3694" s="62">
        <v>25.15</v>
      </c>
      <c r="N3694" s="62">
        <v>224.54</v>
      </c>
      <c r="O3694" s="62">
        <v>75818.02</v>
      </c>
      <c r="P3694" s="63"/>
      <c r="Q3694" s="63"/>
      <c r="R3694" s="63"/>
      <c r="S3694" s="63"/>
      <c r="T3694" s="63"/>
      <c r="U3694" s="63"/>
      <c r="V3694" s="63"/>
      <c r="W3694" s="63"/>
      <c r="X3694" s="63"/>
      <c r="Y3694" s="63"/>
      <c r="Z3694" s="62">
        <v>123800</v>
      </c>
      <c r="AA3694" s="62">
        <v>3953</v>
      </c>
      <c r="AB3694" s="62">
        <v>11.76</v>
      </c>
      <c r="AC3694" s="62">
        <v>4421.43</v>
      </c>
    </row>
    <row r="3695" spans="1:29" ht="30" x14ac:dyDescent="0.25">
      <c r="A3695" s="61" t="s">
        <v>415</v>
      </c>
      <c r="B3695" s="61" t="s">
        <v>416</v>
      </c>
      <c r="C3695" s="62">
        <v>2005</v>
      </c>
      <c r="D3695" s="61" t="s">
        <v>89</v>
      </c>
      <c r="E3695" s="62">
        <v>69</v>
      </c>
      <c r="F3695" s="62">
        <v>1671932</v>
      </c>
      <c r="G3695" s="62">
        <v>82440</v>
      </c>
      <c r="H3695" s="62">
        <v>99.57</v>
      </c>
      <c r="I3695" s="62">
        <v>24230.9</v>
      </c>
      <c r="J3695" s="62">
        <v>1554896.76</v>
      </c>
      <c r="K3695" s="62">
        <v>0</v>
      </c>
      <c r="L3695" s="63"/>
      <c r="M3695" s="63"/>
      <c r="N3695" s="63"/>
      <c r="O3695" s="63"/>
      <c r="P3695" s="63"/>
      <c r="Q3695" s="63"/>
      <c r="R3695" s="63"/>
      <c r="S3695" s="63"/>
      <c r="T3695" s="63"/>
      <c r="U3695" s="63"/>
      <c r="V3695" s="63"/>
      <c r="W3695" s="63"/>
      <c r="X3695" s="63"/>
      <c r="Y3695" s="63"/>
      <c r="Z3695" s="62">
        <v>28620</v>
      </c>
      <c r="AA3695" s="62">
        <v>10962</v>
      </c>
      <c r="AB3695" s="62">
        <v>13.24</v>
      </c>
      <c r="AC3695" s="62">
        <v>414.78</v>
      </c>
    </row>
    <row r="3696" spans="1:29" x14ac:dyDescent="0.25">
      <c r="A3696" s="61" t="s">
        <v>279</v>
      </c>
      <c r="B3696" s="61" t="s">
        <v>280</v>
      </c>
      <c r="C3696" s="62">
        <v>2012</v>
      </c>
      <c r="D3696" s="61" t="s">
        <v>86</v>
      </c>
      <c r="E3696" s="62">
        <v>22</v>
      </c>
      <c r="F3696" s="62">
        <v>6667</v>
      </c>
      <c r="G3696" s="62">
        <v>1570</v>
      </c>
      <c r="H3696" s="62">
        <v>5.95</v>
      </c>
      <c r="I3696" s="62">
        <v>303.05</v>
      </c>
      <c r="J3696" s="62">
        <v>6200.31</v>
      </c>
      <c r="K3696" s="62">
        <v>85.35</v>
      </c>
      <c r="L3696" s="62">
        <v>182</v>
      </c>
      <c r="M3696" s="62">
        <v>0.69</v>
      </c>
      <c r="N3696" s="62">
        <v>3.88</v>
      </c>
      <c r="O3696" s="62">
        <v>1029.31</v>
      </c>
      <c r="P3696" s="63"/>
      <c r="Q3696" s="63"/>
      <c r="R3696" s="63"/>
      <c r="S3696" s="63"/>
      <c r="T3696" s="63"/>
      <c r="U3696" s="63"/>
      <c r="V3696" s="63"/>
      <c r="W3696" s="63"/>
      <c r="X3696" s="63"/>
      <c r="Y3696" s="63"/>
      <c r="Z3696" s="62">
        <v>57231.05</v>
      </c>
      <c r="AA3696" s="62">
        <v>13581</v>
      </c>
      <c r="AB3696" s="62">
        <v>51.44</v>
      </c>
      <c r="AC3696" s="62">
        <v>2601.41</v>
      </c>
    </row>
    <row r="3697" spans="1:29" ht="30" x14ac:dyDescent="0.25">
      <c r="A3697" s="61" t="s">
        <v>186</v>
      </c>
      <c r="B3697" s="61" t="s">
        <v>187</v>
      </c>
      <c r="C3697" s="62">
        <v>2005</v>
      </c>
      <c r="D3697" s="61" t="s">
        <v>94</v>
      </c>
      <c r="E3697" s="62">
        <v>6</v>
      </c>
      <c r="F3697" s="63"/>
      <c r="G3697" s="63"/>
      <c r="H3697" s="63"/>
      <c r="I3697" s="63"/>
      <c r="J3697" s="63"/>
      <c r="K3697" s="62">
        <v>0</v>
      </c>
      <c r="L3697" s="63"/>
      <c r="M3697" s="63"/>
      <c r="N3697" s="63"/>
      <c r="O3697" s="63"/>
      <c r="P3697" s="63"/>
      <c r="Q3697" s="63"/>
      <c r="R3697" s="63"/>
      <c r="S3697" s="63"/>
      <c r="T3697" s="63"/>
      <c r="U3697" s="63"/>
      <c r="V3697" s="63"/>
      <c r="W3697" s="63"/>
      <c r="X3697" s="63"/>
      <c r="Y3697" s="63"/>
      <c r="Z3697" s="62">
        <v>17079.72</v>
      </c>
      <c r="AA3697" s="62">
        <v>1515</v>
      </c>
      <c r="AB3697" s="62">
        <v>21.04</v>
      </c>
      <c r="AC3697" s="62">
        <v>2846.62</v>
      </c>
    </row>
    <row r="3698" spans="1:29" ht="30" x14ac:dyDescent="0.25">
      <c r="A3698" s="61" t="s">
        <v>367</v>
      </c>
      <c r="B3698" s="61" t="s">
        <v>368</v>
      </c>
      <c r="C3698" s="62">
        <v>2012</v>
      </c>
      <c r="D3698" s="61" t="s">
        <v>150</v>
      </c>
      <c r="E3698" s="62">
        <v>8</v>
      </c>
      <c r="F3698" s="63"/>
      <c r="G3698" s="63"/>
      <c r="H3698" s="63"/>
      <c r="I3698" s="63"/>
      <c r="J3698" s="63"/>
      <c r="K3698" s="62">
        <v>0</v>
      </c>
      <c r="L3698" s="63"/>
      <c r="M3698" s="63"/>
      <c r="N3698" s="63"/>
      <c r="O3698" s="63"/>
      <c r="P3698" s="63"/>
      <c r="Q3698" s="63"/>
      <c r="R3698" s="63"/>
      <c r="S3698" s="63"/>
      <c r="T3698" s="63"/>
      <c r="U3698" s="63"/>
      <c r="V3698" s="63"/>
      <c r="W3698" s="63"/>
      <c r="X3698" s="63"/>
      <c r="Y3698" s="63"/>
      <c r="Z3698" s="62">
        <v>0</v>
      </c>
      <c r="AA3698" s="63"/>
      <c r="AB3698" s="63"/>
      <c r="AC3698" s="62">
        <v>0</v>
      </c>
    </row>
    <row r="3699" spans="1:29" x14ac:dyDescent="0.25">
      <c r="A3699" s="61" t="s">
        <v>208</v>
      </c>
      <c r="B3699" s="61" t="s">
        <v>209</v>
      </c>
      <c r="C3699" s="62">
        <v>2016</v>
      </c>
      <c r="D3699" s="61" t="s">
        <v>226</v>
      </c>
      <c r="E3699" s="62">
        <v>4</v>
      </c>
      <c r="F3699" s="62">
        <v>7022</v>
      </c>
      <c r="G3699" s="62">
        <v>1367</v>
      </c>
      <c r="H3699" s="62">
        <v>28.48</v>
      </c>
      <c r="I3699" s="62">
        <v>1755.5</v>
      </c>
      <c r="J3699" s="62">
        <v>6530.46</v>
      </c>
      <c r="K3699" s="62">
        <v>0</v>
      </c>
      <c r="L3699" s="63"/>
      <c r="M3699" s="63"/>
      <c r="N3699" s="63"/>
      <c r="O3699" s="63"/>
      <c r="P3699" s="63"/>
      <c r="Q3699" s="63"/>
      <c r="R3699" s="63"/>
      <c r="S3699" s="63"/>
      <c r="T3699" s="63"/>
      <c r="U3699" s="63"/>
      <c r="V3699" s="63"/>
      <c r="W3699" s="63"/>
      <c r="X3699" s="63"/>
      <c r="Y3699" s="63"/>
      <c r="Z3699" s="62">
        <v>199</v>
      </c>
      <c r="AA3699" s="62">
        <v>1146</v>
      </c>
      <c r="AB3699" s="62">
        <v>23.88</v>
      </c>
      <c r="AC3699" s="62">
        <v>49.75</v>
      </c>
    </row>
    <row r="3700" spans="1:29" ht="30" x14ac:dyDescent="0.25">
      <c r="A3700" s="61" t="s">
        <v>452</v>
      </c>
      <c r="B3700" s="61" t="s">
        <v>453</v>
      </c>
      <c r="C3700" s="62">
        <v>2018</v>
      </c>
      <c r="D3700" s="61" t="s">
        <v>78</v>
      </c>
      <c r="E3700" s="62">
        <v>40</v>
      </c>
      <c r="F3700" s="62">
        <v>310876</v>
      </c>
      <c r="G3700" s="62">
        <v>51421</v>
      </c>
      <c r="H3700" s="62">
        <v>107.13</v>
      </c>
      <c r="I3700" s="62">
        <v>7771.9</v>
      </c>
      <c r="J3700" s="62">
        <v>289114.68</v>
      </c>
      <c r="K3700" s="62">
        <v>0</v>
      </c>
      <c r="L3700" s="63"/>
      <c r="M3700" s="63"/>
      <c r="N3700" s="63"/>
      <c r="O3700" s="63"/>
      <c r="P3700" s="63"/>
      <c r="Q3700" s="63"/>
      <c r="R3700" s="63"/>
      <c r="S3700" s="63"/>
      <c r="T3700" s="63"/>
      <c r="U3700" s="63"/>
      <c r="V3700" s="63"/>
      <c r="W3700" s="63"/>
      <c r="X3700" s="63"/>
      <c r="Y3700" s="63"/>
      <c r="Z3700" s="62">
        <v>592.41999999999996</v>
      </c>
      <c r="AA3700" s="62">
        <v>30696</v>
      </c>
      <c r="AB3700" s="62">
        <v>63.95</v>
      </c>
      <c r="AC3700" s="62">
        <v>14.81</v>
      </c>
    </row>
    <row r="3701" spans="1:29" x14ac:dyDescent="0.25">
      <c r="A3701" s="61" t="s">
        <v>105</v>
      </c>
      <c r="B3701" s="61" t="s">
        <v>106</v>
      </c>
      <c r="C3701" s="62">
        <v>2010</v>
      </c>
      <c r="D3701" s="61" t="s">
        <v>150</v>
      </c>
      <c r="E3701" s="62">
        <v>16</v>
      </c>
      <c r="F3701" s="62">
        <v>2905</v>
      </c>
      <c r="G3701" s="62">
        <v>440</v>
      </c>
      <c r="H3701" s="62">
        <v>2.29</v>
      </c>
      <c r="I3701" s="62">
        <v>181.56</v>
      </c>
      <c r="J3701" s="62">
        <v>2701.65</v>
      </c>
      <c r="K3701" s="62">
        <v>85</v>
      </c>
      <c r="L3701" s="62">
        <v>509</v>
      </c>
      <c r="M3701" s="62">
        <v>2.65</v>
      </c>
      <c r="N3701" s="62">
        <v>5.31</v>
      </c>
      <c r="O3701" s="62">
        <v>1025.04</v>
      </c>
      <c r="P3701" s="63"/>
      <c r="Q3701" s="63"/>
      <c r="R3701" s="63"/>
      <c r="S3701" s="63"/>
      <c r="T3701" s="63"/>
      <c r="U3701" s="63"/>
      <c r="V3701" s="63"/>
      <c r="W3701" s="63"/>
      <c r="X3701" s="63"/>
      <c r="Y3701" s="63"/>
      <c r="Z3701" s="62">
        <v>1213.82</v>
      </c>
      <c r="AA3701" s="62">
        <v>2653</v>
      </c>
      <c r="AB3701" s="62">
        <v>13.82</v>
      </c>
      <c r="AC3701" s="62">
        <v>75.86</v>
      </c>
    </row>
    <row r="3702" spans="1:29" x14ac:dyDescent="0.25">
      <c r="A3702" s="61" t="s">
        <v>178</v>
      </c>
      <c r="B3702" s="61" t="s">
        <v>179</v>
      </c>
      <c r="C3702" s="62">
        <v>2015</v>
      </c>
      <c r="D3702" s="61" t="s">
        <v>226</v>
      </c>
      <c r="E3702" s="62">
        <v>45</v>
      </c>
      <c r="F3702" s="62">
        <v>223810</v>
      </c>
      <c r="G3702" s="62">
        <v>43017</v>
      </c>
      <c r="H3702" s="62">
        <v>79.66</v>
      </c>
      <c r="I3702" s="62">
        <v>4973.5600000000004</v>
      </c>
      <c r="J3702" s="62">
        <v>208143.3</v>
      </c>
      <c r="K3702" s="62">
        <v>9553.83</v>
      </c>
      <c r="L3702" s="62">
        <v>15437</v>
      </c>
      <c r="M3702" s="62">
        <v>28.59</v>
      </c>
      <c r="N3702" s="63"/>
      <c r="O3702" s="63"/>
      <c r="P3702" s="63"/>
      <c r="Q3702" s="63"/>
      <c r="R3702" s="63"/>
      <c r="S3702" s="63"/>
      <c r="T3702" s="63"/>
      <c r="U3702" s="63"/>
      <c r="V3702" s="63"/>
      <c r="W3702" s="63"/>
      <c r="X3702" s="63"/>
      <c r="Y3702" s="63"/>
      <c r="Z3702" s="62">
        <v>0</v>
      </c>
      <c r="AA3702" s="62">
        <v>8226</v>
      </c>
      <c r="AB3702" s="62">
        <v>15.23</v>
      </c>
      <c r="AC3702" s="62">
        <v>0</v>
      </c>
    </row>
    <row r="3703" spans="1:29" x14ac:dyDescent="0.25">
      <c r="A3703" s="61" t="s">
        <v>113</v>
      </c>
      <c r="B3703" s="61" t="s">
        <v>114</v>
      </c>
      <c r="C3703" s="62">
        <v>2017</v>
      </c>
      <c r="D3703" s="61" t="s">
        <v>86</v>
      </c>
      <c r="E3703" s="62">
        <v>400</v>
      </c>
      <c r="F3703" s="62">
        <v>114263</v>
      </c>
      <c r="G3703" s="62">
        <v>20791</v>
      </c>
      <c r="H3703" s="62">
        <v>4.33</v>
      </c>
      <c r="I3703" s="62">
        <v>285.66000000000003</v>
      </c>
      <c r="J3703" s="62">
        <v>106264.59</v>
      </c>
      <c r="K3703" s="62">
        <v>16536.37</v>
      </c>
      <c r="L3703" s="62">
        <v>21937</v>
      </c>
      <c r="M3703" s="62">
        <v>4.57</v>
      </c>
      <c r="N3703" s="62">
        <v>41.34</v>
      </c>
      <c r="O3703" s="62">
        <v>199417.08</v>
      </c>
      <c r="P3703" s="63"/>
      <c r="Q3703" s="63"/>
      <c r="R3703" s="63"/>
      <c r="S3703" s="63"/>
      <c r="T3703" s="63"/>
      <c r="U3703" s="63"/>
      <c r="V3703" s="63"/>
      <c r="W3703" s="63"/>
      <c r="X3703" s="63"/>
      <c r="Y3703" s="63"/>
      <c r="Z3703" s="62">
        <v>1347894</v>
      </c>
      <c r="AA3703" s="62">
        <v>482867</v>
      </c>
      <c r="AB3703" s="62">
        <v>100.6</v>
      </c>
      <c r="AC3703" s="62">
        <v>3369.74</v>
      </c>
    </row>
    <row r="3704" spans="1:29" ht="30" x14ac:dyDescent="0.25">
      <c r="A3704" s="61" t="s">
        <v>216</v>
      </c>
      <c r="B3704" s="61" t="s">
        <v>217</v>
      </c>
      <c r="C3704" s="62">
        <v>2003</v>
      </c>
      <c r="D3704" s="61" t="s">
        <v>89</v>
      </c>
      <c r="E3704" s="62">
        <v>15</v>
      </c>
      <c r="F3704" s="62">
        <v>13408</v>
      </c>
      <c r="G3704" s="62">
        <v>1904</v>
      </c>
      <c r="H3704" s="62">
        <v>10.58</v>
      </c>
      <c r="I3704" s="62">
        <v>893.87</v>
      </c>
      <c r="J3704" s="62">
        <v>12469.44</v>
      </c>
      <c r="K3704" s="62">
        <v>1811.83</v>
      </c>
      <c r="L3704" s="62">
        <v>3388</v>
      </c>
      <c r="M3704" s="62">
        <v>18.82</v>
      </c>
      <c r="N3704" s="63"/>
      <c r="O3704" s="63"/>
      <c r="P3704" s="63"/>
      <c r="Q3704" s="63"/>
      <c r="R3704" s="63"/>
      <c r="S3704" s="63"/>
      <c r="T3704" s="63"/>
      <c r="U3704" s="63"/>
      <c r="V3704" s="63"/>
      <c r="W3704" s="63"/>
      <c r="X3704" s="63"/>
      <c r="Y3704" s="63"/>
      <c r="Z3704" s="62">
        <v>195.21</v>
      </c>
      <c r="AA3704" s="62">
        <v>3335</v>
      </c>
      <c r="AB3704" s="62">
        <v>18.53</v>
      </c>
      <c r="AC3704" s="62">
        <v>13.01</v>
      </c>
    </row>
    <row r="3705" spans="1:29" ht="30" x14ac:dyDescent="0.25">
      <c r="A3705" s="61" t="s">
        <v>450</v>
      </c>
      <c r="B3705" s="61" t="s">
        <v>451</v>
      </c>
      <c r="C3705" s="62">
        <v>2016</v>
      </c>
      <c r="D3705" s="61" t="s">
        <v>78</v>
      </c>
      <c r="E3705" s="62">
        <v>40</v>
      </c>
      <c r="F3705" s="62">
        <v>128924</v>
      </c>
      <c r="G3705" s="62">
        <v>22819</v>
      </c>
      <c r="H3705" s="62">
        <v>47.54</v>
      </c>
      <c r="I3705" s="62">
        <v>3223.1</v>
      </c>
      <c r="J3705" s="62">
        <v>119899.32</v>
      </c>
      <c r="K3705" s="62">
        <v>11288.07</v>
      </c>
      <c r="L3705" s="62">
        <v>17724</v>
      </c>
      <c r="M3705" s="62">
        <v>36.93</v>
      </c>
      <c r="N3705" s="62">
        <v>282.2</v>
      </c>
      <c r="O3705" s="62">
        <v>136126.22</v>
      </c>
      <c r="P3705" s="63"/>
      <c r="Q3705" s="63"/>
      <c r="R3705" s="63"/>
      <c r="S3705" s="63"/>
      <c r="T3705" s="63"/>
      <c r="U3705" s="63"/>
      <c r="V3705" s="63"/>
      <c r="W3705" s="63"/>
      <c r="X3705" s="63"/>
      <c r="Y3705" s="63"/>
      <c r="Z3705" s="62">
        <v>191.39</v>
      </c>
      <c r="AA3705" s="62">
        <v>30085</v>
      </c>
      <c r="AB3705" s="62">
        <v>62.68</v>
      </c>
      <c r="AC3705" s="62">
        <v>4.78</v>
      </c>
    </row>
    <row r="3706" spans="1:29" ht="30" x14ac:dyDescent="0.25">
      <c r="A3706" s="61" t="s">
        <v>224</v>
      </c>
      <c r="B3706" s="61" t="s">
        <v>225</v>
      </c>
      <c r="C3706" s="62">
        <v>2017</v>
      </c>
      <c r="D3706" s="61" t="s">
        <v>78</v>
      </c>
      <c r="E3706" s="62">
        <v>64</v>
      </c>
      <c r="F3706" s="62">
        <v>394880</v>
      </c>
      <c r="G3706" s="62">
        <v>48155</v>
      </c>
      <c r="H3706" s="62">
        <v>62.7</v>
      </c>
      <c r="I3706" s="62">
        <v>6170</v>
      </c>
      <c r="J3706" s="62">
        <v>367238.40000000002</v>
      </c>
      <c r="K3706" s="62">
        <v>10140.64</v>
      </c>
      <c r="L3706" s="62">
        <v>9977</v>
      </c>
      <c r="M3706" s="62">
        <v>12.99</v>
      </c>
      <c r="N3706" s="62">
        <v>158.44999999999999</v>
      </c>
      <c r="O3706" s="62">
        <v>122289.02</v>
      </c>
      <c r="P3706" s="63"/>
      <c r="Q3706" s="63"/>
      <c r="R3706" s="63"/>
      <c r="S3706" s="63"/>
      <c r="T3706" s="63"/>
      <c r="U3706" s="63"/>
      <c r="V3706" s="63"/>
      <c r="W3706" s="63"/>
      <c r="X3706" s="63"/>
      <c r="Y3706" s="63"/>
      <c r="Z3706" s="62">
        <v>1208.48</v>
      </c>
      <c r="AA3706" s="62">
        <v>18205</v>
      </c>
      <c r="AB3706" s="62">
        <v>23.7</v>
      </c>
      <c r="AC3706" s="62">
        <v>18.88</v>
      </c>
    </row>
    <row r="3707" spans="1:29" ht="30" x14ac:dyDescent="0.25">
      <c r="A3707" s="61" t="s">
        <v>120</v>
      </c>
      <c r="B3707" s="61" t="s">
        <v>121</v>
      </c>
      <c r="C3707" s="62">
        <v>2017</v>
      </c>
      <c r="D3707" s="61" t="s">
        <v>75</v>
      </c>
      <c r="E3707" s="62">
        <v>8</v>
      </c>
      <c r="F3707" s="62">
        <v>1440</v>
      </c>
      <c r="G3707" s="62">
        <v>685</v>
      </c>
      <c r="H3707" s="62">
        <v>7.14</v>
      </c>
      <c r="I3707" s="62">
        <v>180</v>
      </c>
      <c r="J3707" s="62">
        <v>1339.2</v>
      </c>
      <c r="K3707" s="62">
        <v>1140.93</v>
      </c>
      <c r="L3707" s="62">
        <v>1528</v>
      </c>
      <c r="M3707" s="62">
        <v>15.92</v>
      </c>
      <c r="N3707" s="62">
        <v>142.62</v>
      </c>
      <c r="O3707" s="62">
        <v>13758.85</v>
      </c>
      <c r="P3707" s="63"/>
      <c r="Q3707" s="63"/>
      <c r="R3707" s="63"/>
      <c r="S3707" s="63"/>
      <c r="T3707" s="63"/>
      <c r="U3707" s="63"/>
      <c r="V3707" s="63"/>
      <c r="W3707" s="63"/>
      <c r="X3707" s="63"/>
      <c r="Y3707" s="63"/>
      <c r="Z3707" s="62">
        <v>61300</v>
      </c>
      <c r="AA3707" s="62">
        <v>4429</v>
      </c>
      <c r="AB3707" s="62">
        <v>46.14</v>
      </c>
      <c r="AC3707" s="62">
        <v>7662.5</v>
      </c>
    </row>
    <row r="3708" spans="1:29" ht="30" x14ac:dyDescent="0.25">
      <c r="A3708" s="61" t="s">
        <v>367</v>
      </c>
      <c r="B3708" s="61" t="s">
        <v>368</v>
      </c>
      <c r="C3708" s="62">
        <v>2014</v>
      </c>
      <c r="D3708" s="61" t="s">
        <v>89</v>
      </c>
      <c r="E3708" s="62">
        <v>81</v>
      </c>
      <c r="F3708" s="62">
        <v>337953</v>
      </c>
      <c r="G3708" s="62">
        <v>51052</v>
      </c>
      <c r="H3708" s="62">
        <v>52.52</v>
      </c>
      <c r="I3708" s="62">
        <v>4172.26</v>
      </c>
      <c r="J3708" s="62">
        <v>314296.28999999998</v>
      </c>
      <c r="K3708" s="62">
        <v>39981.57</v>
      </c>
      <c r="L3708" s="62">
        <v>38268</v>
      </c>
      <c r="M3708" s="62">
        <v>39.369999999999997</v>
      </c>
      <c r="N3708" s="63"/>
      <c r="O3708" s="63"/>
      <c r="P3708" s="63"/>
      <c r="Q3708" s="63"/>
      <c r="R3708" s="63"/>
      <c r="S3708" s="63"/>
      <c r="T3708" s="63"/>
      <c r="U3708" s="63"/>
      <c r="V3708" s="63"/>
      <c r="W3708" s="63"/>
      <c r="X3708" s="63"/>
      <c r="Y3708" s="63"/>
      <c r="Z3708" s="62">
        <v>227500</v>
      </c>
      <c r="AA3708" s="62">
        <v>21736</v>
      </c>
      <c r="AB3708" s="62">
        <v>22.36</v>
      </c>
      <c r="AC3708" s="62">
        <v>2808.64</v>
      </c>
    </row>
    <row r="3709" spans="1:29" ht="30" x14ac:dyDescent="0.25">
      <c r="A3709" s="61" t="s">
        <v>311</v>
      </c>
      <c r="B3709" s="61" t="s">
        <v>312</v>
      </c>
      <c r="C3709" s="62">
        <v>2011</v>
      </c>
      <c r="D3709" s="61" t="s">
        <v>89</v>
      </c>
      <c r="E3709" s="62">
        <v>124</v>
      </c>
      <c r="F3709" s="62">
        <v>1211280</v>
      </c>
      <c r="G3709" s="62">
        <v>139612</v>
      </c>
      <c r="H3709" s="62">
        <v>93.83</v>
      </c>
      <c r="I3709" s="62">
        <v>9768.39</v>
      </c>
      <c r="J3709" s="62">
        <v>1126490.3999999999</v>
      </c>
      <c r="K3709" s="62">
        <v>0</v>
      </c>
      <c r="L3709" s="63"/>
      <c r="M3709" s="63"/>
      <c r="N3709" s="63"/>
      <c r="O3709" s="63"/>
      <c r="P3709" s="63"/>
      <c r="Q3709" s="63"/>
      <c r="R3709" s="63"/>
      <c r="S3709" s="63"/>
      <c r="T3709" s="63"/>
      <c r="U3709" s="63"/>
      <c r="V3709" s="63"/>
      <c r="W3709" s="63"/>
      <c r="X3709" s="63"/>
      <c r="Y3709" s="63"/>
      <c r="Z3709" s="62">
        <v>238355.43</v>
      </c>
      <c r="AA3709" s="62">
        <v>84503</v>
      </c>
      <c r="AB3709" s="62">
        <v>56.79</v>
      </c>
      <c r="AC3709" s="62">
        <v>1922.22</v>
      </c>
    </row>
    <row r="3710" spans="1:29" ht="30" x14ac:dyDescent="0.25">
      <c r="A3710" s="61" t="s">
        <v>361</v>
      </c>
      <c r="B3710" s="61" t="s">
        <v>362</v>
      </c>
      <c r="C3710" s="62">
        <v>2004</v>
      </c>
      <c r="D3710" s="61" t="s">
        <v>89</v>
      </c>
      <c r="E3710" s="62">
        <v>25</v>
      </c>
      <c r="F3710" s="62">
        <v>153804</v>
      </c>
      <c r="G3710" s="62">
        <v>25591</v>
      </c>
      <c r="H3710" s="62">
        <v>85.3</v>
      </c>
      <c r="I3710" s="62">
        <v>6152.16</v>
      </c>
      <c r="J3710" s="62">
        <v>143037.72</v>
      </c>
      <c r="K3710" s="62">
        <v>17411</v>
      </c>
      <c r="L3710" s="62">
        <v>27044</v>
      </c>
      <c r="M3710" s="62">
        <v>90.15</v>
      </c>
      <c r="N3710" s="63"/>
      <c r="O3710" s="63"/>
      <c r="P3710" s="63"/>
      <c r="Q3710" s="63"/>
      <c r="R3710" s="63"/>
      <c r="S3710" s="63"/>
      <c r="T3710" s="63"/>
      <c r="U3710" s="63"/>
      <c r="V3710" s="63"/>
      <c r="W3710" s="63"/>
      <c r="X3710" s="63"/>
      <c r="Y3710" s="63"/>
      <c r="Z3710" s="62">
        <v>100.26</v>
      </c>
      <c r="AA3710" s="62">
        <v>5925</v>
      </c>
      <c r="AB3710" s="62">
        <v>19.75</v>
      </c>
      <c r="AC3710" s="62">
        <v>4.01</v>
      </c>
    </row>
    <row r="3711" spans="1:29" x14ac:dyDescent="0.25">
      <c r="A3711" s="61" t="s">
        <v>488</v>
      </c>
      <c r="B3711" s="61" t="s">
        <v>489</v>
      </c>
      <c r="C3711" s="62">
        <v>2011</v>
      </c>
      <c r="D3711" s="61" t="s">
        <v>94</v>
      </c>
      <c r="E3711" s="62">
        <v>22</v>
      </c>
      <c r="F3711" s="63"/>
      <c r="G3711" s="63"/>
      <c r="H3711" s="63"/>
      <c r="I3711" s="63"/>
      <c r="J3711" s="63"/>
      <c r="K3711" s="62">
        <v>0</v>
      </c>
      <c r="L3711" s="63"/>
      <c r="M3711" s="63"/>
      <c r="N3711" s="63"/>
      <c r="O3711" s="63"/>
      <c r="P3711" s="63"/>
      <c r="Q3711" s="63"/>
      <c r="R3711" s="63"/>
      <c r="S3711" s="63"/>
      <c r="T3711" s="63"/>
      <c r="U3711" s="63"/>
      <c r="V3711" s="63"/>
      <c r="W3711" s="63"/>
      <c r="X3711" s="63"/>
      <c r="Y3711" s="63"/>
      <c r="Z3711" s="62">
        <v>151.33000000000001</v>
      </c>
      <c r="AA3711" s="62">
        <v>8993</v>
      </c>
      <c r="AB3711" s="62">
        <v>34.06</v>
      </c>
      <c r="AC3711" s="62">
        <v>6.88</v>
      </c>
    </row>
    <row r="3712" spans="1:29" ht="30" x14ac:dyDescent="0.25">
      <c r="A3712" s="61" t="s">
        <v>142</v>
      </c>
      <c r="B3712" s="61" t="s">
        <v>143</v>
      </c>
      <c r="C3712" s="62">
        <v>2010</v>
      </c>
      <c r="D3712" s="61" t="s">
        <v>99</v>
      </c>
      <c r="E3712" s="62">
        <v>100</v>
      </c>
      <c r="F3712" s="62">
        <v>950840</v>
      </c>
      <c r="G3712" s="62">
        <v>168759</v>
      </c>
      <c r="H3712" s="62">
        <v>140.63</v>
      </c>
      <c r="I3712" s="62">
        <v>9508.4</v>
      </c>
      <c r="J3712" s="62">
        <v>884281.2</v>
      </c>
      <c r="K3712" s="62">
        <v>0</v>
      </c>
      <c r="L3712" s="63"/>
      <c r="M3712" s="63"/>
      <c r="N3712" s="63"/>
      <c r="O3712" s="63"/>
      <c r="P3712" s="63"/>
      <c r="Q3712" s="63"/>
      <c r="R3712" s="63"/>
      <c r="S3712" s="63"/>
      <c r="T3712" s="63"/>
      <c r="U3712" s="63"/>
      <c r="V3712" s="63"/>
      <c r="W3712" s="63"/>
      <c r="X3712" s="63"/>
      <c r="Y3712" s="63"/>
      <c r="Z3712" s="62">
        <v>3400</v>
      </c>
      <c r="AA3712" s="62">
        <v>18598</v>
      </c>
      <c r="AB3712" s="62">
        <v>15.5</v>
      </c>
      <c r="AC3712" s="62">
        <v>34</v>
      </c>
    </row>
    <row r="3713" spans="1:29" ht="45" x14ac:dyDescent="0.25">
      <c r="A3713" s="61" t="s">
        <v>334</v>
      </c>
      <c r="B3713" s="61" t="s">
        <v>335</v>
      </c>
      <c r="C3713" s="62">
        <v>2005</v>
      </c>
      <c r="D3713" s="61" t="s">
        <v>75</v>
      </c>
      <c r="E3713" s="62">
        <v>16</v>
      </c>
      <c r="F3713" s="62">
        <v>416</v>
      </c>
      <c r="G3713" s="62">
        <v>77</v>
      </c>
      <c r="H3713" s="62">
        <v>0.4</v>
      </c>
      <c r="I3713" s="62">
        <v>26</v>
      </c>
      <c r="J3713" s="62">
        <v>386.88</v>
      </c>
      <c r="K3713" s="62">
        <v>0</v>
      </c>
      <c r="L3713" s="63"/>
      <c r="M3713" s="63"/>
      <c r="N3713" s="63"/>
      <c r="O3713" s="63"/>
      <c r="P3713" s="62">
        <v>200</v>
      </c>
      <c r="Q3713" s="62">
        <v>278</v>
      </c>
      <c r="R3713" s="62">
        <v>1.45</v>
      </c>
      <c r="S3713" s="62">
        <v>12</v>
      </c>
      <c r="T3713" s="62">
        <v>2533.8000000000002</v>
      </c>
      <c r="U3713" s="63"/>
      <c r="V3713" s="63"/>
      <c r="W3713" s="63"/>
      <c r="X3713" s="63"/>
      <c r="Y3713" s="63"/>
      <c r="Z3713" s="62">
        <v>1524.23</v>
      </c>
      <c r="AA3713" s="62">
        <v>9527</v>
      </c>
      <c r="AB3713" s="62">
        <v>49.62</v>
      </c>
      <c r="AC3713" s="62">
        <v>95.26</v>
      </c>
    </row>
    <row r="3714" spans="1:29" ht="30" x14ac:dyDescent="0.25">
      <c r="A3714" s="61" t="s">
        <v>249</v>
      </c>
      <c r="B3714" s="61" t="s">
        <v>250</v>
      </c>
      <c r="C3714" s="62">
        <v>2015</v>
      </c>
      <c r="D3714" s="61" t="s">
        <v>75</v>
      </c>
      <c r="E3714" s="62">
        <v>4</v>
      </c>
      <c r="F3714" s="62">
        <v>476</v>
      </c>
      <c r="G3714" s="62">
        <v>123</v>
      </c>
      <c r="H3714" s="62">
        <v>2.56</v>
      </c>
      <c r="I3714" s="62">
        <v>119</v>
      </c>
      <c r="J3714" s="62">
        <v>442.68</v>
      </c>
      <c r="K3714" s="62">
        <v>0</v>
      </c>
      <c r="L3714" s="63"/>
      <c r="M3714" s="63"/>
      <c r="N3714" s="63"/>
      <c r="O3714" s="63"/>
      <c r="P3714" s="63"/>
      <c r="Q3714" s="63"/>
      <c r="R3714" s="63"/>
      <c r="S3714" s="63"/>
      <c r="T3714" s="63"/>
      <c r="U3714" s="63"/>
      <c r="V3714" s="63"/>
      <c r="W3714" s="63"/>
      <c r="X3714" s="63"/>
      <c r="Y3714" s="63"/>
      <c r="Z3714" s="62">
        <v>548.09</v>
      </c>
      <c r="AA3714" s="62">
        <v>3305</v>
      </c>
      <c r="AB3714" s="62">
        <v>68.849999999999994</v>
      </c>
      <c r="AC3714" s="62">
        <v>137.02000000000001</v>
      </c>
    </row>
    <row r="3715" spans="1:29" ht="30" x14ac:dyDescent="0.25">
      <c r="A3715" s="61" t="s">
        <v>446</v>
      </c>
      <c r="B3715" s="61" t="s">
        <v>447</v>
      </c>
      <c r="C3715" s="62">
        <v>2018</v>
      </c>
      <c r="D3715" s="61" t="s">
        <v>78</v>
      </c>
      <c r="E3715" s="62">
        <v>72</v>
      </c>
      <c r="F3715" s="62">
        <v>389640</v>
      </c>
      <c r="G3715" s="62">
        <v>67241</v>
      </c>
      <c r="H3715" s="62">
        <v>77.83</v>
      </c>
      <c r="I3715" s="62">
        <v>5411.67</v>
      </c>
      <c r="J3715" s="62">
        <v>362365.2</v>
      </c>
      <c r="K3715" s="62">
        <v>0</v>
      </c>
      <c r="L3715" s="63"/>
      <c r="M3715" s="63"/>
      <c r="N3715" s="63"/>
      <c r="O3715" s="63"/>
      <c r="P3715" s="62">
        <v>2686</v>
      </c>
      <c r="Q3715" s="62">
        <v>8483</v>
      </c>
      <c r="R3715" s="62">
        <v>9.82</v>
      </c>
      <c r="S3715" s="62">
        <v>37</v>
      </c>
      <c r="T3715" s="62">
        <v>34028.93</v>
      </c>
      <c r="U3715" s="63"/>
      <c r="V3715" s="63"/>
      <c r="W3715" s="63"/>
      <c r="X3715" s="63"/>
      <c r="Y3715" s="63"/>
      <c r="Z3715" s="62">
        <v>163188</v>
      </c>
      <c r="AA3715" s="62">
        <v>13240</v>
      </c>
      <c r="AB3715" s="62">
        <v>15.32</v>
      </c>
      <c r="AC3715" s="62">
        <v>2266.5</v>
      </c>
    </row>
    <row r="3716" spans="1:29" x14ac:dyDescent="0.25">
      <c r="A3716" s="61" t="s">
        <v>281</v>
      </c>
      <c r="B3716" s="61" t="s">
        <v>282</v>
      </c>
      <c r="C3716" s="62">
        <v>2013</v>
      </c>
      <c r="D3716" s="61" t="s">
        <v>86</v>
      </c>
      <c r="E3716" s="62">
        <v>12</v>
      </c>
      <c r="F3716" s="63"/>
      <c r="G3716" s="63"/>
      <c r="H3716" s="63"/>
      <c r="I3716" s="63"/>
      <c r="J3716" s="63"/>
      <c r="K3716" s="62">
        <v>0</v>
      </c>
      <c r="L3716" s="63"/>
      <c r="M3716" s="63"/>
      <c r="N3716" s="63"/>
      <c r="O3716" s="63"/>
      <c r="P3716" s="63"/>
      <c r="Q3716" s="63"/>
      <c r="R3716" s="63"/>
      <c r="S3716" s="63"/>
      <c r="T3716" s="63"/>
      <c r="U3716" s="63"/>
      <c r="V3716" s="63"/>
      <c r="W3716" s="63"/>
      <c r="X3716" s="63"/>
      <c r="Y3716" s="63"/>
      <c r="Z3716" s="62">
        <v>77916</v>
      </c>
      <c r="AA3716" s="62">
        <v>7919</v>
      </c>
      <c r="AB3716" s="62">
        <v>54.99</v>
      </c>
      <c r="AC3716" s="62">
        <v>6493</v>
      </c>
    </row>
    <row r="3717" spans="1:29" x14ac:dyDescent="0.25">
      <c r="A3717" s="61" t="s">
        <v>328</v>
      </c>
      <c r="B3717" s="61" t="s">
        <v>329</v>
      </c>
      <c r="C3717" s="62">
        <v>2010</v>
      </c>
      <c r="D3717" s="61" t="s">
        <v>94</v>
      </c>
      <c r="E3717" s="62">
        <v>3</v>
      </c>
      <c r="F3717" s="63"/>
      <c r="G3717" s="63"/>
      <c r="H3717" s="63"/>
      <c r="I3717" s="63"/>
      <c r="J3717" s="63"/>
      <c r="K3717" s="62">
        <v>0</v>
      </c>
      <c r="L3717" s="63"/>
      <c r="M3717" s="63"/>
      <c r="N3717" s="63"/>
      <c r="O3717" s="63"/>
      <c r="P3717" s="63"/>
      <c r="Q3717" s="63"/>
      <c r="R3717" s="63"/>
      <c r="S3717" s="63"/>
      <c r="T3717" s="63"/>
      <c r="U3717" s="63"/>
      <c r="V3717" s="63"/>
      <c r="W3717" s="63"/>
      <c r="X3717" s="63"/>
      <c r="Y3717" s="63"/>
      <c r="Z3717" s="62">
        <v>127</v>
      </c>
      <c r="AA3717" s="62">
        <v>325</v>
      </c>
      <c r="AB3717" s="62">
        <v>9.0299999999999994</v>
      </c>
      <c r="AC3717" s="62">
        <v>42.33</v>
      </c>
    </row>
    <row r="3718" spans="1:29" x14ac:dyDescent="0.25">
      <c r="A3718" s="61" t="s">
        <v>81</v>
      </c>
      <c r="B3718" s="61" t="s">
        <v>82</v>
      </c>
      <c r="C3718" s="62">
        <v>2007</v>
      </c>
      <c r="D3718" s="61" t="s">
        <v>75</v>
      </c>
      <c r="E3718" s="62">
        <v>3</v>
      </c>
      <c r="F3718" s="63"/>
      <c r="G3718" s="63"/>
      <c r="H3718" s="63"/>
      <c r="I3718" s="63"/>
      <c r="J3718" s="63"/>
      <c r="K3718" s="62">
        <v>0</v>
      </c>
      <c r="L3718" s="63"/>
      <c r="M3718" s="63"/>
      <c r="N3718" s="63"/>
      <c r="O3718" s="63"/>
      <c r="P3718" s="63"/>
      <c r="Q3718" s="63"/>
      <c r="R3718" s="63"/>
      <c r="S3718" s="63"/>
      <c r="T3718" s="63"/>
      <c r="U3718" s="63"/>
      <c r="V3718" s="63"/>
      <c r="W3718" s="63"/>
      <c r="X3718" s="63"/>
      <c r="Y3718" s="63"/>
      <c r="Z3718" s="62">
        <v>340</v>
      </c>
      <c r="AA3718" s="62">
        <v>20325</v>
      </c>
      <c r="AB3718" s="62">
        <v>564.58000000000004</v>
      </c>
      <c r="AC3718" s="62">
        <v>113.33</v>
      </c>
    </row>
    <row r="3719" spans="1:29" x14ac:dyDescent="0.25">
      <c r="A3719" s="61" t="s">
        <v>488</v>
      </c>
      <c r="B3719" s="61" t="s">
        <v>489</v>
      </c>
      <c r="C3719" s="62">
        <v>2015</v>
      </c>
      <c r="D3719" s="61" t="s">
        <v>89</v>
      </c>
      <c r="E3719" s="62">
        <v>10</v>
      </c>
      <c r="F3719" s="62">
        <v>78732</v>
      </c>
      <c r="G3719" s="62">
        <v>17299</v>
      </c>
      <c r="H3719" s="62">
        <v>144.16</v>
      </c>
      <c r="I3719" s="62">
        <v>7873.2</v>
      </c>
      <c r="J3719" s="62">
        <v>73220.759999999995</v>
      </c>
      <c r="K3719" s="62">
        <v>0</v>
      </c>
      <c r="L3719" s="63"/>
      <c r="M3719" s="63"/>
      <c r="N3719" s="63"/>
      <c r="O3719" s="63"/>
      <c r="P3719" s="63"/>
      <c r="Q3719" s="63"/>
      <c r="R3719" s="63"/>
      <c r="S3719" s="63"/>
      <c r="T3719" s="63"/>
      <c r="U3719" s="63"/>
      <c r="V3719" s="63"/>
      <c r="W3719" s="63"/>
      <c r="X3719" s="63"/>
      <c r="Y3719" s="63"/>
      <c r="Z3719" s="62">
        <v>0</v>
      </c>
      <c r="AA3719" s="63"/>
      <c r="AB3719" s="63"/>
      <c r="AC3719" s="62">
        <v>0</v>
      </c>
    </row>
    <row r="3720" spans="1:29" ht="30" x14ac:dyDescent="0.25">
      <c r="A3720" s="61" t="s">
        <v>317</v>
      </c>
      <c r="B3720" s="61" t="s">
        <v>318</v>
      </c>
      <c r="C3720" s="62">
        <v>2010</v>
      </c>
      <c r="D3720" s="61" t="s">
        <v>78</v>
      </c>
      <c r="E3720" s="62">
        <v>56</v>
      </c>
      <c r="F3720" s="62">
        <v>455200</v>
      </c>
      <c r="G3720" s="62">
        <v>78787</v>
      </c>
      <c r="H3720" s="62">
        <v>117.24</v>
      </c>
      <c r="I3720" s="62">
        <v>8128.57</v>
      </c>
      <c r="J3720" s="62">
        <v>423336</v>
      </c>
      <c r="K3720" s="62">
        <v>0</v>
      </c>
      <c r="L3720" s="63"/>
      <c r="M3720" s="63"/>
      <c r="N3720" s="63"/>
      <c r="O3720" s="63"/>
      <c r="P3720" s="63"/>
      <c r="Q3720" s="63"/>
      <c r="R3720" s="63"/>
      <c r="S3720" s="63"/>
      <c r="T3720" s="63"/>
      <c r="U3720" s="63"/>
      <c r="V3720" s="63"/>
      <c r="W3720" s="63"/>
      <c r="X3720" s="63"/>
      <c r="Y3720" s="63"/>
      <c r="Z3720" s="62">
        <v>0</v>
      </c>
      <c r="AA3720" s="63"/>
      <c r="AB3720" s="63"/>
      <c r="AC3720" s="62">
        <v>0</v>
      </c>
    </row>
    <row r="3721" spans="1:29" ht="30" x14ac:dyDescent="0.25">
      <c r="A3721" s="61" t="s">
        <v>218</v>
      </c>
      <c r="B3721" s="61" t="s">
        <v>219</v>
      </c>
      <c r="C3721" s="62">
        <v>2007</v>
      </c>
      <c r="D3721" s="61" t="s">
        <v>86</v>
      </c>
      <c r="E3721" s="62">
        <v>73</v>
      </c>
      <c r="F3721" s="62">
        <v>6426</v>
      </c>
      <c r="G3721" s="62">
        <v>1667</v>
      </c>
      <c r="H3721" s="62">
        <v>1.9</v>
      </c>
      <c r="I3721" s="62">
        <v>88.03</v>
      </c>
      <c r="J3721" s="62">
        <v>5976.18</v>
      </c>
      <c r="K3721" s="62">
        <v>5492.73</v>
      </c>
      <c r="L3721" s="62">
        <v>10236</v>
      </c>
      <c r="M3721" s="62">
        <v>11.68</v>
      </c>
      <c r="N3721" s="62">
        <v>75.239999999999995</v>
      </c>
      <c r="O3721" s="62">
        <v>66238.42</v>
      </c>
      <c r="P3721" s="63"/>
      <c r="Q3721" s="63"/>
      <c r="R3721" s="63"/>
      <c r="S3721" s="63"/>
      <c r="T3721" s="63"/>
      <c r="U3721" s="63"/>
      <c r="V3721" s="63"/>
      <c r="W3721" s="63"/>
      <c r="X3721" s="63"/>
      <c r="Y3721" s="63"/>
      <c r="Z3721" s="62">
        <v>575800</v>
      </c>
      <c r="AA3721" s="62">
        <v>61964</v>
      </c>
      <c r="AB3721" s="62">
        <v>70.739999999999995</v>
      </c>
      <c r="AC3721" s="62">
        <v>7887.67</v>
      </c>
    </row>
    <row r="3722" spans="1:29" x14ac:dyDescent="0.25">
      <c r="A3722" s="61" t="s">
        <v>208</v>
      </c>
      <c r="B3722" s="61" t="s">
        <v>209</v>
      </c>
      <c r="C3722" s="62">
        <v>2018</v>
      </c>
      <c r="D3722" s="61" t="s">
        <v>75</v>
      </c>
      <c r="E3722" s="62">
        <v>22</v>
      </c>
      <c r="F3722" s="62">
        <v>25276</v>
      </c>
      <c r="G3722" s="62">
        <v>5714</v>
      </c>
      <c r="H3722" s="62">
        <v>21.64</v>
      </c>
      <c r="I3722" s="62">
        <v>1148.9100000000001</v>
      </c>
      <c r="J3722" s="62">
        <v>23506.68</v>
      </c>
      <c r="K3722" s="62">
        <v>11844.81</v>
      </c>
      <c r="L3722" s="62">
        <v>14650</v>
      </c>
      <c r="M3722" s="62">
        <v>55.49</v>
      </c>
      <c r="N3722" s="62">
        <v>538.4</v>
      </c>
      <c r="O3722" s="62">
        <v>142840.13</v>
      </c>
      <c r="P3722" s="63"/>
      <c r="Q3722" s="63"/>
      <c r="R3722" s="63"/>
      <c r="S3722" s="63"/>
      <c r="T3722" s="63"/>
      <c r="U3722" s="63"/>
      <c r="V3722" s="63"/>
      <c r="W3722" s="63"/>
      <c r="X3722" s="63"/>
      <c r="Y3722" s="63"/>
      <c r="Z3722" s="62">
        <v>1564</v>
      </c>
      <c r="AA3722" s="62">
        <v>13508</v>
      </c>
      <c r="AB3722" s="62">
        <v>51.17</v>
      </c>
      <c r="AC3722" s="62">
        <v>71.09</v>
      </c>
    </row>
    <row r="3723" spans="1:29" x14ac:dyDescent="0.25">
      <c r="A3723" s="61" t="s">
        <v>126</v>
      </c>
      <c r="B3723" s="61" t="s">
        <v>127</v>
      </c>
      <c r="C3723" s="62">
        <v>2010</v>
      </c>
      <c r="D3723" s="61" t="s">
        <v>72</v>
      </c>
      <c r="E3723" s="62">
        <v>105</v>
      </c>
      <c r="F3723" s="62">
        <v>1604880</v>
      </c>
      <c r="G3723" s="62">
        <v>228589</v>
      </c>
      <c r="H3723" s="62">
        <v>181.42</v>
      </c>
      <c r="I3723" s="62">
        <v>15284.57</v>
      </c>
      <c r="J3723" s="62">
        <v>1492538.4</v>
      </c>
      <c r="K3723" s="62">
        <v>775.95</v>
      </c>
      <c r="L3723" s="62">
        <v>1524</v>
      </c>
      <c r="M3723" s="62">
        <v>1.21</v>
      </c>
      <c r="N3723" s="62">
        <v>7.39</v>
      </c>
      <c r="O3723" s="62">
        <v>9357.36</v>
      </c>
      <c r="P3723" s="63"/>
      <c r="Q3723" s="63"/>
      <c r="R3723" s="63"/>
      <c r="S3723" s="63"/>
      <c r="T3723" s="63"/>
      <c r="U3723" s="63"/>
      <c r="V3723" s="63"/>
      <c r="W3723" s="63"/>
      <c r="X3723" s="63"/>
      <c r="Y3723" s="63"/>
      <c r="Z3723" s="62">
        <v>4360</v>
      </c>
      <c r="AA3723" s="62">
        <v>42277</v>
      </c>
      <c r="AB3723" s="62">
        <v>33.549999999999997</v>
      </c>
      <c r="AC3723" s="62">
        <v>41.52</v>
      </c>
    </row>
    <row r="3724" spans="1:29" x14ac:dyDescent="0.25">
      <c r="A3724" s="61" t="s">
        <v>161</v>
      </c>
      <c r="B3724" s="61" t="s">
        <v>162</v>
      </c>
      <c r="C3724" s="62">
        <v>2009</v>
      </c>
      <c r="D3724" s="61" t="s">
        <v>89</v>
      </c>
      <c r="E3724" s="62">
        <v>103</v>
      </c>
      <c r="F3724" s="62">
        <v>13109</v>
      </c>
      <c r="G3724" s="62">
        <v>2359</v>
      </c>
      <c r="H3724" s="62">
        <v>1.91</v>
      </c>
      <c r="I3724" s="62">
        <v>127.27</v>
      </c>
      <c r="J3724" s="62">
        <v>12191.37</v>
      </c>
      <c r="K3724" s="62">
        <v>0</v>
      </c>
      <c r="L3724" s="62">
        <v>2784</v>
      </c>
      <c r="M3724" s="62">
        <v>2.25</v>
      </c>
      <c r="N3724" s="62">
        <v>0</v>
      </c>
      <c r="O3724" s="62">
        <v>0</v>
      </c>
      <c r="P3724" s="63"/>
      <c r="Q3724" s="63"/>
      <c r="R3724" s="63"/>
      <c r="S3724" s="63"/>
      <c r="T3724" s="63"/>
      <c r="U3724" s="63"/>
      <c r="V3724" s="63"/>
      <c r="W3724" s="63"/>
      <c r="X3724" s="63"/>
      <c r="Y3724" s="63"/>
      <c r="Z3724" s="62">
        <v>2.67</v>
      </c>
      <c r="AA3724" s="62">
        <v>3081</v>
      </c>
      <c r="AB3724" s="62">
        <v>2.4900000000000002</v>
      </c>
      <c r="AC3724" s="62">
        <v>0.03</v>
      </c>
    </row>
    <row r="3725" spans="1:29" x14ac:dyDescent="0.25">
      <c r="A3725" s="61" t="s">
        <v>79</v>
      </c>
      <c r="B3725" s="61" t="s">
        <v>80</v>
      </c>
      <c r="C3725" s="62">
        <v>2018</v>
      </c>
      <c r="D3725" s="61" t="s">
        <v>78</v>
      </c>
      <c r="E3725" s="62">
        <v>40</v>
      </c>
      <c r="F3725" s="62">
        <v>96186</v>
      </c>
      <c r="G3725" s="62">
        <v>16518</v>
      </c>
      <c r="H3725" s="62">
        <v>34.409999999999997</v>
      </c>
      <c r="I3725" s="62">
        <v>2404.65</v>
      </c>
      <c r="J3725" s="62">
        <v>89452.98</v>
      </c>
      <c r="K3725" s="62">
        <v>14840.93</v>
      </c>
      <c r="L3725" s="62">
        <v>17521</v>
      </c>
      <c r="M3725" s="62">
        <v>36.5</v>
      </c>
      <c r="N3725" s="63"/>
      <c r="O3725" s="63"/>
      <c r="P3725" s="63"/>
      <c r="Q3725" s="63"/>
      <c r="R3725" s="63"/>
      <c r="S3725" s="63"/>
      <c r="T3725" s="63"/>
      <c r="U3725" s="63"/>
      <c r="V3725" s="63"/>
      <c r="W3725" s="63"/>
      <c r="X3725" s="63"/>
      <c r="Y3725" s="63"/>
      <c r="Z3725" s="62">
        <v>237586</v>
      </c>
      <c r="AA3725" s="62">
        <v>19941</v>
      </c>
      <c r="AB3725" s="62">
        <v>41.54</v>
      </c>
      <c r="AC3725" s="62">
        <v>5939.65</v>
      </c>
    </row>
    <row r="3726" spans="1:29" x14ac:dyDescent="0.25">
      <c r="A3726" s="61" t="s">
        <v>113</v>
      </c>
      <c r="B3726" s="61" t="s">
        <v>114</v>
      </c>
      <c r="C3726" s="62">
        <v>2009</v>
      </c>
      <c r="D3726" s="61" t="s">
        <v>175</v>
      </c>
      <c r="E3726" s="62">
        <v>12</v>
      </c>
      <c r="F3726" s="63"/>
      <c r="G3726" s="63"/>
      <c r="H3726" s="63"/>
      <c r="I3726" s="63"/>
      <c r="J3726" s="63"/>
      <c r="K3726" s="62">
        <v>0</v>
      </c>
      <c r="L3726" s="63"/>
      <c r="M3726" s="63"/>
      <c r="N3726" s="63"/>
      <c r="O3726" s="63"/>
      <c r="P3726" s="63"/>
      <c r="Q3726" s="63"/>
      <c r="R3726" s="63"/>
      <c r="S3726" s="63"/>
      <c r="T3726" s="63"/>
      <c r="U3726" s="63"/>
      <c r="V3726" s="63"/>
      <c r="W3726" s="63"/>
      <c r="X3726" s="63"/>
      <c r="Y3726" s="63"/>
      <c r="Z3726" s="62">
        <v>0</v>
      </c>
      <c r="AA3726" s="63"/>
      <c r="AB3726" s="63"/>
      <c r="AC3726" s="62">
        <v>0</v>
      </c>
    </row>
    <row r="3727" spans="1:29" ht="30" x14ac:dyDescent="0.25">
      <c r="A3727" s="61" t="s">
        <v>500</v>
      </c>
      <c r="B3727" s="61" t="s">
        <v>501</v>
      </c>
      <c r="C3727" s="62">
        <v>2013</v>
      </c>
      <c r="D3727" s="61" t="s">
        <v>75</v>
      </c>
      <c r="E3727" s="62">
        <v>13</v>
      </c>
      <c r="F3727" s="62">
        <v>7011</v>
      </c>
      <c r="G3727" s="62">
        <v>885</v>
      </c>
      <c r="H3727" s="62">
        <v>5.67</v>
      </c>
      <c r="I3727" s="62">
        <v>539.30999999999995</v>
      </c>
      <c r="J3727" s="62">
        <v>6520.23</v>
      </c>
      <c r="K3727" s="62">
        <v>0</v>
      </c>
      <c r="L3727" s="63"/>
      <c r="M3727" s="63"/>
      <c r="N3727" s="63"/>
      <c r="O3727" s="63"/>
      <c r="P3727" s="63"/>
      <c r="Q3727" s="63"/>
      <c r="R3727" s="63"/>
      <c r="S3727" s="63"/>
      <c r="T3727" s="63"/>
      <c r="U3727" s="63"/>
      <c r="V3727" s="63"/>
      <c r="W3727" s="63"/>
      <c r="X3727" s="63"/>
      <c r="Y3727" s="63"/>
      <c r="Z3727" s="62">
        <v>609.76</v>
      </c>
      <c r="AA3727" s="62">
        <v>5627</v>
      </c>
      <c r="AB3727" s="62">
        <v>36.07</v>
      </c>
      <c r="AC3727" s="62">
        <v>46.9</v>
      </c>
    </row>
    <row r="3728" spans="1:29" ht="30" x14ac:dyDescent="0.25">
      <c r="A3728" s="61" t="s">
        <v>97</v>
      </c>
      <c r="B3728" s="61" t="s">
        <v>98</v>
      </c>
      <c r="C3728" s="62">
        <v>2009</v>
      </c>
      <c r="D3728" s="61" t="s">
        <v>99</v>
      </c>
      <c r="E3728" s="62">
        <v>40</v>
      </c>
      <c r="F3728" s="62">
        <v>116900</v>
      </c>
      <c r="G3728" s="62">
        <v>18996</v>
      </c>
      <c r="H3728" s="62">
        <v>39.58</v>
      </c>
      <c r="I3728" s="62">
        <v>2922.5</v>
      </c>
      <c r="J3728" s="62">
        <v>108717</v>
      </c>
      <c r="K3728" s="62">
        <v>24046.560000000001</v>
      </c>
      <c r="L3728" s="62">
        <v>49450</v>
      </c>
      <c r="M3728" s="62">
        <v>103.02</v>
      </c>
      <c r="N3728" s="63"/>
      <c r="O3728" s="63"/>
      <c r="P3728" s="63"/>
      <c r="Q3728" s="63"/>
      <c r="R3728" s="63"/>
      <c r="S3728" s="63"/>
      <c r="T3728" s="63"/>
      <c r="U3728" s="63"/>
      <c r="V3728" s="63"/>
      <c r="W3728" s="63"/>
      <c r="X3728" s="63"/>
      <c r="Y3728" s="63"/>
      <c r="Z3728" s="62">
        <v>167153</v>
      </c>
      <c r="AA3728" s="62">
        <v>9705</v>
      </c>
      <c r="AB3728" s="62">
        <v>20.22</v>
      </c>
      <c r="AC3728" s="62">
        <v>4178.83</v>
      </c>
    </row>
    <row r="3729" spans="1:29" x14ac:dyDescent="0.25">
      <c r="A3729" s="61" t="s">
        <v>140</v>
      </c>
      <c r="B3729" s="61" t="s">
        <v>141</v>
      </c>
      <c r="C3729" s="62">
        <v>2018</v>
      </c>
      <c r="D3729" s="61" t="s">
        <v>72</v>
      </c>
      <c r="E3729" s="62">
        <v>59</v>
      </c>
      <c r="F3729" s="63"/>
      <c r="G3729" s="63"/>
      <c r="H3729" s="63"/>
      <c r="I3729" s="63"/>
      <c r="J3729" s="63"/>
      <c r="K3729" s="62">
        <v>0</v>
      </c>
      <c r="L3729" s="63"/>
      <c r="M3729" s="63"/>
      <c r="N3729" s="63"/>
      <c r="O3729" s="63"/>
      <c r="P3729" s="63"/>
      <c r="Q3729" s="63"/>
      <c r="R3729" s="63"/>
      <c r="S3729" s="63"/>
      <c r="T3729" s="63"/>
      <c r="U3729" s="63"/>
      <c r="V3729" s="63"/>
      <c r="W3729" s="63"/>
      <c r="X3729" s="63"/>
      <c r="Y3729" s="63"/>
      <c r="Z3729" s="62">
        <v>0</v>
      </c>
      <c r="AA3729" s="63"/>
      <c r="AB3729" s="63"/>
      <c r="AC3729" s="62">
        <v>0</v>
      </c>
    </row>
    <row r="3730" spans="1:29" x14ac:dyDescent="0.25">
      <c r="A3730" s="61" t="s">
        <v>319</v>
      </c>
      <c r="B3730" s="61" t="s">
        <v>320</v>
      </c>
      <c r="C3730" s="62">
        <v>2005</v>
      </c>
      <c r="D3730" s="61" t="s">
        <v>75</v>
      </c>
      <c r="E3730" s="62">
        <v>8</v>
      </c>
      <c r="F3730" s="63"/>
      <c r="G3730" s="63"/>
      <c r="H3730" s="63"/>
      <c r="I3730" s="63"/>
      <c r="J3730" s="63"/>
      <c r="K3730" s="62">
        <v>0</v>
      </c>
      <c r="L3730" s="63"/>
      <c r="M3730" s="63"/>
      <c r="N3730" s="63"/>
      <c r="O3730" s="63"/>
      <c r="P3730" s="63"/>
      <c r="Q3730" s="63"/>
      <c r="R3730" s="63"/>
      <c r="S3730" s="63"/>
      <c r="T3730" s="63"/>
      <c r="U3730" s="63"/>
      <c r="V3730" s="63"/>
      <c r="W3730" s="63"/>
      <c r="X3730" s="63"/>
      <c r="Y3730" s="63"/>
      <c r="Z3730" s="62">
        <v>723.48</v>
      </c>
      <c r="AA3730" s="62">
        <v>1810</v>
      </c>
      <c r="AB3730" s="62">
        <v>18.850000000000001</v>
      </c>
      <c r="AC3730" s="62">
        <v>90.44</v>
      </c>
    </row>
    <row r="3731" spans="1:29" x14ac:dyDescent="0.25">
      <c r="A3731" s="61" t="s">
        <v>90</v>
      </c>
      <c r="B3731" s="61" t="s">
        <v>91</v>
      </c>
      <c r="C3731" s="62">
        <v>2018</v>
      </c>
      <c r="D3731" s="61" t="s">
        <v>75</v>
      </c>
      <c r="E3731" s="62">
        <v>8</v>
      </c>
      <c r="F3731" s="63"/>
      <c r="G3731" s="63"/>
      <c r="H3731" s="63"/>
      <c r="I3731" s="63"/>
      <c r="J3731" s="63"/>
      <c r="K3731" s="62">
        <v>0</v>
      </c>
      <c r="L3731" s="63"/>
      <c r="M3731" s="63"/>
      <c r="N3731" s="63"/>
      <c r="O3731" s="63"/>
      <c r="P3731" s="63"/>
      <c r="Q3731" s="63"/>
      <c r="R3731" s="63"/>
      <c r="S3731" s="63"/>
      <c r="T3731" s="63"/>
      <c r="U3731" s="63"/>
      <c r="V3731" s="63"/>
      <c r="W3731" s="63"/>
      <c r="X3731" s="63"/>
      <c r="Y3731" s="63"/>
      <c r="Z3731" s="62">
        <v>0</v>
      </c>
      <c r="AA3731" s="63"/>
      <c r="AB3731" s="63"/>
      <c r="AC3731" s="62">
        <v>0</v>
      </c>
    </row>
    <row r="3732" spans="1:29" ht="30" x14ac:dyDescent="0.25">
      <c r="A3732" s="61" t="s">
        <v>176</v>
      </c>
      <c r="B3732" s="61" t="s">
        <v>177</v>
      </c>
      <c r="C3732" s="62">
        <v>2012</v>
      </c>
      <c r="D3732" s="61" t="s">
        <v>99</v>
      </c>
      <c r="E3732" s="62">
        <v>50</v>
      </c>
      <c r="F3732" s="62">
        <v>127099</v>
      </c>
      <c r="G3732" s="62">
        <v>17541</v>
      </c>
      <c r="H3732" s="62">
        <v>29.24</v>
      </c>
      <c r="I3732" s="62">
        <v>2541.98</v>
      </c>
      <c r="J3732" s="62">
        <v>118202.07</v>
      </c>
      <c r="K3732" s="62">
        <v>0</v>
      </c>
      <c r="L3732" s="62">
        <v>20152</v>
      </c>
      <c r="M3732" s="62">
        <v>33.590000000000003</v>
      </c>
      <c r="N3732" s="63"/>
      <c r="O3732" s="63"/>
      <c r="P3732" s="63"/>
      <c r="Q3732" s="63"/>
      <c r="R3732" s="63"/>
      <c r="S3732" s="63"/>
      <c r="T3732" s="63"/>
      <c r="U3732" s="63"/>
      <c r="V3732" s="63"/>
      <c r="W3732" s="63"/>
      <c r="X3732" s="63"/>
      <c r="Y3732" s="63"/>
      <c r="Z3732" s="62">
        <v>0</v>
      </c>
      <c r="AA3732" s="62">
        <v>8826</v>
      </c>
      <c r="AB3732" s="62">
        <v>14.71</v>
      </c>
      <c r="AC3732" s="62">
        <v>0</v>
      </c>
    </row>
    <row r="3733" spans="1:29" ht="30" x14ac:dyDescent="0.25">
      <c r="A3733" s="61" t="s">
        <v>237</v>
      </c>
      <c r="B3733" s="61" t="s">
        <v>238</v>
      </c>
      <c r="C3733" s="62">
        <v>2015</v>
      </c>
      <c r="D3733" s="61" t="s">
        <v>226</v>
      </c>
      <c r="E3733" s="62">
        <v>102</v>
      </c>
      <c r="F3733" s="62">
        <v>311020</v>
      </c>
      <c r="G3733" s="62">
        <v>36203</v>
      </c>
      <c r="H3733" s="62">
        <v>29.58</v>
      </c>
      <c r="I3733" s="62">
        <v>3049.22</v>
      </c>
      <c r="J3733" s="62">
        <v>289248.59999999998</v>
      </c>
      <c r="K3733" s="62">
        <v>62418.04</v>
      </c>
      <c r="L3733" s="62">
        <v>54361</v>
      </c>
      <c r="M3733" s="62">
        <v>44.41</v>
      </c>
      <c r="N3733" s="62">
        <v>611.94000000000005</v>
      </c>
      <c r="O3733" s="62">
        <v>752717.88</v>
      </c>
      <c r="P3733" s="63"/>
      <c r="Q3733" s="63"/>
      <c r="R3733" s="63"/>
      <c r="S3733" s="63"/>
      <c r="T3733" s="63"/>
      <c r="U3733" s="63"/>
      <c r="V3733" s="63"/>
      <c r="W3733" s="63"/>
      <c r="X3733" s="63"/>
      <c r="Y3733" s="63"/>
      <c r="Z3733" s="62">
        <v>595195</v>
      </c>
      <c r="AA3733" s="62">
        <v>48794</v>
      </c>
      <c r="AB3733" s="62">
        <v>39.86</v>
      </c>
      <c r="AC3733" s="62">
        <v>5835.25</v>
      </c>
    </row>
    <row r="3734" spans="1:29" x14ac:dyDescent="0.25">
      <c r="A3734" s="61" t="s">
        <v>338</v>
      </c>
      <c r="B3734" s="61" t="s">
        <v>339</v>
      </c>
      <c r="C3734" s="62">
        <v>2007</v>
      </c>
      <c r="D3734" s="61" t="s">
        <v>75</v>
      </c>
      <c r="E3734" s="62">
        <v>24</v>
      </c>
      <c r="F3734" s="62">
        <v>12473</v>
      </c>
      <c r="G3734" s="62">
        <v>2680</v>
      </c>
      <c r="H3734" s="62">
        <v>9.31</v>
      </c>
      <c r="I3734" s="62">
        <v>519.71</v>
      </c>
      <c r="J3734" s="62">
        <v>11599.89</v>
      </c>
      <c r="K3734" s="62">
        <v>0</v>
      </c>
      <c r="L3734" s="62">
        <v>157</v>
      </c>
      <c r="M3734" s="62">
        <v>0.55000000000000004</v>
      </c>
      <c r="N3734" s="63"/>
      <c r="O3734" s="63"/>
      <c r="P3734" s="63"/>
      <c r="Q3734" s="63"/>
      <c r="R3734" s="63"/>
      <c r="S3734" s="63"/>
      <c r="T3734" s="63"/>
      <c r="U3734" s="63"/>
      <c r="V3734" s="63"/>
      <c r="W3734" s="63"/>
      <c r="X3734" s="63"/>
      <c r="Y3734" s="63"/>
      <c r="Z3734" s="62">
        <v>2785.34</v>
      </c>
      <c r="AA3734" s="62">
        <v>37185</v>
      </c>
      <c r="AB3734" s="62">
        <v>129.11000000000001</v>
      </c>
      <c r="AC3734" s="62">
        <v>116.06</v>
      </c>
    </row>
    <row r="3735" spans="1:29" ht="30" x14ac:dyDescent="0.25">
      <c r="A3735" s="61" t="s">
        <v>255</v>
      </c>
      <c r="B3735" s="61" t="s">
        <v>256</v>
      </c>
      <c r="C3735" s="62">
        <v>2014</v>
      </c>
      <c r="D3735" s="61" t="s">
        <v>262</v>
      </c>
      <c r="E3735" s="62">
        <v>60</v>
      </c>
      <c r="F3735" s="62">
        <v>131882</v>
      </c>
      <c r="G3735" s="62">
        <v>21778</v>
      </c>
      <c r="H3735" s="62">
        <v>30.25</v>
      </c>
      <c r="I3735" s="62">
        <v>2198.0300000000002</v>
      </c>
      <c r="J3735" s="62">
        <v>122650.26</v>
      </c>
      <c r="K3735" s="62">
        <v>28818.62</v>
      </c>
      <c r="L3735" s="62">
        <v>24072</v>
      </c>
      <c r="M3735" s="62">
        <v>33.43</v>
      </c>
      <c r="N3735" s="62">
        <v>480.31</v>
      </c>
      <c r="O3735" s="62">
        <v>347532.42</v>
      </c>
      <c r="P3735" s="63"/>
      <c r="Q3735" s="63"/>
      <c r="R3735" s="63"/>
      <c r="S3735" s="63"/>
      <c r="T3735" s="63"/>
      <c r="U3735" s="63"/>
      <c r="V3735" s="63"/>
      <c r="W3735" s="63"/>
      <c r="X3735" s="63"/>
      <c r="Y3735" s="63"/>
      <c r="Z3735" s="62">
        <v>1024</v>
      </c>
      <c r="AA3735" s="62">
        <v>21718</v>
      </c>
      <c r="AB3735" s="62">
        <v>30.16</v>
      </c>
      <c r="AC3735" s="62">
        <v>17.07</v>
      </c>
    </row>
    <row r="3736" spans="1:29" ht="30" x14ac:dyDescent="0.25">
      <c r="A3736" s="61" t="s">
        <v>124</v>
      </c>
      <c r="B3736" s="61" t="s">
        <v>125</v>
      </c>
      <c r="C3736" s="62">
        <v>2015</v>
      </c>
      <c r="D3736" s="61" t="s">
        <v>86</v>
      </c>
      <c r="E3736" s="62">
        <v>22</v>
      </c>
      <c r="F3736" s="63"/>
      <c r="G3736" s="63"/>
      <c r="H3736" s="63"/>
      <c r="I3736" s="63"/>
      <c r="J3736" s="63"/>
      <c r="K3736" s="62">
        <v>0</v>
      </c>
      <c r="L3736" s="63"/>
      <c r="M3736" s="63"/>
      <c r="N3736" s="63"/>
      <c r="O3736" s="63"/>
      <c r="P3736" s="63"/>
      <c r="Q3736" s="63"/>
      <c r="R3736" s="63"/>
      <c r="S3736" s="63"/>
      <c r="T3736" s="63"/>
      <c r="U3736" s="63"/>
      <c r="V3736" s="63"/>
      <c r="W3736" s="63"/>
      <c r="X3736" s="63"/>
      <c r="Y3736" s="63"/>
      <c r="Z3736" s="62">
        <v>200.79</v>
      </c>
      <c r="AA3736" s="62">
        <v>22344</v>
      </c>
      <c r="AB3736" s="62">
        <v>84.64</v>
      </c>
      <c r="AC3736" s="62">
        <v>9.1300000000000008</v>
      </c>
    </row>
    <row r="3737" spans="1:29" ht="30" x14ac:dyDescent="0.25">
      <c r="A3737" s="61" t="s">
        <v>367</v>
      </c>
      <c r="B3737" s="61" t="s">
        <v>368</v>
      </c>
      <c r="C3737" s="62">
        <v>2007</v>
      </c>
      <c r="D3737" s="61" t="s">
        <v>89</v>
      </c>
      <c r="E3737" s="62">
        <v>81</v>
      </c>
      <c r="F3737" s="62">
        <v>314400</v>
      </c>
      <c r="G3737" s="62">
        <v>50041</v>
      </c>
      <c r="H3737" s="62">
        <v>51.48</v>
      </c>
      <c r="I3737" s="62">
        <v>3881.48</v>
      </c>
      <c r="J3737" s="62">
        <v>292392</v>
      </c>
      <c r="K3737" s="62">
        <v>5900.1</v>
      </c>
      <c r="L3737" s="62">
        <v>57716</v>
      </c>
      <c r="M3737" s="62">
        <v>59.38</v>
      </c>
      <c r="N3737" s="62">
        <v>72.84</v>
      </c>
      <c r="O3737" s="62">
        <v>71151.039999999994</v>
      </c>
      <c r="P3737" s="63"/>
      <c r="Q3737" s="63"/>
      <c r="R3737" s="63"/>
      <c r="S3737" s="63"/>
      <c r="T3737" s="63"/>
      <c r="U3737" s="63"/>
      <c r="V3737" s="63"/>
      <c r="W3737" s="63"/>
      <c r="X3737" s="63"/>
      <c r="Y3737" s="63"/>
      <c r="Z3737" s="62">
        <v>115865</v>
      </c>
      <c r="AA3737" s="62">
        <v>20769</v>
      </c>
      <c r="AB3737" s="62">
        <v>21.37</v>
      </c>
      <c r="AC3737" s="62">
        <v>1430.43</v>
      </c>
    </row>
    <row r="3738" spans="1:29" x14ac:dyDescent="0.25">
      <c r="A3738" s="61" t="s">
        <v>113</v>
      </c>
      <c r="B3738" s="61" t="s">
        <v>114</v>
      </c>
      <c r="C3738" s="62">
        <v>2015</v>
      </c>
      <c r="D3738" s="61" t="s">
        <v>83</v>
      </c>
      <c r="E3738" s="62">
        <v>1</v>
      </c>
      <c r="F3738" s="62">
        <v>0</v>
      </c>
      <c r="G3738" s="62">
        <v>0</v>
      </c>
      <c r="H3738" s="62">
        <v>0</v>
      </c>
      <c r="I3738" s="62">
        <v>0</v>
      </c>
      <c r="J3738" s="62">
        <v>0</v>
      </c>
      <c r="K3738" s="62">
        <v>0</v>
      </c>
      <c r="L3738" s="62">
        <v>0</v>
      </c>
      <c r="M3738" s="62">
        <v>0</v>
      </c>
      <c r="N3738" s="63"/>
      <c r="O3738" s="63"/>
      <c r="P3738" s="63"/>
      <c r="Q3738" s="63"/>
      <c r="R3738" s="63"/>
      <c r="S3738" s="63"/>
      <c r="T3738" s="63"/>
      <c r="U3738" s="63"/>
      <c r="V3738" s="63"/>
      <c r="W3738" s="63"/>
      <c r="X3738" s="63"/>
      <c r="Y3738" s="63"/>
      <c r="Z3738" s="62">
        <v>2200</v>
      </c>
      <c r="AA3738" s="62">
        <v>330</v>
      </c>
      <c r="AB3738" s="62">
        <v>27.5</v>
      </c>
      <c r="AC3738" s="62">
        <v>2200</v>
      </c>
    </row>
    <row r="3739" spans="1:29" ht="30" x14ac:dyDescent="0.25">
      <c r="A3739" s="61" t="s">
        <v>151</v>
      </c>
      <c r="B3739" s="61" t="s">
        <v>152</v>
      </c>
      <c r="C3739" s="62">
        <v>2011</v>
      </c>
      <c r="D3739" s="61" t="s">
        <v>78</v>
      </c>
      <c r="E3739" s="62">
        <v>40</v>
      </c>
      <c r="F3739" s="62">
        <v>459039</v>
      </c>
      <c r="G3739" s="62">
        <v>70975</v>
      </c>
      <c r="H3739" s="62">
        <v>147.86000000000001</v>
      </c>
      <c r="I3739" s="62">
        <v>11475.98</v>
      </c>
      <c r="J3739" s="62">
        <v>426906.27</v>
      </c>
      <c r="K3739" s="62">
        <v>0</v>
      </c>
      <c r="L3739" s="63"/>
      <c r="M3739" s="63"/>
      <c r="N3739" s="63"/>
      <c r="O3739" s="63"/>
      <c r="P3739" s="63"/>
      <c r="Q3739" s="63"/>
      <c r="R3739" s="63"/>
      <c r="S3739" s="63"/>
      <c r="T3739" s="63"/>
      <c r="U3739" s="63"/>
      <c r="V3739" s="63"/>
      <c r="W3739" s="63"/>
      <c r="X3739" s="63"/>
      <c r="Y3739" s="63"/>
      <c r="Z3739" s="62">
        <v>595.39</v>
      </c>
      <c r="AA3739" s="62">
        <v>1281</v>
      </c>
      <c r="AB3739" s="62">
        <v>2.67</v>
      </c>
      <c r="AC3739" s="62">
        <v>14.88</v>
      </c>
    </row>
    <row r="3740" spans="1:29" x14ac:dyDescent="0.25">
      <c r="A3740" s="61" t="s">
        <v>399</v>
      </c>
      <c r="B3740" s="61" t="s">
        <v>400</v>
      </c>
      <c r="C3740" s="62">
        <v>2014</v>
      </c>
      <c r="D3740" s="61" t="s">
        <v>75</v>
      </c>
      <c r="E3740" s="62">
        <v>6</v>
      </c>
      <c r="F3740" s="63"/>
      <c r="G3740" s="63"/>
      <c r="H3740" s="63"/>
      <c r="I3740" s="63"/>
      <c r="J3740" s="63"/>
      <c r="K3740" s="62">
        <v>0</v>
      </c>
      <c r="L3740" s="63"/>
      <c r="M3740" s="63"/>
      <c r="N3740" s="63"/>
      <c r="O3740" s="63"/>
      <c r="P3740" s="63"/>
      <c r="Q3740" s="63"/>
      <c r="R3740" s="63"/>
      <c r="S3740" s="63"/>
      <c r="T3740" s="63"/>
      <c r="U3740" s="63"/>
      <c r="V3740" s="63"/>
      <c r="W3740" s="63"/>
      <c r="X3740" s="63"/>
      <c r="Y3740" s="63"/>
      <c r="Z3740" s="62">
        <v>0</v>
      </c>
      <c r="AA3740" s="63"/>
      <c r="AB3740" s="63"/>
      <c r="AC3740" s="62">
        <v>0</v>
      </c>
    </row>
    <row r="3741" spans="1:29" x14ac:dyDescent="0.25">
      <c r="A3741" s="61" t="s">
        <v>130</v>
      </c>
      <c r="B3741" s="61" t="s">
        <v>131</v>
      </c>
      <c r="C3741" s="62">
        <v>2017</v>
      </c>
      <c r="D3741" s="61" t="s">
        <v>72</v>
      </c>
      <c r="E3741" s="62">
        <v>52</v>
      </c>
      <c r="F3741" s="62">
        <v>601760</v>
      </c>
      <c r="G3741" s="62">
        <v>66929</v>
      </c>
      <c r="H3741" s="62">
        <v>107.26</v>
      </c>
      <c r="I3741" s="62">
        <v>11572.31</v>
      </c>
      <c r="J3741" s="62">
        <v>559636.80000000005</v>
      </c>
      <c r="K3741" s="62">
        <v>0</v>
      </c>
      <c r="L3741" s="63"/>
      <c r="M3741" s="63"/>
      <c r="N3741" s="63"/>
      <c r="O3741" s="63"/>
      <c r="P3741" s="63"/>
      <c r="Q3741" s="63"/>
      <c r="R3741" s="63"/>
      <c r="S3741" s="63"/>
      <c r="T3741" s="63"/>
      <c r="U3741" s="63"/>
      <c r="V3741" s="63"/>
      <c r="W3741" s="63"/>
      <c r="X3741" s="63"/>
      <c r="Y3741" s="63"/>
      <c r="Z3741" s="62">
        <v>2090</v>
      </c>
      <c r="AA3741" s="62">
        <v>13805</v>
      </c>
      <c r="AB3741" s="62">
        <v>22.12</v>
      </c>
      <c r="AC3741" s="62">
        <v>40.19</v>
      </c>
    </row>
    <row r="3742" spans="1:29" ht="30" x14ac:dyDescent="0.25">
      <c r="A3742" s="61" t="s">
        <v>237</v>
      </c>
      <c r="B3742" s="61" t="s">
        <v>238</v>
      </c>
      <c r="C3742" s="62">
        <v>2008</v>
      </c>
      <c r="D3742" s="61" t="s">
        <v>99</v>
      </c>
      <c r="E3742" s="62">
        <v>32</v>
      </c>
      <c r="F3742" s="62">
        <v>156465</v>
      </c>
      <c r="G3742" s="62">
        <v>26224</v>
      </c>
      <c r="H3742" s="62">
        <v>68.290000000000006</v>
      </c>
      <c r="I3742" s="62">
        <v>4889.53</v>
      </c>
      <c r="J3742" s="62">
        <v>145512.45000000001</v>
      </c>
      <c r="K3742" s="62">
        <v>12768.19</v>
      </c>
      <c r="L3742" s="62">
        <v>14696</v>
      </c>
      <c r="M3742" s="62">
        <v>38.270000000000003</v>
      </c>
      <c r="N3742" s="62">
        <v>399.01</v>
      </c>
      <c r="O3742" s="62">
        <v>153975.39000000001</v>
      </c>
      <c r="P3742" s="63"/>
      <c r="Q3742" s="63"/>
      <c r="R3742" s="63"/>
      <c r="S3742" s="63"/>
      <c r="T3742" s="63"/>
      <c r="U3742" s="63"/>
      <c r="V3742" s="63"/>
      <c r="W3742" s="63"/>
      <c r="X3742" s="63"/>
      <c r="Y3742" s="63"/>
      <c r="Z3742" s="62">
        <v>130861</v>
      </c>
      <c r="AA3742" s="62">
        <v>5941</v>
      </c>
      <c r="AB3742" s="62">
        <v>15.47</v>
      </c>
      <c r="AC3742" s="62">
        <v>4089.41</v>
      </c>
    </row>
    <row r="3743" spans="1:29" x14ac:dyDescent="0.25">
      <c r="A3743" s="61" t="s">
        <v>222</v>
      </c>
      <c r="B3743" s="61" t="s">
        <v>223</v>
      </c>
      <c r="C3743" s="62">
        <v>2014</v>
      </c>
      <c r="D3743" s="61" t="s">
        <v>99</v>
      </c>
      <c r="E3743" s="62">
        <v>40</v>
      </c>
      <c r="F3743" s="62">
        <v>318880</v>
      </c>
      <c r="G3743" s="62">
        <v>46837</v>
      </c>
      <c r="H3743" s="62">
        <v>97.58</v>
      </c>
      <c r="I3743" s="62">
        <v>7972</v>
      </c>
      <c r="J3743" s="62">
        <v>296558.40000000002</v>
      </c>
      <c r="K3743" s="62">
        <v>0</v>
      </c>
      <c r="L3743" s="63"/>
      <c r="M3743" s="63"/>
      <c r="N3743" s="63"/>
      <c r="O3743" s="63"/>
      <c r="P3743" s="63"/>
      <c r="Q3743" s="63"/>
      <c r="R3743" s="63"/>
      <c r="S3743" s="63"/>
      <c r="T3743" s="63"/>
      <c r="U3743" s="63"/>
      <c r="V3743" s="63"/>
      <c r="W3743" s="63"/>
      <c r="X3743" s="63"/>
      <c r="Y3743" s="63"/>
      <c r="Z3743" s="62">
        <v>86680</v>
      </c>
      <c r="AA3743" s="62">
        <v>8957</v>
      </c>
      <c r="AB3743" s="62">
        <v>18.66</v>
      </c>
      <c r="AC3743" s="62">
        <v>2167</v>
      </c>
    </row>
    <row r="3744" spans="1:29" x14ac:dyDescent="0.25">
      <c r="A3744" s="61" t="s">
        <v>454</v>
      </c>
      <c r="B3744" s="61" t="s">
        <v>455</v>
      </c>
      <c r="C3744" s="62">
        <v>2015</v>
      </c>
      <c r="D3744" s="61" t="s">
        <v>78</v>
      </c>
      <c r="E3744" s="62">
        <v>48</v>
      </c>
      <c r="F3744" s="62">
        <v>540000</v>
      </c>
      <c r="G3744" s="62">
        <v>85073</v>
      </c>
      <c r="H3744" s="62">
        <v>147.69999999999999</v>
      </c>
      <c r="I3744" s="62">
        <v>11250</v>
      </c>
      <c r="J3744" s="62">
        <v>502200</v>
      </c>
      <c r="K3744" s="62">
        <v>0</v>
      </c>
      <c r="L3744" s="63"/>
      <c r="M3744" s="63"/>
      <c r="N3744" s="63"/>
      <c r="O3744" s="63"/>
      <c r="P3744" s="63"/>
      <c r="Q3744" s="63"/>
      <c r="R3744" s="63"/>
      <c r="S3744" s="63"/>
      <c r="T3744" s="63"/>
      <c r="U3744" s="63"/>
      <c r="V3744" s="63"/>
      <c r="W3744" s="63"/>
      <c r="X3744" s="63"/>
      <c r="Y3744" s="63"/>
      <c r="Z3744" s="62">
        <v>606743</v>
      </c>
      <c r="AA3744" s="62">
        <v>126143</v>
      </c>
      <c r="AB3744" s="62">
        <v>219</v>
      </c>
      <c r="AC3744" s="62">
        <v>12640.48</v>
      </c>
    </row>
    <row r="3745" spans="1:29" x14ac:dyDescent="0.25">
      <c r="A3745" s="61" t="s">
        <v>473</v>
      </c>
      <c r="B3745" s="61" t="s">
        <v>474</v>
      </c>
      <c r="C3745" s="62">
        <v>2004</v>
      </c>
      <c r="D3745" s="61" t="s">
        <v>75</v>
      </c>
      <c r="E3745" s="62">
        <v>8</v>
      </c>
      <c r="F3745" s="63"/>
      <c r="G3745" s="63"/>
      <c r="H3745" s="63"/>
      <c r="I3745" s="63"/>
      <c r="J3745" s="63"/>
      <c r="K3745" s="62">
        <v>0</v>
      </c>
      <c r="L3745" s="63"/>
      <c r="M3745" s="63"/>
      <c r="N3745" s="63"/>
      <c r="O3745" s="63"/>
      <c r="P3745" s="63"/>
      <c r="Q3745" s="63"/>
      <c r="R3745" s="63"/>
      <c r="S3745" s="63"/>
      <c r="T3745" s="63"/>
      <c r="U3745" s="63"/>
      <c r="V3745" s="63"/>
      <c r="W3745" s="63"/>
      <c r="X3745" s="63"/>
      <c r="Y3745" s="63"/>
      <c r="Z3745" s="62">
        <v>0</v>
      </c>
      <c r="AA3745" s="63"/>
      <c r="AB3745" s="63"/>
      <c r="AC3745" s="62">
        <v>0</v>
      </c>
    </row>
    <row r="3746" spans="1:29" ht="45" x14ac:dyDescent="0.25">
      <c r="A3746" s="61" t="s">
        <v>214</v>
      </c>
      <c r="B3746" s="61" t="s">
        <v>215</v>
      </c>
      <c r="C3746" s="62">
        <v>2008</v>
      </c>
      <c r="D3746" s="61" t="s">
        <v>89</v>
      </c>
      <c r="E3746" s="62">
        <v>100</v>
      </c>
      <c r="F3746" s="62">
        <v>407887</v>
      </c>
      <c r="G3746" s="62">
        <v>75133</v>
      </c>
      <c r="H3746" s="62">
        <v>62.61</v>
      </c>
      <c r="I3746" s="62">
        <v>4078.87</v>
      </c>
      <c r="J3746" s="62">
        <v>379334.91</v>
      </c>
      <c r="K3746" s="62">
        <v>48604.27</v>
      </c>
      <c r="L3746" s="62">
        <v>64781</v>
      </c>
      <c r="M3746" s="62">
        <v>53.98</v>
      </c>
      <c r="N3746" s="62">
        <v>486.04</v>
      </c>
      <c r="O3746" s="62">
        <v>586133.44999999995</v>
      </c>
      <c r="P3746" s="63"/>
      <c r="Q3746" s="63"/>
      <c r="R3746" s="63"/>
      <c r="S3746" s="63"/>
      <c r="T3746" s="63"/>
      <c r="U3746" s="63"/>
      <c r="V3746" s="63"/>
      <c r="W3746" s="63"/>
      <c r="X3746" s="63"/>
      <c r="Y3746" s="63"/>
      <c r="Z3746" s="62">
        <v>3614</v>
      </c>
      <c r="AA3746" s="62">
        <v>17159</v>
      </c>
      <c r="AB3746" s="62">
        <v>14.3</v>
      </c>
      <c r="AC3746" s="62">
        <v>36.14</v>
      </c>
    </row>
    <row r="3747" spans="1:29" ht="30" x14ac:dyDescent="0.25">
      <c r="A3747" s="61" t="s">
        <v>446</v>
      </c>
      <c r="B3747" s="61" t="s">
        <v>447</v>
      </c>
      <c r="C3747" s="62">
        <v>2007</v>
      </c>
      <c r="D3747" s="61" t="s">
        <v>99</v>
      </c>
      <c r="E3747" s="62">
        <v>32</v>
      </c>
      <c r="F3747" s="62">
        <v>118880</v>
      </c>
      <c r="G3747" s="62">
        <v>17273</v>
      </c>
      <c r="H3747" s="62">
        <v>44.98</v>
      </c>
      <c r="I3747" s="62">
        <v>3715</v>
      </c>
      <c r="J3747" s="62">
        <v>110558.39999999999</v>
      </c>
      <c r="K3747" s="62">
        <v>11488.85</v>
      </c>
      <c r="L3747" s="62">
        <v>16136</v>
      </c>
      <c r="M3747" s="62">
        <v>42.02</v>
      </c>
      <c r="N3747" s="62">
        <v>359.03</v>
      </c>
      <c r="O3747" s="62">
        <v>138547.44</v>
      </c>
      <c r="P3747" s="63"/>
      <c r="Q3747" s="63"/>
      <c r="R3747" s="63"/>
      <c r="S3747" s="63"/>
      <c r="T3747" s="63"/>
      <c r="U3747" s="63"/>
      <c r="V3747" s="63"/>
      <c r="W3747" s="63"/>
      <c r="X3747" s="63"/>
      <c r="Y3747" s="63"/>
      <c r="Z3747" s="62">
        <v>1066263</v>
      </c>
      <c r="AA3747" s="62">
        <v>85848</v>
      </c>
      <c r="AB3747" s="62">
        <v>223.56</v>
      </c>
      <c r="AC3747" s="62">
        <v>33320.720000000001</v>
      </c>
    </row>
    <row r="3748" spans="1:29" ht="30" x14ac:dyDescent="0.25">
      <c r="A3748" s="61" t="s">
        <v>165</v>
      </c>
      <c r="B3748" s="61" t="s">
        <v>166</v>
      </c>
      <c r="C3748" s="62">
        <v>2013</v>
      </c>
      <c r="D3748" s="61" t="s">
        <v>78</v>
      </c>
      <c r="E3748" s="62">
        <v>40</v>
      </c>
      <c r="F3748" s="62">
        <v>94649</v>
      </c>
      <c r="G3748" s="62">
        <v>15400</v>
      </c>
      <c r="H3748" s="62">
        <v>32.08</v>
      </c>
      <c r="I3748" s="62">
        <v>2366.23</v>
      </c>
      <c r="J3748" s="62">
        <v>88023.57</v>
      </c>
      <c r="K3748" s="62">
        <v>19406.400000000001</v>
      </c>
      <c r="L3748" s="62">
        <v>24819</v>
      </c>
      <c r="M3748" s="62">
        <v>51.71</v>
      </c>
      <c r="N3748" s="62">
        <v>485.16</v>
      </c>
      <c r="O3748" s="62">
        <v>234027.62</v>
      </c>
      <c r="P3748" s="63"/>
      <c r="Q3748" s="63"/>
      <c r="R3748" s="63"/>
      <c r="S3748" s="63"/>
      <c r="T3748" s="63"/>
      <c r="U3748" s="63"/>
      <c r="V3748" s="63"/>
      <c r="W3748" s="63"/>
      <c r="X3748" s="63"/>
      <c r="Y3748" s="63"/>
      <c r="Z3748" s="62">
        <v>1.32</v>
      </c>
      <c r="AA3748" s="62">
        <v>9981</v>
      </c>
      <c r="AB3748" s="62">
        <v>20.79</v>
      </c>
      <c r="AC3748" s="62">
        <v>0.03</v>
      </c>
    </row>
    <row r="3749" spans="1:29" x14ac:dyDescent="0.25">
      <c r="A3749" s="61" t="s">
        <v>126</v>
      </c>
      <c r="B3749" s="61" t="s">
        <v>127</v>
      </c>
      <c r="C3749" s="62">
        <v>2009</v>
      </c>
      <c r="D3749" s="61" t="s">
        <v>468</v>
      </c>
      <c r="E3749" s="62">
        <v>85</v>
      </c>
      <c r="F3749" s="62">
        <v>324946</v>
      </c>
      <c r="G3749" s="62">
        <v>52007</v>
      </c>
      <c r="H3749" s="62">
        <v>50.99</v>
      </c>
      <c r="I3749" s="62">
        <v>3822.89</v>
      </c>
      <c r="J3749" s="62">
        <v>302199.78000000003</v>
      </c>
      <c r="K3749" s="62">
        <v>55827.35</v>
      </c>
      <c r="L3749" s="62">
        <v>82326</v>
      </c>
      <c r="M3749" s="62">
        <v>80.709999999999994</v>
      </c>
      <c r="N3749" s="63"/>
      <c r="O3749" s="63"/>
      <c r="P3749" s="63"/>
      <c r="Q3749" s="63"/>
      <c r="R3749" s="63"/>
      <c r="S3749" s="63"/>
      <c r="T3749" s="63"/>
      <c r="U3749" s="63"/>
      <c r="V3749" s="63"/>
      <c r="W3749" s="63"/>
      <c r="X3749" s="63"/>
      <c r="Y3749" s="63"/>
      <c r="Z3749" s="62">
        <v>4301</v>
      </c>
      <c r="AA3749" s="62">
        <v>28235</v>
      </c>
      <c r="AB3749" s="62">
        <v>27.68</v>
      </c>
      <c r="AC3749" s="62">
        <v>50.6</v>
      </c>
    </row>
    <row r="3750" spans="1:29" x14ac:dyDescent="0.25">
      <c r="A3750" s="61" t="s">
        <v>338</v>
      </c>
      <c r="B3750" s="61" t="s">
        <v>339</v>
      </c>
      <c r="C3750" s="62">
        <v>2011</v>
      </c>
      <c r="D3750" s="61" t="s">
        <v>301</v>
      </c>
      <c r="E3750" s="62">
        <v>106</v>
      </c>
      <c r="F3750" s="62">
        <v>1818000</v>
      </c>
      <c r="G3750" s="62">
        <v>261418</v>
      </c>
      <c r="H3750" s="62">
        <v>205.52</v>
      </c>
      <c r="I3750" s="62">
        <v>17150.939999999999</v>
      </c>
      <c r="J3750" s="62">
        <v>1690740</v>
      </c>
      <c r="K3750" s="62">
        <v>6637.25</v>
      </c>
      <c r="L3750" s="62">
        <v>12294</v>
      </c>
      <c r="M3750" s="62">
        <v>9.67</v>
      </c>
      <c r="N3750" s="63"/>
      <c r="O3750" s="63"/>
      <c r="P3750" s="63"/>
      <c r="Q3750" s="62">
        <v>623</v>
      </c>
      <c r="R3750" s="62">
        <v>0.49</v>
      </c>
      <c r="S3750" s="63"/>
      <c r="T3750" s="63"/>
      <c r="U3750" s="63"/>
      <c r="V3750" s="63"/>
      <c r="W3750" s="63"/>
      <c r="X3750" s="63"/>
      <c r="Y3750" s="63"/>
      <c r="Z3750" s="62">
        <v>4939.67</v>
      </c>
      <c r="AA3750" s="62">
        <v>94800</v>
      </c>
      <c r="AB3750" s="62">
        <v>74.53</v>
      </c>
      <c r="AC3750" s="62">
        <v>46.6</v>
      </c>
    </row>
    <row r="3751" spans="1:29" ht="30" x14ac:dyDescent="0.25">
      <c r="A3751" s="61" t="s">
        <v>153</v>
      </c>
      <c r="B3751" s="61" t="s">
        <v>154</v>
      </c>
      <c r="C3751" s="62">
        <v>2005</v>
      </c>
      <c r="D3751" s="61" t="s">
        <v>135</v>
      </c>
      <c r="E3751" s="62">
        <v>371</v>
      </c>
      <c r="F3751" s="62">
        <v>3183975</v>
      </c>
      <c r="G3751" s="62">
        <v>307640</v>
      </c>
      <c r="H3751" s="62">
        <v>69.099999999999994</v>
      </c>
      <c r="I3751" s="62">
        <v>8582.14</v>
      </c>
      <c r="J3751" s="62">
        <v>2961096.75</v>
      </c>
      <c r="K3751" s="62">
        <v>382290.98</v>
      </c>
      <c r="L3751" s="62">
        <v>530763</v>
      </c>
      <c r="M3751" s="62">
        <v>119.22</v>
      </c>
      <c r="N3751" s="62">
        <v>1030.43</v>
      </c>
      <c r="O3751" s="62">
        <v>4610161.6100000003</v>
      </c>
      <c r="P3751" s="63"/>
      <c r="Q3751" s="63"/>
      <c r="R3751" s="63"/>
      <c r="S3751" s="63"/>
      <c r="T3751" s="63"/>
      <c r="U3751" s="63"/>
      <c r="V3751" s="63"/>
      <c r="W3751" s="63"/>
      <c r="X3751" s="63"/>
      <c r="Y3751" s="63"/>
      <c r="Z3751" s="62">
        <v>50130.26</v>
      </c>
      <c r="AA3751" s="62">
        <v>669245</v>
      </c>
      <c r="AB3751" s="62">
        <v>150.32</v>
      </c>
      <c r="AC3751" s="62">
        <v>135.12</v>
      </c>
    </row>
    <row r="3752" spans="1:29" x14ac:dyDescent="0.25">
      <c r="A3752" s="61" t="s">
        <v>540</v>
      </c>
      <c r="B3752" s="61" t="s">
        <v>541</v>
      </c>
      <c r="C3752" s="62">
        <v>2009</v>
      </c>
      <c r="D3752" s="61" t="s">
        <v>78</v>
      </c>
      <c r="E3752" s="62">
        <v>44</v>
      </c>
      <c r="F3752" s="62">
        <v>434520</v>
      </c>
      <c r="G3752" s="62">
        <v>57922</v>
      </c>
      <c r="H3752" s="62">
        <v>109.7</v>
      </c>
      <c r="I3752" s="62">
        <v>9875.4500000000007</v>
      </c>
      <c r="J3752" s="62">
        <v>404103.6</v>
      </c>
      <c r="K3752" s="62">
        <v>0</v>
      </c>
      <c r="L3752" s="63"/>
      <c r="M3752" s="63"/>
      <c r="N3752" s="63"/>
      <c r="O3752" s="63"/>
      <c r="P3752" s="63"/>
      <c r="Q3752" s="63"/>
      <c r="R3752" s="63"/>
      <c r="S3752" s="63"/>
      <c r="T3752" s="63"/>
      <c r="U3752" s="63"/>
      <c r="V3752" s="63"/>
      <c r="W3752" s="63"/>
      <c r="X3752" s="63"/>
      <c r="Y3752" s="63"/>
      <c r="Z3752" s="62">
        <v>58600</v>
      </c>
      <c r="AA3752" s="62">
        <v>9498</v>
      </c>
      <c r="AB3752" s="62">
        <v>17.989999999999998</v>
      </c>
      <c r="AC3752" s="62">
        <v>1331.82</v>
      </c>
    </row>
    <row r="3753" spans="1:29" x14ac:dyDescent="0.25">
      <c r="A3753" s="61" t="s">
        <v>107</v>
      </c>
      <c r="B3753" s="61" t="s">
        <v>108</v>
      </c>
      <c r="C3753" s="62">
        <v>2006</v>
      </c>
      <c r="D3753" s="61" t="s">
        <v>99</v>
      </c>
      <c r="E3753" s="62">
        <v>54</v>
      </c>
      <c r="F3753" s="62">
        <v>647150</v>
      </c>
      <c r="G3753" s="62">
        <v>110614</v>
      </c>
      <c r="H3753" s="62">
        <v>170.7</v>
      </c>
      <c r="I3753" s="62">
        <v>11984.26</v>
      </c>
      <c r="J3753" s="62">
        <v>601849.5</v>
      </c>
      <c r="K3753" s="62">
        <v>0</v>
      </c>
      <c r="L3753" s="63"/>
      <c r="M3753" s="63"/>
      <c r="N3753" s="63"/>
      <c r="O3753" s="63"/>
      <c r="P3753" s="63"/>
      <c r="Q3753" s="63"/>
      <c r="R3753" s="63"/>
      <c r="S3753" s="63"/>
      <c r="T3753" s="63"/>
      <c r="U3753" s="63"/>
      <c r="V3753" s="63"/>
      <c r="W3753" s="63"/>
      <c r="X3753" s="63"/>
      <c r="Y3753" s="63"/>
      <c r="Z3753" s="62">
        <v>0</v>
      </c>
      <c r="AA3753" s="62">
        <v>11718</v>
      </c>
      <c r="AB3753" s="62">
        <v>18.079999999999998</v>
      </c>
      <c r="AC3753" s="62">
        <v>0</v>
      </c>
    </row>
    <row r="3754" spans="1:29" x14ac:dyDescent="0.25">
      <c r="A3754" s="61" t="s">
        <v>229</v>
      </c>
      <c r="B3754" s="61" t="s">
        <v>230</v>
      </c>
      <c r="C3754" s="62">
        <v>2012</v>
      </c>
      <c r="D3754" s="61" t="s">
        <v>504</v>
      </c>
      <c r="E3754" s="62">
        <v>40</v>
      </c>
      <c r="F3754" s="62">
        <v>131832</v>
      </c>
      <c r="G3754" s="62">
        <v>19184</v>
      </c>
      <c r="H3754" s="62">
        <v>39.97</v>
      </c>
      <c r="I3754" s="62">
        <v>3295.8</v>
      </c>
      <c r="J3754" s="62">
        <v>122603.76</v>
      </c>
      <c r="K3754" s="62">
        <v>21988.5</v>
      </c>
      <c r="L3754" s="62">
        <v>29904</v>
      </c>
      <c r="M3754" s="62">
        <v>62.3</v>
      </c>
      <c r="N3754" s="62">
        <v>549.71</v>
      </c>
      <c r="O3754" s="62">
        <v>265165.90999999997</v>
      </c>
      <c r="P3754" s="63"/>
      <c r="Q3754" s="63"/>
      <c r="R3754" s="63"/>
      <c r="S3754" s="63"/>
      <c r="T3754" s="63"/>
      <c r="U3754" s="63"/>
      <c r="V3754" s="63"/>
      <c r="W3754" s="63"/>
      <c r="X3754" s="63"/>
      <c r="Y3754" s="63"/>
      <c r="Z3754" s="62">
        <v>626200</v>
      </c>
      <c r="AA3754" s="62">
        <v>17619</v>
      </c>
      <c r="AB3754" s="62">
        <v>36.71</v>
      </c>
      <c r="AC3754" s="62">
        <v>15655</v>
      </c>
    </row>
    <row r="3755" spans="1:29" ht="30" x14ac:dyDescent="0.25">
      <c r="A3755" s="61" t="s">
        <v>358</v>
      </c>
      <c r="B3755" s="61" t="s">
        <v>359</v>
      </c>
      <c r="C3755" s="62">
        <v>2006</v>
      </c>
      <c r="D3755" s="61" t="s">
        <v>78</v>
      </c>
      <c r="E3755" s="62">
        <v>54</v>
      </c>
      <c r="F3755" s="62">
        <v>496400</v>
      </c>
      <c r="G3755" s="62">
        <v>49120</v>
      </c>
      <c r="H3755" s="62">
        <v>75.8</v>
      </c>
      <c r="I3755" s="62">
        <v>9192.59</v>
      </c>
      <c r="J3755" s="62">
        <v>461652</v>
      </c>
      <c r="K3755" s="62">
        <v>0</v>
      </c>
      <c r="L3755" s="63"/>
      <c r="M3755" s="63"/>
      <c r="N3755" s="63"/>
      <c r="O3755" s="63"/>
      <c r="P3755" s="63"/>
      <c r="Q3755" s="63"/>
      <c r="R3755" s="63"/>
      <c r="S3755" s="63"/>
      <c r="T3755" s="63"/>
      <c r="U3755" s="63"/>
      <c r="V3755" s="63"/>
      <c r="W3755" s="63"/>
      <c r="X3755" s="63"/>
      <c r="Y3755" s="63"/>
      <c r="Z3755" s="62">
        <v>148800</v>
      </c>
      <c r="AA3755" s="62">
        <v>4325</v>
      </c>
      <c r="AB3755" s="62">
        <v>6.67</v>
      </c>
      <c r="AC3755" s="62">
        <v>2755.56</v>
      </c>
    </row>
    <row r="3756" spans="1:29" x14ac:dyDescent="0.25">
      <c r="A3756" s="61" t="s">
        <v>475</v>
      </c>
      <c r="B3756" s="61" t="s">
        <v>476</v>
      </c>
      <c r="C3756" s="62">
        <v>2011</v>
      </c>
      <c r="D3756" s="61" t="s">
        <v>75</v>
      </c>
      <c r="E3756" s="62">
        <v>13</v>
      </c>
      <c r="F3756" s="62">
        <v>5942</v>
      </c>
      <c r="G3756" s="62">
        <v>2156</v>
      </c>
      <c r="H3756" s="62">
        <v>13.82</v>
      </c>
      <c r="I3756" s="62">
        <v>457.08</v>
      </c>
      <c r="J3756" s="62">
        <v>5526.06</v>
      </c>
      <c r="K3756" s="62">
        <v>0</v>
      </c>
      <c r="L3756" s="63"/>
      <c r="M3756" s="63"/>
      <c r="N3756" s="63"/>
      <c r="O3756" s="63"/>
      <c r="P3756" s="63"/>
      <c r="Q3756" s="63"/>
      <c r="R3756" s="63"/>
      <c r="S3756" s="63"/>
      <c r="T3756" s="63"/>
      <c r="U3756" s="63"/>
      <c r="V3756" s="63"/>
      <c r="W3756" s="63"/>
      <c r="X3756" s="63"/>
      <c r="Y3756" s="63"/>
      <c r="Z3756" s="62">
        <v>0</v>
      </c>
      <c r="AA3756" s="63"/>
      <c r="AB3756" s="63"/>
      <c r="AC3756" s="62">
        <v>0</v>
      </c>
    </row>
    <row r="3757" spans="1:29" x14ac:dyDescent="0.25">
      <c r="A3757" s="61" t="s">
        <v>192</v>
      </c>
      <c r="B3757" s="61" t="s">
        <v>193</v>
      </c>
      <c r="C3757" s="62">
        <v>2009</v>
      </c>
      <c r="D3757" s="61" t="s">
        <v>99</v>
      </c>
      <c r="E3757" s="62">
        <v>52</v>
      </c>
      <c r="F3757" s="62">
        <v>548115</v>
      </c>
      <c r="G3757" s="62">
        <v>88268</v>
      </c>
      <c r="H3757" s="62">
        <v>141.46</v>
      </c>
      <c r="I3757" s="62">
        <v>10540.67</v>
      </c>
      <c r="J3757" s="62">
        <v>509746.95</v>
      </c>
      <c r="K3757" s="62">
        <v>0</v>
      </c>
      <c r="L3757" s="63"/>
      <c r="M3757" s="63"/>
      <c r="N3757" s="63"/>
      <c r="O3757" s="63"/>
      <c r="P3757" s="63"/>
      <c r="Q3757" s="63"/>
      <c r="R3757" s="63"/>
      <c r="S3757" s="63"/>
      <c r="T3757" s="63"/>
      <c r="U3757" s="63"/>
      <c r="V3757" s="63"/>
      <c r="W3757" s="63"/>
      <c r="X3757" s="63"/>
      <c r="Y3757" s="63"/>
      <c r="Z3757" s="62">
        <v>275800</v>
      </c>
      <c r="AA3757" s="62">
        <v>10950</v>
      </c>
      <c r="AB3757" s="62">
        <v>17.55</v>
      </c>
      <c r="AC3757" s="62">
        <v>5303.85</v>
      </c>
    </row>
    <row r="3758" spans="1:29" x14ac:dyDescent="0.25">
      <c r="A3758" s="61" t="s">
        <v>371</v>
      </c>
      <c r="B3758" s="61" t="s">
        <v>372</v>
      </c>
      <c r="C3758" s="62">
        <v>2013</v>
      </c>
      <c r="D3758" s="61" t="s">
        <v>94</v>
      </c>
      <c r="E3758" s="62">
        <v>12</v>
      </c>
      <c r="F3758" s="62">
        <v>1690</v>
      </c>
      <c r="G3758" s="62">
        <v>294</v>
      </c>
      <c r="H3758" s="62">
        <v>2.04</v>
      </c>
      <c r="I3758" s="62">
        <v>140.83000000000001</v>
      </c>
      <c r="J3758" s="62">
        <v>1571.7</v>
      </c>
      <c r="K3758" s="62">
        <v>0</v>
      </c>
      <c r="L3758" s="63"/>
      <c r="M3758" s="63"/>
      <c r="N3758" s="63"/>
      <c r="O3758" s="63"/>
      <c r="P3758" s="63"/>
      <c r="Q3758" s="63"/>
      <c r="R3758" s="63"/>
      <c r="S3758" s="63"/>
      <c r="T3758" s="63"/>
      <c r="U3758" s="63"/>
      <c r="V3758" s="63"/>
      <c r="W3758" s="63"/>
      <c r="X3758" s="63"/>
      <c r="Y3758" s="63"/>
      <c r="Z3758" s="62">
        <v>0</v>
      </c>
      <c r="AA3758" s="63"/>
      <c r="AB3758" s="63"/>
      <c r="AC3758" s="62">
        <v>0</v>
      </c>
    </row>
    <row r="3759" spans="1:29" ht="45" x14ac:dyDescent="0.25">
      <c r="A3759" s="61" t="s">
        <v>518</v>
      </c>
      <c r="B3759" s="61" t="s">
        <v>519</v>
      </c>
      <c r="C3759" s="62">
        <v>2016</v>
      </c>
      <c r="D3759" s="61" t="s">
        <v>78</v>
      </c>
      <c r="E3759" s="62">
        <v>64</v>
      </c>
      <c r="F3759" s="62">
        <v>170957</v>
      </c>
      <c r="G3759" s="62">
        <v>34821</v>
      </c>
      <c r="H3759" s="62">
        <v>45.34</v>
      </c>
      <c r="I3759" s="62">
        <v>2671.2</v>
      </c>
      <c r="J3759" s="62">
        <v>158990.01</v>
      </c>
      <c r="K3759" s="62">
        <v>3178.47</v>
      </c>
      <c r="L3759" s="62">
        <v>20181</v>
      </c>
      <c r="M3759" s="62">
        <v>26.28</v>
      </c>
      <c r="N3759" s="63"/>
      <c r="O3759" s="63"/>
      <c r="P3759" s="63"/>
      <c r="Q3759" s="63"/>
      <c r="R3759" s="63"/>
      <c r="S3759" s="63"/>
      <c r="T3759" s="63"/>
      <c r="U3759" s="63"/>
      <c r="V3759" s="63"/>
      <c r="W3759" s="63"/>
      <c r="X3759" s="63"/>
      <c r="Y3759" s="63"/>
      <c r="Z3759" s="62">
        <v>2461.0700000000002</v>
      </c>
      <c r="AA3759" s="62">
        <v>30690</v>
      </c>
      <c r="AB3759" s="62">
        <v>39.96</v>
      </c>
      <c r="AC3759" s="62">
        <v>38.450000000000003</v>
      </c>
    </row>
    <row r="3760" spans="1:29" x14ac:dyDescent="0.25">
      <c r="A3760" s="61" t="s">
        <v>76</v>
      </c>
      <c r="B3760" s="61" t="s">
        <v>77</v>
      </c>
      <c r="C3760" s="62">
        <v>2016</v>
      </c>
      <c r="D3760" s="61" t="s">
        <v>94</v>
      </c>
      <c r="E3760" s="62">
        <v>7</v>
      </c>
      <c r="F3760" s="62">
        <v>79</v>
      </c>
      <c r="G3760" s="62">
        <v>133</v>
      </c>
      <c r="H3760" s="62">
        <v>1.58</v>
      </c>
      <c r="I3760" s="62">
        <v>11.29</v>
      </c>
      <c r="J3760" s="62">
        <v>73.47</v>
      </c>
      <c r="K3760" s="62">
        <v>0</v>
      </c>
      <c r="L3760" s="63"/>
      <c r="M3760" s="63"/>
      <c r="N3760" s="63"/>
      <c r="O3760" s="63"/>
      <c r="P3760" s="63"/>
      <c r="Q3760" s="63"/>
      <c r="R3760" s="63"/>
      <c r="S3760" s="63"/>
      <c r="T3760" s="63"/>
      <c r="U3760" s="63"/>
      <c r="V3760" s="63"/>
      <c r="W3760" s="63"/>
      <c r="X3760" s="63"/>
      <c r="Y3760" s="63"/>
      <c r="Z3760" s="62">
        <v>541.62</v>
      </c>
      <c r="AA3760" s="62">
        <v>1761</v>
      </c>
      <c r="AB3760" s="62">
        <v>20.96</v>
      </c>
      <c r="AC3760" s="62">
        <v>77.37</v>
      </c>
    </row>
    <row r="3761" spans="1:29" ht="45" x14ac:dyDescent="0.25">
      <c r="A3761" s="61" t="s">
        <v>326</v>
      </c>
      <c r="B3761" s="61" t="s">
        <v>327</v>
      </c>
      <c r="C3761" s="62">
        <v>2015</v>
      </c>
      <c r="D3761" s="61" t="s">
        <v>86</v>
      </c>
      <c r="E3761" s="62">
        <v>20</v>
      </c>
      <c r="F3761" s="63"/>
      <c r="G3761" s="63"/>
      <c r="H3761" s="63"/>
      <c r="I3761" s="63"/>
      <c r="J3761" s="63"/>
      <c r="K3761" s="62">
        <v>0</v>
      </c>
      <c r="L3761" s="63"/>
      <c r="M3761" s="63"/>
      <c r="N3761" s="63"/>
      <c r="O3761" s="63"/>
      <c r="P3761" s="63"/>
      <c r="Q3761" s="63"/>
      <c r="R3761" s="63"/>
      <c r="S3761" s="63"/>
      <c r="T3761" s="63"/>
      <c r="U3761" s="63"/>
      <c r="V3761" s="63"/>
      <c r="W3761" s="63"/>
      <c r="X3761" s="63"/>
      <c r="Y3761" s="63"/>
      <c r="Z3761" s="62">
        <v>184000</v>
      </c>
      <c r="AA3761" s="62">
        <v>16948</v>
      </c>
      <c r="AB3761" s="62">
        <v>70.62</v>
      </c>
      <c r="AC3761" s="62">
        <v>9200</v>
      </c>
    </row>
    <row r="3762" spans="1:29" ht="30" x14ac:dyDescent="0.25">
      <c r="A3762" s="61" t="s">
        <v>188</v>
      </c>
      <c r="B3762" s="61" t="s">
        <v>189</v>
      </c>
      <c r="C3762" s="62">
        <v>2016</v>
      </c>
      <c r="D3762" s="61" t="s">
        <v>441</v>
      </c>
      <c r="E3762" s="62">
        <v>10</v>
      </c>
      <c r="F3762" s="62">
        <v>126316</v>
      </c>
      <c r="G3762" s="62">
        <v>12666</v>
      </c>
      <c r="H3762" s="62">
        <v>105.55</v>
      </c>
      <c r="I3762" s="62">
        <v>12631.6</v>
      </c>
      <c r="J3762" s="62">
        <v>117473.88</v>
      </c>
      <c r="K3762" s="62">
        <v>8190.11</v>
      </c>
      <c r="L3762" s="62">
        <v>13032</v>
      </c>
      <c r="M3762" s="62">
        <v>108.6</v>
      </c>
      <c r="N3762" s="62">
        <v>819.01</v>
      </c>
      <c r="O3762" s="62">
        <v>98766.95</v>
      </c>
      <c r="P3762" s="63"/>
      <c r="Q3762" s="63"/>
      <c r="R3762" s="63"/>
      <c r="S3762" s="63"/>
      <c r="T3762" s="63"/>
      <c r="U3762" s="63"/>
      <c r="V3762" s="63"/>
      <c r="W3762" s="63"/>
      <c r="X3762" s="63"/>
      <c r="Y3762" s="63"/>
      <c r="Z3762" s="62">
        <v>916</v>
      </c>
      <c r="AA3762" s="62">
        <v>7503</v>
      </c>
      <c r="AB3762" s="62">
        <v>62.53</v>
      </c>
      <c r="AC3762" s="62">
        <v>91.6</v>
      </c>
    </row>
    <row r="3763" spans="1:29" ht="30" x14ac:dyDescent="0.25">
      <c r="A3763" s="61" t="s">
        <v>342</v>
      </c>
      <c r="B3763" s="61" t="s">
        <v>343</v>
      </c>
      <c r="C3763" s="62">
        <v>2006</v>
      </c>
      <c r="D3763" s="61" t="s">
        <v>99</v>
      </c>
      <c r="E3763" s="62">
        <v>10</v>
      </c>
      <c r="F3763" s="62">
        <v>49108</v>
      </c>
      <c r="G3763" s="62">
        <v>7621</v>
      </c>
      <c r="H3763" s="62">
        <v>63.51</v>
      </c>
      <c r="I3763" s="62">
        <v>4910.8</v>
      </c>
      <c r="J3763" s="62">
        <v>45670.44</v>
      </c>
      <c r="K3763" s="62">
        <v>0</v>
      </c>
      <c r="L3763" s="63"/>
      <c r="M3763" s="63"/>
      <c r="N3763" s="63"/>
      <c r="O3763" s="63"/>
      <c r="P3763" s="62">
        <v>4468</v>
      </c>
      <c r="Q3763" s="62">
        <v>6398</v>
      </c>
      <c r="R3763" s="62">
        <v>53.32</v>
      </c>
      <c r="S3763" s="62">
        <v>446</v>
      </c>
      <c r="T3763" s="62">
        <v>56605.09</v>
      </c>
      <c r="U3763" s="63"/>
      <c r="V3763" s="63"/>
      <c r="W3763" s="63"/>
      <c r="X3763" s="63"/>
      <c r="Y3763" s="63"/>
      <c r="Z3763" s="62">
        <v>16000</v>
      </c>
      <c r="AA3763" s="62">
        <v>1163</v>
      </c>
      <c r="AB3763" s="62">
        <v>9.69</v>
      </c>
      <c r="AC3763" s="62">
        <v>1600</v>
      </c>
    </row>
    <row r="3764" spans="1:29" x14ac:dyDescent="0.25">
      <c r="A3764" s="61" t="s">
        <v>263</v>
      </c>
      <c r="B3764" s="61" t="s">
        <v>264</v>
      </c>
      <c r="C3764" s="62">
        <v>2009</v>
      </c>
      <c r="D3764" s="61" t="s">
        <v>99</v>
      </c>
      <c r="E3764" s="62">
        <v>150</v>
      </c>
      <c r="F3764" s="62">
        <v>1517404</v>
      </c>
      <c r="G3764" s="62">
        <v>174619</v>
      </c>
      <c r="H3764" s="62">
        <v>97.01</v>
      </c>
      <c r="I3764" s="62">
        <v>10116.030000000001</v>
      </c>
      <c r="J3764" s="62">
        <v>1411185.72</v>
      </c>
      <c r="K3764" s="62">
        <v>11816.41</v>
      </c>
      <c r="L3764" s="62">
        <v>16185</v>
      </c>
      <c r="M3764" s="62">
        <v>8.99</v>
      </c>
      <c r="N3764" s="62">
        <v>78.78</v>
      </c>
      <c r="O3764" s="62">
        <v>142497.62</v>
      </c>
      <c r="P3764" s="63"/>
      <c r="Q3764" s="63"/>
      <c r="R3764" s="63"/>
      <c r="S3764" s="63"/>
      <c r="T3764" s="63"/>
      <c r="U3764" s="63"/>
      <c r="V3764" s="63"/>
      <c r="W3764" s="63"/>
      <c r="X3764" s="63"/>
      <c r="Y3764" s="63"/>
      <c r="Z3764" s="62">
        <v>388000</v>
      </c>
      <c r="AA3764" s="62">
        <v>48576</v>
      </c>
      <c r="AB3764" s="62">
        <v>26.99</v>
      </c>
      <c r="AC3764" s="62">
        <v>2586.67</v>
      </c>
    </row>
    <row r="3765" spans="1:29" ht="30" x14ac:dyDescent="0.25">
      <c r="A3765" s="61" t="s">
        <v>218</v>
      </c>
      <c r="B3765" s="61" t="s">
        <v>219</v>
      </c>
      <c r="C3765" s="62">
        <v>2014</v>
      </c>
      <c r="D3765" s="61" t="s">
        <v>86</v>
      </c>
      <c r="E3765" s="62">
        <v>73</v>
      </c>
      <c r="F3765" s="62">
        <v>13398</v>
      </c>
      <c r="G3765" s="62">
        <v>2685</v>
      </c>
      <c r="H3765" s="62">
        <v>3.07</v>
      </c>
      <c r="I3765" s="62">
        <v>183.53</v>
      </c>
      <c r="J3765" s="62">
        <v>12460.14</v>
      </c>
      <c r="K3765" s="62">
        <v>2400.58</v>
      </c>
      <c r="L3765" s="62">
        <v>4480</v>
      </c>
      <c r="M3765" s="62">
        <v>5.1100000000000003</v>
      </c>
      <c r="N3765" s="62">
        <v>32.880000000000003</v>
      </c>
      <c r="O3765" s="62">
        <v>28949.34</v>
      </c>
      <c r="P3765" s="63"/>
      <c r="Q3765" s="63"/>
      <c r="R3765" s="63"/>
      <c r="S3765" s="63"/>
      <c r="T3765" s="63"/>
      <c r="U3765" s="63"/>
      <c r="V3765" s="63"/>
      <c r="W3765" s="63"/>
      <c r="X3765" s="63"/>
      <c r="Y3765" s="63"/>
      <c r="Z3765" s="62">
        <v>4632</v>
      </c>
      <c r="AA3765" s="62">
        <v>82818</v>
      </c>
      <c r="AB3765" s="62">
        <v>94.54</v>
      </c>
      <c r="AC3765" s="62">
        <v>63.45</v>
      </c>
    </row>
    <row r="3766" spans="1:29" x14ac:dyDescent="0.25">
      <c r="A3766" s="61" t="s">
        <v>200</v>
      </c>
      <c r="B3766" s="61" t="s">
        <v>201</v>
      </c>
      <c r="C3766" s="62">
        <v>2013</v>
      </c>
      <c r="D3766" s="61" t="s">
        <v>78</v>
      </c>
      <c r="E3766" s="62">
        <v>56</v>
      </c>
      <c r="F3766" s="62">
        <v>511861</v>
      </c>
      <c r="G3766" s="62">
        <v>84775</v>
      </c>
      <c r="H3766" s="62">
        <v>126.15</v>
      </c>
      <c r="I3766" s="62">
        <v>9140.3799999999992</v>
      </c>
      <c r="J3766" s="62">
        <v>476030.73</v>
      </c>
      <c r="K3766" s="62">
        <v>0</v>
      </c>
      <c r="L3766" s="63"/>
      <c r="M3766" s="63"/>
      <c r="N3766" s="63"/>
      <c r="O3766" s="63"/>
      <c r="P3766" s="62">
        <v>239</v>
      </c>
      <c r="Q3766" s="62">
        <v>669</v>
      </c>
      <c r="R3766" s="62">
        <v>1</v>
      </c>
      <c r="S3766" s="62">
        <v>4</v>
      </c>
      <c r="T3766" s="62">
        <v>3027.89</v>
      </c>
      <c r="U3766" s="63"/>
      <c r="V3766" s="63"/>
      <c r="W3766" s="63"/>
      <c r="X3766" s="63"/>
      <c r="Y3766" s="63"/>
      <c r="Z3766" s="62">
        <v>0</v>
      </c>
      <c r="AA3766" s="63"/>
      <c r="AB3766" s="63"/>
      <c r="AC3766" s="62">
        <v>0</v>
      </c>
    </row>
    <row r="3767" spans="1:29" ht="30" x14ac:dyDescent="0.25">
      <c r="A3767" s="61" t="s">
        <v>239</v>
      </c>
      <c r="B3767" s="61" t="s">
        <v>240</v>
      </c>
      <c r="C3767" s="62">
        <v>2012</v>
      </c>
      <c r="D3767" s="61" t="s">
        <v>99</v>
      </c>
      <c r="E3767" s="62">
        <v>40</v>
      </c>
      <c r="F3767" s="62">
        <v>42777</v>
      </c>
      <c r="G3767" s="62">
        <v>7679</v>
      </c>
      <c r="H3767" s="62">
        <v>16</v>
      </c>
      <c r="I3767" s="62">
        <v>1069.43</v>
      </c>
      <c r="J3767" s="62">
        <v>39782.61</v>
      </c>
      <c r="K3767" s="62">
        <v>2008</v>
      </c>
      <c r="L3767" s="62">
        <v>13055</v>
      </c>
      <c r="M3767" s="62">
        <v>27.2</v>
      </c>
      <c r="N3767" s="62">
        <v>50.2</v>
      </c>
      <c r="O3767" s="62">
        <v>24215.07</v>
      </c>
      <c r="P3767" s="63"/>
      <c r="Q3767" s="63"/>
      <c r="R3767" s="63"/>
      <c r="S3767" s="63"/>
      <c r="T3767" s="63"/>
      <c r="U3767" s="63"/>
      <c r="V3767" s="63"/>
      <c r="W3767" s="63"/>
      <c r="X3767" s="63"/>
      <c r="Y3767" s="63"/>
      <c r="Z3767" s="62">
        <v>39.1</v>
      </c>
      <c r="AA3767" s="62">
        <v>2417</v>
      </c>
      <c r="AB3767" s="62">
        <v>5.04</v>
      </c>
      <c r="AC3767" s="62">
        <v>0.98</v>
      </c>
    </row>
    <row r="3768" spans="1:29" x14ac:dyDescent="0.25">
      <c r="A3768" s="61" t="s">
        <v>524</v>
      </c>
      <c r="B3768" s="61" t="s">
        <v>525</v>
      </c>
      <c r="C3768" s="62">
        <v>2004</v>
      </c>
      <c r="D3768" s="61" t="s">
        <v>438</v>
      </c>
      <c r="E3768" s="62">
        <v>6</v>
      </c>
      <c r="F3768" s="63"/>
      <c r="G3768" s="63"/>
      <c r="H3768" s="63"/>
      <c r="I3768" s="63"/>
      <c r="J3768" s="63"/>
      <c r="K3768" s="62">
        <v>0</v>
      </c>
      <c r="L3768" s="63"/>
      <c r="M3768" s="63"/>
      <c r="N3768" s="63"/>
      <c r="O3768" s="63"/>
      <c r="P3768" s="63"/>
      <c r="Q3768" s="63"/>
      <c r="R3768" s="63"/>
      <c r="S3768" s="63"/>
      <c r="T3768" s="63"/>
      <c r="U3768" s="63"/>
      <c r="V3768" s="63"/>
      <c r="W3768" s="63"/>
      <c r="X3768" s="63"/>
      <c r="Y3768" s="63"/>
      <c r="Z3768" s="62">
        <v>0</v>
      </c>
      <c r="AA3768" s="63"/>
      <c r="AB3768" s="63"/>
      <c r="AC3768" s="62">
        <v>0</v>
      </c>
    </row>
    <row r="3769" spans="1:29" x14ac:dyDescent="0.25">
      <c r="A3769" s="61" t="s">
        <v>369</v>
      </c>
      <c r="B3769" s="61" t="s">
        <v>370</v>
      </c>
      <c r="C3769" s="62">
        <v>2010</v>
      </c>
      <c r="D3769" s="61" t="s">
        <v>94</v>
      </c>
      <c r="E3769" s="62">
        <v>6</v>
      </c>
      <c r="F3769" s="63"/>
      <c r="G3769" s="63"/>
      <c r="H3769" s="63"/>
      <c r="I3769" s="63"/>
      <c r="J3769" s="63"/>
      <c r="K3769" s="62">
        <v>7288</v>
      </c>
      <c r="L3769" s="62">
        <v>13204</v>
      </c>
      <c r="M3769" s="62">
        <v>183.39</v>
      </c>
      <c r="N3769" s="63"/>
      <c r="O3769" s="63"/>
      <c r="P3769" s="63"/>
      <c r="Q3769" s="63"/>
      <c r="R3769" s="63"/>
      <c r="S3769" s="63"/>
      <c r="T3769" s="63"/>
      <c r="U3769" s="63"/>
      <c r="V3769" s="63"/>
      <c r="W3769" s="63"/>
      <c r="X3769" s="63"/>
      <c r="Y3769" s="63"/>
      <c r="Z3769" s="62">
        <v>363.61</v>
      </c>
      <c r="AA3769" s="62">
        <v>1095</v>
      </c>
      <c r="AB3769" s="62">
        <v>15.21</v>
      </c>
      <c r="AC3769" s="62">
        <v>60.6</v>
      </c>
    </row>
    <row r="3770" spans="1:29" ht="30" x14ac:dyDescent="0.25">
      <c r="A3770" s="61" t="s">
        <v>309</v>
      </c>
      <c r="B3770" s="61" t="s">
        <v>310</v>
      </c>
      <c r="C3770" s="62">
        <v>2017</v>
      </c>
      <c r="D3770" s="61" t="s">
        <v>94</v>
      </c>
      <c r="E3770" s="62">
        <v>8</v>
      </c>
      <c r="F3770" s="63"/>
      <c r="G3770" s="63"/>
      <c r="H3770" s="63"/>
      <c r="I3770" s="63"/>
      <c r="J3770" s="63"/>
      <c r="K3770" s="62">
        <v>0</v>
      </c>
      <c r="L3770" s="63"/>
      <c r="M3770" s="63"/>
      <c r="N3770" s="63"/>
      <c r="O3770" s="63"/>
      <c r="P3770" s="63"/>
      <c r="Q3770" s="63"/>
      <c r="R3770" s="63"/>
      <c r="S3770" s="63"/>
      <c r="T3770" s="63"/>
      <c r="U3770" s="63"/>
      <c r="V3770" s="63"/>
      <c r="W3770" s="63"/>
      <c r="X3770" s="63"/>
      <c r="Y3770" s="63"/>
      <c r="Z3770" s="62">
        <v>0</v>
      </c>
      <c r="AA3770" s="63"/>
      <c r="AB3770" s="63"/>
      <c r="AC3770" s="62">
        <v>0</v>
      </c>
    </row>
    <row r="3771" spans="1:29" ht="30" x14ac:dyDescent="0.25">
      <c r="A3771" s="61" t="s">
        <v>231</v>
      </c>
      <c r="B3771" s="61" t="s">
        <v>232</v>
      </c>
      <c r="C3771" s="62">
        <v>2004</v>
      </c>
      <c r="D3771" s="61" t="s">
        <v>99</v>
      </c>
      <c r="E3771" s="62">
        <v>66</v>
      </c>
      <c r="F3771" s="62">
        <v>277880</v>
      </c>
      <c r="G3771" s="62">
        <v>23164</v>
      </c>
      <c r="H3771" s="62">
        <v>29.25</v>
      </c>
      <c r="I3771" s="62">
        <v>4210.3</v>
      </c>
      <c r="J3771" s="62">
        <v>258428.4</v>
      </c>
      <c r="K3771" s="62">
        <v>42139.67</v>
      </c>
      <c r="L3771" s="62">
        <v>44820</v>
      </c>
      <c r="M3771" s="62">
        <v>56.59</v>
      </c>
      <c r="N3771" s="63"/>
      <c r="O3771" s="63"/>
      <c r="P3771" s="63"/>
      <c r="Q3771" s="63"/>
      <c r="R3771" s="63"/>
      <c r="S3771" s="63"/>
      <c r="T3771" s="63"/>
      <c r="U3771" s="63"/>
      <c r="V3771" s="63"/>
      <c r="W3771" s="63"/>
      <c r="X3771" s="63"/>
      <c r="Y3771" s="63"/>
      <c r="Z3771" s="62">
        <v>609137.17000000004</v>
      </c>
      <c r="AA3771" s="62">
        <v>27074</v>
      </c>
      <c r="AB3771" s="62">
        <v>34.18</v>
      </c>
      <c r="AC3771" s="62">
        <v>9229.35</v>
      </c>
    </row>
    <row r="3772" spans="1:29" x14ac:dyDescent="0.25">
      <c r="A3772" s="61" t="s">
        <v>475</v>
      </c>
      <c r="B3772" s="61" t="s">
        <v>476</v>
      </c>
      <c r="C3772" s="62">
        <v>2014</v>
      </c>
      <c r="D3772" s="61" t="s">
        <v>314</v>
      </c>
      <c r="E3772" s="62">
        <v>34</v>
      </c>
      <c r="F3772" s="62">
        <v>192524</v>
      </c>
      <c r="G3772" s="62">
        <v>29929</v>
      </c>
      <c r="H3772" s="62">
        <v>73.36</v>
      </c>
      <c r="I3772" s="62">
        <v>5662.47</v>
      </c>
      <c r="J3772" s="62">
        <v>179047.32</v>
      </c>
      <c r="K3772" s="62">
        <v>6384</v>
      </c>
      <c r="L3772" s="62">
        <v>8464</v>
      </c>
      <c r="M3772" s="62">
        <v>20.75</v>
      </c>
      <c r="N3772" s="62">
        <v>187.76</v>
      </c>
      <c r="O3772" s="62">
        <v>76986.570000000007</v>
      </c>
      <c r="P3772" s="63"/>
      <c r="Q3772" s="63"/>
      <c r="R3772" s="63"/>
      <c r="S3772" s="63"/>
      <c r="T3772" s="63"/>
      <c r="U3772" s="63"/>
      <c r="V3772" s="63"/>
      <c r="W3772" s="63"/>
      <c r="X3772" s="63"/>
      <c r="Y3772" s="63"/>
      <c r="Z3772" s="62">
        <v>154.86000000000001</v>
      </c>
      <c r="AA3772" s="62">
        <v>13514</v>
      </c>
      <c r="AB3772" s="62">
        <v>33.119999999999997</v>
      </c>
      <c r="AC3772" s="62">
        <v>4.55</v>
      </c>
    </row>
    <row r="3773" spans="1:29" ht="30" x14ac:dyDescent="0.25">
      <c r="A3773" s="61" t="s">
        <v>415</v>
      </c>
      <c r="B3773" s="61" t="s">
        <v>416</v>
      </c>
      <c r="C3773" s="62">
        <v>2012</v>
      </c>
      <c r="D3773" s="61" t="s">
        <v>89</v>
      </c>
      <c r="E3773" s="62">
        <v>69</v>
      </c>
      <c r="F3773" s="62">
        <v>691185</v>
      </c>
      <c r="G3773" s="62">
        <v>98190</v>
      </c>
      <c r="H3773" s="62">
        <v>118.59</v>
      </c>
      <c r="I3773" s="62">
        <v>10017.17</v>
      </c>
      <c r="J3773" s="62">
        <v>642802.05000000005</v>
      </c>
      <c r="K3773" s="62">
        <v>1429.68</v>
      </c>
      <c r="L3773" s="62">
        <v>1353</v>
      </c>
      <c r="M3773" s="62">
        <v>1.63</v>
      </c>
      <c r="N3773" s="62">
        <v>20.72</v>
      </c>
      <c r="O3773" s="62">
        <v>17240.939999999999</v>
      </c>
      <c r="P3773" s="63"/>
      <c r="Q3773" s="63"/>
      <c r="R3773" s="63"/>
      <c r="S3773" s="63"/>
      <c r="T3773" s="63"/>
      <c r="U3773" s="63"/>
      <c r="V3773" s="63"/>
      <c r="W3773" s="63"/>
      <c r="X3773" s="63"/>
      <c r="Y3773" s="63"/>
      <c r="Z3773" s="62">
        <v>175.12</v>
      </c>
      <c r="AA3773" s="62">
        <v>28297</v>
      </c>
      <c r="AB3773" s="62">
        <v>34.18</v>
      </c>
      <c r="AC3773" s="62">
        <v>2.54</v>
      </c>
    </row>
    <row r="3774" spans="1:29" x14ac:dyDescent="0.25">
      <c r="A3774" s="61" t="s">
        <v>260</v>
      </c>
      <c r="B3774" s="61" t="s">
        <v>261</v>
      </c>
      <c r="C3774" s="62">
        <v>2018</v>
      </c>
      <c r="D3774" s="61" t="s">
        <v>89</v>
      </c>
      <c r="E3774" s="62">
        <v>54</v>
      </c>
      <c r="F3774" s="62">
        <v>52800</v>
      </c>
      <c r="G3774" s="62">
        <v>8743</v>
      </c>
      <c r="H3774" s="62">
        <v>13.49</v>
      </c>
      <c r="I3774" s="62">
        <v>977.78</v>
      </c>
      <c r="J3774" s="62">
        <v>49104</v>
      </c>
      <c r="K3774" s="62">
        <v>14276.43</v>
      </c>
      <c r="L3774" s="62">
        <v>14964</v>
      </c>
      <c r="M3774" s="62">
        <v>23.09</v>
      </c>
      <c r="N3774" s="62">
        <v>264.38</v>
      </c>
      <c r="O3774" s="62">
        <v>172163.76</v>
      </c>
      <c r="P3774" s="63"/>
      <c r="Q3774" s="63"/>
      <c r="R3774" s="63"/>
      <c r="S3774" s="63"/>
      <c r="T3774" s="63"/>
      <c r="U3774" s="63"/>
      <c r="V3774" s="63"/>
      <c r="W3774" s="63"/>
      <c r="X3774" s="63"/>
      <c r="Y3774" s="63"/>
      <c r="Z3774" s="62">
        <v>385</v>
      </c>
      <c r="AA3774" s="62">
        <v>3430</v>
      </c>
      <c r="AB3774" s="62">
        <v>5.29</v>
      </c>
      <c r="AC3774" s="62">
        <v>7.13</v>
      </c>
    </row>
    <row r="3775" spans="1:29" ht="30" x14ac:dyDescent="0.25">
      <c r="A3775" s="61" t="s">
        <v>120</v>
      </c>
      <c r="B3775" s="61" t="s">
        <v>121</v>
      </c>
      <c r="C3775" s="62">
        <v>2010</v>
      </c>
      <c r="D3775" s="61" t="s">
        <v>75</v>
      </c>
      <c r="E3775" s="62">
        <v>8</v>
      </c>
      <c r="F3775" s="62">
        <v>156</v>
      </c>
      <c r="G3775" s="62">
        <v>417</v>
      </c>
      <c r="H3775" s="62">
        <v>4.34</v>
      </c>
      <c r="I3775" s="62">
        <v>19.5</v>
      </c>
      <c r="J3775" s="62">
        <v>145.08000000000001</v>
      </c>
      <c r="K3775" s="62">
        <v>129.97</v>
      </c>
      <c r="L3775" s="62">
        <v>209</v>
      </c>
      <c r="M3775" s="62">
        <v>2.1800000000000002</v>
      </c>
      <c r="N3775" s="62">
        <v>16.25</v>
      </c>
      <c r="O3775" s="62">
        <v>1567.36</v>
      </c>
      <c r="P3775" s="63"/>
      <c r="Q3775" s="63"/>
      <c r="R3775" s="63"/>
      <c r="S3775" s="63"/>
      <c r="T3775" s="63"/>
      <c r="U3775" s="63"/>
      <c r="V3775" s="63"/>
      <c r="W3775" s="63"/>
      <c r="X3775" s="63"/>
      <c r="Y3775" s="63"/>
      <c r="Z3775" s="62">
        <v>111700</v>
      </c>
      <c r="AA3775" s="62">
        <v>7545</v>
      </c>
      <c r="AB3775" s="62">
        <v>78.59</v>
      </c>
      <c r="AC3775" s="62">
        <v>13962.5</v>
      </c>
    </row>
    <row r="3776" spans="1:29" x14ac:dyDescent="0.25">
      <c r="A3776" s="61" t="s">
        <v>163</v>
      </c>
      <c r="B3776" s="61" t="s">
        <v>164</v>
      </c>
      <c r="C3776" s="62">
        <v>2004</v>
      </c>
      <c r="D3776" s="61" t="s">
        <v>226</v>
      </c>
      <c r="E3776" s="62">
        <v>110</v>
      </c>
      <c r="F3776" s="62">
        <v>1356000</v>
      </c>
      <c r="G3776" s="62">
        <v>126176</v>
      </c>
      <c r="H3776" s="62">
        <v>95.59</v>
      </c>
      <c r="I3776" s="62">
        <v>12327.27</v>
      </c>
      <c r="J3776" s="62">
        <v>1261080</v>
      </c>
      <c r="K3776" s="62">
        <v>20812.8</v>
      </c>
      <c r="L3776" s="62">
        <v>8379</v>
      </c>
      <c r="M3776" s="62">
        <v>6.35</v>
      </c>
      <c r="N3776" s="62">
        <v>189.21</v>
      </c>
      <c r="O3776" s="62">
        <v>250987.84</v>
      </c>
      <c r="P3776" s="63"/>
      <c r="Q3776" s="63"/>
      <c r="R3776" s="63"/>
      <c r="S3776" s="63"/>
      <c r="T3776" s="63"/>
      <c r="U3776" s="63"/>
      <c r="V3776" s="63"/>
      <c r="W3776" s="63"/>
      <c r="X3776" s="63"/>
      <c r="Y3776" s="63"/>
      <c r="Z3776" s="62">
        <v>446400</v>
      </c>
      <c r="AA3776" s="62">
        <v>17407</v>
      </c>
      <c r="AB3776" s="62">
        <v>13.19</v>
      </c>
      <c r="AC3776" s="62">
        <v>4058.18</v>
      </c>
    </row>
    <row r="3777" spans="1:29" x14ac:dyDescent="0.25">
      <c r="A3777" s="61" t="s">
        <v>212</v>
      </c>
      <c r="B3777" s="61" t="s">
        <v>213</v>
      </c>
      <c r="C3777" s="62">
        <v>2014</v>
      </c>
      <c r="D3777" s="61" t="s">
        <v>94</v>
      </c>
      <c r="E3777" s="62">
        <v>8</v>
      </c>
      <c r="F3777" s="62">
        <v>237</v>
      </c>
      <c r="G3777" s="62">
        <v>41</v>
      </c>
      <c r="H3777" s="62">
        <v>0.43</v>
      </c>
      <c r="I3777" s="62">
        <v>29.63</v>
      </c>
      <c r="J3777" s="62">
        <v>220.41</v>
      </c>
      <c r="K3777" s="62">
        <v>0</v>
      </c>
      <c r="L3777" s="63"/>
      <c r="M3777" s="63"/>
      <c r="N3777" s="63"/>
      <c r="O3777" s="63"/>
      <c r="P3777" s="63"/>
      <c r="Q3777" s="63"/>
      <c r="R3777" s="63"/>
      <c r="S3777" s="63"/>
      <c r="T3777" s="63"/>
      <c r="U3777" s="63"/>
      <c r="V3777" s="63"/>
      <c r="W3777" s="63"/>
      <c r="X3777" s="63"/>
      <c r="Y3777" s="63"/>
      <c r="Z3777" s="62">
        <v>48700</v>
      </c>
      <c r="AA3777" s="62">
        <v>5357</v>
      </c>
      <c r="AB3777" s="62">
        <v>55.8</v>
      </c>
      <c r="AC3777" s="62">
        <v>6087.5</v>
      </c>
    </row>
    <row r="3778" spans="1:29" x14ac:dyDescent="0.25">
      <c r="A3778" s="61" t="s">
        <v>514</v>
      </c>
      <c r="B3778" s="61" t="s">
        <v>515</v>
      </c>
      <c r="C3778" s="62">
        <v>2014</v>
      </c>
      <c r="D3778" s="61" t="s">
        <v>94</v>
      </c>
      <c r="E3778" s="62">
        <v>8</v>
      </c>
      <c r="F3778" s="63"/>
      <c r="G3778" s="63"/>
      <c r="H3778" s="63"/>
      <c r="I3778" s="63"/>
      <c r="J3778" s="63"/>
      <c r="K3778" s="62">
        <v>0</v>
      </c>
      <c r="L3778" s="63"/>
      <c r="M3778" s="63"/>
      <c r="N3778" s="63"/>
      <c r="O3778" s="63"/>
      <c r="P3778" s="63"/>
      <c r="Q3778" s="63"/>
      <c r="R3778" s="63"/>
      <c r="S3778" s="63"/>
      <c r="T3778" s="63"/>
      <c r="U3778" s="63"/>
      <c r="V3778" s="63"/>
      <c r="W3778" s="63"/>
      <c r="X3778" s="63"/>
      <c r="Y3778" s="63"/>
      <c r="Z3778" s="62">
        <v>19380.59</v>
      </c>
      <c r="AA3778" s="62">
        <v>14303</v>
      </c>
      <c r="AB3778" s="62">
        <v>148.99</v>
      </c>
      <c r="AC3778" s="62">
        <v>2422.5700000000002</v>
      </c>
    </row>
    <row r="3779" spans="1:29" ht="30" x14ac:dyDescent="0.25">
      <c r="A3779" s="61" t="s">
        <v>171</v>
      </c>
      <c r="B3779" s="61" t="s">
        <v>172</v>
      </c>
      <c r="C3779" s="62">
        <v>2008</v>
      </c>
      <c r="D3779" s="61" t="s">
        <v>419</v>
      </c>
      <c r="E3779" s="62">
        <v>6</v>
      </c>
      <c r="F3779" s="62">
        <v>9797</v>
      </c>
      <c r="G3779" s="62">
        <v>1766</v>
      </c>
      <c r="H3779" s="62">
        <v>24.53</v>
      </c>
      <c r="I3779" s="62">
        <v>1632.83</v>
      </c>
      <c r="J3779" s="62">
        <v>9111.2099999999991</v>
      </c>
      <c r="K3779" s="62">
        <v>0</v>
      </c>
      <c r="L3779" s="63"/>
      <c r="M3779" s="63"/>
      <c r="N3779" s="63"/>
      <c r="O3779" s="63"/>
      <c r="P3779" s="63"/>
      <c r="Q3779" s="63"/>
      <c r="R3779" s="63"/>
      <c r="S3779" s="63"/>
      <c r="T3779" s="63"/>
      <c r="U3779" s="63"/>
      <c r="V3779" s="63"/>
      <c r="W3779" s="63"/>
      <c r="X3779" s="63"/>
      <c r="Y3779" s="63"/>
      <c r="Z3779" s="62">
        <v>86</v>
      </c>
      <c r="AA3779" s="62">
        <v>666</v>
      </c>
      <c r="AB3779" s="62">
        <v>9.25</v>
      </c>
      <c r="AC3779" s="62">
        <v>14.33</v>
      </c>
    </row>
    <row r="3780" spans="1:29" ht="30" x14ac:dyDescent="0.25">
      <c r="A3780" s="61" t="s">
        <v>122</v>
      </c>
      <c r="B3780" s="61" t="s">
        <v>123</v>
      </c>
      <c r="C3780" s="62">
        <v>2006</v>
      </c>
      <c r="D3780" s="61" t="s">
        <v>99</v>
      </c>
      <c r="E3780" s="62">
        <v>52</v>
      </c>
      <c r="F3780" s="62">
        <v>143420</v>
      </c>
      <c r="G3780" s="62">
        <v>19367</v>
      </c>
      <c r="H3780" s="62">
        <v>31.04</v>
      </c>
      <c r="I3780" s="62">
        <v>2758.08</v>
      </c>
      <c r="J3780" s="62">
        <v>133380.6</v>
      </c>
      <c r="K3780" s="62">
        <v>30391</v>
      </c>
      <c r="L3780" s="62">
        <v>65284</v>
      </c>
      <c r="M3780" s="62">
        <v>104.62</v>
      </c>
      <c r="N3780" s="63"/>
      <c r="O3780" s="63"/>
      <c r="P3780" s="63"/>
      <c r="Q3780" s="63"/>
      <c r="R3780" s="63"/>
      <c r="S3780" s="63"/>
      <c r="T3780" s="63"/>
      <c r="U3780" s="63"/>
      <c r="V3780" s="63"/>
      <c r="W3780" s="63"/>
      <c r="X3780" s="63"/>
      <c r="Y3780" s="63"/>
      <c r="Z3780" s="62">
        <v>1625.56</v>
      </c>
      <c r="AA3780" s="62">
        <v>16486</v>
      </c>
      <c r="AB3780" s="62">
        <v>26.42</v>
      </c>
      <c r="AC3780" s="62">
        <v>31.26</v>
      </c>
    </row>
    <row r="3781" spans="1:29" ht="45" x14ac:dyDescent="0.25">
      <c r="A3781" s="61" t="s">
        <v>340</v>
      </c>
      <c r="B3781" s="61" t="s">
        <v>341</v>
      </c>
      <c r="C3781" s="62">
        <v>2003</v>
      </c>
      <c r="D3781" s="61" t="s">
        <v>89</v>
      </c>
      <c r="E3781" s="62">
        <v>33</v>
      </c>
      <c r="F3781" s="62">
        <v>147700</v>
      </c>
      <c r="G3781" s="62">
        <v>15108</v>
      </c>
      <c r="H3781" s="62">
        <v>38.15</v>
      </c>
      <c r="I3781" s="62">
        <v>4475.76</v>
      </c>
      <c r="J3781" s="62">
        <v>137361</v>
      </c>
      <c r="K3781" s="62">
        <v>2164</v>
      </c>
      <c r="L3781" s="62">
        <v>8330</v>
      </c>
      <c r="M3781" s="62">
        <v>21.04</v>
      </c>
      <c r="N3781" s="62">
        <v>65.58</v>
      </c>
      <c r="O3781" s="62">
        <v>26096.33</v>
      </c>
      <c r="P3781" s="63"/>
      <c r="Q3781" s="63"/>
      <c r="R3781" s="63"/>
      <c r="S3781" s="63"/>
      <c r="T3781" s="63"/>
      <c r="U3781" s="63"/>
      <c r="V3781" s="63"/>
      <c r="W3781" s="63"/>
      <c r="X3781" s="63"/>
      <c r="Y3781" s="63"/>
      <c r="Z3781" s="62">
        <v>0</v>
      </c>
      <c r="AA3781" s="62">
        <v>2245</v>
      </c>
      <c r="AB3781" s="62">
        <v>5.67</v>
      </c>
      <c r="AC3781" s="62">
        <v>0</v>
      </c>
    </row>
    <row r="3782" spans="1:29" x14ac:dyDescent="0.25">
      <c r="A3782" s="61" t="s">
        <v>220</v>
      </c>
      <c r="B3782" s="61" t="s">
        <v>221</v>
      </c>
      <c r="C3782" s="62">
        <v>2016</v>
      </c>
      <c r="D3782" s="61" t="s">
        <v>78</v>
      </c>
      <c r="E3782" s="62">
        <v>52</v>
      </c>
      <c r="F3782" s="62">
        <v>195240</v>
      </c>
      <c r="G3782" s="62">
        <v>31848</v>
      </c>
      <c r="H3782" s="62">
        <v>51.04</v>
      </c>
      <c r="I3782" s="62">
        <v>3754.62</v>
      </c>
      <c r="J3782" s="62">
        <v>181573.2</v>
      </c>
      <c r="K3782" s="62">
        <v>19120</v>
      </c>
      <c r="L3782" s="62">
        <v>29148</v>
      </c>
      <c r="M3782" s="62">
        <v>46.71</v>
      </c>
      <c r="N3782" s="62">
        <v>367.69</v>
      </c>
      <c r="O3782" s="62">
        <v>230573.82</v>
      </c>
      <c r="P3782" s="63"/>
      <c r="Q3782" s="63"/>
      <c r="R3782" s="63"/>
      <c r="S3782" s="63"/>
      <c r="T3782" s="63"/>
      <c r="U3782" s="63"/>
      <c r="V3782" s="63"/>
      <c r="W3782" s="63"/>
      <c r="X3782" s="63"/>
      <c r="Y3782" s="63"/>
      <c r="Z3782" s="62">
        <v>1.38</v>
      </c>
      <c r="AA3782" s="62">
        <v>6455</v>
      </c>
      <c r="AB3782" s="62">
        <v>10.34</v>
      </c>
      <c r="AC3782" s="62">
        <v>0.03</v>
      </c>
    </row>
    <row r="3783" spans="1:29" ht="45" x14ac:dyDescent="0.25">
      <c r="A3783" s="61" t="s">
        <v>326</v>
      </c>
      <c r="B3783" s="61" t="s">
        <v>327</v>
      </c>
      <c r="C3783" s="62">
        <v>2013</v>
      </c>
      <c r="D3783" s="61" t="s">
        <v>94</v>
      </c>
      <c r="E3783" s="62">
        <v>10</v>
      </c>
      <c r="F3783" s="62">
        <v>72919</v>
      </c>
      <c r="G3783" s="62">
        <v>9786</v>
      </c>
      <c r="H3783" s="62">
        <v>81.55</v>
      </c>
      <c r="I3783" s="62">
        <v>7291.9</v>
      </c>
      <c r="J3783" s="62">
        <v>67814.67</v>
      </c>
      <c r="K3783" s="62">
        <v>0</v>
      </c>
      <c r="L3783" s="63"/>
      <c r="M3783" s="63"/>
      <c r="N3783" s="63"/>
      <c r="O3783" s="63"/>
      <c r="P3783" s="62">
        <v>7911</v>
      </c>
      <c r="Q3783" s="62">
        <v>18876</v>
      </c>
      <c r="R3783" s="62">
        <v>157.30000000000001</v>
      </c>
      <c r="S3783" s="62">
        <v>791</v>
      </c>
      <c r="T3783" s="62">
        <v>100224.46</v>
      </c>
      <c r="U3783" s="63"/>
      <c r="V3783" s="63"/>
      <c r="W3783" s="63"/>
      <c r="X3783" s="63"/>
      <c r="Y3783" s="63"/>
      <c r="Z3783" s="62">
        <v>90426</v>
      </c>
      <c r="AA3783" s="62">
        <v>7833</v>
      </c>
      <c r="AB3783" s="62">
        <v>65.28</v>
      </c>
      <c r="AC3783" s="62">
        <v>9042.6</v>
      </c>
    </row>
    <row r="3784" spans="1:29" ht="30" x14ac:dyDescent="0.25">
      <c r="A3784" s="61" t="s">
        <v>188</v>
      </c>
      <c r="B3784" s="61" t="s">
        <v>189</v>
      </c>
      <c r="C3784" s="62">
        <v>2006</v>
      </c>
      <c r="D3784" s="61" t="s">
        <v>99</v>
      </c>
      <c r="E3784" s="62">
        <v>202</v>
      </c>
      <c r="F3784" s="62">
        <v>692060</v>
      </c>
      <c r="G3784" s="62">
        <v>107753</v>
      </c>
      <c r="H3784" s="62">
        <v>44.45</v>
      </c>
      <c r="I3784" s="62">
        <v>3426.04</v>
      </c>
      <c r="J3784" s="62">
        <v>643615.80000000005</v>
      </c>
      <c r="K3784" s="62">
        <v>93157.13</v>
      </c>
      <c r="L3784" s="62">
        <v>119573</v>
      </c>
      <c r="M3784" s="62">
        <v>49.33</v>
      </c>
      <c r="N3784" s="62">
        <v>461.17</v>
      </c>
      <c r="O3784" s="62">
        <v>1123409.77</v>
      </c>
      <c r="P3784" s="63"/>
      <c r="Q3784" s="63"/>
      <c r="R3784" s="63"/>
      <c r="S3784" s="63"/>
      <c r="T3784" s="63"/>
      <c r="U3784" s="63"/>
      <c r="V3784" s="63"/>
      <c r="W3784" s="63"/>
      <c r="X3784" s="63"/>
      <c r="Y3784" s="63"/>
      <c r="Z3784" s="62">
        <v>6330</v>
      </c>
      <c r="AA3784" s="62">
        <v>28619</v>
      </c>
      <c r="AB3784" s="62">
        <v>11.81</v>
      </c>
      <c r="AC3784" s="62">
        <v>31.34</v>
      </c>
    </row>
    <row r="3785" spans="1:29" ht="45" x14ac:dyDescent="0.25">
      <c r="A3785" s="61" t="s">
        <v>214</v>
      </c>
      <c r="B3785" s="61" t="s">
        <v>215</v>
      </c>
      <c r="C3785" s="62">
        <v>2015</v>
      </c>
      <c r="D3785" s="61" t="s">
        <v>175</v>
      </c>
      <c r="E3785" s="62">
        <v>4</v>
      </c>
      <c r="F3785" s="63"/>
      <c r="G3785" s="63"/>
      <c r="H3785" s="63"/>
      <c r="I3785" s="63"/>
      <c r="J3785" s="63"/>
      <c r="K3785" s="62">
        <v>0</v>
      </c>
      <c r="L3785" s="63"/>
      <c r="M3785" s="63"/>
      <c r="N3785" s="63"/>
      <c r="O3785" s="63"/>
      <c r="P3785" s="63"/>
      <c r="Q3785" s="63"/>
      <c r="R3785" s="63"/>
      <c r="S3785" s="63"/>
      <c r="T3785" s="63"/>
      <c r="U3785" s="63"/>
      <c r="V3785" s="63"/>
      <c r="W3785" s="63"/>
      <c r="X3785" s="63"/>
      <c r="Y3785" s="63"/>
      <c r="Z3785" s="62">
        <v>0</v>
      </c>
      <c r="AA3785" s="63"/>
      <c r="AB3785" s="63"/>
      <c r="AC3785" s="62">
        <v>0</v>
      </c>
    </row>
    <row r="3786" spans="1:29" x14ac:dyDescent="0.25">
      <c r="A3786" s="61" t="s">
        <v>354</v>
      </c>
      <c r="B3786" s="61" t="s">
        <v>355</v>
      </c>
      <c r="C3786" s="62">
        <v>2005</v>
      </c>
      <c r="D3786" s="61" t="s">
        <v>99</v>
      </c>
      <c r="E3786" s="62">
        <v>48</v>
      </c>
      <c r="F3786" s="62">
        <v>147949</v>
      </c>
      <c r="G3786" s="62">
        <v>18424</v>
      </c>
      <c r="H3786" s="62">
        <v>31.99</v>
      </c>
      <c r="I3786" s="62">
        <v>3082.27</v>
      </c>
      <c r="J3786" s="62">
        <v>137592.57</v>
      </c>
      <c r="K3786" s="62">
        <v>23639.19</v>
      </c>
      <c r="L3786" s="62">
        <v>29619</v>
      </c>
      <c r="M3786" s="62">
        <v>51.42</v>
      </c>
      <c r="N3786" s="62">
        <v>492.48</v>
      </c>
      <c r="O3786" s="62">
        <v>285072.03000000003</v>
      </c>
      <c r="P3786" s="63"/>
      <c r="Q3786" s="63"/>
      <c r="R3786" s="63"/>
      <c r="S3786" s="63"/>
      <c r="T3786" s="63"/>
      <c r="U3786" s="63"/>
      <c r="V3786" s="63"/>
      <c r="W3786" s="63"/>
      <c r="X3786" s="63"/>
      <c r="Y3786" s="63"/>
      <c r="Z3786" s="62">
        <v>246076</v>
      </c>
      <c r="AA3786" s="62">
        <v>3749</v>
      </c>
      <c r="AB3786" s="62">
        <v>6.51</v>
      </c>
      <c r="AC3786" s="62">
        <v>5126.58</v>
      </c>
    </row>
    <row r="3787" spans="1:29" x14ac:dyDescent="0.25">
      <c r="A3787" s="61" t="s">
        <v>271</v>
      </c>
      <c r="B3787" s="61" t="s">
        <v>272</v>
      </c>
      <c r="C3787" s="62">
        <v>2014</v>
      </c>
      <c r="D3787" s="61" t="s">
        <v>78</v>
      </c>
      <c r="E3787" s="62">
        <v>80</v>
      </c>
      <c r="F3787" s="62">
        <v>672864</v>
      </c>
      <c r="G3787" s="62">
        <v>122522</v>
      </c>
      <c r="H3787" s="62">
        <v>127.63</v>
      </c>
      <c r="I3787" s="62">
        <v>8410.7999999999993</v>
      </c>
      <c r="J3787" s="62">
        <v>625763.52</v>
      </c>
      <c r="K3787" s="62">
        <v>0</v>
      </c>
      <c r="L3787" s="63"/>
      <c r="M3787" s="63"/>
      <c r="N3787" s="63"/>
      <c r="O3787" s="63"/>
      <c r="P3787" s="63"/>
      <c r="Q3787" s="63"/>
      <c r="R3787" s="63"/>
      <c r="S3787" s="63"/>
      <c r="T3787" s="63"/>
      <c r="U3787" s="63"/>
      <c r="V3787" s="63"/>
      <c r="W3787" s="63"/>
      <c r="X3787" s="63"/>
      <c r="Y3787" s="63"/>
      <c r="Z3787" s="62">
        <v>730.55</v>
      </c>
      <c r="AA3787" s="62">
        <v>6419</v>
      </c>
      <c r="AB3787" s="62">
        <v>6.69</v>
      </c>
      <c r="AC3787" s="62">
        <v>9.1300000000000008</v>
      </c>
    </row>
    <row r="3788" spans="1:29" x14ac:dyDescent="0.25">
      <c r="A3788" s="61" t="s">
        <v>208</v>
      </c>
      <c r="B3788" s="61" t="s">
        <v>209</v>
      </c>
      <c r="C3788" s="62">
        <v>2017</v>
      </c>
      <c r="D3788" s="61" t="s">
        <v>75</v>
      </c>
      <c r="E3788" s="62">
        <v>22</v>
      </c>
      <c r="F3788" s="62">
        <v>34012</v>
      </c>
      <c r="G3788" s="62">
        <v>7228</v>
      </c>
      <c r="H3788" s="62">
        <v>27.38</v>
      </c>
      <c r="I3788" s="62">
        <v>1546</v>
      </c>
      <c r="J3788" s="62">
        <v>31631.16</v>
      </c>
      <c r="K3788" s="62">
        <v>18913.95</v>
      </c>
      <c r="L3788" s="62">
        <v>23124</v>
      </c>
      <c r="M3788" s="62">
        <v>87.59</v>
      </c>
      <c r="N3788" s="62">
        <v>859.72</v>
      </c>
      <c r="O3788" s="62">
        <v>228088.99</v>
      </c>
      <c r="P3788" s="63"/>
      <c r="Q3788" s="63"/>
      <c r="R3788" s="63"/>
      <c r="S3788" s="63"/>
      <c r="T3788" s="63"/>
      <c r="U3788" s="63"/>
      <c r="V3788" s="63"/>
      <c r="W3788" s="63"/>
      <c r="X3788" s="63"/>
      <c r="Y3788" s="63"/>
      <c r="Z3788" s="62">
        <v>2504</v>
      </c>
      <c r="AA3788" s="62">
        <v>16055</v>
      </c>
      <c r="AB3788" s="62">
        <v>60.81</v>
      </c>
      <c r="AC3788" s="62">
        <v>113.82</v>
      </c>
    </row>
    <row r="3789" spans="1:29" x14ac:dyDescent="0.25">
      <c r="A3789" s="61" t="s">
        <v>332</v>
      </c>
      <c r="B3789" s="61" t="s">
        <v>333</v>
      </c>
      <c r="C3789" s="62">
        <v>2012</v>
      </c>
      <c r="D3789" s="61" t="s">
        <v>83</v>
      </c>
      <c r="E3789" s="62">
        <v>2</v>
      </c>
      <c r="F3789" s="63"/>
      <c r="G3789" s="62">
        <v>0</v>
      </c>
      <c r="H3789" s="62">
        <v>0</v>
      </c>
      <c r="I3789" s="63"/>
      <c r="J3789" s="63"/>
      <c r="K3789" s="62">
        <v>0</v>
      </c>
      <c r="L3789" s="62">
        <v>0</v>
      </c>
      <c r="M3789" s="62">
        <v>0</v>
      </c>
      <c r="N3789" s="63"/>
      <c r="O3789" s="63"/>
      <c r="P3789" s="63"/>
      <c r="Q3789" s="63"/>
      <c r="R3789" s="63"/>
      <c r="S3789" s="63"/>
      <c r="T3789" s="63"/>
      <c r="U3789" s="63"/>
      <c r="V3789" s="63"/>
      <c r="W3789" s="63"/>
      <c r="X3789" s="63"/>
      <c r="Y3789" s="63"/>
      <c r="Z3789" s="62">
        <v>72693</v>
      </c>
      <c r="AA3789" s="62">
        <v>7090</v>
      </c>
      <c r="AB3789" s="62">
        <v>295.42</v>
      </c>
      <c r="AC3789" s="62">
        <v>36346.5</v>
      </c>
    </row>
    <row r="3790" spans="1:29" ht="30" x14ac:dyDescent="0.25">
      <c r="A3790" s="61" t="s">
        <v>169</v>
      </c>
      <c r="B3790" s="61" t="s">
        <v>170</v>
      </c>
      <c r="C3790" s="62">
        <v>2014</v>
      </c>
      <c r="D3790" s="61" t="s">
        <v>75</v>
      </c>
      <c r="E3790" s="62">
        <v>4</v>
      </c>
      <c r="F3790" s="62">
        <v>1951</v>
      </c>
      <c r="G3790" s="62">
        <v>454</v>
      </c>
      <c r="H3790" s="62">
        <v>9.4600000000000009</v>
      </c>
      <c r="I3790" s="62">
        <v>487.75</v>
      </c>
      <c r="J3790" s="62">
        <v>1814.43</v>
      </c>
      <c r="K3790" s="62">
        <v>1034.92</v>
      </c>
      <c r="L3790" s="62">
        <v>1533</v>
      </c>
      <c r="M3790" s="62">
        <v>31.94</v>
      </c>
      <c r="N3790" s="62">
        <v>258.73</v>
      </c>
      <c r="O3790" s="62">
        <v>12480.38</v>
      </c>
      <c r="P3790" s="63"/>
      <c r="Q3790" s="63"/>
      <c r="R3790" s="63"/>
      <c r="S3790" s="63"/>
      <c r="T3790" s="63"/>
      <c r="U3790" s="63"/>
      <c r="V3790" s="63"/>
      <c r="W3790" s="63"/>
      <c r="X3790" s="63"/>
      <c r="Y3790" s="63"/>
      <c r="Z3790" s="62">
        <v>259.47000000000003</v>
      </c>
      <c r="AA3790" s="62">
        <v>4057</v>
      </c>
      <c r="AB3790" s="62">
        <v>84.52</v>
      </c>
      <c r="AC3790" s="62">
        <v>64.87</v>
      </c>
    </row>
    <row r="3791" spans="1:29" x14ac:dyDescent="0.25">
      <c r="A3791" s="61" t="s">
        <v>178</v>
      </c>
      <c r="B3791" s="61" t="s">
        <v>179</v>
      </c>
      <c r="C3791" s="62">
        <v>2014</v>
      </c>
      <c r="D3791" s="61" t="s">
        <v>89</v>
      </c>
      <c r="E3791" s="62">
        <v>72</v>
      </c>
      <c r="F3791" s="62">
        <v>153809</v>
      </c>
      <c r="G3791" s="62">
        <v>23472</v>
      </c>
      <c r="H3791" s="62">
        <v>27.17</v>
      </c>
      <c r="I3791" s="62">
        <v>2136.2399999999998</v>
      </c>
      <c r="J3791" s="62">
        <v>143042.37</v>
      </c>
      <c r="K3791" s="62">
        <v>30255.09</v>
      </c>
      <c r="L3791" s="62">
        <v>38183</v>
      </c>
      <c r="M3791" s="62">
        <v>44.19</v>
      </c>
      <c r="N3791" s="62">
        <v>420.21</v>
      </c>
      <c r="O3791" s="62">
        <v>364855.23</v>
      </c>
      <c r="P3791" s="63"/>
      <c r="Q3791" s="63"/>
      <c r="R3791" s="63"/>
      <c r="S3791" s="63"/>
      <c r="T3791" s="63"/>
      <c r="U3791" s="63"/>
      <c r="V3791" s="63"/>
      <c r="W3791" s="63"/>
      <c r="X3791" s="63"/>
      <c r="Y3791" s="63"/>
      <c r="Z3791" s="62">
        <v>7.73</v>
      </c>
      <c r="AA3791" s="62">
        <v>78495</v>
      </c>
      <c r="AB3791" s="62">
        <v>90.85</v>
      </c>
      <c r="AC3791" s="62">
        <v>0.11</v>
      </c>
    </row>
    <row r="3792" spans="1:29" x14ac:dyDescent="0.25">
      <c r="A3792" s="61" t="s">
        <v>130</v>
      </c>
      <c r="B3792" s="61" t="s">
        <v>131</v>
      </c>
      <c r="C3792" s="62">
        <v>2011</v>
      </c>
      <c r="D3792" s="61" t="s">
        <v>298</v>
      </c>
      <c r="E3792" s="62">
        <v>4</v>
      </c>
      <c r="F3792" s="62">
        <v>32820</v>
      </c>
      <c r="G3792" s="62">
        <v>4457</v>
      </c>
      <c r="H3792" s="62">
        <v>92.85</v>
      </c>
      <c r="I3792" s="62">
        <v>8205</v>
      </c>
      <c r="J3792" s="62">
        <v>30522.6</v>
      </c>
      <c r="K3792" s="62">
        <v>3953.44</v>
      </c>
      <c r="L3792" s="62">
        <v>7996</v>
      </c>
      <c r="M3792" s="62">
        <v>166.58</v>
      </c>
      <c r="N3792" s="62">
        <v>988.36</v>
      </c>
      <c r="O3792" s="62">
        <v>47675.76</v>
      </c>
      <c r="P3792" s="63"/>
      <c r="Q3792" s="63"/>
      <c r="R3792" s="63"/>
      <c r="S3792" s="63"/>
      <c r="T3792" s="63"/>
      <c r="U3792" s="62">
        <v>160</v>
      </c>
      <c r="V3792" s="62">
        <v>540</v>
      </c>
      <c r="W3792" s="62">
        <v>11.25</v>
      </c>
      <c r="X3792" s="62">
        <v>40</v>
      </c>
      <c r="Y3792" s="62">
        <v>3581.44</v>
      </c>
      <c r="Z3792" s="62">
        <v>463</v>
      </c>
      <c r="AA3792" s="62">
        <v>2808</v>
      </c>
      <c r="AB3792" s="62">
        <v>58.5</v>
      </c>
      <c r="AC3792" s="62">
        <v>115.75</v>
      </c>
    </row>
    <row r="3793" spans="1:29" x14ac:dyDescent="0.25">
      <c r="A3793" s="61" t="s">
        <v>113</v>
      </c>
      <c r="B3793" s="61" t="s">
        <v>114</v>
      </c>
      <c r="C3793" s="62">
        <v>2018</v>
      </c>
      <c r="D3793" s="61" t="s">
        <v>86</v>
      </c>
      <c r="E3793" s="62">
        <v>400</v>
      </c>
      <c r="F3793" s="62">
        <v>131224</v>
      </c>
      <c r="G3793" s="62">
        <v>14939</v>
      </c>
      <c r="H3793" s="62">
        <v>3.11</v>
      </c>
      <c r="I3793" s="62">
        <v>328.06</v>
      </c>
      <c r="J3793" s="62">
        <v>122038.32</v>
      </c>
      <c r="K3793" s="62">
        <v>10855.48</v>
      </c>
      <c r="L3793" s="62">
        <v>36644</v>
      </c>
      <c r="M3793" s="62">
        <v>7.63</v>
      </c>
      <c r="N3793" s="63"/>
      <c r="O3793" s="63"/>
      <c r="P3793" s="63"/>
      <c r="Q3793" s="63"/>
      <c r="R3793" s="63"/>
      <c r="S3793" s="63"/>
      <c r="T3793" s="63"/>
      <c r="U3793" s="63"/>
      <c r="V3793" s="63"/>
      <c r="W3793" s="63"/>
      <c r="X3793" s="63"/>
      <c r="Y3793" s="63"/>
      <c r="Z3793" s="62">
        <v>2162870</v>
      </c>
      <c r="AA3793" s="62">
        <v>356305</v>
      </c>
      <c r="AB3793" s="62">
        <v>74.23</v>
      </c>
      <c r="AC3793" s="62">
        <v>5407.18</v>
      </c>
    </row>
    <row r="3794" spans="1:29" ht="30" x14ac:dyDescent="0.25">
      <c r="A3794" s="61" t="s">
        <v>500</v>
      </c>
      <c r="B3794" s="61" t="s">
        <v>501</v>
      </c>
      <c r="C3794" s="62">
        <v>2010</v>
      </c>
      <c r="D3794" s="61" t="s">
        <v>78</v>
      </c>
      <c r="E3794" s="62">
        <v>100</v>
      </c>
      <c r="F3794" s="62">
        <v>64800</v>
      </c>
      <c r="G3794" s="62">
        <v>6235</v>
      </c>
      <c r="H3794" s="62">
        <v>5.2</v>
      </c>
      <c r="I3794" s="62">
        <v>648</v>
      </c>
      <c r="J3794" s="62">
        <v>60264</v>
      </c>
      <c r="K3794" s="62">
        <v>0</v>
      </c>
      <c r="L3794" s="63"/>
      <c r="M3794" s="63"/>
      <c r="N3794" s="63"/>
      <c r="O3794" s="63"/>
      <c r="P3794" s="63"/>
      <c r="Q3794" s="63"/>
      <c r="R3794" s="63"/>
      <c r="S3794" s="63"/>
      <c r="T3794" s="63"/>
      <c r="U3794" s="63"/>
      <c r="V3794" s="63"/>
      <c r="W3794" s="63"/>
      <c r="X3794" s="63"/>
      <c r="Y3794" s="63"/>
      <c r="Z3794" s="62">
        <v>6821.2</v>
      </c>
      <c r="AA3794" s="62">
        <v>4725</v>
      </c>
      <c r="AB3794" s="62">
        <v>3.94</v>
      </c>
      <c r="AC3794" s="62">
        <v>68.209999999999994</v>
      </c>
    </row>
    <row r="3795" spans="1:29" x14ac:dyDescent="0.25">
      <c r="A3795" s="61" t="s">
        <v>76</v>
      </c>
      <c r="B3795" s="61" t="s">
        <v>77</v>
      </c>
      <c r="C3795" s="62">
        <v>2010</v>
      </c>
      <c r="D3795" s="61" t="s">
        <v>75</v>
      </c>
      <c r="E3795" s="62">
        <v>3</v>
      </c>
      <c r="F3795" s="62">
        <v>3606</v>
      </c>
      <c r="G3795" s="62">
        <v>585</v>
      </c>
      <c r="H3795" s="62">
        <v>16.25</v>
      </c>
      <c r="I3795" s="62">
        <v>1202</v>
      </c>
      <c r="J3795" s="62">
        <v>3353.58</v>
      </c>
      <c r="K3795" s="62">
        <v>0</v>
      </c>
      <c r="L3795" s="63"/>
      <c r="M3795" s="63"/>
      <c r="N3795" s="63"/>
      <c r="O3795" s="63"/>
      <c r="P3795" s="63"/>
      <c r="Q3795" s="63"/>
      <c r="R3795" s="63"/>
      <c r="S3795" s="63"/>
      <c r="T3795" s="63"/>
      <c r="U3795" s="63"/>
      <c r="V3795" s="63"/>
      <c r="W3795" s="63"/>
      <c r="X3795" s="63"/>
      <c r="Y3795" s="63"/>
      <c r="Z3795" s="62">
        <v>237.31</v>
      </c>
      <c r="AA3795" s="62">
        <v>749</v>
      </c>
      <c r="AB3795" s="62">
        <v>20.81</v>
      </c>
      <c r="AC3795" s="62">
        <v>79.099999999999994</v>
      </c>
    </row>
    <row r="3796" spans="1:29" x14ac:dyDescent="0.25">
      <c r="A3796" s="61" t="s">
        <v>420</v>
      </c>
      <c r="B3796" s="61" t="s">
        <v>421</v>
      </c>
      <c r="C3796" s="62">
        <v>2005</v>
      </c>
      <c r="D3796" s="61" t="s">
        <v>314</v>
      </c>
      <c r="E3796" s="62">
        <v>120</v>
      </c>
      <c r="F3796" s="62">
        <v>415320</v>
      </c>
      <c r="G3796" s="62">
        <v>46015</v>
      </c>
      <c r="H3796" s="62">
        <v>31.95</v>
      </c>
      <c r="I3796" s="62">
        <v>3461</v>
      </c>
      <c r="J3796" s="62">
        <v>386247.6</v>
      </c>
      <c r="K3796" s="62">
        <v>76087.289999999994</v>
      </c>
      <c r="L3796" s="62">
        <v>111818</v>
      </c>
      <c r="M3796" s="62">
        <v>77.650000000000006</v>
      </c>
      <c r="N3796" s="62">
        <v>634.05999999999995</v>
      </c>
      <c r="O3796" s="62">
        <v>917559.5</v>
      </c>
      <c r="P3796" s="63"/>
      <c r="Q3796" s="63"/>
      <c r="R3796" s="63"/>
      <c r="S3796" s="63"/>
      <c r="T3796" s="63"/>
      <c r="U3796" s="63"/>
      <c r="V3796" s="63"/>
      <c r="W3796" s="63"/>
      <c r="X3796" s="63"/>
      <c r="Y3796" s="63"/>
      <c r="Z3796" s="62">
        <v>1962</v>
      </c>
      <c r="AA3796" s="62">
        <v>15749</v>
      </c>
      <c r="AB3796" s="62">
        <v>10.94</v>
      </c>
      <c r="AC3796" s="62">
        <v>16.350000000000001</v>
      </c>
    </row>
    <row r="3797" spans="1:29" x14ac:dyDescent="0.25">
      <c r="A3797" s="61" t="s">
        <v>130</v>
      </c>
      <c r="B3797" s="61" t="s">
        <v>131</v>
      </c>
      <c r="C3797" s="62">
        <v>2006</v>
      </c>
      <c r="D3797" s="61" t="s">
        <v>86</v>
      </c>
      <c r="E3797" s="62">
        <v>68</v>
      </c>
      <c r="F3797" s="62">
        <v>17338</v>
      </c>
      <c r="G3797" s="62">
        <v>2679</v>
      </c>
      <c r="H3797" s="62">
        <v>3.28</v>
      </c>
      <c r="I3797" s="62">
        <v>254.97</v>
      </c>
      <c r="J3797" s="62">
        <v>16124.34</v>
      </c>
      <c r="K3797" s="62">
        <v>0</v>
      </c>
      <c r="L3797" s="63"/>
      <c r="M3797" s="63"/>
      <c r="N3797" s="63"/>
      <c r="O3797" s="63"/>
      <c r="P3797" s="63"/>
      <c r="Q3797" s="63"/>
      <c r="R3797" s="63"/>
      <c r="S3797" s="63"/>
      <c r="T3797" s="63"/>
      <c r="U3797" s="62">
        <v>1622</v>
      </c>
      <c r="V3797" s="62">
        <v>2937</v>
      </c>
      <c r="W3797" s="62">
        <v>3.6</v>
      </c>
      <c r="X3797" s="62">
        <v>23</v>
      </c>
      <c r="Y3797" s="62">
        <v>36306.85</v>
      </c>
      <c r="Z3797" s="62">
        <v>12992</v>
      </c>
      <c r="AA3797" s="62">
        <v>37504</v>
      </c>
      <c r="AB3797" s="62">
        <v>45.96</v>
      </c>
      <c r="AC3797" s="62">
        <v>191.06</v>
      </c>
    </row>
    <row r="3798" spans="1:29" x14ac:dyDescent="0.25">
      <c r="A3798" s="61" t="s">
        <v>190</v>
      </c>
      <c r="B3798" s="61" t="s">
        <v>191</v>
      </c>
      <c r="C3798" s="62">
        <v>2006</v>
      </c>
      <c r="D3798" s="61" t="s">
        <v>175</v>
      </c>
      <c r="E3798" s="62">
        <v>6</v>
      </c>
      <c r="F3798" s="63"/>
      <c r="G3798" s="63"/>
      <c r="H3798" s="63"/>
      <c r="I3798" s="63"/>
      <c r="J3798" s="63"/>
      <c r="K3798" s="62">
        <v>0</v>
      </c>
      <c r="L3798" s="63"/>
      <c r="M3798" s="63"/>
      <c r="N3798" s="63"/>
      <c r="O3798" s="63"/>
      <c r="P3798" s="63"/>
      <c r="Q3798" s="63"/>
      <c r="R3798" s="63"/>
      <c r="S3798" s="63"/>
      <c r="T3798" s="63"/>
      <c r="U3798" s="63"/>
      <c r="V3798" s="63"/>
      <c r="W3798" s="63"/>
      <c r="X3798" s="63"/>
      <c r="Y3798" s="63"/>
      <c r="Z3798" s="62">
        <v>0</v>
      </c>
      <c r="AA3798" s="63"/>
      <c r="AB3798" s="63"/>
      <c r="AC3798" s="62">
        <v>0</v>
      </c>
    </row>
    <row r="3799" spans="1:29" ht="30" x14ac:dyDescent="0.25">
      <c r="A3799" s="61" t="s">
        <v>309</v>
      </c>
      <c r="B3799" s="61" t="s">
        <v>310</v>
      </c>
      <c r="C3799" s="62">
        <v>2013</v>
      </c>
      <c r="D3799" s="61" t="s">
        <v>94</v>
      </c>
      <c r="E3799" s="62">
        <v>8</v>
      </c>
      <c r="F3799" s="62">
        <v>0</v>
      </c>
      <c r="G3799" s="62">
        <v>0</v>
      </c>
      <c r="H3799" s="62">
        <v>0</v>
      </c>
      <c r="I3799" s="62">
        <v>0</v>
      </c>
      <c r="J3799" s="62">
        <v>0</v>
      </c>
      <c r="K3799" s="62">
        <v>0</v>
      </c>
      <c r="L3799" s="62">
        <v>0</v>
      </c>
      <c r="M3799" s="62">
        <v>0</v>
      </c>
      <c r="N3799" s="63"/>
      <c r="O3799" s="63"/>
      <c r="P3799" s="62">
        <v>0</v>
      </c>
      <c r="Q3799" s="62">
        <v>0</v>
      </c>
      <c r="R3799" s="62">
        <v>0</v>
      </c>
      <c r="S3799" s="62">
        <v>0</v>
      </c>
      <c r="T3799" s="62">
        <v>0</v>
      </c>
      <c r="U3799" s="62">
        <v>0</v>
      </c>
      <c r="V3799" s="62">
        <v>0</v>
      </c>
      <c r="W3799" s="62">
        <v>0</v>
      </c>
      <c r="X3799" s="62">
        <v>0</v>
      </c>
      <c r="Y3799" s="62">
        <v>0</v>
      </c>
      <c r="Z3799" s="62">
        <v>0</v>
      </c>
      <c r="AA3799" s="62">
        <v>0</v>
      </c>
      <c r="AB3799" s="62">
        <v>0</v>
      </c>
      <c r="AC3799" s="62">
        <v>0</v>
      </c>
    </row>
    <row r="3800" spans="1:29" x14ac:dyDescent="0.25">
      <c r="A3800" s="61" t="s">
        <v>338</v>
      </c>
      <c r="B3800" s="61" t="s">
        <v>339</v>
      </c>
      <c r="C3800" s="62">
        <v>2014</v>
      </c>
      <c r="D3800" s="61" t="s">
        <v>94</v>
      </c>
      <c r="E3800" s="62">
        <v>45</v>
      </c>
      <c r="F3800" s="62">
        <v>74387</v>
      </c>
      <c r="G3800" s="62">
        <v>14230</v>
      </c>
      <c r="H3800" s="62">
        <v>26.35</v>
      </c>
      <c r="I3800" s="62">
        <v>1653.04</v>
      </c>
      <c r="J3800" s="62">
        <v>69179.91</v>
      </c>
      <c r="K3800" s="62">
        <v>22270.61</v>
      </c>
      <c r="L3800" s="62">
        <v>30079</v>
      </c>
      <c r="M3800" s="62">
        <v>55.7</v>
      </c>
      <c r="N3800" s="62">
        <v>494.9</v>
      </c>
      <c r="O3800" s="62">
        <v>268567.98</v>
      </c>
      <c r="P3800" s="63"/>
      <c r="Q3800" s="63"/>
      <c r="R3800" s="63"/>
      <c r="S3800" s="63"/>
      <c r="T3800" s="63"/>
      <c r="U3800" s="63"/>
      <c r="V3800" s="63"/>
      <c r="W3800" s="63"/>
      <c r="X3800" s="63"/>
      <c r="Y3800" s="63"/>
      <c r="Z3800" s="62">
        <v>3288.48</v>
      </c>
      <c r="AA3800" s="62">
        <v>62402</v>
      </c>
      <c r="AB3800" s="62">
        <v>115.56</v>
      </c>
      <c r="AC3800" s="62">
        <v>73.08</v>
      </c>
    </row>
    <row r="3801" spans="1:29" ht="30" x14ac:dyDescent="0.25">
      <c r="A3801" s="61" t="s">
        <v>122</v>
      </c>
      <c r="B3801" s="61" t="s">
        <v>123</v>
      </c>
      <c r="C3801" s="62">
        <v>2012</v>
      </c>
      <c r="D3801" s="61" t="s">
        <v>72</v>
      </c>
      <c r="E3801" s="62">
        <v>112</v>
      </c>
      <c r="F3801" s="62">
        <v>10358760</v>
      </c>
      <c r="G3801" s="62">
        <v>139223</v>
      </c>
      <c r="H3801" s="62">
        <v>103.59</v>
      </c>
      <c r="I3801" s="62">
        <v>92488.93</v>
      </c>
      <c r="J3801" s="62">
        <v>9633646.8000000007</v>
      </c>
      <c r="K3801" s="62">
        <v>0</v>
      </c>
      <c r="L3801" s="63"/>
      <c r="M3801" s="63"/>
      <c r="N3801" s="63"/>
      <c r="O3801" s="63"/>
      <c r="P3801" s="63"/>
      <c r="Q3801" s="63"/>
      <c r="R3801" s="63"/>
      <c r="S3801" s="63"/>
      <c r="T3801" s="63"/>
      <c r="U3801" s="63"/>
      <c r="V3801" s="63"/>
      <c r="W3801" s="63"/>
      <c r="X3801" s="63"/>
      <c r="Y3801" s="63"/>
      <c r="Z3801" s="62">
        <v>0</v>
      </c>
      <c r="AA3801" s="62">
        <v>32125</v>
      </c>
      <c r="AB3801" s="62">
        <v>23.9</v>
      </c>
      <c r="AC3801" s="62">
        <v>0</v>
      </c>
    </row>
    <row r="3802" spans="1:29" x14ac:dyDescent="0.25">
      <c r="A3802" s="61" t="s">
        <v>126</v>
      </c>
      <c r="B3802" s="61" t="s">
        <v>127</v>
      </c>
      <c r="C3802" s="62">
        <v>2008</v>
      </c>
      <c r="D3802" s="61" t="s">
        <v>78</v>
      </c>
      <c r="E3802" s="62">
        <v>24</v>
      </c>
      <c r="F3802" s="62">
        <v>111120</v>
      </c>
      <c r="G3802" s="62">
        <v>16701</v>
      </c>
      <c r="H3802" s="62">
        <v>57.99</v>
      </c>
      <c r="I3802" s="62">
        <v>4630</v>
      </c>
      <c r="J3802" s="62">
        <v>103341.6</v>
      </c>
      <c r="K3802" s="62">
        <v>13116.39</v>
      </c>
      <c r="L3802" s="62">
        <v>18348</v>
      </c>
      <c r="M3802" s="62">
        <v>63.71</v>
      </c>
      <c r="N3802" s="62">
        <v>546.52</v>
      </c>
      <c r="O3802" s="62">
        <v>158174.5</v>
      </c>
      <c r="P3802" s="63"/>
      <c r="Q3802" s="63"/>
      <c r="R3802" s="63"/>
      <c r="S3802" s="63"/>
      <c r="T3802" s="63"/>
      <c r="U3802" s="63"/>
      <c r="V3802" s="63"/>
      <c r="W3802" s="63"/>
      <c r="X3802" s="63"/>
      <c r="Y3802" s="63"/>
      <c r="Z3802" s="62">
        <v>1460</v>
      </c>
      <c r="AA3802" s="62">
        <v>11431</v>
      </c>
      <c r="AB3802" s="62">
        <v>39.69</v>
      </c>
      <c r="AC3802" s="62">
        <v>60.83</v>
      </c>
    </row>
    <row r="3803" spans="1:29" x14ac:dyDescent="0.25">
      <c r="A3803" s="61" t="s">
        <v>79</v>
      </c>
      <c r="B3803" s="61" t="s">
        <v>80</v>
      </c>
      <c r="C3803" s="62">
        <v>2007</v>
      </c>
      <c r="D3803" s="61" t="s">
        <v>78</v>
      </c>
      <c r="E3803" s="62">
        <v>40</v>
      </c>
      <c r="F3803" s="62">
        <v>158242</v>
      </c>
      <c r="G3803" s="62">
        <v>24059</v>
      </c>
      <c r="H3803" s="62">
        <v>50.12</v>
      </c>
      <c r="I3803" s="62">
        <v>3956.05</v>
      </c>
      <c r="J3803" s="62">
        <v>147165.06</v>
      </c>
      <c r="K3803" s="62">
        <v>27800.19</v>
      </c>
      <c r="L3803" s="62">
        <v>35435</v>
      </c>
      <c r="M3803" s="62">
        <v>73.819999999999993</v>
      </c>
      <c r="N3803" s="62">
        <v>695</v>
      </c>
      <c r="O3803" s="62">
        <v>335250.88</v>
      </c>
      <c r="P3803" s="63"/>
      <c r="Q3803" s="63"/>
      <c r="R3803" s="63"/>
      <c r="S3803" s="63"/>
      <c r="T3803" s="63"/>
      <c r="U3803" s="63"/>
      <c r="V3803" s="63"/>
      <c r="W3803" s="63"/>
      <c r="X3803" s="63"/>
      <c r="Y3803" s="63"/>
      <c r="Z3803" s="62">
        <v>208495</v>
      </c>
      <c r="AA3803" s="62">
        <v>8085</v>
      </c>
      <c r="AB3803" s="62">
        <v>16.84</v>
      </c>
      <c r="AC3803" s="62">
        <v>5212.38</v>
      </c>
    </row>
    <row r="3804" spans="1:29" x14ac:dyDescent="0.25">
      <c r="A3804" s="61" t="s">
        <v>471</v>
      </c>
      <c r="B3804" s="61" t="s">
        <v>472</v>
      </c>
      <c r="C3804" s="62">
        <v>2009</v>
      </c>
      <c r="D3804" s="61" t="s">
        <v>99</v>
      </c>
      <c r="E3804" s="62">
        <v>40</v>
      </c>
      <c r="F3804" s="62">
        <v>18302</v>
      </c>
      <c r="G3804" s="62">
        <v>3424</v>
      </c>
      <c r="H3804" s="62">
        <v>7.13</v>
      </c>
      <c r="I3804" s="62">
        <v>457.55</v>
      </c>
      <c r="J3804" s="62">
        <v>17020.86</v>
      </c>
      <c r="K3804" s="62">
        <v>20420.95</v>
      </c>
      <c r="L3804" s="62">
        <v>34482</v>
      </c>
      <c r="M3804" s="62">
        <v>71.84</v>
      </c>
      <c r="N3804" s="62">
        <v>510.52</v>
      </c>
      <c r="O3804" s="62">
        <v>246262.37</v>
      </c>
      <c r="P3804" s="63"/>
      <c r="Q3804" s="63"/>
      <c r="R3804" s="63"/>
      <c r="S3804" s="63"/>
      <c r="T3804" s="63"/>
      <c r="U3804" s="63"/>
      <c r="V3804" s="63"/>
      <c r="W3804" s="63"/>
      <c r="X3804" s="63"/>
      <c r="Y3804" s="63"/>
      <c r="Z3804" s="62">
        <v>132640</v>
      </c>
      <c r="AA3804" s="62">
        <v>10778</v>
      </c>
      <c r="AB3804" s="62">
        <v>22.45</v>
      </c>
      <c r="AC3804" s="62">
        <v>3316</v>
      </c>
    </row>
    <row r="3805" spans="1:29" x14ac:dyDescent="0.25">
      <c r="A3805" s="61" t="s">
        <v>315</v>
      </c>
      <c r="B3805" s="61" t="s">
        <v>316</v>
      </c>
      <c r="C3805" s="62">
        <v>2015</v>
      </c>
      <c r="D3805" s="61" t="s">
        <v>78</v>
      </c>
      <c r="E3805" s="62">
        <v>42</v>
      </c>
      <c r="F3805" s="62">
        <v>378600</v>
      </c>
      <c r="G3805" s="62">
        <v>56741</v>
      </c>
      <c r="H3805" s="62">
        <v>112.58</v>
      </c>
      <c r="I3805" s="62">
        <v>9014.2900000000009</v>
      </c>
      <c r="J3805" s="62">
        <v>352098</v>
      </c>
      <c r="K3805" s="62">
        <v>0</v>
      </c>
      <c r="L3805" s="63"/>
      <c r="M3805" s="63"/>
      <c r="N3805" s="63"/>
      <c r="O3805" s="63"/>
      <c r="P3805" s="63"/>
      <c r="Q3805" s="63"/>
      <c r="R3805" s="63"/>
      <c r="S3805" s="63"/>
      <c r="T3805" s="63"/>
      <c r="U3805" s="63"/>
      <c r="V3805" s="63"/>
      <c r="W3805" s="63"/>
      <c r="X3805" s="63"/>
      <c r="Y3805" s="63"/>
      <c r="Z3805" s="62">
        <v>979.54</v>
      </c>
      <c r="AA3805" s="62">
        <v>13962</v>
      </c>
      <c r="AB3805" s="62">
        <v>27.7</v>
      </c>
      <c r="AC3805" s="62">
        <v>23.32</v>
      </c>
    </row>
    <row r="3806" spans="1:29" ht="30" x14ac:dyDescent="0.25">
      <c r="A3806" s="61" t="s">
        <v>153</v>
      </c>
      <c r="B3806" s="61" t="s">
        <v>154</v>
      </c>
      <c r="C3806" s="62">
        <v>2009</v>
      </c>
      <c r="D3806" s="61" t="s">
        <v>78</v>
      </c>
      <c r="E3806" s="62">
        <v>75</v>
      </c>
      <c r="F3806" s="62">
        <v>163520</v>
      </c>
      <c r="G3806" s="62">
        <v>23320</v>
      </c>
      <c r="H3806" s="62">
        <v>25.91</v>
      </c>
      <c r="I3806" s="62">
        <v>2180.27</v>
      </c>
      <c r="J3806" s="62">
        <v>152073.60000000001</v>
      </c>
      <c r="K3806" s="62">
        <v>27644.03</v>
      </c>
      <c r="L3806" s="62">
        <v>49045</v>
      </c>
      <c r="M3806" s="62">
        <v>54.49</v>
      </c>
      <c r="N3806" s="62">
        <v>368.59</v>
      </c>
      <c r="O3806" s="62">
        <v>333367.71000000002</v>
      </c>
      <c r="P3806" s="63"/>
      <c r="Q3806" s="63"/>
      <c r="R3806" s="63"/>
      <c r="S3806" s="63"/>
      <c r="T3806" s="63"/>
      <c r="U3806" s="63"/>
      <c r="V3806" s="63"/>
      <c r="W3806" s="63"/>
      <c r="X3806" s="63"/>
      <c r="Y3806" s="63"/>
      <c r="Z3806" s="62">
        <v>0</v>
      </c>
      <c r="AA3806" s="63"/>
      <c r="AB3806" s="63"/>
      <c r="AC3806" s="62">
        <v>0</v>
      </c>
    </row>
    <row r="3807" spans="1:29" ht="30" x14ac:dyDescent="0.25">
      <c r="A3807" s="61" t="s">
        <v>224</v>
      </c>
      <c r="B3807" s="61" t="s">
        <v>225</v>
      </c>
      <c r="C3807" s="62">
        <v>2016</v>
      </c>
      <c r="D3807" s="61" t="s">
        <v>78</v>
      </c>
      <c r="E3807" s="62">
        <v>64</v>
      </c>
      <c r="F3807" s="62">
        <v>445760</v>
      </c>
      <c r="G3807" s="62">
        <v>54738</v>
      </c>
      <c r="H3807" s="62">
        <v>71.27</v>
      </c>
      <c r="I3807" s="62">
        <v>6965</v>
      </c>
      <c r="J3807" s="62">
        <v>414556.8</v>
      </c>
      <c r="K3807" s="62">
        <v>5122.21</v>
      </c>
      <c r="L3807" s="62">
        <v>5329</v>
      </c>
      <c r="M3807" s="62">
        <v>6.94</v>
      </c>
      <c r="N3807" s="62">
        <v>80.03</v>
      </c>
      <c r="O3807" s="62">
        <v>61770.28</v>
      </c>
      <c r="P3807" s="63"/>
      <c r="Q3807" s="63"/>
      <c r="R3807" s="63"/>
      <c r="S3807" s="63"/>
      <c r="T3807" s="63"/>
      <c r="U3807" s="63"/>
      <c r="V3807" s="63"/>
      <c r="W3807" s="63"/>
      <c r="X3807" s="63"/>
      <c r="Y3807" s="63"/>
      <c r="Z3807" s="62">
        <v>1052.07</v>
      </c>
      <c r="AA3807" s="62">
        <v>20297</v>
      </c>
      <c r="AB3807" s="62">
        <v>26.43</v>
      </c>
      <c r="AC3807" s="62">
        <v>16.440000000000001</v>
      </c>
    </row>
    <row r="3808" spans="1:29" x14ac:dyDescent="0.25">
      <c r="A3808" s="61" t="s">
        <v>319</v>
      </c>
      <c r="B3808" s="61" t="s">
        <v>320</v>
      </c>
      <c r="C3808" s="62">
        <v>2008</v>
      </c>
      <c r="D3808" s="61" t="s">
        <v>78</v>
      </c>
      <c r="E3808" s="62">
        <v>72</v>
      </c>
      <c r="F3808" s="62">
        <v>597177</v>
      </c>
      <c r="G3808" s="62">
        <v>82860</v>
      </c>
      <c r="H3808" s="62">
        <v>95.9</v>
      </c>
      <c r="I3808" s="62">
        <v>8294.1299999999992</v>
      </c>
      <c r="J3808" s="62">
        <v>555374.61</v>
      </c>
      <c r="K3808" s="62">
        <v>0</v>
      </c>
      <c r="L3808" s="63"/>
      <c r="M3808" s="63"/>
      <c r="N3808" s="63"/>
      <c r="O3808" s="63"/>
      <c r="P3808" s="63"/>
      <c r="Q3808" s="63"/>
      <c r="R3808" s="63"/>
      <c r="S3808" s="63"/>
      <c r="T3808" s="63"/>
      <c r="U3808" s="63"/>
      <c r="V3808" s="63"/>
      <c r="W3808" s="63"/>
      <c r="X3808" s="63"/>
      <c r="Y3808" s="63"/>
      <c r="Z3808" s="62">
        <v>71563.399999999994</v>
      </c>
      <c r="AA3808" s="62">
        <v>19739</v>
      </c>
      <c r="AB3808" s="62">
        <v>22.85</v>
      </c>
      <c r="AC3808" s="62">
        <v>993.94</v>
      </c>
    </row>
    <row r="3809" spans="1:29" x14ac:dyDescent="0.25">
      <c r="A3809" s="61" t="s">
        <v>235</v>
      </c>
      <c r="B3809" s="61" t="s">
        <v>236</v>
      </c>
      <c r="C3809" s="62">
        <v>2006</v>
      </c>
      <c r="D3809" s="61" t="s">
        <v>86</v>
      </c>
      <c r="E3809" s="62">
        <v>69</v>
      </c>
      <c r="F3809" s="62">
        <v>10959</v>
      </c>
      <c r="G3809" s="62">
        <v>2905</v>
      </c>
      <c r="H3809" s="62">
        <v>3.51</v>
      </c>
      <c r="I3809" s="62">
        <v>158.83000000000001</v>
      </c>
      <c r="J3809" s="62">
        <v>10191.870000000001</v>
      </c>
      <c r="K3809" s="62">
        <v>0</v>
      </c>
      <c r="L3809" s="63"/>
      <c r="M3809" s="63"/>
      <c r="N3809" s="63"/>
      <c r="O3809" s="63"/>
      <c r="P3809" s="63"/>
      <c r="Q3809" s="63"/>
      <c r="R3809" s="63"/>
      <c r="S3809" s="63"/>
      <c r="T3809" s="63"/>
      <c r="U3809" s="63"/>
      <c r="V3809" s="63"/>
      <c r="W3809" s="63"/>
      <c r="X3809" s="63"/>
      <c r="Y3809" s="63"/>
      <c r="Z3809" s="62">
        <v>449476</v>
      </c>
      <c r="AA3809" s="62">
        <v>10806</v>
      </c>
      <c r="AB3809" s="62">
        <v>13.05</v>
      </c>
      <c r="AC3809" s="62">
        <v>6514.14</v>
      </c>
    </row>
    <row r="3810" spans="1:29" ht="30" x14ac:dyDescent="0.25">
      <c r="A3810" s="61" t="s">
        <v>171</v>
      </c>
      <c r="B3810" s="61" t="s">
        <v>172</v>
      </c>
      <c r="C3810" s="62">
        <v>2018</v>
      </c>
      <c r="D3810" s="61" t="s">
        <v>78</v>
      </c>
      <c r="E3810" s="62">
        <v>136</v>
      </c>
      <c r="F3810" s="62">
        <v>375941</v>
      </c>
      <c r="G3810" s="62">
        <v>44427</v>
      </c>
      <c r="H3810" s="62">
        <v>27.22</v>
      </c>
      <c r="I3810" s="62">
        <v>2764.27</v>
      </c>
      <c r="J3810" s="62">
        <v>349625.13</v>
      </c>
      <c r="K3810" s="62">
        <v>31039.77</v>
      </c>
      <c r="L3810" s="62">
        <v>40649</v>
      </c>
      <c r="M3810" s="62">
        <v>24.91</v>
      </c>
      <c r="N3810" s="62">
        <v>228.23</v>
      </c>
      <c r="O3810" s="62">
        <v>374317.86</v>
      </c>
      <c r="P3810" s="63"/>
      <c r="Q3810" s="63"/>
      <c r="R3810" s="63"/>
      <c r="S3810" s="63"/>
      <c r="T3810" s="63"/>
      <c r="U3810" s="63"/>
      <c r="V3810" s="63"/>
      <c r="W3810" s="63"/>
      <c r="X3810" s="63"/>
      <c r="Y3810" s="63"/>
      <c r="Z3810" s="62">
        <v>5529</v>
      </c>
      <c r="AA3810" s="62">
        <v>71469</v>
      </c>
      <c r="AB3810" s="62">
        <v>43.79</v>
      </c>
      <c r="AC3810" s="62">
        <v>40.65</v>
      </c>
    </row>
    <row r="3811" spans="1:29" x14ac:dyDescent="0.25">
      <c r="A3811" s="61" t="s">
        <v>442</v>
      </c>
      <c r="B3811" s="61" t="s">
        <v>443</v>
      </c>
      <c r="C3811" s="62">
        <v>2008</v>
      </c>
      <c r="D3811" s="61" t="s">
        <v>78</v>
      </c>
      <c r="E3811" s="62">
        <v>40</v>
      </c>
      <c r="F3811" s="62">
        <v>0</v>
      </c>
      <c r="G3811" s="62">
        <v>0</v>
      </c>
      <c r="H3811" s="62">
        <v>0</v>
      </c>
      <c r="I3811" s="62">
        <v>0</v>
      </c>
      <c r="J3811" s="62">
        <v>0</v>
      </c>
      <c r="K3811" s="62">
        <v>0</v>
      </c>
      <c r="L3811" s="63"/>
      <c r="M3811" s="63"/>
      <c r="N3811" s="63"/>
      <c r="O3811" s="63"/>
      <c r="P3811" s="63"/>
      <c r="Q3811" s="63"/>
      <c r="R3811" s="63"/>
      <c r="S3811" s="63"/>
      <c r="T3811" s="63"/>
      <c r="U3811" s="63"/>
      <c r="V3811" s="63"/>
      <c r="W3811" s="63"/>
      <c r="X3811" s="63"/>
      <c r="Y3811" s="63"/>
      <c r="Z3811" s="62">
        <v>0</v>
      </c>
      <c r="AA3811" s="63"/>
      <c r="AB3811" s="63"/>
      <c r="AC3811" s="62">
        <v>0</v>
      </c>
    </row>
    <row r="3812" spans="1:29" x14ac:dyDescent="0.25">
      <c r="A3812" s="61" t="s">
        <v>295</v>
      </c>
      <c r="B3812" s="61" t="s">
        <v>296</v>
      </c>
      <c r="C3812" s="62">
        <v>2009</v>
      </c>
      <c r="D3812" s="61" t="s">
        <v>78</v>
      </c>
      <c r="E3812" s="62">
        <v>29</v>
      </c>
      <c r="F3812" s="62">
        <v>127048</v>
      </c>
      <c r="G3812" s="62">
        <v>25417</v>
      </c>
      <c r="H3812" s="62">
        <v>73.040000000000006</v>
      </c>
      <c r="I3812" s="62">
        <v>4380.97</v>
      </c>
      <c r="J3812" s="62">
        <v>118154.64</v>
      </c>
      <c r="K3812" s="62">
        <v>9.6999999999999993</v>
      </c>
      <c r="L3812" s="62">
        <v>342</v>
      </c>
      <c r="M3812" s="62">
        <v>0.98</v>
      </c>
      <c r="N3812" s="62">
        <v>0.33</v>
      </c>
      <c r="O3812" s="62">
        <v>116.97</v>
      </c>
      <c r="P3812" s="63"/>
      <c r="Q3812" s="63"/>
      <c r="R3812" s="63"/>
      <c r="S3812" s="63"/>
      <c r="T3812" s="63"/>
      <c r="U3812" s="62">
        <v>6651</v>
      </c>
      <c r="V3812" s="62">
        <v>11632</v>
      </c>
      <c r="W3812" s="62">
        <v>33.43</v>
      </c>
      <c r="X3812" s="62">
        <v>229</v>
      </c>
      <c r="Y3812" s="62">
        <v>148875.98000000001</v>
      </c>
      <c r="Z3812" s="62">
        <v>139.76</v>
      </c>
      <c r="AA3812" s="62">
        <v>6500</v>
      </c>
      <c r="AB3812" s="62">
        <v>18.68</v>
      </c>
      <c r="AC3812" s="62">
        <v>4.82</v>
      </c>
    </row>
    <row r="3813" spans="1:29" ht="30" x14ac:dyDescent="0.25">
      <c r="A3813" s="61" t="s">
        <v>356</v>
      </c>
      <c r="B3813" s="61" t="s">
        <v>357</v>
      </c>
      <c r="C3813" s="62">
        <v>2006</v>
      </c>
      <c r="D3813" s="61" t="s">
        <v>94</v>
      </c>
      <c r="E3813" s="62">
        <v>1</v>
      </c>
      <c r="F3813" s="63"/>
      <c r="G3813" s="63"/>
      <c r="H3813" s="63"/>
      <c r="I3813" s="63"/>
      <c r="J3813" s="63"/>
      <c r="K3813" s="62">
        <v>0</v>
      </c>
      <c r="L3813" s="63"/>
      <c r="M3813" s="63"/>
      <c r="N3813" s="63"/>
      <c r="O3813" s="63"/>
      <c r="P3813" s="63"/>
      <c r="Q3813" s="63"/>
      <c r="R3813" s="63"/>
      <c r="S3813" s="63"/>
      <c r="T3813" s="63"/>
      <c r="U3813" s="63"/>
      <c r="V3813" s="63"/>
      <c r="W3813" s="63"/>
      <c r="X3813" s="63"/>
      <c r="Y3813" s="63"/>
      <c r="Z3813" s="62">
        <v>85</v>
      </c>
      <c r="AA3813" s="62">
        <v>923</v>
      </c>
      <c r="AB3813" s="62">
        <v>76.92</v>
      </c>
      <c r="AC3813" s="62">
        <v>85</v>
      </c>
    </row>
    <row r="3814" spans="1:29" x14ac:dyDescent="0.25">
      <c r="A3814" s="61" t="s">
        <v>102</v>
      </c>
      <c r="B3814" s="61" t="s">
        <v>103</v>
      </c>
      <c r="C3814" s="62">
        <v>2005</v>
      </c>
      <c r="D3814" s="61" t="s">
        <v>298</v>
      </c>
      <c r="E3814" s="62">
        <v>15</v>
      </c>
      <c r="F3814" s="63"/>
      <c r="G3814" s="63"/>
      <c r="H3814" s="63"/>
      <c r="I3814" s="63"/>
      <c r="J3814" s="63"/>
      <c r="K3814" s="62">
        <v>0</v>
      </c>
      <c r="L3814" s="63"/>
      <c r="M3814" s="63"/>
      <c r="N3814" s="63"/>
      <c r="O3814" s="63"/>
      <c r="P3814" s="63"/>
      <c r="Q3814" s="63"/>
      <c r="R3814" s="63"/>
      <c r="S3814" s="63"/>
      <c r="T3814" s="63"/>
      <c r="U3814" s="63"/>
      <c r="V3814" s="63"/>
      <c r="W3814" s="63"/>
      <c r="X3814" s="63"/>
      <c r="Y3814" s="63"/>
      <c r="Z3814" s="62">
        <v>75</v>
      </c>
      <c r="AA3814" s="62">
        <v>791</v>
      </c>
      <c r="AB3814" s="62">
        <v>4.3899999999999997</v>
      </c>
      <c r="AC3814" s="62">
        <v>5</v>
      </c>
    </row>
    <row r="3815" spans="1:29" x14ac:dyDescent="0.25">
      <c r="A3815" s="61" t="s">
        <v>130</v>
      </c>
      <c r="B3815" s="61" t="s">
        <v>131</v>
      </c>
      <c r="C3815" s="62">
        <v>2010</v>
      </c>
      <c r="D3815" s="61" t="s">
        <v>313</v>
      </c>
      <c r="E3815" s="62">
        <v>29</v>
      </c>
      <c r="F3815" s="62">
        <v>118171</v>
      </c>
      <c r="G3815" s="62">
        <v>16476</v>
      </c>
      <c r="H3815" s="62">
        <v>47.34</v>
      </c>
      <c r="I3815" s="62">
        <v>4074.86</v>
      </c>
      <c r="J3815" s="62">
        <v>109899.03</v>
      </c>
      <c r="K3815" s="62">
        <v>7299.71</v>
      </c>
      <c r="L3815" s="62">
        <v>12511</v>
      </c>
      <c r="M3815" s="62">
        <v>35.950000000000003</v>
      </c>
      <c r="N3815" s="62">
        <v>251.71</v>
      </c>
      <c r="O3815" s="62">
        <v>88029.38</v>
      </c>
      <c r="P3815" s="63"/>
      <c r="Q3815" s="63"/>
      <c r="R3815" s="63"/>
      <c r="S3815" s="63"/>
      <c r="T3815" s="63"/>
      <c r="U3815" s="63"/>
      <c r="V3815" s="63"/>
      <c r="W3815" s="63"/>
      <c r="X3815" s="63"/>
      <c r="Y3815" s="63"/>
      <c r="Z3815" s="62">
        <v>870</v>
      </c>
      <c r="AA3815" s="62">
        <v>5328</v>
      </c>
      <c r="AB3815" s="62">
        <v>15.31</v>
      </c>
      <c r="AC3815" s="62">
        <v>30</v>
      </c>
    </row>
    <row r="3816" spans="1:29" x14ac:dyDescent="0.25">
      <c r="A3816" s="61" t="s">
        <v>424</v>
      </c>
      <c r="B3816" s="61" t="s">
        <v>425</v>
      </c>
      <c r="C3816" s="62">
        <v>2018</v>
      </c>
      <c r="D3816" s="61" t="s">
        <v>75</v>
      </c>
      <c r="E3816" s="62">
        <v>8</v>
      </c>
      <c r="F3816" s="62">
        <v>8035</v>
      </c>
      <c r="G3816" s="62">
        <v>2357</v>
      </c>
      <c r="H3816" s="62">
        <v>24.55</v>
      </c>
      <c r="I3816" s="62">
        <v>1004.38</v>
      </c>
      <c r="J3816" s="62">
        <v>7472.55</v>
      </c>
      <c r="K3816" s="62">
        <v>0</v>
      </c>
      <c r="L3816" s="63"/>
      <c r="M3816" s="63"/>
      <c r="N3816" s="63"/>
      <c r="O3816" s="63"/>
      <c r="P3816" s="63"/>
      <c r="Q3816" s="63"/>
      <c r="R3816" s="63"/>
      <c r="S3816" s="63"/>
      <c r="T3816" s="63"/>
      <c r="U3816" s="63"/>
      <c r="V3816" s="63"/>
      <c r="W3816" s="63"/>
      <c r="X3816" s="63"/>
      <c r="Y3816" s="63"/>
      <c r="Z3816" s="62">
        <v>22100</v>
      </c>
      <c r="AA3816" s="62">
        <v>2233</v>
      </c>
      <c r="AB3816" s="62">
        <v>23.26</v>
      </c>
      <c r="AC3816" s="62">
        <v>2762.5</v>
      </c>
    </row>
    <row r="3817" spans="1:29" ht="30" x14ac:dyDescent="0.25">
      <c r="A3817" s="61" t="s">
        <v>350</v>
      </c>
      <c r="B3817" s="61" t="s">
        <v>351</v>
      </c>
      <c r="C3817" s="62">
        <v>2012</v>
      </c>
      <c r="D3817" s="61" t="s">
        <v>75</v>
      </c>
      <c r="E3817" s="62">
        <v>7</v>
      </c>
      <c r="F3817" s="62">
        <v>7136</v>
      </c>
      <c r="G3817" s="62">
        <v>1293</v>
      </c>
      <c r="H3817" s="62">
        <v>15.39</v>
      </c>
      <c r="I3817" s="62">
        <v>1019.43</v>
      </c>
      <c r="J3817" s="62">
        <v>6636.48</v>
      </c>
      <c r="K3817" s="62">
        <v>0</v>
      </c>
      <c r="L3817" s="63"/>
      <c r="M3817" s="63"/>
      <c r="N3817" s="63"/>
      <c r="O3817" s="63"/>
      <c r="P3817" s="63"/>
      <c r="Q3817" s="63"/>
      <c r="R3817" s="63"/>
      <c r="S3817" s="63"/>
      <c r="T3817" s="63"/>
      <c r="U3817" s="63"/>
      <c r="V3817" s="63"/>
      <c r="W3817" s="63"/>
      <c r="X3817" s="63"/>
      <c r="Y3817" s="63"/>
      <c r="Z3817" s="62">
        <v>16024.06</v>
      </c>
      <c r="AA3817" s="62">
        <v>3736</v>
      </c>
      <c r="AB3817" s="62">
        <v>44.48</v>
      </c>
      <c r="AC3817" s="62">
        <v>2289.15</v>
      </c>
    </row>
    <row r="3818" spans="1:29" ht="30" x14ac:dyDescent="0.25">
      <c r="A3818" s="61" t="s">
        <v>367</v>
      </c>
      <c r="B3818" s="61" t="s">
        <v>368</v>
      </c>
      <c r="C3818" s="62">
        <v>2007</v>
      </c>
      <c r="D3818" s="61" t="s">
        <v>78</v>
      </c>
      <c r="E3818" s="62">
        <v>50</v>
      </c>
      <c r="F3818" s="62">
        <v>115115</v>
      </c>
      <c r="G3818" s="62">
        <v>20653</v>
      </c>
      <c r="H3818" s="62">
        <v>34.42</v>
      </c>
      <c r="I3818" s="62">
        <v>2302.3000000000002</v>
      </c>
      <c r="J3818" s="62">
        <v>107056.95</v>
      </c>
      <c r="K3818" s="62">
        <v>5176.53</v>
      </c>
      <c r="L3818" s="62">
        <v>45705</v>
      </c>
      <c r="M3818" s="62">
        <v>76.180000000000007</v>
      </c>
      <c r="N3818" s="62">
        <v>103.53</v>
      </c>
      <c r="O3818" s="62">
        <v>62425.3</v>
      </c>
      <c r="P3818" s="63"/>
      <c r="Q3818" s="63"/>
      <c r="R3818" s="63"/>
      <c r="S3818" s="63"/>
      <c r="T3818" s="63"/>
      <c r="U3818" s="63"/>
      <c r="V3818" s="63"/>
      <c r="W3818" s="63"/>
      <c r="X3818" s="63"/>
      <c r="Y3818" s="63"/>
      <c r="Z3818" s="62">
        <v>201367</v>
      </c>
      <c r="AA3818" s="62">
        <v>15737</v>
      </c>
      <c r="AB3818" s="62">
        <v>26.23</v>
      </c>
      <c r="AC3818" s="62">
        <v>4027.34</v>
      </c>
    </row>
    <row r="3819" spans="1:29" ht="45" x14ac:dyDescent="0.25">
      <c r="A3819" s="61" t="s">
        <v>326</v>
      </c>
      <c r="B3819" s="61" t="s">
        <v>327</v>
      </c>
      <c r="C3819" s="62">
        <v>2007</v>
      </c>
      <c r="D3819" s="61" t="s">
        <v>86</v>
      </c>
      <c r="E3819" s="62">
        <v>20</v>
      </c>
      <c r="F3819" s="63"/>
      <c r="G3819" s="63"/>
      <c r="H3819" s="63"/>
      <c r="I3819" s="63"/>
      <c r="J3819" s="63"/>
      <c r="K3819" s="62">
        <v>0</v>
      </c>
      <c r="L3819" s="63"/>
      <c r="M3819" s="63"/>
      <c r="N3819" s="63"/>
      <c r="O3819" s="63"/>
      <c r="P3819" s="63"/>
      <c r="Q3819" s="63"/>
      <c r="R3819" s="63"/>
      <c r="S3819" s="63"/>
      <c r="T3819" s="63"/>
      <c r="U3819" s="63"/>
      <c r="V3819" s="63"/>
      <c r="W3819" s="63"/>
      <c r="X3819" s="63"/>
      <c r="Y3819" s="63"/>
      <c r="Z3819" s="62">
        <v>289.42</v>
      </c>
      <c r="AA3819" s="62">
        <v>10833</v>
      </c>
      <c r="AB3819" s="62">
        <v>45.14</v>
      </c>
      <c r="AC3819" s="62">
        <v>14.47</v>
      </c>
    </row>
    <row r="3820" spans="1:29" x14ac:dyDescent="0.25">
      <c r="A3820" s="61" t="s">
        <v>163</v>
      </c>
      <c r="B3820" s="61" t="s">
        <v>164</v>
      </c>
      <c r="C3820" s="62">
        <v>2008</v>
      </c>
      <c r="D3820" s="61" t="s">
        <v>72</v>
      </c>
      <c r="E3820" s="62">
        <v>104</v>
      </c>
      <c r="F3820" s="62">
        <v>794703</v>
      </c>
      <c r="G3820" s="62">
        <v>131928</v>
      </c>
      <c r="H3820" s="62">
        <v>105.71</v>
      </c>
      <c r="I3820" s="62">
        <v>7641.38</v>
      </c>
      <c r="J3820" s="62">
        <v>739073.79</v>
      </c>
      <c r="K3820" s="62">
        <v>0</v>
      </c>
      <c r="L3820" s="63"/>
      <c r="M3820" s="63"/>
      <c r="N3820" s="63"/>
      <c r="O3820" s="63"/>
      <c r="P3820" s="63"/>
      <c r="Q3820" s="63"/>
      <c r="R3820" s="63"/>
      <c r="S3820" s="63"/>
      <c r="T3820" s="63"/>
      <c r="U3820" s="63"/>
      <c r="V3820" s="63"/>
      <c r="W3820" s="63"/>
      <c r="X3820" s="63"/>
      <c r="Y3820" s="63"/>
      <c r="Z3820" s="62">
        <v>994894</v>
      </c>
      <c r="AA3820" s="62">
        <v>66746</v>
      </c>
      <c r="AB3820" s="62">
        <v>53.48</v>
      </c>
      <c r="AC3820" s="62">
        <v>9566.2900000000009</v>
      </c>
    </row>
    <row r="3821" spans="1:29" ht="30" x14ac:dyDescent="0.25">
      <c r="A3821" s="61" t="s">
        <v>287</v>
      </c>
      <c r="B3821" s="61" t="s">
        <v>288</v>
      </c>
      <c r="C3821" s="62">
        <v>2012</v>
      </c>
      <c r="D3821" s="61" t="s">
        <v>75</v>
      </c>
      <c r="E3821" s="62">
        <v>10</v>
      </c>
      <c r="F3821" s="62">
        <v>772</v>
      </c>
      <c r="G3821" s="62">
        <v>91</v>
      </c>
      <c r="H3821" s="62">
        <v>0.76</v>
      </c>
      <c r="I3821" s="62">
        <v>77.2</v>
      </c>
      <c r="J3821" s="62">
        <v>717.96</v>
      </c>
      <c r="K3821" s="62">
        <v>0</v>
      </c>
      <c r="L3821" s="63"/>
      <c r="M3821" s="63"/>
      <c r="N3821" s="63"/>
      <c r="O3821" s="63"/>
      <c r="P3821" s="63"/>
      <c r="Q3821" s="63"/>
      <c r="R3821" s="63"/>
      <c r="S3821" s="63"/>
      <c r="T3821" s="63"/>
      <c r="U3821" s="63"/>
      <c r="V3821" s="63"/>
      <c r="W3821" s="63"/>
      <c r="X3821" s="63"/>
      <c r="Y3821" s="63"/>
      <c r="Z3821" s="62">
        <v>78126</v>
      </c>
      <c r="AA3821" s="62">
        <v>4679</v>
      </c>
      <c r="AB3821" s="62">
        <v>38.99</v>
      </c>
      <c r="AC3821" s="62">
        <v>7812.6</v>
      </c>
    </row>
    <row r="3822" spans="1:29" x14ac:dyDescent="0.25">
      <c r="A3822" s="61" t="s">
        <v>338</v>
      </c>
      <c r="B3822" s="61" t="s">
        <v>339</v>
      </c>
      <c r="C3822" s="62">
        <v>2016</v>
      </c>
      <c r="D3822" s="61" t="s">
        <v>78</v>
      </c>
      <c r="E3822" s="62">
        <v>36</v>
      </c>
      <c r="F3822" s="62">
        <v>89905</v>
      </c>
      <c r="G3822" s="62">
        <v>18820</v>
      </c>
      <c r="H3822" s="62">
        <v>43.56</v>
      </c>
      <c r="I3822" s="62">
        <v>2497.36</v>
      </c>
      <c r="J3822" s="62">
        <v>83611.649999999994</v>
      </c>
      <c r="K3822" s="62">
        <v>23048.5</v>
      </c>
      <c r="L3822" s="62">
        <v>20413</v>
      </c>
      <c r="M3822" s="62">
        <v>47.25</v>
      </c>
      <c r="N3822" s="62">
        <v>640.24</v>
      </c>
      <c r="O3822" s="62">
        <v>277948.74</v>
      </c>
      <c r="P3822" s="63"/>
      <c r="Q3822" s="63"/>
      <c r="R3822" s="63"/>
      <c r="S3822" s="63"/>
      <c r="T3822" s="63"/>
      <c r="U3822" s="63"/>
      <c r="V3822" s="63"/>
      <c r="W3822" s="63"/>
      <c r="X3822" s="63"/>
      <c r="Y3822" s="63"/>
      <c r="Z3822" s="62">
        <v>647.37</v>
      </c>
      <c r="AA3822" s="62">
        <v>12150</v>
      </c>
      <c r="AB3822" s="62">
        <v>28.13</v>
      </c>
      <c r="AC3822" s="62">
        <v>17.98</v>
      </c>
    </row>
    <row r="3823" spans="1:29" ht="30" x14ac:dyDescent="0.25">
      <c r="A3823" s="61" t="s">
        <v>269</v>
      </c>
      <c r="B3823" s="61" t="s">
        <v>270</v>
      </c>
      <c r="C3823" s="62">
        <v>2013</v>
      </c>
      <c r="D3823" s="61" t="s">
        <v>150</v>
      </c>
      <c r="E3823" s="62">
        <v>22</v>
      </c>
      <c r="F3823" s="63"/>
      <c r="G3823" s="63"/>
      <c r="H3823" s="63"/>
      <c r="I3823" s="63"/>
      <c r="J3823" s="63"/>
      <c r="K3823" s="62">
        <v>0</v>
      </c>
      <c r="L3823" s="63"/>
      <c r="M3823" s="63"/>
      <c r="N3823" s="63"/>
      <c r="O3823" s="63"/>
      <c r="P3823" s="63"/>
      <c r="Q3823" s="63"/>
      <c r="R3823" s="63"/>
      <c r="S3823" s="63"/>
      <c r="T3823" s="63"/>
      <c r="U3823" s="63"/>
      <c r="V3823" s="63"/>
      <c r="W3823" s="63"/>
      <c r="X3823" s="63"/>
      <c r="Y3823" s="63"/>
      <c r="Z3823" s="62">
        <v>0</v>
      </c>
      <c r="AA3823" s="63"/>
      <c r="AB3823" s="63"/>
      <c r="AC3823" s="62">
        <v>0</v>
      </c>
    </row>
    <row r="3824" spans="1:29" x14ac:dyDescent="0.25">
      <c r="A3824" s="61" t="s">
        <v>102</v>
      </c>
      <c r="B3824" s="61" t="s">
        <v>103</v>
      </c>
      <c r="C3824" s="62">
        <v>2004</v>
      </c>
      <c r="D3824" s="61" t="s">
        <v>419</v>
      </c>
      <c r="E3824" s="62">
        <v>24</v>
      </c>
      <c r="F3824" s="62">
        <v>189247</v>
      </c>
      <c r="G3824" s="62">
        <v>22719</v>
      </c>
      <c r="H3824" s="62">
        <v>78.89</v>
      </c>
      <c r="I3824" s="62">
        <v>7885.29</v>
      </c>
      <c r="J3824" s="62">
        <v>175999.71</v>
      </c>
      <c r="K3824" s="62">
        <v>6584.87</v>
      </c>
      <c r="L3824" s="62">
        <v>8399</v>
      </c>
      <c r="M3824" s="62">
        <v>29.16</v>
      </c>
      <c r="N3824" s="62">
        <v>274.37</v>
      </c>
      <c r="O3824" s="62">
        <v>79408.91</v>
      </c>
      <c r="P3824" s="63"/>
      <c r="Q3824" s="63"/>
      <c r="R3824" s="63"/>
      <c r="S3824" s="63"/>
      <c r="T3824" s="63"/>
      <c r="U3824" s="63"/>
      <c r="V3824" s="63"/>
      <c r="W3824" s="63"/>
      <c r="X3824" s="63"/>
      <c r="Y3824" s="63"/>
      <c r="Z3824" s="62">
        <v>765</v>
      </c>
      <c r="AA3824" s="62">
        <v>8179</v>
      </c>
      <c r="AB3824" s="62">
        <v>28.4</v>
      </c>
      <c r="AC3824" s="62">
        <v>31.88</v>
      </c>
    </row>
    <row r="3825" spans="1:29" x14ac:dyDescent="0.25">
      <c r="A3825" s="61" t="s">
        <v>484</v>
      </c>
      <c r="B3825" s="61" t="s">
        <v>485</v>
      </c>
      <c r="C3825" s="62">
        <v>2015</v>
      </c>
      <c r="D3825" s="61" t="s">
        <v>86</v>
      </c>
      <c r="E3825" s="62">
        <v>28</v>
      </c>
      <c r="F3825" s="62">
        <v>483</v>
      </c>
      <c r="G3825" s="62">
        <v>179</v>
      </c>
      <c r="H3825" s="62">
        <v>0.53</v>
      </c>
      <c r="I3825" s="62">
        <v>17.25</v>
      </c>
      <c r="J3825" s="62">
        <v>449.19</v>
      </c>
      <c r="K3825" s="62">
        <v>18009.7</v>
      </c>
      <c r="L3825" s="62">
        <v>28002</v>
      </c>
      <c r="M3825" s="62">
        <v>83.34</v>
      </c>
      <c r="N3825" s="62">
        <v>643.20000000000005</v>
      </c>
      <c r="O3825" s="62">
        <v>217184.37</v>
      </c>
      <c r="P3825" s="63"/>
      <c r="Q3825" s="63"/>
      <c r="R3825" s="63"/>
      <c r="S3825" s="63"/>
      <c r="T3825" s="63"/>
      <c r="U3825" s="63"/>
      <c r="V3825" s="63"/>
      <c r="W3825" s="63"/>
      <c r="X3825" s="63"/>
      <c r="Y3825" s="63"/>
      <c r="Z3825" s="62">
        <v>1645</v>
      </c>
      <c r="AA3825" s="62">
        <v>15503</v>
      </c>
      <c r="AB3825" s="62">
        <v>46.14</v>
      </c>
      <c r="AC3825" s="62">
        <v>58.75</v>
      </c>
    </row>
    <row r="3826" spans="1:29" ht="30" x14ac:dyDescent="0.25">
      <c r="A3826" s="61" t="s">
        <v>182</v>
      </c>
      <c r="B3826" s="61" t="s">
        <v>183</v>
      </c>
      <c r="C3826" s="62">
        <v>2005</v>
      </c>
      <c r="D3826" s="61" t="s">
        <v>78</v>
      </c>
      <c r="E3826" s="62">
        <v>29</v>
      </c>
      <c r="F3826" s="62">
        <v>65323</v>
      </c>
      <c r="G3826" s="62">
        <v>8614</v>
      </c>
      <c r="H3826" s="62">
        <v>24.75</v>
      </c>
      <c r="I3826" s="62">
        <v>2252.52</v>
      </c>
      <c r="J3826" s="62">
        <v>60750.39</v>
      </c>
      <c r="K3826" s="62">
        <v>14987.39</v>
      </c>
      <c r="L3826" s="62">
        <v>23622</v>
      </c>
      <c r="M3826" s="62">
        <v>67.88</v>
      </c>
      <c r="N3826" s="62">
        <v>516.80999999999995</v>
      </c>
      <c r="O3826" s="62">
        <v>180737.44</v>
      </c>
      <c r="P3826" s="63"/>
      <c r="Q3826" s="63"/>
      <c r="R3826" s="63"/>
      <c r="S3826" s="63"/>
      <c r="T3826" s="63"/>
      <c r="U3826" s="63"/>
      <c r="V3826" s="63"/>
      <c r="W3826" s="63"/>
      <c r="X3826" s="63"/>
      <c r="Y3826" s="63"/>
      <c r="Z3826" s="62">
        <v>91589</v>
      </c>
      <c r="AA3826" s="62">
        <v>5271</v>
      </c>
      <c r="AB3826" s="62">
        <v>15.15</v>
      </c>
      <c r="AC3826" s="62">
        <v>3158.24</v>
      </c>
    </row>
    <row r="3827" spans="1:29" ht="30" x14ac:dyDescent="0.25">
      <c r="A3827" s="61" t="s">
        <v>247</v>
      </c>
      <c r="B3827" s="61" t="s">
        <v>248</v>
      </c>
      <c r="C3827" s="62">
        <v>2007</v>
      </c>
      <c r="D3827" s="61" t="s">
        <v>75</v>
      </c>
      <c r="E3827" s="62">
        <v>4</v>
      </c>
      <c r="F3827" s="63"/>
      <c r="G3827" s="63"/>
      <c r="H3827" s="63"/>
      <c r="I3827" s="63"/>
      <c r="J3827" s="63"/>
      <c r="K3827" s="62">
        <v>0</v>
      </c>
      <c r="L3827" s="63"/>
      <c r="M3827" s="63"/>
      <c r="N3827" s="63"/>
      <c r="O3827" s="63"/>
      <c r="P3827" s="63"/>
      <c r="Q3827" s="63"/>
      <c r="R3827" s="63"/>
      <c r="S3827" s="63"/>
      <c r="T3827" s="63"/>
      <c r="U3827" s="63"/>
      <c r="V3827" s="63"/>
      <c r="W3827" s="63"/>
      <c r="X3827" s="63"/>
      <c r="Y3827" s="63"/>
      <c r="Z3827" s="62">
        <v>65</v>
      </c>
      <c r="AA3827" s="62">
        <v>2791</v>
      </c>
      <c r="AB3827" s="62">
        <v>58.15</v>
      </c>
      <c r="AC3827" s="62">
        <v>16.25</v>
      </c>
    </row>
    <row r="3828" spans="1:29" ht="30" x14ac:dyDescent="0.25">
      <c r="A3828" s="61" t="s">
        <v>378</v>
      </c>
      <c r="B3828" s="61" t="s">
        <v>379</v>
      </c>
      <c r="C3828" s="62">
        <v>2013</v>
      </c>
      <c r="D3828" s="61" t="s">
        <v>99</v>
      </c>
      <c r="E3828" s="62">
        <v>37</v>
      </c>
      <c r="F3828" s="62">
        <v>286150</v>
      </c>
      <c r="G3828" s="62">
        <v>42966</v>
      </c>
      <c r="H3828" s="62">
        <v>96.77</v>
      </c>
      <c r="I3828" s="62">
        <v>7733.78</v>
      </c>
      <c r="J3828" s="62">
        <v>266119.5</v>
      </c>
      <c r="K3828" s="62">
        <v>0</v>
      </c>
      <c r="L3828" s="63"/>
      <c r="M3828" s="63"/>
      <c r="N3828" s="63"/>
      <c r="O3828" s="63"/>
      <c r="P3828" s="63"/>
      <c r="Q3828" s="63"/>
      <c r="R3828" s="63"/>
      <c r="S3828" s="63"/>
      <c r="T3828" s="63"/>
      <c r="U3828" s="63"/>
      <c r="V3828" s="63"/>
      <c r="W3828" s="63"/>
      <c r="X3828" s="63"/>
      <c r="Y3828" s="63"/>
      <c r="Z3828" s="62">
        <v>54735</v>
      </c>
      <c r="AA3828" s="62">
        <v>7352</v>
      </c>
      <c r="AB3828" s="62">
        <v>16.559999999999999</v>
      </c>
      <c r="AC3828" s="62">
        <v>1479.32</v>
      </c>
    </row>
    <row r="3829" spans="1:29" x14ac:dyDescent="0.25">
      <c r="A3829" s="61" t="s">
        <v>420</v>
      </c>
      <c r="B3829" s="61" t="s">
        <v>421</v>
      </c>
      <c r="C3829" s="62">
        <v>2005</v>
      </c>
      <c r="D3829" s="61" t="s">
        <v>297</v>
      </c>
      <c r="E3829" s="62">
        <v>64</v>
      </c>
      <c r="F3829" s="62">
        <v>5692</v>
      </c>
      <c r="G3829" s="62">
        <v>1195</v>
      </c>
      <c r="H3829" s="62">
        <v>1.56</v>
      </c>
      <c r="I3829" s="62">
        <v>88.94</v>
      </c>
      <c r="J3829" s="62">
        <v>5293.56</v>
      </c>
      <c r="K3829" s="62">
        <v>80.5</v>
      </c>
      <c r="L3829" s="62">
        <v>140</v>
      </c>
      <c r="M3829" s="62">
        <v>0.18</v>
      </c>
      <c r="N3829" s="62">
        <v>1.26</v>
      </c>
      <c r="O3829" s="62">
        <v>970.83</v>
      </c>
      <c r="P3829" s="63"/>
      <c r="Q3829" s="63"/>
      <c r="R3829" s="63"/>
      <c r="S3829" s="63"/>
      <c r="T3829" s="63"/>
      <c r="U3829" s="63"/>
      <c r="V3829" s="63"/>
      <c r="W3829" s="63"/>
      <c r="X3829" s="63"/>
      <c r="Y3829" s="63"/>
      <c r="Z3829" s="62">
        <v>0</v>
      </c>
      <c r="AA3829" s="63"/>
      <c r="AB3829" s="63"/>
      <c r="AC3829" s="62">
        <v>0</v>
      </c>
    </row>
    <row r="3830" spans="1:29" x14ac:dyDescent="0.25">
      <c r="A3830" s="61" t="s">
        <v>369</v>
      </c>
      <c r="B3830" s="61" t="s">
        <v>370</v>
      </c>
      <c r="C3830" s="62">
        <v>2014</v>
      </c>
      <c r="D3830" s="61" t="s">
        <v>78</v>
      </c>
      <c r="E3830" s="62">
        <v>64</v>
      </c>
      <c r="F3830" s="62">
        <v>631774</v>
      </c>
      <c r="G3830" s="62">
        <v>94817</v>
      </c>
      <c r="H3830" s="62">
        <v>123.46</v>
      </c>
      <c r="I3830" s="62">
        <v>9871.4699999999993</v>
      </c>
      <c r="J3830" s="62">
        <v>587549.81999999995</v>
      </c>
      <c r="K3830" s="62">
        <v>0</v>
      </c>
      <c r="L3830" s="63"/>
      <c r="M3830" s="63"/>
      <c r="N3830" s="63"/>
      <c r="O3830" s="63"/>
      <c r="P3830" s="63"/>
      <c r="Q3830" s="63"/>
      <c r="R3830" s="63"/>
      <c r="S3830" s="63"/>
      <c r="T3830" s="63"/>
      <c r="U3830" s="63"/>
      <c r="V3830" s="63"/>
      <c r="W3830" s="63"/>
      <c r="X3830" s="63"/>
      <c r="Y3830" s="63"/>
      <c r="Z3830" s="62">
        <v>1482.65</v>
      </c>
      <c r="AA3830" s="62">
        <v>11489</v>
      </c>
      <c r="AB3830" s="62">
        <v>14.96</v>
      </c>
      <c r="AC3830" s="62">
        <v>23.17</v>
      </c>
    </row>
    <row r="3831" spans="1:29" x14ac:dyDescent="0.25">
      <c r="A3831" s="61" t="s">
        <v>376</v>
      </c>
      <c r="B3831" s="61" t="s">
        <v>377</v>
      </c>
      <c r="C3831" s="62">
        <v>2008</v>
      </c>
      <c r="D3831" s="61" t="s">
        <v>86</v>
      </c>
      <c r="E3831" s="62">
        <v>56</v>
      </c>
      <c r="F3831" s="62">
        <v>332552</v>
      </c>
      <c r="G3831" s="62">
        <v>50086</v>
      </c>
      <c r="H3831" s="62">
        <v>74.53</v>
      </c>
      <c r="I3831" s="62">
        <v>5938.43</v>
      </c>
      <c r="J3831" s="62">
        <v>309273.36</v>
      </c>
      <c r="K3831" s="62">
        <v>66750.73</v>
      </c>
      <c r="L3831" s="62">
        <v>56255</v>
      </c>
      <c r="M3831" s="62">
        <v>83.71</v>
      </c>
      <c r="N3831" s="62">
        <v>1191.98</v>
      </c>
      <c r="O3831" s="62">
        <v>804967.05</v>
      </c>
      <c r="P3831" s="63"/>
      <c r="Q3831" s="63"/>
      <c r="R3831" s="63"/>
      <c r="S3831" s="63"/>
      <c r="T3831" s="63"/>
      <c r="U3831" s="63"/>
      <c r="V3831" s="63"/>
      <c r="W3831" s="63"/>
      <c r="X3831" s="63"/>
      <c r="Y3831" s="63"/>
      <c r="Z3831" s="62">
        <v>606610</v>
      </c>
      <c r="AA3831" s="62">
        <v>34458</v>
      </c>
      <c r="AB3831" s="62">
        <v>51.28</v>
      </c>
      <c r="AC3831" s="62">
        <v>10832.32</v>
      </c>
    </row>
    <row r="3832" spans="1:29" ht="30" x14ac:dyDescent="0.25">
      <c r="A3832" s="61" t="s">
        <v>239</v>
      </c>
      <c r="B3832" s="61" t="s">
        <v>240</v>
      </c>
      <c r="C3832" s="62">
        <v>2008</v>
      </c>
      <c r="D3832" s="61" t="s">
        <v>99</v>
      </c>
      <c r="E3832" s="62">
        <v>40</v>
      </c>
      <c r="F3832" s="62">
        <v>97020</v>
      </c>
      <c r="G3832" s="62">
        <v>15850</v>
      </c>
      <c r="H3832" s="62">
        <v>33.020000000000003</v>
      </c>
      <c r="I3832" s="62">
        <v>2425.5</v>
      </c>
      <c r="J3832" s="62">
        <v>90228.6</v>
      </c>
      <c r="K3832" s="62">
        <v>25971</v>
      </c>
      <c r="L3832" s="62">
        <v>38770</v>
      </c>
      <c r="M3832" s="62">
        <v>80.77</v>
      </c>
      <c r="N3832" s="62">
        <v>649.28</v>
      </c>
      <c r="O3832" s="62">
        <v>313192.08</v>
      </c>
      <c r="P3832" s="63"/>
      <c r="Q3832" s="63"/>
      <c r="R3832" s="63"/>
      <c r="S3832" s="63"/>
      <c r="T3832" s="63"/>
      <c r="U3832" s="63"/>
      <c r="V3832" s="63"/>
      <c r="W3832" s="63"/>
      <c r="X3832" s="63"/>
      <c r="Y3832" s="63"/>
      <c r="Z3832" s="62">
        <v>1.19</v>
      </c>
      <c r="AA3832" s="62">
        <v>5855</v>
      </c>
      <c r="AB3832" s="62">
        <v>12.2</v>
      </c>
      <c r="AC3832" s="62">
        <v>0.03</v>
      </c>
    </row>
    <row r="3833" spans="1:29" x14ac:dyDescent="0.25">
      <c r="A3833" s="61" t="s">
        <v>157</v>
      </c>
      <c r="B3833" s="61" t="s">
        <v>158</v>
      </c>
      <c r="C3833" s="62">
        <v>2005</v>
      </c>
      <c r="D3833" s="61" t="s">
        <v>75</v>
      </c>
      <c r="E3833" s="62">
        <v>12</v>
      </c>
      <c r="F3833" s="63"/>
      <c r="G3833" s="63"/>
      <c r="H3833" s="63"/>
      <c r="I3833" s="63"/>
      <c r="J3833" s="63"/>
      <c r="K3833" s="62">
        <v>0</v>
      </c>
      <c r="L3833" s="63"/>
      <c r="M3833" s="63"/>
      <c r="N3833" s="63"/>
      <c r="O3833" s="63"/>
      <c r="P3833" s="63"/>
      <c r="Q3833" s="63"/>
      <c r="R3833" s="63"/>
      <c r="S3833" s="63"/>
      <c r="T3833" s="63"/>
      <c r="U3833" s="63"/>
      <c r="V3833" s="63"/>
      <c r="W3833" s="63"/>
      <c r="X3833" s="63"/>
      <c r="Y3833" s="63"/>
      <c r="Z3833" s="62">
        <v>49241.66</v>
      </c>
      <c r="AA3833" s="62">
        <v>2573</v>
      </c>
      <c r="AB3833" s="62">
        <v>17.87</v>
      </c>
      <c r="AC3833" s="62">
        <v>4103.47</v>
      </c>
    </row>
    <row r="3834" spans="1:29" ht="30" x14ac:dyDescent="0.25">
      <c r="A3834" s="61" t="s">
        <v>100</v>
      </c>
      <c r="B3834" s="61" t="s">
        <v>101</v>
      </c>
      <c r="C3834" s="62">
        <v>2013</v>
      </c>
      <c r="D3834" s="61" t="s">
        <v>75</v>
      </c>
      <c r="E3834" s="62">
        <v>10</v>
      </c>
      <c r="F3834" s="62">
        <v>1036</v>
      </c>
      <c r="G3834" s="62">
        <v>764</v>
      </c>
      <c r="H3834" s="62">
        <v>6.37</v>
      </c>
      <c r="I3834" s="62">
        <v>103.6</v>
      </c>
      <c r="J3834" s="62">
        <v>963.48</v>
      </c>
      <c r="K3834" s="62">
        <v>0</v>
      </c>
      <c r="L3834" s="63"/>
      <c r="M3834" s="63"/>
      <c r="N3834" s="63"/>
      <c r="O3834" s="63"/>
      <c r="P3834" s="63"/>
      <c r="Q3834" s="63"/>
      <c r="R3834" s="63"/>
      <c r="S3834" s="63"/>
      <c r="T3834" s="63"/>
      <c r="U3834" s="63"/>
      <c r="V3834" s="63"/>
      <c r="W3834" s="63"/>
      <c r="X3834" s="63"/>
      <c r="Y3834" s="63"/>
      <c r="Z3834" s="62">
        <v>46000</v>
      </c>
      <c r="AA3834" s="62">
        <v>4211</v>
      </c>
      <c r="AB3834" s="62">
        <v>35.090000000000003</v>
      </c>
      <c r="AC3834" s="62">
        <v>4600</v>
      </c>
    </row>
    <row r="3835" spans="1:29" ht="30" x14ac:dyDescent="0.25">
      <c r="A3835" s="61" t="s">
        <v>516</v>
      </c>
      <c r="B3835" s="61" t="s">
        <v>517</v>
      </c>
      <c r="C3835" s="62">
        <v>2011</v>
      </c>
      <c r="D3835" s="61" t="s">
        <v>78</v>
      </c>
      <c r="E3835" s="62">
        <v>40</v>
      </c>
      <c r="F3835" s="62">
        <v>341040</v>
      </c>
      <c r="G3835" s="62">
        <v>41569</v>
      </c>
      <c r="H3835" s="62">
        <v>86.6</v>
      </c>
      <c r="I3835" s="62">
        <v>8526</v>
      </c>
      <c r="J3835" s="62">
        <v>317167.2</v>
      </c>
      <c r="K3835" s="62">
        <v>0</v>
      </c>
      <c r="L3835" s="63"/>
      <c r="M3835" s="63"/>
      <c r="N3835" s="63"/>
      <c r="O3835" s="63"/>
      <c r="P3835" s="63"/>
      <c r="Q3835" s="63"/>
      <c r="R3835" s="63"/>
      <c r="S3835" s="63"/>
      <c r="T3835" s="63"/>
      <c r="U3835" s="63"/>
      <c r="V3835" s="63"/>
      <c r="W3835" s="63"/>
      <c r="X3835" s="63"/>
      <c r="Y3835" s="63"/>
      <c r="Z3835" s="62">
        <v>0</v>
      </c>
      <c r="AA3835" s="63"/>
      <c r="AB3835" s="63"/>
      <c r="AC3835" s="62">
        <v>0</v>
      </c>
    </row>
    <row r="3836" spans="1:29" ht="30" x14ac:dyDescent="0.25">
      <c r="A3836" s="61" t="s">
        <v>186</v>
      </c>
      <c r="B3836" s="61" t="s">
        <v>187</v>
      </c>
      <c r="C3836" s="62">
        <v>2006</v>
      </c>
      <c r="D3836" s="61" t="s">
        <v>99</v>
      </c>
      <c r="E3836" s="62">
        <v>35</v>
      </c>
      <c r="F3836" s="62">
        <v>155720</v>
      </c>
      <c r="G3836" s="62">
        <v>26105</v>
      </c>
      <c r="H3836" s="62">
        <v>62.15</v>
      </c>
      <c r="I3836" s="62">
        <v>4449.1400000000003</v>
      </c>
      <c r="J3836" s="62">
        <v>144819.6</v>
      </c>
      <c r="K3836" s="62">
        <v>3777.89</v>
      </c>
      <c r="L3836" s="62">
        <v>16151</v>
      </c>
      <c r="M3836" s="62">
        <v>38.450000000000003</v>
      </c>
      <c r="N3836" s="62">
        <v>107.94</v>
      </c>
      <c r="O3836" s="62">
        <v>45558.66</v>
      </c>
      <c r="P3836" s="63"/>
      <c r="Q3836" s="63"/>
      <c r="R3836" s="63"/>
      <c r="S3836" s="63"/>
      <c r="T3836" s="63"/>
      <c r="U3836" s="62">
        <v>11349</v>
      </c>
      <c r="V3836" s="62">
        <v>23545</v>
      </c>
      <c r="W3836" s="62">
        <v>56.06</v>
      </c>
      <c r="X3836" s="62">
        <v>324</v>
      </c>
      <c r="Y3836" s="62">
        <v>254036.02</v>
      </c>
      <c r="Z3836" s="62">
        <v>105708.15</v>
      </c>
      <c r="AA3836" s="62">
        <v>1771</v>
      </c>
      <c r="AB3836" s="62">
        <v>4.22</v>
      </c>
      <c r="AC3836" s="62">
        <v>3020.23</v>
      </c>
    </row>
    <row r="3837" spans="1:29" x14ac:dyDescent="0.25">
      <c r="A3837" s="61" t="s">
        <v>70</v>
      </c>
      <c r="B3837" s="61" t="s">
        <v>71</v>
      </c>
      <c r="C3837" s="62">
        <v>2018</v>
      </c>
      <c r="D3837" s="61" t="s">
        <v>297</v>
      </c>
      <c r="E3837" s="62">
        <v>100</v>
      </c>
      <c r="F3837" s="62">
        <v>2219</v>
      </c>
      <c r="G3837" s="62">
        <v>792</v>
      </c>
      <c r="H3837" s="62">
        <v>0.66</v>
      </c>
      <c r="I3837" s="62">
        <v>22.19</v>
      </c>
      <c r="J3837" s="62">
        <v>2063.67</v>
      </c>
      <c r="K3837" s="62">
        <v>0</v>
      </c>
      <c r="L3837" s="63"/>
      <c r="M3837" s="63"/>
      <c r="N3837" s="63"/>
      <c r="O3837" s="63"/>
      <c r="P3837" s="63"/>
      <c r="Q3837" s="63"/>
      <c r="R3837" s="63"/>
      <c r="S3837" s="63"/>
      <c r="T3837" s="63"/>
      <c r="U3837" s="63"/>
      <c r="V3837" s="63"/>
      <c r="W3837" s="63"/>
      <c r="X3837" s="63"/>
      <c r="Y3837" s="63"/>
      <c r="Z3837" s="62">
        <v>0</v>
      </c>
      <c r="AA3837" s="63"/>
      <c r="AB3837" s="63"/>
      <c r="AC3837" s="62">
        <v>0</v>
      </c>
    </row>
    <row r="3838" spans="1:29" x14ac:dyDescent="0.25">
      <c r="A3838" s="61" t="s">
        <v>409</v>
      </c>
      <c r="B3838" s="61" t="s">
        <v>410</v>
      </c>
      <c r="C3838" s="62">
        <v>2010</v>
      </c>
      <c r="D3838" s="61" t="s">
        <v>86</v>
      </c>
      <c r="E3838" s="62">
        <v>16</v>
      </c>
      <c r="F3838" s="62">
        <v>34085</v>
      </c>
      <c r="G3838" s="62">
        <v>6106</v>
      </c>
      <c r="H3838" s="62">
        <v>31.8</v>
      </c>
      <c r="I3838" s="62">
        <v>2130.31</v>
      </c>
      <c r="J3838" s="62">
        <v>31699.05</v>
      </c>
      <c r="K3838" s="62">
        <v>0</v>
      </c>
      <c r="L3838" s="63"/>
      <c r="M3838" s="63"/>
      <c r="N3838" s="63"/>
      <c r="O3838" s="63"/>
      <c r="P3838" s="63"/>
      <c r="Q3838" s="63"/>
      <c r="R3838" s="63"/>
      <c r="S3838" s="63"/>
      <c r="T3838" s="63"/>
      <c r="U3838" s="62">
        <v>1418</v>
      </c>
      <c r="V3838" s="62">
        <v>3974</v>
      </c>
      <c r="W3838" s="62">
        <v>20.7</v>
      </c>
      <c r="X3838" s="62">
        <v>88</v>
      </c>
      <c r="Y3838" s="62">
        <v>31740.51</v>
      </c>
      <c r="Z3838" s="62">
        <v>405.05</v>
      </c>
      <c r="AA3838" s="62">
        <v>2104</v>
      </c>
      <c r="AB3838" s="62">
        <v>10.96</v>
      </c>
      <c r="AC3838" s="62">
        <v>25.32</v>
      </c>
    </row>
    <row r="3839" spans="1:29" ht="30" x14ac:dyDescent="0.25">
      <c r="A3839" s="61" t="s">
        <v>122</v>
      </c>
      <c r="B3839" s="61" t="s">
        <v>123</v>
      </c>
      <c r="C3839" s="62">
        <v>2016</v>
      </c>
      <c r="D3839" s="61" t="s">
        <v>75</v>
      </c>
      <c r="E3839" s="62">
        <v>6</v>
      </c>
      <c r="F3839" s="62">
        <v>300</v>
      </c>
      <c r="G3839" s="62">
        <v>301</v>
      </c>
      <c r="H3839" s="62">
        <v>4.18</v>
      </c>
      <c r="I3839" s="62">
        <v>50</v>
      </c>
      <c r="J3839" s="62">
        <v>279</v>
      </c>
      <c r="K3839" s="62">
        <v>0</v>
      </c>
      <c r="L3839" s="63"/>
      <c r="M3839" s="63"/>
      <c r="N3839" s="63"/>
      <c r="O3839" s="63"/>
      <c r="P3839" s="63"/>
      <c r="Q3839" s="63"/>
      <c r="R3839" s="63"/>
      <c r="S3839" s="63"/>
      <c r="T3839" s="63"/>
      <c r="U3839" s="63"/>
      <c r="V3839" s="63"/>
      <c r="W3839" s="63"/>
      <c r="X3839" s="63"/>
      <c r="Y3839" s="63"/>
      <c r="Z3839" s="62">
        <v>231.27</v>
      </c>
      <c r="AA3839" s="62">
        <v>2387</v>
      </c>
      <c r="AB3839" s="62">
        <v>33.15</v>
      </c>
      <c r="AC3839" s="62">
        <v>38.54</v>
      </c>
    </row>
    <row r="3840" spans="1:29" x14ac:dyDescent="0.25">
      <c r="A3840" s="61" t="s">
        <v>371</v>
      </c>
      <c r="B3840" s="61" t="s">
        <v>372</v>
      </c>
      <c r="C3840" s="62">
        <v>2015</v>
      </c>
      <c r="D3840" s="61" t="s">
        <v>94</v>
      </c>
      <c r="E3840" s="62">
        <v>12</v>
      </c>
      <c r="F3840" s="63"/>
      <c r="G3840" s="63"/>
      <c r="H3840" s="63"/>
      <c r="I3840" s="63"/>
      <c r="J3840" s="63"/>
      <c r="K3840" s="62">
        <v>0</v>
      </c>
      <c r="L3840" s="63"/>
      <c r="M3840" s="63"/>
      <c r="N3840" s="63"/>
      <c r="O3840" s="63"/>
      <c r="P3840" s="63"/>
      <c r="Q3840" s="63"/>
      <c r="R3840" s="63"/>
      <c r="S3840" s="63"/>
      <c r="T3840" s="63"/>
      <c r="U3840" s="63"/>
      <c r="V3840" s="63"/>
      <c r="W3840" s="63"/>
      <c r="X3840" s="63"/>
      <c r="Y3840" s="63"/>
      <c r="Z3840" s="62">
        <v>0</v>
      </c>
      <c r="AA3840" s="63"/>
      <c r="AB3840" s="63"/>
      <c r="AC3840" s="62">
        <v>0</v>
      </c>
    </row>
    <row r="3841" spans="1:29" x14ac:dyDescent="0.25">
      <c r="A3841" s="61" t="s">
        <v>273</v>
      </c>
      <c r="B3841" s="61" t="s">
        <v>274</v>
      </c>
      <c r="C3841" s="62">
        <v>2016</v>
      </c>
      <c r="D3841" s="61" t="s">
        <v>86</v>
      </c>
      <c r="E3841" s="62">
        <v>25</v>
      </c>
      <c r="F3841" s="62">
        <v>435</v>
      </c>
      <c r="G3841" s="62">
        <v>212</v>
      </c>
      <c r="H3841" s="62">
        <v>0.71</v>
      </c>
      <c r="I3841" s="62">
        <v>17.399999999999999</v>
      </c>
      <c r="J3841" s="62">
        <v>404.55</v>
      </c>
      <c r="K3841" s="62">
        <v>0</v>
      </c>
      <c r="L3841" s="63"/>
      <c r="M3841" s="63"/>
      <c r="N3841" s="63"/>
      <c r="O3841" s="63"/>
      <c r="P3841" s="63"/>
      <c r="Q3841" s="63"/>
      <c r="R3841" s="63"/>
      <c r="S3841" s="63"/>
      <c r="T3841" s="63"/>
      <c r="U3841" s="62">
        <v>200</v>
      </c>
      <c r="V3841" s="62">
        <v>320</v>
      </c>
      <c r="W3841" s="62">
        <v>1.07</v>
      </c>
      <c r="X3841" s="62">
        <v>8</v>
      </c>
      <c r="Y3841" s="62">
        <v>4476.8</v>
      </c>
      <c r="Z3841" s="62">
        <v>1497.23</v>
      </c>
      <c r="AA3841" s="62">
        <v>9486</v>
      </c>
      <c r="AB3841" s="62">
        <v>31.62</v>
      </c>
      <c r="AC3841" s="62">
        <v>59.89</v>
      </c>
    </row>
    <row r="3842" spans="1:29" ht="30" x14ac:dyDescent="0.25">
      <c r="A3842" s="61" t="s">
        <v>342</v>
      </c>
      <c r="B3842" s="61" t="s">
        <v>343</v>
      </c>
      <c r="C3842" s="62">
        <v>2006</v>
      </c>
      <c r="D3842" s="61" t="s">
        <v>94</v>
      </c>
      <c r="E3842" s="62">
        <v>12</v>
      </c>
      <c r="F3842" s="62">
        <v>93</v>
      </c>
      <c r="G3842" s="62">
        <v>21</v>
      </c>
      <c r="H3842" s="62">
        <v>0.15</v>
      </c>
      <c r="I3842" s="62">
        <v>7.75</v>
      </c>
      <c r="J3842" s="62">
        <v>86.49</v>
      </c>
      <c r="K3842" s="62">
        <v>0</v>
      </c>
      <c r="L3842" s="63"/>
      <c r="M3842" s="63"/>
      <c r="N3842" s="63"/>
      <c r="O3842" s="63"/>
      <c r="P3842" s="62">
        <v>470</v>
      </c>
      <c r="Q3842" s="62">
        <v>673</v>
      </c>
      <c r="R3842" s="62">
        <v>4.67</v>
      </c>
      <c r="S3842" s="62">
        <v>39</v>
      </c>
      <c r="T3842" s="62">
        <v>5954.43</v>
      </c>
      <c r="U3842" s="63"/>
      <c r="V3842" s="63"/>
      <c r="W3842" s="63"/>
      <c r="X3842" s="63"/>
      <c r="Y3842" s="63"/>
      <c r="Z3842" s="62">
        <v>121200</v>
      </c>
      <c r="AA3842" s="62">
        <v>8330</v>
      </c>
      <c r="AB3842" s="62">
        <v>57.85</v>
      </c>
      <c r="AC3842" s="62">
        <v>10100</v>
      </c>
    </row>
    <row r="3843" spans="1:29" ht="30" x14ac:dyDescent="0.25">
      <c r="A3843" s="61" t="s">
        <v>165</v>
      </c>
      <c r="B3843" s="61" t="s">
        <v>166</v>
      </c>
      <c r="C3843" s="62">
        <v>2015</v>
      </c>
      <c r="D3843" s="61" t="s">
        <v>75</v>
      </c>
      <c r="E3843" s="62">
        <v>4</v>
      </c>
      <c r="F3843" s="62">
        <v>45</v>
      </c>
      <c r="G3843" s="62">
        <v>55</v>
      </c>
      <c r="H3843" s="62">
        <v>1.1499999999999999</v>
      </c>
      <c r="I3843" s="62">
        <v>11.25</v>
      </c>
      <c r="J3843" s="62">
        <v>41.85</v>
      </c>
      <c r="K3843" s="62">
        <v>0</v>
      </c>
      <c r="L3843" s="63"/>
      <c r="M3843" s="63"/>
      <c r="N3843" s="63"/>
      <c r="O3843" s="63"/>
      <c r="P3843" s="63"/>
      <c r="Q3843" s="63"/>
      <c r="R3843" s="63"/>
      <c r="S3843" s="63"/>
      <c r="T3843" s="63"/>
      <c r="U3843" s="63"/>
      <c r="V3843" s="63"/>
      <c r="W3843" s="63"/>
      <c r="X3843" s="63"/>
      <c r="Y3843" s="63"/>
      <c r="Z3843" s="62">
        <v>0.52</v>
      </c>
      <c r="AA3843" s="62">
        <v>4304</v>
      </c>
      <c r="AB3843" s="62">
        <v>89.67</v>
      </c>
      <c r="AC3843" s="62">
        <v>0.13</v>
      </c>
    </row>
    <row r="3844" spans="1:29" x14ac:dyDescent="0.25">
      <c r="A3844" s="61" t="s">
        <v>371</v>
      </c>
      <c r="B3844" s="61" t="s">
        <v>372</v>
      </c>
      <c r="C3844" s="62">
        <v>2014</v>
      </c>
      <c r="D3844" s="61" t="s">
        <v>75</v>
      </c>
      <c r="E3844" s="62">
        <v>20</v>
      </c>
      <c r="F3844" s="62">
        <v>9062</v>
      </c>
      <c r="G3844" s="62">
        <v>2140</v>
      </c>
      <c r="H3844" s="62">
        <v>8.92</v>
      </c>
      <c r="I3844" s="62">
        <v>453.1</v>
      </c>
      <c r="J3844" s="62">
        <v>8427.66</v>
      </c>
      <c r="K3844" s="62">
        <v>0</v>
      </c>
      <c r="L3844" s="63"/>
      <c r="M3844" s="63"/>
      <c r="N3844" s="63"/>
      <c r="O3844" s="63"/>
      <c r="P3844" s="63"/>
      <c r="Q3844" s="63"/>
      <c r="R3844" s="63"/>
      <c r="S3844" s="63"/>
      <c r="T3844" s="63"/>
      <c r="U3844" s="63"/>
      <c r="V3844" s="63"/>
      <c r="W3844" s="63"/>
      <c r="X3844" s="63"/>
      <c r="Y3844" s="63"/>
      <c r="Z3844" s="62">
        <v>901750</v>
      </c>
      <c r="AA3844" s="62">
        <v>56643</v>
      </c>
      <c r="AB3844" s="62">
        <v>236.01</v>
      </c>
      <c r="AC3844" s="62">
        <v>45087.5</v>
      </c>
    </row>
    <row r="3845" spans="1:29" x14ac:dyDescent="0.25">
      <c r="A3845" s="61" t="s">
        <v>389</v>
      </c>
      <c r="B3845" s="61" t="s">
        <v>390</v>
      </c>
      <c r="C3845" s="62">
        <v>2008</v>
      </c>
      <c r="D3845" s="61" t="s">
        <v>75</v>
      </c>
      <c r="E3845" s="62">
        <v>14</v>
      </c>
      <c r="F3845" s="62">
        <v>5260</v>
      </c>
      <c r="G3845" s="62">
        <v>1219</v>
      </c>
      <c r="H3845" s="62">
        <v>7.26</v>
      </c>
      <c r="I3845" s="62">
        <v>375.71</v>
      </c>
      <c r="J3845" s="62">
        <v>4891.8</v>
      </c>
      <c r="K3845" s="62">
        <v>0</v>
      </c>
      <c r="L3845" s="63"/>
      <c r="M3845" s="63"/>
      <c r="N3845" s="63"/>
      <c r="O3845" s="63"/>
      <c r="P3845" s="63"/>
      <c r="Q3845" s="63"/>
      <c r="R3845" s="63"/>
      <c r="S3845" s="63"/>
      <c r="T3845" s="63"/>
      <c r="U3845" s="63"/>
      <c r="V3845" s="63"/>
      <c r="W3845" s="63"/>
      <c r="X3845" s="63"/>
      <c r="Y3845" s="63"/>
      <c r="Z3845" s="62">
        <v>536.76</v>
      </c>
      <c r="AA3845" s="62">
        <v>3543</v>
      </c>
      <c r="AB3845" s="62">
        <v>21.09</v>
      </c>
      <c r="AC3845" s="62">
        <v>38.340000000000003</v>
      </c>
    </row>
    <row r="3846" spans="1:29" ht="30" x14ac:dyDescent="0.25">
      <c r="A3846" s="61" t="s">
        <v>216</v>
      </c>
      <c r="B3846" s="61" t="s">
        <v>217</v>
      </c>
      <c r="C3846" s="62">
        <v>2017</v>
      </c>
      <c r="D3846" s="61" t="s">
        <v>75</v>
      </c>
      <c r="E3846" s="62">
        <v>86</v>
      </c>
      <c r="F3846" s="62">
        <v>739529</v>
      </c>
      <c r="G3846" s="62">
        <v>136567</v>
      </c>
      <c r="H3846" s="62">
        <v>132.33000000000001</v>
      </c>
      <c r="I3846" s="62">
        <v>8599.17</v>
      </c>
      <c r="J3846" s="62">
        <v>687761.97</v>
      </c>
      <c r="K3846" s="62">
        <v>57800.19</v>
      </c>
      <c r="L3846" s="62">
        <v>63209</v>
      </c>
      <c r="M3846" s="62">
        <v>61.25</v>
      </c>
      <c r="N3846" s="62">
        <v>672.1</v>
      </c>
      <c r="O3846" s="62">
        <v>697029.88</v>
      </c>
      <c r="P3846" s="63"/>
      <c r="Q3846" s="63"/>
      <c r="R3846" s="63"/>
      <c r="S3846" s="63"/>
      <c r="T3846" s="63"/>
      <c r="U3846" s="63"/>
      <c r="V3846" s="63"/>
      <c r="W3846" s="63"/>
      <c r="X3846" s="63"/>
      <c r="Y3846" s="63"/>
      <c r="Z3846" s="62">
        <v>9160</v>
      </c>
      <c r="AA3846" s="62">
        <v>132791</v>
      </c>
      <c r="AB3846" s="62">
        <v>128.66999999999999</v>
      </c>
      <c r="AC3846" s="62">
        <v>106.51</v>
      </c>
    </row>
    <row r="3847" spans="1:29" ht="30" x14ac:dyDescent="0.25">
      <c r="A3847" s="61" t="s">
        <v>176</v>
      </c>
      <c r="B3847" s="61" t="s">
        <v>177</v>
      </c>
      <c r="C3847" s="62">
        <v>2013</v>
      </c>
      <c r="D3847" s="61" t="s">
        <v>89</v>
      </c>
      <c r="E3847" s="62">
        <v>116</v>
      </c>
      <c r="F3847" s="62">
        <v>1207036</v>
      </c>
      <c r="G3847" s="62">
        <v>146511</v>
      </c>
      <c r="H3847" s="62">
        <v>105.25</v>
      </c>
      <c r="I3847" s="62">
        <v>10405.48</v>
      </c>
      <c r="J3847" s="62">
        <v>1122543.48</v>
      </c>
      <c r="K3847" s="62">
        <v>19.399999999999999</v>
      </c>
      <c r="L3847" s="62">
        <v>1444</v>
      </c>
      <c r="M3847" s="62">
        <v>1.04</v>
      </c>
      <c r="N3847" s="63"/>
      <c r="O3847" s="63"/>
      <c r="P3847" s="63"/>
      <c r="Q3847" s="63"/>
      <c r="R3847" s="63"/>
      <c r="S3847" s="63"/>
      <c r="T3847" s="63"/>
      <c r="U3847" s="63"/>
      <c r="V3847" s="63"/>
      <c r="W3847" s="63"/>
      <c r="X3847" s="63"/>
      <c r="Y3847" s="63"/>
      <c r="Z3847" s="62">
        <v>690</v>
      </c>
      <c r="AA3847" s="62">
        <v>29884</v>
      </c>
      <c r="AB3847" s="62">
        <v>21.47</v>
      </c>
      <c r="AC3847" s="62">
        <v>5.95</v>
      </c>
    </row>
    <row r="3848" spans="1:29" x14ac:dyDescent="0.25">
      <c r="A3848" s="61" t="s">
        <v>178</v>
      </c>
      <c r="B3848" s="61" t="s">
        <v>179</v>
      </c>
      <c r="C3848" s="62">
        <v>2015</v>
      </c>
      <c r="D3848" s="61" t="s">
        <v>72</v>
      </c>
      <c r="E3848" s="62">
        <v>96</v>
      </c>
      <c r="F3848" s="62">
        <v>239284</v>
      </c>
      <c r="G3848" s="62">
        <v>47639</v>
      </c>
      <c r="H3848" s="62">
        <v>41.35</v>
      </c>
      <c r="I3848" s="62">
        <v>2492.54</v>
      </c>
      <c r="J3848" s="62">
        <v>222534.12</v>
      </c>
      <c r="K3848" s="62">
        <v>25001.94</v>
      </c>
      <c r="L3848" s="62">
        <v>39292</v>
      </c>
      <c r="M3848" s="62">
        <v>34.11</v>
      </c>
      <c r="N3848" s="63"/>
      <c r="O3848" s="63"/>
      <c r="P3848" s="63"/>
      <c r="Q3848" s="63"/>
      <c r="R3848" s="63"/>
      <c r="S3848" s="63"/>
      <c r="T3848" s="63"/>
      <c r="U3848" s="63"/>
      <c r="V3848" s="63"/>
      <c r="W3848" s="63"/>
      <c r="X3848" s="63"/>
      <c r="Y3848" s="63"/>
      <c r="Z3848" s="62">
        <v>0</v>
      </c>
      <c r="AA3848" s="62">
        <v>16126</v>
      </c>
      <c r="AB3848" s="62">
        <v>14</v>
      </c>
      <c r="AC3848" s="62">
        <v>0</v>
      </c>
    </row>
    <row r="3849" spans="1:29" ht="30" x14ac:dyDescent="0.25">
      <c r="A3849" s="61" t="s">
        <v>171</v>
      </c>
      <c r="B3849" s="61" t="s">
        <v>172</v>
      </c>
      <c r="C3849" s="62">
        <v>2016</v>
      </c>
      <c r="D3849" s="61" t="s">
        <v>94</v>
      </c>
      <c r="E3849" s="62">
        <v>4</v>
      </c>
      <c r="F3849" s="63"/>
      <c r="G3849" s="63"/>
      <c r="H3849" s="63"/>
      <c r="I3849" s="63"/>
      <c r="J3849" s="63"/>
      <c r="K3849" s="62">
        <v>0</v>
      </c>
      <c r="L3849" s="63"/>
      <c r="M3849" s="63"/>
      <c r="N3849" s="63"/>
      <c r="O3849" s="63"/>
      <c r="P3849" s="63"/>
      <c r="Q3849" s="63"/>
      <c r="R3849" s="63"/>
      <c r="S3849" s="63"/>
      <c r="T3849" s="63"/>
      <c r="U3849" s="63"/>
      <c r="V3849" s="63"/>
      <c r="W3849" s="63"/>
      <c r="X3849" s="63"/>
      <c r="Y3849" s="63"/>
      <c r="Z3849" s="62">
        <v>0</v>
      </c>
      <c r="AA3849" s="63"/>
      <c r="AB3849" s="63"/>
      <c r="AC3849" s="62">
        <v>0</v>
      </c>
    </row>
    <row r="3850" spans="1:29" x14ac:dyDescent="0.25">
      <c r="A3850" s="61" t="s">
        <v>490</v>
      </c>
      <c r="B3850" s="61" t="s">
        <v>491</v>
      </c>
      <c r="C3850" s="62">
        <v>2011</v>
      </c>
      <c r="D3850" s="61" t="s">
        <v>78</v>
      </c>
      <c r="E3850" s="62">
        <v>40</v>
      </c>
      <c r="F3850" s="62">
        <v>359200</v>
      </c>
      <c r="G3850" s="62">
        <v>44399</v>
      </c>
      <c r="H3850" s="62">
        <v>92.5</v>
      </c>
      <c r="I3850" s="62">
        <v>8980</v>
      </c>
      <c r="J3850" s="62">
        <v>334056</v>
      </c>
      <c r="K3850" s="62">
        <v>0</v>
      </c>
      <c r="L3850" s="63"/>
      <c r="M3850" s="63"/>
      <c r="N3850" s="63"/>
      <c r="O3850" s="63"/>
      <c r="P3850" s="63"/>
      <c r="Q3850" s="63"/>
      <c r="R3850" s="63"/>
      <c r="S3850" s="63"/>
      <c r="T3850" s="63"/>
      <c r="U3850" s="63"/>
      <c r="V3850" s="63"/>
      <c r="W3850" s="63"/>
      <c r="X3850" s="63"/>
      <c r="Y3850" s="63"/>
      <c r="Z3850" s="62">
        <v>95277</v>
      </c>
      <c r="AA3850" s="62">
        <v>3089</v>
      </c>
      <c r="AB3850" s="62">
        <v>6.44</v>
      </c>
      <c r="AC3850" s="62">
        <v>2381.9299999999998</v>
      </c>
    </row>
    <row r="3851" spans="1:29" x14ac:dyDescent="0.25">
      <c r="A3851" s="61" t="s">
        <v>271</v>
      </c>
      <c r="B3851" s="61" t="s">
        <v>272</v>
      </c>
      <c r="C3851" s="62">
        <v>2017</v>
      </c>
      <c r="D3851" s="61" t="s">
        <v>175</v>
      </c>
      <c r="E3851" s="62">
        <v>8</v>
      </c>
      <c r="F3851" s="63"/>
      <c r="G3851" s="63"/>
      <c r="H3851" s="63"/>
      <c r="I3851" s="63"/>
      <c r="J3851" s="63"/>
      <c r="K3851" s="62">
        <v>0</v>
      </c>
      <c r="L3851" s="63"/>
      <c r="M3851" s="63"/>
      <c r="N3851" s="63"/>
      <c r="O3851" s="63"/>
      <c r="P3851" s="63"/>
      <c r="Q3851" s="63"/>
      <c r="R3851" s="63"/>
      <c r="S3851" s="63"/>
      <c r="T3851" s="63"/>
      <c r="U3851" s="63"/>
      <c r="V3851" s="63"/>
      <c r="W3851" s="63"/>
      <c r="X3851" s="63"/>
      <c r="Y3851" s="63"/>
      <c r="Z3851" s="62">
        <v>0</v>
      </c>
      <c r="AA3851" s="63"/>
      <c r="AB3851" s="63"/>
      <c r="AC3851" s="62">
        <v>0</v>
      </c>
    </row>
    <row r="3852" spans="1:29" x14ac:dyDescent="0.25">
      <c r="A3852" s="61" t="s">
        <v>222</v>
      </c>
      <c r="B3852" s="61" t="s">
        <v>223</v>
      </c>
      <c r="C3852" s="62">
        <v>2010</v>
      </c>
      <c r="D3852" s="61" t="s">
        <v>89</v>
      </c>
      <c r="E3852" s="62">
        <v>44</v>
      </c>
      <c r="F3852" s="62">
        <v>469080</v>
      </c>
      <c r="G3852" s="62">
        <v>59582</v>
      </c>
      <c r="H3852" s="62">
        <v>112.84</v>
      </c>
      <c r="I3852" s="62">
        <v>10660.91</v>
      </c>
      <c r="J3852" s="62">
        <v>436244.4</v>
      </c>
      <c r="K3852" s="62">
        <v>0</v>
      </c>
      <c r="L3852" s="63"/>
      <c r="M3852" s="63"/>
      <c r="N3852" s="63"/>
      <c r="O3852" s="63"/>
      <c r="P3852" s="63"/>
      <c r="Q3852" s="63"/>
      <c r="R3852" s="63"/>
      <c r="S3852" s="63"/>
      <c r="T3852" s="63"/>
      <c r="U3852" s="63"/>
      <c r="V3852" s="63"/>
      <c r="W3852" s="63"/>
      <c r="X3852" s="63"/>
      <c r="Y3852" s="63"/>
      <c r="Z3852" s="62">
        <v>202600</v>
      </c>
      <c r="AA3852" s="62">
        <v>17622</v>
      </c>
      <c r="AB3852" s="62">
        <v>33.380000000000003</v>
      </c>
      <c r="AC3852" s="62">
        <v>4604.55</v>
      </c>
    </row>
    <row r="3853" spans="1:29" ht="30" x14ac:dyDescent="0.25">
      <c r="A3853" s="61" t="s">
        <v>124</v>
      </c>
      <c r="B3853" s="61" t="s">
        <v>125</v>
      </c>
      <c r="C3853" s="62">
        <v>2013</v>
      </c>
      <c r="D3853" s="61" t="s">
        <v>75</v>
      </c>
      <c r="E3853" s="62">
        <v>8</v>
      </c>
      <c r="F3853" s="63"/>
      <c r="G3853" s="63"/>
      <c r="H3853" s="63"/>
      <c r="I3853" s="63"/>
      <c r="J3853" s="63"/>
      <c r="K3853" s="62">
        <v>0</v>
      </c>
      <c r="L3853" s="63"/>
      <c r="M3853" s="63"/>
      <c r="N3853" s="63"/>
      <c r="O3853" s="63"/>
      <c r="P3853" s="63"/>
      <c r="Q3853" s="63"/>
      <c r="R3853" s="63"/>
      <c r="S3853" s="63"/>
      <c r="T3853" s="63"/>
      <c r="U3853" s="63"/>
      <c r="V3853" s="63"/>
      <c r="W3853" s="63"/>
      <c r="X3853" s="63"/>
      <c r="Y3853" s="63"/>
      <c r="Z3853" s="62">
        <v>60.96</v>
      </c>
      <c r="AA3853" s="62">
        <v>5519</v>
      </c>
      <c r="AB3853" s="62">
        <v>57.49</v>
      </c>
      <c r="AC3853" s="62">
        <v>7.62</v>
      </c>
    </row>
    <row r="3854" spans="1:29" ht="30" x14ac:dyDescent="0.25">
      <c r="A3854" s="61" t="s">
        <v>120</v>
      </c>
      <c r="B3854" s="61" t="s">
        <v>121</v>
      </c>
      <c r="C3854" s="62">
        <v>2005</v>
      </c>
      <c r="D3854" s="61" t="s">
        <v>94</v>
      </c>
      <c r="E3854" s="62">
        <v>12</v>
      </c>
      <c r="F3854" s="62">
        <v>197</v>
      </c>
      <c r="G3854" s="62">
        <v>49</v>
      </c>
      <c r="H3854" s="62">
        <v>0.34</v>
      </c>
      <c r="I3854" s="62">
        <v>16.420000000000002</v>
      </c>
      <c r="J3854" s="62">
        <v>183.21</v>
      </c>
      <c r="K3854" s="62">
        <v>70.81</v>
      </c>
      <c r="L3854" s="62">
        <v>158</v>
      </c>
      <c r="M3854" s="62">
        <v>1.1000000000000001</v>
      </c>
      <c r="N3854" s="62">
        <v>5.9</v>
      </c>
      <c r="O3854" s="62">
        <v>853.86</v>
      </c>
      <c r="P3854" s="63"/>
      <c r="Q3854" s="63"/>
      <c r="R3854" s="63"/>
      <c r="S3854" s="63"/>
      <c r="T3854" s="63"/>
      <c r="U3854" s="63"/>
      <c r="V3854" s="63"/>
      <c r="W3854" s="63"/>
      <c r="X3854" s="63"/>
      <c r="Y3854" s="63"/>
      <c r="Z3854" s="62">
        <v>147000</v>
      </c>
      <c r="AA3854" s="62">
        <v>11090</v>
      </c>
      <c r="AB3854" s="62">
        <v>77.010000000000005</v>
      </c>
      <c r="AC3854" s="62">
        <v>12250</v>
      </c>
    </row>
    <row r="3855" spans="1:29" ht="45" x14ac:dyDescent="0.25">
      <c r="A3855" s="61" t="s">
        <v>326</v>
      </c>
      <c r="B3855" s="61" t="s">
        <v>327</v>
      </c>
      <c r="C3855" s="62">
        <v>2014</v>
      </c>
      <c r="D3855" s="61" t="s">
        <v>86</v>
      </c>
      <c r="E3855" s="62">
        <v>20</v>
      </c>
      <c r="F3855" s="63"/>
      <c r="G3855" s="63"/>
      <c r="H3855" s="63"/>
      <c r="I3855" s="63"/>
      <c r="J3855" s="63"/>
      <c r="K3855" s="62">
        <v>0</v>
      </c>
      <c r="L3855" s="63"/>
      <c r="M3855" s="63"/>
      <c r="N3855" s="63"/>
      <c r="O3855" s="63"/>
      <c r="P3855" s="63"/>
      <c r="Q3855" s="63"/>
      <c r="R3855" s="63"/>
      <c r="S3855" s="63"/>
      <c r="T3855" s="63"/>
      <c r="U3855" s="63"/>
      <c r="V3855" s="63"/>
      <c r="W3855" s="63"/>
      <c r="X3855" s="63"/>
      <c r="Y3855" s="63"/>
      <c r="Z3855" s="62">
        <v>115100</v>
      </c>
      <c r="AA3855" s="62">
        <v>11372</v>
      </c>
      <c r="AB3855" s="62">
        <v>47.38</v>
      </c>
      <c r="AC3855" s="62">
        <v>5755</v>
      </c>
    </row>
    <row r="3856" spans="1:29" x14ac:dyDescent="0.25">
      <c r="A3856" s="61" t="s">
        <v>409</v>
      </c>
      <c r="B3856" s="61" t="s">
        <v>410</v>
      </c>
      <c r="C3856" s="62">
        <v>2017</v>
      </c>
      <c r="D3856" s="61" t="s">
        <v>86</v>
      </c>
      <c r="E3856" s="62">
        <v>16</v>
      </c>
      <c r="F3856" s="62">
        <v>54332</v>
      </c>
      <c r="G3856" s="62">
        <v>12351</v>
      </c>
      <c r="H3856" s="62">
        <v>64.33</v>
      </c>
      <c r="I3856" s="62">
        <v>3395.75</v>
      </c>
      <c r="J3856" s="62">
        <v>50528.76</v>
      </c>
      <c r="K3856" s="62">
        <v>0</v>
      </c>
      <c r="L3856" s="63"/>
      <c r="M3856" s="63"/>
      <c r="N3856" s="63"/>
      <c r="O3856" s="63"/>
      <c r="P3856" s="63"/>
      <c r="Q3856" s="63"/>
      <c r="R3856" s="63"/>
      <c r="S3856" s="63"/>
      <c r="T3856" s="63"/>
      <c r="U3856" s="62">
        <v>2669</v>
      </c>
      <c r="V3856" s="62">
        <v>6882</v>
      </c>
      <c r="W3856" s="62">
        <v>35.840000000000003</v>
      </c>
      <c r="X3856" s="62">
        <v>166</v>
      </c>
      <c r="Y3856" s="62">
        <v>59742.9</v>
      </c>
      <c r="Z3856" s="62">
        <v>417.08</v>
      </c>
      <c r="AA3856" s="62">
        <v>4896</v>
      </c>
      <c r="AB3856" s="62">
        <v>25.5</v>
      </c>
      <c r="AC3856" s="62">
        <v>26.07</v>
      </c>
    </row>
    <row r="3857" spans="1:29" x14ac:dyDescent="0.25">
      <c r="A3857" s="61" t="s">
        <v>442</v>
      </c>
      <c r="B3857" s="61" t="s">
        <v>443</v>
      </c>
      <c r="C3857" s="62">
        <v>2009</v>
      </c>
      <c r="D3857" s="61" t="s">
        <v>99</v>
      </c>
      <c r="E3857" s="62">
        <v>60</v>
      </c>
      <c r="F3857" s="62">
        <v>1004521</v>
      </c>
      <c r="G3857" s="62">
        <v>134324</v>
      </c>
      <c r="H3857" s="62">
        <v>186.56</v>
      </c>
      <c r="I3857" s="62">
        <v>16742.02</v>
      </c>
      <c r="J3857" s="62">
        <v>934204.53</v>
      </c>
      <c r="K3857" s="62">
        <v>0</v>
      </c>
      <c r="L3857" s="63"/>
      <c r="M3857" s="63"/>
      <c r="N3857" s="63"/>
      <c r="O3857" s="63"/>
      <c r="P3857" s="63"/>
      <c r="Q3857" s="63"/>
      <c r="R3857" s="63"/>
      <c r="S3857" s="63"/>
      <c r="T3857" s="63"/>
      <c r="U3857" s="63"/>
      <c r="V3857" s="63"/>
      <c r="W3857" s="63"/>
      <c r="X3857" s="63"/>
      <c r="Y3857" s="63"/>
      <c r="Z3857" s="62">
        <v>2631.78</v>
      </c>
      <c r="AA3857" s="62">
        <v>11411</v>
      </c>
      <c r="AB3857" s="62">
        <v>15.85</v>
      </c>
      <c r="AC3857" s="62">
        <v>43.86</v>
      </c>
    </row>
    <row r="3858" spans="1:29" x14ac:dyDescent="0.25">
      <c r="A3858" s="61" t="s">
        <v>163</v>
      </c>
      <c r="B3858" s="61" t="s">
        <v>164</v>
      </c>
      <c r="C3858" s="62">
        <v>2008</v>
      </c>
      <c r="D3858" s="61" t="s">
        <v>382</v>
      </c>
      <c r="E3858" s="62">
        <v>16</v>
      </c>
      <c r="F3858" s="62">
        <v>56920</v>
      </c>
      <c r="G3858" s="62">
        <v>9726</v>
      </c>
      <c r="H3858" s="62">
        <v>50.66</v>
      </c>
      <c r="I3858" s="62">
        <v>3557.5</v>
      </c>
      <c r="J3858" s="62">
        <v>52935.6</v>
      </c>
      <c r="K3858" s="62">
        <v>5434.17</v>
      </c>
      <c r="L3858" s="62">
        <v>5000</v>
      </c>
      <c r="M3858" s="62">
        <v>26.04</v>
      </c>
      <c r="N3858" s="62">
        <v>339.64</v>
      </c>
      <c r="O3858" s="62">
        <v>65532.26</v>
      </c>
      <c r="P3858" s="63"/>
      <c r="Q3858" s="63"/>
      <c r="R3858" s="63"/>
      <c r="S3858" s="63"/>
      <c r="T3858" s="63"/>
      <c r="U3858" s="63"/>
      <c r="V3858" s="63"/>
      <c r="W3858" s="63"/>
      <c r="X3858" s="63"/>
      <c r="Y3858" s="63"/>
      <c r="Z3858" s="62">
        <v>63300</v>
      </c>
      <c r="AA3858" s="62">
        <v>3983</v>
      </c>
      <c r="AB3858" s="62">
        <v>20.74</v>
      </c>
      <c r="AC3858" s="62">
        <v>3956.25</v>
      </c>
    </row>
    <row r="3859" spans="1:29" ht="30" x14ac:dyDescent="0.25">
      <c r="A3859" s="61" t="s">
        <v>142</v>
      </c>
      <c r="B3859" s="61" t="s">
        <v>143</v>
      </c>
      <c r="C3859" s="62">
        <v>2015</v>
      </c>
      <c r="D3859" s="61" t="s">
        <v>301</v>
      </c>
      <c r="E3859" s="62">
        <v>5</v>
      </c>
      <c r="F3859" s="62">
        <v>33491</v>
      </c>
      <c r="G3859" s="62">
        <v>7362</v>
      </c>
      <c r="H3859" s="62">
        <v>122.7</v>
      </c>
      <c r="I3859" s="62">
        <v>6698.2</v>
      </c>
      <c r="J3859" s="62">
        <v>31146.63</v>
      </c>
      <c r="K3859" s="62">
        <v>0</v>
      </c>
      <c r="L3859" s="63"/>
      <c r="M3859" s="63"/>
      <c r="N3859" s="63"/>
      <c r="O3859" s="63"/>
      <c r="P3859" s="63"/>
      <c r="Q3859" s="63"/>
      <c r="R3859" s="63"/>
      <c r="S3859" s="63"/>
      <c r="T3859" s="63"/>
      <c r="U3859" s="63"/>
      <c r="V3859" s="63"/>
      <c r="W3859" s="63"/>
      <c r="X3859" s="63"/>
      <c r="Y3859" s="63"/>
      <c r="Z3859" s="62">
        <v>0</v>
      </c>
      <c r="AA3859" s="63"/>
      <c r="AB3859" s="63"/>
      <c r="AC3859" s="62">
        <v>0</v>
      </c>
    </row>
    <row r="3860" spans="1:29" x14ac:dyDescent="0.25">
      <c r="A3860" s="61" t="s">
        <v>354</v>
      </c>
      <c r="B3860" s="61" t="s">
        <v>355</v>
      </c>
      <c r="C3860" s="62">
        <v>2004</v>
      </c>
      <c r="D3860" s="61" t="s">
        <v>78</v>
      </c>
      <c r="E3860" s="62">
        <v>40</v>
      </c>
      <c r="F3860" s="62">
        <v>106094</v>
      </c>
      <c r="G3860" s="62">
        <v>16459</v>
      </c>
      <c r="H3860" s="62">
        <v>34.29</v>
      </c>
      <c r="I3860" s="62">
        <v>2652.35</v>
      </c>
      <c r="J3860" s="62">
        <v>98667.42</v>
      </c>
      <c r="K3860" s="62">
        <v>23915.62</v>
      </c>
      <c r="L3860" s="62">
        <v>27223</v>
      </c>
      <c r="M3860" s="62">
        <v>56.71</v>
      </c>
      <c r="N3860" s="62">
        <v>597.89</v>
      </c>
      <c r="O3860" s="62">
        <v>288405.59000000003</v>
      </c>
      <c r="P3860" s="63"/>
      <c r="Q3860" s="63"/>
      <c r="R3860" s="63"/>
      <c r="S3860" s="63"/>
      <c r="T3860" s="63"/>
      <c r="U3860" s="63"/>
      <c r="V3860" s="63"/>
      <c r="W3860" s="63"/>
      <c r="X3860" s="63"/>
      <c r="Y3860" s="63"/>
      <c r="Z3860" s="62">
        <v>36600</v>
      </c>
      <c r="AA3860" s="62">
        <v>574</v>
      </c>
      <c r="AB3860" s="62">
        <v>1.2</v>
      </c>
      <c r="AC3860" s="62">
        <v>915</v>
      </c>
    </row>
    <row r="3861" spans="1:29" x14ac:dyDescent="0.25">
      <c r="A3861" s="61" t="s">
        <v>79</v>
      </c>
      <c r="B3861" s="61" t="s">
        <v>80</v>
      </c>
      <c r="C3861" s="62">
        <v>2018</v>
      </c>
      <c r="D3861" s="61" t="s">
        <v>175</v>
      </c>
      <c r="E3861" s="62">
        <v>8</v>
      </c>
      <c r="F3861" s="62">
        <v>2403</v>
      </c>
      <c r="G3861" s="62">
        <v>485</v>
      </c>
      <c r="H3861" s="62">
        <v>5.05</v>
      </c>
      <c r="I3861" s="62">
        <v>300.38</v>
      </c>
      <c r="J3861" s="62">
        <v>2234.79</v>
      </c>
      <c r="K3861" s="62">
        <v>0</v>
      </c>
      <c r="L3861" s="63"/>
      <c r="M3861" s="63"/>
      <c r="N3861" s="63"/>
      <c r="O3861" s="63"/>
      <c r="P3861" s="63"/>
      <c r="Q3861" s="63"/>
      <c r="R3861" s="63"/>
      <c r="S3861" s="63"/>
      <c r="T3861" s="63"/>
      <c r="U3861" s="63"/>
      <c r="V3861" s="63"/>
      <c r="W3861" s="63"/>
      <c r="X3861" s="63"/>
      <c r="Y3861" s="63"/>
      <c r="Z3861" s="62">
        <v>77855</v>
      </c>
      <c r="AA3861" s="62">
        <v>5218</v>
      </c>
      <c r="AB3861" s="62">
        <v>54.35</v>
      </c>
      <c r="AC3861" s="62">
        <v>9731.8799999999992</v>
      </c>
    </row>
    <row r="3862" spans="1:29" ht="30" x14ac:dyDescent="0.25">
      <c r="A3862" s="61" t="s">
        <v>363</v>
      </c>
      <c r="B3862" s="61" t="s">
        <v>364</v>
      </c>
      <c r="C3862" s="62">
        <v>2014</v>
      </c>
      <c r="D3862" s="61" t="s">
        <v>99</v>
      </c>
      <c r="E3862" s="62">
        <v>60</v>
      </c>
      <c r="F3862" s="62">
        <v>245536</v>
      </c>
      <c r="G3862" s="62">
        <v>46808</v>
      </c>
      <c r="H3862" s="62">
        <v>65.010000000000005</v>
      </c>
      <c r="I3862" s="62">
        <v>4092.27</v>
      </c>
      <c r="J3862" s="62">
        <v>228348.48</v>
      </c>
      <c r="K3862" s="62">
        <v>14709.99</v>
      </c>
      <c r="L3862" s="62">
        <v>19291</v>
      </c>
      <c r="M3862" s="62">
        <v>26.79</v>
      </c>
      <c r="N3862" s="62">
        <v>245.17</v>
      </c>
      <c r="O3862" s="62">
        <v>177392.19</v>
      </c>
      <c r="P3862" s="63"/>
      <c r="Q3862" s="63"/>
      <c r="R3862" s="63"/>
      <c r="S3862" s="63"/>
      <c r="T3862" s="63"/>
      <c r="U3862" s="63"/>
      <c r="V3862" s="63"/>
      <c r="W3862" s="63"/>
      <c r="X3862" s="63"/>
      <c r="Y3862" s="63"/>
      <c r="Z3862" s="62">
        <v>1355.52</v>
      </c>
      <c r="AA3862" s="62">
        <v>3992</v>
      </c>
      <c r="AB3862" s="62">
        <v>5.54</v>
      </c>
      <c r="AC3862" s="62">
        <v>22.59</v>
      </c>
    </row>
    <row r="3863" spans="1:29" ht="30" x14ac:dyDescent="0.25">
      <c r="A3863" s="61" t="s">
        <v>342</v>
      </c>
      <c r="B3863" s="61" t="s">
        <v>343</v>
      </c>
      <c r="C3863" s="62">
        <v>2005</v>
      </c>
      <c r="D3863" s="61" t="s">
        <v>75</v>
      </c>
      <c r="E3863" s="62">
        <v>12</v>
      </c>
      <c r="F3863" s="62">
        <v>10420</v>
      </c>
      <c r="G3863" s="62">
        <v>1656</v>
      </c>
      <c r="H3863" s="62">
        <v>11.5</v>
      </c>
      <c r="I3863" s="62">
        <v>868.33</v>
      </c>
      <c r="J3863" s="62">
        <v>9690.6</v>
      </c>
      <c r="K3863" s="62">
        <v>0</v>
      </c>
      <c r="L3863" s="63"/>
      <c r="M3863" s="63"/>
      <c r="N3863" s="63"/>
      <c r="O3863" s="63"/>
      <c r="P3863" s="63"/>
      <c r="Q3863" s="63"/>
      <c r="R3863" s="63"/>
      <c r="S3863" s="63"/>
      <c r="T3863" s="63"/>
      <c r="U3863" s="63"/>
      <c r="V3863" s="63"/>
      <c r="W3863" s="63"/>
      <c r="X3863" s="63"/>
      <c r="Y3863" s="63"/>
      <c r="Z3863" s="62">
        <v>90633</v>
      </c>
      <c r="AA3863" s="62">
        <v>5916</v>
      </c>
      <c r="AB3863" s="62">
        <v>41.08</v>
      </c>
      <c r="AC3863" s="62">
        <v>7552.75</v>
      </c>
    </row>
    <row r="3864" spans="1:29" ht="30" x14ac:dyDescent="0.25">
      <c r="A3864" s="61" t="s">
        <v>227</v>
      </c>
      <c r="B3864" s="61" t="s">
        <v>228</v>
      </c>
      <c r="C3864" s="62">
        <v>2003</v>
      </c>
      <c r="D3864" s="61" t="s">
        <v>89</v>
      </c>
      <c r="E3864" s="62">
        <v>50</v>
      </c>
      <c r="F3864" s="62">
        <v>21600</v>
      </c>
      <c r="G3864" s="62">
        <v>1940</v>
      </c>
      <c r="H3864" s="62">
        <v>3.23</v>
      </c>
      <c r="I3864" s="62">
        <v>432</v>
      </c>
      <c r="J3864" s="62">
        <v>20088</v>
      </c>
      <c r="K3864" s="62">
        <v>0</v>
      </c>
      <c r="L3864" s="62">
        <v>495</v>
      </c>
      <c r="M3864" s="62">
        <v>0.83</v>
      </c>
      <c r="N3864" s="62">
        <v>0</v>
      </c>
      <c r="O3864" s="62">
        <v>0</v>
      </c>
      <c r="P3864" s="63"/>
      <c r="Q3864" s="63"/>
      <c r="R3864" s="63"/>
      <c r="S3864" s="63"/>
      <c r="T3864" s="63"/>
      <c r="U3864" s="63"/>
      <c r="V3864" s="63"/>
      <c r="W3864" s="63"/>
      <c r="X3864" s="63"/>
      <c r="Y3864" s="63"/>
      <c r="Z3864" s="62">
        <v>150.79</v>
      </c>
      <c r="AA3864" s="62">
        <v>3106</v>
      </c>
      <c r="AB3864" s="62">
        <v>5.18</v>
      </c>
      <c r="AC3864" s="62">
        <v>3.02</v>
      </c>
    </row>
    <row r="3865" spans="1:29" x14ac:dyDescent="0.25">
      <c r="A3865" s="61" t="s">
        <v>281</v>
      </c>
      <c r="B3865" s="61" t="s">
        <v>282</v>
      </c>
      <c r="C3865" s="62">
        <v>2014</v>
      </c>
      <c r="D3865" s="61" t="s">
        <v>86</v>
      </c>
      <c r="E3865" s="62">
        <v>12</v>
      </c>
      <c r="F3865" s="63"/>
      <c r="G3865" s="63"/>
      <c r="H3865" s="63"/>
      <c r="I3865" s="63"/>
      <c r="J3865" s="63"/>
      <c r="K3865" s="62">
        <v>0</v>
      </c>
      <c r="L3865" s="63"/>
      <c r="M3865" s="63"/>
      <c r="N3865" s="63"/>
      <c r="O3865" s="63"/>
      <c r="P3865" s="63"/>
      <c r="Q3865" s="63"/>
      <c r="R3865" s="63"/>
      <c r="S3865" s="63"/>
      <c r="T3865" s="63"/>
      <c r="U3865" s="63"/>
      <c r="V3865" s="63"/>
      <c r="W3865" s="63"/>
      <c r="X3865" s="63"/>
      <c r="Y3865" s="63"/>
      <c r="Z3865" s="62">
        <v>80801</v>
      </c>
      <c r="AA3865" s="62">
        <v>8791</v>
      </c>
      <c r="AB3865" s="62">
        <v>61.05</v>
      </c>
      <c r="AC3865" s="62">
        <v>6733.42</v>
      </c>
    </row>
    <row r="3866" spans="1:29" x14ac:dyDescent="0.25">
      <c r="A3866" s="61" t="s">
        <v>202</v>
      </c>
      <c r="B3866" s="61" t="s">
        <v>203</v>
      </c>
      <c r="C3866" s="62">
        <v>2005</v>
      </c>
      <c r="D3866" s="61" t="s">
        <v>99</v>
      </c>
      <c r="E3866" s="62">
        <v>24</v>
      </c>
      <c r="F3866" s="62">
        <v>232800</v>
      </c>
      <c r="G3866" s="62">
        <v>57961</v>
      </c>
      <c r="H3866" s="62">
        <v>201.25</v>
      </c>
      <c r="I3866" s="62">
        <v>9700</v>
      </c>
      <c r="J3866" s="62">
        <v>216504</v>
      </c>
      <c r="K3866" s="62">
        <v>0</v>
      </c>
      <c r="L3866" s="63"/>
      <c r="M3866" s="63"/>
      <c r="N3866" s="63"/>
      <c r="O3866" s="63"/>
      <c r="P3866" s="63"/>
      <c r="Q3866" s="63"/>
      <c r="R3866" s="63"/>
      <c r="S3866" s="63"/>
      <c r="T3866" s="63"/>
      <c r="U3866" s="63"/>
      <c r="V3866" s="63"/>
      <c r="W3866" s="63"/>
      <c r="X3866" s="63"/>
      <c r="Y3866" s="63"/>
      <c r="Z3866" s="62">
        <v>60000</v>
      </c>
      <c r="AA3866" s="62">
        <v>2140</v>
      </c>
      <c r="AB3866" s="62">
        <v>7.43</v>
      </c>
      <c r="AC3866" s="62">
        <v>2500</v>
      </c>
    </row>
    <row r="3867" spans="1:29" x14ac:dyDescent="0.25">
      <c r="A3867" s="61" t="s">
        <v>522</v>
      </c>
      <c r="B3867" s="61" t="s">
        <v>523</v>
      </c>
      <c r="C3867" s="62">
        <v>2007</v>
      </c>
      <c r="D3867" s="61" t="s">
        <v>99</v>
      </c>
      <c r="E3867" s="62">
        <v>56</v>
      </c>
      <c r="F3867" s="62">
        <v>213244</v>
      </c>
      <c r="G3867" s="62">
        <v>35216</v>
      </c>
      <c r="H3867" s="62">
        <v>52.4</v>
      </c>
      <c r="I3867" s="62">
        <v>3807.93</v>
      </c>
      <c r="J3867" s="62">
        <v>198316.92</v>
      </c>
      <c r="K3867" s="62">
        <v>22496.61</v>
      </c>
      <c r="L3867" s="62">
        <v>34923</v>
      </c>
      <c r="M3867" s="62">
        <v>51.97</v>
      </c>
      <c r="N3867" s="63"/>
      <c r="O3867" s="63"/>
      <c r="P3867" s="63"/>
      <c r="Q3867" s="63"/>
      <c r="R3867" s="63"/>
      <c r="S3867" s="63"/>
      <c r="T3867" s="63"/>
      <c r="U3867" s="63"/>
      <c r="V3867" s="63"/>
      <c r="W3867" s="63"/>
      <c r="X3867" s="63"/>
      <c r="Y3867" s="63"/>
      <c r="Z3867" s="62">
        <v>157270</v>
      </c>
      <c r="AA3867" s="62">
        <v>16550</v>
      </c>
      <c r="AB3867" s="62">
        <v>24.63</v>
      </c>
      <c r="AC3867" s="62">
        <v>2808.39</v>
      </c>
    </row>
    <row r="3868" spans="1:29" x14ac:dyDescent="0.25">
      <c r="A3868" s="61" t="s">
        <v>260</v>
      </c>
      <c r="B3868" s="61" t="s">
        <v>261</v>
      </c>
      <c r="C3868" s="62">
        <v>2003</v>
      </c>
      <c r="D3868" s="61" t="s">
        <v>86</v>
      </c>
      <c r="E3868" s="62">
        <v>77</v>
      </c>
      <c r="F3868" s="62">
        <v>4433</v>
      </c>
      <c r="G3868" s="62">
        <v>1059</v>
      </c>
      <c r="H3868" s="62">
        <v>1.1499999999999999</v>
      </c>
      <c r="I3868" s="62">
        <v>57.57</v>
      </c>
      <c r="J3868" s="62">
        <v>4122.6899999999996</v>
      </c>
      <c r="K3868" s="62">
        <v>72</v>
      </c>
      <c r="L3868" s="62">
        <v>214</v>
      </c>
      <c r="M3868" s="62">
        <v>0.23</v>
      </c>
      <c r="N3868" s="62">
        <v>0.94</v>
      </c>
      <c r="O3868" s="62">
        <v>868.27</v>
      </c>
      <c r="P3868" s="63"/>
      <c r="Q3868" s="63"/>
      <c r="R3868" s="63"/>
      <c r="S3868" s="63"/>
      <c r="T3868" s="63"/>
      <c r="U3868" s="63"/>
      <c r="V3868" s="63"/>
      <c r="W3868" s="63"/>
      <c r="X3868" s="63"/>
      <c r="Y3868" s="63"/>
      <c r="Z3868" s="62">
        <v>3218</v>
      </c>
      <c r="AA3868" s="62">
        <v>17536</v>
      </c>
      <c r="AB3868" s="62">
        <v>18.98</v>
      </c>
      <c r="AC3868" s="62">
        <v>41.79</v>
      </c>
    </row>
    <row r="3869" spans="1:29" ht="30" x14ac:dyDescent="0.25">
      <c r="A3869" s="61" t="s">
        <v>391</v>
      </c>
      <c r="B3869" s="61" t="s">
        <v>392</v>
      </c>
      <c r="C3869" s="62">
        <v>2014</v>
      </c>
      <c r="D3869" s="61" t="s">
        <v>89</v>
      </c>
      <c r="E3869" s="62">
        <v>130</v>
      </c>
      <c r="F3869" s="62">
        <v>1225928</v>
      </c>
      <c r="G3869" s="62">
        <v>242728</v>
      </c>
      <c r="H3869" s="62">
        <v>155.59</v>
      </c>
      <c r="I3869" s="62">
        <v>9430.2199999999993</v>
      </c>
      <c r="J3869" s="62">
        <v>1140113.04</v>
      </c>
      <c r="K3869" s="62">
        <v>7515.03</v>
      </c>
      <c r="L3869" s="62">
        <v>14484</v>
      </c>
      <c r="M3869" s="62">
        <v>9.2799999999999994</v>
      </c>
      <c r="N3869" s="62">
        <v>57.81</v>
      </c>
      <c r="O3869" s="62">
        <v>90626.05</v>
      </c>
      <c r="P3869" s="63"/>
      <c r="Q3869" s="63"/>
      <c r="R3869" s="63"/>
      <c r="S3869" s="63"/>
      <c r="T3869" s="63"/>
      <c r="U3869" s="63"/>
      <c r="V3869" s="63"/>
      <c r="W3869" s="63"/>
      <c r="X3869" s="63"/>
      <c r="Y3869" s="63"/>
      <c r="Z3869" s="62">
        <v>2703</v>
      </c>
      <c r="AA3869" s="62">
        <v>29888</v>
      </c>
      <c r="AB3869" s="62">
        <v>19.16</v>
      </c>
      <c r="AC3869" s="62">
        <v>20.79</v>
      </c>
    </row>
    <row r="3870" spans="1:29" ht="30" x14ac:dyDescent="0.25">
      <c r="A3870" s="61" t="s">
        <v>165</v>
      </c>
      <c r="B3870" s="61" t="s">
        <v>166</v>
      </c>
      <c r="C3870" s="62">
        <v>2008</v>
      </c>
      <c r="D3870" s="61" t="s">
        <v>75</v>
      </c>
      <c r="E3870" s="62">
        <v>4</v>
      </c>
      <c r="F3870" s="62">
        <v>51</v>
      </c>
      <c r="G3870" s="62">
        <v>86</v>
      </c>
      <c r="H3870" s="62">
        <v>1.79</v>
      </c>
      <c r="I3870" s="62">
        <v>12.75</v>
      </c>
      <c r="J3870" s="62">
        <v>47.43</v>
      </c>
      <c r="K3870" s="62">
        <v>0</v>
      </c>
      <c r="L3870" s="63"/>
      <c r="M3870" s="63"/>
      <c r="N3870" s="63"/>
      <c r="O3870" s="63"/>
      <c r="P3870" s="63"/>
      <c r="Q3870" s="63"/>
      <c r="R3870" s="63"/>
      <c r="S3870" s="63"/>
      <c r="T3870" s="63"/>
      <c r="U3870" s="63"/>
      <c r="V3870" s="63"/>
      <c r="W3870" s="63"/>
      <c r="X3870" s="63"/>
      <c r="Y3870" s="63"/>
      <c r="Z3870" s="62">
        <v>204</v>
      </c>
      <c r="AA3870" s="62">
        <v>1863</v>
      </c>
      <c r="AB3870" s="62">
        <v>38.81</v>
      </c>
      <c r="AC3870" s="62">
        <v>51</v>
      </c>
    </row>
    <row r="3871" spans="1:29" x14ac:dyDescent="0.25">
      <c r="A3871" s="61" t="s">
        <v>229</v>
      </c>
      <c r="B3871" s="61" t="s">
        <v>230</v>
      </c>
      <c r="C3871" s="62">
        <v>2007</v>
      </c>
      <c r="D3871" s="61" t="s">
        <v>504</v>
      </c>
      <c r="E3871" s="62">
        <v>40</v>
      </c>
      <c r="F3871" s="62">
        <v>90090</v>
      </c>
      <c r="G3871" s="62">
        <v>16509</v>
      </c>
      <c r="H3871" s="62">
        <v>34.39</v>
      </c>
      <c r="I3871" s="62">
        <v>2252.25</v>
      </c>
      <c r="J3871" s="62">
        <v>83783.7</v>
      </c>
      <c r="K3871" s="62">
        <v>24440.35</v>
      </c>
      <c r="L3871" s="62">
        <v>45999</v>
      </c>
      <c r="M3871" s="62">
        <v>95.83</v>
      </c>
      <c r="N3871" s="62">
        <v>611.01</v>
      </c>
      <c r="O3871" s="62">
        <v>294733.5</v>
      </c>
      <c r="P3871" s="63"/>
      <c r="Q3871" s="63"/>
      <c r="R3871" s="63"/>
      <c r="S3871" s="63"/>
      <c r="T3871" s="63"/>
      <c r="U3871" s="63"/>
      <c r="V3871" s="63"/>
      <c r="W3871" s="63"/>
      <c r="X3871" s="63"/>
      <c r="Y3871" s="63"/>
      <c r="Z3871" s="62">
        <v>530965</v>
      </c>
      <c r="AA3871" s="62">
        <v>14017</v>
      </c>
      <c r="AB3871" s="62">
        <v>29.2</v>
      </c>
      <c r="AC3871" s="62">
        <v>13274.13</v>
      </c>
    </row>
    <row r="3872" spans="1:29" x14ac:dyDescent="0.25">
      <c r="A3872" s="61" t="s">
        <v>251</v>
      </c>
      <c r="B3872" s="61" t="s">
        <v>252</v>
      </c>
      <c r="C3872" s="62">
        <v>2007</v>
      </c>
      <c r="D3872" s="61" t="s">
        <v>89</v>
      </c>
      <c r="E3872" s="62">
        <v>56</v>
      </c>
      <c r="F3872" s="62">
        <v>603800</v>
      </c>
      <c r="G3872" s="62">
        <v>118609</v>
      </c>
      <c r="H3872" s="62">
        <v>176.5</v>
      </c>
      <c r="I3872" s="62">
        <v>10782.14</v>
      </c>
      <c r="J3872" s="62">
        <v>561534</v>
      </c>
      <c r="K3872" s="62">
        <v>0</v>
      </c>
      <c r="L3872" s="63"/>
      <c r="M3872" s="63"/>
      <c r="N3872" s="63"/>
      <c r="O3872" s="63"/>
      <c r="P3872" s="63"/>
      <c r="Q3872" s="63"/>
      <c r="R3872" s="63"/>
      <c r="S3872" s="63"/>
      <c r="T3872" s="63"/>
      <c r="U3872" s="63"/>
      <c r="V3872" s="63"/>
      <c r="W3872" s="63"/>
      <c r="X3872" s="63"/>
      <c r="Y3872" s="63"/>
      <c r="Z3872" s="62">
        <v>2493</v>
      </c>
      <c r="AA3872" s="62">
        <v>20210</v>
      </c>
      <c r="AB3872" s="62">
        <v>30.07</v>
      </c>
      <c r="AC3872" s="62">
        <v>44.52</v>
      </c>
    </row>
    <row r="3873" spans="1:29" ht="30" x14ac:dyDescent="0.25">
      <c r="A3873" s="61" t="s">
        <v>122</v>
      </c>
      <c r="B3873" s="61" t="s">
        <v>123</v>
      </c>
      <c r="C3873" s="62">
        <v>2011</v>
      </c>
      <c r="D3873" s="61" t="s">
        <v>89</v>
      </c>
      <c r="E3873" s="62">
        <v>60</v>
      </c>
      <c r="F3873" s="62">
        <v>213614</v>
      </c>
      <c r="G3873" s="62">
        <v>32515</v>
      </c>
      <c r="H3873" s="62">
        <v>45.16</v>
      </c>
      <c r="I3873" s="62">
        <v>3560.23</v>
      </c>
      <c r="J3873" s="62">
        <v>198661.02</v>
      </c>
      <c r="K3873" s="62">
        <v>49401</v>
      </c>
      <c r="L3873" s="62">
        <v>59539</v>
      </c>
      <c r="M3873" s="62">
        <v>82.69</v>
      </c>
      <c r="N3873" s="62">
        <v>823.35</v>
      </c>
      <c r="O3873" s="62">
        <v>595741.48</v>
      </c>
      <c r="P3873" s="63"/>
      <c r="Q3873" s="63"/>
      <c r="R3873" s="63"/>
      <c r="S3873" s="63"/>
      <c r="T3873" s="63"/>
      <c r="U3873" s="63"/>
      <c r="V3873" s="63"/>
      <c r="W3873" s="63"/>
      <c r="X3873" s="63"/>
      <c r="Y3873" s="63"/>
      <c r="Z3873" s="62">
        <v>585.91999999999996</v>
      </c>
      <c r="AA3873" s="62">
        <v>29421</v>
      </c>
      <c r="AB3873" s="62">
        <v>40.86</v>
      </c>
      <c r="AC3873" s="62">
        <v>9.77</v>
      </c>
    </row>
    <row r="3874" spans="1:29" x14ac:dyDescent="0.25">
      <c r="A3874" s="61" t="s">
        <v>371</v>
      </c>
      <c r="B3874" s="61" t="s">
        <v>372</v>
      </c>
      <c r="C3874" s="62">
        <v>2008</v>
      </c>
      <c r="D3874" s="61" t="s">
        <v>94</v>
      </c>
      <c r="E3874" s="62">
        <v>12</v>
      </c>
      <c r="F3874" s="62">
        <v>8515</v>
      </c>
      <c r="G3874" s="62">
        <v>1891</v>
      </c>
      <c r="H3874" s="62">
        <v>13.13</v>
      </c>
      <c r="I3874" s="62">
        <v>709.58</v>
      </c>
      <c r="J3874" s="62">
        <v>7918.95</v>
      </c>
      <c r="K3874" s="62">
        <v>0</v>
      </c>
      <c r="L3874" s="63"/>
      <c r="M3874" s="63"/>
      <c r="N3874" s="63"/>
      <c r="O3874" s="63"/>
      <c r="P3874" s="63"/>
      <c r="Q3874" s="63"/>
      <c r="R3874" s="63"/>
      <c r="S3874" s="63"/>
      <c r="T3874" s="63"/>
      <c r="U3874" s="63"/>
      <c r="V3874" s="63"/>
      <c r="W3874" s="63"/>
      <c r="X3874" s="63"/>
      <c r="Y3874" s="63"/>
      <c r="Z3874" s="62">
        <v>87700</v>
      </c>
      <c r="AA3874" s="62">
        <v>3457</v>
      </c>
      <c r="AB3874" s="62">
        <v>24.01</v>
      </c>
      <c r="AC3874" s="62">
        <v>7308.33</v>
      </c>
    </row>
    <row r="3875" spans="1:29" x14ac:dyDescent="0.25">
      <c r="A3875" s="61" t="s">
        <v>84</v>
      </c>
      <c r="B3875" s="61" t="s">
        <v>85</v>
      </c>
      <c r="C3875" s="62">
        <v>2009</v>
      </c>
      <c r="D3875" s="61" t="s">
        <v>89</v>
      </c>
      <c r="E3875" s="62">
        <v>100</v>
      </c>
      <c r="F3875" s="62">
        <v>1122402</v>
      </c>
      <c r="G3875" s="62">
        <v>175490</v>
      </c>
      <c r="H3875" s="62">
        <v>146.24</v>
      </c>
      <c r="I3875" s="62">
        <v>11224.02</v>
      </c>
      <c r="J3875" s="62">
        <v>1043833.86</v>
      </c>
      <c r="K3875" s="62">
        <v>0</v>
      </c>
      <c r="L3875" s="63"/>
      <c r="M3875" s="63"/>
      <c r="N3875" s="63"/>
      <c r="O3875" s="63"/>
      <c r="P3875" s="63"/>
      <c r="Q3875" s="63"/>
      <c r="R3875" s="63"/>
      <c r="S3875" s="63"/>
      <c r="T3875" s="63"/>
      <c r="U3875" s="63"/>
      <c r="V3875" s="63"/>
      <c r="W3875" s="63"/>
      <c r="X3875" s="63"/>
      <c r="Y3875" s="63"/>
      <c r="Z3875" s="62">
        <v>2662</v>
      </c>
      <c r="AA3875" s="62">
        <v>13831</v>
      </c>
      <c r="AB3875" s="62">
        <v>11.53</v>
      </c>
      <c r="AC3875" s="62">
        <v>26.62</v>
      </c>
    </row>
    <row r="3876" spans="1:29" ht="30" x14ac:dyDescent="0.25">
      <c r="A3876" s="61" t="s">
        <v>73</v>
      </c>
      <c r="B3876" s="61" t="s">
        <v>74</v>
      </c>
      <c r="C3876" s="62">
        <v>2017</v>
      </c>
      <c r="D3876" s="61" t="s">
        <v>78</v>
      </c>
      <c r="E3876" s="62">
        <v>48</v>
      </c>
      <c r="F3876" s="62">
        <v>325998</v>
      </c>
      <c r="G3876" s="62">
        <v>74574</v>
      </c>
      <c r="H3876" s="62">
        <v>129.47</v>
      </c>
      <c r="I3876" s="62">
        <v>6791.63</v>
      </c>
      <c r="J3876" s="62">
        <v>303178.14</v>
      </c>
      <c r="K3876" s="62">
        <v>16231.81</v>
      </c>
      <c r="L3876" s="62">
        <v>26476</v>
      </c>
      <c r="M3876" s="62">
        <v>45.97</v>
      </c>
      <c r="N3876" s="62">
        <v>338.16</v>
      </c>
      <c r="O3876" s="62">
        <v>195744.31</v>
      </c>
      <c r="P3876" s="63"/>
      <c r="Q3876" s="63"/>
      <c r="R3876" s="63"/>
      <c r="S3876" s="63"/>
      <c r="T3876" s="63"/>
      <c r="U3876" s="63"/>
      <c r="V3876" s="63"/>
      <c r="W3876" s="63"/>
      <c r="X3876" s="63"/>
      <c r="Y3876" s="63"/>
      <c r="Z3876" s="62">
        <v>119800</v>
      </c>
      <c r="AA3876" s="62">
        <v>6091</v>
      </c>
      <c r="AB3876" s="62">
        <v>10.57</v>
      </c>
      <c r="AC3876" s="62">
        <v>2495.83</v>
      </c>
    </row>
    <row r="3877" spans="1:29" ht="30" x14ac:dyDescent="0.25">
      <c r="A3877" s="61" t="s">
        <v>393</v>
      </c>
      <c r="B3877" s="61" t="s">
        <v>394</v>
      </c>
      <c r="C3877" s="62">
        <v>2018</v>
      </c>
      <c r="D3877" s="61" t="s">
        <v>75</v>
      </c>
      <c r="E3877" s="62">
        <v>2</v>
      </c>
      <c r="F3877" s="62">
        <v>2173</v>
      </c>
      <c r="G3877" s="62">
        <v>535</v>
      </c>
      <c r="H3877" s="62">
        <v>22.29</v>
      </c>
      <c r="I3877" s="62">
        <v>1086.5</v>
      </c>
      <c r="J3877" s="62">
        <v>2020.89</v>
      </c>
      <c r="K3877" s="62">
        <v>0</v>
      </c>
      <c r="L3877" s="63"/>
      <c r="M3877" s="63"/>
      <c r="N3877" s="63"/>
      <c r="O3877" s="63"/>
      <c r="P3877" s="63"/>
      <c r="Q3877" s="63"/>
      <c r="R3877" s="63"/>
      <c r="S3877" s="63"/>
      <c r="T3877" s="63"/>
      <c r="U3877" s="63"/>
      <c r="V3877" s="63"/>
      <c r="W3877" s="63"/>
      <c r="X3877" s="63"/>
      <c r="Y3877" s="63"/>
      <c r="Z3877" s="62">
        <v>8.02</v>
      </c>
      <c r="AA3877" s="62">
        <v>286</v>
      </c>
      <c r="AB3877" s="62">
        <v>11.92</v>
      </c>
      <c r="AC3877" s="62">
        <v>4.01</v>
      </c>
    </row>
    <row r="3878" spans="1:29" x14ac:dyDescent="0.25">
      <c r="A3878" s="61" t="s">
        <v>332</v>
      </c>
      <c r="B3878" s="61" t="s">
        <v>333</v>
      </c>
      <c r="C3878" s="62">
        <v>2008</v>
      </c>
      <c r="D3878" s="61" t="s">
        <v>86</v>
      </c>
      <c r="E3878" s="62">
        <v>102</v>
      </c>
      <c r="F3878" s="62">
        <v>644491</v>
      </c>
      <c r="G3878" s="62">
        <v>128006</v>
      </c>
      <c r="H3878" s="62">
        <v>104.58</v>
      </c>
      <c r="I3878" s="62">
        <v>6318.54</v>
      </c>
      <c r="J3878" s="62">
        <v>599376.63</v>
      </c>
      <c r="K3878" s="62">
        <v>3655.67</v>
      </c>
      <c r="L3878" s="62">
        <v>6149</v>
      </c>
      <c r="M3878" s="62">
        <v>5.0199999999999996</v>
      </c>
      <c r="N3878" s="62">
        <v>35.840000000000003</v>
      </c>
      <c r="O3878" s="62">
        <v>44084.87</v>
      </c>
      <c r="P3878" s="63"/>
      <c r="Q3878" s="63"/>
      <c r="R3878" s="63"/>
      <c r="S3878" s="63"/>
      <c r="T3878" s="63"/>
      <c r="U3878" s="63"/>
      <c r="V3878" s="63"/>
      <c r="W3878" s="63"/>
      <c r="X3878" s="63"/>
      <c r="Y3878" s="63"/>
      <c r="Z3878" s="62">
        <v>438875</v>
      </c>
      <c r="AA3878" s="62">
        <v>34134</v>
      </c>
      <c r="AB3878" s="62">
        <v>27.89</v>
      </c>
      <c r="AC3878" s="62">
        <v>4302.7</v>
      </c>
    </row>
    <row r="3879" spans="1:29" x14ac:dyDescent="0.25">
      <c r="A3879" s="61" t="s">
        <v>70</v>
      </c>
      <c r="B3879" s="61" t="s">
        <v>71</v>
      </c>
      <c r="C3879" s="62">
        <v>2009</v>
      </c>
      <c r="D3879" s="61" t="s">
        <v>94</v>
      </c>
      <c r="E3879" s="62">
        <v>24</v>
      </c>
      <c r="F3879" s="62">
        <v>263592</v>
      </c>
      <c r="G3879" s="62">
        <v>44383</v>
      </c>
      <c r="H3879" s="62">
        <v>154.11000000000001</v>
      </c>
      <c r="I3879" s="62">
        <v>10983</v>
      </c>
      <c r="J3879" s="62">
        <v>245140.56</v>
      </c>
      <c r="K3879" s="62">
        <v>21427</v>
      </c>
      <c r="L3879" s="62">
        <v>40398</v>
      </c>
      <c r="M3879" s="62">
        <v>140.27000000000001</v>
      </c>
      <c r="N3879" s="62">
        <v>892.79</v>
      </c>
      <c r="O3879" s="62">
        <v>258394.62</v>
      </c>
      <c r="P3879" s="63"/>
      <c r="Q3879" s="63"/>
      <c r="R3879" s="63"/>
      <c r="S3879" s="63"/>
      <c r="T3879" s="63"/>
      <c r="U3879" s="63"/>
      <c r="V3879" s="63"/>
      <c r="W3879" s="63"/>
      <c r="X3879" s="63"/>
      <c r="Y3879" s="63"/>
      <c r="Z3879" s="62">
        <v>5433</v>
      </c>
      <c r="AA3879" s="62">
        <v>25905</v>
      </c>
      <c r="AB3879" s="62">
        <v>89.95</v>
      </c>
      <c r="AC3879" s="62">
        <v>226.38</v>
      </c>
    </row>
    <row r="3880" spans="1:29" ht="30" x14ac:dyDescent="0.25">
      <c r="A3880" s="61" t="s">
        <v>117</v>
      </c>
      <c r="B3880" s="61" t="s">
        <v>118</v>
      </c>
      <c r="C3880" s="62">
        <v>2004</v>
      </c>
      <c r="D3880" s="61" t="s">
        <v>78</v>
      </c>
      <c r="E3880" s="62">
        <v>198</v>
      </c>
      <c r="F3880" s="62">
        <v>3356208</v>
      </c>
      <c r="G3880" s="62">
        <v>315854</v>
      </c>
      <c r="H3880" s="62">
        <v>132.94</v>
      </c>
      <c r="I3880" s="62">
        <v>16950.55</v>
      </c>
      <c r="J3880" s="62">
        <v>3121273.44</v>
      </c>
      <c r="K3880" s="62">
        <v>0</v>
      </c>
      <c r="L3880" s="63"/>
      <c r="M3880" s="63"/>
      <c r="N3880" s="63"/>
      <c r="O3880" s="63"/>
      <c r="P3880" s="63"/>
      <c r="Q3880" s="63"/>
      <c r="R3880" s="63"/>
      <c r="S3880" s="63"/>
      <c r="T3880" s="63"/>
      <c r="U3880" s="63"/>
      <c r="V3880" s="63"/>
      <c r="W3880" s="63"/>
      <c r="X3880" s="63"/>
      <c r="Y3880" s="63"/>
      <c r="Z3880" s="62">
        <v>10190</v>
      </c>
      <c r="AA3880" s="62">
        <v>82605</v>
      </c>
      <c r="AB3880" s="62">
        <v>34.770000000000003</v>
      </c>
      <c r="AC3880" s="62">
        <v>51.46</v>
      </c>
    </row>
    <row r="3881" spans="1:29" ht="30" x14ac:dyDescent="0.25">
      <c r="A3881" s="61" t="s">
        <v>526</v>
      </c>
      <c r="B3881" s="61" t="s">
        <v>527</v>
      </c>
      <c r="C3881" s="62">
        <v>2016</v>
      </c>
      <c r="D3881" s="61" t="s">
        <v>78</v>
      </c>
      <c r="E3881" s="62">
        <v>51</v>
      </c>
      <c r="F3881" s="62">
        <v>176400</v>
      </c>
      <c r="G3881" s="62">
        <v>25399</v>
      </c>
      <c r="H3881" s="62">
        <v>41.5</v>
      </c>
      <c r="I3881" s="62">
        <v>3458.82</v>
      </c>
      <c r="J3881" s="62">
        <v>164052</v>
      </c>
      <c r="K3881" s="62">
        <v>17572.259999999998</v>
      </c>
      <c r="L3881" s="62">
        <v>21659</v>
      </c>
      <c r="M3881" s="62">
        <v>35.39</v>
      </c>
      <c r="N3881" s="62">
        <v>344.55</v>
      </c>
      <c r="O3881" s="62">
        <v>211909.15</v>
      </c>
      <c r="P3881" s="63"/>
      <c r="Q3881" s="63"/>
      <c r="R3881" s="63"/>
      <c r="S3881" s="63"/>
      <c r="T3881" s="63"/>
      <c r="U3881" s="63"/>
      <c r="V3881" s="63"/>
      <c r="W3881" s="63"/>
      <c r="X3881" s="63"/>
      <c r="Y3881" s="63"/>
      <c r="Z3881" s="62">
        <v>180603</v>
      </c>
      <c r="AA3881" s="62">
        <v>7399</v>
      </c>
      <c r="AB3881" s="62">
        <v>12.09</v>
      </c>
      <c r="AC3881" s="62">
        <v>3541.24</v>
      </c>
    </row>
    <row r="3882" spans="1:29" x14ac:dyDescent="0.25">
      <c r="A3882" s="61" t="s">
        <v>295</v>
      </c>
      <c r="B3882" s="61" t="s">
        <v>296</v>
      </c>
      <c r="C3882" s="62">
        <v>2016</v>
      </c>
      <c r="D3882" s="61" t="s">
        <v>78</v>
      </c>
      <c r="E3882" s="62">
        <v>29</v>
      </c>
      <c r="F3882" s="62">
        <v>113200</v>
      </c>
      <c r="G3882" s="62">
        <v>23485</v>
      </c>
      <c r="H3882" s="62">
        <v>67.489999999999995</v>
      </c>
      <c r="I3882" s="62">
        <v>3903.45</v>
      </c>
      <c r="J3882" s="62">
        <v>105276</v>
      </c>
      <c r="K3882" s="62">
        <v>0</v>
      </c>
      <c r="L3882" s="63"/>
      <c r="M3882" s="63"/>
      <c r="N3882" s="63"/>
      <c r="O3882" s="63"/>
      <c r="P3882" s="63"/>
      <c r="Q3882" s="63"/>
      <c r="R3882" s="63"/>
      <c r="S3882" s="63"/>
      <c r="T3882" s="63"/>
      <c r="U3882" s="62">
        <v>8812</v>
      </c>
      <c r="V3882" s="62">
        <v>12062</v>
      </c>
      <c r="W3882" s="62">
        <v>34.659999999999997</v>
      </c>
      <c r="X3882" s="62">
        <v>303</v>
      </c>
      <c r="Y3882" s="62">
        <v>197247.81</v>
      </c>
      <c r="Z3882" s="62">
        <v>150325</v>
      </c>
      <c r="AA3882" s="62">
        <v>24200</v>
      </c>
      <c r="AB3882" s="62">
        <v>69.540000000000006</v>
      </c>
      <c r="AC3882" s="62">
        <v>5183.62</v>
      </c>
    </row>
    <row r="3883" spans="1:29" ht="30" x14ac:dyDescent="0.25">
      <c r="A3883" s="61" t="s">
        <v>133</v>
      </c>
      <c r="B3883" s="61" t="s">
        <v>134</v>
      </c>
      <c r="C3883" s="62">
        <v>2018</v>
      </c>
      <c r="D3883" s="61" t="s">
        <v>78</v>
      </c>
      <c r="E3883" s="62">
        <v>58</v>
      </c>
      <c r="F3883" s="62">
        <v>146040</v>
      </c>
      <c r="G3883" s="62">
        <v>24342</v>
      </c>
      <c r="H3883" s="62">
        <v>34.97</v>
      </c>
      <c r="I3883" s="62">
        <v>2517.9299999999998</v>
      </c>
      <c r="J3883" s="62">
        <v>135817.20000000001</v>
      </c>
      <c r="K3883" s="62">
        <v>12020.37</v>
      </c>
      <c r="L3883" s="62">
        <v>14929</v>
      </c>
      <c r="M3883" s="62">
        <v>21.45</v>
      </c>
      <c r="N3883" s="63"/>
      <c r="O3883" s="63"/>
      <c r="P3883" s="63"/>
      <c r="Q3883" s="63"/>
      <c r="R3883" s="63"/>
      <c r="S3883" s="63"/>
      <c r="T3883" s="63"/>
      <c r="U3883" s="63"/>
      <c r="V3883" s="63"/>
      <c r="W3883" s="63"/>
      <c r="X3883" s="63"/>
      <c r="Y3883" s="63"/>
      <c r="Z3883" s="62">
        <v>1286.01</v>
      </c>
      <c r="AA3883" s="62">
        <v>8629</v>
      </c>
      <c r="AB3883" s="62">
        <v>12.4</v>
      </c>
      <c r="AC3883" s="62">
        <v>22.17</v>
      </c>
    </row>
    <row r="3884" spans="1:29" ht="30" x14ac:dyDescent="0.25">
      <c r="A3884" s="61" t="s">
        <v>173</v>
      </c>
      <c r="B3884" s="61" t="s">
        <v>174</v>
      </c>
      <c r="C3884" s="62">
        <v>2015</v>
      </c>
      <c r="D3884" s="61" t="s">
        <v>75</v>
      </c>
      <c r="E3884" s="62">
        <v>5</v>
      </c>
      <c r="F3884" s="63"/>
      <c r="G3884" s="63"/>
      <c r="H3884" s="63"/>
      <c r="I3884" s="63"/>
      <c r="J3884" s="63"/>
      <c r="K3884" s="62">
        <v>0</v>
      </c>
      <c r="L3884" s="63"/>
      <c r="M3884" s="63"/>
      <c r="N3884" s="63"/>
      <c r="O3884" s="63"/>
      <c r="P3884" s="63"/>
      <c r="Q3884" s="63"/>
      <c r="R3884" s="63"/>
      <c r="S3884" s="63"/>
      <c r="T3884" s="63"/>
      <c r="U3884" s="63"/>
      <c r="V3884" s="63"/>
      <c r="W3884" s="63"/>
      <c r="X3884" s="63"/>
      <c r="Y3884" s="63"/>
      <c r="Z3884" s="62">
        <v>330.79</v>
      </c>
      <c r="AA3884" s="62">
        <v>1572</v>
      </c>
      <c r="AB3884" s="62">
        <v>26.2</v>
      </c>
      <c r="AC3884" s="62">
        <v>66.16</v>
      </c>
    </row>
    <row r="3885" spans="1:29" x14ac:dyDescent="0.25">
      <c r="A3885" s="61" t="s">
        <v>273</v>
      </c>
      <c r="B3885" s="61" t="s">
        <v>274</v>
      </c>
      <c r="C3885" s="62">
        <v>2004</v>
      </c>
      <c r="D3885" s="61" t="s">
        <v>89</v>
      </c>
      <c r="E3885" s="62">
        <v>54</v>
      </c>
      <c r="F3885" s="62">
        <v>960029</v>
      </c>
      <c r="G3885" s="62">
        <v>48253</v>
      </c>
      <c r="H3885" s="62">
        <v>74.459999999999994</v>
      </c>
      <c r="I3885" s="62">
        <v>17778.310000000001</v>
      </c>
      <c r="J3885" s="62">
        <v>892826.97</v>
      </c>
      <c r="K3885" s="62">
        <v>0</v>
      </c>
      <c r="L3885" s="63"/>
      <c r="M3885" s="63"/>
      <c r="N3885" s="63"/>
      <c r="O3885" s="63"/>
      <c r="P3885" s="63"/>
      <c r="Q3885" s="63"/>
      <c r="R3885" s="63"/>
      <c r="S3885" s="63"/>
      <c r="T3885" s="63"/>
      <c r="U3885" s="63"/>
      <c r="V3885" s="63"/>
      <c r="W3885" s="63"/>
      <c r="X3885" s="63"/>
      <c r="Y3885" s="63"/>
      <c r="Z3885" s="62">
        <v>1341.44</v>
      </c>
      <c r="AA3885" s="62">
        <v>4687</v>
      </c>
      <c r="AB3885" s="62">
        <v>7.23</v>
      </c>
      <c r="AC3885" s="62">
        <v>24.84</v>
      </c>
    </row>
    <row r="3886" spans="1:29" ht="45" x14ac:dyDescent="0.25">
      <c r="A3886" s="61" t="s">
        <v>214</v>
      </c>
      <c r="B3886" s="61" t="s">
        <v>215</v>
      </c>
      <c r="C3886" s="62">
        <v>2006</v>
      </c>
      <c r="D3886" s="61" t="s">
        <v>99</v>
      </c>
      <c r="E3886" s="62">
        <v>74</v>
      </c>
      <c r="F3886" s="62">
        <v>978433</v>
      </c>
      <c r="G3886" s="62">
        <v>117097</v>
      </c>
      <c r="H3886" s="62">
        <v>131.87</v>
      </c>
      <c r="I3886" s="62">
        <v>13222.07</v>
      </c>
      <c r="J3886" s="62">
        <v>909942.69</v>
      </c>
      <c r="K3886" s="62">
        <v>0</v>
      </c>
      <c r="L3886" s="63"/>
      <c r="M3886" s="63"/>
      <c r="N3886" s="63"/>
      <c r="O3886" s="63"/>
      <c r="P3886" s="63"/>
      <c r="Q3886" s="63"/>
      <c r="R3886" s="63"/>
      <c r="S3886" s="63"/>
      <c r="T3886" s="63"/>
      <c r="U3886" s="63"/>
      <c r="V3886" s="63"/>
      <c r="W3886" s="63"/>
      <c r="X3886" s="63"/>
      <c r="Y3886" s="63"/>
      <c r="Z3886" s="62">
        <v>4261</v>
      </c>
      <c r="AA3886" s="62">
        <v>21384</v>
      </c>
      <c r="AB3886" s="62">
        <v>24.08</v>
      </c>
      <c r="AC3886" s="62">
        <v>57.58</v>
      </c>
    </row>
    <row r="3887" spans="1:29" x14ac:dyDescent="0.25">
      <c r="A3887" s="61" t="s">
        <v>126</v>
      </c>
      <c r="B3887" s="61" t="s">
        <v>127</v>
      </c>
      <c r="C3887" s="62">
        <v>2015</v>
      </c>
      <c r="D3887" s="61" t="s">
        <v>78</v>
      </c>
      <c r="E3887" s="62">
        <v>24</v>
      </c>
      <c r="F3887" s="62">
        <v>98400</v>
      </c>
      <c r="G3887" s="62">
        <v>19510</v>
      </c>
      <c r="H3887" s="62">
        <v>67.739999999999995</v>
      </c>
      <c r="I3887" s="62">
        <v>4100</v>
      </c>
      <c r="J3887" s="62">
        <v>91512</v>
      </c>
      <c r="K3887" s="62">
        <v>8938.89</v>
      </c>
      <c r="L3887" s="62">
        <v>10333</v>
      </c>
      <c r="M3887" s="62">
        <v>35.880000000000003</v>
      </c>
      <c r="N3887" s="62">
        <v>372.45</v>
      </c>
      <c r="O3887" s="62">
        <v>107796.81</v>
      </c>
      <c r="P3887" s="63"/>
      <c r="Q3887" s="63"/>
      <c r="R3887" s="63"/>
      <c r="S3887" s="63"/>
      <c r="T3887" s="63"/>
      <c r="U3887" s="63"/>
      <c r="V3887" s="63"/>
      <c r="W3887" s="63"/>
      <c r="X3887" s="63"/>
      <c r="Y3887" s="63"/>
      <c r="Z3887" s="62">
        <v>530</v>
      </c>
      <c r="AA3887" s="62">
        <v>5412</v>
      </c>
      <c r="AB3887" s="62">
        <v>18.79</v>
      </c>
      <c r="AC3887" s="62">
        <v>22.08</v>
      </c>
    </row>
    <row r="3888" spans="1:29" x14ac:dyDescent="0.25">
      <c r="A3888" s="61" t="s">
        <v>79</v>
      </c>
      <c r="B3888" s="61" t="s">
        <v>80</v>
      </c>
      <c r="C3888" s="62">
        <v>2014</v>
      </c>
      <c r="D3888" s="61" t="s">
        <v>78</v>
      </c>
      <c r="E3888" s="62">
        <v>40</v>
      </c>
      <c r="F3888" s="62">
        <v>144851</v>
      </c>
      <c r="G3888" s="62">
        <v>27446</v>
      </c>
      <c r="H3888" s="62">
        <v>57.18</v>
      </c>
      <c r="I3888" s="62">
        <v>3621.28</v>
      </c>
      <c r="J3888" s="62">
        <v>134711.43</v>
      </c>
      <c r="K3888" s="62">
        <v>28876.82</v>
      </c>
      <c r="L3888" s="62">
        <v>37437</v>
      </c>
      <c r="M3888" s="62">
        <v>77.989999999999995</v>
      </c>
      <c r="N3888" s="62">
        <v>721.92</v>
      </c>
      <c r="O3888" s="62">
        <v>348234.22</v>
      </c>
      <c r="P3888" s="63"/>
      <c r="Q3888" s="63"/>
      <c r="R3888" s="63"/>
      <c r="S3888" s="63"/>
      <c r="T3888" s="63"/>
      <c r="U3888" s="63"/>
      <c r="V3888" s="63"/>
      <c r="W3888" s="63"/>
      <c r="X3888" s="63"/>
      <c r="Y3888" s="63"/>
      <c r="Z3888" s="62">
        <v>172906</v>
      </c>
      <c r="AA3888" s="62">
        <v>9291</v>
      </c>
      <c r="AB3888" s="62">
        <v>19.36</v>
      </c>
      <c r="AC3888" s="62">
        <v>4322.6499999999996</v>
      </c>
    </row>
    <row r="3889" spans="1:29" x14ac:dyDescent="0.25">
      <c r="A3889" s="61" t="s">
        <v>271</v>
      </c>
      <c r="B3889" s="61" t="s">
        <v>272</v>
      </c>
      <c r="C3889" s="62">
        <v>2007</v>
      </c>
      <c r="D3889" s="61" t="s">
        <v>78</v>
      </c>
      <c r="E3889" s="62">
        <v>80</v>
      </c>
      <c r="F3889" s="62">
        <v>700204</v>
      </c>
      <c r="G3889" s="62">
        <v>111691</v>
      </c>
      <c r="H3889" s="62">
        <v>116.34</v>
      </c>
      <c r="I3889" s="62">
        <v>8752.5499999999993</v>
      </c>
      <c r="J3889" s="62">
        <v>651189.72</v>
      </c>
      <c r="K3889" s="62">
        <v>0</v>
      </c>
      <c r="L3889" s="63"/>
      <c r="M3889" s="63"/>
      <c r="N3889" s="63"/>
      <c r="O3889" s="63"/>
      <c r="P3889" s="63"/>
      <c r="Q3889" s="63"/>
      <c r="R3889" s="63"/>
      <c r="S3889" s="63"/>
      <c r="T3889" s="63"/>
      <c r="U3889" s="63"/>
      <c r="V3889" s="63"/>
      <c r="W3889" s="63"/>
      <c r="X3889" s="63"/>
      <c r="Y3889" s="63"/>
      <c r="Z3889" s="62">
        <v>2322.04</v>
      </c>
      <c r="AA3889" s="62">
        <v>8788</v>
      </c>
      <c r="AB3889" s="62">
        <v>9.15</v>
      </c>
      <c r="AC3889" s="62">
        <v>29.03</v>
      </c>
    </row>
    <row r="3890" spans="1:29" ht="30" x14ac:dyDescent="0.25">
      <c r="A3890" s="61" t="s">
        <v>269</v>
      </c>
      <c r="B3890" s="61" t="s">
        <v>270</v>
      </c>
      <c r="C3890" s="62">
        <v>2009</v>
      </c>
      <c r="D3890" s="61" t="s">
        <v>298</v>
      </c>
      <c r="E3890" s="62">
        <v>2</v>
      </c>
      <c r="F3890" s="62">
        <v>38294</v>
      </c>
      <c r="G3890" s="62">
        <v>5922</v>
      </c>
      <c r="H3890" s="62">
        <v>246.75</v>
      </c>
      <c r="I3890" s="62">
        <v>19147</v>
      </c>
      <c r="J3890" s="62">
        <v>35613.42</v>
      </c>
      <c r="K3890" s="62">
        <v>0</v>
      </c>
      <c r="L3890" s="63"/>
      <c r="M3890" s="63"/>
      <c r="N3890" s="63"/>
      <c r="O3890" s="63"/>
      <c r="P3890" s="63"/>
      <c r="Q3890" s="63"/>
      <c r="R3890" s="63"/>
      <c r="S3890" s="63"/>
      <c r="T3890" s="63"/>
      <c r="U3890" s="62">
        <v>2043</v>
      </c>
      <c r="V3890" s="62">
        <v>4077</v>
      </c>
      <c r="W3890" s="62">
        <v>169.88</v>
      </c>
      <c r="X3890" s="62">
        <v>1021</v>
      </c>
      <c r="Y3890" s="62">
        <v>45730.51</v>
      </c>
      <c r="Z3890" s="62">
        <v>32500</v>
      </c>
      <c r="AA3890" s="62">
        <v>1243</v>
      </c>
      <c r="AB3890" s="62">
        <v>51.79</v>
      </c>
      <c r="AC3890" s="62">
        <v>16250</v>
      </c>
    </row>
    <row r="3891" spans="1:29" x14ac:dyDescent="0.25">
      <c r="A3891" s="61" t="s">
        <v>144</v>
      </c>
      <c r="B3891" s="61" t="s">
        <v>145</v>
      </c>
      <c r="C3891" s="62">
        <v>2009</v>
      </c>
      <c r="D3891" s="61" t="s">
        <v>89</v>
      </c>
      <c r="E3891" s="62">
        <v>58</v>
      </c>
      <c r="F3891" s="62">
        <v>250920</v>
      </c>
      <c r="G3891" s="62">
        <v>48962</v>
      </c>
      <c r="H3891" s="62">
        <v>70.349999999999994</v>
      </c>
      <c r="I3891" s="62">
        <v>4326.21</v>
      </c>
      <c r="J3891" s="62">
        <v>233355.6</v>
      </c>
      <c r="K3891" s="62">
        <v>18733.27</v>
      </c>
      <c r="L3891" s="62">
        <v>23777</v>
      </c>
      <c r="M3891" s="62">
        <v>34.159999999999997</v>
      </c>
      <c r="N3891" s="62">
        <v>322.99</v>
      </c>
      <c r="O3891" s="62">
        <v>225910.11</v>
      </c>
      <c r="P3891" s="63"/>
      <c r="Q3891" s="63"/>
      <c r="R3891" s="63"/>
      <c r="S3891" s="63"/>
      <c r="T3891" s="63"/>
      <c r="U3891" s="63"/>
      <c r="V3891" s="63"/>
      <c r="W3891" s="63"/>
      <c r="X3891" s="63"/>
      <c r="Y3891" s="63"/>
      <c r="Z3891" s="62">
        <v>1927</v>
      </c>
      <c r="AA3891" s="62">
        <v>20313</v>
      </c>
      <c r="AB3891" s="62">
        <v>29.19</v>
      </c>
      <c r="AC3891" s="62">
        <v>33.22</v>
      </c>
    </row>
    <row r="3892" spans="1:29" ht="30" x14ac:dyDescent="0.25">
      <c r="A3892" s="61" t="s">
        <v>528</v>
      </c>
      <c r="B3892" s="61" t="s">
        <v>529</v>
      </c>
      <c r="C3892" s="62">
        <v>2008</v>
      </c>
      <c r="D3892" s="61" t="s">
        <v>78</v>
      </c>
      <c r="E3892" s="62">
        <v>30</v>
      </c>
      <c r="F3892" s="62">
        <v>278026</v>
      </c>
      <c r="G3892" s="62">
        <v>40283</v>
      </c>
      <c r="H3892" s="62">
        <v>111.9</v>
      </c>
      <c r="I3892" s="62">
        <v>9267.5300000000007</v>
      </c>
      <c r="J3892" s="62">
        <v>258564.18</v>
      </c>
      <c r="K3892" s="62">
        <v>0</v>
      </c>
      <c r="L3892" s="63"/>
      <c r="M3892" s="63"/>
      <c r="N3892" s="63"/>
      <c r="O3892" s="63"/>
      <c r="P3892" s="63"/>
      <c r="Q3892" s="63"/>
      <c r="R3892" s="63"/>
      <c r="S3892" s="63"/>
      <c r="T3892" s="63"/>
      <c r="U3892" s="63"/>
      <c r="V3892" s="63"/>
      <c r="W3892" s="63"/>
      <c r="X3892" s="63"/>
      <c r="Y3892" s="63"/>
      <c r="Z3892" s="62">
        <v>198.09</v>
      </c>
      <c r="AA3892" s="62">
        <v>821</v>
      </c>
      <c r="AB3892" s="62">
        <v>2.2799999999999998</v>
      </c>
      <c r="AC3892" s="62">
        <v>6.6</v>
      </c>
    </row>
    <row r="3893" spans="1:29" ht="30" x14ac:dyDescent="0.25">
      <c r="A3893" s="61" t="s">
        <v>378</v>
      </c>
      <c r="B3893" s="61" t="s">
        <v>379</v>
      </c>
      <c r="C3893" s="62">
        <v>2005</v>
      </c>
      <c r="D3893" s="61" t="s">
        <v>78</v>
      </c>
      <c r="E3893" s="62">
        <v>115</v>
      </c>
      <c r="F3893" s="62">
        <v>582000</v>
      </c>
      <c r="G3893" s="62">
        <v>57107</v>
      </c>
      <c r="H3893" s="62">
        <v>41.38</v>
      </c>
      <c r="I3893" s="62">
        <v>5060.87</v>
      </c>
      <c r="J3893" s="62">
        <v>541260</v>
      </c>
      <c r="K3893" s="62">
        <v>9.6999999999999993</v>
      </c>
      <c r="L3893" s="62">
        <v>209</v>
      </c>
      <c r="M3893" s="62">
        <v>0.15</v>
      </c>
      <c r="N3893" s="63"/>
      <c r="O3893" s="63"/>
      <c r="P3893" s="63"/>
      <c r="Q3893" s="63"/>
      <c r="R3893" s="63"/>
      <c r="S3893" s="63"/>
      <c r="T3893" s="63"/>
      <c r="U3893" s="63"/>
      <c r="V3893" s="63"/>
      <c r="W3893" s="63"/>
      <c r="X3893" s="63"/>
      <c r="Y3893" s="63"/>
      <c r="Z3893" s="62">
        <v>177392</v>
      </c>
      <c r="AA3893" s="62">
        <v>8605</v>
      </c>
      <c r="AB3893" s="62">
        <v>6.24</v>
      </c>
      <c r="AC3893" s="62">
        <v>1542.54</v>
      </c>
    </row>
    <row r="3894" spans="1:29" x14ac:dyDescent="0.25">
      <c r="A3894" s="61" t="s">
        <v>558</v>
      </c>
      <c r="B3894" s="61" t="s">
        <v>559</v>
      </c>
      <c r="C3894" s="62">
        <v>2017</v>
      </c>
      <c r="D3894" s="61" t="s">
        <v>75</v>
      </c>
      <c r="E3894" s="62">
        <v>6</v>
      </c>
      <c r="F3894" s="62">
        <v>7178</v>
      </c>
      <c r="G3894" s="62">
        <v>6886</v>
      </c>
      <c r="H3894" s="62">
        <v>95.64</v>
      </c>
      <c r="I3894" s="62">
        <v>1196.33</v>
      </c>
      <c r="J3894" s="62">
        <v>6675.54</v>
      </c>
      <c r="K3894" s="62">
        <v>0</v>
      </c>
      <c r="L3894" s="63"/>
      <c r="M3894" s="63"/>
      <c r="N3894" s="63"/>
      <c r="O3894" s="63"/>
      <c r="P3894" s="63"/>
      <c r="Q3894" s="63"/>
      <c r="R3894" s="63"/>
      <c r="S3894" s="63"/>
      <c r="T3894" s="63"/>
      <c r="U3894" s="63"/>
      <c r="V3894" s="63"/>
      <c r="W3894" s="63"/>
      <c r="X3894" s="63"/>
      <c r="Y3894" s="63"/>
      <c r="Z3894" s="62">
        <v>0</v>
      </c>
      <c r="AA3894" s="63"/>
      <c r="AB3894" s="63"/>
      <c r="AC3894" s="62">
        <v>0</v>
      </c>
    </row>
    <row r="3895" spans="1:29" x14ac:dyDescent="0.25">
      <c r="A3895" s="61" t="s">
        <v>79</v>
      </c>
      <c r="B3895" s="61" t="s">
        <v>80</v>
      </c>
      <c r="C3895" s="62">
        <v>2010</v>
      </c>
      <c r="D3895" s="61" t="s">
        <v>419</v>
      </c>
      <c r="E3895" s="62">
        <v>16</v>
      </c>
      <c r="F3895" s="63"/>
      <c r="G3895" s="63"/>
      <c r="H3895" s="63"/>
      <c r="I3895" s="63"/>
      <c r="J3895" s="63"/>
      <c r="K3895" s="62">
        <v>0</v>
      </c>
      <c r="L3895" s="63"/>
      <c r="M3895" s="63"/>
      <c r="N3895" s="63"/>
      <c r="O3895" s="63"/>
      <c r="P3895" s="63"/>
      <c r="Q3895" s="63"/>
      <c r="R3895" s="63"/>
      <c r="S3895" s="63"/>
      <c r="T3895" s="63"/>
      <c r="U3895" s="63"/>
      <c r="V3895" s="63"/>
      <c r="W3895" s="63"/>
      <c r="X3895" s="63"/>
      <c r="Y3895" s="63"/>
      <c r="Z3895" s="62">
        <v>0</v>
      </c>
      <c r="AA3895" s="63"/>
      <c r="AB3895" s="63"/>
      <c r="AC3895" s="62">
        <v>0</v>
      </c>
    </row>
    <row r="3896" spans="1:29" ht="30" x14ac:dyDescent="0.25">
      <c r="A3896" s="61" t="s">
        <v>348</v>
      </c>
      <c r="B3896" s="61" t="s">
        <v>349</v>
      </c>
      <c r="C3896" s="62">
        <v>2014</v>
      </c>
      <c r="D3896" s="61" t="s">
        <v>175</v>
      </c>
      <c r="E3896" s="62">
        <v>4</v>
      </c>
      <c r="F3896" s="62">
        <v>719</v>
      </c>
      <c r="G3896" s="62">
        <v>145</v>
      </c>
      <c r="H3896" s="62">
        <v>3.02</v>
      </c>
      <c r="I3896" s="62">
        <v>179.75</v>
      </c>
      <c r="J3896" s="62">
        <v>668.67</v>
      </c>
      <c r="K3896" s="62">
        <v>0</v>
      </c>
      <c r="L3896" s="63"/>
      <c r="M3896" s="63"/>
      <c r="N3896" s="63"/>
      <c r="O3896" s="63"/>
      <c r="P3896" s="63"/>
      <c r="Q3896" s="63"/>
      <c r="R3896" s="63"/>
      <c r="S3896" s="63"/>
      <c r="T3896" s="63"/>
      <c r="U3896" s="63"/>
      <c r="V3896" s="63"/>
      <c r="W3896" s="63"/>
      <c r="X3896" s="63"/>
      <c r="Y3896" s="63"/>
      <c r="Z3896" s="62">
        <v>7.62</v>
      </c>
      <c r="AA3896" s="62">
        <v>210</v>
      </c>
      <c r="AB3896" s="62">
        <v>4.38</v>
      </c>
      <c r="AC3896" s="62">
        <v>1.9</v>
      </c>
    </row>
    <row r="3897" spans="1:29" x14ac:dyDescent="0.25">
      <c r="A3897" s="61" t="s">
        <v>409</v>
      </c>
      <c r="B3897" s="61" t="s">
        <v>410</v>
      </c>
      <c r="C3897" s="62">
        <v>2004</v>
      </c>
      <c r="D3897" s="61" t="s">
        <v>89</v>
      </c>
      <c r="E3897" s="62">
        <v>24</v>
      </c>
      <c r="F3897" s="63"/>
      <c r="G3897" s="63"/>
      <c r="H3897" s="63"/>
      <c r="I3897" s="63"/>
      <c r="J3897" s="63"/>
      <c r="K3897" s="62">
        <v>0</v>
      </c>
      <c r="L3897" s="63"/>
      <c r="M3897" s="63"/>
      <c r="N3897" s="63"/>
      <c r="O3897" s="63"/>
      <c r="P3897" s="63"/>
      <c r="Q3897" s="63"/>
      <c r="R3897" s="63"/>
      <c r="S3897" s="63"/>
      <c r="T3897" s="63"/>
      <c r="U3897" s="63"/>
      <c r="V3897" s="63"/>
      <c r="W3897" s="63"/>
      <c r="X3897" s="63"/>
      <c r="Y3897" s="63"/>
      <c r="Z3897" s="62">
        <v>0</v>
      </c>
      <c r="AA3897" s="63"/>
      <c r="AB3897" s="63"/>
      <c r="AC3897" s="62">
        <v>0</v>
      </c>
    </row>
    <row r="3898" spans="1:29" x14ac:dyDescent="0.25">
      <c r="A3898" s="61" t="s">
        <v>263</v>
      </c>
      <c r="B3898" s="61" t="s">
        <v>264</v>
      </c>
      <c r="C3898" s="62">
        <v>2007</v>
      </c>
      <c r="D3898" s="61" t="s">
        <v>83</v>
      </c>
      <c r="E3898" s="62">
        <v>8</v>
      </c>
      <c r="F3898" s="62">
        <v>657</v>
      </c>
      <c r="G3898" s="62">
        <v>136</v>
      </c>
      <c r="H3898" s="62">
        <v>1.42</v>
      </c>
      <c r="I3898" s="62">
        <v>82.13</v>
      </c>
      <c r="J3898" s="62">
        <v>611.01</v>
      </c>
      <c r="K3898" s="62">
        <v>0</v>
      </c>
      <c r="L3898" s="63"/>
      <c r="M3898" s="63"/>
      <c r="N3898" s="63"/>
      <c r="O3898" s="63"/>
      <c r="P3898" s="63"/>
      <c r="Q3898" s="63"/>
      <c r="R3898" s="63"/>
      <c r="S3898" s="63"/>
      <c r="T3898" s="63"/>
      <c r="U3898" s="63"/>
      <c r="V3898" s="63"/>
      <c r="W3898" s="63"/>
      <c r="X3898" s="63"/>
      <c r="Y3898" s="63"/>
      <c r="Z3898" s="62">
        <v>72398</v>
      </c>
      <c r="AA3898" s="62">
        <v>9882</v>
      </c>
      <c r="AB3898" s="62">
        <v>102.94</v>
      </c>
      <c r="AC3898" s="62">
        <v>9049.75</v>
      </c>
    </row>
    <row r="3899" spans="1:29" ht="30" x14ac:dyDescent="0.25">
      <c r="A3899" s="61" t="s">
        <v>367</v>
      </c>
      <c r="B3899" s="61" t="s">
        <v>368</v>
      </c>
      <c r="C3899" s="62">
        <v>2011</v>
      </c>
      <c r="D3899" s="61" t="s">
        <v>75</v>
      </c>
      <c r="E3899" s="62">
        <v>5</v>
      </c>
      <c r="F3899" s="62">
        <v>32370</v>
      </c>
      <c r="G3899" s="62">
        <v>6749</v>
      </c>
      <c r="H3899" s="62">
        <v>112.48</v>
      </c>
      <c r="I3899" s="62">
        <v>6474</v>
      </c>
      <c r="J3899" s="62">
        <v>30104.1</v>
      </c>
      <c r="K3899" s="62">
        <v>3114.45</v>
      </c>
      <c r="L3899" s="62">
        <v>4775</v>
      </c>
      <c r="M3899" s="62">
        <v>79.58</v>
      </c>
      <c r="N3899" s="63"/>
      <c r="O3899" s="63"/>
      <c r="P3899" s="62">
        <v>30</v>
      </c>
      <c r="Q3899" s="62">
        <v>164</v>
      </c>
      <c r="R3899" s="62">
        <v>2.73</v>
      </c>
      <c r="S3899" s="62">
        <v>6</v>
      </c>
      <c r="T3899" s="62">
        <v>380.07</v>
      </c>
      <c r="U3899" s="62">
        <v>751</v>
      </c>
      <c r="V3899" s="62">
        <v>2729</v>
      </c>
      <c r="W3899" s="62">
        <v>45.48</v>
      </c>
      <c r="X3899" s="62">
        <v>150</v>
      </c>
      <c r="Y3899" s="62">
        <v>16810.38</v>
      </c>
      <c r="Z3899" s="62">
        <v>24300</v>
      </c>
      <c r="AA3899" s="62">
        <v>465</v>
      </c>
      <c r="AB3899" s="62">
        <v>7.75</v>
      </c>
      <c r="AC3899" s="62">
        <v>4860</v>
      </c>
    </row>
    <row r="3900" spans="1:29" x14ac:dyDescent="0.25">
      <c r="A3900" s="61" t="s">
        <v>376</v>
      </c>
      <c r="B3900" s="61" t="s">
        <v>377</v>
      </c>
      <c r="C3900" s="62">
        <v>2014</v>
      </c>
      <c r="D3900" s="61" t="s">
        <v>99</v>
      </c>
      <c r="E3900" s="62">
        <v>40</v>
      </c>
      <c r="F3900" s="62">
        <v>154618</v>
      </c>
      <c r="G3900" s="62">
        <v>26001</v>
      </c>
      <c r="H3900" s="62">
        <v>54.17</v>
      </c>
      <c r="I3900" s="62">
        <v>3865.45</v>
      </c>
      <c r="J3900" s="62">
        <v>143794.74</v>
      </c>
      <c r="K3900" s="62">
        <v>23310.38</v>
      </c>
      <c r="L3900" s="62">
        <v>24575</v>
      </c>
      <c r="M3900" s="62">
        <v>51.2</v>
      </c>
      <c r="N3900" s="62">
        <v>582.76</v>
      </c>
      <c r="O3900" s="62">
        <v>281106.84000000003</v>
      </c>
      <c r="P3900" s="63"/>
      <c r="Q3900" s="63"/>
      <c r="R3900" s="63"/>
      <c r="S3900" s="63"/>
      <c r="T3900" s="63"/>
      <c r="U3900" s="63"/>
      <c r="V3900" s="63"/>
      <c r="W3900" s="63"/>
      <c r="X3900" s="63"/>
      <c r="Y3900" s="63"/>
      <c r="Z3900" s="62">
        <v>67710</v>
      </c>
      <c r="AA3900" s="62">
        <v>4347</v>
      </c>
      <c r="AB3900" s="62">
        <v>9.06</v>
      </c>
      <c r="AC3900" s="62">
        <v>1692.75</v>
      </c>
    </row>
    <row r="3901" spans="1:29" x14ac:dyDescent="0.25">
      <c r="A3901" s="61" t="s">
        <v>130</v>
      </c>
      <c r="B3901" s="61" t="s">
        <v>131</v>
      </c>
      <c r="C3901" s="62">
        <v>2005</v>
      </c>
      <c r="D3901" s="61" t="s">
        <v>135</v>
      </c>
      <c r="E3901" s="62">
        <v>24</v>
      </c>
      <c r="F3901" s="62">
        <v>1622</v>
      </c>
      <c r="G3901" s="62">
        <v>241</v>
      </c>
      <c r="H3901" s="62">
        <v>0.84</v>
      </c>
      <c r="I3901" s="62">
        <v>67.58</v>
      </c>
      <c r="J3901" s="62">
        <v>1508.46</v>
      </c>
      <c r="K3901" s="62">
        <v>0</v>
      </c>
      <c r="L3901" s="63"/>
      <c r="M3901" s="63"/>
      <c r="N3901" s="63"/>
      <c r="O3901" s="63"/>
      <c r="P3901" s="63"/>
      <c r="Q3901" s="63"/>
      <c r="R3901" s="63"/>
      <c r="S3901" s="63"/>
      <c r="T3901" s="63"/>
      <c r="U3901" s="62">
        <v>0</v>
      </c>
      <c r="V3901" s="62">
        <v>0</v>
      </c>
      <c r="W3901" s="62">
        <v>0</v>
      </c>
      <c r="X3901" s="62">
        <v>0</v>
      </c>
      <c r="Y3901" s="62">
        <v>0</v>
      </c>
      <c r="Z3901" s="62">
        <v>2510</v>
      </c>
      <c r="AA3901" s="62">
        <v>13497</v>
      </c>
      <c r="AB3901" s="62">
        <v>46.86</v>
      </c>
      <c r="AC3901" s="62">
        <v>104.58</v>
      </c>
    </row>
    <row r="3902" spans="1:29" ht="30" x14ac:dyDescent="0.25">
      <c r="A3902" s="61" t="s">
        <v>231</v>
      </c>
      <c r="B3902" s="61" t="s">
        <v>232</v>
      </c>
      <c r="C3902" s="62">
        <v>2003</v>
      </c>
      <c r="D3902" s="61" t="s">
        <v>72</v>
      </c>
      <c r="E3902" s="62">
        <v>92</v>
      </c>
      <c r="F3902" s="62">
        <v>356480</v>
      </c>
      <c r="G3902" s="62">
        <v>20044</v>
      </c>
      <c r="H3902" s="62">
        <v>18.16</v>
      </c>
      <c r="I3902" s="62">
        <v>3874.78</v>
      </c>
      <c r="J3902" s="62">
        <v>331526.40000000002</v>
      </c>
      <c r="K3902" s="62">
        <v>0</v>
      </c>
      <c r="L3902" s="63"/>
      <c r="M3902" s="63"/>
      <c r="N3902" s="63"/>
      <c r="O3902" s="63"/>
      <c r="P3902" s="63"/>
      <c r="Q3902" s="63"/>
      <c r="R3902" s="63"/>
      <c r="S3902" s="63"/>
      <c r="T3902" s="63"/>
      <c r="U3902" s="63"/>
      <c r="V3902" s="63"/>
      <c r="W3902" s="63"/>
      <c r="X3902" s="63"/>
      <c r="Y3902" s="63"/>
      <c r="Z3902" s="62">
        <v>0</v>
      </c>
      <c r="AA3902" s="63"/>
      <c r="AB3902" s="63"/>
      <c r="AC3902" s="62">
        <v>0</v>
      </c>
    </row>
    <row r="3903" spans="1:29" x14ac:dyDescent="0.25">
      <c r="A3903" s="61" t="s">
        <v>401</v>
      </c>
      <c r="B3903" s="61" t="s">
        <v>402</v>
      </c>
      <c r="C3903" s="62">
        <v>2008</v>
      </c>
      <c r="D3903" s="61" t="s">
        <v>75</v>
      </c>
      <c r="E3903" s="62">
        <v>12</v>
      </c>
      <c r="F3903" s="62">
        <v>4564</v>
      </c>
      <c r="G3903" s="62">
        <v>1117</v>
      </c>
      <c r="H3903" s="62">
        <v>7.76</v>
      </c>
      <c r="I3903" s="62">
        <v>380.33</v>
      </c>
      <c r="J3903" s="62">
        <v>4244.5200000000004</v>
      </c>
      <c r="K3903" s="62">
        <v>238</v>
      </c>
      <c r="L3903" s="62">
        <v>552</v>
      </c>
      <c r="M3903" s="62">
        <v>3.83</v>
      </c>
      <c r="N3903" s="63"/>
      <c r="O3903" s="63"/>
      <c r="P3903" s="63"/>
      <c r="Q3903" s="63"/>
      <c r="R3903" s="63"/>
      <c r="S3903" s="63"/>
      <c r="T3903" s="63"/>
      <c r="U3903" s="63"/>
      <c r="V3903" s="63"/>
      <c r="W3903" s="63"/>
      <c r="X3903" s="63"/>
      <c r="Y3903" s="63"/>
      <c r="Z3903" s="62">
        <v>762.47</v>
      </c>
      <c r="AA3903" s="62">
        <v>1843</v>
      </c>
      <c r="AB3903" s="62">
        <v>12.8</v>
      </c>
      <c r="AC3903" s="62">
        <v>63.54</v>
      </c>
    </row>
    <row r="3904" spans="1:29" x14ac:dyDescent="0.25">
      <c r="A3904" s="61" t="s">
        <v>306</v>
      </c>
      <c r="B3904" s="61" t="s">
        <v>307</v>
      </c>
      <c r="C3904" s="62">
        <v>2017</v>
      </c>
      <c r="D3904" s="61" t="s">
        <v>78</v>
      </c>
      <c r="E3904" s="62">
        <v>32</v>
      </c>
      <c r="F3904" s="62">
        <v>270600</v>
      </c>
      <c r="G3904" s="62">
        <v>50633</v>
      </c>
      <c r="H3904" s="62">
        <v>131.86000000000001</v>
      </c>
      <c r="I3904" s="62">
        <v>8456.25</v>
      </c>
      <c r="J3904" s="62">
        <v>251658</v>
      </c>
      <c r="K3904" s="62">
        <v>0</v>
      </c>
      <c r="L3904" s="63"/>
      <c r="M3904" s="63"/>
      <c r="N3904" s="63"/>
      <c r="O3904" s="63"/>
      <c r="P3904" s="63"/>
      <c r="Q3904" s="63"/>
      <c r="R3904" s="63"/>
      <c r="S3904" s="63"/>
      <c r="T3904" s="63"/>
      <c r="U3904" s="63"/>
      <c r="V3904" s="63"/>
      <c r="W3904" s="63"/>
      <c r="X3904" s="63"/>
      <c r="Y3904" s="63"/>
      <c r="Z3904" s="62">
        <v>0.6</v>
      </c>
      <c r="AA3904" s="62">
        <v>8618</v>
      </c>
      <c r="AB3904" s="62">
        <v>22.44</v>
      </c>
      <c r="AC3904" s="62">
        <v>0.02</v>
      </c>
    </row>
    <row r="3905" spans="1:29" ht="30" x14ac:dyDescent="0.25">
      <c r="A3905" s="61" t="s">
        <v>363</v>
      </c>
      <c r="B3905" s="61" t="s">
        <v>364</v>
      </c>
      <c r="C3905" s="62">
        <v>2006</v>
      </c>
      <c r="D3905" s="61" t="s">
        <v>78</v>
      </c>
      <c r="E3905" s="62">
        <v>56</v>
      </c>
      <c r="F3905" s="62">
        <v>436768</v>
      </c>
      <c r="G3905" s="62">
        <v>73854</v>
      </c>
      <c r="H3905" s="62">
        <v>109.9</v>
      </c>
      <c r="I3905" s="62">
        <v>7799.43</v>
      </c>
      <c r="J3905" s="62">
        <v>406194.24</v>
      </c>
      <c r="K3905" s="62">
        <v>0</v>
      </c>
      <c r="L3905" s="63"/>
      <c r="M3905" s="63"/>
      <c r="N3905" s="63"/>
      <c r="O3905" s="63"/>
      <c r="P3905" s="63"/>
      <c r="Q3905" s="63"/>
      <c r="R3905" s="63"/>
      <c r="S3905" s="63"/>
      <c r="T3905" s="63"/>
      <c r="U3905" s="63"/>
      <c r="V3905" s="63"/>
      <c r="W3905" s="63"/>
      <c r="X3905" s="63"/>
      <c r="Y3905" s="63"/>
      <c r="Z3905" s="62">
        <v>1164.3599999999999</v>
      </c>
      <c r="AA3905" s="62">
        <v>3568</v>
      </c>
      <c r="AB3905" s="62">
        <v>5.31</v>
      </c>
      <c r="AC3905" s="62">
        <v>20.79</v>
      </c>
    </row>
    <row r="3906" spans="1:29" x14ac:dyDescent="0.25">
      <c r="A3906" s="61" t="s">
        <v>397</v>
      </c>
      <c r="B3906" s="61" t="s">
        <v>398</v>
      </c>
      <c r="C3906" s="62">
        <v>2018</v>
      </c>
      <c r="D3906" s="61" t="s">
        <v>83</v>
      </c>
      <c r="E3906" s="62">
        <v>3</v>
      </c>
      <c r="F3906" s="63"/>
      <c r="G3906" s="63"/>
      <c r="H3906" s="63"/>
      <c r="I3906" s="63"/>
      <c r="J3906" s="63"/>
      <c r="K3906" s="62">
        <v>0</v>
      </c>
      <c r="L3906" s="63"/>
      <c r="M3906" s="63"/>
      <c r="N3906" s="63"/>
      <c r="O3906" s="63"/>
      <c r="P3906" s="63"/>
      <c r="Q3906" s="63"/>
      <c r="R3906" s="63"/>
      <c r="S3906" s="63"/>
      <c r="T3906" s="63"/>
      <c r="U3906" s="63"/>
      <c r="V3906" s="63"/>
      <c r="W3906" s="63"/>
      <c r="X3906" s="63"/>
      <c r="Y3906" s="63"/>
      <c r="Z3906" s="62">
        <v>0</v>
      </c>
      <c r="AA3906" s="63"/>
      <c r="AB3906" s="63"/>
      <c r="AC3906" s="62">
        <v>0</v>
      </c>
    </row>
    <row r="3907" spans="1:29" x14ac:dyDescent="0.25">
      <c r="A3907" s="61" t="s">
        <v>289</v>
      </c>
      <c r="B3907" s="61" t="s">
        <v>290</v>
      </c>
      <c r="C3907" s="62">
        <v>2013</v>
      </c>
      <c r="D3907" s="61" t="s">
        <v>89</v>
      </c>
      <c r="E3907" s="62">
        <v>40</v>
      </c>
      <c r="F3907" s="62">
        <v>198800</v>
      </c>
      <c r="G3907" s="62">
        <v>24848</v>
      </c>
      <c r="H3907" s="62">
        <v>51.77</v>
      </c>
      <c r="I3907" s="62">
        <v>4970</v>
      </c>
      <c r="J3907" s="62">
        <v>184884</v>
      </c>
      <c r="K3907" s="62">
        <v>9898.58</v>
      </c>
      <c r="L3907" s="62">
        <v>26817</v>
      </c>
      <c r="M3907" s="62">
        <v>55.87</v>
      </c>
      <c r="N3907" s="62">
        <v>247.46</v>
      </c>
      <c r="O3907" s="62">
        <v>119369.99</v>
      </c>
      <c r="P3907" s="63"/>
      <c r="Q3907" s="63"/>
      <c r="R3907" s="63"/>
      <c r="S3907" s="63"/>
      <c r="T3907" s="63"/>
      <c r="U3907" s="63"/>
      <c r="V3907" s="63"/>
      <c r="W3907" s="63"/>
      <c r="X3907" s="63"/>
      <c r="Y3907" s="63"/>
      <c r="Z3907" s="62">
        <v>20348.009999999998</v>
      </c>
      <c r="AA3907" s="62">
        <v>13416</v>
      </c>
      <c r="AB3907" s="62">
        <v>27.95</v>
      </c>
      <c r="AC3907" s="62">
        <v>508.7</v>
      </c>
    </row>
    <row r="3908" spans="1:29" ht="30" x14ac:dyDescent="0.25">
      <c r="A3908" s="61" t="s">
        <v>247</v>
      </c>
      <c r="B3908" s="61" t="s">
        <v>248</v>
      </c>
      <c r="C3908" s="62">
        <v>2014</v>
      </c>
      <c r="D3908" s="61" t="s">
        <v>75</v>
      </c>
      <c r="E3908" s="62">
        <v>4</v>
      </c>
      <c r="F3908" s="63"/>
      <c r="G3908" s="63"/>
      <c r="H3908" s="63"/>
      <c r="I3908" s="63"/>
      <c r="J3908" s="63"/>
      <c r="K3908" s="62">
        <v>0</v>
      </c>
      <c r="L3908" s="63"/>
      <c r="M3908" s="63"/>
      <c r="N3908" s="63"/>
      <c r="O3908" s="63"/>
      <c r="P3908" s="63"/>
      <c r="Q3908" s="63"/>
      <c r="R3908" s="63"/>
      <c r="S3908" s="63"/>
      <c r="T3908" s="63"/>
      <c r="U3908" s="63"/>
      <c r="V3908" s="63"/>
      <c r="W3908" s="63"/>
      <c r="X3908" s="63"/>
      <c r="Y3908" s="63"/>
      <c r="Z3908" s="62">
        <v>560</v>
      </c>
      <c r="AA3908" s="62">
        <v>2109</v>
      </c>
      <c r="AB3908" s="62">
        <v>43.94</v>
      </c>
      <c r="AC3908" s="62">
        <v>140</v>
      </c>
    </row>
    <row r="3909" spans="1:29" ht="30" x14ac:dyDescent="0.25">
      <c r="A3909" s="61" t="s">
        <v>528</v>
      </c>
      <c r="B3909" s="61" t="s">
        <v>529</v>
      </c>
      <c r="C3909" s="62">
        <v>2016</v>
      </c>
      <c r="D3909" s="61" t="s">
        <v>99</v>
      </c>
      <c r="E3909" s="62">
        <v>36</v>
      </c>
      <c r="F3909" s="62">
        <v>237613</v>
      </c>
      <c r="G3909" s="62">
        <v>48649</v>
      </c>
      <c r="H3909" s="62">
        <v>112.61</v>
      </c>
      <c r="I3909" s="62">
        <v>6600.36</v>
      </c>
      <c r="J3909" s="62">
        <v>220980.09</v>
      </c>
      <c r="K3909" s="62">
        <v>0</v>
      </c>
      <c r="L3909" s="63"/>
      <c r="M3909" s="63"/>
      <c r="N3909" s="63"/>
      <c r="O3909" s="63"/>
      <c r="P3909" s="63"/>
      <c r="Q3909" s="63"/>
      <c r="R3909" s="63"/>
      <c r="S3909" s="63"/>
      <c r="T3909" s="63"/>
      <c r="U3909" s="63"/>
      <c r="V3909" s="63"/>
      <c r="W3909" s="63"/>
      <c r="X3909" s="63"/>
      <c r="Y3909" s="63"/>
      <c r="Z3909" s="62">
        <v>3313.34</v>
      </c>
      <c r="AA3909" s="62">
        <v>15147</v>
      </c>
      <c r="AB3909" s="62">
        <v>35.06</v>
      </c>
      <c r="AC3909" s="62">
        <v>92.04</v>
      </c>
    </row>
    <row r="3910" spans="1:29" ht="30" x14ac:dyDescent="0.25">
      <c r="A3910" s="61" t="s">
        <v>142</v>
      </c>
      <c r="B3910" s="61" t="s">
        <v>143</v>
      </c>
      <c r="C3910" s="62">
        <v>2014</v>
      </c>
      <c r="D3910" s="61" t="s">
        <v>226</v>
      </c>
      <c r="E3910" s="62">
        <v>67</v>
      </c>
      <c r="F3910" s="62">
        <v>287020</v>
      </c>
      <c r="G3910" s="62">
        <v>46400</v>
      </c>
      <c r="H3910" s="62">
        <v>57.71</v>
      </c>
      <c r="I3910" s="62">
        <v>4283.88</v>
      </c>
      <c r="J3910" s="62">
        <v>266928.59999999998</v>
      </c>
      <c r="K3910" s="62">
        <v>14531.52</v>
      </c>
      <c r="L3910" s="62">
        <v>38307</v>
      </c>
      <c r="M3910" s="62">
        <v>47.65</v>
      </c>
      <c r="N3910" s="62">
        <v>216.89</v>
      </c>
      <c r="O3910" s="62">
        <v>175239.99</v>
      </c>
      <c r="P3910" s="63"/>
      <c r="Q3910" s="63"/>
      <c r="R3910" s="63"/>
      <c r="S3910" s="63"/>
      <c r="T3910" s="63"/>
      <c r="U3910" s="63"/>
      <c r="V3910" s="63"/>
      <c r="W3910" s="63"/>
      <c r="X3910" s="63"/>
      <c r="Y3910" s="63"/>
      <c r="Z3910" s="62">
        <v>4148.99</v>
      </c>
      <c r="AA3910" s="62">
        <v>56892</v>
      </c>
      <c r="AB3910" s="62">
        <v>70.760000000000005</v>
      </c>
      <c r="AC3910" s="62">
        <v>61.93</v>
      </c>
    </row>
    <row r="3911" spans="1:29" x14ac:dyDescent="0.25">
      <c r="A3911" s="61" t="s">
        <v>267</v>
      </c>
      <c r="B3911" s="61" t="s">
        <v>268</v>
      </c>
      <c r="C3911" s="62">
        <v>2009</v>
      </c>
      <c r="D3911" s="61" t="s">
        <v>75</v>
      </c>
      <c r="E3911" s="62">
        <v>10</v>
      </c>
      <c r="F3911" s="62">
        <v>148</v>
      </c>
      <c r="G3911" s="62">
        <v>39</v>
      </c>
      <c r="H3911" s="62">
        <v>0.33</v>
      </c>
      <c r="I3911" s="62">
        <v>14.8</v>
      </c>
      <c r="J3911" s="62">
        <v>137.63999999999999</v>
      </c>
      <c r="K3911" s="62">
        <v>199.81</v>
      </c>
      <c r="L3911" s="62">
        <v>324</v>
      </c>
      <c r="M3911" s="62">
        <v>2.7</v>
      </c>
      <c r="N3911" s="62">
        <v>19.98</v>
      </c>
      <c r="O3911" s="62">
        <v>2409.52</v>
      </c>
      <c r="P3911" s="63"/>
      <c r="Q3911" s="63"/>
      <c r="R3911" s="63"/>
      <c r="S3911" s="63"/>
      <c r="T3911" s="63"/>
      <c r="U3911" s="63"/>
      <c r="V3911" s="63"/>
      <c r="W3911" s="63"/>
      <c r="X3911" s="63"/>
      <c r="Y3911" s="63"/>
      <c r="Z3911" s="62">
        <v>0</v>
      </c>
      <c r="AA3911" s="63"/>
      <c r="AB3911" s="63"/>
      <c r="AC3911" s="62">
        <v>0</v>
      </c>
    </row>
    <row r="3912" spans="1:29" ht="30" x14ac:dyDescent="0.25">
      <c r="A3912" s="61" t="s">
        <v>536</v>
      </c>
      <c r="B3912" s="61" t="s">
        <v>537</v>
      </c>
      <c r="C3912" s="62">
        <v>2006</v>
      </c>
      <c r="D3912" s="61" t="s">
        <v>94</v>
      </c>
      <c r="E3912" s="62">
        <v>6</v>
      </c>
      <c r="F3912" s="62">
        <v>3268</v>
      </c>
      <c r="G3912" s="62">
        <v>627</v>
      </c>
      <c r="H3912" s="62">
        <v>8.7100000000000009</v>
      </c>
      <c r="I3912" s="62">
        <v>544.66999999999996</v>
      </c>
      <c r="J3912" s="62">
        <v>3039.24</v>
      </c>
      <c r="K3912" s="62">
        <v>0</v>
      </c>
      <c r="L3912" s="63"/>
      <c r="M3912" s="63"/>
      <c r="N3912" s="63"/>
      <c r="O3912" s="63"/>
      <c r="P3912" s="63"/>
      <c r="Q3912" s="63"/>
      <c r="R3912" s="63"/>
      <c r="S3912" s="63"/>
      <c r="T3912" s="63"/>
      <c r="U3912" s="63"/>
      <c r="V3912" s="63"/>
      <c r="W3912" s="63"/>
      <c r="X3912" s="63"/>
      <c r="Y3912" s="63"/>
      <c r="Z3912" s="62">
        <v>226097.44</v>
      </c>
      <c r="AA3912" s="62">
        <v>3801</v>
      </c>
      <c r="AB3912" s="62">
        <v>52.79</v>
      </c>
      <c r="AC3912" s="62">
        <v>37682.910000000003</v>
      </c>
    </row>
    <row r="3913" spans="1:29" ht="30" x14ac:dyDescent="0.25">
      <c r="A3913" s="61" t="s">
        <v>415</v>
      </c>
      <c r="B3913" s="61" t="s">
        <v>416</v>
      </c>
      <c r="C3913" s="62">
        <v>2010</v>
      </c>
      <c r="D3913" s="61" t="s">
        <v>94</v>
      </c>
      <c r="E3913" s="62">
        <v>11</v>
      </c>
      <c r="F3913" s="63"/>
      <c r="G3913" s="63"/>
      <c r="H3913" s="63"/>
      <c r="I3913" s="63"/>
      <c r="J3913" s="63"/>
      <c r="K3913" s="62">
        <v>0</v>
      </c>
      <c r="L3913" s="63"/>
      <c r="M3913" s="63"/>
      <c r="N3913" s="63"/>
      <c r="O3913" s="63"/>
      <c r="P3913" s="63"/>
      <c r="Q3913" s="63"/>
      <c r="R3913" s="63"/>
      <c r="S3913" s="63"/>
      <c r="T3913" s="63"/>
      <c r="U3913" s="63"/>
      <c r="V3913" s="63"/>
      <c r="W3913" s="63"/>
      <c r="X3913" s="63"/>
      <c r="Y3913" s="63"/>
      <c r="Z3913" s="62">
        <v>151.46</v>
      </c>
      <c r="AA3913" s="62">
        <v>12527</v>
      </c>
      <c r="AB3913" s="62">
        <v>94.9</v>
      </c>
      <c r="AC3913" s="62">
        <v>13.77</v>
      </c>
    </row>
    <row r="3914" spans="1:29" ht="30" x14ac:dyDescent="0.25">
      <c r="A3914" s="61" t="s">
        <v>367</v>
      </c>
      <c r="B3914" s="61" t="s">
        <v>368</v>
      </c>
      <c r="C3914" s="62">
        <v>2014</v>
      </c>
      <c r="D3914" s="61" t="s">
        <v>78</v>
      </c>
      <c r="E3914" s="62">
        <v>50</v>
      </c>
      <c r="F3914" s="62">
        <v>132145</v>
      </c>
      <c r="G3914" s="62">
        <v>19928</v>
      </c>
      <c r="H3914" s="62">
        <v>33.21</v>
      </c>
      <c r="I3914" s="62">
        <v>2642.9</v>
      </c>
      <c r="J3914" s="62">
        <v>122894.85</v>
      </c>
      <c r="K3914" s="62">
        <v>29925.32</v>
      </c>
      <c r="L3914" s="62">
        <v>28506</v>
      </c>
      <c r="M3914" s="62">
        <v>47.51</v>
      </c>
      <c r="N3914" s="62">
        <v>598.51</v>
      </c>
      <c r="O3914" s="62">
        <v>360878.35</v>
      </c>
      <c r="P3914" s="63"/>
      <c r="Q3914" s="63"/>
      <c r="R3914" s="63"/>
      <c r="S3914" s="63"/>
      <c r="T3914" s="63"/>
      <c r="U3914" s="63"/>
      <c r="V3914" s="63"/>
      <c r="W3914" s="63"/>
      <c r="X3914" s="63"/>
      <c r="Y3914" s="63"/>
      <c r="Z3914" s="62">
        <v>105000</v>
      </c>
      <c r="AA3914" s="62">
        <v>9349</v>
      </c>
      <c r="AB3914" s="62">
        <v>15.58</v>
      </c>
      <c r="AC3914" s="62">
        <v>2100</v>
      </c>
    </row>
    <row r="3915" spans="1:29" x14ac:dyDescent="0.25">
      <c r="A3915" s="61" t="s">
        <v>273</v>
      </c>
      <c r="B3915" s="61" t="s">
        <v>274</v>
      </c>
      <c r="C3915" s="62">
        <v>2011</v>
      </c>
      <c r="D3915" s="61" t="s">
        <v>89</v>
      </c>
      <c r="E3915" s="62">
        <v>54</v>
      </c>
      <c r="F3915" s="62">
        <v>496627</v>
      </c>
      <c r="G3915" s="62">
        <v>73814</v>
      </c>
      <c r="H3915" s="62">
        <v>113.91</v>
      </c>
      <c r="I3915" s="62">
        <v>9196.7999999999993</v>
      </c>
      <c r="J3915" s="62">
        <v>461863.11</v>
      </c>
      <c r="K3915" s="62">
        <v>0</v>
      </c>
      <c r="L3915" s="63"/>
      <c r="M3915" s="63"/>
      <c r="N3915" s="63"/>
      <c r="O3915" s="63"/>
      <c r="P3915" s="63"/>
      <c r="Q3915" s="63"/>
      <c r="R3915" s="63"/>
      <c r="S3915" s="63"/>
      <c r="T3915" s="63"/>
      <c r="U3915" s="63"/>
      <c r="V3915" s="63"/>
      <c r="W3915" s="63"/>
      <c r="X3915" s="63"/>
      <c r="Y3915" s="63"/>
      <c r="Z3915" s="62">
        <v>2739.39</v>
      </c>
      <c r="AA3915" s="62">
        <v>5982</v>
      </c>
      <c r="AB3915" s="62">
        <v>9.23</v>
      </c>
      <c r="AC3915" s="62">
        <v>50.73</v>
      </c>
    </row>
    <row r="3916" spans="1:29" x14ac:dyDescent="0.25">
      <c r="A3916" s="61" t="s">
        <v>229</v>
      </c>
      <c r="B3916" s="61" t="s">
        <v>230</v>
      </c>
      <c r="C3916" s="62">
        <v>2005</v>
      </c>
      <c r="D3916" s="61" t="s">
        <v>150</v>
      </c>
      <c r="E3916" s="62">
        <v>6</v>
      </c>
      <c r="F3916" s="63"/>
      <c r="G3916" s="63"/>
      <c r="H3916" s="63"/>
      <c r="I3916" s="63"/>
      <c r="J3916" s="63"/>
      <c r="K3916" s="62">
        <v>0</v>
      </c>
      <c r="L3916" s="63"/>
      <c r="M3916" s="63"/>
      <c r="N3916" s="63"/>
      <c r="O3916" s="63"/>
      <c r="P3916" s="63"/>
      <c r="Q3916" s="63"/>
      <c r="R3916" s="63"/>
      <c r="S3916" s="63"/>
      <c r="T3916" s="63"/>
      <c r="U3916" s="63"/>
      <c r="V3916" s="63"/>
      <c r="W3916" s="63"/>
      <c r="X3916" s="63"/>
      <c r="Y3916" s="63"/>
      <c r="Z3916" s="62">
        <v>0</v>
      </c>
      <c r="AA3916" s="62">
        <v>3468</v>
      </c>
      <c r="AB3916" s="62">
        <v>48.17</v>
      </c>
      <c r="AC3916" s="62">
        <v>0</v>
      </c>
    </row>
    <row r="3917" spans="1:29" x14ac:dyDescent="0.25">
      <c r="A3917" s="61" t="s">
        <v>130</v>
      </c>
      <c r="B3917" s="61" t="s">
        <v>131</v>
      </c>
      <c r="C3917" s="62">
        <v>2003</v>
      </c>
      <c r="D3917" s="61" t="s">
        <v>83</v>
      </c>
      <c r="E3917" s="62">
        <v>26</v>
      </c>
      <c r="F3917" s="62">
        <v>81386</v>
      </c>
      <c r="G3917" s="62">
        <v>8195</v>
      </c>
      <c r="H3917" s="62">
        <v>26.27</v>
      </c>
      <c r="I3917" s="62">
        <v>3130.23</v>
      </c>
      <c r="J3917" s="62">
        <v>75688.98</v>
      </c>
      <c r="K3917" s="62">
        <v>4189.1400000000003</v>
      </c>
      <c r="L3917" s="62">
        <v>5636</v>
      </c>
      <c r="M3917" s="62">
        <v>18.059999999999999</v>
      </c>
      <c r="N3917" s="63"/>
      <c r="O3917" s="63"/>
      <c r="P3917" s="63"/>
      <c r="Q3917" s="63"/>
      <c r="R3917" s="63"/>
      <c r="S3917" s="63"/>
      <c r="T3917" s="63"/>
      <c r="U3917" s="62">
        <v>359</v>
      </c>
      <c r="V3917" s="62">
        <v>336</v>
      </c>
      <c r="W3917" s="62">
        <v>1.08</v>
      </c>
      <c r="X3917" s="62">
        <v>13</v>
      </c>
      <c r="Y3917" s="62">
        <v>8035.86</v>
      </c>
      <c r="Z3917" s="62">
        <v>2286</v>
      </c>
      <c r="AA3917" s="62">
        <v>8317</v>
      </c>
      <c r="AB3917" s="62">
        <v>26.66</v>
      </c>
      <c r="AC3917" s="62">
        <v>87.92</v>
      </c>
    </row>
    <row r="3918" spans="1:29" ht="30" x14ac:dyDescent="0.25">
      <c r="A3918" s="61" t="s">
        <v>188</v>
      </c>
      <c r="B3918" s="61" t="s">
        <v>189</v>
      </c>
      <c r="C3918" s="62">
        <v>2009</v>
      </c>
      <c r="D3918" s="61" t="s">
        <v>78</v>
      </c>
      <c r="E3918" s="62">
        <v>75</v>
      </c>
      <c r="F3918" s="62">
        <v>53492</v>
      </c>
      <c r="G3918" s="62">
        <v>10130</v>
      </c>
      <c r="H3918" s="62">
        <v>11.26</v>
      </c>
      <c r="I3918" s="62">
        <v>713.23</v>
      </c>
      <c r="J3918" s="62">
        <v>49747.56</v>
      </c>
      <c r="K3918" s="62">
        <v>15037.83</v>
      </c>
      <c r="L3918" s="62">
        <v>22475</v>
      </c>
      <c r="M3918" s="62">
        <v>24.97</v>
      </c>
      <c r="N3918" s="62">
        <v>200.5</v>
      </c>
      <c r="O3918" s="62">
        <v>181345.67</v>
      </c>
      <c r="P3918" s="63"/>
      <c r="Q3918" s="63"/>
      <c r="R3918" s="63"/>
      <c r="S3918" s="63"/>
      <c r="T3918" s="63"/>
      <c r="U3918" s="63"/>
      <c r="V3918" s="63"/>
      <c r="W3918" s="63"/>
      <c r="X3918" s="63"/>
      <c r="Y3918" s="63"/>
      <c r="Z3918" s="62">
        <v>1374</v>
      </c>
      <c r="AA3918" s="62">
        <v>7728</v>
      </c>
      <c r="AB3918" s="62">
        <v>8.59</v>
      </c>
      <c r="AC3918" s="62">
        <v>18.32</v>
      </c>
    </row>
    <row r="3919" spans="1:29" x14ac:dyDescent="0.25">
      <c r="A3919" s="61" t="s">
        <v>466</v>
      </c>
      <c r="B3919" s="61" t="s">
        <v>467</v>
      </c>
      <c r="C3919" s="62">
        <v>2006</v>
      </c>
      <c r="D3919" s="61" t="s">
        <v>94</v>
      </c>
      <c r="E3919" s="62">
        <v>2</v>
      </c>
      <c r="F3919" s="62">
        <v>973</v>
      </c>
      <c r="G3919" s="62">
        <v>291</v>
      </c>
      <c r="H3919" s="62">
        <v>12.13</v>
      </c>
      <c r="I3919" s="62">
        <v>486.5</v>
      </c>
      <c r="J3919" s="62">
        <v>904.89</v>
      </c>
      <c r="K3919" s="62">
        <v>0</v>
      </c>
      <c r="L3919" s="63"/>
      <c r="M3919" s="63"/>
      <c r="N3919" s="63"/>
      <c r="O3919" s="63"/>
      <c r="P3919" s="63"/>
      <c r="Q3919" s="63"/>
      <c r="R3919" s="63"/>
      <c r="S3919" s="63"/>
      <c r="T3919" s="63"/>
      <c r="U3919" s="63"/>
      <c r="V3919" s="63"/>
      <c r="W3919" s="63"/>
      <c r="X3919" s="63"/>
      <c r="Y3919" s="63"/>
      <c r="Z3919" s="62">
        <v>0</v>
      </c>
      <c r="AA3919" s="63"/>
      <c r="AB3919" s="63"/>
      <c r="AC3919" s="62">
        <v>0</v>
      </c>
    </row>
    <row r="3920" spans="1:29" x14ac:dyDescent="0.25">
      <c r="A3920" s="61" t="s">
        <v>79</v>
      </c>
      <c r="B3920" s="61" t="s">
        <v>80</v>
      </c>
      <c r="C3920" s="62">
        <v>2015</v>
      </c>
      <c r="D3920" s="61" t="s">
        <v>99</v>
      </c>
      <c r="E3920" s="62">
        <v>64</v>
      </c>
      <c r="F3920" s="62">
        <v>218280</v>
      </c>
      <c r="G3920" s="62">
        <v>36602</v>
      </c>
      <c r="H3920" s="62">
        <v>47.66</v>
      </c>
      <c r="I3920" s="62">
        <v>3410.63</v>
      </c>
      <c r="J3920" s="62">
        <v>203000.4</v>
      </c>
      <c r="K3920" s="62">
        <v>28891.37</v>
      </c>
      <c r="L3920" s="62">
        <v>33374</v>
      </c>
      <c r="M3920" s="62">
        <v>43.46</v>
      </c>
      <c r="N3920" s="62">
        <v>451.43</v>
      </c>
      <c r="O3920" s="62">
        <v>348409.67</v>
      </c>
      <c r="P3920" s="63"/>
      <c r="Q3920" s="63"/>
      <c r="R3920" s="63"/>
      <c r="S3920" s="63"/>
      <c r="T3920" s="63"/>
      <c r="U3920" s="63"/>
      <c r="V3920" s="63"/>
      <c r="W3920" s="63"/>
      <c r="X3920" s="63"/>
      <c r="Y3920" s="63"/>
      <c r="Z3920" s="62">
        <v>188014</v>
      </c>
      <c r="AA3920" s="62">
        <v>9683</v>
      </c>
      <c r="AB3920" s="62">
        <v>12.61</v>
      </c>
      <c r="AC3920" s="62">
        <v>2937.72</v>
      </c>
    </row>
    <row r="3921" spans="1:29" ht="30" x14ac:dyDescent="0.25">
      <c r="A3921" s="61" t="s">
        <v>293</v>
      </c>
      <c r="B3921" s="61" t="s">
        <v>294</v>
      </c>
      <c r="C3921" s="62">
        <v>2015</v>
      </c>
      <c r="D3921" s="61" t="s">
        <v>78</v>
      </c>
      <c r="E3921" s="62">
        <v>36</v>
      </c>
      <c r="F3921" s="62">
        <v>159522</v>
      </c>
      <c r="G3921" s="62">
        <v>30285</v>
      </c>
      <c r="H3921" s="62">
        <v>70.099999999999994</v>
      </c>
      <c r="I3921" s="62">
        <v>4431.17</v>
      </c>
      <c r="J3921" s="62">
        <v>148355.46</v>
      </c>
      <c r="K3921" s="62">
        <v>9789</v>
      </c>
      <c r="L3921" s="62">
        <v>8741</v>
      </c>
      <c r="M3921" s="62">
        <v>20.23</v>
      </c>
      <c r="N3921" s="62">
        <v>271.92</v>
      </c>
      <c r="O3921" s="62">
        <v>118048.49</v>
      </c>
      <c r="P3921" s="63"/>
      <c r="Q3921" s="63"/>
      <c r="R3921" s="63"/>
      <c r="S3921" s="63"/>
      <c r="T3921" s="63"/>
      <c r="U3921" s="63"/>
      <c r="V3921" s="63"/>
      <c r="W3921" s="63"/>
      <c r="X3921" s="63"/>
      <c r="Y3921" s="63"/>
      <c r="Z3921" s="62">
        <v>812.78</v>
      </c>
      <c r="AA3921" s="62">
        <v>1664</v>
      </c>
      <c r="AB3921" s="62">
        <v>3.85</v>
      </c>
      <c r="AC3921" s="62">
        <v>22.58</v>
      </c>
    </row>
    <row r="3922" spans="1:29" x14ac:dyDescent="0.25">
      <c r="A3922" s="61" t="s">
        <v>76</v>
      </c>
      <c r="B3922" s="61" t="s">
        <v>77</v>
      </c>
      <c r="C3922" s="62">
        <v>2018</v>
      </c>
      <c r="D3922" s="61" t="s">
        <v>94</v>
      </c>
      <c r="E3922" s="62">
        <v>7</v>
      </c>
      <c r="F3922" s="62">
        <v>419</v>
      </c>
      <c r="G3922" s="62">
        <v>197</v>
      </c>
      <c r="H3922" s="62">
        <v>2.35</v>
      </c>
      <c r="I3922" s="62">
        <v>59.86</v>
      </c>
      <c r="J3922" s="62">
        <v>389.67</v>
      </c>
      <c r="K3922" s="62">
        <v>193.02</v>
      </c>
      <c r="L3922" s="62">
        <v>317</v>
      </c>
      <c r="M3922" s="62">
        <v>3.77</v>
      </c>
      <c r="N3922" s="63"/>
      <c r="O3922" s="63"/>
      <c r="P3922" s="63"/>
      <c r="Q3922" s="63"/>
      <c r="R3922" s="63"/>
      <c r="S3922" s="63"/>
      <c r="T3922" s="63"/>
      <c r="U3922" s="63"/>
      <c r="V3922" s="63"/>
      <c r="W3922" s="63"/>
      <c r="X3922" s="63"/>
      <c r="Y3922" s="63"/>
      <c r="Z3922" s="62">
        <v>388.38</v>
      </c>
      <c r="AA3922" s="62">
        <v>1271</v>
      </c>
      <c r="AB3922" s="62">
        <v>15.13</v>
      </c>
      <c r="AC3922" s="62">
        <v>55.48</v>
      </c>
    </row>
    <row r="3923" spans="1:29" ht="30" x14ac:dyDescent="0.25">
      <c r="A3923" s="61" t="s">
        <v>500</v>
      </c>
      <c r="B3923" s="61" t="s">
        <v>501</v>
      </c>
      <c r="C3923" s="62">
        <v>2018</v>
      </c>
      <c r="D3923" s="61" t="s">
        <v>99</v>
      </c>
      <c r="E3923" s="62">
        <v>36</v>
      </c>
      <c r="F3923" s="62">
        <v>100470</v>
      </c>
      <c r="G3923" s="62">
        <v>12261</v>
      </c>
      <c r="H3923" s="62">
        <v>28.38</v>
      </c>
      <c r="I3923" s="62">
        <v>2790.83</v>
      </c>
      <c r="J3923" s="62">
        <v>93437.1</v>
      </c>
      <c r="K3923" s="62">
        <v>0</v>
      </c>
      <c r="L3923" s="62">
        <v>6327</v>
      </c>
      <c r="M3923" s="62">
        <v>14.65</v>
      </c>
      <c r="N3923" s="62">
        <v>0</v>
      </c>
      <c r="O3923" s="62">
        <v>0</v>
      </c>
      <c r="P3923" s="63"/>
      <c r="Q3923" s="63"/>
      <c r="R3923" s="63"/>
      <c r="S3923" s="63"/>
      <c r="T3923" s="63"/>
      <c r="U3923" s="63"/>
      <c r="V3923" s="63"/>
      <c r="W3923" s="63"/>
      <c r="X3923" s="63"/>
      <c r="Y3923" s="63"/>
      <c r="Z3923" s="62">
        <v>0</v>
      </c>
      <c r="AA3923" s="62">
        <v>2516</v>
      </c>
      <c r="AB3923" s="62">
        <v>5.82</v>
      </c>
      <c r="AC3923" s="62">
        <v>0</v>
      </c>
    </row>
    <row r="3924" spans="1:29" x14ac:dyDescent="0.25">
      <c r="A3924" s="61" t="s">
        <v>417</v>
      </c>
      <c r="B3924" s="61" t="s">
        <v>418</v>
      </c>
      <c r="C3924" s="62">
        <v>2013</v>
      </c>
      <c r="D3924" s="61" t="s">
        <v>75</v>
      </c>
      <c r="E3924" s="62">
        <v>4</v>
      </c>
      <c r="F3924" s="62">
        <v>245</v>
      </c>
      <c r="G3924" s="62">
        <v>47</v>
      </c>
      <c r="H3924" s="62">
        <v>0.98</v>
      </c>
      <c r="I3924" s="62">
        <v>61.25</v>
      </c>
      <c r="J3924" s="62">
        <v>227.85</v>
      </c>
      <c r="K3924" s="62">
        <v>0</v>
      </c>
      <c r="L3924" s="63"/>
      <c r="M3924" s="63"/>
      <c r="N3924" s="63"/>
      <c r="O3924" s="63"/>
      <c r="P3924" s="63"/>
      <c r="Q3924" s="63"/>
      <c r="R3924" s="63"/>
      <c r="S3924" s="63"/>
      <c r="T3924" s="63"/>
      <c r="U3924" s="63"/>
      <c r="V3924" s="63"/>
      <c r="W3924" s="63"/>
      <c r="X3924" s="63"/>
      <c r="Y3924" s="63"/>
      <c r="Z3924" s="62">
        <v>0</v>
      </c>
      <c r="AA3924" s="62">
        <v>625</v>
      </c>
      <c r="AB3924" s="62">
        <v>13.02</v>
      </c>
      <c r="AC3924" s="62">
        <v>0</v>
      </c>
    </row>
    <row r="3925" spans="1:29" ht="30" x14ac:dyDescent="0.25">
      <c r="A3925" s="61" t="s">
        <v>269</v>
      </c>
      <c r="B3925" s="61" t="s">
        <v>270</v>
      </c>
      <c r="C3925" s="62">
        <v>2017</v>
      </c>
      <c r="D3925" s="61" t="s">
        <v>94</v>
      </c>
      <c r="E3925" s="62">
        <v>2</v>
      </c>
      <c r="F3925" s="62">
        <v>20091</v>
      </c>
      <c r="G3925" s="62">
        <v>4358</v>
      </c>
      <c r="H3925" s="62">
        <v>181.58</v>
      </c>
      <c r="I3925" s="62">
        <v>10045.5</v>
      </c>
      <c r="J3925" s="62">
        <v>18684.63</v>
      </c>
      <c r="K3925" s="62">
        <v>836.08</v>
      </c>
      <c r="L3925" s="62">
        <v>1215</v>
      </c>
      <c r="M3925" s="62">
        <v>50.63</v>
      </c>
      <c r="N3925" s="62">
        <v>418.04</v>
      </c>
      <c r="O3925" s="62">
        <v>10082.56</v>
      </c>
      <c r="P3925" s="63"/>
      <c r="Q3925" s="63"/>
      <c r="R3925" s="63"/>
      <c r="S3925" s="63"/>
      <c r="T3925" s="63"/>
      <c r="U3925" s="62">
        <v>358</v>
      </c>
      <c r="V3925" s="62">
        <v>728</v>
      </c>
      <c r="W3925" s="62">
        <v>30.33</v>
      </c>
      <c r="X3925" s="62">
        <v>179</v>
      </c>
      <c r="Y3925" s="62">
        <v>8013.47</v>
      </c>
      <c r="Z3925" s="62">
        <v>27700</v>
      </c>
      <c r="AA3925" s="62">
        <v>1289</v>
      </c>
      <c r="AB3925" s="62">
        <v>53.71</v>
      </c>
      <c r="AC3925" s="62">
        <v>13850</v>
      </c>
    </row>
    <row r="3926" spans="1:29" ht="30" x14ac:dyDescent="0.25">
      <c r="A3926" s="61" t="s">
        <v>120</v>
      </c>
      <c r="B3926" s="61" t="s">
        <v>121</v>
      </c>
      <c r="C3926" s="62">
        <v>2006</v>
      </c>
      <c r="D3926" s="61" t="s">
        <v>83</v>
      </c>
      <c r="E3926" s="62">
        <v>10</v>
      </c>
      <c r="F3926" s="62">
        <v>853</v>
      </c>
      <c r="G3926" s="62">
        <v>413</v>
      </c>
      <c r="H3926" s="62">
        <v>3.44</v>
      </c>
      <c r="I3926" s="62">
        <v>85.3</v>
      </c>
      <c r="J3926" s="62">
        <v>793.29</v>
      </c>
      <c r="K3926" s="62">
        <v>13.58</v>
      </c>
      <c r="L3926" s="62">
        <v>47</v>
      </c>
      <c r="M3926" s="62">
        <v>0.39</v>
      </c>
      <c r="N3926" s="63"/>
      <c r="O3926" s="63"/>
      <c r="P3926" s="63"/>
      <c r="Q3926" s="63"/>
      <c r="R3926" s="63"/>
      <c r="S3926" s="63"/>
      <c r="T3926" s="63"/>
      <c r="U3926" s="63"/>
      <c r="V3926" s="63"/>
      <c r="W3926" s="63"/>
      <c r="X3926" s="63"/>
      <c r="Y3926" s="63"/>
      <c r="Z3926" s="62">
        <v>156300</v>
      </c>
      <c r="AA3926" s="62">
        <v>8197</v>
      </c>
      <c r="AB3926" s="62">
        <v>68.31</v>
      </c>
      <c r="AC3926" s="62">
        <v>15630</v>
      </c>
    </row>
    <row r="3927" spans="1:29" x14ac:dyDescent="0.25">
      <c r="A3927" s="61" t="s">
        <v>241</v>
      </c>
      <c r="B3927" s="61" t="s">
        <v>242</v>
      </c>
      <c r="C3927" s="62">
        <v>2012</v>
      </c>
      <c r="D3927" s="61" t="s">
        <v>150</v>
      </c>
      <c r="E3927" s="62">
        <v>3</v>
      </c>
      <c r="F3927" s="63"/>
      <c r="G3927" s="63"/>
      <c r="H3927" s="63"/>
      <c r="I3927" s="63"/>
      <c r="J3927" s="63"/>
      <c r="K3927" s="62">
        <v>0</v>
      </c>
      <c r="L3927" s="63"/>
      <c r="M3927" s="63"/>
      <c r="N3927" s="63"/>
      <c r="O3927" s="63"/>
      <c r="P3927" s="63"/>
      <c r="Q3927" s="63"/>
      <c r="R3927" s="63"/>
      <c r="S3927" s="63"/>
      <c r="T3927" s="63"/>
      <c r="U3927" s="63"/>
      <c r="V3927" s="63"/>
      <c r="W3927" s="63"/>
      <c r="X3927" s="63"/>
      <c r="Y3927" s="63"/>
      <c r="Z3927" s="62">
        <v>45249</v>
      </c>
      <c r="AA3927" s="62">
        <v>4405</v>
      </c>
      <c r="AB3927" s="62">
        <v>122.36</v>
      </c>
      <c r="AC3927" s="62">
        <v>15083</v>
      </c>
    </row>
    <row r="3928" spans="1:29" ht="30" x14ac:dyDescent="0.25">
      <c r="A3928" s="61" t="s">
        <v>124</v>
      </c>
      <c r="B3928" s="61" t="s">
        <v>125</v>
      </c>
      <c r="C3928" s="62">
        <v>2006</v>
      </c>
      <c r="D3928" s="61" t="s">
        <v>75</v>
      </c>
      <c r="E3928" s="62">
        <v>8</v>
      </c>
      <c r="F3928" s="63"/>
      <c r="G3928" s="63"/>
      <c r="H3928" s="63"/>
      <c r="I3928" s="63"/>
      <c r="J3928" s="63"/>
      <c r="K3928" s="62">
        <v>0</v>
      </c>
      <c r="L3928" s="63"/>
      <c r="M3928" s="63"/>
      <c r="N3928" s="63"/>
      <c r="O3928" s="63"/>
      <c r="P3928" s="63"/>
      <c r="Q3928" s="63"/>
      <c r="R3928" s="63"/>
      <c r="S3928" s="63"/>
      <c r="T3928" s="63"/>
      <c r="U3928" s="63"/>
      <c r="V3928" s="63"/>
      <c r="W3928" s="63"/>
      <c r="X3928" s="63"/>
      <c r="Y3928" s="63"/>
      <c r="Z3928" s="62">
        <v>102.67</v>
      </c>
      <c r="AA3928" s="62">
        <v>7263</v>
      </c>
      <c r="AB3928" s="62">
        <v>75.66</v>
      </c>
      <c r="AC3928" s="62">
        <v>12.83</v>
      </c>
    </row>
    <row r="3929" spans="1:29" ht="30" x14ac:dyDescent="0.25">
      <c r="A3929" s="61" t="s">
        <v>249</v>
      </c>
      <c r="B3929" s="61" t="s">
        <v>250</v>
      </c>
      <c r="C3929" s="62">
        <v>2012</v>
      </c>
      <c r="D3929" s="61" t="s">
        <v>75</v>
      </c>
      <c r="E3929" s="62">
        <v>4</v>
      </c>
      <c r="F3929" s="62">
        <v>363</v>
      </c>
      <c r="G3929" s="62">
        <v>5922</v>
      </c>
      <c r="H3929" s="62">
        <v>123.38</v>
      </c>
      <c r="I3929" s="62">
        <v>90.75</v>
      </c>
      <c r="J3929" s="62">
        <v>337.59</v>
      </c>
      <c r="K3929" s="62">
        <v>0</v>
      </c>
      <c r="L3929" s="63"/>
      <c r="M3929" s="63"/>
      <c r="N3929" s="63"/>
      <c r="O3929" s="63"/>
      <c r="P3929" s="63"/>
      <c r="Q3929" s="63"/>
      <c r="R3929" s="63"/>
      <c r="S3929" s="63"/>
      <c r="T3929" s="63"/>
      <c r="U3929" s="63"/>
      <c r="V3929" s="63"/>
      <c r="W3929" s="63"/>
      <c r="X3929" s="63"/>
      <c r="Y3929" s="63"/>
      <c r="Z3929" s="62">
        <v>24100.34</v>
      </c>
      <c r="AA3929" s="62">
        <v>21870</v>
      </c>
      <c r="AB3929" s="62">
        <v>455.63</v>
      </c>
      <c r="AC3929" s="62">
        <v>6025.09</v>
      </c>
    </row>
    <row r="3930" spans="1:29" x14ac:dyDescent="0.25">
      <c r="A3930" s="61" t="s">
        <v>407</v>
      </c>
      <c r="B3930" s="61" t="s">
        <v>408</v>
      </c>
      <c r="C3930" s="62">
        <v>2010</v>
      </c>
      <c r="D3930" s="61" t="s">
        <v>75</v>
      </c>
      <c r="E3930" s="62">
        <v>6</v>
      </c>
      <c r="F3930" s="62">
        <v>6576</v>
      </c>
      <c r="G3930" s="62">
        <v>1329</v>
      </c>
      <c r="H3930" s="62">
        <v>18.46</v>
      </c>
      <c r="I3930" s="62">
        <v>1096</v>
      </c>
      <c r="J3930" s="62">
        <v>6115.68</v>
      </c>
      <c r="K3930" s="62">
        <v>0</v>
      </c>
      <c r="L3930" s="63"/>
      <c r="M3930" s="63"/>
      <c r="N3930" s="63"/>
      <c r="O3930" s="63"/>
      <c r="P3930" s="63"/>
      <c r="Q3930" s="63"/>
      <c r="R3930" s="63"/>
      <c r="S3930" s="63"/>
      <c r="T3930" s="63"/>
      <c r="U3930" s="63"/>
      <c r="V3930" s="63"/>
      <c r="W3930" s="63"/>
      <c r="X3930" s="63"/>
      <c r="Y3930" s="63"/>
      <c r="Z3930" s="62">
        <v>273.44</v>
      </c>
      <c r="AA3930" s="62">
        <v>3990</v>
      </c>
      <c r="AB3930" s="62">
        <v>55.42</v>
      </c>
      <c r="AC3930" s="62">
        <v>45.57</v>
      </c>
    </row>
    <row r="3931" spans="1:29" x14ac:dyDescent="0.25">
      <c r="A3931" s="61" t="s">
        <v>79</v>
      </c>
      <c r="B3931" s="61" t="s">
        <v>80</v>
      </c>
      <c r="C3931" s="62">
        <v>2017</v>
      </c>
      <c r="D3931" s="61" t="s">
        <v>72</v>
      </c>
      <c r="E3931" s="62">
        <v>72</v>
      </c>
      <c r="F3931" s="62">
        <v>797360</v>
      </c>
      <c r="G3931" s="62">
        <v>135866</v>
      </c>
      <c r="H3931" s="62">
        <v>157.25</v>
      </c>
      <c r="I3931" s="62">
        <v>11074.44</v>
      </c>
      <c r="J3931" s="62">
        <v>741544.8</v>
      </c>
      <c r="K3931" s="62">
        <v>0</v>
      </c>
      <c r="L3931" s="63"/>
      <c r="M3931" s="63"/>
      <c r="N3931" s="63"/>
      <c r="O3931" s="63"/>
      <c r="P3931" s="63"/>
      <c r="Q3931" s="63"/>
      <c r="R3931" s="63"/>
      <c r="S3931" s="63"/>
      <c r="T3931" s="63"/>
      <c r="U3931" s="63"/>
      <c r="V3931" s="63"/>
      <c r="W3931" s="63"/>
      <c r="X3931" s="63"/>
      <c r="Y3931" s="63"/>
      <c r="Z3931" s="62">
        <v>238190</v>
      </c>
      <c r="AA3931" s="62">
        <v>20370</v>
      </c>
      <c r="AB3931" s="62">
        <v>23.58</v>
      </c>
      <c r="AC3931" s="62">
        <v>3308.19</v>
      </c>
    </row>
    <row r="3932" spans="1:29" x14ac:dyDescent="0.25">
      <c r="A3932" s="61" t="s">
        <v>332</v>
      </c>
      <c r="B3932" s="61" t="s">
        <v>333</v>
      </c>
      <c r="C3932" s="62">
        <v>2005</v>
      </c>
      <c r="D3932" s="61" t="s">
        <v>83</v>
      </c>
      <c r="E3932" s="62">
        <v>2</v>
      </c>
      <c r="F3932" s="62">
        <v>508</v>
      </c>
      <c r="G3932" s="62">
        <v>67</v>
      </c>
      <c r="H3932" s="62">
        <v>2.79</v>
      </c>
      <c r="I3932" s="62">
        <v>254</v>
      </c>
      <c r="J3932" s="62">
        <v>472.44</v>
      </c>
      <c r="K3932" s="62">
        <v>94.08</v>
      </c>
      <c r="L3932" s="62">
        <v>164</v>
      </c>
      <c r="M3932" s="62">
        <v>6.83</v>
      </c>
      <c r="N3932" s="62">
        <v>47.04</v>
      </c>
      <c r="O3932" s="62">
        <v>1134.58</v>
      </c>
      <c r="P3932" s="63"/>
      <c r="Q3932" s="63"/>
      <c r="R3932" s="63"/>
      <c r="S3932" s="63"/>
      <c r="T3932" s="63"/>
      <c r="U3932" s="63"/>
      <c r="V3932" s="63"/>
      <c r="W3932" s="63"/>
      <c r="X3932" s="63"/>
      <c r="Y3932" s="63"/>
      <c r="Z3932" s="62">
        <v>80621</v>
      </c>
      <c r="AA3932" s="62">
        <v>7479</v>
      </c>
      <c r="AB3932" s="62">
        <v>311.63</v>
      </c>
      <c r="AC3932" s="62">
        <v>40310.5</v>
      </c>
    </row>
    <row r="3933" spans="1:29" x14ac:dyDescent="0.25">
      <c r="A3933" s="61" t="s">
        <v>70</v>
      </c>
      <c r="B3933" s="61" t="s">
        <v>71</v>
      </c>
      <c r="C3933" s="62">
        <v>2008</v>
      </c>
      <c r="D3933" s="61" t="s">
        <v>75</v>
      </c>
      <c r="E3933" s="62">
        <v>9</v>
      </c>
      <c r="F3933" s="62">
        <v>16527</v>
      </c>
      <c r="G3933" s="62">
        <v>27141</v>
      </c>
      <c r="H3933" s="62">
        <v>251.31</v>
      </c>
      <c r="I3933" s="62">
        <v>1836.33</v>
      </c>
      <c r="J3933" s="62">
        <v>15370.11</v>
      </c>
      <c r="K3933" s="62">
        <v>2165</v>
      </c>
      <c r="L3933" s="62">
        <v>3563</v>
      </c>
      <c r="M3933" s="62">
        <v>32.99</v>
      </c>
      <c r="N3933" s="62">
        <v>240.56</v>
      </c>
      <c r="O3933" s="62">
        <v>26108.38</v>
      </c>
      <c r="P3933" s="63"/>
      <c r="Q3933" s="63"/>
      <c r="R3933" s="63"/>
      <c r="S3933" s="63"/>
      <c r="T3933" s="63"/>
      <c r="U3933" s="63"/>
      <c r="V3933" s="63"/>
      <c r="W3933" s="63"/>
      <c r="X3933" s="63"/>
      <c r="Y3933" s="63"/>
      <c r="Z3933" s="62">
        <v>361</v>
      </c>
      <c r="AA3933" s="62">
        <v>1788</v>
      </c>
      <c r="AB3933" s="62">
        <v>16.559999999999999</v>
      </c>
      <c r="AC3933" s="62">
        <v>40.11</v>
      </c>
    </row>
    <row r="3934" spans="1:29" x14ac:dyDescent="0.25">
      <c r="A3934" s="61" t="s">
        <v>354</v>
      </c>
      <c r="B3934" s="61" t="s">
        <v>355</v>
      </c>
      <c r="C3934" s="62">
        <v>2012</v>
      </c>
      <c r="D3934" s="61" t="s">
        <v>99</v>
      </c>
      <c r="E3934" s="62">
        <v>48</v>
      </c>
      <c r="F3934" s="62">
        <v>121615</v>
      </c>
      <c r="G3934" s="62">
        <v>21995</v>
      </c>
      <c r="H3934" s="62">
        <v>38.19</v>
      </c>
      <c r="I3934" s="62">
        <v>2533.65</v>
      </c>
      <c r="J3934" s="62">
        <v>113101.95</v>
      </c>
      <c r="K3934" s="62">
        <v>21899.13</v>
      </c>
      <c r="L3934" s="62">
        <v>26258</v>
      </c>
      <c r="M3934" s="62">
        <v>45.59</v>
      </c>
      <c r="N3934" s="62">
        <v>456.23</v>
      </c>
      <c r="O3934" s="62">
        <v>264088.14</v>
      </c>
      <c r="P3934" s="63"/>
      <c r="Q3934" s="63"/>
      <c r="R3934" s="63"/>
      <c r="S3934" s="63"/>
      <c r="T3934" s="63"/>
      <c r="U3934" s="63"/>
      <c r="V3934" s="63"/>
      <c r="W3934" s="63"/>
      <c r="X3934" s="63"/>
      <c r="Y3934" s="63"/>
      <c r="Z3934" s="62">
        <v>163141</v>
      </c>
      <c r="AA3934" s="62">
        <v>4431</v>
      </c>
      <c r="AB3934" s="62">
        <v>7.69</v>
      </c>
      <c r="AC3934" s="62">
        <v>3398.77</v>
      </c>
    </row>
    <row r="3935" spans="1:29" ht="30" x14ac:dyDescent="0.25">
      <c r="A3935" s="61" t="s">
        <v>188</v>
      </c>
      <c r="B3935" s="61" t="s">
        <v>189</v>
      </c>
      <c r="C3935" s="62">
        <v>2010</v>
      </c>
      <c r="D3935" s="61" t="s">
        <v>99</v>
      </c>
      <c r="E3935" s="62">
        <v>202</v>
      </c>
      <c r="F3935" s="62">
        <v>815740</v>
      </c>
      <c r="G3935" s="62">
        <v>142564</v>
      </c>
      <c r="H3935" s="62">
        <v>58.81</v>
      </c>
      <c r="I3935" s="62">
        <v>4038.32</v>
      </c>
      <c r="J3935" s="62">
        <v>758638.2</v>
      </c>
      <c r="K3935" s="62">
        <v>96646.94</v>
      </c>
      <c r="L3935" s="62">
        <v>146685</v>
      </c>
      <c r="M3935" s="62">
        <v>60.51</v>
      </c>
      <c r="N3935" s="62">
        <v>478.45</v>
      </c>
      <c r="O3935" s="62">
        <v>1165494.5</v>
      </c>
      <c r="P3935" s="63"/>
      <c r="Q3935" s="63"/>
      <c r="R3935" s="63"/>
      <c r="S3935" s="63"/>
      <c r="T3935" s="63"/>
      <c r="U3935" s="63"/>
      <c r="V3935" s="63"/>
      <c r="W3935" s="63"/>
      <c r="X3935" s="63"/>
      <c r="Y3935" s="63"/>
      <c r="Z3935" s="62">
        <v>6700</v>
      </c>
      <c r="AA3935" s="62">
        <v>42287</v>
      </c>
      <c r="AB3935" s="62">
        <v>17.45</v>
      </c>
      <c r="AC3935" s="62">
        <v>33.17</v>
      </c>
    </row>
    <row r="3936" spans="1:29" x14ac:dyDescent="0.25">
      <c r="A3936" s="61" t="s">
        <v>330</v>
      </c>
      <c r="B3936" s="61" t="s">
        <v>331</v>
      </c>
      <c r="C3936" s="62">
        <v>2007</v>
      </c>
      <c r="D3936" s="61" t="s">
        <v>99</v>
      </c>
      <c r="E3936" s="62">
        <v>53</v>
      </c>
      <c r="F3936" s="62">
        <v>153635</v>
      </c>
      <c r="G3936" s="62">
        <v>30731</v>
      </c>
      <c r="H3936" s="62">
        <v>48.32</v>
      </c>
      <c r="I3936" s="62">
        <v>2898.77</v>
      </c>
      <c r="J3936" s="62">
        <v>142880.54999999999</v>
      </c>
      <c r="K3936" s="62">
        <v>4060</v>
      </c>
      <c r="L3936" s="62">
        <v>18381</v>
      </c>
      <c r="M3936" s="62">
        <v>28.9</v>
      </c>
      <c r="N3936" s="62">
        <v>76.599999999999994</v>
      </c>
      <c r="O3936" s="62">
        <v>48960.76</v>
      </c>
      <c r="P3936" s="63"/>
      <c r="Q3936" s="63"/>
      <c r="R3936" s="63"/>
      <c r="S3936" s="63"/>
      <c r="T3936" s="63"/>
      <c r="U3936" s="63"/>
      <c r="V3936" s="63"/>
      <c r="W3936" s="63"/>
      <c r="X3936" s="63"/>
      <c r="Y3936" s="63"/>
      <c r="Z3936" s="62">
        <v>93400</v>
      </c>
      <c r="AA3936" s="62">
        <v>7091</v>
      </c>
      <c r="AB3936" s="62">
        <v>11.15</v>
      </c>
      <c r="AC3936" s="62">
        <v>1762.26</v>
      </c>
    </row>
    <row r="3937" spans="1:29" ht="30" x14ac:dyDescent="0.25">
      <c r="A3937" s="61" t="s">
        <v>356</v>
      </c>
      <c r="B3937" s="61" t="s">
        <v>357</v>
      </c>
      <c r="C3937" s="62">
        <v>2015</v>
      </c>
      <c r="D3937" s="61" t="s">
        <v>78</v>
      </c>
      <c r="E3937" s="62">
        <v>100</v>
      </c>
      <c r="F3937" s="62">
        <v>933275</v>
      </c>
      <c r="G3937" s="62">
        <v>145425</v>
      </c>
      <c r="H3937" s="62">
        <v>121.19</v>
      </c>
      <c r="I3937" s="62">
        <v>9332.75</v>
      </c>
      <c r="J3937" s="62">
        <v>867945.75</v>
      </c>
      <c r="K3937" s="62">
        <v>0</v>
      </c>
      <c r="L3937" s="63"/>
      <c r="M3937" s="63"/>
      <c r="N3937" s="63"/>
      <c r="O3937" s="63"/>
      <c r="P3937" s="63"/>
      <c r="Q3937" s="63"/>
      <c r="R3937" s="63"/>
      <c r="S3937" s="63"/>
      <c r="T3937" s="63"/>
      <c r="U3937" s="63"/>
      <c r="V3937" s="63"/>
      <c r="W3937" s="63"/>
      <c r="X3937" s="63"/>
      <c r="Y3937" s="63"/>
      <c r="Z3937" s="62">
        <v>4958</v>
      </c>
      <c r="AA3937" s="62">
        <v>53036</v>
      </c>
      <c r="AB3937" s="62">
        <v>44.2</v>
      </c>
      <c r="AC3937" s="62">
        <v>49.58</v>
      </c>
    </row>
    <row r="3938" spans="1:29" x14ac:dyDescent="0.25">
      <c r="A3938" s="61" t="s">
        <v>454</v>
      </c>
      <c r="B3938" s="61" t="s">
        <v>455</v>
      </c>
      <c r="C3938" s="62">
        <v>2017</v>
      </c>
      <c r="D3938" s="61" t="s">
        <v>78</v>
      </c>
      <c r="E3938" s="62">
        <v>48</v>
      </c>
      <c r="F3938" s="62">
        <v>544513</v>
      </c>
      <c r="G3938" s="62">
        <v>69892</v>
      </c>
      <c r="H3938" s="62">
        <v>121.34</v>
      </c>
      <c r="I3938" s="62">
        <v>11344.02</v>
      </c>
      <c r="J3938" s="62">
        <v>506397.09</v>
      </c>
      <c r="K3938" s="62">
        <v>0</v>
      </c>
      <c r="L3938" s="63"/>
      <c r="M3938" s="63"/>
      <c r="N3938" s="63"/>
      <c r="O3938" s="63"/>
      <c r="P3938" s="63"/>
      <c r="Q3938" s="63"/>
      <c r="R3938" s="63"/>
      <c r="S3938" s="63"/>
      <c r="T3938" s="63"/>
      <c r="U3938" s="63"/>
      <c r="V3938" s="63"/>
      <c r="W3938" s="63"/>
      <c r="X3938" s="63"/>
      <c r="Y3938" s="63"/>
      <c r="Z3938" s="62">
        <v>89493</v>
      </c>
      <c r="AA3938" s="62">
        <v>17790</v>
      </c>
      <c r="AB3938" s="62">
        <v>30.89</v>
      </c>
      <c r="AC3938" s="62">
        <v>1864.44</v>
      </c>
    </row>
    <row r="3939" spans="1:29" x14ac:dyDescent="0.25">
      <c r="A3939" s="61" t="s">
        <v>130</v>
      </c>
      <c r="B3939" s="61" t="s">
        <v>131</v>
      </c>
      <c r="C3939" s="62">
        <v>2013</v>
      </c>
      <c r="D3939" s="61" t="s">
        <v>86</v>
      </c>
      <c r="E3939" s="62">
        <v>68</v>
      </c>
      <c r="F3939" s="62">
        <v>21593</v>
      </c>
      <c r="G3939" s="62">
        <v>3056</v>
      </c>
      <c r="H3939" s="62">
        <v>3.75</v>
      </c>
      <c r="I3939" s="62">
        <v>317.54000000000002</v>
      </c>
      <c r="J3939" s="62">
        <v>20081.490000000002</v>
      </c>
      <c r="K3939" s="62">
        <v>0</v>
      </c>
      <c r="L3939" s="63"/>
      <c r="M3939" s="63"/>
      <c r="N3939" s="63"/>
      <c r="O3939" s="63"/>
      <c r="P3939" s="63"/>
      <c r="Q3939" s="63"/>
      <c r="R3939" s="63"/>
      <c r="S3939" s="63"/>
      <c r="T3939" s="63"/>
      <c r="U3939" s="62">
        <v>1120</v>
      </c>
      <c r="V3939" s="62">
        <v>3671</v>
      </c>
      <c r="W3939" s="62">
        <v>4.5</v>
      </c>
      <c r="X3939" s="62">
        <v>16</v>
      </c>
      <c r="Y3939" s="62">
        <v>25070.080000000002</v>
      </c>
      <c r="Z3939" s="62">
        <v>2749</v>
      </c>
      <c r="AA3939" s="62">
        <v>16959</v>
      </c>
      <c r="AB3939" s="62">
        <v>20.78</v>
      </c>
      <c r="AC3939" s="62">
        <v>40.43</v>
      </c>
    </row>
    <row r="3940" spans="1:29" ht="30" x14ac:dyDescent="0.25">
      <c r="A3940" s="61" t="s">
        <v>500</v>
      </c>
      <c r="B3940" s="61" t="s">
        <v>501</v>
      </c>
      <c r="C3940" s="62">
        <v>2017</v>
      </c>
      <c r="D3940" s="61" t="s">
        <v>78</v>
      </c>
      <c r="E3940" s="62">
        <v>100</v>
      </c>
      <c r="F3940" s="62">
        <v>966413</v>
      </c>
      <c r="G3940" s="62">
        <v>119790</v>
      </c>
      <c r="H3940" s="62">
        <v>99.83</v>
      </c>
      <c r="I3940" s="62">
        <v>9664.1299999999992</v>
      </c>
      <c r="J3940" s="62">
        <v>898764.09</v>
      </c>
      <c r="K3940" s="62">
        <v>0</v>
      </c>
      <c r="L3940" s="63"/>
      <c r="M3940" s="63"/>
      <c r="N3940" s="63"/>
      <c r="O3940" s="63"/>
      <c r="P3940" s="63"/>
      <c r="Q3940" s="63"/>
      <c r="R3940" s="63"/>
      <c r="S3940" s="63"/>
      <c r="T3940" s="63"/>
      <c r="U3940" s="63"/>
      <c r="V3940" s="63"/>
      <c r="W3940" s="63"/>
      <c r="X3940" s="63"/>
      <c r="Y3940" s="63"/>
      <c r="Z3940" s="62">
        <v>0</v>
      </c>
      <c r="AA3940" s="62">
        <v>34160</v>
      </c>
      <c r="AB3940" s="62">
        <v>28.47</v>
      </c>
      <c r="AC3940" s="62">
        <v>0</v>
      </c>
    </row>
    <row r="3941" spans="1:29" ht="30" x14ac:dyDescent="0.25">
      <c r="A3941" s="61" t="s">
        <v>138</v>
      </c>
      <c r="B3941" s="61" t="s">
        <v>139</v>
      </c>
      <c r="C3941" s="62">
        <v>2003</v>
      </c>
      <c r="D3941" s="61" t="s">
        <v>89</v>
      </c>
      <c r="E3941" s="62">
        <v>108</v>
      </c>
      <c r="F3941" s="62">
        <v>228413</v>
      </c>
      <c r="G3941" s="62">
        <v>26083</v>
      </c>
      <c r="H3941" s="62">
        <v>20.13</v>
      </c>
      <c r="I3941" s="62">
        <v>2114.94</v>
      </c>
      <c r="J3941" s="62">
        <v>212424.09</v>
      </c>
      <c r="K3941" s="62">
        <v>32750.73</v>
      </c>
      <c r="L3941" s="62">
        <v>33955</v>
      </c>
      <c r="M3941" s="62">
        <v>26.2</v>
      </c>
      <c r="N3941" s="62">
        <v>303.25</v>
      </c>
      <c r="O3941" s="62">
        <v>394950.85</v>
      </c>
      <c r="P3941" s="63"/>
      <c r="Q3941" s="63"/>
      <c r="R3941" s="63"/>
      <c r="S3941" s="63"/>
      <c r="T3941" s="63"/>
      <c r="U3941" s="63"/>
      <c r="V3941" s="63"/>
      <c r="W3941" s="63"/>
      <c r="X3941" s="63"/>
      <c r="Y3941" s="63"/>
      <c r="Z3941" s="62">
        <v>299800</v>
      </c>
      <c r="AA3941" s="62">
        <v>17328</v>
      </c>
      <c r="AB3941" s="62">
        <v>13.37</v>
      </c>
      <c r="AC3941" s="62">
        <v>2775.93</v>
      </c>
    </row>
    <row r="3942" spans="1:29" x14ac:dyDescent="0.25">
      <c r="A3942" s="61" t="s">
        <v>212</v>
      </c>
      <c r="B3942" s="61" t="s">
        <v>213</v>
      </c>
      <c r="C3942" s="62">
        <v>2009</v>
      </c>
      <c r="D3942" s="61" t="s">
        <v>78</v>
      </c>
      <c r="E3942" s="62">
        <v>40</v>
      </c>
      <c r="F3942" s="62">
        <v>371760</v>
      </c>
      <c r="G3942" s="62">
        <v>42833</v>
      </c>
      <c r="H3942" s="62">
        <v>89.24</v>
      </c>
      <c r="I3942" s="62">
        <v>9294</v>
      </c>
      <c r="J3942" s="62">
        <v>345736.8</v>
      </c>
      <c r="K3942" s="62">
        <v>0</v>
      </c>
      <c r="L3942" s="63"/>
      <c r="M3942" s="63"/>
      <c r="N3942" s="63"/>
      <c r="O3942" s="63"/>
      <c r="P3942" s="63"/>
      <c r="Q3942" s="63"/>
      <c r="R3942" s="63"/>
      <c r="S3942" s="63"/>
      <c r="T3942" s="63"/>
      <c r="U3942" s="63"/>
      <c r="V3942" s="63"/>
      <c r="W3942" s="63"/>
      <c r="X3942" s="63"/>
      <c r="Y3942" s="63"/>
      <c r="Z3942" s="62">
        <v>80494</v>
      </c>
      <c r="AA3942" s="62">
        <v>7365</v>
      </c>
      <c r="AB3942" s="62">
        <v>15.34</v>
      </c>
      <c r="AC3942" s="62">
        <v>2012.35</v>
      </c>
    </row>
    <row r="3943" spans="1:29" ht="30" x14ac:dyDescent="0.25">
      <c r="A3943" s="61" t="s">
        <v>348</v>
      </c>
      <c r="B3943" s="61" t="s">
        <v>349</v>
      </c>
      <c r="C3943" s="62">
        <v>2006</v>
      </c>
      <c r="D3943" s="61" t="s">
        <v>419</v>
      </c>
      <c r="E3943" s="62">
        <v>4</v>
      </c>
      <c r="F3943" s="63"/>
      <c r="G3943" s="63"/>
      <c r="H3943" s="63"/>
      <c r="I3943" s="63"/>
      <c r="J3943" s="63"/>
      <c r="K3943" s="62">
        <v>0</v>
      </c>
      <c r="L3943" s="63"/>
      <c r="M3943" s="63"/>
      <c r="N3943" s="63"/>
      <c r="O3943" s="63"/>
      <c r="P3943" s="63"/>
      <c r="Q3943" s="63"/>
      <c r="R3943" s="63"/>
      <c r="S3943" s="63"/>
      <c r="T3943" s="63"/>
      <c r="U3943" s="63"/>
      <c r="V3943" s="63"/>
      <c r="W3943" s="63"/>
      <c r="X3943" s="63"/>
      <c r="Y3943" s="63"/>
      <c r="Z3943" s="62">
        <v>0</v>
      </c>
      <c r="AA3943" s="63"/>
      <c r="AB3943" s="63"/>
      <c r="AC3943" s="62">
        <v>0</v>
      </c>
    </row>
    <row r="3944" spans="1:29" ht="45" x14ac:dyDescent="0.25">
      <c r="A3944" s="61" t="s">
        <v>326</v>
      </c>
      <c r="B3944" s="61" t="s">
        <v>327</v>
      </c>
      <c r="C3944" s="62">
        <v>2006</v>
      </c>
      <c r="D3944" s="61" t="s">
        <v>99</v>
      </c>
      <c r="E3944" s="62">
        <v>72</v>
      </c>
      <c r="F3944" s="62">
        <v>789262</v>
      </c>
      <c r="G3944" s="62">
        <v>95301</v>
      </c>
      <c r="H3944" s="62">
        <v>110.3</v>
      </c>
      <c r="I3944" s="62">
        <v>10961.97</v>
      </c>
      <c r="J3944" s="62">
        <v>734013.66</v>
      </c>
      <c r="K3944" s="62">
        <v>5965.08</v>
      </c>
      <c r="L3944" s="62">
        <v>10281</v>
      </c>
      <c r="M3944" s="62">
        <v>11.9</v>
      </c>
      <c r="N3944" s="62">
        <v>82.85</v>
      </c>
      <c r="O3944" s="62">
        <v>71934.720000000001</v>
      </c>
      <c r="P3944" s="63"/>
      <c r="Q3944" s="63"/>
      <c r="R3944" s="63"/>
      <c r="S3944" s="63"/>
      <c r="T3944" s="63"/>
      <c r="U3944" s="63"/>
      <c r="V3944" s="63"/>
      <c r="W3944" s="63"/>
      <c r="X3944" s="63"/>
      <c r="Y3944" s="63"/>
      <c r="Z3944" s="62">
        <v>319000</v>
      </c>
      <c r="AA3944" s="62">
        <v>17350</v>
      </c>
      <c r="AB3944" s="62">
        <v>20.079999999999998</v>
      </c>
      <c r="AC3944" s="62">
        <v>4430.5600000000004</v>
      </c>
    </row>
    <row r="3945" spans="1:29" ht="30" x14ac:dyDescent="0.25">
      <c r="A3945" s="61" t="s">
        <v>391</v>
      </c>
      <c r="B3945" s="61" t="s">
        <v>392</v>
      </c>
      <c r="C3945" s="62">
        <v>2007</v>
      </c>
      <c r="D3945" s="61" t="s">
        <v>89</v>
      </c>
      <c r="E3945" s="62">
        <v>130</v>
      </c>
      <c r="F3945" s="62">
        <v>1320000</v>
      </c>
      <c r="G3945" s="62">
        <v>262772</v>
      </c>
      <c r="H3945" s="62">
        <v>168.44</v>
      </c>
      <c r="I3945" s="62">
        <v>10153.85</v>
      </c>
      <c r="J3945" s="62">
        <v>1227600</v>
      </c>
      <c r="K3945" s="62">
        <v>9356</v>
      </c>
      <c r="L3945" s="62">
        <v>15552</v>
      </c>
      <c r="M3945" s="62">
        <v>9.9700000000000006</v>
      </c>
      <c r="N3945" s="63"/>
      <c r="O3945" s="63"/>
      <c r="P3945" s="63"/>
      <c r="Q3945" s="63"/>
      <c r="R3945" s="63"/>
      <c r="S3945" s="63"/>
      <c r="T3945" s="63"/>
      <c r="U3945" s="63"/>
      <c r="V3945" s="63"/>
      <c r="W3945" s="63"/>
      <c r="X3945" s="63"/>
      <c r="Y3945" s="63"/>
      <c r="Z3945" s="62">
        <v>5528</v>
      </c>
      <c r="AA3945" s="62">
        <v>24072</v>
      </c>
      <c r="AB3945" s="62">
        <v>15.43</v>
      </c>
      <c r="AC3945" s="62">
        <v>42.52</v>
      </c>
    </row>
    <row r="3946" spans="1:29" x14ac:dyDescent="0.25">
      <c r="A3946" s="61" t="s">
        <v>260</v>
      </c>
      <c r="B3946" s="61" t="s">
        <v>261</v>
      </c>
      <c r="C3946" s="62">
        <v>2009</v>
      </c>
      <c r="D3946" s="61" t="s">
        <v>226</v>
      </c>
      <c r="E3946" s="62">
        <v>50</v>
      </c>
      <c r="F3946" s="62">
        <v>193040</v>
      </c>
      <c r="G3946" s="62">
        <v>28228</v>
      </c>
      <c r="H3946" s="62">
        <v>47.05</v>
      </c>
      <c r="I3946" s="62">
        <v>3860.8</v>
      </c>
      <c r="J3946" s="62">
        <v>179527.2</v>
      </c>
      <c r="K3946" s="62">
        <v>20317.77</v>
      </c>
      <c r="L3946" s="62">
        <v>25606</v>
      </c>
      <c r="M3946" s="62">
        <v>42.68</v>
      </c>
      <c r="N3946" s="62">
        <v>406.36</v>
      </c>
      <c r="O3946" s="62">
        <v>245018.13</v>
      </c>
      <c r="P3946" s="63"/>
      <c r="Q3946" s="63"/>
      <c r="R3946" s="63"/>
      <c r="S3946" s="63"/>
      <c r="T3946" s="63"/>
      <c r="U3946" s="63"/>
      <c r="V3946" s="63"/>
      <c r="W3946" s="63"/>
      <c r="X3946" s="63"/>
      <c r="Y3946" s="63"/>
      <c r="Z3946" s="62">
        <v>2414</v>
      </c>
      <c r="AA3946" s="62">
        <v>17699</v>
      </c>
      <c r="AB3946" s="62">
        <v>29.5</v>
      </c>
      <c r="AC3946" s="62">
        <v>48.28</v>
      </c>
    </row>
    <row r="3947" spans="1:29" ht="30" x14ac:dyDescent="0.25">
      <c r="A3947" s="61" t="s">
        <v>165</v>
      </c>
      <c r="B3947" s="61" t="s">
        <v>166</v>
      </c>
      <c r="C3947" s="62">
        <v>2009</v>
      </c>
      <c r="D3947" s="61" t="s">
        <v>86</v>
      </c>
      <c r="E3947" s="62">
        <v>24</v>
      </c>
      <c r="F3947" s="62">
        <v>2243</v>
      </c>
      <c r="G3947" s="62">
        <v>320</v>
      </c>
      <c r="H3947" s="62">
        <v>1.1100000000000001</v>
      </c>
      <c r="I3947" s="62">
        <v>93.46</v>
      </c>
      <c r="J3947" s="62">
        <v>2085.9899999999998</v>
      </c>
      <c r="K3947" s="62">
        <v>0</v>
      </c>
      <c r="L3947" s="63"/>
      <c r="M3947" s="63"/>
      <c r="N3947" s="63"/>
      <c r="O3947" s="63"/>
      <c r="P3947" s="63"/>
      <c r="Q3947" s="63"/>
      <c r="R3947" s="63"/>
      <c r="S3947" s="63"/>
      <c r="T3947" s="63"/>
      <c r="U3947" s="63"/>
      <c r="V3947" s="63"/>
      <c r="W3947" s="63"/>
      <c r="X3947" s="63"/>
      <c r="Y3947" s="63"/>
      <c r="Z3947" s="62">
        <v>541.26</v>
      </c>
      <c r="AA3947" s="62">
        <v>14364</v>
      </c>
      <c r="AB3947" s="62">
        <v>49.88</v>
      </c>
      <c r="AC3947" s="62">
        <v>22.55</v>
      </c>
    </row>
    <row r="3948" spans="1:29" x14ac:dyDescent="0.25">
      <c r="A3948" s="61" t="s">
        <v>558</v>
      </c>
      <c r="B3948" s="61" t="s">
        <v>559</v>
      </c>
      <c r="C3948" s="62">
        <v>2010</v>
      </c>
      <c r="D3948" s="61" t="s">
        <v>78</v>
      </c>
      <c r="E3948" s="62">
        <v>30</v>
      </c>
      <c r="F3948" s="62">
        <v>237360</v>
      </c>
      <c r="G3948" s="62">
        <v>39472</v>
      </c>
      <c r="H3948" s="62">
        <v>109.64</v>
      </c>
      <c r="I3948" s="62">
        <v>7912</v>
      </c>
      <c r="J3948" s="62">
        <v>220744.8</v>
      </c>
      <c r="K3948" s="62">
        <v>0</v>
      </c>
      <c r="L3948" s="63"/>
      <c r="M3948" s="63"/>
      <c r="N3948" s="63"/>
      <c r="O3948" s="63"/>
      <c r="P3948" s="63"/>
      <c r="Q3948" s="63"/>
      <c r="R3948" s="63"/>
      <c r="S3948" s="63"/>
      <c r="T3948" s="63"/>
      <c r="U3948" s="63"/>
      <c r="V3948" s="63"/>
      <c r="W3948" s="63"/>
      <c r="X3948" s="63"/>
      <c r="Y3948" s="63"/>
      <c r="Z3948" s="62">
        <v>0</v>
      </c>
      <c r="AA3948" s="63"/>
      <c r="AB3948" s="63"/>
      <c r="AC3948" s="62">
        <v>0</v>
      </c>
    </row>
    <row r="3949" spans="1:29" x14ac:dyDescent="0.25">
      <c r="A3949" s="61" t="s">
        <v>304</v>
      </c>
      <c r="B3949" s="61" t="s">
        <v>305</v>
      </c>
      <c r="C3949" s="62">
        <v>2007</v>
      </c>
      <c r="D3949" s="61" t="s">
        <v>75</v>
      </c>
      <c r="E3949" s="62">
        <v>6</v>
      </c>
      <c r="F3949" s="62">
        <v>969</v>
      </c>
      <c r="G3949" s="62">
        <v>262</v>
      </c>
      <c r="H3949" s="62">
        <v>3.64</v>
      </c>
      <c r="I3949" s="62">
        <v>161.5</v>
      </c>
      <c r="J3949" s="62">
        <v>901.17</v>
      </c>
      <c r="K3949" s="62">
        <v>0</v>
      </c>
      <c r="L3949" s="63"/>
      <c r="M3949" s="63"/>
      <c r="N3949" s="63"/>
      <c r="O3949" s="63"/>
      <c r="P3949" s="63"/>
      <c r="Q3949" s="63"/>
      <c r="R3949" s="63"/>
      <c r="S3949" s="63"/>
      <c r="T3949" s="63"/>
      <c r="U3949" s="63"/>
      <c r="V3949" s="63"/>
      <c r="W3949" s="63"/>
      <c r="X3949" s="63"/>
      <c r="Y3949" s="63"/>
      <c r="Z3949" s="62">
        <v>277.08</v>
      </c>
      <c r="AA3949" s="62">
        <v>2406</v>
      </c>
      <c r="AB3949" s="62">
        <v>33.42</v>
      </c>
      <c r="AC3949" s="62">
        <v>46.18</v>
      </c>
    </row>
    <row r="3950" spans="1:29" ht="30" x14ac:dyDescent="0.25">
      <c r="A3950" s="61" t="s">
        <v>446</v>
      </c>
      <c r="B3950" s="61" t="s">
        <v>447</v>
      </c>
      <c r="C3950" s="62">
        <v>2009</v>
      </c>
      <c r="D3950" s="61" t="s">
        <v>99</v>
      </c>
      <c r="E3950" s="62">
        <v>32</v>
      </c>
      <c r="F3950" s="62">
        <v>121540</v>
      </c>
      <c r="G3950" s="62">
        <v>17408</v>
      </c>
      <c r="H3950" s="62">
        <v>45.33</v>
      </c>
      <c r="I3950" s="62">
        <v>3798.13</v>
      </c>
      <c r="J3950" s="62">
        <v>113032.2</v>
      </c>
      <c r="K3950" s="62">
        <v>9321.0499999999993</v>
      </c>
      <c r="L3950" s="62">
        <v>12974</v>
      </c>
      <c r="M3950" s="62">
        <v>33.79</v>
      </c>
      <c r="N3950" s="62">
        <v>291.27999999999997</v>
      </c>
      <c r="O3950" s="62">
        <v>112405.31</v>
      </c>
      <c r="P3950" s="63"/>
      <c r="Q3950" s="63"/>
      <c r="R3950" s="63"/>
      <c r="S3950" s="63"/>
      <c r="T3950" s="63"/>
      <c r="U3950" s="63"/>
      <c r="V3950" s="63"/>
      <c r="W3950" s="63"/>
      <c r="X3950" s="63"/>
      <c r="Y3950" s="63"/>
      <c r="Z3950" s="62">
        <v>1795578</v>
      </c>
      <c r="AA3950" s="62">
        <v>86823</v>
      </c>
      <c r="AB3950" s="62">
        <v>226.1</v>
      </c>
      <c r="AC3950" s="62">
        <v>56111.81</v>
      </c>
    </row>
    <row r="3951" spans="1:29" ht="30" x14ac:dyDescent="0.25">
      <c r="A3951" s="61" t="s">
        <v>180</v>
      </c>
      <c r="B3951" s="61" t="s">
        <v>181</v>
      </c>
      <c r="C3951" s="62">
        <v>2016</v>
      </c>
      <c r="D3951" s="61" t="s">
        <v>226</v>
      </c>
      <c r="E3951" s="62">
        <v>55</v>
      </c>
      <c r="F3951" s="62">
        <v>205935</v>
      </c>
      <c r="G3951" s="62">
        <v>29964</v>
      </c>
      <c r="H3951" s="62">
        <v>45.4</v>
      </c>
      <c r="I3951" s="62">
        <v>3744.27</v>
      </c>
      <c r="J3951" s="62">
        <v>191519.55</v>
      </c>
      <c r="K3951" s="62">
        <v>22768.19</v>
      </c>
      <c r="L3951" s="62">
        <v>28232</v>
      </c>
      <c r="M3951" s="62">
        <v>42.78</v>
      </c>
      <c r="N3951" s="62">
        <v>413.97</v>
      </c>
      <c r="O3951" s="62">
        <v>274568.39</v>
      </c>
      <c r="P3951" s="63"/>
      <c r="Q3951" s="63"/>
      <c r="R3951" s="63"/>
      <c r="S3951" s="63"/>
      <c r="T3951" s="63"/>
      <c r="U3951" s="63"/>
      <c r="V3951" s="63"/>
      <c r="W3951" s="63"/>
      <c r="X3951" s="63"/>
      <c r="Y3951" s="63"/>
      <c r="Z3951" s="62">
        <v>1386</v>
      </c>
      <c r="AA3951" s="62">
        <v>18980</v>
      </c>
      <c r="AB3951" s="62">
        <v>28.76</v>
      </c>
      <c r="AC3951" s="62">
        <v>25.2</v>
      </c>
    </row>
    <row r="3952" spans="1:29" x14ac:dyDescent="0.25">
      <c r="A3952" s="61" t="s">
        <v>102</v>
      </c>
      <c r="B3952" s="61" t="s">
        <v>103</v>
      </c>
      <c r="C3952" s="62">
        <v>2012</v>
      </c>
      <c r="D3952" s="61" t="s">
        <v>298</v>
      </c>
      <c r="E3952" s="62">
        <v>15</v>
      </c>
      <c r="F3952" s="62">
        <v>3056</v>
      </c>
      <c r="G3952" s="62">
        <v>488</v>
      </c>
      <c r="H3952" s="62">
        <v>2.71</v>
      </c>
      <c r="I3952" s="62">
        <v>203.73</v>
      </c>
      <c r="J3952" s="62">
        <v>2842.08</v>
      </c>
      <c r="K3952" s="62">
        <v>193.02</v>
      </c>
      <c r="L3952" s="62">
        <v>270</v>
      </c>
      <c r="M3952" s="62">
        <v>1.5</v>
      </c>
      <c r="N3952" s="62">
        <v>12.87</v>
      </c>
      <c r="O3952" s="62">
        <v>2327.64</v>
      </c>
      <c r="P3952" s="63"/>
      <c r="Q3952" s="63"/>
      <c r="R3952" s="63"/>
      <c r="S3952" s="63"/>
      <c r="T3952" s="63"/>
      <c r="U3952" s="63"/>
      <c r="V3952" s="63"/>
      <c r="W3952" s="63"/>
      <c r="X3952" s="63"/>
      <c r="Y3952" s="63"/>
      <c r="Z3952" s="62">
        <v>1487</v>
      </c>
      <c r="AA3952" s="62">
        <v>20039</v>
      </c>
      <c r="AB3952" s="62">
        <v>111.33</v>
      </c>
      <c r="AC3952" s="62">
        <v>99.13</v>
      </c>
    </row>
    <row r="3953" spans="1:29" ht="30" x14ac:dyDescent="0.25">
      <c r="A3953" s="61" t="s">
        <v>561</v>
      </c>
      <c r="B3953" s="61" t="s">
        <v>562</v>
      </c>
      <c r="C3953" s="62">
        <v>2016</v>
      </c>
      <c r="D3953" s="61" t="s">
        <v>89</v>
      </c>
      <c r="E3953" s="62">
        <v>57</v>
      </c>
      <c r="F3953" s="62">
        <v>606960</v>
      </c>
      <c r="G3953" s="62">
        <v>76651</v>
      </c>
      <c r="H3953" s="62">
        <v>112.06</v>
      </c>
      <c r="I3953" s="62">
        <v>10648.42</v>
      </c>
      <c r="J3953" s="62">
        <v>564472.80000000005</v>
      </c>
      <c r="K3953" s="62">
        <v>0</v>
      </c>
      <c r="L3953" s="63"/>
      <c r="M3953" s="63"/>
      <c r="N3953" s="63"/>
      <c r="O3953" s="63"/>
      <c r="P3953" s="63"/>
      <c r="Q3953" s="63"/>
      <c r="R3953" s="63"/>
      <c r="S3953" s="63"/>
      <c r="T3953" s="63"/>
      <c r="U3953" s="63"/>
      <c r="V3953" s="63"/>
      <c r="W3953" s="63"/>
      <c r="X3953" s="63"/>
      <c r="Y3953" s="63"/>
      <c r="Z3953" s="62">
        <v>1608</v>
      </c>
      <c r="AA3953" s="62">
        <v>22216</v>
      </c>
      <c r="AB3953" s="62">
        <v>32.479999999999997</v>
      </c>
      <c r="AC3953" s="62">
        <v>28.21</v>
      </c>
    </row>
    <row r="3954" spans="1:29" x14ac:dyDescent="0.25">
      <c r="A3954" s="61" t="s">
        <v>409</v>
      </c>
      <c r="B3954" s="61" t="s">
        <v>410</v>
      </c>
      <c r="C3954" s="62">
        <v>2016</v>
      </c>
      <c r="D3954" s="61" t="s">
        <v>75</v>
      </c>
      <c r="E3954" s="62">
        <v>6</v>
      </c>
      <c r="F3954" s="63"/>
      <c r="G3954" s="63"/>
      <c r="H3954" s="63"/>
      <c r="I3954" s="63"/>
      <c r="J3954" s="63"/>
      <c r="K3954" s="62">
        <v>0</v>
      </c>
      <c r="L3954" s="63"/>
      <c r="M3954" s="63"/>
      <c r="N3954" s="63"/>
      <c r="O3954" s="63"/>
      <c r="P3954" s="63"/>
      <c r="Q3954" s="63"/>
      <c r="R3954" s="63"/>
      <c r="S3954" s="63"/>
      <c r="T3954" s="63"/>
      <c r="U3954" s="63"/>
      <c r="V3954" s="63"/>
      <c r="W3954" s="63"/>
      <c r="X3954" s="63"/>
      <c r="Y3954" s="63"/>
      <c r="Z3954" s="62">
        <v>491.28</v>
      </c>
      <c r="AA3954" s="62">
        <v>2790</v>
      </c>
      <c r="AB3954" s="62">
        <v>38.75</v>
      </c>
      <c r="AC3954" s="62">
        <v>81.88</v>
      </c>
    </row>
    <row r="3955" spans="1:29" x14ac:dyDescent="0.25">
      <c r="A3955" s="61" t="s">
        <v>581</v>
      </c>
      <c r="B3955" s="61" t="s">
        <v>582</v>
      </c>
      <c r="C3955" s="62">
        <v>2015</v>
      </c>
      <c r="D3955" s="61" t="s">
        <v>78</v>
      </c>
      <c r="E3955" s="62">
        <v>80</v>
      </c>
      <c r="F3955" s="62">
        <v>978240</v>
      </c>
      <c r="G3955" s="62">
        <v>129176</v>
      </c>
      <c r="H3955" s="62">
        <v>134.56</v>
      </c>
      <c r="I3955" s="62">
        <v>12228</v>
      </c>
      <c r="J3955" s="62">
        <v>909763.2</v>
      </c>
      <c r="K3955" s="62">
        <v>0</v>
      </c>
      <c r="L3955" s="63"/>
      <c r="M3955" s="63"/>
      <c r="N3955" s="63"/>
      <c r="O3955" s="63"/>
      <c r="P3955" s="63"/>
      <c r="Q3955" s="63"/>
      <c r="R3955" s="63"/>
      <c r="S3955" s="63"/>
      <c r="T3955" s="63"/>
      <c r="U3955" s="63"/>
      <c r="V3955" s="63"/>
      <c r="W3955" s="63"/>
      <c r="X3955" s="63"/>
      <c r="Y3955" s="63"/>
      <c r="Z3955" s="62">
        <v>1636.25</v>
      </c>
      <c r="AA3955" s="62">
        <v>21094</v>
      </c>
      <c r="AB3955" s="62">
        <v>21.97</v>
      </c>
      <c r="AC3955" s="62">
        <v>20.45</v>
      </c>
    </row>
    <row r="3956" spans="1:29" ht="45" x14ac:dyDescent="0.25">
      <c r="A3956" s="61" t="s">
        <v>340</v>
      </c>
      <c r="B3956" s="61" t="s">
        <v>341</v>
      </c>
      <c r="C3956" s="62">
        <v>2008</v>
      </c>
      <c r="D3956" s="61" t="s">
        <v>75</v>
      </c>
      <c r="E3956" s="62">
        <v>8</v>
      </c>
      <c r="F3956" s="62">
        <v>491</v>
      </c>
      <c r="G3956" s="62">
        <v>112</v>
      </c>
      <c r="H3956" s="62">
        <v>1.17</v>
      </c>
      <c r="I3956" s="62">
        <v>61.38</v>
      </c>
      <c r="J3956" s="62">
        <v>456.63</v>
      </c>
      <c r="K3956" s="62">
        <v>224</v>
      </c>
      <c r="L3956" s="62">
        <v>1388</v>
      </c>
      <c r="M3956" s="62">
        <v>14.46</v>
      </c>
      <c r="N3956" s="62">
        <v>28</v>
      </c>
      <c r="O3956" s="62">
        <v>2701.28</v>
      </c>
      <c r="P3956" s="63"/>
      <c r="Q3956" s="63"/>
      <c r="R3956" s="63"/>
      <c r="S3956" s="63"/>
      <c r="T3956" s="63"/>
      <c r="U3956" s="63"/>
      <c r="V3956" s="63"/>
      <c r="W3956" s="63"/>
      <c r="X3956" s="63"/>
      <c r="Y3956" s="63"/>
      <c r="Z3956" s="62">
        <v>52100</v>
      </c>
      <c r="AA3956" s="62">
        <v>2921</v>
      </c>
      <c r="AB3956" s="62">
        <v>30.43</v>
      </c>
      <c r="AC3956" s="62">
        <v>6512.5</v>
      </c>
    </row>
    <row r="3957" spans="1:29" x14ac:dyDescent="0.25">
      <c r="A3957" s="61" t="s">
        <v>524</v>
      </c>
      <c r="B3957" s="61" t="s">
        <v>525</v>
      </c>
      <c r="C3957" s="62">
        <v>2018</v>
      </c>
      <c r="D3957" s="61" t="s">
        <v>438</v>
      </c>
      <c r="E3957" s="62">
        <v>6</v>
      </c>
      <c r="F3957" s="63"/>
      <c r="G3957" s="63"/>
      <c r="H3957" s="63"/>
      <c r="I3957" s="63"/>
      <c r="J3957" s="63"/>
      <c r="K3957" s="62">
        <v>0</v>
      </c>
      <c r="L3957" s="63"/>
      <c r="M3957" s="63"/>
      <c r="N3957" s="63"/>
      <c r="O3957" s="63"/>
      <c r="P3957" s="63"/>
      <c r="Q3957" s="63"/>
      <c r="R3957" s="63"/>
      <c r="S3957" s="63"/>
      <c r="T3957" s="63"/>
      <c r="U3957" s="63"/>
      <c r="V3957" s="63"/>
      <c r="W3957" s="63"/>
      <c r="X3957" s="63"/>
      <c r="Y3957" s="63"/>
      <c r="Z3957" s="62">
        <v>0</v>
      </c>
      <c r="AA3957" s="63"/>
      <c r="AB3957" s="63"/>
      <c r="AC3957" s="62">
        <v>0</v>
      </c>
    </row>
    <row r="3958" spans="1:29" x14ac:dyDescent="0.25">
      <c r="A3958" s="61" t="s">
        <v>332</v>
      </c>
      <c r="B3958" s="61" t="s">
        <v>333</v>
      </c>
      <c r="C3958" s="62">
        <v>2007</v>
      </c>
      <c r="D3958" s="61" t="s">
        <v>99</v>
      </c>
      <c r="E3958" s="62">
        <v>120</v>
      </c>
      <c r="F3958" s="62">
        <v>433365</v>
      </c>
      <c r="G3958" s="62">
        <v>78863</v>
      </c>
      <c r="H3958" s="62">
        <v>54.77</v>
      </c>
      <c r="I3958" s="62">
        <v>3611.38</v>
      </c>
      <c r="J3958" s="62">
        <v>403029.45</v>
      </c>
      <c r="K3958" s="62">
        <v>58135.79</v>
      </c>
      <c r="L3958" s="62">
        <v>71579</v>
      </c>
      <c r="M3958" s="62">
        <v>49.71</v>
      </c>
      <c r="N3958" s="62">
        <v>484.46</v>
      </c>
      <c r="O3958" s="62">
        <v>701076.94</v>
      </c>
      <c r="P3958" s="63"/>
      <c r="Q3958" s="63"/>
      <c r="R3958" s="63"/>
      <c r="S3958" s="63"/>
      <c r="T3958" s="63"/>
      <c r="U3958" s="63"/>
      <c r="V3958" s="63"/>
      <c r="W3958" s="63"/>
      <c r="X3958" s="63"/>
      <c r="Y3958" s="63"/>
      <c r="Z3958" s="62">
        <v>589478</v>
      </c>
      <c r="AA3958" s="62">
        <v>41721</v>
      </c>
      <c r="AB3958" s="62">
        <v>28.97</v>
      </c>
      <c r="AC3958" s="62">
        <v>4912.32</v>
      </c>
    </row>
    <row r="3959" spans="1:29" x14ac:dyDescent="0.25">
      <c r="A3959" s="61" t="s">
        <v>496</v>
      </c>
      <c r="B3959" s="61" t="s">
        <v>497</v>
      </c>
      <c r="C3959" s="62">
        <v>2003</v>
      </c>
      <c r="D3959" s="61" t="s">
        <v>75</v>
      </c>
      <c r="E3959" s="62">
        <v>12</v>
      </c>
      <c r="F3959" s="62">
        <v>3241</v>
      </c>
      <c r="G3959" s="62">
        <v>718</v>
      </c>
      <c r="H3959" s="62">
        <v>4.99</v>
      </c>
      <c r="I3959" s="62">
        <v>270.08</v>
      </c>
      <c r="J3959" s="62">
        <v>3014.13</v>
      </c>
      <c r="K3959" s="62">
        <v>0</v>
      </c>
      <c r="L3959" s="63"/>
      <c r="M3959" s="63"/>
      <c r="N3959" s="63"/>
      <c r="O3959" s="63"/>
      <c r="P3959" s="63"/>
      <c r="Q3959" s="63"/>
      <c r="R3959" s="63"/>
      <c r="S3959" s="63"/>
      <c r="T3959" s="63"/>
      <c r="U3959" s="63"/>
      <c r="V3959" s="63"/>
      <c r="W3959" s="63"/>
      <c r="X3959" s="63"/>
      <c r="Y3959" s="63"/>
      <c r="Z3959" s="62">
        <v>99.49</v>
      </c>
      <c r="AA3959" s="62">
        <v>1942</v>
      </c>
      <c r="AB3959" s="62">
        <v>13.49</v>
      </c>
      <c r="AC3959" s="62">
        <v>8.2899999999999991</v>
      </c>
    </row>
    <row r="3960" spans="1:29" ht="30" x14ac:dyDescent="0.25">
      <c r="A3960" s="61" t="s">
        <v>148</v>
      </c>
      <c r="B3960" s="61" t="s">
        <v>149</v>
      </c>
      <c r="C3960" s="62">
        <v>2018</v>
      </c>
      <c r="D3960" s="61" t="s">
        <v>86</v>
      </c>
      <c r="E3960" s="62">
        <v>27</v>
      </c>
      <c r="F3960" s="62">
        <v>116</v>
      </c>
      <c r="G3960" s="62">
        <v>44</v>
      </c>
      <c r="H3960" s="62">
        <v>0.14000000000000001</v>
      </c>
      <c r="I3960" s="62">
        <v>4.3</v>
      </c>
      <c r="J3960" s="62">
        <v>107.88</v>
      </c>
      <c r="K3960" s="62">
        <v>0</v>
      </c>
      <c r="L3960" s="62">
        <v>0</v>
      </c>
      <c r="M3960" s="62">
        <v>0</v>
      </c>
      <c r="N3960" s="63"/>
      <c r="O3960" s="63"/>
      <c r="P3960" s="63"/>
      <c r="Q3960" s="63"/>
      <c r="R3960" s="63"/>
      <c r="S3960" s="63"/>
      <c r="T3960" s="63"/>
      <c r="U3960" s="63"/>
      <c r="V3960" s="63"/>
      <c r="W3960" s="63"/>
      <c r="X3960" s="63"/>
      <c r="Y3960" s="63"/>
      <c r="Z3960" s="62">
        <v>190.22</v>
      </c>
      <c r="AA3960" s="62">
        <v>22744</v>
      </c>
      <c r="AB3960" s="62">
        <v>70.2</v>
      </c>
      <c r="AC3960" s="62">
        <v>7.05</v>
      </c>
    </row>
    <row r="3961" spans="1:29" x14ac:dyDescent="0.25">
      <c r="A3961" s="61" t="s">
        <v>552</v>
      </c>
      <c r="B3961" s="61" t="s">
        <v>553</v>
      </c>
      <c r="C3961" s="62">
        <v>2005</v>
      </c>
      <c r="D3961" s="61" t="s">
        <v>75</v>
      </c>
      <c r="E3961" s="62">
        <v>7</v>
      </c>
      <c r="F3961" s="63"/>
      <c r="G3961" s="63"/>
      <c r="H3961" s="63"/>
      <c r="I3961" s="63"/>
      <c r="J3961" s="63"/>
      <c r="K3961" s="62">
        <v>0</v>
      </c>
      <c r="L3961" s="63"/>
      <c r="M3961" s="63"/>
      <c r="N3961" s="63"/>
      <c r="O3961" s="63"/>
      <c r="P3961" s="63"/>
      <c r="Q3961" s="63"/>
      <c r="R3961" s="63"/>
      <c r="S3961" s="63"/>
      <c r="T3961" s="63"/>
      <c r="U3961" s="63"/>
      <c r="V3961" s="63"/>
      <c r="W3961" s="63"/>
      <c r="X3961" s="63"/>
      <c r="Y3961" s="63"/>
      <c r="Z3961" s="62">
        <v>70128</v>
      </c>
      <c r="AA3961" s="62">
        <v>10205</v>
      </c>
      <c r="AB3961" s="62">
        <v>121.49</v>
      </c>
      <c r="AC3961" s="62">
        <v>10018.290000000001</v>
      </c>
    </row>
    <row r="3962" spans="1:29" x14ac:dyDescent="0.25">
      <c r="A3962" s="61" t="s">
        <v>241</v>
      </c>
      <c r="B3962" s="61" t="s">
        <v>242</v>
      </c>
      <c r="C3962" s="62">
        <v>2005</v>
      </c>
      <c r="D3962" s="61" t="s">
        <v>150</v>
      </c>
      <c r="E3962" s="62">
        <v>3</v>
      </c>
      <c r="F3962" s="63"/>
      <c r="G3962" s="63"/>
      <c r="H3962" s="63"/>
      <c r="I3962" s="63"/>
      <c r="J3962" s="63"/>
      <c r="K3962" s="62">
        <v>0</v>
      </c>
      <c r="L3962" s="63"/>
      <c r="M3962" s="63"/>
      <c r="N3962" s="63"/>
      <c r="O3962" s="63"/>
      <c r="P3962" s="63"/>
      <c r="Q3962" s="63"/>
      <c r="R3962" s="63"/>
      <c r="S3962" s="63"/>
      <c r="T3962" s="63"/>
      <c r="U3962" s="63"/>
      <c r="V3962" s="63"/>
      <c r="W3962" s="63"/>
      <c r="X3962" s="63"/>
      <c r="Y3962" s="63"/>
      <c r="Z3962" s="62">
        <v>19640</v>
      </c>
      <c r="AA3962" s="62">
        <v>1861</v>
      </c>
      <c r="AB3962" s="62">
        <v>51.69</v>
      </c>
      <c r="AC3962" s="62">
        <v>6546.67</v>
      </c>
    </row>
    <row r="3963" spans="1:29" x14ac:dyDescent="0.25">
      <c r="A3963" s="61" t="s">
        <v>130</v>
      </c>
      <c r="B3963" s="61" t="s">
        <v>131</v>
      </c>
      <c r="C3963" s="62">
        <v>2003</v>
      </c>
      <c r="D3963" s="61" t="s">
        <v>313</v>
      </c>
      <c r="E3963" s="62">
        <v>29</v>
      </c>
      <c r="F3963" s="62">
        <v>63170</v>
      </c>
      <c r="G3963" s="62">
        <v>6579</v>
      </c>
      <c r="H3963" s="62">
        <v>18.91</v>
      </c>
      <c r="I3963" s="62">
        <v>2178.2800000000002</v>
      </c>
      <c r="J3963" s="62">
        <v>58748.1</v>
      </c>
      <c r="K3963" s="62">
        <v>745.88</v>
      </c>
      <c r="L3963" s="62">
        <v>2986</v>
      </c>
      <c r="M3963" s="62">
        <v>8.58</v>
      </c>
      <c r="N3963" s="63"/>
      <c r="O3963" s="63"/>
      <c r="P3963" s="63"/>
      <c r="Q3963" s="63"/>
      <c r="R3963" s="63"/>
      <c r="S3963" s="63"/>
      <c r="T3963" s="63"/>
      <c r="U3963" s="63"/>
      <c r="V3963" s="63"/>
      <c r="W3963" s="63"/>
      <c r="X3963" s="63"/>
      <c r="Y3963" s="63"/>
      <c r="Z3963" s="62">
        <v>460</v>
      </c>
      <c r="AA3963" s="62">
        <v>2449</v>
      </c>
      <c r="AB3963" s="62">
        <v>7.04</v>
      </c>
      <c r="AC3963" s="62">
        <v>15.86</v>
      </c>
    </row>
    <row r="3964" spans="1:29" x14ac:dyDescent="0.25">
      <c r="A3964" s="61" t="s">
        <v>241</v>
      </c>
      <c r="B3964" s="61" t="s">
        <v>242</v>
      </c>
      <c r="C3964" s="62">
        <v>2011</v>
      </c>
      <c r="D3964" s="61" t="s">
        <v>72</v>
      </c>
      <c r="E3964" s="62">
        <v>12</v>
      </c>
      <c r="F3964" s="63"/>
      <c r="G3964" s="63"/>
      <c r="H3964" s="63"/>
      <c r="I3964" s="63"/>
      <c r="J3964" s="63"/>
      <c r="K3964" s="62">
        <v>0</v>
      </c>
      <c r="L3964" s="63"/>
      <c r="M3964" s="63"/>
      <c r="N3964" s="63"/>
      <c r="O3964" s="63"/>
      <c r="P3964" s="63"/>
      <c r="Q3964" s="63"/>
      <c r="R3964" s="63"/>
      <c r="S3964" s="63"/>
      <c r="T3964" s="63"/>
      <c r="U3964" s="63"/>
      <c r="V3964" s="63"/>
      <c r="W3964" s="63"/>
      <c r="X3964" s="63"/>
      <c r="Y3964" s="63"/>
      <c r="Z3964" s="62">
        <v>0</v>
      </c>
      <c r="AA3964" s="63"/>
      <c r="AB3964" s="63"/>
      <c r="AC3964" s="62">
        <v>0</v>
      </c>
    </row>
    <row r="3965" spans="1:29" ht="30" x14ac:dyDescent="0.25">
      <c r="A3965" s="61" t="s">
        <v>142</v>
      </c>
      <c r="B3965" s="61" t="s">
        <v>143</v>
      </c>
      <c r="C3965" s="62">
        <v>2007</v>
      </c>
      <c r="D3965" s="61" t="s">
        <v>72</v>
      </c>
      <c r="E3965" s="62">
        <v>144</v>
      </c>
      <c r="F3965" s="62">
        <v>1741283</v>
      </c>
      <c r="G3965" s="62">
        <v>288980</v>
      </c>
      <c r="H3965" s="62">
        <v>167.23</v>
      </c>
      <c r="I3965" s="62">
        <v>12092.24</v>
      </c>
      <c r="J3965" s="62">
        <v>1619393.19</v>
      </c>
      <c r="K3965" s="62">
        <v>0</v>
      </c>
      <c r="L3965" s="63"/>
      <c r="M3965" s="63"/>
      <c r="N3965" s="63"/>
      <c r="O3965" s="63"/>
      <c r="P3965" s="63"/>
      <c r="Q3965" s="63"/>
      <c r="R3965" s="63"/>
      <c r="S3965" s="63"/>
      <c r="T3965" s="63"/>
      <c r="U3965" s="63"/>
      <c r="V3965" s="63"/>
      <c r="W3965" s="63"/>
      <c r="X3965" s="63"/>
      <c r="Y3965" s="63"/>
      <c r="Z3965" s="62">
        <v>8859</v>
      </c>
      <c r="AA3965" s="62">
        <v>77080</v>
      </c>
      <c r="AB3965" s="62">
        <v>44.61</v>
      </c>
      <c r="AC3965" s="62">
        <v>61.52</v>
      </c>
    </row>
    <row r="3966" spans="1:29" x14ac:dyDescent="0.25">
      <c r="A3966" s="61" t="s">
        <v>144</v>
      </c>
      <c r="B3966" s="61" t="s">
        <v>145</v>
      </c>
      <c r="C3966" s="62">
        <v>2007</v>
      </c>
      <c r="D3966" s="61" t="s">
        <v>78</v>
      </c>
      <c r="E3966" s="62">
        <v>72</v>
      </c>
      <c r="F3966" s="62">
        <v>543614</v>
      </c>
      <c r="G3966" s="62">
        <v>89947</v>
      </c>
      <c r="H3966" s="62">
        <v>104.11</v>
      </c>
      <c r="I3966" s="62">
        <v>7550.19</v>
      </c>
      <c r="J3966" s="62">
        <v>505561.02</v>
      </c>
      <c r="K3966" s="62">
        <v>0</v>
      </c>
      <c r="L3966" s="62">
        <v>0</v>
      </c>
      <c r="M3966" s="62">
        <v>0</v>
      </c>
      <c r="N3966" s="62">
        <v>0</v>
      </c>
      <c r="O3966" s="62">
        <v>0</v>
      </c>
      <c r="P3966" s="63"/>
      <c r="Q3966" s="63"/>
      <c r="R3966" s="63"/>
      <c r="S3966" s="63"/>
      <c r="T3966" s="63"/>
      <c r="U3966" s="63"/>
      <c r="V3966" s="63"/>
      <c r="W3966" s="63"/>
      <c r="X3966" s="63"/>
      <c r="Y3966" s="63"/>
      <c r="Z3966" s="62">
        <v>2269</v>
      </c>
      <c r="AA3966" s="62">
        <v>65813</v>
      </c>
      <c r="AB3966" s="62">
        <v>76.17</v>
      </c>
      <c r="AC3966" s="62">
        <v>31.51</v>
      </c>
    </row>
    <row r="3967" spans="1:29" x14ac:dyDescent="0.25">
      <c r="A3967" s="61" t="s">
        <v>273</v>
      </c>
      <c r="B3967" s="61" t="s">
        <v>274</v>
      </c>
      <c r="C3967" s="62">
        <v>2009</v>
      </c>
      <c r="D3967" s="61" t="s">
        <v>86</v>
      </c>
      <c r="E3967" s="62">
        <v>25</v>
      </c>
      <c r="F3967" s="62">
        <v>1707</v>
      </c>
      <c r="G3967" s="62">
        <v>363</v>
      </c>
      <c r="H3967" s="62">
        <v>1.21</v>
      </c>
      <c r="I3967" s="62">
        <v>68.28</v>
      </c>
      <c r="J3967" s="62">
        <v>1587.51</v>
      </c>
      <c r="K3967" s="62">
        <v>0</v>
      </c>
      <c r="L3967" s="63"/>
      <c r="M3967" s="63"/>
      <c r="N3967" s="63"/>
      <c r="O3967" s="63"/>
      <c r="P3967" s="63"/>
      <c r="Q3967" s="63"/>
      <c r="R3967" s="63"/>
      <c r="S3967" s="63"/>
      <c r="T3967" s="63"/>
      <c r="U3967" s="62">
        <v>478</v>
      </c>
      <c r="V3967" s="62">
        <v>800</v>
      </c>
      <c r="W3967" s="62">
        <v>2.67</v>
      </c>
      <c r="X3967" s="62">
        <v>19</v>
      </c>
      <c r="Y3967" s="62">
        <v>10699.55</v>
      </c>
      <c r="Z3967" s="62">
        <v>783.1</v>
      </c>
      <c r="AA3967" s="62">
        <v>4331</v>
      </c>
      <c r="AB3967" s="62">
        <v>14.44</v>
      </c>
      <c r="AC3967" s="62">
        <v>31.32</v>
      </c>
    </row>
    <row r="3968" spans="1:29" ht="30" x14ac:dyDescent="0.25">
      <c r="A3968" s="61" t="s">
        <v>117</v>
      </c>
      <c r="B3968" s="61" t="s">
        <v>118</v>
      </c>
      <c r="C3968" s="62">
        <v>2014</v>
      </c>
      <c r="D3968" s="61" t="s">
        <v>72</v>
      </c>
      <c r="E3968" s="62">
        <v>51</v>
      </c>
      <c r="F3968" s="63"/>
      <c r="G3968" s="63"/>
      <c r="H3968" s="63"/>
      <c r="I3968" s="63"/>
      <c r="J3968" s="63"/>
      <c r="K3968" s="62">
        <v>0</v>
      </c>
      <c r="L3968" s="63"/>
      <c r="M3968" s="63"/>
      <c r="N3968" s="63"/>
      <c r="O3968" s="63"/>
      <c r="P3968" s="63"/>
      <c r="Q3968" s="63"/>
      <c r="R3968" s="63"/>
      <c r="S3968" s="63"/>
      <c r="T3968" s="63"/>
      <c r="U3968" s="63"/>
      <c r="V3968" s="63"/>
      <c r="W3968" s="63"/>
      <c r="X3968" s="63"/>
      <c r="Y3968" s="63"/>
      <c r="Z3968" s="62">
        <v>0</v>
      </c>
      <c r="AA3968" s="63"/>
      <c r="AB3968" s="63"/>
      <c r="AC3968" s="62">
        <v>0</v>
      </c>
    </row>
    <row r="3969" spans="1:29" x14ac:dyDescent="0.25">
      <c r="A3969" s="61" t="s">
        <v>81</v>
      </c>
      <c r="B3969" s="61" t="s">
        <v>82</v>
      </c>
      <c r="C3969" s="62">
        <v>2018</v>
      </c>
      <c r="D3969" s="61" t="s">
        <v>89</v>
      </c>
      <c r="E3969" s="62">
        <v>20</v>
      </c>
      <c r="F3969" s="62">
        <v>61440</v>
      </c>
      <c r="G3969" s="62">
        <v>10406</v>
      </c>
      <c r="H3969" s="62">
        <v>43.36</v>
      </c>
      <c r="I3969" s="62">
        <v>3072</v>
      </c>
      <c r="J3969" s="62">
        <v>57139.199999999997</v>
      </c>
      <c r="K3969" s="62">
        <v>4057.23</v>
      </c>
      <c r="L3969" s="62">
        <v>6297</v>
      </c>
      <c r="M3969" s="62">
        <v>26.24</v>
      </c>
      <c r="N3969" s="63"/>
      <c r="O3969" s="63"/>
      <c r="P3969" s="63"/>
      <c r="Q3969" s="63"/>
      <c r="R3969" s="63"/>
      <c r="S3969" s="63"/>
      <c r="T3969" s="63"/>
      <c r="U3969" s="63"/>
      <c r="V3969" s="63"/>
      <c r="W3969" s="63"/>
      <c r="X3969" s="63"/>
      <c r="Y3969" s="63"/>
      <c r="Z3969" s="62">
        <v>458</v>
      </c>
      <c r="AA3969" s="62">
        <v>3785</v>
      </c>
      <c r="AB3969" s="62">
        <v>15.77</v>
      </c>
      <c r="AC3969" s="62">
        <v>22.9</v>
      </c>
    </row>
    <row r="3970" spans="1:29" x14ac:dyDescent="0.25">
      <c r="A3970" s="61" t="s">
        <v>424</v>
      </c>
      <c r="B3970" s="61" t="s">
        <v>425</v>
      </c>
      <c r="C3970" s="62">
        <v>2011</v>
      </c>
      <c r="D3970" s="61" t="s">
        <v>75</v>
      </c>
      <c r="E3970" s="62">
        <v>8</v>
      </c>
      <c r="F3970" s="62">
        <v>17302</v>
      </c>
      <c r="G3970" s="62">
        <v>2364</v>
      </c>
      <c r="H3970" s="62">
        <v>24.63</v>
      </c>
      <c r="I3970" s="62">
        <v>2162.75</v>
      </c>
      <c r="J3970" s="62">
        <v>16090.86</v>
      </c>
      <c r="K3970" s="62">
        <v>0</v>
      </c>
      <c r="L3970" s="63"/>
      <c r="M3970" s="63"/>
      <c r="N3970" s="63"/>
      <c r="O3970" s="63"/>
      <c r="P3970" s="63"/>
      <c r="Q3970" s="63"/>
      <c r="R3970" s="63"/>
      <c r="S3970" s="63"/>
      <c r="T3970" s="63"/>
      <c r="U3970" s="63"/>
      <c r="V3970" s="63"/>
      <c r="W3970" s="63"/>
      <c r="X3970" s="63"/>
      <c r="Y3970" s="63"/>
      <c r="Z3970" s="62">
        <v>25400</v>
      </c>
      <c r="AA3970" s="62">
        <v>1993</v>
      </c>
      <c r="AB3970" s="62">
        <v>20.76</v>
      </c>
      <c r="AC3970" s="62">
        <v>3175</v>
      </c>
    </row>
    <row r="3971" spans="1:29" ht="30" x14ac:dyDescent="0.25">
      <c r="A3971" s="61" t="s">
        <v>348</v>
      </c>
      <c r="B3971" s="61" t="s">
        <v>349</v>
      </c>
      <c r="C3971" s="62">
        <v>2013</v>
      </c>
      <c r="D3971" s="61" t="s">
        <v>419</v>
      </c>
      <c r="E3971" s="62">
        <v>4</v>
      </c>
      <c r="F3971" s="62">
        <v>1104</v>
      </c>
      <c r="G3971" s="62">
        <v>1429</v>
      </c>
      <c r="H3971" s="62">
        <v>29.77</v>
      </c>
      <c r="I3971" s="62">
        <v>276</v>
      </c>
      <c r="J3971" s="62">
        <v>1026.72</v>
      </c>
      <c r="K3971" s="62">
        <v>0</v>
      </c>
      <c r="L3971" s="63"/>
      <c r="M3971" s="63"/>
      <c r="N3971" s="63"/>
      <c r="O3971" s="63"/>
      <c r="P3971" s="63"/>
      <c r="Q3971" s="63"/>
      <c r="R3971" s="63"/>
      <c r="S3971" s="63"/>
      <c r="T3971" s="63"/>
      <c r="U3971" s="63"/>
      <c r="V3971" s="63"/>
      <c r="W3971" s="63"/>
      <c r="X3971" s="63"/>
      <c r="Y3971" s="63"/>
      <c r="Z3971" s="62">
        <v>6.95</v>
      </c>
      <c r="AA3971" s="62">
        <v>192</v>
      </c>
      <c r="AB3971" s="62">
        <v>4</v>
      </c>
      <c r="AC3971" s="62">
        <v>1.74</v>
      </c>
    </row>
    <row r="3972" spans="1:29" ht="45" x14ac:dyDescent="0.25">
      <c r="A3972" s="61" t="s">
        <v>326</v>
      </c>
      <c r="B3972" s="61" t="s">
        <v>327</v>
      </c>
      <c r="C3972" s="62">
        <v>2013</v>
      </c>
      <c r="D3972" s="61" t="s">
        <v>99</v>
      </c>
      <c r="E3972" s="62">
        <v>72</v>
      </c>
      <c r="F3972" s="62">
        <v>816240</v>
      </c>
      <c r="G3972" s="62">
        <v>99427</v>
      </c>
      <c r="H3972" s="62">
        <v>115.08</v>
      </c>
      <c r="I3972" s="62">
        <v>11336.67</v>
      </c>
      <c r="J3972" s="62">
        <v>759103.2</v>
      </c>
      <c r="K3972" s="62">
        <v>4975.75</v>
      </c>
      <c r="L3972" s="62">
        <v>7338</v>
      </c>
      <c r="M3972" s="62">
        <v>8.49</v>
      </c>
      <c r="N3972" s="63"/>
      <c r="O3972" s="63"/>
      <c r="P3972" s="63"/>
      <c r="Q3972" s="63"/>
      <c r="R3972" s="63"/>
      <c r="S3972" s="63"/>
      <c r="T3972" s="63"/>
      <c r="U3972" s="63"/>
      <c r="V3972" s="63"/>
      <c r="W3972" s="63"/>
      <c r="X3972" s="63"/>
      <c r="Y3972" s="63"/>
      <c r="Z3972" s="62">
        <v>53400</v>
      </c>
      <c r="AA3972" s="62">
        <v>19565</v>
      </c>
      <c r="AB3972" s="62">
        <v>22.64</v>
      </c>
      <c r="AC3972" s="62">
        <v>741.67</v>
      </c>
    </row>
    <row r="3973" spans="1:29" x14ac:dyDescent="0.25">
      <c r="A3973" s="61" t="s">
        <v>420</v>
      </c>
      <c r="B3973" s="61" t="s">
        <v>421</v>
      </c>
      <c r="C3973" s="62">
        <v>2012</v>
      </c>
      <c r="D3973" s="61" t="s">
        <v>297</v>
      </c>
      <c r="E3973" s="62">
        <v>64</v>
      </c>
      <c r="F3973" s="62">
        <v>8968</v>
      </c>
      <c r="G3973" s="62">
        <v>1941</v>
      </c>
      <c r="H3973" s="62">
        <v>2.5299999999999998</v>
      </c>
      <c r="I3973" s="62">
        <v>140.13</v>
      </c>
      <c r="J3973" s="62">
        <v>8340.24</v>
      </c>
      <c r="K3973" s="62">
        <v>1763.34</v>
      </c>
      <c r="L3973" s="62">
        <v>1721</v>
      </c>
      <c r="M3973" s="62">
        <v>2.2400000000000002</v>
      </c>
      <c r="N3973" s="62">
        <v>27.55</v>
      </c>
      <c r="O3973" s="62">
        <v>21264.6</v>
      </c>
      <c r="P3973" s="63"/>
      <c r="Q3973" s="63"/>
      <c r="R3973" s="63"/>
      <c r="S3973" s="63"/>
      <c r="T3973" s="63"/>
      <c r="U3973" s="63"/>
      <c r="V3973" s="63"/>
      <c r="W3973" s="63"/>
      <c r="X3973" s="63"/>
      <c r="Y3973" s="63"/>
      <c r="Z3973" s="62">
        <v>5743</v>
      </c>
      <c r="AA3973" s="62">
        <v>54244</v>
      </c>
      <c r="AB3973" s="62">
        <v>70.63</v>
      </c>
      <c r="AC3973" s="62">
        <v>89.73</v>
      </c>
    </row>
    <row r="3974" spans="1:29" ht="30" x14ac:dyDescent="0.25">
      <c r="A3974" s="61" t="s">
        <v>507</v>
      </c>
      <c r="B3974" s="61" t="s">
        <v>508</v>
      </c>
      <c r="C3974" s="62">
        <v>2012</v>
      </c>
      <c r="D3974" s="61" t="s">
        <v>86</v>
      </c>
      <c r="E3974" s="62">
        <v>256</v>
      </c>
      <c r="F3974" s="62">
        <v>2147404</v>
      </c>
      <c r="G3974" s="62">
        <v>247816</v>
      </c>
      <c r="H3974" s="62">
        <v>80.67</v>
      </c>
      <c r="I3974" s="62">
        <v>8388.2999999999993</v>
      </c>
      <c r="J3974" s="62">
        <v>1997085.72</v>
      </c>
      <c r="K3974" s="62">
        <v>179110.57</v>
      </c>
      <c r="L3974" s="62">
        <v>225843</v>
      </c>
      <c r="M3974" s="62">
        <v>73.52</v>
      </c>
      <c r="N3974" s="62">
        <v>699.65</v>
      </c>
      <c r="O3974" s="62">
        <v>2159948.12</v>
      </c>
      <c r="P3974" s="63"/>
      <c r="Q3974" s="63"/>
      <c r="R3974" s="63"/>
      <c r="S3974" s="63"/>
      <c r="T3974" s="63"/>
      <c r="U3974" s="63"/>
      <c r="V3974" s="63"/>
      <c r="W3974" s="63"/>
      <c r="X3974" s="63"/>
      <c r="Y3974" s="63"/>
      <c r="Z3974" s="62">
        <v>36.01</v>
      </c>
      <c r="AA3974" s="62">
        <v>187235</v>
      </c>
      <c r="AB3974" s="62">
        <v>60.95</v>
      </c>
      <c r="AC3974" s="62">
        <v>0.14000000000000001</v>
      </c>
    </row>
    <row r="3975" spans="1:29" ht="30" x14ac:dyDescent="0.25">
      <c r="A3975" s="61" t="s">
        <v>446</v>
      </c>
      <c r="B3975" s="61" t="s">
        <v>447</v>
      </c>
      <c r="C3975" s="62">
        <v>2016</v>
      </c>
      <c r="D3975" s="61" t="s">
        <v>99</v>
      </c>
      <c r="E3975" s="62">
        <v>32</v>
      </c>
      <c r="F3975" s="62">
        <v>117360</v>
      </c>
      <c r="G3975" s="62">
        <v>20239</v>
      </c>
      <c r="H3975" s="62">
        <v>52.71</v>
      </c>
      <c r="I3975" s="62">
        <v>3667.5</v>
      </c>
      <c r="J3975" s="62">
        <v>109144.8</v>
      </c>
      <c r="K3975" s="62">
        <v>9712.9</v>
      </c>
      <c r="L3975" s="62">
        <v>8957</v>
      </c>
      <c r="M3975" s="62">
        <v>23.33</v>
      </c>
      <c r="N3975" s="62">
        <v>303.52999999999997</v>
      </c>
      <c r="O3975" s="62">
        <v>117130.78</v>
      </c>
      <c r="P3975" s="63"/>
      <c r="Q3975" s="63"/>
      <c r="R3975" s="63"/>
      <c r="S3975" s="63"/>
      <c r="T3975" s="63"/>
      <c r="U3975" s="63"/>
      <c r="V3975" s="63"/>
      <c r="W3975" s="63"/>
      <c r="X3975" s="63"/>
      <c r="Y3975" s="63"/>
      <c r="Z3975" s="62">
        <v>174302</v>
      </c>
      <c r="AA3975" s="62">
        <v>8946</v>
      </c>
      <c r="AB3975" s="62">
        <v>23.3</v>
      </c>
      <c r="AC3975" s="62">
        <v>5446.94</v>
      </c>
    </row>
    <row r="3976" spans="1:29" x14ac:dyDescent="0.25">
      <c r="A3976" s="61" t="s">
        <v>376</v>
      </c>
      <c r="B3976" s="61" t="s">
        <v>377</v>
      </c>
      <c r="C3976" s="62">
        <v>2015</v>
      </c>
      <c r="D3976" s="61" t="s">
        <v>86</v>
      </c>
      <c r="E3976" s="62">
        <v>56</v>
      </c>
      <c r="F3976" s="62">
        <v>353971</v>
      </c>
      <c r="G3976" s="62">
        <v>59139</v>
      </c>
      <c r="H3976" s="62">
        <v>88</v>
      </c>
      <c r="I3976" s="62">
        <v>6320.91</v>
      </c>
      <c r="J3976" s="62">
        <v>329193.03000000003</v>
      </c>
      <c r="K3976" s="62">
        <v>46404.46</v>
      </c>
      <c r="L3976" s="62">
        <v>45576</v>
      </c>
      <c r="M3976" s="62">
        <v>67.819999999999993</v>
      </c>
      <c r="N3976" s="62">
        <v>828.65</v>
      </c>
      <c r="O3976" s="62">
        <v>559605.31999999995</v>
      </c>
      <c r="P3976" s="63"/>
      <c r="Q3976" s="63"/>
      <c r="R3976" s="63"/>
      <c r="S3976" s="63"/>
      <c r="T3976" s="63"/>
      <c r="U3976" s="63"/>
      <c r="V3976" s="63"/>
      <c r="W3976" s="63"/>
      <c r="X3976" s="63"/>
      <c r="Y3976" s="63"/>
      <c r="Z3976" s="62">
        <v>729085</v>
      </c>
      <c r="AA3976" s="62">
        <v>45554</v>
      </c>
      <c r="AB3976" s="62">
        <v>67.790000000000006</v>
      </c>
      <c r="AC3976" s="62">
        <v>13019.38</v>
      </c>
    </row>
    <row r="3977" spans="1:29" ht="30" x14ac:dyDescent="0.25">
      <c r="A3977" s="61" t="s">
        <v>422</v>
      </c>
      <c r="B3977" s="61" t="s">
        <v>423</v>
      </c>
      <c r="C3977" s="62">
        <v>2007</v>
      </c>
      <c r="D3977" s="61" t="s">
        <v>75</v>
      </c>
      <c r="E3977" s="62">
        <v>7</v>
      </c>
      <c r="F3977" s="62">
        <v>864</v>
      </c>
      <c r="G3977" s="62">
        <v>260</v>
      </c>
      <c r="H3977" s="62">
        <v>3.1</v>
      </c>
      <c r="I3977" s="62">
        <v>123.43</v>
      </c>
      <c r="J3977" s="62">
        <v>803.52</v>
      </c>
      <c r="K3977" s="62">
        <v>0</v>
      </c>
      <c r="L3977" s="63"/>
      <c r="M3977" s="63"/>
      <c r="N3977" s="63"/>
      <c r="O3977" s="63"/>
      <c r="P3977" s="63"/>
      <c r="Q3977" s="63"/>
      <c r="R3977" s="63"/>
      <c r="S3977" s="63"/>
      <c r="T3977" s="63"/>
      <c r="U3977" s="63"/>
      <c r="V3977" s="63"/>
      <c r="W3977" s="63"/>
      <c r="X3977" s="63"/>
      <c r="Y3977" s="63"/>
      <c r="Z3977" s="62">
        <v>525</v>
      </c>
      <c r="AA3977" s="62">
        <v>2701</v>
      </c>
      <c r="AB3977" s="62">
        <v>32.15</v>
      </c>
      <c r="AC3977" s="62">
        <v>75</v>
      </c>
    </row>
    <row r="3978" spans="1:29" ht="30" x14ac:dyDescent="0.25">
      <c r="A3978" s="61" t="s">
        <v>526</v>
      </c>
      <c r="B3978" s="61" t="s">
        <v>527</v>
      </c>
      <c r="C3978" s="62">
        <v>2009</v>
      </c>
      <c r="D3978" s="61" t="s">
        <v>78</v>
      </c>
      <c r="E3978" s="62">
        <v>51</v>
      </c>
      <c r="F3978" s="62">
        <v>152511</v>
      </c>
      <c r="G3978" s="62">
        <v>24285</v>
      </c>
      <c r="H3978" s="62">
        <v>39.68</v>
      </c>
      <c r="I3978" s="62">
        <v>2990.41</v>
      </c>
      <c r="J3978" s="62">
        <v>141835.23000000001</v>
      </c>
      <c r="K3978" s="62">
        <v>22593.599999999999</v>
      </c>
      <c r="L3978" s="62">
        <v>36151</v>
      </c>
      <c r="M3978" s="62">
        <v>59.07</v>
      </c>
      <c r="N3978" s="62">
        <v>443.01</v>
      </c>
      <c r="O3978" s="62">
        <v>272462.98</v>
      </c>
      <c r="P3978" s="63"/>
      <c r="Q3978" s="63"/>
      <c r="R3978" s="63"/>
      <c r="S3978" s="63"/>
      <c r="T3978" s="63"/>
      <c r="U3978" s="63"/>
      <c r="V3978" s="63"/>
      <c r="W3978" s="63"/>
      <c r="X3978" s="63"/>
      <c r="Y3978" s="63"/>
      <c r="Z3978" s="62">
        <v>910656</v>
      </c>
      <c r="AA3978" s="62">
        <v>27661</v>
      </c>
      <c r="AB3978" s="62">
        <v>45.2</v>
      </c>
      <c r="AC3978" s="62">
        <v>17856</v>
      </c>
    </row>
    <row r="3979" spans="1:29" x14ac:dyDescent="0.25">
      <c r="A3979" s="61" t="s">
        <v>273</v>
      </c>
      <c r="B3979" s="61" t="s">
        <v>274</v>
      </c>
      <c r="C3979" s="62">
        <v>2018</v>
      </c>
      <c r="D3979" s="61" t="s">
        <v>89</v>
      </c>
      <c r="E3979" s="62">
        <v>54</v>
      </c>
      <c r="F3979" s="62">
        <v>343105</v>
      </c>
      <c r="G3979" s="62">
        <v>65048</v>
      </c>
      <c r="H3979" s="62">
        <v>100.38</v>
      </c>
      <c r="I3979" s="62">
        <v>6353.8</v>
      </c>
      <c r="J3979" s="62">
        <v>319087.65000000002</v>
      </c>
      <c r="K3979" s="62">
        <v>0</v>
      </c>
      <c r="L3979" s="63"/>
      <c r="M3979" s="63"/>
      <c r="N3979" s="63"/>
      <c r="O3979" s="63"/>
      <c r="P3979" s="63"/>
      <c r="Q3979" s="63"/>
      <c r="R3979" s="63"/>
      <c r="S3979" s="63"/>
      <c r="T3979" s="63"/>
      <c r="U3979" s="63"/>
      <c r="V3979" s="63"/>
      <c r="W3979" s="63"/>
      <c r="X3979" s="63"/>
      <c r="Y3979" s="63"/>
      <c r="Z3979" s="62">
        <v>735.24</v>
      </c>
      <c r="AA3979" s="62">
        <v>3229</v>
      </c>
      <c r="AB3979" s="62">
        <v>4.9800000000000004</v>
      </c>
      <c r="AC3979" s="62">
        <v>13.62</v>
      </c>
    </row>
    <row r="3980" spans="1:29" x14ac:dyDescent="0.25">
      <c r="A3980" s="61" t="s">
        <v>558</v>
      </c>
      <c r="B3980" s="61" t="s">
        <v>559</v>
      </c>
      <c r="C3980" s="62">
        <v>2003</v>
      </c>
      <c r="D3980" s="61" t="s">
        <v>78</v>
      </c>
      <c r="E3980" s="62">
        <v>30</v>
      </c>
      <c r="F3980" s="62">
        <v>117600</v>
      </c>
      <c r="G3980" s="62">
        <v>13884</v>
      </c>
      <c r="H3980" s="62">
        <v>38.57</v>
      </c>
      <c r="I3980" s="62">
        <v>3920</v>
      </c>
      <c r="J3980" s="62">
        <v>109368</v>
      </c>
      <c r="K3980" s="62">
        <v>0</v>
      </c>
      <c r="L3980" s="63"/>
      <c r="M3980" s="63"/>
      <c r="N3980" s="63"/>
      <c r="O3980" s="63"/>
      <c r="P3980" s="63"/>
      <c r="Q3980" s="63"/>
      <c r="R3980" s="63"/>
      <c r="S3980" s="63"/>
      <c r="T3980" s="63"/>
      <c r="U3980" s="63"/>
      <c r="V3980" s="63"/>
      <c r="W3980" s="63"/>
      <c r="X3980" s="63"/>
      <c r="Y3980" s="63"/>
      <c r="Z3980" s="62">
        <v>0</v>
      </c>
      <c r="AA3980" s="63"/>
      <c r="AB3980" s="63"/>
      <c r="AC3980" s="62">
        <v>0</v>
      </c>
    </row>
    <row r="3981" spans="1:29" x14ac:dyDescent="0.25">
      <c r="A3981" s="61" t="s">
        <v>190</v>
      </c>
      <c r="B3981" s="61" t="s">
        <v>191</v>
      </c>
      <c r="C3981" s="62">
        <v>2007</v>
      </c>
      <c r="D3981" s="61" t="s">
        <v>150</v>
      </c>
      <c r="E3981" s="62">
        <v>8</v>
      </c>
      <c r="F3981" s="62">
        <v>212</v>
      </c>
      <c r="G3981" s="62">
        <v>45</v>
      </c>
      <c r="H3981" s="62">
        <v>0.47</v>
      </c>
      <c r="I3981" s="62">
        <v>26.5</v>
      </c>
      <c r="J3981" s="62">
        <v>197.16</v>
      </c>
      <c r="K3981" s="62">
        <v>166</v>
      </c>
      <c r="L3981" s="62">
        <v>450</v>
      </c>
      <c r="M3981" s="62">
        <v>4.6900000000000004</v>
      </c>
      <c r="N3981" s="62">
        <v>20.75</v>
      </c>
      <c r="O3981" s="62">
        <v>2001.84</v>
      </c>
      <c r="P3981" s="63"/>
      <c r="Q3981" s="63"/>
      <c r="R3981" s="63"/>
      <c r="S3981" s="63"/>
      <c r="T3981" s="63"/>
      <c r="U3981" s="63"/>
      <c r="V3981" s="63"/>
      <c r="W3981" s="63"/>
      <c r="X3981" s="63"/>
      <c r="Y3981" s="63"/>
      <c r="Z3981" s="62">
        <v>0</v>
      </c>
      <c r="AA3981" s="63"/>
      <c r="AB3981" s="63"/>
      <c r="AC3981" s="62">
        <v>0</v>
      </c>
    </row>
    <row r="3982" spans="1:29" ht="45" x14ac:dyDescent="0.25">
      <c r="A3982" s="61" t="s">
        <v>334</v>
      </c>
      <c r="B3982" s="61" t="s">
        <v>335</v>
      </c>
      <c r="C3982" s="62">
        <v>2007</v>
      </c>
      <c r="D3982" s="61" t="s">
        <v>75</v>
      </c>
      <c r="E3982" s="62">
        <v>16</v>
      </c>
      <c r="F3982" s="63"/>
      <c r="G3982" s="63"/>
      <c r="H3982" s="63"/>
      <c r="I3982" s="63"/>
      <c r="J3982" s="63"/>
      <c r="K3982" s="62">
        <v>0</v>
      </c>
      <c r="L3982" s="63"/>
      <c r="M3982" s="63"/>
      <c r="N3982" s="63"/>
      <c r="O3982" s="63"/>
      <c r="P3982" s="63"/>
      <c r="Q3982" s="63"/>
      <c r="R3982" s="63"/>
      <c r="S3982" s="63"/>
      <c r="T3982" s="63"/>
      <c r="U3982" s="63"/>
      <c r="V3982" s="63"/>
      <c r="W3982" s="63"/>
      <c r="X3982" s="63"/>
      <c r="Y3982" s="63"/>
      <c r="Z3982" s="62">
        <v>1781.57</v>
      </c>
      <c r="AA3982" s="62">
        <v>8233</v>
      </c>
      <c r="AB3982" s="62">
        <v>42.88</v>
      </c>
      <c r="AC3982" s="62">
        <v>111.35</v>
      </c>
    </row>
    <row r="3983" spans="1:29" ht="30" x14ac:dyDescent="0.25">
      <c r="A3983" s="61" t="s">
        <v>342</v>
      </c>
      <c r="B3983" s="61" t="s">
        <v>343</v>
      </c>
      <c r="C3983" s="62">
        <v>2013</v>
      </c>
      <c r="D3983" s="61" t="s">
        <v>94</v>
      </c>
      <c r="E3983" s="62">
        <v>12</v>
      </c>
      <c r="F3983" s="62">
        <v>34</v>
      </c>
      <c r="G3983" s="62">
        <v>7</v>
      </c>
      <c r="H3983" s="62">
        <v>0.05</v>
      </c>
      <c r="I3983" s="62">
        <v>2.83</v>
      </c>
      <c r="J3983" s="62">
        <v>31.62</v>
      </c>
      <c r="K3983" s="62">
        <v>0</v>
      </c>
      <c r="L3983" s="63"/>
      <c r="M3983" s="63"/>
      <c r="N3983" s="63"/>
      <c r="O3983" s="63"/>
      <c r="P3983" s="62">
        <v>72</v>
      </c>
      <c r="Q3983" s="62">
        <v>134</v>
      </c>
      <c r="R3983" s="62">
        <v>0.93</v>
      </c>
      <c r="S3983" s="62">
        <v>6</v>
      </c>
      <c r="T3983" s="62">
        <v>912.17</v>
      </c>
      <c r="U3983" s="63"/>
      <c r="V3983" s="63"/>
      <c r="W3983" s="63"/>
      <c r="X3983" s="63"/>
      <c r="Y3983" s="63"/>
      <c r="Z3983" s="62">
        <v>82070</v>
      </c>
      <c r="AA3983" s="62">
        <v>10140</v>
      </c>
      <c r="AB3983" s="62">
        <v>70.42</v>
      </c>
      <c r="AC3983" s="62">
        <v>6839.17</v>
      </c>
    </row>
    <row r="3984" spans="1:29" ht="30" x14ac:dyDescent="0.25">
      <c r="A3984" s="61" t="s">
        <v>538</v>
      </c>
      <c r="B3984" s="61" t="s">
        <v>539</v>
      </c>
      <c r="C3984" s="62">
        <v>2003</v>
      </c>
      <c r="D3984" s="61" t="s">
        <v>78</v>
      </c>
      <c r="E3984" s="62">
        <v>56</v>
      </c>
      <c r="F3984" s="62">
        <v>319990</v>
      </c>
      <c r="G3984" s="62">
        <v>28494</v>
      </c>
      <c r="H3984" s="62">
        <v>42.4</v>
      </c>
      <c r="I3984" s="62">
        <v>5714.11</v>
      </c>
      <c r="J3984" s="62">
        <v>297590.7</v>
      </c>
      <c r="K3984" s="62">
        <v>0</v>
      </c>
      <c r="L3984" s="63"/>
      <c r="M3984" s="63"/>
      <c r="N3984" s="63"/>
      <c r="O3984" s="63"/>
      <c r="P3984" s="63"/>
      <c r="Q3984" s="63"/>
      <c r="R3984" s="63"/>
      <c r="S3984" s="63"/>
      <c r="T3984" s="63"/>
      <c r="U3984" s="63"/>
      <c r="V3984" s="63"/>
      <c r="W3984" s="63"/>
      <c r="X3984" s="63"/>
      <c r="Y3984" s="63"/>
      <c r="Z3984" s="62">
        <v>0</v>
      </c>
      <c r="AA3984" s="63"/>
      <c r="AB3984" s="63"/>
      <c r="AC3984" s="62">
        <v>0</v>
      </c>
    </row>
    <row r="3985" spans="1:29" x14ac:dyDescent="0.25">
      <c r="A3985" s="61" t="s">
        <v>289</v>
      </c>
      <c r="B3985" s="61" t="s">
        <v>290</v>
      </c>
      <c r="C3985" s="62">
        <v>2014</v>
      </c>
      <c r="D3985" s="61" t="s">
        <v>72</v>
      </c>
      <c r="E3985" s="62">
        <v>38</v>
      </c>
      <c r="F3985" s="62">
        <v>133759</v>
      </c>
      <c r="G3985" s="62">
        <v>28366</v>
      </c>
      <c r="H3985" s="62">
        <v>62.21</v>
      </c>
      <c r="I3985" s="62">
        <v>3519.97</v>
      </c>
      <c r="J3985" s="62">
        <v>124395.87</v>
      </c>
      <c r="K3985" s="62">
        <v>5975.22</v>
      </c>
      <c r="L3985" s="62">
        <v>13817</v>
      </c>
      <c r="M3985" s="62">
        <v>30.3</v>
      </c>
      <c r="N3985" s="62">
        <v>157.24</v>
      </c>
      <c r="O3985" s="62">
        <v>72056.97</v>
      </c>
      <c r="P3985" s="63"/>
      <c r="Q3985" s="63"/>
      <c r="R3985" s="63"/>
      <c r="S3985" s="63"/>
      <c r="T3985" s="63"/>
      <c r="U3985" s="63"/>
      <c r="V3985" s="63"/>
      <c r="W3985" s="63"/>
      <c r="X3985" s="63"/>
      <c r="Y3985" s="63"/>
      <c r="Z3985" s="62">
        <v>91783</v>
      </c>
      <c r="AA3985" s="62">
        <v>11823</v>
      </c>
      <c r="AB3985" s="62">
        <v>25.93</v>
      </c>
      <c r="AC3985" s="62">
        <v>2415.34</v>
      </c>
    </row>
    <row r="3986" spans="1:29" ht="30" x14ac:dyDescent="0.25">
      <c r="A3986" s="61" t="s">
        <v>452</v>
      </c>
      <c r="B3986" s="61" t="s">
        <v>453</v>
      </c>
      <c r="C3986" s="62">
        <v>2008</v>
      </c>
      <c r="D3986" s="61" t="s">
        <v>99</v>
      </c>
      <c r="E3986" s="62">
        <v>36</v>
      </c>
      <c r="F3986" s="62">
        <v>61833</v>
      </c>
      <c r="G3986" s="62">
        <v>10525</v>
      </c>
      <c r="H3986" s="62">
        <v>24.36</v>
      </c>
      <c r="I3986" s="62">
        <v>1717.58</v>
      </c>
      <c r="J3986" s="62">
        <v>57504.69</v>
      </c>
      <c r="K3986" s="62">
        <v>8326.8700000000008</v>
      </c>
      <c r="L3986" s="62">
        <v>12850</v>
      </c>
      <c r="M3986" s="62">
        <v>29.75</v>
      </c>
      <c r="N3986" s="62">
        <v>231.3</v>
      </c>
      <c r="O3986" s="62">
        <v>100416.19</v>
      </c>
      <c r="P3986" s="63"/>
      <c r="Q3986" s="63"/>
      <c r="R3986" s="63"/>
      <c r="S3986" s="63"/>
      <c r="T3986" s="63"/>
      <c r="U3986" s="63"/>
      <c r="V3986" s="63"/>
      <c r="W3986" s="63"/>
      <c r="X3986" s="63"/>
      <c r="Y3986" s="63"/>
      <c r="Z3986" s="62">
        <v>21.18</v>
      </c>
      <c r="AA3986" s="62">
        <v>621</v>
      </c>
      <c r="AB3986" s="62">
        <v>1.44</v>
      </c>
      <c r="AC3986" s="62">
        <v>0.59</v>
      </c>
    </row>
    <row r="3987" spans="1:29" ht="45" x14ac:dyDescent="0.25">
      <c r="A3987" s="61" t="s">
        <v>214</v>
      </c>
      <c r="B3987" s="61" t="s">
        <v>215</v>
      </c>
      <c r="C3987" s="62">
        <v>2005</v>
      </c>
      <c r="D3987" s="61" t="s">
        <v>78</v>
      </c>
      <c r="E3987" s="62">
        <v>48</v>
      </c>
      <c r="F3987" s="62">
        <v>146757</v>
      </c>
      <c r="G3987" s="62">
        <v>24347</v>
      </c>
      <c r="H3987" s="62">
        <v>42.27</v>
      </c>
      <c r="I3987" s="62">
        <v>3057.44</v>
      </c>
      <c r="J3987" s="62">
        <v>136484.01</v>
      </c>
      <c r="K3987" s="62">
        <v>42839.96</v>
      </c>
      <c r="L3987" s="62">
        <v>27955</v>
      </c>
      <c r="M3987" s="62">
        <v>48.53</v>
      </c>
      <c r="N3987" s="62">
        <v>892.5</v>
      </c>
      <c r="O3987" s="62">
        <v>516619.94</v>
      </c>
      <c r="P3987" s="63"/>
      <c r="Q3987" s="63"/>
      <c r="R3987" s="63"/>
      <c r="S3987" s="63"/>
      <c r="T3987" s="63"/>
      <c r="U3987" s="63"/>
      <c r="V3987" s="63"/>
      <c r="W3987" s="63"/>
      <c r="X3987" s="63"/>
      <c r="Y3987" s="63"/>
      <c r="Z3987" s="62">
        <v>1504</v>
      </c>
      <c r="AA3987" s="62">
        <v>6210</v>
      </c>
      <c r="AB3987" s="62">
        <v>10.78</v>
      </c>
      <c r="AC3987" s="62">
        <v>31.33</v>
      </c>
    </row>
    <row r="3988" spans="1:29" ht="30" x14ac:dyDescent="0.25">
      <c r="A3988" s="61" t="s">
        <v>233</v>
      </c>
      <c r="B3988" s="61" t="s">
        <v>234</v>
      </c>
      <c r="C3988" s="62">
        <v>2016</v>
      </c>
      <c r="D3988" s="61" t="s">
        <v>301</v>
      </c>
      <c r="E3988" s="62">
        <v>56</v>
      </c>
      <c r="F3988" s="62">
        <v>251520</v>
      </c>
      <c r="G3988" s="62">
        <v>41763</v>
      </c>
      <c r="H3988" s="62">
        <v>62.15</v>
      </c>
      <c r="I3988" s="62">
        <v>4491.43</v>
      </c>
      <c r="J3988" s="62">
        <v>233913.60000000001</v>
      </c>
      <c r="K3988" s="62">
        <v>13283.22</v>
      </c>
      <c r="L3988" s="62">
        <v>16548</v>
      </c>
      <c r="M3988" s="62">
        <v>24.63</v>
      </c>
      <c r="N3988" s="62">
        <v>237.2</v>
      </c>
      <c r="O3988" s="62">
        <v>160186.34</v>
      </c>
      <c r="P3988" s="63"/>
      <c r="Q3988" s="63"/>
      <c r="R3988" s="63"/>
      <c r="S3988" s="63"/>
      <c r="T3988" s="63"/>
      <c r="U3988" s="63"/>
      <c r="V3988" s="63"/>
      <c r="W3988" s="63"/>
      <c r="X3988" s="63"/>
      <c r="Y3988" s="63"/>
      <c r="Z3988" s="62">
        <v>899.67</v>
      </c>
      <c r="AA3988" s="62">
        <v>19107</v>
      </c>
      <c r="AB3988" s="62">
        <v>28.43</v>
      </c>
      <c r="AC3988" s="62">
        <v>16.07</v>
      </c>
    </row>
    <row r="3989" spans="1:29" ht="30" x14ac:dyDescent="0.25">
      <c r="A3989" s="61" t="s">
        <v>415</v>
      </c>
      <c r="B3989" s="61" t="s">
        <v>416</v>
      </c>
      <c r="C3989" s="62">
        <v>2017</v>
      </c>
      <c r="D3989" s="61" t="s">
        <v>94</v>
      </c>
      <c r="E3989" s="62">
        <v>11</v>
      </c>
      <c r="F3989" s="62">
        <v>23819</v>
      </c>
      <c r="G3989" s="62">
        <v>4163</v>
      </c>
      <c r="H3989" s="62">
        <v>31.54</v>
      </c>
      <c r="I3989" s="62">
        <v>2165.36</v>
      </c>
      <c r="J3989" s="62">
        <v>22151.67</v>
      </c>
      <c r="K3989" s="62">
        <v>1658.58</v>
      </c>
      <c r="L3989" s="62">
        <v>1661</v>
      </c>
      <c r="M3989" s="62">
        <v>12.58</v>
      </c>
      <c r="N3989" s="63"/>
      <c r="O3989" s="63"/>
      <c r="P3989" s="63"/>
      <c r="Q3989" s="63"/>
      <c r="R3989" s="63"/>
      <c r="S3989" s="63"/>
      <c r="T3989" s="63"/>
      <c r="U3989" s="63"/>
      <c r="V3989" s="63"/>
      <c r="W3989" s="63"/>
      <c r="X3989" s="63"/>
      <c r="Y3989" s="63"/>
      <c r="Z3989" s="62">
        <v>75100</v>
      </c>
      <c r="AA3989" s="62">
        <v>11759</v>
      </c>
      <c r="AB3989" s="62">
        <v>89.08</v>
      </c>
      <c r="AC3989" s="62">
        <v>6827.27</v>
      </c>
    </row>
    <row r="3990" spans="1:29" ht="30" x14ac:dyDescent="0.25">
      <c r="A3990" s="61" t="s">
        <v>528</v>
      </c>
      <c r="B3990" s="61" t="s">
        <v>529</v>
      </c>
      <c r="C3990" s="62">
        <v>2009</v>
      </c>
      <c r="D3990" s="61" t="s">
        <v>99</v>
      </c>
      <c r="E3990" s="62">
        <v>36</v>
      </c>
      <c r="F3990" s="62">
        <v>358883</v>
      </c>
      <c r="G3990" s="62">
        <v>50820</v>
      </c>
      <c r="H3990" s="62">
        <v>117.64</v>
      </c>
      <c r="I3990" s="62">
        <v>9968.9699999999993</v>
      </c>
      <c r="J3990" s="62">
        <v>333761.19</v>
      </c>
      <c r="K3990" s="62">
        <v>0</v>
      </c>
      <c r="L3990" s="63"/>
      <c r="M3990" s="63"/>
      <c r="N3990" s="63"/>
      <c r="O3990" s="63"/>
      <c r="P3990" s="63"/>
      <c r="Q3990" s="63"/>
      <c r="R3990" s="63"/>
      <c r="S3990" s="63"/>
      <c r="T3990" s="63"/>
      <c r="U3990" s="63"/>
      <c r="V3990" s="63"/>
      <c r="W3990" s="63"/>
      <c r="X3990" s="63"/>
      <c r="Y3990" s="63"/>
      <c r="Z3990" s="62">
        <v>2607.5</v>
      </c>
      <c r="AA3990" s="62">
        <v>11795</v>
      </c>
      <c r="AB3990" s="62">
        <v>27.3</v>
      </c>
      <c r="AC3990" s="62">
        <v>72.430000000000007</v>
      </c>
    </row>
    <row r="3991" spans="1:29" ht="45" x14ac:dyDescent="0.25">
      <c r="A3991" s="61" t="s">
        <v>109</v>
      </c>
      <c r="B3991" s="61" t="s">
        <v>110</v>
      </c>
      <c r="C3991" s="62">
        <v>2009</v>
      </c>
      <c r="D3991" s="61" t="s">
        <v>99</v>
      </c>
      <c r="E3991" s="62">
        <v>20</v>
      </c>
      <c r="F3991" s="62">
        <v>79280</v>
      </c>
      <c r="G3991" s="62">
        <v>12945</v>
      </c>
      <c r="H3991" s="62">
        <v>53.94</v>
      </c>
      <c r="I3991" s="62">
        <v>3964</v>
      </c>
      <c r="J3991" s="62">
        <v>73730.399999999994</v>
      </c>
      <c r="K3991" s="62">
        <v>0</v>
      </c>
      <c r="L3991" s="63"/>
      <c r="M3991" s="63"/>
      <c r="N3991" s="63"/>
      <c r="O3991" s="63"/>
      <c r="P3991" s="63"/>
      <c r="Q3991" s="63"/>
      <c r="R3991" s="63"/>
      <c r="S3991" s="63"/>
      <c r="T3991" s="63"/>
      <c r="U3991" s="62">
        <v>5459</v>
      </c>
      <c r="V3991" s="62">
        <v>21616</v>
      </c>
      <c r="W3991" s="62">
        <v>90.07</v>
      </c>
      <c r="X3991" s="62">
        <v>272</v>
      </c>
      <c r="Y3991" s="62">
        <v>122194.26</v>
      </c>
      <c r="Z3991" s="62">
        <v>7474</v>
      </c>
      <c r="AA3991" s="62">
        <v>20588</v>
      </c>
      <c r="AB3991" s="62">
        <v>85.78</v>
      </c>
      <c r="AC3991" s="62">
        <v>373.7</v>
      </c>
    </row>
    <row r="3992" spans="1:29" ht="30" x14ac:dyDescent="0.25">
      <c r="A3992" s="61" t="s">
        <v>439</v>
      </c>
      <c r="B3992" s="61" t="s">
        <v>440</v>
      </c>
      <c r="C3992" s="62">
        <v>2007</v>
      </c>
      <c r="D3992" s="61" t="s">
        <v>99</v>
      </c>
      <c r="E3992" s="62">
        <v>48</v>
      </c>
      <c r="F3992" s="62">
        <v>123986</v>
      </c>
      <c r="G3992" s="62">
        <v>13763</v>
      </c>
      <c r="H3992" s="62">
        <v>23.89</v>
      </c>
      <c r="I3992" s="62">
        <v>2583.04</v>
      </c>
      <c r="J3992" s="62">
        <v>115306.98</v>
      </c>
      <c r="K3992" s="62">
        <v>185360.81</v>
      </c>
      <c r="L3992" s="62">
        <v>52156</v>
      </c>
      <c r="M3992" s="62">
        <v>90.55</v>
      </c>
      <c r="N3992" s="62">
        <v>3861.68</v>
      </c>
      <c r="O3992" s="62">
        <v>2235321.67</v>
      </c>
      <c r="P3992" s="63"/>
      <c r="Q3992" s="63"/>
      <c r="R3992" s="63"/>
      <c r="S3992" s="63"/>
      <c r="T3992" s="63"/>
      <c r="U3992" s="63"/>
      <c r="V3992" s="63"/>
      <c r="W3992" s="63"/>
      <c r="X3992" s="63"/>
      <c r="Y3992" s="63"/>
      <c r="Z3992" s="62">
        <v>0</v>
      </c>
      <c r="AA3992" s="62">
        <v>16682</v>
      </c>
      <c r="AB3992" s="62">
        <v>28.96</v>
      </c>
      <c r="AC3992" s="62">
        <v>0</v>
      </c>
    </row>
    <row r="3993" spans="1:29" ht="30" x14ac:dyDescent="0.25">
      <c r="A3993" s="61" t="s">
        <v>293</v>
      </c>
      <c r="B3993" s="61" t="s">
        <v>294</v>
      </c>
      <c r="C3993" s="62">
        <v>2016</v>
      </c>
      <c r="D3993" s="61" t="s">
        <v>438</v>
      </c>
      <c r="E3993" s="62">
        <v>4</v>
      </c>
      <c r="F3993" s="62">
        <v>0</v>
      </c>
      <c r="G3993" s="62">
        <v>0</v>
      </c>
      <c r="H3993" s="62">
        <v>0</v>
      </c>
      <c r="I3993" s="62">
        <v>0</v>
      </c>
      <c r="J3993" s="62">
        <v>0</v>
      </c>
      <c r="K3993" s="62">
        <v>0</v>
      </c>
      <c r="L3993" s="63"/>
      <c r="M3993" s="63"/>
      <c r="N3993" s="63"/>
      <c r="O3993" s="63"/>
      <c r="P3993" s="63"/>
      <c r="Q3993" s="63"/>
      <c r="R3993" s="63"/>
      <c r="S3993" s="63"/>
      <c r="T3993" s="63"/>
      <c r="U3993" s="63"/>
      <c r="V3993" s="63"/>
      <c r="W3993" s="63"/>
      <c r="X3993" s="63"/>
      <c r="Y3993" s="63"/>
      <c r="Z3993" s="62">
        <v>0</v>
      </c>
      <c r="AA3993" s="63"/>
      <c r="AB3993" s="63"/>
      <c r="AC3993" s="62">
        <v>0</v>
      </c>
    </row>
    <row r="3994" spans="1:29" ht="30" x14ac:dyDescent="0.25">
      <c r="A3994" s="61" t="s">
        <v>87</v>
      </c>
      <c r="B3994" s="61" t="s">
        <v>88</v>
      </c>
      <c r="C3994" s="62">
        <v>2008</v>
      </c>
      <c r="D3994" s="61" t="s">
        <v>135</v>
      </c>
      <c r="E3994" s="62">
        <v>60</v>
      </c>
      <c r="F3994" s="62">
        <v>89524</v>
      </c>
      <c r="G3994" s="62">
        <v>18049</v>
      </c>
      <c r="H3994" s="62">
        <v>25.07</v>
      </c>
      <c r="I3994" s="62">
        <v>1492.07</v>
      </c>
      <c r="J3994" s="62">
        <v>83257.320000000007</v>
      </c>
      <c r="K3994" s="62">
        <v>36887.49</v>
      </c>
      <c r="L3994" s="62">
        <v>70473</v>
      </c>
      <c r="M3994" s="62">
        <v>97.88</v>
      </c>
      <c r="N3994" s="62">
        <v>614.79</v>
      </c>
      <c r="O3994" s="62">
        <v>444837.28</v>
      </c>
      <c r="P3994" s="63"/>
      <c r="Q3994" s="63"/>
      <c r="R3994" s="63"/>
      <c r="S3994" s="63"/>
      <c r="T3994" s="63"/>
      <c r="U3994" s="63"/>
      <c r="V3994" s="63"/>
      <c r="W3994" s="63"/>
      <c r="X3994" s="63"/>
      <c r="Y3994" s="63"/>
      <c r="Z3994" s="62">
        <v>977257</v>
      </c>
      <c r="AA3994" s="62">
        <v>91713</v>
      </c>
      <c r="AB3994" s="62">
        <v>127.38</v>
      </c>
      <c r="AC3994" s="62">
        <v>16287.62</v>
      </c>
    </row>
    <row r="3995" spans="1:29" x14ac:dyDescent="0.25">
      <c r="A3995" s="61" t="s">
        <v>229</v>
      </c>
      <c r="B3995" s="61" t="s">
        <v>230</v>
      </c>
      <c r="C3995" s="62">
        <v>2009</v>
      </c>
      <c r="D3995" s="61" t="s">
        <v>373</v>
      </c>
      <c r="E3995" s="62">
        <v>12</v>
      </c>
      <c r="F3995" s="63"/>
      <c r="G3995" s="63"/>
      <c r="H3995" s="63"/>
      <c r="I3995" s="63"/>
      <c r="J3995" s="63"/>
      <c r="K3995" s="62">
        <v>0</v>
      </c>
      <c r="L3995" s="63"/>
      <c r="M3995" s="63"/>
      <c r="N3995" s="63"/>
      <c r="O3995" s="63"/>
      <c r="P3995" s="63"/>
      <c r="Q3995" s="63"/>
      <c r="R3995" s="63"/>
      <c r="S3995" s="63"/>
      <c r="T3995" s="63"/>
      <c r="U3995" s="63"/>
      <c r="V3995" s="63"/>
      <c r="W3995" s="63"/>
      <c r="X3995" s="63"/>
      <c r="Y3995" s="63"/>
      <c r="Z3995" s="62">
        <v>178300</v>
      </c>
      <c r="AA3995" s="62">
        <v>7178</v>
      </c>
      <c r="AB3995" s="62">
        <v>49.85</v>
      </c>
      <c r="AC3995" s="62">
        <v>14858.33</v>
      </c>
    </row>
    <row r="3996" spans="1:29" ht="30" x14ac:dyDescent="0.25">
      <c r="A3996" s="61" t="s">
        <v>239</v>
      </c>
      <c r="B3996" s="61" t="s">
        <v>240</v>
      </c>
      <c r="C3996" s="62">
        <v>2015</v>
      </c>
      <c r="D3996" s="61" t="s">
        <v>99</v>
      </c>
      <c r="E3996" s="62">
        <v>40</v>
      </c>
      <c r="F3996" s="62">
        <v>59010</v>
      </c>
      <c r="G3996" s="62">
        <v>7966</v>
      </c>
      <c r="H3996" s="62">
        <v>16.600000000000001</v>
      </c>
      <c r="I3996" s="62">
        <v>1475.25</v>
      </c>
      <c r="J3996" s="62">
        <v>54879.3</v>
      </c>
      <c r="K3996" s="62">
        <v>0</v>
      </c>
      <c r="L3996" s="62">
        <v>12402</v>
      </c>
      <c r="M3996" s="62">
        <v>25.84</v>
      </c>
      <c r="N3996" s="62">
        <v>0</v>
      </c>
      <c r="O3996" s="62">
        <v>0</v>
      </c>
      <c r="P3996" s="63"/>
      <c r="Q3996" s="63"/>
      <c r="R3996" s="63"/>
      <c r="S3996" s="63"/>
      <c r="T3996" s="63"/>
      <c r="U3996" s="63"/>
      <c r="V3996" s="63"/>
      <c r="W3996" s="63"/>
      <c r="X3996" s="63"/>
      <c r="Y3996" s="63"/>
      <c r="Z3996" s="62">
        <v>1311.68</v>
      </c>
      <c r="AA3996" s="62">
        <v>21069</v>
      </c>
      <c r="AB3996" s="62">
        <v>43.89</v>
      </c>
      <c r="AC3996" s="62">
        <v>32.79</v>
      </c>
    </row>
    <row r="3997" spans="1:29" x14ac:dyDescent="0.25">
      <c r="A3997" s="61" t="s">
        <v>130</v>
      </c>
      <c r="B3997" s="61" t="s">
        <v>131</v>
      </c>
      <c r="C3997" s="62">
        <v>2010</v>
      </c>
      <c r="D3997" s="61" t="s">
        <v>83</v>
      </c>
      <c r="E3997" s="62">
        <v>26</v>
      </c>
      <c r="F3997" s="62">
        <v>157181</v>
      </c>
      <c r="G3997" s="62">
        <v>20199</v>
      </c>
      <c r="H3997" s="62">
        <v>64.739999999999995</v>
      </c>
      <c r="I3997" s="62">
        <v>6045.42</v>
      </c>
      <c r="J3997" s="62">
        <v>146178.32999999999</v>
      </c>
      <c r="K3997" s="62">
        <v>12145.49</v>
      </c>
      <c r="L3997" s="62">
        <v>18415</v>
      </c>
      <c r="M3997" s="62">
        <v>59.02</v>
      </c>
      <c r="N3997" s="63"/>
      <c r="O3997" s="63"/>
      <c r="P3997" s="63"/>
      <c r="Q3997" s="63"/>
      <c r="R3997" s="63"/>
      <c r="S3997" s="63"/>
      <c r="T3997" s="63"/>
      <c r="U3997" s="62">
        <v>602</v>
      </c>
      <c r="V3997" s="62">
        <v>1335</v>
      </c>
      <c r="W3997" s="62">
        <v>4.28</v>
      </c>
      <c r="X3997" s="62">
        <v>23</v>
      </c>
      <c r="Y3997" s="62">
        <v>13475.17</v>
      </c>
      <c r="Z3997" s="62">
        <v>2607</v>
      </c>
      <c r="AA3997" s="62">
        <v>15327</v>
      </c>
      <c r="AB3997" s="62">
        <v>49.13</v>
      </c>
      <c r="AC3997" s="62">
        <v>100.27</v>
      </c>
    </row>
    <row r="3998" spans="1:29" x14ac:dyDescent="0.25">
      <c r="A3998" s="61" t="s">
        <v>490</v>
      </c>
      <c r="B3998" s="61" t="s">
        <v>491</v>
      </c>
      <c r="C3998" s="62">
        <v>2018</v>
      </c>
      <c r="D3998" s="61" t="s">
        <v>78</v>
      </c>
      <c r="E3998" s="62">
        <v>40</v>
      </c>
      <c r="F3998" s="62">
        <v>289760</v>
      </c>
      <c r="G3998" s="62">
        <v>51952</v>
      </c>
      <c r="H3998" s="62">
        <v>108.23</v>
      </c>
      <c r="I3998" s="62">
        <v>7244</v>
      </c>
      <c r="J3998" s="62">
        <v>269476.8</v>
      </c>
      <c r="K3998" s="62">
        <v>0</v>
      </c>
      <c r="L3998" s="62">
        <v>0</v>
      </c>
      <c r="M3998" s="62">
        <v>0</v>
      </c>
      <c r="N3998" s="63"/>
      <c r="O3998" s="63"/>
      <c r="P3998" s="63"/>
      <c r="Q3998" s="63"/>
      <c r="R3998" s="63"/>
      <c r="S3998" s="63"/>
      <c r="T3998" s="63"/>
      <c r="U3998" s="63"/>
      <c r="V3998" s="63"/>
      <c r="W3998" s="63"/>
      <c r="X3998" s="63"/>
      <c r="Y3998" s="63"/>
      <c r="Z3998" s="62">
        <v>49680</v>
      </c>
      <c r="AA3998" s="62">
        <v>2032</v>
      </c>
      <c r="AB3998" s="62">
        <v>4.2300000000000004</v>
      </c>
      <c r="AC3998" s="62">
        <v>1242</v>
      </c>
    </row>
    <row r="3999" spans="1:29" x14ac:dyDescent="0.25">
      <c r="A3999" s="61" t="s">
        <v>79</v>
      </c>
      <c r="B3999" s="61" t="s">
        <v>80</v>
      </c>
      <c r="C3999" s="62">
        <v>2011</v>
      </c>
      <c r="D3999" s="61" t="s">
        <v>175</v>
      </c>
      <c r="E3999" s="62">
        <v>8</v>
      </c>
      <c r="F3999" s="62">
        <v>5239</v>
      </c>
      <c r="G3999" s="62">
        <v>754</v>
      </c>
      <c r="H3999" s="62">
        <v>7.85</v>
      </c>
      <c r="I3999" s="62">
        <v>654.88</v>
      </c>
      <c r="J3999" s="62">
        <v>4872.2700000000004</v>
      </c>
      <c r="K3999" s="62">
        <v>0</v>
      </c>
      <c r="L3999" s="63"/>
      <c r="M3999" s="63"/>
      <c r="N3999" s="63"/>
      <c r="O3999" s="63"/>
      <c r="P3999" s="63"/>
      <c r="Q3999" s="63"/>
      <c r="R3999" s="63"/>
      <c r="S3999" s="63"/>
      <c r="T3999" s="63"/>
      <c r="U3999" s="63"/>
      <c r="V3999" s="63"/>
      <c r="W3999" s="63"/>
      <c r="X3999" s="63"/>
      <c r="Y3999" s="63"/>
      <c r="Z3999" s="62">
        <v>58910</v>
      </c>
      <c r="AA3999" s="62">
        <v>3908</v>
      </c>
      <c r="AB3999" s="62">
        <v>40.71</v>
      </c>
      <c r="AC3999" s="62">
        <v>7363.75</v>
      </c>
    </row>
    <row r="4000" spans="1:29" x14ac:dyDescent="0.25">
      <c r="A4000" s="61" t="s">
        <v>204</v>
      </c>
      <c r="B4000" s="61" t="s">
        <v>205</v>
      </c>
      <c r="C4000" s="62">
        <v>2008</v>
      </c>
      <c r="D4000" s="61" t="s">
        <v>89</v>
      </c>
      <c r="E4000" s="62">
        <v>100</v>
      </c>
      <c r="F4000" s="62">
        <v>1115600</v>
      </c>
      <c r="G4000" s="62">
        <v>152494</v>
      </c>
      <c r="H4000" s="62">
        <v>127.08</v>
      </c>
      <c r="I4000" s="62">
        <v>11156</v>
      </c>
      <c r="J4000" s="62">
        <v>1037508</v>
      </c>
      <c r="K4000" s="62">
        <v>0</v>
      </c>
      <c r="L4000" s="63"/>
      <c r="M4000" s="63"/>
      <c r="N4000" s="63"/>
      <c r="O4000" s="63"/>
      <c r="P4000" s="63"/>
      <c r="Q4000" s="63"/>
      <c r="R4000" s="63"/>
      <c r="S4000" s="63"/>
      <c r="T4000" s="63"/>
      <c r="U4000" s="63"/>
      <c r="V4000" s="63"/>
      <c r="W4000" s="63"/>
      <c r="X4000" s="63"/>
      <c r="Y4000" s="63"/>
      <c r="Z4000" s="62">
        <v>708090</v>
      </c>
      <c r="AA4000" s="62">
        <v>73587</v>
      </c>
      <c r="AB4000" s="62">
        <v>61.32</v>
      </c>
      <c r="AC4000" s="62">
        <v>7080.9</v>
      </c>
    </row>
    <row r="4001" spans="1:29" ht="30" x14ac:dyDescent="0.25">
      <c r="A4001" s="61" t="s">
        <v>182</v>
      </c>
      <c r="B4001" s="61" t="s">
        <v>183</v>
      </c>
      <c r="C4001" s="62">
        <v>2007</v>
      </c>
      <c r="D4001" s="61" t="s">
        <v>86</v>
      </c>
      <c r="E4001" s="62">
        <v>10</v>
      </c>
      <c r="F4001" s="63"/>
      <c r="G4001" s="63"/>
      <c r="H4001" s="63"/>
      <c r="I4001" s="63"/>
      <c r="J4001" s="63"/>
      <c r="K4001" s="62">
        <v>0</v>
      </c>
      <c r="L4001" s="63"/>
      <c r="M4001" s="63"/>
      <c r="N4001" s="63"/>
      <c r="O4001" s="63"/>
      <c r="P4001" s="63"/>
      <c r="Q4001" s="63"/>
      <c r="R4001" s="63"/>
      <c r="S4001" s="63"/>
      <c r="T4001" s="63"/>
      <c r="U4001" s="63"/>
      <c r="V4001" s="63"/>
      <c r="W4001" s="63"/>
      <c r="X4001" s="63"/>
      <c r="Y4001" s="63"/>
      <c r="Z4001" s="62">
        <v>72944</v>
      </c>
      <c r="AA4001" s="62">
        <v>7970</v>
      </c>
      <c r="AB4001" s="62">
        <v>66.42</v>
      </c>
      <c r="AC4001" s="62">
        <v>7294.4</v>
      </c>
    </row>
    <row r="4002" spans="1:29" x14ac:dyDescent="0.25">
      <c r="A4002" s="61" t="s">
        <v>263</v>
      </c>
      <c r="B4002" s="61" t="s">
        <v>264</v>
      </c>
      <c r="C4002" s="62">
        <v>2012</v>
      </c>
      <c r="D4002" s="61" t="s">
        <v>78</v>
      </c>
      <c r="E4002" s="62">
        <v>155</v>
      </c>
      <c r="F4002" s="62">
        <v>1388884</v>
      </c>
      <c r="G4002" s="62">
        <v>149804</v>
      </c>
      <c r="H4002" s="62">
        <v>80.540000000000006</v>
      </c>
      <c r="I4002" s="62">
        <v>8960.5400000000009</v>
      </c>
      <c r="J4002" s="62">
        <v>1291662.1200000001</v>
      </c>
      <c r="K4002" s="62">
        <v>14926.29</v>
      </c>
      <c r="L4002" s="62">
        <v>18250</v>
      </c>
      <c r="M4002" s="62">
        <v>9.81</v>
      </c>
      <c r="N4002" s="62">
        <v>96.3</v>
      </c>
      <c r="O4002" s="62">
        <v>180000.55</v>
      </c>
      <c r="P4002" s="63"/>
      <c r="Q4002" s="63"/>
      <c r="R4002" s="63"/>
      <c r="S4002" s="63"/>
      <c r="T4002" s="63"/>
      <c r="U4002" s="63"/>
      <c r="V4002" s="63"/>
      <c r="W4002" s="63"/>
      <c r="X4002" s="63"/>
      <c r="Y4002" s="63"/>
      <c r="Z4002" s="62">
        <v>426015.17</v>
      </c>
      <c r="AA4002" s="62">
        <v>93344</v>
      </c>
      <c r="AB4002" s="62">
        <v>50.18</v>
      </c>
      <c r="AC4002" s="62">
        <v>2748.48</v>
      </c>
    </row>
    <row r="4003" spans="1:29" ht="30" x14ac:dyDescent="0.25">
      <c r="A4003" s="61" t="s">
        <v>269</v>
      </c>
      <c r="B4003" s="61" t="s">
        <v>270</v>
      </c>
      <c r="C4003" s="62">
        <v>2010</v>
      </c>
      <c r="D4003" s="61" t="s">
        <v>226</v>
      </c>
      <c r="E4003" s="62">
        <v>59</v>
      </c>
      <c r="F4003" s="62">
        <v>600300</v>
      </c>
      <c r="G4003" s="62">
        <v>83990</v>
      </c>
      <c r="H4003" s="62">
        <v>118.63</v>
      </c>
      <c r="I4003" s="62">
        <v>10174.58</v>
      </c>
      <c r="J4003" s="62">
        <v>558279</v>
      </c>
      <c r="K4003" s="62">
        <v>3129.97</v>
      </c>
      <c r="L4003" s="62">
        <v>3634</v>
      </c>
      <c r="M4003" s="62">
        <v>5.13</v>
      </c>
      <c r="N4003" s="62">
        <v>53.05</v>
      </c>
      <c r="O4003" s="62">
        <v>37745.26</v>
      </c>
      <c r="P4003" s="63"/>
      <c r="Q4003" s="63"/>
      <c r="R4003" s="63"/>
      <c r="S4003" s="63"/>
      <c r="T4003" s="63"/>
      <c r="U4003" s="63"/>
      <c r="V4003" s="63"/>
      <c r="W4003" s="63"/>
      <c r="X4003" s="63"/>
      <c r="Y4003" s="63"/>
      <c r="Z4003" s="62">
        <v>160600</v>
      </c>
      <c r="AA4003" s="62">
        <v>6389</v>
      </c>
      <c r="AB4003" s="62">
        <v>9.02</v>
      </c>
      <c r="AC4003" s="62">
        <v>2722.03</v>
      </c>
    </row>
    <row r="4004" spans="1:29" x14ac:dyDescent="0.25">
      <c r="A4004" s="61" t="s">
        <v>271</v>
      </c>
      <c r="B4004" s="61" t="s">
        <v>272</v>
      </c>
      <c r="C4004" s="62">
        <v>2018</v>
      </c>
      <c r="D4004" s="61" t="s">
        <v>150</v>
      </c>
      <c r="E4004" s="62">
        <v>8</v>
      </c>
      <c r="F4004" s="63"/>
      <c r="G4004" s="63"/>
      <c r="H4004" s="63"/>
      <c r="I4004" s="63"/>
      <c r="J4004" s="63"/>
      <c r="K4004" s="62">
        <v>0</v>
      </c>
      <c r="L4004" s="63"/>
      <c r="M4004" s="63"/>
      <c r="N4004" s="63"/>
      <c r="O4004" s="63"/>
      <c r="P4004" s="63"/>
      <c r="Q4004" s="63"/>
      <c r="R4004" s="63"/>
      <c r="S4004" s="63"/>
      <c r="T4004" s="63"/>
      <c r="U4004" s="63"/>
      <c r="V4004" s="63"/>
      <c r="W4004" s="63"/>
      <c r="X4004" s="63"/>
      <c r="Y4004" s="63"/>
      <c r="Z4004" s="62">
        <v>0</v>
      </c>
      <c r="AA4004" s="63"/>
      <c r="AB4004" s="63"/>
      <c r="AC4004" s="62">
        <v>0</v>
      </c>
    </row>
    <row r="4005" spans="1:29" ht="30" x14ac:dyDescent="0.25">
      <c r="A4005" s="61" t="s">
        <v>277</v>
      </c>
      <c r="B4005" s="61" t="s">
        <v>278</v>
      </c>
      <c r="C4005" s="62">
        <v>2005</v>
      </c>
      <c r="D4005" s="61" t="s">
        <v>99</v>
      </c>
      <c r="E4005" s="62">
        <v>48</v>
      </c>
      <c r="F4005" s="62">
        <v>403260</v>
      </c>
      <c r="G4005" s="62">
        <v>45614</v>
      </c>
      <c r="H4005" s="62">
        <v>79.19</v>
      </c>
      <c r="I4005" s="62">
        <v>8401.25</v>
      </c>
      <c r="J4005" s="62">
        <v>375031.8</v>
      </c>
      <c r="K4005" s="62">
        <v>0</v>
      </c>
      <c r="L4005" s="63"/>
      <c r="M4005" s="63"/>
      <c r="N4005" s="63"/>
      <c r="O4005" s="63"/>
      <c r="P4005" s="63"/>
      <c r="Q4005" s="63"/>
      <c r="R4005" s="63"/>
      <c r="S4005" s="63"/>
      <c r="T4005" s="63"/>
      <c r="U4005" s="63"/>
      <c r="V4005" s="63"/>
      <c r="W4005" s="63"/>
      <c r="X4005" s="63"/>
      <c r="Y4005" s="63"/>
      <c r="Z4005" s="62">
        <v>172550</v>
      </c>
      <c r="AA4005" s="62">
        <v>5708</v>
      </c>
      <c r="AB4005" s="62">
        <v>9.91</v>
      </c>
      <c r="AC4005" s="62">
        <v>3594.79</v>
      </c>
    </row>
    <row r="4006" spans="1:29" ht="30" x14ac:dyDescent="0.25">
      <c r="A4006" s="61" t="s">
        <v>224</v>
      </c>
      <c r="B4006" s="61" t="s">
        <v>225</v>
      </c>
      <c r="C4006" s="62">
        <v>2009</v>
      </c>
      <c r="D4006" s="61" t="s">
        <v>78</v>
      </c>
      <c r="E4006" s="62">
        <v>64</v>
      </c>
      <c r="F4006" s="62">
        <v>467680</v>
      </c>
      <c r="G4006" s="62">
        <v>50513</v>
      </c>
      <c r="H4006" s="62">
        <v>65.77</v>
      </c>
      <c r="I4006" s="62">
        <v>7307.5</v>
      </c>
      <c r="J4006" s="62">
        <v>434942.4</v>
      </c>
      <c r="K4006" s="62">
        <v>8351</v>
      </c>
      <c r="L4006" s="62">
        <v>12672</v>
      </c>
      <c r="M4006" s="62">
        <v>16.5</v>
      </c>
      <c r="N4006" s="62">
        <v>130.47999999999999</v>
      </c>
      <c r="O4006" s="62">
        <v>100707.21</v>
      </c>
      <c r="P4006" s="63"/>
      <c r="Q4006" s="63"/>
      <c r="R4006" s="63"/>
      <c r="S4006" s="63"/>
      <c r="T4006" s="63"/>
      <c r="U4006" s="63"/>
      <c r="V4006" s="63"/>
      <c r="W4006" s="63"/>
      <c r="X4006" s="63"/>
      <c r="Y4006" s="63"/>
      <c r="Z4006" s="62">
        <v>3796.54</v>
      </c>
      <c r="AA4006" s="62">
        <v>85893</v>
      </c>
      <c r="AB4006" s="62">
        <v>111.84</v>
      </c>
      <c r="AC4006" s="62">
        <v>59.32</v>
      </c>
    </row>
    <row r="4007" spans="1:29" x14ac:dyDescent="0.25">
      <c r="A4007" s="61" t="s">
        <v>424</v>
      </c>
      <c r="B4007" s="61" t="s">
        <v>425</v>
      </c>
      <c r="C4007" s="62">
        <v>2014</v>
      </c>
      <c r="D4007" s="61" t="s">
        <v>78</v>
      </c>
      <c r="E4007" s="62">
        <v>56</v>
      </c>
      <c r="F4007" s="62">
        <v>532880</v>
      </c>
      <c r="G4007" s="62">
        <v>93877</v>
      </c>
      <c r="H4007" s="62">
        <v>139.69999999999999</v>
      </c>
      <c r="I4007" s="62">
        <v>9515.7099999999991</v>
      </c>
      <c r="J4007" s="62">
        <v>495578.4</v>
      </c>
      <c r="K4007" s="62">
        <v>0</v>
      </c>
      <c r="L4007" s="63"/>
      <c r="M4007" s="63"/>
      <c r="N4007" s="63"/>
      <c r="O4007" s="63"/>
      <c r="P4007" s="63"/>
      <c r="Q4007" s="63"/>
      <c r="R4007" s="63"/>
      <c r="S4007" s="63"/>
      <c r="T4007" s="63"/>
      <c r="U4007" s="63"/>
      <c r="V4007" s="63"/>
      <c r="W4007" s="63"/>
      <c r="X4007" s="63"/>
      <c r="Y4007" s="63"/>
      <c r="Z4007" s="62">
        <v>147900</v>
      </c>
      <c r="AA4007" s="62">
        <v>10411</v>
      </c>
      <c r="AB4007" s="62">
        <v>15.49</v>
      </c>
      <c r="AC4007" s="62">
        <v>2641.07</v>
      </c>
    </row>
    <row r="4008" spans="1:29" ht="30" x14ac:dyDescent="0.25">
      <c r="A4008" s="61" t="s">
        <v>122</v>
      </c>
      <c r="B4008" s="61" t="s">
        <v>123</v>
      </c>
      <c r="C4008" s="62">
        <v>2004</v>
      </c>
      <c r="D4008" s="61" t="s">
        <v>89</v>
      </c>
      <c r="E4008" s="62">
        <v>60</v>
      </c>
      <c r="F4008" s="62">
        <v>190158</v>
      </c>
      <c r="G4008" s="62">
        <v>20331</v>
      </c>
      <c r="H4008" s="62">
        <v>28.24</v>
      </c>
      <c r="I4008" s="62">
        <v>3169.3</v>
      </c>
      <c r="J4008" s="62">
        <v>176846.94</v>
      </c>
      <c r="K4008" s="62">
        <v>25408</v>
      </c>
      <c r="L4008" s="62">
        <v>36672</v>
      </c>
      <c r="M4008" s="62">
        <v>50.93</v>
      </c>
      <c r="N4008" s="62">
        <v>423.47</v>
      </c>
      <c r="O4008" s="62">
        <v>306402.69</v>
      </c>
      <c r="P4008" s="63"/>
      <c r="Q4008" s="63"/>
      <c r="R4008" s="63"/>
      <c r="S4008" s="63"/>
      <c r="T4008" s="63"/>
      <c r="U4008" s="63"/>
      <c r="V4008" s="63"/>
      <c r="W4008" s="63"/>
      <c r="X4008" s="63"/>
      <c r="Y4008" s="63"/>
      <c r="Z4008" s="62">
        <v>2095.38</v>
      </c>
      <c r="AA4008" s="62">
        <v>19041</v>
      </c>
      <c r="AB4008" s="62">
        <v>26.45</v>
      </c>
      <c r="AC4008" s="62">
        <v>34.92</v>
      </c>
    </row>
    <row r="4009" spans="1:29" x14ac:dyDescent="0.25">
      <c r="A4009" s="61" t="s">
        <v>251</v>
      </c>
      <c r="B4009" s="61" t="s">
        <v>252</v>
      </c>
      <c r="C4009" s="62">
        <v>2014</v>
      </c>
      <c r="D4009" s="61" t="s">
        <v>89</v>
      </c>
      <c r="E4009" s="62">
        <v>56</v>
      </c>
      <c r="F4009" s="62">
        <v>602560</v>
      </c>
      <c r="G4009" s="62">
        <v>91953</v>
      </c>
      <c r="H4009" s="62">
        <v>136.83000000000001</v>
      </c>
      <c r="I4009" s="62">
        <v>10760</v>
      </c>
      <c r="J4009" s="62">
        <v>560380.80000000005</v>
      </c>
      <c r="K4009" s="62">
        <v>0</v>
      </c>
      <c r="L4009" s="63"/>
      <c r="M4009" s="63"/>
      <c r="N4009" s="63"/>
      <c r="O4009" s="63"/>
      <c r="P4009" s="63"/>
      <c r="Q4009" s="63"/>
      <c r="R4009" s="63"/>
      <c r="S4009" s="63"/>
      <c r="T4009" s="63"/>
      <c r="U4009" s="63"/>
      <c r="V4009" s="63"/>
      <c r="W4009" s="63"/>
      <c r="X4009" s="63"/>
      <c r="Y4009" s="63"/>
      <c r="Z4009" s="62">
        <v>1297</v>
      </c>
      <c r="AA4009" s="62">
        <v>14117</v>
      </c>
      <c r="AB4009" s="62">
        <v>21.01</v>
      </c>
      <c r="AC4009" s="62">
        <v>23.16</v>
      </c>
    </row>
    <row r="4010" spans="1:29" x14ac:dyDescent="0.25">
      <c r="A4010" s="61" t="s">
        <v>79</v>
      </c>
      <c r="B4010" s="61" t="s">
        <v>80</v>
      </c>
      <c r="C4010" s="62">
        <v>2010</v>
      </c>
      <c r="D4010" s="61" t="s">
        <v>72</v>
      </c>
      <c r="E4010" s="62">
        <v>72</v>
      </c>
      <c r="F4010" s="62">
        <v>780480</v>
      </c>
      <c r="G4010" s="62">
        <v>94692</v>
      </c>
      <c r="H4010" s="62">
        <v>109.6</v>
      </c>
      <c r="I4010" s="62">
        <v>10840</v>
      </c>
      <c r="J4010" s="62">
        <v>725846.4</v>
      </c>
      <c r="K4010" s="62">
        <v>0</v>
      </c>
      <c r="L4010" s="63"/>
      <c r="M4010" s="63"/>
      <c r="N4010" s="63"/>
      <c r="O4010" s="63"/>
      <c r="P4010" s="63"/>
      <c r="Q4010" s="63"/>
      <c r="R4010" s="63"/>
      <c r="S4010" s="63"/>
      <c r="T4010" s="63"/>
      <c r="U4010" s="63"/>
      <c r="V4010" s="63"/>
      <c r="W4010" s="63"/>
      <c r="X4010" s="63"/>
      <c r="Y4010" s="63"/>
      <c r="Z4010" s="62">
        <v>301167</v>
      </c>
      <c r="AA4010" s="62">
        <v>15564</v>
      </c>
      <c r="AB4010" s="62">
        <v>18.010000000000002</v>
      </c>
      <c r="AC4010" s="62">
        <v>4182.88</v>
      </c>
    </row>
    <row r="4011" spans="1:29" ht="30" x14ac:dyDescent="0.25">
      <c r="A4011" s="61" t="s">
        <v>367</v>
      </c>
      <c r="B4011" s="61" t="s">
        <v>368</v>
      </c>
      <c r="C4011" s="62">
        <v>2016</v>
      </c>
      <c r="D4011" s="61" t="s">
        <v>89</v>
      </c>
      <c r="E4011" s="62">
        <v>81</v>
      </c>
      <c r="F4011" s="62">
        <v>361953</v>
      </c>
      <c r="G4011" s="62">
        <v>65002</v>
      </c>
      <c r="H4011" s="62">
        <v>66.87</v>
      </c>
      <c r="I4011" s="62">
        <v>4468.5600000000004</v>
      </c>
      <c r="J4011" s="62">
        <v>336616.29</v>
      </c>
      <c r="K4011" s="62">
        <v>26272.55</v>
      </c>
      <c r="L4011" s="62">
        <v>27931</v>
      </c>
      <c r="M4011" s="62">
        <v>28.74</v>
      </c>
      <c r="N4011" s="63"/>
      <c r="O4011" s="63"/>
      <c r="P4011" s="63"/>
      <c r="Q4011" s="63"/>
      <c r="R4011" s="63"/>
      <c r="S4011" s="63"/>
      <c r="T4011" s="63"/>
      <c r="U4011" s="63"/>
      <c r="V4011" s="63"/>
      <c r="W4011" s="63"/>
      <c r="X4011" s="63"/>
      <c r="Y4011" s="63"/>
      <c r="Z4011" s="62">
        <v>93200</v>
      </c>
      <c r="AA4011" s="62">
        <v>102603</v>
      </c>
      <c r="AB4011" s="62">
        <v>105.56</v>
      </c>
      <c r="AC4011" s="62">
        <v>1150.6199999999999</v>
      </c>
    </row>
    <row r="4012" spans="1:29" x14ac:dyDescent="0.25">
      <c r="A4012" s="61" t="s">
        <v>502</v>
      </c>
      <c r="B4012" s="61" t="s">
        <v>503</v>
      </c>
      <c r="C4012" s="62">
        <v>2018</v>
      </c>
      <c r="D4012" s="61" t="s">
        <v>99</v>
      </c>
      <c r="E4012" s="62">
        <v>40</v>
      </c>
      <c r="F4012" s="62">
        <v>216000</v>
      </c>
      <c r="G4012" s="62">
        <v>39436</v>
      </c>
      <c r="H4012" s="62">
        <v>82.16</v>
      </c>
      <c r="I4012" s="62">
        <v>5400</v>
      </c>
      <c r="J4012" s="62">
        <v>200880</v>
      </c>
      <c r="K4012" s="62">
        <v>0</v>
      </c>
      <c r="L4012" s="63"/>
      <c r="M4012" s="63"/>
      <c r="N4012" s="63"/>
      <c r="O4012" s="63"/>
      <c r="P4012" s="63"/>
      <c r="Q4012" s="63"/>
      <c r="R4012" s="63"/>
      <c r="S4012" s="63"/>
      <c r="T4012" s="63"/>
      <c r="U4012" s="63"/>
      <c r="V4012" s="63"/>
      <c r="W4012" s="63"/>
      <c r="X4012" s="63"/>
      <c r="Y4012" s="63"/>
      <c r="Z4012" s="62">
        <v>464.97</v>
      </c>
      <c r="AA4012" s="62">
        <v>14852</v>
      </c>
      <c r="AB4012" s="62">
        <v>30.94</v>
      </c>
      <c r="AC4012" s="62">
        <v>11.62</v>
      </c>
    </row>
    <row r="4013" spans="1:29" ht="45" x14ac:dyDescent="0.25">
      <c r="A4013" s="61" t="s">
        <v>167</v>
      </c>
      <c r="B4013" s="61" t="s">
        <v>168</v>
      </c>
      <c r="C4013" s="62">
        <v>2017</v>
      </c>
      <c r="D4013" s="61" t="s">
        <v>150</v>
      </c>
      <c r="E4013" s="62">
        <v>8</v>
      </c>
      <c r="F4013" s="63"/>
      <c r="G4013" s="63"/>
      <c r="H4013" s="63"/>
      <c r="I4013" s="63"/>
      <c r="J4013" s="63"/>
      <c r="K4013" s="62">
        <v>0</v>
      </c>
      <c r="L4013" s="63"/>
      <c r="M4013" s="63"/>
      <c r="N4013" s="63"/>
      <c r="O4013" s="63"/>
      <c r="P4013" s="63"/>
      <c r="Q4013" s="63"/>
      <c r="R4013" s="63"/>
      <c r="S4013" s="63"/>
      <c r="T4013" s="63"/>
      <c r="U4013" s="63"/>
      <c r="V4013" s="63"/>
      <c r="W4013" s="63"/>
      <c r="X4013" s="63"/>
      <c r="Y4013" s="63"/>
      <c r="Z4013" s="62">
        <v>0</v>
      </c>
      <c r="AA4013" s="63"/>
      <c r="AB4013" s="63"/>
      <c r="AC4013" s="62">
        <v>0</v>
      </c>
    </row>
    <row r="4014" spans="1:29" ht="30" x14ac:dyDescent="0.25">
      <c r="A4014" s="61" t="s">
        <v>87</v>
      </c>
      <c r="B4014" s="61" t="s">
        <v>88</v>
      </c>
      <c r="C4014" s="62">
        <v>2004</v>
      </c>
      <c r="D4014" s="61" t="s">
        <v>89</v>
      </c>
      <c r="E4014" s="62">
        <v>72</v>
      </c>
      <c r="F4014" s="62">
        <v>390770</v>
      </c>
      <c r="G4014" s="62">
        <v>48329</v>
      </c>
      <c r="H4014" s="62">
        <v>55.94</v>
      </c>
      <c r="I4014" s="62">
        <v>5427.36</v>
      </c>
      <c r="J4014" s="62">
        <v>363416.1</v>
      </c>
      <c r="K4014" s="62">
        <v>25423.86</v>
      </c>
      <c r="L4014" s="62">
        <v>36058</v>
      </c>
      <c r="M4014" s="62">
        <v>41.73</v>
      </c>
      <c r="N4014" s="62">
        <v>353.11</v>
      </c>
      <c r="O4014" s="62">
        <v>306593.96000000002</v>
      </c>
      <c r="P4014" s="63"/>
      <c r="Q4014" s="63"/>
      <c r="R4014" s="63"/>
      <c r="S4014" s="63"/>
      <c r="T4014" s="63"/>
      <c r="U4014" s="63"/>
      <c r="V4014" s="63"/>
      <c r="W4014" s="63"/>
      <c r="X4014" s="63"/>
      <c r="Y4014" s="63"/>
      <c r="Z4014" s="62">
        <v>293120</v>
      </c>
      <c r="AA4014" s="62">
        <v>32070</v>
      </c>
      <c r="AB4014" s="62">
        <v>37.119999999999997</v>
      </c>
      <c r="AC4014" s="62">
        <v>4071.11</v>
      </c>
    </row>
    <row r="4015" spans="1:29" ht="30" x14ac:dyDescent="0.25">
      <c r="A4015" s="61" t="s">
        <v>188</v>
      </c>
      <c r="B4015" s="61" t="s">
        <v>189</v>
      </c>
      <c r="C4015" s="62">
        <v>2017</v>
      </c>
      <c r="D4015" s="61" t="s">
        <v>99</v>
      </c>
      <c r="E4015" s="62">
        <v>202</v>
      </c>
      <c r="F4015" s="62">
        <v>472040</v>
      </c>
      <c r="G4015" s="62">
        <v>78939</v>
      </c>
      <c r="H4015" s="62">
        <v>32.57</v>
      </c>
      <c r="I4015" s="62">
        <v>2336.83</v>
      </c>
      <c r="J4015" s="62">
        <v>438997.2</v>
      </c>
      <c r="K4015" s="62">
        <v>69806.009999999995</v>
      </c>
      <c r="L4015" s="62">
        <v>67835</v>
      </c>
      <c r="M4015" s="62">
        <v>27.98</v>
      </c>
      <c r="N4015" s="62">
        <v>345.57</v>
      </c>
      <c r="O4015" s="62">
        <v>841811.66</v>
      </c>
      <c r="P4015" s="63"/>
      <c r="Q4015" s="63"/>
      <c r="R4015" s="63"/>
      <c r="S4015" s="63"/>
      <c r="T4015" s="63"/>
      <c r="U4015" s="63"/>
      <c r="V4015" s="63"/>
      <c r="W4015" s="63"/>
      <c r="X4015" s="63"/>
      <c r="Y4015" s="63"/>
      <c r="Z4015" s="62">
        <v>3160</v>
      </c>
      <c r="AA4015" s="62">
        <v>28219</v>
      </c>
      <c r="AB4015" s="62">
        <v>11.64</v>
      </c>
      <c r="AC4015" s="62">
        <v>15.64</v>
      </c>
    </row>
    <row r="4016" spans="1:29" ht="30" x14ac:dyDescent="0.25">
      <c r="A4016" s="61" t="s">
        <v>115</v>
      </c>
      <c r="B4016" s="61" t="s">
        <v>116</v>
      </c>
      <c r="C4016" s="62">
        <v>2003</v>
      </c>
      <c r="D4016" s="61" t="s">
        <v>99</v>
      </c>
      <c r="E4016" s="62">
        <v>40</v>
      </c>
      <c r="F4016" s="62">
        <v>27306</v>
      </c>
      <c r="G4016" s="62">
        <v>4149</v>
      </c>
      <c r="H4016" s="62">
        <v>8.64</v>
      </c>
      <c r="I4016" s="62">
        <v>682.65</v>
      </c>
      <c r="J4016" s="62">
        <v>25394.58</v>
      </c>
      <c r="K4016" s="62">
        <v>8375.36</v>
      </c>
      <c r="L4016" s="62">
        <v>10232</v>
      </c>
      <c r="M4016" s="62">
        <v>21.32</v>
      </c>
      <c r="N4016" s="62">
        <v>209.38</v>
      </c>
      <c r="O4016" s="62">
        <v>101001.02</v>
      </c>
      <c r="P4016" s="63"/>
      <c r="Q4016" s="63"/>
      <c r="R4016" s="63"/>
      <c r="S4016" s="63"/>
      <c r="T4016" s="63"/>
      <c r="U4016" s="63"/>
      <c r="V4016" s="63"/>
      <c r="W4016" s="63"/>
      <c r="X4016" s="63"/>
      <c r="Y4016" s="63"/>
      <c r="Z4016" s="62">
        <v>47000</v>
      </c>
      <c r="AA4016" s="62">
        <v>4230</v>
      </c>
      <c r="AB4016" s="62">
        <v>8.81</v>
      </c>
      <c r="AC4016" s="62">
        <v>1175</v>
      </c>
    </row>
    <row r="4017" spans="1:29" x14ac:dyDescent="0.25">
      <c r="A4017" s="61" t="s">
        <v>328</v>
      </c>
      <c r="B4017" s="61" t="s">
        <v>329</v>
      </c>
      <c r="C4017" s="62">
        <v>2009</v>
      </c>
      <c r="D4017" s="61" t="s">
        <v>298</v>
      </c>
      <c r="E4017" s="62">
        <v>12</v>
      </c>
      <c r="F4017" s="63"/>
      <c r="G4017" s="63"/>
      <c r="H4017" s="63"/>
      <c r="I4017" s="63"/>
      <c r="J4017" s="63"/>
      <c r="K4017" s="62">
        <v>0</v>
      </c>
      <c r="L4017" s="63"/>
      <c r="M4017" s="63"/>
      <c r="N4017" s="63"/>
      <c r="O4017" s="63"/>
      <c r="P4017" s="63"/>
      <c r="Q4017" s="63"/>
      <c r="R4017" s="63"/>
      <c r="S4017" s="63"/>
      <c r="T4017" s="63"/>
      <c r="U4017" s="63"/>
      <c r="V4017" s="63"/>
      <c r="W4017" s="63"/>
      <c r="X4017" s="63"/>
      <c r="Y4017" s="63"/>
      <c r="Z4017" s="62">
        <v>3245.77</v>
      </c>
      <c r="AA4017" s="62">
        <v>7524</v>
      </c>
      <c r="AB4017" s="62">
        <v>52.25</v>
      </c>
      <c r="AC4017" s="62">
        <v>270.48</v>
      </c>
    </row>
    <row r="4018" spans="1:29" x14ac:dyDescent="0.25">
      <c r="A4018" s="61" t="s">
        <v>84</v>
      </c>
      <c r="B4018" s="61" t="s">
        <v>85</v>
      </c>
      <c r="C4018" s="62">
        <v>2007</v>
      </c>
      <c r="D4018" s="61" t="s">
        <v>86</v>
      </c>
      <c r="E4018" s="62">
        <v>80</v>
      </c>
      <c r="F4018" s="62">
        <v>9099</v>
      </c>
      <c r="G4018" s="62">
        <v>2622</v>
      </c>
      <c r="H4018" s="62">
        <v>2.73</v>
      </c>
      <c r="I4018" s="62">
        <v>113.74</v>
      </c>
      <c r="J4018" s="62">
        <v>8462.07</v>
      </c>
      <c r="K4018" s="62">
        <v>2945</v>
      </c>
      <c r="L4018" s="62">
        <v>5330</v>
      </c>
      <c r="M4018" s="62">
        <v>5.55</v>
      </c>
      <c r="N4018" s="62">
        <v>36.81</v>
      </c>
      <c r="O4018" s="62">
        <v>35514.639999999999</v>
      </c>
      <c r="P4018" s="63"/>
      <c r="Q4018" s="63"/>
      <c r="R4018" s="63"/>
      <c r="S4018" s="63"/>
      <c r="T4018" s="63"/>
      <c r="U4018" s="63"/>
      <c r="V4018" s="63"/>
      <c r="W4018" s="63"/>
      <c r="X4018" s="63"/>
      <c r="Y4018" s="63"/>
      <c r="Z4018" s="62">
        <v>4345</v>
      </c>
      <c r="AA4018" s="62">
        <v>20614</v>
      </c>
      <c r="AB4018" s="62">
        <v>21.47</v>
      </c>
      <c r="AC4018" s="62">
        <v>54.31</v>
      </c>
    </row>
    <row r="4019" spans="1:29" x14ac:dyDescent="0.25">
      <c r="A4019" s="61" t="s">
        <v>271</v>
      </c>
      <c r="B4019" s="61" t="s">
        <v>272</v>
      </c>
      <c r="C4019" s="62">
        <v>2003</v>
      </c>
      <c r="D4019" s="61" t="s">
        <v>175</v>
      </c>
      <c r="E4019" s="62">
        <v>8</v>
      </c>
      <c r="F4019" s="63"/>
      <c r="G4019" s="62">
        <v>0</v>
      </c>
      <c r="H4019" s="62">
        <v>0</v>
      </c>
      <c r="I4019" s="63"/>
      <c r="J4019" s="63"/>
      <c r="K4019" s="62">
        <v>0</v>
      </c>
      <c r="L4019" s="63"/>
      <c r="M4019" s="63"/>
      <c r="N4019" s="63"/>
      <c r="O4019" s="63"/>
      <c r="P4019" s="63"/>
      <c r="Q4019" s="63"/>
      <c r="R4019" s="63"/>
      <c r="S4019" s="63"/>
      <c r="T4019" s="63"/>
      <c r="U4019" s="63"/>
      <c r="V4019" s="63"/>
      <c r="W4019" s="63"/>
      <c r="X4019" s="63"/>
      <c r="Y4019" s="63"/>
      <c r="Z4019" s="62">
        <v>0</v>
      </c>
      <c r="AA4019" s="63"/>
      <c r="AB4019" s="63"/>
      <c r="AC4019" s="62">
        <v>0</v>
      </c>
    </row>
    <row r="4020" spans="1:29" ht="30" x14ac:dyDescent="0.25">
      <c r="A4020" s="61" t="s">
        <v>218</v>
      </c>
      <c r="B4020" s="61" t="s">
        <v>219</v>
      </c>
      <c r="C4020" s="62">
        <v>2018</v>
      </c>
      <c r="D4020" s="61" t="s">
        <v>86</v>
      </c>
      <c r="E4020" s="62">
        <v>73</v>
      </c>
      <c r="F4020" s="62">
        <v>14963</v>
      </c>
      <c r="G4020" s="62">
        <v>4230</v>
      </c>
      <c r="H4020" s="62">
        <v>4.83</v>
      </c>
      <c r="I4020" s="62">
        <v>204.97</v>
      </c>
      <c r="J4020" s="62">
        <v>13915.59</v>
      </c>
      <c r="K4020" s="62">
        <v>1680.89</v>
      </c>
      <c r="L4020" s="62">
        <v>1386</v>
      </c>
      <c r="M4020" s="62">
        <v>1.58</v>
      </c>
      <c r="N4020" s="62">
        <v>23.03</v>
      </c>
      <c r="O4020" s="62">
        <v>20270.38</v>
      </c>
      <c r="P4020" s="63"/>
      <c r="Q4020" s="63"/>
      <c r="R4020" s="63"/>
      <c r="S4020" s="63"/>
      <c r="T4020" s="63"/>
      <c r="U4020" s="63"/>
      <c r="V4020" s="63"/>
      <c r="W4020" s="63"/>
      <c r="X4020" s="63"/>
      <c r="Y4020" s="63"/>
      <c r="Z4020" s="62">
        <v>3991</v>
      </c>
      <c r="AA4020" s="62">
        <v>75722</v>
      </c>
      <c r="AB4020" s="62">
        <v>86.44</v>
      </c>
      <c r="AC4020" s="62">
        <v>54.67</v>
      </c>
    </row>
    <row r="4021" spans="1:29" x14ac:dyDescent="0.25">
      <c r="A4021" s="61" t="s">
        <v>454</v>
      </c>
      <c r="B4021" s="61" t="s">
        <v>455</v>
      </c>
      <c r="C4021" s="62">
        <v>2014</v>
      </c>
      <c r="D4021" s="61" t="s">
        <v>75</v>
      </c>
      <c r="E4021" s="62">
        <v>8</v>
      </c>
      <c r="F4021" s="63"/>
      <c r="G4021" s="63"/>
      <c r="H4021" s="63"/>
      <c r="I4021" s="63"/>
      <c r="J4021" s="63"/>
      <c r="K4021" s="62">
        <v>0</v>
      </c>
      <c r="L4021" s="63"/>
      <c r="M4021" s="63"/>
      <c r="N4021" s="63"/>
      <c r="O4021" s="63"/>
      <c r="P4021" s="63"/>
      <c r="Q4021" s="63"/>
      <c r="R4021" s="63"/>
      <c r="S4021" s="63"/>
      <c r="T4021" s="63"/>
      <c r="U4021" s="63"/>
      <c r="V4021" s="63"/>
      <c r="W4021" s="63"/>
      <c r="X4021" s="63"/>
      <c r="Y4021" s="63"/>
      <c r="Z4021" s="62">
        <v>726398</v>
      </c>
      <c r="AA4021" s="62">
        <v>90124</v>
      </c>
      <c r="AB4021" s="62">
        <v>938.79</v>
      </c>
      <c r="AC4021" s="62">
        <v>90799.75</v>
      </c>
    </row>
    <row r="4022" spans="1:29" ht="30" x14ac:dyDescent="0.25">
      <c r="A4022" s="61" t="s">
        <v>227</v>
      </c>
      <c r="B4022" s="61" t="s">
        <v>228</v>
      </c>
      <c r="C4022" s="62">
        <v>2017</v>
      </c>
      <c r="D4022" s="61" t="s">
        <v>89</v>
      </c>
      <c r="E4022" s="62">
        <v>50</v>
      </c>
      <c r="F4022" s="62">
        <v>230160</v>
      </c>
      <c r="G4022" s="62">
        <v>38305</v>
      </c>
      <c r="H4022" s="62">
        <v>63.84</v>
      </c>
      <c r="I4022" s="62">
        <v>4603.2</v>
      </c>
      <c r="J4022" s="62">
        <v>214048.8</v>
      </c>
      <c r="K4022" s="62">
        <v>9926.2900000000009</v>
      </c>
      <c r="L4022" s="62">
        <v>8074</v>
      </c>
      <c r="M4022" s="62">
        <v>13.46</v>
      </c>
      <c r="N4022" s="62">
        <v>198.53</v>
      </c>
      <c r="O4022" s="62">
        <v>119704.05</v>
      </c>
      <c r="P4022" s="63"/>
      <c r="Q4022" s="63"/>
      <c r="R4022" s="63"/>
      <c r="S4022" s="63"/>
      <c r="T4022" s="63"/>
      <c r="U4022" s="63"/>
      <c r="V4022" s="63"/>
      <c r="W4022" s="63"/>
      <c r="X4022" s="63"/>
      <c r="Y4022" s="63"/>
      <c r="Z4022" s="62">
        <v>1435</v>
      </c>
      <c r="AA4022" s="62">
        <v>18206</v>
      </c>
      <c r="AB4022" s="62">
        <v>30.34</v>
      </c>
      <c r="AC4022" s="62">
        <v>28.7</v>
      </c>
    </row>
    <row r="4023" spans="1:29" x14ac:dyDescent="0.25">
      <c r="A4023" s="61" t="s">
        <v>558</v>
      </c>
      <c r="B4023" s="61" t="s">
        <v>559</v>
      </c>
      <c r="C4023" s="62">
        <v>2017</v>
      </c>
      <c r="D4023" s="61" t="s">
        <v>78</v>
      </c>
      <c r="E4023" s="62">
        <v>30</v>
      </c>
      <c r="F4023" s="62">
        <v>224640</v>
      </c>
      <c r="G4023" s="62">
        <v>41912</v>
      </c>
      <c r="H4023" s="62">
        <v>116.42</v>
      </c>
      <c r="I4023" s="62">
        <v>7488</v>
      </c>
      <c r="J4023" s="62">
        <v>208915.20000000001</v>
      </c>
      <c r="K4023" s="62">
        <v>0</v>
      </c>
      <c r="L4023" s="63"/>
      <c r="M4023" s="63"/>
      <c r="N4023" s="63"/>
      <c r="O4023" s="63"/>
      <c r="P4023" s="63"/>
      <c r="Q4023" s="63"/>
      <c r="R4023" s="63"/>
      <c r="S4023" s="63"/>
      <c r="T4023" s="63"/>
      <c r="U4023" s="63"/>
      <c r="V4023" s="63"/>
      <c r="W4023" s="63"/>
      <c r="X4023" s="63"/>
      <c r="Y4023" s="63"/>
      <c r="Z4023" s="62">
        <v>57000</v>
      </c>
      <c r="AA4023" s="62">
        <v>6344</v>
      </c>
      <c r="AB4023" s="62">
        <v>17.62</v>
      </c>
      <c r="AC4023" s="62">
        <v>1900</v>
      </c>
    </row>
    <row r="4024" spans="1:29" ht="30" x14ac:dyDescent="0.25">
      <c r="A4024" s="61" t="s">
        <v>186</v>
      </c>
      <c r="B4024" s="61" t="s">
        <v>187</v>
      </c>
      <c r="C4024" s="62">
        <v>2012</v>
      </c>
      <c r="D4024" s="61" t="s">
        <v>75</v>
      </c>
      <c r="E4024" s="62">
        <v>3</v>
      </c>
      <c r="F4024" s="62">
        <v>1921</v>
      </c>
      <c r="G4024" s="62">
        <v>361</v>
      </c>
      <c r="H4024" s="62">
        <v>10.029999999999999</v>
      </c>
      <c r="I4024" s="62">
        <v>640.33000000000004</v>
      </c>
      <c r="J4024" s="62">
        <v>1786.53</v>
      </c>
      <c r="K4024" s="62">
        <v>0</v>
      </c>
      <c r="L4024" s="63"/>
      <c r="M4024" s="63"/>
      <c r="N4024" s="63"/>
      <c r="O4024" s="63"/>
      <c r="P4024" s="63"/>
      <c r="Q4024" s="63"/>
      <c r="R4024" s="63"/>
      <c r="S4024" s="63"/>
      <c r="T4024" s="63"/>
      <c r="U4024" s="62">
        <v>235</v>
      </c>
      <c r="V4024" s="62">
        <v>891</v>
      </c>
      <c r="W4024" s="62">
        <v>24.75</v>
      </c>
      <c r="X4024" s="62">
        <v>78</v>
      </c>
      <c r="Y4024" s="62">
        <v>5260.24</v>
      </c>
      <c r="Z4024" s="62">
        <v>6400</v>
      </c>
      <c r="AA4024" s="62">
        <v>627</v>
      </c>
      <c r="AB4024" s="62">
        <v>17.420000000000002</v>
      </c>
      <c r="AC4024" s="62">
        <v>2133.33</v>
      </c>
    </row>
    <row r="4025" spans="1:29" ht="30" x14ac:dyDescent="0.25">
      <c r="A4025" s="61" t="s">
        <v>87</v>
      </c>
      <c r="B4025" s="61" t="s">
        <v>88</v>
      </c>
      <c r="C4025" s="62">
        <v>2005</v>
      </c>
      <c r="D4025" s="61" t="s">
        <v>99</v>
      </c>
      <c r="E4025" s="62">
        <v>164</v>
      </c>
      <c r="F4025" s="62">
        <v>1665280</v>
      </c>
      <c r="G4025" s="62">
        <v>255718</v>
      </c>
      <c r="H4025" s="62">
        <v>129.94</v>
      </c>
      <c r="I4025" s="62">
        <v>10154.15</v>
      </c>
      <c r="J4025" s="62">
        <v>1548710.4</v>
      </c>
      <c r="K4025" s="62">
        <v>0</v>
      </c>
      <c r="L4025" s="63"/>
      <c r="M4025" s="63"/>
      <c r="N4025" s="63"/>
      <c r="O4025" s="63"/>
      <c r="P4025" s="63"/>
      <c r="Q4025" s="63"/>
      <c r="R4025" s="63"/>
      <c r="S4025" s="63"/>
      <c r="T4025" s="63"/>
      <c r="U4025" s="63"/>
      <c r="V4025" s="63"/>
      <c r="W4025" s="63"/>
      <c r="X4025" s="63"/>
      <c r="Y4025" s="63"/>
      <c r="Z4025" s="62">
        <v>1246624</v>
      </c>
      <c r="AA4025" s="62">
        <v>170944</v>
      </c>
      <c r="AB4025" s="62">
        <v>86.86</v>
      </c>
      <c r="AC4025" s="62">
        <v>7601.37</v>
      </c>
    </row>
    <row r="4026" spans="1:29" x14ac:dyDescent="0.25">
      <c r="A4026" s="61" t="s">
        <v>289</v>
      </c>
      <c r="B4026" s="61" t="s">
        <v>290</v>
      </c>
      <c r="C4026" s="62">
        <v>2018</v>
      </c>
      <c r="D4026" s="61" t="s">
        <v>78</v>
      </c>
      <c r="E4026" s="62">
        <v>25</v>
      </c>
      <c r="F4026" s="62">
        <v>34033</v>
      </c>
      <c r="G4026" s="62">
        <v>4561</v>
      </c>
      <c r="H4026" s="62">
        <v>15.2</v>
      </c>
      <c r="I4026" s="62">
        <v>1361.32</v>
      </c>
      <c r="J4026" s="62">
        <v>31650.69</v>
      </c>
      <c r="K4026" s="62">
        <v>5887.49</v>
      </c>
      <c r="L4026" s="62">
        <v>30934</v>
      </c>
      <c r="M4026" s="62">
        <v>103.11</v>
      </c>
      <c r="N4026" s="62">
        <v>235.5</v>
      </c>
      <c r="O4026" s="62">
        <v>70998.98</v>
      </c>
      <c r="P4026" s="63"/>
      <c r="Q4026" s="63"/>
      <c r="R4026" s="63"/>
      <c r="S4026" s="63"/>
      <c r="T4026" s="63"/>
      <c r="U4026" s="63"/>
      <c r="V4026" s="63"/>
      <c r="W4026" s="63"/>
      <c r="X4026" s="63"/>
      <c r="Y4026" s="63"/>
      <c r="Z4026" s="62">
        <v>39889</v>
      </c>
      <c r="AA4026" s="62">
        <v>5037</v>
      </c>
      <c r="AB4026" s="62">
        <v>16.79</v>
      </c>
      <c r="AC4026" s="62">
        <v>1595.56</v>
      </c>
    </row>
    <row r="4027" spans="1:29" x14ac:dyDescent="0.25">
      <c r="A4027" s="61" t="s">
        <v>413</v>
      </c>
      <c r="B4027" s="61" t="s">
        <v>414</v>
      </c>
      <c r="C4027" s="62">
        <v>2013</v>
      </c>
      <c r="D4027" s="61" t="s">
        <v>86</v>
      </c>
      <c r="E4027" s="62">
        <v>24</v>
      </c>
      <c r="F4027" s="62">
        <v>3792</v>
      </c>
      <c r="G4027" s="62">
        <v>836</v>
      </c>
      <c r="H4027" s="62">
        <v>2.9</v>
      </c>
      <c r="I4027" s="62">
        <v>158</v>
      </c>
      <c r="J4027" s="62">
        <v>3526.56</v>
      </c>
      <c r="K4027" s="62">
        <v>134</v>
      </c>
      <c r="L4027" s="62">
        <v>198</v>
      </c>
      <c r="M4027" s="62">
        <v>0.69</v>
      </c>
      <c r="N4027" s="62">
        <v>5.58</v>
      </c>
      <c r="O4027" s="62">
        <v>1615.95</v>
      </c>
      <c r="P4027" s="63"/>
      <c r="Q4027" s="63"/>
      <c r="R4027" s="63"/>
      <c r="S4027" s="63"/>
      <c r="T4027" s="63"/>
      <c r="U4027" s="63"/>
      <c r="V4027" s="63"/>
      <c r="W4027" s="63"/>
      <c r="X4027" s="63"/>
      <c r="Y4027" s="63"/>
      <c r="Z4027" s="62">
        <v>127703</v>
      </c>
      <c r="AA4027" s="62">
        <v>19057</v>
      </c>
      <c r="AB4027" s="62">
        <v>66.17</v>
      </c>
      <c r="AC4027" s="62">
        <v>5320.96</v>
      </c>
    </row>
    <row r="4028" spans="1:29" ht="45" x14ac:dyDescent="0.25">
      <c r="A4028" s="61" t="s">
        <v>344</v>
      </c>
      <c r="B4028" s="61" t="s">
        <v>345</v>
      </c>
      <c r="C4028" s="62">
        <v>2014</v>
      </c>
      <c r="D4028" s="61" t="s">
        <v>78</v>
      </c>
      <c r="E4028" s="62">
        <v>40</v>
      </c>
      <c r="F4028" s="62">
        <v>154307</v>
      </c>
      <c r="G4028" s="62">
        <v>21038</v>
      </c>
      <c r="H4028" s="62">
        <v>43.83</v>
      </c>
      <c r="I4028" s="62">
        <v>3857.68</v>
      </c>
      <c r="J4028" s="62">
        <v>143505.51</v>
      </c>
      <c r="K4028" s="62">
        <v>16656.64</v>
      </c>
      <c r="L4028" s="62">
        <v>20392</v>
      </c>
      <c r="M4028" s="62">
        <v>42.48</v>
      </c>
      <c r="N4028" s="62">
        <v>416.42</v>
      </c>
      <c r="O4028" s="62">
        <v>200867.47</v>
      </c>
      <c r="P4028" s="63"/>
      <c r="Q4028" s="63"/>
      <c r="R4028" s="63"/>
      <c r="S4028" s="63"/>
      <c r="T4028" s="63"/>
      <c r="U4028" s="63"/>
      <c r="V4028" s="63"/>
      <c r="W4028" s="63"/>
      <c r="X4028" s="63"/>
      <c r="Y4028" s="63"/>
      <c r="Z4028" s="62">
        <v>1116</v>
      </c>
      <c r="AA4028" s="62">
        <v>5489</v>
      </c>
      <c r="AB4028" s="62">
        <v>11.44</v>
      </c>
      <c r="AC4028" s="62">
        <v>27.9</v>
      </c>
    </row>
    <row r="4029" spans="1:29" x14ac:dyDescent="0.25">
      <c r="A4029" s="61" t="s">
        <v>208</v>
      </c>
      <c r="B4029" s="61" t="s">
        <v>209</v>
      </c>
      <c r="C4029" s="62">
        <v>2009</v>
      </c>
      <c r="D4029" s="61" t="s">
        <v>83</v>
      </c>
      <c r="E4029" s="62">
        <v>32</v>
      </c>
      <c r="F4029" s="62">
        <v>70446</v>
      </c>
      <c r="G4029" s="62">
        <v>6587</v>
      </c>
      <c r="H4029" s="62">
        <v>17.149999999999999</v>
      </c>
      <c r="I4029" s="62">
        <v>2201.44</v>
      </c>
      <c r="J4029" s="62">
        <v>65514.78</v>
      </c>
      <c r="K4029" s="62">
        <v>3244</v>
      </c>
      <c r="L4029" s="62">
        <v>3939</v>
      </c>
      <c r="M4029" s="62">
        <v>10.26</v>
      </c>
      <c r="N4029" s="63"/>
      <c r="O4029" s="63"/>
      <c r="P4029" s="63"/>
      <c r="Q4029" s="63"/>
      <c r="R4029" s="63"/>
      <c r="S4029" s="63"/>
      <c r="T4029" s="63"/>
      <c r="U4029" s="63"/>
      <c r="V4029" s="63"/>
      <c r="W4029" s="63"/>
      <c r="X4029" s="63"/>
      <c r="Y4029" s="63"/>
      <c r="Z4029" s="62">
        <v>8102</v>
      </c>
      <c r="AA4029" s="62">
        <v>38332</v>
      </c>
      <c r="AB4029" s="62">
        <v>99.82</v>
      </c>
      <c r="AC4029" s="62">
        <v>253.19</v>
      </c>
    </row>
    <row r="4030" spans="1:29" ht="30" x14ac:dyDescent="0.25">
      <c r="A4030" s="61" t="s">
        <v>358</v>
      </c>
      <c r="B4030" s="61" t="s">
        <v>359</v>
      </c>
      <c r="C4030" s="62">
        <v>2010</v>
      </c>
      <c r="D4030" s="61" t="s">
        <v>78</v>
      </c>
      <c r="E4030" s="62">
        <v>54</v>
      </c>
      <c r="F4030" s="62">
        <v>487306</v>
      </c>
      <c r="G4030" s="62">
        <v>62947</v>
      </c>
      <c r="H4030" s="62">
        <v>97.14</v>
      </c>
      <c r="I4030" s="62">
        <v>9024.19</v>
      </c>
      <c r="J4030" s="62">
        <v>453194.58</v>
      </c>
      <c r="K4030" s="62">
        <v>0</v>
      </c>
      <c r="L4030" s="63"/>
      <c r="M4030" s="63"/>
      <c r="N4030" s="63"/>
      <c r="O4030" s="63"/>
      <c r="P4030" s="63"/>
      <c r="Q4030" s="63"/>
      <c r="R4030" s="63"/>
      <c r="S4030" s="63"/>
      <c r="T4030" s="63"/>
      <c r="U4030" s="63"/>
      <c r="V4030" s="63"/>
      <c r="W4030" s="63"/>
      <c r="X4030" s="63"/>
      <c r="Y4030" s="63"/>
      <c r="Z4030" s="62">
        <v>144500</v>
      </c>
      <c r="AA4030" s="62">
        <v>8010</v>
      </c>
      <c r="AB4030" s="62">
        <v>12.36</v>
      </c>
      <c r="AC4030" s="62">
        <v>2675.93</v>
      </c>
    </row>
    <row r="4031" spans="1:29" x14ac:dyDescent="0.25">
      <c r="A4031" s="61" t="s">
        <v>107</v>
      </c>
      <c r="B4031" s="61" t="s">
        <v>108</v>
      </c>
      <c r="C4031" s="62">
        <v>2018</v>
      </c>
      <c r="D4031" s="61" t="s">
        <v>78</v>
      </c>
      <c r="E4031" s="62">
        <v>40</v>
      </c>
      <c r="F4031" s="62">
        <v>106488</v>
      </c>
      <c r="G4031" s="62">
        <v>25169</v>
      </c>
      <c r="H4031" s="62">
        <v>52.44</v>
      </c>
      <c r="I4031" s="62">
        <v>2662.2</v>
      </c>
      <c r="J4031" s="62">
        <v>99033.84</v>
      </c>
      <c r="K4031" s="62">
        <v>8431.6200000000008</v>
      </c>
      <c r="L4031" s="62">
        <v>9848</v>
      </c>
      <c r="M4031" s="62">
        <v>20.52</v>
      </c>
      <c r="N4031" s="62">
        <v>210.79</v>
      </c>
      <c r="O4031" s="62">
        <v>101679.43</v>
      </c>
      <c r="P4031" s="63"/>
      <c r="Q4031" s="63"/>
      <c r="R4031" s="63"/>
      <c r="S4031" s="63"/>
      <c r="T4031" s="63"/>
      <c r="U4031" s="63"/>
      <c r="V4031" s="63"/>
      <c r="W4031" s="63"/>
      <c r="X4031" s="63"/>
      <c r="Y4031" s="63"/>
      <c r="Z4031" s="62">
        <v>0</v>
      </c>
      <c r="AA4031" s="62">
        <v>21320</v>
      </c>
      <c r="AB4031" s="62">
        <v>44.42</v>
      </c>
      <c r="AC4031" s="62">
        <v>0</v>
      </c>
    </row>
    <row r="4032" spans="1:29" ht="30" x14ac:dyDescent="0.25">
      <c r="A4032" s="61" t="s">
        <v>287</v>
      </c>
      <c r="B4032" s="61" t="s">
        <v>288</v>
      </c>
      <c r="C4032" s="62">
        <v>2015</v>
      </c>
      <c r="D4032" s="61" t="s">
        <v>150</v>
      </c>
      <c r="E4032" s="62">
        <v>8</v>
      </c>
      <c r="F4032" s="63"/>
      <c r="G4032" s="63"/>
      <c r="H4032" s="63"/>
      <c r="I4032" s="63"/>
      <c r="J4032" s="63"/>
      <c r="K4032" s="62">
        <v>0</v>
      </c>
      <c r="L4032" s="63"/>
      <c r="M4032" s="63"/>
      <c r="N4032" s="63"/>
      <c r="O4032" s="63"/>
      <c r="P4032" s="63"/>
      <c r="Q4032" s="63"/>
      <c r="R4032" s="63"/>
      <c r="S4032" s="63"/>
      <c r="T4032" s="63"/>
      <c r="U4032" s="63"/>
      <c r="V4032" s="63"/>
      <c r="W4032" s="63"/>
      <c r="X4032" s="63"/>
      <c r="Y4032" s="63"/>
      <c r="Z4032" s="62">
        <v>0</v>
      </c>
      <c r="AA4032" s="63"/>
      <c r="AB4032" s="63"/>
      <c r="AC4032" s="62">
        <v>0</v>
      </c>
    </row>
    <row r="4033" spans="1:29" x14ac:dyDescent="0.25">
      <c r="A4033" s="61" t="s">
        <v>163</v>
      </c>
      <c r="B4033" s="61" t="s">
        <v>164</v>
      </c>
      <c r="C4033" s="62">
        <v>2016</v>
      </c>
      <c r="D4033" s="61" t="s">
        <v>301</v>
      </c>
      <c r="E4033" s="62">
        <v>54</v>
      </c>
      <c r="F4033" s="62">
        <v>247600</v>
      </c>
      <c r="G4033" s="62">
        <v>40653</v>
      </c>
      <c r="H4033" s="62">
        <v>62.74</v>
      </c>
      <c r="I4033" s="62">
        <v>4585.1899999999996</v>
      </c>
      <c r="J4033" s="62">
        <v>230268</v>
      </c>
      <c r="K4033" s="62">
        <v>30031.040000000001</v>
      </c>
      <c r="L4033" s="62">
        <v>18034</v>
      </c>
      <c r="M4033" s="62">
        <v>27.83</v>
      </c>
      <c r="N4033" s="62">
        <v>556.13</v>
      </c>
      <c r="O4033" s="62">
        <v>362153.29</v>
      </c>
      <c r="P4033" s="63"/>
      <c r="Q4033" s="63"/>
      <c r="R4033" s="63"/>
      <c r="S4033" s="63"/>
      <c r="T4033" s="63"/>
      <c r="U4033" s="63"/>
      <c r="V4033" s="63"/>
      <c r="W4033" s="63"/>
      <c r="X4033" s="63"/>
      <c r="Y4033" s="63"/>
      <c r="Z4033" s="62">
        <v>208632</v>
      </c>
      <c r="AA4033" s="62">
        <v>17907</v>
      </c>
      <c r="AB4033" s="62">
        <v>27.63</v>
      </c>
      <c r="AC4033" s="62">
        <v>3863.56</v>
      </c>
    </row>
    <row r="4034" spans="1:29" x14ac:dyDescent="0.25">
      <c r="A4034" s="61" t="s">
        <v>157</v>
      </c>
      <c r="B4034" s="61" t="s">
        <v>158</v>
      </c>
      <c r="C4034" s="62">
        <v>2016</v>
      </c>
      <c r="D4034" s="61" t="s">
        <v>99</v>
      </c>
      <c r="E4034" s="62">
        <v>23</v>
      </c>
      <c r="F4034" s="62">
        <v>94160</v>
      </c>
      <c r="G4034" s="62">
        <v>19165</v>
      </c>
      <c r="H4034" s="62">
        <v>69.44</v>
      </c>
      <c r="I4034" s="62">
        <v>4093.91</v>
      </c>
      <c r="J4034" s="62">
        <v>87568.8</v>
      </c>
      <c r="K4034" s="62">
        <v>7042.68</v>
      </c>
      <c r="L4034" s="62">
        <v>9457</v>
      </c>
      <c r="M4034" s="62">
        <v>34.26</v>
      </c>
      <c r="N4034" s="62">
        <v>306.2</v>
      </c>
      <c r="O4034" s="62">
        <v>84929.75</v>
      </c>
      <c r="P4034" s="63"/>
      <c r="Q4034" s="63"/>
      <c r="R4034" s="63"/>
      <c r="S4034" s="63"/>
      <c r="T4034" s="63"/>
      <c r="U4034" s="63"/>
      <c r="V4034" s="63"/>
      <c r="W4034" s="63"/>
      <c r="X4034" s="63"/>
      <c r="Y4034" s="63"/>
      <c r="Z4034" s="62">
        <v>849.04</v>
      </c>
      <c r="AA4034" s="62">
        <v>10180</v>
      </c>
      <c r="AB4034" s="62">
        <v>36.880000000000003</v>
      </c>
      <c r="AC4034" s="62">
        <v>36.909999999999997</v>
      </c>
    </row>
    <row r="4035" spans="1:29" ht="45" x14ac:dyDescent="0.25">
      <c r="A4035" s="61" t="s">
        <v>214</v>
      </c>
      <c r="B4035" s="61" t="s">
        <v>215</v>
      </c>
      <c r="C4035" s="62">
        <v>2015</v>
      </c>
      <c r="D4035" s="61" t="s">
        <v>72</v>
      </c>
      <c r="E4035" s="62">
        <v>28</v>
      </c>
      <c r="F4035" s="62">
        <v>220909</v>
      </c>
      <c r="G4035" s="62">
        <v>33714</v>
      </c>
      <c r="H4035" s="62">
        <v>100.34</v>
      </c>
      <c r="I4035" s="62">
        <v>7889.61</v>
      </c>
      <c r="J4035" s="62">
        <v>205445.37</v>
      </c>
      <c r="K4035" s="62">
        <v>11223.08</v>
      </c>
      <c r="L4035" s="62">
        <v>9840</v>
      </c>
      <c r="M4035" s="62">
        <v>29.29</v>
      </c>
      <c r="N4035" s="62">
        <v>400.82</v>
      </c>
      <c r="O4035" s="62">
        <v>135342.54</v>
      </c>
      <c r="P4035" s="63"/>
      <c r="Q4035" s="63"/>
      <c r="R4035" s="63"/>
      <c r="S4035" s="63"/>
      <c r="T4035" s="63"/>
      <c r="U4035" s="63"/>
      <c r="V4035" s="63"/>
      <c r="W4035" s="63"/>
      <c r="X4035" s="63"/>
      <c r="Y4035" s="63"/>
      <c r="Z4035" s="62">
        <v>1744</v>
      </c>
      <c r="AA4035" s="62">
        <v>9021</v>
      </c>
      <c r="AB4035" s="62">
        <v>26.85</v>
      </c>
      <c r="AC4035" s="62">
        <v>62.29</v>
      </c>
    </row>
    <row r="4036" spans="1:29" x14ac:dyDescent="0.25">
      <c r="A4036" s="61" t="s">
        <v>192</v>
      </c>
      <c r="B4036" s="61" t="s">
        <v>193</v>
      </c>
      <c r="C4036" s="62">
        <v>2018</v>
      </c>
      <c r="D4036" s="61" t="s">
        <v>72</v>
      </c>
      <c r="E4036" s="62">
        <v>35</v>
      </c>
      <c r="F4036" s="62">
        <v>12229</v>
      </c>
      <c r="G4036" s="62">
        <v>2626</v>
      </c>
      <c r="H4036" s="62">
        <v>6.25</v>
      </c>
      <c r="I4036" s="62">
        <v>349.4</v>
      </c>
      <c r="J4036" s="62">
        <v>11372.97</v>
      </c>
      <c r="K4036" s="62">
        <v>2189.14</v>
      </c>
      <c r="L4036" s="62">
        <v>3665</v>
      </c>
      <c r="M4036" s="62">
        <v>8.73</v>
      </c>
      <c r="N4036" s="62">
        <v>62.55</v>
      </c>
      <c r="O4036" s="62">
        <v>26399.46</v>
      </c>
      <c r="P4036" s="63"/>
      <c r="Q4036" s="63"/>
      <c r="R4036" s="63"/>
      <c r="S4036" s="63"/>
      <c r="T4036" s="63"/>
      <c r="U4036" s="63"/>
      <c r="V4036" s="63"/>
      <c r="W4036" s="63"/>
      <c r="X4036" s="63"/>
      <c r="Y4036" s="63"/>
      <c r="Z4036" s="62">
        <v>38700</v>
      </c>
      <c r="AA4036" s="62">
        <v>2368</v>
      </c>
      <c r="AB4036" s="62">
        <v>5.64</v>
      </c>
      <c r="AC4036" s="62">
        <v>1105.71</v>
      </c>
    </row>
    <row r="4037" spans="1:29" ht="30" x14ac:dyDescent="0.25">
      <c r="A4037" s="61" t="s">
        <v>572</v>
      </c>
      <c r="B4037" s="61" t="s">
        <v>573</v>
      </c>
      <c r="C4037" s="62">
        <v>2005</v>
      </c>
      <c r="D4037" s="61" t="s">
        <v>323</v>
      </c>
      <c r="E4037" s="62">
        <v>56</v>
      </c>
      <c r="F4037" s="62">
        <v>649941</v>
      </c>
      <c r="G4037" s="62">
        <v>86191</v>
      </c>
      <c r="H4037" s="62">
        <v>128.26</v>
      </c>
      <c r="I4037" s="62">
        <v>11606.09</v>
      </c>
      <c r="J4037" s="62">
        <v>604445.13</v>
      </c>
      <c r="K4037" s="62">
        <v>0</v>
      </c>
      <c r="L4037" s="63"/>
      <c r="M4037" s="63"/>
      <c r="N4037" s="63"/>
      <c r="O4037" s="63"/>
      <c r="P4037" s="63"/>
      <c r="Q4037" s="63"/>
      <c r="R4037" s="63"/>
      <c r="S4037" s="63"/>
      <c r="T4037" s="63"/>
      <c r="U4037" s="63"/>
      <c r="V4037" s="63"/>
      <c r="W4037" s="63"/>
      <c r="X4037" s="63"/>
      <c r="Y4037" s="63"/>
      <c r="Z4037" s="62">
        <v>0</v>
      </c>
      <c r="AA4037" s="63"/>
      <c r="AB4037" s="63"/>
      <c r="AC4037" s="62">
        <v>0</v>
      </c>
    </row>
    <row r="4038" spans="1:29" x14ac:dyDescent="0.25">
      <c r="A4038" s="61" t="s">
        <v>229</v>
      </c>
      <c r="B4038" s="61" t="s">
        <v>230</v>
      </c>
      <c r="C4038" s="62">
        <v>2014</v>
      </c>
      <c r="D4038" s="61" t="s">
        <v>78</v>
      </c>
      <c r="E4038" s="62">
        <v>68</v>
      </c>
      <c r="F4038" s="62">
        <v>204718</v>
      </c>
      <c r="G4038" s="62">
        <v>26964</v>
      </c>
      <c r="H4038" s="62">
        <v>33.04</v>
      </c>
      <c r="I4038" s="62">
        <v>3010.56</v>
      </c>
      <c r="J4038" s="62">
        <v>190387.74</v>
      </c>
      <c r="K4038" s="62">
        <v>44048.5</v>
      </c>
      <c r="L4038" s="62">
        <v>46392</v>
      </c>
      <c r="M4038" s="62">
        <v>56.85</v>
      </c>
      <c r="N4038" s="62">
        <v>647.77</v>
      </c>
      <c r="O4038" s="62">
        <v>531194.04</v>
      </c>
      <c r="P4038" s="63"/>
      <c r="Q4038" s="63"/>
      <c r="R4038" s="63"/>
      <c r="S4038" s="63"/>
      <c r="T4038" s="63"/>
      <c r="U4038" s="63"/>
      <c r="V4038" s="63"/>
      <c r="W4038" s="63"/>
      <c r="X4038" s="63"/>
      <c r="Y4038" s="63"/>
      <c r="Z4038" s="62">
        <v>836500</v>
      </c>
      <c r="AA4038" s="62">
        <v>24819</v>
      </c>
      <c r="AB4038" s="62">
        <v>30.42</v>
      </c>
      <c r="AC4038" s="62">
        <v>12301.47</v>
      </c>
    </row>
    <row r="4039" spans="1:29" x14ac:dyDescent="0.25">
      <c r="A4039" s="61" t="s">
        <v>338</v>
      </c>
      <c r="B4039" s="61" t="s">
        <v>339</v>
      </c>
      <c r="C4039" s="62">
        <v>2018</v>
      </c>
      <c r="D4039" s="61" t="s">
        <v>89</v>
      </c>
      <c r="E4039" s="62">
        <v>60</v>
      </c>
      <c r="F4039" s="62">
        <v>239840</v>
      </c>
      <c r="G4039" s="62">
        <v>33641</v>
      </c>
      <c r="H4039" s="62">
        <v>46.72</v>
      </c>
      <c r="I4039" s="62">
        <v>3997.33</v>
      </c>
      <c r="J4039" s="62">
        <v>223051.2</v>
      </c>
      <c r="K4039" s="62">
        <v>0</v>
      </c>
      <c r="L4039" s="62">
        <v>0</v>
      </c>
      <c r="M4039" s="62">
        <v>0</v>
      </c>
      <c r="N4039" s="63"/>
      <c r="O4039" s="63"/>
      <c r="P4039" s="63"/>
      <c r="Q4039" s="63"/>
      <c r="R4039" s="63"/>
      <c r="S4039" s="63"/>
      <c r="T4039" s="63"/>
      <c r="U4039" s="63"/>
      <c r="V4039" s="63"/>
      <c r="W4039" s="63"/>
      <c r="X4039" s="63"/>
      <c r="Y4039" s="63"/>
      <c r="Z4039" s="62">
        <v>2288.15</v>
      </c>
      <c r="AA4039" s="62">
        <v>58606</v>
      </c>
      <c r="AB4039" s="62">
        <v>81.400000000000006</v>
      </c>
      <c r="AC4039" s="62">
        <v>38.14</v>
      </c>
    </row>
    <row r="4040" spans="1:29" x14ac:dyDescent="0.25">
      <c r="A4040" s="61" t="s">
        <v>204</v>
      </c>
      <c r="B4040" s="61" t="s">
        <v>205</v>
      </c>
      <c r="C4040" s="62">
        <v>2009</v>
      </c>
      <c r="D4040" s="61" t="s">
        <v>99</v>
      </c>
      <c r="E4040" s="62">
        <v>40</v>
      </c>
      <c r="F4040" s="62">
        <v>299640</v>
      </c>
      <c r="G4040" s="62">
        <v>32718</v>
      </c>
      <c r="H4040" s="62">
        <v>68.16</v>
      </c>
      <c r="I4040" s="62">
        <v>7491</v>
      </c>
      <c r="J4040" s="62">
        <v>278665.2</v>
      </c>
      <c r="K4040" s="62">
        <v>0</v>
      </c>
      <c r="L4040" s="63"/>
      <c r="M4040" s="63"/>
      <c r="N4040" s="63"/>
      <c r="O4040" s="63"/>
      <c r="P4040" s="63"/>
      <c r="Q4040" s="63"/>
      <c r="R4040" s="63"/>
      <c r="S4040" s="63"/>
      <c r="T4040" s="63"/>
      <c r="U4040" s="63"/>
      <c r="V4040" s="63"/>
      <c r="W4040" s="63"/>
      <c r="X4040" s="63"/>
      <c r="Y4040" s="63"/>
      <c r="Z4040" s="62">
        <v>0</v>
      </c>
      <c r="AA4040" s="63"/>
      <c r="AB4040" s="63"/>
      <c r="AC4040" s="62">
        <v>0</v>
      </c>
    </row>
    <row r="4041" spans="1:29" ht="30" x14ac:dyDescent="0.25">
      <c r="A4041" s="61" t="s">
        <v>237</v>
      </c>
      <c r="B4041" s="61" t="s">
        <v>238</v>
      </c>
      <c r="C4041" s="62">
        <v>2004</v>
      </c>
      <c r="D4041" s="61" t="s">
        <v>226</v>
      </c>
      <c r="E4041" s="62">
        <v>102</v>
      </c>
      <c r="F4041" s="62">
        <v>414700</v>
      </c>
      <c r="G4041" s="62">
        <v>38484</v>
      </c>
      <c r="H4041" s="62">
        <v>31.44</v>
      </c>
      <c r="I4041" s="62">
        <v>4065.69</v>
      </c>
      <c r="J4041" s="62">
        <v>385671</v>
      </c>
      <c r="K4041" s="62">
        <v>36578.080000000002</v>
      </c>
      <c r="L4041" s="62">
        <v>38181</v>
      </c>
      <c r="M4041" s="62">
        <v>31.19</v>
      </c>
      <c r="N4041" s="62">
        <v>358.61</v>
      </c>
      <c r="O4041" s="62">
        <v>441106.03</v>
      </c>
      <c r="P4041" s="63"/>
      <c r="Q4041" s="63"/>
      <c r="R4041" s="63"/>
      <c r="S4041" s="63"/>
      <c r="T4041" s="63"/>
      <c r="U4041" s="63"/>
      <c r="V4041" s="63"/>
      <c r="W4041" s="63"/>
      <c r="X4041" s="63"/>
      <c r="Y4041" s="63"/>
      <c r="Z4041" s="62">
        <v>6161</v>
      </c>
      <c r="AA4041" s="62">
        <v>18655</v>
      </c>
      <c r="AB4041" s="62">
        <v>15.24</v>
      </c>
      <c r="AC4041" s="62">
        <v>60.4</v>
      </c>
    </row>
    <row r="4042" spans="1:29" ht="30" x14ac:dyDescent="0.25">
      <c r="A4042" s="61" t="s">
        <v>283</v>
      </c>
      <c r="B4042" s="61" t="s">
        <v>284</v>
      </c>
      <c r="C4042" s="62">
        <v>2016</v>
      </c>
      <c r="D4042" s="61" t="s">
        <v>99</v>
      </c>
      <c r="E4042" s="62">
        <v>100</v>
      </c>
      <c r="F4042" s="62">
        <v>89560</v>
      </c>
      <c r="G4042" s="62">
        <v>15593</v>
      </c>
      <c r="H4042" s="62">
        <v>12.99</v>
      </c>
      <c r="I4042" s="62">
        <v>895.6</v>
      </c>
      <c r="J4042" s="62">
        <v>83290.8</v>
      </c>
      <c r="K4042" s="62">
        <v>47448.11</v>
      </c>
      <c r="L4042" s="62">
        <v>54048</v>
      </c>
      <c r="M4042" s="62">
        <v>45.04</v>
      </c>
      <c r="N4042" s="63"/>
      <c r="O4042" s="63"/>
      <c r="P4042" s="63"/>
      <c r="Q4042" s="63"/>
      <c r="R4042" s="63"/>
      <c r="S4042" s="63"/>
      <c r="T4042" s="63"/>
      <c r="U4042" s="63"/>
      <c r="V4042" s="63"/>
      <c r="W4042" s="63"/>
      <c r="X4042" s="63"/>
      <c r="Y4042" s="63"/>
      <c r="Z4042" s="62">
        <v>0</v>
      </c>
      <c r="AA4042" s="63"/>
      <c r="AB4042" s="63"/>
      <c r="AC4042" s="62">
        <v>0</v>
      </c>
    </row>
    <row r="4043" spans="1:29" ht="30" x14ac:dyDescent="0.25">
      <c r="A4043" s="61" t="s">
        <v>124</v>
      </c>
      <c r="B4043" s="61" t="s">
        <v>125</v>
      </c>
      <c r="C4043" s="62">
        <v>2007</v>
      </c>
      <c r="D4043" s="61" t="s">
        <v>86</v>
      </c>
      <c r="E4043" s="62">
        <v>22</v>
      </c>
      <c r="F4043" s="63"/>
      <c r="G4043" s="63"/>
      <c r="H4043" s="63"/>
      <c r="I4043" s="63"/>
      <c r="J4043" s="63"/>
      <c r="K4043" s="62">
        <v>0</v>
      </c>
      <c r="L4043" s="63"/>
      <c r="M4043" s="63"/>
      <c r="N4043" s="63"/>
      <c r="O4043" s="63"/>
      <c r="P4043" s="63"/>
      <c r="Q4043" s="63"/>
      <c r="R4043" s="63"/>
      <c r="S4043" s="63"/>
      <c r="T4043" s="63"/>
      <c r="U4043" s="63"/>
      <c r="V4043" s="63"/>
      <c r="W4043" s="63"/>
      <c r="X4043" s="63"/>
      <c r="Y4043" s="63"/>
      <c r="Z4043" s="62">
        <v>196.91</v>
      </c>
      <c r="AA4043" s="62">
        <v>14571</v>
      </c>
      <c r="AB4043" s="62">
        <v>55.19</v>
      </c>
      <c r="AC4043" s="62">
        <v>8.9499999999999993</v>
      </c>
    </row>
    <row r="4044" spans="1:29" x14ac:dyDescent="0.25">
      <c r="A4044" s="61" t="s">
        <v>126</v>
      </c>
      <c r="B4044" s="61" t="s">
        <v>127</v>
      </c>
      <c r="C4044" s="62">
        <v>2011</v>
      </c>
      <c r="D4044" s="61" t="s">
        <v>72</v>
      </c>
      <c r="E4044" s="62">
        <v>105</v>
      </c>
      <c r="F4044" s="62">
        <v>1601640</v>
      </c>
      <c r="G4044" s="62">
        <v>212794</v>
      </c>
      <c r="H4044" s="62">
        <v>168.88</v>
      </c>
      <c r="I4044" s="62">
        <v>15253.71</v>
      </c>
      <c r="J4044" s="62">
        <v>1489525.2</v>
      </c>
      <c r="K4044" s="62">
        <v>520.85</v>
      </c>
      <c r="L4044" s="62">
        <v>1206</v>
      </c>
      <c r="M4044" s="62">
        <v>0.96</v>
      </c>
      <c r="N4044" s="62">
        <v>4.96</v>
      </c>
      <c r="O4044" s="62">
        <v>6281.13</v>
      </c>
      <c r="P4044" s="63"/>
      <c r="Q4044" s="63"/>
      <c r="R4044" s="63"/>
      <c r="S4044" s="63"/>
      <c r="T4044" s="63"/>
      <c r="U4044" s="63"/>
      <c r="V4044" s="63"/>
      <c r="W4044" s="63"/>
      <c r="X4044" s="63"/>
      <c r="Y4044" s="63"/>
      <c r="Z4044" s="62">
        <v>4673</v>
      </c>
      <c r="AA4044" s="62">
        <v>46013</v>
      </c>
      <c r="AB4044" s="62">
        <v>36.520000000000003</v>
      </c>
      <c r="AC4044" s="62">
        <v>44.5</v>
      </c>
    </row>
    <row r="4045" spans="1:29" ht="30" x14ac:dyDescent="0.25">
      <c r="A4045" s="61" t="s">
        <v>188</v>
      </c>
      <c r="B4045" s="61" t="s">
        <v>189</v>
      </c>
      <c r="C4045" s="62">
        <v>2008</v>
      </c>
      <c r="D4045" s="61" t="s">
        <v>441</v>
      </c>
      <c r="E4045" s="62">
        <v>10</v>
      </c>
      <c r="F4045" s="62">
        <v>68503</v>
      </c>
      <c r="G4045" s="62">
        <v>14026</v>
      </c>
      <c r="H4045" s="62">
        <v>116.88</v>
      </c>
      <c r="I4045" s="62">
        <v>6850.3</v>
      </c>
      <c r="J4045" s="62">
        <v>63707.79</v>
      </c>
      <c r="K4045" s="62">
        <v>11029.1</v>
      </c>
      <c r="L4045" s="62">
        <v>17746</v>
      </c>
      <c r="M4045" s="62">
        <v>147.88</v>
      </c>
      <c r="N4045" s="62">
        <v>1102.9100000000001</v>
      </c>
      <c r="O4045" s="62">
        <v>133003.20000000001</v>
      </c>
      <c r="P4045" s="63"/>
      <c r="Q4045" s="63"/>
      <c r="R4045" s="63"/>
      <c r="S4045" s="63"/>
      <c r="T4045" s="63"/>
      <c r="U4045" s="63"/>
      <c r="V4045" s="63"/>
      <c r="W4045" s="63"/>
      <c r="X4045" s="63"/>
      <c r="Y4045" s="63"/>
      <c r="Z4045" s="62">
        <v>1424</v>
      </c>
      <c r="AA4045" s="62">
        <v>8150</v>
      </c>
      <c r="AB4045" s="62">
        <v>67.92</v>
      </c>
      <c r="AC4045" s="62">
        <v>142.4</v>
      </c>
    </row>
    <row r="4046" spans="1:29" x14ac:dyDescent="0.25">
      <c r="A4046" s="61" t="s">
        <v>157</v>
      </c>
      <c r="B4046" s="61" t="s">
        <v>158</v>
      </c>
      <c r="C4046" s="62">
        <v>2015</v>
      </c>
      <c r="D4046" s="61" t="s">
        <v>78</v>
      </c>
      <c r="E4046" s="62">
        <v>68</v>
      </c>
      <c r="F4046" s="62">
        <v>609688</v>
      </c>
      <c r="G4046" s="62">
        <v>103695</v>
      </c>
      <c r="H4046" s="62">
        <v>127.08</v>
      </c>
      <c r="I4046" s="62">
        <v>8966</v>
      </c>
      <c r="J4046" s="62">
        <v>567009.84</v>
      </c>
      <c r="K4046" s="62">
        <v>0</v>
      </c>
      <c r="L4046" s="63"/>
      <c r="M4046" s="63"/>
      <c r="N4046" s="63"/>
      <c r="O4046" s="63"/>
      <c r="P4046" s="63"/>
      <c r="Q4046" s="63"/>
      <c r="R4046" s="63"/>
      <c r="S4046" s="63"/>
      <c r="T4046" s="63"/>
      <c r="U4046" s="63"/>
      <c r="V4046" s="63"/>
      <c r="W4046" s="63"/>
      <c r="X4046" s="63"/>
      <c r="Y4046" s="63"/>
      <c r="Z4046" s="62">
        <v>2077.9699999999998</v>
      </c>
      <c r="AA4046" s="62">
        <v>25352</v>
      </c>
      <c r="AB4046" s="62">
        <v>31.07</v>
      </c>
      <c r="AC4046" s="62">
        <v>30.56</v>
      </c>
    </row>
    <row r="4047" spans="1:29" ht="30" x14ac:dyDescent="0.25">
      <c r="A4047" s="61" t="s">
        <v>464</v>
      </c>
      <c r="B4047" s="61" t="s">
        <v>465</v>
      </c>
      <c r="C4047" s="62">
        <v>2013</v>
      </c>
      <c r="D4047" s="61" t="s">
        <v>86</v>
      </c>
      <c r="E4047" s="62">
        <v>30</v>
      </c>
      <c r="F4047" s="62">
        <v>480</v>
      </c>
      <c r="G4047" s="62">
        <v>1735</v>
      </c>
      <c r="H4047" s="62">
        <v>4.82</v>
      </c>
      <c r="I4047" s="62">
        <v>16</v>
      </c>
      <c r="J4047" s="62">
        <v>446.4</v>
      </c>
      <c r="K4047" s="62">
        <v>0</v>
      </c>
      <c r="L4047" s="63"/>
      <c r="M4047" s="63"/>
      <c r="N4047" s="63"/>
      <c r="O4047" s="63"/>
      <c r="P4047" s="63"/>
      <c r="Q4047" s="63"/>
      <c r="R4047" s="63"/>
      <c r="S4047" s="63"/>
      <c r="T4047" s="63"/>
      <c r="U4047" s="63"/>
      <c r="V4047" s="63"/>
      <c r="W4047" s="63"/>
      <c r="X4047" s="63"/>
      <c r="Y4047" s="63"/>
      <c r="Z4047" s="62">
        <v>2570.6799999999998</v>
      </c>
      <c r="AA4047" s="62">
        <v>5389</v>
      </c>
      <c r="AB4047" s="62">
        <v>14.97</v>
      </c>
      <c r="AC4047" s="62">
        <v>85.69</v>
      </c>
    </row>
    <row r="4048" spans="1:29" x14ac:dyDescent="0.25">
      <c r="A4048" s="61" t="s">
        <v>84</v>
      </c>
      <c r="B4048" s="61" t="s">
        <v>85</v>
      </c>
      <c r="C4048" s="62">
        <v>2007</v>
      </c>
      <c r="D4048" s="61" t="s">
        <v>78</v>
      </c>
      <c r="E4048" s="62">
        <v>25</v>
      </c>
      <c r="F4048" s="62">
        <v>74940</v>
      </c>
      <c r="G4048" s="62">
        <v>16373</v>
      </c>
      <c r="H4048" s="62">
        <v>54.58</v>
      </c>
      <c r="I4048" s="62">
        <v>2997.6</v>
      </c>
      <c r="J4048" s="62">
        <v>69694.2</v>
      </c>
      <c r="K4048" s="62">
        <v>17910</v>
      </c>
      <c r="L4048" s="62">
        <v>3906</v>
      </c>
      <c r="M4048" s="62">
        <v>13.02</v>
      </c>
      <c r="N4048" s="63"/>
      <c r="O4048" s="63"/>
      <c r="P4048" s="63"/>
      <c r="Q4048" s="63"/>
      <c r="R4048" s="63"/>
      <c r="S4048" s="63"/>
      <c r="T4048" s="63"/>
      <c r="U4048" s="63"/>
      <c r="V4048" s="63"/>
      <c r="W4048" s="63"/>
      <c r="X4048" s="63"/>
      <c r="Y4048" s="63"/>
      <c r="Z4048" s="62">
        <v>840</v>
      </c>
      <c r="AA4048" s="62">
        <v>5560</v>
      </c>
      <c r="AB4048" s="62">
        <v>18.53</v>
      </c>
      <c r="AC4048" s="62">
        <v>33.6</v>
      </c>
    </row>
    <row r="4049" spans="1:29" ht="30" x14ac:dyDescent="0.25">
      <c r="A4049" s="61" t="s">
        <v>151</v>
      </c>
      <c r="B4049" s="61" t="s">
        <v>152</v>
      </c>
      <c r="C4049" s="62">
        <v>2008</v>
      </c>
      <c r="D4049" s="61" t="s">
        <v>75</v>
      </c>
      <c r="E4049" s="62">
        <v>2</v>
      </c>
      <c r="F4049" s="63"/>
      <c r="G4049" s="63"/>
      <c r="H4049" s="63"/>
      <c r="I4049" s="63"/>
      <c r="J4049" s="63"/>
      <c r="K4049" s="62">
        <v>0</v>
      </c>
      <c r="L4049" s="63"/>
      <c r="M4049" s="63"/>
      <c r="N4049" s="63"/>
      <c r="O4049" s="63"/>
      <c r="P4049" s="63"/>
      <c r="Q4049" s="63"/>
      <c r="R4049" s="63"/>
      <c r="S4049" s="63"/>
      <c r="T4049" s="63"/>
      <c r="U4049" s="63"/>
      <c r="V4049" s="63"/>
      <c r="W4049" s="63"/>
      <c r="X4049" s="63"/>
      <c r="Y4049" s="63"/>
      <c r="Z4049" s="62">
        <v>0</v>
      </c>
      <c r="AA4049" s="63"/>
      <c r="AB4049" s="63"/>
      <c r="AC4049" s="62">
        <v>0</v>
      </c>
    </row>
    <row r="4050" spans="1:29" x14ac:dyDescent="0.25">
      <c r="A4050" s="61" t="s">
        <v>163</v>
      </c>
      <c r="B4050" s="61" t="s">
        <v>164</v>
      </c>
      <c r="C4050" s="62">
        <v>2015</v>
      </c>
      <c r="D4050" s="61" t="s">
        <v>226</v>
      </c>
      <c r="E4050" s="62">
        <v>110</v>
      </c>
      <c r="F4050" s="62">
        <v>1326190</v>
      </c>
      <c r="G4050" s="62">
        <v>228644</v>
      </c>
      <c r="H4050" s="62">
        <v>173.22</v>
      </c>
      <c r="I4050" s="62">
        <v>12056.27</v>
      </c>
      <c r="J4050" s="62">
        <v>1233356.7</v>
      </c>
      <c r="K4050" s="62">
        <v>19795.34</v>
      </c>
      <c r="L4050" s="62">
        <v>10514</v>
      </c>
      <c r="M4050" s="62">
        <v>7.97</v>
      </c>
      <c r="N4050" s="62">
        <v>179.96</v>
      </c>
      <c r="O4050" s="62">
        <v>238718</v>
      </c>
      <c r="P4050" s="63"/>
      <c r="Q4050" s="63"/>
      <c r="R4050" s="63"/>
      <c r="S4050" s="63"/>
      <c r="T4050" s="63"/>
      <c r="U4050" s="63"/>
      <c r="V4050" s="63"/>
      <c r="W4050" s="63"/>
      <c r="X4050" s="63"/>
      <c r="Y4050" s="63"/>
      <c r="Z4050" s="62">
        <v>520568</v>
      </c>
      <c r="AA4050" s="62">
        <v>49179</v>
      </c>
      <c r="AB4050" s="62">
        <v>37.26</v>
      </c>
      <c r="AC4050" s="62">
        <v>4732.4399999999996</v>
      </c>
    </row>
    <row r="4051" spans="1:29" ht="30" x14ac:dyDescent="0.25">
      <c r="A4051" s="61" t="s">
        <v>122</v>
      </c>
      <c r="B4051" s="61" t="s">
        <v>123</v>
      </c>
      <c r="C4051" s="62">
        <v>2010</v>
      </c>
      <c r="D4051" s="61" t="s">
        <v>99</v>
      </c>
      <c r="E4051" s="62">
        <v>52</v>
      </c>
      <c r="F4051" s="62">
        <v>132011</v>
      </c>
      <c r="G4051" s="62">
        <v>27179</v>
      </c>
      <c r="H4051" s="62">
        <v>43.56</v>
      </c>
      <c r="I4051" s="62">
        <v>2538.67</v>
      </c>
      <c r="J4051" s="62">
        <v>122770.23</v>
      </c>
      <c r="K4051" s="62">
        <v>10474</v>
      </c>
      <c r="L4051" s="62">
        <v>19547</v>
      </c>
      <c r="M4051" s="62">
        <v>31.33</v>
      </c>
      <c r="N4051" s="62">
        <v>201.42</v>
      </c>
      <c r="O4051" s="62">
        <v>126309.11</v>
      </c>
      <c r="P4051" s="63"/>
      <c r="Q4051" s="63"/>
      <c r="R4051" s="63"/>
      <c r="S4051" s="63"/>
      <c r="T4051" s="63"/>
      <c r="U4051" s="63"/>
      <c r="V4051" s="63"/>
      <c r="W4051" s="63"/>
      <c r="X4051" s="63"/>
      <c r="Y4051" s="63"/>
      <c r="Z4051" s="62">
        <v>707.39</v>
      </c>
      <c r="AA4051" s="62">
        <v>286684</v>
      </c>
      <c r="AB4051" s="62">
        <v>459.43</v>
      </c>
      <c r="AC4051" s="62">
        <v>13.6</v>
      </c>
    </row>
    <row r="4052" spans="1:29" x14ac:dyDescent="0.25">
      <c r="A4052" s="61" t="s">
        <v>267</v>
      </c>
      <c r="B4052" s="61" t="s">
        <v>268</v>
      </c>
      <c r="C4052" s="62">
        <v>2016</v>
      </c>
      <c r="D4052" s="61" t="s">
        <v>75</v>
      </c>
      <c r="E4052" s="62">
        <v>10</v>
      </c>
      <c r="F4052" s="62">
        <v>49</v>
      </c>
      <c r="G4052" s="62">
        <v>42</v>
      </c>
      <c r="H4052" s="62">
        <v>0.35</v>
      </c>
      <c r="I4052" s="62">
        <v>4.9000000000000004</v>
      </c>
      <c r="J4052" s="62">
        <v>45.57</v>
      </c>
      <c r="K4052" s="62">
        <v>23.28</v>
      </c>
      <c r="L4052" s="62">
        <v>175</v>
      </c>
      <c r="M4052" s="62">
        <v>1.46</v>
      </c>
      <c r="N4052" s="63"/>
      <c r="O4052" s="63"/>
      <c r="P4052" s="63"/>
      <c r="Q4052" s="63"/>
      <c r="R4052" s="63"/>
      <c r="S4052" s="63"/>
      <c r="T4052" s="63"/>
      <c r="U4052" s="63"/>
      <c r="V4052" s="63"/>
      <c r="W4052" s="63"/>
      <c r="X4052" s="63"/>
      <c r="Y4052" s="63"/>
      <c r="Z4052" s="62">
        <v>1490.27</v>
      </c>
      <c r="AA4052" s="62">
        <v>6904</v>
      </c>
      <c r="AB4052" s="62">
        <v>57.53</v>
      </c>
      <c r="AC4052" s="62">
        <v>149.03</v>
      </c>
    </row>
    <row r="4053" spans="1:29" x14ac:dyDescent="0.25">
      <c r="A4053" s="61" t="s">
        <v>107</v>
      </c>
      <c r="B4053" s="61" t="s">
        <v>108</v>
      </c>
      <c r="C4053" s="62">
        <v>2006</v>
      </c>
      <c r="D4053" s="61" t="s">
        <v>135</v>
      </c>
      <c r="E4053" s="62">
        <v>60</v>
      </c>
      <c r="F4053" s="62">
        <v>16282</v>
      </c>
      <c r="G4053" s="62">
        <v>3333</v>
      </c>
      <c r="H4053" s="62">
        <v>4.63</v>
      </c>
      <c r="I4053" s="62">
        <v>271.37</v>
      </c>
      <c r="J4053" s="62">
        <v>15142.26</v>
      </c>
      <c r="K4053" s="62">
        <v>62798.25</v>
      </c>
      <c r="L4053" s="62">
        <v>106080</v>
      </c>
      <c r="M4053" s="62">
        <v>147.33000000000001</v>
      </c>
      <c r="N4053" s="62">
        <v>1046.6400000000001</v>
      </c>
      <c r="O4053" s="62">
        <v>757302.99</v>
      </c>
      <c r="P4053" s="63"/>
      <c r="Q4053" s="63"/>
      <c r="R4053" s="63"/>
      <c r="S4053" s="63"/>
      <c r="T4053" s="63"/>
      <c r="U4053" s="63"/>
      <c r="V4053" s="63"/>
      <c r="W4053" s="63"/>
      <c r="X4053" s="63"/>
      <c r="Y4053" s="63"/>
      <c r="Z4053" s="62">
        <v>0</v>
      </c>
      <c r="AA4053" s="62">
        <v>26040</v>
      </c>
      <c r="AB4053" s="62">
        <v>36.17</v>
      </c>
      <c r="AC4053" s="62">
        <v>0</v>
      </c>
    </row>
    <row r="4054" spans="1:29" x14ac:dyDescent="0.25">
      <c r="A4054" s="61" t="s">
        <v>159</v>
      </c>
      <c r="B4054" s="61" t="s">
        <v>160</v>
      </c>
      <c r="C4054" s="62">
        <v>2014</v>
      </c>
      <c r="D4054" s="61" t="s">
        <v>83</v>
      </c>
      <c r="E4054" s="62">
        <v>4</v>
      </c>
      <c r="F4054" s="63"/>
      <c r="G4054" s="63"/>
      <c r="H4054" s="63"/>
      <c r="I4054" s="63"/>
      <c r="J4054" s="63"/>
      <c r="K4054" s="62">
        <v>0</v>
      </c>
      <c r="L4054" s="63"/>
      <c r="M4054" s="63"/>
      <c r="N4054" s="63"/>
      <c r="O4054" s="63"/>
      <c r="P4054" s="63"/>
      <c r="Q4054" s="63"/>
      <c r="R4054" s="63"/>
      <c r="S4054" s="63"/>
      <c r="T4054" s="63"/>
      <c r="U4054" s="63"/>
      <c r="V4054" s="63"/>
      <c r="W4054" s="63"/>
      <c r="X4054" s="63"/>
      <c r="Y4054" s="63"/>
      <c r="Z4054" s="62">
        <v>4072</v>
      </c>
      <c r="AA4054" s="62">
        <v>13881</v>
      </c>
      <c r="AB4054" s="62">
        <v>289.19</v>
      </c>
      <c r="AC4054" s="62">
        <v>1018</v>
      </c>
    </row>
    <row r="4055" spans="1:29" ht="30" x14ac:dyDescent="0.25">
      <c r="A4055" s="61" t="s">
        <v>287</v>
      </c>
      <c r="B4055" s="61" t="s">
        <v>288</v>
      </c>
      <c r="C4055" s="62">
        <v>2014</v>
      </c>
      <c r="D4055" s="61" t="s">
        <v>175</v>
      </c>
      <c r="E4055" s="62">
        <v>8</v>
      </c>
      <c r="F4055" s="63"/>
      <c r="G4055" s="63"/>
      <c r="H4055" s="63"/>
      <c r="I4055" s="63"/>
      <c r="J4055" s="63"/>
      <c r="K4055" s="62">
        <v>0</v>
      </c>
      <c r="L4055" s="63"/>
      <c r="M4055" s="63"/>
      <c r="N4055" s="63"/>
      <c r="O4055" s="63"/>
      <c r="P4055" s="63"/>
      <c r="Q4055" s="63"/>
      <c r="R4055" s="63"/>
      <c r="S4055" s="63"/>
      <c r="T4055" s="63"/>
      <c r="U4055" s="63"/>
      <c r="V4055" s="63"/>
      <c r="W4055" s="63"/>
      <c r="X4055" s="63"/>
      <c r="Y4055" s="63"/>
      <c r="Z4055" s="62">
        <v>0</v>
      </c>
      <c r="AA4055" s="63"/>
      <c r="AB4055" s="63"/>
      <c r="AC4055" s="62">
        <v>0</v>
      </c>
    </row>
    <row r="4056" spans="1:29" ht="30" x14ac:dyDescent="0.25">
      <c r="A4056" s="61" t="s">
        <v>498</v>
      </c>
      <c r="B4056" s="61" t="s">
        <v>499</v>
      </c>
      <c r="C4056" s="62">
        <v>2006</v>
      </c>
      <c r="D4056" s="61" t="s">
        <v>83</v>
      </c>
      <c r="E4056" s="62">
        <v>1</v>
      </c>
      <c r="F4056" s="63"/>
      <c r="G4056" s="63"/>
      <c r="H4056" s="63"/>
      <c r="I4056" s="63"/>
      <c r="J4056" s="63"/>
      <c r="K4056" s="62">
        <v>0</v>
      </c>
      <c r="L4056" s="63"/>
      <c r="M4056" s="63"/>
      <c r="N4056" s="63"/>
      <c r="O4056" s="63"/>
      <c r="P4056" s="63"/>
      <c r="Q4056" s="63"/>
      <c r="R4056" s="63"/>
      <c r="S4056" s="63"/>
      <c r="T4056" s="63"/>
      <c r="U4056" s="63"/>
      <c r="V4056" s="63"/>
      <c r="W4056" s="63"/>
      <c r="X4056" s="63"/>
      <c r="Y4056" s="63"/>
      <c r="Z4056" s="62">
        <v>66.84</v>
      </c>
      <c r="AA4056" s="62">
        <v>266</v>
      </c>
      <c r="AB4056" s="62">
        <v>22.17</v>
      </c>
      <c r="AC4056" s="62">
        <v>66.84</v>
      </c>
    </row>
    <row r="4057" spans="1:29" ht="30" x14ac:dyDescent="0.25">
      <c r="A4057" s="61" t="s">
        <v>277</v>
      </c>
      <c r="B4057" s="61" t="s">
        <v>278</v>
      </c>
      <c r="C4057" s="62">
        <v>2018</v>
      </c>
      <c r="D4057" s="61" t="s">
        <v>75</v>
      </c>
      <c r="E4057" s="62">
        <v>12</v>
      </c>
      <c r="F4057" s="62">
        <v>256</v>
      </c>
      <c r="G4057" s="62">
        <v>72</v>
      </c>
      <c r="H4057" s="62">
        <v>0.5</v>
      </c>
      <c r="I4057" s="62">
        <v>21.33</v>
      </c>
      <c r="J4057" s="62">
        <v>238.08</v>
      </c>
      <c r="K4057" s="62">
        <v>0</v>
      </c>
      <c r="L4057" s="63"/>
      <c r="M4057" s="63"/>
      <c r="N4057" s="63"/>
      <c r="O4057" s="63"/>
      <c r="P4057" s="63"/>
      <c r="Q4057" s="63"/>
      <c r="R4057" s="63"/>
      <c r="S4057" s="63"/>
      <c r="T4057" s="63"/>
      <c r="U4057" s="63"/>
      <c r="V4057" s="63"/>
      <c r="W4057" s="63"/>
      <c r="X4057" s="63"/>
      <c r="Y4057" s="63"/>
      <c r="Z4057" s="62">
        <v>119200</v>
      </c>
      <c r="AA4057" s="62">
        <v>5249</v>
      </c>
      <c r="AB4057" s="62">
        <v>36.450000000000003</v>
      </c>
      <c r="AC4057" s="62">
        <v>9933.33</v>
      </c>
    </row>
    <row r="4058" spans="1:29" x14ac:dyDescent="0.25">
      <c r="A4058" s="61" t="s">
        <v>229</v>
      </c>
      <c r="B4058" s="61" t="s">
        <v>230</v>
      </c>
      <c r="C4058" s="62">
        <v>2015</v>
      </c>
      <c r="D4058" s="61" t="s">
        <v>99</v>
      </c>
      <c r="E4058" s="62">
        <v>154</v>
      </c>
      <c r="F4058" s="62">
        <v>1158810</v>
      </c>
      <c r="G4058" s="62">
        <v>144216</v>
      </c>
      <c r="H4058" s="62">
        <v>78.040000000000006</v>
      </c>
      <c r="I4058" s="62">
        <v>7524.74</v>
      </c>
      <c r="J4058" s="62">
        <v>1077693.3</v>
      </c>
      <c r="K4058" s="62">
        <v>16591.66</v>
      </c>
      <c r="L4058" s="62">
        <v>21687</v>
      </c>
      <c r="M4058" s="62">
        <v>11.74</v>
      </c>
      <c r="N4058" s="62">
        <v>107.74</v>
      </c>
      <c r="O4058" s="62">
        <v>200083.79</v>
      </c>
      <c r="P4058" s="63"/>
      <c r="Q4058" s="63"/>
      <c r="R4058" s="63"/>
      <c r="S4058" s="63"/>
      <c r="T4058" s="63"/>
      <c r="U4058" s="63"/>
      <c r="V4058" s="63"/>
      <c r="W4058" s="63"/>
      <c r="X4058" s="63"/>
      <c r="Y4058" s="63"/>
      <c r="Z4058" s="62">
        <v>1571860</v>
      </c>
      <c r="AA4058" s="62">
        <v>52384</v>
      </c>
      <c r="AB4058" s="62">
        <v>28.35</v>
      </c>
      <c r="AC4058" s="62">
        <v>10206.879999999999</v>
      </c>
    </row>
    <row r="4059" spans="1:29" x14ac:dyDescent="0.25">
      <c r="A4059" s="61" t="s">
        <v>155</v>
      </c>
      <c r="B4059" s="61" t="s">
        <v>156</v>
      </c>
      <c r="C4059" s="62">
        <v>2013</v>
      </c>
      <c r="D4059" s="61" t="s">
        <v>99</v>
      </c>
      <c r="E4059" s="62">
        <v>60</v>
      </c>
      <c r="F4059" s="62">
        <v>569560</v>
      </c>
      <c r="G4059" s="62">
        <v>104932</v>
      </c>
      <c r="H4059" s="62">
        <v>145.74</v>
      </c>
      <c r="I4059" s="62">
        <v>9492.67</v>
      </c>
      <c r="J4059" s="62">
        <v>529690.80000000005</v>
      </c>
      <c r="K4059" s="62">
        <v>0</v>
      </c>
      <c r="L4059" s="63"/>
      <c r="M4059" s="63"/>
      <c r="N4059" s="63"/>
      <c r="O4059" s="63"/>
      <c r="P4059" s="63"/>
      <c r="Q4059" s="63"/>
      <c r="R4059" s="63"/>
      <c r="S4059" s="63"/>
      <c r="T4059" s="63"/>
      <c r="U4059" s="63"/>
      <c r="V4059" s="63"/>
      <c r="W4059" s="63"/>
      <c r="X4059" s="63"/>
      <c r="Y4059" s="63"/>
      <c r="Z4059" s="62">
        <v>200.25</v>
      </c>
      <c r="AA4059" s="62">
        <v>10934</v>
      </c>
      <c r="AB4059" s="62">
        <v>15.19</v>
      </c>
      <c r="AC4059" s="62">
        <v>3.34</v>
      </c>
    </row>
    <row r="4060" spans="1:29" ht="30" x14ac:dyDescent="0.25">
      <c r="A4060" s="61" t="s">
        <v>446</v>
      </c>
      <c r="B4060" s="61" t="s">
        <v>447</v>
      </c>
      <c r="C4060" s="62">
        <v>2008</v>
      </c>
      <c r="D4060" s="61" t="s">
        <v>75</v>
      </c>
      <c r="E4060" s="62">
        <v>14</v>
      </c>
      <c r="F4060" s="62">
        <v>10354</v>
      </c>
      <c r="G4060" s="62">
        <v>1780</v>
      </c>
      <c r="H4060" s="62">
        <v>10.6</v>
      </c>
      <c r="I4060" s="62">
        <v>739.57</v>
      </c>
      <c r="J4060" s="62">
        <v>9629.2199999999993</v>
      </c>
      <c r="K4060" s="62">
        <v>0</v>
      </c>
      <c r="L4060" s="63"/>
      <c r="M4060" s="63"/>
      <c r="N4060" s="63"/>
      <c r="O4060" s="63"/>
      <c r="P4060" s="63"/>
      <c r="Q4060" s="63"/>
      <c r="R4060" s="63"/>
      <c r="S4060" s="63"/>
      <c r="T4060" s="63"/>
      <c r="U4060" s="63"/>
      <c r="V4060" s="63"/>
      <c r="W4060" s="63"/>
      <c r="X4060" s="63"/>
      <c r="Y4060" s="63"/>
      <c r="Z4060" s="62">
        <v>1585754</v>
      </c>
      <c r="AA4060" s="62">
        <v>78912</v>
      </c>
      <c r="AB4060" s="62">
        <v>469.71</v>
      </c>
      <c r="AC4060" s="62">
        <v>113268.14</v>
      </c>
    </row>
    <row r="4061" spans="1:29" ht="30" x14ac:dyDescent="0.25">
      <c r="A4061" s="61" t="s">
        <v>361</v>
      </c>
      <c r="B4061" s="61" t="s">
        <v>362</v>
      </c>
      <c r="C4061" s="62">
        <v>2012</v>
      </c>
      <c r="D4061" s="61" t="s">
        <v>99</v>
      </c>
      <c r="E4061" s="62">
        <v>64</v>
      </c>
      <c r="F4061" s="62">
        <v>446720</v>
      </c>
      <c r="G4061" s="62">
        <v>69291</v>
      </c>
      <c r="H4061" s="62">
        <v>90.22</v>
      </c>
      <c r="I4061" s="62">
        <v>6980</v>
      </c>
      <c r="J4061" s="62">
        <v>415449.59999999998</v>
      </c>
      <c r="K4061" s="62">
        <v>0</v>
      </c>
      <c r="L4061" s="63"/>
      <c r="M4061" s="63"/>
      <c r="N4061" s="63"/>
      <c r="O4061" s="63"/>
      <c r="P4061" s="63"/>
      <c r="Q4061" s="63"/>
      <c r="R4061" s="63"/>
      <c r="S4061" s="63"/>
      <c r="T4061" s="63"/>
      <c r="U4061" s="63"/>
      <c r="V4061" s="63"/>
      <c r="W4061" s="63"/>
      <c r="X4061" s="63"/>
      <c r="Y4061" s="63"/>
      <c r="Z4061" s="62">
        <v>213.22</v>
      </c>
      <c r="AA4061" s="62">
        <v>21804</v>
      </c>
      <c r="AB4061" s="62">
        <v>28.39</v>
      </c>
      <c r="AC4061" s="62">
        <v>3.33</v>
      </c>
    </row>
    <row r="4062" spans="1:29" ht="30" x14ac:dyDescent="0.25">
      <c r="A4062" s="61" t="s">
        <v>218</v>
      </c>
      <c r="B4062" s="61" t="s">
        <v>219</v>
      </c>
      <c r="C4062" s="62">
        <v>2012</v>
      </c>
      <c r="D4062" s="61" t="s">
        <v>89</v>
      </c>
      <c r="E4062" s="62">
        <v>100</v>
      </c>
      <c r="F4062" s="62">
        <v>1021680</v>
      </c>
      <c r="G4062" s="62">
        <v>138110</v>
      </c>
      <c r="H4062" s="62">
        <v>115.09</v>
      </c>
      <c r="I4062" s="62">
        <v>10216.799999999999</v>
      </c>
      <c r="J4062" s="62">
        <v>950162.4</v>
      </c>
      <c r="K4062" s="62">
        <v>0</v>
      </c>
      <c r="L4062" s="63"/>
      <c r="M4062" s="63"/>
      <c r="N4062" s="63"/>
      <c r="O4062" s="63"/>
      <c r="P4062" s="63"/>
      <c r="Q4062" s="63"/>
      <c r="R4062" s="63"/>
      <c r="S4062" s="63"/>
      <c r="T4062" s="63"/>
      <c r="U4062" s="63"/>
      <c r="V4062" s="63"/>
      <c r="W4062" s="63"/>
      <c r="X4062" s="63"/>
      <c r="Y4062" s="63"/>
      <c r="Z4062" s="62">
        <v>247700</v>
      </c>
      <c r="AA4062" s="62">
        <v>36076</v>
      </c>
      <c r="AB4062" s="62">
        <v>30.06</v>
      </c>
      <c r="AC4062" s="62">
        <v>2477</v>
      </c>
    </row>
    <row r="4063" spans="1:29" x14ac:dyDescent="0.25">
      <c r="A4063" s="61" t="s">
        <v>84</v>
      </c>
      <c r="B4063" s="61" t="s">
        <v>85</v>
      </c>
      <c r="C4063" s="62">
        <v>2006</v>
      </c>
      <c r="D4063" s="61" t="s">
        <v>135</v>
      </c>
      <c r="E4063" s="62">
        <v>26</v>
      </c>
      <c r="F4063" s="62">
        <v>1886</v>
      </c>
      <c r="G4063" s="62">
        <v>514</v>
      </c>
      <c r="H4063" s="62">
        <v>1.65</v>
      </c>
      <c r="I4063" s="62">
        <v>72.540000000000006</v>
      </c>
      <c r="J4063" s="62">
        <v>1753.98</v>
      </c>
      <c r="K4063" s="62">
        <v>584</v>
      </c>
      <c r="L4063" s="62">
        <v>1041</v>
      </c>
      <c r="M4063" s="62">
        <v>3.34</v>
      </c>
      <c r="N4063" s="62">
        <v>22.46</v>
      </c>
      <c r="O4063" s="62">
        <v>7042.63</v>
      </c>
      <c r="P4063" s="63"/>
      <c r="Q4063" s="63"/>
      <c r="R4063" s="63"/>
      <c r="S4063" s="63"/>
      <c r="T4063" s="63"/>
      <c r="U4063" s="63"/>
      <c r="V4063" s="63"/>
      <c r="W4063" s="63"/>
      <c r="X4063" s="63"/>
      <c r="Y4063" s="63"/>
      <c r="Z4063" s="62">
        <v>1962</v>
      </c>
      <c r="AA4063" s="62">
        <v>8422</v>
      </c>
      <c r="AB4063" s="62">
        <v>26.99</v>
      </c>
      <c r="AC4063" s="62">
        <v>75.459999999999994</v>
      </c>
    </row>
    <row r="4064" spans="1:29" ht="45" x14ac:dyDescent="0.25">
      <c r="A4064" s="61" t="s">
        <v>167</v>
      </c>
      <c r="B4064" s="61" t="s">
        <v>168</v>
      </c>
      <c r="C4064" s="62">
        <v>2012</v>
      </c>
      <c r="D4064" s="61" t="s">
        <v>78</v>
      </c>
      <c r="E4064" s="62">
        <v>36</v>
      </c>
      <c r="F4064" s="62">
        <v>136703</v>
      </c>
      <c r="G4064" s="62">
        <v>19310</v>
      </c>
      <c r="H4064" s="62">
        <v>44.7</v>
      </c>
      <c r="I4064" s="62">
        <v>3797.31</v>
      </c>
      <c r="J4064" s="62">
        <v>127133.79</v>
      </c>
      <c r="K4064" s="62">
        <v>10250.24</v>
      </c>
      <c r="L4064" s="62">
        <v>16379</v>
      </c>
      <c r="M4064" s="62">
        <v>37.909999999999997</v>
      </c>
      <c r="N4064" s="63"/>
      <c r="O4064" s="63"/>
      <c r="P4064" s="63"/>
      <c r="Q4064" s="63"/>
      <c r="R4064" s="63"/>
      <c r="S4064" s="63"/>
      <c r="T4064" s="63"/>
      <c r="U4064" s="63"/>
      <c r="V4064" s="63"/>
      <c r="W4064" s="63"/>
      <c r="X4064" s="63"/>
      <c r="Y4064" s="63"/>
      <c r="Z4064" s="62">
        <v>0</v>
      </c>
      <c r="AA4064" s="63"/>
      <c r="AB4064" s="63"/>
      <c r="AC4064" s="62">
        <v>0</v>
      </c>
    </row>
    <row r="4065" spans="1:29" ht="30" x14ac:dyDescent="0.25">
      <c r="A4065" s="61" t="s">
        <v>171</v>
      </c>
      <c r="B4065" s="61" t="s">
        <v>172</v>
      </c>
      <c r="C4065" s="62">
        <v>2003</v>
      </c>
      <c r="D4065" s="61" t="s">
        <v>86</v>
      </c>
      <c r="E4065" s="62">
        <v>80</v>
      </c>
      <c r="F4065" s="62">
        <v>9447</v>
      </c>
      <c r="G4065" s="62">
        <v>1609</v>
      </c>
      <c r="H4065" s="62">
        <v>1.68</v>
      </c>
      <c r="I4065" s="62">
        <v>118.09</v>
      </c>
      <c r="J4065" s="62">
        <v>8785.7099999999991</v>
      </c>
      <c r="K4065" s="62">
        <v>1057.23</v>
      </c>
      <c r="L4065" s="62">
        <v>1799</v>
      </c>
      <c r="M4065" s="62">
        <v>1.87</v>
      </c>
      <c r="N4065" s="63"/>
      <c r="O4065" s="63"/>
      <c r="P4065" s="63"/>
      <c r="Q4065" s="63"/>
      <c r="R4065" s="63"/>
      <c r="S4065" s="63"/>
      <c r="T4065" s="63"/>
      <c r="U4065" s="63"/>
      <c r="V4065" s="63"/>
      <c r="W4065" s="63"/>
      <c r="X4065" s="63"/>
      <c r="Y4065" s="63"/>
      <c r="Z4065" s="62">
        <v>7835</v>
      </c>
      <c r="AA4065" s="62">
        <v>44610</v>
      </c>
      <c r="AB4065" s="62">
        <v>46.47</v>
      </c>
      <c r="AC4065" s="62">
        <v>97.94</v>
      </c>
    </row>
    <row r="4066" spans="1:29" ht="30" x14ac:dyDescent="0.25">
      <c r="A4066" s="61" t="s">
        <v>206</v>
      </c>
      <c r="B4066" s="61" t="s">
        <v>207</v>
      </c>
      <c r="C4066" s="62">
        <v>2017</v>
      </c>
      <c r="D4066" s="61" t="s">
        <v>99</v>
      </c>
      <c r="E4066" s="62">
        <v>60</v>
      </c>
      <c r="F4066" s="62">
        <v>185649</v>
      </c>
      <c r="G4066" s="62">
        <v>33058</v>
      </c>
      <c r="H4066" s="62">
        <v>45.91</v>
      </c>
      <c r="I4066" s="62">
        <v>3094.15</v>
      </c>
      <c r="J4066" s="62">
        <v>172653.57</v>
      </c>
      <c r="K4066" s="62">
        <v>60291.95</v>
      </c>
      <c r="L4066" s="62">
        <v>34621</v>
      </c>
      <c r="M4066" s="62">
        <v>48.08</v>
      </c>
      <c r="N4066" s="62">
        <v>1004.87</v>
      </c>
      <c r="O4066" s="62">
        <v>727078.71</v>
      </c>
      <c r="P4066" s="63"/>
      <c r="Q4066" s="63"/>
      <c r="R4066" s="63"/>
      <c r="S4066" s="63"/>
      <c r="T4066" s="63"/>
      <c r="U4066" s="63"/>
      <c r="V4066" s="63"/>
      <c r="W4066" s="63"/>
      <c r="X4066" s="63"/>
      <c r="Y4066" s="63"/>
      <c r="Z4066" s="62">
        <v>278.73</v>
      </c>
      <c r="AA4066" s="62">
        <v>26255</v>
      </c>
      <c r="AB4066" s="62">
        <v>36.47</v>
      </c>
      <c r="AC4066" s="62">
        <v>4.6500000000000004</v>
      </c>
    </row>
    <row r="4067" spans="1:29" x14ac:dyDescent="0.25">
      <c r="A4067" s="61" t="s">
        <v>178</v>
      </c>
      <c r="B4067" s="61" t="s">
        <v>179</v>
      </c>
      <c r="C4067" s="62">
        <v>2010</v>
      </c>
      <c r="D4067" s="61" t="s">
        <v>94</v>
      </c>
      <c r="E4067" s="62">
        <v>10</v>
      </c>
      <c r="F4067" s="62">
        <v>422</v>
      </c>
      <c r="G4067" s="62">
        <v>81</v>
      </c>
      <c r="H4067" s="62">
        <v>0.68</v>
      </c>
      <c r="I4067" s="62">
        <v>42.2</v>
      </c>
      <c r="J4067" s="62">
        <v>392.46</v>
      </c>
      <c r="K4067" s="62">
        <v>230.85</v>
      </c>
      <c r="L4067" s="62">
        <v>313</v>
      </c>
      <c r="M4067" s="62">
        <v>2.61</v>
      </c>
      <c r="N4067" s="62">
        <v>23.08</v>
      </c>
      <c r="O4067" s="62">
        <v>2783.89</v>
      </c>
      <c r="P4067" s="63"/>
      <c r="Q4067" s="63"/>
      <c r="R4067" s="63"/>
      <c r="S4067" s="63"/>
      <c r="T4067" s="63"/>
      <c r="U4067" s="63"/>
      <c r="V4067" s="63"/>
      <c r="W4067" s="63"/>
      <c r="X4067" s="63"/>
      <c r="Y4067" s="63"/>
      <c r="Z4067" s="62">
        <v>0.08</v>
      </c>
      <c r="AA4067" s="62">
        <v>526</v>
      </c>
      <c r="AB4067" s="62">
        <v>4.38</v>
      </c>
      <c r="AC4067" s="62">
        <v>0.01</v>
      </c>
    </row>
    <row r="4068" spans="1:29" x14ac:dyDescent="0.25">
      <c r="A4068" s="61" t="s">
        <v>81</v>
      </c>
      <c r="B4068" s="61" t="s">
        <v>82</v>
      </c>
      <c r="C4068" s="62">
        <v>2014</v>
      </c>
      <c r="D4068" s="61" t="s">
        <v>94</v>
      </c>
      <c r="E4068" s="62">
        <v>14</v>
      </c>
      <c r="F4068" s="62">
        <v>589</v>
      </c>
      <c r="G4068" s="62">
        <v>216</v>
      </c>
      <c r="H4068" s="62">
        <v>1.29</v>
      </c>
      <c r="I4068" s="62">
        <v>42.07</v>
      </c>
      <c r="J4068" s="62">
        <v>547.77</v>
      </c>
      <c r="K4068" s="62">
        <v>0</v>
      </c>
      <c r="L4068" s="63"/>
      <c r="M4068" s="63"/>
      <c r="N4068" s="63"/>
      <c r="O4068" s="63"/>
      <c r="P4068" s="63"/>
      <c r="Q4068" s="63"/>
      <c r="R4068" s="63"/>
      <c r="S4068" s="63"/>
      <c r="T4068" s="63"/>
      <c r="U4068" s="63"/>
      <c r="V4068" s="63"/>
      <c r="W4068" s="63"/>
      <c r="X4068" s="63"/>
      <c r="Y4068" s="63"/>
      <c r="Z4068" s="62">
        <v>158</v>
      </c>
      <c r="AA4068" s="62">
        <v>746</v>
      </c>
      <c r="AB4068" s="62">
        <v>4.4400000000000004</v>
      </c>
      <c r="AC4068" s="62">
        <v>11.29</v>
      </c>
    </row>
    <row r="4069" spans="1:29" ht="30" x14ac:dyDescent="0.25">
      <c r="A4069" s="61" t="s">
        <v>450</v>
      </c>
      <c r="B4069" s="61" t="s">
        <v>451</v>
      </c>
      <c r="C4069" s="62">
        <v>2014</v>
      </c>
      <c r="D4069" s="61" t="s">
        <v>99</v>
      </c>
      <c r="E4069" s="62">
        <v>64</v>
      </c>
      <c r="F4069" s="62">
        <v>216506</v>
      </c>
      <c r="G4069" s="62">
        <v>35220</v>
      </c>
      <c r="H4069" s="62">
        <v>45.86</v>
      </c>
      <c r="I4069" s="62">
        <v>3382.91</v>
      </c>
      <c r="J4069" s="62">
        <v>201350.58</v>
      </c>
      <c r="K4069" s="62">
        <v>29463.63</v>
      </c>
      <c r="L4069" s="62">
        <v>46512</v>
      </c>
      <c r="M4069" s="62">
        <v>60.56</v>
      </c>
      <c r="N4069" s="62">
        <v>460.37</v>
      </c>
      <c r="O4069" s="62">
        <v>355310.72</v>
      </c>
      <c r="P4069" s="63"/>
      <c r="Q4069" s="63"/>
      <c r="R4069" s="63"/>
      <c r="S4069" s="63"/>
      <c r="T4069" s="63"/>
      <c r="U4069" s="63"/>
      <c r="V4069" s="63"/>
      <c r="W4069" s="63"/>
      <c r="X4069" s="63"/>
      <c r="Y4069" s="63"/>
      <c r="Z4069" s="62">
        <v>95423.12</v>
      </c>
      <c r="AA4069" s="62">
        <v>45957</v>
      </c>
      <c r="AB4069" s="62">
        <v>59.84</v>
      </c>
      <c r="AC4069" s="62">
        <v>1490.99</v>
      </c>
    </row>
    <row r="4070" spans="1:29" ht="30" x14ac:dyDescent="0.25">
      <c r="A4070" s="61" t="s">
        <v>87</v>
      </c>
      <c r="B4070" s="61" t="s">
        <v>88</v>
      </c>
      <c r="C4070" s="62">
        <v>2016</v>
      </c>
      <c r="D4070" s="61" t="s">
        <v>86</v>
      </c>
      <c r="E4070" s="62">
        <v>24</v>
      </c>
      <c r="F4070" s="62">
        <v>71357</v>
      </c>
      <c r="G4070" s="62">
        <v>17560</v>
      </c>
      <c r="H4070" s="62">
        <v>60.97</v>
      </c>
      <c r="I4070" s="62">
        <v>2973.21</v>
      </c>
      <c r="J4070" s="62">
        <v>66362.009999999995</v>
      </c>
      <c r="K4070" s="62">
        <v>7129.97</v>
      </c>
      <c r="L4070" s="62">
        <v>7905</v>
      </c>
      <c r="M4070" s="62">
        <v>27.45</v>
      </c>
      <c r="N4070" s="62">
        <v>297.08</v>
      </c>
      <c r="O4070" s="62">
        <v>85982.46</v>
      </c>
      <c r="P4070" s="63"/>
      <c r="Q4070" s="63"/>
      <c r="R4070" s="63"/>
      <c r="S4070" s="63"/>
      <c r="T4070" s="63"/>
      <c r="U4070" s="63"/>
      <c r="V4070" s="63"/>
      <c r="W4070" s="63"/>
      <c r="X4070" s="63"/>
      <c r="Y4070" s="63"/>
      <c r="Z4070" s="62">
        <v>93567</v>
      </c>
      <c r="AA4070" s="62">
        <v>13325</v>
      </c>
      <c r="AB4070" s="62">
        <v>46.27</v>
      </c>
      <c r="AC4070" s="62">
        <v>3898.63</v>
      </c>
    </row>
    <row r="4071" spans="1:29" x14ac:dyDescent="0.25">
      <c r="A4071" s="61" t="s">
        <v>84</v>
      </c>
      <c r="B4071" s="61" t="s">
        <v>85</v>
      </c>
      <c r="C4071" s="62">
        <v>2014</v>
      </c>
      <c r="D4071" s="61" t="s">
        <v>78</v>
      </c>
      <c r="E4071" s="62">
        <v>25</v>
      </c>
      <c r="F4071" s="62">
        <v>174649</v>
      </c>
      <c r="G4071" s="62">
        <v>13980</v>
      </c>
      <c r="H4071" s="62">
        <v>46.6</v>
      </c>
      <c r="I4071" s="62">
        <v>6985.96</v>
      </c>
      <c r="J4071" s="62">
        <v>162423.57</v>
      </c>
      <c r="K4071" s="62">
        <v>8817</v>
      </c>
      <c r="L4071" s="62">
        <v>6424</v>
      </c>
      <c r="M4071" s="62">
        <v>21.41</v>
      </c>
      <c r="N4071" s="63"/>
      <c r="O4071" s="63"/>
      <c r="P4071" s="63"/>
      <c r="Q4071" s="63"/>
      <c r="R4071" s="63"/>
      <c r="S4071" s="63"/>
      <c r="T4071" s="63"/>
      <c r="U4071" s="63"/>
      <c r="V4071" s="63"/>
      <c r="W4071" s="63"/>
      <c r="X4071" s="63"/>
      <c r="Y4071" s="63"/>
      <c r="Z4071" s="62">
        <v>777</v>
      </c>
      <c r="AA4071" s="62">
        <v>3937</v>
      </c>
      <c r="AB4071" s="62">
        <v>13.12</v>
      </c>
      <c r="AC4071" s="62">
        <v>31.08</v>
      </c>
    </row>
    <row r="4072" spans="1:29" ht="30" x14ac:dyDescent="0.25">
      <c r="A4072" s="61" t="s">
        <v>186</v>
      </c>
      <c r="B4072" s="61" t="s">
        <v>187</v>
      </c>
      <c r="C4072" s="62">
        <v>2013</v>
      </c>
      <c r="D4072" s="61" t="s">
        <v>94</v>
      </c>
      <c r="E4072" s="62">
        <v>6</v>
      </c>
      <c r="F4072" s="62">
        <v>1200</v>
      </c>
      <c r="G4072" s="62">
        <v>200</v>
      </c>
      <c r="H4072" s="62">
        <v>2.78</v>
      </c>
      <c r="I4072" s="62">
        <v>200</v>
      </c>
      <c r="J4072" s="62">
        <v>1116</v>
      </c>
      <c r="K4072" s="62">
        <v>186.23</v>
      </c>
      <c r="L4072" s="62">
        <v>246</v>
      </c>
      <c r="M4072" s="62">
        <v>3.42</v>
      </c>
      <c r="N4072" s="62">
        <v>31.04</v>
      </c>
      <c r="O4072" s="62">
        <v>2245.77</v>
      </c>
      <c r="P4072" s="62">
        <v>245</v>
      </c>
      <c r="Q4072" s="62">
        <v>903</v>
      </c>
      <c r="R4072" s="62">
        <v>12.54</v>
      </c>
      <c r="S4072" s="62">
        <v>40</v>
      </c>
      <c r="T4072" s="62">
        <v>3103.91</v>
      </c>
      <c r="U4072" s="63"/>
      <c r="V4072" s="63"/>
      <c r="W4072" s="63"/>
      <c r="X4072" s="63"/>
      <c r="Y4072" s="63"/>
      <c r="Z4072" s="62">
        <v>37628.11</v>
      </c>
      <c r="AA4072" s="62">
        <v>2022</v>
      </c>
      <c r="AB4072" s="62">
        <v>28.08</v>
      </c>
      <c r="AC4072" s="62">
        <v>6271.35</v>
      </c>
    </row>
    <row r="4073" spans="1:29" ht="30" x14ac:dyDescent="0.25">
      <c r="A4073" s="61" t="s">
        <v>182</v>
      </c>
      <c r="B4073" s="61" t="s">
        <v>183</v>
      </c>
      <c r="C4073" s="62">
        <v>2013</v>
      </c>
      <c r="D4073" s="61" t="s">
        <v>99</v>
      </c>
      <c r="E4073" s="62">
        <v>60</v>
      </c>
      <c r="F4073" s="62">
        <v>656860</v>
      </c>
      <c r="G4073" s="62">
        <v>77241</v>
      </c>
      <c r="H4073" s="62">
        <v>107.28</v>
      </c>
      <c r="I4073" s="62">
        <v>10947.67</v>
      </c>
      <c r="J4073" s="62">
        <v>610879.80000000005</v>
      </c>
      <c r="K4073" s="62">
        <v>0</v>
      </c>
      <c r="L4073" s="63"/>
      <c r="M4073" s="63"/>
      <c r="N4073" s="63"/>
      <c r="O4073" s="63"/>
      <c r="P4073" s="63"/>
      <c r="Q4073" s="63"/>
      <c r="R4073" s="63"/>
      <c r="S4073" s="63"/>
      <c r="T4073" s="63"/>
      <c r="U4073" s="63"/>
      <c r="V4073" s="63"/>
      <c r="W4073" s="63"/>
      <c r="X4073" s="63"/>
      <c r="Y4073" s="63"/>
      <c r="Z4073" s="62">
        <v>195506</v>
      </c>
      <c r="AA4073" s="62">
        <v>22688</v>
      </c>
      <c r="AB4073" s="62">
        <v>31.51</v>
      </c>
      <c r="AC4073" s="62">
        <v>3258.43</v>
      </c>
    </row>
    <row r="4074" spans="1:29" ht="30" x14ac:dyDescent="0.25">
      <c r="A4074" s="61" t="s">
        <v>233</v>
      </c>
      <c r="B4074" s="61" t="s">
        <v>234</v>
      </c>
      <c r="C4074" s="62">
        <v>2009</v>
      </c>
      <c r="D4074" s="61" t="s">
        <v>301</v>
      </c>
      <c r="E4074" s="62">
        <v>56</v>
      </c>
      <c r="F4074" s="62">
        <v>250400</v>
      </c>
      <c r="G4074" s="62">
        <v>36517</v>
      </c>
      <c r="H4074" s="62">
        <v>54.34</v>
      </c>
      <c r="I4074" s="62">
        <v>4471.43</v>
      </c>
      <c r="J4074" s="62">
        <v>232872</v>
      </c>
      <c r="K4074" s="62">
        <v>12914.65</v>
      </c>
      <c r="L4074" s="62">
        <v>31350</v>
      </c>
      <c r="M4074" s="62">
        <v>46.65</v>
      </c>
      <c r="N4074" s="63"/>
      <c r="O4074" s="63"/>
      <c r="P4074" s="63"/>
      <c r="Q4074" s="63"/>
      <c r="R4074" s="63"/>
      <c r="S4074" s="63"/>
      <c r="T4074" s="63"/>
      <c r="U4074" s="63"/>
      <c r="V4074" s="63"/>
      <c r="W4074" s="63"/>
      <c r="X4074" s="63"/>
      <c r="Y4074" s="63"/>
      <c r="Z4074" s="62">
        <v>1871.53</v>
      </c>
      <c r="AA4074" s="62">
        <v>28218</v>
      </c>
      <c r="AB4074" s="62">
        <v>41.99</v>
      </c>
      <c r="AC4074" s="62">
        <v>33.42</v>
      </c>
    </row>
    <row r="4075" spans="1:29" ht="30" x14ac:dyDescent="0.25">
      <c r="A4075" s="61" t="s">
        <v>173</v>
      </c>
      <c r="B4075" s="61" t="s">
        <v>174</v>
      </c>
      <c r="C4075" s="62">
        <v>2009</v>
      </c>
      <c r="D4075" s="61" t="s">
        <v>99</v>
      </c>
      <c r="E4075" s="62">
        <v>8</v>
      </c>
      <c r="F4075" s="62">
        <v>38816</v>
      </c>
      <c r="G4075" s="62">
        <v>4956</v>
      </c>
      <c r="H4075" s="62">
        <v>51.63</v>
      </c>
      <c r="I4075" s="62">
        <v>4852</v>
      </c>
      <c r="J4075" s="62">
        <v>36098.879999999997</v>
      </c>
      <c r="K4075" s="62">
        <v>2251.21</v>
      </c>
      <c r="L4075" s="62">
        <v>2935</v>
      </c>
      <c r="M4075" s="62">
        <v>30.57</v>
      </c>
      <c r="N4075" s="62">
        <v>281.39999999999998</v>
      </c>
      <c r="O4075" s="62">
        <v>27148.05</v>
      </c>
      <c r="P4075" s="63"/>
      <c r="Q4075" s="63"/>
      <c r="R4075" s="63"/>
      <c r="S4075" s="63"/>
      <c r="T4075" s="63"/>
      <c r="U4075" s="63"/>
      <c r="V4075" s="63"/>
      <c r="W4075" s="63"/>
      <c r="X4075" s="63"/>
      <c r="Y4075" s="63"/>
      <c r="Z4075" s="62">
        <v>2527.91</v>
      </c>
      <c r="AA4075" s="62">
        <v>12619</v>
      </c>
      <c r="AB4075" s="62">
        <v>131.44999999999999</v>
      </c>
      <c r="AC4075" s="62">
        <v>315.99</v>
      </c>
    </row>
    <row r="4076" spans="1:29" ht="30" x14ac:dyDescent="0.25">
      <c r="A4076" s="61" t="s">
        <v>269</v>
      </c>
      <c r="B4076" s="61" t="s">
        <v>270</v>
      </c>
      <c r="C4076" s="62">
        <v>2017</v>
      </c>
      <c r="D4076" s="61" t="s">
        <v>226</v>
      </c>
      <c r="E4076" s="62">
        <v>59</v>
      </c>
      <c r="F4076" s="62">
        <v>422500</v>
      </c>
      <c r="G4076" s="62">
        <v>93370</v>
      </c>
      <c r="H4076" s="62">
        <v>131.88</v>
      </c>
      <c r="I4076" s="62">
        <v>7161.02</v>
      </c>
      <c r="J4076" s="62">
        <v>392925</v>
      </c>
      <c r="K4076" s="62">
        <v>15790.49</v>
      </c>
      <c r="L4076" s="62">
        <v>13064</v>
      </c>
      <c r="M4076" s="62">
        <v>18.45</v>
      </c>
      <c r="N4076" s="62">
        <v>267.64</v>
      </c>
      <c r="O4076" s="62">
        <v>190422.31</v>
      </c>
      <c r="P4076" s="63"/>
      <c r="Q4076" s="63"/>
      <c r="R4076" s="63"/>
      <c r="S4076" s="63"/>
      <c r="T4076" s="63"/>
      <c r="U4076" s="63"/>
      <c r="V4076" s="63"/>
      <c r="W4076" s="63"/>
      <c r="X4076" s="63"/>
      <c r="Y4076" s="63"/>
      <c r="Z4076" s="62">
        <v>179900</v>
      </c>
      <c r="AA4076" s="62">
        <v>8366</v>
      </c>
      <c r="AB4076" s="62">
        <v>11.82</v>
      </c>
      <c r="AC4076" s="62">
        <v>3049.15</v>
      </c>
    </row>
    <row r="4077" spans="1:29" x14ac:dyDescent="0.25">
      <c r="A4077" s="61" t="s">
        <v>281</v>
      </c>
      <c r="B4077" s="61" t="s">
        <v>282</v>
      </c>
      <c r="C4077" s="62">
        <v>2007</v>
      </c>
      <c r="D4077" s="61" t="s">
        <v>78</v>
      </c>
      <c r="E4077" s="62">
        <v>40</v>
      </c>
      <c r="F4077" s="62">
        <v>406770</v>
      </c>
      <c r="G4077" s="62">
        <v>63896</v>
      </c>
      <c r="H4077" s="62">
        <v>133.12</v>
      </c>
      <c r="I4077" s="62">
        <v>10169.25</v>
      </c>
      <c r="J4077" s="62">
        <v>378296.1</v>
      </c>
      <c r="K4077" s="62">
        <v>0</v>
      </c>
      <c r="L4077" s="63"/>
      <c r="M4077" s="63"/>
      <c r="N4077" s="63"/>
      <c r="O4077" s="63"/>
      <c r="P4077" s="63"/>
      <c r="Q4077" s="63"/>
      <c r="R4077" s="63"/>
      <c r="S4077" s="63"/>
      <c r="T4077" s="63"/>
      <c r="U4077" s="63"/>
      <c r="V4077" s="63"/>
      <c r="W4077" s="63"/>
      <c r="X4077" s="63"/>
      <c r="Y4077" s="63"/>
      <c r="Z4077" s="62">
        <v>289000</v>
      </c>
      <c r="AA4077" s="62">
        <v>32762</v>
      </c>
      <c r="AB4077" s="62">
        <v>68.25</v>
      </c>
      <c r="AC4077" s="62">
        <v>7225</v>
      </c>
    </row>
    <row r="4078" spans="1:29" x14ac:dyDescent="0.25">
      <c r="A4078" s="61" t="s">
        <v>190</v>
      </c>
      <c r="B4078" s="61" t="s">
        <v>191</v>
      </c>
      <c r="C4078" s="62">
        <v>2004</v>
      </c>
      <c r="D4078" s="61" t="s">
        <v>75</v>
      </c>
      <c r="E4078" s="62">
        <v>12</v>
      </c>
      <c r="F4078" s="63"/>
      <c r="G4078" s="63"/>
      <c r="H4078" s="63"/>
      <c r="I4078" s="63"/>
      <c r="J4078" s="63"/>
      <c r="K4078" s="62">
        <v>0</v>
      </c>
      <c r="L4078" s="63"/>
      <c r="M4078" s="63"/>
      <c r="N4078" s="63"/>
      <c r="O4078" s="63"/>
      <c r="P4078" s="63"/>
      <c r="Q4078" s="63"/>
      <c r="R4078" s="63"/>
      <c r="S4078" s="63"/>
      <c r="T4078" s="63"/>
      <c r="U4078" s="63"/>
      <c r="V4078" s="63"/>
      <c r="W4078" s="63"/>
      <c r="X4078" s="63"/>
      <c r="Y4078" s="63"/>
      <c r="Z4078" s="62">
        <v>894</v>
      </c>
      <c r="AA4078" s="62">
        <v>9222</v>
      </c>
      <c r="AB4078" s="62">
        <v>64.040000000000006</v>
      </c>
      <c r="AC4078" s="62">
        <v>74.5</v>
      </c>
    </row>
    <row r="4079" spans="1:29" ht="30" x14ac:dyDescent="0.25">
      <c r="A4079" s="61" t="s">
        <v>194</v>
      </c>
      <c r="B4079" s="61" t="s">
        <v>195</v>
      </c>
      <c r="C4079" s="62">
        <v>2005</v>
      </c>
      <c r="D4079" s="61" t="s">
        <v>86</v>
      </c>
      <c r="E4079" s="62">
        <v>189</v>
      </c>
      <c r="F4079" s="62">
        <v>94439</v>
      </c>
      <c r="G4079" s="62">
        <v>23975</v>
      </c>
      <c r="H4079" s="62">
        <v>10.57</v>
      </c>
      <c r="I4079" s="62">
        <v>499.68</v>
      </c>
      <c r="J4079" s="62">
        <v>87828.27</v>
      </c>
      <c r="K4079" s="62">
        <v>80099.899999999994</v>
      </c>
      <c r="L4079" s="62">
        <v>205163</v>
      </c>
      <c r="M4079" s="62">
        <v>90.46</v>
      </c>
      <c r="N4079" s="62">
        <v>423.81</v>
      </c>
      <c r="O4079" s="62">
        <v>965948.76</v>
      </c>
      <c r="P4079" s="63"/>
      <c r="Q4079" s="63"/>
      <c r="R4079" s="63"/>
      <c r="S4079" s="63"/>
      <c r="T4079" s="63"/>
      <c r="U4079" s="63"/>
      <c r="V4079" s="63"/>
      <c r="W4079" s="63"/>
      <c r="X4079" s="63"/>
      <c r="Y4079" s="63"/>
      <c r="Z4079" s="62">
        <v>324.06</v>
      </c>
      <c r="AA4079" s="62">
        <v>2924880</v>
      </c>
      <c r="AB4079" s="62">
        <v>1289.6300000000001</v>
      </c>
      <c r="AC4079" s="62">
        <v>1.71</v>
      </c>
    </row>
    <row r="4080" spans="1:29" ht="30" x14ac:dyDescent="0.25">
      <c r="A4080" s="61" t="s">
        <v>269</v>
      </c>
      <c r="B4080" s="61" t="s">
        <v>270</v>
      </c>
      <c r="C4080" s="62">
        <v>2016</v>
      </c>
      <c r="D4080" s="61" t="s">
        <v>75</v>
      </c>
      <c r="E4080" s="62">
        <v>15</v>
      </c>
      <c r="F4080" s="62">
        <v>199120</v>
      </c>
      <c r="G4080" s="62">
        <v>35139</v>
      </c>
      <c r="H4080" s="62">
        <v>195.22</v>
      </c>
      <c r="I4080" s="62">
        <v>13274.67</v>
      </c>
      <c r="J4080" s="62">
        <v>185181.6</v>
      </c>
      <c r="K4080" s="62">
        <v>0</v>
      </c>
      <c r="L4080" s="63"/>
      <c r="M4080" s="63"/>
      <c r="N4080" s="63"/>
      <c r="O4080" s="63"/>
      <c r="P4080" s="63"/>
      <c r="Q4080" s="63"/>
      <c r="R4080" s="63"/>
      <c r="S4080" s="63"/>
      <c r="T4080" s="63"/>
      <c r="U4080" s="63"/>
      <c r="V4080" s="63"/>
      <c r="W4080" s="63"/>
      <c r="X4080" s="63"/>
      <c r="Y4080" s="63"/>
      <c r="Z4080" s="62">
        <v>114000</v>
      </c>
      <c r="AA4080" s="62">
        <v>5196</v>
      </c>
      <c r="AB4080" s="62">
        <v>28.87</v>
      </c>
      <c r="AC4080" s="62">
        <v>7600</v>
      </c>
    </row>
    <row r="4081" spans="1:29" ht="30" x14ac:dyDescent="0.25">
      <c r="A4081" s="61" t="s">
        <v>92</v>
      </c>
      <c r="B4081" s="61" t="s">
        <v>93</v>
      </c>
      <c r="C4081" s="62">
        <v>2003</v>
      </c>
      <c r="D4081" s="61" t="s">
        <v>75</v>
      </c>
      <c r="E4081" s="62">
        <v>8</v>
      </c>
      <c r="F4081" s="62">
        <v>0</v>
      </c>
      <c r="G4081" s="62">
        <v>0</v>
      </c>
      <c r="H4081" s="62">
        <v>0</v>
      </c>
      <c r="I4081" s="62">
        <v>0</v>
      </c>
      <c r="J4081" s="62">
        <v>0</v>
      </c>
      <c r="K4081" s="62">
        <v>0</v>
      </c>
      <c r="L4081" s="62">
        <v>0</v>
      </c>
      <c r="M4081" s="62">
        <v>0</v>
      </c>
      <c r="N4081" s="63"/>
      <c r="O4081" s="63"/>
      <c r="P4081" s="63"/>
      <c r="Q4081" s="63"/>
      <c r="R4081" s="63"/>
      <c r="S4081" s="63"/>
      <c r="T4081" s="63"/>
      <c r="U4081" s="63"/>
      <c r="V4081" s="63"/>
      <c r="W4081" s="63"/>
      <c r="X4081" s="63"/>
      <c r="Y4081" s="63"/>
      <c r="Z4081" s="62">
        <v>271.37</v>
      </c>
      <c r="AA4081" s="62">
        <v>1361</v>
      </c>
      <c r="AB4081" s="62">
        <v>14.18</v>
      </c>
      <c r="AC4081" s="62">
        <v>33.92</v>
      </c>
    </row>
    <row r="4082" spans="1:29" ht="30" x14ac:dyDescent="0.25">
      <c r="A4082" s="61" t="s">
        <v>182</v>
      </c>
      <c r="B4082" s="61" t="s">
        <v>183</v>
      </c>
      <c r="C4082" s="62">
        <v>2014</v>
      </c>
      <c r="D4082" s="61" t="s">
        <v>86</v>
      </c>
      <c r="E4082" s="62">
        <v>10</v>
      </c>
      <c r="F4082" s="62">
        <v>163</v>
      </c>
      <c r="G4082" s="62">
        <v>38</v>
      </c>
      <c r="H4082" s="62">
        <v>0.32</v>
      </c>
      <c r="I4082" s="62">
        <v>16.3</v>
      </c>
      <c r="J4082" s="62">
        <v>151.59</v>
      </c>
      <c r="K4082" s="62">
        <v>105.72</v>
      </c>
      <c r="L4082" s="62">
        <v>158</v>
      </c>
      <c r="M4082" s="62">
        <v>1.32</v>
      </c>
      <c r="N4082" s="63"/>
      <c r="O4082" s="63"/>
      <c r="P4082" s="63"/>
      <c r="Q4082" s="63"/>
      <c r="R4082" s="63"/>
      <c r="S4082" s="63"/>
      <c r="T4082" s="63"/>
      <c r="U4082" s="63"/>
      <c r="V4082" s="63"/>
      <c r="W4082" s="63"/>
      <c r="X4082" s="63"/>
      <c r="Y4082" s="63"/>
      <c r="Z4082" s="62">
        <v>71663</v>
      </c>
      <c r="AA4082" s="62">
        <v>9033</v>
      </c>
      <c r="AB4082" s="62">
        <v>75.28</v>
      </c>
      <c r="AC4082" s="62">
        <v>7166.3</v>
      </c>
    </row>
    <row r="4083" spans="1:29" ht="30" x14ac:dyDescent="0.25">
      <c r="A4083" s="61" t="s">
        <v>311</v>
      </c>
      <c r="B4083" s="61" t="s">
        <v>312</v>
      </c>
      <c r="C4083" s="62">
        <v>2017</v>
      </c>
      <c r="D4083" s="61" t="s">
        <v>89</v>
      </c>
      <c r="E4083" s="62">
        <v>124</v>
      </c>
      <c r="F4083" s="62">
        <v>1159680</v>
      </c>
      <c r="G4083" s="62">
        <v>181881</v>
      </c>
      <c r="H4083" s="62">
        <v>122.23</v>
      </c>
      <c r="I4083" s="62">
        <v>9352.26</v>
      </c>
      <c r="J4083" s="62">
        <v>1078502.3999999999</v>
      </c>
      <c r="K4083" s="62">
        <v>0</v>
      </c>
      <c r="L4083" s="63"/>
      <c r="M4083" s="63"/>
      <c r="N4083" s="63"/>
      <c r="O4083" s="63"/>
      <c r="P4083" s="63"/>
      <c r="Q4083" s="63"/>
      <c r="R4083" s="63"/>
      <c r="S4083" s="63"/>
      <c r="T4083" s="63"/>
      <c r="U4083" s="63"/>
      <c r="V4083" s="63"/>
      <c r="W4083" s="63"/>
      <c r="X4083" s="63"/>
      <c r="Y4083" s="63"/>
      <c r="Z4083" s="62">
        <v>304.61</v>
      </c>
      <c r="AA4083" s="62">
        <v>64789</v>
      </c>
      <c r="AB4083" s="62">
        <v>43.54</v>
      </c>
      <c r="AC4083" s="62">
        <v>2.46</v>
      </c>
    </row>
    <row r="4084" spans="1:29" x14ac:dyDescent="0.25">
      <c r="A4084" s="61" t="s">
        <v>79</v>
      </c>
      <c r="B4084" s="61" t="s">
        <v>80</v>
      </c>
      <c r="C4084" s="62">
        <v>2016</v>
      </c>
      <c r="D4084" s="61" t="s">
        <v>373</v>
      </c>
      <c r="E4084" s="62">
        <v>8</v>
      </c>
      <c r="F4084" s="63"/>
      <c r="G4084" s="63"/>
      <c r="H4084" s="63"/>
      <c r="I4084" s="63"/>
      <c r="J4084" s="63"/>
      <c r="K4084" s="62">
        <v>0</v>
      </c>
      <c r="L4084" s="63"/>
      <c r="M4084" s="63"/>
      <c r="N4084" s="63"/>
      <c r="O4084" s="63"/>
      <c r="P4084" s="63"/>
      <c r="Q4084" s="63"/>
      <c r="R4084" s="63"/>
      <c r="S4084" s="63"/>
      <c r="T4084" s="63"/>
      <c r="U4084" s="63"/>
      <c r="V4084" s="63"/>
      <c r="W4084" s="63"/>
      <c r="X4084" s="63"/>
      <c r="Y4084" s="63"/>
      <c r="Z4084" s="62">
        <v>0</v>
      </c>
      <c r="AA4084" s="63"/>
      <c r="AB4084" s="63"/>
      <c r="AC4084" s="62">
        <v>0</v>
      </c>
    </row>
    <row r="4085" spans="1:29" ht="30" x14ac:dyDescent="0.25">
      <c r="A4085" s="61" t="s">
        <v>358</v>
      </c>
      <c r="B4085" s="61" t="s">
        <v>359</v>
      </c>
      <c r="C4085" s="62">
        <v>2017</v>
      </c>
      <c r="D4085" s="61" t="s">
        <v>78</v>
      </c>
      <c r="E4085" s="62">
        <v>54</v>
      </c>
      <c r="F4085" s="62">
        <v>588858</v>
      </c>
      <c r="G4085" s="62">
        <v>82394</v>
      </c>
      <c r="H4085" s="62">
        <v>127.15</v>
      </c>
      <c r="I4085" s="62">
        <v>10904.78</v>
      </c>
      <c r="J4085" s="62">
        <v>547637.93999999994</v>
      </c>
      <c r="K4085" s="62">
        <v>0</v>
      </c>
      <c r="L4085" s="63"/>
      <c r="M4085" s="63"/>
      <c r="N4085" s="63"/>
      <c r="O4085" s="63"/>
      <c r="P4085" s="63"/>
      <c r="Q4085" s="63"/>
      <c r="R4085" s="63"/>
      <c r="S4085" s="63"/>
      <c r="T4085" s="63"/>
      <c r="U4085" s="63"/>
      <c r="V4085" s="63"/>
      <c r="W4085" s="63"/>
      <c r="X4085" s="63"/>
      <c r="Y4085" s="63"/>
      <c r="Z4085" s="62">
        <v>1097.46</v>
      </c>
      <c r="AA4085" s="62">
        <v>96451</v>
      </c>
      <c r="AB4085" s="62">
        <v>148.84</v>
      </c>
      <c r="AC4085" s="62">
        <v>20.32</v>
      </c>
    </row>
    <row r="4086" spans="1:29" x14ac:dyDescent="0.25">
      <c r="A4086" s="61" t="s">
        <v>140</v>
      </c>
      <c r="B4086" s="61" t="s">
        <v>141</v>
      </c>
      <c r="C4086" s="62">
        <v>2006</v>
      </c>
      <c r="D4086" s="61" t="s">
        <v>99</v>
      </c>
      <c r="E4086" s="62">
        <v>70</v>
      </c>
      <c r="F4086" s="62">
        <v>261576</v>
      </c>
      <c r="G4086" s="62">
        <v>39900</v>
      </c>
      <c r="H4086" s="62">
        <v>47.5</v>
      </c>
      <c r="I4086" s="62">
        <v>3736.8</v>
      </c>
      <c r="J4086" s="62">
        <v>243265.68</v>
      </c>
      <c r="K4086" s="62">
        <v>23129</v>
      </c>
      <c r="L4086" s="62">
        <v>33820</v>
      </c>
      <c r="M4086" s="62">
        <v>40.26</v>
      </c>
      <c r="N4086" s="62">
        <v>330.41</v>
      </c>
      <c r="O4086" s="62">
        <v>278919.56</v>
      </c>
      <c r="P4086" s="63"/>
      <c r="Q4086" s="63"/>
      <c r="R4086" s="63"/>
      <c r="S4086" s="63"/>
      <c r="T4086" s="63"/>
      <c r="U4086" s="63"/>
      <c r="V4086" s="63"/>
      <c r="W4086" s="63"/>
      <c r="X4086" s="63"/>
      <c r="Y4086" s="63"/>
      <c r="Z4086" s="62">
        <v>2290.31</v>
      </c>
      <c r="AA4086" s="62">
        <v>11964</v>
      </c>
      <c r="AB4086" s="62">
        <v>14.24</v>
      </c>
      <c r="AC4086" s="62">
        <v>32.72</v>
      </c>
    </row>
    <row r="4087" spans="1:29" ht="30" x14ac:dyDescent="0.25">
      <c r="A4087" s="61" t="s">
        <v>218</v>
      </c>
      <c r="B4087" s="61" t="s">
        <v>219</v>
      </c>
      <c r="C4087" s="62">
        <v>2005</v>
      </c>
      <c r="D4087" s="61" t="s">
        <v>89</v>
      </c>
      <c r="E4087" s="62">
        <v>100</v>
      </c>
      <c r="F4087" s="62">
        <v>1204480</v>
      </c>
      <c r="G4087" s="62">
        <v>137056</v>
      </c>
      <c r="H4087" s="62">
        <v>114.21</v>
      </c>
      <c r="I4087" s="62">
        <v>12044.8</v>
      </c>
      <c r="J4087" s="62">
        <v>1120166.3999999999</v>
      </c>
      <c r="K4087" s="62">
        <v>0</v>
      </c>
      <c r="L4087" s="63"/>
      <c r="M4087" s="63"/>
      <c r="N4087" s="63"/>
      <c r="O4087" s="63"/>
      <c r="P4087" s="63"/>
      <c r="Q4087" s="63"/>
      <c r="R4087" s="63"/>
      <c r="S4087" s="63"/>
      <c r="T4087" s="63"/>
      <c r="U4087" s="63"/>
      <c r="V4087" s="63"/>
      <c r="W4087" s="63"/>
      <c r="X4087" s="63"/>
      <c r="Y4087" s="63"/>
      <c r="Z4087" s="62">
        <v>340300</v>
      </c>
      <c r="AA4087" s="62">
        <v>28054</v>
      </c>
      <c r="AB4087" s="62">
        <v>23.38</v>
      </c>
      <c r="AC4087" s="62">
        <v>3403</v>
      </c>
    </row>
    <row r="4088" spans="1:29" x14ac:dyDescent="0.25">
      <c r="A4088" s="61" t="s">
        <v>198</v>
      </c>
      <c r="B4088" s="61" t="s">
        <v>199</v>
      </c>
      <c r="C4088" s="62">
        <v>2007</v>
      </c>
      <c r="D4088" s="61" t="s">
        <v>99</v>
      </c>
      <c r="E4088" s="62">
        <v>40</v>
      </c>
      <c r="F4088" s="62">
        <v>362820</v>
      </c>
      <c r="G4088" s="62">
        <v>32249</v>
      </c>
      <c r="H4088" s="62">
        <v>67.19</v>
      </c>
      <c r="I4088" s="62">
        <v>9070.5</v>
      </c>
      <c r="J4088" s="62">
        <v>337422.6</v>
      </c>
      <c r="K4088" s="62">
        <v>0</v>
      </c>
      <c r="L4088" s="63"/>
      <c r="M4088" s="63"/>
      <c r="N4088" s="63"/>
      <c r="O4088" s="63"/>
      <c r="P4088" s="63"/>
      <c r="Q4088" s="63"/>
      <c r="R4088" s="63"/>
      <c r="S4088" s="63"/>
      <c r="T4088" s="63"/>
      <c r="U4088" s="63"/>
      <c r="V4088" s="63"/>
      <c r="W4088" s="63"/>
      <c r="X4088" s="63"/>
      <c r="Y4088" s="63"/>
      <c r="Z4088" s="62">
        <v>75870</v>
      </c>
      <c r="AA4088" s="62">
        <v>8319</v>
      </c>
      <c r="AB4088" s="62">
        <v>17.329999999999998</v>
      </c>
      <c r="AC4088" s="62">
        <v>1896.75</v>
      </c>
    </row>
    <row r="4089" spans="1:29" ht="45" x14ac:dyDescent="0.25">
      <c r="A4089" s="61" t="s">
        <v>326</v>
      </c>
      <c r="B4089" s="61" t="s">
        <v>327</v>
      </c>
      <c r="C4089" s="62">
        <v>2009</v>
      </c>
      <c r="D4089" s="61" t="s">
        <v>150</v>
      </c>
      <c r="E4089" s="62">
        <v>12</v>
      </c>
      <c r="F4089" s="62">
        <v>258540</v>
      </c>
      <c r="G4089" s="62">
        <v>33779</v>
      </c>
      <c r="H4089" s="62">
        <v>234.58</v>
      </c>
      <c r="I4089" s="62">
        <v>21545</v>
      </c>
      <c r="J4089" s="62">
        <v>240442.2</v>
      </c>
      <c r="K4089" s="62">
        <v>0</v>
      </c>
      <c r="L4089" s="63"/>
      <c r="M4089" s="63"/>
      <c r="N4089" s="63"/>
      <c r="O4089" s="63"/>
      <c r="P4089" s="63"/>
      <c r="Q4089" s="63"/>
      <c r="R4089" s="63"/>
      <c r="S4089" s="63"/>
      <c r="T4089" s="63"/>
      <c r="U4089" s="63"/>
      <c r="V4089" s="63"/>
      <c r="W4089" s="63"/>
      <c r="X4089" s="63"/>
      <c r="Y4089" s="63"/>
      <c r="Z4089" s="62">
        <v>60041.440000000002</v>
      </c>
      <c r="AA4089" s="62">
        <v>6862</v>
      </c>
      <c r="AB4089" s="62">
        <v>47.65</v>
      </c>
      <c r="AC4089" s="62">
        <v>5003.45</v>
      </c>
    </row>
    <row r="4090" spans="1:29" x14ac:dyDescent="0.25">
      <c r="A4090" s="61" t="s">
        <v>196</v>
      </c>
      <c r="B4090" s="61" t="s">
        <v>197</v>
      </c>
      <c r="C4090" s="62">
        <v>2012</v>
      </c>
      <c r="D4090" s="61" t="s">
        <v>72</v>
      </c>
      <c r="E4090" s="62">
        <v>32</v>
      </c>
      <c r="F4090" s="62">
        <v>236000</v>
      </c>
      <c r="G4090" s="62">
        <v>38400</v>
      </c>
      <c r="H4090" s="62">
        <v>100</v>
      </c>
      <c r="I4090" s="62">
        <v>7375</v>
      </c>
      <c r="J4090" s="62">
        <v>219480</v>
      </c>
      <c r="K4090" s="62">
        <v>0</v>
      </c>
      <c r="L4090" s="63"/>
      <c r="M4090" s="63"/>
      <c r="N4090" s="63"/>
      <c r="O4090" s="63"/>
      <c r="P4090" s="63"/>
      <c r="Q4090" s="63"/>
      <c r="R4090" s="63"/>
      <c r="S4090" s="63"/>
      <c r="T4090" s="63"/>
      <c r="U4090" s="63"/>
      <c r="V4090" s="63"/>
      <c r="W4090" s="63"/>
      <c r="X4090" s="63"/>
      <c r="Y4090" s="63"/>
      <c r="Z4090" s="62">
        <v>23087</v>
      </c>
      <c r="AA4090" s="62">
        <v>14498</v>
      </c>
      <c r="AB4090" s="62">
        <v>37.76</v>
      </c>
      <c r="AC4090" s="62">
        <v>721.47</v>
      </c>
    </row>
    <row r="4091" spans="1:29" ht="30" x14ac:dyDescent="0.25">
      <c r="A4091" s="61" t="s">
        <v>464</v>
      </c>
      <c r="B4091" s="61" t="s">
        <v>465</v>
      </c>
      <c r="C4091" s="62">
        <v>2012</v>
      </c>
      <c r="D4091" s="61" t="s">
        <v>99</v>
      </c>
      <c r="E4091" s="62">
        <v>31</v>
      </c>
      <c r="F4091" s="62">
        <v>145520</v>
      </c>
      <c r="G4091" s="62">
        <v>20185</v>
      </c>
      <c r="H4091" s="62">
        <v>54.26</v>
      </c>
      <c r="I4091" s="62">
        <v>4694.1899999999996</v>
      </c>
      <c r="J4091" s="62">
        <v>135333.6</v>
      </c>
      <c r="K4091" s="62">
        <v>0</v>
      </c>
      <c r="L4091" s="63"/>
      <c r="M4091" s="63"/>
      <c r="N4091" s="63"/>
      <c r="O4091" s="63"/>
      <c r="P4091" s="63"/>
      <c r="Q4091" s="63"/>
      <c r="R4091" s="63"/>
      <c r="S4091" s="63"/>
      <c r="T4091" s="63"/>
      <c r="U4091" s="62">
        <v>8800</v>
      </c>
      <c r="V4091" s="62">
        <v>30196</v>
      </c>
      <c r="W4091" s="62">
        <v>81.17</v>
      </c>
      <c r="X4091" s="62">
        <v>283</v>
      </c>
      <c r="Y4091" s="62">
        <v>196979.20000000001</v>
      </c>
      <c r="Z4091" s="62">
        <v>909.03</v>
      </c>
      <c r="AA4091" s="62">
        <v>1561</v>
      </c>
      <c r="AB4091" s="62">
        <v>4.2</v>
      </c>
      <c r="AC4091" s="62">
        <v>29.32</v>
      </c>
    </row>
    <row r="4092" spans="1:29" ht="30" x14ac:dyDescent="0.25">
      <c r="A4092" s="61" t="s">
        <v>452</v>
      </c>
      <c r="B4092" s="61" t="s">
        <v>453</v>
      </c>
      <c r="C4092" s="62">
        <v>2007</v>
      </c>
      <c r="D4092" s="61" t="s">
        <v>78</v>
      </c>
      <c r="E4092" s="62">
        <v>40</v>
      </c>
      <c r="F4092" s="62">
        <v>386854</v>
      </c>
      <c r="G4092" s="62">
        <v>54946</v>
      </c>
      <c r="H4092" s="62">
        <v>114.47</v>
      </c>
      <c r="I4092" s="62">
        <v>9671.35</v>
      </c>
      <c r="J4092" s="62">
        <v>359774.22</v>
      </c>
      <c r="K4092" s="62">
        <v>0</v>
      </c>
      <c r="L4092" s="63"/>
      <c r="M4092" s="63"/>
      <c r="N4092" s="63"/>
      <c r="O4092" s="63"/>
      <c r="P4092" s="63"/>
      <c r="Q4092" s="63"/>
      <c r="R4092" s="63"/>
      <c r="S4092" s="63"/>
      <c r="T4092" s="63"/>
      <c r="U4092" s="63"/>
      <c r="V4092" s="63"/>
      <c r="W4092" s="63"/>
      <c r="X4092" s="63"/>
      <c r="Y4092" s="63"/>
      <c r="Z4092" s="62">
        <v>400.13</v>
      </c>
      <c r="AA4092" s="62">
        <v>15898</v>
      </c>
      <c r="AB4092" s="62">
        <v>33.119999999999997</v>
      </c>
      <c r="AC4092" s="62">
        <v>10</v>
      </c>
    </row>
    <row r="4093" spans="1:29" ht="30" x14ac:dyDescent="0.25">
      <c r="A4093" s="61" t="s">
        <v>138</v>
      </c>
      <c r="B4093" s="61" t="s">
        <v>139</v>
      </c>
      <c r="C4093" s="62">
        <v>2015</v>
      </c>
      <c r="D4093" s="61" t="s">
        <v>75</v>
      </c>
      <c r="E4093" s="62">
        <v>6</v>
      </c>
      <c r="F4093" s="63"/>
      <c r="G4093" s="63"/>
      <c r="H4093" s="63"/>
      <c r="I4093" s="63"/>
      <c r="J4093" s="63"/>
      <c r="K4093" s="62">
        <v>0</v>
      </c>
      <c r="L4093" s="63"/>
      <c r="M4093" s="63"/>
      <c r="N4093" s="63"/>
      <c r="O4093" s="63"/>
      <c r="P4093" s="63"/>
      <c r="Q4093" s="63"/>
      <c r="R4093" s="63"/>
      <c r="S4093" s="63"/>
      <c r="T4093" s="63"/>
      <c r="U4093" s="63"/>
      <c r="V4093" s="63"/>
      <c r="W4093" s="63"/>
      <c r="X4093" s="63"/>
      <c r="Y4093" s="63"/>
      <c r="Z4093" s="62">
        <v>43500</v>
      </c>
      <c r="AA4093" s="62">
        <v>4835</v>
      </c>
      <c r="AB4093" s="62">
        <v>67.150000000000006</v>
      </c>
      <c r="AC4093" s="62">
        <v>7250</v>
      </c>
    </row>
    <row r="4094" spans="1:29" x14ac:dyDescent="0.25">
      <c r="A4094" s="61" t="s">
        <v>102</v>
      </c>
      <c r="B4094" s="61" t="s">
        <v>103</v>
      </c>
      <c r="C4094" s="62">
        <v>2012</v>
      </c>
      <c r="D4094" s="61" t="s">
        <v>75</v>
      </c>
      <c r="E4094" s="62">
        <v>20</v>
      </c>
      <c r="F4094" s="62">
        <v>14446</v>
      </c>
      <c r="G4094" s="62">
        <v>2237</v>
      </c>
      <c r="H4094" s="62">
        <v>9.32</v>
      </c>
      <c r="I4094" s="62">
        <v>722.3</v>
      </c>
      <c r="J4094" s="62">
        <v>13434.78</v>
      </c>
      <c r="K4094" s="62">
        <v>0</v>
      </c>
      <c r="L4094" s="63"/>
      <c r="M4094" s="63"/>
      <c r="N4094" s="63"/>
      <c r="O4094" s="63"/>
      <c r="P4094" s="63"/>
      <c r="Q4094" s="63"/>
      <c r="R4094" s="63"/>
      <c r="S4094" s="63"/>
      <c r="T4094" s="63"/>
      <c r="U4094" s="63"/>
      <c r="V4094" s="63"/>
      <c r="W4094" s="63"/>
      <c r="X4094" s="63"/>
      <c r="Y4094" s="63"/>
      <c r="Z4094" s="62">
        <v>3396</v>
      </c>
      <c r="AA4094" s="62">
        <v>50373</v>
      </c>
      <c r="AB4094" s="62">
        <v>209.89</v>
      </c>
      <c r="AC4094" s="62">
        <v>169.8</v>
      </c>
    </row>
    <row r="4095" spans="1:29" ht="30" x14ac:dyDescent="0.25">
      <c r="A4095" s="61" t="s">
        <v>218</v>
      </c>
      <c r="B4095" s="61" t="s">
        <v>219</v>
      </c>
      <c r="C4095" s="62">
        <v>2013</v>
      </c>
      <c r="D4095" s="61" t="s">
        <v>99</v>
      </c>
      <c r="E4095" s="62">
        <v>176</v>
      </c>
      <c r="F4095" s="62">
        <v>1995190</v>
      </c>
      <c r="G4095" s="62">
        <v>256038</v>
      </c>
      <c r="H4095" s="62">
        <v>121.23</v>
      </c>
      <c r="I4095" s="62">
        <v>11336.31</v>
      </c>
      <c r="J4095" s="62">
        <v>1855526.7</v>
      </c>
      <c r="K4095" s="62">
        <v>0</v>
      </c>
      <c r="L4095" s="63"/>
      <c r="M4095" s="63"/>
      <c r="N4095" s="63"/>
      <c r="O4095" s="63"/>
      <c r="P4095" s="63"/>
      <c r="Q4095" s="63"/>
      <c r="R4095" s="63"/>
      <c r="S4095" s="63"/>
      <c r="T4095" s="63"/>
      <c r="U4095" s="63"/>
      <c r="V4095" s="63"/>
      <c r="W4095" s="63"/>
      <c r="X4095" s="63"/>
      <c r="Y4095" s="63"/>
      <c r="Z4095" s="62">
        <v>365806</v>
      </c>
      <c r="AA4095" s="62">
        <v>84980</v>
      </c>
      <c r="AB4095" s="62">
        <v>40.24</v>
      </c>
      <c r="AC4095" s="62">
        <v>2078.44</v>
      </c>
    </row>
    <row r="4096" spans="1:29" ht="30" x14ac:dyDescent="0.25">
      <c r="A4096" s="61" t="s">
        <v>446</v>
      </c>
      <c r="B4096" s="61" t="s">
        <v>447</v>
      </c>
      <c r="C4096" s="62">
        <v>2015</v>
      </c>
      <c r="D4096" s="61" t="s">
        <v>75</v>
      </c>
      <c r="E4096" s="62">
        <v>14</v>
      </c>
      <c r="F4096" s="62">
        <v>553</v>
      </c>
      <c r="G4096" s="62">
        <v>283</v>
      </c>
      <c r="H4096" s="62">
        <v>1.68</v>
      </c>
      <c r="I4096" s="62">
        <v>39.5</v>
      </c>
      <c r="J4096" s="62">
        <v>514.29</v>
      </c>
      <c r="K4096" s="62">
        <v>0</v>
      </c>
      <c r="L4096" s="63"/>
      <c r="M4096" s="63"/>
      <c r="N4096" s="63"/>
      <c r="O4096" s="63"/>
      <c r="P4096" s="63"/>
      <c r="Q4096" s="63"/>
      <c r="R4096" s="63"/>
      <c r="S4096" s="63"/>
      <c r="T4096" s="63"/>
      <c r="U4096" s="63"/>
      <c r="V4096" s="63"/>
      <c r="W4096" s="63"/>
      <c r="X4096" s="63"/>
      <c r="Y4096" s="63"/>
      <c r="Z4096" s="62">
        <v>94227</v>
      </c>
      <c r="AA4096" s="62">
        <v>7180</v>
      </c>
      <c r="AB4096" s="62">
        <v>42.74</v>
      </c>
      <c r="AC4096" s="62">
        <v>6730.5</v>
      </c>
    </row>
    <row r="4097" spans="1:29" ht="30" x14ac:dyDescent="0.25">
      <c r="A4097" s="61" t="s">
        <v>206</v>
      </c>
      <c r="B4097" s="61" t="s">
        <v>207</v>
      </c>
      <c r="C4097" s="62">
        <v>2010</v>
      </c>
      <c r="D4097" s="61" t="s">
        <v>99</v>
      </c>
      <c r="E4097" s="62">
        <v>60</v>
      </c>
      <c r="F4097" s="62">
        <v>52620</v>
      </c>
      <c r="G4097" s="62">
        <v>3879</v>
      </c>
      <c r="H4097" s="62">
        <v>5.39</v>
      </c>
      <c r="I4097" s="62">
        <v>877</v>
      </c>
      <c r="J4097" s="62">
        <v>48936.6</v>
      </c>
      <c r="K4097" s="62">
        <v>0</v>
      </c>
      <c r="L4097" s="62">
        <v>20626</v>
      </c>
      <c r="M4097" s="62">
        <v>28.65</v>
      </c>
      <c r="N4097" s="63"/>
      <c r="O4097" s="63"/>
      <c r="P4097" s="63"/>
      <c r="Q4097" s="63"/>
      <c r="R4097" s="63"/>
      <c r="S4097" s="63"/>
      <c r="T4097" s="63"/>
      <c r="U4097" s="63"/>
      <c r="V4097" s="63"/>
      <c r="W4097" s="63"/>
      <c r="X4097" s="63"/>
      <c r="Y4097" s="63"/>
      <c r="Z4097" s="62">
        <v>0</v>
      </c>
      <c r="AA4097" s="63"/>
      <c r="AB4097" s="63"/>
      <c r="AC4097" s="62">
        <v>0</v>
      </c>
    </row>
    <row r="4098" spans="1:29" ht="30" x14ac:dyDescent="0.25">
      <c r="A4098" s="61" t="s">
        <v>216</v>
      </c>
      <c r="B4098" s="61" t="s">
        <v>217</v>
      </c>
      <c r="C4098" s="62">
        <v>2009</v>
      </c>
      <c r="D4098" s="61" t="s">
        <v>89</v>
      </c>
      <c r="E4098" s="62">
        <v>15</v>
      </c>
      <c r="F4098" s="62">
        <v>37443</v>
      </c>
      <c r="G4098" s="62">
        <v>7281</v>
      </c>
      <c r="H4098" s="62">
        <v>40.450000000000003</v>
      </c>
      <c r="I4098" s="62">
        <v>2496.1999999999998</v>
      </c>
      <c r="J4098" s="62">
        <v>34821.99</v>
      </c>
      <c r="K4098" s="62">
        <v>6338.51</v>
      </c>
      <c r="L4098" s="62">
        <v>15852</v>
      </c>
      <c r="M4098" s="62">
        <v>88.07</v>
      </c>
      <c r="N4098" s="62">
        <v>422.57</v>
      </c>
      <c r="O4098" s="62">
        <v>76437.95</v>
      </c>
      <c r="P4098" s="63"/>
      <c r="Q4098" s="63"/>
      <c r="R4098" s="63"/>
      <c r="S4098" s="63"/>
      <c r="T4098" s="63"/>
      <c r="U4098" s="63"/>
      <c r="V4098" s="63"/>
      <c r="W4098" s="63"/>
      <c r="X4098" s="63"/>
      <c r="Y4098" s="63"/>
      <c r="Z4098" s="62">
        <v>1463</v>
      </c>
      <c r="AA4098" s="62">
        <v>15670</v>
      </c>
      <c r="AB4098" s="62">
        <v>87.06</v>
      </c>
      <c r="AC4098" s="62">
        <v>97.53</v>
      </c>
    </row>
    <row r="4099" spans="1:29" x14ac:dyDescent="0.25">
      <c r="A4099" s="61" t="s">
        <v>354</v>
      </c>
      <c r="B4099" s="61" t="s">
        <v>355</v>
      </c>
      <c r="C4099" s="62">
        <v>2007</v>
      </c>
      <c r="D4099" s="61" t="s">
        <v>72</v>
      </c>
      <c r="E4099" s="62">
        <v>28</v>
      </c>
      <c r="F4099" s="62">
        <v>85321</v>
      </c>
      <c r="G4099" s="62">
        <v>14645</v>
      </c>
      <c r="H4099" s="62">
        <v>43.59</v>
      </c>
      <c r="I4099" s="62">
        <v>3047.18</v>
      </c>
      <c r="J4099" s="62">
        <v>79348.53</v>
      </c>
      <c r="K4099" s="62">
        <v>7838.99</v>
      </c>
      <c r="L4099" s="62">
        <v>12967</v>
      </c>
      <c r="M4099" s="62">
        <v>38.590000000000003</v>
      </c>
      <c r="N4099" s="62">
        <v>279.95999999999998</v>
      </c>
      <c r="O4099" s="62">
        <v>94532.75</v>
      </c>
      <c r="P4099" s="63"/>
      <c r="Q4099" s="63"/>
      <c r="R4099" s="63"/>
      <c r="S4099" s="63"/>
      <c r="T4099" s="63"/>
      <c r="U4099" s="63"/>
      <c r="V4099" s="63"/>
      <c r="W4099" s="63"/>
      <c r="X4099" s="63"/>
      <c r="Y4099" s="63"/>
      <c r="Z4099" s="62">
        <v>37952</v>
      </c>
      <c r="AA4099" s="62">
        <v>792</v>
      </c>
      <c r="AB4099" s="62">
        <v>2.36</v>
      </c>
      <c r="AC4099" s="62">
        <v>1355.43</v>
      </c>
    </row>
    <row r="4100" spans="1:29" x14ac:dyDescent="0.25">
      <c r="A4100" s="61" t="s">
        <v>128</v>
      </c>
      <c r="B4100" s="61" t="s">
        <v>129</v>
      </c>
      <c r="C4100" s="62">
        <v>2016</v>
      </c>
      <c r="D4100" s="61" t="s">
        <v>86</v>
      </c>
      <c r="E4100" s="62">
        <v>36</v>
      </c>
      <c r="F4100" s="62">
        <v>67335</v>
      </c>
      <c r="G4100" s="62">
        <v>11825</v>
      </c>
      <c r="H4100" s="62">
        <v>27.37</v>
      </c>
      <c r="I4100" s="62">
        <v>1870.42</v>
      </c>
      <c r="J4100" s="62">
        <v>62621.55</v>
      </c>
      <c r="K4100" s="62">
        <v>13035.89</v>
      </c>
      <c r="L4100" s="62">
        <v>12707</v>
      </c>
      <c r="M4100" s="62">
        <v>29.41</v>
      </c>
      <c r="N4100" s="62">
        <v>362.11</v>
      </c>
      <c r="O4100" s="62">
        <v>157203.68</v>
      </c>
      <c r="P4100" s="63"/>
      <c r="Q4100" s="63"/>
      <c r="R4100" s="63"/>
      <c r="S4100" s="63"/>
      <c r="T4100" s="63"/>
      <c r="U4100" s="63"/>
      <c r="V4100" s="63"/>
      <c r="W4100" s="63"/>
      <c r="X4100" s="63"/>
      <c r="Y4100" s="63"/>
      <c r="Z4100" s="62">
        <v>685</v>
      </c>
      <c r="AA4100" s="62">
        <v>4727</v>
      </c>
      <c r="AB4100" s="62">
        <v>10.94</v>
      </c>
      <c r="AC4100" s="62">
        <v>19.03</v>
      </c>
    </row>
    <row r="4101" spans="1:29" x14ac:dyDescent="0.25">
      <c r="A4101" s="61" t="s">
        <v>442</v>
      </c>
      <c r="B4101" s="61" t="s">
        <v>443</v>
      </c>
      <c r="C4101" s="62">
        <v>2015</v>
      </c>
      <c r="D4101" s="61" t="s">
        <v>75</v>
      </c>
      <c r="E4101" s="62">
        <v>11</v>
      </c>
      <c r="F4101" s="62">
        <v>329</v>
      </c>
      <c r="G4101" s="62">
        <v>131</v>
      </c>
      <c r="H4101" s="62">
        <v>0.99</v>
      </c>
      <c r="I4101" s="62">
        <v>29.91</v>
      </c>
      <c r="J4101" s="62">
        <v>305.97000000000003</v>
      </c>
      <c r="K4101" s="62">
        <v>0</v>
      </c>
      <c r="L4101" s="63"/>
      <c r="M4101" s="63"/>
      <c r="N4101" s="63"/>
      <c r="O4101" s="63"/>
      <c r="P4101" s="63"/>
      <c r="Q4101" s="63"/>
      <c r="R4101" s="63"/>
      <c r="S4101" s="63"/>
      <c r="T4101" s="63"/>
      <c r="U4101" s="62">
        <v>100</v>
      </c>
      <c r="V4101" s="62">
        <v>221</v>
      </c>
      <c r="W4101" s="62">
        <v>1.67</v>
      </c>
      <c r="X4101" s="62">
        <v>9</v>
      </c>
      <c r="Y4101" s="62">
        <v>2238.4</v>
      </c>
      <c r="Z4101" s="62">
        <v>252.64</v>
      </c>
      <c r="AA4101" s="62">
        <v>1695</v>
      </c>
      <c r="AB4101" s="62">
        <v>12.84</v>
      </c>
      <c r="AC4101" s="62">
        <v>22.97</v>
      </c>
    </row>
    <row r="4102" spans="1:29" ht="30" x14ac:dyDescent="0.25">
      <c r="A4102" s="61" t="s">
        <v>87</v>
      </c>
      <c r="B4102" s="61" t="s">
        <v>88</v>
      </c>
      <c r="C4102" s="62">
        <v>2009</v>
      </c>
      <c r="D4102" s="61" t="s">
        <v>86</v>
      </c>
      <c r="E4102" s="62">
        <v>24</v>
      </c>
      <c r="F4102" s="62">
        <v>260248</v>
      </c>
      <c r="G4102" s="62">
        <v>55311</v>
      </c>
      <c r="H4102" s="62">
        <v>192.05</v>
      </c>
      <c r="I4102" s="62">
        <v>10843.67</v>
      </c>
      <c r="J4102" s="62">
        <v>242030.64</v>
      </c>
      <c r="K4102" s="62">
        <v>112902.04</v>
      </c>
      <c r="L4102" s="62">
        <v>42302</v>
      </c>
      <c r="M4102" s="62">
        <v>146.88</v>
      </c>
      <c r="N4102" s="62">
        <v>4704.25</v>
      </c>
      <c r="O4102" s="62">
        <v>1361519.53</v>
      </c>
      <c r="P4102" s="63"/>
      <c r="Q4102" s="63"/>
      <c r="R4102" s="63"/>
      <c r="S4102" s="63"/>
      <c r="T4102" s="63"/>
      <c r="U4102" s="63"/>
      <c r="V4102" s="63"/>
      <c r="W4102" s="63"/>
      <c r="X4102" s="63"/>
      <c r="Y4102" s="63"/>
      <c r="Z4102" s="62">
        <v>1093352</v>
      </c>
      <c r="AA4102" s="62">
        <v>135961</v>
      </c>
      <c r="AB4102" s="62">
        <v>472.09</v>
      </c>
      <c r="AC4102" s="62">
        <v>45556.33</v>
      </c>
    </row>
    <row r="4103" spans="1:29" ht="30" x14ac:dyDescent="0.25">
      <c r="A4103" s="61" t="s">
        <v>124</v>
      </c>
      <c r="B4103" s="61" t="s">
        <v>125</v>
      </c>
      <c r="C4103" s="62">
        <v>2014</v>
      </c>
      <c r="D4103" s="61" t="s">
        <v>86</v>
      </c>
      <c r="E4103" s="62">
        <v>22</v>
      </c>
      <c r="F4103" s="63"/>
      <c r="G4103" s="63"/>
      <c r="H4103" s="63"/>
      <c r="I4103" s="63"/>
      <c r="J4103" s="63"/>
      <c r="K4103" s="62">
        <v>0</v>
      </c>
      <c r="L4103" s="63"/>
      <c r="M4103" s="63"/>
      <c r="N4103" s="63"/>
      <c r="O4103" s="63"/>
      <c r="P4103" s="63"/>
      <c r="Q4103" s="63"/>
      <c r="R4103" s="63"/>
      <c r="S4103" s="63"/>
      <c r="T4103" s="63"/>
      <c r="U4103" s="63"/>
      <c r="V4103" s="63"/>
      <c r="W4103" s="63"/>
      <c r="X4103" s="63"/>
      <c r="Y4103" s="63"/>
      <c r="Z4103" s="62">
        <v>227.12</v>
      </c>
      <c r="AA4103" s="62">
        <v>22509</v>
      </c>
      <c r="AB4103" s="62">
        <v>85.26</v>
      </c>
      <c r="AC4103" s="62">
        <v>10.32</v>
      </c>
    </row>
    <row r="4104" spans="1:29" ht="45" x14ac:dyDescent="0.25">
      <c r="A4104" s="61" t="s">
        <v>214</v>
      </c>
      <c r="B4104" s="61" t="s">
        <v>215</v>
      </c>
      <c r="C4104" s="62">
        <v>2014</v>
      </c>
      <c r="D4104" s="61" t="s">
        <v>86</v>
      </c>
      <c r="E4104" s="62">
        <v>90</v>
      </c>
      <c r="F4104" s="62">
        <v>7713</v>
      </c>
      <c r="G4104" s="62">
        <v>2732</v>
      </c>
      <c r="H4104" s="62">
        <v>2.5299999999999998</v>
      </c>
      <c r="I4104" s="62">
        <v>85.7</v>
      </c>
      <c r="J4104" s="62">
        <v>7173.09</v>
      </c>
      <c r="K4104" s="62">
        <v>982.54</v>
      </c>
      <c r="L4104" s="62">
        <v>1767</v>
      </c>
      <c r="M4104" s="62">
        <v>1.64</v>
      </c>
      <c r="N4104" s="62">
        <v>10.92</v>
      </c>
      <c r="O4104" s="62">
        <v>11848.76</v>
      </c>
      <c r="P4104" s="63"/>
      <c r="Q4104" s="63"/>
      <c r="R4104" s="63"/>
      <c r="S4104" s="63"/>
      <c r="T4104" s="63"/>
      <c r="U4104" s="63"/>
      <c r="V4104" s="63"/>
      <c r="W4104" s="63"/>
      <c r="X4104" s="63"/>
      <c r="Y4104" s="63"/>
      <c r="Z4104" s="62">
        <v>7345</v>
      </c>
      <c r="AA4104" s="62">
        <v>28370</v>
      </c>
      <c r="AB4104" s="62">
        <v>26.27</v>
      </c>
      <c r="AC4104" s="62">
        <v>81.61</v>
      </c>
    </row>
    <row r="4105" spans="1:29" ht="45" x14ac:dyDescent="0.25">
      <c r="A4105" s="61" t="s">
        <v>109</v>
      </c>
      <c r="B4105" s="61" t="s">
        <v>110</v>
      </c>
      <c r="C4105" s="62">
        <v>2008</v>
      </c>
      <c r="D4105" s="61" t="s">
        <v>89</v>
      </c>
      <c r="E4105" s="62">
        <v>17</v>
      </c>
      <c r="F4105" s="62">
        <v>52400</v>
      </c>
      <c r="G4105" s="62">
        <v>9905</v>
      </c>
      <c r="H4105" s="62">
        <v>48.55</v>
      </c>
      <c r="I4105" s="62">
        <v>3082.35</v>
      </c>
      <c r="J4105" s="62">
        <v>48732</v>
      </c>
      <c r="K4105" s="62">
        <v>0</v>
      </c>
      <c r="L4105" s="62">
        <v>5530</v>
      </c>
      <c r="M4105" s="62">
        <v>27.11</v>
      </c>
      <c r="N4105" s="62">
        <v>0</v>
      </c>
      <c r="O4105" s="62">
        <v>0</v>
      </c>
      <c r="P4105" s="63"/>
      <c r="Q4105" s="63"/>
      <c r="R4105" s="63"/>
      <c r="S4105" s="63"/>
      <c r="T4105" s="63"/>
      <c r="U4105" s="63"/>
      <c r="V4105" s="63"/>
      <c r="W4105" s="63"/>
      <c r="X4105" s="63"/>
      <c r="Y4105" s="63"/>
      <c r="Z4105" s="62">
        <v>4224.32</v>
      </c>
      <c r="AA4105" s="62">
        <v>6473</v>
      </c>
      <c r="AB4105" s="62">
        <v>31.73</v>
      </c>
      <c r="AC4105" s="62">
        <v>248.49</v>
      </c>
    </row>
    <row r="4106" spans="1:29" x14ac:dyDescent="0.25">
      <c r="A4106" s="61" t="s">
        <v>454</v>
      </c>
      <c r="B4106" s="61" t="s">
        <v>455</v>
      </c>
      <c r="C4106" s="62">
        <v>2007</v>
      </c>
      <c r="D4106" s="61" t="s">
        <v>75</v>
      </c>
      <c r="E4106" s="62">
        <v>8</v>
      </c>
      <c r="F4106" s="63"/>
      <c r="G4106" s="63"/>
      <c r="H4106" s="63"/>
      <c r="I4106" s="63"/>
      <c r="J4106" s="63"/>
      <c r="K4106" s="62">
        <v>0</v>
      </c>
      <c r="L4106" s="63"/>
      <c r="M4106" s="63"/>
      <c r="N4106" s="63"/>
      <c r="O4106" s="63"/>
      <c r="P4106" s="63"/>
      <c r="Q4106" s="63"/>
      <c r="R4106" s="63"/>
      <c r="S4106" s="63"/>
      <c r="T4106" s="63"/>
      <c r="U4106" s="63"/>
      <c r="V4106" s="63"/>
      <c r="W4106" s="63"/>
      <c r="X4106" s="63"/>
      <c r="Y4106" s="63"/>
      <c r="Z4106" s="62">
        <v>379997</v>
      </c>
      <c r="AA4106" s="62">
        <v>81282</v>
      </c>
      <c r="AB4106" s="62">
        <v>846.69</v>
      </c>
      <c r="AC4106" s="62">
        <v>47499.63</v>
      </c>
    </row>
    <row r="4107" spans="1:29" x14ac:dyDescent="0.25">
      <c r="A4107" s="61" t="s">
        <v>81</v>
      </c>
      <c r="B4107" s="61" t="s">
        <v>82</v>
      </c>
      <c r="C4107" s="62">
        <v>2011</v>
      </c>
      <c r="D4107" s="61" t="s">
        <v>89</v>
      </c>
      <c r="E4107" s="62">
        <v>20</v>
      </c>
      <c r="F4107" s="62">
        <v>68080</v>
      </c>
      <c r="G4107" s="62">
        <v>11146</v>
      </c>
      <c r="H4107" s="62">
        <v>46.44</v>
      </c>
      <c r="I4107" s="62">
        <v>3404</v>
      </c>
      <c r="J4107" s="62">
        <v>63314.400000000001</v>
      </c>
      <c r="K4107" s="62">
        <v>6581.96</v>
      </c>
      <c r="L4107" s="62">
        <v>9948</v>
      </c>
      <c r="M4107" s="62">
        <v>41.45</v>
      </c>
      <c r="N4107" s="62">
        <v>329.1</v>
      </c>
      <c r="O4107" s="62">
        <v>79373.820000000007</v>
      </c>
      <c r="P4107" s="63"/>
      <c r="Q4107" s="63"/>
      <c r="R4107" s="63"/>
      <c r="S4107" s="63"/>
      <c r="T4107" s="63"/>
      <c r="U4107" s="63"/>
      <c r="V4107" s="63"/>
      <c r="W4107" s="63"/>
      <c r="X4107" s="63"/>
      <c r="Y4107" s="63"/>
      <c r="Z4107" s="62">
        <v>454</v>
      </c>
      <c r="AA4107" s="62">
        <v>1962</v>
      </c>
      <c r="AB4107" s="62">
        <v>8.18</v>
      </c>
      <c r="AC4107" s="62">
        <v>22.7</v>
      </c>
    </row>
    <row r="4108" spans="1:29" x14ac:dyDescent="0.25">
      <c r="A4108" s="61" t="s">
        <v>413</v>
      </c>
      <c r="B4108" s="61" t="s">
        <v>414</v>
      </c>
      <c r="C4108" s="62">
        <v>2006</v>
      </c>
      <c r="D4108" s="61" t="s">
        <v>86</v>
      </c>
      <c r="E4108" s="62">
        <v>24</v>
      </c>
      <c r="F4108" s="62">
        <v>6184</v>
      </c>
      <c r="G4108" s="62">
        <v>1576</v>
      </c>
      <c r="H4108" s="62">
        <v>5.47</v>
      </c>
      <c r="I4108" s="62">
        <v>257.67</v>
      </c>
      <c r="J4108" s="62">
        <v>5751.12</v>
      </c>
      <c r="K4108" s="62">
        <v>2008</v>
      </c>
      <c r="L4108" s="62">
        <v>4133</v>
      </c>
      <c r="M4108" s="62">
        <v>14.35</v>
      </c>
      <c r="N4108" s="62">
        <v>83.67</v>
      </c>
      <c r="O4108" s="62">
        <v>24215.07</v>
      </c>
      <c r="P4108" s="63"/>
      <c r="Q4108" s="63"/>
      <c r="R4108" s="63"/>
      <c r="S4108" s="63"/>
      <c r="T4108" s="63"/>
      <c r="U4108" s="63"/>
      <c r="V4108" s="63"/>
      <c r="W4108" s="63"/>
      <c r="X4108" s="63"/>
      <c r="Y4108" s="63"/>
      <c r="Z4108" s="62">
        <v>1400471</v>
      </c>
      <c r="AA4108" s="62">
        <v>14045</v>
      </c>
      <c r="AB4108" s="62">
        <v>48.77</v>
      </c>
      <c r="AC4108" s="62">
        <v>58352.959999999999</v>
      </c>
    </row>
    <row r="4109" spans="1:29" ht="30" x14ac:dyDescent="0.25">
      <c r="A4109" s="61" t="s">
        <v>165</v>
      </c>
      <c r="B4109" s="61" t="s">
        <v>166</v>
      </c>
      <c r="C4109" s="62">
        <v>2008</v>
      </c>
      <c r="D4109" s="61" t="s">
        <v>99</v>
      </c>
      <c r="E4109" s="62">
        <v>42</v>
      </c>
      <c r="F4109" s="62">
        <v>102956</v>
      </c>
      <c r="G4109" s="62">
        <v>20618</v>
      </c>
      <c r="H4109" s="62">
        <v>40.909999999999997</v>
      </c>
      <c r="I4109" s="62">
        <v>2451.33</v>
      </c>
      <c r="J4109" s="62">
        <v>95749.08</v>
      </c>
      <c r="K4109" s="62">
        <v>20612.810000000001</v>
      </c>
      <c r="L4109" s="62">
        <v>28849</v>
      </c>
      <c r="M4109" s="62">
        <v>57.24</v>
      </c>
      <c r="N4109" s="62">
        <v>490.78</v>
      </c>
      <c r="O4109" s="62">
        <v>248576.12</v>
      </c>
      <c r="P4109" s="63"/>
      <c r="Q4109" s="63"/>
      <c r="R4109" s="63"/>
      <c r="S4109" s="63"/>
      <c r="T4109" s="63"/>
      <c r="U4109" s="63"/>
      <c r="V4109" s="63"/>
      <c r="W4109" s="63"/>
      <c r="X4109" s="63"/>
      <c r="Y4109" s="63"/>
      <c r="Z4109" s="62">
        <v>1312</v>
      </c>
      <c r="AA4109" s="62">
        <v>10992</v>
      </c>
      <c r="AB4109" s="62">
        <v>21.81</v>
      </c>
      <c r="AC4109" s="62">
        <v>31.24</v>
      </c>
    </row>
    <row r="4110" spans="1:29" ht="30" x14ac:dyDescent="0.25">
      <c r="A4110" s="61" t="s">
        <v>283</v>
      </c>
      <c r="B4110" s="61" t="s">
        <v>284</v>
      </c>
      <c r="C4110" s="62">
        <v>2003</v>
      </c>
      <c r="D4110" s="61" t="s">
        <v>75</v>
      </c>
      <c r="E4110" s="62">
        <v>3</v>
      </c>
      <c r="F4110" s="62">
        <v>5071</v>
      </c>
      <c r="G4110" s="62">
        <v>659</v>
      </c>
      <c r="H4110" s="62">
        <v>18.309999999999999</v>
      </c>
      <c r="I4110" s="62">
        <v>1690.33</v>
      </c>
      <c r="J4110" s="62">
        <v>4716.03</v>
      </c>
      <c r="K4110" s="62">
        <v>0</v>
      </c>
      <c r="L4110" s="63"/>
      <c r="M4110" s="63"/>
      <c r="N4110" s="63"/>
      <c r="O4110" s="63"/>
      <c r="P4110" s="63"/>
      <c r="Q4110" s="63"/>
      <c r="R4110" s="63"/>
      <c r="S4110" s="63"/>
      <c r="T4110" s="63"/>
      <c r="U4110" s="63"/>
      <c r="V4110" s="63"/>
      <c r="W4110" s="63"/>
      <c r="X4110" s="63"/>
      <c r="Y4110" s="63"/>
      <c r="Z4110" s="62">
        <v>539.79999999999995</v>
      </c>
      <c r="AA4110" s="62">
        <v>24702</v>
      </c>
      <c r="AB4110" s="62">
        <v>686.17</v>
      </c>
      <c r="AC4110" s="62">
        <v>179.93</v>
      </c>
    </row>
    <row r="4111" spans="1:29" x14ac:dyDescent="0.25">
      <c r="A4111" s="61" t="s">
        <v>488</v>
      </c>
      <c r="B4111" s="61" t="s">
        <v>489</v>
      </c>
      <c r="C4111" s="62">
        <v>2015</v>
      </c>
      <c r="D4111" s="61" t="s">
        <v>78</v>
      </c>
      <c r="E4111" s="62">
        <v>56</v>
      </c>
      <c r="F4111" s="62">
        <v>429235</v>
      </c>
      <c r="G4111" s="62">
        <v>34194</v>
      </c>
      <c r="H4111" s="62">
        <v>50.88</v>
      </c>
      <c r="I4111" s="62">
        <v>7664.91</v>
      </c>
      <c r="J4111" s="62">
        <v>399188.55</v>
      </c>
      <c r="K4111" s="62">
        <v>0</v>
      </c>
      <c r="L4111" s="63"/>
      <c r="M4111" s="63"/>
      <c r="N4111" s="63"/>
      <c r="O4111" s="63"/>
      <c r="P4111" s="63"/>
      <c r="Q4111" s="63"/>
      <c r="R4111" s="63"/>
      <c r="S4111" s="63"/>
      <c r="T4111" s="63"/>
      <c r="U4111" s="63"/>
      <c r="V4111" s="63"/>
      <c r="W4111" s="63"/>
      <c r="X4111" s="63"/>
      <c r="Y4111" s="63"/>
      <c r="Z4111" s="62">
        <v>0</v>
      </c>
      <c r="AA4111" s="63"/>
      <c r="AB4111" s="63"/>
      <c r="AC4111" s="62">
        <v>0</v>
      </c>
    </row>
    <row r="4112" spans="1:29" ht="30" x14ac:dyDescent="0.25">
      <c r="A4112" s="61" t="s">
        <v>117</v>
      </c>
      <c r="B4112" s="61" t="s">
        <v>118</v>
      </c>
      <c r="C4112" s="62">
        <v>2012</v>
      </c>
      <c r="D4112" s="61" t="s">
        <v>99</v>
      </c>
      <c r="E4112" s="62">
        <v>39</v>
      </c>
      <c r="F4112" s="63"/>
      <c r="G4112" s="63"/>
      <c r="H4112" s="63"/>
      <c r="I4112" s="63"/>
      <c r="J4112" s="63"/>
      <c r="K4112" s="62">
        <v>0</v>
      </c>
      <c r="L4112" s="63"/>
      <c r="M4112" s="63"/>
      <c r="N4112" s="63"/>
      <c r="O4112" s="63"/>
      <c r="P4112" s="63"/>
      <c r="Q4112" s="63"/>
      <c r="R4112" s="63"/>
      <c r="S4112" s="63"/>
      <c r="T4112" s="63"/>
      <c r="U4112" s="63"/>
      <c r="V4112" s="63"/>
      <c r="W4112" s="63"/>
      <c r="X4112" s="63"/>
      <c r="Y4112" s="63"/>
      <c r="Z4112" s="62">
        <v>0</v>
      </c>
      <c r="AA4112" s="63"/>
      <c r="AB4112" s="63"/>
      <c r="AC4112" s="62">
        <v>0</v>
      </c>
    </row>
    <row r="4113" spans="1:29" ht="30" x14ac:dyDescent="0.25">
      <c r="A4113" s="61" t="s">
        <v>124</v>
      </c>
      <c r="B4113" s="61" t="s">
        <v>125</v>
      </c>
      <c r="C4113" s="62">
        <v>2006</v>
      </c>
      <c r="D4113" s="61" t="s">
        <v>99</v>
      </c>
      <c r="E4113" s="62">
        <v>32</v>
      </c>
      <c r="F4113" s="62">
        <v>94960</v>
      </c>
      <c r="G4113" s="62">
        <v>13169</v>
      </c>
      <c r="H4113" s="62">
        <v>34.29</v>
      </c>
      <c r="I4113" s="62">
        <v>2967.5</v>
      </c>
      <c r="J4113" s="62">
        <v>88312.8</v>
      </c>
      <c r="K4113" s="62">
        <v>14406.4</v>
      </c>
      <c r="L4113" s="62">
        <v>25861</v>
      </c>
      <c r="M4113" s="62">
        <v>67.349999999999994</v>
      </c>
      <c r="N4113" s="62">
        <v>450.2</v>
      </c>
      <c r="O4113" s="62">
        <v>173731.12</v>
      </c>
      <c r="P4113" s="63"/>
      <c r="Q4113" s="63"/>
      <c r="R4113" s="63"/>
      <c r="S4113" s="63"/>
      <c r="T4113" s="63"/>
      <c r="U4113" s="63"/>
      <c r="V4113" s="63"/>
      <c r="W4113" s="63"/>
      <c r="X4113" s="63"/>
      <c r="Y4113" s="63"/>
      <c r="Z4113" s="62">
        <v>100.8</v>
      </c>
      <c r="AA4113" s="62">
        <v>6985</v>
      </c>
      <c r="AB4113" s="62">
        <v>18.190000000000001</v>
      </c>
      <c r="AC4113" s="62">
        <v>3.15</v>
      </c>
    </row>
    <row r="4114" spans="1:29" ht="30" x14ac:dyDescent="0.25">
      <c r="A4114" s="61" t="s">
        <v>452</v>
      </c>
      <c r="B4114" s="61" t="s">
        <v>453</v>
      </c>
      <c r="C4114" s="62">
        <v>2009</v>
      </c>
      <c r="D4114" s="61" t="s">
        <v>86</v>
      </c>
      <c r="E4114" s="62">
        <v>14</v>
      </c>
      <c r="F4114" s="62">
        <v>610</v>
      </c>
      <c r="G4114" s="62">
        <v>173</v>
      </c>
      <c r="H4114" s="62">
        <v>1.03</v>
      </c>
      <c r="I4114" s="62">
        <v>43.57</v>
      </c>
      <c r="J4114" s="62">
        <v>567.29999999999995</v>
      </c>
      <c r="K4114" s="62">
        <v>220.17</v>
      </c>
      <c r="L4114" s="62">
        <v>473</v>
      </c>
      <c r="M4114" s="62">
        <v>2.82</v>
      </c>
      <c r="N4114" s="62">
        <v>15.73</v>
      </c>
      <c r="O4114" s="62">
        <v>2655.15</v>
      </c>
      <c r="P4114" s="63"/>
      <c r="Q4114" s="63"/>
      <c r="R4114" s="63"/>
      <c r="S4114" s="63"/>
      <c r="T4114" s="63"/>
      <c r="U4114" s="63"/>
      <c r="V4114" s="63"/>
      <c r="W4114" s="63"/>
      <c r="X4114" s="63"/>
      <c r="Y4114" s="63"/>
      <c r="Z4114" s="62">
        <v>176.86</v>
      </c>
      <c r="AA4114" s="62">
        <v>5347</v>
      </c>
      <c r="AB4114" s="62">
        <v>31.83</v>
      </c>
      <c r="AC4114" s="62">
        <v>12.63</v>
      </c>
    </row>
    <row r="4115" spans="1:29" x14ac:dyDescent="0.25">
      <c r="A4115" s="61" t="s">
        <v>192</v>
      </c>
      <c r="B4115" s="61" t="s">
        <v>193</v>
      </c>
      <c r="C4115" s="62">
        <v>2011</v>
      </c>
      <c r="D4115" s="61" t="s">
        <v>72</v>
      </c>
      <c r="E4115" s="62">
        <v>35</v>
      </c>
      <c r="F4115" s="62">
        <v>70686</v>
      </c>
      <c r="G4115" s="62">
        <v>27049</v>
      </c>
      <c r="H4115" s="62">
        <v>64.400000000000006</v>
      </c>
      <c r="I4115" s="62">
        <v>2019.6</v>
      </c>
      <c r="J4115" s="62">
        <v>65737.98</v>
      </c>
      <c r="K4115" s="62">
        <v>5532.49</v>
      </c>
      <c r="L4115" s="62">
        <v>6800</v>
      </c>
      <c r="M4115" s="62">
        <v>16.190000000000001</v>
      </c>
      <c r="N4115" s="62">
        <v>158.07</v>
      </c>
      <c r="O4115" s="62">
        <v>66717.990000000005</v>
      </c>
      <c r="P4115" s="63"/>
      <c r="Q4115" s="63"/>
      <c r="R4115" s="63"/>
      <c r="S4115" s="63"/>
      <c r="T4115" s="63"/>
      <c r="U4115" s="63"/>
      <c r="V4115" s="63"/>
      <c r="W4115" s="63"/>
      <c r="X4115" s="63"/>
      <c r="Y4115" s="63"/>
      <c r="Z4115" s="62">
        <v>105000</v>
      </c>
      <c r="AA4115" s="62">
        <v>4569</v>
      </c>
      <c r="AB4115" s="62">
        <v>10.88</v>
      </c>
      <c r="AC4115" s="62">
        <v>3000</v>
      </c>
    </row>
    <row r="4116" spans="1:29" x14ac:dyDescent="0.25">
      <c r="A4116" s="61" t="s">
        <v>241</v>
      </c>
      <c r="B4116" s="61" t="s">
        <v>242</v>
      </c>
      <c r="C4116" s="62">
        <v>2012</v>
      </c>
      <c r="D4116" s="61" t="s">
        <v>94</v>
      </c>
      <c r="E4116" s="62">
        <v>13</v>
      </c>
      <c r="F4116" s="63"/>
      <c r="G4116" s="63"/>
      <c r="H4116" s="63"/>
      <c r="I4116" s="63"/>
      <c r="J4116" s="63"/>
      <c r="K4116" s="62">
        <v>0</v>
      </c>
      <c r="L4116" s="63"/>
      <c r="M4116" s="63"/>
      <c r="N4116" s="63"/>
      <c r="O4116" s="63"/>
      <c r="P4116" s="63"/>
      <c r="Q4116" s="63"/>
      <c r="R4116" s="63"/>
      <c r="S4116" s="63"/>
      <c r="T4116" s="63"/>
      <c r="U4116" s="63"/>
      <c r="V4116" s="63"/>
      <c r="W4116" s="63"/>
      <c r="X4116" s="63"/>
      <c r="Y4116" s="63"/>
      <c r="Z4116" s="62">
        <v>86092</v>
      </c>
      <c r="AA4116" s="62">
        <v>10135</v>
      </c>
      <c r="AB4116" s="62">
        <v>64.97</v>
      </c>
      <c r="AC4116" s="62">
        <v>6622.46</v>
      </c>
    </row>
    <row r="4117" spans="1:29" x14ac:dyDescent="0.25">
      <c r="A4117" s="61" t="s">
        <v>330</v>
      </c>
      <c r="B4117" s="61" t="s">
        <v>331</v>
      </c>
      <c r="C4117" s="62">
        <v>2014</v>
      </c>
      <c r="D4117" s="61" t="s">
        <v>99</v>
      </c>
      <c r="E4117" s="62">
        <v>53</v>
      </c>
      <c r="F4117" s="62">
        <v>163370</v>
      </c>
      <c r="G4117" s="62">
        <v>28861</v>
      </c>
      <c r="H4117" s="62">
        <v>45.38</v>
      </c>
      <c r="I4117" s="62">
        <v>3082.45</v>
      </c>
      <c r="J4117" s="62">
        <v>151934.1</v>
      </c>
      <c r="K4117" s="62">
        <v>10413.51</v>
      </c>
      <c r="L4117" s="62">
        <v>13487</v>
      </c>
      <c r="M4117" s="62">
        <v>21.21</v>
      </c>
      <c r="N4117" s="62">
        <v>196.48</v>
      </c>
      <c r="O4117" s="62">
        <v>125579.67</v>
      </c>
      <c r="P4117" s="63"/>
      <c r="Q4117" s="63"/>
      <c r="R4117" s="63"/>
      <c r="S4117" s="63"/>
      <c r="T4117" s="63"/>
      <c r="U4117" s="63"/>
      <c r="V4117" s="63"/>
      <c r="W4117" s="63"/>
      <c r="X4117" s="63"/>
      <c r="Y4117" s="63"/>
      <c r="Z4117" s="62">
        <v>0</v>
      </c>
      <c r="AA4117" s="62">
        <v>3152</v>
      </c>
      <c r="AB4117" s="62">
        <v>4.96</v>
      </c>
      <c r="AC4117" s="62">
        <v>0</v>
      </c>
    </row>
    <row r="4118" spans="1:29" x14ac:dyDescent="0.25">
      <c r="A4118" s="61" t="s">
        <v>251</v>
      </c>
      <c r="B4118" s="61" t="s">
        <v>252</v>
      </c>
      <c r="C4118" s="62">
        <v>2015</v>
      </c>
      <c r="D4118" s="61" t="s">
        <v>72</v>
      </c>
      <c r="E4118" s="62">
        <v>29</v>
      </c>
      <c r="F4118" s="62">
        <v>150502</v>
      </c>
      <c r="G4118" s="62">
        <v>29941</v>
      </c>
      <c r="H4118" s="62">
        <v>86.04</v>
      </c>
      <c r="I4118" s="62">
        <v>5189.72</v>
      </c>
      <c r="J4118" s="62">
        <v>139966.85999999999</v>
      </c>
      <c r="K4118" s="62">
        <v>8593.6</v>
      </c>
      <c r="L4118" s="62">
        <v>10284</v>
      </c>
      <c r="M4118" s="62">
        <v>29.55</v>
      </c>
      <c r="N4118" s="62">
        <v>296.33</v>
      </c>
      <c r="O4118" s="62">
        <v>103632.78</v>
      </c>
      <c r="P4118" s="63"/>
      <c r="Q4118" s="63"/>
      <c r="R4118" s="63"/>
      <c r="S4118" s="63"/>
      <c r="T4118" s="63"/>
      <c r="U4118" s="63"/>
      <c r="V4118" s="63"/>
      <c r="W4118" s="63"/>
      <c r="X4118" s="63"/>
      <c r="Y4118" s="63"/>
      <c r="Z4118" s="62">
        <v>1028</v>
      </c>
      <c r="AA4118" s="62">
        <v>10200</v>
      </c>
      <c r="AB4118" s="62">
        <v>29.31</v>
      </c>
      <c r="AC4118" s="62">
        <v>35.450000000000003</v>
      </c>
    </row>
    <row r="4119" spans="1:29" x14ac:dyDescent="0.25">
      <c r="A4119" s="61" t="s">
        <v>161</v>
      </c>
      <c r="B4119" s="61" t="s">
        <v>162</v>
      </c>
      <c r="C4119" s="62">
        <v>2017</v>
      </c>
      <c r="D4119" s="61" t="s">
        <v>89</v>
      </c>
      <c r="E4119" s="62">
        <v>103</v>
      </c>
      <c r="F4119" s="62">
        <v>107822</v>
      </c>
      <c r="G4119" s="62">
        <v>21357</v>
      </c>
      <c r="H4119" s="62">
        <v>17.28</v>
      </c>
      <c r="I4119" s="62">
        <v>1046.82</v>
      </c>
      <c r="J4119" s="62">
        <v>100274.46</v>
      </c>
      <c r="K4119" s="62">
        <v>34580.99</v>
      </c>
      <c r="L4119" s="62">
        <v>28691</v>
      </c>
      <c r="M4119" s="62">
        <v>23.21</v>
      </c>
      <c r="N4119" s="62">
        <v>335.74</v>
      </c>
      <c r="O4119" s="62">
        <v>417022.52</v>
      </c>
      <c r="P4119" s="63"/>
      <c r="Q4119" s="63"/>
      <c r="R4119" s="63"/>
      <c r="S4119" s="63"/>
      <c r="T4119" s="63"/>
      <c r="U4119" s="63"/>
      <c r="V4119" s="63"/>
      <c r="W4119" s="63"/>
      <c r="X4119" s="63"/>
      <c r="Y4119" s="63"/>
      <c r="Z4119" s="62">
        <v>169033</v>
      </c>
      <c r="AA4119" s="62">
        <v>40881</v>
      </c>
      <c r="AB4119" s="62">
        <v>33.08</v>
      </c>
      <c r="AC4119" s="62">
        <v>1641.1</v>
      </c>
    </row>
    <row r="4120" spans="1:29" x14ac:dyDescent="0.25">
      <c r="A4120" s="61" t="s">
        <v>190</v>
      </c>
      <c r="B4120" s="61" t="s">
        <v>191</v>
      </c>
      <c r="C4120" s="62">
        <v>2014</v>
      </c>
      <c r="D4120" s="61" t="s">
        <v>150</v>
      </c>
      <c r="E4120" s="62">
        <v>8</v>
      </c>
      <c r="F4120" s="63"/>
      <c r="G4120" s="63"/>
      <c r="H4120" s="63"/>
      <c r="I4120" s="63"/>
      <c r="J4120" s="63"/>
      <c r="K4120" s="62">
        <v>0</v>
      </c>
      <c r="L4120" s="63"/>
      <c r="M4120" s="63"/>
      <c r="N4120" s="63"/>
      <c r="O4120" s="63"/>
      <c r="P4120" s="63"/>
      <c r="Q4120" s="63"/>
      <c r="R4120" s="63"/>
      <c r="S4120" s="63"/>
      <c r="T4120" s="63"/>
      <c r="U4120" s="63"/>
      <c r="V4120" s="63"/>
      <c r="W4120" s="63"/>
      <c r="X4120" s="63"/>
      <c r="Y4120" s="63"/>
      <c r="Z4120" s="62">
        <v>0</v>
      </c>
      <c r="AA4120" s="63"/>
      <c r="AB4120" s="63"/>
      <c r="AC4120" s="62">
        <v>0</v>
      </c>
    </row>
    <row r="4121" spans="1:29" x14ac:dyDescent="0.25">
      <c r="A4121" s="61" t="s">
        <v>126</v>
      </c>
      <c r="B4121" s="61" t="s">
        <v>127</v>
      </c>
      <c r="C4121" s="62">
        <v>2018</v>
      </c>
      <c r="D4121" s="61" t="s">
        <v>72</v>
      </c>
      <c r="E4121" s="62">
        <v>105</v>
      </c>
      <c r="F4121" s="62">
        <v>869280</v>
      </c>
      <c r="G4121" s="62">
        <v>138031</v>
      </c>
      <c r="H4121" s="62">
        <v>109.55</v>
      </c>
      <c r="I4121" s="62">
        <v>8278.86</v>
      </c>
      <c r="J4121" s="62">
        <v>808430.4</v>
      </c>
      <c r="K4121" s="62">
        <v>6262.85</v>
      </c>
      <c r="L4121" s="62">
        <v>6963</v>
      </c>
      <c r="M4121" s="62">
        <v>5.53</v>
      </c>
      <c r="N4121" s="62">
        <v>59.65</v>
      </c>
      <c r="O4121" s="62">
        <v>75525.61</v>
      </c>
      <c r="P4121" s="63"/>
      <c r="Q4121" s="63"/>
      <c r="R4121" s="63"/>
      <c r="S4121" s="63"/>
      <c r="T4121" s="63"/>
      <c r="U4121" s="63"/>
      <c r="V4121" s="63"/>
      <c r="W4121" s="63"/>
      <c r="X4121" s="63"/>
      <c r="Y4121" s="63"/>
      <c r="Z4121" s="62">
        <v>1376</v>
      </c>
      <c r="AA4121" s="62">
        <v>14653</v>
      </c>
      <c r="AB4121" s="62">
        <v>11.63</v>
      </c>
      <c r="AC4121" s="62">
        <v>13.1</v>
      </c>
    </row>
    <row r="4122" spans="1:29" x14ac:dyDescent="0.25">
      <c r="A4122" s="61" t="s">
        <v>76</v>
      </c>
      <c r="B4122" s="61" t="s">
        <v>77</v>
      </c>
      <c r="C4122" s="62">
        <v>2014</v>
      </c>
      <c r="D4122" s="61" t="s">
        <v>468</v>
      </c>
      <c r="E4122" s="62">
        <v>16</v>
      </c>
      <c r="F4122" s="63"/>
      <c r="G4122" s="63"/>
      <c r="H4122" s="63"/>
      <c r="I4122" s="63"/>
      <c r="J4122" s="63"/>
      <c r="K4122" s="62">
        <v>0</v>
      </c>
      <c r="L4122" s="63"/>
      <c r="M4122" s="63"/>
      <c r="N4122" s="63"/>
      <c r="O4122" s="63"/>
      <c r="P4122" s="63"/>
      <c r="Q4122" s="63"/>
      <c r="R4122" s="63"/>
      <c r="S4122" s="63"/>
      <c r="T4122" s="63"/>
      <c r="U4122" s="63"/>
      <c r="V4122" s="63"/>
      <c r="W4122" s="63"/>
      <c r="X4122" s="63"/>
      <c r="Y4122" s="63"/>
      <c r="Z4122" s="62">
        <v>363.06</v>
      </c>
      <c r="AA4122" s="62">
        <v>1100</v>
      </c>
      <c r="AB4122" s="62">
        <v>5.73</v>
      </c>
      <c r="AC4122" s="62">
        <v>22.69</v>
      </c>
    </row>
    <row r="4123" spans="1:29" x14ac:dyDescent="0.25">
      <c r="A4123" s="61" t="s">
        <v>275</v>
      </c>
      <c r="B4123" s="61" t="s">
        <v>276</v>
      </c>
      <c r="C4123" s="62">
        <v>2008</v>
      </c>
      <c r="D4123" s="61" t="s">
        <v>75</v>
      </c>
      <c r="E4123" s="62">
        <v>17</v>
      </c>
      <c r="F4123" s="62">
        <v>614</v>
      </c>
      <c r="G4123" s="62">
        <v>172</v>
      </c>
      <c r="H4123" s="62">
        <v>0.84</v>
      </c>
      <c r="I4123" s="62">
        <v>36.119999999999997</v>
      </c>
      <c r="J4123" s="62">
        <v>571.02</v>
      </c>
      <c r="K4123" s="62">
        <v>0</v>
      </c>
      <c r="L4123" s="63"/>
      <c r="M4123" s="63"/>
      <c r="N4123" s="63"/>
      <c r="O4123" s="63"/>
      <c r="P4123" s="63"/>
      <c r="Q4123" s="63"/>
      <c r="R4123" s="63"/>
      <c r="S4123" s="63"/>
      <c r="T4123" s="63"/>
      <c r="U4123" s="63"/>
      <c r="V4123" s="63"/>
      <c r="W4123" s="63"/>
      <c r="X4123" s="63"/>
      <c r="Y4123" s="63"/>
      <c r="Z4123" s="62">
        <v>1479.85</v>
      </c>
      <c r="AA4123" s="62">
        <v>3750</v>
      </c>
      <c r="AB4123" s="62">
        <v>18.38</v>
      </c>
      <c r="AC4123" s="62">
        <v>87.05</v>
      </c>
    </row>
    <row r="4124" spans="1:29" ht="30" x14ac:dyDescent="0.25">
      <c r="A4124" s="61" t="s">
        <v>237</v>
      </c>
      <c r="B4124" s="61" t="s">
        <v>238</v>
      </c>
      <c r="C4124" s="62">
        <v>2011</v>
      </c>
      <c r="D4124" s="61" t="s">
        <v>226</v>
      </c>
      <c r="E4124" s="62">
        <v>102</v>
      </c>
      <c r="F4124" s="62">
        <v>192114</v>
      </c>
      <c r="G4124" s="62">
        <v>42350</v>
      </c>
      <c r="H4124" s="62">
        <v>34.6</v>
      </c>
      <c r="I4124" s="62">
        <v>1883.47</v>
      </c>
      <c r="J4124" s="62">
        <v>178666.02</v>
      </c>
      <c r="K4124" s="62">
        <v>52934.6</v>
      </c>
      <c r="L4124" s="62">
        <v>53389</v>
      </c>
      <c r="M4124" s="62">
        <v>43.62</v>
      </c>
      <c r="N4124" s="62">
        <v>518.97</v>
      </c>
      <c r="O4124" s="62">
        <v>638354.25</v>
      </c>
      <c r="P4124" s="63"/>
      <c r="Q4124" s="63"/>
      <c r="R4124" s="63"/>
      <c r="S4124" s="63"/>
      <c r="T4124" s="63"/>
      <c r="U4124" s="63"/>
      <c r="V4124" s="63"/>
      <c r="W4124" s="63"/>
      <c r="X4124" s="63"/>
      <c r="Y4124" s="63"/>
      <c r="Z4124" s="62">
        <v>466980</v>
      </c>
      <c r="AA4124" s="62">
        <v>35413</v>
      </c>
      <c r="AB4124" s="62">
        <v>28.93</v>
      </c>
      <c r="AC4124" s="62">
        <v>4578.24</v>
      </c>
    </row>
    <row r="4125" spans="1:29" x14ac:dyDescent="0.25">
      <c r="A4125" s="61" t="s">
        <v>241</v>
      </c>
      <c r="B4125" s="61" t="s">
        <v>242</v>
      </c>
      <c r="C4125" s="62">
        <v>2009</v>
      </c>
      <c r="D4125" s="61" t="s">
        <v>99</v>
      </c>
      <c r="E4125" s="62">
        <v>96</v>
      </c>
      <c r="F4125" s="62">
        <v>1073100</v>
      </c>
      <c r="G4125" s="62">
        <v>139079</v>
      </c>
      <c r="H4125" s="62">
        <v>120.73</v>
      </c>
      <c r="I4125" s="62">
        <v>11178.13</v>
      </c>
      <c r="J4125" s="62">
        <v>997983</v>
      </c>
      <c r="K4125" s="62">
        <v>7512</v>
      </c>
      <c r="L4125" s="62">
        <v>13888</v>
      </c>
      <c r="M4125" s="62">
        <v>12.06</v>
      </c>
      <c r="N4125" s="63"/>
      <c r="O4125" s="63"/>
      <c r="P4125" s="63"/>
      <c r="Q4125" s="63"/>
      <c r="R4125" s="63"/>
      <c r="S4125" s="63"/>
      <c r="T4125" s="63"/>
      <c r="U4125" s="63"/>
      <c r="V4125" s="63"/>
      <c r="W4125" s="63"/>
      <c r="X4125" s="63"/>
      <c r="Y4125" s="63"/>
      <c r="Z4125" s="62">
        <v>322600</v>
      </c>
      <c r="AA4125" s="62">
        <v>36669</v>
      </c>
      <c r="AB4125" s="62">
        <v>31.83</v>
      </c>
      <c r="AC4125" s="62">
        <v>3360.42</v>
      </c>
    </row>
    <row r="4126" spans="1:29" x14ac:dyDescent="0.25">
      <c r="A4126" s="61" t="s">
        <v>192</v>
      </c>
      <c r="B4126" s="61" t="s">
        <v>193</v>
      </c>
      <c r="C4126" s="62">
        <v>2010</v>
      </c>
      <c r="D4126" s="61" t="s">
        <v>89</v>
      </c>
      <c r="E4126" s="62">
        <v>64</v>
      </c>
      <c r="F4126" s="62">
        <v>269120</v>
      </c>
      <c r="G4126" s="62">
        <v>90041</v>
      </c>
      <c r="H4126" s="62">
        <v>117.24</v>
      </c>
      <c r="I4126" s="62">
        <v>4205</v>
      </c>
      <c r="J4126" s="62">
        <v>250281.60000000001</v>
      </c>
      <c r="K4126" s="62">
        <v>0</v>
      </c>
      <c r="L4126" s="63"/>
      <c r="M4126" s="63"/>
      <c r="N4126" s="63"/>
      <c r="O4126" s="63"/>
      <c r="P4126" s="63"/>
      <c r="Q4126" s="63"/>
      <c r="R4126" s="63"/>
      <c r="S4126" s="63"/>
      <c r="T4126" s="63"/>
      <c r="U4126" s="63"/>
      <c r="V4126" s="63"/>
      <c r="W4126" s="63"/>
      <c r="X4126" s="63"/>
      <c r="Y4126" s="63"/>
      <c r="Z4126" s="62">
        <v>238700</v>
      </c>
      <c r="AA4126" s="62">
        <v>9809</v>
      </c>
      <c r="AB4126" s="62">
        <v>12.77</v>
      </c>
      <c r="AC4126" s="62">
        <v>3729.69</v>
      </c>
    </row>
    <row r="4127" spans="1:29" ht="30" x14ac:dyDescent="0.25">
      <c r="A4127" s="61" t="s">
        <v>231</v>
      </c>
      <c r="B4127" s="61" t="s">
        <v>232</v>
      </c>
      <c r="C4127" s="62">
        <v>2014</v>
      </c>
      <c r="D4127" s="61" t="s">
        <v>75</v>
      </c>
      <c r="E4127" s="62">
        <v>80</v>
      </c>
      <c r="F4127" s="62">
        <v>985640</v>
      </c>
      <c r="G4127" s="62">
        <v>122672</v>
      </c>
      <c r="H4127" s="62">
        <v>127.78</v>
      </c>
      <c r="I4127" s="62">
        <v>12320.5</v>
      </c>
      <c r="J4127" s="62">
        <v>916645.2</v>
      </c>
      <c r="K4127" s="62">
        <v>0</v>
      </c>
      <c r="L4127" s="63"/>
      <c r="M4127" s="63"/>
      <c r="N4127" s="63"/>
      <c r="O4127" s="63"/>
      <c r="P4127" s="63"/>
      <c r="Q4127" s="63"/>
      <c r="R4127" s="63"/>
      <c r="S4127" s="63"/>
      <c r="T4127" s="63"/>
      <c r="U4127" s="63"/>
      <c r="V4127" s="63"/>
      <c r="W4127" s="63"/>
      <c r="X4127" s="63"/>
      <c r="Y4127" s="63"/>
      <c r="Z4127" s="62">
        <v>4977</v>
      </c>
      <c r="AA4127" s="62">
        <v>50376</v>
      </c>
      <c r="AB4127" s="62">
        <v>52.48</v>
      </c>
      <c r="AC4127" s="62">
        <v>62.21</v>
      </c>
    </row>
    <row r="4128" spans="1:29" x14ac:dyDescent="0.25">
      <c r="A4128" s="61" t="s">
        <v>432</v>
      </c>
      <c r="B4128" s="61" t="s">
        <v>433</v>
      </c>
      <c r="C4128" s="62">
        <v>2016</v>
      </c>
      <c r="D4128" s="61" t="s">
        <v>75</v>
      </c>
      <c r="E4128" s="62">
        <v>12</v>
      </c>
      <c r="F4128" s="62">
        <v>41</v>
      </c>
      <c r="G4128" s="62">
        <v>63</v>
      </c>
      <c r="H4128" s="62">
        <v>0.44</v>
      </c>
      <c r="I4128" s="62">
        <v>3.42</v>
      </c>
      <c r="J4128" s="62">
        <v>38.130000000000003</v>
      </c>
      <c r="K4128" s="62">
        <v>0</v>
      </c>
      <c r="L4128" s="63"/>
      <c r="M4128" s="63"/>
      <c r="N4128" s="63"/>
      <c r="O4128" s="63"/>
      <c r="P4128" s="63"/>
      <c r="Q4128" s="63"/>
      <c r="R4128" s="63"/>
      <c r="S4128" s="63"/>
      <c r="T4128" s="63"/>
      <c r="U4128" s="63"/>
      <c r="V4128" s="63"/>
      <c r="W4128" s="63"/>
      <c r="X4128" s="63"/>
      <c r="Y4128" s="63"/>
      <c r="Z4128" s="62">
        <v>6100</v>
      </c>
      <c r="AA4128" s="62">
        <v>679</v>
      </c>
      <c r="AB4128" s="62">
        <v>4.72</v>
      </c>
      <c r="AC4128" s="62">
        <v>508.33</v>
      </c>
    </row>
    <row r="4129" spans="1:29" ht="30" x14ac:dyDescent="0.25">
      <c r="A4129" s="61" t="s">
        <v>237</v>
      </c>
      <c r="B4129" s="61" t="s">
        <v>238</v>
      </c>
      <c r="C4129" s="62">
        <v>2005</v>
      </c>
      <c r="D4129" s="61" t="s">
        <v>75</v>
      </c>
      <c r="E4129" s="62">
        <v>20</v>
      </c>
      <c r="F4129" s="62">
        <v>54</v>
      </c>
      <c r="G4129" s="62">
        <v>1296</v>
      </c>
      <c r="H4129" s="62">
        <v>5.4</v>
      </c>
      <c r="I4129" s="62">
        <v>2.7</v>
      </c>
      <c r="J4129" s="62">
        <v>50.22</v>
      </c>
      <c r="K4129" s="62">
        <v>12365.66</v>
      </c>
      <c r="L4129" s="62">
        <v>453621</v>
      </c>
      <c r="M4129" s="62">
        <v>1890.09</v>
      </c>
      <c r="N4129" s="62">
        <v>618.28</v>
      </c>
      <c r="O4129" s="62">
        <v>149121.26</v>
      </c>
      <c r="P4129" s="63"/>
      <c r="Q4129" s="63"/>
      <c r="R4129" s="63"/>
      <c r="S4129" s="63"/>
      <c r="T4129" s="63"/>
      <c r="U4129" s="63"/>
      <c r="V4129" s="63"/>
      <c r="W4129" s="63"/>
      <c r="X4129" s="63"/>
      <c r="Y4129" s="63"/>
      <c r="Z4129" s="62">
        <v>337055</v>
      </c>
      <c r="AA4129" s="62">
        <v>347067</v>
      </c>
      <c r="AB4129" s="62">
        <v>1446.11</v>
      </c>
      <c r="AC4129" s="62">
        <v>16852.75</v>
      </c>
    </row>
    <row r="4130" spans="1:29" x14ac:dyDescent="0.25">
      <c r="A4130" s="61" t="s">
        <v>257</v>
      </c>
      <c r="B4130" s="61" t="s">
        <v>258</v>
      </c>
      <c r="C4130" s="62">
        <v>2007</v>
      </c>
      <c r="D4130" s="61" t="s">
        <v>75</v>
      </c>
      <c r="E4130" s="62">
        <v>10</v>
      </c>
      <c r="F4130" s="62">
        <v>94400</v>
      </c>
      <c r="G4130" s="62">
        <v>26040</v>
      </c>
      <c r="H4130" s="62">
        <v>217</v>
      </c>
      <c r="I4130" s="62">
        <v>9440</v>
      </c>
      <c r="J4130" s="62">
        <v>87792</v>
      </c>
      <c r="K4130" s="62">
        <v>0</v>
      </c>
      <c r="L4130" s="63"/>
      <c r="M4130" s="63"/>
      <c r="N4130" s="63"/>
      <c r="O4130" s="63"/>
      <c r="P4130" s="62">
        <v>10847</v>
      </c>
      <c r="Q4130" s="62">
        <v>21267</v>
      </c>
      <c r="R4130" s="62">
        <v>177.23</v>
      </c>
      <c r="S4130" s="62">
        <v>1084</v>
      </c>
      <c r="T4130" s="62">
        <v>137420.64000000001</v>
      </c>
      <c r="U4130" s="63"/>
      <c r="V4130" s="63"/>
      <c r="W4130" s="63"/>
      <c r="X4130" s="63"/>
      <c r="Y4130" s="63"/>
      <c r="Z4130" s="62">
        <v>53104.58</v>
      </c>
      <c r="AA4130" s="62">
        <v>9388</v>
      </c>
      <c r="AB4130" s="62">
        <v>78.23</v>
      </c>
      <c r="AC4130" s="62">
        <v>5310.46</v>
      </c>
    </row>
    <row r="4131" spans="1:29" ht="30" x14ac:dyDescent="0.25">
      <c r="A4131" s="61" t="s">
        <v>122</v>
      </c>
      <c r="B4131" s="61" t="s">
        <v>123</v>
      </c>
      <c r="C4131" s="62">
        <v>2017</v>
      </c>
      <c r="D4131" s="61" t="s">
        <v>99</v>
      </c>
      <c r="E4131" s="62">
        <v>52</v>
      </c>
      <c r="F4131" s="62">
        <v>188006</v>
      </c>
      <c r="G4131" s="62">
        <v>27602</v>
      </c>
      <c r="H4131" s="62">
        <v>44.23</v>
      </c>
      <c r="I4131" s="62">
        <v>3615.5</v>
      </c>
      <c r="J4131" s="62">
        <v>174845.58</v>
      </c>
      <c r="K4131" s="62">
        <v>2143</v>
      </c>
      <c r="L4131" s="62">
        <v>2501</v>
      </c>
      <c r="M4131" s="62">
        <v>4.01</v>
      </c>
      <c r="N4131" s="62">
        <v>41.21</v>
      </c>
      <c r="O4131" s="62">
        <v>25843.08</v>
      </c>
      <c r="P4131" s="63"/>
      <c r="Q4131" s="63"/>
      <c r="R4131" s="63"/>
      <c r="S4131" s="63"/>
      <c r="T4131" s="63"/>
      <c r="U4131" s="63"/>
      <c r="V4131" s="63"/>
      <c r="W4131" s="63"/>
      <c r="X4131" s="63"/>
      <c r="Y4131" s="63"/>
      <c r="Z4131" s="62">
        <v>2336.0700000000002</v>
      </c>
      <c r="AA4131" s="62">
        <v>23502</v>
      </c>
      <c r="AB4131" s="62">
        <v>37.659999999999997</v>
      </c>
      <c r="AC4131" s="62">
        <v>44.92</v>
      </c>
    </row>
    <row r="4132" spans="1:29" ht="45" x14ac:dyDescent="0.25">
      <c r="A4132" s="61" t="s">
        <v>243</v>
      </c>
      <c r="B4132" s="61" t="s">
        <v>244</v>
      </c>
      <c r="C4132" s="62">
        <v>2016</v>
      </c>
      <c r="D4132" s="61" t="s">
        <v>78</v>
      </c>
      <c r="E4132" s="62">
        <v>22</v>
      </c>
      <c r="F4132" s="62">
        <v>22663</v>
      </c>
      <c r="G4132" s="62">
        <v>4680</v>
      </c>
      <c r="H4132" s="62">
        <v>17.73</v>
      </c>
      <c r="I4132" s="62">
        <v>1030.1400000000001</v>
      </c>
      <c r="J4132" s="62">
        <v>21076.59</v>
      </c>
      <c r="K4132" s="62">
        <v>0</v>
      </c>
      <c r="L4132" s="63"/>
      <c r="M4132" s="63"/>
      <c r="N4132" s="63"/>
      <c r="O4132" s="63"/>
      <c r="P4132" s="62">
        <v>3982</v>
      </c>
      <c r="Q4132" s="62">
        <v>6139</v>
      </c>
      <c r="R4132" s="62">
        <v>23.25</v>
      </c>
      <c r="S4132" s="62">
        <v>181</v>
      </c>
      <c r="T4132" s="62">
        <v>50447.96</v>
      </c>
      <c r="U4132" s="63"/>
      <c r="V4132" s="63"/>
      <c r="W4132" s="63"/>
      <c r="X4132" s="63"/>
      <c r="Y4132" s="63"/>
      <c r="Z4132" s="62">
        <v>1123.23</v>
      </c>
      <c r="AA4132" s="62">
        <v>8457</v>
      </c>
      <c r="AB4132" s="62">
        <v>32.03</v>
      </c>
      <c r="AC4132" s="62">
        <v>51.06</v>
      </c>
    </row>
    <row r="4133" spans="1:29" ht="30" x14ac:dyDescent="0.25">
      <c r="A4133" s="61" t="s">
        <v>224</v>
      </c>
      <c r="B4133" s="61" t="s">
        <v>225</v>
      </c>
      <c r="C4133" s="62">
        <v>2007</v>
      </c>
      <c r="D4133" s="61" t="s">
        <v>226</v>
      </c>
      <c r="E4133" s="62">
        <v>51</v>
      </c>
      <c r="F4133" s="62">
        <v>85168</v>
      </c>
      <c r="G4133" s="62">
        <v>14509</v>
      </c>
      <c r="H4133" s="62">
        <v>23.71</v>
      </c>
      <c r="I4133" s="62">
        <v>1669.96</v>
      </c>
      <c r="J4133" s="62">
        <v>79206.240000000005</v>
      </c>
      <c r="K4133" s="62">
        <v>6384</v>
      </c>
      <c r="L4133" s="62">
        <v>21734</v>
      </c>
      <c r="M4133" s="62">
        <v>35.51</v>
      </c>
      <c r="N4133" s="62">
        <v>125.18</v>
      </c>
      <c r="O4133" s="62">
        <v>76986.570000000007</v>
      </c>
      <c r="P4133" s="63"/>
      <c r="Q4133" s="63"/>
      <c r="R4133" s="63"/>
      <c r="S4133" s="63"/>
      <c r="T4133" s="63"/>
      <c r="U4133" s="63"/>
      <c r="V4133" s="63"/>
      <c r="W4133" s="63"/>
      <c r="X4133" s="63"/>
      <c r="Y4133" s="63"/>
      <c r="Z4133" s="62">
        <v>13612.06</v>
      </c>
      <c r="AA4133" s="62">
        <v>5094</v>
      </c>
      <c r="AB4133" s="62">
        <v>8.32</v>
      </c>
      <c r="AC4133" s="62">
        <v>266.89999999999998</v>
      </c>
    </row>
    <row r="4134" spans="1:29" x14ac:dyDescent="0.25">
      <c r="A4134" s="61" t="s">
        <v>478</v>
      </c>
      <c r="B4134" s="61" t="s">
        <v>479</v>
      </c>
      <c r="C4134" s="62">
        <v>2015</v>
      </c>
      <c r="D4134" s="61" t="s">
        <v>78</v>
      </c>
      <c r="E4134" s="62">
        <v>40</v>
      </c>
      <c r="F4134" s="62">
        <v>365920</v>
      </c>
      <c r="G4134" s="62">
        <v>66315</v>
      </c>
      <c r="H4134" s="62">
        <v>138.16</v>
      </c>
      <c r="I4134" s="62">
        <v>9148</v>
      </c>
      <c r="J4134" s="62">
        <v>340305.6</v>
      </c>
      <c r="K4134" s="62">
        <v>0</v>
      </c>
      <c r="L4134" s="63"/>
      <c r="M4134" s="63"/>
      <c r="N4134" s="63"/>
      <c r="O4134" s="63"/>
      <c r="P4134" s="63"/>
      <c r="Q4134" s="63"/>
      <c r="R4134" s="63"/>
      <c r="S4134" s="63"/>
      <c r="T4134" s="63"/>
      <c r="U4134" s="63"/>
      <c r="V4134" s="63"/>
      <c r="W4134" s="63"/>
      <c r="X4134" s="63"/>
      <c r="Y4134" s="63"/>
      <c r="Z4134" s="62">
        <v>552.29999999999995</v>
      </c>
      <c r="AA4134" s="62">
        <v>16289</v>
      </c>
      <c r="AB4134" s="62">
        <v>33.94</v>
      </c>
      <c r="AC4134" s="62">
        <v>13.81</v>
      </c>
    </row>
    <row r="4135" spans="1:29" ht="30" x14ac:dyDescent="0.25">
      <c r="A4135" s="61" t="s">
        <v>464</v>
      </c>
      <c r="B4135" s="61" t="s">
        <v>465</v>
      </c>
      <c r="C4135" s="62">
        <v>2011</v>
      </c>
      <c r="D4135" s="61" t="s">
        <v>78</v>
      </c>
      <c r="E4135" s="62">
        <v>40</v>
      </c>
      <c r="F4135" s="62">
        <v>253279</v>
      </c>
      <c r="G4135" s="62">
        <v>49148</v>
      </c>
      <c r="H4135" s="62">
        <v>102.39</v>
      </c>
      <c r="I4135" s="62">
        <v>6331.98</v>
      </c>
      <c r="J4135" s="62">
        <v>235549.47</v>
      </c>
      <c r="K4135" s="62">
        <v>0</v>
      </c>
      <c r="L4135" s="63"/>
      <c r="M4135" s="63"/>
      <c r="N4135" s="63"/>
      <c r="O4135" s="63"/>
      <c r="P4135" s="63"/>
      <c r="Q4135" s="63"/>
      <c r="R4135" s="63"/>
      <c r="S4135" s="63"/>
      <c r="T4135" s="63"/>
      <c r="U4135" s="63"/>
      <c r="V4135" s="63"/>
      <c r="W4135" s="63"/>
      <c r="X4135" s="63"/>
      <c r="Y4135" s="63"/>
      <c r="Z4135" s="62">
        <v>1983.82</v>
      </c>
      <c r="AA4135" s="62">
        <v>812</v>
      </c>
      <c r="AB4135" s="62">
        <v>1.69</v>
      </c>
      <c r="AC4135" s="62">
        <v>49.6</v>
      </c>
    </row>
    <row r="4136" spans="1:29" ht="30" x14ac:dyDescent="0.25">
      <c r="A4136" s="61" t="s">
        <v>117</v>
      </c>
      <c r="B4136" s="61" t="s">
        <v>118</v>
      </c>
      <c r="C4136" s="62">
        <v>2004</v>
      </c>
      <c r="D4136" s="61" t="s">
        <v>86</v>
      </c>
      <c r="E4136" s="62">
        <v>69</v>
      </c>
      <c r="F4136" s="62">
        <v>114847</v>
      </c>
      <c r="G4136" s="62">
        <v>12711</v>
      </c>
      <c r="H4136" s="62">
        <v>15.35</v>
      </c>
      <c r="I4136" s="62">
        <v>1664.45</v>
      </c>
      <c r="J4136" s="62">
        <v>106807.71</v>
      </c>
      <c r="K4136" s="62">
        <v>54773.04</v>
      </c>
      <c r="L4136" s="62">
        <v>54978</v>
      </c>
      <c r="M4136" s="62">
        <v>66.400000000000006</v>
      </c>
      <c r="N4136" s="62">
        <v>793.81</v>
      </c>
      <c r="O4136" s="62">
        <v>660524.47</v>
      </c>
      <c r="P4136" s="63"/>
      <c r="Q4136" s="63"/>
      <c r="R4136" s="63"/>
      <c r="S4136" s="63"/>
      <c r="T4136" s="63"/>
      <c r="U4136" s="63"/>
      <c r="V4136" s="63"/>
      <c r="W4136" s="63"/>
      <c r="X4136" s="63"/>
      <c r="Y4136" s="63"/>
      <c r="Z4136" s="62">
        <v>2824</v>
      </c>
      <c r="AA4136" s="62">
        <v>23658</v>
      </c>
      <c r="AB4136" s="62">
        <v>28.57</v>
      </c>
      <c r="AC4136" s="62">
        <v>40.93</v>
      </c>
    </row>
    <row r="4137" spans="1:29" ht="30" x14ac:dyDescent="0.25">
      <c r="A4137" s="61" t="s">
        <v>231</v>
      </c>
      <c r="B4137" s="61" t="s">
        <v>232</v>
      </c>
      <c r="C4137" s="62">
        <v>2018</v>
      </c>
      <c r="D4137" s="61" t="s">
        <v>301</v>
      </c>
      <c r="E4137" s="62">
        <v>96</v>
      </c>
      <c r="F4137" s="62">
        <v>640000</v>
      </c>
      <c r="G4137" s="62">
        <v>84674</v>
      </c>
      <c r="H4137" s="62">
        <v>73.5</v>
      </c>
      <c r="I4137" s="62">
        <v>6666.67</v>
      </c>
      <c r="J4137" s="62">
        <v>595200</v>
      </c>
      <c r="K4137" s="62">
        <v>0</v>
      </c>
      <c r="L4137" s="62">
        <v>194</v>
      </c>
      <c r="M4137" s="62">
        <v>0.17</v>
      </c>
      <c r="N4137" s="63"/>
      <c r="O4137" s="63"/>
      <c r="P4137" s="63"/>
      <c r="Q4137" s="63"/>
      <c r="R4137" s="63"/>
      <c r="S4137" s="63"/>
      <c r="T4137" s="63"/>
      <c r="U4137" s="63"/>
      <c r="V4137" s="63"/>
      <c r="W4137" s="63"/>
      <c r="X4137" s="63"/>
      <c r="Y4137" s="63"/>
      <c r="Z4137" s="62">
        <v>2132</v>
      </c>
      <c r="AA4137" s="62">
        <v>25103</v>
      </c>
      <c r="AB4137" s="62">
        <v>21.79</v>
      </c>
      <c r="AC4137" s="62">
        <v>22.21</v>
      </c>
    </row>
    <row r="4138" spans="1:29" x14ac:dyDescent="0.25">
      <c r="A4138" s="61" t="s">
        <v>484</v>
      </c>
      <c r="B4138" s="61" t="s">
        <v>485</v>
      </c>
      <c r="C4138" s="62">
        <v>2007</v>
      </c>
      <c r="D4138" s="61" t="s">
        <v>78</v>
      </c>
      <c r="E4138" s="62">
        <v>40</v>
      </c>
      <c r="F4138" s="62">
        <v>388920</v>
      </c>
      <c r="G4138" s="62">
        <v>53314</v>
      </c>
      <c r="H4138" s="62">
        <v>111.07</v>
      </c>
      <c r="I4138" s="62">
        <v>9723</v>
      </c>
      <c r="J4138" s="62">
        <v>361695.6</v>
      </c>
      <c r="K4138" s="62">
        <v>0</v>
      </c>
      <c r="L4138" s="63"/>
      <c r="M4138" s="63"/>
      <c r="N4138" s="63"/>
      <c r="O4138" s="63"/>
      <c r="P4138" s="63"/>
      <c r="Q4138" s="63"/>
      <c r="R4138" s="63"/>
      <c r="S4138" s="63"/>
      <c r="T4138" s="63"/>
      <c r="U4138" s="63"/>
      <c r="V4138" s="63"/>
      <c r="W4138" s="63"/>
      <c r="X4138" s="63"/>
      <c r="Y4138" s="63"/>
      <c r="Z4138" s="62">
        <v>0</v>
      </c>
      <c r="AA4138" s="63"/>
      <c r="AB4138" s="63"/>
      <c r="AC4138" s="62">
        <v>0</v>
      </c>
    </row>
    <row r="4139" spans="1:29" ht="30" x14ac:dyDescent="0.25">
      <c r="A4139" s="61" t="s">
        <v>117</v>
      </c>
      <c r="B4139" s="61" t="s">
        <v>118</v>
      </c>
      <c r="C4139" s="62">
        <v>2015</v>
      </c>
      <c r="D4139" s="61" t="s">
        <v>468</v>
      </c>
      <c r="E4139" s="62">
        <v>24</v>
      </c>
      <c r="F4139" s="63"/>
      <c r="G4139" s="63"/>
      <c r="H4139" s="63"/>
      <c r="I4139" s="63"/>
      <c r="J4139" s="63"/>
      <c r="K4139" s="62">
        <v>0</v>
      </c>
      <c r="L4139" s="63"/>
      <c r="M4139" s="63"/>
      <c r="N4139" s="63"/>
      <c r="O4139" s="63"/>
      <c r="P4139" s="63"/>
      <c r="Q4139" s="63"/>
      <c r="R4139" s="63"/>
      <c r="S4139" s="63"/>
      <c r="T4139" s="63"/>
      <c r="U4139" s="63"/>
      <c r="V4139" s="63"/>
      <c r="W4139" s="63"/>
      <c r="X4139" s="63"/>
      <c r="Y4139" s="63"/>
      <c r="Z4139" s="62">
        <v>0</v>
      </c>
      <c r="AA4139" s="63"/>
      <c r="AB4139" s="63"/>
      <c r="AC4139" s="62">
        <v>0</v>
      </c>
    </row>
    <row r="4140" spans="1:29" x14ac:dyDescent="0.25">
      <c r="A4140" s="61" t="s">
        <v>198</v>
      </c>
      <c r="B4140" s="61" t="s">
        <v>199</v>
      </c>
      <c r="C4140" s="62">
        <v>2006</v>
      </c>
      <c r="D4140" s="61" t="s">
        <v>78</v>
      </c>
      <c r="E4140" s="62">
        <v>40</v>
      </c>
      <c r="F4140" s="62">
        <v>376500</v>
      </c>
      <c r="G4140" s="62">
        <v>40030</v>
      </c>
      <c r="H4140" s="62">
        <v>83.4</v>
      </c>
      <c r="I4140" s="62">
        <v>9412.5</v>
      </c>
      <c r="J4140" s="62">
        <v>350145</v>
      </c>
      <c r="K4140" s="62">
        <v>0</v>
      </c>
      <c r="L4140" s="63"/>
      <c r="M4140" s="63"/>
      <c r="N4140" s="63"/>
      <c r="O4140" s="63"/>
      <c r="P4140" s="63"/>
      <c r="Q4140" s="63"/>
      <c r="R4140" s="63"/>
      <c r="S4140" s="63"/>
      <c r="T4140" s="63"/>
      <c r="U4140" s="63"/>
      <c r="V4140" s="63"/>
      <c r="W4140" s="63"/>
      <c r="X4140" s="63"/>
      <c r="Y4140" s="63"/>
      <c r="Z4140" s="62">
        <v>63700</v>
      </c>
      <c r="AA4140" s="62">
        <v>5979</v>
      </c>
      <c r="AB4140" s="62">
        <v>12.46</v>
      </c>
      <c r="AC4140" s="62">
        <v>1592.5</v>
      </c>
    </row>
    <row r="4141" spans="1:29" ht="30" x14ac:dyDescent="0.25">
      <c r="A4141" s="61" t="s">
        <v>188</v>
      </c>
      <c r="B4141" s="61" t="s">
        <v>189</v>
      </c>
      <c r="C4141" s="62">
        <v>2016</v>
      </c>
      <c r="D4141" s="61" t="s">
        <v>75</v>
      </c>
      <c r="E4141" s="62">
        <v>24</v>
      </c>
      <c r="F4141" s="63"/>
      <c r="G4141" s="63"/>
      <c r="H4141" s="63"/>
      <c r="I4141" s="63"/>
      <c r="J4141" s="63"/>
      <c r="K4141" s="62">
        <v>0</v>
      </c>
      <c r="L4141" s="63"/>
      <c r="M4141" s="63"/>
      <c r="N4141" s="63"/>
      <c r="O4141" s="63"/>
      <c r="P4141" s="63"/>
      <c r="Q4141" s="63"/>
      <c r="R4141" s="63"/>
      <c r="S4141" s="63"/>
      <c r="T4141" s="63"/>
      <c r="U4141" s="63"/>
      <c r="V4141" s="63"/>
      <c r="W4141" s="63"/>
      <c r="X4141" s="63"/>
      <c r="Y4141" s="63"/>
      <c r="Z4141" s="62">
        <v>0</v>
      </c>
      <c r="AA4141" s="63"/>
      <c r="AB4141" s="63"/>
      <c r="AC4141" s="62">
        <v>0</v>
      </c>
    </row>
    <row r="4142" spans="1:29" x14ac:dyDescent="0.25">
      <c r="A4142" s="61" t="s">
        <v>155</v>
      </c>
      <c r="B4142" s="61" t="s">
        <v>156</v>
      </c>
      <c r="C4142" s="62">
        <v>2006</v>
      </c>
      <c r="D4142" s="61" t="s">
        <v>99</v>
      </c>
      <c r="E4142" s="62">
        <v>60</v>
      </c>
      <c r="F4142" s="62">
        <v>577510</v>
      </c>
      <c r="G4142" s="62">
        <v>87632</v>
      </c>
      <c r="H4142" s="62">
        <v>121.71</v>
      </c>
      <c r="I4142" s="62">
        <v>9625.17</v>
      </c>
      <c r="J4142" s="62">
        <v>537084.30000000005</v>
      </c>
      <c r="K4142" s="62">
        <v>0</v>
      </c>
      <c r="L4142" s="63"/>
      <c r="M4142" s="63"/>
      <c r="N4142" s="63"/>
      <c r="O4142" s="63"/>
      <c r="P4142" s="63"/>
      <c r="Q4142" s="63"/>
      <c r="R4142" s="63"/>
      <c r="S4142" s="63"/>
      <c r="T4142" s="63"/>
      <c r="U4142" s="63"/>
      <c r="V4142" s="63"/>
      <c r="W4142" s="63"/>
      <c r="X4142" s="63"/>
      <c r="Y4142" s="63"/>
      <c r="Z4142" s="62">
        <v>177.28</v>
      </c>
      <c r="AA4142" s="62">
        <v>6882</v>
      </c>
      <c r="AB4142" s="62">
        <v>9.56</v>
      </c>
      <c r="AC4142" s="62">
        <v>2.95</v>
      </c>
    </row>
    <row r="4143" spans="1:29" x14ac:dyDescent="0.25">
      <c r="A4143" s="61" t="s">
        <v>157</v>
      </c>
      <c r="B4143" s="61" t="s">
        <v>158</v>
      </c>
      <c r="C4143" s="62">
        <v>2008</v>
      </c>
      <c r="D4143" s="61" t="s">
        <v>78</v>
      </c>
      <c r="E4143" s="62">
        <v>68</v>
      </c>
      <c r="F4143" s="62">
        <v>662760</v>
      </c>
      <c r="G4143" s="62">
        <v>73873</v>
      </c>
      <c r="H4143" s="62">
        <v>90.53</v>
      </c>
      <c r="I4143" s="62">
        <v>9746.4699999999993</v>
      </c>
      <c r="J4143" s="62">
        <v>616366.80000000005</v>
      </c>
      <c r="K4143" s="62">
        <v>0</v>
      </c>
      <c r="L4143" s="63"/>
      <c r="M4143" s="63"/>
      <c r="N4143" s="63"/>
      <c r="O4143" s="63"/>
      <c r="P4143" s="63"/>
      <c r="Q4143" s="63"/>
      <c r="R4143" s="63"/>
      <c r="S4143" s="63"/>
      <c r="T4143" s="63"/>
      <c r="U4143" s="63"/>
      <c r="V4143" s="63"/>
      <c r="W4143" s="63"/>
      <c r="X4143" s="63"/>
      <c r="Y4143" s="63"/>
      <c r="Z4143" s="62">
        <v>61258.15</v>
      </c>
      <c r="AA4143" s="62">
        <v>8430</v>
      </c>
      <c r="AB4143" s="62">
        <v>10.33</v>
      </c>
      <c r="AC4143" s="62">
        <v>900.86</v>
      </c>
    </row>
    <row r="4144" spans="1:29" ht="30" x14ac:dyDescent="0.25">
      <c r="A4144" s="61" t="s">
        <v>117</v>
      </c>
      <c r="B4144" s="61" t="s">
        <v>118</v>
      </c>
      <c r="C4144" s="62">
        <v>2005</v>
      </c>
      <c r="D4144" s="61" t="s">
        <v>99</v>
      </c>
      <c r="E4144" s="62">
        <v>39</v>
      </c>
      <c r="F4144" s="62">
        <v>37323</v>
      </c>
      <c r="G4144" s="62">
        <v>4485</v>
      </c>
      <c r="H4144" s="62">
        <v>9.58</v>
      </c>
      <c r="I4144" s="62">
        <v>957</v>
      </c>
      <c r="J4144" s="62">
        <v>34710.39</v>
      </c>
      <c r="K4144" s="62">
        <v>9191.08</v>
      </c>
      <c r="L4144" s="62">
        <v>11000</v>
      </c>
      <c r="M4144" s="62">
        <v>23.5</v>
      </c>
      <c r="N4144" s="63"/>
      <c r="O4144" s="63"/>
      <c r="P4144" s="63"/>
      <c r="Q4144" s="63"/>
      <c r="R4144" s="63"/>
      <c r="S4144" s="63"/>
      <c r="T4144" s="63"/>
      <c r="U4144" s="63"/>
      <c r="V4144" s="63"/>
      <c r="W4144" s="63"/>
      <c r="X4144" s="63"/>
      <c r="Y4144" s="63"/>
      <c r="Z4144" s="62">
        <v>760</v>
      </c>
      <c r="AA4144" s="62">
        <v>6468</v>
      </c>
      <c r="AB4144" s="62">
        <v>13.82</v>
      </c>
      <c r="AC4144" s="62">
        <v>19.489999999999998</v>
      </c>
    </row>
    <row r="4145" spans="1:29" x14ac:dyDescent="0.25">
      <c r="A4145" s="61" t="s">
        <v>81</v>
      </c>
      <c r="B4145" s="61" t="s">
        <v>82</v>
      </c>
      <c r="C4145" s="62">
        <v>2007</v>
      </c>
      <c r="D4145" s="61" t="s">
        <v>94</v>
      </c>
      <c r="E4145" s="62">
        <v>14</v>
      </c>
      <c r="F4145" s="62">
        <v>2496</v>
      </c>
      <c r="G4145" s="62">
        <v>460</v>
      </c>
      <c r="H4145" s="62">
        <v>2.74</v>
      </c>
      <c r="I4145" s="62">
        <v>178.29</v>
      </c>
      <c r="J4145" s="62">
        <v>2321.2800000000002</v>
      </c>
      <c r="K4145" s="62">
        <v>0</v>
      </c>
      <c r="L4145" s="63"/>
      <c r="M4145" s="63"/>
      <c r="N4145" s="63"/>
      <c r="O4145" s="63"/>
      <c r="P4145" s="63"/>
      <c r="Q4145" s="63"/>
      <c r="R4145" s="63"/>
      <c r="S4145" s="63"/>
      <c r="T4145" s="63"/>
      <c r="U4145" s="63"/>
      <c r="V4145" s="63"/>
      <c r="W4145" s="63"/>
      <c r="X4145" s="63"/>
      <c r="Y4145" s="63"/>
      <c r="Z4145" s="62">
        <v>288</v>
      </c>
      <c r="AA4145" s="62">
        <v>1141</v>
      </c>
      <c r="AB4145" s="62">
        <v>6.79</v>
      </c>
      <c r="AC4145" s="62">
        <v>20.57</v>
      </c>
    </row>
    <row r="4146" spans="1:29" ht="45" x14ac:dyDescent="0.25">
      <c r="A4146" s="61" t="s">
        <v>109</v>
      </c>
      <c r="B4146" s="61" t="s">
        <v>110</v>
      </c>
      <c r="C4146" s="62">
        <v>2016</v>
      </c>
      <c r="D4146" s="61" t="s">
        <v>94</v>
      </c>
      <c r="E4146" s="62">
        <v>4</v>
      </c>
      <c r="F4146" s="62">
        <v>1069</v>
      </c>
      <c r="G4146" s="62">
        <v>244</v>
      </c>
      <c r="H4146" s="62">
        <v>5.08</v>
      </c>
      <c r="I4146" s="62">
        <v>267.25</v>
      </c>
      <c r="J4146" s="62">
        <v>994.17</v>
      </c>
      <c r="K4146" s="62">
        <v>0</v>
      </c>
      <c r="L4146" s="63"/>
      <c r="M4146" s="63"/>
      <c r="N4146" s="63"/>
      <c r="O4146" s="63"/>
      <c r="P4146" s="62">
        <v>674</v>
      </c>
      <c r="Q4146" s="62">
        <v>932</v>
      </c>
      <c r="R4146" s="62">
        <v>19.420000000000002</v>
      </c>
      <c r="S4146" s="62">
        <v>168</v>
      </c>
      <c r="T4146" s="62">
        <v>8538.91</v>
      </c>
      <c r="U4146" s="62">
        <v>2115</v>
      </c>
      <c r="V4146" s="62">
        <v>4084</v>
      </c>
      <c r="W4146" s="62">
        <v>85.08</v>
      </c>
      <c r="X4146" s="62">
        <v>528</v>
      </c>
      <c r="Y4146" s="62">
        <v>47342.16</v>
      </c>
      <c r="Z4146" s="62">
        <v>4477</v>
      </c>
      <c r="AA4146" s="62">
        <v>473</v>
      </c>
      <c r="AB4146" s="62">
        <v>9.85</v>
      </c>
      <c r="AC4146" s="62">
        <v>1119.25</v>
      </c>
    </row>
    <row r="4147" spans="1:29" x14ac:dyDescent="0.25">
      <c r="A4147" s="61" t="s">
        <v>210</v>
      </c>
      <c r="B4147" s="61" t="s">
        <v>211</v>
      </c>
      <c r="C4147" s="62">
        <v>2010</v>
      </c>
      <c r="D4147" s="61" t="s">
        <v>86</v>
      </c>
      <c r="E4147" s="62">
        <v>70</v>
      </c>
      <c r="F4147" s="62">
        <v>526197</v>
      </c>
      <c r="G4147" s="62">
        <v>193135</v>
      </c>
      <c r="H4147" s="62">
        <v>229.92</v>
      </c>
      <c r="I4147" s="62">
        <v>7517.1</v>
      </c>
      <c r="J4147" s="62">
        <v>489363.21</v>
      </c>
      <c r="K4147" s="62">
        <v>56716.78</v>
      </c>
      <c r="L4147" s="62">
        <v>77173</v>
      </c>
      <c r="M4147" s="62">
        <v>91.87</v>
      </c>
      <c r="N4147" s="62">
        <v>810.24</v>
      </c>
      <c r="O4147" s="62">
        <v>683964.66</v>
      </c>
      <c r="P4147" s="63"/>
      <c r="Q4147" s="63"/>
      <c r="R4147" s="63"/>
      <c r="S4147" s="63"/>
      <c r="T4147" s="63"/>
      <c r="U4147" s="63"/>
      <c r="V4147" s="63"/>
      <c r="W4147" s="63"/>
      <c r="X4147" s="63"/>
      <c r="Y4147" s="63"/>
      <c r="Z4147" s="62">
        <v>825039</v>
      </c>
      <c r="AA4147" s="62">
        <v>97720</v>
      </c>
      <c r="AB4147" s="62">
        <v>116.33</v>
      </c>
      <c r="AC4147" s="62">
        <v>11786.27</v>
      </c>
    </row>
    <row r="4148" spans="1:29" ht="30" x14ac:dyDescent="0.25">
      <c r="A4148" s="61" t="s">
        <v>516</v>
      </c>
      <c r="B4148" s="61" t="s">
        <v>517</v>
      </c>
      <c r="C4148" s="62">
        <v>2018</v>
      </c>
      <c r="D4148" s="61" t="s">
        <v>78</v>
      </c>
      <c r="E4148" s="62">
        <v>40</v>
      </c>
      <c r="F4148" s="62">
        <v>233040</v>
      </c>
      <c r="G4148" s="62">
        <v>99707</v>
      </c>
      <c r="H4148" s="62">
        <v>207.72</v>
      </c>
      <c r="I4148" s="62">
        <v>5826</v>
      </c>
      <c r="J4148" s="62">
        <v>216727.2</v>
      </c>
      <c r="K4148" s="62">
        <v>0</v>
      </c>
      <c r="L4148" s="63"/>
      <c r="M4148" s="63"/>
      <c r="N4148" s="63"/>
      <c r="O4148" s="63"/>
      <c r="P4148" s="63"/>
      <c r="Q4148" s="63"/>
      <c r="R4148" s="63"/>
      <c r="S4148" s="63"/>
      <c r="T4148" s="63"/>
      <c r="U4148" s="63"/>
      <c r="V4148" s="63"/>
      <c r="W4148" s="63"/>
      <c r="X4148" s="63"/>
      <c r="Y4148" s="63"/>
      <c r="Z4148" s="62">
        <v>0</v>
      </c>
      <c r="AA4148" s="63"/>
      <c r="AB4148" s="63"/>
      <c r="AC4148" s="62">
        <v>0</v>
      </c>
    </row>
    <row r="4149" spans="1:29" ht="30" x14ac:dyDescent="0.25">
      <c r="A4149" s="61" t="s">
        <v>153</v>
      </c>
      <c r="B4149" s="61" t="s">
        <v>154</v>
      </c>
      <c r="C4149" s="62">
        <v>2016</v>
      </c>
      <c r="D4149" s="61" t="s">
        <v>135</v>
      </c>
      <c r="E4149" s="62">
        <v>371</v>
      </c>
      <c r="F4149" s="62">
        <v>1753202</v>
      </c>
      <c r="G4149" s="62">
        <v>250107</v>
      </c>
      <c r="H4149" s="62">
        <v>56.18</v>
      </c>
      <c r="I4149" s="62">
        <v>4725.6099999999997</v>
      </c>
      <c r="J4149" s="62">
        <v>1630477.86</v>
      </c>
      <c r="K4149" s="62">
        <v>283270.61</v>
      </c>
      <c r="L4149" s="62">
        <v>253762</v>
      </c>
      <c r="M4149" s="62">
        <v>57</v>
      </c>
      <c r="N4149" s="62">
        <v>763.53</v>
      </c>
      <c r="O4149" s="62">
        <v>3416045.28</v>
      </c>
      <c r="P4149" s="63"/>
      <c r="Q4149" s="63"/>
      <c r="R4149" s="63"/>
      <c r="S4149" s="63"/>
      <c r="T4149" s="63"/>
      <c r="U4149" s="63"/>
      <c r="V4149" s="63"/>
      <c r="W4149" s="63"/>
      <c r="X4149" s="63"/>
      <c r="Y4149" s="63"/>
      <c r="Z4149" s="62">
        <v>28128</v>
      </c>
      <c r="AA4149" s="62">
        <v>277597</v>
      </c>
      <c r="AB4149" s="62">
        <v>62.35</v>
      </c>
      <c r="AC4149" s="62">
        <v>75.819999999999993</v>
      </c>
    </row>
    <row r="4150" spans="1:29" ht="30" x14ac:dyDescent="0.25">
      <c r="A4150" s="61" t="s">
        <v>206</v>
      </c>
      <c r="B4150" s="61" t="s">
        <v>207</v>
      </c>
      <c r="C4150" s="62">
        <v>2009</v>
      </c>
      <c r="D4150" s="61" t="s">
        <v>78</v>
      </c>
      <c r="E4150" s="62">
        <v>32</v>
      </c>
      <c r="F4150" s="62">
        <v>182834</v>
      </c>
      <c r="G4150" s="62">
        <v>43019</v>
      </c>
      <c r="H4150" s="62">
        <v>112.03</v>
      </c>
      <c r="I4150" s="62">
        <v>5713.56</v>
      </c>
      <c r="J4150" s="62">
        <v>170035.62</v>
      </c>
      <c r="K4150" s="62">
        <v>0</v>
      </c>
      <c r="L4150" s="62">
        <v>61479</v>
      </c>
      <c r="M4150" s="62">
        <v>160.1</v>
      </c>
      <c r="N4150" s="62">
        <v>0</v>
      </c>
      <c r="O4150" s="62">
        <v>0</v>
      </c>
      <c r="P4150" s="63"/>
      <c r="Q4150" s="63"/>
      <c r="R4150" s="63"/>
      <c r="S4150" s="63"/>
      <c r="T4150" s="63"/>
      <c r="U4150" s="63"/>
      <c r="V4150" s="63"/>
      <c r="W4150" s="63"/>
      <c r="X4150" s="63"/>
      <c r="Y4150" s="63"/>
      <c r="Z4150" s="62">
        <v>0</v>
      </c>
      <c r="AA4150" s="63"/>
      <c r="AB4150" s="63"/>
      <c r="AC4150" s="62">
        <v>0</v>
      </c>
    </row>
    <row r="4151" spans="1:29" x14ac:dyDescent="0.25">
      <c r="A4151" s="61" t="s">
        <v>200</v>
      </c>
      <c r="B4151" s="61" t="s">
        <v>201</v>
      </c>
      <c r="C4151" s="62">
        <v>2003</v>
      </c>
      <c r="D4151" s="61" t="s">
        <v>75</v>
      </c>
      <c r="E4151" s="62">
        <v>2</v>
      </c>
      <c r="F4151" s="63"/>
      <c r="G4151" s="63"/>
      <c r="H4151" s="63"/>
      <c r="I4151" s="63"/>
      <c r="J4151" s="63"/>
      <c r="K4151" s="62">
        <v>0</v>
      </c>
      <c r="L4151" s="63"/>
      <c r="M4151" s="63"/>
      <c r="N4151" s="63"/>
      <c r="O4151" s="63"/>
      <c r="P4151" s="63"/>
      <c r="Q4151" s="63"/>
      <c r="R4151" s="63"/>
      <c r="S4151" s="63"/>
      <c r="T4151" s="63"/>
      <c r="U4151" s="63"/>
      <c r="V4151" s="63"/>
      <c r="W4151" s="63"/>
      <c r="X4151" s="63"/>
      <c r="Y4151" s="63"/>
      <c r="Z4151" s="62">
        <v>0</v>
      </c>
      <c r="AA4151" s="63"/>
      <c r="AB4151" s="63"/>
      <c r="AC4151" s="62">
        <v>0</v>
      </c>
    </row>
    <row r="4152" spans="1:29" ht="45" x14ac:dyDescent="0.25">
      <c r="A4152" s="61" t="s">
        <v>326</v>
      </c>
      <c r="B4152" s="61" t="s">
        <v>327</v>
      </c>
      <c r="C4152" s="62">
        <v>2013</v>
      </c>
      <c r="D4152" s="61" t="s">
        <v>75</v>
      </c>
      <c r="E4152" s="62">
        <v>4</v>
      </c>
      <c r="F4152" s="62">
        <v>32230</v>
      </c>
      <c r="G4152" s="62">
        <v>4475</v>
      </c>
      <c r="H4152" s="62">
        <v>93.23</v>
      </c>
      <c r="I4152" s="62">
        <v>8057.5</v>
      </c>
      <c r="J4152" s="62">
        <v>29973.9</v>
      </c>
      <c r="K4152" s="62">
        <v>0</v>
      </c>
      <c r="L4152" s="63"/>
      <c r="M4152" s="63"/>
      <c r="N4152" s="63"/>
      <c r="O4152" s="63"/>
      <c r="P4152" s="63"/>
      <c r="Q4152" s="63"/>
      <c r="R4152" s="63"/>
      <c r="S4152" s="63"/>
      <c r="T4152" s="63"/>
      <c r="U4152" s="62">
        <v>1960</v>
      </c>
      <c r="V4152" s="62">
        <v>6671</v>
      </c>
      <c r="W4152" s="62">
        <v>138.97999999999999</v>
      </c>
      <c r="X4152" s="62">
        <v>490</v>
      </c>
      <c r="Y4152" s="62">
        <v>43872.639999999999</v>
      </c>
      <c r="Z4152" s="62">
        <v>38000</v>
      </c>
      <c r="AA4152" s="62">
        <v>3289</v>
      </c>
      <c r="AB4152" s="62">
        <v>68.52</v>
      </c>
      <c r="AC4152" s="62">
        <v>9500</v>
      </c>
    </row>
    <row r="4153" spans="1:29" x14ac:dyDescent="0.25">
      <c r="A4153" s="61" t="s">
        <v>401</v>
      </c>
      <c r="B4153" s="61" t="s">
        <v>402</v>
      </c>
      <c r="C4153" s="62">
        <v>2015</v>
      </c>
      <c r="D4153" s="61" t="s">
        <v>75</v>
      </c>
      <c r="E4153" s="62">
        <v>12</v>
      </c>
      <c r="F4153" s="62">
        <v>3039</v>
      </c>
      <c r="G4153" s="62">
        <v>718</v>
      </c>
      <c r="H4153" s="62">
        <v>4.99</v>
      </c>
      <c r="I4153" s="62">
        <v>253.25</v>
      </c>
      <c r="J4153" s="62">
        <v>2826.27</v>
      </c>
      <c r="K4153" s="62">
        <v>0</v>
      </c>
      <c r="L4153" s="63"/>
      <c r="M4153" s="63"/>
      <c r="N4153" s="63"/>
      <c r="O4153" s="63"/>
      <c r="P4153" s="63"/>
      <c r="Q4153" s="63"/>
      <c r="R4153" s="63"/>
      <c r="S4153" s="63"/>
      <c r="T4153" s="63"/>
      <c r="U4153" s="63"/>
      <c r="V4153" s="63"/>
      <c r="W4153" s="63"/>
      <c r="X4153" s="63"/>
      <c r="Y4153" s="63"/>
      <c r="Z4153" s="62">
        <v>660.38</v>
      </c>
      <c r="AA4153" s="62">
        <v>2261</v>
      </c>
      <c r="AB4153" s="62">
        <v>15.7</v>
      </c>
      <c r="AC4153" s="62">
        <v>55.03</v>
      </c>
    </row>
    <row r="4154" spans="1:29" ht="30" x14ac:dyDescent="0.25">
      <c r="A4154" s="61" t="s">
        <v>255</v>
      </c>
      <c r="B4154" s="61" t="s">
        <v>256</v>
      </c>
      <c r="C4154" s="62">
        <v>2012</v>
      </c>
      <c r="D4154" s="61" t="s">
        <v>226</v>
      </c>
      <c r="E4154" s="62">
        <v>120</v>
      </c>
      <c r="F4154" s="62">
        <v>1111320</v>
      </c>
      <c r="G4154" s="62">
        <v>152778</v>
      </c>
      <c r="H4154" s="62">
        <v>106.1</v>
      </c>
      <c r="I4154" s="62">
        <v>9261</v>
      </c>
      <c r="J4154" s="62">
        <v>1033527.6</v>
      </c>
      <c r="K4154" s="62">
        <v>0</v>
      </c>
      <c r="L4154" s="63"/>
      <c r="M4154" s="63"/>
      <c r="N4154" s="63"/>
      <c r="O4154" s="63"/>
      <c r="P4154" s="63"/>
      <c r="Q4154" s="63"/>
      <c r="R4154" s="63"/>
      <c r="S4154" s="63"/>
      <c r="T4154" s="63"/>
      <c r="U4154" s="63"/>
      <c r="V4154" s="63"/>
      <c r="W4154" s="63"/>
      <c r="X4154" s="63"/>
      <c r="Y4154" s="63"/>
      <c r="Z4154" s="62">
        <v>5742</v>
      </c>
      <c r="AA4154" s="62">
        <v>93576</v>
      </c>
      <c r="AB4154" s="62">
        <v>64.98</v>
      </c>
      <c r="AC4154" s="62">
        <v>47.85</v>
      </c>
    </row>
    <row r="4155" spans="1:29" ht="30" x14ac:dyDescent="0.25">
      <c r="A4155" s="61" t="s">
        <v>138</v>
      </c>
      <c r="B4155" s="61" t="s">
        <v>139</v>
      </c>
      <c r="C4155" s="62">
        <v>2011</v>
      </c>
      <c r="D4155" s="61" t="s">
        <v>226</v>
      </c>
      <c r="E4155" s="62">
        <v>24</v>
      </c>
      <c r="F4155" s="62">
        <v>94160</v>
      </c>
      <c r="G4155" s="62">
        <v>15076</v>
      </c>
      <c r="H4155" s="62">
        <v>52.35</v>
      </c>
      <c r="I4155" s="62">
        <v>3923.33</v>
      </c>
      <c r="J4155" s="62">
        <v>87568.8</v>
      </c>
      <c r="K4155" s="62">
        <v>7945.68</v>
      </c>
      <c r="L4155" s="62">
        <v>11040</v>
      </c>
      <c r="M4155" s="62">
        <v>38.33</v>
      </c>
      <c r="N4155" s="62">
        <v>331.07</v>
      </c>
      <c r="O4155" s="62">
        <v>95819.38</v>
      </c>
      <c r="P4155" s="63"/>
      <c r="Q4155" s="63"/>
      <c r="R4155" s="63"/>
      <c r="S4155" s="63"/>
      <c r="T4155" s="63"/>
      <c r="U4155" s="63"/>
      <c r="V4155" s="63"/>
      <c r="W4155" s="63"/>
      <c r="X4155" s="63"/>
      <c r="Y4155" s="63"/>
      <c r="Z4155" s="62">
        <v>23500</v>
      </c>
      <c r="AA4155" s="62">
        <v>4181</v>
      </c>
      <c r="AB4155" s="62">
        <v>14.52</v>
      </c>
      <c r="AC4155" s="62">
        <v>979.17</v>
      </c>
    </row>
    <row r="4156" spans="1:29" x14ac:dyDescent="0.25">
      <c r="A4156" s="61" t="s">
        <v>389</v>
      </c>
      <c r="B4156" s="61" t="s">
        <v>390</v>
      </c>
      <c r="C4156" s="62">
        <v>2015</v>
      </c>
      <c r="D4156" s="61" t="s">
        <v>75</v>
      </c>
      <c r="E4156" s="62">
        <v>14</v>
      </c>
      <c r="F4156" s="62">
        <v>729</v>
      </c>
      <c r="G4156" s="62">
        <v>349</v>
      </c>
      <c r="H4156" s="62">
        <v>2.08</v>
      </c>
      <c r="I4156" s="62">
        <v>52.07</v>
      </c>
      <c r="J4156" s="62">
        <v>677.97</v>
      </c>
      <c r="K4156" s="62">
        <v>0</v>
      </c>
      <c r="L4156" s="63"/>
      <c r="M4156" s="63"/>
      <c r="N4156" s="63"/>
      <c r="O4156" s="63"/>
      <c r="P4156" s="63"/>
      <c r="Q4156" s="63"/>
      <c r="R4156" s="63"/>
      <c r="S4156" s="63"/>
      <c r="T4156" s="63"/>
      <c r="U4156" s="63"/>
      <c r="V4156" s="63"/>
      <c r="W4156" s="63"/>
      <c r="X4156" s="63"/>
      <c r="Y4156" s="63"/>
      <c r="Z4156" s="62">
        <v>1085</v>
      </c>
      <c r="AA4156" s="62">
        <v>5985</v>
      </c>
      <c r="AB4156" s="62">
        <v>35.630000000000003</v>
      </c>
      <c r="AC4156" s="62">
        <v>77.5</v>
      </c>
    </row>
    <row r="4157" spans="1:29" ht="45" x14ac:dyDescent="0.25">
      <c r="A4157" s="61" t="s">
        <v>167</v>
      </c>
      <c r="B4157" s="61" t="s">
        <v>168</v>
      </c>
      <c r="C4157" s="62">
        <v>2005</v>
      </c>
      <c r="D4157" s="61" t="s">
        <v>78</v>
      </c>
      <c r="E4157" s="62">
        <v>36</v>
      </c>
      <c r="F4157" s="62">
        <v>116964</v>
      </c>
      <c r="G4157" s="62">
        <v>17190</v>
      </c>
      <c r="H4157" s="62">
        <v>39.79</v>
      </c>
      <c r="I4157" s="62">
        <v>3249</v>
      </c>
      <c r="J4157" s="62">
        <v>108776.52</v>
      </c>
      <c r="K4157" s="62">
        <v>11111.65</v>
      </c>
      <c r="L4157" s="62">
        <v>17941</v>
      </c>
      <c r="M4157" s="62">
        <v>41.53</v>
      </c>
      <c r="N4157" s="62">
        <v>308.66000000000003</v>
      </c>
      <c r="O4157" s="62">
        <v>133998.70000000001</v>
      </c>
      <c r="P4157" s="62">
        <v>0</v>
      </c>
      <c r="Q4157" s="62">
        <v>0</v>
      </c>
      <c r="R4157" s="62">
        <v>0</v>
      </c>
      <c r="S4157" s="62">
        <v>0</v>
      </c>
      <c r="T4157" s="62">
        <v>0</v>
      </c>
      <c r="U4157" s="62">
        <v>0</v>
      </c>
      <c r="V4157" s="62">
        <v>0</v>
      </c>
      <c r="W4157" s="62">
        <v>0</v>
      </c>
      <c r="X4157" s="62">
        <v>0</v>
      </c>
      <c r="Y4157" s="62">
        <v>0</v>
      </c>
      <c r="Z4157" s="62">
        <v>51218</v>
      </c>
      <c r="AA4157" s="62">
        <v>1997</v>
      </c>
      <c r="AB4157" s="62">
        <v>4.62</v>
      </c>
      <c r="AC4157" s="62">
        <v>1422.72</v>
      </c>
    </row>
    <row r="4158" spans="1:29" x14ac:dyDescent="0.25">
      <c r="A4158" s="61" t="s">
        <v>469</v>
      </c>
      <c r="B4158" s="61" t="s">
        <v>470</v>
      </c>
      <c r="C4158" s="62">
        <v>2011</v>
      </c>
      <c r="D4158" s="61" t="s">
        <v>78</v>
      </c>
      <c r="E4158" s="62">
        <v>48</v>
      </c>
      <c r="F4158" s="62">
        <v>141497</v>
      </c>
      <c r="G4158" s="62">
        <v>21227</v>
      </c>
      <c r="H4158" s="62">
        <v>36.85</v>
      </c>
      <c r="I4158" s="62">
        <v>2947.85</v>
      </c>
      <c r="J4158" s="62">
        <v>131592.21</v>
      </c>
      <c r="K4158" s="62">
        <v>11303.59</v>
      </c>
      <c r="L4158" s="62">
        <v>43409</v>
      </c>
      <c r="M4158" s="62">
        <v>75.36</v>
      </c>
      <c r="N4158" s="62">
        <v>235.49</v>
      </c>
      <c r="O4158" s="62">
        <v>136313.37</v>
      </c>
      <c r="P4158" s="63"/>
      <c r="Q4158" s="63"/>
      <c r="R4158" s="63"/>
      <c r="S4158" s="63"/>
      <c r="T4158" s="63"/>
      <c r="U4158" s="63"/>
      <c r="V4158" s="63"/>
      <c r="W4158" s="63"/>
      <c r="X4158" s="63"/>
      <c r="Y4158" s="63"/>
      <c r="Z4158" s="62">
        <v>1408.46</v>
      </c>
      <c r="AA4158" s="62">
        <v>13925</v>
      </c>
      <c r="AB4158" s="62">
        <v>24.18</v>
      </c>
      <c r="AC4158" s="62">
        <v>29.34</v>
      </c>
    </row>
    <row r="4159" spans="1:29" x14ac:dyDescent="0.25">
      <c r="A4159" s="61" t="s">
        <v>338</v>
      </c>
      <c r="B4159" s="61" t="s">
        <v>339</v>
      </c>
      <c r="C4159" s="62">
        <v>2007</v>
      </c>
      <c r="D4159" s="61" t="s">
        <v>94</v>
      </c>
      <c r="E4159" s="62">
        <v>45</v>
      </c>
      <c r="F4159" s="62">
        <v>50203</v>
      </c>
      <c r="G4159" s="62">
        <v>9339</v>
      </c>
      <c r="H4159" s="62">
        <v>17.29</v>
      </c>
      <c r="I4159" s="62">
        <v>1115.6199999999999</v>
      </c>
      <c r="J4159" s="62">
        <v>46688.79</v>
      </c>
      <c r="K4159" s="62">
        <v>16030.07</v>
      </c>
      <c r="L4159" s="62">
        <v>31288</v>
      </c>
      <c r="M4159" s="62">
        <v>57.94</v>
      </c>
      <c r="N4159" s="62">
        <v>356.22</v>
      </c>
      <c r="O4159" s="62">
        <v>193311.4</v>
      </c>
      <c r="P4159" s="63"/>
      <c r="Q4159" s="63"/>
      <c r="R4159" s="63"/>
      <c r="S4159" s="63"/>
      <c r="T4159" s="63"/>
      <c r="U4159" s="63"/>
      <c r="V4159" s="63"/>
      <c r="W4159" s="63"/>
      <c r="X4159" s="63"/>
      <c r="Y4159" s="63"/>
      <c r="Z4159" s="62">
        <v>4771.87</v>
      </c>
      <c r="AA4159" s="62">
        <v>48926</v>
      </c>
      <c r="AB4159" s="62">
        <v>90.6</v>
      </c>
      <c r="AC4159" s="62">
        <v>106.04</v>
      </c>
    </row>
    <row r="4160" spans="1:29" ht="30" x14ac:dyDescent="0.25">
      <c r="A4160" s="61" t="s">
        <v>182</v>
      </c>
      <c r="B4160" s="61" t="s">
        <v>183</v>
      </c>
      <c r="C4160" s="62">
        <v>2006</v>
      </c>
      <c r="D4160" s="61" t="s">
        <v>99</v>
      </c>
      <c r="E4160" s="62">
        <v>60</v>
      </c>
      <c r="F4160" s="62">
        <v>634342</v>
      </c>
      <c r="G4160" s="62">
        <v>85836</v>
      </c>
      <c r="H4160" s="62">
        <v>119.22</v>
      </c>
      <c r="I4160" s="62">
        <v>10572.37</v>
      </c>
      <c r="J4160" s="62">
        <v>589938.06000000006</v>
      </c>
      <c r="K4160" s="62">
        <v>0</v>
      </c>
      <c r="L4160" s="63"/>
      <c r="M4160" s="63"/>
      <c r="N4160" s="63"/>
      <c r="O4160" s="63"/>
      <c r="P4160" s="63"/>
      <c r="Q4160" s="63"/>
      <c r="R4160" s="63"/>
      <c r="S4160" s="63"/>
      <c r="T4160" s="63"/>
      <c r="U4160" s="63"/>
      <c r="V4160" s="63"/>
      <c r="W4160" s="63"/>
      <c r="X4160" s="63"/>
      <c r="Y4160" s="63"/>
      <c r="Z4160" s="62">
        <v>239028.99</v>
      </c>
      <c r="AA4160" s="62">
        <v>17141</v>
      </c>
      <c r="AB4160" s="62">
        <v>23.81</v>
      </c>
      <c r="AC4160" s="62">
        <v>3983.82</v>
      </c>
    </row>
    <row r="4161" spans="1:29" x14ac:dyDescent="0.25">
      <c r="A4161" s="61" t="s">
        <v>271</v>
      </c>
      <c r="B4161" s="61" t="s">
        <v>272</v>
      </c>
      <c r="C4161" s="62">
        <v>2010</v>
      </c>
      <c r="D4161" s="61" t="s">
        <v>175</v>
      </c>
      <c r="E4161" s="62">
        <v>8</v>
      </c>
      <c r="F4161" s="63"/>
      <c r="G4161" s="62">
        <v>0</v>
      </c>
      <c r="H4161" s="62">
        <v>0</v>
      </c>
      <c r="I4161" s="63"/>
      <c r="J4161" s="63"/>
      <c r="K4161" s="62">
        <v>0</v>
      </c>
      <c r="L4161" s="63"/>
      <c r="M4161" s="63"/>
      <c r="N4161" s="63"/>
      <c r="O4161" s="63"/>
      <c r="P4161" s="63"/>
      <c r="Q4161" s="63"/>
      <c r="R4161" s="63"/>
      <c r="S4161" s="63"/>
      <c r="T4161" s="63"/>
      <c r="U4161" s="63"/>
      <c r="V4161" s="63"/>
      <c r="W4161" s="63"/>
      <c r="X4161" s="63"/>
      <c r="Y4161" s="63"/>
      <c r="Z4161" s="62">
        <v>0</v>
      </c>
      <c r="AA4161" s="63"/>
      <c r="AB4161" s="63"/>
      <c r="AC4161" s="62">
        <v>0</v>
      </c>
    </row>
    <row r="4162" spans="1:29" x14ac:dyDescent="0.25">
      <c r="A4162" s="61" t="s">
        <v>273</v>
      </c>
      <c r="B4162" s="61" t="s">
        <v>274</v>
      </c>
      <c r="C4162" s="62">
        <v>2009</v>
      </c>
      <c r="D4162" s="61" t="s">
        <v>78</v>
      </c>
      <c r="E4162" s="62">
        <v>32</v>
      </c>
      <c r="F4162" s="62">
        <v>110040</v>
      </c>
      <c r="G4162" s="62">
        <v>19228</v>
      </c>
      <c r="H4162" s="62">
        <v>50.07</v>
      </c>
      <c r="I4162" s="62">
        <v>3438.75</v>
      </c>
      <c r="J4162" s="62">
        <v>102337.2</v>
      </c>
      <c r="K4162" s="62">
        <v>10902.04</v>
      </c>
      <c r="L4162" s="62">
        <v>22271</v>
      </c>
      <c r="M4162" s="62">
        <v>58</v>
      </c>
      <c r="N4162" s="62">
        <v>340.69</v>
      </c>
      <c r="O4162" s="62">
        <v>131470.93</v>
      </c>
      <c r="P4162" s="63"/>
      <c r="Q4162" s="63"/>
      <c r="R4162" s="63"/>
      <c r="S4162" s="63"/>
      <c r="T4162" s="63"/>
      <c r="U4162" s="63"/>
      <c r="V4162" s="63"/>
      <c r="W4162" s="63"/>
      <c r="X4162" s="63"/>
      <c r="Y4162" s="63"/>
      <c r="Z4162" s="62">
        <v>473.32</v>
      </c>
      <c r="AA4162" s="62">
        <v>3268</v>
      </c>
      <c r="AB4162" s="62">
        <v>8.51</v>
      </c>
      <c r="AC4162" s="62">
        <v>14.79</v>
      </c>
    </row>
    <row r="4163" spans="1:29" x14ac:dyDescent="0.25">
      <c r="A4163" s="61" t="s">
        <v>338</v>
      </c>
      <c r="B4163" s="61" t="s">
        <v>339</v>
      </c>
      <c r="C4163" s="62">
        <v>2010</v>
      </c>
      <c r="D4163" s="61" t="s">
        <v>301</v>
      </c>
      <c r="E4163" s="62">
        <v>106</v>
      </c>
      <c r="F4163" s="62">
        <v>1525800</v>
      </c>
      <c r="G4163" s="62">
        <v>219034</v>
      </c>
      <c r="H4163" s="62">
        <v>172.2</v>
      </c>
      <c r="I4163" s="62">
        <v>14394.34</v>
      </c>
      <c r="J4163" s="62">
        <v>1418994</v>
      </c>
      <c r="K4163" s="62">
        <v>7832.2</v>
      </c>
      <c r="L4163" s="62">
        <v>12647</v>
      </c>
      <c r="M4163" s="62">
        <v>9.94</v>
      </c>
      <c r="N4163" s="62">
        <v>73.89</v>
      </c>
      <c r="O4163" s="62">
        <v>94450.87</v>
      </c>
      <c r="P4163" s="63"/>
      <c r="Q4163" s="63"/>
      <c r="R4163" s="63"/>
      <c r="S4163" s="63"/>
      <c r="T4163" s="63"/>
      <c r="U4163" s="63"/>
      <c r="V4163" s="63"/>
      <c r="W4163" s="63"/>
      <c r="X4163" s="63"/>
      <c r="Y4163" s="63"/>
      <c r="Z4163" s="62">
        <v>5336.41</v>
      </c>
      <c r="AA4163" s="62">
        <v>89654</v>
      </c>
      <c r="AB4163" s="62">
        <v>70.48</v>
      </c>
      <c r="AC4163" s="62">
        <v>50.34</v>
      </c>
    </row>
    <row r="4164" spans="1:29" ht="30" x14ac:dyDescent="0.25">
      <c r="A4164" s="61" t="s">
        <v>283</v>
      </c>
      <c r="B4164" s="61" t="s">
        <v>284</v>
      </c>
      <c r="C4164" s="62">
        <v>2015</v>
      </c>
      <c r="D4164" s="61" t="s">
        <v>419</v>
      </c>
      <c r="E4164" s="62">
        <v>8</v>
      </c>
      <c r="F4164" s="62">
        <v>0</v>
      </c>
      <c r="G4164" s="62">
        <v>0</v>
      </c>
      <c r="H4164" s="62">
        <v>0</v>
      </c>
      <c r="I4164" s="62">
        <v>0</v>
      </c>
      <c r="J4164" s="62">
        <v>0</v>
      </c>
      <c r="K4164" s="62">
        <v>0</v>
      </c>
      <c r="L4164" s="62">
        <v>0</v>
      </c>
      <c r="M4164" s="62">
        <v>0</v>
      </c>
      <c r="N4164" s="63"/>
      <c r="O4164" s="63"/>
      <c r="P4164" s="63"/>
      <c r="Q4164" s="63"/>
      <c r="R4164" s="63"/>
      <c r="S4164" s="63"/>
      <c r="T4164" s="63"/>
      <c r="U4164" s="63"/>
      <c r="V4164" s="63"/>
      <c r="W4164" s="63"/>
      <c r="X4164" s="63"/>
      <c r="Y4164" s="63"/>
      <c r="Z4164" s="62">
        <v>0</v>
      </c>
      <c r="AA4164" s="63"/>
      <c r="AB4164" s="63"/>
      <c r="AC4164" s="62">
        <v>0</v>
      </c>
    </row>
    <row r="4165" spans="1:29" ht="30" x14ac:dyDescent="0.25">
      <c r="A4165" s="61" t="s">
        <v>153</v>
      </c>
      <c r="B4165" s="61" t="s">
        <v>154</v>
      </c>
      <c r="C4165" s="62">
        <v>2017</v>
      </c>
      <c r="D4165" s="61" t="s">
        <v>99</v>
      </c>
      <c r="E4165" s="62">
        <v>61</v>
      </c>
      <c r="F4165" s="62">
        <v>268200</v>
      </c>
      <c r="G4165" s="62">
        <v>47428</v>
      </c>
      <c r="H4165" s="62">
        <v>64.790000000000006</v>
      </c>
      <c r="I4165" s="62">
        <v>4396.72</v>
      </c>
      <c r="J4165" s="62">
        <v>249426</v>
      </c>
      <c r="K4165" s="62">
        <v>12931.13</v>
      </c>
      <c r="L4165" s="62">
        <v>12943</v>
      </c>
      <c r="M4165" s="62">
        <v>17.68</v>
      </c>
      <c r="N4165" s="62">
        <v>211.99</v>
      </c>
      <c r="O4165" s="62">
        <v>155940.43</v>
      </c>
      <c r="P4165" s="63"/>
      <c r="Q4165" s="63"/>
      <c r="R4165" s="63"/>
      <c r="S4165" s="63"/>
      <c r="T4165" s="63"/>
      <c r="U4165" s="63"/>
      <c r="V4165" s="63"/>
      <c r="W4165" s="63"/>
      <c r="X4165" s="63"/>
      <c r="Y4165" s="63"/>
      <c r="Z4165" s="62">
        <v>1834</v>
      </c>
      <c r="AA4165" s="62">
        <v>18985</v>
      </c>
      <c r="AB4165" s="62">
        <v>25.94</v>
      </c>
      <c r="AC4165" s="62">
        <v>30.07</v>
      </c>
    </row>
    <row r="4166" spans="1:29" ht="30" x14ac:dyDescent="0.25">
      <c r="A4166" s="61" t="s">
        <v>237</v>
      </c>
      <c r="B4166" s="61" t="s">
        <v>238</v>
      </c>
      <c r="C4166" s="62">
        <v>2013</v>
      </c>
      <c r="D4166" s="61" t="s">
        <v>78</v>
      </c>
      <c r="E4166" s="62">
        <v>75</v>
      </c>
      <c r="F4166" s="62">
        <v>171540</v>
      </c>
      <c r="G4166" s="62">
        <v>134533</v>
      </c>
      <c r="H4166" s="62">
        <v>149.47999999999999</v>
      </c>
      <c r="I4166" s="62">
        <v>2287.1999999999998</v>
      </c>
      <c r="J4166" s="62">
        <v>159532.20000000001</v>
      </c>
      <c r="K4166" s="62">
        <v>19171.09</v>
      </c>
      <c r="L4166" s="62">
        <v>28754</v>
      </c>
      <c r="M4166" s="62">
        <v>31.95</v>
      </c>
      <c r="N4166" s="62">
        <v>255.61</v>
      </c>
      <c r="O4166" s="62">
        <v>231189.93</v>
      </c>
      <c r="P4166" s="63"/>
      <c r="Q4166" s="63"/>
      <c r="R4166" s="63"/>
      <c r="S4166" s="63"/>
      <c r="T4166" s="63"/>
      <c r="U4166" s="63"/>
      <c r="V4166" s="63"/>
      <c r="W4166" s="63"/>
      <c r="X4166" s="63"/>
      <c r="Y4166" s="63"/>
      <c r="Z4166" s="62">
        <v>205982</v>
      </c>
      <c r="AA4166" s="62">
        <v>20540</v>
      </c>
      <c r="AB4166" s="62">
        <v>22.82</v>
      </c>
      <c r="AC4166" s="62">
        <v>2746.43</v>
      </c>
    </row>
    <row r="4167" spans="1:29" ht="30" x14ac:dyDescent="0.25">
      <c r="A4167" s="61" t="s">
        <v>309</v>
      </c>
      <c r="B4167" s="61" t="s">
        <v>310</v>
      </c>
      <c r="C4167" s="62">
        <v>2006</v>
      </c>
      <c r="D4167" s="61" t="s">
        <v>94</v>
      </c>
      <c r="E4167" s="62">
        <v>8</v>
      </c>
      <c r="F4167" s="62">
        <v>0</v>
      </c>
      <c r="G4167" s="62">
        <v>0</v>
      </c>
      <c r="H4167" s="62">
        <v>0</v>
      </c>
      <c r="I4167" s="62">
        <v>0</v>
      </c>
      <c r="J4167" s="62">
        <v>0</v>
      </c>
      <c r="K4167" s="62">
        <v>0</v>
      </c>
      <c r="L4167" s="62">
        <v>0</v>
      </c>
      <c r="M4167" s="62">
        <v>0</v>
      </c>
      <c r="N4167" s="63"/>
      <c r="O4167" s="63"/>
      <c r="P4167" s="62">
        <v>0</v>
      </c>
      <c r="Q4167" s="62">
        <v>0</v>
      </c>
      <c r="R4167" s="62">
        <v>0</v>
      </c>
      <c r="S4167" s="62">
        <v>0</v>
      </c>
      <c r="T4167" s="62">
        <v>0</v>
      </c>
      <c r="U4167" s="62">
        <v>0</v>
      </c>
      <c r="V4167" s="62">
        <v>0</v>
      </c>
      <c r="W4167" s="62">
        <v>0</v>
      </c>
      <c r="X4167" s="62">
        <v>0</v>
      </c>
      <c r="Y4167" s="62">
        <v>0</v>
      </c>
      <c r="Z4167" s="62">
        <v>0</v>
      </c>
      <c r="AA4167" s="62">
        <v>0</v>
      </c>
      <c r="AB4167" s="62">
        <v>0</v>
      </c>
      <c r="AC4167" s="62">
        <v>0</v>
      </c>
    </row>
    <row r="4168" spans="1:29" x14ac:dyDescent="0.25">
      <c r="A4168" s="61" t="s">
        <v>190</v>
      </c>
      <c r="B4168" s="61" t="s">
        <v>191</v>
      </c>
      <c r="C4168" s="62">
        <v>2011</v>
      </c>
      <c r="D4168" s="61" t="s">
        <v>75</v>
      </c>
      <c r="E4168" s="62">
        <v>12</v>
      </c>
      <c r="F4168" s="62">
        <v>100</v>
      </c>
      <c r="G4168" s="62">
        <v>22</v>
      </c>
      <c r="H4168" s="62">
        <v>0.15</v>
      </c>
      <c r="I4168" s="62">
        <v>8.33</v>
      </c>
      <c r="J4168" s="62">
        <v>93</v>
      </c>
      <c r="K4168" s="62">
        <v>52</v>
      </c>
      <c r="L4168" s="62">
        <v>78</v>
      </c>
      <c r="M4168" s="62">
        <v>0.54</v>
      </c>
      <c r="N4168" s="62">
        <v>4.33</v>
      </c>
      <c r="O4168" s="62">
        <v>627.08000000000004</v>
      </c>
      <c r="P4168" s="63"/>
      <c r="Q4168" s="63"/>
      <c r="R4168" s="63"/>
      <c r="S4168" s="63"/>
      <c r="T4168" s="63"/>
      <c r="U4168" s="63"/>
      <c r="V4168" s="63"/>
      <c r="W4168" s="63"/>
      <c r="X4168" s="63"/>
      <c r="Y4168" s="63"/>
      <c r="Z4168" s="62">
        <v>617</v>
      </c>
      <c r="AA4168" s="62">
        <v>5153</v>
      </c>
      <c r="AB4168" s="62">
        <v>35.78</v>
      </c>
      <c r="AC4168" s="62">
        <v>51.42</v>
      </c>
    </row>
    <row r="4169" spans="1:29" x14ac:dyDescent="0.25">
      <c r="A4169" s="61" t="s">
        <v>130</v>
      </c>
      <c r="B4169" s="61" t="s">
        <v>131</v>
      </c>
      <c r="C4169" s="62">
        <v>2005</v>
      </c>
      <c r="D4169" s="61" t="s">
        <v>99</v>
      </c>
      <c r="E4169" s="62">
        <v>50</v>
      </c>
      <c r="F4169" s="62">
        <v>133400</v>
      </c>
      <c r="G4169" s="62">
        <v>13987</v>
      </c>
      <c r="H4169" s="62">
        <v>23.31</v>
      </c>
      <c r="I4169" s="62">
        <v>2668</v>
      </c>
      <c r="J4169" s="62">
        <v>124062</v>
      </c>
      <c r="K4169" s="62">
        <v>28119.3</v>
      </c>
      <c r="L4169" s="62">
        <v>40843</v>
      </c>
      <c r="M4169" s="62">
        <v>68.069999999999993</v>
      </c>
      <c r="N4169" s="63"/>
      <c r="O4169" s="63"/>
      <c r="P4169" s="63"/>
      <c r="Q4169" s="63"/>
      <c r="R4169" s="63"/>
      <c r="S4169" s="63"/>
      <c r="T4169" s="63"/>
      <c r="U4169" s="63"/>
      <c r="V4169" s="63"/>
      <c r="W4169" s="63"/>
      <c r="X4169" s="63"/>
      <c r="Y4169" s="63"/>
      <c r="Z4169" s="62">
        <v>2370</v>
      </c>
      <c r="AA4169" s="62">
        <v>12740</v>
      </c>
      <c r="AB4169" s="62">
        <v>21.23</v>
      </c>
      <c r="AC4169" s="62">
        <v>47.4</v>
      </c>
    </row>
    <row r="4170" spans="1:29" ht="30" x14ac:dyDescent="0.25">
      <c r="A4170" s="61" t="s">
        <v>277</v>
      </c>
      <c r="B4170" s="61" t="s">
        <v>278</v>
      </c>
      <c r="C4170" s="62">
        <v>2004</v>
      </c>
      <c r="D4170" s="61" t="s">
        <v>89</v>
      </c>
      <c r="E4170" s="62">
        <v>48</v>
      </c>
      <c r="F4170" s="62">
        <v>375540</v>
      </c>
      <c r="G4170" s="62">
        <v>40851</v>
      </c>
      <c r="H4170" s="62">
        <v>70.92</v>
      </c>
      <c r="I4170" s="62">
        <v>7823.75</v>
      </c>
      <c r="J4170" s="62">
        <v>349252.2</v>
      </c>
      <c r="K4170" s="62">
        <v>0</v>
      </c>
      <c r="L4170" s="63"/>
      <c r="M4170" s="63"/>
      <c r="N4170" s="63"/>
      <c r="O4170" s="63"/>
      <c r="P4170" s="63"/>
      <c r="Q4170" s="63"/>
      <c r="R4170" s="63"/>
      <c r="S4170" s="63"/>
      <c r="T4170" s="63"/>
      <c r="U4170" s="63"/>
      <c r="V4170" s="63"/>
      <c r="W4170" s="63"/>
      <c r="X4170" s="63"/>
      <c r="Y4170" s="63"/>
      <c r="Z4170" s="62">
        <v>138550</v>
      </c>
      <c r="AA4170" s="62">
        <v>4777</v>
      </c>
      <c r="AB4170" s="62">
        <v>8.2899999999999991</v>
      </c>
      <c r="AC4170" s="62">
        <v>2886.46</v>
      </c>
    </row>
    <row r="4171" spans="1:29" x14ac:dyDescent="0.25">
      <c r="A4171" s="61" t="s">
        <v>289</v>
      </c>
      <c r="B4171" s="61" t="s">
        <v>290</v>
      </c>
      <c r="C4171" s="62">
        <v>2011</v>
      </c>
      <c r="D4171" s="61" t="s">
        <v>78</v>
      </c>
      <c r="E4171" s="62">
        <v>25</v>
      </c>
      <c r="F4171" s="62">
        <v>62232</v>
      </c>
      <c r="G4171" s="62">
        <v>8897</v>
      </c>
      <c r="H4171" s="62">
        <v>29.66</v>
      </c>
      <c r="I4171" s="62">
        <v>2489.2800000000002</v>
      </c>
      <c r="J4171" s="62">
        <v>57875.76</v>
      </c>
      <c r="K4171" s="62">
        <v>0</v>
      </c>
      <c r="L4171" s="62">
        <v>17027</v>
      </c>
      <c r="M4171" s="62">
        <v>56.76</v>
      </c>
      <c r="N4171" s="63"/>
      <c r="O4171" s="63"/>
      <c r="P4171" s="63"/>
      <c r="Q4171" s="63"/>
      <c r="R4171" s="63"/>
      <c r="S4171" s="63"/>
      <c r="T4171" s="63"/>
      <c r="U4171" s="63"/>
      <c r="V4171" s="63"/>
      <c r="W4171" s="63"/>
      <c r="X4171" s="63"/>
      <c r="Y4171" s="63"/>
      <c r="Z4171" s="62">
        <v>4356.95</v>
      </c>
      <c r="AA4171" s="62">
        <v>6290</v>
      </c>
      <c r="AB4171" s="62">
        <v>20.97</v>
      </c>
      <c r="AC4171" s="62">
        <v>174.28</v>
      </c>
    </row>
    <row r="4172" spans="1:29" ht="30" x14ac:dyDescent="0.25">
      <c r="A4172" s="61" t="s">
        <v>227</v>
      </c>
      <c r="B4172" s="61" t="s">
        <v>228</v>
      </c>
      <c r="C4172" s="62">
        <v>2010</v>
      </c>
      <c r="D4172" s="61" t="s">
        <v>89</v>
      </c>
      <c r="E4172" s="62">
        <v>50</v>
      </c>
      <c r="F4172" s="62">
        <v>221760</v>
      </c>
      <c r="G4172" s="62">
        <v>33159</v>
      </c>
      <c r="H4172" s="62">
        <v>55.27</v>
      </c>
      <c r="I4172" s="62">
        <v>4435.2</v>
      </c>
      <c r="J4172" s="62">
        <v>206236.79999999999</v>
      </c>
      <c r="K4172" s="62">
        <v>7517.94</v>
      </c>
      <c r="L4172" s="62">
        <v>10829</v>
      </c>
      <c r="M4172" s="62">
        <v>18.05</v>
      </c>
      <c r="N4172" s="62">
        <v>150.36000000000001</v>
      </c>
      <c r="O4172" s="62">
        <v>90661.14</v>
      </c>
      <c r="P4172" s="63"/>
      <c r="Q4172" s="63"/>
      <c r="R4172" s="63"/>
      <c r="S4172" s="63"/>
      <c r="T4172" s="63"/>
      <c r="U4172" s="63"/>
      <c r="V4172" s="63"/>
      <c r="W4172" s="63"/>
      <c r="X4172" s="63"/>
      <c r="Y4172" s="63"/>
      <c r="Z4172" s="62">
        <v>188.31</v>
      </c>
      <c r="AA4172" s="62">
        <v>12565</v>
      </c>
      <c r="AB4172" s="62">
        <v>20.94</v>
      </c>
      <c r="AC4172" s="62">
        <v>3.77</v>
      </c>
    </row>
    <row r="4173" spans="1:29" ht="30" x14ac:dyDescent="0.25">
      <c r="A4173" s="61" t="s">
        <v>247</v>
      </c>
      <c r="B4173" s="61" t="s">
        <v>248</v>
      </c>
      <c r="C4173" s="62">
        <v>2008</v>
      </c>
      <c r="D4173" s="61" t="s">
        <v>99</v>
      </c>
      <c r="E4173" s="62">
        <v>40</v>
      </c>
      <c r="F4173" s="62">
        <v>659564</v>
      </c>
      <c r="G4173" s="62">
        <v>95873</v>
      </c>
      <c r="H4173" s="62">
        <v>199.74</v>
      </c>
      <c r="I4173" s="62">
        <v>16489.099999999999</v>
      </c>
      <c r="J4173" s="62">
        <v>613394.52</v>
      </c>
      <c r="K4173" s="62">
        <v>0</v>
      </c>
      <c r="L4173" s="63"/>
      <c r="M4173" s="63"/>
      <c r="N4173" s="63"/>
      <c r="O4173" s="63"/>
      <c r="P4173" s="63"/>
      <c r="Q4173" s="63"/>
      <c r="R4173" s="63"/>
      <c r="S4173" s="63"/>
      <c r="T4173" s="63"/>
      <c r="U4173" s="63"/>
      <c r="V4173" s="63"/>
      <c r="W4173" s="63"/>
      <c r="X4173" s="63"/>
      <c r="Y4173" s="63"/>
      <c r="Z4173" s="62">
        <v>135</v>
      </c>
      <c r="AA4173" s="62">
        <v>8797</v>
      </c>
      <c r="AB4173" s="62">
        <v>18.329999999999998</v>
      </c>
      <c r="AC4173" s="62">
        <v>3.38</v>
      </c>
    </row>
    <row r="4174" spans="1:29" x14ac:dyDescent="0.25">
      <c r="A4174" s="61" t="s">
        <v>275</v>
      </c>
      <c r="B4174" s="61" t="s">
        <v>276</v>
      </c>
      <c r="C4174" s="62">
        <v>2014</v>
      </c>
      <c r="D4174" s="61" t="s">
        <v>99</v>
      </c>
      <c r="E4174" s="62">
        <v>22</v>
      </c>
      <c r="F4174" s="62">
        <v>245720</v>
      </c>
      <c r="G4174" s="62">
        <v>44132</v>
      </c>
      <c r="H4174" s="62">
        <v>167.17</v>
      </c>
      <c r="I4174" s="62">
        <v>11169.09</v>
      </c>
      <c r="J4174" s="62">
        <v>228519.6</v>
      </c>
      <c r="K4174" s="62">
        <v>0</v>
      </c>
      <c r="L4174" s="63"/>
      <c r="M4174" s="63"/>
      <c r="N4174" s="63"/>
      <c r="O4174" s="63"/>
      <c r="P4174" s="63"/>
      <c r="Q4174" s="63"/>
      <c r="R4174" s="63"/>
      <c r="S4174" s="63"/>
      <c r="T4174" s="63"/>
      <c r="U4174" s="63"/>
      <c r="V4174" s="63"/>
      <c r="W4174" s="63"/>
      <c r="X4174" s="63"/>
      <c r="Y4174" s="63"/>
      <c r="Z4174" s="62">
        <v>482.59</v>
      </c>
      <c r="AA4174" s="62">
        <v>1956</v>
      </c>
      <c r="AB4174" s="62">
        <v>7.41</v>
      </c>
      <c r="AC4174" s="62">
        <v>21.94</v>
      </c>
    </row>
    <row r="4175" spans="1:29" ht="30" x14ac:dyDescent="0.25">
      <c r="A4175" s="61" t="s">
        <v>415</v>
      </c>
      <c r="B4175" s="61" t="s">
        <v>416</v>
      </c>
      <c r="C4175" s="62">
        <v>2012</v>
      </c>
      <c r="D4175" s="61" t="s">
        <v>78</v>
      </c>
      <c r="E4175" s="62">
        <v>98</v>
      </c>
      <c r="F4175" s="62">
        <v>845872</v>
      </c>
      <c r="G4175" s="62">
        <v>139797</v>
      </c>
      <c r="H4175" s="62">
        <v>118.88</v>
      </c>
      <c r="I4175" s="62">
        <v>8631.35</v>
      </c>
      <c r="J4175" s="62">
        <v>786660.96</v>
      </c>
      <c r="K4175" s="62">
        <v>0</v>
      </c>
      <c r="L4175" s="63"/>
      <c r="M4175" s="63"/>
      <c r="N4175" s="63"/>
      <c r="O4175" s="63"/>
      <c r="P4175" s="63"/>
      <c r="Q4175" s="63"/>
      <c r="R4175" s="63"/>
      <c r="S4175" s="63"/>
      <c r="T4175" s="63"/>
      <c r="U4175" s="63"/>
      <c r="V4175" s="63"/>
      <c r="W4175" s="63"/>
      <c r="X4175" s="63"/>
      <c r="Y4175" s="63"/>
      <c r="Z4175" s="62">
        <v>215.23</v>
      </c>
      <c r="AA4175" s="62">
        <v>38795</v>
      </c>
      <c r="AB4175" s="62">
        <v>32.99</v>
      </c>
      <c r="AC4175" s="62">
        <v>2.2000000000000002</v>
      </c>
    </row>
    <row r="4176" spans="1:29" ht="30" x14ac:dyDescent="0.25">
      <c r="A4176" s="61" t="s">
        <v>233</v>
      </c>
      <c r="B4176" s="61" t="s">
        <v>234</v>
      </c>
      <c r="C4176" s="62">
        <v>2008</v>
      </c>
      <c r="D4176" s="61" t="s">
        <v>226</v>
      </c>
      <c r="E4176" s="62">
        <v>81</v>
      </c>
      <c r="F4176" s="62">
        <v>351120</v>
      </c>
      <c r="G4176" s="62">
        <v>49055</v>
      </c>
      <c r="H4176" s="62">
        <v>50.47</v>
      </c>
      <c r="I4176" s="62">
        <v>4334.8100000000004</v>
      </c>
      <c r="J4176" s="62">
        <v>326541.59999999998</v>
      </c>
      <c r="K4176" s="62">
        <v>3560.62</v>
      </c>
      <c r="L4176" s="62">
        <v>57284</v>
      </c>
      <c r="M4176" s="62">
        <v>58.93</v>
      </c>
      <c r="N4176" s="63"/>
      <c r="O4176" s="63"/>
      <c r="P4176" s="63"/>
      <c r="Q4176" s="63"/>
      <c r="R4176" s="63"/>
      <c r="S4176" s="63"/>
      <c r="T4176" s="63"/>
      <c r="U4176" s="63"/>
      <c r="V4176" s="63"/>
      <c r="W4176" s="63"/>
      <c r="X4176" s="63"/>
      <c r="Y4176" s="63"/>
      <c r="Z4176" s="62">
        <v>1630.91</v>
      </c>
      <c r="AA4176" s="62">
        <v>23384</v>
      </c>
      <c r="AB4176" s="62">
        <v>24.06</v>
      </c>
      <c r="AC4176" s="62">
        <v>20.13</v>
      </c>
    </row>
    <row r="4177" spans="1:29" x14ac:dyDescent="0.25">
      <c r="A4177" s="61" t="s">
        <v>295</v>
      </c>
      <c r="B4177" s="61" t="s">
        <v>296</v>
      </c>
      <c r="C4177" s="62">
        <v>2011</v>
      </c>
      <c r="D4177" s="61" t="s">
        <v>86</v>
      </c>
      <c r="E4177" s="62">
        <v>14</v>
      </c>
      <c r="F4177" s="63"/>
      <c r="G4177" s="63"/>
      <c r="H4177" s="63"/>
      <c r="I4177" s="63"/>
      <c r="J4177" s="63"/>
      <c r="K4177" s="62">
        <v>0</v>
      </c>
      <c r="L4177" s="63"/>
      <c r="M4177" s="63"/>
      <c r="N4177" s="63"/>
      <c r="O4177" s="63"/>
      <c r="P4177" s="63"/>
      <c r="Q4177" s="63"/>
      <c r="R4177" s="63"/>
      <c r="S4177" s="63"/>
      <c r="T4177" s="63"/>
      <c r="U4177" s="63"/>
      <c r="V4177" s="63"/>
      <c r="W4177" s="63"/>
      <c r="X4177" s="63"/>
      <c r="Y4177" s="63"/>
      <c r="Z4177" s="62">
        <v>77970</v>
      </c>
      <c r="AA4177" s="62">
        <v>10859</v>
      </c>
      <c r="AB4177" s="62">
        <v>64.64</v>
      </c>
      <c r="AC4177" s="62">
        <v>5569.29</v>
      </c>
    </row>
    <row r="4178" spans="1:29" x14ac:dyDescent="0.25">
      <c r="A4178" s="61" t="s">
        <v>279</v>
      </c>
      <c r="B4178" s="61" t="s">
        <v>280</v>
      </c>
      <c r="C4178" s="62">
        <v>2006</v>
      </c>
      <c r="D4178" s="61" t="s">
        <v>99</v>
      </c>
      <c r="E4178" s="62">
        <v>56</v>
      </c>
      <c r="F4178" s="62">
        <v>479362</v>
      </c>
      <c r="G4178" s="62">
        <v>58503</v>
      </c>
      <c r="H4178" s="62">
        <v>87.06</v>
      </c>
      <c r="I4178" s="62">
        <v>8560.0400000000009</v>
      </c>
      <c r="J4178" s="62">
        <v>445806.66</v>
      </c>
      <c r="K4178" s="62">
        <v>0</v>
      </c>
      <c r="L4178" s="63"/>
      <c r="M4178" s="63"/>
      <c r="N4178" s="63"/>
      <c r="O4178" s="63"/>
      <c r="P4178" s="63"/>
      <c r="Q4178" s="63"/>
      <c r="R4178" s="63"/>
      <c r="S4178" s="63"/>
      <c r="T4178" s="63"/>
      <c r="U4178" s="63"/>
      <c r="V4178" s="63"/>
      <c r="W4178" s="63"/>
      <c r="X4178" s="63"/>
      <c r="Y4178" s="63"/>
      <c r="Z4178" s="62">
        <v>74170.83</v>
      </c>
      <c r="AA4178" s="62">
        <v>8415</v>
      </c>
      <c r="AB4178" s="62">
        <v>12.52</v>
      </c>
      <c r="AC4178" s="62">
        <v>1324.48</v>
      </c>
    </row>
    <row r="4179" spans="1:29" x14ac:dyDescent="0.25">
      <c r="A4179" s="61" t="s">
        <v>554</v>
      </c>
      <c r="B4179" s="61" t="s">
        <v>555</v>
      </c>
      <c r="C4179" s="62">
        <v>2017</v>
      </c>
      <c r="D4179" s="61" t="s">
        <v>78</v>
      </c>
      <c r="E4179" s="62">
        <v>40</v>
      </c>
      <c r="F4179" s="62">
        <v>344160</v>
      </c>
      <c r="G4179" s="62">
        <v>43544</v>
      </c>
      <c r="H4179" s="62">
        <v>90.72</v>
      </c>
      <c r="I4179" s="62">
        <v>8604</v>
      </c>
      <c r="J4179" s="62">
        <v>320068.8</v>
      </c>
      <c r="K4179" s="62">
        <v>0</v>
      </c>
      <c r="L4179" s="63"/>
      <c r="M4179" s="63"/>
      <c r="N4179" s="63"/>
      <c r="O4179" s="63"/>
      <c r="P4179" s="63"/>
      <c r="Q4179" s="63"/>
      <c r="R4179" s="63"/>
      <c r="S4179" s="63"/>
      <c r="T4179" s="63"/>
      <c r="U4179" s="63"/>
      <c r="V4179" s="63"/>
      <c r="W4179" s="63"/>
      <c r="X4179" s="63"/>
      <c r="Y4179" s="63"/>
      <c r="Z4179" s="62">
        <v>764.79</v>
      </c>
      <c r="AA4179" s="62">
        <v>6174</v>
      </c>
      <c r="AB4179" s="62">
        <v>12.86</v>
      </c>
      <c r="AC4179" s="62">
        <v>19.12</v>
      </c>
    </row>
    <row r="4180" spans="1:29" ht="30" x14ac:dyDescent="0.25">
      <c r="A4180" s="61" t="s">
        <v>186</v>
      </c>
      <c r="B4180" s="61" t="s">
        <v>187</v>
      </c>
      <c r="C4180" s="62">
        <v>2005</v>
      </c>
      <c r="D4180" s="61" t="s">
        <v>75</v>
      </c>
      <c r="E4180" s="62">
        <v>3</v>
      </c>
      <c r="F4180" s="63"/>
      <c r="G4180" s="63"/>
      <c r="H4180" s="63"/>
      <c r="I4180" s="63"/>
      <c r="J4180" s="63"/>
      <c r="K4180" s="62">
        <v>0</v>
      </c>
      <c r="L4180" s="63"/>
      <c r="M4180" s="63"/>
      <c r="N4180" s="63"/>
      <c r="O4180" s="63"/>
      <c r="P4180" s="63"/>
      <c r="Q4180" s="63"/>
      <c r="R4180" s="63"/>
      <c r="S4180" s="63"/>
      <c r="T4180" s="63"/>
      <c r="U4180" s="63"/>
      <c r="V4180" s="63"/>
      <c r="W4180" s="63"/>
      <c r="X4180" s="63"/>
      <c r="Y4180" s="63"/>
      <c r="Z4180" s="62">
        <v>17.91</v>
      </c>
      <c r="AA4180" s="62">
        <v>322</v>
      </c>
      <c r="AB4180" s="62">
        <v>8.94</v>
      </c>
      <c r="AC4180" s="62">
        <v>5.97</v>
      </c>
    </row>
    <row r="4181" spans="1:29" x14ac:dyDescent="0.25">
      <c r="A4181" s="61" t="s">
        <v>260</v>
      </c>
      <c r="B4181" s="61" t="s">
        <v>261</v>
      </c>
      <c r="C4181" s="62">
        <v>2018</v>
      </c>
      <c r="D4181" s="61" t="s">
        <v>78</v>
      </c>
      <c r="E4181" s="62">
        <v>12</v>
      </c>
      <c r="F4181" s="62">
        <v>18537</v>
      </c>
      <c r="G4181" s="62">
        <v>4346</v>
      </c>
      <c r="H4181" s="62">
        <v>30.18</v>
      </c>
      <c r="I4181" s="62">
        <v>1544.75</v>
      </c>
      <c r="J4181" s="62">
        <v>17239.41</v>
      </c>
      <c r="K4181" s="62">
        <v>0</v>
      </c>
      <c r="L4181" s="62">
        <v>152</v>
      </c>
      <c r="M4181" s="62">
        <v>1.06</v>
      </c>
      <c r="N4181" s="63"/>
      <c r="O4181" s="63"/>
      <c r="P4181" s="63"/>
      <c r="Q4181" s="63"/>
      <c r="R4181" s="63"/>
      <c r="S4181" s="63"/>
      <c r="T4181" s="63"/>
      <c r="U4181" s="63"/>
      <c r="V4181" s="63"/>
      <c r="W4181" s="63"/>
      <c r="X4181" s="63"/>
      <c r="Y4181" s="63"/>
      <c r="Z4181" s="62">
        <v>427</v>
      </c>
      <c r="AA4181" s="62">
        <v>3805</v>
      </c>
      <c r="AB4181" s="62">
        <v>26.42</v>
      </c>
      <c r="AC4181" s="62">
        <v>35.58</v>
      </c>
    </row>
    <row r="4182" spans="1:29" x14ac:dyDescent="0.25">
      <c r="A4182" s="61" t="s">
        <v>260</v>
      </c>
      <c r="B4182" s="61" t="s">
        <v>261</v>
      </c>
      <c r="C4182" s="62">
        <v>2008</v>
      </c>
      <c r="D4182" s="61" t="s">
        <v>262</v>
      </c>
      <c r="E4182" s="62">
        <v>42</v>
      </c>
      <c r="F4182" s="62">
        <v>186710</v>
      </c>
      <c r="G4182" s="62">
        <v>38213</v>
      </c>
      <c r="H4182" s="62">
        <v>75.819999999999993</v>
      </c>
      <c r="I4182" s="62">
        <v>4445.4799999999996</v>
      </c>
      <c r="J4182" s="62">
        <v>173640.3</v>
      </c>
      <c r="K4182" s="62">
        <v>17154.22</v>
      </c>
      <c r="L4182" s="62">
        <v>24954</v>
      </c>
      <c r="M4182" s="62">
        <v>49.51</v>
      </c>
      <c r="N4182" s="62">
        <v>408.43</v>
      </c>
      <c r="O4182" s="62">
        <v>206867.88</v>
      </c>
      <c r="P4182" s="63"/>
      <c r="Q4182" s="63"/>
      <c r="R4182" s="63"/>
      <c r="S4182" s="63"/>
      <c r="T4182" s="63"/>
      <c r="U4182" s="63"/>
      <c r="V4182" s="63"/>
      <c r="W4182" s="63"/>
      <c r="X4182" s="63"/>
      <c r="Y4182" s="63"/>
      <c r="Z4182" s="62">
        <v>1664</v>
      </c>
      <c r="AA4182" s="62">
        <v>11942</v>
      </c>
      <c r="AB4182" s="62">
        <v>23.69</v>
      </c>
      <c r="AC4182" s="62">
        <v>39.619999999999997</v>
      </c>
    </row>
    <row r="4183" spans="1:29" x14ac:dyDescent="0.25">
      <c r="A4183" s="61" t="s">
        <v>159</v>
      </c>
      <c r="B4183" s="61" t="s">
        <v>160</v>
      </c>
      <c r="C4183" s="62">
        <v>2014</v>
      </c>
      <c r="D4183" s="61" t="s">
        <v>89</v>
      </c>
      <c r="E4183" s="62">
        <v>23</v>
      </c>
      <c r="F4183" s="62">
        <v>91440</v>
      </c>
      <c r="G4183" s="62">
        <v>12338</v>
      </c>
      <c r="H4183" s="62">
        <v>44.7</v>
      </c>
      <c r="I4183" s="62">
        <v>3975.65</v>
      </c>
      <c r="J4183" s="62">
        <v>85039.2</v>
      </c>
      <c r="K4183" s="62">
        <v>0</v>
      </c>
      <c r="L4183" s="63"/>
      <c r="M4183" s="63"/>
      <c r="N4183" s="63"/>
      <c r="O4183" s="63"/>
      <c r="P4183" s="63"/>
      <c r="Q4183" s="63"/>
      <c r="R4183" s="63"/>
      <c r="S4183" s="63"/>
      <c r="T4183" s="63"/>
      <c r="U4183" s="62">
        <v>6207</v>
      </c>
      <c r="V4183" s="62">
        <v>20817</v>
      </c>
      <c r="W4183" s="62">
        <v>75.42</v>
      </c>
      <c r="X4183" s="62">
        <v>269</v>
      </c>
      <c r="Y4183" s="62">
        <v>138937.49</v>
      </c>
      <c r="Z4183" s="62">
        <v>6683</v>
      </c>
      <c r="AA4183" s="62">
        <v>22777</v>
      </c>
      <c r="AB4183" s="62">
        <v>82.53</v>
      </c>
      <c r="AC4183" s="62">
        <v>290.57</v>
      </c>
    </row>
    <row r="4184" spans="1:29" ht="30" x14ac:dyDescent="0.25">
      <c r="A4184" s="61" t="s">
        <v>572</v>
      </c>
      <c r="B4184" s="61" t="s">
        <v>573</v>
      </c>
      <c r="C4184" s="62">
        <v>2012</v>
      </c>
      <c r="D4184" s="61" t="s">
        <v>323</v>
      </c>
      <c r="E4184" s="62">
        <v>56</v>
      </c>
      <c r="F4184" s="62">
        <v>500545</v>
      </c>
      <c r="G4184" s="62">
        <v>84736</v>
      </c>
      <c r="H4184" s="62">
        <v>126.1</v>
      </c>
      <c r="I4184" s="62">
        <v>8938.2999999999993</v>
      </c>
      <c r="J4184" s="62">
        <v>465506.85</v>
      </c>
      <c r="K4184" s="62">
        <v>0</v>
      </c>
      <c r="L4184" s="63"/>
      <c r="M4184" s="63"/>
      <c r="N4184" s="63"/>
      <c r="O4184" s="63"/>
      <c r="P4184" s="63"/>
      <c r="Q4184" s="63"/>
      <c r="R4184" s="63"/>
      <c r="S4184" s="63"/>
      <c r="T4184" s="63"/>
      <c r="U4184" s="63"/>
      <c r="V4184" s="63"/>
      <c r="W4184" s="63"/>
      <c r="X4184" s="63"/>
      <c r="Y4184" s="63"/>
      <c r="Z4184" s="62">
        <v>0</v>
      </c>
      <c r="AA4184" s="63"/>
      <c r="AB4184" s="63"/>
      <c r="AC4184" s="62">
        <v>0</v>
      </c>
    </row>
    <row r="4185" spans="1:29" ht="30" x14ac:dyDescent="0.25">
      <c r="A4185" s="61" t="s">
        <v>188</v>
      </c>
      <c r="B4185" s="61" t="s">
        <v>189</v>
      </c>
      <c r="C4185" s="62">
        <v>2015</v>
      </c>
      <c r="D4185" s="61" t="s">
        <v>441</v>
      </c>
      <c r="E4185" s="62">
        <v>10</v>
      </c>
      <c r="F4185" s="62">
        <v>59107</v>
      </c>
      <c r="G4185" s="62">
        <v>11063</v>
      </c>
      <c r="H4185" s="62">
        <v>92.19</v>
      </c>
      <c r="I4185" s="62">
        <v>5910.7</v>
      </c>
      <c r="J4185" s="62">
        <v>54969.51</v>
      </c>
      <c r="K4185" s="62">
        <v>9245.39</v>
      </c>
      <c r="L4185" s="62">
        <v>14846</v>
      </c>
      <c r="M4185" s="62">
        <v>123.72</v>
      </c>
      <c r="N4185" s="62">
        <v>924.54</v>
      </c>
      <c r="O4185" s="62">
        <v>111492.97</v>
      </c>
      <c r="P4185" s="63"/>
      <c r="Q4185" s="63"/>
      <c r="R4185" s="63"/>
      <c r="S4185" s="63"/>
      <c r="T4185" s="63"/>
      <c r="U4185" s="63"/>
      <c r="V4185" s="63"/>
      <c r="W4185" s="63"/>
      <c r="X4185" s="63"/>
      <c r="Y4185" s="63"/>
      <c r="Z4185" s="62">
        <v>1045</v>
      </c>
      <c r="AA4185" s="62">
        <v>7878</v>
      </c>
      <c r="AB4185" s="62">
        <v>65.650000000000006</v>
      </c>
      <c r="AC4185" s="62">
        <v>104.5</v>
      </c>
    </row>
    <row r="4186" spans="1:29" ht="30" x14ac:dyDescent="0.25">
      <c r="A4186" s="61" t="s">
        <v>494</v>
      </c>
      <c r="B4186" s="61" t="s">
        <v>495</v>
      </c>
      <c r="C4186" s="62">
        <v>2008</v>
      </c>
      <c r="D4186" s="61" t="s">
        <v>78</v>
      </c>
      <c r="E4186" s="62">
        <v>24</v>
      </c>
      <c r="F4186" s="62">
        <v>141761</v>
      </c>
      <c r="G4186" s="62">
        <v>17319</v>
      </c>
      <c r="H4186" s="62">
        <v>60.14</v>
      </c>
      <c r="I4186" s="62">
        <v>5906.71</v>
      </c>
      <c r="J4186" s="62">
        <v>131837.73000000001</v>
      </c>
      <c r="K4186" s="62">
        <v>0</v>
      </c>
      <c r="L4186" s="63"/>
      <c r="M4186" s="63"/>
      <c r="N4186" s="63"/>
      <c r="O4186" s="63"/>
      <c r="P4186" s="62">
        <v>1040</v>
      </c>
      <c r="Q4186" s="62">
        <v>2781</v>
      </c>
      <c r="R4186" s="62">
        <v>9.66</v>
      </c>
      <c r="S4186" s="62">
        <v>43</v>
      </c>
      <c r="T4186" s="62">
        <v>13175.76</v>
      </c>
      <c r="U4186" s="63"/>
      <c r="V4186" s="63"/>
      <c r="W4186" s="63"/>
      <c r="X4186" s="63"/>
      <c r="Y4186" s="63"/>
      <c r="Z4186" s="62">
        <v>139.03</v>
      </c>
      <c r="AA4186" s="62">
        <v>865</v>
      </c>
      <c r="AB4186" s="62">
        <v>3</v>
      </c>
      <c r="AC4186" s="62">
        <v>5.79</v>
      </c>
    </row>
    <row r="4187" spans="1:29" x14ac:dyDescent="0.25">
      <c r="A4187" s="61" t="s">
        <v>328</v>
      </c>
      <c r="B4187" s="61" t="s">
        <v>329</v>
      </c>
      <c r="C4187" s="62">
        <v>2009</v>
      </c>
      <c r="D4187" s="61" t="s">
        <v>78</v>
      </c>
      <c r="E4187" s="62">
        <v>64</v>
      </c>
      <c r="F4187" s="62">
        <v>658036</v>
      </c>
      <c r="G4187" s="62">
        <v>114667</v>
      </c>
      <c r="H4187" s="62">
        <v>149.31</v>
      </c>
      <c r="I4187" s="62">
        <v>10281.81</v>
      </c>
      <c r="J4187" s="62">
        <v>611973.48</v>
      </c>
      <c r="K4187" s="62">
        <v>0</v>
      </c>
      <c r="L4187" s="63"/>
      <c r="M4187" s="63"/>
      <c r="N4187" s="63"/>
      <c r="O4187" s="63"/>
      <c r="P4187" s="63"/>
      <c r="Q4187" s="63"/>
      <c r="R4187" s="63"/>
      <c r="S4187" s="63"/>
      <c r="T4187" s="63"/>
      <c r="U4187" s="63"/>
      <c r="V4187" s="63"/>
      <c r="W4187" s="63"/>
      <c r="X4187" s="63"/>
      <c r="Y4187" s="63"/>
      <c r="Z4187" s="62">
        <v>4519.75</v>
      </c>
      <c r="AA4187" s="62">
        <v>10213</v>
      </c>
      <c r="AB4187" s="62">
        <v>13.3</v>
      </c>
      <c r="AC4187" s="62">
        <v>70.62</v>
      </c>
    </row>
    <row r="4188" spans="1:29" x14ac:dyDescent="0.25">
      <c r="A4188" s="61" t="s">
        <v>338</v>
      </c>
      <c r="B4188" s="61" t="s">
        <v>339</v>
      </c>
      <c r="C4188" s="62">
        <v>2006</v>
      </c>
      <c r="D4188" s="61" t="s">
        <v>75</v>
      </c>
      <c r="E4188" s="62">
        <v>24</v>
      </c>
      <c r="F4188" s="62">
        <v>14655</v>
      </c>
      <c r="G4188" s="62">
        <v>2901</v>
      </c>
      <c r="H4188" s="62">
        <v>10.07</v>
      </c>
      <c r="I4188" s="62">
        <v>610.63</v>
      </c>
      <c r="J4188" s="62">
        <v>13629.15</v>
      </c>
      <c r="K4188" s="62">
        <v>0</v>
      </c>
      <c r="L4188" s="63"/>
      <c r="M4188" s="63"/>
      <c r="N4188" s="63"/>
      <c r="O4188" s="63"/>
      <c r="P4188" s="63"/>
      <c r="Q4188" s="63"/>
      <c r="R4188" s="63"/>
      <c r="S4188" s="63"/>
      <c r="T4188" s="63"/>
      <c r="U4188" s="63"/>
      <c r="V4188" s="63"/>
      <c r="W4188" s="63"/>
      <c r="X4188" s="63"/>
      <c r="Y4188" s="63"/>
      <c r="Z4188" s="62">
        <v>3629.61</v>
      </c>
      <c r="AA4188" s="62">
        <v>33613</v>
      </c>
      <c r="AB4188" s="62">
        <v>116.71</v>
      </c>
      <c r="AC4188" s="62">
        <v>151.22999999999999</v>
      </c>
    </row>
    <row r="4189" spans="1:29" x14ac:dyDescent="0.25">
      <c r="A4189" s="61" t="s">
        <v>338</v>
      </c>
      <c r="B4189" s="61" t="s">
        <v>339</v>
      </c>
      <c r="C4189" s="62">
        <v>2011</v>
      </c>
      <c r="D4189" s="61" t="s">
        <v>89</v>
      </c>
      <c r="E4189" s="62">
        <v>60</v>
      </c>
      <c r="F4189" s="62">
        <v>681760</v>
      </c>
      <c r="G4189" s="62">
        <v>96824</v>
      </c>
      <c r="H4189" s="62">
        <v>134.47999999999999</v>
      </c>
      <c r="I4189" s="62">
        <v>11362.67</v>
      </c>
      <c r="J4189" s="62">
        <v>634036.80000000005</v>
      </c>
      <c r="K4189" s="62">
        <v>0</v>
      </c>
      <c r="L4189" s="63"/>
      <c r="M4189" s="63"/>
      <c r="N4189" s="63"/>
      <c r="O4189" s="63"/>
      <c r="P4189" s="63"/>
      <c r="Q4189" s="63"/>
      <c r="R4189" s="63"/>
      <c r="S4189" s="63"/>
      <c r="T4189" s="63"/>
      <c r="U4189" s="63"/>
      <c r="V4189" s="63"/>
      <c r="W4189" s="63"/>
      <c r="X4189" s="63"/>
      <c r="Y4189" s="63"/>
      <c r="Z4189" s="62">
        <v>2615.21</v>
      </c>
      <c r="AA4189" s="62">
        <v>49999</v>
      </c>
      <c r="AB4189" s="62">
        <v>69.44</v>
      </c>
      <c r="AC4189" s="62">
        <v>43.59</v>
      </c>
    </row>
    <row r="4190" spans="1:29" ht="30" x14ac:dyDescent="0.25">
      <c r="A4190" s="61" t="s">
        <v>361</v>
      </c>
      <c r="B4190" s="61" t="s">
        <v>362</v>
      </c>
      <c r="C4190" s="62">
        <v>2011</v>
      </c>
      <c r="D4190" s="61" t="s">
        <v>78</v>
      </c>
      <c r="E4190" s="62">
        <v>52</v>
      </c>
      <c r="F4190" s="62">
        <v>165931</v>
      </c>
      <c r="G4190" s="62">
        <v>29259</v>
      </c>
      <c r="H4190" s="62">
        <v>46.89</v>
      </c>
      <c r="I4190" s="62">
        <v>3190.98</v>
      </c>
      <c r="J4190" s="62">
        <v>154315.82999999999</v>
      </c>
      <c r="K4190" s="62">
        <v>18424</v>
      </c>
      <c r="L4190" s="62">
        <v>43358</v>
      </c>
      <c r="M4190" s="62">
        <v>69.48</v>
      </c>
      <c r="N4190" s="62">
        <v>354.31</v>
      </c>
      <c r="O4190" s="62">
        <v>222180.54</v>
      </c>
      <c r="P4190" s="63"/>
      <c r="Q4190" s="63"/>
      <c r="R4190" s="63"/>
      <c r="S4190" s="63"/>
      <c r="T4190" s="63"/>
      <c r="U4190" s="63"/>
      <c r="V4190" s="63"/>
      <c r="W4190" s="63"/>
      <c r="X4190" s="63"/>
      <c r="Y4190" s="63"/>
      <c r="Z4190" s="62">
        <v>160.68</v>
      </c>
      <c r="AA4190" s="62">
        <v>16138</v>
      </c>
      <c r="AB4190" s="62">
        <v>25.86</v>
      </c>
      <c r="AC4190" s="62">
        <v>3.09</v>
      </c>
    </row>
    <row r="4191" spans="1:29" x14ac:dyDescent="0.25">
      <c r="A4191" s="61" t="s">
        <v>212</v>
      </c>
      <c r="B4191" s="61" t="s">
        <v>213</v>
      </c>
      <c r="C4191" s="62">
        <v>2012</v>
      </c>
      <c r="D4191" s="61" t="s">
        <v>72</v>
      </c>
      <c r="E4191" s="62">
        <v>44</v>
      </c>
      <c r="F4191" s="62">
        <v>29578</v>
      </c>
      <c r="G4191" s="62">
        <v>4612</v>
      </c>
      <c r="H4191" s="62">
        <v>8.73</v>
      </c>
      <c r="I4191" s="62">
        <v>672.23</v>
      </c>
      <c r="J4191" s="62">
        <v>27507.54</v>
      </c>
      <c r="K4191" s="62">
        <v>10322.99</v>
      </c>
      <c r="L4191" s="62">
        <v>12060</v>
      </c>
      <c r="M4191" s="62">
        <v>22.84</v>
      </c>
      <c r="N4191" s="62">
        <v>234.61</v>
      </c>
      <c r="O4191" s="62">
        <v>124488</v>
      </c>
      <c r="P4191" s="63"/>
      <c r="Q4191" s="63"/>
      <c r="R4191" s="63"/>
      <c r="S4191" s="63"/>
      <c r="T4191" s="63"/>
      <c r="U4191" s="63"/>
      <c r="V4191" s="63"/>
      <c r="W4191" s="63"/>
      <c r="X4191" s="63"/>
      <c r="Y4191" s="63"/>
      <c r="Z4191" s="62">
        <v>87230</v>
      </c>
      <c r="AA4191" s="62">
        <v>9596</v>
      </c>
      <c r="AB4191" s="62">
        <v>18.170000000000002</v>
      </c>
      <c r="AC4191" s="62">
        <v>1982.5</v>
      </c>
    </row>
    <row r="4192" spans="1:29" x14ac:dyDescent="0.25">
      <c r="A4192" s="61" t="s">
        <v>456</v>
      </c>
      <c r="B4192" s="61" t="s">
        <v>457</v>
      </c>
      <c r="C4192" s="62">
        <v>2012</v>
      </c>
      <c r="D4192" s="61" t="s">
        <v>78</v>
      </c>
      <c r="E4192" s="62">
        <v>80</v>
      </c>
      <c r="F4192" s="62">
        <v>879031</v>
      </c>
      <c r="G4192" s="62">
        <v>131937</v>
      </c>
      <c r="H4192" s="62">
        <v>137.43</v>
      </c>
      <c r="I4192" s="62">
        <v>10987.89</v>
      </c>
      <c r="J4192" s="62">
        <v>817498.83</v>
      </c>
      <c r="K4192" s="62">
        <v>0</v>
      </c>
      <c r="L4192" s="63"/>
      <c r="M4192" s="63"/>
      <c r="N4192" s="63"/>
      <c r="O4192" s="63"/>
      <c r="P4192" s="63"/>
      <c r="Q4192" s="63"/>
      <c r="R4192" s="63"/>
      <c r="S4192" s="63"/>
      <c r="T4192" s="63"/>
      <c r="U4192" s="63"/>
      <c r="V4192" s="63"/>
      <c r="W4192" s="63"/>
      <c r="X4192" s="63"/>
      <c r="Y4192" s="63"/>
      <c r="Z4192" s="62">
        <v>1364665</v>
      </c>
      <c r="AA4192" s="62">
        <v>233168</v>
      </c>
      <c r="AB4192" s="62">
        <v>242.88</v>
      </c>
      <c r="AC4192" s="62">
        <v>17058.310000000001</v>
      </c>
    </row>
    <row r="4193" spans="1:29" x14ac:dyDescent="0.25">
      <c r="A4193" s="61" t="s">
        <v>178</v>
      </c>
      <c r="B4193" s="61" t="s">
        <v>179</v>
      </c>
      <c r="C4193" s="62">
        <v>2011</v>
      </c>
      <c r="D4193" s="61" t="s">
        <v>83</v>
      </c>
      <c r="E4193" s="62">
        <v>8</v>
      </c>
      <c r="F4193" s="62">
        <v>1784</v>
      </c>
      <c r="G4193" s="62">
        <v>319</v>
      </c>
      <c r="H4193" s="62">
        <v>3.32</v>
      </c>
      <c r="I4193" s="62">
        <v>223</v>
      </c>
      <c r="J4193" s="62">
        <v>1659.12</v>
      </c>
      <c r="K4193" s="62">
        <v>127.24</v>
      </c>
      <c r="L4193" s="62">
        <v>351</v>
      </c>
      <c r="M4193" s="62">
        <v>3.66</v>
      </c>
      <c r="N4193" s="62">
        <v>15.91</v>
      </c>
      <c r="O4193" s="62">
        <v>1534.44</v>
      </c>
      <c r="P4193" s="63"/>
      <c r="Q4193" s="63"/>
      <c r="R4193" s="63"/>
      <c r="S4193" s="63"/>
      <c r="T4193" s="63"/>
      <c r="U4193" s="63"/>
      <c r="V4193" s="63"/>
      <c r="W4193" s="63"/>
      <c r="X4193" s="63"/>
      <c r="Y4193" s="63"/>
      <c r="Z4193" s="62">
        <v>0.49</v>
      </c>
      <c r="AA4193" s="62">
        <v>5640</v>
      </c>
      <c r="AB4193" s="62">
        <v>58.75</v>
      </c>
      <c r="AC4193" s="62">
        <v>0.06</v>
      </c>
    </row>
    <row r="4194" spans="1:29" x14ac:dyDescent="0.25">
      <c r="A4194" s="61" t="s">
        <v>241</v>
      </c>
      <c r="B4194" s="61" t="s">
        <v>242</v>
      </c>
      <c r="C4194" s="62">
        <v>2012</v>
      </c>
      <c r="D4194" s="61" t="s">
        <v>297</v>
      </c>
      <c r="E4194" s="62">
        <v>26</v>
      </c>
      <c r="F4194" s="63"/>
      <c r="G4194" s="63"/>
      <c r="H4194" s="63"/>
      <c r="I4194" s="63"/>
      <c r="J4194" s="63"/>
      <c r="K4194" s="62">
        <v>0</v>
      </c>
      <c r="L4194" s="63"/>
      <c r="M4194" s="63"/>
      <c r="N4194" s="63"/>
      <c r="O4194" s="63"/>
      <c r="P4194" s="63"/>
      <c r="Q4194" s="63"/>
      <c r="R4194" s="63"/>
      <c r="S4194" s="63"/>
      <c r="T4194" s="63"/>
      <c r="U4194" s="63"/>
      <c r="V4194" s="63"/>
      <c r="W4194" s="63"/>
      <c r="X4194" s="63"/>
      <c r="Y4194" s="63"/>
      <c r="Z4194" s="62">
        <v>142400</v>
      </c>
      <c r="AA4194" s="62">
        <v>13190</v>
      </c>
      <c r="AB4194" s="62">
        <v>42.28</v>
      </c>
      <c r="AC4194" s="62">
        <v>5476.92</v>
      </c>
    </row>
    <row r="4195" spans="1:29" x14ac:dyDescent="0.25">
      <c r="A4195" s="61" t="s">
        <v>369</v>
      </c>
      <c r="B4195" s="61" t="s">
        <v>370</v>
      </c>
      <c r="C4195" s="62">
        <v>2007</v>
      </c>
      <c r="D4195" s="61" t="s">
        <v>78</v>
      </c>
      <c r="E4195" s="62">
        <v>64</v>
      </c>
      <c r="F4195" s="62">
        <v>703171</v>
      </c>
      <c r="G4195" s="62">
        <v>98734</v>
      </c>
      <c r="H4195" s="62">
        <v>128.56</v>
      </c>
      <c r="I4195" s="62">
        <v>10987.05</v>
      </c>
      <c r="J4195" s="62">
        <v>653949.03</v>
      </c>
      <c r="K4195" s="62">
        <v>0</v>
      </c>
      <c r="L4195" s="63"/>
      <c r="M4195" s="63"/>
      <c r="N4195" s="63"/>
      <c r="O4195" s="63"/>
      <c r="P4195" s="63"/>
      <c r="Q4195" s="63"/>
      <c r="R4195" s="63"/>
      <c r="S4195" s="63"/>
      <c r="T4195" s="63"/>
      <c r="U4195" s="63"/>
      <c r="V4195" s="63"/>
      <c r="W4195" s="63"/>
      <c r="X4195" s="63"/>
      <c r="Y4195" s="63"/>
      <c r="Z4195" s="62">
        <v>1706.17</v>
      </c>
      <c r="AA4195" s="62">
        <v>6661</v>
      </c>
      <c r="AB4195" s="62">
        <v>8.67</v>
      </c>
      <c r="AC4195" s="62">
        <v>26.66</v>
      </c>
    </row>
    <row r="4196" spans="1:29" ht="30" x14ac:dyDescent="0.25">
      <c r="A4196" s="61" t="s">
        <v>283</v>
      </c>
      <c r="B4196" s="61" t="s">
        <v>284</v>
      </c>
      <c r="C4196" s="62">
        <v>2010</v>
      </c>
      <c r="D4196" s="61" t="s">
        <v>75</v>
      </c>
      <c r="E4196" s="62">
        <v>3</v>
      </c>
      <c r="F4196" s="62">
        <v>11424</v>
      </c>
      <c r="G4196" s="62">
        <v>1893</v>
      </c>
      <c r="H4196" s="62">
        <v>52.58</v>
      </c>
      <c r="I4196" s="62">
        <v>3808</v>
      </c>
      <c r="J4196" s="62">
        <v>10624.32</v>
      </c>
      <c r="K4196" s="62">
        <v>5247.33</v>
      </c>
      <c r="L4196" s="62">
        <v>6521</v>
      </c>
      <c r="M4196" s="62">
        <v>181.14</v>
      </c>
      <c r="N4196" s="63"/>
      <c r="O4196" s="63"/>
      <c r="P4196" s="63"/>
      <c r="Q4196" s="63"/>
      <c r="R4196" s="63"/>
      <c r="S4196" s="63"/>
      <c r="T4196" s="63"/>
      <c r="U4196" s="63"/>
      <c r="V4196" s="63"/>
      <c r="W4196" s="63"/>
      <c r="X4196" s="63"/>
      <c r="Y4196" s="63"/>
      <c r="Z4196" s="62">
        <v>0</v>
      </c>
      <c r="AA4196" s="63"/>
      <c r="AB4196" s="63"/>
      <c r="AC4196" s="62">
        <v>0</v>
      </c>
    </row>
    <row r="4197" spans="1:29" ht="30" x14ac:dyDescent="0.25">
      <c r="A4197" s="61" t="s">
        <v>361</v>
      </c>
      <c r="B4197" s="61" t="s">
        <v>362</v>
      </c>
      <c r="C4197" s="62">
        <v>2004</v>
      </c>
      <c r="D4197" s="61" t="s">
        <v>78</v>
      </c>
      <c r="E4197" s="62">
        <v>52</v>
      </c>
      <c r="F4197" s="62">
        <v>143095</v>
      </c>
      <c r="G4197" s="62">
        <v>19418</v>
      </c>
      <c r="H4197" s="62">
        <v>31.12</v>
      </c>
      <c r="I4197" s="62">
        <v>2751.83</v>
      </c>
      <c r="J4197" s="62">
        <v>133078.35</v>
      </c>
      <c r="K4197" s="62">
        <v>34434</v>
      </c>
      <c r="L4197" s="62">
        <v>57672</v>
      </c>
      <c r="M4197" s="62">
        <v>92.42</v>
      </c>
      <c r="N4197" s="62">
        <v>662.19</v>
      </c>
      <c r="O4197" s="62">
        <v>415249.94</v>
      </c>
      <c r="P4197" s="63"/>
      <c r="Q4197" s="63"/>
      <c r="R4197" s="63"/>
      <c r="S4197" s="63"/>
      <c r="T4197" s="63"/>
      <c r="U4197" s="63"/>
      <c r="V4197" s="63"/>
      <c r="W4197" s="63"/>
      <c r="X4197" s="63"/>
      <c r="Y4197" s="63"/>
      <c r="Z4197" s="62">
        <v>330.33</v>
      </c>
      <c r="AA4197" s="62">
        <v>20109</v>
      </c>
      <c r="AB4197" s="62">
        <v>32.229999999999997</v>
      </c>
      <c r="AC4197" s="62">
        <v>6.35</v>
      </c>
    </row>
    <row r="4198" spans="1:29" x14ac:dyDescent="0.25">
      <c r="A4198" s="61" t="s">
        <v>184</v>
      </c>
      <c r="B4198" s="61" t="s">
        <v>185</v>
      </c>
      <c r="C4198" s="62">
        <v>2009</v>
      </c>
      <c r="D4198" s="61" t="s">
        <v>99</v>
      </c>
      <c r="E4198" s="62">
        <v>66</v>
      </c>
      <c r="F4198" s="62">
        <v>188312</v>
      </c>
      <c r="G4198" s="62">
        <v>29602</v>
      </c>
      <c r="H4198" s="62">
        <v>37.380000000000003</v>
      </c>
      <c r="I4198" s="62">
        <v>2853.21</v>
      </c>
      <c r="J4198" s="62">
        <v>175130.16</v>
      </c>
      <c r="K4198" s="62">
        <v>0</v>
      </c>
      <c r="L4198" s="63"/>
      <c r="M4198" s="63"/>
      <c r="N4198" s="63"/>
      <c r="O4198" s="63"/>
      <c r="P4198" s="63"/>
      <c r="Q4198" s="63"/>
      <c r="R4198" s="63"/>
      <c r="S4198" s="63"/>
      <c r="T4198" s="63"/>
      <c r="U4198" s="62">
        <v>11807</v>
      </c>
      <c r="V4198" s="62">
        <v>21657</v>
      </c>
      <c r="W4198" s="62">
        <v>27.34</v>
      </c>
      <c r="X4198" s="62">
        <v>178</v>
      </c>
      <c r="Y4198" s="62">
        <v>264287.89</v>
      </c>
      <c r="Z4198" s="62">
        <v>0</v>
      </c>
      <c r="AA4198" s="63"/>
      <c r="AB4198" s="63"/>
      <c r="AC4198" s="62">
        <v>0</v>
      </c>
    </row>
    <row r="4199" spans="1:29" ht="30" x14ac:dyDescent="0.25">
      <c r="A4199" s="61" t="s">
        <v>283</v>
      </c>
      <c r="B4199" s="61" t="s">
        <v>284</v>
      </c>
      <c r="C4199" s="62">
        <v>2014</v>
      </c>
      <c r="D4199" s="61" t="s">
        <v>301</v>
      </c>
      <c r="E4199" s="62">
        <v>53</v>
      </c>
      <c r="F4199" s="63"/>
      <c r="G4199" s="62">
        <v>0</v>
      </c>
      <c r="H4199" s="62">
        <v>0</v>
      </c>
      <c r="I4199" s="63"/>
      <c r="J4199" s="63"/>
      <c r="K4199" s="62">
        <v>0</v>
      </c>
      <c r="L4199" s="63"/>
      <c r="M4199" s="63"/>
      <c r="N4199" s="63"/>
      <c r="O4199" s="63"/>
      <c r="P4199" s="63"/>
      <c r="Q4199" s="63"/>
      <c r="R4199" s="63"/>
      <c r="S4199" s="63"/>
      <c r="T4199" s="63"/>
      <c r="U4199" s="63"/>
      <c r="V4199" s="63"/>
      <c r="W4199" s="63"/>
      <c r="X4199" s="63"/>
      <c r="Y4199" s="63"/>
      <c r="Z4199" s="62">
        <v>0</v>
      </c>
      <c r="AA4199" s="63"/>
      <c r="AB4199" s="63"/>
      <c r="AC4199" s="62">
        <v>0</v>
      </c>
    </row>
    <row r="4200" spans="1:29" x14ac:dyDescent="0.25">
      <c r="A4200" s="61" t="s">
        <v>196</v>
      </c>
      <c r="B4200" s="61" t="s">
        <v>197</v>
      </c>
      <c r="C4200" s="62">
        <v>2015</v>
      </c>
      <c r="D4200" s="61" t="s">
        <v>135</v>
      </c>
      <c r="E4200" s="62">
        <v>100</v>
      </c>
      <c r="F4200" s="62">
        <v>89399</v>
      </c>
      <c r="G4200" s="62">
        <v>17212</v>
      </c>
      <c r="H4200" s="62">
        <v>14.34</v>
      </c>
      <c r="I4200" s="62">
        <v>893.99</v>
      </c>
      <c r="J4200" s="62">
        <v>83141.070000000007</v>
      </c>
      <c r="K4200" s="62">
        <v>94255.09</v>
      </c>
      <c r="L4200" s="62">
        <v>119332</v>
      </c>
      <c r="M4200" s="62">
        <v>99.44</v>
      </c>
      <c r="N4200" s="62">
        <v>942.55</v>
      </c>
      <c r="O4200" s="62">
        <v>1136650.43</v>
      </c>
      <c r="P4200" s="63"/>
      <c r="Q4200" s="63"/>
      <c r="R4200" s="63"/>
      <c r="S4200" s="63"/>
      <c r="T4200" s="63"/>
      <c r="U4200" s="63"/>
      <c r="V4200" s="63"/>
      <c r="W4200" s="63"/>
      <c r="X4200" s="63"/>
      <c r="Y4200" s="63"/>
      <c r="Z4200" s="62">
        <v>1073400</v>
      </c>
      <c r="AA4200" s="62">
        <v>169548</v>
      </c>
      <c r="AB4200" s="62">
        <v>141.29</v>
      </c>
      <c r="AC4200" s="62">
        <v>10734</v>
      </c>
    </row>
    <row r="4201" spans="1:29" x14ac:dyDescent="0.25">
      <c r="A4201" s="61" t="s">
        <v>81</v>
      </c>
      <c r="B4201" s="61" t="s">
        <v>82</v>
      </c>
      <c r="C4201" s="62">
        <v>2006</v>
      </c>
      <c r="D4201" s="61" t="s">
        <v>75</v>
      </c>
      <c r="E4201" s="62">
        <v>3</v>
      </c>
      <c r="F4201" s="63"/>
      <c r="G4201" s="63"/>
      <c r="H4201" s="63"/>
      <c r="I4201" s="63"/>
      <c r="J4201" s="63"/>
      <c r="K4201" s="62">
        <v>0</v>
      </c>
      <c r="L4201" s="63"/>
      <c r="M4201" s="63"/>
      <c r="N4201" s="63"/>
      <c r="O4201" s="63"/>
      <c r="P4201" s="63"/>
      <c r="Q4201" s="63"/>
      <c r="R4201" s="63"/>
      <c r="S4201" s="63"/>
      <c r="T4201" s="63"/>
      <c r="U4201" s="63"/>
      <c r="V4201" s="63"/>
      <c r="W4201" s="63"/>
      <c r="X4201" s="63"/>
      <c r="Y4201" s="63"/>
      <c r="Z4201" s="62">
        <v>157</v>
      </c>
      <c r="AA4201" s="62">
        <v>543</v>
      </c>
      <c r="AB4201" s="62">
        <v>15.08</v>
      </c>
      <c r="AC4201" s="62">
        <v>52.33</v>
      </c>
    </row>
    <row r="4202" spans="1:29" ht="30" x14ac:dyDescent="0.25">
      <c r="A4202" s="61" t="s">
        <v>255</v>
      </c>
      <c r="B4202" s="61" t="s">
        <v>256</v>
      </c>
      <c r="C4202" s="62">
        <v>2009</v>
      </c>
      <c r="D4202" s="61" t="s">
        <v>75</v>
      </c>
      <c r="E4202" s="62">
        <v>6</v>
      </c>
      <c r="F4202" s="63"/>
      <c r="G4202" s="63"/>
      <c r="H4202" s="63"/>
      <c r="I4202" s="63"/>
      <c r="J4202" s="63"/>
      <c r="K4202" s="62">
        <v>0</v>
      </c>
      <c r="L4202" s="63"/>
      <c r="M4202" s="63"/>
      <c r="N4202" s="63"/>
      <c r="O4202" s="63"/>
      <c r="P4202" s="63"/>
      <c r="Q4202" s="63"/>
      <c r="R4202" s="63"/>
      <c r="S4202" s="63"/>
      <c r="T4202" s="63"/>
      <c r="U4202" s="63"/>
      <c r="V4202" s="63"/>
      <c r="W4202" s="63"/>
      <c r="X4202" s="63"/>
      <c r="Y4202" s="63"/>
      <c r="Z4202" s="62">
        <v>146</v>
      </c>
      <c r="AA4202" s="62">
        <v>6033</v>
      </c>
      <c r="AB4202" s="62">
        <v>83.79</v>
      </c>
      <c r="AC4202" s="62">
        <v>24.33</v>
      </c>
    </row>
    <row r="4203" spans="1:29" ht="45" x14ac:dyDescent="0.25">
      <c r="A4203" s="61" t="s">
        <v>109</v>
      </c>
      <c r="B4203" s="61" t="s">
        <v>110</v>
      </c>
      <c r="C4203" s="62">
        <v>2015</v>
      </c>
      <c r="D4203" s="61" t="s">
        <v>75</v>
      </c>
      <c r="E4203" s="62">
        <v>17</v>
      </c>
      <c r="F4203" s="62">
        <v>11747</v>
      </c>
      <c r="G4203" s="62">
        <v>3202</v>
      </c>
      <c r="H4203" s="62">
        <v>15.7</v>
      </c>
      <c r="I4203" s="62">
        <v>691</v>
      </c>
      <c r="J4203" s="62">
        <v>10924.71</v>
      </c>
      <c r="K4203" s="62">
        <v>0</v>
      </c>
      <c r="L4203" s="63"/>
      <c r="M4203" s="63"/>
      <c r="N4203" s="63"/>
      <c r="O4203" s="63"/>
      <c r="P4203" s="62">
        <v>4325</v>
      </c>
      <c r="Q4203" s="62">
        <v>6547</v>
      </c>
      <c r="R4203" s="62">
        <v>32.090000000000003</v>
      </c>
      <c r="S4203" s="62">
        <v>254</v>
      </c>
      <c r="T4203" s="62">
        <v>54793.43</v>
      </c>
      <c r="U4203" s="62">
        <v>8419</v>
      </c>
      <c r="V4203" s="62">
        <v>24885</v>
      </c>
      <c r="W4203" s="62">
        <v>121.99</v>
      </c>
      <c r="X4203" s="62">
        <v>495</v>
      </c>
      <c r="Y4203" s="62">
        <v>188450.9</v>
      </c>
      <c r="Z4203" s="62">
        <v>56.28</v>
      </c>
      <c r="AA4203" s="62">
        <v>11913</v>
      </c>
      <c r="AB4203" s="62">
        <v>58.4</v>
      </c>
      <c r="AC4203" s="62">
        <v>3.31</v>
      </c>
    </row>
    <row r="4204" spans="1:29" x14ac:dyDescent="0.25">
      <c r="A4204" s="61" t="s">
        <v>220</v>
      </c>
      <c r="B4204" s="61" t="s">
        <v>221</v>
      </c>
      <c r="C4204" s="62">
        <v>2013</v>
      </c>
      <c r="D4204" s="61" t="s">
        <v>75</v>
      </c>
      <c r="E4204" s="62">
        <v>7</v>
      </c>
      <c r="F4204" s="62">
        <v>1766</v>
      </c>
      <c r="G4204" s="62">
        <v>416</v>
      </c>
      <c r="H4204" s="62">
        <v>4.95</v>
      </c>
      <c r="I4204" s="62">
        <v>252.29</v>
      </c>
      <c r="J4204" s="62">
        <v>1642.38</v>
      </c>
      <c r="K4204" s="62">
        <v>1214</v>
      </c>
      <c r="L4204" s="62">
        <v>1894</v>
      </c>
      <c r="M4204" s="62">
        <v>22.55</v>
      </c>
      <c r="N4204" s="63"/>
      <c r="O4204" s="63"/>
      <c r="P4204" s="63"/>
      <c r="Q4204" s="63"/>
      <c r="R4204" s="63"/>
      <c r="S4204" s="63"/>
      <c r="T4204" s="63"/>
      <c r="U4204" s="63"/>
      <c r="V4204" s="63"/>
      <c r="W4204" s="63"/>
      <c r="X4204" s="63"/>
      <c r="Y4204" s="63"/>
      <c r="Z4204" s="62">
        <v>0.43</v>
      </c>
      <c r="AA4204" s="62">
        <v>2064</v>
      </c>
      <c r="AB4204" s="62">
        <v>24.57</v>
      </c>
      <c r="AC4204" s="62">
        <v>0.06</v>
      </c>
    </row>
    <row r="4205" spans="1:29" ht="30" x14ac:dyDescent="0.25">
      <c r="A4205" s="61" t="s">
        <v>180</v>
      </c>
      <c r="B4205" s="61" t="s">
        <v>181</v>
      </c>
      <c r="C4205" s="62">
        <v>2006</v>
      </c>
      <c r="D4205" s="61" t="s">
        <v>78</v>
      </c>
      <c r="E4205" s="62">
        <v>50</v>
      </c>
      <c r="F4205" s="62">
        <v>164400</v>
      </c>
      <c r="G4205" s="62">
        <v>13292</v>
      </c>
      <c r="H4205" s="62">
        <v>22.15</v>
      </c>
      <c r="I4205" s="62">
        <v>3288</v>
      </c>
      <c r="J4205" s="62">
        <v>152892</v>
      </c>
      <c r="K4205" s="62">
        <v>34487.879999999997</v>
      </c>
      <c r="L4205" s="62">
        <v>50540</v>
      </c>
      <c r="M4205" s="62">
        <v>84.23</v>
      </c>
      <c r="N4205" s="62">
        <v>689.76</v>
      </c>
      <c r="O4205" s="62">
        <v>415899.64</v>
      </c>
      <c r="P4205" s="63"/>
      <c r="Q4205" s="63"/>
      <c r="R4205" s="63"/>
      <c r="S4205" s="63"/>
      <c r="T4205" s="63"/>
      <c r="U4205" s="63"/>
      <c r="V4205" s="63"/>
      <c r="W4205" s="63"/>
      <c r="X4205" s="63"/>
      <c r="Y4205" s="63"/>
      <c r="Z4205" s="62">
        <v>291.60000000000002</v>
      </c>
      <c r="AA4205" s="62">
        <v>19649</v>
      </c>
      <c r="AB4205" s="62">
        <v>32.75</v>
      </c>
      <c r="AC4205" s="62">
        <v>5.83</v>
      </c>
    </row>
    <row r="4206" spans="1:29" x14ac:dyDescent="0.25">
      <c r="A4206" s="61" t="s">
        <v>442</v>
      </c>
      <c r="B4206" s="61" t="s">
        <v>443</v>
      </c>
      <c r="C4206" s="62">
        <v>2008</v>
      </c>
      <c r="D4206" s="61" t="s">
        <v>75</v>
      </c>
      <c r="E4206" s="62">
        <v>11</v>
      </c>
      <c r="F4206" s="62">
        <v>6234</v>
      </c>
      <c r="G4206" s="62">
        <v>1735</v>
      </c>
      <c r="H4206" s="62">
        <v>13.14</v>
      </c>
      <c r="I4206" s="62">
        <v>566.73</v>
      </c>
      <c r="J4206" s="62">
        <v>5797.62</v>
      </c>
      <c r="K4206" s="62">
        <v>0</v>
      </c>
      <c r="L4206" s="63"/>
      <c r="M4206" s="63"/>
      <c r="N4206" s="63"/>
      <c r="O4206" s="63"/>
      <c r="P4206" s="63"/>
      <c r="Q4206" s="63"/>
      <c r="R4206" s="63"/>
      <c r="S4206" s="63"/>
      <c r="T4206" s="63"/>
      <c r="U4206" s="63"/>
      <c r="V4206" s="63"/>
      <c r="W4206" s="63"/>
      <c r="X4206" s="63"/>
      <c r="Y4206" s="63"/>
      <c r="Z4206" s="62">
        <v>429.22</v>
      </c>
      <c r="AA4206" s="62">
        <v>1520</v>
      </c>
      <c r="AB4206" s="62">
        <v>11.52</v>
      </c>
      <c r="AC4206" s="62">
        <v>39.020000000000003</v>
      </c>
    </row>
    <row r="4207" spans="1:29" ht="30" x14ac:dyDescent="0.25">
      <c r="A4207" s="61" t="s">
        <v>255</v>
      </c>
      <c r="B4207" s="61" t="s">
        <v>256</v>
      </c>
      <c r="C4207" s="62">
        <v>2013</v>
      </c>
      <c r="D4207" s="61" t="s">
        <v>301</v>
      </c>
      <c r="E4207" s="62">
        <v>84</v>
      </c>
      <c r="F4207" s="62">
        <v>582368</v>
      </c>
      <c r="G4207" s="62">
        <v>85630</v>
      </c>
      <c r="H4207" s="62">
        <v>84.95</v>
      </c>
      <c r="I4207" s="62">
        <v>6932.95</v>
      </c>
      <c r="J4207" s="62">
        <v>541602.24</v>
      </c>
      <c r="K4207" s="62">
        <v>54687.68</v>
      </c>
      <c r="L4207" s="62">
        <v>55601</v>
      </c>
      <c r="M4207" s="62">
        <v>55.16</v>
      </c>
      <c r="N4207" s="62">
        <v>651.04</v>
      </c>
      <c r="O4207" s="62">
        <v>659495.16</v>
      </c>
      <c r="P4207" s="63"/>
      <c r="Q4207" s="63"/>
      <c r="R4207" s="63"/>
      <c r="S4207" s="63"/>
      <c r="T4207" s="63"/>
      <c r="U4207" s="63"/>
      <c r="V4207" s="63"/>
      <c r="W4207" s="63"/>
      <c r="X4207" s="63"/>
      <c r="Y4207" s="63"/>
      <c r="Z4207" s="62">
        <v>3285</v>
      </c>
      <c r="AA4207" s="62">
        <v>56562</v>
      </c>
      <c r="AB4207" s="62">
        <v>56.11</v>
      </c>
      <c r="AC4207" s="62">
        <v>39.11</v>
      </c>
    </row>
    <row r="4208" spans="1:29" ht="30" x14ac:dyDescent="0.25">
      <c r="A4208" s="61" t="s">
        <v>452</v>
      </c>
      <c r="B4208" s="61" t="s">
        <v>453</v>
      </c>
      <c r="C4208" s="62">
        <v>2016</v>
      </c>
      <c r="D4208" s="61" t="s">
        <v>86</v>
      </c>
      <c r="E4208" s="62">
        <v>14</v>
      </c>
      <c r="F4208" s="62">
        <v>1657</v>
      </c>
      <c r="G4208" s="62">
        <v>323</v>
      </c>
      <c r="H4208" s="62">
        <v>1.92</v>
      </c>
      <c r="I4208" s="62">
        <v>118.36</v>
      </c>
      <c r="J4208" s="62">
        <v>1541.01</v>
      </c>
      <c r="K4208" s="62">
        <v>783.71</v>
      </c>
      <c r="L4208" s="62">
        <v>954</v>
      </c>
      <c r="M4208" s="62">
        <v>5.68</v>
      </c>
      <c r="N4208" s="62">
        <v>55.98</v>
      </c>
      <c r="O4208" s="62">
        <v>9450.94</v>
      </c>
      <c r="P4208" s="63"/>
      <c r="Q4208" s="63"/>
      <c r="R4208" s="63"/>
      <c r="S4208" s="63"/>
      <c r="T4208" s="63"/>
      <c r="U4208" s="63"/>
      <c r="V4208" s="63"/>
      <c r="W4208" s="63"/>
      <c r="X4208" s="63"/>
      <c r="Y4208" s="63"/>
      <c r="Z4208" s="62">
        <v>196.59</v>
      </c>
      <c r="AA4208" s="62">
        <v>7856</v>
      </c>
      <c r="AB4208" s="62">
        <v>46.76</v>
      </c>
      <c r="AC4208" s="62">
        <v>14.04</v>
      </c>
    </row>
    <row r="4209" spans="1:29" ht="30" x14ac:dyDescent="0.25">
      <c r="A4209" s="61" t="s">
        <v>498</v>
      </c>
      <c r="B4209" s="61" t="s">
        <v>499</v>
      </c>
      <c r="C4209" s="62">
        <v>2003</v>
      </c>
      <c r="D4209" s="61" t="s">
        <v>175</v>
      </c>
      <c r="E4209" s="62">
        <v>8</v>
      </c>
      <c r="F4209" s="63"/>
      <c r="G4209" s="63"/>
      <c r="H4209" s="63"/>
      <c r="I4209" s="63"/>
      <c r="J4209" s="63"/>
      <c r="K4209" s="62">
        <v>0</v>
      </c>
      <c r="L4209" s="63"/>
      <c r="M4209" s="63"/>
      <c r="N4209" s="63"/>
      <c r="O4209" s="63"/>
      <c r="P4209" s="63"/>
      <c r="Q4209" s="63"/>
      <c r="R4209" s="63"/>
      <c r="S4209" s="63"/>
      <c r="T4209" s="63"/>
      <c r="U4209" s="63"/>
      <c r="V4209" s="63"/>
      <c r="W4209" s="63"/>
      <c r="X4209" s="63"/>
      <c r="Y4209" s="63"/>
      <c r="Z4209" s="62">
        <v>512</v>
      </c>
      <c r="AA4209" s="62">
        <v>2050</v>
      </c>
      <c r="AB4209" s="62">
        <v>21.35</v>
      </c>
      <c r="AC4209" s="62">
        <v>64</v>
      </c>
    </row>
    <row r="4210" spans="1:29" x14ac:dyDescent="0.25">
      <c r="A4210" s="61" t="s">
        <v>163</v>
      </c>
      <c r="B4210" s="61" t="s">
        <v>164</v>
      </c>
      <c r="C4210" s="62">
        <v>2015</v>
      </c>
      <c r="D4210" s="61" t="s">
        <v>314</v>
      </c>
      <c r="E4210" s="62">
        <v>20</v>
      </c>
      <c r="F4210" s="62">
        <v>48143</v>
      </c>
      <c r="G4210" s="62">
        <v>10012</v>
      </c>
      <c r="H4210" s="62">
        <v>41.72</v>
      </c>
      <c r="I4210" s="62">
        <v>2407.15</v>
      </c>
      <c r="J4210" s="62">
        <v>44772.99</v>
      </c>
      <c r="K4210" s="62">
        <v>11982.54</v>
      </c>
      <c r="L4210" s="62">
        <v>12507</v>
      </c>
      <c r="M4210" s="62">
        <v>52.11</v>
      </c>
      <c r="N4210" s="62">
        <v>599.13</v>
      </c>
      <c r="O4210" s="62">
        <v>144501.06</v>
      </c>
      <c r="P4210" s="63"/>
      <c r="Q4210" s="63"/>
      <c r="R4210" s="63"/>
      <c r="S4210" s="63"/>
      <c r="T4210" s="63"/>
      <c r="U4210" s="63"/>
      <c r="V4210" s="63"/>
      <c r="W4210" s="63"/>
      <c r="X4210" s="63"/>
      <c r="Y4210" s="63"/>
      <c r="Z4210" s="62">
        <v>78620</v>
      </c>
      <c r="AA4210" s="62">
        <v>6712</v>
      </c>
      <c r="AB4210" s="62">
        <v>27.97</v>
      </c>
      <c r="AC4210" s="62">
        <v>3931</v>
      </c>
    </row>
    <row r="4211" spans="1:29" ht="30" x14ac:dyDescent="0.25">
      <c r="A4211" s="61" t="s">
        <v>561</v>
      </c>
      <c r="B4211" s="61" t="s">
        <v>562</v>
      </c>
      <c r="C4211" s="62">
        <v>2018</v>
      </c>
      <c r="D4211" s="61" t="s">
        <v>86</v>
      </c>
      <c r="E4211" s="62">
        <v>90</v>
      </c>
      <c r="F4211" s="62">
        <v>126311</v>
      </c>
      <c r="G4211" s="62">
        <v>18647</v>
      </c>
      <c r="H4211" s="62">
        <v>17.27</v>
      </c>
      <c r="I4211" s="62">
        <v>1403.46</v>
      </c>
      <c r="J4211" s="62">
        <v>117469.23</v>
      </c>
      <c r="K4211" s="62">
        <v>33091.17</v>
      </c>
      <c r="L4211" s="62">
        <v>41414</v>
      </c>
      <c r="M4211" s="62">
        <v>38.35</v>
      </c>
      <c r="N4211" s="62">
        <v>367.68</v>
      </c>
      <c r="O4211" s="62">
        <v>399056.39</v>
      </c>
      <c r="P4211" s="63"/>
      <c r="Q4211" s="63"/>
      <c r="R4211" s="63"/>
      <c r="S4211" s="63"/>
      <c r="T4211" s="63"/>
      <c r="U4211" s="63"/>
      <c r="V4211" s="63"/>
      <c r="W4211" s="63"/>
      <c r="X4211" s="63"/>
      <c r="Y4211" s="63"/>
      <c r="Z4211" s="62">
        <v>5426</v>
      </c>
      <c r="AA4211" s="62">
        <v>78080</v>
      </c>
      <c r="AB4211" s="62">
        <v>72.3</v>
      </c>
      <c r="AC4211" s="62">
        <v>60.29</v>
      </c>
    </row>
    <row r="4212" spans="1:29" x14ac:dyDescent="0.25">
      <c r="A4212" s="61" t="s">
        <v>70</v>
      </c>
      <c r="B4212" s="61" t="s">
        <v>71</v>
      </c>
      <c r="C4212" s="62">
        <v>2011</v>
      </c>
      <c r="D4212" s="61" t="s">
        <v>297</v>
      </c>
      <c r="E4212" s="62">
        <v>100</v>
      </c>
      <c r="F4212" s="62">
        <v>15762</v>
      </c>
      <c r="G4212" s="62">
        <v>3232</v>
      </c>
      <c r="H4212" s="62">
        <v>2.69</v>
      </c>
      <c r="I4212" s="62">
        <v>157.62</v>
      </c>
      <c r="J4212" s="62">
        <v>14658.66</v>
      </c>
      <c r="K4212" s="62">
        <v>0</v>
      </c>
      <c r="L4212" s="62">
        <v>0</v>
      </c>
      <c r="M4212" s="62">
        <v>0</v>
      </c>
      <c r="N4212" s="63"/>
      <c r="O4212" s="63"/>
      <c r="P4212" s="63"/>
      <c r="Q4212" s="63"/>
      <c r="R4212" s="63"/>
      <c r="S4212" s="63"/>
      <c r="T4212" s="63"/>
      <c r="U4212" s="63"/>
      <c r="V4212" s="63"/>
      <c r="W4212" s="63"/>
      <c r="X4212" s="63"/>
      <c r="Y4212" s="63"/>
      <c r="Z4212" s="62">
        <v>0</v>
      </c>
      <c r="AA4212" s="62">
        <v>65868</v>
      </c>
      <c r="AB4212" s="62">
        <v>54.89</v>
      </c>
      <c r="AC4212" s="62">
        <v>0</v>
      </c>
    </row>
    <row r="4213" spans="1:29" x14ac:dyDescent="0.25">
      <c r="A4213" s="61" t="s">
        <v>289</v>
      </c>
      <c r="B4213" s="61" t="s">
        <v>290</v>
      </c>
      <c r="C4213" s="62">
        <v>2004</v>
      </c>
      <c r="D4213" s="61" t="s">
        <v>78</v>
      </c>
      <c r="E4213" s="62">
        <v>25</v>
      </c>
      <c r="F4213" s="63"/>
      <c r="G4213" s="62">
        <v>3357</v>
      </c>
      <c r="H4213" s="62">
        <v>11.19</v>
      </c>
      <c r="I4213" s="63"/>
      <c r="J4213" s="63"/>
      <c r="K4213" s="62">
        <v>10699.32</v>
      </c>
      <c r="L4213" s="62">
        <v>12762</v>
      </c>
      <c r="M4213" s="62">
        <v>42.54</v>
      </c>
      <c r="N4213" s="62">
        <v>427.97</v>
      </c>
      <c r="O4213" s="62">
        <v>129026.32</v>
      </c>
      <c r="P4213" s="63"/>
      <c r="Q4213" s="63"/>
      <c r="R4213" s="63"/>
      <c r="S4213" s="63"/>
      <c r="T4213" s="63"/>
      <c r="U4213" s="63"/>
      <c r="V4213" s="63"/>
      <c r="W4213" s="63"/>
      <c r="X4213" s="63"/>
      <c r="Y4213" s="63"/>
      <c r="Z4213" s="62">
        <v>36700</v>
      </c>
      <c r="AA4213" s="62">
        <v>2571</v>
      </c>
      <c r="AB4213" s="62">
        <v>8.57</v>
      </c>
      <c r="AC4213" s="62">
        <v>1468</v>
      </c>
    </row>
    <row r="4214" spans="1:29" ht="30" x14ac:dyDescent="0.25">
      <c r="A4214" s="61" t="s">
        <v>287</v>
      </c>
      <c r="B4214" s="61" t="s">
        <v>288</v>
      </c>
      <c r="C4214" s="62">
        <v>2013</v>
      </c>
      <c r="D4214" s="61" t="s">
        <v>99</v>
      </c>
      <c r="E4214" s="62">
        <v>64</v>
      </c>
      <c r="F4214" s="62">
        <v>585760</v>
      </c>
      <c r="G4214" s="62">
        <v>72312</v>
      </c>
      <c r="H4214" s="62">
        <v>94.16</v>
      </c>
      <c r="I4214" s="62">
        <v>9152.5</v>
      </c>
      <c r="J4214" s="62">
        <v>544756.80000000005</v>
      </c>
      <c r="K4214" s="62">
        <v>0</v>
      </c>
      <c r="L4214" s="63"/>
      <c r="M4214" s="63"/>
      <c r="N4214" s="63"/>
      <c r="O4214" s="63"/>
      <c r="P4214" s="63"/>
      <c r="Q4214" s="63"/>
      <c r="R4214" s="63"/>
      <c r="S4214" s="63"/>
      <c r="T4214" s="63"/>
      <c r="U4214" s="63"/>
      <c r="V4214" s="63"/>
      <c r="W4214" s="63"/>
      <c r="X4214" s="63"/>
      <c r="Y4214" s="63"/>
      <c r="Z4214" s="62">
        <v>175587</v>
      </c>
      <c r="AA4214" s="62">
        <v>22997</v>
      </c>
      <c r="AB4214" s="62">
        <v>29.94</v>
      </c>
      <c r="AC4214" s="62">
        <v>2743.55</v>
      </c>
    </row>
    <row r="4215" spans="1:29" ht="30" x14ac:dyDescent="0.25">
      <c r="A4215" s="61" t="s">
        <v>206</v>
      </c>
      <c r="B4215" s="61" t="s">
        <v>207</v>
      </c>
      <c r="C4215" s="62">
        <v>2012</v>
      </c>
      <c r="D4215" s="61" t="s">
        <v>75</v>
      </c>
      <c r="E4215" s="62">
        <v>6</v>
      </c>
      <c r="F4215" s="63"/>
      <c r="G4215" s="63"/>
      <c r="H4215" s="63"/>
      <c r="I4215" s="63"/>
      <c r="J4215" s="63"/>
      <c r="K4215" s="62">
        <v>0</v>
      </c>
      <c r="L4215" s="63"/>
      <c r="M4215" s="63"/>
      <c r="N4215" s="63"/>
      <c r="O4215" s="63"/>
      <c r="P4215" s="63"/>
      <c r="Q4215" s="63"/>
      <c r="R4215" s="63"/>
      <c r="S4215" s="63"/>
      <c r="T4215" s="63"/>
      <c r="U4215" s="63"/>
      <c r="V4215" s="63"/>
      <c r="W4215" s="63"/>
      <c r="X4215" s="63"/>
      <c r="Y4215" s="63"/>
      <c r="Z4215" s="62">
        <v>0</v>
      </c>
      <c r="AA4215" s="63"/>
      <c r="AB4215" s="63"/>
      <c r="AC4215" s="62">
        <v>0</v>
      </c>
    </row>
    <row r="4216" spans="1:29" ht="30" x14ac:dyDescent="0.25">
      <c r="A4216" s="61" t="s">
        <v>237</v>
      </c>
      <c r="B4216" s="61" t="s">
        <v>238</v>
      </c>
      <c r="C4216" s="62">
        <v>2012</v>
      </c>
      <c r="D4216" s="61" t="s">
        <v>75</v>
      </c>
      <c r="E4216" s="62">
        <v>20</v>
      </c>
      <c r="F4216" s="62">
        <v>228</v>
      </c>
      <c r="G4216" s="62">
        <v>131</v>
      </c>
      <c r="H4216" s="62">
        <v>0.55000000000000004</v>
      </c>
      <c r="I4216" s="62">
        <v>11.4</v>
      </c>
      <c r="J4216" s="62">
        <v>212.04</v>
      </c>
      <c r="K4216" s="62">
        <v>9212</v>
      </c>
      <c r="L4216" s="62">
        <v>17365</v>
      </c>
      <c r="M4216" s="62">
        <v>72.349999999999994</v>
      </c>
      <c r="N4216" s="62">
        <v>460.6</v>
      </c>
      <c r="O4216" s="62">
        <v>111090.27</v>
      </c>
      <c r="P4216" s="63"/>
      <c r="Q4216" s="63"/>
      <c r="R4216" s="63"/>
      <c r="S4216" s="63"/>
      <c r="T4216" s="63"/>
      <c r="U4216" s="63"/>
      <c r="V4216" s="63"/>
      <c r="W4216" s="63"/>
      <c r="X4216" s="63"/>
      <c r="Y4216" s="63"/>
      <c r="Z4216" s="62">
        <v>181295</v>
      </c>
      <c r="AA4216" s="62">
        <v>14266</v>
      </c>
      <c r="AB4216" s="62">
        <v>59.44</v>
      </c>
      <c r="AC4216" s="62">
        <v>9064.75</v>
      </c>
    </row>
    <row r="4217" spans="1:29" x14ac:dyDescent="0.25">
      <c r="A4217" s="61" t="s">
        <v>554</v>
      </c>
      <c r="B4217" s="61" t="s">
        <v>555</v>
      </c>
      <c r="C4217" s="62">
        <v>2010</v>
      </c>
      <c r="D4217" s="61" t="s">
        <v>78</v>
      </c>
      <c r="E4217" s="62">
        <v>40</v>
      </c>
      <c r="F4217" s="62">
        <v>105760</v>
      </c>
      <c r="G4217" s="62">
        <v>14940</v>
      </c>
      <c r="H4217" s="62">
        <v>31.13</v>
      </c>
      <c r="I4217" s="62">
        <v>2644</v>
      </c>
      <c r="J4217" s="62">
        <v>98356.800000000003</v>
      </c>
      <c r="K4217" s="62">
        <v>0</v>
      </c>
      <c r="L4217" s="63"/>
      <c r="M4217" s="63"/>
      <c r="N4217" s="63"/>
      <c r="O4217" s="63"/>
      <c r="P4217" s="63"/>
      <c r="Q4217" s="63"/>
      <c r="R4217" s="63"/>
      <c r="S4217" s="63"/>
      <c r="T4217" s="63"/>
      <c r="U4217" s="63"/>
      <c r="V4217" s="63"/>
      <c r="W4217" s="63"/>
      <c r="X4217" s="63"/>
      <c r="Y4217" s="63"/>
      <c r="Z4217" s="62">
        <v>0</v>
      </c>
      <c r="AA4217" s="62">
        <v>1419</v>
      </c>
      <c r="AB4217" s="62">
        <v>2.96</v>
      </c>
      <c r="AC4217" s="62">
        <v>0</v>
      </c>
    </row>
    <row r="4218" spans="1:29" x14ac:dyDescent="0.25">
      <c r="A4218" s="61" t="s">
        <v>241</v>
      </c>
      <c r="B4218" s="61" t="s">
        <v>242</v>
      </c>
      <c r="C4218" s="62">
        <v>2005</v>
      </c>
      <c r="D4218" s="61" t="s">
        <v>94</v>
      </c>
      <c r="E4218" s="62">
        <v>13</v>
      </c>
      <c r="F4218" s="63"/>
      <c r="G4218" s="63"/>
      <c r="H4218" s="63"/>
      <c r="I4218" s="63"/>
      <c r="J4218" s="63"/>
      <c r="K4218" s="62">
        <v>0</v>
      </c>
      <c r="L4218" s="63"/>
      <c r="M4218" s="63"/>
      <c r="N4218" s="63"/>
      <c r="O4218" s="63"/>
      <c r="P4218" s="63"/>
      <c r="Q4218" s="63"/>
      <c r="R4218" s="63"/>
      <c r="S4218" s="63"/>
      <c r="T4218" s="63"/>
      <c r="U4218" s="63"/>
      <c r="V4218" s="63"/>
      <c r="W4218" s="63"/>
      <c r="X4218" s="63"/>
      <c r="Y4218" s="63"/>
      <c r="Z4218" s="62">
        <v>103532</v>
      </c>
      <c r="AA4218" s="62">
        <v>7114</v>
      </c>
      <c r="AB4218" s="62">
        <v>45.6</v>
      </c>
      <c r="AC4218" s="62">
        <v>7964</v>
      </c>
    </row>
    <row r="4219" spans="1:29" ht="30" x14ac:dyDescent="0.25">
      <c r="A4219" s="61" t="s">
        <v>171</v>
      </c>
      <c r="B4219" s="61" t="s">
        <v>172</v>
      </c>
      <c r="C4219" s="62">
        <v>2008</v>
      </c>
      <c r="D4219" s="61" t="s">
        <v>175</v>
      </c>
      <c r="E4219" s="62">
        <v>20</v>
      </c>
      <c r="F4219" s="63"/>
      <c r="G4219" s="63"/>
      <c r="H4219" s="63"/>
      <c r="I4219" s="63"/>
      <c r="J4219" s="63"/>
      <c r="K4219" s="62">
        <v>0</v>
      </c>
      <c r="L4219" s="63"/>
      <c r="M4219" s="63"/>
      <c r="N4219" s="63"/>
      <c r="O4219" s="63"/>
      <c r="P4219" s="63"/>
      <c r="Q4219" s="63"/>
      <c r="R4219" s="63"/>
      <c r="S4219" s="63"/>
      <c r="T4219" s="63"/>
      <c r="U4219" s="63"/>
      <c r="V4219" s="63"/>
      <c r="W4219" s="63"/>
      <c r="X4219" s="63"/>
      <c r="Y4219" s="63"/>
      <c r="Z4219" s="62">
        <v>0</v>
      </c>
      <c r="AA4219" s="63"/>
      <c r="AB4219" s="63"/>
      <c r="AC4219" s="62">
        <v>0</v>
      </c>
    </row>
    <row r="4220" spans="1:29" x14ac:dyDescent="0.25">
      <c r="A4220" s="61" t="s">
        <v>407</v>
      </c>
      <c r="B4220" s="61" t="s">
        <v>408</v>
      </c>
      <c r="C4220" s="62">
        <v>2003</v>
      </c>
      <c r="D4220" s="61" t="s">
        <v>99</v>
      </c>
      <c r="E4220" s="62">
        <v>24</v>
      </c>
      <c r="F4220" s="62">
        <v>112680</v>
      </c>
      <c r="G4220" s="62">
        <v>12475</v>
      </c>
      <c r="H4220" s="62">
        <v>43.32</v>
      </c>
      <c r="I4220" s="62">
        <v>4695</v>
      </c>
      <c r="J4220" s="62">
        <v>104792.4</v>
      </c>
      <c r="K4220" s="62">
        <v>0</v>
      </c>
      <c r="L4220" s="63"/>
      <c r="M4220" s="63"/>
      <c r="N4220" s="63"/>
      <c r="O4220" s="63"/>
      <c r="P4220" s="63"/>
      <c r="Q4220" s="63"/>
      <c r="R4220" s="63"/>
      <c r="S4220" s="63"/>
      <c r="T4220" s="63"/>
      <c r="U4220" s="63"/>
      <c r="V4220" s="63"/>
      <c r="W4220" s="63"/>
      <c r="X4220" s="63"/>
      <c r="Y4220" s="63"/>
      <c r="Z4220" s="62">
        <v>6178.73</v>
      </c>
      <c r="AA4220" s="62">
        <v>15211</v>
      </c>
      <c r="AB4220" s="62">
        <v>52.82</v>
      </c>
      <c r="AC4220" s="62">
        <v>257.45</v>
      </c>
    </row>
    <row r="4221" spans="1:29" x14ac:dyDescent="0.25">
      <c r="A4221" s="61" t="s">
        <v>295</v>
      </c>
      <c r="B4221" s="61" t="s">
        <v>296</v>
      </c>
      <c r="C4221" s="62">
        <v>2004</v>
      </c>
      <c r="D4221" s="61" t="s">
        <v>86</v>
      </c>
      <c r="E4221" s="62">
        <v>14</v>
      </c>
      <c r="F4221" s="62">
        <v>0</v>
      </c>
      <c r="G4221" s="62">
        <v>0</v>
      </c>
      <c r="H4221" s="62">
        <v>0</v>
      </c>
      <c r="I4221" s="62">
        <v>0</v>
      </c>
      <c r="J4221" s="62">
        <v>0</v>
      </c>
      <c r="K4221" s="62">
        <v>0</v>
      </c>
      <c r="L4221" s="62">
        <v>0</v>
      </c>
      <c r="M4221" s="62">
        <v>0</v>
      </c>
      <c r="N4221" s="63"/>
      <c r="O4221" s="63"/>
      <c r="P4221" s="62">
        <v>0</v>
      </c>
      <c r="Q4221" s="62">
        <v>0</v>
      </c>
      <c r="R4221" s="62">
        <v>0</v>
      </c>
      <c r="S4221" s="62">
        <v>0</v>
      </c>
      <c r="T4221" s="62">
        <v>0</v>
      </c>
      <c r="U4221" s="62">
        <v>0</v>
      </c>
      <c r="V4221" s="62">
        <v>0</v>
      </c>
      <c r="W4221" s="62">
        <v>0</v>
      </c>
      <c r="X4221" s="62">
        <v>0</v>
      </c>
      <c r="Y4221" s="62">
        <v>0</v>
      </c>
      <c r="Z4221" s="62">
        <v>43</v>
      </c>
      <c r="AA4221" s="62">
        <v>2042</v>
      </c>
      <c r="AB4221" s="62">
        <v>12.15</v>
      </c>
      <c r="AC4221" s="62">
        <v>3.07</v>
      </c>
    </row>
    <row r="4222" spans="1:29" ht="30" x14ac:dyDescent="0.25">
      <c r="A4222" s="61" t="s">
        <v>233</v>
      </c>
      <c r="B4222" s="61" t="s">
        <v>234</v>
      </c>
      <c r="C4222" s="62">
        <v>2006</v>
      </c>
      <c r="D4222" s="61" t="s">
        <v>99</v>
      </c>
      <c r="E4222" s="62">
        <v>76</v>
      </c>
      <c r="F4222" s="62">
        <v>43765</v>
      </c>
      <c r="G4222" s="62">
        <v>8009</v>
      </c>
      <c r="H4222" s="62">
        <v>8.7799999999999994</v>
      </c>
      <c r="I4222" s="62">
        <v>575.86</v>
      </c>
      <c r="J4222" s="62">
        <v>40701.449999999997</v>
      </c>
      <c r="K4222" s="62">
        <v>4070.81</v>
      </c>
      <c r="L4222" s="62">
        <v>63846</v>
      </c>
      <c r="M4222" s="62">
        <v>70.010000000000005</v>
      </c>
      <c r="N4222" s="63"/>
      <c r="O4222" s="63"/>
      <c r="P4222" s="63"/>
      <c r="Q4222" s="63"/>
      <c r="R4222" s="63"/>
      <c r="S4222" s="63"/>
      <c r="T4222" s="63"/>
      <c r="U4222" s="63"/>
      <c r="V4222" s="63"/>
      <c r="W4222" s="63"/>
      <c r="X4222" s="63"/>
      <c r="Y4222" s="63"/>
      <c r="Z4222" s="62">
        <v>1680.37</v>
      </c>
      <c r="AA4222" s="62">
        <v>16239</v>
      </c>
      <c r="AB4222" s="62">
        <v>17.809999999999999</v>
      </c>
      <c r="AC4222" s="62">
        <v>22.11</v>
      </c>
    </row>
    <row r="4223" spans="1:29" ht="30" x14ac:dyDescent="0.25">
      <c r="A4223" s="61" t="s">
        <v>494</v>
      </c>
      <c r="B4223" s="61" t="s">
        <v>495</v>
      </c>
      <c r="C4223" s="62">
        <v>2015</v>
      </c>
      <c r="D4223" s="61" t="s">
        <v>78</v>
      </c>
      <c r="E4223" s="62">
        <v>24</v>
      </c>
      <c r="F4223" s="62">
        <v>158400</v>
      </c>
      <c r="G4223" s="62">
        <v>25556</v>
      </c>
      <c r="H4223" s="62">
        <v>88.74</v>
      </c>
      <c r="I4223" s="62">
        <v>6600</v>
      </c>
      <c r="J4223" s="62">
        <v>147312</v>
      </c>
      <c r="K4223" s="62">
        <v>0</v>
      </c>
      <c r="L4223" s="63"/>
      <c r="M4223" s="63"/>
      <c r="N4223" s="63"/>
      <c r="O4223" s="63"/>
      <c r="P4223" s="62">
        <v>1310</v>
      </c>
      <c r="Q4223" s="62">
        <v>3669</v>
      </c>
      <c r="R4223" s="62">
        <v>12.74</v>
      </c>
      <c r="S4223" s="62">
        <v>54</v>
      </c>
      <c r="T4223" s="62">
        <v>16596.39</v>
      </c>
      <c r="U4223" s="63"/>
      <c r="V4223" s="63"/>
      <c r="W4223" s="63"/>
      <c r="X4223" s="63"/>
      <c r="Y4223" s="63"/>
      <c r="Z4223" s="62">
        <v>0</v>
      </c>
      <c r="AA4223" s="62">
        <v>7705</v>
      </c>
      <c r="AB4223" s="62">
        <v>26.75</v>
      </c>
      <c r="AC4223" s="62">
        <v>0</v>
      </c>
    </row>
    <row r="4224" spans="1:29" ht="30" x14ac:dyDescent="0.25">
      <c r="A4224" s="61" t="s">
        <v>173</v>
      </c>
      <c r="B4224" s="61" t="s">
        <v>174</v>
      </c>
      <c r="C4224" s="62">
        <v>2016</v>
      </c>
      <c r="D4224" s="61" t="s">
        <v>99</v>
      </c>
      <c r="E4224" s="62">
        <v>8</v>
      </c>
      <c r="F4224" s="62">
        <v>24127</v>
      </c>
      <c r="G4224" s="62">
        <v>3245</v>
      </c>
      <c r="H4224" s="62">
        <v>33.799999999999997</v>
      </c>
      <c r="I4224" s="62">
        <v>3015.88</v>
      </c>
      <c r="J4224" s="62">
        <v>22438.11</v>
      </c>
      <c r="K4224" s="62">
        <v>1406.4</v>
      </c>
      <c r="L4224" s="62">
        <v>2151</v>
      </c>
      <c r="M4224" s="62">
        <v>22.41</v>
      </c>
      <c r="N4224" s="62">
        <v>175.8</v>
      </c>
      <c r="O4224" s="62">
        <v>16960.22</v>
      </c>
      <c r="P4224" s="63"/>
      <c r="Q4224" s="63"/>
      <c r="R4224" s="63"/>
      <c r="S4224" s="63"/>
      <c r="T4224" s="63"/>
      <c r="U4224" s="63"/>
      <c r="V4224" s="63"/>
      <c r="W4224" s="63"/>
      <c r="X4224" s="63"/>
      <c r="Y4224" s="63"/>
      <c r="Z4224" s="62">
        <v>193.84</v>
      </c>
      <c r="AA4224" s="62">
        <v>1193</v>
      </c>
      <c r="AB4224" s="62">
        <v>12.43</v>
      </c>
      <c r="AC4224" s="62">
        <v>24.23</v>
      </c>
    </row>
    <row r="4225" spans="1:29" x14ac:dyDescent="0.25">
      <c r="A4225" s="61" t="s">
        <v>210</v>
      </c>
      <c r="B4225" s="61" t="s">
        <v>211</v>
      </c>
      <c r="C4225" s="62">
        <v>2009</v>
      </c>
      <c r="D4225" s="61" t="s">
        <v>135</v>
      </c>
      <c r="E4225" s="62">
        <v>128</v>
      </c>
      <c r="F4225" s="62">
        <v>1151296</v>
      </c>
      <c r="G4225" s="62">
        <v>242235</v>
      </c>
      <c r="H4225" s="62">
        <v>157.71</v>
      </c>
      <c r="I4225" s="62">
        <v>8994.5</v>
      </c>
      <c r="J4225" s="62">
        <v>1070705.28</v>
      </c>
      <c r="K4225" s="62">
        <v>167458.78</v>
      </c>
      <c r="L4225" s="62">
        <v>118819</v>
      </c>
      <c r="M4225" s="62">
        <v>77.36</v>
      </c>
      <c r="N4225" s="62">
        <v>1308.27</v>
      </c>
      <c r="O4225" s="62">
        <v>2019435.64</v>
      </c>
      <c r="P4225" s="63"/>
      <c r="Q4225" s="63"/>
      <c r="R4225" s="63"/>
      <c r="S4225" s="63"/>
      <c r="T4225" s="63"/>
      <c r="U4225" s="63"/>
      <c r="V4225" s="63"/>
      <c r="W4225" s="63"/>
      <c r="X4225" s="63"/>
      <c r="Y4225" s="63"/>
      <c r="Z4225" s="62">
        <v>2103224</v>
      </c>
      <c r="AA4225" s="62">
        <v>280407</v>
      </c>
      <c r="AB4225" s="62">
        <v>182.56</v>
      </c>
      <c r="AC4225" s="62">
        <v>16431.439999999999</v>
      </c>
    </row>
    <row r="4226" spans="1:29" ht="30" x14ac:dyDescent="0.25">
      <c r="A4226" s="61" t="s">
        <v>231</v>
      </c>
      <c r="B4226" s="61" t="s">
        <v>232</v>
      </c>
      <c r="C4226" s="62">
        <v>2007</v>
      </c>
      <c r="D4226" s="61" t="s">
        <v>75</v>
      </c>
      <c r="E4226" s="62">
        <v>80</v>
      </c>
      <c r="F4226" s="62">
        <v>912400</v>
      </c>
      <c r="G4226" s="62">
        <v>108539</v>
      </c>
      <c r="H4226" s="62">
        <v>113.06</v>
      </c>
      <c r="I4226" s="62">
        <v>11405</v>
      </c>
      <c r="J4226" s="62">
        <v>848532</v>
      </c>
      <c r="K4226" s="62">
        <v>0</v>
      </c>
      <c r="L4226" s="63"/>
      <c r="M4226" s="63"/>
      <c r="N4226" s="63"/>
      <c r="O4226" s="63"/>
      <c r="P4226" s="63"/>
      <c r="Q4226" s="63"/>
      <c r="R4226" s="63"/>
      <c r="S4226" s="63"/>
      <c r="T4226" s="63"/>
      <c r="U4226" s="63"/>
      <c r="V4226" s="63"/>
      <c r="W4226" s="63"/>
      <c r="X4226" s="63"/>
      <c r="Y4226" s="63"/>
      <c r="Z4226" s="62">
        <v>577600</v>
      </c>
      <c r="AA4226" s="62">
        <v>29798</v>
      </c>
      <c r="AB4226" s="62">
        <v>31.04</v>
      </c>
      <c r="AC4226" s="62">
        <v>7220</v>
      </c>
    </row>
    <row r="4227" spans="1:29" x14ac:dyDescent="0.25">
      <c r="A4227" s="61" t="s">
        <v>212</v>
      </c>
      <c r="B4227" s="61" t="s">
        <v>213</v>
      </c>
      <c r="C4227" s="62">
        <v>2005</v>
      </c>
      <c r="D4227" s="61" t="s">
        <v>72</v>
      </c>
      <c r="E4227" s="62">
        <v>44</v>
      </c>
      <c r="F4227" s="62">
        <v>67497</v>
      </c>
      <c r="G4227" s="62">
        <v>9691</v>
      </c>
      <c r="H4227" s="62">
        <v>18.350000000000001</v>
      </c>
      <c r="I4227" s="62">
        <v>1534.02</v>
      </c>
      <c r="J4227" s="62">
        <v>62772.21</v>
      </c>
      <c r="K4227" s="62">
        <v>13904.95</v>
      </c>
      <c r="L4227" s="62">
        <v>23708</v>
      </c>
      <c r="M4227" s="62">
        <v>44.9</v>
      </c>
      <c r="N4227" s="62">
        <v>316.02</v>
      </c>
      <c r="O4227" s="62">
        <v>167683.92000000001</v>
      </c>
      <c r="P4227" s="63"/>
      <c r="Q4227" s="63"/>
      <c r="R4227" s="63"/>
      <c r="S4227" s="63"/>
      <c r="T4227" s="63"/>
      <c r="U4227" s="63"/>
      <c r="V4227" s="63"/>
      <c r="W4227" s="63"/>
      <c r="X4227" s="63"/>
      <c r="Y4227" s="63"/>
      <c r="Z4227" s="62">
        <v>36260</v>
      </c>
      <c r="AA4227" s="62">
        <v>2273</v>
      </c>
      <c r="AB4227" s="62">
        <v>4.3</v>
      </c>
      <c r="AC4227" s="62">
        <v>824.09</v>
      </c>
    </row>
    <row r="4228" spans="1:29" x14ac:dyDescent="0.25">
      <c r="A4228" s="61" t="s">
        <v>257</v>
      </c>
      <c r="B4228" s="61" t="s">
        <v>258</v>
      </c>
      <c r="C4228" s="62">
        <v>2014</v>
      </c>
      <c r="D4228" s="61" t="s">
        <v>75</v>
      </c>
      <c r="E4228" s="62">
        <v>10</v>
      </c>
      <c r="F4228" s="62">
        <v>114240</v>
      </c>
      <c r="G4228" s="62">
        <v>22481</v>
      </c>
      <c r="H4228" s="62">
        <v>187.34</v>
      </c>
      <c r="I4228" s="62">
        <v>11424</v>
      </c>
      <c r="J4228" s="62">
        <v>106243.2</v>
      </c>
      <c r="K4228" s="62">
        <v>0</v>
      </c>
      <c r="L4228" s="63"/>
      <c r="M4228" s="63"/>
      <c r="N4228" s="63"/>
      <c r="O4228" s="63"/>
      <c r="P4228" s="62">
        <v>11210</v>
      </c>
      <c r="Q4228" s="62">
        <v>25042</v>
      </c>
      <c r="R4228" s="62">
        <v>208.68</v>
      </c>
      <c r="S4228" s="62">
        <v>1121</v>
      </c>
      <c r="T4228" s="62">
        <v>142019.49</v>
      </c>
      <c r="U4228" s="63"/>
      <c r="V4228" s="63"/>
      <c r="W4228" s="63"/>
      <c r="X4228" s="63"/>
      <c r="Y4228" s="63"/>
      <c r="Z4228" s="62">
        <v>57683</v>
      </c>
      <c r="AA4228" s="62">
        <v>20372</v>
      </c>
      <c r="AB4228" s="62">
        <v>169.77</v>
      </c>
      <c r="AC4228" s="62">
        <v>5768.3</v>
      </c>
    </row>
    <row r="4229" spans="1:29" x14ac:dyDescent="0.25">
      <c r="A4229" s="61" t="s">
        <v>130</v>
      </c>
      <c r="B4229" s="61" t="s">
        <v>131</v>
      </c>
      <c r="C4229" s="62">
        <v>2018</v>
      </c>
      <c r="D4229" s="61" t="s">
        <v>298</v>
      </c>
      <c r="E4229" s="62">
        <v>4</v>
      </c>
      <c r="F4229" s="62">
        <v>5303</v>
      </c>
      <c r="G4229" s="62">
        <v>725</v>
      </c>
      <c r="H4229" s="62">
        <v>15.1</v>
      </c>
      <c r="I4229" s="62">
        <v>1325.75</v>
      </c>
      <c r="J4229" s="62">
        <v>4931.79</v>
      </c>
      <c r="K4229" s="62">
        <v>2263.8200000000002</v>
      </c>
      <c r="L4229" s="62">
        <v>3599</v>
      </c>
      <c r="M4229" s="62">
        <v>74.98</v>
      </c>
      <c r="N4229" s="63"/>
      <c r="O4229" s="63"/>
      <c r="P4229" s="63"/>
      <c r="Q4229" s="63"/>
      <c r="R4229" s="63"/>
      <c r="S4229" s="63"/>
      <c r="T4229" s="63"/>
      <c r="U4229" s="63"/>
      <c r="V4229" s="63"/>
      <c r="W4229" s="63"/>
      <c r="X4229" s="63"/>
      <c r="Y4229" s="63"/>
      <c r="Z4229" s="62">
        <v>32</v>
      </c>
      <c r="AA4229" s="62">
        <v>205</v>
      </c>
      <c r="AB4229" s="62">
        <v>4.2699999999999996</v>
      </c>
      <c r="AC4229" s="62">
        <v>8</v>
      </c>
    </row>
    <row r="4230" spans="1:29" x14ac:dyDescent="0.25">
      <c r="A4230" s="61" t="s">
        <v>84</v>
      </c>
      <c r="B4230" s="61" t="s">
        <v>85</v>
      </c>
      <c r="C4230" s="62">
        <v>2014</v>
      </c>
      <c r="D4230" s="61" t="s">
        <v>86</v>
      </c>
      <c r="E4230" s="62">
        <v>80</v>
      </c>
      <c r="F4230" s="62">
        <v>26395</v>
      </c>
      <c r="G4230" s="62">
        <v>3868</v>
      </c>
      <c r="H4230" s="62">
        <v>4.03</v>
      </c>
      <c r="I4230" s="62">
        <v>329.94</v>
      </c>
      <c r="J4230" s="62">
        <v>24547.35</v>
      </c>
      <c r="K4230" s="62">
        <v>763</v>
      </c>
      <c r="L4230" s="62">
        <v>1731</v>
      </c>
      <c r="M4230" s="62">
        <v>1.8</v>
      </c>
      <c r="N4230" s="63"/>
      <c r="O4230" s="63"/>
      <c r="P4230" s="63"/>
      <c r="Q4230" s="63"/>
      <c r="R4230" s="63"/>
      <c r="S4230" s="63"/>
      <c r="T4230" s="63"/>
      <c r="U4230" s="63"/>
      <c r="V4230" s="63"/>
      <c r="W4230" s="63"/>
      <c r="X4230" s="63"/>
      <c r="Y4230" s="63"/>
      <c r="Z4230" s="62">
        <v>5177</v>
      </c>
      <c r="AA4230" s="62">
        <v>29331</v>
      </c>
      <c r="AB4230" s="62">
        <v>30.55</v>
      </c>
      <c r="AC4230" s="62">
        <v>64.709999999999994</v>
      </c>
    </row>
    <row r="4231" spans="1:29" x14ac:dyDescent="0.25">
      <c r="A4231" s="61" t="s">
        <v>222</v>
      </c>
      <c r="B4231" s="61" t="s">
        <v>223</v>
      </c>
      <c r="C4231" s="62">
        <v>2003</v>
      </c>
      <c r="D4231" s="61" t="s">
        <v>89</v>
      </c>
      <c r="E4231" s="62">
        <v>44</v>
      </c>
      <c r="F4231" s="62">
        <v>208100</v>
      </c>
      <c r="G4231" s="62">
        <v>20666</v>
      </c>
      <c r="H4231" s="62">
        <v>39.14</v>
      </c>
      <c r="I4231" s="62">
        <v>4729.55</v>
      </c>
      <c r="J4231" s="62">
        <v>193533</v>
      </c>
      <c r="K4231" s="62">
        <v>0</v>
      </c>
      <c r="L4231" s="63"/>
      <c r="M4231" s="63"/>
      <c r="N4231" s="63"/>
      <c r="O4231" s="63"/>
      <c r="P4231" s="63"/>
      <c r="Q4231" s="63"/>
      <c r="R4231" s="63"/>
      <c r="S4231" s="63"/>
      <c r="T4231" s="63"/>
      <c r="U4231" s="63"/>
      <c r="V4231" s="63"/>
      <c r="W4231" s="63"/>
      <c r="X4231" s="63"/>
      <c r="Y4231" s="63"/>
      <c r="Z4231" s="62">
        <v>96800</v>
      </c>
      <c r="AA4231" s="62">
        <v>8384</v>
      </c>
      <c r="AB4231" s="62">
        <v>15.88</v>
      </c>
      <c r="AC4231" s="62">
        <v>2200</v>
      </c>
    </row>
    <row r="4232" spans="1:29" x14ac:dyDescent="0.25">
      <c r="A4232" s="61" t="s">
        <v>328</v>
      </c>
      <c r="B4232" s="61" t="s">
        <v>329</v>
      </c>
      <c r="C4232" s="62">
        <v>2016</v>
      </c>
      <c r="D4232" s="61" t="s">
        <v>298</v>
      </c>
      <c r="E4232" s="62">
        <v>12</v>
      </c>
      <c r="F4232" s="63"/>
      <c r="G4232" s="63"/>
      <c r="H4232" s="63"/>
      <c r="I4232" s="63"/>
      <c r="J4232" s="63"/>
      <c r="K4232" s="62">
        <v>0</v>
      </c>
      <c r="L4232" s="63"/>
      <c r="M4232" s="63"/>
      <c r="N4232" s="63"/>
      <c r="O4232" s="63"/>
      <c r="P4232" s="63"/>
      <c r="Q4232" s="63"/>
      <c r="R4232" s="63"/>
      <c r="S4232" s="63"/>
      <c r="T4232" s="63"/>
      <c r="U4232" s="63"/>
      <c r="V4232" s="63"/>
      <c r="W4232" s="63"/>
      <c r="X4232" s="63"/>
      <c r="Y4232" s="63"/>
      <c r="Z4232" s="62">
        <v>483.92</v>
      </c>
      <c r="AA4232" s="62">
        <v>2412</v>
      </c>
      <c r="AB4232" s="62">
        <v>16.75</v>
      </c>
      <c r="AC4232" s="62">
        <v>40.33</v>
      </c>
    </row>
    <row r="4233" spans="1:29" x14ac:dyDescent="0.25">
      <c r="A4233" s="61" t="s">
        <v>413</v>
      </c>
      <c r="B4233" s="61" t="s">
        <v>414</v>
      </c>
      <c r="C4233" s="62">
        <v>2018</v>
      </c>
      <c r="D4233" s="61" t="s">
        <v>89</v>
      </c>
      <c r="E4233" s="62">
        <v>52</v>
      </c>
      <c r="F4233" s="62">
        <v>87026</v>
      </c>
      <c r="G4233" s="62">
        <v>17457</v>
      </c>
      <c r="H4233" s="62">
        <v>27.98</v>
      </c>
      <c r="I4233" s="62">
        <v>1673.58</v>
      </c>
      <c r="J4233" s="62">
        <v>80934.179999999993</v>
      </c>
      <c r="K4233" s="62">
        <v>23463</v>
      </c>
      <c r="L4233" s="62">
        <v>13608</v>
      </c>
      <c r="M4233" s="62">
        <v>21.81</v>
      </c>
      <c r="N4233" s="62">
        <v>451.21</v>
      </c>
      <c r="O4233" s="62">
        <v>282947.36</v>
      </c>
      <c r="P4233" s="63"/>
      <c r="Q4233" s="63"/>
      <c r="R4233" s="63"/>
      <c r="S4233" s="63"/>
      <c r="T4233" s="63"/>
      <c r="U4233" s="63"/>
      <c r="V4233" s="63"/>
      <c r="W4233" s="63"/>
      <c r="X4233" s="63"/>
      <c r="Y4233" s="63"/>
      <c r="Z4233" s="62">
        <v>139.9</v>
      </c>
      <c r="AA4233" s="62">
        <v>39073</v>
      </c>
      <c r="AB4233" s="62">
        <v>62.62</v>
      </c>
      <c r="AC4233" s="62">
        <v>2.69</v>
      </c>
    </row>
    <row r="4234" spans="1:29" ht="30" x14ac:dyDescent="0.25">
      <c r="A4234" s="61" t="s">
        <v>87</v>
      </c>
      <c r="B4234" s="61" t="s">
        <v>88</v>
      </c>
      <c r="C4234" s="62">
        <v>2012</v>
      </c>
      <c r="D4234" s="61" t="s">
        <v>99</v>
      </c>
      <c r="E4234" s="62">
        <v>164</v>
      </c>
      <c r="F4234" s="62">
        <v>781991</v>
      </c>
      <c r="G4234" s="62">
        <v>109914</v>
      </c>
      <c r="H4234" s="62">
        <v>55.85</v>
      </c>
      <c r="I4234" s="62">
        <v>4768.24</v>
      </c>
      <c r="J4234" s="62">
        <v>727251.63</v>
      </c>
      <c r="K4234" s="62">
        <v>20541.21</v>
      </c>
      <c r="L4234" s="62">
        <v>8788</v>
      </c>
      <c r="M4234" s="62">
        <v>4.47</v>
      </c>
      <c r="N4234" s="62">
        <v>125.25</v>
      </c>
      <c r="O4234" s="62">
        <v>247712.64000000001</v>
      </c>
      <c r="P4234" s="63"/>
      <c r="Q4234" s="63"/>
      <c r="R4234" s="63"/>
      <c r="S4234" s="63"/>
      <c r="T4234" s="63"/>
      <c r="U4234" s="63"/>
      <c r="V4234" s="63"/>
      <c r="W4234" s="63"/>
      <c r="X4234" s="63"/>
      <c r="Y4234" s="63"/>
      <c r="Z4234" s="62">
        <v>533170</v>
      </c>
      <c r="AA4234" s="62">
        <v>106816</v>
      </c>
      <c r="AB4234" s="62">
        <v>54.28</v>
      </c>
      <c r="AC4234" s="62">
        <v>3251.04</v>
      </c>
    </row>
    <row r="4235" spans="1:29" ht="30" x14ac:dyDescent="0.25">
      <c r="A4235" s="61" t="s">
        <v>269</v>
      </c>
      <c r="B4235" s="61" t="s">
        <v>270</v>
      </c>
      <c r="C4235" s="62">
        <v>2009</v>
      </c>
      <c r="D4235" s="61" t="s">
        <v>75</v>
      </c>
      <c r="E4235" s="62">
        <v>15</v>
      </c>
      <c r="F4235" s="62">
        <v>213760</v>
      </c>
      <c r="G4235" s="62">
        <v>32507</v>
      </c>
      <c r="H4235" s="62">
        <v>180.59</v>
      </c>
      <c r="I4235" s="62">
        <v>14250.67</v>
      </c>
      <c r="J4235" s="62">
        <v>198796.79999999999</v>
      </c>
      <c r="K4235" s="62">
        <v>0</v>
      </c>
      <c r="L4235" s="63"/>
      <c r="M4235" s="63"/>
      <c r="N4235" s="63"/>
      <c r="O4235" s="63"/>
      <c r="P4235" s="63"/>
      <c r="Q4235" s="63"/>
      <c r="R4235" s="63"/>
      <c r="S4235" s="63"/>
      <c r="T4235" s="63"/>
      <c r="U4235" s="63"/>
      <c r="V4235" s="63"/>
      <c r="W4235" s="63"/>
      <c r="X4235" s="63"/>
      <c r="Y4235" s="63"/>
      <c r="Z4235" s="62">
        <v>99500</v>
      </c>
      <c r="AA4235" s="62">
        <v>3820</v>
      </c>
      <c r="AB4235" s="62">
        <v>21.22</v>
      </c>
      <c r="AC4235" s="62">
        <v>6633.33</v>
      </c>
    </row>
    <row r="4236" spans="1:29" x14ac:dyDescent="0.25">
      <c r="A4236" s="61" t="s">
        <v>442</v>
      </c>
      <c r="B4236" s="61" t="s">
        <v>443</v>
      </c>
      <c r="C4236" s="62">
        <v>2016</v>
      </c>
      <c r="D4236" s="61" t="s">
        <v>99</v>
      </c>
      <c r="E4236" s="62">
        <v>60</v>
      </c>
      <c r="F4236" s="62">
        <v>418430</v>
      </c>
      <c r="G4236" s="62">
        <v>68080</v>
      </c>
      <c r="H4236" s="62">
        <v>94.56</v>
      </c>
      <c r="I4236" s="62">
        <v>6973.83</v>
      </c>
      <c r="J4236" s="62">
        <v>389139.9</v>
      </c>
      <c r="K4236" s="62">
        <v>0</v>
      </c>
      <c r="L4236" s="63"/>
      <c r="M4236" s="63"/>
      <c r="N4236" s="63"/>
      <c r="O4236" s="63"/>
      <c r="P4236" s="63"/>
      <c r="Q4236" s="63"/>
      <c r="R4236" s="63"/>
      <c r="S4236" s="63"/>
      <c r="T4236" s="63"/>
      <c r="U4236" s="63"/>
      <c r="V4236" s="63"/>
      <c r="W4236" s="63"/>
      <c r="X4236" s="63"/>
      <c r="Y4236" s="63"/>
      <c r="Z4236" s="62">
        <v>656.73</v>
      </c>
      <c r="AA4236" s="62">
        <v>3450</v>
      </c>
      <c r="AB4236" s="62">
        <v>4.79</v>
      </c>
      <c r="AC4236" s="62">
        <v>10.95</v>
      </c>
    </row>
    <row r="4237" spans="1:29" x14ac:dyDescent="0.25">
      <c r="A4237" s="61" t="s">
        <v>315</v>
      </c>
      <c r="B4237" s="61" t="s">
        <v>316</v>
      </c>
      <c r="C4237" s="62">
        <v>2007</v>
      </c>
      <c r="D4237" s="61" t="s">
        <v>75</v>
      </c>
      <c r="E4237" s="62">
        <v>12</v>
      </c>
      <c r="F4237" s="62">
        <v>2089</v>
      </c>
      <c r="G4237" s="62">
        <v>287</v>
      </c>
      <c r="H4237" s="62">
        <v>1.99</v>
      </c>
      <c r="I4237" s="62">
        <v>174.08</v>
      </c>
      <c r="J4237" s="62">
        <v>1942.77</v>
      </c>
      <c r="K4237" s="62">
        <v>400.58</v>
      </c>
      <c r="L4237" s="62">
        <v>762</v>
      </c>
      <c r="M4237" s="62">
        <v>5.29</v>
      </c>
      <c r="N4237" s="62">
        <v>33.380000000000003</v>
      </c>
      <c r="O4237" s="62">
        <v>4830.74</v>
      </c>
      <c r="P4237" s="63"/>
      <c r="Q4237" s="63"/>
      <c r="R4237" s="63"/>
      <c r="S4237" s="63"/>
      <c r="T4237" s="63"/>
      <c r="U4237" s="63"/>
      <c r="V4237" s="63"/>
      <c r="W4237" s="63"/>
      <c r="X4237" s="63"/>
      <c r="Y4237" s="63"/>
      <c r="Z4237" s="62">
        <v>1099.53</v>
      </c>
      <c r="AA4237" s="62">
        <v>4063</v>
      </c>
      <c r="AB4237" s="62">
        <v>28.22</v>
      </c>
      <c r="AC4237" s="62">
        <v>91.63</v>
      </c>
    </row>
    <row r="4238" spans="1:29" x14ac:dyDescent="0.25">
      <c r="A4238" s="61" t="s">
        <v>281</v>
      </c>
      <c r="B4238" s="61" t="s">
        <v>282</v>
      </c>
      <c r="C4238" s="62">
        <v>2014</v>
      </c>
      <c r="D4238" s="61" t="s">
        <v>78</v>
      </c>
      <c r="E4238" s="62">
        <v>40</v>
      </c>
      <c r="F4238" s="62">
        <v>374780</v>
      </c>
      <c r="G4238" s="62">
        <v>55271</v>
      </c>
      <c r="H4238" s="62">
        <v>115.15</v>
      </c>
      <c r="I4238" s="62">
        <v>9369.5</v>
      </c>
      <c r="J4238" s="62">
        <v>348545.4</v>
      </c>
      <c r="K4238" s="62">
        <v>0</v>
      </c>
      <c r="L4238" s="63"/>
      <c r="M4238" s="63"/>
      <c r="N4238" s="63"/>
      <c r="O4238" s="63"/>
      <c r="P4238" s="63"/>
      <c r="Q4238" s="63"/>
      <c r="R4238" s="63"/>
      <c r="S4238" s="63"/>
      <c r="T4238" s="63"/>
      <c r="U4238" s="63"/>
      <c r="V4238" s="63"/>
      <c r="W4238" s="63"/>
      <c r="X4238" s="63"/>
      <c r="Y4238" s="63"/>
      <c r="Z4238" s="62">
        <v>154247</v>
      </c>
      <c r="AA4238" s="62">
        <v>22167</v>
      </c>
      <c r="AB4238" s="62">
        <v>46.18</v>
      </c>
      <c r="AC4238" s="62">
        <v>3856.18</v>
      </c>
    </row>
    <row r="4239" spans="1:29" x14ac:dyDescent="0.25">
      <c r="A4239" s="61" t="s">
        <v>332</v>
      </c>
      <c r="B4239" s="61" t="s">
        <v>333</v>
      </c>
      <c r="C4239" s="62">
        <v>2015</v>
      </c>
      <c r="D4239" s="61" t="s">
        <v>86</v>
      </c>
      <c r="E4239" s="62">
        <v>102</v>
      </c>
      <c r="F4239" s="63"/>
      <c r="G4239" s="62">
        <v>0</v>
      </c>
      <c r="H4239" s="62">
        <v>0</v>
      </c>
      <c r="I4239" s="63"/>
      <c r="J4239" s="63"/>
      <c r="K4239" s="62">
        <v>0</v>
      </c>
      <c r="L4239" s="63"/>
      <c r="M4239" s="63"/>
      <c r="N4239" s="63"/>
      <c r="O4239" s="63"/>
      <c r="P4239" s="63"/>
      <c r="Q4239" s="63"/>
      <c r="R4239" s="63"/>
      <c r="S4239" s="63"/>
      <c r="T4239" s="63"/>
      <c r="U4239" s="63"/>
      <c r="V4239" s="63"/>
      <c r="W4239" s="63"/>
      <c r="X4239" s="63"/>
      <c r="Y4239" s="63"/>
      <c r="Z4239" s="62">
        <v>0</v>
      </c>
      <c r="AA4239" s="63"/>
      <c r="AB4239" s="63"/>
      <c r="AC4239" s="62">
        <v>0</v>
      </c>
    </row>
    <row r="4240" spans="1:29" x14ac:dyDescent="0.25">
      <c r="A4240" s="61" t="s">
        <v>70</v>
      </c>
      <c r="B4240" s="61" t="s">
        <v>71</v>
      </c>
      <c r="C4240" s="62">
        <v>2016</v>
      </c>
      <c r="D4240" s="61" t="s">
        <v>94</v>
      </c>
      <c r="E4240" s="62">
        <v>24</v>
      </c>
      <c r="F4240" s="62">
        <v>205781</v>
      </c>
      <c r="G4240" s="62">
        <v>48438</v>
      </c>
      <c r="H4240" s="62">
        <v>168.19</v>
      </c>
      <c r="I4240" s="62">
        <v>8574.2099999999991</v>
      </c>
      <c r="J4240" s="62">
        <v>191376.33</v>
      </c>
      <c r="K4240" s="62">
        <v>15693</v>
      </c>
      <c r="L4240" s="62">
        <v>23501</v>
      </c>
      <c r="M4240" s="62">
        <v>81.599999999999994</v>
      </c>
      <c r="N4240" s="62">
        <v>653.88</v>
      </c>
      <c r="O4240" s="62">
        <v>189246.59</v>
      </c>
      <c r="P4240" s="63"/>
      <c r="Q4240" s="63"/>
      <c r="R4240" s="63"/>
      <c r="S4240" s="63"/>
      <c r="T4240" s="63"/>
      <c r="U4240" s="63"/>
      <c r="V4240" s="63"/>
      <c r="W4240" s="63"/>
      <c r="X4240" s="63"/>
      <c r="Y4240" s="63"/>
      <c r="Z4240" s="62">
        <v>2094</v>
      </c>
      <c r="AA4240" s="62">
        <v>30732</v>
      </c>
      <c r="AB4240" s="62">
        <v>106.71</v>
      </c>
      <c r="AC4240" s="62">
        <v>87.25</v>
      </c>
    </row>
    <row r="4241" spans="1:29" x14ac:dyDescent="0.25">
      <c r="A4241" s="61" t="s">
        <v>484</v>
      </c>
      <c r="B4241" s="61" t="s">
        <v>485</v>
      </c>
      <c r="C4241" s="62">
        <v>2014</v>
      </c>
      <c r="D4241" s="61" t="s">
        <v>78</v>
      </c>
      <c r="E4241" s="62">
        <v>40</v>
      </c>
      <c r="F4241" s="62">
        <v>235440</v>
      </c>
      <c r="G4241" s="62">
        <v>35181</v>
      </c>
      <c r="H4241" s="62">
        <v>73.290000000000006</v>
      </c>
      <c r="I4241" s="62">
        <v>5886</v>
      </c>
      <c r="J4241" s="62">
        <v>218959.2</v>
      </c>
      <c r="K4241" s="62">
        <v>0</v>
      </c>
      <c r="L4241" s="63"/>
      <c r="M4241" s="63"/>
      <c r="N4241" s="63"/>
      <c r="O4241" s="63"/>
      <c r="P4241" s="63"/>
      <c r="Q4241" s="63"/>
      <c r="R4241" s="63"/>
      <c r="S4241" s="63"/>
      <c r="T4241" s="63"/>
      <c r="U4241" s="63"/>
      <c r="V4241" s="63"/>
      <c r="W4241" s="63"/>
      <c r="X4241" s="63"/>
      <c r="Y4241" s="63"/>
      <c r="Z4241" s="62">
        <v>1086</v>
      </c>
      <c r="AA4241" s="62">
        <v>8738</v>
      </c>
      <c r="AB4241" s="62">
        <v>18.2</v>
      </c>
      <c r="AC4241" s="62">
        <v>27.15</v>
      </c>
    </row>
    <row r="4242" spans="1:29" x14ac:dyDescent="0.25">
      <c r="A4242" s="61" t="s">
        <v>204</v>
      </c>
      <c r="B4242" s="61" t="s">
        <v>205</v>
      </c>
      <c r="C4242" s="62">
        <v>2016</v>
      </c>
      <c r="D4242" s="61" t="s">
        <v>99</v>
      </c>
      <c r="E4242" s="62">
        <v>40</v>
      </c>
      <c r="F4242" s="62">
        <v>241320</v>
      </c>
      <c r="G4242" s="62">
        <v>40134</v>
      </c>
      <c r="H4242" s="62">
        <v>83.61</v>
      </c>
      <c r="I4242" s="62">
        <v>6033</v>
      </c>
      <c r="J4242" s="62">
        <v>224427.6</v>
      </c>
      <c r="K4242" s="62">
        <v>0</v>
      </c>
      <c r="L4242" s="63"/>
      <c r="M4242" s="63"/>
      <c r="N4242" s="63"/>
      <c r="O4242" s="63"/>
      <c r="P4242" s="63"/>
      <c r="Q4242" s="63"/>
      <c r="R4242" s="63"/>
      <c r="S4242" s="63"/>
      <c r="T4242" s="63"/>
      <c r="U4242" s="63"/>
      <c r="V4242" s="63"/>
      <c r="W4242" s="63"/>
      <c r="X4242" s="63"/>
      <c r="Y4242" s="63"/>
      <c r="Z4242" s="62">
        <v>0</v>
      </c>
      <c r="AA4242" s="63"/>
      <c r="AB4242" s="63"/>
      <c r="AC4242" s="62">
        <v>0</v>
      </c>
    </row>
    <row r="4243" spans="1:29" x14ac:dyDescent="0.25">
      <c r="A4243" s="61" t="s">
        <v>84</v>
      </c>
      <c r="B4243" s="61" t="s">
        <v>85</v>
      </c>
      <c r="C4243" s="62">
        <v>2015</v>
      </c>
      <c r="D4243" s="61" t="s">
        <v>99</v>
      </c>
      <c r="E4243" s="62">
        <v>80</v>
      </c>
      <c r="F4243" s="62">
        <v>706632</v>
      </c>
      <c r="G4243" s="62">
        <v>108521</v>
      </c>
      <c r="H4243" s="62">
        <v>113.04</v>
      </c>
      <c r="I4243" s="62">
        <v>8832.9</v>
      </c>
      <c r="J4243" s="62">
        <v>657167.76</v>
      </c>
      <c r="K4243" s="62">
        <v>0</v>
      </c>
      <c r="L4243" s="63"/>
      <c r="M4243" s="63"/>
      <c r="N4243" s="63"/>
      <c r="O4243" s="63"/>
      <c r="P4243" s="63"/>
      <c r="Q4243" s="63"/>
      <c r="R4243" s="63"/>
      <c r="S4243" s="63"/>
      <c r="T4243" s="63"/>
      <c r="U4243" s="63"/>
      <c r="V4243" s="63"/>
      <c r="W4243" s="63"/>
      <c r="X4243" s="63"/>
      <c r="Y4243" s="63"/>
      <c r="Z4243" s="62">
        <v>2410</v>
      </c>
      <c r="AA4243" s="62">
        <v>13291</v>
      </c>
      <c r="AB4243" s="62">
        <v>13.84</v>
      </c>
      <c r="AC4243" s="62">
        <v>30.13</v>
      </c>
    </row>
    <row r="4244" spans="1:29" x14ac:dyDescent="0.25">
      <c r="A4244" s="61" t="s">
        <v>330</v>
      </c>
      <c r="B4244" s="61" t="s">
        <v>331</v>
      </c>
      <c r="C4244" s="62">
        <v>2013</v>
      </c>
      <c r="D4244" s="61" t="s">
        <v>75</v>
      </c>
      <c r="E4244" s="62">
        <v>36</v>
      </c>
      <c r="F4244" s="63"/>
      <c r="G4244" s="63"/>
      <c r="H4244" s="63"/>
      <c r="I4244" s="63"/>
      <c r="J4244" s="63"/>
      <c r="K4244" s="62">
        <v>0</v>
      </c>
      <c r="L4244" s="63"/>
      <c r="M4244" s="63"/>
      <c r="N4244" s="63"/>
      <c r="O4244" s="63"/>
      <c r="P4244" s="63"/>
      <c r="Q4244" s="63"/>
      <c r="R4244" s="63"/>
      <c r="S4244" s="63"/>
      <c r="T4244" s="63"/>
      <c r="U4244" s="63"/>
      <c r="V4244" s="63"/>
      <c r="W4244" s="63"/>
      <c r="X4244" s="63"/>
      <c r="Y4244" s="63"/>
      <c r="Z4244" s="62">
        <v>137700</v>
      </c>
      <c r="AA4244" s="62">
        <v>9506</v>
      </c>
      <c r="AB4244" s="62">
        <v>22</v>
      </c>
      <c r="AC4244" s="62">
        <v>3825</v>
      </c>
    </row>
    <row r="4245" spans="1:29" ht="30" x14ac:dyDescent="0.25">
      <c r="A4245" s="61" t="s">
        <v>311</v>
      </c>
      <c r="B4245" s="61" t="s">
        <v>312</v>
      </c>
      <c r="C4245" s="62">
        <v>2010</v>
      </c>
      <c r="D4245" s="61" t="s">
        <v>89</v>
      </c>
      <c r="E4245" s="62">
        <v>124</v>
      </c>
      <c r="F4245" s="62">
        <v>1167531</v>
      </c>
      <c r="G4245" s="62">
        <v>134528</v>
      </c>
      <c r="H4245" s="62">
        <v>90.41</v>
      </c>
      <c r="I4245" s="62">
        <v>9415.57</v>
      </c>
      <c r="J4245" s="62">
        <v>1085803.83</v>
      </c>
      <c r="K4245" s="62">
        <v>0</v>
      </c>
      <c r="L4245" s="63"/>
      <c r="M4245" s="63"/>
      <c r="N4245" s="63"/>
      <c r="O4245" s="63"/>
      <c r="P4245" s="63"/>
      <c r="Q4245" s="63"/>
      <c r="R4245" s="63"/>
      <c r="S4245" s="63"/>
      <c r="T4245" s="63"/>
      <c r="U4245" s="63"/>
      <c r="V4245" s="63"/>
      <c r="W4245" s="63"/>
      <c r="X4245" s="63"/>
      <c r="Y4245" s="63"/>
      <c r="Z4245" s="62">
        <v>428139.79</v>
      </c>
      <c r="AA4245" s="62">
        <v>88246</v>
      </c>
      <c r="AB4245" s="62">
        <v>59.31</v>
      </c>
      <c r="AC4245" s="62">
        <v>3452.74</v>
      </c>
    </row>
    <row r="4246" spans="1:29" ht="45" x14ac:dyDescent="0.25">
      <c r="A4246" s="61" t="s">
        <v>214</v>
      </c>
      <c r="B4246" s="61" t="s">
        <v>215</v>
      </c>
      <c r="C4246" s="62">
        <v>2008</v>
      </c>
      <c r="D4246" s="61" t="s">
        <v>72</v>
      </c>
      <c r="E4246" s="62">
        <v>28</v>
      </c>
      <c r="F4246" s="62">
        <v>209672</v>
      </c>
      <c r="G4246" s="62">
        <v>35709</v>
      </c>
      <c r="H4246" s="62">
        <v>106.28</v>
      </c>
      <c r="I4246" s="62">
        <v>7488.29</v>
      </c>
      <c r="J4246" s="62">
        <v>194994.96</v>
      </c>
      <c r="K4246" s="62">
        <v>12436.47</v>
      </c>
      <c r="L4246" s="62">
        <v>15020</v>
      </c>
      <c r="M4246" s="62">
        <v>44.7</v>
      </c>
      <c r="N4246" s="62">
        <v>444.16</v>
      </c>
      <c r="O4246" s="62">
        <v>149975.12</v>
      </c>
      <c r="P4246" s="63"/>
      <c r="Q4246" s="63"/>
      <c r="R4246" s="63"/>
      <c r="S4246" s="63"/>
      <c r="T4246" s="63"/>
      <c r="U4246" s="63"/>
      <c r="V4246" s="63"/>
      <c r="W4246" s="63"/>
      <c r="X4246" s="63"/>
      <c r="Y4246" s="63"/>
      <c r="Z4246" s="62">
        <v>2070</v>
      </c>
      <c r="AA4246" s="62">
        <v>6397</v>
      </c>
      <c r="AB4246" s="62">
        <v>19.04</v>
      </c>
      <c r="AC4246" s="62">
        <v>73.930000000000007</v>
      </c>
    </row>
    <row r="4247" spans="1:29" x14ac:dyDescent="0.25">
      <c r="A4247" s="61" t="s">
        <v>95</v>
      </c>
      <c r="B4247" s="61" t="s">
        <v>96</v>
      </c>
      <c r="C4247" s="62">
        <v>2009</v>
      </c>
      <c r="D4247" s="61" t="s">
        <v>89</v>
      </c>
      <c r="E4247" s="62">
        <v>20</v>
      </c>
      <c r="F4247" s="62">
        <v>119189</v>
      </c>
      <c r="G4247" s="62">
        <v>15575</v>
      </c>
      <c r="H4247" s="62">
        <v>64.900000000000006</v>
      </c>
      <c r="I4247" s="62">
        <v>5959.45</v>
      </c>
      <c r="J4247" s="62">
        <v>110845.77</v>
      </c>
      <c r="K4247" s="62">
        <v>4495</v>
      </c>
      <c r="L4247" s="62">
        <v>7590</v>
      </c>
      <c r="M4247" s="62">
        <v>31.63</v>
      </c>
      <c r="N4247" s="62">
        <v>224.75</v>
      </c>
      <c r="O4247" s="62">
        <v>54206.55</v>
      </c>
      <c r="P4247" s="63"/>
      <c r="Q4247" s="63"/>
      <c r="R4247" s="63"/>
      <c r="S4247" s="63"/>
      <c r="T4247" s="63"/>
      <c r="U4247" s="63"/>
      <c r="V4247" s="63"/>
      <c r="W4247" s="63"/>
      <c r="X4247" s="63"/>
      <c r="Y4247" s="63"/>
      <c r="Z4247" s="62">
        <v>358.67</v>
      </c>
      <c r="AA4247" s="62">
        <v>1827</v>
      </c>
      <c r="AB4247" s="62">
        <v>7.61</v>
      </c>
      <c r="AC4247" s="62">
        <v>17.93</v>
      </c>
    </row>
    <row r="4248" spans="1:29" ht="30" x14ac:dyDescent="0.25">
      <c r="A4248" s="61" t="s">
        <v>138</v>
      </c>
      <c r="B4248" s="61" t="s">
        <v>139</v>
      </c>
      <c r="C4248" s="62">
        <v>2018</v>
      </c>
      <c r="D4248" s="61" t="s">
        <v>226</v>
      </c>
      <c r="E4248" s="62">
        <v>24</v>
      </c>
      <c r="F4248" s="62">
        <v>70840</v>
      </c>
      <c r="G4248" s="62">
        <v>12840</v>
      </c>
      <c r="H4248" s="62">
        <v>44.58</v>
      </c>
      <c r="I4248" s="62">
        <v>2951.67</v>
      </c>
      <c r="J4248" s="62">
        <v>65881.2</v>
      </c>
      <c r="K4248" s="62">
        <v>3707.08</v>
      </c>
      <c r="L4248" s="62">
        <v>4421</v>
      </c>
      <c r="M4248" s="62">
        <v>15.35</v>
      </c>
      <c r="N4248" s="62">
        <v>154.46</v>
      </c>
      <c r="O4248" s="62">
        <v>44704.800000000003</v>
      </c>
      <c r="P4248" s="63"/>
      <c r="Q4248" s="63"/>
      <c r="R4248" s="63"/>
      <c r="S4248" s="63"/>
      <c r="T4248" s="63"/>
      <c r="U4248" s="63"/>
      <c r="V4248" s="63"/>
      <c r="W4248" s="63"/>
      <c r="X4248" s="63"/>
      <c r="Y4248" s="63"/>
      <c r="Z4248" s="62">
        <v>25860</v>
      </c>
      <c r="AA4248" s="62">
        <v>3158</v>
      </c>
      <c r="AB4248" s="62">
        <v>10.97</v>
      </c>
      <c r="AC4248" s="62">
        <v>1077.5</v>
      </c>
    </row>
    <row r="4249" spans="1:29" ht="30" x14ac:dyDescent="0.25">
      <c r="A4249" s="61" t="s">
        <v>194</v>
      </c>
      <c r="B4249" s="61" t="s">
        <v>195</v>
      </c>
      <c r="C4249" s="62">
        <v>2005</v>
      </c>
      <c r="D4249" s="61" t="s">
        <v>89</v>
      </c>
      <c r="E4249" s="62">
        <v>60</v>
      </c>
      <c r="F4249" s="62">
        <v>456400</v>
      </c>
      <c r="G4249" s="62">
        <v>321465</v>
      </c>
      <c r="H4249" s="62">
        <v>446.48</v>
      </c>
      <c r="I4249" s="62">
        <v>7606.67</v>
      </c>
      <c r="J4249" s="62">
        <v>424452</v>
      </c>
      <c r="K4249" s="62">
        <v>17824.439999999999</v>
      </c>
      <c r="L4249" s="62">
        <v>124877</v>
      </c>
      <c r="M4249" s="62">
        <v>173.44</v>
      </c>
      <c r="N4249" s="62">
        <v>297.07</v>
      </c>
      <c r="O4249" s="62">
        <v>214950.3</v>
      </c>
      <c r="P4249" s="63"/>
      <c r="Q4249" s="63"/>
      <c r="R4249" s="63"/>
      <c r="S4249" s="63"/>
      <c r="T4249" s="63"/>
      <c r="U4249" s="63"/>
      <c r="V4249" s="63"/>
      <c r="W4249" s="63"/>
      <c r="X4249" s="63"/>
      <c r="Y4249" s="63"/>
      <c r="Z4249" s="62">
        <v>66.95</v>
      </c>
      <c r="AA4249" s="62">
        <v>503841</v>
      </c>
      <c r="AB4249" s="62">
        <v>699.78</v>
      </c>
      <c r="AC4249" s="62">
        <v>1.1200000000000001</v>
      </c>
    </row>
    <row r="4250" spans="1:29" x14ac:dyDescent="0.25">
      <c r="A4250" s="61" t="s">
        <v>229</v>
      </c>
      <c r="B4250" s="61" t="s">
        <v>230</v>
      </c>
      <c r="C4250" s="62">
        <v>2007</v>
      </c>
      <c r="D4250" s="61" t="s">
        <v>78</v>
      </c>
      <c r="E4250" s="62">
        <v>68</v>
      </c>
      <c r="F4250" s="62">
        <v>190560</v>
      </c>
      <c r="G4250" s="62">
        <v>30682</v>
      </c>
      <c r="H4250" s="62">
        <v>37.6</v>
      </c>
      <c r="I4250" s="62">
        <v>2802.35</v>
      </c>
      <c r="J4250" s="62">
        <v>177220.8</v>
      </c>
      <c r="K4250" s="62">
        <v>32977.39</v>
      </c>
      <c r="L4250" s="62">
        <v>77353</v>
      </c>
      <c r="M4250" s="62">
        <v>94.8</v>
      </c>
      <c r="N4250" s="62">
        <v>484.96</v>
      </c>
      <c r="O4250" s="62">
        <v>397684.19</v>
      </c>
      <c r="P4250" s="63"/>
      <c r="Q4250" s="63"/>
      <c r="R4250" s="63"/>
      <c r="S4250" s="63"/>
      <c r="T4250" s="63"/>
      <c r="U4250" s="63"/>
      <c r="V4250" s="63"/>
      <c r="W4250" s="63"/>
      <c r="X4250" s="63"/>
      <c r="Y4250" s="63"/>
      <c r="Z4250" s="62">
        <v>694848</v>
      </c>
      <c r="AA4250" s="62">
        <v>19896</v>
      </c>
      <c r="AB4250" s="62">
        <v>24.38</v>
      </c>
      <c r="AC4250" s="62">
        <v>10218.35</v>
      </c>
    </row>
    <row r="4251" spans="1:29" ht="30" x14ac:dyDescent="0.25">
      <c r="A4251" s="61" t="s">
        <v>505</v>
      </c>
      <c r="B4251" s="61" t="s">
        <v>506</v>
      </c>
      <c r="C4251" s="62">
        <v>2013</v>
      </c>
      <c r="D4251" s="61" t="s">
        <v>78</v>
      </c>
      <c r="E4251" s="62">
        <v>40</v>
      </c>
      <c r="F4251" s="62">
        <v>138320</v>
      </c>
      <c r="G4251" s="62">
        <v>24959</v>
      </c>
      <c r="H4251" s="62">
        <v>52</v>
      </c>
      <c r="I4251" s="62">
        <v>3458</v>
      </c>
      <c r="J4251" s="62">
        <v>128637.6</v>
      </c>
      <c r="K4251" s="62">
        <v>28329</v>
      </c>
      <c r="L4251" s="62">
        <v>31538</v>
      </c>
      <c r="M4251" s="62">
        <v>65.7</v>
      </c>
      <c r="N4251" s="62">
        <v>708.23</v>
      </c>
      <c r="O4251" s="62">
        <v>341627.91</v>
      </c>
      <c r="P4251" s="63"/>
      <c r="Q4251" s="63"/>
      <c r="R4251" s="63"/>
      <c r="S4251" s="63"/>
      <c r="T4251" s="63"/>
      <c r="U4251" s="63"/>
      <c r="V4251" s="63"/>
      <c r="W4251" s="63"/>
      <c r="X4251" s="63"/>
      <c r="Y4251" s="63"/>
      <c r="Z4251" s="62">
        <v>966.51</v>
      </c>
      <c r="AA4251" s="62">
        <v>2257</v>
      </c>
      <c r="AB4251" s="62">
        <v>4.7</v>
      </c>
      <c r="AC4251" s="62">
        <v>24.16</v>
      </c>
    </row>
    <row r="4252" spans="1:29" x14ac:dyDescent="0.25">
      <c r="A4252" s="61" t="s">
        <v>434</v>
      </c>
      <c r="B4252" s="61" t="s">
        <v>435</v>
      </c>
      <c r="C4252" s="62">
        <v>2018</v>
      </c>
      <c r="D4252" s="61" t="s">
        <v>78</v>
      </c>
      <c r="E4252" s="62">
        <v>32</v>
      </c>
      <c r="F4252" s="62">
        <v>29727</v>
      </c>
      <c r="G4252" s="62">
        <v>6799</v>
      </c>
      <c r="H4252" s="62">
        <v>17.71</v>
      </c>
      <c r="I4252" s="62">
        <v>928.97</v>
      </c>
      <c r="J4252" s="62">
        <v>27646.11</v>
      </c>
      <c r="K4252" s="62">
        <v>1667.31</v>
      </c>
      <c r="L4252" s="62">
        <v>2240</v>
      </c>
      <c r="M4252" s="62">
        <v>5.83</v>
      </c>
      <c r="N4252" s="62">
        <v>52.1</v>
      </c>
      <c r="O4252" s="62">
        <v>20106.63</v>
      </c>
      <c r="P4252" s="63"/>
      <c r="Q4252" s="63"/>
      <c r="R4252" s="63"/>
      <c r="S4252" s="63"/>
      <c r="T4252" s="63"/>
      <c r="U4252" s="63"/>
      <c r="V4252" s="63"/>
      <c r="W4252" s="63"/>
      <c r="X4252" s="63"/>
      <c r="Y4252" s="63"/>
      <c r="Z4252" s="62">
        <v>0.96</v>
      </c>
      <c r="AA4252" s="62">
        <v>5168</v>
      </c>
      <c r="AB4252" s="62">
        <v>13.46</v>
      </c>
      <c r="AC4252" s="62">
        <v>0.03</v>
      </c>
    </row>
    <row r="4253" spans="1:29" x14ac:dyDescent="0.25">
      <c r="A4253" s="61" t="s">
        <v>469</v>
      </c>
      <c r="B4253" s="61" t="s">
        <v>470</v>
      </c>
      <c r="C4253" s="62">
        <v>2018</v>
      </c>
      <c r="D4253" s="61" t="s">
        <v>78</v>
      </c>
      <c r="E4253" s="62">
        <v>48</v>
      </c>
      <c r="F4253" s="62">
        <v>173236</v>
      </c>
      <c r="G4253" s="62">
        <v>19209</v>
      </c>
      <c r="H4253" s="62">
        <v>33.35</v>
      </c>
      <c r="I4253" s="62">
        <v>3609.08</v>
      </c>
      <c r="J4253" s="62">
        <v>161109.48000000001</v>
      </c>
      <c r="K4253" s="62">
        <v>8767.2199999999993</v>
      </c>
      <c r="L4253" s="62">
        <v>15909</v>
      </c>
      <c r="M4253" s="62">
        <v>27.62</v>
      </c>
      <c r="N4253" s="63"/>
      <c r="O4253" s="63"/>
      <c r="P4253" s="63"/>
      <c r="Q4253" s="63"/>
      <c r="R4253" s="63"/>
      <c r="S4253" s="63"/>
      <c r="T4253" s="63"/>
      <c r="U4253" s="63"/>
      <c r="V4253" s="63"/>
      <c r="W4253" s="63"/>
      <c r="X4253" s="63"/>
      <c r="Y4253" s="63"/>
      <c r="Z4253" s="62">
        <v>0</v>
      </c>
      <c r="AA4253" s="63"/>
      <c r="AB4253" s="63"/>
      <c r="AC4253" s="62">
        <v>0</v>
      </c>
    </row>
    <row r="4254" spans="1:29" x14ac:dyDescent="0.25">
      <c r="A4254" s="61" t="s">
        <v>192</v>
      </c>
      <c r="B4254" s="61" t="s">
        <v>193</v>
      </c>
      <c r="C4254" s="62">
        <v>2015</v>
      </c>
      <c r="D4254" s="61" t="s">
        <v>78</v>
      </c>
      <c r="E4254" s="62">
        <v>40</v>
      </c>
      <c r="F4254" s="62">
        <v>340920</v>
      </c>
      <c r="G4254" s="62">
        <v>51695</v>
      </c>
      <c r="H4254" s="62">
        <v>107.7</v>
      </c>
      <c r="I4254" s="62">
        <v>8523</v>
      </c>
      <c r="J4254" s="62">
        <v>317055.59999999998</v>
      </c>
      <c r="K4254" s="62">
        <v>0</v>
      </c>
      <c r="L4254" s="63"/>
      <c r="M4254" s="63"/>
      <c r="N4254" s="63"/>
      <c r="O4254" s="63"/>
      <c r="P4254" s="63"/>
      <c r="Q4254" s="63"/>
      <c r="R4254" s="63"/>
      <c r="S4254" s="63"/>
      <c r="T4254" s="63"/>
      <c r="U4254" s="63"/>
      <c r="V4254" s="63"/>
      <c r="W4254" s="63"/>
      <c r="X4254" s="63"/>
      <c r="Y4254" s="63"/>
      <c r="Z4254" s="62">
        <v>84400</v>
      </c>
      <c r="AA4254" s="62">
        <v>4595</v>
      </c>
      <c r="AB4254" s="62">
        <v>9.57</v>
      </c>
      <c r="AC4254" s="62">
        <v>2110</v>
      </c>
    </row>
    <row r="4255" spans="1:29" x14ac:dyDescent="0.25">
      <c r="A4255" s="61" t="s">
        <v>475</v>
      </c>
      <c r="B4255" s="61" t="s">
        <v>476</v>
      </c>
      <c r="C4255" s="62">
        <v>2013</v>
      </c>
      <c r="D4255" s="61" t="s">
        <v>75</v>
      </c>
      <c r="E4255" s="62">
        <v>13</v>
      </c>
      <c r="F4255" s="62">
        <v>5658</v>
      </c>
      <c r="G4255" s="62">
        <v>1005</v>
      </c>
      <c r="H4255" s="62">
        <v>6.44</v>
      </c>
      <c r="I4255" s="62">
        <v>435.23</v>
      </c>
      <c r="J4255" s="62">
        <v>5261.94</v>
      </c>
      <c r="K4255" s="62">
        <v>7</v>
      </c>
      <c r="L4255" s="62">
        <v>18</v>
      </c>
      <c r="M4255" s="62">
        <v>0.12</v>
      </c>
      <c r="N4255" s="62">
        <v>0.54</v>
      </c>
      <c r="O4255" s="62">
        <v>84.42</v>
      </c>
      <c r="P4255" s="63"/>
      <c r="Q4255" s="63"/>
      <c r="R4255" s="63"/>
      <c r="S4255" s="63"/>
      <c r="T4255" s="63"/>
      <c r="U4255" s="63"/>
      <c r="V4255" s="63"/>
      <c r="W4255" s="63"/>
      <c r="X4255" s="63"/>
      <c r="Y4255" s="63"/>
      <c r="Z4255" s="62">
        <v>152.29</v>
      </c>
      <c r="AA4255" s="62">
        <v>10457</v>
      </c>
      <c r="AB4255" s="62">
        <v>67.03</v>
      </c>
      <c r="AC4255" s="62">
        <v>11.71</v>
      </c>
    </row>
    <row r="4256" spans="1:29" ht="45" x14ac:dyDescent="0.25">
      <c r="A4256" s="61" t="s">
        <v>340</v>
      </c>
      <c r="B4256" s="61" t="s">
        <v>341</v>
      </c>
      <c r="C4256" s="62">
        <v>2017</v>
      </c>
      <c r="D4256" s="61" t="s">
        <v>99</v>
      </c>
      <c r="E4256" s="62">
        <v>48</v>
      </c>
      <c r="F4256" s="62">
        <v>413200</v>
      </c>
      <c r="G4256" s="62">
        <v>70248</v>
      </c>
      <c r="H4256" s="62">
        <v>121.96</v>
      </c>
      <c r="I4256" s="62">
        <v>8608.33</v>
      </c>
      <c r="J4256" s="62">
        <v>384276</v>
      </c>
      <c r="K4256" s="62">
        <v>0</v>
      </c>
      <c r="L4256" s="63"/>
      <c r="M4256" s="63"/>
      <c r="N4256" s="63"/>
      <c r="O4256" s="63"/>
      <c r="P4256" s="63"/>
      <c r="Q4256" s="63"/>
      <c r="R4256" s="63"/>
      <c r="S4256" s="63"/>
      <c r="T4256" s="63"/>
      <c r="U4256" s="63"/>
      <c r="V4256" s="63"/>
      <c r="W4256" s="63"/>
      <c r="X4256" s="63"/>
      <c r="Y4256" s="63"/>
      <c r="Z4256" s="62">
        <v>112000</v>
      </c>
      <c r="AA4256" s="62">
        <v>11569</v>
      </c>
      <c r="AB4256" s="62">
        <v>20.09</v>
      </c>
      <c r="AC4256" s="62">
        <v>2333.33</v>
      </c>
    </row>
    <row r="4257" spans="1:29" x14ac:dyDescent="0.25">
      <c r="A4257" s="61" t="s">
        <v>90</v>
      </c>
      <c r="B4257" s="61" t="s">
        <v>91</v>
      </c>
      <c r="C4257" s="62">
        <v>2018</v>
      </c>
      <c r="D4257" s="61" t="s">
        <v>78</v>
      </c>
      <c r="E4257" s="62">
        <v>58</v>
      </c>
      <c r="F4257" s="62">
        <v>267400</v>
      </c>
      <c r="G4257" s="62">
        <v>29699</v>
      </c>
      <c r="H4257" s="62">
        <v>42.67</v>
      </c>
      <c r="I4257" s="62">
        <v>4610.34</v>
      </c>
      <c r="J4257" s="62">
        <v>248682</v>
      </c>
      <c r="K4257" s="62">
        <v>16760.43</v>
      </c>
      <c r="L4257" s="62">
        <v>26441</v>
      </c>
      <c r="M4257" s="62">
        <v>37.99</v>
      </c>
      <c r="N4257" s="62">
        <v>288.97000000000003</v>
      </c>
      <c r="O4257" s="62">
        <v>202119.01</v>
      </c>
      <c r="P4257" s="63"/>
      <c r="Q4257" s="63"/>
      <c r="R4257" s="63"/>
      <c r="S4257" s="63"/>
      <c r="T4257" s="63"/>
      <c r="U4257" s="63"/>
      <c r="V4257" s="63"/>
      <c r="W4257" s="63"/>
      <c r="X4257" s="63"/>
      <c r="Y4257" s="63"/>
      <c r="Z4257" s="62">
        <v>0</v>
      </c>
      <c r="AA4257" s="62">
        <v>30520</v>
      </c>
      <c r="AB4257" s="62">
        <v>43.85</v>
      </c>
      <c r="AC4257" s="62">
        <v>0</v>
      </c>
    </row>
    <row r="4258" spans="1:29" ht="30" x14ac:dyDescent="0.25">
      <c r="A4258" s="61" t="s">
        <v>277</v>
      </c>
      <c r="B4258" s="61" t="s">
        <v>278</v>
      </c>
      <c r="C4258" s="62">
        <v>2011</v>
      </c>
      <c r="D4258" s="61" t="s">
        <v>89</v>
      </c>
      <c r="E4258" s="62">
        <v>48</v>
      </c>
      <c r="F4258" s="62">
        <v>441310</v>
      </c>
      <c r="G4258" s="62">
        <v>59835</v>
      </c>
      <c r="H4258" s="62">
        <v>103.88</v>
      </c>
      <c r="I4258" s="62">
        <v>9193.9599999999991</v>
      </c>
      <c r="J4258" s="62">
        <v>410418.3</v>
      </c>
      <c r="K4258" s="62">
        <v>0</v>
      </c>
      <c r="L4258" s="63"/>
      <c r="M4258" s="63"/>
      <c r="N4258" s="63"/>
      <c r="O4258" s="63"/>
      <c r="P4258" s="63"/>
      <c r="Q4258" s="63"/>
      <c r="R4258" s="63"/>
      <c r="S4258" s="63"/>
      <c r="T4258" s="63"/>
      <c r="U4258" s="63"/>
      <c r="V4258" s="63"/>
      <c r="W4258" s="63"/>
      <c r="X4258" s="63"/>
      <c r="Y4258" s="63"/>
      <c r="Z4258" s="62">
        <v>158500</v>
      </c>
      <c r="AA4258" s="62">
        <v>6005</v>
      </c>
      <c r="AB4258" s="62">
        <v>10.43</v>
      </c>
      <c r="AC4258" s="62">
        <v>3302.08</v>
      </c>
    </row>
    <row r="4259" spans="1:29" ht="30" x14ac:dyDescent="0.25">
      <c r="A4259" s="61" t="s">
        <v>165</v>
      </c>
      <c r="B4259" s="61" t="s">
        <v>166</v>
      </c>
      <c r="C4259" s="62">
        <v>2005</v>
      </c>
      <c r="D4259" s="61" t="s">
        <v>78</v>
      </c>
      <c r="E4259" s="62">
        <v>40</v>
      </c>
      <c r="F4259" s="62">
        <v>76762</v>
      </c>
      <c r="G4259" s="62">
        <v>13188</v>
      </c>
      <c r="H4259" s="62">
        <v>27.48</v>
      </c>
      <c r="I4259" s="62">
        <v>1919.05</v>
      </c>
      <c r="J4259" s="62">
        <v>71388.66</v>
      </c>
      <c r="K4259" s="62">
        <v>21422.89</v>
      </c>
      <c r="L4259" s="62">
        <v>29947</v>
      </c>
      <c r="M4259" s="62">
        <v>62.39</v>
      </c>
      <c r="N4259" s="63"/>
      <c r="O4259" s="63"/>
      <c r="P4259" s="63"/>
      <c r="Q4259" s="63"/>
      <c r="R4259" s="63"/>
      <c r="S4259" s="63"/>
      <c r="T4259" s="63"/>
      <c r="U4259" s="63"/>
      <c r="V4259" s="63"/>
      <c r="W4259" s="63"/>
      <c r="X4259" s="63"/>
      <c r="Y4259" s="63"/>
      <c r="Z4259" s="62">
        <v>4817</v>
      </c>
      <c r="AA4259" s="62">
        <v>15624</v>
      </c>
      <c r="AB4259" s="62">
        <v>32.549999999999997</v>
      </c>
      <c r="AC4259" s="62">
        <v>120.43</v>
      </c>
    </row>
    <row r="4260" spans="1:29" ht="30" x14ac:dyDescent="0.25">
      <c r="A4260" s="61" t="s">
        <v>342</v>
      </c>
      <c r="B4260" s="61" t="s">
        <v>343</v>
      </c>
      <c r="C4260" s="62">
        <v>2006</v>
      </c>
      <c r="D4260" s="61" t="s">
        <v>150</v>
      </c>
      <c r="E4260" s="62">
        <v>8</v>
      </c>
      <c r="F4260" s="63"/>
      <c r="G4260" s="63"/>
      <c r="H4260" s="63"/>
      <c r="I4260" s="63"/>
      <c r="J4260" s="63"/>
      <c r="K4260" s="62">
        <v>0</v>
      </c>
      <c r="L4260" s="63"/>
      <c r="M4260" s="63"/>
      <c r="N4260" s="63"/>
      <c r="O4260" s="63"/>
      <c r="P4260" s="63"/>
      <c r="Q4260" s="63"/>
      <c r="R4260" s="63"/>
      <c r="S4260" s="63"/>
      <c r="T4260" s="63"/>
      <c r="U4260" s="63"/>
      <c r="V4260" s="63"/>
      <c r="W4260" s="63"/>
      <c r="X4260" s="63"/>
      <c r="Y4260" s="63"/>
      <c r="Z4260" s="62">
        <v>15560</v>
      </c>
      <c r="AA4260" s="62">
        <v>2165</v>
      </c>
      <c r="AB4260" s="62">
        <v>22.55</v>
      </c>
      <c r="AC4260" s="62">
        <v>1945</v>
      </c>
    </row>
    <row r="4261" spans="1:29" x14ac:dyDescent="0.25">
      <c r="A4261" s="61" t="s">
        <v>251</v>
      </c>
      <c r="B4261" s="61" t="s">
        <v>252</v>
      </c>
      <c r="C4261" s="62">
        <v>2007</v>
      </c>
      <c r="D4261" s="61" t="s">
        <v>86</v>
      </c>
      <c r="E4261" s="62">
        <v>28</v>
      </c>
      <c r="F4261" s="62">
        <v>261</v>
      </c>
      <c r="G4261" s="62">
        <v>49</v>
      </c>
      <c r="H4261" s="62">
        <v>0.15</v>
      </c>
      <c r="I4261" s="62">
        <v>9.32</v>
      </c>
      <c r="J4261" s="62">
        <v>242.73</v>
      </c>
      <c r="K4261" s="62">
        <v>5.82</v>
      </c>
      <c r="L4261" s="62">
        <v>17</v>
      </c>
      <c r="M4261" s="62">
        <v>0.05</v>
      </c>
      <c r="N4261" s="63"/>
      <c r="O4261" s="63"/>
      <c r="P4261" s="63"/>
      <c r="Q4261" s="63"/>
      <c r="R4261" s="63"/>
      <c r="S4261" s="63"/>
      <c r="T4261" s="63"/>
      <c r="U4261" s="63"/>
      <c r="V4261" s="63"/>
      <c r="W4261" s="63"/>
      <c r="X4261" s="63"/>
      <c r="Y4261" s="63"/>
      <c r="Z4261" s="62">
        <v>1995</v>
      </c>
      <c r="AA4261" s="62">
        <v>12618</v>
      </c>
      <c r="AB4261" s="62">
        <v>37.549999999999997</v>
      </c>
      <c r="AC4261" s="62">
        <v>71.25</v>
      </c>
    </row>
    <row r="4262" spans="1:29" ht="30" x14ac:dyDescent="0.25">
      <c r="A4262" s="61" t="s">
        <v>269</v>
      </c>
      <c r="B4262" s="61" t="s">
        <v>270</v>
      </c>
      <c r="C4262" s="62">
        <v>2014</v>
      </c>
      <c r="D4262" s="61" t="s">
        <v>89</v>
      </c>
      <c r="E4262" s="62">
        <v>72</v>
      </c>
      <c r="F4262" s="62">
        <v>777120</v>
      </c>
      <c r="G4262" s="62">
        <v>92685</v>
      </c>
      <c r="H4262" s="62">
        <v>107.27</v>
      </c>
      <c r="I4262" s="62">
        <v>10793.33</v>
      </c>
      <c r="J4262" s="62">
        <v>722721.6</v>
      </c>
      <c r="K4262" s="62">
        <v>0</v>
      </c>
      <c r="L4262" s="63"/>
      <c r="M4262" s="63"/>
      <c r="N4262" s="63"/>
      <c r="O4262" s="63"/>
      <c r="P4262" s="63"/>
      <c r="Q4262" s="63"/>
      <c r="R4262" s="63"/>
      <c r="S4262" s="63"/>
      <c r="T4262" s="63"/>
      <c r="U4262" s="63"/>
      <c r="V4262" s="63"/>
      <c r="W4262" s="63"/>
      <c r="X4262" s="63"/>
      <c r="Y4262" s="63"/>
      <c r="Z4262" s="62">
        <v>110500</v>
      </c>
      <c r="AA4262" s="62">
        <v>5038</v>
      </c>
      <c r="AB4262" s="62">
        <v>5.83</v>
      </c>
      <c r="AC4262" s="62">
        <v>1534.72</v>
      </c>
    </row>
    <row r="4263" spans="1:29" ht="30" x14ac:dyDescent="0.25">
      <c r="A4263" s="61" t="s">
        <v>509</v>
      </c>
      <c r="B4263" s="61" t="s">
        <v>510</v>
      </c>
      <c r="C4263" s="62">
        <v>2014</v>
      </c>
      <c r="D4263" s="61" t="s">
        <v>78</v>
      </c>
      <c r="E4263" s="62">
        <v>32</v>
      </c>
      <c r="F4263" s="62">
        <v>111216</v>
      </c>
      <c r="G4263" s="62">
        <v>18417</v>
      </c>
      <c r="H4263" s="62">
        <v>47.96</v>
      </c>
      <c r="I4263" s="62">
        <v>3475.5</v>
      </c>
      <c r="J4263" s="62">
        <v>103430.88</v>
      </c>
      <c r="K4263" s="62">
        <v>18735.21</v>
      </c>
      <c r="L4263" s="62">
        <v>22645</v>
      </c>
      <c r="M4263" s="62">
        <v>58.97</v>
      </c>
      <c r="N4263" s="62">
        <v>585.48</v>
      </c>
      <c r="O4263" s="62">
        <v>225933.5</v>
      </c>
      <c r="P4263" s="63"/>
      <c r="Q4263" s="63"/>
      <c r="R4263" s="63"/>
      <c r="S4263" s="63"/>
      <c r="T4263" s="63"/>
      <c r="U4263" s="63"/>
      <c r="V4263" s="63"/>
      <c r="W4263" s="63"/>
      <c r="X4263" s="63"/>
      <c r="Y4263" s="63"/>
      <c r="Z4263" s="62">
        <v>986</v>
      </c>
      <c r="AA4263" s="62">
        <v>11074</v>
      </c>
      <c r="AB4263" s="62">
        <v>28.84</v>
      </c>
      <c r="AC4263" s="62">
        <v>30.81</v>
      </c>
    </row>
    <row r="4264" spans="1:29" x14ac:dyDescent="0.25">
      <c r="A4264" s="61" t="s">
        <v>241</v>
      </c>
      <c r="B4264" s="61" t="s">
        <v>242</v>
      </c>
      <c r="C4264" s="62">
        <v>2007</v>
      </c>
      <c r="D4264" s="61" t="s">
        <v>297</v>
      </c>
      <c r="E4264" s="62">
        <v>26</v>
      </c>
      <c r="F4264" s="63"/>
      <c r="G4264" s="63"/>
      <c r="H4264" s="63"/>
      <c r="I4264" s="63"/>
      <c r="J4264" s="63"/>
      <c r="K4264" s="62">
        <v>0</v>
      </c>
      <c r="L4264" s="63"/>
      <c r="M4264" s="63"/>
      <c r="N4264" s="63"/>
      <c r="O4264" s="63"/>
      <c r="P4264" s="63"/>
      <c r="Q4264" s="63"/>
      <c r="R4264" s="63"/>
      <c r="S4264" s="63"/>
      <c r="T4264" s="63"/>
      <c r="U4264" s="63"/>
      <c r="V4264" s="63"/>
      <c r="W4264" s="63"/>
      <c r="X4264" s="63"/>
      <c r="Y4264" s="63"/>
      <c r="Z4264" s="62">
        <v>196900</v>
      </c>
      <c r="AA4264" s="62">
        <v>15996</v>
      </c>
      <c r="AB4264" s="62">
        <v>51.27</v>
      </c>
      <c r="AC4264" s="62">
        <v>7573.08</v>
      </c>
    </row>
    <row r="4265" spans="1:29" ht="30" x14ac:dyDescent="0.25">
      <c r="A4265" s="61" t="s">
        <v>358</v>
      </c>
      <c r="B4265" s="61" t="s">
        <v>359</v>
      </c>
      <c r="C4265" s="62">
        <v>2005</v>
      </c>
      <c r="D4265" s="61" t="s">
        <v>75</v>
      </c>
      <c r="E4265" s="62">
        <v>12</v>
      </c>
      <c r="F4265" s="62">
        <v>3457</v>
      </c>
      <c r="G4265" s="62">
        <v>340</v>
      </c>
      <c r="H4265" s="62">
        <v>2.36</v>
      </c>
      <c r="I4265" s="62">
        <v>288.08</v>
      </c>
      <c r="J4265" s="62">
        <v>3215.01</v>
      </c>
      <c r="K4265" s="62">
        <v>0</v>
      </c>
      <c r="L4265" s="63"/>
      <c r="M4265" s="63"/>
      <c r="N4265" s="63"/>
      <c r="O4265" s="63"/>
      <c r="P4265" s="63"/>
      <c r="Q4265" s="63"/>
      <c r="R4265" s="63"/>
      <c r="S4265" s="63"/>
      <c r="T4265" s="63"/>
      <c r="U4265" s="63"/>
      <c r="V4265" s="63"/>
      <c r="W4265" s="63"/>
      <c r="X4265" s="63"/>
      <c r="Y4265" s="63"/>
      <c r="Z4265" s="62">
        <v>59600</v>
      </c>
      <c r="AA4265" s="62">
        <v>3718</v>
      </c>
      <c r="AB4265" s="62">
        <v>25.82</v>
      </c>
      <c r="AC4265" s="62">
        <v>4966.67</v>
      </c>
    </row>
    <row r="4266" spans="1:29" x14ac:dyDescent="0.25">
      <c r="A4266" s="61" t="s">
        <v>273</v>
      </c>
      <c r="B4266" s="61" t="s">
        <v>274</v>
      </c>
      <c r="C4266" s="62">
        <v>2004</v>
      </c>
      <c r="D4266" s="61" t="s">
        <v>78</v>
      </c>
      <c r="E4266" s="62">
        <v>32</v>
      </c>
      <c r="F4266" s="62">
        <v>92026</v>
      </c>
      <c r="G4266" s="62">
        <v>10030</v>
      </c>
      <c r="H4266" s="62">
        <v>26.12</v>
      </c>
      <c r="I4266" s="62">
        <v>2875.81</v>
      </c>
      <c r="J4266" s="62">
        <v>85584.18</v>
      </c>
      <c r="K4266" s="62">
        <v>0</v>
      </c>
      <c r="L4266" s="62">
        <v>4912</v>
      </c>
      <c r="M4266" s="62">
        <v>12.79</v>
      </c>
      <c r="N4266" s="63"/>
      <c r="O4266" s="63"/>
      <c r="P4266" s="63"/>
      <c r="Q4266" s="63"/>
      <c r="R4266" s="63"/>
      <c r="S4266" s="63"/>
      <c r="T4266" s="63"/>
      <c r="U4266" s="63"/>
      <c r="V4266" s="63"/>
      <c r="W4266" s="63"/>
      <c r="X4266" s="63"/>
      <c r="Y4266" s="63"/>
      <c r="Z4266" s="62">
        <v>486.87</v>
      </c>
      <c r="AA4266" s="62">
        <v>2281</v>
      </c>
      <c r="AB4266" s="62">
        <v>5.94</v>
      </c>
      <c r="AC4266" s="62">
        <v>15.21</v>
      </c>
    </row>
    <row r="4267" spans="1:29" ht="30" x14ac:dyDescent="0.25">
      <c r="A4267" s="61" t="s">
        <v>255</v>
      </c>
      <c r="B4267" s="61" t="s">
        <v>256</v>
      </c>
      <c r="C4267" s="62">
        <v>2016</v>
      </c>
      <c r="D4267" s="61" t="s">
        <v>75</v>
      </c>
      <c r="E4267" s="62">
        <v>6</v>
      </c>
      <c r="F4267" s="62">
        <v>84</v>
      </c>
      <c r="G4267" s="62">
        <v>122</v>
      </c>
      <c r="H4267" s="62">
        <v>1.69</v>
      </c>
      <c r="I4267" s="62">
        <v>14</v>
      </c>
      <c r="J4267" s="62">
        <v>78.12</v>
      </c>
      <c r="K4267" s="62">
        <v>376.33</v>
      </c>
      <c r="L4267" s="62">
        <v>469</v>
      </c>
      <c r="M4267" s="62">
        <v>6.51</v>
      </c>
      <c r="N4267" s="62">
        <v>62.72</v>
      </c>
      <c r="O4267" s="62">
        <v>4538.32</v>
      </c>
      <c r="P4267" s="63"/>
      <c r="Q4267" s="63"/>
      <c r="R4267" s="63"/>
      <c r="S4267" s="63"/>
      <c r="T4267" s="63"/>
      <c r="U4267" s="63"/>
      <c r="V4267" s="63"/>
      <c r="W4267" s="63"/>
      <c r="X4267" s="63"/>
      <c r="Y4267" s="63"/>
      <c r="Z4267" s="62">
        <v>423.17</v>
      </c>
      <c r="AA4267" s="62">
        <v>6262</v>
      </c>
      <c r="AB4267" s="62">
        <v>86.97</v>
      </c>
      <c r="AC4267" s="62">
        <v>70.53</v>
      </c>
    </row>
    <row r="4268" spans="1:29" x14ac:dyDescent="0.25">
      <c r="A4268" s="61" t="s">
        <v>102</v>
      </c>
      <c r="B4268" s="61" t="s">
        <v>103</v>
      </c>
      <c r="C4268" s="62">
        <v>2015</v>
      </c>
      <c r="D4268" s="61" t="s">
        <v>511</v>
      </c>
      <c r="E4268" s="62">
        <v>18</v>
      </c>
      <c r="F4268" s="62">
        <v>2748</v>
      </c>
      <c r="G4268" s="62">
        <v>626</v>
      </c>
      <c r="H4268" s="62">
        <v>2.9</v>
      </c>
      <c r="I4268" s="62">
        <v>152.66999999999999</v>
      </c>
      <c r="J4268" s="62">
        <v>2555.64</v>
      </c>
      <c r="K4268" s="62">
        <v>0</v>
      </c>
      <c r="L4268" s="63"/>
      <c r="M4268" s="63"/>
      <c r="N4268" s="63"/>
      <c r="O4268" s="63"/>
      <c r="P4268" s="63"/>
      <c r="Q4268" s="63"/>
      <c r="R4268" s="63"/>
      <c r="S4268" s="63"/>
      <c r="T4268" s="63"/>
      <c r="U4268" s="63"/>
      <c r="V4268" s="63"/>
      <c r="W4268" s="63"/>
      <c r="X4268" s="63"/>
      <c r="Y4268" s="63"/>
      <c r="Z4268" s="62">
        <v>0</v>
      </c>
      <c r="AA4268" s="63"/>
      <c r="AB4268" s="63"/>
      <c r="AC4268" s="62">
        <v>0</v>
      </c>
    </row>
    <row r="4269" spans="1:29" ht="30" x14ac:dyDescent="0.25">
      <c r="A4269" s="61" t="s">
        <v>361</v>
      </c>
      <c r="B4269" s="61" t="s">
        <v>362</v>
      </c>
      <c r="C4269" s="62">
        <v>2013</v>
      </c>
      <c r="D4269" s="61" t="s">
        <v>75</v>
      </c>
      <c r="E4269" s="62">
        <v>8</v>
      </c>
      <c r="F4269" s="62">
        <v>3787</v>
      </c>
      <c r="G4269" s="62">
        <v>868</v>
      </c>
      <c r="H4269" s="62">
        <v>9.0399999999999991</v>
      </c>
      <c r="I4269" s="62">
        <v>473.38</v>
      </c>
      <c r="J4269" s="62">
        <v>3521.91</v>
      </c>
      <c r="K4269" s="62">
        <v>40</v>
      </c>
      <c r="L4269" s="62">
        <v>128</v>
      </c>
      <c r="M4269" s="62">
        <v>1.33</v>
      </c>
      <c r="N4269" s="62">
        <v>5</v>
      </c>
      <c r="O4269" s="62">
        <v>482.37</v>
      </c>
      <c r="P4269" s="63"/>
      <c r="Q4269" s="63"/>
      <c r="R4269" s="63"/>
      <c r="S4269" s="63"/>
      <c r="T4269" s="63"/>
      <c r="U4269" s="62">
        <v>2724</v>
      </c>
      <c r="V4269" s="62">
        <v>8106</v>
      </c>
      <c r="W4269" s="62">
        <v>84.44</v>
      </c>
      <c r="X4269" s="62">
        <v>340</v>
      </c>
      <c r="Y4269" s="62">
        <v>60974.02</v>
      </c>
      <c r="Z4269" s="62">
        <v>49.19</v>
      </c>
      <c r="AA4269" s="62">
        <v>5118</v>
      </c>
      <c r="AB4269" s="62">
        <v>53.31</v>
      </c>
      <c r="AC4269" s="62">
        <v>6.15</v>
      </c>
    </row>
    <row r="4270" spans="1:29" x14ac:dyDescent="0.25">
      <c r="A4270" s="61" t="s">
        <v>235</v>
      </c>
      <c r="B4270" s="61" t="s">
        <v>236</v>
      </c>
      <c r="C4270" s="62">
        <v>2010</v>
      </c>
      <c r="D4270" s="61" t="s">
        <v>150</v>
      </c>
      <c r="E4270" s="62">
        <v>8</v>
      </c>
      <c r="F4270" s="63"/>
      <c r="G4270" s="63"/>
      <c r="H4270" s="63"/>
      <c r="I4270" s="63"/>
      <c r="J4270" s="63"/>
      <c r="K4270" s="62">
        <v>0</v>
      </c>
      <c r="L4270" s="63"/>
      <c r="M4270" s="63"/>
      <c r="N4270" s="63"/>
      <c r="O4270" s="63"/>
      <c r="P4270" s="63"/>
      <c r="Q4270" s="63"/>
      <c r="R4270" s="63"/>
      <c r="S4270" s="63"/>
      <c r="T4270" s="63"/>
      <c r="U4270" s="63"/>
      <c r="V4270" s="63"/>
      <c r="W4270" s="63"/>
      <c r="X4270" s="63"/>
      <c r="Y4270" s="63"/>
      <c r="Z4270" s="62">
        <v>0</v>
      </c>
      <c r="AA4270" s="63"/>
      <c r="AB4270" s="63"/>
      <c r="AC4270" s="62">
        <v>0</v>
      </c>
    </row>
    <row r="4271" spans="1:29" ht="30" x14ac:dyDescent="0.25">
      <c r="A4271" s="61" t="s">
        <v>350</v>
      </c>
      <c r="B4271" s="61" t="s">
        <v>351</v>
      </c>
      <c r="C4271" s="62">
        <v>2008</v>
      </c>
      <c r="D4271" s="61" t="s">
        <v>78</v>
      </c>
      <c r="E4271" s="62">
        <v>51</v>
      </c>
      <c r="F4271" s="62">
        <v>762240</v>
      </c>
      <c r="G4271" s="62">
        <v>55205</v>
      </c>
      <c r="H4271" s="62">
        <v>90.2</v>
      </c>
      <c r="I4271" s="62">
        <v>14945.88</v>
      </c>
      <c r="J4271" s="62">
        <v>708883.2</v>
      </c>
      <c r="K4271" s="62">
        <v>4637</v>
      </c>
      <c r="L4271" s="62">
        <v>7071</v>
      </c>
      <c r="M4271" s="62">
        <v>11.55</v>
      </c>
      <c r="N4271" s="62">
        <v>90.92</v>
      </c>
      <c r="O4271" s="62">
        <v>55918.97</v>
      </c>
      <c r="P4271" s="63"/>
      <c r="Q4271" s="63"/>
      <c r="R4271" s="63"/>
      <c r="S4271" s="63"/>
      <c r="T4271" s="63"/>
      <c r="U4271" s="62">
        <v>93</v>
      </c>
      <c r="V4271" s="62">
        <v>394</v>
      </c>
      <c r="W4271" s="62">
        <v>0.64</v>
      </c>
      <c r="X4271" s="62">
        <v>1</v>
      </c>
      <c r="Y4271" s="62">
        <v>2081.71</v>
      </c>
      <c r="Z4271" s="62">
        <v>207000</v>
      </c>
      <c r="AA4271" s="62">
        <v>17545</v>
      </c>
      <c r="AB4271" s="62">
        <v>28.67</v>
      </c>
      <c r="AC4271" s="62">
        <v>4058.82</v>
      </c>
    </row>
    <row r="4272" spans="1:29" ht="30" x14ac:dyDescent="0.25">
      <c r="A4272" s="61" t="s">
        <v>556</v>
      </c>
      <c r="B4272" s="61" t="s">
        <v>557</v>
      </c>
      <c r="C4272" s="62">
        <v>2014</v>
      </c>
      <c r="D4272" s="61" t="s">
        <v>78</v>
      </c>
      <c r="E4272" s="62">
        <v>52</v>
      </c>
      <c r="F4272" s="62">
        <v>610000</v>
      </c>
      <c r="G4272" s="62">
        <v>84002</v>
      </c>
      <c r="H4272" s="62">
        <v>134.62</v>
      </c>
      <c r="I4272" s="62">
        <v>11730.77</v>
      </c>
      <c r="J4272" s="62">
        <v>567300</v>
      </c>
      <c r="K4272" s="62">
        <v>0</v>
      </c>
      <c r="L4272" s="63"/>
      <c r="M4272" s="63"/>
      <c r="N4272" s="63"/>
      <c r="O4272" s="63"/>
      <c r="P4272" s="63"/>
      <c r="Q4272" s="63"/>
      <c r="R4272" s="63"/>
      <c r="S4272" s="63"/>
      <c r="T4272" s="63"/>
      <c r="U4272" s="63"/>
      <c r="V4272" s="63"/>
      <c r="W4272" s="63"/>
      <c r="X4272" s="63"/>
      <c r="Y4272" s="63"/>
      <c r="Z4272" s="62">
        <v>1418.35</v>
      </c>
      <c r="AA4272" s="62">
        <v>18446</v>
      </c>
      <c r="AB4272" s="62">
        <v>29.56</v>
      </c>
      <c r="AC4272" s="62">
        <v>27.28</v>
      </c>
    </row>
    <row r="4273" spans="1:29" ht="30" x14ac:dyDescent="0.25">
      <c r="A4273" s="61" t="s">
        <v>430</v>
      </c>
      <c r="B4273" s="61" t="s">
        <v>431</v>
      </c>
      <c r="C4273" s="62">
        <v>2007</v>
      </c>
      <c r="D4273" s="61" t="s">
        <v>99</v>
      </c>
      <c r="E4273" s="62">
        <v>60</v>
      </c>
      <c r="F4273" s="62">
        <v>653920</v>
      </c>
      <c r="G4273" s="62">
        <v>88867</v>
      </c>
      <c r="H4273" s="62">
        <v>123.43</v>
      </c>
      <c r="I4273" s="62">
        <v>10898.67</v>
      </c>
      <c r="J4273" s="62">
        <v>608145.6</v>
      </c>
      <c r="K4273" s="62">
        <v>0</v>
      </c>
      <c r="L4273" s="63"/>
      <c r="M4273" s="63"/>
      <c r="N4273" s="63"/>
      <c r="O4273" s="63"/>
      <c r="P4273" s="63"/>
      <c r="Q4273" s="63"/>
      <c r="R4273" s="63"/>
      <c r="S4273" s="63"/>
      <c r="T4273" s="63"/>
      <c r="U4273" s="63"/>
      <c r="V4273" s="63"/>
      <c r="W4273" s="63"/>
      <c r="X4273" s="63"/>
      <c r="Y4273" s="63"/>
      <c r="Z4273" s="62">
        <v>1177</v>
      </c>
      <c r="AA4273" s="62">
        <v>9063</v>
      </c>
      <c r="AB4273" s="62">
        <v>12.59</v>
      </c>
      <c r="AC4273" s="62">
        <v>19.62</v>
      </c>
    </row>
    <row r="4274" spans="1:29" x14ac:dyDescent="0.25">
      <c r="A4274" s="61" t="s">
        <v>409</v>
      </c>
      <c r="B4274" s="61" t="s">
        <v>410</v>
      </c>
      <c r="C4274" s="62">
        <v>2005</v>
      </c>
      <c r="D4274" s="61" t="s">
        <v>99</v>
      </c>
      <c r="E4274" s="62">
        <v>64</v>
      </c>
      <c r="F4274" s="62">
        <v>716410</v>
      </c>
      <c r="G4274" s="62">
        <v>82943</v>
      </c>
      <c r="H4274" s="62">
        <v>108</v>
      </c>
      <c r="I4274" s="62">
        <v>11193.91</v>
      </c>
      <c r="J4274" s="62">
        <v>666261.30000000005</v>
      </c>
      <c r="K4274" s="62">
        <v>0</v>
      </c>
      <c r="L4274" s="63"/>
      <c r="M4274" s="63"/>
      <c r="N4274" s="63"/>
      <c r="O4274" s="63"/>
      <c r="P4274" s="63"/>
      <c r="Q4274" s="63"/>
      <c r="R4274" s="63"/>
      <c r="S4274" s="63"/>
      <c r="T4274" s="63"/>
      <c r="U4274" s="63"/>
      <c r="V4274" s="63"/>
      <c r="W4274" s="63"/>
      <c r="X4274" s="63"/>
      <c r="Y4274" s="63"/>
      <c r="Z4274" s="62">
        <v>1725.82</v>
      </c>
      <c r="AA4274" s="62">
        <v>13050</v>
      </c>
      <c r="AB4274" s="62">
        <v>16.989999999999998</v>
      </c>
      <c r="AC4274" s="62">
        <v>26.97</v>
      </c>
    </row>
    <row r="4275" spans="1:29" x14ac:dyDescent="0.25">
      <c r="A4275" s="61" t="s">
        <v>279</v>
      </c>
      <c r="B4275" s="61" t="s">
        <v>280</v>
      </c>
      <c r="C4275" s="62">
        <v>2014</v>
      </c>
      <c r="D4275" s="61" t="s">
        <v>86</v>
      </c>
      <c r="E4275" s="62">
        <v>22</v>
      </c>
      <c r="F4275" s="62">
        <v>5861</v>
      </c>
      <c r="G4275" s="62">
        <v>1444</v>
      </c>
      <c r="H4275" s="62">
        <v>5.47</v>
      </c>
      <c r="I4275" s="62">
        <v>266.41000000000003</v>
      </c>
      <c r="J4275" s="62">
        <v>5450.73</v>
      </c>
      <c r="K4275" s="62">
        <v>93.11</v>
      </c>
      <c r="L4275" s="62">
        <v>120</v>
      </c>
      <c r="M4275" s="62">
        <v>0.45</v>
      </c>
      <c r="N4275" s="63"/>
      <c r="O4275" s="63"/>
      <c r="P4275" s="63"/>
      <c r="Q4275" s="63"/>
      <c r="R4275" s="63"/>
      <c r="S4275" s="63"/>
      <c r="T4275" s="63"/>
      <c r="U4275" s="63"/>
      <c r="V4275" s="63"/>
      <c r="W4275" s="63"/>
      <c r="X4275" s="63"/>
      <c r="Y4275" s="63"/>
      <c r="Z4275" s="62">
        <v>132.04</v>
      </c>
      <c r="AA4275" s="62">
        <v>11699</v>
      </c>
      <c r="AB4275" s="62">
        <v>44.31</v>
      </c>
      <c r="AC4275" s="62">
        <v>6</v>
      </c>
    </row>
    <row r="4276" spans="1:29" ht="30" x14ac:dyDescent="0.25">
      <c r="A4276" s="61" t="s">
        <v>342</v>
      </c>
      <c r="B4276" s="61" t="s">
        <v>343</v>
      </c>
      <c r="C4276" s="62">
        <v>2014</v>
      </c>
      <c r="D4276" s="61" t="s">
        <v>99</v>
      </c>
      <c r="E4276" s="62">
        <v>10</v>
      </c>
      <c r="F4276" s="62">
        <v>42387</v>
      </c>
      <c r="G4276" s="62">
        <v>6721</v>
      </c>
      <c r="H4276" s="62">
        <v>56.01</v>
      </c>
      <c r="I4276" s="62">
        <v>4238.7</v>
      </c>
      <c r="J4276" s="62">
        <v>39419.910000000003</v>
      </c>
      <c r="K4276" s="62">
        <v>0</v>
      </c>
      <c r="L4276" s="63"/>
      <c r="M4276" s="63"/>
      <c r="N4276" s="63"/>
      <c r="O4276" s="63"/>
      <c r="P4276" s="62">
        <v>4967</v>
      </c>
      <c r="Q4276" s="62">
        <v>10719</v>
      </c>
      <c r="R4276" s="62">
        <v>89.33</v>
      </c>
      <c r="S4276" s="62">
        <v>496</v>
      </c>
      <c r="T4276" s="62">
        <v>62926.92</v>
      </c>
      <c r="U4276" s="63"/>
      <c r="V4276" s="63"/>
      <c r="W4276" s="63"/>
      <c r="X4276" s="63"/>
      <c r="Y4276" s="63"/>
      <c r="Z4276" s="62">
        <v>2846</v>
      </c>
      <c r="AA4276" s="62">
        <v>352</v>
      </c>
      <c r="AB4276" s="62">
        <v>2.93</v>
      </c>
      <c r="AC4276" s="62">
        <v>284.60000000000002</v>
      </c>
    </row>
    <row r="4277" spans="1:29" ht="30" x14ac:dyDescent="0.25">
      <c r="A4277" s="61" t="s">
        <v>245</v>
      </c>
      <c r="B4277" s="61" t="s">
        <v>246</v>
      </c>
      <c r="C4277" s="62">
        <v>2008</v>
      </c>
      <c r="D4277" s="61" t="s">
        <v>94</v>
      </c>
      <c r="E4277" s="62">
        <v>4</v>
      </c>
      <c r="F4277" s="63"/>
      <c r="G4277" s="63"/>
      <c r="H4277" s="63"/>
      <c r="I4277" s="63"/>
      <c r="J4277" s="63"/>
      <c r="K4277" s="62">
        <v>0</v>
      </c>
      <c r="L4277" s="63"/>
      <c r="M4277" s="63"/>
      <c r="N4277" s="63"/>
      <c r="O4277" s="63"/>
      <c r="P4277" s="63"/>
      <c r="Q4277" s="63"/>
      <c r="R4277" s="63"/>
      <c r="S4277" s="63"/>
      <c r="T4277" s="63"/>
      <c r="U4277" s="63"/>
      <c r="V4277" s="63"/>
      <c r="W4277" s="63"/>
      <c r="X4277" s="63"/>
      <c r="Y4277" s="63"/>
      <c r="Z4277" s="62">
        <v>32200</v>
      </c>
      <c r="AA4277" s="62">
        <v>3223</v>
      </c>
      <c r="AB4277" s="62">
        <v>67.150000000000006</v>
      </c>
      <c r="AC4277" s="62">
        <v>8050</v>
      </c>
    </row>
    <row r="4278" spans="1:29" ht="30" x14ac:dyDescent="0.25">
      <c r="A4278" s="61" t="s">
        <v>237</v>
      </c>
      <c r="B4278" s="61" t="s">
        <v>238</v>
      </c>
      <c r="C4278" s="62">
        <v>2011</v>
      </c>
      <c r="D4278" s="61" t="s">
        <v>308</v>
      </c>
      <c r="E4278" s="62">
        <v>50</v>
      </c>
      <c r="F4278" s="62">
        <v>19581</v>
      </c>
      <c r="G4278" s="62">
        <v>9015</v>
      </c>
      <c r="H4278" s="62">
        <v>15.03</v>
      </c>
      <c r="I4278" s="62">
        <v>391.62</v>
      </c>
      <c r="J4278" s="62">
        <v>18210.330000000002</v>
      </c>
      <c r="K4278" s="62">
        <v>27708.45</v>
      </c>
      <c r="L4278" s="62">
        <v>13825</v>
      </c>
      <c r="M4278" s="62">
        <v>23.04</v>
      </c>
      <c r="N4278" s="62">
        <v>554.16999999999996</v>
      </c>
      <c r="O4278" s="62">
        <v>334144.55</v>
      </c>
      <c r="P4278" s="63"/>
      <c r="Q4278" s="63"/>
      <c r="R4278" s="63"/>
      <c r="S4278" s="63"/>
      <c r="T4278" s="63"/>
      <c r="U4278" s="63"/>
      <c r="V4278" s="63"/>
      <c r="W4278" s="63"/>
      <c r="X4278" s="63"/>
      <c r="Y4278" s="63"/>
      <c r="Z4278" s="62">
        <v>226786</v>
      </c>
      <c r="AA4278" s="62">
        <v>22020</v>
      </c>
      <c r="AB4278" s="62">
        <v>36.700000000000003</v>
      </c>
      <c r="AC4278" s="62">
        <v>4535.72</v>
      </c>
    </row>
    <row r="4279" spans="1:29" x14ac:dyDescent="0.25">
      <c r="A4279" s="61" t="s">
        <v>475</v>
      </c>
      <c r="B4279" s="61" t="s">
        <v>476</v>
      </c>
      <c r="C4279" s="62">
        <v>2016</v>
      </c>
      <c r="D4279" s="61" t="s">
        <v>314</v>
      </c>
      <c r="E4279" s="62">
        <v>34</v>
      </c>
      <c r="F4279" s="62">
        <v>173674</v>
      </c>
      <c r="G4279" s="62">
        <v>65445</v>
      </c>
      <c r="H4279" s="62">
        <v>160.4</v>
      </c>
      <c r="I4279" s="62">
        <v>5108.0600000000004</v>
      </c>
      <c r="J4279" s="62">
        <v>161516.82</v>
      </c>
      <c r="K4279" s="62">
        <v>2731.33</v>
      </c>
      <c r="L4279" s="62">
        <v>6898</v>
      </c>
      <c r="M4279" s="62">
        <v>16.91</v>
      </c>
      <c r="N4279" s="62">
        <v>80.33</v>
      </c>
      <c r="O4279" s="62">
        <v>32937.910000000003</v>
      </c>
      <c r="P4279" s="63"/>
      <c r="Q4279" s="63"/>
      <c r="R4279" s="63"/>
      <c r="S4279" s="63"/>
      <c r="T4279" s="63"/>
      <c r="U4279" s="63"/>
      <c r="V4279" s="63"/>
      <c r="W4279" s="63"/>
      <c r="X4279" s="63"/>
      <c r="Y4279" s="63"/>
      <c r="Z4279" s="62">
        <v>0</v>
      </c>
      <c r="AA4279" s="62">
        <v>4469</v>
      </c>
      <c r="AB4279" s="62">
        <v>10.95</v>
      </c>
      <c r="AC4279" s="62">
        <v>0</v>
      </c>
    </row>
    <row r="4280" spans="1:29" x14ac:dyDescent="0.25">
      <c r="A4280" s="61" t="s">
        <v>469</v>
      </c>
      <c r="B4280" s="61" t="s">
        <v>470</v>
      </c>
      <c r="C4280" s="62">
        <v>2007</v>
      </c>
      <c r="D4280" s="61" t="s">
        <v>99</v>
      </c>
      <c r="E4280" s="62">
        <v>54</v>
      </c>
      <c r="F4280" s="62">
        <v>263377</v>
      </c>
      <c r="G4280" s="62">
        <v>37681</v>
      </c>
      <c r="H4280" s="62">
        <v>58.15</v>
      </c>
      <c r="I4280" s="62">
        <v>4877.3500000000004</v>
      </c>
      <c r="J4280" s="62">
        <v>244940.61</v>
      </c>
      <c r="K4280" s="62">
        <v>21240.54</v>
      </c>
      <c r="L4280" s="62">
        <v>41176</v>
      </c>
      <c r="M4280" s="62">
        <v>63.54</v>
      </c>
      <c r="N4280" s="63"/>
      <c r="O4280" s="63"/>
      <c r="P4280" s="63"/>
      <c r="Q4280" s="63"/>
      <c r="R4280" s="63"/>
      <c r="S4280" s="63"/>
      <c r="T4280" s="63"/>
      <c r="U4280" s="63"/>
      <c r="V4280" s="63"/>
      <c r="W4280" s="63"/>
      <c r="X4280" s="63"/>
      <c r="Y4280" s="63"/>
      <c r="Z4280" s="62">
        <v>4407.9399999999996</v>
      </c>
      <c r="AA4280" s="62">
        <v>30450</v>
      </c>
      <c r="AB4280" s="62">
        <v>46.99</v>
      </c>
      <c r="AC4280" s="62">
        <v>81.63</v>
      </c>
    </row>
    <row r="4281" spans="1:29" x14ac:dyDescent="0.25">
      <c r="A4281" s="61" t="s">
        <v>399</v>
      </c>
      <c r="B4281" s="61" t="s">
        <v>400</v>
      </c>
      <c r="C4281" s="62">
        <v>2013</v>
      </c>
      <c r="D4281" s="61" t="s">
        <v>75</v>
      </c>
      <c r="E4281" s="62">
        <v>6</v>
      </c>
      <c r="F4281" s="63"/>
      <c r="G4281" s="63"/>
      <c r="H4281" s="63"/>
      <c r="I4281" s="63"/>
      <c r="J4281" s="63"/>
      <c r="K4281" s="62">
        <v>0</v>
      </c>
      <c r="L4281" s="63"/>
      <c r="M4281" s="63"/>
      <c r="N4281" s="63"/>
      <c r="O4281" s="63"/>
      <c r="P4281" s="63"/>
      <c r="Q4281" s="63"/>
      <c r="R4281" s="63"/>
      <c r="S4281" s="63"/>
      <c r="T4281" s="63"/>
      <c r="U4281" s="63"/>
      <c r="V4281" s="63"/>
      <c r="W4281" s="63"/>
      <c r="X4281" s="63"/>
      <c r="Y4281" s="63"/>
      <c r="Z4281" s="62">
        <v>0</v>
      </c>
      <c r="AA4281" s="63"/>
      <c r="AB4281" s="63"/>
      <c r="AC4281" s="62">
        <v>0</v>
      </c>
    </row>
    <row r="4282" spans="1:29" ht="30" x14ac:dyDescent="0.25">
      <c r="A4282" s="61" t="s">
        <v>415</v>
      </c>
      <c r="B4282" s="61" t="s">
        <v>416</v>
      </c>
      <c r="C4282" s="62">
        <v>2007</v>
      </c>
      <c r="D4282" s="61" t="s">
        <v>89</v>
      </c>
      <c r="E4282" s="62">
        <v>69</v>
      </c>
      <c r="F4282" s="62">
        <v>816563</v>
      </c>
      <c r="G4282" s="62">
        <v>98605</v>
      </c>
      <c r="H4282" s="62">
        <v>119.09</v>
      </c>
      <c r="I4282" s="62">
        <v>11834.25</v>
      </c>
      <c r="J4282" s="62">
        <v>759403.59</v>
      </c>
      <c r="K4282" s="62">
        <v>0</v>
      </c>
      <c r="L4282" s="62">
        <v>1851</v>
      </c>
      <c r="M4282" s="62">
        <v>2.2400000000000002</v>
      </c>
      <c r="N4282" s="63"/>
      <c r="O4282" s="63"/>
      <c r="P4282" s="63"/>
      <c r="Q4282" s="63"/>
      <c r="R4282" s="63"/>
      <c r="S4282" s="63"/>
      <c r="T4282" s="63"/>
      <c r="U4282" s="63"/>
      <c r="V4282" s="63"/>
      <c r="W4282" s="63"/>
      <c r="X4282" s="63"/>
      <c r="Y4282" s="63"/>
      <c r="Z4282" s="62">
        <v>8588.43</v>
      </c>
      <c r="AA4282" s="62">
        <v>4752</v>
      </c>
      <c r="AB4282" s="62">
        <v>5.74</v>
      </c>
      <c r="AC4282" s="62">
        <v>124.47</v>
      </c>
    </row>
    <row r="4283" spans="1:29" ht="30" x14ac:dyDescent="0.25">
      <c r="A4283" s="61" t="s">
        <v>142</v>
      </c>
      <c r="B4283" s="61" t="s">
        <v>143</v>
      </c>
      <c r="C4283" s="62">
        <v>2005</v>
      </c>
      <c r="D4283" s="61" t="s">
        <v>135</v>
      </c>
      <c r="E4283" s="62">
        <v>50</v>
      </c>
      <c r="F4283" s="63"/>
      <c r="G4283" s="63"/>
      <c r="H4283" s="63"/>
      <c r="I4283" s="63"/>
      <c r="J4283" s="63"/>
      <c r="K4283" s="62">
        <v>0</v>
      </c>
      <c r="L4283" s="63"/>
      <c r="M4283" s="63"/>
      <c r="N4283" s="63"/>
      <c r="O4283" s="63"/>
      <c r="P4283" s="63"/>
      <c r="Q4283" s="63"/>
      <c r="R4283" s="63"/>
      <c r="S4283" s="63"/>
      <c r="T4283" s="63"/>
      <c r="U4283" s="63"/>
      <c r="V4283" s="63"/>
      <c r="W4283" s="63"/>
      <c r="X4283" s="63"/>
      <c r="Y4283" s="63"/>
      <c r="Z4283" s="62">
        <v>3858</v>
      </c>
      <c r="AA4283" s="62">
        <v>19912</v>
      </c>
      <c r="AB4283" s="62">
        <v>33.19</v>
      </c>
      <c r="AC4283" s="62">
        <v>77.16</v>
      </c>
    </row>
    <row r="4284" spans="1:29" ht="30" x14ac:dyDescent="0.25">
      <c r="A4284" s="61" t="s">
        <v>216</v>
      </c>
      <c r="B4284" s="61" t="s">
        <v>217</v>
      </c>
      <c r="C4284" s="62">
        <v>2014</v>
      </c>
      <c r="D4284" s="61" t="s">
        <v>78</v>
      </c>
      <c r="E4284" s="62">
        <v>60</v>
      </c>
      <c r="F4284" s="62">
        <v>0</v>
      </c>
      <c r="G4284" s="62">
        <v>0</v>
      </c>
      <c r="H4284" s="62">
        <v>0</v>
      </c>
      <c r="I4284" s="62">
        <v>0</v>
      </c>
      <c r="J4284" s="62">
        <v>0</v>
      </c>
      <c r="K4284" s="62">
        <v>0</v>
      </c>
      <c r="L4284" s="62">
        <v>0</v>
      </c>
      <c r="M4284" s="62">
        <v>0</v>
      </c>
      <c r="N4284" s="63"/>
      <c r="O4284" s="63"/>
      <c r="P4284" s="63"/>
      <c r="Q4284" s="63"/>
      <c r="R4284" s="63"/>
      <c r="S4284" s="63"/>
      <c r="T4284" s="63"/>
      <c r="U4284" s="63"/>
      <c r="V4284" s="63"/>
      <c r="W4284" s="63"/>
      <c r="X4284" s="63"/>
      <c r="Y4284" s="63"/>
      <c r="Z4284" s="62">
        <v>0</v>
      </c>
      <c r="AA4284" s="62">
        <v>0</v>
      </c>
      <c r="AB4284" s="62">
        <v>0</v>
      </c>
      <c r="AC4284" s="62">
        <v>0</v>
      </c>
    </row>
    <row r="4285" spans="1:29" x14ac:dyDescent="0.25">
      <c r="A4285" s="61" t="s">
        <v>212</v>
      </c>
      <c r="B4285" s="61" t="s">
        <v>213</v>
      </c>
      <c r="C4285" s="62">
        <v>2009</v>
      </c>
      <c r="D4285" s="61" t="s">
        <v>94</v>
      </c>
      <c r="E4285" s="62">
        <v>8</v>
      </c>
      <c r="F4285" s="62">
        <v>0</v>
      </c>
      <c r="G4285" s="62">
        <v>0</v>
      </c>
      <c r="H4285" s="62">
        <v>0</v>
      </c>
      <c r="I4285" s="62">
        <v>0</v>
      </c>
      <c r="J4285" s="62">
        <v>0</v>
      </c>
      <c r="K4285" s="62">
        <v>0</v>
      </c>
      <c r="L4285" s="62">
        <v>0</v>
      </c>
      <c r="M4285" s="62">
        <v>0</v>
      </c>
      <c r="N4285" s="63"/>
      <c r="O4285" s="63"/>
      <c r="P4285" s="63"/>
      <c r="Q4285" s="63"/>
      <c r="R4285" s="63"/>
      <c r="S4285" s="63"/>
      <c r="T4285" s="63"/>
      <c r="U4285" s="63"/>
      <c r="V4285" s="63"/>
      <c r="W4285" s="63"/>
      <c r="X4285" s="63"/>
      <c r="Y4285" s="63"/>
      <c r="Z4285" s="62">
        <v>50400</v>
      </c>
      <c r="AA4285" s="62">
        <v>4612</v>
      </c>
      <c r="AB4285" s="62">
        <v>48.04</v>
      </c>
      <c r="AC4285" s="62">
        <v>6300</v>
      </c>
    </row>
    <row r="4286" spans="1:29" x14ac:dyDescent="0.25">
      <c r="A4286" s="61" t="s">
        <v>380</v>
      </c>
      <c r="B4286" s="61" t="s">
        <v>381</v>
      </c>
      <c r="C4286" s="62">
        <v>2003</v>
      </c>
      <c r="D4286" s="61" t="s">
        <v>78</v>
      </c>
      <c r="E4286" s="62">
        <v>64</v>
      </c>
      <c r="F4286" s="62">
        <v>285600</v>
      </c>
      <c r="G4286" s="62">
        <v>29883</v>
      </c>
      <c r="H4286" s="62">
        <v>38.909999999999997</v>
      </c>
      <c r="I4286" s="62">
        <v>4462.5</v>
      </c>
      <c r="J4286" s="62">
        <v>265608</v>
      </c>
      <c r="K4286" s="62">
        <v>0</v>
      </c>
      <c r="L4286" s="63"/>
      <c r="M4286" s="63"/>
      <c r="N4286" s="63"/>
      <c r="O4286" s="63"/>
      <c r="P4286" s="63"/>
      <c r="Q4286" s="63"/>
      <c r="R4286" s="63"/>
      <c r="S4286" s="63"/>
      <c r="T4286" s="63"/>
      <c r="U4286" s="63"/>
      <c r="V4286" s="63"/>
      <c r="W4286" s="63"/>
      <c r="X4286" s="63"/>
      <c r="Y4286" s="63"/>
      <c r="Z4286" s="62">
        <v>112.56</v>
      </c>
      <c r="AA4286" s="62">
        <v>2737</v>
      </c>
      <c r="AB4286" s="62">
        <v>3.56</v>
      </c>
      <c r="AC4286" s="62">
        <v>1.76</v>
      </c>
    </row>
    <row r="4287" spans="1:29" x14ac:dyDescent="0.25">
      <c r="A4287" s="61" t="s">
        <v>208</v>
      </c>
      <c r="B4287" s="61" t="s">
        <v>209</v>
      </c>
      <c r="C4287" s="62">
        <v>2018</v>
      </c>
      <c r="D4287" s="61" t="s">
        <v>226</v>
      </c>
      <c r="E4287" s="62">
        <v>4</v>
      </c>
      <c r="F4287" s="62">
        <v>4152</v>
      </c>
      <c r="G4287" s="62">
        <v>727</v>
      </c>
      <c r="H4287" s="62">
        <v>15.15</v>
      </c>
      <c r="I4287" s="62">
        <v>1038</v>
      </c>
      <c r="J4287" s="62">
        <v>3861.36</v>
      </c>
      <c r="K4287" s="62">
        <v>0</v>
      </c>
      <c r="L4287" s="63"/>
      <c r="M4287" s="63"/>
      <c r="N4287" s="63"/>
      <c r="O4287" s="63"/>
      <c r="P4287" s="63"/>
      <c r="Q4287" s="63"/>
      <c r="R4287" s="63"/>
      <c r="S4287" s="63"/>
      <c r="T4287" s="63"/>
      <c r="U4287" s="63"/>
      <c r="V4287" s="63"/>
      <c r="W4287" s="63"/>
      <c r="X4287" s="63"/>
      <c r="Y4287" s="63"/>
      <c r="Z4287" s="62">
        <v>174</v>
      </c>
      <c r="AA4287" s="62">
        <v>1191</v>
      </c>
      <c r="AB4287" s="62">
        <v>24.81</v>
      </c>
      <c r="AC4287" s="62">
        <v>43.5</v>
      </c>
    </row>
    <row r="4288" spans="1:29" x14ac:dyDescent="0.25">
      <c r="A4288" s="61" t="s">
        <v>374</v>
      </c>
      <c r="B4288" s="61" t="s">
        <v>375</v>
      </c>
      <c r="C4288" s="62">
        <v>2011</v>
      </c>
      <c r="D4288" s="61" t="s">
        <v>78</v>
      </c>
      <c r="E4288" s="62">
        <v>64</v>
      </c>
      <c r="F4288" s="62">
        <v>141040</v>
      </c>
      <c r="G4288" s="62">
        <v>22315</v>
      </c>
      <c r="H4288" s="62">
        <v>29.06</v>
      </c>
      <c r="I4288" s="62">
        <v>2203.75</v>
      </c>
      <c r="J4288" s="62">
        <v>131167.20000000001</v>
      </c>
      <c r="K4288" s="62">
        <v>21713.87</v>
      </c>
      <c r="L4288" s="62">
        <v>39454</v>
      </c>
      <c r="M4288" s="62">
        <v>51.37</v>
      </c>
      <c r="N4288" s="62">
        <v>339.28</v>
      </c>
      <c r="O4288" s="62">
        <v>261854.07</v>
      </c>
      <c r="P4288" s="63"/>
      <c r="Q4288" s="63"/>
      <c r="R4288" s="63"/>
      <c r="S4288" s="63"/>
      <c r="T4288" s="63"/>
      <c r="U4288" s="63"/>
      <c r="V4288" s="63"/>
      <c r="W4288" s="63"/>
      <c r="X4288" s="63"/>
      <c r="Y4288" s="63"/>
      <c r="Z4288" s="62">
        <v>1719</v>
      </c>
      <c r="AA4288" s="62">
        <v>17103</v>
      </c>
      <c r="AB4288" s="62">
        <v>22.27</v>
      </c>
      <c r="AC4288" s="62">
        <v>26.86</v>
      </c>
    </row>
    <row r="4289" spans="1:29" x14ac:dyDescent="0.25">
      <c r="A4289" s="61" t="s">
        <v>407</v>
      </c>
      <c r="B4289" s="61" t="s">
        <v>408</v>
      </c>
      <c r="C4289" s="62">
        <v>2008</v>
      </c>
      <c r="D4289" s="61" t="s">
        <v>99</v>
      </c>
      <c r="E4289" s="62">
        <v>24</v>
      </c>
      <c r="F4289" s="62">
        <v>236706</v>
      </c>
      <c r="G4289" s="62">
        <v>74536</v>
      </c>
      <c r="H4289" s="62">
        <v>258.81</v>
      </c>
      <c r="I4289" s="62">
        <v>9862.75</v>
      </c>
      <c r="J4289" s="62">
        <v>220136.58</v>
      </c>
      <c r="K4289" s="62">
        <v>0</v>
      </c>
      <c r="L4289" s="63"/>
      <c r="M4289" s="63"/>
      <c r="N4289" s="63"/>
      <c r="O4289" s="63"/>
      <c r="P4289" s="63"/>
      <c r="Q4289" s="63"/>
      <c r="R4289" s="63"/>
      <c r="S4289" s="63"/>
      <c r="T4289" s="63"/>
      <c r="U4289" s="63"/>
      <c r="V4289" s="63"/>
      <c r="W4289" s="63"/>
      <c r="X4289" s="63"/>
      <c r="Y4289" s="63"/>
      <c r="Z4289" s="62">
        <v>14933.68</v>
      </c>
      <c r="AA4289" s="62">
        <v>46654</v>
      </c>
      <c r="AB4289" s="62">
        <v>161.99</v>
      </c>
      <c r="AC4289" s="62">
        <v>622.24</v>
      </c>
    </row>
    <row r="4290" spans="1:29" ht="30" x14ac:dyDescent="0.25">
      <c r="A4290" s="61" t="s">
        <v>239</v>
      </c>
      <c r="B4290" s="61" t="s">
        <v>240</v>
      </c>
      <c r="C4290" s="62">
        <v>2007</v>
      </c>
      <c r="D4290" s="61" t="s">
        <v>438</v>
      </c>
      <c r="E4290" s="62">
        <v>8</v>
      </c>
      <c r="F4290" s="63"/>
      <c r="G4290" s="63"/>
      <c r="H4290" s="63"/>
      <c r="I4290" s="63"/>
      <c r="J4290" s="63"/>
      <c r="K4290" s="62">
        <v>0</v>
      </c>
      <c r="L4290" s="63"/>
      <c r="M4290" s="63"/>
      <c r="N4290" s="63"/>
      <c r="O4290" s="63"/>
      <c r="P4290" s="63"/>
      <c r="Q4290" s="63"/>
      <c r="R4290" s="63"/>
      <c r="S4290" s="63"/>
      <c r="T4290" s="63"/>
      <c r="U4290" s="63"/>
      <c r="V4290" s="63"/>
      <c r="W4290" s="63"/>
      <c r="X4290" s="63"/>
      <c r="Y4290" s="63"/>
      <c r="Z4290" s="62">
        <v>0</v>
      </c>
      <c r="AA4290" s="62">
        <v>3853</v>
      </c>
      <c r="AB4290" s="62">
        <v>40.14</v>
      </c>
      <c r="AC4290" s="62">
        <v>0</v>
      </c>
    </row>
    <row r="4291" spans="1:29" ht="30" x14ac:dyDescent="0.25">
      <c r="A4291" s="61" t="s">
        <v>224</v>
      </c>
      <c r="B4291" s="61" t="s">
        <v>225</v>
      </c>
      <c r="C4291" s="62">
        <v>2014</v>
      </c>
      <c r="D4291" s="61" t="s">
        <v>226</v>
      </c>
      <c r="E4291" s="62">
        <v>51</v>
      </c>
      <c r="F4291" s="62">
        <v>114354</v>
      </c>
      <c r="G4291" s="62">
        <v>19515</v>
      </c>
      <c r="H4291" s="62">
        <v>31.89</v>
      </c>
      <c r="I4291" s="62">
        <v>2242.2399999999998</v>
      </c>
      <c r="J4291" s="62">
        <v>106349.22</v>
      </c>
      <c r="K4291" s="62">
        <v>14565.47</v>
      </c>
      <c r="L4291" s="62">
        <v>19082</v>
      </c>
      <c r="M4291" s="62">
        <v>31.18</v>
      </c>
      <c r="N4291" s="62">
        <v>285.60000000000002</v>
      </c>
      <c r="O4291" s="62">
        <v>175649.38</v>
      </c>
      <c r="P4291" s="63"/>
      <c r="Q4291" s="63"/>
      <c r="R4291" s="63"/>
      <c r="S4291" s="63"/>
      <c r="T4291" s="63"/>
      <c r="U4291" s="63"/>
      <c r="V4291" s="63"/>
      <c r="W4291" s="63"/>
      <c r="X4291" s="63"/>
      <c r="Y4291" s="63"/>
      <c r="Z4291" s="62">
        <v>1859.5</v>
      </c>
      <c r="AA4291" s="62">
        <v>7268</v>
      </c>
      <c r="AB4291" s="62">
        <v>11.88</v>
      </c>
      <c r="AC4291" s="62">
        <v>36.46</v>
      </c>
    </row>
    <row r="4292" spans="1:29" x14ac:dyDescent="0.25">
      <c r="A4292" s="61" t="s">
        <v>514</v>
      </c>
      <c r="B4292" s="61" t="s">
        <v>515</v>
      </c>
      <c r="C4292" s="62">
        <v>2013</v>
      </c>
      <c r="D4292" s="61" t="s">
        <v>94</v>
      </c>
      <c r="E4292" s="62">
        <v>8</v>
      </c>
      <c r="F4292" s="63"/>
      <c r="G4292" s="63"/>
      <c r="H4292" s="63"/>
      <c r="I4292" s="63"/>
      <c r="J4292" s="63"/>
      <c r="K4292" s="62">
        <v>0</v>
      </c>
      <c r="L4292" s="63"/>
      <c r="M4292" s="63"/>
      <c r="N4292" s="63"/>
      <c r="O4292" s="63"/>
      <c r="P4292" s="63"/>
      <c r="Q4292" s="63"/>
      <c r="R4292" s="63"/>
      <c r="S4292" s="63"/>
      <c r="T4292" s="63"/>
      <c r="U4292" s="63"/>
      <c r="V4292" s="63"/>
      <c r="W4292" s="63"/>
      <c r="X4292" s="63"/>
      <c r="Y4292" s="63"/>
      <c r="Z4292" s="62">
        <v>63998.85</v>
      </c>
      <c r="AA4292" s="62">
        <v>21048</v>
      </c>
      <c r="AB4292" s="62">
        <v>219.25</v>
      </c>
      <c r="AC4292" s="62">
        <v>7999.86</v>
      </c>
    </row>
    <row r="4293" spans="1:29" ht="45" x14ac:dyDescent="0.25">
      <c r="A4293" s="61" t="s">
        <v>214</v>
      </c>
      <c r="B4293" s="61" t="s">
        <v>215</v>
      </c>
      <c r="C4293" s="62">
        <v>2010</v>
      </c>
      <c r="D4293" s="61" t="s">
        <v>175</v>
      </c>
      <c r="E4293" s="62">
        <v>4</v>
      </c>
      <c r="F4293" s="62">
        <v>0</v>
      </c>
      <c r="G4293" s="62">
        <v>0</v>
      </c>
      <c r="H4293" s="62">
        <v>0</v>
      </c>
      <c r="I4293" s="62">
        <v>0</v>
      </c>
      <c r="J4293" s="62">
        <v>0</v>
      </c>
      <c r="K4293" s="62">
        <v>0</v>
      </c>
      <c r="L4293" s="63"/>
      <c r="M4293" s="63"/>
      <c r="N4293" s="63"/>
      <c r="O4293" s="63"/>
      <c r="P4293" s="63"/>
      <c r="Q4293" s="63"/>
      <c r="R4293" s="63"/>
      <c r="S4293" s="63"/>
      <c r="T4293" s="63"/>
      <c r="U4293" s="63"/>
      <c r="V4293" s="63"/>
      <c r="W4293" s="63"/>
      <c r="X4293" s="63"/>
      <c r="Y4293" s="63"/>
      <c r="Z4293" s="62">
        <v>0</v>
      </c>
      <c r="AA4293" s="63"/>
      <c r="AB4293" s="63"/>
      <c r="AC4293" s="62">
        <v>0</v>
      </c>
    </row>
    <row r="4294" spans="1:29" x14ac:dyDescent="0.25">
      <c r="A4294" s="61" t="s">
        <v>107</v>
      </c>
      <c r="B4294" s="61" t="s">
        <v>108</v>
      </c>
      <c r="C4294" s="62">
        <v>2009</v>
      </c>
      <c r="D4294" s="61" t="s">
        <v>72</v>
      </c>
      <c r="E4294" s="62">
        <v>45</v>
      </c>
      <c r="F4294" s="62">
        <v>189040</v>
      </c>
      <c r="G4294" s="62">
        <v>34250</v>
      </c>
      <c r="H4294" s="62">
        <v>63.43</v>
      </c>
      <c r="I4294" s="62">
        <v>4200.8900000000003</v>
      </c>
      <c r="J4294" s="62">
        <v>175807.2</v>
      </c>
      <c r="K4294" s="62">
        <v>20343.36</v>
      </c>
      <c r="L4294" s="62">
        <v>31499</v>
      </c>
      <c r="M4294" s="62">
        <v>58.33</v>
      </c>
      <c r="N4294" s="62">
        <v>452.07</v>
      </c>
      <c r="O4294" s="62">
        <v>245326.63</v>
      </c>
      <c r="P4294" s="63"/>
      <c r="Q4294" s="63"/>
      <c r="R4294" s="63"/>
      <c r="S4294" s="63"/>
      <c r="T4294" s="63"/>
      <c r="U4294" s="63"/>
      <c r="V4294" s="63"/>
      <c r="W4294" s="63"/>
      <c r="X4294" s="63"/>
      <c r="Y4294" s="63"/>
      <c r="Z4294" s="62">
        <v>0</v>
      </c>
      <c r="AA4294" s="62">
        <v>27540</v>
      </c>
      <c r="AB4294" s="62">
        <v>51</v>
      </c>
      <c r="AC4294" s="62">
        <v>0</v>
      </c>
    </row>
    <row r="4295" spans="1:29" x14ac:dyDescent="0.25">
      <c r="A4295" s="61" t="s">
        <v>102</v>
      </c>
      <c r="B4295" s="61" t="s">
        <v>103</v>
      </c>
      <c r="C4295" s="62">
        <v>2005</v>
      </c>
      <c r="D4295" s="61" t="s">
        <v>89</v>
      </c>
      <c r="E4295" s="62">
        <v>36</v>
      </c>
      <c r="F4295" s="62">
        <v>7415</v>
      </c>
      <c r="G4295" s="62">
        <v>1026</v>
      </c>
      <c r="H4295" s="62">
        <v>2.38</v>
      </c>
      <c r="I4295" s="62">
        <v>205.97</v>
      </c>
      <c r="J4295" s="62">
        <v>6895.95</v>
      </c>
      <c r="K4295" s="62">
        <v>2171.6799999999998</v>
      </c>
      <c r="L4295" s="62">
        <v>2927</v>
      </c>
      <c r="M4295" s="62">
        <v>6.78</v>
      </c>
      <c r="N4295" s="62">
        <v>60.32</v>
      </c>
      <c r="O4295" s="62">
        <v>26188.92</v>
      </c>
      <c r="P4295" s="63"/>
      <c r="Q4295" s="63"/>
      <c r="R4295" s="63"/>
      <c r="S4295" s="63"/>
      <c r="T4295" s="63"/>
      <c r="U4295" s="63"/>
      <c r="V4295" s="63"/>
      <c r="W4295" s="63"/>
      <c r="X4295" s="63"/>
      <c r="Y4295" s="63"/>
      <c r="Z4295" s="62">
        <v>0</v>
      </c>
      <c r="AA4295" s="63"/>
      <c r="AB4295" s="63"/>
      <c r="AC4295" s="62">
        <v>0</v>
      </c>
    </row>
    <row r="4296" spans="1:29" ht="30" x14ac:dyDescent="0.25">
      <c r="A4296" s="61" t="s">
        <v>387</v>
      </c>
      <c r="B4296" s="61" t="s">
        <v>388</v>
      </c>
      <c r="C4296" s="62">
        <v>2011</v>
      </c>
      <c r="D4296" s="61" t="s">
        <v>99</v>
      </c>
      <c r="E4296" s="62">
        <v>25</v>
      </c>
      <c r="F4296" s="62">
        <v>82132</v>
      </c>
      <c r="G4296" s="62">
        <v>12349</v>
      </c>
      <c r="H4296" s="62">
        <v>41.16</v>
      </c>
      <c r="I4296" s="62">
        <v>3285.28</v>
      </c>
      <c r="J4296" s="62">
        <v>76382.759999999995</v>
      </c>
      <c r="K4296" s="62">
        <v>11057</v>
      </c>
      <c r="L4296" s="62">
        <v>16636</v>
      </c>
      <c r="M4296" s="62">
        <v>55.45</v>
      </c>
      <c r="N4296" s="63"/>
      <c r="O4296" s="63"/>
      <c r="P4296" s="63"/>
      <c r="Q4296" s="63"/>
      <c r="R4296" s="63"/>
      <c r="S4296" s="63"/>
      <c r="T4296" s="63"/>
      <c r="U4296" s="63"/>
      <c r="V4296" s="63"/>
      <c r="W4296" s="63"/>
      <c r="X4296" s="63"/>
      <c r="Y4296" s="63"/>
      <c r="Z4296" s="62">
        <v>60.96</v>
      </c>
      <c r="AA4296" s="62">
        <v>4193</v>
      </c>
      <c r="AB4296" s="62">
        <v>13.98</v>
      </c>
      <c r="AC4296" s="62">
        <v>2.44</v>
      </c>
    </row>
    <row r="4297" spans="1:29" x14ac:dyDescent="0.25">
      <c r="A4297" s="61" t="s">
        <v>241</v>
      </c>
      <c r="B4297" s="61" t="s">
        <v>242</v>
      </c>
      <c r="C4297" s="62">
        <v>2016</v>
      </c>
      <c r="D4297" s="61" t="s">
        <v>75</v>
      </c>
      <c r="E4297" s="62">
        <v>1</v>
      </c>
      <c r="F4297" s="63"/>
      <c r="G4297" s="63"/>
      <c r="H4297" s="63"/>
      <c r="I4297" s="63"/>
      <c r="J4297" s="63"/>
      <c r="K4297" s="62">
        <v>0</v>
      </c>
      <c r="L4297" s="63"/>
      <c r="M4297" s="63"/>
      <c r="N4297" s="63"/>
      <c r="O4297" s="63"/>
      <c r="P4297" s="63"/>
      <c r="Q4297" s="63"/>
      <c r="R4297" s="63"/>
      <c r="S4297" s="63"/>
      <c r="T4297" s="63"/>
      <c r="U4297" s="63"/>
      <c r="V4297" s="63"/>
      <c r="W4297" s="63"/>
      <c r="X4297" s="63"/>
      <c r="Y4297" s="63"/>
      <c r="Z4297" s="62">
        <v>4802.8100000000004</v>
      </c>
      <c r="AA4297" s="62">
        <v>681</v>
      </c>
      <c r="AB4297" s="62">
        <v>56.75</v>
      </c>
      <c r="AC4297" s="62">
        <v>4802.8100000000004</v>
      </c>
    </row>
    <row r="4298" spans="1:29" x14ac:dyDescent="0.25">
      <c r="A4298" s="61" t="s">
        <v>383</v>
      </c>
      <c r="B4298" s="61" t="s">
        <v>384</v>
      </c>
      <c r="C4298" s="62">
        <v>2016</v>
      </c>
      <c r="D4298" s="61" t="s">
        <v>78</v>
      </c>
      <c r="E4298" s="62">
        <v>52</v>
      </c>
      <c r="F4298" s="62">
        <v>439200</v>
      </c>
      <c r="G4298" s="62">
        <v>78158</v>
      </c>
      <c r="H4298" s="62">
        <v>125.25</v>
      </c>
      <c r="I4298" s="62">
        <v>8446.15</v>
      </c>
      <c r="J4298" s="62">
        <v>408456</v>
      </c>
      <c r="K4298" s="62">
        <v>0</v>
      </c>
      <c r="L4298" s="63"/>
      <c r="M4298" s="63"/>
      <c r="N4298" s="63"/>
      <c r="O4298" s="63"/>
      <c r="P4298" s="63"/>
      <c r="Q4298" s="63"/>
      <c r="R4298" s="63"/>
      <c r="S4298" s="63"/>
      <c r="T4298" s="63"/>
      <c r="U4298" s="63"/>
      <c r="V4298" s="63"/>
      <c r="W4298" s="63"/>
      <c r="X4298" s="63"/>
      <c r="Y4298" s="63"/>
      <c r="Z4298" s="62">
        <v>978.54</v>
      </c>
      <c r="AA4298" s="62">
        <v>2164</v>
      </c>
      <c r="AB4298" s="62">
        <v>3.47</v>
      </c>
      <c r="AC4298" s="62">
        <v>18.82</v>
      </c>
    </row>
    <row r="4299" spans="1:29" x14ac:dyDescent="0.25">
      <c r="A4299" s="61" t="s">
        <v>128</v>
      </c>
      <c r="B4299" s="61" t="s">
        <v>129</v>
      </c>
      <c r="C4299" s="62">
        <v>2015</v>
      </c>
      <c r="D4299" s="61" t="s">
        <v>99</v>
      </c>
      <c r="E4299" s="62">
        <v>80</v>
      </c>
      <c r="F4299" s="62">
        <v>275498</v>
      </c>
      <c r="G4299" s="62">
        <v>61803</v>
      </c>
      <c r="H4299" s="62">
        <v>64.38</v>
      </c>
      <c r="I4299" s="62">
        <v>3443.73</v>
      </c>
      <c r="J4299" s="62">
        <v>256213.14</v>
      </c>
      <c r="K4299" s="62">
        <v>94057.23</v>
      </c>
      <c r="L4299" s="62">
        <v>54439</v>
      </c>
      <c r="M4299" s="62">
        <v>56.71</v>
      </c>
      <c r="N4299" s="62">
        <v>1175.72</v>
      </c>
      <c r="O4299" s="62">
        <v>1134264.31</v>
      </c>
      <c r="P4299" s="63"/>
      <c r="Q4299" s="63"/>
      <c r="R4299" s="63"/>
      <c r="S4299" s="63"/>
      <c r="T4299" s="63"/>
      <c r="U4299" s="63"/>
      <c r="V4299" s="63"/>
      <c r="W4299" s="63"/>
      <c r="X4299" s="63"/>
      <c r="Y4299" s="63"/>
      <c r="Z4299" s="62">
        <v>2582</v>
      </c>
      <c r="AA4299" s="62">
        <v>17253</v>
      </c>
      <c r="AB4299" s="62">
        <v>17.97</v>
      </c>
      <c r="AC4299" s="62">
        <v>32.28</v>
      </c>
    </row>
    <row r="4300" spans="1:29" x14ac:dyDescent="0.25">
      <c r="A4300" s="61" t="s">
        <v>514</v>
      </c>
      <c r="B4300" s="61" t="s">
        <v>515</v>
      </c>
      <c r="C4300" s="62">
        <v>2015</v>
      </c>
      <c r="D4300" s="61" t="s">
        <v>78</v>
      </c>
      <c r="E4300" s="62">
        <v>40</v>
      </c>
      <c r="F4300" s="62">
        <v>419307</v>
      </c>
      <c r="G4300" s="62">
        <v>70464</v>
      </c>
      <c r="H4300" s="62">
        <v>146.80000000000001</v>
      </c>
      <c r="I4300" s="62">
        <v>10482.68</v>
      </c>
      <c r="J4300" s="62">
        <v>389955.51</v>
      </c>
      <c r="K4300" s="62">
        <v>0</v>
      </c>
      <c r="L4300" s="63"/>
      <c r="M4300" s="63"/>
      <c r="N4300" s="63"/>
      <c r="O4300" s="63"/>
      <c r="P4300" s="63"/>
      <c r="Q4300" s="63"/>
      <c r="R4300" s="63"/>
      <c r="S4300" s="63"/>
      <c r="T4300" s="63"/>
      <c r="U4300" s="63"/>
      <c r="V4300" s="63"/>
      <c r="W4300" s="63"/>
      <c r="X4300" s="63"/>
      <c r="Y4300" s="63"/>
      <c r="Z4300" s="62">
        <v>207.32</v>
      </c>
      <c r="AA4300" s="62">
        <v>26615</v>
      </c>
      <c r="AB4300" s="62">
        <v>55.45</v>
      </c>
      <c r="AC4300" s="62">
        <v>5.18</v>
      </c>
    </row>
    <row r="4301" spans="1:29" x14ac:dyDescent="0.25">
      <c r="A4301" s="61" t="s">
        <v>79</v>
      </c>
      <c r="B4301" s="61" t="s">
        <v>80</v>
      </c>
      <c r="C4301" s="62">
        <v>2012</v>
      </c>
      <c r="D4301" s="61" t="s">
        <v>226</v>
      </c>
      <c r="E4301" s="62">
        <v>41</v>
      </c>
      <c r="F4301" s="62">
        <v>231458</v>
      </c>
      <c r="G4301" s="62">
        <v>31709</v>
      </c>
      <c r="H4301" s="62">
        <v>64.45</v>
      </c>
      <c r="I4301" s="62">
        <v>5645.32</v>
      </c>
      <c r="J4301" s="62">
        <v>215255.94</v>
      </c>
      <c r="K4301" s="62">
        <v>5342.39</v>
      </c>
      <c r="L4301" s="62">
        <v>5996</v>
      </c>
      <c r="M4301" s="62">
        <v>12.19</v>
      </c>
      <c r="N4301" s="62">
        <v>130.30000000000001</v>
      </c>
      <c r="O4301" s="62">
        <v>64425.440000000002</v>
      </c>
      <c r="P4301" s="63"/>
      <c r="Q4301" s="63"/>
      <c r="R4301" s="63"/>
      <c r="S4301" s="63"/>
      <c r="T4301" s="63"/>
      <c r="U4301" s="63"/>
      <c r="V4301" s="63"/>
      <c r="W4301" s="63"/>
      <c r="X4301" s="63"/>
      <c r="Y4301" s="63"/>
      <c r="Z4301" s="62">
        <v>123252</v>
      </c>
      <c r="AA4301" s="62">
        <v>6542</v>
      </c>
      <c r="AB4301" s="62">
        <v>13.3</v>
      </c>
      <c r="AC4301" s="62">
        <v>3006.15</v>
      </c>
    </row>
    <row r="4302" spans="1:29" ht="30" x14ac:dyDescent="0.25">
      <c r="A4302" s="61" t="s">
        <v>120</v>
      </c>
      <c r="B4302" s="61" t="s">
        <v>121</v>
      </c>
      <c r="C4302" s="62">
        <v>2010</v>
      </c>
      <c r="D4302" s="61" t="s">
        <v>150</v>
      </c>
      <c r="E4302" s="62">
        <v>8</v>
      </c>
      <c r="F4302" s="62">
        <v>0</v>
      </c>
      <c r="G4302" s="62">
        <v>0</v>
      </c>
      <c r="H4302" s="62">
        <v>0</v>
      </c>
      <c r="I4302" s="62">
        <v>0</v>
      </c>
      <c r="J4302" s="62">
        <v>0</v>
      </c>
      <c r="K4302" s="62">
        <v>0</v>
      </c>
      <c r="L4302" s="62">
        <v>0</v>
      </c>
      <c r="M4302" s="62">
        <v>0</v>
      </c>
      <c r="N4302" s="62">
        <v>0</v>
      </c>
      <c r="O4302" s="62">
        <v>0</v>
      </c>
      <c r="P4302" s="63"/>
      <c r="Q4302" s="63"/>
      <c r="R4302" s="63"/>
      <c r="S4302" s="63"/>
      <c r="T4302" s="63"/>
      <c r="U4302" s="63"/>
      <c r="V4302" s="63"/>
      <c r="W4302" s="63"/>
      <c r="X4302" s="63"/>
      <c r="Y4302" s="63"/>
      <c r="Z4302" s="62">
        <v>42500</v>
      </c>
      <c r="AA4302" s="62">
        <v>2900</v>
      </c>
      <c r="AB4302" s="62">
        <v>30.21</v>
      </c>
      <c r="AC4302" s="62">
        <v>5312.5</v>
      </c>
    </row>
    <row r="4303" spans="1:29" x14ac:dyDescent="0.25">
      <c r="A4303" s="61" t="s">
        <v>473</v>
      </c>
      <c r="B4303" s="61" t="s">
        <v>474</v>
      </c>
      <c r="C4303" s="62">
        <v>2003</v>
      </c>
      <c r="D4303" s="61" t="s">
        <v>75</v>
      </c>
      <c r="E4303" s="62">
        <v>8</v>
      </c>
      <c r="F4303" s="63"/>
      <c r="G4303" s="63"/>
      <c r="H4303" s="63"/>
      <c r="I4303" s="63"/>
      <c r="J4303" s="63"/>
      <c r="K4303" s="62">
        <v>0</v>
      </c>
      <c r="L4303" s="63"/>
      <c r="M4303" s="63"/>
      <c r="N4303" s="63"/>
      <c r="O4303" s="63"/>
      <c r="P4303" s="63"/>
      <c r="Q4303" s="63"/>
      <c r="R4303" s="63"/>
      <c r="S4303" s="63"/>
      <c r="T4303" s="63"/>
      <c r="U4303" s="63"/>
      <c r="V4303" s="63"/>
      <c r="W4303" s="63"/>
      <c r="X4303" s="63"/>
      <c r="Y4303" s="63"/>
      <c r="Z4303" s="62">
        <v>0</v>
      </c>
      <c r="AA4303" s="63"/>
      <c r="AB4303" s="63"/>
      <c r="AC4303" s="62">
        <v>0</v>
      </c>
    </row>
    <row r="4304" spans="1:29" ht="30" x14ac:dyDescent="0.25">
      <c r="A4304" s="61" t="s">
        <v>120</v>
      </c>
      <c r="B4304" s="61" t="s">
        <v>121</v>
      </c>
      <c r="C4304" s="62">
        <v>2012</v>
      </c>
      <c r="D4304" s="61" t="s">
        <v>86</v>
      </c>
      <c r="E4304" s="62">
        <v>74</v>
      </c>
      <c r="F4304" s="62">
        <v>22966</v>
      </c>
      <c r="G4304" s="62">
        <v>4736</v>
      </c>
      <c r="H4304" s="62">
        <v>5.33</v>
      </c>
      <c r="I4304" s="62">
        <v>310.35000000000002</v>
      </c>
      <c r="J4304" s="62">
        <v>21358.38</v>
      </c>
      <c r="K4304" s="62">
        <v>2429.6799999999998</v>
      </c>
      <c r="L4304" s="62">
        <v>4236</v>
      </c>
      <c r="M4304" s="62">
        <v>4.7699999999999996</v>
      </c>
      <c r="N4304" s="62">
        <v>32.83</v>
      </c>
      <c r="O4304" s="62">
        <v>29300.240000000002</v>
      </c>
      <c r="P4304" s="63"/>
      <c r="Q4304" s="63"/>
      <c r="R4304" s="63"/>
      <c r="S4304" s="63"/>
      <c r="T4304" s="63"/>
      <c r="U4304" s="63"/>
      <c r="V4304" s="63"/>
      <c r="W4304" s="63"/>
      <c r="X4304" s="63"/>
      <c r="Y4304" s="63"/>
      <c r="Z4304" s="62">
        <v>573800</v>
      </c>
      <c r="AA4304" s="62">
        <v>39535</v>
      </c>
      <c r="AB4304" s="62">
        <v>44.52</v>
      </c>
      <c r="AC4304" s="62">
        <v>7754.05</v>
      </c>
    </row>
    <row r="4305" spans="1:29" x14ac:dyDescent="0.25">
      <c r="A4305" s="61" t="s">
        <v>70</v>
      </c>
      <c r="B4305" s="61" t="s">
        <v>71</v>
      </c>
      <c r="C4305" s="62">
        <v>2017</v>
      </c>
      <c r="D4305" s="61" t="s">
        <v>78</v>
      </c>
      <c r="E4305" s="62">
        <v>149</v>
      </c>
      <c r="F4305" s="63"/>
      <c r="G4305" s="63"/>
      <c r="H4305" s="63"/>
      <c r="I4305" s="63"/>
      <c r="J4305" s="63"/>
      <c r="K4305" s="62">
        <v>0</v>
      </c>
      <c r="L4305" s="63"/>
      <c r="M4305" s="63"/>
      <c r="N4305" s="63"/>
      <c r="O4305" s="63"/>
      <c r="P4305" s="63"/>
      <c r="Q4305" s="63"/>
      <c r="R4305" s="63"/>
      <c r="S4305" s="63"/>
      <c r="T4305" s="63"/>
      <c r="U4305" s="63"/>
      <c r="V4305" s="63"/>
      <c r="W4305" s="63"/>
      <c r="X4305" s="63"/>
      <c r="Y4305" s="63"/>
      <c r="Z4305" s="62">
        <v>0</v>
      </c>
      <c r="AA4305" s="63"/>
      <c r="AB4305" s="63"/>
      <c r="AC4305" s="62">
        <v>0</v>
      </c>
    </row>
    <row r="4306" spans="1:29" x14ac:dyDescent="0.25">
      <c r="A4306" s="61" t="s">
        <v>369</v>
      </c>
      <c r="B4306" s="61" t="s">
        <v>370</v>
      </c>
      <c r="C4306" s="62">
        <v>2018</v>
      </c>
      <c r="D4306" s="61" t="s">
        <v>94</v>
      </c>
      <c r="E4306" s="62">
        <v>6</v>
      </c>
      <c r="F4306" s="63"/>
      <c r="G4306" s="63"/>
      <c r="H4306" s="63"/>
      <c r="I4306" s="63"/>
      <c r="J4306" s="63"/>
      <c r="K4306" s="62">
        <v>4068</v>
      </c>
      <c r="L4306" s="62">
        <v>5562</v>
      </c>
      <c r="M4306" s="62">
        <v>77.25</v>
      </c>
      <c r="N4306" s="62">
        <v>678</v>
      </c>
      <c r="O4306" s="62">
        <v>49057.23</v>
      </c>
      <c r="P4306" s="63"/>
      <c r="Q4306" s="63"/>
      <c r="R4306" s="63"/>
      <c r="S4306" s="63"/>
      <c r="T4306" s="63"/>
      <c r="U4306" s="63"/>
      <c r="V4306" s="63"/>
      <c r="W4306" s="63"/>
      <c r="X4306" s="63"/>
      <c r="Y4306" s="63"/>
      <c r="Z4306" s="62">
        <v>682.44</v>
      </c>
      <c r="AA4306" s="62">
        <v>3239</v>
      </c>
      <c r="AB4306" s="62">
        <v>44.99</v>
      </c>
      <c r="AC4306" s="62">
        <v>113.74</v>
      </c>
    </row>
    <row r="4307" spans="1:29" x14ac:dyDescent="0.25">
      <c r="A4307" s="61" t="s">
        <v>161</v>
      </c>
      <c r="B4307" s="61" t="s">
        <v>162</v>
      </c>
      <c r="C4307" s="62">
        <v>2013</v>
      </c>
      <c r="D4307" s="61" t="s">
        <v>72</v>
      </c>
      <c r="E4307" s="62">
        <v>10</v>
      </c>
      <c r="F4307" s="62">
        <v>58307</v>
      </c>
      <c r="G4307" s="62">
        <v>7153</v>
      </c>
      <c r="H4307" s="62">
        <v>59.61</v>
      </c>
      <c r="I4307" s="62">
        <v>5830.7</v>
      </c>
      <c r="J4307" s="62">
        <v>54225.51</v>
      </c>
      <c r="K4307" s="62">
        <v>0</v>
      </c>
      <c r="L4307" s="62">
        <v>5902</v>
      </c>
      <c r="M4307" s="62">
        <v>49.18</v>
      </c>
      <c r="N4307" s="63"/>
      <c r="O4307" s="63"/>
      <c r="P4307" s="63"/>
      <c r="Q4307" s="63"/>
      <c r="R4307" s="63"/>
      <c r="S4307" s="63"/>
      <c r="T4307" s="63"/>
      <c r="U4307" s="63"/>
      <c r="V4307" s="63"/>
      <c r="W4307" s="63"/>
      <c r="X4307" s="63"/>
      <c r="Y4307" s="63"/>
      <c r="Z4307" s="62">
        <v>0</v>
      </c>
      <c r="AA4307" s="62">
        <v>7202</v>
      </c>
      <c r="AB4307" s="62">
        <v>60.02</v>
      </c>
      <c r="AC4307" s="62">
        <v>0</v>
      </c>
    </row>
    <row r="4308" spans="1:29" ht="30" x14ac:dyDescent="0.25">
      <c r="A4308" s="61" t="s">
        <v>237</v>
      </c>
      <c r="B4308" s="61" t="s">
        <v>238</v>
      </c>
      <c r="C4308" s="62">
        <v>2008</v>
      </c>
      <c r="D4308" s="61" t="s">
        <v>89</v>
      </c>
      <c r="E4308" s="62">
        <v>116</v>
      </c>
      <c r="F4308" s="62">
        <v>414949</v>
      </c>
      <c r="G4308" s="62">
        <v>70788</v>
      </c>
      <c r="H4308" s="62">
        <v>50.85</v>
      </c>
      <c r="I4308" s="62">
        <v>3577.15</v>
      </c>
      <c r="J4308" s="62">
        <v>385902.57</v>
      </c>
      <c r="K4308" s="62">
        <v>53423.86</v>
      </c>
      <c r="L4308" s="62">
        <v>60414</v>
      </c>
      <c r="M4308" s="62">
        <v>43.4</v>
      </c>
      <c r="N4308" s="62">
        <v>460.55</v>
      </c>
      <c r="O4308" s="62">
        <v>644254.36</v>
      </c>
      <c r="P4308" s="63"/>
      <c r="Q4308" s="63"/>
      <c r="R4308" s="63"/>
      <c r="S4308" s="63"/>
      <c r="T4308" s="63"/>
      <c r="U4308" s="63"/>
      <c r="V4308" s="63"/>
      <c r="W4308" s="63"/>
      <c r="X4308" s="63"/>
      <c r="Y4308" s="63"/>
      <c r="Z4308" s="62">
        <v>328712.46000000002</v>
      </c>
      <c r="AA4308" s="62">
        <v>15472</v>
      </c>
      <c r="AB4308" s="62">
        <v>11.11</v>
      </c>
      <c r="AC4308" s="62">
        <v>2833.73</v>
      </c>
    </row>
    <row r="4309" spans="1:29" x14ac:dyDescent="0.25">
      <c r="A4309" s="61" t="s">
        <v>159</v>
      </c>
      <c r="B4309" s="61" t="s">
        <v>160</v>
      </c>
      <c r="C4309" s="62">
        <v>2010</v>
      </c>
      <c r="D4309" s="61" t="s">
        <v>75</v>
      </c>
      <c r="E4309" s="62">
        <v>16</v>
      </c>
      <c r="F4309" s="62">
        <v>2994</v>
      </c>
      <c r="G4309" s="62">
        <v>643</v>
      </c>
      <c r="H4309" s="62">
        <v>3.35</v>
      </c>
      <c r="I4309" s="62">
        <v>187.13</v>
      </c>
      <c r="J4309" s="62">
        <v>2784.42</v>
      </c>
      <c r="K4309" s="62">
        <v>328.81</v>
      </c>
      <c r="L4309" s="62">
        <v>613</v>
      </c>
      <c r="M4309" s="62">
        <v>3.19</v>
      </c>
      <c r="N4309" s="62">
        <v>20.55</v>
      </c>
      <c r="O4309" s="62">
        <v>3965.18</v>
      </c>
      <c r="P4309" s="63"/>
      <c r="Q4309" s="63"/>
      <c r="R4309" s="63"/>
      <c r="S4309" s="63"/>
      <c r="T4309" s="63"/>
      <c r="U4309" s="63"/>
      <c r="V4309" s="63"/>
      <c r="W4309" s="63"/>
      <c r="X4309" s="63"/>
      <c r="Y4309" s="63"/>
      <c r="Z4309" s="62">
        <v>1148</v>
      </c>
      <c r="AA4309" s="62">
        <v>7588</v>
      </c>
      <c r="AB4309" s="62">
        <v>39.520000000000003</v>
      </c>
      <c r="AC4309" s="62">
        <v>71.75</v>
      </c>
    </row>
    <row r="4310" spans="1:29" x14ac:dyDescent="0.25">
      <c r="A4310" s="61" t="s">
        <v>328</v>
      </c>
      <c r="B4310" s="61" t="s">
        <v>329</v>
      </c>
      <c r="C4310" s="62">
        <v>2016</v>
      </c>
      <c r="D4310" s="61" t="s">
        <v>75</v>
      </c>
      <c r="E4310" s="62">
        <v>5</v>
      </c>
      <c r="F4310" s="63"/>
      <c r="G4310" s="63"/>
      <c r="H4310" s="63"/>
      <c r="I4310" s="63"/>
      <c r="J4310" s="63"/>
      <c r="K4310" s="62">
        <v>0</v>
      </c>
      <c r="L4310" s="63"/>
      <c r="M4310" s="63"/>
      <c r="N4310" s="63"/>
      <c r="O4310" s="63"/>
      <c r="P4310" s="63"/>
      <c r="Q4310" s="63"/>
      <c r="R4310" s="63"/>
      <c r="S4310" s="63"/>
      <c r="T4310" s="63"/>
      <c r="U4310" s="63"/>
      <c r="V4310" s="63"/>
      <c r="W4310" s="63"/>
      <c r="X4310" s="63"/>
      <c r="Y4310" s="63"/>
      <c r="Z4310" s="62">
        <v>117.64</v>
      </c>
      <c r="AA4310" s="62">
        <v>567</v>
      </c>
      <c r="AB4310" s="62">
        <v>9.4499999999999993</v>
      </c>
      <c r="AC4310" s="62">
        <v>23.53</v>
      </c>
    </row>
    <row r="4311" spans="1:29" ht="30" x14ac:dyDescent="0.25">
      <c r="A4311" s="61" t="s">
        <v>309</v>
      </c>
      <c r="B4311" s="61" t="s">
        <v>310</v>
      </c>
      <c r="C4311" s="62">
        <v>2010</v>
      </c>
      <c r="D4311" s="61" t="s">
        <v>99</v>
      </c>
      <c r="E4311" s="62">
        <v>71</v>
      </c>
      <c r="F4311" s="62">
        <v>619141</v>
      </c>
      <c r="G4311" s="62">
        <v>100123</v>
      </c>
      <c r="H4311" s="62">
        <v>117.52</v>
      </c>
      <c r="I4311" s="62">
        <v>8720.2999999999993</v>
      </c>
      <c r="J4311" s="62">
        <v>575801.13</v>
      </c>
      <c r="K4311" s="62">
        <v>0</v>
      </c>
      <c r="L4311" s="62">
        <v>0</v>
      </c>
      <c r="M4311" s="62">
        <v>0</v>
      </c>
      <c r="N4311" s="63"/>
      <c r="O4311" s="63"/>
      <c r="P4311" s="62">
        <v>0</v>
      </c>
      <c r="Q4311" s="62">
        <v>0</v>
      </c>
      <c r="R4311" s="62">
        <v>0</v>
      </c>
      <c r="S4311" s="62">
        <v>0</v>
      </c>
      <c r="T4311" s="62">
        <v>0</v>
      </c>
      <c r="U4311" s="62">
        <v>0</v>
      </c>
      <c r="V4311" s="62">
        <v>0</v>
      </c>
      <c r="W4311" s="62">
        <v>0</v>
      </c>
      <c r="X4311" s="62">
        <v>0</v>
      </c>
      <c r="Y4311" s="62">
        <v>0</v>
      </c>
      <c r="Z4311" s="62">
        <v>2696</v>
      </c>
      <c r="AA4311" s="62">
        <v>5565</v>
      </c>
      <c r="AB4311" s="62">
        <v>6.53</v>
      </c>
      <c r="AC4311" s="62">
        <v>37.97</v>
      </c>
    </row>
    <row r="4312" spans="1:29" x14ac:dyDescent="0.25">
      <c r="A4312" s="61" t="s">
        <v>380</v>
      </c>
      <c r="B4312" s="61" t="s">
        <v>381</v>
      </c>
      <c r="C4312" s="62">
        <v>2010</v>
      </c>
      <c r="D4312" s="61" t="s">
        <v>78</v>
      </c>
      <c r="E4312" s="62">
        <v>64</v>
      </c>
      <c r="F4312" s="62">
        <v>683700</v>
      </c>
      <c r="G4312" s="62">
        <v>98701</v>
      </c>
      <c r="H4312" s="62">
        <v>128.52000000000001</v>
      </c>
      <c r="I4312" s="62">
        <v>10682.81</v>
      </c>
      <c r="J4312" s="62">
        <v>635841</v>
      </c>
      <c r="K4312" s="62">
        <v>0</v>
      </c>
      <c r="L4312" s="63"/>
      <c r="M4312" s="63"/>
      <c r="N4312" s="63"/>
      <c r="O4312" s="63"/>
      <c r="P4312" s="63"/>
      <c r="Q4312" s="63"/>
      <c r="R4312" s="63"/>
      <c r="S4312" s="63"/>
      <c r="T4312" s="63"/>
      <c r="U4312" s="63"/>
      <c r="V4312" s="63"/>
      <c r="W4312" s="63"/>
      <c r="X4312" s="63"/>
      <c r="Y4312" s="63"/>
      <c r="Z4312" s="62">
        <v>221200</v>
      </c>
      <c r="AA4312" s="62">
        <v>9477</v>
      </c>
      <c r="AB4312" s="62">
        <v>12.34</v>
      </c>
      <c r="AC4312" s="62">
        <v>3456.25</v>
      </c>
    </row>
    <row r="4313" spans="1:29" x14ac:dyDescent="0.25">
      <c r="A4313" s="61" t="s">
        <v>319</v>
      </c>
      <c r="B4313" s="61" t="s">
        <v>320</v>
      </c>
      <c r="C4313" s="62">
        <v>2007</v>
      </c>
      <c r="D4313" s="61" t="s">
        <v>75</v>
      </c>
      <c r="E4313" s="62">
        <v>8</v>
      </c>
      <c r="F4313" s="63"/>
      <c r="G4313" s="63"/>
      <c r="H4313" s="63"/>
      <c r="I4313" s="63"/>
      <c r="J4313" s="63"/>
      <c r="K4313" s="62">
        <v>0</v>
      </c>
      <c r="L4313" s="63"/>
      <c r="M4313" s="63"/>
      <c r="N4313" s="63"/>
      <c r="O4313" s="63"/>
      <c r="P4313" s="63"/>
      <c r="Q4313" s="63"/>
      <c r="R4313" s="63"/>
      <c r="S4313" s="63"/>
      <c r="T4313" s="63"/>
      <c r="U4313" s="63"/>
      <c r="V4313" s="63"/>
      <c r="W4313" s="63"/>
      <c r="X4313" s="63"/>
      <c r="Y4313" s="63"/>
      <c r="Z4313" s="62">
        <v>709.44</v>
      </c>
      <c r="AA4313" s="62">
        <v>2183</v>
      </c>
      <c r="AB4313" s="62">
        <v>22.74</v>
      </c>
      <c r="AC4313" s="62">
        <v>88.68</v>
      </c>
    </row>
    <row r="4314" spans="1:29" x14ac:dyDescent="0.25">
      <c r="A4314" s="61" t="s">
        <v>279</v>
      </c>
      <c r="B4314" s="61" t="s">
        <v>280</v>
      </c>
      <c r="C4314" s="62">
        <v>2007</v>
      </c>
      <c r="D4314" s="61" t="s">
        <v>86</v>
      </c>
      <c r="E4314" s="62">
        <v>22</v>
      </c>
      <c r="F4314" s="62">
        <v>7466</v>
      </c>
      <c r="G4314" s="62">
        <v>1714</v>
      </c>
      <c r="H4314" s="62">
        <v>6.49</v>
      </c>
      <c r="I4314" s="62">
        <v>339.36</v>
      </c>
      <c r="J4314" s="62">
        <v>6943.38</v>
      </c>
      <c r="K4314" s="62">
        <v>130.94</v>
      </c>
      <c r="L4314" s="62">
        <v>272</v>
      </c>
      <c r="M4314" s="62">
        <v>1.03</v>
      </c>
      <c r="N4314" s="62">
        <v>5.95</v>
      </c>
      <c r="O4314" s="62">
        <v>1579.05</v>
      </c>
      <c r="P4314" s="63"/>
      <c r="Q4314" s="63"/>
      <c r="R4314" s="63"/>
      <c r="S4314" s="63"/>
      <c r="T4314" s="63"/>
      <c r="U4314" s="63"/>
      <c r="V4314" s="63"/>
      <c r="W4314" s="63"/>
      <c r="X4314" s="63"/>
      <c r="Y4314" s="63"/>
      <c r="Z4314" s="62">
        <v>137735</v>
      </c>
      <c r="AA4314" s="62">
        <v>9782</v>
      </c>
      <c r="AB4314" s="62">
        <v>37.049999999999997</v>
      </c>
      <c r="AC4314" s="62">
        <v>6260.68</v>
      </c>
    </row>
    <row r="4315" spans="1:29" x14ac:dyDescent="0.25">
      <c r="A4315" s="61" t="s">
        <v>475</v>
      </c>
      <c r="B4315" s="61" t="s">
        <v>476</v>
      </c>
      <c r="C4315" s="62">
        <v>2009</v>
      </c>
      <c r="D4315" s="61" t="s">
        <v>314</v>
      </c>
      <c r="E4315" s="62">
        <v>34</v>
      </c>
      <c r="F4315" s="62">
        <v>157520</v>
      </c>
      <c r="G4315" s="62">
        <v>18681</v>
      </c>
      <c r="H4315" s="62">
        <v>45.79</v>
      </c>
      <c r="I4315" s="62">
        <v>4632.9399999999996</v>
      </c>
      <c r="J4315" s="62">
        <v>146493.6</v>
      </c>
      <c r="K4315" s="62">
        <v>10007</v>
      </c>
      <c r="L4315" s="62">
        <v>13753</v>
      </c>
      <c r="M4315" s="62">
        <v>33.71</v>
      </c>
      <c r="N4315" s="62">
        <v>294.32</v>
      </c>
      <c r="O4315" s="62">
        <v>120677.42</v>
      </c>
      <c r="P4315" s="63"/>
      <c r="Q4315" s="63"/>
      <c r="R4315" s="63"/>
      <c r="S4315" s="63"/>
      <c r="T4315" s="63"/>
      <c r="U4315" s="63"/>
      <c r="V4315" s="63"/>
      <c r="W4315" s="63"/>
      <c r="X4315" s="63"/>
      <c r="Y4315" s="63"/>
      <c r="Z4315" s="62">
        <v>92270</v>
      </c>
      <c r="AA4315" s="62">
        <v>8822</v>
      </c>
      <c r="AB4315" s="62">
        <v>21.62</v>
      </c>
      <c r="AC4315" s="62">
        <v>2713.82</v>
      </c>
    </row>
    <row r="4316" spans="1:29" ht="45" x14ac:dyDescent="0.25">
      <c r="A4316" s="61" t="s">
        <v>518</v>
      </c>
      <c r="B4316" s="61" t="s">
        <v>519</v>
      </c>
      <c r="C4316" s="62">
        <v>2018</v>
      </c>
      <c r="D4316" s="61" t="s">
        <v>78</v>
      </c>
      <c r="E4316" s="62">
        <v>64</v>
      </c>
      <c r="F4316" s="62">
        <v>149617</v>
      </c>
      <c r="G4316" s="62">
        <v>25570</v>
      </c>
      <c r="H4316" s="62">
        <v>33.29</v>
      </c>
      <c r="I4316" s="62">
        <v>2337.77</v>
      </c>
      <c r="J4316" s="62">
        <v>139143.81</v>
      </c>
      <c r="K4316" s="62">
        <v>22614.94</v>
      </c>
      <c r="L4316" s="62">
        <v>28418</v>
      </c>
      <c r="M4316" s="62">
        <v>37</v>
      </c>
      <c r="N4316" s="62">
        <v>353.36</v>
      </c>
      <c r="O4316" s="62">
        <v>272720.31</v>
      </c>
      <c r="P4316" s="63"/>
      <c r="Q4316" s="63"/>
      <c r="R4316" s="63"/>
      <c r="S4316" s="63"/>
      <c r="T4316" s="63"/>
      <c r="U4316" s="63"/>
      <c r="V4316" s="63"/>
      <c r="W4316" s="63"/>
      <c r="X4316" s="63"/>
      <c r="Y4316" s="63"/>
      <c r="Z4316" s="62">
        <v>5210.0200000000004</v>
      </c>
      <c r="AA4316" s="62">
        <v>49395</v>
      </c>
      <c r="AB4316" s="62">
        <v>64.319999999999993</v>
      </c>
      <c r="AC4316" s="62">
        <v>81.41</v>
      </c>
    </row>
    <row r="4317" spans="1:29" x14ac:dyDescent="0.25">
      <c r="A4317" s="61" t="s">
        <v>260</v>
      </c>
      <c r="B4317" s="61" t="s">
        <v>261</v>
      </c>
      <c r="C4317" s="62">
        <v>2013</v>
      </c>
      <c r="D4317" s="61" t="s">
        <v>89</v>
      </c>
      <c r="E4317" s="62">
        <v>54</v>
      </c>
      <c r="F4317" s="62">
        <v>172959</v>
      </c>
      <c r="G4317" s="62">
        <v>21737</v>
      </c>
      <c r="H4317" s="62">
        <v>33.54</v>
      </c>
      <c r="I4317" s="62">
        <v>3202.94</v>
      </c>
      <c r="J4317" s="62">
        <v>160851.87</v>
      </c>
      <c r="K4317" s="62">
        <v>25366.63</v>
      </c>
      <c r="L4317" s="62">
        <v>33788</v>
      </c>
      <c r="M4317" s="62">
        <v>52.14</v>
      </c>
      <c r="N4317" s="62">
        <v>469.75</v>
      </c>
      <c r="O4317" s="62">
        <v>305903.84999999998</v>
      </c>
      <c r="P4317" s="63"/>
      <c r="Q4317" s="63"/>
      <c r="R4317" s="63"/>
      <c r="S4317" s="63"/>
      <c r="T4317" s="63"/>
      <c r="U4317" s="63"/>
      <c r="V4317" s="63"/>
      <c r="W4317" s="63"/>
      <c r="X4317" s="63"/>
      <c r="Y4317" s="63"/>
      <c r="Z4317" s="62">
        <v>1287</v>
      </c>
      <c r="AA4317" s="62">
        <v>19407</v>
      </c>
      <c r="AB4317" s="62">
        <v>29.95</v>
      </c>
      <c r="AC4317" s="62">
        <v>23.83</v>
      </c>
    </row>
    <row r="4318" spans="1:29" x14ac:dyDescent="0.25">
      <c r="A4318" s="61" t="s">
        <v>208</v>
      </c>
      <c r="B4318" s="61" t="s">
        <v>209</v>
      </c>
      <c r="C4318" s="62">
        <v>2018</v>
      </c>
      <c r="D4318" s="61" t="s">
        <v>150</v>
      </c>
      <c r="E4318" s="62">
        <v>8</v>
      </c>
      <c r="F4318" s="63"/>
      <c r="G4318" s="63"/>
      <c r="H4318" s="63"/>
      <c r="I4318" s="63"/>
      <c r="J4318" s="63"/>
      <c r="K4318" s="62">
        <v>0</v>
      </c>
      <c r="L4318" s="63"/>
      <c r="M4318" s="63"/>
      <c r="N4318" s="63"/>
      <c r="O4318" s="63"/>
      <c r="P4318" s="63"/>
      <c r="Q4318" s="63"/>
      <c r="R4318" s="63"/>
      <c r="S4318" s="63"/>
      <c r="T4318" s="63"/>
      <c r="U4318" s="63"/>
      <c r="V4318" s="63"/>
      <c r="W4318" s="63"/>
      <c r="X4318" s="63"/>
      <c r="Y4318" s="63"/>
      <c r="Z4318" s="62">
        <v>242</v>
      </c>
      <c r="AA4318" s="62">
        <v>1637</v>
      </c>
      <c r="AB4318" s="62">
        <v>17.05</v>
      </c>
      <c r="AC4318" s="62">
        <v>30.25</v>
      </c>
    </row>
    <row r="4319" spans="1:29" ht="30" x14ac:dyDescent="0.25">
      <c r="A4319" s="61" t="s">
        <v>346</v>
      </c>
      <c r="B4319" s="61" t="s">
        <v>347</v>
      </c>
      <c r="C4319" s="62">
        <v>2004</v>
      </c>
      <c r="D4319" s="61" t="s">
        <v>78</v>
      </c>
      <c r="E4319" s="62">
        <v>60</v>
      </c>
      <c r="F4319" s="62">
        <v>524160</v>
      </c>
      <c r="G4319" s="62">
        <v>53774</v>
      </c>
      <c r="H4319" s="62">
        <v>74.69</v>
      </c>
      <c r="I4319" s="62">
        <v>8736</v>
      </c>
      <c r="J4319" s="62">
        <v>487468.79999999999</v>
      </c>
      <c r="K4319" s="62">
        <v>0</v>
      </c>
      <c r="L4319" s="63"/>
      <c r="M4319" s="63"/>
      <c r="N4319" s="63"/>
      <c r="O4319" s="63"/>
      <c r="P4319" s="63"/>
      <c r="Q4319" s="63"/>
      <c r="R4319" s="63"/>
      <c r="S4319" s="63"/>
      <c r="T4319" s="63"/>
      <c r="U4319" s="63"/>
      <c r="V4319" s="63"/>
      <c r="W4319" s="63"/>
      <c r="X4319" s="63"/>
      <c r="Y4319" s="63"/>
      <c r="Z4319" s="62">
        <v>737.92</v>
      </c>
      <c r="AA4319" s="62">
        <v>2626</v>
      </c>
      <c r="AB4319" s="62">
        <v>3.65</v>
      </c>
      <c r="AC4319" s="62">
        <v>12.3</v>
      </c>
    </row>
    <row r="4320" spans="1:29" x14ac:dyDescent="0.25">
      <c r="A4320" s="61" t="s">
        <v>253</v>
      </c>
      <c r="B4320" s="61" t="s">
        <v>254</v>
      </c>
      <c r="C4320" s="62">
        <v>2009</v>
      </c>
      <c r="D4320" s="61" t="s">
        <v>99</v>
      </c>
      <c r="E4320" s="62">
        <v>40</v>
      </c>
      <c r="F4320" s="62">
        <v>87780</v>
      </c>
      <c r="G4320" s="62">
        <v>14517</v>
      </c>
      <c r="H4320" s="62">
        <v>30.24</v>
      </c>
      <c r="I4320" s="62">
        <v>2194.5</v>
      </c>
      <c r="J4320" s="62">
        <v>81635.399999999994</v>
      </c>
      <c r="K4320" s="62">
        <v>22181.38</v>
      </c>
      <c r="L4320" s="62">
        <v>36513</v>
      </c>
      <c r="M4320" s="62">
        <v>76.069999999999993</v>
      </c>
      <c r="N4320" s="63"/>
      <c r="O4320" s="63"/>
      <c r="P4320" s="63"/>
      <c r="Q4320" s="63"/>
      <c r="R4320" s="63"/>
      <c r="S4320" s="63"/>
      <c r="T4320" s="63"/>
      <c r="U4320" s="63"/>
      <c r="V4320" s="63"/>
      <c r="W4320" s="63"/>
      <c r="X4320" s="63"/>
      <c r="Y4320" s="63"/>
      <c r="Z4320" s="62">
        <v>67400</v>
      </c>
      <c r="AA4320" s="62">
        <v>3943</v>
      </c>
      <c r="AB4320" s="62">
        <v>8.2100000000000009</v>
      </c>
      <c r="AC4320" s="62">
        <v>1685</v>
      </c>
    </row>
    <row r="4321" spans="1:29" ht="45" x14ac:dyDescent="0.25">
      <c r="A4321" s="61" t="s">
        <v>214</v>
      </c>
      <c r="B4321" s="61" t="s">
        <v>215</v>
      </c>
      <c r="C4321" s="62">
        <v>2017</v>
      </c>
      <c r="D4321" s="61" t="s">
        <v>175</v>
      </c>
      <c r="E4321" s="62">
        <v>4</v>
      </c>
      <c r="F4321" s="63"/>
      <c r="G4321" s="63"/>
      <c r="H4321" s="63"/>
      <c r="I4321" s="63"/>
      <c r="J4321" s="63"/>
      <c r="K4321" s="62">
        <v>0</v>
      </c>
      <c r="L4321" s="63"/>
      <c r="M4321" s="63"/>
      <c r="N4321" s="63"/>
      <c r="O4321" s="63"/>
      <c r="P4321" s="63"/>
      <c r="Q4321" s="63"/>
      <c r="R4321" s="63"/>
      <c r="S4321" s="63"/>
      <c r="T4321" s="63"/>
      <c r="U4321" s="63"/>
      <c r="V4321" s="63"/>
      <c r="W4321" s="63"/>
      <c r="X4321" s="63"/>
      <c r="Y4321" s="63"/>
      <c r="Z4321" s="62">
        <v>0</v>
      </c>
      <c r="AA4321" s="63"/>
      <c r="AB4321" s="63"/>
      <c r="AC4321" s="62">
        <v>0</v>
      </c>
    </row>
    <row r="4322" spans="1:29" ht="30" x14ac:dyDescent="0.25">
      <c r="A4322" s="61" t="s">
        <v>216</v>
      </c>
      <c r="B4322" s="61" t="s">
        <v>217</v>
      </c>
      <c r="C4322" s="62">
        <v>2003</v>
      </c>
      <c r="D4322" s="61" t="s">
        <v>99</v>
      </c>
      <c r="E4322" s="62">
        <v>2</v>
      </c>
      <c r="F4322" s="62">
        <v>0</v>
      </c>
      <c r="G4322" s="62">
        <v>0</v>
      </c>
      <c r="H4322" s="62">
        <v>0</v>
      </c>
      <c r="I4322" s="62">
        <v>0</v>
      </c>
      <c r="J4322" s="62">
        <v>0</v>
      </c>
      <c r="K4322" s="62">
        <v>0</v>
      </c>
      <c r="L4322" s="62">
        <v>0</v>
      </c>
      <c r="M4322" s="62">
        <v>0</v>
      </c>
      <c r="N4322" s="63"/>
      <c r="O4322" s="63"/>
      <c r="P4322" s="63"/>
      <c r="Q4322" s="63"/>
      <c r="R4322" s="63"/>
      <c r="S4322" s="63"/>
      <c r="T4322" s="63"/>
      <c r="U4322" s="63"/>
      <c r="V4322" s="63"/>
      <c r="W4322" s="63"/>
      <c r="X4322" s="63"/>
      <c r="Y4322" s="63"/>
      <c r="Z4322" s="62">
        <v>0</v>
      </c>
      <c r="AA4322" s="62">
        <v>0</v>
      </c>
      <c r="AB4322" s="62">
        <v>0</v>
      </c>
      <c r="AC4322" s="62">
        <v>0</v>
      </c>
    </row>
    <row r="4323" spans="1:29" x14ac:dyDescent="0.25">
      <c r="A4323" s="61" t="s">
        <v>332</v>
      </c>
      <c r="B4323" s="61" t="s">
        <v>333</v>
      </c>
      <c r="C4323" s="62">
        <v>2018</v>
      </c>
      <c r="D4323" s="61" t="s">
        <v>89</v>
      </c>
      <c r="E4323" s="62">
        <v>269</v>
      </c>
      <c r="F4323" s="62">
        <v>0</v>
      </c>
      <c r="G4323" s="62">
        <v>0</v>
      </c>
      <c r="H4323" s="62">
        <v>0</v>
      </c>
      <c r="I4323" s="62">
        <v>0</v>
      </c>
      <c r="J4323" s="62">
        <v>0</v>
      </c>
      <c r="K4323" s="62">
        <v>0</v>
      </c>
      <c r="L4323" s="63"/>
      <c r="M4323" s="63"/>
      <c r="N4323" s="63"/>
      <c r="O4323" s="63"/>
      <c r="P4323" s="63"/>
      <c r="Q4323" s="63"/>
      <c r="R4323" s="63"/>
      <c r="S4323" s="63"/>
      <c r="T4323" s="63"/>
      <c r="U4323" s="63"/>
      <c r="V4323" s="63"/>
      <c r="W4323" s="63"/>
      <c r="X4323" s="63"/>
      <c r="Y4323" s="63"/>
      <c r="Z4323" s="62">
        <v>0</v>
      </c>
      <c r="AA4323" s="63"/>
      <c r="AB4323" s="63"/>
      <c r="AC4323" s="62">
        <v>0</v>
      </c>
    </row>
    <row r="4324" spans="1:29" x14ac:dyDescent="0.25">
      <c r="A4324" s="61" t="s">
        <v>253</v>
      </c>
      <c r="B4324" s="61" t="s">
        <v>254</v>
      </c>
      <c r="C4324" s="62">
        <v>2013</v>
      </c>
      <c r="D4324" s="61" t="s">
        <v>78</v>
      </c>
      <c r="E4324" s="62">
        <v>40</v>
      </c>
      <c r="F4324" s="62">
        <v>161160</v>
      </c>
      <c r="G4324" s="62">
        <v>26484</v>
      </c>
      <c r="H4324" s="62">
        <v>55.18</v>
      </c>
      <c r="I4324" s="62">
        <v>4029</v>
      </c>
      <c r="J4324" s="62">
        <v>149878.79999999999</v>
      </c>
      <c r="K4324" s="62">
        <v>26786.61</v>
      </c>
      <c r="L4324" s="62">
        <v>34482</v>
      </c>
      <c r="M4324" s="62">
        <v>71.84</v>
      </c>
      <c r="N4324" s="63"/>
      <c r="O4324" s="63"/>
      <c r="P4324" s="63"/>
      <c r="Q4324" s="63"/>
      <c r="R4324" s="63"/>
      <c r="S4324" s="63"/>
      <c r="T4324" s="63"/>
      <c r="U4324" s="63"/>
      <c r="V4324" s="63"/>
      <c r="W4324" s="63"/>
      <c r="X4324" s="63"/>
      <c r="Y4324" s="63"/>
      <c r="Z4324" s="62">
        <v>111300</v>
      </c>
      <c r="AA4324" s="62">
        <v>6203</v>
      </c>
      <c r="AB4324" s="62">
        <v>12.92</v>
      </c>
      <c r="AC4324" s="62">
        <v>2782.5</v>
      </c>
    </row>
    <row r="4325" spans="1:29" x14ac:dyDescent="0.25">
      <c r="A4325" s="61" t="s">
        <v>251</v>
      </c>
      <c r="B4325" s="61" t="s">
        <v>252</v>
      </c>
      <c r="C4325" s="62">
        <v>2014</v>
      </c>
      <c r="D4325" s="61" t="s">
        <v>86</v>
      </c>
      <c r="E4325" s="62">
        <v>28</v>
      </c>
      <c r="F4325" s="62">
        <v>295</v>
      </c>
      <c r="G4325" s="62">
        <v>76</v>
      </c>
      <c r="H4325" s="62">
        <v>0.23</v>
      </c>
      <c r="I4325" s="62">
        <v>10.54</v>
      </c>
      <c r="J4325" s="62">
        <v>274.35000000000002</v>
      </c>
      <c r="K4325" s="62">
        <v>56.26</v>
      </c>
      <c r="L4325" s="62">
        <v>158</v>
      </c>
      <c r="M4325" s="62">
        <v>0.47</v>
      </c>
      <c r="N4325" s="63"/>
      <c r="O4325" s="63"/>
      <c r="P4325" s="63"/>
      <c r="Q4325" s="63"/>
      <c r="R4325" s="63"/>
      <c r="S4325" s="63"/>
      <c r="T4325" s="63"/>
      <c r="U4325" s="62">
        <v>403</v>
      </c>
      <c r="V4325" s="62">
        <v>1481</v>
      </c>
      <c r="W4325" s="62">
        <v>4.41</v>
      </c>
      <c r="X4325" s="62">
        <v>14</v>
      </c>
      <c r="Y4325" s="62">
        <v>9020.75</v>
      </c>
      <c r="Z4325" s="62">
        <v>1342</v>
      </c>
      <c r="AA4325" s="62">
        <v>14278</v>
      </c>
      <c r="AB4325" s="62">
        <v>42.49</v>
      </c>
      <c r="AC4325" s="62">
        <v>47.93</v>
      </c>
    </row>
    <row r="4326" spans="1:29" x14ac:dyDescent="0.25">
      <c r="A4326" s="61" t="s">
        <v>128</v>
      </c>
      <c r="B4326" s="61" t="s">
        <v>129</v>
      </c>
      <c r="C4326" s="62">
        <v>2008</v>
      </c>
      <c r="D4326" s="61" t="s">
        <v>99</v>
      </c>
      <c r="E4326" s="62">
        <v>80</v>
      </c>
      <c r="F4326" s="62">
        <v>224616</v>
      </c>
      <c r="G4326" s="62">
        <v>42223</v>
      </c>
      <c r="H4326" s="62">
        <v>43.98</v>
      </c>
      <c r="I4326" s="62">
        <v>2807.7</v>
      </c>
      <c r="J4326" s="62">
        <v>208892.88</v>
      </c>
      <c r="K4326" s="62">
        <v>67699.320000000007</v>
      </c>
      <c r="L4326" s="62">
        <v>92834</v>
      </c>
      <c r="M4326" s="62">
        <v>96.7</v>
      </c>
      <c r="N4326" s="62">
        <v>846.24</v>
      </c>
      <c r="O4326" s="62">
        <v>816406.42</v>
      </c>
      <c r="P4326" s="63"/>
      <c r="Q4326" s="63"/>
      <c r="R4326" s="63"/>
      <c r="S4326" s="63"/>
      <c r="T4326" s="63"/>
      <c r="U4326" s="63"/>
      <c r="V4326" s="63"/>
      <c r="W4326" s="63"/>
      <c r="X4326" s="63"/>
      <c r="Y4326" s="63"/>
      <c r="Z4326" s="62">
        <v>1716</v>
      </c>
      <c r="AA4326" s="62">
        <v>4125</v>
      </c>
      <c r="AB4326" s="62">
        <v>4.3</v>
      </c>
      <c r="AC4326" s="62">
        <v>21.45</v>
      </c>
    </row>
    <row r="4327" spans="1:29" x14ac:dyDescent="0.25">
      <c r="A4327" s="61" t="s">
        <v>354</v>
      </c>
      <c r="B4327" s="61" t="s">
        <v>355</v>
      </c>
      <c r="C4327" s="62">
        <v>2011</v>
      </c>
      <c r="D4327" s="61" t="s">
        <v>89</v>
      </c>
      <c r="E4327" s="62">
        <v>34</v>
      </c>
      <c r="F4327" s="62">
        <v>246600</v>
      </c>
      <c r="G4327" s="62">
        <v>22161</v>
      </c>
      <c r="H4327" s="62">
        <v>54.32</v>
      </c>
      <c r="I4327" s="62">
        <v>7252.94</v>
      </c>
      <c r="J4327" s="62">
        <v>229338</v>
      </c>
      <c r="K4327" s="62">
        <v>12472.36</v>
      </c>
      <c r="L4327" s="62">
        <v>19539</v>
      </c>
      <c r="M4327" s="62">
        <v>47.89</v>
      </c>
      <c r="N4327" s="62">
        <v>366.83</v>
      </c>
      <c r="O4327" s="62">
        <v>150407.89000000001</v>
      </c>
      <c r="P4327" s="63"/>
      <c r="Q4327" s="63"/>
      <c r="R4327" s="63"/>
      <c r="S4327" s="63"/>
      <c r="T4327" s="63"/>
      <c r="U4327" s="63"/>
      <c r="V4327" s="63"/>
      <c r="W4327" s="63"/>
      <c r="X4327" s="63"/>
      <c r="Y4327" s="63"/>
      <c r="Z4327" s="62">
        <v>124221</v>
      </c>
      <c r="AA4327" s="62">
        <v>3294</v>
      </c>
      <c r="AB4327" s="62">
        <v>8.07</v>
      </c>
      <c r="AC4327" s="62">
        <v>3653.56</v>
      </c>
    </row>
    <row r="4328" spans="1:29" x14ac:dyDescent="0.25">
      <c r="A4328" s="61" t="s">
        <v>212</v>
      </c>
      <c r="B4328" s="61" t="s">
        <v>213</v>
      </c>
      <c r="C4328" s="62">
        <v>2016</v>
      </c>
      <c r="D4328" s="61" t="s">
        <v>94</v>
      </c>
      <c r="E4328" s="62">
        <v>8</v>
      </c>
      <c r="F4328" s="62">
        <v>197</v>
      </c>
      <c r="G4328" s="62">
        <v>48</v>
      </c>
      <c r="H4328" s="62">
        <v>0.5</v>
      </c>
      <c r="I4328" s="62">
        <v>24.63</v>
      </c>
      <c r="J4328" s="62">
        <v>183.21</v>
      </c>
      <c r="K4328" s="62">
        <v>0</v>
      </c>
      <c r="L4328" s="63"/>
      <c r="M4328" s="63"/>
      <c r="N4328" s="63"/>
      <c r="O4328" s="63"/>
      <c r="P4328" s="63"/>
      <c r="Q4328" s="63"/>
      <c r="R4328" s="63"/>
      <c r="S4328" s="63"/>
      <c r="T4328" s="63"/>
      <c r="U4328" s="63"/>
      <c r="V4328" s="63"/>
      <c r="W4328" s="63"/>
      <c r="X4328" s="63"/>
      <c r="Y4328" s="63"/>
      <c r="Z4328" s="62">
        <v>50300</v>
      </c>
      <c r="AA4328" s="62">
        <v>5720</v>
      </c>
      <c r="AB4328" s="62">
        <v>59.58</v>
      </c>
      <c r="AC4328" s="62">
        <v>6287.5</v>
      </c>
    </row>
    <row r="4329" spans="1:29" ht="30" x14ac:dyDescent="0.25">
      <c r="A4329" s="61" t="s">
        <v>324</v>
      </c>
      <c r="B4329" s="61" t="s">
        <v>325</v>
      </c>
      <c r="C4329" s="62">
        <v>2013</v>
      </c>
      <c r="D4329" s="61" t="s">
        <v>78</v>
      </c>
      <c r="E4329" s="62">
        <v>56</v>
      </c>
      <c r="F4329" s="62">
        <v>609960</v>
      </c>
      <c r="G4329" s="62">
        <v>75588</v>
      </c>
      <c r="H4329" s="62">
        <v>112.48</v>
      </c>
      <c r="I4329" s="62">
        <v>10892.14</v>
      </c>
      <c r="J4329" s="62">
        <v>567262.80000000005</v>
      </c>
      <c r="K4329" s="62">
        <v>0</v>
      </c>
      <c r="L4329" s="63"/>
      <c r="M4329" s="63"/>
      <c r="N4329" s="63"/>
      <c r="O4329" s="63"/>
      <c r="P4329" s="63"/>
      <c r="Q4329" s="63"/>
      <c r="R4329" s="63"/>
      <c r="S4329" s="63"/>
      <c r="T4329" s="63"/>
      <c r="U4329" s="63"/>
      <c r="V4329" s="63"/>
      <c r="W4329" s="63"/>
      <c r="X4329" s="63"/>
      <c r="Y4329" s="63"/>
      <c r="Z4329" s="62">
        <v>144400</v>
      </c>
      <c r="AA4329" s="62">
        <v>6560</v>
      </c>
      <c r="AB4329" s="62">
        <v>9.76</v>
      </c>
      <c r="AC4329" s="62">
        <v>2578.5700000000002</v>
      </c>
    </row>
    <row r="4330" spans="1:29" ht="30" x14ac:dyDescent="0.25">
      <c r="A4330" s="61" t="s">
        <v>283</v>
      </c>
      <c r="B4330" s="61" t="s">
        <v>284</v>
      </c>
      <c r="C4330" s="62">
        <v>2012</v>
      </c>
      <c r="D4330" s="61" t="s">
        <v>150</v>
      </c>
      <c r="E4330" s="62">
        <v>8</v>
      </c>
      <c r="F4330" s="63"/>
      <c r="G4330" s="62">
        <v>0</v>
      </c>
      <c r="H4330" s="62">
        <v>0</v>
      </c>
      <c r="I4330" s="63"/>
      <c r="J4330" s="63"/>
      <c r="K4330" s="62">
        <v>0</v>
      </c>
      <c r="L4330" s="63"/>
      <c r="M4330" s="63"/>
      <c r="N4330" s="63"/>
      <c r="O4330" s="63"/>
      <c r="P4330" s="63"/>
      <c r="Q4330" s="63"/>
      <c r="R4330" s="63"/>
      <c r="S4330" s="63"/>
      <c r="T4330" s="63"/>
      <c r="U4330" s="63"/>
      <c r="V4330" s="63"/>
      <c r="W4330" s="63"/>
      <c r="X4330" s="63"/>
      <c r="Y4330" s="63"/>
      <c r="Z4330" s="62">
        <v>0</v>
      </c>
      <c r="AA4330" s="63"/>
      <c r="AB4330" s="63"/>
      <c r="AC4330" s="62">
        <v>0</v>
      </c>
    </row>
    <row r="4331" spans="1:29" ht="30" x14ac:dyDescent="0.25">
      <c r="A4331" s="61" t="s">
        <v>391</v>
      </c>
      <c r="B4331" s="61" t="s">
        <v>392</v>
      </c>
      <c r="C4331" s="62">
        <v>2003</v>
      </c>
      <c r="D4331" s="61" t="s">
        <v>226</v>
      </c>
      <c r="E4331" s="62">
        <v>125</v>
      </c>
      <c r="F4331" s="62">
        <v>479040</v>
      </c>
      <c r="G4331" s="62">
        <v>62411</v>
      </c>
      <c r="H4331" s="62">
        <v>41.61</v>
      </c>
      <c r="I4331" s="62">
        <v>3832.32</v>
      </c>
      <c r="J4331" s="62">
        <v>445507.2</v>
      </c>
      <c r="K4331" s="62">
        <v>3618</v>
      </c>
      <c r="L4331" s="62">
        <v>4601</v>
      </c>
      <c r="M4331" s="62">
        <v>3.07</v>
      </c>
      <c r="N4331" s="63"/>
      <c r="O4331" s="63"/>
      <c r="P4331" s="63"/>
      <c r="Q4331" s="63"/>
      <c r="R4331" s="63"/>
      <c r="S4331" s="63"/>
      <c r="T4331" s="63"/>
      <c r="U4331" s="63"/>
      <c r="V4331" s="63"/>
      <c r="W4331" s="63"/>
      <c r="X4331" s="63"/>
      <c r="Y4331" s="63"/>
      <c r="Z4331" s="62">
        <v>2351</v>
      </c>
      <c r="AA4331" s="62">
        <v>8438</v>
      </c>
      <c r="AB4331" s="62">
        <v>5.63</v>
      </c>
      <c r="AC4331" s="62">
        <v>18.809999999999999</v>
      </c>
    </row>
    <row r="4332" spans="1:29" x14ac:dyDescent="0.25">
      <c r="A4332" s="61" t="s">
        <v>401</v>
      </c>
      <c r="B4332" s="61" t="s">
        <v>402</v>
      </c>
      <c r="C4332" s="62">
        <v>2009</v>
      </c>
      <c r="D4332" s="61" t="s">
        <v>150</v>
      </c>
      <c r="E4332" s="62">
        <v>8</v>
      </c>
      <c r="F4332" s="63"/>
      <c r="G4332" s="63"/>
      <c r="H4332" s="63"/>
      <c r="I4332" s="63"/>
      <c r="J4332" s="63"/>
      <c r="K4332" s="62">
        <v>0</v>
      </c>
      <c r="L4332" s="63"/>
      <c r="M4332" s="63"/>
      <c r="N4332" s="63"/>
      <c r="O4332" s="63"/>
      <c r="P4332" s="63"/>
      <c r="Q4332" s="63"/>
      <c r="R4332" s="63"/>
      <c r="S4332" s="63"/>
      <c r="T4332" s="63"/>
      <c r="U4332" s="63"/>
      <c r="V4332" s="63"/>
      <c r="W4332" s="63"/>
      <c r="X4332" s="63"/>
      <c r="Y4332" s="63"/>
      <c r="Z4332" s="62">
        <v>0</v>
      </c>
      <c r="AA4332" s="63"/>
      <c r="AB4332" s="63"/>
      <c r="AC4332" s="62">
        <v>0</v>
      </c>
    </row>
    <row r="4333" spans="1:29" x14ac:dyDescent="0.25">
      <c r="A4333" s="61" t="s">
        <v>192</v>
      </c>
      <c r="B4333" s="61" t="s">
        <v>193</v>
      </c>
      <c r="C4333" s="62">
        <v>2008</v>
      </c>
      <c r="D4333" s="61" t="s">
        <v>78</v>
      </c>
      <c r="E4333" s="62">
        <v>40</v>
      </c>
      <c r="F4333" s="62">
        <v>361823</v>
      </c>
      <c r="G4333" s="62">
        <v>59863</v>
      </c>
      <c r="H4333" s="62">
        <v>124.71</v>
      </c>
      <c r="I4333" s="62">
        <v>9045.58</v>
      </c>
      <c r="J4333" s="62">
        <v>336495.39</v>
      </c>
      <c r="K4333" s="62">
        <v>0</v>
      </c>
      <c r="L4333" s="63"/>
      <c r="M4333" s="63"/>
      <c r="N4333" s="63"/>
      <c r="O4333" s="63"/>
      <c r="P4333" s="63"/>
      <c r="Q4333" s="63"/>
      <c r="R4333" s="63"/>
      <c r="S4333" s="63"/>
      <c r="T4333" s="63"/>
      <c r="U4333" s="63"/>
      <c r="V4333" s="63"/>
      <c r="W4333" s="63"/>
      <c r="X4333" s="63"/>
      <c r="Y4333" s="63"/>
      <c r="Z4333" s="62">
        <v>0</v>
      </c>
      <c r="AA4333" s="63"/>
      <c r="AB4333" s="63"/>
      <c r="AC4333" s="62">
        <v>0</v>
      </c>
    </row>
    <row r="4334" spans="1:29" x14ac:dyDescent="0.25">
      <c r="A4334" s="61" t="s">
        <v>159</v>
      </c>
      <c r="B4334" s="61" t="s">
        <v>160</v>
      </c>
      <c r="C4334" s="62">
        <v>2006</v>
      </c>
      <c r="D4334" s="61" t="s">
        <v>94</v>
      </c>
      <c r="E4334" s="62">
        <v>2</v>
      </c>
      <c r="F4334" s="63"/>
      <c r="G4334" s="63"/>
      <c r="H4334" s="63"/>
      <c r="I4334" s="63"/>
      <c r="J4334" s="63"/>
      <c r="K4334" s="62">
        <v>0</v>
      </c>
      <c r="L4334" s="63"/>
      <c r="M4334" s="63"/>
      <c r="N4334" s="63"/>
      <c r="O4334" s="63"/>
      <c r="P4334" s="63"/>
      <c r="Q4334" s="63"/>
      <c r="R4334" s="63"/>
      <c r="S4334" s="63"/>
      <c r="T4334" s="63"/>
      <c r="U4334" s="63"/>
      <c r="V4334" s="63"/>
      <c r="W4334" s="63"/>
      <c r="X4334" s="63"/>
      <c r="Y4334" s="63"/>
      <c r="Z4334" s="62">
        <v>126</v>
      </c>
      <c r="AA4334" s="62">
        <v>640</v>
      </c>
      <c r="AB4334" s="62">
        <v>26.67</v>
      </c>
      <c r="AC4334" s="62">
        <v>63</v>
      </c>
    </row>
    <row r="4335" spans="1:29" x14ac:dyDescent="0.25">
      <c r="A4335" s="61" t="s">
        <v>79</v>
      </c>
      <c r="B4335" s="61" t="s">
        <v>80</v>
      </c>
      <c r="C4335" s="62">
        <v>2018</v>
      </c>
      <c r="D4335" s="61" t="s">
        <v>75</v>
      </c>
      <c r="E4335" s="62">
        <v>8</v>
      </c>
      <c r="F4335" s="62">
        <v>2404</v>
      </c>
      <c r="G4335" s="62">
        <v>487</v>
      </c>
      <c r="H4335" s="62">
        <v>5.07</v>
      </c>
      <c r="I4335" s="62">
        <v>300.5</v>
      </c>
      <c r="J4335" s="62">
        <v>2235.7199999999998</v>
      </c>
      <c r="K4335" s="62">
        <v>0</v>
      </c>
      <c r="L4335" s="63"/>
      <c r="M4335" s="63"/>
      <c r="N4335" s="63"/>
      <c r="O4335" s="63"/>
      <c r="P4335" s="63"/>
      <c r="Q4335" s="63"/>
      <c r="R4335" s="63"/>
      <c r="S4335" s="63"/>
      <c r="T4335" s="63"/>
      <c r="U4335" s="63"/>
      <c r="V4335" s="63"/>
      <c r="W4335" s="63"/>
      <c r="X4335" s="63"/>
      <c r="Y4335" s="63"/>
      <c r="Z4335" s="62">
        <v>101725</v>
      </c>
      <c r="AA4335" s="62">
        <v>7228</v>
      </c>
      <c r="AB4335" s="62">
        <v>75.290000000000006</v>
      </c>
      <c r="AC4335" s="62">
        <v>12715.63</v>
      </c>
    </row>
    <row r="4336" spans="1:29" ht="30" x14ac:dyDescent="0.25">
      <c r="A4336" s="61" t="s">
        <v>182</v>
      </c>
      <c r="B4336" s="61" t="s">
        <v>183</v>
      </c>
      <c r="C4336" s="62">
        <v>2005</v>
      </c>
      <c r="D4336" s="61" t="s">
        <v>89</v>
      </c>
      <c r="E4336" s="62">
        <v>42</v>
      </c>
      <c r="F4336" s="62">
        <v>156960</v>
      </c>
      <c r="G4336" s="62">
        <v>20275</v>
      </c>
      <c r="H4336" s="62">
        <v>40.229999999999997</v>
      </c>
      <c r="I4336" s="62">
        <v>3737.14</v>
      </c>
      <c r="J4336" s="62">
        <v>145972.79999999999</v>
      </c>
      <c r="K4336" s="62">
        <v>11440.35</v>
      </c>
      <c r="L4336" s="62">
        <v>18302</v>
      </c>
      <c r="M4336" s="62">
        <v>36.31</v>
      </c>
      <c r="N4336" s="62">
        <v>272.39</v>
      </c>
      <c r="O4336" s="62">
        <v>137962.6</v>
      </c>
      <c r="P4336" s="63"/>
      <c r="Q4336" s="63"/>
      <c r="R4336" s="63"/>
      <c r="S4336" s="63"/>
      <c r="T4336" s="63"/>
      <c r="U4336" s="63"/>
      <c r="V4336" s="63"/>
      <c r="W4336" s="63"/>
      <c r="X4336" s="63"/>
      <c r="Y4336" s="63"/>
      <c r="Z4336" s="62">
        <v>160700</v>
      </c>
      <c r="AA4336" s="62">
        <v>9323</v>
      </c>
      <c r="AB4336" s="62">
        <v>18.5</v>
      </c>
      <c r="AC4336" s="62">
        <v>3826.19</v>
      </c>
    </row>
    <row r="4337" spans="1:29" x14ac:dyDescent="0.25">
      <c r="A4337" s="61" t="s">
        <v>273</v>
      </c>
      <c r="B4337" s="61" t="s">
        <v>274</v>
      </c>
      <c r="C4337" s="62">
        <v>2013</v>
      </c>
      <c r="D4337" s="61" t="s">
        <v>75</v>
      </c>
      <c r="E4337" s="62">
        <v>13</v>
      </c>
      <c r="F4337" s="62">
        <v>3312</v>
      </c>
      <c r="G4337" s="62">
        <v>496</v>
      </c>
      <c r="H4337" s="62">
        <v>3.18</v>
      </c>
      <c r="I4337" s="62">
        <v>254.77</v>
      </c>
      <c r="J4337" s="62">
        <v>3080.16</v>
      </c>
      <c r="K4337" s="62">
        <v>1027.1600000000001</v>
      </c>
      <c r="L4337" s="62">
        <v>1446</v>
      </c>
      <c r="M4337" s="62">
        <v>9.27</v>
      </c>
      <c r="N4337" s="62">
        <v>79.010000000000005</v>
      </c>
      <c r="O4337" s="62">
        <v>12386.81</v>
      </c>
      <c r="P4337" s="62">
        <v>16</v>
      </c>
      <c r="Q4337" s="62">
        <v>7</v>
      </c>
      <c r="R4337" s="62">
        <v>0.04</v>
      </c>
      <c r="S4337" s="62">
        <v>1</v>
      </c>
      <c r="T4337" s="62">
        <v>202.7</v>
      </c>
      <c r="U4337" s="62">
        <v>100</v>
      </c>
      <c r="V4337" s="62">
        <v>421</v>
      </c>
      <c r="W4337" s="62">
        <v>2.7</v>
      </c>
      <c r="X4337" s="62">
        <v>7</v>
      </c>
      <c r="Y4337" s="62">
        <v>2238.4</v>
      </c>
      <c r="Z4337" s="62">
        <v>740.59</v>
      </c>
      <c r="AA4337" s="62">
        <v>3524</v>
      </c>
      <c r="AB4337" s="62">
        <v>22.59</v>
      </c>
      <c r="AC4337" s="62">
        <v>56.97</v>
      </c>
    </row>
    <row r="4338" spans="1:29" x14ac:dyDescent="0.25">
      <c r="A4338" s="61" t="s">
        <v>102</v>
      </c>
      <c r="B4338" s="61" t="s">
        <v>103</v>
      </c>
      <c r="C4338" s="62">
        <v>2016</v>
      </c>
      <c r="D4338" s="61" t="s">
        <v>301</v>
      </c>
      <c r="E4338" s="62">
        <v>12</v>
      </c>
      <c r="F4338" s="62">
        <v>23409</v>
      </c>
      <c r="G4338" s="62">
        <v>5531</v>
      </c>
      <c r="H4338" s="62">
        <v>38.409999999999997</v>
      </c>
      <c r="I4338" s="62">
        <v>1950.75</v>
      </c>
      <c r="J4338" s="62">
        <v>21770.37</v>
      </c>
      <c r="K4338" s="62">
        <v>5587.78</v>
      </c>
      <c r="L4338" s="62">
        <v>8056</v>
      </c>
      <c r="M4338" s="62">
        <v>55.94</v>
      </c>
      <c r="N4338" s="62">
        <v>465.65</v>
      </c>
      <c r="O4338" s="62">
        <v>67384.7</v>
      </c>
      <c r="P4338" s="63"/>
      <c r="Q4338" s="63"/>
      <c r="R4338" s="63"/>
      <c r="S4338" s="63"/>
      <c r="T4338" s="63"/>
      <c r="U4338" s="63"/>
      <c r="V4338" s="63"/>
      <c r="W4338" s="63"/>
      <c r="X4338" s="63"/>
      <c r="Y4338" s="63"/>
      <c r="Z4338" s="62">
        <v>346</v>
      </c>
      <c r="AA4338" s="62">
        <v>5950</v>
      </c>
      <c r="AB4338" s="62">
        <v>41.32</v>
      </c>
      <c r="AC4338" s="62">
        <v>28.83</v>
      </c>
    </row>
    <row r="4339" spans="1:29" ht="30" x14ac:dyDescent="0.25">
      <c r="A4339" s="61" t="s">
        <v>180</v>
      </c>
      <c r="B4339" s="61" t="s">
        <v>181</v>
      </c>
      <c r="C4339" s="62">
        <v>2014</v>
      </c>
      <c r="D4339" s="61" t="s">
        <v>99</v>
      </c>
      <c r="E4339" s="62">
        <v>36</v>
      </c>
      <c r="F4339" s="62">
        <v>104880</v>
      </c>
      <c r="G4339" s="62">
        <v>13228</v>
      </c>
      <c r="H4339" s="62">
        <v>30.62</v>
      </c>
      <c r="I4339" s="62">
        <v>2913.33</v>
      </c>
      <c r="J4339" s="62">
        <v>97538.4</v>
      </c>
      <c r="K4339" s="62">
        <v>10194.9</v>
      </c>
      <c r="L4339" s="62">
        <v>14245</v>
      </c>
      <c r="M4339" s="62">
        <v>32.97</v>
      </c>
      <c r="N4339" s="62">
        <v>283.19</v>
      </c>
      <c r="O4339" s="62">
        <v>122943.35</v>
      </c>
      <c r="P4339" s="63"/>
      <c r="Q4339" s="63"/>
      <c r="R4339" s="63"/>
      <c r="S4339" s="63"/>
      <c r="T4339" s="63"/>
      <c r="U4339" s="63"/>
      <c r="V4339" s="63"/>
      <c r="W4339" s="63"/>
      <c r="X4339" s="63"/>
      <c r="Y4339" s="63"/>
      <c r="Z4339" s="62">
        <v>1992</v>
      </c>
      <c r="AA4339" s="62">
        <v>10691</v>
      </c>
      <c r="AB4339" s="62">
        <v>24.75</v>
      </c>
      <c r="AC4339" s="62">
        <v>55.33</v>
      </c>
    </row>
    <row r="4340" spans="1:29" x14ac:dyDescent="0.25">
      <c r="A4340" s="61" t="s">
        <v>411</v>
      </c>
      <c r="B4340" s="61" t="s">
        <v>412</v>
      </c>
      <c r="C4340" s="62">
        <v>2015</v>
      </c>
      <c r="D4340" s="61" t="s">
        <v>99</v>
      </c>
      <c r="E4340" s="62">
        <v>12</v>
      </c>
      <c r="F4340" s="62">
        <v>18079</v>
      </c>
      <c r="G4340" s="62">
        <v>4200</v>
      </c>
      <c r="H4340" s="62">
        <v>29.17</v>
      </c>
      <c r="I4340" s="62">
        <v>1506.58</v>
      </c>
      <c r="J4340" s="62">
        <v>16813.47</v>
      </c>
      <c r="K4340" s="62">
        <v>1900.1</v>
      </c>
      <c r="L4340" s="62">
        <v>1902</v>
      </c>
      <c r="M4340" s="62">
        <v>13.21</v>
      </c>
      <c r="N4340" s="62">
        <v>158.34</v>
      </c>
      <c r="O4340" s="62">
        <v>22913.84</v>
      </c>
      <c r="P4340" s="63"/>
      <c r="Q4340" s="63"/>
      <c r="R4340" s="63"/>
      <c r="S4340" s="63"/>
      <c r="T4340" s="63"/>
      <c r="U4340" s="63"/>
      <c r="V4340" s="63"/>
      <c r="W4340" s="63"/>
      <c r="X4340" s="63"/>
      <c r="Y4340" s="63"/>
      <c r="Z4340" s="62">
        <v>139.03</v>
      </c>
      <c r="AA4340" s="62">
        <v>791</v>
      </c>
      <c r="AB4340" s="62">
        <v>5.49</v>
      </c>
      <c r="AC4340" s="62">
        <v>11.59</v>
      </c>
    </row>
    <row r="4341" spans="1:29" ht="30" x14ac:dyDescent="0.25">
      <c r="A4341" s="61" t="s">
        <v>430</v>
      </c>
      <c r="B4341" s="61" t="s">
        <v>431</v>
      </c>
      <c r="C4341" s="62">
        <v>2014</v>
      </c>
      <c r="D4341" s="61" t="s">
        <v>99</v>
      </c>
      <c r="E4341" s="62">
        <v>60</v>
      </c>
      <c r="F4341" s="62">
        <v>636960</v>
      </c>
      <c r="G4341" s="62">
        <v>95119</v>
      </c>
      <c r="H4341" s="62">
        <v>132.11000000000001</v>
      </c>
      <c r="I4341" s="62">
        <v>10616</v>
      </c>
      <c r="J4341" s="62">
        <v>592372.80000000005</v>
      </c>
      <c r="K4341" s="62">
        <v>0</v>
      </c>
      <c r="L4341" s="62">
        <v>0</v>
      </c>
      <c r="M4341" s="62">
        <v>0</v>
      </c>
      <c r="N4341" s="62">
        <v>0</v>
      </c>
      <c r="O4341" s="62">
        <v>0</v>
      </c>
      <c r="P4341" s="63"/>
      <c r="Q4341" s="63"/>
      <c r="R4341" s="63"/>
      <c r="S4341" s="63"/>
      <c r="T4341" s="63"/>
      <c r="U4341" s="63"/>
      <c r="V4341" s="63"/>
      <c r="W4341" s="63"/>
      <c r="X4341" s="63"/>
      <c r="Y4341" s="63"/>
      <c r="Z4341" s="62">
        <v>754.29</v>
      </c>
      <c r="AA4341" s="62">
        <v>9871</v>
      </c>
      <c r="AB4341" s="62">
        <v>13.71</v>
      </c>
      <c r="AC4341" s="62">
        <v>12.57</v>
      </c>
    </row>
    <row r="4342" spans="1:29" x14ac:dyDescent="0.25">
      <c r="A4342" s="61" t="s">
        <v>113</v>
      </c>
      <c r="B4342" s="61" t="s">
        <v>114</v>
      </c>
      <c r="C4342" s="62">
        <v>2018</v>
      </c>
      <c r="D4342" s="61" t="s">
        <v>78</v>
      </c>
      <c r="E4342" s="62">
        <v>45</v>
      </c>
      <c r="F4342" s="62">
        <v>141072</v>
      </c>
      <c r="G4342" s="62">
        <v>13404</v>
      </c>
      <c r="H4342" s="62">
        <v>24.82</v>
      </c>
      <c r="I4342" s="62">
        <v>3134.93</v>
      </c>
      <c r="J4342" s="62">
        <v>131196.96</v>
      </c>
      <c r="K4342" s="62">
        <v>24406.400000000001</v>
      </c>
      <c r="L4342" s="62">
        <v>37271</v>
      </c>
      <c r="M4342" s="62">
        <v>69.02</v>
      </c>
      <c r="N4342" s="62">
        <v>542.36</v>
      </c>
      <c r="O4342" s="62">
        <v>294324.12</v>
      </c>
      <c r="P4342" s="63"/>
      <c r="Q4342" s="63"/>
      <c r="R4342" s="63"/>
      <c r="S4342" s="63"/>
      <c r="T4342" s="63"/>
      <c r="U4342" s="63"/>
      <c r="V4342" s="63"/>
      <c r="W4342" s="63"/>
      <c r="X4342" s="63"/>
      <c r="Y4342" s="63"/>
      <c r="Z4342" s="62">
        <v>97100</v>
      </c>
      <c r="AA4342" s="62">
        <v>16039</v>
      </c>
      <c r="AB4342" s="62">
        <v>29.7</v>
      </c>
      <c r="AC4342" s="62">
        <v>2157.7800000000002</v>
      </c>
    </row>
    <row r="4343" spans="1:29" x14ac:dyDescent="0.25">
      <c r="A4343" s="61" t="s">
        <v>328</v>
      </c>
      <c r="B4343" s="61" t="s">
        <v>329</v>
      </c>
      <c r="C4343" s="62">
        <v>2012</v>
      </c>
      <c r="D4343" s="61" t="s">
        <v>94</v>
      </c>
      <c r="E4343" s="62">
        <v>3</v>
      </c>
      <c r="F4343" s="63"/>
      <c r="G4343" s="63"/>
      <c r="H4343" s="63"/>
      <c r="I4343" s="63"/>
      <c r="J4343" s="63"/>
      <c r="K4343" s="62">
        <v>0</v>
      </c>
      <c r="L4343" s="63"/>
      <c r="M4343" s="63"/>
      <c r="N4343" s="63"/>
      <c r="O4343" s="63"/>
      <c r="P4343" s="63"/>
      <c r="Q4343" s="63"/>
      <c r="R4343" s="63"/>
      <c r="S4343" s="63"/>
      <c r="T4343" s="63"/>
      <c r="U4343" s="63"/>
      <c r="V4343" s="63"/>
      <c r="W4343" s="63"/>
      <c r="X4343" s="63"/>
      <c r="Y4343" s="63"/>
      <c r="Z4343" s="62">
        <v>110.96</v>
      </c>
      <c r="AA4343" s="62">
        <v>280</v>
      </c>
      <c r="AB4343" s="62">
        <v>7.78</v>
      </c>
      <c r="AC4343" s="62">
        <v>36.99</v>
      </c>
    </row>
    <row r="4344" spans="1:29" ht="30" x14ac:dyDescent="0.25">
      <c r="A4344" s="61" t="s">
        <v>387</v>
      </c>
      <c r="B4344" s="61" t="s">
        <v>388</v>
      </c>
      <c r="C4344" s="62">
        <v>2018</v>
      </c>
      <c r="D4344" s="61" t="s">
        <v>99</v>
      </c>
      <c r="E4344" s="62">
        <v>25</v>
      </c>
      <c r="F4344" s="62">
        <v>61255</v>
      </c>
      <c r="G4344" s="62">
        <v>13595</v>
      </c>
      <c r="H4344" s="62">
        <v>45.32</v>
      </c>
      <c r="I4344" s="62">
        <v>2450.1999999999998</v>
      </c>
      <c r="J4344" s="62">
        <v>56967.15</v>
      </c>
      <c r="K4344" s="62">
        <v>3843.07</v>
      </c>
      <c r="L4344" s="62">
        <v>6331</v>
      </c>
      <c r="M4344" s="62">
        <v>21.1</v>
      </c>
      <c r="N4344" s="62">
        <v>153.72</v>
      </c>
      <c r="O4344" s="62">
        <v>46344.69</v>
      </c>
      <c r="P4344" s="63"/>
      <c r="Q4344" s="63"/>
      <c r="R4344" s="63"/>
      <c r="S4344" s="63"/>
      <c r="T4344" s="63"/>
      <c r="U4344" s="63"/>
      <c r="V4344" s="63"/>
      <c r="W4344" s="63"/>
      <c r="X4344" s="63"/>
      <c r="Y4344" s="63"/>
      <c r="Z4344" s="62">
        <v>23015.51</v>
      </c>
      <c r="AA4344" s="62">
        <v>2895</v>
      </c>
      <c r="AB4344" s="62">
        <v>9.65</v>
      </c>
      <c r="AC4344" s="62">
        <v>920.62</v>
      </c>
    </row>
    <row r="4345" spans="1:29" ht="45" x14ac:dyDescent="0.25">
      <c r="A4345" s="61" t="s">
        <v>326</v>
      </c>
      <c r="B4345" s="61" t="s">
        <v>327</v>
      </c>
      <c r="C4345" s="62">
        <v>2012</v>
      </c>
      <c r="D4345" s="61" t="s">
        <v>89</v>
      </c>
      <c r="E4345" s="62">
        <v>50</v>
      </c>
      <c r="F4345" s="62">
        <v>291493</v>
      </c>
      <c r="G4345" s="62">
        <v>29409</v>
      </c>
      <c r="H4345" s="62">
        <v>49.02</v>
      </c>
      <c r="I4345" s="62">
        <v>5829.86</v>
      </c>
      <c r="J4345" s="62">
        <v>271088.49</v>
      </c>
      <c r="K4345" s="62">
        <v>11674.1</v>
      </c>
      <c r="L4345" s="62">
        <v>15183</v>
      </c>
      <c r="M4345" s="62">
        <v>25.31</v>
      </c>
      <c r="N4345" s="63"/>
      <c r="O4345" s="63"/>
      <c r="P4345" s="63"/>
      <c r="Q4345" s="63"/>
      <c r="R4345" s="63"/>
      <c r="S4345" s="63"/>
      <c r="T4345" s="63"/>
      <c r="U4345" s="63"/>
      <c r="V4345" s="63"/>
      <c r="W4345" s="63"/>
      <c r="X4345" s="63"/>
      <c r="Y4345" s="63"/>
      <c r="Z4345" s="62">
        <v>24000</v>
      </c>
      <c r="AA4345" s="62">
        <v>14356</v>
      </c>
      <c r="AB4345" s="62">
        <v>23.93</v>
      </c>
      <c r="AC4345" s="62">
        <v>480</v>
      </c>
    </row>
    <row r="4346" spans="1:29" x14ac:dyDescent="0.25">
      <c r="A4346" s="61" t="s">
        <v>163</v>
      </c>
      <c r="B4346" s="61" t="s">
        <v>164</v>
      </c>
      <c r="C4346" s="62">
        <v>2013</v>
      </c>
      <c r="D4346" s="61" t="s">
        <v>99</v>
      </c>
      <c r="E4346" s="62">
        <v>40</v>
      </c>
      <c r="F4346" s="62">
        <v>377020</v>
      </c>
      <c r="G4346" s="62">
        <v>45725</v>
      </c>
      <c r="H4346" s="62">
        <v>95.26</v>
      </c>
      <c r="I4346" s="62">
        <v>9425.5</v>
      </c>
      <c r="J4346" s="62">
        <v>350628.6</v>
      </c>
      <c r="K4346" s="62">
        <v>0</v>
      </c>
      <c r="L4346" s="63"/>
      <c r="M4346" s="63"/>
      <c r="N4346" s="63"/>
      <c r="O4346" s="63"/>
      <c r="P4346" s="63"/>
      <c r="Q4346" s="63"/>
      <c r="R4346" s="63"/>
      <c r="S4346" s="63"/>
      <c r="T4346" s="63"/>
      <c r="U4346" s="63"/>
      <c r="V4346" s="63"/>
      <c r="W4346" s="63"/>
      <c r="X4346" s="63"/>
      <c r="Y4346" s="63"/>
      <c r="Z4346" s="62">
        <v>127825</v>
      </c>
      <c r="AA4346" s="62">
        <v>10211</v>
      </c>
      <c r="AB4346" s="62">
        <v>21.27</v>
      </c>
      <c r="AC4346" s="62">
        <v>3195.63</v>
      </c>
    </row>
    <row r="4347" spans="1:29" x14ac:dyDescent="0.25">
      <c r="A4347" s="61" t="s">
        <v>130</v>
      </c>
      <c r="B4347" s="61" t="s">
        <v>131</v>
      </c>
      <c r="C4347" s="62">
        <v>2012</v>
      </c>
      <c r="D4347" s="61" t="s">
        <v>72</v>
      </c>
      <c r="E4347" s="62">
        <v>52</v>
      </c>
      <c r="F4347" s="62">
        <v>547200</v>
      </c>
      <c r="G4347" s="62">
        <v>66312</v>
      </c>
      <c r="H4347" s="62">
        <v>106.27</v>
      </c>
      <c r="I4347" s="62">
        <v>10523.08</v>
      </c>
      <c r="J4347" s="62">
        <v>508896</v>
      </c>
      <c r="K4347" s="62">
        <v>0</v>
      </c>
      <c r="L4347" s="63"/>
      <c r="M4347" s="63"/>
      <c r="N4347" s="63"/>
      <c r="O4347" s="63"/>
      <c r="P4347" s="63"/>
      <c r="Q4347" s="63"/>
      <c r="R4347" s="63"/>
      <c r="S4347" s="63"/>
      <c r="T4347" s="63"/>
      <c r="U4347" s="63"/>
      <c r="V4347" s="63"/>
      <c r="W4347" s="63"/>
      <c r="X4347" s="63"/>
      <c r="Y4347" s="63"/>
      <c r="Z4347" s="62">
        <v>810</v>
      </c>
      <c r="AA4347" s="62">
        <v>4971</v>
      </c>
      <c r="AB4347" s="62">
        <v>7.97</v>
      </c>
      <c r="AC4347" s="62">
        <v>15.58</v>
      </c>
    </row>
    <row r="4348" spans="1:29" x14ac:dyDescent="0.25">
      <c r="A4348" s="61" t="s">
        <v>488</v>
      </c>
      <c r="B4348" s="61" t="s">
        <v>489</v>
      </c>
      <c r="C4348" s="62">
        <v>2010</v>
      </c>
      <c r="D4348" s="61" t="s">
        <v>89</v>
      </c>
      <c r="E4348" s="62">
        <v>10</v>
      </c>
      <c r="F4348" s="62">
        <v>91842</v>
      </c>
      <c r="G4348" s="62">
        <v>7292</v>
      </c>
      <c r="H4348" s="62">
        <v>60.77</v>
      </c>
      <c r="I4348" s="62">
        <v>9184.2000000000007</v>
      </c>
      <c r="J4348" s="62">
        <v>85413.06</v>
      </c>
      <c r="K4348" s="62">
        <v>0</v>
      </c>
      <c r="L4348" s="63"/>
      <c r="M4348" s="63"/>
      <c r="N4348" s="63"/>
      <c r="O4348" s="63"/>
      <c r="P4348" s="63"/>
      <c r="Q4348" s="63"/>
      <c r="R4348" s="63"/>
      <c r="S4348" s="63"/>
      <c r="T4348" s="63"/>
      <c r="U4348" s="63"/>
      <c r="V4348" s="63"/>
      <c r="W4348" s="63"/>
      <c r="X4348" s="63"/>
      <c r="Y4348" s="63"/>
      <c r="Z4348" s="62">
        <v>21.52</v>
      </c>
      <c r="AA4348" s="62">
        <v>1333</v>
      </c>
      <c r="AB4348" s="62">
        <v>11.11</v>
      </c>
      <c r="AC4348" s="62">
        <v>2.15</v>
      </c>
    </row>
    <row r="4349" spans="1:29" ht="30" x14ac:dyDescent="0.25">
      <c r="A4349" s="61" t="s">
        <v>136</v>
      </c>
      <c r="B4349" s="61" t="s">
        <v>137</v>
      </c>
      <c r="C4349" s="62">
        <v>2014</v>
      </c>
      <c r="D4349" s="61" t="s">
        <v>75</v>
      </c>
      <c r="E4349" s="62">
        <v>25</v>
      </c>
      <c r="F4349" s="62">
        <v>4635</v>
      </c>
      <c r="G4349" s="62">
        <v>944</v>
      </c>
      <c r="H4349" s="62">
        <v>3.15</v>
      </c>
      <c r="I4349" s="62">
        <v>185.4</v>
      </c>
      <c r="J4349" s="62">
        <v>4310.55</v>
      </c>
      <c r="K4349" s="62">
        <v>0</v>
      </c>
      <c r="L4349" s="63"/>
      <c r="M4349" s="63"/>
      <c r="N4349" s="63"/>
      <c r="O4349" s="63"/>
      <c r="P4349" s="63"/>
      <c r="Q4349" s="63"/>
      <c r="R4349" s="63"/>
      <c r="S4349" s="63"/>
      <c r="T4349" s="63"/>
      <c r="U4349" s="62">
        <v>200</v>
      </c>
      <c r="V4349" s="62">
        <v>563</v>
      </c>
      <c r="W4349" s="62">
        <v>1.88</v>
      </c>
      <c r="X4349" s="62">
        <v>8</v>
      </c>
      <c r="Y4349" s="62">
        <v>4476.8</v>
      </c>
      <c r="Z4349" s="62">
        <v>1630.24</v>
      </c>
      <c r="AA4349" s="62">
        <v>4670</v>
      </c>
      <c r="AB4349" s="62">
        <v>15.57</v>
      </c>
      <c r="AC4349" s="62">
        <v>65.209999999999994</v>
      </c>
    </row>
    <row r="4350" spans="1:29" ht="30" x14ac:dyDescent="0.25">
      <c r="A4350" s="61" t="s">
        <v>188</v>
      </c>
      <c r="B4350" s="61" t="s">
        <v>189</v>
      </c>
      <c r="C4350" s="62">
        <v>2012</v>
      </c>
      <c r="D4350" s="61" t="s">
        <v>511</v>
      </c>
      <c r="E4350" s="62">
        <v>10</v>
      </c>
      <c r="F4350" s="62">
        <v>45294</v>
      </c>
      <c r="G4350" s="62">
        <v>9918</v>
      </c>
      <c r="H4350" s="62">
        <v>82.65</v>
      </c>
      <c r="I4350" s="62">
        <v>4529.3999999999996</v>
      </c>
      <c r="J4350" s="62">
        <v>42123.42</v>
      </c>
      <c r="K4350" s="62">
        <v>7678.95</v>
      </c>
      <c r="L4350" s="62">
        <v>13410</v>
      </c>
      <c r="M4350" s="62">
        <v>111.75</v>
      </c>
      <c r="N4350" s="62">
        <v>767.9</v>
      </c>
      <c r="O4350" s="62">
        <v>92602.79</v>
      </c>
      <c r="P4350" s="63"/>
      <c r="Q4350" s="63"/>
      <c r="R4350" s="63"/>
      <c r="S4350" s="63"/>
      <c r="T4350" s="63"/>
      <c r="U4350" s="63"/>
      <c r="V4350" s="63"/>
      <c r="W4350" s="63"/>
      <c r="X4350" s="63"/>
      <c r="Y4350" s="63"/>
      <c r="Z4350" s="62">
        <v>941</v>
      </c>
      <c r="AA4350" s="62">
        <v>7025</v>
      </c>
      <c r="AB4350" s="62">
        <v>58.54</v>
      </c>
      <c r="AC4350" s="62">
        <v>94.1</v>
      </c>
    </row>
    <row r="4351" spans="1:29" x14ac:dyDescent="0.25">
      <c r="A4351" s="61" t="s">
        <v>432</v>
      </c>
      <c r="B4351" s="61" t="s">
        <v>433</v>
      </c>
      <c r="C4351" s="62">
        <v>2012</v>
      </c>
      <c r="D4351" s="61" t="s">
        <v>78</v>
      </c>
      <c r="E4351" s="62">
        <v>48</v>
      </c>
      <c r="F4351" s="62">
        <v>214408</v>
      </c>
      <c r="G4351" s="62">
        <v>24382</v>
      </c>
      <c r="H4351" s="62">
        <v>42.33</v>
      </c>
      <c r="I4351" s="62">
        <v>4466.83</v>
      </c>
      <c r="J4351" s="62">
        <v>199399.44</v>
      </c>
      <c r="K4351" s="62">
        <v>9197.2199999999993</v>
      </c>
      <c r="L4351" s="62">
        <v>19947</v>
      </c>
      <c r="M4351" s="62">
        <v>34.630000000000003</v>
      </c>
      <c r="N4351" s="62">
        <v>191.61</v>
      </c>
      <c r="O4351" s="62">
        <v>110912.03</v>
      </c>
      <c r="P4351" s="63"/>
      <c r="Q4351" s="63"/>
      <c r="R4351" s="63"/>
      <c r="S4351" s="63"/>
      <c r="T4351" s="63"/>
      <c r="U4351" s="63"/>
      <c r="V4351" s="63"/>
      <c r="W4351" s="63"/>
      <c r="X4351" s="63"/>
      <c r="Y4351" s="63"/>
      <c r="Z4351" s="62">
        <v>355130</v>
      </c>
      <c r="AA4351" s="62">
        <v>13989</v>
      </c>
      <c r="AB4351" s="62">
        <v>24.29</v>
      </c>
      <c r="AC4351" s="62">
        <v>7398.54</v>
      </c>
    </row>
    <row r="4352" spans="1:29" x14ac:dyDescent="0.25">
      <c r="A4352" s="61" t="s">
        <v>374</v>
      </c>
      <c r="B4352" s="61" t="s">
        <v>375</v>
      </c>
      <c r="C4352" s="62">
        <v>2007</v>
      </c>
      <c r="D4352" s="61" t="s">
        <v>99</v>
      </c>
      <c r="E4352" s="62">
        <v>54</v>
      </c>
      <c r="F4352" s="62">
        <v>184080</v>
      </c>
      <c r="G4352" s="62">
        <v>31574</v>
      </c>
      <c r="H4352" s="62">
        <v>48.73</v>
      </c>
      <c r="I4352" s="62">
        <v>3408.89</v>
      </c>
      <c r="J4352" s="62">
        <v>171194.4</v>
      </c>
      <c r="K4352" s="62">
        <v>21161.98</v>
      </c>
      <c r="L4352" s="62">
        <v>38467</v>
      </c>
      <c r="M4352" s="62">
        <v>59.36</v>
      </c>
      <c r="N4352" s="62">
        <v>391.89</v>
      </c>
      <c r="O4352" s="62">
        <v>255198.65</v>
      </c>
      <c r="P4352" s="63"/>
      <c r="Q4352" s="63"/>
      <c r="R4352" s="63"/>
      <c r="S4352" s="63"/>
      <c r="T4352" s="63"/>
      <c r="U4352" s="63"/>
      <c r="V4352" s="63"/>
      <c r="W4352" s="63"/>
      <c r="X4352" s="63"/>
      <c r="Y4352" s="63"/>
      <c r="Z4352" s="62">
        <v>14454</v>
      </c>
      <c r="AA4352" s="62">
        <v>15598</v>
      </c>
      <c r="AB4352" s="62">
        <v>24.07</v>
      </c>
      <c r="AC4352" s="62">
        <v>267.67</v>
      </c>
    </row>
    <row r="4353" spans="1:29" x14ac:dyDescent="0.25">
      <c r="A4353" s="61" t="s">
        <v>285</v>
      </c>
      <c r="B4353" s="61" t="s">
        <v>286</v>
      </c>
      <c r="C4353" s="62">
        <v>2017</v>
      </c>
      <c r="D4353" s="61" t="s">
        <v>78</v>
      </c>
      <c r="E4353" s="62">
        <v>64</v>
      </c>
      <c r="F4353" s="62">
        <v>163520</v>
      </c>
      <c r="G4353" s="62">
        <v>28272</v>
      </c>
      <c r="H4353" s="62">
        <v>36.81</v>
      </c>
      <c r="I4353" s="62">
        <v>2555</v>
      </c>
      <c r="J4353" s="62">
        <v>152073.60000000001</v>
      </c>
      <c r="K4353" s="62">
        <v>19256.47</v>
      </c>
      <c r="L4353" s="62">
        <v>13525</v>
      </c>
      <c r="M4353" s="62">
        <v>17.61</v>
      </c>
      <c r="N4353" s="62">
        <v>300.88</v>
      </c>
      <c r="O4353" s="62">
        <v>232219.55</v>
      </c>
      <c r="P4353" s="63"/>
      <c r="Q4353" s="63"/>
      <c r="R4353" s="63"/>
      <c r="S4353" s="63"/>
      <c r="T4353" s="63"/>
      <c r="U4353" s="63"/>
      <c r="V4353" s="63"/>
      <c r="W4353" s="63"/>
      <c r="X4353" s="63"/>
      <c r="Y4353" s="63"/>
      <c r="Z4353" s="62">
        <v>0</v>
      </c>
      <c r="AA4353" s="63"/>
      <c r="AB4353" s="63"/>
      <c r="AC4353" s="62">
        <v>0</v>
      </c>
    </row>
    <row r="4354" spans="1:29" ht="30" x14ac:dyDescent="0.25">
      <c r="A4354" s="61" t="s">
        <v>528</v>
      </c>
      <c r="B4354" s="61" t="s">
        <v>529</v>
      </c>
      <c r="C4354" s="62">
        <v>2011</v>
      </c>
      <c r="D4354" s="61" t="s">
        <v>75</v>
      </c>
      <c r="E4354" s="62">
        <v>15</v>
      </c>
      <c r="F4354" s="62">
        <v>11851</v>
      </c>
      <c r="G4354" s="62">
        <v>1346</v>
      </c>
      <c r="H4354" s="62">
        <v>7.48</v>
      </c>
      <c r="I4354" s="62">
        <v>790.07</v>
      </c>
      <c r="J4354" s="62">
        <v>11021.43</v>
      </c>
      <c r="K4354" s="62">
        <v>0</v>
      </c>
      <c r="L4354" s="63"/>
      <c r="M4354" s="63"/>
      <c r="N4354" s="63"/>
      <c r="O4354" s="63"/>
      <c r="P4354" s="63"/>
      <c r="Q4354" s="63"/>
      <c r="R4354" s="63"/>
      <c r="S4354" s="63"/>
      <c r="T4354" s="63"/>
      <c r="U4354" s="63"/>
      <c r="V4354" s="63"/>
      <c r="W4354" s="63"/>
      <c r="X4354" s="63"/>
      <c r="Y4354" s="63"/>
      <c r="Z4354" s="62">
        <v>4686.8500000000004</v>
      </c>
      <c r="AA4354" s="62">
        <v>29270</v>
      </c>
      <c r="AB4354" s="62">
        <v>162.61000000000001</v>
      </c>
      <c r="AC4354" s="62">
        <v>312.45999999999998</v>
      </c>
    </row>
    <row r="4355" spans="1:29" ht="30" x14ac:dyDescent="0.25">
      <c r="A4355" s="61" t="s">
        <v>171</v>
      </c>
      <c r="B4355" s="61" t="s">
        <v>172</v>
      </c>
      <c r="C4355" s="62">
        <v>2015</v>
      </c>
      <c r="D4355" s="61" t="s">
        <v>175</v>
      </c>
      <c r="E4355" s="62">
        <v>20</v>
      </c>
      <c r="F4355" s="63"/>
      <c r="G4355" s="63"/>
      <c r="H4355" s="63"/>
      <c r="I4355" s="63"/>
      <c r="J4355" s="63"/>
      <c r="K4355" s="62">
        <v>0</v>
      </c>
      <c r="L4355" s="63"/>
      <c r="M4355" s="63"/>
      <c r="N4355" s="63"/>
      <c r="O4355" s="63"/>
      <c r="P4355" s="63"/>
      <c r="Q4355" s="63"/>
      <c r="R4355" s="63"/>
      <c r="S4355" s="63"/>
      <c r="T4355" s="63"/>
      <c r="U4355" s="63"/>
      <c r="V4355" s="63"/>
      <c r="W4355" s="63"/>
      <c r="X4355" s="63"/>
      <c r="Y4355" s="63"/>
      <c r="Z4355" s="62">
        <v>0</v>
      </c>
      <c r="AA4355" s="63"/>
      <c r="AB4355" s="63"/>
      <c r="AC4355" s="62">
        <v>0</v>
      </c>
    </row>
    <row r="4356" spans="1:29" ht="30" x14ac:dyDescent="0.25">
      <c r="A4356" s="61" t="s">
        <v>176</v>
      </c>
      <c r="B4356" s="61" t="s">
        <v>177</v>
      </c>
      <c r="C4356" s="62">
        <v>2014</v>
      </c>
      <c r="D4356" s="61" t="s">
        <v>99</v>
      </c>
      <c r="E4356" s="62">
        <v>50</v>
      </c>
      <c r="F4356" s="62">
        <v>131174</v>
      </c>
      <c r="G4356" s="62">
        <v>16895</v>
      </c>
      <c r="H4356" s="62">
        <v>28.16</v>
      </c>
      <c r="I4356" s="62">
        <v>2623.48</v>
      </c>
      <c r="J4356" s="62">
        <v>121991.82</v>
      </c>
      <c r="K4356" s="62">
        <v>12131.91</v>
      </c>
      <c r="L4356" s="62">
        <v>24443</v>
      </c>
      <c r="M4356" s="62">
        <v>40.74</v>
      </c>
      <c r="N4356" s="63"/>
      <c r="O4356" s="63"/>
      <c r="P4356" s="63"/>
      <c r="Q4356" s="63"/>
      <c r="R4356" s="63"/>
      <c r="S4356" s="63"/>
      <c r="T4356" s="63"/>
      <c r="U4356" s="63"/>
      <c r="V4356" s="63"/>
      <c r="W4356" s="63"/>
      <c r="X4356" s="63"/>
      <c r="Y4356" s="63"/>
      <c r="Z4356" s="62">
        <v>1170</v>
      </c>
      <c r="AA4356" s="62">
        <v>9080</v>
      </c>
      <c r="AB4356" s="62">
        <v>15.13</v>
      </c>
      <c r="AC4356" s="62">
        <v>23.4</v>
      </c>
    </row>
    <row r="4357" spans="1:29" x14ac:dyDescent="0.25">
      <c r="A4357" s="61" t="s">
        <v>409</v>
      </c>
      <c r="B4357" s="61" t="s">
        <v>410</v>
      </c>
      <c r="C4357" s="62">
        <v>2009</v>
      </c>
      <c r="D4357" s="61" t="s">
        <v>78</v>
      </c>
      <c r="E4357" s="62">
        <v>40</v>
      </c>
      <c r="F4357" s="62">
        <v>467531</v>
      </c>
      <c r="G4357" s="62">
        <v>63445</v>
      </c>
      <c r="H4357" s="62">
        <v>132.18</v>
      </c>
      <c r="I4357" s="62">
        <v>11688.28</v>
      </c>
      <c r="J4357" s="62">
        <v>434803.83</v>
      </c>
      <c r="K4357" s="62">
        <v>0</v>
      </c>
      <c r="L4357" s="63"/>
      <c r="M4357" s="63"/>
      <c r="N4357" s="63"/>
      <c r="O4357" s="63"/>
      <c r="P4357" s="63"/>
      <c r="Q4357" s="63"/>
      <c r="R4357" s="63"/>
      <c r="S4357" s="63"/>
      <c r="T4357" s="63"/>
      <c r="U4357" s="63"/>
      <c r="V4357" s="63"/>
      <c r="W4357" s="63"/>
      <c r="X4357" s="63"/>
      <c r="Y4357" s="63"/>
      <c r="Z4357" s="62">
        <v>858.23</v>
      </c>
      <c r="AA4357" s="62">
        <v>3663</v>
      </c>
      <c r="AB4357" s="62">
        <v>7.63</v>
      </c>
      <c r="AC4357" s="62">
        <v>21.46</v>
      </c>
    </row>
    <row r="4358" spans="1:29" ht="30" x14ac:dyDescent="0.25">
      <c r="A4358" s="61" t="s">
        <v>245</v>
      </c>
      <c r="B4358" s="61" t="s">
        <v>246</v>
      </c>
      <c r="C4358" s="62">
        <v>2015</v>
      </c>
      <c r="D4358" s="61" t="s">
        <v>78</v>
      </c>
      <c r="E4358" s="62">
        <v>76</v>
      </c>
      <c r="F4358" s="62">
        <v>771113</v>
      </c>
      <c r="G4358" s="62">
        <v>104853</v>
      </c>
      <c r="H4358" s="62">
        <v>114.97</v>
      </c>
      <c r="I4358" s="62">
        <v>10146.219999999999</v>
      </c>
      <c r="J4358" s="62">
        <v>717135.09</v>
      </c>
      <c r="K4358" s="62">
        <v>0</v>
      </c>
      <c r="L4358" s="63"/>
      <c r="M4358" s="63"/>
      <c r="N4358" s="63"/>
      <c r="O4358" s="63"/>
      <c r="P4358" s="63"/>
      <c r="Q4358" s="63"/>
      <c r="R4358" s="63"/>
      <c r="S4358" s="63"/>
      <c r="T4358" s="63"/>
      <c r="U4358" s="63"/>
      <c r="V4358" s="63"/>
      <c r="W4358" s="63"/>
      <c r="X4358" s="63"/>
      <c r="Y4358" s="63"/>
      <c r="Z4358" s="62">
        <v>115000</v>
      </c>
      <c r="AA4358" s="62">
        <v>21106</v>
      </c>
      <c r="AB4358" s="62">
        <v>23.14</v>
      </c>
      <c r="AC4358" s="62">
        <v>1513.16</v>
      </c>
    </row>
    <row r="4359" spans="1:29" x14ac:dyDescent="0.25">
      <c r="A4359" s="61" t="s">
        <v>413</v>
      </c>
      <c r="B4359" s="61" t="s">
        <v>414</v>
      </c>
      <c r="C4359" s="62">
        <v>2013</v>
      </c>
      <c r="D4359" s="61" t="s">
        <v>75</v>
      </c>
      <c r="E4359" s="62">
        <v>14</v>
      </c>
      <c r="F4359" s="62">
        <v>145518</v>
      </c>
      <c r="G4359" s="62">
        <v>19129</v>
      </c>
      <c r="H4359" s="62">
        <v>113.86</v>
      </c>
      <c r="I4359" s="62">
        <v>10394.14</v>
      </c>
      <c r="J4359" s="62">
        <v>135331.74</v>
      </c>
      <c r="K4359" s="62">
        <v>9036</v>
      </c>
      <c r="L4359" s="62">
        <v>12385</v>
      </c>
      <c r="M4359" s="62">
        <v>73.72</v>
      </c>
      <c r="N4359" s="63"/>
      <c r="O4359" s="63"/>
      <c r="P4359" s="63"/>
      <c r="Q4359" s="63"/>
      <c r="R4359" s="63"/>
      <c r="S4359" s="63"/>
      <c r="T4359" s="63"/>
      <c r="U4359" s="63"/>
      <c r="V4359" s="63"/>
      <c r="W4359" s="63"/>
      <c r="X4359" s="63"/>
      <c r="Y4359" s="63"/>
      <c r="Z4359" s="62">
        <v>112915</v>
      </c>
      <c r="AA4359" s="62">
        <v>16392</v>
      </c>
      <c r="AB4359" s="62">
        <v>97.57</v>
      </c>
      <c r="AC4359" s="62">
        <v>8065.36</v>
      </c>
    </row>
    <row r="4360" spans="1:29" x14ac:dyDescent="0.25">
      <c r="A4360" s="61" t="s">
        <v>413</v>
      </c>
      <c r="B4360" s="61" t="s">
        <v>414</v>
      </c>
      <c r="C4360" s="62">
        <v>2004</v>
      </c>
      <c r="D4360" s="61" t="s">
        <v>78</v>
      </c>
      <c r="E4360" s="62">
        <v>20</v>
      </c>
      <c r="F4360" s="62">
        <v>21690</v>
      </c>
      <c r="G4360" s="62">
        <v>2836</v>
      </c>
      <c r="H4360" s="62">
        <v>11.82</v>
      </c>
      <c r="I4360" s="62">
        <v>1084.5</v>
      </c>
      <c r="J4360" s="62">
        <v>20171.7</v>
      </c>
      <c r="K4360" s="62">
        <v>5611.63</v>
      </c>
      <c r="L4360" s="62">
        <v>6105</v>
      </c>
      <c r="M4360" s="62">
        <v>25.44</v>
      </c>
      <c r="N4360" s="62">
        <v>280.58</v>
      </c>
      <c r="O4360" s="62">
        <v>67672.31</v>
      </c>
      <c r="P4360" s="63"/>
      <c r="Q4360" s="62">
        <v>0</v>
      </c>
      <c r="R4360" s="62">
        <v>0</v>
      </c>
      <c r="S4360" s="63"/>
      <c r="T4360" s="63"/>
      <c r="U4360" s="63"/>
      <c r="V4360" s="62">
        <v>0</v>
      </c>
      <c r="W4360" s="62">
        <v>0</v>
      </c>
      <c r="X4360" s="63"/>
      <c r="Y4360" s="63"/>
      <c r="Z4360" s="62">
        <v>58888</v>
      </c>
      <c r="AA4360" s="62">
        <v>6399</v>
      </c>
      <c r="AB4360" s="62">
        <v>26.66</v>
      </c>
      <c r="AC4360" s="62">
        <v>2944.4</v>
      </c>
    </row>
    <row r="4361" spans="1:29" ht="30" x14ac:dyDescent="0.25">
      <c r="A4361" s="61" t="s">
        <v>561</v>
      </c>
      <c r="B4361" s="61" t="s">
        <v>562</v>
      </c>
      <c r="C4361" s="62">
        <v>2017</v>
      </c>
      <c r="D4361" s="61" t="s">
        <v>99</v>
      </c>
      <c r="E4361" s="62">
        <v>40</v>
      </c>
      <c r="F4361" s="62">
        <v>140600</v>
      </c>
      <c r="G4361" s="62">
        <v>17677</v>
      </c>
      <c r="H4361" s="62">
        <v>36.83</v>
      </c>
      <c r="I4361" s="62">
        <v>3515</v>
      </c>
      <c r="J4361" s="62">
        <v>130758</v>
      </c>
      <c r="K4361" s="62">
        <v>17906.89</v>
      </c>
      <c r="L4361" s="62">
        <v>17861</v>
      </c>
      <c r="M4361" s="62">
        <v>37.21</v>
      </c>
      <c r="N4361" s="62">
        <v>447.67</v>
      </c>
      <c r="O4361" s="62">
        <v>215944.52</v>
      </c>
      <c r="P4361" s="63"/>
      <c r="Q4361" s="63"/>
      <c r="R4361" s="63"/>
      <c r="S4361" s="63"/>
      <c r="T4361" s="63"/>
      <c r="U4361" s="63"/>
      <c r="V4361" s="63"/>
      <c r="W4361" s="63"/>
      <c r="X4361" s="63"/>
      <c r="Y4361" s="63"/>
      <c r="Z4361" s="62">
        <v>2451</v>
      </c>
      <c r="AA4361" s="62">
        <v>33630</v>
      </c>
      <c r="AB4361" s="62">
        <v>70.06</v>
      </c>
      <c r="AC4361" s="62">
        <v>61.28</v>
      </c>
    </row>
    <row r="4362" spans="1:29" ht="30" x14ac:dyDescent="0.25">
      <c r="A4362" s="61" t="s">
        <v>122</v>
      </c>
      <c r="B4362" s="61" t="s">
        <v>123</v>
      </c>
      <c r="C4362" s="62">
        <v>2012</v>
      </c>
      <c r="D4362" s="61" t="s">
        <v>226</v>
      </c>
      <c r="E4362" s="62">
        <v>64</v>
      </c>
      <c r="F4362" s="62">
        <v>328627</v>
      </c>
      <c r="G4362" s="62">
        <v>33793</v>
      </c>
      <c r="H4362" s="62">
        <v>44</v>
      </c>
      <c r="I4362" s="62">
        <v>5134.8</v>
      </c>
      <c r="J4362" s="62">
        <v>305623.11</v>
      </c>
      <c r="K4362" s="62">
        <v>20592</v>
      </c>
      <c r="L4362" s="62">
        <v>21843</v>
      </c>
      <c r="M4362" s="62">
        <v>28.44</v>
      </c>
      <c r="N4362" s="63"/>
      <c r="O4362" s="63"/>
      <c r="P4362" s="63"/>
      <c r="Q4362" s="63"/>
      <c r="R4362" s="63"/>
      <c r="S4362" s="63"/>
      <c r="T4362" s="63"/>
      <c r="U4362" s="63"/>
      <c r="V4362" s="63"/>
      <c r="W4362" s="63"/>
      <c r="X4362" s="63"/>
      <c r="Y4362" s="63"/>
      <c r="Z4362" s="62">
        <v>719.2</v>
      </c>
      <c r="AA4362" s="62">
        <v>17060</v>
      </c>
      <c r="AB4362" s="62">
        <v>22.21</v>
      </c>
      <c r="AC4362" s="62">
        <v>11.24</v>
      </c>
    </row>
    <row r="4363" spans="1:29" x14ac:dyDescent="0.25">
      <c r="A4363" s="61" t="s">
        <v>113</v>
      </c>
      <c r="B4363" s="61" t="s">
        <v>114</v>
      </c>
      <c r="C4363" s="62">
        <v>2017</v>
      </c>
      <c r="D4363" s="61" t="s">
        <v>83</v>
      </c>
      <c r="E4363" s="62">
        <v>1</v>
      </c>
      <c r="F4363" s="63"/>
      <c r="G4363" s="63"/>
      <c r="H4363" s="63"/>
      <c r="I4363" s="63"/>
      <c r="J4363" s="63"/>
      <c r="K4363" s="62">
        <v>0</v>
      </c>
      <c r="L4363" s="63"/>
      <c r="M4363" s="63"/>
      <c r="N4363" s="63"/>
      <c r="O4363" s="63"/>
      <c r="P4363" s="63"/>
      <c r="Q4363" s="63"/>
      <c r="R4363" s="63"/>
      <c r="S4363" s="63"/>
      <c r="T4363" s="63"/>
      <c r="U4363" s="63"/>
      <c r="V4363" s="63"/>
      <c r="W4363" s="63"/>
      <c r="X4363" s="63"/>
      <c r="Y4363" s="63"/>
      <c r="Z4363" s="62">
        <v>0</v>
      </c>
      <c r="AA4363" s="62">
        <v>487</v>
      </c>
      <c r="AB4363" s="62">
        <v>40.58</v>
      </c>
      <c r="AC4363" s="62">
        <v>0</v>
      </c>
    </row>
    <row r="4364" spans="1:29" ht="45" x14ac:dyDescent="0.25">
      <c r="A4364" s="61" t="s">
        <v>518</v>
      </c>
      <c r="B4364" s="61" t="s">
        <v>519</v>
      </c>
      <c r="C4364" s="62">
        <v>2015</v>
      </c>
      <c r="D4364" s="61" t="s">
        <v>75</v>
      </c>
      <c r="E4364" s="62">
        <v>14</v>
      </c>
      <c r="F4364" s="62">
        <v>8270</v>
      </c>
      <c r="G4364" s="62">
        <v>1464</v>
      </c>
      <c r="H4364" s="62">
        <v>8.7100000000000009</v>
      </c>
      <c r="I4364" s="62">
        <v>590.71</v>
      </c>
      <c r="J4364" s="62">
        <v>7691.1</v>
      </c>
      <c r="K4364" s="62">
        <v>0</v>
      </c>
      <c r="L4364" s="62">
        <v>991</v>
      </c>
      <c r="M4364" s="62">
        <v>5.9</v>
      </c>
      <c r="N4364" s="63"/>
      <c r="O4364" s="63"/>
      <c r="P4364" s="63"/>
      <c r="Q4364" s="63"/>
      <c r="R4364" s="63"/>
      <c r="S4364" s="63"/>
      <c r="T4364" s="63"/>
      <c r="U4364" s="63"/>
      <c r="V4364" s="63"/>
      <c r="W4364" s="63"/>
      <c r="X4364" s="63"/>
      <c r="Y4364" s="63"/>
      <c r="Z4364" s="62">
        <v>846.2</v>
      </c>
      <c r="AA4364" s="62">
        <v>6936</v>
      </c>
      <c r="AB4364" s="62">
        <v>41.29</v>
      </c>
      <c r="AC4364" s="62">
        <v>60.44</v>
      </c>
    </row>
    <row r="4365" spans="1:29" x14ac:dyDescent="0.25">
      <c r="A4365" s="61" t="s">
        <v>212</v>
      </c>
      <c r="B4365" s="61" t="s">
        <v>213</v>
      </c>
      <c r="C4365" s="62">
        <v>2016</v>
      </c>
      <c r="D4365" s="61" t="s">
        <v>89</v>
      </c>
      <c r="E4365" s="62">
        <v>80</v>
      </c>
      <c r="F4365" s="62">
        <v>670920</v>
      </c>
      <c r="G4365" s="62">
        <v>90727</v>
      </c>
      <c r="H4365" s="62">
        <v>94.51</v>
      </c>
      <c r="I4365" s="62">
        <v>8386.5</v>
      </c>
      <c r="J4365" s="62">
        <v>623955.6</v>
      </c>
      <c r="K4365" s="62">
        <v>0</v>
      </c>
      <c r="L4365" s="63"/>
      <c r="M4365" s="63"/>
      <c r="N4365" s="63"/>
      <c r="O4365" s="63"/>
      <c r="P4365" s="63"/>
      <c r="Q4365" s="63"/>
      <c r="R4365" s="63"/>
      <c r="S4365" s="63"/>
      <c r="T4365" s="63"/>
      <c r="U4365" s="63"/>
      <c r="V4365" s="63"/>
      <c r="W4365" s="63"/>
      <c r="X4365" s="63"/>
      <c r="Y4365" s="63"/>
      <c r="Z4365" s="62">
        <v>139882</v>
      </c>
      <c r="AA4365" s="62">
        <v>15926</v>
      </c>
      <c r="AB4365" s="62">
        <v>16.59</v>
      </c>
      <c r="AC4365" s="62">
        <v>1748.53</v>
      </c>
    </row>
    <row r="4366" spans="1:29" ht="30" x14ac:dyDescent="0.25">
      <c r="A4366" s="61" t="s">
        <v>117</v>
      </c>
      <c r="B4366" s="61" t="s">
        <v>118</v>
      </c>
      <c r="C4366" s="62">
        <v>2014</v>
      </c>
      <c r="D4366" s="61" t="s">
        <v>226</v>
      </c>
      <c r="E4366" s="62">
        <v>5</v>
      </c>
      <c r="F4366" s="63"/>
      <c r="G4366" s="63"/>
      <c r="H4366" s="63"/>
      <c r="I4366" s="63"/>
      <c r="J4366" s="63"/>
      <c r="K4366" s="62">
        <v>0</v>
      </c>
      <c r="L4366" s="63"/>
      <c r="M4366" s="63"/>
      <c r="N4366" s="63"/>
      <c r="O4366" s="63"/>
      <c r="P4366" s="63"/>
      <c r="Q4366" s="63"/>
      <c r="R4366" s="63"/>
      <c r="S4366" s="63"/>
      <c r="T4366" s="63"/>
      <c r="U4366" s="63"/>
      <c r="V4366" s="63"/>
      <c r="W4366" s="63"/>
      <c r="X4366" s="63"/>
      <c r="Y4366" s="63"/>
      <c r="Z4366" s="62">
        <v>0</v>
      </c>
      <c r="AA4366" s="63"/>
      <c r="AB4366" s="63"/>
      <c r="AC4366" s="62">
        <v>0</v>
      </c>
    </row>
    <row r="4367" spans="1:29" ht="30" x14ac:dyDescent="0.25">
      <c r="A4367" s="61" t="s">
        <v>92</v>
      </c>
      <c r="B4367" s="61" t="s">
        <v>93</v>
      </c>
      <c r="C4367" s="62">
        <v>2014</v>
      </c>
      <c r="D4367" s="61" t="s">
        <v>99</v>
      </c>
      <c r="E4367" s="62">
        <v>33</v>
      </c>
      <c r="F4367" s="62">
        <v>170975</v>
      </c>
      <c r="G4367" s="62">
        <v>31241</v>
      </c>
      <c r="H4367" s="62">
        <v>78.89</v>
      </c>
      <c r="I4367" s="62">
        <v>5181.0600000000004</v>
      </c>
      <c r="J4367" s="62">
        <v>159006.75</v>
      </c>
      <c r="K4367" s="62">
        <v>8599.42</v>
      </c>
      <c r="L4367" s="62">
        <v>9677</v>
      </c>
      <c r="M4367" s="62">
        <v>24.44</v>
      </c>
      <c r="N4367" s="62">
        <v>260.58999999999997</v>
      </c>
      <c r="O4367" s="62">
        <v>103702.96</v>
      </c>
      <c r="P4367" s="63"/>
      <c r="Q4367" s="63"/>
      <c r="R4367" s="63"/>
      <c r="S4367" s="63"/>
      <c r="T4367" s="63"/>
      <c r="U4367" s="63"/>
      <c r="V4367" s="63"/>
      <c r="W4367" s="63"/>
      <c r="X4367" s="63"/>
      <c r="Y4367" s="63"/>
      <c r="Z4367" s="62">
        <v>0</v>
      </c>
      <c r="AA4367" s="62">
        <v>1930</v>
      </c>
      <c r="AB4367" s="62">
        <v>4.87</v>
      </c>
      <c r="AC4367" s="62">
        <v>0</v>
      </c>
    </row>
    <row r="4368" spans="1:29" ht="30" x14ac:dyDescent="0.25">
      <c r="A4368" s="61" t="s">
        <v>245</v>
      </c>
      <c r="B4368" s="61" t="s">
        <v>246</v>
      </c>
      <c r="C4368" s="62">
        <v>2012</v>
      </c>
      <c r="D4368" s="61" t="s">
        <v>75</v>
      </c>
      <c r="E4368" s="62">
        <v>3</v>
      </c>
      <c r="F4368" s="63"/>
      <c r="G4368" s="63"/>
      <c r="H4368" s="63"/>
      <c r="I4368" s="63"/>
      <c r="J4368" s="63"/>
      <c r="K4368" s="62">
        <v>0</v>
      </c>
      <c r="L4368" s="63"/>
      <c r="M4368" s="63"/>
      <c r="N4368" s="63"/>
      <c r="O4368" s="63"/>
      <c r="P4368" s="63"/>
      <c r="Q4368" s="63"/>
      <c r="R4368" s="63"/>
      <c r="S4368" s="63"/>
      <c r="T4368" s="63"/>
      <c r="U4368" s="63"/>
      <c r="V4368" s="63"/>
      <c r="W4368" s="63"/>
      <c r="X4368" s="63"/>
      <c r="Y4368" s="63"/>
      <c r="Z4368" s="62">
        <v>21300</v>
      </c>
      <c r="AA4368" s="62">
        <v>2131</v>
      </c>
      <c r="AB4368" s="62">
        <v>59.19</v>
      </c>
      <c r="AC4368" s="62">
        <v>7100</v>
      </c>
    </row>
    <row r="4369" spans="1:29" x14ac:dyDescent="0.25">
      <c r="A4369" s="61" t="s">
        <v>235</v>
      </c>
      <c r="B4369" s="61" t="s">
        <v>236</v>
      </c>
      <c r="C4369" s="62">
        <v>2004</v>
      </c>
      <c r="D4369" s="61" t="s">
        <v>89</v>
      </c>
      <c r="E4369" s="62">
        <v>40</v>
      </c>
      <c r="F4369" s="62">
        <v>150880</v>
      </c>
      <c r="G4369" s="62">
        <v>14748</v>
      </c>
      <c r="H4369" s="62">
        <v>30.73</v>
      </c>
      <c r="I4369" s="62">
        <v>3772</v>
      </c>
      <c r="J4369" s="62">
        <v>140318.39999999999</v>
      </c>
      <c r="K4369" s="62">
        <v>23484.97</v>
      </c>
      <c r="L4369" s="62">
        <v>27090</v>
      </c>
      <c r="M4369" s="62">
        <v>56.44</v>
      </c>
      <c r="N4369" s="62">
        <v>587.12</v>
      </c>
      <c r="O4369" s="62">
        <v>283212.25</v>
      </c>
      <c r="P4369" s="63"/>
      <c r="Q4369" s="63"/>
      <c r="R4369" s="63"/>
      <c r="S4369" s="63"/>
      <c r="T4369" s="63"/>
      <c r="U4369" s="63"/>
      <c r="V4369" s="63"/>
      <c r="W4369" s="63"/>
      <c r="X4369" s="63"/>
      <c r="Y4369" s="63"/>
      <c r="Z4369" s="62">
        <v>102700</v>
      </c>
      <c r="AA4369" s="62">
        <v>1852</v>
      </c>
      <c r="AB4369" s="62">
        <v>3.86</v>
      </c>
      <c r="AC4369" s="62">
        <v>2567.5</v>
      </c>
    </row>
    <row r="4370" spans="1:29" ht="45" x14ac:dyDescent="0.25">
      <c r="A4370" s="61" t="s">
        <v>167</v>
      </c>
      <c r="B4370" s="61" t="s">
        <v>168</v>
      </c>
      <c r="C4370" s="62">
        <v>2007</v>
      </c>
      <c r="D4370" s="61" t="s">
        <v>75</v>
      </c>
      <c r="E4370" s="62">
        <v>10</v>
      </c>
      <c r="F4370" s="63"/>
      <c r="G4370" s="63"/>
      <c r="H4370" s="63"/>
      <c r="I4370" s="63"/>
      <c r="J4370" s="63"/>
      <c r="K4370" s="62">
        <v>0</v>
      </c>
      <c r="L4370" s="63"/>
      <c r="M4370" s="63"/>
      <c r="N4370" s="63"/>
      <c r="O4370" s="63"/>
      <c r="P4370" s="63"/>
      <c r="Q4370" s="63"/>
      <c r="R4370" s="63"/>
      <c r="S4370" s="63"/>
      <c r="T4370" s="63"/>
      <c r="U4370" s="63"/>
      <c r="V4370" s="63"/>
      <c r="W4370" s="63"/>
      <c r="X4370" s="63"/>
      <c r="Y4370" s="63"/>
      <c r="Z4370" s="62">
        <v>0</v>
      </c>
      <c r="AA4370" s="63"/>
      <c r="AB4370" s="63"/>
      <c r="AC4370" s="62">
        <v>0</v>
      </c>
    </row>
    <row r="4371" spans="1:29" ht="30" x14ac:dyDescent="0.25">
      <c r="A4371" s="61" t="s">
        <v>142</v>
      </c>
      <c r="B4371" s="61" t="s">
        <v>143</v>
      </c>
      <c r="C4371" s="62">
        <v>2005</v>
      </c>
      <c r="D4371" s="61" t="s">
        <v>99</v>
      </c>
      <c r="E4371" s="62">
        <v>100</v>
      </c>
      <c r="F4371" s="62">
        <v>396400</v>
      </c>
      <c r="G4371" s="62">
        <v>48299</v>
      </c>
      <c r="H4371" s="62">
        <v>40.25</v>
      </c>
      <c r="I4371" s="62">
        <v>3964</v>
      </c>
      <c r="J4371" s="62">
        <v>368652</v>
      </c>
      <c r="K4371" s="62">
        <v>0</v>
      </c>
      <c r="L4371" s="63"/>
      <c r="M4371" s="63"/>
      <c r="N4371" s="63"/>
      <c r="O4371" s="63"/>
      <c r="P4371" s="63"/>
      <c r="Q4371" s="63"/>
      <c r="R4371" s="63"/>
      <c r="S4371" s="63"/>
      <c r="T4371" s="63"/>
      <c r="U4371" s="63"/>
      <c r="V4371" s="63"/>
      <c r="W4371" s="63"/>
      <c r="X4371" s="63"/>
      <c r="Y4371" s="63"/>
      <c r="Z4371" s="62">
        <v>8710</v>
      </c>
      <c r="AA4371" s="62">
        <v>68608</v>
      </c>
      <c r="AB4371" s="62">
        <v>57.17</v>
      </c>
      <c r="AC4371" s="62">
        <v>87.1</v>
      </c>
    </row>
    <row r="4372" spans="1:29" ht="30" x14ac:dyDescent="0.25">
      <c r="A4372" s="61" t="s">
        <v>117</v>
      </c>
      <c r="B4372" s="61" t="s">
        <v>118</v>
      </c>
      <c r="C4372" s="62">
        <v>2007</v>
      </c>
      <c r="D4372" s="61" t="s">
        <v>571</v>
      </c>
      <c r="E4372" s="62">
        <v>75</v>
      </c>
      <c r="F4372" s="62">
        <v>48480</v>
      </c>
      <c r="G4372" s="62">
        <v>6948</v>
      </c>
      <c r="H4372" s="62">
        <v>7.72</v>
      </c>
      <c r="I4372" s="62">
        <v>646.4</v>
      </c>
      <c r="J4372" s="62">
        <v>45086.400000000001</v>
      </c>
      <c r="K4372" s="62">
        <v>13215.32</v>
      </c>
      <c r="L4372" s="62">
        <v>20138</v>
      </c>
      <c r="M4372" s="62">
        <v>22.38</v>
      </c>
      <c r="N4372" s="63"/>
      <c r="O4372" s="63"/>
      <c r="P4372" s="63"/>
      <c r="Q4372" s="63"/>
      <c r="R4372" s="63"/>
      <c r="S4372" s="63"/>
      <c r="T4372" s="63"/>
      <c r="U4372" s="63"/>
      <c r="V4372" s="63"/>
      <c r="W4372" s="63"/>
      <c r="X4372" s="63"/>
      <c r="Y4372" s="63"/>
      <c r="Z4372" s="62">
        <v>0</v>
      </c>
      <c r="AA4372" s="63"/>
      <c r="AB4372" s="63"/>
      <c r="AC4372" s="62">
        <v>0</v>
      </c>
    </row>
    <row r="4373" spans="1:29" ht="30" x14ac:dyDescent="0.25">
      <c r="A4373" s="61" t="s">
        <v>206</v>
      </c>
      <c r="B4373" s="61" t="s">
        <v>207</v>
      </c>
      <c r="C4373" s="62">
        <v>2005</v>
      </c>
      <c r="D4373" s="61" t="s">
        <v>75</v>
      </c>
      <c r="E4373" s="62">
        <v>6</v>
      </c>
      <c r="F4373" s="63"/>
      <c r="G4373" s="63"/>
      <c r="H4373" s="63"/>
      <c r="I4373" s="63"/>
      <c r="J4373" s="63"/>
      <c r="K4373" s="62">
        <v>0</v>
      </c>
      <c r="L4373" s="63"/>
      <c r="M4373" s="63"/>
      <c r="N4373" s="63"/>
      <c r="O4373" s="63"/>
      <c r="P4373" s="63"/>
      <c r="Q4373" s="63"/>
      <c r="R4373" s="63"/>
      <c r="S4373" s="63"/>
      <c r="T4373" s="63"/>
      <c r="U4373" s="63"/>
      <c r="V4373" s="63"/>
      <c r="W4373" s="63"/>
      <c r="X4373" s="63"/>
      <c r="Y4373" s="63"/>
      <c r="Z4373" s="62">
        <v>27600</v>
      </c>
      <c r="AA4373" s="62">
        <v>1666</v>
      </c>
      <c r="AB4373" s="62">
        <v>23.14</v>
      </c>
      <c r="AC4373" s="62">
        <v>4600</v>
      </c>
    </row>
    <row r="4374" spans="1:29" ht="30" x14ac:dyDescent="0.25">
      <c r="A4374" s="61" t="s">
        <v>182</v>
      </c>
      <c r="B4374" s="61" t="s">
        <v>183</v>
      </c>
      <c r="C4374" s="62">
        <v>2013</v>
      </c>
      <c r="D4374" s="61" t="s">
        <v>75</v>
      </c>
      <c r="E4374" s="62">
        <v>5</v>
      </c>
      <c r="F4374" s="62">
        <v>3725</v>
      </c>
      <c r="G4374" s="62">
        <v>538</v>
      </c>
      <c r="H4374" s="62">
        <v>8.9700000000000006</v>
      </c>
      <c r="I4374" s="62">
        <v>745</v>
      </c>
      <c r="J4374" s="62">
        <v>3464.25</v>
      </c>
      <c r="K4374" s="62">
        <v>0</v>
      </c>
      <c r="L4374" s="63"/>
      <c r="M4374" s="63"/>
      <c r="N4374" s="63"/>
      <c r="O4374" s="63"/>
      <c r="P4374" s="63"/>
      <c r="Q4374" s="63"/>
      <c r="R4374" s="63"/>
      <c r="S4374" s="63"/>
      <c r="T4374" s="63"/>
      <c r="U4374" s="63"/>
      <c r="V4374" s="63"/>
      <c r="W4374" s="63"/>
      <c r="X4374" s="63"/>
      <c r="Y4374" s="63"/>
      <c r="Z4374" s="62">
        <v>43226</v>
      </c>
      <c r="AA4374" s="62">
        <v>4174</v>
      </c>
      <c r="AB4374" s="62">
        <v>69.569999999999993</v>
      </c>
      <c r="AC4374" s="62">
        <v>8645.2000000000007</v>
      </c>
    </row>
    <row r="4375" spans="1:29" ht="30" x14ac:dyDescent="0.25">
      <c r="A4375" s="61" t="s">
        <v>146</v>
      </c>
      <c r="B4375" s="61" t="s">
        <v>147</v>
      </c>
      <c r="C4375" s="62">
        <v>2013</v>
      </c>
      <c r="D4375" s="61" t="s">
        <v>78</v>
      </c>
      <c r="E4375" s="62">
        <v>5</v>
      </c>
      <c r="F4375" s="63"/>
      <c r="G4375" s="63"/>
      <c r="H4375" s="63"/>
      <c r="I4375" s="63"/>
      <c r="J4375" s="63"/>
      <c r="K4375" s="62">
        <v>0</v>
      </c>
      <c r="L4375" s="63"/>
      <c r="M4375" s="63"/>
      <c r="N4375" s="63"/>
      <c r="O4375" s="63"/>
      <c r="P4375" s="63"/>
      <c r="Q4375" s="63"/>
      <c r="R4375" s="63"/>
      <c r="S4375" s="63"/>
      <c r="T4375" s="63"/>
      <c r="U4375" s="63"/>
      <c r="V4375" s="63"/>
      <c r="W4375" s="63"/>
      <c r="X4375" s="63"/>
      <c r="Y4375" s="63"/>
      <c r="Z4375" s="62">
        <v>0</v>
      </c>
      <c r="AA4375" s="63"/>
      <c r="AB4375" s="63"/>
      <c r="AC4375" s="62">
        <v>0</v>
      </c>
    </row>
    <row r="4376" spans="1:29" ht="30" x14ac:dyDescent="0.25">
      <c r="A4376" s="61" t="s">
        <v>151</v>
      </c>
      <c r="B4376" s="61" t="s">
        <v>152</v>
      </c>
      <c r="C4376" s="62">
        <v>2006</v>
      </c>
      <c r="D4376" s="61" t="s">
        <v>78</v>
      </c>
      <c r="E4376" s="62">
        <v>40</v>
      </c>
      <c r="F4376" s="62">
        <v>305891</v>
      </c>
      <c r="G4376" s="62">
        <v>107233</v>
      </c>
      <c r="H4376" s="62">
        <v>223.4</v>
      </c>
      <c r="I4376" s="62">
        <v>7647.28</v>
      </c>
      <c r="J4376" s="62">
        <v>284478.63</v>
      </c>
      <c r="K4376" s="62">
        <v>0</v>
      </c>
      <c r="L4376" s="63"/>
      <c r="M4376" s="63"/>
      <c r="N4376" s="63"/>
      <c r="O4376" s="63"/>
      <c r="P4376" s="63"/>
      <c r="Q4376" s="63"/>
      <c r="R4376" s="63"/>
      <c r="S4376" s="63"/>
      <c r="T4376" s="63"/>
      <c r="U4376" s="63"/>
      <c r="V4376" s="63"/>
      <c r="W4376" s="63"/>
      <c r="X4376" s="63"/>
      <c r="Y4376" s="63"/>
      <c r="Z4376" s="62">
        <v>3273.24</v>
      </c>
      <c r="AA4376" s="62">
        <v>21764</v>
      </c>
      <c r="AB4376" s="62">
        <v>45.34</v>
      </c>
      <c r="AC4376" s="62">
        <v>81.83</v>
      </c>
    </row>
    <row r="4377" spans="1:29" ht="30" x14ac:dyDescent="0.25">
      <c r="A4377" s="61" t="s">
        <v>352</v>
      </c>
      <c r="B4377" s="61" t="s">
        <v>353</v>
      </c>
      <c r="C4377" s="62">
        <v>2017</v>
      </c>
      <c r="D4377" s="61" t="s">
        <v>78</v>
      </c>
      <c r="E4377" s="62">
        <v>40</v>
      </c>
      <c r="F4377" s="62">
        <v>108553</v>
      </c>
      <c r="G4377" s="62">
        <v>23921</v>
      </c>
      <c r="H4377" s="62">
        <v>49.84</v>
      </c>
      <c r="I4377" s="62">
        <v>2713.83</v>
      </c>
      <c r="J4377" s="62">
        <v>100954.29</v>
      </c>
      <c r="K4377" s="62">
        <v>19206</v>
      </c>
      <c r="L4377" s="62">
        <v>27125</v>
      </c>
      <c r="M4377" s="62">
        <v>56.51</v>
      </c>
      <c r="N4377" s="62">
        <v>480.15</v>
      </c>
      <c r="O4377" s="62">
        <v>231610.92</v>
      </c>
      <c r="P4377" s="63"/>
      <c r="Q4377" s="63"/>
      <c r="R4377" s="63"/>
      <c r="S4377" s="63"/>
      <c r="T4377" s="63"/>
      <c r="U4377" s="63"/>
      <c r="V4377" s="63"/>
      <c r="W4377" s="63"/>
      <c r="X4377" s="63"/>
      <c r="Y4377" s="63"/>
      <c r="Z4377" s="62">
        <v>1160</v>
      </c>
      <c r="AA4377" s="62">
        <v>16291</v>
      </c>
      <c r="AB4377" s="62">
        <v>33.94</v>
      </c>
      <c r="AC4377" s="62">
        <v>29</v>
      </c>
    </row>
    <row r="4378" spans="1:29" ht="30" x14ac:dyDescent="0.25">
      <c r="A4378" s="61" t="s">
        <v>520</v>
      </c>
      <c r="B4378" s="61" t="s">
        <v>521</v>
      </c>
      <c r="C4378" s="62">
        <v>2006</v>
      </c>
      <c r="D4378" s="61" t="s">
        <v>78</v>
      </c>
      <c r="E4378" s="62">
        <v>54</v>
      </c>
      <c r="F4378" s="62">
        <v>295118</v>
      </c>
      <c r="G4378" s="62">
        <v>45215</v>
      </c>
      <c r="H4378" s="62">
        <v>69.78</v>
      </c>
      <c r="I4378" s="62">
        <v>5465.15</v>
      </c>
      <c r="J4378" s="62">
        <v>274459.74</v>
      </c>
      <c r="K4378" s="62">
        <v>2616.88</v>
      </c>
      <c r="L4378" s="62">
        <v>4770</v>
      </c>
      <c r="M4378" s="62">
        <v>7.36</v>
      </c>
      <c r="N4378" s="63"/>
      <c r="O4378" s="63"/>
      <c r="P4378" s="63"/>
      <c r="Q4378" s="63"/>
      <c r="R4378" s="63"/>
      <c r="S4378" s="63"/>
      <c r="T4378" s="63"/>
      <c r="U4378" s="63"/>
      <c r="V4378" s="63"/>
      <c r="W4378" s="63"/>
      <c r="X4378" s="63"/>
      <c r="Y4378" s="63"/>
      <c r="Z4378" s="62">
        <v>115357</v>
      </c>
      <c r="AA4378" s="62">
        <v>5001</v>
      </c>
      <c r="AB4378" s="62">
        <v>7.72</v>
      </c>
      <c r="AC4378" s="62">
        <v>2136.2399999999998</v>
      </c>
    </row>
    <row r="4379" spans="1:29" x14ac:dyDescent="0.25">
      <c r="A4379" s="61" t="s">
        <v>469</v>
      </c>
      <c r="B4379" s="61" t="s">
        <v>470</v>
      </c>
      <c r="C4379" s="62">
        <v>2014</v>
      </c>
      <c r="D4379" s="61" t="s">
        <v>99</v>
      </c>
      <c r="E4379" s="62">
        <v>54</v>
      </c>
      <c r="F4379" s="62">
        <v>245760</v>
      </c>
      <c r="G4379" s="62">
        <v>34199</v>
      </c>
      <c r="H4379" s="62">
        <v>52.78</v>
      </c>
      <c r="I4379" s="62">
        <v>4551.1099999999997</v>
      </c>
      <c r="J4379" s="62">
        <v>228556.79999999999</v>
      </c>
      <c r="K4379" s="62">
        <v>22726.48</v>
      </c>
      <c r="L4379" s="62">
        <v>31960</v>
      </c>
      <c r="M4379" s="62">
        <v>49.32</v>
      </c>
      <c r="N4379" s="62">
        <v>420.86</v>
      </c>
      <c r="O4379" s="62">
        <v>274065.43</v>
      </c>
      <c r="P4379" s="63"/>
      <c r="Q4379" s="63"/>
      <c r="R4379" s="63"/>
      <c r="S4379" s="63"/>
      <c r="T4379" s="63"/>
      <c r="U4379" s="63"/>
      <c r="V4379" s="63"/>
      <c r="W4379" s="63"/>
      <c r="X4379" s="63"/>
      <c r="Y4379" s="63"/>
      <c r="Z4379" s="62">
        <v>1848.52</v>
      </c>
      <c r="AA4379" s="62">
        <v>23069</v>
      </c>
      <c r="AB4379" s="62">
        <v>35.6</v>
      </c>
      <c r="AC4379" s="62">
        <v>34.229999999999997</v>
      </c>
    </row>
    <row r="4380" spans="1:29" ht="30" x14ac:dyDescent="0.25">
      <c r="A4380" s="61" t="s">
        <v>115</v>
      </c>
      <c r="B4380" s="61" t="s">
        <v>116</v>
      </c>
      <c r="C4380" s="62">
        <v>2016</v>
      </c>
      <c r="D4380" s="61" t="s">
        <v>86</v>
      </c>
      <c r="E4380" s="62">
        <v>48</v>
      </c>
      <c r="F4380" s="62">
        <v>10357</v>
      </c>
      <c r="G4380" s="62">
        <v>1911</v>
      </c>
      <c r="H4380" s="62">
        <v>3.32</v>
      </c>
      <c r="I4380" s="62">
        <v>215.77</v>
      </c>
      <c r="J4380" s="62">
        <v>9632.01</v>
      </c>
      <c r="K4380" s="62">
        <v>0</v>
      </c>
      <c r="L4380" s="63"/>
      <c r="M4380" s="63"/>
      <c r="N4380" s="63"/>
      <c r="O4380" s="63"/>
      <c r="P4380" s="63"/>
      <c r="Q4380" s="63"/>
      <c r="R4380" s="63"/>
      <c r="S4380" s="63"/>
      <c r="T4380" s="63"/>
      <c r="U4380" s="62">
        <v>50</v>
      </c>
      <c r="V4380" s="62">
        <v>87</v>
      </c>
      <c r="W4380" s="62">
        <v>0.15</v>
      </c>
      <c r="X4380" s="62">
        <v>1</v>
      </c>
      <c r="Y4380" s="62">
        <v>1119.2</v>
      </c>
      <c r="Z4380" s="62">
        <v>320500</v>
      </c>
      <c r="AA4380" s="62">
        <v>47798</v>
      </c>
      <c r="AB4380" s="62">
        <v>82.98</v>
      </c>
      <c r="AC4380" s="62">
        <v>6677.08</v>
      </c>
    </row>
    <row r="4381" spans="1:29" ht="30" x14ac:dyDescent="0.25">
      <c r="A4381" s="61" t="s">
        <v>87</v>
      </c>
      <c r="B4381" s="61" t="s">
        <v>88</v>
      </c>
      <c r="C4381" s="62">
        <v>2009</v>
      </c>
      <c r="D4381" s="61" t="s">
        <v>78</v>
      </c>
      <c r="E4381" s="62">
        <v>40</v>
      </c>
      <c r="F4381" s="62">
        <v>130602</v>
      </c>
      <c r="G4381" s="62">
        <v>26816</v>
      </c>
      <c r="H4381" s="62">
        <v>55.87</v>
      </c>
      <c r="I4381" s="62">
        <v>3265.05</v>
      </c>
      <c r="J4381" s="62">
        <v>121459.86</v>
      </c>
      <c r="K4381" s="62">
        <v>12867.12</v>
      </c>
      <c r="L4381" s="62">
        <v>5846</v>
      </c>
      <c r="M4381" s="62">
        <v>12.18</v>
      </c>
      <c r="N4381" s="62">
        <v>321.68</v>
      </c>
      <c r="O4381" s="62">
        <v>155168.45000000001</v>
      </c>
      <c r="P4381" s="63"/>
      <c r="Q4381" s="63"/>
      <c r="R4381" s="63"/>
      <c r="S4381" s="63"/>
      <c r="T4381" s="63"/>
      <c r="U4381" s="63"/>
      <c r="V4381" s="63"/>
      <c r="W4381" s="63"/>
      <c r="X4381" s="63"/>
      <c r="Y4381" s="63"/>
      <c r="Z4381" s="62">
        <v>88640</v>
      </c>
      <c r="AA4381" s="62">
        <v>10340</v>
      </c>
      <c r="AB4381" s="62">
        <v>21.54</v>
      </c>
      <c r="AC4381" s="62">
        <v>2216</v>
      </c>
    </row>
    <row r="4382" spans="1:29" ht="30" x14ac:dyDescent="0.25">
      <c r="A4382" s="61" t="s">
        <v>142</v>
      </c>
      <c r="B4382" s="61" t="s">
        <v>143</v>
      </c>
      <c r="C4382" s="62">
        <v>2012</v>
      </c>
      <c r="D4382" s="61" t="s">
        <v>135</v>
      </c>
      <c r="E4382" s="62">
        <v>50</v>
      </c>
      <c r="F4382" s="62">
        <v>82</v>
      </c>
      <c r="G4382" s="62">
        <v>16</v>
      </c>
      <c r="H4382" s="62">
        <v>0.03</v>
      </c>
      <c r="I4382" s="62">
        <v>1.64</v>
      </c>
      <c r="J4382" s="62">
        <v>76.260000000000005</v>
      </c>
      <c r="K4382" s="62">
        <v>0</v>
      </c>
      <c r="L4382" s="62">
        <v>0</v>
      </c>
      <c r="M4382" s="62">
        <v>0</v>
      </c>
      <c r="N4382" s="62">
        <v>0</v>
      </c>
      <c r="O4382" s="62">
        <v>0</v>
      </c>
      <c r="P4382" s="63"/>
      <c r="Q4382" s="63"/>
      <c r="R4382" s="63"/>
      <c r="S4382" s="63"/>
      <c r="T4382" s="63"/>
      <c r="U4382" s="63"/>
      <c r="V4382" s="63"/>
      <c r="W4382" s="63"/>
      <c r="X4382" s="63"/>
      <c r="Y4382" s="63"/>
      <c r="Z4382" s="62">
        <v>5876.43</v>
      </c>
      <c r="AA4382" s="62">
        <v>56346</v>
      </c>
      <c r="AB4382" s="62">
        <v>93.91</v>
      </c>
      <c r="AC4382" s="62">
        <v>117.53</v>
      </c>
    </row>
    <row r="4383" spans="1:29" x14ac:dyDescent="0.25">
      <c r="A4383" s="61" t="s">
        <v>399</v>
      </c>
      <c r="B4383" s="61" t="s">
        <v>400</v>
      </c>
      <c r="C4383" s="62">
        <v>2006</v>
      </c>
      <c r="D4383" s="61" t="s">
        <v>75</v>
      </c>
      <c r="E4383" s="62">
        <v>6</v>
      </c>
      <c r="F4383" s="62">
        <v>2609</v>
      </c>
      <c r="G4383" s="62">
        <v>582</v>
      </c>
      <c r="H4383" s="62">
        <v>8.08</v>
      </c>
      <c r="I4383" s="62">
        <v>434.83</v>
      </c>
      <c r="J4383" s="62">
        <v>2426.37</v>
      </c>
      <c r="K4383" s="62">
        <v>0</v>
      </c>
      <c r="L4383" s="63"/>
      <c r="M4383" s="63"/>
      <c r="N4383" s="63"/>
      <c r="O4383" s="63"/>
      <c r="P4383" s="63"/>
      <c r="Q4383" s="63"/>
      <c r="R4383" s="63"/>
      <c r="S4383" s="63"/>
      <c r="T4383" s="63"/>
      <c r="U4383" s="63"/>
      <c r="V4383" s="63"/>
      <c r="W4383" s="63"/>
      <c r="X4383" s="63"/>
      <c r="Y4383" s="63"/>
      <c r="Z4383" s="62">
        <v>0</v>
      </c>
      <c r="AA4383" s="63"/>
      <c r="AB4383" s="63"/>
      <c r="AC4383" s="62">
        <v>0</v>
      </c>
    </row>
    <row r="4384" spans="1:29" ht="30" x14ac:dyDescent="0.25">
      <c r="A4384" s="61" t="s">
        <v>393</v>
      </c>
      <c r="B4384" s="61" t="s">
        <v>394</v>
      </c>
      <c r="C4384" s="62">
        <v>2012</v>
      </c>
      <c r="D4384" s="61" t="s">
        <v>99</v>
      </c>
      <c r="E4384" s="62">
        <v>56</v>
      </c>
      <c r="F4384" s="62">
        <v>493280</v>
      </c>
      <c r="G4384" s="62">
        <v>70960</v>
      </c>
      <c r="H4384" s="62">
        <v>105.6</v>
      </c>
      <c r="I4384" s="62">
        <v>8808.57</v>
      </c>
      <c r="J4384" s="62">
        <v>458750.4</v>
      </c>
      <c r="K4384" s="62">
        <v>0</v>
      </c>
      <c r="L4384" s="63"/>
      <c r="M4384" s="63"/>
      <c r="N4384" s="63"/>
      <c r="O4384" s="63"/>
      <c r="P4384" s="63"/>
      <c r="Q4384" s="63"/>
      <c r="R4384" s="63"/>
      <c r="S4384" s="63"/>
      <c r="T4384" s="63"/>
      <c r="U4384" s="63"/>
      <c r="V4384" s="63"/>
      <c r="W4384" s="63"/>
      <c r="X4384" s="63"/>
      <c r="Y4384" s="63"/>
      <c r="Z4384" s="62">
        <v>681.77</v>
      </c>
      <c r="AA4384" s="62">
        <v>5452</v>
      </c>
      <c r="AB4384" s="62">
        <v>8.11</v>
      </c>
      <c r="AC4384" s="62">
        <v>12.17</v>
      </c>
    </row>
    <row r="4385" spans="1:29" ht="30" x14ac:dyDescent="0.25">
      <c r="A4385" s="61" t="s">
        <v>269</v>
      </c>
      <c r="B4385" s="61" t="s">
        <v>270</v>
      </c>
      <c r="C4385" s="62">
        <v>2010</v>
      </c>
      <c r="D4385" s="61" t="s">
        <v>72</v>
      </c>
      <c r="E4385" s="62">
        <v>75</v>
      </c>
      <c r="F4385" s="62">
        <v>951840</v>
      </c>
      <c r="G4385" s="62">
        <v>141747</v>
      </c>
      <c r="H4385" s="62">
        <v>157.5</v>
      </c>
      <c r="I4385" s="62">
        <v>12691.2</v>
      </c>
      <c r="J4385" s="62">
        <v>885211.2</v>
      </c>
      <c r="K4385" s="62">
        <v>0</v>
      </c>
      <c r="L4385" s="63"/>
      <c r="M4385" s="63"/>
      <c r="N4385" s="63"/>
      <c r="O4385" s="63"/>
      <c r="P4385" s="63"/>
      <c r="Q4385" s="63"/>
      <c r="R4385" s="63"/>
      <c r="S4385" s="63"/>
      <c r="T4385" s="63"/>
      <c r="U4385" s="63"/>
      <c r="V4385" s="63"/>
      <c r="W4385" s="63"/>
      <c r="X4385" s="63"/>
      <c r="Y4385" s="63"/>
      <c r="Z4385" s="62">
        <v>209200</v>
      </c>
      <c r="AA4385" s="62">
        <v>8385</v>
      </c>
      <c r="AB4385" s="62">
        <v>9.32</v>
      </c>
      <c r="AC4385" s="62">
        <v>2789.33</v>
      </c>
    </row>
    <row r="4386" spans="1:29" x14ac:dyDescent="0.25">
      <c r="A4386" s="61" t="s">
        <v>84</v>
      </c>
      <c r="B4386" s="61" t="s">
        <v>85</v>
      </c>
      <c r="C4386" s="62">
        <v>2011</v>
      </c>
      <c r="D4386" s="61" t="s">
        <v>135</v>
      </c>
      <c r="E4386" s="62">
        <v>26</v>
      </c>
      <c r="F4386" s="62">
        <v>1570</v>
      </c>
      <c r="G4386" s="62">
        <v>488</v>
      </c>
      <c r="H4386" s="62">
        <v>1.56</v>
      </c>
      <c r="I4386" s="62">
        <v>60.38</v>
      </c>
      <c r="J4386" s="62">
        <v>1460.1</v>
      </c>
      <c r="K4386" s="62">
        <v>479</v>
      </c>
      <c r="L4386" s="62">
        <v>857</v>
      </c>
      <c r="M4386" s="62">
        <v>2.75</v>
      </c>
      <c r="N4386" s="62">
        <v>18.420000000000002</v>
      </c>
      <c r="O4386" s="62">
        <v>5776.4</v>
      </c>
      <c r="P4386" s="63"/>
      <c r="Q4386" s="63"/>
      <c r="R4386" s="63"/>
      <c r="S4386" s="63"/>
      <c r="T4386" s="63"/>
      <c r="U4386" s="63"/>
      <c r="V4386" s="63"/>
      <c r="W4386" s="63"/>
      <c r="X4386" s="63"/>
      <c r="Y4386" s="63"/>
      <c r="Z4386" s="62">
        <v>1950</v>
      </c>
      <c r="AA4386" s="62">
        <v>8879</v>
      </c>
      <c r="AB4386" s="62">
        <v>28.46</v>
      </c>
      <c r="AC4386" s="62">
        <v>75</v>
      </c>
    </row>
    <row r="4387" spans="1:29" x14ac:dyDescent="0.25">
      <c r="A4387" s="61" t="s">
        <v>208</v>
      </c>
      <c r="B4387" s="61" t="s">
        <v>209</v>
      </c>
      <c r="C4387" s="62">
        <v>2005</v>
      </c>
      <c r="D4387" s="61" t="s">
        <v>566</v>
      </c>
      <c r="E4387" s="62">
        <v>42</v>
      </c>
      <c r="F4387" s="62">
        <v>154183</v>
      </c>
      <c r="G4387" s="62">
        <v>20407</v>
      </c>
      <c r="H4387" s="62">
        <v>40.49</v>
      </c>
      <c r="I4387" s="62">
        <v>3671.02</v>
      </c>
      <c r="J4387" s="62">
        <v>143390.19</v>
      </c>
      <c r="K4387" s="62">
        <v>3313</v>
      </c>
      <c r="L4387" s="62">
        <v>38820</v>
      </c>
      <c r="M4387" s="62">
        <v>77.02</v>
      </c>
      <c r="N4387" s="62">
        <v>78.88</v>
      </c>
      <c r="O4387" s="62">
        <v>39952.46</v>
      </c>
      <c r="P4387" s="63"/>
      <c r="Q4387" s="63"/>
      <c r="R4387" s="63"/>
      <c r="S4387" s="63"/>
      <c r="T4387" s="63"/>
      <c r="U4387" s="63"/>
      <c r="V4387" s="63"/>
      <c r="W4387" s="63"/>
      <c r="X4387" s="63"/>
      <c r="Y4387" s="63"/>
      <c r="Z4387" s="62">
        <v>647</v>
      </c>
      <c r="AA4387" s="62">
        <v>4518</v>
      </c>
      <c r="AB4387" s="62">
        <v>8.9600000000000009</v>
      </c>
      <c r="AC4387" s="62">
        <v>15.4</v>
      </c>
    </row>
    <row r="4388" spans="1:29" x14ac:dyDescent="0.25">
      <c r="A4388" s="61" t="s">
        <v>514</v>
      </c>
      <c r="B4388" s="61" t="s">
        <v>515</v>
      </c>
      <c r="C4388" s="62">
        <v>2006</v>
      </c>
      <c r="D4388" s="61" t="s">
        <v>94</v>
      </c>
      <c r="E4388" s="62">
        <v>8</v>
      </c>
      <c r="F4388" s="63"/>
      <c r="G4388" s="63"/>
      <c r="H4388" s="63"/>
      <c r="I4388" s="63"/>
      <c r="J4388" s="63"/>
      <c r="K4388" s="62">
        <v>0</v>
      </c>
      <c r="L4388" s="63"/>
      <c r="M4388" s="63"/>
      <c r="N4388" s="63"/>
      <c r="O4388" s="63"/>
      <c r="P4388" s="63"/>
      <c r="Q4388" s="63"/>
      <c r="R4388" s="63"/>
      <c r="S4388" s="63"/>
      <c r="T4388" s="63"/>
      <c r="U4388" s="63"/>
      <c r="V4388" s="63"/>
      <c r="W4388" s="63"/>
      <c r="X4388" s="63"/>
      <c r="Y4388" s="63"/>
      <c r="Z4388" s="62">
        <v>499026</v>
      </c>
      <c r="AA4388" s="62">
        <v>53766</v>
      </c>
      <c r="AB4388" s="62">
        <v>560.05999999999995</v>
      </c>
      <c r="AC4388" s="62">
        <v>62378.25</v>
      </c>
    </row>
    <row r="4389" spans="1:29" ht="30" x14ac:dyDescent="0.25">
      <c r="A4389" s="61" t="s">
        <v>231</v>
      </c>
      <c r="B4389" s="61" t="s">
        <v>232</v>
      </c>
      <c r="C4389" s="62">
        <v>2007</v>
      </c>
      <c r="D4389" s="61" t="s">
        <v>78</v>
      </c>
      <c r="E4389" s="62">
        <v>76</v>
      </c>
      <c r="F4389" s="62">
        <v>288908</v>
      </c>
      <c r="G4389" s="62">
        <v>37077</v>
      </c>
      <c r="H4389" s="62">
        <v>40.65</v>
      </c>
      <c r="I4389" s="62">
        <v>3801.42</v>
      </c>
      <c r="J4389" s="62">
        <v>268684.44</v>
      </c>
      <c r="K4389" s="62">
        <v>37622.699999999997</v>
      </c>
      <c r="L4389" s="62">
        <v>55853</v>
      </c>
      <c r="M4389" s="62">
        <v>61.24</v>
      </c>
      <c r="N4389" s="62">
        <v>495.04</v>
      </c>
      <c r="O4389" s="62">
        <v>453703.38</v>
      </c>
      <c r="P4389" s="63"/>
      <c r="Q4389" s="63"/>
      <c r="R4389" s="63"/>
      <c r="S4389" s="63"/>
      <c r="T4389" s="63"/>
      <c r="U4389" s="63"/>
      <c r="V4389" s="63"/>
      <c r="W4389" s="63"/>
      <c r="X4389" s="63"/>
      <c r="Y4389" s="63"/>
      <c r="Z4389" s="62">
        <v>206153</v>
      </c>
      <c r="AA4389" s="62">
        <v>14206</v>
      </c>
      <c r="AB4389" s="62">
        <v>15.58</v>
      </c>
      <c r="AC4389" s="62">
        <v>2712.54</v>
      </c>
    </row>
    <row r="4390" spans="1:29" x14ac:dyDescent="0.25">
      <c r="A4390" s="61" t="s">
        <v>222</v>
      </c>
      <c r="B4390" s="61" t="s">
        <v>223</v>
      </c>
      <c r="C4390" s="62">
        <v>2016</v>
      </c>
      <c r="D4390" s="61" t="s">
        <v>99</v>
      </c>
      <c r="E4390" s="62">
        <v>40</v>
      </c>
      <c r="F4390" s="62">
        <v>261760</v>
      </c>
      <c r="G4390" s="62">
        <v>41599</v>
      </c>
      <c r="H4390" s="62">
        <v>86.66</v>
      </c>
      <c r="I4390" s="62">
        <v>6544</v>
      </c>
      <c r="J4390" s="62">
        <v>243436.79999999999</v>
      </c>
      <c r="K4390" s="62">
        <v>0</v>
      </c>
      <c r="L4390" s="63"/>
      <c r="M4390" s="63"/>
      <c r="N4390" s="63"/>
      <c r="O4390" s="63"/>
      <c r="P4390" s="63"/>
      <c r="Q4390" s="63"/>
      <c r="R4390" s="63"/>
      <c r="S4390" s="63"/>
      <c r="T4390" s="63"/>
      <c r="U4390" s="63"/>
      <c r="V4390" s="63"/>
      <c r="W4390" s="63"/>
      <c r="X4390" s="63"/>
      <c r="Y4390" s="63"/>
      <c r="Z4390" s="62">
        <v>98350</v>
      </c>
      <c r="AA4390" s="62">
        <v>15562</v>
      </c>
      <c r="AB4390" s="62">
        <v>32.42</v>
      </c>
      <c r="AC4390" s="62">
        <v>2458.75</v>
      </c>
    </row>
    <row r="4391" spans="1:29" x14ac:dyDescent="0.25">
      <c r="A4391" s="61" t="s">
        <v>383</v>
      </c>
      <c r="B4391" s="61" t="s">
        <v>384</v>
      </c>
      <c r="C4391" s="62">
        <v>2016</v>
      </c>
      <c r="D4391" s="61" t="s">
        <v>150</v>
      </c>
      <c r="E4391" s="62">
        <v>8</v>
      </c>
      <c r="F4391" s="63"/>
      <c r="G4391" s="63"/>
      <c r="H4391" s="63"/>
      <c r="I4391" s="63"/>
      <c r="J4391" s="63"/>
      <c r="K4391" s="62">
        <v>0</v>
      </c>
      <c r="L4391" s="63"/>
      <c r="M4391" s="63"/>
      <c r="N4391" s="63"/>
      <c r="O4391" s="63"/>
      <c r="P4391" s="63"/>
      <c r="Q4391" s="63"/>
      <c r="R4391" s="63"/>
      <c r="S4391" s="63"/>
      <c r="T4391" s="63"/>
      <c r="U4391" s="63"/>
      <c r="V4391" s="63"/>
      <c r="W4391" s="63"/>
      <c r="X4391" s="63"/>
      <c r="Y4391" s="63"/>
      <c r="Z4391" s="62">
        <v>207.21</v>
      </c>
      <c r="AA4391" s="62">
        <v>407</v>
      </c>
      <c r="AB4391" s="62">
        <v>4.24</v>
      </c>
      <c r="AC4391" s="62">
        <v>25.9</v>
      </c>
    </row>
    <row r="4392" spans="1:29" x14ac:dyDescent="0.25">
      <c r="A4392" s="61" t="s">
        <v>126</v>
      </c>
      <c r="B4392" s="61" t="s">
        <v>127</v>
      </c>
      <c r="C4392" s="62">
        <v>2017</v>
      </c>
      <c r="D4392" s="61" t="s">
        <v>468</v>
      </c>
      <c r="E4392" s="62">
        <v>85</v>
      </c>
      <c r="F4392" s="62">
        <v>334700</v>
      </c>
      <c r="G4392" s="62">
        <v>66605</v>
      </c>
      <c r="H4392" s="62">
        <v>65.3</v>
      </c>
      <c r="I4392" s="62">
        <v>3937.65</v>
      </c>
      <c r="J4392" s="62">
        <v>311271</v>
      </c>
      <c r="K4392" s="62">
        <v>45915.62</v>
      </c>
      <c r="L4392" s="62">
        <v>48893</v>
      </c>
      <c r="M4392" s="62">
        <v>47.93</v>
      </c>
      <c r="N4392" s="62">
        <v>540.17999999999995</v>
      </c>
      <c r="O4392" s="62">
        <v>553710.18999999994</v>
      </c>
      <c r="P4392" s="63"/>
      <c r="Q4392" s="63"/>
      <c r="R4392" s="63"/>
      <c r="S4392" s="63"/>
      <c r="T4392" s="63"/>
      <c r="U4392" s="63"/>
      <c r="V4392" s="63"/>
      <c r="W4392" s="63"/>
      <c r="X4392" s="63"/>
      <c r="Y4392" s="63"/>
      <c r="Z4392" s="62">
        <v>3622</v>
      </c>
      <c r="AA4392" s="62">
        <v>29167</v>
      </c>
      <c r="AB4392" s="62">
        <v>28.6</v>
      </c>
      <c r="AC4392" s="62">
        <v>42.61</v>
      </c>
    </row>
    <row r="4393" spans="1:29" x14ac:dyDescent="0.25">
      <c r="A4393" s="61" t="s">
        <v>161</v>
      </c>
      <c r="B4393" s="61" t="s">
        <v>162</v>
      </c>
      <c r="C4393" s="62">
        <v>2006</v>
      </c>
      <c r="D4393" s="61" t="s">
        <v>72</v>
      </c>
      <c r="E4393" s="62">
        <v>10</v>
      </c>
      <c r="F4393" s="62">
        <v>60063</v>
      </c>
      <c r="G4393" s="62">
        <v>9705</v>
      </c>
      <c r="H4393" s="62">
        <v>80.88</v>
      </c>
      <c r="I4393" s="62">
        <v>6006.3</v>
      </c>
      <c r="J4393" s="62">
        <v>55858.59</v>
      </c>
      <c r="K4393" s="62">
        <v>4656.32</v>
      </c>
      <c r="L4393" s="62">
        <v>9579</v>
      </c>
      <c r="M4393" s="62">
        <v>79.83</v>
      </c>
      <c r="N4393" s="62">
        <v>465.63</v>
      </c>
      <c r="O4393" s="62">
        <v>56151.97</v>
      </c>
      <c r="P4393" s="63"/>
      <c r="Q4393" s="63"/>
      <c r="R4393" s="63"/>
      <c r="S4393" s="63"/>
      <c r="T4393" s="63"/>
      <c r="U4393" s="63"/>
      <c r="V4393" s="63"/>
      <c r="W4393" s="63"/>
      <c r="X4393" s="63"/>
      <c r="Y4393" s="63"/>
      <c r="Z4393" s="62">
        <v>47000</v>
      </c>
      <c r="AA4393" s="62">
        <v>5397</v>
      </c>
      <c r="AB4393" s="62">
        <v>44.98</v>
      </c>
      <c r="AC4393" s="62">
        <v>4700</v>
      </c>
    </row>
    <row r="4394" spans="1:29" ht="30" x14ac:dyDescent="0.25">
      <c r="A4394" s="61" t="s">
        <v>245</v>
      </c>
      <c r="B4394" s="61" t="s">
        <v>246</v>
      </c>
      <c r="C4394" s="62">
        <v>2011</v>
      </c>
      <c r="D4394" s="61" t="s">
        <v>99</v>
      </c>
      <c r="E4394" s="62">
        <v>28</v>
      </c>
      <c r="F4394" s="62">
        <v>276812</v>
      </c>
      <c r="G4394" s="62">
        <v>38948</v>
      </c>
      <c r="H4394" s="62">
        <v>115.92</v>
      </c>
      <c r="I4394" s="62">
        <v>9886.14</v>
      </c>
      <c r="J4394" s="62">
        <v>257435.16</v>
      </c>
      <c r="K4394" s="62">
        <v>0</v>
      </c>
      <c r="L4394" s="63"/>
      <c r="M4394" s="63"/>
      <c r="N4394" s="63"/>
      <c r="O4394" s="63"/>
      <c r="P4394" s="63"/>
      <c r="Q4394" s="63"/>
      <c r="R4394" s="63"/>
      <c r="S4394" s="63"/>
      <c r="T4394" s="63"/>
      <c r="U4394" s="63"/>
      <c r="V4394" s="63"/>
      <c r="W4394" s="63"/>
      <c r="X4394" s="63"/>
      <c r="Y4394" s="63"/>
      <c r="Z4394" s="62">
        <v>78200</v>
      </c>
      <c r="AA4394" s="62">
        <v>7999</v>
      </c>
      <c r="AB4394" s="62">
        <v>23.81</v>
      </c>
      <c r="AC4394" s="62">
        <v>2792.86</v>
      </c>
    </row>
    <row r="4395" spans="1:29" x14ac:dyDescent="0.25">
      <c r="A4395" s="61" t="s">
        <v>184</v>
      </c>
      <c r="B4395" s="61" t="s">
        <v>185</v>
      </c>
      <c r="C4395" s="62">
        <v>2005</v>
      </c>
      <c r="D4395" s="61" t="s">
        <v>75</v>
      </c>
      <c r="E4395" s="62">
        <v>14</v>
      </c>
      <c r="F4395" s="62">
        <v>66</v>
      </c>
      <c r="G4395" s="62">
        <v>26</v>
      </c>
      <c r="H4395" s="62">
        <v>0.15</v>
      </c>
      <c r="I4395" s="62">
        <v>4.71</v>
      </c>
      <c r="J4395" s="62">
        <v>61.38</v>
      </c>
      <c r="K4395" s="62">
        <v>0</v>
      </c>
      <c r="L4395" s="63"/>
      <c r="M4395" s="63"/>
      <c r="N4395" s="63"/>
      <c r="O4395" s="63"/>
      <c r="P4395" s="63"/>
      <c r="Q4395" s="63"/>
      <c r="R4395" s="63"/>
      <c r="S4395" s="63"/>
      <c r="T4395" s="63"/>
      <c r="U4395" s="63"/>
      <c r="V4395" s="62">
        <v>0</v>
      </c>
      <c r="W4395" s="62">
        <v>0</v>
      </c>
      <c r="X4395" s="63"/>
      <c r="Y4395" s="63"/>
      <c r="Z4395" s="62">
        <v>0</v>
      </c>
      <c r="AA4395" s="63"/>
      <c r="AB4395" s="63"/>
      <c r="AC4395" s="62">
        <v>0</v>
      </c>
    </row>
    <row r="4396" spans="1:29" x14ac:dyDescent="0.25">
      <c r="A4396" s="61" t="s">
        <v>107</v>
      </c>
      <c r="B4396" s="61" t="s">
        <v>108</v>
      </c>
      <c r="C4396" s="62">
        <v>2016</v>
      </c>
      <c r="D4396" s="61" t="s">
        <v>72</v>
      </c>
      <c r="E4396" s="62">
        <v>45</v>
      </c>
      <c r="F4396" s="62">
        <v>167440</v>
      </c>
      <c r="G4396" s="62">
        <v>33388</v>
      </c>
      <c r="H4396" s="62">
        <v>61.83</v>
      </c>
      <c r="I4396" s="62">
        <v>3720.89</v>
      </c>
      <c r="J4396" s="62">
        <v>155719.20000000001</v>
      </c>
      <c r="K4396" s="62">
        <v>16804.07</v>
      </c>
      <c r="L4396" s="62">
        <v>18478</v>
      </c>
      <c r="M4396" s="62">
        <v>34.22</v>
      </c>
      <c r="N4396" s="62">
        <v>373.42</v>
      </c>
      <c r="O4396" s="62">
        <v>202645.37</v>
      </c>
      <c r="P4396" s="63"/>
      <c r="Q4396" s="63"/>
      <c r="R4396" s="63"/>
      <c r="S4396" s="63"/>
      <c r="T4396" s="63"/>
      <c r="U4396" s="63"/>
      <c r="V4396" s="63"/>
      <c r="W4396" s="63"/>
      <c r="X4396" s="63"/>
      <c r="Y4396" s="63"/>
      <c r="Z4396" s="62">
        <v>0</v>
      </c>
      <c r="AA4396" s="62">
        <v>35978</v>
      </c>
      <c r="AB4396" s="62">
        <v>66.63</v>
      </c>
      <c r="AC4396" s="62">
        <v>0</v>
      </c>
    </row>
    <row r="4397" spans="1:29" x14ac:dyDescent="0.25">
      <c r="A4397" s="61" t="s">
        <v>198</v>
      </c>
      <c r="B4397" s="61" t="s">
        <v>199</v>
      </c>
      <c r="C4397" s="62">
        <v>2016</v>
      </c>
      <c r="D4397" s="61" t="s">
        <v>150</v>
      </c>
      <c r="E4397" s="62">
        <v>8</v>
      </c>
      <c r="F4397" s="62">
        <v>0</v>
      </c>
      <c r="G4397" s="62">
        <v>0</v>
      </c>
      <c r="H4397" s="62">
        <v>0</v>
      </c>
      <c r="I4397" s="62">
        <v>0</v>
      </c>
      <c r="J4397" s="62">
        <v>0</v>
      </c>
      <c r="K4397" s="62">
        <v>0</v>
      </c>
      <c r="L4397" s="63"/>
      <c r="M4397" s="63"/>
      <c r="N4397" s="63"/>
      <c r="O4397" s="63"/>
      <c r="P4397" s="63"/>
      <c r="Q4397" s="63"/>
      <c r="R4397" s="63"/>
      <c r="S4397" s="63"/>
      <c r="T4397" s="63"/>
      <c r="U4397" s="63"/>
      <c r="V4397" s="63"/>
      <c r="W4397" s="63"/>
      <c r="X4397" s="63"/>
      <c r="Y4397" s="63"/>
      <c r="Z4397" s="62">
        <v>0</v>
      </c>
      <c r="AA4397" s="62">
        <v>0</v>
      </c>
      <c r="AB4397" s="62">
        <v>0</v>
      </c>
      <c r="AC4397" s="62">
        <v>0</v>
      </c>
    </row>
    <row r="4398" spans="1:29" x14ac:dyDescent="0.25">
      <c r="A4398" s="61" t="s">
        <v>514</v>
      </c>
      <c r="B4398" s="61" t="s">
        <v>515</v>
      </c>
      <c r="C4398" s="62">
        <v>2008</v>
      </c>
      <c r="D4398" s="61" t="s">
        <v>78</v>
      </c>
      <c r="E4398" s="62">
        <v>40</v>
      </c>
      <c r="F4398" s="62">
        <v>393160</v>
      </c>
      <c r="G4398" s="62">
        <v>70495</v>
      </c>
      <c r="H4398" s="62">
        <v>146.86000000000001</v>
      </c>
      <c r="I4398" s="62">
        <v>9829</v>
      </c>
      <c r="J4398" s="62">
        <v>365638.8</v>
      </c>
      <c r="K4398" s="62">
        <v>0</v>
      </c>
      <c r="L4398" s="63"/>
      <c r="M4398" s="63"/>
      <c r="N4398" s="63"/>
      <c r="O4398" s="63"/>
      <c r="P4398" s="63"/>
      <c r="Q4398" s="63"/>
      <c r="R4398" s="63"/>
      <c r="S4398" s="63"/>
      <c r="T4398" s="63"/>
      <c r="U4398" s="63"/>
      <c r="V4398" s="63"/>
      <c r="W4398" s="63"/>
      <c r="X4398" s="63"/>
      <c r="Y4398" s="63"/>
      <c r="Z4398" s="62">
        <v>999429</v>
      </c>
      <c r="AA4398" s="62">
        <v>120162</v>
      </c>
      <c r="AB4398" s="62">
        <v>250.34</v>
      </c>
      <c r="AC4398" s="62">
        <v>24985.73</v>
      </c>
    </row>
    <row r="4399" spans="1:29" x14ac:dyDescent="0.25">
      <c r="A4399" s="61" t="s">
        <v>204</v>
      </c>
      <c r="B4399" s="61" t="s">
        <v>205</v>
      </c>
      <c r="C4399" s="62">
        <v>2013</v>
      </c>
      <c r="D4399" s="61" t="s">
        <v>78</v>
      </c>
      <c r="E4399" s="62">
        <v>45</v>
      </c>
      <c r="F4399" s="62">
        <v>408720</v>
      </c>
      <c r="G4399" s="62">
        <v>56905</v>
      </c>
      <c r="H4399" s="62">
        <v>105.38</v>
      </c>
      <c r="I4399" s="62">
        <v>9082.67</v>
      </c>
      <c r="J4399" s="62">
        <v>380109.6</v>
      </c>
      <c r="K4399" s="62">
        <v>0</v>
      </c>
      <c r="L4399" s="63"/>
      <c r="M4399" s="63"/>
      <c r="N4399" s="63"/>
      <c r="O4399" s="63"/>
      <c r="P4399" s="63"/>
      <c r="Q4399" s="63"/>
      <c r="R4399" s="63"/>
      <c r="S4399" s="63"/>
      <c r="T4399" s="63"/>
      <c r="U4399" s="63"/>
      <c r="V4399" s="63"/>
      <c r="W4399" s="63"/>
      <c r="X4399" s="63"/>
      <c r="Y4399" s="63"/>
      <c r="Z4399" s="62">
        <v>0</v>
      </c>
      <c r="AA4399" s="63"/>
      <c r="AB4399" s="63"/>
      <c r="AC4399" s="62">
        <v>0</v>
      </c>
    </row>
    <row r="4400" spans="1:29" ht="45" x14ac:dyDescent="0.25">
      <c r="A4400" s="61" t="s">
        <v>214</v>
      </c>
      <c r="B4400" s="61" t="s">
        <v>215</v>
      </c>
      <c r="C4400" s="62">
        <v>2006</v>
      </c>
      <c r="D4400" s="61" t="s">
        <v>150</v>
      </c>
      <c r="E4400" s="62">
        <v>6</v>
      </c>
      <c r="F4400" s="62">
        <v>0</v>
      </c>
      <c r="G4400" s="62">
        <v>0</v>
      </c>
      <c r="H4400" s="62">
        <v>0</v>
      </c>
      <c r="I4400" s="62">
        <v>0</v>
      </c>
      <c r="J4400" s="62">
        <v>0</v>
      </c>
      <c r="K4400" s="62">
        <v>0</v>
      </c>
      <c r="L4400" s="62">
        <v>0</v>
      </c>
      <c r="M4400" s="62">
        <v>0</v>
      </c>
      <c r="N4400" s="62">
        <v>0</v>
      </c>
      <c r="O4400" s="62">
        <v>0</v>
      </c>
      <c r="P4400" s="63"/>
      <c r="Q4400" s="63"/>
      <c r="R4400" s="63"/>
      <c r="S4400" s="63"/>
      <c r="T4400" s="63"/>
      <c r="U4400" s="63"/>
      <c r="V4400" s="63"/>
      <c r="W4400" s="63"/>
      <c r="X4400" s="63"/>
      <c r="Y4400" s="63"/>
      <c r="Z4400" s="62">
        <v>0</v>
      </c>
      <c r="AA4400" s="63"/>
      <c r="AB4400" s="63"/>
      <c r="AC4400" s="62">
        <v>0</v>
      </c>
    </row>
    <row r="4401" spans="1:29" ht="30" x14ac:dyDescent="0.25">
      <c r="A4401" s="61" t="s">
        <v>452</v>
      </c>
      <c r="B4401" s="61" t="s">
        <v>453</v>
      </c>
      <c r="C4401" s="62">
        <v>2011</v>
      </c>
      <c r="D4401" s="61" t="s">
        <v>75</v>
      </c>
      <c r="E4401" s="62">
        <v>12</v>
      </c>
      <c r="F4401" s="62">
        <v>60</v>
      </c>
      <c r="G4401" s="62">
        <v>12</v>
      </c>
      <c r="H4401" s="62">
        <v>0.08</v>
      </c>
      <c r="I4401" s="62">
        <v>5</v>
      </c>
      <c r="J4401" s="62">
        <v>55.8</v>
      </c>
      <c r="K4401" s="62">
        <v>45.59</v>
      </c>
      <c r="L4401" s="62">
        <v>120</v>
      </c>
      <c r="M4401" s="62">
        <v>0.83</v>
      </c>
      <c r="N4401" s="62">
        <v>3.8</v>
      </c>
      <c r="O4401" s="62">
        <v>549.74</v>
      </c>
      <c r="P4401" s="63"/>
      <c r="Q4401" s="63"/>
      <c r="R4401" s="63"/>
      <c r="S4401" s="63"/>
      <c r="T4401" s="63"/>
      <c r="U4401" s="63"/>
      <c r="V4401" s="63"/>
      <c r="W4401" s="63"/>
      <c r="X4401" s="63"/>
      <c r="Y4401" s="63"/>
      <c r="Z4401" s="62">
        <v>265.17</v>
      </c>
      <c r="AA4401" s="62">
        <v>9454</v>
      </c>
      <c r="AB4401" s="62">
        <v>65.650000000000006</v>
      </c>
      <c r="AC4401" s="62">
        <v>22.1</v>
      </c>
    </row>
    <row r="4402" spans="1:29" ht="30" x14ac:dyDescent="0.25">
      <c r="A4402" s="61" t="s">
        <v>450</v>
      </c>
      <c r="B4402" s="61" t="s">
        <v>451</v>
      </c>
      <c r="C4402" s="62">
        <v>2007</v>
      </c>
      <c r="D4402" s="61" t="s">
        <v>99</v>
      </c>
      <c r="E4402" s="62">
        <v>64</v>
      </c>
      <c r="F4402" s="62">
        <v>78666</v>
      </c>
      <c r="G4402" s="62">
        <v>21580</v>
      </c>
      <c r="H4402" s="62">
        <v>28.1</v>
      </c>
      <c r="I4402" s="62">
        <v>1229.1600000000001</v>
      </c>
      <c r="J4402" s="62">
        <v>73159.38</v>
      </c>
      <c r="K4402" s="62">
        <v>24784.799999999999</v>
      </c>
      <c r="L4402" s="62">
        <v>30463</v>
      </c>
      <c r="M4402" s="62">
        <v>39.67</v>
      </c>
      <c r="N4402" s="62">
        <v>387.26</v>
      </c>
      <c r="O4402" s="62">
        <v>298887.31</v>
      </c>
      <c r="P4402" s="63"/>
      <c r="Q4402" s="63"/>
      <c r="R4402" s="63"/>
      <c r="S4402" s="63"/>
      <c r="T4402" s="63"/>
      <c r="U4402" s="63"/>
      <c r="V4402" s="63"/>
      <c r="W4402" s="63"/>
      <c r="X4402" s="63"/>
      <c r="Y4402" s="63"/>
      <c r="Z4402" s="62">
        <v>0</v>
      </c>
      <c r="AA4402" s="63"/>
      <c r="AB4402" s="63"/>
      <c r="AC4402" s="62">
        <v>0</v>
      </c>
    </row>
    <row r="4403" spans="1:29" ht="30" x14ac:dyDescent="0.25">
      <c r="A4403" s="61" t="s">
        <v>415</v>
      </c>
      <c r="B4403" s="61" t="s">
        <v>416</v>
      </c>
      <c r="C4403" s="62">
        <v>2014</v>
      </c>
      <c r="D4403" s="61" t="s">
        <v>89</v>
      </c>
      <c r="E4403" s="62">
        <v>69</v>
      </c>
      <c r="F4403" s="62">
        <v>569631</v>
      </c>
      <c r="G4403" s="62">
        <v>82536</v>
      </c>
      <c r="H4403" s="62">
        <v>99.68</v>
      </c>
      <c r="I4403" s="62">
        <v>8255.52</v>
      </c>
      <c r="J4403" s="62">
        <v>529756.82999999996</v>
      </c>
      <c r="K4403" s="62">
        <v>3245.39</v>
      </c>
      <c r="L4403" s="62">
        <v>3499</v>
      </c>
      <c r="M4403" s="62">
        <v>4.2300000000000004</v>
      </c>
      <c r="N4403" s="62">
        <v>47.03</v>
      </c>
      <c r="O4403" s="62">
        <v>39137.17</v>
      </c>
      <c r="P4403" s="63"/>
      <c r="Q4403" s="63"/>
      <c r="R4403" s="63"/>
      <c r="S4403" s="63"/>
      <c r="T4403" s="63"/>
      <c r="U4403" s="63"/>
      <c r="V4403" s="63"/>
      <c r="W4403" s="63"/>
      <c r="X4403" s="63"/>
      <c r="Y4403" s="63"/>
      <c r="Z4403" s="62">
        <v>239000</v>
      </c>
      <c r="AA4403" s="62">
        <v>41122</v>
      </c>
      <c r="AB4403" s="62">
        <v>49.66</v>
      </c>
      <c r="AC4403" s="62">
        <v>3463.77</v>
      </c>
    </row>
    <row r="4404" spans="1:29" ht="30" x14ac:dyDescent="0.25">
      <c r="A4404" s="61" t="s">
        <v>287</v>
      </c>
      <c r="B4404" s="61" t="s">
        <v>288</v>
      </c>
      <c r="C4404" s="62">
        <v>2012</v>
      </c>
      <c r="D4404" s="61" t="s">
        <v>78</v>
      </c>
      <c r="E4404" s="62">
        <v>40</v>
      </c>
      <c r="F4404" s="62">
        <v>322680</v>
      </c>
      <c r="G4404" s="62">
        <v>40136</v>
      </c>
      <c r="H4404" s="62">
        <v>83.62</v>
      </c>
      <c r="I4404" s="62">
        <v>8067</v>
      </c>
      <c r="J4404" s="62">
        <v>300092.40000000002</v>
      </c>
      <c r="K4404" s="62">
        <v>0</v>
      </c>
      <c r="L4404" s="63"/>
      <c r="M4404" s="63"/>
      <c r="N4404" s="63"/>
      <c r="O4404" s="63"/>
      <c r="P4404" s="63"/>
      <c r="Q4404" s="63"/>
      <c r="R4404" s="63"/>
      <c r="S4404" s="63"/>
      <c r="T4404" s="63"/>
      <c r="U4404" s="63"/>
      <c r="V4404" s="63"/>
      <c r="W4404" s="63"/>
      <c r="X4404" s="63"/>
      <c r="Y4404" s="63"/>
      <c r="Z4404" s="62">
        <v>70257</v>
      </c>
      <c r="AA4404" s="62">
        <v>11326</v>
      </c>
      <c r="AB4404" s="62">
        <v>23.6</v>
      </c>
      <c r="AC4404" s="62">
        <v>1756.43</v>
      </c>
    </row>
    <row r="4405" spans="1:29" x14ac:dyDescent="0.25">
      <c r="A4405" s="61" t="s">
        <v>70</v>
      </c>
      <c r="B4405" s="61" t="s">
        <v>71</v>
      </c>
      <c r="C4405" s="62">
        <v>2010</v>
      </c>
      <c r="D4405" s="61" t="s">
        <v>78</v>
      </c>
      <c r="E4405" s="62">
        <v>149</v>
      </c>
      <c r="F4405" s="62">
        <v>643520</v>
      </c>
      <c r="G4405" s="62">
        <v>87737</v>
      </c>
      <c r="H4405" s="62">
        <v>49.07</v>
      </c>
      <c r="I4405" s="62">
        <v>4318.93</v>
      </c>
      <c r="J4405" s="62">
        <v>598473.6</v>
      </c>
      <c r="K4405" s="62">
        <v>58120</v>
      </c>
      <c r="L4405" s="62">
        <v>90950</v>
      </c>
      <c r="M4405" s="62">
        <v>50.87</v>
      </c>
      <c r="N4405" s="63"/>
      <c r="O4405" s="63"/>
      <c r="P4405" s="63"/>
      <c r="Q4405" s="63"/>
      <c r="R4405" s="63"/>
      <c r="S4405" s="63"/>
      <c r="T4405" s="63"/>
      <c r="U4405" s="63"/>
      <c r="V4405" s="63"/>
      <c r="W4405" s="63"/>
      <c r="X4405" s="63"/>
      <c r="Y4405" s="63"/>
      <c r="Z4405" s="62">
        <v>7600</v>
      </c>
      <c r="AA4405" s="62">
        <v>53298</v>
      </c>
      <c r="AB4405" s="62">
        <v>29.81</v>
      </c>
      <c r="AC4405" s="62">
        <v>51.01</v>
      </c>
    </row>
    <row r="4406" spans="1:29" ht="30" x14ac:dyDescent="0.25">
      <c r="A4406" s="61" t="s">
        <v>231</v>
      </c>
      <c r="B4406" s="61" t="s">
        <v>232</v>
      </c>
      <c r="C4406" s="62">
        <v>2014</v>
      </c>
      <c r="D4406" s="61" t="s">
        <v>262</v>
      </c>
      <c r="E4406" s="62">
        <v>72</v>
      </c>
      <c r="F4406" s="62">
        <v>581400</v>
      </c>
      <c r="G4406" s="62">
        <v>68574</v>
      </c>
      <c r="H4406" s="62">
        <v>79.37</v>
      </c>
      <c r="I4406" s="62">
        <v>8075</v>
      </c>
      <c r="J4406" s="62">
        <v>540702</v>
      </c>
      <c r="K4406" s="62">
        <v>6350.15</v>
      </c>
      <c r="L4406" s="62">
        <v>9191</v>
      </c>
      <c r="M4406" s="62">
        <v>10.64</v>
      </c>
      <c r="N4406" s="62">
        <v>88.2</v>
      </c>
      <c r="O4406" s="62">
        <v>76578.31</v>
      </c>
      <c r="P4406" s="63"/>
      <c r="Q4406" s="63"/>
      <c r="R4406" s="63"/>
      <c r="S4406" s="63"/>
      <c r="T4406" s="63"/>
      <c r="U4406" s="63"/>
      <c r="V4406" s="63"/>
      <c r="W4406" s="63"/>
      <c r="X4406" s="63"/>
      <c r="Y4406" s="63"/>
      <c r="Z4406" s="62">
        <v>2978</v>
      </c>
      <c r="AA4406" s="62">
        <v>26100</v>
      </c>
      <c r="AB4406" s="62">
        <v>30.21</v>
      </c>
      <c r="AC4406" s="62">
        <v>41.36</v>
      </c>
    </row>
    <row r="4407" spans="1:29" x14ac:dyDescent="0.25">
      <c r="A4407" s="61" t="s">
        <v>159</v>
      </c>
      <c r="B4407" s="61" t="s">
        <v>160</v>
      </c>
      <c r="C4407" s="62">
        <v>2003</v>
      </c>
      <c r="D4407" s="61" t="s">
        <v>75</v>
      </c>
      <c r="E4407" s="62">
        <v>16</v>
      </c>
      <c r="F4407" s="62">
        <v>1080</v>
      </c>
      <c r="G4407" s="62">
        <v>153</v>
      </c>
      <c r="H4407" s="62">
        <v>0.8</v>
      </c>
      <c r="I4407" s="62">
        <v>67.5</v>
      </c>
      <c r="J4407" s="62">
        <v>1004.4</v>
      </c>
      <c r="K4407" s="62">
        <v>0</v>
      </c>
      <c r="L4407" s="63"/>
      <c r="M4407" s="63"/>
      <c r="N4407" s="63"/>
      <c r="O4407" s="63"/>
      <c r="P4407" s="63"/>
      <c r="Q4407" s="63"/>
      <c r="R4407" s="63"/>
      <c r="S4407" s="63"/>
      <c r="T4407" s="63"/>
      <c r="U4407" s="63"/>
      <c r="V4407" s="63"/>
      <c r="W4407" s="63"/>
      <c r="X4407" s="63"/>
      <c r="Y4407" s="63"/>
      <c r="Z4407" s="62">
        <v>79</v>
      </c>
      <c r="AA4407" s="62">
        <v>2442</v>
      </c>
      <c r="AB4407" s="62">
        <v>12.72</v>
      </c>
      <c r="AC4407" s="62">
        <v>4.9400000000000004</v>
      </c>
    </row>
    <row r="4408" spans="1:29" x14ac:dyDescent="0.25">
      <c r="A4408" s="61" t="s">
        <v>413</v>
      </c>
      <c r="B4408" s="61" t="s">
        <v>414</v>
      </c>
      <c r="C4408" s="62">
        <v>2014</v>
      </c>
      <c r="D4408" s="61" t="s">
        <v>72</v>
      </c>
      <c r="E4408" s="62">
        <v>80</v>
      </c>
      <c r="F4408" s="62">
        <v>377414</v>
      </c>
      <c r="G4408" s="62">
        <v>63372</v>
      </c>
      <c r="H4408" s="62">
        <v>66.010000000000005</v>
      </c>
      <c r="I4408" s="62">
        <v>4717.68</v>
      </c>
      <c r="J4408" s="62">
        <v>350995.02</v>
      </c>
      <c r="K4408" s="62">
        <v>36091</v>
      </c>
      <c r="L4408" s="62">
        <v>56337</v>
      </c>
      <c r="M4408" s="62">
        <v>58.68</v>
      </c>
      <c r="N4408" s="62">
        <v>451.14</v>
      </c>
      <c r="O4408" s="62">
        <v>435232.2</v>
      </c>
      <c r="P4408" s="63"/>
      <c r="Q4408" s="63"/>
      <c r="R4408" s="63"/>
      <c r="S4408" s="63"/>
      <c r="T4408" s="63"/>
      <c r="U4408" s="63"/>
      <c r="V4408" s="63"/>
      <c r="W4408" s="63"/>
      <c r="X4408" s="63"/>
      <c r="Y4408" s="63"/>
      <c r="Z4408" s="62">
        <v>264001</v>
      </c>
      <c r="AA4408" s="62">
        <v>36137</v>
      </c>
      <c r="AB4408" s="62">
        <v>37.64</v>
      </c>
      <c r="AC4408" s="62">
        <v>3300.01</v>
      </c>
    </row>
    <row r="4409" spans="1:29" x14ac:dyDescent="0.25">
      <c r="A4409" s="61" t="s">
        <v>79</v>
      </c>
      <c r="B4409" s="61" t="s">
        <v>80</v>
      </c>
      <c r="C4409" s="62">
        <v>2015</v>
      </c>
      <c r="D4409" s="61" t="s">
        <v>86</v>
      </c>
      <c r="E4409" s="62">
        <v>60</v>
      </c>
      <c r="F4409" s="62">
        <v>35222</v>
      </c>
      <c r="G4409" s="62">
        <v>8342</v>
      </c>
      <c r="H4409" s="62">
        <v>11.59</v>
      </c>
      <c r="I4409" s="62">
        <v>587.03</v>
      </c>
      <c r="J4409" s="62">
        <v>32756.46</v>
      </c>
      <c r="K4409" s="62">
        <v>911.74</v>
      </c>
      <c r="L4409" s="62">
        <v>1752</v>
      </c>
      <c r="M4409" s="62">
        <v>2.4300000000000002</v>
      </c>
      <c r="N4409" s="62">
        <v>15.2</v>
      </c>
      <c r="O4409" s="62">
        <v>10994.9</v>
      </c>
      <c r="P4409" s="63"/>
      <c r="Q4409" s="63"/>
      <c r="R4409" s="63"/>
      <c r="S4409" s="63"/>
      <c r="T4409" s="63"/>
      <c r="U4409" s="63"/>
      <c r="V4409" s="63"/>
      <c r="W4409" s="63"/>
      <c r="X4409" s="63"/>
      <c r="Y4409" s="63"/>
      <c r="Z4409" s="62">
        <v>708921</v>
      </c>
      <c r="AA4409" s="62">
        <v>39416</v>
      </c>
      <c r="AB4409" s="62">
        <v>54.74</v>
      </c>
      <c r="AC4409" s="62">
        <v>11815.35</v>
      </c>
    </row>
    <row r="4410" spans="1:29" ht="30" x14ac:dyDescent="0.25">
      <c r="A4410" s="61" t="s">
        <v>311</v>
      </c>
      <c r="B4410" s="61" t="s">
        <v>312</v>
      </c>
      <c r="C4410" s="62">
        <v>2011</v>
      </c>
      <c r="D4410" s="61" t="s">
        <v>99</v>
      </c>
      <c r="E4410" s="62">
        <v>64</v>
      </c>
      <c r="F4410" s="62">
        <v>153615</v>
      </c>
      <c r="G4410" s="62">
        <v>22483</v>
      </c>
      <c r="H4410" s="62">
        <v>29.27</v>
      </c>
      <c r="I4410" s="62">
        <v>2400.23</v>
      </c>
      <c r="J4410" s="62">
        <v>142861.95000000001</v>
      </c>
      <c r="K4410" s="62">
        <v>35367.599999999999</v>
      </c>
      <c r="L4410" s="62">
        <v>32910</v>
      </c>
      <c r="M4410" s="62">
        <v>42.85</v>
      </c>
      <c r="N4410" s="62">
        <v>552.62</v>
      </c>
      <c r="O4410" s="62">
        <v>426508.55</v>
      </c>
      <c r="P4410" s="63"/>
      <c r="Q4410" s="63"/>
      <c r="R4410" s="63"/>
      <c r="S4410" s="63"/>
      <c r="T4410" s="63"/>
      <c r="U4410" s="63"/>
      <c r="V4410" s="63"/>
      <c r="W4410" s="63"/>
      <c r="X4410" s="63"/>
      <c r="Y4410" s="63"/>
      <c r="Z4410" s="62">
        <v>209130</v>
      </c>
      <c r="AA4410" s="62">
        <v>22498</v>
      </c>
      <c r="AB4410" s="62">
        <v>29.29</v>
      </c>
      <c r="AC4410" s="62">
        <v>3267.66</v>
      </c>
    </row>
    <row r="4411" spans="1:29" x14ac:dyDescent="0.25">
      <c r="A4411" s="61" t="s">
        <v>253</v>
      </c>
      <c r="B4411" s="61" t="s">
        <v>254</v>
      </c>
      <c r="C4411" s="62">
        <v>2015</v>
      </c>
      <c r="D4411" s="61" t="s">
        <v>86</v>
      </c>
      <c r="E4411" s="62">
        <v>34</v>
      </c>
      <c r="F4411" s="62">
        <v>2651</v>
      </c>
      <c r="G4411" s="62">
        <v>1074</v>
      </c>
      <c r="H4411" s="62">
        <v>2.63</v>
      </c>
      <c r="I4411" s="62">
        <v>77.97</v>
      </c>
      <c r="J4411" s="62">
        <v>2465.4299999999998</v>
      </c>
      <c r="K4411" s="62">
        <v>0</v>
      </c>
      <c r="L4411" s="63"/>
      <c r="M4411" s="63"/>
      <c r="N4411" s="63"/>
      <c r="O4411" s="63"/>
      <c r="P4411" s="63"/>
      <c r="Q4411" s="63"/>
      <c r="R4411" s="63"/>
      <c r="S4411" s="63"/>
      <c r="T4411" s="63"/>
      <c r="U4411" s="62">
        <v>300</v>
      </c>
      <c r="V4411" s="62">
        <v>808</v>
      </c>
      <c r="W4411" s="62">
        <v>1.98</v>
      </c>
      <c r="X4411" s="62">
        <v>8</v>
      </c>
      <c r="Y4411" s="62">
        <v>6715.2</v>
      </c>
      <c r="Z4411" s="62">
        <v>559916</v>
      </c>
      <c r="AA4411" s="62">
        <v>17521</v>
      </c>
      <c r="AB4411" s="62">
        <v>42.94</v>
      </c>
      <c r="AC4411" s="62">
        <v>16468.12</v>
      </c>
    </row>
    <row r="4412" spans="1:29" ht="30" x14ac:dyDescent="0.25">
      <c r="A4412" s="61" t="s">
        <v>165</v>
      </c>
      <c r="B4412" s="61" t="s">
        <v>166</v>
      </c>
      <c r="C4412" s="62">
        <v>2015</v>
      </c>
      <c r="D4412" s="61" t="s">
        <v>72</v>
      </c>
      <c r="E4412" s="62">
        <v>30</v>
      </c>
      <c r="F4412" s="62">
        <v>68531</v>
      </c>
      <c r="G4412" s="62">
        <v>20194</v>
      </c>
      <c r="H4412" s="62">
        <v>56.09</v>
      </c>
      <c r="I4412" s="62">
        <v>2284.37</v>
      </c>
      <c r="J4412" s="62">
        <v>63733.83</v>
      </c>
      <c r="K4412" s="62">
        <v>5865.18</v>
      </c>
      <c r="L4412" s="62">
        <v>8088</v>
      </c>
      <c r="M4412" s="62">
        <v>22.47</v>
      </c>
      <c r="N4412" s="62">
        <v>195.51</v>
      </c>
      <c r="O4412" s="62">
        <v>70729.960000000006</v>
      </c>
      <c r="P4412" s="63"/>
      <c r="Q4412" s="63"/>
      <c r="R4412" s="63"/>
      <c r="S4412" s="63"/>
      <c r="T4412" s="63"/>
      <c r="U4412" s="63"/>
      <c r="V4412" s="63"/>
      <c r="W4412" s="63"/>
      <c r="X4412" s="63"/>
      <c r="Y4412" s="63"/>
      <c r="Z4412" s="62">
        <v>1.33</v>
      </c>
      <c r="AA4412" s="62">
        <v>9773</v>
      </c>
      <c r="AB4412" s="62">
        <v>27.15</v>
      </c>
      <c r="AC4412" s="62">
        <v>0.04</v>
      </c>
    </row>
    <row r="4413" spans="1:29" ht="30" x14ac:dyDescent="0.25">
      <c r="A4413" s="61" t="s">
        <v>218</v>
      </c>
      <c r="B4413" s="61" t="s">
        <v>219</v>
      </c>
      <c r="C4413" s="62">
        <v>2013</v>
      </c>
      <c r="D4413" s="61" t="s">
        <v>72</v>
      </c>
      <c r="E4413" s="62">
        <v>42</v>
      </c>
      <c r="F4413" s="62">
        <v>425360</v>
      </c>
      <c r="G4413" s="62">
        <v>56944</v>
      </c>
      <c r="H4413" s="62">
        <v>112.98</v>
      </c>
      <c r="I4413" s="62">
        <v>10127.620000000001</v>
      </c>
      <c r="J4413" s="62">
        <v>395584.8</v>
      </c>
      <c r="K4413" s="62">
        <v>0</v>
      </c>
      <c r="L4413" s="63"/>
      <c r="M4413" s="63"/>
      <c r="N4413" s="63"/>
      <c r="O4413" s="63"/>
      <c r="P4413" s="63"/>
      <c r="Q4413" s="63"/>
      <c r="R4413" s="63"/>
      <c r="S4413" s="63"/>
      <c r="T4413" s="63"/>
      <c r="U4413" s="63"/>
      <c r="V4413" s="63"/>
      <c r="W4413" s="63"/>
      <c r="X4413" s="63"/>
      <c r="Y4413" s="63"/>
      <c r="Z4413" s="62">
        <v>55740</v>
      </c>
      <c r="AA4413" s="62">
        <v>20773</v>
      </c>
      <c r="AB4413" s="62">
        <v>41.22</v>
      </c>
      <c r="AC4413" s="62">
        <v>1327.14</v>
      </c>
    </row>
    <row r="4414" spans="1:29" x14ac:dyDescent="0.25">
      <c r="A4414" s="61" t="s">
        <v>107</v>
      </c>
      <c r="B4414" s="61" t="s">
        <v>108</v>
      </c>
      <c r="C4414" s="62">
        <v>2007</v>
      </c>
      <c r="D4414" s="61" t="s">
        <v>86</v>
      </c>
      <c r="E4414" s="62">
        <v>68</v>
      </c>
      <c r="F4414" s="62">
        <v>47943</v>
      </c>
      <c r="G4414" s="62">
        <v>9953</v>
      </c>
      <c r="H4414" s="62">
        <v>12.2</v>
      </c>
      <c r="I4414" s="62">
        <v>705.04</v>
      </c>
      <c r="J4414" s="62">
        <v>44586.99</v>
      </c>
      <c r="K4414" s="62">
        <v>86113.48</v>
      </c>
      <c r="L4414" s="62">
        <v>130646</v>
      </c>
      <c r="M4414" s="62">
        <v>160.11000000000001</v>
      </c>
      <c r="N4414" s="62">
        <v>1266.3699999999999</v>
      </c>
      <c r="O4414" s="62">
        <v>1038468.31</v>
      </c>
      <c r="P4414" s="63"/>
      <c r="Q4414" s="63"/>
      <c r="R4414" s="63"/>
      <c r="S4414" s="63"/>
      <c r="T4414" s="63"/>
      <c r="U4414" s="63"/>
      <c r="V4414" s="63"/>
      <c r="W4414" s="63"/>
      <c r="X4414" s="63"/>
      <c r="Y4414" s="63"/>
      <c r="Z4414" s="62">
        <v>0</v>
      </c>
      <c r="AA4414" s="62">
        <v>32980</v>
      </c>
      <c r="AB4414" s="62">
        <v>40.42</v>
      </c>
      <c r="AC4414" s="62">
        <v>0</v>
      </c>
    </row>
    <row r="4415" spans="1:29" ht="30" x14ac:dyDescent="0.25">
      <c r="A4415" s="61" t="s">
        <v>348</v>
      </c>
      <c r="B4415" s="61" t="s">
        <v>349</v>
      </c>
      <c r="C4415" s="62">
        <v>2012</v>
      </c>
      <c r="D4415" s="61" t="s">
        <v>78</v>
      </c>
      <c r="E4415" s="62">
        <v>48</v>
      </c>
      <c r="F4415" s="62">
        <v>469500</v>
      </c>
      <c r="G4415" s="62">
        <v>77452</v>
      </c>
      <c r="H4415" s="62">
        <v>134.47</v>
      </c>
      <c r="I4415" s="62">
        <v>9781.25</v>
      </c>
      <c r="J4415" s="62">
        <v>436635</v>
      </c>
      <c r="K4415" s="62">
        <v>0</v>
      </c>
      <c r="L4415" s="63"/>
      <c r="M4415" s="63"/>
      <c r="N4415" s="63"/>
      <c r="O4415" s="63"/>
      <c r="P4415" s="63"/>
      <c r="Q4415" s="63"/>
      <c r="R4415" s="63"/>
      <c r="S4415" s="63"/>
      <c r="T4415" s="63"/>
      <c r="U4415" s="63"/>
      <c r="V4415" s="63"/>
      <c r="W4415" s="63"/>
      <c r="X4415" s="63"/>
      <c r="Y4415" s="63"/>
      <c r="Z4415" s="62">
        <v>175.55</v>
      </c>
      <c r="AA4415" s="62">
        <v>6154</v>
      </c>
      <c r="AB4415" s="62">
        <v>10.68</v>
      </c>
      <c r="AC4415" s="62">
        <v>3.66</v>
      </c>
    </row>
    <row r="4416" spans="1:29" ht="30" x14ac:dyDescent="0.25">
      <c r="A4416" s="61" t="s">
        <v>255</v>
      </c>
      <c r="B4416" s="61" t="s">
        <v>256</v>
      </c>
      <c r="C4416" s="62">
        <v>2016</v>
      </c>
      <c r="D4416" s="61" t="s">
        <v>89</v>
      </c>
      <c r="E4416" s="62">
        <v>80</v>
      </c>
      <c r="F4416" s="62">
        <v>485686</v>
      </c>
      <c r="G4416" s="62">
        <v>75077</v>
      </c>
      <c r="H4416" s="62">
        <v>78.209999999999994</v>
      </c>
      <c r="I4416" s="62">
        <v>6071.08</v>
      </c>
      <c r="J4416" s="62">
        <v>451687.98</v>
      </c>
      <c r="K4416" s="62">
        <v>5516.18</v>
      </c>
      <c r="L4416" s="62">
        <v>5692</v>
      </c>
      <c r="M4416" s="62">
        <v>5.93</v>
      </c>
      <c r="N4416" s="62">
        <v>68.95</v>
      </c>
      <c r="O4416" s="62">
        <v>66521.23</v>
      </c>
      <c r="P4416" s="63"/>
      <c r="Q4416" s="63"/>
      <c r="R4416" s="63"/>
      <c r="S4416" s="63"/>
      <c r="T4416" s="63"/>
      <c r="U4416" s="63"/>
      <c r="V4416" s="63"/>
      <c r="W4416" s="63"/>
      <c r="X4416" s="63"/>
      <c r="Y4416" s="63"/>
      <c r="Z4416" s="62">
        <v>1097.24</v>
      </c>
      <c r="AA4416" s="62">
        <v>50734</v>
      </c>
      <c r="AB4416" s="62">
        <v>52.85</v>
      </c>
      <c r="AC4416" s="62">
        <v>13.72</v>
      </c>
    </row>
    <row r="4417" spans="1:29" x14ac:dyDescent="0.25">
      <c r="A4417" s="61" t="s">
        <v>579</v>
      </c>
      <c r="B4417" s="61" t="s">
        <v>580</v>
      </c>
      <c r="C4417" s="62">
        <v>2018</v>
      </c>
      <c r="D4417" s="61" t="s">
        <v>78</v>
      </c>
      <c r="E4417" s="62">
        <v>60</v>
      </c>
      <c r="F4417" s="62">
        <v>450996</v>
      </c>
      <c r="G4417" s="62">
        <v>86992</v>
      </c>
      <c r="H4417" s="62">
        <v>120.82</v>
      </c>
      <c r="I4417" s="62">
        <v>7516.6</v>
      </c>
      <c r="J4417" s="62">
        <v>419426.28</v>
      </c>
      <c r="K4417" s="62">
        <v>0</v>
      </c>
      <c r="L4417" s="63"/>
      <c r="M4417" s="63"/>
      <c r="N4417" s="63"/>
      <c r="O4417" s="63"/>
      <c r="P4417" s="63"/>
      <c r="Q4417" s="63"/>
      <c r="R4417" s="63"/>
      <c r="S4417" s="63"/>
      <c r="T4417" s="63"/>
      <c r="U4417" s="63"/>
      <c r="V4417" s="63"/>
      <c r="W4417" s="63"/>
      <c r="X4417" s="63"/>
      <c r="Y4417" s="63"/>
      <c r="Z4417" s="62">
        <v>0</v>
      </c>
      <c r="AA4417" s="62">
        <v>13780</v>
      </c>
      <c r="AB4417" s="62">
        <v>19.14</v>
      </c>
      <c r="AC4417" s="62">
        <v>0</v>
      </c>
    </row>
    <row r="4418" spans="1:29" x14ac:dyDescent="0.25">
      <c r="A4418" s="61" t="s">
        <v>253</v>
      </c>
      <c r="B4418" s="61" t="s">
        <v>254</v>
      </c>
      <c r="C4418" s="62">
        <v>2016</v>
      </c>
      <c r="D4418" s="61" t="s">
        <v>99</v>
      </c>
      <c r="E4418" s="62">
        <v>40</v>
      </c>
      <c r="F4418" s="62">
        <v>115030</v>
      </c>
      <c r="G4418" s="62">
        <v>20703</v>
      </c>
      <c r="H4418" s="62">
        <v>43.13</v>
      </c>
      <c r="I4418" s="62">
        <v>2875.75</v>
      </c>
      <c r="J4418" s="62">
        <v>106977.9</v>
      </c>
      <c r="K4418" s="62">
        <v>21068.87</v>
      </c>
      <c r="L4418" s="62">
        <v>22462</v>
      </c>
      <c r="M4418" s="62">
        <v>46.8</v>
      </c>
      <c r="N4418" s="62">
        <v>526.72</v>
      </c>
      <c r="O4418" s="62">
        <v>254075.77</v>
      </c>
      <c r="P4418" s="63"/>
      <c r="Q4418" s="63"/>
      <c r="R4418" s="63"/>
      <c r="S4418" s="63"/>
      <c r="T4418" s="63"/>
      <c r="U4418" s="63"/>
      <c r="V4418" s="63"/>
      <c r="W4418" s="63"/>
      <c r="X4418" s="63"/>
      <c r="Y4418" s="63"/>
      <c r="Z4418" s="62">
        <v>95700</v>
      </c>
      <c r="AA4418" s="62">
        <v>5296</v>
      </c>
      <c r="AB4418" s="62">
        <v>11.03</v>
      </c>
      <c r="AC4418" s="62">
        <v>2392.5</v>
      </c>
    </row>
    <row r="4419" spans="1:29" ht="30" x14ac:dyDescent="0.25">
      <c r="A4419" s="61" t="s">
        <v>352</v>
      </c>
      <c r="B4419" s="61" t="s">
        <v>353</v>
      </c>
      <c r="C4419" s="62">
        <v>2013</v>
      </c>
      <c r="D4419" s="61" t="s">
        <v>99</v>
      </c>
      <c r="E4419" s="62">
        <v>50</v>
      </c>
      <c r="F4419" s="62">
        <v>163847</v>
      </c>
      <c r="G4419" s="62">
        <v>19666</v>
      </c>
      <c r="H4419" s="62">
        <v>32.78</v>
      </c>
      <c r="I4419" s="62">
        <v>3276.94</v>
      </c>
      <c r="J4419" s="62">
        <v>152377.71</v>
      </c>
      <c r="K4419" s="62">
        <v>21351</v>
      </c>
      <c r="L4419" s="62">
        <v>27632</v>
      </c>
      <c r="M4419" s="62">
        <v>46.05</v>
      </c>
      <c r="N4419" s="62">
        <v>427.02</v>
      </c>
      <c r="O4419" s="62">
        <v>257478.11</v>
      </c>
      <c r="P4419" s="63"/>
      <c r="Q4419" s="63"/>
      <c r="R4419" s="63"/>
      <c r="S4419" s="63"/>
      <c r="T4419" s="63"/>
      <c r="U4419" s="63"/>
      <c r="V4419" s="63"/>
      <c r="W4419" s="63"/>
      <c r="X4419" s="63"/>
      <c r="Y4419" s="63"/>
      <c r="Z4419" s="62">
        <v>1339</v>
      </c>
      <c r="AA4419" s="62">
        <v>17213</v>
      </c>
      <c r="AB4419" s="62">
        <v>28.69</v>
      </c>
      <c r="AC4419" s="62">
        <v>26.78</v>
      </c>
    </row>
    <row r="4420" spans="1:29" ht="30" x14ac:dyDescent="0.25">
      <c r="A4420" s="61" t="s">
        <v>556</v>
      </c>
      <c r="B4420" s="61" t="s">
        <v>557</v>
      </c>
      <c r="C4420" s="62">
        <v>2007</v>
      </c>
      <c r="D4420" s="61" t="s">
        <v>78</v>
      </c>
      <c r="E4420" s="62">
        <v>52</v>
      </c>
      <c r="F4420" s="62">
        <v>655860</v>
      </c>
      <c r="G4420" s="62">
        <v>79872</v>
      </c>
      <c r="H4420" s="62">
        <v>128</v>
      </c>
      <c r="I4420" s="62">
        <v>12612.69</v>
      </c>
      <c r="J4420" s="62">
        <v>609949.80000000005</v>
      </c>
      <c r="K4420" s="62">
        <v>0</v>
      </c>
      <c r="L4420" s="63"/>
      <c r="M4420" s="63"/>
      <c r="N4420" s="63"/>
      <c r="O4420" s="63"/>
      <c r="P4420" s="63"/>
      <c r="Q4420" s="63"/>
      <c r="R4420" s="63"/>
      <c r="S4420" s="63"/>
      <c r="T4420" s="63"/>
      <c r="U4420" s="63"/>
      <c r="V4420" s="63"/>
      <c r="W4420" s="63"/>
      <c r="X4420" s="63"/>
      <c r="Y4420" s="63"/>
      <c r="Z4420" s="62">
        <v>1352.85</v>
      </c>
      <c r="AA4420" s="62">
        <v>11945</v>
      </c>
      <c r="AB4420" s="62">
        <v>19.14</v>
      </c>
      <c r="AC4420" s="62">
        <v>26.02</v>
      </c>
    </row>
    <row r="4421" spans="1:29" x14ac:dyDescent="0.25">
      <c r="A4421" s="61" t="s">
        <v>285</v>
      </c>
      <c r="B4421" s="61" t="s">
        <v>286</v>
      </c>
      <c r="C4421" s="62">
        <v>2013</v>
      </c>
      <c r="D4421" s="61" t="s">
        <v>99</v>
      </c>
      <c r="E4421" s="62">
        <v>80</v>
      </c>
      <c r="F4421" s="62">
        <v>288059</v>
      </c>
      <c r="G4421" s="62">
        <v>34217</v>
      </c>
      <c r="H4421" s="62">
        <v>35.64</v>
      </c>
      <c r="I4421" s="62">
        <v>3600.74</v>
      </c>
      <c r="J4421" s="62">
        <v>267894.87</v>
      </c>
      <c r="K4421" s="62">
        <v>39771.089999999997</v>
      </c>
      <c r="L4421" s="62">
        <v>58699</v>
      </c>
      <c r="M4421" s="62">
        <v>61.14</v>
      </c>
      <c r="N4421" s="62">
        <v>497.14</v>
      </c>
      <c r="O4421" s="62">
        <v>479611.51</v>
      </c>
      <c r="P4421" s="63"/>
      <c r="Q4421" s="63"/>
      <c r="R4421" s="63"/>
      <c r="S4421" s="63"/>
      <c r="T4421" s="63"/>
      <c r="U4421" s="63"/>
      <c r="V4421" s="63"/>
      <c r="W4421" s="63"/>
      <c r="X4421" s="63"/>
      <c r="Y4421" s="63"/>
      <c r="Z4421" s="62">
        <v>18400</v>
      </c>
      <c r="AA4421" s="62">
        <v>1480</v>
      </c>
      <c r="AB4421" s="62">
        <v>1.54</v>
      </c>
      <c r="AC4421" s="62">
        <v>230</v>
      </c>
    </row>
    <row r="4422" spans="1:29" ht="30" x14ac:dyDescent="0.25">
      <c r="A4422" s="61" t="s">
        <v>122</v>
      </c>
      <c r="B4422" s="61" t="s">
        <v>123</v>
      </c>
      <c r="C4422" s="62">
        <v>2016</v>
      </c>
      <c r="D4422" s="61" t="s">
        <v>78</v>
      </c>
      <c r="E4422" s="62">
        <v>50</v>
      </c>
      <c r="F4422" s="62">
        <v>196800</v>
      </c>
      <c r="G4422" s="62">
        <v>27788</v>
      </c>
      <c r="H4422" s="62">
        <v>46.31</v>
      </c>
      <c r="I4422" s="62">
        <v>3936</v>
      </c>
      <c r="J4422" s="62">
        <v>183024</v>
      </c>
      <c r="K4422" s="62">
        <v>0</v>
      </c>
      <c r="L4422" s="63"/>
      <c r="M4422" s="63"/>
      <c r="N4422" s="63"/>
      <c r="O4422" s="63"/>
      <c r="P4422" s="63"/>
      <c r="Q4422" s="63"/>
      <c r="R4422" s="63"/>
      <c r="S4422" s="63"/>
      <c r="T4422" s="63"/>
      <c r="U4422" s="63"/>
      <c r="V4422" s="63"/>
      <c r="W4422" s="63"/>
      <c r="X4422" s="63"/>
      <c r="Y4422" s="63"/>
      <c r="Z4422" s="62">
        <v>1880.16</v>
      </c>
      <c r="AA4422" s="62">
        <v>17031</v>
      </c>
      <c r="AB4422" s="62">
        <v>28.39</v>
      </c>
      <c r="AC4422" s="62">
        <v>37.6</v>
      </c>
    </row>
    <row r="4423" spans="1:29" x14ac:dyDescent="0.25">
      <c r="A4423" s="61" t="s">
        <v>102</v>
      </c>
      <c r="B4423" s="61" t="s">
        <v>103</v>
      </c>
      <c r="C4423" s="62">
        <v>2008</v>
      </c>
      <c r="D4423" s="61" t="s">
        <v>511</v>
      </c>
      <c r="E4423" s="62">
        <v>18</v>
      </c>
      <c r="F4423" s="62">
        <v>1197</v>
      </c>
      <c r="G4423" s="62">
        <v>740</v>
      </c>
      <c r="H4423" s="62">
        <v>3.43</v>
      </c>
      <c r="I4423" s="62">
        <v>66.5</v>
      </c>
      <c r="J4423" s="62">
        <v>1113.21</v>
      </c>
      <c r="K4423" s="62">
        <v>114.45</v>
      </c>
      <c r="L4423" s="62">
        <v>227</v>
      </c>
      <c r="M4423" s="62">
        <v>1.05</v>
      </c>
      <c r="N4423" s="62">
        <v>6.36</v>
      </c>
      <c r="O4423" s="62">
        <v>1380.21</v>
      </c>
      <c r="P4423" s="63"/>
      <c r="Q4423" s="63"/>
      <c r="R4423" s="63"/>
      <c r="S4423" s="63"/>
      <c r="T4423" s="63"/>
      <c r="U4423" s="63"/>
      <c r="V4423" s="63"/>
      <c r="W4423" s="63"/>
      <c r="X4423" s="63"/>
      <c r="Y4423" s="63"/>
      <c r="Z4423" s="62">
        <v>0</v>
      </c>
      <c r="AA4423" s="63"/>
      <c r="AB4423" s="63"/>
      <c r="AC4423" s="62">
        <v>0</v>
      </c>
    </row>
    <row r="4424" spans="1:29" x14ac:dyDescent="0.25">
      <c r="A4424" s="61" t="s">
        <v>208</v>
      </c>
      <c r="B4424" s="61" t="s">
        <v>209</v>
      </c>
      <c r="C4424" s="62">
        <v>2009</v>
      </c>
      <c r="D4424" s="61" t="s">
        <v>419</v>
      </c>
      <c r="E4424" s="62">
        <v>8</v>
      </c>
      <c r="F4424" s="62">
        <v>3250</v>
      </c>
      <c r="G4424" s="62">
        <v>547</v>
      </c>
      <c r="H4424" s="62">
        <v>5.7</v>
      </c>
      <c r="I4424" s="62">
        <v>406.25</v>
      </c>
      <c r="J4424" s="62">
        <v>3022.5</v>
      </c>
      <c r="K4424" s="62">
        <v>2501</v>
      </c>
      <c r="L4424" s="62">
        <v>2660</v>
      </c>
      <c r="M4424" s="62">
        <v>27.71</v>
      </c>
      <c r="N4424" s="63"/>
      <c r="O4424" s="63"/>
      <c r="P4424" s="63"/>
      <c r="Q4424" s="63"/>
      <c r="R4424" s="63"/>
      <c r="S4424" s="63"/>
      <c r="T4424" s="63"/>
      <c r="U4424" s="63"/>
      <c r="V4424" s="63"/>
      <c r="W4424" s="63"/>
      <c r="X4424" s="63"/>
      <c r="Y4424" s="63"/>
      <c r="Z4424" s="62">
        <v>200</v>
      </c>
      <c r="AA4424" s="62">
        <v>1150</v>
      </c>
      <c r="AB4424" s="62">
        <v>11.98</v>
      </c>
      <c r="AC4424" s="62">
        <v>25</v>
      </c>
    </row>
    <row r="4425" spans="1:29" x14ac:dyDescent="0.25">
      <c r="A4425" s="61" t="s">
        <v>163</v>
      </c>
      <c r="B4425" s="61" t="s">
        <v>164</v>
      </c>
      <c r="C4425" s="62">
        <v>2006</v>
      </c>
      <c r="D4425" s="61" t="s">
        <v>99</v>
      </c>
      <c r="E4425" s="62">
        <v>40</v>
      </c>
      <c r="F4425" s="62">
        <v>505320</v>
      </c>
      <c r="G4425" s="62">
        <v>57307</v>
      </c>
      <c r="H4425" s="62">
        <v>119.39</v>
      </c>
      <c r="I4425" s="62">
        <v>12633</v>
      </c>
      <c r="J4425" s="62">
        <v>469947.6</v>
      </c>
      <c r="K4425" s="62">
        <v>0</v>
      </c>
      <c r="L4425" s="63"/>
      <c r="M4425" s="63"/>
      <c r="N4425" s="63"/>
      <c r="O4425" s="63"/>
      <c r="P4425" s="63"/>
      <c r="Q4425" s="63"/>
      <c r="R4425" s="63"/>
      <c r="S4425" s="63"/>
      <c r="T4425" s="63"/>
      <c r="U4425" s="63"/>
      <c r="V4425" s="63"/>
      <c r="W4425" s="63"/>
      <c r="X4425" s="63"/>
      <c r="Y4425" s="63"/>
      <c r="Z4425" s="62">
        <v>130700</v>
      </c>
      <c r="AA4425" s="62">
        <v>8485</v>
      </c>
      <c r="AB4425" s="62">
        <v>17.68</v>
      </c>
      <c r="AC4425" s="62">
        <v>3267.5</v>
      </c>
    </row>
    <row r="4426" spans="1:29" x14ac:dyDescent="0.25">
      <c r="A4426" s="61" t="s">
        <v>432</v>
      </c>
      <c r="B4426" s="61" t="s">
        <v>433</v>
      </c>
      <c r="C4426" s="62">
        <v>2005</v>
      </c>
      <c r="D4426" s="61" t="s">
        <v>78</v>
      </c>
      <c r="E4426" s="62">
        <v>48</v>
      </c>
      <c r="F4426" s="62">
        <v>15992</v>
      </c>
      <c r="G4426" s="62">
        <v>1434</v>
      </c>
      <c r="H4426" s="62">
        <v>2.4900000000000002</v>
      </c>
      <c r="I4426" s="62">
        <v>333.17</v>
      </c>
      <c r="J4426" s="62">
        <v>14872.56</v>
      </c>
      <c r="K4426" s="62">
        <v>3652.76</v>
      </c>
      <c r="L4426" s="62">
        <v>2803</v>
      </c>
      <c r="M4426" s="62">
        <v>4.87</v>
      </c>
      <c r="N4426" s="63"/>
      <c r="O4426" s="63"/>
      <c r="P4426" s="63"/>
      <c r="Q4426" s="63"/>
      <c r="R4426" s="63"/>
      <c r="S4426" s="63"/>
      <c r="T4426" s="63"/>
      <c r="U4426" s="63"/>
      <c r="V4426" s="63"/>
      <c r="W4426" s="63"/>
      <c r="X4426" s="63"/>
      <c r="Y4426" s="63"/>
      <c r="Z4426" s="62">
        <v>22750</v>
      </c>
      <c r="AA4426" s="62">
        <v>567</v>
      </c>
      <c r="AB4426" s="62">
        <v>0.98</v>
      </c>
      <c r="AC4426" s="62">
        <v>473.96</v>
      </c>
    </row>
    <row r="4427" spans="1:29" x14ac:dyDescent="0.25">
      <c r="A4427" s="61" t="s">
        <v>241</v>
      </c>
      <c r="B4427" s="61" t="s">
        <v>242</v>
      </c>
      <c r="C4427" s="62">
        <v>2016</v>
      </c>
      <c r="D4427" s="61" t="s">
        <v>99</v>
      </c>
      <c r="E4427" s="62">
        <v>96</v>
      </c>
      <c r="F4427" s="62">
        <v>514458</v>
      </c>
      <c r="G4427" s="62">
        <v>22740</v>
      </c>
      <c r="H4427" s="62">
        <v>19.739999999999998</v>
      </c>
      <c r="I4427" s="62">
        <v>5358.94</v>
      </c>
      <c r="J4427" s="62">
        <v>478445.94</v>
      </c>
      <c r="K4427" s="62">
        <v>116.39</v>
      </c>
      <c r="L4427" s="62">
        <v>527</v>
      </c>
      <c r="M4427" s="62">
        <v>0.46</v>
      </c>
      <c r="N4427" s="62">
        <v>1.21</v>
      </c>
      <c r="O4427" s="62">
        <v>1403.6</v>
      </c>
      <c r="P4427" s="63"/>
      <c r="Q4427" s="63"/>
      <c r="R4427" s="63"/>
      <c r="S4427" s="63"/>
      <c r="T4427" s="63"/>
      <c r="U4427" s="63"/>
      <c r="V4427" s="63"/>
      <c r="W4427" s="63"/>
      <c r="X4427" s="63"/>
      <c r="Y4427" s="63"/>
      <c r="Z4427" s="62">
        <v>320400</v>
      </c>
      <c r="AA4427" s="62">
        <v>27972</v>
      </c>
      <c r="AB4427" s="62">
        <v>24.28</v>
      </c>
      <c r="AC4427" s="62">
        <v>3337.5</v>
      </c>
    </row>
    <row r="4428" spans="1:29" ht="30" x14ac:dyDescent="0.25">
      <c r="A4428" s="61" t="s">
        <v>97</v>
      </c>
      <c r="B4428" s="61" t="s">
        <v>98</v>
      </c>
      <c r="C4428" s="62">
        <v>2018</v>
      </c>
      <c r="D4428" s="61" t="s">
        <v>99</v>
      </c>
      <c r="E4428" s="62">
        <v>40</v>
      </c>
      <c r="F4428" s="62">
        <v>53300</v>
      </c>
      <c r="G4428" s="62">
        <v>9454</v>
      </c>
      <c r="H4428" s="62">
        <v>19.7</v>
      </c>
      <c r="I4428" s="62">
        <v>1332.5</v>
      </c>
      <c r="J4428" s="62">
        <v>49569</v>
      </c>
      <c r="K4428" s="62">
        <v>13669.25</v>
      </c>
      <c r="L4428" s="62">
        <v>24945</v>
      </c>
      <c r="M4428" s="62">
        <v>51.97</v>
      </c>
      <c r="N4428" s="63"/>
      <c r="O4428" s="63"/>
      <c r="P4428" s="63"/>
      <c r="Q4428" s="63"/>
      <c r="R4428" s="63"/>
      <c r="S4428" s="63"/>
      <c r="T4428" s="63"/>
      <c r="U4428" s="63"/>
      <c r="V4428" s="63"/>
      <c r="W4428" s="63"/>
      <c r="X4428" s="63"/>
      <c r="Y4428" s="63"/>
      <c r="Z4428" s="62">
        <v>73000</v>
      </c>
      <c r="AA4428" s="62">
        <v>8747</v>
      </c>
      <c r="AB4428" s="62">
        <v>18.22</v>
      </c>
      <c r="AC4428" s="62">
        <v>1825</v>
      </c>
    </row>
    <row r="4429" spans="1:29" x14ac:dyDescent="0.25">
      <c r="A4429" s="61" t="s">
        <v>275</v>
      </c>
      <c r="B4429" s="61" t="s">
        <v>276</v>
      </c>
      <c r="C4429" s="62">
        <v>2015</v>
      </c>
      <c r="D4429" s="61" t="s">
        <v>75</v>
      </c>
      <c r="E4429" s="62">
        <v>17</v>
      </c>
      <c r="F4429" s="62">
        <v>487</v>
      </c>
      <c r="G4429" s="62">
        <v>149</v>
      </c>
      <c r="H4429" s="62">
        <v>0.73</v>
      </c>
      <c r="I4429" s="62">
        <v>28.65</v>
      </c>
      <c r="J4429" s="62">
        <v>452.91</v>
      </c>
      <c r="K4429" s="62">
        <v>0</v>
      </c>
      <c r="L4429" s="63"/>
      <c r="M4429" s="63"/>
      <c r="N4429" s="63"/>
      <c r="O4429" s="63"/>
      <c r="P4429" s="63"/>
      <c r="Q4429" s="63"/>
      <c r="R4429" s="63"/>
      <c r="S4429" s="63"/>
      <c r="T4429" s="63"/>
      <c r="U4429" s="63"/>
      <c r="V4429" s="63"/>
      <c r="W4429" s="63"/>
      <c r="X4429" s="63"/>
      <c r="Y4429" s="63"/>
      <c r="Z4429" s="62">
        <v>689.79</v>
      </c>
      <c r="AA4429" s="62">
        <v>3187</v>
      </c>
      <c r="AB4429" s="62">
        <v>15.62</v>
      </c>
      <c r="AC4429" s="62">
        <v>40.58</v>
      </c>
    </row>
    <row r="4430" spans="1:29" ht="30" x14ac:dyDescent="0.25">
      <c r="A4430" s="61" t="s">
        <v>237</v>
      </c>
      <c r="B4430" s="61" t="s">
        <v>238</v>
      </c>
      <c r="C4430" s="62">
        <v>2009</v>
      </c>
      <c r="D4430" s="61" t="s">
        <v>86</v>
      </c>
      <c r="E4430" s="62">
        <v>150</v>
      </c>
      <c r="F4430" s="62">
        <v>103081</v>
      </c>
      <c r="G4430" s="62">
        <v>36452</v>
      </c>
      <c r="H4430" s="62">
        <v>20.25</v>
      </c>
      <c r="I4430" s="62">
        <v>687.21</v>
      </c>
      <c r="J4430" s="62">
        <v>95865.33</v>
      </c>
      <c r="K4430" s="62">
        <v>104255.09</v>
      </c>
      <c r="L4430" s="62">
        <v>140681</v>
      </c>
      <c r="M4430" s="62">
        <v>78.16</v>
      </c>
      <c r="N4430" s="62">
        <v>695.03</v>
      </c>
      <c r="O4430" s="62">
        <v>1257243.43</v>
      </c>
      <c r="P4430" s="63"/>
      <c r="Q4430" s="63"/>
      <c r="R4430" s="63"/>
      <c r="S4430" s="63"/>
      <c r="T4430" s="63"/>
      <c r="U4430" s="63"/>
      <c r="V4430" s="63"/>
      <c r="W4430" s="63"/>
      <c r="X4430" s="63"/>
      <c r="Y4430" s="63"/>
      <c r="Z4430" s="62">
        <v>891944</v>
      </c>
      <c r="AA4430" s="62">
        <v>42285</v>
      </c>
      <c r="AB4430" s="62">
        <v>23.49</v>
      </c>
      <c r="AC4430" s="62">
        <v>5946.29</v>
      </c>
    </row>
    <row r="4431" spans="1:29" x14ac:dyDescent="0.25">
      <c r="A4431" s="61" t="s">
        <v>488</v>
      </c>
      <c r="B4431" s="61" t="s">
        <v>489</v>
      </c>
      <c r="C4431" s="62">
        <v>2017</v>
      </c>
      <c r="D4431" s="61" t="s">
        <v>89</v>
      </c>
      <c r="E4431" s="62">
        <v>10</v>
      </c>
      <c r="F4431" s="62">
        <v>65174</v>
      </c>
      <c r="G4431" s="62">
        <v>14518</v>
      </c>
      <c r="H4431" s="62">
        <v>120.98</v>
      </c>
      <c r="I4431" s="62">
        <v>6517.4</v>
      </c>
      <c r="J4431" s="62">
        <v>60611.82</v>
      </c>
      <c r="K4431" s="62">
        <v>0</v>
      </c>
      <c r="L4431" s="63"/>
      <c r="M4431" s="63"/>
      <c r="N4431" s="63"/>
      <c r="O4431" s="63"/>
      <c r="P4431" s="63"/>
      <c r="Q4431" s="63"/>
      <c r="R4431" s="63"/>
      <c r="S4431" s="63"/>
      <c r="T4431" s="63"/>
      <c r="U4431" s="63"/>
      <c r="V4431" s="63"/>
      <c r="W4431" s="63"/>
      <c r="X4431" s="63"/>
      <c r="Y4431" s="63"/>
      <c r="Z4431" s="62">
        <v>0</v>
      </c>
      <c r="AA4431" s="63"/>
      <c r="AB4431" s="63"/>
      <c r="AC4431" s="62">
        <v>0</v>
      </c>
    </row>
    <row r="4432" spans="1:29" ht="45" x14ac:dyDescent="0.25">
      <c r="A4432" s="61" t="s">
        <v>109</v>
      </c>
      <c r="B4432" s="61" t="s">
        <v>110</v>
      </c>
      <c r="C4432" s="62">
        <v>2015</v>
      </c>
      <c r="D4432" s="61" t="s">
        <v>89</v>
      </c>
      <c r="E4432" s="62">
        <v>17</v>
      </c>
      <c r="F4432" s="62">
        <v>52362</v>
      </c>
      <c r="G4432" s="62">
        <v>10533</v>
      </c>
      <c r="H4432" s="62">
        <v>51.63</v>
      </c>
      <c r="I4432" s="62">
        <v>3080.12</v>
      </c>
      <c r="J4432" s="62">
        <v>48696.66</v>
      </c>
      <c r="K4432" s="62">
        <v>609</v>
      </c>
      <c r="L4432" s="62">
        <v>3295</v>
      </c>
      <c r="M4432" s="62">
        <v>16.149999999999999</v>
      </c>
      <c r="N4432" s="62">
        <v>35.82</v>
      </c>
      <c r="O4432" s="62">
        <v>7344.11</v>
      </c>
      <c r="P4432" s="63"/>
      <c r="Q4432" s="63"/>
      <c r="R4432" s="63"/>
      <c r="S4432" s="63"/>
      <c r="T4432" s="63"/>
      <c r="U4432" s="63"/>
      <c r="V4432" s="63"/>
      <c r="W4432" s="63"/>
      <c r="X4432" s="63"/>
      <c r="Y4432" s="63"/>
      <c r="Z4432" s="62">
        <v>173.79</v>
      </c>
      <c r="AA4432" s="62">
        <v>679</v>
      </c>
      <c r="AB4432" s="62">
        <v>3.33</v>
      </c>
      <c r="AC4432" s="62">
        <v>10.220000000000001</v>
      </c>
    </row>
    <row r="4433" spans="1:29" x14ac:dyDescent="0.25">
      <c r="A4433" s="61" t="s">
        <v>289</v>
      </c>
      <c r="B4433" s="61" t="s">
        <v>290</v>
      </c>
      <c r="C4433" s="62">
        <v>2019</v>
      </c>
      <c r="D4433" s="61" t="s">
        <v>99</v>
      </c>
      <c r="E4433" s="62">
        <v>62</v>
      </c>
      <c r="F4433" s="62">
        <v>78800</v>
      </c>
      <c r="G4433" s="62">
        <v>9146</v>
      </c>
      <c r="H4433" s="62">
        <v>12.29</v>
      </c>
      <c r="I4433" s="62">
        <v>1270.97</v>
      </c>
      <c r="J4433" s="62">
        <v>73284</v>
      </c>
      <c r="K4433" s="62">
        <v>0</v>
      </c>
      <c r="L4433" s="63"/>
      <c r="M4433" s="63"/>
      <c r="N4433" s="63"/>
      <c r="O4433" s="63"/>
      <c r="P4433" s="63"/>
      <c r="Q4433" s="63"/>
      <c r="R4433" s="63"/>
      <c r="S4433" s="63"/>
      <c r="T4433" s="63"/>
      <c r="U4433" s="63"/>
      <c r="V4433" s="63"/>
      <c r="W4433" s="63"/>
      <c r="X4433" s="63"/>
      <c r="Y4433" s="63"/>
      <c r="Z4433" s="62">
        <v>13263</v>
      </c>
      <c r="AA4433" s="62">
        <v>1654</v>
      </c>
      <c r="AB4433" s="62">
        <v>2.2200000000000002</v>
      </c>
      <c r="AC4433" s="62">
        <v>213.92</v>
      </c>
    </row>
    <row r="4434" spans="1:29" ht="30" x14ac:dyDescent="0.25">
      <c r="A4434" s="61" t="s">
        <v>136</v>
      </c>
      <c r="B4434" s="61" t="s">
        <v>137</v>
      </c>
      <c r="C4434" s="62">
        <v>2007</v>
      </c>
      <c r="D4434" s="61" t="s">
        <v>75</v>
      </c>
      <c r="E4434" s="62">
        <v>25</v>
      </c>
      <c r="F4434" s="63"/>
      <c r="G4434" s="63"/>
      <c r="H4434" s="63"/>
      <c r="I4434" s="63"/>
      <c r="J4434" s="63"/>
      <c r="K4434" s="62">
        <v>0</v>
      </c>
      <c r="L4434" s="63"/>
      <c r="M4434" s="63"/>
      <c r="N4434" s="63"/>
      <c r="O4434" s="63"/>
      <c r="P4434" s="63"/>
      <c r="Q4434" s="63"/>
      <c r="R4434" s="63"/>
      <c r="S4434" s="63"/>
      <c r="T4434" s="63"/>
      <c r="U4434" s="63"/>
      <c r="V4434" s="63"/>
      <c r="W4434" s="63"/>
      <c r="X4434" s="63"/>
      <c r="Y4434" s="63"/>
      <c r="Z4434" s="62">
        <v>3.36</v>
      </c>
      <c r="AA4434" s="62">
        <v>5813</v>
      </c>
      <c r="AB4434" s="62">
        <v>19.38</v>
      </c>
      <c r="AC4434" s="62">
        <v>0.13</v>
      </c>
    </row>
    <row r="4435" spans="1:29" x14ac:dyDescent="0.25">
      <c r="A4435" s="61" t="s">
        <v>413</v>
      </c>
      <c r="B4435" s="61" t="s">
        <v>414</v>
      </c>
      <c r="C4435" s="62">
        <v>2006</v>
      </c>
      <c r="D4435" s="61" t="s">
        <v>75</v>
      </c>
      <c r="E4435" s="62">
        <v>14</v>
      </c>
      <c r="F4435" s="62">
        <v>113311</v>
      </c>
      <c r="G4435" s="62">
        <v>16981</v>
      </c>
      <c r="H4435" s="62">
        <v>101.08</v>
      </c>
      <c r="I4435" s="62">
        <v>8093.64</v>
      </c>
      <c r="J4435" s="62">
        <v>105379.23</v>
      </c>
      <c r="K4435" s="62">
        <v>8384</v>
      </c>
      <c r="L4435" s="62">
        <v>15558</v>
      </c>
      <c r="M4435" s="62">
        <v>92.61</v>
      </c>
      <c r="N4435" s="62">
        <v>598.86</v>
      </c>
      <c r="O4435" s="62">
        <v>101105.17</v>
      </c>
      <c r="P4435" s="63"/>
      <c r="Q4435" s="63"/>
      <c r="R4435" s="63"/>
      <c r="S4435" s="63"/>
      <c r="T4435" s="63"/>
      <c r="U4435" s="63"/>
      <c r="V4435" s="63"/>
      <c r="W4435" s="63"/>
      <c r="X4435" s="63"/>
      <c r="Y4435" s="63"/>
      <c r="Z4435" s="62">
        <v>164514</v>
      </c>
      <c r="AA4435" s="62">
        <v>15976</v>
      </c>
      <c r="AB4435" s="62">
        <v>95.1</v>
      </c>
      <c r="AC4435" s="62">
        <v>11751</v>
      </c>
    </row>
    <row r="4436" spans="1:29" x14ac:dyDescent="0.25">
      <c r="A4436" s="61" t="s">
        <v>79</v>
      </c>
      <c r="B4436" s="61" t="s">
        <v>80</v>
      </c>
      <c r="C4436" s="62">
        <v>2005</v>
      </c>
      <c r="D4436" s="61" t="s">
        <v>226</v>
      </c>
      <c r="E4436" s="62">
        <v>41</v>
      </c>
      <c r="F4436" s="62">
        <v>194966</v>
      </c>
      <c r="G4436" s="62">
        <v>22436</v>
      </c>
      <c r="H4436" s="62">
        <v>45.6</v>
      </c>
      <c r="I4436" s="62">
        <v>4755.2700000000004</v>
      </c>
      <c r="J4436" s="62">
        <v>181318.38</v>
      </c>
      <c r="K4436" s="62">
        <v>2677.01</v>
      </c>
      <c r="L4436" s="62">
        <v>5728</v>
      </c>
      <c r="M4436" s="62">
        <v>11.64</v>
      </c>
      <c r="N4436" s="62">
        <v>65.290000000000006</v>
      </c>
      <c r="O4436" s="62">
        <v>32282.9</v>
      </c>
      <c r="P4436" s="63"/>
      <c r="Q4436" s="63"/>
      <c r="R4436" s="63"/>
      <c r="S4436" s="63"/>
      <c r="T4436" s="63"/>
      <c r="U4436" s="63"/>
      <c r="V4436" s="63"/>
      <c r="W4436" s="63"/>
      <c r="X4436" s="63"/>
      <c r="Y4436" s="63"/>
      <c r="Z4436" s="62">
        <v>284000</v>
      </c>
      <c r="AA4436" s="62">
        <v>10762</v>
      </c>
      <c r="AB4436" s="62">
        <v>21.87</v>
      </c>
      <c r="AC4436" s="62">
        <v>6926.83</v>
      </c>
    </row>
    <row r="4437" spans="1:29" ht="30" x14ac:dyDescent="0.25">
      <c r="A4437" s="61" t="s">
        <v>358</v>
      </c>
      <c r="B4437" s="61" t="s">
        <v>359</v>
      </c>
      <c r="C4437" s="62">
        <v>2012</v>
      </c>
      <c r="D4437" s="61" t="s">
        <v>75</v>
      </c>
      <c r="E4437" s="62">
        <v>12</v>
      </c>
      <c r="F4437" s="62">
        <v>3361</v>
      </c>
      <c r="G4437" s="62">
        <v>457</v>
      </c>
      <c r="H4437" s="62">
        <v>3.17</v>
      </c>
      <c r="I4437" s="62">
        <v>280.08</v>
      </c>
      <c r="J4437" s="62">
        <v>3125.73</v>
      </c>
      <c r="K4437" s="62">
        <v>0</v>
      </c>
      <c r="L4437" s="63"/>
      <c r="M4437" s="63"/>
      <c r="N4437" s="63"/>
      <c r="O4437" s="63"/>
      <c r="P4437" s="63"/>
      <c r="Q4437" s="63"/>
      <c r="R4437" s="63"/>
      <c r="S4437" s="63"/>
      <c r="T4437" s="63"/>
      <c r="U4437" s="63"/>
      <c r="V4437" s="63"/>
      <c r="W4437" s="63"/>
      <c r="X4437" s="63"/>
      <c r="Y4437" s="63"/>
      <c r="Z4437" s="62">
        <v>85900</v>
      </c>
      <c r="AA4437" s="62">
        <v>5563</v>
      </c>
      <c r="AB4437" s="62">
        <v>38.630000000000003</v>
      </c>
      <c r="AC4437" s="62">
        <v>7158.33</v>
      </c>
    </row>
    <row r="4438" spans="1:29" x14ac:dyDescent="0.25">
      <c r="A4438" s="61" t="s">
        <v>374</v>
      </c>
      <c r="B4438" s="61" t="s">
        <v>375</v>
      </c>
      <c r="C4438" s="62">
        <v>2018</v>
      </c>
      <c r="D4438" s="61" t="s">
        <v>78</v>
      </c>
      <c r="E4438" s="62">
        <v>64</v>
      </c>
      <c r="F4438" s="62">
        <v>90868</v>
      </c>
      <c r="G4438" s="62">
        <v>19518</v>
      </c>
      <c r="H4438" s="62">
        <v>25.41</v>
      </c>
      <c r="I4438" s="62">
        <v>1419.81</v>
      </c>
      <c r="J4438" s="62">
        <v>84507.24</v>
      </c>
      <c r="K4438" s="62">
        <v>13541.22</v>
      </c>
      <c r="L4438" s="62">
        <v>21464</v>
      </c>
      <c r="M4438" s="62">
        <v>27.95</v>
      </c>
      <c r="N4438" s="62">
        <v>211.58</v>
      </c>
      <c r="O4438" s="62">
        <v>163297.66</v>
      </c>
      <c r="P4438" s="63"/>
      <c r="Q4438" s="63"/>
      <c r="R4438" s="63"/>
      <c r="S4438" s="63"/>
      <c r="T4438" s="63"/>
      <c r="U4438" s="63"/>
      <c r="V4438" s="63"/>
      <c r="W4438" s="63"/>
      <c r="X4438" s="63"/>
      <c r="Y4438" s="63"/>
      <c r="Z4438" s="62">
        <v>1160</v>
      </c>
      <c r="AA4438" s="62">
        <v>15144</v>
      </c>
      <c r="AB4438" s="62">
        <v>19.72</v>
      </c>
      <c r="AC4438" s="62">
        <v>18.13</v>
      </c>
    </row>
    <row r="4439" spans="1:29" x14ac:dyDescent="0.25">
      <c r="A4439" s="61" t="s">
        <v>190</v>
      </c>
      <c r="B4439" s="61" t="s">
        <v>191</v>
      </c>
      <c r="C4439" s="62">
        <v>2017</v>
      </c>
      <c r="D4439" s="61" t="s">
        <v>99</v>
      </c>
      <c r="E4439" s="62">
        <v>19</v>
      </c>
      <c r="F4439" s="62">
        <v>1490</v>
      </c>
      <c r="G4439" s="62">
        <v>11009</v>
      </c>
      <c r="H4439" s="62">
        <v>48.29</v>
      </c>
      <c r="I4439" s="62">
        <v>78.42</v>
      </c>
      <c r="J4439" s="62">
        <v>1385.7</v>
      </c>
      <c r="K4439" s="62">
        <v>3348.21</v>
      </c>
      <c r="L4439" s="62">
        <v>4892</v>
      </c>
      <c r="M4439" s="62">
        <v>21.46</v>
      </c>
      <c r="N4439" s="62">
        <v>176.22</v>
      </c>
      <c r="O4439" s="62">
        <v>40377.019999999997</v>
      </c>
      <c r="P4439" s="63"/>
      <c r="Q4439" s="63"/>
      <c r="R4439" s="63"/>
      <c r="S4439" s="63"/>
      <c r="T4439" s="63"/>
      <c r="U4439" s="63"/>
      <c r="V4439" s="63"/>
      <c r="W4439" s="63"/>
      <c r="X4439" s="63"/>
      <c r="Y4439" s="63"/>
      <c r="Z4439" s="62">
        <v>67</v>
      </c>
      <c r="AA4439" s="62">
        <v>888</v>
      </c>
      <c r="AB4439" s="62">
        <v>3.89</v>
      </c>
      <c r="AC4439" s="62">
        <v>3.53</v>
      </c>
    </row>
    <row r="4440" spans="1:29" x14ac:dyDescent="0.25">
      <c r="A4440" s="61" t="s">
        <v>113</v>
      </c>
      <c r="B4440" s="61" t="s">
        <v>114</v>
      </c>
      <c r="C4440" s="62">
        <v>2012</v>
      </c>
      <c r="D4440" s="61" t="s">
        <v>419</v>
      </c>
      <c r="E4440" s="62">
        <v>8</v>
      </c>
      <c r="F4440" s="63"/>
      <c r="G4440" s="63"/>
      <c r="H4440" s="63"/>
      <c r="I4440" s="63"/>
      <c r="J4440" s="63"/>
      <c r="K4440" s="62">
        <v>0</v>
      </c>
      <c r="L4440" s="63"/>
      <c r="M4440" s="63"/>
      <c r="N4440" s="63"/>
      <c r="O4440" s="63"/>
      <c r="P4440" s="63"/>
      <c r="Q4440" s="63"/>
      <c r="R4440" s="63"/>
      <c r="S4440" s="63"/>
      <c r="T4440" s="63"/>
      <c r="U4440" s="63"/>
      <c r="V4440" s="63"/>
      <c r="W4440" s="63"/>
      <c r="X4440" s="63"/>
      <c r="Y4440" s="63"/>
      <c r="Z4440" s="62">
        <v>0</v>
      </c>
      <c r="AA4440" s="63"/>
      <c r="AB4440" s="63"/>
      <c r="AC4440" s="62">
        <v>0</v>
      </c>
    </row>
    <row r="4441" spans="1:29" ht="30" x14ac:dyDescent="0.25">
      <c r="A4441" s="61" t="s">
        <v>448</v>
      </c>
      <c r="B4441" s="61" t="s">
        <v>449</v>
      </c>
      <c r="C4441" s="62">
        <v>2013</v>
      </c>
      <c r="D4441" s="61" t="s">
        <v>150</v>
      </c>
      <c r="E4441" s="62">
        <v>8</v>
      </c>
      <c r="F4441" s="63"/>
      <c r="G4441" s="62">
        <v>0</v>
      </c>
      <c r="H4441" s="62">
        <v>0</v>
      </c>
      <c r="I4441" s="63"/>
      <c r="J4441" s="63"/>
      <c r="K4441" s="62">
        <v>0</v>
      </c>
      <c r="L4441" s="62">
        <v>0</v>
      </c>
      <c r="M4441" s="62">
        <v>0</v>
      </c>
      <c r="N4441" s="63"/>
      <c r="O4441" s="63"/>
      <c r="P4441" s="63"/>
      <c r="Q4441" s="63"/>
      <c r="R4441" s="63"/>
      <c r="S4441" s="63"/>
      <c r="T4441" s="63"/>
      <c r="U4441" s="63"/>
      <c r="V4441" s="63"/>
      <c r="W4441" s="63"/>
      <c r="X4441" s="63"/>
      <c r="Y4441" s="63"/>
      <c r="Z4441" s="62">
        <v>0</v>
      </c>
      <c r="AA4441" s="62">
        <v>0</v>
      </c>
      <c r="AB4441" s="62">
        <v>0</v>
      </c>
      <c r="AC4441" s="62">
        <v>0</v>
      </c>
    </row>
    <row r="4442" spans="1:29" ht="30" x14ac:dyDescent="0.25">
      <c r="A4442" s="61" t="s">
        <v>120</v>
      </c>
      <c r="B4442" s="61" t="s">
        <v>121</v>
      </c>
      <c r="C4442" s="62">
        <v>2017</v>
      </c>
      <c r="D4442" s="61" t="s">
        <v>150</v>
      </c>
      <c r="E4442" s="62">
        <v>8</v>
      </c>
      <c r="F4442" s="62">
        <v>0</v>
      </c>
      <c r="G4442" s="62">
        <v>0</v>
      </c>
      <c r="H4442" s="62">
        <v>0</v>
      </c>
      <c r="I4442" s="62">
        <v>0</v>
      </c>
      <c r="J4442" s="62">
        <v>0</v>
      </c>
      <c r="K4442" s="62">
        <v>0</v>
      </c>
      <c r="L4442" s="62">
        <v>0</v>
      </c>
      <c r="M4442" s="62">
        <v>0</v>
      </c>
      <c r="N4442" s="62">
        <v>0</v>
      </c>
      <c r="O4442" s="62">
        <v>0</v>
      </c>
      <c r="P4442" s="63"/>
      <c r="Q4442" s="63"/>
      <c r="R4442" s="63"/>
      <c r="S4442" s="63"/>
      <c r="T4442" s="63"/>
      <c r="U4442" s="63"/>
      <c r="V4442" s="63"/>
      <c r="W4442" s="63"/>
      <c r="X4442" s="63"/>
      <c r="Y4442" s="63"/>
      <c r="Z4442" s="62">
        <v>15100</v>
      </c>
      <c r="AA4442" s="62">
        <v>1076</v>
      </c>
      <c r="AB4442" s="62">
        <v>11.21</v>
      </c>
      <c r="AC4442" s="62">
        <v>1887.5</v>
      </c>
    </row>
    <row r="4443" spans="1:29" ht="30" x14ac:dyDescent="0.25">
      <c r="A4443" s="61" t="s">
        <v>348</v>
      </c>
      <c r="B4443" s="61" t="s">
        <v>349</v>
      </c>
      <c r="C4443" s="62">
        <v>2005</v>
      </c>
      <c r="D4443" s="61" t="s">
        <v>78</v>
      </c>
      <c r="E4443" s="62">
        <v>48</v>
      </c>
      <c r="F4443" s="62">
        <v>403028</v>
      </c>
      <c r="G4443" s="62">
        <v>33994</v>
      </c>
      <c r="H4443" s="62">
        <v>59.02</v>
      </c>
      <c r="I4443" s="62">
        <v>8396.42</v>
      </c>
      <c r="J4443" s="62">
        <v>374816.04</v>
      </c>
      <c r="K4443" s="62">
        <v>0</v>
      </c>
      <c r="L4443" s="63"/>
      <c r="M4443" s="63"/>
      <c r="N4443" s="63"/>
      <c r="O4443" s="63"/>
      <c r="P4443" s="63"/>
      <c r="Q4443" s="63"/>
      <c r="R4443" s="63"/>
      <c r="S4443" s="63"/>
      <c r="T4443" s="63"/>
      <c r="U4443" s="63"/>
      <c r="V4443" s="63"/>
      <c r="W4443" s="63"/>
      <c r="X4443" s="63"/>
      <c r="Y4443" s="63"/>
      <c r="Z4443" s="62">
        <v>157.08000000000001</v>
      </c>
      <c r="AA4443" s="62">
        <v>3665</v>
      </c>
      <c r="AB4443" s="62">
        <v>6.36</v>
      </c>
      <c r="AC4443" s="62">
        <v>3.27</v>
      </c>
    </row>
    <row r="4444" spans="1:29" ht="30" x14ac:dyDescent="0.25">
      <c r="A4444" s="61" t="s">
        <v>180</v>
      </c>
      <c r="B4444" s="61" t="s">
        <v>181</v>
      </c>
      <c r="C4444" s="62">
        <v>2016</v>
      </c>
      <c r="D4444" s="61" t="s">
        <v>72</v>
      </c>
      <c r="E4444" s="62">
        <v>80</v>
      </c>
      <c r="F4444" s="62">
        <v>420000</v>
      </c>
      <c r="G4444" s="62">
        <v>53341</v>
      </c>
      <c r="H4444" s="62">
        <v>55.56</v>
      </c>
      <c r="I4444" s="62">
        <v>5250</v>
      </c>
      <c r="J4444" s="62">
        <v>390600</v>
      </c>
      <c r="K4444" s="62">
        <v>0</v>
      </c>
      <c r="L4444" s="63"/>
      <c r="M4444" s="63"/>
      <c r="N4444" s="63"/>
      <c r="O4444" s="63"/>
      <c r="P4444" s="63"/>
      <c r="Q4444" s="63"/>
      <c r="R4444" s="63"/>
      <c r="S4444" s="63"/>
      <c r="T4444" s="63"/>
      <c r="U4444" s="63"/>
      <c r="V4444" s="63"/>
      <c r="W4444" s="63"/>
      <c r="X4444" s="63"/>
      <c r="Y4444" s="63"/>
      <c r="Z4444" s="62">
        <v>2237</v>
      </c>
      <c r="AA4444" s="62">
        <v>32577</v>
      </c>
      <c r="AB4444" s="62">
        <v>33.93</v>
      </c>
      <c r="AC4444" s="62">
        <v>27.96</v>
      </c>
    </row>
    <row r="4445" spans="1:29" x14ac:dyDescent="0.25">
      <c r="A4445" s="61" t="s">
        <v>514</v>
      </c>
      <c r="B4445" s="61" t="s">
        <v>515</v>
      </c>
      <c r="C4445" s="62">
        <v>2017</v>
      </c>
      <c r="D4445" s="61" t="s">
        <v>75</v>
      </c>
      <c r="E4445" s="62">
        <v>4</v>
      </c>
      <c r="F4445" s="63"/>
      <c r="G4445" s="63"/>
      <c r="H4445" s="63"/>
      <c r="I4445" s="63"/>
      <c r="J4445" s="63"/>
      <c r="K4445" s="62">
        <v>0</v>
      </c>
      <c r="L4445" s="63"/>
      <c r="M4445" s="63"/>
      <c r="N4445" s="63"/>
      <c r="O4445" s="63"/>
      <c r="P4445" s="63"/>
      <c r="Q4445" s="63"/>
      <c r="R4445" s="63"/>
      <c r="S4445" s="63"/>
      <c r="T4445" s="63"/>
      <c r="U4445" s="63"/>
      <c r="V4445" s="63"/>
      <c r="W4445" s="63"/>
      <c r="X4445" s="63"/>
      <c r="Y4445" s="63"/>
      <c r="Z4445" s="62">
        <v>3165.36</v>
      </c>
      <c r="AA4445" s="62">
        <v>3159</v>
      </c>
      <c r="AB4445" s="62">
        <v>65.81</v>
      </c>
      <c r="AC4445" s="62">
        <v>791.34</v>
      </c>
    </row>
    <row r="4446" spans="1:29" x14ac:dyDescent="0.25">
      <c r="A4446" s="61" t="s">
        <v>564</v>
      </c>
      <c r="B4446" s="61" t="s">
        <v>565</v>
      </c>
      <c r="C4446" s="62">
        <v>2016</v>
      </c>
      <c r="D4446" s="61" t="s">
        <v>78</v>
      </c>
      <c r="E4446" s="62">
        <v>84</v>
      </c>
      <c r="F4446" s="62">
        <v>659628</v>
      </c>
      <c r="G4446" s="62">
        <v>92452</v>
      </c>
      <c r="H4446" s="62">
        <v>91.72</v>
      </c>
      <c r="I4446" s="62">
        <v>7852.71</v>
      </c>
      <c r="J4446" s="62">
        <v>613454.04</v>
      </c>
      <c r="K4446" s="62">
        <v>2479.15</v>
      </c>
      <c r="L4446" s="62">
        <v>3155</v>
      </c>
      <c r="M4446" s="62">
        <v>3.13</v>
      </c>
      <c r="N4446" s="63"/>
      <c r="O4446" s="63"/>
      <c r="P4446" s="63"/>
      <c r="Q4446" s="63"/>
      <c r="R4446" s="63"/>
      <c r="S4446" s="63"/>
      <c r="T4446" s="63"/>
      <c r="U4446" s="63"/>
      <c r="V4446" s="63"/>
      <c r="W4446" s="63"/>
      <c r="X4446" s="63"/>
      <c r="Y4446" s="63"/>
      <c r="Z4446" s="62">
        <v>1080.1400000000001</v>
      </c>
      <c r="AA4446" s="62">
        <v>4477</v>
      </c>
      <c r="AB4446" s="62">
        <v>4.4400000000000004</v>
      </c>
      <c r="AC4446" s="62">
        <v>12.86</v>
      </c>
    </row>
    <row r="4447" spans="1:29" x14ac:dyDescent="0.25">
      <c r="A4447" s="61" t="s">
        <v>332</v>
      </c>
      <c r="B4447" s="61" t="s">
        <v>333</v>
      </c>
      <c r="C4447" s="62">
        <v>2014</v>
      </c>
      <c r="D4447" s="61" t="s">
        <v>72</v>
      </c>
      <c r="E4447" s="62">
        <v>74</v>
      </c>
      <c r="F4447" s="62">
        <v>414796</v>
      </c>
      <c r="G4447" s="62">
        <v>76455</v>
      </c>
      <c r="H4447" s="62">
        <v>86.1</v>
      </c>
      <c r="I4447" s="62">
        <v>5605.35</v>
      </c>
      <c r="J4447" s="62">
        <v>385760.28</v>
      </c>
      <c r="K4447" s="62">
        <v>29607.18</v>
      </c>
      <c r="L4447" s="62">
        <v>36659</v>
      </c>
      <c r="M4447" s="62">
        <v>41.28</v>
      </c>
      <c r="N4447" s="62">
        <v>400.1</v>
      </c>
      <c r="O4447" s="62">
        <v>357041.84</v>
      </c>
      <c r="P4447" s="63"/>
      <c r="Q4447" s="63"/>
      <c r="R4447" s="63"/>
      <c r="S4447" s="63"/>
      <c r="T4447" s="63"/>
      <c r="U4447" s="63"/>
      <c r="V4447" s="63"/>
      <c r="W4447" s="63"/>
      <c r="X4447" s="63"/>
      <c r="Y4447" s="63"/>
      <c r="Z4447" s="62">
        <v>191465</v>
      </c>
      <c r="AA4447" s="62">
        <v>120317</v>
      </c>
      <c r="AB4447" s="62">
        <v>135.49</v>
      </c>
      <c r="AC4447" s="62">
        <v>2587.36</v>
      </c>
    </row>
    <row r="4448" spans="1:29" ht="30" x14ac:dyDescent="0.25">
      <c r="A4448" s="61" t="s">
        <v>352</v>
      </c>
      <c r="B4448" s="61" t="s">
        <v>353</v>
      </c>
      <c r="C4448" s="62">
        <v>2006</v>
      </c>
      <c r="D4448" s="61" t="s">
        <v>99</v>
      </c>
      <c r="E4448" s="62">
        <v>50</v>
      </c>
      <c r="F4448" s="62">
        <v>159231</v>
      </c>
      <c r="G4448" s="62">
        <v>22474</v>
      </c>
      <c r="H4448" s="62">
        <v>37.46</v>
      </c>
      <c r="I4448" s="62">
        <v>3184.62</v>
      </c>
      <c r="J4448" s="62">
        <v>148084.82999999999</v>
      </c>
      <c r="K4448" s="62">
        <v>31137</v>
      </c>
      <c r="L4448" s="62">
        <v>62656</v>
      </c>
      <c r="M4448" s="62">
        <v>104.43</v>
      </c>
      <c r="N4448" s="62">
        <v>622.74</v>
      </c>
      <c r="O4448" s="62">
        <v>375490.42</v>
      </c>
      <c r="P4448" s="63"/>
      <c r="Q4448" s="63"/>
      <c r="R4448" s="63"/>
      <c r="S4448" s="63"/>
      <c r="T4448" s="63"/>
      <c r="U4448" s="63"/>
      <c r="V4448" s="63"/>
      <c r="W4448" s="63"/>
      <c r="X4448" s="63"/>
      <c r="Y4448" s="63"/>
      <c r="Z4448" s="62">
        <v>499.95</v>
      </c>
      <c r="AA4448" s="62">
        <v>15987</v>
      </c>
      <c r="AB4448" s="62">
        <v>26.65</v>
      </c>
      <c r="AC4448" s="62">
        <v>10</v>
      </c>
    </row>
    <row r="4449" spans="1:29" x14ac:dyDescent="0.25">
      <c r="A4449" s="61" t="s">
        <v>130</v>
      </c>
      <c r="B4449" s="61" t="s">
        <v>131</v>
      </c>
      <c r="C4449" s="62">
        <v>2003</v>
      </c>
      <c r="D4449" s="61" t="s">
        <v>301</v>
      </c>
      <c r="E4449" s="62">
        <v>78</v>
      </c>
      <c r="F4449" s="62">
        <v>352890</v>
      </c>
      <c r="G4449" s="62">
        <v>35418</v>
      </c>
      <c r="H4449" s="62">
        <v>37.840000000000003</v>
      </c>
      <c r="I4449" s="62">
        <v>4524.2299999999996</v>
      </c>
      <c r="J4449" s="62">
        <v>328187.7</v>
      </c>
      <c r="K4449" s="62">
        <v>28763.34</v>
      </c>
      <c r="L4449" s="62">
        <v>35841</v>
      </c>
      <c r="M4449" s="62">
        <v>38.29</v>
      </c>
      <c r="N4449" s="63"/>
      <c r="O4449" s="63"/>
      <c r="P4449" s="63"/>
      <c r="Q4449" s="63"/>
      <c r="R4449" s="63"/>
      <c r="S4449" s="63"/>
      <c r="T4449" s="63"/>
      <c r="U4449" s="63"/>
      <c r="V4449" s="63"/>
      <c r="W4449" s="63"/>
      <c r="X4449" s="63"/>
      <c r="Y4449" s="63"/>
      <c r="Z4449" s="62">
        <v>2404</v>
      </c>
      <c r="AA4449" s="62">
        <v>13256</v>
      </c>
      <c r="AB4449" s="62">
        <v>14.16</v>
      </c>
      <c r="AC4449" s="62">
        <v>30.82</v>
      </c>
    </row>
    <row r="4450" spans="1:29" ht="30" x14ac:dyDescent="0.25">
      <c r="A4450" s="61" t="s">
        <v>92</v>
      </c>
      <c r="B4450" s="61" t="s">
        <v>93</v>
      </c>
      <c r="C4450" s="62">
        <v>2007</v>
      </c>
      <c r="D4450" s="61" t="s">
        <v>99</v>
      </c>
      <c r="E4450" s="62">
        <v>33</v>
      </c>
      <c r="F4450" s="62">
        <v>64832</v>
      </c>
      <c r="G4450" s="62">
        <v>11443</v>
      </c>
      <c r="H4450" s="62">
        <v>28.9</v>
      </c>
      <c r="I4450" s="62">
        <v>1964.61</v>
      </c>
      <c r="J4450" s="62">
        <v>60293.760000000002</v>
      </c>
      <c r="K4450" s="62">
        <v>3457.81</v>
      </c>
      <c r="L4450" s="62">
        <v>5210</v>
      </c>
      <c r="M4450" s="62">
        <v>13.16</v>
      </c>
      <c r="N4450" s="63"/>
      <c r="O4450" s="63"/>
      <c r="P4450" s="63"/>
      <c r="Q4450" s="63"/>
      <c r="R4450" s="63"/>
      <c r="S4450" s="63"/>
      <c r="T4450" s="63"/>
      <c r="U4450" s="63"/>
      <c r="V4450" s="63"/>
      <c r="W4450" s="63"/>
      <c r="X4450" s="63"/>
      <c r="Y4450" s="63"/>
      <c r="Z4450" s="62">
        <v>507.99</v>
      </c>
      <c r="AA4450" s="62">
        <v>1198</v>
      </c>
      <c r="AB4450" s="62">
        <v>3.03</v>
      </c>
      <c r="AC4450" s="62">
        <v>15.39</v>
      </c>
    </row>
    <row r="4451" spans="1:29" x14ac:dyDescent="0.25">
      <c r="A4451" s="61" t="s">
        <v>192</v>
      </c>
      <c r="B4451" s="61" t="s">
        <v>193</v>
      </c>
      <c r="C4451" s="62">
        <v>2017</v>
      </c>
      <c r="D4451" s="61" t="s">
        <v>86</v>
      </c>
      <c r="E4451" s="62">
        <v>32</v>
      </c>
      <c r="F4451" s="62">
        <v>15211</v>
      </c>
      <c r="G4451" s="62">
        <v>7525</v>
      </c>
      <c r="H4451" s="62">
        <v>19.600000000000001</v>
      </c>
      <c r="I4451" s="62">
        <v>475.34</v>
      </c>
      <c r="J4451" s="62">
        <v>14146.23</v>
      </c>
      <c r="K4451" s="62">
        <v>5638.22</v>
      </c>
      <c r="L4451" s="62">
        <v>8416</v>
      </c>
      <c r="M4451" s="62">
        <v>21.92</v>
      </c>
      <c r="N4451" s="62">
        <v>176.19</v>
      </c>
      <c r="O4451" s="62">
        <v>67992.929999999993</v>
      </c>
      <c r="P4451" s="63"/>
      <c r="Q4451" s="63"/>
      <c r="R4451" s="63"/>
      <c r="S4451" s="63"/>
      <c r="T4451" s="63"/>
      <c r="U4451" s="63"/>
      <c r="V4451" s="63"/>
      <c r="W4451" s="63"/>
      <c r="X4451" s="63"/>
      <c r="Y4451" s="63"/>
      <c r="Z4451" s="62">
        <v>415500</v>
      </c>
      <c r="AA4451" s="62">
        <v>24105</v>
      </c>
      <c r="AB4451" s="62">
        <v>62.77</v>
      </c>
      <c r="AC4451" s="62">
        <v>12984.38</v>
      </c>
    </row>
    <row r="4452" spans="1:29" ht="30" x14ac:dyDescent="0.25">
      <c r="A4452" s="61" t="s">
        <v>430</v>
      </c>
      <c r="B4452" s="61" t="s">
        <v>431</v>
      </c>
      <c r="C4452" s="62">
        <v>2018</v>
      </c>
      <c r="D4452" s="61" t="s">
        <v>78</v>
      </c>
      <c r="E4452" s="62">
        <v>42</v>
      </c>
      <c r="F4452" s="62">
        <v>109840</v>
      </c>
      <c r="G4452" s="62">
        <v>21069</v>
      </c>
      <c r="H4452" s="62">
        <v>41.8</v>
      </c>
      <c r="I4452" s="62">
        <v>2615.2399999999998</v>
      </c>
      <c r="J4452" s="62">
        <v>102151.2</v>
      </c>
      <c r="K4452" s="62">
        <v>13567.41</v>
      </c>
      <c r="L4452" s="62">
        <v>13171</v>
      </c>
      <c r="M4452" s="62">
        <v>26.13</v>
      </c>
      <c r="N4452" s="62">
        <v>323.02999999999997</v>
      </c>
      <c r="O4452" s="62">
        <v>163613.47</v>
      </c>
      <c r="P4452" s="63"/>
      <c r="Q4452" s="63"/>
      <c r="R4452" s="63"/>
      <c r="S4452" s="63"/>
      <c r="T4452" s="63"/>
      <c r="U4452" s="63"/>
      <c r="V4452" s="63"/>
      <c r="W4452" s="63"/>
      <c r="X4452" s="63"/>
      <c r="Y4452" s="63"/>
      <c r="Z4452" s="62">
        <v>1922</v>
      </c>
      <c r="AA4452" s="62">
        <v>13858</v>
      </c>
      <c r="AB4452" s="62">
        <v>27.5</v>
      </c>
      <c r="AC4452" s="62">
        <v>45.76</v>
      </c>
    </row>
    <row r="4453" spans="1:29" x14ac:dyDescent="0.25">
      <c r="A4453" s="61" t="s">
        <v>336</v>
      </c>
      <c r="B4453" s="61" t="s">
        <v>337</v>
      </c>
      <c r="C4453" s="62">
        <v>2011</v>
      </c>
      <c r="D4453" s="61" t="s">
        <v>86</v>
      </c>
      <c r="E4453" s="62">
        <v>30</v>
      </c>
      <c r="F4453" s="63"/>
      <c r="G4453" s="63"/>
      <c r="H4453" s="63"/>
      <c r="I4453" s="63"/>
      <c r="J4453" s="63"/>
      <c r="K4453" s="62">
        <v>0</v>
      </c>
      <c r="L4453" s="63"/>
      <c r="M4453" s="63"/>
      <c r="N4453" s="63"/>
      <c r="O4453" s="63"/>
      <c r="P4453" s="63"/>
      <c r="Q4453" s="63"/>
      <c r="R4453" s="63"/>
      <c r="S4453" s="63"/>
      <c r="T4453" s="63"/>
      <c r="U4453" s="63"/>
      <c r="V4453" s="63"/>
      <c r="W4453" s="63"/>
      <c r="X4453" s="63"/>
      <c r="Y4453" s="63"/>
      <c r="Z4453" s="62">
        <v>214900</v>
      </c>
      <c r="AA4453" s="62">
        <v>25538</v>
      </c>
      <c r="AB4453" s="62">
        <v>70.94</v>
      </c>
      <c r="AC4453" s="62">
        <v>7163.33</v>
      </c>
    </row>
    <row r="4454" spans="1:29" x14ac:dyDescent="0.25">
      <c r="A4454" s="61" t="s">
        <v>428</v>
      </c>
      <c r="B4454" s="61" t="s">
        <v>429</v>
      </c>
      <c r="C4454" s="62">
        <v>2007</v>
      </c>
      <c r="D4454" s="61" t="s">
        <v>78</v>
      </c>
      <c r="E4454" s="62">
        <v>48</v>
      </c>
      <c r="F4454" s="62">
        <v>441200</v>
      </c>
      <c r="G4454" s="62">
        <v>68689</v>
      </c>
      <c r="H4454" s="62">
        <v>119.25</v>
      </c>
      <c r="I4454" s="62">
        <v>9191.67</v>
      </c>
      <c r="J4454" s="62">
        <v>410316</v>
      </c>
      <c r="K4454" s="62">
        <v>0</v>
      </c>
      <c r="L4454" s="63"/>
      <c r="M4454" s="63"/>
      <c r="N4454" s="63"/>
      <c r="O4454" s="63"/>
      <c r="P4454" s="63"/>
      <c r="Q4454" s="63"/>
      <c r="R4454" s="63"/>
      <c r="S4454" s="63"/>
      <c r="T4454" s="63"/>
      <c r="U4454" s="63"/>
      <c r="V4454" s="63"/>
      <c r="W4454" s="63"/>
      <c r="X4454" s="63"/>
      <c r="Y4454" s="63"/>
      <c r="Z4454" s="62">
        <v>1057.42</v>
      </c>
      <c r="AA4454" s="62">
        <v>3908</v>
      </c>
      <c r="AB4454" s="62">
        <v>6.78</v>
      </c>
      <c r="AC4454" s="62">
        <v>22.03</v>
      </c>
    </row>
    <row r="4455" spans="1:29" ht="30" x14ac:dyDescent="0.25">
      <c r="A4455" s="61" t="s">
        <v>171</v>
      </c>
      <c r="B4455" s="61" t="s">
        <v>172</v>
      </c>
      <c r="C4455" s="62">
        <v>2004</v>
      </c>
      <c r="D4455" s="61" t="s">
        <v>150</v>
      </c>
      <c r="E4455" s="62">
        <v>7</v>
      </c>
      <c r="F4455" s="62">
        <v>11882</v>
      </c>
      <c r="G4455" s="62">
        <v>1545</v>
      </c>
      <c r="H4455" s="62">
        <v>18.39</v>
      </c>
      <c r="I4455" s="62">
        <v>1697.43</v>
      </c>
      <c r="J4455" s="62">
        <v>11050.26</v>
      </c>
      <c r="K4455" s="62">
        <v>3648.88</v>
      </c>
      <c r="L4455" s="62">
        <v>3903</v>
      </c>
      <c r="M4455" s="62">
        <v>46.46</v>
      </c>
      <c r="N4455" s="62">
        <v>521.27</v>
      </c>
      <c r="O4455" s="62">
        <v>44002.99</v>
      </c>
      <c r="P4455" s="63"/>
      <c r="Q4455" s="63"/>
      <c r="R4455" s="63"/>
      <c r="S4455" s="63"/>
      <c r="T4455" s="63"/>
      <c r="U4455" s="63"/>
      <c r="V4455" s="63"/>
      <c r="W4455" s="63"/>
      <c r="X4455" s="63"/>
      <c r="Y4455" s="63"/>
      <c r="Z4455" s="62">
        <v>524</v>
      </c>
      <c r="AA4455" s="62">
        <v>3198</v>
      </c>
      <c r="AB4455" s="62">
        <v>38.07</v>
      </c>
      <c r="AC4455" s="62">
        <v>74.86</v>
      </c>
    </row>
    <row r="4456" spans="1:29" x14ac:dyDescent="0.25">
      <c r="A4456" s="61" t="s">
        <v>196</v>
      </c>
      <c r="B4456" s="61" t="s">
        <v>197</v>
      </c>
      <c r="C4456" s="62">
        <v>2011</v>
      </c>
      <c r="D4456" s="61" t="s">
        <v>86</v>
      </c>
      <c r="E4456" s="62">
        <v>140</v>
      </c>
      <c r="F4456" s="62">
        <v>120398</v>
      </c>
      <c r="G4456" s="62">
        <v>29679</v>
      </c>
      <c r="H4456" s="62">
        <v>17.670000000000002</v>
      </c>
      <c r="I4456" s="62">
        <v>859.99</v>
      </c>
      <c r="J4456" s="62">
        <v>111970.14</v>
      </c>
      <c r="K4456" s="62">
        <v>201981.97</v>
      </c>
      <c r="L4456" s="62">
        <v>251511</v>
      </c>
      <c r="M4456" s="62">
        <v>149.71</v>
      </c>
      <c r="N4456" s="62">
        <v>1442.73</v>
      </c>
      <c r="O4456" s="62">
        <v>2435761.2200000002</v>
      </c>
      <c r="P4456" s="63"/>
      <c r="Q4456" s="63"/>
      <c r="R4456" s="63"/>
      <c r="S4456" s="63"/>
      <c r="T4456" s="63"/>
      <c r="U4456" s="63"/>
      <c r="V4456" s="63"/>
      <c r="W4456" s="63"/>
      <c r="X4456" s="63"/>
      <c r="Y4456" s="63"/>
      <c r="Z4456" s="62">
        <v>1231994</v>
      </c>
      <c r="AA4456" s="62">
        <v>207921</v>
      </c>
      <c r="AB4456" s="62">
        <v>123.76</v>
      </c>
      <c r="AC4456" s="62">
        <v>8799.9599999999991</v>
      </c>
    </row>
    <row r="4457" spans="1:29" ht="30" x14ac:dyDescent="0.25">
      <c r="A4457" s="61" t="s">
        <v>142</v>
      </c>
      <c r="B4457" s="61" t="s">
        <v>143</v>
      </c>
      <c r="C4457" s="62">
        <v>2012</v>
      </c>
      <c r="D4457" s="61" t="s">
        <v>99</v>
      </c>
      <c r="E4457" s="62">
        <v>100</v>
      </c>
      <c r="F4457" s="62">
        <v>594172</v>
      </c>
      <c r="G4457" s="62">
        <v>95959</v>
      </c>
      <c r="H4457" s="62">
        <v>79.97</v>
      </c>
      <c r="I4457" s="62">
        <v>5941.72</v>
      </c>
      <c r="J4457" s="62">
        <v>552579.96</v>
      </c>
      <c r="K4457" s="62">
        <v>11877.79</v>
      </c>
      <c r="L4457" s="62">
        <v>13317</v>
      </c>
      <c r="M4457" s="62">
        <v>11.1</v>
      </c>
      <c r="N4457" s="62">
        <v>118.78</v>
      </c>
      <c r="O4457" s="62">
        <v>143237.82</v>
      </c>
      <c r="P4457" s="63"/>
      <c r="Q4457" s="63"/>
      <c r="R4457" s="63"/>
      <c r="S4457" s="63"/>
      <c r="T4457" s="63"/>
      <c r="U4457" s="63"/>
      <c r="V4457" s="63"/>
      <c r="W4457" s="63"/>
      <c r="X4457" s="63"/>
      <c r="Y4457" s="63"/>
      <c r="Z4457" s="62">
        <v>3063.47</v>
      </c>
      <c r="AA4457" s="62">
        <v>45144</v>
      </c>
      <c r="AB4457" s="62">
        <v>37.619999999999997</v>
      </c>
      <c r="AC4457" s="62">
        <v>30.63</v>
      </c>
    </row>
    <row r="4458" spans="1:29" x14ac:dyDescent="0.25">
      <c r="A4458" s="61" t="s">
        <v>260</v>
      </c>
      <c r="B4458" s="61" t="s">
        <v>261</v>
      </c>
      <c r="C4458" s="62">
        <v>2009</v>
      </c>
      <c r="D4458" s="61" t="s">
        <v>72</v>
      </c>
      <c r="E4458" s="62">
        <v>50</v>
      </c>
      <c r="F4458" s="62">
        <v>27532</v>
      </c>
      <c r="G4458" s="62">
        <v>5068</v>
      </c>
      <c r="H4458" s="62">
        <v>8.4499999999999993</v>
      </c>
      <c r="I4458" s="62">
        <v>550.64</v>
      </c>
      <c r="J4458" s="62">
        <v>25604.76</v>
      </c>
      <c r="K4458" s="62">
        <v>23666.49</v>
      </c>
      <c r="L4458" s="62">
        <v>29165</v>
      </c>
      <c r="M4458" s="62">
        <v>48.61</v>
      </c>
      <c r="N4458" s="62">
        <v>473.33</v>
      </c>
      <c r="O4458" s="62">
        <v>285401.28000000003</v>
      </c>
      <c r="P4458" s="63"/>
      <c r="Q4458" s="63"/>
      <c r="R4458" s="63"/>
      <c r="S4458" s="63"/>
      <c r="T4458" s="63"/>
      <c r="U4458" s="63"/>
      <c r="V4458" s="63"/>
      <c r="W4458" s="63"/>
      <c r="X4458" s="63"/>
      <c r="Y4458" s="63"/>
      <c r="Z4458" s="62">
        <v>2026</v>
      </c>
      <c r="AA4458" s="62">
        <v>14880</v>
      </c>
      <c r="AB4458" s="62">
        <v>24.8</v>
      </c>
      <c r="AC4458" s="62">
        <v>40.520000000000003</v>
      </c>
    </row>
    <row r="4459" spans="1:29" ht="30" x14ac:dyDescent="0.25">
      <c r="A4459" s="61" t="s">
        <v>255</v>
      </c>
      <c r="B4459" s="61" t="s">
        <v>256</v>
      </c>
      <c r="C4459" s="62">
        <v>2009</v>
      </c>
      <c r="D4459" s="61" t="s">
        <v>89</v>
      </c>
      <c r="E4459" s="62">
        <v>80</v>
      </c>
      <c r="F4459" s="62">
        <v>756569</v>
      </c>
      <c r="G4459" s="62">
        <v>137613</v>
      </c>
      <c r="H4459" s="62">
        <v>143.35</v>
      </c>
      <c r="I4459" s="62">
        <v>9457.11</v>
      </c>
      <c r="J4459" s="62">
        <v>703609.17</v>
      </c>
      <c r="K4459" s="62">
        <v>4926.29</v>
      </c>
      <c r="L4459" s="62">
        <v>7073</v>
      </c>
      <c r="M4459" s="62">
        <v>7.37</v>
      </c>
      <c r="N4459" s="62">
        <v>61.58</v>
      </c>
      <c r="O4459" s="62">
        <v>59407.55</v>
      </c>
      <c r="P4459" s="63"/>
      <c r="Q4459" s="63"/>
      <c r="R4459" s="63"/>
      <c r="S4459" s="63"/>
      <c r="T4459" s="63"/>
      <c r="U4459" s="63"/>
      <c r="V4459" s="63"/>
      <c r="W4459" s="63"/>
      <c r="X4459" s="63"/>
      <c r="Y4459" s="63"/>
      <c r="Z4459" s="62">
        <v>1660</v>
      </c>
      <c r="AA4459" s="62">
        <v>25113</v>
      </c>
      <c r="AB4459" s="62">
        <v>26.16</v>
      </c>
      <c r="AC4459" s="62">
        <v>20.75</v>
      </c>
    </row>
    <row r="4460" spans="1:29" ht="45" x14ac:dyDescent="0.25">
      <c r="A4460" s="61" t="s">
        <v>326</v>
      </c>
      <c r="B4460" s="61" t="s">
        <v>327</v>
      </c>
      <c r="C4460" s="62">
        <v>2014</v>
      </c>
      <c r="D4460" s="61" t="s">
        <v>150</v>
      </c>
      <c r="E4460" s="62">
        <v>12</v>
      </c>
      <c r="F4460" s="62">
        <v>235380</v>
      </c>
      <c r="G4460" s="62">
        <v>32589</v>
      </c>
      <c r="H4460" s="62">
        <v>226.31</v>
      </c>
      <c r="I4460" s="62">
        <v>19615</v>
      </c>
      <c r="J4460" s="62">
        <v>218903.4</v>
      </c>
      <c r="K4460" s="62">
        <v>0</v>
      </c>
      <c r="L4460" s="63"/>
      <c r="M4460" s="63"/>
      <c r="N4460" s="63"/>
      <c r="O4460" s="63"/>
      <c r="P4460" s="63"/>
      <c r="Q4460" s="63"/>
      <c r="R4460" s="63"/>
      <c r="S4460" s="63"/>
      <c r="T4460" s="63"/>
      <c r="U4460" s="63"/>
      <c r="V4460" s="63"/>
      <c r="W4460" s="63"/>
      <c r="X4460" s="63"/>
      <c r="Y4460" s="63"/>
      <c r="Z4460" s="62">
        <v>64000</v>
      </c>
      <c r="AA4460" s="62">
        <v>6025</v>
      </c>
      <c r="AB4460" s="62">
        <v>41.84</v>
      </c>
      <c r="AC4460" s="62">
        <v>5333.33</v>
      </c>
    </row>
    <row r="4461" spans="1:29" ht="30" x14ac:dyDescent="0.25">
      <c r="A4461" s="61" t="s">
        <v>520</v>
      </c>
      <c r="B4461" s="61" t="s">
        <v>521</v>
      </c>
      <c r="C4461" s="62">
        <v>2013</v>
      </c>
      <c r="D4461" s="61" t="s">
        <v>78</v>
      </c>
      <c r="E4461" s="62">
        <v>54</v>
      </c>
      <c r="F4461" s="62">
        <v>398191</v>
      </c>
      <c r="G4461" s="62">
        <v>74851</v>
      </c>
      <c r="H4461" s="62">
        <v>115.51</v>
      </c>
      <c r="I4461" s="62">
        <v>7373.91</v>
      </c>
      <c r="J4461" s="62">
        <v>370317.63</v>
      </c>
      <c r="K4461" s="62">
        <v>7001.94</v>
      </c>
      <c r="L4461" s="62">
        <v>6643</v>
      </c>
      <c r="M4461" s="62">
        <v>10.25</v>
      </c>
      <c r="N4461" s="63"/>
      <c r="O4461" s="63"/>
      <c r="P4461" s="63"/>
      <c r="Q4461" s="63"/>
      <c r="R4461" s="63"/>
      <c r="S4461" s="63"/>
      <c r="T4461" s="63"/>
      <c r="U4461" s="63"/>
      <c r="V4461" s="63"/>
      <c r="W4461" s="63"/>
      <c r="X4461" s="63"/>
      <c r="Y4461" s="63"/>
      <c r="Z4461" s="62">
        <v>108443</v>
      </c>
      <c r="AA4461" s="62">
        <v>8006</v>
      </c>
      <c r="AB4461" s="62">
        <v>12.35</v>
      </c>
      <c r="AC4461" s="62">
        <v>2008.2</v>
      </c>
    </row>
    <row r="4462" spans="1:29" x14ac:dyDescent="0.25">
      <c r="A4462" s="61" t="s">
        <v>79</v>
      </c>
      <c r="B4462" s="61" t="s">
        <v>80</v>
      </c>
      <c r="C4462" s="62">
        <v>2007</v>
      </c>
      <c r="D4462" s="61" t="s">
        <v>94</v>
      </c>
      <c r="E4462" s="62">
        <v>6</v>
      </c>
      <c r="F4462" s="63"/>
      <c r="G4462" s="63"/>
      <c r="H4462" s="63"/>
      <c r="I4462" s="63"/>
      <c r="J4462" s="63"/>
      <c r="K4462" s="62">
        <v>0</v>
      </c>
      <c r="L4462" s="63"/>
      <c r="M4462" s="63"/>
      <c r="N4462" s="63"/>
      <c r="O4462" s="63"/>
      <c r="P4462" s="63"/>
      <c r="Q4462" s="63"/>
      <c r="R4462" s="63"/>
      <c r="S4462" s="63"/>
      <c r="T4462" s="63"/>
      <c r="U4462" s="63"/>
      <c r="V4462" s="63"/>
      <c r="W4462" s="63"/>
      <c r="X4462" s="63"/>
      <c r="Y4462" s="63"/>
      <c r="Z4462" s="62">
        <v>52760</v>
      </c>
      <c r="AA4462" s="62">
        <v>1972</v>
      </c>
      <c r="AB4462" s="62">
        <v>27.39</v>
      </c>
      <c r="AC4462" s="62">
        <v>8793.33</v>
      </c>
    </row>
    <row r="4463" spans="1:29" ht="30" x14ac:dyDescent="0.25">
      <c r="A4463" s="61" t="s">
        <v>218</v>
      </c>
      <c r="B4463" s="61" t="s">
        <v>219</v>
      </c>
      <c r="C4463" s="62">
        <v>2006</v>
      </c>
      <c r="D4463" s="61" t="s">
        <v>99</v>
      </c>
      <c r="E4463" s="62">
        <v>176</v>
      </c>
      <c r="F4463" s="62">
        <v>1978400</v>
      </c>
      <c r="G4463" s="62">
        <v>258288</v>
      </c>
      <c r="H4463" s="62">
        <v>122.3</v>
      </c>
      <c r="I4463" s="62">
        <v>11240.91</v>
      </c>
      <c r="J4463" s="62">
        <v>1839912</v>
      </c>
      <c r="K4463" s="62">
        <v>0</v>
      </c>
      <c r="L4463" s="63"/>
      <c r="M4463" s="63"/>
      <c r="N4463" s="63"/>
      <c r="O4463" s="63"/>
      <c r="P4463" s="63"/>
      <c r="Q4463" s="63"/>
      <c r="R4463" s="63"/>
      <c r="S4463" s="63"/>
      <c r="T4463" s="63"/>
      <c r="U4463" s="63"/>
      <c r="V4463" s="63"/>
      <c r="W4463" s="63"/>
      <c r="X4463" s="63"/>
      <c r="Y4463" s="63"/>
      <c r="Z4463" s="62">
        <v>547600</v>
      </c>
      <c r="AA4463" s="62">
        <v>50868</v>
      </c>
      <c r="AB4463" s="62">
        <v>24.09</v>
      </c>
      <c r="AC4463" s="62">
        <v>3111.36</v>
      </c>
    </row>
    <row r="4464" spans="1:29" x14ac:dyDescent="0.25">
      <c r="A4464" s="61" t="s">
        <v>383</v>
      </c>
      <c r="B4464" s="61" t="s">
        <v>384</v>
      </c>
      <c r="C4464" s="62">
        <v>2009</v>
      </c>
      <c r="D4464" s="61" t="s">
        <v>150</v>
      </c>
      <c r="E4464" s="62">
        <v>8</v>
      </c>
      <c r="F4464" s="63"/>
      <c r="G4464" s="63"/>
      <c r="H4464" s="63"/>
      <c r="I4464" s="63"/>
      <c r="J4464" s="63"/>
      <c r="K4464" s="62">
        <v>0</v>
      </c>
      <c r="L4464" s="63"/>
      <c r="M4464" s="63"/>
      <c r="N4464" s="63"/>
      <c r="O4464" s="63"/>
      <c r="P4464" s="63"/>
      <c r="Q4464" s="63"/>
      <c r="R4464" s="63"/>
      <c r="S4464" s="63"/>
      <c r="T4464" s="63"/>
      <c r="U4464" s="63"/>
      <c r="V4464" s="63"/>
      <c r="W4464" s="63"/>
      <c r="X4464" s="63"/>
      <c r="Y4464" s="63"/>
      <c r="Z4464" s="62">
        <v>0.21</v>
      </c>
      <c r="AA4464" s="62">
        <v>468</v>
      </c>
      <c r="AB4464" s="62">
        <v>4.88</v>
      </c>
      <c r="AC4464" s="62">
        <v>0.03</v>
      </c>
    </row>
    <row r="4465" spans="1:29" ht="30" x14ac:dyDescent="0.25">
      <c r="A4465" s="61" t="s">
        <v>138</v>
      </c>
      <c r="B4465" s="61" t="s">
        <v>139</v>
      </c>
      <c r="C4465" s="62">
        <v>2008</v>
      </c>
      <c r="D4465" s="61" t="s">
        <v>78</v>
      </c>
      <c r="E4465" s="62">
        <v>40</v>
      </c>
      <c r="F4465" s="62">
        <v>107560</v>
      </c>
      <c r="G4465" s="62">
        <v>17003</v>
      </c>
      <c r="H4465" s="62">
        <v>35.42</v>
      </c>
      <c r="I4465" s="62">
        <v>2689</v>
      </c>
      <c r="J4465" s="62">
        <v>100030.8</v>
      </c>
      <c r="K4465" s="62">
        <v>6781.77</v>
      </c>
      <c r="L4465" s="62">
        <v>34168</v>
      </c>
      <c r="M4465" s="62">
        <v>71.180000000000007</v>
      </c>
      <c r="N4465" s="62">
        <v>169.54</v>
      </c>
      <c r="O4465" s="62">
        <v>81783.34</v>
      </c>
      <c r="P4465" s="63"/>
      <c r="Q4465" s="63"/>
      <c r="R4465" s="63"/>
      <c r="S4465" s="63"/>
      <c r="T4465" s="63"/>
      <c r="U4465" s="63"/>
      <c r="V4465" s="63"/>
      <c r="W4465" s="63"/>
      <c r="X4465" s="63"/>
      <c r="Y4465" s="63"/>
      <c r="Z4465" s="62">
        <v>160500</v>
      </c>
      <c r="AA4465" s="62">
        <v>12492</v>
      </c>
      <c r="AB4465" s="62">
        <v>26.03</v>
      </c>
      <c r="AC4465" s="62">
        <v>4012.5</v>
      </c>
    </row>
    <row r="4466" spans="1:29" ht="30" x14ac:dyDescent="0.25">
      <c r="A4466" s="61" t="s">
        <v>247</v>
      </c>
      <c r="B4466" s="61" t="s">
        <v>248</v>
      </c>
      <c r="C4466" s="62">
        <v>2012</v>
      </c>
      <c r="D4466" s="61" t="s">
        <v>78</v>
      </c>
      <c r="E4466" s="62">
        <v>31</v>
      </c>
      <c r="F4466" s="62">
        <v>96440</v>
      </c>
      <c r="G4466" s="62">
        <v>16330</v>
      </c>
      <c r="H4466" s="62">
        <v>43.9</v>
      </c>
      <c r="I4466" s="62">
        <v>3110.97</v>
      </c>
      <c r="J4466" s="62">
        <v>89689.2</v>
      </c>
      <c r="K4466" s="62">
        <v>9395.42</v>
      </c>
      <c r="L4466" s="62">
        <v>14793</v>
      </c>
      <c r="M4466" s="62">
        <v>39.770000000000003</v>
      </c>
      <c r="N4466" s="62">
        <v>303.08</v>
      </c>
      <c r="O4466" s="62">
        <v>113302.21</v>
      </c>
      <c r="P4466" s="63"/>
      <c r="Q4466" s="63"/>
      <c r="R4466" s="63"/>
      <c r="S4466" s="63"/>
      <c r="T4466" s="63"/>
      <c r="U4466" s="63"/>
      <c r="V4466" s="63"/>
      <c r="W4466" s="63"/>
      <c r="X4466" s="63"/>
      <c r="Y4466" s="63"/>
      <c r="Z4466" s="62">
        <v>88</v>
      </c>
      <c r="AA4466" s="62">
        <v>6263</v>
      </c>
      <c r="AB4466" s="62">
        <v>16.84</v>
      </c>
      <c r="AC4466" s="62">
        <v>2.84</v>
      </c>
    </row>
    <row r="4467" spans="1:29" x14ac:dyDescent="0.25">
      <c r="A4467" s="61" t="s">
        <v>208</v>
      </c>
      <c r="B4467" s="61" t="s">
        <v>209</v>
      </c>
      <c r="C4467" s="62">
        <v>2012</v>
      </c>
      <c r="D4467" s="61" t="s">
        <v>566</v>
      </c>
      <c r="E4467" s="62">
        <v>42</v>
      </c>
      <c r="F4467" s="62">
        <v>185220</v>
      </c>
      <c r="G4467" s="62">
        <v>21193</v>
      </c>
      <c r="H4467" s="62">
        <v>42.05</v>
      </c>
      <c r="I4467" s="62">
        <v>4410</v>
      </c>
      <c r="J4467" s="62">
        <v>172254.6</v>
      </c>
      <c r="K4467" s="62">
        <v>25652</v>
      </c>
      <c r="L4467" s="62">
        <v>28039</v>
      </c>
      <c r="M4467" s="62">
        <v>55.63</v>
      </c>
      <c r="N4467" s="62">
        <v>610.76</v>
      </c>
      <c r="O4467" s="62">
        <v>309345.15999999997</v>
      </c>
      <c r="P4467" s="63"/>
      <c r="Q4467" s="63"/>
      <c r="R4467" s="63"/>
      <c r="S4467" s="63"/>
      <c r="T4467" s="63"/>
      <c r="U4467" s="63"/>
      <c r="V4467" s="63"/>
      <c r="W4467" s="63"/>
      <c r="X4467" s="63"/>
      <c r="Y4467" s="63"/>
      <c r="Z4467" s="62">
        <v>2499</v>
      </c>
      <c r="AA4467" s="62">
        <v>13203</v>
      </c>
      <c r="AB4467" s="62">
        <v>26.2</v>
      </c>
      <c r="AC4467" s="62">
        <v>59.5</v>
      </c>
    </row>
    <row r="4468" spans="1:29" ht="30" x14ac:dyDescent="0.25">
      <c r="A4468" s="61" t="s">
        <v>283</v>
      </c>
      <c r="B4468" s="61" t="s">
        <v>284</v>
      </c>
      <c r="C4468" s="62">
        <v>2009</v>
      </c>
      <c r="D4468" s="61" t="s">
        <v>135</v>
      </c>
      <c r="E4468" s="62">
        <v>240</v>
      </c>
      <c r="F4468" s="62">
        <v>435575</v>
      </c>
      <c r="G4468" s="62">
        <v>87715</v>
      </c>
      <c r="H4468" s="62">
        <v>30.46</v>
      </c>
      <c r="I4468" s="62">
        <v>1814.9</v>
      </c>
      <c r="J4468" s="62">
        <v>405084.75</v>
      </c>
      <c r="K4468" s="62">
        <v>294219.2</v>
      </c>
      <c r="L4468" s="62">
        <v>276435</v>
      </c>
      <c r="M4468" s="62">
        <v>95.98</v>
      </c>
      <c r="N4468" s="62">
        <v>1225.9100000000001</v>
      </c>
      <c r="O4468" s="62">
        <v>3548077.65</v>
      </c>
      <c r="P4468" s="63"/>
      <c r="Q4468" s="63"/>
      <c r="R4468" s="63"/>
      <c r="S4468" s="63"/>
      <c r="T4468" s="63"/>
      <c r="U4468" s="63"/>
      <c r="V4468" s="63"/>
      <c r="W4468" s="63"/>
      <c r="X4468" s="63"/>
      <c r="Y4468" s="63"/>
      <c r="Z4468" s="62">
        <v>0</v>
      </c>
      <c r="AA4468" s="63"/>
      <c r="AB4468" s="63"/>
      <c r="AC4468" s="62">
        <v>0</v>
      </c>
    </row>
    <row r="4469" spans="1:29" ht="30" x14ac:dyDescent="0.25">
      <c r="A4469" s="61" t="s">
        <v>530</v>
      </c>
      <c r="B4469" s="61" t="s">
        <v>531</v>
      </c>
      <c r="C4469" s="62">
        <v>2009</v>
      </c>
      <c r="D4469" s="61" t="s">
        <v>78</v>
      </c>
      <c r="E4469" s="62">
        <v>60</v>
      </c>
      <c r="F4469" s="62">
        <v>460240</v>
      </c>
      <c r="G4469" s="62">
        <v>70442</v>
      </c>
      <c r="H4469" s="62">
        <v>97.84</v>
      </c>
      <c r="I4469" s="62">
        <v>7670.67</v>
      </c>
      <c r="J4469" s="62">
        <v>428023.2</v>
      </c>
      <c r="K4469" s="62">
        <v>0</v>
      </c>
      <c r="L4469" s="63"/>
      <c r="M4469" s="63"/>
      <c r="N4469" s="63"/>
      <c r="O4469" s="63"/>
      <c r="P4469" s="62">
        <v>24</v>
      </c>
      <c r="Q4469" s="62">
        <v>301</v>
      </c>
      <c r="R4469" s="62">
        <v>0.42</v>
      </c>
      <c r="S4469" s="62">
        <v>0</v>
      </c>
      <c r="T4469" s="62">
        <v>304.06</v>
      </c>
      <c r="U4469" s="63"/>
      <c r="V4469" s="63"/>
      <c r="W4469" s="63"/>
      <c r="X4469" s="63"/>
      <c r="Y4469" s="63"/>
      <c r="Z4469" s="62">
        <v>1994.52</v>
      </c>
      <c r="AA4469" s="62">
        <v>7391</v>
      </c>
      <c r="AB4469" s="62">
        <v>10.27</v>
      </c>
      <c r="AC4469" s="62">
        <v>33.24</v>
      </c>
    </row>
    <row r="4470" spans="1:29" x14ac:dyDescent="0.25">
      <c r="A4470" s="61" t="s">
        <v>532</v>
      </c>
      <c r="B4470" s="61" t="s">
        <v>533</v>
      </c>
      <c r="C4470" s="62">
        <v>2009</v>
      </c>
      <c r="D4470" s="61" t="s">
        <v>78</v>
      </c>
      <c r="E4470" s="62">
        <v>64</v>
      </c>
      <c r="F4470" s="62">
        <v>96044</v>
      </c>
      <c r="G4470" s="62">
        <v>102856</v>
      </c>
      <c r="H4470" s="62">
        <v>133.93</v>
      </c>
      <c r="I4470" s="62">
        <v>1500.69</v>
      </c>
      <c r="J4470" s="62">
        <v>89320.92</v>
      </c>
      <c r="K4470" s="62">
        <v>0</v>
      </c>
      <c r="L4470" s="63"/>
      <c r="M4470" s="63"/>
      <c r="N4470" s="63"/>
      <c r="O4470" s="63"/>
      <c r="P4470" s="63"/>
      <c r="Q4470" s="63"/>
      <c r="R4470" s="63"/>
      <c r="S4470" s="63"/>
      <c r="T4470" s="63"/>
      <c r="U4470" s="63"/>
      <c r="V4470" s="63"/>
      <c r="W4470" s="63"/>
      <c r="X4470" s="63"/>
      <c r="Y4470" s="63"/>
      <c r="Z4470" s="62">
        <v>0</v>
      </c>
      <c r="AA4470" s="63"/>
      <c r="AB4470" s="63"/>
      <c r="AC4470" s="62">
        <v>0</v>
      </c>
    </row>
    <row r="4471" spans="1:29" ht="30" x14ac:dyDescent="0.25">
      <c r="A4471" s="61" t="s">
        <v>117</v>
      </c>
      <c r="B4471" s="61" t="s">
        <v>118</v>
      </c>
      <c r="C4471" s="62">
        <v>2003</v>
      </c>
      <c r="D4471" s="61" t="s">
        <v>301</v>
      </c>
      <c r="E4471" s="62">
        <v>19</v>
      </c>
      <c r="F4471" s="62">
        <v>57715</v>
      </c>
      <c r="G4471" s="62">
        <v>5492</v>
      </c>
      <c r="H4471" s="62">
        <v>24.09</v>
      </c>
      <c r="I4471" s="62">
        <v>3037.63</v>
      </c>
      <c r="J4471" s="62">
        <v>53674.95</v>
      </c>
      <c r="K4471" s="62">
        <v>3109.6</v>
      </c>
      <c r="L4471" s="62">
        <v>3425</v>
      </c>
      <c r="M4471" s="62">
        <v>15.02</v>
      </c>
      <c r="N4471" s="63"/>
      <c r="O4471" s="63"/>
      <c r="P4471" s="63"/>
      <c r="Q4471" s="63"/>
      <c r="R4471" s="63"/>
      <c r="S4471" s="63"/>
      <c r="T4471" s="63"/>
      <c r="U4471" s="63"/>
      <c r="V4471" s="63"/>
      <c r="W4471" s="63"/>
      <c r="X4471" s="63"/>
      <c r="Y4471" s="63"/>
      <c r="Z4471" s="62">
        <v>528</v>
      </c>
      <c r="AA4471" s="62">
        <v>3283</v>
      </c>
      <c r="AB4471" s="62">
        <v>14.4</v>
      </c>
      <c r="AC4471" s="62">
        <v>27.79</v>
      </c>
    </row>
    <row r="4472" spans="1:29" ht="30" x14ac:dyDescent="0.25">
      <c r="A4472" s="61" t="s">
        <v>464</v>
      </c>
      <c r="B4472" s="61" t="s">
        <v>465</v>
      </c>
      <c r="C4472" s="62">
        <v>2018</v>
      </c>
      <c r="D4472" s="61" t="s">
        <v>86</v>
      </c>
      <c r="E4472" s="62">
        <v>30</v>
      </c>
      <c r="F4472" s="62">
        <v>337</v>
      </c>
      <c r="G4472" s="62">
        <v>155</v>
      </c>
      <c r="H4472" s="62">
        <v>0.43</v>
      </c>
      <c r="I4472" s="62">
        <v>11.23</v>
      </c>
      <c r="J4472" s="62">
        <v>313.41000000000003</v>
      </c>
      <c r="K4472" s="62">
        <v>0</v>
      </c>
      <c r="L4472" s="63"/>
      <c r="M4472" s="63"/>
      <c r="N4472" s="63"/>
      <c r="O4472" s="63"/>
      <c r="P4472" s="63"/>
      <c r="Q4472" s="63"/>
      <c r="R4472" s="63"/>
      <c r="S4472" s="63"/>
      <c r="T4472" s="63"/>
      <c r="U4472" s="63"/>
      <c r="V4472" s="63"/>
      <c r="W4472" s="63"/>
      <c r="X4472" s="63"/>
      <c r="Y4472" s="63"/>
      <c r="Z4472" s="62">
        <v>1261.95</v>
      </c>
      <c r="AA4472" s="62">
        <v>2308</v>
      </c>
      <c r="AB4472" s="62">
        <v>6.41</v>
      </c>
      <c r="AC4472" s="62">
        <v>42.06</v>
      </c>
    </row>
    <row r="4473" spans="1:29" ht="30" x14ac:dyDescent="0.25">
      <c r="A4473" s="61" t="s">
        <v>450</v>
      </c>
      <c r="B4473" s="61" t="s">
        <v>451</v>
      </c>
      <c r="C4473" s="62">
        <v>2018</v>
      </c>
      <c r="D4473" s="61" t="s">
        <v>78</v>
      </c>
      <c r="E4473" s="62">
        <v>40</v>
      </c>
      <c r="F4473" s="62">
        <v>96624</v>
      </c>
      <c r="G4473" s="62">
        <v>17683</v>
      </c>
      <c r="H4473" s="62">
        <v>36.840000000000003</v>
      </c>
      <c r="I4473" s="62">
        <v>2415.6</v>
      </c>
      <c r="J4473" s="62">
        <v>89860.32</v>
      </c>
      <c r="K4473" s="62">
        <v>7511.15</v>
      </c>
      <c r="L4473" s="62">
        <v>13502</v>
      </c>
      <c r="M4473" s="62">
        <v>28.13</v>
      </c>
      <c r="N4473" s="62">
        <v>187.78</v>
      </c>
      <c r="O4473" s="62">
        <v>90579.26</v>
      </c>
      <c r="P4473" s="63"/>
      <c r="Q4473" s="63"/>
      <c r="R4473" s="63"/>
      <c r="S4473" s="63"/>
      <c r="T4473" s="63"/>
      <c r="U4473" s="63"/>
      <c r="V4473" s="63"/>
      <c r="W4473" s="63"/>
      <c r="X4473" s="63"/>
      <c r="Y4473" s="63"/>
      <c r="Z4473" s="62">
        <v>60.16</v>
      </c>
      <c r="AA4473" s="62">
        <v>26997</v>
      </c>
      <c r="AB4473" s="62">
        <v>56.24</v>
      </c>
      <c r="AC4473" s="62">
        <v>1.5</v>
      </c>
    </row>
    <row r="4474" spans="1:29" ht="30" x14ac:dyDescent="0.25">
      <c r="A4474" s="61" t="s">
        <v>180</v>
      </c>
      <c r="B4474" s="61" t="s">
        <v>181</v>
      </c>
      <c r="C4474" s="62">
        <v>2008</v>
      </c>
      <c r="D4474" s="61" t="s">
        <v>86</v>
      </c>
      <c r="E4474" s="62">
        <v>75</v>
      </c>
      <c r="F4474" s="62">
        <v>1325</v>
      </c>
      <c r="G4474" s="62">
        <v>285</v>
      </c>
      <c r="H4474" s="62">
        <v>0.32</v>
      </c>
      <c r="I4474" s="62">
        <v>17.670000000000002</v>
      </c>
      <c r="J4474" s="62">
        <v>1232.25</v>
      </c>
      <c r="K4474" s="62">
        <v>0</v>
      </c>
      <c r="L4474" s="63"/>
      <c r="M4474" s="63"/>
      <c r="N4474" s="63"/>
      <c r="O4474" s="63"/>
      <c r="P4474" s="63"/>
      <c r="Q4474" s="63"/>
      <c r="R4474" s="63"/>
      <c r="S4474" s="63"/>
      <c r="T4474" s="63"/>
      <c r="U4474" s="63"/>
      <c r="V4474" s="63"/>
      <c r="W4474" s="63"/>
      <c r="X4474" s="63"/>
      <c r="Y4474" s="63"/>
      <c r="Z4474" s="62">
        <v>6399</v>
      </c>
      <c r="AA4474" s="62">
        <v>54833</v>
      </c>
      <c r="AB4474" s="62">
        <v>60.93</v>
      </c>
      <c r="AC4474" s="62">
        <v>85.32</v>
      </c>
    </row>
    <row r="4475" spans="1:29" x14ac:dyDescent="0.25">
      <c r="A4475" s="61" t="s">
        <v>107</v>
      </c>
      <c r="B4475" s="61" t="s">
        <v>108</v>
      </c>
      <c r="C4475" s="62">
        <v>2014</v>
      </c>
      <c r="D4475" s="61" t="s">
        <v>86</v>
      </c>
      <c r="E4475" s="62">
        <v>68</v>
      </c>
      <c r="F4475" s="62">
        <v>67823</v>
      </c>
      <c r="G4475" s="62">
        <v>12804</v>
      </c>
      <c r="H4475" s="62">
        <v>15.69</v>
      </c>
      <c r="I4475" s="62">
        <v>997.4</v>
      </c>
      <c r="J4475" s="62">
        <v>63075.39</v>
      </c>
      <c r="K4475" s="62">
        <v>42474.3</v>
      </c>
      <c r="L4475" s="62">
        <v>54177</v>
      </c>
      <c r="M4475" s="62">
        <v>66.39</v>
      </c>
      <c r="N4475" s="62">
        <v>624.62</v>
      </c>
      <c r="O4475" s="62">
        <v>512210.29</v>
      </c>
      <c r="P4475" s="63"/>
      <c r="Q4475" s="63"/>
      <c r="R4475" s="63"/>
      <c r="S4475" s="63"/>
      <c r="T4475" s="63"/>
      <c r="U4475" s="63"/>
      <c r="V4475" s="63"/>
      <c r="W4475" s="63"/>
      <c r="X4475" s="63"/>
      <c r="Y4475" s="63"/>
      <c r="Z4475" s="62">
        <v>0</v>
      </c>
      <c r="AA4475" s="62">
        <v>36244</v>
      </c>
      <c r="AB4475" s="62">
        <v>44.42</v>
      </c>
      <c r="AC4475" s="62">
        <v>0</v>
      </c>
    </row>
    <row r="4476" spans="1:29" ht="30" x14ac:dyDescent="0.25">
      <c r="A4476" s="61" t="s">
        <v>245</v>
      </c>
      <c r="B4476" s="61" t="s">
        <v>246</v>
      </c>
      <c r="C4476" s="62">
        <v>2004</v>
      </c>
      <c r="D4476" s="61" t="s">
        <v>99</v>
      </c>
      <c r="E4476" s="62">
        <v>28</v>
      </c>
      <c r="F4476" s="62">
        <v>121541</v>
      </c>
      <c r="G4476" s="62">
        <v>13047</v>
      </c>
      <c r="H4476" s="62">
        <v>38.83</v>
      </c>
      <c r="I4476" s="62">
        <v>4340.75</v>
      </c>
      <c r="J4476" s="62">
        <v>113033.13</v>
      </c>
      <c r="K4476" s="62">
        <v>0</v>
      </c>
      <c r="L4476" s="63"/>
      <c r="M4476" s="63"/>
      <c r="N4476" s="63"/>
      <c r="O4476" s="63"/>
      <c r="P4476" s="63"/>
      <c r="Q4476" s="63"/>
      <c r="R4476" s="63"/>
      <c r="S4476" s="63"/>
      <c r="T4476" s="63"/>
      <c r="U4476" s="63"/>
      <c r="V4476" s="63"/>
      <c r="W4476" s="63"/>
      <c r="X4476" s="63"/>
      <c r="Y4476" s="63"/>
      <c r="Z4476" s="62">
        <v>33700</v>
      </c>
      <c r="AA4476" s="62">
        <v>2392</v>
      </c>
      <c r="AB4476" s="62">
        <v>7.12</v>
      </c>
      <c r="AC4476" s="62">
        <v>1203.57</v>
      </c>
    </row>
    <row r="4477" spans="1:29" x14ac:dyDescent="0.25">
      <c r="A4477" s="61" t="s">
        <v>376</v>
      </c>
      <c r="B4477" s="61" t="s">
        <v>377</v>
      </c>
      <c r="C4477" s="62">
        <v>2016</v>
      </c>
      <c r="D4477" s="61" t="s">
        <v>72</v>
      </c>
      <c r="E4477" s="62">
        <v>40</v>
      </c>
      <c r="F4477" s="62">
        <v>115960</v>
      </c>
      <c r="G4477" s="62">
        <v>21093</v>
      </c>
      <c r="H4477" s="62">
        <v>43.94</v>
      </c>
      <c r="I4477" s="62">
        <v>2899</v>
      </c>
      <c r="J4477" s="62">
        <v>107842.8</v>
      </c>
      <c r="K4477" s="62">
        <v>11040.74</v>
      </c>
      <c r="L4477" s="62">
        <v>10244</v>
      </c>
      <c r="M4477" s="62">
        <v>21.34</v>
      </c>
      <c r="N4477" s="62">
        <v>276.02</v>
      </c>
      <c r="O4477" s="62">
        <v>133143.56</v>
      </c>
      <c r="P4477" s="63"/>
      <c r="Q4477" s="63"/>
      <c r="R4477" s="63"/>
      <c r="S4477" s="63"/>
      <c r="T4477" s="63"/>
      <c r="U4477" s="63"/>
      <c r="V4477" s="63"/>
      <c r="W4477" s="63"/>
      <c r="X4477" s="63"/>
      <c r="Y4477" s="63"/>
      <c r="Z4477" s="62">
        <v>121490</v>
      </c>
      <c r="AA4477" s="62">
        <v>8721</v>
      </c>
      <c r="AB4477" s="62">
        <v>18.170000000000002</v>
      </c>
      <c r="AC4477" s="62">
        <v>3037.25</v>
      </c>
    </row>
    <row r="4478" spans="1:29" x14ac:dyDescent="0.25">
      <c r="A4478" s="61" t="s">
        <v>354</v>
      </c>
      <c r="B4478" s="61" t="s">
        <v>355</v>
      </c>
      <c r="C4478" s="62">
        <v>2018</v>
      </c>
      <c r="D4478" s="61" t="s">
        <v>89</v>
      </c>
      <c r="E4478" s="62">
        <v>34</v>
      </c>
      <c r="F4478" s="62">
        <v>179881</v>
      </c>
      <c r="G4478" s="62">
        <v>37235</v>
      </c>
      <c r="H4478" s="62">
        <v>91.26</v>
      </c>
      <c r="I4478" s="62">
        <v>5290.62</v>
      </c>
      <c r="J4478" s="62">
        <v>167289.32999999999</v>
      </c>
      <c r="K4478" s="62">
        <v>19303.689999999999</v>
      </c>
      <c r="L4478" s="62">
        <v>10538</v>
      </c>
      <c r="M4478" s="62">
        <v>25.83</v>
      </c>
      <c r="N4478" s="62">
        <v>567.76</v>
      </c>
      <c r="O4478" s="62">
        <v>232788.98</v>
      </c>
      <c r="P4478" s="63"/>
      <c r="Q4478" s="63"/>
      <c r="R4478" s="63"/>
      <c r="S4478" s="63"/>
      <c r="T4478" s="63"/>
      <c r="U4478" s="63"/>
      <c r="V4478" s="63"/>
      <c r="W4478" s="63"/>
      <c r="X4478" s="63"/>
      <c r="Y4478" s="63"/>
      <c r="Z4478" s="62">
        <v>107000</v>
      </c>
      <c r="AA4478" s="62">
        <v>3336</v>
      </c>
      <c r="AB4478" s="62">
        <v>8.18</v>
      </c>
      <c r="AC4478" s="62">
        <v>3147.06</v>
      </c>
    </row>
    <row r="4479" spans="1:29" ht="45" x14ac:dyDescent="0.25">
      <c r="A4479" s="61" t="s">
        <v>344</v>
      </c>
      <c r="B4479" s="61" t="s">
        <v>345</v>
      </c>
      <c r="C4479" s="62">
        <v>2017</v>
      </c>
      <c r="D4479" s="61" t="s">
        <v>72</v>
      </c>
      <c r="E4479" s="62">
        <v>16</v>
      </c>
      <c r="F4479" s="62">
        <v>105760</v>
      </c>
      <c r="G4479" s="62">
        <v>18055</v>
      </c>
      <c r="H4479" s="62">
        <v>94.04</v>
      </c>
      <c r="I4479" s="62">
        <v>6610</v>
      </c>
      <c r="J4479" s="62">
        <v>98356.800000000003</v>
      </c>
      <c r="K4479" s="62">
        <v>0</v>
      </c>
      <c r="L4479" s="63"/>
      <c r="M4479" s="63"/>
      <c r="N4479" s="63"/>
      <c r="O4479" s="63"/>
      <c r="P4479" s="63"/>
      <c r="Q4479" s="63"/>
      <c r="R4479" s="63"/>
      <c r="S4479" s="63"/>
      <c r="T4479" s="63"/>
      <c r="U4479" s="63"/>
      <c r="V4479" s="63"/>
      <c r="W4479" s="63"/>
      <c r="X4479" s="63"/>
      <c r="Y4479" s="63"/>
      <c r="Z4479" s="62">
        <v>532</v>
      </c>
      <c r="AA4479" s="62">
        <v>3112</v>
      </c>
      <c r="AB4479" s="62">
        <v>16.21</v>
      </c>
      <c r="AC4479" s="62">
        <v>33.25</v>
      </c>
    </row>
    <row r="4480" spans="1:29" x14ac:dyDescent="0.25">
      <c r="A4480" s="61" t="s">
        <v>198</v>
      </c>
      <c r="B4480" s="61" t="s">
        <v>199</v>
      </c>
      <c r="C4480" s="62">
        <v>2009</v>
      </c>
      <c r="D4480" s="61" t="s">
        <v>150</v>
      </c>
      <c r="E4480" s="62">
        <v>8</v>
      </c>
      <c r="F4480" s="62">
        <v>0</v>
      </c>
      <c r="G4480" s="62">
        <v>0</v>
      </c>
      <c r="H4480" s="62">
        <v>0</v>
      </c>
      <c r="I4480" s="62">
        <v>0</v>
      </c>
      <c r="J4480" s="62">
        <v>0</v>
      </c>
      <c r="K4480" s="62">
        <v>0</v>
      </c>
      <c r="L4480" s="63"/>
      <c r="M4480" s="63"/>
      <c r="N4480" s="63"/>
      <c r="O4480" s="63"/>
      <c r="P4480" s="63"/>
      <c r="Q4480" s="63"/>
      <c r="R4480" s="63"/>
      <c r="S4480" s="63"/>
      <c r="T4480" s="63"/>
      <c r="U4480" s="63"/>
      <c r="V4480" s="63"/>
      <c r="W4480" s="63"/>
      <c r="X4480" s="63"/>
      <c r="Y4480" s="63"/>
      <c r="Z4480" s="62">
        <v>0</v>
      </c>
      <c r="AA4480" s="62">
        <v>0</v>
      </c>
      <c r="AB4480" s="62">
        <v>0</v>
      </c>
      <c r="AC4480" s="62">
        <v>0</v>
      </c>
    </row>
    <row r="4481" spans="1:29" ht="30" x14ac:dyDescent="0.25">
      <c r="A4481" s="61" t="s">
        <v>269</v>
      </c>
      <c r="B4481" s="61" t="s">
        <v>270</v>
      </c>
      <c r="C4481" s="62">
        <v>2003</v>
      </c>
      <c r="D4481" s="61" t="s">
        <v>72</v>
      </c>
      <c r="E4481" s="62">
        <v>75</v>
      </c>
      <c r="F4481" s="62">
        <v>349440</v>
      </c>
      <c r="G4481" s="62">
        <v>32451</v>
      </c>
      <c r="H4481" s="62">
        <v>36.06</v>
      </c>
      <c r="I4481" s="62">
        <v>4659.2</v>
      </c>
      <c r="J4481" s="62">
        <v>324979.20000000001</v>
      </c>
      <c r="K4481" s="62">
        <v>0</v>
      </c>
      <c r="L4481" s="63"/>
      <c r="M4481" s="63"/>
      <c r="N4481" s="63"/>
      <c r="O4481" s="63"/>
      <c r="P4481" s="63"/>
      <c r="Q4481" s="63"/>
      <c r="R4481" s="63"/>
      <c r="S4481" s="63"/>
      <c r="T4481" s="63"/>
      <c r="U4481" s="63"/>
      <c r="V4481" s="63"/>
      <c r="W4481" s="63"/>
      <c r="X4481" s="63"/>
      <c r="Y4481" s="63"/>
      <c r="Z4481" s="62">
        <v>73300</v>
      </c>
      <c r="AA4481" s="62">
        <v>1876</v>
      </c>
      <c r="AB4481" s="62">
        <v>2.08</v>
      </c>
      <c r="AC4481" s="62">
        <v>977.33</v>
      </c>
    </row>
    <row r="4482" spans="1:29" x14ac:dyDescent="0.25">
      <c r="A4482" s="61" t="s">
        <v>401</v>
      </c>
      <c r="B4482" s="61" t="s">
        <v>402</v>
      </c>
      <c r="C4482" s="62">
        <v>2016</v>
      </c>
      <c r="D4482" s="61" t="s">
        <v>150</v>
      </c>
      <c r="E4482" s="62">
        <v>8</v>
      </c>
      <c r="F4482" s="63"/>
      <c r="G4482" s="63"/>
      <c r="H4482" s="63"/>
      <c r="I4482" s="63"/>
      <c r="J4482" s="63"/>
      <c r="K4482" s="62">
        <v>0</v>
      </c>
      <c r="L4482" s="63"/>
      <c r="M4482" s="63"/>
      <c r="N4482" s="63"/>
      <c r="O4482" s="63"/>
      <c r="P4482" s="63"/>
      <c r="Q4482" s="63"/>
      <c r="R4482" s="63"/>
      <c r="S4482" s="63"/>
      <c r="T4482" s="63"/>
      <c r="U4482" s="63"/>
      <c r="V4482" s="63"/>
      <c r="W4482" s="63"/>
      <c r="X4482" s="63"/>
      <c r="Y4482" s="63"/>
      <c r="Z4482" s="62">
        <v>0</v>
      </c>
      <c r="AA4482" s="63"/>
      <c r="AB4482" s="63"/>
      <c r="AC4482" s="62">
        <v>0</v>
      </c>
    </row>
    <row r="4483" spans="1:29" x14ac:dyDescent="0.25">
      <c r="A4483" s="61" t="s">
        <v>534</v>
      </c>
      <c r="B4483" s="61" t="s">
        <v>535</v>
      </c>
      <c r="C4483" s="62">
        <v>2014</v>
      </c>
      <c r="D4483" s="61" t="s">
        <v>78</v>
      </c>
      <c r="E4483" s="62">
        <v>68</v>
      </c>
      <c r="F4483" s="62">
        <v>215694</v>
      </c>
      <c r="G4483" s="62">
        <v>40988</v>
      </c>
      <c r="H4483" s="62">
        <v>50.23</v>
      </c>
      <c r="I4483" s="62">
        <v>3171.97</v>
      </c>
      <c r="J4483" s="62">
        <v>200595.42</v>
      </c>
      <c r="K4483" s="62">
        <v>9105.7199999999993</v>
      </c>
      <c r="L4483" s="62">
        <v>35078</v>
      </c>
      <c r="M4483" s="62">
        <v>42.99</v>
      </c>
      <c r="N4483" s="62">
        <v>133.91</v>
      </c>
      <c r="O4483" s="62">
        <v>109808.64</v>
      </c>
      <c r="P4483" s="63"/>
      <c r="Q4483" s="63"/>
      <c r="R4483" s="63"/>
      <c r="S4483" s="63"/>
      <c r="T4483" s="63"/>
      <c r="U4483" s="63"/>
      <c r="V4483" s="63"/>
      <c r="W4483" s="63"/>
      <c r="X4483" s="63"/>
      <c r="Y4483" s="63"/>
      <c r="Z4483" s="62">
        <v>1875.87</v>
      </c>
      <c r="AA4483" s="62">
        <v>11493</v>
      </c>
      <c r="AB4483" s="62">
        <v>14.08</v>
      </c>
      <c r="AC4483" s="62">
        <v>27.59</v>
      </c>
    </row>
    <row r="4484" spans="1:29" ht="30" x14ac:dyDescent="0.25">
      <c r="A4484" s="61" t="s">
        <v>153</v>
      </c>
      <c r="B4484" s="61" t="s">
        <v>154</v>
      </c>
      <c r="C4484" s="62">
        <v>2004</v>
      </c>
      <c r="D4484" s="61" t="s">
        <v>89</v>
      </c>
      <c r="E4484" s="62">
        <v>66</v>
      </c>
      <c r="F4484" s="62">
        <v>121580</v>
      </c>
      <c r="G4484" s="62">
        <v>12866</v>
      </c>
      <c r="H4484" s="62">
        <v>16.239999999999998</v>
      </c>
      <c r="I4484" s="62">
        <v>1842.12</v>
      </c>
      <c r="J4484" s="62">
        <v>113069.4</v>
      </c>
      <c r="K4484" s="62">
        <v>5604.27</v>
      </c>
      <c r="L4484" s="62">
        <v>14951</v>
      </c>
      <c r="M4484" s="62">
        <v>18.88</v>
      </c>
      <c r="N4484" s="62">
        <v>84.91</v>
      </c>
      <c r="O4484" s="62">
        <v>67583.55</v>
      </c>
      <c r="P4484" s="63"/>
      <c r="Q4484" s="63"/>
      <c r="R4484" s="63"/>
      <c r="S4484" s="63"/>
      <c r="T4484" s="63"/>
      <c r="U4484" s="63"/>
      <c r="V4484" s="63"/>
      <c r="W4484" s="63"/>
      <c r="X4484" s="63"/>
      <c r="Y4484" s="63"/>
      <c r="Z4484" s="62">
        <v>3181.96</v>
      </c>
      <c r="AA4484" s="62">
        <v>25925</v>
      </c>
      <c r="AB4484" s="62">
        <v>32.729999999999997</v>
      </c>
      <c r="AC4484" s="62">
        <v>48.21</v>
      </c>
    </row>
    <row r="4485" spans="1:29" ht="30" x14ac:dyDescent="0.25">
      <c r="A4485" s="61" t="s">
        <v>367</v>
      </c>
      <c r="B4485" s="61" t="s">
        <v>368</v>
      </c>
      <c r="C4485" s="62">
        <v>2010</v>
      </c>
      <c r="D4485" s="61" t="s">
        <v>99</v>
      </c>
      <c r="E4485" s="62">
        <v>60</v>
      </c>
      <c r="F4485" s="62">
        <v>196254</v>
      </c>
      <c r="G4485" s="62">
        <v>31891</v>
      </c>
      <c r="H4485" s="62">
        <v>44.29</v>
      </c>
      <c r="I4485" s="62">
        <v>3270.9</v>
      </c>
      <c r="J4485" s="62">
        <v>182516.22</v>
      </c>
      <c r="K4485" s="62">
        <v>28173.62</v>
      </c>
      <c r="L4485" s="62">
        <v>34898</v>
      </c>
      <c r="M4485" s="62">
        <v>48.47</v>
      </c>
      <c r="N4485" s="63"/>
      <c r="O4485" s="63"/>
      <c r="P4485" s="63"/>
      <c r="Q4485" s="63"/>
      <c r="R4485" s="63"/>
      <c r="S4485" s="63"/>
      <c r="T4485" s="63"/>
      <c r="U4485" s="63"/>
      <c r="V4485" s="63"/>
      <c r="W4485" s="63"/>
      <c r="X4485" s="63"/>
      <c r="Y4485" s="63"/>
      <c r="Z4485" s="62">
        <v>108000</v>
      </c>
      <c r="AA4485" s="62">
        <v>9104</v>
      </c>
      <c r="AB4485" s="62">
        <v>12.64</v>
      </c>
      <c r="AC4485" s="62">
        <v>1800</v>
      </c>
    </row>
    <row r="4486" spans="1:29" ht="30" x14ac:dyDescent="0.25">
      <c r="A4486" s="61" t="s">
        <v>237</v>
      </c>
      <c r="B4486" s="61" t="s">
        <v>238</v>
      </c>
      <c r="C4486" s="62">
        <v>2011</v>
      </c>
      <c r="D4486" s="61" t="s">
        <v>72</v>
      </c>
      <c r="E4486" s="62">
        <v>40</v>
      </c>
      <c r="F4486" s="62">
        <v>125701</v>
      </c>
      <c r="G4486" s="62">
        <v>32555</v>
      </c>
      <c r="H4486" s="62">
        <v>67.819999999999993</v>
      </c>
      <c r="I4486" s="62">
        <v>3142.53</v>
      </c>
      <c r="J4486" s="62">
        <v>116901.93</v>
      </c>
      <c r="K4486" s="62">
        <v>11997.25</v>
      </c>
      <c r="L4486" s="62">
        <v>19326</v>
      </c>
      <c r="M4486" s="62">
        <v>40.26</v>
      </c>
      <c r="N4486" s="62">
        <v>299.93</v>
      </c>
      <c r="O4486" s="62">
        <v>144678.44</v>
      </c>
      <c r="P4486" s="63"/>
      <c r="Q4486" s="63"/>
      <c r="R4486" s="63"/>
      <c r="S4486" s="63"/>
      <c r="T4486" s="63"/>
      <c r="U4486" s="63"/>
      <c r="V4486" s="63"/>
      <c r="W4486" s="63"/>
      <c r="X4486" s="63"/>
      <c r="Y4486" s="63"/>
      <c r="Z4486" s="62">
        <v>114318</v>
      </c>
      <c r="AA4486" s="62">
        <v>8353</v>
      </c>
      <c r="AB4486" s="62">
        <v>17.399999999999999</v>
      </c>
      <c r="AC4486" s="62">
        <v>2857.95</v>
      </c>
    </row>
    <row r="4487" spans="1:29" x14ac:dyDescent="0.25">
      <c r="A4487" s="61" t="s">
        <v>332</v>
      </c>
      <c r="B4487" s="61" t="s">
        <v>333</v>
      </c>
      <c r="C4487" s="62">
        <v>2009</v>
      </c>
      <c r="D4487" s="61" t="s">
        <v>226</v>
      </c>
      <c r="E4487" s="62">
        <v>23</v>
      </c>
      <c r="F4487" s="62">
        <v>74864</v>
      </c>
      <c r="G4487" s="62">
        <v>19488</v>
      </c>
      <c r="H4487" s="62">
        <v>70.61</v>
      </c>
      <c r="I4487" s="62">
        <v>3254.96</v>
      </c>
      <c r="J4487" s="62">
        <v>69623.520000000004</v>
      </c>
      <c r="K4487" s="62">
        <v>5131.91</v>
      </c>
      <c r="L4487" s="62">
        <v>6522</v>
      </c>
      <c r="M4487" s="62">
        <v>23.63</v>
      </c>
      <c r="N4487" s="62">
        <v>223.13</v>
      </c>
      <c r="O4487" s="62">
        <v>61887.25</v>
      </c>
      <c r="P4487" s="63"/>
      <c r="Q4487" s="63"/>
      <c r="R4487" s="63"/>
      <c r="S4487" s="63"/>
      <c r="T4487" s="63"/>
      <c r="U4487" s="63"/>
      <c r="V4487" s="63"/>
      <c r="W4487" s="63"/>
      <c r="X4487" s="63"/>
      <c r="Y4487" s="63"/>
      <c r="Z4487" s="62">
        <v>111205</v>
      </c>
      <c r="AA4487" s="62">
        <v>14365</v>
      </c>
      <c r="AB4487" s="62">
        <v>52.05</v>
      </c>
      <c r="AC4487" s="62">
        <v>4835</v>
      </c>
    </row>
    <row r="4488" spans="1:29" ht="30" x14ac:dyDescent="0.25">
      <c r="A4488" s="61" t="s">
        <v>111</v>
      </c>
      <c r="B4488" s="61" t="s">
        <v>112</v>
      </c>
      <c r="C4488" s="62">
        <v>2005</v>
      </c>
      <c r="D4488" s="61" t="s">
        <v>78</v>
      </c>
      <c r="E4488" s="62">
        <v>44</v>
      </c>
      <c r="F4488" s="62">
        <v>99120</v>
      </c>
      <c r="G4488" s="62">
        <v>13680</v>
      </c>
      <c r="H4488" s="62">
        <v>25.91</v>
      </c>
      <c r="I4488" s="62">
        <v>2252.73</v>
      </c>
      <c r="J4488" s="62">
        <v>92181.6</v>
      </c>
      <c r="K4488" s="62">
        <v>29469.45</v>
      </c>
      <c r="L4488" s="62">
        <v>36301</v>
      </c>
      <c r="M4488" s="62">
        <v>68.75</v>
      </c>
      <c r="N4488" s="62">
        <v>669.76</v>
      </c>
      <c r="O4488" s="62">
        <v>355380.9</v>
      </c>
      <c r="P4488" s="63"/>
      <c r="Q4488" s="63"/>
      <c r="R4488" s="63"/>
      <c r="S4488" s="63"/>
      <c r="T4488" s="63"/>
      <c r="U4488" s="63"/>
      <c r="V4488" s="63"/>
      <c r="W4488" s="63"/>
      <c r="X4488" s="63"/>
      <c r="Y4488" s="63"/>
      <c r="Z4488" s="62">
        <v>22.2</v>
      </c>
      <c r="AA4488" s="62">
        <v>7833</v>
      </c>
      <c r="AB4488" s="62">
        <v>14.84</v>
      </c>
      <c r="AC4488" s="62">
        <v>0.5</v>
      </c>
    </row>
    <row r="4489" spans="1:29" ht="30" x14ac:dyDescent="0.25">
      <c r="A4489" s="61" t="s">
        <v>287</v>
      </c>
      <c r="B4489" s="61" t="s">
        <v>288</v>
      </c>
      <c r="C4489" s="62">
        <v>2015</v>
      </c>
      <c r="D4489" s="61" t="s">
        <v>94</v>
      </c>
      <c r="E4489" s="62">
        <v>10</v>
      </c>
      <c r="F4489" s="62">
        <v>3475</v>
      </c>
      <c r="G4489" s="62">
        <v>844</v>
      </c>
      <c r="H4489" s="62">
        <v>7.03</v>
      </c>
      <c r="I4489" s="62">
        <v>347.5</v>
      </c>
      <c r="J4489" s="62">
        <v>3231.75</v>
      </c>
      <c r="K4489" s="62">
        <v>0</v>
      </c>
      <c r="L4489" s="63"/>
      <c r="M4489" s="63"/>
      <c r="N4489" s="63"/>
      <c r="O4489" s="63"/>
      <c r="P4489" s="63"/>
      <c r="Q4489" s="63"/>
      <c r="R4489" s="63"/>
      <c r="S4489" s="63"/>
      <c r="T4489" s="63"/>
      <c r="U4489" s="63"/>
      <c r="V4489" s="63"/>
      <c r="W4489" s="63"/>
      <c r="X4489" s="63"/>
      <c r="Y4489" s="63"/>
      <c r="Z4489" s="62">
        <v>60032</v>
      </c>
      <c r="AA4489" s="62">
        <v>7196</v>
      </c>
      <c r="AB4489" s="62">
        <v>59.97</v>
      </c>
      <c r="AC4489" s="62">
        <v>6003.2</v>
      </c>
    </row>
    <row r="4490" spans="1:29" ht="30" x14ac:dyDescent="0.25">
      <c r="A4490" s="61" t="s">
        <v>536</v>
      </c>
      <c r="B4490" s="61" t="s">
        <v>537</v>
      </c>
      <c r="C4490" s="62">
        <v>2010</v>
      </c>
      <c r="D4490" s="61" t="s">
        <v>75</v>
      </c>
      <c r="E4490" s="62">
        <v>6</v>
      </c>
      <c r="F4490" s="62">
        <v>2865</v>
      </c>
      <c r="G4490" s="62">
        <v>1020</v>
      </c>
      <c r="H4490" s="62">
        <v>14.17</v>
      </c>
      <c r="I4490" s="62">
        <v>477.5</v>
      </c>
      <c r="J4490" s="62">
        <v>2664.45</v>
      </c>
      <c r="K4490" s="62">
        <v>0</v>
      </c>
      <c r="L4490" s="63"/>
      <c r="M4490" s="63"/>
      <c r="N4490" s="63"/>
      <c r="O4490" s="63"/>
      <c r="P4490" s="62">
        <v>371</v>
      </c>
      <c r="Q4490" s="62">
        <v>921</v>
      </c>
      <c r="R4490" s="62">
        <v>12.79</v>
      </c>
      <c r="S4490" s="62">
        <v>61</v>
      </c>
      <c r="T4490" s="62">
        <v>4700.2</v>
      </c>
      <c r="U4490" s="63"/>
      <c r="V4490" s="63"/>
      <c r="W4490" s="63"/>
      <c r="X4490" s="63"/>
      <c r="Y4490" s="63"/>
      <c r="Z4490" s="62">
        <v>67998.570000000007</v>
      </c>
      <c r="AA4490" s="62">
        <v>2306</v>
      </c>
      <c r="AB4490" s="62">
        <v>32.03</v>
      </c>
      <c r="AC4490" s="62">
        <v>11333.09</v>
      </c>
    </row>
    <row r="4491" spans="1:29" x14ac:dyDescent="0.25">
      <c r="A4491" s="61" t="s">
        <v>126</v>
      </c>
      <c r="B4491" s="61" t="s">
        <v>127</v>
      </c>
      <c r="C4491" s="62">
        <v>2003</v>
      </c>
      <c r="D4491" s="61" t="s">
        <v>75</v>
      </c>
      <c r="E4491" s="62">
        <v>35</v>
      </c>
      <c r="F4491" s="62">
        <v>11508</v>
      </c>
      <c r="G4491" s="62">
        <v>1747</v>
      </c>
      <c r="H4491" s="62">
        <v>4.16</v>
      </c>
      <c r="I4491" s="62">
        <v>328.8</v>
      </c>
      <c r="J4491" s="62">
        <v>10702.44</v>
      </c>
      <c r="K4491" s="62">
        <v>1699</v>
      </c>
      <c r="L4491" s="62">
        <v>1977</v>
      </c>
      <c r="M4491" s="62">
        <v>4.71</v>
      </c>
      <c r="N4491" s="62">
        <v>48.54</v>
      </c>
      <c r="O4491" s="62">
        <v>20488.75</v>
      </c>
      <c r="P4491" s="63"/>
      <c r="Q4491" s="63"/>
      <c r="R4491" s="63"/>
      <c r="S4491" s="63"/>
      <c r="T4491" s="63"/>
      <c r="U4491" s="63"/>
      <c r="V4491" s="63"/>
      <c r="W4491" s="63"/>
      <c r="X4491" s="63"/>
      <c r="Y4491" s="63"/>
      <c r="Z4491" s="62">
        <v>2653</v>
      </c>
      <c r="AA4491" s="62">
        <v>16412</v>
      </c>
      <c r="AB4491" s="62">
        <v>39.08</v>
      </c>
      <c r="AC4491" s="62">
        <v>75.8</v>
      </c>
    </row>
    <row r="4492" spans="1:29" x14ac:dyDescent="0.25">
      <c r="A4492" s="61" t="s">
        <v>454</v>
      </c>
      <c r="B4492" s="61" t="s">
        <v>455</v>
      </c>
      <c r="C4492" s="62">
        <v>2010</v>
      </c>
      <c r="D4492" s="61" t="s">
        <v>78</v>
      </c>
      <c r="E4492" s="62">
        <v>48</v>
      </c>
      <c r="F4492" s="62">
        <v>497000</v>
      </c>
      <c r="G4492" s="62">
        <v>79436</v>
      </c>
      <c r="H4492" s="62">
        <v>137.91</v>
      </c>
      <c r="I4492" s="62">
        <v>10354.17</v>
      </c>
      <c r="J4492" s="62">
        <v>462210</v>
      </c>
      <c r="K4492" s="62">
        <v>0</v>
      </c>
      <c r="L4492" s="63"/>
      <c r="M4492" s="63"/>
      <c r="N4492" s="63"/>
      <c r="O4492" s="63"/>
      <c r="P4492" s="63"/>
      <c r="Q4492" s="63"/>
      <c r="R4492" s="63"/>
      <c r="S4492" s="63"/>
      <c r="T4492" s="63"/>
      <c r="U4492" s="63"/>
      <c r="V4492" s="63"/>
      <c r="W4492" s="63"/>
      <c r="X4492" s="63"/>
      <c r="Y4492" s="63"/>
      <c r="Z4492" s="62">
        <v>1059729</v>
      </c>
      <c r="AA4492" s="62">
        <v>88380</v>
      </c>
      <c r="AB4492" s="62">
        <v>153.44</v>
      </c>
      <c r="AC4492" s="62">
        <v>22077.69</v>
      </c>
    </row>
    <row r="4493" spans="1:29" ht="30" x14ac:dyDescent="0.25">
      <c r="A4493" s="61" t="s">
        <v>188</v>
      </c>
      <c r="B4493" s="61" t="s">
        <v>189</v>
      </c>
      <c r="C4493" s="62">
        <v>2016</v>
      </c>
      <c r="D4493" s="61" t="s">
        <v>89</v>
      </c>
      <c r="E4493" s="62">
        <v>112</v>
      </c>
      <c r="F4493" s="62">
        <v>213150</v>
      </c>
      <c r="G4493" s="62">
        <v>37746</v>
      </c>
      <c r="H4493" s="62">
        <v>28.08</v>
      </c>
      <c r="I4493" s="62">
        <v>1903.13</v>
      </c>
      <c r="J4493" s="62">
        <v>198229.5</v>
      </c>
      <c r="K4493" s="62">
        <v>63688.65</v>
      </c>
      <c r="L4493" s="62">
        <v>70647</v>
      </c>
      <c r="M4493" s="62">
        <v>52.56</v>
      </c>
      <c r="N4493" s="62">
        <v>568.65</v>
      </c>
      <c r="O4493" s="62">
        <v>768040.56</v>
      </c>
      <c r="P4493" s="63"/>
      <c r="Q4493" s="63"/>
      <c r="R4493" s="63"/>
      <c r="S4493" s="63"/>
      <c r="T4493" s="63"/>
      <c r="U4493" s="63"/>
      <c r="V4493" s="63"/>
      <c r="W4493" s="63"/>
      <c r="X4493" s="63"/>
      <c r="Y4493" s="63"/>
      <c r="Z4493" s="62">
        <v>4756</v>
      </c>
      <c r="AA4493" s="62">
        <v>30875</v>
      </c>
      <c r="AB4493" s="62">
        <v>22.97</v>
      </c>
      <c r="AC4493" s="62">
        <v>42.46</v>
      </c>
    </row>
    <row r="4494" spans="1:29" ht="30" x14ac:dyDescent="0.25">
      <c r="A4494" s="61" t="s">
        <v>507</v>
      </c>
      <c r="B4494" s="61" t="s">
        <v>508</v>
      </c>
      <c r="C4494" s="62">
        <v>2004</v>
      </c>
      <c r="D4494" s="61" t="s">
        <v>78</v>
      </c>
      <c r="E4494" s="62">
        <v>71</v>
      </c>
      <c r="F4494" s="62">
        <v>364320</v>
      </c>
      <c r="G4494" s="62">
        <v>35980</v>
      </c>
      <c r="H4494" s="62">
        <v>42.23</v>
      </c>
      <c r="I4494" s="62">
        <v>5131.2700000000004</v>
      </c>
      <c r="J4494" s="62">
        <v>338817.6</v>
      </c>
      <c r="K4494" s="62">
        <v>17472.36</v>
      </c>
      <c r="L4494" s="62">
        <v>33069</v>
      </c>
      <c r="M4494" s="62">
        <v>38.81</v>
      </c>
      <c r="N4494" s="63"/>
      <c r="O4494" s="63"/>
      <c r="P4494" s="63"/>
      <c r="Q4494" s="63"/>
      <c r="R4494" s="63"/>
      <c r="S4494" s="63"/>
      <c r="T4494" s="63"/>
      <c r="U4494" s="63"/>
      <c r="V4494" s="63"/>
      <c r="W4494" s="63"/>
      <c r="X4494" s="63"/>
      <c r="Y4494" s="63"/>
      <c r="Z4494" s="62">
        <v>6.44</v>
      </c>
      <c r="AA4494" s="62">
        <v>18335</v>
      </c>
      <c r="AB4494" s="62">
        <v>21.52</v>
      </c>
      <c r="AC4494" s="62">
        <v>0.09</v>
      </c>
    </row>
    <row r="4495" spans="1:29" ht="30" x14ac:dyDescent="0.25">
      <c r="A4495" s="61" t="s">
        <v>97</v>
      </c>
      <c r="B4495" s="61" t="s">
        <v>98</v>
      </c>
      <c r="C4495" s="62">
        <v>2004</v>
      </c>
      <c r="D4495" s="61" t="s">
        <v>99</v>
      </c>
      <c r="E4495" s="62">
        <v>40</v>
      </c>
      <c r="F4495" s="62">
        <v>132900</v>
      </c>
      <c r="G4495" s="62">
        <v>14246</v>
      </c>
      <c r="H4495" s="62">
        <v>29.68</v>
      </c>
      <c r="I4495" s="62">
        <v>3322.5</v>
      </c>
      <c r="J4495" s="62">
        <v>123597</v>
      </c>
      <c r="K4495" s="62">
        <v>26307.47</v>
      </c>
      <c r="L4495" s="62">
        <v>32882</v>
      </c>
      <c r="M4495" s="62">
        <v>68.5</v>
      </c>
      <c r="N4495" s="62">
        <v>657.69</v>
      </c>
      <c r="O4495" s="62">
        <v>317249.65000000002</v>
      </c>
      <c r="P4495" s="63"/>
      <c r="Q4495" s="63"/>
      <c r="R4495" s="63"/>
      <c r="S4495" s="63"/>
      <c r="T4495" s="63"/>
      <c r="U4495" s="63"/>
      <c r="V4495" s="63"/>
      <c r="W4495" s="63"/>
      <c r="X4495" s="63"/>
      <c r="Y4495" s="63"/>
      <c r="Z4495" s="62">
        <v>750</v>
      </c>
      <c r="AA4495" s="62">
        <v>6443</v>
      </c>
      <c r="AB4495" s="62">
        <v>13.42</v>
      </c>
      <c r="AC4495" s="62">
        <v>18.75</v>
      </c>
    </row>
    <row r="4496" spans="1:29" x14ac:dyDescent="0.25">
      <c r="A4496" s="61" t="s">
        <v>130</v>
      </c>
      <c r="B4496" s="61" t="s">
        <v>131</v>
      </c>
      <c r="C4496" s="62">
        <v>2017</v>
      </c>
      <c r="D4496" s="61" t="s">
        <v>132</v>
      </c>
      <c r="E4496" s="62">
        <v>15</v>
      </c>
      <c r="F4496" s="62">
        <v>616</v>
      </c>
      <c r="G4496" s="62">
        <v>109</v>
      </c>
      <c r="H4496" s="62">
        <v>0.61</v>
      </c>
      <c r="I4496" s="62">
        <v>41.07</v>
      </c>
      <c r="J4496" s="62">
        <v>572.88</v>
      </c>
      <c r="K4496" s="62">
        <v>152.28</v>
      </c>
      <c r="L4496" s="62">
        <v>235</v>
      </c>
      <c r="M4496" s="62">
        <v>1.31</v>
      </c>
      <c r="N4496" s="62">
        <v>10.15</v>
      </c>
      <c r="O4496" s="62">
        <v>1836.38</v>
      </c>
      <c r="P4496" s="63"/>
      <c r="Q4496" s="63"/>
      <c r="R4496" s="63"/>
      <c r="S4496" s="63"/>
      <c r="T4496" s="63"/>
      <c r="U4496" s="63"/>
      <c r="V4496" s="63"/>
      <c r="W4496" s="63"/>
      <c r="X4496" s="63"/>
      <c r="Y4496" s="63"/>
      <c r="Z4496" s="62">
        <v>2337</v>
      </c>
      <c r="AA4496" s="62">
        <v>14775</v>
      </c>
      <c r="AB4496" s="62">
        <v>82.08</v>
      </c>
      <c r="AC4496" s="62">
        <v>155.80000000000001</v>
      </c>
    </row>
    <row r="4497" spans="1:29" x14ac:dyDescent="0.25">
      <c r="A4497" s="61" t="s">
        <v>434</v>
      </c>
      <c r="B4497" s="61" t="s">
        <v>435</v>
      </c>
      <c r="C4497" s="62">
        <v>2015</v>
      </c>
      <c r="D4497" s="61" t="s">
        <v>75</v>
      </c>
      <c r="E4497" s="62">
        <v>24</v>
      </c>
      <c r="F4497" s="62">
        <v>5574</v>
      </c>
      <c r="G4497" s="62">
        <v>1204</v>
      </c>
      <c r="H4497" s="62">
        <v>4.18</v>
      </c>
      <c r="I4497" s="62">
        <v>232.25</v>
      </c>
      <c r="J4497" s="62">
        <v>5183.82</v>
      </c>
      <c r="K4497" s="62">
        <v>0</v>
      </c>
      <c r="L4497" s="63"/>
      <c r="M4497" s="63"/>
      <c r="N4497" s="63"/>
      <c r="O4497" s="63"/>
      <c r="P4497" s="63"/>
      <c r="Q4497" s="63"/>
      <c r="R4497" s="63"/>
      <c r="S4497" s="63"/>
      <c r="T4497" s="63"/>
      <c r="U4497" s="63"/>
      <c r="V4497" s="63"/>
      <c r="W4497" s="63"/>
      <c r="X4497" s="63"/>
      <c r="Y4497" s="63"/>
      <c r="Z4497" s="62">
        <v>1839.45</v>
      </c>
      <c r="AA4497" s="62">
        <v>8579</v>
      </c>
      <c r="AB4497" s="62">
        <v>29.79</v>
      </c>
      <c r="AC4497" s="62">
        <v>76.64</v>
      </c>
    </row>
    <row r="4498" spans="1:29" ht="60" x14ac:dyDescent="0.25">
      <c r="A4498" s="61" t="s">
        <v>567</v>
      </c>
      <c r="B4498" s="61" t="s">
        <v>568</v>
      </c>
      <c r="C4498" s="62">
        <v>2017</v>
      </c>
      <c r="D4498" s="61" t="s">
        <v>75</v>
      </c>
      <c r="E4498" s="62">
        <v>4</v>
      </c>
      <c r="F4498" s="63"/>
      <c r="G4498" s="63"/>
      <c r="H4498" s="63"/>
      <c r="I4498" s="63"/>
      <c r="J4498" s="63"/>
      <c r="K4498" s="62">
        <v>0</v>
      </c>
      <c r="L4498" s="63"/>
      <c r="M4498" s="63"/>
      <c r="N4498" s="63"/>
      <c r="O4498" s="63"/>
      <c r="P4498" s="63"/>
      <c r="Q4498" s="63"/>
      <c r="R4498" s="63"/>
      <c r="S4498" s="63"/>
      <c r="T4498" s="63"/>
      <c r="U4498" s="63"/>
      <c r="V4498" s="63"/>
      <c r="W4498" s="63"/>
      <c r="X4498" s="63"/>
      <c r="Y4498" s="63"/>
      <c r="Z4498" s="62">
        <v>0</v>
      </c>
      <c r="AA4498" s="63"/>
      <c r="AB4498" s="63"/>
      <c r="AC4498" s="62">
        <v>0</v>
      </c>
    </row>
    <row r="4499" spans="1:29" ht="30" x14ac:dyDescent="0.25">
      <c r="A4499" s="61" t="s">
        <v>115</v>
      </c>
      <c r="B4499" s="61" t="s">
        <v>116</v>
      </c>
      <c r="C4499" s="62">
        <v>2014</v>
      </c>
      <c r="D4499" s="61" t="s">
        <v>89</v>
      </c>
      <c r="E4499" s="62">
        <v>40</v>
      </c>
      <c r="F4499" s="62">
        <v>25996</v>
      </c>
      <c r="G4499" s="62">
        <v>4423</v>
      </c>
      <c r="H4499" s="62">
        <v>9.2100000000000009</v>
      </c>
      <c r="I4499" s="62">
        <v>649.9</v>
      </c>
      <c r="J4499" s="62">
        <v>24176.28</v>
      </c>
      <c r="K4499" s="62">
        <v>23042.68</v>
      </c>
      <c r="L4499" s="62">
        <v>32038</v>
      </c>
      <c r="M4499" s="62">
        <v>66.75</v>
      </c>
      <c r="N4499" s="62">
        <v>576.07000000000005</v>
      </c>
      <c r="O4499" s="62">
        <v>277878.55</v>
      </c>
      <c r="P4499" s="63"/>
      <c r="Q4499" s="63"/>
      <c r="R4499" s="63"/>
      <c r="S4499" s="63"/>
      <c r="T4499" s="63"/>
      <c r="U4499" s="63"/>
      <c r="V4499" s="63"/>
      <c r="W4499" s="63"/>
      <c r="X4499" s="63"/>
      <c r="Y4499" s="63"/>
      <c r="Z4499" s="62">
        <v>121000</v>
      </c>
      <c r="AA4499" s="62">
        <v>17798</v>
      </c>
      <c r="AB4499" s="62">
        <v>37.08</v>
      </c>
      <c r="AC4499" s="62">
        <v>3025</v>
      </c>
    </row>
    <row r="4500" spans="1:29" ht="30" x14ac:dyDescent="0.25">
      <c r="A4500" s="61" t="s">
        <v>309</v>
      </c>
      <c r="B4500" s="61" t="s">
        <v>310</v>
      </c>
      <c r="C4500" s="62">
        <v>2017</v>
      </c>
      <c r="D4500" s="61" t="s">
        <v>298</v>
      </c>
      <c r="E4500" s="62">
        <v>18</v>
      </c>
      <c r="F4500" s="63"/>
      <c r="G4500" s="63"/>
      <c r="H4500" s="63"/>
      <c r="I4500" s="63"/>
      <c r="J4500" s="63"/>
      <c r="K4500" s="62">
        <v>0</v>
      </c>
      <c r="L4500" s="63"/>
      <c r="M4500" s="63"/>
      <c r="N4500" s="63"/>
      <c r="O4500" s="63"/>
      <c r="P4500" s="63"/>
      <c r="Q4500" s="63"/>
      <c r="R4500" s="63"/>
      <c r="S4500" s="63"/>
      <c r="T4500" s="63"/>
      <c r="U4500" s="63"/>
      <c r="V4500" s="63"/>
      <c r="W4500" s="63"/>
      <c r="X4500" s="63"/>
      <c r="Y4500" s="63"/>
      <c r="Z4500" s="62">
        <v>0</v>
      </c>
      <c r="AA4500" s="63"/>
      <c r="AB4500" s="63"/>
      <c r="AC4500" s="62">
        <v>0</v>
      </c>
    </row>
    <row r="4501" spans="1:29" x14ac:dyDescent="0.25">
      <c r="A4501" s="61" t="s">
        <v>407</v>
      </c>
      <c r="B4501" s="61" t="s">
        <v>408</v>
      </c>
      <c r="C4501" s="62">
        <v>2003</v>
      </c>
      <c r="D4501" s="61" t="s">
        <v>75</v>
      </c>
      <c r="E4501" s="62">
        <v>6</v>
      </c>
      <c r="F4501" s="62">
        <v>5267</v>
      </c>
      <c r="G4501" s="62">
        <v>773</v>
      </c>
      <c r="H4501" s="62">
        <v>10.74</v>
      </c>
      <c r="I4501" s="62">
        <v>877.83</v>
      </c>
      <c r="J4501" s="62">
        <v>4898.3100000000004</v>
      </c>
      <c r="K4501" s="62">
        <v>0</v>
      </c>
      <c r="L4501" s="63"/>
      <c r="M4501" s="63"/>
      <c r="N4501" s="63"/>
      <c r="O4501" s="63"/>
      <c r="P4501" s="63"/>
      <c r="Q4501" s="63"/>
      <c r="R4501" s="63"/>
      <c r="S4501" s="63"/>
      <c r="T4501" s="63"/>
      <c r="U4501" s="63"/>
      <c r="V4501" s="63"/>
      <c r="W4501" s="63"/>
      <c r="X4501" s="63"/>
      <c r="Y4501" s="63"/>
      <c r="Z4501" s="62">
        <v>160.41999999999999</v>
      </c>
      <c r="AA4501" s="62">
        <v>1080</v>
      </c>
      <c r="AB4501" s="62">
        <v>15</v>
      </c>
      <c r="AC4501" s="62">
        <v>26.74</v>
      </c>
    </row>
    <row r="4502" spans="1:29" x14ac:dyDescent="0.25">
      <c r="A4502" s="61" t="s">
        <v>90</v>
      </c>
      <c r="B4502" s="61" t="s">
        <v>91</v>
      </c>
      <c r="C4502" s="62">
        <v>2013</v>
      </c>
      <c r="D4502" s="61" t="s">
        <v>75</v>
      </c>
      <c r="E4502" s="62">
        <v>8</v>
      </c>
      <c r="F4502" s="63"/>
      <c r="G4502" s="63"/>
      <c r="H4502" s="63"/>
      <c r="I4502" s="63"/>
      <c r="J4502" s="63"/>
      <c r="K4502" s="62">
        <v>0</v>
      </c>
      <c r="L4502" s="63"/>
      <c r="M4502" s="63"/>
      <c r="N4502" s="63"/>
      <c r="O4502" s="63"/>
      <c r="P4502" s="63"/>
      <c r="Q4502" s="63"/>
      <c r="R4502" s="63"/>
      <c r="S4502" s="63"/>
      <c r="T4502" s="63"/>
      <c r="U4502" s="63"/>
      <c r="V4502" s="63"/>
      <c r="W4502" s="63"/>
      <c r="X4502" s="63"/>
      <c r="Y4502" s="63"/>
      <c r="Z4502" s="62">
        <v>0</v>
      </c>
      <c r="AA4502" s="63"/>
      <c r="AB4502" s="63"/>
      <c r="AC4502" s="62">
        <v>0</v>
      </c>
    </row>
    <row r="4503" spans="1:29" ht="30" x14ac:dyDescent="0.25">
      <c r="A4503" s="61" t="s">
        <v>92</v>
      </c>
      <c r="B4503" s="61" t="s">
        <v>93</v>
      </c>
      <c r="C4503" s="62">
        <v>2004</v>
      </c>
      <c r="D4503" s="61" t="s">
        <v>94</v>
      </c>
      <c r="E4503" s="62">
        <v>2</v>
      </c>
      <c r="F4503" s="63"/>
      <c r="G4503" s="63"/>
      <c r="H4503" s="63"/>
      <c r="I4503" s="63"/>
      <c r="J4503" s="63"/>
      <c r="K4503" s="62">
        <v>0</v>
      </c>
      <c r="L4503" s="63"/>
      <c r="M4503" s="63"/>
      <c r="N4503" s="63"/>
      <c r="O4503" s="63"/>
      <c r="P4503" s="63"/>
      <c r="Q4503" s="63"/>
      <c r="R4503" s="63"/>
      <c r="S4503" s="63"/>
      <c r="T4503" s="63"/>
      <c r="U4503" s="63"/>
      <c r="V4503" s="63"/>
      <c r="W4503" s="63"/>
      <c r="X4503" s="63"/>
      <c r="Y4503" s="63"/>
      <c r="Z4503" s="62">
        <v>0</v>
      </c>
      <c r="AA4503" s="63"/>
      <c r="AB4503" s="63"/>
      <c r="AC4503" s="62">
        <v>0</v>
      </c>
    </row>
    <row r="4504" spans="1:29" x14ac:dyDescent="0.25">
      <c r="A4504" s="61" t="s">
        <v>202</v>
      </c>
      <c r="B4504" s="61" t="s">
        <v>203</v>
      </c>
      <c r="C4504" s="62">
        <v>2013</v>
      </c>
      <c r="D4504" s="61" t="s">
        <v>75</v>
      </c>
      <c r="E4504" s="62">
        <v>6</v>
      </c>
      <c r="F4504" s="62">
        <v>8006</v>
      </c>
      <c r="G4504" s="62">
        <v>1341</v>
      </c>
      <c r="H4504" s="62">
        <v>18.63</v>
      </c>
      <c r="I4504" s="62">
        <v>1334.33</v>
      </c>
      <c r="J4504" s="62">
        <v>7445.58</v>
      </c>
      <c r="K4504" s="62">
        <v>0</v>
      </c>
      <c r="L4504" s="63"/>
      <c r="M4504" s="63"/>
      <c r="N4504" s="63"/>
      <c r="O4504" s="63"/>
      <c r="P4504" s="63"/>
      <c r="Q4504" s="63"/>
      <c r="R4504" s="63"/>
      <c r="S4504" s="63"/>
      <c r="T4504" s="63"/>
      <c r="U4504" s="63"/>
      <c r="V4504" s="63"/>
      <c r="W4504" s="63"/>
      <c r="X4504" s="63"/>
      <c r="Y4504" s="63"/>
      <c r="Z4504" s="62">
        <v>32755</v>
      </c>
      <c r="AA4504" s="62">
        <v>2037</v>
      </c>
      <c r="AB4504" s="62">
        <v>28.29</v>
      </c>
      <c r="AC4504" s="62">
        <v>5459.17</v>
      </c>
    </row>
    <row r="4505" spans="1:29" x14ac:dyDescent="0.25">
      <c r="A4505" s="61" t="s">
        <v>178</v>
      </c>
      <c r="B4505" s="61" t="s">
        <v>179</v>
      </c>
      <c r="C4505" s="62">
        <v>2010</v>
      </c>
      <c r="D4505" s="61" t="s">
        <v>226</v>
      </c>
      <c r="E4505" s="62">
        <v>45</v>
      </c>
      <c r="F4505" s="62">
        <v>242052</v>
      </c>
      <c r="G4505" s="62">
        <v>50300</v>
      </c>
      <c r="H4505" s="62">
        <v>93.15</v>
      </c>
      <c r="I4505" s="62">
        <v>5378.93</v>
      </c>
      <c r="J4505" s="62">
        <v>225108.36</v>
      </c>
      <c r="K4505" s="62">
        <v>10620</v>
      </c>
      <c r="L4505" s="62">
        <v>26653</v>
      </c>
      <c r="M4505" s="62">
        <v>49.36</v>
      </c>
      <c r="N4505" s="63"/>
      <c r="O4505" s="63"/>
      <c r="P4505" s="63"/>
      <c r="Q4505" s="63"/>
      <c r="R4505" s="63"/>
      <c r="S4505" s="63"/>
      <c r="T4505" s="63"/>
      <c r="U4505" s="63"/>
      <c r="V4505" s="63"/>
      <c r="W4505" s="63"/>
      <c r="X4505" s="63"/>
      <c r="Y4505" s="63"/>
      <c r="Z4505" s="62">
        <v>0.56000000000000005</v>
      </c>
      <c r="AA4505" s="62">
        <v>6976</v>
      </c>
      <c r="AB4505" s="62">
        <v>12.92</v>
      </c>
      <c r="AC4505" s="62">
        <v>0.01</v>
      </c>
    </row>
    <row r="4506" spans="1:29" ht="30" x14ac:dyDescent="0.25">
      <c r="A4506" s="61" t="s">
        <v>391</v>
      </c>
      <c r="B4506" s="61" t="s">
        <v>392</v>
      </c>
      <c r="C4506" s="62">
        <v>2017</v>
      </c>
      <c r="D4506" s="61" t="s">
        <v>226</v>
      </c>
      <c r="E4506" s="62">
        <v>125</v>
      </c>
      <c r="F4506" s="62">
        <v>1105940</v>
      </c>
      <c r="G4506" s="62">
        <v>246519</v>
      </c>
      <c r="H4506" s="62">
        <v>164.35</v>
      </c>
      <c r="I4506" s="62">
        <v>8847.52</v>
      </c>
      <c r="J4506" s="62">
        <v>1028524.2</v>
      </c>
      <c r="K4506" s="62">
        <v>9092.14</v>
      </c>
      <c r="L4506" s="62">
        <v>165602</v>
      </c>
      <c r="M4506" s="62">
        <v>110.4</v>
      </c>
      <c r="N4506" s="62">
        <v>72.739999999999995</v>
      </c>
      <c r="O4506" s="62">
        <v>109644.89</v>
      </c>
      <c r="P4506" s="63"/>
      <c r="Q4506" s="63"/>
      <c r="R4506" s="63"/>
      <c r="S4506" s="63"/>
      <c r="T4506" s="63"/>
      <c r="U4506" s="63"/>
      <c r="V4506" s="63"/>
      <c r="W4506" s="63"/>
      <c r="X4506" s="63"/>
      <c r="Y4506" s="63"/>
      <c r="Z4506" s="62">
        <v>3824</v>
      </c>
      <c r="AA4506" s="62">
        <v>43366</v>
      </c>
      <c r="AB4506" s="62">
        <v>28.91</v>
      </c>
      <c r="AC4506" s="62">
        <v>30.59</v>
      </c>
    </row>
    <row r="4507" spans="1:29" ht="30" x14ac:dyDescent="0.25">
      <c r="A4507" s="61" t="s">
        <v>122</v>
      </c>
      <c r="B4507" s="61" t="s">
        <v>123</v>
      </c>
      <c r="C4507" s="62">
        <v>2009</v>
      </c>
      <c r="D4507" s="61" t="s">
        <v>78</v>
      </c>
      <c r="E4507" s="62">
        <v>50</v>
      </c>
      <c r="F4507" s="62">
        <v>120699</v>
      </c>
      <c r="G4507" s="62">
        <v>19471</v>
      </c>
      <c r="H4507" s="62">
        <v>32.450000000000003</v>
      </c>
      <c r="I4507" s="62">
        <v>2413.98</v>
      </c>
      <c r="J4507" s="62">
        <v>112250.07</v>
      </c>
      <c r="K4507" s="62">
        <v>0</v>
      </c>
      <c r="L4507" s="63"/>
      <c r="M4507" s="63"/>
      <c r="N4507" s="63"/>
      <c r="O4507" s="63"/>
      <c r="P4507" s="63"/>
      <c r="Q4507" s="63"/>
      <c r="R4507" s="63"/>
      <c r="S4507" s="63"/>
      <c r="T4507" s="63"/>
      <c r="U4507" s="62">
        <v>20180</v>
      </c>
      <c r="V4507" s="62">
        <v>36300</v>
      </c>
      <c r="W4507" s="62">
        <v>60.5</v>
      </c>
      <c r="X4507" s="62">
        <v>403</v>
      </c>
      <c r="Y4507" s="62">
        <v>451709.12</v>
      </c>
      <c r="Z4507" s="62">
        <v>1763.48</v>
      </c>
      <c r="AA4507" s="62">
        <v>17834</v>
      </c>
      <c r="AB4507" s="62">
        <v>29.72</v>
      </c>
      <c r="AC4507" s="62">
        <v>35.270000000000003</v>
      </c>
    </row>
    <row r="4508" spans="1:29" x14ac:dyDescent="0.25">
      <c r="A4508" s="61" t="s">
        <v>95</v>
      </c>
      <c r="B4508" s="61" t="s">
        <v>96</v>
      </c>
      <c r="C4508" s="62">
        <v>2007</v>
      </c>
      <c r="D4508" s="61" t="s">
        <v>86</v>
      </c>
      <c r="E4508" s="62">
        <v>215</v>
      </c>
      <c r="F4508" s="62">
        <v>57946</v>
      </c>
      <c r="G4508" s="62">
        <v>14178</v>
      </c>
      <c r="H4508" s="62">
        <v>5.5</v>
      </c>
      <c r="I4508" s="62">
        <v>269.52</v>
      </c>
      <c r="J4508" s="62">
        <v>53889.78</v>
      </c>
      <c r="K4508" s="62">
        <v>679202</v>
      </c>
      <c r="L4508" s="62">
        <v>744944</v>
      </c>
      <c r="M4508" s="62">
        <v>288.74</v>
      </c>
      <c r="N4508" s="62">
        <v>3159.08</v>
      </c>
      <c r="O4508" s="62">
        <v>8190700.6799999997</v>
      </c>
      <c r="P4508" s="63"/>
      <c r="Q4508" s="63"/>
      <c r="R4508" s="63"/>
      <c r="S4508" s="63"/>
      <c r="T4508" s="63"/>
      <c r="U4508" s="63"/>
      <c r="V4508" s="63"/>
      <c r="W4508" s="63"/>
      <c r="X4508" s="63"/>
      <c r="Y4508" s="63"/>
      <c r="Z4508" s="62">
        <v>15592.43</v>
      </c>
      <c r="AA4508" s="62">
        <v>49759</v>
      </c>
      <c r="AB4508" s="62">
        <v>19.29</v>
      </c>
      <c r="AC4508" s="62">
        <v>72.52</v>
      </c>
    </row>
    <row r="4509" spans="1:29" x14ac:dyDescent="0.25">
      <c r="A4509" s="61" t="s">
        <v>397</v>
      </c>
      <c r="B4509" s="61" t="s">
        <v>398</v>
      </c>
      <c r="C4509" s="62">
        <v>2006</v>
      </c>
      <c r="D4509" s="61" t="s">
        <v>99</v>
      </c>
      <c r="E4509" s="62">
        <v>50</v>
      </c>
      <c r="F4509" s="62">
        <v>322422</v>
      </c>
      <c r="G4509" s="62">
        <v>69066</v>
      </c>
      <c r="H4509" s="62">
        <v>115.11</v>
      </c>
      <c r="I4509" s="62">
        <v>6448.44</v>
      </c>
      <c r="J4509" s="62">
        <v>299852.46000000002</v>
      </c>
      <c r="K4509" s="62">
        <v>0</v>
      </c>
      <c r="L4509" s="63"/>
      <c r="M4509" s="63"/>
      <c r="N4509" s="63"/>
      <c r="O4509" s="63"/>
      <c r="P4509" s="63"/>
      <c r="Q4509" s="63"/>
      <c r="R4509" s="63"/>
      <c r="S4509" s="63"/>
      <c r="T4509" s="63"/>
      <c r="U4509" s="63"/>
      <c r="V4509" s="63"/>
      <c r="W4509" s="63"/>
      <c r="X4509" s="63"/>
      <c r="Y4509" s="63"/>
      <c r="Z4509" s="62">
        <v>93700</v>
      </c>
      <c r="AA4509" s="62">
        <v>5462</v>
      </c>
      <c r="AB4509" s="62">
        <v>9.1</v>
      </c>
      <c r="AC4509" s="62">
        <v>1874</v>
      </c>
    </row>
    <row r="4510" spans="1:29" ht="30" x14ac:dyDescent="0.25">
      <c r="A4510" s="61" t="s">
        <v>165</v>
      </c>
      <c r="B4510" s="61" t="s">
        <v>166</v>
      </c>
      <c r="C4510" s="62">
        <v>2008</v>
      </c>
      <c r="D4510" s="61" t="s">
        <v>72</v>
      </c>
      <c r="E4510" s="62">
        <v>30</v>
      </c>
      <c r="F4510" s="62">
        <v>80370</v>
      </c>
      <c r="G4510" s="62">
        <v>15008</v>
      </c>
      <c r="H4510" s="62">
        <v>41.69</v>
      </c>
      <c r="I4510" s="62">
        <v>2679</v>
      </c>
      <c r="J4510" s="62">
        <v>74744.100000000006</v>
      </c>
      <c r="K4510" s="62">
        <v>7898.16</v>
      </c>
      <c r="L4510" s="62">
        <v>11263</v>
      </c>
      <c r="M4510" s="62">
        <v>31.29</v>
      </c>
      <c r="N4510" s="62">
        <v>263.27</v>
      </c>
      <c r="O4510" s="62">
        <v>95246.25</v>
      </c>
      <c r="P4510" s="63"/>
      <c r="Q4510" s="63"/>
      <c r="R4510" s="63"/>
      <c r="S4510" s="63"/>
      <c r="T4510" s="63"/>
      <c r="U4510" s="63"/>
      <c r="V4510" s="63"/>
      <c r="W4510" s="63"/>
      <c r="X4510" s="63"/>
      <c r="Y4510" s="63"/>
      <c r="Z4510" s="62">
        <v>1100</v>
      </c>
      <c r="AA4510" s="62">
        <v>8984</v>
      </c>
      <c r="AB4510" s="62">
        <v>24.96</v>
      </c>
      <c r="AC4510" s="62">
        <v>36.67</v>
      </c>
    </row>
    <row r="4511" spans="1:29" ht="30" x14ac:dyDescent="0.25">
      <c r="A4511" s="61" t="s">
        <v>367</v>
      </c>
      <c r="B4511" s="61" t="s">
        <v>368</v>
      </c>
      <c r="C4511" s="62">
        <v>2009</v>
      </c>
      <c r="D4511" s="61" t="s">
        <v>89</v>
      </c>
      <c r="E4511" s="62">
        <v>81</v>
      </c>
      <c r="F4511" s="62">
        <v>438177</v>
      </c>
      <c r="G4511" s="62">
        <v>75523</v>
      </c>
      <c r="H4511" s="62">
        <v>77.7</v>
      </c>
      <c r="I4511" s="62">
        <v>5409.59</v>
      </c>
      <c r="J4511" s="62">
        <v>407504.61</v>
      </c>
      <c r="K4511" s="62">
        <v>27038.799999999999</v>
      </c>
      <c r="L4511" s="62">
        <v>44116</v>
      </c>
      <c r="M4511" s="62">
        <v>45.39</v>
      </c>
      <c r="N4511" s="63"/>
      <c r="O4511" s="63"/>
      <c r="P4511" s="63"/>
      <c r="Q4511" s="63"/>
      <c r="R4511" s="63"/>
      <c r="S4511" s="63"/>
      <c r="T4511" s="63"/>
      <c r="U4511" s="63"/>
      <c r="V4511" s="63"/>
      <c r="W4511" s="63"/>
      <c r="X4511" s="63"/>
      <c r="Y4511" s="63"/>
      <c r="Z4511" s="62">
        <v>127899</v>
      </c>
      <c r="AA4511" s="62">
        <v>32537</v>
      </c>
      <c r="AB4511" s="62">
        <v>33.47</v>
      </c>
      <c r="AC4511" s="62">
        <v>1579</v>
      </c>
    </row>
    <row r="4512" spans="1:29" x14ac:dyDescent="0.25">
      <c r="A4512" s="61" t="s">
        <v>332</v>
      </c>
      <c r="B4512" s="61" t="s">
        <v>333</v>
      </c>
      <c r="C4512" s="62">
        <v>2008</v>
      </c>
      <c r="D4512" s="61" t="s">
        <v>75</v>
      </c>
      <c r="E4512" s="62">
        <v>18</v>
      </c>
      <c r="F4512" s="62">
        <v>3535</v>
      </c>
      <c r="G4512" s="62">
        <v>850</v>
      </c>
      <c r="H4512" s="62">
        <v>3.94</v>
      </c>
      <c r="I4512" s="62">
        <v>196.39</v>
      </c>
      <c r="J4512" s="62">
        <v>3287.55</v>
      </c>
      <c r="K4512" s="62">
        <v>1008.73</v>
      </c>
      <c r="L4512" s="62">
        <v>1657</v>
      </c>
      <c r="M4512" s="62">
        <v>7.67</v>
      </c>
      <c r="N4512" s="62">
        <v>56.04</v>
      </c>
      <c r="O4512" s="62">
        <v>12164.57</v>
      </c>
      <c r="P4512" s="63"/>
      <c r="Q4512" s="63"/>
      <c r="R4512" s="63"/>
      <c r="S4512" s="63"/>
      <c r="T4512" s="63"/>
      <c r="U4512" s="63"/>
      <c r="V4512" s="63"/>
      <c r="W4512" s="63"/>
      <c r="X4512" s="63"/>
      <c r="Y4512" s="63"/>
      <c r="Z4512" s="62">
        <v>261126</v>
      </c>
      <c r="AA4512" s="62">
        <v>19213</v>
      </c>
      <c r="AB4512" s="62">
        <v>88.95</v>
      </c>
      <c r="AC4512" s="62">
        <v>14507</v>
      </c>
    </row>
    <row r="4513" spans="1:29" x14ac:dyDescent="0.25">
      <c r="A4513" s="61" t="s">
        <v>295</v>
      </c>
      <c r="B4513" s="61" t="s">
        <v>296</v>
      </c>
      <c r="C4513" s="62">
        <v>2004</v>
      </c>
      <c r="D4513" s="61" t="s">
        <v>75</v>
      </c>
      <c r="E4513" s="62">
        <v>5</v>
      </c>
      <c r="F4513" s="62">
        <v>2365</v>
      </c>
      <c r="G4513" s="62">
        <v>343</v>
      </c>
      <c r="H4513" s="62">
        <v>5.72</v>
      </c>
      <c r="I4513" s="62">
        <v>473</v>
      </c>
      <c r="J4513" s="62">
        <v>2199.4499999999998</v>
      </c>
      <c r="K4513" s="62">
        <v>0</v>
      </c>
      <c r="L4513" s="63"/>
      <c r="M4513" s="63"/>
      <c r="N4513" s="63"/>
      <c r="O4513" s="63"/>
      <c r="P4513" s="63"/>
      <c r="Q4513" s="63"/>
      <c r="R4513" s="63"/>
      <c r="S4513" s="63"/>
      <c r="T4513" s="63"/>
      <c r="U4513" s="62">
        <v>1518</v>
      </c>
      <c r="V4513" s="62">
        <v>2250</v>
      </c>
      <c r="W4513" s="62">
        <v>37.5</v>
      </c>
      <c r="X4513" s="62">
        <v>303</v>
      </c>
      <c r="Y4513" s="62">
        <v>33978.910000000003</v>
      </c>
      <c r="Z4513" s="62">
        <v>0</v>
      </c>
      <c r="AA4513" s="63"/>
      <c r="AB4513" s="63"/>
      <c r="AC4513" s="62">
        <v>0</v>
      </c>
    </row>
    <row r="4514" spans="1:29" ht="30" x14ac:dyDescent="0.25">
      <c r="A4514" s="61" t="s">
        <v>361</v>
      </c>
      <c r="B4514" s="61" t="s">
        <v>362</v>
      </c>
      <c r="C4514" s="62">
        <v>2006</v>
      </c>
      <c r="D4514" s="61" t="s">
        <v>89</v>
      </c>
      <c r="E4514" s="62">
        <v>25</v>
      </c>
      <c r="F4514" s="62">
        <v>163440</v>
      </c>
      <c r="G4514" s="62">
        <v>28508</v>
      </c>
      <c r="H4514" s="62">
        <v>95.03</v>
      </c>
      <c r="I4514" s="62">
        <v>6537.6</v>
      </c>
      <c r="J4514" s="62">
        <v>151999.20000000001</v>
      </c>
      <c r="K4514" s="62">
        <v>5780</v>
      </c>
      <c r="L4514" s="62">
        <v>30874</v>
      </c>
      <c r="M4514" s="62">
        <v>102.91</v>
      </c>
      <c r="N4514" s="63"/>
      <c r="O4514" s="63"/>
      <c r="P4514" s="63"/>
      <c r="Q4514" s="63"/>
      <c r="R4514" s="63"/>
      <c r="S4514" s="63"/>
      <c r="T4514" s="63"/>
      <c r="U4514" s="63"/>
      <c r="V4514" s="63"/>
      <c r="W4514" s="63"/>
      <c r="X4514" s="63"/>
      <c r="Y4514" s="63"/>
      <c r="Z4514" s="62">
        <v>26.74</v>
      </c>
      <c r="AA4514" s="62">
        <v>8758</v>
      </c>
      <c r="AB4514" s="62">
        <v>29.19</v>
      </c>
      <c r="AC4514" s="62">
        <v>1.07</v>
      </c>
    </row>
    <row r="4515" spans="1:29" x14ac:dyDescent="0.25">
      <c r="A4515" s="61" t="s">
        <v>260</v>
      </c>
      <c r="B4515" s="61" t="s">
        <v>261</v>
      </c>
      <c r="C4515" s="62">
        <v>2003</v>
      </c>
      <c r="D4515" s="61" t="s">
        <v>75</v>
      </c>
      <c r="E4515" s="62">
        <v>15</v>
      </c>
      <c r="F4515" s="62">
        <v>111</v>
      </c>
      <c r="G4515" s="62">
        <v>47</v>
      </c>
      <c r="H4515" s="62">
        <v>0.26</v>
      </c>
      <c r="I4515" s="62">
        <v>7.4</v>
      </c>
      <c r="J4515" s="62">
        <v>103.23</v>
      </c>
      <c r="K4515" s="62">
        <v>0</v>
      </c>
      <c r="L4515" s="63"/>
      <c r="M4515" s="63"/>
      <c r="N4515" s="63"/>
      <c r="O4515" s="63"/>
      <c r="P4515" s="63"/>
      <c r="Q4515" s="63"/>
      <c r="R4515" s="63"/>
      <c r="S4515" s="63"/>
      <c r="T4515" s="63"/>
      <c r="U4515" s="63"/>
      <c r="V4515" s="63"/>
      <c r="W4515" s="63"/>
      <c r="X4515" s="63"/>
      <c r="Y4515" s="63"/>
      <c r="Z4515" s="62">
        <v>123</v>
      </c>
      <c r="AA4515" s="62">
        <v>793</v>
      </c>
      <c r="AB4515" s="62">
        <v>4.41</v>
      </c>
      <c r="AC4515" s="62">
        <v>8.1999999999999993</v>
      </c>
    </row>
    <row r="4516" spans="1:29" ht="30" x14ac:dyDescent="0.25">
      <c r="A4516" s="61" t="s">
        <v>124</v>
      </c>
      <c r="B4516" s="61" t="s">
        <v>125</v>
      </c>
      <c r="C4516" s="62">
        <v>2012</v>
      </c>
      <c r="D4516" s="61" t="s">
        <v>89</v>
      </c>
      <c r="E4516" s="62">
        <v>64</v>
      </c>
      <c r="F4516" s="62">
        <v>227112</v>
      </c>
      <c r="G4516" s="62">
        <v>27349</v>
      </c>
      <c r="H4516" s="62">
        <v>35.61</v>
      </c>
      <c r="I4516" s="62">
        <v>3548.63</v>
      </c>
      <c r="J4516" s="62">
        <v>211214.16</v>
      </c>
      <c r="K4516" s="62">
        <v>30569.35</v>
      </c>
      <c r="L4516" s="62">
        <v>33384</v>
      </c>
      <c r="M4516" s="62">
        <v>43.47</v>
      </c>
      <c r="N4516" s="62">
        <v>477.65</v>
      </c>
      <c r="O4516" s="62">
        <v>368644.96</v>
      </c>
      <c r="P4516" s="63"/>
      <c r="Q4516" s="63"/>
      <c r="R4516" s="63"/>
      <c r="S4516" s="63"/>
      <c r="T4516" s="63"/>
      <c r="U4516" s="63"/>
      <c r="V4516" s="63"/>
      <c r="W4516" s="63"/>
      <c r="X4516" s="63"/>
      <c r="Y4516" s="63"/>
      <c r="Z4516" s="62">
        <v>109.66</v>
      </c>
      <c r="AA4516" s="62">
        <v>8772</v>
      </c>
      <c r="AB4516" s="62">
        <v>11.42</v>
      </c>
      <c r="AC4516" s="62">
        <v>1.71</v>
      </c>
    </row>
    <row r="4517" spans="1:29" ht="30" x14ac:dyDescent="0.25">
      <c r="A4517" s="61" t="s">
        <v>247</v>
      </c>
      <c r="B4517" s="61" t="s">
        <v>248</v>
      </c>
      <c r="C4517" s="62">
        <v>2004</v>
      </c>
      <c r="D4517" s="61" t="s">
        <v>150</v>
      </c>
      <c r="E4517" s="62">
        <v>2</v>
      </c>
      <c r="F4517" s="62">
        <v>20917</v>
      </c>
      <c r="G4517" s="62">
        <v>3046</v>
      </c>
      <c r="H4517" s="62">
        <v>126.92</v>
      </c>
      <c r="I4517" s="62">
        <v>10458.5</v>
      </c>
      <c r="J4517" s="62">
        <v>19452.810000000001</v>
      </c>
      <c r="K4517" s="62">
        <v>0</v>
      </c>
      <c r="L4517" s="63"/>
      <c r="M4517" s="63"/>
      <c r="N4517" s="63"/>
      <c r="O4517" s="63"/>
      <c r="P4517" s="63"/>
      <c r="Q4517" s="63"/>
      <c r="R4517" s="63"/>
      <c r="S4517" s="63"/>
      <c r="T4517" s="63"/>
      <c r="U4517" s="62">
        <v>2553</v>
      </c>
      <c r="V4517" s="62">
        <v>3149</v>
      </c>
      <c r="W4517" s="62">
        <v>131.21</v>
      </c>
      <c r="X4517" s="62">
        <v>1276</v>
      </c>
      <c r="Y4517" s="62">
        <v>57146.35</v>
      </c>
      <c r="Z4517" s="62">
        <v>12</v>
      </c>
      <c r="AA4517" s="62">
        <v>643</v>
      </c>
      <c r="AB4517" s="62">
        <v>26.79</v>
      </c>
      <c r="AC4517" s="62">
        <v>6</v>
      </c>
    </row>
    <row r="4518" spans="1:29" ht="30" x14ac:dyDescent="0.25">
      <c r="A4518" s="61" t="s">
        <v>439</v>
      </c>
      <c r="B4518" s="61" t="s">
        <v>440</v>
      </c>
      <c r="C4518" s="62">
        <v>2007</v>
      </c>
      <c r="D4518" s="61" t="s">
        <v>75</v>
      </c>
      <c r="E4518" s="62">
        <v>4</v>
      </c>
      <c r="F4518" s="63"/>
      <c r="G4518" s="62">
        <v>0</v>
      </c>
      <c r="H4518" s="62">
        <v>0</v>
      </c>
      <c r="I4518" s="63"/>
      <c r="J4518" s="63"/>
      <c r="K4518" s="62">
        <v>0</v>
      </c>
      <c r="L4518" s="63"/>
      <c r="M4518" s="63"/>
      <c r="N4518" s="63"/>
      <c r="O4518" s="63"/>
      <c r="P4518" s="63"/>
      <c r="Q4518" s="63"/>
      <c r="R4518" s="63"/>
      <c r="S4518" s="63"/>
      <c r="T4518" s="63"/>
      <c r="U4518" s="63"/>
      <c r="V4518" s="63"/>
      <c r="W4518" s="63"/>
      <c r="X4518" s="63"/>
      <c r="Y4518" s="63"/>
      <c r="Z4518" s="62">
        <v>10600.88</v>
      </c>
      <c r="AA4518" s="62">
        <v>837</v>
      </c>
      <c r="AB4518" s="62">
        <v>17.440000000000001</v>
      </c>
      <c r="AC4518" s="62">
        <v>2650.22</v>
      </c>
    </row>
    <row r="4519" spans="1:29" x14ac:dyDescent="0.25">
      <c r="A4519" s="61" t="s">
        <v>161</v>
      </c>
      <c r="B4519" s="61" t="s">
        <v>162</v>
      </c>
      <c r="C4519" s="62">
        <v>2010</v>
      </c>
      <c r="D4519" s="61" t="s">
        <v>78</v>
      </c>
      <c r="E4519" s="62">
        <v>38</v>
      </c>
      <c r="F4519" s="62">
        <v>623560</v>
      </c>
      <c r="G4519" s="62">
        <v>43625</v>
      </c>
      <c r="H4519" s="62">
        <v>95.67</v>
      </c>
      <c r="I4519" s="62">
        <v>16409.47</v>
      </c>
      <c r="J4519" s="62">
        <v>579910.80000000005</v>
      </c>
      <c r="K4519" s="62">
        <v>0</v>
      </c>
      <c r="L4519" s="62">
        <v>53668</v>
      </c>
      <c r="M4519" s="62">
        <v>117.69</v>
      </c>
      <c r="N4519" s="63"/>
      <c r="O4519" s="63"/>
      <c r="P4519" s="63"/>
      <c r="Q4519" s="63"/>
      <c r="R4519" s="63"/>
      <c r="S4519" s="63"/>
      <c r="T4519" s="63"/>
      <c r="U4519" s="63"/>
      <c r="V4519" s="63"/>
      <c r="W4519" s="63"/>
      <c r="X4519" s="63"/>
      <c r="Y4519" s="63"/>
      <c r="Z4519" s="62">
        <v>195074.86</v>
      </c>
      <c r="AA4519" s="62">
        <v>34890</v>
      </c>
      <c r="AB4519" s="62">
        <v>76.510000000000005</v>
      </c>
      <c r="AC4519" s="62">
        <v>5133.55</v>
      </c>
    </row>
    <row r="4520" spans="1:29" ht="30" x14ac:dyDescent="0.25">
      <c r="A4520" s="61" t="s">
        <v>124</v>
      </c>
      <c r="B4520" s="61" t="s">
        <v>125</v>
      </c>
      <c r="C4520" s="62">
        <v>2018</v>
      </c>
      <c r="D4520" s="61" t="s">
        <v>135</v>
      </c>
      <c r="E4520" s="62">
        <v>54</v>
      </c>
      <c r="F4520" s="63"/>
      <c r="G4520" s="63"/>
      <c r="H4520" s="63"/>
      <c r="I4520" s="63"/>
      <c r="J4520" s="63"/>
      <c r="K4520" s="62">
        <v>0</v>
      </c>
      <c r="L4520" s="63"/>
      <c r="M4520" s="63"/>
      <c r="N4520" s="63"/>
      <c r="O4520" s="63"/>
      <c r="P4520" s="63"/>
      <c r="Q4520" s="63"/>
      <c r="R4520" s="63"/>
      <c r="S4520" s="63"/>
      <c r="T4520" s="63"/>
      <c r="U4520" s="63"/>
      <c r="V4520" s="63"/>
      <c r="W4520" s="63"/>
      <c r="X4520" s="63"/>
      <c r="Y4520" s="63"/>
      <c r="Z4520" s="62">
        <v>204837.02</v>
      </c>
      <c r="AA4520" s="62">
        <v>47901</v>
      </c>
      <c r="AB4520" s="62">
        <v>73.92</v>
      </c>
      <c r="AC4520" s="62">
        <v>3793.28</v>
      </c>
    </row>
    <row r="4521" spans="1:29" x14ac:dyDescent="0.25">
      <c r="A4521" s="61" t="s">
        <v>163</v>
      </c>
      <c r="B4521" s="61" t="s">
        <v>164</v>
      </c>
      <c r="C4521" s="62">
        <v>2017</v>
      </c>
      <c r="D4521" s="61" t="s">
        <v>78</v>
      </c>
      <c r="E4521" s="62">
        <v>50</v>
      </c>
      <c r="F4521" s="62">
        <v>136901</v>
      </c>
      <c r="G4521" s="62">
        <v>26956</v>
      </c>
      <c r="H4521" s="62">
        <v>44.93</v>
      </c>
      <c r="I4521" s="62">
        <v>2738.02</v>
      </c>
      <c r="J4521" s="62">
        <v>127317.93</v>
      </c>
      <c r="K4521" s="62">
        <v>35484</v>
      </c>
      <c r="L4521" s="62">
        <v>23147</v>
      </c>
      <c r="M4521" s="62">
        <v>38.58</v>
      </c>
      <c r="N4521" s="62">
        <v>709.68</v>
      </c>
      <c r="O4521" s="62">
        <v>427912.15</v>
      </c>
      <c r="P4521" s="63"/>
      <c r="Q4521" s="63"/>
      <c r="R4521" s="63"/>
      <c r="S4521" s="63"/>
      <c r="T4521" s="63"/>
      <c r="U4521" s="63"/>
      <c r="V4521" s="63"/>
      <c r="W4521" s="63"/>
      <c r="X4521" s="63"/>
      <c r="Y4521" s="63"/>
      <c r="Z4521" s="62">
        <v>196591</v>
      </c>
      <c r="AA4521" s="62">
        <v>19047</v>
      </c>
      <c r="AB4521" s="62">
        <v>31.75</v>
      </c>
      <c r="AC4521" s="62">
        <v>3931.82</v>
      </c>
    </row>
    <row r="4522" spans="1:29" x14ac:dyDescent="0.25">
      <c r="A4522" s="61" t="s">
        <v>374</v>
      </c>
      <c r="B4522" s="61" t="s">
        <v>375</v>
      </c>
      <c r="C4522" s="62">
        <v>2014</v>
      </c>
      <c r="D4522" s="61" t="s">
        <v>438</v>
      </c>
      <c r="E4522" s="62">
        <v>8</v>
      </c>
      <c r="F4522" s="63"/>
      <c r="G4522" s="63"/>
      <c r="H4522" s="63"/>
      <c r="I4522" s="63"/>
      <c r="J4522" s="63"/>
      <c r="K4522" s="62">
        <v>0</v>
      </c>
      <c r="L4522" s="63"/>
      <c r="M4522" s="63"/>
      <c r="N4522" s="63"/>
      <c r="O4522" s="63"/>
      <c r="P4522" s="63"/>
      <c r="Q4522" s="63"/>
      <c r="R4522" s="63"/>
      <c r="S4522" s="63"/>
      <c r="T4522" s="63"/>
      <c r="U4522" s="63"/>
      <c r="V4522" s="63"/>
      <c r="W4522" s="63"/>
      <c r="X4522" s="63"/>
      <c r="Y4522" s="63"/>
      <c r="Z4522" s="62">
        <v>0</v>
      </c>
      <c r="AA4522" s="63"/>
      <c r="AB4522" s="63"/>
      <c r="AC4522" s="62">
        <v>0</v>
      </c>
    </row>
    <row r="4523" spans="1:29" ht="30" x14ac:dyDescent="0.25">
      <c r="A4523" s="61" t="s">
        <v>385</v>
      </c>
      <c r="B4523" s="61" t="s">
        <v>386</v>
      </c>
      <c r="C4523" s="62">
        <v>2016</v>
      </c>
      <c r="D4523" s="61" t="s">
        <v>75</v>
      </c>
      <c r="E4523" s="62">
        <v>4</v>
      </c>
      <c r="F4523" s="62">
        <v>609</v>
      </c>
      <c r="G4523" s="62">
        <v>154</v>
      </c>
      <c r="H4523" s="62">
        <v>3.21</v>
      </c>
      <c r="I4523" s="62">
        <v>152.25</v>
      </c>
      <c r="J4523" s="62">
        <v>566.37</v>
      </c>
      <c r="K4523" s="62">
        <v>0</v>
      </c>
      <c r="L4523" s="63"/>
      <c r="M4523" s="63"/>
      <c r="N4523" s="63"/>
      <c r="O4523" s="63"/>
      <c r="P4523" s="63"/>
      <c r="Q4523" s="63"/>
      <c r="R4523" s="63"/>
      <c r="S4523" s="63"/>
      <c r="T4523" s="63"/>
      <c r="U4523" s="63"/>
      <c r="V4523" s="63"/>
      <c r="W4523" s="63"/>
      <c r="X4523" s="63"/>
      <c r="Y4523" s="63"/>
      <c r="Z4523" s="62">
        <v>27781</v>
      </c>
      <c r="AA4523" s="62">
        <v>874</v>
      </c>
      <c r="AB4523" s="62">
        <v>18.21</v>
      </c>
      <c r="AC4523" s="62">
        <v>6945.25</v>
      </c>
    </row>
    <row r="4524" spans="1:29" x14ac:dyDescent="0.25">
      <c r="A4524" s="61" t="s">
        <v>490</v>
      </c>
      <c r="B4524" s="61" t="s">
        <v>491</v>
      </c>
      <c r="C4524" s="62">
        <v>2014</v>
      </c>
      <c r="D4524" s="61" t="s">
        <v>99</v>
      </c>
      <c r="E4524" s="62">
        <v>70</v>
      </c>
      <c r="F4524" s="62">
        <v>751520</v>
      </c>
      <c r="G4524" s="62">
        <v>85308</v>
      </c>
      <c r="H4524" s="62">
        <v>101.56</v>
      </c>
      <c r="I4524" s="62">
        <v>10736</v>
      </c>
      <c r="J4524" s="62">
        <v>698913.6</v>
      </c>
      <c r="K4524" s="62">
        <v>0</v>
      </c>
      <c r="L4524" s="63"/>
      <c r="M4524" s="63"/>
      <c r="N4524" s="63"/>
      <c r="O4524" s="63"/>
      <c r="P4524" s="63"/>
      <c r="Q4524" s="63"/>
      <c r="R4524" s="63"/>
      <c r="S4524" s="63"/>
      <c r="T4524" s="63"/>
      <c r="U4524" s="63"/>
      <c r="V4524" s="63"/>
      <c r="W4524" s="63"/>
      <c r="X4524" s="63"/>
      <c r="Y4524" s="63"/>
      <c r="Z4524" s="62">
        <v>153330</v>
      </c>
      <c r="AA4524" s="62">
        <v>8884</v>
      </c>
      <c r="AB4524" s="62">
        <v>10.58</v>
      </c>
      <c r="AC4524" s="62">
        <v>2190.4299999999998</v>
      </c>
    </row>
    <row r="4525" spans="1:29" x14ac:dyDescent="0.25">
      <c r="A4525" s="61" t="s">
        <v>144</v>
      </c>
      <c r="B4525" s="61" t="s">
        <v>145</v>
      </c>
      <c r="C4525" s="62">
        <v>2014</v>
      </c>
      <c r="D4525" s="61" t="s">
        <v>78</v>
      </c>
      <c r="E4525" s="62">
        <v>72</v>
      </c>
      <c r="F4525" s="62">
        <v>534727</v>
      </c>
      <c r="G4525" s="62">
        <v>86731</v>
      </c>
      <c r="H4525" s="62">
        <v>100.38</v>
      </c>
      <c r="I4525" s="62">
        <v>7426.76</v>
      </c>
      <c r="J4525" s="62">
        <v>497296.11</v>
      </c>
      <c r="K4525" s="62">
        <v>0</v>
      </c>
      <c r="L4525" s="62">
        <v>0</v>
      </c>
      <c r="M4525" s="62">
        <v>0</v>
      </c>
      <c r="N4525" s="62">
        <v>0</v>
      </c>
      <c r="O4525" s="62">
        <v>0</v>
      </c>
      <c r="P4525" s="63"/>
      <c r="Q4525" s="63"/>
      <c r="R4525" s="63"/>
      <c r="S4525" s="63"/>
      <c r="T4525" s="63"/>
      <c r="U4525" s="63"/>
      <c r="V4525" s="63"/>
      <c r="W4525" s="63"/>
      <c r="X4525" s="63"/>
      <c r="Y4525" s="63"/>
      <c r="Z4525" s="62">
        <v>1178</v>
      </c>
      <c r="AA4525" s="62">
        <v>23241</v>
      </c>
      <c r="AB4525" s="62">
        <v>26.9</v>
      </c>
      <c r="AC4525" s="62">
        <v>16.36</v>
      </c>
    </row>
    <row r="4526" spans="1:29" ht="30" x14ac:dyDescent="0.25">
      <c r="A4526" s="61" t="s">
        <v>146</v>
      </c>
      <c r="B4526" s="61" t="s">
        <v>147</v>
      </c>
      <c r="C4526" s="62">
        <v>2008</v>
      </c>
      <c r="D4526" s="61" t="s">
        <v>75</v>
      </c>
      <c r="E4526" s="62">
        <v>25</v>
      </c>
      <c r="F4526" s="63"/>
      <c r="G4526" s="62">
        <v>5454</v>
      </c>
      <c r="H4526" s="62">
        <v>18.18</v>
      </c>
      <c r="I4526" s="63"/>
      <c r="J4526" s="63"/>
      <c r="K4526" s="62">
        <v>0</v>
      </c>
      <c r="L4526" s="63"/>
      <c r="M4526" s="63"/>
      <c r="N4526" s="63"/>
      <c r="O4526" s="63"/>
      <c r="P4526" s="63"/>
      <c r="Q4526" s="63"/>
      <c r="R4526" s="63"/>
      <c r="S4526" s="63"/>
      <c r="T4526" s="63"/>
      <c r="U4526" s="63"/>
      <c r="V4526" s="63"/>
      <c r="W4526" s="63"/>
      <c r="X4526" s="63"/>
      <c r="Y4526" s="63"/>
      <c r="Z4526" s="62">
        <v>0</v>
      </c>
      <c r="AA4526" s="63"/>
      <c r="AB4526" s="63"/>
      <c r="AC4526" s="62">
        <v>0</v>
      </c>
    </row>
    <row r="4527" spans="1:29" x14ac:dyDescent="0.25">
      <c r="A4527" s="61" t="s">
        <v>140</v>
      </c>
      <c r="B4527" s="61" t="s">
        <v>141</v>
      </c>
      <c r="C4527" s="62">
        <v>2003</v>
      </c>
      <c r="D4527" s="61" t="s">
        <v>94</v>
      </c>
      <c r="E4527" s="62">
        <v>15</v>
      </c>
      <c r="F4527" s="62">
        <v>1096</v>
      </c>
      <c r="G4527" s="62">
        <v>305</v>
      </c>
      <c r="H4527" s="62">
        <v>1.69</v>
      </c>
      <c r="I4527" s="62">
        <v>73.069999999999993</v>
      </c>
      <c r="J4527" s="62">
        <v>1019.28</v>
      </c>
      <c r="K4527" s="62">
        <v>0</v>
      </c>
      <c r="L4527" s="63"/>
      <c r="M4527" s="63"/>
      <c r="N4527" s="63"/>
      <c r="O4527" s="63"/>
      <c r="P4527" s="63"/>
      <c r="Q4527" s="63"/>
      <c r="R4527" s="63"/>
      <c r="S4527" s="63"/>
      <c r="T4527" s="63"/>
      <c r="U4527" s="63"/>
      <c r="V4527" s="63"/>
      <c r="W4527" s="63"/>
      <c r="X4527" s="63"/>
      <c r="Y4527" s="63"/>
      <c r="Z4527" s="62">
        <v>1181</v>
      </c>
      <c r="AA4527" s="62">
        <v>3790</v>
      </c>
      <c r="AB4527" s="62">
        <v>21.06</v>
      </c>
      <c r="AC4527" s="62">
        <v>78.73</v>
      </c>
    </row>
    <row r="4528" spans="1:29" ht="30" x14ac:dyDescent="0.25">
      <c r="A4528" s="61" t="s">
        <v>452</v>
      </c>
      <c r="B4528" s="61" t="s">
        <v>453</v>
      </c>
      <c r="C4528" s="62">
        <v>2007</v>
      </c>
      <c r="D4528" s="61" t="s">
        <v>89</v>
      </c>
      <c r="E4528" s="62">
        <v>6</v>
      </c>
      <c r="F4528" s="63"/>
      <c r="G4528" s="63"/>
      <c r="H4528" s="63"/>
      <c r="I4528" s="63"/>
      <c r="J4528" s="63"/>
      <c r="K4528" s="62">
        <v>0</v>
      </c>
      <c r="L4528" s="63"/>
      <c r="M4528" s="63"/>
      <c r="N4528" s="63"/>
      <c r="O4528" s="63"/>
      <c r="P4528" s="63"/>
      <c r="Q4528" s="63"/>
      <c r="R4528" s="63"/>
      <c r="S4528" s="63"/>
      <c r="T4528" s="63"/>
      <c r="U4528" s="63"/>
      <c r="V4528" s="63"/>
      <c r="W4528" s="63"/>
      <c r="X4528" s="63"/>
      <c r="Y4528" s="63"/>
      <c r="Z4528" s="62">
        <v>0</v>
      </c>
      <c r="AA4528" s="63"/>
      <c r="AB4528" s="63"/>
      <c r="AC4528" s="62">
        <v>0</v>
      </c>
    </row>
    <row r="4529" spans="1:29" x14ac:dyDescent="0.25">
      <c r="A4529" s="61" t="s">
        <v>241</v>
      </c>
      <c r="B4529" s="61" t="s">
        <v>242</v>
      </c>
      <c r="C4529" s="62">
        <v>2008</v>
      </c>
      <c r="D4529" s="61" t="s">
        <v>89</v>
      </c>
      <c r="E4529" s="62">
        <v>69</v>
      </c>
      <c r="F4529" s="62">
        <v>203840</v>
      </c>
      <c r="G4529" s="62">
        <v>28951</v>
      </c>
      <c r="H4529" s="62">
        <v>34.96</v>
      </c>
      <c r="I4529" s="62">
        <v>2954.2</v>
      </c>
      <c r="J4529" s="62">
        <v>189571.20000000001</v>
      </c>
      <c r="K4529" s="62">
        <v>22232</v>
      </c>
      <c r="L4529" s="62">
        <v>36830</v>
      </c>
      <c r="M4529" s="62">
        <v>44.48</v>
      </c>
      <c r="N4529" s="63"/>
      <c r="O4529" s="63"/>
      <c r="P4529" s="63"/>
      <c r="Q4529" s="63"/>
      <c r="R4529" s="63"/>
      <c r="S4529" s="63"/>
      <c r="T4529" s="63"/>
      <c r="U4529" s="63"/>
      <c r="V4529" s="63"/>
      <c r="W4529" s="63"/>
      <c r="X4529" s="63"/>
      <c r="Y4529" s="63"/>
      <c r="Z4529" s="62">
        <v>223100</v>
      </c>
      <c r="AA4529" s="62">
        <v>18480</v>
      </c>
      <c r="AB4529" s="62">
        <v>22.32</v>
      </c>
      <c r="AC4529" s="62">
        <v>3233.33</v>
      </c>
    </row>
    <row r="4530" spans="1:29" x14ac:dyDescent="0.25">
      <c r="A4530" s="61" t="s">
        <v>444</v>
      </c>
      <c r="B4530" s="61" t="s">
        <v>445</v>
      </c>
      <c r="C4530" s="62">
        <v>2013</v>
      </c>
      <c r="D4530" s="61" t="s">
        <v>78</v>
      </c>
      <c r="E4530" s="62">
        <v>40</v>
      </c>
      <c r="F4530" s="62">
        <v>430800</v>
      </c>
      <c r="G4530" s="62">
        <v>72089</v>
      </c>
      <c r="H4530" s="62">
        <v>150.19</v>
      </c>
      <c r="I4530" s="62">
        <v>10770</v>
      </c>
      <c r="J4530" s="62">
        <v>400644</v>
      </c>
      <c r="K4530" s="62">
        <v>0</v>
      </c>
      <c r="L4530" s="63"/>
      <c r="M4530" s="63"/>
      <c r="N4530" s="63"/>
      <c r="O4530" s="63"/>
      <c r="P4530" s="63"/>
      <c r="Q4530" s="63"/>
      <c r="R4530" s="63"/>
      <c r="S4530" s="63"/>
      <c r="T4530" s="63"/>
      <c r="U4530" s="63"/>
      <c r="V4530" s="63"/>
      <c r="W4530" s="63"/>
      <c r="X4530" s="63"/>
      <c r="Y4530" s="63"/>
      <c r="Z4530" s="62">
        <v>1056.6099999999999</v>
      </c>
      <c r="AA4530" s="62">
        <v>8954</v>
      </c>
      <c r="AB4530" s="62">
        <v>18.649999999999999</v>
      </c>
      <c r="AC4530" s="62">
        <v>26.42</v>
      </c>
    </row>
    <row r="4531" spans="1:29" x14ac:dyDescent="0.25">
      <c r="A4531" s="61" t="s">
        <v>376</v>
      </c>
      <c r="B4531" s="61" t="s">
        <v>377</v>
      </c>
      <c r="C4531" s="62">
        <v>2006</v>
      </c>
      <c r="D4531" s="61" t="s">
        <v>78</v>
      </c>
      <c r="E4531" s="62">
        <v>42</v>
      </c>
      <c r="F4531" s="62">
        <v>275486</v>
      </c>
      <c r="G4531" s="62">
        <v>40819</v>
      </c>
      <c r="H4531" s="62">
        <v>80.989999999999995</v>
      </c>
      <c r="I4531" s="62">
        <v>6559.19</v>
      </c>
      <c r="J4531" s="62">
        <v>256201.98</v>
      </c>
      <c r="K4531" s="62">
        <v>334720.65999999997</v>
      </c>
      <c r="L4531" s="62">
        <v>40546</v>
      </c>
      <c r="M4531" s="62">
        <v>80.45</v>
      </c>
      <c r="N4531" s="62">
        <v>7969.54</v>
      </c>
      <c r="O4531" s="62">
        <v>4036496.85</v>
      </c>
      <c r="P4531" s="63"/>
      <c r="Q4531" s="63"/>
      <c r="R4531" s="63"/>
      <c r="S4531" s="63"/>
      <c r="T4531" s="63"/>
      <c r="U4531" s="63"/>
      <c r="V4531" s="63"/>
      <c r="W4531" s="63"/>
      <c r="X4531" s="63"/>
      <c r="Y4531" s="63"/>
      <c r="Z4531" s="62">
        <v>162890</v>
      </c>
      <c r="AA4531" s="62">
        <v>8944</v>
      </c>
      <c r="AB4531" s="62">
        <v>17.75</v>
      </c>
      <c r="AC4531" s="62">
        <v>3878.33</v>
      </c>
    </row>
    <row r="4532" spans="1:29" ht="30" x14ac:dyDescent="0.25">
      <c r="A4532" s="61" t="s">
        <v>117</v>
      </c>
      <c r="B4532" s="61" t="s">
        <v>118</v>
      </c>
      <c r="C4532" s="62">
        <v>2003</v>
      </c>
      <c r="D4532" s="61" t="s">
        <v>563</v>
      </c>
      <c r="E4532" s="62">
        <v>33</v>
      </c>
      <c r="F4532" s="62">
        <v>94683</v>
      </c>
      <c r="G4532" s="62">
        <v>11050</v>
      </c>
      <c r="H4532" s="62">
        <v>27.9</v>
      </c>
      <c r="I4532" s="62">
        <v>2869.18</v>
      </c>
      <c r="J4532" s="62">
        <v>88055.19</v>
      </c>
      <c r="K4532" s="62">
        <v>6546.07</v>
      </c>
      <c r="L4532" s="62">
        <v>6991</v>
      </c>
      <c r="M4532" s="62">
        <v>17.649999999999999</v>
      </c>
      <c r="N4532" s="63"/>
      <c r="O4532" s="63"/>
      <c r="P4532" s="63"/>
      <c r="Q4532" s="63"/>
      <c r="R4532" s="63"/>
      <c r="S4532" s="63"/>
      <c r="T4532" s="63"/>
      <c r="U4532" s="63"/>
      <c r="V4532" s="63"/>
      <c r="W4532" s="63"/>
      <c r="X4532" s="63"/>
      <c r="Y4532" s="63"/>
      <c r="Z4532" s="62">
        <v>772</v>
      </c>
      <c r="AA4532" s="62">
        <v>5628</v>
      </c>
      <c r="AB4532" s="62">
        <v>14.21</v>
      </c>
      <c r="AC4532" s="62">
        <v>23.39</v>
      </c>
    </row>
    <row r="4533" spans="1:29" x14ac:dyDescent="0.25">
      <c r="A4533" s="61" t="s">
        <v>163</v>
      </c>
      <c r="B4533" s="61" t="s">
        <v>164</v>
      </c>
      <c r="C4533" s="62">
        <v>2016</v>
      </c>
      <c r="D4533" s="61" t="s">
        <v>83</v>
      </c>
      <c r="E4533" s="62">
        <v>12</v>
      </c>
      <c r="F4533" s="62">
        <v>1325</v>
      </c>
      <c r="G4533" s="62">
        <v>652</v>
      </c>
      <c r="H4533" s="62">
        <v>4.53</v>
      </c>
      <c r="I4533" s="62">
        <v>110.42</v>
      </c>
      <c r="J4533" s="62">
        <v>1232.25</v>
      </c>
      <c r="K4533" s="62">
        <v>0</v>
      </c>
      <c r="L4533" s="63"/>
      <c r="M4533" s="63"/>
      <c r="N4533" s="63"/>
      <c r="O4533" s="63"/>
      <c r="P4533" s="63"/>
      <c r="Q4533" s="63"/>
      <c r="R4533" s="63"/>
      <c r="S4533" s="63"/>
      <c r="T4533" s="63"/>
      <c r="U4533" s="63"/>
      <c r="V4533" s="63"/>
      <c r="W4533" s="63"/>
      <c r="X4533" s="63"/>
      <c r="Y4533" s="63"/>
      <c r="Z4533" s="62">
        <v>106894</v>
      </c>
      <c r="AA4533" s="62">
        <v>9169</v>
      </c>
      <c r="AB4533" s="62">
        <v>63.67</v>
      </c>
      <c r="AC4533" s="62">
        <v>8907.83</v>
      </c>
    </row>
    <row r="4534" spans="1:29" ht="30" x14ac:dyDescent="0.25">
      <c r="A4534" s="61" t="s">
        <v>115</v>
      </c>
      <c r="B4534" s="61" t="s">
        <v>116</v>
      </c>
      <c r="C4534" s="62">
        <v>2003</v>
      </c>
      <c r="D4534" s="61" t="s">
        <v>72</v>
      </c>
      <c r="E4534" s="62">
        <v>100</v>
      </c>
      <c r="F4534" s="62">
        <v>1122480</v>
      </c>
      <c r="G4534" s="62">
        <v>117908</v>
      </c>
      <c r="H4534" s="62">
        <v>98.26</v>
      </c>
      <c r="I4534" s="62">
        <v>11224.8</v>
      </c>
      <c r="J4534" s="62">
        <v>1043906.4</v>
      </c>
      <c r="K4534" s="62">
        <v>0</v>
      </c>
      <c r="L4534" s="63"/>
      <c r="M4534" s="63"/>
      <c r="N4534" s="63"/>
      <c r="O4534" s="63"/>
      <c r="P4534" s="63"/>
      <c r="Q4534" s="63"/>
      <c r="R4534" s="63"/>
      <c r="S4534" s="63"/>
      <c r="T4534" s="63"/>
      <c r="U4534" s="63"/>
      <c r="V4534" s="63"/>
      <c r="W4534" s="63"/>
      <c r="X4534" s="63"/>
      <c r="Y4534" s="63"/>
      <c r="Z4534" s="62">
        <v>115700</v>
      </c>
      <c r="AA4534" s="62">
        <v>10413</v>
      </c>
      <c r="AB4534" s="62">
        <v>8.68</v>
      </c>
      <c r="AC4534" s="62">
        <v>1157</v>
      </c>
    </row>
    <row r="4535" spans="1:29" x14ac:dyDescent="0.25">
      <c r="A4535" s="61" t="s">
        <v>140</v>
      </c>
      <c r="B4535" s="61" t="s">
        <v>141</v>
      </c>
      <c r="C4535" s="62">
        <v>2017</v>
      </c>
      <c r="D4535" s="61" t="s">
        <v>89</v>
      </c>
      <c r="E4535" s="62">
        <v>44</v>
      </c>
      <c r="F4535" s="62">
        <v>161280</v>
      </c>
      <c r="G4535" s="62">
        <v>25549</v>
      </c>
      <c r="H4535" s="62">
        <v>48.39</v>
      </c>
      <c r="I4535" s="62">
        <v>3665.45</v>
      </c>
      <c r="J4535" s="62">
        <v>149990.39999999999</v>
      </c>
      <c r="K4535" s="62">
        <v>16364.69</v>
      </c>
      <c r="L4535" s="62">
        <v>15596</v>
      </c>
      <c r="M4535" s="62">
        <v>29.54</v>
      </c>
      <c r="N4535" s="62">
        <v>371.92</v>
      </c>
      <c r="O4535" s="62">
        <v>197346.76</v>
      </c>
      <c r="P4535" s="63"/>
      <c r="Q4535" s="63"/>
      <c r="R4535" s="63"/>
      <c r="S4535" s="63"/>
      <c r="T4535" s="63"/>
      <c r="U4535" s="63"/>
      <c r="V4535" s="63"/>
      <c r="W4535" s="63"/>
      <c r="X4535" s="63"/>
      <c r="Y4535" s="63"/>
      <c r="Z4535" s="62">
        <v>1894</v>
      </c>
      <c r="AA4535" s="62">
        <v>28444</v>
      </c>
      <c r="AB4535" s="62">
        <v>53.87</v>
      </c>
      <c r="AC4535" s="62">
        <v>43.05</v>
      </c>
    </row>
    <row r="4536" spans="1:29" ht="45" x14ac:dyDescent="0.25">
      <c r="A4536" s="61" t="s">
        <v>334</v>
      </c>
      <c r="B4536" s="61" t="s">
        <v>335</v>
      </c>
      <c r="C4536" s="62">
        <v>2005</v>
      </c>
      <c r="D4536" s="61" t="s">
        <v>78</v>
      </c>
      <c r="E4536" s="62">
        <v>32</v>
      </c>
      <c r="F4536" s="62">
        <v>304610</v>
      </c>
      <c r="G4536" s="62">
        <v>39499</v>
      </c>
      <c r="H4536" s="62">
        <v>102.86</v>
      </c>
      <c r="I4536" s="62">
        <v>9519.06</v>
      </c>
      <c r="J4536" s="62">
        <v>283287.3</v>
      </c>
      <c r="K4536" s="62">
        <v>0</v>
      </c>
      <c r="L4536" s="63"/>
      <c r="M4536" s="63"/>
      <c r="N4536" s="63"/>
      <c r="O4536" s="63"/>
      <c r="P4536" s="63"/>
      <c r="Q4536" s="63"/>
      <c r="R4536" s="63"/>
      <c r="S4536" s="63"/>
      <c r="T4536" s="63"/>
      <c r="U4536" s="63"/>
      <c r="V4536" s="63"/>
      <c r="W4536" s="63"/>
      <c r="X4536" s="63"/>
      <c r="Y4536" s="63"/>
      <c r="Z4536" s="62">
        <v>179.37</v>
      </c>
      <c r="AA4536" s="62">
        <v>887</v>
      </c>
      <c r="AB4536" s="62">
        <v>2.31</v>
      </c>
      <c r="AC4536" s="62">
        <v>5.61</v>
      </c>
    </row>
    <row r="4537" spans="1:29" x14ac:dyDescent="0.25">
      <c r="A4537" s="61" t="s">
        <v>299</v>
      </c>
      <c r="B4537" s="61" t="s">
        <v>300</v>
      </c>
      <c r="C4537" s="62">
        <v>2015</v>
      </c>
      <c r="D4537" s="61" t="s">
        <v>78</v>
      </c>
      <c r="E4537" s="62">
        <v>48</v>
      </c>
      <c r="F4537" s="62">
        <v>435480</v>
      </c>
      <c r="G4537" s="62">
        <v>60477</v>
      </c>
      <c r="H4537" s="62">
        <v>104.99</v>
      </c>
      <c r="I4537" s="62">
        <v>9072.5</v>
      </c>
      <c r="J4537" s="62">
        <v>404996.4</v>
      </c>
      <c r="K4537" s="62">
        <v>0</v>
      </c>
      <c r="L4537" s="63"/>
      <c r="M4537" s="63"/>
      <c r="N4537" s="63"/>
      <c r="O4537" s="63"/>
      <c r="P4537" s="63"/>
      <c r="Q4537" s="63"/>
      <c r="R4537" s="63"/>
      <c r="S4537" s="63"/>
      <c r="T4537" s="63"/>
      <c r="U4537" s="63"/>
      <c r="V4537" s="63"/>
      <c r="W4537" s="63"/>
      <c r="X4537" s="63"/>
      <c r="Y4537" s="63"/>
      <c r="Z4537" s="62">
        <v>74033</v>
      </c>
      <c r="AA4537" s="62">
        <v>3752</v>
      </c>
      <c r="AB4537" s="62">
        <v>6.51</v>
      </c>
      <c r="AC4537" s="62">
        <v>1542.35</v>
      </c>
    </row>
    <row r="4538" spans="1:29" ht="30" x14ac:dyDescent="0.25">
      <c r="A4538" s="61" t="s">
        <v>293</v>
      </c>
      <c r="B4538" s="61" t="s">
        <v>294</v>
      </c>
      <c r="C4538" s="62">
        <v>2017</v>
      </c>
      <c r="D4538" s="61" t="s">
        <v>75</v>
      </c>
      <c r="E4538" s="62">
        <v>13</v>
      </c>
      <c r="F4538" s="62">
        <v>2532</v>
      </c>
      <c r="G4538" s="62">
        <v>686</v>
      </c>
      <c r="H4538" s="62">
        <v>4.4000000000000004</v>
      </c>
      <c r="I4538" s="62">
        <v>194.77</v>
      </c>
      <c r="J4538" s="62">
        <v>2354.7600000000002</v>
      </c>
      <c r="K4538" s="62">
        <v>0</v>
      </c>
      <c r="L4538" s="63"/>
      <c r="M4538" s="63"/>
      <c r="N4538" s="63"/>
      <c r="O4538" s="63"/>
      <c r="P4538" s="63"/>
      <c r="Q4538" s="63"/>
      <c r="R4538" s="63"/>
      <c r="S4538" s="63"/>
      <c r="T4538" s="63"/>
      <c r="U4538" s="63"/>
      <c r="V4538" s="63"/>
      <c r="W4538" s="63"/>
      <c r="X4538" s="63"/>
      <c r="Y4538" s="63"/>
      <c r="Z4538" s="62">
        <v>0.96</v>
      </c>
      <c r="AA4538" s="62">
        <v>1153</v>
      </c>
      <c r="AB4538" s="62">
        <v>7.39</v>
      </c>
      <c r="AC4538" s="62">
        <v>7.0000000000000007E-2</v>
      </c>
    </row>
    <row r="4539" spans="1:29" x14ac:dyDescent="0.25">
      <c r="A4539" s="61" t="s">
        <v>428</v>
      </c>
      <c r="B4539" s="61" t="s">
        <v>429</v>
      </c>
      <c r="C4539" s="62">
        <v>2014</v>
      </c>
      <c r="D4539" s="61" t="s">
        <v>78</v>
      </c>
      <c r="E4539" s="62">
        <v>48</v>
      </c>
      <c r="F4539" s="62">
        <v>1190200</v>
      </c>
      <c r="G4539" s="62">
        <v>87812</v>
      </c>
      <c r="H4539" s="62">
        <v>152.44999999999999</v>
      </c>
      <c r="I4539" s="62">
        <v>24795.83</v>
      </c>
      <c r="J4539" s="62">
        <v>1106886</v>
      </c>
      <c r="K4539" s="62">
        <v>0</v>
      </c>
      <c r="L4539" s="63"/>
      <c r="M4539" s="63"/>
      <c r="N4539" s="63"/>
      <c r="O4539" s="63"/>
      <c r="P4539" s="63"/>
      <c r="Q4539" s="63"/>
      <c r="R4539" s="63"/>
      <c r="S4539" s="63"/>
      <c r="T4539" s="63"/>
      <c r="U4539" s="63"/>
      <c r="V4539" s="63"/>
      <c r="W4539" s="63"/>
      <c r="X4539" s="63"/>
      <c r="Y4539" s="63"/>
      <c r="Z4539" s="62">
        <v>0</v>
      </c>
      <c r="AA4539" s="62">
        <v>19320</v>
      </c>
      <c r="AB4539" s="62">
        <v>33.54</v>
      </c>
      <c r="AC4539" s="62">
        <v>0</v>
      </c>
    </row>
    <row r="4540" spans="1:29" ht="30" x14ac:dyDescent="0.25">
      <c r="A4540" s="61" t="s">
        <v>180</v>
      </c>
      <c r="B4540" s="61" t="s">
        <v>181</v>
      </c>
      <c r="C4540" s="62">
        <v>2009</v>
      </c>
      <c r="D4540" s="61" t="s">
        <v>72</v>
      </c>
      <c r="E4540" s="62">
        <v>80</v>
      </c>
      <c r="F4540" s="62">
        <v>438720</v>
      </c>
      <c r="G4540" s="62">
        <v>50614</v>
      </c>
      <c r="H4540" s="62">
        <v>52.72</v>
      </c>
      <c r="I4540" s="62">
        <v>5484</v>
      </c>
      <c r="J4540" s="62">
        <v>408009.6</v>
      </c>
      <c r="K4540" s="62">
        <v>0</v>
      </c>
      <c r="L4540" s="63"/>
      <c r="M4540" s="63"/>
      <c r="N4540" s="63"/>
      <c r="O4540" s="63"/>
      <c r="P4540" s="63"/>
      <c r="Q4540" s="63"/>
      <c r="R4540" s="63"/>
      <c r="S4540" s="63"/>
      <c r="T4540" s="63"/>
      <c r="U4540" s="63"/>
      <c r="V4540" s="63"/>
      <c r="W4540" s="63"/>
      <c r="X4540" s="63"/>
      <c r="Y4540" s="63"/>
      <c r="Z4540" s="62">
        <v>1972</v>
      </c>
      <c r="AA4540" s="62">
        <v>21720</v>
      </c>
      <c r="AB4540" s="62">
        <v>22.63</v>
      </c>
      <c r="AC4540" s="62">
        <v>24.65</v>
      </c>
    </row>
    <row r="4541" spans="1:29" ht="30" x14ac:dyDescent="0.25">
      <c r="A4541" s="61" t="s">
        <v>120</v>
      </c>
      <c r="B4541" s="61" t="s">
        <v>121</v>
      </c>
      <c r="C4541" s="62">
        <v>2013</v>
      </c>
      <c r="D4541" s="61" t="s">
        <v>83</v>
      </c>
      <c r="E4541" s="62">
        <v>10</v>
      </c>
      <c r="F4541" s="62">
        <v>722</v>
      </c>
      <c r="G4541" s="62">
        <v>378</v>
      </c>
      <c r="H4541" s="62">
        <v>3.15</v>
      </c>
      <c r="I4541" s="62">
        <v>72.2</v>
      </c>
      <c r="J4541" s="62">
        <v>671.46</v>
      </c>
      <c r="K4541" s="62">
        <v>0</v>
      </c>
      <c r="L4541" s="62">
        <v>0</v>
      </c>
      <c r="M4541" s="62">
        <v>0</v>
      </c>
      <c r="N4541" s="63"/>
      <c r="O4541" s="63"/>
      <c r="P4541" s="63"/>
      <c r="Q4541" s="63"/>
      <c r="R4541" s="63"/>
      <c r="S4541" s="63"/>
      <c r="T4541" s="63"/>
      <c r="U4541" s="63"/>
      <c r="V4541" s="63"/>
      <c r="W4541" s="63"/>
      <c r="X4541" s="63"/>
      <c r="Y4541" s="63"/>
      <c r="Z4541" s="62">
        <v>89500</v>
      </c>
      <c r="AA4541" s="62">
        <v>6166</v>
      </c>
      <c r="AB4541" s="62">
        <v>51.38</v>
      </c>
      <c r="AC4541" s="62">
        <v>8950</v>
      </c>
    </row>
    <row r="4542" spans="1:29" ht="30" x14ac:dyDescent="0.25">
      <c r="A4542" s="61" t="s">
        <v>194</v>
      </c>
      <c r="B4542" s="61" t="s">
        <v>195</v>
      </c>
      <c r="C4542" s="62">
        <v>2018</v>
      </c>
      <c r="D4542" s="61" t="s">
        <v>99</v>
      </c>
      <c r="E4542" s="62">
        <v>76</v>
      </c>
      <c r="F4542" s="62">
        <v>431200</v>
      </c>
      <c r="G4542" s="62">
        <v>71841</v>
      </c>
      <c r="H4542" s="62">
        <v>78.77</v>
      </c>
      <c r="I4542" s="62">
        <v>5673.68</v>
      </c>
      <c r="J4542" s="62">
        <v>401016</v>
      </c>
      <c r="K4542" s="62">
        <v>0</v>
      </c>
      <c r="L4542" s="63"/>
      <c r="M4542" s="63"/>
      <c r="N4542" s="63"/>
      <c r="O4542" s="63"/>
      <c r="P4542" s="63"/>
      <c r="Q4542" s="63"/>
      <c r="R4542" s="63"/>
      <c r="S4542" s="63"/>
      <c r="T4542" s="63"/>
      <c r="U4542" s="63"/>
      <c r="V4542" s="63"/>
      <c r="W4542" s="63"/>
      <c r="X4542" s="63"/>
      <c r="Y4542" s="63"/>
      <c r="Z4542" s="62">
        <v>920</v>
      </c>
      <c r="AA4542" s="62">
        <v>23660</v>
      </c>
      <c r="AB4542" s="62">
        <v>25.94</v>
      </c>
      <c r="AC4542" s="62">
        <v>12.11</v>
      </c>
    </row>
    <row r="4543" spans="1:29" ht="30" x14ac:dyDescent="0.25">
      <c r="A4543" s="61" t="s">
        <v>452</v>
      </c>
      <c r="B4543" s="61" t="s">
        <v>453</v>
      </c>
      <c r="C4543" s="62">
        <v>2015</v>
      </c>
      <c r="D4543" s="61" t="s">
        <v>99</v>
      </c>
      <c r="E4543" s="62">
        <v>36</v>
      </c>
      <c r="F4543" s="62">
        <v>50215</v>
      </c>
      <c r="G4543" s="62">
        <v>10783</v>
      </c>
      <c r="H4543" s="62">
        <v>24.96</v>
      </c>
      <c r="I4543" s="62">
        <v>1394.86</v>
      </c>
      <c r="J4543" s="62">
        <v>46699.95</v>
      </c>
      <c r="K4543" s="62">
        <v>9098.93</v>
      </c>
      <c r="L4543" s="62">
        <v>9117</v>
      </c>
      <c r="M4543" s="62">
        <v>21.1</v>
      </c>
      <c r="N4543" s="62">
        <v>252.75</v>
      </c>
      <c r="O4543" s="62">
        <v>109726.76</v>
      </c>
      <c r="P4543" s="63"/>
      <c r="Q4543" s="63"/>
      <c r="R4543" s="63"/>
      <c r="S4543" s="63"/>
      <c r="T4543" s="63"/>
      <c r="U4543" s="63"/>
      <c r="V4543" s="63"/>
      <c r="W4543" s="63"/>
      <c r="X4543" s="63"/>
      <c r="Y4543" s="63"/>
      <c r="Z4543" s="62">
        <v>18.670000000000002</v>
      </c>
      <c r="AA4543" s="62">
        <v>776</v>
      </c>
      <c r="AB4543" s="62">
        <v>1.8</v>
      </c>
      <c r="AC4543" s="62">
        <v>0.52</v>
      </c>
    </row>
    <row r="4544" spans="1:29" x14ac:dyDescent="0.25">
      <c r="A4544" s="61" t="s">
        <v>260</v>
      </c>
      <c r="B4544" s="61" t="s">
        <v>261</v>
      </c>
      <c r="C4544" s="62">
        <v>2017</v>
      </c>
      <c r="D4544" s="61" t="s">
        <v>301</v>
      </c>
      <c r="E4544" s="62">
        <v>47</v>
      </c>
      <c r="F4544" s="62">
        <v>456600</v>
      </c>
      <c r="G4544" s="62">
        <v>74618</v>
      </c>
      <c r="H4544" s="62">
        <v>132.30000000000001</v>
      </c>
      <c r="I4544" s="62">
        <v>9714.89</v>
      </c>
      <c r="J4544" s="62">
        <v>424638</v>
      </c>
      <c r="K4544" s="62">
        <v>0</v>
      </c>
      <c r="L4544" s="63"/>
      <c r="M4544" s="63"/>
      <c r="N4544" s="63"/>
      <c r="O4544" s="63"/>
      <c r="P4544" s="63"/>
      <c r="Q4544" s="63"/>
      <c r="R4544" s="63"/>
      <c r="S4544" s="63"/>
      <c r="T4544" s="63"/>
      <c r="U4544" s="63"/>
      <c r="V4544" s="63"/>
      <c r="W4544" s="63"/>
      <c r="X4544" s="63"/>
      <c r="Y4544" s="63"/>
      <c r="Z4544" s="62">
        <v>588</v>
      </c>
      <c r="AA4544" s="62">
        <v>11205</v>
      </c>
      <c r="AB4544" s="62">
        <v>19.87</v>
      </c>
      <c r="AC4544" s="62">
        <v>12.51</v>
      </c>
    </row>
    <row r="4545" spans="1:29" x14ac:dyDescent="0.25">
      <c r="A4545" s="61" t="s">
        <v>79</v>
      </c>
      <c r="B4545" s="61" t="s">
        <v>80</v>
      </c>
      <c r="C4545" s="62">
        <v>2014</v>
      </c>
      <c r="D4545" s="61" t="s">
        <v>94</v>
      </c>
      <c r="E4545" s="62">
        <v>6</v>
      </c>
      <c r="F4545" s="63"/>
      <c r="G4545" s="63"/>
      <c r="H4545" s="63"/>
      <c r="I4545" s="63"/>
      <c r="J4545" s="63"/>
      <c r="K4545" s="62">
        <v>0</v>
      </c>
      <c r="L4545" s="63"/>
      <c r="M4545" s="63"/>
      <c r="N4545" s="63"/>
      <c r="O4545" s="63"/>
      <c r="P4545" s="63"/>
      <c r="Q4545" s="63"/>
      <c r="R4545" s="63"/>
      <c r="S4545" s="63"/>
      <c r="T4545" s="63"/>
      <c r="U4545" s="63"/>
      <c r="V4545" s="63"/>
      <c r="W4545" s="63"/>
      <c r="X4545" s="63"/>
      <c r="Y4545" s="63"/>
      <c r="Z4545" s="62">
        <v>55732</v>
      </c>
      <c r="AA4545" s="62">
        <v>2828</v>
      </c>
      <c r="AB4545" s="62">
        <v>39.28</v>
      </c>
      <c r="AC4545" s="62">
        <v>9288.67</v>
      </c>
    </row>
    <row r="4546" spans="1:29" x14ac:dyDescent="0.25">
      <c r="A4546" s="61" t="s">
        <v>81</v>
      </c>
      <c r="B4546" s="61" t="s">
        <v>82</v>
      </c>
      <c r="C4546" s="62">
        <v>2011</v>
      </c>
      <c r="D4546" s="61" t="s">
        <v>78</v>
      </c>
      <c r="E4546" s="62">
        <v>32</v>
      </c>
      <c r="F4546" s="62">
        <v>293760</v>
      </c>
      <c r="G4546" s="62">
        <v>42986</v>
      </c>
      <c r="H4546" s="62">
        <v>111.94</v>
      </c>
      <c r="I4546" s="62">
        <v>9180</v>
      </c>
      <c r="J4546" s="62">
        <v>273196.79999999999</v>
      </c>
      <c r="K4546" s="62">
        <v>0</v>
      </c>
      <c r="L4546" s="63"/>
      <c r="M4546" s="63"/>
      <c r="N4546" s="63"/>
      <c r="O4546" s="63"/>
      <c r="P4546" s="63"/>
      <c r="Q4546" s="63"/>
      <c r="R4546" s="63"/>
      <c r="S4546" s="63"/>
      <c r="T4546" s="63"/>
      <c r="U4546" s="63"/>
      <c r="V4546" s="63"/>
      <c r="W4546" s="63"/>
      <c r="X4546" s="63"/>
      <c r="Y4546" s="63"/>
      <c r="Z4546" s="62">
        <v>370</v>
      </c>
      <c r="AA4546" s="62">
        <v>3035</v>
      </c>
      <c r="AB4546" s="62">
        <v>7.9</v>
      </c>
      <c r="AC4546" s="62">
        <v>11.56</v>
      </c>
    </row>
    <row r="4547" spans="1:29" ht="30" x14ac:dyDescent="0.25">
      <c r="A4547" s="61" t="s">
        <v>188</v>
      </c>
      <c r="B4547" s="61" t="s">
        <v>189</v>
      </c>
      <c r="C4547" s="62">
        <v>2004</v>
      </c>
      <c r="D4547" s="61" t="s">
        <v>86</v>
      </c>
      <c r="E4547" s="62">
        <v>100</v>
      </c>
      <c r="F4547" s="62">
        <v>437108</v>
      </c>
      <c r="G4547" s="62">
        <v>49724</v>
      </c>
      <c r="H4547" s="62">
        <v>41.44</v>
      </c>
      <c r="I4547" s="62">
        <v>4371.08</v>
      </c>
      <c r="J4547" s="62">
        <v>406510.44</v>
      </c>
      <c r="K4547" s="62">
        <v>169143.55</v>
      </c>
      <c r="L4547" s="62">
        <v>109160</v>
      </c>
      <c r="M4547" s="62">
        <v>90.97</v>
      </c>
      <c r="N4547" s="63"/>
      <c r="O4547" s="63"/>
      <c r="P4547" s="63"/>
      <c r="Q4547" s="63"/>
      <c r="R4547" s="63"/>
      <c r="S4547" s="63"/>
      <c r="T4547" s="63"/>
      <c r="U4547" s="63"/>
      <c r="V4547" s="63"/>
      <c r="W4547" s="63"/>
      <c r="X4547" s="63"/>
      <c r="Y4547" s="63"/>
      <c r="Z4547" s="62">
        <v>13388</v>
      </c>
      <c r="AA4547" s="62">
        <v>53388</v>
      </c>
      <c r="AB4547" s="62">
        <v>44.49</v>
      </c>
      <c r="AC4547" s="62">
        <v>133.88</v>
      </c>
    </row>
    <row r="4548" spans="1:29" x14ac:dyDescent="0.25">
      <c r="A4548" s="61" t="s">
        <v>490</v>
      </c>
      <c r="B4548" s="61" t="s">
        <v>491</v>
      </c>
      <c r="C4548" s="62">
        <v>2007</v>
      </c>
      <c r="D4548" s="61" t="s">
        <v>99</v>
      </c>
      <c r="E4548" s="62">
        <v>70</v>
      </c>
      <c r="F4548" s="62">
        <v>577320</v>
      </c>
      <c r="G4548" s="62">
        <v>90768</v>
      </c>
      <c r="H4548" s="62">
        <v>108.06</v>
      </c>
      <c r="I4548" s="62">
        <v>8247.43</v>
      </c>
      <c r="J4548" s="62">
        <v>536907.6</v>
      </c>
      <c r="K4548" s="62">
        <v>0</v>
      </c>
      <c r="L4548" s="63"/>
      <c r="M4548" s="63"/>
      <c r="N4548" s="63"/>
      <c r="O4548" s="63"/>
      <c r="P4548" s="63"/>
      <c r="Q4548" s="63"/>
      <c r="R4548" s="63"/>
      <c r="S4548" s="63"/>
      <c r="T4548" s="63"/>
      <c r="U4548" s="63"/>
      <c r="V4548" s="63"/>
      <c r="W4548" s="63"/>
      <c r="X4548" s="63"/>
      <c r="Y4548" s="63"/>
      <c r="Z4548" s="62">
        <v>209460</v>
      </c>
      <c r="AA4548" s="62">
        <v>6410</v>
      </c>
      <c r="AB4548" s="62">
        <v>7.63</v>
      </c>
      <c r="AC4548" s="62">
        <v>2992.29</v>
      </c>
    </row>
    <row r="4549" spans="1:29" ht="30" x14ac:dyDescent="0.25">
      <c r="A4549" s="61" t="s">
        <v>247</v>
      </c>
      <c r="B4549" s="61" t="s">
        <v>248</v>
      </c>
      <c r="C4549" s="62">
        <v>2005</v>
      </c>
      <c r="D4549" s="61" t="s">
        <v>78</v>
      </c>
      <c r="E4549" s="62">
        <v>31</v>
      </c>
      <c r="F4549" s="62">
        <v>157140</v>
      </c>
      <c r="G4549" s="62">
        <v>9988</v>
      </c>
      <c r="H4549" s="62">
        <v>26.85</v>
      </c>
      <c r="I4549" s="62">
        <v>5069.03</v>
      </c>
      <c r="J4549" s="62">
        <v>146140.20000000001</v>
      </c>
      <c r="K4549" s="62">
        <v>33109.599999999999</v>
      </c>
      <c r="L4549" s="62">
        <v>20927</v>
      </c>
      <c r="M4549" s="62">
        <v>56.26</v>
      </c>
      <c r="N4549" s="62">
        <v>1068.05</v>
      </c>
      <c r="O4549" s="62">
        <v>399278.63</v>
      </c>
      <c r="P4549" s="63"/>
      <c r="Q4549" s="63"/>
      <c r="R4549" s="63"/>
      <c r="S4549" s="63"/>
      <c r="T4549" s="63"/>
      <c r="U4549" s="63"/>
      <c r="V4549" s="63"/>
      <c r="W4549" s="63"/>
      <c r="X4549" s="63"/>
      <c r="Y4549" s="63"/>
      <c r="Z4549" s="62">
        <v>96</v>
      </c>
      <c r="AA4549" s="62">
        <v>4317</v>
      </c>
      <c r="AB4549" s="62">
        <v>11.6</v>
      </c>
      <c r="AC4549" s="62">
        <v>3.1</v>
      </c>
    </row>
    <row r="4550" spans="1:29" ht="30" x14ac:dyDescent="0.25">
      <c r="A4550" s="61" t="s">
        <v>122</v>
      </c>
      <c r="B4550" s="61" t="s">
        <v>123</v>
      </c>
      <c r="C4550" s="62">
        <v>2004</v>
      </c>
      <c r="D4550" s="61" t="s">
        <v>86</v>
      </c>
      <c r="E4550" s="62">
        <v>62</v>
      </c>
      <c r="F4550" s="62">
        <v>15647</v>
      </c>
      <c r="G4550" s="62">
        <v>2623</v>
      </c>
      <c r="H4550" s="62">
        <v>3.53</v>
      </c>
      <c r="I4550" s="62">
        <v>252.37</v>
      </c>
      <c r="J4550" s="62">
        <v>14551.71</v>
      </c>
      <c r="K4550" s="62">
        <v>1964</v>
      </c>
      <c r="L4550" s="62">
        <v>2456</v>
      </c>
      <c r="M4550" s="62">
        <v>3.3</v>
      </c>
      <c r="N4550" s="62">
        <v>31.68</v>
      </c>
      <c r="O4550" s="62">
        <v>23684.47</v>
      </c>
      <c r="P4550" s="63"/>
      <c r="Q4550" s="63"/>
      <c r="R4550" s="63"/>
      <c r="S4550" s="63"/>
      <c r="T4550" s="63"/>
      <c r="U4550" s="63"/>
      <c r="V4550" s="63"/>
      <c r="W4550" s="63"/>
      <c r="X4550" s="63"/>
      <c r="Y4550" s="63"/>
      <c r="Z4550" s="62">
        <v>8429.09</v>
      </c>
      <c r="AA4550" s="62">
        <v>40633</v>
      </c>
      <c r="AB4550" s="62">
        <v>54.61</v>
      </c>
      <c r="AC4550" s="62">
        <v>135.94999999999999</v>
      </c>
    </row>
    <row r="4551" spans="1:29" ht="45" x14ac:dyDescent="0.25">
      <c r="A4551" s="61" t="s">
        <v>334</v>
      </c>
      <c r="B4551" s="61" t="s">
        <v>335</v>
      </c>
      <c r="C4551" s="62">
        <v>2012</v>
      </c>
      <c r="D4551" s="61" t="s">
        <v>78</v>
      </c>
      <c r="E4551" s="62">
        <v>32</v>
      </c>
      <c r="F4551" s="62">
        <v>228395</v>
      </c>
      <c r="G4551" s="62">
        <v>35735</v>
      </c>
      <c r="H4551" s="62">
        <v>93.06</v>
      </c>
      <c r="I4551" s="62">
        <v>7137.34</v>
      </c>
      <c r="J4551" s="62">
        <v>212407.35</v>
      </c>
      <c r="K4551" s="62">
        <v>0</v>
      </c>
      <c r="L4551" s="63"/>
      <c r="M4551" s="63"/>
      <c r="N4551" s="63"/>
      <c r="O4551" s="63"/>
      <c r="P4551" s="63"/>
      <c r="Q4551" s="63"/>
      <c r="R4551" s="63"/>
      <c r="S4551" s="63"/>
      <c r="T4551" s="63"/>
      <c r="U4551" s="63"/>
      <c r="V4551" s="63"/>
      <c r="W4551" s="63"/>
      <c r="X4551" s="63"/>
      <c r="Y4551" s="63"/>
      <c r="Z4551" s="62">
        <v>43.18</v>
      </c>
      <c r="AA4551" s="62">
        <v>614</v>
      </c>
      <c r="AB4551" s="62">
        <v>1.6</v>
      </c>
      <c r="AC4551" s="62">
        <v>1.35</v>
      </c>
    </row>
    <row r="4552" spans="1:29" ht="30" x14ac:dyDescent="0.25">
      <c r="A4552" s="61" t="s">
        <v>176</v>
      </c>
      <c r="B4552" s="61" t="s">
        <v>177</v>
      </c>
      <c r="C4552" s="62">
        <v>2004</v>
      </c>
      <c r="D4552" s="61" t="s">
        <v>226</v>
      </c>
      <c r="E4552" s="62">
        <v>40</v>
      </c>
      <c r="F4552" s="62">
        <v>135440</v>
      </c>
      <c r="G4552" s="62">
        <v>14734</v>
      </c>
      <c r="H4552" s="62">
        <v>30.7</v>
      </c>
      <c r="I4552" s="62">
        <v>3386</v>
      </c>
      <c r="J4552" s="62">
        <v>125959.2</v>
      </c>
      <c r="K4552" s="62">
        <v>0</v>
      </c>
      <c r="L4552" s="63"/>
      <c r="M4552" s="63"/>
      <c r="N4552" s="63"/>
      <c r="O4552" s="63"/>
      <c r="P4552" s="63"/>
      <c r="Q4552" s="63"/>
      <c r="R4552" s="63"/>
      <c r="S4552" s="63"/>
      <c r="T4552" s="63"/>
      <c r="U4552" s="63"/>
      <c r="V4552" s="63"/>
      <c r="W4552" s="63"/>
      <c r="X4552" s="63"/>
      <c r="Y4552" s="63"/>
      <c r="Z4552" s="62">
        <v>0.44</v>
      </c>
      <c r="AA4552" s="62">
        <v>1016</v>
      </c>
      <c r="AB4552" s="62">
        <v>2.12</v>
      </c>
      <c r="AC4552" s="62">
        <v>0.01</v>
      </c>
    </row>
    <row r="4553" spans="1:29" x14ac:dyDescent="0.25">
      <c r="A4553" s="61" t="s">
        <v>374</v>
      </c>
      <c r="B4553" s="61" t="s">
        <v>375</v>
      </c>
      <c r="C4553" s="62">
        <v>2007</v>
      </c>
      <c r="D4553" s="61" t="s">
        <v>438</v>
      </c>
      <c r="E4553" s="62">
        <v>8</v>
      </c>
      <c r="F4553" s="63"/>
      <c r="G4553" s="63"/>
      <c r="H4553" s="63"/>
      <c r="I4553" s="63"/>
      <c r="J4553" s="63"/>
      <c r="K4553" s="62">
        <v>0</v>
      </c>
      <c r="L4553" s="63"/>
      <c r="M4553" s="63"/>
      <c r="N4553" s="63"/>
      <c r="O4553" s="63"/>
      <c r="P4553" s="63"/>
      <c r="Q4553" s="63"/>
      <c r="R4553" s="63"/>
      <c r="S4553" s="63"/>
      <c r="T4553" s="63"/>
      <c r="U4553" s="63"/>
      <c r="V4553" s="63"/>
      <c r="W4553" s="63"/>
      <c r="X4553" s="63"/>
      <c r="Y4553" s="63"/>
      <c r="Z4553" s="62">
        <v>0</v>
      </c>
      <c r="AA4553" s="63"/>
      <c r="AB4553" s="63"/>
      <c r="AC4553" s="62">
        <v>0</v>
      </c>
    </row>
    <row r="4554" spans="1:29" ht="30" x14ac:dyDescent="0.25">
      <c r="A4554" s="61" t="s">
        <v>92</v>
      </c>
      <c r="B4554" s="61" t="s">
        <v>93</v>
      </c>
      <c r="C4554" s="62">
        <v>2018</v>
      </c>
      <c r="D4554" s="61" t="s">
        <v>78</v>
      </c>
      <c r="E4554" s="62">
        <v>64</v>
      </c>
      <c r="F4554" s="62">
        <v>172000</v>
      </c>
      <c r="G4554" s="62">
        <v>33031</v>
      </c>
      <c r="H4554" s="62">
        <v>43.01</v>
      </c>
      <c r="I4554" s="62">
        <v>2687.5</v>
      </c>
      <c r="J4554" s="62">
        <v>159960</v>
      </c>
      <c r="K4554" s="62">
        <v>24022.95</v>
      </c>
      <c r="L4554" s="62">
        <v>32385</v>
      </c>
      <c r="M4554" s="62">
        <v>42.17</v>
      </c>
      <c r="N4554" s="62">
        <v>375.36</v>
      </c>
      <c r="O4554" s="62">
        <v>289700.01</v>
      </c>
      <c r="P4554" s="63"/>
      <c r="Q4554" s="63"/>
      <c r="R4554" s="63"/>
      <c r="S4554" s="63"/>
      <c r="T4554" s="63"/>
      <c r="U4554" s="63"/>
      <c r="V4554" s="63"/>
      <c r="W4554" s="63"/>
      <c r="X4554" s="63"/>
      <c r="Y4554" s="63"/>
      <c r="Z4554" s="62">
        <v>2.2000000000000002</v>
      </c>
      <c r="AA4554" s="62">
        <v>8810</v>
      </c>
      <c r="AB4554" s="62">
        <v>11.47</v>
      </c>
      <c r="AC4554" s="62">
        <v>0.03</v>
      </c>
    </row>
    <row r="4555" spans="1:29" x14ac:dyDescent="0.25">
      <c r="A4555" s="61" t="s">
        <v>420</v>
      </c>
      <c r="B4555" s="61" t="s">
        <v>421</v>
      </c>
      <c r="C4555" s="62">
        <v>2012</v>
      </c>
      <c r="D4555" s="61" t="s">
        <v>135</v>
      </c>
      <c r="E4555" s="62">
        <v>60</v>
      </c>
      <c r="F4555" s="62">
        <v>1867</v>
      </c>
      <c r="G4555" s="62">
        <v>540</v>
      </c>
      <c r="H4555" s="62">
        <v>0.75</v>
      </c>
      <c r="I4555" s="62">
        <v>31.12</v>
      </c>
      <c r="J4555" s="62">
        <v>1736.31</v>
      </c>
      <c r="K4555" s="62">
        <v>248.3</v>
      </c>
      <c r="L4555" s="62">
        <v>442</v>
      </c>
      <c r="M4555" s="62">
        <v>0.61</v>
      </c>
      <c r="N4555" s="62">
        <v>4.1399999999999997</v>
      </c>
      <c r="O4555" s="62">
        <v>2994.36</v>
      </c>
      <c r="P4555" s="63"/>
      <c r="Q4555" s="63"/>
      <c r="R4555" s="63"/>
      <c r="S4555" s="63"/>
      <c r="T4555" s="63"/>
      <c r="U4555" s="63"/>
      <c r="V4555" s="63"/>
      <c r="W4555" s="63"/>
      <c r="X4555" s="63"/>
      <c r="Y4555" s="63"/>
      <c r="Z4555" s="62">
        <v>3548</v>
      </c>
      <c r="AA4555" s="62">
        <v>31772</v>
      </c>
      <c r="AB4555" s="62">
        <v>44.13</v>
      </c>
      <c r="AC4555" s="62">
        <v>59.13</v>
      </c>
    </row>
    <row r="4556" spans="1:29" x14ac:dyDescent="0.25">
      <c r="A4556" s="61" t="s">
        <v>235</v>
      </c>
      <c r="B4556" s="61" t="s">
        <v>236</v>
      </c>
      <c r="C4556" s="62">
        <v>2012</v>
      </c>
      <c r="D4556" s="61" t="s">
        <v>75</v>
      </c>
      <c r="E4556" s="62">
        <v>12</v>
      </c>
      <c r="F4556" s="62">
        <v>4137</v>
      </c>
      <c r="G4556" s="62">
        <v>658</v>
      </c>
      <c r="H4556" s="62">
        <v>4.57</v>
      </c>
      <c r="I4556" s="62">
        <v>344.75</v>
      </c>
      <c r="J4556" s="62">
        <v>3847.41</v>
      </c>
      <c r="K4556" s="62">
        <v>3196.9</v>
      </c>
      <c r="L4556" s="62">
        <v>3601</v>
      </c>
      <c r="M4556" s="62">
        <v>25.01</v>
      </c>
      <c r="N4556" s="62">
        <v>266.41000000000003</v>
      </c>
      <c r="O4556" s="62">
        <v>38552.33</v>
      </c>
      <c r="P4556" s="63"/>
      <c r="Q4556" s="63"/>
      <c r="R4556" s="63"/>
      <c r="S4556" s="63"/>
      <c r="T4556" s="63"/>
      <c r="U4556" s="63"/>
      <c r="V4556" s="63"/>
      <c r="W4556" s="63"/>
      <c r="X4556" s="63"/>
      <c r="Y4556" s="63"/>
      <c r="Z4556" s="62">
        <v>77100</v>
      </c>
      <c r="AA4556" s="62">
        <v>2291</v>
      </c>
      <c r="AB4556" s="62">
        <v>15.91</v>
      </c>
      <c r="AC4556" s="62">
        <v>6425</v>
      </c>
    </row>
    <row r="4557" spans="1:29" x14ac:dyDescent="0.25">
      <c r="A4557" s="61" t="s">
        <v>540</v>
      </c>
      <c r="B4557" s="61" t="s">
        <v>541</v>
      </c>
      <c r="C4557" s="62">
        <v>2004</v>
      </c>
      <c r="D4557" s="61" t="s">
        <v>78</v>
      </c>
      <c r="E4557" s="62">
        <v>44</v>
      </c>
      <c r="F4557" s="62">
        <v>158220</v>
      </c>
      <c r="G4557" s="62">
        <v>14630</v>
      </c>
      <c r="H4557" s="62">
        <v>27.71</v>
      </c>
      <c r="I4557" s="62">
        <v>3595.91</v>
      </c>
      <c r="J4557" s="62">
        <v>147144.6</v>
      </c>
      <c r="K4557" s="62">
        <v>0</v>
      </c>
      <c r="L4557" s="63"/>
      <c r="M4557" s="63"/>
      <c r="N4557" s="63"/>
      <c r="O4557" s="63"/>
      <c r="P4557" s="63"/>
      <c r="Q4557" s="63"/>
      <c r="R4557" s="63"/>
      <c r="S4557" s="63"/>
      <c r="T4557" s="63"/>
      <c r="U4557" s="63"/>
      <c r="V4557" s="63"/>
      <c r="W4557" s="63"/>
      <c r="X4557" s="63"/>
      <c r="Y4557" s="63"/>
      <c r="Z4557" s="62">
        <v>121900</v>
      </c>
      <c r="AA4557" s="62">
        <v>5257</v>
      </c>
      <c r="AB4557" s="62">
        <v>9.9600000000000009</v>
      </c>
      <c r="AC4557" s="62">
        <v>2770.45</v>
      </c>
    </row>
    <row r="4558" spans="1:29" x14ac:dyDescent="0.25">
      <c r="A4558" s="61" t="s">
        <v>413</v>
      </c>
      <c r="B4558" s="61" t="s">
        <v>414</v>
      </c>
      <c r="C4558" s="62">
        <v>2007</v>
      </c>
      <c r="D4558" s="61" t="s">
        <v>99</v>
      </c>
      <c r="E4558" s="62">
        <v>48</v>
      </c>
      <c r="F4558" s="62">
        <v>173342</v>
      </c>
      <c r="G4558" s="62">
        <v>25309</v>
      </c>
      <c r="H4558" s="62">
        <v>43.94</v>
      </c>
      <c r="I4558" s="62">
        <v>3611.29</v>
      </c>
      <c r="J4558" s="62">
        <v>161208.06</v>
      </c>
      <c r="K4558" s="62">
        <v>14877</v>
      </c>
      <c r="L4558" s="62">
        <v>24100</v>
      </c>
      <c r="M4558" s="62">
        <v>41.84</v>
      </c>
      <c r="N4558" s="62">
        <v>309.94</v>
      </c>
      <c r="O4558" s="62">
        <v>179406.21</v>
      </c>
      <c r="P4558" s="63"/>
      <c r="Q4558" s="63"/>
      <c r="R4558" s="63"/>
      <c r="S4558" s="63"/>
      <c r="T4558" s="63"/>
      <c r="U4558" s="63"/>
      <c r="V4558" s="63"/>
      <c r="W4558" s="63"/>
      <c r="X4558" s="63"/>
      <c r="Y4558" s="63"/>
      <c r="Z4558" s="62">
        <v>207970</v>
      </c>
      <c r="AA4558" s="62">
        <v>19112</v>
      </c>
      <c r="AB4558" s="62">
        <v>33.18</v>
      </c>
      <c r="AC4558" s="62">
        <v>4332.71</v>
      </c>
    </row>
    <row r="4559" spans="1:29" x14ac:dyDescent="0.25">
      <c r="A4559" s="61" t="s">
        <v>220</v>
      </c>
      <c r="B4559" s="61" t="s">
        <v>221</v>
      </c>
      <c r="C4559" s="62">
        <v>2018</v>
      </c>
      <c r="D4559" s="61" t="s">
        <v>78</v>
      </c>
      <c r="E4559" s="62">
        <v>52</v>
      </c>
      <c r="F4559" s="62">
        <v>136080</v>
      </c>
      <c r="G4559" s="62">
        <v>27473</v>
      </c>
      <c r="H4559" s="62">
        <v>44.03</v>
      </c>
      <c r="I4559" s="62">
        <v>2616.92</v>
      </c>
      <c r="J4559" s="62">
        <v>126554.4</v>
      </c>
      <c r="K4559" s="62">
        <v>13981.57</v>
      </c>
      <c r="L4559" s="62">
        <v>20998</v>
      </c>
      <c r="M4559" s="62">
        <v>33.65</v>
      </c>
      <c r="N4559" s="62">
        <v>268.88</v>
      </c>
      <c r="O4559" s="62">
        <v>168607.96</v>
      </c>
      <c r="P4559" s="63"/>
      <c r="Q4559" s="63"/>
      <c r="R4559" s="63"/>
      <c r="S4559" s="63"/>
      <c r="T4559" s="63"/>
      <c r="U4559" s="63"/>
      <c r="V4559" s="63"/>
      <c r="W4559" s="63"/>
      <c r="X4559" s="63"/>
      <c r="Y4559" s="63"/>
      <c r="Z4559" s="62">
        <v>0.64</v>
      </c>
      <c r="AA4559" s="62">
        <v>2979</v>
      </c>
      <c r="AB4559" s="62">
        <v>4.7699999999999996</v>
      </c>
      <c r="AC4559" s="62">
        <v>0.01</v>
      </c>
    </row>
    <row r="4560" spans="1:29" ht="30" x14ac:dyDescent="0.25">
      <c r="A4560" s="61" t="s">
        <v>216</v>
      </c>
      <c r="B4560" s="61" t="s">
        <v>217</v>
      </c>
      <c r="C4560" s="62">
        <v>2016</v>
      </c>
      <c r="D4560" s="61" t="s">
        <v>86</v>
      </c>
      <c r="E4560" s="62">
        <v>177</v>
      </c>
      <c r="F4560" s="62">
        <v>1166234</v>
      </c>
      <c r="G4560" s="62">
        <v>218046</v>
      </c>
      <c r="H4560" s="62">
        <v>102.66</v>
      </c>
      <c r="I4560" s="62">
        <v>6588.89</v>
      </c>
      <c r="J4560" s="62">
        <v>1084597.6200000001</v>
      </c>
      <c r="K4560" s="62">
        <v>121795.34</v>
      </c>
      <c r="L4560" s="62">
        <v>134804</v>
      </c>
      <c r="M4560" s="62">
        <v>63.47</v>
      </c>
      <c r="N4560" s="62">
        <v>688.11</v>
      </c>
      <c r="O4560" s="62">
        <v>1468766.6</v>
      </c>
      <c r="P4560" s="63"/>
      <c r="Q4560" s="63"/>
      <c r="R4560" s="63"/>
      <c r="S4560" s="63"/>
      <c r="T4560" s="63"/>
      <c r="U4560" s="63"/>
      <c r="V4560" s="63"/>
      <c r="W4560" s="63"/>
      <c r="X4560" s="63"/>
      <c r="Y4560" s="63"/>
      <c r="Z4560" s="62">
        <v>14548</v>
      </c>
      <c r="AA4560" s="62">
        <v>202919</v>
      </c>
      <c r="AB4560" s="62">
        <v>95.54</v>
      </c>
      <c r="AC4560" s="62">
        <v>82.19</v>
      </c>
    </row>
    <row r="4561" spans="1:29" ht="30" x14ac:dyDescent="0.25">
      <c r="A4561" s="61" t="s">
        <v>73</v>
      </c>
      <c r="B4561" s="61" t="s">
        <v>74</v>
      </c>
      <c r="C4561" s="62">
        <v>2012</v>
      </c>
      <c r="D4561" s="61" t="s">
        <v>75</v>
      </c>
      <c r="E4561" s="62">
        <v>6</v>
      </c>
      <c r="F4561" s="62">
        <v>0</v>
      </c>
      <c r="G4561" s="62">
        <v>0</v>
      </c>
      <c r="H4561" s="62">
        <v>0</v>
      </c>
      <c r="I4561" s="62">
        <v>0</v>
      </c>
      <c r="J4561" s="62">
        <v>0</v>
      </c>
      <c r="K4561" s="62">
        <v>0</v>
      </c>
      <c r="L4561" s="62">
        <v>0</v>
      </c>
      <c r="M4561" s="62">
        <v>0</v>
      </c>
      <c r="N4561" s="63"/>
      <c r="O4561" s="63"/>
      <c r="P4561" s="63"/>
      <c r="Q4561" s="63"/>
      <c r="R4561" s="63"/>
      <c r="S4561" s="63"/>
      <c r="T4561" s="63"/>
      <c r="U4561" s="63"/>
      <c r="V4561" s="63"/>
      <c r="W4561" s="63"/>
      <c r="X4561" s="63"/>
      <c r="Y4561" s="63"/>
      <c r="Z4561" s="62">
        <v>7400</v>
      </c>
      <c r="AA4561" s="62">
        <v>2092</v>
      </c>
      <c r="AB4561" s="62">
        <v>29.06</v>
      </c>
      <c r="AC4561" s="62">
        <v>1233.33</v>
      </c>
    </row>
    <row r="4562" spans="1:29" ht="30" x14ac:dyDescent="0.25">
      <c r="A4562" s="61" t="s">
        <v>136</v>
      </c>
      <c r="B4562" s="61" t="s">
        <v>137</v>
      </c>
      <c r="C4562" s="62">
        <v>2008</v>
      </c>
      <c r="D4562" s="61" t="s">
        <v>99</v>
      </c>
      <c r="E4562" s="62">
        <v>30</v>
      </c>
      <c r="F4562" s="62">
        <v>76233</v>
      </c>
      <c r="G4562" s="62">
        <v>14855</v>
      </c>
      <c r="H4562" s="62">
        <v>41.26</v>
      </c>
      <c r="I4562" s="62">
        <v>2541.1</v>
      </c>
      <c r="J4562" s="62">
        <v>70896.69</v>
      </c>
      <c r="K4562" s="62">
        <v>12794</v>
      </c>
      <c r="L4562" s="62">
        <v>20201</v>
      </c>
      <c r="M4562" s="62">
        <v>56.11</v>
      </c>
      <c r="N4562" s="63"/>
      <c r="O4562" s="63"/>
      <c r="P4562" s="63"/>
      <c r="Q4562" s="63"/>
      <c r="R4562" s="63"/>
      <c r="S4562" s="63"/>
      <c r="T4562" s="63"/>
      <c r="U4562" s="63"/>
      <c r="V4562" s="63"/>
      <c r="W4562" s="63"/>
      <c r="X4562" s="63"/>
      <c r="Y4562" s="63"/>
      <c r="Z4562" s="62">
        <v>1.49</v>
      </c>
      <c r="AA4562" s="62">
        <v>2780</v>
      </c>
      <c r="AB4562" s="62">
        <v>7.72</v>
      </c>
      <c r="AC4562" s="62">
        <v>0.05</v>
      </c>
    </row>
    <row r="4563" spans="1:29" ht="30" x14ac:dyDescent="0.25">
      <c r="A4563" s="61" t="s">
        <v>138</v>
      </c>
      <c r="B4563" s="61" t="s">
        <v>139</v>
      </c>
      <c r="C4563" s="62">
        <v>2004</v>
      </c>
      <c r="D4563" s="61" t="s">
        <v>72</v>
      </c>
      <c r="E4563" s="62">
        <v>55</v>
      </c>
      <c r="F4563" s="62">
        <v>198971</v>
      </c>
      <c r="G4563" s="62">
        <v>23693</v>
      </c>
      <c r="H4563" s="62">
        <v>35.9</v>
      </c>
      <c r="I4563" s="62">
        <v>3617.65</v>
      </c>
      <c r="J4563" s="62">
        <v>185043.03</v>
      </c>
      <c r="K4563" s="62">
        <v>0</v>
      </c>
      <c r="L4563" s="63"/>
      <c r="M4563" s="63"/>
      <c r="N4563" s="63"/>
      <c r="O4563" s="63"/>
      <c r="P4563" s="63"/>
      <c r="Q4563" s="63"/>
      <c r="R4563" s="63"/>
      <c r="S4563" s="63"/>
      <c r="T4563" s="63"/>
      <c r="U4563" s="63"/>
      <c r="V4563" s="63"/>
      <c r="W4563" s="63"/>
      <c r="X4563" s="63"/>
      <c r="Y4563" s="63"/>
      <c r="Z4563" s="62">
        <v>100380</v>
      </c>
      <c r="AA4563" s="62">
        <v>6254</v>
      </c>
      <c r="AB4563" s="62">
        <v>9.48</v>
      </c>
      <c r="AC4563" s="62">
        <v>1825.09</v>
      </c>
    </row>
    <row r="4564" spans="1:29" ht="30" x14ac:dyDescent="0.25">
      <c r="A4564" s="61" t="s">
        <v>117</v>
      </c>
      <c r="B4564" s="61" t="s">
        <v>118</v>
      </c>
      <c r="C4564" s="62">
        <v>2003</v>
      </c>
      <c r="D4564" s="61" t="s">
        <v>493</v>
      </c>
      <c r="E4564" s="62">
        <v>46</v>
      </c>
      <c r="F4564" s="62">
        <v>26636</v>
      </c>
      <c r="G4564" s="62">
        <v>3078</v>
      </c>
      <c r="H4564" s="62">
        <v>5.58</v>
      </c>
      <c r="I4564" s="62">
        <v>579.04</v>
      </c>
      <c r="J4564" s="62">
        <v>24771.48</v>
      </c>
      <c r="K4564" s="62">
        <v>18668.28</v>
      </c>
      <c r="L4564" s="62">
        <v>16213</v>
      </c>
      <c r="M4564" s="62">
        <v>29.37</v>
      </c>
      <c r="N4564" s="63"/>
      <c r="O4564" s="63"/>
      <c r="P4564" s="63"/>
      <c r="Q4564" s="63"/>
      <c r="R4564" s="63"/>
      <c r="S4564" s="63"/>
      <c r="T4564" s="63"/>
      <c r="U4564" s="63"/>
      <c r="V4564" s="63"/>
      <c r="W4564" s="63"/>
      <c r="X4564" s="63"/>
      <c r="Y4564" s="63"/>
      <c r="Z4564" s="62">
        <v>3659</v>
      </c>
      <c r="AA4564" s="62">
        <v>29362</v>
      </c>
      <c r="AB4564" s="62">
        <v>53.19</v>
      </c>
      <c r="AC4564" s="62">
        <v>79.540000000000006</v>
      </c>
    </row>
    <row r="4565" spans="1:29" x14ac:dyDescent="0.25">
      <c r="A4565" s="61" t="s">
        <v>95</v>
      </c>
      <c r="B4565" s="61" t="s">
        <v>96</v>
      </c>
      <c r="C4565" s="62">
        <v>2005</v>
      </c>
      <c r="D4565" s="61" t="s">
        <v>150</v>
      </c>
      <c r="E4565" s="62">
        <v>8</v>
      </c>
      <c r="F4565" s="63"/>
      <c r="G4565" s="62">
        <v>0</v>
      </c>
      <c r="H4565" s="62">
        <v>0</v>
      </c>
      <c r="I4565" s="63"/>
      <c r="J4565" s="63"/>
      <c r="K4565" s="62">
        <v>0</v>
      </c>
      <c r="L4565" s="62">
        <v>0</v>
      </c>
      <c r="M4565" s="62">
        <v>0</v>
      </c>
      <c r="N4565" s="63"/>
      <c r="O4565" s="63"/>
      <c r="P4565" s="63"/>
      <c r="Q4565" s="63"/>
      <c r="R4565" s="63"/>
      <c r="S4565" s="63"/>
      <c r="T4565" s="63"/>
      <c r="U4565" s="63"/>
      <c r="V4565" s="63"/>
      <c r="W4565" s="63"/>
      <c r="X4565" s="63"/>
      <c r="Y4565" s="63"/>
      <c r="Z4565" s="62">
        <v>2999.92</v>
      </c>
      <c r="AA4565" s="62">
        <v>856</v>
      </c>
      <c r="AB4565" s="62">
        <v>8.92</v>
      </c>
      <c r="AC4565" s="62">
        <v>374.99</v>
      </c>
    </row>
    <row r="4566" spans="1:29" x14ac:dyDescent="0.25">
      <c r="A4566" s="61" t="s">
        <v>163</v>
      </c>
      <c r="B4566" s="61" t="s">
        <v>164</v>
      </c>
      <c r="C4566" s="62">
        <v>2009</v>
      </c>
      <c r="D4566" s="61" t="s">
        <v>83</v>
      </c>
      <c r="E4566" s="62">
        <v>12</v>
      </c>
      <c r="F4566" s="62">
        <v>2549</v>
      </c>
      <c r="G4566" s="62">
        <v>760</v>
      </c>
      <c r="H4566" s="62">
        <v>5.28</v>
      </c>
      <c r="I4566" s="62">
        <v>212.42</v>
      </c>
      <c r="J4566" s="62">
        <v>2370.5700000000002</v>
      </c>
      <c r="K4566" s="62">
        <v>0</v>
      </c>
      <c r="L4566" s="63"/>
      <c r="M4566" s="63"/>
      <c r="N4566" s="63"/>
      <c r="O4566" s="63"/>
      <c r="P4566" s="63"/>
      <c r="Q4566" s="63"/>
      <c r="R4566" s="63"/>
      <c r="S4566" s="63"/>
      <c r="T4566" s="63"/>
      <c r="U4566" s="63"/>
      <c r="V4566" s="63"/>
      <c r="W4566" s="63"/>
      <c r="X4566" s="63"/>
      <c r="Y4566" s="63"/>
      <c r="Z4566" s="62">
        <v>123400</v>
      </c>
      <c r="AA4566" s="62">
        <v>8334</v>
      </c>
      <c r="AB4566" s="62">
        <v>57.88</v>
      </c>
      <c r="AC4566" s="62">
        <v>10283.33</v>
      </c>
    </row>
    <row r="4567" spans="1:29" ht="30" x14ac:dyDescent="0.25">
      <c r="A4567" s="61" t="s">
        <v>218</v>
      </c>
      <c r="B4567" s="61" t="s">
        <v>219</v>
      </c>
      <c r="C4567" s="62">
        <v>2017</v>
      </c>
      <c r="D4567" s="61" t="s">
        <v>78</v>
      </c>
      <c r="E4567" s="62">
        <v>30</v>
      </c>
      <c r="F4567" s="62">
        <v>77200</v>
      </c>
      <c r="G4567" s="62">
        <v>16483</v>
      </c>
      <c r="H4567" s="62">
        <v>45.79</v>
      </c>
      <c r="I4567" s="62">
        <v>2573.33</v>
      </c>
      <c r="J4567" s="62">
        <v>71796</v>
      </c>
      <c r="K4567" s="62">
        <v>15279.34</v>
      </c>
      <c r="L4567" s="62">
        <v>15814</v>
      </c>
      <c r="M4567" s="62">
        <v>43.93</v>
      </c>
      <c r="N4567" s="62">
        <v>509.31</v>
      </c>
      <c r="O4567" s="62">
        <v>184258.15</v>
      </c>
      <c r="P4567" s="63"/>
      <c r="Q4567" s="63"/>
      <c r="R4567" s="63"/>
      <c r="S4567" s="63"/>
      <c r="T4567" s="63"/>
      <c r="U4567" s="63"/>
      <c r="V4567" s="63"/>
      <c r="W4567" s="63"/>
      <c r="X4567" s="63"/>
      <c r="Y4567" s="63"/>
      <c r="Z4567" s="62">
        <v>736</v>
      </c>
      <c r="AA4567" s="62">
        <v>12447</v>
      </c>
      <c r="AB4567" s="62">
        <v>34.58</v>
      </c>
      <c r="AC4567" s="62">
        <v>24.53</v>
      </c>
    </row>
    <row r="4568" spans="1:29" x14ac:dyDescent="0.25">
      <c r="A4568" s="61" t="s">
        <v>241</v>
      </c>
      <c r="B4568" s="61" t="s">
        <v>242</v>
      </c>
      <c r="C4568" s="62">
        <v>2004</v>
      </c>
      <c r="D4568" s="61" t="s">
        <v>72</v>
      </c>
      <c r="E4568" s="62">
        <v>12</v>
      </c>
      <c r="F4568" s="63"/>
      <c r="G4568" s="63"/>
      <c r="H4568" s="63"/>
      <c r="I4568" s="63"/>
      <c r="J4568" s="63"/>
      <c r="K4568" s="62">
        <v>0</v>
      </c>
      <c r="L4568" s="63"/>
      <c r="M4568" s="63"/>
      <c r="N4568" s="63"/>
      <c r="O4568" s="63"/>
      <c r="P4568" s="63"/>
      <c r="Q4568" s="63"/>
      <c r="R4568" s="63"/>
      <c r="S4568" s="63"/>
      <c r="T4568" s="63"/>
      <c r="U4568" s="63"/>
      <c r="V4568" s="63"/>
      <c r="W4568" s="63"/>
      <c r="X4568" s="63"/>
      <c r="Y4568" s="63"/>
      <c r="Z4568" s="62">
        <v>0</v>
      </c>
      <c r="AA4568" s="63"/>
      <c r="AB4568" s="63"/>
      <c r="AC4568" s="62">
        <v>0</v>
      </c>
    </row>
    <row r="4569" spans="1:29" ht="30" x14ac:dyDescent="0.25">
      <c r="A4569" s="61" t="s">
        <v>97</v>
      </c>
      <c r="B4569" s="61" t="s">
        <v>98</v>
      </c>
      <c r="C4569" s="62">
        <v>2015</v>
      </c>
      <c r="D4569" s="61" t="s">
        <v>78</v>
      </c>
      <c r="E4569" s="62">
        <v>44</v>
      </c>
      <c r="F4569" s="62">
        <v>473160</v>
      </c>
      <c r="G4569" s="62">
        <v>66198</v>
      </c>
      <c r="H4569" s="62">
        <v>125.38</v>
      </c>
      <c r="I4569" s="62">
        <v>10753.64</v>
      </c>
      <c r="J4569" s="62">
        <v>440038.8</v>
      </c>
      <c r="K4569" s="62">
        <v>0</v>
      </c>
      <c r="L4569" s="63"/>
      <c r="M4569" s="63"/>
      <c r="N4569" s="63"/>
      <c r="O4569" s="63"/>
      <c r="P4569" s="63"/>
      <c r="Q4569" s="63"/>
      <c r="R4569" s="63"/>
      <c r="S4569" s="63"/>
      <c r="T4569" s="63"/>
      <c r="U4569" s="63"/>
      <c r="V4569" s="63"/>
      <c r="W4569" s="63"/>
      <c r="X4569" s="63"/>
      <c r="Y4569" s="63"/>
      <c r="Z4569" s="62">
        <v>102871</v>
      </c>
      <c r="AA4569" s="62">
        <v>12340</v>
      </c>
      <c r="AB4569" s="62">
        <v>23.37</v>
      </c>
      <c r="AC4569" s="62">
        <v>2337.98</v>
      </c>
    </row>
    <row r="4570" spans="1:29" ht="30" x14ac:dyDescent="0.25">
      <c r="A4570" s="61" t="s">
        <v>92</v>
      </c>
      <c r="B4570" s="61" t="s">
        <v>93</v>
      </c>
      <c r="C4570" s="62">
        <v>2011</v>
      </c>
      <c r="D4570" s="61" t="s">
        <v>94</v>
      </c>
      <c r="E4570" s="62">
        <v>2</v>
      </c>
      <c r="F4570" s="63"/>
      <c r="G4570" s="63"/>
      <c r="H4570" s="63"/>
      <c r="I4570" s="63"/>
      <c r="J4570" s="63"/>
      <c r="K4570" s="62">
        <v>0</v>
      </c>
      <c r="L4570" s="63"/>
      <c r="M4570" s="63"/>
      <c r="N4570" s="63"/>
      <c r="O4570" s="63"/>
      <c r="P4570" s="63"/>
      <c r="Q4570" s="63"/>
      <c r="R4570" s="63"/>
      <c r="S4570" s="63"/>
      <c r="T4570" s="63"/>
      <c r="U4570" s="63"/>
      <c r="V4570" s="63"/>
      <c r="W4570" s="63"/>
      <c r="X4570" s="63"/>
      <c r="Y4570" s="63"/>
      <c r="Z4570" s="62">
        <v>0</v>
      </c>
      <c r="AA4570" s="63"/>
      <c r="AB4570" s="63"/>
      <c r="AC4570" s="62">
        <v>0</v>
      </c>
    </row>
    <row r="4571" spans="1:29" ht="30" x14ac:dyDescent="0.25">
      <c r="A4571" s="61" t="s">
        <v>194</v>
      </c>
      <c r="B4571" s="61" t="s">
        <v>195</v>
      </c>
      <c r="C4571" s="62">
        <v>2011</v>
      </c>
      <c r="D4571" s="61" t="s">
        <v>99</v>
      </c>
      <c r="E4571" s="62">
        <v>76</v>
      </c>
      <c r="F4571" s="62">
        <v>651660</v>
      </c>
      <c r="G4571" s="62">
        <v>95897</v>
      </c>
      <c r="H4571" s="62">
        <v>105.15</v>
      </c>
      <c r="I4571" s="62">
        <v>8574.4699999999993</v>
      </c>
      <c r="J4571" s="62">
        <v>606043.80000000005</v>
      </c>
      <c r="K4571" s="62">
        <v>0</v>
      </c>
      <c r="L4571" s="63"/>
      <c r="M4571" s="63"/>
      <c r="N4571" s="63"/>
      <c r="O4571" s="63"/>
      <c r="P4571" s="63"/>
      <c r="Q4571" s="63"/>
      <c r="R4571" s="63"/>
      <c r="S4571" s="63"/>
      <c r="T4571" s="63"/>
      <c r="U4571" s="63"/>
      <c r="V4571" s="63"/>
      <c r="W4571" s="63"/>
      <c r="X4571" s="63"/>
      <c r="Y4571" s="63"/>
      <c r="Z4571" s="62">
        <v>13283</v>
      </c>
      <c r="AA4571" s="62">
        <v>212385</v>
      </c>
      <c r="AB4571" s="62">
        <v>232.88</v>
      </c>
      <c r="AC4571" s="62">
        <v>174.78</v>
      </c>
    </row>
    <row r="4572" spans="1:29" ht="30" x14ac:dyDescent="0.25">
      <c r="A4572" s="61" t="s">
        <v>97</v>
      </c>
      <c r="B4572" s="61" t="s">
        <v>98</v>
      </c>
      <c r="C4572" s="62">
        <v>2011</v>
      </c>
      <c r="D4572" s="61" t="s">
        <v>99</v>
      </c>
      <c r="E4572" s="62">
        <v>40</v>
      </c>
      <c r="F4572" s="62">
        <v>131900</v>
      </c>
      <c r="G4572" s="62">
        <v>22442</v>
      </c>
      <c r="H4572" s="62">
        <v>46.75</v>
      </c>
      <c r="I4572" s="62">
        <v>3297.5</v>
      </c>
      <c r="J4572" s="62">
        <v>122667</v>
      </c>
      <c r="K4572" s="62">
        <v>24192.240000000002</v>
      </c>
      <c r="L4572" s="62">
        <v>47848</v>
      </c>
      <c r="M4572" s="62">
        <v>99.68</v>
      </c>
      <c r="N4572" s="62">
        <v>604.80999999999995</v>
      </c>
      <c r="O4572" s="62">
        <v>291741.43</v>
      </c>
      <c r="P4572" s="63"/>
      <c r="Q4572" s="63"/>
      <c r="R4572" s="63"/>
      <c r="S4572" s="63"/>
      <c r="T4572" s="63"/>
      <c r="U4572" s="63"/>
      <c r="V4572" s="63"/>
      <c r="W4572" s="63"/>
      <c r="X4572" s="63"/>
      <c r="Y4572" s="63"/>
      <c r="Z4572" s="62">
        <v>176872</v>
      </c>
      <c r="AA4572" s="62">
        <v>15223</v>
      </c>
      <c r="AB4572" s="62">
        <v>31.71</v>
      </c>
      <c r="AC4572" s="62">
        <v>4421.8</v>
      </c>
    </row>
    <row r="4573" spans="1:29" ht="30" x14ac:dyDescent="0.25">
      <c r="A4573" s="61" t="s">
        <v>309</v>
      </c>
      <c r="B4573" s="61" t="s">
        <v>310</v>
      </c>
      <c r="C4573" s="62">
        <v>2016</v>
      </c>
      <c r="D4573" s="61" t="s">
        <v>89</v>
      </c>
      <c r="E4573" s="62">
        <v>18</v>
      </c>
      <c r="F4573" s="62">
        <v>62840</v>
      </c>
      <c r="G4573" s="62">
        <v>11701</v>
      </c>
      <c r="H4573" s="62">
        <v>54.17</v>
      </c>
      <c r="I4573" s="62">
        <v>3491.11</v>
      </c>
      <c r="J4573" s="62">
        <v>58441.2</v>
      </c>
      <c r="K4573" s="62">
        <v>4229</v>
      </c>
      <c r="L4573" s="62">
        <v>6625</v>
      </c>
      <c r="M4573" s="62">
        <v>30.67</v>
      </c>
      <c r="N4573" s="63"/>
      <c r="O4573" s="63"/>
      <c r="P4573" s="63"/>
      <c r="Q4573" s="63"/>
      <c r="R4573" s="63"/>
      <c r="S4573" s="63"/>
      <c r="T4573" s="63"/>
      <c r="U4573" s="63"/>
      <c r="V4573" s="63"/>
      <c r="W4573" s="63"/>
      <c r="X4573" s="63"/>
      <c r="Y4573" s="63"/>
      <c r="Z4573" s="62">
        <v>49</v>
      </c>
      <c r="AA4573" s="62">
        <v>1074</v>
      </c>
      <c r="AB4573" s="62">
        <v>4.97</v>
      </c>
      <c r="AC4573" s="62">
        <v>2.72</v>
      </c>
    </row>
    <row r="4574" spans="1:29" ht="30" x14ac:dyDescent="0.25">
      <c r="A4574" s="61" t="s">
        <v>237</v>
      </c>
      <c r="B4574" s="61" t="s">
        <v>238</v>
      </c>
      <c r="C4574" s="62">
        <v>2004</v>
      </c>
      <c r="D4574" s="61" t="s">
        <v>72</v>
      </c>
      <c r="E4574" s="62">
        <v>40</v>
      </c>
      <c r="F4574" s="62">
        <v>154302</v>
      </c>
      <c r="G4574" s="62">
        <v>17908</v>
      </c>
      <c r="H4574" s="62">
        <v>37.31</v>
      </c>
      <c r="I4574" s="62">
        <v>3857.55</v>
      </c>
      <c r="J4574" s="62">
        <v>143500.85999999999</v>
      </c>
      <c r="K4574" s="62">
        <v>19363.72</v>
      </c>
      <c r="L4574" s="62">
        <v>25676</v>
      </c>
      <c r="M4574" s="62">
        <v>53.49</v>
      </c>
      <c r="N4574" s="62">
        <v>484.09</v>
      </c>
      <c r="O4574" s="62">
        <v>233512.95999999999</v>
      </c>
      <c r="P4574" s="63"/>
      <c r="Q4574" s="63"/>
      <c r="R4574" s="63"/>
      <c r="S4574" s="63"/>
      <c r="T4574" s="63"/>
      <c r="U4574" s="63"/>
      <c r="V4574" s="63"/>
      <c r="W4574" s="63"/>
      <c r="X4574" s="63"/>
      <c r="Y4574" s="63"/>
      <c r="Z4574" s="62">
        <v>1507</v>
      </c>
      <c r="AA4574" s="62">
        <v>4838</v>
      </c>
      <c r="AB4574" s="62">
        <v>10.08</v>
      </c>
      <c r="AC4574" s="62">
        <v>37.68</v>
      </c>
    </row>
    <row r="4575" spans="1:29" x14ac:dyDescent="0.25">
      <c r="A4575" s="61" t="s">
        <v>95</v>
      </c>
      <c r="B4575" s="61" t="s">
        <v>96</v>
      </c>
      <c r="C4575" s="62">
        <v>2014</v>
      </c>
      <c r="D4575" s="61" t="s">
        <v>86</v>
      </c>
      <c r="E4575" s="62">
        <v>215</v>
      </c>
      <c r="F4575" s="63"/>
      <c r="G4575" s="62">
        <v>0</v>
      </c>
      <c r="H4575" s="62">
        <v>0</v>
      </c>
      <c r="I4575" s="63"/>
      <c r="J4575" s="63"/>
      <c r="K4575" s="62">
        <v>0</v>
      </c>
      <c r="L4575" s="62">
        <v>0</v>
      </c>
      <c r="M4575" s="62">
        <v>0</v>
      </c>
      <c r="N4575" s="63"/>
      <c r="O4575" s="63"/>
      <c r="P4575" s="63"/>
      <c r="Q4575" s="62">
        <v>0</v>
      </c>
      <c r="R4575" s="62">
        <v>0</v>
      </c>
      <c r="S4575" s="63"/>
      <c r="T4575" s="63"/>
      <c r="U4575" s="63"/>
      <c r="V4575" s="62">
        <v>0</v>
      </c>
      <c r="W4575" s="62">
        <v>0</v>
      </c>
      <c r="X4575" s="63"/>
      <c r="Y4575" s="63"/>
      <c r="Z4575" s="62">
        <v>0</v>
      </c>
      <c r="AA4575" s="62">
        <v>0</v>
      </c>
      <c r="AB4575" s="62">
        <v>0</v>
      </c>
      <c r="AC4575" s="62">
        <v>0</v>
      </c>
    </row>
    <row r="4576" spans="1:29" x14ac:dyDescent="0.25">
      <c r="A4576" s="61" t="s">
        <v>229</v>
      </c>
      <c r="B4576" s="61" t="s">
        <v>230</v>
      </c>
      <c r="C4576" s="62">
        <v>2012</v>
      </c>
      <c r="D4576" s="61" t="s">
        <v>150</v>
      </c>
      <c r="E4576" s="62">
        <v>6</v>
      </c>
      <c r="F4576" s="63"/>
      <c r="G4576" s="63"/>
      <c r="H4576" s="63"/>
      <c r="I4576" s="63"/>
      <c r="J4576" s="63"/>
      <c r="K4576" s="62">
        <v>0</v>
      </c>
      <c r="L4576" s="63"/>
      <c r="M4576" s="63"/>
      <c r="N4576" s="63"/>
      <c r="O4576" s="63"/>
      <c r="P4576" s="63"/>
      <c r="Q4576" s="63"/>
      <c r="R4576" s="63"/>
      <c r="S4576" s="63"/>
      <c r="T4576" s="63"/>
      <c r="U4576" s="63"/>
      <c r="V4576" s="63"/>
      <c r="W4576" s="63"/>
      <c r="X4576" s="63"/>
      <c r="Y4576" s="63"/>
      <c r="Z4576" s="62">
        <v>0</v>
      </c>
      <c r="AA4576" s="62">
        <v>3568</v>
      </c>
      <c r="AB4576" s="62">
        <v>49.56</v>
      </c>
      <c r="AC4576" s="62">
        <v>0</v>
      </c>
    </row>
    <row r="4577" spans="1:29" x14ac:dyDescent="0.25">
      <c r="A4577" s="61" t="s">
        <v>159</v>
      </c>
      <c r="B4577" s="61" t="s">
        <v>160</v>
      </c>
      <c r="C4577" s="62">
        <v>2015</v>
      </c>
      <c r="D4577" s="61" t="s">
        <v>99</v>
      </c>
      <c r="E4577" s="62">
        <v>80</v>
      </c>
      <c r="F4577" s="62">
        <v>316160</v>
      </c>
      <c r="G4577" s="62">
        <v>45064</v>
      </c>
      <c r="H4577" s="62">
        <v>46.94</v>
      </c>
      <c r="I4577" s="62">
        <v>3952</v>
      </c>
      <c r="J4577" s="62">
        <v>294028.79999999999</v>
      </c>
      <c r="K4577" s="62">
        <v>21296.76</v>
      </c>
      <c r="L4577" s="62">
        <v>26807</v>
      </c>
      <c r="M4577" s="62">
        <v>27.92</v>
      </c>
      <c r="N4577" s="62">
        <v>266.20999999999998</v>
      </c>
      <c r="O4577" s="62">
        <v>256823.98</v>
      </c>
      <c r="P4577" s="63"/>
      <c r="Q4577" s="63"/>
      <c r="R4577" s="63"/>
      <c r="S4577" s="63"/>
      <c r="T4577" s="63"/>
      <c r="U4577" s="63"/>
      <c r="V4577" s="63"/>
      <c r="W4577" s="63"/>
      <c r="X4577" s="63"/>
      <c r="Y4577" s="63"/>
      <c r="Z4577" s="62">
        <v>3197</v>
      </c>
      <c r="AA4577" s="62">
        <v>11154</v>
      </c>
      <c r="AB4577" s="62">
        <v>11.62</v>
      </c>
      <c r="AC4577" s="62">
        <v>39.96</v>
      </c>
    </row>
    <row r="4578" spans="1:29" ht="45" x14ac:dyDescent="0.25">
      <c r="A4578" s="61" t="s">
        <v>243</v>
      </c>
      <c r="B4578" s="61" t="s">
        <v>244</v>
      </c>
      <c r="C4578" s="62">
        <v>2013</v>
      </c>
      <c r="D4578" s="61" t="s">
        <v>75</v>
      </c>
      <c r="E4578" s="62">
        <v>8</v>
      </c>
      <c r="F4578" s="63"/>
      <c r="G4578" s="63"/>
      <c r="H4578" s="63"/>
      <c r="I4578" s="63"/>
      <c r="J4578" s="63"/>
      <c r="K4578" s="62">
        <v>0</v>
      </c>
      <c r="L4578" s="63"/>
      <c r="M4578" s="63"/>
      <c r="N4578" s="63"/>
      <c r="O4578" s="63"/>
      <c r="P4578" s="63"/>
      <c r="Q4578" s="63"/>
      <c r="R4578" s="63"/>
      <c r="S4578" s="63"/>
      <c r="T4578" s="63"/>
      <c r="U4578" s="63"/>
      <c r="V4578" s="63"/>
      <c r="W4578" s="63"/>
      <c r="X4578" s="63"/>
      <c r="Y4578" s="63"/>
      <c r="Z4578" s="62">
        <v>0</v>
      </c>
      <c r="AA4578" s="63"/>
      <c r="AB4578" s="63"/>
      <c r="AC4578" s="62">
        <v>0</v>
      </c>
    </row>
    <row r="4579" spans="1:29" ht="30" x14ac:dyDescent="0.25">
      <c r="A4579" s="61" t="s">
        <v>148</v>
      </c>
      <c r="B4579" s="61" t="s">
        <v>149</v>
      </c>
      <c r="C4579" s="62">
        <v>2016</v>
      </c>
      <c r="D4579" s="61" t="s">
        <v>150</v>
      </c>
      <c r="E4579" s="62">
        <v>8</v>
      </c>
      <c r="F4579" s="63"/>
      <c r="G4579" s="62">
        <v>0</v>
      </c>
      <c r="H4579" s="62">
        <v>0</v>
      </c>
      <c r="I4579" s="63"/>
      <c r="J4579" s="63"/>
      <c r="K4579" s="62">
        <v>0</v>
      </c>
      <c r="L4579" s="63"/>
      <c r="M4579" s="63"/>
      <c r="N4579" s="63"/>
      <c r="O4579" s="63"/>
      <c r="P4579" s="63"/>
      <c r="Q4579" s="63"/>
      <c r="R4579" s="63"/>
      <c r="S4579" s="63"/>
      <c r="T4579" s="63"/>
      <c r="U4579" s="63"/>
      <c r="V4579" s="63"/>
      <c r="W4579" s="63"/>
      <c r="X4579" s="63"/>
      <c r="Y4579" s="63"/>
      <c r="Z4579" s="62">
        <v>0</v>
      </c>
      <c r="AA4579" s="63"/>
      <c r="AB4579" s="63"/>
      <c r="AC4579" s="62">
        <v>0</v>
      </c>
    </row>
    <row r="4580" spans="1:29" x14ac:dyDescent="0.25">
      <c r="A4580" s="61" t="s">
        <v>496</v>
      </c>
      <c r="B4580" s="61" t="s">
        <v>497</v>
      </c>
      <c r="C4580" s="62">
        <v>2007</v>
      </c>
      <c r="D4580" s="61" t="s">
        <v>78</v>
      </c>
      <c r="E4580" s="62">
        <v>40</v>
      </c>
      <c r="F4580" s="62">
        <v>141831</v>
      </c>
      <c r="G4580" s="62">
        <v>23254</v>
      </c>
      <c r="H4580" s="62">
        <v>48.45</v>
      </c>
      <c r="I4580" s="62">
        <v>3545.78</v>
      </c>
      <c r="J4580" s="62">
        <v>131902.82999999999</v>
      </c>
      <c r="K4580" s="62">
        <v>0</v>
      </c>
      <c r="L4580" s="63"/>
      <c r="M4580" s="63"/>
      <c r="N4580" s="63"/>
      <c r="O4580" s="63"/>
      <c r="P4580" s="63"/>
      <c r="Q4580" s="63"/>
      <c r="R4580" s="63"/>
      <c r="S4580" s="63"/>
      <c r="T4580" s="63"/>
      <c r="U4580" s="62">
        <v>10285</v>
      </c>
      <c r="V4580" s="62">
        <v>24231</v>
      </c>
      <c r="W4580" s="62">
        <v>50.48</v>
      </c>
      <c r="X4580" s="62">
        <v>257</v>
      </c>
      <c r="Y4580" s="62">
        <v>230219.44</v>
      </c>
      <c r="Z4580" s="62">
        <v>157.86000000000001</v>
      </c>
      <c r="AA4580" s="62">
        <v>5293</v>
      </c>
      <c r="AB4580" s="62">
        <v>11.03</v>
      </c>
      <c r="AC4580" s="62">
        <v>3.95</v>
      </c>
    </row>
    <row r="4581" spans="1:29" x14ac:dyDescent="0.25">
      <c r="A4581" s="61" t="s">
        <v>178</v>
      </c>
      <c r="B4581" s="61" t="s">
        <v>179</v>
      </c>
      <c r="C4581" s="62">
        <v>2017</v>
      </c>
      <c r="D4581" s="61" t="s">
        <v>226</v>
      </c>
      <c r="E4581" s="62">
        <v>45</v>
      </c>
      <c r="F4581" s="62">
        <v>221435</v>
      </c>
      <c r="G4581" s="62">
        <v>41257</v>
      </c>
      <c r="H4581" s="62">
        <v>76.400000000000006</v>
      </c>
      <c r="I4581" s="62">
        <v>4920.78</v>
      </c>
      <c r="J4581" s="62">
        <v>205934.55</v>
      </c>
      <c r="K4581" s="62">
        <v>9461.69</v>
      </c>
      <c r="L4581" s="62">
        <v>11166</v>
      </c>
      <c r="M4581" s="62">
        <v>20.68</v>
      </c>
      <c r="N4581" s="62">
        <v>210.26</v>
      </c>
      <c r="O4581" s="62">
        <v>114101.33</v>
      </c>
      <c r="P4581" s="63"/>
      <c r="Q4581" s="63"/>
      <c r="R4581" s="63"/>
      <c r="S4581" s="63"/>
      <c r="T4581" s="63"/>
      <c r="U4581" s="63"/>
      <c r="V4581" s="63"/>
      <c r="W4581" s="63"/>
      <c r="X4581" s="63"/>
      <c r="Y4581" s="63"/>
      <c r="Z4581" s="62">
        <v>447.75</v>
      </c>
      <c r="AA4581" s="62">
        <v>13402</v>
      </c>
      <c r="AB4581" s="62">
        <v>24.82</v>
      </c>
      <c r="AC4581" s="62">
        <v>9.9499999999999993</v>
      </c>
    </row>
    <row r="4582" spans="1:29" x14ac:dyDescent="0.25">
      <c r="A4582" s="61" t="s">
        <v>426</v>
      </c>
      <c r="B4582" s="61" t="s">
        <v>427</v>
      </c>
      <c r="C4582" s="62">
        <v>2008</v>
      </c>
      <c r="D4582" s="61" t="s">
        <v>150</v>
      </c>
      <c r="E4582" s="62">
        <v>8</v>
      </c>
      <c r="F4582" s="63"/>
      <c r="G4582" s="63"/>
      <c r="H4582" s="63"/>
      <c r="I4582" s="63"/>
      <c r="J4582" s="63"/>
      <c r="K4582" s="62">
        <v>0</v>
      </c>
      <c r="L4582" s="63"/>
      <c r="M4582" s="63"/>
      <c r="N4582" s="63"/>
      <c r="O4582" s="63"/>
      <c r="P4582" s="63"/>
      <c r="Q4582" s="63"/>
      <c r="R4582" s="63"/>
      <c r="S4582" s="63"/>
      <c r="T4582" s="63"/>
      <c r="U4582" s="63"/>
      <c r="V4582" s="63"/>
      <c r="W4582" s="63"/>
      <c r="X4582" s="63"/>
      <c r="Y4582" s="63"/>
      <c r="Z4582" s="62">
        <v>0</v>
      </c>
      <c r="AA4582" s="63"/>
      <c r="AB4582" s="63"/>
      <c r="AC4582" s="62">
        <v>0</v>
      </c>
    </row>
    <row r="4583" spans="1:29" x14ac:dyDescent="0.25">
      <c r="A4583" s="61" t="s">
        <v>524</v>
      </c>
      <c r="B4583" s="61" t="s">
        <v>525</v>
      </c>
      <c r="C4583" s="62">
        <v>2017</v>
      </c>
      <c r="D4583" s="61" t="s">
        <v>78</v>
      </c>
      <c r="E4583" s="62">
        <v>34</v>
      </c>
      <c r="F4583" s="62">
        <v>327360</v>
      </c>
      <c r="G4583" s="62">
        <v>53969</v>
      </c>
      <c r="H4583" s="62">
        <v>132.28</v>
      </c>
      <c r="I4583" s="62">
        <v>9628.24</v>
      </c>
      <c r="J4583" s="62">
        <v>304444.79999999999</v>
      </c>
      <c r="K4583" s="62">
        <v>0</v>
      </c>
      <c r="L4583" s="63"/>
      <c r="M4583" s="63"/>
      <c r="N4583" s="63"/>
      <c r="O4583" s="63"/>
      <c r="P4583" s="63"/>
      <c r="Q4583" s="63"/>
      <c r="R4583" s="63"/>
      <c r="S4583" s="63"/>
      <c r="T4583" s="63"/>
      <c r="U4583" s="63"/>
      <c r="V4583" s="63"/>
      <c r="W4583" s="63"/>
      <c r="X4583" s="63"/>
      <c r="Y4583" s="63"/>
      <c r="Z4583" s="62">
        <v>98712</v>
      </c>
      <c r="AA4583" s="62">
        <v>14065</v>
      </c>
      <c r="AB4583" s="62">
        <v>34.47</v>
      </c>
      <c r="AC4583" s="62">
        <v>2903.29</v>
      </c>
    </row>
    <row r="4584" spans="1:29" ht="30" x14ac:dyDescent="0.25">
      <c r="A4584" s="61" t="s">
        <v>311</v>
      </c>
      <c r="B4584" s="61" t="s">
        <v>312</v>
      </c>
      <c r="C4584" s="62">
        <v>2008</v>
      </c>
      <c r="D4584" s="61" t="s">
        <v>78</v>
      </c>
      <c r="E4584" s="62">
        <v>48</v>
      </c>
      <c r="F4584" s="62">
        <v>175172</v>
      </c>
      <c r="G4584" s="62">
        <v>28962</v>
      </c>
      <c r="H4584" s="62">
        <v>50.28</v>
      </c>
      <c r="I4584" s="62">
        <v>3649.42</v>
      </c>
      <c r="J4584" s="62">
        <v>162909.96</v>
      </c>
      <c r="K4584" s="62">
        <v>29283.22</v>
      </c>
      <c r="L4584" s="62">
        <v>49338</v>
      </c>
      <c r="M4584" s="62">
        <v>85.66</v>
      </c>
      <c r="N4584" s="62">
        <v>610.07000000000005</v>
      </c>
      <c r="O4584" s="62">
        <v>353135.14</v>
      </c>
      <c r="P4584" s="63"/>
      <c r="Q4584" s="63"/>
      <c r="R4584" s="63"/>
      <c r="S4584" s="63"/>
      <c r="T4584" s="63"/>
      <c r="U4584" s="63"/>
      <c r="V4584" s="63"/>
      <c r="W4584" s="63"/>
      <c r="X4584" s="63"/>
      <c r="Y4584" s="63"/>
      <c r="Z4584" s="62">
        <v>149.91999999999999</v>
      </c>
      <c r="AA4584" s="62">
        <v>7756</v>
      </c>
      <c r="AB4584" s="62">
        <v>13.47</v>
      </c>
      <c r="AC4584" s="62">
        <v>3.12</v>
      </c>
    </row>
    <row r="4585" spans="1:29" x14ac:dyDescent="0.25">
      <c r="A4585" s="61" t="s">
        <v>473</v>
      </c>
      <c r="B4585" s="61" t="s">
        <v>474</v>
      </c>
      <c r="C4585" s="62">
        <v>2008</v>
      </c>
      <c r="D4585" s="61" t="s">
        <v>78</v>
      </c>
      <c r="E4585" s="62">
        <v>20</v>
      </c>
      <c r="F4585" s="62">
        <v>28884</v>
      </c>
      <c r="G4585" s="62">
        <v>3607</v>
      </c>
      <c r="H4585" s="62">
        <v>15.03</v>
      </c>
      <c r="I4585" s="62">
        <v>1444.2</v>
      </c>
      <c r="J4585" s="62">
        <v>26862.12</v>
      </c>
      <c r="K4585" s="62">
        <v>2014.71</v>
      </c>
      <c r="L4585" s="62">
        <v>5269</v>
      </c>
      <c r="M4585" s="62">
        <v>21.95</v>
      </c>
      <c r="N4585" s="62">
        <v>100.74</v>
      </c>
      <c r="O4585" s="62">
        <v>24296.04</v>
      </c>
      <c r="P4585" s="63"/>
      <c r="Q4585" s="63"/>
      <c r="R4585" s="63"/>
      <c r="S4585" s="63"/>
      <c r="T4585" s="63"/>
      <c r="U4585" s="63"/>
      <c r="V4585" s="63"/>
      <c r="W4585" s="63"/>
      <c r="X4585" s="63"/>
      <c r="Y4585" s="63"/>
      <c r="Z4585" s="62">
        <v>0</v>
      </c>
      <c r="AA4585" s="63"/>
      <c r="AB4585" s="63"/>
      <c r="AC4585" s="62">
        <v>0</v>
      </c>
    </row>
    <row r="4586" spans="1:29" ht="30" x14ac:dyDescent="0.25">
      <c r="A4586" s="61" t="s">
        <v>387</v>
      </c>
      <c r="B4586" s="61" t="s">
        <v>388</v>
      </c>
      <c r="C4586" s="62">
        <v>2015</v>
      </c>
      <c r="D4586" s="61" t="s">
        <v>78</v>
      </c>
      <c r="E4586" s="62">
        <v>48</v>
      </c>
      <c r="F4586" s="62">
        <v>376320</v>
      </c>
      <c r="G4586" s="62">
        <v>59507</v>
      </c>
      <c r="H4586" s="62">
        <v>103.31</v>
      </c>
      <c r="I4586" s="62">
        <v>7840</v>
      </c>
      <c r="J4586" s="62">
        <v>349977.59999999998</v>
      </c>
      <c r="K4586" s="62">
        <v>0</v>
      </c>
      <c r="L4586" s="63"/>
      <c r="M4586" s="63"/>
      <c r="N4586" s="63"/>
      <c r="O4586" s="63"/>
      <c r="P4586" s="63"/>
      <c r="Q4586" s="63"/>
      <c r="R4586" s="63"/>
      <c r="S4586" s="63"/>
      <c r="T4586" s="63"/>
      <c r="U4586" s="63"/>
      <c r="V4586" s="63"/>
      <c r="W4586" s="63"/>
      <c r="X4586" s="63"/>
      <c r="Y4586" s="63"/>
      <c r="Z4586" s="62">
        <v>133.55000000000001</v>
      </c>
      <c r="AA4586" s="62">
        <v>6803</v>
      </c>
      <c r="AB4586" s="62">
        <v>11.81</v>
      </c>
      <c r="AC4586" s="62">
        <v>2.78</v>
      </c>
    </row>
    <row r="4587" spans="1:29" ht="30" x14ac:dyDescent="0.25">
      <c r="A4587" s="61" t="s">
        <v>245</v>
      </c>
      <c r="B4587" s="61" t="s">
        <v>246</v>
      </c>
      <c r="C4587" s="62">
        <v>2018</v>
      </c>
      <c r="D4587" s="61" t="s">
        <v>72</v>
      </c>
      <c r="E4587" s="62">
        <v>17</v>
      </c>
      <c r="F4587" s="62">
        <v>101864</v>
      </c>
      <c r="G4587" s="62">
        <v>14383</v>
      </c>
      <c r="H4587" s="62">
        <v>70.5</v>
      </c>
      <c r="I4587" s="62">
        <v>5992</v>
      </c>
      <c r="J4587" s="62">
        <v>94733.52</v>
      </c>
      <c r="K4587" s="62">
        <v>0</v>
      </c>
      <c r="L4587" s="63"/>
      <c r="M4587" s="63"/>
      <c r="N4587" s="63"/>
      <c r="O4587" s="63"/>
      <c r="P4587" s="63"/>
      <c r="Q4587" s="63"/>
      <c r="R4587" s="63"/>
      <c r="S4587" s="63"/>
      <c r="T4587" s="63"/>
      <c r="U4587" s="62">
        <v>1647</v>
      </c>
      <c r="V4587" s="62">
        <v>3821</v>
      </c>
      <c r="W4587" s="62">
        <v>18.73</v>
      </c>
      <c r="X4587" s="62">
        <v>96</v>
      </c>
      <c r="Y4587" s="62">
        <v>36866.449999999997</v>
      </c>
      <c r="Z4587" s="62">
        <v>38000</v>
      </c>
      <c r="AA4587" s="62">
        <v>7200</v>
      </c>
      <c r="AB4587" s="62">
        <v>35.29</v>
      </c>
      <c r="AC4587" s="62">
        <v>2235.29</v>
      </c>
    </row>
    <row r="4588" spans="1:29" ht="30" x14ac:dyDescent="0.25">
      <c r="A4588" s="61" t="s">
        <v>216</v>
      </c>
      <c r="B4588" s="61" t="s">
        <v>217</v>
      </c>
      <c r="C4588" s="62">
        <v>2003</v>
      </c>
      <c r="D4588" s="61" t="s">
        <v>438</v>
      </c>
      <c r="E4588" s="62">
        <v>8</v>
      </c>
      <c r="F4588" s="62">
        <v>0</v>
      </c>
      <c r="G4588" s="62">
        <v>0</v>
      </c>
      <c r="H4588" s="62">
        <v>0</v>
      </c>
      <c r="I4588" s="62">
        <v>0</v>
      </c>
      <c r="J4588" s="62">
        <v>0</v>
      </c>
      <c r="K4588" s="62">
        <v>0</v>
      </c>
      <c r="L4588" s="62">
        <v>0</v>
      </c>
      <c r="M4588" s="62">
        <v>0</v>
      </c>
      <c r="N4588" s="63"/>
      <c r="O4588" s="63"/>
      <c r="P4588" s="63"/>
      <c r="Q4588" s="63"/>
      <c r="R4588" s="63"/>
      <c r="S4588" s="63"/>
      <c r="T4588" s="63"/>
      <c r="U4588" s="63"/>
      <c r="V4588" s="63"/>
      <c r="W4588" s="63"/>
      <c r="X4588" s="63"/>
      <c r="Y4588" s="63"/>
      <c r="Z4588" s="62">
        <v>0</v>
      </c>
      <c r="AA4588" s="62">
        <v>0</v>
      </c>
      <c r="AB4588" s="62">
        <v>0</v>
      </c>
      <c r="AC4588" s="62">
        <v>0</v>
      </c>
    </row>
    <row r="4589" spans="1:29" ht="30" x14ac:dyDescent="0.25">
      <c r="A4589" s="61" t="s">
        <v>249</v>
      </c>
      <c r="B4589" s="61" t="s">
        <v>250</v>
      </c>
      <c r="C4589" s="62">
        <v>2005</v>
      </c>
      <c r="D4589" s="61" t="s">
        <v>78</v>
      </c>
      <c r="E4589" s="62">
        <v>40</v>
      </c>
      <c r="F4589" s="62">
        <v>135600</v>
      </c>
      <c r="G4589" s="62">
        <v>15135</v>
      </c>
      <c r="H4589" s="62">
        <v>31.53</v>
      </c>
      <c r="I4589" s="62">
        <v>3390</v>
      </c>
      <c r="J4589" s="62">
        <v>126108</v>
      </c>
      <c r="K4589" s="62">
        <v>27800</v>
      </c>
      <c r="L4589" s="62">
        <v>36498</v>
      </c>
      <c r="M4589" s="62">
        <v>76.040000000000006</v>
      </c>
      <c r="N4589" s="62">
        <v>695</v>
      </c>
      <c r="O4589" s="62">
        <v>335248.53999999998</v>
      </c>
      <c r="P4589" s="63"/>
      <c r="Q4589" s="63"/>
      <c r="R4589" s="63"/>
      <c r="S4589" s="63"/>
      <c r="T4589" s="63"/>
      <c r="U4589" s="63"/>
      <c r="V4589" s="63"/>
      <c r="W4589" s="63"/>
      <c r="X4589" s="63"/>
      <c r="Y4589" s="63"/>
      <c r="Z4589" s="62">
        <v>1783.3</v>
      </c>
      <c r="AA4589" s="62">
        <v>9781</v>
      </c>
      <c r="AB4589" s="62">
        <v>20.38</v>
      </c>
      <c r="AC4589" s="62">
        <v>44.58</v>
      </c>
    </row>
    <row r="4590" spans="1:29" x14ac:dyDescent="0.25">
      <c r="A4590" s="61" t="s">
        <v>469</v>
      </c>
      <c r="B4590" s="61" t="s">
        <v>470</v>
      </c>
      <c r="C4590" s="62">
        <v>2013</v>
      </c>
      <c r="D4590" s="61" t="s">
        <v>75</v>
      </c>
      <c r="E4590" s="62">
        <v>8</v>
      </c>
      <c r="F4590" s="62">
        <v>6395</v>
      </c>
      <c r="G4590" s="62">
        <v>1188</v>
      </c>
      <c r="H4590" s="62">
        <v>12.38</v>
      </c>
      <c r="I4590" s="62">
        <v>799.38</v>
      </c>
      <c r="J4590" s="62">
        <v>5947.35</v>
      </c>
      <c r="K4590" s="62">
        <v>556.74</v>
      </c>
      <c r="L4590" s="62">
        <v>717</v>
      </c>
      <c r="M4590" s="62">
        <v>7.47</v>
      </c>
      <c r="N4590" s="62">
        <v>69.59</v>
      </c>
      <c r="O4590" s="62">
        <v>6713.91</v>
      </c>
      <c r="P4590" s="63"/>
      <c r="Q4590" s="63"/>
      <c r="R4590" s="63"/>
      <c r="S4590" s="63"/>
      <c r="T4590" s="63"/>
      <c r="U4590" s="63"/>
      <c r="V4590" s="63"/>
      <c r="W4590" s="63"/>
      <c r="X4590" s="63"/>
      <c r="Y4590" s="63"/>
      <c r="Z4590" s="62">
        <v>214.06</v>
      </c>
      <c r="AA4590" s="62">
        <v>2420</v>
      </c>
      <c r="AB4590" s="62">
        <v>25.21</v>
      </c>
      <c r="AC4590" s="62">
        <v>26.76</v>
      </c>
    </row>
    <row r="4591" spans="1:29" x14ac:dyDescent="0.25">
      <c r="A4591" s="61" t="s">
        <v>212</v>
      </c>
      <c r="B4591" s="61" t="s">
        <v>213</v>
      </c>
      <c r="C4591" s="62">
        <v>2013</v>
      </c>
      <c r="D4591" s="61" t="s">
        <v>75</v>
      </c>
      <c r="E4591" s="62">
        <v>10</v>
      </c>
      <c r="F4591" s="62">
        <v>2114</v>
      </c>
      <c r="G4591" s="62">
        <v>478</v>
      </c>
      <c r="H4591" s="62">
        <v>3.98</v>
      </c>
      <c r="I4591" s="62">
        <v>211.4</v>
      </c>
      <c r="J4591" s="62">
        <v>1966.02</v>
      </c>
      <c r="K4591" s="62">
        <v>755.58</v>
      </c>
      <c r="L4591" s="62">
        <v>95</v>
      </c>
      <c r="M4591" s="62">
        <v>0.79</v>
      </c>
      <c r="N4591" s="62">
        <v>75.56</v>
      </c>
      <c r="O4591" s="62">
        <v>9111.73</v>
      </c>
      <c r="P4591" s="63"/>
      <c r="Q4591" s="63"/>
      <c r="R4591" s="63"/>
      <c r="S4591" s="63"/>
      <c r="T4591" s="63"/>
      <c r="U4591" s="63"/>
      <c r="V4591" s="63"/>
      <c r="W4591" s="63"/>
      <c r="X4591" s="63"/>
      <c r="Y4591" s="63"/>
      <c r="Z4591" s="62">
        <v>74700</v>
      </c>
      <c r="AA4591" s="62">
        <v>6636</v>
      </c>
      <c r="AB4591" s="62">
        <v>55.3</v>
      </c>
      <c r="AC4591" s="62">
        <v>7470</v>
      </c>
    </row>
    <row r="4592" spans="1:29" ht="30" x14ac:dyDescent="0.25">
      <c r="A4592" s="61" t="s">
        <v>507</v>
      </c>
      <c r="B4592" s="61" t="s">
        <v>508</v>
      </c>
      <c r="C4592" s="62">
        <v>2017</v>
      </c>
      <c r="D4592" s="61" t="s">
        <v>86</v>
      </c>
      <c r="E4592" s="62">
        <v>256</v>
      </c>
      <c r="F4592" s="62">
        <v>1794620</v>
      </c>
      <c r="G4592" s="62">
        <v>270456</v>
      </c>
      <c r="H4592" s="62">
        <v>88.04</v>
      </c>
      <c r="I4592" s="62">
        <v>7010.23</v>
      </c>
      <c r="J4592" s="62">
        <v>1668996.6</v>
      </c>
      <c r="K4592" s="62">
        <v>193823.47</v>
      </c>
      <c r="L4592" s="62">
        <v>262831</v>
      </c>
      <c r="M4592" s="62">
        <v>85.56</v>
      </c>
      <c r="N4592" s="62">
        <v>757.12</v>
      </c>
      <c r="O4592" s="62">
        <v>2337375.4</v>
      </c>
      <c r="P4592" s="63"/>
      <c r="Q4592" s="63"/>
      <c r="R4592" s="63"/>
      <c r="S4592" s="63"/>
      <c r="T4592" s="63"/>
      <c r="U4592" s="63"/>
      <c r="V4592" s="63"/>
      <c r="W4592" s="63"/>
      <c r="X4592" s="63"/>
      <c r="Y4592" s="63"/>
      <c r="Z4592" s="62">
        <v>37.270000000000003</v>
      </c>
      <c r="AA4592" s="62">
        <v>179846</v>
      </c>
      <c r="AB4592" s="62">
        <v>58.54</v>
      </c>
      <c r="AC4592" s="62">
        <v>0.15</v>
      </c>
    </row>
    <row r="4593" spans="1:29" ht="30" x14ac:dyDescent="0.25">
      <c r="A4593" s="61" t="s">
        <v>233</v>
      </c>
      <c r="B4593" s="61" t="s">
        <v>234</v>
      </c>
      <c r="C4593" s="62">
        <v>2006</v>
      </c>
      <c r="D4593" s="61" t="s">
        <v>72</v>
      </c>
      <c r="E4593" s="62">
        <v>97</v>
      </c>
      <c r="F4593" s="62">
        <v>1044413</v>
      </c>
      <c r="G4593" s="62">
        <v>176381</v>
      </c>
      <c r="H4593" s="62">
        <v>151.53</v>
      </c>
      <c r="I4593" s="62">
        <v>10767.14</v>
      </c>
      <c r="J4593" s="62">
        <v>971304.09</v>
      </c>
      <c r="K4593" s="62">
        <v>10740.06</v>
      </c>
      <c r="L4593" s="62">
        <v>16029</v>
      </c>
      <c r="M4593" s="62">
        <v>13.77</v>
      </c>
      <c r="N4593" s="63"/>
      <c r="O4593" s="63"/>
      <c r="P4593" s="63"/>
      <c r="Q4593" s="63"/>
      <c r="R4593" s="63"/>
      <c r="S4593" s="63"/>
      <c r="T4593" s="63"/>
      <c r="U4593" s="63"/>
      <c r="V4593" s="63"/>
      <c r="W4593" s="63"/>
      <c r="X4593" s="63"/>
      <c r="Y4593" s="63"/>
      <c r="Z4593" s="62">
        <v>3132.14</v>
      </c>
      <c r="AA4593" s="62">
        <v>30508</v>
      </c>
      <c r="AB4593" s="62">
        <v>26.21</v>
      </c>
      <c r="AC4593" s="62">
        <v>32.29</v>
      </c>
    </row>
    <row r="4594" spans="1:29" x14ac:dyDescent="0.25">
      <c r="A4594" s="61" t="s">
        <v>95</v>
      </c>
      <c r="B4594" s="61" t="s">
        <v>96</v>
      </c>
      <c r="C4594" s="62">
        <v>2015</v>
      </c>
      <c r="D4594" s="61" t="s">
        <v>99</v>
      </c>
      <c r="E4594" s="62">
        <v>40</v>
      </c>
      <c r="F4594" s="62">
        <v>148240</v>
      </c>
      <c r="G4594" s="62">
        <v>20249</v>
      </c>
      <c r="H4594" s="62">
        <v>42.19</v>
      </c>
      <c r="I4594" s="62">
        <v>3706</v>
      </c>
      <c r="J4594" s="62">
        <v>137863.20000000001</v>
      </c>
      <c r="K4594" s="62">
        <v>20246.97</v>
      </c>
      <c r="L4594" s="62">
        <v>22553</v>
      </c>
      <c r="M4594" s="62">
        <v>46.99</v>
      </c>
      <c r="N4594" s="62">
        <v>506.17</v>
      </c>
      <c r="O4594" s="62">
        <v>244164.23</v>
      </c>
      <c r="P4594" s="63"/>
      <c r="Q4594" s="63"/>
      <c r="R4594" s="63"/>
      <c r="S4594" s="63"/>
      <c r="T4594" s="63"/>
      <c r="U4594" s="63"/>
      <c r="V4594" s="63"/>
      <c r="W4594" s="63"/>
      <c r="X4594" s="63"/>
      <c r="Y4594" s="63"/>
      <c r="Z4594" s="62">
        <v>2078.1999999999998</v>
      </c>
      <c r="AA4594" s="62">
        <v>6780</v>
      </c>
      <c r="AB4594" s="62">
        <v>14.13</v>
      </c>
      <c r="AC4594" s="62">
        <v>51.96</v>
      </c>
    </row>
    <row r="4595" spans="1:29" ht="30" x14ac:dyDescent="0.25">
      <c r="A4595" s="61" t="s">
        <v>231</v>
      </c>
      <c r="B4595" s="61" t="s">
        <v>232</v>
      </c>
      <c r="C4595" s="62">
        <v>2010</v>
      </c>
      <c r="D4595" s="61" t="s">
        <v>72</v>
      </c>
      <c r="E4595" s="62">
        <v>92</v>
      </c>
      <c r="F4595" s="62">
        <v>741920</v>
      </c>
      <c r="G4595" s="62">
        <v>91851</v>
      </c>
      <c r="H4595" s="62">
        <v>83.2</v>
      </c>
      <c r="I4595" s="62">
        <v>8064.35</v>
      </c>
      <c r="J4595" s="62">
        <v>689985.6</v>
      </c>
      <c r="K4595" s="62">
        <v>0</v>
      </c>
      <c r="L4595" s="63"/>
      <c r="M4595" s="63"/>
      <c r="N4595" s="63"/>
      <c r="O4595" s="63"/>
      <c r="P4595" s="63"/>
      <c r="Q4595" s="63"/>
      <c r="R4595" s="63"/>
      <c r="S4595" s="63"/>
      <c r="T4595" s="63"/>
      <c r="U4595" s="63"/>
      <c r="V4595" s="63"/>
      <c r="W4595" s="63"/>
      <c r="X4595" s="63"/>
      <c r="Y4595" s="63"/>
      <c r="Z4595" s="62">
        <v>327950</v>
      </c>
      <c r="AA4595" s="62">
        <v>22310</v>
      </c>
      <c r="AB4595" s="62">
        <v>20.21</v>
      </c>
      <c r="AC4595" s="62">
        <v>3564.67</v>
      </c>
    </row>
    <row r="4596" spans="1:29" ht="30" x14ac:dyDescent="0.25">
      <c r="A4596" s="61" t="s">
        <v>269</v>
      </c>
      <c r="B4596" s="61" t="s">
        <v>270</v>
      </c>
      <c r="C4596" s="62">
        <v>2016</v>
      </c>
      <c r="D4596" s="61" t="s">
        <v>86</v>
      </c>
      <c r="E4596" s="62">
        <v>91</v>
      </c>
      <c r="F4596" s="62">
        <v>185472</v>
      </c>
      <c r="G4596" s="62">
        <v>36709</v>
      </c>
      <c r="H4596" s="62">
        <v>33.619999999999997</v>
      </c>
      <c r="I4596" s="62">
        <v>2038.15</v>
      </c>
      <c r="J4596" s="62">
        <v>172488.95999999999</v>
      </c>
      <c r="K4596" s="62">
        <v>55294.86</v>
      </c>
      <c r="L4596" s="62">
        <v>50499</v>
      </c>
      <c r="M4596" s="62">
        <v>46.24</v>
      </c>
      <c r="N4596" s="62">
        <v>607.64</v>
      </c>
      <c r="O4596" s="62">
        <v>666817.30000000005</v>
      </c>
      <c r="P4596" s="63"/>
      <c r="Q4596" s="63"/>
      <c r="R4596" s="63"/>
      <c r="S4596" s="63"/>
      <c r="T4596" s="63"/>
      <c r="U4596" s="63"/>
      <c r="V4596" s="63"/>
      <c r="W4596" s="63"/>
      <c r="X4596" s="63"/>
      <c r="Y4596" s="63"/>
      <c r="Z4596" s="62">
        <v>863000</v>
      </c>
      <c r="AA4596" s="62">
        <v>39417</v>
      </c>
      <c r="AB4596" s="62">
        <v>36.1</v>
      </c>
      <c r="AC4596" s="62">
        <v>9483.52</v>
      </c>
    </row>
    <row r="4597" spans="1:29" x14ac:dyDescent="0.25">
      <c r="A4597" s="61" t="s">
        <v>126</v>
      </c>
      <c r="B4597" s="61" t="s">
        <v>127</v>
      </c>
      <c r="C4597" s="62">
        <v>2004</v>
      </c>
      <c r="D4597" s="61" t="s">
        <v>99</v>
      </c>
      <c r="E4597" s="62">
        <v>47</v>
      </c>
      <c r="F4597" s="62">
        <v>166737</v>
      </c>
      <c r="G4597" s="62">
        <v>20705</v>
      </c>
      <c r="H4597" s="62">
        <v>36.71</v>
      </c>
      <c r="I4597" s="62">
        <v>3547.6</v>
      </c>
      <c r="J4597" s="62">
        <v>155065.41</v>
      </c>
      <c r="K4597" s="62">
        <v>21388</v>
      </c>
      <c r="L4597" s="62">
        <v>32499</v>
      </c>
      <c r="M4597" s="62">
        <v>57.62</v>
      </c>
      <c r="N4597" s="62">
        <v>455.06</v>
      </c>
      <c r="O4597" s="62">
        <v>257924.31</v>
      </c>
      <c r="P4597" s="63"/>
      <c r="Q4597" s="63"/>
      <c r="R4597" s="63"/>
      <c r="S4597" s="63"/>
      <c r="T4597" s="63"/>
      <c r="U4597" s="63"/>
      <c r="V4597" s="63"/>
      <c r="W4597" s="63"/>
      <c r="X4597" s="63"/>
      <c r="Y4597" s="63"/>
      <c r="Z4597" s="62">
        <v>2817</v>
      </c>
      <c r="AA4597" s="62">
        <v>17587</v>
      </c>
      <c r="AB4597" s="62">
        <v>31.18</v>
      </c>
      <c r="AC4597" s="62">
        <v>59.94</v>
      </c>
    </row>
    <row r="4598" spans="1:29" ht="30" x14ac:dyDescent="0.25">
      <c r="A4598" s="61" t="s">
        <v>124</v>
      </c>
      <c r="B4598" s="61" t="s">
        <v>125</v>
      </c>
      <c r="C4598" s="62">
        <v>2011</v>
      </c>
      <c r="D4598" s="61" t="s">
        <v>135</v>
      </c>
      <c r="E4598" s="62">
        <v>54</v>
      </c>
      <c r="F4598" s="63"/>
      <c r="G4598" s="63"/>
      <c r="H4598" s="63"/>
      <c r="I4598" s="63"/>
      <c r="J4598" s="63"/>
      <c r="K4598" s="62">
        <v>0</v>
      </c>
      <c r="L4598" s="63"/>
      <c r="M4598" s="63"/>
      <c r="N4598" s="63"/>
      <c r="O4598" s="63"/>
      <c r="P4598" s="63"/>
      <c r="Q4598" s="63"/>
      <c r="R4598" s="63"/>
      <c r="S4598" s="63"/>
      <c r="T4598" s="63"/>
      <c r="U4598" s="63"/>
      <c r="V4598" s="63"/>
      <c r="W4598" s="63"/>
      <c r="X4598" s="63"/>
      <c r="Y4598" s="63"/>
      <c r="Z4598" s="62">
        <v>560.94000000000005</v>
      </c>
      <c r="AA4598" s="62">
        <v>46423</v>
      </c>
      <c r="AB4598" s="62">
        <v>71.64</v>
      </c>
      <c r="AC4598" s="62">
        <v>10.39</v>
      </c>
    </row>
    <row r="4599" spans="1:29" ht="30" x14ac:dyDescent="0.25">
      <c r="A4599" s="61" t="s">
        <v>269</v>
      </c>
      <c r="B4599" s="61" t="s">
        <v>270</v>
      </c>
      <c r="C4599" s="62">
        <v>2007</v>
      </c>
      <c r="D4599" s="61" t="s">
        <v>78</v>
      </c>
      <c r="E4599" s="62">
        <v>113</v>
      </c>
      <c r="F4599" s="62">
        <v>1162080</v>
      </c>
      <c r="G4599" s="62">
        <v>110577</v>
      </c>
      <c r="H4599" s="62">
        <v>81.55</v>
      </c>
      <c r="I4599" s="62">
        <v>10283.89</v>
      </c>
      <c r="J4599" s="62">
        <v>1080734.3999999999</v>
      </c>
      <c r="K4599" s="62">
        <v>0</v>
      </c>
      <c r="L4599" s="63"/>
      <c r="M4599" s="63"/>
      <c r="N4599" s="63"/>
      <c r="O4599" s="63"/>
      <c r="P4599" s="63"/>
      <c r="Q4599" s="63"/>
      <c r="R4599" s="63"/>
      <c r="S4599" s="63"/>
      <c r="T4599" s="63"/>
      <c r="U4599" s="63"/>
      <c r="V4599" s="63"/>
      <c r="W4599" s="63"/>
      <c r="X4599" s="63"/>
      <c r="Y4599" s="63"/>
      <c r="Z4599" s="62">
        <v>299500</v>
      </c>
      <c r="AA4599" s="62">
        <v>9982</v>
      </c>
      <c r="AB4599" s="62">
        <v>7.36</v>
      </c>
      <c r="AC4599" s="62">
        <v>2650.44</v>
      </c>
    </row>
    <row r="4600" spans="1:29" ht="30" x14ac:dyDescent="0.25">
      <c r="A4600" s="61" t="s">
        <v>293</v>
      </c>
      <c r="B4600" s="61" t="s">
        <v>294</v>
      </c>
      <c r="C4600" s="62">
        <v>2010</v>
      </c>
      <c r="D4600" s="61" t="s">
        <v>75</v>
      </c>
      <c r="E4600" s="62">
        <v>13</v>
      </c>
      <c r="F4600" s="62">
        <v>1558</v>
      </c>
      <c r="G4600" s="62">
        <v>418</v>
      </c>
      <c r="H4600" s="62">
        <v>2.68</v>
      </c>
      <c r="I4600" s="62">
        <v>119.85</v>
      </c>
      <c r="J4600" s="62">
        <v>1448.94</v>
      </c>
      <c r="K4600" s="62">
        <v>0</v>
      </c>
      <c r="L4600" s="62">
        <v>0</v>
      </c>
      <c r="M4600" s="62">
        <v>0</v>
      </c>
      <c r="N4600" s="63"/>
      <c r="O4600" s="63"/>
      <c r="P4600" s="62">
        <v>0</v>
      </c>
      <c r="Q4600" s="62">
        <v>0</v>
      </c>
      <c r="R4600" s="62">
        <v>0</v>
      </c>
      <c r="S4600" s="62">
        <v>0</v>
      </c>
      <c r="T4600" s="62">
        <v>0</v>
      </c>
      <c r="U4600" s="62">
        <v>0</v>
      </c>
      <c r="V4600" s="62">
        <v>0</v>
      </c>
      <c r="W4600" s="62">
        <v>0</v>
      </c>
      <c r="X4600" s="62">
        <v>0</v>
      </c>
      <c r="Y4600" s="62">
        <v>0</v>
      </c>
      <c r="Z4600" s="62">
        <v>1.01</v>
      </c>
      <c r="AA4600" s="62">
        <v>1040</v>
      </c>
      <c r="AB4600" s="62">
        <v>6.67</v>
      </c>
      <c r="AC4600" s="62">
        <v>0.08</v>
      </c>
    </row>
    <row r="4601" spans="1:29" x14ac:dyDescent="0.25">
      <c r="A4601" s="61" t="s">
        <v>376</v>
      </c>
      <c r="B4601" s="61" t="s">
        <v>377</v>
      </c>
      <c r="C4601" s="62">
        <v>2013</v>
      </c>
      <c r="D4601" s="61" t="s">
        <v>78</v>
      </c>
      <c r="E4601" s="62">
        <v>42</v>
      </c>
      <c r="F4601" s="62">
        <v>266142</v>
      </c>
      <c r="G4601" s="62">
        <v>39216</v>
      </c>
      <c r="H4601" s="62">
        <v>77.81</v>
      </c>
      <c r="I4601" s="62">
        <v>6336.71</v>
      </c>
      <c r="J4601" s="62">
        <v>247512.06</v>
      </c>
      <c r="K4601" s="62">
        <v>23583.9</v>
      </c>
      <c r="L4601" s="62">
        <v>22594</v>
      </c>
      <c r="M4601" s="62">
        <v>44.83</v>
      </c>
      <c r="N4601" s="62">
        <v>561.52</v>
      </c>
      <c r="O4601" s="62">
        <v>284405.31</v>
      </c>
      <c r="P4601" s="63"/>
      <c r="Q4601" s="63"/>
      <c r="R4601" s="63"/>
      <c r="S4601" s="63"/>
      <c r="T4601" s="63"/>
      <c r="U4601" s="63"/>
      <c r="V4601" s="63"/>
      <c r="W4601" s="63"/>
      <c r="X4601" s="63"/>
      <c r="Y4601" s="63"/>
      <c r="Z4601" s="62">
        <v>115000</v>
      </c>
      <c r="AA4601" s="62">
        <v>7221</v>
      </c>
      <c r="AB4601" s="62">
        <v>14.33</v>
      </c>
      <c r="AC4601" s="62">
        <v>2738.1</v>
      </c>
    </row>
    <row r="4602" spans="1:29" x14ac:dyDescent="0.25">
      <c r="A4602" s="61" t="s">
        <v>90</v>
      </c>
      <c r="B4602" s="61" t="s">
        <v>91</v>
      </c>
      <c r="C4602" s="62">
        <v>2014</v>
      </c>
      <c r="D4602" s="61" t="s">
        <v>99</v>
      </c>
      <c r="E4602" s="62">
        <v>26</v>
      </c>
      <c r="F4602" s="63"/>
      <c r="G4602" s="63"/>
      <c r="H4602" s="63"/>
      <c r="I4602" s="63"/>
      <c r="J4602" s="63"/>
      <c r="K4602" s="62">
        <v>0</v>
      </c>
      <c r="L4602" s="63"/>
      <c r="M4602" s="63"/>
      <c r="N4602" s="63"/>
      <c r="O4602" s="63"/>
      <c r="P4602" s="63"/>
      <c r="Q4602" s="63"/>
      <c r="R4602" s="63"/>
      <c r="S4602" s="63"/>
      <c r="T4602" s="63"/>
      <c r="U4602" s="63"/>
      <c r="V4602" s="63"/>
      <c r="W4602" s="63"/>
      <c r="X4602" s="63"/>
      <c r="Y4602" s="63"/>
      <c r="Z4602" s="62">
        <v>0</v>
      </c>
      <c r="AA4602" s="63"/>
      <c r="AB4602" s="63"/>
      <c r="AC4602" s="62">
        <v>0</v>
      </c>
    </row>
    <row r="4603" spans="1:29" ht="30" x14ac:dyDescent="0.25">
      <c r="A4603" s="61" t="s">
        <v>115</v>
      </c>
      <c r="B4603" s="61" t="s">
        <v>116</v>
      </c>
      <c r="C4603" s="62">
        <v>2010</v>
      </c>
      <c r="D4603" s="61" t="s">
        <v>72</v>
      </c>
      <c r="E4603" s="62">
        <v>100</v>
      </c>
      <c r="F4603" s="62">
        <v>836120</v>
      </c>
      <c r="G4603" s="62">
        <v>127301</v>
      </c>
      <c r="H4603" s="62">
        <v>106.08</v>
      </c>
      <c r="I4603" s="62">
        <v>8361.2000000000007</v>
      </c>
      <c r="J4603" s="62">
        <v>777591.6</v>
      </c>
      <c r="K4603" s="62">
        <v>0</v>
      </c>
      <c r="L4603" s="63"/>
      <c r="M4603" s="63"/>
      <c r="N4603" s="63"/>
      <c r="O4603" s="63"/>
      <c r="P4603" s="63"/>
      <c r="Q4603" s="63"/>
      <c r="R4603" s="63"/>
      <c r="S4603" s="63"/>
      <c r="T4603" s="63"/>
      <c r="U4603" s="63"/>
      <c r="V4603" s="63"/>
      <c r="W4603" s="63"/>
      <c r="X4603" s="63"/>
      <c r="Y4603" s="63"/>
      <c r="Z4603" s="62">
        <v>279200</v>
      </c>
      <c r="AA4603" s="62">
        <v>35621</v>
      </c>
      <c r="AB4603" s="62">
        <v>29.68</v>
      </c>
      <c r="AC4603" s="62">
        <v>2792</v>
      </c>
    </row>
    <row r="4604" spans="1:29" ht="30" x14ac:dyDescent="0.25">
      <c r="A4604" s="61" t="s">
        <v>247</v>
      </c>
      <c r="B4604" s="61" t="s">
        <v>248</v>
      </c>
      <c r="C4604" s="62">
        <v>2007</v>
      </c>
      <c r="D4604" s="61" t="s">
        <v>86</v>
      </c>
      <c r="E4604" s="62">
        <v>31</v>
      </c>
      <c r="F4604" s="63"/>
      <c r="G4604" s="63"/>
      <c r="H4604" s="63"/>
      <c r="I4604" s="63"/>
      <c r="J4604" s="63"/>
      <c r="K4604" s="62">
        <v>0</v>
      </c>
      <c r="L4604" s="63"/>
      <c r="M4604" s="63"/>
      <c r="N4604" s="63"/>
      <c r="O4604" s="63"/>
      <c r="P4604" s="63"/>
      <c r="Q4604" s="63"/>
      <c r="R4604" s="63"/>
      <c r="S4604" s="63"/>
      <c r="T4604" s="63"/>
      <c r="U4604" s="63"/>
      <c r="V4604" s="63"/>
      <c r="W4604" s="63"/>
      <c r="X4604" s="63"/>
      <c r="Y4604" s="63"/>
      <c r="Z4604" s="62">
        <v>264</v>
      </c>
      <c r="AA4604" s="62">
        <v>13378</v>
      </c>
      <c r="AB4604" s="62">
        <v>35.96</v>
      </c>
      <c r="AC4604" s="62">
        <v>8.52</v>
      </c>
    </row>
    <row r="4605" spans="1:29" ht="30" x14ac:dyDescent="0.25">
      <c r="A4605" s="61" t="s">
        <v>153</v>
      </c>
      <c r="B4605" s="61" t="s">
        <v>154</v>
      </c>
      <c r="C4605" s="62">
        <v>2007</v>
      </c>
      <c r="D4605" s="61" t="s">
        <v>72</v>
      </c>
      <c r="E4605" s="62">
        <v>50</v>
      </c>
      <c r="F4605" s="62">
        <v>144344</v>
      </c>
      <c r="G4605" s="62">
        <v>23569</v>
      </c>
      <c r="H4605" s="62">
        <v>39.28</v>
      </c>
      <c r="I4605" s="62">
        <v>2886.88</v>
      </c>
      <c r="J4605" s="62">
        <v>134239.92000000001</v>
      </c>
      <c r="K4605" s="62">
        <v>18634.34</v>
      </c>
      <c r="L4605" s="62">
        <v>26850</v>
      </c>
      <c r="M4605" s="62">
        <v>44.75</v>
      </c>
      <c r="N4605" s="63"/>
      <c r="O4605" s="63"/>
      <c r="P4605" s="63"/>
      <c r="Q4605" s="63"/>
      <c r="R4605" s="63"/>
      <c r="S4605" s="63"/>
      <c r="T4605" s="63"/>
      <c r="U4605" s="63"/>
      <c r="V4605" s="63"/>
      <c r="W4605" s="63"/>
      <c r="X4605" s="63"/>
      <c r="Y4605" s="63"/>
      <c r="Z4605" s="62">
        <v>1604</v>
      </c>
      <c r="AA4605" s="62">
        <v>10103</v>
      </c>
      <c r="AB4605" s="62">
        <v>16.84</v>
      </c>
      <c r="AC4605" s="62">
        <v>32.08</v>
      </c>
    </row>
    <row r="4606" spans="1:29" x14ac:dyDescent="0.25">
      <c r="A4606" s="61" t="s">
        <v>265</v>
      </c>
      <c r="B4606" s="61" t="s">
        <v>266</v>
      </c>
      <c r="C4606" s="62">
        <v>2014</v>
      </c>
      <c r="D4606" s="61" t="s">
        <v>78</v>
      </c>
      <c r="E4606" s="62">
        <v>144</v>
      </c>
      <c r="F4606" s="62">
        <v>517351</v>
      </c>
      <c r="G4606" s="62">
        <v>76362</v>
      </c>
      <c r="H4606" s="62">
        <v>44.19</v>
      </c>
      <c r="I4606" s="62">
        <v>3592.72</v>
      </c>
      <c r="J4606" s="62">
        <v>481136.43</v>
      </c>
      <c r="K4606" s="62">
        <v>30196.78</v>
      </c>
      <c r="L4606" s="62">
        <v>75159</v>
      </c>
      <c r="M4606" s="62">
        <v>43.49</v>
      </c>
      <c r="N4606" s="62">
        <v>209.7</v>
      </c>
      <c r="O4606" s="62">
        <v>364151.99</v>
      </c>
      <c r="P4606" s="63"/>
      <c r="Q4606" s="63"/>
      <c r="R4606" s="63"/>
      <c r="S4606" s="63"/>
      <c r="T4606" s="63"/>
      <c r="U4606" s="63"/>
      <c r="V4606" s="63"/>
      <c r="W4606" s="63"/>
      <c r="X4606" s="63"/>
      <c r="Y4606" s="63"/>
      <c r="Z4606" s="62">
        <v>2759</v>
      </c>
      <c r="AA4606" s="62">
        <v>36153</v>
      </c>
      <c r="AB4606" s="62">
        <v>20.92</v>
      </c>
      <c r="AC4606" s="62">
        <v>19.16</v>
      </c>
    </row>
    <row r="4607" spans="1:29" ht="30" x14ac:dyDescent="0.25">
      <c r="A4607" s="61" t="s">
        <v>387</v>
      </c>
      <c r="B4607" s="61" t="s">
        <v>388</v>
      </c>
      <c r="C4607" s="62">
        <v>2004</v>
      </c>
      <c r="D4607" s="61" t="s">
        <v>99</v>
      </c>
      <c r="E4607" s="62">
        <v>25</v>
      </c>
      <c r="F4607" s="62">
        <v>91296</v>
      </c>
      <c r="G4607" s="62">
        <v>12278</v>
      </c>
      <c r="H4607" s="62">
        <v>40.93</v>
      </c>
      <c r="I4607" s="62">
        <v>3651.84</v>
      </c>
      <c r="J4607" s="62">
        <v>84905.279999999999</v>
      </c>
      <c r="K4607" s="62">
        <v>11217</v>
      </c>
      <c r="L4607" s="62">
        <v>13070</v>
      </c>
      <c r="M4607" s="62">
        <v>43.57</v>
      </c>
      <c r="N4607" s="63"/>
      <c r="O4607" s="63"/>
      <c r="P4607" s="63"/>
      <c r="Q4607" s="63"/>
      <c r="R4607" s="63"/>
      <c r="S4607" s="63"/>
      <c r="T4607" s="63"/>
      <c r="U4607" s="63"/>
      <c r="V4607" s="63"/>
      <c r="W4607" s="63"/>
      <c r="X4607" s="63"/>
      <c r="Y4607" s="63"/>
      <c r="Z4607" s="62">
        <v>99.19</v>
      </c>
      <c r="AA4607" s="62">
        <v>2581</v>
      </c>
      <c r="AB4607" s="62">
        <v>8.6</v>
      </c>
      <c r="AC4607" s="62">
        <v>3.97</v>
      </c>
    </row>
    <row r="4608" spans="1:29" x14ac:dyDescent="0.25">
      <c r="A4608" s="61" t="s">
        <v>552</v>
      </c>
      <c r="B4608" s="61" t="s">
        <v>553</v>
      </c>
      <c r="C4608" s="62">
        <v>2015</v>
      </c>
      <c r="D4608" s="61" t="s">
        <v>78</v>
      </c>
      <c r="E4608" s="62">
        <v>20</v>
      </c>
      <c r="F4608" s="62">
        <v>23650</v>
      </c>
      <c r="G4608" s="62">
        <v>3103</v>
      </c>
      <c r="H4608" s="62">
        <v>12.93</v>
      </c>
      <c r="I4608" s="62">
        <v>1182.5</v>
      </c>
      <c r="J4608" s="62">
        <v>21994.5</v>
      </c>
      <c r="K4608" s="62">
        <v>1568</v>
      </c>
      <c r="L4608" s="62">
        <v>3158</v>
      </c>
      <c r="M4608" s="62">
        <v>13.16</v>
      </c>
      <c r="N4608" s="63"/>
      <c r="O4608" s="63"/>
      <c r="P4608" s="63"/>
      <c r="Q4608" s="63"/>
      <c r="R4608" s="63"/>
      <c r="S4608" s="63"/>
      <c r="T4608" s="63"/>
      <c r="U4608" s="63"/>
      <c r="V4608" s="63"/>
      <c r="W4608" s="63"/>
      <c r="X4608" s="63"/>
      <c r="Y4608" s="63"/>
      <c r="Z4608" s="62">
        <v>187</v>
      </c>
      <c r="AA4608" s="62">
        <v>4129</v>
      </c>
      <c r="AB4608" s="62">
        <v>17.2</v>
      </c>
      <c r="AC4608" s="62">
        <v>9.35</v>
      </c>
    </row>
    <row r="4609" spans="1:29" ht="30" x14ac:dyDescent="0.25">
      <c r="A4609" s="61" t="s">
        <v>176</v>
      </c>
      <c r="B4609" s="61" t="s">
        <v>177</v>
      </c>
      <c r="C4609" s="62">
        <v>2018</v>
      </c>
      <c r="D4609" s="61" t="s">
        <v>78</v>
      </c>
      <c r="E4609" s="62">
        <v>31</v>
      </c>
      <c r="F4609" s="62">
        <v>41247</v>
      </c>
      <c r="G4609" s="62">
        <v>7438</v>
      </c>
      <c r="H4609" s="62">
        <v>19.989999999999998</v>
      </c>
      <c r="I4609" s="62">
        <v>1330.55</v>
      </c>
      <c r="J4609" s="62">
        <v>38359.71</v>
      </c>
      <c r="K4609" s="62">
        <v>15824.44</v>
      </c>
      <c r="L4609" s="62">
        <v>16330</v>
      </c>
      <c r="M4609" s="62">
        <v>43.9</v>
      </c>
      <c r="N4609" s="62">
        <v>510.47</v>
      </c>
      <c r="O4609" s="62">
        <v>190831.7</v>
      </c>
      <c r="P4609" s="63"/>
      <c r="Q4609" s="63"/>
      <c r="R4609" s="63"/>
      <c r="S4609" s="63"/>
      <c r="T4609" s="63"/>
      <c r="U4609" s="63"/>
      <c r="V4609" s="63"/>
      <c r="W4609" s="63"/>
      <c r="X4609" s="63"/>
      <c r="Y4609" s="63"/>
      <c r="Z4609" s="62">
        <v>740</v>
      </c>
      <c r="AA4609" s="62">
        <v>5956</v>
      </c>
      <c r="AB4609" s="62">
        <v>16.010000000000002</v>
      </c>
      <c r="AC4609" s="62">
        <v>23.87</v>
      </c>
    </row>
    <row r="4610" spans="1:29" ht="30" x14ac:dyDescent="0.25">
      <c r="A4610" s="61" t="s">
        <v>482</v>
      </c>
      <c r="B4610" s="61" t="s">
        <v>483</v>
      </c>
      <c r="C4610" s="62">
        <v>2016</v>
      </c>
      <c r="D4610" s="61" t="s">
        <v>75</v>
      </c>
      <c r="E4610" s="62">
        <v>12</v>
      </c>
      <c r="F4610" s="62">
        <v>0</v>
      </c>
      <c r="G4610" s="62">
        <v>0</v>
      </c>
      <c r="H4610" s="62">
        <v>0</v>
      </c>
      <c r="I4610" s="62">
        <v>0</v>
      </c>
      <c r="J4610" s="62">
        <v>0</v>
      </c>
      <c r="K4610" s="62">
        <v>0</v>
      </c>
      <c r="L4610" s="63"/>
      <c r="M4610" s="63"/>
      <c r="N4610" s="63"/>
      <c r="O4610" s="63"/>
      <c r="P4610" s="63"/>
      <c r="Q4610" s="63"/>
      <c r="R4610" s="63"/>
      <c r="S4610" s="63"/>
      <c r="T4610" s="63"/>
      <c r="U4610" s="63"/>
      <c r="V4610" s="63"/>
      <c r="W4610" s="63"/>
      <c r="X4610" s="63"/>
      <c r="Y4610" s="63"/>
      <c r="Z4610" s="62">
        <v>828</v>
      </c>
      <c r="AA4610" s="62">
        <v>16904</v>
      </c>
      <c r="AB4610" s="62">
        <v>117.39</v>
      </c>
      <c r="AC4610" s="62">
        <v>69</v>
      </c>
    </row>
    <row r="4611" spans="1:29" x14ac:dyDescent="0.25">
      <c r="A4611" s="61" t="s">
        <v>420</v>
      </c>
      <c r="B4611" s="61" t="s">
        <v>421</v>
      </c>
      <c r="C4611" s="62">
        <v>2012</v>
      </c>
      <c r="D4611" s="61" t="s">
        <v>78</v>
      </c>
      <c r="E4611" s="62">
        <v>39</v>
      </c>
      <c r="F4611" s="62">
        <v>104227</v>
      </c>
      <c r="G4611" s="62">
        <v>15992</v>
      </c>
      <c r="H4611" s="62">
        <v>34.17</v>
      </c>
      <c r="I4611" s="62">
        <v>2672.49</v>
      </c>
      <c r="J4611" s="62">
        <v>96931.11</v>
      </c>
      <c r="K4611" s="62">
        <v>29960.23</v>
      </c>
      <c r="L4611" s="62">
        <v>35358</v>
      </c>
      <c r="M4611" s="62">
        <v>75.55</v>
      </c>
      <c r="N4611" s="62">
        <v>768.21</v>
      </c>
      <c r="O4611" s="62">
        <v>361299.44</v>
      </c>
      <c r="P4611" s="63"/>
      <c r="Q4611" s="63"/>
      <c r="R4611" s="63"/>
      <c r="S4611" s="63"/>
      <c r="T4611" s="63"/>
      <c r="U4611" s="63"/>
      <c r="V4611" s="63"/>
      <c r="W4611" s="63"/>
      <c r="X4611" s="63"/>
      <c r="Y4611" s="63"/>
      <c r="Z4611" s="62">
        <v>1211</v>
      </c>
      <c r="AA4611" s="62">
        <v>15855</v>
      </c>
      <c r="AB4611" s="62">
        <v>33.880000000000003</v>
      </c>
      <c r="AC4611" s="62">
        <v>31.05</v>
      </c>
    </row>
    <row r="4612" spans="1:29" x14ac:dyDescent="0.25">
      <c r="A4612" s="61" t="s">
        <v>163</v>
      </c>
      <c r="B4612" s="61" t="s">
        <v>164</v>
      </c>
      <c r="C4612" s="62">
        <v>2012</v>
      </c>
      <c r="D4612" s="61" t="s">
        <v>86</v>
      </c>
      <c r="E4612" s="62">
        <v>32</v>
      </c>
      <c r="F4612" s="62">
        <v>15401</v>
      </c>
      <c r="G4612" s="62">
        <v>2340</v>
      </c>
      <c r="H4612" s="62">
        <v>6.09</v>
      </c>
      <c r="I4612" s="62">
        <v>481.28</v>
      </c>
      <c r="J4612" s="62">
        <v>14322.93</v>
      </c>
      <c r="K4612" s="62">
        <v>17751.7</v>
      </c>
      <c r="L4612" s="62">
        <v>12178</v>
      </c>
      <c r="M4612" s="62">
        <v>31.71</v>
      </c>
      <c r="N4612" s="62">
        <v>554.74</v>
      </c>
      <c r="O4612" s="62">
        <v>214073.04</v>
      </c>
      <c r="P4612" s="63"/>
      <c r="Q4612" s="63"/>
      <c r="R4612" s="63"/>
      <c r="S4612" s="63"/>
      <c r="T4612" s="63"/>
      <c r="U4612" s="63"/>
      <c r="V4612" s="63"/>
      <c r="W4612" s="63"/>
      <c r="X4612" s="63"/>
      <c r="Y4612" s="63"/>
      <c r="Z4612" s="62">
        <v>220002</v>
      </c>
      <c r="AA4612" s="62">
        <v>16790</v>
      </c>
      <c r="AB4612" s="62">
        <v>43.72</v>
      </c>
      <c r="AC4612" s="62">
        <v>6875.06</v>
      </c>
    </row>
    <row r="4613" spans="1:29" x14ac:dyDescent="0.25">
      <c r="A4613" s="61" t="s">
        <v>113</v>
      </c>
      <c r="B4613" s="61" t="s">
        <v>114</v>
      </c>
      <c r="C4613" s="62">
        <v>2010</v>
      </c>
      <c r="D4613" s="61" t="s">
        <v>83</v>
      </c>
      <c r="E4613" s="62">
        <v>1</v>
      </c>
      <c r="F4613" s="63"/>
      <c r="G4613" s="63"/>
      <c r="H4613" s="63"/>
      <c r="I4613" s="63"/>
      <c r="J4613" s="63"/>
      <c r="K4613" s="62">
        <v>0</v>
      </c>
      <c r="L4613" s="63"/>
      <c r="M4613" s="63"/>
      <c r="N4613" s="63"/>
      <c r="O4613" s="63"/>
      <c r="P4613" s="63"/>
      <c r="Q4613" s="63"/>
      <c r="R4613" s="63"/>
      <c r="S4613" s="63"/>
      <c r="T4613" s="63"/>
      <c r="U4613" s="63"/>
      <c r="V4613" s="63"/>
      <c r="W4613" s="63"/>
      <c r="X4613" s="63"/>
      <c r="Y4613" s="63"/>
      <c r="Z4613" s="62">
        <v>9900</v>
      </c>
      <c r="AA4613" s="62">
        <v>1188</v>
      </c>
      <c r="AB4613" s="62">
        <v>99</v>
      </c>
      <c r="AC4613" s="62">
        <v>9900</v>
      </c>
    </row>
    <row r="4614" spans="1:29" ht="30" x14ac:dyDescent="0.25">
      <c r="A4614" s="61" t="s">
        <v>237</v>
      </c>
      <c r="B4614" s="61" t="s">
        <v>238</v>
      </c>
      <c r="C4614" s="62">
        <v>2015</v>
      </c>
      <c r="D4614" s="61" t="s">
        <v>89</v>
      </c>
      <c r="E4614" s="62">
        <v>116</v>
      </c>
      <c r="F4614" s="62">
        <v>400572</v>
      </c>
      <c r="G4614" s="62">
        <v>103030</v>
      </c>
      <c r="H4614" s="62">
        <v>74.02</v>
      </c>
      <c r="I4614" s="62">
        <v>3453.21</v>
      </c>
      <c r="J4614" s="62">
        <v>372531.96</v>
      </c>
      <c r="K4614" s="62">
        <v>43907.86</v>
      </c>
      <c r="L4614" s="62">
        <v>51594</v>
      </c>
      <c r="M4614" s="62">
        <v>37.06</v>
      </c>
      <c r="N4614" s="62">
        <v>378.52</v>
      </c>
      <c r="O4614" s="62">
        <v>529498.01</v>
      </c>
      <c r="P4614" s="63"/>
      <c r="Q4614" s="63"/>
      <c r="R4614" s="63"/>
      <c r="S4614" s="63"/>
      <c r="T4614" s="63"/>
      <c r="U4614" s="63"/>
      <c r="V4614" s="63"/>
      <c r="W4614" s="63"/>
      <c r="X4614" s="63"/>
      <c r="Y4614" s="63"/>
      <c r="Z4614" s="62">
        <v>532328</v>
      </c>
      <c r="AA4614" s="62">
        <v>41178</v>
      </c>
      <c r="AB4614" s="62">
        <v>29.58</v>
      </c>
      <c r="AC4614" s="62">
        <v>4589.03</v>
      </c>
    </row>
    <row r="4615" spans="1:29" ht="30" x14ac:dyDescent="0.25">
      <c r="A4615" s="61" t="s">
        <v>117</v>
      </c>
      <c r="B4615" s="61" t="s">
        <v>118</v>
      </c>
      <c r="C4615" s="62">
        <v>2014</v>
      </c>
      <c r="D4615" s="61" t="s">
        <v>571</v>
      </c>
      <c r="E4615" s="62">
        <v>75</v>
      </c>
      <c r="F4615" s="63"/>
      <c r="G4615" s="63"/>
      <c r="H4615" s="63"/>
      <c r="I4615" s="63"/>
      <c r="J4615" s="63"/>
      <c r="K4615" s="62">
        <v>0</v>
      </c>
      <c r="L4615" s="63"/>
      <c r="M4615" s="63"/>
      <c r="N4615" s="63"/>
      <c r="O4615" s="63"/>
      <c r="P4615" s="63"/>
      <c r="Q4615" s="63"/>
      <c r="R4615" s="63"/>
      <c r="S4615" s="63"/>
      <c r="T4615" s="63"/>
      <c r="U4615" s="63"/>
      <c r="V4615" s="63"/>
      <c r="W4615" s="63"/>
      <c r="X4615" s="63"/>
      <c r="Y4615" s="63"/>
      <c r="Z4615" s="62">
        <v>0</v>
      </c>
      <c r="AA4615" s="63"/>
      <c r="AB4615" s="63"/>
      <c r="AC4615" s="62">
        <v>0</v>
      </c>
    </row>
    <row r="4616" spans="1:29" ht="30" x14ac:dyDescent="0.25">
      <c r="A4616" s="61" t="s">
        <v>528</v>
      </c>
      <c r="B4616" s="61" t="s">
        <v>529</v>
      </c>
      <c r="C4616" s="62">
        <v>2013</v>
      </c>
      <c r="D4616" s="61" t="s">
        <v>78</v>
      </c>
      <c r="E4616" s="62">
        <v>30</v>
      </c>
      <c r="F4616" s="62">
        <v>222716</v>
      </c>
      <c r="G4616" s="62">
        <v>29295</v>
      </c>
      <c r="H4616" s="62">
        <v>81.38</v>
      </c>
      <c r="I4616" s="62">
        <v>7423.87</v>
      </c>
      <c r="J4616" s="62">
        <v>207125.88</v>
      </c>
      <c r="K4616" s="62">
        <v>0</v>
      </c>
      <c r="L4616" s="63"/>
      <c r="M4616" s="63"/>
      <c r="N4616" s="63"/>
      <c r="O4616" s="63"/>
      <c r="P4616" s="63"/>
      <c r="Q4616" s="63"/>
      <c r="R4616" s="63"/>
      <c r="S4616" s="63"/>
      <c r="T4616" s="63"/>
      <c r="U4616" s="63"/>
      <c r="V4616" s="63"/>
      <c r="W4616" s="63"/>
      <c r="X4616" s="63"/>
      <c r="Y4616" s="63"/>
      <c r="Z4616" s="62">
        <v>3162.77</v>
      </c>
      <c r="AA4616" s="62">
        <v>14069</v>
      </c>
      <c r="AB4616" s="62">
        <v>39.08</v>
      </c>
      <c r="AC4616" s="62">
        <v>105.43</v>
      </c>
    </row>
    <row r="4617" spans="1:29" x14ac:dyDescent="0.25">
      <c r="A4617" s="61" t="s">
        <v>488</v>
      </c>
      <c r="B4617" s="61" t="s">
        <v>489</v>
      </c>
      <c r="C4617" s="62">
        <v>2010</v>
      </c>
      <c r="D4617" s="61" t="s">
        <v>75</v>
      </c>
      <c r="E4617" s="62">
        <v>3</v>
      </c>
      <c r="F4617" s="62">
        <v>170</v>
      </c>
      <c r="G4617" s="62">
        <v>24</v>
      </c>
      <c r="H4617" s="62">
        <v>0.67</v>
      </c>
      <c r="I4617" s="62">
        <v>56.67</v>
      </c>
      <c r="J4617" s="62">
        <v>158.1</v>
      </c>
      <c r="K4617" s="62">
        <v>0</v>
      </c>
      <c r="L4617" s="63"/>
      <c r="M4617" s="63"/>
      <c r="N4617" s="63"/>
      <c r="O4617" s="63"/>
      <c r="P4617" s="63"/>
      <c r="Q4617" s="63"/>
      <c r="R4617" s="63"/>
      <c r="S4617" s="63"/>
      <c r="T4617" s="63"/>
      <c r="U4617" s="63"/>
      <c r="V4617" s="63"/>
      <c r="W4617" s="63"/>
      <c r="X4617" s="63"/>
      <c r="Y4617" s="63"/>
      <c r="Z4617" s="62">
        <v>4.28</v>
      </c>
      <c r="AA4617" s="62">
        <v>669</v>
      </c>
      <c r="AB4617" s="62">
        <v>18.579999999999998</v>
      </c>
      <c r="AC4617" s="62">
        <v>1.43</v>
      </c>
    </row>
    <row r="4618" spans="1:29" x14ac:dyDescent="0.25">
      <c r="A4618" s="61" t="s">
        <v>490</v>
      </c>
      <c r="B4618" s="61" t="s">
        <v>491</v>
      </c>
      <c r="C4618" s="62">
        <v>2013</v>
      </c>
      <c r="D4618" s="61" t="s">
        <v>75</v>
      </c>
      <c r="E4618" s="62">
        <v>2</v>
      </c>
      <c r="F4618" s="63"/>
      <c r="G4618" s="62">
        <v>0</v>
      </c>
      <c r="H4618" s="62">
        <v>0</v>
      </c>
      <c r="I4618" s="63"/>
      <c r="J4618" s="63"/>
      <c r="K4618" s="62">
        <v>0</v>
      </c>
      <c r="L4618" s="63"/>
      <c r="M4618" s="63"/>
      <c r="N4618" s="63"/>
      <c r="O4618" s="63"/>
      <c r="P4618" s="63"/>
      <c r="Q4618" s="63"/>
      <c r="R4618" s="63"/>
      <c r="S4618" s="63"/>
      <c r="T4618" s="63"/>
      <c r="U4618" s="63"/>
      <c r="V4618" s="63"/>
      <c r="W4618" s="63"/>
      <c r="X4618" s="63"/>
      <c r="Y4618" s="63"/>
      <c r="Z4618" s="62">
        <v>15300</v>
      </c>
      <c r="AA4618" s="62">
        <v>907</v>
      </c>
      <c r="AB4618" s="62">
        <v>37.79</v>
      </c>
      <c r="AC4618" s="62">
        <v>7650</v>
      </c>
    </row>
    <row r="4619" spans="1:29" x14ac:dyDescent="0.25">
      <c r="A4619" s="61" t="s">
        <v>399</v>
      </c>
      <c r="B4619" s="61" t="s">
        <v>400</v>
      </c>
      <c r="C4619" s="62">
        <v>2017</v>
      </c>
      <c r="D4619" s="61" t="s">
        <v>99</v>
      </c>
      <c r="E4619" s="62">
        <v>33</v>
      </c>
      <c r="F4619" s="62">
        <v>53240</v>
      </c>
      <c r="G4619" s="62">
        <v>16760</v>
      </c>
      <c r="H4619" s="62">
        <v>42.32</v>
      </c>
      <c r="I4619" s="62">
        <v>1613.33</v>
      </c>
      <c r="J4619" s="62">
        <v>49513.2</v>
      </c>
      <c r="K4619" s="62">
        <v>7550</v>
      </c>
      <c r="L4619" s="62">
        <v>13859</v>
      </c>
      <c r="M4619" s="62">
        <v>35</v>
      </c>
      <c r="N4619" s="62">
        <v>228.79</v>
      </c>
      <c r="O4619" s="62">
        <v>91047.72</v>
      </c>
      <c r="P4619" s="63"/>
      <c r="Q4619" s="63"/>
      <c r="R4619" s="63"/>
      <c r="S4619" s="63"/>
      <c r="T4619" s="63"/>
      <c r="U4619" s="63"/>
      <c r="V4619" s="63"/>
      <c r="W4619" s="63"/>
      <c r="X4619" s="63"/>
      <c r="Y4619" s="63"/>
      <c r="Z4619" s="62">
        <v>0</v>
      </c>
      <c r="AA4619" s="62">
        <v>86400</v>
      </c>
      <c r="AB4619" s="62">
        <v>218.18</v>
      </c>
      <c r="AC4619" s="62">
        <v>0</v>
      </c>
    </row>
    <row r="4620" spans="1:29" x14ac:dyDescent="0.25">
      <c r="A4620" s="61" t="s">
        <v>413</v>
      </c>
      <c r="B4620" s="61" t="s">
        <v>414</v>
      </c>
      <c r="C4620" s="62">
        <v>2018</v>
      </c>
      <c r="D4620" s="61" t="s">
        <v>78</v>
      </c>
      <c r="E4620" s="62">
        <v>20</v>
      </c>
      <c r="F4620" s="62">
        <v>18255</v>
      </c>
      <c r="G4620" s="62">
        <v>3323</v>
      </c>
      <c r="H4620" s="62">
        <v>13.85</v>
      </c>
      <c r="I4620" s="62">
        <v>912.75</v>
      </c>
      <c r="J4620" s="62">
        <v>16977.150000000001</v>
      </c>
      <c r="K4620" s="62">
        <v>4910</v>
      </c>
      <c r="L4620" s="62">
        <v>6413</v>
      </c>
      <c r="M4620" s="62">
        <v>26.72</v>
      </c>
      <c r="N4620" s="62">
        <v>245.5</v>
      </c>
      <c r="O4620" s="62">
        <v>59211.16</v>
      </c>
      <c r="P4620" s="63"/>
      <c r="Q4620" s="63"/>
      <c r="R4620" s="63"/>
      <c r="S4620" s="63"/>
      <c r="T4620" s="63"/>
      <c r="U4620" s="63"/>
      <c r="V4620" s="63"/>
      <c r="W4620" s="63"/>
      <c r="X4620" s="63"/>
      <c r="Y4620" s="63"/>
      <c r="Z4620" s="62">
        <v>2691.8</v>
      </c>
      <c r="AA4620" s="62">
        <v>3369</v>
      </c>
      <c r="AB4620" s="62">
        <v>14.04</v>
      </c>
      <c r="AC4620" s="62">
        <v>134.59</v>
      </c>
    </row>
    <row r="4621" spans="1:29" ht="30" x14ac:dyDescent="0.25">
      <c r="A4621" s="61" t="s">
        <v>176</v>
      </c>
      <c r="B4621" s="61" t="s">
        <v>177</v>
      </c>
      <c r="C4621" s="62">
        <v>2006</v>
      </c>
      <c r="D4621" s="61" t="s">
        <v>86</v>
      </c>
      <c r="E4621" s="62">
        <v>72</v>
      </c>
      <c r="F4621" s="62">
        <v>9862</v>
      </c>
      <c r="G4621" s="62">
        <v>3089</v>
      </c>
      <c r="H4621" s="62">
        <v>3.58</v>
      </c>
      <c r="I4621" s="62">
        <v>136.97</v>
      </c>
      <c r="J4621" s="62">
        <v>9171.66</v>
      </c>
      <c r="K4621" s="62">
        <v>1059.17</v>
      </c>
      <c r="L4621" s="62">
        <v>4533</v>
      </c>
      <c r="M4621" s="62">
        <v>5.25</v>
      </c>
      <c r="N4621" s="62">
        <v>14.71</v>
      </c>
      <c r="O4621" s="62">
        <v>12772.8</v>
      </c>
      <c r="P4621" s="63"/>
      <c r="Q4621" s="63"/>
      <c r="R4621" s="63"/>
      <c r="S4621" s="63"/>
      <c r="T4621" s="63"/>
      <c r="U4621" s="62">
        <v>100</v>
      </c>
      <c r="V4621" s="62">
        <v>234</v>
      </c>
      <c r="W4621" s="62">
        <v>0.27</v>
      </c>
      <c r="X4621" s="62">
        <v>1</v>
      </c>
      <c r="Y4621" s="62">
        <v>2238.4</v>
      </c>
      <c r="Z4621" s="62">
        <v>5.92</v>
      </c>
      <c r="AA4621" s="62">
        <v>21134</v>
      </c>
      <c r="AB4621" s="62">
        <v>24.46</v>
      </c>
      <c r="AC4621" s="62">
        <v>0.08</v>
      </c>
    </row>
    <row r="4622" spans="1:29" ht="45" x14ac:dyDescent="0.25">
      <c r="A4622" s="61" t="s">
        <v>460</v>
      </c>
      <c r="B4622" s="61" t="s">
        <v>461</v>
      </c>
      <c r="C4622" s="62">
        <v>2007</v>
      </c>
      <c r="D4622" s="61" t="s">
        <v>78</v>
      </c>
      <c r="E4622" s="62">
        <v>48</v>
      </c>
      <c r="F4622" s="62">
        <v>473445</v>
      </c>
      <c r="G4622" s="62">
        <v>66898</v>
      </c>
      <c r="H4622" s="62">
        <v>116.14</v>
      </c>
      <c r="I4622" s="62">
        <v>9863.44</v>
      </c>
      <c r="J4622" s="62">
        <v>440303.85</v>
      </c>
      <c r="K4622" s="62">
        <v>0</v>
      </c>
      <c r="L4622" s="63"/>
      <c r="M4622" s="63"/>
      <c r="N4622" s="63"/>
      <c r="O4622" s="63"/>
      <c r="P4622" s="63"/>
      <c r="Q4622" s="63"/>
      <c r="R4622" s="63"/>
      <c r="S4622" s="63"/>
      <c r="T4622" s="63"/>
      <c r="U4622" s="63"/>
      <c r="V4622" s="63"/>
      <c r="W4622" s="63"/>
      <c r="X4622" s="63"/>
      <c r="Y4622" s="63"/>
      <c r="Z4622" s="62">
        <v>98443</v>
      </c>
      <c r="AA4622" s="62">
        <v>2844</v>
      </c>
      <c r="AB4622" s="62">
        <v>4.9400000000000004</v>
      </c>
      <c r="AC4622" s="62">
        <v>2050.9</v>
      </c>
    </row>
    <row r="4623" spans="1:29" x14ac:dyDescent="0.25">
      <c r="A4623" s="61" t="s">
        <v>389</v>
      </c>
      <c r="B4623" s="61" t="s">
        <v>390</v>
      </c>
      <c r="C4623" s="62">
        <v>2008</v>
      </c>
      <c r="D4623" s="61" t="s">
        <v>78</v>
      </c>
      <c r="E4623" s="62">
        <v>130</v>
      </c>
      <c r="F4623" s="62">
        <v>1375660</v>
      </c>
      <c r="G4623" s="62">
        <v>226298</v>
      </c>
      <c r="H4623" s="62">
        <v>145.06</v>
      </c>
      <c r="I4623" s="62">
        <v>10582</v>
      </c>
      <c r="J4623" s="62">
        <v>1279363.8</v>
      </c>
      <c r="K4623" s="62">
        <v>0</v>
      </c>
      <c r="L4623" s="63"/>
      <c r="M4623" s="63"/>
      <c r="N4623" s="63"/>
      <c r="O4623" s="63"/>
      <c r="P4623" s="63"/>
      <c r="Q4623" s="63"/>
      <c r="R4623" s="63"/>
      <c r="S4623" s="63"/>
      <c r="T4623" s="63"/>
      <c r="U4623" s="63"/>
      <c r="V4623" s="63"/>
      <c r="W4623" s="63"/>
      <c r="X4623" s="63"/>
      <c r="Y4623" s="63"/>
      <c r="Z4623" s="62">
        <v>1051.3800000000001</v>
      </c>
      <c r="AA4623" s="62">
        <v>18472</v>
      </c>
      <c r="AB4623" s="62">
        <v>11.84</v>
      </c>
      <c r="AC4623" s="62">
        <v>8.09</v>
      </c>
    </row>
    <row r="4624" spans="1:29" x14ac:dyDescent="0.25">
      <c r="A4624" s="61" t="s">
        <v>273</v>
      </c>
      <c r="B4624" s="61" t="s">
        <v>274</v>
      </c>
      <c r="C4624" s="62">
        <v>2006</v>
      </c>
      <c r="D4624" s="61" t="s">
        <v>75</v>
      </c>
      <c r="E4624" s="62">
        <v>13</v>
      </c>
      <c r="F4624" s="62">
        <v>6879</v>
      </c>
      <c r="G4624" s="62">
        <v>1373</v>
      </c>
      <c r="H4624" s="62">
        <v>8.8000000000000007</v>
      </c>
      <c r="I4624" s="62">
        <v>529.15</v>
      </c>
      <c r="J4624" s="62">
        <v>6397.47</v>
      </c>
      <c r="K4624" s="62">
        <v>505.33</v>
      </c>
      <c r="L4624" s="62">
        <v>1744</v>
      </c>
      <c r="M4624" s="62">
        <v>11.18</v>
      </c>
      <c r="N4624" s="62">
        <v>38.869999999999997</v>
      </c>
      <c r="O4624" s="62">
        <v>6093.98</v>
      </c>
      <c r="P4624" s="63"/>
      <c r="Q4624" s="63"/>
      <c r="R4624" s="63"/>
      <c r="S4624" s="63"/>
      <c r="T4624" s="63"/>
      <c r="U4624" s="63"/>
      <c r="V4624" s="63"/>
      <c r="W4624" s="63"/>
      <c r="X4624" s="63"/>
      <c r="Y4624" s="63"/>
      <c r="Z4624" s="62">
        <v>43084.46</v>
      </c>
      <c r="AA4624" s="62">
        <v>2398</v>
      </c>
      <c r="AB4624" s="62">
        <v>15.37</v>
      </c>
      <c r="AC4624" s="62">
        <v>3314.19</v>
      </c>
    </row>
    <row r="4625" spans="1:29" x14ac:dyDescent="0.25">
      <c r="A4625" s="61" t="s">
        <v>319</v>
      </c>
      <c r="B4625" s="61" t="s">
        <v>320</v>
      </c>
      <c r="C4625" s="62">
        <v>2015</v>
      </c>
      <c r="D4625" s="61" t="s">
        <v>78</v>
      </c>
      <c r="E4625" s="62">
        <v>72</v>
      </c>
      <c r="F4625" s="62">
        <v>758451</v>
      </c>
      <c r="G4625" s="62">
        <v>152130</v>
      </c>
      <c r="H4625" s="62">
        <v>176.08</v>
      </c>
      <c r="I4625" s="62">
        <v>10534.04</v>
      </c>
      <c r="J4625" s="62">
        <v>705359.43</v>
      </c>
      <c r="K4625" s="62">
        <v>0</v>
      </c>
      <c r="L4625" s="63"/>
      <c r="M4625" s="63"/>
      <c r="N4625" s="63"/>
      <c r="O4625" s="63"/>
      <c r="P4625" s="63"/>
      <c r="Q4625" s="63"/>
      <c r="R4625" s="63"/>
      <c r="S4625" s="63"/>
      <c r="T4625" s="63"/>
      <c r="U4625" s="63"/>
      <c r="V4625" s="63"/>
      <c r="W4625" s="63"/>
      <c r="X4625" s="63"/>
      <c r="Y4625" s="63"/>
      <c r="Z4625" s="62">
        <v>1501.27</v>
      </c>
      <c r="AA4625" s="62">
        <v>7679</v>
      </c>
      <c r="AB4625" s="62">
        <v>8.89</v>
      </c>
      <c r="AC4625" s="62">
        <v>20.85</v>
      </c>
    </row>
    <row r="4626" spans="1:29" x14ac:dyDescent="0.25">
      <c r="A4626" s="61" t="s">
        <v>371</v>
      </c>
      <c r="B4626" s="61" t="s">
        <v>372</v>
      </c>
      <c r="C4626" s="62">
        <v>2010</v>
      </c>
      <c r="D4626" s="61" t="s">
        <v>150</v>
      </c>
      <c r="E4626" s="62">
        <v>8</v>
      </c>
      <c r="F4626" s="63"/>
      <c r="G4626" s="63"/>
      <c r="H4626" s="63"/>
      <c r="I4626" s="63"/>
      <c r="J4626" s="63"/>
      <c r="K4626" s="62">
        <v>0</v>
      </c>
      <c r="L4626" s="63"/>
      <c r="M4626" s="63"/>
      <c r="N4626" s="63"/>
      <c r="O4626" s="63"/>
      <c r="P4626" s="63"/>
      <c r="Q4626" s="63"/>
      <c r="R4626" s="63"/>
      <c r="S4626" s="63"/>
      <c r="T4626" s="63"/>
      <c r="U4626" s="63"/>
      <c r="V4626" s="63"/>
      <c r="W4626" s="63"/>
      <c r="X4626" s="63"/>
      <c r="Y4626" s="63"/>
      <c r="Z4626" s="62">
        <v>0</v>
      </c>
      <c r="AA4626" s="63"/>
      <c r="AB4626" s="63"/>
      <c r="AC4626" s="62">
        <v>0</v>
      </c>
    </row>
    <row r="4627" spans="1:29" ht="30" x14ac:dyDescent="0.25">
      <c r="A4627" s="61" t="s">
        <v>287</v>
      </c>
      <c r="B4627" s="61" t="s">
        <v>288</v>
      </c>
      <c r="C4627" s="62">
        <v>2011</v>
      </c>
      <c r="D4627" s="61" t="s">
        <v>83</v>
      </c>
      <c r="E4627" s="62">
        <v>9</v>
      </c>
      <c r="F4627" s="62">
        <v>31</v>
      </c>
      <c r="G4627" s="62">
        <v>44</v>
      </c>
      <c r="H4627" s="62">
        <v>0.41</v>
      </c>
      <c r="I4627" s="62">
        <v>3.44</v>
      </c>
      <c r="J4627" s="62">
        <v>28.83</v>
      </c>
      <c r="K4627" s="62">
        <v>0</v>
      </c>
      <c r="L4627" s="63"/>
      <c r="M4627" s="63"/>
      <c r="N4627" s="63"/>
      <c r="O4627" s="63"/>
      <c r="P4627" s="63"/>
      <c r="Q4627" s="63"/>
      <c r="R4627" s="63"/>
      <c r="S4627" s="63"/>
      <c r="T4627" s="63"/>
      <c r="U4627" s="63"/>
      <c r="V4627" s="63"/>
      <c r="W4627" s="63"/>
      <c r="X4627" s="63"/>
      <c r="Y4627" s="63"/>
      <c r="Z4627" s="62">
        <v>25552</v>
      </c>
      <c r="AA4627" s="62">
        <v>2928</v>
      </c>
      <c r="AB4627" s="62">
        <v>27.11</v>
      </c>
      <c r="AC4627" s="62">
        <v>2839.11</v>
      </c>
    </row>
    <row r="4628" spans="1:29" ht="30" x14ac:dyDescent="0.25">
      <c r="A4628" s="61" t="s">
        <v>124</v>
      </c>
      <c r="B4628" s="61" t="s">
        <v>125</v>
      </c>
      <c r="C4628" s="62">
        <v>2005</v>
      </c>
      <c r="D4628" s="61" t="s">
        <v>89</v>
      </c>
      <c r="E4628" s="62">
        <v>64</v>
      </c>
      <c r="F4628" s="62">
        <v>105120</v>
      </c>
      <c r="G4628" s="62">
        <v>12220</v>
      </c>
      <c r="H4628" s="62">
        <v>15.91</v>
      </c>
      <c r="I4628" s="62">
        <v>1642.5</v>
      </c>
      <c r="J4628" s="62">
        <v>97761.600000000006</v>
      </c>
      <c r="K4628" s="62">
        <v>12719.69</v>
      </c>
      <c r="L4628" s="62">
        <v>18620</v>
      </c>
      <c r="M4628" s="62">
        <v>24.24</v>
      </c>
      <c r="N4628" s="62">
        <v>198.75</v>
      </c>
      <c r="O4628" s="62">
        <v>153390.54999999999</v>
      </c>
      <c r="P4628" s="63"/>
      <c r="Q4628" s="63"/>
      <c r="R4628" s="63"/>
      <c r="S4628" s="63"/>
      <c r="T4628" s="63"/>
      <c r="U4628" s="63"/>
      <c r="V4628" s="63"/>
      <c r="W4628" s="63"/>
      <c r="X4628" s="63"/>
      <c r="Y4628" s="63"/>
      <c r="Z4628" s="62">
        <v>104.61</v>
      </c>
      <c r="AA4628" s="62">
        <v>7235</v>
      </c>
      <c r="AB4628" s="62">
        <v>9.42</v>
      </c>
      <c r="AC4628" s="62">
        <v>1.63</v>
      </c>
    </row>
    <row r="4629" spans="1:29" ht="30" x14ac:dyDescent="0.25">
      <c r="A4629" s="61" t="s">
        <v>439</v>
      </c>
      <c r="B4629" s="61" t="s">
        <v>440</v>
      </c>
      <c r="C4629" s="62">
        <v>2014</v>
      </c>
      <c r="D4629" s="61" t="s">
        <v>75</v>
      </c>
      <c r="E4629" s="62">
        <v>4</v>
      </c>
      <c r="F4629" s="63"/>
      <c r="G4629" s="63"/>
      <c r="H4629" s="63"/>
      <c r="I4629" s="63"/>
      <c r="J4629" s="63"/>
      <c r="K4629" s="62">
        <v>0</v>
      </c>
      <c r="L4629" s="63"/>
      <c r="M4629" s="63"/>
      <c r="N4629" s="63"/>
      <c r="O4629" s="63"/>
      <c r="P4629" s="63"/>
      <c r="Q4629" s="63"/>
      <c r="R4629" s="63"/>
      <c r="S4629" s="63"/>
      <c r="T4629" s="63"/>
      <c r="U4629" s="63"/>
      <c r="V4629" s="63"/>
      <c r="W4629" s="63"/>
      <c r="X4629" s="63"/>
      <c r="Y4629" s="63"/>
      <c r="Z4629" s="62">
        <v>16821.96</v>
      </c>
      <c r="AA4629" s="62">
        <v>1341</v>
      </c>
      <c r="AB4629" s="62">
        <v>27.94</v>
      </c>
      <c r="AC4629" s="62">
        <v>4205.49</v>
      </c>
    </row>
    <row r="4630" spans="1:29" ht="30" x14ac:dyDescent="0.25">
      <c r="A4630" s="61" t="s">
        <v>188</v>
      </c>
      <c r="B4630" s="61" t="s">
        <v>189</v>
      </c>
      <c r="C4630" s="62">
        <v>2008</v>
      </c>
      <c r="D4630" s="61" t="s">
        <v>83</v>
      </c>
      <c r="E4630" s="62">
        <v>58</v>
      </c>
      <c r="F4630" s="62">
        <v>375320</v>
      </c>
      <c r="G4630" s="62">
        <v>61716</v>
      </c>
      <c r="H4630" s="62">
        <v>88.67</v>
      </c>
      <c r="I4630" s="62">
        <v>6471.03</v>
      </c>
      <c r="J4630" s="62">
        <v>349047.6</v>
      </c>
      <c r="K4630" s="62">
        <v>59134.82</v>
      </c>
      <c r="L4630" s="62">
        <v>73389</v>
      </c>
      <c r="M4630" s="62">
        <v>105.44</v>
      </c>
      <c r="N4630" s="63"/>
      <c r="O4630" s="63"/>
      <c r="P4630" s="63"/>
      <c r="Q4630" s="63"/>
      <c r="R4630" s="63"/>
      <c r="S4630" s="63"/>
      <c r="T4630" s="63"/>
      <c r="U4630" s="63"/>
      <c r="V4630" s="63"/>
      <c r="W4630" s="63"/>
      <c r="X4630" s="63"/>
      <c r="Y4630" s="63"/>
      <c r="Z4630" s="62">
        <v>8166</v>
      </c>
      <c r="AA4630" s="62">
        <v>43236</v>
      </c>
      <c r="AB4630" s="62">
        <v>62.12</v>
      </c>
      <c r="AC4630" s="62">
        <v>140.79</v>
      </c>
    </row>
    <row r="4631" spans="1:29" ht="30" x14ac:dyDescent="0.25">
      <c r="A4631" s="61" t="s">
        <v>218</v>
      </c>
      <c r="B4631" s="61" t="s">
        <v>219</v>
      </c>
      <c r="C4631" s="62">
        <v>2010</v>
      </c>
      <c r="D4631" s="61" t="s">
        <v>78</v>
      </c>
      <c r="E4631" s="62">
        <v>30</v>
      </c>
      <c r="F4631" s="62">
        <v>76880</v>
      </c>
      <c r="G4631" s="62">
        <v>15153</v>
      </c>
      <c r="H4631" s="62">
        <v>42.09</v>
      </c>
      <c r="I4631" s="62">
        <v>2562.67</v>
      </c>
      <c r="J4631" s="62">
        <v>71498.399999999994</v>
      </c>
      <c r="K4631" s="62">
        <v>14547.04</v>
      </c>
      <c r="L4631" s="62">
        <v>19988</v>
      </c>
      <c r="M4631" s="62">
        <v>55.52</v>
      </c>
      <c r="N4631" s="62">
        <v>484.9</v>
      </c>
      <c r="O4631" s="62">
        <v>175427.14</v>
      </c>
      <c r="P4631" s="63"/>
      <c r="Q4631" s="63"/>
      <c r="R4631" s="63"/>
      <c r="S4631" s="63"/>
      <c r="T4631" s="63"/>
      <c r="U4631" s="63"/>
      <c r="V4631" s="63"/>
      <c r="W4631" s="63"/>
      <c r="X4631" s="63"/>
      <c r="Y4631" s="63"/>
      <c r="Z4631" s="62">
        <v>62900</v>
      </c>
      <c r="AA4631" s="62">
        <v>8373</v>
      </c>
      <c r="AB4631" s="62">
        <v>23.26</v>
      </c>
      <c r="AC4631" s="62">
        <v>2096.67</v>
      </c>
    </row>
    <row r="4632" spans="1:29" ht="30" x14ac:dyDescent="0.25">
      <c r="A4632" s="61" t="s">
        <v>142</v>
      </c>
      <c r="B4632" s="61" t="s">
        <v>143</v>
      </c>
      <c r="C4632" s="62">
        <v>2016</v>
      </c>
      <c r="D4632" s="61" t="s">
        <v>78</v>
      </c>
      <c r="E4632" s="62">
        <v>72</v>
      </c>
      <c r="F4632" s="62">
        <v>186247</v>
      </c>
      <c r="G4632" s="62">
        <v>43236</v>
      </c>
      <c r="H4632" s="62">
        <v>50.04</v>
      </c>
      <c r="I4632" s="62">
        <v>2586.7600000000002</v>
      </c>
      <c r="J4632" s="62">
        <v>173209.71</v>
      </c>
      <c r="K4632" s="62">
        <v>20261.88</v>
      </c>
      <c r="L4632" s="62">
        <v>24350</v>
      </c>
      <c r="M4632" s="62">
        <v>28.18</v>
      </c>
      <c r="N4632" s="62">
        <v>281.42</v>
      </c>
      <c r="O4632" s="62">
        <v>244344.11</v>
      </c>
      <c r="P4632" s="63"/>
      <c r="Q4632" s="63"/>
      <c r="R4632" s="63"/>
      <c r="S4632" s="63"/>
      <c r="T4632" s="63"/>
      <c r="U4632" s="63"/>
      <c r="V4632" s="63"/>
      <c r="W4632" s="63"/>
      <c r="X4632" s="63"/>
      <c r="Y4632" s="63"/>
      <c r="Z4632" s="62">
        <v>1497</v>
      </c>
      <c r="AA4632" s="62">
        <v>18323</v>
      </c>
      <c r="AB4632" s="62">
        <v>21.21</v>
      </c>
      <c r="AC4632" s="62">
        <v>20.79</v>
      </c>
    </row>
    <row r="4633" spans="1:29" ht="30" x14ac:dyDescent="0.25">
      <c r="A4633" s="61" t="s">
        <v>237</v>
      </c>
      <c r="B4633" s="61" t="s">
        <v>238</v>
      </c>
      <c r="C4633" s="62">
        <v>2004</v>
      </c>
      <c r="D4633" s="61" t="s">
        <v>308</v>
      </c>
      <c r="E4633" s="62">
        <v>50</v>
      </c>
      <c r="F4633" s="62">
        <v>22565</v>
      </c>
      <c r="G4633" s="62">
        <v>6544</v>
      </c>
      <c r="H4633" s="62">
        <v>10.91</v>
      </c>
      <c r="I4633" s="62">
        <v>451.3</v>
      </c>
      <c r="J4633" s="62">
        <v>20985.45</v>
      </c>
      <c r="K4633" s="62">
        <v>48377.3</v>
      </c>
      <c r="L4633" s="62">
        <v>49057</v>
      </c>
      <c r="M4633" s="62">
        <v>81.760000000000005</v>
      </c>
      <c r="N4633" s="62">
        <v>967.55</v>
      </c>
      <c r="O4633" s="62">
        <v>583396.42000000004</v>
      </c>
      <c r="P4633" s="63"/>
      <c r="Q4633" s="63"/>
      <c r="R4633" s="63"/>
      <c r="S4633" s="63"/>
      <c r="T4633" s="63"/>
      <c r="U4633" s="63"/>
      <c r="V4633" s="63"/>
      <c r="W4633" s="63"/>
      <c r="X4633" s="63"/>
      <c r="Y4633" s="63"/>
      <c r="Z4633" s="62">
        <v>5545</v>
      </c>
      <c r="AA4633" s="62">
        <v>16140</v>
      </c>
      <c r="AB4633" s="62">
        <v>26.9</v>
      </c>
      <c r="AC4633" s="62">
        <v>110.9</v>
      </c>
    </row>
    <row r="4634" spans="1:29" x14ac:dyDescent="0.25">
      <c r="A4634" s="61" t="s">
        <v>488</v>
      </c>
      <c r="B4634" s="61" t="s">
        <v>489</v>
      </c>
      <c r="C4634" s="62">
        <v>2017</v>
      </c>
      <c r="D4634" s="61" t="s">
        <v>75</v>
      </c>
      <c r="E4634" s="62">
        <v>3</v>
      </c>
      <c r="F4634" s="62">
        <v>986</v>
      </c>
      <c r="G4634" s="62">
        <v>356</v>
      </c>
      <c r="H4634" s="62">
        <v>9.89</v>
      </c>
      <c r="I4634" s="62">
        <v>328.67</v>
      </c>
      <c r="J4634" s="62">
        <v>916.98</v>
      </c>
      <c r="K4634" s="62">
        <v>0</v>
      </c>
      <c r="L4634" s="63"/>
      <c r="M4634" s="63"/>
      <c r="N4634" s="63"/>
      <c r="O4634" s="63"/>
      <c r="P4634" s="63"/>
      <c r="Q4634" s="63"/>
      <c r="R4634" s="63"/>
      <c r="S4634" s="63"/>
      <c r="T4634" s="63"/>
      <c r="U4634" s="63"/>
      <c r="V4634" s="63"/>
      <c r="W4634" s="63"/>
      <c r="X4634" s="63"/>
      <c r="Y4634" s="63"/>
      <c r="Z4634" s="62">
        <v>0</v>
      </c>
      <c r="AA4634" s="63"/>
      <c r="AB4634" s="63"/>
      <c r="AC4634" s="62">
        <v>0</v>
      </c>
    </row>
    <row r="4635" spans="1:29" ht="30" x14ac:dyDescent="0.25">
      <c r="A4635" s="61" t="s">
        <v>528</v>
      </c>
      <c r="B4635" s="61" t="s">
        <v>529</v>
      </c>
      <c r="C4635" s="62">
        <v>2004</v>
      </c>
      <c r="D4635" s="61" t="s">
        <v>75</v>
      </c>
      <c r="E4635" s="62">
        <v>15</v>
      </c>
      <c r="F4635" s="62">
        <v>10798</v>
      </c>
      <c r="G4635" s="62">
        <v>1697</v>
      </c>
      <c r="H4635" s="62">
        <v>9.43</v>
      </c>
      <c r="I4635" s="62">
        <v>719.87</v>
      </c>
      <c r="J4635" s="62">
        <v>10042.14</v>
      </c>
      <c r="K4635" s="62">
        <v>0</v>
      </c>
      <c r="L4635" s="63"/>
      <c r="M4635" s="63"/>
      <c r="N4635" s="63"/>
      <c r="O4635" s="63"/>
      <c r="P4635" s="63"/>
      <c r="Q4635" s="63"/>
      <c r="R4635" s="63"/>
      <c r="S4635" s="63"/>
      <c r="T4635" s="63"/>
      <c r="U4635" s="63"/>
      <c r="V4635" s="63"/>
      <c r="W4635" s="63"/>
      <c r="X4635" s="63"/>
      <c r="Y4635" s="63"/>
      <c r="Z4635" s="62">
        <v>1376.91</v>
      </c>
      <c r="AA4635" s="62">
        <v>2435</v>
      </c>
      <c r="AB4635" s="62">
        <v>13.53</v>
      </c>
      <c r="AC4635" s="62">
        <v>91.79</v>
      </c>
    </row>
    <row r="4636" spans="1:29" ht="30" x14ac:dyDescent="0.25">
      <c r="A4636" s="61" t="s">
        <v>309</v>
      </c>
      <c r="B4636" s="61" t="s">
        <v>310</v>
      </c>
      <c r="C4636" s="62">
        <v>2009</v>
      </c>
      <c r="D4636" s="61" t="s">
        <v>89</v>
      </c>
      <c r="E4636" s="62">
        <v>18</v>
      </c>
      <c r="F4636" s="62">
        <v>61960</v>
      </c>
      <c r="G4636" s="62">
        <v>10906</v>
      </c>
      <c r="H4636" s="62">
        <v>50.49</v>
      </c>
      <c r="I4636" s="62">
        <v>3442.22</v>
      </c>
      <c r="J4636" s="62">
        <v>57622.8</v>
      </c>
      <c r="K4636" s="62">
        <v>4687</v>
      </c>
      <c r="L4636" s="62">
        <v>8654</v>
      </c>
      <c r="M4636" s="62">
        <v>40.06</v>
      </c>
      <c r="N4636" s="62">
        <v>260.39</v>
      </c>
      <c r="O4636" s="62">
        <v>56521.94</v>
      </c>
      <c r="P4636" s="62">
        <v>0</v>
      </c>
      <c r="Q4636" s="62">
        <v>0</v>
      </c>
      <c r="R4636" s="62">
        <v>0</v>
      </c>
      <c r="S4636" s="62">
        <v>0</v>
      </c>
      <c r="T4636" s="62">
        <v>0</v>
      </c>
      <c r="U4636" s="62">
        <v>0</v>
      </c>
      <c r="V4636" s="62">
        <v>0</v>
      </c>
      <c r="W4636" s="62">
        <v>0</v>
      </c>
      <c r="X4636" s="62">
        <v>0</v>
      </c>
      <c r="Y4636" s="62">
        <v>0</v>
      </c>
      <c r="Z4636" s="62">
        <v>333</v>
      </c>
      <c r="AA4636" s="62">
        <v>1007</v>
      </c>
      <c r="AB4636" s="62">
        <v>4.66</v>
      </c>
      <c r="AC4636" s="62">
        <v>18.5</v>
      </c>
    </row>
    <row r="4637" spans="1:29" ht="30" x14ac:dyDescent="0.25">
      <c r="A4637" s="61" t="s">
        <v>224</v>
      </c>
      <c r="B4637" s="61" t="s">
        <v>225</v>
      </c>
      <c r="C4637" s="62">
        <v>2012</v>
      </c>
      <c r="D4637" s="61" t="s">
        <v>72</v>
      </c>
      <c r="E4637" s="62">
        <v>6</v>
      </c>
      <c r="F4637" s="63"/>
      <c r="G4637" s="63"/>
      <c r="H4637" s="63"/>
      <c r="I4637" s="63"/>
      <c r="J4637" s="63"/>
      <c r="K4637" s="62">
        <v>0</v>
      </c>
      <c r="L4637" s="63"/>
      <c r="M4637" s="63"/>
      <c r="N4637" s="63"/>
      <c r="O4637" s="63"/>
      <c r="P4637" s="63"/>
      <c r="Q4637" s="63"/>
      <c r="R4637" s="63"/>
      <c r="S4637" s="63"/>
      <c r="T4637" s="63"/>
      <c r="U4637" s="63"/>
      <c r="V4637" s="63"/>
      <c r="W4637" s="63"/>
      <c r="X4637" s="63"/>
      <c r="Y4637" s="63"/>
      <c r="Z4637" s="62">
        <v>0</v>
      </c>
      <c r="AA4637" s="63"/>
      <c r="AB4637" s="63"/>
      <c r="AC4637" s="62">
        <v>0</v>
      </c>
    </row>
    <row r="4638" spans="1:29" ht="30" x14ac:dyDescent="0.25">
      <c r="A4638" s="61" t="s">
        <v>269</v>
      </c>
      <c r="B4638" s="61" t="s">
        <v>270</v>
      </c>
      <c r="C4638" s="62">
        <v>2006</v>
      </c>
      <c r="D4638" s="61" t="s">
        <v>150</v>
      </c>
      <c r="E4638" s="62">
        <v>22</v>
      </c>
      <c r="F4638" s="63"/>
      <c r="G4638" s="63"/>
      <c r="H4638" s="63"/>
      <c r="I4638" s="63"/>
      <c r="J4638" s="63"/>
      <c r="K4638" s="62">
        <v>0</v>
      </c>
      <c r="L4638" s="63"/>
      <c r="M4638" s="63"/>
      <c r="N4638" s="63"/>
      <c r="O4638" s="63"/>
      <c r="P4638" s="63"/>
      <c r="Q4638" s="63"/>
      <c r="R4638" s="63"/>
      <c r="S4638" s="63"/>
      <c r="T4638" s="63"/>
      <c r="U4638" s="63"/>
      <c r="V4638" s="63"/>
      <c r="W4638" s="63"/>
      <c r="X4638" s="63"/>
      <c r="Y4638" s="63"/>
      <c r="Z4638" s="62">
        <v>0</v>
      </c>
      <c r="AA4638" s="63"/>
      <c r="AB4638" s="63"/>
      <c r="AC4638" s="62">
        <v>0</v>
      </c>
    </row>
    <row r="4639" spans="1:29" x14ac:dyDescent="0.25">
      <c r="A4639" s="61" t="s">
        <v>490</v>
      </c>
      <c r="B4639" s="61" t="s">
        <v>491</v>
      </c>
      <c r="C4639" s="62">
        <v>2006</v>
      </c>
      <c r="D4639" s="61" t="s">
        <v>75</v>
      </c>
      <c r="E4639" s="62">
        <v>2</v>
      </c>
      <c r="F4639" s="63"/>
      <c r="G4639" s="63"/>
      <c r="H4639" s="63"/>
      <c r="I4639" s="63"/>
      <c r="J4639" s="63"/>
      <c r="K4639" s="62">
        <v>0</v>
      </c>
      <c r="L4639" s="63"/>
      <c r="M4639" s="63"/>
      <c r="N4639" s="63"/>
      <c r="O4639" s="63"/>
      <c r="P4639" s="63"/>
      <c r="Q4639" s="63"/>
      <c r="R4639" s="63"/>
      <c r="S4639" s="63"/>
      <c r="T4639" s="63"/>
      <c r="U4639" s="63"/>
      <c r="V4639" s="63"/>
      <c r="W4639" s="63"/>
      <c r="X4639" s="63"/>
      <c r="Y4639" s="63"/>
      <c r="Z4639" s="62">
        <v>42690</v>
      </c>
      <c r="AA4639" s="62">
        <v>1210</v>
      </c>
      <c r="AB4639" s="62">
        <v>50.42</v>
      </c>
      <c r="AC4639" s="62">
        <v>21345</v>
      </c>
    </row>
    <row r="4640" spans="1:29" x14ac:dyDescent="0.25">
      <c r="A4640" s="61" t="s">
        <v>178</v>
      </c>
      <c r="B4640" s="61" t="s">
        <v>179</v>
      </c>
      <c r="C4640" s="62">
        <v>2012</v>
      </c>
      <c r="D4640" s="61" t="s">
        <v>86</v>
      </c>
      <c r="E4640" s="62">
        <v>52</v>
      </c>
      <c r="F4640" s="62">
        <v>3578</v>
      </c>
      <c r="G4640" s="62">
        <v>1011</v>
      </c>
      <c r="H4640" s="62">
        <v>1.62</v>
      </c>
      <c r="I4640" s="62">
        <v>68.81</v>
      </c>
      <c r="J4640" s="62">
        <v>3327.54</v>
      </c>
      <c r="K4640" s="62">
        <v>1650.49</v>
      </c>
      <c r="L4640" s="62">
        <v>1924</v>
      </c>
      <c r="M4640" s="62">
        <v>3.08</v>
      </c>
      <c r="N4640" s="62">
        <v>31.74</v>
      </c>
      <c r="O4640" s="62">
        <v>19903.73</v>
      </c>
      <c r="P4640" s="63"/>
      <c r="Q4640" s="63"/>
      <c r="R4640" s="63"/>
      <c r="S4640" s="63"/>
      <c r="T4640" s="63"/>
      <c r="U4640" s="63"/>
      <c r="V4640" s="63"/>
      <c r="W4640" s="63"/>
      <c r="X4640" s="63"/>
      <c r="Y4640" s="63"/>
      <c r="Z4640" s="62">
        <v>4.0999999999999996</v>
      </c>
      <c r="AA4640" s="62">
        <v>27185</v>
      </c>
      <c r="AB4640" s="62">
        <v>43.57</v>
      </c>
      <c r="AC4640" s="62">
        <v>0.08</v>
      </c>
    </row>
    <row r="4641" spans="1:29" ht="30" x14ac:dyDescent="0.25">
      <c r="A4641" s="61" t="s">
        <v>216</v>
      </c>
      <c r="B4641" s="61" t="s">
        <v>217</v>
      </c>
      <c r="C4641" s="62">
        <v>2007</v>
      </c>
      <c r="D4641" s="61" t="s">
        <v>78</v>
      </c>
      <c r="E4641" s="62">
        <v>60</v>
      </c>
      <c r="F4641" s="62">
        <v>237132</v>
      </c>
      <c r="G4641" s="62">
        <v>45238</v>
      </c>
      <c r="H4641" s="62">
        <v>62.83</v>
      </c>
      <c r="I4641" s="62">
        <v>3952.2</v>
      </c>
      <c r="J4641" s="62">
        <v>220532.76</v>
      </c>
      <c r="K4641" s="62">
        <v>64790.49</v>
      </c>
      <c r="L4641" s="62">
        <v>100511</v>
      </c>
      <c r="M4641" s="62">
        <v>139.6</v>
      </c>
      <c r="N4641" s="62">
        <v>1079.8399999999999</v>
      </c>
      <c r="O4641" s="62">
        <v>781328.01</v>
      </c>
      <c r="P4641" s="63"/>
      <c r="Q4641" s="63"/>
      <c r="R4641" s="63"/>
      <c r="S4641" s="63"/>
      <c r="T4641" s="63"/>
      <c r="U4641" s="63"/>
      <c r="V4641" s="63"/>
      <c r="W4641" s="63"/>
      <c r="X4641" s="63"/>
      <c r="Y4641" s="63"/>
      <c r="Z4641" s="62">
        <v>2460</v>
      </c>
      <c r="AA4641" s="62">
        <v>37345</v>
      </c>
      <c r="AB4641" s="62">
        <v>51.87</v>
      </c>
      <c r="AC4641" s="62">
        <v>41</v>
      </c>
    </row>
    <row r="4642" spans="1:29" x14ac:dyDescent="0.25">
      <c r="A4642" s="61" t="s">
        <v>496</v>
      </c>
      <c r="B4642" s="61" t="s">
        <v>497</v>
      </c>
      <c r="C4642" s="62">
        <v>2014</v>
      </c>
      <c r="D4642" s="61" t="s">
        <v>78</v>
      </c>
      <c r="E4642" s="62">
        <v>40</v>
      </c>
      <c r="F4642" s="62">
        <v>143174</v>
      </c>
      <c r="G4642" s="62">
        <v>23958</v>
      </c>
      <c r="H4642" s="62">
        <v>49.91</v>
      </c>
      <c r="I4642" s="62">
        <v>3579.35</v>
      </c>
      <c r="J4642" s="62">
        <v>133151.82</v>
      </c>
      <c r="K4642" s="62">
        <v>0</v>
      </c>
      <c r="L4642" s="63"/>
      <c r="M4642" s="63"/>
      <c r="N4642" s="63"/>
      <c r="O4642" s="63"/>
      <c r="P4642" s="63"/>
      <c r="Q4642" s="63"/>
      <c r="R4642" s="63"/>
      <c r="S4642" s="63"/>
      <c r="T4642" s="63"/>
      <c r="U4642" s="62">
        <v>14388</v>
      </c>
      <c r="V4642" s="62">
        <v>43307</v>
      </c>
      <c r="W4642" s="62">
        <v>90.22</v>
      </c>
      <c r="X4642" s="62">
        <v>359</v>
      </c>
      <c r="Y4642" s="62">
        <v>322060.99</v>
      </c>
      <c r="Z4642" s="62">
        <v>89700</v>
      </c>
      <c r="AA4642" s="62">
        <v>4779</v>
      </c>
      <c r="AB4642" s="62">
        <v>9.9600000000000009</v>
      </c>
      <c r="AC4642" s="62">
        <v>2242.5</v>
      </c>
    </row>
    <row r="4643" spans="1:29" x14ac:dyDescent="0.25">
      <c r="A4643" s="61" t="s">
        <v>374</v>
      </c>
      <c r="B4643" s="61" t="s">
        <v>375</v>
      </c>
      <c r="C4643" s="62">
        <v>2014</v>
      </c>
      <c r="D4643" s="61" t="s">
        <v>99</v>
      </c>
      <c r="E4643" s="62">
        <v>54</v>
      </c>
      <c r="F4643" s="62">
        <v>197920</v>
      </c>
      <c r="G4643" s="62">
        <v>32634</v>
      </c>
      <c r="H4643" s="62">
        <v>50.36</v>
      </c>
      <c r="I4643" s="62">
        <v>3665.19</v>
      </c>
      <c r="J4643" s="62">
        <v>184065.6</v>
      </c>
      <c r="K4643" s="62">
        <v>20580.02</v>
      </c>
      <c r="L4643" s="62">
        <v>29141</v>
      </c>
      <c r="M4643" s="62">
        <v>44.97</v>
      </c>
      <c r="N4643" s="62">
        <v>381.11</v>
      </c>
      <c r="O4643" s="62">
        <v>248180.63</v>
      </c>
      <c r="P4643" s="63"/>
      <c r="Q4643" s="63"/>
      <c r="R4643" s="63"/>
      <c r="S4643" s="63"/>
      <c r="T4643" s="63"/>
      <c r="U4643" s="63"/>
      <c r="V4643" s="63"/>
      <c r="W4643" s="63"/>
      <c r="X4643" s="63"/>
      <c r="Y4643" s="63"/>
      <c r="Z4643" s="62">
        <v>2036</v>
      </c>
      <c r="AA4643" s="62">
        <v>22901</v>
      </c>
      <c r="AB4643" s="62">
        <v>35.340000000000003</v>
      </c>
      <c r="AC4643" s="62">
        <v>37.700000000000003</v>
      </c>
    </row>
    <row r="4644" spans="1:29" ht="30" x14ac:dyDescent="0.25">
      <c r="A4644" s="61" t="s">
        <v>136</v>
      </c>
      <c r="B4644" s="61" t="s">
        <v>137</v>
      </c>
      <c r="C4644" s="62">
        <v>2012</v>
      </c>
      <c r="D4644" s="61" t="s">
        <v>78</v>
      </c>
      <c r="E4644" s="62">
        <v>24</v>
      </c>
      <c r="F4644" s="62">
        <v>67343</v>
      </c>
      <c r="G4644" s="62">
        <v>10081</v>
      </c>
      <c r="H4644" s="62">
        <v>35</v>
      </c>
      <c r="I4644" s="62">
        <v>2805.96</v>
      </c>
      <c r="J4644" s="62">
        <v>62628.99</v>
      </c>
      <c r="K4644" s="62">
        <v>9903</v>
      </c>
      <c r="L4644" s="62">
        <v>10873</v>
      </c>
      <c r="M4644" s="62">
        <v>37.75</v>
      </c>
      <c r="N4644" s="63"/>
      <c r="O4644" s="63"/>
      <c r="P4644" s="63"/>
      <c r="Q4644" s="63"/>
      <c r="R4644" s="63"/>
      <c r="S4644" s="63"/>
      <c r="T4644" s="63"/>
      <c r="U4644" s="63"/>
      <c r="V4644" s="63"/>
      <c r="W4644" s="63"/>
      <c r="X4644" s="63"/>
      <c r="Y4644" s="63"/>
      <c r="Z4644" s="62">
        <v>489</v>
      </c>
      <c r="AA4644" s="62">
        <v>1344</v>
      </c>
      <c r="AB4644" s="62">
        <v>4.67</v>
      </c>
      <c r="AC4644" s="62">
        <v>20.38</v>
      </c>
    </row>
    <row r="4645" spans="1:29" x14ac:dyDescent="0.25">
      <c r="A4645" s="61" t="s">
        <v>458</v>
      </c>
      <c r="B4645" s="61" t="s">
        <v>459</v>
      </c>
      <c r="C4645" s="62">
        <v>2018</v>
      </c>
      <c r="D4645" s="61" t="s">
        <v>75</v>
      </c>
      <c r="E4645" s="62">
        <v>20</v>
      </c>
      <c r="F4645" s="62">
        <v>5622</v>
      </c>
      <c r="G4645" s="62">
        <v>1254</v>
      </c>
      <c r="H4645" s="62">
        <v>5.23</v>
      </c>
      <c r="I4645" s="62">
        <v>281.10000000000002</v>
      </c>
      <c r="J4645" s="62">
        <v>5228.46</v>
      </c>
      <c r="K4645" s="62">
        <v>0</v>
      </c>
      <c r="L4645" s="63"/>
      <c r="M4645" s="63"/>
      <c r="N4645" s="63"/>
      <c r="O4645" s="63"/>
      <c r="P4645" s="63"/>
      <c r="Q4645" s="63"/>
      <c r="R4645" s="63"/>
      <c r="S4645" s="63"/>
      <c r="T4645" s="63"/>
      <c r="U4645" s="63"/>
      <c r="V4645" s="63"/>
      <c r="W4645" s="63"/>
      <c r="X4645" s="63"/>
      <c r="Y4645" s="63"/>
      <c r="Z4645" s="62">
        <v>0</v>
      </c>
      <c r="AA4645" s="63"/>
      <c r="AB4645" s="63"/>
      <c r="AC4645" s="62">
        <v>0</v>
      </c>
    </row>
    <row r="4646" spans="1:29" x14ac:dyDescent="0.25">
      <c r="A4646" s="61" t="s">
        <v>159</v>
      </c>
      <c r="B4646" s="61" t="s">
        <v>160</v>
      </c>
      <c r="C4646" s="62">
        <v>2008</v>
      </c>
      <c r="D4646" s="61" t="s">
        <v>99</v>
      </c>
      <c r="E4646" s="62">
        <v>80</v>
      </c>
      <c r="F4646" s="62">
        <v>466720</v>
      </c>
      <c r="G4646" s="62">
        <v>62390</v>
      </c>
      <c r="H4646" s="62">
        <v>64.989999999999995</v>
      </c>
      <c r="I4646" s="62">
        <v>5834</v>
      </c>
      <c r="J4646" s="62">
        <v>434049.6</v>
      </c>
      <c r="K4646" s="62">
        <v>26859.360000000001</v>
      </c>
      <c r="L4646" s="62">
        <v>47956</v>
      </c>
      <c r="M4646" s="62">
        <v>49.95</v>
      </c>
      <c r="N4646" s="62">
        <v>335.74</v>
      </c>
      <c r="O4646" s="62">
        <v>323905.08</v>
      </c>
      <c r="P4646" s="63"/>
      <c r="Q4646" s="63"/>
      <c r="R4646" s="63"/>
      <c r="S4646" s="63"/>
      <c r="T4646" s="63"/>
      <c r="U4646" s="63"/>
      <c r="V4646" s="63"/>
      <c r="W4646" s="63"/>
      <c r="X4646" s="63"/>
      <c r="Y4646" s="63"/>
      <c r="Z4646" s="62">
        <v>3285</v>
      </c>
      <c r="AA4646" s="62">
        <v>20417</v>
      </c>
      <c r="AB4646" s="62">
        <v>21.27</v>
      </c>
      <c r="AC4646" s="62">
        <v>41.06</v>
      </c>
    </row>
    <row r="4647" spans="1:29" x14ac:dyDescent="0.25">
      <c r="A4647" s="61" t="s">
        <v>413</v>
      </c>
      <c r="B4647" s="61" t="s">
        <v>414</v>
      </c>
      <c r="C4647" s="62">
        <v>2011</v>
      </c>
      <c r="D4647" s="61" t="s">
        <v>78</v>
      </c>
      <c r="E4647" s="62">
        <v>20</v>
      </c>
      <c r="F4647" s="62">
        <v>53810</v>
      </c>
      <c r="G4647" s="62">
        <v>7365</v>
      </c>
      <c r="H4647" s="62">
        <v>30.69</v>
      </c>
      <c r="I4647" s="62">
        <v>2690.5</v>
      </c>
      <c r="J4647" s="62">
        <v>50043.3</v>
      </c>
      <c r="K4647" s="62">
        <v>13087</v>
      </c>
      <c r="L4647" s="62">
        <v>16046</v>
      </c>
      <c r="M4647" s="62">
        <v>66.86</v>
      </c>
      <c r="N4647" s="62">
        <v>654.35</v>
      </c>
      <c r="O4647" s="62">
        <v>157820.06</v>
      </c>
      <c r="P4647" s="63"/>
      <c r="Q4647" s="63"/>
      <c r="R4647" s="63"/>
      <c r="S4647" s="63"/>
      <c r="T4647" s="63"/>
      <c r="U4647" s="63"/>
      <c r="V4647" s="63"/>
      <c r="W4647" s="63"/>
      <c r="X4647" s="63"/>
      <c r="Y4647" s="63"/>
      <c r="Z4647" s="62">
        <v>40557</v>
      </c>
      <c r="AA4647" s="62">
        <v>5406</v>
      </c>
      <c r="AB4647" s="62">
        <v>22.53</v>
      </c>
      <c r="AC4647" s="62">
        <v>2027.85</v>
      </c>
    </row>
    <row r="4648" spans="1:29" x14ac:dyDescent="0.25">
      <c r="A4648" s="61" t="s">
        <v>208</v>
      </c>
      <c r="B4648" s="61" t="s">
        <v>209</v>
      </c>
      <c r="C4648" s="62">
        <v>2011</v>
      </c>
      <c r="D4648" s="61" t="s">
        <v>226</v>
      </c>
      <c r="E4648" s="62">
        <v>4</v>
      </c>
      <c r="F4648" s="62">
        <v>7783</v>
      </c>
      <c r="G4648" s="62">
        <v>1075</v>
      </c>
      <c r="H4648" s="62">
        <v>22.4</v>
      </c>
      <c r="I4648" s="62">
        <v>1945.75</v>
      </c>
      <c r="J4648" s="62">
        <v>7238.19</v>
      </c>
      <c r="K4648" s="62">
        <v>36</v>
      </c>
      <c r="L4648" s="62">
        <v>139</v>
      </c>
      <c r="M4648" s="62">
        <v>2.9</v>
      </c>
      <c r="N4648" s="62">
        <v>9</v>
      </c>
      <c r="O4648" s="62">
        <v>434.13</v>
      </c>
      <c r="P4648" s="63"/>
      <c r="Q4648" s="63"/>
      <c r="R4648" s="63"/>
      <c r="S4648" s="63"/>
      <c r="T4648" s="63"/>
      <c r="U4648" s="63"/>
      <c r="V4648" s="63"/>
      <c r="W4648" s="63"/>
      <c r="X4648" s="63"/>
      <c r="Y4648" s="63"/>
      <c r="Z4648" s="62">
        <v>200</v>
      </c>
      <c r="AA4648" s="62">
        <v>1053</v>
      </c>
      <c r="AB4648" s="62">
        <v>21.94</v>
      </c>
      <c r="AC4648" s="62">
        <v>50</v>
      </c>
    </row>
    <row r="4649" spans="1:29" x14ac:dyDescent="0.25">
      <c r="A4649" s="61" t="s">
        <v>241</v>
      </c>
      <c r="B4649" s="61" t="s">
        <v>242</v>
      </c>
      <c r="C4649" s="62">
        <v>2015</v>
      </c>
      <c r="D4649" s="61" t="s">
        <v>89</v>
      </c>
      <c r="E4649" s="62">
        <v>69</v>
      </c>
      <c r="F4649" s="62">
        <v>283509</v>
      </c>
      <c r="G4649" s="62">
        <v>26232</v>
      </c>
      <c r="H4649" s="62">
        <v>31.68</v>
      </c>
      <c r="I4649" s="62">
        <v>4108.83</v>
      </c>
      <c r="J4649" s="62">
        <v>263663.37</v>
      </c>
      <c r="K4649" s="62">
        <v>63407.37</v>
      </c>
      <c r="L4649" s="62">
        <v>79120</v>
      </c>
      <c r="M4649" s="62">
        <v>95.56</v>
      </c>
      <c r="N4649" s="63"/>
      <c r="O4649" s="63"/>
      <c r="P4649" s="63"/>
      <c r="Q4649" s="63"/>
      <c r="R4649" s="63"/>
      <c r="S4649" s="63"/>
      <c r="T4649" s="63"/>
      <c r="U4649" s="63"/>
      <c r="V4649" s="63"/>
      <c r="W4649" s="63"/>
      <c r="X4649" s="63"/>
      <c r="Y4649" s="63"/>
      <c r="Z4649" s="62">
        <v>171100</v>
      </c>
      <c r="AA4649" s="62">
        <v>16373</v>
      </c>
      <c r="AB4649" s="62">
        <v>19.77</v>
      </c>
      <c r="AC4649" s="62">
        <v>2479.71</v>
      </c>
    </row>
    <row r="4650" spans="1:29" ht="30" x14ac:dyDescent="0.25">
      <c r="A4650" s="61" t="s">
        <v>176</v>
      </c>
      <c r="B4650" s="61" t="s">
        <v>177</v>
      </c>
      <c r="C4650" s="62">
        <v>2007</v>
      </c>
      <c r="D4650" s="61" t="s">
        <v>99</v>
      </c>
      <c r="E4650" s="62">
        <v>50</v>
      </c>
      <c r="F4650" s="62">
        <v>151335</v>
      </c>
      <c r="G4650" s="62">
        <v>22925</v>
      </c>
      <c r="H4650" s="62">
        <v>38.21</v>
      </c>
      <c r="I4650" s="62">
        <v>3026.7</v>
      </c>
      <c r="J4650" s="62">
        <v>140741.54999999999</v>
      </c>
      <c r="K4650" s="62">
        <v>0</v>
      </c>
      <c r="L4650" s="62">
        <v>43470</v>
      </c>
      <c r="M4650" s="62">
        <v>72.45</v>
      </c>
      <c r="N4650" s="63"/>
      <c r="O4650" s="63"/>
      <c r="P4650" s="63"/>
      <c r="Q4650" s="63"/>
      <c r="R4650" s="63"/>
      <c r="S4650" s="63"/>
      <c r="T4650" s="63"/>
      <c r="U4650" s="63"/>
      <c r="V4650" s="63"/>
      <c r="W4650" s="63"/>
      <c r="X4650" s="63"/>
      <c r="Y4650" s="63"/>
      <c r="Z4650" s="62">
        <v>0</v>
      </c>
      <c r="AA4650" s="62">
        <v>5245</v>
      </c>
      <c r="AB4650" s="62">
        <v>8.74</v>
      </c>
      <c r="AC4650" s="62">
        <v>0</v>
      </c>
    </row>
    <row r="4651" spans="1:29" x14ac:dyDescent="0.25">
      <c r="A4651" s="61" t="s">
        <v>229</v>
      </c>
      <c r="B4651" s="61" t="s">
        <v>230</v>
      </c>
      <c r="C4651" s="62">
        <v>2004</v>
      </c>
      <c r="D4651" s="61" t="s">
        <v>75</v>
      </c>
      <c r="E4651" s="62">
        <v>24</v>
      </c>
      <c r="F4651" s="62">
        <v>707</v>
      </c>
      <c r="G4651" s="62">
        <v>134</v>
      </c>
      <c r="H4651" s="62">
        <v>0.47</v>
      </c>
      <c r="I4651" s="62">
        <v>29.46</v>
      </c>
      <c r="J4651" s="62">
        <v>657.51</v>
      </c>
      <c r="K4651" s="62">
        <v>455</v>
      </c>
      <c r="L4651" s="62">
        <v>671</v>
      </c>
      <c r="M4651" s="62">
        <v>2.33</v>
      </c>
      <c r="N4651" s="62">
        <v>18.96</v>
      </c>
      <c r="O4651" s="62">
        <v>5486.98</v>
      </c>
      <c r="P4651" s="63"/>
      <c r="Q4651" s="63"/>
      <c r="R4651" s="63"/>
      <c r="S4651" s="63"/>
      <c r="T4651" s="63"/>
      <c r="U4651" s="63"/>
      <c r="V4651" s="63"/>
      <c r="W4651" s="63"/>
      <c r="X4651" s="63"/>
      <c r="Y4651" s="63"/>
      <c r="Z4651" s="62">
        <v>0</v>
      </c>
      <c r="AA4651" s="62">
        <v>17712</v>
      </c>
      <c r="AB4651" s="62">
        <v>61.5</v>
      </c>
      <c r="AC4651" s="62">
        <v>0</v>
      </c>
    </row>
    <row r="4652" spans="1:29" ht="30" x14ac:dyDescent="0.25">
      <c r="A4652" s="61" t="s">
        <v>498</v>
      </c>
      <c r="B4652" s="61" t="s">
        <v>499</v>
      </c>
      <c r="C4652" s="62">
        <v>2007</v>
      </c>
      <c r="D4652" s="61" t="s">
        <v>78</v>
      </c>
      <c r="E4652" s="62">
        <v>48</v>
      </c>
      <c r="F4652" s="62">
        <v>457765</v>
      </c>
      <c r="G4652" s="62">
        <v>71538</v>
      </c>
      <c r="H4652" s="62">
        <v>124.2</v>
      </c>
      <c r="I4652" s="62">
        <v>9536.77</v>
      </c>
      <c r="J4652" s="62">
        <v>425721.45</v>
      </c>
      <c r="K4652" s="62">
        <v>0</v>
      </c>
      <c r="L4652" s="63"/>
      <c r="M4652" s="63"/>
      <c r="N4652" s="63"/>
      <c r="O4652" s="63"/>
      <c r="P4652" s="63"/>
      <c r="Q4652" s="63"/>
      <c r="R4652" s="63"/>
      <c r="S4652" s="63"/>
      <c r="T4652" s="63"/>
      <c r="U4652" s="63"/>
      <c r="V4652" s="63"/>
      <c r="W4652" s="63"/>
      <c r="X4652" s="63"/>
      <c r="Y4652" s="63"/>
      <c r="Z4652" s="62">
        <v>222.45</v>
      </c>
      <c r="AA4652" s="62">
        <v>6400</v>
      </c>
      <c r="AB4652" s="62">
        <v>11.11</v>
      </c>
      <c r="AC4652" s="62">
        <v>4.63</v>
      </c>
    </row>
    <row r="4653" spans="1:29" ht="30" x14ac:dyDescent="0.25">
      <c r="A4653" s="61" t="s">
        <v>247</v>
      </c>
      <c r="B4653" s="61" t="s">
        <v>248</v>
      </c>
      <c r="C4653" s="62">
        <v>2014</v>
      </c>
      <c r="D4653" s="61" t="s">
        <v>86</v>
      </c>
      <c r="E4653" s="62">
        <v>31</v>
      </c>
      <c r="F4653" s="63"/>
      <c r="G4653" s="63"/>
      <c r="H4653" s="63"/>
      <c r="I4653" s="63"/>
      <c r="J4653" s="63"/>
      <c r="K4653" s="62">
        <v>0</v>
      </c>
      <c r="L4653" s="63"/>
      <c r="M4653" s="63"/>
      <c r="N4653" s="63"/>
      <c r="O4653" s="63"/>
      <c r="P4653" s="63"/>
      <c r="Q4653" s="63"/>
      <c r="R4653" s="63"/>
      <c r="S4653" s="63"/>
      <c r="T4653" s="63"/>
      <c r="U4653" s="63"/>
      <c r="V4653" s="63"/>
      <c r="W4653" s="63"/>
      <c r="X4653" s="63"/>
      <c r="Y4653" s="63"/>
      <c r="Z4653" s="62">
        <v>222</v>
      </c>
      <c r="AA4653" s="62">
        <v>16033</v>
      </c>
      <c r="AB4653" s="62">
        <v>43.1</v>
      </c>
      <c r="AC4653" s="62">
        <v>7.16</v>
      </c>
    </row>
    <row r="4654" spans="1:29" x14ac:dyDescent="0.25">
      <c r="A4654" s="61" t="s">
        <v>235</v>
      </c>
      <c r="B4654" s="61" t="s">
        <v>236</v>
      </c>
      <c r="C4654" s="62">
        <v>2014</v>
      </c>
      <c r="D4654" s="61" t="s">
        <v>78</v>
      </c>
      <c r="E4654" s="62">
        <v>30</v>
      </c>
      <c r="F4654" s="62">
        <v>93670</v>
      </c>
      <c r="G4654" s="62">
        <v>15790</v>
      </c>
      <c r="H4654" s="62">
        <v>43.86</v>
      </c>
      <c r="I4654" s="62">
        <v>3122.33</v>
      </c>
      <c r="J4654" s="62">
        <v>87113.1</v>
      </c>
      <c r="K4654" s="62">
        <v>20692.53</v>
      </c>
      <c r="L4654" s="62">
        <v>23226</v>
      </c>
      <c r="M4654" s="62">
        <v>64.52</v>
      </c>
      <c r="N4654" s="62">
        <v>689.75</v>
      </c>
      <c r="O4654" s="62">
        <v>249537.45</v>
      </c>
      <c r="P4654" s="63"/>
      <c r="Q4654" s="63"/>
      <c r="R4654" s="63"/>
      <c r="S4654" s="63"/>
      <c r="T4654" s="63"/>
      <c r="U4654" s="63"/>
      <c r="V4654" s="63"/>
      <c r="W4654" s="63"/>
      <c r="X4654" s="63"/>
      <c r="Y4654" s="63"/>
      <c r="Z4654" s="62">
        <v>98000</v>
      </c>
      <c r="AA4654" s="62">
        <v>4282</v>
      </c>
      <c r="AB4654" s="62">
        <v>11.89</v>
      </c>
      <c r="AC4654" s="62">
        <v>3266.67</v>
      </c>
    </row>
    <row r="4655" spans="1:29" ht="30" x14ac:dyDescent="0.25">
      <c r="A4655" s="61" t="s">
        <v>227</v>
      </c>
      <c r="B4655" s="61" t="s">
        <v>228</v>
      </c>
      <c r="C4655" s="62">
        <v>2016</v>
      </c>
      <c r="D4655" s="61" t="s">
        <v>99</v>
      </c>
      <c r="E4655" s="62">
        <v>56</v>
      </c>
      <c r="F4655" s="62">
        <v>67851</v>
      </c>
      <c r="G4655" s="62">
        <v>79406</v>
      </c>
      <c r="H4655" s="62">
        <v>118.16</v>
      </c>
      <c r="I4655" s="62">
        <v>1211.6300000000001</v>
      </c>
      <c r="J4655" s="62">
        <v>63101.43</v>
      </c>
      <c r="K4655" s="62">
        <v>0</v>
      </c>
      <c r="L4655" s="63"/>
      <c r="M4655" s="63"/>
      <c r="N4655" s="63"/>
      <c r="O4655" s="63"/>
      <c r="P4655" s="63"/>
      <c r="Q4655" s="63"/>
      <c r="R4655" s="63"/>
      <c r="S4655" s="63"/>
      <c r="T4655" s="63"/>
      <c r="U4655" s="63"/>
      <c r="V4655" s="63"/>
      <c r="W4655" s="63"/>
      <c r="X4655" s="63"/>
      <c r="Y4655" s="63"/>
      <c r="Z4655" s="62">
        <v>668</v>
      </c>
      <c r="AA4655" s="62">
        <v>7804</v>
      </c>
      <c r="AB4655" s="62">
        <v>11.61</v>
      </c>
      <c r="AC4655" s="62">
        <v>11.93</v>
      </c>
    </row>
    <row r="4656" spans="1:29" ht="30" x14ac:dyDescent="0.25">
      <c r="A4656" s="61" t="s">
        <v>287</v>
      </c>
      <c r="B4656" s="61" t="s">
        <v>288</v>
      </c>
      <c r="C4656" s="62">
        <v>2004</v>
      </c>
      <c r="D4656" s="61" t="s">
        <v>83</v>
      </c>
      <c r="E4656" s="62">
        <v>9</v>
      </c>
      <c r="F4656" s="63"/>
      <c r="G4656" s="63"/>
      <c r="H4656" s="63"/>
      <c r="I4656" s="63"/>
      <c r="J4656" s="63"/>
      <c r="K4656" s="62">
        <v>0</v>
      </c>
      <c r="L4656" s="63"/>
      <c r="M4656" s="63"/>
      <c r="N4656" s="63"/>
      <c r="O4656" s="63"/>
      <c r="P4656" s="63"/>
      <c r="Q4656" s="63"/>
      <c r="R4656" s="63"/>
      <c r="S4656" s="63"/>
      <c r="T4656" s="63"/>
      <c r="U4656" s="63"/>
      <c r="V4656" s="63"/>
      <c r="W4656" s="63"/>
      <c r="X4656" s="63"/>
      <c r="Y4656" s="63"/>
      <c r="Z4656" s="62">
        <v>0</v>
      </c>
      <c r="AA4656" s="63"/>
      <c r="AB4656" s="63"/>
      <c r="AC4656" s="62">
        <v>0</v>
      </c>
    </row>
    <row r="4657" spans="1:29" x14ac:dyDescent="0.25">
      <c r="A4657" s="61" t="s">
        <v>126</v>
      </c>
      <c r="B4657" s="61" t="s">
        <v>127</v>
      </c>
      <c r="C4657" s="62">
        <v>2018</v>
      </c>
      <c r="D4657" s="61" t="s">
        <v>226</v>
      </c>
      <c r="E4657" s="62">
        <v>50</v>
      </c>
      <c r="F4657" s="62">
        <v>177192</v>
      </c>
      <c r="G4657" s="62">
        <v>30340</v>
      </c>
      <c r="H4657" s="62">
        <v>50.57</v>
      </c>
      <c r="I4657" s="62">
        <v>3543.84</v>
      </c>
      <c r="J4657" s="62">
        <v>164788.56</v>
      </c>
      <c r="K4657" s="62">
        <v>7917.56</v>
      </c>
      <c r="L4657" s="62">
        <v>8887</v>
      </c>
      <c r="M4657" s="62">
        <v>14.81</v>
      </c>
      <c r="N4657" s="62">
        <v>158.35</v>
      </c>
      <c r="O4657" s="62">
        <v>95480.18</v>
      </c>
      <c r="P4657" s="63"/>
      <c r="Q4657" s="63"/>
      <c r="R4657" s="63"/>
      <c r="S4657" s="63"/>
      <c r="T4657" s="63"/>
      <c r="U4657" s="63"/>
      <c r="V4657" s="63"/>
      <c r="W4657" s="63"/>
      <c r="X4657" s="63"/>
      <c r="Y4657" s="63"/>
      <c r="Z4657" s="62">
        <v>1103</v>
      </c>
      <c r="AA4657" s="62">
        <v>11884</v>
      </c>
      <c r="AB4657" s="62">
        <v>19.809999999999999</v>
      </c>
      <c r="AC4657" s="62">
        <v>22.06</v>
      </c>
    </row>
    <row r="4658" spans="1:29" ht="30" x14ac:dyDescent="0.25">
      <c r="A4658" s="61" t="s">
        <v>249</v>
      </c>
      <c r="B4658" s="61" t="s">
        <v>250</v>
      </c>
      <c r="C4658" s="62">
        <v>2012</v>
      </c>
      <c r="D4658" s="61" t="s">
        <v>78</v>
      </c>
      <c r="E4658" s="62">
        <v>40</v>
      </c>
      <c r="F4658" s="62">
        <v>153132</v>
      </c>
      <c r="G4658" s="62">
        <v>514187</v>
      </c>
      <c r="H4658" s="62">
        <v>1071.22</v>
      </c>
      <c r="I4658" s="62">
        <v>3828.3</v>
      </c>
      <c r="J4658" s="62">
        <v>142412.76</v>
      </c>
      <c r="K4658" s="62">
        <v>10927</v>
      </c>
      <c r="L4658" s="62">
        <v>358827</v>
      </c>
      <c r="M4658" s="62">
        <v>747.56</v>
      </c>
      <c r="N4658" s="62">
        <v>273.18</v>
      </c>
      <c r="O4658" s="62">
        <v>131771.97</v>
      </c>
      <c r="P4658" s="63"/>
      <c r="Q4658" s="63"/>
      <c r="R4658" s="63"/>
      <c r="S4658" s="63"/>
      <c r="T4658" s="63"/>
      <c r="U4658" s="63"/>
      <c r="V4658" s="63"/>
      <c r="W4658" s="63"/>
      <c r="X4658" s="63"/>
      <c r="Y4658" s="63"/>
      <c r="Z4658" s="62">
        <v>165708.79999999999</v>
      </c>
      <c r="AA4658" s="62">
        <v>238608</v>
      </c>
      <c r="AB4658" s="62">
        <v>497.1</v>
      </c>
      <c r="AC4658" s="62">
        <v>4142.72</v>
      </c>
    </row>
    <row r="4659" spans="1:29" x14ac:dyDescent="0.25">
      <c r="A4659" s="61" t="s">
        <v>299</v>
      </c>
      <c r="B4659" s="61" t="s">
        <v>300</v>
      </c>
      <c r="C4659" s="62">
        <v>2008</v>
      </c>
      <c r="D4659" s="61" t="s">
        <v>78</v>
      </c>
      <c r="E4659" s="62">
        <v>48</v>
      </c>
      <c r="F4659" s="62">
        <v>485813</v>
      </c>
      <c r="G4659" s="62">
        <v>73240</v>
      </c>
      <c r="H4659" s="62">
        <v>127.15</v>
      </c>
      <c r="I4659" s="62">
        <v>10121.1</v>
      </c>
      <c r="J4659" s="62">
        <v>451806.09</v>
      </c>
      <c r="K4659" s="62">
        <v>0</v>
      </c>
      <c r="L4659" s="63"/>
      <c r="M4659" s="63"/>
      <c r="N4659" s="63"/>
      <c r="O4659" s="63"/>
      <c r="P4659" s="63"/>
      <c r="Q4659" s="63"/>
      <c r="R4659" s="63"/>
      <c r="S4659" s="63"/>
      <c r="T4659" s="63"/>
      <c r="U4659" s="63"/>
      <c r="V4659" s="63"/>
      <c r="W4659" s="63"/>
      <c r="X4659" s="63"/>
      <c r="Y4659" s="63"/>
      <c r="Z4659" s="62">
        <v>82428</v>
      </c>
      <c r="AA4659" s="62">
        <v>3326</v>
      </c>
      <c r="AB4659" s="62">
        <v>5.77</v>
      </c>
      <c r="AC4659" s="62">
        <v>1717.25</v>
      </c>
    </row>
    <row r="4660" spans="1:29" x14ac:dyDescent="0.25">
      <c r="A4660" s="61" t="s">
        <v>475</v>
      </c>
      <c r="B4660" s="61" t="s">
        <v>476</v>
      </c>
      <c r="C4660" s="62">
        <v>2007</v>
      </c>
      <c r="D4660" s="61" t="s">
        <v>99</v>
      </c>
      <c r="E4660" s="62">
        <v>7</v>
      </c>
      <c r="F4660" s="62">
        <v>16379</v>
      </c>
      <c r="G4660" s="62">
        <v>2560</v>
      </c>
      <c r="H4660" s="62">
        <v>30.48</v>
      </c>
      <c r="I4660" s="62">
        <v>2339.86</v>
      </c>
      <c r="J4660" s="62">
        <v>15232.47</v>
      </c>
      <c r="K4660" s="62">
        <v>2600.8200000000002</v>
      </c>
      <c r="L4660" s="62">
        <v>4448</v>
      </c>
      <c r="M4660" s="62">
        <v>52.95</v>
      </c>
      <c r="N4660" s="62">
        <v>371.55</v>
      </c>
      <c r="O4660" s="62">
        <v>31364.11</v>
      </c>
      <c r="P4660" s="63"/>
      <c r="Q4660" s="63"/>
      <c r="R4660" s="63"/>
      <c r="S4660" s="63"/>
      <c r="T4660" s="63"/>
      <c r="U4660" s="63"/>
      <c r="V4660" s="63"/>
      <c r="W4660" s="63"/>
      <c r="X4660" s="63"/>
      <c r="Y4660" s="63"/>
      <c r="Z4660" s="62">
        <v>18960</v>
      </c>
      <c r="AA4660" s="62">
        <v>975</v>
      </c>
      <c r="AB4660" s="62">
        <v>11.61</v>
      </c>
      <c r="AC4660" s="62">
        <v>2708.57</v>
      </c>
    </row>
    <row r="4661" spans="1:29" ht="30" x14ac:dyDescent="0.25">
      <c r="A4661" s="61" t="s">
        <v>311</v>
      </c>
      <c r="B4661" s="61" t="s">
        <v>312</v>
      </c>
      <c r="C4661" s="62">
        <v>2015</v>
      </c>
      <c r="D4661" s="61" t="s">
        <v>78</v>
      </c>
      <c r="E4661" s="62">
        <v>48</v>
      </c>
      <c r="F4661" s="62">
        <v>143680</v>
      </c>
      <c r="G4661" s="62">
        <v>20283</v>
      </c>
      <c r="H4661" s="62">
        <v>35.21</v>
      </c>
      <c r="I4661" s="62">
        <v>2993.33</v>
      </c>
      <c r="J4661" s="62">
        <v>133622.39999999999</v>
      </c>
      <c r="K4661" s="62">
        <v>19379.240000000002</v>
      </c>
      <c r="L4661" s="62">
        <v>23741</v>
      </c>
      <c r="M4661" s="62">
        <v>41.22</v>
      </c>
      <c r="N4661" s="62">
        <v>403.73</v>
      </c>
      <c r="O4661" s="62">
        <v>233700.11</v>
      </c>
      <c r="P4661" s="63"/>
      <c r="Q4661" s="63"/>
      <c r="R4661" s="63"/>
      <c r="S4661" s="63"/>
      <c r="T4661" s="63"/>
      <c r="U4661" s="63"/>
      <c r="V4661" s="63"/>
      <c r="W4661" s="63"/>
      <c r="X4661" s="63"/>
      <c r="Y4661" s="63"/>
      <c r="Z4661" s="62">
        <v>155806</v>
      </c>
      <c r="AA4661" s="62">
        <v>24938</v>
      </c>
      <c r="AB4661" s="62">
        <v>43.3</v>
      </c>
      <c r="AC4661" s="62">
        <v>3245.96</v>
      </c>
    </row>
    <row r="4662" spans="1:29" ht="30" x14ac:dyDescent="0.25">
      <c r="A4662" s="61" t="s">
        <v>317</v>
      </c>
      <c r="B4662" s="61" t="s">
        <v>318</v>
      </c>
      <c r="C4662" s="62">
        <v>2005</v>
      </c>
      <c r="D4662" s="61" t="s">
        <v>78</v>
      </c>
      <c r="E4662" s="62">
        <v>56</v>
      </c>
      <c r="F4662" s="62">
        <v>599120</v>
      </c>
      <c r="G4662" s="62">
        <v>70247</v>
      </c>
      <c r="H4662" s="62">
        <v>104.53</v>
      </c>
      <c r="I4662" s="62">
        <v>10698.57</v>
      </c>
      <c r="J4662" s="62">
        <v>557181.6</v>
      </c>
      <c r="K4662" s="62">
        <v>0</v>
      </c>
      <c r="L4662" s="63"/>
      <c r="M4662" s="63"/>
      <c r="N4662" s="63"/>
      <c r="O4662" s="63"/>
      <c r="P4662" s="63"/>
      <c r="Q4662" s="63"/>
      <c r="R4662" s="63"/>
      <c r="S4662" s="63"/>
      <c r="T4662" s="63"/>
      <c r="U4662" s="63"/>
      <c r="V4662" s="63"/>
      <c r="W4662" s="63"/>
      <c r="X4662" s="63"/>
      <c r="Y4662" s="63"/>
      <c r="Z4662" s="62">
        <v>491200</v>
      </c>
      <c r="AA4662" s="62">
        <v>2262</v>
      </c>
      <c r="AB4662" s="62">
        <v>3.37</v>
      </c>
      <c r="AC4662" s="62">
        <v>8771.43</v>
      </c>
    </row>
    <row r="4663" spans="1:29" x14ac:dyDescent="0.25">
      <c r="A4663" s="61" t="s">
        <v>128</v>
      </c>
      <c r="B4663" s="61" t="s">
        <v>129</v>
      </c>
      <c r="C4663" s="62">
        <v>2014</v>
      </c>
      <c r="D4663" s="61" t="s">
        <v>89</v>
      </c>
      <c r="E4663" s="62">
        <v>92</v>
      </c>
      <c r="F4663" s="62">
        <v>400865</v>
      </c>
      <c r="G4663" s="62">
        <v>52518</v>
      </c>
      <c r="H4663" s="62">
        <v>47.57</v>
      </c>
      <c r="I4663" s="62">
        <v>4357.2299999999996</v>
      </c>
      <c r="J4663" s="62">
        <v>372804.45</v>
      </c>
      <c r="K4663" s="62">
        <v>57403.49</v>
      </c>
      <c r="L4663" s="62">
        <v>29725</v>
      </c>
      <c r="M4663" s="62">
        <v>26.92</v>
      </c>
      <c r="N4663" s="62">
        <v>623.95000000000005</v>
      </c>
      <c r="O4663" s="62">
        <v>692245.93</v>
      </c>
      <c r="P4663" s="63"/>
      <c r="Q4663" s="63"/>
      <c r="R4663" s="63"/>
      <c r="S4663" s="63"/>
      <c r="T4663" s="63"/>
      <c r="U4663" s="63"/>
      <c r="V4663" s="63"/>
      <c r="W4663" s="63"/>
      <c r="X4663" s="63"/>
      <c r="Y4663" s="63"/>
      <c r="Z4663" s="62">
        <v>5470</v>
      </c>
      <c r="AA4663" s="62">
        <v>36058</v>
      </c>
      <c r="AB4663" s="62">
        <v>32.659999999999997</v>
      </c>
      <c r="AC4663" s="62">
        <v>59.46</v>
      </c>
    </row>
    <row r="4664" spans="1:29" ht="30" x14ac:dyDescent="0.25">
      <c r="A4664" s="61" t="s">
        <v>239</v>
      </c>
      <c r="B4664" s="61" t="s">
        <v>240</v>
      </c>
      <c r="C4664" s="62">
        <v>2015</v>
      </c>
      <c r="D4664" s="61" t="s">
        <v>94</v>
      </c>
      <c r="E4664" s="62">
        <v>5</v>
      </c>
      <c r="F4664" s="63"/>
      <c r="G4664" s="63"/>
      <c r="H4664" s="63"/>
      <c r="I4664" s="63"/>
      <c r="J4664" s="63"/>
      <c r="K4664" s="62">
        <v>0</v>
      </c>
      <c r="L4664" s="63"/>
      <c r="M4664" s="63"/>
      <c r="N4664" s="63"/>
      <c r="O4664" s="63"/>
      <c r="P4664" s="63"/>
      <c r="Q4664" s="63"/>
      <c r="R4664" s="63"/>
      <c r="S4664" s="63"/>
      <c r="T4664" s="63"/>
      <c r="U4664" s="63"/>
      <c r="V4664" s="63"/>
      <c r="W4664" s="63"/>
      <c r="X4664" s="63"/>
      <c r="Y4664" s="63"/>
      <c r="Z4664" s="62">
        <v>368.96</v>
      </c>
      <c r="AA4664" s="62">
        <v>5169</v>
      </c>
      <c r="AB4664" s="62">
        <v>86.15</v>
      </c>
      <c r="AC4664" s="62">
        <v>73.790000000000006</v>
      </c>
    </row>
    <row r="4665" spans="1:29" ht="30" x14ac:dyDescent="0.25">
      <c r="A4665" s="61" t="s">
        <v>171</v>
      </c>
      <c r="B4665" s="61" t="s">
        <v>172</v>
      </c>
      <c r="C4665" s="62">
        <v>2013</v>
      </c>
      <c r="D4665" s="61" t="s">
        <v>89</v>
      </c>
      <c r="E4665" s="62">
        <v>49</v>
      </c>
      <c r="F4665" s="62">
        <v>81777</v>
      </c>
      <c r="G4665" s="62">
        <v>10349</v>
      </c>
      <c r="H4665" s="62">
        <v>17.600000000000001</v>
      </c>
      <c r="I4665" s="62">
        <v>1668.92</v>
      </c>
      <c r="J4665" s="62">
        <v>76052.61</v>
      </c>
      <c r="K4665" s="62">
        <v>14618.82</v>
      </c>
      <c r="L4665" s="62">
        <v>16968</v>
      </c>
      <c r="M4665" s="62">
        <v>28.86</v>
      </c>
      <c r="N4665" s="62">
        <v>298.33999999999997</v>
      </c>
      <c r="O4665" s="62">
        <v>176292.7</v>
      </c>
      <c r="P4665" s="63"/>
      <c r="Q4665" s="63"/>
      <c r="R4665" s="63"/>
      <c r="S4665" s="63"/>
      <c r="T4665" s="63"/>
      <c r="U4665" s="63"/>
      <c r="V4665" s="63"/>
      <c r="W4665" s="63"/>
      <c r="X4665" s="63"/>
      <c r="Y4665" s="63"/>
      <c r="Z4665" s="62">
        <v>1710</v>
      </c>
      <c r="AA4665" s="62">
        <v>19192</v>
      </c>
      <c r="AB4665" s="62">
        <v>32.64</v>
      </c>
      <c r="AC4665" s="62">
        <v>34.9</v>
      </c>
    </row>
    <row r="4666" spans="1:29" ht="30" x14ac:dyDescent="0.25">
      <c r="A4666" s="61" t="s">
        <v>309</v>
      </c>
      <c r="B4666" s="61" t="s">
        <v>310</v>
      </c>
      <c r="C4666" s="62">
        <v>2010</v>
      </c>
      <c r="D4666" s="61" t="s">
        <v>298</v>
      </c>
      <c r="E4666" s="62">
        <v>18</v>
      </c>
      <c r="F4666" s="62">
        <v>0</v>
      </c>
      <c r="G4666" s="62">
        <v>0</v>
      </c>
      <c r="H4666" s="62">
        <v>0</v>
      </c>
      <c r="I4666" s="62">
        <v>0</v>
      </c>
      <c r="J4666" s="62">
        <v>0</v>
      </c>
      <c r="K4666" s="62">
        <v>0</v>
      </c>
      <c r="L4666" s="62">
        <v>0</v>
      </c>
      <c r="M4666" s="62">
        <v>0</v>
      </c>
      <c r="N4666" s="63"/>
      <c r="O4666" s="63"/>
      <c r="P4666" s="62">
        <v>0</v>
      </c>
      <c r="Q4666" s="62">
        <v>0</v>
      </c>
      <c r="R4666" s="62">
        <v>0</v>
      </c>
      <c r="S4666" s="62">
        <v>0</v>
      </c>
      <c r="T4666" s="62">
        <v>0</v>
      </c>
      <c r="U4666" s="62">
        <v>0</v>
      </c>
      <c r="V4666" s="62">
        <v>0</v>
      </c>
      <c r="W4666" s="62">
        <v>0</v>
      </c>
      <c r="X4666" s="62">
        <v>0</v>
      </c>
      <c r="Y4666" s="62">
        <v>0</v>
      </c>
      <c r="Z4666" s="62">
        <v>0</v>
      </c>
      <c r="AA4666" s="62">
        <v>0</v>
      </c>
      <c r="AB4666" s="62">
        <v>0</v>
      </c>
      <c r="AC4666" s="62">
        <v>0</v>
      </c>
    </row>
    <row r="4667" spans="1:29" x14ac:dyDescent="0.25">
      <c r="A4667" s="61" t="s">
        <v>304</v>
      </c>
      <c r="B4667" s="61" t="s">
        <v>305</v>
      </c>
      <c r="C4667" s="62">
        <v>2012</v>
      </c>
      <c r="D4667" s="61" t="s">
        <v>78</v>
      </c>
      <c r="E4667" s="62">
        <v>24</v>
      </c>
      <c r="F4667" s="62">
        <v>72021</v>
      </c>
      <c r="G4667" s="62">
        <v>12822</v>
      </c>
      <c r="H4667" s="62">
        <v>44.52</v>
      </c>
      <c r="I4667" s="62">
        <v>3000.88</v>
      </c>
      <c r="J4667" s="62">
        <v>66979.53</v>
      </c>
      <c r="K4667" s="62">
        <v>2416.1</v>
      </c>
      <c r="L4667" s="62">
        <v>7131</v>
      </c>
      <c r="M4667" s="62">
        <v>24.76</v>
      </c>
      <c r="N4667" s="62">
        <v>100.67</v>
      </c>
      <c r="O4667" s="62">
        <v>29136.49</v>
      </c>
      <c r="P4667" s="63"/>
      <c r="Q4667" s="63"/>
      <c r="R4667" s="63"/>
      <c r="S4667" s="63"/>
      <c r="T4667" s="63"/>
      <c r="U4667" s="63"/>
      <c r="V4667" s="63"/>
      <c r="W4667" s="63"/>
      <c r="X4667" s="63"/>
      <c r="Y4667" s="63"/>
      <c r="Z4667" s="62">
        <v>708.51</v>
      </c>
      <c r="AA4667" s="62">
        <v>1937</v>
      </c>
      <c r="AB4667" s="62">
        <v>6.73</v>
      </c>
      <c r="AC4667" s="62">
        <v>29.52</v>
      </c>
    </row>
    <row r="4668" spans="1:29" ht="30" x14ac:dyDescent="0.25">
      <c r="A4668" s="61" t="s">
        <v>180</v>
      </c>
      <c r="B4668" s="61" t="s">
        <v>181</v>
      </c>
      <c r="C4668" s="62">
        <v>2013</v>
      </c>
      <c r="D4668" s="61" t="s">
        <v>89</v>
      </c>
      <c r="E4668" s="62">
        <v>72</v>
      </c>
      <c r="F4668" s="62">
        <v>590688</v>
      </c>
      <c r="G4668" s="62">
        <v>163171</v>
      </c>
      <c r="H4668" s="62">
        <v>188.86</v>
      </c>
      <c r="I4668" s="62">
        <v>8204</v>
      </c>
      <c r="J4668" s="62">
        <v>549339.84</v>
      </c>
      <c r="K4668" s="62">
        <v>29182.35</v>
      </c>
      <c r="L4668" s="62">
        <v>39393</v>
      </c>
      <c r="M4668" s="62">
        <v>45.59</v>
      </c>
      <c r="N4668" s="62">
        <v>405.31</v>
      </c>
      <c r="O4668" s="62">
        <v>351918.68</v>
      </c>
      <c r="P4668" s="63"/>
      <c r="Q4668" s="63"/>
      <c r="R4668" s="63"/>
      <c r="S4668" s="63"/>
      <c r="T4668" s="63"/>
      <c r="U4668" s="63"/>
      <c r="V4668" s="63"/>
      <c r="W4668" s="63"/>
      <c r="X4668" s="63"/>
      <c r="Y4668" s="63"/>
      <c r="Z4668" s="62">
        <v>2723.36</v>
      </c>
      <c r="AA4668" s="62">
        <v>35767</v>
      </c>
      <c r="AB4668" s="62">
        <v>41.4</v>
      </c>
      <c r="AC4668" s="62">
        <v>37.82</v>
      </c>
    </row>
    <row r="4669" spans="1:29" x14ac:dyDescent="0.25">
      <c r="A4669" s="61" t="s">
        <v>267</v>
      </c>
      <c r="B4669" s="61" t="s">
        <v>268</v>
      </c>
      <c r="C4669" s="62">
        <v>2009</v>
      </c>
      <c r="D4669" s="61" t="s">
        <v>78</v>
      </c>
      <c r="E4669" s="62">
        <v>64</v>
      </c>
      <c r="F4669" s="62">
        <v>573600</v>
      </c>
      <c r="G4669" s="62">
        <v>99037</v>
      </c>
      <c r="H4669" s="62">
        <v>128.94999999999999</v>
      </c>
      <c r="I4669" s="62">
        <v>8962.5</v>
      </c>
      <c r="J4669" s="62">
        <v>533448</v>
      </c>
      <c r="K4669" s="62">
        <v>1387.97</v>
      </c>
      <c r="L4669" s="62">
        <v>3339</v>
      </c>
      <c r="M4669" s="62">
        <v>4.3499999999999996</v>
      </c>
      <c r="N4669" s="62">
        <v>21.69</v>
      </c>
      <c r="O4669" s="62">
        <v>16737.98</v>
      </c>
      <c r="P4669" s="63"/>
      <c r="Q4669" s="63"/>
      <c r="R4669" s="63"/>
      <c r="S4669" s="63"/>
      <c r="T4669" s="63"/>
      <c r="U4669" s="63"/>
      <c r="V4669" s="63"/>
      <c r="W4669" s="63"/>
      <c r="X4669" s="63"/>
      <c r="Y4669" s="63"/>
      <c r="Z4669" s="62">
        <v>0</v>
      </c>
      <c r="AA4669" s="63"/>
      <c r="AB4669" s="63"/>
      <c r="AC4669" s="62">
        <v>0</v>
      </c>
    </row>
    <row r="4670" spans="1:29" x14ac:dyDescent="0.25">
      <c r="A4670" s="61" t="s">
        <v>321</v>
      </c>
      <c r="B4670" s="61" t="s">
        <v>322</v>
      </c>
      <c r="C4670" s="62">
        <v>2011</v>
      </c>
      <c r="D4670" s="61" t="s">
        <v>323</v>
      </c>
      <c r="E4670" s="62">
        <v>62</v>
      </c>
      <c r="F4670" s="62">
        <v>342200</v>
      </c>
      <c r="G4670" s="62">
        <v>45703</v>
      </c>
      <c r="H4670" s="62">
        <v>61.43</v>
      </c>
      <c r="I4670" s="62">
        <v>5519.35</v>
      </c>
      <c r="J4670" s="62">
        <v>318246</v>
      </c>
      <c r="K4670" s="62">
        <v>16080.5</v>
      </c>
      <c r="L4670" s="62">
        <v>21371</v>
      </c>
      <c r="M4670" s="62">
        <v>28.72</v>
      </c>
      <c r="N4670" s="62">
        <v>259.36</v>
      </c>
      <c r="O4670" s="62">
        <v>193919.63</v>
      </c>
      <c r="P4670" s="63"/>
      <c r="Q4670" s="63"/>
      <c r="R4670" s="63"/>
      <c r="S4670" s="63"/>
      <c r="T4670" s="63"/>
      <c r="U4670" s="63"/>
      <c r="V4670" s="63"/>
      <c r="W4670" s="63"/>
      <c r="X4670" s="63"/>
      <c r="Y4670" s="63"/>
      <c r="Z4670" s="62">
        <v>1283.3399999999999</v>
      </c>
      <c r="AA4670" s="62">
        <v>2554</v>
      </c>
      <c r="AB4670" s="62">
        <v>3.43</v>
      </c>
      <c r="AC4670" s="62">
        <v>20.7</v>
      </c>
    </row>
    <row r="4671" spans="1:29" ht="30" x14ac:dyDescent="0.25">
      <c r="A4671" s="61" t="s">
        <v>120</v>
      </c>
      <c r="B4671" s="61" t="s">
        <v>121</v>
      </c>
      <c r="C4671" s="62">
        <v>2009</v>
      </c>
      <c r="D4671" s="61" t="s">
        <v>298</v>
      </c>
      <c r="E4671" s="62">
        <v>8</v>
      </c>
      <c r="F4671" s="62">
        <v>176</v>
      </c>
      <c r="G4671" s="62">
        <v>45</v>
      </c>
      <c r="H4671" s="62">
        <v>0.47</v>
      </c>
      <c r="I4671" s="62">
        <v>22</v>
      </c>
      <c r="J4671" s="62">
        <v>163.68</v>
      </c>
      <c r="K4671" s="62">
        <v>33.950000000000003</v>
      </c>
      <c r="L4671" s="62">
        <v>128</v>
      </c>
      <c r="M4671" s="62">
        <v>1.33</v>
      </c>
      <c r="N4671" s="62">
        <v>4.24</v>
      </c>
      <c r="O4671" s="62">
        <v>409.38</v>
      </c>
      <c r="P4671" s="63"/>
      <c r="Q4671" s="63"/>
      <c r="R4671" s="63"/>
      <c r="S4671" s="63"/>
      <c r="T4671" s="63"/>
      <c r="U4671" s="63"/>
      <c r="V4671" s="63"/>
      <c r="W4671" s="63"/>
      <c r="X4671" s="63"/>
      <c r="Y4671" s="63"/>
      <c r="Z4671" s="62">
        <v>14900</v>
      </c>
      <c r="AA4671" s="62">
        <v>943</v>
      </c>
      <c r="AB4671" s="62">
        <v>9.82</v>
      </c>
      <c r="AC4671" s="62">
        <v>1862.5</v>
      </c>
    </row>
    <row r="4672" spans="1:29" ht="30" x14ac:dyDescent="0.25">
      <c r="A4672" s="61" t="s">
        <v>182</v>
      </c>
      <c r="B4672" s="61" t="s">
        <v>183</v>
      </c>
      <c r="C4672" s="62">
        <v>2012</v>
      </c>
      <c r="D4672" s="61" t="s">
        <v>89</v>
      </c>
      <c r="E4672" s="62">
        <v>42</v>
      </c>
      <c r="F4672" s="62">
        <v>189280</v>
      </c>
      <c r="G4672" s="62">
        <v>20587</v>
      </c>
      <c r="H4672" s="62">
        <v>40.85</v>
      </c>
      <c r="I4672" s="62">
        <v>4506.67</v>
      </c>
      <c r="J4672" s="62">
        <v>176030.4</v>
      </c>
      <c r="K4672" s="62">
        <v>10824.44</v>
      </c>
      <c r="L4672" s="62">
        <v>13125</v>
      </c>
      <c r="M4672" s="62">
        <v>26.04</v>
      </c>
      <c r="N4672" s="62">
        <v>257.72000000000003</v>
      </c>
      <c r="O4672" s="62">
        <v>130535.2</v>
      </c>
      <c r="P4672" s="63"/>
      <c r="Q4672" s="63"/>
      <c r="R4672" s="63"/>
      <c r="S4672" s="63"/>
      <c r="T4672" s="63"/>
      <c r="U4672" s="63"/>
      <c r="V4672" s="63"/>
      <c r="W4672" s="63"/>
      <c r="X4672" s="63"/>
      <c r="Y4672" s="63"/>
      <c r="Z4672" s="62">
        <v>163209</v>
      </c>
      <c r="AA4672" s="62">
        <v>20616</v>
      </c>
      <c r="AB4672" s="62">
        <v>40.9</v>
      </c>
      <c r="AC4672" s="62">
        <v>3885.93</v>
      </c>
    </row>
    <row r="4673" spans="1:29" ht="30" x14ac:dyDescent="0.25">
      <c r="A4673" s="61" t="s">
        <v>122</v>
      </c>
      <c r="B4673" s="61" t="s">
        <v>123</v>
      </c>
      <c r="C4673" s="62">
        <v>2011</v>
      </c>
      <c r="D4673" s="61" t="s">
        <v>86</v>
      </c>
      <c r="E4673" s="62">
        <v>62</v>
      </c>
      <c r="F4673" s="62">
        <v>20113</v>
      </c>
      <c r="G4673" s="62">
        <v>2788</v>
      </c>
      <c r="H4673" s="62">
        <v>3.75</v>
      </c>
      <c r="I4673" s="62">
        <v>324.39999999999998</v>
      </c>
      <c r="J4673" s="62">
        <v>18705.09</v>
      </c>
      <c r="K4673" s="62">
        <v>389</v>
      </c>
      <c r="L4673" s="62">
        <v>1170</v>
      </c>
      <c r="M4673" s="62">
        <v>1.57</v>
      </c>
      <c r="N4673" s="63"/>
      <c r="O4673" s="63"/>
      <c r="P4673" s="63"/>
      <c r="Q4673" s="63"/>
      <c r="R4673" s="63"/>
      <c r="S4673" s="63"/>
      <c r="T4673" s="63"/>
      <c r="U4673" s="62">
        <v>100</v>
      </c>
      <c r="V4673" s="62">
        <v>361</v>
      </c>
      <c r="W4673" s="62">
        <v>0.49</v>
      </c>
      <c r="X4673" s="62">
        <v>1</v>
      </c>
      <c r="Y4673" s="62">
        <v>2238.4</v>
      </c>
      <c r="Z4673" s="62">
        <v>4970.9799999999996</v>
      </c>
      <c r="AA4673" s="62">
        <v>33078</v>
      </c>
      <c r="AB4673" s="62">
        <v>44.46</v>
      </c>
      <c r="AC4673" s="62">
        <v>80.180000000000007</v>
      </c>
    </row>
    <row r="4674" spans="1:29" x14ac:dyDescent="0.25">
      <c r="A4674" s="61" t="s">
        <v>107</v>
      </c>
      <c r="B4674" s="61" t="s">
        <v>108</v>
      </c>
      <c r="C4674" s="62">
        <v>2013</v>
      </c>
      <c r="D4674" s="61" t="s">
        <v>89</v>
      </c>
      <c r="E4674" s="62">
        <v>100</v>
      </c>
      <c r="F4674" s="62">
        <v>918507</v>
      </c>
      <c r="G4674" s="62">
        <v>134820</v>
      </c>
      <c r="H4674" s="62">
        <v>112.35</v>
      </c>
      <c r="I4674" s="62">
        <v>9185.07</v>
      </c>
      <c r="J4674" s="62">
        <v>854211.51</v>
      </c>
      <c r="K4674" s="62">
        <v>7634.34</v>
      </c>
      <c r="L4674" s="62">
        <v>10915</v>
      </c>
      <c r="M4674" s="62">
        <v>9.1</v>
      </c>
      <c r="N4674" s="62">
        <v>76.34</v>
      </c>
      <c r="O4674" s="62">
        <v>92064.74</v>
      </c>
      <c r="P4674" s="63"/>
      <c r="Q4674" s="63"/>
      <c r="R4674" s="63"/>
      <c r="S4674" s="63"/>
      <c r="T4674" s="63"/>
      <c r="U4674" s="63"/>
      <c r="V4674" s="63"/>
      <c r="W4674" s="63"/>
      <c r="X4674" s="63"/>
      <c r="Y4674" s="63"/>
      <c r="Z4674" s="62">
        <v>0</v>
      </c>
      <c r="AA4674" s="62">
        <v>53300</v>
      </c>
      <c r="AB4674" s="62">
        <v>44.42</v>
      </c>
      <c r="AC4674" s="62">
        <v>0</v>
      </c>
    </row>
    <row r="4675" spans="1:29" x14ac:dyDescent="0.25">
      <c r="A4675" s="61" t="s">
        <v>210</v>
      </c>
      <c r="B4675" s="61" t="s">
        <v>211</v>
      </c>
      <c r="C4675" s="62">
        <v>2014</v>
      </c>
      <c r="D4675" s="61" t="s">
        <v>297</v>
      </c>
      <c r="E4675" s="62">
        <v>96</v>
      </c>
      <c r="F4675" s="62">
        <v>709985</v>
      </c>
      <c r="G4675" s="62">
        <v>186631</v>
      </c>
      <c r="H4675" s="62">
        <v>162.01</v>
      </c>
      <c r="I4675" s="62">
        <v>7395.68</v>
      </c>
      <c r="J4675" s="62">
        <v>660286.05000000005</v>
      </c>
      <c r="K4675" s="62">
        <v>75294.86</v>
      </c>
      <c r="L4675" s="62">
        <v>107469</v>
      </c>
      <c r="M4675" s="62">
        <v>93.29</v>
      </c>
      <c r="N4675" s="63"/>
      <c r="O4675" s="63"/>
      <c r="P4675" s="63"/>
      <c r="Q4675" s="63"/>
      <c r="R4675" s="63"/>
      <c r="S4675" s="63"/>
      <c r="T4675" s="63"/>
      <c r="U4675" s="63"/>
      <c r="V4675" s="63"/>
      <c r="W4675" s="63"/>
      <c r="X4675" s="63"/>
      <c r="Y4675" s="63"/>
      <c r="Z4675" s="62">
        <v>1135778</v>
      </c>
      <c r="AA4675" s="62">
        <v>176257</v>
      </c>
      <c r="AB4675" s="62">
        <v>153</v>
      </c>
      <c r="AC4675" s="62">
        <v>11831.02</v>
      </c>
    </row>
    <row r="4676" spans="1:29" ht="30" x14ac:dyDescent="0.25">
      <c r="A4676" s="61" t="s">
        <v>247</v>
      </c>
      <c r="B4676" s="61" t="s">
        <v>248</v>
      </c>
      <c r="C4676" s="62">
        <v>2015</v>
      </c>
      <c r="D4676" s="61" t="s">
        <v>72</v>
      </c>
      <c r="E4676" s="62">
        <v>30</v>
      </c>
      <c r="F4676" s="62">
        <v>72575</v>
      </c>
      <c r="G4676" s="62">
        <v>12143</v>
      </c>
      <c r="H4676" s="62">
        <v>33.729999999999997</v>
      </c>
      <c r="I4676" s="62">
        <v>2419.17</v>
      </c>
      <c r="J4676" s="62">
        <v>67494.75</v>
      </c>
      <c r="K4676" s="62">
        <v>9183.32</v>
      </c>
      <c r="L4676" s="62">
        <v>12419</v>
      </c>
      <c r="M4676" s="62">
        <v>34.5</v>
      </c>
      <c r="N4676" s="62">
        <v>306.11</v>
      </c>
      <c r="O4676" s="62">
        <v>110744.38</v>
      </c>
      <c r="P4676" s="63"/>
      <c r="Q4676" s="63"/>
      <c r="R4676" s="63"/>
      <c r="S4676" s="63"/>
      <c r="T4676" s="63"/>
      <c r="U4676" s="63"/>
      <c r="V4676" s="63"/>
      <c r="W4676" s="63"/>
      <c r="X4676" s="63"/>
      <c r="Y4676" s="63"/>
      <c r="Z4676" s="62">
        <v>76900</v>
      </c>
      <c r="AA4676" s="62">
        <v>6184</v>
      </c>
      <c r="AB4676" s="62">
        <v>17.18</v>
      </c>
      <c r="AC4676" s="62">
        <v>2563.33</v>
      </c>
    </row>
    <row r="4677" spans="1:29" x14ac:dyDescent="0.25">
      <c r="A4677" s="61" t="s">
        <v>241</v>
      </c>
      <c r="B4677" s="61" t="s">
        <v>242</v>
      </c>
      <c r="C4677" s="62">
        <v>2007</v>
      </c>
      <c r="D4677" s="61" t="s">
        <v>135</v>
      </c>
      <c r="E4677" s="62">
        <v>41</v>
      </c>
      <c r="F4677" s="63"/>
      <c r="G4677" s="63"/>
      <c r="H4677" s="63"/>
      <c r="I4677" s="63"/>
      <c r="J4677" s="63"/>
      <c r="K4677" s="62">
        <v>0</v>
      </c>
      <c r="L4677" s="63"/>
      <c r="M4677" s="63"/>
      <c r="N4677" s="63"/>
      <c r="O4677" s="63"/>
      <c r="P4677" s="63"/>
      <c r="Q4677" s="63"/>
      <c r="R4677" s="63"/>
      <c r="S4677" s="63"/>
      <c r="T4677" s="63"/>
      <c r="U4677" s="63"/>
      <c r="V4677" s="63"/>
      <c r="W4677" s="63"/>
      <c r="X4677" s="63"/>
      <c r="Y4677" s="63"/>
      <c r="Z4677" s="62">
        <v>267900</v>
      </c>
      <c r="AA4677" s="62">
        <v>21864</v>
      </c>
      <c r="AB4677" s="62">
        <v>44.44</v>
      </c>
      <c r="AC4677" s="62">
        <v>6534.15</v>
      </c>
    </row>
    <row r="4678" spans="1:29" ht="30" x14ac:dyDescent="0.25">
      <c r="A4678" s="61" t="s">
        <v>188</v>
      </c>
      <c r="B4678" s="61" t="s">
        <v>189</v>
      </c>
      <c r="C4678" s="62">
        <v>2011</v>
      </c>
      <c r="D4678" s="61" t="s">
        <v>86</v>
      </c>
      <c r="E4678" s="62">
        <v>100</v>
      </c>
      <c r="F4678" s="62">
        <v>577160</v>
      </c>
      <c r="G4678" s="62">
        <v>105664</v>
      </c>
      <c r="H4678" s="62">
        <v>88.05</v>
      </c>
      <c r="I4678" s="62">
        <v>5771.6</v>
      </c>
      <c r="J4678" s="62">
        <v>536758.80000000005</v>
      </c>
      <c r="K4678" s="62">
        <v>82609.119999999995</v>
      </c>
      <c r="L4678" s="62">
        <v>126057</v>
      </c>
      <c r="M4678" s="62">
        <v>105.05</v>
      </c>
      <c r="N4678" s="63"/>
      <c r="O4678" s="63"/>
      <c r="P4678" s="63"/>
      <c r="Q4678" s="63"/>
      <c r="R4678" s="63"/>
      <c r="S4678" s="63"/>
      <c r="T4678" s="63"/>
      <c r="U4678" s="63"/>
      <c r="V4678" s="63"/>
      <c r="W4678" s="63"/>
      <c r="X4678" s="63"/>
      <c r="Y4678" s="63"/>
      <c r="Z4678" s="62">
        <v>10075</v>
      </c>
      <c r="AA4678" s="62">
        <v>64342</v>
      </c>
      <c r="AB4678" s="62">
        <v>53.62</v>
      </c>
      <c r="AC4678" s="62">
        <v>100.75</v>
      </c>
    </row>
    <row r="4679" spans="1:29" ht="30" x14ac:dyDescent="0.25">
      <c r="A4679" s="61" t="s">
        <v>138</v>
      </c>
      <c r="B4679" s="61" t="s">
        <v>139</v>
      </c>
      <c r="C4679" s="62">
        <v>2011</v>
      </c>
      <c r="D4679" s="61" t="s">
        <v>72</v>
      </c>
      <c r="E4679" s="62">
        <v>55</v>
      </c>
      <c r="F4679" s="62">
        <v>191520</v>
      </c>
      <c r="G4679" s="62">
        <v>28994</v>
      </c>
      <c r="H4679" s="62">
        <v>43.93</v>
      </c>
      <c r="I4679" s="62">
        <v>3482.18</v>
      </c>
      <c r="J4679" s="62">
        <v>178113.6</v>
      </c>
      <c r="K4679" s="62">
        <v>11585.84</v>
      </c>
      <c r="L4679" s="62">
        <v>15881</v>
      </c>
      <c r="M4679" s="62">
        <v>24.06</v>
      </c>
      <c r="N4679" s="62">
        <v>210.65</v>
      </c>
      <c r="O4679" s="62">
        <v>139717.10999999999</v>
      </c>
      <c r="P4679" s="63"/>
      <c r="Q4679" s="63"/>
      <c r="R4679" s="63"/>
      <c r="S4679" s="63"/>
      <c r="T4679" s="63"/>
      <c r="U4679" s="63"/>
      <c r="V4679" s="63"/>
      <c r="W4679" s="63"/>
      <c r="X4679" s="63"/>
      <c r="Y4679" s="63"/>
      <c r="Z4679" s="62">
        <v>156390</v>
      </c>
      <c r="AA4679" s="62">
        <v>14059</v>
      </c>
      <c r="AB4679" s="62">
        <v>21.3</v>
      </c>
      <c r="AC4679" s="62">
        <v>2843.45</v>
      </c>
    </row>
    <row r="4680" spans="1:29" ht="45" x14ac:dyDescent="0.25">
      <c r="A4680" s="61" t="s">
        <v>326</v>
      </c>
      <c r="B4680" s="61" t="s">
        <v>327</v>
      </c>
      <c r="C4680" s="62">
        <v>2005</v>
      </c>
      <c r="D4680" s="61" t="s">
        <v>89</v>
      </c>
      <c r="E4680" s="62">
        <v>50</v>
      </c>
      <c r="F4680" s="62">
        <v>319707</v>
      </c>
      <c r="G4680" s="62">
        <v>23958</v>
      </c>
      <c r="H4680" s="62">
        <v>39.93</v>
      </c>
      <c r="I4680" s="62">
        <v>6394.14</v>
      </c>
      <c r="J4680" s="62">
        <v>297327.51</v>
      </c>
      <c r="K4680" s="62">
        <v>0</v>
      </c>
      <c r="L4680" s="63"/>
      <c r="M4680" s="63"/>
      <c r="N4680" s="63"/>
      <c r="O4680" s="63"/>
      <c r="P4680" s="63"/>
      <c r="Q4680" s="63"/>
      <c r="R4680" s="63"/>
      <c r="S4680" s="63"/>
      <c r="T4680" s="63"/>
      <c r="U4680" s="62">
        <v>9673</v>
      </c>
      <c r="V4680" s="62">
        <v>18256</v>
      </c>
      <c r="W4680" s="62">
        <v>30.43</v>
      </c>
      <c r="X4680" s="62">
        <v>193</v>
      </c>
      <c r="Y4680" s="62">
        <v>216520.43</v>
      </c>
      <c r="Z4680" s="62">
        <v>131100</v>
      </c>
      <c r="AA4680" s="62">
        <v>7982</v>
      </c>
      <c r="AB4680" s="62">
        <v>13.3</v>
      </c>
      <c r="AC4680" s="62">
        <v>2622</v>
      </c>
    </row>
    <row r="4681" spans="1:29" ht="30" x14ac:dyDescent="0.25">
      <c r="A4681" s="61" t="s">
        <v>391</v>
      </c>
      <c r="B4681" s="61" t="s">
        <v>392</v>
      </c>
      <c r="C4681" s="62">
        <v>2010</v>
      </c>
      <c r="D4681" s="61" t="s">
        <v>226</v>
      </c>
      <c r="E4681" s="62">
        <v>125</v>
      </c>
      <c r="F4681" s="62">
        <v>1406400</v>
      </c>
      <c r="G4681" s="62">
        <v>294659</v>
      </c>
      <c r="H4681" s="62">
        <v>196.44</v>
      </c>
      <c r="I4681" s="62">
        <v>11251.2</v>
      </c>
      <c r="J4681" s="62">
        <v>1307952</v>
      </c>
      <c r="K4681" s="62">
        <v>9325</v>
      </c>
      <c r="L4681" s="62">
        <v>20968</v>
      </c>
      <c r="M4681" s="62">
        <v>13.98</v>
      </c>
      <c r="N4681" s="63"/>
      <c r="O4681" s="63"/>
      <c r="P4681" s="63"/>
      <c r="Q4681" s="63"/>
      <c r="R4681" s="63"/>
      <c r="S4681" s="63"/>
      <c r="T4681" s="63"/>
      <c r="U4681" s="63"/>
      <c r="V4681" s="63"/>
      <c r="W4681" s="63"/>
      <c r="X4681" s="63"/>
      <c r="Y4681" s="63"/>
      <c r="Z4681" s="62">
        <v>4764</v>
      </c>
      <c r="AA4681" s="62">
        <v>32047</v>
      </c>
      <c r="AB4681" s="62">
        <v>21.36</v>
      </c>
      <c r="AC4681" s="62">
        <v>38.11</v>
      </c>
    </row>
    <row r="4682" spans="1:29" ht="30" x14ac:dyDescent="0.25">
      <c r="A4682" s="61" t="s">
        <v>446</v>
      </c>
      <c r="B4682" s="61" t="s">
        <v>447</v>
      </c>
      <c r="C4682" s="62">
        <v>2013</v>
      </c>
      <c r="D4682" s="61" t="s">
        <v>78</v>
      </c>
      <c r="E4682" s="62">
        <v>72</v>
      </c>
      <c r="F4682" s="62">
        <v>709902</v>
      </c>
      <c r="G4682" s="62">
        <v>80156</v>
      </c>
      <c r="H4682" s="62">
        <v>92.77</v>
      </c>
      <c r="I4682" s="62">
        <v>9859.75</v>
      </c>
      <c r="J4682" s="62">
        <v>660208.86</v>
      </c>
      <c r="K4682" s="62">
        <v>265</v>
      </c>
      <c r="L4682" s="63"/>
      <c r="M4682" s="63"/>
      <c r="N4682" s="62">
        <v>3.68</v>
      </c>
      <c r="O4682" s="62">
        <v>3195.71</v>
      </c>
      <c r="P4682" s="62">
        <v>3505</v>
      </c>
      <c r="Q4682" s="62">
        <v>10136</v>
      </c>
      <c r="R4682" s="62">
        <v>11.73</v>
      </c>
      <c r="S4682" s="62">
        <v>48</v>
      </c>
      <c r="T4682" s="62">
        <v>44404.85</v>
      </c>
      <c r="U4682" s="63"/>
      <c r="V4682" s="63"/>
      <c r="W4682" s="63"/>
      <c r="X4682" s="63"/>
      <c r="Y4682" s="63"/>
      <c r="Z4682" s="62">
        <v>406014</v>
      </c>
      <c r="AA4682" s="62">
        <v>21262</v>
      </c>
      <c r="AB4682" s="62">
        <v>24.61</v>
      </c>
      <c r="AC4682" s="62">
        <v>5639.08</v>
      </c>
    </row>
    <row r="4683" spans="1:29" x14ac:dyDescent="0.25">
      <c r="A4683" s="61" t="s">
        <v>265</v>
      </c>
      <c r="B4683" s="61" t="s">
        <v>266</v>
      </c>
      <c r="C4683" s="62">
        <v>2007</v>
      </c>
      <c r="D4683" s="61" t="s">
        <v>78</v>
      </c>
      <c r="E4683" s="62">
        <v>144</v>
      </c>
      <c r="F4683" s="62">
        <v>503915</v>
      </c>
      <c r="G4683" s="62">
        <v>77805</v>
      </c>
      <c r="H4683" s="62">
        <v>45.03</v>
      </c>
      <c r="I4683" s="62">
        <v>3499.41</v>
      </c>
      <c r="J4683" s="62">
        <v>468640.95</v>
      </c>
      <c r="K4683" s="62">
        <v>65531.519999999997</v>
      </c>
      <c r="L4683" s="62">
        <v>112292</v>
      </c>
      <c r="M4683" s="62">
        <v>64.98</v>
      </c>
      <c r="N4683" s="62">
        <v>455.08</v>
      </c>
      <c r="O4683" s="62">
        <v>790264.29</v>
      </c>
      <c r="P4683" s="63"/>
      <c r="Q4683" s="63"/>
      <c r="R4683" s="63"/>
      <c r="S4683" s="63"/>
      <c r="T4683" s="63"/>
      <c r="U4683" s="63"/>
      <c r="V4683" s="63"/>
      <c r="W4683" s="63"/>
      <c r="X4683" s="63"/>
      <c r="Y4683" s="63"/>
      <c r="Z4683" s="62">
        <v>15212</v>
      </c>
      <c r="AA4683" s="62">
        <v>317849</v>
      </c>
      <c r="AB4683" s="62">
        <v>183.94</v>
      </c>
      <c r="AC4683" s="62">
        <v>105.64</v>
      </c>
    </row>
    <row r="4684" spans="1:29" x14ac:dyDescent="0.25">
      <c r="A4684" s="61" t="s">
        <v>235</v>
      </c>
      <c r="B4684" s="61" t="s">
        <v>236</v>
      </c>
      <c r="C4684" s="62">
        <v>2005</v>
      </c>
      <c r="D4684" s="61" t="s">
        <v>75</v>
      </c>
      <c r="E4684" s="62">
        <v>12</v>
      </c>
      <c r="F4684" s="62">
        <v>5371</v>
      </c>
      <c r="G4684" s="62">
        <v>824</v>
      </c>
      <c r="H4684" s="62">
        <v>5.72</v>
      </c>
      <c r="I4684" s="62">
        <v>447.58</v>
      </c>
      <c r="J4684" s="62">
        <v>4995.03</v>
      </c>
      <c r="K4684" s="62">
        <v>3306.5</v>
      </c>
      <c r="L4684" s="62">
        <v>4775</v>
      </c>
      <c r="M4684" s="62">
        <v>33.159999999999997</v>
      </c>
      <c r="N4684" s="62">
        <v>275.54000000000002</v>
      </c>
      <c r="O4684" s="62">
        <v>39874.06</v>
      </c>
      <c r="P4684" s="63"/>
      <c r="Q4684" s="63"/>
      <c r="R4684" s="63"/>
      <c r="S4684" s="63"/>
      <c r="T4684" s="63"/>
      <c r="U4684" s="63"/>
      <c r="V4684" s="63"/>
      <c r="W4684" s="63"/>
      <c r="X4684" s="63"/>
      <c r="Y4684" s="63"/>
      <c r="Z4684" s="62">
        <v>83200</v>
      </c>
      <c r="AA4684" s="62">
        <v>2042</v>
      </c>
      <c r="AB4684" s="62">
        <v>14.18</v>
      </c>
      <c r="AC4684" s="62">
        <v>6933.33</v>
      </c>
    </row>
    <row r="4685" spans="1:29" x14ac:dyDescent="0.25">
      <c r="A4685" s="61" t="s">
        <v>328</v>
      </c>
      <c r="B4685" s="61" t="s">
        <v>329</v>
      </c>
      <c r="C4685" s="62">
        <v>2005</v>
      </c>
      <c r="D4685" s="61" t="s">
        <v>94</v>
      </c>
      <c r="E4685" s="62">
        <v>3</v>
      </c>
      <c r="F4685" s="63"/>
      <c r="G4685" s="63"/>
      <c r="H4685" s="63"/>
      <c r="I4685" s="63"/>
      <c r="J4685" s="63"/>
      <c r="K4685" s="62">
        <v>0</v>
      </c>
      <c r="L4685" s="63"/>
      <c r="M4685" s="63"/>
      <c r="N4685" s="63"/>
      <c r="O4685" s="63"/>
      <c r="P4685" s="63"/>
      <c r="Q4685" s="63"/>
      <c r="R4685" s="63"/>
      <c r="S4685" s="63"/>
      <c r="T4685" s="63"/>
      <c r="U4685" s="63"/>
      <c r="V4685" s="63"/>
      <c r="W4685" s="63"/>
      <c r="X4685" s="63"/>
      <c r="Y4685" s="63"/>
      <c r="Z4685" s="62">
        <v>719.2</v>
      </c>
      <c r="AA4685" s="62">
        <v>1722</v>
      </c>
      <c r="AB4685" s="62">
        <v>47.83</v>
      </c>
      <c r="AC4685" s="62">
        <v>239.73</v>
      </c>
    </row>
    <row r="4686" spans="1:29" ht="30" x14ac:dyDescent="0.25">
      <c r="A4686" s="61" t="s">
        <v>247</v>
      </c>
      <c r="B4686" s="61" t="s">
        <v>248</v>
      </c>
      <c r="C4686" s="62">
        <v>2014</v>
      </c>
      <c r="D4686" s="61" t="s">
        <v>89</v>
      </c>
      <c r="E4686" s="62">
        <v>50</v>
      </c>
      <c r="F4686" s="62">
        <v>478078</v>
      </c>
      <c r="G4686" s="62">
        <v>62911</v>
      </c>
      <c r="H4686" s="62">
        <v>104.85</v>
      </c>
      <c r="I4686" s="62">
        <v>9561.56</v>
      </c>
      <c r="J4686" s="62">
        <v>444612.54</v>
      </c>
      <c r="K4686" s="62">
        <v>0</v>
      </c>
      <c r="L4686" s="63"/>
      <c r="M4686" s="63"/>
      <c r="N4686" s="63"/>
      <c r="O4686" s="63"/>
      <c r="P4686" s="63"/>
      <c r="Q4686" s="63"/>
      <c r="R4686" s="63"/>
      <c r="S4686" s="63"/>
      <c r="T4686" s="63"/>
      <c r="U4686" s="63"/>
      <c r="V4686" s="63"/>
      <c r="W4686" s="63"/>
      <c r="X4686" s="63"/>
      <c r="Y4686" s="63"/>
      <c r="Z4686" s="62">
        <v>91</v>
      </c>
      <c r="AA4686" s="62">
        <v>14177</v>
      </c>
      <c r="AB4686" s="62">
        <v>23.63</v>
      </c>
      <c r="AC4686" s="62">
        <v>1.82</v>
      </c>
    </row>
    <row r="4687" spans="1:29" ht="30" x14ac:dyDescent="0.25">
      <c r="A4687" s="61" t="s">
        <v>188</v>
      </c>
      <c r="B4687" s="61" t="s">
        <v>189</v>
      </c>
      <c r="C4687" s="62">
        <v>2012</v>
      </c>
      <c r="D4687" s="61" t="s">
        <v>94</v>
      </c>
      <c r="E4687" s="62">
        <v>38</v>
      </c>
      <c r="F4687" s="62">
        <v>174253</v>
      </c>
      <c r="G4687" s="62">
        <v>38194</v>
      </c>
      <c r="H4687" s="62">
        <v>83.76</v>
      </c>
      <c r="I4687" s="62">
        <v>4585.6099999999997</v>
      </c>
      <c r="J4687" s="62">
        <v>162055.29</v>
      </c>
      <c r="K4687" s="62">
        <v>16993.21</v>
      </c>
      <c r="L4687" s="62">
        <v>27130</v>
      </c>
      <c r="M4687" s="62">
        <v>59.5</v>
      </c>
      <c r="N4687" s="62">
        <v>447.19</v>
      </c>
      <c r="O4687" s="62">
        <v>204926.22</v>
      </c>
      <c r="P4687" s="63"/>
      <c r="Q4687" s="63"/>
      <c r="R4687" s="63"/>
      <c r="S4687" s="63"/>
      <c r="T4687" s="63"/>
      <c r="U4687" s="63"/>
      <c r="V4687" s="63"/>
      <c r="W4687" s="63"/>
      <c r="X4687" s="63"/>
      <c r="Y4687" s="63"/>
      <c r="Z4687" s="62">
        <v>1980</v>
      </c>
      <c r="AA4687" s="62">
        <v>13582</v>
      </c>
      <c r="AB4687" s="62">
        <v>29.79</v>
      </c>
      <c r="AC4687" s="62">
        <v>52.11</v>
      </c>
    </row>
    <row r="4688" spans="1:29" x14ac:dyDescent="0.25">
      <c r="A4688" s="61" t="s">
        <v>190</v>
      </c>
      <c r="B4688" s="61" t="s">
        <v>191</v>
      </c>
      <c r="C4688" s="62">
        <v>2018</v>
      </c>
      <c r="D4688" s="61" t="s">
        <v>175</v>
      </c>
      <c r="E4688" s="62">
        <v>6</v>
      </c>
      <c r="F4688" s="63"/>
      <c r="G4688" s="63"/>
      <c r="H4688" s="63"/>
      <c r="I4688" s="63"/>
      <c r="J4688" s="63"/>
      <c r="K4688" s="62">
        <v>0</v>
      </c>
      <c r="L4688" s="63"/>
      <c r="M4688" s="63"/>
      <c r="N4688" s="63"/>
      <c r="O4688" s="63"/>
      <c r="P4688" s="63"/>
      <c r="Q4688" s="63"/>
      <c r="R4688" s="63"/>
      <c r="S4688" s="63"/>
      <c r="T4688" s="63"/>
      <c r="U4688" s="63"/>
      <c r="V4688" s="63"/>
      <c r="W4688" s="63"/>
      <c r="X4688" s="63"/>
      <c r="Y4688" s="63"/>
      <c r="Z4688" s="62">
        <v>0</v>
      </c>
      <c r="AA4688" s="63"/>
      <c r="AB4688" s="63"/>
      <c r="AC4688" s="62">
        <v>0</v>
      </c>
    </row>
    <row r="4689" spans="1:29" ht="30" x14ac:dyDescent="0.25">
      <c r="A4689" s="61" t="s">
        <v>231</v>
      </c>
      <c r="B4689" s="61" t="s">
        <v>232</v>
      </c>
      <c r="C4689" s="62">
        <v>2014</v>
      </c>
      <c r="D4689" s="61" t="s">
        <v>89</v>
      </c>
      <c r="E4689" s="62">
        <v>68</v>
      </c>
      <c r="F4689" s="62">
        <v>258240</v>
      </c>
      <c r="G4689" s="62">
        <v>33649</v>
      </c>
      <c r="H4689" s="62">
        <v>41.24</v>
      </c>
      <c r="I4689" s="62">
        <v>3797.65</v>
      </c>
      <c r="J4689" s="62">
        <v>240163.20000000001</v>
      </c>
      <c r="K4689" s="62">
        <v>27838.02</v>
      </c>
      <c r="L4689" s="62">
        <v>34450</v>
      </c>
      <c r="M4689" s="62">
        <v>42.22</v>
      </c>
      <c r="N4689" s="62">
        <v>409.38</v>
      </c>
      <c r="O4689" s="62">
        <v>335707.05</v>
      </c>
      <c r="P4689" s="63"/>
      <c r="Q4689" s="63"/>
      <c r="R4689" s="63"/>
      <c r="S4689" s="63"/>
      <c r="T4689" s="63"/>
      <c r="U4689" s="63"/>
      <c r="V4689" s="63"/>
      <c r="W4689" s="63"/>
      <c r="X4689" s="63"/>
      <c r="Y4689" s="63"/>
      <c r="Z4689" s="62">
        <v>2389</v>
      </c>
      <c r="AA4689" s="62">
        <v>20676</v>
      </c>
      <c r="AB4689" s="62">
        <v>25.34</v>
      </c>
      <c r="AC4689" s="62">
        <v>35.130000000000003</v>
      </c>
    </row>
    <row r="4690" spans="1:29" ht="30" x14ac:dyDescent="0.25">
      <c r="A4690" s="61" t="s">
        <v>176</v>
      </c>
      <c r="B4690" s="61" t="s">
        <v>177</v>
      </c>
      <c r="C4690" s="62">
        <v>2013</v>
      </c>
      <c r="D4690" s="61" t="s">
        <v>86</v>
      </c>
      <c r="E4690" s="62">
        <v>72</v>
      </c>
      <c r="F4690" s="62">
        <v>19203</v>
      </c>
      <c r="G4690" s="62">
        <v>3303</v>
      </c>
      <c r="H4690" s="62">
        <v>3.82</v>
      </c>
      <c r="I4690" s="62">
        <v>266.70999999999998</v>
      </c>
      <c r="J4690" s="62">
        <v>17858.79</v>
      </c>
      <c r="K4690" s="62">
        <v>175.56</v>
      </c>
      <c r="L4690" s="62">
        <v>2465</v>
      </c>
      <c r="M4690" s="62">
        <v>2.85</v>
      </c>
      <c r="N4690" s="63"/>
      <c r="O4690" s="63"/>
      <c r="P4690" s="63"/>
      <c r="Q4690" s="63"/>
      <c r="R4690" s="63"/>
      <c r="S4690" s="63"/>
      <c r="T4690" s="63"/>
      <c r="U4690" s="63"/>
      <c r="V4690" s="63"/>
      <c r="W4690" s="63"/>
      <c r="X4690" s="63"/>
      <c r="Y4690" s="63"/>
      <c r="Z4690" s="62">
        <v>1182</v>
      </c>
      <c r="AA4690" s="62">
        <v>38727</v>
      </c>
      <c r="AB4690" s="62">
        <v>44.82</v>
      </c>
      <c r="AC4690" s="62">
        <v>16.420000000000002</v>
      </c>
    </row>
    <row r="4691" spans="1:29" x14ac:dyDescent="0.25">
      <c r="A4691" s="61" t="s">
        <v>420</v>
      </c>
      <c r="B4691" s="61" t="s">
        <v>421</v>
      </c>
      <c r="C4691" s="62">
        <v>2017</v>
      </c>
      <c r="D4691" s="61" t="s">
        <v>314</v>
      </c>
      <c r="E4691" s="62">
        <v>120</v>
      </c>
      <c r="F4691" s="62">
        <v>406914</v>
      </c>
      <c r="G4691" s="62">
        <v>76164</v>
      </c>
      <c r="H4691" s="62">
        <v>52.89</v>
      </c>
      <c r="I4691" s="62">
        <v>3390.95</v>
      </c>
      <c r="J4691" s="62">
        <v>378430.02</v>
      </c>
      <c r="K4691" s="62">
        <v>71628.52</v>
      </c>
      <c r="L4691" s="62">
        <v>84717</v>
      </c>
      <c r="M4691" s="62">
        <v>58.83</v>
      </c>
      <c r="N4691" s="62">
        <v>596.9</v>
      </c>
      <c r="O4691" s="62">
        <v>863789.76</v>
      </c>
      <c r="P4691" s="63"/>
      <c r="Q4691" s="63"/>
      <c r="R4691" s="63"/>
      <c r="S4691" s="63"/>
      <c r="T4691" s="63"/>
      <c r="U4691" s="63"/>
      <c r="V4691" s="63"/>
      <c r="W4691" s="63"/>
      <c r="X4691" s="63"/>
      <c r="Y4691" s="63"/>
      <c r="Z4691" s="62">
        <v>2430</v>
      </c>
      <c r="AA4691" s="62">
        <v>32337</v>
      </c>
      <c r="AB4691" s="62">
        <v>22.46</v>
      </c>
      <c r="AC4691" s="62">
        <v>20.25</v>
      </c>
    </row>
    <row r="4692" spans="1:29" x14ac:dyDescent="0.25">
      <c r="A4692" s="61" t="s">
        <v>289</v>
      </c>
      <c r="B4692" s="61" t="s">
        <v>290</v>
      </c>
      <c r="C4692" s="62">
        <v>2013</v>
      </c>
      <c r="D4692" s="61" t="s">
        <v>75</v>
      </c>
      <c r="E4692" s="62">
        <v>8</v>
      </c>
      <c r="F4692" s="62">
        <v>21203</v>
      </c>
      <c r="G4692" s="62">
        <v>3401</v>
      </c>
      <c r="H4692" s="62">
        <v>35.43</v>
      </c>
      <c r="I4692" s="62">
        <v>2650.38</v>
      </c>
      <c r="J4692" s="62">
        <v>19718.79</v>
      </c>
      <c r="K4692" s="62">
        <v>2372.4499999999998</v>
      </c>
      <c r="L4692" s="62">
        <v>7449</v>
      </c>
      <c r="M4692" s="62">
        <v>77.59</v>
      </c>
      <c r="N4692" s="63"/>
      <c r="O4692" s="63"/>
      <c r="P4692" s="63"/>
      <c r="Q4692" s="63"/>
      <c r="R4692" s="63"/>
      <c r="S4692" s="63"/>
      <c r="T4692" s="63"/>
      <c r="U4692" s="63"/>
      <c r="V4692" s="63"/>
      <c r="W4692" s="63"/>
      <c r="X4692" s="63"/>
      <c r="Y4692" s="63"/>
      <c r="Z4692" s="62">
        <v>7153.48</v>
      </c>
      <c r="AA4692" s="62">
        <v>5158</v>
      </c>
      <c r="AB4692" s="62">
        <v>53.73</v>
      </c>
      <c r="AC4692" s="62">
        <v>894.19</v>
      </c>
    </row>
    <row r="4693" spans="1:29" x14ac:dyDescent="0.25">
      <c r="A4693" s="61" t="s">
        <v>336</v>
      </c>
      <c r="B4693" s="61" t="s">
        <v>337</v>
      </c>
      <c r="C4693" s="62">
        <v>2010</v>
      </c>
      <c r="D4693" s="61" t="s">
        <v>78</v>
      </c>
      <c r="E4693" s="62">
        <v>72</v>
      </c>
      <c r="F4693" s="62">
        <v>653090</v>
      </c>
      <c r="G4693" s="62">
        <v>95842</v>
      </c>
      <c r="H4693" s="62">
        <v>110.93</v>
      </c>
      <c r="I4693" s="62">
        <v>9070.69</v>
      </c>
      <c r="J4693" s="62">
        <v>607373.69999999995</v>
      </c>
      <c r="K4693" s="62">
        <v>0</v>
      </c>
      <c r="L4693" s="63"/>
      <c r="M4693" s="63"/>
      <c r="N4693" s="63"/>
      <c r="O4693" s="63"/>
      <c r="P4693" s="63"/>
      <c r="Q4693" s="63"/>
      <c r="R4693" s="63"/>
      <c r="S4693" s="63"/>
      <c r="T4693" s="63"/>
      <c r="U4693" s="63"/>
      <c r="V4693" s="63"/>
      <c r="W4693" s="63"/>
      <c r="X4693" s="63"/>
      <c r="Y4693" s="63"/>
      <c r="Z4693" s="62">
        <v>446100</v>
      </c>
      <c r="AA4693" s="62">
        <v>53729</v>
      </c>
      <c r="AB4693" s="62">
        <v>62.19</v>
      </c>
      <c r="AC4693" s="62">
        <v>6195.83</v>
      </c>
    </row>
    <row r="4694" spans="1:29" x14ac:dyDescent="0.25">
      <c r="A4694" s="61" t="s">
        <v>558</v>
      </c>
      <c r="B4694" s="61" t="s">
        <v>559</v>
      </c>
      <c r="C4694" s="62">
        <v>2012</v>
      </c>
      <c r="D4694" s="61" t="s">
        <v>75</v>
      </c>
      <c r="E4694" s="62">
        <v>6</v>
      </c>
      <c r="F4694" s="62">
        <v>2384</v>
      </c>
      <c r="G4694" s="62">
        <v>338</v>
      </c>
      <c r="H4694" s="62">
        <v>4.6900000000000004</v>
      </c>
      <c r="I4694" s="62">
        <v>397.33</v>
      </c>
      <c r="J4694" s="62">
        <v>2217.12</v>
      </c>
      <c r="K4694" s="62">
        <v>0</v>
      </c>
      <c r="L4694" s="63"/>
      <c r="M4694" s="63"/>
      <c r="N4694" s="63"/>
      <c r="O4694" s="63"/>
      <c r="P4694" s="63"/>
      <c r="Q4694" s="63"/>
      <c r="R4694" s="63"/>
      <c r="S4694" s="63"/>
      <c r="T4694" s="63"/>
      <c r="U4694" s="63"/>
      <c r="V4694" s="63"/>
      <c r="W4694" s="63"/>
      <c r="X4694" s="63"/>
      <c r="Y4694" s="63"/>
      <c r="Z4694" s="62">
        <v>0</v>
      </c>
      <c r="AA4694" s="63"/>
      <c r="AB4694" s="63"/>
      <c r="AC4694" s="62">
        <v>0</v>
      </c>
    </row>
    <row r="4695" spans="1:29" ht="30" x14ac:dyDescent="0.25">
      <c r="A4695" s="61" t="s">
        <v>356</v>
      </c>
      <c r="B4695" s="61" t="s">
        <v>357</v>
      </c>
      <c r="C4695" s="62">
        <v>2018</v>
      </c>
      <c r="D4695" s="61" t="s">
        <v>94</v>
      </c>
      <c r="E4695" s="62">
        <v>1</v>
      </c>
      <c r="F4695" s="63"/>
      <c r="G4695" s="63"/>
      <c r="H4695" s="63"/>
      <c r="I4695" s="63"/>
      <c r="J4695" s="63"/>
      <c r="K4695" s="62">
        <v>0</v>
      </c>
      <c r="L4695" s="63"/>
      <c r="M4695" s="63"/>
      <c r="N4695" s="63"/>
      <c r="O4695" s="63"/>
      <c r="P4695" s="63"/>
      <c r="Q4695" s="63"/>
      <c r="R4695" s="63"/>
      <c r="S4695" s="63"/>
      <c r="T4695" s="63"/>
      <c r="U4695" s="62">
        <v>645</v>
      </c>
      <c r="V4695" s="62">
        <v>1379</v>
      </c>
      <c r="W4695" s="62">
        <v>114.92</v>
      </c>
      <c r="X4695" s="62">
        <v>645</v>
      </c>
      <c r="Y4695" s="62">
        <v>14437.68</v>
      </c>
      <c r="Z4695" s="62">
        <v>0.04</v>
      </c>
      <c r="AA4695" s="62">
        <v>323</v>
      </c>
      <c r="AB4695" s="62">
        <v>26.92</v>
      </c>
      <c r="AC4695" s="62">
        <v>0.04</v>
      </c>
    </row>
    <row r="4696" spans="1:29" x14ac:dyDescent="0.25">
      <c r="A4696" s="61" t="s">
        <v>336</v>
      </c>
      <c r="B4696" s="61" t="s">
        <v>337</v>
      </c>
      <c r="C4696" s="62">
        <v>2014</v>
      </c>
      <c r="D4696" s="61" t="s">
        <v>175</v>
      </c>
      <c r="E4696" s="62">
        <v>8</v>
      </c>
      <c r="F4696" s="63"/>
      <c r="G4696" s="62">
        <v>0</v>
      </c>
      <c r="H4696" s="62">
        <v>0</v>
      </c>
      <c r="I4696" s="63"/>
      <c r="J4696" s="63"/>
      <c r="K4696" s="62">
        <v>0</v>
      </c>
      <c r="L4696" s="63"/>
      <c r="M4696" s="63"/>
      <c r="N4696" s="63"/>
      <c r="O4696" s="63"/>
      <c r="P4696" s="63"/>
      <c r="Q4696" s="63"/>
      <c r="R4696" s="63"/>
      <c r="S4696" s="63"/>
      <c r="T4696" s="63"/>
      <c r="U4696" s="63"/>
      <c r="V4696" s="63"/>
      <c r="W4696" s="63"/>
      <c r="X4696" s="63"/>
      <c r="Y4696" s="63"/>
      <c r="Z4696" s="62">
        <v>0</v>
      </c>
      <c r="AA4696" s="63"/>
      <c r="AB4696" s="63"/>
      <c r="AC4696" s="62">
        <v>0</v>
      </c>
    </row>
    <row r="4697" spans="1:29" ht="30" x14ac:dyDescent="0.25">
      <c r="A4697" s="61" t="s">
        <v>73</v>
      </c>
      <c r="B4697" s="61" t="s">
        <v>74</v>
      </c>
      <c r="C4697" s="62">
        <v>2012</v>
      </c>
      <c r="D4697" s="61" t="s">
        <v>78</v>
      </c>
      <c r="E4697" s="62">
        <v>48</v>
      </c>
      <c r="F4697" s="62">
        <v>219815</v>
      </c>
      <c r="G4697" s="62">
        <v>45136</v>
      </c>
      <c r="H4697" s="62">
        <v>78.36</v>
      </c>
      <c r="I4697" s="62">
        <v>4579.4799999999996</v>
      </c>
      <c r="J4697" s="62">
        <v>204427.95</v>
      </c>
      <c r="K4697" s="62">
        <v>10108.14</v>
      </c>
      <c r="L4697" s="62">
        <v>29403</v>
      </c>
      <c r="M4697" s="62">
        <v>51.05</v>
      </c>
      <c r="N4697" s="62">
        <v>210.59</v>
      </c>
      <c r="O4697" s="62">
        <v>121897.05</v>
      </c>
      <c r="P4697" s="63"/>
      <c r="Q4697" s="63"/>
      <c r="R4697" s="63"/>
      <c r="S4697" s="63"/>
      <c r="T4697" s="63"/>
      <c r="U4697" s="63"/>
      <c r="V4697" s="63"/>
      <c r="W4697" s="63"/>
      <c r="X4697" s="63"/>
      <c r="Y4697" s="63"/>
      <c r="Z4697" s="62">
        <v>23400</v>
      </c>
      <c r="AA4697" s="62">
        <v>4978</v>
      </c>
      <c r="AB4697" s="62">
        <v>8.64</v>
      </c>
      <c r="AC4697" s="62">
        <v>487.5</v>
      </c>
    </row>
    <row r="4698" spans="1:29" x14ac:dyDescent="0.25">
      <c r="A4698" s="61" t="s">
        <v>376</v>
      </c>
      <c r="B4698" s="61" t="s">
        <v>377</v>
      </c>
      <c r="C4698" s="62">
        <v>2009</v>
      </c>
      <c r="D4698" s="61" t="s">
        <v>99</v>
      </c>
      <c r="E4698" s="62">
        <v>40</v>
      </c>
      <c r="F4698" s="62">
        <v>148160</v>
      </c>
      <c r="G4698" s="62">
        <v>24673</v>
      </c>
      <c r="H4698" s="62">
        <v>51.4</v>
      </c>
      <c r="I4698" s="62">
        <v>3704</v>
      </c>
      <c r="J4698" s="62">
        <v>137788.79999999999</v>
      </c>
      <c r="K4698" s="62">
        <v>22568.38</v>
      </c>
      <c r="L4698" s="62">
        <v>29483</v>
      </c>
      <c r="M4698" s="62">
        <v>61.42</v>
      </c>
      <c r="N4698" s="62">
        <v>564.21</v>
      </c>
      <c r="O4698" s="62">
        <v>272158.87</v>
      </c>
      <c r="P4698" s="63"/>
      <c r="Q4698" s="63"/>
      <c r="R4698" s="63"/>
      <c r="S4698" s="63"/>
      <c r="T4698" s="63"/>
      <c r="U4698" s="63"/>
      <c r="V4698" s="63"/>
      <c r="W4698" s="63"/>
      <c r="X4698" s="63"/>
      <c r="Y4698" s="63"/>
      <c r="Z4698" s="62">
        <v>114430</v>
      </c>
      <c r="AA4698" s="62">
        <v>6568</v>
      </c>
      <c r="AB4698" s="62">
        <v>13.68</v>
      </c>
      <c r="AC4698" s="62">
        <v>2860.75</v>
      </c>
    </row>
    <row r="4699" spans="1:29" x14ac:dyDescent="0.25">
      <c r="A4699" s="61" t="s">
        <v>229</v>
      </c>
      <c r="B4699" s="61" t="s">
        <v>230</v>
      </c>
      <c r="C4699" s="62">
        <v>2009</v>
      </c>
      <c r="D4699" s="61" t="s">
        <v>175</v>
      </c>
      <c r="E4699" s="62">
        <v>8</v>
      </c>
      <c r="F4699" s="63"/>
      <c r="G4699" s="63"/>
      <c r="H4699" s="63"/>
      <c r="I4699" s="63"/>
      <c r="J4699" s="63"/>
      <c r="K4699" s="62">
        <v>0</v>
      </c>
      <c r="L4699" s="63"/>
      <c r="M4699" s="63"/>
      <c r="N4699" s="63"/>
      <c r="O4699" s="63"/>
      <c r="P4699" s="63"/>
      <c r="Q4699" s="63"/>
      <c r="R4699" s="63"/>
      <c r="S4699" s="63"/>
      <c r="T4699" s="63"/>
      <c r="U4699" s="63"/>
      <c r="V4699" s="63"/>
      <c r="W4699" s="63"/>
      <c r="X4699" s="63"/>
      <c r="Y4699" s="63"/>
      <c r="Z4699" s="62">
        <v>118663</v>
      </c>
      <c r="AA4699" s="62">
        <v>3475</v>
      </c>
      <c r="AB4699" s="62">
        <v>36.200000000000003</v>
      </c>
      <c r="AC4699" s="62">
        <v>14832.88</v>
      </c>
    </row>
    <row r="4700" spans="1:29" x14ac:dyDescent="0.25">
      <c r="A4700" s="61" t="s">
        <v>155</v>
      </c>
      <c r="B4700" s="61" t="s">
        <v>156</v>
      </c>
      <c r="C4700" s="62">
        <v>2010</v>
      </c>
      <c r="D4700" s="61" t="s">
        <v>78</v>
      </c>
      <c r="E4700" s="62">
        <v>84</v>
      </c>
      <c r="F4700" s="62">
        <v>629390</v>
      </c>
      <c r="G4700" s="62">
        <v>167205</v>
      </c>
      <c r="H4700" s="62">
        <v>165.88</v>
      </c>
      <c r="I4700" s="62">
        <v>7492.74</v>
      </c>
      <c r="J4700" s="62">
        <v>585332.69999999995</v>
      </c>
      <c r="K4700" s="62">
        <v>0</v>
      </c>
      <c r="L4700" s="63"/>
      <c r="M4700" s="63"/>
      <c r="N4700" s="63"/>
      <c r="O4700" s="63"/>
      <c r="P4700" s="63"/>
      <c r="Q4700" s="63"/>
      <c r="R4700" s="63"/>
      <c r="S4700" s="63"/>
      <c r="T4700" s="63"/>
      <c r="U4700" s="63"/>
      <c r="V4700" s="63"/>
      <c r="W4700" s="63"/>
      <c r="X4700" s="63"/>
      <c r="Y4700" s="63"/>
      <c r="Z4700" s="62">
        <v>516.46</v>
      </c>
      <c r="AA4700" s="62">
        <v>28967</v>
      </c>
      <c r="AB4700" s="62">
        <v>28.74</v>
      </c>
      <c r="AC4700" s="62">
        <v>6.15</v>
      </c>
    </row>
    <row r="4701" spans="1:29" ht="30" x14ac:dyDescent="0.25">
      <c r="A4701" s="61" t="s">
        <v>120</v>
      </c>
      <c r="B4701" s="61" t="s">
        <v>121</v>
      </c>
      <c r="C4701" s="62">
        <v>2012</v>
      </c>
      <c r="D4701" s="61" t="s">
        <v>78</v>
      </c>
      <c r="E4701" s="62">
        <v>68</v>
      </c>
      <c r="F4701" s="62">
        <v>510435</v>
      </c>
      <c r="G4701" s="62">
        <v>87465</v>
      </c>
      <c r="H4701" s="62">
        <v>107.19</v>
      </c>
      <c r="I4701" s="62">
        <v>7506.4</v>
      </c>
      <c r="J4701" s="62">
        <v>474704.55</v>
      </c>
      <c r="K4701" s="62">
        <v>0</v>
      </c>
      <c r="L4701" s="63"/>
      <c r="M4701" s="63"/>
      <c r="N4701" s="63"/>
      <c r="O4701" s="63"/>
      <c r="P4701" s="63"/>
      <c r="Q4701" s="63"/>
      <c r="R4701" s="63"/>
      <c r="S4701" s="63"/>
      <c r="T4701" s="63"/>
      <c r="U4701" s="63"/>
      <c r="V4701" s="63"/>
      <c r="W4701" s="63"/>
      <c r="X4701" s="63"/>
      <c r="Y4701" s="63"/>
      <c r="Z4701" s="62">
        <v>165690</v>
      </c>
      <c r="AA4701" s="62">
        <v>11416</v>
      </c>
      <c r="AB4701" s="62">
        <v>13.99</v>
      </c>
      <c r="AC4701" s="62">
        <v>2436.62</v>
      </c>
    </row>
    <row r="4702" spans="1:29" x14ac:dyDescent="0.25">
      <c r="A4702" s="61" t="s">
        <v>198</v>
      </c>
      <c r="B4702" s="61" t="s">
        <v>199</v>
      </c>
      <c r="C4702" s="62">
        <v>2009</v>
      </c>
      <c r="D4702" s="61" t="s">
        <v>94</v>
      </c>
      <c r="E4702" s="62">
        <v>4</v>
      </c>
      <c r="F4702" s="62">
        <v>0</v>
      </c>
      <c r="G4702" s="62">
        <v>0</v>
      </c>
      <c r="H4702" s="62">
        <v>0</v>
      </c>
      <c r="I4702" s="62">
        <v>0</v>
      </c>
      <c r="J4702" s="62">
        <v>0</v>
      </c>
      <c r="K4702" s="62">
        <v>0</v>
      </c>
      <c r="L4702" s="62">
        <v>0</v>
      </c>
      <c r="M4702" s="62">
        <v>0</v>
      </c>
      <c r="N4702" s="63"/>
      <c r="O4702" s="63"/>
      <c r="P4702" s="63"/>
      <c r="Q4702" s="63"/>
      <c r="R4702" s="63"/>
      <c r="S4702" s="63"/>
      <c r="T4702" s="63"/>
      <c r="U4702" s="63"/>
      <c r="V4702" s="63"/>
      <c r="W4702" s="63"/>
      <c r="X4702" s="63"/>
      <c r="Y4702" s="63"/>
      <c r="Z4702" s="62">
        <v>23600</v>
      </c>
      <c r="AA4702" s="62">
        <v>3204</v>
      </c>
      <c r="AB4702" s="62">
        <v>66.75</v>
      </c>
      <c r="AC4702" s="62">
        <v>5900</v>
      </c>
    </row>
    <row r="4703" spans="1:29" ht="30" x14ac:dyDescent="0.25">
      <c r="A4703" s="61" t="s">
        <v>422</v>
      </c>
      <c r="B4703" s="61" t="s">
        <v>423</v>
      </c>
      <c r="C4703" s="62">
        <v>2005</v>
      </c>
      <c r="D4703" s="61" t="s">
        <v>78</v>
      </c>
      <c r="E4703" s="62">
        <v>52</v>
      </c>
      <c r="F4703" s="62">
        <v>558000</v>
      </c>
      <c r="G4703" s="62">
        <v>69565</v>
      </c>
      <c r="H4703" s="62">
        <v>111.48</v>
      </c>
      <c r="I4703" s="62">
        <v>10730.77</v>
      </c>
      <c r="J4703" s="62">
        <v>518940</v>
      </c>
      <c r="K4703" s="62">
        <v>0</v>
      </c>
      <c r="L4703" s="63"/>
      <c r="M4703" s="63"/>
      <c r="N4703" s="63"/>
      <c r="O4703" s="63"/>
      <c r="P4703" s="63"/>
      <c r="Q4703" s="63"/>
      <c r="R4703" s="63"/>
      <c r="S4703" s="63"/>
      <c r="T4703" s="63"/>
      <c r="U4703" s="63"/>
      <c r="V4703" s="63"/>
      <c r="W4703" s="63"/>
      <c r="X4703" s="63"/>
      <c r="Y4703" s="63"/>
      <c r="Z4703" s="62">
        <v>1660</v>
      </c>
      <c r="AA4703" s="62">
        <v>3869</v>
      </c>
      <c r="AB4703" s="62">
        <v>6.2</v>
      </c>
      <c r="AC4703" s="62">
        <v>31.92</v>
      </c>
    </row>
    <row r="4704" spans="1:29" x14ac:dyDescent="0.25">
      <c r="A4704" s="61" t="s">
        <v>159</v>
      </c>
      <c r="B4704" s="61" t="s">
        <v>160</v>
      </c>
      <c r="C4704" s="62">
        <v>2007</v>
      </c>
      <c r="D4704" s="61" t="s">
        <v>78</v>
      </c>
      <c r="E4704" s="62">
        <v>30</v>
      </c>
      <c r="F4704" s="62">
        <v>137350</v>
      </c>
      <c r="G4704" s="62">
        <v>21880</v>
      </c>
      <c r="H4704" s="62">
        <v>60.78</v>
      </c>
      <c r="I4704" s="62">
        <v>4578.33</v>
      </c>
      <c r="J4704" s="62">
        <v>127735.5</v>
      </c>
      <c r="K4704" s="62">
        <v>14269.64</v>
      </c>
      <c r="L4704" s="62">
        <v>24613</v>
      </c>
      <c r="M4704" s="62">
        <v>68.37</v>
      </c>
      <c r="N4704" s="62">
        <v>475.65</v>
      </c>
      <c r="O4704" s="62">
        <v>172081.88</v>
      </c>
      <c r="P4704" s="63"/>
      <c r="Q4704" s="63"/>
      <c r="R4704" s="63"/>
      <c r="S4704" s="63"/>
      <c r="T4704" s="63"/>
      <c r="U4704" s="63"/>
      <c r="V4704" s="63"/>
      <c r="W4704" s="63"/>
      <c r="X4704" s="63"/>
      <c r="Y4704" s="63"/>
      <c r="Z4704" s="62">
        <v>1523</v>
      </c>
      <c r="AA4704" s="62">
        <v>9110</v>
      </c>
      <c r="AB4704" s="62">
        <v>25.31</v>
      </c>
      <c r="AC4704" s="62">
        <v>50.77</v>
      </c>
    </row>
    <row r="4705" spans="1:29" ht="45" x14ac:dyDescent="0.25">
      <c r="A4705" s="61" t="s">
        <v>340</v>
      </c>
      <c r="B4705" s="61" t="s">
        <v>341</v>
      </c>
      <c r="C4705" s="62">
        <v>2004</v>
      </c>
      <c r="D4705" s="61" t="s">
        <v>89</v>
      </c>
      <c r="E4705" s="62">
        <v>33</v>
      </c>
      <c r="F4705" s="62">
        <v>146918</v>
      </c>
      <c r="G4705" s="62">
        <v>17596</v>
      </c>
      <c r="H4705" s="62">
        <v>44.43</v>
      </c>
      <c r="I4705" s="62">
        <v>4452.0600000000004</v>
      </c>
      <c r="J4705" s="62">
        <v>136633.74</v>
      </c>
      <c r="K4705" s="62">
        <v>3553</v>
      </c>
      <c r="L4705" s="62">
        <v>8704</v>
      </c>
      <c r="M4705" s="62">
        <v>21.98</v>
      </c>
      <c r="N4705" s="62">
        <v>107.67</v>
      </c>
      <c r="O4705" s="62">
        <v>42846.69</v>
      </c>
      <c r="P4705" s="63"/>
      <c r="Q4705" s="63"/>
      <c r="R4705" s="63"/>
      <c r="S4705" s="63"/>
      <c r="T4705" s="63"/>
      <c r="U4705" s="63"/>
      <c r="V4705" s="63"/>
      <c r="W4705" s="63"/>
      <c r="X4705" s="63"/>
      <c r="Y4705" s="63"/>
      <c r="Z4705" s="62">
        <v>43960</v>
      </c>
      <c r="AA4705" s="62">
        <v>2680</v>
      </c>
      <c r="AB4705" s="62">
        <v>6.77</v>
      </c>
      <c r="AC4705" s="62">
        <v>1332.12</v>
      </c>
    </row>
    <row r="4706" spans="1:29" x14ac:dyDescent="0.25">
      <c r="A4706" s="61" t="s">
        <v>338</v>
      </c>
      <c r="B4706" s="61" t="s">
        <v>339</v>
      </c>
      <c r="C4706" s="62">
        <v>2004</v>
      </c>
      <c r="D4706" s="61" t="s">
        <v>78</v>
      </c>
      <c r="E4706" s="62">
        <v>36</v>
      </c>
      <c r="F4706" s="62">
        <v>39395</v>
      </c>
      <c r="G4706" s="62">
        <v>5578</v>
      </c>
      <c r="H4706" s="62">
        <v>12.91</v>
      </c>
      <c r="I4706" s="62">
        <v>1094.31</v>
      </c>
      <c r="J4706" s="62">
        <v>36637.35</v>
      </c>
      <c r="K4706" s="62">
        <v>6143.55</v>
      </c>
      <c r="L4706" s="62">
        <v>8345</v>
      </c>
      <c r="M4706" s="62">
        <v>19.32</v>
      </c>
      <c r="N4706" s="62">
        <v>170.65</v>
      </c>
      <c r="O4706" s="62">
        <v>74086.91</v>
      </c>
      <c r="P4706" s="63"/>
      <c r="Q4706" s="63"/>
      <c r="R4706" s="63"/>
      <c r="S4706" s="63"/>
      <c r="T4706" s="63"/>
      <c r="U4706" s="63"/>
      <c r="V4706" s="63"/>
      <c r="W4706" s="63"/>
      <c r="X4706" s="63"/>
      <c r="Y4706" s="63"/>
      <c r="Z4706" s="62">
        <v>1009.36</v>
      </c>
      <c r="AA4706" s="62">
        <v>8184</v>
      </c>
      <c r="AB4706" s="62">
        <v>18.940000000000001</v>
      </c>
      <c r="AC4706" s="62">
        <v>28.04</v>
      </c>
    </row>
    <row r="4707" spans="1:29" ht="30" x14ac:dyDescent="0.25">
      <c r="A4707" s="61" t="s">
        <v>391</v>
      </c>
      <c r="B4707" s="61" t="s">
        <v>392</v>
      </c>
      <c r="C4707" s="62">
        <v>2015</v>
      </c>
      <c r="D4707" s="61" t="s">
        <v>86</v>
      </c>
      <c r="E4707" s="62">
        <v>160</v>
      </c>
      <c r="F4707" s="62">
        <v>38176</v>
      </c>
      <c r="G4707" s="62">
        <v>15396</v>
      </c>
      <c r="H4707" s="62">
        <v>8.02</v>
      </c>
      <c r="I4707" s="62">
        <v>238.6</v>
      </c>
      <c r="J4707" s="62">
        <v>35503.68</v>
      </c>
      <c r="K4707" s="62">
        <v>2684.77</v>
      </c>
      <c r="L4707" s="62">
        <v>5332</v>
      </c>
      <c r="M4707" s="62">
        <v>2.78</v>
      </c>
      <c r="N4707" s="62">
        <v>16.78</v>
      </c>
      <c r="O4707" s="62">
        <v>32376.47</v>
      </c>
      <c r="P4707" s="63"/>
      <c r="Q4707" s="63"/>
      <c r="R4707" s="63"/>
      <c r="S4707" s="63"/>
      <c r="T4707" s="63"/>
      <c r="U4707" s="63"/>
      <c r="V4707" s="63"/>
      <c r="W4707" s="63"/>
      <c r="X4707" s="63"/>
      <c r="Y4707" s="63"/>
      <c r="Z4707" s="62">
        <v>12486</v>
      </c>
      <c r="AA4707" s="62">
        <v>130563</v>
      </c>
      <c r="AB4707" s="62">
        <v>68</v>
      </c>
      <c r="AC4707" s="62">
        <v>78.040000000000006</v>
      </c>
    </row>
    <row r="4708" spans="1:29" x14ac:dyDescent="0.25">
      <c r="A4708" s="61" t="s">
        <v>330</v>
      </c>
      <c r="B4708" s="61" t="s">
        <v>331</v>
      </c>
      <c r="C4708" s="62">
        <v>2011</v>
      </c>
      <c r="D4708" s="61" t="s">
        <v>78</v>
      </c>
      <c r="E4708" s="62">
        <v>80</v>
      </c>
      <c r="F4708" s="62">
        <v>1076870</v>
      </c>
      <c r="G4708" s="62">
        <v>188866</v>
      </c>
      <c r="H4708" s="62">
        <v>196.74</v>
      </c>
      <c r="I4708" s="62">
        <v>13460.88</v>
      </c>
      <c r="J4708" s="62">
        <v>1001489.1</v>
      </c>
      <c r="K4708" s="62">
        <v>0</v>
      </c>
      <c r="L4708" s="63"/>
      <c r="M4708" s="63"/>
      <c r="N4708" s="63"/>
      <c r="O4708" s="63"/>
      <c r="P4708" s="63"/>
      <c r="Q4708" s="63"/>
      <c r="R4708" s="63"/>
      <c r="S4708" s="63"/>
      <c r="T4708" s="63"/>
      <c r="U4708" s="63"/>
      <c r="V4708" s="63"/>
      <c r="W4708" s="63"/>
      <c r="X4708" s="63"/>
      <c r="Y4708" s="63"/>
      <c r="Z4708" s="62">
        <v>216770</v>
      </c>
      <c r="AA4708" s="62">
        <v>13495</v>
      </c>
      <c r="AB4708" s="62">
        <v>14.06</v>
      </c>
      <c r="AC4708" s="62">
        <v>2709.63</v>
      </c>
    </row>
    <row r="4709" spans="1:29" x14ac:dyDescent="0.25">
      <c r="A4709" s="61" t="s">
        <v>304</v>
      </c>
      <c r="B4709" s="61" t="s">
        <v>305</v>
      </c>
      <c r="C4709" s="62">
        <v>2005</v>
      </c>
      <c r="D4709" s="61" t="s">
        <v>78</v>
      </c>
      <c r="E4709" s="62">
        <v>24</v>
      </c>
      <c r="F4709" s="62">
        <v>90160</v>
      </c>
      <c r="G4709" s="62">
        <v>10372</v>
      </c>
      <c r="H4709" s="62">
        <v>36.01</v>
      </c>
      <c r="I4709" s="62">
        <v>3756.67</v>
      </c>
      <c r="J4709" s="62">
        <v>83848.800000000003</v>
      </c>
      <c r="K4709" s="62">
        <v>5717</v>
      </c>
      <c r="L4709" s="62">
        <v>8725</v>
      </c>
      <c r="M4709" s="62">
        <v>30.3</v>
      </c>
      <c r="N4709" s="62">
        <v>238.21</v>
      </c>
      <c r="O4709" s="62">
        <v>68943.02</v>
      </c>
      <c r="P4709" s="63"/>
      <c r="Q4709" s="63"/>
      <c r="R4709" s="63"/>
      <c r="S4709" s="63"/>
      <c r="T4709" s="63"/>
      <c r="U4709" s="63"/>
      <c r="V4709" s="63"/>
      <c r="W4709" s="63"/>
      <c r="X4709" s="63"/>
      <c r="Y4709" s="63"/>
      <c r="Z4709" s="62">
        <v>2179</v>
      </c>
      <c r="AA4709" s="62">
        <v>2902</v>
      </c>
      <c r="AB4709" s="62">
        <v>10.08</v>
      </c>
      <c r="AC4709" s="62">
        <v>90.79</v>
      </c>
    </row>
    <row r="4710" spans="1:29" x14ac:dyDescent="0.25">
      <c r="A4710" s="61" t="s">
        <v>208</v>
      </c>
      <c r="B4710" s="61" t="s">
        <v>209</v>
      </c>
      <c r="C4710" s="62">
        <v>2005</v>
      </c>
      <c r="D4710" s="61" t="s">
        <v>75</v>
      </c>
      <c r="E4710" s="62">
        <v>22</v>
      </c>
      <c r="F4710" s="62">
        <v>67150</v>
      </c>
      <c r="G4710" s="62">
        <v>12265</v>
      </c>
      <c r="H4710" s="62">
        <v>46.46</v>
      </c>
      <c r="I4710" s="62">
        <v>3052.27</v>
      </c>
      <c r="J4710" s="62">
        <v>62449.5</v>
      </c>
      <c r="K4710" s="62">
        <v>3667</v>
      </c>
      <c r="L4710" s="62">
        <v>22335</v>
      </c>
      <c r="M4710" s="62">
        <v>84.6</v>
      </c>
      <c r="N4710" s="63"/>
      <c r="O4710" s="63"/>
      <c r="P4710" s="63"/>
      <c r="Q4710" s="63"/>
      <c r="R4710" s="63"/>
      <c r="S4710" s="63"/>
      <c r="T4710" s="63"/>
      <c r="U4710" s="63"/>
      <c r="V4710" s="63"/>
      <c r="W4710" s="63"/>
      <c r="X4710" s="63"/>
      <c r="Y4710" s="63"/>
      <c r="Z4710" s="62">
        <v>171</v>
      </c>
      <c r="AA4710" s="62">
        <v>904</v>
      </c>
      <c r="AB4710" s="62">
        <v>3.42</v>
      </c>
      <c r="AC4710" s="62">
        <v>7.77</v>
      </c>
    </row>
    <row r="4711" spans="1:29" ht="30" x14ac:dyDescent="0.25">
      <c r="A4711" s="61" t="s">
        <v>269</v>
      </c>
      <c r="B4711" s="61" t="s">
        <v>270</v>
      </c>
      <c r="C4711" s="62">
        <v>2013</v>
      </c>
      <c r="D4711" s="61" t="s">
        <v>83</v>
      </c>
      <c r="E4711" s="62">
        <v>2</v>
      </c>
      <c r="F4711" s="62">
        <v>5675</v>
      </c>
      <c r="G4711" s="62">
        <v>879</v>
      </c>
      <c r="H4711" s="62">
        <v>36.630000000000003</v>
      </c>
      <c r="I4711" s="62">
        <v>2837.5</v>
      </c>
      <c r="J4711" s="62">
        <v>5277.75</v>
      </c>
      <c r="K4711" s="62">
        <v>1364.69</v>
      </c>
      <c r="L4711" s="62">
        <v>1785</v>
      </c>
      <c r="M4711" s="62">
        <v>74.38</v>
      </c>
      <c r="N4711" s="62">
        <v>682.35</v>
      </c>
      <c r="O4711" s="62">
        <v>16457.259999999998</v>
      </c>
      <c r="P4711" s="63"/>
      <c r="Q4711" s="63"/>
      <c r="R4711" s="63"/>
      <c r="S4711" s="63"/>
      <c r="T4711" s="63"/>
      <c r="U4711" s="63"/>
      <c r="V4711" s="63"/>
      <c r="W4711" s="63"/>
      <c r="X4711" s="63"/>
      <c r="Y4711" s="63"/>
      <c r="Z4711" s="62">
        <v>2100</v>
      </c>
      <c r="AA4711" s="62">
        <v>124</v>
      </c>
      <c r="AB4711" s="62">
        <v>5.17</v>
      </c>
      <c r="AC4711" s="62">
        <v>1050</v>
      </c>
    </row>
    <row r="4712" spans="1:29" x14ac:dyDescent="0.25">
      <c r="A4712" s="61" t="s">
        <v>163</v>
      </c>
      <c r="B4712" s="61" t="s">
        <v>164</v>
      </c>
      <c r="C4712" s="62">
        <v>2013</v>
      </c>
      <c r="D4712" s="61" t="s">
        <v>382</v>
      </c>
      <c r="E4712" s="62">
        <v>16</v>
      </c>
      <c r="F4712" s="62">
        <v>56880</v>
      </c>
      <c r="G4712" s="62">
        <v>7701</v>
      </c>
      <c r="H4712" s="62">
        <v>40.11</v>
      </c>
      <c r="I4712" s="62">
        <v>3555</v>
      </c>
      <c r="J4712" s="62">
        <v>52898.400000000001</v>
      </c>
      <c r="K4712" s="62">
        <v>4959.5600000000004</v>
      </c>
      <c r="L4712" s="62">
        <v>3807</v>
      </c>
      <c r="M4712" s="62">
        <v>19.829999999999998</v>
      </c>
      <c r="N4712" s="62">
        <v>309.97000000000003</v>
      </c>
      <c r="O4712" s="62">
        <v>59808.83</v>
      </c>
      <c r="P4712" s="63"/>
      <c r="Q4712" s="63"/>
      <c r="R4712" s="63"/>
      <c r="S4712" s="63"/>
      <c r="T4712" s="63"/>
      <c r="U4712" s="63"/>
      <c r="V4712" s="63"/>
      <c r="W4712" s="63"/>
      <c r="X4712" s="63"/>
      <c r="Y4712" s="63"/>
      <c r="Z4712" s="62">
        <v>46887</v>
      </c>
      <c r="AA4712" s="62">
        <v>3686</v>
      </c>
      <c r="AB4712" s="62">
        <v>19.2</v>
      </c>
      <c r="AC4712" s="62">
        <v>2930.44</v>
      </c>
    </row>
    <row r="4713" spans="1:29" x14ac:dyDescent="0.25">
      <c r="A4713" s="61" t="s">
        <v>81</v>
      </c>
      <c r="B4713" s="61" t="s">
        <v>82</v>
      </c>
      <c r="C4713" s="62">
        <v>2011</v>
      </c>
      <c r="D4713" s="61" t="s">
        <v>75</v>
      </c>
      <c r="E4713" s="62">
        <v>3</v>
      </c>
      <c r="F4713" s="62">
        <v>240</v>
      </c>
      <c r="G4713" s="62">
        <v>39</v>
      </c>
      <c r="H4713" s="62">
        <v>1.08</v>
      </c>
      <c r="I4713" s="62">
        <v>80</v>
      </c>
      <c r="J4713" s="62">
        <v>223.2</v>
      </c>
      <c r="K4713" s="62">
        <v>31.04</v>
      </c>
      <c r="L4713" s="62">
        <v>50</v>
      </c>
      <c r="M4713" s="62">
        <v>1.39</v>
      </c>
      <c r="N4713" s="63"/>
      <c r="O4713" s="63"/>
      <c r="P4713" s="63"/>
      <c r="Q4713" s="63"/>
      <c r="R4713" s="63"/>
      <c r="S4713" s="63"/>
      <c r="T4713" s="63"/>
      <c r="U4713" s="63"/>
      <c r="V4713" s="63"/>
      <c r="W4713" s="63"/>
      <c r="X4713" s="63"/>
      <c r="Y4713" s="63"/>
      <c r="Z4713" s="62">
        <v>235</v>
      </c>
      <c r="AA4713" s="62">
        <v>1049</v>
      </c>
      <c r="AB4713" s="62">
        <v>29.14</v>
      </c>
      <c r="AC4713" s="62">
        <v>78.33</v>
      </c>
    </row>
    <row r="4714" spans="1:29" ht="30" x14ac:dyDescent="0.25">
      <c r="A4714" s="61" t="s">
        <v>255</v>
      </c>
      <c r="B4714" s="61" t="s">
        <v>256</v>
      </c>
      <c r="C4714" s="62">
        <v>2016</v>
      </c>
      <c r="D4714" s="61" t="s">
        <v>262</v>
      </c>
      <c r="E4714" s="62">
        <v>60</v>
      </c>
      <c r="F4714" s="62">
        <v>274036</v>
      </c>
      <c r="G4714" s="62">
        <v>40859</v>
      </c>
      <c r="H4714" s="62">
        <v>56.75</v>
      </c>
      <c r="I4714" s="62">
        <v>4567.2700000000004</v>
      </c>
      <c r="J4714" s="62">
        <v>254853.48</v>
      </c>
      <c r="K4714" s="62">
        <v>21579.05</v>
      </c>
      <c r="L4714" s="62">
        <v>15061</v>
      </c>
      <c r="M4714" s="62">
        <v>20.92</v>
      </c>
      <c r="N4714" s="62">
        <v>359.65</v>
      </c>
      <c r="O4714" s="62">
        <v>260228.23</v>
      </c>
      <c r="P4714" s="63"/>
      <c r="Q4714" s="63"/>
      <c r="R4714" s="63"/>
      <c r="S4714" s="63"/>
      <c r="T4714" s="63"/>
      <c r="U4714" s="63"/>
      <c r="V4714" s="63"/>
      <c r="W4714" s="63"/>
      <c r="X4714" s="63"/>
      <c r="Y4714" s="63"/>
      <c r="Z4714" s="62">
        <v>1884.68</v>
      </c>
      <c r="AA4714" s="62">
        <v>35846</v>
      </c>
      <c r="AB4714" s="62">
        <v>49.79</v>
      </c>
      <c r="AC4714" s="62">
        <v>31.41</v>
      </c>
    </row>
    <row r="4715" spans="1:29" ht="30" x14ac:dyDescent="0.25">
      <c r="A4715" s="61" t="s">
        <v>293</v>
      </c>
      <c r="B4715" s="61" t="s">
        <v>294</v>
      </c>
      <c r="C4715" s="62">
        <v>2004</v>
      </c>
      <c r="D4715" s="61" t="s">
        <v>438</v>
      </c>
      <c r="E4715" s="62">
        <v>4</v>
      </c>
      <c r="F4715" s="62">
        <v>0</v>
      </c>
      <c r="G4715" s="62">
        <v>0</v>
      </c>
      <c r="H4715" s="62">
        <v>0</v>
      </c>
      <c r="I4715" s="62">
        <v>0</v>
      </c>
      <c r="J4715" s="62">
        <v>0</v>
      </c>
      <c r="K4715" s="62">
        <v>0</v>
      </c>
      <c r="L4715" s="62">
        <v>0</v>
      </c>
      <c r="M4715" s="62">
        <v>0</v>
      </c>
      <c r="N4715" s="62">
        <v>0</v>
      </c>
      <c r="O4715" s="62">
        <v>0</v>
      </c>
      <c r="P4715" s="62">
        <v>0</v>
      </c>
      <c r="Q4715" s="62">
        <v>0</v>
      </c>
      <c r="R4715" s="62">
        <v>0</v>
      </c>
      <c r="S4715" s="62">
        <v>0</v>
      </c>
      <c r="T4715" s="62">
        <v>0</v>
      </c>
      <c r="U4715" s="62">
        <v>0</v>
      </c>
      <c r="V4715" s="62">
        <v>0</v>
      </c>
      <c r="W4715" s="62">
        <v>0</v>
      </c>
      <c r="X4715" s="62">
        <v>0</v>
      </c>
      <c r="Y4715" s="62">
        <v>0</v>
      </c>
      <c r="Z4715" s="62">
        <v>0</v>
      </c>
      <c r="AA4715" s="62">
        <v>0</v>
      </c>
      <c r="AB4715" s="62">
        <v>0</v>
      </c>
      <c r="AC4715" s="62">
        <v>0</v>
      </c>
    </row>
    <row r="4716" spans="1:29" x14ac:dyDescent="0.25">
      <c r="A4716" s="61" t="s">
        <v>155</v>
      </c>
      <c r="B4716" s="61" t="s">
        <v>156</v>
      </c>
      <c r="C4716" s="62">
        <v>2014</v>
      </c>
      <c r="D4716" s="61" t="s">
        <v>75</v>
      </c>
      <c r="E4716" s="62">
        <v>8</v>
      </c>
      <c r="F4716" s="63"/>
      <c r="G4716" s="63"/>
      <c r="H4716" s="63"/>
      <c r="I4716" s="63"/>
      <c r="J4716" s="63"/>
      <c r="K4716" s="62">
        <v>0</v>
      </c>
      <c r="L4716" s="63"/>
      <c r="M4716" s="63"/>
      <c r="N4716" s="63"/>
      <c r="O4716" s="63"/>
      <c r="P4716" s="63"/>
      <c r="Q4716" s="63"/>
      <c r="R4716" s="63"/>
      <c r="S4716" s="63"/>
      <c r="T4716" s="63"/>
      <c r="U4716" s="63"/>
      <c r="V4716" s="63"/>
      <c r="W4716" s="63"/>
      <c r="X4716" s="63"/>
      <c r="Y4716" s="63"/>
      <c r="Z4716" s="62">
        <v>49.92</v>
      </c>
      <c r="AA4716" s="62">
        <v>4469</v>
      </c>
      <c r="AB4716" s="62">
        <v>46.55</v>
      </c>
      <c r="AC4716" s="62">
        <v>6.24</v>
      </c>
    </row>
    <row r="4717" spans="1:29" ht="30" x14ac:dyDescent="0.25">
      <c r="A4717" s="61" t="s">
        <v>446</v>
      </c>
      <c r="B4717" s="61" t="s">
        <v>447</v>
      </c>
      <c r="C4717" s="62">
        <v>2012</v>
      </c>
      <c r="D4717" s="61" t="s">
        <v>83</v>
      </c>
      <c r="E4717" s="62">
        <v>12</v>
      </c>
      <c r="F4717" s="62">
        <v>3552</v>
      </c>
      <c r="G4717" s="62">
        <v>623</v>
      </c>
      <c r="H4717" s="62">
        <v>4.33</v>
      </c>
      <c r="I4717" s="62">
        <v>296</v>
      </c>
      <c r="J4717" s="62">
        <v>3303.36</v>
      </c>
      <c r="K4717" s="62">
        <v>11.64</v>
      </c>
      <c r="L4717" s="62">
        <v>28</v>
      </c>
      <c r="M4717" s="62">
        <v>0.19</v>
      </c>
      <c r="N4717" s="62">
        <v>0.97</v>
      </c>
      <c r="O4717" s="62">
        <v>140.36000000000001</v>
      </c>
      <c r="P4717" s="63"/>
      <c r="Q4717" s="63"/>
      <c r="R4717" s="63"/>
      <c r="S4717" s="63"/>
      <c r="T4717" s="63"/>
      <c r="U4717" s="63"/>
      <c r="V4717" s="63"/>
      <c r="W4717" s="63"/>
      <c r="X4717" s="63"/>
      <c r="Y4717" s="63"/>
      <c r="Z4717" s="62">
        <v>77800</v>
      </c>
      <c r="AA4717" s="62">
        <v>3382</v>
      </c>
      <c r="AB4717" s="62">
        <v>23.49</v>
      </c>
      <c r="AC4717" s="62">
        <v>6483.33</v>
      </c>
    </row>
    <row r="4718" spans="1:29" ht="30" x14ac:dyDescent="0.25">
      <c r="A4718" s="61" t="s">
        <v>117</v>
      </c>
      <c r="B4718" s="61" t="s">
        <v>118</v>
      </c>
      <c r="C4718" s="62">
        <v>2013</v>
      </c>
      <c r="D4718" s="61" t="s">
        <v>75</v>
      </c>
      <c r="E4718" s="62">
        <v>15</v>
      </c>
      <c r="F4718" s="63"/>
      <c r="G4718" s="63"/>
      <c r="H4718" s="63"/>
      <c r="I4718" s="63"/>
      <c r="J4718" s="63"/>
      <c r="K4718" s="62">
        <v>0</v>
      </c>
      <c r="L4718" s="63"/>
      <c r="M4718" s="63"/>
      <c r="N4718" s="63"/>
      <c r="O4718" s="63"/>
      <c r="P4718" s="63"/>
      <c r="Q4718" s="63"/>
      <c r="R4718" s="63"/>
      <c r="S4718" s="63"/>
      <c r="T4718" s="63"/>
      <c r="U4718" s="63"/>
      <c r="V4718" s="63"/>
      <c r="W4718" s="63"/>
      <c r="X4718" s="63"/>
      <c r="Y4718" s="63"/>
      <c r="Z4718" s="62">
        <v>0</v>
      </c>
      <c r="AA4718" s="63"/>
      <c r="AB4718" s="63"/>
      <c r="AC4718" s="62">
        <v>0</v>
      </c>
    </row>
    <row r="4719" spans="1:29" x14ac:dyDescent="0.25">
      <c r="A4719" s="61" t="s">
        <v>466</v>
      </c>
      <c r="B4719" s="61" t="s">
        <v>467</v>
      </c>
      <c r="C4719" s="62">
        <v>2011</v>
      </c>
      <c r="D4719" s="61" t="s">
        <v>94</v>
      </c>
      <c r="E4719" s="62">
        <v>2</v>
      </c>
      <c r="F4719" s="62">
        <v>2237</v>
      </c>
      <c r="G4719" s="62">
        <v>361</v>
      </c>
      <c r="H4719" s="62">
        <v>15.04</v>
      </c>
      <c r="I4719" s="62">
        <v>1118.5</v>
      </c>
      <c r="J4719" s="62">
        <v>2080.41</v>
      </c>
      <c r="K4719" s="62">
        <v>0</v>
      </c>
      <c r="L4719" s="63"/>
      <c r="M4719" s="63"/>
      <c r="N4719" s="63"/>
      <c r="O4719" s="63"/>
      <c r="P4719" s="63"/>
      <c r="Q4719" s="63"/>
      <c r="R4719" s="63"/>
      <c r="S4719" s="63"/>
      <c r="T4719" s="63"/>
      <c r="U4719" s="63"/>
      <c r="V4719" s="63"/>
      <c r="W4719" s="63"/>
      <c r="X4719" s="63"/>
      <c r="Y4719" s="63"/>
      <c r="Z4719" s="62">
        <v>0</v>
      </c>
      <c r="AA4719" s="63"/>
      <c r="AB4719" s="63"/>
      <c r="AC4719" s="62">
        <v>0</v>
      </c>
    </row>
    <row r="4720" spans="1:29" ht="30" x14ac:dyDescent="0.25">
      <c r="A4720" s="61" t="s">
        <v>173</v>
      </c>
      <c r="B4720" s="61" t="s">
        <v>174</v>
      </c>
      <c r="C4720" s="62">
        <v>2011</v>
      </c>
      <c r="D4720" s="61" t="s">
        <v>94</v>
      </c>
      <c r="E4720" s="62">
        <v>13</v>
      </c>
      <c r="F4720" s="63"/>
      <c r="G4720" s="63"/>
      <c r="H4720" s="63"/>
      <c r="I4720" s="63"/>
      <c r="J4720" s="63"/>
      <c r="K4720" s="62">
        <v>0</v>
      </c>
      <c r="L4720" s="63"/>
      <c r="M4720" s="63"/>
      <c r="N4720" s="63"/>
      <c r="O4720" s="63"/>
      <c r="P4720" s="63"/>
      <c r="Q4720" s="63"/>
      <c r="R4720" s="63"/>
      <c r="S4720" s="63"/>
      <c r="T4720" s="63"/>
      <c r="U4720" s="63"/>
      <c r="V4720" s="63"/>
      <c r="W4720" s="63"/>
      <c r="X4720" s="63"/>
      <c r="Y4720" s="63"/>
      <c r="Z4720" s="62">
        <v>11551.23</v>
      </c>
      <c r="AA4720" s="62">
        <v>56922</v>
      </c>
      <c r="AB4720" s="62">
        <v>364.88</v>
      </c>
      <c r="AC4720" s="62">
        <v>888.56</v>
      </c>
    </row>
    <row r="4721" spans="1:29" ht="30" x14ac:dyDescent="0.25">
      <c r="A4721" s="61" t="s">
        <v>233</v>
      </c>
      <c r="B4721" s="61" t="s">
        <v>234</v>
      </c>
      <c r="C4721" s="62">
        <v>2013</v>
      </c>
      <c r="D4721" s="61" t="s">
        <v>72</v>
      </c>
      <c r="E4721" s="62">
        <v>97</v>
      </c>
      <c r="F4721" s="62">
        <v>1067726</v>
      </c>
      <c r="G4721" s="62">
        <v>130049</v>
      </c>
      <c r="H4721" s="62">
        <v>111.73</v>
      </c>
      <c r="I4721" s="62">
        <v>11007.48</v>
      </c>
      <c r="J4721" s="62">
        <v>992985.18</v>
      </c>
      <c r="K4721" s="62">
        <v>12613</v>
      </c>
      <c r="L4721" s="62">
        <v>16565</v>
      </c>
      <c r="M4721" s="62">
        <v>14.23</v>
      </c>
      <c r="N4721" s="63"/>
      <c r="O4721" s="63"/>
      <c r="P4721" s="63"/>
      <c r="Q4721" s="63"/>
      <c r="R4721" s="63"/>
      <c r="S4721" s="63"/>
      <c r="T4721" s="63"/>
      <c r="U4721" s="63"/>
      <c r="V4721" s="63"/>
      <c r="W4721" s="63"/>
      <c r="X4721" s="63"/>
      <c r="Y4721" s="63"/>
      <c r="Z4721" s="62">
        <v>2801.95</v>
      </c>
      <c r="AA4721" s="62">
        <v>43667</v>
      </c>
      <c r="AB4721" s="62">
        <v>37.51</v>
      </c>
      <c r="AC4721" s="62">
        <v>28.89</v>
      </c>
    </row>
    <row r="4722" spans="1:29" x14ac:dyDescent="0.25">
      <c r="A4722" s="61" t="s">
        <v>229</v>
      </c>
      <c r="B4722" s="61" t="s">
        <v>230</v>
      </c>
      <c r="C4722" s="62">
        <v>2011</v>
      </c>
      <c r="D4722" s="61" t="s">
        <v>86</v>
      </c>
      <c r="E4722" s="62">
        <v>127</v>
      </c>
      <c r="F4722" s="62">
        <v>19525</v>
      </c>
      <c r="G4722" s="62">
        <v>5580</v>
      </c>
      <c r="H4722" s="62">
        <v>3.66</v>
      </c>
      <c r="I4722" s="62">
        <v>153.74</v>
      </c>
      <c r="J4722" s="62">
        <v>18158.25</v>
      </c>
      <c r="K4722" s="62">
        <v>3465.57</v>
      </c>
      <c r="L4722" s="62">
        <v>7290</v>
      </c>
      <c r="M4722" s="62">
        <v>4.78</v>
      </c>
      <c r="N4722" s="62">
        <v>27.29</v>
      </c>
      <c r="O4722" s="62">
        <v>41792.32</v>
      </c>
      <c r="P4722" s="63"/>
      <c r="Q4722" s="63"/>
      <c r="R4722" s="63"/>
      <c r="S4722" s="63"/>
      <c r="T4722" s="63"/>
      <c r="U4722" s="63"/>
      <c r="V4722" s="63"/>
      <c r="W4722" s="63"/>
      <c r="X4722" s="63"/>
      <c r="Y4722" s="63"/>
      <c r="Z4722" s="62">
        <v>0</v>
      </c>
      <c r="AA4722" s="62">
        <v>138408</v>
      </c>
      <c r="AB4722" s="62">
        <v>90.82</v>
      </c>
      <c r="AC4722" s="62">
        <v>0</v>
      </c>
    </row>
    <row r="4723" spans="1:29" ht="45" x14ac:dyDescent="0.25">
      <c r="A4723" s="61" t="s">
        <v>344</v>
      </c>
      <c r="B4723" s="61" t="s">
        <v>345</v>
      </c>
      <c r="C4723" s="62">
        <v>2017</v>
      </c>
      <c r="D4723" s="61" t="s">
        <v>99</v>
      </c>
      <c r="E4723" s="62">
        <v>52</v>
      </c>
      <c r="F4723" s="62">
        <v>450800</v>
      </c>
      <c r="G4723" s="62">
        <v>77627</v>
      </c>
      <c r="H4723" s="62">
        <v>124.4</v>
      </c>
      <c r="I4723" s="62">
        <v>8669.23</v>
      </c>
      <c r="J4723" s="62">
        <v>419244</v>
      </c>
      <c r="K4723" s="62">
        <v>81.47</v>
      </c>
      <c r="L4723" s="62">
        <v>593</v>
      </c>
      <c r="M4723" s="62">
        <v>0.95</v>
      </c>
      <c r="N4723" s="62">
        <v>1.57</v>
      </c>
      <c r="O4723" s="62">
        <v>982.52</v>
      </c>
      <c r="P4723" s="63"/>
      <c r="Q4723" s="63"/>
      <c r="R4723" s="63"/>
      <c r="S4723" s="63"/>
      <c r="T4723" s="63"/>
      <c r="U4723" s="63"/>
      <c r="V4723" s="63"/>
      <c r="W4723" s="63"/>
      <c r="X4723" s="63"/>
      <c r="Y4723" s="63"/>
      <c r="Z4723" s="62">
        <v>1350</v>
      </c>
      <c r="AA4723" s="62">
        <v>7949</v>
      </c>
      <c r="AB4723" s="62">
        <v>12.74</v>
      </c>
      <c r="AC4723" s="62">
        <v>25.96</v>
      </c>
    </row>
    <row r="4724" spans="1:29" ht="30" x14ac:dyDescent="0.25">
      <c r="A4724" s="61" t="s">
        <v>171</v>
      </c>
      <c r="B4724" s="61" t="s">
        <v>172</v>
      </c>
      <c r="C4724" s="62">
        <v>2006</v>
      </c>
      <c r="D4724" s="61" t="s">
        <v>78</v>
      </c>
      <c r="E4724" s="62">
        <v>136</v>
      </c>
      <c r="F4724" s="62">
        <v>406820</v>
      </c>
      <c r="G4724" s="62">
        <v>51659</v>
      </c>
      <c r="H4724" s="62">
        <v>31.65</v>
      </c>
      <c r="I4724" s="62">
        <v>2991.32</v>
      </c>
      <c r="J4724" s="62">
        <v>378342.6</v>
      </c>
      <c r="K4724" s="62">
        <v>77940.83</v>
      </c>
      <c r="L4724" s="62">
        <v>145927</v>
      </c>
      <c r="M4724" s="62">
        <v>89.42</v>
      </c>
      <c r="N4724" s="63"/>
      <c r="O4724" s="63"/>
      <c r="P4724" s="63"/>
      <c r="Q4724" s="63"/>
      <c r="R4724" s="63"/>
      <c r="S4724" s="63"/>
      <c r="T4724" s="63"/>
      <c r="U4724" s="63"/>
      <c r="V4724" s="63"/>
      <c r="W4724" s="63"/>
      <c r="X4724" s="63"/>
      <c r="Y4724" s="63"/>
      <c r="Z4724" s="62">
        <v>5251</v>
      </c>
      <c r="AA4724" s="62">
        <v>35127</v>
      </c>
      <c r="AB4724" s="62">
        <v>21.52</v>
      </c>
      <c r="AC4724" s="62">
        <v>38.61</v>
      </c>
    </row>
    <row r="4725" spans="1:29" x14ac:dyDescent="0.25">
      <c r="A4725" s="61" t="s">
        <v>488</v>
      </c>
      <c r="B4725" s="61" t="s">
        <v>489</v>
      </c>
      <c r="C4725" s="62">
        <v>2011</v>
      </c>
      <c r="D4725" s="61" t="s">
        <v>99</v>
      </c>
      <c r="E4725" s="62">
        <v>20</v>
      </c>
      <c r="F4725" s="62">
        <v>65626</v>
      </c>
      <c r="G4725" s="62">
        <v>9681</v>
      </c>
      <c r="H4725" s="62">
        <v>40.340000000000003</v>
      </c>
      <c r="I4725" s="62">
        <v>3281.3</v>
      </c>
      <c r="J4725" s="62">
        <v>61032.18</v>
      </c>
      <c r="K4725" s="62">
        <v>0</v>
      </c>
      <c r="L4725" s="63"/>
      <c r="M4725" s="63"/>
      <c r="N4725" s="63"/>
      <c r="O4725" s="63"/>
      <c r="P4725" s="63"/>
      <c r="Q4725" s="63"/>
      <c r="R4725" s="63"/>
      <c r="S4725" s="63"/>
      <c r="T4725" s="63"/>
      <c r="U4725" s="63"/>
      <c r="V4725" s="63"/>
      <c r="W4725" s="63"/>
      <c r="X4725" s="63"/>
      <c r="Y4725" s="63"/>
      <c r="Z4725" s="62">
        <v>69.38</v>
      </c>
      <c r="AA4725" s="62">
        <v>4217</v>
      </c>
      <c r="AB4725" s="62">
        <v>17.57</v>
      </c>
      <c r="AC4725" s="62">
        <v>3.47</v>
      </c>
    </row>
    <row r="4726" spans="1:29" ht="30" x14ac:dyDescent="0.25">
      <c r="A4726" s="61" t="s">
        <v>237</v>
      </c>
      <c r="B4726" s="61" t="s">
        <v>238</v>
      </c>
      <c r="C4726" s="62">
        <v>2013</v>
      </c>
      <c r="D4726" s="61" t="s">
        <v>150</v>
      </c>
      <c r="E4726" s="62">
        <v>10</v>
      </c>
      <c r="F4726" s="62">
        <v>372</v>
      </c>
      <c r="G4726" s="62">
        <v>141</v>
      </c>
      <c r="H4726" s="62">
        <v>1.18</v>
      </c>
      <c r="I4726" s="62">
        <v>37.200000000000003</v>
      </c>
      <c r="J4726" s="62">
        <v>345.96</v>
      </c>
      <c r="K4726" s="62">
        <v>6624.39</v>
      </c>
      <c r="L4726" s="62">
        <v>10165</v>
      </c>
      <c r="M4726" s="62">
        <v>84.71</v>
      </c>
      <c r="N4726" s="62">
        <v>662.44</v>
      </c>
      <c r="O4726" s="62">
        <v>79885.45</v>
      </c>
      <c r="P4726" s="63"/>
      <c r="Q4726" s="63"/>
      <c r="R4726" s="63"/>
      <c r="S4726" s="63"/>
      <c r="T4726" s="63"/>
      <c r="U4726" s="63"/>
      <c r="V4726" s="63"/>
      <c r="W4726" s="63"/>
      <c r="X4726" s="63"/>
      <c r="Y4726" s="63"/>
      <c r="Z4726" s="62">
        <v>113198</v>
      </c>
      <c r="AA4726" s="62">
        <v>13088</v>
      </c>
      <c r="AB4726" s="62">
        <v>109.07</v>
      </c>
      <c r="AC4726" s="62">
        <v>11319.8</v>
      </c>
    </row>
    <row r="4727" spans="1:29" ht="30" x14ac:dyDescent="0.25">
      <c r="A4727" s="61" t="s">
        <v>122</v>
      </c>
      <c r="B4727" s="61" t="s">
        <v>123</v>
      </c>
      <c r="C4727" s="62">
        <v>2004</v>
      </c>
      <c r="D4727" s="61" t="s">
        <v>75</v>
      </c>
      <c r="E4727" s="62">
        <v>6</v>
      </c>
      <c r="F4727" s="62">
        <v>298</v>
      </c>
      <c r="G4727" s="62">
        <v>74</v>
      </c>
      <c r="H4727" s="62">
        <v>1.03</v>
      </c>
      <c r="I4727" s="62">
        <v>49.67</v>
      </c>
      <c r="J4727" s="62">
        <v>277.14</v>
      </c>
      <c r="K4727" s="62">
        <v>0</v>
      </c>
      <c r="L4727" s="63"/>
      <c r="M4727" s="63"/>
      <c r="N4727" s="63"/>
      <c r="O4727" s="63"/>
      <c r="P4727" s="63"/>
      <c r="Q4727" s="63"/>
      <c r="R4727" s="63"/>
      <c r="S4727" s="63"/>
      <c r="T4727" s="63"/>
      <c r="U4727" s="63"/>
      <c r="V4727" s="63"/>
      <c r="W4727" s="63"/>
      <c r="X4727" s="63"/>
      <c r="Y4727" s="63"/>
      <c r="Z4727" s="62">
        <v>1214.8900000000001</v>
      </c>
      <c r="AA4727" s="62">
        <v>2211</v>
      </c>
      <c r="AB4727" s="62">
        <v>30.71</v>
      </c>
      <c r="AC4727" s="62">
        <v>202.48</v>
      </c>
    </row>
    <row r="4728" spans="1:29" ht="30" x14ac:dyDescent="0.25">
      <c r="A4728" s="61" t="s">
        <v>117</v>
      </c>
      <c r="B4728" s="61" t="s">
        <v>118</v>
      </c>
      <c r="C4728" s="62">
        <v>2015</v>
      </c>
      <c r="D4728" s="61" t="s">
        <v>560</v>
      </c>
      <c r="E4728" s="62">
        <v>9</v>
      </c>
      <c r="F4728" s="63"/>
      <c r="G4728" s="63"/>
      <c r="H4728" s="63"/>
      <c r="I4728" s="63"/>
      <c r="J4728" s="63"/>
      <c r="K4728" s="62">
        <v>0</v>
      </c>
      <c r="L4728" s="63"/>
      <c r="M4728" s="63"/>
      <c r="N4728" s="63"/>
      <c r="O4728" s="63"/>
      <c r="P4728" s="63"/>
      <c r="Q4728" s="63"/>
      <c r="R4728" s="63"/>
      <c r="S4728" s="63"/>
      <c r="T4728" s="63"/>
      <c r="U4728" s="63"/>
      <c r="V4728" s="63"/>
      <c r="W4728" s="63"/>
      <c r="X4728" s="63"/>
      <c r="Y4728" s="63"/>
      <c r="Z4728" s="62">
        <v>0</v>
      </c>
      <c r="AA4728" s="63"/>
      <c r="AB4728" s="63"/>
      <c r="AC4728" s="62">
        <v>0</v>
      </c>
    </row>
    <row r="4729" spans="1:29" x14ac:dyDescent="0.25">
      <c r="A4729" s="61" t="s">
        <v>208</v>
      </c>
      <c r="B4729" s="61" t="s">
        <v>209</v>
      </c>
      <c r="C4729" s="62">
        <v>2006</v>
      </c>
      <c r="D4729" s="61" t="s">
        <v>94</v>
      </c>
      <c r="E4729" s="62">
        <v>10</v>
      </c>
      <c r="F4729" s="62">
        <v>8595</v>
      </c>
      <c r="G4729" s="62">
        <v>1378</v>
      </c>
      <c r="H4729" s="62">
        <v>11.48</v>
      </c>
      <c r="I4729" s="62">
        <v>859.5</v>
      </c>
      <c r="J4729" s="62">
        <v>7993.35</v>
      </c>
      <c r="K4729" s="62">
        <v>918</v>
      </c>
      <c r="L4729" s="62">
        <v>2666</v>
      </c>
      <c r="M4729" s="62">
        <v>22.22</v>
      </c>
      <c r="N4729" s="62">
        <v>91.8</v>
      </c>
      <c r="O4729" s="62">
        <v>11070.44</v>
      </c>
      <c r="P4729" s="63"/>
      <c r="Q4729" s="63"/>
      <c r="R4729" s="63"/>
      <c r="S4729" s="63"/>
      <c r="T4729" s="63"/>
      <c r="U4729" s="63"/>
      <c r="V4729" s="63"/>
      <c r="W4729" s="63"/>
      <c r="X4729" s="63"/>
      <c r="Y4729" s="63"/>
      <c r="Z4729" s="62">
        <v>1299</v>
      </c>
      <c r="AA4729" s="62">
        <v>4421</v>
      </c>
      <c r="AB4729" s="62">
        <v>36.840000000000003</v>
      </c>
      <c r="AC4729" s="62">
        <v>129.9</v>
      </c>
    </row>
    <row r="4730" spans="1:29" x14ac:dyDescent="0.25">
      <c r="A4730" s="61" t="s">
        <v>336</v>
      </c>
      <c r="B4730" s="61" t="s">
        <v>337</v>
      </c>
      <c r="C4730" s="62">
        <v>2015</v>
      </c>
      <c r="D4730" s="61" t="s">
        <v>150</v>
      </c>
      <c r="E4730" s="62">
        <v>8</v>
      </c>
      <c r="F4730" s="63"/>
      <c r="G4730" s="63"/>
      <c r="H4730" s="63"/>
      <c r="I4730" s="63"/>
      <c r="J4730" s="63"/>
      <c r="K4730" s="62">
        <v>0</v>
      </c>
      <c r="L4730" s="63"/>
      <c r="M4730" s="63"/>
      <c r="N4730" s="63"/>
      <c r="O4730" s="63"/>
      <c r="P4730" s="63"/>
      <c r="Q4730" s="63"/>
      <c r="R4730" s="63"/>
      <c r="S4730" s="63"/>
      <c r="T4730" s="63"/>
      <c r="U4730" s="63"/>
      <c r="V4730" s="63"/>
      <c r="W4730" s="63"/>
      <c r="X4730" s="63"/>
      <c r="Y4730" s="63"/>
      <c r="Z4730" s="62">
        <v>0</v>
      </c>
      <c r="AA4730" s="63"/>
      <c r="AB4730" s="63"/>
      <c r="AC4730" s="62">
        <v>0</v>
      </c>
    </row>
    <row r="4731" spans="1:29" x14ac:dyDescent="0.25">
      <c r="A4731" s="61" t="s">
        <v>466</v>
      </c>
      <c r="B4731" s="61" t="s">
        <v>467</v>
      </c>
      <c r="C4731" s="62">
        <v>2010</v>
      </c>
      <c r="D4731" s="61" t="s">
        <v>75</v>
      </c>
      <c r="E4731" s="62">
        <v>6</v>
      </c>
      <c r="F4731" s="62">
        <v>105120</v>
      </c>
      <c r="G4731" s="62">
        <v>14648</v>
      </c>
      <c r="H4731" s="62">
        <v>203.44</v>
      </c>
      <c r="I4731" s="62">
        <v>17520</v>
      </c>
      <c r="J4731" s="62">
        <v>97761.600000000006</v>
      </c>
      <c r="K4731" s="62">
        <v>0</v>
      </c>
      <c r="L4731" s="63"/>
      <c r="M4731" s="63"/>
      <c r="N4731" s="63"/>
      <c r="O4731" s="63"/>
      <c r="P4731" s="63"/>
      <c r="Q4731" s="63"/>
      <c r="R4731" s="63"/>
      <c r="S4731" s="63"/>
      <c r="T4731" s="63"/>
      <c r="U4731" s="63"/>
      <c r="V4731" s="63"/>
      <c r="W4731" s="63"/>
      <c r="X4731" s="63"/>
      <c r="Y4731" s="63"/>
      <c r="Z4731" s="62">
        <v>20.59</v>
      </c>
      <c r="AA4731" s="62">
        <v>668</v>
      </c>
      <c r="AB4731" s="62">
        <v>9.2799999999999994</v>
      </c>
      <c r="AC4731" s="62">
        <v>3.43</v>
      </c>
    </row>
    <row r="4732" spans="1:29" x14ac:dyDescent="0.25">
      <c r="A4732" s="61" t="s">
        <v>192</v>
      </c>
      <c r="B4732" s="61" t="s">
        <v>193</v>
      </c>
      <c r="C4732" s="62">
        <v>2015</v>
      </c>
      <c r="D4732" s="61" t="s">
        <v>89</v>
      </c>
      <c r="E4732" s="62">
        <v>64</v>
      </c>
      <c r="F4732" s="62">
        <v>581320</v>
      </c>
      <c r="G4732" s="62">
        <v>86178</v>
      </c>
      <c r="H4732" s="62">
        <v>112.21</v>
      </c>
      <c r="I4732" s="62">
        <v>9083.1299999999992</v>
      </c>
      <c r="J4732" s="62">
        <v>540627.6</v>
      </c>
      <c r="K4732" s="62">
        <v>0</v>
      </c>
      <c r="L4732" s="63"/>
      <c r="M4732" s="63"/>
      <c r="N4732" s="63"/>
      <c r="O4732" s="63"/>
      <c r="P4732" s="63"/>
      <c r="Q4732" s="63"/>
      <c r="R4732" s="63"/>
      <c r="S4732" s="63"/>
      <c r="T4732" s="63"/>
      <c r="U4732" s="63"/>
      <c r="V4732" s="63"/>
      <c r="W4732" s="63"/>
      <c r="X4732" s="63"/>
      <c r="Y4732" s="63"/>
      <c r="Z4732" s="62">
        <v>74000</v>
      </c>
      <c r="AA4732" s="62">
        <v>3952</v>
      </c>
      <c r="AB4732" s="62">
        <v>5.15</v>
      </c>
      <c r="AC4732" s="62">
        <v>1156.25</v>
      </c>
    </row>
    <row r="4733" spans="1:29" x14ac:dyDescent="0.25">
      <c r="A4733" s="61" t="s">
        <v>552</v>
      </c>
      <c r="B4733" s="61" t="s">
        <v>553</v>
      </c>
      <c r="C4733" s="62">
        <v>2017</v>
      </c>
      <c r="D4733" s="61" t="s">
        <v>75</v>
      </c>
      <c r="E4733" s="62">
        <v>7</v>
      </c>
      <c r="F4733" s="62">
        <v>66</v>
      </c>
      <c r="G4733" s="62">
        <v>20</v>
      </c>
      <c r="H4733" s="62">
        <v>0.24</v>
      </c>
      <c r="I4733" s="62">
        <v>9.43</v>
      </c>
      <c r="J4733" s="62">
        <v>61.38</v>
      </c>
      <c r="K4733" s="62">
        <v>0</v>
      </c>
      <c r="L4733" s="63"/>
      <c r="M4733" s="63"/>
      <c r="N4733" s="63"/>
      <c r="O4733" s="63"/>
      <c r="P4733" s="63"/>
      <c r="Q4733" s="63"/>
      <c r="R4733" s="63"/>
      <c r="S4733" s="63"/>
      <c r="T4733" s="63"/>
      <c r="U4733" s="63"/>
      <c r="V4733" s="63"/>
      <c r="W4733" s="63"/>
      <c r="X4733" s="63"/>
      <c r="Y4733" s="63"/>
      <c r="Z4733" s="62">
        <v>364</v>
      </c>
      <c r="AA4733" s="62">
        <v>5102</v>
      </c>
      <c r="AB4733" s="62">
        <v>60.74</v>
      </c>
      <c r="AC4733" s="62">
        <v>52</v>
      </c>
    </row>
    <row r="4734" spans="1:29" x14ac:dyDescent="0.25">
      <c r="A4734" s="61" t="s">
        <v>260</v>
      </c>
      <c r="B4734" s="61" t="s">
        <v>261</v>
      </c>
      <c r="C4734" s="62">
        <v>2014</v>
      </c>
      <c r="D4734" s="61" t="s">
        <v>135</v>
      </c>
      <c r="E4734" s="62">
        <v>40</v>
      </c>
      <c r="F4734" s="62">
        <v>17685</v>
      </c>
      <c r="G4734" s="62">
        <v>3287</v>
      </c>
      <c r="H4734" s="62">
        <v>6.85</v>
      </c>
      <c r="I4734" s="62">
        <v>442.13</v>
      </c>
      <c r="J4734" s="62">
        <v>16447.05</v>
      </c>
      <c r="K4734" s="62">
        <v>2096.9899999999998</v>
      </c>
      <c r="L4734" s="62">
        <v>4004</v>
      </c>
      <c r="M4734" s="62">
        <v>8.34</v>
      </c>
      <c r="N4734" s="62">
        <v>52.42</v>
      </c>
      <c r="O4734" s="62">
        <v>25288.27</v>
      </c>
      <c r="P4734" s="63"/>
      <c r="Q4734" s="63"/>
      <c r="R4734" s="63"/>
      <c r="S4734" s="63"/>
      <c r="T4734" s="63"/>
      <c r="U4734" s="62">
        <v>601</v>
      </c>
      <c r="V4734" s="62">
        <v>2271</v>
      </c>
      <c r="W4734" s="62">
        <v>4.7300000000000004</v>
      </c>
      <c r="X4734" s="62">
        <v>15</v>
      </c>
      <c r="Y4734" s="62">
        <v>13452.78</v>
      </c>
      <c r="Z4734" s="62">
        <v>2571</v>
      </c>
      <c r="AA4734" s="62">
        <v>22662</v>
      </c>
      <c r="AB4734" s="62">
        <v>47.21</v>
      </c>
      <c r="AC4734" s="62">
        <v>64.28</v>
      </c>
    </row>
    <row r="4735" spans="1:29" x14ac:dyDescent="0.25">
      <c r="A4735" s="61" t="s">
        <v>273</v>
      </c>
      <c r="B4735" s="61" t="s">
        <v>274</v>
      </c>
      <c r="C4735" s="62">
        <v>2004</v>
      </c>
      <c r="D4735" s="61" t="s">
        <v>86</v>
      </c>
      <c r="E4735" s="62">
        <v>25</v>
      </c>
      <c r="F4735" s="62">
        <v>1567</v>
      </c>
      <c r="G4735" s="62">
        <v>337</v>
      </c>
      <c r="H4735" s="62">
        <v>1.1200000000000001</v>
      </c>
      <c r="I4735" s="62">
        <v>62.68</v>
      </c>
      <c r="J4735" s="62">
        <v>1457.31</v>
      </c>
      <c r="K4735" s="62">
        <v>0</v>
      </c>
      <c r="L4735" s="63"/>
      <c r="M4735" s="63"/>
      <c r="N4735" s="63"/>
      <c r="O4735" s="63"/>
      <c r="P4735" s="63"/>
      <c r="Q4735" s="63"/>
      <c r="R4735" s="63"/>
      <c r="S4735" s="63"/>
      <c r="T4735" s="63"/>
      <c r="U4735" s="62">
        <v>400</v>
      </c>
      <c r="V4735" s="62">
        <v>1001</v>
      </c>
      <c r="W4735" s="62">
        <v>3.34</v>
      </c>
      <c r="X4735" s="62">
        <v>16</v>
      </c>
      <c r="Y4735" s="62">
        <v>8953.6</v>
      </c>
      <c r="Z4735" s="62">
        <v>417.53</v>
      </c>
      <c r="AA4735" s="62">
        <v>1878</v>
      </c>
      <c r="AB4735" s="62">
        <v>6.26</v>
      </c>
      <c r="AC4735" s="62">
        <v>16.7</v>
      </c>
    </row>
    <row r="4736" spans="1:29" ht="30" x14ac:dyDescent="0.25">
      <c r="A4736" s="61" t="s">
        <v>439</v>
      </c>
      <c r="B4736" s="61" t="s">
        <v>440</v>
      </c>
      <c r="C4736" s="62">
        <v>2012</v>
      </c>
      <c r="D4736" s="61" t="s">
        <v>99</v>
      </c>
      <c r="E4736" s="62">
        <v>48</v>
      </c>
      <c r="F4736" s="62">
        <v>143800</v>
      </c>
      <c r="G4736" s="62">
        <v>15065</v>
      </c>
      <c r="H4736" s="62">
        <v>26.15</v>
      </c>
      <c r="I4736" s="62">
        <v>2995.83</v>
      </c>
      <c r="J4736" s="62">
        <v>133734</v>
      </c>
      <c r="K4736" s="62">
        <v>46803.1</v>
      </c>
      <c r="L4736" s="62">
        <v>28362</v>
      </c>
      <c r="M4736" s="62">
        <v>49.24</v>
      </c>
      <c r="N4736" s="62">
        <v>975.06</v>
      </c>
      <c r="O4736" s="62">
        <v>564412.67000000004</v>
      </c>
      <c r="P4736" s="63"/>
      <c r="Q4736" s="63"/>
      <c r="R4736" s="63"/>
      <c r="S4736" s="63"/>
      <c r="T4736" s="63"/>
      <c r="U4736" s="63"/>
      <c r="V4736" s="63"/>
      <c r="W4736" s="63"/>
      <c r="X4736" s="63"/>
      <c r="Y4736" s="63"/>
      <c r="Z4736" s="62">
        <v>69948.12</v>
      </c>
      <c r="AA4736" s="62">
        <v>26857</v>
      </c>
      <c r="AB4736" s="62">
        <v>46.63</v>
      </c>
      <c r="AC4736" s="62">
        <v>1457.25</v>
      </c>
    </row>
    <row r="4737" spans="1:29" ht="30" x14ac:dyDescent="0.25">
      <c r="A4737" s="61" t="s">
        <v>482</v>
      </c>
      <c r="B4737" s="61" t="s">
        <v>483</v>
      </c>
      <c r="C4737" s="62">
        <v>2009</v>
      </c>
      <c r="D4737" s="61" t="s">
        <v>75</v>
      </c>
      <c r="E4737" s="62">
        <v>12</v>
      </c>
      <c r="F4737" s="62">
        <v>0</v>
      </c>
      <c r="G4737" s="62">
        <v>0</v>
      </c>
      <c r="H4737" s="62">
        <v>0</v>
      </c>
      <c r="I4737" s="62">
        <v>0</v>
      </c>
      <c r="J4737" s="62">
        <v>0</v>
      </c>
      <c r="K4737" s="62">
        <v>0</v>
      </c>
      <c r="L4737" s="63"/>
      <c r="M4737" s="63"/>
      <c r="N4737" s="63"/>
      <c r="O4737" s="63"/>
      <c r="P4737" s="63"/>
      <c r="Q4737" s="63"/>
      <c r="R4737" s="63"/>
      <c r="S4737" s="63"/>
      <c r="T4737" s="63"/>
      <c r="U4737" s="63"/>
      <c r="V4737" s="63"/>
      <c r="W4737" s="63"/>
      <c r="X4737" s="63"/>
      <c r="Y4737" s="63"/>
      <c r="Z4737" s="62">
        <v>1034</v>
      </c>
      <c r="AA4737" s="62">
        <v>14413</v>
      </c>
      <c r="AB4737" s="62">
        <v>100.09</v>
      </c>
      <c r="AC4737" s="62">
        <v>86.17</v>
      </c>
    </row>
    <row r="4738" spans="1:29" ht="30" x14ac:dyDescent="0.25">
      <c r="A4738" s="61" t="s">
        <v>100</v>
      </c>
      <c r="B4738" s="61" t="s">
        <v>101</v>
      </c>
      <c r="C4738" s="62">
        <v>2004</v>
      </c>
      <c r="D4738" s="61" t="s">
        <v>78</v>
      </c>
      <c r="E4738" s="62">
        <v>52</v>
      </c>
      <c r="F4738" s="62">
        <v>1492800</v>
      </c>
      <c r="G4738" s="62">
        <v>154763</v>
      </c>
      <c r="H4738" s="62">
        <v>248.02</v>
      </c>
      <c r="I4738" s="62">
        <v>28707.69</v>
      </c>
      <c r="J4738" s="62">
        <v>1388304</v>
      </c>
      <c r="K4738" s="62">
        <v>0</v>
      </c>
      <c r="L4738" s="63"/>
      <c r="M4738" s="63"/>
      <c r="N4738" s="63"/>
      <c r="O4738" s="63"/>
      <c r="P4738" s="63"/>
      <c r="Q4738" s="63"/>
      <c r="R4738" s="63"/>
      <c r="S4738" s="63"/>
      <c r="T4738" s="63"/>
      <c r="U4738" s="63"/>
      <c r="V4738" s="63"/>
      <c r="W4738" s="63"/>
      <c r="X4738" s="63"/>
      <c r="Y4738" s="63"/>
      <c r="Z4738" s="62">
        <v>0</v>
      </c>
      <c r="AA4738" s="63"/>
      <c r="AB4738" s="63"/>
      <c r="AC4738" s="62">
        <v>0</v>
      </c>
    </row>
    <row r="4739" spans="1:29" ht="30" x14ac:dyDescent="0.25">
      <c r="A4739" s="61" t="s">
        <v>365</v>
      </c>
      <c r="B4739" s="61" t="s">
        <v>366</v>
      </c>
      <c r="C4739" s="62">
        <v>2007</v>
      </c>
      <c r="D4739" s="61" t="s">
        <v>78</v>
      </c>
      <c r="E4739" s="62">
        <v>100</v>
      </c>
      <c r="F4739" s="62">
        <v>1010160</v>
      </c>
      <c r="G4739" s="62">
        <v>142251</v>
      </c>
      <c r="H4739" s="62">
        <v>118.54</v>
      </c>
      <c r="I4739" s="62">
        <v>10101.6</v>
      </c>
      <c r="J4739" s="62">
        <v>939448.8</v>
      </c>
      <c r="K4739" s="62">
        <v>11129.97</v>
      </c>
      <c r="L4739" s="62">
        <v>3815</v>
      </c>
      <c r="M4739" s="62">
        <v>3.18</v>
      </c>
      <c r="N4739" s="62">
        <v>111.3</v>
      </c>
      <c r="O4739" s="62">
        <v>134219.66</v>
      </c>
      <c r="P4739" s="63"/>
      <c r="Q4739" s="63"/>
      <c r="R4739" s="63"/>
      <c r="S4739" s="63"/>
      <c r="T4739" s="63"/>
      <c r="U4739" s="63"/>
      <c r="V4739" s="63"/>
      <c r="W4739" s="63"/>
      <c r="X4739" s="63"/>
      <c r="Y4739" s="63"/>
      <c r="Z4739" s="62">
        <v>205078</v>
      </c>
      <c r="AA4739" s="62">
        <v>10398</v>
      </c>
      <c r="AB4739" s="62">
        <v>8.67</v>
      </c>
      <c r="AC4739" s="62">
        <v>2050.7800000000002</v>
      </c>
    </row>
    <row r="4740" spans="1:29" x14ac:dyDescent="0.25">
      <c r="A4740" s="61" t="s">
        <v>315</v>
      </c>
      <c r="B4740" s="61" t="s">
        <v>316</v>
      </c>
      <c r="C4740" s="62">
        <v>2003</v>
      </c>
      <c r="D4740" s="61" t="s">
        <v>78</v>
      </c>
      <c r="E4740" s="62">
        <v>42</v>
      </c>
      <c r="F4740" s="62">
        <v>189360</v>
      </c>
      <c r="G4740" s="62">
        <v>16827</v>
      </c>
      <c r="H4740" s="62">
        <v>33.39</v>
      </c>
      <c r="I4740" s="62">
        <v>4508.57</v>
      </c>
      <c r="J4740" s="62">
        <v>176104.8</v>
      </c>
      <c r="K4740" s="62">
        <v>0</v>
      </c>
      <c r="L4740" s="63"/>
      <c r="M4740" s="63"/>
      <c r="N4740" s="63"/>
      <c r="O4740" s="63"/>
      <c r="P4740" s="63"/>
      <c r="Q4740" s="63"/>
      <c r="R4740" s="63"/>
      <c r="S4740" s="63"/>
      <c r="T4740" s="63"/>
      <c r="U4740" s="63"/>
      <c r="V4740" s="63"/>
      <c r="W4740" s="63"/>
      <c r="X4740" s="63"/>
      <c r="Y4740" s="63"/>
      <c r="Z4740" s="62">
        <v>697.08</v>
      </c>
      <c r="AA4740" s="62">
        <v>2011</v>
      </c>
      <c r="AB4740" s="62">
        <v>3.99</v>
      </c>
      <c r="AC4740" s="62">
        <v>16.600000000000001</v>
      </c>
    </row>
    <row r="4741" spans="1:29" ht="30" x14ac:dyDescent="0.25">
      <c r="A4741" s="61" t="s">
        <v>142</v>
      </c>
      <c r="B4741" s="61" t="s">
        <v>143</v>
      </c>
      <c r="C4741" s="62">
        <v>2010</v>
      </c>
      <c r="D4741" s="61" t="s">
        <v>301</v>
      </c>
      <c r="E4741" s="62">
        <v>5</v>
      </c>
      <c r="F4741" s="62">
        <v>0</v>
      </c>
      <c r="G4741" s="62">
        <v>941</v>
      </c>
      <c r="H4741" s="62">
        <v>15.68</v>
      </c>
      <c r="I4741" s="62">
        <v>0</v>
      </c>
      <c r="J4741" s="62">
        <v>0</v>
      </c>
      <c r="K4741" s="62">
        <v>0</v>
      </c>
      <c r="L4741" s="63"/>
      <c r="M4741" s="63"/>
      <c r="N4741" s="63"/>
      <c r="O4741" s="63"/>
      <c r="P4741" s="63"/>
      <c r="Q4741" s="63"/>
      <c r="R4741" s="63"/>
      <c r="S4741" s="63"/>
      <c r="T4741" s="63"/>
      <c r="U4741" s="63"/>
      <c r="V4741" s="62">
        <v>2429</v>
      </c>
      <c r="W4741" s="62">
        <v>40.479999999999997</v>
      </c>
      <c r="X4741" s="63"/>
      <c r="Y4741" s="63"/>
      <c r="Z4741" s="62">
        <v>0</v>
      </c>
      <c r="AA4741" s="63"/>
      <c r="AB4741" s="63"/>
      <c r="AC4741" s="62">
        <v>0</v>
      </c>
    </row>
    <row r="4742" spans="1:29" ht="30" x14ac:dyDescent="0.25">
      <c r="A4742" s="61" t="s">
        <v>494</v>
      </c>
      <c r="B4742" s="61" t="s">
        <v>495</v>
      </c>
      <c r="C4742" s="62">
        <v>2011</v>
      </c>
      <c r="D4742" s="61" t="s">
        <v>75</v>
      </c>
      <c r="E4742" s="62">
        <v>10</v>
      </c>
      <c r="F4742" s="62">
        <v>2291</v>
      </c>
      <c r="G4742" s="62">
        <v>820</v>
      </c>
      <c r="H4742" s="62">
        <v>6.83</v>
      </c>
      <c r="I4742" s="62">
        <v>229.1</v>
      </c>
      <c r="J4742" s="62">
        <v>2130.63</v>
      </c>
      <c r="K4742" s="62">
        <v>0</v>
      </c>
      <c r="L4742" s="63"/>
      <c r="M4742" s="63"/>
      <c r="N4742" s="63"/>
      <c r="O4742" s="63"/>
      <c r="P4742" s="62">
        <v>371</v>
      </c>
      <c r="Q4742" s="62">
        <v>1049</v>
      </c>
      <c r="R4742" s="62">
        <v>8.74</v>
      </c>
      <c r="S4742" s="62">
        <v>37</v>
      </c>
      <c r="T4742" s="62">
        <v>4700.2</v>
      </c>
      <c r="U4742" s="63"/>
      <c r="V4742" s="63"/>
      <c r="W4742" s="63"/>
      <c r="X4742" s="63"/>
      <c r="Y4742" s="63"/>
      <c r="Z4742" s="62">
        <v>466.55</v>
      </c>
      <c r="AA4742" s="62">
        <v>3965</v>
      </c>
      <c r="AB4742" s="62">
        <v>33.04</v>
      </c>
      <c r="AC4742" s="62">
        <v>46.65</v>
      </c>
    </row>
    <row r="4743" spans="1:29" x14ac:dyDescent="0.25">
      <c r="A4743" s="61" t="s">
        <v>128</v>
      </c>
      <c r="B4743" s="61" t="s">
        <v>129</v>
      </c>
      <c r="C4743" s="62">
        <v>2018</v>
      </c>
      <c r="D4743" s="61" t="s">
        <v>94</v>
      </c>
      <c r="E4743" s="62">
        <v>24</v>
      </c>
      <c r="F4743" s="62">
        <v>53</v>
      </c>
      <c r="G4743" s="62">
        <v>17</v>
      </c>
      <c r="H4743" s="62">
        <v>0.06</v>
      </c>
      <c r="I4743" s="62">
        <v>2.21</v>
      </c>
      <c r="J4743" s="62">
        <v>49.29</v>
      </c>
      <c r="K4743" s="62">
        <v>88.26</v>
      </c>
      <c r="L4743" s="62">
        <v>125</v>
      </c>
      <c r="M4743" s="62">
        <v>0.43</v>
      </c>
      <c r="N4743" s="62">
        <v>3.68</v>
      </c>
      <c r="O4743" s="62">
        <v>1064.4000000000001</v>
      </c>
      <c r="P4743" s="63"/>
      <c r="Q4743" s="63"/>
      <c r="R4743" s="63"/>
      <c r="S4743" s="63"/>
      <c r="T4743" s="63"/>
      <c r="U4743" s="63"/>
      <c r="V4743" s="63"/>
      <c r="W4743" s="63"/>
      <c r="X4743" s="63"/>
      <c r="Y4743" s="63"/>
      <c r="Z4743" s="62">
        <v>863</v>
      </c>
      <c r="AA4743" s="62">
        <v>6914</v>
      </c>
      <c r="AB4743" s="62">
        <v>24.01</v>
      </c>
      <c r="AC4743" s="62">
        <v>35.96</v>
      </c>
    </row>
    <row r="4744" spans="1:29" ht="30" x14ac:dyDescent="0.25">
      <c r="A4744" s="61" t="s">
        <v>224</v>
      </c>
      <c r="B4744" s="61" t="s">
        <v>225</v>
      </c>
      <c r="C4744" s="62">
        <v>2005</v>
      </c>
      <c r="D4744" s="61" t="s">
        <v>99</v>
      </c>
      <c r="E4744" s="62">
        <v>5</v>
      </c>
      <c r="F4744" s="62">
        <v>131</v>
      </c>
      <c r="G4744" s="62">
        <v>21</v>
      </c>
      <c r="H4744" s="62">
        <v>0.35</v>
      </c>
      <c r="I4744" s="62">
        <v>26.2</v>
      </c>
      <c r="J4744" s="62">
        <v>121.83</v>
      </c>
      <c r="K4744" s="62">
        <v>389</v>
      </c>
      <c r="L4744" s="62">
        <v>556</v>
      </c>
      <c r="M4744" s="62">
        <v>9.27</v>
      </c>
      <c r="N4744" s="63"/>
      <c r="O4744" s="63"/>
      <c r="P4744" s="63"/>
      <c r="Q4744" s="63"/>
      <c r="R4744" s="63"/>
      <c r="S4744" s="63"/>
      <c r="T4744" s="63"/>
      <c r="U4744" s="63"/>
      <c r="V4744" s="63"/>
      <c r="W4744" s="63"/>
      <c r="X4744" s="63"/>
      <c r="Y4744" s="63"/>
      <c r="Z4744" s="62">
        <v>0</v>
      </c>
      <c r="AA4744" s="63"/>
      <c r="AB4744" s="63"/>
      <c r="AC4744" s="62">
        <v>0</v>
      </c>
    </row>
    <row r="4745" spans="1:29" x14ac:dyDescent="0.25">
      <c r="A4745" s="61" t="s">
        <v>253</v>
      </c>
      <c r="B4745" s="61" t="s">
        <v>254</v>
      </c>
      <c r="C4745" s="62">
        <v>2008</v>
      </c>
      <c r="D4745" s="61" t="s">
        <v>89</v>
      </c>
      <c r="E4745" s="62">
        <v>55</v>
      </c>
      <c r="F4745" s="62">
        <v>213213</v>
      </c>
      <c r="G4745" s="62">
        <v>35800</v>
      </c>
      <c r="H4745" s="62">
        <v>54.24</v>
      </c>
      <c r="I4745" s="62">
        <v>3876.6</v>
      </c>
      <c r="J4745" s="62">
        <v>198288.09</v>
      </c>
      <c r="K4745" s="62">
        <v>33411.25</v>
      </c>
      <c r="L4745" s="62">
        <v>49107</v>
      </c>
      <c r="M4745" s="62">
        <v>74.400000000000006</v>
      </c>
      <c r="N4745" s="62">
        <v>607.48</v>
      </c>
      <c r="O4745" s="62">
        <v>402916.3</v>
      </c>
      <c r="P4745" s="63"/>
      <c r="Q4745" s="63"/>
      <c r="R4745" s="63"/>
      <c r="S4745" s="63"/>
      <c r="T4745" s="63"/>
      <c r="U4745" s="63"/>
      <c r="V4745" s="63"/>
      <c r="W4745" s="63"/>
      <c r="X4745" s="63"/>
      <c r="Y4745" s="63"/>
      <c r="Z4745" s="62">
        <v>320510</v>
      </c>
      <c r="AA4745" s="62">
        <v>16493</v>
      </c>
      <c r="AB4745" s="62">
        <v>24.99</v>
      </c>
      <c r="AC4745" s="62">
        <v>5827.45</v>
      </c>
    </row>
    <row r="4746" spans="1:29" x14ac:dyDescent="0.25">
      <c r="A4746" s="61" t="s">
        <v>102</v>
      </c>
      <c r="B4746" s="61" t="s">
        <v>103</v>
      </c>
      <c r="C4746" s="62">
        <v>2016</v>
      </c>
      <c r="D4746" s="61" t="s">
        <v>419</v>
      </c>
      <c r="E4746" s="62">
        <v>24</v>
      </c>
      <c r="F4746" s="62">
        <v>139609</v>
      </c>
      <c r="G4746" s="62">
        <v>26682</v>
      </c>
      <c r="H4746" s="62">
        <v>92.65</v>
      </c>
      <c r="I4746" s="62">
        <v>5817.04</v>
      </c>
      <c r="J4746" s="62">
        <v>129836.37</v>
      </c>
      <c r="K4746" s="62">
        <v>5065.96</v>
      </c>
      <c r="L4746" s="62">
        <v>7176</v>
      </c>
      <c r="M4746" s="62">
        <v>24.92</v>
      </c>
      <c r="N4746" s="62">
        <v>211.08</v>
      </c>
      <c r="O4746" s="62">
        <v>61091.88</v>
      </c>
      <c r="P4746" s="63"/>
      <c r="Q4746" s="63"/>
      <c r="R4746" s="63"/>
      <c r="S4746" s="63"/>
      <c r="T4746" s="63"/>
      <c r="U4746" s="63"/>
      <c r="V4746" s="63"/>
      <c r="W4746" s="63"/>
      <c r="X4746" s="63"/>
      <c r="Y4746" s="63"/>
      <c r="Z4746" s="62">
        <v>888</v>
      </c>
      <c r="AA4746" s="62">
        <v>15316</v>
      </c>
      <c r="AB4746" s="62">
        <v>53.18</v>
      </c>
      <c r="AC4746" s="62">
        <v>37</v>
      </c>
    </row>
    <row r="4747" spans="1:29" ht="30" x14ac:dyDescent="0.25">
      <c r="A4747" s="61" t="s">
        <v>171</v>
      </c>
      <c r="B4747" s="61" t="s">
        <v>172</v>
      </c>
      <c r="C4747" s="62">
        <v>2007</v>
      </c>
      <c r="D4747" s="61" t="s">
        <v>99</v>
      </c>
      <c r="E4747" s="62">
        <v>198</v>
      </c>
      <c r="F4747" s="62">
        <v>1920769</v>
      </c>
      <c r="G4747" s="62">
        <v>212703</v>
      </c>
      <c r="H4747" s="62">
        <v>89.52</v>
      </c>
      <c r="I4747" s="62">
        <v>9700.85</v>
      </c>
      <c r="J4747" s="62">
        <v>1786315.17</v>
      </c>
      <c r="K4747" s="62">
        <v>16079.53</v>
      </c>
      <c r="L4747" s="62">
        <v>25783</v>
      </c>
      <c r="M4747" s="62">
        <v>10.85</v>
      </c>
      <c r="N4747" s="62">
        <v>81.209999999999994</v>
      </c>
      <c r="O4747" s="62">
        <v>193907.93</v>
      </c>
      <c r="P4747" s="63"/>
      <c r="Q4747" s="63"/>
      <c r="R4747" s="63"/>
      <c r="S4747" s="63"/>
      <c r="T4747" s="63"/>
      <c r="U4747" s="63"/>
      <c r="V4747" s="63"/>
      <c r="W4747" s="63"/>
      <c r="X4747" s="63"/>
      <c r="Y4747" s="63"/>
      <c r="Z4747" s="62">
        <v>8910</v>
      </c>
      <c r="AA4747" s="62">
        <v>64242</v>
      </c>
      <c r="AB4747" s="62">
        <v>27.04</v>
      </c>
      <c r="AC4747" s="62">
        <v>45</v>
      </c>
    </row>
    <row r="4748" spans="1:29" x14ac:dyDescent="0.25">
      <c r="A4748" s="61" t="s">
        <v>260</v>
      </c>
      <c r="B4748" s="61" t="s">
        <v>261</v>
      </c>
      <c r="C4748" s="62">
        <v>2015</v>
      </c>
      <c r="D4748" s="61" t="s">
        <v>86</v>
      </c>
      <c r="E4748" s="62">
        <v>77</v>
      </c>
      <c r="F4748" s="62">
        <v>3526</v>
      </c>
      <c r="G4748" s="62">
        <v>808</v>
      </c>
      <c r="H4748" s="62">
        <v>0.87</v>
      </c>
      <c r="I4748" s="62">
        <v>45.79</v>
      </c>
      <c r="J4748" s="62">
        <v>3279.18</v>
      </c>
      <c r="K4748" s="62">
        <v>576.14</v>
      </c>
      <c r="L4748" s="62">
        <v>934</v>
      </c>
      <c r="M4748" s="62">
        <v>1.01</v>
      </c>
      <c r="N4748" s="62">
        <v>7.48</v>
      </c>
      <c r="O4748" s="62">
        <v>6947.84</v>
      </c>
      <c r="P4748" s="63"/>
      <c r="Q4748" s="63"/>
      <c r="R4748" s="63"/>
      <c r="S4748" s="63"/>
      <c r="T4748" s="63"/>
      <c r="U4748" s="63"/>
      <c r="V4748" s="63"/>
      <c r="W4748" s="63"/>
      <c r="X4748" s="63"/>
      <c r="Y4748" s="63"/>
      <c r="Z4748" s="62">
        <v>4255</v>
      </c>
      <c r="AA4748" s="62">
        <v>50346</v>
      </c>
      <c r="AB4748" s="62">
        <v>54.49</v>
      </c>
      <c r="AC4748" s="62">
        <v>55.26</v>
      </c>
    </row>
    <row r="4749" spans="1:29" ht="30" x14ac:dyDescent="0.25">
      <c r="A4749" s="61" t="s">
        <v>186</v>
      </c>
      <c r="B4749" s="61" t="s">
        <v>187</v>
      </c>
      <c r="C4749" s="62">
        <v>2018</v>
      </c>
      <c r="D4749" s="61" t="s">
        <v>99</v>
      </c>
      <c r="E4749" s="62">
        <v>35</v>
      </c>
      <c r="F4749" s="62">
        <v>131280</v>
      </c>
      <c r="G4749" s="62">
        <v>22458</v>
      </c>
      <c r="H4749" s="62">
        <v>53.47</v>
      </c>
      <c r="I4749" s="62">
        <v>3750.86</v>
      </c>
      <c r="J4749" s="62">
        <v>122090.4</v>
      </c>
      <c r="K4749" s="62">
        <v>7270.61</v>
      </c>
      <c r="L4749" s="62">
        <v>10247</v>
      </c>
      <c r="M4749" s="62">
        <v>24.4</v>
      </c>
      <c r="N4749" s="63"/>
      <c r="O4749" s="63"/>
      <c r="P4749" s="63"/>
      <c r="Q4749" s="63"/>
      <c r="R4749" s="63"/>
      <c r="S4749" s="63"/>
      <c r="T4749" s="63"/>
      <c r="U4749" s="63"/>
      <c r="V4749" s="63"/>
      <c r="W4749" s="63"/>
      <c r="X4749" s="63"/>
      <c r="Y4749" s="63"/>
      <c r="Z4749" s="62">
        <v>237100</v>
      </c>
      <c r="AA4749" s="62">
        <v>5342</v>
      </c>
      <c r="AB4749" s="62">
        <v>12.72</v>
      </c>
      <c r="AC4749" s="62">
        <v>6774.29</v>
      </c>
    </row>
    <row r="4750" spans="1:29" ht="30" x14ac:dyDescent="0.25">
      <c r="A4750" s="61" t="s">
        <v>255</v>
      </c>
      <c r="B4750" s="61" t="s">
        <v>256</v>
      </c>
      <c r="C4750" s="62">
        <v>2015</v>
      </c>
      <c r="D4750" s="61" t="s">
        <v>313</v>
      </c>
      <c r="E4750" s="62">
        <v>72</v>
      </c>
      <c r="F4750" s="62">
        <v>306600</v>
      </c>
      <c r="G4750" s="62">
        <v>58722</v>
      </c>
      <c r="H4750" s="62">
        <v>67.97</v>
      </c>
      <c r="I4750" s="62">
        <v>4258.33</v>
      </c>
      <c r="J4750" s="62">
        <v>285138</v>
      </c>
      <c r="K4750" s="62">
        <v>31353.06</v>
      </c>
      <c r="L4750" s="62">
        <v>30952</v>
      </c>
      <c r="M4750" s="62">
        <v>35.82</v>
      </c>
      <c r="N4750" s="62">
        <v>435.46</v>
      </c>
      <c r="O4750" s="62">
        <v>378095.9</v>
      </c>
      <c r="P4750" s="63"/>
      <c r="Q4750" s="63"/>
      <c r="R4750" s="63"/>
      <c r="S4750" s="63"/>
      <c r="T4750" s="63"/>
      <c r="U4750" s="63"/>
      <c r="V4750" s="63"/>
      <c r="W4750" s="63"/>
      <c r="X4750" s="63"/>
      <c r="Y4750" s="63"/>
      <c r="Z4750" s="62">
        <v>2303</v>
      </c>
      <c r="AA4750" s="62">
        <v>50674</v>
      </c>
      <c r="AB4750" s="62">
        <v>58.65</v>
      </c>
      <c r="AC4750" s="62">
        <v>31.99</v>
      </c>
    </row>
    <row r="4751" spans="1:29" x14ac:dyDescent="0.25">
      <c r="A4751" s="61" t="s">
        <v>202</v>
      </c>
      <c r="B4751" s="61" t="s">
        <v>203</v>
      </c>
      <c r="C4751" s="62">
        <v>2017</v>
      </c>
      <c r="D4751" s="61" t="s">
        <v>99</v>
      </c>
      <c r="E4751" s="62">
        <v>24</v>
      </c>
      <c r="F4751" s="62">
        <v>205679</v>
      </c>
      <c r="G4751" s="62">
        <v>39858</v>
      </c>
      <c r="H4751" s="62">
        <v>138.4</v>
      </c>
      <c r="I4751" s="62">
        <v>8569.9599999999991</v>
      </c>
      <c r="J4751" s="62">
        <v>191281.47</v>
      </c>
      <c r="K4751" s="62">
        <v>0</v>
      </c>
      <c r="L4751" s="63"/>
      <c r="M4751" s="63"/>
      <c r="N4751" s="63"/>
      <c r="O4751" s="63"/>
      <c r="P4751" s="63"/>
      <c r="Q4751" s="63"/>
      <c r="R4751" s="63"/>
      <c r="S4751" s="63"/>
      <c r="T4751" s="63"/>
      <c r="U4751" s="63"/>
      <c r="V4751" s="63"/>
      <c r="W4751" s="63"/>
      <c r="X4751" s="63"/>
      <c r="Y4751" s="63"/>
      <c r="Z4751" s="62">
        <v>42297</v>
      </c>
      <c r="AA4751" s="62">
        <v>3602</v>
      </c>
      <c r="AB4751" s="62">
        <v>12.51</v>
      </c>
      <c r="AC4751" s="62">
        <v>1762.38</v>
      </c>
    </row>
    <row r="4752" spans="1:29" x14ac:dyDescent="0.25">
      <c r="A4752" s="61" t="s">
        <v>235</v>
      </c>
      <c r="B4752" s="61" t="s">
        <v>236</v>
      </c>
      <c r="C4752" s="62">
        <v>2011</v>
      </c>
      <c r="D4752" s="61" t="s">
        <v>86</v>
      </c>
      <c r="E4752" s="62">
        <v>69</v>
      </c>
      <c r="F4752" s="62">
        <v>10807</v>
      </c>
      <c r="G4752" s="62">
        <v>2059</v>
      </c>
      <c r="H4752" s="62">
        <v>2.4900000000000002</v>
      </c>
      <c r="I4752" s="62">
        <v>156.62</v>
      </c>
      <c r="J4752" s="62">
        <v>10050.51</v>
      </c>
      <c r="K4752" s="62">
        <v>0</v>
      </c>
      <c r="L4752" s="63"/>
      <c r="M4752" s="63"/>
      <c r="N4752" s="63"/>
      <c r="O4752" s="63"/>
      <c r="P4752" s="63"/>
      <c r="Q4752" s="63"/>
      <c r="R4752" s="63"/>
      <c r="S4752" s="63"/>
      <c r="T4752" s="63"/>
      <c r="U4752" s="63"/>
      <c r="V4752" s="63"/>
      <c r="W4752" s="63"/>
      <c r="X4752" s="63"/>
      <c r="Y4752" s="63"/>
      <c r="Z4752" s="62">
        <v>488900</v>
      </c>
      <c r="AA4752" s="62">
        <v>15271</v>
      </c>
      <c r="AB4752" s="62">
        <v>18.440000000000001</v>
      </c>
      <c r="AC4752" s="62">
        <v>7085.51</v>
      </c>
    </row>
    <row r="4753" spans="1:29" ht="30" x14ac:dyDescent="0.25">
      <c r="A4753" s="61" t="s">
        <v>255</v>
      </c>
      <c r="B4753" s="61" t="s">
        <v>256</v>
      </c>
      <c r="C4753" s="62">
        <v>2006</v>
      </c>
      <c r="D4753" s="61" t="s">
        <v>135</v>
      </c>
      <c r="E4753" s="62">
        <v>75</v>
      </c>
      <c r="F4753" s="62">
        <v>149</v>
      </c>
      <c r="G4753" s="62">
        <v>32</v>
      </c>
      <c r="H4753" s="62">
        <v>0.04</v>
      </c>
      <c r="I4753" s="62">
        <v>1.99</v>
      </c>
      <c r="J4753" s="62">
        <v>138.57</v>
      </c>
      <c r="K4753" s="62">
        <v>2382.15</v>
      </c>
      <c r="L4753" s="62">
        <v>3168</v>
      </c>
      <c r="M4753" s="62">
        <v>3.52</v>
      </c>
      <c r="N4753" s="62">
        <v>31.76</v>
      </c>
      <c r="O4753" s="62">
        <v>28727.1</v>
      </c>
      <c r="P4753" s="63"/>
      <c r="Q4753" s="63"/>
      <c r="R4753" s="63"/>
      <c r="S4753" s="63"/>
      <c r="T4753" s="63"/>
      <c r="U4753" s="63"/>
      <c r="V4753" s="63"/>
      <c r="W4753" s="63"/>
      <c r="X4753" s="63"/>
      <c r="Y4753" s="63"/>
      <c r="Z4753" s="62">
        <v>9812</v>
      </c>
      <c r="AA4753" s="62">
        <v>140648</v>
      </c>
      <c r="AB4753" s="62">
        <v>156.28</v>
      </c>
      <c r="AC4753" s="62">
        <v>130.83000000000001</v>
      </c>
    </row>
    <row r="4754" spans="1:29" ht="30" x14ac:dyDescent="0.25">
      <c r="A4754" s="61" t="s">
        <v>122</v>
      </c>
      <c r="B4754" s="61" t="s">
        <v>123</v>
      </c>
      <c r="C4754" s="62">
        <v>2011</v>
      </c>
      <c r="D4754" s="61" t="s">
        <v>75</v>
      </c>
      <c r="E4754" s="62">
        <v>6</v>
      </c>
      <c r="F4754" s="62">
        <v>368</v>
      </c>
      <c r="G4754" s="62">
        <v>96</v>
      </c>
      <c r="H4754" s="62">
        <v>1.33</v>
      </c>
      <c r="I4754" s="62">
        <v>61.33</v>
      </c>
      <c r="J4754" s="62">
        <v>342.24</v>
      </c>
      <c r="K4754" s="62">
        <v>0</v>
      </c>
      <c r="L4754" s="63"/>
      <c r="M4754" s="63"/>
      <c r="N4754" s="63"/>
      <c r="O4754" s="63"/>
      <c r="P4754" s="63"/>
      <c r="Q4754" s="63"/>
      <c r="R4754" s="63"/>
      <c r="S4754" s="63"/>
      <c r="T4754" s="63"/>
      <c r="U4754" s="63"/>
      <c r="V4754" s="63"/>
      <c r="W4754" s="63"/>
      <c r="X4754" s="63"/>
      <c r="Y4754" s="63"/>
      <c r="Z4754" s="62">
        <v>334.39</v>
      </c>
      <c r="AA4754" s="62">
        <v>2899</v>
      </c>
      <c r="AB4754" s="62">
        <v>40.26</v>
      </c>
      <c r="AC4754" s="62">
        <v>55.73</v>
      </c>
    </row>
    <row r="4755" spans="1:29" x14ac:dyDescent="0.25">
      <c r="A4755" s="61" t="s">
        <v>140</v>
      </c>
      <c r="B4755" s="61" t="s">
        <v>141</v>
      </c>
      <c r="C4755" s="62">
        <v>2013</v>
      </c>
      <c r="D4755" s="61" t="s">
        <v>72</v>
      </c>
      <c r="E4755" s="62">
        <v>59</v>
      </c>
      <c r="F4755" s="63"/>
      <c r="G4755" s="63"/>
      <c r="H4755" s="63"/>
      <c r="I4755" s="63"/>
      <c r="J4755" s="63"/>
      <c r="K4755" s="62">
        <v>0</v>
      </c>
      <c r="L4755" s="63"/>
      <c r="M4755" s="63"/>
      <c r="N4755" s="63"/>
      <c r="O4755" s="63"/>
      <c r="P4755" s="63"/>
      <c r="Q4755" s="63"/>
      <c r="R4755" s="63"/>
      <c r="S4755" s="63"/>
      <c r="T4755" s="63"/>
      <c r="U4755" s="63"/>
      <c r="V4755" s="63"/>
      <c r="W4755" s="63"/>
      <c r="X4755" s="63"/>
      <c r="Y4755" s="63"/>
      <c r="Z4755" s="62">
        <v>0</v>
      </c>
      <c r="AA4755" s="63"/>
      <c r="AB4755" s="63"/>
      <c r="AC4755" s="62">
        <v>0</v>
      </c>
    </row>
    <row r="4756" spans="1:29" x14ac:dyDescent="0.25">
      <c r="A4756" s="61" t="s">
        <v>289</v>
      </c>
      <c r="B4756" s="61" t="s">
        <v>290</v>
      </c>
      <c r="C4756" s="62">
        <v>2014</v>
      </c>
      <c r="D4756" s="61" t="s">
        <v>94</v>
      </c>
      <c r="E4756" s="62">
        <v>8</v>
      </c>
      <c r="F4756" s="63"/>
      <c r="G4756" s="63"/>
      <c r="H4756" s="63"/>
      <c r="I4756" s="63"/>
      <c r="J4756" s="63"/>
      <c r="K4756" s="62">
        <v>0</v>
      </c>
      <c r="L4756" s="63"/>
      <c r="M4756" s="63"/>
      <c r="N4756" s="63"/>
      <c r="O4756" s="63"/>
      <c r="P4756" s="63"/>
      <c r="Q4756" s="63"/>
      <c r="R4756" s="63"/>
      <c r="S4756" s="63"/>
      <c r="T4756" s="63"/>
      <c r="U4756" s="63"/>
      <c r="V4756" s="63"/>
      <c r="W4756" s="63"/>
      <c r="X4756" s="63"/>
      <c r="Y4756" s="63"/>
      <c r="Z4756" s="62">
        <v>45582</v>
      </c>
      <c r="AA4756" s="62">
        <v>7388</v>
      </c>
      <c r="AB4756" s="62">
        <v>76.959999999999994</v>
      </c>
      <c r="AC4756" s="62">
        <v>5697.75</v>
      </c>
    </row>
    <row r="4757" spans="1:29" ht="30" x14ac:dyDescent="0.25">
      <c r="A4757" s="61" t="s">
        <v>120</v>
      </c>
      <c r="B4757" s="61" t="s">
        <v>121</v>
      </c>
      <c r="C4757" s="62">
        <v>2017</v>
      </c>
      <c r="D4757" s="61" t="s">
        <v>94</v>
      </c>
      <c r="E4757" s="62">
        <v>12</v>
      </c>
      <c r="F4757" s="62">
        <v>1028</v>
      </c>
      <c r="G4757" s="62">
        <v>265</v>
      </c>
      <c r="H4757" s="62">
        <v>1.84</v>
      </c>
      <c r="I4757" s="62">
        <v>85.67</v>
      </c>
      <c r="J4757" s="62">
        <v>956.04</v>
      </c>
      <c r="K4757" s="62">
        <v>480.12</v>
      </c>
      <c r="L4757" s="62">
        <v>705</v>
      </c>
      <c r="M4757" s="62">
        <v>4.9000000000000004</v>
      </c>
      <c r="N4757" s="62">
        <v>40.01</v>
      </c>
      <c r="O4757" s="62">
        <v>5789.87</v>
      </c>
      <c r="P4757" s="63"/>
      <c r="Q4757" s="63"/>
      <c r="R4757" s="63"/>
      <c r="S4757" s="63"/>
      <c r="T4757" s="63"/>
      <c r="U4757" s="63"/>
      <c r="V4757" s="63"/>
      <c r="W4757" s="63"/>
      <c r="X4757" s="63"/>
      <c r="Y4757" s="63"/>
      <c r="Z4757" s="62">
        <v>78400</v>
      </c>
      <c r="AA4757" s="62">
        <v>5600</v>
      </c>
      <c r="AB4757" s="62">
        <v>38.89</v>
      </c>
      <c r="AC4757" s="62">
        <v>6533.33</v>
      </c>
    </row>
    <row r="4758" spans="1:29" x14ac:dyDescent="0.25">
      <c r="A4758" s="61" t="s">
        <v>113</v>
      </c>
      <c r="B4758" s="61" t="s">
        <v>114</v>
      </c>
      <c r="C4758" s="62">
        <v>2016</v>
      </c>
      <c r="D4758" s="61" t="s">
        <v>150</v>
      </c>
      <c r="E4758" s="62">
        <v>5</v>
      </c>
      <c r="F4758" s="63"/>
      <c r="G4758" s="63"/>
      <c r="H4758" s="63"/>
      <c r="I4758" s="63"/>
      <c r="J4758" s="63"/>
      <c r="K4758" s="62">
        <v>0</v>
      </c>
      <c r="L4758" s="63"/>
      <c r="M4758" s="63"/>
      <c r="N4758" s="63"/>
      <c r="O4758" s="63"/>
      <c r="P4758" s="63"/>
      <c r="Q4758" s="63"/>
      <c r="R4758" s="63"/>
      <c r="S4758" s="63"/>
      <c r="T4758" s="63"/>
      <c r="U4758" s="63"/>
      <c r="V4758" s="63"/>
      <c r="W4758" s="63"/>
      <c r="X4758" s="63"/>
      <c r="Y4758" s="63"/>
      <c r="Z4758" s="62">
        <v>0</v>
      </c>
      <c r="AA4758" s="63"/>
      <c r="AB4758" s="63"/>
      <c r="AC4758" s="62">
        <v>0</v>
      </c>
    </row>
    <row r="4759" spans="1:29" ht="30" x14ac:dyDescent="0.25">
      <c r="A4759" s="61" t="s">
        <v>393</v>
      </c>
      <c r="B4759" s="61" t="s">
        <v>394</v>
      </c>
      <c r="C4759" s="62">
        <v>2006</v>
      </c>
      <c r="D4759" s="61" t="s">
        <v>75</v>
      </c>
      <c r="E4759" s="62">
        <v>2</v>
      </c>
      <c r="F4759" s="62">
        <v>213</v>
      </c>
      <c r="G4759" s="62">
        <v>38</v>
      </c>
      <c r="H4759" s="62">
        <v>1.58</v>
      </c>
      <c r="I4759" s="62">
        <v>106.5</v>
      </c>
      <c r="J4759" s="62">
        <v>198.09</v>
      </c>
      <c r="K4759" s="62">
        <v>0</v>
      </c>
      <c r="L4759" s="63"/>
      <c r="M4759" s="63"/>
      <c r="N4759" s="63"/>
      <c r="O4759" s="63"/>
      <c r="P4759" s="63"/>
      <c r="Q4759" s="63"/>
      <c r="R4759" s="63"/>
      <c r="S4759" s="63"/>
      <c r="T4759" s="63"/>
      <c r="U4759" s="63"/>
      <c r="V4759" s="63"/>
      <c r="W4759" s="63"/>
      <c r="X4759" s="63"/>
      <c r="Y4759" s="63"/>
      <c r="Z4759" s="62">
        <v>96.04</v>
      </c>
      <c r="AA4759" s="62">
        <v>184</v>
      </c>
      <c r="AB4759" s="62">
        <v>7.67</v>
      </c>
      <c r="AC4759" s="62">
        <v>48.02</v>
      </c>
    </row>
    <row r="4760" spans="1:29" x14ac:dyDescent="0.25">
      <c r="A4760" s="61" t="s">
        <v>229</v>
      </c>
      <c r="B4760" s="61" t="s">
        <v>230</v>
      </c>
      <c r="C4760" s="62">
        <v>2016</v>
      </c>
      <c r="D4760" s="61" t="s">
        <v>175</v>
      </c>
      <c r="E4760" s="62">
        <v>8</v>
      </c>
      <c r="F4760" s="63"/>
      <c r="G4760" s="63"/>
      <c r="H4760" s="63"/>
      <c r="I4760" s="63"/>
      <c r="J4760" s="63"/>
      <c r="K4760" s="62">
        <v>0</v>
      </c>
      <c r="L4760" s="63"/>
      <c r="M4760" s="63"/>
      <c r="N4760" s="63"/>
      <c r="O4760" s="63"/>
      <c r="P4760" s="63"/>
      <c r="Q4760" s="63"/>
      <c r="R4760" s="63"/>
      <c r="S4760" s="63"/>
      <c r="T4760" s="63"/>
      <c r="U4760" s="63"/>
      <c r="V4760" s="63"/>
      <c r="W4760" s="63"/>
      <c r="X4760" s="63"/>
      <c r="Y4760" s="63"/>
      <c r="Z4760" s="62">
        <v>70200</v>
      </c>
      <c r="AA4760" s="62">
        <v>3256</v>
      </c>
      <c r="AB4760" s="62">
        <v>33.92</v>
      </c>
      <c r="AC4760" s="62">
        <v>8775</v>
      </c>
    </row>
    <row r="4761" spans="1:29" ht="30" x14ac:dyDescent="0.25">
      <c r="A4761" s="61" t="s">
        <v>342</v>
      </c>
      <c r="B4761" s="61" t="s">
        <v>343</v>
      </c>
      <c r="C4761" s="62">
        <v>2017</v>
      </c>
      <c r="D4761" s="61" t="s">
        <v>75</v>
      </c>
      <c r="E4761" s="62">
        <v>12</v>
      </c>
      <c r="F4761" s="62">
        <v>493</v>
      </c>
      <c r="G4761" s="62">
        <v>454</v>
      </c>
      <c r="H4761" s="62">
        <v>3.15</v>
      </c>
      <c r="I4761" s="62">
        <v>41.08</v>
      </c>
      <c r="J4761" s="62">
        <v>458.49</v>
      </c>
      <c r="K4761" s="62">
        <v>0</v>
      </c>
      <c r="L4761" s="63"/>
      <c r="M4761" s="63"/>
      <c r="N4761" s="63"/>
      <c r="O4761" s="63"/>
      <c r="P4761" s="63"/>
      <c r="Q4761" s="63"/>
      <c r="R4761" s="63"/>
      <c r="S4761" s="63"/>
      <c r="T4761" s="63"/>
      <c r="U4761" s="63"/>
      <c r="V4761" s="63"/>
      <c r="W4761" s="63"/>
      <c r="X4761" s="63"/>
      <c r="Y4761" s="63"/>
      <c r="Z4761" s="62">
        <v>27528</v>
      </c>
      <c r="AA4761" s="62">
        <v>3664</v>
      </c>
      <c r="AB4761" s="62">
        <v>25.44</v>
      </c>
      <c r="AC4761" s="62">
        <v>2294</v>
      </c>
    </row>
    <row r="4762" spans="1:29" x14ac:dyDescent="0.25">
      <c r="A4762" s="61" t="s">
        <v>395</v>
      </c>
      <c r="B4762" s="61" t="s">
        <v>396</v>
      </c>
      <c r="C4762" s="62">
        <v>2017</v>
      </c>
      <c r="D4762" s="61" t="s">
        <v>78</v>
      </c>
      <c r="E4762" s="62">
        <v>30</v>
      </c>
      <c r="F4762" s="62">
        <v>240288</v>
      </c>
      <c r="G4762" s="62">
        <v>42851</v>
      </c>
      <c r="H4762" s="62">
        <v>119.03</v>
      </c>
      <c r="I4762" s="62">
        <v>8009.6</v>
      </c>
      <c r="J4762" s="62">
        <v>223467.84</v>
      </c>
      <c r="K4762" s="62">
        <v>0</v>
      </c>
      <c r="L4762" s="63"/>
      <c r="M4762" s="63"/>
      <c r="N4762" s="63"/>
      <c r="O4762" s="63"/>
      <c r="P4762" s="63"/>
      <c r="Q4762" s="63"/>
      <c r="R4762" s="63"/>
      <c r="S4762" s="63"/>
      <c r="T4762" s="63"/>
      <c r="U4762" s="63"/>
      <c r="V4762" s="63"/>
      <c r="W4762" s="63"/>
      <c r="X4762" s="63"/>
      <c r="Y4762" s="63"/>
      <c r="Z4762" s="62">
        <v>0</v>
      </c>
      <c r="AA4762" s="63"/>
      <c r="AB4762" s="63"/>
      <c r="AC4762" s="62">
        <v>0</v>
      </c>
    </row>
    <row r="4763" spans="1:29" x14ac:dyDescent="0.25">
      <c r="A4763" s="61" t="s">
        <v>332</v>
      </c>
      <c r="B4763" s="61" t="s">
        <v>333</v>
      </c>
      <c r="C4763" s="62">
        <v>2017</v>
      </c>
      <c r="D4763" s="61" t="s">
        <v>83</v>
      </c>
      <c r="E4763" s="62">
        <v>2</v>
      </c>
      <c r="F4763" s="62">
        <v>0</v>
      </c>
      <c r="G4763" s="62">
        <v>0</v>
      </c>
      <c r="H4763" s="62">
        <v>0</v>
      </c>
      <c r="I4763" s="62">
        <v>0</v>
      </c>
      <c r="J4763" s="62">
        <v>0</v>
      </c>
      <c r="K4763" s="62">
        <v>0</v>
      </c>
      <c r="L4763" s="62">
        <v>0</v>
      </c>
      <c r="M4763" s="62">
        <v>0</v>
      </c>
      <c r="N4763" s="62">
        <v>0</v>
      </c>
      <c r="O4763" s="62">
        <v>0</v>
      </c>
      <c r="P4763" s="63"/>
      <c r="Q4763" s="63"/>
      <c r="R4763" s="63"/>
      <c r="S4763" s="63"/>
      <c r="T4763" s="63"/>
      <c r="U4763" s="63"/>
      <c r="V4763" s="63"/>
      <c r="W4763" s="63"/>
      <c r="X4763" s="63"/>
      <c r="Y4763" s="63"/>
      <c r="Z4763" s="62">
        <v>46955</v>
      </c>
      <c r="AA4763" s="62">
        <v>5167</v>
      </c>
      <c r="AB4763" s="62">
        <v>215.29</v>
      </c>
      <c r="AC4763" s="62">
        <v>23477.5</v>
      </c>
    </row>
    <row r="4764" spans="1:29" x14ac:dyDescent="0.25">
      <c r="A4764" s="61" t="s">
        <v>208</v>
      </c>
      <c r="B4764" s="61" t="s">
        <v>209</v>
      </c>
      <c r="C4764" s="62">
        <v>2008</v>
      </c>
      <c r="D4764" s="61" t="s">
        <v>78</v>
      </c>
      <c r="E4764" s="62">
        <v>63</v>
      </c>
      <c r="F4764" s="62">
        <v>391932</v>
      </c>
      <c r="G4764" s="62">
        <v>52130</v>
      </c>
      <c r="H4764" s="62">
        <v>68.959999999999994</v>
      </c>
      <c r="I4764" s="62">
        <v>6221.14</v>
      </c>
      <c r="J4764" s="62">
        <v>364496.76</v>
      </c>
      <c r="K4764" s="62">
        <v>10433</v>
      </c>
      <c r="L4764" s="62">
        <v>36911</v>
      </c>
      <c r="M4764" s="62">
        <v>48.82</v>
      </c>
      <c r="N4764" s="62">
        <v>165.6</v>
      </c>
      <c r="O4764" s="62">
        <v>125814.68</v>
      </c>
      <c r="P4764" s="63"/>
      <c r="Q4764" s="63"/>
      <c r="R4764" s="63"/>
      <c r="S4764" s="63"/>
      <c r="T4764" s="63"/>
      <c r="U4764" s="63"/>
      <c r="V4764" s="63"/>
      <c r="W4764" s="63"/>
      <c r="X4764" s="63"/>
      <c r="Y4764" s="63"/>
      <c r="Z4764" s="62">
        <v>1168</v>
      </c>
      <c r="AA4764" s="62">
        <v>33807</v>
      </c>
      <c r="AB4764" s="62">
        <v>44.72</v>
      </c>
      <c r="AC4764" s="62">
        <v>18.54</v>
      </c>
    </row>
    <row r="4765" spans="1:29" x14ac:dyDescent="0.25">
      <c r="A4765" s="61" t="s">
        <v>190</v>
      </c>
      <c r="B4765" s="61" t="s">
        <v>191</v>
      </c>
      <c r="C4765" s="62">
        <v>2011</v>
      </c>
      <c r="D4765" s="61" t="s">
        <v>175</v>
      </c>
      <c r="E4765" s="62">
        <v>6</v>
      </c>
      <c r="F4765" s="63"/>
      <c r="G4765" s="63"/>
      <c r="H4765" s="63"/>
      <c r="I4765" s="63"/>
      <c r="J4765" s="63"/>
      <c r="K4765" s="62">
        <v>0</v>
      </c>
      <c r="L4765" s="63"/>
      <c r="M4765" s="63"/>
      <c r="N4765" s="63"/>
      <c r="O4765" s="63"/>
      <c r="P4765" s="63"/>
      <c r="Q4765" s="63"/>
      <c r="R4765" s="63"/>
      <c r="S4765" s="63"/>
      <c r="T4765" s="63"/>
      <c r="U4765" s="63"/>
      <c r="V4765" s="63"/>
      <c r="W4765" s="63"/>
      <c r="X4765" s="63"/>
      <c r="Y4765" s="63"/>
      <c r="Z4765" s="62">
        <v>0</v>
      </c>
      <c r="AA4765" s="63"/>
      <c r="AB4765" s="63"/>
      <c r="AC4765" s="62">
        <v>0</v>
      </c>
    </row>
    <row r="4766" spans="1:29" ht="30" x14ac:dyDescent="0.25">
      <c r="A4766" s="61" t="s">
        <v>309</v>
      </c>
      <c r="B4766" s="61" t="s">
        <v>310</v>
      </c>
      <c r="C4766" s="62">
        <v>2018</v>
      </c>
      <c r="D4766" s="61" t="s">
        <v>94</v>
      </c>
      <c r="E4766" s="62">
        <v>8</v>
      </c>
      <c r="F4766" s="63"/>
      <c r="G4766" s="63"/>
      <c r="H4766" s="63"/>
      <c r="I4766" s="63"/>
      <c r="J4766" s="63"/>
      <c r="K4766" s="62">
        <v>0</v>
      </c>
      <c r="L4766" s="63"/>
      <c r="M4766" s="63"/>
      <c r="N4766" s="63"/>
      <c r="O4766" s="63"/>
      <c r="P4766" s="63"/>
      <c r="Q4766" s="63"/>
      <c r="R4766" s="63"/>
      <c r="S4766" s="63"/>
      <c r="T4766" s="63"/>
      <c r="U4766" s="63"/>
      <c r="V4766" s="63"/>
      <c r="W4766" s="63"/>
      <c r="X4766" s="63"/>
      <c r="Y4766" s="63"/>
      <c r="Z4766" s="62">
        <v>0</v>
      </c>
      <c r="AA4766" s="63"/>
      <c r="AB4766" s="63"/>
      <c r="AC4766" s="62">
        <v>0</v>
      </c>
    </row>
    <row r="4767" spans="1:29" ht="30" x14ac:dyDescent="0.25">
      <c r="A4767" s="61" t="s">
        <v>120</v>
      </c>
      <c r="B4767" s="61" t="s">
        <v>121</v>
      </c>
      <c r="C4767" s="62">
        <v>2009</v>
      </c>
      <c r="D4767" s="61" t="s">
        <v>75</v>
      </c>
      <c r="E4767" s="62">
        <v>8</v>
      </c>
      <c r="F4767" s="62">
        <v>59</v>
      </c>
      <c r="G4767" s="62">
        <v>390</v>
      </c>
      <c r="H4767" s="62">
        <v>4.0599999999999996</v>
      </c>
      <c r="I4767" s="62">
        <v>7.38</v>
      </c>
      <c r="J4767" s="62">
        <v>54.87</v>
      </c>
      <c r="K4767" s="62">
        <v>345.3</v>
      </c>
      <c r="L4767" s="62">
        <v>469</v>
      </c>
      <c r="M4767" s="62">
        <v>4.8899999999999997</v>
      </c>
      <c r="N4767" s="63"/>
      <c r="O4767" s="63"/>
      <c r="P4767" s="63"/>
      <c r="Q4767" s="63"/>
      <c r="R4767" s="63"/>
      <c r="S4767" s="63"/>
      <c r="T4767" s="63"/>
      <c r="U4767" s="63"/>
      <c r="V4767" s="63"/>
      <c r="W4767" s="63"/>
      <c r="X4767" s="63"/>
      <c r="Y4767" s="63"/>
      <c r="Z4767" s="62">
        <v>87500</v>
      </c>
      <c r="AA4767" s="62">
        <v>5846</v>
      </c>
      <c r="AB4767" s="62">
        <v>60.9</v>
      </c>
      <c r="AC4767" s="62">
        <v>10937.5</v>
      </c>
    </row>
    <row r="4768" spans="1:29" ht="30" x14ac:dyDescent="0.25">
      <c r="A4768" s="61" t="s">
        <v>188</v>
      </c>
      <c r="B4768" s="61" t="s">
        <v>189</v>
      </c>
      <c r="C4768" s="62">
        <v>2005</v>
      </c>
      <c r="D4768" s="61" t="s">
        <v>94</v>
      </c>
      <c r="E4768" s="62">
        <v>38</v>
      </c>
      <c r="F4768" s="62">
        <v>173564</v>
      </c>
      <c r="G4768" s="62">
        <v>27842</v>
      </c>
      <c r="H4768" s="62">
        <v>61.06</v>
      </c>
      <c r="I4768" s="62">
        <v>4567.47</v>
      </c>
      <c r="J4768" s="62">
        <v>161414.51999999999</v>
      </c>
      <c r="K4768" s="62">
        <v>16791.46</v>
      </c>
      <c r="L4768" s="62">
        <v>20936</v>
      </c>
      <c r="M4768" s="62">
        <v>45.91</v>
      </c>
      <c r="N4768" s="62">
        <v>441.88</v>
      </c>
      <c r="O4768" s="62">
        <v>202493.31</v>
      </c>
      <c r="P4768" s="63"/>
      <c r="Q4768" s="63"/>
      <c r="R4768" s="63"/>
      <c r="S4768" s="63"/>
      <c r="T4768" s="63"/>
      <c r="U4768" s="63"/>
      <c r="V4768" s="63"/>
      <c r="W4768" s="63"/>
      <c r="X4768" s="63"/>
      <c r="Y4768" s="63"/>
      <c r="Z4768" s="62">
        <v>2102</v>
      </c>
      <c r="AA4768" s="62">
        <v>9697</v>
      </c>
      <c r="AB4768" s="62">
        <v>21.27</v>
      </c>
      <c r="AC4768" s="62">
        <v>55.32</v>
      </c>
    </row>
    <row r="4769" spans="1:29" x14ac:dyDescent="0.25">
      <c r="A4769" s="61" t="s">
        <v>144</v>
      </c>
      <c r="B4769" s="61" t="s">
        <v>145</v>
      </c>
      <c r="C4769" s="62">
        <v>2009</v>
      </c>
      <c r="D4769" s="61" t="s">
        <v>75</v>
      </c>
      <c r="E4769" s="62">
        <v>4</v>
      </c>
      <c r="F4769" s="62">
        <v>0</v>
      </c>
      <c r="G4769" s="62">
        <v>0</v>
      </c>
      <c r="H4769" s="62">
        <v>0</v>
      </c>
      <c r="I4769" s="62">
        <v>0</v>
      </c>
      <c r="J4769" s="62">
        <v>0</v>
      </c>
      <c r="K4769" s="62">
        <v>0</v>
      </c>
      <c r="L4769" s="62">
        <v>0</v>
      </c>
      <c r="M4769" s="62">
        <v>0</v>
      </c>
      <c r="N4769" s="63"/>
      <c r="O4769" s="63"/>
      <c r="P4769" s="63"/>
      <c r="Q4769" s="63"/>
      <c r="R4769" s="63"/>
      <c r="S4769" s="63"/>
      <c r="T4769" s="63"/>
      <c r="U4769" s="63"/>
      <c r="V4769" s="63"/>
      <c r="W4769" s="63"/>
      <c r="X4769" s="63"/>
      <c r="Y4769" s="63"/>
      <c r="Z4769" s="62">
        <v>213</v>
      </c>
      <c r="AA4769" s="62">
        <v>2098</v>
      </c>
      <c r="AB4769" s="62">
        <v>43.71</v>
      </c>
      <c r="AC4769" s="62">
        <v>53.25</v>
      </c>
    </row>
    <row r="4770" spans="1:29" x14ac:dyDescent="0.25">
      <c r="A4770" s="61" t="s">
        <v>502</v>
      </c>
      <c r="B4770" s="61" t="s">
        <v>503</v>
      </c>
      <c r="C4770" s="62">
        <v>2013</v>
      </c>
      <c r="D4770" s="61" t="s">
        <v>75</v>
      </c>
      <c r="E4770" s="62">
        <v>24</v>
      </c>
      <c r="F4770" s="62">
        <v>42288</v>
      </c>
      <c r="G4770" s="62">
        <v>32733</v>
      </c>
      <c r="H4770" s="62">
        <v>113.66</v>
      </c>
      <c r="I4770" s="62">
        <v>1762</v>
      </c>
      <c r="J4770" s="62">
        <v>39327.839999999997</v>
      </c>
      <c r="K4770" s="62">
        <v>0</v>
      </c>
      <c r="L4770" s="63"/>
      <c r="M4770" s="63"/>
      <c r="N4770" s="63"/>
      <c r="O4770" s="63"/>
      <c r="P4770" s="63"/>
      <c r="Q4770" s="63"/>
      <c r="R4770" s="63"/>
      <c r="S4770" s="63"/>
      <c r="T4770" s="63"/>
      <c r="U4770" s="63"/>
      <c r="V4770" s="63"/>
      <c r="W4770" s="63"/>
      <c r="X4770" s="63"/>
      <c r="Y4770" s="63"/>
      <c r="Z4770" s="62">
        <v>4437.17</v>
      </c>
      <c r="AA4770" s="62">
        <v>81383</v>
      </c>
      <c r="AB4770" s="62">
        <v>282.58</v>
      </c>
      <c r="AC4770" s="62">
        <v>184.88</v>
      </c>
    </row>
    <row r="4771" spans="1:29" ht="30" x14ac:dyDescent="0.25">
      <c r="A4771" s="61" t="s">
        <v>378</v>
      </c>
      <c r="B4771" s="61" t="s">
        <v>379</v>
      </c>
      <c r="C4771" s="62">
        <v>2017</v>
      </c>
      <c r="D4771" s="61" t="s">
        <v>78</v>
      </c>
      <c r="E4771" s="62">
        <v>115</v>
      </c>
      <c r="F4771" s="62">
        <v>916163</v>
      </c>
      <c r="G4771" s="62">
        <v>112877</v>
      </c>
      <c r="H4771" s="62">
        <v>81.790000000000006</v>
      </c>
      <c r="I4771" s="62">
        <v>7966.63</v>
      </c>
      <c r="J4771" s="62">
        <v>852031.59</v>
      </c>
      <c r="K4771" s="62">
        <v>23096.02</v>
      </c>
      <c r="L4771" s="62">
        <v>10298</v>
      </c>
      <c r="M4771" s="62">
        <v>7.46</v>
      </c>
      <c r="N4771" s="62">
        <v>200.83</v>
      </c>
      <c r="O4771" s="62">
        <v>278521.87</v>
      </c>
      <c r="P4771" s="63"/>
      <c r="Q4771" s="63"/>
      <c r="R4771" s="63"/>
      <c r="S4771" s="63"/>
      <c r="T4771" s="63"/>
      <c r="U4771" s="63"/>
      <c r="V4771" s="63"/>
      <c r="W4771" s="63"/>
      <c r="X4771" s="63"/>
      <c r="Y4771" s="63"/>
      <c r="Z4771" s="62">
        <v>158941</v>
      </c>
      <c r="AA4771" s="62">
        <v>29114</v>
      </c>
      <c r="AB4771" s="62">
        <v>21.1</v>
      </c>
      <c r="AC4771" s="62">
        <v>1382.1</v>
      </c>
    </row>
    <row r="4772" spans="1:29" x14ac:dyDescent="0.25">
      <c r="A4772" s="61" t="s">
        <v>130</v>
      </c>
      <c r="B4772" s="61" t="s">
        <v>131</v>
      </c>
      <c r="C4772" s="62">
        <v>2017</v>
      </c>
      <c r="D4772" s="61" t="s">
        <v>135</v>
      </c>
      <c r="E4772" s="62">
        <v>24</v>
      </c>
      <c r="F4772" s="62">
        <v>2474</v>
      </c>
      <c r="G4772" s="62">
        <v>343</v>
      </c>
      <c r="H4772" s="62">
        <v>1.19</v>
      </c>
      <c r="I4772" s="62">
        <v>103.08</v>
      </c>
      <c r="J4772" s="62">
        <v>2300.8200000000002</v>
      </c>
      <c r="K4772" s="62">
        <v>371.48</v>
      </c>
      <c r="L4772" s="62">
        <v>833</v>
      </c>
      <c r="M4772" s="62">
        <v>2.89</v>
      </c>
      <c r="N4772" s="62">
        <v>15.48</v>
      </c>
      <c r="O4772" s="62">
        <v>4479.84</v>
      </c>
      <c r="P4772" s="63"/>
      <c r="Q4772" s="63"/>
      <c r="R4772" s="63"/>
      <c r="S4772" s="63"/>
      <c r="T4772" s="63"/>
      <c r="U4772" s="63"/>
      <c r="V4772" s="63"/>
      <c r="W4772" s="63"/>
      <c r="X4772" s="63"/>
      <c r="Y4772" s="63"/>
      <c r="Z4772" s="62">
        <v>3090</v>
      </c>
      <c r="AA4772" s="62">
        <v>20367</v>
      </c>
      <c r="AB4772" s="62">
        <v>70.72</v>
      </c>
      <c r="AC4772" s="62">
        <v>128.75</v>
      </c>
    </row>
    <row r="4773" spans="1:29" x14ac:dyDescent="0.25">
      <c r="A4773" s="61" t="s">
        <v>102</v>
      </c>
      <c r="B4773" s="61" t="s">
        <v>103</v>
      </c>
      <c r="C4773" s="62">
        <v>2018</v>
      </c>
      <c r="D4773" s="61" t="s">
        <v>99</v>
      </c>
      <c r="E4773" s="62">
        <v>42</v>
      </c>
      <c r="F4773" s="62">
        <v>113200</v>
      </c>
      <c r="G4773" s="62">
        <v>24519</v>
      </c>
      <c r="H4773" s="62">
        <v>48.65</v>
      </c>
      <c r="I4773" s="62">
        <v>2695.24</v>
      </c>
      <c r="J4773" s="62">
        <v>105276</v>
      </c>
      <c r="K4773" s="62">
        <v>10931.13</v>
      </c>
      <c r="L4773" s="62">
        <v>13580</v>
      </c>
      <c r="M4773" s="62">
        <v>26.94</v>
      </c>
      <c r="N4773" s="62">
        <v>260.27</v>
      </c>
      <c r="O4773" s="62">
        <v>131821.82999999999</v>
      </c>
      <c r="P4773" s="63"/>
      <c r="Q4773" s="63"/>
      <c r="R4773" s="63"/>
      <c r="S4773" s="63"/>
      <c r="T4773" s="63"/>
      <c r="U4773" s="63"/>
      <c r="V4773" s="63"/>
      <c r="W4773" s="63"/>
      <c r="X4773" s="63"/>
      <c r="Y4773" s="63"/>
      <c r="Z4773" s="62">
        <v>1598</v>
      </c>
      <c r="AA4773" s="62">
        <v>28528</v>
      </c>
      <c r="AB4773" s="62">
        <v>56.6</v>
      </c>
      <c r="AC4773" s="62">
        <v>38.049999999999997</v>
      </c>
    </row>
    <row r="4774" spans="1:29" x14ac:dyDescent="0.25">
      <c r="A4774" s="61" t="s">
        <v>289</v>
      </c>
      <c r="B4774" s="61" t="s">
        <v>290</v>
      </c>
      <c r="C4774" s="62">
        <v>2006</v>
      </c>
      <c r="D4774" s="61" t="s">
        <v>75</v>
      </c>
      <c r="E4774" s="62">
        <v>8</v>
      </c>
      <c r="F4774" s="62">
        <v>22915</v>
      </c>
      <c r="G4774" s="62">
        <v>3383</v>
      </c>
      <c r="H4774" s="62">
        <v>35.24</v>
      </c>
      <c r="I4774" s="62">
        <v>2864.38</v>
      </c>
      <c r="J4774" s="62">
        <v>21310.95</v>
      </c>
      <c r="K4774" s="62">
        <v>2953</v>
      </c>
      <c r="L4774" s="62">
        <v>6852</v>
      </c>
      <c r="M4774" s="62">
        <v>71.38</v>
      </c>
      <c r="N4774" s="62">
        <v>369.13</v>
      </c>
      <c r="O4774" s="62">
        <v>35611.11</v>
      </c>
      <c r="P4774" s="63"/>
      <c r="Q4774" s="63"/>
      <c r="R4774" s="63"/>
      <c r="S4774" s="63"/>
      <c r="T4774" s="63"/>
      <c r="U4774" s="63"/>
      <c r="V4774" s="63"/>
      <c r="W4774" s="63"/>
      <c r="X4774" s="63"/>
      <c r="Y4774" s="63"/>
      <c r="Z4774" s="62">
        <v>70.849999999999994</v>
      </c>
      <c r="AA4774" s="62">
        <v>4104</v>
      </c>
      <c r="AB4774" s="62">
        <v>42.75</v>
      </c>
      <c r="AC4774" s="62">
        <v>8.86</v>
      </c>
    </row>
    <row r="4775" spans="1:29" ht="30" x14ac:dyDescent="0.25">
      <c r="A4775" s="61" t="s">
        <v>556</v>
      </c>
      <c r="B4775" s="61" t="s">
        <v>557</v>
      </c>
      <c r="C4775" s="62">
        <v>2017</v>
      </c>
      <c r="D4775" s="61" t="s">
        <v>75</v>
      </c>
      <c r="E4775" s="62">
        <v>8</v>
      </c>
      <c r="F4775" s="62">
        <v>12597</v>
      </c>
      <c r="G4775" s="62">
        <v>1689</v>
      </c>
      <c r="H4775" s="62">
        <v>17.59</v>
      </c>
      <c r="I4775" s="62">
        <v>1574.63</v>
      </c>
      <c r="J4775" s="62">
        <v>11715.21</v>
      </c>
      <c r="K4775" s="62">
        <v>0</v>
      </c>
      <c r="L4775" s="63"/>
      <c r="M4775" s="63"/>
      <c r="N4775" s="63"/>
      <c r="O4775" s="63"/>
      <c r="P4775" s="63"/>
      <c r="Q4775" s="63"/>
      <c r="R4775" s="63"/>
      <c r="S4775" s="63"/>
      <c r="T4775" s="63"/>
      <c r="U4775" s="63"/>
      <c r="V4775" s="63"/>
      <c r="W4775" s="63"/>
      <c r="X4775" s="63"/>
      <c r="Y4775" s="63"/>
      <c r="Z4775" s="62">
        <v>368.42</v>
      </c>
      <c r="AA4775" s="62">
        <v>5472</v>
      </c>
      <c r="AB4775" s="62">
        <v>57</v>
      </c>
      <c r="AC4775" s="62">
        <v>46.05</v>
      </c>
    </row>
    <row r="4776" spans="1:29" ht="30" x14ac:dyDescent="0.25">
      <c r="A4776" s="61" t="s">
        <v>133</v>
      </c>
      <c r="B4776" s="61" t="s">
        <v>134</v>
      </c>
      <c r="C4776" s="62">
        <v>2006</v>
      </c>
      <c r="D4776" s="61" t="s">
        <v>78</v>
      </c>
      <c r="E4776" s="62">
        <v>58</v>
      </c>
      <c r="F4776" s="62">
        <v>153334</v>
      </c>
      <c r="G4776" s="62">
        <v>32495</v>
      </c>
      <c r="H4776" s="62">
        <v>46.69</v>
      </c>
      <c r="I4776" s="62">
        <v>2643.69</v>
      </c>
      <c r="J4776" s="62">
        <v>142600.62</v>
      </c>
      <c r="K4776" s="62">
        <v>22412</v>
      </c>
      <c r="L4776" s="62">
        <v>140456</v>
      </c>
      <c r="M4776" s="62">
        <v>201.8</v>
      </c>
      <c r="N4776" s="62">
        <v>386.41</v>
      </c>
      <c r="O4776" s="62">
        <v>270273.03000000003</v>
      </c>
      <c r="P4776" s="63"/>
      <c r="Q4776" s="63"/>
      <c r="R4776" s="63"/>
      <c r="S4776" s="63"/>
      <c r="T4776" s="63"/>
      <c r="U4776" s="63"/>
      <c r="V4776" s="63"/>
      <c r="W4776" s="63"/>
      <c r="X4776" s="63"/>
      <c r="Y4776" s="63"/>
      <c r="Z4776" s="62">
        <v>8133.15</v>
      </c>
      <c r="AA4776" s="62">
        <v>28392</v>
      </c>
      <c r="AB4776" s="62">
        <v>40.79</v>
      </c>
      <c r="AC4776" s="62">
        <v>140.22999999999999</v>
      </c>
    </row>
    <row r="4777" spans="1:29" x14ac:dyDescent="0.25">
      <c r="A4777" s="61" t="s">
        <v>140</v>
      </c>
      <c r="B4777" s="61" t="s">
        <v>141</v>
      </c>
      <c r="C4777" s="62">
        <v>2007</v>
      </c>
      <c r="D4777" s="61" t="s">
        <v>75</v>
      </c>
      <c r="E4777" s="62">
        <v>9</v>
      </c>
      <c r="F4777" s="62">
        <v>17736</v>
      </c>
      <c r="G4777" s="62">
        <v>9864</v>
      </c>
      <c r="H4777" s="62">
        <v>91.33</v>
      </c>
      <c r="I4777" s="62">
        <v>1970.67</v>
      </c>
      <c r="J4777" s="62">
        <v>16494.48</v>
      </c>
      <c r="K4777" s="62">
        <v>394.76</v>
      </c>
      <c r="L4777" s="62">
        <v>1711</v>
      </c>
      <c r="M4777" s="62">
        <v>15.84</v>
      </c>
      <c r="N4777" s="62">
        <v>43.86</v>
      </c>
      <c r="O4777" s="62">
        <v>4760.5600000000004</v>
      </c>
      <c r="P4777" s="63"/>
      <c r="Q4777" s="63"/>
      <c r="R4777" s="63"/>
      <c r="S4777" s="63"/>
      <c r="T4777" s="63"/>
      <c r="U4777" s="63"/>
      <c r="V4777" s="63"/>
      <c r="W4777" s="63"/>
      <c r="X4777" s="63"/>
      <c r="Y4777" s="63"/>
      <c r="Z4777" s="62">
        <v>713</v>
      </c>
      <c r="AA4777" s="62">
        <v>5015</v>
      </c>
      <c r="AB4777" s="62">
        <v>46.44</v>
      </c>
      <c r="AC4777" s="62">
        <v>79.22</v>
      </c>
    </row>
    <row r="4778" spans="1:29" x14ac:dyDescent="0.25">
      <c r="A4778" s="61" t="s">
        <v>409</v>
      </c>
      <c r="B4778" s="61" t="s">
        <v>410</v>
      </c>
      <c r="C4778" s="62">
        <v>2016</v>
      </c>
      <c r="D4778" s="61" t="s">
        <v>89</v>
      </c>
      <c r="E4778" s="62">
        <v>24</v>
      </c>
      <c r="F4778" s="62">
        <v>252852</v>
      </c>
      <c r="G4778" s="62">
        <v>46752</v>
      </c>
      <c r="H4778" s="62">
        <v>162.33000000000001</v>
      </c>
      <c r="I4778" s="62">
        <v>10535.5</v>
      </c>
      <c r="J4778" s="62">
        <v>235152.36</v>
      </c>
      <c r="K4778" s="62">
        <v>0</v>
      </c>
      <c r="L4778" s="63"/>
      <c r="M4778" s="63"/>
      <c r="N4778" s="63"/>
      <c r="O4778" s="63"/>
      <c r="P4778" s="63"/>
      <c r="Q4778" s="63"/>
      <c r="R4778" s="63"/>
      <c r="S4778" s="63"/>
      <c r="T4778" s="63"/>
      <c r="U4778" s="63"/>
      <c r="V4778" s="63"/>
      <c r="W4778" s="63"/>
      <c r="X4778" s="63"/>
      <c r="Y4778" s="63"/>
      <c r="Z4778" s="62">
        <v>1140.3</v>
      </c>
      <c r="AA4778" s="62">
        <v>4979</v>
      </c>
      <c r="AB4778" s="62">
        <v>17.29</v>
      </c>
      <c r="AC4778" s="62">
        <v>47.51</v>
      </c>
    </row>
    <row r="4779" spans="1:29" ht="30" x14ac:dyDescent="0.25">
      <c r="A4779" s="61" t="s">
        <v>237</v>
      </c>
      <c r="B4779" s="61" t="s">
        <v>238</v>
      </c>
      <c r="C4779" s="62">
        <v>2009</v>
      </c>
      <c r="D4779" s="61" t="s">
        <v>99</v>
      </c>
      <c r="E4779" s="62">
        <v>32</v>
      </c>
      <c r="F4779" s="62">
        <v>116727</v>
      </c>
      <c r="G4779" s="62">
        <v>20036</v>
      </c>
      <c r="H4779" s="62">
        <v>52.18</v>
      </c>
      <c r="I4779" s="62">
        <v>3647.72</v>
      </c>
      <c r="J4779" s="62">
        <v>108556.11</v>
      </c>
      <c r="K4779" s="62">
        <v>11458.78</v>
      </c>
      <c r="L4779" s="62">
        <v>14401</v>
      </c>
      <c r="M4779" s="62">
        <v>37.5</v>
      </c>
      <c r="N4779" s="62">
        <v>358.09</v>
      </c>
      <c r="O4779" s="62">
        <v>138184.84</v>
      </c>
      <c r="P4779" s="63"/>
      <c r="Q4779" s="63"/>
      <c r="R4779" s="63"/>
      <c r="S4779" s="63"/>
      <c r="T4779" s="63"/>
      <c r="U4779" s="63"/>
      <c r="V4779" s="63"/>
      <c r="W4779" s="63"/>
      <c r="X4779" s="63"/>
      <c r="Y4779" s="63"/>
      <c r="Z4779" s="62">
        <v>151200</v>
      </c>
      <c r="AA4779" s="62">
        <v>6971</v>
      </c>
      <c r="AB4779" s="62">
        <v>18.149999999999999</v>
      </c>
      <c r="AC4779" s="62">
        <v>4725</v>
      </c>
    </row>
    <row r="4780" spans="1:29" x14ac:dyDescent="0.25">
      <c r="A4780" s="61" t="s">
        <v>285</v>
      </c>
      <c r="B4780" s="61" t="s">
        <v>286</v>
      </c>
      <c r="C4780" s="62">
        <v>2012</v>
      </c>
      <c r="D4780" s="61" t="s">
        <v>89</v>
      </c>
      <c r="E4780" s="62">
        <v>33</v>
      </c>
      <c r="F4780" s="62">
        <v>179335</v>
      </c>
      <c r="G4780" s="62">
        <v>26231</v>
      </c>
      <c r="H4780" s="62">
        <v>66.239999999999995</v>
      </c>
      <c r="I4780" s="62">
        <v>5434.39</v>
      </c>
      <c r="J4780" s="62">
        <v>166781.54999999999</v>
      </c>
      <c r="K4780" s="62">
        <v>10088</v>
      </c>
      <c r="L4780" s="62">
        <v>13382</v>
      </c>
      <c r="M4780" s="62">
        <v>33.79</v>
      </c>
      <c r="N4780" s="62">
        <v>305.7</v>
      </c>
      <c r="O4780" s="62">
        <v>121654.22</v>
      </c>
      <c r="P4780" s="63"/>
      <c r="Q4780" s="63"/>
      <c r="R4780" s="63"/>
      <c r="S4780" s="63"/>
      <c r="T4780" s="63"/>
      <c r="U4780" s="63"/>
      <c r="V4780" s="63"/>
      <c r="W4780" s="63"/>
      <c r="X4780" s="63"/>
      <c r="Y4780" s="63"/>
      <c r="Z4780" s="62">
        <v>108000</v>
      </c>
      <c r="AA4780" s="62">
        <v>6720</v>
      </c>
      <c r="AB4780" s="62">
        <v>16.97</v>
      </c>
      <c r="AC4780" s="62">
        <v>3272.73</v>
      </c>
    </row>
    <row r="4781" spans="1:29" ht="30" x14ac:dyDescent="0.25">
      <c r="A4781" s="61" t="s">
        <v>171</v>
      </c>
      <c r="B4781" s="61" t="s">
        <v>172</v>
      </c>
      <c r="C4781" s="62">
        <v>2011</v>
      </c>
      <c r="D4781" s="61" t="s">
        <v>94</v>
      </c>
      <c r="E4781" s="62">
        <v>4</v>
      </c>
      <c r="F4781" s="63"/>
      <c r="G4781" s="63"/>
      <c r="H4781" s="63"/>
      <c r="I4781" s="63"/>
      <c r="J4781" s="63"/>
      <c r="K4781" s="62">
        <v>0</v>
      </c>
      <c r="L4781" s="63"/>
      <c r="M4781" s="63"/>
      <c r="N4781" s="63"/>
      <c r="O4781" s="63"/>
      <c r="P4781" s="63"/>
      <c r="Q4781" s="63"/>
      <c r="R4781" s="63"/>
      <c r="S4781" s="63"/>
      <c r="T4781" s="63"/>
      <c r="U4781" s="63"/>
      <c r="V4781" s="63"/>
      <c r="W4781" s="63"/>
      <c r="X4781" s="63"/>
      <c r="Y4781" s="63"/>
      <c r="Z4781" s="62">
        <v>0</v>
      </c>
      <c r="AA4781" s="63"/>
      <c r="AB4781" s="63"/>
      <c r="AC4781" s="62">
        <v>0</v>
      </c>
    </row>
    <row r="4782" spans="1:29" ht="30" x14ac:dyDescent="0.25">
      <c r="A4782" s="61" t="s">
        <v>115</v>
      </c>
      <c r="B4782" s="61" t="s">
        <v>116</v>
      </c>
      <c r="C4782" s="62">
        <v>2017</v>
      </c>
      <c r="D4782" s="61" t="s">
        <v>72</v>
      </c>
      <c r="E4782" s="62">
        <v>100</v>
      </c>
      <c r="F4782" s="62">
        <v>783600</v>
      </c>
      <c r="G4782" s="62">
        <v>132812</v>
      </c>
      <c r="H4782" s="62">
        <v>110.68</v>
      </c>
      <c r="I4782" s="62">
        <v>7836</v>
      </c>
      <c r="J4782" s="62">
        <v>728748</v>
      </c>
      <c r="K4782" s="62">
        <v>0</v>
      </c>
      <c r="L4782" s="63"/>
      <c r="M4782" s="63"/>
      <c r="N4782" s="63"/>
      <c r="O4782" s="63"/>
      <c r="P4782" s="63"/>
      <c r="Q4782" s="63"/>
      <c r="R4782" s="63"/>
      <c r="S4782" s="63"/>
      <c r="T4782" s="63"/>
      <c r="U4782" s="63"/>
      <c r="V4782" s="63"/>
      <c r="W4782" s="63"/>
      <c r="X4782" s="63"/>
      <c r="Y4782" s="63"/>
      <c r="Z4782" s="62">
        <v>277700</v>
      </c>
      <c r="AA4782" s="62">
        <v>40815</v>
      </c>
      <c r="AB4782" s="62">
        <v>34.01</v>
      </c>
      <c r="AC4782" s="62">
        <v>2777</v>
      </c>
    </row>
    <row r="4783" spans="1:29" ht="30" x14ac:dyDescent="0.25">
      <c r="A4783" s="61" t="s">
        <v>385</v>
      </c>
      <c r="B4783" s="61" t="s">
        <v>386</v>
      </c>
      <c r="C4783" s="62">
        <v>2012</v>
      </c>
      <c r="D4783" s="61" t="s">
        <v>94</v>
      </c>
      <c r="E4783" s="62">
        <v>8</v>
      </c>
      <c r="F4783" s="62">
        <v>121</v>
      </c>
      <c r="G4783" s="62">
        <v>20</v>
      </c>
      <c r="H4783" s="62">
        <v>0.21</v>
      </c>
      <c r="I4783" s="62">
        <v>15.13</v>
      </c>
      <c r="J4783" s="62">
        <v>112.53</v>
      </c>
      <c r="K4783" s="62">
        <v>0</v>
      </c>
      <c r="L4783" s="63"/>
      <c r="M4783" s="63"/>
      <c r="N4783" s="63"/>
      <c r="O4783" s="63"/>
      <c r="P4783" s="63"/>
      <c r="Q4783" s="63"/>
      <c r="R4783" s="63"/>
      <c r="S4783" s="63"/>
      <c r="T4783" s="63"/>
      <c r="U4783" s="63"/>
      <c r="V4783" s="63"/>
      <c r="W4783" s="63"/>
      <c r="X4783" s="63"/>
      <c r="Y4783" s="63"/>
      <c r="Z4783" s="62">
        <v>37090.339999999997</v>
      </c>
      <c r="AA4783" s="62">
        <v>5196</v>
      </c>
      <c r="AB4783" s="62">
        <v>54.13</v>
      </c>
      <c r="AC4783" s="62">
        <v>4636.29</v>
      </c>
    </row>
    <row r="4784" spans="1:29" ht="30" x14ac:dyDescent="0.25">
      <c r="A4784" s="61" t="s">
        <v>363</v>
      </c>
      <c r="B4784" s="61" t="s">
        <v>364</v>
      </c>
      <c r="C4784" s="62">
        <v>2018</v>
      </c>
      <c r="D4784" s="61" t="s">
        <v>78</v>
      </c>
      <c r="E4784" s="62">
        <v>56</v>
      </c>
      <c r="F4784" s="62">
        <v>282646</v>
      </c>
      <c r="G4784" s="62">
        <v>51687</v>
      </c>
      <c r="H4784" s="62">
        <v>76.92</v>
      </c>
      <c r="I4784" s="62">
        <v>5047.25</v>
      </c>
      <c r="J4784" s="62">
        <v>262860.78000000003</v>
      </c>
      <c r="K4784" s="62">
        <v>0</v>
      </c>
      <c r="L4784" s="63"/>
      <c r="M4784" s="63"/>
      <c r="N4784" s="63"/>
      <c r="O4784" s="63"/>
      <c r="P4784" s="63"/>
      <c r="Q4784" s="63"/>
      <c r="R4784" s="63"/>
      <c r="S4784" s="63"/>
      <c r="T4784" s="63"/>
      <c r="U4784" s="63"/>
      <c r="V4784" s="63"/>
      <c r="W4784" s="63"/>
      <c r="X4784" s="63"/>
      <c r="Y4784" s="63"/>
      <c r="Z4784" s="62">
        <v>0</v>
      </c>
      <c r="AA4784" s="63"/>
      <c r="AB4784" s="63"/>
      <c r="AC4784" s="62">
        <v>0</v>
      </c>
    </row>
    <row r="4785" spans="1:29" ht="30" x14ac:dyDescent="0.25">
      <c r="A4785" s="61" t="s">
        <v>186</v>
      </c>
      <c r="B4785" s="61" t="s">
        <v>187</v>
      </c>
      <c r="C4785" s="62">
        <v>2010</v>
      </c>
      <c r="D4785" s="61" t="s">
        <v>78</v>
      </c>
      <c r="E4785" s="62">
        <v>40</v>
      </c>
      <c r="F4785" s="62">
        <v>380167</v>
      </c>
      <c r="G4785" s="62">
        <v>50288</v>
      </c>
      <c r="H4785" s="62">
        <v>104.77</v>
      </c>
      <c r="I4785" s="62">
        <v>9504.18</v>
      </c>
      <c r="J4785" s="62">
        <v>353555.31</v>
      </c>
      <c r="K4785" s="62">
        <v>2013.58</v>
      </c>
      <c r="L4785" s="62">
        <v>2332</v>
      </c>
      <c r="M4785" s="62">
        <v>4.8600000000000003</v>
      </c>
      <c r="N4785" s="63"/>
      <c r="O4785" s="63"/>
      <c r="P4785" s="63"/>
      <c r="Q4785" s="63"/>
      <c r="R4785" s="63"/>
      <c r="S4785" s="63"/>
      <c r="T4785" s="63"/>
      <c r="U4785" s="63"/>
      <c r="V4785" s="63"/>
      <c r="W4785" s="63"/>
      <c r="X4785" s="63"/>
      <c r="Y4785" s="63"/>
      <c r="Z4785" s="62">
        <v>110391</v>
      </c>
      <c r="AA4785" s="62">
        <v>3320</v>
      </c>
      <c r="AB4785" s="62">
        <v>6.92</v>
      </c>
      <c r="AC4785" s="62">
        <v>2759.78</v>
      </c>
    </row>
    <row r="4786" spans="1:29" ht="30" x14ac:dyDescent="0.25">
      <c r="A4786" s="61" t="s">
        <v>422</v>
      </c>
      <c r="B4786" s="61" t="s">
        <v>423</v>
      </c>
      <c r="C4786" s="62">
        <v>2012</v>
      </c>
      <c r="D4786" s="61" t="s">
        <v>78</v>
      </c>
      <c r="E4786" s="62">
        <v>52</v>
      </c>
      <c r="F4786" s="62">
        <v>474240</v>
      </c>
      <c r="G4786" s="62">
        <v>70646</v>
      </c>
      <c r="H4786" s="62">
        <v>113.21</v>
      </c>
      <c r="I4786" s="62">
        <v>9120</v>
      </c>
      <c r="J4786" s="62">
        <v>441043.20000000001</v>
      </c>
      <c r="K4786" s="62">
        <v>0</v>
      </c>
      <c r="L4786" s="63"/>
      <c r="M4786" s="63"/>
      <c r="N4786" s="63"/>
      <c r="O4786" s="63"/>
      <c r="P4786" s="63"/>
      <c r="Q4786" s="63"/>
      <c r="R4786" s="63"/>
      <c r="S4786" s="63"/>
      <c r="T4786" s="63"/>
      <c r="U4786" s="63"/>
      <c r="V4786" s="63"/>
      <c r="W4786" s="63"/>
      <c r="X4786" s="63"/>
      <c r="Y4786" s="63"/>
      <c r="Z4786" s="62">
        <v>1530.48</v>
      </c>
      <c r="AA4786" s="62">
        <v>5986</v>
      </c>
      <c r="AB4786" s="62">
        <v>9.59</v>
      </c>
      <c r="AC4786" s="62">
        <v>29.43</v>
      </c>
    </row>
    <row r="4787" spans="1:29" ht="30" x14ac:dyDescent="0.25">
      <c r="A4787" s="61" t="s">
        <v>124</v>
      </c>
      <c r="B4787" s="61" t="s">
        <v>125</v>
      </c>
      <c r="C4787" s="62">
        <v>2008</v>
      </c>
      <c r="D4787" s="61" t="s">
        <v>226</v>
      </c>
      <c r="E4787" s="62">
        <v>41</v>
      </c>
      <c r="F4787" s="62">
        <v>183040</v>
      </c>
      <c r="G4787" s="62">
        <v>23237</v>
      </c>
      <c r="H4787" s="62">
        <v>47.23</v>
      </c>
      <c r="I4787" s="62">
        <v>4464.3900000000003</v>
      </c>
      <c r="J4787" s="62">
        <v>170227.20000000001</v>
      </c>
      <c r="K4787" s="62">
        <v>0</v>
      </c>
      <c r="L4787" s="63"/>
      <c r="M4787" s="63"/>
      <c r="N4787" s="63"/>
      <c r="O4787" s="63"/>
      <c r="P4787" s="63"/>
      <c r="Q4787" s="63"/>
      <c r="R4787" s="63"/>
      <c r="S4787" s="63"/>
      <c r="T4787" s="63"/>
      <c r="U4787" s="62">
        <v>15000</v>
      </c>
      <c r="V4787" s="62">
        <v>41194</v>
      </c>
      <c r="W4787" s="62">
        <v>83.73</v>
      </c>
      <c r="X4787" s="62">
        <v>365</v>
      </c>
      <c r="Y4787" s="62">
        <v>335760</v>
      </c>
      <c r="Z4787" s="62">
        <v>184.61</v>
      </c>
      <c r="AA4787" s="62">
        <v>13111</v>
      </c>
      <c r="AB4787" s="62">
        <v>26.65</v>
      </c>
      <c r="AC4787" s="62">
        <v>4.5</v>
      </c>
    </row>
    <row r="4788" spans="1:29" x14ac:dyDescent="0.25">
      <c r="A4788" s="61" t="s">
        <v>338</v>
      </c>
      <c r="B4788" s="61" t="s">
        <v>339</v>
      </c>
      <c r="C4788" s="62">
        <v>2011</v>
      </c>
      <c r="D4788" s="61" t="s">
        <v>78</v>
      </c>
      <c r="E4788" s="62">
        <v>36</v>
      </c>
      <c r="F4788" s="62">
        <v>95857</v>
      </c>
      <c r="G4788" s="62">
        <v>14925</v>
      </c>
      <c r="H4788" s="62">
        <v>34.549999999999997</v>
      </c>
      <c r="I4788" s="62">
        <v>2662.69</v>
      </c>
      <c r="J4788" s="62">
        <v>89147.01</v>
      </c>
      <c r="K4788" s="62">
        <v>26162.95</v>
      </c>
      <c r="L4788" s="62">
        <v>42682</v>
      </c>
      <c r="M4788" s="62">
        <v>98.8</v>
      </c>
      <c r="N4788" s="62">
        <v>726.75</v>
      </c>
      <c r="O4788" s="62">
        <v>315506.84999999998</v>
      </c>
      <c r="P4788" s="63"/>
      <c r="Q4788" s="63"/>
      <c r="R4788" s="63"/>
      <c r="S4788" s="63"/>
      <c r="T4788" s="63"/>
      <c r="U4788" s="63"/>
      <c r="V4788" s="63"/>
      <c r="W4788" s="63"/>
      <c r="X4788" s="63"/>
      <c r="Y4788" s="63"/>
      <c r="Z4788" s="62">
        <v>1553.93</v>
      </c>
      <c r="AA4788" s="62">
        <v>20951</v>
      </c>
      <c r="AB4788" s="62">
        <v>48.5</v>
      </c>
      <c r="AC4788" s="62">
        <v>43.16</v>
      </c>
    </row>
    <row r="4789" spans="1:29" x14ac:dyDescent="0.25">
      <c r="A4789" s="61" t="s">
        <v>354</v>
      </c>
      <c r="B4789" s="61" t="s">
        <v>355</v>
      </c>
      <c r="C4789" s="62">
        <v>2016</v>
      </c>
      <c r="D4789" s="61" t="s">
        <v>78</v>
      </c>
      <c r="E4789" s="62">
        <v>40</v>
      </c>
      <c r="F4789" s="62">
        <v>122713</v>
      </c>
      <c r="G4789" s="62">
        <v>27084</v>
      </c>
      <c r="H4789" s="62">
        <v>56.43</v>
      </c>
      <c r="I4789" s="62">
        <v>3067.83</v>
      </c>
      <c r="J4789" s="62">
        <v>114123.09</v>
      </c>
      <c r="K4789" s="62">
        <v>10575.42</v>
      </c>
      <c r="L4789" s="62">
        <v>23589</v>
      </c>
      <c r="M4789" s="62">
        <v>49.14</v>
      </c>
      <c r="N4789" s="62">
        <v>264.39</v>
      </c>
      <c r="O4789" s="62">
        <v>127532.12</v>
      </c>
      <c r="P4789" s="63"/>
      <c r="Q4789" s="63"/>
      <c r="R4789" s="63"/>
      <c r="S4789" s="63"/>
      <c r="T4789" s="63"/>
      <c r="U4789" s="63"/>
      <c r="V4789" s="63"/>
      <c r="W4789" s="63"/>
      <c r="X4789" s="63"/>
      <c r="Y4789" s="63"/>
      <c r="Z4789" s="62">
        <v>117800</v>
      </c>
      <c r="AA4789" s="62">
        <v>3574</v>
      </c>
      <c r="AB4789" s="62">
        <v>7.45</v>
      </c>
      <c r="AC4789" s="62">
        <v>2945</v>
      </c>
    </row>
    <row r="4790" spans="1:29" x14ac:dyDescent="0.25">
      <c r="A4790" s="61" t="s">
        <v>558</v>
      </c>
      <c r="B4790" s="61" t="s">
        <v>559</v>
      </c>
      <c r="C4790" s="62">
        <v>2005</v>
      </c>
      <c r="D4790" s="61" t="s">
        <v>75</v>
      </c>
      <c r="E4790" s="62">
        <v>6</v>
      </c>
      <c r="F4790" s="63"/>
      <c r="G4790" s="63"/>
      <c r="H4790" s="63"/>
      <c r="I4790" s="63"/>
      <c r="J4790" s="63"/>
      <c r="K4790" s="62">
        <v>0</v>
      </c>
      <c r="L4790" s="63"/>
      <c r="M4790" s="63"/>
      <c r="N4790" s="63"/>
      <c r="O4790" s="63"/>
      <c r="P4790" s="63"/>
      <c r="Q4790" s="63"/>
      <c r="R4790" s="63"/>
      <c r="S4790" s="63"/>
      <c r="T4790" s="63"/>
      <c r="U4790" s="63"/>
      <c r="V4790" s="63"/>
      <c r="W4790" s="63"/>
      <c r="X4790" s="63"/>
      <c r="Y4790" s="63"/>
      <c r="Z4790" s="62">
        <v>0</v>
      </c>
      <c r="AA4790" s="63"/>
      <c r="AB4790" s="63"/>
      <c r="AC4790" s="62">
        <v>0</v>
      </c>
    </row>
    <row r="4791" spans="1:29" ht="30" x14ac:dyDescent="0.25">
      <c r="A4791" s="61" t="s">
        <v>182</v>
      </c>
      <c r="B4791" s="61" t="s">
        <v>183</v>
      </c>
      <c r="C4791" s="62">
        <v>2010</v>
      </c>
      <c r="D4791" s="61" t="s">
        <v>78</v>
      </c>
      <c r="E4791" s="62">
        <v>29</v>
      </c>
      <c r="F4791" s="62">
        <v>74009</v>
      </c>
      <c r="G4791" s="62">
        <v>15587</v>
      </c>
      <c r="H4791" s="62">
        <v>44.79</v>
      </c>
      <c r="I4791" s="62">
        <v>2552.0300000000002</v>
      </c>
      <c r="J4791" s="62">
        <v>68828.37</v>
      </c>
      <c r="K4791" s="62">
        <v>15568.67</v>
      </c>
      <c r="L4791" s="62">
        <v>25283</v>
      </c>
      <c r="M4791" s="62">
        <v>72.650000000000006</v>
      </c>
      <c r="N4791" s="62">
        <v>536.85</v>
      </c>
      <c r="O4791" s="62">
        <v>187747.29</v>
      </c>
      <c r="P4791" s="63"/>
      <c r="Q4791" s="63"/>
      <c r="R4791" s="63"/>
      <c r="S4791" s="63"/>
      <c r="T4791" s="63"/>
      <c r="U4791" s="63"/>
      <c r="V4791" s="63"/>
      <c r="W4791" s="63"/>
      <c r="X4791" s="63"/>
      <c r="Y4791" s="63"/>
      <c r="Z4791" s="62">
        <v>84208</v>
      </c>
      <c r="AA4791" s="62">
        <v>7259</v>
      </c>
      <c r="AB4791" s="62">
        <v>20.86</v>
      </c>
      <c r="AC4791" s="62">
        <v>2903.72</v>
      </c>
    </row>
    <row r="4792" spans="1:29" ht="30" x14ac:dyDescent="0.25">
      <c r="A4792" s="61" t="s">
        <v>385</v>
      </c>
      <c r="B4792" s="61" t="s">
        <v>386</v>
      </c>
      <c r="C4792" s="62">
        <v>2015</v>
      </c>
      <c r="D4792" s="61" t="s">
        <v>99</v>
      </c>
      <c r="E4792" s="62">
        <v>32</v>
      </c>
      <c r="F4792" s="62">
        <v>30460</v>
      </c>
      <c r="G4792" s="62">
        <v>4757</v>
      </c>
      <c r="H4792" s="62">
        <v>12.39</v>
      </c>
      <c r="I4792" s="62">
        <v>951.88</v>
      </c>
      <c r="J4792" s="62">
        <v>28327.8</v>
      </c>
      <c r="K4792" s="62">
        <v>194</v>
      </c>
      <c r="L4792" s="62">
        <v>228</v>
      </c>
      <c r="M4792" s="62">
        <v>0.59</v>
      </c>
      <c r="N4792" s="63"/>
      <c r="O4792" s="63"/>
      <c r="P4792" s="63"/>
      <c r="Q4792" s="63"/>
      <c r="R4792" s="63"/>
      <c r="S4792" s="63"/>
      <c r="T4792" s="63"/>
      <c r="U4792" s="63"/>
      <c r="V4792" s="63"/>
      <c r="W4792" s="63"/>
      <c r="X4792" s="63"/>
      <c r="Y4792" s="63"/>
      <c r="Z4792" s="62">
        <v>0</v>
      </c>
      <c r="AA4792" s="63"/>
      <c r="AB4792" s="63"/>
      <c r="AC4792" s="62">
        <v>0</v>
      </c>
    </row>
    <row r="4793" spans="1:29" x14ac:dyDescent="0.25">
      <c r="A4793" s="61" t="s">
        <v>260</v>
      </c>
      <c r="B4793" s="61" t="s">
        <v>261</v>
      </c>
      <c r="C4793" s="62">
        <v>2012</v>
      </c>
      <c r="D4793" s="61" t="s">
        <v>313</v>
      </c>
      <c r="E4793" s="62">
        <v>57</v>
      </c>
      <c r="F4793" s="62">
        <v>497040</v>
      </c>
      <c r="G4793" s="62">
        <v>71304</v>
      </c>
      <c r="H4793" s="62">
        <v>104.25</v>
      </c>
      <c r="I4793" s="62">
        <v>8720</v>
      </c>
      <c r="J4793" s="62">
        <v>462247.2</v>
      </c>
      <c r="K4793" s="62">
        <v>3050.44</v>
      </c>
      <c r="L4793" s="62">
        <v>3947</v>
      </c>
      <c r="M4793" s="62">
        <v>5.77</v>
      </c>
      <c r="N4793" s="62">
        <v>53.52</v>
      </c>
      <c r="O4793" s="62">
        <v>36786.129999999997</v>
      </c>
      <c r="P4793" s="63"/>
      <c r="Q4793" s="63"/>
      <c r="R4793" s="63"/>
      <c r="S4793" s="63"/>
      <c r="T4793" s="63"/>
      <c r="U4793" s="63"/>
      <c r="V4793" s="63"/>
      <c r="W4793" s="63"/>
      <c r="X4793" s="63"/>
      <c r="Y4793" s="63"/>
      <c r="Z4793" s="62">
        <v>1724</v>
      </c>
      <c r="AA4793" s="62">
        <v>17593</v>
      </c>
      <c r="AB4793" s="62">
        <v>25.72</v>
      </c>
      <c r="AC4793" s="62">
        <v>30.25</v>
      </c>
    </row>
    <row r="4794" spans="1:29" x14ac:dyDescent="0.25">
      <c r="A4794" s="61" t="s">
        <v>126</v>
      </c>
      <c r="B4794" s="61" t="s">
        <v>127</v>
      </c>
      <c r="C4794" s="62">
        <v>2012</v>
      </c>
      <c r="D4794" s="61" t="s">
        <v>563</v>
      </c>
      <c r="E4794" s="62">
        <v>40</v>
      </c>
      <c r="F4794" s="62">
        <v>151380</v>
      </c>
      <c r="G4794" s="62">
        <v>25749</v>
      </c>
      <c r="H4794" s="62">
        <v>53.64</v>
      </c>
      <c r="I4794" s="62">
        <v>3784.5</v>
      </c>
      <c r="J4794" s="62">
        <v>140783.4</v>
      </c>
      <c r="K4794" s="62">
        <v>21355.97</v>
      </c>
      <c r="L4794" s="62">
        <v>36002</v>
      </c>
      <c r="M4794" s="62">
        <v>75</v>
      </c>
      <c r="N4794" s="62">
        <v>533.9</v>
      </c>
      <c r="O4794" s="62">
        <v>257537.99</v>
      </c>
      <c r="P4794" s="63"/>
      <c r="Q4794" s="63"/>
      <c r="R4794" s="63"/>
      <c r="S4794" s="63"/>
      <c r="T4794" s="63"/>
      <c r="U4794" s="63"/>
      <c r="V4794" s="63"/>
      <c r="W4794" s="63"/>
      <c r="X4794" s="63"/>
      <c r="Y4794" s="63"/>
      <c r="Z4794" s="62">
        <v>1867</v>
      </c>
      <c r="AA4794" s="62">
        <v>17573</v>
      </c>
      <c r="AB4794" s="62">
        <v>36.61</v>
      </c>
      <c r="AC4794" s="62">
        <v>46.68</v>
      </c>
    </row>
    <row r="4795" spans="1:29" ht="30" x14ac:dyDescent="0.25">
      <c r="A4795" s="61" t="s">
        <v>180</v>
      </c>
      <c r="B4795" s="61" t="s">
        <v>181</v>
      </c>
      <c r="C4795" s="62">
        <v>2012</v>
      </c>
      <c r="D4795" s="61" t="s">
        <v>301</v>
      </c>
      <c r="E4795" s="62">
        <v>17</v>
      </c>
      <c r="F4795" s="62">
        <v>119260</v>
      </c>
      <c r="G4795" s="62">
        <v>15463</v>
      </c>
      <c r="H4795" s="62">
        <v>75.8</v>
      </c>
      <c r="I4795" s="62">
        <v>7015.29</v>
      </c>
      <c r="J4795" s="62">
        <v>110911.8</v>
      </c>
      <c r="K4795" s="62">
        <v>12162.78</v>
      </c>
      <c r="L4795" s="62">
        <v>18903</v>
      </c>
      <c r="M4795" s="62">
        <v>92.66</v>
      </c>
      <c r="N4795" s="62">
        <v>715.46</v>
      </c>
      <c r="O4795" s="62">
        <v>146674.59</v>
      </c>
      <c r="P4795" s="63"/>
      <c r="Q4795" s="63"/>
      <c r="R4795" s="63"/>
      <c r="S4795" s="63"/>
      <c r="T4795" s="63"/>
      <c r="U4795" s="63"/>
      <c r="V4795" s="63"/>
      <c r="W4795" s="63"/>
      <c r="X4795" s="63"/>
      <c r="Y4795" s="63"/>
      <c r="Z4795" s="62">
        <v>492</v>
      </c>
      <c r="AA4795" s="62">
        <v>5998</v>
      </c>
      <c r="AB4795" s="62">
        <v>29.4</v>
      </c>
      <c r="AC4795" s="62">
        <v>28.94</v>
      </c>
    </row>
    <row r="4796" spans="1:29" x14ac:dyDescent="0.25">
      <c r="A4796" s="61" t="s">
        <v>155</v>
      </c>
      <c r="B4796" s="61" t="s">
        <v>156</v>
      </c>
      <c r="C4796" s="62">
        <v>2007</v>
      </c>
      <c r="D4796" s="61" t="s">
        <v>75</v>
      </c>
      <c r="E4796" s="62">
        <v>8</v>
      </c>
      <c r="F4796" s="62">
        <v>95</v>
      </c>
      <c r="G4796" s="62">
        <v>25</v>
      </c>
      <c r="H4796" s="62">
        <v>0.26</v>
      </c>
      <c r="I4796" s="62">
        <v>11.88</v>
      </c>
      <c r="J4796" s="62">
        <v>88.35</v>
      </c>
      <c r="K4796" s="62">
        <v>0</v>
      </c>
      <c r="L4796" s="62">
        <v>2882</v>
      </c>
      <c r="M4796" s="62">
        <v>30.02</v>
      </c>
      <c r="N4796" s="63"/>
      <c r="O4796" s="63"/>
      <c r="P4796" s="63"/>
      <c r="Q4796" s="63"/>
      <c r="R4796" s="63"/>
      <c r="S4796" s="63"/>
      <c r="T4796" s="63"/>
      <c r="U4796" s="63"/>
      <c r="V4796" s="63"/>
      <c r="W4796" s="63"/>
      <c r="X4796" s="63"/>
      <c r="Y4796" s="63"/>
      <c r="Z4796" s="62">
        <v>60.64</v>
      </c>
      <c r="AA4796" s="62">
        <v>1569</v>
      </c>
      <c r="AB4796" s="62">
        <v>16.34</v>
      </c>
      <c r="AC4796" s="62">
        <v>7.58</v>
      </c>
    </row>
    <row r="4797" spans="1:29" ht="30" x14ac:dyDescent="0.25">
      <c r="A4797" s="61" t="s">
        <v>352</v>
      </c>
      <c r="B4797" s="61" t="s">
        <v>353</v>
      </c>
      <c r="C4797" s="62">
        <v>2012</v>
      </c>
      <c r="D4797" s="61" t="s">
        <v>89</v>
      </c>
      <c r="E4797" s="62">
        <v>64</v>
      </c>
      <c r="F4797" s="62">
        <v>238880</v>
      </c>
      <c r="G4797" s="62">
        <v>28227</v>
      </c>
      <c r="H4797" s="62">
        <v>36.75</v>
      </c>
      <c r="I4797" s="62">
        <v>3732.5</v>
      </c>
      <c r="J4797" s="62">
        <v>222158.4</v>
      </c>
      <c r="K4797" s="62">
        <v>29307</v>
      </c>
      <c r="L4797" s="62">
        <v>39037</v>
      </c>
      <c r="M4797" s="62">
        <v>50.83</v>
      </c>
      <c r="N4797" s="62">
        <v>457.92</v>
      </c>
      <c r="O4797" s="62">
        <v>353421.91</v>
      </c>
      <c r="P4797" s="63"/>
      <c r="Q4797" s="63"/>
      <c r="R4797" s="63"/>
      <c r="S4797" s="63"/>
      <c r="T4797" s="63"/>
      <c r="U4797" s="63"/>
      <c r="V4797" s="63"/>
      <c r="W4797" s="63"/>
      <c r="X4797" s="63"/>
      <c r="Y4797" s="63"/>
      <c r="Z4797" s="62">
        <v>3083</v>
      </c>
      <c r="AA4797" s="62">
        <v>34297</v>
      </c>
      <c r="AB4797" s="62">
        <v>44.66</v>
      </c>
      <c r="AC4797" s="62">
        <v>48.17</v>
      </c>
    </row>
    <row r="4798" spans="1:29" x14ac:dyDescent="0.25">
      <c r="A4798" s="61" t="s">
        <v>178</v>
      </c>
      <c r="B4798" s="61" t="s">
        <v>179</v>
      </c>
      <c r="C4798" s="62">
        <v>2018</v>
      </c>
      <c r="D4798" s="61" t="s">
        <v>301</v>
      </c>
      <c r="E4798" s="62">
        <v>18</v>
      </c>
      <c r="F4798" s="62">
        <v>10240</v>
      </c>
      <c r="G4798" s="62">
        <v>2324</v>
      </c>
      <c r="H4798" s="62">
        <v>10.76</v>
      </c>
      <c r="I4798" s="62">
        <v>568.89</v>
      </c>
      <c r="J4798" s="62">
        <v>9523.2000000000007</v>
      </c>
      <c r="K4798" s="62">
        <v>1876.82</v>
      </c>
      <c r="L4798" s="62">
        <v>3083</v>
      </c>
      <c r="M4798" s="62">
        <v>14.27</v>
      </c>
      <c r="N4798" s="62">
        <v>104.27</v>
      </c>
      <c r="O4798" s="62">
        <v>22633.119999999999</v>
      </c>
      <c r="P4798" s="63"/>
      <c r="Q4798" s="63"/>
      <c r="R4798" s="63"/>
      <c r="S4798" s="63"/>
      <c r="T4798" s="63"/>
      <c r="U4798" s="63"/>
      <c r="V4798" s="63"/>
      <c r="W4798" s="63"/>
      <c r="X4798" s="63"/>
      <c r="Y4798" s="63"/>
      <c r="Z4798" s="62">
        <v>0</v>
      </c>
      <c r="AA4798" s="62">
        <v>180</v>
      </c>
      <c r="AB4798" s="62">
        <v>0.83</v>
      </c>
      <c r="AC4798" s="62">
        <v>0</v>
      </c>
    </row>
    <row r="4799" spans="1:29" x14ac:dyDescent="0.25">
      <c r="A4799" s="61" t="s">
        <v>397</v>
      </c>
      <c r="B4799" s="61" t="s">
        <v>398</v>
      </c>
      <c r="C4799" s="62">
        <v>2010</v>
      </c>
      <c r="D4799" s="61" t="s">
        <v>78</v>
      </c>
      <c r="E4799" s="62">
        <v>27</v>
      </c>
      <c r="F4799" s="62">
        <v>92657</v>
      </c>
      <c r="G4799" s="62">
        <v>13587</v>
      </c>
      <c r="H4799" s="62">
        <v>41.94</v>
      </c>
      <c r="I4799" s="62">
        <v>3431.74</v>
      </c>
      <c r="J4799" s="62">
        <v>86171.01</v>
      </c>
      <c r="K4799" s="62">
        <v>0</v>
      </c>
      <c r="L4799" s="63"/>
      <c r="M4799" s="63"/>
      <c r="N4799" s="63"/>
      <c r="O4799" s="63"/>
      <c r="P4799" s="63"/>
      <c r="Q4799" s="63"/>
      <c r="R4799" s="63"/>
      <c r="S4799" s="63"/>
      <c r="T4799" s="63"/>
      <c r="U4799" s="62">
        <v>15385</v>
      </c>
      <c r="V4799" s="62">
        <v>41575</v>
      </c>
      <c r="W4799" s="62">
        <v>128.32</v>
      </c>
      <c r="X4799" s="62">
        <v>569</v>
      </c>
      <c r="Y4799" s="62">
        <v>344377.84</v>
      </c>
      <c r="Z4799" s="62">
        <v>72700</v>
      </c>
      <c r="AA4799" s="62">
        <v>5563</v>
      </c>
      <c r="AB4799" s="62">
        <v>17.170000000000002</v>
      </c>
      <c r="AC4799" s="62">
        <v>2692.59</v>
      </c>
    </row>
    <row r="4800" spans="1:29" ht="30" x14ac:dyDescent="0.25">
      <c r="A4800" s="61" t="s">
        <v>237</v>
      </c>
      <c r="B4800" s="61" t="s">
        <v>238</v>
      </c>
      <c r="C4800" s="62">
        <v>2016</v>
      </c>
      <c r="D4800" s="61" t="s">
        <v>99</v>
      </c>
      <c r="E4800" s="62">
        <v>32</v>
      </c>
      <c r="F4800" s="62">
        <v>132329</v>
      </c>
      <c r="G4800" s="62">
        <v>21448</v>
      </c>
      <c r="H4800" s="62">
        <v>55.85</v>
      </c>
      <c r="I4800" s="62">
        <v>4135.28</v>
      </c>
      <c r="J4800" s="62">
        <v>123065.97</v>
      </c>
      <c r="K4800" s="62">
        <v>11011.64</v>
      </c>
      <c r="L4800" s="62">
        <v>7154</v>
      </c>
      <c r="M4800" s="62">
        <v>18.63</v>
      </c>
      <c r="N4800" s="62">
        <v>344.11</v>
      </c>
      <c r="O4800" s="62">
        <v>132792.66</v>
      </c>
      <c r="P4800" s="63"/>
      <c r="Q4800" s="63"/>
      <c r="R4800" s="63"/>
      <c r="S4800" s="63"/>
      <c r="T4800" s="63"/>
      <c r="U4800" s="63"/>
      <c r="V4800" s="63"/>
      <c r="W4800" s="63"/>
      <c r="X4800" s="63"/>
      <c r="Y4800" s="63"/>
      <c r="Z4800" s="62">
        <v>203800</v>
      </c>
      <c r="AA4800" s="62">
        <v>15908</v>
      </c>
      <c r="AB4800" s="62">
        <v>41.43</v>
      </c>
      <c r="AC4800" s="62">
        <v>6368.75</v>
      </c>
    </row>
    <row r="4801" spans="1:29" x14ac:dyDescent="0.25">
      <c r="A4801" s="61" t="s">
        <v>338</v>
      </c>
      <c r="B4801" s="61" t="s">
        <v>339</v>
      </c>
      <c r="C4801" s="62">
        <v>2014</v>
      </c>
      <c r="D4801" s="61" t="s">
        <v>72</v>
      </c>
      <c r="E4801" s="62">
        <v>103</v>
      </c>
      <c r="F4801" s="62">
        <v>1147687</v>
      </c>
      <c r="G4801" s="62">
        <v>135965</v>
      </c>
      <c r="H4801" s="62">
        <v>110</v>
      </c>
      <c r="I4801" s="62">
        <v>11142.59</v>
      </c>
      <c r="J4801" s="62">
        <v>1067348.9099999999</v>
      </c>
      <c r="K4801" s="62">
        <v>18973.810000000001</v>
      </c>
      <c r="L4801" s="62">
        <v>26329</v>
      </c>
      <c r="M4801" s="62">
        <v>21.3</v>
      </c>
      <c r="N4801" s="62">
        <v>184.21</v>
      </c>
      <c r="O4801" s="62">
        <v>228810.89</v>
      </c>
      <c r="P4801" s="63"/>
      <c r="Q4801" s="63"/>
      <c r="R4801" s="63"/>
      <c r="S4801" s="63"/>
      <c r="T4801" s="63"/>
      <c r="U4801" s="63"/>
      <c r="V4801" s="63"/>
      <c r="W4801" s="63"/>
      <c r="X4801" s="63"/>
      <c r="Y4801" s="63"/>
      <c r="Z4801" s="62">
        <v>2971.46</v>
      </c>
      <c r="AA4801" s="62">
        <v>73820</v>
      </c>
      <c r="AB4801" s="62">
        <v>59.72</v>
      </c>
      <c r="AC4801" s="62">
        <v>28.85</v>
      </c>
    </row>
    <row r="4802" spans="1:29" ht="30" x14ac:dyDescent="0.25">
      <c r="A4802" s="61" t="s">
        <v>115</v>
      </c>
      <c r="B4802" s="61" t="s">
        <v>116</v>
      </c>
      <c r="C4802" s="62">
        <v>2007</v>
      </c>
      <c r="D4802" s="61" t="s">
        <v>78</v>
      </c>
      <c r="E4802" s="62">
        <v>29</v>
      </c>
      <c r="F4802" s="62">
        <v>17672</v>
      </c>
      <c r="G4802" s="62">
        <v>4018</v>
      </c>
      <c r="H4802" s="62">
        <v>11.55</v>
      </c>
      <c r="I4802" s="62">
        <v>609.38</v>
      </c>
      <c r="J4802" s="62">
        <v>16434.96</v>
      </c>
      <c r="K4802" s="62">
        <v>0</v>
      </c>
      <c r="L4802" s="63"/>
      <c r="M4802" s="63"/>
      <c r="N4802" s="63"/>
      <c r="O4802" s="63"/>
      <c r="P4802" s="63"/>
      <c r="Q4802" s="63"/>
      <c r="R4802" s="63"/>
      <c r="S4802" s="63"/>
      <c r="T4802" s="63"/>
      <c r="U4802" s="62">
        <v>15599</v>
      </c>
      <c r="V4802" s="62">
        <v>35853</v>
      </c>
      <c r="W4802" s="62">
        <v>103.03</v>
      </c>
      <c r="X4802" s="62">
        <v>537</v>
      </c>
      <c r="Y4802" s="62">
        <v>349168.02</v>
      </c>
      <c r="Z4802" s="62">
        <v>104000</v>
      </c>
      <c r="AA4802" s="62">
        <v>10747</v>
      </c>
      <c r="AB4802" s="62">
        <v>30.88</v>
      </c>
      <c r="AC4802" s="62">
        <v>3586.21</v>
      </c>
    </row>
    <row r="4803" spans="1:29" ht="45" x14ac:dyDescent="0.25">
      <c r="A4803" s="61" t="s">
        <v>344</v>
      </c>
      <c r="B4803" s="61" t="s">
        <v>345</v>
      </c>
      <c r="C4803" s="62">
        <v>2010</v>
      </c>
      <c r="D4803" s="61" t="s">
        <v>99</v>
      </c>
      <c r="E4803" s="62">
        <v>52</v>
      </c>
      <c r="F4803" s="62">
        <v>446160</v>
      </c>
      <c r="G4803" s="62">
        <v>75010</v>
      </c>
      <c r="H4803" s="62">
        <v>120.21</v>
      </c>
      <c r="I4803" s="62">
        <v>8580</v>
      </c>
      <c r="J4803" s="62">
        <v>414928.8</v>
      </c>
      <c r="K4803" s="62">
        <v>0</v>
      </c>
      <c r="L4803" s="63"/>
      <c r="M4803" s="63"/>
      <c r="N4803" s="63"/>
      <c r="O4803" s="63"/>
      <c r="P4803" s="63"/>
      <c r="Q4803" s="63"/>
      <c r="R4803" s="63"/>
      <c r="S4803" s="63"/>
      <c r="T4803" s="63"/>
      <c r="U4803" s="63"/>
      <c r="V4803" s="63"/>
      <c r="W4803" s="63"/>
      <c r="X4803" s="63"/>
      <c r="Y4803" s="63"/>
      <c r="Z4803" s="62">
        <v>1931</v>
      </c>
      <c r="AA4803" s="62">
        <v>8882</v>
      </c>
      <c r="AB4803" s="62">
        <v>14.23</v>
      </c>
      <c r="AC4803" s="62">
        <v>37.130000000000003</v>
      </c>
    </row>
    <row r="4804" spans="1:29" x14ac:dyDescent="0.25">
      <c r="A4804" s="61" t="s">
        <v>70</v>
      </c>
      <c r="B4804" s="61" t="s">
        <v>71</v>
      </c>
      <c r="C4804" s="62">
        <v>2012</v>
      </c>
      <c r="D4804" s="61" t="s">
        <v>89</v>
      </c>
      <c r="E4804" s="62">
        <v>54</v>
      </c>
      <c r="F4804" s="62">
        <v>223400</v>
      </c>
      <c r="G4804" s="62">
        <v>27863</v>
      </c>
      <c r="H4804" s="62">
        <v>43</v>
      </c>
      <c r="I4804" s="62">
        <v>4137.04</v>
      </c>
      <c r="J4804" s="62">
        <v>207762</v>
      </c>
      <c r="K4804" s="62">
        <v>13198</v>
      </c>
      <c r="L4804" s="62">
        <v>22345</v>
      </c>
      <c r="M4804" s="62">
        <v>34.479999999999997</v>
      </c>
      <c r="N4804" s="62">
        <v>244.41</v>
      </c>
      <c r="O4804" s="62">
        <v>159158.64000000001</v>
      </c>
      <c r="P4804" s="63"/>
      <c r="Q4804" s="63"/>
      <c r="R4804" s="63"/>
      <c r="S4804" s="63"/>
      <c r="T4804" s="63"/>
      <c r="U4804" s="63"/>
      <c r="V4804" s="63"/>
      <c r="W4804" s="63"/>
      <c r="X4804" s="63"/>
      <c r="Y4804" s="63"/>
      <c r="Z4804" s="62">
        <v>3141</v>
      </c>
      <c r="AA4804" s="62">
        <v>20794</v>
      </c>
      <c r="AB4804" s="62">
        <v>32.090000000000003</v>
      </c>
      <c r="AC4804" s="62">
        <v>58.17</v>
      </c>
    </row>
    <row r="4805" spans="1:29" x14ac:dyDescent="0.25">
      <c r="A4805" s="61" t="s">
        <v>279</v>
      </c>
      <c r="B4805" s="61" t="s">
        <v>280</v>
      </c>
      <c r="C4805" s="62">
        <v>2007</v>
      </c>
      <c r="D4805" s="61" t="s">
        <v>75</v>
      </c>
      <c r="E4805" s="62">
        <v>12</v>
      </c>
      <c r="F4805" s="62">
        <v>940</v>
      </c>
      <c r="G4805" s="62">
        <v>350</v>
      </c>
      <c r="H4805" s="62">
        <v>2.4300000000000002</v>
      </c>
      <c r="I4805" s="62">
        <v>78.33</v>
      </c>
      <c r="J4805" s="62">
        <v>874.2</v>
      </c>
      <c r="K4805" s="62">
        <v>0</v>
      </c>
      <c r="L4805" s="63"/>
      <c r="M4805" s="63"/>
      <c r="N4805" s="63"/>
      <c r="O4805" s="63"/>
      <c r="P4805" s="63"/>
      <c r="Q4805" s="63"/>
      <c r="R4805" s="63"/>
      <c r="S4805" s="63"/>
      <c r="T4805" s="63"/>
      <c r="U4805" s="63"/>
      <c r="V4805" s="63"/>
      <c r="W4805" s="63"/>
      <c r="X4805" s="63"/>
      <c r="Y4805" s="63"/>
      <c r="Z4805" s="62">
        <v>92774</v>
      </c>
      <c r="AA4805" s="62">
        <v>6487</v>
      </c>
      <c r="AB4805" s="62">
        <v>45.05</v>
      </c>
      <c r="AC4805" s="62">
        <v>7731.17</v>
      </c>
    </row>
    <row r="4806" spans="1:29" x14ac:dyDescent="0.25">
      <c r="A4806" s="61" t="s">
        <v>332</v>
      </c>
      <c r="B4806" s="61" t="s">
        <v>333</v>
      </c>
      <c r="C4806" s="62">
        <v>2016</v>
      </c>
      <c r="D4806" s="61" t="s">
        <v>94</v>
      </c>
      <c r="E4806" s="62">
        <v>19</v>
      </c>
      <c r="F4806" s="62">
        <v>17720</v>
      </c>
      <c r="G4806" s="62">
        <v>4613</v>
      </c>
      <c r="H4806" s="62">
        <v>20.23</v>
      </c>
      <c r="I4806" s="62">
        <v>932.63</v>
      </c>
      <c r="J4806" s="62">
        <v>16479.599999999999</v>
      </c>
      <c r="K4806" s="62">
        <v>813.77</v>
      </c>
      <c r="L4806" s="62">
        <v>966</v>
      </c>
      <c r="M4806" s="62">
        <v>4.24</v>
      </c>
      <c r="N4806" s="62">
        <v>42.83</v>
      </c>
      <c r="O4806" s="62">
        <v>9813.5300000000007</v>
      </c>
      <c r="P4806" s="63"/>
      <c r="Q4806" s="63"/>
      <c r="R4806" s="63"/>
      <c r="S4806" s="63"/>
      <c r="T4806" s="63"/>
      <c r="U4806" s="63"/>
      <c r="V4806" s="63"/>
      <c r="W4806" s="63"/>
      <c r="X4806" s="63"/>
      <c r="Y4806" s="63"/>
      <c r="Z4806" s="62">
        <v>114420</v>
      </c>
      <c r="AA4806" s="62">
        <v>11427</v>
      </c>
      <c r="AB4806" s="62">
        <v>50.12</v>
      </c>
      <c r="AC4806" s="62">
        <v>6022.11</v>
      </c>
    </row>
    <row r="4807" spans="1:29" x14ac:dyDescent="0.25">
      <c r="A4807" s="61" t="s">
        <v>178</v>
      </c>
      <c r="B4807" s="61" t="s">
        <v>179</v>
      </c>
      <c r="C4807" s="62">
        <v>2014</v>
      </c>
      <c r="D4807" s="61" t="s">
        <v>75</v>
      </c>
      <c r="E4807" s="62">
        <v>3</v>
      </c>
      <c r="F4807" s="62">
        <v>49</v>
      </c>
      <c r="G4807" s="62">
        <v>15</v>
      </c>
      <c r="H4807" s="62">
        <v>0.42</v>
      </c>
      <c r="I4807" s="62">
        <v>16.329999999999998</v>
      </c>
      <c r="J4807" s="62">
        <v>45.57</v>
      </c>
      <c r="K4807" s="62">
        <v>74.680000000000007</v>
      </c>
      <c r="L4807" s="62">
        <v>95</v>
      </c>
      <c r="M4807" s="62">
        <v>2.64</v>
      </c>
      <c r="N4807" s="62">
        <v>24.89</v>
      </c>
      <c r="O4807" s="62">
        <v>900.65</v>
      </c>
      <c r="P4807" s="63"/>
      <c r="Q4807" s="63"/>
      <c r="R4807" s="63"/>
      <c r="S4807" s="63"/>
      <c r="T4807" s="63"/>
      <c r="U4807" s="63"/>
      <c r="V4807" s="63"/>
      <c r="W4807" s="63"/>
      <c r="X4807" s="63"/>
      <c r="Y4807" s="63"/>
      <c r="Z4807" s="62">
        <v>0.23</v>
      </c>
      <c r="AA4807" s="62">
        <v>1757</v>
      </c>
      <c r="AB4807" s="62">
        <v>48.81</v>
      </c>
      <c r="AC4807" s="62">
        <v>0.08</v>
      </c>
    </row>
    <row r="4808" spans="1:29" ht="30" x14ac:dyDescent="0.25">
      <c r="A4808" s="61" t="s">
        <v>180</v>
      </c>
      <c r="B4808" s="61" t="s">
        <v>181</v>
      </c>
      <c r="C4808" s="62">
        <v>2004</v>
      </c>
      <c r="D4808" s="61" t="s">
        <v>226</v>
      </c>
      <c r="E4808" s="62">
        <v>55</v>
      </c>
      <c r="F4808" s="62">
        <v>29000</v>
      </c>
      <c r="G4808" s="62">
        <v>2205</v>
      </c>
      <c r="H4808" s="62">
        <v>3.34</v>
      </c>
      <c r="I4808" s="62">
        <v>527.27</v>
      </c>
      <c r="J4808" s="62">
        <v>26970</v>
      </c>
      <c r="K4808" s="62">
        <v>5597.48</v>
      </c>
      <c r="L4808" s="62">
        <v>13164</v>
      </c>
      <c r="M4808" s="62">
        <v>19.95</v>
      </c>
      <c r="N4808" s="63"/>
      <c r="O4808" s="63"/>
      <c r="P4808" s="63"/>
      <c r="Q4808" s="63"/>
      <c r="R4808" s="63"/>
      <c r="S4808" s="63"/>
      <c r="T4808" s="63"/>
      <c r="U4808" s="63"/>
      <c r="V4808" s="63"/>
      <c r="W4808" s="63"/>
      <c r="X4808" s="63"/>
      <c r="Y4808" s="63"/>
      <c r="Z4808" s="62">
        <v>0.75</v>
      </c>
      <c r="AA4808" s="62">
        <v>5236</v>
      </c>
      <c r="AB4808" s="62">
        <v>7.93</v>
      </c>
      <c r="AC4808" s="62">
        <v>0.01</v>
      </c>
    </row>
    <row r="4809" spans="1:29" ht="30" x14ac:dyDescent="0.25">
      <c r="A4809" s="61" t="s">
        <v>122</v>
      </c>
      <c r="B4809" s="61" t="s">
        <v>123</v>
      </c>
      <c r="C4809" s="62">
        <v>2016</v>
      </c>
      <c r="D4809" s="61" t="s">
        <v>89</v>
      </c>
      <c r="E4809" s="62">
        <v>60</v>
      </c>
      <c r="F4809" s="62">
        <v>235800</v>
      </c>
      <c r="G4809" s="62">
        <v>33831</v>
      </c>
      <c r="H4809" s="62">
        <v>46.99</v>
      </c>
      <c r="I4809" s="62">
        <v>3930</v>
      </c>
      <c r="J4809" s="62">
        <v>219294</v>
      </c>
      <c r="K4809" s="62">
        <v>40371</v>
      </c>
      <c r="L4809" s="62">
        <v>43708</v>
      </c>
      <c r="M4809" s="62">
        <v>60.71</v>
      </c>
      <c r="N4809" s="62">
        <v>672.85</v>
      </c>
      <c r="O4809" s="62">
        <v>486846</v>
      </c>
      <c r="P4809" s="63"/>
      <c r="Q4809" s="63"/>
      <c r="R4809" s="63"/>
      <c r="S4809" s="63"/>
      <c r="T4809" s="63"/>
      <c r="U4809" s="63"/>
      <c r="V4809" s="63"/>
      <c r="W4809" s="63"/>
      <c r="X4809" s="63"/>
      <c r="Y4809" s="63"/>
      <c r="Z4809" s="62">
        <v>1778.36</v>
      </c>
      <c r="AA4809" s="62">
        <v>18146</v>
      </c>
      <c r="AB4809" s="62">
        <v>25.2</v>
      </c>
      <c r="AC4809" s="62">
        <v>29.64</v>
      </c>
    </row>
    <row r="4810" spans="1:29" x14ac:dyDescent="0.25">
      <c r="A4810" s="61" t="s">
        <v>102</v>
      </c>
      <c r="B4810" s="61" t="s">
        <v>103</v>
      </c>
      <c r="C4810" s="62">
        <v>2011</v>
      </c>
      <c r="D4810" s="61" t="s">
        <v>99</v>
      </c>
      <c r="E4810" s="62">
        <v>42</v>
      </c>
      <c r="F4810" s="62">
        <v>164240</v>
      </c>
      <c r="G4810" s="62">
        <v>29762</v>
      </c>
      <c r="H4810" s="62">
        <v>59.05</v>
      </c>
      <c r="I4810" s="62">
        <v>3910.48</v>
      </c>
      <c r="J4810" s="62">
        <v>152743.20000000001</v>
      </c>
      <c r="K4810" s="62">
        <v>18282.25</v>
      </c>
      <c r="L4810" s="62">
        <v>31840</v>
      </c>
      <c r="M4810" s="62">
        <v>63.17</v>
      </c>
      <c r="N4810" s="62">
        <v>435.29</v>
      </c>
      <c r="O4810" s="62">
        <v>220471.14</v>
      </c>
      <c r="P4810" s="63"/>
      <c r="Q4810" s="63"/>
      <c r="R4810" s="63"/>
      <c r="S4810" s="63"/>
      <c r="T4810" s="63"/>
      <c r="U4810" s="63"/>
      <c r="V4810" s="63"/>
      <c r="W4810" s="63"/>
      <c r="X4810" s="63"/>
      <c r="Y4810" s="63"/>
      <c r="Z4810" s="62">
        <v>1787</v>
      </c>
      <c r="AA4810" s="62">
        <v>22925</v>
      </c>
      <c r="AB4810" s="62">
        <v>45.49</v>
      </c>
      <c r="AC4810" s="62">
        <v>42.55</v>
      </c>
    </row>
    <row r="4811" spans="1:29" x14ac:dyDescent="0.25">
      <c r="A4811" s="61" t="s">
        <v>397</v>
      </c>
      <c r="B4811" s="61" t="s">
        <v>398</v>
      </c>
      <c r="C4811" s="62">
        <v>2006</v>
      </c>
      <c r="D4811" s="61" t="s">
        <v>83</v>
      </c>
      <c r="E4811" s="62">
        <v>3</v>
      </c>
      <c r="F4811" s="62">
        <v>761</v>
      </c>
      <c r="G4811" s="62">
        <v>321</v>
      </c>
      <c r="H4811" s="62">
        <v>8.92</v>
      </c>
      <c r="I4811" s="62">
        <v>253.67</v>
      </c>
      <c r="J4811" s="62">
        <v>707.73</v>
      </c>
      <c r="K4811" s="62">
        <v>0</v>
      </c>
      <c r="L4811" s="63"/>
      <c r="M4811" s="63"/>
      <c r="N4811" s="63"/>
      <c r="O4811" s="63"/>
      <c r="P4811" s="63"/>
      <c r="Q4811" s="63"/>
      <c r="R4811" s="63"/>
      <c r="S4811" s="63"/>
      <c r="T4811" s="63"/>
      <c r="U4811" s="63"/>
      <c r="V4811" s="63"/>
      <c r="W4811" s="63"/>
      <c r="X4811" s="63"/>
      <c r="Y4811" s="63"/>
      <c r="Z4811" s="62">
        <v>0</v>
      </c>
      <c r="AA4811" s="63"/>
      <c r="AB4811" s="63"/>
      <c r="AC4811" s="62">
        <v>0</v>
      </c>
    </row>
    <row r="4812" spans="1:29" x14ac:dyDescent="0.25">
      <c r="A4812" s="61" t="s">
        <v>76</v>
      </c>
      <c r="B4812" s="61" t="s">
        <v>77</v>
      </c>
      <c r="C4812" s="62">
        <v>2006</v>
      </c>
      <c r="D4812" s="61" t="s">
        <v>94</v>
      </c>
      <c r="E4812" s="62">
        <v>7</v>
      </c>
      <c r="F4812" s="63"/>
      <c r="G4812" s="63"/>
      <c r="H4812" s="63"/>
      <c r="I4812" s="63"/>
      <c r="J4812" s="63"/>
      <c r="K4812" s="62">
        <v>0</v>
      </c>
      <c r="L4812" s="63"/>
      <c r="M4812" s="63"/>
      <c r="N4812" s="63"/>
      <c r="O4812" s="63"/>
      <c r="P4812" s="63"/>
      <c r="Q4812" s="63"/>
      <c r="R4812" s="63"/>
      <c r="S4812" s="63"/>
      <c r="T4812" s="63"/>
      <c r="U4812" s="63"/>
      <c r="V4812" s="63"/>
      <c r="W4812" s="63"/>
      <c r="X4812" s="63"/>
      <c r="Y4812" s="63"/>
      <c r="Z4812" s="62">
        <v>349.39</v>
      </c>
      <c r="AA4812" s="62">
        <v>1122</v>
      </c>
      <c r="AB4812" s="62">
        <v>13.36</v>
      </c>
      <c r="AC4812" s="62">
        <v>49.91</v>
      </c>
    </row>
    <row r="4813" spans="1:29" x14ac:dyDescent="0.25">
      <c r="A4813" s="61" t="s">
        <v>229</v>
      </c>
      <c r="B4813" s="61" t="s">
        <v>230</v>
      </c>
      <c r="C4813" s="62">
        <v>2004</v>
      </c>
      <c r="D4813" s="61" t="s">
        <v>86</v>
      </c>
      <c r="E4813" s="62">
        <v>127</v>
      </c>
      <c r="F4813" s="62">
        <v>23641</v>
      </c>
      <c r="G4813" s="62">
        <v>5689</v>
      </c>
      <c r="H4813" s="62">
        <v>3.73</v>
      </c>
      <c r="I4813" s="62">
        <v>186.15</v>
      </c>
      <c r="J4813" s="62">
        <v>21986.13</v>
      </c>
      <c r="K4813" s="62">
        <v>7818</v>
      </c>
      <c r="L4813" s="62">
        <v>12671</v>
      </c>
      <c r="M4813" s="62">
        <v>8.31</v>
      </c>
      <c r="N4813" s="62">
        <v>61.56</v>
      </c>
      <c r="O4813" s="62">
        <v>94279.61</v>
      </c>
      <c r="P4813" s="63"/>
      <c r="Q4813" s="63"/>
      <c r="R4813" s="63"/>
      <c r="S4813" s="63"/>
      <c r="T4813" s="63"/>
      <c r="U4813" s="63"/>
      <c r="V4813" s="63"/>
      <c r="W4813" s="63"/>
      <c r="X4813" s="63"/>
      <c r="Y4813" s="63"/>
      <c r="Z4813" s="62">
        <v>0</v>
      </c>
      <c r="AA4813" s="62">
        <v>117330</v>
      </c>
      <c r="AB4813" s="62">
        <v>76.989999999999995</v>
      </c>
      <c r="AC4813" s="62">
        <v>0</v>
      </c>
    </row>
    <row r="4814" spans="1:29" x14ac:dyDescent="0.25">
      <c r="A4814" s="61" t="s">
        <v>178</v>
      </c>
      <c r="B4814" s="61" t="s">
        <v>179</v>
      </c>
      <c r="C4814" s="62">
        <v>2010</v>
      </c>
      <c r="D4814" s="61" t="s">
        <v>72</v>
      </c>
      <c r="E4814" s="62">
        <v>96</v>
      </c>
      <c r="F4814" s="62">
        <v>268315</v>
      </c>
      <c r="G4814" s="62">
        <v>44278</v>
      </c>
      <c r="H4814" s="62">
        <v>38.44</v>
      </c>
      <c r="I4814" s="62">
        <v>2794.95</v>
      </c>
      <c r="J4814" s="62">
        <v>249532.95</v>
      </c>
      <c r="K4814" s="62">
        <v>47677.01</v>
      </c>
      <c r="L4814" s="62">
        <v>175718</v>
      </c>
      <c r="M4814" s="62">
        <v>152.53</v>
      </c>
      <c r="N4814" s="63"/>
      <c r="O4814" s="63"/>
      <c r="P4814" s="63"/>
      <c r="Q4814" s="63"/>
      <c r="R4814" s="63"/>
      <c r="S4814" s="63"/>
      <c r="T4814" s="63"/>
      <c r="U4814" s="63"/>
      <c r="V4814" s="63"/>
      <c r="W4814" s="63"/>
      <c r="X4814" s="63"/>
      <c r="Y4814" s="63"/>
      <c r="Z4814" s="62">
        <v>0</v>
      </c>
      <c r="AA4814" s="63"/>
      <c r="AB4814" s="63"/>
      <c r="AC4814" s="62">
        <v>0</v>
      </c>
    </row>
    <row r="4815" spans="1:29" ht="30" x14ac:dyDescent="0.25">
      <c r="A4815" s="61" t="s">
        <v>277</v>
      </c>
      <c r="B4815" s="61" t="s">
        <v>278</v>
      </c>
      <c r="C4815" s="62">
        <v>2016</v>
      </c>
      <c r="D4815" s="61" t="s">
        <v>78</v>
      </c>
      <c r="E4815" s="62">
        <v>40</v>
      </c>
      <c r="F4815" s="62">
        <v>403960</v>
      </c>
      <c r="G4815" s="62">
        <v>52975</v>
      </c>
      <c r="H4815" s="62">
        <v>110.36</v>
      </c>
      <c r="I4815" s="62">
        <v>10099</v>
      </c>
      <c r="J4815" s="62">
        <v>375682.8</v>
      </c>
      <c r="K4815" s="62">
        <v>0</v>
      </c>
      <c r="L4815" s="63"/>
      <c r="M4815" s="63"/>
      <c r="N4815" s="63"/>
      <c r="O4815" s="63"/>
      <c r="P4815" s="63"/>
      <c r="Q4815" s="63"/>
      <c r="R4815" s="63"/>
      <c r="S4815" s="63"/>
      <c r="T4815" s="63"/>
      <c r="U4815" s="63"/>
      <c r="V4815" s="63"/>
      <c r="W4815" s="63"/>
      <c r="X4815" s="63"/>
      <c r="Y4815" s="63"/>
      <c r="Z4815" s="62">
        <v>133500</v>
      </c>
      <c r="AA4815" s="62">
        <v>5874</v>
      </c>
      <c r="AB4815" s="62">
        <v>12.24</v>
      </c>
      <c r="AC4815" s="62">
        <v>3337.5</v>
      </c>
    </row>
    <row r="4816" spans="1:29" x14ac:dyDescent="0.25">
      <c r="A4816" s="61" t="s">
        <v>260</v>
      </c>
      <c r="B4816" s="61" t="s">
        <v>261</v>
      </c>
      <c r="C4816" s="62">
        <v>2007</v>
      </c>
      <c r="D4816" s="61" t="s">
        <v>99</v>
      </c>
      <c r="E4816" s="62">
        <v>26</v>
      </c>
      <c r="F4816" s="62">
        <v>63772</v>
      </c>
      <c r="G4816" s="62">
        <v>10975</v>
      </c>
      <c r="H4816" s="62">
        <v>35.18</v>
      </c>
      <c r="I4816" s="62">
        <v>2452.77</v>
      </c>
      <c r="J4816" s="62">
        <v>59307.96</v>
      </c>
      <c r="K4816" s="62">
        <v>18193.990000000002</v>
      </c>
      <c r="L4816" s="62">
        <v>25498</v>
      </c>
      <c r="M4816" s="62">
        <v>81.72</v>
      </c>
      <c r="N4816" s="62">
        <v>699.77</v>
      </c>
      <c r="O4816" s="62">
        <v>219406.74</v>
      </c>
      <c r="P4816" s="63"/>
      <c r="Q4816" s="63"/>
      <c r="R4816" s="63"/>
      <c r="S4816" s="63"/>
      <c r="T4816" s="63"/>
      <c r="U4816" s="63"/>
      <c r="V4816" s="63"/>
      <c r="W4816" s="63"/>
      <c r="X4816" s="63"/>
      <c r="Y4816" s="63"/>
      <c r="Z4816" s="62">
        <v>1068</v>
      </c>
      <c r="AA4816" s="62">
        <v>7061</v>
      </c>
      <c r="AB4816" s="62">
        <v>22.63</v>
      </c>
      <c r="AC4816" s="62">
        <v>41.08</v>
      </c>
    </row>
    <row r="4817" spans="1:29" ht="30" x14ac:dyDescent="0.25">
      <c r="A4817" s="61" t="s">
        <v>171</v>
      </c>
      <c r="B4817" s="61" t="s">
        <v>172</v>
      </c>
      <c r="C4817" s="62">
        <v>2014</v>
      </c>
      <c r="D4817" s="61" t="s">
        <v>99</v>
      </c>
      <c r="E4817" s="62">
        <v>198</v>
      </c>
      <c r="F4817" s="62">
        <v>1852475</v>
      </c>
      <c r="G4817" s="62">
        <v>248400</v>
      </c>
      <c r="H4817" s="62">
        <v>104.55</v>
      </c>
      <c r="I4817" s="62">
        <v>9355.93</v>
      </c>
      <c r="J4817" s="62">
        <v>1722801.75</v>
      </c>
      <c r="K4817" s="62">
        <v>13906.89</v>
      </c>
      <c r="L4817" s="62">
        <v>15251</v>
      </c>
      <c r="M4817" s="62">
        <v>6.42</v>
      </c>
      <c r="N4817" s="63"/>
      <c r="O4817" s="63"/>
      <c r="P4817" s="63"/>
      <c r="Q4817" s="63"/>
      <c r="R4817" s="63"/>
      <c r="S4817" s="63"/>
      <c r="T4817" s="63"/>
      <c r="U4817" s="63"/>
      <c r="V4817" s="63"/>
      <c r="W4817" s="63"/>
      <c r="X4817" s="63"/>
      <c r="Y4817" s="63"/>
      <c r="Z4817" s="62">
        <v>15150</v>
      </c>
      <c r="AA4817" s="62">
        <v>86730</v>
      </c>
      <c r="AB4817" s="62">
        <v>36.5</v>
      </c>
      <c r="AC4817" s="62">
        <v>76.52</v>
      </c>
    </row>
    <row r="4818" spans="1:29" x14ac:dyDescent="0.25">
      <c r="A4818" s="61" t="s">
        <v>279</v>
      </c>
      <c r="B4818" s="61" t="s">
        <v>280</v>
      </c>
      <c r="C4818" s="62">
        <v>2003</v>
      </c>
      <c r="D4818" s="61" t="s">
        <v>78</v>
      </c>
      <c r="E4818" s="62">
        <v>30</v>
      </c>
      <c r="F4818" s="62">
        <v>79200</v>
      </c>
      <c r="G4818" s="62">
        <v>7616</v>
      </c>
      <c r="H4818" s="62">
        <v>21.16</v>
      </c>
      <c r="I4818" s="62">
        <v>2640</v>
      </c>
      <c r="J4818" s="62">
        <v>73656</v>
      </c>
      <c r="K4818" s="62">
        <v>8761.77</v>
      </c>
      <c r="L4818" s="62">
        <v>5438</v>
      </c>
      <c r="M4818" s="62">
        <v>15.11</v>
      </c>
      <c r="N4818" s="62">
        <v>292.06</v>
      </c>
      <c r="O4818" s="62">
        <v>105660.76</v>
      </c>
      <c r="P4818" s="63"/>
      <c r="Q4818" s="63"/>
      <c r="R4818" s="63"/>
      <c r="S4818" s="63"/>
      <c r="T4818" s="63"/>
      <c r="U4818" s="63"/>
      <c r="V4818" s="63"/>
      <c r="W4818" s="63"/>
      <c r="X4818" s="63"/>
      <c r="Y4818" s="63"/>
      <c r="Z4818" s="62">
        <v>25080</v>
      </c>
      <c r="AA4818" s="62">
        <v>1219</v>
      </c>
      <c r="AB4818" s="62">
        <v>3.39</v>
      </c>
      <c r="AC4818" s="62">
        <v>836</v>
      </c>
    </row>
    <row r="4819" spans="1:29" x14ac:dyDescent="0.25">
      <c r="A4819" s="61" t="s">
        <v>552</v>
      </c>
      <c r="B4819" s="61" t="s">
        <v>553</v>
      </c>
      <c r="C4819" s="62">
        <v>2010</v>
      </c>
      <c r="D4819" s="61" t="s">
        <v>75</v>
      </c>
      <c r="E4819" s="62">
        <v>7</v>
      </c>
      <c r="F4819" s="63"/>
      <c r="G4819" s="63"/>
      <c r="H4819" s="63"/>
      <c r="I4819" s="63"/>
      <c r="J4819" s="63"/>
      <c r="K4819" s="62">
        <v>0</v>
      </c>
      <c r="L4819" s="63"/>
      <c r="M4819" s="63"/>
      <c r="N4819" s="63"/>
      <c r="O4819" s="63"/>
      <c r="P4819" s="63"/>
      <c r="Q4819" s="63"/>
      <c r="R4819" s="63"/>
      <c r="S4819" s="63"/>
      <c r="T4819" s="63"/>
      <c r="U4819" s="63"/>
      <c r="V4819" s="63"/>
      <c r="W4819" s="63"/>
      <c r="X4819" s="63"/>
      <c r="Y4819" s="63"/>
      <c r="Z4819" s="62">
        <v>47.86</v>
      </c>
      <c r="AA4819" s="62">
        <v>5015</v>
      </c>
      <c r="AB4819" s="62">
        <v>59.7</v>
      </c>
      <c r="AC4819" s="62">
        <v>6.84</v>
      </c>
    </row>
    <row r="4820" spans="1:29" ht="30" x14ac:dyDescent="0.25">
      <c r="A4820" s="61" t="s">
        <v>176</v>
      </c>
      <c r="B4820" s="61" t="s">
        <v>177</v>
      </c>
      <c r="C4820" s="62">
        <v>2013</v>
      </c>
      <c r="D4820" s="61" t="s">
        <v>75</v>
      </c>
      <c r="E4820" s="62">
        <v>10</v>
      </c>
      <c r="F4820" s="63"/>
      <c r="G4820" s="63"/>
      <c r="H4820" s="63"/>
      <c r="I4820" s="63"/>
      <c r="J4820" s="63"/>
      <c r="K4820" s="62">
        <v>0</v>
      </c>
      <c r="L4820" s="63"/>
      <c r="M4820" s="63"/>
      <c r="N4820" s="63"/>
      <c r="O4820" s="63"/>
      <c r="P4820" s="63"/>
      <c r="Q4820" s="63"/>
      <c r="R4820" s="63"/>
      <c r="S4820" s="63"/>
      <c r="T4820" s="63"/>
      <c r="U4820" s="63"/>
      <c r="V4820" s="63"/>
      <c r="W4820" s="63"/>
      <c r="X4820" s="63"/>
      <c r="Y4820" s="63"/>
      <c r="Z4820" s="62">
        <v>168</v>
      </c>
      <c r="AA4820" s="62">
        <v>5100</v>
      </c>
      <c r="AB4820" s="62">
        <v>42.5</v>
      </c>
      <c r="AC4820" s="62">
        <v>16.8</v>
      </c>
    </row>
    <row r="4821" spans="1:29" x14ac:dyDescent="0.25">
      <c r="A4821" s="61" t="s">
        <v>241</v>
      </c>
      <c r="B4821" s="61" t="s">
        <v>242</v>
      </c>
      <c r="C4821" s="62">
        <v>2016</v>
      </c>
      <c r="D4821" s="61" t="s">
        <v>72</v>
      </c>
      <c r="E4821" s="62">
        <v>12</v>
      </c>
      <c r="F4821" s="63"/>
      <c r="G4821" s="63"/>
      <c r="H4821" s="63"/>
      <c r="I4821" s="63"/>
      <c r="J4821" s="63"/>
      <c r="K4821" s="62">
        <v>0</v>
      </c>
      <c r="L4821" s="63"/>
      <c r="M4821" s="63"/>
      <c r="N4821" s="63"/>
      <c r="O4821" s="63"/>
      <c r="P4821" s="63"/>
      <c r="Q4821" s="63"/>
      <c r="R4821" s="63"/>
      <c r="S4821" s="63"/>
      <c r="T4821" s="63"/>
      <c r="U4821" s="63"/>
      <c r="V4821" s="63"/>
      <c r="W4821" s="63"/>
      <c r="X4821" s="63"/>
      <c r="Y4821" s="63"/>
      <c r="Z4821" s="62">
        <v>0</v>
      </c>
      <c r="AA4821" s="63"/>
      <c r="AB4821" s="63"/>
      <c r="AC4821" s="62">
        <v>0</v>
      </c>
    </row>
    <row r="4822" spans="1:29" ht="30" x14ac:dyDescent="0.25">
      <c r="A4822" s="61" t="s">
        <v>245</v>
      </c>
      <c r="B4822" s="61" t="s">
        <v>246</v>
      </c>
      <c r="C4822" s="62">
        <v>2010</v>
      </c>
      <c r="D4822" s="61" t="s">
        <v>89</v>
      </c>
      <c r="E4822" s="62">
        <v>58</v>
      </c>
      <c r="F4822" s="62">
        <v>450831</v>
      </c>
      <c r="G4822" s="62">
        <v>69349</v>
      </c>
      <c r="H4822" s="62">
        <v>99.64</v>
      </c>
      <c r="I4822" s="62">
        <v>7772.95</v>
      </c>
      <c r="J4822" s="62">
        <v>419272.83</v>
      </c>
      <c r="K4822" s="62">
        <v>0</v>
      </c>
      <c r="L4822" s="63"/>
      <c r="M4822" s="63"/>
      <c r="N4822" s="63"/>
      <c r="O4822" s="63"/>
      <c r="P4822" s="63"/>
      <c r="Q4822" s="63"/>
      <c r="R4822" s="63"/>
      <c r="S4822" s="63"/>
      <c r="T4822" s="63"/>
      <c r="U4822" s="63"/>
      <c r="V4822" s="63"/>
      <c r="W4822" s="63"/>
      <c r="X4822" s="63"/>
      <c r="Y4822" s="63"/>
      <c r="Z4822" s="62">
        <v>161700</v>
      </c>
      <c r="AA4822" s="62">
        <v>14921</v>
      </c>
      <c r="AB4822" s="62">
        <v>21.44</v>
      </c>
      <c r="AC4822" s="62">
        <v>2787.93</v>
      </c>
    </row>
    <row r="4823" spans="1:29" ht="30" x14ac:dyDescent="0.25">
      <c r="A4823" s="61" t="s">
        <v>536</v>
      </c>
      <c r="B4823" s="61" t="s">
        <v>537</v>
      </c>
      <c r="C4823" s="62">
        <v>2018</v>
      </c>
      <c r="D4823" s="61" t="s">
        <v>94</v>
      </c>
      <c r="E4823" s="62">
        <v>6</v>
      </c>
      <c r="F4823" s="62">
        <v>3148</v>
      </c>
      <c r="G4823" s="62">
        <v>401</v>
      </c>
      <c r="H4823" s="62">
        <v>5.57</v>
      </c>
      <c r="I4823" s="62">
        <v>524.66999999999996</v>
      </c>
      <c r="J4823" s="62">
        <v>2927.64</v>
      </c>
      <c r="K4823" s="62">
        <v>0</v>
      </c>
      <c r="L4823" s="63"/>
      <c r="M4823" s="63"/>
      <c r="N4823" s="63"/>
      <c r="O4823" s="63"/>
      <c r="P4823" s="63"/>
      <c r="Q4823" s="63"/>
      <c r="R4823" s="63"/>
      <c r="S4823" s="63"/>
      <c r="T4823" s="63"/>
      <c r="U4823" s="63"/>
      <c r="V4823" s="63"/>
      <c r="W4823" s="63"/>
      <c r="X4823" s="63"/>
      <c r="Y4823" s="63"/>
      <c r="Z4823" s="62">
        <v>118.85</v>
      </c>
      <c r="AA4823" s="62">
        <v>1049</v>
      </c>
      <c r="AB4823" s="62">
        <v>14.57</v>
      </c>
      <c r="AC4823" s="62">
        <v>19.809999999999999</v>
      </c>
    </row>
    <row r="4824" spans="1:29" x14ac:dyDescent="0.25">
      <c r="A4824" s="61" t="s">
        <v>200</v>
      </c>
      <c r="B4824" s="61" t="s">
        <v>201</v>
      </c>
      <c r="C4824" s="62">
        <v>2005</v>
      </c>
      <c r="D4824" s="61" t="s">
        <v>78</v>
      </c>
      <c r="E4824" s="62">
        <v>56</v>
      </c>
      <c r="F4824" s="62">
        <v>537440</v>
      </c>
      <c r="G4824" s="62">
        <v>67811</v>
      </c>
      <c r="H4824" s="62">
        <v>100.91</v>
      </c>
      <c r="I4824" s="62">
        <v>9597.14</v>
      </c>
      <c r="J4824" s="62">
        <v>499819.2</v>
      </c>
      <c r="K4824" s="62">
        <v>0</v>
      </c>
      <c r="L4824" s="63"/>
      <c r="M4824" s="63"/>
      <c r="N4824" s="63"/>
      <c r="O4824" s="63"/>
      <c r="P4824" s="63"/>
      <c r="Q4824" s="63"/>
      <c r="R4824" s="63"/>
      <c r="S4824" s="63"/>
      <c r="T4824" s="63"/>
      <c r="U4824" s="63"/>
      <c r="V4824" s="63"/>
      <c r="W4824" s="63"/>
      <c r="X4824" s="63"/>
      <c r="Y4824" s="63"/>
      <c r="Z4824" s="62">
        <v>0</v>
      </c>
      <c r="AA4824" s="63"/>
      <c r="AB4824" s="63"/>
      <c r="AC4824" s="62">
        <v>0</v>
      </c>
    </row>
    <row r="4825" spans="1:29" x14ac:dyDescent="0.25">
      <c r="A4825" s="61" t="s">
        <v>260</v>
      </c>
      <c r="B4825" s="61" t="s">
        <v>261</v>
      </c>
      <c r="C4825" s="62">
        <v>2005</v>
      </c>
      <c r="D4825" s="61" t="s">
        <v>313</v>
      </c>
      <c r="E4825" s="62">
        <v>57</v>
      </c>
      <c r="F4825" s="62">
        <v>668880</v>
      </c>
      <c r="G4825" s="62">
        <v>74409</v>
      </c>
      <c r="H4825" s="62">
        <v>108.79</v>
      </c>
      <c r="I4825" s="62">
        <v>11734.74</v>
      </c>
      <c r="J4825" s="62">
        <v>622058.4</v>
      </c>
      <c r="K4825" s="62">
        <v>4963.3599999999997</v>
      </c>
      <c r="L4825" s="62">
        <v>7804</v>
      </c>
      <c r="M4825" s="62">
        <v>11.41</v>
      </c>
      <c r="N4825" s="62">
        <v>87.08</v>
      </c>
      <c r="O4825" s="62">
        <v>59854.62</v>
      </c>
      <c r="P4825" s="63"/>
      <c r="Q4825" s="63"/>
      <c r="R4825" s="63"/>
      <c r="S4825" s="63"/>
      <c r="T4825" s="63"/>
      <c r="U4825" s="63"/>
      <c r="V4825" s="63"/>
      <c r="W4825" s="63"/>
      <c r="X4825" s="63"/>
      <c r="Y4825" s="63"/>
      <c r="Z4825" s="62">
        <v>1938</v>
      </c>
      <c r="AA4825" s="62">
        <v>12717</v>
      </c>
      <c r="AB4825" s="62">
        <v>18.59</v>
      </c>
      <c r="AC4825" s="62">
        <v>34</v>
      </c>
    </row>
    <row r="4826" spans="1:29" x14ac:dyDescent="0.25">
      <c r="A4826" s="61" t="s">
        <v>76</v>
      </c>
      <c r="B4826" s="61" t="s">
        <v>77</v>
      </c>
      <c r="C4826" s="62">
        <v>2010</v>
      </c>
      <c r="D4826" s="61" t="s">
        <v>89</v>
      </c>
      <c r="E4826" s="62">
        <v>24</v>
      </c>
      <c r="F4826" s="63"/>
      <c r="G4826" s="63"/>
      <c r="H4826" s="63"/>
      <c r="I4826" s="63"/>
      <c r="J4826" s="63"/>
      <c r="K4826" s="62">
        <v>0</v>
      </c>
      <c r="L4826" s="63"/>
      <c r="M4826" s="63"/>
      <c r="N4826" s="63"/>
      <c r="O4826" s="63"/>
      <c r="P4826" s="63"/>
      <c r="Q4826" s="63"/>
      <c r="R4826" s="63"/>
      <c r="S4826" s="63"/>
      <c r="T4826" s="63"/>
      <c r="U4826" s="63"/>
      <c r="V4826" s="63"/>
      <c r="W4826" s="63"/>
      <c r="X4826" s="63"/>
      <c r="Y4826" s="63"/>
      <c r="Z4826" s="62">
        <v>932.92</v>
      </c>
      <c r="AA4826" s="62">
        <v>2756</v>
      </c>
      <c r="AB4826" s="62">
        <v>9.57</v>
      </c>
      <c r="AC4826" s="62">
        <v>38.869999999999997</v>
      </c>
    </row>
    <row r="4827" spans="1:29" x14ac:dyDescent="0.25">
      <c r="A4827" s="61" t="s">
        <v>229</v>
      </c>
      <c r="B4827" s="61" t="s">
        <v>230</v>
      </c>
      <c r="C4827" s="62">
        <v>2017</v>
      </c>
      <c r="D4827" s="61" t="s">
        <v>150</v>
      </c>
      <c r="E4827" s="62">
        <v>6</v>
      </c>
      <c r="F4827" s="63"/>
      <c r="G4827" s="63"/>
      <c r="H4827" s="63"/>
      <c r="I4827" s="63"/>
      <c r="J4827" s="63"/>
      <c r="K4827" s="62">
        <v>0</v>
      </c>
      <c r="L4827" s="63"/>
      <c r="M4827" s="63"/>
      <c r="N4827" s="63"/>
      <c r="O4827" s="63"/>
      <c r="P4827" s="63"/>
      <c r="Q4827" s="63"/>
      <c r="R4827" s="63"/>
      <c r="S4827" s="63"/>
      <c r="T4827" s="63"/>
      <c r="U4827" s="63"/>
      <c r="V4827" s="63"/>
      <c r="W4827" s="63"/>
      <c r="X4827" s="63"/>
      <c r="Y4827" s="63"/>
      <c r="Z4827" s="62">
        <v>0</v>
      </c>
      <c r="AA4827" s="62">
        <v>4159</v>
      </c>
      <c r="AB4827" s="62">
        <v>57.76</v>
      </c>
      <c r="AC4827" s="62">
        <v>0</v>
      </c>
    </row>
    <row r="4828" spans="1:29" ht="30" x14ac:dyDescent="0.25">
      <c r="A4828" s="61" t="s">
        <v>100</v>
      </c>
      <c r="B4828" s="61" t="s">
        <v>101</v>
      </c>
      <c r="C4828" s="62">
        <v>2011</v>
      </c>
      <c r="D4828" s="61" t="s">
        <v>78</v>
      </c>
      <c r="E4828" s="62">
        <v>52</v>
      </c>
      <c r="F4828" s="62">
        <v>561093</v>
      </c>
      <c r="G4828" s="62">
        <v>80661</v>
      </c>
      <c r="H4828" s="62">
        <v>129.26</v>
      </c>
      <c r="I4828" s="62">
        <v>10790.25</v>
      </c>
      <c r="J4828" s="62">
        <v>521816.49</v>
      </c>
      <c r="K4828" s="62">
        <v>0</v>
      </c>
      <c r="L4828" s="63"/>
      <c r="M4828" s="63"/>
      <c r="N4828" s="63"/>
      <c r="O4828" s="63"/>
      <c r="P4828" s="62">
        <v>308</v>
      </c>
      <c r="Q4828" s="62">
        <v>1180</v>
      </c>
      <c r="R4828" s="62">
        <v>1.89</v>
      </c>
      <c r="S4828" s="62">
        <v>5</v>
      </c>
      <c r="T4828" s="62">
        <v>3902.05</v>
      </c>
      <c r="U4828" s="63"/>
      <c r="V4828" s="63"/>
      <c r="W4828" s="63"/>
      <c r="X4828" s="63"/>
      <c r="Y4828" s="63"/>
      <c r="Z4828" s="62">
        <v>121334</v>
      </c>
      <c r="AA4828" s="62">
        <v>4856</v>
      </c>
      <c r="AB4828" s="62">
        <v>7.78</v>
      </c>
      <c r="AC4828" s="62">
        <v>2333.35</v>
      </c>
    </row>
    <row r="4829" spans="1:29" x14ac:dyDescent="0.25">
      <c r="A4829" s="61" t="s">
        <v>466</v>
      </c>
      <c r="B4829" s="61" t="s">
        <v>467</v>
      </c>
      <c r="C4829" s="62">
        <v>2018</v>
      </c>
      <c r="D4829" s="61" t="s">
        <v>94</v>
      </c>
      <c r="E4829" s="62">
        <v>2</v>
      </c>
      <c r="F4829" s="62">
        <v>99</v>
      </c>
      <c r="G4829" s="62">
        <v>123</v>
      </c>
      <c r="H4829" s="62">
        <v>5.13</v>
      </c>
      <c r="I4829" s="62">
        <v>49.5</v>
      </c>
      <c r="J4829" s="62">
        <v>92.07</v>
      </c>
      <c r="K4829" s="62">
        <v>0</v>
      </c>
      <c r="L4829" s="63"/>
      <c r="M4829" s="63"/>
      <c r="N4829" s="63"/>
      <c r="O4829" s="63"/>
      <c r="P4829" s="63"/>
      <c r="Q4829" s="63"/>
      <c r="R4829" s="63"/>
      <c r="S4829" s="63"/>
      <c r="T4829" s="63"/>
      <c r="U4829" s="63"/>
      <c r="V4829" s="63"/>
      <c r="W4829" s="63"/>
      <c r="X4829" s="63"/>
      <c r="Y4829" s="63"/>
      <c r="Z4829" s="62">
        <v>0</v>
      </c>
      <c r="AA4829" s="63"/>
      <c r="AB4829" s="63"/>
      <c r="AC4829" s="62">
        <v>0</v>
      </c>
    </row>
    <row r="4830" spans="1:29" x14ac:dyDescent="0.25">
      <c r="A4830" s="61" t="s">
        <v>469</v>
      </c>
      <c r="B4830" s="61" t="s">
        <v>470</v>
      </c>
      <c r="C4830" s="62">
        <v>2006</v>
      </c>
      <c r="D4830" s="61" t="s">
        <v>75</v>
      </c>
      <c r="E4830" s="62">
        <v>8</v>
      </c>
      <c r="F4830" s="62">
        <v>6350</v>
      </c>
      <c r="G4830" s="62">
        <v>1210</v>
      </c>
      <c r="H4830" s="62">
        <v>12.6</v>
      </c>
      <c r="I4830" s="62">
        <v>793.75</v>
      </c>
      <c r="J4830" s="62">
        <v>5905.5</v>
      </c>
      <c r="K4830" s="62">
        <v>103.78</v>
      </c>
      <c r="L4830" s="62">
        <v>296</v>
      </c>
      <c r="M4830" s="62">
        <v>3.08</v>
      </c>
      <c r="N4830" s="63"/>
      <c r="O4830" s="63"/>
      <c r="P4830" s="63"/>
      <c r="Q4830" s="63"/>
      <c r="R4830" s="63"/>
      <c r="S4830" s="63"/>
      <c r="T4830" s="63"/>
      <c r="U4830" s="63"/>
      <c r="V4830" s="63"/>
      <c r="W4830" s="63"/>
      <c r="X4830" s="63"/>
      <c r="Y4830" s="63"/>
      <c r="Z4830" s="62">
        <v>775.44</v>
      </c>
      <c r="AA4830" s="62">
        <v>5067</v>
      </c>
      <c r="AB4830" s="62">
        <v>52.78</v>
      </c>
      <c r="AC4830" s="62">
        <v>96.93</v>
      </c>
    </row>
    <row r="4831" spans="1:29" ht="30" x14ac:dyDescent="0.25">
      <c r="A4831" s="61" t="s">
        <v>247</v>
      </c>
      <c r="B4831" s="61" t="s">
        <v>248</v>
      </c>
      <c r="C4831" s="62">
        <v>2007</v>
      </c>
      <c r="D4831" s="61" t="s">
        <v>89</v>
      </c>
      <c r="E4831" s="62">
        <v>50</v>
      </c>
      <c r="F4831" s="62">
        <v>554379</v>
      </c>
      <c r="G4831" s="62">
        <v>70048</v>
      </c>
      <c r="H4831" s="62">
        <v>116.75</v>
      </c>
      <c r="I4831" s="62">
        <v>11087.58</v>
      </c>
      <c r="J4831" s="62">
        <v>515572.47</v>
      </c>
      <c r="K4831" s="62">
        <v>0</v>
      </c>
      <c r="L4831" s="63"/>
      <c r="M4831" s="63"/>
      <c r="N4831" s="63"/>
      <c r="O4831" s="63"/>
      <c r="P4831" s="63"/>
      <c r="Q4831" s="63"/>
      <c r="R4831" s="63"/>
      <c r="S4831" s="63"/>
      <c r="T4831" s="63"/>
      <c r="U4831" s="63"/>
      <c r="V4831" s="63"/>
      <c r="W4831" s="63"/>
      <c r="X4831" s="63"/>
      <c r="Y4831" s="63"/>
      <c r="Z4831" s="62">
        <v>149</v>
      </c>
      <c r="AA4831" s="62">
        <v>10799</v>
      </c>
      <c r="AB4831" s="62">
        <v>18</v>
      </c>
      <c r="AC4831" s="62">
        <v>2.98</v>
      </c>
    </row>
    <row r="4832" spans="1:29" x14ac:dyDescent="0.25">
      <c r="A4832" s="61" t="s">
        <v>524</v>
      </c>
      <c r="B4832" s="61" t="s">
        <v>525</v>
      </c>
      <c r="C4832" s="62">
        <v>2006</v>
      </c>
      <c r="D4832" s="61" t="s">
        <v>438</v>
      </c>
      <c r="E4832" s="62">
        <v>6</v>
      </c>
      <c r="F4832" s="63"/>
      <c r="G4832" s="63"/>
      <c r="H4832" s="63"/>
      <c r="I4832" s="63"/>
      <c r="J4832" s="63"/>
      <c r="K4832" s="62">
        <v>0</v>
      </c>
      <c r="L4832" s="63"/>
      <c r="M4832" s="63"/>
      <c r="N4832" s="63"/>
      <c r="O4832" s="63"/>
      <c r="P4832" s="63"/>
      <c r="Q4832" s="63"/>
      <c r="R4832" s="63"/>
      <c r="S4832" s="63"/>
      <c r="T4832" s="63"/>
      <c r="U4832" s="63"/>
      <c r="V4832" s="63"/>
      <c r="W4832" s="63"/>
      <c r="X4832" s="63"/>
      <c r="Y4832" s="63"/>
      <c r="Z4832" s="62">
        <v>0</v>
      </c>
      <c r="AA4832" s="63"/>
      <c r="AB4832" s="63"/>
      <c r="AC4832" s="62">
        <v>0</v>
      </c>
    </row>
    <row r="4833" spans="1:29" x14ac:dyDescent="0.25">
      <c r="A4833" s="61" t="s">
        <v>295</v>
      </c>
      <c r="B4833" s="61" t="s">
        <v>296</v>
      </c>
      <c r="C4833" s="62">
        <v>2011</v>
      </c>
      <c r="D4833" s="61" t="s">
        <v>75</v>
      </c>
      <c r="E4833" s="62">
        <v>5</v>
      </c>
      <c r="F4833" s="62">
        <v>4229</v>
      </c>
      <c r="G4833" s="62">
        <v>918</v>
      </c>
      <c r="H4833" s="62">
        <v>15.3</v>
      </c>
      <c r="I4833" s="62">
        <v>845.8</v>
      </c>
      <c r="J4833" s="62">
        <v>3932.97</v>
      </c>
      <c r="K4833" s="62">
        <v>0</v>
      </c>
      <c r="L4833" s="63"/>
      <c r="M4833" s="63"/>
      <c r="N4833" s="63"/>
      <c r="O4833" s="63"/>
      <c r="P4833" s="63"/>
      <c r="Q4833" s="63"/>
      <c r="R4833" s="63"/>
      <c r="S4833" s="63"/>
      <c r="T4833" s="63"/>
      <c r="U4833" s="62">
        <v>10043</v>
      </c>
      <c r="V4833" s="62">
        <v>7351</v>
      </c>
      <c r="W4833" s="62">
        <v>122.52</v>
      </c>
      <c r="X4833" s="62">
        <v>2008</v>
      </c>
      <c r="Y4833" s="62">
        <v>224802.51</v>
      </c>
      <c r="Z4833" s="62">
        <v>0</v>
      </c>
      <c r="AA4833" s="63"/>
      <c r="AB4833" s="63"/>
      <c r="AC4833" s="62">
        <v>0</v>
      </c>
    </row>
    <row r="4834" spans="1:29" ht="45" x14ac:dyDescent="0.25">
      <c r="A4834" s="61" t="s">
        <v>109</v>
      </c>
      <c r="B4834" s="61" t="s">
        <v>110</v>
      </c>
      <c r="C4834" s="62">
        <v>2011</v>
      </c>
      <c r="D4834" s="61" t="s">
        <v>226</v>
      </c>
      <c r="E4834" s="62">
        <v>14</v>
      </c>
      <c r="F4834" s="62">
        <v>70960</v>
      </c>
      <c r="G4834" s="62">
        <v>10569</v>
      </c>
      <c r="H4834" s="62">
        <v>62.91</v>
      </c>
      <c r="I4834" s="62">
        <v>5068.57</v>
      </c>
      <c r="J4834" s="62">
        <v>65992.800000000003</v>
      </c>
      <c r="K4834" s="62">
        <v>0</v>
      </c>
      <c r="L4834" s="63"/>
      <c r="M4834" s="63"/>
      <c r="N4834" s="63"/>
      <c r="O4834" s="63"/>
      <c r="P4834" s="63"/>
      <c r="Q4834" s="63"/>
      <c r="R4834" s="63"/>
      <c r="S4834" s="63"/>
      <c r="T4834" s="63"/>
      <c r="U4834" s="62">
        <v>3553</v>
      </c>
      <c r="V4834" s="62">
        <v>11769</v>
      </c>
      <c r="W4834" s="62">
        <v>70.05</v>
      </c>
      <c r="X4834" s="62">
        <v>253</v>
      </c>
      <c r="Y4834" s="62">
        <v>79530.350000000006</v>
      </c>
      <c r="Z4834" s="62">
        <v>5753</v>
      </c>
      <c r="AA4834" s="62">
        <v>30264</v>
      </c>
      <c r="AB4834" s="62">
        <v>180.14</v>
      </c>
      <c r="AC4834" s="62">
        <v>410.93</v>
      </c>
    </row>
    <row r="4835" spans="1:29" ht="30" x14ac:dyDescent="0.25">
      <c r="A4835" s="61" t="s">
        <v>356</v>
      </c>
      <c r="B4835" s="61" t="s">
        <v>357</v>
      </c>
      <c r="C4835" s="62">
        <v>2003</v>
      </c>
      <c r="D4835" s="61" t="s">
        <v>78</v>
      </c>
      <c r="E4835" s="62">
        <v>100</v>
      </c>
      <c r="F4835" s="62">
        <v>415765</v>
      </c>
      <c r="G4835" s="62">
        <v>46521</v>
      </c>
      <c r="H4835" s="62">
        <v>38.770000000000003</v>
      </c>
      <c r="I4835" s="62">
        <v>4157.6499999999996</v>
      </c>
      <c r="J4835" s="62">
        <v>386661.45</v>
      </c>
      <c r="K4835" s="62">
        <v>0</v>
      </c>
      <c r="L4835" s="63"/>
      <c r="M4835" s="63"/>
      <c r="N4835" s="63"/>
      <c r="O4835" s="63"/>
      <c r="P4835" s="63"/>
      <c r="Q4835" s="63"/>
      <c r="R4835" s="63"/>
      <c r="S4835" s="63"/>
      <c r="T4835" s="63"/>
      <c r="U4835" s="63"/>
      <c r="V4835" s="63"/>
      <c r="W4835" s="63"/>
      <c r="X4835" s="63"/>
      <c r="Y4835" s="63"/>
      <c r="Z4835" s="62">
        <v>1351</v>
      </c>
      <c r="AA4835" s="62">
        <v>20868</v>
      </c>
      <c r="AB4835" s="62">
        <v>17.39</v>
      </c>
      <c r="AC4835" s="62">
        <v>13.51</v>
      </c>
    </row>
    <row r="4836" spans="1:29" x14ac:dyDescent="0.25">
      <c r="A4836" s="61" t="s">
        <v>522</v>
      </c>
      <c r="B4836" s="61" t="s">
        <v>523</v>
      </c>
      <c r="C4836" s="62">
        <v>2018</v>
      </c>
      <c r="D4836" s="61" t="s">
        <v>78</v>
      </c>
      <c r="E4836" s="62">
        <v>56</v>
      </c>
      <c r="F4836" s="62">
        <v>129832</v>
      </c>
      <c r="G4836" s="62">
        <v>28312</v>
      </c>
      <c r="H4836" s="62">
        <v>42.13</v>
      </c>
      <c r="I4836" s="62">
        <v>2318.4299999999998</v>
      </c>
      <c r="J4836" s="62">
        <v>120743.76</v>
      </c>
      <c r="K4836" s="62">
        <v>13940.83</v>
      </c>
      <c r="L4836" s="62">
        <v>20584</v>
      </c>
      <c r="M4836" s="62">
        <v>30.63</v>
      </c>
      <c r="N4836" s="62">
        <v>248.94</v>
      </c>
      <c r="O4836" s="62">
        <v>168116.7</v>
      </c>
      <c r="P4836" s="63"/>
      <c r="Q4836" s="63"/>
      <c r="R4836" s="63"/>
      <c r="S4836" s="63"/>
      <c r="T4836" s="63"/>
      <c r="U4836" s="63"/>
      <c r="V4836" s="63"/>
      <c r="W4836" s="63"/>
      <c r="X4836" s="63"/>
      <c r="Y4836" s="63"/>
      <c r="Z4836" s="62">
        <v>201120</v>
      </c>
      <c r="AA4836" s="62">
        <v>40947</v>
      </c>
      <c r="AB4836" s="62">
        <v>60.93</v>
      </c>
      <c r="AC4836" s="62">
        <v>3591.43</v>
      </c>
    </row>
    <row r="4837" spans="1:29" ht="30" x14ac:dyDescent="0.25">
      <c r="A4837" s="61" t="s">
        <v>231</v>
      </c>
      <c r="B4837" s="61" t="s">
        <v>232</v>
      </c>
      <c r="C4837" s="62">
        <v>2007</v>
      </c>
      <c r="D4837" s="61" t="s">
        <v>89</v>
      </c>
      <c r="E4837" s="62">
        <v>68</v>
      </c>
      <c r="F4837" s="62">
        <v>267040</v>
      </c>
      <c r="G4837" s="62">
        <v>34100</v>
      </c>
      <c r="H4837" s="62">
        <v>41.79</v>
      </c>
      <c r="I4837" s="62">
        <v>3927.06</v>
      </c>
      <c r="J4837" s="62">
        <v>248347.2</v>
      </c>
      <c r="K4837" s="62">
        <v>35219.199999999997</v>
      </c>
      <c r="L4837" s="62">
        <v>49617</v>
      </c>
      <c r="M4837" s="62">
        <v>60.81</v>
      </c>
      <c r="N4837" s="62">
        <v>517.92999999999995</v>
      </c>
      <c r="O4837" s="62">
        <v>424718.95</v>
      </c>
      <c r="P4837" s="63"/>
      <c r="Q4837" s="63"/>
      <c r="R4837" s="63"/>
      <c r="S4837" s="63"/>
      <c r="T4837" s="63"/>
      <c r="U4837" s="63"/>
      <c r="V4837" s="63"/>
      <c r="W4837" s="63"/>
      <c r="X4837" s="63"/>
      <c r="Y4837" s="63"/>
      <c r="Z4837" s="62">
        <v>342512</v>
      </c>
      <c r="AA4837" s="62">
        <v>16951</v>
      </c>
      <c r="AB4837" s="62">
        <v>20.77</v>
      </c>
      <c r="AC4837" s="62">
        <v>5036.9399999999996</v>
      </c>
    </row>
    <row r="4838" spans="1:29" x14ac:dyDescent="0.25">
      <c r="A4838" s="61" t="s">
        <v>336</v>
      </c>
      <c r="B4838" s="61" t="s">
        <v>337</v>
      </c>
      <c r="C4838" s="62">
        <v>2007</v>
      </c>
      <c r="D4838" s="61" t="s">
        <v>175</v>
      </c>
      <c r="E4838" s="62">
        <v>8</v>
      </c>
      <c r="F4838" s="63"/>
      <c r="G4838" s="63"/>
      <c r="H4838" s="63"/>
      <c r="I4838" s="63"/>
      <c r="J4838" s="63"/>
      <c r="K4838" s="62">
        <v>0</v>
      </c>
      <c r="L4838" s="63"/>
      <c r="M4838" s="63"/>
      <c r="N4838" s="63"/>
      <c r="O4838" s="63"/>
      <c r="P4838" s="63"/>
      <c r="Q4838" s="63"/>
      <c r="R4838" s="63"/>
      <c r="S4838" s="63"/>
      <c r="T4838" s="63"/>
      <c r="U4838" s="63"/>
      <c r="V4838" s="63"/>
      <c r="W4838" s="63"/>
      <c r="X4838" s="63"/>
      <c r="Y4838" s="63"/>
      <c r="Z4838" s="62">
        <v>0</v>
      </c>
      <c r="AA4838" s="63"/>
      <c r="AB4838" s="63"/>
      <c r="AC4838" s="62">
        <v>0</v>
      </c>
    </row>
    <row r="4839" spans="1:29" ht="30" x14ac:dyDescent="0.25">
      <c r="A4839" s="61" t="s">
        <v>269</v>
      </c>
      <c r="B4839" s="61" t="s">
        <v>270</v>
      </c>
      <c r="C4839" s="62">
        <v>2005</v>
      </c>
      <c r="D4839" s="61" t="s">
        <v>94</v>
      </c>
      <c r="E4839" s="62">
        <v>2</v>
      </c>
      <c r="F4839" s="62">
        <v>10380</v>
      </c>
      <c r="G4839" s="62">
        <v>1251</v>
      </c>
      <c r="H4839" s="62">
        <v>52.13</v>
      </c>
      <c r="I4839" s="62">
        <v>5190</v>
      </c>
      <c r="J4839" s="62">
        <v>9653.4</v>
      </c>
      <c r="K4839" s="62">
        <v>404.46</v>
      </c>
      <c r="L4839" s="62">
        <v>766</v>
      </c>
      <c r="M4839" s="62">
        <v>31.92</v>
      </c>
      <c r="N4839" s="62">
        <v>202.23</v>
      </c>
      <c r="O4839" s="62">
        <v>4877.5200000000004</v>
      </c>
      <c r="P4839" s="63"/>
      <c r="Q4839" s="63"/>
      <c r="R4839" s="63"/>
      <c r="S4839" s="63"/>
      <c r="T4839" s="63"/>
      <c r="U4839" s="62">
        <v>1095</v>
      </c>
      <c r="V4839" s="62">
        <v>2174</v>
      </c>
      <c r="W4839" s="62">
        <v>90.58</v>
      </c>
      <c r="X4839" s="62">
        <v>547</v>
      </c>
      <c r="Y4839" s="62">
        <v>24510.48</v>
      </c>
      <c r="Z4839" s="62">
        <v>10900</v>
      </c>
      <c r="AA4839" s="62">
        <v>319</v>
      </c>
      <c r="AB4839" s="62">
        <v>13.29</v>
      </c>
      <c r="AC4839" s="62">
        <v>5450</v>
      </c>
    </row>
    <row r="4840" spans="1:29" ht="30" x14ac:dyDescent="0.25">
      <c r="A4840" s="61" t="s">
        <v>73</v>
      </c>
      <c r="B4840" s="61" t="s">
        <v>74</v>
      </c>
      <c r="C4840" s="62">
        <v>2005</v>
      </c>
      <c r="D4840" s="61" t="s">
        <v>78</v>
      </c>
      <c r="E4840" s="62">
        <v>48</v>
      </c>
      <c r="F4840" s="62">
        <v>586200</v>
      </c>
      <c r="G4840" s="62">
        <v>73629</v>
      </c>
      <c r="H4840" s="62">
        <v>127.83</v>
      </c>
      <c r="I4840" s="62">
        <v>12212.5</v>
      </c>
      <c r="J4840" s="62">
        <v>545166</v>
      </c>
      <c r="K4840" s="62">
        <v>0</v>
      </c>
      <c r="L4840" s="63"/>
      <c r="M4840" s="63"/>
      <c r="N4840" s="63"/>
      <c r="O4840" s="63"/>
      <c r="P4840" s="63"/>
      <c r="Q4840" s="63"/>
      <c r="R4840" s="63"/>
      <c r="S4840" s="63"/>
      <c r="T4840" s="63"/>
      <c r="U4840" s="63"/>
      <c r="V4840" s="63"/>
      <c r="W4840" s="63"/>
      <c r="X4840" s="63"/>
      <c r="Y4840" s="63"/>
      <c r="Z4840" s="62">
        <v>186</v>
      </c>
      <c r="AA4840" s="62">
        <v>4445</v>
      </c>
      <c r="AB4840" s="62">
        <v>7.72</v>
      </c>
      <c r="AC4840" s="62">
        <v>3.88</v>
      </c>
    </row>
    <row r="4841" spans="1:29" x14ac:dyDescent="0.25">
      <c r="A4841" s="61" t="s">
        <v>409</v>
      </c>
      <c r="B4841" s="61" t="s">
        <v>410</v>
      </c>
      <c r="C4841" s="62">
        <v>2004</v>
      </c>
      <c r="D4841" s="61" t="s">
        <v>75</v>
      </c>
      <c r="E4841" s="62">
        <v>6</v>
      </c>
      <c r="F4841" s="63"/>
      <c r="G4841" s="63"/>
      <c r="H4841" s="63"/>
      <c r="I4841" s="63"/>
      <c r="J4841" s="63"/>
      <c r="K4841" s="62">
        <v>0</v>
      </c>
      <c r="L4841" s="63"/>
      <c r="M4841" s="63"/>
      <c r="N4841" s="63"/>
      <c r="O4841" s="63"/>
      <c r="P4841" s="63"/>
      <c r="Q4841" s="63"/>
      <c r="R4841" s="63"/>
      <c r="S4841" s="63"/>
      <c r="T4841" s="63"/>
      <c r="U4841" s="63"/>
      <c r="V4841" s="63"/>
      <c r="W4841" s="63"/>
      <c r="X4841" s="63"/>
      <c r="Y4841" s="63"/>
      <c r="Z4841" s="62">
        <v>474.57</v>
      </c>
      <c r="AA4841" s="62">
        <v>1848</v>
      </c>
      <c r="AB4841" s="62">
        <v>25.67</v>
      </c>
      <c r="AC4841" s="62">
        <v>79.09</v>
      </c>
    </row>
    <row r="4842" spans="1:29" x14ac:dyDescent="0.25">
      <c r="A4842" s="61" t="s">
        <v>424</v>
      </c>
      <c r="B4842" s="61" t="s">
        <v>425</v>
      </c>
      <c r="C4842" s="62">
        <v>2009</v>
      </c>
      <c r="D4842" s="61" t="s">
        <v>78</v>
      </c>
      <c r="E4842" s="62">
        <v>56</v>
      </c>
      <c r="F4842" s="62">
        <v>478460</v>
      </c>
      <c r="G4842" s="62">
        <v>84939</v>
      </c>
      <c r="H4842" s="62">
        <v>126.4</v>
      </c>
      <c r="I4842" s="62">
        <v>8543.93</v>
      </c>
      <c r="J4842" s="62">
        <v>444967.8</v>
      </c>
      <c r="K4842" s="62">
        <v>0</v>
      </c>
      <c r="L4842" s="63"/>
      <c r="M4842" s="63"/>
      <c r="N4842" s="63"/>
      <c r="O4842" s="63"/>
      <c r="P4842" s="63"/>
      <c r="Q4842" s="63"/>
      <c r="R4842" s="63"/>
      <c r="S4842" s="63"/>
      <c r="T4842" s="63"/>
      <c r="U4842" s="63"/>
      <c r="V4842" s="63"/>
      <c r="W4842" s="63"/>
      <c r="X4842" s="63"/>
      <c r="Y4842" s="63"/>
      <c r="Z4842" s="62">
        <v>125300</v>
      </c>
      <c r="AA4842" s="62">
        <v>8033</v>
      </c>
      <c r="AB4842" s="62">
        <v>11.95</v>
      </c>
      <c r="AC4842" s="62">
        <v>2237.5</v>
      </c>
    </row>
    <row r="4843" spans="1:29" x14ac:dyDescent="0.25">
      <c r="A4843" s="61" t="s">
        <v>126</v>
      </c>
      <c r="B4843" s="61" t="s">
        <v>127</v>
      </c>
      <c r="C4843" s="62">
        <v>2010</v>
      </c>
      <c r="D4843" s="61" t="s">
        <v>75</v>
      </c>
      <c r="E4843" s="62">
        <v>35</v>
      </c>
      <c r="F4843" s="62">
        <v>41782</v>
      </c>
      <c r="G4843" s="62">
        <v>7210</v>
      </c>
      <c r="H4843" s="62">
        <v>17.170000000000002</v>
      </c>
      <c r="I4843" s="62">
        <v>1193.77</v>
      </c>
      <c r="J4843" s="62">
        <v>38857.26</v>
      </c>
      <c r="K4843" s="62">
        <v>8223.08</v>
      </c>
      <c r="L4843" s="62">
        <v>11053</v>
      </c>
      <c r="M4843" s="62">
        <v>26.32</v>
      </c>
      <c r="N4843" s="62">
        <v>234.95</v>
      </c>
      <c r="O4843" s="62">
        <v>99164.64</v>
      </c>
      <c r="P4843" s="63"/>
      <c r="Q4843" s="63"/>
      <c r="R4843" s="63"/>
      <c r="S4843" s="63"/>
      <c r="T4843" s="63"/>
      <c r="U4843" s="63"/>
      <c r="V4843" s="63"/>
      <c r="W4843" s="63"/>
      <c r="X4843" s="63"/>
      <c r="Y4843" s="63"/>
      <c r="Z4843" s="62">
        <v>4512</v>
      </c>
      <c r="AA4843" s="62">
        <v>42903</v>
      </c>
      <c r="AB4843" s="62">
        <v>102.15</v>
      </c>
      <c r="AC4843" s="62">
        <v>128.91</v>
      </c>
    </row>
    <row r="4844" spans="1:29" x14ac:dyDescent="0.25">
      <c r="A4844" s="61" t="s">
        <v>79</v>
      </c>
      <c r="B4844" s="61" t="s">
        <v>80</v>
      </c>
      <c r="C4844" s="62">
        <v>2005</v>
      </c>
      <c r="D4844" s="61" t="s">
        <v>72</v>
      </c>
      <c r="E4844" s="62">
        <v>72</v>
      </c>
      <c r="F4844" s="62">
        <v>441360</v>
      </c>
      <c r="G4844" s="62">
        <v>47321</v>
      </c>
      <c r="H4844" s="62">
        <v>54.77</v>
      </c>
      <c r="I4844" s="62">
        <v>6130</v>
      </c>
      <c r="J4844" s="62">
        <v>410464.8</v>
      </c>
      <c r="K4844" s="62">
        <v>0</v>
      </c>
      <c r="L4844" s="63"/>
      <c r="M4844" s="63"/>
      <c r="N4844" s="63"/>
      <c r="O4844" s="63"/>
      <c r="P4844" s="63"/>
      <c r="Q4844" s="63"/>
      <c r="R4844" s="63"/>
      <c r="S4844" s="63"/>
      <c r="T4844" s="63"/>
      <c r="U4844" s="63"/>
      <c r="V4844" s="63"/>
      <c r="W4844" s="63"/>
      <c r="X4844" s="63"/>
      <c r="Y4844" s="63"/>
      <c r="Z4844" s="62">
        <v>541950</v>
      </c>
      <c r="AA4844" s="62">
        <v>19656</v>
      </c>
      <c r="AB4844" s="62">
        <v>22.75</v>
      </c>
      <c r="AC4844" s="62">
        <v>7527.08</v>
      </c>
    </row>
    <row r="4845" spans="1:29" ht="30" x14ac:dyDescent="0.25">
      <c r="A4845" s="61" t="s">
        <v>239</v>
      </c>
      <c r="B4845" s="61" t="s">
        <v>240</v>
      </c>
      <c r="C4845" s="62">
        <v>2011</v>
      </c>
      <c r="D4845" s="61" t="s">
        <v>83</v>
      </c>
      <c r="E4845" s="62">
        <v>12</v>
      </c>
      <c r="F4845" s="63"/>
      <c r="G4845" s="63"/>
      <c r="H4845" s="63"/>
      <c r="I4845" s="63"/>
      <c r="J4845" s="63"/>
      <c r="K4845" s="62">
        <v>0</v>
      </c>
      <c r="L4845" s="63"/>
      <c r="M4845" s="63"/>
      <c r="N4845" s="63"/>
      <c r="O4845" s="63"/>
      <c r="P4845" s="63"/>
      <c r="Q4845" s="63"/>
      <c r="R4845" s="63"/>
      <c r="S4845" s="63"/>
      <c r="T4845" s="63"/>
      <c r="U4845" s="63"/>
      <c r="V4845" s="63"/>
      <c r="W4845" s="63"/>
      <c r="X4845" s="63"/>
      <c r="Y4845" s="63"/>
      <c r="Z4845" s="62">
        <v>847.54</v>
      </c>
      <c r="AA4845" s="62">
        <v>5985</v>
      </c>
      <c r="AB4845" s="62">
        <v>41.56</v>
      </c>
      <c r="AC4845" s="62">
        <v>70.63</v>
      </c>
    </row>
    <row r="4846" spans="1:29" x14ac:dyDescent="0.25">
      <c r="A4846" s="61" t="s">
        <v>330</v>
      </c>
      <c r="B4846" s="61" t="s">
        <v>331</v>
      </c>
      <c r="C4846" s="62">
        <v>2018</v>
      </c>
      <c r="D4846" s="61" t="s">
        <v>78</v>
      </c>
      <c r="E4846" s="62">
        <v>80</v>
      </c>
      <c r="F4846" s="62">
        <v>457452</v>
      </c>
      <c r="G4846" s="62">
        <v>50626</v>
      </c>
      <c r="H4846" s="62">
        <v>52.74</v>
      </c>
      <c r="I4846" s="62">
        <v>5718.15</v>
      </c>
      <c r="J4846" s="62">
        <v>425430.36</v>
      </c>
      <c r="K4846" s="62">
        <v>0</v>
      </c>
      <c r="L4846" s="63"/>
      <c r="M4846" s="63"/>
      <c r="N4846" s="63"/>
      <c r="O4846" s="63"/>
      <c r="P4846" s="63"/>
      <c r="Q4846" s="63"/>
      <c r="R4846" s="63"/>
      <c r="S4846" s="63"/>
      <c r="T4846" s="63"/>
      <c r="U4846" s="63"/>
      <c r="V4846" s="63"/>
      <c r="W4846" s="63"/>
      <c r="X4846" s="63"/>
      <c r="Y4846" s="63"/>
      <c r="Z4846" s="62">
        <v>51600</v>
      </c>
      <c r="AA4846" s="62">
        <v>3046</v>
      </c>
      <c r="AB4846" s="62">
        <v>3.17</v>
      </c>
      <c r="AC4846" s="62">
        <v>645</v>
      </c>
    </row>
    <row r="4847" spans="1:29" ht="30" x14ac:dyDescent="0.25">
      <c r="A4847" s="61" t="s">
        <v>356</v>
      </c>
      <c r="B4847" s="61" t="s">
        <v>357</v>
      </c>
      <c r="C4847" s="62">
        <v>2004</v>
      </c>
      <c r="D4847" s="61" t="s">
        <v>99</v>
      </c>
      <c r="E4847" s="62">
        <v>48</v>
      </c>
      <c r="F4847" s="62">
        <v>594000</v>
      </c>
      <c r="G4847" s="62">
        <v>69105</v>
      </c>
      <c r="H4847" s="62">
        <v>119.97</v>
      </c>
      <c r="I4847" s="62">
        <v>12375</v>
      </c>
      <c r="J4847" s="62">
        <v>552420</v>
      </c>
      <c r="K4847" s="62">
        <v>0</v>
      </c>
      <c r="L4847" s="63"/>
      <c r="M4847" s="63"/>
      <c r="N4847" s="63"/>
      <c r="O4847" s="63"/>
      <c r="P4847" s="63"/>
      <c r="Q4847" s="63"/>
      <c r="R4847" s="63"/>
      <c r="S4847" s="63"/>
      <c r="T4847" s="63"/>
      <c r="U4847" s="63"/>
      <c r="V4847" s="63"/>
      <c r="W4847" s="63"/>
      <c r="X4847" s="63"/>
      <c r="Y4847" s="63"/>
      <c r="Z4847" s="62">
        <v>856</v>
      </c>
      <c r="AA4847" s="62">
        <v>12386</v>
      </c>
      <c r="AB4847" s="62">
        <v>21.5</v>
      </c>
      <c r="AC4847" s="62">
        <v>17.829999999999998</v>
      </c>
    </row>
    <row r="4848" spans="1:29" x14ac:dyDescent="0.25">
      <c r="A4848" s="61" t="s">
        <v>581</v>
      </c>
      <c r="B4848" s="61" t="s">
        <v>582</v>
      </c>
      <c r="C4848" s="62">
        <v>2003</v>
      </c>
      <c r="D4848" s="61" t="s">
        <v>78</v>
      </c>
      <c r="E4848" s="62">
        <v>80</v>
      </c>
      <c r="F4848" s="62">
        <v>341724</v>
      </c>
      <c r="G4848" s="62">
        <v>31397</v>
      </c>
      <c r="H4848" s="62">
        <v>32.71</v>
      </c>
      <c r="I4848" s="62">
        <v>4271.55</v>
      </c>
      <c r="J4848" s="62">
        <v>317803.32</v>
      </c>
      <c r="K4848" s="62">
        <v>0</v>
      </c>
      <c r="L4848" s="63"/>
      <c r="M4848" s="63"/>
      <c r="N4848" s="63"/>
      <c r="O4848" s="63"/>
      <c r="P4848" s="63"/>
      <c r="Q4848" s="63"/>
      <c r="R4848" s="63"/>
      <c r="S4848" s="63"/>
      <c r="T4848" s="63"/>
      <c r="U4848" s="63"/>
      <c r="V4848" s="63"/>
      <c r="W4848" s="63"/>
      <c r="X4848" s="63"/>
      <c r="Y4848" s="63"/>
      <c r="Z4848" s="62">
        <v>1411.67</v>
      </c>
      <c r="AA4848" s="62">
        <v>9573</v>
      </c>
      <c r="AB4848" s="62">
        <v>9.9700000000000006</v>
      </c>
      <c r="AC4848" s="62">
        <v>17.649999999999999</v>
      </c>
    </row>
    <row r="4849" spans="1:29" x14ac:dyDescent="0.25">
      <c r="A4849" s="61" t="s">
        <v>102</v>
      </c>
      <c r="B4849" s="61" t="s">
        <v>103</v>
      </c>
      <c r="C4849" s="62">
        <v>2010</v>
      </c>
      <c r="D4849" s="61" t="s">
        <v>78</v>
      </c>
      <c r="E4849" s="62">
        <v>40</v>
      </c>
      <c r="F4849" s="62">
        <v>531000</v>
      </c>
      <c r="G4849" s="62">
        <v>96555</v>
      </c>
      <c r="H4849" s="62">
        <v>201.16</v>
      </c>
      <c r="I4849" s="62">
        <v>13275</v>
      </c>
      <c r="J4849" s="62">
        <v>493830</v>
      </c>
      <c r="K4849" s="62">
        <v>0</v>
      </c>
      <c r="L4849" s="63"/>
      <c r="M4849" s="63"/>
      <c r="N4849" s="63"/>
      <c r="O4849" s="63"/>
      <c r="P4849" s="63"/>
      <c r="Q4849" s="63"/>
      <c r="R4849" s="63"/>
      <c r="S4849" s="63"/>
      <c r="T4849" s="63"/>
      <c r="U4849" s="63"/>
      <c r="V4849" s="63"/>
      <c r="W4849" s="63"/>
      <c r="X4849" s="63"/>
      <c r="Y4849" s="63"/>
      <c r="Z4849" s="62">
        <v>2248</v>
      </c>
      <c r="AA4849" s="62">
        <v>28976</v>
      </c>
      <c r="AB4849" s="62">
        <v>60.37</v>
      </c>
      <c r="AC4849" s="62">
        <v>56.2</v>
      </c>
    </row>
    <row r="4850" spans="1:29" ht="30" x14ac:dyDescent="0.25">
      <c r="A4850" s="61" t="s">
        <v>138</v>
      </c>
      <c r="B4850" s="61" t="s">
        <v>139</v>
      </c>
      <c r="C4850" s="62">
        <v>2015</v>
      </c>
      <c r="D4850" s="61" t="s">
        <v>89</v>
      </c>
      <c r="E4850" s="62">
        <v>108</v>
      </c>
      <c r="F4850" s="62">
        <v>411360</v>
      </c>
      <c r="G4850" s="62">
        <v>73039</v>
      </c>
      <c r="H4850" s="62">
        <v>56.36</v>
      </c>
      <c r="I4850" s="62">
        <v>3808.89</v>
      </c>
      <c r="J4850" s="62">
        <v>382564.8</v>
      </c>
      <c r="K4850" s="62">
        <v>39297.769999999997</v>
      </c>
      <c r="L4850" s="62">
        <v>43830</v>
      </c>
      <c r="M4850" s="62">
        <v>33.82</v>
      </c>
      <c r="N4850" s="62">
        <v>363.87</v>
      </c>
      <c r="O4850" s="62">
        <v>473903.59</v>
      </c>
      <c r="P4850" s="63"/>
      <c r="Q4850" s="63"/>
      <c r="R4850" s="63"/>
      <c r="S4850" s="63"/>
      <c r="T4850" s="63"/>
      <c r="U4850" s="63"/>
      <c r="V4850" s="63"/>
      <c r="W4850" s="63"/>
      <c r="X4850" s="63"/>
      <c r="Y4850" s="63"/>
      <c r="Z4850" s="62">
        <v>229900</v>
      </c>
      <c r="AA4850" s="62">
        <v>21007</v>
      </c>
      <c r="AB4850" s="62">
        <v>16.21</v>
      </c>
      <c r="AC4850" s="62">
        <v>2128.6999999999998</v>
      </c>
    </row>
    <row r="4851" spans="1:29" ht="30" x14ac:dyDescent="0.25">
      <c r="A4851" s="61" t="s">
        <v>188</v>
      </c>
      <c r="B4851" s="61" t="s">
        <v>189</v>
      </c>
      <c r="C4851" s="62">
        <v>2015</v>
      </c>
      <c r="D4851" s="61" t="s">
        <v>135</v>
      </c>
      <c r="E4851" s="62">
        <v>150</v>
      </c>
      <c r="F4851" s="62">
        <v>666600</v>
      </c>
      <c r="G4851" s="62">
        <v>98354</v>
      </c>
      <c r="H4851" s="62">
        <v>54.64</v>
      </c>
      <c r="I4851" s="62">
        <v>4444</v>
      </c>
      <c r="J4851" s="62">
        <v>619938</v>
      </c>
      <c r="K4851" s="62">
        <v>117778.86</v>
      </c>
      <c r="L4851" s="62">
        <v>156831</v>
      </c>
      <c r="M4851" s="62">
        <v>87.13</v>
      </c>
      <c r="N4851" s="62">
        <v>785.19</v>
      </c>
      <c r="O4851" s="62">
        <v>1420330.55</v>
      </c>
      <c r="P4851" s="63"/>
      <c r="Q4851" s="63"/>
      <c r="R4851" s="63"/>
      <c r="S4851" s="63"/>
      <c r="T4851" s="63"/>
      <c r="U4851" s="63"/>
      <c r="V4851" s="63"/>
      <c r="W4851" s="63"/>
      <c r="X4851" s="63"/>
      <c r="Y4851" s="63"/>
      <c r="Z4851" s="62">
        <v>14492</v>
      </c>
      <c r="AA4851" s="62">
        <v>95053</v>
      </c>
      <c r="AB4851" s="62">
        <v>52.81</v>
      </c>
      <c r="AC4851" s="62">
        <v>96.61</v>
      </c>
    </row>
    <row r="4852" spans="1:29" x14ac:dyDescent="0.25">
      <c r="A4852" s="61" t="s">
        <v>107</v>
      </c>
      <c r="B4852" s="61" t="s">
        <v>108</v>
      </c>
      <c r="C4852" s="62">
        <v>2014</v>
      </c>
      <c r="D4852" s="61" t="s">
        <v>99</v>
      </c>
      <c r="E4852" s="62">
        <v>54</v>
      </c>
      <c r="F4852" s="62">
        <v>571200</v>
      </c>
      <c r="G4852" s="62">
        <v>88884</v>
      </c>
      <c r="H4852" s="62">
        <v>137.16999999999999</v>
      </c>
      <c r="I4852" s="62">
        <v>10577.78</v>
      </c>
      <c r="J4852" s="62">
        <v>531216</v>
      </c>
      <c r="K4852" s="62">
        <v>0</v>
      </c>
      <c r="L4852" s="63"/>
      <c r="M4852" s="63"/>
      <c r="N4852" s="63"/>
      <c r="O4852" s="63"/>
      <c r="P4852" s="63"/>
      <c r="Q4852" s="63"/>
      <c r="R4852" s="63"/>
      <c r="S4852" s="63"/>
      <c r="T4852" s="63"/>
      <c r="U4852" s="63"/>
      <c r="V4852" s="63"/>
      <c r="W4852" s="63"/>
      <c r="X4852" s="63"/>
      <c r="Y4852" s="63"/>
      <c r="Z4852" s="62">
        <v>0</v>
      </c>
      <c r="AA4852" s="62">
        <v>28682</v>
      </c>
      <c r="AB4852" s="62">
        <v>44.26</v>
      </c>
      <c r="AC4852" s="62">
        <v>0</v>
      </c>
    </row>
    <row r="4853" spans="1:29" x14ac:dyDescent="0.25">
      <c r="A4853" s="61" t="s">
        <v>454</v>
      </c>
      <c r="B4853" s="61" t="s">
        <v>455</v>
      </c>
      <c r="C4853" s="62">
        <v>2005</v>
      </c>
      <c r="D4853" s="61" t="s">
        <v>78</v>
      </c>
      <c r="E4853" s="62">
        <v>48</v>
      </c>
      <c r="F4853" s="62">
        <v>597803</v>
      </c>
      <c r="G4853" s="62">
        <v>78508</v>
      </c>
      <c r="H4853" s="62">
        <v>136.30000000000001</v>
      </c>
      <c r="I4853" s="62">
        <v>12454.23</v>
      </c>
      <c r="J4853" s="62">
        <v>555956.79</v>
      </c>
      <c r="K4853" s="62">
        <v>0</v>
      </c>
      <c r="L4853" s="63"/>
      <c r="M4853" s="63"/>
      <c r="N4853" s="63"/>
      <c r="O4853" s="63"/>
      <c r="P4853" s="63"/>
      <c r="Q4853" s="63"/>
      <c r="R4853" s="63"/>
      <c r="S4853" s="63"/>
      <c r="T4853" s="63"/>
      <c r="U4853" s="63"/>
      <c r="V4853" s="63"/>
      <c r="W4853" s="63"/>
      <c r="X4853" s="63"/>
      <c r="Y4853" s="63"/>
      <c r="Z4853" s="62">
        <v>1359222</v>
      </c>
      <c r="AA4853" s="62">
        <v>172679</v>
      </c>
      <c r="AB4853" s="62">
        <v>299.79000000000002</v>
      </c>
      <c r="AC4853" s="62">
        <v>28317.13</v>
      </c>
    </row>
    <row r="4854" spans="1:29" ht="45" x14ac:dyDescent="0.25">
      <c r="A4854" s="61" t="s">
        <v>340</v>
      </c>
      <c r="B4854" s="61" t="s">
        <v>341</v>
      </c>
      <c r="C4854" s="62">
        <v>2011</v>
      </c>
      <c r="D4854" s="61" t="s">
        <v>89</v>
      </c>
      <c r="E4854" s="62">
        <v>33</v>
      </c>
      <c r="F4854" s="62">
        <v>135018</v>
      </c>
      <c r="G4854" s="62">
        <v>19731</v>
      </c>
      <c r="H4854" s="62">
        <v>49.83</v>
      </c>
      <c r="I4854" s="62">
        <v>4091.45</v>
      </c>
      <c r="J4854" s="62">
        <v>125566.74</v>
      </c>
      <c r="K4854" s="62">
        <v>4776</v>
      </c>
      <c r="L4854" s="62">
        <v>9514</v>
      </c>
      <c r="M4854" s="62">
        <v>24.03</v>
      </c>
      <c r="N4854" s="62">
        <v>144.72999999999999</v>
      </c>
      <c r="O4854" s="62">
        <v>57595.22</v>
      </c>
      <c r="P4854" s="63"/>
      <c r="Q4854" s="63"/>
      <c r="R4854" s="63"/>
      <c r="S4854" s="63"/>
      <c r="T4854" s="63"/>
      <c r="U4854" s="63"/>
      <c r="V4854" s="63"/>
      <c r="W4854" s="63"/>
      <c r="X4854" s="63"/>
      <c r="Y4854" s="63"/>
      <c r="Z4854" s="62">
        <v>81400</v>
      </c>
      <c r="AA4854" s="62">
        <v>5952</v>
      </c>
      <c r="AB4854" s="62">
        <v>15.03</v>
      </c>
      <c r="AC4854" s="62">
        <v>2466.67</v>
      </c>
    </row>
    <row r="4855" spans="1:29" x14ac:dyDescent="0.25">
      <c r="A4855" s="61" t="s">
        <v>235</v>
      </c>
      <c r="B4855" s="61" t="s">
        <v>236</v>
      </c>
      <c r="C4855" s="62">
        <v>2017</v>
      </c>
      <c r="D4855" s="61" t="s">
        <v>99</v>
      </c>
      <c r="E4855" s="62">
        <v>30</v>
      </c>
      <c r="F4855" s="62">
        <v>101571</v>
      </c>
      <c r="G4855" s="62">
        <v>14897</v>
      </c>
      <c r="H4855" s="62">
        <v>41.38</v>
      </c>
      <c r="I4855" s="62">
        <v>3385.7</v>
      </c>
      <c r="J4855" s="62">
        <v>94461.03</v>
      </c>
      <c r="K4855" s="62">
        <v>15960.23</v>
      </c>
      <c r="L4855" s="62">
        <v>16530</v>
      </c>
      <c r="M4855" s="62">
        <v>45.92</v>
      </c>
      <c r="N4855" s="62">
        <v>532.01</v>
      </c>
      <c r="O4855" s="62">
        <v>192469.24</v>
      </c>
      <c r="P4855" s="63"/>
      <c r="Q4855" s="63"/>
      <c r="R4855" s="63"/>
      <c r="S4855" s="63"/>
      <c r="T4855" s="63"/>
      <c r="U4855" s="63"/>
      <c r="V4855" s="63"/>
      <c r="W4855" s="63"/>
      <c r="X4855" s="63"/>
      <c r="Y4855" s="63"/>
      <c r="Z4855" s="62">
        <v>92200</v>
      </c>
      <c r="AA4855" s="62">
        <v>4047</v>
      </c>
      <c r="AB4855" s="62">
        <v>11.24</v>
      </c>
      <c r="AC4855" s="62">
        <v>3073.33</v>
      </c>
    </row>
    <row r="4856" spans="1:29" x14ac:dyDescent="0.25">
      <c r="A4856" s="61" t="s">
        <v>184</v>
      </c>
      <c r="B4856" s="61" t="s">
        <v>185</v>
      </c>
      <c r="C4856" s="62">
        <v>2013</v>
      </c>
      <c r="D4856" s="61" t="s">
        <v>78</v>
      </c>
      <c r="E4856" s="62">
        <v>52</v>
      </c>
      <c r="F4856" s="62">
        <v>657146</v>
      </c>
      <c r="G4856" s="62">
        <v>671633766</v>
      </c>
      <c r="H4856" s="62">
        <v>1076336.1599999999</v>
      </c>
      <c r="I4856" s="62">
        <v>12637.42</v>
      </c>
      <c r="J4856" s="62">
        <v>611145.78</v>
      </c>
      <c r="K4856" s="62">
        <v>0</v>
      </c>
      <c r="L4856" s="63"/>
      <c r="M4856" s="63"/>
      <c r="N4856" s="63"/>
      <c r="O4856" s="63"/>
      <c r="P4856" s="63"/>
      <c r="Q4856" s="63"/>
      <c r="R4856" s="63"/>
      <c r="S4856" s="63"/>
      <c r="T4856" s="63"/>
      <c r="U4856" s="63"/>
      <c r="V4856" s="63"/>
      <c r="W4856" s="63"/>
      <c r="X4856" s="63"/>
      <c r="Y4856" s="63"/>
      <c r="Z4856" s="62">
        <v>1561000</v>
      </c>
      <c r="AA4856" s="62">
        <v>13106</v>
      </c>
      <c r="AB4856" s="62">
        <v>21</v>
      </c>
      <c r="AC4856" s="62">
        <v>30019.23</v>
      </c>
    </row>
    <row r="4857" spans="1:29" x14ac:dyDescent="0.25">
      <c r="A4857" s="61" t="s">
        <v>338</v>
      </c>
      <c r="B4857" s="61" t="s">
        <v>339</v>
      </c>
      <c r="C4857" s="62">
        <v>2006</v>
      </c>
      <c r="D4857" s="61" t="s">
        <v>86</v>
      </c>
      <c r="E4857" s="62">
        <v>286</v>
      </c>
      <c r="F4857" s="62">
        <v>2870254</v>
      </c>
      <c r="G4857" s="62">
        <v>277233</v>
      </c>
      <c r="H4857" s="62">
        <v>80.78</v>
      </c>
      <c r="I4857" s="62">
        <v>10035.85</v>
      </c>
      <c r="J4857" s="62">
        <v>2669336.2200000002</v>
      </c>
      <c r="K4857" s="62">
        <v>0</v>
      </c>
      <c r="L4857" s="63"/>
      <c r="M4857" s="63"/>
      <c r="N4857" s="63"/>
      <c r="O4857" s="63"/>
      <c r="P4857" s="63"/>
      <c r="Q4857" s="63"/>
      <c r="R4857" s="63"/>
      <c r="S4857" s="63"/>
      <c r="T4857" s="63"/>
      <c r="U4857" s="62">
        <v>7888</v>
      </c>
      <c r="V4857" s="62">
        <v>19341</v>
      </c>
      <c r="W4857" s="62">
        <v>5.64</v>
      </c>
      <c r="X4857" s="62">
        <v>27</v>
      </c>
      <c r="Y4857" s="62">
        <v>176564.99</v>
      </c>
      <c r="Z4857" s="62">
        <v>26212.01</v>
      </c>
      <c r="AA4857" s="62">
        <v>238419</v>
      </c>
      <c r="AB4857" s="62">
        <v>69.47</v>
      </c>
      <c r="AC4857" s="62">
        <v>91.65</v>
      </c>
    </row>
    <row r="4858" spans="1:29" ht="30" x14ac:dyDescent="0.25">
      <c r="A4858" s="61" t="s">
        <v>387</v>
      </c>
      <c r="B4858" s="61" t="s">
        <v>388</v>
      </c>
      <c r="C4858" s="62">
        <v>2010</v>
      </c>
      <c r="D4858" s="61" t="s">
        <v>75</v>
      </c>
      <c r="E4858" s="62">
        <v>6</v>
      </c>
      <c r="F4858" s="63"/>
      <c r="G4858" s="63"/>
      <c r="H4858" s="63"/>
      <c r="I4858" s="63"/>
      <c r="J4858" s="63"/>
      <c r="K4858" s="62">
        <v>0</v>
      </c>
      <c r="L4858" s="63"/>
      <c r="M4858" s="63"/>
      <c r="N4858" s="63"/>
      <c r="O4858" s="63"/>
      <c r="P4858" s="63"/>
      <c r="Q4858" s="63"/>
      <c r="R4858" s="63"/>
      <c r="S4858" s="63"/>
      <c r="T4858" s="63"/>
      <c r="U4858" s="63"/>
      <c r="V4858" s="63"/>
      <c r="W4858" s="63"/>
      <c r="X4858" s="63"/>
      <c r="Y4858" s="63"/>
      <c r="Z4858" s="62">
        <v>58.55</v>
      </c>
      <c r="AA4858" s="62">
        <v>3180</v>
      </c>
      <c r="AB4858" s="62">
        <v>44.17</v>
      </c>
      <c r="AC4858" s="62">
        <v>9.76</v>
      </c>
    </row>
    <row r="4859" spans="1:29" x14ac:dyDescent="0.25">
      <c r="A4859" s="61" t="s">
        <v>81</v>
      </c>
      <c r="B4859" s="61" t="s">
        <v>82</v>
      </c>
      <c r="C4859" s="62">
        <v>2006</v>
      </c>
      <c r="D4859" s="61" t="s">
        <v>89</v>
      </c>
      <c r="E4859" s="62">
        <v>20</v>
      </c>
      <c r="F4859" s="62">
        <v>32640</v>
      </c>
      <c r="G4859" s="62">
        <v>4418</v>
      </c>
      <c r="H4859" s="62">
        <v>18.41</v>
      </c>
      <c r="I4859" s="62">
        <v>1632</v>
      </c>
      <c r="J4859" s="62">
        <v>30355.200000000001</v>
      </c>
      <c r="K4859" s="62">
        <v>6824.63</v>
      </c>
      <c r="L4859" s="62">
        <v>11278</v>
      </c>
      <c r="M4859" s="62">
        <v>46.99</v>
      </c>
      <c r="N4859" s="62">
        <v>341.23</v>
      </c>
      <c r="O4859" s="62">
        <v>82300.22</v>
      </c>
      <c r="P4859" s="63"/>
      <c r="Q4859" s="63"/>
      <c r="R4859" s="63"/>
      <c r="S4859" s="63"/>
      <c r="T4859" s="63"/>
      <c r="U4859" s="63"/>
      <c r="V4859" s="63"/>
      <c r="W4859" s="63"/>
      <c r="X4859" s="63"/>
      <c r="Y4859" s="63"/>
      <c r="Z4859" s="62">
        <v>445</v>
      </c>
      <c r="AA4859" s="62">
        <v>1637</v>
      </c>
      <c r="AB4859" s="62">
        <v>6.82</v>
      </c>
      <c r="AC4859" s="62">
        <v>22.25</v>
      </c>
    </row>
    <row r="4860" spans="1:29" ht="30" x14ac:dyDescent="0.25">
      <c r="A4860" s="61" t="s">
        <v>556</v>
      </c>
      <c r="B4860" s="61" t="s">
        <v>557</v>
      </c>
      <c r="C4860" s="62">
        <v>2010</v>
      </c>
      <c r="D4860" s="61" t="s">
        <v>75</v>
      </c>
      <c r="E4860" s="62">
        <v>8</v>
      </c>
      <c r="F4860" s="62">
        <v>19972</v>
      </c>
      <c r="G4860" s="62">
        <v>2811</v>
      </c>
      <c r="H4860" s="62">
        <v>29.28</v>
      </c>
      <c r="I4860" s="62">
        <v>2496.5</v>
      </c>
      <c r="J4860" s="62">
        <v>18573.96</v>
      </c>
      <c r="K4860" s="62">
        <v>0</v>
      </c>
      <c r="L4860" s="63"/>
      <c r="M4860" s="63"/>
      <c r="N4860" s="63"/>
      <c r="O4860" s="63"/>
      <c r="P4860" s="63"/>
      <c r="Q4860" s="63"/>
      <c r="R4860" s="63"/>
      <c r="S4860" s="63"/>
      <c r="T4860" s="63"/>
      <c r="U4860" s="63"/>
      <c r="V4860" s="63"/>
      <c r="W4860" s="63"/>
      <c r="X4860" s="63"/>
      <c r="Y4860" s="63"/>
      <c r="Z4860" s="62">
        <v>681.77</v>
      </c>
      <c r="AA4860" s="62">
        <v>6656</v>
      </c>
      <c r="AB4860" s="62">
        <v>69.33</v>
      </c>
      <c r="AC4860" s="62">
        <v>85.22</v>
      </c>
    </row>
    <row r="4861" spans="1:29" ht="30" x14ac:dyDescent="0.25">
      <c r="A4861" s="61" t="s">
        <v>237</v>
      </c>
      <c r="B4861" s="61" t="s">
        <v>238</v>
      </c>
      <c r="C4861" s="62">
        <v>2014</v>
      </c>
      <c r="D4861" s="61" t="s">
        <v>313</v>
      </c>
      <c r="E4861" s="62">
        <v>45</v>
      </c>
      <c r="F4861" s="62">
        <v>219775</v>
      </c>
      <c r="G4861" s="62">
        <v>55898</v>
      </c>
      <c r="H4861" s="62">
        <v>103.51</v>
      </c>
      <c r="I4861" s="62">
        <v>4883.8900000000003</v>
      </c>
      <c r="J4861" s="62">
        <v>204390.75</v>
      </c>
      <c r="K4861" s="62">
        <v>16849.189999999999</v>
      </c>
      <c r="L4861" s="62">
        <v>25239</v>
      </c>
      <c r="M4861" s="62">
        <v>46.74</v>
      </c>
      <c r="N4861" s="62">
        <v>374.43</v>
      </c>
      <c r="O4861" s="62">
        <v>203189.45</v>
      </c>
      <c r="P4861" s="63"/>
      <c r="Q4861" s="63"/>
      <c r="R4861" s="63"/>
      <c r="S4861" s="63"/>
      <c r="T4861" s="63"/>
      <c r="U4861" s="63"/>
      <c r="V4861" s="63"/>
      <c r="W4861" s="63"/>
      <c r="X4861" s="63"/>
      <c r="Y4861" s="63"/>
      <c r="Z4861" s="62">
        <v>122200</v>
      </c>
      <c r="AA4861" s="62">
        <v>9095</v>
      </c>
      <c r="AB4861" s="62">
        <v>16.84</v>
      </c>
      <c r="AC4861" s="62">
        <v>2715.56</v>
      </c>
    </row>
    <row r="4862" spans="1:29" x14ac:dyDescent="0.25">
      <c r="A4862" s="61" t="s">
        <v>140</v>
      </c>
      <c r="B4862" s="61" t="s">
        <v>141</v>
      </c>
      <c r="C4862" s="62">
        <v>2003</v>
      </c>
      <c r="D4862" s="61" t="s">
        <v>78</v>
      </c>
      <c r="E4862" s="62">
        <v>103</v>
      </c>
      <c r="F4862" s="62">
        <v>329840</v>
      </c>
      <c r="G4862" s="62">
        <v>35624</v>
      </c>
      <c r="H4862" s="62">
        <v>28.82</v>
      </c>
      <c r="I4862" s="62">
        <v>3202.33</v>
      </c>
      <c r="J4862" s="62">
        <v>306751.2</v>
      </c>
      <c r="K4862" s="62">
        <v>12428.71</v>
      </c>
      <c r="L4862" s="62">
        <v>10878</v>
      </c>
      <c r="M4862" s="62">
        <v>8.8000000000000007</v>
      </c>
      <c r="N4862" s="63"/>
      <c r="O4862" s="63"/>
      <c r="P4862" s="63"/>
      <c r="Q4862" s="63"/>
      <c r="R4862" s="63"/>
      <c r="S4862" s="63"/>
      <c r="T4862" s="63"/>
      <c r="U4862" s="63"/>
      <c r="V4862" s="63"/>
      <c r="W4862" s="63"/>
      <c r="X4862" s="63"/>
      <c r="Y4862" s="63"/>
      <c r="Z4862" s="62">
        <v>2012</v>
      </c>
      <c r="AA4862" s="62">
        <v>7342</v>
      </c>
      <c r="AB4862" s="62">
        <v>5.94</v>
      </c>
      <c r="AC4862" s="62">
        <v>19.53</v>
      </c>
    </row>
    <row r="4863" spans="1:29" ht="30" x14ac:dyDescent="0.25">
      <c r="A4863" s="61" t="s">
        <v>348</v>
      </c>
      <c r="B4863" s="61" t="s">
        <v>349</v>
      </c>
      <c r="C4863" s="62">
        <v>2018</v>
      </c>
      <c r="D4863" s="61" t="s">
        <v>419</v>
      </c>
      <c r="E4863" s="62">
        <v>4</v>
      </c>
      <c r="F4863" s="62">
        <v>358</v>
      </c>
      <c r="G4863" s="62">
        <v>404</v>
      </c>
      <c r="H4863" s="62">
        <v>8.42</v>
      </c>
      <c r="I4863" s="62">
        <v>89.5</v>
      </c>
      <c r="J4863" s="62">
        <v>332.94</v>
      </c>
      <c r="K4863" s="62">
        <v>0</v>
      </c>
      <c r="L4863" s="63"/>
      <c r="M4863" s="63"/>
      <c r="N4863" s="63"/>
      <c r="O4863" s="63"/>
      <c r="P4863" s="63"/>
      <c r="Q4863" s="63"/>
      <c r="R4863" s="63"/>
      <c r="S4863" s="63"/>
      <c r="T4863" s="63"/>
      <c r="U4863" s="63"/>
      <c r="V4863" s="63"/>
      <c r="W4863" s="63"/>
      <c r="X4863" s="63"/>
      <c r="Y4863" s="63"/>
      <c r="Z4863" s="62">
        <v>0</v>
      </c>
      <c r="AA4863" s="63"/>
      <c r="AB4863" s="63"/>
      <c r="AC4863" s="62">
        <v>0</v>
      </c>
    </row>
    <row r="4864" spans="1:29" ht="45" x14ac:dyDescent="0.25">
      <c r="A4864" s="61" t="s">
        <v>326</v>
      </c>
      <c r="B4864" s="61" t="s">
        <v>327</v>
      </c>
      <c r="C4864" s="62">
        <v>2018</v>
      </c>
      <c r="D4864" s="61" t="s">
        <v>99</v>
      </c>
      <c r="E4864" s="62">
        <v>72</v>
      </c>
      <c r="F4864" s="62">
        <v>586290</v>
      </c>
      <c r="G4864" s="62">
        <v>83243</v>
      </c>
      <c r="H4864" s="62">
        <v>96.35</v>
      </c>
      <c r="I4864" s="62">
        <v>8142.92</v>
      </c>
      <c r="J4864" s="62">
        <v>545249.69999999995</v>
      </c>
      <c r="K4864" s="62">
        <v>4291.95</v>
      </c>
      <c r="L4864" s="62">
        <v>5433</v>
      </c>
      <c r="M4864" s="62">
        <v>6.29</v>
      </c>
      <c r="N4864" s="63"/>
      <c r="O4864" s="63"/>
      <c r="P4864" s="63"/>
      <c r="Q4864" s="63"/>
      <c r="R4864" s="63"/>
      <c r="S4864" s="63"/>
      <c r="T4864" s="63"/>
      <c r="U4864" s="63"/>
      <c r="V4864" s="63"/>
      <c r="W4864" s="63"/>
      <c r="X4864" s="63"/>
      <c r="Y4864" s="63"/>
      <c r="Z4864" s="62">
        <v>161840</v>
      </c>
      <c r="AA4864" s="62">
        <v>19989</v>
      </c>
      <c r="AB4864" s="62">
        <v>23.14</v>
      </c>
      <c r="AC4864" s="62">
        <v>2247.7800000000002</v>
      </c>
    </row>
    <row r="4865" spans="1:29" x14ac:dyDescent="0.25">
      <c r="A4865" s="61" t="s">
        <v>524</v>
      </c>
      <c r="B4865" s="61" t="s">
        <v>525</v>
      </c>
      <c r="C4865" s="62">
        <v>2013</v>
      </c>
      <c r="D4865" s="61" t="s">
        <v>99</v>
      </c>
      <c r="E4865" s="62">
        <v>60</v>
      </c>
      <c r="F4865" s="62">
        <v>597200</v>
      </c>
      <c r="G4865" s="62">
        <v>92606</v>
      </c>
      <c r="H4865" s="62">
        <v>128.62</v>
      </c>
      <c r="I4865" s="62">
        <v>9953.33</v>
      </c>
      <c r="J4865" s="62">
        <v>555396</v>
      </c>
      <c r="K4865" s="62">
        <v>0</v>
      </c>
      <c r="L4865" s="63"/>
      <c r="M4865" s="63"/>
      <c r="N4865" s="63"/>
      <c r="O4865" s="63"/>
      <c r="P4865" s="63"/>
      <c r="Q4865" s="63"/>
      <c r="R4865" s="63"/>
      <c r="S4865" s="63"/>
      <c r="T4865" s="63"/>
      <c r="U4865" s="63"/>
      <c r="V4865" s="63"/>
      <c r="W4865" s="63"/>
      <c r="X4865" s="63"/>
      <c r="Y4865" s="63"/>
      <c r="Z4865" s="62">
        <v>181705</v>
      </c>
      <c r="AA4865" s="62">
        <v>15899</v>
      </c>
      <c r="AB4865" s="62">
        <v>22.08</v>
      </c>
      <c r="AC4865" s="62">
        <v>3028.42</v>
      </c>
    </row>
    <row r="4866" spans="1:29" ht="30" x14ac:dyDescent="0.25">
      <c r="A4866" s="61" t="s">
        <v>544</v>
      </c>
      <c r="B4866" s="61" t="s">
        <v>545</v>
      </c>
      <c r="C4866" s="62">
        <v>2006</v>
      </c>
      <c r="D4866" s="61" t="s">
        <v>78</v>
      </c>
      <c r="E4866" s="62">
        <v>48</v>
      </c>
      <c r="F4866" s="62">
        <v>68158</v>
      </c>
      <c r="G4866" s="62">
        <v>11095</v>
      </c>
      <c r="H4866" s="62">
        <v>19.260000000000002</v>
      </c>
      <c r="I4866" s="62">
        <v>1419.96</v>
      </c>
      <c r="J4866" s="62">
        <v>63386.94</v>
      </c>
      <c r="K4866" s="62">
        <v>2050</v>
      </c>
      <c r="L4866" s="62">
        <v>7897</v>
      </c>
      <c r="M4866" s="62">
        <v>13.71</v>
      </c>
      <c r="N4866" s="62">
        <v>42.71</v>
      </c>
      <c r="O4866" s="62">
        <v>24721.57</v>
      </c>
      <c r="P4866" s="63"/>
      <c r="Q4866" s="63"/>
      <c r="R4866" s="63"/>
      <c r="S4866" s="63"/>
      <c r="T4866" s="63"/>
      <c r="U4866" s="63"/>
      <c r="V4866" s="63"/>
      <c r="W4866" s="63"/>
      <c r="X4866" s="63"/>
      <c r="Y4866" s="63"/>
      <c r="Z4866" s="62">
        <v>0</v>
      </c>
      <c r="AA4866" s="63"/>
      <c r="AB4866" s="63"/>
      <c r="AC4866" s="62">
        <v>0</v>
      </c>
    </row>
    <row r="4867" spans="1:29" ht="30" x14ac:dyDescent="0.25">
      <c r="A4867" s="61" t="s">
        <v>146</v>
      </c>
      <c r="B4867" s="61" t="s">
        <v>147</v>
      </c>
      <c r="C4867" s="62">
        <v>2013</v>
      </c>
      <c r="D4867" s="61" t="s">
        <v>86</v>
      </c>
      <c r="E4867" s="62">
        <v>10</v>
      </c>
      <c r="F4867" s="62">
        <v>250</v>
      </c>
      <c r="G4867" s="62">
        <v>500</v>
      </c>
      <c r="H4867" s="62">
        <v>4.17</v>
      </c>
      <c r="I4867" s="62">
        <v>25</v>
      </c>
      <c r="J4867" s="62">
        <v>232.5</v>
      </c>
      <c r="K4867" s="62">
        <v>545</v>
      </c>
      <c r="L4867" s="62">
        <v>22</v>
      </c>
      <c r="M4867" s="62">
        <v>0.18</v>
      </c>
      <c r="N4867" s="62">
        <v>54.5</v>
      </c>
      <c r="O4867" s="62">
        <v>6572.32</v>
      </c>
      <c r="P4867" s="62">
        <v>400</v>
      </c>
      <c r="Q4867" s="62">
        <v>454</v>
      </c>
      <c r="R4867" s="62">
        <v>3.78</v>
      </c>
      <c r="S4867" s="62">
        <v>40</v>
      </c>
      <c r="T4867" s="62">
        <v>5067.6000000000004</v>
      </c>
      <c r="U4867" s="62">
        <v>200</v>
      </c>
      <c r="V4867" s="62">
        <v>300</v>
      </c>
      <c r="W4867" s="62">
        <v>2.5</v>
      </c>
      <c r="X4867" s="62">
        <v>20</v>
      </c>
      <c r="Y4867" s="62">
        <v>4476.8</v>
      </c>
      <c r="Z4867" s="62">
        <v>7.29</v>
      </c>
      <c r="AA4867" s="62">
        <v>100</v>
      </c>
      <c r="AB4867" s="62">
        <v>0.83</v>
      </c>
      <c r="AC4867" s="62">
        <v>0.73</v>
      </c>
    </row>
    <row r="4868" spans="1:29" ht="30" x14ac:dyDescent="0.25">
      <c r="A4868" s="61" t="s">
        <v>277</v>
      </c>
      <c r="B4868" s="61" t="s">
        <v>278</v>
      </c>
      <c r="C4868" s="62">
        <v>2017</v>
      </c>
      <c r="D4868" s="61" t="s">
        <v>99</v>
      </c>
      <c r="E4868" s="62">
        <v>48</v>
      </c>
      <c r="F4868" s="62">
        <v>389335</v>
      </c>
      <c r="G4868" s="62">
        <v>46380</v>
      </c>
      <c r="H4868" s="62">
        <v>80.52</v>
      </c>
      <c r="I4868" s="62">
        <v>8111.15</v>
      </c>
      <c r="J4868" s="62">
        <v>362081.55</v>
      </c>
      <c r="K4868" s="62">
        <v>0</v>
      </c>
      <c r="L4868" s="63"/>
      <c r="M4868" s="63"/>
      <c r="N4868" s="63"/>
      <c r="O4868" s="63"/>
      <c r="P4868" s="63"/>
      <c r="Q4868" s="63"/>
      <c r="R4868" s="63"/>
      <c r="S4868" s="63"/>
      <c r="T4868" s="63"/>
      <c r="U4868" s="63"/>
      <c r="V4868" s="63"/>
      <c r="W4868" s="63"/>
      <c r="X4868" s="63"/>
      <c r="Y4868" s="63"/>
      <c r="Z4868" s="62">
        <v>94150</v>
      </c>
      <c r="AA4868" s="62">
        <v>5433</v>
      </c>
      <c r="AB4868" s="62">
        <v>9.43</v>
      </c>
      <c r="AC4868" s="62">
        <v>1961.46</v>
      </c>
    </row>
    <row r="4869" spans="1:29" ht="30" x14ac:dyDescent="0.25">
      <c r="A4869" s="61" t="s">
        <v>385</v>
      </c>
      <c r="B4869" s="61" t="s">
        <v>386</v>
      </c>
      <c r="C4869" s="62">
        <v>2014</v>
      </c>
      <c r="D4869" s="61" t="s">
        <v>78</v>
      </c>
      <c r="E4869" s="62">
        <v>40</v>
      </c>
      <c r="F4869" s="62">
        <v>186054</v>
      </c>
      <c r="G4869" s="62">
        <v>26800</v>
      </c>
      <c r="H4869" s="62">
        <v>55.83</v>
      </c>
      <c r="I4869" s="62">
        <v>4651.3500000000004</v>
      </c>
      <c r="J4869" s="62">
        <v>173030.22</v>
      </c>
      <c r="K4869" s="62">
        <v>22538.01</v>
      </c>
      <c r="L4869" s="62">
        <v>28673</v>
      </c>
      <c r="M4869" s="62">
        <v>59.74</v>
      </c>
      <c r="N4869" s="62">
        <v>563.45000000000005</v>
      </c>
      <c r="O4869" s="62">
        <v>271792.61</v>
      </c>
      <c r="P4869" s="63"/>
      <c r="Q4869" s="63"/>
      <c r="R4869" s="63"/>
      <c r="S4869" s="63"/>
      <c r="T4869" s="63"/>
      <c r="U4869" s="63"/>
      <c r="V4869" s="63"/>
      <c r="W4869" s="63"/>
      <c r="X4869" s="63"/>
      <c r="Y4869" s="63"/>
      <c r="Z4869" s="62">
        <v>255110</v>
      </c>
      <c r="AA4869" s="62">
        <v>27404</v>
      </c>
      <c r="AB4869" s="62">
        <v>57.09</v>
      </c>
      <c r="AC4869" s="62">
        <v>6377.75</v>
      </c>
    </row>
    <row r="4870" spans="1:29" x14ac:dyDescent="0.25">
      <c r="A4870" s="61" t="s">
        <v>442</v>
      </c>
      <c r="B4870" s="61" t="s">
        <v>443</v>
      </c>
      <c r="C4870" s="62">
        <v>2013</v>
      </c>
      <c r="D4870" s="61" t="s">
        <v>78</v>
      </c>
      <c r="E4870" s="62">
        <v>40</v>
      </c>
      <c r="F4870" s="62">
        <v>0</v>
      </c>
      <c r="G4870" s="62">
        <v>0</v>
      </c>
      <c r="H4870" s="62">
        <v>0</v>
      </c>
      <c r="I4870" s="62">
        <v>0</v>
      </c>
      <c r="J4870" s="62">
        <v>0</v>
      </c>
      <c r="K4870" s="62">
        <v>0</v>
      </c>
      <c r="L4870" s="63"/>
      <c r="M4870" s="63"/>
      <c r="N4870" s="63"/>
      <c r="O4870" s="63"/>
      <c r="P4870" s="63"/>
      <c r="Q4870" s="63"/>
      <c r="R4870" s="63"/>
      <c r="S4870" s="63"/>
      <c r="T4870" s="63"/>
      <c r="U4870" s="63"/>
      <c r="V4870" s="63"/>
      <c r="W4870" s="63"/>
      <c r="X4870" s="63"/>
      <c r="Y4870" s="63"/>
      <c r="Z4870" s="62">
        <v>0</v>
      </c>
      <c r="AA4870" s="63"/>
      <c r="AB4870" s="63"/>
      <c r="AC4870" s="62">
        <v>0</v>
      </c>
    </row>
    <row r="4871" spans="1:29" ht="30" x14ac:dyDescent="0.25">
      <c r="A4871" s="61" t="s">
        <v>538</v>
      </c>
      <c r="B4871" s="61" t="s">
        <v>539</v>
      </c>
      <c r="C4871" s="62">
        <v>2015</v>
      </c>
      <c r="D4871" s="61" t="s">
        <v>78</v>
      </c>
      <c r="E4871" s="62">
        <v>56</v>
      </c>
      <c r="F4871" s="62">
        <v>529160</v>
      </c>
      <c r="G4871" s="62">
        <v>77809</v>
      </c>
      <c r="H4871" s="62">
        <v>115.79</v>
      </c>
      <c r="I4871" s="62">
        <v>9449.2900000000009</v>
      </c>
      <c r="J4871" s="62">
        <v>492118.8</v>
      </c>
      <c r="K4871" s="62">
        <v>0</v>
      </c>
      <c r="L4871" s="63"/>
      <c r="M4871" s="63"/>
      <c r="N4871" s="63"/>
      <c r="O4871" s="63"/>
      <c r="P4871" s="63"/>
      <c r="Q4871" s="63"/>
      <c r="R4871" s="63"/>
      <c r="S4871" s="63"/>
      <c r="T4871" s="63"/>
      <c r="U4871" s="63"/>
      <c r="V4871" s="63"/>
      <c r="W4871" s="63"/>
      <c r="X4871" s="63"/>
      <c r="Y4871" s="63"/>
      <c r="Z4871" s="62">
        <v>0</v>
      </c>
      <c r="AA4871" s="63"/>
      <c r="AB4871" s="63"/>
      <c r="AC4871" s="62">
        <v>0</v>
      </c>
    </row>
    <row r="4872" spans="1:29" ht="30" x14ac:dyDescent="0.25">
      <c r="A4872" s="61" t="s">
        <v>293</v>
      </c>
      <c r="B4872" s="61" t="s">
        <v>294</v>
      </c>
      <c r="C4872" s="62">
        <v>2010</v>
      </c>
      <c r="D4872" s="61" t="s">
        <v>78</v>
      </c>
      <c r="E4872" s="62">
        <v>36</v>
      </c>
      <c r="F4872" s="62">
        <v>56213</v>
      </c>
      <c r="G4872" s="62">
        <v>12137</v>
      </c>
      <c r="H4872" s="62">
        <v>28.09</v>
      </c>
      <c r="I4872" s="62">
        <v>1561.47</v>
      </c>
      <c r="J4872" s="62">
        <v>52278.09</v>
      </c>
      <c r="K4872" s="62">
        <v>0</v>
      </c>
      <c r="L4872" s="62">
        <v>2452</v>
      </c>
      <c r="M4872" s="62">
        <v>5.68</v>
      </c>
      <c r="N4872" s="63"/>
      <c r="O4872" s="63"/>
      <c r="P4872" s="63"/>
      <c r="Q4872" s="63"/>
      <c r="R4872" s="63"/>
      <c r="S4872" s="63"/>
      <c r="T4872" s="63"/>
      <c r="U4872" s="63"/>
      <c r="V4872" s="63"/>
      <c r="W4872" s="63"/>
      <c r="X4872" s="63"/>
      <c r="Y4872" s="63"/>
      <c r="Z4872" s="62">
        <v>1.44</v>
      </c>
      <c r="AA4872" s="62">
        <v>2952</v>
      </c>
      <c r="AB4872" s="62">
        <v>6.83</v>
      </c>
      <c r="AC4872" s="62">
        <v>0.04</v>
      </c>
    </row>
    <row r="4873" spans="1:29" ht="45" x14ac:dyDescent="0.25">
      <c r="A4873" s="61" t="s">
        <v>109</v>
      </c>
      <c r="B4873" s="61" t="s">
        <v>110</v>
      </c>
      <c r="C4873" s="62">
        <v>2004</v>
      </c>
      <c r="D4873" s="61" t="s">
        <v>226</v>
      </c>
      <c r="E4873" s="62">
        <v>14</v>
      </c>
      <c r="F4873" s="62">
        <v>83418</v>
      </c>
      <c r="G4873" s="62">
        <v>8723</v>
      </c>
      <c r="H4873" s="62">
        <v>51.92</v>
      </c>
      <c r="I4873" s="62">
        <v>5958.43</v>
      </c>
      <c r="J4873" s="62">
        <v>77578.740000000005</v>
      </c>
      <c r="K4873" s="62">
        <v>0</v>
      </c>
      <c r="L4873" s="63"/>
      <c r="M4873" s="63"/>
      <c r="N4873" s="63"/>
      <c r="O4873" s="63"/>
      <c r="P4873" s="63"/>
      <c r="Q4873" s="63"/>
      <c r="R4873" s="63"/>
      <c r="S4873" s="63"/>
      <c r="T4873" s="63"/>
      <c r="U4873" s="62">
        <v>3643</v>
      </c>
      <c r="V4873" s="62">
        <v>4760</v>
      </c>
      <c r="W4873" s="62">
        <v>28.33</v>
      </c>
      <c r="X4873" s="62">
        <v>260</v>
      </c>
      <c r="Y4873" s="62">
        <v>81544.91</v>
      </c>
      <c r="Z4873" s="62">
        <v>373033</v>
      </c>
      <c r="AA4873" s="62">
        <v>29604</v>
      </c>
      <c r="AB4873" s="62">
        <v>176.21</v>
      </c>
      <c r="AC4873" s="62">
        <v>26645.21</v>
      </c>
    </row>
    <row r="4874" spans="1:29" x14ac:dyDescent="0.25">
      <c r="A4874" s="61" t="s">
        <v>522</v>
      </c>
      <c r="B4874" s="61" t="s">
        <v>523</v>
      </c>
      <c r="C4874" s="62">
        <v>2011</v>
      </c>
      <c r="D4874" s="61" t="s">
        <v>78</v>
      </c>
      <c r="E4874" s="62">
        <v>56</v>
      </c>
      <c r="F4874" s="62">
        <v>180272</v>
      </c>
      <c r="G4874" s="62">
        <v>35340</v>
      </c>
      <c r="H4874" s="62">
        <v>52.59</v>
      </c>
      <c r="I4874" s="62">
        <v>3219.14</v>
      </c>
      <c r="J4874" s="62">
        <v>167652.96</v>
      </c>
      <c r="K4874" s="62">
        <v>26353.06</v>
      </c>
      <c r="L4874" s="62">
        <v>37885</v>
      </c>
      <c r="M4874" s="62">
        <v>56.38</v>
      </c>
      <c r="N4874" s="62">
        <v>470.59</v>
      </c>
      <c r="O4874" s="62">
        <v>317799.40000000002</v>
      </c>
      <c r="P4874" s="63"/>
      <c r="Q4874" s="63"/>
      <c r="R4874" s="63"/>
      <c r="S4874" s="63"/>
      <c r="T4874" s="63"/>
      <c r="U4874" s="63"/>
      <c r="V4874" s="63"/>
      <c r="W4874" s="63"/>
      <c r="X4874" s="63"/>
      <c r="Y4874" s="63"/>
      <c r="Z4874" s="62">
        <v>413.45</v>
      </c>
      <c r="AA4874" s="62">
        <v>40924</v>
      </c>
      <c r="AB4874" s="62">
        <v>60.9</v>
      </c>
      <c r="AC4874" s="62">
        <v>7.38</v>
      </c>
    </row>
    <row r="4875" spans="1:29" ht="30" x14ac:dyDescent="0.25">
      <c r="A4875" s="61" t="s">
        <v>239</v>
      </c>
      <c r="B4875" s="61" t="s">
        <v>240</v>
      </c>
      <c r="C4875" s="62">
        <v>2018</v>
      </c>
      <c r="D4875" s="61" t="s">
        <v>83</v>
      </c>
      <c r="E4875" s="62">
        <v>12</v>
      </c>
      <c r="F4875" s="63"/>
      <c r="G4875" s="63"/>
      <c r="H4875" s="63"/>
      <c r="I4875" s="63"/>
      <c r="J4875" s="63"/>
      <c r="K4875" s="62">
        <v>0</v>
      </c>
      <c r="L4875" s="63"/>
      <c r="M4875" s="63"/>
      <c r="N4875" s="63"/>
      <c r="O4875" s="63"/>
      <c r="P4875" s="63"/>
      <c r="Q4875" s="63"/>
      <c r="R4875" s="63"/>
      <c r="S4875" s="63"/>
      <c r="T4875" s="63"/>
      <c r="U4875" s="63"/>
      <c r="V4875" s="63"/>
      <c r="W4875" s="63"/>
      <c r="X4875" s="63"/>
      <c r="Y4875" s="63"/>
      <c r="Z4875" s="62">
        <v>528.04</v>
      </c>
      <c r="AA4875" s="62">
        <v>6719</v>
      </c>
      <c r="AB4875" s="62">
        <v>46.66</v>
      </c>
      <c r="AC4875" s="62">
        <v>44</v>
      </c>
    </row>
    <row r="4876" spans="1:29" ht="30" x14ac:dyDescent="0.25">
      <c r="A4876" s="61" t="s">
        <v>385</v>
      </c>
      <c r="B4876" s="61" t="s">
        <v>386</v>
      </c>
      <c r="C4876" s="62">
        <v>2005</v>
      </c>
      <c r="D4876" s="61" t="s">
        <v>94</v>
      </c>
      <c r="E4876" s="62">
        <v>8</v>
      </c>
      <c r="F4876" s="63"/>
      <c r="G4876" s="63"/>
      <c r="H4876" s="63"/>
      <c r="I4876" s="63"/>
      <c r="J4876" s="63"/>
      <c r="K4876" s="62">
        <v>0</v>
      </c>
      <c r="L4876" s="63"/>
      <c r="M4876" s="63"/>
      <c r="N4876" s="63"/>
      <c r="O4876" s="63"/>
      <c r="P4876" s="63"/>
      <c r="Q4876" s="63"/>
      <c r="R4876" s="63"/>
      <c r="S4876" s="63"/>
      <c r="T4876" s="63"/>
      <c r="U4876" s="63"/>
      <c r="V4876" s="63"/>
      <c r="W4876" s="63"/>
      <c r="X4876" s="63"/>
      <c r="Y4876" s="63"/>
      <c r="Z4876" s="62">
        <v>3112.79</v>
      </c>
      <c r="AA4876" s="62">
        <v>22464</v>
      </c>
      <c r="AB4876" s="62">
        <v>234</v>
      </c>
      <c r="AC4876" s="62">
        <v>389.1</v>
      </c>
    </row>
    <row r="4877" spans="1:29" ht="30" x14ac:dyDescent="0.25">
      <c r="A4877" s="61" t="s">
        <v>269</v>
      </c>
      <c r="B4877" s="61" t="s">
        <v>270</v>
      </c>
      <c r="C4877" s="62">
        <v>2012</v>
      </c>
      <c r="D4877" s="61" t="s">
        <v>94</v>
      </c>
      <c r="E4877" s="62">
        <v>2</v>
      </c>
      <c r="F4877" s="62">
        <v>18819</v>
      </c>
      <c r="G4877" s="62">
        <v>3357</v>
      </c>
      <c r="H4877" s="62">
        <v>139.88</v>
      </c>
      <c r="I4877" s="62">
        <v>9409.5</v>
      </c>
      <c r="J4877" s="62">
        <v>17501.669999999998</v>
      </c>
      <c r="K4877" s="62">
        <v>584.87</v>
      </c>
      <c r="L4877" s="62">
        <v>907</v>
      </c>
      <c r="M4877" s="62">
        <v>37.79</v>
      </c>
      <c r="N4877" s="62">
        <v>292.43</v>
      </c>
      <c r="O4877" s="62">
        <v>7053.11</v>
      </c>
      <c r="P4877" s="63"/>
      <c r="Q4877" s="63"/>
      <c r="R4877" s="63"/>
      <c r="S4877" s="63"/>
      <c r="T4877" s="63"/>
      <c r="U4877" s="62">
        <v>546</v>
      </c>
      <c r="V4877" s="62">
        <v>1930</v>
      </c>
      <c r="W4877" s="62">
        <v>80.42</v>
      </c>
      <c r="X4877" s="62">
        <v>273</v>
      </c>
      <c r="Y4877" s="62">
        <v>12221.66</v>
      </c>
      <c r="Z4877" s="62">
        <v>24300</v>
      </c>
      <c r="AA4877" s="62">
        <v>1052</v>
      </c>
      <c r="AB4877" s="62">
        <v>43.83</v>
      </c>
      <c r="AC4877" s="62">
        <v>12150</v>
      </c>
    </row>
    <row r="4878" spans="1:29" x14ac:dyDescent="0.25">
      <c r="A4878" s="61" t="s">
        <v>130</v>
      </c>
      <c r="B4878" s="61" t="s">
        <v>131</v>
      </c>
      <c r="C4878" s="62">
        <v>2015</v>
      </c>
      <c r="D4878" s="61" t="s">
        <v>313</v>
      </c>
      <c r="E4878" s="62">
        <v>29</v>
      </c>
      <c r="F4878" s="62">
        <v>127530</v>
      </c>
      <c r="G4878" s="62">
        <v>17490</v>
      </c>
      <c r="H4878" s="62">
        <v>50.26</v>
      </c>
      <c r="I4878" s="62">
        <v>4397.59</v>
      </c>
      <c r="J4878" s="62">
        <v>118602.9</v>
      </c>
      <c r="K4878" s="62">
        <v>7663.43</v>
      </c>
      <c r="L4878" s="62">
        <v>8595</v>
      </c>
      <c r="M4878" s="62">
        <v>24.7</v>
      </c>
      <c r="N4878" s="62">
        <v>264.26</v>
      </c>
      <c r="O4878" s="62">
        <v>92415.64</v>
      </c>
      <c r="P4878" s="63"/>
      <c r="Q4878" s="63"/>
      <c r="R4878" s="63"/>
      <c r="S4878" s="63"/>
      <c r="T4878" s="63"/>
      <c r="U4878" s="63"/>
      <c r="V4878" s="63"/>
      <c r="W4878" s="63"/>
      <c r="X4878" s="63"/>
      <c r="Y4878" s="63"/>
      <c r="Z4878" s="62">
        <v>13695</v>
      </c>
      <c r="AA4878" s="62">
        <v>5874</v>
      </c>
      <c r="AB4878" s="62">
        <v>16.88</v>
      </c>
      <c r="AC4878" s="62">
        <v>472.24</v>
      </c>
    </row>
    <row r="4879" spans="1:29" ht="30" x14ac:dyDescent="0.25">
      <c r="A4879" s="61" t="s">
        <v>237</v>
      </c>
      <c r="B4879" s="61" t="s">
        <v>238</v>
      </c>
      <c r="C4879" s="62">
        <v>2006</v>
      </c>
      <c r="D4879" s="61" t="s">
        <v>150</v>
      </c>
      <c r="E4879" s="62">
        <v>10</v>
      </c>
      <c r="F4879" s="63"/>
      <c r="G4879" s="63"/>
      <c r="H4879" s="63"/>
      <c r="I4879" s="63"/>
      <c r="J4879" s="63"/>
      <c r="K4879" s="62">
        <v>5898.16</v>
      </c>
      <c r="L4879" s="62">
        <v>9858</v>
      </c>
      <c r="M4879" s="62">
        <v>82.15</v>
      </c>
      <c r="N4879" s="62">
        <v>589.82000000000005</v>
      </c>
      <c r="O4879" s="62">
        <v>71127.649999999994</v>
      </c>
      <c r="P4879" s="63"/>
      <c r="Q4879" s="63"/>
      <c r="R4879" s="63"/>
      <c r="S4879" s="63"/>
      <c r="T4879" s="63"/>
      <c r="U4879" s="63"/>
      <c r="V4879" s="63"/>
      <c r="W4879" s="63"/>
      <c r="X4879" s="63"/>
      <c r="Y4879" s="63"/>
      <c r="Z4879" s="62">
        <v>30740</v>
      </c>
      <c r="AA4879" s="62">
        <v>1079</v>
      </c>
      <c r="AB4879" s="62">
        <v>8.99</v>
      </c>
      <c r="AC4879" s="62">
        <v>3074</v>
      </c>
    </row>
    <row r="4880" spans="1:29" x14ac:dyDescent="0.25">
      <c r="A4880" s="61" t="s">
        <v>241</v>
      </c>
      <c r="B4880" s="61" t="s">
        <v>242</v>
      </c>
      <c r="C4880" s="62">
        <v>2017</v>
      </c>
      <c r="D4880" s="61" t="s">
        <v>150</v>
      </c>
      <c r="E4880" s="62">
        <v>3</v>
      </c>
      <c r="F4880" s="63"/>
      <c r="G4880" s="63"/>
      <c r="H4880" s="63"/>
      <c r="I4880" s="63"/>
      <c r="J4880" s="63"/>
      <c r="K4880" s="62">
        <v>0</v>
      </c>
      <c r="L4880" s="63"/>
      <c r="M4880" s="63"/>
      <c r="N4880" s="63"/>
      <c r="O4880" s="63"/>
      <c r="P4880" s="63"/>
      <c r="Q4880" s="63"/>
      <c r="R4880" s="63"/>
      <c r="S4880" s="63"/>
      <c r="T4880" s="63"/>
      <c r="U4880" s="63"/>
      <c r="V4880" s="63"/>
      <c r="W4880" s="63"/>
      <c r="X4880" s="63"/>
      <c r="Y4880" s="63"/>
      <c r="Z4880" s="62">
        <v>25844</v>
      </c>
      <c r="AA4880" s="62">
        <v>3631</v>
      </c>
      <c r="AB4880" s="62">
        <v>100.86</v>
      </c>
      <c r="AC4880" s="62">
        <v>8614.67</v>
      </c>
    </row>
    <row r="4881" spans="1:29" ht="30" x14ac:dyDescent="0.25">
      <c r="A4881" s="61" t="s">
        <v>249</v>
      </c>
      <c r="B4881" s="61" t="s">
        <v>250</v>
      </c>
      <c r="C4881" s="62">
        <v>2007</v>
      </c>
      <c r="D4881" s="61" t="s">
        <v>75</v>
      </c>
      <c r="E4881" s="62">
        <v>4</v>
      </c>
      <c r="F4881" s="62">
        <v>1799</v>
      </c>
      <c r="G4881" s="62">
        <v>226</v>
      </c>
      <c r="H4881" s="62">
        <v>4.71</v>
      </c>
      <c r="I4881" s="62">
        <v>449.75</v>
      </c>
      <c r="J4881" s="62">
        <v>1673.07</v>
      </c>
      <c r="K4881" s="62">
        <v>0</v>
      </c>
      <c r="L4881" s="63"/>
      <c r="M4881" s="63"/>
      <c r="N4881" s="63"/>
      <c r="O4881" s="63"/>
      <c r="P4881" s="63"/>
      <c r="Q4881" s="63"/>
      <c r="R4881" s="63"/>
      <c r="S4881" s="63"/>
      <c r="T4881" s="63"/>
      <c r="U4881" s="63"/>
      <c r="V4881" s="63"/>
      <c r="W4881" s="63"/>
      <c r="X4881" s="63"/>
      <c r="Y4881" s="63"/>
      <c r="Z4881" s="62">
        <v>245.97</v>
      </c>
      <c r="AA4881" s="62">
        <v>1299</v>
      </c>
      <c r="AB4881" s="62">
        <v>27.06</v>
      </c>
      <c r="AC4881" s="62">
        <v>61.49</v>
      </c>
    </row>
    <row r="4882" spans="1:29" x14ac:dyDescent="0.25">
      <c r="A4882" s="61" t="s">
        <v>332</v>
      </c>
      <c r="B4882" s="61" t="s">
        <v>333</v>
      </c>
      <c r="C4882" s="62">
        <v>2012</v>
      </c>
      <c r="D4882" s="61" t="s">
        <v>135</v>
      </c>
      <c r="E4882" s="62">
        <v>50</v>
      </c>
      <c r="F4882" s="62">
        <v>63897</v>
      </c>
      <c r="G4882" s="62">
        <v>10553</v>
      </c>
      <c r="H4882" s="62">
        <v>17.59</v>
      </c>
      <c r="I4882" s="62">
        <v>1277.94</v>
      </c>
      <c r="J4882" s="62">
        <v>59424.21</v>
      </c>
      <c r="K4882" s="62">
        <v>575.16999999999996</v>
      </c>
      <c r="L4882" s="62">
        <v>862</v>
      </c>
      <c r="M4882" s="62">
        <v>1.44</v>
      </c>
      <c r="N4882" s="62">
        <v>11.5</v>
      </c>
      <c r="O4882" s="62">
        <v>6936.14</v>
      </c>
      <c r="P4882" s="63"/>
      <c r="Q4882" s="63"/>
      <c r="R4882" s="63"/>
      <c r="S4882" s="63"/>
      <c r="T4882" s="63"/>
      <c r="U4882" s="63"/>
      <c r="V4882" s="63"/>
      <c r="W4882" s="63"/>
      <c r="X4882" s="63"/>
      <c r="Y4882" s="63"/>
      <c r="Z4882" s="62">
        <v>454210</v>
      </c>
      <c r="AA4882" s="62">
        <v>51940</v>
      </c>
      <c r="AB4882" s="62">
        <v>86.57</v>
      </c>
      <c r="AC4882" s="62">
        <v>9084.2000000000007</v>
      </c>
    </row>
    <row r="4883" spans="1:29" x14ac:dyDescent="0.25">
      <c r="A4883" s="61" t="s">
        <v>524</v>
      </c>
      <c r="B4883" s="61" t="s">
        <v>525</v>
      </c>
      <c r="C4883" s="62">
        <v>2006</v>
      </c>
      <c r="D4883" s="61" t="s">
        <v>99</v>
      </c>
      <c r="E4883" s="62">
        <v>60</v>
      </c>
      <c r="F4883" s="62">
        <v>555900</v>
      </c>
      <c r="G4883" s="62">
        <v>94443</v>
      </c>
      <c r="H4883" s="62">
        <v>131.16999999999999</v>
      </c>
      <c r="I4883" s="62">
        <v>9265</v>
      </c>
      <c r="J4883" s="62">
        <v>516987</v>
      </c>
      <c r="K4883" s="62">
        <v>0</v>
      </c>
      <c r="L4883" s="63"/>
      <c r="M4883" s="63"/>
      <c r="N4883" s="63"/>
      <c r="O4883" s="63"/>
      <c r="P4883" s="63"/>
      <c r="Q4883" s="63"/>
      <c r="R4883" s="63"/>
      <c r="S4883" s="63"/>
      <c r="T4883" s="63"/>
      <c r="U4883" s="63"/>
      <c r="V4883" s="63"/>
      <c r="W4883" s="63"/>
      <c r="X4883" s="63"/>
      <c r="Y4883" s="63"/>
      <c r="Z4883" s="62">
        <v>0</v>
      </c>
      <c r="AA4883" s="63"/>
      <c r="AB4883" s="63"/>
      <c r="AC4883" s="62">
        <v>0</v>
      </c>
    </row>
    <row r="4884" spans="1:29" x14ac:dyDescent="0.25">
      <c r="A4884" s="61" t="s">
        <v>260</v>
      </c>
      <c r="B4884" s="61" t="s">
        <v>261</v>
      </c>
      <c r="C4884" s="62">
        <v>2007</v>
      </c>
      <c r="D4884" s="61" t="s">
        <v>135</v>
      </c>
      <c r="E4884" s="62">
        <v>40</v>
      </c>
      <c r="F4884" s="62">
        <v>36186</v>
      </c>
      <c r="G4884" s="62">
        <v>6234</v>
      </c>
      <c r="H4884" s="62">
        <v>12.99</v>
      </c>
      <c r="I4884" s="62">
        <v>904.65</v>
      </c>
      <c r="J4884" s="62">
        <v>33652.980000000003</v>
      </c>
      <c r="K4884" s="62">
        <v>1949.56</v>
      </c>
      <c r="L4884" s="62">
        <v>4471</v>
      </c>
      <c r="M4884" s="62">
        <v>9.31</v>
      </c>
      <c r="N4884" s="62">
        <v>48.74</v>
      </c>
      <c r="O4884" s="62">
        <v>23510.37</v>
      </c>
      <c r="P4884" s="63"/>
      <c r="Q4884" s="63"/>
      <c r="R4884" s="63"/>
      <c r="S4884" s="63"/>
      <c r="T4884" s="63"/>
      <c r="U4884" s="62">
        <v>631</v>
      </c>
      <c r="V4884" s="62">
        <v>1742</v>
      </c>
      <c r="W4884" s="62">
        <v>3.63</v>
      </c>
      <c r="X4884" s="62">
        <v>15</v>
      </c>
      <c r="Y4884" s="62">
        <v>14124.3</v>
      </c>
      <c r="Z4884" s="62">
        <v>7758</v>
      </c>
      <c r="AA4884" s="62">
        <v>51548</v>
      </c>
      <c r="AB4884" s="62">
        <v>107.39</v>
      </c>
      <c r="AC4884" s="62">
        <v>193.95</v>
      </c>
    </row>
    <row r="4885" spans="1:29" x14ac:dyDescent="0.25">
      <c r="A4885" s="61" t="s">
        <v>235</v>
      </c>
      <c r="B4885" s="61" t="s">
        <v>236</v>
      </c>
      <c r="C4885" s="62">
        <v>2010</v>
      </c>
      <c r="D4885" s="61" t="s">
        <v>99</v>
      </c>
      <c r="E4885" s="62">
        <v>30</v>
      </c>
      <c r="F4885" s="62">
        <v>105476</v>
      </c>
      <c r="G4885" s="62">
        <v>12953</v>
      </c>
      <c r="H4885" s="62">
        <v>35.979999999999997</v>
      </c>
      <c r="I4885" s="62">
        <v>3515.87</v>
      </c>
      <c r="J4885" s="62">
        <v>98092.68</v>
      </c>
      <c r="K4885" s="62">
        <v>33991.269999999997</v>
      </c>
      <c r="L4885" s="62">
        <v>39634</v>
      </c>
      <c r="M4885" s="62">
        <v>110.09</v>
      </c>
      <c r="N4885" s="62">
        <v>1133.04</v>
      </c>
      <c r="O4885" s="62">
        <v>409910.93</v>
      </c>
      <c r="P4885" s="63"/>
      <c r="Q4885" s="63"/>
      <c r="R4885" s="63"/>
      <c r="S4885" s="63"/>
      <c r="T4885" s="63"/>
      <c r="U4885" s="63"/>
      <c r="V4885" s="63"/>
      <c r="W4885" s="63"/>
      <c r="X4885" s="63"/>
      <c r="Y4885" s="63"/>
      <c r="Z4885" s="62">
        <v>109000</v>
      </c>
      <c r="AA4885" s="62">
        <v>2580</v>
      </c>
      <c r="AB4885" s="62">
        <v>7.17</v>
      </c>
      <c r="AC4885" s="62">
        <v>3633.33</v>
      </c>
    </row>
    <row r="4886" spans="1:29" ht="45" x14ac:dyDescent="0.25">
      <c r="A4886" s="61" t="s">
        <v>214</v>
      </c>
      <c r="B4886" s="61" t="s">
        <v>215</v>
      </c>
      <c r="C4886" s="62">
        <v>2017</v>
      </c>
      <c r="D4886" s="61" t="s">
        <v>78</v>
      </c>
      <c r="E4886" s="62">
        <v>48</v>
      </c>
      <c r="F4886" s="62">
        <v>148002</v>
      </c>
      <c r="G4886" s="62">
        <v>33154</v>
      </c>
      <c r="H4886" s="62">
        <v>57.56</v>
      </c>
      <c r="I4886" s="62">
        <v>3083.38</v>
      </c>
      <c r="J4886" s="62">
        <v>137641.85999999999</v>
      </c>
      <c r="K4886" s="62">
        <v>18537.34</v>
      </c>
      <c r="L4886" s="62">
        <v>13201</v>
      </c>
      <c r="M4886" s="62">
        <v>22.92</v>
      </c>
      <c r="N4886" s="62">
        <v>386.19</v>
      </c>
      <c r="O4886" s="62">
        <v>223547.37</v>
      </c>
      <c r="P4886" s="63"/>
      <c r="Q4886" s="63"/>
      <c r="R4886" s="63"/>
      <c r="S4886" s="63"/>
      <c r="T4886" s="63"/>
      <c r="U4886" s="63"/>
      <c r="V4886" s="63"/>
      <c r="W4886" s="63"/>
      <c r="X4886" s="63"/>
      <c r="Y4886" s="63"/>
      <c r="Z4886" s="62">
        <v>1450</v>
      </c>
      <c r="AA4886" s="62">
        <v>8574</v>
      </c>
      <c r="AB4886" s="62">
        <v>14.89</v>
      </c>
      <c r="AC4886" s="62">
        <v>30.21</v>
      </c>
    </row>
    <row r="4887" spans="1:29" ht="30" x14ac:dyDescent="0.25">
      <c r="A4887" s="61" t="s">
        <v>415</v>
      </c>
      <c r="B4887" s="61" t="s">
        <v>416</v>
      </c>
      <c r="C4887" s="62">
        <v>2005</v>
      </c>
      <c r="D4887" s="61" t="s">
        <v>94</v>
      </c>
      <c r="E4887" s="62">
        <v>11</v>
      </c>
      <c r="F4887" s="63"/>
      <c r="G4887" s="63"/>
      <c r="H4887" s="63"/>
      <c r="I4887" s="63"/>
      <c r="J4887" s="63"/>
      <c r="K4887" s="62">
        <v>0</v>
      </c>
      <c r="L4887" s="63"/>
      <c r="M4887" s="63"/>
      <c r="N4887" s="63"/>
      <c r="O4887" s="63"/>
      <c r="P4887" s="63"/>
      <c r="Q4887" s="63"/>
      <c r="R4887" s="63"/>
      <c r="S4887" s="63"/>
      <c r="T4887" s="63"/>
      <c r="U4887" s="63"/>
      <c r="V4887" s="63"/>
      <c r="W4887" s="63"/>
      <c r="X4887" s="63"/>
      <c r="Y4887" s="63"/>
      <c r="Z4887" s="62">
        <v>37062.42</v>
      </c>
      <c r="AA4887" s="62">
        <v>13180</v>
      </c>
      <c r="AB4887" s="62">
        <v>99.85</v>
      </c>
      <c r="AC4887" s="62">
        <v>3369.31</v>
      </c>
    </row>
    <row r="4888" spans="1:29" x14ac:dyDescent="0.25">
      <c r="A4888" s="61" t="s">
        <v>70</v>
      </c>
      <c r="B4888" s="61" t="s">
        <v>71</v>
      </c>
      <c r="C4888" s="62">
        <v>2013</v>
      </c>
      <c r="D4888" s="61" t="s">
        <v>75</v>
      </c>
      <c r="E4888" s="62">
        <v>9</v>
      </c>
      <c r="F4888" s="62">
        <v>639</v>
      </c>
      <c r="G4888" s="62">
        <v>476</v>
      </c>
      <c r="H4888" s="62">
        <v>4.41</v>
      </c>
      <c r="I4888" s="62">
        <v>71</v>
      </c>
      <c r="J4888" s="62">
        <v>594.27</v>
      </c>
      <c r="K4888" s="62">
        <v>0</v>
      </c>
      <c r="L4888" s="62">
        <v>88</v>
      </c>
      <c r="M4888" s="62">
        <v>0.81</v>
      </c>
      <c r="N4888" s="63"/>
      <c r="O4888" s="63"/>
      <c r="P4888" s="63"/>
      <c r="Q4888" s="63"/>
      <c r="R4888" s="63"/>
      <c r="S4888" s="63"/>
      <c r="T4888" s="63"/>
      <c r="U4888" s="63"/>
      <c r="V4888" s="63"/>
      <c r="W4888" s="63"/>
      <c r="X4888" s="63"/>
      <c r="Y4888" s="63"/>
      <c r="Z4888" s="62">
        <v>0</v>
      </c>
      <c r="AA4888" s="62">
        <v>460</v>
      </c>
      <c r="AB4888" s="62">
        <v>4.26</v>
      </c>
      <c r="AC4888" s="62">
        <v>0</v>
      </c>
    </row>
    <row r="4889" spans="1:29" ht="30" x14ac:dyDescent="0.25">
      <c r="A4889" s="61" t="s">
        <v>237</v>
      </c>
      <c r="B4889" s="61" t="s">
        <v>238</v>
      </c>
      <c r="C4889" s="62">
        <v>2007</v>
      </c>
      <c r="D4889" s="61" t="s">
        <v>313</v>
      </c>
      <c r="E4889" s="62">
        <v>45</v>
      </c>
      <c r="F4889" s="62">
        <v>225629</v>
      </c>
      <c r="G4889" s="62">
        <v>41027</v>
      </c>
      <c r="H4889" s="62">
        <v>75.98</v>
      </c>
      <c r="I4889" s="62">
        <v>5013.9799999999996</v>
      </c>
      <c r="J4889" s="62">
        <v>209834.97</v>
      </c>
      <c r="K4889" s="62">
        <v>13048.5</v>
      </c>
      <c r="L4889" s="62">
        <v>18682</v>
      </c>
      <c r="M4889" s="62">
        <v>34.6</v>
      </c>
      <c r="N4889" s="62">
        <v>289.97000000000003</v>
      </c>
      <c r="O4889" s="62">
        <v>157355.74</v>
      </c>
      <c r="P4889" s="63"/>
      <c r="Q4889" s="63"/>
      <c r="R4889" s="63"/>
      <c r="S4889" s="63"/>
      <c r="T4889" s="63"/>
      <c r="U4889" s="63"/>
      <c r="V4889" s="63"/>
      <c r="W4889" s="63"/>
      <c r="X4889" s="63"/>
      <c r="Y4889" s="63"/>
      <c r="Z4889" s="62">
        <v>173500</v>
      </c>
      <c r="AA4889" s="62">
        <v>7183</v>
      </c>
      <c r="AB4889" s="62">
        <v>13.3</v>
      </c>
      <c r="AC4889" s="62">
        <v>3855.56</v>
      </c>
    </row>
    <row r="4890" spans="1:29" x14ac:dyDescent="0.25">
      <c r="A4890" s="61" t="s">
        <v>128</v>
      </c>
      <c r="B4890" s="61" t="s">
        <v>129</v>
      </c>
      <c r="C4890" s="62">
        <v>2010</v>
      </c>
      <c r="D4890" s="61" t="s">
        <v>72</v>
      </c>
      <c r="E4890" s="62">
        <v>78</v>
      </c>
      <c r="F4890" s="62">
        <v>89280</v>
      </c>
      <c r="G4890" s="62">
        <v>10862</v>
      </c>
      <c r="H4890" s="62">
        <v>11.6</v>
      </c>
      <c r="I4890" s="62">
        <v>1144.6199999999999</v>
      </c>
      <c r="J4890" s="62">
        <v>83030.399999999994</v>
      </c>
      <c r="K4890" s="62">
        <v>11585.84</v>
      </c>
      <c r="L4890" s="62">
        <v>16721</v>
      </c>
      <c r="M4890" s="62">
        <v>17.86</v>
      </c>
      <c r="N4890" s="62">
        <v>148.54</v>
      </c>
      <c r="O4890" s="62">
        <v>139717.10999999999</v>
      </c>
      <c r="P4890" s="63"/>
      <c r="Q4890" s="63"/>
      <c r="R4890" s="63"/>
      <c r="S4890" s="63"/>
      <c r="T4890" s="63"/>
      <c r="U4890" s="63"/>
      <c r="V4890" s="63"/>
      <c r="W4890" s="63"/>
      <c r="X4890" s="63"/>
      <c r="Y4890" s="63"/>
      <c r="Z4890" s="62">
        <v>0</v>
      </c>
      <c r="AA4890" s="63"/>
      <c r="AB4890" s="63"/>
      <c r="AC4890" s="62">
        <v>0</v>
      </c>
    </row>
    <row r="4891" spans="1:29" x14ac:dyDescent="0.25">
      <c r="A4891" s="61" t="s">
        <v>95</v>
      </c>
      <c r="B4891" s="61" t="s">
        <v>96</v>
      </c>
      <c r="C4891" s="62">
        <v>2009</v>
      </c>
      <c r="D4891" s="61" t="s">
        <v>75</v>
      </c>
      <c r="E4891" s="62">
        <v>12</v>
      </c>
      <c r="F4891" s="62">
        <v>261</v>
      </c>
      <c r="G4891" s="62">
        <v>89</v>
      </c>
      <c r="H4891" s="62">
        <v>0.62</v>
      </c>
      <c r="I4891" s="62">
        <v>21.75</v>
      </c>
      <c r="J4891" s="62">
        <v>242.73</v>
      </c>
      <c r="K4891" s="62">
        <v>106</v>
      </c>
      <c r="L4891" s="62">
        <v>186</v>
      </c>
      <c r="M4891" s="62">
        <v>1.29</v>
      </c>
      <c r="N4891" s="62">
        <v>8.83</v>
      </c>
      <c r="O4891" s="62">
        <v>1278.29</v>
      </c>
      <c r="P4891" s="63"/>
      <c r="Q4891" s="63"/>
      <c r="R4891" s="63"/>
      <c r="S4891" s="63"/>
      <c r="T4891" s="63"/>
      <c r="U4891" s="63"/>
      <c r="V4891" s="63"/>
      <c r="W4891" s="63"/>
      <c r="X4891" s="63"/>
      <c r="Y4891" s="63"/>
      <c r="Z4891" s="62">
        <v>1611.41</v>
      </c>
      <c r="AA4891" s="62">
        <v>4792</v>
      </c>
      <c r="AB4891" s="62">
        <v>33.28</v>
      </c>
      <c r="AC4891" s="62">
        <v>134.28</v>
      </c>
    </row>
    <row r="4892" spans="1:29" x14ac:dyDescent="0.25">
      <c r="A4892" s="61" t="s">
        <v>113</v>
      </c>
      <c r="B4892" s="61" t="s">
        <v>114</v>
      </c>
      <c r="C4892" s="62">
        <v>2013</v>
      </c>
      <c r="D4892" s="61" t="s">
        <v>75</v>
      </c>
      <c r="E4892" s="62">
        <v>2</v>
      </c>
      <c r="F4892" s="63"/>
      <c r="G4892" s="63"/>
      <c r="H4892" s="63"/>
      <c r="I4892" s="63"/>
      <c r="J4892" s="63"/>
      <c r="K4892" s="62">
        <v>0</v>
      </c>
      <c r="L4892" s="63"/>
      <c r="M4892" s="63"/>
      <c r="N4892" s="63"/>
      <c r="O4892" s="63"/>
      <c r="P4892" s="63"/>
      <c r="Q4892" s="63"/>
      <c r="R4892" s="63"/>
      <c r="S4892" s="63"/>
      <c r="T4892" s="63"/>
      <c r="U4892" s="63"/>
      <c r="V4892" s="63"/>
      <c r="W4892" s="63"/>
      <c r="X4892" s="63"/>
      <c r="Y4892" s="63"/>
      <c r="Z4892" s="62">
        <v>12500</v>
      </c>
      <c r="AA4892" s="62">
        <v>1698</v>
      </c>
      <c r="AB4892" s="62">
        <v>70.75</v>
      </c>
      <c r="AC4892" s="62">
        <v>6250</v>
      </c>
    </row>
    <row r="4893" spans="1:29" x14ac:dyDescent="0.25">
      <c r="A4893" s="61" t="s">
        <v>462</v>
      </c>
      <c r="B4893" s="61" t="s">
        <v>463</v>
      </c>
      <c r="C4893" s="62">
        <v>2004</v>
      </c>
      <c r="D4893" s="61" t="s">
        <v>589</v>
      </c>
      <c r="E4893" s="62">
        <v>287</v>
      </c>
      <c r="F4893" s="62">
        <v>1324421</v>
      </c>
      <c r="G4893" s="62">
        <v>180279</v>
      </c>
      <c r="H4893" s="62">
        <v>52.35</v>
      </c>
      <c r="I4893" s="62">
        <v>4614.71</v>
      </c>
      <c r="J4893" s="62">
        <v>1231711.53</v>
      </c>
      <c r="K4893" s="62">
        <v>10242.48</v>
      </c>
      <c r="L4893" s="62">
        <v>12722</v>
      </c>
      <c r="M4893" s="62">
        <v>3.69</v>
      </c>
      <c r="N4893" s="62">
        <v>35.69</v>
      </c>
      <c r="O4893" s="62">
        <v>123517.18</v>
      </c>
      <c r="P4893" s="63"/>
      <c r="Q4893" s="63"/>
      <c r="R4893" s="63"/>
      <c r="S4893" s="63"/>
      <c r="T4893" s="63"/>
      <c r="U4893" s="63"/>
      <c r="V4893" s="63"/>
      <c r="W4893" s="63"/>
      <c r="X4893" s="63"/>
      <c r="Y4893" s="63"/>
      <c r="Z4893" s="62">
        <v>1725</v>
      </c>
      <c r="AA4893" s="62">
        <v>129969</v>
      </c>
      <c r="AB4893" s="62">
        <v>37.74</v>
      </c>
      <c r="AC4893" s="62">
        <v>6.01</v>
      </c>
    </row>
    <row r="4894" spans="1:29" ht="30" x14ac:dyDescent="0.25">
      <c r="A4894" s="61" t="s">
        <v>387</v>
      </c>
      <c r="B4894" s="61" t="s">
        <v>388</v>
      </c>
      <c r="C4894" s="62">
        <v>2017</v>
      </c>
      <c r="D4894" s="61" t="s">
        <v>75</v>
      </c>
      <c r="E4894" s="62">
        <v>6</v>
      </c>
      <c r="F4894" s="62">
        <v>0</v>
      </c>
      <c r="G4894" s="62">
        <v>0</v>
      </c>
      <c r="H4894" s="62">
        <v>0</v>
      </c>
      <c r="I4894" s="62">
        <v>0</v>
      </c>
      <c r="J4894" s="62">
        <v>0</v>
      </c>
      <c r="K4894" s="62">
        <v>0</v>
      </c>
      <c r="L4894" s="62">
        <v>0</v>
      </c>
      <c r="M4894" s="62">
        <v>0</v>
      </c>
      <c r="N4894" s="63"/>
      <c r="O4894" s="63"/>
      <c r="P4894" s="63"/>
      <c r="Q4894" s="63"/>
      <c r="R4894" s="63"/>
      <c r="S4894" s="63"/>
      <c r="T4894" s="63"/>
      <c r="U4894" s="63"/>
      <c r="V4894" s="63"/>
      <c r="W4894" s="63"/>
      <c r="X4894" s="63"/>
      <c r="Y4894" s="63"/>
      <c r="Z4894" s="62">
        <v>56.95</v>
      </c>
      <c r="AA4894" s="62">
        <v>2253</v>
      </c>
      <c r="AB4894" s="62">
        <v>31.29</v>
      </c>
      <c r="AC4894" s="62">
        <v>9.49</v>
      </c>
    </row>
    <row r="4895" spans="1:29" ht="30" x14ac:dyDescent="0.25">
      <c r="A4895" s="61" t="s">
        <v>287</v>
      </c>
      <c r="B4895" s="61" t="s">
        <v>288</v>
      </c>
      <c r="C4895" s="62">
        <v>2008</v>
      </c>
      <c r="D4895" s="61" t="s">
        <v>94</v>
      </c>
      <c r="E4895" s="62">
        <v>10</v>
      </c>
      <c r="F4895" s="62">
        <v>428</v>
      </c>
      <c r="G4895" s="62">
        <v>772</v>
      </c>
      <c r="H4895" s="62">
        <v>6.43</v>
      </c>
      <c r="I4895" s="62">
        <v>42.8</v>
      </c>
      <c r="J4895" s="62">
        <v>398.04</v>
      </c>
      <c r="K4895" s="62">
        <v>0</v>
      </c>
      <c r="L4895" s="62">
        <v>126</v>
      </c>
      <c r="M4895" s="62">
        <v>1.05</v>
      </c>
      <c r="N4895" s="63"/>
      <c r="O4895" s="63"/>
      <c r="P4895" s="63"/>
      <c r="Q4895" s="63"/>
      <c r="R4895" s="63"/>
      <c r="S4895" s="63"/>
      <c r="T4895" s="63"/>
      <c r="U4895" s="63"/>
      <c r="V4895" s="63"/>
      <c r="W4895" s="63"/>
      <c r="X4895" s="63"/>
      <c r="Y4895" s="63"/>
      <c r="Z4895" s="62">
        <v>73600</v>
      </c>
      <c r="AA4895" s="62">
        <v>4093</v>
      </c>
      <c r="AB4895" s="62">
        <v>34.11</v>
      </c>
      <c r="AC4895" s="62">
        <v>7360</v>
      </c>
    </row>
    <row r="4896" spans="1:29" ht="30" x14ac:dyDescent="0.25">
      <c r="A4896" s="61" t="s">
        <v>188</v>
      </c>
      <c r="B4896" s="61" t="s">
        <v>189</v>
      </c>
      <c r="C4896" s="62">
        <v>2008</v>
      </c>
      <c r="D4896" s="61" t="s">
        <v>135</v>
      </c>
      <c r="E4896" s="62">
        <v>150</v>
      </c>
      <c r="F4896" s="62">
        <v>765200</v>
      </c>
      <c r="G4896" s="62">
        <v>133832</v>
      </c>
      <c r="H4896" s="62">
        <v>74.349999999999994</v>
      </c>
      <c r="I4896" s="62">
        <v>5101.33</v>
      </c>
      <c r="J4896" s="62">
        <v>711636</v>
      </c>
      <c r="K4896" s="62">
        <v>123146.46</v>
      </c>
      <c r="L4896" s="62">
        <v>159230</v>
      </c>
      <c r="M4896" s="62">
        <v>88.46</v>
      </c>
      <c r="N4896" s="62">
        <v>820.98</v>
      </c>
      <c r="O4896" s="62">
        <v>1485060.1</v>
      </c>
      <c r="P4896" s="63"/>
      <c r="Q4896" s="63"/>
      <c r="R4896" s="63"/>
      <c r="S4896" s="63"/>
      <c r="T4896" s="63"/>
      <c r="U4896" s="63"/>
      <c r="V4896" s="63"/>
      <c r="W4896" s="63"/>
      <c r="X4896" s="63"/>
      <c r="Y4896" s="63"/>
      <c r="Z4896" s="62">
        <v>15053</v>
      </c>
      <c r="AA4896" s="62">
        <v>77264</v>
      </c>
      <c r="AB4896" s="62">
        <v>42.92</v>
      </c>
      <c r="AC4896" s="62">
        <v>100.35</v>
      </c>
    </row>
    <row r="4897" spans="1:29" ht="30" x14ac:dyDescent="0.25">
      <c r="A4897" s="61" t="s">
        <v>255</v>
      </c>
      <c r="B4897" s="61" t="s">
        <v>256</v>
      </c>
      <c r="C4897" s="62">
        <v>2013</v>
      </c>
      <c r="D4897" s="61" t="s">
        <v>135</v>
      </c>
      <c r="E4897" s="62">
        <v>75</v>
      </c>
      <c r="F4897" s="62">
        <v>833</v>
      </c>
      <c r="G4897" s="62">
        <v>136</v>
      </c>
      <c r="H4897" s="62">
        <v>0.15</v>
      </c>
      <c r="I4897" s="62">
        <v>11.11</v>
      </c>
      <c r="J4897" s="62">
        <v>774.69</v>
      </c>
      <c r="K4897" s="62">
        <v>557.71</v>
      </c>
      <c r="L4897" s="62">
        <v>1640</v>
      </c>
      <c r="M4897" s="62">
        <v>1.82</v>
      </c>
      <c r="N4897" s="62">
        <v>7.44</v>
      </c>
      <c r="O4897" s="62">
        <v>6725.6</v>
      </c>
      <c r="P4897" s="63"/>
      <c r="Q4897" s="63"/>
      <c r="R4897" s="63"/>
      <c r="S4897" s="63"/>
      <c r="T4897" s="63"/>
      <c r="U4897" s="63"/>
      <c r="V4897" s="63"/>
      <c r="W4897" s="63"/>
      <c r="X4897" s="63"/>
      <c r="Y4897" s="63"/>
      <c r="Z4897" s="62">
        <v>5882</v>
      </c>
      <c r="AA4897" s="62">
        <v>65453</v>
      </c>
      <c r="AB4897" s="62">
        <v>72.73</v>
      </c>
      <c r="AC4897" s="62">
        <v>78.430000000000007</v>
      </c>
    </row>
    <row r="4898" spans="1:29" x14ac:dyDescent="0.25">
      <c r="A4898" s="61" t="s">
        <v>163</v>
      </c>
      <c r="B4898" s="61" t="s">
        <v>164</v>
      </c>
      <c r="C4898" s="62">
        <v>2008</v>
      </c>
      <c r="D4898" s="61" t="s">
        <v>94</v>
      </c>
      <c r="E4898" s="62">
        <v>14</v>
      </c>
      <c r="F4898" s="62">
        <v>19561</v>
      </c>
      <c r="G4898" s="62">
        <v>3268</v>
      </c>
      <c r="H4898" s="62">
        <v>19.45</v>
      </c>
      <c r="I4898" s="62">
        <v>1397.21</v>
      </c>
      <c r="J4898" s="62">
        <v>18191.73</v>
      </c>
      <c r="K4898" s="62">
        <v>0</v>
      </c>
      <c r="L4898" s="63"/>
      <c r="M4898" s="63"/>
      <c r="N4898" s="63"/>
      <c r="O4898" s="63"/>
      <c r="P4898" s="63"/>
      <c r="Q4898" s="63"/>
      <c r="R4898" s="63"/>
      <c r="S4898" s="63"/>
      <c r="T4898" s="63"/>
      <c r="U4898" s="62">
        <v>300</v>
      </c>
      <c r="V4898" s="62">
        <v>675</v>
      </c>
      <c r="W4898" s="62">
        <v>4.0199999999999996</v>
      </c>
      <c r="X4898" s="62">
        <v>21</v>
      </c>
      <c r="Y4898" s="62">
        <v>6715.2</v>
      </c>
      <c r="Z4898" s="62">
        <v>226100</v>
      </c>
      <c r="AA4898" s="62">
        <v>14276</v>
      </c>
      <c r="AB4898" s="62">
        <v>84.98</v>
      </c>
      <c r="AC4898" s="62">
        <v>16150</v>
      </c>
    </row>
    <row r="4899" spans="1:29" x14ac:dyDescent="0.25">
      <c r="A4899" s="61" t="s">
        <v>161</v>
      </c>
      <c r="B4899" s="61" t="s">
        <v>162</v>
      </c>
      <c r="C4899" s="62">
        <v>2006</v>
      </c>
      <c r="D4899" s="61" t="s">
        <v>99</v>
      </c>
      <c r="E4899" s="62">
        <v>24</v>
      </c>
      <c r="F4899" s="62">
        <v>54320</v>
      </c>
      <c r="G4899" s="62">
        <v>8793</v>
      </c>
      <c r="H4899" s="62">
        <v>30.53</v>
      </c>
      <c r="I4899" s="62">
        <v>2263.33</v>
      </c>
      <c r="J4899" s="62">
        <v>50517.599999999999</v>
      </c>
      <c r="K4899" s="62">
        <v>11002.91</v>
      </c>
      <c r="L4899" s="62">
        <v>21620</v>
      </c>
      <c r="M4899" s="62">
        <v>75.069999999999993</v>
      </c>
      <c r="N4899" s="62">
        <v>458.45</v>
      </c>
      <c r="O4899" s="62">
        <v>132687.39000000001</v>
      </c>
      <c r="P4899" s="63"/>
      <c r="Q4899" s="63"/>
      <c r="R4899" s="63"/>
      <c r="S4899" s="63"/>
      <c r="T4899" s="63"/>
      <c r="U4899" s="63"/>
      <c r="V4899" s="63"/>
      <c r="W4899" s="63"/>
      <c r="X4899" s="63"/>
      <c r="Y4899" s="63"/>
      <c r="Z4899" s="62">
        <v>152940</v>
      </c>
      <c r="AA4899" s="62">
        <v>19743</v>
      </c>
      <c r="AB4899" s="62">
        <v>68.55</v>
      </c>
      <c r="AC4899" s="62">
        <v>6372.5</v>
      </c>
    </row>
    <row r="4900" spans="1:29" x14ac:dyDescent="0.25">
      <c r="A4900" s="61" t="s">
        <v>76</v>
      </c>
      <c r="B4900" s="61" t="s">
        <v>77</v>
      </c>
      <c r="C4900" s="62">
        <v>2017</v>
      </c>
      <c r="D4900" s="61" t="s">
        <v>89</v>
      </c>
      <c r="E4900" s="62">
        <v>24</v>
      </c>
      <c r="F4900" s="63"/>
      <c r="G4900" s="63"/>
      <c r="H4900" s="63"/>
      <c r="I4900" s="63"/>
      <c r="J4900" s="63"/>
      <c r="K4900" s="62">
        <v>0</v>
      </c>
      <c r="L4900" s="63"/>
      <c r="M4900" s="63"/>
      <c r="N4900" s="63"/>
      <c r="O4900" s="63"/>
      <c r="P4900" s="63"/>
      <c r="Q4900" s="63"/>
      <c r="R4900" s="63"/>
      <c r="S4900" s="63"/>
      <c r="T4900" s="63"/>
      <c r="U4900" s="63"/>
      <c r="V4900" s="63"/>
      <c r="W4900" s="63"/>
      <c r="X4900" s="63"/>
      <c r="Y4900" s="63"/>
      <c r="Z4900" s="62">
        <v>380.2</v>
      </c>
      <c r="AA4900" s="62">
        <v>1559</v>
      </c>
      <c r="AB4900" s="62">
        <v>5.41</v>
      </c>
      <c r="AC4900" s="62">
        <v>15.84</v>
      </c>
    </row>
    <row r="4901" spans="1:29" x14ac:dyDescent="0.25">
      <c r="A4901" s="61" t="s">
        <v>184</v>
      </c>
      <c r="B4901" s="61" t="s">
        <v>185</v>
      </c>
      <c r="C4901" s="62">
        <v>2006</v>
      </c>
      <c r="D4901" s="61" t="s">
        <v>78</v>
      </c>
      <c r="E4901" s="62">
        <v>52</v>
      </c>
      <c r="F4901" s="62">
        <v>651446</v>
      </c>
      <c r="G4901" s="62">
        <v>106791</v>
      </c>
      <c r="H4901" s="62">
        <v>171.14</v>
      </c>
      <c r="I4901" s="62">
        <v>12527.81</v>
      </c>
      <c r="J4901" s="62">
        <v>605844.78</v>
      </c>
      <c r="K4901" s="62">
        <v>0</v>
      </c>
      <c r="L4901" s="63"/>
      <c r="M4901" s="63"/>
      <c r="N4901" s="63"/>
      <c r="O4901" s="63"/>
      <c r="P4901" s="63"/>
      <c r="Q4901" s="63"/>
      <c r="R4901" s="63"/>
      <c r="S4901" s="63"/>
      <c r="T4901" s="63"/>
      <c r="U4901" s="63"/>
      <c r="V4901" s="63"/>
      <c r="W4901" s="63"/>
      <c r="X4901" s="63"/>
      <c r="Y4901" s="63"/>
      <c r="Z4901" s="62">
        <v>2501.17</v>
      </c>
      <c r="AA4901" s="62">
        <v>6085</v>
      </c>
      <c r="AB4901" s="62">
        <v>9.75</v>
      </c>
      <c r="AC4901" s="62">
        <v>48.1</v>
      </c>
    </row>
    <row r="4902" spans="1:29" ht="30" x14ac:dyDescent="0.25">
      <c r="A4902" s="61" t="s">
        <v>186</v>
      </c>
      <c r="B4902" s="61" t="s">
        <v>187</v>
      </c>
      <c r="C4902" s="62">
        <v>2011</v>
      </c>
      <c r="D4902" s="61" t="s">
        <v>99</v>
      </c>
      <c r="E4902" s="62">
        <v>35</v>
      </c>
      <c r="F4902" s="62">
        <v>138314</v>
      </c>
      <c r="G4902" s="62">
        <v>16181</v>
      </c>
      <c r="H4902" s="62">
        <v>38.53</v>
      </c>
      <c r="I4902" s="62">
        <v>3951.83</v>
      </c>
      <c r="J4902" s="62">
        <v>128632.02</v>
      </c>
      <c r="K4902" s="62">
        <v>8527.92</v>
      </c>
      <c r="L4902" s="62">
        <v>11468</v>
      </c>
      <c r="M4902" s="62">
        <v>27.3</v>
      </c>
      <c r="N4902" s="62">
        <v>243.65</v>
      </c>
      <c r="O4902" s="62">
        <v>102840.7</v>
      </c>
      <c r="P4902" s="63"/>
      <c r="Q4902" s="63"/>
      <c r="R4902" s="63"/>
      <c r="S4902" s="63"/>
      <c r="T4902" s="63"/>
      <c r="U4902" s="63"/>
      <c r="V4902" s="63"/>
      <c r="W4902" s="63"/>
      <c r="X4902" s="63"/>
      <c r="Y4902" s="63"/>
      <c r="Z4902" s="62">
        <v>115800</v>
      </c>
      <c r="AA4902" s="62">
        <v>2647</v>
      </c>
      <c r="AB4902" s="62">
        <v>6.3</v>
      </c>
      <c r="AC4902" s="62">
        <v>3308.57</v>
      </c>
    </row>
    <row r="4903" spans="1:29" x14ac:dyDescent="0.25">
      <c r="A4903" s="61" t="s">
        <v>397</v>
      </c>
      <c r="B4903" s="61" t="s">
        <v>398</v>
      </c>
      <c r="C4903" s="62">
        <v>2003</v>
      </c>
      <c r="D4903" s="61" t="s">
        <v>78</v>
      </c>
      <c r="E4903" s="62">
        <v>27</v>
      </c>
      <c r="F4903" s="63"/>
      <c r="G4903" s="63"/>
      <c r="H4903" s="63"/>
      <c r="I4903" s="63"/>
      <c r="J4903" s="63"/>
      <c r="K4903" s="62">
        <v>0</v>
      </c>
      <c r="L4903" s="63"/>
      <c r="M4903" s="63"/>
      <c r="N4903" s="63"/>
      <c r="O4903" s="63"/>
      <c r="P4903" s="63"/>
      <c r="Q4903" s="63"/>
      <c r="R4903" s="63"/>
      <c r="S4903" s="63"/>
      <c r="T4903" s="63"/>
      <c r="U4903" s="63"/>
      <c r="V4903" s="63"/>
      <c r="W4903" s="63"/>
      <c r="X4903" s="63"/>
      <c r="Y4903" s="63"/>
      <c r="Z4903" s="62">
        <v>0</v>
      </c>
      <c r="AA4903" s="63"/>
      <c r="AB4903" s="63"/>
      <c r="AC4903" s="62">
        <v>0</v>
      </c>
    </row>
    <row r="4904" spans="1:29" x14ac:dyDescent="0.25">
      <c r="A4904" s="61" t="s">
        <v>70</v>
      </c>
      <c r="B4904" s="61" t="s">
        <v>71</v>
      </c>
      <c r="C4904" s="62">
        <v>2005</v>
      </c>
      <c r="D4904" s="61" t="s">
        <v>89</v>
      </c>
      <c r="E4904" s="62">
        <v>54</v>
      </c>
      <c r="F4904" s="62">
        <v>153400</v>
      </c>
      <c r="G4904" s="62">
        <v>17695</v>
      </c>
      <c r="H4904" s="62">
        <v>27.31</v>
      </c>
      <c r="I4904" s="62">
        <v>2840.74</v>
      </c>
      <c r="J4904" s="62">
        <v>142662</v>
      </c>
      <c r="K4904" s="62">
        <v>8994</v>
      </c>
      <c r="L4904" s="62">
        <v>9347</v>
      </c>
      <c r="M4904" s="62">
        <v>14.42</v>
      </c>
      <c r="N4904" s="63"/>
      <c r="O4904" s="63"/>
      <c r="P4904" s="63"/>
      <c r="Q4904" s="63"/>
      <c r="R4904" s="63"/>
      <c r="S4904" s="63"/>
      <c r="T4904" s="63"/>
      <c r="U4904" s="63"/>
      <c r="V4904" s="63"/>
      <c r="W4904" s="63"/>
      <c r="X4904" s="63"/>
      <c r="Y4904" s="63"/>
      <c r="Z4904" s="62">
        <v>2090</v>
      </c>
      <c r="AA4904" s="62">
        <v>13415</v>
      </c>
      <c r="AB4904" s="62">
        <v>20.7</v>
      </c>
      <c r="AC4904" s="62">
        <v>38.700000000000003</v>
      </c>
    </row>
    <row r="4905" spans="1:29" x14ac:dyDescent="0.25">
      <c r="A4905" s="61" t="s">
        <v>338</v>
      </c>
      <c r="B4905" s="61" t="s">
        <v>339</v>
      </c>
      <c r="C4905" s="62">
        <v>2007</v>
      </c>
      <c r="D4905" s="61" t="s">
        <v>72</v>
      </c>
      <c r="E4905" s="62">
        <v>103</v>
      </c>
      <c r="F4905" s="62">
        <v>1135105</v>
      </c>
      <c r="G4905" s="62">
        <v>150665</v>
      </c>
      <c r="H4905" s="62">
        <v>121.9</v>
      </c>
      <c r="I4905" s="62">
        <v>11020.44</v>
      </c>
      <c r="J4905" s="62">
        <v>1055647.6499999999</v>
      </c>
      <c r="K4905" s="62">
        <v>49.47</v>
      </c>
      <c r="L4905" s="62">
        <v>1740</v>
      </c>
      <c r="M4905" s="62">
        <v>1.41</v>
      </c>
      <c r="N4905" s="62">
        <v>0.48</v>
      </c>
      <c r="O4905" s="62">
        <v>596.53</v>
      </c>
      <c r="P4905" s="63"/>
      <c r="Q4905" s="63"/>
      <c r="R4905" s="63"/>
      <c r="S4905" s="63"/>
      <c r="T4905" s="63"/>
      <c r="U4905" s="62">
        <v>0</v>
      </c>
      <c r="V4905" s="62">
        <v>0</v>
      </c>
      <c r="W4905" s="62">
        <v>0</v>
      </c>
      <c r="X4905" s="62">
        <v>0</v>
      </c>
      <c r="Y4905" s="62">
        <v>0</v>
      </c>
      <c r="Z4905" s="62">
        <v>4588.7700000000004</v>
      </c>
      <c r="AA4905" s="62">
        <v>57785</v>
      </c>
      <c r="AB4905" s="62">
        <v>46.75</v>
      </c>
      <c r="AC4905" s="62">
        <v>44.55</v>
      </c>
    </row>
    <row r="4906" spans="1:29" x14ac:dyDescent="0.25">
      <c r="A4906" s="61" t="s">
        <v>163</v>
      </c>
      <c r="B4906" s="61" t="s">
        <v>164</v>
      </c>
      <c r="C4906" s="62">
        <v>2012</v>
      </c>
      <c r="D4906" s="61" t="s">
        <v>89</v>
      </c>
      <c r="E4906" s="62">
        <v>36</v>
      </c>
      <c r="F4906" s="62">
        <v>316818</v>
      </c>
      <c r="G4906" s="62">
        <v>35359</v>
      </c>
      <c r="H4906" s="62">
        <v>81.849999999999994</v>
      </c>
      <c r="I4906" s="62">
        <v>8800.5</v>
      </c>
      <c r="J4906" s="62">
        <v>294640.74</v>
      </c>
      <c r="K4906" s="62">
        <v>0</v>
      </c>
      <c r="L4906" s="63"/>
      <c r="M4906" s="63"/>
      <c r="N4906" s="63"/>
      <c r="O4906" s="63"/>
      <c r="P4906" s="63"/>
      <c r="Q4906" s="63"/>
      <c r="R4906" s="63"/>
      <c r="S4906" s="63"/>
      <c r="T4906" s="63"/>
      <c r="U4906" s="63"/>
      <c r="V4906" s="63"/>
      <c r="W4906" s="63"/>
      <c r="X4906" s="63"/>
      <c r="Y4906" s="63"/>
      <c r="Z4906" s="62">
        <v>127700</v>
      </c>
      <c r="AA4906" s="62">
        <v>9756</v>
      </c>
      <c r="AB4906" s="62">
        <v>22.58</v>
      </c>
      <c r="AC4906" s="62">
        <v>3547.22</v>
      </c>
    </row>
    <row r="4907" spans="1:29" ht="30" x14ac:dyDescent="0.25">
      <c r="A4907" s="61" t="s">
        <v>561</v>
      </c>
      <c r="B4907" s="61" t="s">
        <v>562</v>
      </c>
      <c r="C4907" s="62">
        <v>2011</v>
      </c>
      <c r="D4907" s="61" t="s">
        <v>89</v>
      </c>
      <c r="E4907" s="62">
        <v>57</v>
      </c>
      <c r="F4907" s="62">
        <v>659280</v>
      </c>
      <c r="G4907" s="62">
        <v>84273</v>
      </c>
      <c r="H4907" s="62">
        <v>123.21</v>
      </c>
      <c r="I4907" s="62">
        <v>11566.32</v>
      </c>
      <c r="J4907" s="62">
        <v>613130.4</v>
      </c>
      <c r="K4907" s="62">
        <v>0</v>
      </c>
      <c r="L4907" s="63"/>
      <c r="M4907" s="63"/>
      <c r="N4907" s="63"/>
      <c r="O4907" s="63"/>
      <c r="P4907" s="63"/>
      <c r="Q4907" s="63"/>
      <c r="R4907" s="63"/>
      <c r="S4907" s="63"/>
      <c r="T4907" s="63"/>
      <c r="U4907" s="63"/>
      <c r="V4907" s="63"/>
      <c r="W4907" s="63"/>
      <c r="X4907" s="63"/>
      <c r="Y4907" s="63"/>
      <c r="Z4907" s="62">
        <v>1841</v>
      </c>
      <c r="AA4907" s="62">
        <v>22817</v>
      </c>
      <c r="AB4907" s="62">
        <v>33.36</v>
      </c>
      <c r="AC4907" s="62">
        <v>32.299999999999997</v>
      </c>
    </row>
    <row r="4908" spans="1:29" x14ac:dyDescent="0.25">
      <c r="A4908" s="61" t="s">
        <v>144</v>
      </c>
      <c r="B4908" s="61" t="s">
        <v>145</v>
      </c>
      <c r="C4908" s="62">
        <v>2010</v>
      </c>
      <c r="D4908" s="61" t="s">
        <v>94</v>
      </c>
      <c r="E4908" s="62">
        <v>3</v>
      </c>
      <c r="F4908" s="62">
        <v>0</v>
      </c>
      <c r="G4908" s="62">
        <v>0</v>
      </c>
      <c r="H4908" s="62">
        <v>0</v>
      </c>
      <c r="I4908" s="62">
        <v>0</v>
      </c>
      <c r="J4908" s="62">
        <v>0</v>
      </c>
      <c r="K4908" s="62">
        <v>0</v>
      </c>
      <c r="L4908" s="62">
        <v>0</v>
      </c>
      <c r="M4908" s="62">
        <v>0</v>
      </c>
      <c r="N4908" s="63"/>
      <c r="O4908" s="63"/>
      <c r="P4908" s="63"/>
      <c r="Q4908" s="63"/>
      <c r="R4908" s="63"/>
      <c r="S4908" s="63"/>
      <c r="T4908" s="63"/>
      <c r="U4908" s="63"/>
      <c r="V4908" s="63"/>
      <c r="W4908" s="63"/>
      <c r="X4908" s="63"/>
      <c r="Y4908" s="63"/>
      <c r="Z4908" s="62">
        <v>295</v>
      </c>
      <c r="AA4908" s="62">
        <v>4064</v>
      </c>
      <c r="AB4908" s="62">
        <v>112.89</v>
      </c>
      <c r="AC4908" s="62">
        <v>98.33</v>
      </c>
    </row>
    <row r="4909" spans="1:29" ht="30" x14ac:dyDescent="0.25">
      <c r="A4909" s="61" t="s">
        <v>367</v>
      </c>
      <c r="B4909" s="61" t="s">
        <v>368</v>
      </c>
      <c r="C4909" s="62">
        <v>2003</v>
      </c>
      <c r="D4909" s="61" t="s">
        <v>99</v>
      </c>
      <c r="E4909" s="62">
        <v>60</v>
      </c>
      <c r="F4909" s="62">
        <v>103160</v>
      </c>
      <c r="G4909" s="62">
        <v>11876</v>
      </c>
      <c r="H4909" s="62">
        <v>16.489999999999998</v>
      </c>
      <c r="I4909" s="62">
        <v>1719.33</v>
      </c>
      <c r="J4909" s="62">
        <v>95938.8</v>
      </c>
      <c r="K4909" s="62">
        <v>13675.07</v>
      </c>
      <c r="L4909" s="62">
        <v>12783</v>
      </c>
      <c r="M4909" s="62">
        <v>17.75</v>
      </c>
      <c r="N4909" s="63"/>
      <c r="O4909" s="63"/>
      <c r="P4909" s="63"/>
      <c r="Q4909" s="63"/>
      <c r="R4909" s="63"/>
      <c r="S4909" s="63"/>
      <c r="T4909" s="63"/>
      <c r="U4909" s="63"/>
      <c r="V4909" s="63"/>
      <c r="W4909" s="63"/>
      <c r="X4909" s="63"/>
      <c r="Y4909" s="63"/>
      <c r="Z4909" s="62">
        <v>0</v>
      </c>
      <c r="AA4909" s="63"/>
      <c r="AB4909" s="63"/>
      <c r="AC4909" s="62">
        <v>0</v>
      </c>
    </row>
    <row r="4910" spans="1:29" x14ac:dyDescent="0.25">
      <c r="A4910" s="61" t="s">
        <v>338</v>
      </c>
      <c r="B4910" s="61" t="s">
        <v>339</v>
      </c>
      <c r="C4910" s="62">
        <v>2012</v>
      </c>
      <c r="D4910" s="61" t="s">
        <v>99</v>
      </c>
      <c r="E4910" s="62">
        <v>46</v>
      </c>
      <c r="F4910" s="62">
        <v>160625</v>
      </c>
      <c r="G4910" s="62">
        <v>19543</v>
      </c>
      <c r="H4910" s="62">
        <v>35.4</v>
      </c>
      <c r="I4910" s="62">
        <v>3491.85</v>
      </c>
      <c r="J4910" s="62">
        <v>149381.25</v>
      </c>
      <c r="K4910" s="62">
        <v>31121.24</v>
      </c>
      <c r="L4910" s="62">
        <v>38609</v>
      </c>
      <c r="M4910" s="62">
        <v>69.94</v>
      </c>
      <c r="N4910" s="62">
        <v>676.55</v>
      </c>
      <c r="O4910" s="62">
        <v>375300.39</v>
      </c>
      <c r="P4910" s="63"/>
      <c r="Q4910" s="63"/>
      <c r="R4910" s="63"/>
      <c r="S4910" s="63"/>
      <c r="T4910" s="63"/>
      <c r="U4910" s="63"/>
      <c r="V4910" s="63"/>
      <c r="W4910" s="63"/>
      <c r="X4910" s="63"/>
      <c r="Y4910" s="63"/>
      <c r="Z4910" s="62">
        <v>3456.67</v>
      </c>
      <c r="AA4910" s="62">
        <v>69532</v>
      </c>
      <c r="AB4910" s="62">
        <v>125.96</v>
      </c>
      <c r="AC4910" s="62">
        <v>75.150000000000006</v>
      </c>
    </row>
    <row r="4911" spans="1:29" x14ac:dyDescent="0.25">
      <c r="A4911" s="61" t="s">
        <v>490</v>
      </c>
      <c r="B4911" s="61" t="s">
        <v>491</v>
      </c>
      <c r="C4911" s="62">
        <v>2006</v>
      </c>
      <c r="D4911" s="61" t="s">
        <v>78</v>
      </c>
      <c r="E4911" s="62">
        <v>40</v>
      </c>
      <c r="F4911" s="62">
        <v>214720</v>
      </c>
      <c r="G4911" s="62">
        <v>28017</v>
      </c>
      <c r="H4911" s="62">
        <v>58.37</v>
      </c>
      <c r="I4911" s="62">
        <v>5368</v>
      </c>
      <c r="J4911" s="62">
        <v>199689.60000000001</v>
      </c>
      <c r="K4911" s="62">
        <v>0</v>
      </c>
      <c r="L4911" s="63"/>
      <c r="M4911" s="63"/>
      <c r="N4911" s="63"/>
      <c r="O4911" s="63"/>
      <c r="P4911" s="63"/>
      <c r="Q4911" s="63"/>
      <c r="R4911" s="63"/>
      <c r="S4911" s="63"/>
      <c r="T4911" s="63"/>
      <c r="U4911" s="63"/>
      <c r="V4911" s="63"/>
      <c r="W4911" s="63"/>
      <c r="X4911" s="63"/>
      <c r="Y4911" s="63"/>
      <c r="Z4911" s="62">
        <v>128510</v>
      </c>
      <c r="AA4911" s="62">
        <v>3260</v>
      </c>
      <c r="AB4911" s="62">
        <v>6.79</v>
      </c>
      <c r="AC4911" s="62">
        <v>3212.75</v>
      </c>
    </row>
    <row r="4912" spans="1:29" ht="30" x14ac:dyDescent="0.25">
      <c r="A4912" s="61" t="s">
        <v>233</v>
      </c>
      <c r="B4912" s="61" t="s">
        <v>234</v>
      </c>
      <c r="C4912" s="62">
        <v>2003</v>
      </c>
      <c r="D4912" s="61" t="s">
        <v>78</v>
      </c>
      <c r="E4912" s="62">
        <v>52</v>
      </c>
      <c r="F4912" s="62">
        <v>15318</v>
      </c>
      <c r="G4912" s="62">
        <v>2017</v>
      </c>
      <c r="H4912" s="62">
        <v>3.23</v>
      </c>
      <c r="I4912" s="62">
        <v>294.58</v>
      </c>
      <c r="J4912" s="62">
        <v>14245.74</v>
      </c>
      <c r="K4912" s="62">
        <v>7628.52</v>
      </c>
      <c r="L4912" s="62">
        <v>7130</v>
      </c>
      <c r="M4912" s="62">
        <v>11.43</v>
      </c>
      <c r="N4912" s="62">
        <v>146.69999999999999</v>
      </c>
      <c r="O4912" s="62">
        <v>91994.559999999998</v>
      </c>
      <c r="P4912" s="63"/>
      <c r="Q4912" s="63"/>
      <c r="R4912" s="63"/>
      <c r="S4912" s="63"/>
      <c r="T4912" s="63"/>
      <c r="U4912" s="63"/>
      <c r="V4912" s="63"/>
      <c r="W4912" s="63"/>
      <c r="X4912" s="63"/>
      <c r="Y4912" s="63"/>
      <c r="Z4912" s="62">
        <v>770</v>
      </c>
      <c r="AA4912" s="62">
        <v>5558</v>
      </c>
      <c r="AB4912" s="62">
        <v>8.91</v>
      </c>
      <c r="AC4912" s="62">
        <v>14.81</v>
      </c>
    </row>
    <row r="4913" spans="1:29" x14ac:dyDescent="0.25">
      <c r="A4913" s="61" t="s">
        <v>279</v>
      </c>
      <c r="B4913" s="61" t="s">
        <v>280</v>
      </c>
      <c r="C4913" s="62">
        <v>2010</v>
      </c>
      <c r="D4913" s="61" t="s">
        <v>78</v>
      </c>
      <c r="E4913" s="62">
        <v>30</v>
      </c>
      <c r="F4913" s="62">
        <v>106480</v>
      </c>
      <c r="G4913" s="62">
        <v>14373</v>
      </c>
      <c r="H4913" s="62">
        <v>39.93</v>
      </c>
      <c r="I4913" s="62">
        <v>3549.33</v>
      </c>
      <c r="J4913" s="62">
        <v>99026.4</v>
      </c>
      <c r="K4913" s="62">
        <v>20889.43</v>
      </c>
      <c r="L4913" s="62">
        <v>19718</v>
      </c>
      <c r="M4913" s="62">
        <v>54.77</v>
      </c>
      <c r="N4913" s="63"/>
      <c r="O4913" s="63"/>
      <c r="P4913" s="63"/>
      <c r="Q4913" s="63"/>
      <c r="R4913" s="63"/>
      <c r="S4913" s="63"/>
      <c r="T4913" s="63"/>
      <c r="U4913" s="63"/>
      <c r="V4913" s="63"/>
      <c r="W4913" s="63"/>
      <c r="X4913" s="63"/>
      <c r="Y4913" s="63"/>
      <c r="Z4913" s="62">
        <v>116.85</v>
      </c>
      <c r="AA4913" s="62">
        <v>12360</v>
      </c>
      <c r="AB4913" s="62">
        <v>34.33</v>
      </c>
      <c r="AC4913" s="62">
        <v>3.9</v>
      </c>
    </row>
    <row r="4914" spans="1:29" ht="30" x14ac:dyDescent="0.25">
      <c r="A4914" s="61" t="s">
        <v>430</v>
      </c>
      <c r="B4914" s="61" t="s">
        <v>431</v>
      </c>
      <c r="C4914" s="62">
        <v>2013</v>
      </c>
      <c r="D4914" s="61" t="s">
        <v>89</v>
      </c>
      <c r="E4914" s="62">
        <v>125</v>
      </c>
      <c r="F4914" s="62">
        <v>1363200</v>
      </c>
      <c r="G4914" s="62">
        <v>194296</v>
      </c>
      <c r="H4914" s="62">
        <v>129.53</v>
      </c>
      <c r="I4914" s="62">
        <v>10905.6</v>
      </c>
      <c r="J4914" s="62">
        <v>1267776</v>
      </c>
      <c r="K4914" s="62">
        <v>8138.65</v>
      </c>
      <c r="L4914" s="62">
        <v>7292</v>
      </c>
      <c r="M4914" s="62">
        <v>4.8600000000000003</v>
      </c>
      <c r="N4914" s="62">
        <v>65.11</v>
      </c>
      <c r="O4914" s="62">
        <v>98146.42</v>
      </c>
      <c r="P4914" s="63"/>
      <c r="Q4914" s="63"/>
      <c r="R4914" s="63"/>
      <c r="S4914" s="63"/>
      <c r="T4914" s="63"/>
      <c r="U4914" s="63"/>
      <c r="V4914" s="63"/>
      <c r="W4914" s="63"/>
      <c r="X4914" s="63"/>
      <c r="Y4914" s="63"/>
      <c r="Z4914" s="62">
        <v>2398</v>
      </c>
      <c r="AA4914" s="62">
        <v>25278</v>
      </c>
      <c r="AB4914" s="62">
        <v>16.850000000000001</v>
      </c>
      <c r="AC4914" s="62">
        <v>19.18</v>
      </c>
    </row>
    <row r="4915" spans="1:29" x14ac:dyDescent="0.25">
      <c r="A4915" s="61" t="s">
        <v>260</v>
      </c>
      <c r="B4915" s="61" t="s">
        <v>261</v>
      </c>
      <c r="C4915" s="62">
        <v>2014</v>
      </c>
      <c r="D4915" s="61" t="s">
        <v>99</v>
      </c>
      <c r="E4915" s="62">
        <v>26</v>
      </c>
      <c r="F4915" s="62">
        <v>67617</v>
      </c>
      <c r="G4915" s="62">
        <v>11208</v>
      </c>
      <c r="H4915" s="62">
        <v>35.92</v>
      </c>
      <c r="I4915" s="62">
        <v>2600.65</v>
      </c>
      <c r="J4915" s="62">
        <v>62883.81</v>
      </c>
      <c r="K4915" s="62">
        <v>18298.740000000002</v>
      </c>
      <c r="L4915" s="62">
        <v>21809</v>
      </c>
      <c r="M4915" s="62">
        <v>69.900000000000006</v>
      </c>
      <c r="N4915" s="62">
        <v>703.8</v>
      </c>
      <c r="O4915" s="62">
        <v>220669.98</v>
      </c>
      <c r="P4915" s="63"/>
      <c r="Q4915" s="63"/>
      <c r="R4915" s="63"/>
      <c r="S4915" s="63"/>
      <c r="T4915" s="63"/>
      <c r="U4915" s="63"/>
      <c r="V4915" s="63"/>
      <c r="W4915" s="63"/>
      <c r="X4915" s="63"/>
      <c r="Y4915" s="63"/>
      <c r="Z4915" s="62">
        <v>579</v>
      </c>
      <c r="AA4915" s="62">
        <v>5090</v>
      </c>
      <c r="AB4915" s="62">
        <v>16.309999999999999</v>
      </c>
      <c r="AC4915" s="62">
        <v>22.27</v>
      </c>
    </row>
    <row r="4916" spans="1:29" ht="30" x14ac:dyDescent="0.25">
      <c r="A4916" s="61" t="s">
        <v>136</v>
      </c>
      <c r="B4916" s="61" t="s">
        <v>137</v>
      </c>
      <c r="C4916" s="62">
        <v>2015</v>
      </c>
      <c r="D4916" s="61" t="s">
        <v>99</v>
      </c>
      <c r="E4916" s="62">
        <v>30</v>
      </c>
      <c r="F4916" s="62">
        <v>79593</v>
      </c>
      <c r="G4916" s="62">
        <v>14658</v>
      </c>
      <c r="H4916" s="62">
        <v>40.72</v>
      </c>
      <c r="I4916" s="62">
        <v>2653.1</v>
      </c>
      <c r="J4916" s="62">
        <v>74021.490000000005</v>
      </c>
      <c r="K4916" s="62">
        <v>12868.09</v>
      </c>
      <c r="L4916" s="62">
        <v>18377</v>
      </c>
      <c r="M4916" s="62">
        <v>51.05</v>
      </c>
      <c r="N4916" s="62">
        <v>428.94</v>
      </c>
      <c r="O4916" s="62">
        <v>155180.15</v>
      </c>
      <c r="P4916" s="63"/>
      <c r="Q4916" s="63"/>
      <c r="R4916" s="63"/>
      <c r="S4916" s="63"/>
      <c r="T4916" s="63"/>
      <c r="U4916" s="63"/>
      <c r="V4916" s="63"/>
      <c r="W4916" s="63"/>
      <c r="X4916" s="63"/>
      <c r="Y4916" s="63"/>
      <c r="Z4916" s="62">
        <v>1224.18</v>
      </c>
      <c r="AA4916" s="62">
        <v>3390</v>
      </c>
      <c r="AB4916" s="62">
        <v>9.42</v>
      </c>
      <c r="AC4916" s="62">
        <v>40.81</v>
      </c>
    </row>
    <row r="4917" spans="1:29" ht="30" x14ac:dyDescent="0.25">
      <c r="A4917" s="61" t="s">
        <v>436</v>
      </c>
      <c r="B4917" s="61" t="s">
        <v>437</v>
      </c>
      <c r="C4917" s="62">
        <v>2014</v>
      </c>
      <c r="D4917" s="61" t="s">
        <v>78</v>
      </c>
      <c r="E4917" s="62">
        <v>60</v>
      </c>
      <c r="F4917" s="62">
        <v>131391</v>
      </c>
      <c r="G4917" s="62">
        <v>22675</v>
      </c>
      <c r="H4917" s="62">
        <v>31.49</v>
      </c>
      <c r="I4917" s="62">
        <v>2189.85</v>
      </c>
      <c r="J4917" s="62">
        <v>122193.63</v>
      </c>
      <c r="K4917" s="62">
        <v>35291.949999999997</v>
      </c>
      <c r="L4917" s="62">
        <v>26203</v>
      </c>
      <c r="M4917" s="62">
        <v>36.39</v>
      </c>
      <c r="N4917" s="62">
        <v>588.20000000000005</v>
      </c>
      <c r="O4917" s="62">
        <v>425596.21</v>
      </c>
      <c r="P4917" s="63"/>
      <c r="Q4917" s="63"/>
      <c r="R4917" s="63"/>
      <c r="S4917" s="63"/>
      <c r="T4917" s="63"/>
      <c r="U4917" s="63"/>
      <c r="V4917" s="63"/>
      <c r="W4917" s="63"/>
      <c r="X4917" s="63"/>
      <c r="Y4917" s="63"/>
      <c r="Z4917" s="62">
        <v>131.01</v>
      </c>
      <c r="AA4917" s="62">
        <v>16824</v>
      </c>
      <c r="AB4917" s="62">
        <v>23.37</v>
      </c>
      <c r="AC4917" s="62">
        <v>2.1800000000000002</v>
      </c>
    </row>
    <row r="4918" spans="1:29" x14ac:dyDescent="0.25">
      <c r="A4918" s="61" t="s">
        <v>95</v>
      </c>
      <c r="B4918" s="61" t="s">
        <v>96</v>
      </c>
      <c r="C4918" s="62">
        <v>2012</v>
      </c>
      <c r="D4918" s="61" t="s">
        <v>150</v>
      </c>
      <c r="E4918" s="62">
        <v>8</v>
      </c>
      <c r="F4918" s="63"/>
      <c r="G4918" s="62">
        <v>0</v>
      </c>
      <c r="H4918" s="62">
        <v>0</v>
      </c>
      <c r="I4918" s="63"/>
      <c r="J4918" s="63"/>
      <c r="K4918" s="62">
        <v>0</v>
      </c>
      <c r="L4918" s="62">
        <v>0</v>
      </c>
      <c r="M4918" s="62">
        <v>0</v>
      </c>
      <c r="N4918" s="63"/>
      <c r="O4918" s="63"/>
      <c r="P4918" s="63"/>
      <c r="Q4918" s="63"/>
      <c r="R4918" s="63"/>
      <c r="S4918" s="63"/>
      <c r="T4918" s="63"/>
      <c r="U4918" s="63"/>
      <c r="V4918" s="63"/>
      <c r="W4918" s="63"/>
      <c r="X4918" s="63"/>
      <c r="Y4918" s="63"/>
      <c r="Z4918" s="62">
        <v>0</v>
      </c>
      <c r="AA4918" s="62">
        <v>0</v>
      </c>
      <c r="AB4918" s="62">
        <v>0</v>
      </c>
      <c r="AC4918" s="62">
        <v>0</v>
      </c>
    </row>
    <row r="4919" spans="1:29" ht="30" x14ac:dyDescent="0.25">
      <c r="A4919" s="61" t="s">
        <v>245</v>
      </c>
      <c r="B4919" s="61" t="s">
        <v>246</v>
      </c>
      <c r="C4919" s="62">
        <v>2017</v>
      </c>
      <c r="D4919" s="61" t="s">
        <v>89</v>
      </c>
      <c r="E4919" s="62">
        <v>58</v>
      </c>
      <c r="F4919" s="62">
        <v>464895</v>
      </c>
      <c r="G4919" s="62">
        <v>65197</v>
      </c>
      <c r="H4919" s="62">
        <v>93.67</v>
      </c>
      <c r="I4919" s="62">
        <v>8015.43</v>
      </c>
      <c r="J4919" s="62">
        <v>432352.35</v>
      </c>
      <c r="K4919" s="62">
        <v>0</v>
      </c>
      <c r="L4919" s="63"/>
      <c r="M4919" s="63"/>
      <c r="N4919" s="63"/>
      <c r="O4919" s="63"/>
      <c r="P4919" s="63"/>
      <c r="Q4919" s="63"/>
      <c r="R4919" s="63"/>
      <c r="S4919" s="63"/>
      <c r="T4919" s="63"/>
      <c r="U4919" s="63"/>
      <c r="V4919" s="63"/>
      <c r="W4919" s="63"/>
      <c r="X4919" s="63"/>
      <c r="Y4919" s="63"/>
      <c r="Z4919" s="62">
        <v>139700</v>
      </c>
      <c r="AA4919" s="62">
        <v>27141</v>
      </c>
      <c r="AB4919" s="62">
        <v>39</v>
      </c>
      <c r="AC4919" s="62">
        <v>2408.62</v>
      </c>
    </row>
    <row r="4920" spans="1:29" x14ac:dyDescent="0.25">
      <c r="A4920" s="61" t="s">
        <v>202</v>
      </c>
      <c r="B4920" s="61" t="s">
        <v>203</v>
      </c>
      <c r="C4920" s="62">
        <v>2016</v>
      </c>
      <c r="D4920" s="61" t="s">
        <v>78</v>
      </c>
      <c r="E4920" s="62">
        <v>48</v>
      </c>
      <c r="F4920" s="62">
        <v>393535</v>
      </c>
      <c r="G4920" s="62">
        <v>70060</v>
      </c>
      <c r="H4920" s="62">
        <v>121.63</v>
      </c>
      <c r="I4920" s="62">
        <v>8198.65</v>
      </c>
      <c r="J4920" s="62">
        <v>365987.55</v>
      </c>
      <c r="K4920" s="62">
        <v>0</v>
      </c>
      <c r="L4920" s="63"/>
      <c r="M4920" s="63"/>
      <c r="N4920" s="63"/>
      <c r="O4920" s="63"/>
      <c r="P4920" s="63"/>
      <c r="Q4920" s="63"/>
      <c r="R4920" s="63"/>
      <c r="S4920" s="63"/>
      <c r="T4920" s="63"/>
      <c r="U4920" s="63"/>
      <c r="V4920" s="63"/>
      <c r="W4920" s="63"/>
      <c r="X4920" s="63"/>
      <c r="Y4920" s="63"/>
      <c r="Z4920" s="62">
        <v>1867216</v>
      </c>
      <c r="AA4920" s="62">
        <v>2738</v>
      </c>
      <c r="AB4920" s="62">
        <v>4.75</v>
      </c>
      <c r="AC4920" s="62">
        <v>38900.33</v>
      </c>
    </row>
    <row r="4921" spans="1:29" x14ac:dyDescent="0.25">
      <c r="A4921" s="61" t="s">
        <v>271</v>
      </c>
      <c r="B4921" s="61" t="s">
        <v>272</v>
      </c>
      <c r="C4921" s="62">
        <v>2006</v>
      </c>
      <c r="D4921" s="61" t="s">
        <v>150</v>
      </c>
      <c r="E4921" s="62">
        <v>8</v>
      </c>
      <c r="F4921" s="63"/>
      <c r="G4921" s="62">
        <v>0</v>
      </c>
      <c r="H4921" s="62">
        <v>0</v>
      </c>
      <c r="I4921" s="63"/>
      <c r="J4921" s="63"/>
      <c r="K4921" s="62">
        <v>0</v>
      </c>
      <c r="L4921" s="63"/>
      <c r="M4921" s="63"/>
      <c r="N4921" s="63"/>
      <c r="O4921" s="63"/>
      <c r="P4921" s="63"/>
      <c r="Q4921" s="63"/>
      <c r="R4921" s="63"/>
      <c r="S4921" s="63"/>
      <c r="T4921" s="63"/>
      <c r="U4921" s="63"/>
      <c r="V4921" s="63"/>
      <c r="W4921" s="63"/>
      <c r="X4921" s="63"/>
      <c r="Y4921" s="63"/>
      <c r="Z4921" s="62">
        <v>0</v>
      </c>
      <c r="AA4921" s="63"/>
      <c r="AB4921" s="63"/>
      <c r="AC4921" s="62">
        <v>0</v>
      </c>
    </row>
    <row r="4922" spans="1:29" ht="30" x14ac:dyDescent="0.25">
      <c r="A4922" s="61" t="s">
        <v>122</v>
      </c>
      <c r="B4922" s="61" t="s">
        <v>123</v>
      </c>
      <c r="C4922" s="62">
        <v>2012</v>
      </c>
      <c r="D4922" s="61" t="s">
        <v>94</v>
      </c>
      <c r="E4922" s="62">
        <v>20</v>
      </c>
      <c r="F4922" s="62">
        <v>61</v>
      </c>
      <c r="G4922" s="62">
        <v>65</v>
      </c>
      <c r="H4922" s="62">
        <v>0.27</v>
      </c>
      <c r="I4922" s="62">
        <v>3.05</v>
      </c>
      <c r="J4922" s="62">
        <v>56.73</v>
      </c>
      <c r="K4922" s="62">
        <v>73</v>
      </c>
      <c r="L4922" s="62">
        <v>128</v>
      </c>
      <c r="M4922" s="62">
        <v>0.53</v>
      </c>
      <c r="N4922" s="63"/>
      <c r="O4922" s="63"/>
      <c r="P4922" s="63"/>
      <c r="Q4922" s="63"/>
      <c r="R4922" s="63"/>
      <c r="S4922" s="63"/>
      <c r="T4922" s="63"/>
      <c r="U4922" s="63"/>
      <c r="V4922" s="63"/>
      <c r="W4922" s="63"/>
      <c r="X4922" s="63"/>
      <c r="Y4922" s="63"/>
      <c r="Z4922" s="62">
        <v>404911.65</v>
      </c>
      <c r="AA4922" s="62">
        <v>11173</v>
      </c>
      <c r="AB4922" s="62">
        <v>46.55</v>
      </c>
      <c r="AC4922" s="62">
        <v>20245.580000000002</v>
      </c>
    </row>
    <row r="4923" spans="1:29" ht="30" x14ac:dyDescent="0.25">
      <c r="A4923" s="61" t="s">
        <v>133</v>
      </c>
      <c r="B4923" s="61" t="s">
        <v>134</v>
      </c>
      <c r="C4923" s="62">
        <v>2007</v>
      </c>
      <c r="D4923" s="61" t="s">
        <v>99</v>
      </c>
      <c r="E4923" s="62">
        <v>36</v>
      </c>
      <c r="F4923" s="62">
        <v>160125</v>
      </c>
      <c r="G4923" s="62">
        <v>20854</v>
      </c>
      <c r="H4923" s="62">
        <v>48.27</v>
      </c>
      <c r="I4923" s="62">
        <v>4447.92</v>
      </c>
      <c r="J4923" s="62">
        <v>148916.25</v>
      </c>
      <c r="K4923" s="62">
        <v>9403</v>
      </c>
      <c r="L4923" s="62">
        <v>13718</v>
      </c>
      <c r="M4923" s="62">
        <v>31.75</v>
      </c>
      <c r="N4923" s="63"/>
      <c r="O4923" s="63"/>
      <c r="P4923" s="63"/>
      <c r="Q4923" s="63"/>
      <c r="R4923" s="63"/>
      <c r="S4923" s="63"/>
      <c r="T4923" s="63"/>
      <c r="U4923" s="63"/>
      <c r="V4923" s="63"/>
      <c r="W4923" s="63"/>
      <c r="X4923" s="63"/>
      <c r="Y4923" s="63"/>
      <c r="Z4923" s="62">
        <v>101400</v>
      </c>
      <c r="AA4923" s="62">
        <v>4934</v>
      </c>
      <c r="AB4923" s="62">
        <v>11.42</v>
      </c>
      <c r="AC4923" s="62">
        <v>2816.67</v>
      </c>
    </row>
    <row r="4924" spans="1:29" ht="30" x14ac:dyDescent="0.25">
      <c r="A4924" s="61" t="s">
        <v>255</v>
      </c>
      <c r="B4924" s="61" t="s">
        <v>256</v>
      </c>
      <c r="C4924" s="62">
        <v>2008</v>
      </c>
      <c r="D4924" s="61" t="s">
        <v>301</v>
      </c>
      <c r="E4924" s="62">
        <v>84</v>
      </c>
      <c r="F4924" s="62">
        <v>365490</v>
      </c>
      <c r="G4924" s="62">
        <v>68427</v>
      </c>
      <c r="H4924" s="62">
        <v>67.88</v>
      </c>
      <c r="I4924" s="62">
        <v>4351.07</v>
      </c>
      <c r="J4924" s="62">
        <v>339905.7</v>
      </c>
      <c r="K4924" s="62">
        <v>84329.78</v>
      </c>
      <c r="L4924" s="62">
        <v>59992</v>
      </c>
      <c r="M4924" s="62">
        <v>59.52</v>
      </c>
      <c r="N4924" s="62">
        <v>1003.93</v>
      </c>
      <c r="O4924" s="62">
        <v>1016958.08</v>
      </c>
      <c r="P4924" s="63"/>
      <c r="Q4924" s="63"/>
      <c r="R4924" s="63"/>
      <c r="S4924" s="63"/>
      <c r="T4924" s="63"/>
      <c r="U4924" s="63"/>
      <c r="V4924" s="63"/>
      <c r="W4924" s="63"/>
      <c r="X4924" s="63"/>
      <c r="Y4924" s="63"/>
      <c r="Z4924" s="62">
        <v>1170</v>
      </c>
      <c r="AA4924" s="62">
        <v>10826</v>
      </c>
      <c r="AB4924" s="62">
        <v>10.74</v>
      </c>
      <c r="AC4924" s="62">
        <v>13.93</v>
      </c>
    </row>
    <row r="4925" spans="1:29" x14ac:dyDescent="0.25">
      <c r="A4925" s="61" t="s">
        <v>107</v>
      </c>
      <c r="B4925" s="61" t="s">
        <v>108</v>
      </c>
      <c r="C4925" s="62">
        <v>2006</v>
      </c>
      <c r="D4925" s="61" t="s">
        <v>78</v>
      </c>
      <c r="E4925" s="62">
        <v>40</v>
      </c>
      <c r="F4925" s="62">
        <v>120159</v>
      </c>
      <c r="G4925" s="62">
        <v>26393</v>
      </c>
      <c r="H4925" s="62">
        <v>54.99</v>
      </c>
      <c r="I4925" s="62">
        <v>3003.98</v>
      </c>
      <c r="J4925" s="62">
        <v>111747.87</v>
      </c>
      <c r="K4925" s="62">
        <v>20686.71</v>
      </c>
      <c r="L4925" s="62">
        <v>35927</v>
      </c>
      <c r="M4925" s="62">
        <v>74.849999999999994</v>
      </c>
      <c r="N4925" s="62">
        <v>517.16999999999996</v>
      </c>
      <c r="O4925" s="62">
        <v>249467.27</v>
      </c>
      <c r="P4925" s="63"/>
      <c r="Q4925" s="63"/>
      <c r="R4925" s="63"/>
      <c r="S4925" s="63"/>
      <c r="T4925" s="63"/>
      <c r="U4925" s="63"/>
      <c r="V4925" s="63"/>
      <c r="W4925" s="63"/>
      <c r="X4925" s="63"/>
      <c r="Y4925" s="63"/>
      <c r="Z4925" s="62">
        <v>0</v>
      </c>
      <c r="AA4925" s="62">
        <v>17360</v>
      </c>
      <c r="AB4925" s="62">
        <v>36.17</v>
      </c>
      <c r="AC4925" s="62">
        <v>0</v>
      </c>
    </row>
    <row r="4926" spans="1:29" x14ac:dyDescent="0.25">
      <c r="A4926" s="61" t="s">
        <v>130</v>
      </c>
      <c r="B4926" s="61" t="s">
        <v>131</v>
      </c>
      <c r="C4926" s="62">
        <v>2008</v>
      </c>
      <c r="D4926" s="61" t="s">
        <v>301</v>
      </c>
      <c r="E4926" s="62">
        <v>78</v>
      </c>
      <c r="F4926" s="62">
        <v>706245</v>
      </c>
      <c r="G4926" s="62">
        <v>75165</v>
      </c>
      <c r="H4926" s="62">
        <v>80.3</v>
      </c>
      <c r="I4926" s="62">
        <v>9054.42</v>
      </c>
      <c r="J4926" s="62">
        <v>656807.85</v>
      </c>
      <c r="K4926" s="62">
        <v>85441.32</v>
      </c>
      <c r="L4926" s="62">
        <v>159370</v>
      </c>
      <c r="M4926" s="62">
        <v>170.27</v>
      </c>
      <c r="N4926" s="63"/>
      <c r="O4926" s="63"/>
      <c r="P4926" s="63"/>
      <c r="Q4926" s="63"/>
      <c r="R4926" s="63"/>
      <c r="S4926" s="63"/>
      <c r="T4926" s="63"/>
      <c r="U4926" s="63"/>
      <c r="V4926" s="63"/>
      <c r="W4926" s="63"/>
      <c r="X4926" s="63"/>
      <c r="Y4926" s="63"/>
      <c r="Z4926" s="62">
        <v>4050</v>
      </c>
      <c r="AA4926" s="62">
        <v>24955</v>
      </c>
      <c r="AB4926" s="62">
        <v>26.66</v>
      </c>
      <c r="AC4926" s="62">
        <v>51.92</v>
      </c>
    </row>
    <row r="4927" spans="1:29" x14ac:dyDescent="0.25">
      <c r="A4927" s="61" t="s">
        <v>263</v>
      </c>
      <c r="B4927" s="61" t="s">
        <v>264</v>
      </c>
      <c r="C4927" s="62">
        <v>2011</v>
      </c>
      <c r="D4927" s="61" t="s">
        <v>94</v>
      </c>
      <c r="E4927" s="62">
        <v>6</v>
      </c>
      <c r="F4927" s="62">
        <v>381</v>
      </c>
      <c r="G4927" s="62">
        <v>105</v>
      </c>
      <c r="H4927" s="62">
        <v>1.46</v>
      </c>
      <c r="I4927" s="62">
        <v>63.5</v>
      </c>
      <c r="J4927" s="62">
        <v>354.33</v>
      </c>
      <c r="K4927" s="62">
        <v>0</v>
      </c>
      <c r="L4927" s="63"/>
      <c r="M4927" s="63"/>
      <c r="N4927" s="63"/>
      <c r="O4927" s="63"/>
      <c r="P4927" s="63"/>
      <c r="Q4927" s="63"/>
      <c r="R4927" s="63"/>
      <c r="S4927" s="63"/>
      <c r="T4927" s="63"/>
      <c r="U4927" s="62">
        <v>793</v>
      </c>
      <c r="V4927" s="62">
        <v>2742</v>
      </c>
      <c r="W4927" s="62">
        <v>38.08</v>
      </c>
      <c r="X4927" s="62">
        <v>132</v>
      </c>
      <c r="Y4927" s="62">
        <v>17750.509999999998</v>
      </c>
      <c r="Z4927" s="62">
        <v>68800</v>
      </c>
      <c r="AA4927" s="62">
        <v>10295</v>
      </c>
      <c r="AB4927" s="62">
        <v>142.99</v>
      </c>
      <c r="AC4927" s="62">
        <v>11466.67</v>
      </c>
    </row>
    <row r="4928" spans="1:29" ht="30" x14ac:dyDescent="0.25">
      <c r="A4928" s="61" t="s">
        <v>194</v>
      </c>
      <c r="B4928" s="61" t="s">
        <v>195</v>
      </c>
      <c r="C4928" s="62">
        <v>2017</v>
      </c>
      <c r="D4928" s="61" t="s">
        <v>89</v>
      </c>
      <c r="E4928" s="62">
        <v>60</v>
      </c>
      <c r="F4928" s="62">
        <v>324800</v>
      </c>
      <c r="G4928" s="62">
        <v>52422</v>
      </c>
      <c r="H4928" s="62">
        <v>72.81</v>
      </c>
      <c r="I4928" s="62">
        <v>5413.33</v>
      </c>
      <c r="J4928" s="62">
        <v>302064</v>
      </c>
      <c r="K4928" s="62">
        <v>0</v>
      </c>
      <c r="L4928" s="62">
        <v>1219</v>
      </c>
      <c r="M4928" s="62">
        <v>1.69</v>
      </c>
      <c r="N4928" s="62">
        <v>0</v>
      </c>
      <c r="O4928" s="62">
        <v>0</v>
      </c>
      <c r="P4928" s="63"/>
      <c r="Q4928" s="63"/>
      <c r="R4928" s="63"/>
      <c r="S4928" s="63"/>
      <c r="T4928" s="63"/>
      <c r="U4928" s="63"/>
      <c r="V4928" s="63"/>
      <c r="W4928" s="63"/>
      <c r="X4928" s="63"/>
      <c r="Y4928" s="63"/>
      <c r="Z4928" s="62">
        <v>1389.99</v>
      </c>
      <c r="AA4928" s="62">
        <v>28740</v>
      </c>
      <c r="AB4928" s="62">
        <v>39.92</v>
      </c>
      <c r="AC4928" s="62">
        <v>23.17</v>
      </c>
    </row>
    <row r="4929" spans="1:29" ht="30" x14ac:dyDescent="0.25">
      <c r="A4929" s="61" t="s">
        <v>233</v>
      </c>
      <c r="B4929" s="61" t="s">
        <v>234</v>
      </c>
      <c r="C4929" s="62">
        <v>2011</v>
      </c>
      <c r="D4929" s="61" t="s">
        <v>99</v>
      </c>
      <c r="E4929" s="62">
        <v>76</v>
      </c>
      <c r="F4929" s="62">
        <v>43238</v>
      </c>
      <c r="G4929" s="62">
        <v>7817</v>
      </c>
      <c r="H4929" s="62">
        <v>8.57</v>
      </c>
      <c r="I4929" s="62">
        <v>568.91999999999996</v>
      </c>
      <c r="J4929" s="62">
        <v>40211.339999999997</v>
      </c>
      <c r="K4929" s="62">
        <v>48259.94</v>
      </c>
      <c r="L4929" s="62">
        <v>82726</v>
      </c>
      <c r="M4929" s="62">
        <v>90.71</v>
      </c>
      <c r="N4929" s="63"/>
      <c r="O4929" s="63"/>
      <c r="P4929" s="63"/>
      <c r="Q4929" s="63"/>
      <c r="R4929" s="63"/>
      <c r="S4929" s="63"/>
      <c r="T4929" s="63"/>
      <c r="U4929" s="63"/>
      <c r="V4929" s="63"/>
      <c r="W4929" s="63"/>
      <c r="X4929" s="63"/>
      <c r="Y4929" s="63"/>
      <c r="Z4929" s="62">
        <v>1949.07</v>
      </c>
      <c r="AA4929" s="62">
        <v>28488</v>
      </c>
      <c r="AB4929" s="62">
        <v>31.24</v>
      </c>
      <c r="AC4929" s="62">
        <v>25.65</v>
      </c>
    </row>
    <row r="4930" spans="1:29" x14ac:dyDescent="0.25">
      <c r="A4930" s="61" t="s">
        <v>273</v>
      </c>
      <c r="B4930" s="61" t="s">
        <v>274</v>
      </c>
      <c r="C4930" s="62">
        <v>2007</v>
      </c>
      <c r="D4930" s="61" t="s">
        <v>72</v>
      </c>
      <c r="E4930" s="62">
        <v>23</v>
      </c>
      <c r="F4930" s="62">
        <v>87068</v>
      </c>
      <c r="G4930" s="62">
        <v>14151</v>
      </c>
      <c r="H4930" s="62">
        <v>51.27</v>
      </c>
      <c r="I4930" s="62">
        <v>3785.57</v>
      </c>
      <c r="J4930" s="62">
        <v>80973.240000000005</v>
      </c>
      <c r="K4930" s="62">
        <v>0</v>
      </c>
      <c r="L4930" s="63"/>
      <c r="M4930" s="63"/>
      <c r="N4930" s="63"/>
      <c r="O4930" s="63"/>
      <c r="P4930" s="63"/>
      <c r="Q4930" s="63"/>
      <c r="R4930" s="63"/>
      <c r="S4930" s="63"/>
      <c r="T4930" s="63"/>
      <c r="U4930" s="62">
        <v>1786</v>
      </c>
      <c r="V4930" s="62">
        <v>3545</v>
      </c>
      <c r="W4930" s="62">
        <v>12.84</v>
      </c>
      <c r="X4930" s="62">
        <v>77</v>
      </c>
      <c r="Y4930" s="62">
        <v>39977.82</v>
      </c>
      <c r="Z4930" s="62">
        <v>60562</v>
      </c>
      <c r="AA4930" s="62">
        <v>2675</v>
      </c>
      <c r="AB4930" s="62">
        <v>9.69</v>
      </c>
      <c r="AC4930" s="62">
        <v>2633.13</v>
      </c>
    </row>
    <row r="4931" spans="1:29" ht="30" x14ac:dyDescent="0.25">
      <c r="A4931" s="61" t="s">
        <v>516</v>
      </c>
      <c r="B4931" s="61" t="s">
        <v>517</v>
      </c>
      <c r="C4931" s="62">
        <v>2014</v>
      </c>
      <c r="D4931" s="61" t="s">
        <v>99</v>
      </c>
      <c r="E4931" s="62">
        <v>30</v>
      </c>
      <c r="F4931" s="62">
        <v>271050</v>
      </c>
      <c r="G4931" s="62">
        <v>38551</v>
      </c>
      <c r="H4931" s="62">
        <v>107.09</v>
      </c>
      <c r="I4931" s="62">
        <v>9035</v>
      </c>
      <c r="J4931" s="62">
        <v>252076.5</v>
      </c>
      <c r="K4931" s="62">
        <v>0</v>
      </c>
      <c r="L4931" s="63"/>
      <c r="M4931" s="63"/>
      <c r="N4931" s="63"/>
      <c r="O4931" s="63"/>
      <c r="P4931" s="63"/>
      <c r="Q4931" s="63"/>
      <c r="R4931" s="63"/>
      <c r="S4931" s="63"/>
      <c r="T4931" s="63"/>
      <c r="U4931" s="63"/>
      <c r="V4931" s="63"/>
      <c r="W4931" s="63"/>
      <c r="X4931" s="63"/>
      <c r="Y4931" s="63"/>
      <c r="Z4931" s="62">
        <v>0</v>
      </c>
      <c r="AA4931" s="63"/>
      <c r="AB4931" s="63"/>
      <c r="AC4931" s="62">
        <v>0</v>
      </c>
    </row>
    <row r="4932" spans="1:29" ht="30" x14ac:dyDescent="0.25">
      <c r="A4932" s="61" t="s">
        <v>188</v>
      </c>
      <c r="B4932" s="61" t="s">
        <v>189</v>
      </c>
      <c r="C4932" s="62">
        <v>2005</v>
      </c>
      <c r="D4932" s="61" t="s">
        <v>99</v>
      </c>
      <c r="E4932" s="62">
        <v>202</v>
      </c>
      <c r="F4932" s="62">
        <v>694960</v>
      </c>
      <c r="G4932" s="62">
        <v>88932</v>
      </c>
      <c r="H4932" s="62">
        <v>36.69</v>
      </c>
      <c r="I4932" s="62">
        <v>3440.4</v>
      </c>
      <c r="J4932" s="62">
        <v>646312.80000000005</v>
      </c>
      <c r="K4932" s="62">
        <v>89196.68</v>
      </c>
      <c r="L4932" s="62">
        <v>92628</v>
      </c>
      <c r="M4932" s="62">
        <v>38.21</v>
      </c>
      <c r="N4932" s="62">
        <v>441.57</v>
      </c>
      <c r="O4932" s="62">
        <v>1075649.52</v>
      </c>
      <c r="P4932" s="63"/>
      <c r="Q4932" s="63"/>
      <c r="R4932" s="63"/>
      <c r="S4932" s="63"/>
      <c r="T4932" s="63"/>
      <c r="U4932" s="63"/>
      <c r="V4932" s="63"/>
      <c r="W4932" s="63"/>
      <c r="X4932" s="63"/>
      <c r="Y4932" s="63"/>
      <c r="Z4932" s="62">
        <v>5940</v>
      </c>
      <c r="AA4932" s="62">
        <v>25500</v>
      </c>
      <c r="AB4932" s="62">
        <v>10.52</v>
      </c>
      <c r="AC4932" s="62">
        <v>29.41</v>
      </c>
    </row>
    <row r="4933" spans="1:29" x14ac:dyDescent="0.25">
      <c r="A4933" s="61" t="s">
        <v>157</v>
      </c>
      <c r="B4933" s="61" t="s">
        <v>158</v>
      </c>
      <c r="C4933" s="62">
        <v>2004</v>
      </c>
      <c r="D4933" s="61" t="s">
        <v>99</v>
      </c>
      <c r="E4933" s="62">
        <v>23</v>
      </c>
      <c r="F4933" s="62">
        <v>86960</v>
      </c>
      <c r="G4933" s="62">
        <v>12004</v>
      </c>
      <c r="H4933" s="62">
        <v>43.49</v>
      </c>
      <c r="I4933" s="62">
        <v>3780.87</v>
      </c>
      <c r="J4933" s="62">
        <v>80872.800000000003</v>
      </c>
      <c r="K4933" s="62">
        <v>7194.96</v>
      </c>
      <c r="L4933" s="62">
        <v>11680</v>
      </c>
      <c r="M4933" s="62">
        <v>42.32</v>
      </c>
      <c r="N4933" s="62">
        <v>312.82</v>
      </c>
      <c r="O4933" s="62">
        <v>86766.14</v>
      </c>
      <c r="P4933" s="63"/>
      <c r="Q4933" s="63"/>
      <c r="R4933" s="63"/>
      <c r="S4933" s="63"/>
      <c r="T4933" s="63"/>
      <c r="U4933" s="63"/>
      <c r="V4933" s="63"/>
      <c r="W4933" s="63"/>
      <c r="X4933" s="63"/>
      <c r="Y4933" s="63"/>
      <c r="Z4933" s="62">
        <v>46.6</v>
      </c>
      <c r="AA4933" s="62">
        <v>941</v>
      </c>
      <c r="AB4933" s="62">
        <v>3.41</v>
      </c>
      <c r="AC4933" s="62">
        <v>2.0299999999999998</v>
      </c>
    </row>
    <row r="4934" spans="1:29" ht="30" x14ac:dyDescent="0.25">
      <c r="A4934" s="61" t="s">
        <v>403</v>
      </c>
      <c r="B4934" s="61" t="s">
        <v>404</v>
      </c>
      <c r="C4934" s="62">
        <v>2012</v>
      </c>
      <c r="D4934" s="61" t="s">
        <v>78</v>
      </c>
      <c r="E4934" s="62">
        <v>32</v>
      </c>
      <c r="F4934" s="62">
        <v>108231</v>
      </c>
      <c r="G4934" s="62">
        <v>22693</v>
      </c>
      <c r="H4934" s="62">
        <v>59.1</v>
      </c>
      <c r="I4934" s="62">
        <v>3382.22</v>
      </c>
      <c r="J4934" s="62">
        <v>100654.83</v>
      </c>
      <c r="K4934" s="62">
        <v>13233</v>
      </c>
      <c r="L4934" s="62">
        <v>7674</v>
      </c>
      <c r="M4934" s="62">
        <v>19.98</v>
      </c>
      <c r="N4934" s="62">
        <v>413.53</v>
      </c>
      <c r="O4934" s="62">
        <v>159580.72</v>
      </c>
      <c r="P4934" s="63"/>
      <c r="Q4934" s="63"/>
      <c r="R4934" s="63"/>
      <c r="S4934" s="63"/>
      <c r="T4934" s="63"/>
      <c r="U4934" s="63"/>
      <c r="V4934" s="63"/>
      <c r="W4934" s="63"/>
      <c r="X4934" s="63"/>
      <c r="Y4934" s="63"/>
      <c r="Z4934" s="62">
        <v>19607.75</v>
      </c>
      <c r="AA4934" s="62">
        <v>6413</v>
      </c>
      <c r="AB4934" s="62">
        <v>16.7</v>
      </c>
      <c r="AC4934" s="62">
        <v>612.74</v>
      </c>
    </row>
    <row r="4935" spans="1:29" x14ac:dyDescent="0.25">
      <c r="A4935" s="61" t="s">
        <v>163</v>
      </c>
      <c r="B4935" s="61" t="s">
        <v>164</v>
      </c>
      <c r="C4935" s="62">
        <v>2004</v>
      </c>
      <c r="D4935" s="61" t="s">
        <v>301</v>
      </c>
      <c r="E4935" s="62">
        <v>54</v>
      </c>
      <c r="F4935" s="62">
        <v>259360</v>
      </c>
      <c r="G4935" s="62">
        <v>25377</v>
      </c>
      <c r="H4935" s="62">
        <v>39.159999999999997</v>
      </c>
      <c r="I4935" s="62">
        <v>4802.96</v>
      </c>
      <c r="J4935" s="62">
        <v>241204.8</v>
      </c>
      <c r="K4935" s="62">
        <v>27856.45</v>
      </c>
      <c r="L4935" s="62">
        <v>22051</v>
      </c>
      <c r="M4935" s="62">
        <v>34.03</v>
      </c>
      <c r="N4935" s="62">
        <v>515.86</v>
      </c>
      <c r="O4935" s="62">
        <v>335929.29</v>
      </c>
      <c r="P4935" s="63"/>
      <c r="Q4935" s="63"/>
      <c r="R4935" s="63"/>
      <c r="S4935" s="63"/>
      <c r="T4935" s="63"/>
      <c r="U4935" s="63"/>
      <c r="V4935" s="63"/>
      <c r="W4935" s="63"/>
      <c r="X4935" s="63"/>
      <c r="Y4935" s="63"/>
      <c r="Z4935" s="62">
        <v>252800</v>
      </c>
      <c r="AA4935" s="62">
        <v>13543</v>
      </c>
      <c r="AB4935" s="62">
        <v>20.9</v>
      </c>
      <c r="AC4935" s="62">
        <v>4681.4799999999996</v>
      </c>
    </row>
    <row r="4936" spans="1:29" ht="30" x14ac:dyDescent="0.25">
      <c r="A4936" s="61" t="s">
        <v>218</v>
      </c>
      <c r="B4936" s="61" t="s">
        <v>219</v>
      </c>
      <c r="C4936" s="62">
        <v>2006</v>
      </c>
      <c r="D4936" s="61" t="s">
        <v>86</v>
      </c>
      <c r="E4936" s="62">
        <v>73</v>
      </c>
      <c r="F4936" s="62">
        <v>7016</v>
      </c>
      <c r="G4936" s="62">
        <v>1436</v>
      </c>
      <c r="H4936" s="62">
        <v>1.64</v>
      </c>
      <c r="I4936" s="62">
        <v>96.11</v>
      </c>
      <c r="J4936" s="62">
        <v>6524.88</v>
      </c>
      <c r="K4936" s="62">
        <v>1207.57</v>
      </c>
      <c r="L4936" s="62">
        <v>2377</v>
      </c>
      <c r="M4936" s="62">
        <v>2.71</v>
      </c>
      <c r="N4936" s="62">
        <v>16.54</v>
      </c>
      <c r="O4936" s="62">
        <v>14562.39</v>
      </c>
      <c r="P4936" s="63"/>
      <c r="Q4936" s="63"/>
      <c r="R4936" s="63"/>
      <c r="S4936" s="63"/>
      <c r="T4936" s="63"/>
      <c r="U4936" s="63"/>
      <c r="V4936" s="63"/>
      <c r="W4936" s="63"/>
      <c r="X4936" s="63"/>
      <c r="Y4936" s="63"/>
      <c r="Z4936" s="62">
        <v>663700</v>
      </c>
      <c r="AA4936" s="62">
        <v>60881</v>
      </c>
      <c r="AB4936" s="62">
        <v>69.5</v>
      </c>
      <c r="AC4936" s="62">
        <v>9091.7800000000007</v>
      </c>
    </row>
    <row r="4937" spans="1:29" ht="30" x14ac:dyDescent="0.25">
      <c r="A4937" s="61" t="s">
        <v>367</v>
      </c>
      <c r="B4937" s="61" t="s">
        <v>368</v>
      </c>
      <c r="C4937" s="62">
        <v>2004</v>
      </c>
      <c r="D4937" s="61" t="s">
        <v>86</v>
      </c>
      <c r="E4937" s="62">
        <v>40</v>
      </c>
      <c r="F4937" s="62">
        <v>183764</v>
      </c>
      <c r="G4937" s="62">
        <v>22389</v>
      </c>
      <c r="H4937" s="62">
        <v>46.64</v>
      </c>
      <c r="I4937" s="62">
        <v>4594.1000000000004</v>
      </c>
      <c r="J4937" s="62">
        <v>170900.52</v>
      </c>
      <c r="K4937" s="62">
        <v>33984.480000000003</v>
      </c>
      <c r="L4937" s="62">
        <v>37990</v>
      </c>
      <c r="M4937" s="62">
        <v>79.150000000000006</v>
      </c>
      <c r="N4937" s="62">
        <v>849.61</v>
      </c>
      <c r="O4937" s="62">
        <v>409829.05</v>
      </c>
      <c r="P4937" s="63"/>
      <c r="Q4937" s="63"/>
      <c r="R4937" s="63"/>
      <c r="S4937" s="63"/>
      <c r="T4937" s="63"/>
      <c r="U4937" s="63"/>
      <c r="V4937" s="63"/>
      <c r="W4937" s="63"/>
      <c r="X4937" s="63"/>
      <c r="Y4937" s="63"/>
      <c r="Z4937" s="62">
        <v>4214</v>
      </c>
      <c r="AA4937" s="62">
        <v>23977</v>
      </c>
      <c r="AB4937" s="62">
        <v>49.95</v>
      </c>
      <c r="AC4937" s="62">
        <v>105.35</v>
      </c>
    </row>
    <row r="4938" spans="1:29" ht="30" x14ac:dyDescent="0.25">
      <c r="A4938" s="61" t="s">
        <v>176</v>
      </c>
      <c r="B4938" s="61" t="s">
        <v>177</v>
      </c>
      <c r="C4938" s="62">
        <v>2016</v>
      </c>
      <c r="D4938" s="61" t="s">
        <v>72</v>
      </c>
      <c r="E4938" s="62">
        <v>104</v>
      </c>
      <c r="F4938" s="62">
        <v>962441</v>
      </c>
      <c r="G4938" s="62">
        <v>119811</v>
      </c>
      <c r="H4938" s="62">
        <v>96</v>
      </c>
      <c r="I4938" s="62">
        <v>9254.24</v>
      </c>
      <c r="J4938" s="62">
        <v>895070.13</v>
      </c>
      <c r="K4938" s="62">
        <v>504.36</v>
      </c>
      <c r="L4938" s="62">
        <v>948</v>
      </c>
      <c r="M4938" s="62">
        <v>0.76</v>
      </c>
      <c r="N4938" s="62">
        <v>4.8499999999999996</v>
      </c>
      <c r="O4938" s="62">
        <v>6082.29</v>
      </c>
      <c r="P4938" s="63"/>
      <c r="Q4938" s="63"/>
      <c r="R4938" s="63"/>
      <c r="S4938" s="63"/>
      <c r="T4938" s="63"/>
      <c r="U4938" s="63"/>
      <c r="V4938" s="63"/>
      <c r="W4938" s="63"/>
      <c r="X4938" s="63"/>
      <c r="Y4938" s="63"/>
      <c r="Z4938" s="62">
        <v>2050</v>
      </c>
      <c r="AA4938" s="62">
        <v>13299</v>
      </c>
      <c r="AB4938" s="62">
        <v>10.66</v>
      </c>
      <c r="AC4938" s="62">
        <v>19.71</v>
      </c>
    </row>
    <row r="4939" spans="1:29" ht="30" x14ac:dyDescent="0.25">
      <c r="A4939" s="61" t="s">
        <v>87</v>
      </c>
      <c r="B4939" s="61" t="s">
        <v>88</v>
      </c>
      <c r="C4939" s="62">
        <v>2017</v>
      </c>
      <c r="D4939" s="61" t="s">
        <v>99</v>
      </c>
      <c r="E4939" s="62">
        <v>164</v>
      </c>
      <c r="F4939" s="62">
        <v>967271</v>
      </c>
      <c r="G4939" s="62">
        <v>180916</v>
      </c>
      <c r="H4939" s="62">
        <v>91.93</v>
      </c>
      <c r="I4939" s="62">
        <v>5897.99</v>
      </c>
      <c r="J4939" s="62">
        <v>899562.03</v>
      </c>
      <c r="K4939" s="62">
        <v>25726.48</v>
      </c>
      <c r="L4939" s="62">
        <v>12501</v>
      </c>
      <c r="M4939" s="62">
        <v>6.35</v>
      </c>
      <c r="N4939" s="62">
        <v>156.87</v>
      </c>
      <c r="O4939" s="62">
        <v>310243.33</v>
      </c>
      <c r="P4939" s="63"/>
      <c r="Q4939" s="63"/>
      <c r="R4939" s="63"/>
      <c r="S4939" s="63"/>
      <c r="T4939" s="63"/>
      <c r="U4939" s="63"/>
      <c r="V4939" s="63"/>
      <c r="W4939" s="63"/>
      <c r="X4939" s="63"/>
      <c r="Y4939" s="63"/>
      <c r="Z4939" s="62">
        <v>750740</v>
      </c>
      <c r="AA4939" s="62">
        <v>179446</v>
      </c>
      <c r="AB4939" s="62">
        <v>91.18</v>
      </c>
      <c r="AC4939" s="62">
        <v>4577.68</v>
      </c>
    </row>
    <row r="4940" spans="1:29" ht="30" x14ac:dyDescent="0.25">
      <c r="A4940" s="61" t="s">
        <v>356</v>
      </c>
      <c r="B4940" s="61" t="s">
        <v>357</v>
      </c>
      <c r="C4940" s="62">
        <v>2011</v>
      </c>
      <c r="D4940" s="61" t="s">
        <v>99</v>
      </c>
      <c r="E4940" s="62">
        <v>48</v>
      </c>
      <c r="F4940" s="62">
        <v>492400</v>
      </c>
      <c r="G4940" s="62">
        <v>85406</v>
      </c>
      <c r="H4940" s="62">
        <v>148.27000000000001</v>
      </c>
      <c r="I4940" s="62">
        <v>10258.33</v>
      </c>
      <c r="J4940" s="62">
        <v>457932</v>
      </c>
      <c r="K4940" s="62">
        <v>0</v>
      </c>
      <c r="L4940" s="63"/>
      <c r="M4940" s="63"/>
      <c r="N4940" s="63"/>
      <c r="O4940" s="63"/>
      <c r="P4940" s="63"/>
      <c r="Q4940" s="63"/>
      <c r="R4940" s="63"/>
      <c r="S4940" s="63"/>
      <c r="T4940" s="63"/>
      <c r="U4940" s="63"/>
      <c r="V4940" s="63"/>
      <c r="W4940" s="63"/>
      <c r="X4940" s="63"/>
      <c r="Y4940" s="63"/>
      <c r="Z4940" s="62">
        <v>1.32</v>
      </c>
      <c r="AA4940" s="62">
        <v>8726</v>
      </c>
      <c r="AB4940" s="62">
        <v>15.15</v>
      </c>
      <c r="AC4940" s="62">
        <v>0.03</v>
      </c>
    </row>
    <row r="4941" spans="1:29" x14ac:dyDescent="0.25">
      <c r="A4941" s="61" t="s">
        <v>420</v>
      </c>
      <c r="B4941" s="61" t="s">
        <v>421</v>
      </c>
      <c r="C4941" s="62">
        <v>2008</v>
      </c>
      <c r="D4941" s="61" t="s">
        <v>99</v>
      </c>
      <c r="E4941" s="62">
        <v>120</v>
      </c>
      <c r="F4941" s="62">
        <v>575120</v>
      </c>
      <c r="G4941" s="62">
        <v>79744</v>
      </c>
      <c r="H4941" s="62">
        <v>55.38</v>
      </c>
      <c r="I4941" s="62">
        <v>4792.67</v>
      </c>
      <c r="J4941" s="62">
        <v>534861.6</v>
      </c>
      <c r="K4941" s="62">
        <v>52098.93</v>
      </c>
      <c r="L4941" s="62">
        <v>81883</v>
      </c>
      <c r="M4941" s="62">
        <v>56.86</v>
      </c>
      <c r="N4941" s="62">
        <v>434.16</v>
      </c>
      <c r="O4941" s="62">
        <v>628276.66</v>
      </c>
      <c r="P4941" s="63"/>
      <c r="Q4941" s="63"/>
      <c r="R4941" s="63"/>
      <c r="S4941" s="63"/>
      <c r="T4941" s="63"/>
      <c r="U4941" s="63"/>
      <c r="V4941" s="63"/>
      <c r="W4941" s="63"/>
      <c r="X4941" s="63"/>
      <c r="Y4941" s="63"/>
      <c r="Z4941" s="62">
        <v>3894</v>
      </c>
      <c r="AA4941" s="62">
        <v>72323</v>
      </c>
      <c r="AB4941" s="62">
        <v>50.22</v>
      </c>
      <c r="AC4941" s="62">
        <v>32.450000000000003</v>
      </c>
    </row>
    <row r="4942" spans="1:29" x14ac:dyDescent="0.25">
      <c r="A4942" s="61" t="s">
        <v>442</v>
      </c>
      <c r="B4942" s="61" t="s">
        <v>443</v>
      </c>
      <c r="C4942" s="62">
        <v>2003</v>
      </c>
      <c r="D4942" s="61" t="s">
        <v>75</v>
      </c>
      <c r="E4942" s="62">
        <v>11</v>
      </c>
      <c r="F4942" s="62">
        <v>107</v>
      </c>
      <c r="G4942" s="62">
        <v>47</v>
      </c>
      <c r="H4942" s="62">
        <v>0.36</v>
      </c>
      <c r="I4942" s="62">
        <v>9.73</v>
      </c>
      <c r="J4942" s="62">
        <v>99.51</v>
      </c>
      <c r="K4942" s="62">
        <v>0</v>
      </c>
      <c r="L4942" s="63"/>
      <c r="M4942" s="63"/>
      <c r="N4942" s="63"/>
      <c r="O4942" s="63"/>
      <c r="P4942" s="63"/>
      <c r="Q4942" s="63"/>
      <c r="R4942" s="63"/>
      <c r="S4942" s="63"/>
      <c r="T4942" s="63"/>
      <c r="U4942" s="63"/>
      <c r="V4942" s="63"/>
      <c r="W4942" s="63"/>
      <c r="X4942" s="63"/>
      <c r="Y4942" s="63"/>
      <c r="Z4942" s="62">
        <v>1068.1099999999999</v>
      </c>
      <c r="AA4942" s="62">
        <v>2908</v>
      </c>
      <c r="AB4942" s="62">
        <v>22.03</v>
      </c>
      <c r="AC4942" s="62">
        <v>97.1</v>
      </c>
    </row>
    <row r="4943" spans="1:29" ht="30" x14ac:dyDescent="0.25">
      <c r="A4943" s="61" t="s">
        <v>393</v>
      </c>
      <c r="B4943" s="61" t="s">
        <v>394</v>
      </c>
      <c r="C4943" s="62">
        <v>2014</v>
      </c>
      <c r="D4943" s="61" t="s">
        <v>94</v>
      </c>
      <c r="E4943" s="62">
        <v>1</v>
      </c>
      <c r="F4943" s="62">
        <v>0</v>
      </c>
      <c r="G4943" s="62">
        <v>0</v>
      </c>
      <c r="H4943" s="62">
        <v>0</v>
      </c>
      <c r="I4943" s="62">
        <v>0</v>
      </c>
      <c r="J4943" s="62">
        <v>0</v>
      </c>
      <c r="K4943" s="62">
        <v>0</v>
      </c>
      <c r="L4943" s="63"/>
      <c r="M4943" s="63"/>
      <c r="N4943" s="63"/>
      <c r="O4943" s="63"/>
      <c r="P4943" s="63"/>
      <c r="Q4943" s="63"/>
      <c r="R4943" s="63"/>
      <c r="S4943" s="63"/>
      <c r="T4943" s="63"/>
      <c r="U4943" s="63"/>
      <c r="V4943" s="63"/>
      <c r="W4943" s="63"/>
      <c r="X4943" s="63"/>
      <c r="Y4943" s="63"/>
      <c r="Z4943" s="62">
        <v>127</v>
      </c>
      <c r="AA4943" s="62">
        <v>787</v>
      </c>
      <c r="AB4943" s="62">
        <v>65.58</v>
      </c>
      <c r="AC4943" s="62">
        <v>127</v>
      </c>
    </row>
    <row r="4944" spans="1:29" x14ac:dyDescent="0.25">
      <c r="A4944" s="61" t="s">
        <v>332</v>
      </c>
      <c r="B4944" s="61" t="s">
        <v>333</v>
      </c>
      <c r="C4944" s="62">
        <v>2004</v>
      </c>
      <c r="D4944" s="61" t="s">
        <v>78</v>
      </c>
      <c r="E4944" s="62">
        <v>64</v>
      </c>
      <c r="F4944" s="62">
        <v>146597</v>
      </c>
      <c r="G4944" s="62">
        <v>19438</v>
      </c>
      <c r="H4944" s="62">
        <v>25.31</v>
      </c>
      <c r="I4944" s="62">
        <v>2290.58</v>
      </c>
      <c r="J4944" s="62">
        <v>136335.21</v>
      </c>
      <c r="K4944" s="62">
        <v>10454.9</v>
      </c>
      <c r="L4944" s="62">
        <v>15894</v>
      </c>
      <c r="M4944" s="62">
        <v>20.7</v>
      </c>
      <c r="N4944" s="62">
        <v>163.36000000000001</v>
      </c>
      <c r="O4944" s="62">
        <v>126078.75</v>
      </c>
      <c r="P4944" s="63"/>
      <c r="Q4944" s="63"/>
      <c r="R4944" s="63"/>
      <c r="S4944" s="63"/>
      <c r="T4944" s="63"/>
      <c r="U4944" s="63"/>
      <c r="V4944" s="63"/>
      <c r="W4944" s="63"/>
      <c r="X4944" s="63"/>
      <c r="Y4944" s="63"/>
      <c r="Z4944" s="62">
        <v>183535</v>
      </c>
      <c r="AA4944" s="62">
        <v>11379</v>
      </c>
      <c r="AB4944" s="62">
        <v>14.82</v>
      </c>
      <c r="AC4944" s="62">
        <v>2867.73</v>
      </c>
    </row>
    <row r="4945" spans="1:29" ht="45" x14ac:dyDescent="0.25">
      <c r="A4945" s="61" t="s">
        <v>326</v>
      </c>
      <c r="B4945" s="61" t="s">
        <v>327</v>
      </c>
      <c r="C4945" s="62">
        <v>2009</v>
      </c>
      <c r="D4945" s="61" t="s">
        <v>94</v>
      </c>
      <c r="E4945" s="62">
        <v>10</v>
      </c>
      <c r="F4945" s="62">
        <v>69165</v>
      </c>
      <c r="G4945" s="62">
        <v>9516</v>
      </c>
      <c r="H4945" s="62">
        <v>79.3</v>
      </c>
      <c r="I4945" s="62">
        <v>6916.5</v>
      </c>
      <c r="J4945" s="62">
        <v>64323.45</v>
      </c>
      <c r="K4945" s="62">
        <v>2490.59</v>
      </c>
      <c r="L4945" s="62">
        <v>4069</v>
      </c>
      <c r="M4945" s="62">
        <v>33.909999999999997</v>
      </c>
      <c r="N4945" s="62">
        <v>249.06</v>
      </c>
      <c r="O4945" s="62">
        <v>30034.79</v>
      </c>
      <c r="P4945" s="62">
        <v>4341</v>
      </c>
      <c r="Q4945" s="62">
        <v>6959</v>
      </c>
      <c r="R4945" s="62">
        <v>57.99</v>
      </c>
      <c r="S4945" s="62">
        <v>434</v>
      </c>
      <c r="T4945" s="62">
        <v>54996.13</v>
      </c>
      <c r="U4945" s="63"/>
      <c r="V4945" s="63"/>
      <c r="W4945" s="63"/>
      <c r="X4945" s="63"/>
      <c r="Y4945" s="63"/>
      <c r="Z4945" s="62">
        <v>99000</v>
      </c>
      <c r="AA4945" s="62">
        <v>7152</v>
      </c>
      <c r="AB4945" s="62">
        <v>59.6</v>
      </c>
      <c r="AC4945" s="62">
        <v>9900</v>
      </c>
    </row>
    <row r="4946" spans="1:29" ht="30" x14ac:dyDescent="0.25">
      <c r="A4946" s="61" t="s">
        <v>87</v>
      </c>
      <c r="B4946" s="61" t="s">
        <v>88</v>
      </c>
      <c r="C4946" s="62">
        <v>2016</v>
      </c>
      <c r="D4946" s="61" t="s">
        <v>78</v>
      </c>
      <c r="E4946" s="62">
        <v>40</v>
      </c>
      <c r="F4946" s="62">
        <v>124586</v>
      </c>
      <c r="G4946" s="62">
        <v>29915</v>
      </c>
      <c r="H4946" s="62">
        <v>62.32</v>
      </c>
      <c r="I4946" s="62">
        <v>3114.65</v>
      </c>
      <c r="J4946" s="62">
        <v>115864.98</v>
      </c>
      <c r="K4946" s="62">
        <v>15654.7</v>
      </c>
      <c r="L4946" s="62">
        <v>6214</v>
      </c>
      <c r="M4946" s="62">
        <v>12.95</v>
      </c>
      <c r="N4946" s="62">
        <v>391.37</v>
      </c>
      <c r="O4946" s="62">
        <v>188784.77</v>
      </c>
      <c r="P4946" s="63"/>
      <c r="Q4946" s="63"/>
      <c r="R4946" s="63"/>
      <c r="S4946" s="63"/>
      <c r="T4946" s="63"/>
      <c r="U4946" s="63"/>
      <c r="V4946" s="63"/>
      <c r="W4946" s="63"/>
      <c r="X4946" s="63"/>
      <c r="Y4946" s="63"/>
      <c r="Z4946" s="62">
        <v>110711</v>
      </c>
      <c r="AA4946" s="62">
        <v>16542</v>
      </c>
      <c r="AB4946" s="62">
        <v>34.46</v>
      </c>
      <c r="AC4946" s="62">
        <v>2767.78</v>
      </c>
    </row>
    <row r="4947" spans="1:29" x14ac:dyDescent="0.25">
      <c r="A4947" s="61" t="s">
        <v>190</v>
      </c>
      <c r="B4947" s="61" t="s">
        <v>191</v>
      </c>
      <c r="C4947" s="62">
        <v>2012</v>
      </c>
      <c r="D4947" s="61" t="s">
        <v>99</v>
      </c>
      <c r="E4947" s="62">
        <v>19</v>
      </c>
      <c r="F4947" s="62">
        <v>76168</v>
      </c>
      <c r="G4947" s="62">
        <v>10832</v>
      </c>
      <c r="H4947" s="62">
        <v>47.51</v>
      </c>
      <c r="I4947" s="62">
        <v>4008.84</v>
      </c>
      <c r="J4947" s="62">
        <v>70836.240000000005</v>
      </c>
      <c r="K4947" s="62">
        <v>3447.64</v>
      </c>
      <c r="L4947" s="62">
        <v>4613</v>
      </c>
      <c r="M4947" s="62">
        <v>20.23</v>
      </c>
      <c r="N4947" s="62">
        <v>181.45</v>
      </c>
      <c r="O4947" s="62">
        <v>41576.089999999997</v>
      </c>
      <c r="P4947" s="63"/>
      <c r="Q4947" s="63"/>
      <c r="R4947" s="63"/>
      <c r="S4947" s="63"/>
      <c r="T4947" s="63"/>
      <c r="U4947" s="63"/>
      <c r="V4947" s="63"/>
      <c r="W4947" s="63"/>
      <c r="X4947" s="63"/>
      <c r="Y4947" s="63"/>
      <c r="Z4947" s="62">
        <v>230</v>
      </c>
      <c r="AA4947" s="62">
        <v>1981</v>
      </c>
      <c r="AB4947" s="62">
        <v>8.69</v>
      </c>
      <c r="AC4947" s="62">
        <v>12.11</v>
      </c>
    </row>
    <row r="4948" spans="1:29" ht="30" x14ac:dyDescent="0.25">
      <c r="A4948" s="61" t="s">
        <v>92</v>
      </c>
      <c r="B4948" s="61" t="s">
        <v>93</v>
      </c>
      <c r="C4948" s="62">
        <v>2015</v>
      </c>
      <c r="D4948" s="61" t="s">
        <v>75</v>
      </c>
      <c r="E4948" s="62">
        <v>8</v>
      </c>
      <c r="F4948" s="62">
        <v>1283</v>
      </c>
      <c r="G4948" s="62">
        <v>307</v>
      </c>
      <c r="H4948" s="62">
        <v>3.2</v>
      </c>
      <c r="I4948" s="62">
        <v>160.38</v>
      </c>
      <c r="J4948" s="62">
        <v>1193.19</v>
      </c>
      <c r="K4948" s="62">
        <v>897.34</v>
      </c>
      <c r="L4948" s="62">
        <v>1415</v>
      </c>
      <c r="M4948" s="62">
        <v>14.74</v>
      </c>
      <c r="N4948" s="62">
        <v>112.17</v>
      </c>
      <c r="O4948" s="62">
        <v>10821.34</v>
      </c>
      <c r="P4948" s="63"/>
      <c r="Q4948" s="63"/>
      <c r="R4948" s="63"/>
      <c r="S4948" s="63"/>
      <c r="T4948" s="63"/>
      <c r="U4948" s="63"/>
      <c r="V4948" s="63"/>
      <c r="W4948" s="63"/>
      <c r="X4948" s="63"/>
      <c r="Y4948" s="63"/>
      <c r="Z4948" s="62">
        <v>0</v>
      </c>
      <c r="AA4948" s="62">
        <v>8440</v>
      </c>
      <c r="AB4948" s="62">
        <v>87.92</v>
      </c>
      <c r="AC4948" s="62">
        <v>0</v>
      </c>
    </row>
    <row r="4949" spans="1:29" ht="30" x14ac:dyDescent="0.25">
      <c r="A4949" s="61" t="s">
        <v>120</v>
      </c>
      <c r="B4949" s="61" t="s">
        <v>121</v>
      </c>
      <c r="C4949" s="62">
        <v>2014</v>
      </c>
      <c r="D4949" s="61" t="s">
        <v>89</v>
      </c>
      <c r="E4949" s="62">
        <v>20</v>
      </c>
      <c r="F4949" s="62">
        <v>65040</v>
      </c>
      <c r="G4949" s="62">
        <v>9334</v>
      </c>
      <c r="H4949" s="62">
        <v>38.89</v>
      </c>
      <c r="I4949" s="62">
        <v>3252</v>
      </c>
      <c r="J4949" s="62">
        <v>60487.199999999997</v>
      </c>
      <c r="K4949" s="62">
        <v>7247.62</v>
      </c>
      <c r="L4949" s="62">
        <v>8862</v>
      </c>
      <c r="M4949" s="62">
        <v>36.93</v>
      </c>
      <c r="N4949" s="62">
        <v>362.38</v>
      </c>
      <c r="O4949" s="62">
        <v>87401.24</v>
      </c>
      <c r="P4949" s="63"/>
      <c r="Q4949" s="63"/>
      <c r="R4949" s="63"/>
      <c r="S4949" s="63"/>
      <c r="T4949" s="63"/>
      <c r="U4949" s="63"/>
      <c r="V4949" s="63"/>
      <c r="W4949" s="63"/>
      <c r="X4949" s="63"/>
      <c r="Y4949" s="63"/>
      <c r="Z4949" s="62">
        <v>47000</v>
      </c>
      <c r="AA4949" s="62">
        <v>3239</v>
      </c>
      <c r="AB4949" s="62">
        <v>13.5</v>
      </c>
      <c r="AC4949" s="62">
        <v>2350</v>
      </c>
    </row>
    <row r="4950" spans="1:29" ht="30" x14ac:dyDescent="0.25">
      <c r="A4950" s="61" t="s">
        <v>171</v>
      </c>
      <c r="B4950" s="61" t="s">
        <v>172</v>
      </c>
      <c r="C4950" s="62">
        <v>2015</v>
      </c>
      <c r="D4950" s="61" t="s">
        <v>86</v>
      </c>
      <c r="E4950" s="62">
        <v>80</v>
      </c>
      <c r="F4950" s="62">
        <v>27769</v>
      </c>
      <c r="G4950" s="62">
        <v>7323</v>
      </c>
      <c r="H4950" s="62">
        <v>7.63</v>
      </c>
      <c r="I4950" s="62">
        <v>347.11</v>
      </c>
      <c r="J4950" s="62">
        <v>25825.17</v>
      </c>
      <c r="K4950" s="62">
        <v>663.43</v>
      </c>
      <c r="L4950" s="62">
        <v>1189</v>
      </c>
      <c r="M4950" s="62">
        <v>1.24</v>
      </c>
      <c r="N4950" s="62">
        <v>8.2899999999999991</v>
      </c>
      <c r="O4950" s="62">
        <v>8000.54</v>
      </c>
      <c r="P4950" s="63"/>
      <c r="Q4950" s="63"/>
      <c r="R4950" s="63"/>
      <c r="S4950" s="63"/>
      <c r="T4950" s="63"/>
      <c r="U4950" s="63"/>
      <c r="V4950" s="63"/>
      <c r="W4950" s="63"/>
      <c r="X4950" s="63"/>
      <c r="Y4950" s="63"/>
      <c r="Z4950" s="62">
        <v>6886</v>
      </c>
      <c r="AA4950" s="62">
        <v>84134</v>
      </c>
      <c r="AB4950" s="62">
        <v>87.64</v>
      </c>
      <c r="AC4950" s="62">
        <v>86.08</v>
      </c>
    </row>
    <row r="4951" spans="1:29" ht="30" x14ac:dyDescent="0.25">
      <c r="A4951" s="61" t="s">
        <v>153</v>
      </c>
      <c r="B4951" s="61" t="s">
        <v>154</v>
      </c>
      <c r="C4951" s="62">
        <v>2016</v>
      </c>
      <c r="D4951" s="61" t="s">
        <v>94</v>
      </c>
      <c r="E4951" s="62">
        <v>16</v>
      </c>
      <c r="F4951" s="62">
        <v>3333</v>
      </c>
      <c r="G4951" s="62">
        <v>706</v>
      </c>
      <c r="H4951" s="62">
        <v>3.68</v>
      </c>
      <c r="I4951" s="62">
        <v>208.31</v>
      </c>
      <c r="J4951" s="62">
        <v>3099.69</v>
      </c>
      <c r="K4951" s="62">
        <v>726.48</v>
      </c>
      <c r="L4951" s="62">
        <v>880</v>
      </c>
      <c r="M4951" s="62">
        <v>4.58</v>
      </c>
      <c r="N4951" s="62">
        <v>45.4</v>
      </c>
      <c r="O4951" s="62">
        <v>8760.83</v>
      </c>
      <c r="P4951" s="63"/>
      <c r="Q4951" s="63"/>
      <c r="R4951" s="63"/>
      <c r="S4951" s="63"/>
      <c r="T4951" s="63"/>
      <c r="U4951" s="63"/>
      <c r="V4951" s="63"/>
      <c r="W4951" s="63"/>
      <c r="X4951" s="63"/>
      <c r="Y4951" s="63"/>
      <c r="Z4951" s="62">
        <v>1724</v>
      </c>
      <c r="AA4951" s="62">
        <v>18151</v>
      </c>
      <c r="AB4951" s="62">
        <v>94.54</v>
      </c>
      <c r="AC4951" s="62">
        <v>107.75</v>
      </c>
    </row>
    <row r="4952" spans="1:29" ht="30" x14ac:dyDescent="0.25">
      <c r="A4952" s="61" t="s">
        <v>538</v>
      </c>
      <c r="B4952" s="61" t="s">
        <v>539</v>
      </c>
      <c r="C4952" s="62">
        <v>2008</v>
      </c>
      <c r="D4952" s="61" t="s">
        <v>78</v>
      </c>
      <c r="E4952" s="62">
        <v>56</v>
      </c>
      <c r="F4952" s="62">
        <v>558820</v>
      </c>
      <c r="G4952" s="62">
        <v>93565</v>
      </c>
      <c r="H4952" s="62">
        <v>139.22999999999999</v>
      </c>
      <c r="I4952" s="62">
        <v>9978.93</v>
      </c>
      <c r="J4952" s="62">
        <v>519702.6</v>
      </c>
      <c r="K4952" s="62">
        <v>0</v>
      </c>
      <c r="L4952" s="63"/>
      <c r="M4952" s="63"/>
      <c r="N4952" s="63"/>
      <c r="O4952" s="63"/>
      <c r="P4952" s="63"/>
      <c r="Q4952" s="63"/>
      <c r="R4952" s="63"/>
      <c r="S4952" s="63"/>
      <c r="T4952" s="63"/>
      <c r="U4952" s="63"/>
      <c r="V4952" s="63"/>
      <c r="W4952" s="63"/>
      <c r="X4952" s="63"/>
      <c r="Y4952" s="63"/>
      <c r="Z4952" s="62">
        <v>0</v>
      </c>
      <c r="AA4952" s="63"/>
      <c r="AB4952" s="63"/>
      <c r="AC4952" s="62">
        <v>0</v>
      </c>
    </row>
    <row r="4953" spans="1:29" x14ac:dyDescent="0.25">
      <c r="A4953" s="61" t="s">
        <v>84</v>
      </c>
      <c r="B4953" s="61" t="s">
        <v>85</v>
      </c>
      <c r="C4953" s="62">
        <v>2018</v>
      </c>
      <c r="D4953" s="61" t="s">
        <v>135</v>
      </c>
      <c r="E4953" s="62">
        <v>26</v>
      </c>
      <c r="F4953" s="62">
        <v>517</v>
      </c>
      <c r="G4953" s="62">
        <v>233</v>
      </c>
      <c r="H4953" s="62">
        <v>0.75</v>
      </c>
      <c r="I4953" s="62">
        <v>19.88</v>
      </c>
      <c r="J4953" s="62">
        <v>480.81</v>
      </c>
      <c r="K4953" s="62">
        <v>58.2</v>
      </c>
      <c r="L4953" s="62">
        <v>128</v>
      </c>
      <c r="M4953" s="62">
        <v>0.41</v>
      </c>
      <c r="N4953" s="62">
        <v>2.2400000000000002</v>
      </c>
      <c r="O4953" s="62">
        <v>701.8</v>
      </c>
      <c r="P4953" s="63"/>
      <c r="Q4953" s="63"/>
      <c r="R4953" s="63"/>
      <c r="S4953" s="63"/>
      <c r="T4953" s="63"/>
      <c r="U4953" s="63"/>
      <c r="V4953" s="63"/>
      <c r="W4953" s="63"/>
      <c r="X4953" s="63"/>
      <c r="Y4953" s="63"/>
      <c r="Z4953" s="62">
        <v>1308</v>
      </c>
      <c r="AA4953" s="62">
        <v>6878</v>
      </c>
      <c r="AB4953" s="62">
        <v>22.04</v>
      </c>
      <c r="AC4953" s="62">
        <v>50.31</v>
      </c>
    </row>
    <row r="4954" spans="1:29" ht="30" x14ac:dyDescent="0.25">
      <c r="A4954" s="61" t="s">
        <v>245</v>
      </c>
      <c r="B4954" s="61" t="s">
        <v>246</v>
      </c>
      <c r="C4954" s="62">
        <v>2018</v>
      </c>
      <c r="D4954" s="61" t="s">
        <v>99</v>
      </c>
      <c r="E4954" s="62">
        <v>28</v>
      </c>
      <c r="F4954" s="62">
        <v>191326</v>
      </c>
      <c r="G4954" s="62">
        <v>26996</v>
      </c>
      <c r="H4954" s="62">
        <v>80.349999999999994</v>
      </c>
      <c r="I4954" s="62">
        <v>6833.07</v>
      </c>
      <c r="J4954" s="62">
        <v>177933.18</v>
      </c>
      <c r="K4954" s="62">
        <v>0</v>
      </c>
      <c r="L4954" s="63"/>
      <c r="M4954" s="63"/>
      <c r="N4954" s="63"/>
      <c r="O4954" s="63"/>
      <c r="P4954" s="63"/>
      <c r="Q4954" s="63"/>
      <c r="R4954" s="63"/>
      <c r="S4954" s="63"/>
      <c r="T4954" s="63"/>
      <c r="U4954" s="63"/>
      <c r="V4954" s="63"/>
      <c r="W4954" s="63"/>
      <c r="X4954" s="63"/>
      <c r="Y4954" s="63"/>
      <c r="Z4954" s="62">
        <v>52800</v>
      </c>
      <c r="AA4954" s="62">
        <v>7977</v>
      </c>
      <c r="AB4954" s="62">
        <v>23.74</v>
      </c>
      <c r="AC4954" s="62">
        <v>1885.71</v>
      </c>
    </row>
    <row r="4955" spans="1:29" x14ac:dyDescent="0.25">
      <c r="A4955" s="61" t="s">
        <v>405</v>
      </c>
      <c r="B4955" s="61" t="s">
        <v>406</v>
      </c>
      <c r="C4955" s="62">
        <v>2011</v>
      </c>
      <c r="D4955" s="61" t="s">
        <v>78</v>
      </c>
      <c r="E4955" s="62">
        <v>44</v>
      </c>
      <c r="F4955" s="62">
        <v>240960</v>
      </c>
      <c r="G4955" s="62">
        <v>31149</v>
      </c>
      <c r="H4955" s="62">
        <v>58.99</v>
      </c>
      <c r="I4955" s="62">
        <v>5476.36</v>
      </c>
      <c r="J4955" s="62">
        <v>224092.79999999999</v>
      </c>
      <c r="K4955" s="62">
        <v>2330.38</v>
      </c>
      <c r="L4955" s="62">
        <v>4365</v>
      </c>
      <c r="M4955" s="62">
        <v>8.27</v>
      </c>
      <c r="N4955" s="62">
        <v>52.96</v>
      </c>
      <c r="O4955" s="62">
        <v>28102.77</v>
      </c>
      <c r="P4955" s="63"/>
      <c r="Q4955" s="63"/>
      <c r="R4955" s="63"/>
      <c r="S4955" s="63"/>
      <c r="T4955" s="63"/>
      <c r="U4955" s="63"/>
      <c r="V4955" s="63"/>
      <c r="W4955" s="63"/>
      <c r="X4955" s="63"/>
      <c r="Y4955" s="63"/>
      <c r="Z4955" s="62">
        <v>122.99</v>
      </c>
      <c r="AA4955" s="62">
        <v>8446</v>
      </c>
      <c r="AB4955" s="62">
        <v>16</v>
      </c>
      <c r="AC4955" s="62">
        <v>2.8</v>
      </c>
    </row>
    <row r="4956" spans="1:29" ht="30" x14ac:dyDescent="0.25">
      <c r="A4956" s="61" t="s">
        <v>87</v>
      </c>
      <c r="B4956" s="61" t="s">
        <v>88</v>
      </c>
      <c r="C4956" s="62">
        <v>2004</v>
      </c>
      <c r="D4956" s="61" t="s">
        <v>86</v>
      </c>
      <c r="E4956" s="62">
        <v>24</v>
      </c>
      <c r="F4956" s="62">
        <v>171509</v>
      </c>
      <c r="G4956" s="62">
        <v>17508</v>
      </c>
      <c r="H4956" s="62">
        <v>60.79</v>
      </c>
      <c r="I4956" s="62">
        <v>7146.21</v>
      </c>
      <c r="J4956" s="62">
        <v>159503.37</v>
      </c>
      <c r="K4956" s="62">
        <v>26069.84</v>
      </c>
      <c r="L4956" s="62">
        <v>17004</v>
      </c>
      <c r="M4956" s="62">
        <v>59.04</v>
      </c>
      <c r="N4956" s="62">
        <v>1086.24</v>
      </c>
      <c r="O4956" s="62">
        <v>314383.96000000002</v>
      </c>
      <c r="P4956" s="63"/>
      <c r="Q4956" s="63"/>
      <c r="R4956" s="63"/>
      <c r="S4956" s="63"/>
      <c r="T4956" s="63"/>
      <c r="U4956" s="62">
        <v>149786</v>
      </c>
      <c r="V4956" s="62">
        <v>76771</v>
      </c>
      <c r="W4956" s="62">
        <v>266.57</v>
      </c>
      <c r="X4956" s="62">
        <v>6241</v>
      </c>
      <c r="Y4956" s="62">
        <v>3352809.82</v>
      </c>
      <c r="Z4956" s="62">
        <v>1398193</v>
      </c>
      <c r="AA4956" s="62">
        <v>131774</v>
      </c>
      <c r="AB4956" s="62">
        <v>457.55</v>
      </c>
      <c r="AC4956" s="62">
        <v>58258.04</v>
      </c>
    </row>
    <row r="4957" spans="1:29" x14ac:dyDescent="0.25">
      <c r="A4957" s="61" t="s">
        <v>229</v>
      </c>
      <c r="B4957" s="61" t="s">
        <v>230</v>
      </c>
      <c r="C4957" s="62">
        <v>2003</v>
      </c>
      <c r="D4957" s="61" t="s">
        <v>99</v>
      </c>
      <c r="E4957" s="62">
        <v>154</v>
      </c>
      <c r="F4957" s="62">
        <v>426887</v>
      </c>
      <c r="G4957" s="62">
        <v>36676</v>
      </c>
      <c r="H4957" s="62">
        <v>19.850000000000001</v>
      </c>
      <c r="I4957" s="62">
        <v>2771.99</v>
      </c>
      <c r="J4957" s="62">
        <v>397004.91</v>
      </c>
      <c r="K4957" s="62">
        <v>7135</v>
      </c>
      <c r="L4957" s="62">
        <v>6577</v>
      </c>
      <c r="M4957" s="62">
        <v>3.56</v>
      </c>
      <c r="N4957" s="62">
        <v>46.33</v>
      </c>
      <c r="O4957" s="62">
        <v>86043.11</v>
      </c>
      <c r="P4957" s="63"/>
      <c r="Q4957" s="63"/>
      <c r="R4957" s="63"/>
      <c r="S4957" s="63"/>
      <c r="T4957" s="63"/>
      <c r="U4957" s="63"/>
      <c r="V4957" s="63"/>
      <c r="W4957" s="63"/>
      <c r="X4957" s="63"/>
      <c r="Y4957" s="63"/>
      <c r="Z4957" s="62">
        <v>825885</v>
      </c>
      <c r="AA4957" s="62">
        <v>15444</v>
      </c>
      <c r="AB4957" s="62">
        <v>8.36</v>
      </c>
      <c r="AC4957" s="62">
        <v>5362.89</v>
      </c>
    </row>
    <row r="4958" spans="1:29" x14ac:dyDescent="0.25">
      <c r="A4958" s="61" t="s">
        <v>267</v>
      </c>
      <c r="B4958" s="61" t="s">
        <v>268</v>
      </c>
      <c r="C4958" s="62">
        <v>2004</v>
      </c>
      <c r="D4958" s="61" t="s">
        <v>75</v>
      </c>
      <c r="E4958" s="62">
        <v>10</v>
      </c>
      <c r="F4958" s="62">
        <v>202</v>
      </c>
      <c r="G4958" s="62">
        <v>25</v>
      </c>
      <c r="H4958" s="62">
        <v>0.21</v>
      </c>
      <c r="I4958" s="62">
        <v>20.2</v>
      </c>
      <c r="J4958" s="62">
        <v>187.86</v>
      </c>
      <c r="K4958" s="62">
        <v>324.93</v>
      </c>
      <c r="L4958" s="62">
        <v>618</v>
      </c>
      <c r="M4958" s="62">
        <v>5.15</v>
      </c>
      <c r="N4958" s="62">
        <v>32.49</v>
      </c>
      <c r="O4958" s="62">
        <v>3918.4</v>
      </c>
      <c r="P4958" s="63"/>
      <c r="Q4958" s="63"/>
      <c r="R4958" s="63"/>
      <c r="S4958" s="63"/>
      <c r="T4958" s="63"/>
      <c r="U4958" s="63"/>
      <c r="V4958" s="63"/>
      <c r="W4958" s="63"/>
      <c r="X4958" s="63"/>
      <c r="Y4958" s="63"/>
      <c r="Z4958" s="62">
        <v>662.96</v>
      </c>
      <c r="AA4958" s="62">
        <v>3804</v>
      </c>
      <c r="AB4958" s="62">
        <v>31.7</v>
      </c>
      <c r="AC4958" s="62">
        <v>66.3</v>
      </c>
    </row>
    <row r="4959" spans="1:29" x14ac:dyDescent="0.25">
      <c r="A4959" s="61" t="s">
        <v>107</v>
      </c>
      <c r="B4959" s="61" t="s">
        <v>108</v>
      </c>
      <c r="C4959" s="62">
        <v>2018</v>
      </c>
      <c r="D4959" s="61" t="s">
        <v>135</v>
      </c>
      <c r="E4959" s="62">
        <v>60</v>
      </c>
      <c r="F4959" s="62">
        <v>16529</v>
      </c>
      <c r="G4959" s="62">
        <v>3758</v>
      </c>
      <c r="H4959" s="62">
        <v>5.22</v>
      </c>
      <c r="I4959" s="62">
        <v>275.48</v>
      </c>
      <c r="J4959" s="62">
        <v>15371.97</v>
      </c>
      <c r="K4959" s="62">
        <v>26989.33</v>
      </c>
      <c r="L4959" s="62">
        <v>30218</v>
      </c>
      <c r="M4959" s="62">
        <v>41.97</v>
      </c>
      <c r="N4959" s="62">
        <v>449.82</v>
      </c>
      <c r="O4959" s="62">
        <v>325472.44</v>
      </c>
      <c r="P4959" s="63"/>
      <c r="Q4959" s="63"/>
      <c r="R4959" s="63"/>
      <c r="S4959" s="63"/>
      <c r="T4959" s="63"/>
      <c r="U4959" s="63"/>
      <c r="V4959" s="63"/>
      <c r="W4959" s="63"/>
      <c r="X4959" s="63"/>
      <c r="Y4959" s="63"/>
      <c r="Z4959" s="62">
        <v>0</v>
      </c>
      <c r="AA4959" s="62">
        <v>31980</v>
      </c>
      <c r="AB4959" s="62">
        <v>44.42</v>
      </c>
      <c r="AC4959" s="62">
        <v>0</v>
      </c>
    </row>
    <row r="4960" spans="1:29" x14ac:dyDescent="0.25">
      <c r="A4960" s="61" t="s">
        <v>200</v>
      </c>
      <c r="B4960" s="61" t="s">
        <v>201</v>
      </c>
      <c r="C4960" s="62">
        <v>2012</v>
      </c>
      <c r="D4960" s="61" t="s">
        <v>78</v>
      </c>
      <c r="E4960" s="62">
        <v>56</v>
      </c>
      <c r="F4960" s="62">
        <v>392134</v>
      </c>
      <c r="G4960" s="62">
        <v>63443</v>
      </c>
      <c r="H4960" s="62">
        <v>94.41</v>
      </c>
      <c r="I4960" s="62">
        <v>7002.39</v>
      </c>
      <c r="J4960" s="62">
        <v>364684.62</v>
      </c>
      <c r="K4960" s="62">
        <v>0</v>
      </c>
      <c r="L4960" s="63"/>
      <c r="M4960" s="63"/>
      <c r="N4960" s="63"/>
      <c r="O4960" s="63"/>
      <c r="P4960" s="63"/>
      <c r="Q4960" s="63"/>
      <c r="R4960" s="63"/>
      <c r="S4960" s="63"/>
      <c r="T4960" s="63"/>
      <c r="U4960" s="63"/>
      <c r="V4960" s="63"/>
      <c r="W4960" s="63"/>
      <c r="X4960" s="63"/>
      <c r="Y4960" s="63"/>
      <c r="Z4960" s="62">
        <v>0</v>
      </c>
      <c r="AA4960" s="63"/>
      <c r="AB4960" s="63"/>
      <c r="AC4960" s="62">
        <v>0</v>
      </c>
    </row>
    <row r="4961" spans="1:29" x14ac:dyDescent="0.25">
      <c r="A4961" s="61" t="s">
        <v>163</v>
      </c>
      <c r="B4961" s="61" t="s">
        <v>164</v>
      </c>
      <c r="C4961" s="62">
        <v>2004</v>
      </c>
      <c r="D4961" s="61" t="s">
        <v>135</v>
      </c>
      <c r="E4961" s="62">
        <v>136</v>
      </c>
      <c r="F4961" s="62">
        <v>26595</v>
      </c>
      <c r="G4961" s="62">
        <v>3317</v>
      </c>
      <c r="H4961" s="62">
        <v>2.0299999999999998</v>
      </c>
      <c r="I4961" s="62">
        <v>195.55</v>
      </c>
      <c r="J4961" s="62">
        <v>24733.35</v>
      </c>
      <c r="K4961" s="62">
        <v>0</v>
      </c>
      <c r="L4961" s="63"/>
      <c r="M4961" s="63"/>
      <c r="N4961" s="63"/>
      <c r="O4961" s="63"/>
      <c r="P4961" s="63"/>
      <c r="Q4961" s="63"/>
      <c r="R4961" s="63"/>
      <c r="S4961" s="63"/>
      <c r="T4961" s="63"/>
      <c r="U4961" s="62">
        <v>2233</v>
      </c>
      <c r="V4961" s="62">
        <v>2538</v>
      </c>
      <c r="W4961" s="62">
        <v>1.56</v>
      </c>
      <c r="X4961" s="62">
        <v>16</v>
      </c>
      <c r="Y4961" s="62">
        <v>49983.47</v>
      </c>
      <c r="Z4961" s="62">
        <v>2051500</v>
      </c>
      <c r="AA4961" s="62">
        <v>108594</v>
      </c>
      <c r="AB4961" s="62">
        <v>66.540000000000006</v>
      </c>
      <c r="AC4961" s="62">
        <v>15084.56</v>
      </c>
    </row>
    <row r="4962" spans="1:29" ht="30" x14ac:dyDescent="0.25">
      <c r="A4962" s="61" t="s">
        <v>550</v>
      </c>
      <c r="B4962" s="61" t="s">
        <v>551</v>
      </c>
      <c r="C4962" s="62">
        <v>2018</v>
      </c>
      <c r="D4962" s="61" t="s">
        <v>78</v>
      </c>
      <c r="E4962" s="62">
        <v>64</v>
      </c>
      <c r="F4962" s="62">
        <v>148680</v>
      </c>
      <c r="G4962" s="62">
        <v>16523</v>
      </c>
      <c r="H4962" s="62">
        <v>21.51</v>
      </c>
      <c r="I4962" s="62">
        <v>2323.13</v>
      </c>
      <c r="J4962" s="62">
        <v>138272.4</v>
      </c>
      <c r="K4962" s="62">
        <v>0</v>
      </c>
      <c r="L4962" s="63"/>
      <c r="M4962" s="63"/>
      <c r="N4962" s="63"/>
      <c r="O4962" s="63"/>
      <c r="P4962" s="63"/>
      <c r="Q4962" s="63"/>
      <c r="R4962" s="63"/>
      <c r="S4962" s="63"/>
      <c r="T4962" s="63"/>
      <c r="U4962" s="63"/>
      <c r="V4962" s="63"/>
      <c r="W4962" s="63"/>
      <c r="X4962" s="63"/>
      <c r="Y4962" s="63"/>
      <c r="Z4962" s="62">
        <v>41545</v>
      </c>
      <c r="AA4962" s="62">
        <v>1191</v>
      </c>
      <c r="AB4962" s="62">
        <v>1.55</v>
      </c>
      <c r="AC4962" s="62">
        <v>649.14</v>
      </c>
    </row>
    <row r="4963" spans="1:29" x14ac:dyDescent="0.25">
      <c r="A4963" s="61" t="s">
        <v>306</v>
      </c>
      <c r="B4963" s="61" t="s">
        <v>307</v>
      </c>
      <c r="C4963" s="62">
        <v>2012</v>
      </c>
      <c r="D4963" s="61" t="s">
        <v>75</v>
      </c>
      <c r="E4963" s="62">
        <v>5</v>
      </c>
      <c r="F4963" s="63"/>
      <c r="G4963" s="63"/>
      <c r="H4963" s="63"/>
      <c r="I4963" s="63"/>
      <c r="J4963" s="63"/>
      <c r="K4963" s="62">
        <v>0</v>
      </c>
      <c r="L4963" s="63"/>
      <c r="M4963" s="63"/>
      <c r="N4963" s="63"/>
      <c r="O4963" s="63"/>
      <c r="P4963" s="63"/>
      <c r="Q4963" s="63"/>
      <c r="R4963" s="63"/>
      <c r="S4963" s="63"/>
      <c r="T4963" s="63"/>
      <c r="U4963" s="63"/>
      <c r="V4963" s="63"/>
      <c r="W4963" s="63"/>
      <c r="X4963" s="63"/>
      <c r="Y4963" s="63"/>
      <c r="Z4963" s="62">
        <v>266.02</v>
      </c>
      <c r="AA4963" s="62">
        <v>2483</v>
      </c>
      <c r="AB4963" s="62">
        <v>41.38</v>
      </c>
      <c r="AC4963" s="62">
        <v>53.2</v>
      </c>
    </row>
    <row r="4964" spans="1:29" x14ac:dyDescent="0.25">
      <c r="A4964" s="61" t="s">
        <v>413</v>
      </c>
      <c r="B4964" s="61" t="s">
        <v>414</v>
      </c>
      <c r="C4964" s="62">
        <v>2013</v>
      </c>
      <c r="D4964" s="61" t="s">
        <v>89</v>
      </c>
      <c r="E4964" s="62">
        <v>52</v>
      </c>
      <c r="F4964" s="62">
        <v>215303</v>
      </c>
      <c r="G4964" s="62">
        <v>30976</v>
      </c>
      <c r="H4964" s="62">
        <v>49.64</v>
      </c>
      <c r="I4964" s="62">
        <v>4140.4399999999996</v>
      </c>
      <c r="J4964" s="62">
        <v>200231.79</v>
      </c>
      <c r="K4964" s="62">
        <v>16604</v>
      </c>
      <c r="L4964" s="62">
        <v>19327</v>
      </c>
      <c r="M4964" s="62">
        <v>30.97</v>
      </c>
      <c r="N4964" s="63"/>
      <c r="O4964" s="63"/>
      <c r="P4964" s="63"/>
      <c r="Q4964" s="63"/>
      <c r="R4964" s="63"/>
      <c r="S4964" s="63"/>
      <c r="T4964" s="63"/>
      <c r="U4964" s="63"/>
      <c r="V4964" s="63"/>
      <c r="W4964" s="63"/>
      <c r="X4964" s="63"/>
      <c r="Y4964" s="63"/>
      <c r="Z4964" s="62">
        <v>149907</v>
      </c>
      <c r="AA4964" s="62">
        <v>21552</v>
      </c>
      <c r="AB4964" s="62">
        <v>34.54</v>
      </c>
      <c r="AC4964" s="62">
        <v>2882.83</v>
      </c>
    </row>
    <row r="4965" spans="1:29" x14ac:dyDescent="0.25">
      <c r="A4965" s="61" t="s">
        <v>235</v>
      </c>
      <c r="B4965" s="61" t="s">
        <v>236</v>
      </c>
      <c r="C4965" s="62">
        <v>2007</v>
      </c>
      <c r="D4965" s="61" t="s">
        <v>175</v>
      </c>
      <c r="E4965" s="62">
        <v>8</v>
      </c>
      <c r="F4965" s="63"/>
      <c r="G4965" s="63"/>
      <c r="H4965" s="63"/>
      <c r="I4965" s="63"/>
      <c r="J4965" s="63"/>
      <c r="K4965" s="62">
        <v>0</v>
      </c>
      <c r="L4965" s="63"/>
      <c r="M4965" s="63"/>
      <c r="N4965" s="63"/>
      <c r="O4965" s="63"/>
      <c r="P4965" s="63"/>
      <c r="Q4965" s="63"/>
      <c r="R4965" s="63"/>
      <c r="S4965" s="63"/>
      <c r="T4965" s="63"/>
      <c r="U4965" s="63"/>
      <c r="V4965" s="63"/>
      <c r="W4965" s="63"/>
      <c r="X4965" s="63"/>
      <c r="Y4965" s="63"/>
      <c r="Z4965" s="62">
        <v>33100</v>
      </c>
      <c r="AA4965" s="62">
        <v>904</v>
      </c>
      <c r="AB4965" s="62">
        <v>9.42</v>
      </c>
      <c r="AC4965" s="62">
        <v>4137.5</v>
      </c>
    </row>
    <row r="4966" spans="1:29" x14ac:dyDescent="0.25">
      <c r="A4966" s="61" t="s">
        <v>229</v>
      </c>
      <c r="B4966" s="61" t="s">
        <v>230</v>
      </c>
      <c r="C4966" s="62">
        <v>2014</v>
      </c>
      <c r="D4966" s="61" t="s">
        <v>373</v>
      </c>
      <c r="E4966" s="62">
        <v>12</v>
      </c>
      <c r="F4966" s="63"/>
      <c r="G4966" s="63"/>
      <c r="H4966" s="63"/>
      <c r="I4966" s="63"/>
      <c r="J4966" s="63"/>
      <c r="K4966" s="62">
        <v>0</v>
      </c>
      <c r="L4966" s="63"/>
      <c r="M4966" s="63"/>
      <c r="N4966" s="63"/>
      <c r="O4966" s="63"/>
      <c r="P4966" s="63"/>
      <c r="Q4966" s="63"/>
      <c r="R4966" s="63"/>
      <c r="S4966" s="63"/>
      <c r="T4966" s="63"/>
      <c r="U4966" s="63"/>
      <c r="V4966" s="63"/>
      <c r="W4966" s="63"/>
      <c r="X4966" s="63"/>
      <c r="Y4966" s="63"/>
      <c r="Z4966" s="62">
        <v>136800</v>
      </c>
      <c r="AA4966" s="62">
        <v>4643</v>
      </c>
      <c r="AB4966" s="62">
        <v>32.24</v>
      </c>
      <c r="AC4966" s="62">
        <v>11400</v>
      </c>
    </row>
    <row r="4967" spans="1:29" ht="30" x14ac:dyDescent="0.25">
      <c r="A4967" s="61" t="s">
        <v>283</v>
      </c>
      <c r="B4967" s="61" t="s">
        <v>284</v>
      </c>
      <c r="C4967" s="62">
        <v>2010</v>
      </c>
      <c r="D4967" s="61" t="s">
        <v>89</v>
      </c>
      <c r="E4967" s="62">
        <v>110</v>
      </c>
      <c r="F4967" s="62">
        <v>236649</v>
      </c>
      <c r="G4967" s="62">
        <v>47497</v>
      </c>
      <c r="H4967" s="62">
        <v>35.979999999999997</v>
      </c>
      <c r="I4967" s="62">
        <v>2151.35</v>
      </c>
      <c r="J4967" s="62">
        <v>220083.57</v>
      </c>
      <c r="K4967" s="62">
        <v>50145.49</v>
      </c>
      <c r="L4967" s="62">
        <v>53963</v>
      </c>
      <c r="M4967" s="62">
        <v>40.880000000000003</v>
      </c>
      <c r="N4967" s="63"/>
      <c r="O4967" s="63"/>
      <c r="P4967" s="63"/>
      <c r="Q4967" s="63"/>
      <c r="R4967" s="63"/>
      <c r="S4967" s="63"/>
      <c r="T4967" s="63"/>
      <c r="U4967" s="63"/>
      <c r="V4967" s="63"/>
      <c r="W4967" s="63"/>
      <c r="X4967" s="63"/>
      <c r="Y4967" s="63"/>
      <c r="Z4967" s="62">
        <v>0</v>
      </c>
      <c r="AA4967" s="63"/>
      <c r="AB4967" s="63"/>
      <c r="AC4967" s="62">
        <v>0</v>
      </c>
    </row>
    <row r="4968" spans="1:29" ht="30" x14ac:dyDescent="0.25">
      <c r="A4968" s="61" t="s">
        <v>498</v>
      </c>
      <c r="B4968" s="61" t="s">
        <v>499</v>
      </c>
      <c r="C4968" s="62">
        <v>2018</v>
      </c>
      <c r="D4968" s="61" t="s">
        <v>83</v>
      </c>
      <c r="E4968" s="62">
        <v>1</v>
      </c>
      <c r="F4968" s="63"/>
      <c r="G4968" s="63"/>
      <c r="H4968" s="63"/>
      <c r="I4968" s="63"/>
      <c r="J4968" s="63"/>
      <c r="K4968" s="62">
        <v>0</v>
      </c>
      <c r="L4968" s="63"/>
      <c r="M4968" s="63"/>
      <c r="N4968" s="63"/>
      <c r="O4968" s="63"/>
      <c r="P4968" s="63"/>
      <c r="Q4968" s="63"/>
      <c r="R4968" s="63"/>
      <c r="S4968" s="63"/>
      <c r="T4968" s="63"/>
      <c r="U4968" s="63"/>
      <c r="V4968" s="63"/>
      <c r="W4968" s="63"/>
      <c r="X4968" s="63"/>
      <c r="Y4968" s="63"/>
      <c r="Z4968" s="62">
        <v>0</v>
      </c>
      <c r="AA4968" s="63"/>
      <c r="AB4968" s="63"/>
      <c r="AC4968" s="62">
        <v>0</v>
      </c>
    </row>
    <row r="4969" spans="1:29" ht="30" x14ac:dyDescent="0.25">
      <c r="A4969" s="61" t="s">
        <v>194</v>
      </c>
      <c r="B4969" s="61" t="s">
        <v>195</v>
      </c>
      <c r="C4969" s="62">
        <v>2017</v>
      </c>
      <c r="D4969" s="61" t="s">
        <v>86</v>
      </c>
      <c r="E4969" s="62">
        <v>189</v>
      </c>
      <c r="F4969" s="62">
        <v>99184</v>
      </c>
      <c r="G4969" s="62">
        <v>25883</v>
      </c>
      <c r="H4969" s="62">
        <v>11.41</v>
      </c>
      <c r="I4969" s="62">
        <v>524.78</v>
      </c>
      <c r="J4969" s="62">
        <v>92241.12</v>
      </c>
      <c r="K4969" s="62">
        <v>126284.19</v>
      </c>
      <c r="L4969" s="62">
        <v>116268</v>
      </c>
      <c r="M4969" s="62">
        <v>51.26</v>
      </c>
      <c r="N4969" s="62">
        <v>668.17</v>
      </c>
      <c r="O4969" s="62">
        <v>1522898.93</v>
      </c>
      <c r="P4969" s="63"/>
      <c r="Q4969" s="63"/>
      <c r="R4969" s="63"/>
      <c r="S4969" s="63"/>
      <c r="T4969" s="63"/>
      <c r="U4969" s="63"/>
      <c r="V4969" s="63"/>
      <c r="W4969" s="63"/>
      <c r="X4969" s="63"/>
      <c r="Y4969" s="63"/>
      <c r="Z4969" s="62">
        <v>13048</v>
      </c>
      <c r="AA4969" s="62">
        <v>259531</v>
      </c>
      <c r="AB4969" s="62">
        <v>114.43</v>
      </c>
      <c r="AC4969" s="62">
        <v>69.040000000000006</v>
      </c>
    </row>
    <row r="4970" spans="1:29" x14ac:dyDescent="0.25">
      <c r="A4970" s="61" t="s">
        <v>128</v>
      </c>
      <c r="B4970" s="61" t="s">
        <v>129</v>
      </c>
      <c r="C4970" s="62">
        <v>2017</v>
      </c>
      <c r="D4970" s="61" t="s">
        <v>72</v>
      </c>
      <c r="E4970" s="62">
        <v>78</v>
      </c>
      <c r="F4970" s="62">
        <v>579912</v>
      </c>
      <c r="G4970" s="62">
        <v>62678</v>
      </c>
      <c r="H4970" s="62">
        <v>66.959999999999994</v>
      </c>
      <c r="I4970" s="62">
        <v>7434.77</v>
      </c>
      <c r="J4970" s="62">
        <v>539318.16</v>
      </c>
      <c r="K4970" s="62">
        <v>23746.85</v>
      </c>
      <c r="L4970" s="62">
        <v>11073</v>
      </c>
      <c r="M4970" s="62">
        <v>11.83</v>
      </c>
      <c r="N4970" s="62">
        <v>304.45</v>
      </c>
      <c r="O4970" s="62">
        <v>286370.36</v>
      </c>
      <c r="P4970" s="63"/>
      <c r="Q4970" s="63"/>
      <c r="R4970" s="63"/>
      <c r="S4970" s="63"/>
      <c r="T4970" s="63"/>
      <c r="U4970" s="63"/>
      <c r="V4970" s="63"/>
      <c r="W4970" s="63"/>
      <c r="X4970" s="63"/>
      <c r="Y4970" s="63"/>
      <c r="Z4970" s="62">
        <v>3373</v>
      </c>
      <c r="AA4970" s="62">
        <v>25687</v>
      </c>
      <c r="AB4970" s="62">
        <v>27.44</v>
      </c>
      <c r="AC4970" s="62">
        <v>43.24</v>
      </c>
    </row>
    <row r="4971" spans="1:29" ht="30" x14ac:dyDescent="0.25">
      <c r="A4971" s="61" t="s">
        <v>171</v>
      </c>
      <c r="B4971" s="61" t="s">
        <v>172</v>
      </c>
      <c r="C4971" s="62">
        <v>2012</v>
      </c>
      <c r="D4971" s="61" t="s">
        <v>419</v>
      </c>
      <c r="E4971" s="62">
        <v>6</v>
      </c>
      <c r="F4971" s="62">
        <v>7996</v>
      </c>
      <c r="G4971" s="62">
        <v>1222</v>
      </c>
      <c r="H4971" s="62">
        <v>16.97</v>
      </c>
      <c r="I4971" s="62">
        <v>1332.67</v>
      </c>
      <c r="J4971" s="62">
        <v>7436.28</v>
      </c>
      <c r="K4971" s="62">
        <v>0</v>
      </c>
      <c r="L4971" s="63"/>
      <c r="M4971" s="63"/>
      <c r="N4971" s="63"/>
      <c r="O4971" s="63"/>
      <c r="P4971" s="63"/>
      <c r="Q4971" s="63"/>
      <c r="R4971" s="63"/>
      <c r="S4971" s="63"/>
      <c r="T4971" s="63"/>
      <c r="U4971" s="63"/>
      <c r="V4971" s="63"/>
      <c r="W4971" s="63"/>
      <c r="X4971" s="63"/>
      <c r="Y4971" s="63"/>
      <c r="Z4971" s="62">
        <v>132</v>
      </c>
      <c r="AA4971" s="62">
        <v>1360</v>
      </c>
      <c r="AB4971" s="62">
        <v>18.89</v>
      </c>
      <c r="AC4971" s="62">
        <v>22</v>
      </c>
    </row>
    <row r="4972" spans="1:29" ht="30" x14ac:dyDescent="0.25">
      <c r="A4972" s="61" t="s">
        <v>544</v>
      </c>
      <c r="B4972" s="61" t="s">
        <v>545</v>
      </c>
      <c r="C4972" s="62">
        <v>2013</v>
      </c>
      <c r="D4972" s="61" t="s">
        <v>78</v>
      </c>
      <c r="E4972" s="62">
        <v>48</v>
      </c>
      <c r="F4972" s="62">
        <v>135994</v>
      </c>
      <c r="G4972" s="62">
        <v>21626</v>
      </c>
      <c r="H4972" s="62">
        <v>37.549999999999997</v>
      </c>
      <c r="I4972" s="62">
        <v>2833.21</v>
      </c>
      <c r="J4972" s="62">
        <v>126474.42</v>
      </c>
      <c r="K4972" s="62">
        <v>13603.3</v>
      </c>
      <c r="L4972" s="62">
        <v>19889</v>
      </c>
      <c r="M4972" s="62">
        <v>34.53</v>
      </c>
      <c r="N4972" s="62">
        <v>283.39999999999998</v>
      </c>
      <c r="O4972" s="62">
        <v>164046.25</v>
      </c>
      <c r="P4972" s="63"/>
      <c r="Q4972" s="63"/>
      <c r="R4972" s="63"/>
      <c r="S4972" s="63"/>
      <c r="T4972" s="63"/>
      <c r="U4972" s="63"/>
      <c r="V4972" s="63"/>
      <c r="W4972" s="63"/>
      <c r="X4972" s="63"/>
      <c r="Y4972" s="63"/>
      <c r="Z4972" s="62">
        <v>306</v>
      </c>
      <c r="AA4972" s="62">
        <v>1476</v>
      </c>
      <c r="AB4972" s="62">
        <v>2.56</v>
      </c>
      <c r="AC4972" s="62">
        <v>6.38</v>
      </c>
    </row>
    <row r="4973" spans="1:29" x14ac:dyDescent="0.25">
      <c r="A4973" s="61" t="s">
        <v>79</v>
      </c>
      <c r="B4973" s="61" t="s">
        <v>80</v>
      </c>
      <c r="C4973" s="62">
        <v>2004</v>
      </c>
      <c r="D4973" s="61" t="s">
        <v>373</v>
      </c>
      <c r="E4973" s="62">
        <v>8</v>
      </c>
      <c r="F4973" s="63"/>
      <c r="G4973" s="62">
        <v>0</v>
      </c>
      <c r="H4973" s="62">
        <v>0</v>
      </c>
      <c r="I4973" s="63"/>
      <c r="J4973" s="63"/>
      <c r="K4973" s="62">
        <v>0</v>
      </c>
      <c r="L4973" s="63"/>
      <c r="M4973" s="63"/>
      <c r="N4973" s="63"/>
      <c r="O4973" s="63"/>
      <c r="P4973" s="63"/>
      <c r="Q4973" s="63"/>
      <c r="R4973" s="63"/>
      <c r="S4973" s="63"/>
      <c r="T4973" s="63"/>
      <c r="U4973" s="63"/>
      <c r="V4973" s="63"/>
      <c r="W4973" s="63"/>
      <c r="X4973" s="63"/>
      <c r="Y4973" s="63"/>
      <c r="Z4973" s="62">
        <v>0</v>
      </c>
      <c r="AA4973" s="63"/>
      <c r="AB4973" s="63"/>
      <c r="AC4973" s="62">
        <v>0</v>
      </c>
    </row>
    <row r="4974" spans="1:29" ht="30" x14ac:dyDescent="0.25">
      <c r="A4974" s="61" t="s">
        <v>498</v>
      </c>
      <c r="B4974" s="61" t="s">
        <v>499</v>
      </c>
      <c r="C4974" s="62">
        <v>2017</v>
      </c>
      <c r="D4974" s="61" t="s">
        <v>94</v>
      </c>
      <c r="E4974" s="62">
        <v>5</v>
      </c>
      <c r="F4974" s="63"/>
      <c r="G4974" s="63"/>
      <c r="H4974" s="63"/>
      <c r="I4974" s="63"/>
      <c r="J4974" s="63"/>
      <c r="K4974" s="62">
        <v>0</v>
      </c>
      <c r="L4974" s="63"/>
      <c r="M4974" s="63"/>
      <c r="N4974" s="63"/>
      <c r="O4974" s="63"/>
      <c r="P4974" s="63"/>
      <c r="Q4974" s="63"/>
      <c r="R4974" s="63"/>
      <c r="S4974" s="63"/>
      <c r="T4974" s="63"/>
      <c r="U4974" s="63"/>
      <c r="V4974" s="63"/>
      <c r="W4974" s="63"/>
      <c r="X4974" s="63"/>
      <c r="Y4974" s="63"/>
      <c r="Z4974" s="62">
        <v>0</v>
      </c>
      <c r="AA4974" s="63"/>
      <c r="AB4974" s="63"/>
      <c r="AC4974" s="62">
        <v>0</v>
      </c>
    </row>
    <row r="4975" spans="1:29" ht="45" x14ac:dyDescent="0.25">
      <c r="A4975" s="61" t="s">
        <v>326</v>
      </c>
      <c r="B4975" s="61" t="s">
        <v>327</v>
      </c>
      <c r="C4975" s="62">
        <v>2017</v>
      </c>
      <c r="D4975" s="61" t="s">
        <v>78</v>
      </c>
      <c r="E4975" s="62">
        <v>104</v>
      </c>
      <c r="F4975" s="62">
        <v>1062321</v>
      </c>
      <c r="G4975" s="62">
        <v>140696</v>
      </c>
      <c r="H4975" s="62">
        <v>112.74</v>
      </c>
      <c r="I4975" s="62">
        <v>10214.629999999999</v>
      </c>
      <c r="J4975" s="62">
        <v>987958.53</v>
      </c>
      <c r="K4975" s="62">
        <v>0</v>
      </c>
      <c r="L4975" s="63"/>
      <c r="M4975" s="63"/>
      <c r="N4975" s="63"/>
      <c r="O4975" s="63"/>
      <c r="P4975" s="63"/>
      <c r="Q4975" s="63"/>
      <c r="R4975" s="63"/>
      <c r="S4975" s="63"/>
      <c r="T4975" s="63"/>
      <c r="U4975" s="63"/>
      <c r="V4975" s="63"/>
      <c r="W4975" s="63"/>
      <c r="X4975" s="63"/>
      <c r="Y4975" s="63"/>
      <c r="Z4975" s="62">
        <v>240257</v>
      </c>
      <c r="AA4975" s="62">
        <v>34572</v>
      </c>
      <c r="AB4975" s="62">
        <v>27.7</v>
      </c>
      <c r="AC4975" s="62">
        <v>2310.16</v>
      </c>
    </row>
    <row r="4976" spans="1:29" ht="30" x14ac:dyDescent="0.25">
      <c r="A4976" s="61" t="s">
        <v>283</v>
      </c>
      <c r="B4976" s="61" t="s">
        <v>284</v>
      </c>
      <c r="C4976" s="62">
        <v>2011</v>
      </c>
      <c r="D4976" s="61" t="s">
        <v>99</v>
      </c>
      <c r="E4976" s="62">
        <v>100</v>
      </c>
      <c r="F4976" s="62">
        <v>159000</v>
      </c>
      <c r="G4976" s="62">
        <v>22611</v>
      </c>
      <c r="H4976" s="62">
        <v>18.84</v>
      </c>
      <c r="I4976" s="62">
        <v>1590</v>
      </c>
      <c r="J4976" s="62">
        <v>147870</v>
      </c>
      <c r="K4976" s="62">
        <v>52540.25</v>
      </c>
      <c r="L4976" s="62">
        <v>61985</v>
      </c>
      <c r="M4976" s="62">
        <v>51.65</v>
      </c>
      <c r="N4976" s="63"/>
      <c r="O4976" s="63"/>
      <c r="P4976" s="63"/>
      <c r="Q4976" s="63"/>
      <c r="R4976" s="63"/>
      <c r="S4976" s="63"/>
      <c r="T4976" s="63"/>
      <c r="U4976" s="63"/>
      <c r="V4976" s="63"/>
      <c r="W4976" s="63"/>
      <c r="X4976" s="63"/>
      <c r="Y4976" s="63"/>
      <c r="Z4976" s="62">
        <v>0</v>
      </c>
      <c r="AA4976" s="63"/>
      <c r="AB4976" s="63"/>
      <c r="AC4976" s="62">
        <v>0</v>
      </c>
    </row>
    <row r="4977" spans="1:29" x14ac:dyDescent="0.25">
      <c r="A4977" s="61" t="s">
        <v>105</v>
      </c>
      <c r="B4977" s="61" t="s">
        <v>106</v>
      </c>
      <c r="C4977" s="62">
        <v>2009</v>
      </c>
      <c r="D4977" s="61" t="s">
        <v>150</v>
      </c>
      <c r="E4977" s="62">
        <v>16</v>
      </c>
      <c r="F4977" s="62">
        <v>3999</v>
      </c>
      <c r="G4977" s="62">
        <v>661</v>
      </c>
      <c r="H4977" s="62">
        <v>3.44</v>
      </c>
      <c r="I4977" s="62">
        <v>249.94</v>
      </c>
      <c r="J4977" s="62">
        <v>3719.07</v>
      </c>
      <c r="K4977" s="62">
        <v>328</v>
      </c>
      <c r="L4977" s="62">
        <v>673</v>
      </c>
      <c r="M4977" s="62">
        <v>3.51</v>
      </c>
      <c r="N4977" s="62">
        <v>20.5</v>
      </c>
      <c r="O4977" s="62">
        <v>3955.45</v>
      </c>
      <c r="P4977" s="63"/>
      <c r="Q4977" s="63"/>
      <c r="R4977" s="63"/>
      <c r="S4977" s="63"/>
      <c r="T4977" s="63"/>
      <c r="U4977" s="63"/>
      <c r="V4977" s="63"/>
      <c r="W4977" s="63"/>
      <c r="X4977" s="63"/>
      <c r="Y4977" s="63"/>
      <c r="Z4977" s="62">
        <v>997.26</v>
      </c>
      <c r="AA4977" s="62">
        <v>2344</v>
      </c>
      <c r="AB4977" s="62">
        <v>12.21</v>
      </c>
      <c r="AC4977" s="62">
        <v>62.33</v>
      </c>
    </row>
    <row r="4978" spans="1:29" x14ac:dyDescent="0.25">
      <c r="A4978" s="61" t="s">
        <v>178</v>
      </c>
      <c r="B4978" s="61" t="s">
        <v>179</v>
      </c>
      <c r="C4978" s="62">
        <v>2015</v>
      </c>
      <c r="D4978" s="61" t="s">
        <v>94</v>
      </c>
      <c r="E4978" s="62">
        <v>10</v>
      </c>
      <c r="F4978" s="62">
        <v>385</v>
      </c>
      <c r="G4978" s="62">
        <v>66</v>
      </c>
      <c r="H4978" s="62">
        <v>0.55000000000000004</v>
      </c>
      <c r="I4978" s="62">
        <v>38.5</v>
      </c>
      <c r="J4978" s="62">
        <v>358.05</v>
      </c>
      <c r="K4978" s="62">
        <v>95.05</v>
      </c>
      <c r="L4978" s="62">
        <v>125</v>
      </c>
      <c r="M4978" s="62">
        <v>1.04</v>
      </c>
      <c r="N4978" s="63"/>
      <c r="O4978" s="63"/>
      <c r="P4978" s="63"/>
      <c r="Q4978" s="63"/>
      <c r="R4978" s="63"/>
      <c r="S4978" s="63"/>
      <c r="T4978" s="63"/>
      <c r="U4978" s="63"/>
      <c r="V4978" s="63"/>
      <c r="W4978" s="63"/>
      <c r="X4978" s="63"/>
      <c r="Y4978" s="63"/>
      <c r="Z4978" s="62">
        <v>0</v>
      </c>
      <c r="AA4978" s="62">
        <v>4043</v>
      </c>
      <c r="AB4978" s="62">
        <v>33.69</v>
      </c>
      <c r="AC4978" s="62">
        <v>0</v>
      </c>
    </row>
    <row r="4979" spans="1:29" ht="30" x14ac:dyDescent="0.25">
      <c r="A4979" s="61" t="s">
        <v>255</v>
      </c>
      <c r="B4979" s="61" t="s">
        <v>256</v>
      </c>
      <c r="C4979" s="62">
        <v>2010</v>
      </c>
      <c r="D4979" s="61" t="s">
        <v>99</v>
      </c>
      <c r="E4979" s="62">
        <v>40</v>
      </c>
      <c r="F4979" s="62">
        <v>416098</v>
      </c>
      <c r="G4979" s="62">
        <v>82321</v>
      </c>
      <c r="H4979" s="62">
        <v>171.5</v>
      </c>
      <c r="I4979" s="62">
        <v>10402.450000000001</v>
      </c>
      <c r="J4979" s="62">
        <v>386971.14</v>
      </c>
      <c r="K4979" s="62">
        <v>0</v>
      </c>
      <c r="L4979" s="63"/>
      <c r="M4979" s="63"/>
      <c r="N4979" s="63"/>
      <c r="O4979" s="63"/>
      <c r="P4979" s="63"/>
      <c r="Q4979" s="63"/>
      <c r="R4979" s="63"/>
      <c r="S4979" s="63"/>
      <c r="T4979" s="63"/>
      <c r="U4979" s="63"/>
      <c r="V4979" s="63"/>
      <c r="W4979" s="63"/>
      <c r="X4979" s="63"/>
      <c r="Y4979" s="63"/>
      <c r="Z4979" s="62">
        <v>6660</v>
      </c>
      <c r="AA4979" s="62">
        <v>7156</v>
      </c>
      <c r="AB4979" s="62">
        <v>14.91</v>
      </c>
      <c r="AC4979" s="62">
        <v>166.5</v>
      </c>
    </row>
    <row r="4980" spans="1:29" x14ac:dyDescent="0.25">
      <c r="A4980" s="61" t="s">
        <v>140</v>
      </c>
      <c r="B4980" s="61" t="s">
        <v>141</v>
      </c>
      <c r="C4980" s="62">
        <v>2018</v>
      </c>
      <c r="D4980" s="61" t="s">
        <v>99</v>
      </c>
      <c r="E4980" s="62">
        <v>70</v>
      </c>
      <c r="F4980" s="63"/>
      <c r="G4980" s="63"/>
      <c r="H4980" s="63"/>
      <c r="I4980" s="63"/>
      <c r="J4980" s="63"/>
      <c r="K4980" s="62">
        <v>0</v>
      </c>
      <c r="L4980" s="63"/>
      <c r="M4980" s="63"/>
      <c r="N4980" s="63"/>
      <c r="O4980" s="63"/>
      <c r="P4980" s="63"/>
      <c r="Q4980" s="63"/>
      <c r="R4980" s="63"/>
      <c r="S4980" s="63"/>
      <c r="T4980" s="63"/>
      <c r="U4980" s="63"/>
      <c r="V4980" s="63"/>
      <c r="W4980" s="63"/>
      <c r="X4980" s="63"/>
      <c r="Y4980" s="63"/>
      <c r="Z4980" s="62">
        <v>0</v>
      </c>
      <c r="AA4980" s="63"/>
      <c r="AB4980" s="63"/>
      <c r="AC4980" s="62">
        <v>0</v>
      </c>
    </row>
    <row r="4981" spans="1:29" x14ac:dyDescent="0.25">
      <c r="A4981" s="61" t="s">
        <v>144</v>
      </c>
      <c r="B4981" s="61" t="s">
        <v>145</v>
      </c>
      <c r="C4981" s="62">
        <v>2017</v>
      </c>
      <c r="D4981" s="61" t="s">
        <v>94</v>
      </c>
      <c r="E4981" s="62">
        <v>3</v>
      </c>
      <c r="F4981" s="62">
        <v>0</v>
      </c>
      <c r="G4981" s="62">
        <v>0</v>
      </c>
      <c r="H4981" s="62">
        <v>0</v>
      </c>
      <c r="I4981" s="62">
        <v>0</v>
      </c>
      <c r="J4981" s="62">
        <v>0</v>
      </c>
      <c r="K4981" s="62">
        <v>0</v>
      </c>
      <c r="L4981" s="62">
        <v>0</v>
      </c>
      <c r="M4981" s="62">
        <v>0</v>
      </c>
      <c r="N4981" s="62">
        <v>0</v>
      </c>
      <c r="O4981" s="62">
        <v>0</v>
      </c>
      <c r="P4981" s="63"/>
      <c r="Q4981" s="63"/>
      <c r="R4981" s="63"/>
      <c r="S4981" s="63"/>
      <c r="T4981" s="63"/>
      <c r="U4981" s="63"/>
      <c r="V4981" s="63"/>
      <c r="W4981" s="63"/>
      <c r="X4981" s="63"/>
      <c r="Y4981" s="63"/>
      <c r="Z4981" s="62">
        <v>321</v>
      </c>
      <c r="AA4981" s="62">
        <v>6014</v>
      </c>
      <c r="AB4981" s="62">
        <v>167.06</v>
      </c>
      <c r="AC4981" s="62">
        <v>107</v>
      </c>
    </row>
    <row r="4982" spans="1:29" ht="30" x14ac:dyDescent="0.25">
      <c r="A4982" s="61" t="s">
        <v>115</v>
      </c>
      <c r="B4982" s="61" t="s">
        <v>116</v>
      </c>
      <c r="C4982" s="62">
        <v>2008</v>
      </c>
      <c r="D4982" s="61" t="s">
        <v>99</v>
      </c>
      <c r="E4982" s="62">
        <v>40</v>
      </c>
      <c r="F4982" s="62">
        <v>61380</v>
      </c>
      <c r="G4982" s="62">
        <v>12516</v>
      </c>
      <c r="H4982" s="62">
        <v>26.08</v>
      </c>
      <c r="I4982" s="62">
        <v>1534.5</v>
      </c>
      <c r="J4982" s="62">
        <v>57083.4</v>
      </c>
      <c r="K4982" s="62">
        <v>21793.4</v>
      </c>
      <c r="L4982" s="62">
        <v>37244</v>
      </c>
      <c r="M4982" s="62">
        <v>77.59</v>
      </c>
      <c r="N4982" s="62">
        <v>544.84</v>
      </c>
      <c r="O4982" s="62">
        <v>262813.2</v>
      </c>
      <c r="P4982" s="63"/>
      <c r="Q4982" s="63"/>
      <c r="R4982" s="63"/>
      <c r="S4982" s="63"/>
      <c r="T4982" s="63"/>
      <c r="U4982" s="63"/>
      <c r="V4982" s="63"/>
      <c r="W4982" s="63"/>
      <c r="X4982" s="63"/>
      <c r="Y4982" s="63"/>
      <c r="Z4982" s="62">
        <v>125000</v>
      </c>
      <c r="AA4982" s="62">
        <v>17258</v>
      </c>
      <c r="AB4982" s="62">
        <v>35.950000000000003</v>
      </c>
      <c r="AC4982" s="62">
        <v>3125</v>
      </c>
    </row>
    <row r="4983" spans="1:29" ht="30" x14ac:dyDescent="0.25">
      <c r="A4983" s="61" t="s">
        <v>117</v>
      </c>
      <c r="B4983" s="61" t="s">
        <v>118</v>
      </c>
      <c r="C4983" s="62">
        <v>2011</v>
      </c>
      <c r="D4983" s="61" t="s">
        <v>373</v>
      </c>
      <c r="E4983" s="62">
        <v>8</v>
      </c>
      <c r="F4983" s="63"/>
      <c r="G4983" s="63"/>
      <c r="H4983" s="63"/>
      <c r="I4983" s="63"/>
      <c r="J4983" s="63"/>
      <c r="K4983" s="62">
        <v>0</v>
      </c>
      <c r="L4983" s="63"/>
      <c r="M4983" s="63"/>
      <c r="N4983" s="63"/>
      <c r="O4983" s="63"/>
      <c r="P4983" s="63"/>
      <c r="Q4983" s="63"/>
      <c r="R4983" s="63"/>
      <c r="S4983" s="63"/>
      <c r="T4983" s="63"/>
      <c r="U4983" s="63"/>
      <c r="V4983" s="63"/>
      <c r="W4983" s="63"/>
      <c r="X4983" s="63"/>
      <c r="Y4983" s="63"/>
      <c r="Z4983" s="62">
        <v>0</v>
      </c>
      <c r="AA4983" s="63"/>
      <c r="AB4983" s="63"/>
      <c r="AC4983" s="62">
        <v>0</v>
      </c>
    </row>
    <row r="4984" spans="1:29" ht="30" x14ac:dyDescent="0.25">
      <c r="A4984" s="61" t="s">
        <v>363</v>
      </c>
      <c r="B4984" s="61" t="s">
        <v>364</v>
      </c>
      <c r="C4984" s="62">
        <v>2009</v>
      </c>
      <c r="D4984" s="61" t="s">
        <v>94</v>
      </c>
      <c r="E4984" s="62">
        <v>2</v>
      </c>
      <c r="F4984" s="62">
        <v>0</v>
      </c>
      <c r="G4984" s="62">
        <v>0</v>
      </c>
      <c r="H4984" s="62">
        <v>0</v>
      </c>
      <c r="I4984" s="62">
        <v>0</v>
      </c>
      <c r="J4984" s="62">
        <v>0</v>
      </c>
      <c r="K4984" s="62">
        <v>0</v>
      </c>
      <c r="L4984" s="63"/>
      <c r="M4984" s="63"/>
      <c r="N4984" s="63"/>
      <c r="O4984" s="63"/>
      <c r="P4984" s="63"/>
      <c r="Q4984" s="63"/>
      <c r="R4984" s="63"/>
      <c r="S4984" s="63"/>
      <c r="T4984" s="63"/>
      <c r="U4984" s="63"/>
      <c r="V4984" s="63"/>
      <c r="W4984" s="63"/>
      <c r="X4984" s="63"/>
      <c r="Y4984" s="63"/>
      <c r="Z4984" s="62">
        <v>240.63</v>
      </c>
      <c r="AA4984" s="62">
        <v>810</v>
      </c>
      <c r="AB4984" s="62">
        <v>33.75</v>
      </c>
      <c r="AC4984" s="62">
        <v>120.31</v>
      </c>
    </row>
    <row r="4985" spans="1:29" ht="30" x14ac:dyDescent="0.25">
      <c r="A4985" s="61" t="s">
        <v>233</v>
      </c>
      <c r="B4985" s="61" t="s">
        <v>234</v>
      </c>
      <c r="C4985" s="62">
        <v>2010</v>
      </c>
      <c r="D4985" s="61" t="s">
        <v>78</v>
      </c>
      <c r="E4985" s="62">
        <v>52</v>
      </c>
      <c r="F4985" s="62">
        <v>30335</v>
      </c>
      <c r="G4985" s="62">
        <v>5603</v>
      </c>
      <c r="H4985" s="62">
        <v>8.98</v>
      </c>
      <c r="I4985" s="62">
        <v>583.37</v>
      </c>
      <c r="J4985" s="62">
        <v>28211.55</v>
      </c>
      <c r="K4985" s="62">
        <v>23133.85</v>
      </c>
      <c r="L4985" s="62">
        <v>42590</v>
      </c>
      <c r="M4985" s="62">
        <v>68.25</v>
      </c>
      <c r="N4985" s="63"/>
      <c r="O4985" s="63"/>
      <c r="P4985" s="63"/>
      <c r="Q4985" s="63"/>
      <c r="R4985" s="63"/>
      <c r="S4985" s="63"/>
      <c r="T4985" s="63"/>
      <c r="U4985" s="63"/>
      <c r="V4985" s="63"/>
      <c r="W4985" s="63"/>
      <c r="X4985" s="63"/>
      <c r="Y4985" s="63"/>
      <c r="Z4985" s="62">
        <v>1256.5999999999999</v>
      </c>
      <c r="AA4985" s="62">
        <v>18651</v>
      </c>
      <c r="AB4985" s="62">
        <v>29.89</v>
      </c>
      <c r="AC4985" s="62">
        <v>24.17</v>
      </c>
    </row>
    <row r="4986" spans="1:29" x14ac:dyDescent="0.25">
      <c r="A4986" s="61" t="s">
        <v>140</v>
      </c>
      <c r="B4986" s="61" t="s">
        <v>141</v>
      </c>
      <c r="C4986" s="62">
        <v>2010</v>
      </c>
      <c r="D4986" s="61" t="s">
        <v>78</v>
      </c>
      <c r="E4986" s="62">
        <v>103</v>
      </c>
      <c r="F4986" s="62">
        <v>677970</v>
      </c>
      <c r="G4986" s="62">
        <v>105450</v>
      </c>
      <c r="H4986" s="62">
        <v>85.32</v>
      </c>
      <c r="I4986" s="62">
        <v>6582.23</v>
      </c>
      <c r="J4986" s="62">
        <v>630512.1</v>
      </c>
      <c r="K4986" s="62">
        <v>3488.85</v>
      </c>
      <c r="L4986" s="62">
        <v>47101</v>
      </c>
      <c r="M4986" s="62">
        <v>38.11</v>
      </c>
      <c r="N4986" s="62">
        <v>33.869999999999997</v>
      </c>
      <c r="O4986" s="62">
        <v>42073.04</v>
      </c>
      <c r="P4986" s="63"/>
      <c r="Q4986" s="63"/>
      <c r="R4986" s="63"/>
      <c r="S4986" s="63"/>
      <c r="T4986" s="63"/>
      <c r="U4986" s="63"/>
      <c r="V4986" s="63"/>
      <c r="W4986" s="63"/>
      <c r="X4986" s="63"/>
      <c r="Y4986" s="63"/>
      <c r="Z4986" s="62">
        <v>1222</v>
      </c>
      <c r="AA4986" s="62">
        <v>14375</v>
      </c>
      <c r="AB4986" s="62">
        <v>11.63</v>
      </c>
      <c r="AC4986" s="62">
        <v>11.86</v>
      </c>
    </row>
    <row r="4987" spans="1:29" x14ac:dyDescent="0.25">
      <c r="A4987" s="61" t="s">
        <v>107</v>
      </c>
      <c r="B4987" s="61" t="s">
        <v>108</v>
      </c>
      <c r="C4987" s="62">
        <v>2007</v>
      </c>
      <c r="D4987" s="61" t="s">
        <v>99</v>
      </c>
      <c r="E4987" s="62">
        <v>54</v>
      </c>
      <c r="F4987" s="62">
        <v>561400</v>
      </c>
      <c r="G4987" s="62">
        <v>98007</v>
      </c>
      <c r="H4987" s="62">
        <v>151.25</v>
      </c>
      <c r="I4987" s="62">
        <v>10396.299999999999</v>
      </c>
      <c r="J4987" s="62">
        <v>522102</v>
      </c>
      <c r="K4987" s="62">
        <v>0</v>
      </c>
      <c r="L4987" s="63"/>
      <c r="M4987" s="63"/>
      <c r="N4987" s="63"/>
      <c r="O4987" s="63"/>
      <c r="P4987" s="63"/>
      <c r="Q4987" s="63"/>
      <c r="R4987" s="63"/>
      <c r="S4987" s="63"/>
      <c r="T4987" s="63"/>
      <c r="U4987" s="63"/>
      <c r="V4987" s="63"/>
      <c r="W4987" s="63"/>
      <c r="X4987" s="63"/>
      <c r="Y4987" s="63"/>
      <c r="Z4987" s="62">
        <v>0</v>
      </c>
      <c r="AA4987" s="62">
        <v>26190</v>
      </c>
      <c r="AB4987" s="62">
        <v>40.42</v>
      </c>
      <c r="AC4987" s="62">
        <v>0</v>
      </c>
    </row>
    <row r="4988" spans="1:29" ht="30" x14ac:dyDescent="0.25">
      <c r="A4988" s="61" t="s">
        <v>138</v>
      </c>
      <c r="B4988" s="61" t="s">
        <v>139</v>
      </c>
      <c r="C4988" s="62">
        <v>2003</v>
      </c>
      <c r="D4988" s="61" t="s">
        <v>75</v>
      </c>
      <c r="E4988" s="62">
        <v>6</v>
      </c>
      <c r="F4988" s="62">
        <v>73</v>
      </c>
      <c r="G4988" s="62">
        <v>11</v>
      </c>
      <c r="H4988" s="62">
        <v>0.15</v>
      </c>
      <c r="I4988" s="62">
        <v>12.17</v>
      </c>
      <c r="J4988" s="62">
        <v>67.89</v>
      </c>
      <c r="K4988" s="62">
        <v>2.91</v>
      </c>
      <c r="L4988" s="62">
        <v>6</v>
      </c>
      <c r="M4988" s="62">
        <v>0.08</v>
      </c>
      <c r="N4988" s="63"/>
      <c r="O4988" s="63"/>
      <c r="P4988" s="63"/>
      <c r="Q4988" s="63"/>
      <c r="R4988" s="63"/>
      <c r="S4988" s="63"/>
      <c r="T4988" s="63"/>
      <c r="U4988" s="63"/>
      <c r="V4988" s="63"/>
      <c r="W4988" s="63"/>
      <c r="X4988" s="63"/>
      <c r="Y4988" s="63"/>
      <c r="Z4988" s="62">
        <v>67800</v>
      </c>
      <c r="AA4988" s="62">
        <v>2780</v>
      </c>
      <c r="AB4988" s="62">
        <v>38.61</v>
      </c>
      <c r="AC4988" s="62">
        <v>11300</v>
      </c>
    </row>
    <row r="4989" spans="1:29" ht="30" x14ac:dyDescent="0.25">
      <c r="A4989" s="61" t="s">
        <v>255</v>
      </c>
      <c r="B4989" s="61" t="s">
        <v>256</v>
      </c>
      <c r="C4989" s="62">
        <v>2014</v>
      </c>
      <c r="D4989" s="61" t="s">
        <v>86</v>
      </c>
      <c r="E4989" s="62">
        <v>110</v>
      </c>
      <c r="F4989" s="62">
        <v>76934</v>
      </c>
      <c r="G4989" s="62">
        <v>16119</v>
      </c>
      <c r="H4989" s="62">
        <v>12.21</v>
      </c>
      <c r="I4989" s="62">
        <v>699.4</v>
      </c>
      <c r="J4989" s="62">
        <v>71548.62</v>
      </c>
      <c r="K4989" s="62">
        <v>34661.49</v>
      </c>
      <c r="L4989" s="62">
        <v>50527</v>
      </c>
      <c r="M4989" s="62">
        <v>38.28</v>
      </c>
      <c r="N4989" s="62">
        <v>315.10000000000002</v>
      </c>
      <c r="O4989" s="62">
        <v>417993.35</v>
      </c>
      <c r="P4989" s="63"/>
      <c r="Q4989" s="63"/>
      <c r="R4989" s="63"/>
      <c r="S4989" s="63"/>
      <c r="T4989" s="63"/>
      <c r="U4989" s="63"/>
      <c r="V4989" s="63"/>
      <c r="W4989" s="63"/>
      <c r="X4989" s="63"/>
      <c r="Y4989" s="63"/>
      <c r="Z4989" s="62">
        <v>8621</v>
      </c>
      <c r="AA4989" s="62">
        <v>176993</v>
      </c>
      <c r="AB4989" s="62">
        <v>134.09</v>
      </c>
      <c r="AC4989" s="62">
        <v>78.37</v>
      </c>
    </row>
    <row r="4990" spans="1:29" x14ac:dyDescent="0.25">
      <c r="A4990" s="61" t="s">
        <v>130</v>
      </c>
      <c r="B4990" s="61" t="s">
        <v>131</v>
      </c>
      <c r="C4990" s="62">
        <v>2007</v>
      </c>
      <c r="D4990" s="61" t="s">
        <v>226</v>
      </c>
      <c r="E4990" s="62">
        <v>50</v>
      </c>
      <c r="F4990" s="62">
        <v>460400</v>
      </c>
      <c r="G4990" s="62">
        <v>49236</v>
      </c>
      <c r="H4990" s="62">
        <v>82.06</v>
      </c>
      <c r="I4990" s="62">
        <v>9208</v>
      </c>
      <c r="J4990" s="62">
        <v>428172</v>
      </c>
      <c r="K4990" s="62">
        <v>0</v>
      </c>
      <c r="L4990" s="63"/>
      <c r="M4990" s="63"/>
      <c r="N4990" s="63"/>
      <c r="O4990" s="63"/>
      <c r="P4990" s="63"/>
      <c r="Q4990" s="63"/>
      <c r="R4990" s="63"/>
      <c r="S4990" s="63"/>
      <c r="T4990" s="63"/>
      <c r="U4990" s="63"/>
      <c r="V4990" s="63"/>
      <c r="W4990" s="63"/>
      <c r="X4990" s="63"/>
      <c r="Y4990" s="63"/>
      <c r="Z4990" s="62">
        <v>2040</v>
      </c>
      <c r="AA4990" s="62">
        <v>14550</v>
      </c>
      <c r="AB4990" s="62">
        <v>24.25</v>
      </c>
      <c r="AC4990" s="62">
        <v>40.799999999999997</v>
      </c>
    </row>
    <row r="4991" spans="1:29" x14ac:dyDescent="0.25">
      <c r="A4991" s="61" t="s">
        <v>458</v>
      </c>
      <c r="B4991" s="61" t="s">
        <v>459</v>
      </c>
      <c r="C4991" s="62">
        <v>2011</v>
      </c>
      <c r="D4991" s="61" t="s">
        <v>78</v>
      </c>
      <c r="E4991" s="62">
        <v>64</v>
      </c>
      <c r="F4991" s="62">
        <v>566920</v>
      </c>
      <c r="G4991" s="62">
        <v>82895</v>
      </c>
      <c r="H4991" s="62">
        <v>107.94</v>
      </c>
      <c r="I4991" s="62">
        <v>8858.1299999999992</v>
      </c>
      <c r="J4991" s="62">
        <v>527235.6</v>
      </c>
      <c r="K4991" s="62">
        <v>0</v>
      </c>
      <c r="L4991" s="63"/>
      <c r="M4991" s="63"/>
      <c r="N4991" s="63"/>
      <c r="O4991" s="63"/>
      <c r="P4991" s="63"/>
      <c r="Q4991" s="63"/>
      <c r="R4991" s="63"/>
      <c r="S4991" s="63"/>
      <c r="T4991" s="63"/>
      <c r="U4991" s="63"/>
      <c r="V4991" s="63"/>
      <c r="W4991" s="63"/>
      <c r="X4991" s="63"/>
      <c r="Y4991" s="63"/>
      <c r="Z4991" s="62">
        <v>915.89</v>
      </c>
      <c r="AA4991" s="62">
        <v>6875</v>
      </c>
      <c r="AB4991" s="62">
        <v>8.9499999999999993</v>
      </c>
      <c r="AC4991" s="62">
        <v>14.31</v>
      </c>
    </row>
    <row r="4992" spans="1:29" x14ac:dyDescent="0.25">
      <c r="A4992" s="61" t="s">
        <v>279</v>
      </c>
      <c r="B4992" s="61" t="s">
        <v>280</v>
      </c>
      <c r="C4992" s="62">
        <v>2017</v>
      </c>
      <c r="D4992" s="61" t="s">
        <v>78</v>
      </c>
      <c r="E4992" s="62">
        <v>30</v>
      </c>
      <c r="F4992" s="62">
        <v>101200</v>
      </c>
      <c r="G4992" s="62">
        <v>18687</v>
      </c>
      <c r="H4992" s="62">
        <v>51.91</v>
      </c>
      <c r="I4992" s="62">
        <v>3373.33</v>
      </c>
      <c r="J4992" s="62">
        <v>94116</v>
      </c>
      <c r="K4992" s="62">
        <v>19497.580000000002</v>
      </c>
      <c r="L4992" s="62">
        <v>16074</v>
      </c>
      <c r="M4992" s="62">
        <v>44.65</v>
      </c>
      <c r="N4992" s="63"/>
      <c r="O4992" s="63"/>
      <c r="P4992" s="63"/>
      <c r="Q4992" s="63"/>
      <c r="R4992" s="63"/>
      <c r="S4992" s="63"/>
      <c r="T4992" s="63"/>
      <c r="U4992" s="63"/>
      <c r="V4992" s="63"/>
      <c r="W4992" s="63"/>
      <c r="X4992" s="63"/>
      <c r="Y4992" s="63"/>
      <c r="Z4992" s="62">
        <v>85164</v>
      </c>
      <c r="AA4992" s="62">
        <v>25861</v>
      </c>
      <c r="AB4992" s="62">
        <v>71.84</v>
      </c>
      <c r="AC4992" s="62">
        <v>2838.8</v>
      </c>
    </row>
    <row r="4993" spans="1:29" x14ac:dyDescent="0.25">
      <c r="A4993" s="61" t="s">
        <v>157</v>
      </c>
      <c r="B4993" s="61" t="s">
        <v>158</v>
      </c>
      <c r="C4993" s="62">
        <v>2009</v>
      </c>
      <c r="D4993" s="61" t="s">
        <v>83</v>
      </c>
      <c r="E4993" s="62">
        <v>18</v>
      </c>
      <c r="F4993" s="62">
        <v>703</v>
      </c>
      <c r="G4993" s="62">
        <v>155</v>
      </c>
      <c r="H4993" s="62">
        <v>0.72</v>
      </c>
      <c r="I4993" s="62">
        <v>39.06</v>
      </c>
      <c r="J4993" s="62">
        <v>653.79</v>
      </c>
      <c r="K4993" s="62">
        <v>0</v>
      </c>
      <c r="L4993" s="63"/>
      <c r="M4993" s="63"/>
      <c r="N4993" s="63"/>
      <c r="O4993" s="63"/>
      <c r="P4993" s="63"/>
      <c r="Q4993" s="63"/>
      <c r="R4993" s="63"/>
      <c r="S4993" s="63"/>
      <c r="T4993" s="63"/>
      <c r="U4993" s="63"/>
      <c r="V4993" s="63"/>
      <c r="W4993" s="63"/>
      <c r="X4993" s="63"/>
      <c r="Y4993" s="63"/>
      <c r="Z4993" s="62">
        <v>56.98</v>
      </c>
      <c r="AA4993" s="62">
        <v>1128</v>
      </c>
      <c r="AB4993" s="62">
        <v>5.22</v>
      </c>
      <c r="AC4993" s="62">
        <v>3.17</v>
      </c>
    </row>
    <row r="4994" spans="1:29" x14ac:dyDescent="0.25">
      <c r="A4994" s="61" t="s">
        <v>208</v>
      </c>
      <c r="B4994" s="61" t="s">
        <v>209</v>
      </c>
      <c r="C4994" s="62">
        <v>2014</v>
      </c>
      <c r="D4994" s="61" t="s">
        <v>83</v>
      </c>
      <c r="E4994" s="62">
        <v>32</v>
      </c>
      <c r="F4994" s="62">
        <v>35698</v>
      </c>
      <c r="G4994" s="62">
        <v>6379</v>
      </c>
      <c r="H4994" s="62">
        <v>16.61</v>
      </c>
      <c r="I4994" s="62">
        <v>1115.56</v>
      </c>
      <c r="J4994" s="62">
        <v>33199.14</v>
      </c>
      <c r="K4994" s="62">
        <v>1355.18</v>
      </c>
      <c r="L4994" s="62">
        <v>2108</v>
      </c>
      <c r="M4994" s="62">
        <v>5.49</v>
      </c>
      <c r="N4994" s="62">
        <v>42.35</v>
      </c>
      <c r="O4994" s="62">
        <v>16342.49</v>
      </c>
      <c r="P4994" s="63"/>
      <c r="Q4994" s="63"/>
      <c r="R4994" s="63"/>
      <c r="S4994" s="63"/>
      <c r="T4994" s="63"/>
      <c r="U4994" s="63"/>
      <c r="V4994" s="63"/>
      <c r="W4994" s="63"/>
      <c r="X4994" s="63"/>
      <c r="Y4994" s="63"/>
      <c r="Z4994" s="62">
        <v>5756</v>
      </c>
      <c r="AA4994" s="62">
        <v>37121</v>
      </c>
      <c r="AB4994" s="62">
        <v>96.67</v>
      </c>
      <c r="AC4994" s="62">
        <v>179.88</v>
      </c>
    </row>
    <row r="4995" spans="1:29" ht="30" x14ac:dyDescent="0.25">
      <c r="A4995" s="61" t="s">
        <v>287</v>
      </c>
      <c r="B4995" s="61" t="s">
        <v>288</v>
      </c>
      <c r="C4995" s="62">
        <v>2010</v>
      </c>
      <c r="D4995" s="61" t="s">
        <v>150</v>
      </c>
      <c r="E4995" s="62">
        <v>8</v>
      </c>
      <c r="F4995" s="63"/>
      <c r="G4995" s="63"/>
      <c r="H4995" s="63"/>
      <c r="I4995" s="63"/>
      <c r="J4995" s="63"/>
      <c r="K4995" s="62">
        <v>0</v>
      </c>
      <c r="L4995" s="63"/>
      <c r="M4995" s="63"/>
      <c r="N4995" s="63"/>
      <c r="O4995" s="63"/>
      <c r="P4995" s="63"/>
      <c r="Q4995" s="63"/>
      <c r="R4995" s="63"/>
      <c r="S4995" s="63"/>
      <c r="T4995" s="63"/>
      <c r="U4995" s="63"/>
      <c r="V4995" s="63"/>
      <c r="W4995" s="63"/>
      <c r="X4995" s="63"/>
      <c r="Y4995" s="63"/>
      <c r="Z4995" s="62">
        <v>0</v>
      </c>
      <c r="AA4995" s="63"/>
      <c r="AB4995" s="63"/>
      <c r="AC4995" s="62">
        <v>0</v>
      </c>
    </row>
    <row r="4996" spans="1:29" ht="30" x14ac:dyDescent="0.25">
      <c r="A4996" s="61" t="s">
        <v>169</v>
      </c>
      <c r="B4996" s="61" t="s">
        <v>170</v>
      </c>
      <c r="C4996" s="62">
        <v>2012</v>
      </c>
      <c r="D4996" s="61" t="s">
        <v>78</v>
      </c>
      <c r="E4996" s="62">
        <v>48</v>
      </c>
      <c r="F4996" s="62">
        <v>353939</v>
      </c>
      <c r="G4996" s="62">
        <v>124769</v>
      </c>
      <c r="H4996" s="62">
        <v>216.61</v>
      </c>
      <c r="I4996" s="62">
        <v>7373.73</v>
      </c>
      <c r="J4996" s="62">
        <v>329163.27</v>
      </c>
      <c r="K4996" s="62">
        <v>0</v>
      </c>
      <c r="L4996" s="62">
        <v>0</v>
      </c>
      <c r="M4996" s="62">
        <v>0</v>
      </c>
      <c r="N4996" s="63"/>
      <c r="O4996" s="63"/>
      <c r="P4996" s="63"/>
      <c r="Q4996" s="63"/>
      <c r="R4996" s="63"/>
      <c r="S4996" s="63"/>
      <c r="T4996" s="63"/>
      <c r="U4996" s="63"/>
      <c r="V4996" s="63"/>
      <c r="W4996" s="63"/>
      <c r="X4996" s="63"/>
      <c r="Y4996" s="63"/>
      <c r="Z4996" s="62">
        <v>1854.28</v>
      </c>
      <c r="AA4996" s="62">
        <v>34709</v>
      </c>
      <c r="AB4996" s="62">
        <v>60.26</v>
      </c>
      <c r="AC4996" s="62">
        <v>38.630000000000003</v>
      </c>
    </row>
    <row r="4997" spans="1:29" x14ac:dyDescent="0.25">
      <c r="A4997" s="61" t="s">
        <v>184</v>
      </c>
      <c r="B4997" s="61" t="s">
        <v>185</v>
      </c>
      <c r="C4997" s="62">
        <v>2017</v>
      </c>
      <c r="D4997" s="61" t="s">
        <v>75</v>
      </c>
      <c r="E4997" s="62">
        <v>14</v>
      </c>
      <c r="F4997" s="63"/>
      <c r="G4997" s="63"/>
      <c r="H4997" s="63"/>
      <c r="I4997" s="63"/>
      <c r="J4997" s="63"/>
      <c r="K4997" s="62">
        <v>0</v>
      </c>
      <c r="L4997" s="63"/>
      <c r="M4997" s="63"/>
      <c r="N4997" s="63"/>
      <c r="O4997" s="63"/>
      <c r="P4997" s="63"/>
      <c r="Q4997" s="63"/>
      <c r="R4997" s="63"/>
      <c r="S4997" s="63"/>
      <c r="T4997" s="63"/>
      <c r="U4997" s="62">
        <v>100</v>
      </c>
      <c r="V4997" s="62">
        <v>190</v>
      </c>
      <c r="W4997" s="62">
        <v>1.1299999999999999</v>
      </c>
      <c r="X4997" s="62">
        <v>7</v>
      </c>
      <c r="Y4997" s="62">
        <v>2238.4</v>
      </c>
      <c r="Z4997" s="62">
        <v>0</v>
      </c>
      <c r="AA4997" s="63"/>
      <c r="AB4997" s="63"/>
      <c r="AC4997" s="62">
        <v>0</v>
      </c>
    </row>
    <row r="4998" spans="1:29" x14ac:dyDescent="0.25">
      <c r="A4998" s="61" t="s">
        <v>548</v>
      </c>
      <c r="B4998" s="61" t="s">
        <v>549</v>
      </c>
      <c r="C4998" s="62">
        <v>2012</v>
      </c>
      <c r="D4998" s="61" t="s">
        <v>78</v>
      </c>
      <c r="E4998" s="62">
        <v>48</v>
      </c>
      <c r="F4998" s="62">
        <v>339280</v>
      </c>
      <c r="G4998" s="62">
        <v>54924</v>
      </c>
      <c r="H4998" s="62">
        <v>95.35</v>
      </c>
      <c r="I4998" s="62">
        <v>7068.33</v>
      </c>
      <c r="J4998" s="62">
        <v>315530.40000000002</v>
      </c>
      <c r="K4998" s="62">
        <v>0</v>
      </c>
      <c r="L4998" s="63"/>
      <c r="M4998" s="63"/>
      <c r="N4998" s="63"/>
      <c r="O4998" s="63"/>
      <c r="P4998" s="63"/>
      <c r="Q4998" s="63"/>
      <c r="R4998" s="63"/>
      <c r="S4998" s="63"/>
      <c r="T4998" s="63"/>
      <c r="U4998" s="63"/>
      <c r="V4998" s="63"/>
      <c r="W4998" s="63"/>
      <c r="X4998" s="63"/>
      <c r="Y4998" s="63"/>
      <c r="Z4998" s="62">
        <v>140000</v>
      </c>
      <c r="AA4998" s="62">
        <v>7671</v>
      </c>
      <c r="AB4998" s="62">
        <v>13.32</v>
      </c>
      <c r="AC4998" s="62">
        <v>2916.67</v>
      </c>
    </row>
    <row r="4999" spans="1:29" ht="30" x14ac:dyDescent="0.25">
      <c r="A4999" s="61" t="s">
        <v>283</v>
      </c>
      <c r="B4999" s="61" t="s">
        <v>284</v>
      </c>
      <c r="C4999" s="62">
        <v>2003</v>
      </c>
      <c r="D4999" s="61" t="s">
        <v>89</v>
      </c>
      <c r="E4999" s="62">
        <v>110</v>
      </c>
      <c r="F4999" s="62">
        <v>269100</v>
      </c>
      <c r="G4999" s="62">
        <v>28470</v>
      </c>
      <c r="H4999" s="62">
        <v>21.57</v>
      </c>
      <c r="I4999" s="62">
        <v>2446.36</v>
      </c>
      <c r="J4999" s="62">
        <v>250263</v>
      </c>
      <c r="K4999" s="62">
        <v>1887.49</v>
      </c>
      <c r="L4999" s="62">
        <v>10057</v>
      </c>
      <c r="M4999" s="62">
        <v>7.62</v>
      </c>
      <c r="N4999" s="63"/>
      <c r="O4999" s="63"/>
      <c r="P4999" s="63"/>
      <c r="Q4999" s="63"/>
      <c r="R4999" s="63"/>
      <c r="S4999" s="63"/>
      <c r="T4999" s="63"/>
      <c r="U4999" s="63"/>
      <c r="V4999" s="63"/>
      <c r="W4999" s="63"/>
      <c r="X4999" s="63"/>
      <c r="Y4999" s="63"/>
      <c r="Z4999" s="62">
        <v>4002.41</v>
      </c>
      <c r="AA4999" s="62">
        <v>215682</v>
      </c>
      <c r="AB4999" s="62">
        <v>163.4</v>
      </c>
      <c r="AC4999" s="62">
        <v>36.39</v>
      </c>
    </row>
    <row r="5000" spans="1:29" x14ac:dyDescent="0.25">
      <c r="A5000" s="61" t="s">
        <v>192</v>
      </c>
      <c r="B5000" s="61" t="s">
        <v>193</v>
      </c>
      <c r="C5000" s="62">
        <v>2017</v>
      </c>
      <c r="D5000" s="61" t="s">
        <v>75</v>
      </c>
      <c r="E5000" s="62">
        <v>7</v>
      </c>
      <c r="F5000" s="62">
        <v>116</v>
      </c>
      <c r="G5000" s="62">
        <v>367</v>
      </c>
      <c r="H5000" s="62">
        <v>4.37</v>
      </c>
      <c r="I5000" s="62">
        <v>16.57</v>
      </c>
      <c r="J5000" s="62">
        <v>107.88</v>
      </c>
      <c r="K5000" s="62">
        <v>8.73</v>
      </c>
      <c r="L5000" s="62">
        <v>20</v>
      </c>
      <c r="M5000" s="62">
        <v>0.24</v>
      </c>
      <c r="N5000" s="62">
        <v>1.25</v>
      </c>
      <c r="O5000" s="62">
        <v>105.27</v>
      </c>
      <c r="P5000" s="63"/>
      <c r="Q5000" s="63"/>
      <c r="R5000" s="63"/>
      <c r="S5000" s="63"/>
      <c r="T5000" s="63"/>
      <c r="U5000" s="63"/>
      <c r="V5000" s="63"/>
      <c r="W5000" s="63"/>
      <c r="X5000" s="63"/>
      <c r="Y5000" s="63"/>
      <c r="Z5000" s="62">
        <v>94700</v>
      </c>
      <c r="AA5000" s="62">
        <v>5737</v>
      </c>
      <c r="AB5000" s="62">
        <v>68.3</v>
      </c>
      <c r="AC5000" s="62">
        <v>13528.57</v>
      </c>
    </row>
    <row r="5001" spans="1:29" ht="30" x14ac:dyDescent="0.25">
      <c r="A5001" s="61" t="s">
        <v>309</v>
      </c>
      <c r="B5001" s="61" t="s">
        <v>310</v>
      </c>
      <c r="C5001" s="62">
        <v>2007</v>
      </c>
      <c r="D5001" s="61" t="s">
        <v>78</v>
      </c>
      <c r="E5001" s="62">
        <v>64</v>
      </c>
      <c r="F5001" s="62">
        <v>642060</v>
      </c>
      <c r="G5001" s="62">
        <v>101583</v>
      </c>
      <c r="H5001" s="62">
        <v>132.27000000000001</v>
      </c>
      <c r="I5001" s="62">
        <v>10032.19</v>
      </c>
      <c r="J5001" s="62">
        <v>597115.80000000005</v>
      </c>
      <c r="K5001" s="62">
        <v>0</v>
      </c>
      <c r="L5001" s="62">
        <v>0</v>
      </c>
      <c r="M5001" s="62">
        <v>0</v>
      </c>
      <c r="N5001" s="63"/>
      <c r="O5001" s="63"/>
      <c r="P5001" s="62">
        <v>0</v>
      </c>
      <c r="Q5001" s="62">
        <v>0</v>
      </c>
      <c r="R5001" s="62">
        <v>0</v>
      </c>
      <c r="S5001" s="62">
        <v>0</v>
      </c>
      <c r="T5001" s="62">
        <v>0</v>
      </c>
      <c r="U5001" s="62">
        <v>0</v>
      </c>
      <c r="V5001" s="62">
        <v>0</v>
      </c>
      <c r="W5001" s="62">
        <v>0</v>
      </c>
      <c r="X5001" s="62">
        <v>0</v>
      </c>
      <c r="Y5001" s="62">
        <v>0</v>
      </c>
      <c r="Z5001" s="62">
        <v>2162</v>
      </c>
      <c r="AA5001" s="62">
        <v>4207</v>
      </c>
      <c r="AB5001" s="62">
        <v>5.48</v>
      </c>
      <c r="AC5001" s="62">
        <v>33.78</v>
      </c>
    </row>
    <row r="5002" spans="1:29" ht="45" x14ac:dyDescent="0.25">
      <c r="A5002" s="61" t="s">
        <v>344</v>
      </c>
      <c r="B5002" s="61" t="s">
        <v>345</v>
      </c>
      <c r="C5002" s="62">
        <v>2003</v>
      </c>
      <c r="D5002" s="61" t="s">
        <v>99</v>
      </c>
      <c r="E5002" s="62">
        <v>52</v>
      </c>
      <c r="F5002" s="62">
        <v>208240</v>
      </c>
      <c r="G5002" s="62">
        <v>24809</v>
      </c>
      <c r="H5002" s="62">
        <v>39.76</v>
      </c>
      <c r="I5002" s="62">
        <v>4004.62</v>
      </c>
      <c r="J5002" s="62">
        <v>193663.2</v>
      </c>
      <c r="K5002" s="62">
        <v>0</v>
      </c>
      <c r="L5002" s="63"/>
      <c r="M5002" s="63"/>
      <c r="N5002" s="63"/>
      <c r="O5002" s="63"/>
      <c r="P5002" s="63"/>
      <c r="Q5002" s="63"/>
      <c r="R5002" s="63"/>
      <c r="S5002" s="63"/>
      <c r="T5002" s="63"/>
      <c r="U5002" s="63"/>
      <c r="V5002" s="63"/>
      <c r="W5002" s="63"/>
      <c r="X5002" s="63"/>
      <c r="Y5002" s="63"/>
      <c r="Z5002" s="62">
        <v>1160</v>
      </c>
      <c r="AA5002" s="62">
        <v>5162</v>
      </c>
      <c r="AB5002" s="62">
        <v>8.27</v>
      </c>
      <c r="AC5002" s="62">
        <v>22.31</v>
      </c>
    </row>
    <row r="5003" spans="1:29" ht="30" x14ac:dyDescent="0.25">
      <c r="A5003" s="61" t="s">
        <v>352</v>
      </c>
      <c r="B5003" s="61" t="s">
        <v>353</v>
      </c>
      <c r="C5003" s="62">
        <v>2007</v>
      </c>
      <c r="D5003" s="61" t="s">
        <v>86</v>
      </c>
      <c r="E5003" s="62">
        <v>28</v>
      </c>
      <c r="F5003" s="62">
        <v>190000</v>
      </c>
      <c r="G5003" s="62">
        <v>25495</v>
      </c>
      <c r="H5003" s="62">
        <v>75.88</v>
      </c>
      <c r="I5003" s="62">
        <v>6785.71</v>
      </c>
      <c r="J5003" s="62">
        <v>176700</v>
      </c>
      <c r="K5003" s="62">
        <v>0</v>
      </c>
      <c r="L5003" s="63"/>
      <c r="M5003" s="63"/>
      <c r="N5003" s="63"/>
      <c r="O5003" s="63"/>
      <c r="P5003" s="63"/>
      <c r="Q5003" s="63"/>
      <c r="R5003" s="63"/>
      <c r="S5003" s="63"/>
      <c r="T5003" s="63"/>
      <c r="U5003" s="62">
        <v>378999</v>
      </c>
      <c r="V5003" s="62">
        <v>48932</v>
      </c>
      <c r="W5003" s="62">
        <v>145.63</v>
      </c>
      <c r="X5003" s="62">
        <v>13535</v>
      </c>
      <c r="Y5003" s="62">
        <v>8483513.6199999992</v>
      </c>
      <c r="Z5003" s="62">
        <v>2839</v>
      </c>
      <c r="AA5003" s="62">
        <v>18312</v>
      </c>
      <c r="AB5003" s="62">
        <v>54.5</v>
      </c>
      <c r="AC5003" s="62">
        <v>101.39</v>
      </c>
    </row>
    <row r="5004" spans="1:29" ht="30" x14ac:dyDescent="0.25">
      <c r="A5004" s="61" t="s">
        <v>561</v>
      </c>
      <c r="B5004" s="61" t="s">
        <v>562</v>
      </c>
      <c r="C5004" s="62">
        <v>2013</v>
      </c>
      <c r="D5004" s="61" t="s">
        <v>86</v>
      </c>
      <c r="E5004" s="62">
        <v>90</v>
      </c>
      <c r="F5004" s="62">
        <v>200152</v>
      </c>
      <c r="G5004" s="62">
        <v>27552</v>
      </c>
      <c r="H5004" s="62">
        <v>25.51</v>
      </c>
      <c r="I5004" s="62">
        <v>2223.91</v>
      </c>
      <c r="J5004" s="62">
        <v>186141.36</v>
      </c>
      <c r="K5004" s="62">
        <v>65085.35</v>
      </c>
      <c r="L5004" s="62">
        <v>70159</v>
      </c>
      <c r="M5004" s="62">
        <v>64.959999999999994</v>
      </c>
      <c r="N5004" s="62">
        <v>723.17</v>
      </c>
      <c r="O5004" s="62">
        <v>784883.81</v>
      </c>
      <c r="P5004" s="63"/>
      <c r="Q5004" s="63"/>
      <c r="R5004" s="63"/>
      <c r="S5004" s="63"/>
      <c r="T5004" s="63"/>
      <c r="U5004" s="63"/>
      <c r="V5004" s="63"/>
      <c r="W5004" s="63"/>
      <c r="X5004" s="63"/>
      <c r="Y5004" s="63"/>
      <c r="Z5004" s="62">
        <v>8284</v>
      </c>
      <c r="AA5004" s="62">
        <v>110568</v>
      </c>
      <c r="AB5004" s="62">
        <v>102.38</v>
      </c>
      <c r="AC5004" s="62">
        <v>92.04</v>
      </c>
    </row>
    <row r="5005" spans="1:29" x14ac:dyDescent="0.25">
      <c r="A5005" s="61" t="s">
        <v>126</v>
      </c>
      <c r="B5005" s="61" t="s">
        <v>127</v>
      </c>
      <c r="C5005" s="62">
        <v>2005</v>
      </c>
      <c r="D5005" s="61" t="s">
        <v>468</v>
      </c>
      <c r="E5005" s="62">
        <v>85</v>
      </c>
      <c r="F5005" s="62">
        <v>322399</v>
      </c>
      <c r="G5005" s="62">
        <v>42198</v>
      </c>
      <c r="H5005" s="62">
        <v>41.37</v>
      </c>
      <c r="I5005" s="62">
        <v>3792.93</v>
      </c>
      <c r="J5005" s="62">
        <v>299831.07</v>
      </c>
      <c r="K5005" s="62">
        <v>54788</v>
      </c>
      <c r="L5005" s="62">
        <v>54019</v>
      </c>
      <c r="M5005" s="62">
        <v>52.96</v>
      </c>
      <c r="N5005" s="62">
        <v>644.55999999999995</v>
      </c>
      <c r="O5005" s="62">
        <v>660704.93000000005</v>
      </c>
      <c r="P5005" s="63"/>
      <c r="Q5005" s="63"/>
      <c r="R5005" s="63"/>
      <c r="S5005" s="63"/>
      <c r="T5005" s="63"/>
      <c r="U5005" s="63"/>
      <c r="V5005" s="63"/>
      <c r="W5005" s="63"/>
      <c r="X5005" s="63"/>
      <c r="Y5005" s="63"/>
      <c r="Z5005" s="62">
        <v>4541</v>
      </c>
      <c r="AA5005" s="62">
        <v>23136</v>
      </c>
      <c r="AB5005" s="62">
        <v>22.68</v>
      </c>
      <c r="AC5005" s="62">
        <v>53.42</v>
      </c>
    </row>
    <row r="5006" spans="1:29" x14ac:dyDescent="0.25">
      <c r="A5006" s="61" t="s">
        <v>163</v>
      </c>
      <c r="B5006" s="61" t="s">
        <v>164</v>
      </c>
      <c r="C5006" s="62">
        <v>2011</v>
      </c>
      <c r="D5006" s="61" t="s">
        <v>301</v>
      </c>
      <c r="E5006" s="62">
        <v>54</v>
      </c>
      <c r="F5006" s="62">
        <v>256820</v>
      </c>
      <c r="G5006" s="62">
        <v>29525</v>
      </c>
      <c r="H5006" s="62">
        <v>45.56</v>
      </c>
      <c r="I5006" s="62">
        <v>4755.93</v>
      </c>
      <c r="J5006" s="62">
        <v>238842.6</v>
      </c>
      <c r="K5006" s="62">
        <v>36166.83</v>
      </c>
      <c r="L5006" s="62">
        <v>28319</v>
      </c>
      <c r="M5006" s="62">
        <v>43.7</v>
      </c>
      <c r="N5006" s="62">
        <v>669.76</v>
      </c>
      <c r="O5006" s="62">
        <v>436146.63</v>
      </c>
      <c r="P5006" s="63"/>
      <c r="Q5006" s="63"/>
      <c r="R5006" s="63"/>
      <c r="S5006" s="63"/>
      <c r="T5006" s="63"/>
      <c r="U5006" s="63"/>
      <c r="V5006" s="63"/>
      <c r="W5006" s="63"/>
      <c r="X5006" s="63"/>
      <c r="Y5006" s="63"/>
      <c r="Z5006" s="62">
        <v>286600</v>
      </c>
      <c r="AA5006" s="62">
        <v>20233</v>
      </c>
      <c r="AB5006" s="62">
        <v>31.22</v>
      </c>
      <c r="AC5006" s="62">
        <v>5307.41</v>
      </c>
    </row>
    <row r="5007" spans="1:29" ht="30" x14ac:dyDescent="0.25">
      <c r="A5007" s="61" t="s">
        <v>448</v>
      </c>
      <c r="B5007" s="61" t="s">
        <v>449</v>
      </c>
      <c r="C5007" s="62">
        <v>2017</v>
      </c>
      <c r="D5007" s="61" t="s">
        <v>75</v>
      </c>
      <c r="E5007" s="62">
        <v>8</v>
      </c>
      <c r="F5007" s="62">
        <v>1149</v>
      </c>
      <c r="G5007" s="62">
        <v>325</v>
      </c>
      <c r="H5007" s="62">
        <v>3.39</v>
      </c>
      <c r="I5007" s="62">
        <v>143.63</v>
      </c>
      <c r="J5007" s="62">
        <v>1068.57</v>
      </c>
      <c r="K5007" s="62">
        <v>90</v>
      </c>
      <c r="L5007" s="62">
        <v>582</v>
      </c>
      <c r="M5007" s="62">
        <v>6.06</v>
      </c>
      <c r="N5007" s="62">
        <v>11.25</v>
      </c>
      <c r="O5007" s="62">
        <v>1085.3399999999999</v>
      </c>
      <c r="P5007" s="63"/>
      <c r="Q5007" s="63"/>
      <c r="R5007" s="63"/>
      <c r="S5007" s="63"/>
      <c r="T5007" s="63"/>
      <c r="U5007" s="63"/>
      <c r="V5007" s="63"/>
      <c r="W5007" s="63"/>
      <c r="X5007" s="63"/>
      <c r="Y5007" s="63"/>
      <c r="Z5007" s="62">
        <v>0.6</v>
      </c>
      <c r="AA5007" s="62">
        <v>5023</v>
      </c>
      <c r="AB5007" s="62">
        <v>52.32</v>
      </c>
      <c r="AC5007" s="62">
        <v>0.08</v>
      </c>
    </row>
    <row r="5008" spans="1:29" x14ac:dyDescent="0.25">
      <c r="A5008" s="61" t="s">
        <v>159</v>
      </c>
      <c r="B5008" s="61" t="s">
        <v>160</v>
      </c>
      <c r="C5008" s="62">
        <v>2008</v>
      </c>
      <c r="D5008" s="61" t="s">
        <v>150</v>
      </c>
      <c r="E5008" s="62">
        <v>16</v>
      </c>
      <c r="F5008" s="62">
        <v>69931</v>
      </c>
      <c r="G5008" s="62">
        <v>11431</v>
      </c>
      <c r="H5008" s="62">
        <v>59.54</v>
      </c>
      <c r="I5008" s="62">
        <v>4370.6899999999996</v>
      </c>
      <c r="J5008" s="62">
        <v>65035.83</v>
      </c>
      <c r="K5008" s="62">
        <v>393.79</v>
      </c>
      <c r="L5008" s="62">
        <v>826</v>
      </c>
      <c r="M5008" s="62">
        <v>4.3</v>
      </c>
      <c r="N5008" s="62">
        <v>24.61</v>
      </c>
      <c r="O5008" s="62">
        <v>4748.8599999999997</v>
      </c>
      <c r="P5008" s="63"/>
      <c r="Q5008" s="63"/>
      <c r="R5008" s="63"/>
      <c r="S5008" s="63"/>
      <c r="T5008" s="63"/>
      <c r="U5008" s="63"/>
      <c r="V5008" s="63"/>
      <c r="W5008" s="63"/>
      <c r="X5008" s="63"/>
      <c r="Y5008" s="63"/>
      <c r="Z5008" s="62">
        <v>225</v>
      </c>
      <c r="AA5008" s="62">
        <v>1418</v>
      </c>
      <c r="AB5008" s="62">
        <v>7.39</v>
      </c>
      <c r="AC5008" s="62">
        <v>14.06</v>
      </c>
    </row>
    <row r="5009" spans="1:29" x14ac:dyDescent="0.25">
      <c r="A5009" s="61" t="s">
        <v>235</v>
      </c>
      <c r="B5009" s="61" t="s">
        <v>236</v>
      </c>
      <c r="C5009" s="62">
        <v>2014</v>
      </c>
      <c r="D5009" s="61" t="s">
        <v>175</v>
      </c>
      <c r="E5009" s="62">
        <v>8</v>
      </c>
      <c r="F5009" s="63"/>
      <c r="G5009" s="63"/>
      <c r="H5009" s="63"/>
      <c r="I5009" s="63"/>
      <c r="J5009" s="63"/>
      <c r="K5009" s="62">
        <v>0</v>
      </c>
      <c r="L5009" s="63"/>
      <c r="M5009" s="63"/>
      <c r="N5009" s="63"/>
      <c r="O5009" s="63"/>
      <c r="P5009" s="63"/>
      <c r="Q5009" s="63"/>
      <c r="R5009" s="63"/>
      <c r="S5009" s="63"/>
      <c r="T5009" s="63"/>
      <c r="U5009" s="63"/>
      <c r="V5009" s="63"/>
      <c r="W5009" s="63"/>
      <c r="X5009" s="63"/>
      <c r="Y5009" s="63"/>
      <c r="Z5009" s="62">
        <v>15200</v>
      </c>
      <c r="AA5009" s="62">
        <v>841</v>
      </c>
      <c r="AB5009" s="62">
        <v>8.76</v>
      </c>
      <c r="AC5009" s="62">
        <v>1900</v>
      </c>
    </row>
    <row r="5010" spans="1:29" x14ac:dyDescent="0.25">
      <c r="A5010" s="61" t="s">
        <v>546</v>
      </c>
      <c r="B5010" s="61" t="s">
        <v>547</v>
      </c>
      <c r="C5010" s="62">
        <v>2008</v>
      </c>
      <c r="D5010" s="61" t="s">
        <v>78</v>
      </c>
      <c r="E5010" s="62">
        <v>40</v>
      </c>
      <c r="F5010" s="62">
        <v>346616</v>
      </c>
      <c r="G5010" s="62">
        <v>57055</v>
      </c>
      <c r="H5010" s="62">
        <v>118.86</v>
      </c>
      <c r="I5010" s="62">
        <v>8665.4</v>
      </c>
      <c r="J5010" s="62">
        <v>322352.88</v>
      </c>
      <c r="K5010" s="62">
        <v>0</v>
      </c>
      <c r="L5010" s="63"/>
      <c r="M5010" s="63"/>
      <c r="N5010" s="63"/>
      <c r="O5010" s="63"/>
      <c r="P5010" s="63"/>
      <c r="Q5010" s="63"/>
      <c r="R5010" s="63"/>
      <c r="S5010" s="63"/>
      <c r="T5010" s="63"/>
      <c r="U5010" s="63"/>
      <c r="V5010" s="63"/>
      <c r="W5010" s="63"/>
      <c r="X5010" s="63"/>
      <c r="Y5010" s="63"/>
      <c r="Z5010" s="62">
        <v>649.69000000000005</v>
      </c>
      <c r="AA5010" s="62">
        <v>5647</v>
      </c>
      <c r="AB5010" s="62">
        <v>11.76</v>
      </c>
      <c r="AC5010" s="62">
        <v>16.239999999999998</v>
      </c>
    </row>
    <row r="5011" spans="1:29" ht="30" x14ac:dyDescent="0.25">
      <c r="A5011" s="61" t="s">
        <v>148</v>
      </c>
      <c r="B5011" s="61" t="s">
        <v>149</v>
      </c>
      <c r="C5011" s="62">
        <v>2018</v>
      </c>
      <c r="D5011" s="61" t="s">
        <v>78</v>
      </c>
      <c r="E5011" s="62">
        <v>30</v>
      </c>
      <c r="F5011" s="62">
        <v>121503</v>
      </c>
      <c r="G5011" s="62">
        <v>21779</v>
      </c>
      <c r="H5011" s="62">
        <v>60.5</v>
      </c>
      <c r="I5011" s="62">
        <v>4050.1</v>
      </c>
      <c r="J5011" s="62">
        <v>112997.79</v>
      </c>
      <c r="K5011" s="62">
        <v>11643.02</v>
      </c>
      <c r="L5011" s="62">
        <v>13735</v>
      </c>
      <c r="M5011" s="62">
        <v>38.15</v>
      </c>
      <c r="N5011" s="62">
        <v>388.1</v>
      </c>
      <c r="O5011" s="62">
        <v>140406.62</v>
      </c>
      <c r="P5011" s="63"/>
      <c r="Q5011" s="63"/>
      <c r="R5011" s="63"/>
      <c r="S5011" s="63"/>
      <c r="T5011" s="63"/>
      <c r="U5011" s="63"/>
      <c r="V5011" s="63"/>
      <c r="W5011" s="63"/>
      <c r="X5011" s="63"/>
      <c r="Y5011" s="63"/>
      <c r="Z5011" s="62">
        <v>70.2</v>
      </c>
      <c r="AA5011" s="62">
        <v>9026</v>
      </c>
      <c r="AB5011" s="62">
        <v>25.07</v>
      </c>
      <c r="AC5011" s="62">
        <v>2.34</v>
      </c>
    </row>
    <row r="5012" spans="1:29" x14ac:dyDescent="0.25">
      <c r="A5012" s="61" t="s">
        <v>251</v>
      </c>
      <c r="B5012" s="61" t="s">
        <v>252</v>
      </c>
      <c r="C5012" s="62">
        <v>2003</v>
      </c>
      <c r="D5012" s="61" t="s">
        <v>72</v>
      </c>
      <c r="E5012" s="62">
        <v>29</v>
      </c>
      <c r="F5012" s="62">
        <v>64138</v>
      </c>
      <c r="G5012" s="62">
        <v>7961</v>
      </c>
      <c r="H5012" s="62">
        <v>22.88</v>
      </c>
      <c r="I5012" s="62">
        <v>2211.66</v>
      </c>
      <c r="J5012" s="62">
        <v>59648.34</v>
      </c>
      <c r="K5012" s="62">
        <v>3059.17</v>
      </c>
      <c r="L5012" s="62">
        <v>4337</v>
      </c>
      <c r="M5012" s="62">
        <v>12.46</v>
      </c>
      <c r="N5012" s="62">
        <v>105.49</v>
      </c>
      <c r="O5012" s="62">
        <v>36891.4</v>
      </c>
      <c r="P5012" s="63"/>
      <c r="Q5012" s="63"/>
      <c r="R5012" s="63"/>
      <c r="S5012" s="63"/>
      <c r="T5012" s="63"/>
      <c r="U5012" s="63"/>
      <c r="V5012" s="63"/>
      <c r="W5012" s="63"/>
      <c r="X5012" s="63"/>
      <c r="Y5012" s="63"/>
      <c r="Z5012" s="62">
        <v>494</v>
      </c>
      <c r="AA5012" s="62">
        <v>4121</v>
      </c>
      <c r="AB5012" s="62">
        <v>11.84</v>
      </c>
      <c r="AC5012" s="62">
        <v>17.03</v>
      </c>
    </row>
    <row r="5013" spans="1:29" ht="30" x14ac:dyDescent="0.25">
      <c r="A5013" s="61" t="s">
        <v>550</v>
      </c>
      <c r="B5013" s="61" t="s">
        <v>551</v>
      </c>
      <c r="C5013" s="62">
        <v>2011</v>
      </c>
      <c r="D5013" s="61" t="s">
        <v>78</v>
      </c>
      <c r="E5013" s="62">
        <v>64</v>
      </c>
      <c r="F5013" s="62">
        <v>704</v>
      </c>
      <c r="G5013" s="62">
        <v>7386421</v>
      </c>
      <c r="H5013" s="62">
        <v>9617.74</v>
      </c>
      <c r="I5013" s="62">
        <v>11</v>
      </c>
      <c r="J5013" s="62">
        <v>654.72</v>
      </c>
      <c r="K5013" s="62">
        <v>0</v>
      </c>
      <c r="L5013" s="63"/>
      <c r="M5013" s="63"/>
      <c r="N5013" s="63"/>
      <c r="O5013" s="63"/>
      <c r="P5013" s="63"/>
      <c r="Q5013" s="63"/>
      <c r="R5013" s="63"/>
      <c r="S5013" s="63"/>
      <c r="T5013" s="63"/>
      <c r="U5013" s="63"/>
      <c r="V5013" s="63"/>
      <c r="W5013" s="63"/>
      <c r="X5013" s="63"/>
      <c r="Y5013" s="63"/>
      <c r="Z5013" s="62">
        <v>51456820</v>
      </c>
      <c r="AA5013" s="62">
        <v>304187</v>
      </c>
      <c r="AB5013" s="62">
        <v>396.08</v>
      </c>
      <c r="AC5013" s="62">
        <v>804012.81</v>
      </c>
    </row>
    <row r="5014" spans="1:29" ht="30" x14ac:dyDescent="0.25">
      <c r="A5014" s="61" t="s">
        <v>309</v>
      </c>
      <c r="B5014" s="61" t="s">
        <v>310</v>
      </c>
      <c r="C5014" s="62">
        <v>2010</v>
      </c>
      <c r="D5014" s="61" t="s">
        <v>75</v>
      </c>
      <c r="E5014" s="62">
        <v>26</v>
      </c>
      <c r="F5014" s="62">
        <v>0</v>
      </c>
      <c r="G5014" s="62">
        <v>0</v>
      </c>
      <c r="H5014" s="62">
        <v>0</v>
      </c>
      <c r="I5014" s="62">
        <v>0</v>
      </c>
      <c r="J5014" s="62">
        <v>0</v>
      </c>
      <c r="K5014" s="62">
        <v>0</v>
      </c>
      <c r="L5014" s="62">
        <v>0</v>
      </c>
      <c r="M5014" s="62">
        <v>0</v>
      </c>
      <c r="N5014" s="63"/>
      <c r="O5014" s="63"/>
      <c r="P5014" s="62">
        <v>0</v>
      </c>
      <c r="Q5014" s="62">
        <v>0</v>
      </c>
      <c r="R5014" s="62">
        <v>0</v>
      </c>
      <c r="S5014" s="62">
        <v>0</v>
      </c>
      <c r="T5014" s="62">
        <v>0</v>
      </c>
      <c r="U5014" s="62">
        <v>0</v>
      </c>
      <c r="V5014" s="62">
        <v>0</v>
      </c>
      <c r="W5014" s="62">
        <v>0</v>
      </c>
      <c r="X5014" s="62">
        <v>0</v>
      </c>
      <c r="Y5014" s="62">
        <v>0</v>
      </c>
      <c r="Z5014" s="62">
        <v>0</v>
      </c>
      <c r="AA5014" s="62">
        <v>0</v>
      </c>
      <c r="AB5014" s="62">
        <v>0</v>
      </c>
      <c r="AC5014" s="62">
        <v>0</v>
      </c>
    </row>
    <row r="5015" spans="1:29" x14ac:dyDescent="0.25">
      <c r="A5015" s="61" t="s">
        <v>161</v>
      </c>
      <c r="B5015" s="61" t="s">
        <v>162</v>
      </c>
      <c r="C5015" s="62">
        <v>2005</v>
      </c>
      <c r="D5015" s="61" t="s">
        <v>89</v>
      </c>
      <c r="E5015" s="62">
        <v>103</v>
      </c>
      <c r="F5015" s="62">
        <v>9897</v>
      </c>
      <c r="G5015" s="62">
        <v>1487</v>
      </c>
      <c r="H5015" s="62">
        <v>1.2</v>
      </c>
      <c r="I5015" s="62">
        <v>96.09</v>
      </c>
      <c r="J5015" s="62">
        <v>9204.2099999999991</v>
      </c>
      <c r="K5015" s="62">
        <v>1224.8</v>
      </c>
      <c r="L5015" s="62">
        <v>2135</v>
      </c>
      <c r="M5015" s="62">
        <v>1.73</v>
      </c>
      <c r="N5015" s="62">
        <v>11.89</v>
      </c>
      <c r="O5015" s="62">
        <v>14770.19</v>
      </c>
      <c r="P5015" s="63"/>
      <c r="Q5015" s="63"/>
      <c r="R5015" s="63"/>
      <c r="S5015" s="63"/>
      <c r="T5015" s="63"/>
      <c r="U5015" s="63"/>
      <c r="V5015" s="63"/>
      <c r="W5015" s="63"/>
      <c r="X5015" s="63"/>
      <c r="Y5015" s="63"/>
      <c r="Z5015" s="62">
        <v>44670</v>
      </c>
      <c r="AA5015" s="62">
        <v>5491</v>
      </c>
      <c r="AB5015" s="62">
        <v>4.4400000000000004</v>
      </c>
      <c r="AC5015" s="62">
        <v>433.69</v>
      </c>
    </row>
    <row r="5016" spans="1:29" x14ac:dyDescent="0.25">
      <c r="A5016" s="61" t="s">
        <v>338</v>
      </c>
      <c r="B5016" s="61" t="s">
        <v>339</v>
      </c>
      <c r="C5016" s="62">
        <v>2011</v>
      </c>
      <c r="D5016" s="61" t="s">
        <v>75</v>
      </c>
      <c r="E5016" s="62">
        <v>24</v>
      </c>
      <c r="F5016" s="62">
        <v>19577</v>
      </c>
      <c r="G5016" s="62">
        <v>3489</v>
      </c>
      <c r="H5016" s="62">
        <v>12.11</v>
      </c>
      <c r="I5016" s="62">
        <v>815.71</v>
      </c>
      <c r="J5016" s="62">
        <v>18206.61</v>
      </c>
      <c r="K5016" s="62">
        <v>2462.66</v>
      </c>
      <c r="L5016" s="62">
        <v>3018</v>
      </c>
      <c r="M5016" s="62">
        <v>10.48</v>
      </c>
      <c r="N5016" s="62">
        <v>102.61</v>
      </c>
      <c r="O5016" s="62">
        <v>29697.93</v>
      </c>
      <c r="P5016" s="63"/>
      <c r="Q5016" s="63"/>
      <c r="R5016" s="63"/>
      <c r="S5016" s="63"/>
      <c r="T5016" s="63"/>
      <c r="U5016" s="63"/>
      <c r="V5016" s="63"/>
      <c r="W5016" s="63"/>
      <c r="X5016" s="63"/>
      <c r="Y5016" s="63"/>
      <c r="Z5016" s="62">
        <v>1731.02</v>
      </c>
      <c r="AA5016" s="62">
        <v>23310</v>
      </c>
      <c r="AB5016" s="62">
        <v>80.94</v>
      </c>
      <c r="AC5016" s="62">
        <v>72.13</v>
      </c>
    </row>
    <row r="5017" spans="1:29" ht="30" x14ac:dyDescent="0.25">
      <c r="A5017" s="61" t="s">
        <v>516</v>
      </c>
      <c r="B5017" s="61" t="s">
        <v>517</v>
      </c>
      <c r="C5017" s="62">
        <v>2007</v>
      </c>
      <c r="D5017" s="61" t="s">
        <v>99</v>
      </c>
      <c r="E5017" s="62">
        <v>30</v>
      </c>
      <c r="F5017" s="62">
        <v>108570</v>
      </c>
      <c r="G5017" s="62">
        <v>19146</v>
      </c>
      <c r="H5017" s="62">
        <v>53.18</v>
      </c>
      <c r="I5017" s="62">
        <v>3619</v>
      </c>
      <c r="J5017" s="62">
        <v>100970.1</v>
      </c>
      <c r="K5017" s="62">
        <v>0</v>
      </c>
      <c r="L5017" s="63"/>
      <c r="M5017" s="63"/>
      <c r="N5017" s="63"/>
      <c r="O5017" s="63"/>
      <c r="P5017" s="63"/>
      <c r="Q5017" s="63"/>
      <c r="R5017" s="63"/>
      <c r="S5017" s="63"/>
      <c r="T5017" s="63"/>
      <c r="U5017" s="63"/>
      <c r="V5017" s="63"/>
      <c r="W5017" s="63"/>
      <c r="X5017" s="63"/>
      <c r="Y5017" s="63"/>
      <c r="Z5017" s="62">
        <v>0</v>
      </c>
      <c r="AA5017" s="63"/>
      <c r="AB5017" s="63"/>
      <c r="AC5017" s="62">
        <v>0</v>
      </c>
    </row>
    <row r="5018" spans="1:29" x14ac:dyDescent="0.25">
      <c r="A5018" s="61" t="s">
        <v>338</v>
      </c>
      <c r="B5018" s="61" t="s">
        <v>339</v>
      </c>
      <c r="C5018" s="62">
        <v>2006</v>
      </c>
      <c r="D5018" s="61" t="s">
        <v>89</v>
      </c>
      <c r="E5018" s="62">
        <v>60</v>
      </c>
      <c r="F5018" s="62">
        <v>576980</v>
      </c>
      <c r="G5018" s="62">
        <v>69664</v>
      </c>
      <c r="H5018" s="62">
        <v>96.76</v>
      </c>
      <c r="I5018" s="62">
        <v>9616.33</v>
      </c>
      <c r="J5018" s="62">
        <v>536591.4</v>
      </c>
      <c r="K5018" s="62">
        <v>0</v>
      </c>
      <c r="L5018" s="62">
        <v>0</v>
      </c>
      <c r="M5018" s="62">
        <v>0</v>
      </c>
      <c r="N5018" s="63"/>
      <c r="O5018" s="63"/>
      <c r="P5018" s="63"/>
      <c r="Q5018" s="63"/>
      <c r="R5018" s="63"/>
      <c r="S5018" s="63"/>
      <c r="T5018" s="63"/>
      <c r="U5018" s="63"/>
      <c r="V5018" s="63"/>
      <c r="W5018" s="63"/>
      <c r="X5018" s="63"/>
      <c r="Y5018" s="63"/>
      <c r="Z5018" s="62">
        <v>2374.17</v>
      </c>
      <c r="AA5018" s="62">
        <v>27174</v>
      </c>
      <c r="AB5018" s="62">
        <v>37.74</v>
      </c>
      <c r="AC5018" s="62">
        <v>39.57</v>
      </c>
    </row>
    <row r="5019" spans="1:29" x14ac:dyDescent="0.25">
      <c r="A5019" s="61" t="s">
        <v>140</v>
      </c>
      <c r="B5019" s="61" t="s">
        <v>141</v>
      </c>
      <c r="C5019" s="62">
        <v>2017</v>
      </c>
      <c r="D5019" s="61" t="s">
        <v>86</v>
      </c>
      <c r="E5019" s="62">
        <v>78</v>
      </c>
      <c r="F5019" s="62">
        <v>61512</v>
      </c>
      <c r="G5019" s="62">
        <v>19716</v>
      </c>
      <c r="H5019" s="62">
        <v>21.06</v>
      </c>
      <c r="I5019" s="62">
        <v>788.62</v>
      </c>
      <c r="J5019" s="62">
        <v>57206.16</v>
      </c>
      <c r="K5019" s="62">
        <v>65682.83</v>
      </c>
      <c r="L5019" s="62">
        <v>48549</v>
      </c>
      <c r="M5019" s="62">
        <v>51.87</v>
      </c>
      <c r="N5019" s="62">
        <v>842.09</v>
      </c>
      <c r="O5019" s="62">
        <v>792088.98</v>
      </c>
      <c r="P5019" s="63"/>
      <c r="Q5019" s="63"/>
      <c r="R5019" s="63"/>
      <c r="S5019" s="63"/>
      <c r="T5019" s="63"/>
      <c r="U5019" s="63"/>
      <c r="V5019" s="63"/>
      <c r="W5019" s="63"/>
      <c r="X5019" s="63"/>
      <c r="Y5019" s="63"/>
      <c r="Z5019" s="62">
        <v>4897</v>
      </c>
      <c r="AA5019" s="62">
        <v>67733</v>
      </c>
      <c r="AB5019" s="62">
        <v>72.36</v>
      </c>
      <c r="AC5019" s="62">
        <v>62.78</v>
      </c>
    </row>
    <row r="5020" spans="1:29" ht="30" x14ac:dyDescent="0.25">
      <c r="A5020" s="61" t="s">
        <v>142</v>
      </c>
      <c r="B5020" s="61" t="s">
        <v>143</v>
      </c>
      <c r="C5020" s="62">
        <v>2018</v>
      </c>
      <c r="D5020" s="61" t="s">
        <v>89</v>
      </c>
      <c r="E5020" s="62">
        <v>132</v>
      </c>
      <c r="F5020" s="62">
        <v>1030447</v>
      </c>
      <c r="G5020" s="62">
        <v>183587</v>
      </c>
      <c r="H5020" s="62">
        <v>115.9</v>
      </c>
      <c r="I5020" s="62">
        <v>7806.42</v>
      </c>
      <c r="J5020" s="62">
        <v>958315.71</v>
      </c>
      <c r="K5020" s="62">
        <v>0</v>
      </c>
      <c r="L5020" s="63"/>
      <c r="M5020" s="63"/>
      <c r="N5020" s="63"/>
      <c r="O5020" s="63"/>
      <c r="P5020" s="63"/>
      <c r="Q5020" s="63"/>
      <c r="R5020" s="63"/>
      <c r="S5020" s="63"/>
      <c r="T5020" s="63"/>
      <c r="U5020" s="63"/>
      <c r="V5020" s="63"/>
      <c r="W5020" s="63"/>
      <c r="X5020" s="63"/>
      <c r="Y5020" s="63"/>
      <c r="Z5020" s="62">
        <v>3685</v>
      </c>
      <c r="AA5020" s="62">
        <v>50906</v>
      </c>
      <c r="AB5020" s="62">
        <v>32.14</v>
      </c>
      <c r="AC5020" s="62">
        <v>27.92</v>
      </c>
    </row>
    <row r="5021" spans="1:29" x14ac:dyDescent="0.25">
      <c r="A5021" s="61" t="s">
        <v>383</v>
      </c>
      <c r="B5021" s="61" t="s">
        <v>384</v>
      </c>
      <c r="C5021" s="62">
        <v>2012</v>
      </c>
      <c r="D5021" s="61" t="s">
        <v>99</v>
      </c>
      <c r="E5021" s="62">
        <v>40</v>
      </c>
      <c r="F5021" s="62">
        <v>254223</v>
      </c>
      <c r="G5021" s="62">
        <v>36993</v>
      </c>
      <c r="H5021" s="62">
        <v>77.069999999999993</v>
      </c>
      <c r="I5021" s="62">
        <v>6355.58</v>
      </c>
      <c r="J5021" s="62">
        <v>236427.39</v>
      </c>
      <c r="K5021" s="62">
        <v>10198</v>
      </c>
      <c r="L5021" s="62">
        <v>11439</v>
      </c>
      <c r="M5021" s="62">
        <v>23.83</v>
      </c>
      <c r="N5021" s="62">
        <v>254.95</v>
      </c>
      <c r="O5021" s="62">
        <v>122980.74</v>
      </c>
      <c r="P5021" s="63"/>
      <c r="Q5021" s="63"/>
      <c r="R5021" s="63"/>
      <c r="S5021" s="63"/>
      <c r="T5021" s="63"/>
      <c r="U5021" s="63"/>
      <c r="V5021" s="63"/>
      <c r="W5021" s="63"/>
      <c r="X5021" s="63"/>
      <c r="Y5021" s="63"/>
      <c r="Z5021" s="62">
        <v>2.92</v>
      </c>
      <c r="AA5021" s="62">
        <v>3952</v>
      </c>
      <c r="AB5021" s="62">
        <v>8.23</v>
      </c>
      <c r="AC5021" s="62">
        <v>7.0000000000000007E-2</v>
      </c>
    </row>
    <row r="5022" spans="1:29" x14ac:dyDescent="0.25">
      <c r="A5022" s="61" t="s">
        <v>229</v>
      </c>
      <c r="B5022" s="61" t="s">
        <v>230</v>
      </c>
      <c r="C5022" s="62">
        <v>2008</v>
      </c>
      <c r="D5022" s="61" t="s">
        <v>83</v>
      </c>
      <c r="E5022" s="62">
        <v>12</v>
      </c>
      <c r="F5022" s="62">
        <v>2882</v>
      </c>
      <c r="G5022" s="62">
        <v>7955</v>
      </c>
      <c r="H5022" s="62">
        <v>55.24</v>
      </c>
      <c r="I5022" s="62">
        <v>240.17</v>
      </c>
      <c r="J5022" s="62">
        <v>2680.26</v>
      </c>
      <c r="K5022" s="62">
        <v>672.16</v>
      </c>
      <c r="L5022" s="62">
        <v>1540</v>
      </c>
      <c r="M5022" s="62">
        <v>10.69</v>
      </c>
      <c r="N5022" s="62">
        <v>56.01</v>
      </c>
      <c r="O5022" s="62">
        <v>8105.81</v>
      </c>
      <c r="P5022" s="63"/>
      <c r="Q5022" s="63"/>
      <c r="R5022" s="63"/>
      <c r="S5022" s="63"/>
      <c r="T5022" s="63"/>
      <c r="U5022" s="63"/>
      <c r="V5022" s="63"/>
      <c r="W5022" s="63"/>
      <c r="X5022" s="63"/>
      <c r="Y5022" s="63"/>
      <c r="Z5022" s="62">
        <v>225200</v>
      </c>
      <c r="AA5022" s="62">
        <v>7160</v>
      </c>
      <c r="AB5022" s="62">
        <v>49.72</v>
      </c>
      <c r="AC5022" s="62">
        <v>18766.669999999998</v>
      </c>
    </row>
    <row r="5023" spans="1:29" x14ac:dyDescent="0.25">
      <c r="A5023" s="61" t="s">
        <v>420</v>
      </c>
      <c r="B5023" s="61" t="s">
        <v>421</v>
      </c>
      <c r="C5023" s="62">
        <v>2008</v>
      </c>
      <c r="D5023" s="61" t="s">
        <v>86</v>
      </c>
      <c r="E5023" s="62">
        <v>268</v>
      </c>
      <c r="F5023" s="62">
        <v>43434</v>
      </c>
      <c r="G5023" s="62">
        <v>8639</v>
      </c>
      <c r="H5023" s="62">
        <v>2.69</v>
      </c>
      <c r="I5023" s="62">
        <v>162.07</v>
      </c>
      <c r="J5023" s="62">
        <v>40393.620000000003</v>
      </c>
      <c r="K5023" s="62">
        <v>1571.29</v>
      </c>
      <c r="L5023" s="62">
        <v>3071</v>
      </c>
      <c r="M5023" s="62">
        <v>0.95</v>
      </c>
      <c r="N5023" s="62">
        <v>5.86</v>
      </c>
      <c r="O5023" s="62">
        <v>18948.66</v>
      </c>
      <c r="P5023" s="63"/>
      <c r="Q5023" s="63"/>
      <c r="R5023" s="63"/>
      <c r="S5023" s="63"/>
      <c r="T5023" s="63"/>
      <c r="U5023" s="62">
        <v>1525</v>
      </c>
      <c r="V5023" s="62">
        <v>6624</v>
      </c>
      <c r="W5023" s="62">
        <v>2.06</v>
      </c>
      <c r="X5023" s="62">
        <v>5</v>
      </c>
      <c r="Y5023" s="62">
        <v>34135.599999999999</v>
      </c>
      <c r="Z5023" s="62">
        <v>31029</v>
      </c>
      <c r="AA5023" s="62">
        <v>220013</v>
      </c>
      <c r="AB5023" s="62">
        <v>68.41</v>
      </c>
      <c r="AC5023" s="62">
        <v>115.78</v>
      </c>
    </row>
    <row r="5024" spans="1:29" x14ac:dyDescent="0.25">
      <c r="A5024" s="61" t="s">
        <v>420</v>
      </c>
      <c r="B5024" s="61" t="s">
        <v>421</v>
      </c>
      <c r="C5024" s="62">
        <v>2015</v>
      </c>
      <c r="D5024" s="61" t="s">
        <v>99</v>
      </c>
      <c r="E5024" s="62">
        <v>120</v>
      </c>
      <c r="F5024" s="62">
        <v>713894</v>
      </c>
      <c r="G5024" s="62">
        <v>123161</v>
      </c>
      <c r="H5024" s="62">
        <v>85.53</v>
      </c>
      <c r="I5024" s="62">
        <v>5949.12</v>
      </c>
      <c r="J5024" s="62">
        <v>663921.42000000004</v>
      </c>
      <c r="K5024" s="62">
        <v>62183.32</v>
      </c>
      <c r="L5024" s="62">
        <v>78962</v>
      </c>
      <c r="M5024" s="62">
        <v>54.83</v>
      </c>
      <c r="N5024" s="62">
        <v>518.19000000000005</v>
      </c>
      <c r="O5024" s="62">
        <v>749887.28</v>
      </c>
      <c r="P5024" s="63"/>
      <c r="Q5024" s="63"/>
      <c r="R5024" s="63"/>
      <c r="S5024" s="63"/>
      <c r="T5024" s="63"/>
      <c r="U5024" s="63"/>
      <c r="V5024" s="63"/>
      <c r="W5024" s="63"/>
      <c r="X5024" s="63"/>
      <c r="Y5024" s="63"/>
      <c r="Z5024" s="62">
        <v>4349.54</v>
      </c>
      <c r="AA5024" s="62">
        <v>64782</v>
      </c>
      <c r="AB5024" s="62">
        <v>44.99</v>
      </c>
      <c r="AC5024" s="62">
        <v>36.25</v>
      </c>
    </row>
    <row r="5025" spans="1:29" x14ac:dyDescent="0.25">
      <c r="A5025" s="61" t="s">
        <v>130</v>
      </c>
      <c r="B5025" s="61" t="s">
        <v>131</v>
      </c>
      <c r="C5025" s="62">
        <v>2009</v>
      </c>
      <c r="D5025" s="61" t="s">
        <v>78</v>
      </c>
      <c r="E5025" s="62">
        <v>35</v>
      </c>
      <c r="F5025" s="62">
        <v>104609</v>
      </c>
      <c r="G5025" s="62">
        <v>11200</v>
      </c>
      <c r="H5025" s="62">
        <v>26.67</v>
      </c>
      <c r="I5025" s="62">
        <v>2988.83</v>
      </c>
      <c r="J5025" s="62">
        <v>97286.37</v>
      </c>
      <c r="K5025" s="62">
        <v>22041.71</v>
      </c>
      <c r="L5025" s="62">
        <v>33026</v>
      </c>
      <c r="M5025" s="62">
        <v>78.63</v>
      </c>
      <c r="N5025" s="63"/>
      <c r="O5025" s="63"/>
      <c r="P5025" s="63"/>
      <c r="Q5025" s="63"/>
      <c r="R5025" s="63"/>
      <c r="S5025" s="63"/>
      <c r="T5025" s="63"/>
      <c r="U5025" s="63"/>
      <c r="V5025" s="63"/>
      <c r="W5025" s="63"/>
      <c r="X5025" s="63"/>
      <c r="Y5025" s="63"/>
      <c r="Z5025" s="62">
        <v>1620</v>
      </c>
      <c r="AA5025" s="62">
        <v>9492</v>
      </c>
      <c r="AB5025" s="62">
        <v>22.6</v>
      </c>
      <c r="AC5025" s="62">
        <v>46.29</v>
      </c>
    </row>
    <row r="5026" spans="1:29" ht="45" x14ac:dyDescent="0.25">
      <c r="A5026" s="61" t="s">
        <v>167</v>
      </c>
      <c r="B5026" s="61" t="s">
        <v>168</v>
      </c>
      <c r="C5026" s="62">
        <v>2005</v>
      </c>
      <c r="D5026" s="61" t="s">
        <v>150</v>
      </c>
      <c r="E5026" s="62">
        <v>8</v>
      </c>
      <c r="F5026" s="62">
        <v>0</v>
      </c>
      <c r="G5026" s="62">
        <v>0</v>
      </c>
      <c r="H5026" s="62">
        <v>0</v>
      </c>
      <c r="I5026" s="62">
        <v>0</v>
      </c>
      <c r="J5026" s="62">
        <v>0</v>
      </c>
      <c r="K5026" s="62">
        <v>0</v>
      </c>
      <c r="L5026" s="62">
        <v>0</v>
      </c>
      <c r="M5026" s="62">
        <v>0</v>
      </c>
      <c r="N5026" s="63"/>
      <c r="O5026" s="63"/>
      <c r="P5026" s="62">
        <v>0</v>
      </c>
      <c r="Q5026" s="62">
        <v>0</v>
      </c>
      <c r="R5026" s="62">
        <v>0</v>
      </c>
      <c r="S5026" s="62">
        <v>0</v>
      </c>
      <c r="T5026" s="62">
        <v>0</v>
      </c>
      <c r="U5026" s="62">
        <v>0</v>
      </c>
      <c r="V5026" s="62">
        <v>0</v>
      </c>
      <c r="W5026" s="62">
        <v>0</v>
      </c>
      <c r="X5026" s="62">
        <v>0</v>
      </c>
      <c r="Y5026" s="62">
        <v>0</v>
      </c>
      <c r="Z5026" s="62">
        <v>74500</v>
      </c>
      <c r="AA5026" s="62">
        <v>1283</v>
      </c>
      <c r="AB5026" s="62">
        <v>13.36</v>
      </c>
      <c r="AC5026" s="62">
        <v>9312.5</v>
      </c>
    </row>
    <row r="5027" spans="1:29" x14ac:dyDescent="0.25">
      <c r="A5027" s="61" t="s">
        <v>486</v>
      </c>
      <c r="B5027" s="61" t="s">
        <v>487</v>
      </c>
      <c r="C5027" s="62">
        <v>2018</v>
      </c>
      <c r="D5027" s="61" t="s">
        <v>78</v>
      </c>
      <c r="E5027" s="62">
        <v>42</v>
      </c>
      <c r="F5027" s="62">
        <v>156051</v>
      </c>
      <c r="G5027" s="62">
        <v>29757</v>
      </c>
      <c r="H5027" s="62">
        <v>59.04</v>
      </c>
      <c r="I5027" s="62">
        <v>3715.5</v>
      </c>
      <c r="J5027" s="62">
        <v>145127.43</v>
      </c>
      <c r="K5027" s="62">
        <v>0</v>
      </c>
      <c r="L5027" s="63"/>
      <c r="M5027" s="63"/>
      <c r="N5027" s="63"/>
      <c r="O5027" s="63"/>
      <c r="P5027" s="63"/>
      <c r="Q5027" s="63"/>
      <c r="R5027" s="63"/>
      <c r="S5027" s="63"/>
      <c r="T5027" s="63"/>
      <c r="U5027" s="63"/>
      <c r="V5027" s="63"/>
      <c r="W5027" s="63"/>
      <c r="X5027" s="63"/>
      <c r="Y5027" s="63"/>
      <c r="Z5027" s="62">
        <v>9945</v>
      </c>
      <c r="AA5027" s="62">
        <v>3855</v>
      </c>
      <c r="AB5027" s="62">
        <v>7.65</v>
      </c>
      <c r="AC5027" s="62">
        <v>236.79</v>
      </c>
    </row>
    <row r="5028" spans="1:29" ht="30" x14ac:dyDescent="0.25">
      <c r="A5028" s="61" t="s">
        <v>218</v>
      </c>
      <c r="B5028" s="61" t="s">
        <v>219</v>
      </c>
      <c r="C5028" s="62">
        <v>2005</v>
      </c>
      <c r="D5028" s="61" t="s">
        <v>75</v>
      </c>
      <c r="E5028" s="62">
        <v>8</v>
      </c>
      <c r="F5028" s="62">
        <v>3226</v>
      </c>
      <c r="G5028" s="62">
        <v>627</v>
      </c>
      <c r="H5028" s="62">
        <v>6.53</v>
      </c>
      <c r="I5028" s="62">
        <v>403.25</v>
      </c>
      <c r="J5028" s="62">
        <v>3000.18</v>
      </c>
      <c r="K5028" s="62">
        <v>0</v>
      </c>
      <c r="L5028" s="63"/>
      <c r="M5028" s="63"/>
      <c r="N5028" s="63"/>
      <c r="O5028" s="63"/>
      <c r="P5028" s="63"/>
      <c r="Q5028" s="63"/>
      <c r="R5028" s="63"/>
      <c r="S5028" s="63"/>
      <c r="T5028" s="63"/>
      <c r="U5028" s="63"/>
      <c r="V5028" s="63"/>
      <c r="W5028" s="63"/>
      <c r="X5028" s="63"/>
      <c r="Y5028" s="63"/>
      <c r="Z5028" s="62">
        <v>93900</v>
      </c>
      <c r="AA5028" s="62">
        <v>7743</v>
      </c>
      <c r="AB5028" s="62">
        <v>80.66</v>
      </c>
      <c r="AC5028" s="62">
        <v>11737.5</v>
      </c>
    </row>
    <row r="5029" spans="1:29" x14ac:dyDescent="0.25">
      <c r="A5029" s="61" t="s">
        <v>462</v>
      </c>
      <c r="B5029" s="61" t="s">
        <v>463</v>
      </c>
      <c r="C5029" s="62">
        <v>2004</v>
      </c>
      <c r="D5029" s="61" t="s">
        <v>584</v>
      </c>
      <c r="E5029" s="62">
        <v>258</v>
      </c>
      <c r="F5029" s="62">
        <v>1498760</v>
      </c>
      <c r="G5029" s="62">
        <v>177318</v>
      </c>
      <c r="H5029" s="62">
        <v>57.27</v>
      </c>
      <c r="I5029" s="62">
        <v>5809.15</v>
      </c>
      <c r="J5029" s="62">
        <v>1393846.8</v>
      </c>
      <c r="K5029" s="62">
        <v>6515.03</v>
      </c>
      <c r="L5029" s="62">
        <v>9918</v>
      </c>
      <c r="M5029" s="62">
        <v>3.2</v>
      </c>
      <c r="N5029" s="62">
        <v>25.25</v>
      </c>
      <c r="O5029" s="62">
        <v>78566.75</v>
      </c>
      <c r="P5029" s="63"/>
      <c r="Q5029" s="63"/>
      <c r="R5029" s="63"/>
      <c r="S5029" s="63"/>
      <c r="T5029" s="63"/>
      <c r="U5029" s="62">
        <v>107850</v>
      </c>
      <c r="V5029" s="62">
        <v>152110</v>
      </c>
      <c r="W5029" s="62">
        <v>49.13</v>
      </c>
      <c r="X5029" s="62">
        <v>418</v>
      </c>
      <c r="Y5029" s="62">
        <v>2414114.4</v>
      </c>
      <c r="Z5029" s="62">
        <v>1922</v>
      </c>
      <c r="AA5029" s="62">
        <v>143680</v>
      </c>
      <c r="AB5029" s="62">
        <v>46.41</v>
      </c>
      <c r="AC5029" s="62">
        <v>7.45</v>
      </c>
    </row>
    <row r="5030" spans="1:29" ht="30" x14ac:dyDescent="0.25">
      <c r="A5030" s="61" t="s">
        <v>176</v>
      </c>
      <c r="B5030" s="61" t="s">
        <v>177</v>
      </c>
      <c r="C5030" s="62">
        <v>2009</v>
      </c>
      <c r="D5030" s="61" t="s">
        <v>72</v>
      </c>
      <c r="E5030" s="62">
        <v>104</v>
      </c>
      <c r="F5030" s="62">
        <v>991559</v>
      </c>
      <c r="G5030" s="62">
        <v>130818</v>
      </c>
      <c r="H5030" s="62">
        <v>104.82</v>
      </c>
      <c r="I5030" s="62">
        <v>9534.2199999999993</v>
      </c>
      <c r="J5030" s="62">
        <v>922149.87</v>
      </c>
      <c r="K5030" s="62">
        <v>0</v>
      </c>
      <c r="L5030" s="62">
        <v>12024</v>
      </c>
      <c r="M5030" s="62">
        <v>9.6300000000000008</v>
      </c>
      <c r="N5030" s="63"/>
      <c r="O5030" s="63"/>
      <c r="P5030" s="63"/>
      <c r="Q5030" s="63"/>
      <c r="R5030" s="63"/>
      <c r="S5030" s="63"/>
      <c r="T5030" s="63"/>
      <c r="U5030" s="63"/>
      <c r="V5030" s="63"/>
      <c r="W5030" s="63"/>
      <c r="X5030" s="63"/>
      <c r="Y5030" s="63"/>
      <c r="Z5030" s="62">
        <v>0</v>
      </c>
      <c r="AA5030" s="62">
        <v>15659</v>
      </c>
      <c r="AB5030" s="62">
        <v>12.55</v>
      </c>
      <c r="AC5030" s="62">
        <v>0</v>
      </c>
    </row>
    <row r="5031" spans="1:29" x14ac:dyDescent="0.25">
      <c r="A5031" s="61" t="s">
        <v>260</v>
      </c>
      <c r="B5031" s="61" t="s">
        <v>261</v>
      </c>
      <c r="C5031" s="62">
        <v>2016</v>
      </c>
      <c r="D5031" s="61" t="s">
        <v>72</v>
      </c>
      <c r="E5031" s="62">
        <v>50</v>
      </c>
      <c r="F5031" s="62">
        <v>189925</v>
      </c>
      <c r="G5031" s="62">
        <v>33728</v>
      </c>
      <c r="H5031" s="62">
        <v>56.21</v>
      </c>
      <c r="I5031" s="62">
        <v>3798.5</v>
      </c>
      <c r="J5031" s="62">
        <v>176630.25</v>
      </c>
      <c r="K5031" s="62">
        <v>17691.560000000001</v>
      </c>
      <c r="L5031" s="62">
        <v>23563</v>
      </c>
      <c r="M5031" s="62">
        <v>39.270000000000003</v>
      </c>
      <c r="N5031" s="62">
        <v>353.83</v>
      </c>
      <c r="O5031" s="62">
        <v>213347.85</v>
      </c>
      <c r="P5031" s="63"/>
      <c r="Q5031" s="63"/>
      <c r="R5031" s="63"/>
      <c r="S5031" s="63"/>
      <c r="T5031" s="63"/>
      <c r="U5031" s="63"/>
      <c r="V5031" s="63"/>
      <c r="W5031" s="63"/>
      <c r="X5031" s="63"/>
      <c r="Y5031" s="63"/>
      <c r="Z5031" s="62">
        <v>1256</v>
      </c>
      <c r="AA5031" s="62">
        <v>11516</v>
      </c>
      <c r="AB5031" s="62">
        <v>19.190000000000001</v>
      </c>
      <c r="AC5031" s="62">
        <v>25.12</v>
      </c>
    </row>
    <row r="5032" spans="1:29" x14ac:dyDescent="0.25">
      <c r="A5032" s="61" t="s">
        <v>76</v>
      </c>
      <c r="B5032" s="61" t="s">
        <v>77</v>
      </c>
      <c r="C5032" s="62">
        <v>2015</v>
      </c>
      <c r="D5032" s="61" t="s">
        <v>78</v>
      </c>
      <c r="E5032" s="62">
        <v>64</v>
      </c>
      <c r="F5032" s="62">
        <v>570400</v>
      </c>
      <c r="G5032" s="62">
        <v>96446</v>
      </c>
      <c r="H5032" s="62">
        <v>125.58</v>
      </c>
      <c r="I5032" s="62">
        <v>8912.5</v>
      </c>
      <c r="J5032" s="62">
        <v>530472</v>
      </c>
      <c r="K5032" s="62">
        <v>0</v>
      </c>
      <c r="L5032" s="63"/>
      <c r="M5032" s="63"/>
      <c r="N5032" s="63"/>
      <c r="O5032" s="63"/>
      <c r="P5032" s="63"/>
      <c r="Q5032" s="63"/>
      <c r="R5032" s="63"/>
      <c r="S5032" s="63"/>
      <c r="T5032" s="63"/>
      <c r="U5032" s="63"/>
      <c r="V5032" s="63"/>
      <c r="W5032" s="63"/>
      <c r="X5032" s="63"/>
      <c r="Y5032" s="63"/>
      <c r="Z5032" s="62">
        <v>1605.11</v>
      </c>
      <c r="AA5032" s="62">
        <v>5821</v>
      </c>
      <c r="AB5032" s="62">
        <v>7.58</v>
      </c>
      <c r="AC5032" s="62">
        <v>25.08</v>
      </c>
    </row>
    <row r="5033" spans="1:29" ht="30" x14ac:dyDescent="0.25">
      <c r="A5033" s="61" t="s">
        <v>124</v>
      </c>
      <c r="B5033" s="61" t="s">
        <v>125</v>
      </c>
      <c r="C5033" s="62">
        <v>2018</v>
      </c>
      <c r="D5033" s="61" t="s">
        <v>99</v>
      </c>
      <c r="E5033" s="62">
        <v>32</v>
      </c>
      <c r="F5033" s="62">
        <v>66720</v>
      </c>
      <c r="G5033" s="62">
        <v>11200</v>
      </c>
      <c r="H5033" s="62">
        <v>29.17</v>
      </c>
      <c r="I5033" s="62">
        <v>2085</v>
      </c>
      <c r="J5033" s="62">
        <v>62049.599999999999</v>
      </c>
      <c r="K5033" s="62">
        <v>13331.74</v>
      </c>
      <c r="L5033" s="62">
        <v>16804</v>
      </c>
      <c r="M5033" s="62">
        <v>43.76</v>
      </c>
      <c r="N5033" s="62">
        <v>416.62</v>
      </c>
      <c r="O5033" s="62">
        <v>160771.51</v>
      </c>
      <c r="P5033" s="63"/>
      <c r="Q5033" s="63"/>
      <c r="R5033" s="63"/>
      <c r="S5033" s="63"/>
      <c r="T5033" s="63"/>
      <c r="U5033" s="63"/>
      <c r="V5033" s="63"/>
      <c r="W5033" s="63"/>
      <c r="X5033" s="63"/>
      <c r="Y5033" s="63"/>
      <c r="Z5033" s="62">
        <v>17223.900000000001</v>
      </c>
      <c r="AA5033" s="62">
        <v>8018</v>
      </c>
      <c r="AB5033" s="62">
        <v>20.88</v>
      </c>
      <c r="AC5033" s="62">
        <v>538.25</v>
      </c>
    </row>
    <row r="5034" spans="1:29" x14ac:dyDescent="0.25">
      <c r="A5034" s="61" t="s">
        <v>336</v>
      </c>
      <c r="B5034" s="61" t="s">
        <v>337</v>
      </c>
      <c r="C5034" s="62">
        <v>2018</v>
      </c>
      <c r="D5034" s="61" t="s">
        <v>86</v>
      </c>
      <c r="E5034" s="62">
        <v>30</v>
      </c>
      <c r="F5034" s="63"/>
      <c r="G5034" s="63"/>
      <c r="H5034" s="63"/>
      <c r="I5034" s="63"/>
      <c r="J5034" s="63"/>
      <c r="K5034" s="62">
        <v>0</v>
      </c>
      <c r="L5034" s="63"/>
      <c r="M5034" s="63"/>
      <c r="N5034" s="63"/>
      <c r="O5034" s="63"/>
      <c r="P5034" s="63"/>
      <c r="Q5034" s="63"/>
      <c r="R5034" s="63"/>
      <c r="S5034" s="63"/>
      <c r="T5034" s="63"/>
      <c r="U5034" s="63"/>
      <c r="V5034" s="63"/>
      <c r="W5034" s="63"/>
      <c r="X5034" s="63"/>
      <c r="Y5034" s="63"/>
      <c r="Z5034" s="62">
        <v>79400</v>
      </c>
      <c r="AA5034" s="62">
        <v>15822</v>
      </c>
      <c r="AB5034" s="62">
        <v>43.95</v>
      </c>
      <c r="AC5034" s="62">
        <v>2646.67</v>
      </c>
    </row>
    <row r="5035" spans="1:29" x14ac:dyDescent="0.25">
      <c r="A5035" s="61" t="s">
        <v>70</v>
      </c>
      <c r="B5035" s="61" t="s">
        <v>71</v>
      </c>
      <c r="C5035" s="62">
        <v>2013</v>
      </c>
      <c r="D5035" s="61" t="s">
        <v>99</v>
      </c>
      <c r="E5035" s="62">
        <v>152</v>
      </c>
      <c r="F5035" s="63"/>
      <c r="G5035" s="63"/>
      <c r="H5035" s="63"/>
      <c r="I5035" s="63"/>
      <c r="J5035" s="63"/>
      <c r="K5035" s="62">
        <v>0</v>
      </c>
      <c r="L5035" s="63"/>
      <c r="M5035" s="63"/>
      <c r="N5035" s="63"/>
      <c r="O5035" s="63"/>
      <c r="P5035" s="63"/>
      <c r="Q5035" s="63"/>
      <c r="R5035" s="63"/>
      <c r="S5035" s="63"/>
      <c r="T5035" s="63"/>
      <c r="U5035" s="63"/>
      <c r="V5035" s="63"/>
      <c r="W5035" s="63"/>
      <c r="X5035" s="63"/>
      <c r="Y5035" s="63"/>
      <c r="Z5035" s="62">
        <v>0</v>
      </c>
      <c r="AA5035" s="63"/>
      <c r="AB5035" s="63"/>
      <c r="AC5035" s="62">
        <v>0</v>
      </c>
    </row>
    <row r="5036" spans="1:29" ht="30" x14ac:dyDescent="0.25">
      <c r="A5036" s="61" t="s">
        <v>92</v>
      </c>
      <c r="B5036" s="61" t="s">
        <v>93</v>
      </c>
      <c r="C5036" s="62">
        <v>2008</v>
      </c>
      <c r="D5036" s="61" t="s">
        <v>75</v>
      </c>
      <c r="E5036" s="62">
        <v>8</v>
      </c>
      <c r="F5036" s="63"/>
      <c r="G5036" s="63"/>
      <c r="H5036" s="63"/>
      <c r="I5036" s="63"/>
      <c r="J5036" s="63"/>
      <c r="K5036" s="62">
        <v>0</v>
      </c>
      <c r="L5036" s="63"/>
      <c r="M5036" s="63"/>
      <c r="N5036" s="63"/>
      <c r="O5036" s="63"/>
      <c r="P5036" s="63"/>
      <c r="Q5036" s="63"/>
      <c r="R5036" s="63"/>
      <c r="S5036" s="63"/>
      <c r="T5036" s="63"/>
      <c r="U5036" s="63"/>
      <c r="V5036" s="63"/>
      <c r="W5036" s="63"/>
      <c r="X5036" s="63"/>
      <c r="Y5036" s="63"/>
      <c r="Z5036" s="62">
        <v>0</v>
      </c>
      <c r="AA5036" s="63"/>
      <c r="AB5036" s="63"/>
      <c r="AC5036" s="62">
        <v>0</v>
      </c>
    </row>
    <row r="5037" spans="1:29" ht="30" x14ac:dyDescent="0.25">
      <c r="A5037" s="61" t="s">
        <v>87</v>
      </c>
      <c r="B5037" s="61" t="s">
        <v>88</v>
      </c>
      <c r="C5037" s="62">
        <v>2004</v>
      </c>
      <c r="D5037" s="61" t="s">
        <v>75</v>
      </c>
      <c r="E5037" s="62">
        <v>10</v>
      </c>
      <c r="F5037" s="63"/>
      <c r="G5037" s="63"/>
      <c r="H5037" s="63"/>
      <c r="I5037" s="63"/>
      <c r="J5037" s="63"/>
      <c r="K5037" s="62">
        <v>6075.65</v>
      </c>
      <c r="L5037" s="62">
        <v>10255</v>
      </c>
      <c r="M5037" s="62">
        <v>85.46</v>
      </c>
      <c r="N5037" s="62">
        <v>607.57000000000005</v>
      </c>
      <c r="O5037" s="62">
        <v>73268.14</v>
      </c>
      <c r="P5037" s="63"/>
      <c r="Q5037" s="63"/>
      <c r="R5037" s="63"/>
      <c r="S5037" s="63"/>
      <c r="T5037" s="63"/>
      <c r="U5037" s="62">
        <v>873</v>
      </c>
      <c r="V5037" s="62">
        <v>1013</v>
      </c>
      <c r="W5037" s="62">
        <v>8.44</v>
      </c>
      <c r="X5037" s="62">
        <v>87</v>
      </c>
      <c r="Y5037" s="62">
        <v>19541.23</v>
      </c>
      <c r="Z5037" s="62">
        <v>73546</v>
      </c>
      <c r="AA5037" s="62">
        <v>6374</v>
      </c>
      <c r="AB5037" s="62">
        <v>53.12</v>
      </c>
      <c r="AC5037" s="62">
        <v>7354.6</v>
      </c>
    </row>
    <row r="5038" spans="1:29" x14ac:dyDescent="0.25">
      <c r="A5038" s="61" t="s">
        <v>128</v>
      </c>
      <c r="B5038" s="61" t="s">
        <v>129</v>
      </c>
      <c r="C5038" s="62">
        <v>2011</v>
      </c>
      <c r="D5038" s="61" t="s">
        <v>94</v>
      </c>
      <c r="E5038" s="62">
        <v>24</v>
      </c>
      <c r="F5038" s="62">
        <v>6959</v>
      </c>
      <c r="G5038" s="62">
        <v>1177</v>
      </c>
      <c r="H5038" s="62">
        <v>4.09</v>
      </c>
      <c r="I5038" s="62">
        <v>289.95999999999998</v>
      </c>
      <c r="J5038" s="62">
        <v>6471.87</v>
      </c>
      <c r="K5038" s="62">
        <v>0</v>
      </c>
      <c r="L5038" s="63"/>
      <c r="M5038" s="63"/>
      <c r="N5038" s="63"/>
      <c r="O5038" s="63"/>
      <c r="P5038" s="63"/>
      <c r="Q5038" s="63"/>
      <c r="R5038" s="63"/>
      <c r="S5038" s="63"/>
      <c r="T5038" s="63"/>
      <c r="U5038" s="63"/>
      <c r="V5038" s="63"/>
      <c r="W5038" s="63"/>
      <c r="X5038" s="63"/>
      <c r="Y5038" s="63"/>
      <c r="Z5038" s="62">
        <v>3104</v>
      </c>
      <c r="AA5038" s="62">
        <v>19343</v>
      </c>
      <c r="AB5038" s="62">
        <v>67.16</v>
      </c>
      <c r="AC5038" s="62">
        <v>129.33000000000001</v>
      </c>
    </row>
    <row r="5039" spans="1:29" ht="30" x14ac:dyDescent="0.25">
      <c r="A5039" s="61" t="s">
        <v>520</v>
      </c>
      <c r="B5039" s="61" t="s">
        <v>521</v>
      </c>
      <c r="C5039" s="62">
        <v>2009</v>
      </c>
      <c r="D5039" s="61" t="s">
        <v>86</v>
      </c>
      <c r="E5039" s="62">
        <v>10</v>
      </c>
      <c r="F5039" s="62">
        <v>374</v>
      </c>
      <c r="G5039" s="62">
        <v>83</v>
      </c>
      <c r="H5039" s="62">
        <v>0.69</v>
      </c>
      <c r="I5039" s="62">
        <v>37.4</v>
      </c>
      <c r="J5039" s="62">
        <v>347.82</v>
      </c>
      <c r="K5039" s="62">
        <v>136.76</v>
      </c>
      <c r="L5039" s="62">
        <v>257</v>
      </c>
      <c r="M5039" s="62">
        <v>2.14</v>
      </c>
      <c r="N5039" s="63"/>
      <c r="O5039" s="63"/>
      <c r="P5039" s="63"/>
      <c r="Q5039" s="63"/>
      <c r="R5039" s="63"/>
      <c r="S5039" s="63"/>
      <c r="T5039" s="63"/>
      <c r="U5039" s="63"/>
      <c r="V5039" s="63"/>
      <c r="W5039" s="63"/>
      <c r="X5039" s="63"/>
      <c r="Y5039" s="63"/>
      <c r="Z5039" s="62">
        <v>39300</v>
      </c>
      <c r="AA5039" s="62">
        <v>2199</v>
      </c>
      <c r="AB5039" s="62">
        <v>18.329999999999998</v>
      </c>
      <c r="AC5039" s="62">
        <v>3930</v>
      </c>
    </row>
    <row r="5040" spans="1:29" ht="30" x14ac:dyDescent="0.25">
      <c r="A5040" s="61" t="s">
        <v>452</v>
      </c>
      <c r="B5040" s="61" t="s">
        <v>453</v>
      </c>
      <c r="C5040" s="62">
        <v>2014</v>
      </c>
      <c r="D5040" s="61" t="s">
        <v>150</v>
      </c>
      <c r="E5040" s="62">
        <v>8</v>
      </c>
      <c r="F5040" s="63"/>
      <c r="G5040" s="63"/>
      <c r="H5040" s="63"/>
      <c r="I5040" s="63"/>
      <c r="J5040" s="63"/>
      <c r="K5040" s="62">
        <v>0</v>
      </c>
      <c r="L5040" s="63"/>
      <c r="M5040" s="63"/>
      <c r="N5040" s="63"/>
      <c r="O5040" s="63"/>
      <c r="P5040" s="63"/>
      <c r="Q5040" s="63"/>
      <c r="R5040" s="63"/>
      <c r="S5040" s="63"/>
      <c r="T5040" s="63"/>
      <c r="U5040" s="63"/>
      <c r="V5040" s="63"/>
      <c r="W5040" s="63"/>
      <c r="X5040" s="63"/>
      <c r="Y5040" s="63"/>
      <c r="Z5040" s="62">
        <v>0</v>
      </c>
      <c r="AA5040" s="63"/>
      <c r="AB5040" s="63"/>
      <c r="AC5040" s="62">
        <v>0</v>
      </c>
    </row>
    <row r="5041" spans="1:29" ht="30" x14ac:dyDescent="0.25">
      <c r="A5041" s="61" t="s">
        <v>153</v>
      </c>
      <c r="B5041" s="61" t="s">
        <v>154</v>
      </c>
      <c r="C5041" s="62">
        <v>2009</v>
      </c>
      <c r="D5041" s="61" t="s">
        <v>94</v>
      </c>
      <c r="E5041" s="62">
        <v>16</v>
      </c>
      <c r="F5041" s="62">
        <v>4644</v>
      </c>
      <c r="G5041" s="62">
        <v>955</v>
      </c>
      <c r="H5041" s="62">
        <v>4.97</v>
      </c>
      <c r="I5041" s="62">
        <v>290.25</v>
      </c>
      <c r="J5041" s="62">
        <v>4318.92</v>
      </c>
      <c r="K5041" s="62">
        <v>1972.84</v>
      </c>
      <c r="L5041" s="62">
        <v>2915</v>
      </c>
      <c r="M5041" s="62">
        <v>15.18</v>
      </c>
      <c r="N5041" s="63"/>
      <c r="O5041" s="63"/>
      <c r="P5041" s="63"/>
      <c r="Q5041" s="63"/>
      <c r="R5041" s="63"/>
      <c r="S5041" s="63"/>
      <c r="T5041" s="63"/>
      <c r="U5041" s="63"/>
      <c r="V5041" s="63"/>
      <c r="W5041" s="63"/>
      <c r="X5041" s="63"/>
      <c r="Y5041" s="63"/>
      <c r="Z5041" s="62">
        <v>0</v>
      </c>
      <c r="AA5041" s="63"/>
      <c r="AB5041" s="63"/>
      <c r="AC5041" s="62">
        <v>0</v>
      </c>
    </row>
    <row r="5042" spans="1:29" x14ac:dyDescent="0.25">
      <c r="A5042" s="61" t="s">
        <v>157</v>
      </c>
      <c r="B5042" s="61" t="s">
        <v>158</v>
      </c>
      <c r="C5042" s="62">
        <v>2010</v>
      </c>
      <c r="D5042" s="61" t="s">
        <v>298</v>
      </c>
      <c r="E5042" s="62">
        <v>3</v>
      </c>
      <c r="F5042" s="63"/>
      <c r="G5042" s="63"/>
      <c r="H5042" s="63"/>
      <c r="I5042" s="63"/>
      <c r="J5042" s="63"/>
      <c r="K5042" s="62">
        <v>0</v>
      </c>
      <c r="L5042" s="63"/>
      <c r="M5042" s="63"/>
      <c r="N5042" s="63"/>
      <c r="O5042" s="63"/>
      <c r="P5042" s="63"/>
      <c r="Q5042" s="63"/>
      <c r="R5042" s="63"/>
      <c r="S5042" s="63"/>
      <c r="T5042" s="63"/>
      <c r="U5042" s="63"/>
      <c r="V5042" s="63"/>
      <c r="W5042" s="63"/>
      <c r="X5042" s="63"/>
      <c r="Y5042" s="63"/>
      <c r="Z5042" s="62">
        <v>0</v>
      </c>
      <c r="AA5042" s="63"/>
      <c r="AB5042" s="63"/>
      <c r="AC5042" s="62">
        <v>0</v>
      </c>
    </row>
    <row r="5043" spans="1:29" x14ac:dyDescent="0.25">
      <c r="A5043" s="61" t="s">
        <v>208</v>
      </c>
      <c r="B5043" s="61" t="s">
        <v>209</v>
      </c>
      <c r="C5043" s="62">
        <v>2013</v>
      </c>
      <c r="D5043" s="61" t="s">
        <v>94</v>
      </c>
      <c r="E5043" s="62">
        <v>10</v>
      </c>
      <c r="F5043" s="62">
        <v>731</v>
      </c>
      <c r="G5043" s="62">
        <v>102</v>
      </c>
      <c r="H5043" s="62">
        <v>0.85</v>
      </c>
      <c r="I5043" s="62">
        <v>73.099999999999994</v>
      </c>
      <c r="J5043" s="62">
        <v>679.83</v>
      </c>
      <c r="K5043" s="62">
        <v>37</v>
      </c>
      <c r="L5043" s="62">
        <v>1201</v>
      </c>
      <c r="M5043" s="62">
        <v>10.01</v>
      </c>
      <c r="N5043" s="63"/>
      <c r="O5043" s="63"/>
      <c r="P5043" s="63"/>
      <c r="Q5043" s="63"/>
      <c r="R5043" s="63"/>
      <c r="S5043" s="63"/>
      <c r="T5043" s="63"/>
      <c r="U5043" s="63"/>
      <c r="V5043" s="63"/>
      <c r="W5043" s="63"/>
      <c r="X5043" s="63"/>
      <c r="Y5043" s="63"/>
      <c r="Z5043" s="62">
        <v>394</v>
      </c>
      <c r="AA5043" s="62">
        <v>3021</v>
      </c>
      <c r="AB5043" s="62">
        <v>25.18</v>
      </c>
      <c r="AC5043" s="62">
        <v>39.4</v>
      </c>
    </row>
    <row r="5044" spans="1:29" ht="30" x14ac:dyDescent="0.25">
      <c r="A5044" s="61" t="s">
        <v>120</v>
      </c>
      <c r="B5044" s="61" t="s">
        <v>121</v>
      </c>
      <c r="C5044" s="62">
        <v>2007</v>
      </c>
      <c r="D5044" s="61" t="s">
        <v>89</v>
      </c>
      <c r="E5044" s="62">
        <v>20</v>
      </c>
      <c r="F5044" s="62">
        <v>74560</v>
      </c>
      <c r="G5044" s="62">
        <v>12087</v>
      </c>
      <c r="H5044" s="62">
        <v>50.36</v>
      </c>
      <c r="I5044" s="62">
        <v>3728</v>
      </c>
      <c r="J5044" s="62">
        <v>69340.800000000003</v>
      </c>
      <c r="K5044" s="62">
        <v>7106.69</v>
      </c>
      <c r="L5044" s="62">
        <v>10798</v>
      </c>
      <c r="M5044" s="62">
        <v>44.99</v>
      </c>
      <c r="N5044" s="62">
        <v>355.33</v>
      </c>
      <c r="O5044" s="62">
        <v>85701.74</v>
      </c>
      <c r="P5044" s="63"/>
      <c r="Q5044" s="63"/>
      <c r="R5044" s="63"/>
      <c r="S5044" s="63"/>
      <c r="T5044" s="63"/>
      <c r="U5044" s="63"/>
      <c r="V5044" s="63"/>
      <c r="W5044" s="63"/>
      <c r="X5044" s="63"/>
      <c r="Y5044" s="63"/>
      <c r="Z5044" s="62">
        <v>43000</v>
      </c>
      <c r="AA5044" s="62">
        <v>2504</v>
      </c>
      <c r="AB5044" s="62">
        <v>10.43</v>
      </c>
      <c r="AC5044" s="62">
        <v>2150</v>
      </c>
    </row>
    <row r="5045" spans="1:29" x14ac:dyDescent="0.25">
      <c r="A5045" s="61" t="s">
        <v>338</v>
      </c>
      <c r="B5045" s="61" t="s">
        <v>339</v>
      </c>
      <c r="C5045" s="62">
        <v>2018</v>
      </c>
      <c r="D5045" s="61" t="s">
        <v>75</v>
      </c>
      <c r="E5045" s="62">
        <v>24</v>
      </c>
      <c r="F5045" s="62">
        <v>6891</v>
      </c>
      <c r="G5045" s="62">
        <v>1846</v>
      </c>
      <c r="H5045" s="62">
        <v>6.41</v>
      </c>
      <c r="I5045" s="62">
        <v>287.13</v>
      </c>
      <c r="J5045" s="62">
        <v>6408.63</v>
      </c>
      <c r="K5045" s="62">
        <v>2321.0500000000002</v>
      </c>
      <c r="L5045" s="62">
        <v>3864</v>
      </c>
      <c r="M5045" s="62">
        <v>13.42</v>
      </c>
      <c r="N5045" s="62">
        <v>96.71</v>
      </c>
      <c r="O5045" s="62">
        <v>27990.21</v>
      </c>
      <c r="P5045" s="63"/>
      <c r="Q5045" s="63"/>
      <c r="R5045" s="63"/>
      <c r="S5045" s="63"/>
      <c r="T5045" s="63"/>
      <c r="U5045" s="63"/>
      <c r="V5045" s="63"/>
      <c r="W5045" s="63"/>
      <c r="X5045" s="63"/>
      <c r="Y5045" s="63"/>
      <c r="Z5045" s="62">
        <v>445.14</v>
      </c>
      <c r="AA5045" s="62">
        <v>7346</v>
      </c>
      <c r="AB5045" s="62">
        <v>25.51</v>
      </c>
      <c r="AC5045" s="62">
        <v>18.55</v>
      </c>
    </row>
    <row r="5046" spans="1:29" x14ac:dyDescent="0.25">
      <c r="A5046" s="61" t="s">
        <v>200</v>
      </c>
      <c r="B5046" s="61" t="s">
        <v>201</v>
      </c>
      <c r="C5046" s="62">
        <v>2015</v>
      </c>
      <c r="D5046" s="61" t="s">
        <v>75</v>
      </c>
      <c r="E5046" s="62">
        <v>2</v>
      </c>
      <c r="F5046" s="62">
        <v>326</v>
      </c>
      <c r="G5046" s="62">
        <v>177</v>
      </c>
      <c r="H5046" s="62">
        <v>7.38</v>
      </c>
      <c r="I5046" s="62">
        <v>163</v>
      </c>
      <c r="J5046" s="62">
        <v>303.18</v>
      </c>
      <c r="K5046" s="62">
        <v>0</v>
      </c>
      <c r="L5046" s="63"/>
      <c r="M5046" s="63"/>
      <c r="N5046" s="63"/>
      <c r="O5046" s="63"/>
      <c r="P5046" s="62">
        <v>258</v>
      </c>
      <c r="Q5046" s="62">
        <v>602</v>
      </c>
      <c r="R5046" s="62">
        <v>25.08</v>
      </c>
      <c r="S5046" s="62">
        <v>129</v>
      </c>
      <c r="T5046" s="62">
        <v>3268.6</v>
      </c>
      <c r="U5046" s="63"/>
      <c r="V5046" s="63"/>
      <c r="W5046" s="63"/>
      <c r="X5046" s="63"/>
      <c r="Y5046" s="63"/>
      <c r="Z5046" s="62">
        <v>0</v>
      </c>
      <c r="AA5046" s="62">
        <v>10</v>
      </c>
      <c r="AB5046" s="62">
        <v>0.42</v>
      </c>
      <c r="AC5046" s="62">
        <v>0</v>
      </c>
    </row>
    <row r="5047" spans="1:29" x14ac:dyDescent="0.25">
      <c r="A5047" s="61" t="s">
        <v>432</v>
      </c>
      <c r="B5047" s="61" t="s">
        <v>433</v>
      </c>
      <c r="C5047" s="62">
        <v>2004</v>
      </c>
      <c r="D5047" s="61" t="s">
        <v>75</v>
      </c>
      <c r="E5047" s="62">
        <v>12</v>
      </c>
      <c r="F5047" s="62">
        <v>0</v>
      </c>
      <c r="G5047" s="62">
        <v>0</v>
      </c>
      <c r="H5047" s="62">
        <v>0</v>
      </c>
      <c r="I5047" s="62">
        <v>0</v>
      </c>
      <c r="J5047" s="62">
        <v>0</v>
      </c>
      <c r="K5047" s="62">
        <v>0</v>
      </c>
      <c r="L5047" s="62">
        <v>0</v>
      </c>
      <c r="M5047" s="62">
        <v>0</v>
      </c>
      <c r="N5047" s="63"/>
      <c r="O5047" s="63"/>
      <c r="P5047" s="62">
        <v>0</v>
      </c>
      <c r="Q5047" s="62">
        <v>0</v>
      </c>
      <c r="R5047" s="62">
        <v>0</v>
      </c>
      <c r="S5047" s="62">
        <v>0</v>
      </c>
      <c r="T5047" s="62">
        <v>0</v>
      </c>
      <c r="U5047" s="62">
        <v>0</v>
      </c>
      <c r="V5047" s="62">
        <v>0</v>
      </c>
      <c r="W5047" s="62">
        <v>0</v>
      </c>
      <c r="X5047" s="62">
        <v>0</v>
      </c>
      <c r="Y5047" s="62">
        <v>0</v>
      </c>
      <c r="Z5047" s="62">
        <v>0</v>
      </c>
      <c r="AA5047" s="62">
        <v>0</v>
      </c>
      <c r="AB5047" s="62">
        <v>0</v>
      </c>
      <c r="AC5047" s="62">
        <v>0</v>
      </c>
    </row>
    <row r="5048" spans="1:29" ht="30" x14ac:dyDescent="0.25">
      <c r="A5048" s="61" t="s">
        <v>393</v>
      </c>
      <c r="B5048" s="61" t="s">
        <v>394</v>
      </c>
      <c r="C5048" s="62">
        <v>2007</v>
      </c>
      <c r="D5048" s="61" t="s">
        <v>94</v>
      </c>
      <c r="E5048" s="62">
        <v>1</v>
      </c>
      <c r="F5048" s="63"/>
      <c r="G5048" s="63"/>
      <c r="H5048" s="63"/>
      <c r="I5048" s="63"/>
      <c r="J5048" s="63"/>
      <c r="K5048" s="62">
        <v>0</v>
      </c>
      <c r="L5048" s="63"/>
      <c r="M5048" s="63"/>
      <c r="N5048" s="63"/>
      <c r="O5048" s="63"/>
      <c r="P5048" s="63"/>
      <c r="Q5048" s="63"/>
      <c r="R5048" s="63"/>
      <c r="S5048" s="63"/>
      <c r="T5048" s="63"/>
      <c r="U5048" s="63"/>
      <c r="V5048" s="63"/>
      <c r="W5048" s="63"/>
      <c r="X5048" s="63"/>
      <c r="Y5048" s="63"/>
      <c r="Z5048" s="62">
        <v>77.53</v>
      </c>
      <c r="AA5048" s="62">
        <v>197</v>
      </c>
      <c r="AB5048" s="62">
        <v>16.420000000000002</v>
      </c>
      <c r="AC5048" s="62">
        <v>77.53</v>
      </c>
    </row>
    <row r="5049" spans="1:29" x14ac:dyDescent="0.25">
      <c r="A5049" s="61" t="s">
        <v>354</v>
      </c>
      <c r="B5049" s="61" t="s">
        <v>355</v>
      </c>
      <c r="C5049" s="62">
        <v>2007</v>
      </c>
      <c r="D5049" s="61" t="s">
        <v>75</v>
      </c>
      <c r="E5049" s="62">
        <v>16</v>
      </c>
      <c r="F5049" s="62">
        <v>0</v>
      </c>
      <c r="G5049" s="62">
        <v>146</v>
      </c>
      <c r="H5049" s="62">
        <v>0.76</v>
      </c>
      <c r="I5049" s="62">
        <v>0</v>
      </c>
      <c r="J5049" s="62">
        <v>0</v>
      </c>
      <c r="K5049" s="62">
        <v>319.11</v>
      </c>
      <c r="L5049" s="62">
        <v>725</v>
      </c>
      <c r="M5049" s="62">
        <v>3.78</v>
      </c>
      <c r="N5049" s="63"/>
      <c r="O5049" s="63"/>
      <c r="P5049" s="63"/>
      <c r="Q5049" s="63"/>
      <c r="R5049" s="63"/>
      <c r="S5049" s="63"/>
      <c r="T5049" s="63"/>
      <c r="U5049" s="63"/>
      <c r="V5049" s="63"/>
      <c r="W5049" s="63"/>
      <c r="X5049" s="63"/>
      <c r="Y5049" s="63"/>
      <c r="Z5049" s="62">
        <v>112849</v>
      </c>
      <c r="AA5049" s="62">
        <v>2126</v>
      </c>
      <c r="AB5049" s="62">
        <v>11.07</v>
      </c>
      <c r="AC5049" s="62">
        <v>7053.06</v>
      </c>
    </row>
    <row r="5050" spans="1:29" ht="30" x14ac:dyDescent="0.25">
      <c r="A5050" s="61" t="s">
        <v>365</v>
      </c>
      <c r="B5050" s="61" t="s">
        <v>366</v>
      </c>
      <c r="C5050" s="62">
        <v>2014</v>
      </c>
      <c r="D5050" s="61" t="s">
        <v>86</v>
      </c>
      <c r="E5050" s="62">
        <v>42</v>
      </c>
      <c r="F5050" s="62">
        <v>12184</v>
      </c>
      <c r="G5050" s="62">
        <v>3008</v>
      </c>
      <c r="H5050" s="62">
        <v>5.97</v>
      </c>
      <c r="I5050" s="62">
        <v>290.10000000000002</v>
      </c>
      <c r="J5050" s="62">
        <v>11331.12</v>
      </c>
      <c r="K5050" s="62">
        <v>831.23</v>
      </c>
      <c r="L5050" s="62">
        <v>1770</v>
      </c>
      <c r="M5050" s="62">
        <v>3.51</v>
      </c>
      <c r="N5050" s="62">
        <v>19.79</v>
      </c>
      <c r="O5050" s="62">
        <v>10024.07</v>
      </c>
      <c r="P5050" s="63"/>
      <c r="Q5050" s="63"/>
      <c r="R5050" s="63"/>
      <c r="S5050" s="63"/>
      <c r="T5050" s="63"/>
      <c r="U5050" s="63"/>
      <c r="V5050" s="63"/>
      <c r="W5050" s="63"/>
      <c r="X5050" s="63"/>
      <c r="Y5050" s="63"/>
      <c r="Z5050" s="62">
        <v>174856</v>
      </c>
      <c r="AA5050" s="62">
        <v>8631</v>
      </c>
      <c r="AB5050" s="62">
        <v>17.13</v>
      </c>
      <c r="AC5050" s="62">
        <v>4163.24</v>
      </c>
    </row>
    <row r="5051" spans="1:29" x14ac:dyDescent="0.25">
      <c r="A5051" s="61" t="s">
        <v>389</v>
      </c>
      <c r="B5051" s="61" t="s">
        <v>390</v>
      </c>
      <c r="C5051" s="62">
        <v>2003</v>
      </c>
      <c r="D5051" s="61" t="s">
        <v>75</v>
      </c>
      <c r="E5051" s="62">
        <v>14</v>
      </c>
      <c r="F5051" s="62">
        <v>1839</v>
      </c>
      <c r="G5051" s="62">
        <v>265</v>
      </c>
      <c r="H5051" s="62">
        <v>1.58</v>
      </c>
      <c r="I5051" s="62">
        <v>131.36000000000001</v>
      </c>
      <c r="J5051" s="62">
        <v>1710.27</v>
      </c>
      <c r="K5051" s="62">
        <v>0</v>
      </c>
      <c r="L5051" s="63"/>
      <c r="M5051" s="63"/>
      <c r="N5051" s="63"/>
      <c r="O5051" s="63"/>
      <c r="P5051" s="63"/>
      <c r="Q5051" s="63"/>
      <c r="R5051" s="63"/>
      <c r="S5051" s="63"/>
      <c r="T5051" s="63"/>
      <c r="U5051" s="63"/>
      <c r="V5051" s="63"/>
      <c r="W5051" s="63"/>
      <c r="X5051" s="63"/>
      <c r="Y5051" s="63"/>
      <c r="Z5051" s="62">
        <v>18954</v>
      </c>
      <c r="AA5051" s="62">
        <v>1663</v>
      </c>
      <c r="AB5051" s="62">
        <v>9.9</v>
      </c>
      <c r="AC5051" s="62">
        <v>1353.86</v>
      </c>
    </row>
    <row r="5052" spans="1:29" ht="30" x14ac:dyDescent="0.25">
      <c r="A5052" s="61" t="s">
        <v>324</v>
      </c>
      <c r="B5052" s="61" t="s">
        <v>325</v>
      </c>
      <c r="C5052" s="62">
        <v>2016</v>
      </c>
      <c r="D5052" s="61" t="s">
        <v>75</v>
      </c>
      <c r="E5052" s="62">
        <v>3</v>
      </c>
      <c r="F5052" s="63"/>
      <c r="G5052" s="63"/>
      <c r="H5052" s="63"/>
      <c r="I5052" s="63"/>
      <c r="J5052" s="63"/>
      <c r="K5052" s="62">
        <v>0</v>
      </c>
      <c r="L5052" s="63"/>
      <c r="M5052" s="63"/>
      <c r="N5052" s="63"/>
      <c r="O5052" s="63"/>
      <c r="P5052" s="63"/>
      <c r="Q5052" s="63"/>
      <c r="R5052" s="63"/>
      <c r="S5052" s="63"/>
      <c r="T5052" s="63"/>
      <c r="U5052" s="63"/>
      <c r="V5052" s="63"/>
      <c r="W5052" s="63"/>
      <c r="X5052" s="63"/>
      <c r="Y5052" s="63"/>
      <c r="Z5052" s="62">
        <v>13000</v>
      </c>
      <c r="AA5052" s="62">
        <v>662</v>
      </c>
      <c r="AB5052" s="62">
        <v>18.39</v>
      </c>
      <c r="AC5052" s="62">
        <v>4333.33</v>
      </c>
    </row>
    <row r="5053" spans="1:29" x14ac:dyDescent="0.25">
      <c r="A5053" s="61" t="s">
        <v>466</v>
      </c>
      <c r="B5053" s="61" t="s">
        <v>467</v>
      </c>
      <c r="C5053" s="62">
        <v>2003</v>
      </c>
      <c r="D5053" s="61" t="s">
        <v>75</v>
      </c>
      <c r="E5053" s="62">
        <v>6</v>
      </c>
      <c r="F5053" s="62">
        <v>47040</v>
      </c>
      <c r="G5053" s="62">
        <v>3797</v>
      </c>
      <c r="H5053" s="62">
        <v>52.74</v>
      </c>
      <c r="I5053" s="62">
        <v>7840</v>
      </c>
      <c r="J5053" s="62">
        <v>43747.199999999997</v>
      </c>
      <c r="K5053" s="62">
        <v>0</v>
      </c>
      <c r="L5053" s="63"/>
      <c r="M5053" s="63"/>
      <c r="N5053" s="63"/>
      <c r="O5053" s="63"/>
      <c r="P5053" s="63"/>
      <c r="Q5053" s="63"/>
      <c r="R5053" s="63"/>
      <c r="S5053" s="63"/>
      <c r="T5053" s="63"/>
      <c r="U5053" s="63"/>
      <c r="V5053" s="63"/>
      <c r="W5053" s="63"/>
      <c r="X5053" s="63"/>
      <c r="Y5053" s="63"/>
      <c r="Z5053" s="62">
        <v>21284</v>
      </c>
      <c r="AA5053" s="62">
        <v>464</v>
      </c>
      <c r="AB5053" s="62">
        <v>6.44</v>
      </c>
      <c r="AC5053" s="62">
        <v>3547.33</v>
      </c>
    </row>
    <row r="5054" spans="1:29" ht="30" x14ac:dyDescent="0.25">
      <c r="A5054" s="61" t="s">
        <v>342</v>
      </c>
      <c r="B5054" s="61" t="s">
        <v>343</v>
      </c>
      <c r="C5054" s="62">
        <v>2006</v>
      </c>
      <c r="D5054" s="61" t="s">
        <v>78</v>
      </c>
      <c r="E5054" s="62">
        <v>77</v>
      </c>
      <c r="F5054" s="62">
        <v>684960</v>
      </c>
      <c r="G5054" s="62">
        <v>99063</v>
      </c>
      <c r="H5054" s="62">
        <v>107.21</v>
      </c>
      <c r="I5054" s="62">
        <v>8895.58</v>
      </c>
      <c r="J5054" s="62">
        <v>637012.80000000005</v>
      </c>
      <c r="K5054" s="62">
        <v>0</v>
      </c>
      <c r="L5054" s="63"/>
      <c r="M5054" s="63"/>
      <c r="N5054" s="63"/>
      <c r="O5054" s="63"/>
      <c r="P5054" s="63"/>
      <c r="Q5054" s="63"/>
      <c r="R5054" s="63"/>
      <c r="S5054" s="63"/>
      <c r="T5054" s="63"/>
      <c r="U5054" s="63"/>
      <c r="V5054" s="63"/>
      <c r="W5054" s="63"/>
      <c r="X5054" s="63"/>
      <c r="Y5054" s="63"/>
      <c r="Z5054" s="62">
        <v>242979</v>
      </c>
      <c r="AA5054" s="62">
        <v>17660</v>
      </c>
      <c r="AB5054" s="62">
        <v>19.11</v>
      </c>
      <c r="AC5054" s="62">
        <v>3155.57</v>
      </c>
    </row>
    <row r="5055" spans="1:29" ht="30" x14ac:dyDescent="0.25">
      <c r="A5055" s="61" t="s">
        <v>309</v>
      </c>
      <c r="B5055" s="61" t="s">
        <v>310</v>
      </c>
      <c r="C5055" s="62">
        <v>2017</v>
      </c>
      <c r="D5055" s="61" t="s">
        <v>75</v>
      </c>
      <c r="E5055" s="62">
        <v>26</v>
      </c>
      <c r="F5055" s="63"/>
      <c r="G5055" s="63"/>
      <c r="H5055" s="63"/>
      <c r="I5055" s="63"/>
      <c r="J5055" s="63"/>
      <c r="K5055" s="62">
        <v>0</v>
      </c>
      <c r="L5055" s="63"/>
      <c r="M5055" s="63"/>
      <c r="N5055" s="63"/>
      <c r="O5055" s="63"/>
      <c r="P5055" s="63"/>
      <c r="Q5055" s="63"/>
      <c r="R5055" s="63"/>
      <c r="S5055" s="63"/>
      <c r="T5055" s="63"/>
      <c r="U5055" s="63"/>
      <c r="V5055" s="63"/>
      <c r="W5055" s="63"/>
      <c r="X5055" s="63"/>
      <c r="Y5055" s="63"/>
      <c r="Z5055" s="62">
        <v>0</v>
      </c>
      <c r="AA5055" s="63"/>
      <c r="AB5055" s="63"/>
      <c r="AC5055" s="62">
        <v>0</v>
      </c>
    </row>
    <row r="5056" spans="1:29" x14ac:dyDescent="0.25">
      <c r="A5056" s="61" t="s">
        <v>420</v>
      </c>
      <c r="B5056" s="61" t="s">
        <v>421</v>
      </c>
      <c r="C5056" s="62">
        <v>2015</v>
      </c>
      <c r="D5056" s="61" t="s">
        <v>86</v>
      </c>
      <c r="E5056" s="62">
        <v>268</v>
      </c>
      <c r="F5056" s="62">
        <v>46570</v>
      </c>
      <c r="G5056" s="62">
        <v>10671</v>
      </c>
      <c r="H5056" s="62">
        <v>3.32</v>
      </c>
      <c r="I5056" s="62">
        <v>173.77</v>
      </c>
      <c r="J5056" s="62">
        <v>43310.1</v>
      </c>
      <c r="K5056" s="62">
        <v>1298.74</v>
      </c>
      <c r="L5056" s="62">
        <v>2276</v>
      </c>
      <c r="M5056" s="62">
        <v>0.71</v>
      </c>
      <c r="N5056" s="62">
        <v>4.8499999999999996</v>
      </c>
      <c r="O5056" s="62">
        <v>15661.88</v>
      </c>
      <c r="P5056" s="63"/>
      <c r="Q5056" s="63"/>
      <c r="R5056" s="63"/>
      <c r="S5056" s="63"/>
      <c r="T5056" s="63"/>
      <c r="U5056" s="62">
        <v>2117</v>
      </c>
      <c r="V5056" s="62">
        <v>5871</v>
      </c>
      <c r="W5056" s="62">
        <v>1.83</v>
      </c>
      <c r="X5056" s="62">
        <v>7</v>
      </c>
      <c r="Y5056" s="62">
        <v>47386.93</v>
      </c>
      <c r="Z5056" s="62">
        <v>16191</v>
      </c>
      <c r="AA5056" s="62">
        <v>164988</v>
      </c>
      <c r="AB5056" s="62">
        <v>51.3</v>
      </c>
      <c r="AC5056" s="62">
        <v>60.41</v>
      </c>
    </row>
    <row r="5057" spans="1:29" x14ac:dyDescent="0.25">
      <c r="A5057" s="61" t="s">
        <v>204</v>
      </c>
      <c r="B5057" s="61" t="s">
        <v>205</v>
      </c>
      <c r="C5057" s="62">
        <v>2008</v>
      </c>
      <c r="D5057" s="61" t="s">
        <v>75</v>
      </c>
      <c r="E5057" s="62">
        <v>8</v>
      </c>
      <c r="F5057" s="62">
        <v>38802</v>
      </c>
      <c r="G5057" s="62">
        <v>6123</v>
      </c>
      <c r="H5057" s="62">
        <v>63.78</v>
      </c>
      <c r="I5057" s="62">
        <v>4850.25</v>
      </c>
      <c r="J5057" s="62">
        <v>36085.86</v>
      </c>
      <c r="K5057" s="62">
        <v>0</v>
      </c>
      <c r="L5057" s="63"/>
      <c r="M5057" s="63"/>
      <c r="N5057" s="63"/>
      <c r="O5057" s="63"/>
      <c r="P5057" s="63"/>
      <c r="Q5057" s="63"/>
      <c r="R5057" s="63"/>
      <c r="S5057" s="63"/>
      <c r="T5057" s="63"/>
      <c r="U5057" s="63"/>
      <c r="V5057" s="63"/>
      <c r="W5057" s="63"/>
      <c r="X5057" s="63"/>
      <c r="Y5057" s="63"/>
      <c r="Z5057" s="62">
        <v>42910</v>
      </c>
      <c r="AA5057" s="62">
        <v>7914</v>
      </c>
      <c r="AB5057" s="62">
        <v>82.44</v>
      </c>
      <c r="AC5057" s="62">
        <v>5363.75</v>
      </c>
    </row>
    <row r="5058" spans="1:29" ht="30" x14ac:dyDescent="0.25">
      <c r="A5058" s="61" t="s">
        <v>283</v>
      </c>
      <c r="B5058" s="61" t="s">
        <v>284</v>
      </c>
      <c r="C5058" s="62">
        <v>2003</v>
      </c>
      <c r="D5058" s="61" t="s">
        <v>419</v>
      </c>
      <c r="E5058" s="62">
        <v>8</v>
      </c>
      <c r="F5058" s="62">
        <v>0</v>
      </c>
      <c r="G5058" s="62">
        <v>0</v>
      </c>
      <c r="H5058" s="62">
        <v>0</v>
      </c>
      <c r="I5058" s="62">
        <v>0</v>
      </c>
      <c r="J5058" s="62">
        <v>0</v>
      </c>
      <c r="K5058" s="62">
        <v>0</v>
      </c>
      <c r="L5058" s="62">
        <v>0</v>
      </c>
      <c r="M5058" s="62">
        <v>0</v>
      </c>
      <c r="N5058" s="63"/>
      <c r="O5058" s="63"/>
      <c r="P5058" s="63"/>
      <c r="Q5058" s="63"/>
      <c r="R5058" s="63"/>
      <c r="S5058" s="63"/>
      <c r="T5058" s="63"/>
      <c r="U5058" s="63"/>
      <c r="V5058" s="63"/>
      <c r="W5058" s="63"/>
      <c r="X5058" s="63"/>
      <c r="Y5058" s="63"/>
      <c r="Z5058" s="62">
        <v>69000</v>
      </c>
      <c r="AA5058" s="62">
        <v>7098</v>
      </c>
      <c r="AB5058" s="62">
        <v>73.94</v>
      </c>
      <c r="AC5058" s="62">
        <v>8625</v>
      </c>
    </row>
    <row r="5059" spans="1:29" x14ac:dyDescent="0.25">
      <c r="A5059" s="61" t="s">
        <v>369</v>
      </c>
      <c r="B5059" s="61" t="s">
        <v>370</v>
      </c>
      <c r="C5059" s="62">
        <v>2010</v>
      </c>
      <c r="D5059" s="61" t="s">
        <v>75</v>
      </c>
      <c r="E5059" s="62">
        <v>19</v>
      </c>
      <c r="F5059" s="62">
        <v>10512</v>
      </c>
      <c r="G5059" s="62">
        <v>2147</v>
      </c>
      <c r="H5059" s="62">
        <v>9.42</v>
      </c>
      <c r="I5059" s="62">
        <v>553.26</v>
      </c>
      <c r="J5059" s="62">
        <v>9776.16</v>
      </c>
      <c r="K5059" s="62">
        <v>16039</v>
      </c>
      <c r="L5059" s="62">
        <v>25128</v>
      </c>
      <c r="M5059" s="62">
        <v>110.21</v>
      </c>
      <c r="N5059" s="63"/>
      <c r="O5059" s="63"/>
      <c r="P5059" s="63"/>
      <c r="Q5059" s="63"/>
      <c r="R5059" s="63"/>
      <c r="S5059" s="63"/>
      <c r="T5059" s="63"/>
      <c r="U5059" s="63"/>
      <c r="V5059" s="63"/>
      <c r="W5059" s="63"/>
      <c r="X5059" s="63"/>
      <c r="Y5059" s="63"/>
      <c r="Z5059" s="62">
        <v>1309.47</v>
      </c>
      <c r="AA5059" s="62">
        <v>5154</v>
      </c>
      <c r="AB5059" s="62">
        <v>22.61</v>
      </c>
      <c r="AC5059" s="62">
        <v>68.92</v>
      </c>
    </row>
    <row r="5060" spans="1:29" ht="30" x14ac:dyDescent="0.25">
      <c r="A5060" s="61" t="s">
        <v>151</v>
      </c>
      <c r="B5060" s="61" t="s">
        <v>152</v>
      </c>
      <c r="C5060" s="62">
        <v>2013</v>
      </c>
      <c r="D5060" s="61" t="s">
        <v>75</v>
      </c>
      <c r="E5060" s="62">
        <v>2</v>
      </c>
      <c r="F5060" s="63"/>
      <c r="G5060" s="63"/>
      <c r="H5060" s="63"/>
      <c r="I5060" s="63"/>
      <c r="J5060" s="63"/>
      <c r="K5060" s="62">
        <v>0</v>
      </c>
      <c r="L5060" s="63"/>
      <c r="M5060" s="63"/>
      <c r="N5060" s="63"/>
      <c r="O5060" s="63"/>
      <c r="P5060" s="63"/>
      <c r="Q5060" s="63"/>
      <c r="R5060" s="63"/>
      <c r="S5060" s="63"/>
      <c r="T5060" s="63"/>
      <c r="U5060" s="63"/>
      <c r="V5060" s="63"/>
      <c r="W5060" s="63"/>
      <c r="X5060" s="63"/>
      <c r="Y5060" s="63"/>
      <c r="Z5060" s="62">
        <v>9772</v>
      </c>
      <c r="AA5060" s="62">
        <v>520</v>
      </c>
      <c r="AB5060" s="62">
        <v>21.67</v>
      </c>
      <c r="AC5060" s="62">
        <v>4886</v>
      </c>
    </row>
    <row r="5061" spans="1:29" ht="30" x14ac:dyDescent="0.25">
      <c r="A5061" s="61" t="s">
        <v>122</v>
      </c>
      <c r="B5061" s="61" t="s">
        <v>123</v>
      </c>
      <c r="C5061" s="62">
        <v>2005</v>
      </c>
      <c r="D5061" s="61" t="s">
        <v>99</v>
      </c>
      <c r="E5061" s="62">
        <v>52</v>
      </c>
      <c r="F5061" s="62">
        <v>176727</v>
      </c>
      <c r="G5061" s="62">
        <v>17149</v>
      </c>
      <c r="H5061" s="62">
        <v>27.48</v>
      </c>
      <c r="I5061" s="62">
        <v>3398.6</v>
      </c>
      <c r="J5061" s="62">
        <v>164356.10999999999</v>
      </c>
      <c r="K5061" s="62">
        <v>35159</v>
      </c>
      <c r="L5061" s="62">
        <v>55052</v>
      </c>
      <c r="M5061" s="62">
        <v>88.22</v>
      </c>
      <c r="N5061" s="62">
        <v>676.13</v>
      </c>
      <c r="O5061" s="62">
        <v>423992.93</v>
      </c>
      <c r="P5061" s="63"/>
      <c r="Q5061" s="63"/>
      <c r="R5061" s="63"/>
      <c r="S5061" s="63"/>
      <c r="T5061" s="63"/>
      <c r="U5061" s="63"/>
      <c r="V5061" s="63"/>
      <c r="W5061" s="63"/>
      <c r="X5061" s="63"/>
      <c r="Y5061" s="63"/>
      <c r="Z5061" s="62">
        <v>1282.67</v>
      </c>
      <c r="AA5061" s="62">
        <v>16553</v>
      </c>
      <c r="AB5061" s="62">
        <v>26.53</v>
      </c>
      <c r="AC5061" s="62">
        <v>24.67</v>
      </c>
    </row>
    <row r="5062" spans="1:29" x14ac:dyDescent="0.25">
      <c r="A5062" s="61" t="s">
        <v>222</v>
      </c>
      <c r="B5062" s="61" t="s">
        <v>223</v>
      </c>
      <c r="C5062" s="62">
        <v>2015</v>
      </c>
      <c r="D5062" s="61" t="s">
        <v>89</v>
      </c>
      <c r="E5062" s="62">
        <v>44</v>
      </c>
      <c r="F5062" s="62">
        <v>427800</v>
      </c>
      <c r="G5062" s="62">
        <v>63405</v>
      </c>
      <c r="H5062" s="62">
        <v>120.09</v>
      </c>
      <c r="I5062" s="62">
        <v>9722.73</v>
      </c>
      <c r="J5062" s="62">
        <v>397854</v>
      </c>
      <c r="K5062" s="62">
        <v>0</v>
      </c>
      <c r="L5062" s="63"/>
      <c r="M5062" s="63"/>
      <c r="N5062" s="63"/>
      <c r="O5062" s="63"/>
      <c r="P5062" s="63"/>
      <c r="Q5062" s="63"/>
      <c r="R5062" s="63"/>
      <c r="S5062" s="63"/>
      <c r="T5062" s="63"/>
      <c r="U5062" s="63"/>
      <c r="V5062" s="63"/>
      <c r="W5062" s="63"/>
      <c r="X5062" s="63"/>
      <c r="Y5062" s="63"/>
      <c r="Z5062" s="62">
        <v>91220</v>
      </c>
      <c r="AA5062" s="62">
        <v>9539</v>
      </c>
      <c r="AB5062" s="62">
        <v>18.07</v>
      </c>
      <c r="AC5062" s="62">
        <v>2073.1799999999998</v>
      </c>
    </row>
    <row r="5063" spans="1:29" x14ac:dyDescent="0.25">
      <c r="A5063" s="61" t="s">
        <v>113</v>
      </c>
      <c r="B5063" s="61" t="s">
        <v>114</v>
      </c>
      <c r="C5063" s="62">
        <v>2009</v>
      </c>
      <c r="D5063" s="61" t="s">
        <v>150</v>
      </c>
      <c r="E5063" s="62">
        <v>5</v>
      </c>
      <c r="F5063" s="63"/>
      <c r="G5063" s="63"/>
      <c r="H5063" s="63"/>
      <c r="I5063" s="63"/>
      <c r="J5063" s="63"/>
      <c r="K5063" s="62">
        <v>0</v>
      </c>
      <c r="L5063" s="63"/>
      <c r="M5063" s="63"/>
      <c r="N5063" s="63"/>
      <c r="O5063" s="63"/>
      <c r="P5063" s="63"/>
      <c r="Q5063" s="63"/>
      <c r="R5063" s="63"/>
      <c r="S5063" s="63"/>
      <c r="T5063" s="63"/>
      <c r="U5063" s="63"/>
      <c r="V5063" s="63"/>
      <c r="W5063" s="63"/>
      <c r="X5063" s="63"/>
      <c r="Y5063" s="63"/>
      <c r="Z5063" s="62">
        <v>0</v>
      </c>
      <c r="AA5063" s="63"/>
      <c r="AB5063" s="63"/>
      <c r="AC5063" s="62">
        <v>0</v>
      </c>
    </row>
    <row r="5064" spans="1:29" x14ac:dyDescent="0.25">
      <c r="A5064" s="61" t="s">
        <v>285</v>
      </c>
      <c r="B5064" s="61" t="s">
        <v>286</v>
      </c>
      <c r="C5064" s="62">
        <v>2014</v>
      </c>
      <c r="D5064" s="61" t="s">
        <v>75</v>
      </c>
      <c r="E5064" s="62">
        <v>12</v>
      </c>
      <c r="F5064" s="62">
        <v>1595</v>
      </c>
      <c r="G5064" s="62">
        <v>319</v>
      </c>
      <c r="H5064" s="62">
        <v>2.2200000000000002</v>
      </c>
      <c r="I5064" s="62">
        <v>132.91999999999999</v>
      </c>
      <c r="J5064" s="62">
        <v>1483.35</v>
      </c>
      <c r="K5064" s="62">
        <v>0</v>
      </c>
      <c r="L5064" s="63"/>
      <c r="M5064" s="63"/>
      <c r="N5064" s="63"/>
      <c r="O5064" s="63"/>
      <c r="P5064" s="63"/>
      <c r="Q5064" s="63"/>
      <c r="R5064" s="63"/>
      <c r="S5064" s="63"/>
      <c r="T5064" s="63"/>
      <c r="U5064" s="63"/>
      <c r="V5064" s="63"/>
      <c r="W5064" s="63"/>
      <c r="X5064" s="63"/>
      <c r="Y5064" s="63"/>
      <c r="Z5064" s="62">
        <v>45500</v>
      </c>
      <c r="AA5064" s="62">
        <v>2783</v>
      </c>
      <c r="AB5064" s="62">
        <v>19.329999999999998</v>
      </c>
      <c r="AC5064" s="62">
        <v>3791.67</v>
      </c>
    </row>
    <row r="5065" spans="1:29" ht="30" x14ac:dyDescent="0.25">
      <c r="A5065" s="61" t="s">
        <v>188</v>
      </c>
      <c r="B5065" s="61" t="s">
        <v>189</v>
      </c>
      <c r="C5065" s="62">
        <v>2004</v>
      </c>
      <c r="D5065" s="61" t="s">
        <v>75</v>
      </c>
      <c r="E5065" s="62">
        <v>24</v>
      </c>
      <c r="F5065" s="62">
        <v>289290</v>
      </c>
      <c r="G5065" s="62">
        <v>46804</v>
      </c>
      <c r="H5065" s="62">
        <v>162.51</v>
      </c>
      <c r="I5065" s="62">
        <v>12053.75</v>
      </c>
      <c r="J5065" s="62">
        <v>269039.7</v>
      </c>
      <c r="K5065" s="62">
        <v>24621.73</v>
      </c>
      <c r="L5065" s="62">
        <v>21011</v>
      </c>
      <c r="M5065" s="62">
        <v>72.95</v>
      </c>
      <c r="N5065" s="62">
        <v>1025.9100000000001</v>
      </c>
      <c r="O5065" s="62">
        <v>296920.78999999998</v>
      </c>
      <c r="P5065" s="63"/>
      <c r="Q5065" s="63"/>
      <c r="R5065" s="63"/>
      <c r="S5065" s="63"/>
      <c r="T5065" s="63"/>
      <c r="U5065" s="63"/>
      <c r="V5065" s="63"/>
      <c r="W5065" s="63"/>
      <c r="X5065" s="63"/>
      <c r="Y5065" s="63"/>
      <c r="Z5065" s="62">
        <v>3080</v>
      </c>
      <c r="AA5065" s="62">
        <v>14130</v>
      </c>
      <c r="AB5065" s="62">
        <v>49.06</v>
      </c>
      <c r="AC5065" s="62">
        <v>128.33000000000001</v>
      </c>
    </row>
    <row r="5066" spans="1:29" x14ac:dyDescent="0.25">
      <c r="A5066" s="61" t="s">
        <v>235</v>
      </c>
      <c r="B5066" s="61" t="s">
        <v>236</v>
      </c>
      <c r="C5066" s="62">
        <v>2009</v>
      </c>
      <c r="D5066" s="61" t="s">
        <v>83</v>
      </c>
      <c r="E5066" s="62">
        <v>1</v>
      </c>
      <c r="F5066" s="63"/>
      <c r="G5066" s="63"/>
      <c r="H5066" s="63"/>
      <c r="I5066" s="63"/>
      <c r="J5066" s="63"/>
      <c r="K5066" s="62">
        <v>0</v>
      </c>
      <c r="L5066" s="63"/>
      <c r="M5066" s="63"/>
      <c r="N5066" s="63"/>
      <c r="O5066" s="63"/>
      <c r="P5066" s="63"/>
      <c r="Q5066" s="63"/>
      <c r="R5066" s="63"/>
      <c r="S5066" s="63"/>
      <c r="T5066" s="63"/>
      <c r="U5066" s="62">
        <v>936</v>
      </c>
      <c r="V5066" s="62">
        <v>2481</v>
      </c>
      <c r="W5066" s="62">
        <v>206.75</v>
      </c>
      <c r="X5066" s="62">
        <v>936</v>
      </c>
      <c r="Y5066" s="62">
        <v>20951.419999999998</v>
      </c>
      <c r="Z5066" s="62">
        <v>8000</v>
      </c>
      <c r="AA5066" s="62">
        <v>224</v>
      </c>
      <c r="AB5066" s="62">
        <v>18.670000000000002</v>
      </c>
      <c r="AC5066" s="62">
        <v>8000</v>
      </c>
    </row>
    <row r="5067" spans="1:29" ht="30" x14ac:dyDescent="0.25">
      <c r="A5067" s="61" t="s">
        <v>494</v>
      </c>
      <c r="B5067" s="61" t="s">
        <v>495</v>
      </c>
      <c r="C5067" s="62">
        <v>2018</v>
      </c>
      <c r="D5067" s="61" t="s">
        <v>75</v>
      </c>
      <c r="E5067" s="62">
        <v>10</v>
      </c>
      <c r="F5067" s="62">
        <v>48</v>
      </c>
      <c r="G5067" s="62">
        <v>16</v>
      </c>
      <c r="H5067" s="62">
        <v>0.13</v>
      </c>
      <c r="I5067" s="62">
        <v>4.8</v>
      </c>
      <c r="J5067" s="62">
        <v>44.64</v>
      </c>
      <c r="K5067" s="62">
        <v>0</v>
      </c>
      <c r="L5067" s="63"/>
      <c r="M5067" s="63"/>
      <c r="N5067" s="63"/>
      <c r="O5067" s="63"/>
      <c r="P5067" s="63"/>
      <c r="Q5067" s="63"/>
      <c r="R5067" s="63"/>
      <c r="S5067" s="63"/>
      <c r="T5067" s="63"/>
      <c r="U5067" s="63"/>
      <c r="V5067" s="63"/>
      <c r="W5067" s="63"/>
      <c r="X5067" s="63"/>
      <c r="Y5067" s="63"/>
      <c r="Z5067" s="62">
        <v>0</v>
      </c>
      <c r="AA5067" s="63"/>
      <c r="AB5067" s="63"/>
      <c r="AC5067" s="62">
        <v>0</v>
      </c>
    </row>
    <row r="5068" spans="1:29" x14ac:dyDescent="0.25">
      <c r="A5068" s="61" t="s">
        <v>486</v>
      </c>
      <c r="B5068" s="61" t="s">
        <v>487</v>
      </c>
      <c r="C5068" s="62">
        <v>2011</v>
      </c>
      <c r="D5068" s="61" t="s">
        <v>78</v>
      </c>
      <c r="E5068" s="62">
        <v>42</v>
      </c>
      <c r="F5068" s="62">
        <v>381900</v>
      </c>
      <c r="G5068" s="62">
        <v>44613</v>
      </c>
      <c r="H5068" s="62">
        <v>88.52</v>
      </c>
      <c r="I5068" s="62">
        <v>9092.86</v>
      </c>
      <c r="J5068" s="62">
        <v>355167</v>
      </c>
      <c r="K5068" s="62">
        <v>0</v>
      </c>
      <c r="L5068" s="63"/>
      <c r="M5068" s="63"/>
      <c r="N5068" s="63"/>
      <c r="O5068" s="63"/>
      <c r="P5068" s="63"/>
      <c r="Q5068" s="63"/>
      <c r="R5068" s="63"/>
      <c r="S5068" s="63"/>
      <c r="T5068" s="63"/>
      <c r="U5068" s="63"/>
      <c r="V5068" s="63"/>
      <c r="W5068" s="63"/>
      <c r="X5068" s="63"/>
      <c r="Y5068" s="63"/>
      <c r="Z5068" s="62">
        <v>29165</v>
      </c>
      <c r="AA5068" s="62">
        <v>20794</v>
      </c>
      <c r="AB5068" s="62">
        <v>41.26</v>
      </c>
      <c r="AC5068" s="62">
        <v>694.4</v>
      </c>
    </row>
    <row r="5069" spans="1:29" x14ac:dyDescent="0.25">
      <c r="A5069" s="61" t="s">
        <v>253</v>
      </c>
      <c r="B5069" s="61" t="s">
        <v>254</v>
      </c>
      <c r="C5069" s="62">
        <v>2015</v>
      </c>
      <c r="D5069" s="61" t="s">
        <v>89</v>
      </c>
      <c r="E5069" s="62">
        <v>55</v>
      </c>
      <c r="F5069" s="62">
        <v>202541</v>
      </c>
      <c r="G5069" s="62">
        <v>42466</v>
      </c>
      <c r="H5069" s="62">
        <v>64.34</v>
      </c>
      <c r="I5069" s="62">
        <v>3682.56</v>
      </c>
      <c r="J5069" s="62">
        <v>188363.13</v>
      </c>
      <c r="K5069" s="62">
        <v>21807.95</v>
      </c>
      <c r="L5069" s="62">
        <v>27714</v>
      </c>
      <c r="M5069" s="62">
        <v>41.99</v>
      </c>
      <c r="N5069" s="62">
        <v>396.51</v>
      </c>
      <c r="O5069" s="62">
        <v>262988.65000000002</v>
      </c>
      <c r="P5069" s="63"/>
      <c r="Q5069" s="63"/>
      <c r="R5069" s="63"/>
      <c r="S5069" s="63"/>
      <c r="T5069" s="63"/>
      <c r="U5069" s="63"/>
      <c r="V5069" s="63"/>
      <c r="W5069" s="63"/>
      <c r="X5069" s="63"/>
      <c r="Y5069" s="63"/>
      <c r="Z5069" s="62">
        <v>229790</v>
      </c>
      <c r="AA5069" s="62">
        <v>12460</v>
      </c>
      <c r="AB5069" s="62">
        <v>18.88</v>
      </c>
      <c r="AC5069" s="62">
        <v>4178</v>
      </c>
    </row>
    <row r="5070" spans="1:29" ht="45" x14ac:dyDescent="0.25">
      <c r="A5070" s="61" t="s">
        <v>109</v>
      </c>
      <c r="B5070" s="61" t="s">
        <v>110</v>
      </c>
      <c r="C5070" s="62">
        <v>2004</v>
      </c>
      <c r="D5070" s="61" t="s">
        <v>94</v>
      </c>
      <c r="E5070" s="62">
        <v>4</v>
      </c>
      <c r="F5070" s="62">
        <v>373</v>
      </c>
      <c r="G5070" s="62">
        <v>68</v>
      </c>
      <c r="H5070" s="62">
        <v>1.42</v>
      </c>
      <c r="I5070" s="62">
        <v>93.25</v>
      </c>
      <c r="J5070" s="62">
        <v>346.89</v>
      </c>
      <c r="K5070" s="62">
        <v>0</v>
      </c>
      <c r="L5070" s="63"/>
      <c r="M5070" s="63"/>
      <c r="N5070" s="63"/>
      <c r="O5070" s="63"/>
      <c r="P5070" s="62">
        <v>938</v>
      </c>
      <c r="Q5070" s="62">
        <v>1174</v>
      </c>
      <c r="R5070" s="62">
        <v>24.46</v>
      </c>
      <c r="S5070" s="62">
        <v>234</v>
      </c>
      <c r="T5070" s="62">
        <v>11883.52</v>
      </c>
      <c r="U5070" s="62">
        <v>207</v>
      </c>
      <c r="V5070" s="62">
        <v>325</v>
      </c>
      <c r="W5070" s="62">
        <v>6.77</v>
      </c>
      <c r="X5070" s="62">
        <v>51</v>
      </c>
      <c r="Y5070" s="62">
        <v>4633.49</v>
      </c>
      <c r="Z5070" s="62">
        <v>1439658</v>
      </c>
      <c r="AA5070" s="62">
        <v>14076</v>
      </c>
      <c r="AB5070" s="62">
        <v>293.25</v>
      </c>
      <c r="AC5070" s="62">
        <v>359914.5</v>
      </c>
    </row>
    <row r="5071" spans="1:29" ht="30" x14ac:dyDescent="0.25">
      <c r="A5071" s="61" t="s">
        <v>415</v>
      </c>
      <c r="B5071" s="61" t="s">
        <v>416</v>
      </c>
      <c r="C5071" s="62">
        <v>2009</v>
      </c>
      <c r="D5071" s="61" t="s">
        <v>86</v>
      </c>
      <c r="E5071" s="62">
        <v>26</v>
      </c>
      <c r="F5071" s="63"/>
      <c r="G5071" s="63"/>
      <c r="H5071" s="63"/>
      <c r="I5071" s="63"/>
      <c r="J5071" s="63"/>
      <c r="K5071" s="62">
        <v>0</v>
      </c>
      <c r="L5071" s="63"/>
      <c r="M5071" s="63"/>
      <c r="N5071" s="63"/>
      <c r="O5071" s="63"/>
      <c r="P5071" s="63"/>
      <c r="Q5071" s="63"/>
      <c r="R5071" s="63"/>
      <c r="S5071" s="63"/>
      <c r="T5071" s="63"/>
      <c r="U5071" s="63"/>
      <c r="V5071" s="63"/>
      <c r="W5071" s="63"/>
      <c r="X5071" s="63"/>
      <c r="Y5071" s="63"/>
      <c r="Z5071" s="62">
        <v>53010.95</v>
      </c>
      <c r="AA5071" s="62">
        <v>27970</v>
      </c>
      <c r="AB5071" s="62">
        <v>89.65</v>
      </c>
      <c r="AC5071" s="62">
        <v>2038.88</v>
      </c>
    </row>
    <row r="5072" spans="1:29" x14ac:dyDescent="0.25">
      <c r="A5072" s="61" t="s">
        <v>130</v>
      </c>
      <c r="B5072" s="61" t="s">
        <v>131</v>
      </c>
      <c r="C5072" s="62">
        <v>2016</v>
      </c>
      <c r="D5072" s="61" t="s">
        <v>78</v>
      </c>
      <c r="E5072" s="62">
        <v>35</v>
      </c>
      <c r="F5072" s="62">
        <v>92733</v>
      </c>
      <c r="G5072" s="62">
        <v>11547</v>
      </c>
      <c r="H5072" s="62">
        <v>27.49</v>
      </c>
      <c r="I5072" s="62">
        <v>2649.51</v>
      </c>
      <c r="J5072" s="62">
        <v>86241.69</v>
      </c>
      <c r="K5072" s="62">
        <v>9681.86</v>
      </c>
      <c r="L5072" s="62">
        <v>10442</v>
      </c>
      <c r="M5072" s="62">
        <v>24.86</v>
      </c>
      <c r="N5072" s="62">
        <v>276.62</v>
      </c>
      <c r="O5072" s="62">
        <v>116756.48</v>
      </c>
      <c r="P5072" s="63"/>
      <c r="Q5072" s="63"/>
      <c r="R5072" s="63"/>
      <c r="S5072" s="63"/>
      <c r="T5072" s="63"/>
      <c r="U5072" s="63"/>
      <c r="V5072" s="63"/>
      <c r="W5072" s="63"/>
      <c r="X5072" s="63"/>
      <c r="Y5072" s="63"/>
      <c r="Z5072" s="62">
        <v>1230</v>
      </c>
      <c r="AA5072" s="62">
        <v>7431</v>
      </c>
      <c r="AB5072" s="62">
        <v>17.690000000000001</v>
      </c>
      <c r="AC5072" s="62">
        <v>35.14</v>
      </c>
    </row>
    <row r="5073" spans="1:29" x14ac:dyDescent="0.25">
      <c r="A5073" s="61" t="s">
        <v>155</v>
      </c>
      <c r="B5073" s="61" t="s">
        <v>156</v>
      </c>
      <c r="C5073" s="62">
        <v>2018</v>
      </c>
      <c r="D5073" s="61" t="s">
        <v>99</v>
      </c>
      <c r="E5073" s="62">
        <v>60</v>
      </c>
      <c r="F5073" s="62">
        <v>399832</v>
      </c>
      <c r="G5073" s="62">
        <v>69047</v>
      </c>
      <c r="H5073" s="62">
        <v>95.9</v>
      </c>
      <c r="I5073" s="62">
        <v>6663.87</v>
      </c>
      <c r="J5073" s="62">
        <v>371843.76</v>
      </c>
      <c r="K5073" s="62">
        <v>0</v>
      </c>
      <c r="L5073" s="63"/>
      <c r="M5073" s="63"/>
      <c r="N5073" s="63"/>
      <c r="O5073" s="63"/>
      <c r="P5073" s="63"/>
      <c r="Q5073" s="63"/>
      <c r="R5073" s="63"/>
      <c r="S5073" s="63"/>
      <c r="T5073" s="63"/>
      <c r="U5073" s="63"/>
      <c r="V5073" s="63"/>
      <c r="W5073" s="63"/>
      <c r="X5073" s="63"/>
      <c r="Y5073" s="63"/>
      <c r="Z5073" s="62">
        <v>108089</v>
      </c>
      <c r="AA5073" s="62">
        <v>8694</v>
      </c>
      <c r="AB5073" s="62">
        <v>12.08</v>
      </c>
      <c r="AC5073" s="62">
        <v>1801.48</v>
      </c>
    </row>
    <row r="5074" spans="1:29" ht="30" x14ac:dyDescent="0.25">
      <c r="A5074" s="61" t="s">
        <v>233</v>
      </c>
      <c r="B5074" s="61" t="s">
        <v>234</v>
      </c>
      <c r="C5074" s="62">
        <v>2018</v>
      </c>
      <c r="D5074" s="61" t="s">
        <v>99</v>
      </c>
      <c r="E5074" s="62">
        <v>76</v>
      </c>
      <c r="F5074" s="62">
        <v>22242</v>
      </c>
      <c r="G5074" s="62">
        <v>2991</v>
      </c>
      <c r="H5074" s="62">
        <v>3.28</v>
      </c>
      <c r="I5074" s="62">
        <v>292.66000000000003</v>
      </c>
      <c r="J5074" s="62">
        <v>20685.060000000001</v>
      </c>
      <c r="K5074" s="62">
        <v>18264.79</v>
      </c>
      <c r="L5074" s="62">
        <v>25987</v>
      </c>
      <c r="M5074" s="62">
        <v>28.49</v>
      </c>
      <c r="N5074" s="63"/>
      <c r="O5074" s="63"/>
      <c r="P5074" s="63"/>
      <c r="Q5074" s="63"/>
      <c r="R5074" s="63"/>
      <c r="S5074" s="63"/>
      <c r="T5074" s="63"/>
      <c r="U5074" s="63"/>
      <c r="V5074" s="63"/>
      <c r="W5074" s="63"/>
      <c r="X5074" s="63"/>
      <c r="Y5074" s="63"/>
      <c r="Z5074" s="62">
        <v>1787.31</v>
      </c>
      <c r="AA5074" s="62">
        <v>30303</v>
      </c>
      <c r="AB5074" s="62">
        <v>33.229999999999997</v>
      </c>
      <c r="AC5074" s="62">
        <v>23.52</v>
      </c>
    </row>
    <row r="5075" spans="1:29" x14ac:dyDescent="0.25">
      <c r="A5075" s="61" t="s">
        <v>241</v>
      </c>
      <c r="B5075" s="61" t="s">
        <v>242</v>
      </c>
      <c r="C5075" s="62">
        <v>2013</v>
      </c>
      <c r="D5075" s="61" t="s">
        <v>78</v>
      </c>
      <c r="E5075" s="62">
        <v>84</v>
      </c>
      <c r="F5075" s="62">
        <v>696111</v>
      </c>
      <c r="G5075" s="62">
        <v>84858</v>
      </c>
      <c r="H5075" s="62">
        <v>84.18</v>
      </c>
      <c r="I5075" s="62">
        <v>8287.0400000000009</v>
      </c>
      <c r="J5075" s="62">
        <v>647383.23</v>
      </c>
      <c r="K5075" s="62">
        <v>0</v>
      </c>
      <c r="L5075" s="63"/>
      <c r="M5075" s="63"/>
      <c r="N5075" s="63"/>
      <c r="O5075" s="63"/>
      <c r="P5075" s="63"/>
      <c r="Q5075" s="63"/>
      <c r="R5075" s="63"/>
      <c r="S5075" s="63"/>
      <c r="T5075" s="63"/>
      <c r="U5075" s="63"/>
      <c r="V5075" s="63"/>
      <c r="W5075" s="63"/>
      <c r="X5075" s="63"/>
      <c r="Y5075" s="63"/>
      <c r="Z5075" s="62">
        <v>112030</v>
      </c>
      <c r="AA5075" s="62">
        <v>10569</v>
      </c>
      <c r="AB5075" s="62">
        <v>10.49</v>
      </c>
      <c r="AC5075" s="62">
        <v>1333.69</v>
      </c>
    </row>
    <row r="5076" spans="1:29" ht="30" x14ac:dyDescent="0.25">
      <c r="A5076" s="61" t="s">
        <v>293</v>
      </c>
      <c r="B5076" s="61" t="s">
        <v>294</v>
      </c>
      <c r="C5076" s="62">
        <v>2007</v>
      </c>
      <c r="D5076" s="61" t="s">
        <v>150</v>
      </c>
      <c r="E5076" s="62">
        <v>8</v>
      </c>
      <c r="F5076" s="63"/>
      <c r="G5076" s="63"/>
      <c r="H5076" s="63"/>
      <c r="I5076" s="63"/>
      <c r="J5076" s="63"/>
      <c r="K5076" s="62">
        <v>0</v>
      </c>
      <c r="L5076" s="63"/>
      <c r="M5076" s="63"/>
      <c r="N5076" s="63"/>
      <c r="O5076" s="63"/>
      <c r="P5076" s="63"/>
      <c r="Q5076" s="63"/>
      <c r="R5076" s="63"/>
      <c r="S5076" s="63"/>
      <c r="T5076" s="63"/>
      <c r="U5076" s="63"/>
      <c r="V5076" s="63"/>
      <c r="W5076" s="63"/>
      <c r="X5076" s="63"/>
      <c r="Y5076" s="63"/>
      <c r="Z5076" s="62">
        <v>0</v>
      </c>
      <c r="AA5076" s="63"/>
      <c r="AB5076" s="63"/>
      <c r="AC5076" s="62">
        <v>0</v>
      </c>
    </row>
    <row r="5077" spans="1:29" x14ac:dyDescent="0.25">
      <c r="A5077" s="61" t="s">
        <v>130</v>
      </c>
      <c r="B5077" s="61" t="s">
        <v>131</v>
      </c>
      <c r="C5077" s="62">
        <v>2017</v>
      </c>
      <c r="D5077" s="61" t="s">
        <v>99</v>
      </c>
      <c r="E5077" s="62">
        <v>50</v>
      </c>
      <c r="F5077" s="62">
        <v>146280</v>
      </c>
      <c r="G5077" s="62">
        <v>17135</v>
      </c>
      <c r="H5077" s="62">
        <v>28.56</v>
      </c>
      <c r="I5077" s="62">
        <v>2925.6</v>
      </c>
      <c r="J5077" s="62">
        <v>136040.4</v>
      </c>
      <c r="K5077" s="62">
        <v>31668.28</v>
      </c>
      <c r="L5077" s="62">
        <v>31678</v>
      </c>
      <c r="M5077" s="62">
        <v>52.8</v>
      </c>
      <c r="N5077" s="62">
        <v>633.37</v>
      </c>
      <c r="O5077" s="62">
        <v>381897.33</v>
      </c>
      <c r="P5077" s="63"/>
      <c r="Q5077" s="63"/>
      <c r="R5077" s="63"/>
      <c r="S5077" s="63"/>
      <c r="T5077" s="63"/>
      <c r="U5077" s="63"/>
      <c r="V5077" s="63"/>
      <c r="W5077" s="63"/>
      <c r="X5077" s="63"/>
      <c r="Y5077" s="63"/>
      <c r="Z5077" s="62">
        <v>1990</v>
      </c>
      <c r="AA5077" s="62">
        <v>13071</v>
      </c>
      <c r="AB5077" s="62">
        <v>21.79</v>
      </c>
      <c r="AC5077" s="62">
        <v>39.799999999999997</v>
      </c>
    </row>
    <row r="5078" spans="1:29" x14ac:dyDescent="0.25">
      <c r="A5078" s="61" t="s">
        <v>279</v>
      </c>
      <c r="B5078" s="61" t="s">
        <v>280</v>
      </c>
      <c r="C5078" s="62">
        <v>2018</v>
      </c>
      <c r="D5078" s="61" t="s">
        <v>99</v>
      </c>
      <c r="E5078" s="62">
        <v>56</v>
      </c>
      <c r="F5078" s="62">
        <v>396914</v>
      </c>
      <c r="G5078" s="62">
        <v>76641</v>
      </c>
      <c r="H5078" s="62">
        <v>114.05</v>
      </c>
      <c r="I5078" s="62">
        <v>7087.75</v>
      </c>
      <c r="J5078" s="62">
        <v>369130.02</v>
      </c>
      <c r="K5078" s="62">
        <v>0</v>
      </c>
      <c r="L5078" s="63"/>
      <c r="M5078" s="63"/>
      <c r="N5078" s="63"/>
      <c r="O5078" s="63"/>
      <c r="P5078" s="63"/>
      <c r="Q5078" s="63"/>
      <c r="R5078" s="63"/>
      <c r="S5078" s="63"/>
      <c r="T5078" s="63"/>
      <c r="U5078" s="63"/>
      <c r="V5078" s="63"/>
      <c r="W5078" s="63"/>
      <c r="X5078" s="63"/>
      <c r="Y5078" s="63"/>
      <c r="Z5078" s="62">
        <v>73633.509999999995</v>
      </c>
      <c r="AA5078" s="62">
        <v>36426</v>
      </c>
      <c r="AB5078" s="62">
        <v>54.21</v>
      </c>
      <c r="AC5078" s="62">
        <v>1314.88</v>
      </c>
    </row>
    <row r="5079" spans="1:29" x14ac:dyDescent="0.25">
      <c r="A5079" s="61" t="s">
        <v>554</v>
      </c>
      <c r="B5079" s="61" t="s">
        <v>555</v>
      </c>
      <c r="C5079" s="62">
        <v>2005</v>
      </c>
      <c r="D5079" s="61" t="s">
        <v>78</v>
      </c>
      <c r="E5079" s="62">
        <v>40</v>
      </c>
      <c r="F5079" s="62">
        <v>363760</v>
      </c>
      <c r="G5079" s="62">
        <v>44317</v>
      </c>
      <c r="H5079" s="62">
        <v>92.33</v>
      </c>
      <c r="I5079" s="62">
        <v>9094</v>
      </c>
      <c r="J5079" s="62">
        <v>338296.8</v>
      </c>
      <c r="K5079" s="62">
        <v>0</v>
      </c>
      <c r="L5079" s="63"/>
      <c r="M5079" s="63"/>
      <c r="N5079" s="63"/>
      <c r="O5079" s="63"/>
      <c r="P5079" s="63"/>
      <c r="Q5079" s="63"/>
      <c r="R5079" s="63"/>
      <c r="S5079" s="63"/>
      <c r="T5079" s="63"/>
      <c r="U5079" s="63"/>
      <c r="V5079" s="63"/>
      <c r="W5079" s="63"/>
      <c r="X5079" s="63"/>
      <c r="Y5079" s="63"/>
      <c r="Z5079" s="62">
        <v>561.46</v>
      </c>
      <c r="AA5079" s="62">
        <v>4691</v>
      </c>
      <c r="AB5079" s="62">
        <v>9.77</v>
      </c>
      <c r="AC5079" s="62">
        <v>14.04</v>
      </c>
    </row>
    <row r="5080" spans="1:29" ht="30" x14ac:dyDescent="0.25">
      <c r="A5080" s="61" t="s">
        <v>165</v>
      </c>
      <c r="B5080" s="61" t="s">
        <v>166</v>
      </c>
      <c r="C5080" s="62">
        <v>2012</v>
      </c>
      <c r="D5080" s="61" t="s">
        <v>78</v>
      </c>
      <c r="E5080" s="62">
        <v>40</v>
      </c>
      <c r="F5080" s="62">
        <v>93288</v>
      </c>
      <c r="G5080" s="62">
        <v>15900</v>
      </c>
      <c r="H5080" s="62">
        <v>33.130000000000003</v>
      </c>
      <c r="I5080" s="62">
        <v>2332.1999999999998</v>
      </c>
      <c r="J5080" s="62">
        <v>86757.84</v>
      </c>
      <c r="K5080" s="62">
        <v>16165.86</v>
      </c>
      <c r="L5080" s="62">
        <v>22051</v>
      </c>
      <c r="M5080" s="62">
        <v>45.94</v>
      </c>
      <c r="N5080" s="63"/>
      <c r="O5080" s="63"/>
      <c r="P5080" s="63"/>
      <c r="Q5080" s="63"/>
      <c r="R5080" s="63"/>
      <c r="S5080" s="63"/>
      <c r="T5080" s="63"/>
      <c r="U5080" s="63"/>
      <c r="V5080" s="63"/>
      <c r="W5080" s="63"/>
      <c r="X5080" s="63"/>
      <c r="Y5080" s="63"/>
      <c r="Z5080" s="62">
        <v>1.47</v>
      </c>
      <c r="AA5080" s="62">
        <v>10936</v>
      </c>
      <c r="AB5080" s="62">
        <v>22.78</v>
      </c>
      <c r="AC5080" s="62">
        <v>0.04</v>
      </c>
    </row>
    <row r="5081" spans="1:29" x14ac:dyDescent="0.25">
      <c r="A5081" s="61" t="s">
        <v>229</v>
      </c>
      <c r="B5081" s="61" t="s">
        <v>230</v>
      </c>
      <c r="C5081" s="62">
        <v>2013</v>
      </c>
      <c r="D5081" s="61" t="s">
        <v>492</v>
      </c>
      <c r="E5081" s="62">
        <v>8</v>
      </c>
      <c r="F5081" s="63"/>
      <c r="G5081" s="63"/>
      <c r="H5081" s="63"/>
      <c r="I5081" s="63"/>
      <c r="J5081" s="63"/>
      <c r="K5081" s="62">
        <v>0</v>
      </c>
      <c r="L5081" s="63"/>
      <c r="M5081" s="63"/>
      <c r="N5081" s="63"/>
      <c r="O5081" s="63"/>
      <c r="P5081" s="63"/>
      <c r="Q5081" s="63"/>
      <c r="R5081" s="63"/>
      <c r="S5081" s="63"/>
      <c r="T5081" s="63"/>
      <c r="U5081" s="63"/>
      <c r="V5081" s="63"/>
      <c r="W5081" s="63"/>
      <c r="X5081" s="63"/>
      <c r="Y5081" s="63"/>
      <c r="Z5081" s="62">
        <v>65700</v>
      </c>
      <c r="AA5081" s="62">
        <v>2093</v>
      </c>
      <c r="AB5081" s="62">
        <v>21.8</v>
      </c>
      <c r="AC5081" s="62">
        <v>8212.5</v>
      </c>
    </row>
    <row r="5082" spans="1:29" ht="30" x14ac:dyDescent="0.25">
      <c r="A5082" s="61" t="s">
        <v>153</v>
      </c>
      <c r="B5082" s="61" t="s">
        <v>154</v>
      </c>
      <c r="C5082" s="62">
        <v>2005</v>
      </c>
      <c r="D5082" s="61" t="s">
        <v>99</v>
      </c>
      <c r="E5082" s="62">
        <v>61</v>
      </c>
      <c r="F5082" s="62">
        <v>249200</v>
      </c>
      <c r="G5082" s="62">
        <v>32514</v>
      </c>
      <c r="H5082" s="62">
        <v>44.42</v>
      </c>
      <c r="I5082" s="62">
        <v>4085.25</v>
      </c>
      <c r="J5082" s="62">
        <v>231756</v>
      </c>
      <c r="K5082" s="62">
        <v>17987.39</v>
      </c>
      <c r="L5082" s="62">
        <v>25177</v>
      </c>
      <c r="M5082" s="62">
        <v>34.39</v>
      </c>
      <c r="N5082" s="62">
        <v>294.88</v>
      </c>
      <c r="O5082" s="62">
        <v>216915.34</v>
      </c>
      <c r="P5082" s="63"/>
      <c r="Q5082" s="63"/>
      <c r="R5082" s="63"/>
      <c r="S5082" s="63"/>
      <c r="T5082" s="63"/>
      <c r="U5082" s="63"/>
      <c r="V5082" s="63"/>
      <c r="W5082" s="63"/>
      <c r="X5082" s="63"/>
      <c r="Y5082" s="63"/>
      <c r="Z5082" s="62">
        <v>1895.46</v>
      </c>
      <c r="AA5082" s="62">
        <v>21678</v>
      </c>
      <c r="AB5082" s="62">
        <v>29.61</v>
      </c>
      <c r="AC5082" s="62">
        <v>31.07</v>
      </c>
    </row>
    <row r="5083" spans="1:29" ht="30" x14ac:dyDescent="0.25">
      <c r="A5083" s="61" t="s">
        <v>505</v>
      </c>
      <c r="B5083" s="61" t="s">
        <v>506</v>
      </c>
      <c r="C5083" s="62">
        <v>2008</v>
      </c>
      <c r="D5083" s="61" t="s">
        <v>78</v>
      </c>
      <c r="E5083" s="62">
        <v>40</v>
      </c>
      <c r="F5083" s="62">
        <v>155920</v>
      </c>
      <c r="G5083" s="62">
        <v>27694</v>
      </c>
      <c r="H5083" s="62">
        <v>57.7</v>
      </c>
      <c r="I5083" s="62">
        <v>3898</v>
      </c>
      <c r="J5083" s="62">
        <v>145005.6</v>
      </c>
      <c r="K5083" s="62">
        <v>16892</v>
      </c>
      <c r="L5083" s="62">
        <v>35342</v>
      </c>
      <c r="M5083" s="62">
        <v>73.63</v>
      </c>
      <c r="N5083" s="62">
        <v>422.3</v>
      </c>
      <c r="O5083" s="62">
        <v>203705.7</v>
      </c>
      <c r="P5083" s="63"/>
      <c r="Q5083" s="63"/>
      <c r="R5083" s="63"/>
      <c r="S5083" s="63"/>
      <c r="T5083" s="63"/>
      <c r="U5083" s="63"/>
      <c r="V5083" s="63"/>
      <c r="W5083" s="63"/>
      <c r="X5083" s="63"/>
      <c r="Y5083" s="63"/>
      <c r="Z5083" s="62">
        <v>1304.73</v>
      </c>
      <c r="AA5083" s="62">
        <v>2804</v>
      </c>
      <c r="AB5083" s="62">
        <v>5.84</v>
      </c>
      <c r="AC5083" s="62">
        <v>32.619999999999997</v>
      </c>
    </row>
    <row r="5084" spans="1:29" x14ac:dyDescent="0.25">
      <c r="A5084" s="61" t="s">
        <v>434</v>
      </c>
      <c r="B5084" s="61" t="s">
        <v>435</v>
      </c>
      <c r="C5084" s="62">
        <v>2013</v>
      </c>
      <c r="D5084" s="61" t="s">
        <v>78</v>
      </c>
      <c r="E5084" s="62">
        <v>32</v>
      </c>
      <c r="F5084" s="62">
        <v>33307</v>
      </c>
      <c r="G5084" s="62">
        <v>8712</v>
      </c>
      <c r="H5084" s="62">
        <v>22.69</v>
      </c>
      <c r="I5084" s="62">
        <v>1040.8399999999999</v>
      </c>
      <c r="J5084" s="62">
        <v>30975.51</v>
      </c>
      <c r="K5084" s="62">
        <v>3947.19</v>
      </c>
      <c r="L5084" s="62">
        <v>4696</v>
      </c>
      <c r="M5084" s="62">
        <v>12.23</v>
      </c>
      <c r="N5084" s="62">
        <v>123.35</v>
      </c>
      <c r="O5084" s="62">
        <v>47600.35</v>
      </c>
      <c r="P5084" s="63"/>
      <c r="Q5084" s="63"/>
      <c r="R5084" s="63"/>
      <c r="S5084" s="63"/>
      <c r="T5084" s="63"/>
      <c r="U5084" s="63"/>
      <c r="V5084" s="63"/>
      <c r="W5084" s="63"/>
      <c r="X5084" s="63"/>
      <c r="Y5084" s="63"/>
      <c r="Z5084" s="62">
        <v>812.78</v>
      </c>
      <c r="AA5084" s="62">
        <v>4119</v>
      </c>
      <c r="AB5084" s="62">
        <v>10.73</v>
      </c>
      <c r="AC5084" s="62">
        <v>25.4</v>
      </c>
    </row>
    <row r="5085" spans="1:29" x14ac:dyDescent="0.25">
      <c r="A5085" s="61" t="s">
        <v>140</v>
      </c>
      <c r="B5085" s="61" t="s">
        <v>141</v>
      </c>
      <c r="C5085" s="62">
        <v>2009</v>
      </c>
      <c r="D5085" s="61" t="s">
        <v>135</v>
      </c>
      <c r="E5085" s="62">
        <v>40</v>
      </c>
      <c r="F5085" s="62">
        <v>76686</v>
      </c>
      <c r="G5085" s="62">
        <v>7843</v>
      </c>
      <c r="H5085" s="62">
        <v>16.34</v>
      </c>
      <c r="I5085" s="62">
        <v>1917.15</v>
      </c>
      <c r="J5085" s="62">
        <v>71317.98</v>
      </c>
      <c r="K5085" s="62">
        <v>399.61</v>
      </c>
      <c r="L5085" s="62">
        <v>5769</v>
      </c>
      <c r="M5085" s="62">
        <v>12.02</v>
      </c>
      <c r="N5085" s="62">
        <v>9.99</v>
      </c>
      <c r="O5085" s="62">
        <v>4819.04</v>
      </c>
      <c r="P5085" s="63"/>
      <c r="Q5085" s="63"/>
      <c r="R5085" s="63"/>
      <c r="S5085" s="63"/>
      <c r="T5085" s="63"/>
      <c r="U5085" s="62">
        <v>4018</v>
      </c>
      <c r="V5085" s="62">
        <v>8022</v>
      </c>
      <c r="W5085" s="62">
        <v>16.71</v>
      </c>
      <c r="X5085" s="62">
        <v>100</v>
      </c>
      <c r="Y5085" s="62">
        <v>89938.91</v>
      </c>
      <c r="Z5085" s="62">
        <v>2971</v>
      </c>
      <c r="AA5085" s="62">
        <v>23107</v>
      </c>
      <c r="AB5085" s="62">
        <v>48.14</v>
      </c>
      <c r="AC5085" s="62">
        <v>74.28</v>
      </c>
    </row>
    <row r="5086" spans="1:29" x14ac:dyDescent="0.25">
      <c r="A5086" s="61" t="s">
        <v>79</v>
      </c>
      <c r="B5086" s="61" t="s">
        <v>80</v>
      </c>
      <c r="C5086" s="62">
        <v>2007</v>
      </c>
      <c r="D5086" s="61" t="s">
        <v>150</v>
      </c>
      <c r="E5086" s="62">
        <v>8</v>
      </c>
      <c r="F5086" s="63"/>
      <c r="G5086" s="63"/>
      <c r="H5086" s="63"/>
      <c r="I5086" s="63"/>
      <c r="J5086" s="63"/>
      <c r="K5086" s="62">
        <v>0</v>
      </c>
      <c r="L5086" s="63"/>
      <c r="M5086" s="63"/>
      <c r="N5086" s="63"/>
      <c r="O5086" s="63"/>
      <c r="P5086" s="63"/>
      <c r="Q5086" s="63"/>
      <c r="R5086" s="63"/>
      <c r="S5086" s="63"/>
      <c r="T5086" s="63"/>
      <c r="U5086" s="63"/>
      <c r="V5086" s="63"/>
      <c r="W5086" s="63"/>
      <c r="X5086" s="63"/>
      <c r="Y5086" s="63"/>
      <c r="Z5086" s="62">
        <v>0</v>
      </c>
      <c r="AA5086" s="63"/>
      <c r="AB5086" s="63"/>
      <c r="AC5086" s="62">
        <v>0</v>
      </c>
    </row>
    <row r="5087" spans="1:29" x14ac:dyDescent="0.25">
      <c r="A5087" s="61" t="s">
        <v>263</v>
      </c>
      <c r="B5087" s="61" t="s">
        <v>264</v>
      </c>
      <c r="C5087" s="62">
        <v>2008</v>
      </c>
      <c r="D5087" s="61" t="s">
        <v>99</v>
      </c>
      <c r="E5087" s="62">
        <v>150</v>
      </c>
      <c r="F5087" s="62">
        <v>1616790</v>
      </c>
      <c r="G5087" s="62">
        <v>234718</v>
      </c>
      <c r="H5087" s="62">
        <v>130.4</v>
      </c>
      <c r="I5087" s="62">
        <v>10778.6</v>
      </c>
      <c r="J5087" s="62">
        <v>1503614.7</v>
      </c>
      <c r="K5087" s="62">
        <v>11201.75</v>
      </c>
      <c r="L5087" s="62">
        <v>18807</v>
      </c>
      <c r="M5087" s="62">
        <v>10.45</v>
      </c>
      <c r="N5087" s="63"/>
      <c r="O5087" s="63"/>
      <c r="P5087" s="63"/>
      <c r="Q5087" s="63"/>
      <c r="R5087" s="63"/>
      <c r="S5087" s="63"/>
      <c r="T5087" s="63"/>
      <c r="U5087" s="63"/>
      <c r="V5087" s="63"/>
      <c r="W5087" s="63"/>
      <c r="X5087" s="63"/>
      <c r="Y5087" s="63"/>
      <c r="Z5087" s="62">
        <v>372000</v>
      </c>
      <c r="AA5087" s="62">
        <v>44651</v>
      </c>
      <c r="AB5087" s="62">
        <v>24.81</v>
      </c>
      <c r="AC5087" s="62">
        <v>2480</v>
      </c>
    </row>
    <row r="5088" spans="1:29" ht="30" x14ac:dyDescent="0.25">
      <c r="A5088" s="61" t="s">
        <v>218</v>
      </c>
      <c r="B5088" s="61" t="s">
        <v>219</v>
      </c>
      <c r="C5088" s="62">
        <v>2013</v>
      </c>
      <c r="D5088" s="61" t="s">
        <v>86</v>
      </c>
      <c r="E5088" s="62">
        <v>73</v>
      </c>
      <c r="F5088" s="62">
        <v>13712</v>
      </c>
      <c r="G5088" s="62">
        <v>2268</v>
      </c>
      <c r="H5088" s="62">
        <v>2.59</v>
      </c>
      <c r="I5088" s="62">
        <v>187.84</v>
      </c>
      <c r="J5088" s="62">
        <v>12752.16</v>
      </c>
      <c r="K5088" s="62">
        <v>3342.39</v>
      </c>
      <c r="L5088" s="62">
        <v>5014</v>
      </c>
      <c r="M5088" s="62">
        <v>5.72</v>
      </c>
      <c r="N5088" s="62">
        <v>45.79</v>
      </c>
      <c r="O5088" s="62">
        <v>40306.839999999997</v>
      </c>
      <c r="P5088" s="63"/>
      <c r="Q5088" s="63"/>
      <c r="R5088" s="63"/>
      <c r="S5088" s="63"/>
      <c r="T5088" s="63"/>
      <c r="U5088" s="63"/>
      <c r="V5088" s="63"/>
      <c r="W5088" s="63"/>
      <c r="X5088" s="63"/>
      <c r="Y5088" s="63"/>
      <c r="Z5088" s="62">
        <v>460424</v>
      </c>
      <c r="AA5088" s="62">
        <v>96556</v>
      </c>
      <c r="AB5088" s="62">
        <v>110.22</v>
      </c>
      <c r="AC5088" s="62">
        <v>6307.18</v>
      </c>
    </row>
    <row r="5089" spans="1:29" x14ac:dyDescent="0.25">
      <c r="A5089" s="61" t="s">
        <v>306</v>
      </c>
      <c r="B5089" s="61" t="s">
        <v>307</v>
      </c>
      <c r="C5089" s="62">
        <v>2013</v>
      </c>
      <c r="D5089" s="61" t="s">
        <v>99</v>
      </c>
      <c r="E5089" s="62">
        <v>41</v>
      </c>
      <c r="F5089" s="62">
        <v>282360</v>
      </c>
      <c r="G5089" s="62">
        <v>45069</v>
      </c>
      <c r="H5089" s="62">
        <v>91.6</v>
      </c>
      <c r="I5089" s="62">
        <v>6886.83</v>
      </c>
      <c r="J5089" s="62">
        <v>262594.8</v>
      </c>
      <c r="K5089" s="62">
        <v>0</v>
      </c>
      <c r="L5089" s="63"/>
      <c r="M5089" s="63"/>
      <c r="N5089" s="63"/>
      <c r="O5089" s="63"/>
      <c r="P5089" s="63"/>
      <c r="Q5089" s="63"/>
      <c r="R5089" s="63"/>
      <c r="S5089" s="63"/>
      <c r="T5089" s="63"/>
      <c r="U5089" s="63"/>
      <c r="V5089" s="63"/>
      <c r="W5089" s="63"/>
      <c r="X5089" s="63"/>
      <c r="Y5089" s="63"/>
      <c r="Z5089" s="62">
        <v>1084.1500000000001</v>
      </c>
      <c r="AA5089" s="62">
        <v>12989</v>
      </c>
      <c r="AB5089" s="62">
        <v>26.4</v>
      </c>
      <c r="AC5089" s="62">
        <v>26.44</v>
      </c>
    </row>
    <row r="5090" spans="1:29" x14ac:dyDescent="0.25">
      <c r="A5090" s="61" t="s">
        <v>546</v>
      </c>
      <c r="B5090" s="61" t="s">
        <v>547</v>
      </c>
      <c r="C5090" s="62">
        <v>2015</v>
      </c>
      <c r="D5090" s="61" t="s">
        <v>78</v>
      </c>
      <c r="E5090" s="62">
        <v>40</v>
      </c>
      <c r="F5090" s="62">
        <v>275150</v>
      </c>
      <c r="G5090" s="62">
        <v>45902</v>
      </c>
      <c r="H5090" s="62">
        <v>95.63</v>
      </c>
      <c r="I5090" s="62">
        <v>6878.75</v>
      </c>
      <c r="J5090" s="62">
        <v>255889.5</v>
      </c>
      <c r="K5090" s="62">
        <v>0</v>
      </c>
      <c r="L5090" s="63"/>
      <c r="M5090" s="63"/>
      <c r="N5090" s="63"/>
      <c r="O5090" s="63"/>
      <c r="P5090" s="63"/>
      <c r="Q5090" s="63"/>
      <c r="R5090" s="63"/>
      <c r="S5090" s="63"/>
      <c r="T5090" s="63"/>
      <c r="U5090" s="63"/>
      <c r="V5090" s="63"/>
      <c r="W5090" s="63"/>
      <c r="X5090" s="63"/>
      <c r="Y5090" s="63"/>
      <c r="Z5090" s="62">
        <v>5304.59</v>
      </c>
      <c r="AA5090" s="62">
        <v>19656</v>
      </c>
      <c r="AB5090" s="62">
        <v>40.950000000000003</v>
      </c>
      <c r="AC5090" s="62">
        <v>132.61000000000001</v>
      </c>
    </row>
    <row r="5091" spans="1:29" x14ac:dyDescent="0.25">
      <c r="A5091" s="61" t="s">
        <v>198</v>
      </c>
      <c r="B5091" s="61" t="s">
        <v>199</v>
      </c>
      <c r="C5091" s="62">
        <v>2018</v>
      </c>
      <c r="D5091" s="61" t="s">
        <v>78</v>
      </c>
      <c r="E5091" s="62">
        <v>40</v>
      </c>
      <c r="F5091" s="62">
        <v>222180</v>
      </c>
      <c r="G5091" s="62">
        <v>33889</v>
      </c>
      <c r="H5091" s="62">
        <v>70.599999999999994</v>
      </c>
      <c r="I5091" s="62">
        <v>5554.5</v>
      </c>
      <c r="J5091" s="62">
        <v>206627.4</v>
      </c>
      <c r="K5091" s="62">
        <v>0</v>
      </c>
      <c r="L5091" s="63"/>
      <c r="M5091" s="63"/>
      <c r="N5091" s="63"/>
      <c r="O5091" s="63"/>
      <c r="P5091" s="63"/>
      <c r="Q5091" s="63"/>
      <c r="R5091" s="63"/>
      <c r="S5091" s="63"/>
      <c r="T5091" s="63"/>
      <c r="U5091" s="63"/>
      <c r="V5091" s="63"/>
      <c r="W5091" s="63"/>
      <c r="X5091" s="63"/>
      <c r="Y5091" s="63"/>
      <c r="Z5091" s="62">
        <v>695</v>
      </c>
      <c r="AA5091" s="62">
        <v>14187</v>
      </c>
      <c r="AB5091" s="62">
        <v>29.56</v>
      </c>
      <c r="AC5091" s="62">
        <v>17.38</v>
      </c>
    </row>
    <row r="5092" spans="1:29" ht="30" x14ac:dyDescent="0.25">
      <c r="A5092" s="61" t="s">
        <v>186</v>
      </c>
      <c r="B5092" s="61" t="s">
        <v>187</v>
      </c>
      <c r="C5092" s="62">
        <v>2017</v>
      </c>
      <c r="D5092" s="61" t="s">
        <v>75</v>
      </c>
      <c r="E5092" s="62">
        <v>3</v>
      </c>
      <c r="F5092" s="63"/>
      <c r="G5092" s="63"/>
      <c r="H5092" s="63"/>
      <c r="I5092" s="63"/>
      <c r="J5092" s="63"/>
      <c r="K5092" s="62">
        <v>0</v>
      </c>
      <c r="L5092" s="63"/>
      <c r="M5092" s="63"/>
      <c r="N5092" s="63"/>
      <c r="O5092" s="63"/>
      <c r="P5092" s="63"/>
      <c r="Q5092" s="63"/>
      <c r="R5092" s="63"/>
      <c r="S5092" s="63"/>
      <c r="T5092" s="63"/>
      <c r="U5092" s="63"/>
      <c r="V5092" s="63"/>
      <c r="W5092" s="63"/>
      <c r="X5092" s="63"/>
      <c r="Y5092" s="63"/>
      <c r="Z5092" s="62">
        <v>14100</v>
      </c>
      <c r="AA5092" s="62">
        <v>598</v>
      </c>
      <c r="AB5092" s="62">
        <v>16.61</v>
      </c>
      <c r="AC5092" s="62">
        <v>4700</v>
      </c>
    </row>
    <row r="5093" spans="1:29" x14ac:dyDescent="0.25">
      <c r="A5093" s="61" t="s">
        <v>395</v>
      </c>
      <c r="B5093" s="61" t="s">
        <v>396</v>
      </c>
      <c r="C5093" s="62">
        <v>2010</v>
      </c>
      <c r="D5093" s="61" t="s">
        <v>78</v>
      </c>
      <c r="E5093" s="62">
        <v>30</v>
      </c>
      <c r="F5093" s="62">
        <v>282815</v>
      </c>
      <c r="G5093" s="62">
        <v>36465</v>
      </c>
      <c r="H5093" s="62">
        <v>101.29</v>
      </c>
      <c r="I5093" s="62">
        <v>9427.17</v>
      </c>
      <c r="J5093" s="62">
        <v>263017.95</v>
      </c>
      <c r="K5093" s="62">
        <v>0</v>
      </c>
      <c r="L5093" s="63"/>
      <c r="M5093" s="63"/>
      <c r="N5093" s="63"/>
      <c r="O5093" s="63"/>
      <c r="P5093" s="63"/>
      <c r="Q5093" s="63"/>
      <c r="R5093" s="63"/>
      <c r="S5093" s="63"/>
      <c r="T5093" s="63"/>
      <c r="U5093" s="63"/>
      <c r="V5093" s="63"/>
      <c r="W5093" s="63"/>
      <c r="X5093" s="63"/>
      <c r="Y5093" s="63"/>
      <c r="Z5093" s="62">
        <v>0</v>
      </c>
      <c r="AA5093" s="63"/>
      <c r="AB5093" s="63"/>
      <c r="AC5093" s="62">
        <v>0</v>
      </c>
    </row>
    <row r="5094" spans="1:29" ht="30" x14ac:dyDescent="0.25">
      <c r="A5094" s="61" t="s">
        <v>231</v>
      </c>
      <c r="B5094" s="61" t="s">
        <v>232</v>
      </c>
      <c r="C5094" s="62">
        <v>2006</v>
      </c>
      <c r="D5094" s="61" t="s">
        <v>301</v>
      </c>
      <c r="E5094" s="62">
        <v>96</v>
      </c>
      <c r="F5094" s="62">
        <v>656400</v>
      </c>
      <c r="G5094" s="62">
        <v>75431</v>
      </c>
      <c r="H5094" s="62">
        <v>65.48</v>
      </c>
      <c r="I5094" s="62">
        <v>6837.5</v>
      </c>
      <c r="J5094" s="62">
        <v>610452</v>
      </c>
      <c r="K5094" s="62">
        <v>0</v>
      </c>
      <c r="L5094" s="63"/>
      <c r="M5094" s="63"/>
      <c r="N5094" s="63"/>
      <c r="O5094" s="63"/>
      <c r="P5094" s="63"/>
      <c r="Q5094" s="63"/>
      <c r="R5094" s="63"/>
      <c r="S5094" s="63"/>
      <c r="T5094" s="63"/>
      <c r="U5094" s="63"/>
      <c r="V5094" s="63"/>
      <c r="W5094" s="63"/>
      <c r="X5094" s="63"/>
      <c r="Y5094" s="63"/>
      <c r="Z5094" s="62">
        <v>290370</v>
      </c>
      <c r="AA5094" s="62">
        <v>14048</v>
      </c>
      <c r="AB5094" s="62">
        <v>12.19</v>
      </c>
      <c r="AC5094" s="62">
        <v>3024.69</v>
      </c>
    </row>
    <row r="5095" spans="1:29" x14ac:dyDescent="0.25">
      <c r="A5095" s="61" t="s">
        <v>113</v>
      </c>
      <c r="B5095" s="61" t="s">
        <v>114</v>
      </c>
      <c r="C5095" s="62">
        <v>2015</v>
      </c>
      <c r="D5095" s="61" t="s">
        <v>175</v>
      </c>
      <c r="E5095" s="62">
        <v>12</v>
      </c>
      <c r="F5095" s="62">
        <v>0</v>
      </c>
      <c r="G5095" s="62">
        <v>0</v>
      </c>
      <c r="H5095" s="62">
        <v>0</v>
      </c>
      <c r="I5095" s="62">
        <v>0</v>
      </c>
      <c r="J5095" s="62">
        <v>0</v>
      </c>
      <c r="K5095" s="62">
        <v>0</v>
      </c>
      <c r="L5095" s="62">
        <v>0</v>
      </c>
      <c r="M5095" s="62">
        <v>0</v>
      </c>
      <c r="N5095" s="63"/>
      <c r="O5095" s="63"/>
      <c r="P5095" s="63"/>
      <c r="Q5095" s="63"/>
      <c r="R5095" s="63"/>
      <c r="S5095" s="63"/>
      <c r="T5095" s="63"/>
      <c r="U5095" s="63"/>
      <c r="V5095" s="63"/>
      <c r="W5095" s="63"/>
      <c r="X5095" s="63"/>
      <c r="Y5095" s="63"/>
      <c r="Z5095" s="62">
        <v>0</v>
      </c>
      <c r="AA5095" s="62">
        <v>0</v>
      </c>
      <c r="AB5095" s="62">
        <v>0</v>
      </c>
      <c r="AC5095" s="62">
        <v>0</v>
      </c>
    </row>
    <row r="5096" spans="1:29" ht="30" x14ac:dyDescent="0.25">
      <c r="A5096" s="61" t="s">
        <v>165</v>
      </c>
      <c r="B5096" s="61" t="s">
        <v>166</v>
      </c>
      <c r="C5096" s="62">
        <v>2013</v>
      </c>
      <c r="D5096" s="61" t="s">
        <v>99</v>
      </c>
      <c r="E5096" s="62">
        <v>42</v>
      </c>
      <c r="F5096" s="62">
        <v>117370</v>
      </c>
      <c r="G5096" s="62">
        <v>18258</v>
      </c>
      <c r="H5096" s="62">
        <v>36.229999999999997</v>
      </c>
      <c r="I5096" s="62">
        <v>2794.52</v>
      </c>
      <c r="J5096" s="62">
        <v>109154.1</v>
      </c>
      <c r="K5096" s="62">
        <v>20852.57</v>
      </c>
      <c r="L5096" s="62">
        <v>27456</v>
      </c>
      <c r="M5096" s="62">
        <v>54.48</v>
      </c>
      <c r="N5096" s="62">
        <v>496.49</v>
      </c>
      <c r="O5096" s="62">
        <v>251467.4</v>
      </c>
      <c r="P5096" s="63"/>
      <c r="Q5096" s="63"/>
      <c r="R5096" s="63"/>
      <c r="S5096" s="63"/>
      <c r="T5096" s="63"/>
      <c r="U5096" s="63"/>
      <c r="V5096" s="63"/>
      <c r="W5096" s="63"/>
      <c r="X5096" s="63"/>
      <c r="Y5096" s="63"/>
      <c r="Z5096" s="62">
        <v>1.96</v>
      </c>
      <c r="AA5096" s="62">
        <v>14562</v>
      </c>
      <c r="AB5096" s="62">
        <v>28.89</v>
      </c>
      <c r="AC5096" s="62">
        <v>0.05</v>
      </c>
    </row>
    <row r="5097" spans="1:29" ht="30" x14ac:dyDescent="0.25">
      <c r="A5097" s="61" t="s">
        <v>122</v>
      </c>
      <c r="B5097" s="61" t="s">
        <v>123</v>
      </c>
      <c r="C5097" s="62">
        <v>2007</v>
      </c>
      <c r="D5097" s="61" t="s">
        <v>226</v>
      </c>
      <c r="E5097" s="62">
        <v>64</v>
      </c>
      <c r="F5097" s="62">
        <v>239920</v>
      </c>
      <c r="G5097" s="62">
        <v>34034</v>
      </c>
      <c r="H5097" s="62">
        <v>44.32</v>
      </c>
      <c r="I5097" s="62">
        <v>3748.75</v>
      </c>
      <c r="J5097" s="62">
        <v>223125.6</v>
      </c>
      <c r="K5097" s="62">
        <v>18998</v>
      </c>
      <c r="L5097" s="62">
        <v>31616</v>
      </c>
      <c r="M5097" s="62">
        <v>41.17</v>
      </c>
      <c r="N5097" s="63"/>
      <c r="O5097" s="63"/>
      <c r="P5097" s="63"/>
      <c r="Q5097" s="63"/>
      <c r="R5097" s="63"/>
      <c r="S5097" s="63"/>
      <c r="T5097" s="63"/>
      <c r="U5097" s="63"/>
      <c r="V5097" s="63"/>
      <c r="W5097" s="63"/>
      <c r="X5097" s="63"/>
      <c r="Y5097" s="63"/>
      <c r="Z5097" s="62">
        <v>1614.87</v>
      </c>
      <c r="AA5097" s="62">
        <v>20816</v>
      </c>
      <c r="AB5097" s="62">
        <v>27.1</v>
      </c>
      <c r="AC5097" s="62">
        <v>25.23</v>
      </c>
    </row>
    <row r="5098" spans="1:29" ht="30" x14ac:dyDescent="0.25">
      <c r="A5098" s="61" t="s">
        <v>309</v>
      </c>
      <c r="B5098" s="61" t="s">
        <v>310</v>
      </c>
      <c r="C5098" s="62">
        <v>2014</v>
      </c>
      <c r="D5098" s="61" t="s">
        <v>78</v>
      </c>
      <c r="E5098" s="62">
        <v>64</v>
      </c>
      <c r="F5098" s="62">
        <v>632640</v>
      </c>
      <c r="G5098" s="62">
        <v>96675</v>
      </c>
      <c r="H5098" s="62">
        <v>125.88</v>
      </c>
      <c r="I5098" s="62">
        <v>9885</v>
      </c>
      <c r="J5098" s="62">
        <v>588355.19999999995</v>
      </c>
      <c r="K5098" s="62">
        <v>0</v>
      </c>
      <c r="L5098" s="62">
        <v>0</v>
      </c>
      <c r="M5098" s="62">
        <v>0</v>
      </c>
      <c r="N5098" s="62">
        <v>0</v>
      </c>
      <c r="O5098" s="62">
        <v>0</v>
      </c>
      <c r="P5098" s="62">
        <v>0</v>
      </c>
      <c r="Q5098" s="62">
        <v>0</v>
      </c>
      <c r="R5098" s="62">
        <v>0</v>
      </c>
      <c r="S5098" s="62">
        <v>0</v>
      </c>
      <c r="T5098" s="62">
        <v>0</v>
      </c>
      <c r="U5098" s="62">
        <v>0</v>
      </c>
      <c r="V5098" s="62">
        <v>0</v>
      </c>
      <c r="W5098" s="62">
        <v>0</v>
      </c>
      <c r="X5098" s="62">
        <v>0</v>
      </c>
      <c r="Y5098" s="62">
        <v>0</v>
      </c>
      <c r="Z5098" s="62">
        <v>1389</v>
      </c>
      <c r="AA5098" s="62">
        <v>5862</v>
      </c>
      <c r="AB5098" s="62">
        <v>7.63</v>
      </c>
      <c r="AC5098" s="62">
        <v>21.7</v>
      </c>
    </row>
    <row r="5099" spans="1:29" ht="30" x14ac:dyDescent="0.25">
      <c r="A5099" s="61" t="s">
        <v>233</v>
      </c>
      <c r="B5099" s="61" t="s">
        <v>234</v>
      </c>
      <c r="C5099" s="62">
        <v>2013</v>
      </c>
      <c r="D5099" s="61" t="s">
        <v>226</v>
      </c>
      <c r="E5099" s="62">
        <v>81</v>
      </c>
      <c r="F5099" s="62">
        <v>317095</v>
      </c>
      <c r="G5099" s="62">
        <v>40771</v>
      </c>
      <c r="H5099" s="62">
        <v>41.95</v>
      </c>
      <c r="I5099" s="62">
        <v>3914.75</v>
      </c>
      <c r="J5099" s="62">
        <v>294898.34999999998</v>
      </c>
      <c r="K5099" s="62">
        <v>33438.410000000003</v>
      </c>
      <c r="L5099" s="62">
        <v>43654</v>
      </c>
      <c r="M5099" s="62">
        <v>44.91</v>
      </c>
      <c r="N5099" s="63"/>
      <c r="O5099" s="63"/>
      <c r="P5099" s="63"/>
      <c r="Q5099" s="63"/>
      <c r="R5099" s="63"/>
      <c r="S5099" s="63"/>
      <c r="T5099" s="63"/>
      <c r="U5099" s="63"/>
      <c r="V5099" s="63"/>
      <c r="W5099" s="63"/>
      <c r="X5099" s="63"/>
      <c r="Y5099" s="63"/>
      <c r="Z5099" s="62">
        <v>1699.08</v>
      </c>
      <c r="AA5099" s="62">
        <v>35340</v>
      </c>
      <c r="AB5099" s="62">
        <v>36.36</v>
      </c>
      <c r="AC5099" s="62">
        <v>20.98</v>
      </c>
    </row>
    <row r="5100" spans="1:29" ht="30" x14ac:dyDescent="0.25">
      <c r="A5100" s="61" t="s">
        <v>142</v>
      </c>
      <c r="B5100" s="61" t="s">
        <v>143</v>
      </c>
      <c r="C5100" s="62">
        <v>2011</v>
      </c>
      <c r="D5100" s="61" t="s">
        <v>89</v>
      </c>
      <c r="E5100" s="62">
        <v>132</v>
      </c>
      <c r="F5100" s="62">
        <v>1414344</v>
      </c>
      <c r="G5100" s="62">
        <v>235092</v>
      </c>
      <c r="H5100" s="62">
        <v>148.41999999999999</v>
      </c>
      <c r="I5100" s="62">
        <v>10714.73</v>
      </c>
      <c r="J5100" s="62">
        <v>1315339.92</v>
      </c>
      <c r="K5100" s="62">
        <v>0</v>
      </c>
      <c r="L5100" s="63"/>
      <c r="M5100" s="63"/>
      <c r="N5100" s="63"/>
      <c r="O5100" s="63"/>
      <c r="P5100" s="63"/>
      <c r="Q5100" s="63"/>
      <c r="R5100" s="63"/>
      <c r="S5100" s="63"/>
      <c r="T5100" s="63"/>
      <c r="U5100" s="63"/>
      <c r="V5100" s="63"/>
      <c r="W5100" s="63"/>
      <c r="X5100" s="63"/>
      <c r="Y5100" s="63"/>
      <c r="Z5100" s="62">
        <v>8550</v>
      </c>
      <c r="AA5100" s="62">
        <v>51214</v>
      </c>
      <c r="AB5100" s="62">
        <v>32.33</v>
      </c>
      <c r="AC5100" s="62">
        <v>64.77</v>
      </c>
    </row>
    <row r="5101" spans="1:29" ht="30" x14ac:dyDescent="0.25">
      <c r="A5101" s="61" t="s">
        <v>498</v>
      </c>
      <c r="B5101" s="61" t="s">
        <v>499</v>
      </c>
      <c r="C5101" s="62">
        <v>2015</v>
      </c>
      <c r="D5101" s="61" t="s">
        <v>175</v>
      </c>
      <c r="E5101" s="62">
        <v>8</v>
      </c>
      <c r="F5101" s="63"/>
      <c r="G5101" s="63"/>
      <c r="H5101" s="63"/>
      <c r="I5101" s="63"/>
      <c r="J5101" s="63"/>
      <c r="K5101" s="62">
        <v>0</v>
      </c>
      <c r="L5101" s="63"/>
      <c r="M5101" s="63"/>
      <c r="N5101" s="63"/>
      <c r="O5101" s="63"/>
      <c r="P5101" s="63"/>
      <c r="Q5101" s="63"/>
      <c r="R5101" s="63"/>
      <c r="S5101" s="63"/>
      <c r="T5101" s="63"/>
      <c r="U5101" s="63"/>
      <c r="V5101" s="63"/>
      <c r="W5101" s="63"/>
      <c r="X5101" s="63"/>
      <c r="Y5101" s="63"/>
      <c r="Z5101" s="62">
        <v>0</v>
      </c>
      <c r="AA5101" s="63"/>
      <c r="AB5101" s="63"/>
      <c r="AC5101" s="62">
        <v>0</v>
      </c>
    </row>
    <row r="5102" spans="1:29" ht="30" x14ac:dyDescent="0.25">
      <c r="A5102" s="61" t="s">
        <v>237</v>
      </c>
      <c r="B5102" s="61" t="s">
        <v>238</v>
      </c>
      <c r="C5102" s="62">
        <v>2013</v>
      </c>
      <c r="D5102" s="61" t="s">
        <v>135</v>
      </c>
      <c r="E5102" s="62">
        <v>196</v>
      </c>
      <c r="F5102" s="62">
        <v>0</v>
      </c>
      <c r="G5102" s="62">
        <v>0</v>
      </c>
      <c r="H5102" s="62">
        <v>0</v>
      </c>
      <c r="I5102" s="62">
        <v>0</v>
      </c>
      <c r="J5102" s="62">
        <v>0</v>
      </c>
      <c r="K5102" s="62">
        <v>0</v>
      </c>
      <c r="L5102" s="62">
        <v>0</v>
      </c>
      <c r="M5102" s="62">
        <v>0</v>
      </c>
      <c r="N5102" s="63"/>
      <c r="O5102" s="63"/>
      <c r="P5102" s="63"/>
      <c r="Q5102" s="63"/>
      <c r="R5102" s="63"/>
      <c r="S5102" s="63"/>
      <c r="T5102" s="63"/>
      <c r="U5102" s="63"/>
      <c r="V5102" s="63"/>
      <c r="W5102" s="63"/>
      <c r="X5102" s="63"/>
      <c r="Y5102" s="63"/>
      <c r="Z5102" s="62">
        <v>0</v>
      </c>
      <c r="AA5102" s="62">
        <v>0</v>
      </c>
      <c r="AB5102" s="62">
        <v>0</v>
      </c>
      <c r="AC5102" s="62">
        <v>0</v>
      </c>
    </row>
    <row r="5103" spans="1:29" x14ac:dyDescent="0.25">
      <c r="A5103" s="61" t="s">
        <v>332</v>
      </c>
      <c r="B5103" s="61" t="s">
        <v>333</v>
      </c>
      <c r="C5103" s="62">
        <v>2011</v>
      </c>
      <c r="D5103" s="61" t="s">
        <v>78</v>
      </c>
      <c r="E5103" s="62">
        <v>64</v>
      </c>
      <c r="F5103" s="62">
        <v>276096</v>
      </c>
      <c r="G5103" s="62">
        <v>41479</v>
      </c>
      <c r="H5103" s="62">
        <v>54.01</v>
      </c>
      <c r="I5103" s="62">
        <v>4314</v>
      </c>
      <c r="J5103" s="62">
        <v>256769.28</v>
      </c>
      <c r="K5103" s="62">
        <v>43372.45</v>
      </c>
      <c r="L5103" s="62">
        <v>46331</v>
      </c>
      <c r="M5103" s="62">
        <v>60.33</v>
      </c>
      <c r="N5103" s="62">
        <v>677.69</v>
      </c>
      <c r="O5103" s="62">
        <v>523041.43</v>
      </c>
      <c r="P5103" s="63"/>
      <c r="Q5103" s="63"/>
      <c r="R5103" s="63"/>
      <c r="S5103" s="63"/>
      <c r="T5103" s="63"/>
      <c r="U5103" s="63"/>
      <c r="V5103" s="63"/>
      <c r="W5103" s="63"/>
      <c r="X5103" s="63"/>
      <c r="Y5103" s="63"/>
      <c r="Z5103" s="62">
        <v>243048</v>
      </c>
      <c r="AA5103" s="62">
        <v>39515</v>
      </c>
      <c r="AB5103" s="62">
        <v>51.45</v>
      </c>
      <c r="AC5103" s="62">
        <v>3797.63</v>
      </c>
    </row>
    <row r="5104" spans="1:29" x14ac:dyDescent="0.25">
      <c r="A5104" s="61" t="s">
        <v>548</v>
      </c>
      <c r="B5104" s="61" t="s">
        <v>549</v>
      </c>
      <c r="C5104" s="62">
        <v>2005</v>
      </c>
      <c r="D5104" s="61" t="s">
        <v>78</v>
      </c>
      <c r="E5104" s="62">
        <v>48</v>
      </c>
      <c r="F5104" s="62">
        <v>379440</v>
      </c>
      <c r="G5104" s="62">
        <v>51463</v>
      </c>
      <c r="H5104" s="62">
        <v>89.35</v>
      </c>
      <c r="I5104" s="62">
        <v>7905</v>
      </c>
      <c r="J5104" s="62">
        <v>352879.2</v>
      </c>
      <c r="K5104" s="62">
        <v>0</v>
      </c>
      <c r="L5104" s="63"/>
      <c r="M5104" s="63"/>
      <c r="N5104" s="63"/>
      <c r="O5104" s="63"/>
      <c r="P5104" s="63"/>
      <c r="Q5104" s="63"/>
      <c r="R5104" s="63"/>
      <c r="S5104" s="63"/>
      <c r="T5104" s="63"/>
      <c r="U5104" s="63"/>
      <c r="V5104" s="63"/>
      <c r="W5104" s="63"/>
      <c r="X5104" s="63"/>
      <c r="Y5104" s="63"/>
      <c r="Z5104" s="62">
        <v>156191</v>
      </c>
      <c r="AA5104" s="62">
        <v>6437</v>
      </c>
      <c r="AB5104" s="62">
        <v>11.18</v>
      </c>
      <c r="AC5104" s="62">
        <v>3253.98</v>
      </c>
    </row>
    <row r="5105" spans="1:29" ht="30" x14ac:dyDescent="0.25">
      <c r="A5105" s="61" t="s">
        <v>367</v>
      </c>
      <c r="B5105" s="61" t="s">
        <v>368</v>
      </c>
      <c r="C5105" s="62">
        <v>2013</v>
      </c>
      <c r="D5105" s="61" t="s">
        <v>150</v>
      </c>
      <c r="E5105" s="62">
        <v>8</v>
      </c>
      <c r="F5105" s="63"/>
      <c r="G5105" s="63"/>
      <c r="H5105" s="63"/>
      <c r="I5105" s="63"/>
      <c r="J5105" s="63"/>
      <c r="K5105" s="62">
        <v>0</v>
      </c>
      <c r="L5105" s="63"/>
      <c r="M5105" s="63"/>
      <c r="N5105" s="63"/>
      <c r="O5105" s="63"/>
      <c r="P5105" s="63"/>
      <c r="Q5105" s="63"/>
      <c r="R5105" s="63"/>
      <c r="S5105" s="63"/>
      <c r="T5105" s="63"/>
      <c r="U5105" s="63"/>
      <c r="V5105" s="63"/>
      <c r="W5105" s="63"/>
      <c r="X5105" s="63"/>
      <c r="Y5105" s="63"/>
      <c r="Z5105" s="62">
        <v>0</v>
      </c>
      <c r="AA5105" s="63"/>
      <c r="AB5105" s="63"/>
      <c r="AC5105" s="62">
        <v>0</v>
      </c>
    </row>
    <row r="5106" spans="1:29" x14ac:dyDescent="0.25">
      <c r="A5106" s="61" t="s">
        <v>407</v>
      </c>
      <c r="B5106" s="61" t="s">
        <v>408</v>
      </c>
      <c r="C5106" s="62">
        <v>2015</v>
      </c>
      <c r="D5106" s="61" t="s">
        <v>99</v>
      </c>
      <c r="E5106" s="62">
        <v>24</v>
      </c>
      <c r="F5106" s="62">
        <v>243214</v>
      </c>
      <c r="G5106" s="62">
        <v>45323</v>
      </c>
      <c r="H5106" s="62">
        <v>157.37</v>
      </c>
      <c r="I5106" s="62">
        <v>10133.92</v>
      </c>
      <c r="J5106" s="62">
        <v>226189.02</v>
      </c>
      <c r="K5106" s="62">
        <v>0</v>
      </c>
      <c r="L5106" s="63"/>
      <c r="M5106" s="63"/>
      <c r="N5106" s="63"/>
      <c r="O5106" s="63"/>
      <c r="P5106" s="63"/>
      <c r="Q5106" s="63"/>
      <c r="R5106" s="63"/>
      <c r="S5106" s="63"/>
      <c r="T5106" s="63"/>
      <c r="U5106" s="63"/>
      <c r="V5106" s="63"/>
      <c r="W5106" s="63"/>
      <c r="X5106" s="63"/>
      <c r="Y5106" s="63"/>
      <c r="Z5106" s="62">
        <v>5675.29</v>
      </c>
      <c r="AA5106" s="62">
        <v>33532</v>
      </c>
      <c r="AB5106" s="62">
        <v>116.43</v>
      </c>
      <c r="AC5106" s="62">
        <v>236.47</v>
      </c>
    </row>
    <row r="5107" spans="1:29" x14ac:dyDescent="0.25">
      <c r="A5107" s="61" t="s">
        <v>81</v>
      </c>
      <c r="B5107" s="61" t="s">
        <v>82</v>
      </c>
      <c r="C5107" s="62">
        <v>2018</v>
      </c>
      <c r="D5107" s="61" t="s">
        <v>75</v>
      </c>
      <c r="E5107" s="62">
        <v>3</v>
      </c>
      <c r="F5107" s="63"/>
      <c r="G5107" s="63"/>
      <c r="H5107" s="63"/>
      <c r="I5107" s="63"/>
      <c r="J5107" s="63"/>
      <c r="K5107" s="62">
        <v>0</v>
      </c>
      <c r="L5107" s="63"/>
      <c r="M5107" s="63"/>
      <c r="N5107" s="63"/>
      <c r="O5107" s="63"/>
      <c r="P5107" s="63"/>
      <c r="Q5107" s="63"/>
      <c r="R5107" s="63"/>
      <c r="S5107" s="63"/>
      <c r="T5107" s="63"/>
      <c r="U5107" s="63"/>
      <c r="V5107" s="63"/>
      <c r="W5107" s="63"/>
      <c r="X5107" s="63"/>
      <c r="Y5107" s="63"/>
      <c r="Z5107" s="62">
        <v>107</v>
      </c>
      <c r="AA5107" s="62">
        <v>865</v>
      </c>
      <c r="AB5107" s="62">
        <v>24.03</v>
      </c>
      <c r="AC5107" s="62">
        <v>35.67</v>
      </c>
    </row>
    <row r="5108" spans="1:29" x14ac:dyDescent="0.25">
      <c r="A5108" s="61" t="s">
        <v>229</v>
      </c>
      <c r="B5108" s="61" t="s">
        <v>230</v>
      </c>
      <c r="C5108" s="62">
        <v>2008</v>
      </c>
      <c r="D5108" s="61" t="s">
        <v>419</v>
      </c>
      <c r="E5108" s="62">
        <v>10</v>
      </c>
      <c r="F5108" s="63"/>
      <c r="G5108" s="63"/>
      <c r="H5108" s="63"/>
      <c r="I5108" s="63"/>
      <c r="J5108" s="63"/>
      <c r="K5108" s="62">
        <v>0</v>
      </c>
      <c r="L5108" s="63"/>
      <c r="M5108" s="63"/>
      <c r="N5108" s="63"/>
      <c r="O5108" s="63"/>
      <c r="P5108" s="63"/>
      <c r="Q5108" s="63"/>
      <c r="R5108" s="63"/>
      <c r="S5108" s="63"/>
      <c r="T5108" s="63"/>
      <c r="U5108" s="63"/>
      <c r="V5108" s="63"/>
      <c r="W5108" s="63"/>
      <c r="X5108" s="63"/>
      <c r="Y5108" s="63"/>
      <c r="Z5108" s="62">
        <v>245502</v>
      </c>
      <c r="AA5108" s="62">
        <v>6483</v>
      </c>
      <c r="AB5108" s="62">
        <v>54.03</v>
      </c>
      <c r="AC5108" s="62">
        <v>24550.2</v>
      </c>
    </row>
    <row r="5109" spans="1:29" ht="30" x14ac:dyDescent="0.25">
      <c r="A5109" s="61" t="s">
        <v>138</v>
      </c>
      <c r="B5109" s="61" t="s">
        <v>139</v>
      </c>
      <c r="C5109" s="62">
        <v>2016</v>
      </c>
      <c r="D5109" s="61" t="s">
        <v>99</v>
      </c>
      <c r="E5109" s="62">
        <v>52</v>
      </c>
      <c r="F5109" s="62">
        <v>97720</v>
      </c>
      <c r="G5109" s="62">
        <v>20698</v>
      </c>
      <c r="H5109" s="62">
        <v>33.17</v>
      </c>
      <c r="I5109" s="62">
        <v>1879.23</v>
      </c>
      <c r="J5109" s="62">
        <v>90879.6</v>
      </c>
      <c r="K5109" s="62">
        <v>0</v>
      </c>
      <c r="L5109" s="63"/>
      <c r="M5109" s="63"/>
      <c r="N5109" s="63"/>
      <c r="O5109" s="63"/>
      <c r="P5109" s="63"/>
      <c r="Q5109" s="63"/>
      <c r="R5109" s="63"/>
      <c r="S5109" s="63"/>
      <c r="T5109" s="63"/>
      <c r="U5109" s="63"/>
      <c r="V5109" s="63"/>
      <c r="W5109" s="63"/>
      <c r="X5109" s="63"/>
      <c r="Y5109" s="63"/>
      <c r="Z5109" s="62">
        <v>84920</v>
      </c>
      <c r="AA5109" s="62">
        <v>10718</v>
      </c>
      <c r="AB5109" s="62">
        <v>17.18</v>
      </c>
      <c r="AC5109" s="62">
        <v>1633.08</v>
      </c>
    </row>
    <row r="5110" spans="1:29" ht="30" x14ac:dyDescent="0.25">
      <c r="A5110" s="61" t="s">
        <v>136</v>
      </c>
      <c r="B5110" s="61" t="s">
        <v>137</v>
      </c>
      <c r="C5110" s="62">
        <v>2007</v>
      </c>
      <c r="D5110" s="61" t="s">
        <v>89</v>
      </c>
      <c r="E5110" s="62">
        <v>60</v>
      </c>
      <c r="F5110" s="62">
        <v>207440</v>
      </c>
      <c r="G5110" s="62">
        <v>30892</v>
      </c>
      <c r="H5110" s="62">
        <v>42.91</v>
      </c>
      <c r="I5110" s="62">
        <v>3457.33</v>
      </c>
      <c r="J5110" s="62">
        <v>192919.2</v>
      </c>
      <c r="K5110" s="62">
        <v>0</v>
      </c>
      <c r="L5110" s="63"/>
      <c r="M5110" s="63"/>
      <c r="N5110" s="63"/>
      <c r="O5110" s="63"/>
      <c r="P5110" s="63"/>
      <c r="Q5110" s="63"/>
      <c r="R5110" s="63"/>
      <c r="S5110" s="63"/>
      <c r="T5110" s="63"/>
      <c r="U5110" s="62">
        <v>19775</v>
      </c>
      <c r="V5110" s="62">
        <v>45192</v>
      </c>
      <c r="W5110" s="62">
        <v>62.77</v>
      </c>
      <c r="X5110" s="62">
        <v>329</v>
      </c>
      <c r="Y5110" s="62">
        <v>442643.6</v>
      </c>
      <c r="Z5110" s="62">
        <v>3.38</v>
      </c>
      <c r="AA5110" s="62">
        <v>5973</v>
      </c>
      <c r="AB5110" s="62">
        <v>8.3000000000000007</v>
      </c>
      <c r="AC5110" s="62">
        <v>0.06</v>
      </c>
    </row>
    <row r="5111" spans="1:29" x14ac:dyDescent="0.25">
      <c r="A5111" s="61" t="s">
        <v>235</v>
      </c>
      <c r="B5111" s="61" t="s">
        <v>236</v>
      </c>
      <c r="C5111" s="62">
        <v>2009</v>
      </c>
      <c r="D5111" s="61" t="s">
        <v>89</v>
      </c>
      <c r="E5111" s="62">
        <v>40</v>
      </c>
      <c r="F5111" s="62">
        <v>143880</v>
      </c>
      <c r="G5111" s="62">
        <v>17337</v>
      </c>
      <c r="H5111" s="62">
        <v>36.119999999999997</v>
      </c>
      <c r="I5111" s="62">
        <v>3597</v>
      </c>
      <c r="J5111" s="62">
        <v>133808.4</v>
      </c>
      <c r="K5111" s="62">
        <v>57768.19</v>
      </c>
      <c r="L5111" s="62">
        <v>39019</v>
      </c>
      <c r="M5111" s="62">
        <v>81.290000000000006</v>
      </c>
      <c r="N5111" s="62">
        <v>1444.2</v>
      </c>
      <c r="O5111" s="62">
        <v>696643.89</v>
      </c>
      <c r="P5111" s="63"/>
      <c r="Q5111" s="63"/>
      <c r="R5111" s="63"/>
      <c r="S5111" s="63"/>
      <c r="T5111" s="63"/>
      <c r="U5111" s="63"/>
      <c r="V5111" s="63"/>
      <c r="W5111" s="63"/>
      <c r="X5111" s="63"/>
      <c r="Y5111" s="63"/>
      <c r="Z5111" s="62">
        <v>77000</v>
      </c>
      <c r="AA5111" s="62">
        <v>1888</v>
      </c>
      <c r="AB5111" s="62">
        <v>3.93</v>
      </c>
      <c r="AC5111" s="62">
        <v>1925</v>
      </c>
    </row>
    <row r="5112" spans="1:29" ht="30" x14ac:dyDescent="0.25">
      <c r="A5112" s="61" t="s">
        <v>293</v>
      </c>
      <c r="B5112" s="61" t="s">
        <v>294</v>
      </c>
      <c r="C5112" s="62">
        <v>2014</v>
      </c>
      <c r="D5112" s="61" t="s">
        <v>150</v>
      </c>
      <c r="E5112" s="62">
        <v>8</v>
      </c>
      <c r="F5112" s="62">
        <v>12829</v>
      </c>
      <c r="G5112" s="62">
        <v>2266</v>
      </c>
      <c r="H5112" s="62">
        <v>23.6</v>
      </c>
      <c r="I5112" s="62">
        <v>1603.63</v>
      </c>
      <c r="J5112" s="62">
        <v>11930.97</v>
      </c>
      <c r="K5112" s="62">
        <v>523</v>
      </c>
      <c r="L5112" s="62">
        <v>688</v>
      </c>
      <c r="M5112" s="62">
        <v>7.17</v>
      </c>
      <c r="N5112" s="63"/>
      <c r="O5112" s="63"/>
      <c r="P5112" s="63"/>
      <c r="Q5112" s="63"/>
      <c r="R5112" s="63"/>
      <c r="S5112" s="63"/>
      <c r="T5112" s="63"/>
      <c r="U5112" s="63"/>
      <c r="V5112" s="63"/>
      <c r="W5112" s="63"/>
      <c r="X5112" s="63"/>
      <c r="Y5112" s="63"/>
      <c r="Z5112" s="62">
        <v>0</v>
      </c>
      <c r="AA5112" s="63"/>
      <c r="AB5112" s="63"/>
      <c r="AC5112" s="62">
        <v>0</v>
      </c>
    </row>
    <row r="5113" spans="1:29" x14ac:dyDescent="0.25">
      <c r="A5113" s="61" t="s">
        <v>140</v>
      </c>
      <c r="B5113" s="61" t="s">
        <v>141</v>
      </c>
      <c r="C5113" s="62">
        <v>2010</v>
      </c>
      <c r="D5113" s="61" t="s">
        <v>86</v>
      </c>
      <c r="E5113" s="62">
        <v>78</v>
      </c>
      <c r="F5113" s="62">
        <v>84848</v>
      </c>
      <c r="G5113" s="62">
        <v>17303</v>
      </c>
      <c r="H5113" s="62">
        <v>18.489999999999998</v>
      </c>
      <c r="I5113" s="62">
        <v>1087.79</v>
      </c>
      <c r="J5113" s="62">
        <v>78908.639999999999</v>
      </c>
      <c r="K5113" s="62">
        <v>71536.37</v>
      </c>
      <c r="L5113" s="62">
        <v>73099</v>
      </c>
      <c r="M5113" s="62">
        <v>78.099999999999994</v>
      </c>
      <c r="N5113" s="63"/>
      <c r="O5113" s="63"/>
      <c r="P5113" s="63"/>
      <c r="Q5113" s="63"/>
      <c r="R5113" s="63"/>
      <c r="S5113" s="63"/>
      <c r="T5113" s="63"/>
      <c r="U5113" s="63"/>
      <c r="V5113" s="63"/>
      <c r="W5113" s="63"/>
      <c r="X5113" s="63"/>
      <c r="Y5113" s="63"/>
      <c r="Z5113" s="62">
        <v>5630</v>
      </c>
      <c r="AA5113" s="62">
        <v>52277</v>
      </c>
      <c r="AB5113" s="62">
        <v>55.85</v>
      </c>
      <c r="AC5113" s="62">
        <v>72.180000000000007</v>
      </c>
    </row>
    <row r="5114" spans="1:29" x14ac:dyDescent="0.25">
      <c r="A5114" s="61" t="s">
        <v>383</v>
      </c>
      <c r="B5114" s="61" t="s">
        <v>384</v>
      </c>
      <c r="C5114" s="62">
        <v>2005</v>
      </c>
      <c r="D5114" s="61" t="s">
        <v>99</v>
      </c>
      <c r="E5114" s="62">
        <v>40</v>
      </c>
      <c r="F5114" s="62">
        <v>273609</v>
      </c>
      <c r="G5114" s="62">
        <v>34373</v>
      </c>
      <c r="H5114" s="62">
        <v>71.61</v>
      </c>
      <c r="I5114" s="62">
        <v>6840.23</v>
      </c>
      <c r="J5114" s="62">
        <v>254456.37</v>
      </c>
      <c r="K5114" s="62">
        <v>16826</v>
      </c>
      <c r="L5114" s="62">
        <v>26207</v>
      </c>
      <c r="M5114" s="62">
        <v>54.6</v>
      </c>
      <c r="N5114" s="62">
        <v>420.65</v>
      </c>
      <c r="O5114" s="62">
        <v>202909.78</v>
      </c>
      <c r="P5114" s="63"/>
      <c r="Q5114" s="63"/>
      <c r="R5114" s="63"/>
      <c r="S5114" s="63"/>
      <c r="T5114" s="63"/>
      <c r="U5114" s="63"/>
      <c r="V5114" s="63"/>
      <c r="W5114" s="63"/>
      <c r="X5114" s="63"/>
      <c r="Y5114" s="63"/>
      <c r="Z5114" s="62">
        <v>819.47</v>
      </c>
      <c r="AA5114" s="62">
        <v>4269</v>
      </c>
      <c r="AB5114" s="62">
        <v>8.89</v>
      </c>
      <c r="AC5114" s="62">
        <v>20.49</v>
      </c>
    </row>
    <row r="5115" spans="1:29" x14ac:dyDescent="0.25">
      <c r="A5115" s="61" t="s">
        <v>79</v>
      </c>
      <c r="B5115" s="61" t="s">
        <v>80</v>
      </c>
      <c r="C5115" s="62">
        <v>2014</v>
      </c>
      <c r="D5115" s="61" t="s">
        <v>150</v>
      </c>
      <c r="E5115" s="62">
        <v>8</v>
      </c>
      <c r="F5115" s="63"/>
      <c r="G5115" s="63"/>
      <c r="H5115" s="63"/>
      <c r="I5115" s="63"/>
      <c r="J5115" s="63"/>
      <c r="K5115" s="62">
        <v>0</v>
      </c>
      <c r="L5115" s="63"/>
      <c r="M5115" s="63"/>
      <c r="N5115" s="63"/>
      <c r="O5115" s="63"/>
      <c r="P5115" s="63"/>
      <c r="Q5115" s="63"/>
      <c r="R5115" s="63"/>
      <c r="S5115" s="63"/>
      <c r="T5115" s="63"/>
      <c r="U5115" s="63"/>
      <c r="V5115" s="63"/>
      <c r="W5115" s="63"/>
      <c r="X5115" s="63"/>
      <c r="Y5115" s="63"/>
      <c r="Z5115" s="62">
        <v>0</v>
      </c>
      <c r="AA5115" s="63"/>
      <c r="AB5115" s="63"/>
      <c r="AC5115" s="62">
        <v>0</v>
      </c>
    </row>
    <row r="5116" spans="1:29" x14ac:dyDescent="0.25">
      <c r="A5116" s="61" t="s">
        <v>260</v>
      </c>
      <c r="B5116" s="61" t="s">
        <v>261</v>
      </c>
      <c r="C5116" s="62">
        <v>2006</v>
      </c>
      <c r="D5116" s="61" t="s">
        <v>78</v>
      </c>
      <c r="E5116" s="62">
        <v>12</v>
      </c>
      <c r="F5116" s="62">
        <v>5371</v>
      </c>
      <c r="G5116" s="62">
        <v>925</v>
      </c>
      <c r="H5116" s="62">
        <v>6.42</v>
      </c>
      <c r="I5116" s="62">
        <v>447.58</v>
      </c>
      <c r="J5116" s="62">
        <v>4995.03</v>
      </c>
      <c r="K5116" s="62">
        <v>3397.67</v>
      </c>
      <c r="L5116" s="62">
        <v>2962</v>
      </c>
      <c r="M5116" s="62">
        <v>20.57</v>
      </c>
      <c r="N5116" s="62">
        <v>283.14</v>
      </c>
      <c r="O5116" s="62">
        <v>40973.550000000003</v>
      </c>
      <c r="P5116" s="63"/>
      <c r="Q5116" s="63"/>
      <c r="R5116" s="63"/>
      <c r="S5116" s="63"/>
      <c r="T5116" s="63"/>
      <c r="U5116" s="63"/>
      <c r="V5116" s="63"/>
      <c r="W5116" s="63"/>
      <c r="X5116" s="63"/>
      <c r="Y5116" s="63"/>
      <c r="Z5116" s="62">
        <v>142</v>
      </c>
      <c r="AA5116" s="62">
        <v>916</v>
      </c>
      <c r="AB5116" s="62">
        <v>6.36</v>
      </c>
      <c r="AC5116" s="62">
        <v>11.83</v>
      </c>
    </row>
    <row r="5117" spans="1:29" x14ac:dyDescent="0.25">
      <c r="A5117" s="61" t="s">
        <v>128</v>
      </c>
      <c r="B5117" s="61" t="s">
        <v>129</v>
      </c>
      <c r="C5117" s="62">
        <v>2010</v>
      </c>
      <c r="D5117" s="61" t="s">
        <v>75</v>
      </c>
      <c r="E5117" s="62">
        <v>10</v>
      </c>
      <c r="F5117" s="62">
        <v>149</v>
      </c>
      <c r="G5117" s="62">
        <v>51</v>
      </c>
      <c r="H5117" s="62">
        <v>0.43</v>
      </c>
      <c r="I5117" s="62">
        <v>14.9</v>
      </c>
      <c r="J5117" s="62">
        <v>138.57</v>
      </c>
      <c r="K5117" s="62">
        <v>0</v>
      </c>
      <c r="L5117" s="63"/>
      <c r="M5117" s="63"/>
      <c r="N5117" s="63"/>
      <c r="O5117" s="63"/>
      <c r="P5117" s="63"/>
      <c r="Q5117" s="63"/>
      <c r="R5117" s="63"/>
      <c r="S5117" s="63"/>
      <c r="T5117" s="63"/>
      <c r="U5117" s="63"/>
      <c r="V5117" s="63"/>
      <c r="W5117" s="63"/>
      <c r="X5117" s="63"/>
      <c r="Y5117" s="63"/>
      <c r="Z5117" s="62">
        <v>0</v>
      </c>
      <c r="AA5117" s="63"/>
      <c r="AB5117" s="63"/>
      <c r="AC5117" s="62">
        <v>0</v>
      </c>
    </row>
    <row r="5118" spans="1:29" x14ac:dyDescent="0.25">
      <c r="A5118" s="61" t="s">
        <v>229</v>
      </c>
      <c r="B5118" s="61" t="s">
        <v>230</v>
      </c>
      <c r="C5118" s="62">
        <v>2006</v>
      </c>
      <c r="D5118" s="61" t="s">
        <v>492</v>
      </c>
      <c r="E5118" s="62">
        <v>8</v>
      </c>
      <c r="F5118" s="63"/>
      <c r="G5118" s="63"/>
      <c r="H5118" s="63"/>
      <c r="I5118" s="63"/>
      <c r="J5118" s="63"/>
      <c r="K5118" s="62">
        <v>0</v>
      </c>
      <c r="L5118" s="63"/>
      <c r="M5118" s="63"/>
      <c r="N5118" s="63"/>
      <c r="O5118" s="63"/>
      <c r="P5118" s="63"/>
      <c r="Q5118" s="63"/>
      <c r="R5118" s="63"/>
      <c r="S5118" s="63"/>
      <c r="T5118" s="63"/>
      <c r="U5118" s="63"/>
      <c r="V5118" s="63"/>
      <c r="W5118" s="63"/>
      <c r="X5118" s="63"/>
      <c r="Y5118" s="63"/>
      <c r="Z5118" s="62">
        <v>53000</v>
      </c>
      <c r="AA5118" s="62">
        <v>1465</v>
      </c>
      <c r="AB5118" s="62">
        <v>15.26</v>
      </c>
      <c r="AC5118" s="62">
        <v>6625</v>
      </c>
    </row>
    <row r="5119" spans="1:29" ht="30" x14ac:dyDescent="0.25">
      <c r="A5119" s="61" t="s">
        <v>239</v>
      </c>
      <c r="B5119" s="61" t="s">
        <v>240</v>
      </c>
      <c r="C5119" s="62">
        <v>2012</v>
      </c>
      <c r="D5119" s="61" t="s">
        <v>78</v>
      </c>
      <c r="E5119" s="62">
        <v>40</v>
      </c>
      <c r="F5119" s="62">
        <v>42777</v>
      </c>
      <c r="G5119" s="62">
        <v>7676</v>
      </c>
      <c r="H5119" s="62">
        <v>15.99</v>
      </c>
      <c r="I5119" s="62">
        <v>1069.43</v>
      </c>
      <c r="J5119" s="62">
        <v>39782.61</v>
      </c>
      <c r="K5119" s="62">
        <v>2008</v>
      </c>
      <c r="L5119" s="62">
        <v>13237</v>
      </c>
      <c r="M5119" s="62">
        <v>27.58</v>
      </c>
      <c r="N5119" s="62">
        <v>50.2</v>
      </c>
      <c r="O5119" s="62">
        <v>24215.07</v>
      </c>
      <c r="P5119" s="63"/>
      <c r="Q5119" s="63"/>
      <c r="R5119" s="63"/>
      <c r="S5119" s="63"/>
      <c r="T5119" s="63"/>
      <c r="U5119" s="63"/>
      <c r="V5119" s="63"/>
      <c r="W5119" s="63"/>
      <c r="X5119" s="63"/>
      <c r="Y5119" s="63"/>
      <c r="Z5119" s="62">
        <v>39.1</v>
      </c>
      <c r="AA5119" s="62">
        <v>2417</v>
      </c>
      <c r="AB5119" s="62">
        <v>5.04</v>
      </c>
      <c r="AC5119" s="62">
        <v>0.98</v>
      </c>
    </row>
    <row r="5120" spans="1:29" ht="30" x14ac:dyDescent="0.25">
      <c r="A5120" s="61" t="s">
        <v>361</v>
      </c>
      <c r="B5120" s="61" t="s">
        <v>362</v>
      </c>
      <c r="C5120" s="62">
        <v>2016</v>
      </c>
      <c r="D5120" s="61" t="s">
        <v>78</v>
      </c>
      <c r="E5120" s="62">
        <v>52</v>
      </c>
      <c r="F5120" s="62">
        <v>151107</v>
      </c>
      <c r="G5120" s="62">
        <v>29567</v>
      </c>
      <c r="H5120" s="62">
        <v>47.38</v>
      </c>
      <c r="I5120" s="62">
        <v>2905.9</v>
      </c>
      <c r="J5120" s="62">
        <v>140529.51</v>
      </c>
      <c r="K5120" s="62">
        <v>19995</v>
      </c>
      <c r="L5120" s="62">
        <v>39323</v>
      </c>
      <c r="M5120" s="62">
        <v>63.02</v>
      </c>
      <c r="N5120" s="62">
        <v>384.52</v>
      </c>
      <c r="O5120" s="62">
        <v>241125.7</v>
      </c>
      <c r="P5120" s="63"/>
      <c r="Q5120" s="63"/>
      <c r="R5120" s="63"/>
      <c r="S5120" s="63"/>
      <c r="T5120" s="63"/>
      <c r="U5120" s="63"/>
      <c r="V5120" s="63"/>
      <c r="W5120" s="63"/>
      <c r="X5120" s="63"/>
      <c r="Y5120" s="63"/>
      <c r="Z5120" s="62">
        <v>225.92</v>
      </c>
      <c r="AA5120" s="62">
        <v>25696</v>
      </c>
      <c r="AB5120" s="62">
        <v>41.18</v>
      </c>
      <c r="AC5120" s="62">
        <v>4.34</v>
      </c>
    </row>
    <row r="5121" spans="1:29" x14ac:dyDescent="0.25">
      <c r="A5121" s="61" t="s">
        <v>306</v>
      </c>
      <c r="B5121" s="61" t="s">
        <v>307</v>
      </c>
      <c r="C5121" s="62">
        <v>2012</v>
      </c>
      <c r="D5121" s="61" t="s">
        <v>78</v>
      </c>
      <c r="E5121" s="62">
        <v>32</v>
      </c>
      <c r="F5121" s="62">
        <v>255240</v>
      </c>
      <c r="G5121" s="62">
        <v>39965</v>
      </c>
      <c r="H5121" s="62">
        <v>104.08</v>
      </c>
      <c r="I5121" s="62">
        <v>7976.25</v>
      </c>
      <c r="J5121" s="62">
        <v>237373.2</v>
      </c>
      <c r="K5121" s="62">
        <v>0</v>
      </c>
      <c r="L5121" s="63"/>
      <c r="M5121" s="63"/>
      <c r="N5121" s="63"/>
      <c r="O5121" s="63"/>
      <c r="P5121" s="63"/>
      <c r="Q5121" s="63"/>
      <c r="R5121" s="63"/>
      <c r="S5121" s="63"/>
      <c r="T5121" s="63"/>
      <c r="U5121" s="63"/>
      <c r="V5121" s="63"/>
      <c r="W5121" s="63"/>
      <c r="X5121" s="63"/>
      <c r="Y5121" s="63"/>
      <c r="Z5121" s="62">
        <v>692.47</v>
      </c>
      <c r="AA5121" s="62">
        <v>7525</v>
      </c>
      <c r="AB5121" s="62">
        <v>19.600000000000001</v>
      </c>
      <c r="AC5121" s="62">
        <v>21.64</v>
      </c>
    </row>
    <row r="5122" spans="1:29" ht="30" x14ac:dyDescent="0.25">
      <c r="A5122" s="61" t="s">
        <v>218</v>
      </c>
      <c r="B5122" s="61" t="s">
        <v>219</v>
      </c>
      <c r="C5122" s="62">
        <v>2012</v>
      </c>
      <c r="D5122" s="61" t="s">
        <v>75</v>
      </c>
      <c r="E5122" s="62">
        <v>8</v>
      </c>
      <c r="F5122" s="62">
        <v>3952</v>
      </c>
      <c r="G5122" s="62">
        <v>721</v>
      </c>
      <c r="H5122" s="62">
        <v>7.51</v>
      </c>
      <c r="I5122" s="62">
        <v>494</v>
      </c>
      <c r="J5122" s="62">
        <v>3675.36</v>
      </c>
      <c r="K5122" s="62">
        <v>0</v>
      </c>
      <c r="L5122" s="63"/>
      <c r="M5122" s="63"/>
      <c r="N5122" s="63"/>
      <c r="O5122" s="63"/>
      <c r="P5122" s="63"/>
      <c r="Q5122" s="63"/>
      <c r="R5122" s="63"/>
      <c r="S5122" s="63"/>
      <c r="T5122" s="63"/>
      <c r="U5122" s="63"/>
      <c r="V5122" s="63"/>
      <c r="W5122" s="63"/>
      <c r="X5122" s="63"/>
      <c r="Y5122" s="63"/>
      <c r="Z5122" s="62">
        <v>68300</v>
      </c>
      <c r="AA5122" s="62">
        <v>9706</v>
      </c>
      <c r="AB5122" s="62">
        <v>101.1</v>
      </c>
      <c r="AC5122" s="62">
        <v>8537.5</v>
      </c>
    </row>
    <row r="5123" spans="1:29" x14ac:dyDescent="0.25">
      <c r="A5123" s="61" t="s">
        <v>155</v>
      </c>
      <c r="B5123" s="61" t="s">
        <v>156</v>
      </c>
      <c r="C5123" s="62">
        <v>2017</v>
      </c>
      <c r="D5123" s="61" t="s">
        <v>78</v>
      </c>
      <c r="E5123" s="62">
        <v>84</v>
      </c>
      <c r="F5123" s="62">
        <v>612926</v>
      </c>
      <c r="G5123" s="62">
        <v>104979</v>
      </c>
      <c r="H5123" s="62">
        <v>104.15</v>
      </c>
      <c r="I5123" s="62">
        <v>7296.74</v>
      </c>
      <c r="J5123" s="62">
        <v>570021.18000000005</v>
      </c>
      <c r="K5123" s="62">
        <v>0</v>
      </c>
      <c r="L5123" s="63"/>
      <c r="M5123" s="63"/>
      <c r="N5123" s="63"/>
      <c r="O5123" s="63"/>
      <c r="P5123" s="63"/>
      <c r="Q5123" s="63"/>
      <c r="R5123" s="63"/>
      <c r="S5123" s="63"/>
      <c r="T5123" s="63"/>
      <c r="U5123" s="63"/>
      <c r="V5123" s="63"/>
      <c r="W5123" s="63"/>
      <c r="X5123" s="63"/>
      <c r="Y5123" s="63"/>
      <c r="Z5123" s="62">
        <v>176567</v>
      </c>
      <c r="AA5123" s="62">
        <v>14286</v>
      </c>
      <c r="AB5123" s="62">
        <v>14.17</v>
      </c>
      <c r="AC5123" s="62">
        <v>2101.9899999999998</v>
      </c>
    </row>
    <row r="5124" spans="1:29" x14ac:dyDescent="0.25">
      <c r="A5124" s="61" t="s">
        <v>196</v>
      </c>
      <c r="B5124" s="61" t="s">
        <v>197</v>
      </c>
      <c r="C5124" s="62">
        <v>2016</v>
      </c>
      <c r="D5124" s="61" t="s">
        <v>89</v>
      </c>
      <c r="E5124" s="62">
        <v>24</v>
      </c>
      <c r="F5124" s="62">
        <v>19601</v>
      </c>
      <c r="G5124" s="62">
        <v>4094</v>
      </c>
      <c r="H5124" s="62">
        <v>14.22</v>
      </c>
      <c r="I5124" s="62">
        <v>816.71</v>
      </c>
      <c r="J5124" s="62">
        <v>18228.93</v>
      </c>
      <c r="K5124" s="62">
        <v>7417.07</v>
      </c>
      <c r="L5124" s="62">
        <v>7529</v>
      </c>
      <c r="M5124" s="62">
        <v>26.14</v>
      </c>
      <c r="N5124" s="62">
        <v>309.04000000000002</v>
      </c>
      <c r="O5124" s="62">
        <v>89444.68</v>
      </c>
      <c r="P5124" s="63"/>
      <c r="Q5124" s="63"/>
      <c r="R5124" s="63"/>
      <c r="S5124" s="63"/>
      <c r="T5124" s="63"/>
      <c r="U5124" s="63"/>
      <c r="V5124" s="63"/>
      <c r="W5124" s="63"/>
      <c r="X5124" s="63"/>
      <c r="Y5124" s="63"/>
      <c r="Z5124" s="62">
        <v>63500</v>
      </c>
      <c r="AA5124" s="62">
        <v>6812</v>
      </c>
      <c r="AB5124" s="62">
        <v>23.65</v>
      </c>
      <c r="AC5124" s="62">
        <v>2645.83</v>
      </c>
    </row>
    <row r="5125" spans="1:29" x14ac:dyDescent="0.25">
      <c r="A5125" s="61" t="s">
        <v>76</v>
      </c>
      <c r="B5125" s="61" t="s">
        <v>77</v>
      </c>
      <c r="C5125" s="62">
        <v>2008</v>
      </c>
      <c r="D5125" s="61" t="s">
        <v>78</v>
      </c>
      <c r="E5125" s="62">
        <v>64</v>
      </c>
      <c r="F5125" s="62">
        <v>480100</v>
      </c>
      <c r="G5125" s="62">
        <v>69089</v>
      </c>
      <c r="H5125" s="62">
        <v>89.96</v>
      </c>
      <c r="I5125" s="62">
        <v>7501.56</v>
      </c>
      <c r="J5125" s="62">
        <v>446493</v>
      </c>
      <c r="K5125" s="62">
        <v>0</v>
      </c>
      <c r="L5125" s="63"/>
      <c r="M5125" s="63"/>
      <c r="N5125" s="63"/>
      <c r="O5125" s="63"/>
      <c r="P5125" s="63"/>
      <c r="Q5125" s="63"/>
      <c r="R5125" s="63"/>
      <c r="S5125" s="63"/>
      <c r="T5125" s="63"/>
      <c r="U5125" s="63"/>
      <c r="V5125" s="63"/>
      <c r="W5125" s="63"/>
      <c r="X5125" s="63"/>
      <c r="Y5125" s="63"/>
      <c r="Z5125" s="62">
        <v>1658.53</v>
      </c>
      <c r="AA5125" s="62">
        <v>5820</v>
      </c>
      <c r="AB5125" s="62">
        <v>7.58</v>
      </c>
      <c r="AC5125" s="62">
        <v>25.91</v>
      </c>
    </row>
    <row r="5126" spans="1:29" x14ac:dyDescent="0.25">
      <c r="A5126" s="61" t="s">
        <v>196</v>
      </c>
      <c r="B5126" s="61" t="s">
        <v>197</v>
      </c>
      <c r="C5126" s="62">
        <v>2012</v>
      </c>
      <c r="D5126" s="61" t="s">
        <v>94</v>
      </c>
      <c r="E5126" s="62">
        <v>8</v>
      </c>
      <c r="F5126" s="62">
        <v>43135</v>
      </c>
      <c r="G5126" s="62">
        <v>6849</v>
      </c>
      <c r="H5126" s="62">
        <v>71.34</v>
      </c>
      <c r="I5126" s="62">
        <v>5391.88</v>
      </c>
      <c r="J5126" s="62">
        <v>40115.550000000003</v>
      </c>
      <c r="K5126" s="62">
        <v>6056.26</v>
      </c>
      <c r="L5126" s="62">
        <v>1659</v>
      </c>
      <c r="M5126" s="62">
        <v>17.28</v>
      </c>
      <c r="N5126" s="62">
        <v>757.03</v>
      </c>
      <c r="O5126" s="62">
        <v>73034.210000000006</v>
      </c>
      <c r="P5126" s="63"/>
      <c r="Q5126" s="63"/>
      <c r="R5126" s="63"/>
      <c r="S5126" s="63"/>
      <c r="T5126" s="63"/>
      <c r="U5126" s="63"/>
      <c r="V5126" s="63"/>
      <c r="W5126" s="63"/>
      <c r="X5126" s="63"/>
      <c r="Y5126" s="63"/>
      <c r="Z5126" s="62">
        <v>26559</v>
      </c>
      <c r="AA5126" s="62">
        <v>12924</v>
      </c>
      <c r="AB5126" s="62">
        <v>134.63</v>
      </c>
      <c r="AC5126" s="62">
        <v>3319.88</v>
      </c>
    </row>
    <row r="5127" spans="1:29" ht="30" x14ac:dyDescent="0.25">
      <c r="A5127" s="61" t="s">
        <v>385</v>
      </c>
      <c r="B5127" s="61" t="s">
        <v>386</v>
      </c>
      <c r="C5127" s="62">
        <v>2013</v>
      </c>
      <c r="D5127" s="61" t="s">
        <v>83</v>
      </c>
      <c r="E5127" s="62">
        <v>1</v>
      </c>
      <c r="F5127" s="63"/>
      <c r="G5127" s="63"/>
      <c r="H5127" s="63"/>
      <c r="I5127" s="63"/>
      <c r="J5127" s="63"/>
      <c r="K5127" s="62">
        <v>0</v>
      </c>
      <c r="L5127" s="63"/>
      <c r="M5127" s="63"/>
      <c r="N5127" s="63"/>
      <c r="O5127" s="63"/>
      <c r="P5127" s="63"/>
      <c r="Q5127" s="63"/>
      <c r="R5127" s="63"/>
      <c r="S5127" s="63"/>
      <c r="T5127" s="63"/>
      <c r="U5127" s="63"/>
      <c r="V5127" s="63"/>
      <c r="W5127" s="63"/>
      <c r="X5127" s="63"/>
      <c r="Y5127" s="63"/>
      <c r="Z5127" s="62">
        <v>8057</v>
      </c>
      <c r="AA5127" s="62">
        <v>684</v>
      </c>
      <c r="AB5127" s="62">
        <v>57</v>
      </c>
      <c r="AC5127" s="62">
        <v>8057</v>
      </c>
    </row>
    <row r="5128" spans="1:29" x14ac:dyDescent="0.25">
      <c r="A5128" s="61" t="s">
        <v>263</v>
      </c>
      <c r="B5128" s="61" t="s">
        <v>264</v>
      </c>
      <c r="C5128" s="62">
        <v>2015</v>
      </c>
      <c r="D5128" s="61" t="s">
        <v>99</v>
      </c>
      <c r="E5128" s="62">
        <v>150</v>
      </c>
      <c r="F5128" s="62">
        <v>1736172</v>
      </c>
      <c r="G5128" s="62">
        <v>290855</v>
      </c>
      <c r="H5128" s="62">
        <v>161.59</v>
      </c>
      <c r="I5128" s="62">
        <v>11574.48</v>
      </c>
      <c r="J5128" s="62">
        <v>1614639.96</v>
      </c>
      <c r="K5128" s="62">
        <v>13117.36</v>
      </c>
      <c r="L5128" s="62">
        <v>17191</v>
      </c>
      <c r="M5128" s="62">
        <v>9.5500000000000007</v>
      </c>
      <c r="N5128" s="62">
        <v>87.45</v>
      </c>
      <c r="O5128" s="62">
        <v>158186.20000000001</v>
      </c>
      <c r="P5128" s="63"/>
      <c r="Q5128" s="63"/>
      <c r="R5128" s="63"/>
      <c r="S5128" s="63"/>
      <c r="T5128" s="63"/>
      <c r="U5128" s="63"/>
      <c r="V5128" s="63"/>
      <c r="W5128" s="63"/>
      <c r="X5128" s="63"/>
      <c r="Y5128" s="63"/>
      <c r="Z5128" s="62">
        <v>446000</v>
      </c>
      <c r="AA5128" s="62">
        <v>88371</v>
      </c>
      <c r="AB5128" s="62">
        <v>49.1</v>
      </c>
      <c r="AC5128" s="62">
        <v>2973.33</v>
      </c>
    </row>
    <row r="5129" spans="1:29" x14ac:dyDescent="0.25">
      <c r="A5129" s="61" t="s">
        <v>130</v>
      </c>
      <c r="B5129" s="61" t="s">
        <v>131</v>
      </c>
      <c r="C5129" s="62">
        <v>2006</v>
      </c>
      <c r="D5129" s="61" t="s">
        <v>298</v>
      </c>
      <c r="E5129" s="62">
        <v>4</v>
      </c>
      <c r="F5129" s="62">
        <v>32675</v>
      </c>
      <c r="G5129" s="62">
        <v>4489</v>
      </c>
      <c r="H5129" s="62">
        <v>93.52</v>
      </c>
      <c r="I5129" s="62">
        <v>8168.75</v>
      </c>
      <c r="J5129" s="62">
        <v>30387.75</v>
      </c>
      <c r="K5129" s="62">
        <v>5225.0200000000004</v>
      </c>
      <c r="L5129" s="62">
        <v>9473</v>
      </c>
      <c r="M5129" s="62">
        <v>197.35</v>
      </c>
      <c r="N5129" s="63"/>
      <c r="O5129" s="63"/>
      <c r="P5129" s="63"/>
      <c r="Q5129" s="63"/>
      <c r="R5129" s="63"/>
      <c r="S5129" s="63"/>
      <c r="T5129" s="63"/>
      <c r="U5129" s="63"/>
      <c r="V5129" s="63"/>
      <c r="W5129" s="63"/>
      <c r="X5129" s="63"/>
      <c r="Y5129" s="63"/>
      <c r="Z5129" s="62">
        <v>482</v>
      </c>
      <c r="AA5129" s="62">
        <v>2573</v>
      </c>
      <c r="AB5129" s="62">
        <v>53.6</v>
      </c>
      <c r="AC5129" s="62">
        <v>120.5</v>
      </c>
    </row>
    <row r="5130" spans="1:29" ht="30" x14ac:dyDescent="0.25">
      <c r="A5130" s="61" t="s">
        <v>277</v>
      </c>
      <c r="B5130" s="61" t="s">
        <v>278</v>
      </c>
      <c r="C5130" s="62">
        <v>2006</v>
      </c>
      <c r="D5130" s="61" t="s">
        <v>75</v>
      </c>
      <c r="E5130" s="62">
        <v>12</v>
      </c>
      <c r="F5130" s="62">
        <v>2710</v>
      </c>
      <c r="G5130" s="62">
        <v>452</v>
      </c>
      <c r="H5130" s="62">
        <v>3.14</v>
      </c>
      <c r="I5130" s="62">
        <v>225.83</v>
      </c>
      <c r="J5130" s="62">
        <v>2520.3000000000002</v>
      </c>
      <c r="K5130" s="62">
        <v>0</v>
      </c>
      <c r="L5130" s="63"/>
      <c r="M5130" s="63"/>
      <c r="N5130" s="63"/>
      <c r="O5130" s="63"/>
      <c r="P5130" s="63"/>
      <c r="Q5130" s="63"/>
      <c r="R5130" s="63"/>
      <c r="S5130" s="63"/>
      <c r="T5130" s="63"/>
      <c r="U5130" s="63"/>
      <c r="V5130" s="63"/>
      <c r="W5130" s="63"/>
      <c r="X5130" s="63"/>
      <c r="Y5130" s="63"/>
      <c r="Z5130" s="62">
        <v>113868</v>
      </c>
      <c r="AA5130" s="62">
        <v>4895</v>
      </c>
      <c r="AB5130" s="62">
        <v>33.99</v>
      </c>
      <c r="AC5130" s="62">
        <v>9489</v>
      </c>
    </row>
    <row r="5131" spans="1:29" x14ac:dyDescent="0.25">
      <c r="A5131" s="61" t="s">
        <v>413</v>
      </c>
      <c r="B5131" s="61" t="s">
        <v>414</v>
      </c>
      <c r="C5131" s="62">
        <v>2006</v>
      </c>
      <c r="D5131" s="61" t="s">
        <v>89</v>
      </c>
      <c r="E5131" s="62">
        <v>52</v>
      </c>
      <c r="F5131" s="62">
        <v>167439</v>
      </c>
      <c r="G5131" s="62">
        <v>37579</v>
      </c>
      <c r="H5131" s="62">
        <v>60.22</v>
      </c>
      <c r="I5131" s="62">
        <v>3219.98</v>
      </c>
      <c r="J5131" s="62">
        <v>155718.26999999999</v>
      </c>
      <c r="K5131" s="62">
        <v>16734</v>
      </c>
      <c r="L5131" s="62">
        <v>23717</v>
      </c>
      <c r="M5131" s="62">
        <v>38.01</v>
      </c>
      <c r="N5131" s="62">
        <v>321.81</v>
      </c>
      <c r="O5131" s="62">
        <v>201800.33</v>
      </c>
      <c r="P5131" s="63"/>
      <c r="Q5131" s="63"/>
      <c r="R5131" s="63"/>
      <c r="S5131" s="63"/>
      <c r="T5131" s="63"/>
      <c r="U5131" s="63"/>
      <c r="V5131" s="63"/>
      <c r="W5131" s="63"/>
      <c r="X5131" s="63"/>
      <c r="Y5131" s="63"/>
      <c r="Z5131" s="62">
        <v>221103</v>
      </c>
      <c r="AA5131" s="62">
        <v>23013</v>
      </c>
      <c r="AB5131" s="62">
        <v>36.880000000000003</v>
      </c>
      <c r="AC5131" s="62">
        <v>4251.9799999999996</v>
      </c>
    </row>
    <row r="5132" spans="1:29" ht="30" x14ac:dyDescent="0.25">
      <c r="A5132" s="61" t="s">
        <v>245</v>
      </c>
      <c r="B5132" s="61" t="s">
        <v>246</v>
      </c>
      <c r="C5132" s="62">
        <v>2005</v>
      </c>
      <c r="D5132" s="61" t="s">
        <v>75</v>
      </c>
      <c r="E5132" s="62">
        <v>3</v>
      </c>
      <c r="F5132" s="63"/>
      <c r="G5132" s="63"/>
      <c r="H5132" s="63"/>
      <c r="I5132" s="63"/>
      <c r="J5132" s="63"/>
      <c r="K5132" s="62">
        <v>0</v>
      </c>
      <c r="L5132" s="63"/>
      <c r="M5132" s="63"/>
      <c r="N5132" s="63"/>
      <c r="O5132" s="63"/>
      <c r="P5132" s="63"/>
      <c r="Q5132" s="63"/>
      <c r="R5132" s="63"/>
      <c r="S5132" s="63"/>
      <c r="T5132" s="63"/>
      <c r="U5132" s="63"/>
      <c r="V5132" s="63"/>
      <c r="W5132" s="63"/>
      <c r="X5132" s="63"/>
      <c r="Y5132" s="63"/>
      <c r="Z5132" s="62">
        <v>20710.560000000001</v>
      </c>
      <c r="AA5132" s="62">
        <v>2199</v>
      </c>
      <c r="AB5132" s="62">
        <v>61.08</v>
      </c>
      <c r="AC5132" s="62">
        <v>6903.52</v>
      </c>
    </row>
    <row r="5133" spans="1:29" x14ac:dyDescent="0.25">
      <c r="A5133" s="61" t="s">
        <v>198</v>
      </c>
      <c r="B5133" s="61" t="s">
        <v>199</v>
      </c>
      <c r="C5133" s="62">
        <v>2011</v>
      </c>
      <c r="D5133" s="61" t="s">
        <v>78</v>
      </c>
      <c r="E5133" s="62">
        <v>40</v>
      </c>
      <c r="F5133" s="62">
        <v>364980</v>
      </c>
      <c r="G5133" s="62">
        <v>44207</v>
      </c>
      <c r="H5133" s="62">
        <v>92.1</v>
      </c>
      <c r="I5133" s="62">
        <v>9124.5</v>
      </c>
      <c r="J5133" s="62">
        <v>339431.4</v>
      </c>
      <c r="K5133" s="62">
        <v>0</v>
      </c>
      <c r="L5133" s="63"/>
      <c r="M5133" s="63"/>
      <c r="N5133" s="63"/>
      <c r="O5133" s="63"/>
      <c r="P5133" s="63"/>
      <c r="Q5133" s="63"/>
      <c r="R5133" s="63"/>
      <c r="S5133" s="63"/>
      <c r="T5133" s="63"/>
      <c r="U5133" s="63"/>
      <c r="V5133" s="63"/>
      <c r="W5133" s="63"/>
      <c r="X5133" s="63"/>
      <c r="Y5133" s="63"/>
      <c r="Z5133" s="62">
        <v>796</v>
      </c>
      <c r="AA5133" s="62">
        <v>12057</v>
      </c>
      <c r="AB5133" s="62">
        <v>25.12</v>
      </c>
      <c r="AC5133" s="62">
        <v>19.899999999999999</v>
      </c>
    </row>
    <row r="5134" spans="1:29" ht="30" x14ac:dyDescent="0.25">
      <c r="A5134" s="61" t="s">
        <v>180</v>
      </c>
      <c r="B5134" s="61" t="s">
        <v>181</v>
      </c>
      <c r="C5134" s="62">
        <v>2018</v>
      </c>
      <c r="D5134" s="61" t="s">
        <v>78</v>
      </c>
      <c r="E5134" s="62">
        <v>50</v>
      </c>
      <c r="F5134" s="62">
        <v>146400</v>
      </c>
      <c r="G5134" s="62">
        <v>21940</v>
      </c>
      <c r="H5134" s="62">
        <v>36.57</v>
      </c>
      <c r="I5134" s="62">
        <v>2928</v>
      </c>
      <c r="J5134" s="62">
        <v>136152</v>
      </c>
      <c r="K5134" s="62">
        <v>25722.6</v>
      </c>
      <c r="L5134" s="62">
        <v>30140</v>
      </c>
      <c r="M5134" s="62">
        <v>50.23</v>
      </c>
      <c r="N5134" s="62">
        <v>514.45000000000005</v>
      </c>
      <c r="O5134" s="62">
        <v>310196.53999999998</v>
      </c>
      <c r="P5134" s="63"/>
      <c r="Q5134" s="63"/>
      <c r="R5134" s="63"/>
      <c r="S5134" s="63"/>
      <c r="T5134" s="63"/>
      <c r="U5134" s="63"/>
      <c r="V5134" s="63"/>
      <c r="W5134" s="63"/>
      <c r="X5134" s="63"/>
      <c r="Y5134" s="63"/>
      <c r="Z5134" s="62">
        <v>1342</v>
      </c>
      <c r="AA5134" s="62">
        <v>19238</v>
      </c>
      <c r="AB5134" s="62">
        <v>32.06</v>
      </c>
      <c r="AC5134" s="62">
        <v>26.84</v>
      </c>
    </row>
    <row r="5135" spans="1:29" ht="30" x14ac:dyDescent="0.25">
      <c r="A5135" s="61" t="s">
        <v>182</v>
      </c>
      <c r="B5135" s="61" t="s">
        <v>183</v>
      </c>
      <c r="C5135" s="62">
        <v>2017</v>
      </c>
      <c r="D5135" s="61" t="s">
        <v>78</v>
      </c>
      <c r="E5135" s="62">
        <v>29</v>
      </c>
      <c r="F5135" s="62">
        <v>66248</v>
      </c>
      <c r="G5135" s="62">
        <v>8337</v>
      </c>
      <c r="H5135" s="62">
        <v>23.96</v>
      </c>
      <c r="I5135" s="62">
        <v>2284.41</v>
      </c>
      <c r="J5135" s="62">
        <v>61610.64</v>
      </c>
      <c r="K5135" s="62">
        <v>9525.7000000000007</v>
      </c>
      <c r="L5135" s="62">
        <v>10601</v>
      </c>
      <c r="M5135" s="62">
        <v>30.46</v>
      </c>
      <c r="N5135" s="62">
        <v>328.47</v>
      </c>
      <c r="O5135" s="62">
        <v>114873.31</v>
      </c>
      <c r="P5135" s="63"/>
      <c r="Q5135" s="63"/>
      <c r="R5135" s="63"/>
      <c r="S5135" s="63"/>
      <c r="T5135" s="63"/>
      <c r="U5135" s="63"/>
      <c r="V5135" s="63"/>
      <c r="W5135" s="63"/>
      <c r="X5135" s="63"/>
      <c r="Y5135" s="63"/>
      <c r="Z5135" s="62">
        <v>86951</v>
      </c>
      <c r="AA5135" s="62">
        <v>12129</v>
      </c>
      <c r="AB5135" s="62">
        <v>34.85</v>
      </c>
      <c r="AC5135" s="62">
        <v>2998.31</v>
      </c>
    </row>
    <row r="5136" spans="1:29" x14ac:dyDescent="0.25">
      <c r="A5136" s="61" t="s">
        <v>315</v>
      </c>
      <c r="B5136" s="61" t="s">
        <v>316</v>
      </c>
      <c r="C5136" s="62">
        <v>2010</v>
      </c>
      <c r="D5136" s="61" t="s">
        <v>78</v>
      </c>
      <c r="E5136" s="62">
        <v>42</v>
      </c>
      <c r="F5136" s="62">
        <v>358920</v>
      </c>
      <c r="G5136" s="62">
        <v>51643</v>
      </c>
      <c r="H5136" s="62">
        <v>102.47</v>
      </c>
      <c r="I5136" s="62">
        <v>8545.7099999999991</v>
      </c>
      <c r="J5136" s="62">
        <v>333795.59999999998</v>
      </c>
      <c r="K5136" s="62">
        <v>0</v>
      </c>
      <c r="L5136" s="63"/>
      <c r="M5136" s="63"/>
      <c r="N5136" s="63"/>
      <c r="O5136" s="63"/>
      <c r="P5136" s="63"/>
      <c r="Q5136" s="63"/>
      <c r="R5136" s="63"/>
      <c r="S5136" s="63"/>
      <c r="T5136" s="63"/>
      <c r="U5136" s="63"/>
      <c r="V5136" s="63"/>
      <c r="W5136" s="63"/>
      <c r="X5136" s="63"/>
      <c r="Y5136" s="63"/>
      <c r="Z5136" s="62">
        <v>726.6</v>
      </c>
      <c r="AA5136" s="62">
        <v>3301</v>
      </c>
      <c r="AB5136" s="62">
        <v>6.55</v>
      </c>
      <c r="AC5136" s="62">
        <v>17.3</v>
      </c>
    </row>
    <row r="5137" spans="1:29" ht="30" x14ac:dyDescent="0.25">
      <c r="A5137" s="61" t="s">
        <v>498</v>
      </c>
      <c r="B5137" s="61" t="s">
        <v>499</v>
      </c>
      <c r="C5137" s="62">
        <v>2010</v>
      </c>
      <c r="D5137" s="61" t="s">
        <v>94</v>
      </c>
      <c r="E5137" s="62">
        <v>5</v>
      </c>
      <c r="F5137" s="63"/>
      <c r="G5137" s="63"/>
      <c r="H5137" s="63"/>
      <c r="I5137" s="63"/>
      <c r="J5137" s="63"/>
      <c r="K5137" s="62">
        <v>0</v>
      </c>
      <c r="L5137" s="63"/>
      <c r="M5137" s="63"/>
      <c r="N5137" s="63"/>
      <c r="O5137" s="63"/>
      <c r="P5137" s="63"/>
      <c r="Q5137" s="63"/>
      <c r="R5137" s="63"/>
      <c r="S5137" s="63"/>
      <c r="T5137" s="63"/>
      <c r="U5137" s="63"/>
      <c r="V5137" s="63"/>
      <c r="W5137" s="63"/>
      <c r="X5137" s="63"/>
      <c r="Y5137" s="63"/>
      <c r="Z5137" s="62">
        <v>125.66</v>
      </c>
      <c r="AA5137" s="62">
        <v>718</v>
      </c>
      <c r="AB5137" s="62">
        <v>11.97</v>
      </c>
      <c r="AC5137" s="62">
        <v>25.13</v>
      </c>
    </row>
    <row r="5138" spans="1:29" ht="30" x14ac:dyDescent="0.25">
      <c r="A5138" s="61" t="s">
        <v>324</v>
      </c>
      <c r="B5138" s="61" t="s">
        <v>325</v>
      </c>
      <c r="C5138" s="62">
        <v>2009</v>
      </c>
      <c r="D5138" s="61" t="s">
        <v>75</v>
      </c>
      <c r="E5138" s="62">
        <v>3</v>
      </c>
      <c r="F5138" s="63"/>
      <c r="G5138" s="63"/>
      <c r="H5138" s="63"/>
      <c r="I5138" s="63"/>
      <c r="J5138" s="63"/>
      <c r="K5138" s="62">
        <v>0</v>
      </c>
      <c r="L5138" s="63"/>
      <c r="M5138" s="63"/>
      <c r="N5138" s="63"/>
      <c r="O5138" s="63"/>
      <c r="P5138" s="63"/>
      <c r="Q5138" s="63"/>
      <c r="R5138" s="63"/>
      <c r="S5138" s="63"/>
      <c r="T5138" s="63"/>
      <c r="U5138" s="63"/>
      <c r="V5138" s="63"/>
      <c r="W5138" s="63"/>
      <c r="X5138" s="63"/>
      <c r="Y5138" s="63"/>
      <c r="Z5138" s="62">
        <v>255600</v>
      </c>
      <c r="AA5138" s="62">
        <v>8628</v>
      </c>
      <c r="AB5138" s="62">
        <v>239.67</v>
      </c>
      <c r="AC5138" s="62">
        <v>85200</v>
      </c>
    </row>
    <row r="5139" spans="1:29" ht="30" x14ac:dyDescent="0.25">
      <c r="A5139" s="61" t="s">
        <v>452</v>
      </c>
      <c r="B5139" s="61" t="s">
        <v>453</v>
      </c>
      <c r="C5139" s="62">
        <v>2012</v>
      </c>
      <c r="D5139" s="61" t="s">
        <v>78</v>
      </c>
      <c r="E5139" s="62">
        <v>40</v>
      </c>
      <c r="F5139" s="62">
        <v>340219</v>
      </c>
      <c r="G5139" s="62">
        <v>38128</v>
      </c>
      <c r="H5139" s="62">
        <v>79.430000000000007</v>
      </c>
      <c r="I5139" s="62">
        <v>8505.48</v>
      </c>
      <c r="J5139" s="62">
        <v>316403.67</v>
      </c>
      <c r="K5139" s="62">
        <v>0</v>
      </c>
      <c r="L5139" s="63"/>
      <c r="M5139" s="63"/>
      <c r="N5139" s="63"/>
      <c r="O5139" s="63"/>
      <c r="P5139" s="63"/>
      <c r="Q5139" s="63"/>
      <c r="R5139" s="63"/>
      <c r="S5139" s="63"/>
      <c r="T5139" s="63"/>
      <c r="U5139" s="63"/>
      <c r="V5139" s="63"/>
      <c r="W5139" s="63"/>
      <c r="X5139" s="63"/>
      <c r="Y5139" s="63"/>
      <c r="Z5139" s="62">
        <v>224.98</v>
      </c>
      <c r="AA5139" s="62">
        <v>8507</v>
      </c>
      <c r="AB5139" s="62">
        <v>17.72</v>
      </c>
      <c r="AC5139" s="62">
        <v>5.62</v>
      </c>
    </row>
    <row r="5140" spans="1:29" x14ac:dyDescent="0.25">
      <c r="A5140" s="61" t="s">
        <v>128</v>
      </c>
      <c r="B5140" s="61" t="s">
        <v>129</v>
      </c>
      <c r="C5140" s="62">
        <v>2007</v>
      </c>
      <c r="D5140" s="61" t="s">
        <v>78</v>
      </c>
      <c r="E5140" s="62">
        <v>52</v>
      </c>
      <c r="F5140" s="62">
        <v>167371</v>
      </c>
      <c r="G5140" s="62">
        <v>30249</v>
      </c>
      <c r="H5140" s="62">
        <v>48.48</v>
      </c>
      <c r="I5140" s="62">
        <v>3218.67</v>
      </c>
      <c r="J5140" s="62">
        <v>155655.03</v>
      </c>
      <c r="K5140" s="62">
        <v>39956.35</v>
      </c>
      <c r="L5140" s="62">
        <v>63237</v>
      </c>
      <c r="M5140" s="62">
        <v>101.34</v>
      </c>
      <c r="N5140" s="62">
        <v>768.39</v>
      </c>
      <c r="O5140" s="62">
        <v>481845.65</v>
      </c>
      <c r="P5140" s="63"/>
      <c r="Q5140" s="63"/>
      <c r="R5140" s="63"/>
      <c r="S5140" s="63"/>
      <c r="T5140" s="63"/>
      <c r="U5140" s="63"/>
      <c r="V5140" s="63"/>
      <c r="W5140" s="63"/>
      <c r="X5140" s="63"/>
      <c r="Y5140" s="63"/>
      <c r="Z5140" s="62">
        <v>2164</v>
      </c>
      <c r="AA5140" s="62">
        <v>11749</v>
      </c>
      <c r="AB5140" s="62">
        <v>18.829999999999998</v>
      </c>
      <c r="AC5140" s="62">
        <v>41.62</v>
      </c>
    </row>
    <row r="5141" spans="1:29" ht="30" x14ac:dyDescent="0.25">
      <c r="A5141" s="61" t="s">
        <v>124</v>
      </c>
      <c r="B5141" s="61" t="s">
        <v>125</v>
      </c>
      <c r="C5141" s="62">
        <v>2017</v>
      </c>
      <c r="D5141" s="61" t="s">
        <v>78</v>
      </c>
      <c r="E5141" s="62">
        <v>38</v>
      </c>
      <c r="F5141" s="62">
        <v>80084</v>
      </c>
      <c r="G5141" s="62">
        <v>12706</v>
      </c>
      <c r="H5141" s="62">
        <v>27.86</v>
      </c>
      <c r="I5141" s="62">
        <v>2107.4699999999998</v>
      </c>
      <c r="J5141" s="62">
        <v>74478.12</v>
      </c>
      <c r="K5141" s="62">
        <v>26116.39</v>
      </c>
      <c r="L5141" s="62">
        <v>25844</v>
      </c>
      <c r="M5141" s="62">
        <v>56.68</v>
      </c>
      <c r="N5141" s="62">
        <v>687.27</v>
      </c>
      <c r="O5141" s="62">
        <v>314945.40000000002</v>
      </c>
      <c r="P5141" s="63"/>
      <c r="Q5141" s="63"/>
      <c r="R5141" s="63"/>
      <c r="S5141" s="63"/>
      <c r="T5141" s="63"/>
      <c r="U5141" s="63"/>
      <c r="V5141" s="63"/>
      <c r="W5141" s="63"/>
      <c r="X5141" s="63"/>
      <c r="Y5141" s="63"/>
      <c r="Z5141" s="62">
        <v>98.52</v>
      </c>
      <c r="AA5141" s="62">
        <v>11094</v>
      </c>
      <c r="AB5141" s="62">
        <v>24.33</v>
      </c>
      <c r="AC5141" s="62">
        <v>2.59</v>
      </c>
    </row>
    <row r="5142" spans="1:29" ht="45" x14ac:dyDescent="0.25">
      <c r="A5142" s="61" t="s">
        <v>326</v>
      </c>
      <c r="B5142" s="61" t="s">
        <v>327</v>
      </c>
      <c r="C5142" s="62">
        <v>2010</v>
      </c>
      <c r="D5142" s="61" t="s">
        <v>78</v>
      </c>
      <c r="E5142" s="62">
        <v>104</v>
      </c>
      <c r="F5142" s="62">
        <v>959698</v>
      </c>
      <c r="G5142" s="62">
        <v>105090</v>
      </c>
      <c r="H5142" s="62">
        <v>84.21</v>
      </c>
      <c r="I5142" s="62">
        <v>9227.8700000000008</v>
      </c>
      <c r="J5142" s="62">
        <v>892519.14</v>
      </c>
      <c r="K5142" s="62">
        <v>0</v>
      </c>
      <c r="L5142" s="63"/>
      <c r="M5142" s="63"/>
      <c r="N5142" s="63"/>
      <c r="O5142" s="63"/>
      <c r="P5142" s="63"/>
      <c r="Q5142" s="63"/>
      <c r="R5142" s="63"/>
      <c r="S5142" s="63"/>
      <c r="T5142" s="63"/>
      <c r="U5142" s="63"/>
      <c r="V5142" s="63"/>
      <c r="W5142" s="63"/>
      <c r="X5142" s="63"/>
      <c r="Y5142" s="63"/>
      <c r="Z5142" s="62">
        <v>319000</v>
      </c>
      <c r="AA5142" s="62">
        <v>34387</v>
      </c>
      <c r="AB5142" s="62">
        <v>27.55</v>
      </c>
      <c r="AC5142" s="62">
        <v>3067.31</v>
      </c>
    </row>
    <row r="5143" spans="1:29" x14ac:dyDescent="0.25">
      <c r="A5143" s="61" t="s">
        <v>235</v>
      </c>
      <c r="B5143" s="61" t="s">
        <v>236</v>
      </c>
      <c r="C5143" s="62">
        <v>2015</v>
      </c>
      <c r="D5143" s="61" t="s">
        <v>150</v>
      </c>
      <c r="E5143" s="62">
        <v>8</v>
      </c>
      <c r="F5143" s="63"/>
      <c r="G5143" s="63"/>
      <c r="H5143" s="63"/>
      <c r="I5143" s="63"/>
      <c r="J5143" s="63"/>
      <c r="K5143" s="62">
        <v>0</v>
      </c>
      <c r="L5143" s="63"/>
      <c r="M5143" s="63"/>
      <c r="N5143" s="63"/>
      <c r="O5143" s="63"/>
      <c r="P5143" s="63"/>
      <c r="Q5143" s="63"/>
      <c r="R5143" s="63"/>
      <c r="S5143" s="63"/>
      <c r="T5143" s="63"/>
      <c r="U5143" s="63"/>
      <c r="V5143" s="63"/>
      <c r="W5143" s="63"/>
      <c r="X5143" s="63"/>
      <c r="Y5143" s="63"/>
      <c r="Z5143" s="62">
        <v>0</v>
      </c>
      <c r="AA5143" s="63"/>
      <c r="AB5143" s="63"/>
      <c r="AC5143" s="62">
        <v>0</v>
      </c>
    </row>
    <row r="5144" spans="1:29" ht="30" x14ac:dyDescent="0.25">
      <c r="A5144" s="61" t="s">
        <v>452</v>
      </c>
      <c r="B5144" s="61" t="s">
        <v>453</v>
      </c>
      <c r="C5144" s="62">
        <v>2007</v>
      </c>
      <c r="D5144" s="61" t="s">
        <v>150</v>
      </c>
      <c r="E5144" s="62">
        <v>8</v>
      </c>
      <c r="F5144" s="63"/>
      <c r="G5144" s="63"/>
      <c r="H5144" s="63"/>
      <c r="I5144" s="63"/>
      <c r="J5144" s="63"/>
      <c r="K5144" s="62">
        <v>0</v>
      </c>
      <c r="L5144" s="63"/>
      <c r="M5144" s="63"/>
      <c r="N5144" s="63"/>
      <c r="O5144" s="63"/>
      <c r="P5144" s="63"/>
      <c r="Q5144" s="63"/>
      <c r="R5144" s="63"/>
      <c r="S5144" s="63"/>
      <c r="T5144" s="63"/>
      <c r="U5144" s="63"/>
      <c r="V5144" s="63"/>
      <c r="W5144" s="63"/>
      <c r="X5144" s="63"/>
      <c r="Y5144" s="63"/>
      <c r="Z5144" s="62">
        <v>0</v>
      </c>
      <c r="AA5144" s="63"/>
      <c r="AB5144" s="63"/>
      <c r="AC5144" s="62">
        <v>0</v>
      </c>
    </row>
    <row r="5145" spans="1:29" x14ac:dyDescent="0.25">
      <c r="A5145" s="61" t="s">
        <v>163</v>
      </c>
      <c r="B5145" s="61" t="s">
        <v>164</v>
      </c>
      <c r="C5145" s="62">
        <v>2003</v>
      </c>
      <c r="D5145" s="61" t="s">
        <v>314</v>
      </c>
      <c r="E5145" s="62">
        <v>20</v>
      </c>
      <c r="F5145" s="62">
        <v>29965</v>
      </c>
      <c r="G5145" s="62">
        <v>3886</v>
      </c>
      <c r="H5145" s="62">
        <v>16.190000000000001</v>
      </c>
      <c r="I5145" s="62">
        <v>1498.25</v>
      </c>
      <c r="J5145" s="62">
        <v>27867.45</v>
      </c>
      <c r="K5145" s="62">
        <v>8094.08</v>
      </c>
      <c r="L5145" s="62">
        <v>6606</v>
      </c>
      <c r="M5145" s="62">
        <v>27.53</v>
      </c>
      <c r="N5145" s="62">
        <v>404.7</v>
      </c>
      <c r="O5145" s="62">
        <v>97608.98</v>
      </c>
      <c r="P5145" s="63"/>
      <c r="Q5145" s="63"/>
      <c r="R5145" s="63"/>
      <c r="S5145" s="63"/>
      <c r="T5145" s="63"/>
      <c r="U5145" s="63"/>
      <c r="V5145" s="63"/>
      <c r="W5145" s="63"/>
      <c r="X5145" s="63"/>
      <c r="Y5145" s="63"/>
      <c r="Z5145" s="62">
        <v>51900</v>
      </c>
      <c r="AA5145" s="62">
        <v>2483</v>
      </c>
      <c r="AB5145" s="62">
        <v>10.35</v>
      </c>
      <c r="AC5145" s="62">
        <v>2595</v>
      </c>
    </row>
    <row r="5146" spans="1:29" ht="30" x14ac:dyDescent="0.25">
      <c r="A5146" s="61" t="s">
        <v>500</v>
      </c>
      <c r="B5146" s="61" t="s">
        <v>501</v>
      </c>
      <c r="C5146" s="62">
        <v>2012</v>
      </c>
      <c r="D5146" s="61" t="s">
        <v>75</v>
      </c>
      <c r="E5146" s="62">
        <v>13</v>
      </c>
      <c r="F5146" s="62">
        <v>6452</v>
      </c>
      <c r="G5146" s="62">
        <v>914</v>
      </c>
      <c r="H5146" s="62">
        <v>5.86</v>
      </c>
      <c r="I5146" s="62">
        <v>496.31</v>
      </c>
      <c r="J5146" s="62">
        <v>6000.36</v>
      </c>
      <c r="K5146" s="62">
        <v>0</v>
      </c>
      <c r="L5146" s="63"/>
      <c r="M5146" s="63"/>
      <c r="N5146" s="63"/>
      <c r="O5146" s="63"/>
      <c r="P5146" s="63"/>
      <c r="Q5146" s="63"/>
      <c r="R5146" s="63"/>
      <c r="S5146" s="63"/>
      <c r="T5146" s="63"/>
      <c r="U5146" s="63"/>
      <c r="V5146" s="63"/>
      <c r="W5146" s="63"/>
      <c r="X5146" s="63"/>
      <c r="Y5146" s="63"/>
      <c r="Z5146" s="62">
        <v>672.28</v>
      </c>
      <c r="AA5146" s="62">
        <v>5969</v>
      </c>
      <c r="AB5146" s="62">
        <v>38.26</v>
      </c>
      <c r="AC5146" s="62">
        <v>51.71</v>
      </c>
    </row>
    <row r="5147" spans="1:29" ht="30" x14ac:dyDescent="0.25">
      <c r="A5147" s="61" t="s">
        <v>216</v>
      </c>
      <c r="B5147" s="61" t="s">
        <v>217</v>
      </c>
      <c r="C5147" s="62">
        <v>2014</v>
      </c>
      <c r="D5147" s="61" t="s">
        <v>89</v>
      </c>
      <c r="E5147" s="62">
        <v>15</v>
      </c>
      <c r="F5147" s="62">
        <v>36367</v>
      </c>
      <c r="G5147" s="62">
        <v>6269</v>
      </c>
      <c r="H5147" s="62">
        <v>34.83</v>
      </c>
      <c r="I5147" s="62">
        <v>2424.4699999999998</v>
      </c>
      <c r="J5147" s="62">
        <v>33821.31</v>
      </c>
      <c r="K5147" s="62">
        <v>9116.39</v>
      </c>
      <c r="L5147" s="62">
        <v>13088</v>
      </c>
      <c r="M5147" s="62">
        <v>72.709999999999994</v>
      </c>
      <c r="N5147" s="62">
        <v>607.76</v>
      </c>
      <c r="O5147" s="62">
        <v>109937.3</v>
      </c>
      <c r="P5147" s="63"/>
      <c r="Q5147" s="63"/>
      <c r="R5147" s="63"/>
      <c r="S5147" s="63"/>
      <c r="T5147" s="63"/>
      <c r="U5147" s="63"/>
      <c r="V5147" s="63"/>
      <c r="W5147" s="63"/>
      <c r="X5147" s="63"/>
      <c r="Y5147" s="63"/>
      <c r="Z5147" s="62">
        <v>624</v>
      </c>
      <c r="AA5147" s="62">
        <v>8106</v>
      </c>
      <c r="AB5147" s="62">
        <v>45.03</v>
      </c>
      <c r="AC5147" s="62">
        <v>41.6</v>
      </c>
    </row>
    <row r="5148" spans="1:29" x14ac:dyDescent="0.25">
      <c r="A5148" s="61" t="s">
        <v>263</v>
      </c>
      <c r="B5148" s="61" t="s">
        <v>264</v>
      </c>
      <c r="C5148" s="62">
        <v>2018</v>
      </c>
      <c r="D5148" s="61" t="s">
        <v>94</v>
      </c>
      <c r="E5148" s="62">
        <v>6</v>
      </c>
      <c r="F5148" s="63"/>
      <c r="G5148" s="63"/>
      <c r="H5148" s="63"/>
      <c r="I5148" s="63"/>
      <c r="J5148" s="63"/>
      <c r="K5148" s="62">
        <v>0</v>
      </c>
      <c r="L5148" s="63"/>
      <c r="M5148" s="63"/>
      <c r="N5148" s="63"/>
      <c r="O5148" s="63"/>
      <c r="P5148" s="63"/>
      <c r="Q5148" s="63"/>
      <c r="R5148" s="63"/>
      <c r="S5148" s="63"/>
      <c r="T5148" s="63"/>
      <c r="U5148" s="63"/>
      <c r="V5148" s="63"/>
      <c r="W5148" s="63"/>
      <c r="X5148" s="63"/>
      <c r="Y5148" s="63"/>
      <c r="Z5148" s="62">
        <v>69894</v>
      </c>
      <c r="AA5148" s="62">
        <v>1655</v>
      </c>
      <c r="AB5148" s="62">
        <v>22.99</v>
      </c>
      <c r="AC5148" s="62">
        <v>11649</v>
      </c>
    </row>
    <row r="5149" spans="1:29" x14ac:dyDescent="0.25">
      <c r="A5149" s="61" t="s">
        <v>285</v>
      </c>
      <c r="B5149" s="61" t="s">
        <v>286</v>
      </c>
      <c r="C5149" s="62">
        <v>2007</v>
      </c>
      <c r="D5149" s="61" t="s">
        <v>75</v>
      </c>
      <c r="E5149" s="62">
        <v>12</v>
      </c>
      <c r="F5149" s="62">
        <v>1585</v>
      </c>
      <c r="G5149" s="62">
        <v>307</v>
      </c>
      <c r="H5149" s="62">
        <v>2.13</v>
      </c>
      <c r="I5149" s="62">
        <v>132.08000000000001</v>
      </c>
      <c r="J5149" s="62">
        <v>1474.05</v>
      </c>
      <c r="K5149" s="62">
        <v>26</v>
      </c>
      <c r="L5149" s="62">
        <v>36</v>
      </c>
      <c r="M5149" s="62">
        <v>0.25</v>
      </c>
      <c r="N5149" s="62">
        <v>2.17</v>
      </c>
      <c r="O5149" s="62">
        <v>313.54000000000002</v>
      </c>
      <c r="P5149" s="63"/>
      <c r="Q5149" s="63"/>
      <c r="R5149" s="63"/>
      <c r="S5149" s="63"/>
      <c r="T5149" s="63"/>
      <c r="U5149" s="63"/>
      <c r="V5149" s="63"/>
      <c r="W5149" s="63"/>
      <c r="X5149" s="63"/>
      <c r="Y5149" s="63"/>
      <c r="Z5149" s="62">
        <v>52900</v>
      </c>
      <c r="AA5149" s="62">
        <v>1408</v>
      </c>
      <c r="AB5149" s="62">
        <v>9.7799999999999994</v>
      </c>
      <c r="AC5149" s="62">
        <v>4408.33</v>
      </c>
    </row>
    <row r="5150" spans="1:29" ht="30" x14ac:dyDescent="0.25">
      <c r="A5150" s="61" t="s">
        <v>363</v>
      </c>
      <c r="B5150" s="61" t="s">
        <v>364</v>
      </c>
      <c r="C5150" s="62">
        <v>2016</v>
      </c>
      <c r="D5150" s="61" t="s">
        <v>94</v>
      </c>
      <c r="E5150" s="62">
        <v>2</v>
      </c>
      <c r="F5150" s="63"/>
      <c r="G5150" s="63"/>
      <c r="H5150" s="63"/>
      <c r="I5150" s="63"/>
      <c r="J5150" s="63"/>
      <c r="K5150" s="62">
        <v>0</v>
      </c>
      <c r="L5150" s="63"/>
      <c r="M5150" s="63"/>
      <c r="N5150" s="63"/>
      <c r="O5150" s="63"/>
      <c r="P5150" s="63"/>
      <c r="Q5150" s="63"/>
      <c r="R5150" s="63"/>
      <c r="S5150" s="63"/>
      <c r="T5150" s="63"/>
      <c r="U5150" s="63"/>
      <c r="V5150" s="63"/>
      <c r="W5150" s="63"/>
      <c r="X5150" s="63"/>
      <c r="Y5150" s="63"/>
      <c r="Z5150" s="62">
        <v>76.2</v>
      </c>
      <c r="AA5150" s="62">
        <v>257</v>
      </c>
      <c r="AB5150" s="62">
        <v>10.71</v>
      </c>
      <c r="AC5150" s="62">
        <v>38.1</v>
      </c>
    </row>
    <row r="5151" spans="1:29" ht="30" x14ac:dyDescent="0.25">
      <c r="A5151" s="61" t="s">
        <v>115</v>
      </c>
      <c r="B5151" s="61" t="s">
        <v>116</v>
      </c>
      <c r="C5151" s="62">
        <v>2015</v>
      </c>
      <c r="D5151" s="61" t="s">
        <v>99</v>
      </c>
      <c r="E5151" s="62">
        <v>40</v>
      </c>
      <c r="F5151" s="62">
        <v>45021</v>
      </c>
      <c r="G5151" s="62">
        <v>8297</v>
      </c>
      <c r="H5151" s="62">
        <v>17.29</v>
      </c>
      <c r="I5151" s="62">
        <v>1125.53</v>
      </c>
      <c r="J5151" s="62">
        <v>41869.53</v>
      </c>
      <c r="K5151" s="62">
        <v>23633.37</v>
      </c>
      <c r="L5151" s="62">
        <v>31558</v>
      </c>
      <c r="M5151" s="62">
        <v>65.75</v>
      </c>
      <c r="N5151" s="62">
        <v>590.83000000000004</v>
      </c>
      <c r="O5151" s="62">
        <v>285001.84999999998</v>
      </c>
      <c r="P5151" s="63"/>
      <c r="Q5151" s="63"/>
      <c r="R5151" s="63"/>
      <c r="S5151" s="63"/>
      <c r="T5151" s="63"/>
      <c r="U5151" s="63"/>
      <c r="V5151" s="63"/>
      <c r="W5151" s="63"/>
      <c r="X5151" s="63"/>
      <c r="Y5151" s="63"/>
      <c r="Z5151" s="62">
        <v>115000</v>
      </c>
      <c r="AA5151" s="62">
        <v>17289</v>
      </c>
      <c r="AB5151" s="62">
        <v>36.020000000000003</v>
      </c>
      <c r="AC5151" s="62">
        <v>2875</v>
      </c>
    </row>
    <row r="5152" spans="1:29" x14ac:dyDescent="0.25">
      <c r="A5152" s="61" t="s">
        <v>434</v>
      </c>
      <c r="B5152" s="61" t="s">
        <v>435</v>
      </c>
      <c r="C5152" s="62">
        <v>2006</v>
      </c>
      <c r="D5152" s="61" t="s">
        <v>78</v>
      </c>
      <c r="E5152" s="62">
        <v>32</v>
      </c>
      <c r="F5152" s="62">
        <v>28100</v>
      </c>
      <c r="G5152" s="62">
        <v>5805</v>
      </c>
      <c r="H5152" s="62">
        <v>15.12</v>
      </c>
      <c r="I5152" s="62">
        <v>878.13</v>
      </c>
      <c r="J5152" s="62">
        <v>26133</v>
      </c>
      <c r="K5152" s="62">
        <v>7230</v>
      </c>
      <c r="L5152" s="62">
        <v>10633</v>
      </c>
      <c r="M5152" s="62">
        <v>27.69</v>
      </c>
      <c r="N5152" s="62">
        <v>225.94</v>
      </c>
      <c r="O5152" s="62">
        <v>87188.74</v>
      </c>
      <c r="P5152" s="63"/>
      <c r="Q5152" s="63"/>
      <c r="R5152" s="63"/>
      <c r="S5152" s="63"/>
      <c r="T5152" s="63"/>
      <c r="U5152" s="63"/>
      <c r="V5152" s="63"/>
      <c r="W5152" s="63"/>
      <c r="X5152" s="63"/>
      <c r="Y5152" s="63"/>
      <c r="Z5152" s="62">
        <v>870.26</v>
      </c>
      <c r="AA5152" s="62">
        <v>2273</v>
      </c>
      <c r="AB5152" s="62">
        <v>5.92</v>
      </c>
      <c r="AC5152" s="62">
        <v>27.2</v>
      </c>
    </row>
    <row r="5153" spans="1:29" ht="30" x14ac:dyDescent="0.25">
      <c r="A5153" s="61" t="s">
        <v>367</v>
      </c>
      <c r="B5153" s="61" t="s">
        <v>368</v>
      </c>
      <c r="C5153" s="62">
        <v>2011</v>
      </c>
      <c r="D5153" s="61" t="s">
        <v>86</v>
      </c>
      <c r="E5153" s="62">
        <v>40</v>
      </c>
      <c r="F5153" s="62">
        <v>245864</v>
      </c>
      <c r="G5153" s="62">
        <v>40585</v>
      </c>
      <c r="H5153" s="62">
        <v>84.55</v>
      </c>
      <c r="I5153" s="62">
        <v>6146.6</v>
      </c>
      <c r="J5153" s="62">
        <v>228653.52</v>
      </c>
      <c r="K5153" s="62">
        <v>19973.810000000001</v>
      </c>
      <c r="L5153" s="62">
        <v>33080</v>
      </c>
      <c r="M5153" s="62">
        <v>68.92</v>
      </c>
      <c r="N5153" s="62">
        <v>499.35</v>
      </c>
      <c r="O5153" s="62">
        <v>240870.19</v>
      </c>
      <c r="P5153" s="63"/>
      <c r="Q5153" s="63"/>
      <c r="R5153" s="63"/>
      <c r="S5153" s="63"/>
      <c r="T5153" s="63"/>
      <c r="U5153" s="63"/>
      <c r="V5153" s="63"/>
      <c r="W5153" s="63"/>
      <c r="X5153" s="63"/>
      <c r="Y5153" s="63"/>
      <c r="Z5153" s="62">
        <v>305700</v>
      </c>
      <c r="AA5153" s="62">
        <v>19052</v>
      </c>
      <c r="AB5153" s="62">
        <v>39.69</v>
      </c>
      <c r="AC5153" s="62">
        <v>7642.5</v>
      </c>
    </row>
    <row r="5154" spans="1:29" x14ac:dyDescent="0.25">
      <c r="A5154" s="61" t="s">
        <v>102</v>
      </c>
      <c r="B5154" s="61" t="s">
        <v>103</v>
      </c>
      <c r="C5154" s="62">
        <v>2009</v>
      </c>
      <c r="D5154" s="61" t="s">
        <v>301</v>
      </c>
      <c r="E5154" s="62">
        <v>12</v>
      </c>
      <c r="F5154" s="62">
        <v>27792</v>
      </c>
      <c r="G5154" s="62">
        <v>5598</v>
      </c>
      <c r="H5154" s="62">
        <v>38.880000000000003</v>
      </c>
      <c r="I5154" s="62">
        <v>2316</v>
      </c>
      <c r="J5154" s="62">
        <v>25846.560000000001</v>
      </c>
      <c r="K5154" s="62">
        <v>8701.26</v>
      </c>
      <c r="L5154" s="62">
        <v>8321</v>
      </c>
      <c r="M5154" s="62">
        <v>57.78</v>
      </c>
      <c r="N5154" s="62">
        <v>725.11</v>
      </c>
      <c r="O5154" s="62">
        <v>104931.12</v>
      </c>
      <c r="P5154" s="63"/>
      <c r="Q5154" s="63"/>
      <c r="R5154" s="63"/>
      <c r="S5154" s="63"/>
      <c r="T5154" s="63"/>
      <c r="U5154" s="63"/>
      <c r="V5154" s="63"/>
      <c r="W5154" s="63"/>
      <c r="X5154" s="63"/>
      <c r="Y5154" s="63"/>
      <c r="Z5154" s="62">
        <v>302</v>
      </c>
      <c r="AA5154" s="62">
        <v>1513</v>
      </c>
      <c r="AB5154" s="62">
        <v>10.51</v>
      </c>
      <c r="AC5154" s="62">
        <v>25.17</v>
      </c>
    </row>
    <row r="5155" spans="1:29" ht="30" x14ac:dyDescent="0.25">
      <c r="A5155" s="61" t="s">
        <v>153</v>
      </c>
      <c r="B5155" s="61" t="s">
        <v>154</v>
      </c>
      <c r="C5155" s="62">
        <v>2012</v>
      </c>
      <c r="D5155" s="61" t="s">
        <v>99</v>
      </c>
      <c r="E5155" s="62">
        <v>61</v>
      </c>
      <c r="F5155" s="62">
        <v>269320</v>
      </c>
      <c r="G5155" s="62">
        <v>45373</v>
      </c>
      <c r="H5155" s="62">
        <v>61.98</v>
      </c>
      <c r="I5155" s="62">
        <v>4415.08</v>
      </c>
      <c r="J5155" s="62">
        <v>250467.6</v>
      </c>
      <c r="K5155" s="62">
        <v>12179.44</v>
      </c>
      <c r="L5155" s="62">
        <v>12219</v>
      </c>
      <c r="M5155" s="62">
        <v>16.690000000000001</v>
      </c>
      <c r="N5155" s="62">
        <v>199.66</v>
      </c>
      <c r="O5155" s="62">
        <v>146875.49</v>
      </c>
      <c r="P5155" s="63"/>
      <c r="Q5155" s="63"/>
      <c r="R5155" s="63"/>
      <c r="S5155" s="63"/>
      <c r="T5155" s="63"/>
      <c r="U5155" s="63"/>
      <c r="V5155" s="63"/>
      <c r="W5155" s="63"/>
      <c r="X5155" s="63"/>
      <c r="Y5155" s="63"/>
      <c r="Z5155" s="62">
        <v>1474</v>
      </c>
      <c r="AA5155" s="62">
        <v>12890</v>
      </c>
      <c r="AB5155" s="62">
        <v>17.61</v>
      </c>
      <c r="AC5155" s="62">
        <v>24.16</v>
      </c>
    </row>
    <row r="5156" spans="1:29" x14ac:dyDescent="0.25">
      <c r="A5156" s="61" t="s">
        <v>105</v>
      </c>
      <c r="B5156" s="61" t="s">
        <v>106</v>
      </c>
      <c r="C5156" s="62">
        <v>2013</v>
      </c>
      <c r="D5156" s="61" t="s">
        <v>75</v>
      </c>
      <c r="E5156" s="62">
        <v>14</v>
      </c>
      <c r="F5156" s="62">
        <v>1470</v>
      </c>
      <c r="G5156" s="62">
        <v>551</v>
      </c>
      <c r="H5156" s="62">
        <v>3.28</v>
      </c>
      <c r="I5156" s="62">
        <v>105</v>
      </c>
      <c r="J5156" s="62">
        <v>1367.1</v>
      </c>
      <c r="K5156" s="62">
        <v>0</v>
      </c>
      <c r="L5156" s="63"/>
      <c r="M5156" s="63"/>
      <c r="N5156" s="63"/>
      <c r="O5156" s="63"/>
      <c r="P5156" s="63"/>
      <c r="Q5156" s="63"/>
      <c r="R5156" s="63"/>
      <c r="S5156" s="63"/>
      <c r="T5156" s="63"/>
      <c r="U5156" s="63"/>
      <c r="V5156" s="63"/>
      <c r="W5156" s="63"/>
      <c r="X5156" s="63"/>
      <c r="Y5156" s="63"/>
      <c r="Z5156" s="62">
        <v>1078.8</v>
      </c>
      <c r="AA5156" s="62">
        <v>2987</v>
      </c>
      <c r="AB5156" s="62">
        <v>17.78</v>
      </c>
      <c r="AC5156" s="62">
        <v>77.06</v>
      </c>
    </row>
    <row r="5157" spans="1:29" x14ac:dyDescent="0.25">
      <c r="A5157" s="61" t="s">
        <v>140</v>
      </c>
      <c r="B5157" s="61" t="s">
        <v>141</v>
      </c>
      <c r="C5157" s="62">
        <v>2017</v>
      </c>
      <c r="D5157" s="61" t="s">
        <v>78</v>
      </c>
      <c r="E5157" s="62">
        <v>103</v>
      </c>
      <c r="F5157" s="63"/>
      <c r="G5157" s="63"/>
      <c r="H5157" s="63"/>
      <c r="I5157" s="63"/>
      <c r="J5157" s="63"/>
      <c r="K5157" s="62">
        <v>0</v>
      </c>
      <c r="L5157" s="63"/>
      <c r="M5157" s="63"/>
      <c r="N5157" s="63"/>
      <c r="O5157" s="63"/>
      <c r="P5157" s="63"/>
      <c r="Q5157" s="63"/>
      <c r="R5157" s="63"/>
      <c r="S5157" s="63"/>
      <c r="T5157" s="63"/>
      <c r="U5157" s="63"/>
      <c r="V5157" s="63"/>
      <c r="W5157" s="63"/>
      <c r="X5157" s="63"/>
      <c r="Y5157" s="63"/>
      <c r="Z5157" s="62">
        <v>0</v>
      </c>
      <c r="AA5157" s="63"/>
      <c r="AB5157" s="63"/>
      <c r="AC5157" s="62">
        <v>0</v>
      </c>
    </row>
    <row r="5158" spans="1:29" x14ac:dyDescent="0.25">
      <c r="A5158" s="61" t="s">
        <v>471</v>
      </c>
      <c r="B5158" s="61" t="s">
        <v>472</v>
      </c>
      <c r="C5158" s="62">
        <v>2015</v>
      </c>
      <c r="D5158" s="61" t="s">
        <v>89</v>
      </c>
      <c r="E5158" s="62">
        <v>78</v>
      </c>
      <c r="F5158" s="62">
        <v>239440</v>
      </c>
      <c r="G5158" s="62">
        <v>34139</v>
      </c>
      <c r="H5158" s="62">
        <v>36.47</v>
      </c>
      <c r="I5158" s="62">
        <v>3069.74</v>
      </c>
      <c r="J5158" s="62">
        <v>222679.2</v>
      </c>
      <c r="K5158" s="62">
        <v>28784.68</v>
      </c>
      <c r="L5158" s="62">
        <v>42358</v>
      </c>
      <c r="M5158" s="62">
        <v>45.25</v>
      </c>
      <c r="N5158" s="62">
        <v>369.03</v>
      </c>
      <c r="O5158" s="62">
        <v>347123.03</v>
      </c>
      <c r="P5158" s="63"/>
      <c r="Q5158" s="63"/>
      <c r="R5158" s="63"/>
      <c r="S5158" s="63"/>
      <c r="T5158" s="63"/>
      <c r="U5158" s="63"/>
      <c r="V5158" s="63"/>
      <c r="W5158" s="63"/>
      <c r="X5158" s="63"/>
      <c r="Y5158" s="63"/>
      <c r="Z5158" s="62">
        <v>151000</v>
      </c>
      <c r="AA5158" s="62">
        <v>22148</v>
      </c>
      <c r="AB5158" s="62">
        <v>23.66</v>
      </c>
      <c r="AC5158" s="62">
        <v>1935.9</v>
      </c>
    </row>
    <row r="5159" spans="1:29" ht="30" x14ac:dyDescent="0.25">
      <c r="A5159" s="61" t="s">
        <v>120</v>
      </c>
      <c r="B5159" s="61" t="s">
        <v>121</v>
      </c>
      <c r="C5159" s="62">
        <v>2016</v>
      </c>
      <c r="D5159" s="61" t="s">
        <v>75</v>
      </c>
      <c r="E5159" s="62">
        <v>8</v>
      </c>
      <c r="F5159" s="62">
        <v>812</v>
      </c>
      <c r="G5159" s="62">
        <v>561</v>
      </c>
      <c r="H5159" s="62">
        <v>5.84</v>
      </c>
      <c r="I5159" s="62">
        <v>101.5</v>
      </c>
      <c r="J5159" s="62">
        <v>755.16</v>
      </c>
      <c r="K5159" s="62">
        <v>338.51</v>
      </c>
      <c r="L5159" s="62">
        <v>432</v>
      </c>
      <c r="M5159" s="62">
        <v>4.5</v>
      </c>
      <c r="N5159" s="62">
        <v>42.31</v>
      </c>
      <c r="O5159" s="62">
        <v>4082.15</v>
      </c>
      <c r="P5159" s="63"/>
      <c r="Q5159" s="63"/>
      <c r="R5159" s="63"/>
      <c r="S5159" s="63"/>
      <c r="T5159" s="63"/>
      <c r="U5159" s="63"/>
      <c r="V5159" s="63"/>
      <c r="W5159" s="63"/>
      <c r="X5159" s="63"/>
      <c r="Y5159" s="63"/>
      <c r="Z5159" s="62">
        <v>67300</v>
      </c>
      <c r="AA5159" s="62">
        <v>4648</v>
      </c>
      <c r="AB5159" s="62">
        <v>48.42</v>
      </c>
      <c r="AC5159" s="62">
        <v>8412.5</v>
      </c>
    </row>
    <row r="5160" spans="1:29" ht="30" x14ac:dyDescent="0.25">
      <c r="A5160" s="61" t="s">
        <v>415</v>
      </c>
      <c r="B5160" s="61" t="s">
        <v>416</v>
      </c>
      <c r="C5160" s="62">
        <v>2016</v>
      </c>
      <c r="D5160" s="61" t="s">
        <v>86</v>
      </c>
      <c r="E5160" s="62">
        <v>26</v>
      </c>
      <c r="F5160" s="63"/>
      <c r="G5160" s="62">
        <v>0</v>
      </c>
      <c r="H5160" s="62">
        <v>0</v>
      </c>
      <c r="I5160" s="63"/>
      <c r="J5160" s="63"/>
      <c r="K5160" s="62">
        <v>0</v>
      </c>
      <c r="L5160" s="62">
        <v>0</v>
      </c>
      <c r="M5160" s="62">
        <v>0</v>
      </c>
      <c r="N5160" s="63"/>
      <c r="O5160" s="63"/>
      <c r="P5160" s="63"/>
      <c r="Q5160" s="63"/>
      <c r="R5160" s="63"/>
      <c r="S5160" s="63"/>
      <c r="T5160" s="63"/>
      <c r="U5160" s="63"/>
      <c r="V5160" s="63"/>
      <c r="W5160" s="63"/>
      <c r="X5160" s="63"/>
      <c r="Y5160" s="63"/>
      <c r="Z5160" s="62">
        <v>162000</v>
      </c>
      <c r="AA5160" s="62">
        <v>29791</v>
      </c>
      <c r="AB5160" s="62">
        <v>95.48</v>
      </c>
      <c r="AC5160" s="62">
        <v>6230.77</v>
      </c>
    </row>
    <row r="5161" spans="1:29" ht="30" x14ac:dyDescent="0.25">
      <c r="A5161" s="61" t="s">
        <v>153</v>
      </c>
      <c r="B5161" s="61" t="s">
        <v>154</v>
      </c>
      <c r="C5161" s="62">
        <v>2005</v>
      </c>
      <c r="D5161" s="61" t="s">
        <v>86</v>
      </c>
      <c r="E5161" s="62">
        <v>204</v>
      </c>
      <c r="F5161" s="62">
        <v>422253</v>
      </c>
      <c r="G5161" s="62">
        <v>53792</v>
      </c>
      <c r="H5161" s="62">
        <v>21.97</v>
      </c>
      <c r="I5161" s="62">
        <v>2069.87</v>
      </c>
      <c r="J5161" s="62">
        <v>392695.29</v>
      </c>
      <c r="K5161" s="62">
        <v>242353.06</v>
      </c>
      <c r="L5161" s="62">
        <v>314663</v>
      </c>
      <c r="M5161" s="62">
        <v>128.54</v>
      </c>
      <c r="N5161" s="62">
        <v>1188.01</v>
      </c>
      <c r="O5161" s="62">
        <v>2922608.2</v>
      </c>
      <c r="P5161" s="63"/>
      <c r="Q5161" s="63"/>
      <c r="R5161" s="63"/>
      <c r="S5161" s="63"/>
      <c r="T5161" s="63"/>
      <c r="U5161" s="63"/>
      <c r="V5161" s="63"/>
      <c r="W5161" s="63"/>
      <c r="X5161" s="63"/>
      <c r="Y5161" s="63"/>
      <c r="Z5161" s="62">
        <v>22531.68</v>
      </c>
      <c r="AA5161" s="62">
        <v>271315</v>
      </c>
      <c r="AB5161" s="62">
        <v>110.83</v>
      </c>
      <c r="AC5161" s="62">
        <v>110.45</v>
      </c>
    </row>
    <row r="5162" spans="1:29" x14ac:dyDescent="0.25">
      <c r="A5162" s="61" t="s">
        <v>275</v>
      </c>
      <c r="B5162" s="61" t="s">
        <v>276</v>
      </c>
      <c r="C5162" s="62">
        <v>2009</v>
      </c>
      <c r="D5162" s="61" t="s">
        <v>99</v>
      </c>
      <c r="E5162" s="62">
        <v>22</v>
      </c>
      <c r="F5162" s="62">
        <v>258480</v>
      </c>
      <c r="G5162" s="62">
        <v>49075</v>
      </c>
      <c r="H5162" s="62">
        <v>185.89</v>
      </c>
      <c r="I5162" s="62">
        <v>11749.09</v>
      </c>
      <c r="J5162" s="62">
        <v>240386.4</v>
      </c>
      <c r="K5162" s="62">
        <v>0</v>
      </c>
      <c r="L5162" s="63"/>
      <c r="M5162" s="63"/>
      <c r="N5162" s="63"/>
      <c r="O5162" s="63"/>
      <c r="P5162" s="63"/>
      <c r="Q5162" s="63"/>
      <c r="R5162" s="63"/>
      <c r="S5162" s="63"/>
      <c r="T5162" s="63"/>
      <c r="U5162" s="63"/>
      <c r="V5162" s="63"/>
      <c r="W5162" s="63"/>
      <c r="X5162" s="63"/>
      <c r="Y5162" s="63"/>
      <c r="Z5162" s="62">
        <v>613.6</v>
      </c>
      <c r="AA5162" s="62">
        <v>2152</v>
      </c>
      <c r="AB5162" s="62">
        <v>8.15</v>
      </c>
      <c r="AC5162" s="62">
        <v>27.89</v>
      </c>
    </row>
    <row r="5163" spans="1:29" x14ac:dyDescent="0.25">
      <c r="A5163" s="61" t="s">
        <v>241</v>
      </c>
      <c r="B5163" s="61" t="s">
        <v>242</v>
      </c>
      <c r="C5163" s="62">
        <v>2004</v>
      </c>
      <c r="D5163" s="61" t="s">
        <v>75</v>
      </c>
      <c r="E5163" s="62">
        <v>1</v>
      </c>
      <c r="F5163" s="63"/>
      <c r="G5163" s="63"/>
      <c r="H5163" s="63"/>
      <c r="I5163" s="63"/>
      <c r="J5163" s="63"/>
      <c r="K5163" s="62">
        <v>0</v>
      </c>
      <c r="L5163" s="63"/>
      <c r="M5163" s="63"/>
      <c r="N5163" s="63"/>
      <c r="O5163" s="63"/>
      <c r="P5163" s="63"/>
      <c r="Q5163" s="63"/>
      <c r="R5163" s="63"/>
      <c r="S5163" s="63"/>
      <c r="T5163" s="63"/>
      <c r="U5163" s="63"/>
      <c r="V5163" s="63"/>
      <c r="W5163" s="63"/>
      <c r="X5163" s="63"/>
      <c r="Y5163" s="63"/>
      <c r="Z5163" s="62">
        <v>3700</v>
      </c>
      <c r="AA5163" s="62">
        <v>246</v>
      </c>
      <c r="AB5163" s="62">
        <v>20.5</v>
      </c>
      <c r="AC5163" s="62">
        <v>3700</v>
      </c>
    </row>
    <row r="5164" spans="1:29" x14ac:dyDescent="0.25">
      <c r="A5164" s="61" t="s">
        <v>383</v>
      </c>
      <c r="B5164" s="61" t="s">
        <v>384</v>
      </c>
      <c r="C5164" s="62">
        <v>2004</v>
      </c>
      <c r="D5164" s="61" t="s">
        <v>78</v>
      </c>
      <c r="E5164" s="62">
        <v>52</v>
      </c>
      <c r="F5164" s="62">
        <v>546000</v>
      </c>
      <c r="G5164" s="62">
        <v>66445</v>
      </c>
      <c r="H5164" s="62">
        <v>106.48</v>
      </c>
      <c r="I5164" s="62">
        <v>10500</v>
      </c>
      <c r="J5164" s="62">
        <v>507780</v>
      </c>
      <c r="K5164" s="62">
        <v>0</v>
      </c>
      <c r="L5164" s="62">
        <v>0</v>
      </c>
      <c r="M5164" s="62">
        <v>0</v>
      </c>
      <c r="N5164" s="62">
        <v>0</v>
      </c>
      <c r="O5164" s="62">
        <v>0</v>
      </c>
      <c r="P5164" s="63"/>
      <c r="Q5164" s="63"/>
      <c r="R5164" s="63"/>
      <c r="S5164" s="63"/>
      <c r="T5164" s="63"/>
      <c r="U5164" s="63"/>
      <c r="V5164" s="63"/>
      <c r="W5164" s="63"/>
      <c r="X5164" s="63"/>
      <c r="Y5164" s="63"/>
      <c r="Z5164" s="62">
        <v>2738.19</v>
      </c>
      <c r="AA5164" s="62">
        <v>5473</v>
      </c>
      <c r="AB5164" s="62">
        <v>8.77</v>
      </c>
      <c r="AC5164" s="62">
        <v>52.66</v>
      </c>
    </row>
    <row r="5165" spans="1:29" x14ac:dyDescent="0.25">
      <c r="A5165" s="61" t="s">
        <v>267</v>
      </c>
      <c r="B5165" s="61" t="s">
        <v>268</v>
      </c>
      <c r="C5165" s="62">
        <v>2010</v>
      </c>
      <c r="D5165" s="61" t="s">
        <v>99</v>
      </c>
      <c r="E5165" s="62">
        <v>10</v>
      </c>
      <c r="F5165" s="62">
        <v>24560</v>
      </c>
      <c r="G5165" s="62">
        <v>5124</v>
      </c>
      <c r="H5165" s="62">
        <v>42.7</v>
      </c>
      <c r="I5165" s="62">
        <v>2456</v>
      </c>
      <c r="J5165" s="62">
        <v>22840.799999999999</v>
      </c>
      <c r="K5165" s="62">
        <v>3393.79</v>
      </c>
      <c r="L5165" s="62">
        <v>7555</v>
      </c>
      <c r="M5165" s="62">
        <v>62.96</v>
      </c>
      <c r="N5165" s="62">
        <v>339.38</v>
      </c>
      <c r="O5165" s="62">
        <v>40926.76</v>
      </c>
      <c r="P5165" s="63"/>
      <c r="Q5165" s="63"/>
      <c r="R5165" s="63"/>
      <c r="S5165" s="63"/>
      <c r="T5165" s="63"/>
      <c r="U5165" s="63"/>
      <c r="V5165" s="63"/>
      <c r="W5165" s="63"/>
      <c r="X5165" s="63"/>
      <c r="Y5165" s="63"/>
      <c r="Z5165" s="62">
        <v>339.98</v>
      </c>
      <c r="AA5165" s="62">
        <v>2233</v>
      </c>
      <c r="AB5165" s="62">
        <v>18.61</v>
      </c>
      <c r="AC5165" s="62">
        <v>34</v>
      </c>
    </row>
    <row r="5166" spans="1:29" x14ac:dyDescent="0.25">
      <c r="A5166" s="61" t="s">
        <v>376</v>
      </c>
      <c r="B5166" s="61" t="s">
        <v>377</v>
      </c>
      <c r="C5166" s="62">
        <v>2008</v>
      </c>
      <c r="D5166" s="61" t="s">
        <v>89</v>
      </c>
      <c r="E5166" s="62">
        <v>96</v>
      </c>
      <c r="F5166" s="62">
        <v>954640</v>
      </c>
      <c r="G5166" s="62">
        <v>144266</v>
      </c>
      <c r="H5166" s="62">
        <v>125.23</v>
      </c>
      <c r="I5166" s="62">
        <v>9944.17</v>
      </c>
      <c r="J5166" s="62">
        <v>887815.2</v>
      </c>
      <c r="K5166" s="62">
        <v>0</v>
      </c>
      <c r="L5166" s="63"/>
      <c r="M5166" s="63"/>
      <c r="N5166" s="63"/>
      <c r="O5166" s="63"/>
      <c r="P5166" s="63"/>
      <c r="Q5166" s="63"/>
      <c r="R5166" s="63"/>
      <c r="S5166" s="63"/>
      <c r="T5166" s="63"/>
      <c r="U5166" s="63"/>
      <c r="V5166" s="63"/>
      <c r="W5166" s="63"/>
      <c r="X5166" s="63"/>
      <c r="Y5166" s="63"/>
      <c r="Z5166" s="62">
        <v>251169</v>
      </c>
      <c r="AA5166" s="62">
        <v>14267</v>
      </c>
      <c r="AB5166" s="62">
        <v>12.38</v>
      </c>
      <c r="AC5166" s="62">
        <v>2616.34</v>
      </c>
    </row>
    <row r="5167" spans="1:29" ht="30" x14ac:dyDescent="0.25">
      <c r="A5167" s="61" t="s">
        <v>148</v>
      </c>
      <c r="B5167" s="61" t="s">
        <v>149</v>
      </c>
      <c r="C5167" s="62">
        <v>2016</v>
      </c>
      <c r="D5167" s="61" t="s">
        <v>72</v>
      </c>
      <c r="E5167" s="62">
        <v>102</v>
      </c>
      <c r="F5167" s="62">
        <v>1028232</v>
      </c>
      <c r="G5167" s="62">
        <v>149845</v>
      </c>
      <c r="H5167" s="62">
        <v>122.42</v>
      </c>
      <c r="I5167" s="62">
        <v>10080.709999999999</v>
      </c>
      <c r="J5167" s="62">
        <v>956255.76</v>
      </c>
      <c r="K5167" s="62">
        <v>8880.7000000000007</v>
      </c>
      <c r="L5167" s="62">
        <v>14838</v>
      </c>
      <c r="M5167" s="62">
        <v>12.12</v>
      </c>
      <c r="N5167" s="62">
        <v>87.07</v>
      </c>
      <c r="O5167" s="62">
        <v>107095.01</v>
      </c>
      <c r="P5167" s="63"/>
      <c r="Q5167" s="63"/>
      <c r="R5167" s="63"/>
      <c r="S5167" s="63"/>
      <c r="T5167" s="63"/>
      <c r="U5167" s="63"/>
      <c r="V5167" s="63"/>
      <c r="W5167" s="63"/>
      <c r="X5167" s="63"/>
      <c r="Y5167" s="63"/>
      <c r="Z5167" s="62">
        <v>192.96</v>
      </c>
      <c r="AA5167" s="62">
        <v>22393</v>
      </c>
      <c r="AB5167" s="62">
        <v>18.29</v>
      </c>
      <c r="AC5167" s="62">
        <v>1.89</v>
      </c>
    </row>
    <row r="5168" spans="1:29" ht="45" x14ac:dyDescent="0.25">
      <c r="A5168" s="61" t="s">
        <v>340</v>
      </c>
      <c r="B5168" s="61" t="s">
        <v>341</v>
      </c>
      <c r="C5168" s="62">
        <v>2005</v>
      </c>
      <c r="D5168" s="61" t="s">
        <v>99</v>
      </c>
      <c r="E5168" s="62">
        <v>48</v>
      </c>
      <c r="F5168" s="62">
        <v>464160</v>
      </c>
      <c r="G5168" s="62">
        <v>53948</v>
      </c>
      <c r="H5168" s="62">
        <v>93.66</v>
      </c>
      <c r="I5168" s="62">
        <v>9670</v>
      </c>
      <c r="J5168" s="62">
        <v>431668.8</v>
      </c>
      <c r="K5168" s="62">
        <v>0</v>
      </c>
      <c r="L5168" s="63"/>
      <c r="M5168" s="63"/>
      <c r="N5168" s="63"/>
      <c r="O5168" s="63"/>
      <c r="P5168" s="63"/>
      <c r="Q5168" s="63"/>
      <c r="R5168" s="63"/>
      <c r="S5168" s="63"/>
      <c r="T5168" s="63"/>
      <c r="U5168" s="63"/>
      <c r="V5168" s="63"/>
      <c r="W5168" s="63"/>
      <c r="X5168" s="63"/>
      <c r="Y5168" s="63"/>
      <c r="Z5168" s="62">
        <v>77516</v>
      </c>
      <c r="AA5168" s="62">
        <v>2586</v>
      </c>
      <c r="AB5168" s="62">
        <v>4.49</v>
      </c>
      <c r="AC5168" s="62">
        <v>1614.92</v>
      </c>
    </row>
    <row r="5169" spans="1:29" ht="45" x14ac:dyDescent="0.25">
      <c r="A5169" s="61" t="s">
        <v>344</v>
      </c>
      <c r="B5169" s="61" t="s">
        <v>345</v>
      </c>
      <c r="C5169" s="62">
        <v>2009</v>
      </c>
      <c r="D5169" s="61" t="s">
        <v>75</v>
      </c>
      <c r="E5169" s="62">
        <v>6</v>
      </c>
      <c r="F5169" s="63"/>
      <c r="G5169" s="63"/>
      <c r="H5169" s="63"/>
      <c r="I5169" s="63"/>
      <c r="J5169" s="63"/>
      <c r="K5169" s="62">
        <v>0</v>
      </c>
      <c r="L5169" s="63"/>
      <c r="M5169" s="63"/>
      <c r="N5169" s="63"/>
      <c r="O5169" s="63"/>
      <c r="P5169" s="63"/>
      <c r="Q5169" s="63"/>
      <c r="R5169" s="63"/>
      <c r="S5169" s="63"/>
      <c r="T5169" s="63"/>
      <c r="U5169" s="63"/>
      <c r="V5169" s="63"/>
      <c r="W5169" s="63"/>
      <c r="X5169" s="63"/>
      <c r="Y5169" s="63"/>
      <c r="Z5169" s="62">
        <v>0</v>
      </c>
      <c r="AA5169" s="63"/>
      <c r="AB5169" s="63"/>
      <c r="AC5169" s="62">
        <v>0</v>
      </c>
    </row>
    <row r="5170" spans="1:29" x14ac:dyDescent="0.25">
      <c r="A5170" s="61" t="s">
        <v>159</v>
      </c>
      <c r="B5170" s="61" t="s">
        <v>160</v>
      </c>
      <c r="C5170" s="62">
        <v>2011</v>
      </c>
      <c r="D5170" s="61" t="s">
        <v>94</v>
      </c>
      <c r="E5170" s="62">
        <v>2</v>
      </c>
      <c r="F5170" s="63"/>
      <c r="G5170" s="63"/>
      <c r="H5170" s="63"/>
      <c r="I5170" s="63"/>
      <c r="J5170" s="63"/>
      <c r="K5170" s="62">
        <v>0</v>
      </c>
      <c r="L5170" s="63"/>
      <c r="M5170" s="63"/>
      <c r="N5170" s="63"/>
      <c r="O5170" s="63"/>
      <c r="P5170" s="63"/>
      <c r="Q5170" s="63"/>
      <c r="R5170" s="63"/>
      <c r="S5170" s="63"/>
      <c r="T5170" s="63"/>
      <c r="U5170" s="63"/>
      <c r="V5170" s="63"/>
      <c r="W5170" s="63"/>
      <c r="X5170" s="63"/>
      <c r="Y5170" s="63"/>
      <c r="Z5170" s="62">
        <v>299</v>
      </c>
      <c r="AA5170" s="62">
        <v>1993</v>
      </c>
      <c r="AB5170" s="62">
        <v>83.04</v>
      </c>
      <c r="AC5170" s="62">
        <v>149.5</v>
      </c>
    </row>
    <row r="5171" spans="1:29" x14ac:dyDescent="0.25">
      <c r="A5171" s="61" t="s">
        <v>369</v>
      </c>
      <c r="B5171" s="61" t="s">
        <v>370</v>
      </c>
      <c r="C5171" s="62">
        <v>2006</v>
      </c>
      <c r="D5171" s="61" t="s">
        <v>94</v>
      </c>
      <c r="E5171" s="62">
        <v>6</v>
      </c>
      <c r="F5171" s="63"/>
      <c r="G5171" s="63"/>
      <c r="H5171" s="63"/>
      <c r="I5171" s="63"/>
      <c r="J5171" s="63"/>
      <c r="K5171" s="62">
        <v>5574</v>
      </c>
      <c r="L5171" s="62">
        <v>11325</v>
      </c>
      <c r="M5171" s="62">
        <v>157.29</v>
      </c>
      <c r="N5171" s="63"/>
      <c r="O5171" s="63"/>
      <c r="P5171" s="63"/>
      <c r="Q5171" s="63"/>
      <c r="R5171" s="63"/>
      <c r="S5171" s="63"/>
      <c r="T5171" s="63"/>
      <c r="U5171" s="63"/>
      <c r="V5171" s="63"/>
      <c r="W5171" s="63"/>
      <c r="X5171" s="63"/>
      <c r="Y5171" s="63"/>
      <c r="Z5171" s="62">
        <v>639.66</v>
      </c>
      <c r="AA5171" s="62">
        <v>1897</v>
      </c>
      <c r="AB5171" s="62">
        <v>26.35</v>
      </c>
      <c r="AC5171" s="62">
        <v>106.61</v>
      </c>
    </row>
    <row r="5172" spans="1:29" ht="45" x14ac:dyDescent="0.25">
      <c r="A5172" s="61" t="s">
        <v>344</v>
      </c>
      <c r="B5172" s="61" t="s">
        <v>345</v>
      </c>
      <c r="C5172" s="62">
        <v>2005</v>
      </c>
      <c r="D5172" s="61" t="s">
        <v>72</v>
      </c>
      <c r="E5172" s="62">
        <v>16</v>
      </c>
      <c r="F5172" s="62">
        <v>120800</v>
      </c>
      <c r="G5172" s="62">
        <v>16026</v>
      </c>
      <c r="H5172" s="62">
        <v>83.47</v>
      </c>
      <c r="I5172" s="62">
        <v>7550</v>
      </c>
      <c r="J5172" s="62">
        <v>112344</v>
      </c>
      <c r="K5172" s="62">
        <v>0</v>
      </c>
      <c r="L5172" s="63"/>
      <c r="M5172" s="63"/>
      <c r="N5172" s="63"/>
      <c r="O5172" s="63"/>
      <c r="P5172" s="63"/>
      <c r="Q5172" s="63"/>
      <c r="R5172" s="63"/>
      <c r="S5172" s="63"/>
      <c r="T5172" s="63"/>
      <c r="U5172" s="63"/>
      <c r="V5172" s="63"/>
      <c r="W5172" s="63"/>
      <c r="X5172" s="63"/>
      <c r="Y5172" s="63"/>
      <c r="Z5172" s="62">
        <v>750</v>
      </c>
      <c r="AA5172" s="62">
        <v>3338</v>
      </c>
      <c r="AB5172" s="62">
        <v>17.39</v>
      </c>
      <c r="AC5172" s="62">
        <v>46.88</v>
      </c>
    </row>
    <row r="5173" spans="1:29" ht="30" x14ac:dyDescent="0.25">
      <c r="A5173" s="61" t="s">
        <v>124</v>
      </c>
      <c r="B5173" s="61" t="s">
        <v>125</v>
      </c>
      <c r="C5173" s="62">
        <v>2010</v>
      </c>
      <c r="D5173" s="61" t="s">
        <v>78</v>
      </c>
      <c r="E5173" s="62">
        <v>38</v>
      </c>
      <c r="F5173" s="62">
        <v>96085</v>
      </c>
      <c r="G5173" s="62">
        <v>13790</v>
      </c>
      <c r="H5173" s="62">
        <v>30.24</v>
      </c>
      <c r="I5173" s="62">
        <v>2528.5500000000002</v>
      </c>
      <c r="J5173" s="62">
        <v>89359.05</v>
      </c>
      <c r="K5173" s="62">
        <v>28514.06</v>
      </c>
      <c r="L5173" s="62">
        <v>33951</v>
      </c>
      <c r="M5173" s="62">
        <v>74.45</v>
      </c>
      <c r="N5173" s="62">
        <v>750.37</v>
      </c>
      <c r="O5173" s="62">
        <v>343859.65</v>
      </c>
      <c r="P5173" s="63"/>
      <c r="Q5173" s="63"/>
      <c r="R5173" s="63"/>
      <c r="S5173" s="63"/>
      <c r="T5173" s="63"/>
      <c r="U5173" s="63"/>
      <c r="V5173" s="63"/>
      <c r="W5173" s="63"/>
      <c r="X5173" s="63"/>
      <c r="Y5173" s="63"/>
      <c r="Z5173" s="62">
        <v>194.37</v>
      </c>
      <c r="AA5173" s="62">
        <v>15299</v>
      </c>
      <c r="AB5173" s="62">
        <v>33.549999999999997</v>
      </c>
      <c r="AC5173" s="62">
        <v>5.12</v>
      </c>
    </row>
    <row r="5174" spans="1:29" x14ac:dyDescent="0.25">
      <c r="A5174" s="61" t="s">
        <v>273</v>
      </c>
      <c r="B5174" s="61" t="s">
        <v>274</v>
      </c>
      <c r="C5174" s="62">
        <v>2016</v>
      </c>
      <c r="D5174" s="61" t="s">
        <v>78</v>
      </c>
      <c r="E5174" s="62">
        <v>32</v>
      </c>
      <c r="F5174" s="62">
        <v>100440</v>
      </c>
      <c r="G5174" s="62">
        <v>19584</v>
      </c>
      <c r="H5174" s="62">
        <v>51</v>
      </c>
      <c r="I5174" s="62">
        <v>3138.75</v>
      </c>
      <c r="J5174" s="62">
        <v>93409.2</v>
      </c>
      <c r="K5174" s="62">
        <v>21513.09</v>
      </c>
      <c r="L5174" s="62">
        <v>12808</v>
      </c>
      <c r="M5174" s="62">
        <v>33.35</v>
      </c>
      <c r="N5174" s="62">
        <v>672.28</v>
      </c>
      <c r="O5174" s="62">
        <v>259432.86</v>
      </c>
      <c r="P5174" s="63"/>
      <c r="Q5174" s="63"/>
      <c r="R5174" s="63"/>
      <c r="S5174" s="63"/>
      <c r="T5174" s="63"/>
      <c r="U5174" s="63"/>
      <c r="V5174" s="63"/>
      <c r="W5174" s="63"/>
      <c r="X5174" s="63"/>
      <c r="Y5174" s="63"/>
      <c r="Z5174" s="62">
        <v>770</v>
      </c>
      <c r="AA5174" s="62">
        <v>3653</v>
      </c>
      <c r="AB5174" s="62">
        <v>9.51</v>
      </c>
      <c r="AC5174" s="62">
        <v>24.06</v>
      </c>
    </row>
    <row r="5175" spans="1:29" x14ac:dyDescent="0.25">
      <c r="A5175" s="61" t="s">
        <v>473</v>
      </c>
      <c r="B5175" s="61" t="s">
        <v>474</v>
      </c>
      <c r="C5175" s="62">
        <v>2015</v>
      </c>
      <c r="D5175" s="61" t="s">
        <v>75</v>
      </c>
      <c r="E5175" s="62">
        <v>8</v>
      </c>
      <c r="F5175" s="62">
        <v>1005</v>
      </c>
      <c r="G5175" s="62">
        <v>368</v>
      </c>
      <c r="H5175" s="62">
        <v>3.83</v>
      </c>
      <c r="I5175" s="62">
        <v>125.63</v>
      </c>
      <c r="J5175" s="62">
        <v>934.65</v>
      </c>
      <c r="K5175" s="62">
        <v>87.29</v>
      </c>
      <c r="L5175" s="62">
        <v>514</v>
      </c>
      <c r="M5175" s="62">
        <v>5.35</v>
      </c>
      <c r="N5175" s="63"/>
      <c r="O5175" s="63"/>
      <c r="P5175" s="63"/>
      <c r="Q5175" s="63"/>
      <c r="R5175" s="63"/>
      <c r="S5175" s="63"/>
      <c r="T5175" s="63"/>
      <c r="U5175" s="63"/>
      <c r="V5175" s="63"/>
      <c r="W5175" s="63"/>
      <c r="X5175" s="63"/>
      <c r="Y5175" s="63"/>
      <c r="Z5175" s="62">
        <v>0</v>
      </c>
      <c r="AA5175" s="63"/>
      <c r="AB5175" s="63"/>
      <c r="AC5175" s="62">
        <v>0</v>
      </c>
    </row>
    <row r="5176" spans="1:29" x14ac:dyDescent="0.25">
      <c r="A5176" s="61" t="s">
        <v>208</v>
      </c>
      <c r="B5176" s="61" t="s">
        <v>209</v>
      </c>
      <c r="C5176" s="62">
        <v>2017</v>
      </c>
      <c r="D5176" s="61" t="s">
        <v>175</v>
      </c>
      <c r="E5176" s="62">
        <v>8</v>
      </c>
      <c r="F5176" s="63"/>
      <c r="G5176" s="63"/>
      <c r="H5176" s="63"/>
      <c r="I5176" s="63"/>
      <c r="J5176" s="63"/>
      <c r="K5176" s="62">
        <v>0</v>
      </c>
      <c r="L5176" s="63"/>
      <c r="M5176" s="63"/>
      <c r="N5176" s="63"/>
      <c r="O5176" s="63"/>
      <c r="P5176" s="63"/>
      <c r="Q5176" s="63"/>
      <c r="R5176" s="63"/>
      <c r="S5176" s="63"/>
      <c r="T5176" s="63"/>
      <c r="U5176" s="63"/>
      <c r="V5176" s="63"/>
      <c r="W5176" s="63"/>
      <c r="X5176" s="63"/>
      <c r="Y5176" s="63"/>
      <c r="Z5176" s="62">
        <v>843</v>
      </c>
      <c r="AA5176" s="62">
        <v>5692</v>
      </c>
      <c r="AB5176" s="62">
        <v>59.29</v>
      </c>
      <c r="AC5176" s="62">
        <v>105.38</v>
      </c>
    </row>
    <row r="5177" spans="1:29" ht="30" x14ac:dyDescent="0.25">
      <c r="A5177" s="61" t="s">
        <v>352</v>
      </c>
      <c r="B5177" s="61" t="s">
        <v>353</v>
      </c>
      <c r="C5177" s="62">
        <v>2005</v>
      </c>
      <c r="D5177" s="61" t="s">
        <v>78</v>
      </c>
      <c r="E5177" s="62">
        <v>40</v>
      </c>
      <c r="F5177" s="62">
        <v>143305</v>
      </c>
      <c r="G5177" s="62">
        <v>18686</v>
      </c>
      <c r="H5177" s="62">
        <v>38.93</v>
      </c>
      <c r="I5177" s="62">
        <v>3582.63</v>
      </c>
      <c r="J5177" s="62">
        <v>133273.65</v>
      </c>
      <c r="K5177" s="62">
        <v>35098</v>
      </c>
      <c r="L5177" s="62">
        <v>63372</v>
      </c>
      <c r="M5177" s="62">
        <v>132.03</v>
      </c>
      <c r="N5177" s="62">
        <v>877.45</v>
      </c>
      <c r="O5177" s="62">
        <v>423257.31</v>
      </c>
      <c r="P5177" s="63"/>
      <c r="Q5177" s="63"/>
      <c r="R5177" s="63"/>
      <c r="S5177" s="63"/>
      <c r="T5177" s="63"/>
      <c r="U5177" s="63"/>
      <c r="V5177" s="63"/>
      <c r="W5177" s="63"/>
      <c r="X5177" s="63"/>
      <c r="Y5177" s="63"/>
      <c r="Z5177" s="62">
        <v>372</v>
      </c>
      <c r="AA5177" s="62">
        <v>14710</v>
      </c>
      <c r="AB5177" s="62">
        <v>30.65</v>
      </c>
      <c r="AC5177" s="62">
        <v>9.3000000000000007</v>
      </c>
    </row>
    <row r="5178" spans="1:29" ht="30" x14ac:dyDescent="0.25">
      <c r="A5178" s="61" t="s">
        <v>498</v>
      </c>
      <c r="B5178" s="61" t="s">
        <v>499</v>
      </c>
      <c r="C5178" s="62">
        <v>2003</v>
      </c>
      <c r="D5178" s="61" t="s">
        <v>94</v>
      </c>
      <c r="E5178" s="62">
        <v>5</v>
      </c>
      <c r="F5178" s="63"/>
      <c r="G5178" s="63"/>
      <c r="H5178" s="63"/>
      <c r="I5178" s="63"/>
      <c r="J5178" s="63"/>
      <c r="K5178" s="62">
        <v>0</v>
      </c>
      <c r="L5178" s="63"/>
      <c r="M5178" s="63"/>
      <c r="N5178" s="63"/>
      <c r="O5178" s="63"/>
      <c r="P5178" s="63"/>
      <c r="Q5178" s="63"/>
      <c r="R5178" s="63"/>
      <c r="S5178" s="63"/>
      <c r="T5178" s="63"/>
      <c r="U5178" s="63"/>
      <c r="V5178" s="63"/>
      <c r="W5178" s="63"/>
      <c r="X5178" s="63"/>
      <c r="Y5178" s="63"/>
      <c r="Z5178" s="62">
        <v>398.37</v>
      </c>
      <c r="AA5178" s="62">
        <v>1149</v>
      </c>
      <c r="AB5178" s="62">
        <v>19.149999999999999</v>
      </c>
      <c r="AC5178" s="62">
        <v>79.67</v>
      </c>
    </row>
    <row r="5179" spans="1:29" x14ac:dyDescent="0.25">
      <c r="A5179" s="61" t="s">
        <v>411</v>
      </c>
      <c r="B5179" s="61" t="s">
        <v>412</v>
      </c>
      <c r="C5179" s="62">
        <v>2014</v>
      </c>
      <c r="D5179" s="61" t="s">
        <v>78</v>
      </c>
      <c r="E5179" s="62">
        <v>40</v>
      </c>
      <c r="F5179" s="62">
        <v>83677</v>
      </c>
      <c r="G5179" s="62">
        <v>16506</v>
      </c>
      <c r="H5179" s="62">
        <v>34.39</v>
      </c>
      <c r="I5179" s="62">
        <v>2091.9299999999998</v>
      </c>
      <c r="J5179" s="62">
        <v>77819.61</v>
      </c>
      <c r="K5179" s="62">
        <v>14788.55</v>
      </c>
      <c r="L5179" s="62">
        <v>19716</v>
      </c>
      <c r="M5179" s="62">
        <v>41.08</v>
      </c>
      <c r="N5179" s="62">
        <v>369.71</v>
      </c>
      <c r="O5179" s="62">
        <v>178339.62</v>
      </c>
      <c r="P5179" s="63"/>
      <c r="Q5179" s="63"/>
      <c r="R5179" s="63"/>
      <c r="S5179" s="63"/>
      <c r="T5179" s="63"/>
      <c r="U5179" s="63"/>
      <c r="V5179" s="63"/>
      <c r="W5179" s="63"/>
      <c r="X5179" s="63"/>
      <c r="Y5179" s="63"/>
      <c r="Z5179" s="62">
        <v>929.08</v>
      </c>
      <c r="AA5179" s="62">
        <v>5285</v>
      </c>
      <c r="AB5179" s="62">
        <v>11.01</v>
      </c>
      <c r="AC5179" s="62">
        <v>23.23</v>
      </c>
    </row>
    <row r="5180" spans="1:29" ht="30" x14ac:dyDescent="0.25">
      <c r="A5180" s="61" t="s">
        <v>151</v>
      </c>
      <c r="B5180" s="61" t="s">
        <v>152</v>
      </c>
      <c r="C5180" s="62">
        <v>2014</v>
      </c>
      <c r="D5180" s="61" t="s">
        <v>99</v>
      </c>
      <c r="E5180" s="62">
        <v>65</v>
      </c>
      <c r="F5180" s="62">
        <v>437349</v>
      </c>
      <c r="G5180" s="62">
        <v>25058</v>
      </c>
      <c r="H5180" s="62">
        <v>32.130000000000003</v>
      </c>
      <c r="I5180" s="62">
        <v>6728.45</v>
      </c>
      <c r="J5180" s="62">
        <v>406734.57</v>
      </c>
      <c r="K5180" s="62">
        <v>0</v>
      </c>
      <c r="L5180" s="62">
        <v>5006</v>
      </c>
      <c r="M5180" s="62">
        <v>6.42</v>
      </c>
      <c r="N5180" s="63"/>
      <c r="O5180" s="63"/>
      <c r="P5180" s="63"/>
      <c r="Q5180" s="63"/>
      <c r="R5180" s="63"/>
      <c r="S5180" s="63"/>
      <c r="T5180" s="63"/>
      <c r="U5180" s="63"/>
      <c r="V5180" s="63"/>
      <c r="W5180" s="63"/>
      <c r="X5180" s="63"/>
      <c r="Y5180" s="63"/>
      <c r="Z5180" s="62">
        <v>0</v>
      </c>
      <c r="AA5180" s="62">
        <v>18569</v>
      </c>
      <c r="AB5180" s="62">
        <v>23.81</v>
      </c>
      <c r="AC5180" s="62">
        <v>0</v>
      </c>
    </row>
    <row r="5181" spans="1:29" ht="30" x14ac:dyDescent="0.25">
      <c r="A5181" s="61" t="s">
        <v>415</v>
      </c>
      <c r="B5181" s="61" t="s">
        <v>416</v>
      </c>
      <c r="C5181" s="62">
        <v>2017</v>
      </c>
      <c r="D5181" s="61" t="s">
        <v>150</v>
      </c>
      <c r="E5181" s="62">
        <v>8</v>
      </c>
      <c r="F5181" s="63"/>
      <c r="G5181" s="63"/>
      <c r="H5181" s="63"/>
      <c r="I5181" s="63"/>
      <c r="J5181" s="63"/>
      <c r="K5181" s="62">
        <v>0</v>
      </c>
      <c r="L5181" s="63"/>
      <c r="M5181" s="63"/>
      <c r="N5181" s="63"/>
      <c r="O5181" s="63"/>
      <c r="P5181" s="63"/>
      <c r="Q5181" s="63"/>
      <c r="R5181" s="63"/>
      <c r="S5181" s="63"/>
      <c r="T5181" s="63"/>
      <c r="U5181" s="63"/>
      <c r="V5181" s="63"/>
      <c r="W5181" s="63"/>
      <c r="X5181" s="63"/>
      <c r="Y5181" s="63"/>
      <c r="Z5181" s="62">
        <v>0</v>
      </c>
      <c r="AA5181" s="63"/>
      <c r="AB5181" s="63"/>
      <c r="AC5181" s="62">
        <v>0</v>
      </c>
    </row>
    <row r="5182" spans="1:29" x14ac:dyDescent="0.25">
      <c r="A5182" s="61" t="s">
        <v>275</v>
      </c>
      <c r="B5182" s="61" t="s">
        <v>276</v>
      </c>
      <c r="C5182" s="62">
        <v>2006</v>
      </c>
      <c r="D5182" s="61" t="s">
        <v>78</v>
      </c>
      <c r="E5182" s="62">
        <v>56</v>
      </c>
      <c r="F5182" s="62">
        <v>339600</v>
      </c>
      <c r="G5182" s="62">
        <v>47702</v>
      </c>
      <c r="H5182" s="62">
        <v>70.989999999999995</v>
      </c>
      <c r="I5182" s="62">
        <v>6064.29</v>
      </c>
      <c r="J5182" s="62">
        <v>315828</v>
      </c>
      <c r="K5182" s="62">
        <v>0</v>
      </c>
      <c r="L5182" s="63"/>
      <c r="M5182" s="63"/>
      <c r="N5182" s="63"/>
      <c r="O5182" s="63"/>
      <c r="P5182" s="63"/>
      <c r="Q5182" s="63"/>
      <c r="R5182" s="63"/>
      <c r="S5182" s="63"/>
      <c r="T5182" s="63"/>
      <c r="U5182" s="63"/>
      <c r="V5182" s="63"/>
      <c r="W5182" s="63"/>
      <c r="X5182" s="63"/>
      <c r="Y5182" s="63"/>
      <c r="Z5182" s="62">
        <v>1621.55</v>
      </c>
      <c r="AA5182" s="62">
        <v>3983</v>
      </c>
      <c r="AB5182" s="62">
        <v>5.93</v>
      </c>
      <c r="AC5182" s="62">
        <v>28.96</v>
      </c>
    </row>
    <row r="5183" spans="1:29" x14ac:dyDescent="0.25">
      <c r="A5183" s="61" t="s">
        <v>128</v>
      </c>
      <c r="B5183" s="61" t="s">
        <v>129</v>
      </c>
      <c r="C5183" s="62">
        <v>2008</v>
      </c>
      <c r="D5183" s="61" t="s">
        <v>135</v>
      </c>
      <c r="E5183" s="62">
        <v>68</v>
      </c>
      <c r="F5183" s="62">
        <v>2989</v>
      </c>
      <c r="G5183" s="62">
        <v>848</v>
      </c>
      <c r="H5183" s="62">
        <v>1.04</v>
      </c>
      <c r="I5183" s="62">
        <v>43.96</v>
      </c>
      <c r="J5183" s="62">
        <v>2779.77</v>
      </c>
      <c r="K5183" s="62">
        <v>0</v>
      </c>
      <c r="L5183" s="63"/>
      <c r="M5183" s="63"/>
      <c r="N5183" s="63"/>
      <c r="O5183" s="63"/>
      <c r="P5183" s="63"/>
      <c r="Q5183" s="63"/>
      <c r="R5183" s="63"/>
      <c r="S5183" s="63"/>
      <c r="T5183" s="63"/>
      <c r="U5183" s="63"/>
      <c r="V5183" s="63"/>
      <c r="W5183" s="63"/>
      <c r="X5183" s="63"/>
      <c r="Y5183" s="63"/>
      <c r="Z5183" s="62">
        <v>5412</v>
      </c>
      <c r="AA5183" s="62">
        <v>12982</v>
      </c>
      <c r="AB5183" s="62">
        <v>15.91</v>
      </c>
      <c r="AC5183" s="62">
        <v>79.59</v>
      </c>
    </row>
    <row r="5184" spans="1:29" x14ac:dyDescent="0.25">
      <c r="A5184" s="61" t="s">
        <v>208</v>
      </c>
      <c r="B5184" s="61" t="s">
        <v>209</v>
      </c>
      <c r="C5184" s="62">
        <v>2013</v>
      </c>
      <c r="D5184" s="61" t="s">
        <v>360</v>
      </c>
      <c r="E5184" s="62">
        <v>57</v>
      </c>
      <c r="F5184" s="63"/>
      <c r="G5184" s="63"/>
      <c r="H5184" s="63"/>
      <c r="I5184" s="63"/>
      <c r="J5184" s="63"/>
      <c r="K5184" s="62">
        <v>0</v>
      </c>
      <c r="L5184" s="63"/>
      <c r="M5184" s="63"/>
      <c r="N5184" s="63"/>
      <c r="O5184" s="63"/>
      <c r="P5184" s="63"/>
      <c r="Q5184" s="63"/>
      <c r="R5184" s="63"/>
      <c r="S5184" s="63"/>
      <c r="T5184" s="63"/>
      <c r="U5184" s="63"/>
      <c r="V5184" s="63"/>
      <c r="W5184" s="63"/>
      <c r="X5184" s="63"/>
      <c r="Y5184" s="63"/>
      <c r="Z5184" s="62">
        <v>0</v>
      </c>
      <c r="AA5184" s="63"/>
      <c r="AB5184" s="63"/>
      <c r="AC5184" s="62">
        <v>0</v>
      </c>
    </row>
    <row r="5185" spans="1:29" ht="30" x14ac:dyDescent="0.25">
      <c r="A5185" s="61" t="s">
        <v>237</v>
      </c>
      <c r="B5185" s="61" t="s">
        <v>238</v>
      </c>
      <c r="C5185" s="62">
        <v>2013</v>
      </c>
      <c r="D5185" s="61" t="s">
        <v>94</v>
      </c>
      <c r="E5185" s="62">
        <v>20</v>
      </c>
      <c r="F5185" s="62">
        <v>1125</v>
      </c>
      <c r="G5185" s="62">
        <v>376</v>
      </c>
      <c r="H5185" s="62">
        <v>1.57</v>
      </c>
      <c r="I5185" s="62">
        <v>56.25</v>
      </c>
      <c r="J5185" s="62">
        <v>1046.25</v>
      </c>
      <c r="K5185" s="62">
        <v>14786.58</v>
      </c>
      <c r="L5185" s="62">
        <v>23737</v>
      </c>
      <c r="M5185" s="62">
        <v>98.9</v>
      </c>
      <c r="N5185" s="62">
        <v>739.33</v>
      </c>
      <c r="O5185" s="62">
        <v>178315.77</v>
      </c>
      <c r="P5185" s="63"/>
      <c r="Q5185" s="63"/>
      <c r="R5185" s="63"/>
      <c r="S5185" s="63"/>
      <c r="T5185" s="63"/>
      <c r="U5185" s="63"/>
      <c r="V5185" s="63"/>
      <c r="W5185" s="63"/>
      <c r="X5185" s="63"/>
      <c r="Y5185" s="63"/>
      <c r="Z5185" s="62">
        <v>265571</v>
      </c>
      <c r="AA5185" s="62">
        <v>54937</v>
      </c>
      <c r="AB5185" s="62">
        <v>228.9</v>
      </c>
      <c r="AC5185" s="62">
        <v>13278.55</v>
      </c>
    </row>
    <row r="5186" spans="1:29" x14ac:dyDescent="0.25">
      <c r="A5186" s="61" t="s">
        <v>332</v>
      </c>
      <c r="B5186" s="61" t="s">
        <v>333</v>
      </c>
      <c r="C5186" s="62">
        <v>2013</v>
      </c>
      <c r="D5186" s="61" t="s">
        <v>89</v>
      </c>
      <c r="E5186" s="62">
        <v>269</v>
      </c>
      <c r="F5186" s="63"/>
      <c r="G5186" s="62">
        <v>0</v>
      </c>
      <c r="H5186" s="62">
        <v>0</v>
      </c>
      <c r="I5186" s="63"/>
      <c r="J5186" s="63"/>
      <c r="K5186" s="62">
        <v>0</v>
      </c>
      <c r="L5186" s="62">
        <v>0</v>
      </c>
      <c r="M5186" s="62">
        <v>0</v>
      </c>
      <c r="N5186" s="63"/>
      <c r="O5186" s="63"/>
      <c r="P5186" s="63"/>
      <c r="Q5186" s="63"/>
      <c r="R5186" s="63"/>
      <c r="S5186" s="63"/>
      <c r="T5186" s="63"/>
      <c r="U5186" s="63"/>
      <c r="V5186" s="63"/>
      <c r="W5186" s="63"/>
      <c r="X5186" s="63"/>
      <c r="Y5186" s="63"/>
      <c r="Z5186" s="62">
        <v>0</v>
      </c>
      <c r="AA5186" s="63"/>
      <c r="AB5186" s="63"/>
      <c r="AC5186" s="62">
        <v>0</v>
      </c>
    </row>
    <row r="5187" spans="1:29" x14ac:dyDescent="0.25">
      <c r="A5187" s="61" t="s">
        <v>471</v>
      </c>
      <c r="B5187" s="61" t="s">
        <v>472</v>
      </c>
      <c r="C5187" s="62">
        <v>2008</v>
      </c>
      <c r="D5187" s="61" t="s">
        <v>89</v>
      </c>
      <c r="E5187" s="62">
        <v>78</v>
      </c>
      <c r="F5187" s="62">
        <v>205440</v>
      </c>
      <c r="G5187" s="62">
        <v>33646</v>
      </c>
      <c r="H5187" s="62">
        <v>35.950000000000003</v>
      </c>
      <c r="I5187" s="62">
        <v>2633.85</v>
      </c>
      <c r="J5187" s="62">
        <v>191059.20000000001</v>
      </c>
      <c r="K5187" s="62">
        <v>36824.44</v>
      </c>
      <c r="L5187" s="62">
        <v>56911</v>
      </c>
      <c r="M5187" s="62">
        <v>60.8</v>
      </c>
      <c r="N5187" s="62">
        <v>472.11</v>
      </c>
      <c r="O5187" s="62">
        <v>444077</v>
      </c>
      <c r="P5187" s="63"/>
      <c r="Q5187" s="63"/>
      <c r="R5187" s="63"/>
      <c r="S5187" s="63"/>
      <c r="T5187" s="63"/>
      <c r="U5187" s="63"/>
      <c r="V5187" s="63"/>
      <c r="W5187" s="63"/>
      <c r="X5187" s="63"/>
      <c r="Y5187" s="63"/>
      <c r="Z5187" s="62">
        <v>222000</v>
      </c>
      <c r="AA5187" s="62">
        <v>20473</v>
      </c>
      <c r="AB5187" s="62">
        <v>21.87</v>
      </c>
      <c r="AC5187" s="62">
        <v>2846.15</v>
      </c>
    </row>
    <row r="5188" spans="1:29" ht="30" x14ac:dyDescent="0.25">
      <c r="A5188" s="61" t="s">
        <v>117</v>
      </c>
      <c r="B5188" s="61" t="s">
        <v>118</v>
      </c>
      <c r="C5188" s="62">
        <v>2013</v>
      </c>
      <c r="D5188" s="61" t="s">
        <v>175</v>
      </c>
      <c r="E5188" s="62">
        <v>8</v>
      </c>
      <c r="F5188" s="63"/>
      <c r="G5188" s="63"/>
      <c r="H5188" s="63"/>
      <c r="I5188" s="63"/>
      <c r="J5188" s="63"/>
      <c r="K5188" s="62">
        <v>0</v>
      </c>
      <c r="L5188" s="63"/>
      <c r="M5188" s="63"/>
      <c r="N5188" s="63"/>
      <c r="O5188" s="63"/>
      <c r="P5188" s="63"/>
      <c r="Q5188" s="63"/>
      <c r="R5188" s="63"/>
      <c r="S5188" s="63"/>
      <c r="T5188" s="63"/>
      <c r="U5188" s="63"/>
      <c r="V5188" s="63"/>
      <c r="W5188" s="63"/>
      <c r="X5188" s="63"/>
      <c r="Y5188" s="63"/>
      <c r="Z5188" s="62">
        <v>0</v>
      </c>
      <c r="AA5188" s="63"/>
      <c r="AB5188" s="63"/>
      <c r="AC5188" s="62">
        <v>0</v>
      </c>
    </row>
    <row r="5189" spans="1:29" x14ac:dyDescent="0.25">
      <c r="A5189" s="61" t="s">
        <v>113</v>
      </c>
      <c r="B5189" s="61" t="s">
        <v>114</v>
      </c>
      <c r="C5189" s="62">
        <v>2013</v>
      </c>
      <c r="D5189" s="61" t="s">
        <v>373</v>
      </c>
      <c r="E5189" s="62">
        <v>4</v>
      </c>
      <c r="F5189" s="63"/>
      <c r="G5189" s="63"/>
      <c r="H5189" s="63"/>
      <c r="I5189" s="63"/>
      <c r="J5189" s="63"/>
      <c r="K5189" s="62">
        <v>0</v>
      </c>
      <c r="L5189" s="63"/>
      <c r="M5189" s="63"/>
      <c r="N5189" s="63"/>
      <c r="O5189" s="63"/>
      <c r="P5189" s="63"/>
      <c r="Q5189" s="63"/>
      <c r="R5189" s="63"/>
      <c r="S5189" s="63"/>
      <c r="T5189" s="63"/>
      <c r="U5189" s="63"/>
      <c r="V5189" s="63"/>
      <c r="W5189" s="63"/>
      <c r="X5189" s="63"/>
      <c r="Y5189" s="63"/>
      <c r="Z5189" s="62">
        <v>0</v>
      </c>
      <c r="AA5189" s="63"/>
      <c r="AB5189" s="63"/>
      <c r="AC5189" s="62">
        <v>0</v>
      </c>
    </row>
    <row r="5190" spans="1:29" ht="30" x14ac:dyDescent="0.25">
      <c r="A5190" s="61" t="s">
        <v>227</v>
      </c>
      <c r="B5190" s="61" t="s">
        <v>228</v>
      </c>
      <c r="C5190" s="62">
        <v>2015</v>
      </c>
      <c r="D5190" s="61" t="s">
        <v>78</v>
      </c>
      <c r="E5190" s="62">
        <v>40</v>
      </c>
      <c r="F5190" s="62">
        <v>348732</v>
      </c>
      <c r="G5190" s="62">
        <v>53489</v>
      </c>
      <c r="H5190" s="62">
        <v>111.44</v>
      </c>
      <c r="I5190" s="62">
        <v>8718.2999999999993</v>
      </c>
      <c r="J5190" s="62">
        <v>324320.76</v>
      </c>
      <c r="K5190" s="62">
        <v>0</v>
      </c>
      <c r="L5190" s="63"/>
      <c r="M5190" s="63"/>
      <c r="N5190" s="63"/>
      <c r="O5190" s="63"/>
      <c r="P5190" s="63"/>
      <c r="Q5190" s="63"/>
      <c r="R5190" s="63"/>
      <c r="S5190" s="63"/>
      <c r="T5190" s="63"/>
      <c r="U5190" s="63"/>
      <c r="V5190" s="63"/>
      <c r="W5190" s="63"/>
      <c r="X5190" s="63"/>
      <c r="Y5190" s="63"/>
      <c r="Z5190" s="62">
        <v>29204</v>
      </c>
      <c r="AA5190" s="62">
        <v>10217</v>
      </c>
      <c r="AB5190" s="62">
        <v>21.29</v>
      </c>
      <c r="AC5190" s="62">
        <v>730.1</v>
      </c>
    </row>
    <row r="5191" spans="1:29" x14ac:dyDescent="0.25">
      <c r="A5191" s="61" t="s">
        <v>102</v>
      </c>
      <c r="B5191" s="61" t="s">
        <v>103</v>
      </c>
      <c r="C5191" s="62">
        <v>2017</v>
      </c>
      <c r="D5191" s="61" t="s">
        <v>89</v>
      </c>
      <c r="E5191" s="62">
        <v>36</v>
      </c>
      <c r="F5191" s="63"/>
      <c r="G5191" s="63"/>
      <c r="H5191" s="63"/>
      <c r="I5191" s="63"/>
      <c r="J5191" s="63"/>
      <c r="K5191" s="62">
        <v>0</v>
      </c>
      <c r="L5191" s="63"/>
      <c r="M5191" s="63"/>
      <c r="N5191" s="63"/>
      <c r="O5191" s="63"/>
      <c r="P5191" s="63"/>
      <c r="Q5191" s="63"/>
      <c r="R5191" s="63"/>
      <c r="S5191" s="63"/>
      <c r="T5191" s="63"/>
      <c r="U5191" s="63"/>
      <c r="V5191" s="63"/>
      <c r="W5191" s="63"/>
      <c r="X5191" s="63"/>
      <c r="Y5191" s="63"/>
      <c r="Z5191" s="62">
        <v>0</v>
      </c>
      <c r="AA5191" s="63"/>
      <c r="AB5191" s="63"/>
      <c r="AC5191" s="62">
        <v>0</v>
      </c>
    </row>
    <row r="5192" spans="1:29" x14ac:dyDescent="0.25">
      <c r="A5192" s="61" t="s">
        <v>196</v>
      </c>
      <c r="B5192" s="61" t="s">
        <v>197</v>
      </c>
      <c r="C5192" s="62">
        <v>2018</v>
      </c>
      <c r="D5192" s="61" t="s">
        <v>576</v>
      </c>
      <c r="E5192" s="62">
        <v>20</v>
      </c>
      <c r="F5192" s="62">
        <v>55120</v>
      </c>
      <c r="G5192" s="62">
        <v>9792</v>
      </c>
      <c r="H5192" s="62">
        <v>40.799999999999997</v>
      </c>
      <c r="I5192" s="62">
        <v>2756</v>
      </c>
      <c r="J5192" s="62">
        <v>51261.599999999999</v>
      </c>
      <c r="K5192" s="62">
        <v>1829.29</v>
      </c>
      <c r="L5192" s="62">
        <v>2791</v>
      </c>
      <c r="M5192" s="62">
        <v>11.63</v>
      </c>
      <c r="N5192" s="62">
        <v>91.46</v>
      </c>
      <c r="O5192" s="62">
        <v>22059.98</v>
      </c>
      <c r="P5192" s="63"/>
      <c r="Q5192" s="63"/>
      <c r="R5192" s="63"/>
      <c r="S5192" s="63"/>
      <c r="T5192" s="63"/>
      <c r="U5192" s="63"/>
      <c r="V5192" s="63"/>
      <c r="W5192" s="63"/>
      <c r="X5192" s="63"/>
      <c r="Y5192" s="63"/>
      <c r="Z5192" s="62">
        <v>3904</v>
      </c>
      <c r="AA5192" s="62">
        <v>1599</v>
      </c>
      <c r="AB5192" s="62">
        <v>6.66</v>
      </c>
      <c r="AC5192" s="62">
        <v>195.2</v>
      </c>
    </row>
    <row r="5193" spans="1:29" x14ac:dyDescent="0.25">
      <c r="A5193" s="61" t="s">
        <v>81</v>
      </c>
      <c r="B5193" s="61" t="s">
        <v>82</v>
      </c>
      <c r="C5193" s="62">
        <v>2018</v>
      </c>
      <c r="D5193" s="61" t="s">
        <v>298</v>
      </c>
      <c r="E5193" s="62">
        <v>4</v>
      </c>
      <c r="F5193" s="62">
        <v>354</v>
      </c>
      <c r="G5193" s="62">
        <v>397</v>
      </c>
      <c r="H5193" s="62">
        <v>8.27</v>
      </c>
      <c r="I5193" s="62">
        <v>88.5</v>
      </c>
      <c r="J5193" s="62">
        <v>329.22</v>
      </c>
      <c r="K5193" s="62">
        <v>53.35</v>
      </c>
      <c r="L5193" s="62">
        <v>96</v>
      </c>
      <c r="M5193" s="62">
        <v>2</v>
      </c>
      <c r="N5193" s="63"/>
      <c r="O5193" s="63"/>
      <c r="P5193" s="63"/>
      <c r="Q5193" s="63"/>
      <c r="R5193" s="63"/>
      <c r="S5193" s="63"/>
      <c r="T5193" s="63"/>
      <c r="U5193" s="63"/>
      <c r="V5193" s="63"/>
      <c r="W5193" s="63"/>
      <c r="X5193" s="63"/>
      <c r="Y5193" s="63"/>
      <c r="Z5193" s="62">
        <v>441</v>
      </c>
      <c r="AA5193" s="62">
        <v>2694</v>
      </c>
      <c r="AB5193" s="62">
        <v>56.13</v>
      </c>
      <c r="AC5193" s="62">
        <v>110.25</v>
      </c>
    </row>
    <row r="5194" spans="1:29" x14ac:dyDescent="0.25">
      <c r="A5194" s="61" t="s">
        <v>281</v>
      </c>
      <c r="B5194" s="61" t="s">
        <v>282</v>
      </c>
      <c r="C5194" s="62">
        <v>2010</v>
      </c>
      <c r="D5194" s="61" t="s">
        <v>99</v>
      </c>
      <c r="E5194" s="62">
        <v>40</v>
      </c>
      <c r="F5194" s="62">
        <v>344190</v>
      </c>
      <c r="G5194" s="62">
        <v>52624</v>
      </c>
      <c r="H5194" s="62">
        <v>109.63</v>
      </c>
      <c r="I5194" s="62">
        <v>8604.75</v>
      </c>
      <c r="J5194" s="62">
        <v>320096.7</v>
      </c>
      <c r="K5194" s="62">
        <v>0</v>
      </c>
      <c r="L5194" s="63"/>
      <c r="M5194" s="63"/>
      <c r="N5194" s="63"/>
      <c r="O5194" s="63"/>
      <c r="P5194" s="63"/>
      <c r="Q5194" s="63"/>
      <c r="R5194" s="63"/>
      <c r="S5194" s="63"/>
      <c r="T5194" s="63"/>
      <c r="U5194" s="63"/>
      <c r="V5194" s="63"/>
      <c r="W5194" s="63"/>
      <c r="X5194" s="63"/>
      <c r="Y5194" s="63"/>
      <c r="Z5194" s="62">
        <v>109500</v>
      </c>
      <c r="AA5194" s="62">
        <v>14224</v>
      </c>
      <c r="AB5194" s="62">
        <v>29.63</v>
      </c>
      <c r="AC5194" s="62">
        <v>2737.5</v>
      </c>
    </row>
    <row r="5195" spans="1:29" x14ac:dyDescent="0.25">
      <c r="A5195" s="61" t="s">
        <v>178</v>
      </c>
      <c r="B5195" s="61" t="s">
        <v>179</v>
      </c>
      <c r="C5195" s="62">
        <v>2014</v>
      </c>
      <c r="D5195" s="61" t="s">
        <v>298</v>
      </c>
      <c r="E5195" s="62">
        <v>16</v>
      </c>
      <c r="F5195" s="62">
        <v>6731</v>
      </c>
      <c r="G5195" s="62">
        <v>1173</v>
      </c>
      <c r="H5195" s="62">
        <v>6.11</v>
      </c>
      <c r="I5195" s="62">
        <v>420.69</v>
      </c>
      <c r="J5195" s="62">
        <v>6259.83</v>
      </c>
      <c r="K5195" s="62">
        <v>402.52</v>
      </c>
      <c r="L5195" s="62">
        <v>559</v>
      </c>
      <c r="M5195" s="62">
        <v>2.91</v>
      </c>
      <c r="N5195" s="62">
        <v>25.16</v>
      </c>
      <c r="O5195" s="62">
        <v>4854.13</v>
      </c>
      <c r="P5195" s="63"/>
      <c r="Q5195" s="63"/>
      <c r="R5195" s="63"/>
      <c r="S5195" s="63"/>
      <c r="T5195" s="63"/>
      <c r="U5195" s="63"/>
      <c r="V5195" s="63"/>
      <c r="W5195" s="63"/>
      <c r="X5195" s="63"/>
      <c r="Y5195" s="63"/>
      <c r="Z5195" s="62">
        <v>1.45</v>
      </c>
      <c r="AA5195" s="62">
        <v>15046</v>
      </c>
      <c r="AB5195" s="62">
        <v>78.36</v>
      </c>
      <c r="AC5195" s="62">
        <v>0.09</v>
      </c>
    </row>
    <row r="5196" spans="1:29" x14ac:dyDescent="0.25">
      <c r="A5196" s="61" t="s">
        <v>192</v>
      </c>
      <c r="B5196" s="61" t="s">
        <v>193</v>
      </c>
      <c r="C5196" s="62">
        <v>2009</v>
      </c>
      <c r="D5196" s="61" t="s">
        <v>135</v>
      </c>
      <c r="E5196" s="62">
        <v>12</v>
      </c>
      <c r="F5196" s="63"/>
      <c r="G5196" s="63"/>
      <c r="H5196" s="63"/>
      <c r="I5196" s="63"/>
      <c r="J5196" s="63"/>
      <c r="K5196" s="62">
        <v>0</v>
      </c>
      <c r="L5196" s="63"/>
      <c r="M5196" s="63"/>
      <c r="N5196" s="63"/>
      <c r="O5196" s="63"/>
      <c r="P5196" s="63"/>
      <c r="Q5196" s="63"/>
      <c r="R5196" s="63"/>
      <c r="S5196" s="63"/>
      <c r="T5196" s="63"/>
      <c r="U5196" s="63"/>
      <c r="V5196" s="63"/>
      <c r="W5196" s="63"/>
      <c r="X5196" s="63"/>
      <c r="Y5196" s="63"/>
      <c r="Z5196" s="62">
        <v>0</v>
      </c>
      <c r="AA5196" s="63"/>
      <c r="AB5196" s="63"/>
      <c r="AC5196" s="62">
        <v>0</v>
      </c>
    </row>
    <row r="5197" spans="1:29" ht="30" x14ac:dyDescent="0.25">
      <c r="A5197" s="61" t="s">
        <v>480</v>
      </c>
      <c r="B5197" s="61" t="s">
        <v>481</v>
      </c>
      <c r="C5197" s="62">
        <v>2008</v>
      </c>
      <c r="D5197" s="61" t="s">
        <v>78</v>
      </c>
      <c r="E5197" s="62">
        <v>40</v>
      </c>
      <c r="F5197" s="62">
        <v>437880</v>
      </c>
      <c r="G5197" s="62">
        <v>87940</v>
      </c>
      <c r="H5197" s="62">
        <v>183.21</v>
      </c>
      <c r="I5197" s="62">
        <v>10947</v>
      </c>
      <c r="J5197" s="62">
        <v>407228.4</v>
      </c>
      <c r="K5197" s="62">
        <v>0</v>
      </c>
      <c r="L5197" s="63"/>
      <c r="M5197" s="63"/>
      <c r="N5197" s="63"/>
      <c r="O5197" s="63"/>
      <c r="P5197" s="63"/>
      <c r="Q5197" s="63"/>
      <c r="R5197" s="63"/>
      <c r="S5197" s="63"/>
      <c r="T5197" s="63"/>
      <c r="U5197" s="63"/>
      <c r="V5197" s="63"/>
      <c r="W5197" s="63"/>
      <c r="X5197" s="63"/>
      <c r="Y5197" s="63"/>
      <c r="Z5197" s="62">
        <v>140249.96</v>
      </c>
      <c r="AA5197" s="62">
        <v>17317</v>
      </c>
      <c r="AB5197" s="62">
        <v>36.08</v>
      </c>
      <c r="AC5197" s="62">
        <v>3506.25</v>
      </c>
    </row>
    <row r="5198" spans="1:29" x14ac:dyDescent="0.25">
      <c r="A5198" s="61" t="s">
        <v>512</v>
      </c>
      <c r="B5198" s="61" t="s">
        <v>513</v>
      </c>
      <c r="C5198" s="62">
        <v>2009</v>
      </c>
      <c r="D5198" s="61" t="s">
        <v>78</v>
      </c>
      <c r="E5198" s="62">
        <v>40</v>
      </c>
      <c r="F5198" s="62">
        <v>343760</v>
      </c>
      <c r="G5198" s="62">
        <v>45789</v>
      </c>
      <c r="H5198" s="62">
        <v>95.39</v>
      </c>
      <c r="I5198" s="62">
        <v>8594</v>
      </c>
      <c r="J5198" s="62">
        <v>319696.8</v>
      </c>
      <c r="K5198" s="62">
        <v>0</v>
      </c>
      <c r="L5198" s="63"/>
      <c r="M5198" s="63"/>
      <c r="N5198" s="63"/>
      <c r="O5198" s="63"/>
      <c r="P5198" s="63"/>
      <c r="Q5198" s="63"/>
      <c r="R5198" s="63"/>
      <c r="S5198" s="63"/>
      <c r="T5198" s="63"/>
      <c r="U5198" s="63"/>
      <c r="V5198" s="63"/>
      <c r="W5198" s="63"/>
      <c r="X5198" s="63"/>
      <c r="Y5198" s="63"/>
      <c r="Z5198" s="62">
        <v>719.2</v>
      </c>
      <c r="AA5198" s="62">
        <v>3936</v>
      </c>
      <c r="AB5198" s="62">
        <v>8.1999999999999993</v>
      </c>
      <c r="AC5198" s="62">
        <v>17.98</v>
      </c>
    </row>
    <row r="5199" spans="1:29" x14ac:dyDescent="0.25">
      <c r="A5199" s="61" t="s">
        <v>200</v>
      </c>
      <c r="B5199" s="61" t="s">
        <v>201</v>
      </c>
      <c r="C5199" s="62">
        <v>2008</v>
      </c>
      <c r="D5199" s="61" t="s">
        <v>75</v>
      </c>
      <c r="E5199" s="62">
        <v>2</v>
      </c>
      <c r="F5199" s="62">
        <v>311</v>
      </c>
      <c r="G5199" s="62">
        <v>126</v>
      </c>
      <c r="H5199" s="62">
        <v>5.25</v>
      </c>
      <c r="I5199" s="62">
        <v>155.5</v>
      </c>
      <c r="J5199" s="62">
        <v>289.23</v>
      </c>
      <c r="K5199" s="62">
        <v>0</v>
      </c>
      <c r="L5199" s="63"/>
      <c r="M5199" s="63"/>
      <c r="N5199" s="63"/>
      <c r="O5199" s="63"/>
      <c r="P5199" s="63"/>
      <c r="Q5199" s="63"/>
      <c r="R5199" s="63"/>
      <c r="S5199" s="63"/>
      <c r="T5199" s="63"/>
      <c r="U5199" s="63"/>
      <c r="V5199" s="63"/>
      <c r="W5199" s="63"/>
      <c r="X5199" s="63"/>
      <c r="Y5199" s="63"/>
      <c r="Z5199" s="62">
        <v>3000</v>
      </c>
      <c r="AA5199" s="62">
        <v>96</v>
      </c>
      <c r="AB5199" s="62">
        <v>4</v>
      </c>
      <c r="AC5199" s="62">
        <v>1500</v>
      </c>
    </row>
    <row r="5200" spans="1:29" ht="30" x14ac:dyDescent="0.25">
      <c r="A5200" s="61" t="s">
        <v>237</v>
      </c>
      <c r="B5200" s="61" t="s">
        <v>238</v>
      </c>
      <c r="C5200" s="62">
        <v>2007</v>
      </c>
      <c r="D5200" s="61" t="s">
        <v>301</v>
      </c>
      <c r="E5200" s="62">
        <v>19</v>
      </c>
      <c r="F5200" s="62">
        <v>99426</v>
      </c>
      <c r="G5200" s="62">
        <v>19043</v>
      </c>
      <c r="H5200" s="62">
        <v>83.52</v>
      </c>
      <c r="I5200" s="62">
        <v>5232.95</v>
      </c>
      <c r="J5200" s="62">
        <v>92466.18</v>
      </c>
      <c r="K5200" s="62">
        <v>7009.7</v>
      </c>
      <c r="L5200" s="62">
        <v>8402</v>
      </c>
      <c r="M5200" s="62">
        <v>36.85</v>
      </c>
      <c r="N5200" s="62">
        <v>368.93</v>
      </c>
      <c r="O5200" s="62">
        <v>84532.07</v>
      </c>
      <c r="P5200" s="63"/>
      <c r="Q5200" s="63"/>
      <c r="R5200" s="63"/>
      <c r="S5200" s="63"/>
      <c r="T5200" s="63"/>
      <c r="U5200" s="63"/>
      <c r="V5200" s="63"/>
      <c r="W5200" s="63"/>
      <c r="X5200" s="63"/>
      <c r="Y5200" s="63"/>
      <c r="Z5200" s="62">
        <v>59600</v>
      </c>
      <c r="AA5200" s="62">
        <v>2492</v>
      </c>
      <c r="AB5200" s="62">
        <v>10.93</v>
      </c>
      <c r="AC5200" s="62">
        <v>3136.84</v>
      </c>
    </row>
    <row r="5201" spans="1:29" x14ac:dyDescent="0.25">
      <c r="A5201" s="61" t="s">
        <v>196</v>
      </c>
      <c r="B5201" s="61" t="s">
        <v>197</v>
      </c>
      <c r="C5201" s="62">
        <v>2013</v>
      </c>
      <c r="D5201" s="61" t="s">
        <v>83</v>
      </c>
      <c r="E5201" s="62">
        <v>4</v>
      </c>
      <c r="F5201" s="62">
        <v>0</v>
      </c>
      <c r="G5201" s="63"/>
      <c r="H5201" s="63"/>
      <c r="I5201" s="62">
        <v>0</v>
      </c>
      <c r="J5201" s="62">
        <v>0</v>
      </c>
      <c r="K5201" s="62">
        <v>0</v>
      </c>
      <c r="L5201" s="62">
        <v>0</v>
      </c>
      <c r="M5201" s="62">
        <v>0</v>
      </c>
      <c r="N5201" s="63"/>
      <c r="O5201" s="63"/>
      <c r="P5201" s="63"/>
      <c r="Q5201" s="63"/>
      <c r="R5201" s="63"/>
      <c r="S5201" s="63"/>
      <c r="T5201" s="63"/>
      <c r="U5201" s="63"/>
      <c r="V5201" s="63"/>
      <c r="W5201" s="63"/>
      <c r="X5201" s="63"/>
      <c r="Y5201" s="63"/>
      <c r="Z5201" s="62">
        <v>35112</v>
      </c>
      <c r="AA5201" s="62">
        <v>8010</v>
      </c>
      <c r="AB5201" s="62">
        <v>166.88</v>
      </c>
      <c r="AC5201" s="62">
        <v>8778</v>
      </c>
    </row>
    <row r="5202" spans="1:29" ht="30" x14ac:dyDescent="0.25">
      <c r="A5202" s="61" t="s">
        <v>342</v>
      </c>
      <c r="B5202" s="61" t="s">
        <v>343</v>
      </c>
      <c r="C5202" s="62">
        <v>2013</v>
      </c>
      <c r="D5202" s="61" t="s">
        <v>78</v>
      </c>
      <c r="E5202" s="62">
        <v>77</v>
      </c>
      <c r="F5202" s="62">
        <v>849410</v>
      </c>
      <c r="G5202" s="62">
        <v>111497</v>
      </c>
      <c r="H5202" s="62">
        <v>120.67</v>
      </c>
      <c r="I5202" s="62">
        <v>11031.3</v>
      </c>
      <c r="J5202" s="62">
        <v>789951.3</v>
      </c>
      <c r="K5202" s="62">
        <v>0</v>
      </c>
      <c r="L5202" s="63"/>
      <c r="M5202" s="63"/>
      <c r="N5202" s="63"/>
      <c r="O5202" s="63"/>
      <c r="P5202" s="63"/>
      <c r="Q5202" s="63"/>
      <c r="R5202" s="63"/>
      <c r="S5202" s="63"/>
      <c r="T5202" s="63"/>
      <c r="U5202" s="63"/>
      <c r="V5202" s="63"/>
      <c r="W5202" s="63"/>
      <c r="X5202" s="63"/>
      <c r="Y5202" s="63"/>
      <c r="Z5202" s="62">
        <v>122481</v>
      </c>
      <c r="AA5202" s="62">
        <v>15121</v>
      </c>
      <c r="AB5202" s="62">
        <v>16.36</v>
      </c>
      <c r="AC5202" s="62">
        <v>1590.66</v>
      </c>
    </row>
    <row r="5203" spans="1:29" x14ac:dyDescent="0.25">
      <c r="A5203" s="61" t="s">
        <v>157</v>
      </c>
      <c r="B5203" s="61" t="s">
        <v>158</v>
      </c>
      <c r="C5203" s="62">
        <v>2017</v>
      </c>
      <c r="D5203" s="61" t="s">
        <v>298</v>
      </c>
      <c r="E5203" s="62">
        <v>3</v>
      </c>
      <c r="F5203" s="63"/>
      <c r="G5203" s="63"/>
      <c r="H5203" s="63"/>
      <c r="I5203" s="63"/>
      <c r="J5203" s="63"/>
      <c r="K5203" s="62">
        <v>0</v>
      </c>
      <c r="L5203" s="63"/>
      <c r="M5203" s="63"/>
      <c r="N5203" s="63"/>
      <c r="O5203" s="63"/>
      <c r="P5203" s="63"/>
      <c r="Q5203" s="63"/>
      <c r="R5203" s="63"/>
      <c r="S5203" s="63"/>
      <c r="T5203" s="63"/>
      <c r="U5203" s="63"/>
      <c r="V5203" s="63"/>
      <c r="W5203" s="63"/>
      <c r="X5203" s="63"/>
      <c r="Y5203" s="63"/>
      <c r="Z5203" s="62">
        <v>0</v>
      </c>
      <c r="AA5203" s="63"/>
      <c r="AB5203" s="63"/>
      <c r="AC5203" s="62">
        <v>0</v>
      </c>
    </row>
    <row r="5204" spans="1:29" ht="30" x14ac:dyDescent="0.25">
      <c r="A5204" s="61" t="s">
        <v>182</v>
      </c>
      <c r="B5204" s="61" t="s">
        <v>183</v>
      </c>
      <c r="C5204" s="62">
        <v>2008</v>
      </c>
      <c r="D5204" s="61" t="s">
        <v>75</v>
      </c>
      <c r="E5204" s="62">
        <v>5</v>
      </c>
      <c r="F5204" s="62">
        <v>105</v>
      </c>
      <c r="G5204" s="62">
        <v>53</v>
      </c>
      <c r="H5204" s="62">
        <v>0.88</v>
      </c>
      <c r="I5204" s="62">
        <v>21</v>
      </c>
      <c r="J5204" s="62">
        <v>97.65</v>
      </c>
      <c r="K5204" s="62">
        <v>61</v>
      </c>
      <c r="L5204" s="62">
        <v>2104</v>
      </c>
      <c r="M5204" s="62">
        <v>35.07</v>
      </c>
      <c r="N5204" s="62">
        <v>12.2</v>
      </c>
      <c r="O5204" s="62">
        <v>735.62</v>
      </c>
      <c r="P5204" s="63"/>
      <c r="Q5204" s="63"/>
      <c r="R5204" s="63"/>
      <c r="S5204" s="63"/>
      <c r="T5204" s="63"/>
      <c r="U5204" s="63"/>
      <c r="V5204" s="63"/>
      <c r="W5204" s="63"/>
      <c r="X5204" s="63"/>
      <c r="Y5204" s="63"/>
      <c r="Z5204" s="62">
        <v>151750</v>
      </c>
      <c r="AA5204" s="62">
        <v>10325</v>
      </c>
      <c r="AB5204" s="62">
        <v>172.08</v>
      </c>
      <c r="AC5204" s="62">
        <v>30350</v>
      </c>
    </row>
    <row r="5205" spans="1:29" x14ac:dyDescent="0.25">
      <c r="A5205" s="61" t="s">
        <v>371</v>
      </c>
      <c r="B5205" s="61" t="s">
        <v>372</v>
      </c>
      <c r="C5205" s="62">
        <v>2004</v>
      </c>
      <c r="D5205" s="61" t="s">
        <v>99</v>
      </c>
      <c r="E5205" s="62">
        <v>31</v>
      </c>
      <c r="F5205" s="62">
        <v>69760</v>
      </c>
      <c r="G5205" s="62">
        <v>8611</v>
      </c>
      <c r="H5205" s="62">
        <v>23.15</v>
      </c>
      <c r="I5205" s="62">
        <v>2250.3200000000002</v>
      </c>
      <c r="J5205" s="62">
        <v>64876.800000000003</v>
      </c>
      <c r="K5205" s="62">
        <v>4523.76</v>
      </c>
      <c r="L5205" s="62">
        <v>5502</v>
      </c>
      <c r="M5205" s="62">
        <v>14.79</v>
      </c>
      <c r="N5205" s="62">
        <v>145.93</v>
      </c>
      <c r="O5205" s="62">
        <v>54553.42</v>
      </c>
      <c r="P5205" s="63"/>
      <c r="Q5205" s="63"/>
      <c r="R5205" s="63"/>
      <c r="S5205" s="63"/>
      <c r="T5205" s="63"/>
      <c r="U5205" s="63"/>
      <c r="V5205" s="63"/>
      <c r="W5205" s="63"/>
      <c r="X5205" s="63"/>
      <c r="Y5205" s="63"/>
      <c r="Z5205" s="62">
        <v>48600</v>
      </c>
      <c r="AA5205" s="62">
        <v>1791</v>
      </c>
      <c r="AB5205" s="62">
        <v>4.8099999999999996</v>
      </c>
      <c r="AC5205" s="62">
        <v>1567.74</v>
      </c>
    </row>
    <row r="5206" spans="1:29" x14ac:dyDescent="0.25">
      <c r="A5206" s="61" t="s">
        <v>383</v>
      </c>
      <c r="B5206" s="61" t="s">
        <v>384</v>
      </c>
      <c r="C5206" s="62">
        <v>2014</v>
      </c>
      <c r="D5206" s="61" t="s">
        <v>94</v>
      </c>
      <c r="E5206" s="62">
        <v>10</v>
      </c>
      <c r="F5206" s="62">
        <v>1197</v>
      </c>
      <c r="G5206" s="62">
        <v>285</v>
      </c>
      <c r="H5206" s="62">
        <v>2.38</v>
      </c>
      <c r="I5206" s="62">
        <v>119.7</v>
      </c>
      <c r="J5206" s="62">
        <v>1113.21</v>
      </c>
      <c r="K5206" s="62">
        <v>0</v>
      </c>
      <c r="L5206" s="63"/>
      <c r="M5206" s="63"/>
      <c r="N5206" s="63"/>
      <c r="O5206" s="63"/>
      <c r="P5206" s="63"/>
      <c r="Q5206" s="63"/>
      <c r="R5206" s="63"/>
      <c r="S5206" s="63"/>
      <c r="T5206" s="63"/>
      <c r="U5206" s="63"/>
      <c r="V5206" s="63"/>
      <c r="W5206" s="63"/>
      <c r="X5206" s="63"/>
      <c r="Y5206" s="63"/>
      <c r="Z5206" s="62">
        <v>0.63</v>
      </c>
      <c r="AA5206" s="62">
        <v>1843</v>
      </c>
      <c r="AB5206" s="62">
        <v>15.36</v>
      </c>
      <c r="AC5206" s="62">
        <v>0.06</v>
      </c>
    </row>
    <row r="5207" spans="1:29" x14ac:dyDescent="0.25">
      <c r="A5207" s="61" t="s">
        <v>235</v>
      </c>
      <c r="B5207" s="61" t="s">
        <v>236</v>
      </c>
      <c r="C5207" s="62">
        <v>2012</v>
      </c>
      <c r="D5207" s="61" t="s">
        <v>72</v>
      </c>
      <c r="E5207" s="62">
        <v>80</v>
      </c>
      <c r="F5207" s="62">
        <v>373787</v>
      </c>
      <c r="G5207" s="62">
        <v>38556</v>
      </c>
      <c r="H5207" s="62">
        <v>40.159999999999997</v>
      </c>
      <c r="I5207" s="62">
        <v>4672.34</v>
      </c>
      <c r="J5207" s="62">
        <v>347621.91</v>
      </c>
      <c r="K5207" s="62">
        <v>49264.79</v>
      </c>
      <c r="L5207" s="62">
        <v>52758</v>
      </c>
      <c r="M5207" s="62">
        <v>54.96</v>
      </c>
      <c r="N5207" s="62">
        <v>615.80999999999995</v>
      </c>
      <c r="O5207" s="62">
        <v>594098.9</v>
      </c>
      <c r="P5207" s="63"/>
      <c r="Q5207" s="63"/>
      <c r="R5207" s="63"/>
      <c r="S5207" s="63"/>
      <c r="T5207" s="63"/>
      <c r="U5207" s="63"/>
      <c r="V5207" s="63"/>
      <c r="W5207" s="63"/>
      <c r="X5207" s="63"/>
      <c r="Y5207" s="63"/>
      <c r="Z5207" s="62">
        <v>280300</v>
      </c>
      <c r="AA5207" s="62">
        <v>11810</v>
      </c>
      <c r="AB5207" s="62">
        <v>12.3</v>
      </c>
      <c r="AC5207" s="62">
        <v>3503.75</v>
      </c>
    </row>
    <row r="5208" spans="1:29" ht="30" x14ac:dyDescent="0.25">
      <c r="A5208" s="61" t="s">
        <v>180</v>
      </c>
      <c r="B5208" s="61" t="s">
        <v>181</v>
      </c>
      <c r="C5208" s="62">
        <v>2013</v>
      </c>
      <c r="D5208" s="61" t="s">
        <v>78</v>
      </c>
      <c r="E5208" s="62">
        <v>50</v>
      </c>
      <c r="F5208" s="62">
        <v>178240</v>
      </c>
      <c r="G5208" s="62">
        <v>22519</v>
      </c>
      <c r="H5208" s="62">
        <v>37.53</v>
      </c>
      <c r="I5208" s="62">
        <v>3564.8</v>
      </c>
      <c r="J5208" s="62">
        <v>165763.20000000001</v>
      </c>
      <c r="K5208" s="62">
        <v>35028.129999999997</v>
      </c>
      <c r="L5208" s="62">
        <v>45343</v>
      </c>
      <c r="M5208" s="62">
        <v>75.569999999999993</v>
      </c>
      <c r="N5208" s="62">
        <v>700.56</v>
      </c>
      <c r="O5208" s="62">
        <v>422414.7</v>
      </c>
      <c r="P5208" s="63"/>
      <c r="Q5208" s="63"/>
      <c r="R5208" s="63"/>
      <c r="S5208" s="63"/>
      <c r="T5208" s="63"/>
      <c r="U5208" s="63"/>
      <c r="V5208" s="63"/>
      <c r="W5208" s="63"/>
      <c r="X5208" s="63"/>
      <c r="Y5208" s="63"/>
      <c r="Z5208" s="62">
        <v>1481</v>
      </c>
      <c r="AA5208" s="62">
        <v>16378</v>
      </c>
      <c r="AB5208" s="62">
        <v>27.3</v>
      </c>
      <c r="AC5208" s="62">
        <v>29.62</v>
      </c>
    </row>
    <row r="5209" spans="1:29" ht="30" x14ac:dyDescent="0.25">
      <c r="A5209" s="61" t="s">
        <v>464</v>
      </c>
      <c r="B5209" s="61" t="s">
        <v>465</v>
      </c>
      <c r="C5209" s="62">
        <v>2004</v>
      </c>
      <c r="D5209" s="61" t="s">
        <v>78</v>
      </c>
      <c r="E5209" s="62">
        <v>40</v>
      </c>
      <c r="F5209" s="62">
        <v>156198</v>
      </c>
      <c r="G5209" s="62">
        <v>15747</v>
      </c>
      <c r="H5209" s="62">
        <v>32.81</v>
      </c>
      <c r="I5209" s="62">
        <v>3904.95</v>
      </c>
      <c r="J5209" s="62">
        <v>145264.14000000001</v>
      </c>
      <c r="K5209" s="62">
        <v>0</v>
      </c>
      <c r="L5209" s="63"/>
      <c r="M5209" s="63"/>
      <c r="N5209" s="63"/>
      <c r="O5209" s="63"/>
      <c r="P5209" s="63"/>
      <c r="Q5209" s="63"/>
      <c r="R5209" s="63"/>
      <c r="S5209" s="63"/>
      <c r="T5209" s="63"/>
      <c r="U5209" s="63"/>
      <c r="V5209" s="63"/>
      <c r="W5209" s="63"/>
      <c r="X5209" s="63"/>
      <c r="Y5209" s="63"/>
      <c r="Z5209" s="62">
        <v>3753.76</v>
      </c>
      <c r="AA5209" s="62">
        <v>4608</v>
      </c>
      <c r="AB5209" s="62">
        <v>9.6</v>
      </c>
      <c r="AC5209" s="62">
        <v>93.84</v>
      </c>
    </row>
    <row r="5210" spans="1:29" x14ac:dyDescent="0.25">
      <c r="A5210" s="61" t="s">
        <v>70</v>
      </c>
      <c r="B5210" s="61" t="s">
        <v>71</v>
      </c>
      <c r="C5210" s="62">
        <v>2005</v>
      </c>
      <c r="D5210" s="61" t="s">
        <v>78</v>
      </c>
      <c r="E5210" s="62">
        <v>149</v>
      </c>
      <c r="F5210" s="62">
        <v>503840</v>
      </c>
      <c r="G5210" s="62">
        <v>52680</v>
      </c>
      <c r="H5210" s="62">
        <v>29.46</v>
      </c>
      <c r="I5210" s="62">
        <v>3381.48</v>
      </c>
      <c r="J5210" s="62">
        <v>468571.2</v>
      </c>
      <c r="K5210" s="62">
        <v>58218</v>
      </c>
      <c r="L5210" s="62">
        <v>50506</v>
      </c>
      <c r="M5210" s="62">
        <v>28.25</v>
      </c>
      <c r="N5210" s="63"/>
      <c r="O5210" s="63"/>
      <c r="P5210" s="63"/>
      <c r="Q5210" s="63"/>
      <c r="R5210" s="63"/>
      <c r="S5210" s="63"/>
      <c r="T5210" s="63"/>
      <c r="U5210" s="63"/>
      <c r="V5210" s="63"/>
      <c r="W5210" s="63"/>
      <c r="X5210" s="63"/>
      <c r="Y5210" s="63"/>
      <c r="Z5210" s="62">
        <v>7374</v>
      </c>
      <c r="AA5210" s="62">
        <v>33024</v>
      </c>
      <c r="AB5210" s="62">
        <v>18.47</v>
      </c>
      <c r="AC5210" s="62">
        <v>49.49</v>
      </c>
    </row>
    <row r="5211" spans="1:29" ht="30" x14ac:dyDescent="0.25">
      <c r="A5211" s="61" t="s">
        <v>365</v>
      </c>
      <c r="B5211" s="61" t="s">
        <v>366</v>
      </c>
      <c r="C5211" s="62">
        <v>2007</v>
      </c>
      <c r="D5211" s="61" t="s">
        <v>86</v>
      </c>
      <c r="E5211" s="62">
        <v>42</v>
      </c>
      <c r="F5211" s="62">
        <v>15407</v>
      </c>
      <c r="G5211" s="62">
        <v>3620</v>
      </c>
      <c r="H5211" s="62">
        <v>7.18</v>
      </c>
      <c r="I5211" s="62">
        <v>366.83</v>
      </c>
      <c r="J5211" s="62">
        <v>14328.51</v>
      </c>
      <c r="K5211" s="62">
        <v>946.65</v>
      </c>
      <c r="L5211" s="62">
        <v>982</v>
      </c>
      <c r="M5211" s="62">
        <v>1.95</v>
      </c>
      <c r="N5211" s="62">
        <v>22.54</v>
      </c>
      <c r="O5211" s="62">
        <v>11415.98</v>
      </c>
      <c r="P5211" s="63"/>
      <c r="Q5211" s="63"/>
      <c r="R5211" s="63"/>
      <c r="S5211" s="63"/>
      <c r="T5211" s="63"/>
      <c r="U5211" s="63"/>
      <c r="V5211" s="63"/>
      <c r="W5211" s="63"/>
      <c r="X5211" s="63"/>
      <c r="Y5211" s="63"/>
      <c r="Z5211" s="62">
        <v>369013</v>
      </c>
      <c r="AA5211" s="62">
        <v>18062</v>
      </c>
      <c r="AB5211" s="62">
        <v>35.840000000000003</v>
      </c>
      <c r="AC5211" s="62">
        <v>8786.02</v>
      </c>
    </row>
    <row r="5212" spans="1:29" x14ac:dyDescent="0.25">
      <c r="A5212" s="61" t="s">
        <v>210</v>
      </c>
      <c r="B5212" s="61" t="s">
        <v>211</v>
      </c>
      <c r="C5212" s="62">
        <v>2017</v>
      </c>
      <c r="D5212" s="61" t="s">
        <v>86</v>
      </c>
      <c r="E5212" s="62">
        <v>70</v>
      </c>
      <c r="F5212" s="62">
        <v>518887</v>
      </c>
      <c r="G5212" s="62">
        <v>107409</v>
      </c>
      <c r="H5212" s="62">
        <v>127.87</v>
      </c>
      <c r="I5212" s="62">
        <v>7412.67</v>
      </c>
      <c r="J5212" s="62">
        <v>482564.91</v>
      </c>
      <c r="K5212" s="62">
        <v>53885.55</v>
      </c>
      <c r="L5212" s="62">
        <v>85909</v>
      </c>
      <c r="M5212" s="62">
        <v>102.27</v>
      </c>
      <c r="N5212" s="62">
        <v>769.79</v>
      </c>
      <c r="O5212" s="62">
        <v>649821.99</v>
      </c>
      <c r="P5212" s="63"/>
      <c r="Q5212" s="63"/>
      <c r="R5212" s="63"/>
      <c r="S5212" s="63"/>
      <c r="T5212" s="63"/>
      <c r="U5212" s="63"/>
      <c r="V5212" s="63"/>
      <c r="W5212" s="63"/>
      <c r="X5212" s="63"/>
      <c r="Y5212" s="63"/>
      <c r="Z5212" s="62">
        <v>169536.63</v>
      </c>
      <c r="AA5212" s="62">
        <v>112800</v>
      </c>
      <c r="AB5212" s="62">
        <v>134.29</v>
      </c>
      <c r="AC5212" s="62">
        <v>2421.9499999999998</v>
      </c>
    </row>
    <row r="5213" spans="1:29" ht="30" x14ac:dyDescent="0.25">
      <c r="A5213" s="61" t="s">
        <v>182</v>
      </c>
      <c r="B5213" s="61" t="s">
        <v>183</v>
      </c>
      <c r="C5213" s="62">
        <v>2009</v>
      </c>
      <c r="D5213" s="61" t="s">
        <v>94</v>
      </c>
      <c r="E5213" s="62">
        <v>8</v>
      </c>
      <c r="F5213" s="63"/>
      <c r="G5213" s="63"/>
      <c r="H5213" s="63"/>
      <c r="I5213" s="63"/>
      <c r="J5213" s="63"/>
      <c r="K5213" s="62">
        <v>0</v>
      </c>
      <c r="L5213" s="63"/>
      <c r="M5213" s="63"/>
      <c r="N5213" s="63"/>
      <c r="O5213" s="63"/>
      <c r="P5213" s="63"/>
      <c r="Q5213" s="63"/>
      <c r="R5213" s="63"/>
      <c r="S5213" s="63"/>
      <c r="T5213" s="63"/>
      <c r="U5213" s="63"/>
      <c r="V5213" s="63"/>
      <c r="W5213" s="63"/>
      <c r="X5213" s="63"/>
      <c r="Y5213" s="63"/>
      <c r="Z5213" s="62">
        <v>95721</v>
      </c>
      <c r="AA5213" s="62">
        <v>8502</v>
      </c>
      <c r="AB5213" s="62">
        <v>88.56</v>
      </c>
      <c r="AC5213" s="62">
        <v>11965.13</v>
      </c>
    </row>
    <row r="5214" spans="1:29" x14ac:dyDescent="0.25">
      <c r="A5214" s="61" t="s">
        <v>369</v>
      </c>
      <c r="B5214" s="61" t="s">
        <v>370</v>
      </c>
      <c r="C5214" s="62">
        <v>2017</v>
      </c>
      <c r="D5214" s="61" t="s">
        <v>75</v>
      </c>
      <c r="E5214" s="62">
        <v>19</v>
      </c>
      <c r="F5214" s="62">
        <v>9814</v>
      </c>
      <c r="G5214" s="62">
        <v>2502</v>
      </c>
      <c r="H5214" s="62">
        <v>10.97</v>
      </c>
      <c r="I5214" s="62">
        <v>516.53</v>
      </c>
      <c r="J5214" s="62">
        <v>9127.02</v>
      </c>
      <c r="K5214" s="62">
        <v>5555</v>
      </c>
      <c r="L5214" s="62">
        <v>12964</v>
      </c>
      <c r="M5214" s="62">
        <v>56.86</v>
      </c>
      <c r="N5214" s="62">
        <v>292.37</v>
      </c>
      <c r="O5214" s="62">
        <v>66989.41</v>
      </c>
      <c r="P5214" s="63"/>
      <c r="Q5214" s="63"/>
      <c r="R5214" s="63"/>
      <c r="S5214" s="63"/>
      <c r="T5214" s="63"/>
      <c r="U5214" s="63"/>
      <c r="V5214" s="63"/>
      <c r="W5214" s="63"/>
      <c r="X5214" s="63"/>
      <c r="Y5214" s="63"/>
      <c r="Z5214" s="62">
        <v>1169.82</v>
      </c>
      <c r="AA5214" s="62">
        <v>8980</v>
      </c>
      <c r="AB5214" s="62">
        <v>39.39</v>
      </c>
      <c r="AC5214" s="62">
        <v>61.57</v>
      </c>
    </row>
    <row r="5215" spans="1:29" ht="30" x14ac:dyDescent="0.25">
      <c r="A5215" s="61" t="s">
        <v>188</v>
      </c>
      <c r="B5215" s="61" t="s">
        <v>189</v>
      </c>
      <c r="C5215" s="62">
        <v>2004</v>
      </c>
      <c r="D5215" s="61" t="s">
        <v>104</v>
      </c>
      <c r="E5215" s="62">
        <v>8</v>
      </c>
      <c r="F5215" s="62">
        <v>190283</v>
      </c>
      <c r="G5215" s="62">
        <v>26321</v>
      </c>
      <c r="H5215" s="62">
        <v>274.18</v>
      </c>
      <c r="I5215" s="62">
        <v>23785.38</v>
      </c>
      <c r="J5215" s="62">
        <v>176963.19</v>
      </c>
      <c r="K5215" s="62">
        <v>8195.93</v>
      </c>
      <c r="L5215" s="62">
        <v>10680</v>
      </c>
      <c r="M5215" s="62">
        <v>111.25</v>
      </c>
      <c r="N5215" s="63"/>
      <c r="O5215" s="63"/>
      <c r="P5215" s="63"/>
      <c r="Q5215" s="63"/>
      <c r="R5215" s="63"/>
      <c r="S5215" s="63"/>
      <c r="T5215" s="63"/>
      <c r="U5215" s="63"/>
      <c r="V5215" s="63"/>
      <c r="W5215" s="63"/>
      <c r="X5215" s="63"/>
      <c r="Y5215" s="63"/>
      <c r="Z5215" s="62">
        <v>1590</v>
      </c>
      <c r="AA5215" s="62">
        <v>7071</v>
      </c>
      <c r="AB5215" s="62">
        <v>73.66</v>
      </c>
      <c r="AC5215" s="62">
        <v>198.75</v>
      </c>
    </row>
    <row r="5216" spans="1:29" ht="30" x14ac:dyDescent="0.25">
      <c r="A5216" s="61" t="s">
        <v>231</v>
      </c>
      <c r="B5216" s="61" t="s">
        <v>232</v>
      </c>
      <c r="C5216" s="62">
        <v>2013</v>
      </c>
      <c r="D5216" s="61" t="s">
        <v>313</v>
      </c>
      <c r="E5216" s="62">
        <v>40</v>
      </c>
      <c r="F5216" s="62">
        <v>316090</v>
      </c>
      <c r="G5216" s="62">
        <v>39028</v>
      </c>
      <c r="H5216" s="62">
        <v>81.31</v>
      </c>
      <c r="I5216" s="62">
        <v>7902.25</v>
      </c>
      <c r="J5216" s="62">
        <v>293963.7</v>
      </c>
      <c r="K5216" s="62">
        <v>0</v>
      </c>
      <c r="L5216" s="63"/>
      <c r="M5216" s="63"/>
      <c r="N5216" s="63"/>
      <c r="O5216" s="63"/>
      <c r="P5216" s="63"/>
      <c r="Q5216" s="63"/>
      <c r="R5216" s="63"/>
      <c r="S5216" s="63"/>
      <c r="T5216" s="63"/>
      <c r="U5216" s="63"/>
      <c r="V5216" s="63"/>
      <c r="W5216" s="63"/>
      <c r="X5216" s="63"/>
      <c r="Y5216" s="63"/>
      <c r="Z5216" s="62">
        <v>1352</v>
      </c>
      <c r="AA5216" s="62">
        <v>11164</v>
      </c>
      <c r="AB5216" s="62">
        <v>23.26</v>
      </c>
      <c r="AC5216" s="62">
        <v>33.799999999999997</v>
      </c>
    </row>
    <row r="5217" spans="1:29" ht="30" x14ac:dyDescent="0.25">
      <c r="A5217" s="61" t="s">
        <v>142</v>
      </c>
      <c r="B5217" s="61" t="s">
        <v>143</v>
      </c>
      <c r="C5217" s="62">
        <v>2017</v>
      </c>
      <c r="D5217" s="61" t="s">
        <v>135</v>
      </c>
      <c r="E5217" s="62">
        <v>50</v>
      </c>
      <c r="F5217" s="63"/>
      <c r="G5217" s="63"/>
      <c r="H5217" s="63"/>
      <c r="I5217" s="63"/>
      <c r="J5217" s="63"/>
      <c r="K5217" s="62">
        <v>0</v>
      </c>
      <c r="L5217" s="63"/>
      <c r="M5217" s="63"/>
      <c r="N5217" s="63"/>
      <c r="O5217" s="63"/>
      <c r="P5217" s="63"/>
      <c r="Q5217" s="63"/>
      <c r="R5217" s="63"/>
      <c r="S5217" s="63"/>
      <c r="T5217" s="63"/>
      <c r="U5217" s="63"/>
      <c r="V5217" s="63"/>
      <c r="W5217" s="63"/>
      <c r="X5217" s="63"/>
      <c r="Y5217" s="63"/>
      <c r="Z5217" s="62">
        <v>3636</v>
      </c>
      <c r="AA5217" s="62">
        <v>43844</v>
      </c>
      <c r="AB5217" s="62">
        <v>73.069999999999993</v>
      </c>
      <c r="AC5217" s="62">
        <v>72.72</v>
      </c>
    </row>
    <row r="5218" spans="1:29" x14ac:dyDescent="0.25">
      <c r="A5218" s="61" t="s">
        <v>380</v>
      </c>
      <c r="B5218" s="61" t="s">
        <v>381</v>
      </c>
      <c r="C5218" s="62">
        <v>2015</v>
      </c>
      <c r="D5218" s="61" t="s">
        <v>78</v>
      </c>
      <c r="E5218" s="62">
        <v>64</v>
      </c>
      <c r="F5218" s="62">
        <v>520200</v>
      </c>
      <c r="G5218" s="62">
        <v>97419</v>
      </c>
      <c r="H5218" s="62">
        <v>126.85</v>
      </c>
      <c r="I5218" s="62">
        <v>8128.13</v>
      </c>
      <c r="J5218" s="62">
        <v>483786</v>
      </c>
      <c r="K5218" s="62">
        <v>0</v>
      </c>
      <c r="L5218" s="63"/>
      <c r="M5218" s="63"/>
      <c r="N5218" s="63"/>
      <c r="O5218" s="63"/>
      <c r="P5218" s="63"/>
      <c r="Q5218" s="63"/>
      <c r="R5218" s="63"/>
      <c r="S5218" s="63"/>
      <c r="T5218" s="63"/>
      <c r="U5218" s="63"/>
      <c r="V5218" s="63"/>
      <c r="W5218" s="63"/>
      <c r="X5218" s="63"/>
      <c r="Y5218" s="63"/>
      <c r="Z5218" s="62">
        <v>84700</v>
      </c>
      <c r="AA5218" s="62">
        <v>7545</v>
      </c>
      <c r="AB5218" s="62">
        <v>9.82</v>
      </c>
      <c r="AC5218" s="62">
        <v>1323.44</v>
      </c>
    </row>
    <row r="5219" spans="1:29" ht="30" x14ac:dyDescent="0.25">
      <c r="A5219" s="61" t="s">
        <v>117</v>
      </c>
      <c r="B5219" s="61" t="s">
        <v>118</v>
      </c>
      <c r="C5219" s="62">
        <v>2003</v>
      </c>
      <c r="D5219" s="61" t="s">
        <v>590</v>
      </c>
      <c r="E5219" s="62">
        <v>4</v>
      </c>
      <c r="F5219" s="62">
        <v>3184</v>
      </c>
      <c r="G5219" s="62">
        <v>373</v>
      </c>
      <c r="H5219" s="62">
        <v>7.77</v>
      </c>
      <c r="I5219" s="62">
        <v>796</v>
      </c>
      <c r="J5219" s="62">
        <v>2961.12</v>
      </c>
      <c r="K5219" s="62">
        <v>617.85</v>
      </c>
      <c r="L5219" s="62">
        <v>905</v>
      </c>
      <c r="M5219" s="62">
        <v>18.850000000000001</v>
      </c>
      <c r="N5219" s="63"/>
      <c r="O5219" s="63"/>
      <c r="P5219" s="63"/>
      <c r="Q5219" s="63"/>
      <c r="R5219" s="63"/>
      <c r="S5219" s="63"/>
      <c r="T5219" s="63"/>
      <c r="U5219" s="63"/>
      <c r="V5219" s="63"/>
      <c r="W5219" s="63"/>
      <c r="X5219" s="63"/>
      <c r="Y5219" s="63"/>
      <c r="Z5219" s="62">
        <v>225</v>
      </c>
      <c r="AA5219" s="62">
        <v>1795</v>
      </c>
      <c r="AB5219" s="62">
        <v>37.4</v>
      </c>
      <c r="AC5219" s="62">
        <v>56.25</v>
      </c>
    </row>
    <row r="5220" spans="1:29" ht="30" x14ac:dyDescent="0.25">
      <c r="A5220" s="61" t="s">
        <v>153</v>
      </c>
      <c r="B5220" s="61" t="s">
        <v>154</v>
      </c>
      <c r="C5220" s="62">
        <v>2009</v>
      </c>
      <c r="D5220" s="61" t="s">
        <v>135</v>
      </c>
      <c r="E5220" s="62">
        <v>371</v>
      </c>
      <c r="F5220" s="62">
        <v>2916991</v>
      </c>
      <c r="G5220" s="62">
        <v>362781</v>
      </c>
      <c r="H5220" s="62">
        <v>81.489999999999995</v>
      </c>
      <c r="I5220" s="62">
        <v>7862.51</v>
      </c>
      <c r="J5220" s="62">
        <v>2712801.63</v>
      </c>
      <c r="K5220" s="62">
        <v>331336.57</v>
      </c>
      <c r="L5220" s="62">
        <v>520499</v>
      </c>
      <c r="M5220" s="62">
        <v>116.91</v>
      </c>
      <c r="N5220" s="62">
        <v>893.09</v>
      </c>
      <c r="O5220" s="62">
        <v>3995687.06</v>
      </c>
      <c r="P5220" s="63"/>
      <c r="Q5220" s="63"/>
      <c r="R5220" s="63"/>
      <c r="S5220" s="63"/>
      <c r="T5220" s="63"/>
      <c r="U5220" s="63"/>
      <c r="V5220" s="63"/>
      <c r="W5220" s="63"/>
      <c r="X5220" s="63"/>
      <c r="Y5220" s="63"/>
      <c r="Z5220" s="62">
        <v>0</v>
      </c>
      <c r="AA5220" s="63"/>
      <c r="AB5220" s="63"/>
      <c r="AC5220" s="62">
        <v>0</v>
      </c>
    </row>
    <row r="5221" spans="1:29" ht="30" x14ac:dyDescent="0.25">
      <c r="A5221" s="61" t="s">
        <v>391</v>
      </c>
      <c r="B5221" s="61" t="s">
        <v>392</v>
      </c>
      <c r="C5221" s="62">
        <v>2015</v>
      </c>
      <c r="D5221" s="61" t="s">
        <v>99</v>
      </c>
      <c r="E5221" s="62">
        <v>56</v>
      </c>
      <c r="F5221" s="62">
        <v>210829</v>
      </c>
      <c r="G5221" s="62">
        <v>53644</v>
      </c>
      <c r="H5221" s="62">
        <v>79.83</v>
      </c>
      <c r="I5221" s="62">
        <v>3764.8</v>
      </c>
      <c r="J5221" s="62">
        <v>196070.97</v>
      </c>
      <c r="K5221" s="62">
        <v>41875.85</v>
      </c>
      <c r="L5221" s="62">
        <v>63909</v>
      </c>
      <c r="M5221" s="62">
        <v>95.1</v>
      </c>
      <c r="N5221" s="62">
        <v>747.78</v>
      </c>
      <c r="O5221" s="62">
        <v>504993.42</v>
      </c>
      <c r="P5221" s="63"/>
      <c r="Q5221" s="63"/>
      <c r="R5221" s="63"/>
      <c r="S5221" s="63"/>
      <c r="T5221" s="63"/>
      <c r="U5221" s="63"/>
      <c r="V5221" s="63"/>
      <c r="W5221" s="63"/>
      <c r="X5221" s="63"/>
      <c r="Y5221" s="63"/>
      <c r="Z5221" s="62">
        <v>1576</v>
      </c>
      <c r="AA5221" s="62">
        <v>17161</v>
      </c>
      <c r="AB5221" s="62">
        <v>25.54</v>
      </c>
      <c r="AC5221" s="62">
        <v>28.14</v>
      </c>
    </row>
    <row r="5222" spans="1:29" ht="45" x14ac:dyDescent="0.25">
      <c r="A5222" s="61" t="s">
        <v>214</v>
      </c>
      <c r="B5222" s="61" t="s">
        <v>215</v>
      </c>
      <c r="C5222" s="62">
        <v>2012</v>
      </c>
      <c r="D5222" s="61" t="s">
        <v>89</v>
      </c>
      <c r="E5222" s="62">
        <v>100</v>
      </c>
      <c r="F5222" s="62">
        <v>436640</v>
      </c>
      <c r="G5222" s="62">
        <v>69270</v>
      </c>
      <c r="H5222" s="62">
        <v>57.73</v>
      </c>
      <c r="I5222" s="62">
        <v>4366.3999999999996</v>
      </c>
      <c r="J5222" s="62">
        <v>406075.2</v>
      </c>
      <c r="K5222" s="62">
        <v>34814.74</v>
      </c>
      <c r="L5222" s="62">
        <v>49230</v>
      </c>
      <c r="M5222" s="62">
        <v>41.03</v>
      </c>
      <c r="N5222" s="63"/>
      <c r="O5222" s="63"/>
      <c r="P5222" s="63"/>
      <c r="Q5222" s="63"/>
      <c r="R5222" s="63"/>
      <c r="S5222" s="63"/>
      <c r="T5222" s="63"/>
      <c r="U5222" s="63"/>
      <c r="V5222" s="63"/>
      <c r="W5222" s="63"/>
      <c r="X5222" s="63"/>
      <c r="Y5222" s="63"/>
      <c r="Z5222" s="62">
        <v>2933</v>
      </c>
      <c r="AA5222" s="62">
        <v>13841</v>
      </c>
      <c r="AB5222" s="62">
        <v>11.53</v>
      </c>
      <c r="AC5222" s="62">
        <v>29.33</v>
      </c>
    </row>
    <row r="5223" spans="1:29" ht="30" x14ac:dyDescent="0.25">
      <c r="A5223" s="61" t="s">
        <v>231</v>
      </c>
      <c r="B5223" s="61" t="s">
        <v>232</v>
      </c>
      <c r="C5223" s="62">
        <v>2015</v>
      </c>
      <c r="D5223" s="61" t="s">
        <v>99</v>
      </c>
      <c r="E5223" s="62">
        <v>66</v>
      </c>
      <c r="F5223" s="62">
        <v>257200</v>
      </c>
      <c r="G5223" s="62">
        <v>33603</v>
      </c>
      <c r="H5223" s="62">
        <v>42.43</v>
      </c>
      <c r="I5223" s="62">
        <v>3896.97</v>
      </c>
      <c r="J5223" s="62">
        <v>239196</v>
      </c>
      <c r="K5223" s="62">
        <v>25537.34</v>
      </c>
      <c r="L5223" s="62">
        <v>32544</v>
      </c>
      <c r="M5223" s="62">
        <v>41.09</v>
      </c>
      <c r="N5223" s="62">
        <v>386.93</v>
      </c>
      <c r="O5223" s="62">
        <v>307962.46999999997</v>
      </c>
      <c r="P5223" s="63"/>
      <c r="Q5223" s="63"/>
      <c r="R5223" s="63"/>
      <c r="S5223" s="63"/>
      <c r="T5223" s="63"/>
      <c r="U5223" s="63"/>
      <c r="V5223" s="63"/>
      <c r="W5223" s="63"/>
      <c r="X5223" s="63"/>
      <c r="Y5223" s="63"/>
      <c r="Z5223" s="62">
        <v>4145</v>
      </c>
      <c r="AA5223" s="62">
        <v>40022</v>
      </c>
      <c r="AB5223" s="62">
        <v>50.53</v>
      </c>
      <c r="AC5223" s="62">
        <v>62.8</v>
      </c>
    </row>
    <row r="5224" spans="1:29" ht="30" x14ac:dyDescent="0.25">
      <c r="A5224" s="61" t="s">
        <v>231</v>
      </c>
      <c r="B5224" s="61" t="s">
        <v>232</v>
      </c>
      <c r="C5224" s="62">
        <v>2014</v>
      </c>
      <c r="D5224" s="61" t="s">
        <v>86</v>
      </c>
      <c r="E5224" s="62">
        <v>226</v>
      </c>
      <c r="F5224" s="62">
        <v>2088032</v>
      </c>
      <c r="G5224" s="62">
        <v>271406</v>
      </c>
      <c r="H5224" s="62">
        <v>100.08</v>
      </c>
      <c r="I5224" s="62">
        <v>9239.08</v>
      </c>
      <c r="J5224" s="62">
        <v>1941869.76</v>
      </c>
      <c r="K5224" s="62">
        <v>178263.82</v>
      </c>
      <c r="L5224" s="62">
        <v>232381</v>
      </c>
      <c r="M5224" s="62">
        <v>85.69</v>
      </c>
      <c r="N5224" s="62">
        <v>788.78</v>
      </c>
      <c r="O5224" s="62">
        <v>2149736.9</v>
      </c>
      <c r="P5224" s="63"/>
      <c r="Q5224" s="63"/>
      <c r="R5224" s="63"/>
      <c r="S5224" s="63"/>
      <c r="T5224" s="63"/>
      <c r="U5224" s="63"/>
      <c r="V5224" s="63"/>
      <c r="W5224" s="63"/>
      <c r="X5224" s="63"/>
      <c r="Y5224" s="63"/>
      <c r="Z5224" s="62">
        <v>33582</v>
      </c>
      <c r="AA5224" s="62">
        <v>296063</v>
      </c>
      <c r="AB5224" s="62">
        <v>109.17</v>
      </c>
      <c r="AC5224" s="62">
        <v>148.59</v>
      </c>
    </row>
    <row r="5225" spans="1:29" x14ac:dyDescent="0.25">
      <c r="A5225" s="61" t="s">
        <v>208</v>
      </c>
      <c r="B5225" s="61" t="s">
        <v>209</v>
      </c>
      <c r="C5225" s="62">
        <v>2006</v>
      </c>
      <c r="D5225" s="61" t="s">
        <v>226</v>
      </c>
      <c r="E5225" s="62">
        <v>4</v>
      </c>
      <c r="F5225" s="62">
        <v>3614</v>
      </c>
      <c r="G5225" s="62">
        <v>706</v>
      </c>
      <c r="H5225" s="62">
        <v>14.71</v>
      </c>
      <c r="I5225" s="62">
        <v>903.5</v>
      </c>
      <c r="J5225" s="62">
        <v>3361.02</v>
      </c>
      <c r="K5225" s="62">
        <v>3287</v>
      </c>
      <c r="L5225" s="62">
        <v>3935</v>
      </c>
      <c r="M5225" s="62">
        <v>81.98</v>
      </c>
      <c r="N5225" s="62">
        <v>821.75</v>
      </c>
      <c r="O5225" s="62">
        <v>39638.92</v>
      </c>
      <c r="P5225" s="63"/>
      <c r="Q5225" s="63"/>
      <c r="R5225" s="63"/>
      <c r="S5225" s="63"/>
      <c r="T5225" s="63"/>
      <c r="U5225" s="63"/>
      <c r="V5225" s="63"/>
      <c r="W5225" s="63"/>
      <c r="X5225" s="63"/>
      <c r="Y5225" s="63"/>
      <c r="Z5225" s="62">
        <v>77</v>
      </c>
      <c r="AA5225" s="62">
        <v>321</v>
      </c>
      <c r="AB5225" s="62">
        <v>6.69</v>
      </c>
      <c r="AC5225" s="62">
        <v>19.25</v>
      </c>
    </row>
    <row r="5226" spans="1:29" ht="30" x14ac:dyDescent="0.25">
      <c r="A5226" s="61" t="s">
        <v>188</v>
      </c>
      <c r="B5226" s="61" t="s">
        <v>189</v>
      </c>
      <c r="C5226" s="62">
        <v>2008</v>
      </c>
      <c r="D5226" s="61" t="s">
        <v>297</v>
      </c>
      <c r="E5226" s="62">
        <v>80</v>
      </c>
      <c r="F5226" s="62">
        <v>165280</v>
      </c>
      <c r="G5226" s="62">
        <v>28481</v>
      </c>
      <c r="H5226" s="62">
        <v>29.67</v>
      </c>
      <c r="I5226" s="62">
        <v>2066</v>
      </c>
      <c r="J5226" s="62">
        <v>153710.39999999999</v>
      </c>
      <c r="K5226" s="62">
        <v>56913.68</v>
      </c>
      <c r="L5226" s="62">
        <v>81628</v>
      </c>
      <c r="M5226" s="62">
        <v>85.03</v>
      </c>
      <c r="N5226" s="62">
        <v>711.42</v>
      </c>
      <c r="O5226" s="62">
        <v>686339.09</v>
      </c>
      <c r="P5226" s="63"/>
      <c r="Q5226" s="63"/>
      <c r="R5226" s="63"/>
      <c r="S5226" s="63"/>
      <c r="T5226" s="63"/>
      <c r="U5226" s="63"/>
      <c r="V5226" s="63"/>
      <c r="W5226" s="63"/>
      <c r="X5226" s="63"/>
      <c r="Y5226" s="63"/>
      <c r="Z5226" s="62">
        <v>7900</v>
      </c>
      <c r="AA5226" s="62">
        <v>40560</v>
      </c>
      <c r="AB5226" s="62">
        <v>42.25</v>
      </c>
      <c r="AC5226" s="62">
        <v>98.75</v>
      </c>
    </row>
    <row r="5227" spans="1:29" x14ac:dyDescent="0.25">
      <c r="A5227" s="61" t="s">
        <v>409</v>
      </c>
      <c r="B5227" s="61" t="s">
        <v>410</v>
      </c>
      <c r="C5227" s="62">
        <v>2017</v>
      </c>
      <c r="D5227" s="61" t="s">
        <v>99</v>
      </c>
      <c r="E5227" s="62">
        <v>64</v>
      </c>
      <c r="F5227" s="62">
        <v>397294</v>
      </c>
      <c r="G5227" s="62">
        <v>76420</v>
      </c>
      <c r="H5227" s="62">
        <v>99.51</v>
      </c>
      <c r="I5227" s="62">
        <v>6207.72</v>
      </c>
      <c r="J5227" s="62">
        <v>369483.42</v>
      </c>
      <c r="K5227" s="62">
        <v>0</v>
      </c>
      <c r="L5227" s="63"/>
      <c r="M5227" s="63"/>
      <c r="N5227" s="63"/>
      <c r="O5227" s="63"/>
      <c r="P5227" s="63"/>
      <c r="Q5227" s="63"/>
      <c r="R5227" s="63"/>
      <c r="S5227" s="63"/>
      <c r="T5227" s="63"/>
      <c r="U5227" s="63"/>
      <c r="V5227" s="63"/>
      <c r="W5227" s="63"/>
      <c r="X5227" s="63"/>
      <c r="Y5227" s="63"/>
      <c r="Z5227" s="62">
        <v>1481.23</v>
      </c>
      <c r="AA5227" s="62">
        <v>8560</v>
      </c>
      <c r="AB5227" s="62">
        <v>11.15</v>
      </c>
      <c r="AC5227" s="62">
        <v>23.14</v>
      </c>
    </row>
    <row r="5228" spans="1:29" x14ac:dyDescent="0.25">
      <c r="A5228" s="61" t="s">
        <v>140</v>
      </c>
      <c r="B5228" s="61" t="s">
        <v>141</v>
      </c>
      <c r="C5228" s="62">
        <v>2014</v>
      </c>
      <c r="D5228" s="61" t="s">
        <v>135</v>
      </c>
      <c r="E5228" s="62">
        <v>40</v>
      </c>
      <c r="F5228" s="62">
        <v>74741</v>
      </c>
      <c r="G5228" s="62">
        <v>11182</v>
      </c>
      <c r="H5228" s="62">
        <v>23.3</v>
      </c>
      <c r="I5228" s="62">
        <v>1868.53</v>
      </c>
      <c r="J5228" s="62">
        <v>69509.13</v>
      </c>
      <c r="K5228" s="62">
        <v>1947.62</v>
      </c>
      <c r="L5228" s="62">
        <v>8296</v>
      </c>
      <c r="M5228" s="62">
        <v>17.28</v>
      </c>
      <c r="N5228" s="62">
        <v>48.69</v>
      </c>
      <c r="O5228" s="62">
        <v>23486.98</v>
      </c>
      <c r="P5228" s="63"/>
      <c r="Q5228" s="63"/>
      <c r="R5228" s="63"/>
      <c r="S5228" s="63"/>
      <c r="T5228" s="63"/>
      <c r="U5228" s="62">
        <v>4000</v>
      </c>
      <c r="V5228" s="62">
        <v>13012</v>
      </c>
      <c r="W5228" s="62">
        <v>27.11</v>
      </c>
      <c r="X5228" s="62">
        <v>100</v>
      </c>
      <c r="Y5228" s="62">
        <v>89536</v>
      </c>
      <c r="Z5228" s="62">
        <v>3496</v>
      </c>
      <c r="AA5228" s="62">
        <v>39433</v>
      </c>
      <c r="AB5228" s="62">
        <v>82.15</v>
      </c>
      <c r="AC5228" s="62">
        <v>87.4</v>
      </c>
    </row>
    <row r="5229" spans="1:29" ht="30" x14ac:dyDescent="0.25">
      <c r="A5229" s="61" t="s">
        <v>216</v>
      </c>
      <c r="B5229" s="61" t="s">
        <v>217</v>
      </c>
      <c r="C5229" s="62">
        <v>2008</v>
      </c>
      <c r="D5229" s="61" t="s">
        <v>135</v>
      </c>
      <c r="E5229" s="62">
        <v>114</v>
      </c>
      <c r="F5229" s="62">
        <v>797150</v>
      </c>
      <c r="G5229" s="62">
        <v>149954</v>
      </c>
      <c r="H5229" s="62">
        <v>109.62</v>
      </c>
      <c r="I5229" s="62">
        <v>6992.54</v>
      </c>
      <c r="J5229" s="62">
        <v>741349.5</v>
      </c>
      <c r="K5229" s="62">
        <v>118985.45</v>
      </c>
      <c r="L5229" s="62">
        <v>201157</v>
      </c>
      <c r="M5229" s="62">
        <v>147.04</v>
      </c>
      <c r="N5229" s="62">
        <v>1043.73</v>
      </c>
      <c r="O5229" s="62">
        <v>1434881.25</v>
      </c>
      <c r="P5229" s="63"/>
      <c r="Q5229" s="63"/>
      <c r="R5229" s="63"/>
      <c r="S5229" s="63"/>
      <c r="T5229" s="63"/>
      <c r="U5229" s="63"/>
      <c r="V5229" s="63"/>
      <c r="W5229" s="63"/>
      <c r="X5229" s="63"/>
      <c r="Y5229" s="63"/>
      <c r="Z5229" s="62">
        <v>7323.33</v>
      </c>
      <c r="AA5229" s="62">
        <v>101873</v>
      </c>
      <c r="AB5229" s="62">
        <v>74.47</v>
      </c>
      <c r="AC5229" s="62">
        <v>64.239999999999995</v>
      </c>
    </row>
    <row r="5230" spans="1:29" ht="30" x14ac:dyDescent="0.25">
      <c r="A5230" s="61" t="s">
        <v>287</v>
      </c>
      <c r="B5230" s="61" t="s">
        <v>288</v>
      </c>
      <c r="C5230" s="62">
        <v>2012</v>
      </c>
      <c r="D5230" s="61" t="s">
        <v>298</v>
      </c>
      <c r="E5230" s="62">
        <v>12</v>
      </c>
      <c r="F5230" s="62">
        <v>2218</v>
      </c>
      <c r="G5230" s="62">
        <v>394</v>
      </c>
      <c r="H5230" s="62">
        <v>2.74</v>
      </c>
      <c r="I5230" s="62">
        <v>184.83</v>
      </c>
      <c r="J5230" s="62">
        <v>2062.7399999999998</v>
      </c>
      <c r="K5230" s="62">
        <v>449</v>
      </c>
      <c r="L5230" s="62">
        <v>589</v>
      </c>
      <c r="M5230" s="62">
        <v>4.09</v>
      </c>
      <c r="N5230" s="62">
        <v>37.42</v>
      </c>
      <c r="O5230" s="62">
        <v>5414.63</v>
      </c>
      <c r="P5230" s="63"/>
      <c r="Q5230" s="63"/>
      <c r="R5230" s="63"/>
      <c r="S5230" s="63"/>
      <c r="T5230" s="63"/>
      <c r="U5230" s="63"/>
      <c r="V5230" s="63"/>
      <c r="W5230" s="63"/>
      <c r="X5230" s="63"/>
      <c r="Y5230" s="63"/>
      <c r="Z5230" s="62">
        <v>93896</v>
      </c>
      <c r="AA5230" s="62">
        <v>6024</v>
      </c>
      <c r="AB5230" s="62">
        <v>41.83</v>
      </c>
      <c r="AC5230" s="62">
        <v>7824.67</v>
      </c>
    </row>
    <row r="5231" spans="1:29" ht="30" x14ac:dyDescent="0.25">
      <c r="A5231" s="61" t="s">
        <v>227</v>
      </c>
      <c r="B5231" s="61" t="s">
        <v>228</v>
      </c>
      <c r="C5231" s="62">
        <v>2008</v>
      </c>
      <c r="D5231" s="61" t="s">
        <v>78</v>
      </c>
      <c r="E5231" s="62">
        <v>40</v>
      </c>
      <c r="F5231" s="62">
        <v>222920</v>
      </c>
      <c r="G5231" s="62">
        <v>50921</v>
      </c>
      <c r="H5231" s="62">
        <v>106.09</v>
      </c>
      <c r="I5231" s="62">
        <v>5573</v>
      </c>
      <c r="J5231" s="62">
        <v>207315.6</v>
      </c>
      <c r="K5231" s="62">
        <v>0</v>
      </c>
      <c r="L5231" s="63"/>
      <c r="M5231" s="63"/>
      <c r="N5231" s="63"/>
      <c r="O5231" s="63"/>
      <c r="P5231" s="63"/>
      <c r="Q5231" s="63"/>
      <c r="R5231" s="63"/>
      <c r="S5231" s="63"/>
      <c r="T5231" s="63"/>
      <c r="U5231" s="63"/>
      <c r="V5231" s="63"/>
      <c r="W5231" s="63"/>
      <c r="X5231" s="63"/>
      <c r="Y5231" s="63"/>
      <c r="Z5231" s="62">
        <v>88.05</v>
      </c>
      <c r="AA5231" s="62">
        <v>4410</v>
      </c>
      <c r="AB5231" s="62">
        <v>9.19</v>
      </c>
      <c r="AC5231" s="62">
        <v>2.2000000000000002</v>
      </c>
    </row>
    <row r="5232" spans="1:29" x14ac:dyDescent="0.25">
      <c r="A5232" s="61" t="s">
        <v>192</v>
      </c>
      <c r="B5232" s="61" t="s">
        <v>193</v>
      </c>
      <c r="C5232" s="62">
        <v>2016</v>
      </c>
      <c r="D5232" s="61" t="s">
        <v>99</v>
      </c>
      <c r="E5232" s="62">
        <v>52</v>
      </c>
      <c r="F5232" s="62">
        <v>394359</v>
      </c>
      <c r="G5232" s="62">
        <v>54173</v>
      </c>
      <c r="H5232" s="62">
        <v>86.82</v>
      </c>
      <c r="I5232" s="62">
        <v>7583.83</v>
      </c>
      <c r="J5232" s="62">
        <v>366753.87</v>
      </c>
      <c r="K5232" s="62">
        <v>0</v>
      </c>
      <c r="L5232" s="63"/>
      <c r="M5232" s="63"/>
      <c r="N5232" s="63"/>
      <c r="O5232" s="63"/>
      <c r="P5232" s="63"/>
      <c r="Q5232" s="63"/>
      <c r="R5232" s="63"/>
      <c r="S5232" s="63"/>
      <c r="T5232" s="63"/>
      <c r="U5232" s="63"/>
      <c r="V5232" s="63"/>
      <c r="W5232" s="63"/>
      <c r="X5232" s="63"/>
      <c r="Y5232" s="63"/>
      <c r="Z5232" s="62">
        <v>179400</v>
      </c>
      <c r="AA5232" s="62">
        <v>10362</v>
      </c>
      <c r="AB5232" s="62">
        <v>16.61</v>
      </c>
      <c r="AC5232" s="62">
        <v>3450</v>
      </c>
    </row>
    <row r="5233" spans="1:29" ht="30" x14ac:dyDescent="0.25">
      <c r="A5233" s="61" t="s">
        <v>446</v>
      </c>
      <c r="B5233" s="61" t="s">
        <v>447</v>
      </c>
      <c r="C5233" s="62">
        <v>2018</v>
      </c>
      <c r="D5233" s="61" t="s">
        <v>150</v>
      </c>
      <c r="E5233" s="62">
        <v>8</v>
      </c>
      <c r="F5233" s="63"/>
      <c r="G5233" s="63"/>
      <c r="H5233" s="63"/>
      <c r="I5233" s="63"/>
      <c r="J5233" s="63"/>
      <c r="K5233" s="62">
        <v>0</v>
      </c>
      <c r="L5233" s="63"/>
      <c r="M5233" s="63"/>
      <c r="N5233" s="63"/>
      <c r="O5233" s="63"/>
      <c r="P5233" s="63"/>
      <c r="Q5233" s="63"/>
      <c r="R5233" s="63"/>
      <c r="S5233" s="63"/>
      <c r="T5233" s="63"/>
      <c r="U5233" s="63"/>
      <c r="V5233" s="63"/>
      <c r="W5233" s="63"/>
      <c r="X5233" s="63"/>
      <c r="Y5233" s="63"/>
      <c r="Z5233" s="62">
        <v>0</v>
      </c>
      <c r="AA5233" s="63"/>
      <c r="AB5233" s="63"/>
      <c r="AC5233" s="62">
        <v>0</v>
      </c>
    </row>
    <row r="5234" spans="1:29" x14ac:dyDescent="0.25">
      <c r="A5234" s="61" t="s">
        <v>196</v>
      </c>
      <c r="B5234" s="61" t="s">
        <v>197</v>
      </c>
      <c r="C5234" s="62">
        <v>2011</v>
      </c>
      <c r="D5234" s="61" t="s">
        <v>576</v>
      </c>
      <c r="E5234" s="62">
        <v>20</v>
      </c>
      <c r="F5234" s="62">
        <v>70160</v>
      </c>
      <c r="G5234" s="62">
        <v>13743</v>
      </c>
      <c r="H5234" s="62">
        <v>57.26</v>
      </c>
      <c r="I5234" s="62">
        <v>3508</v>
      </c>
      <c r="J5234" s="62">
        <v>65248.800000000003</v>
      </c>
      <c r="K5234" s="62">
        <v>4639.1899999999996</v>
      </c>
      <c r="L5234" s="62">
        <v>6553</v>
      </c>
      <c r="M5234" s="62">
        <v>27.3</v>
      </c>
      <c r="N5234" s="62">
        <v>231.96</v>
      </c>
      <c r="O5234" s="62">
        <v>55945.33</v>
      </c>
      <c r="P5234" s="63"/>
      <c r="Q5234" s="63"/>
      <c r="R5234" s="63"/>
      <c r="S5234" s="63"/>
      <c r="T5234" s="63"/>
      <c r="U5234" s="63"/>
      <c r="V5234" s="63"/>
      <c r="W5234" s="63"/>
      <c r="X5234" s="63"/>
      <c r="Y5234" s="63"/>
      <c r="Z5234" s="62">
        <v>37400</v>
      </c>
      <c r="AA5234" s="62">
        <v>7217</v>
      </c>
      <c r="AB5234" s="62">
        <v>30.07</v>
      </c>
      <c r="AC5234" s="62">
        <v>1870</v>
      </c>
    </row>
    <row r="5235" spans="1:29" x14ac:dyDescent="0.25">
      <c r="A5235" s="61" t="s">
        <v>466</v>
      </c>
      <c r="B5235" s="61" t="s">
        <v>467</v>
      </c>
      <c r="C5235" s="62">
        <v>2007</v>
      </c>
      <c r="D5235" s="61" t="s">
        <v>78</v>
      </c>
      <c r="E5235" s="62">
        <v>60</v>
      </c>
      <c r="F5235" s="62">
        <v>657921</v>
      </c>
      <c r="G5235" s="62">
        <v>101357</v>
      </c>
      <c r="H5235" s="62">
        <v>140.77000000000001</v>
      </c>
      <c r="I5235" s="62">
        <v>10965.35</v>
      </c>
      <c r="J5235" s="62">
        <v>611866.53</v>
      </c>
      <c r="K5235" s="62">
        <v>0</v>
      </c>
      <c r="L5235" s="63"/>
      <c r="M5235" s="63"/>
      <c r="N5235" s="63"/>
      <c r="O5235" s="63"/>
      <c r="P5235" s="63"/>
      <c r="Q5235" s="63"/>
      <c r="R5235" s="63"/>
      <c r="S5235" s="63"/>
      <c r="T5235" s="63"/>
      <c r="U5235" s="63"/>
      <c r="V5235" s="63"/>
      <c r="W5235" s="63"/>
      <c r="X5235" s="63"/>
      <c r="Y5235" s="63"/>
      <c r="Z5235" s="62">
        <v>184.61</v>
      </c>
      <c r="AA5235" s="62">
        <v>9142</v>
      </c>
      <c r="AB5235" s="62">
        <v>12.7</v>
      </c>
      <c r="AC5235" s="62">
        <v>3.08</v>
      </c>
    </row>
    <row r="5236" spans="1:29" ht="30" x14ac:dyDescent="0.25">
      <c r="A5236" s="61" t="s">
        <v>255</v>
      </c>
      <c r="B5236" s="61" t="s">
        <v>256</v>
      </c>
      <c r="C5236" s="62">
        <v>2017</v>
      </c>
      <c r="D5236" s="61" t="s">
        <v>72</v>
      </c>
      <c r="E5236" s="62">
        <v>80</v>
      </c>
      <c r="F5236" s="62">
        <v>648120</v>
      </c>
      <c r="G5236" s="62">
        <v>127458</v>
      </c>
      <c r="H5236" s="62">
        <v>132.77000000000001</v>
      </c>
      <c r="I5236" s="62">
        <v>8101.5</v>
      </c>
      <c r="J5236" s="62">
        <v>602751.6</v>
      </c>
      <c r="K5236" s="62">
        <v>157.13</v>
      </c>
      <c r="L5236" s="62">
        <v>225</v>
      </c>
      <c r="M5236" s="62">
        <v>0.23</v>
      </c>
      <c r="N5236" s="62">
        <v>1.96</v>
      </c>
      <c r="O5236" s="62">
        <v>1894.87</v>
      </c>
      <c r="P5236" s="63"/>
      <c r="Q5236" s="63"/>
      <c r="R5236" s="63"/>
      <c r="S5236" s="63"/>
      <c r="T5236" s="63"/>
      <c r="U5236" s="63"/>
      <c r="V5236" s="63"/>
      <c r="W5236" s="63"/>
      <c r="X5236" s="63"/>
      <c r="Y5236" s="63"/>
      <c r="Z5236" s="62">
        <v>2733</v>
      </c>
      <c r="AA5236" s="62">
        <v>54078</v>
      </c>
      <c r="AB5236" s="62">
        <v>56.33</v>
      </c>
      <c r="AC5236" s="62">
        <v>34.159999999999997</v>
      </c>
    </row>
    <row r="5237" spans="1:29" ht="30" x14ac:dyDescent="0.25">
      <c r="A5237" s="61" t="s">
        <v>283</v>
      </c>
      <c r="B5237" s="61" t="s">
        <v>284</v>
      </c>
      <c r="C5237" s="62">
        <v>2004</v>
      </c>
      <c r="D5237" s="61" t="s">
        <v>175</v>
      </c>
      <c r="E5237" s="62">
        <v>24</v>
      </c>
      <c r="F5237" s="62">
        <v>202479</v>
      </c>
      <c r="G5237" s="62">
        <v>25388</v>
      </c>
      <c r="H5237" s="62">
        <v>88.15</v>
      </c>
      <c r="I5237" s="62">
        <v>8436.6299999999992</v>
      </c>
      <c r="J5237" s="62">
        <v>188305.47</v>
      </c>
      <c r="K5237" s="62">
        <v>3375.36</v>
      </c>
      <c r="L5237" s="62">
        <v>18754</v>
      </c>
      <c r="M5237" s="62">
        <v>65.12</v>
      </c>
      <c r="N5237" s="62">
        <v>140.63999999999999</v>
      </c>
      <c r="O5237" s="62">
        <v>40704.519999999997</v>
      </c>
      <c r="P5237" s="63"/>
      <c r="Q5237" s="63"/>
      <c r="R5237" s="63"/>
      <c r="S5237" s="63"/>
      <c r="T5237" s="63"/>
      <c r="U5237" s="63"/>
      <c r="V5237" s="63"/>
      <c r="W5237" s="63"/>
      <c r="X5237" s="63"/>
      <c r="Y5237" s="63"/>
      <c r="Z5237" s="62">
        <v>592975.24</v>
      </c>
      <c r="AA5237" s="62">
        <v>52616</v>
      </c>
      <c r="AB5237" s="62">
        <v>182.69</v>
      </c>
      <c r="AC5237" s="62">
        <v>24707.3</v>
      </c>
    </row>
    <row r="5238" spans="1:29" x14ac:dyDescent="0.25">
      <c r="A5238" s="61" t="s">
        <v>210</v>
      </c>
      <c r="B5238" s="61" t="s">
        <v>211</v>
      </c>
      <c r="C5238" s="62">
        <v>2011</v>
      </c>
      <c r="D5238" s="61" t="s">
        <v>99</v>
      </c>
      <c r="E5238" s="62">
        <v>209</v>
      </c>
      <c r="F5238" s="62">
        <v>12605115</v>
      </c>
      <c r="G5238" s="62">
        <v>230662</v>
      </c>
      <c r="H5238" s="62">
        <v>91.97</v>
      </c>
      <c r="I5238" s="62">
        <v>60311.56</v>
      </c>
      <c r="J5238" s="62">
        <v>11722756.949999999</v>
      </c>
      <c r="K5238" s="62">
        <v>1066.08</v>
      </c>
      <c r="L5238" s="62">
        <v>4900</v>
      </c>
      <c r="M5238" s="62">
        <v>1.95</v>
      </c>
      <c r="N5238" s="62">
        <v>5.0999999999999996</v>
      </c>
      <c r="O5238" s="62">
        <v>12856.13</v>
      </c>
      <c r="P5238" s="63"/>
      <c r="Q5238" s="63"/>
      <c r="R5238" s="63"/>
      <c r="S5238" s="63"/>
      <c r="T5238" s="63"/>
      <c r="U5238" s="63"/>
      <c r="V5238" s="63"/>
      <c r="W5238" s="63"/>
      <c r="X5238" s="63"/>
      <c r="Y5238" s="63"/>
      <c r="Z5238" s="62">
        <v>1217066</v>
      </c>
      <c r="AA5238" s="62">
        <v>280471</v>
      </c>
      <c r="AB5238" s="62">
        <v>111.83</v>
      </c>
      <c r="AC5238" s="62">
        <v>5823.28</v>
      </c>
    </row>
    <row r="5239" spans="1:29" x14ac:dyDescent="0.25">
      <c r="A5239" s="61" t="s">
        <v>315</v>
      </c>
      <c r="B5239" s="61" t="s">
        <v>316</v>
      </c>
      <c r="C5239" s="62">
        <v>2014</v>
      </c>
      <c r="D5239" s="61" t="s">
        <v>75</v>
      </c>
      <c r="E5239" s="62">
        <v>12</v>
      </c>
      <c r="F5239" s="62">
        <v>1532</v>
      </c>
      <c r="G5239" s="62">
        <v>264</v>
      </c>
      <c r="H5239" s="62">
        <v>1.83</v>
      </c>
      <c r="I5239" s="62">
        <v>127.67</v>
      </c>
      <c r="J5239" s="62">
        <v>1424.76</v>
      </c>
      <c r="K5239" s="62">
        <v>14.55</v>
      </c>
      <c r="L5239" s="62">
        <v>21</v>
      </c>
      <c r="M5239" s="62">
        <v>0.15</v>
      </c>
      <c r="N5239" s="63"/>
      <c r="O5239" s="63"/>
      <c r="P5239" s="63"/>
      <c r="Q5239" s="63"/>
      <c r="R5239" s="63"/>
      <c r="S5239" s="63"/>
      <c r="T5239" s="63"/>
      <c r="U5239" s="63"/>
      <c r="V5239" s="63"/>
      <c r="W5239" s="63"/>
      <c r="X5239" s="63"/>
      <c r="Y5239" s="63"/>
      <c r="Z5239" s="62">
        <v>866.42</v>
      </c>
      <c r="AA5239" s="62">
        <v>9600</v>
      </c>
      <c r="AB5239" s="62">
        <v>66.67</v>
      </c>
      <c r="AC5239" s="62">
        <v>72.2</v>
      </c>
    </row>
    <row r="5240" spans="1:29" ht="45" x14ac:dyDescent="0.25">
      <c r="A5240" s="61" t="s">
        <v>340</v>
      </c>
      <c r="B5240" s="61" t="s">
        <v>341</v>
      </c>
      <c r="C5240" s="62">
        <v>2016</v>
      </c>
      <c r="D5240" s="61" t="s">
        <v>78</v>
      </c>
      <c r="E5240" s="62">
        <v>48</v>
      </c>
      <c r="F5240" s="62">
        <v>328640</v>
      </c>
      <c r="G5240" s="62">
        <v>55400</v>
      </c>
      <c r="H5240" s="62">
        <v>96.18</v>
      </c>
      <c r="I5240" s="62">
        <v>6846.67</v>
      </c>
      <c r="J5240" s="62">
        <v>305635.20000000001</v>
      </c>
      <c r="K5240" s="62">
        <v>0</v>
      </c>
      <c r="L5240" s="63"/>
      <c r="M5240" s="63"/>
      <c r="N5240" s="63"/>
      <c r="O5240" s="63"/>
      <c r="P5240" s="63"/>
      <c r="Q5240" s="63"/>
      <c r="R5240" s="63"/>
      <c r="S5240" s="63"/>
      <c r="T5240" s="63"/>
      <c r="U5240" s="63"/>
      <c r="V5240" s="63"/>
      <c r="W5240" s="63"/>
      <c r="X5240" s="63"/>
      <c r="Y5240" s="63"/>
      <c r="Z5240" s="62">
        <v>98400</v>
      </c>
      <c r="AA5240" s="62">
        <v>11188</v>
      </c>
      <c r="AB5240" s="62">
        <v>19.420000000000002</v>
      </c>
      <c r="AC5240" s="62">
        <v>2050</v>
      </c>
    </row>
    <row r="5241" spans="1:29" ht="30" x14ac:dyDescent="0.25">
      <c r="A5241" s="61" t="s">
        <v>350</v>
      </c>
      <c r="B5241" s="61" t="s">
        <v>351</v>
      </c>
      <c r="C5241" s="62">
        <v>2009</v>
      </c>
      <c r="D5241" s="61" t="s">
        <v>99</v>
      </c>
      <c r="E5241" s="62">
        <v>12</v>
      </c>
      <c r="F5241" s="62">
        <v>57534</v>
      </c>
      <c r="G5241" s="62">
        <v>10743</v>
      </c>
      <c r="H5241" s="62">
        <v>74.599999999999994</v>
      </c>
      <c r="I5241" s="62">
        <v>4794.5</v>
      </c>
      <c r="J5241" s="62">
        <v>53506.62</v>
      </c>
      <c r="K5241" s="62">
        <v>2730</v>
      </c>
      <c r="L5241" s="62">
        <v>3717</v>
      </c>
      <c r="M5241" s="62">
        <v>25.81</v>
      </c>
      <c r="N5241" s="62">
        <v>227.5</v>
      </c>
      <c r="O5241" s="62">
        <v>32921.89</v>
      </c>
      <c r="P5241" s="63"/>
      <c r="Q5241" s="63"/>
      <c r="R5241" s="63"/>
      <c r="S5241" s="63"/>
      <c r="T5241" s="63"/>
      <c r="U5241" s="63"/>
      <c r="V5241" s="63"/>
      <c r="W5241" s="63"/>
      <c r="X5241" s="63"/>
      <c r="Y5241" s="63"/>
      <c r="Z5241" s="62">
        <v>43049</v>
      </c>
      <c r="AA5241" s="62">
        <v>3692</v>
      </c>
      <c r="AB5241" s="62">
        <v>25.64</v>
      </c>
      <c r="AC5241" s="62">
        <v>3587.42</v>
      </c>
    </row>
    <row r="5242" spans="1:29" ht="30" x14ac:dyDescent="0.25">
      <c r="A5242" s="61" t="s">
        <v>367</v>
      </c>
      <c r="B5242" s="61" t="s">
        <v>368</v>
      </c>
      <c r="C5242" s="62">
        <v>2018</v>
      </c>
      <c r="D5242" s="61" t="s">
        <v>86</v>
      </c>
      <c r="E5242" s="62">
        <v>40</v>
      </c>
      <c r="F5242" s="62">
        <v>187770</v>
      </c>
      <c r="G5242" s="62">
        <v>33166</v>
      </c>
      <c r="H5242" s="62">
        <v>69.099999999999994</v>
      </c>
      <c r="I5242" s="62">
        <v>4694.25</v>
      </c>
      <c r="J5242" s="62">
        <v>174626.1</v>
      </c>
      <c r="K5242" s="62">
        <v>16221.14</v>
      </c>
      <c r="L5242" s="62">
        <v>28029</v>
      </c>
      <c r="M5242" s="62">
        <v>58.39</v>
      </c>
      <c r="N5242" s="62">
        <v>405.53</v>
      </c>
      <c r="O5242" s="62">
        <v>195615.65</v>
      </c>
      <c r="P5242" s="63"/>
      <c r="Q5242" s="63"/>
      <c r="R5242" s="63"/>
      <c r="S5242" s="63"/>
      <c r="T5242" s="63"/>
      <c r="U5242" s="63"/>
      <c r="V5242" s="63"/>
      <c r="W5242" s="63"/>
      <c r="X5242" s="63"/>
      <c r="Y5242" s="63"/>
      <c r="Z5242" s="62">
        <v>150000</v>
      </c>
      <c r="AA5242" s="62">
        <v>32993</v>
      </c>
      <c r="AB5242" s="62">
        <v>68.739999999999995</v>
      </c>
      <c r="AC5242" s="62">
        <v>3750</v>
      </c>
    </row>
    <row r="5243" spans="1:29" x14ac:dyDescent="0.25">
      <c r="A5243" s="61" t="s">
        <v>407</v>
      </c>
      <c r="B5243" s="61" t="s">
        <v>408</v>
      </c>
      <c r="C5243" s="62">
        <v>2007</v>
      </c>
      <c r="D5243" s="61" t="s">
        <v>78</v>
      </c>
      <c r="E5243" s="62">
        <v>64</v>
      </c>
      <c r="F5243" s="62">
        <v>1927448</v>
      </c>
      <c r="G5243" s="62">
        <v>135792</v>
      </c>
      <c r="H5243" s="62">
        <v>176.81</v>
      </c>
      <c r="I5243" s="62">
        <v>30116.38</v>
      </c>
      <c r="J5243" s="62">
        <v>1792526.64</v>
      </c>
      <c r="K5243" s="62">
        <v>0</v>
      </c>
      <c r="L5243" s="63"/>
      <c r="M5243" s="63"/>
      <c r="N5243" s="63"/>
      <c r="O5243" s="63"/>
      <c r="P5243" s="63"/>
      <c r="Q5243" s="63"/>
      <c r="R5243" s="63"/>
      <c r="S5243" s="63"/>
      <c r="T5243" s="63"/>
      <c r="U5243" s="63"/>
      <c r="V5243" s="63"/>
      <c r="W5243" s="63"/>
      <c r="X5243" s="63"/>
      <c r="Y5243" s="63"/>
      <c r="Z5243" s="62">
        <v>33379.449999999997</v>
      </c>
      <c r="AA5243" s="62">
        <v>91782</v>
      </c>
      <c r="AB5243" s="62">
        <v>119.51</v>
      </c>
      <c r="AC5243" s="62">
        <v>521.54999999999995</v>
      </c>
    </row>
    <row r="5244" spans="1:29" ht="30" x14ac:dyDescent="0.25">
      <c r="A5244" s="61" t="s">
        <v>346</v>
      </c>
      <c r="B5244" s="61" t="s">
        <v>347</v>
      </c>
      <c r="C5244" s="62">
        <v>2016</v>
      </c>
      <c r="D5244" s="61" t="s">
        <v>78</v>
      </c>
      <c r="E5244" s="62">
        <v>60</v>
      </c>
      <c r="F5244" s="62">
        <v>527437</v>
      </c>
      <c r="G5244" s="62">
        <v>53473</v>
      </c>
      <c r="H5244" s="62">
        <v>74.27</v>
      </c>
      <c r="I5244" s="62">
        <v>8790.6200000000008</v>
      </c>
      <c r="J5244" s="62">
        <v>490516.41</v>
      </c>
      <c r="K5244" s="62">
        <v>0</v>
      </c>
      <c r="L5244" s="63"/>
      <c r="M5244" s="63"/>
      <c r="N5244" s="63"/>
      <c r="O5244" s="63"/>
      <c r="P5244" s="63"/>
      <c r="Q5244" s="63"/>
      <c r="R5244" s="63"/>
      <c r="S5244" s="63"/>
      <c r="T5244" s="63"/>
      <c r="U5244" s="63"/>
      <c r="V5244" s="63"/>
      <c r="W5244" s="63"/>
      <c r="X5244" s="63"/>
      <c r="Y5244" s="63"/>
      <c r="Z5244" s="62">
        <v>1203.1300000000001</v>
      </c>
      <c r="AA5244" s="62">
        <v>9313</v>
      </c>
      <c r="AB5244" s="62">
        <v>12.93</v>
      </c>
      <c r="AC5244" s="62">
        <v>20.05</v>
      </c>
    </row>
    <row r="5245" spans="1:29" ht="30" x14ac:dyDescent="0.25">
      <c r="A5245" s="61" t="s">
        <v>283</v>
      </c>
      <c r="B5245" s="61" t="s">
        <v>284</v>
      </c>
      <c r="C5245" s="62">
        <v>2018</v>
      </c>
      <c r="D5245" s="61" t="s">
        <v>72</v>
      </c>
      <c r="E5245" s="62">
        <v>134</v>
      </c>
      <c r="F5245" s="62">
        <v>552453</v>
      </c>
      <c r="G5245" s="62">
        <v>111356</v>
      </c>
      <c r="H5245" s="62">
        <v>69.25</v>
      </c>
      <c r="I5245" s="62">
        <v>4122.78</v>
      </c>
      <c r="J5245" s="62">
        <v>513781.29</v>
      </c>
      <c r="K5245" s="62">
        <v>47930.16</v>
      </c>
      <c r="L5245" s="62">
        <v>57703</v>
      </c>
      <c r="M5245" s="62">
        <v>35.880000000000003</v>
      </c>
      <c r="N5245" s="62">
        <v>357.69</v>
      </c>
      <c r="O5245" s="62">
        <v>578004.24</v>
      </c>
      <c r="P5245" s="63"/>
      <c r="Q5245" s="63"/>
      <c r="R5245" s="63"/>
      <c r="S5245" s="63"/>
      <c r="T5245" s="63"/>
      <c r="U5245" s="63"/>
      <c r="V5245" s="63"/>
      <c r="W5245" s="63"/>
      <c r="X5245" s="63"/>
      <c r="Y5245" s="63"/>
      <c r="Z5245" s="62">
        <v>0</v>
      </c>
      <c r="AA5245" s="63"/>
      <c r="AB5245" s="63"/>
      <c r="AC5245" s="62">
        <v>0</v>
      </c>
    </row>
    <row r="5246" spans="1:29" ht="30" x14ac:dyDescent="0.25">
      <c r="A5246" s="61" t="s">
        <v>188</v>
      </c>
      <c r="B5246" s="61" t="s">
        <v>189</v>
      </c>
      <c r="C5246" s="62">
        <v>2015</v>
      </c>
      <c r="D5246" s="61" t="s">
        <v>297</v>
      </c>
      <c r="E5246" s="62">
        <v>80</v>
      </c>
      <c r="F5246" s="62">
        <v>123840</v>
      </c>
      <c r="G5246" s="62">
        <v>18369</v>
      </c>
      <c r="H5246" s="62">
        <v>19.13</v>
      </c>
      <c r="I5246" s="62">
        <v>1548</v>
      </c>
      <c r="J5246" s="62">
        <v>115171.2</v>
      </c>
      <c r="K5246" s="62">
        <v>56757.52</v>
      </c>
      <c r="L5246" s="62">
        <v>77881</v>
      </c>
      <c r="M5246" s="62">
        <v>81.13</v>
      </c>
      <c r="N5246" s="62">
        <v>709.47</v>
      </c>
      <c r="O5246" s="62">
        <v>684455.92</v>
      </c>
      <c r="P5246" s="63"/>
      <c r="Q5246" s="63"/>
      <c r="R5246" s="63"/>
      <c r="S5246" s="63"/>
      <c r="T5246" s="63"/>
      <c r="U5246" s="63"/>
      <c r="V5246" s="63"/>
      <c r="W5246" s="63"/>
      <c r="X5246" s="63"/>
      <c r="Y5246" s="63"/>
      <c r="Z5246" s="62">
        <v>7420</v>
      </c>
      <c r="AA5246" s="62">
        <v>48625</v>
      </c>
      <c r="AB5246" s="62">
        <v>50.65</v>
      </c>
      <c r="AC5246" s="62">
        <v>92.75</v>
      </c>
    </row>
    <row r="5247" spans="1:29" x14ac:dyDescent="0.25">
      <c r="A5247" s="61" t="s">
        <v>251</v>
      </c>
      <c r="B5247" s="61" t="s">
        <v>252</v>
      </c>
      <c r="C5247" s="62">
        <v>2008</v>
      </c>
      <c r="D5247" s="61" t="s">
        <v>99</v>
      </c>
      <c r="E5247" s="62">
        <v>40</v>
      </c>
      <c r="F5247" s="62">
        <v>423840</v>
      </c>
      <c r="G5247" s="62">
        <v>66827</v>
      </c>
      <c r="H5247" s="62">
        <v>139.22</v>
      </c>
      <c r="I5247" s="62">
        <v>10596</v>
      </c>
      <c r="J5247" s="62">
        <v>394171.2</v>
      </c>
      <c r="K5247" s="62">
        <v>0</v>
      </c>
      <c r="L5247" s="63"/>
      <c r="M5247" s="63"/>
      <c r="N5247" s="63"/>
      <c r="O5247" s="63"/>
      <c r="P5247" s="63"/>
      <c r="Q5247" s="63"/>
      <c r="R5247" s="63"/>
      <c r="S5247" s="63"/>
      <c r="T5247" s="63"/>
      <c r="U5247" s="63"/>
      <c r="V5247" s="63"/>
      <c r="W5247" s="63"/>
      <c r="X5247" s="63"/>
      <c r="Y5247" s="63"/>
      <c r="Z5247" s="62">
        <v>4059</v>
      </c>
      <c r="AA5247" s="62">
        <v>44160</v>
      </c>
      <c r="AB5247" s="62">
        <v>92</v>
      </c>
      <c r="AC5247" s="62">
        <v>101.48</v>
      </c>
    </row>
    <row r="5248" spans="1:29" x14ac:dyDescent="0.25">
      <c r="A5248" s="61" t="s">
        <v>159</v>
      </c>
      <c r="B5248" s="61" t="s">
        <v>160</v>
      </c>
      <c r="C5248" s="62">
        <v>2018</v>
      </c>
      <c r="D5248" s="61" t="s">
        <v>94</v>
      </c>
      <c r="E5248" s="62">
        <v>2</v>
      </c>
      <c r="F5248" s="63"/>
      <c r="G5248" s="63"/>
      <c r="H5248" s="63"/>
      <c r="I5248" s="63"/>
      <c r="J5248" s="63"/>
      <c r="K5248" s="62">
        <v>0</v>
      </c>
      <c r="L5248" s="63"/>
      <c r="M5248" s="63"/>
      <c r="N5248" s="63"/>
      <c r="O5248" s="63"/>
      <c r="P5248" s="63"/>
      <c r="Q5248" s="63"/>
      <c r="R5248" s="63"/>
      <c r="S5248" s="63"/>
      <c r="T5248" s="63"/>
      <c r="U5248" s="63"/>
      <c r="V5248" s="63"/>
      <c r="W5248" s="63"/>
      <c r="X5248" s="63"/>
      <c r="Y5248" s="63"/>
      <c r="Z5248" s="62">
        <v>0</v>
      </c>
      <c r="AA5248" s="62">
        <v>1533</v>
      </c>
      <c r="AB5248" s="62">
        <v>63.88</v>
      </c>
      <c r="AC5248" s="62">
        <v>0</v>
      </c>
    </row>
    <row r="5249" spans="1:29" ht="45" x14ac:dyDescent="0.25">
      <c r="A5249" s="61" t="s">
        <v>340</v>
      </c>
      <c r="B5249" s="61" t="s">
        <v>341</v>
      </c>
      <c r="C5249" s="62">
        <v>2012</v>
      </c>
      <c r="D5249" s="61" t="s">
        <v>99</v>
      </c>
      <c r="E5249" s="62">
        <v>48</v>
      </c>
      <c r="F5249" s="62">
        <v>379920</v>
      </c>
      <c r="G5249" s="62">
        <v>47732</v>
      </c>
      <c r="H5249" s="62">
        <v>82.87</v>
      </c>
      <c r="I5249" s="62">
        <v>7915</v>
      </c>
      <c r="J5249" s="62">
        <v>353325.6</v>
      </c>
      <c r="K5249" s="62">
        <v>0</v>
      </c>
      <c r="L5249" s="63"/>
      <c r="M5249" s="63"/>
      <c r="N5249" s="63"/>
      <c r="O5249" s="63"/>
      <c r="P5249" s="63"/>
      <c r="Q5249" s="63"/>
      <c r="R5249" s="63"/>
      <c r="S5249" s="63"/>
      <c r="T5249" s="63"/>
      <c r="U5249" s="63"/>
      <c r="V5249" s="63"/>
      <c r="W5249" s="63"/>
      <c r="X5249" s="63"/>
      <c r="Y5249" s="63"/>
      <c r="Z5249" s="62">
        <v>42210</v>
      </c>
      <c r="AA5249" s="62">
        <v>9001</v>
      </c>
      <c r="AB5249" s="62">
        <v>15.63</v>
      </c>
      <c r="AC5249" s="62">
        <v>879.38</v>
      </c>
    </row>
    <row r="5250" spans="1:29" ht="30" x14ac:dyDescent="0.25">
      <c r="A5250" s="61" t="s">
        <v>231</v>
      </c>
      <c r="B5250" s="61" t="s">
        <v>232</v>
      </c>
      <c r="C5250" s="62">
        <v>2008</v>
      </c>
      <c r="D5250" s="61" t="s">
        <v>99</v>
      </c>
      <c r="E5250" s="62">
        <v>66</v>
      </c>
      <c r="F5250" s="62">
        <v>288760</v>
      </c>
      <c r="G5250" s="62">
        <v>39187</v>
      </c>
      <c r="H5250" s="62">
        <v>49.48</v>
      </c>
      <c r="I5250" s="62">
        <v>4375.1499999999996</v>
      </c>
      <c r="J5250" s="62">
        <v>268546.8</v>
      </c>
      <c r="K5250" s="62">
        <v>35260.910000000003</v>
      </c>
      <c r="L5250" s="62">
        <v>50460</v>
      </c>
      <c r="M5250" s="62">
        <v>63.71</v>
      </c>
      <c r="N5250" s="63"/>
      <c r="O5250" s="63"/>
      <c r="P5250" s="63"/>
      <c r="Q5250" s="63"/>
      <c r="R5250" s="63"/>
      <c r="S5250" s="63"/>
      <c r="T5250" s="63"/>
      <c r="U5250" s="63"/>
      <c r="V5250" s="63"/>
      <c r="W5250" s="63"/>
      <c r="X5250" s="63"/>
      <c r="Y5250" s="63"/>
      <c r="Z5250" s="62">
        <v>365940</v>
      </c>
      <c r="AA5250" s="62">
        <v>21732</v>
      </c>
      <c r="AB5250" s="62">
        <v>27.44</v>
      </c>
      <c r="AC5250" s="62">
        <v>5544.55</v>
      </c>
    </row>
    <row r="5251" spans="1:29" ht="30" x14ac:dyDescent="0.25">
      <c r="A5251" s="61" t="s">
        <v>346</v>
      </c>
      <c r="B5251" s="61" t="s">
        <v>347</v>
      </c>
      <c r="C5251" s="62">
        <v>2012</v>
      </c>
      <c r="D5251" s="61" t="s">
        <v>99</v>
      </c>
      <c r="E5251" s="62">
        <v>75</v>
      </c>
      <c r="F5251" s="62">
        <v>1550120</v>
      </c>
      <c r="G5251" s="62">
        <v>87379</v>
      </c>
      <c r="H5251" s="62">
        <v>97.09</v>
      </c>
      <c r="I5251" s="62">
        <v>20668.27</v>
      </c>
      <c r="J5251" s="62">
        <v>1441611.6</v>
      </c>
      <c r="K5251" s="62">
        <v>0</v>
      </c>
      <c r="L5251" s="63"/>
      <c r="M5251" s="63"/>
      <c r="N5251" s="63"/>
      <c r="O5251" s="63"/>
      <c r="P5251" s="63"/>
      <c r="Q5251" s="63"/>
      <c r="R5251" s="63"/>
      <c r="S5251" s="63"/>
      <c r="T5251" s="63"/>
      <c r="U5251" s="63"/>
      <c r="V5251" s="63"/>
      <c r="W5251" s="63"/>
      <c r="X5251" s="63"/>
      <c r="Y5251" s="63"/>
      <c r="Z5251" s="62">
        <v>2286.34</v>
      </c>
      <c r="AA5251" s="62">
        <v>16093</v>
      </c>
      <c r="AB5251" s="62">
        <v>17.88</v>
      </c>
      <c r="AC5251" s="62">
        <v>30.48</v>
      </c>
    </row>
    <row r="5252" spans="1:29" ht="30" x14ac:dyDescent="0.25">
      <c r="A5252" s="61" t="s">
        <v>153</v>
      </c>
      <c r="B5252" s="61" t="s">
        <v>154</v>
      </c>
      <c r="C5252" s="62">
        <v>2008</v>
      </c>
      <c r="D5252" s="61" t="s">
        <v>75</v>
      </c>
      <c r="E5252" s="62">
        <v>24</v>
      </c>
      <c r="F5252" s="62">
        <v>4021</v>
      </c>
      <c r="G5252" s="62">
        <v>726</v>
      </c>
      <c r="H5252" s="62">
        <v>2.52</v>
      </c>
      <c r="I5252" s="62">
        <v>167.54</v>
      </c>
      <c r="J5252" s="62">
        <v>3739.53</v>
      </c>
      <c r="K5252" s="62">
        <v>25721.63</v>
      </c>
      <c r="L5252" s="62">
        <v>39409</v>
      </c>
      <c r="M5252" s="62">
        <v>136.84</v>
      </c>
      <c r="N5252" s="62">
        <v>1071.73</v>
      </c>
      <c r="O5252" s="62">
        <v>310184.84999999998</v>
      </c>
      <c r="P5252" s="63"/>
      <c r="Q5252" s="63"/>
      <c r="R5252" s="63"/>
      <c r="S5252" s="63"/>
      <c r="T5252" s="63"/>
      <c r="U5252" s="63"/>
      <c r="V5252" s="63"/>
      <c r="W5252" s="63"/>
      <c r="X5252" s="63"/>
      <c r="Y5252" s="63"/>
      <c r="Z5252" s="62">
        <v>0</v>
      </c>
      <c r="AA5252" s="63"/>
      <c r="AB5252" s="63"/>
      <c r="AC5252" s="62">
        <v>0</v>
      </c>
    </row>
    <row r="5253" spans="1:29" ht="30" x14ac:dyDescent="0.25">
      <c r="A5253" s="61" t="s">
        <v>302</v>
      </c>
      <c r="B5253" s="61" t="s">
        <v>303</v>
      </c>
      <c r="C5253" s="62">
        <v>2010</v>
      </c>
      <c r="D5253" s="61" t="s">
        <v>99</v>
      </c>
      <c r="E5253" s="62">
        <v>40</v>
      </c>
      <c r="F5253" s="62">
        <v>422880</v>
      </c>
      <c r="G5253" s="62">
        <v>51166</v>
      </c>
      <c r="H5253" s="62">
        <v>106.6</v>
      </c>
      <c r="I5253" s="62">
        <v>10572</v>
      </c>
      <c r="J5253" s="62">
        <v>393278.4</v>
      </c>
      <c r="K5253" s="62">
        <v>0</v>
      </c>
      <c r="L5253" s="63"/>
      <c r="M5253" s="63"/>
      <c r="N5253" s="63"/>
      <c r="O5253" s="63"/>
      <c r="P5253" s="63"/>
      <c r="Q5253" s="63"/>
      <c r="R5253" s="63"/>
      <c r="S5253" s="63"/>
      <c r="T5253" s="63"/>
      <c r="U5253" s="63"/>
      <c r="V5253" s="63"/>
      <c r="W5253" s="63"/>
      <c r="X5253" s="63"/>
      <c r="Y5253" s="63"/>
      <c r="Z5253" s="62">
        <v>20721.12</v>
      </c>
      <c r="AA5253" s="62">
        <v>130391</v>
      </c>
      <c r="AB5253" s="62">
        <v>271.64999999999998</v>
      </c>
      <c r="AC5253" s="62">
        <v>518.03</v>
      </c>
    </row>
    <row r="5254" spans="1:29" ht="30" x14ac:dyDescent="0.25">
      <c r="A5254" s="61" t="s">
        <v>87</v>
      </c>
      <c r="B5254" s="61" t="s">
        <v>88</v>
      </c>
      <c r="C5254" s="62">
        <v>2018</v>
      </c>
      <c r="D5254" s="61" t="s">
        <v>89</v>
      </c>
      <c r="E5254" s="62">
        <v>72</v>
      </c>
      <c r="F5254" s="62">
        <v>134924</v>
      </c>
      <c r="G5254" s="62">
        <v>43421</v>
      </c>
      <c r="H5254" s="62">
        <v>50.26</v>
      </c>
      <c r="I5254" s="62">
        <v>1873.94</v>
      </c>
      <c r="J5254" s="62">
        <v>125479.32</v>
      </c>
      <c r="K5254" s="62">
        <v>16632.400000000001</v>
      </c>
      <c r="L5254" s="62">
        <v>8572</v>
      </c>
      <c r="M5254" s="62">
        <v>9.92</v>
      </c>
      <c r="N5254" s="62">
        <v>231.01</v>
      </c>
      <c r="O5254" s="62">
        <v>200575.05</v>
      </c>
      <c r="P5254" s="63"/>
      <c r="Q5254" s="63"/>
      <c r="R5254" s="63"/>
      <c r="S5254" s="63"/>
      <c r="T5254" s="63"/>
      <c r="U5254" s="63"/>
      <c r="V5254" s="63"/>
      <c r="W5254" s="63"/>
      <c r="X5254" s="63"/>
      <c r="Y5254" s="63"/>
      <c r="Z5254" s="62">
        <v>130580</v>
      </c>
      <c r="AA5254" s="62">
        <v>26184</v>
      </c>
      <c r="AB5254" s="62">
        <v>30.31</v>
      </c>
      <c r="AC5254" s="62">
        <v>1813.61</v>
      </c>
    </row>
    <row r="5255" spans="1:29" x14ac:dyDescent="0.25">
      <c r="A5255" s="61" t="s">
        <v>376</v>
      </c>
      <c r="B5255" s="61" t="s">
        <v>377</v>
      </c>
      <c r="C5255" s="62">
        <v>2015</v>
      </c>
      <c r="D5255" s="61" t="s">
        <v>89</v>
      </c>
      <c r="E5255" s="62">
        <v>96</v>
      </c>
      <c r="F5255" s="62">
        <v>1017460</v>
      </c>
      <c r="G5255" s="62">
        <v>175784</v>
      </c>
      <c r="H5255" s="62">
        <v>152.59</v>
      </c>
      <c r="I5255" s="62">
        <v>10598.54</v>
      </c>
      <c r="J5255" s="62">
        <v>946237.8</v>
      </c>
      <c r="K5255" s="62">
        <v>0</v>
      </c>
      <c r="L5255" s="63"/>
      <c r="M5255" s="63"/>
      <c r="N5255" s="63"/>
      <c r="O5255" s="63"/>
      <c r="P5255" s="63"/>
      <c r="Q5255" s="63"/>
      <c r="R5255" s="63"/>
      <c r="S5255" s="63"/>
      <c r="T5255" s="63"/>
      <c r="U5255" s="63"/>
      <c r="V5255" s="63"/>
      <c r="W5255" s="63"/>
      <c r="X5255" s="63"/>
      <c r="Y5255" s="63"/>
      <c r="Z5255" s="62">
        <v>121321</v>
      </c>
      <c r="AA5255" s="62">
        <v>16242</v>
      </c>
      <c r="AB5255" s="62">
        <v>14.1</v>
      </c>
      <c r="AC5255" s="62">
        <v>1263.76</v>
      </c>
    </row>
    <row r="5256" spans="1:29" ht="45" x14ac:dyDescent="0.25">
      <c r="A5256" s="61" t="s">
        <v>109</v>
      </c>
      <c r="B5256" s="61" t="s">
        <v>110</v>
      </c>
      <c r="C5256" s="62">
        <v>2008</v>
      </c>
      <c r="D5256" s="61" t="s">
        <v>75</v>
      </c>
      <c r="E5256" s="62">
        <v>17</v>
      </c>
      <c r="F5256" s="62">
        <v>6162</v>
      </c>
      <c r="G5256" s="62">
        <v>1969</v>
      </c>
      <c r="H5256" s="62">
        <v>9.65</v>
      </c>
      <c r="I5256" s="62">
        <v>362.47</v>
      </c>
      <c r="J5256" s="62">
        <v>5730.66</v>
      </c>
      <c r="K5256" s="62">
        <v>0</v>
      </c>
      <c r="L5256" s="63"/>
      <c r="M5256" s="63"/>
      <c r="N5256" s="63"/>
      <c r="O5256" s="63"/>
      <c r="P5256" s="62">
        <v>5484</v>
      </c>
      <c r="Q5256" s="62">
        <v>12073</v>
      </c>
      <c r="R5256" s="62">
        <v>59.18</v>
      </c>
      <c r="S5256" s="62">
        <v>322</v>
      </c>
      <c r="T5256" s="62">
        <v>69476.800000000003</v>
      </c>
      <c r="U5256" s="62">
        <v>7227</v>
      </c>
      <c r="V5256" s="62">
        <v>22143</v>
      </c>
      <c r="W5256" s="62">
        <v>108.54</v>
      </c>
      <c r="X5256" s="62">
        <v>425</v>
      </c>
      <c r="Y5256" s="62">
        <v>161769.17000000001</v>
      </c>
      <c r="Z5256" s="62">
        <v>13675</v>
      </c>
      <c r="AA5256" s="62">
        <v>30564</v>
      </c>
      <c r="AB5256" s="62">
        <v>149.82</v>
      </c>
      <c r="AC5256" s="62">
        <v>804.41</v>
      </c>
    </row>
    <row r="5257" spans="1:29" x14ac:dyDescent="0.25">
      <c r="A5257" s="61" t="s">
        <v>113</v>
      </c>
      <c r="B5257" s="61" t="s">
        <v>114</v>
      </c>
      <c r="C5257" s="62">
        <v>2014</v>
      </c>
      <c r="D5257" s="61" t="s">
        <v>99</v>
      </c>
      <c r="E5257" s="62">
        <v>75</v>
      </c>
      <c r="F5257" s="62">
        <v>250080</v>
      </c>
      <c r="G5257" s="62">
        <v>25917</v>
      </c>
      <c r="H5257" s="62">
        <v>28.8</v>
      </c>
      <c r="I5257" s="62">
        <v>3334.4</v>
      </c>
      <c r="J5257" s="62">
        <v>232574.4</v>
      </c>
      <c r="K5257" s="62">
        <v>26069.84</v>
      </c>
      <c r="L5257" s="62">
        <v>42582</v>
      </c>
      <c r="M5257" s="62">
        <v>47.31</v>
      </c>
      <c r="N5257" s="62">
        <v>347.6</v>
      </c>
      <c r="O5257" s="62">
        <v>314383.96000000002</v>
      </c>
      <c r="P5257" s="63"/>
      <c r="Q5257" s="63"/>
      <c r="R5257" s="63"/>
      <c r="S5257" s="63"/>
      <c r="T5257" s="63"/>
      <c r="U5257" s="63"/>
      <c r="V5257" s="63"/>
      <c r="W5257" s="63"/>
      <c r="X5257" s="63"/>
      <c r="Y5257" s="63"/>
      <c r="Z5257" s="62">
        <v>709090</v>
      </c>
      <c r="AA5257" s="62">
        <v>109082</v>
      </c>
      <c r="AB5257" s="62">
        <v>121.2</v>
      </c>
      <c r="AC5257" s="62">
        <v>9454.5300000000007</v>
      </c>
    </row>
    <row r="5258" spans="1:29" ht="30" x14ac:dyDescent="0.25">
      <c r="A5258" s="61" t="s">
        <v>239</v>
      </c>
      <c r="B5258" s="61" t="s">
        <v>240</v>
      </c>
      <c r="C5258" s="62">
        <v>2014</v>
      </c>
      <c r="D5258" s="61" t="s">
        <v>89</v>
      </c>
      <c r="E5258" s="62">
        <v>60</v>
      </c>
      <c r="F5258" s="62">
        <v>585120</v>
      </c>
      <c r="G5258" s="62">
        <v>72048</v>
      </c>
      <c r="H5258" s="62">
        <v>100.07</v>
      </c>
      <c r="I5258" s="62">
        <v>9752</v>
      </c>
      <c r="J5258" s="62">
        <v>544161.6</v>
      </c>
      <c r="K5258" s="62">
        <v>0</v>
      </c>
      <c r="L5258" s="63"/>
      <c r="M5258" s="63"/>
      <c r="N5258" s="63"/>
      <c r="O5258" s="63"/>
      <c r="P5258" s="63"/>
      <c r="Q5258" s="63"/>
      <c r="R5258" s="63"/>
      <c r="S5258" s="63"/>
      <c r="T5258" s="63"/>
      <c r="U5258" s="63"/>
      <c r="V5258" s="63"/>
      <c r="W5258" s="63"/>
      <c r="X5258" s="63"/>
      <c r="Y5258" s="63"/>
      <c r="Z5258" s="62">
        <v>720.54</v>
      </c>
      <c r="AA5258" s="62">
        <v>14091</v>
      </c>
      <c r="AB5258" s="62">
        <v>19.57</v>
      </c>
      <c r="AC5258" s="62">
        <v>12.01</v>
      </c>
    </row>
    <row r="5259" spans="1:29" x14ac:dyDescent="0.25">
      <c r="A5259" s="61" t="s">
        <v>473</v>
      </c>
      <c r="B5259" s="61" t="s">
        <v>474</v>
      </c>
      <c r="C5259" s="62">
        <v>2008</v>
      </c>
      <c r="D5259" s="61" t="s">
        <v>75</v>
      </c>
      <c r="E5259" s="62">
        <v>8</v>
      </c>
      <c r="F5259" s="63"/>
      <c r="G5259" s="63"/>
      <c r="H5259" s="63"/>
      <c r="I5259" s="63"/>
      <c r="J5259" s="63"/>
      <c r="K5259" s="62">
        <v>0</v>
      </c>
      <c r="L5259" s="63"/>
      <c r="M5259" s="63"/>
      <c r="N5259" s="63"/>
      <c r="O5259" s="63"/>
      <c r="P5259" s="63"/>
      <c r="Q5259" s="63"/>
      <c r="R5259" s="63"/>
      <c r="S5259" s="63"/>
      <c r="T5259" s="63"/>
      <c r="U5259" s="63"/>
      <c r="V5259" s="63"/>
      <c r="W5259" s="63"/>
      <c r="X5259" s="63"/>
      <c r="Y5259" s="63"/>
      <c r="Z5259" s="62">
        <v>0</v>
      </c>
      <c r="AA5259" s="63"/>
      <c r="AB5259" s="63"/>
      <c r="AC5259" s="62">
        <v>0</v>
      </c>
    </row>
    <row r="5260" spans="1:29" x14ac:dyDescent="0.25">
      <c r="A5260" s="61" t="s">
        <v>235</v>
      </c>
      <c r="B5260" s="61" t="s">
        <v>236</v>
      </c>
      <c r="C5260" s="62">
        <v>2016</v>
      </c>
      <c r="D5260" s="61" t="s">
        <v>89</v>
      </c>
      <c r="E5260" s="62">
        <v>40</v>
      </c>
      <c r="F5260" s="62">
        <v>153160</v>
      </c>
      <c r="G5260" s="62">
        <v>23992</v>
      </c>
      <c r="H5260" s="62">
        <v>49.98</v>
      </c>
      <c r="I5260" s="62">
        <v>3829</v>
      </c>
      <c r="J5260" s="62">
        <v>142438.79999999999</v>
      </c>
      <c r="K5260" s="62">
        <v>17222.11</v>
      </c>
      <c r="L5260" s="62">
        <v>16810</v>
      </c>
      <c r="M5260" s="62">
        <v>35.020000000000003</v>
      </c>
      <c r="N5260" s="62">
        <v>430.55</v>
      </c>
      <c r="O5260" s="62">
        <v>207686.64</v>
      </c>
      <c r="P5260" s="63"/>
      <c r="Q5260" s="63"/>
      <c r="R5260" s="63"/>
      <c r="S5260" s="63"/>
      <c r="T5260" s="63"/>
      <c r="U5260" s="63"/>
      <c r="V5260" s="63"/>
      <c r="W5260" s="63"/>
      <c r="X5260" s="63"/>
      <c r="Y5260" s="63"/>
      <c r="Z5260" s="62">
        <v>105800</v>
      </c>
      <c r="AA5260" s="62">
        <v>7987</v>
      </c>
      <c r="AB5260" s="62">
        <v>16.64</v>
      </c>
      <c r="AC5260" s="62">
        <v>2645</v>
      </c>
    </row>
    <row r="5261" spans="1:29" ht="30" x14ac:dyDescent="0.25">
      <c r="A5261" s="61" t="s">
        <v>498</v>
      </c>
      <c r="B5261" s="61" t="s">
        <v>499</v>
      </c>
      <c r="C5261" s="62">
        <v>2004</v>
      </c>
      <c r="D5261" s="61" t="s">
        <v>150</v>
      </c>
      <c r="E5261" s="62">
        <v>6</v>
      </c>
      <c r="F5261" s="63"/>
      <c r="G5261" s="63"/>
      <c r="H5261" s="63"/>
      <c r="I5261" s="63"/>
      <c r="J5261" s="63"/>
      <c r="K5261" s="62">
        <v>0</v>
      </c>
      <c r="L5261" s="63"/>
      <c r="M5261" s="63"/>
      <c r="N5261" s="63"/>
      <c r="O5261" s="63"/>
      <c r="P5261" s="63"/>
      <c r="Q5261" s="63"/>
      <c r="R5261" s="63"/>
      <c r="S5261" s="63"/>
      <c r="T5261" s="63"/>
      <c r="U5261" s="63"/>
      <c r="V5261" s="63"/>
      <c r="W5261" s="63"/>
      <c r="X5261" s="63"/>
      <c r="Y5261" s="63"/>
      <c r="Z5261" s="62">
        <v>60.16</v>
      </c>
      <c r="AA5261" s="62">
        <v>196</v>
      </c>
      <c r="AB5261" s="62">
        <v>2.72</v>
      </c>
      <c r="AC5261" s="62">
        <v>10.029999999999999</v>
      </c>
    </row>
    <row r="5262" spans="1:29" x14ac:dyDescent="0.25">
      <c r="A5262" s="61" t="s">
        <v>251</v>
      </c>
      <c r="B5262" s="61" t="s">
        <v>252</v>
      </c>
      <c r="C5262" s="62">
        <v>2012</v>
      </c>
      <c r="D5262" s="61" t="s">
        <v>78</v>
      </c>
      <c r="E5262" s="62">
        <v>40</v>
      </c>
      <c r="F5262" s="62">
        <v>129600</v>
      </c>
      <c r="G5262" s="62">
        <v>23161</v>
      </c>
      <c r="H5262" s="62">
        <v>48.25</v>
      </c>
      <c r="I5262" s="62">
        <v>3240</v>
      </c>
      <c r="J5262" s="62">
        <v>120528</v>
      </c>
      <c r="K5262" s="62">
        <v>19438.41</v>
      </c>
      <c r="L5262" s="62">
        <v>22638</v>
      </c>
      <c r="M5262" s="62">
        <v>47.16</v>
      </c>
      <c r="N5262" s="62">
        <v>485.96</v>
      </c>
      <c r="O5262" s="62">
        <v>234413.61</v>
      </c>
      <c r="P5262" s="63"/>
      <c r="Q5262" s="63"/>
      <c r="R5262" s="63"/>
      <c r="S5262" s="63"/>
      <c r="T5262" s="63"/>
      <c r="U5262" s="63"/>
      <c r="V5262" s="63"/>
      <c r="W5262" s="63"/>
      <c r="X5262" s="63"/>
      <c r="Y5262" s="63"/>
      <c r="Z5262" s="62">
        <v>720</v>
      </c>
      <c r="AA5262" s="62">
        <v>7655</v>
      </c>
      <c r="AB5262" s="62">
        <v>15.95</v>
      </c>
      <c r="AC5262" s="62">
        <v>18</v>
      </c>
    </row>
    <row r="5263" spans="1:29" x14ac:dyDescent="0.25">
      <c r="A5263" s="61" t="s">
        <v>212</v>
      </c>
      <c r="B5263" s="61" t="s">
        <v>213</v>
      </c>
      <c r="C5263" s="62">
        <v>2004</v>
      </c>
      <c r="D5263" s="61" t="s">
        <v>89</v>
      </c>
      <c r="E5263" s="62">
        <v>80</v>
      </c>
      <c r="F5263" s="62">
        <v>828800</v>
      </c>
      <c r="G5263" s="62">
        <v>80235</v>
      </c>
      <c r="H5263" s="62">
        <v>83.58</v>
      </c>
      <c r="I5263" s="62">
        <v>10360</v>
      </c>
      <c r="J5263" s="62">
        <v>770784</v>
      </c>
      <c r="K5263" s="62">
        <v>0</v>
      </c>
      <c r="L5263" s="63"/>
      <c r="M5263" s="63"/>
      <c r="N5263" s="63"/>
      <c r="O5263" s="63"/>
      <c r="P5263" s="63"/>
      <c r="Q5263" s="63"/>
      <c r="R5263" s="63"/>
      <c r="S5263" s="63"/>
      <c r="T5263" s="63"/>
      <c r="U5263" s="63"/>
      <c r="V5263" s="63"/>
      <c r="W5263" s="63"/>
      <c r="X5263" s="63"/>
      <c r="Y5263" s="63"/>
      <c r="Z5263" s="62">
        <v>124735</v>
      </c>
      <c r="AA5263" s="62">
        <v>7172</v>
      </c>
      <c r="AB5263" s="62">
        <v>7.47</v>
      </c>
      <c r="AC5263" s="62">
        <v>1559.19</v>
      </c>
    </row>
    <row r="5264" spans="1:29" ht="30" x14ac:dyDescent="0.25">
      <c r="A5264" s="61" t="s">
        <v>138</v>
      </c>
      <c r="B5264" s="61" t="s">
        <v>139</v>
      </c>
      <c r="C5264" s="62">
        <v>2009</v>
      </c>
      <c r="D5264" s="61" t="s">
        <v>99</v>
      </c>
      <c r="E5264" s="62">
        <v>52</v>
      </c>
      <c r="F5264" s="62">
        <v>173155</v>
      </c>
      <c r="G5264" s="62">
        <v>31391</v>
      </c>
      <c r="H5264" s="62">
        <v>50.31</v>
      </c>
      <c r="I5264" s="62">
        <v>3329.9</v>
      </c>
      <c r="J5264" s="62">
        <v>161034.15</v>
      </c>
      <c r="K5264" s="62">
        <v>0</v>
      </c>
      <c r="L5264" s="63"/>
      <c r="M5264" s="63"/>
      <c r="N5264" s="63"/>
      <c r="O5264" s="63"/>
      <c r="P5264" s="63"/>
      <c r="Q5264" s="63"/>
      <c r="R5264" s="63"/>
      <c r="S5264" s="63"/>
      <c r="T5264" s="63"/>
      <c r="U5264" s="63"/>
      <c r="V5264" s="63"/>
      <c r="W5264" s="63"/>
      <c r="X5264" s="63"/>
      <c r="Y5264" s="63"/>
      <c r="Z5264" s="62">
        <v>161570</v>
      </c>
      <c r="AA5264" s="62">
        <v>14525</v>
      </c>
      <c r="AB5264" s="62">
        <v>23.28</v>
      </c>
      <c r="AC5264" s="62">
        <v>3107.12</v>
      </c>
    </row>
    <row r="5265" spans="1:29" x14ac:dyDescent="0.25">
      <c r="A5265" s="61" t="s">
        <v>113</v>
      </c>
      <c r="B5265" s="61" t="s">
        <v>114</v>
      </c>
      <c r="C5265" s="62">
        <v>2005</v>
      </c>
      <c r="D5265" s="61" t="s">
        <v>83</v>
      </c>
      <c r="E5265" s="62">
        <v>1</v>
      </c>
      <c r="F5265" s="63"/>
      <c r="G5265" s="63"/>
      <c r="H5265" s="63"/>
      <c r="I5265" s="63"/>
      <c r="J5265" s="63"/>
      <c r="K5265" s="62">
        <v>0</v>
      </c>
      <c r="L5265" s="63"/>
      <c r="M5265" s="63"/>
      <c r="N5265" s="63"/>
      <c r="O5265" s="63"/>
      <c r="P5265" s="63"/>
      <c r="Q5265" s="63"/>
      <c r="R5265" s="63"/>
      <c r="S5265" s="63"/>
      <c r="T5265" s="63"/>
      <c r="U5265" s="63"/>
      <c r="V5265" s="63"/>
      <c r="W5265" s="63"/>
      <c r="X5265" s="63"/>
      <c r="Y5265" s="63"/>
      <c r="Z5265" s="62">
        <v>184.71</v>
      </c>
      <c r="AA5265" s="62">
        <v>14131</v>
      </c>
      <c r="AB5265" s="62">
        <v>1177.58</v>
      </c>
      <c r="AC5265" s="62">
        <v>184.71</v>
      </c>
    </row>
    <row r="5266" spans="1:29" x14ac:dyDescent="0.25">
      <c r="A5266" s="61" t="s">
        <v>79</v>
      </c>
      <c r="B5266" s="61" t="s">
        <v>80</v>
      </c>
      <c r="C5266" s="62">
        <v>2006</v>
      </c>
      <c r="D5266" s="61" t="s">
        <v>75</v>
      </c>
      <c r="E5266" s="62">
        <v>8</v>
      </c>
      <c r="F5266" s="62">
        <v>4090</v>
      </c>
      <c r="G5266" s="62">
        <v>875</v>
      </c>
      <c r="H5266" s="62">
        <v>9.11</v>
      </c>
      <c r="I5266" s="62">
        <v>511.25</v>
      </c>
      <c r="J5266" s="62">
        <v>3803.7</v>
      </c>
      <c r="K5266" s="62">
        <v>0</v>
      </c>
      <c r="L5266" s="63"/>
      <c r="M5266" s="63"/>
      <c r="N5266" s="63"/>
      <c r="O5266" s="63"/>
      <c r="P5266" s="63"/>
      <c r="Q5266" s="63"/>
      <c r="R5266" s="63"/>
      <c r="S5266" s="63"/>
      <c r="T5266" s="63"/>
      <c r="U5266" s="63"/>
      <c r="V5266" s="63"/>
      <c r="W5266" s="63"/>
      <c r="X5266" s="63"/>
      <c r="Y5266" s="63"/>
      <c r="Z5266" s="62">
        <v>96250</v>
      </c>
      <c r="AA5266" s="62">
        <v>4174</v>
      </c>
      <c r="AB5266" s="62">
        <v>43.48</v>
      </c>
      <c r="AC5266" s="62">
        <v>12031.25</v>
      </c>
    </row>
    <row r="5267" spans="1:29" x14ac:dyDescent="0.25">
      <c r="A5267" s="61" t="s">
        <v>178</v>
      </c>
      <c r="B5267" s="61" t="s">
        <v>179</v>
      </c>
      <c r="C5267" s="62">
        <v>2018</v>
      </c>
      <c r="D5267" s="61" t="s">
        <v>83</v>
      </c>
      <c r="E5267" s="62">
        <v>8</v>
      </c>
      <c r="F5267" s="62">
        <v>189</v>
      </c>
      <c r="G5267" s="62">
        <v>86</v>
      </c>
      <c r="H5267" s="62">
        <v>0.9</v>
      </c>
      <c r="I5267" s="62">
        <v>23.63</v>
      </c>
      <c r="J5267" s="62">
        <v>175.77</v>
      </c>
      <c r="K5267" s="62">
        <v>199.81</v>
      </c>
      <c r="L5267" s="62">
        <v>343</v>
      </c>
      <c r="M5267" s="62">
        <v>3.57</v>
      </c>
      <c r="N5267" s="62">
        <v>24.98</v>
      </c>
      <c r="O5267" s="62">
        <v>2409.52</v>
      </c>
      <c r="P5267" s="63"/>
      <c r="Q5267" s="63"/>
      <c r="R5267" s="63"/>
      <c r="S5267" s="63"/>
      <c r="T5267" s="63"/>
      <c r="U5267" s="63"/>
      <c r="V5267" s="63"/>
      <c r="W5267" s="63"/>
      <c r="X5267" s="63"/>
      <c r="Y5267" s="63"/>
      <c r="Z5267" s="62">
        <v>551</v>
      </c>
      <c r="AA5267" s="62">
        <v>6232</v>
      </c>
      <c r="AB5267" s="62">
        <v>64.92</v>
      </c>
      <c r="AC5267" s="62">
        <v>68.88</v>
      </c>
    </row>
    <row r="5268" spans="1:29" ht="30" x14ac:dyDescent="0.25">
      <c r="A5268" s="61" t="s">
        <v>87</v>
      </c>
      <c r="B5268" s="61" t="s">
        <v>88</v>
      </c>
      <c r="C5268" s="62">
        <v>2011</v>
      </c>
      <c r="D5268" s="61" t="s">
        <v>75</v>
      </c>
      <c r="E5268" s="62">
        <v>10</v>
      </c>
      <c r="F5268" s="63"/>
      <c r="G5268" s="63"/>
      <c r="H5268" s="63"/>
      <c r="I5268" s="63"/>
      <c r="J5268" s="63"/>
      <c r="K5268" s="62">
        <v>10018.43</v>
      </c>
      <c r="L5268" s="62">
        <v>7630</v>
      </c>
      <c r="M5268" s="62">
        <v>63.58</v>
      </c>
      <c r="N5268" s="63"/>
      <c r="O5268" s="63"/>
      <c r="P5268" s="63"/>
      <c r="Q5268" s="63"/>
      <c r="R5268" s="63"/>
      <c r="S5268" s="63"/>
      <c r="T5268" s="63"/>
      <c r="U5268" s="63"/>
      <c r="V5268" s="63"/>
      <c r="W5268" s="63"/>
      <c r="X5268" s="63"/>
      <c r="Y5268" s="63"/>
      <c r="Z5268" s="62">
        <v>70082</v>
      </c>
      <c r="AA5268" s="62">
        <v>8483</v>
      </c>
      <c r="AB5268" s="62">
        <v>70.69</v>
      </c>
      <c r="AC5268" s="62">
        <v>7008.2</v>
      </c>
    </row>
    <row r="5269" spans="1:29" ht="30" x14ac:dyDescent="0.25">
      <c r="A5269" s="61" t="s">
        <v>151</v>
      </c>
      <c r="B5269" s="61" t="s">
        <v>152</v>
      </c>
      <c r="C5269" s="62">
        <v>2018</v>
      </c>
      <c r="D5269" s="61" t="s">
        <v>78</v>
      </c>
      <c r="E5269" s="62">
        <v>40</v>
      </c>
      <c r="F5269" s="62">
        <v>254800</v>
      </c>
      <c r="G5269" s="62">
        <v>51568</v>
      </c>
      <c r="H5269" s="62">
        <v>107.43</v>
      </c>
      <c r="I5269" s="62">
        <v>6370</v>
      </c>
      <c r="J5269" s="62">
        <v>236964</v>
      </c>
      <c r="K5269" s="62">
        <v>0</v>
      </c>
      <c r="L5269" s="63"/>
      <c r="M5269" s="63"/>
      <c r="N5269" s="63"/>
      <c r="O5269" s="63"/>
      <c r="P5269" s="63"/>
      <c r="Q5269" s="63"/>
      <c r="R5269" s="63"/>
      <c r="S5269" s="63"/>
      <c r="T5269" s="63"/>
      <c r="U5269" s="63"/>
      <c r="V5269" s="63"/>
      <c r="W5269" s="63"/>
      <c r="X5269" s="63"/>
      <c r="Y5269" s="63"/>
      <c r="Z5269" s="62">
        <v>506.38</v>
      </c>
      <c r="AA5269" s="62">
        <v>3370</v>
      </c>
      <c r="AB5269" s="62">
        <v>7.02</v>
      </c>
      <c r="AC5269" s="62">
        <v>12.66</v>
      </c>
    </row>
    <row r="5270" spans="1:29" x14ac:dyDescent="0.25">
      <c r="A5270" s="61" t="s">
        <v>371</v>
      </c>
      <c r="B5270" s="61" t="s">
        <v>372</v>
      </c>
      <c r="C5270" s="62">
        <v>2011</v>
      </c>
      <c r="D5270" s="61" t="s">
        <v>99</v>
      </c>
      <c r="E5270" s="62">
        <v>31</v>
      </c>
      <c r="F5270" s="63"/>
      <c r="G5270" s="63"/>
      <c r="H5270" s="63"/>
      <c r="I5270" s="63"/>
      <c r="J5270" s="63"/>
      <c r="K5270" s="62">
        <v>0</v>
      </c>
      <c r="L5270" s="63"/>
      <c r="M5270" s="63"/>
      <c r="N5270" s="63"/>
      <c r="O5270" s="63"/>
      <c r="P5270" s="63"/>
      <c r="Q5270" s="63"/>
      <c r="R5270" s="63"/>
      <c r="S5270" s="63"/>
      <c r="T5270" s="63"/>
      <c r="U5270" s="63"/>
      <c r="V5270" s="63"/>
      <c r="W5270" s="63"/>
      <c r="X5270" s="63"/>
      <c r="Y5270" s="63"/>
      <c r="Z5270" s="62">
        <v>0</v>
      </c>
      <c r="AA5270" s="63"/>
      <c r="AB5270" s="63"/>
      <c r="AC5270" s="62">
        <v>0</v>
      </c>
    </row>
    <row r="5271" spans="1:29" ht="45" x14ac:dyDescent="0.25">
      <c r="A5271" s="61" t="s">
        <v>344</v>
      </c>
      <c r="B5271" s="61" t="s">
        <v>345</v>
      </c>
      <c r="C5271" s="62">
        <v>2016</v>
      </c>
      <c r="D5271" s="61" t="s">
        <v>89</v>
      </c>
      <c r="E5271" s="62">
        <v>80</v>
      </c>
      <c r="F5271" s="62">
        <v>790640</v>
      </c>
      <c r="G5271" s="62">
        <v>131244</v>
      </c>
      <c r="H5271" s="62">
        <v>136.71</v>
      </c>
      <c r="I5271" s="62">
        <v>9883</v>
      </c>
      <c r="J5271" s="62">
        <v>735295.2</v>
      </c>
      <c r="K5271" s="62">
        <v>0</v>
      </c>
      <c r="L5271" s="63"/>
      <c r="M5271" s="63"/>
      <c r="N5271" s="63"/>
      <c r="O5271" s="63"/>
      <c r="P5271" s="63"/>
      <c r="Q5271" s="63"/>
      <c r="R5271" s="63"/>
      <c r="S5271" s="63"/>
      <c r="T5271" s="63"/>
      <c r="U5271" s="63"/>
      <c r="V5271" s="63"/>
      <c r="W5271" s="63"/>
      <c r="X5271" s="63"/>
      <c r="Y5271" s="63"/>
      <c r="Z5271" s="62">
        <v>2624</v>
      </c>
      <c r="AA5271" s="62">
        <v>15149</v>
      </c>
      <c r="AB5271" s="62">
        <v>15.78</v>
      </c>
      <c r="AC5271" s="62">
        <v>32.799999999999997</v>
      </c>
    </row>
    <row r="5272" spans="1:29" x14ac:dyDescent="0.25">
      <c r="A5272" s="61" t="s">
        <v>178</v>
      </c>
      <c r="B5272" s="61" t="s">
        <v>179</v>
      </c>
      <c r="C5272" s="62">
        <v>2015</v>
      </c>
      <c r="D5272" s="61" t="s">
        <v>99</v>
      </c>
      <c r="E5272" s="62">
        <v>44</v>
      </c>
      <c r="F5272" s="62">
        <v>99685</v>
      </c>
      <c r="G5272" s="62">
        <v>17177</v>
      </c>
      <c r="H5272" s="62">
        <v>32.53</v>
      </c>
      <c r="I5272" s="62">
        <v>2265.5700000000002</v>
      </c>
      <c r="J5272" s="62">
        <v>92707.05</v>
      </c>
      <c r="K5272" s="62">
        <v>2582.9299999999998</v>
      </c>
      <c r="L5272" s="62">
        <v>22920</v>
      </c>
      <c r="M5272" s="62">
        <v>43.41</v>
      </c>
      <c r="N5272" s="63"/>
      <c r="O5272" s="63"/>
      <c r="P5272" s="63"/>
      <c r="Q5272" s="63"/>
      <c r="R5272" s="63"/>
      <c r="S5272" s="63"/>
      <c r="T5272" s="63"/>
      <c r="U5272" s="63"/>
      <c r="V5272" s="63"/>
      <c r="W5272" s="63"/>
      <c r="X5272" s="63"/>
      <c r="Y5272" s="63"/>
      <c r="Z5272" s="62">
        <v>0</v>
      </c>
      <c r="AA5272" s="62">
        <v>3508</v>
      </c>
      <c r="AB5272" s="62">
        <v>6.64</v>
      </c>
      <c r="AC5272" s="62">
        <v>0</v>
      </c>
    </row>
    <row r="5273" spans="1:29" x14ac:dyDescent="0.25">
      <c r="A5273" s="61" t="s">
        <v>204</v>
      </c>
      <c r="B5273" s="61" t="s">
        <v>205</v>
      </c>
      <c r="C5273" s="62">
        <v>2015</v>
      </c>
      <c r="D5273" s="61" t="s">
        <v>75</v>
      </c>
      <c r="E5273" s="62">
        <v>8</v>
      </c>
      <c r="F5273" s="62">
        <v>31391</v>
      </c>
      <c r="G5273" s="62">
        <v>5660</v>
      </c>
      <c r="H5273" s="62">
        <v>58.96</v>
      </c>
      <c r="I5273" s="62">
        <v>3923.88</v>
      </c>
      <c r="J5273" s="62">
        <v>29193.63</v>
      </c>
      <c r="K5273" s="62">
        <v>0</v>
      </c>
      <c r="L5273" s="63"/>
      <c r="M5273" s="63"/>
      <c r="N5273" s="63"/>
      <c r="O5273" s="63"/>
      <c r="P5273" s="63"/>
      <c r="Q5273" s="63"/>
      <c r="R5273" s="63"/>
      <c r="S5273" s="63"/>
      <c r="T5273" s="63"/>
      <c r="U5273" s="63"/>
      <c r="V5273" s="63"/>
      <c r="W5273" s="63"/>
      <c r="X5273" s="63"/>
      <c r="Y5273" s="63"/>
      <c r="Z5273" s="62">
        <v>21030</v>
      </c>
      <c r="AA5273" s="62">
        <v>3620</v>
      </c>
      <c r="AB5273" s="62">
        <v>37.71</v>
      </c>
      <c r="AC5273" s="62">
        <v>2628.75</v>
      </c>
    </row>
    <row r="5274" spans="1:29" x14ac:dyDescent="0.25">
      <c r="A5274" s="61" t="s">
        <v>399</v>
      </c>
      <c r="B5274" s="61" t="s">
        <v>400</v>
      </c>
      <c r="C5274" s="62">
        <v>2009</v>
      </c>
      <c r="D5274" s="61" t="s">
        <v>78</v>
      </c>
      <c r="E5274" s="62">
        <v>40</v>
      </c>
      <c r="F5274" s="62">
        <v>441723</v>
      </c>
      <c r="G5274" s="62">
        <v>120639</v>
      </c>
      <c r="H5274" s="62">
        <v>251.33</v>
      </c>
      <c r="I5274" s="62">
        <v>11043.08</v>
      </c>
      <c r="J5274" s="62">
        <v>410802.39</v>
      </c>
      <c r="K5274" s="62">
        <v>0</v>
      </c>
      <c r="L5274" s="63"/>
      <c r="M5274" s="63"/>
      <c r="N5274" s="63"/>
      <c r="O5274" s="63"/>
      <c r="P5274" s="63"/>
      <c r="Q5274" s="63"/>
      <c r="R5274" s="63"/>
      <c r="S5274" s="63"/>
      <c r="T5274" s="63"/>
      <c r="U5274" s="63"/>
      <c r="V5274" s="63"/>
      <c r="W5274" s="63"/>
      <c r="X5274" s="63"/>
      <c r="Y5274" s="63"/>
      <c r="Z5274" s="62">
        <v>0</v>
      </c>
      <c r="AA5274" s="62">
        <v>24600</v>
      </c>
      <c r="AB5274" s="62">
        <v>51.25</v>
      </c>
      <c r="AC5274" s="62">
        <v>0</v>
      </c>
    </row>
    <row r="5275" spans="1:29" x14ac:dyDescent="0.25">
      <c r="A5275" s="61" t="s">
        <v>399</v>
      </c>
      <c r="B5275" s="61" t="s">
        <v>400</v>
      </c>
      <c r="C5275" s="62">
        <v>2018</v>
      </c>
      <c r="D5275" s="61" t="s">
        <v>75</v>
      </c>
      <c r="E5275" s="62">
        <v>6</v>
      </c>
      <c r="F5275" s="63"/>
      <c r="G5275" s="63"/>
      <c r="H5275" s="63"/>
      <c r="I5275" s="63"/>
      <c r="J5275" s="63"/>
      <c r="K5275" s="62">
        <v>0</v>
      </c>
      <c r="L5275" s="63"/>
      <c r="M5275" s="63"/>
      <c r="N5275" s="63"/>
      <c r="O5275" s="63"/>
      <c r="P5275" s="63"/>
      <c r="Q5275" s="63"/>
      <c r="R5275" s="63"/>
      <c r="S5275" s="63"/>
      <c r="T5275" s="63"/>
      <c r="U5275" s="63"/>
      <c r="V5275" s="63"/>
      <c r="W5275" s="63"/>
      <c r="X5275" s="63"/>
      <c r="Y5275" s="63"/>
      <c r="Z5275" s="62">
        <v>0</v>
      </c>
      <c r="AA5275" s="63"/>
      <c r="AB5275" s="63"/>
      <c r="AC5275" s="62">
        <v>0</v>
      </c>
    </row>
    <row r="5276" spans="1:29" x14ac:dyDescent="0.25">
      <c r="A5276" s="61" t="s">
        <v>328</v>
      </c>
      <c r="B5276" s="61" t="s">
        <v>329</v>
      </c>
      <c r="C5276" s="62">
        <v>2004</v>
      </c>
      <c r="D5276" s="61" t="s">
        <v>75</v>
      </c>
      <c r="E5276" s="62">
        <v>5</v>
      </c>
      <c r="F5276" s="63"/>
      <c r="G5276" s="63"/>
      <c r="H5276" s="63"/>
      <c r="I5276" s="63"/>
      <c r="J5276" s="63"/>
      <c r="K5276" s="62">
        <v>0</v>
      </c>
      <c r="L5276" s="63"/>
      <c r="M5276" s="63"/>
      <c r="N5276" s="63"/>
      <c r="O5276" s="63"/>
      <c r="P5276" s="63"/>
      <c r="Q5276" s="63"/>
      <c r="R5276" s="63"/>
      <c r="S5276" s="63"/>
      <c r="T5276" s="63"/>
      <c r="U5276" s="63"/>
      <c r="V5276" s="63"/>
      <c r="W5276" s="63"/>
      <c r="X5276" s="63"/>
      <c r="Y5276" s="63"/>
      <c r="Z5276" s="62">
        <v>7626.5</v>
      </c>
      <c r="AA5276" s="62">
        <v>12260</v>
      </c>
      <c r="AB5276" s="62">
        <v>204.33</v>
      </c>
      <c r="AC5276" s="62">
        <v>1525.3</v>
      </c>
    </row>
    <row r="5277" spans="1:29" x14ac:dyDescent="0.25">
      <c r="A5277" s="61" t="s">
        <v>397</v>
      </c>
      <c r="B5277" s="61" t="s">
        <v>398</v>
      </c>
      <c r="C5277" s="62">
        <v>2014</v>
      </c>
      <c r="D5277" s="61" t="s">
        <v>75</v>
      </c>
      <c r="E5277" s="62">
        <v>5</v>
      </c>
      <c r="F5277" s="62">
        <v>1500</v>
      </c>
      <c r="G5277" s="62">
        <v>517</v>
      </c>
      <c r="H5277" s="62">
        <v>8.6199999999999992</v>
      </c>
      <c r="I5277" s="62">
        <v>300</v>
      </c>
      <c r="J5277" s="62">
        <v>1395</v>
      </c>
      <c r="K5277" s="62">
        <v>0</v>
      </c>
      <c r="L5277" s="63"/>
      <c r="M5277" s="63"/>
      <c r="N5277" s="63"/>
      <c r="O5277" s="63"/>
      <c r="P5277" s="63"/>
      <c r="Q5277" s="63"/>
      <c r="R5277" s="63"/>
      <c r="S5277" s="63"/>
      <c r="T5277" s="63"/>
      <c r="U5277" s="62">
        <v>4115</v>
      </c>
      <c r="V5277" s="62">
        <v>13917</v>
      </c>
      <c r="W5277" s="62">
        <v>231.95</v>
      </c>
      <c r="X5277" s="62">
        <v>823</v>
      </c>
      <c r="Y5277" s="62">
        <v>92110.16</v>
      </c>
      <c r="Z5277" s="62">
        <v>35800</v>
      </c>
      <c r="AA5277" s="62">
        <v>2734</v>
      </c>
      <c r="AB5277" s="62">
        <v>45.57</v>
      </c>
      <c r="AC5277" s="62">
        <v>7160</v>
      </c>
    </row>
    <row r="5278" spans="1:29" x14ac:dyDescent="0.25">
      <c r="A5278" s="61" t="s">
        <v>208</v>
      </c>
      <c r="B5278" s="61" t="s">
        <v>209</v>
      </c>
      <c r="C5278" s="62">
        <v>2006</v>
      </c>
      <c r="D5278" s="61" t="s">
        <v>150</v>
      </c>
      <c r="E5278" s="62">
        <v>8</v>
      </c>
      <c r="F5278" s="62">
        <v>0</v>
      </c>
      <c r="G5278" s="62">
        <v>0</v>
      </c>
      <c r="H5278" s="62">
        <v>0</v>
      </c>
      <c r="I5278" s="62">
        <v>0</v>
      </c>
      <c r="J5278" s="62">
        <v>0</v>
      </c>
      <c r="K5278" s="62">
        <v>0</v>
      </c>
      <c r="L5278" s="62">
        <v>0</v>
      </c>
      <c r="M5278" s="62">
        <v>0</v>
      </c>
      <c r="N5278" s="62">
        <v>0</v>
      </c>
      <c r="O5278" s="62">
        <v>0</v>
      </c>
      <c r="P5278" s="63"/>
      <c r="Q5278" s="63"/>
      <c r="R5278" s="63"/>
      <c r="S5278" s="63"/>
      <c r="T5278" s="63"/>
      <c r="U5278" s="63"/>
      <c r="V5278" s="63"/>
      <c r="W5278" s="63"/>
      <c r="X5278" s="63"/>
      <c r="Y5278" s="63"/>
      <c r="Z5278" s="62">
        <v>162</v>
      </c>
      <c r="AA5278" s="62">
        <v>638</v>
      </c>
      <c r="AB5278" s="62">
        <v>6.65</v>
      </c>
      <c r="AC5278" s="62">
        <v>20.25</v>
      </c>
    </row>
    <row r="5279" spans="1:29" ht="30" x14ac:dyDescent="0.25">
      <c r="A5279" s="61" t="s">
        <v>218</v>
      </c>
      <c r="B5279" s="61" t="s">
        <v>219</v>
      </c>
      <c r="C5279" s="62">
        <v>2008</v>
      </c>
      <c r="D5279" s="61" t="s">
        <v>72</v>
      </c>
      <c r="E5279" s="62">
        <v>42</v>
      </c>
      <c r="F5279" s="62">
        <v>446240</v>
      </c>
      <c r="G5279" s="62">
        <v>73152</v>
      </c>
      <c r="H5279" s="62">
        <v>145.13999999999999</v>
      </c>
      <c r="I5279" s="62">
        <v>10624.76</v>
      </c>
      <c r="J5279" s="62">
        <v>415003.2</v>
      </c>
      <c r="K5279" s="62">
        <v>0</v>
      </c>
      <c r="L5279" s="63"/>
      <c r="M5279" s="63"/>
      <c r="N5279" s="63"/>
      <c r="O5279" s="63"/>
      <c r="P5279" s="63"/>
      <c r="Q5279" s="63"/>
      <c r="R5279" s="63"/>
      <c r="S5279" s="63"/>
      <c r="T5279" s="63"/>
      <c r="U5279" s="63"/>
      <c r="V5279" s="63"/>
      <c r="W5279" s="63"/>
      <c r="X5279" s="63"/>
      <c r="Y5279" s="63"/>
      <c r="Z5279" s="62">
        <v>120100</v>
      </c>
      <c r="AA5279" s="62">
        <v>14211</v>
      </c>
      <c r="AB5279" s="62">
        <v>28.2</v>
      </c>
      <c r="AC5279" s="62">
        <v>2859.52</v>
      </c>
    </row>
    <row r="5280" spans="1:29" ht="30" x14ac:dyDescent="0.25">
      <c r="A5280" s="61" t="s">
        <v>342</v>
      </c>
      <c r="B5280" s="61" t="s">
        <v>343</v>
      </c>
      <c r="C5280" s="62">
        <v>2018</v>
      </c>
      <c r="D5280" s="61" t="s">
        <v>150</v>
      </c>
      <c r="E5280" s="62">
        <v>8</v>
      </c>
      <c r="F5280" s="63"/>
      <c r="G5280" s="63"/>
      <c r="H5280" s="63"/>
      <c r="I5280" s="63"/>
      <c r="J5280" s="63"/>
      <c r="K5280" s="62">
        <v>0</v>
      </c>
      <c r="L5280" s="63"/>
      <c r="M5280" s="63"/>
      <c r="N5280" s="63"/>
      <c r="O5280" s="63"/>
      <c r="P5280" s="63"/>
      <c r="Q5280" s="63"/>
      <c r="R5280" s="63"/>
      <c r="S5280" s="63"/>
      <c r="T5280" s="63"/>
      <c r="U5280" s="63"/>
      <c r="V5280" s="63"/>
      <c r="W5280" s="63"/>
      <c r="X5280" s="63"/>
      <c r="Y5280" s="63"/>
      <c r="Z5280" s="62">
        <v>0</v>
      </c>
      <c r="AA5280" s="63"/>
      <c r="AB5280" s="63"/>
      <c r="AC5280" s="62">
        <v>0</v>
      </c>
    </row>
    <row r="5281" spans="1:29" ht="30" x14ac:dyDescent="0.25">
      <c r="A5281" s="61" t="s">
        <v>111</v>
      </c>
      <c r="B5281" s="61" t="s">
        <v>112</v>
      </c>
      <c r="C5281" s="62">
        <v>2013</v>
      </c>
      <c r="D5281" s="61" t="s">
        <v>99</v>
      </c>
      <c r="E5281" s="62">
        <v>80</v>
      </c>
      <c r="F5281" s="62">
        <v>267960</v>
      </c>
      <c r="G5281" s="62">
        <v>41361</v>
      </c>
      <c r="H5281" s="62">
        <v>43.08</v>
      </c>
      <c r="I5281" s="62">
        <v>3349.5</v>
      </c>
      <c r="J5281" s="62">
        <v>249202.8</v>
      </c>
      <c r="K5281" s="62">
        <v>32481.09</v>
      </c>
      <c r="L5281" s="62">
        <v>33135</v>
      </c>
      <c r="M5281" s="62">
        <v>34.520000000000003</v>
      </c>
      <c r="N5281" s="62">
        <v>406.01</v>
      </c>
      <c r="O5281" s="62">
        <v>391699.16</v>
      </c>
      <c r="P5281" s="63"/>
      <c r="Q5281" s="63"/>
      <c r="R5281" s="63"/>
      <c r="S5281" s="63"/>
      <c r="T5281" s="63"/>
      <c r="U5281" s="63"/>
      <c r="V5281" s="63"/>
      <c r="W5281" s="63"/>
      <c r="X5281" s="63"/>
      <c r="Y5281" s="63"/>
      <c r="Z5281" s="62">
        <v>11872</v>
      </c>
      <c r="AA5281" s="62">
        <v>11324</v>
      </c>
      <c r="AB5281" s="62">
        <v>11.8</v>
      </c>
      <c r="AC5281" s="62">
        <v>148.4</v>
      </c>
    </row>
    <row r="5282" spans="1:29" x14ac:dyDescent="0.25">
      <c r="A5282" s="61" t="s">
        <v>263</v>
      </c>
      <c r="B5282" s="61" t="s">
        <v>264</v>
      </c>
      <c r="C5282" s="62">
        <v>2015</v>
      </c>
      <c r="D5282" s="61" t="s">
        <v>75</v>
      </c>
      <c r="E5282" s="62">
        <v>3</v>
      </c>
      <c r="F5282" s="63"/>
      <c r="G5282" s="63"/>
      <c r="H5282" s="63"/>
      <c r="I5282" s="63"/>
      <c r="J5282" s="63"/>
      <c r="K5282" s="62">
        <v>0</v>
      </c>
      <c r="L5282" s="63"/>
      <c r="M5282" s="63"/>
      <c r="N5282" s="63"/>
      <c r="O5282" s="63"/>
      <c r="P5282" s="63"/>
      <c r="Q5282" s="63"/>
      <c r="R5282" s="63"/>
      <c r="S5282" s="63"/>
      <c r="T5282" s="63"/>
      <c r="U5282" s="63"/>
      <c r="V5282" s="63"/>
      <c r="W5282" s="63"/>
      <c r="X5282" s="63"/>
      <c r="Y5282" s="63"/>
      <c r="Z5282" s="62">
        <v>21342</v>
      </c>
      <c r="AA5282" s="62">
        <v>4274</v>
      </c>
      <c r="AB5282" s="62">
        <v>118.72</v>
      </c>
      <c r="AC5282" s="62">
        <v>7114</v>
      </c>
    </row>
    <row r="5283" spans="1:29" x14ac:dyDescent="0.25">
      <c r="A5283" s="61" t="s">
        <v>374</v>
      </c>
      <c r="B5283" s="61" t="s">
        <v>375</v>
      </c>
      <c r="C5283" s="62">
        <v>2008</v>
      </c>
      <c r="D5283" s="61" t="s">
        <v>75</v>
      </c>
      <c r="E5283" s="62">
        <v>12</v>
      </c>
      <c r="F5283" s="62">
        <v>5657</v>
      </c>
      <c r="G5283" s="62">
        <v>1167</v>
      </c>
      <c r="H5283" s="62">
        <v>8.1</v>
      </c>
      <c r="I5283" s="62">
        <v>471.42</v>
      </c>
      <c r="J5283" s="62">
        <v>5261.01</v>
      </c>
      <c r="K5283" s="62">
        <v>0</v>
      </c>
      <c r="L5283" s="63"/>
      <c r="M5283" s="63"/>
      <c r="N5283" s="63"/>
      <c r="O5283" s="63"/>
      <c r="P5283" s="63"/>
      <c r="Q5283" s="63"/>
      <c r="R5283" s="63"/>
      <c r="S5283" s="63"/>
      <c r="T5283" s="63"/>
      <c r="U5283" s="63"/>
      <c r="V5283" s="63"/>
      <c r="W5283" s="63"/>
      <c r="X5283" s="63"/>
      <c r="Y5283" s="63"/>
      <c r="Z5283" s="62">
        <v>61160</v>
      </c>
      <c r="AA5283" s="62">
        <v>5788</v>
      </c>
      <c r="AB5283" s="62">
        <v>40.19</v>
      </c>
      <c r="AC5283" s="62">
        <v>5096.67</v>
      </c>
    </row>
    <row r="5284" spans="1:29" x14ac:dyDescent="0.25">
      <c r="A5284" s="61" t="s">
        <v>405</v>
      </c>
      <c r="B5284" s="61" t="s">
        <v>406</v>
      </c>
      <c r="C5284" s="62">
        <v>2006</v>
      </c>
      <c r="D5284" s="61" t="s">
        <v>78</v>
      </c>
      <c r="E5284" s="62">
        <v>44</v>
      </c>
      <c r="F5284" s="62">
        <v>259840</v>
      </c>
      <c r="G5284" s="62">
        <v>41267</v>
      </c>
      <c r="H5284" s="62">
        <v>78.16</v>
      </c>
      <c r="I5284" s="62">
        <v>5905.45</v>
      </c>
      <c r="J5284" s="62">
        <v>241651.20000000001</v>
      </c>
      <c r="K5284" s="62">
        <v>3136.98</v>
      </c>
      <c r="L5284" s="62">
        <v>7325</v>
      </c>
      <c r="M5284" s="62">
        <v>13.87</v>
      </c>
      <c r="N5284" s="62">
        <v>71.290000000000006</v>
      </c>
      <c r="O5284" s="62">
        <v>37829.74</v>
      </c>
      <c r="P5284" s="63"/>
      <c r="Q5284" s="63"/>
      <c r="R5284" s="63"/>
      <c r="S5284" s="63"/>
      <c r="T5284" s="63"/>
      <c r="U5284" s="63"/>
      <c r="V5284" s="63"/>
      <c r="W5284" s="63"/>
      <c r="X5284" s="63"/>
      <c r="Y5284" s="63"/>
      <c r="Z5284" s="62">
        <v>279.39</v>
      </c>
      <c r="AA5284" s="62">
        <v>13690</v>
      </c>
      <c r="AB5284" s="62">
        <v>25.93</v>
      </c>
      <c r="AC5284" s="62">
        <v>6.35</v>
      </c>
    </row>
    <row r="5285" spans="1:29" x14ac:dyDescent="0.25">
      <c r="A5285" s="61" t="s">
        <v>579</v>
      </c>
      <c r="B5285" s="61" t="s">
        <v>580</v>
      </c>
      <c r="C5285" s="62">
        <v>2006</v>
      </c>
      <c r="D5285" s="61" t="s">
        <v>78</v>
      </c>
      <c r="E5285" s="62">
        <v>60</v>
      </c>
      <c r="F5285" s="62">
        <v>63159</v>
      </c>
      <c r="G5285" s="62">
        <v>10892</v>
      </c>
      <c r="H5285" s="62">
        <v>15.13</v>
      </c>
      <c r="I5285" s="62">
        <v>1052.6500000000001</v>
      </c>
      <c r="J5285" s="62">
        <v>58737.87</v>
      </c>
      <c r="K5285" s="62">
        <v>0</v>
      </c>
      <c r="L5285" s="63"/>
      <c r="M5285" s="63"/>
      <c r="N5285" s="63"/>
      <c r="O5285" s="63"/>
      <c r="P5285" s="63"/>
      <c r="Q5285" s="63"/>
      <c r="R5285" s="63"/>
      <c r="S5285" s="63"/>
      <c r="T5285" s="63"/>
      <c r="U5285" s="63"/>
      <c r="V5285" s="63"/>
      <c r="W5285" s="63"/>
      <c r="X5285" s="63"/>
      <c r="Y5285" s="63"/>
      <c r="Z5285" s="62">
        <v>0</v>
      </c>
      <c r="AA5285" s="63"/>
      <c r="AB5285" s="63"/>
      <c r="AC5285" s="62">
        <v>0</v>
      </c>
    </row>
    <row r="5286" spans="1:29" ht="30" x14ac:dyDescent="0.25">
      <c r="A5286" s="61" t="s">
        <v>148</v>
      </c>
      <c r="B5286" s="61" t="s">
        <v>149</v>
      </c>
      <c r="C5286" s="62">
        <v>2016</v>
      </c>
      <c r="D5286" s="61" t="s">
        <v>94</v>
      </c>
      <c r="E5286" s="62">
        <v>13</v>
      </c>
      <c r="F5286" s="62">
        <v>1147</v>
      </c>
      <c r="G5286" s="62">
        <v>254</v>
      </c>
      <c r="H5286" s="62">
        <v>1.63</v>
      </c>
      <c r="I5286" s="62">
        <v>88.23</v>
      </c>
      <c r="J5286" s="62">
        <v>1066.71</v>
      </c>
      <c r="K5286" s="62">
        <v>0</v>
      </c>
      <c r="L5286" s="63"/>
      <c r="M5286" s="63"/>
      <c r="N5286" s="63"/>
      <c r="O5286" s="63"/>
      <c r="P5286" s="63"/>
      <c r="Q5286" s="63"/>
      <c r="R5286" s="63"/>
      <c r="S5286" s="63"/>
      <c r="T5286" s="63"/>
      <c r="U5286" s="63"/>
      <c r="V5286" s="63"/>
      <c r="W5286" s="63"/>
      <c r="X5286" s="63"/>
      <c r="Y5286" s="63"/>
      <c r="Z5286" s="62">
        <v>0</v>
      </c>
      <c r="AA5286" s="63"/>
      <c r="AB5286" s="63"/>
      <c r="AC5286" s="62">
        <v>0</v>
      </c>
    </row>
    <row r="5287" spans="1:29" ht="30" x14ac:dyDescent="0.25">
      <c r="A5287" s="61" t="s">
        <v>227</v>
      </c>
      <c r="B5287" s="61" t="s">
        <v>228</v>
      </c>
      <c r="C5287" s="62">
        <v>2017</v>
      </c>
      <c r="D5287" s="61" t="s">
        <v>75</v>
      </c>
      <c r="E5287" s="62">
        <v>12</v>
      </c>
      <c r="F5287" s="63"/>
      <c r="G5287" s="63"/>
      <c r="H5287" s="63"/>
      <c r="I5287" s="63"/>
      <c r="J5287" s="63"/>
      <c r="K5287" s="62">
        <v>0</v>
      </c>
      <c r="L5287" s="63"/>
      <c r="M5287" s="63"/>
      <c r="N5287" s="63"/>
      <c r="O5287" s="63"/>
      <c r="P5287" s="63"/>
      <c r="Q5287" s="63"/>
      <c r="R5287" s="63"/>
      <c r="S5287" s="63"/>
      <c r="T5287" s="63"/>
      <c r="U5287" s="63"/>
      <c r="V5287" s="63"/>
      <c r="W5287" s="63"/>
      <c r="X5287" s="63"/>
      <c r="Y5287" s="63"/>
      <c r="Z5287" s="62">
        <v>847</v>
      </c>
      <c r="AA5287" s="62">
        <v>7311</v>
      </c>
      <c r="AB5287" s="62">
        <v>50.77</v>
      </c>
      <c r="AC5287" s="62">
        <v>70.58</v>
      </c>
    </row>
    <row r="5288" spans="1:29" x14ac:dyDescent="0.25">
      <c r="A5288" s="61" t="s">
        <v>163</v>
      </c>
      <c r="B5288" s="61" t="s">
        <v>164</v>
      </c>
      <c r="C5288" s="62">
        <v>2008</v>
      </c>
      <c r="D5288" s="61" t="s">
        <v>226</v>
      </c>
      <c r="E5288" s="62">
        <v>110</v>
      </c>
      <c r="F5288" s="62">
        <v>2140452</v>
      </c>
      <c r="G5288" s="62">
        <v>190208</v>
      </c>
      <c r="H5288" s="62">
        <v>144.1</v>
      </c>
      <c r="I5288" s="62">
        <v>19458.650000000001</v>
      </c>
      <c r="J5288" s="62">
        <v>1990620.36</v>
      </c>
      <c r="K5288" s="62">
        <v>16565.47</v>
      </c>
      <c r="L5288" s="62">
        <v>14355</v>
      </c>
      <c r="M5288" s="62">
        <v>10.88</v>
      </c>
      <c r="N5288" s="62">
        <v>150.6</v>
      </c>
      <c r="O5288" s="62">
        <v>199767.98</v>
      </c>
      <c r="P5288" s="63"/>
      <c r="Q5288" s="63"/>
      <c r="R5288" s="63"/>
      <c r="S5288" s="63"/>
      <c r="T5288" s="63"/>
      <c r="U5288" s="63"/>
      <c r="V5288" s="63"/>
      <c r="W5288" s="63"/>
      <c r="X5288" s="63"/>
      <c r="Y5288" s="63"/>
      <c r="Z5288" s="62">
        <v>518700</v>
      </c>
      <c r="AA5288" s="62">
        <v>33591</v>
      </c>
      <c r="AB5288" s="62">
        <v>25.45</v>
      </c>
      <c r="AC5288" s="62">
        <v>4715.45</v>
      </c>
    </row>
    <row r="5289" spans="1:29" x14ac:dyDescent="0.25">
      <c r="A5289" s="61" t="s">
        <v>564</v>
      </c>
      <c r="B5289" s="61" t="s">
        <v>565</v>
      </c>
      <c r="C5289" s="62">
        <v>2011</v>
      </c>
      <c r="D5289" s="61" t="s">
        <v>78</v>
      </c>
      <c r="E5289" s="62">
        <v>84</v>
      </c>
      <c r="F5289" s="62">
        <v>310915</v>
      </c>
      <c r="G5289" s="62">
        <v>30161</v>
      </c>
      <c r="H5289" s="62">
        <v>29.92</v>
      </c>
      <c r="I5289" s="62">
        <v>3701.37</v>
      </c>
      <c r="J5289" s="62">
        <v>289150.95</v>
      </c>
      <c r="K5289" s="62">
        <v>927.26</v>
      </c>
      <c r="L5289" s="62">
        <v>1041</v>
      </c>
      <c r="M5289" s="62">
        <v>1.03</v>
      </c>
      <c r="N5289" s="62">
        <v>11.04</v>
      </c>
      <c r="O5289" s="62">
        <v>11182.05</v>
      </c>
      <c r="P5289" s="63"/>
      <c r="Q5289" s="63"/>
      <c r="R5289" s="63"/>
      <c r="S5289" s="63"/>
      <c r="T5289" s="63"/>
      <c r="U5289" s="63"/>
      <c r="V5289" s="63"/>
      <c r="W5289" s="63"/>
      <c r="X5289" s="63"/>
      <c r="Y5289" s="63"/>
      <c r="Z5289" s="62">
        <v>643.01</v>
      </c>
      <c r="AA5289" s="62">
        <v>4908</v>
      </c>
      <c r="AB5289" s="62">
        <v>4.87</v>
      </c>
      <c r="AC5289" s="62">
        <v>7.65</v>
      </c>
    </row>
    <row r="5290" spans="1:29" x14ac:dyDescent="0.25">
      <c r="A5290" s="61" t="s">
        <v>273</v>
      </c>
      <c r="B5290" s="61" t="s">
        <v>274</v>
      </c>
      <c r="C5290" s="62">
        <v>2012</v>
      </c>
      <c r="D5290" s="61" t="s">
        <v>99</v>
      </c>
      <c r="E5290" s="62">
        <v>60</v>
      </c>
      <c r="F5290" s="62">
        <v>394502</v>
      </c>
      <c r="G5290" s="62">
        <v>60363</v>
      </c>
      <c r="H5290" s="62">
        <v>83.84</v>
      </c>
      <c r="I5290" s="62">
        <v>6575.03</v>
      </c>
      <c r="J5290" s="62">
        <v>366886.86</v>
      </c>
      <c r="K5290" s="62">
        <v>0</v>
      </c>
      <c r="L5290" s="63"/>
      <c r="M5290" s="63"/>
      <c r="N5290" s="63"/>
      <c r="O5290" s="63"/>
      <c r="P5290" s="63"/>
      <c r="Q5290" s="63"/>
      <c r="R5290" s="63"/>
      <c r="S5290" s="63"/>
      <c r="T5290" s="63"/>
      <c r="U5290" s="63"/>
      <c r="V5290" s="63"/>
      <c r="W5290" s="63"/>
      <c r="X5290" s="63"/>
      <c r="Y5290" s="63"/>
      <c r="Z5290" s="62">
        <v>1498.92</v>
      </c>
      <c r="AA5290" s="62">
        <v>7978</v>
      </c>
      <c r="AB5290" s="62">
        <v>11.08</v>
      </c>
      <c r="AC5290" s="62">
        <v>24.98</v>
      </c>
    </row>
    <row r="5291" spans="1:29" x14ac:dyDescent="0.25">
      <c r="A5291" s="61" t="s">
        <v>184</v>
      </c>
      <c r="B5291" s="61" t="s">
        <v>185</v>
      </c>
      <c r="C5291" s="62">
        <v>2008</v>
      </c>
      <c r="D5291" s="61" t="s">
        <v>150</v>
      </c>
      <c r="E5291" s="62">
        <v>8</v>
      </c>
      <c r="F5291" s="62">
        <v>24816</v>
      </c>
      <c r="G5291" s="62">
        <v>4292</v>
      </c>
      <c r="H5291" s="62">
        <v>44.71</v>
      </c>
      <c r="I5291" s="62">
        <v>3102</v>
      </c>
      <c r="J5291" s="62">
        <v>23078.880000000001</v>
      </c>
      <c r="K5291" s="62">
        <v>0</v>
      </c>
      <c r="L5291" s="63"/>
      <c r="M5291" s="63"/>
      <c r="N5291" s="63"/>
      <c r="O5291" s="63"/>
      <c r="P5291" s="63"/>
      <c r="Q5291" s="63"/>
      <c r="R5291" s="63"/>
      <c r="S5291" s="63"/>
      <c r="T5291" s="63"/>
      <c r="U5291" s="62">
        <v>1534</v>
      </c>
      <c r="V5291" s="62">
        <v>4570</v>
      </c>
      <c r="W5291" s="62">
        <v>47.6</v>
      </c>
      <c r="X5291" s="62">
        <v>191</v>
      </c>
      <c r="Y5291" s="62">
        <v>34337.06</v>
      </c>
      <c r="Z5291" s="62">
        <v>0</v>
      </c>
      <c r="AA5291" s="63"/>
      <c r="AB5291" s="63"/>
      <c r="AC5291" s="62">
        <v>0</v>
      </c>
    </row>
    <row r="5292" spans="1:29" ht="30" x14ac:dyDescent="0.25">
      <c r="A5292" s="61" t="s">
        <v>120</v>
      </c>
      <c r="B5292" s="61" t="s">
        <v>121</v>
      </c>
      <c r="C5292" s="62">
        <v>2007</v>
      </c>
      <c r="D5292" s="61" t="s">
        <v>86</v>
      </c>
      <c r="E5292" s="62">
        <v>74</v>
      </c>
      <c r="F5292" s="62">
        <v>29517</v>
      </c>
      <c r="G5292" s="62">
        <v>6237</v>
      </c>
      <c r="H5292" s="62">
        <v>7.02</v>
      </c>
      <c r="I5292" s="62">
        <v>398.88</v>
      </c>
      <c r="J5292" s="62">
        <v>27450.81</v>
      </c>
      <c r="K5292" s="62">
        <v>4086.32</v>
      </c>
      <c r="L5292" s="62">
        <v>7393</v>
      </c>
      <c r="M5292" s="62">
        <v>8.33</v>
      </c>
      <c r="N5292" s="62">
        <v>55.22</v>
      </c>
      <c r="O5292" s="62">
        <v>49278.21</v>
      </c>
      <c r="P5292" s="63"/>
      <c r="Q5292" s="63"/>
      <c r="R5292" s="63"/>
      <c r="S5292" s="63"/>
      <c r="T5292" s="63"/>
      <c r="U5292" s="63"/>
      <c r="V5292" s="63"/>
      <c r="W5292" s="63"/>
      <c r="X5292" s="63"/>
      <c r="Y5292" s="63"/>
      <c r="Z5292" s="62">
        <v>412500</v>
      </c>
      <c r="AA5292" s="62">
        <v>23545</v>
      </c>
      <c r="AB5292" s="62">
        <v>26.51</v>
      </c>
      <c r="AC5292" s="62">
        <v>5574.32</v>
      </c>
    </row>
    <row r="5293" spans="1:29" x14ac:dyDescent="0.25">
      <c r="A5293" s="61" t="s">
        <v>159</v>
      </c>
      <c r="B5293" s="61" t="s">
        <v>160</v>
      </c>
      <c r="C5293" s="62">
        <v>2007</v>
      </c>
      <c r="D5293" s="61" t="s">
        <v>83</v>
      </c>
      <c r="E5293" s="62">
        <v>4</v>
      </c>
      <c r="F5293" s="62">
        <v>214</v>
      </c>
      <c r="G5293" s="62">
        <v>84</v>
      </c>
      <c r="H5293" s="62">
        <v>1.75</v>
      </c>
      <c r="I5293" s="62">
        <v>53.5</v>
      </c>
      <c r="J5293" s="62">
        <v>199.02</v>
      </c>
      <c r="K5293" s="62">
        <v>0</v>
      </c>
      <c r="L5293" s="63"/>
      <c r="M5293" s="63"/>
      <c r="N5293" s="63"/>
      <c r="O5293" s="63"/>
      <c r="P5293" s="63"/>
      <c r="Q5293" s="63"/>
      <c r="R5293" s="63"/>
      <c r="S5293" s="63"/>
      <c r="T5293" s="63"/>
      <c r="U5293" s="63"/>
      <c r="V5293" s="63"/>
      <c r="W5293" s="63"/>
      <c r="X5293" s="63"/>
      <c r="Y5293" s="63"/>
      <c r="Z5293" s="62">
        <v>478</v>
      </c>
      <c r="AA5293" s="62">
        <v>2799</v>
      </c>
      <c r="AB5293" s="62">
        <v>58.31</v>
      </c>
      <c r="AC5293" s="62">
        <v>119.5</v>
      </c>
    </row>
    <row r="5294" spans="1:29" x14ac:dyDescent="0.25">
      <c r="A5294" s="61" t="s">
        <v>376</v>
      </c>
      <c r="B5294" s="61" t="s">
        <v>377</v>
      </c>
      <c r="C5294" s="62">
        <v>2004</v>
      </c>
      <c r="D5294" s="61" t="s">
        <v>72</v>
      </c>
      <c r="E5294" s="62">
        <v>40</v>
      </c>
      <c r="F5294" s="62">
        <v>129820</v>
      </c>
      <c r="G5294" s="62">
        <v>13029</v>
      </c>
      <c r="H5294" s="62">
        <v>27.14</v>
      </c>
      <c r="I5294" s="62">
        <v>3245.5</v>
      </c>
      <c r="J5294" s="62">
        <v>120732.6</v>
      </c>
      <c r="K5294" s="62">
        <v>8033.95</v>
      </c>
      <c r="L5294" s="62">
        <v>10092</v>
      </c>
      <c r="M5294" s="62">
        <v>21.03</v>
      </c>
      <c r="N5294" s="62">
        <v>200.85</v>
      </c>
      <c r="O5294" s="62">
        <v>96883.78</v>
      </c>
      <c r="P5294" s="63"/>
      <c r="Q5294" s="63"/>
      <c r="R5294" s="63"/>
      <c r="S5294" s="63"/>
      <c r="T5294" s="63"/>
      <c r="U5294" s="63"/>
      <c r="V5294" s="63"/>
      <c r="W5294" s="63"/>
      <c r="X5294" s="63"/>
      <c r="Y5294" s="63"/>
      <c r="Z5294" s="62">
        <v>30083.84</v>
      </c>
      <c r="AA5294" s="62">
        <v>2445</v>
      </c>
      <c r="AB5294" s="62">
        <v>5.09</v>
      </c>
      <c r="AC5294" s="62">
        <v>752.1</v>
      </c>
    </row>
    <row r="5295" spans="1:29" ht="30" x14ac:dyDescent="0.25">
      <c r="A5295" s="61" t="s">
        <v>224</v>
      </c>
      <c r="B5295" s="61" t="s">
        <v>225</v>
      </c>
      <c r="C5295" s="62">
        <v>2010</v>
      </c>
      <c r="D5295" s="61" t="s">
        <v>150</v>
      </c>
      <c r="E5295" s="62">
        <v>8</v>
      </c>
      <c r="F5295" s="63"/>
      <c r="G5295" s="63"/>
      <c r="H5295" s="63"/>
      <c r="I5295" s="63"/>
      <c r="J5295" s="63"/>
      <c r="K5295" s="62">
        <v>0</v>
      </c>
      <c r="L5295" s="63"/>
      <c r="M5295" s="63"/>
      <c r="N5295" s="63"/>
      <c r="O5295" s="63"/>
      <c r="P5295" s="63"/>
      <c r="Q5295" s="63"/>
      <c r="R5295" s="63"/>
      <c r="S5295" s="63"/>
      <c r="T5295" s="63"/>
      <c r="U5295" s="63"/>
      <c r="V5295" s="63"/>
      <c r="W5295" s="63"/>
      <c r="X5295" s="63"/>
      <c r="Y5295" s="63"/>
      <c r="Z5295" s="62">
        <v>0</v>
      </c>
      <c r="AA5295" s="63"/>
      <c r="AB5295" s="63"/>
      <c r="AC5295" s="62">
        <v>0</v>
      </c>
    </row>
    <row r="5296" spans="1:29" x14ac:dyDescent="0.25">
      <c r="A5296" s="61" t="s">
        <v>299</v>
      </c>
      <c r="B5296" s="61" t="s">
        <v>300</v>
      </c>
      <c r="C5296" s="62">
        <v>2015</v>
      </c>
      <c r="D5296" s="61" t="s">
        <v>94</v>
      </c>
      <c r="E5296" s="62">
        <v>16</v>
      </c>
      <c r="F5296" s="62">
        <v>557</v>
      </c>
      <c r="G5296" s="62">
        <v>468</v>
      </c>
      <c r="H5296" s="62">
        <v>2.44</v>
      </c>
      <c r="I5296" s="62">
        <v>34.81</v>
      </c>
      <c r="J5296" s="62">
        <v>518.01</v>
      </c>
      <c r="K5296" s="62">
        <v>474</v>
      </c>
      <c r="L5296" s="62">
        <v>843</v>
      </c>
      <c r="M5296" s="62">
        <v>4.3899999999999997</v>
      </c>
      <c r="N5296" s="62">
        <v>29.63</v>
      </c>
      <c r="O5296" s="62">
        <v>5716.11</v>
      </c>
      <c r="P5296" s="63"/>
      <c r="Q5296" s="63"/>
      <c r="R5296" s="63"/>
      <c r="S5296" s="63"/>
      <c r="T5296" s="63"/>
      <c r="U5296" s="63"/>
      <c r="V5296" s="63"/>
      <c r="W5296" s="63"/>
      <c r="X5296" s="63"/>
      <c r="Y5296" s="63"/>
      <c r="Z5296" s="62">
        <v>113553</v>
      </c>
      <c r="AA5296" s="62">
        <v>6298</v>
      </c>
      <c r="AB5296" s="62">
        <v>32.799999999999997</v>
      </c>
      <c r="AC5296" s="62">
        <v>7097.06</v>
      </c>
    </row>
    <row r="5297" spans="1:29" ht="30" x14ac:dyDescent="0.25">
      <c r="A5297" s="61" t="s">
        <v>350</v>
      </c>
      <c r="B5297" s="61" t="s">
        <v>351</v>
      </c>
      <c r="C5297" s="62">
        <v>2016</v>
      </c>
      <c r="D5297" s="61" t="s">
        <v>99</v>
      </c>
      <c r="E5297" s="62">
        <v>12</v>
      </c>
      <c r="F5297" s="62">
        <v>46473</v>
      </c>
      <c r="G5297" s="62">
        <v>8981</v>
      </c>
      <c r="H5297" s="62">
        <v>62.37</v>
      </c>
      <c r="I5297" s="62">
        <v>3872.75</v>
      </c>
      <c r="J5297" s="62">
        <v>43219.89</v>
      </c>
      <c r="K5297" s="62">
        <v>2300</v>
      </c>
      <c r="L5297" s="62">
        <v>3328</v>
      </c>
      <c r="M5297" s="62">
        <v>23.11</v>
      </c>
      <c r="N5297" s="63"/>
      <c r="O5297" s="63"/>
      <c r="P5297" s="63"/>
      <c r="Q5297" s="63"/>
      <c r="R5297" s="63"/>
      <c r="S5297" s="63"/>
      <c r="T5297" s="63"/>
      <c r="U5297" s="63"/>
      <c r="V5297" s="63"/>
      <c r="W5297" s="63"/>
      <c r="X5297" s="63"/>
      <c r="Y5297" s="63"/>
      <c r="Z5297" s="62">
        <v>35.96</v>
      </c>
      <c r="AA5297" s="62">
        <v>3507</v>
      </c>
      <c r="AB5297" s="62">
        <v>24.35</v>
      </c>
      <c r="AC5297" s="62">
        <v>3</v>
      </c>
    </row>
    <row r="5298" spans="1:29" x14ac:dyDescent="0.25">
      <c r="A5298" s="61" t="s">
        <v>196</v>
      </c>
      <c r="B5298" s="61" t="s">
        <v>197</v>
      </c>
      <c r="C5298" s="62">
        <v>2016</v>
      </c>
      <c r="D5298" s="61" t="s">
        <v>86</v>
      </c>
      <c r="E5298" s="62">
        <v>140</v>
      </c>
      <c r="F5298" s="62">
        <v>126938</v>
      </c>
      <c r="G5298" s="62">
        <v>27016</v>
      </c>
      <c r="H5298" s="62">
        <v>16.079999999999998</v>
      </c>
      <c r="I5298" s="62">
        <v>906.7</v>
      </c>
      <c r="J5298" s="62">
        <v>118052.34</v>
      </c>
      <c r="K5298" s="62">
        <v>109278.37</v>
      </c>
      <c r="L5298" s="62">
        <v>99034</v>
      </c>
      <c r="M5298" s="62">
        <v>58.95</v>
      </c>
      <c r="N5298" s="62">
        <v>780.56</v>
      </c>
      <c r="O5298" s="62">
        <v>1317820.6499999999</v>
      </c>
      <c r="P5298" s="63"/>
      <c r="Q5298" s="63"/>
      <c r="R5298" s="63"/>
      <c r="S5298" s="63"/>
      <c r="T5298" s="63"/>
      <c r="U5298" s="63"/>
      <c r="V5298" s="63"/>
      <c r="W5298" s="63"/>
      <c r="X5298" s="63"/>
      <c r="Y5298" s="63"/>
      <c r="Z5298" s="62">
        <v>1173400</v>
      </c>
      <c r="AA5298" s="62">
        <v>174170</v>
      </c>
      <c r="AB5298" s="62">
        <v>103.67</v>
      </c>
      <c r="AC5298" s="62">
        <v>8381.43</v>
      </c>
    </row>
    <row r="5299" spans="1:29" ht="30" x14ac:dyDescent="0.25">
      <c r="A5299" s="61" t="s">
        <v>233</v>
      </c>
      <c r="B5299" s="61" t="s">
        <v>234</v>
      </c>
      <c r="C5299" s="62">
        <v>2013</v>
      </c>
      <c r="D5299" s="61" t="s">
        <v>75</v>
      </c>
      <c r="E5299" s="62">
        <v>15</v>
      </c>
      <c r="F5299" s="62">
        <v>0</v>
      </c>
      <c r="G5299" s="62">
        <v>0</v>
      </c>
      <c r="H5299" s="62">
        <v>0</v>
      </c>
      <c r="I5299" s="62">
        <v>0</v>
      </c>
      <c r="J5299" s="62">
        <v>0</v>
      </c>
      <c r="K5299" s="62">
        <v>0</v>
      </c>
      <c r="L5299" s="63"/>
      <c r="M5299" s="63"/>
      <c r="N5299" s="63"/>
      <c r="O5299" s="63"/>
      <c r="P5299" s="63"/>
      <c r="Q5299" s="63"/>
      <c r="R5299" s="63"/>
      <c r="S5299" s="63"/>
      <c r="T5299" s="63"/>
      <c r="U5299" s="63"/>
      <c r="V5299" s="63"/>
      <c r="W5299" s="63"/>
      <c r="X5299" s="63"/>
      <c r="Y5299" s="63"/>
      <c r="Z5299" s="62">
        <v>0</v>
      </c>
      <c r="AA5299" s="63"/>
      <c r="AB5299" s="63"/>
      <c r="AC5299" s="62">
        <v>0</v>
      </c>
    </row>
    <row r="5300" spans="1:29" ht="30" x14ac:dyDescent="0.25">
      <c r="A5300" s="61" t="s">
        <v>363</v>
      </c>
      <c r="B5300" s="61" t="s">
        <v>364</v>
      </c>
      <c r="C5300" s="62">
        <v>2004</v>
      </c>
      <c r="D5300" s="61" t="s">
        <v>150</v>
      </c>
      <c r="E5300" s="62">
        <v>8</v>
      </c>
      <c r="F5300" s="63"/>
      <c r="G5300" s="63"/>
      <c r="H5300" s="63"/>
      <c r="I5300" s="63"/>
      <c r="J5300" s="63"/>
      <c r="K5300" s="62">
        <v>0</v>
      </c>
      <c r="L5300" s="63"/>
      <c r="M5300" s="63"/>
      <c r="N5300" s="63"/>
      <c r="O5300" s="63"/>
      <c r="P5300" s="63"/>
      <c r="Q5300" s="63"/>
      <c r="R5300" s="63"/>
      <c r="S5300" s="63"/>
      <c r="T5300" s="63"/>
      <c r="U5300" s="63"/>
      <c r="V5300" s="63"/>
      <c r="W5300" s="63"/>
      <c r="X5300" s="63"/>
      <c r="Y5300" s="63"/>
      <c r="Z5300" s="62">
        <v>0</v>
      </c>
      <c r="AA5300" s="63"/>
      <c r="AB5300" s="63"/>
      <c r="AC5300" s="62">
        <v>0</v>
      </c>
    </row>
    <row r="5301" spans="1:29" ht="30" x14ac:dyDescent="0.25">
      <c r="A5301" s="61" t="s">
        <v>224</v>
      </c>
      <c r="B5301" s="61" t="s">
        <v>225</v>
      </c>
      <c r="C5301" s="62">
        <v>2011</v>
      </c>
      <c r="D5301" s="61" t="s">
        <v>89</v>
      </c>
      <c r="E5301" s="62">
        <v>50</v>
      </c>
      <c r="F5301" s="62">
        <v>165760</v>
      </c>
      <c r="G5301" s="62">
        <v>26455</v>
      </c>
      <c r="H5301" s="62">
        <v>44.09</v>
      </c>
      <c r="I5301" s="62">
        <v>3315.2</v>
      </c>
      <c r="J5301" s="62">
        <v>154156.79999999999</v>
      </c>
      <c r="K5301" s="62">
        <v>18481.09</v>
      </c>
      <c r="L5301" s="62">
        <v>30477</v>
      </c>
      <c r="M5301" s="62">
        <v>50.8</v>
      </c>
      <c r="N5301" s="62">
        <v>369.62</v>
      </c>
      <c r="O5301" s="62">
        <v>222868.96</v>
      </c>
      <c r="P5301" s="63"/>
      <c r="Q5301" s="63"/>
      <c r="R5301" s="63"/>
      <c r="S5301" s="63"/>
      <c r="T5301" s="63"/>
      <c r="U5301" s="63"/>
      <c r="V5301" s="63"/>
      <c r="W5301" s="63"/>
      <c r="X5301" s="63"/>
      <c r="Y5301" s="63"/>
      <c r="Z5301" s="62">
        <v>1998.53</v>
      </c>
      <c r="AA5301" s="62">
        <v>14261</v>
      </c>
      <c r="AB5301" s="62">
        <v>23.77</v>
      </c>
      <c r="AC5301" s="62">
        <v>39.97</v>
      </c>
    </row>
    <row r="5302" spans="1:29" ht="30" x14ac:dyDescent="0.25">
      <c r="A5302" s="61" t="s">
        <v>237</v>
      </c>
      <c r="B5302" s="61" t="s">
        <v>238</v>
      </c>
      <c r="C5302" s="62">
        <v>2009</v>
      </c>
      <c r="D5302" s="61" t="s">
        <v>83</v>
      </c>
      <c r="E5302" s="62">
        <v>8</v>
      </c>
      <c r="F5302" s="62">
        <v>430</v>
      </c>
      <c r="G5302" s="62">
        <v>145</v>
      </c>
      <c r="H5302" s="62">
        <v>1.51</v>
      </c>
      <c r="I5302" s="62">
        <v>53.75</v>
      </c>
      <c r="J5302" s="62">
        <v>399.9</v>
      </c>
      <c r="K5302" s="62">
        <v>7216.29</v>
      </c>
      <c r="L5302" s="62">
        <v>9576</v>
      </c>
      <c r="M5302" s="62">
        <v>99.75</v>
      </c>
      <c r="N5302" s="62">
        <v>902.04</v>
      </c>
      <c r="O5302" s="62">
        <v>87023.46</v>
      </c>
      <c r="P5302" s="63"/>
      <c r="Q5302" s="63"/>
      <c r="R5302" s="63"/>
      <c r="S5302" s="63"/>
      <c r="T5302" s="63"/>
      <c r="U5302" s="63"/>
      <c r="V5302" s="63"/>
      <c r="W5302" s="63"/>
      <c r="X5302" s="63"/>
      <c r="Y5302" s="63"/>
      <c r="Z5302" s="62">
        <v>112995</v>
      </c>
      <c r="AA5302" s="62">
        <v>5879</v>
      </c>
      <c r="AB5302" s="62">
        <v>61.24</v>
      </c>
      <c r="AC5302" s="62">
        <v>14124.38</v>
      </c>
    </row>
    <row r="5303" spans="1:29" x14ac:dyDescent="0.25">
      <c r="A5303" s="61" t="s">
        <v>81</v>
      </c>
      <c r="B5303" s="61" t="s">
        <v>82</v>
      </c>
      <c r="C5303" s="62">
        <v>2012</v>
      </c>
      <c r="D5303" s="61" t="s">
        <v>99</v>
      </c>
      <c r="E5303" s="62">
        <v>24</v>
      </c>
      <c r="F5303" s="62">
        <v>2586</v>
      </c>
      <c r="G5303" s="62">
        <v>773</v>
      </c>
      <c r="H5303" s="62">
        <v>2.68</v>
      </c>
      <c r="I5303" s="62">
        <v>107.75</v>
      </c>
      <c r="J5303" s="62">
        <v>2404.98</v>
      </c>
      <c r="K5303" s="62">
        <v>0</v>
      </c>
      <c r="L5303" s="62">
        <v>131</v>
      </c>
      <c r="M5303" s="62">
        <v>0.45</v>
      </c>
      <c r="N5303" s="63"/>
      <c r="O5303" s="63"/>
      <c r="P5303" s="63"/>
      <c r="Q5303" s="63"/>
      <c r="R5303" s="63"/>
      <c r="S5303" s="63"/>
      <c r="T5303" s="63"/>
      <c r="U5303" s="63"/>
      <c r="V5303" s="63"/>
      <c r="W5303" s="63"/>
      <c r="X5303" s="63"/>
      <c r="Y5303" s="63"/>
      <c r="Z5303" s="62">
        <v>1</v>
      </c>
      <c r="AA5303" s="62">
        <v>15</v>
      </c>
      <c r="AB5303" s="62">
        <v>0.05</v>
      </c>
      <c r="AC5303" s="62">
        <v>0.04</v>
      </c>
    </row>
    <row r="5304" spans="1:29" x14ac:dyDescent="0.25">
      <c r="A5304" s="61" t="s">
        <v>128</v>
      </c>
      <c r="B5304" s="61" t="s">
        <v>129</v>
      </c>
      <c r="C5304" s="62">
        <v>2004</v>
      </c>
      <c r="D5304" s="61" t="s">
        <v>86</v>
      </c>
      <c r="E5304" s="62">
        <v>36</v>
      </c>
      <c r="F5304" s="62">
        <v>106280</v>
      </c>
      <c r="G5304" s="62">
        <v>11150</v>
      </c>
      <c r="H5304" s="62">
        <v>25.81</v>
      </c>
      <c r="I5304" s="62">
        <v>2952.22</v>
      </c>
      <c r="J5304" s="62">
        <v>98840.4</v>
      </c>
      <c r="K5304" s="62">
        <v>16005.82</v>
      </c>
      <c r="L5304" s="62">
        <v>16434</v>
      </c>
      <c r="M5304" s="62">
        <v>38.04</v>
      </c>
      <c r="N5304" s="62">
        <v>444.61</v>
      </c>
      <c r="O5304" s="62">
        <v>193018.95</v>
      </c>
      <c r="P5304" s="63"/>
      <c r="Q5304" s="63"/>
      <c r="R5304" s="63"/>
      <c r="S5304" s="63"/>
      <c r="T5304" s="63"/>
      <c r="U5304" s="63"/>
      <c r="V5304" s="63"/>
      <c r="W5304" s="63"/>
      <c r="X5304" s="63"/>
      <c r="Y5304" s="63"/>
      <c r="Z5304" s="62">
        <v>1933</v>
      </c>
      <c r="AA5304" s="62">
        <v>9414</v>
      </c>
      <c r="AB5304" s="62">
        <v>21.79</v>
      </c>
      <c r="AC5304" s="62">
        <v>53.69</v>
      </c>
    </row>
    <row r="5305" spans="1:29" ht="30" x14ac:dyDescent="0.25">
      <c r="A5305" s="61" t="s">
        <v>115</v>
      </c>
      <c r="B5305" s="61" t="s">
        <v>116</v>
      </c>
      <c r="C5305" s="62">
        <v>2004</v>
      </c>
      <c r="D5305" s="61" t="s">
        <v>86</v>
      </c>
      <c r="E5305" s="62">
        <v>48</v>
      </c>
      <c r="F5305" s="62">
        <v>9530</v>
      </c>
      <c r="G5305" s="62">
        <v>1506</v>
      </c>
      <c r="H5305" s="62">
        <v>2.61</v>
      </c>
      <c r="I5305" s="62">
        <v>198.54</v>
      </c>
      <c r="J5305" s="62">
        <v>8862.9</v>
      </c>
      <c r="K5305" s="62">
        <v>0</v>
      </c>
      <c r="L5305" s="63"/>
      <c r="M5305" s="63"/>
      <c r="N5305" s="63"/>
      <c r="O5305" s="63"/>
      <c r="P5305" s="63"/>
      <c r="Q5305" s="63"/>
      <c r="R5305" s="63"/>
      <c r="S5305" s="63"/>
      <c r="T5305" s="63"/>
      <c r="U5305" s="62">
        <v>950</v>
      </c>
      <c r="V5305" s="62">
        <v>1635</v>
      </c>
      <c r="W5305" s="62">
        <v>2.84</v>
      </c>
      <c r="X5305" s="62">
        <v>19</v>
      </c>
      <c r="Y5305" s="62">
        <v>21264.799999999999</v>
      </c>
      <c r="Z5305" s="62">
        <v>257500</v>
      </c>
      <c r="AA5305" s="62">
        <v>28899</v>
      </c>
      <c r="AB5305" s="62">
        <v>50.17</v>
      </c>
      <c r="AC5305" s="62">
        <v>5364.58</v>
      </c>
    </row>
    <row r="5306" spans="1:29" x14ac:dyDescent="0.25">
      <c r="A5306" s="61" t="s">
        <v>383</v>
      </c>
      <c r="B5306" s="61" t="s">
        <v>384</v>
      </c>
      <c r="C5306" s="62">
        <v>2004</v>
      </c>
      <c r="D5306" s="61" t="s">
        <v>150</v>
      </c>
      <c r="E5306" s="62">
        <v>8</v>
      </c>
      <c r="F5306" s="62">
        <v>0</v>
      </c>
      <c r="G5306" s="62">
        <v>0</v>
      </c>
      <c r="H5306" s="62">
        <v>0</v>
      </c>
      <c r="I5306" s="62">
        <v>0</v>
      </c>
      <c r="J5306" s="62">
        <v>0</v>
      </c>
      <c r="K5306" s="62">
        <v>0</v>
      </c>
      <c r="L5306" s="62">
        <v>0</v>
      </c>
      <c r="M5306" s="62">
        <v>0</v>
      </c>
      <c r="N5306" s="63"/>
      <c r="O5306" s="63"/>
      <c r="P5306" s="63"/>
      <c r="Q5306" s="62">
        <v>0</v>
      </c>
      <c r="R5306" s="62">
        <v>0</v>
      </c>
      <c r="S5306" s="63"/>
      <c r="T5306" s="63"/>
      <c r="U5306" s="63"/>
      <c r="V5306" s="62">
        <v>0</v>
      </c>
      <c r="W5306" s="62">
        <v>0</v>
      </c>
      <c r="X5306" s="63"/>
      <c r="Y5306" s="63"/>
      <c r="Z5306" s="62">
        <v>62</v>
      </c>
      <c r="AA5306" s="62">
        <v>296</v>
      </c>
      <c r="AB5306" s="62">
        <v>3.08</v>
      </c>
      <c r="AC5306" s="62">
        <v>7.75</v>
      </c>
    </row>
    <row r="5307" spans="1:29" x14ac:dyDescent="0.25">
      <c r="A5307" s="61" t="s">
        <v>192</v>
      </c>
      <c r="B5307" s="61" t="s">
        <v>193</v>
      </c>
      <c r="C5307" s="62">
        <v>2016</v>
      </c>
      <c r="D5307" s="61" t="s">
        <v>135</v>
      </c>
      <c r="E5307" s="62">
        <v>12</v>
      </c>
      <c r="F5307" s="63"/>
      <c r="G5307" s="63"/>
      <c r="H5307" s="63"/>
      <c r="I5307" s="63"/>
      <c r="J5307" s="63"/>
      <c r="K5307" s="62">
        <v>0</v>
      </c>
      <c r="L5307" s="63"/>
      <c r="M5307" s="63"/>
      <c r="N5307" s="63"/>
      <c r="O5307" s="63"/>
      <c r="P5307" s="63"/>
      <c r="Q5307" s="63"/>
      <c r="R5307" s="63"/>
      <c r="S5307" s="63"/>
      <c r="T5307" s="63"/>
      <c r="U5307" s="63"/>
      <c r="V5307" s="63"/>
      <c r="W5307" s="63"/>
      <c r="X5307" s="63"/>
      <c r="Y5307" s="63"/>
      <c r="Z5307" s="62">
        <v>0</v>
      </c>
      <c r="AA5307" s="63"/>
      <c r="AB5307" s="63"/>
      <c r="AC5307" s="62">
        <v>0</v>
      </c>
    </row>
    <row r="5308" spans="1:29" x14ac:dyDescent="0.25">
      <c r="A5308" s="61" t="s">
        <v>208</v>
      </c>
      <c r="B5308" s="61" t="s">
        <v>209</v>
      </c>
      <c r="C5308" s="62">
        <v>2017</v>
      </c>
      <c r="D5308" s="61" t="s">
        <v>566</v>
      </c>
      <c r="E5308" s="62">
        <v>42</v>
      </c>
      <c r="F5308" s="62">
        <v>175040</v>
      </c>
      <c r="G5308" s="62">
        <v>24880</v>
      </c>
      <c r="H5308" s="62">
        <v>49.37</v>
      </c>
      <c r="I5308" s="62">
        <v>4167.62</v>
      </c>
      <c r="J5308" s="62">
        <v>162787.20000000001</v>
      </c>
      <c r="K5308" s="62">
        <v>21739.09</v>
      </c>
      <c r="L5308" s="62">
        <v>25172</v>
      </c>
      <c r="M5308" s="62">
        <v>49.94</v>
      </c>
      <c r="N5308" s="63"/>
      <c r="O5308" s="63"/>
      <c r="P5308" s="63"/>
      <c r="Q5308" s="63"/>
      <c r="R5308" s="63"/>
      <c r="S5308" s="63"/>
      <c r="T5308" s="63"/>
      <c r="U5308" s="63"/>
      <c r="V5308" s="63"/>
      <c r="W5308" s="63"/>
      <c r="X5308" s="63"/>
      <c r="Y5308" s="63"/>
      <c r="Z5308" s="62">
        <v>1010</v>
      </c>
      <c r="AA5308" s="62">
        <v>6881</v>
      </c>
      <c r="AB5308" s="62">
        <v>13.65</v>
      </c>
      <c r="AC5308" s="62">
        <v>24.05</v>
      </c>
    </row>
    <row r="5309" spans="1:29" ht="30" x14ac:dyDescent="0.25">
      <c r="A5309" s="61" t="s">
        <v>283</v>
      </c>
      <c r="B5309" s="61" t="s">
        <v>284</v>
      </c>
      <c r="C5309" s="62">
        <v>2014</v>
      </c>
      <c r="D5309" s="61" t="s">
        <v>135</v>
      </c>
      <c r="E5309" s="62">
        <v>240</v>
      </c>
      <c r="F5309" s="62">
        <v>377266</v>
      </c>
      <c r="G5309" s="62">
        <v>73700</v>
      </c>
      <c r="H5309" s="62">
        <v>25.59</v>
      </c>
      <c r="I5309" s="62">
        <v>1571.94</v>
      </c>
      <c r="J5309" s="62">
        <v>350857.38</v>
      </c>
      <c r="K5309" s="62">
        <v>293850.63</v>
      </c>
      <c r="L5309" s="62">
        <v>353997</v>
      </c>
      <c r="M5309" s="62">
        <v>122.92</v>
      </c>
      <c r="N5309" s="62">
        <v>1224.3800000000001</v>
      </c>
      <c r="O5309" s="62">
        <v>3543632.91</v>
      </c>
      <c r="P5309" s="63"/>
      <c r="Q5309" s="63"/>
      <c r="R5309" s="63"/>
      <c r="S5309" s="63"/>
      <c r="T5309" s="63"/>
      <c r="U5309" s="63"/>
      <c r="V5309" s="63"/>
      <c r="W5309" s="63"/>
      <c r="X5309" s="63"/>
      <c r="Y5309" s="63"/>
      <c r="Z5309" s="62">
        <v>0</v>
      </c>
      <c r="AA5309" s="63"/>
      <c r="AB5309" s="63"/>
      <c r="AC5309" s="62">
        <v>0</v>
      </c>
    </row>
    <row r="5310" spans="1:29" ht="45" x14ac:dyDescent="0.25">
      <c r="A5310" s="61" t="s">
        <v>214</v>
      </c>
      <c r="B5310" s="61" t="s">
        <v>215</v>
      </c>
      <c r="C5310" s="62">
        <v>2018</v>
      </c>
      <c r="D5310" s="61" t="s">
        <v>150</v>
      </c>
      <c r="E5310" s="62">
        <v>6</v>
      </c>
      <c r="F5310" s="63"/>
      <c r="G5310" s="63"/>
      <c r="H5310" s="63"/>
      <c r="I5310" s="63"/>
      <c r="J5310" s="63"/>
      <c r="K5310" s="62">
        <v>0</v>
      </c>
      <c r="L5310" s="63"/>
      <c r="M5310" s="63"/>
      <c r="N5310" s="63"/>
      <c r="O5310" s="63"/>
      <c r="P5310" s="63"/>
      <c r="Q5310" s="63"/>
      <c r="R5310" s="63"/>
      <c r="S5310" s="63"/>
      <c r="T5310" s="63"/>
      <c r="U5310" s="63"/>
      <c r="V5310" s="63"/>
      <c r="W5310" s="63"/>
      <c r="X5310" s="63"/>
      <c r="Y5310" s="63"/>
      <c r="Z5310" s="62">
        <v>0</v>
      </c>
      <c r="AA5310" s="63"/>
      <c r="AB5310" s="63"/>
      <c r="AC5310" s="62">
        <v>0</v>
      </c>
    </row>
    <row r="5311" spans="1:29" ht="30" x14ac:dyDescent="0.25">
      <c r="A5311" s="61" t="s">
        <v>561</v>
      </c>
      <c r="B5311" s="61" t="s">
        <v>562</v>
      </c>
      <c r="C5311" s="62">
        <v>2018</v>
      </c>
      <c r="D5311" s="61" t="s">
        <v>75</v>
      </c>
      <c r="E5311" s="62">
        <v>12</v>
      </c>
      <c r="F5311" s="62">
        <v>12036</v>
      </c>
      <c r="G5311" s="62">
        <v>3600</v>
      </c>
      <c r="H5311" s="62">
        <v>25</v>
      </c>
      <c r="I5311" s="62">
        <v>1003</v>
      </c>
      <c r="J5311" s="62">
        <v>11193.48</v>
      </c>
      <c r="K5311" s="62">
        <v>3296.8</v>
      </c>
      <c r="L5311" s="62">
        <v>5236</v>
      </c>
      <c r="M5311" s="62">
        <v>36.36</v>
      </c>
      <c r="N5311" s="62">
        <v>274.73</v>
      </c>
      <c r="O5311" s="62">
        <v>39757.089999999997</v>
      </c>
      <c r="P5311" s="63"/>
      <c r="Q5311" s="63"/>
      <c r="R5311" s="63"/>
      <c r="S5311" s="63"/>
      <c r="T5311" s="63"/>
      <c r="U5311" s="63"/>
      <c r="V5311" s="63"/>
      <c r="W5311" s="63"/>
      <c r="X5311" s="63"/>
      <c r="Y5311" s="63"/>
      <c r="Z5311" s="62">
        <v>400</v>
      </c>
      <c r="AA5311" s="62">
        <v>5257</v>
      </c>
      <c r="AB5311" s="62">
        <v>36.51</v>
      </c>
      <c r="AC5311" s="62">
        <v>33.33</v>
      </c>
    </row>
    <row r="5312" spans="1:29" x14ac:dyDescent="0.25">
      <c r="A5312" s="61" t="s">
        <v>532</v>
      </c>
      <c r="B5312" s="61" t="s">
        <v>533</v>
      </c>
      <c r="C5312" s="62">
        <v>2014</v>
      </c>
      <c r="D5312" s="61" t="s">
        <v>78</v>
      </c>
      <c r="E5312" s="62">
        <v>64</v>
      </c>
      <c r="F5312" s="62">
        <v>580020</v>
      </c>
      <c r="G5312" s="62">
        <v>90399</v>
      </c>
      <c r="H5312" s="62">
        <v>117.71</v>
      </c>
      <c r="I5312" s="62">
        <v>9062.81</v>
      </c>
      <c r="J5312" s="62">
        <v>539418.6</v>
      </c>
      <c r="K5312" s="62">
        <v>0</v>
      </c>
      <c r="L5312" s="63"/>
      <c r="M5312" s="63"/>
      <c r="N5312" s="63"/>
      <c r="O5312" s="63"/>
      <c r="P5312" s="63"/>
      <c r="Q5312" s="63"/>
      <c r="R5312" s="63"/>
      <c r="S5312" s="63"/>
      <c r="T5312" s="63"/>
      <c r="U5312" s="63"/>
      <c r="V5312" s="63"/>
      <c r="W5312" s="63"/>
      <c r="X5312" s="63"/>
      <c r="Y5312" s="63"/>
      <c r="Z5312" s="62">
        <v>807.95</v>
      </c>
      <c r="AA5312" s="62">
        <v>17680</v>
      </c>
      <c r="AB5312" s="62">
        <v>23.02</v>
      </c>
      <c r="AC5312" s="62">
        <v>12.62</v>
      </c>
    </row>
    <row r="5313" spans="1:29" ht="30" x14ac:dyDescent="0.25">
      <c r="A5313" s="61" t="s">
        <v>182</v>
      </c>
      <c r="B5313" s="61" t="s">
        <v>183</v>
      </c>
      <c r="C5313" s="62">
        <v>2016</v>
      </c>
      <c r="D5313" s="61" t="s">
        <v>94</v>
      </c>
      <c r="E5313" s="62">
        <v>8</v>
      </c>
      <c r="F5313" s="62">
        <v>123</v>
      </c>
      <c r="G5313" s="62">
        <v>16</v>
      </c>
      <c r="H5313" s="62">
        <v>0.17</v>
      </c>
      <c r="I5313" s="62">
        <v>15.38</v>
      </c>
      <c r="J5313" s="62">
        <v>114.39</v>
      </c>
      <c r="K5313" s="62">
        <v>0</v>
      </c>
      <c r="L5313" s="63"/>
      <c r="M5313" s="63"/>
      <c r="N5313" s="63"/>
      <c r="O5313" s="63"/>
      <c r="P5313" s="63"/>
      <c r="Q5313" s="63"/>
      <c r="R5313" s="63"/>
      <c r="S5313" s="63"/>
      <c r="T5313" s="63"/>
      <c r="U5313" s="63"/>
      <c r="V5313" s="63"/>
      <c r="W5313" s="63"/>
      <c r="X5313" s="63"/>
      <c r="Y5313" s="63"/>
      <c r="Z5313" s="62">
        <v>62156</v>
      </c>
      <c r="AA5313" s="62">
        <v>8508</v>
      </c>
      <c r="AB5313" s="62">
        <v>88.63</v>
      </c>
      <c r="AC5313" s="62">
        <v>7769.5</v>
      </c>
    </row>
    <row r="5314" spans="1:29" x14ac:dyDescent="0.25">
      <c r="A5314" s="61" t="s">
        <v>267</v>
      </c>
      <c r="B5314" s="61" t="s">
        <v>268</v>
      </c>
      <c r="C5314" s="62">
        <v>2017</v>
      </c>
      <c r="D5314" s="61" t="s">
        <v>99</v>
      </c>
      <c r="E5314" s="62">
        <v>10</v>
      </c>
      <c r="F5314" s="62">
        <v>31360</v>
      </c>
      <c r="G5314" s="62">
        <v>5528</v>
      </c>
      <c r="H5314" s="62">
        <v>46.07</v>
      </c>
      <c r="I5314" s="62">
        <v>3136</v>
      </c>
      <c r="J5314" s="62">
        <v>29164.799999999999</v>
      </c>
      <c r="K5314" s="62">
        <v>2101.31</v>
      </c>
      <c r="L5314" s="62">
        <v>4331</v>
      </c>
      <c r="M5314" s="62">
        <v>36.090000000000003</v>
      </c>
      <c r="N5314" s="62">
        <v>210.13</v>
      </c>
      <c r="O5314" s="62">
        <v>25340.31</v>
      </c>
      <c r="P5314" s="63"/>
      <c r="Q5314" s="63"/>
      <c r="R5314" s="63"/>
      <c r="S5314" s="63"/>
      <c r="T5314" s="63"/>
      <c r="U5314" s="63"/>
      <c r="V5314" s="63"/>
      <c r="W5314" s="63"/>
      <c r="X5314" s="63"/>
      <c r="Y5314" s="63"/>
      <c r="Z5314" s="62">
        <v>175.99</v>
      </c>
      <c r="AA5314" s="62">
        <v>2639</v>
      </c>
      <c r="AB5314" s="62">
        <v>21.99</v>
      </c>
      <c r="AC5314" s="62">
        <v>17.600000000000001</v>
      </c>
    </row>
    <row r="5315" spans="1:29" x14ac:dyDescent="0.25">
      <c r="A5315" s="61" t="s">
        <v>202</v>
      </c>
      <c r="B5315" s="61" t="s">
        <v>203</v>
      </c>
      <c r="C5315" s="62">
        <v>2008</v>
      </c>
      <c r="D5315" s="61" t="s">
        <v>75</v>
      </c>
      <c r="E5315" s="62">
        <v>6</v>
      </c>
      <c r="F5315" s="62">
        <v>5588</v>
      </c>
      <c r="G5315" s="62">
        <v>1123</v>
      </c>
      <c r="H5315" s="62">
        <v>15.6</v>
      </c>
      <c r="I5315" s="62">
        <v>931.33</v>
      </c>
      <c r="J5315" s="62">
        <v>5196.84</v>
      </c>
      <c r="K5315" s="62">
        <v>0</v>
      </c>
      <c r="L5315" s="63"/>
      <c r="M5315" s="63"/>
      <c r="N5315" s="63"/>
      <c r="O5315" s="63"/>
      <c r="P5315" s="63"/>
      <c r="Q5315" s="63"/>
      <c r="R5315" s="63"/>
      <c r="S5315" s="63"/>
      <c r="T5315" s="63"/>
      <c r="U5315" s="63"/>
      <c r="V5315" s="63"/>
      <c r="W5315" s="63"/>
      <c r="X5315" s="63"/>
      <c r="Y5315" s="63"/>
      <c r="Z5315" s="62">
        <v>49419</v>
      </c>
      <c r="AA5315" s="62">
        <v>2589</v>
      </c>
      <c r="AB5315" s="62">
        <v>35.96</v>
      </c>
      <c r="AC5315" s="62">
        <v>8236.5</v>
      </c>
    </row>
    <row r="5316" spans="1:29" x14ac:dyDescent="0.25">
      <c r="A5316" s="61" t="s">
        <v>540</v>
      </c>
      <c r="B5316" s="61" t="s">
        <v>541</v>
      </c>
      <c r="C5316" s="62">
        <v>2005</v>
      </c>
      <c r="D5316" s="61" t="s">
        <v>99</v>
      </c>
      <c r="E5316" s="62">
        <v>82</v>
      </c>
      <c r="F5316" s="62">
        <v>814140</v>
      </c>
      <c r="G5316" s="62">
        <v>69561</v>
      </c>
      <c r="H5316" s="62">
        <v>70.69</v>
      </c>
      <c r="I5316" s="62">
        <v>9928.5400000000009</v>
      </c>
      <c r="J5316" s="62">
        <v>757150.2</v>
      </c>
      <c r="K5316" s="62">
        <v>0</v>
      </c>
      <c r="L5316" s="63"/>
      <c r="M5316" s="63"/>
      <c r="N5316" s="63"/>
      <c r="O5316" s="63"/>
      <c r="P5316" s="63"/>
      <c r="Q5316" s="63"/>
      <c r="R5316" s="63"/>
      <c r="S5316" s="63"/>
      <c r="T5316" s="63"/>
      <c r="U5316" s="63"/>
      <c r="V5316" s="63"/>
      <c r="W5316" s="63"/>
      <c r="X5316" s="63"/>
      <c r="Y5316" s="63"/>
      <c r="Z5316" s="62">
        <v>0</v>
      </c>
      <c r="AA5316" s="63"/>
      <c r="AB5316" s="63"/>
      <c r="AC5316" s="62">
        <v>0</v>
      </c>
    </row>
    <row r="5317" spans="1:29" x14ac:dyDescent="0.25">
      <c r="A5317" s="61" t="s">
        <v>275</v>
      </c>
      <c r="B5317" s="61" t="s">
        <v>276</v>
      </c>
      <c r="C5317" s="62">
        <v>2013</v>
      </c>
      <c r="D5317" s="61" t="s">
        <v>78</v>
      </c>
      <c r="E5317" s="62">
        <v>56</v>
      </c>
      <c r="F5317" s="62">
        <v>390560</v>
      </c>
      <c r="G5317" s="62">
        <v>85332</v>
      </c>
      <c r="H5317" s="62">
        <v>126.98</v>
      </c>
      <c r="I5317" s="62">
        <v>6974.29</v>
      </c>
      <c r="J5317" s="62">
        <v>363220.8</v>
      </c>
      <c r="K5317" s="62">
        <v>0</v>
      </c>
      <c r="L5317" s="63"/>
      <c r="M5317" s="63"/>
      <c r="N5317" s="63"/>
      <c r="O5317" s="63"/>
      <c r="P5317" s="63"/>
      <c r="Q5317" s="63"/>
      <c r="R5317" s="63"/>
      <c r="S5317" s="63"/>
      <c r="T5317" s="63"/>
      <c r="U5317" s="63"/>
      <c r="V5317" s="63"/>
      <c r="W5317" s="63"/>
      <c r="X5317" s="63"/>
      <c r="Y5317" s="63"/>
      <c r="Z5317" s="62">
        <v>1346.17</v>
      </c>
      <c r="AA5317" s="62">
        <v>5317</v>
      </c>
      <c r="AB5317" s="62">
        <v>7.91</v>
      </c>
      <c r="AC5317" s="62">
        <v>24.04</v>
      </c>
    </row>
    <row r="5318" spans="1:29" ht="30" x14ac:dyDescent="0.25">
      <c r="A5318" s="61" t="s">
        <v>87</v>
      </c>
      <c r="B5318" s="61" t="s">
        <v>88</v>
      </c>
      <c r="C5318" s="62">
        <v>2007</v>
      </c>
      <c r="D5318" s="61" t="s">
        <v>94</v>
      </c>
      <c r="E5318" s="62">
        <v>2</v>
      </c>
      <c r="F5318" s="63"/>
      <c r="G5318" s="63"/>
      <c r="H5318" s="63"/>
      <c r="I5318" s="63"/>
      <c r="J5318" s="63"/>
      <c r="K5318" s="62">
        <v>1038.8</v>
      </c>
      <c r="L5318" s="62">
        <v>906</v>
      </c>
      <c r="M5318" s="62">
        <v>37.75</v>
      </c>
      <c r="N5318" s="63"/>
      <c r="O5318" s="63"/>
      <c r="P5318" s="63"/>
      <c r="Q5318" s="63"/>
      <c r="R5318" s="63"/>
      <c r="S5318" s="63"/>
      <c r="T5318" s="63"/>
      <c r="U5318" s="63"/>
      <c r="V5318" s="63"/>
      <c r="W5318" s="63"/>
      <c r="X5318" s="63"/>
      <c r="Y5318" s="63"/>
      <c r="Z5318" s="62">
        <v>11885</v>
      </c>
      <c r="AA5318" s="62">
        <v>1104</v>
      </c>
      <c r="AB5318" s="62">
        <v>46</v>
      </c>
      <c r="AC5318" s="62">
        <v>5942.5</v>
      </c>
    </row>
    <row r="5319" spans="1:29" x14ac:dyDescent="0.25">
      <c r="A5319" s="61" t="s">
        <v>263</v>
      </c>
      <c r="B5319" s="61" t="s">
        <v>264</v>
      </c>
      <c r="C5319" s="62">
        <v>2004</v>
      </c>
      <c r="D5319" s="61" t="s">
        <v>94</v>
      </c>
      <c r="E5319" s="62">
        <v>6</v>
      </c>
      <c r="F5319" s="63"/>
      <c r="G5319" s="63"/>
      <c r="H5319" s="63"/>
      <c r="I5319" s="63"/>
      <c r="J5319" s="63"/>
      <c r="K5319" s="62">
        <v>0</v>
      </c>
      <c r="L5319" s="63"/>
      <c r="M5319" s="63"/>
      <c r="N5319" s="63"/>
      <c r="O5319" s="63"/>
      <c r="P5319" s="63"/>
      <c r="Q5319" s="63"/>
      <c r="R5319" s="63"/>
      <c r="S5319" s="63"/>
      <c r="T5319" s="63"/>
      <c r="U5319" s="63"/>
      <c r="V5319" s="63"/>
      <c r="W5319" s="63"/>
      <c r="X5319" s="63"/>
      <c r="Y5319" s="63"/>
      <c r="Z5319" s="62">
        <v>0</v>
      </c>
      <c r="AA5319" s="63"/>
      <c r="AB5319" s="63"/>
      <c r="AC5319" s="62">
        <v>0</v>
      </c>
    </row>
    <row r="5320" spans="1:29" ht="30" x14ac:dyDescent="0.25">
      <c r="A5320" s="61" t="s">
        <v>165</v>
      </c>
      <c r="B5320" s="61" t="s">
        <v>166</v>
      </c>
      <c r="C5320" s="62">
        <v>2003</v>
      </c>
      <c r="D5320" s="61" t="s">
        <v>72</v>
      </c>
      <c r="E5320" s="62">
        <v>30</v>
      </c>
      <c r="F5320" s="62">
        <v>47105</v>
      </c>
      <c r="G5320" s="62">
        <v>5804</v>
      </c>
      <c r="H5320" s="62">
        <v>16.12</v>
      </c>
      <c r="I5320" s="62">
        <v>1570.17</v>
      </c>
      <c r="J5320" s="62">
        <v>43807.65</v>
      </c>
      <c r="K5320" s="62">
        <v>2447.14</v>
      </c>
      <c r="L5320" s="62">
        <v>2504</v>
      </c>
      <c r="M5320" s="62">
        <v>6.96</v>
      </c>
      <c r="N5320" s="63"/>
      <c r="O5320" s="63"/>
      <c r="P5320" s="63"/>
      <c r="Q5320" s="63"/>
      <c r="R5320" s="63"/>
      <c r="S5320" s="63"/>
      <c r="T5320" s="63"/>
      <c r="U5320" s="63"/>
      <c r="V5320" s="63"/>
      <c r="W5320" s="63"/>
      <c r="X5320" s="63"/>
      <c r="Y5320" s="63"/>
      <c r="Z5320" s="62">
        <v>1400</v>
      </c>
      <c r="AA5320" s="62">
        <v>3192</v>
      </c>
      <c r="AB5320" s="62">
        <v>8.8699999999999992</v>
      </c>
      <c r="AC5320" s="62">
        <v>46.67</v>
      </c>
    </row>
    <row r="5321" spans="1:29" ht="45" x14ac:dyDescent="0.25">
      <c r="A5321" s="61" t="s">
        <v>344</v>
      </c>
      <c r="B5321" s="61" t="s">
        <v>345</v>
      </c>
      <c r="C5321" s="62">
        <v>2012</v>
      </c>
      <c r="D5321" s="61" t="s">
        <v>72</v>
      </c>
      <c r="E5321" s="62">
        <v>16</v>
      </c>
      <c r="F5321" s="62">
        <v>104613</v>
      </c>
      <c r="G5321" s="62">
        <v>19064</v>
      </c>
      <c r="H5321" s="62">
        <v>99.29</v>
      </c>
      <c r="I5321" s="62">
        <v>6538.31</v>
      </c>
      <c r="J5321" s="62">
        <v>97290.09</v>
      </c>
      <c r="K5321" s="62">
        <v>0</v>
      </c>
      <c r="L5321" s="63"/>
      <c r="M5321" s="63"/>
      <c r="N5321" s="63"/>
      <c r="O5321" s="63"/>
      <c r="P5321" s="63"/>
      <c r="Q5321" s="63"/>
      <c r="R5321" s="63"/>
      <c r="S5321" s="63"/>
      <c r="T5321" s="63"/>
      <c r="U5321" s="63"/>
      <c r="V5321" s="63"/>
      <c r="W5321" s="63"/>
      <c r="X5321" s="63"/>
      <c r="Y5321" s="63"/>
      <c r="Z5321" s="62">
        <v>359</v>
      </c>
      <c r="AA5321" s="62">
        <v>1651</v>
      </c>
      <c r="AB5321" s="62">
        <v>8.6</v>
      </c>
      <c r="AC5321" s="62">
        <v>22.44</v>
      </c>
    </row>
    <row r="5322" spans="1:29" x14ac:dyDescent="0.25">
      <c r="A5322" s="61" t="s">
        <v>198</v>
      </c>
      <c r="B5322" s="61" t="s">
        <v>199</v>
      </c>
      <c r="C5322" s="62">
        <v>2004</v>
      </c>
      <c r="D5322" s="61" t="s">
        <v>150</v>
      </c>
      <c r="E5322" s="62">
        <v>8</v>
      </c>
      <c r="F5322" s="63"/>
      <c r="G5322" s="62">
        <v>0</v>
      </c>
      <c r="H5322" s="62">
        <v>0</v>
      </c>
      <c r="I5322" s="63"/>
      <c r="J5322" s="63"/>
      <c r="K5322" s="62">
        <v>0</v>
      </c>
      <c r="L5322" s="62">
        <v>0</v>
      </c>
      <c r="M5322" s="62">
        <v>0</v>
      </c>
      <c r="N5322" s="63"/>
      <c r="O5322" s="63"/>
      <c r="P5322" s="63"/>
      <c r="Q5322" s="63"/>
      <c r="R5322" s="63"/>
      <c r="S5322" s="63"/>
      <c r="T5322" s="63"/>
      <c r="U5322" s="63"/>
      <c r="V5322" s="63"/>
      <c r="W5322" s="63"/>
      <c r="X5322" s="63"/>
      <c r="Y5322" s="63"/>
      <c r="Z5322" s="62">
        <v>0</v>
      </c>
      <c r="AA5322" s="63"/>
      <c r="AB5322" s="63"/>
      <c r="AC5322" s="62">
        <v>0</v>
      </c>
    </row>
    <row r="5323" spans="1:29" x14ac:dyDescent="0.25">
      <c r="A5323" s="61" t="s">
        <v>130</v>
      </c>
      <c r="B5323" s="61" t="s">
        <v>131</v>
      </c>
      <c r="C5323" s="62">
        <v>2015</v>
      </c>
      <c r="D5323" s="61" t="s">
        <v>301</v>
      </c>
      <c r="E5323" s="62">
        <v>78</v>
      </c>
      <c r="F5323" s="62">
        <v>572775</v>
      </c>
      <c r="G5323" s="62">
        <v>71128</v>
      </c>
      <c r="H5323" s="62">
        <v>75.989999999999995</v>
      </c>
      <c r="I5323" s="62">
        <v>7343.27</v>
      </c>
      <c r="J5323" s="62">
        <v>532680.75</v>
      </c>
      <c r="K5323" s="62">
        <v>72015.520000000004</v>
      </c>
      <c r="L5323" s="62">
        <v>72822</v>
      </c>
      <c r="M5323" s="62">
        <v>77.8</v>
      </c>
      <c r="N5323" s="63"/>
      <c r="O5323" s="63"/>
      <c r="P5323" s="63"/>
      <c r="Q5323" s="63"/>
      <c r="R5323" s="63"/>
      <c r="S5323" s="63"/>
      <c r="T5323" s="63"/>
      <c r="U5323" s="63"/>
      <c r="V5323" s="63"/>
      <c r="W5323" s="63"/>
      <c r="X5323" s="63"/>
      <c r="Y5323" s="63"/>
      <c r="Z5323" s="62">
        <v>4037</v>
      </c>
      <c r="AA5323" s="62">
        <v>24873</v>
      </c>
      <c r="AB5323" s="62">
        <v>26.57</v>
      </c>
      <c r="AC5323" s="62">
        <v>51.76</v>
      </c>
    </row>
    <row r="5324" spans="1:29" ht="45" x14ac:dyDescent="0.25">
      <c r="A5324" s="61" t="s">
        <v>109</v>
      </c>
      <c r="B5324" s="61" t="s">
        <v>110</v>
      </c>
      <c r="C5324" s="62">
        <v>2005</v>
      </c>
      <c r="D5324" s="61" t="s">
        <v>83</v>
      </c>
      <c r="E5324" s="62">
        <v>6</v>
      </c>
      <c r="F5324" s="62">
        <v>43</v>
      </c>
      <c r="G5324" s="62">
        <v>90</v>
      </c>
      <c r="H5324" s="62">
        <v>1.25</v>
      </c>
      <c r="I5324" s="62">
        <v>7.17</v>
      </c>
      <c r="J5324" s="62">
        <v>39.99</v>
      </c>
      <c r="K5324" s="62">
        <v>0</v>
      </c>
      <c r="L5324" s="63"/>
      <c r="M5324" s="63"/>
      <c r="N5324" s="63"/>
      <c r="O5324" s="63"/>
      <c r="P5324" s="62">
        <v>473</v>
      </c>
      <c r="Q5324" s="62">
        <v>932</v>
      </c>
      <c r="R5324" s="62">
        <v>12.94</v>
      </c>
      <c r="S5324" s="62">
        <v>78</v>
      </c>
      <c r="T5324" s="62">
        <v>5992.44</v>
      </c>
      <c r="U5324" s="63"/>
      <c r="V5324" s="63"/>
      <c r="W5324" s="63"/>
      <c r="X5324" s="63"/>
      <c r="Y5324" s="63"/>
      <c r="Z5324" s="62">
        <v>757800</v>
      </c>
      <c r="AA5324" s="62">
        <v>18626</v>
      </c>
      <c r="AB5324" s="62">
        <v>258.69</v>
      </c>
      <c r="AC5324" s="62">
        <v>126300</v>
      </c>
    </row>
    <row r="5325" spans="1:29" x14ac:dyDescent="0.25">
      <c r="A5325" s="61" t="s">
        <v>159</v>
      </c>
      <c r="B5325" s="61" t="s">
        <v>160</v>
      </c>
      <c r="C5325" s="62">
        <v>2012</v>
      </c>
      <c r="D5325" s="61" t="s">
        <v>175</v>
      </c>
      <c r="E5325" s="62">
        <v>8</v>
      </c>
      <c r="F5325" s="63"/>
      <c r="G5325" s="63"/>
      <c r="H5325" s="63"/>
      <c r="I5325" s="63"/>
      <c r="J5325" s="63"/>
      <c r="K5325" s="62">
        <v>0</v>
      </c>
      <c r="L5325" s="63"/>
      <c r="M5325" s="63"/>
      <c r="N5325" s="63"/>
      <c r="O5325" s="63"/>
      <c r="P5325" s="63"/>
      <c r="Q5325" s="63"/>
      <c r="R5325" s="63"/>
      <c r="S5325" s="63"/>
      <c r="T5325" s="63"/>
      <c r="U5325" s="63"/>
      <c r="V5325" s="63"/>
      <c r="W5325" s="63"/>
      <c r="X5325" s="63"/>
      <c r="Y5325" s="63"/>
      <c r="Z5325" s="62">
        <v>0</v>
      </c>
      <c r="AA5325" s="63"/>
      <c r="AB5325" s="63"/>
      <c r="AC5325" s="62">
        <v>0</v>
      </c>
    </row>
    <row r="5326" spans="1:29" ht="30" x14ac:dyDescent="0.25">
      <c r="A5326" s="61" t="s">
        <v>430</v>
      </c>
      <c r="B5326" s="61" t="s">
        <v>431</v>
      </c>
      <c r="C5326" s="62">
        <v>2006</v>
      </c>
      <c r="D5326" s="61" t="s">
        <v>78</v>
      </c>
      <c r="E5326" s="62">
        <v>42</v>
      </c>
      <c r="F5326" s="62">
        <v>138400</v>
      </c>
      <c r="G5326" s="62">
        <v>19681</v>
      </c>
      <c r="H5326" s="62">
        <v>39.049999999999997</v>
      </c>
      <c r="I5326" s="62">
        <v>3295.24</v>
      </c>
      <c r="J5326" s="62">
        <v>128712</v>
      </c>
      <c r="K5326" s="62">
        <v>29771</v>
      </c>
      <c r="L5326" s="62">
        <v>38061</v>
      </c>
      <c r="M5326" s="62">
        <v>75.52</v>
      </c>
      <c r="N5326" s="62">
        <v>708.83</v>
      </c>
      <c r="O5326" s="62">
        <v>359017.42</v>
      </c>
      <c r="P5326" s="63"/>
      <c r="Q5326" s="63"/>
      <c r="R5326" s="63"/>
      <c r="S5326" s="63"/>
      <c r="T5326" s="63"/>
      <c r="U5326" s="63"/>
      <c r="V5326" s="63"/>
      <c r="W5326" s="63"/>
      <c r="X5326" s="63"/>
      <c r="Y5326" s="63"/>
      <c r="Z5326" s="62">
        <v>1265</v>
      </c>
      <c r="AA5326" s="62">
        <v>8867</v>
      </c>
      <c r="AB5326" s="62">
        <v>17.59</v>
      </c>
      <c r="AC5326" s="62">
        <v>30.12</v>
      </c>
    </row>
    <row r="5327" spans="1:29" ht="30" x14ac:dyDescent="0.25">
      <c r="A5327" s="61" t="s">
        <v>378</v>
      </c>
      <c r="B5327" s="61" t="s">
        <v>379</v>
      </c>
      <c r="C5327" s="62">
        <v>2012</v>
      </c>
      <c r="D5327" s="61" t="s">
        <v>75</v>
      </c>
      <c r="E5327" s="62">
        <v>8</v>
      </c>
      <c r="F5327" s="62">
        <v>2044</v>
      </c>
      <c r="G5327" s="62">
        <v>383</v>
      </c>
      <c r="H5327" s="62">
        <v>3.99</v>
      </c>
      <c r="I5327" s="62">
        <v>255.5</v>
      </c>
      <c r="J5327" s="62">
        <v>1900.92</v>
      </c>
      <c r="K5327" s="62">
        <v>0</v>
      </c>
      <c r="L5327" s="63"/>
      <c r="M5327" s="63"/>
      <c r="N5327" s="63"/>
      <c r="O5327" s="63"/>
      <c r="P5327" s="63"/>
      <c r="Q5327" s="63"/>
      <c r="R5327" s="63"/>
      <c r="S5327" s="63"/>
      <c r="T5327" s="63"/>
      <c r="U5327" s="63"/>
      <c r="V5327" s="63"/>
      <c r="W5327" s="63"/>
      <c r="X5327" s="63"/>
      <c r="Y5327" s="63"/>
      <c r="Z5327" s="62">
        <v>110337</v>
      </c>
      <c r="AA5327" s="62">
        <v>10438</v>
      </c>
      <c r="AB5327" s="62">
        <v>108.73</v>
      </c>
      <c r="AC5327" s="62">
        <v>13792.13</v>
      </c>
    </row>
    <row r="5328" spans="1:29" x14ac:dyDescent="0.25">
      <c r="A5328" s="61" t="s">
        <v>130</v>
      </c>
      <c r="B5328" s="61" t="s">
        <v>131</v>
      </c>
      <c r="C5328" s="62">
        <v>2007</v>
      </c>
      <c r="D5328" s="61" t="s">
        <v>72</v>
      </c>
      <c r="E5328" s="62">
        <v>52</v>
      </c>
      <c r="F5328" s="62">
        <v>629280</v>
      </c>
      <c r="G5328" s="62">
        <v>61149</v>
      </c>
      <c r="H5328" s="62">
        <v>98</v>
      </c>
      <c r="I5328" s="62">
        <v>12101.54</v>
      </c>
      <c r="J5328" s="62">
        <v>585230.4</v>
      </c>
      <c r="K5328" s="62">
        <v>0</v>
      </c>
      <c r="L5328" s="63"/>
      <c r="M5328" s="63"/>
      <c r="N5328" s="63"/>
      <c r="O5328" s="63"/>
      <c r="P5328" s="63"/>
      <c r="Q5328" s="63"/>
      <c r="R5328" s="63"/>
      <c r="S5328" s="63"/>
      <c r="T5328" s="63"/>
      <c r="U5328" s="63"/>
      <c r="V5328" s="63"/>
      <c r="W5328" s="63"/>
      <c r="X5328" s="63"/>
      <c r="Y5328" s="63"/>
      <c r="Z5328" s="62">
        <v>990</v>
      </c>
      <c r="AA5328" s="62">
        <v>5726</v>
      </c>
      <c r="AB5328" s="62">
        <v>9.18</v>
      </c>
      <c r="AC5328" s="62">
        <v>19.04</v>
      </c>
    </row>
    <row r="5329" spans="1:29" x14ac:dyDescent="0.25">
      <c r="A5329" s="61" t="s">
        <v>222</v>
      </c>
      <c r="B5329" s="61" t="s">
        <v>223</v>
      </c>
      <c r="C5329" s="62">
        <v>2004</v>
      </c>
      <c r="D5329" s="61" t="s">
        <v>99</v>
      </c>
      <c r="E5329" s="62">
        <v>40</v>
      </c>
      <c r="F5329" s="62">
        <v>341920</v>
      </c>
      <c r="G5329" s="62">
        <v>35333</v>
      </c>
      <c r="H5329" s="62">
        <v>73.61</v>
      </c>
      <c r="I5329" s="62">
        <v>8548</v>
      </c>
      <c r="J5329" s="62">
        <v>317985.59999999998</v>
      </c>
      <c r="K5329" s="62">
        <v>0</v>
      </c>
      <c r="L5329" s="63"/>
      <c r="M5329" s="63"/>
      <c r="N5329" s="63"/>
      <c r="O5329" s="63"/>
      <c r="P5329" s="63"/>
      <c r="Q5329" s="63"/>
      <c r="R5329" s="63"/>
      <c r="S5329" s="63"/>
      <c r="T5329" s="63"/>
      <c r="U5329" s="63"/>
      <c r="V5329" s="63"/>
      <c r="W5329" s="63"/>
      <c r="X5329" s="63"/>
      <c r="Y5329" s="63"/>
      <c r="Z5329" s="62">
        <v>222080</v>
      </c>
      <c r="AA5329" s="62">
        <v>19473</v>
      </c>
      <c r="AB5329" s="62">
        <v>40.57</v>
      </c>
      <c r="AC5329" s="62">
        <v>5552</v>
      </c>
    </row>
    <row r="5330" spans="1:29" x14ac:dyDescent="0.25">
      <c r="A5330" s="61" t="s">
        <v>76</v>
      </c>
      <c r="B5330" s="61" t="s">
        <v>77</v>
      </c>
      <c r="C5330" s="62">
        <v>2011</v>
      </c>
      <c r="D5330" s="61" t="s">
        <v>99</v>
      </c>
      <c r="E5330" s="62">
        <v>80</v>
      </c>
      <c r="F5330" s="62">
        <v>1064000</v>
      </c>
      <c r="G5330" s="62">
        <v>74898</v>
      </c>
      <c r="H5330" s="62">
        <v>78.02</v>
      </c>
      <c r="I5330" s="62">
        <v>13300</v>
      </c>
      <c r="J5330" s="62">
        <v>989520</v>
      </c>
      <c r="K5330" s="62">
        <v>0</v>
      </c>
      <c r="L5330" s="63"/>
      <c r="M5330" s="63"/>
      <c r="N5330" s="63"/>
      <c r="O5330" s="63"/>
      <c r="P5330" s="63"/>
      <c r="Q5330" s="63"/>
      <c r="R5330" s="63"/>
      <c r="S5330" s="63"/>
      <c r="T5330" s="63"/>
      <c r="U5330" s="63"/>
      <c r="V5330" s="63"/>
      <c r="W5330" s="63"/>
      <c r="X5330" s="63"/>
      <c r="Y5330" s="63"/>
      <c r="Z5330" s="62">
        <v>3296.69</v>
      </c>
      <c r="AA5330" s="62">
        <v>9921</v>
      </c>
      <c r="AB5330" s="62">
        <v>10.33</v>
      </c>
      <c r="AC5330" s="62">
        <v>41.21</v>
      </c>
    </row>
    <row r="5331" spans="1:29" x14ac:dyDescent="0.25">
      <c r="A5331" s="61" t="s">
        <v>253</v>
      </c>
      <c r="B5331" s="61" t="s">
        <v>254</v>
      </c>
      <c r="C5331" s="62">
        <v>2003</v>
      </c>
      <c r="D5331" s="61" t="s">
        <v>86</v>
      </c>
      <c r="E5331" s="62">
        <v>34</v>
      </c>
      <c r="F5331" s="62">
        <v>1732</v>
      </c>
      <c r="G5331" s="62">
        <v>412</v>
      </c>
      <c r="H5331" s="62">
        <v>1.01</v>
      </c>
      <c r="I5331" s="62">
        <v>50.94</v>
      </c>
      <c r="J5331" s="62">
        <v>1610.76</v>
      </c>
      <c r="K5331" s="62">
        <v>0</v>
      </c>
      <c r="L5331" s="63"/>
      <c r="M5331" s="63"/>
      <c r="N5331" s="63"/>
      <c r="O5331" s="63"/>
      <c r="P5331" s="63"/>
      <c r="Q5331" s="63"/>
      <c r="R5331" s="63"/>
      <c r="S5331" s="63"/>
      <c r="T5331" s="63"/>
      <c r="U5331" s="62">
        <v>100</v>
      </c>
      <c r="V5331" s="62">
        <v>130</v>
      </c>
      <c r="W5331" s="62">
        <v>0.32</v>
      </c>
      <c r="X5331" s="62">
        <v>2</v>
      </c>
      <c r="Y5331" s="62">
        <v>2238.4</v>
      </c>
      <c r="Z5331" s="62">
        <v>147090</v>
      </c>
      <c r="AA5331" s="62">
        <v>4948</v>
      </c>
      <c r="AB5331" s="62">
        <v>12.13</v>
      </c>
      <c r="AC5331" s="62">
        <v>4326.18</v>
      </c>
    </row>
    <row r="5332" spans="1:29" ht="30" x14ac:dyDescent="0.25">
      <c r="A5332" s="61" t="s">
        <v>283</v>
      </c>
      <c r="B5332" s="61" t="s">
        <v>284</v>
      </c>
      <c r="C5332" s="62">
        <v>2011</v>
      </c>
      <c r="D5332" s="61" t="s">
        <v>72</v>
      </c>
      <c r="E5332" s="62">
        <v>134</v>
      </c>
      <c r="F5332" s="62">
        <v>635703</v>
      </c>
      <c r="G5332" s="62">
        <v>114118</v>
      </c>
      <c r="H5332" s="62">
        <v>70.97</v>
      </c>
      <c r="I5332" s="62">
        <v>4744.05</v>
      </c>
      <c r="J5332" s="62">
        <v>591203.79</v>
      </c>
      <c r="K5332" s="62">
        <v>54367.6</v>
      </c>
      <c r="L5332" s="62">
        <v>72144</v>
      </c>
      <c r="M5332" s="62">
        <v>44.87</v>
      </c>
      <c r="N5332" s="63"/>
      <c r="O5332" s="63"/>
      <c r="P5332" s="63"/>
      <c r="Q5332" s="63"/>
      <c r="R5332" s="63"/>
      <c r="S5332" s="63"/>
      <c r="T5332" s="63"/>
      <c r="U5332" s="63"/>
      <c r="V5332" s="63"/>
      <c r="W5332" s="63"/>
      <c r="X5332" s="63"/>
      <c r="Y5332" s="63"/>
      <c r="Z5332" s="62">
        <v>0</v>
      </c>
      <c r="AA5332" s="63"/>
      <c r="AB5332" s="63"/>
      <c r="AC5332" s="62">
        <v>0</v>
      </c>
    </row>
    <row r="5333" spans="1:29" ht="30" x14ac:dyDescent="0.25">
      <c r="A5333" s="61" t="s">
        <v>415</v>
      </c>
      <c r="B5333" s="61" t="s">
        <v>416</v>
      </c>
      <c r="C5333" s="62">
        <v>2010</v>
      </c>
      <c r="D5333" s="61" t="s">
        <v>150</v>
      </c>
      <c r="E5333" s="62">
        <v>8</v>
      </c>
      <c r="F5333" s="63"/>
      <c r="G5333" s="63"/>
      <c r="H5333" s="63"/>
      <c r="I5333" s="63"/>
      <c r="J5333" s="63"/>
      <c r="K5333" s="62">
        <v>0</v>
      </c>
      <c r="L5333" s="63"/>
      <c r="M5333" s="63"/>
      <c r="N5333" s="63"/>
      <c r="O5333" s="63"/>
      <c r="P5333" s="63"/>
      <c r="Q5333" s="63"/>
      <c r="R5333" s="63"/>
      <c r="S5333" s="63"/>
      <c r="T5333" s="63"/>
      <c r="U5333" s="63"/>
      <c r="V5333" s="63"/>
      <c r="W5333" s="63"/>
      <c r="X5333" s="63"/>
      <c r="Y5333" s="63"/>
      <c r="Z5333" s="62">
        <v>0</v>
      </c>
      <c r="AA5333" s="63"/>
      <c r="AB5333" s="63"/>
      <c r="AC5333" s="62">
        <v>0</v>
      </c>
    </row>
    <row r="5334" spans="1:29" ht="30" x14ac:dyDescent="0.25">
      <c r="A5334" s="61" t="s">
        <v>482</v>
      </c>
      <c r="B5334" s="61" t="s">
        <v>483</v>
      </c>
      <c r="C5334" s="62">
        <v>2006</v>
      </c>
      <c r="D5334" s="61" t="s">
        <v>78</v>
      </c>
      <c r="E5334" s="62">
        <v>10</v>
      </c>
      <c r="F5334" s="62">
        <v>101925</v>
      </c>
      <c r="G5334" s="62">
        <v>17120</v>
      </c>
      <c r="H5334" s="62">
        <v>142.66999999999999</v>
      </c>
      <c r="I5334" s="62">
        <v>10192.5</v>
      </c>
      <c r="J5334" s="62">
        <v>94790.25</v>
      </c>
      <c r="K5334" s="62">
        <v>0</v>
      </c>
      <c r="L5334" s="63"/>
      <c r="M5334" s="63"/>
      <c r="N5334" s="63"/>
      <c r="O5334" s="63"/>
      <c r="P5334" s="63"/>
      <c r="Q5334" s="63"/>
      <c r="R5334" s="63"/>
      <c r="S5334" s="63"/>
      <c r="T5334" s="63"/>
      <c r="U5334" s="63"/>
      <c r="V5334" s="63"/>
      <c r="W5334" s="63"/>
      <c r="X5334" s="63"/>
      <c r="Y5334" s="63"/>
      <c r="Z5334" s="62">
        <v>400</v>
      </c>
      <c r="AA5334" s="62">
        <v>2413</v>
      </c>
      <c r="AB5334" s="62">
        <v>20.11</v>
      </c>
      <c r="AC5334" s="62">
        <v>40</v>
      </c>
    </row>
    <row r="5335" spans="1:29" ht="30" x14ac:dyDescent="0.25">
      <c r="A5335" s="61" t="s">
        <v>87</v>
      </c>
      <c r="B5335" s="61" t="s">
        <v>88</v>
      </c>
      <c r="C5335" s="62">
        <v>2011</v>
      </c>
      <c r="D5335" s="61" t="s">
        <v>89</v>
      </c>
      <c r="E5335" s="62">
        <v>72</v>
      </c>
      <c r="F5335" s="62">
        <v>363840</v>
      </c>
      <c r="G5335" s="62">
        <v>56843</v>
      </c>
      <c r="H5335" s="62">
        <v>65.790000000000006</v>
      </c>
      <c r="I5335" s="62">
        <v>5053.33</v>
      </c>
      <c r="J5335" s="62">
        <v>338371.2</v>
      </c>
      <c r="K5335" s="62">
        <v>24335.599999999999</v>
      </c>
      <c r="L5335" s="62">
        <v>10588</v>
      </c>
      <c r="M5335" s="62">
        <v>12.25</v>
      </c>
      <c r="N5335" s="63"/>
      <c r="O5335" s="63"/>
      <c r="P5335" s="63"/>
      <c r="Q5335" s="63"/>
      <c r="R5335" s="63"/>
      <c r="S5335" s="63"/>
      <c r="T5335" s="63"/>
      <c r="U5335" s="63"/>
      <c r="V5335" s="63"/>
      <c r="W5335" s="63"/>
      <c r="X5335" s="63"/>
      <c r="Y5335" s="63"/>
      <c r="Z5335" s="62">
        <v>156890</v>
      </c>
      <c r="AA5335" s="62">
        <v>25566</v>
      </c>
      <c r="AB5335" s="62">
        <v>29.59</v>
      </c>
      <c r="AC5335" s="62">
        <v>2179.0300000000002</v>
      </c>
    </row>
    <row r="5336" spans="1:29" ht="30" x14ac:dyDescent="0.25">
      <c r="A5336" s="61" t="s">
        <v>216</v>
      </c>
      <c r="B5336" s="61" t="s">
        <v>217</v>
      </c>
      <c r="C5336" s="62">
        <v>2015</v>
      </c>
      <c r="D5336" s="61" t="s">
        <v>99</v>
      </c>
      <c r="E5336" s="62">
        <v>2</v>
      </c>
      <c r="F5336" s="63"/>
      <c r="G5336" s="63"/>
      <c r="H5336" s="63"/>
      <c r="I5336" s="63"/>
      <c r="J5336" s="63"/>
      <c r="K5336" s="62">
        <v>0</v>
      </c>
      <c r="L5336" s="63"/>
      <c r="M5336" s="63"/>
      <c r="N5336" s="63"/>
      <c r="O5336" s="63"/>
      <c r="P5336" s="63"/>
      <c r="Q5336" s="63"/>
      <c r="R5336" s="63"/>
      <c r="S5336" s="63"/>
      <c r="T5336" s="63"/>
      <c r="U5336" s="62">
        <v>348</v>
      </c>
      <c r="V5336" s="62">
        <v>960</v>
      </c>
      <c r="W5336" s="62">
        <v>40</v>
      </c>
      <c r="X5336" s="62">
        <v>174</v>
      </c>
      <c r="Y5336" s="62">
        <v>7789.63</v>
      </c>
      <c r="Z5336" s="62">
        <v>0</v>
      </c>
      <c r="AA5336" s="63"/>
      <c r="AB5336" s="63"/>
      <c r="AC5336" s="62">
        <v>0</v>
      </c>
    </row>
    <row r="5337" spans="1:29" x14ac:dyDescent="0.25">
      <c r="A5337" s="61" t="s">
        <v>190</v>
      </c>
      <c r="B5337" s="61" t="s">
        <v>191</v>
      </c>
      <c r="C5337" s="62">
        <v>2005</v>
      </c>
      <c r="D5337" s="61" t="s">
        <v>99</v>
      </c>
      <c r="E5337" s="62">
        <v>19</v>
      </c>
      <c r="F5337" s="62">
        <v>50551</v>
      </c>
      <c r="G5337" s="62">
        <v>7763</v>
      </c>
      <c r="H5337" s="62">
        <v>34.049999999999997</v>
      </c>
      <c r="I5337" s="62">
        <v>2660.58</v>
      </c>
      <c r="J5337" s="62">
        <v>47012.43</v>
      </c>
      <c r="K5337" s="62">
        <v>3683</v>
      </c>
      <c r="L5337" s="62">
        <v>6457</v>
      </c>
      <c r="M5337" s="62">
        <v>28.32</v>
      </c>
      <c r="N5337" s="62">
        <v>193.84</v>
      </c>
      <c r="O5337" s="62">
        <v>44414.400000000001</v>
      </c>
      <c r="P5337" s="63"/>
      <c r="Q5337" s="63"/>
      <c r="R5337" s="63"/>
      <c r="S5337" s="63"/>
      <c r="T5337" s="63"/>
      <c r="U5337" s="63"/>
      <c r="V5337" s="63"/>
      <c r="W5337" s="63"/>
      <c r="X5337" s="63"/>
      <c r="Y5337" s="63"/>
      <c r="Z5337" s="62">
        <v>380</v>
      </c>
      <c r="AA5337" s="62">
        <v>3634</v>
      </c>
      <c r="AB5337" s="62">
        <v>15.94</v>
      </c>
      <c r="AC5337" s="62">
        <v>20</v>
      </c>
    </row>
    <row r="5338" spans="1:29" x14ac:dyDescent="0.25">
      <c r="A5338" s="61" t="s">
        <v>208</v>
      </c>
      <c r="B5338" s="61" t="s">
        <v>209</v>
      </c>
      <c r="C5338" s="62">
        <v>2006</v>
      </c>
      <c r="D5338" s="61" t="s">
        <v>360</v>
      </c>
      <c r="E5338" s="62">
        <v>57</v>
      </c>
      <c r="F5338" s="62">
        <v>120250</v>
      </c>
      <c r="G5338" s="62">
        <v>15389</v>
      </c>
      <c r="H5338" s="62">
        <v>22.5</v>
      </c>
      <c r="I5338" s="62">
        <v>2109.65</v>
      </c>
      <c r="J5338" s="62">
        <v>111832.5</v>
      </c>
      <c r="K5338" s="62">
        <v>14010</v>
      </c>
      <c r="L5338" s="62">
        <v>19291</v>
      </c>
      <c r="M5338" s="62">
        <v>28.2</v>
      </c>
      <c r="N5338" s="62">
        <v>245.79</v>
      </c>
      <c r="O5338" s="62">
        <v>168950.79</v>
      </c>
      <c r="P5338" s="63"/>
      <c r="Q5338" s="63"/>
      <c r="R5338" s="63"/>
      <c r="S5338" s="63"/>
      <c r="T5338" s="63"/>
      <c r="U5338" s="63"/>
      <c r="V5338" s="63"/>
      <c r="W5338" s="63"/>
      <c r="X5338" s="63"/>
      <c r="Y5338" s="63"/>
      <c r="Z5338" s="62">
        <v>1676</v>
      </c>
      <c r="AA5338" s="62">
        <v>7183</v>
      </c>
      <c r="AB5338" s="62">
        <v>10.5</v>
      </c>
      <c r="AC5338" s="62">
        <v>29.4</v>
      </c>
    </row>
    <row r="5339" spans="1:29" x14ac:dyDescent="0.25">
      <c r="A5339" s="61" t="s">
        <v>514</v>
      </c>
      <c r="B5339" s="61" t="s">
        <v>515</v>
      </c>
      <c r="C5339" s="62">
        <v>2005</v>
      </c>
      <c r="D5339" s="61" t="s">
        <v>75</v>
      </c>
      <c r="E5339" s="62">
        <v>4</v>
      </c>
      <c r="F5339" s="63"/>
      <c r="G5339" s="63"/>
      <c r="H5339" s="63"/>
      <c r="I5339" s="63"/>
      <c r="J5339" s="63"/>
      <c r="K5339" s="62">
        <v>0</v>
      </c>
      <c r="L5339" s="63"/>
      <c r="M5339" s="63"/>
      <c r="N5339" s="63"/>
      <c r="O5339" s="63"/>
      <c r="P5339" s="63"/>
      <c r="Q5339" s="63"/>
      <c r="R5339" s="63"/>
      <c r="S5339" s="63"/>
      <c r="T5339" s="63"/>
      <c r="U5339" s="63"/>
      <c r="V5339" s="63"/>
      <c r="W5339" s="63"/>
      <c r="X5339" s="63"/>
      <c r="Y5339" s="63"/>
      <c r="Z5339" s="62">
        <v>870906</v>
      </c>
      <c r="AA5339" s="62">
        <v>89753</v>
      </c>
      <c r="AB5339" s="62">
        <v>1869.85</v>
      </c>
      <c r="AC5339" s="62">
        <v>217726.5</v>
      </c>
    </row>
    <row r="5340" spans="1:29" ht="30" x14ac:dyDescent="0.25">
      <c r="A5340" s="61" t="s">
        <v>450</v>
      </c>
      <c r="B5340" s="61" t="s">
        <v>451</v>
      </c>
      <c r="C5340" s="62">
        <v>2006</v>
      </c>
      <c r="D5340" s="61" t="s">
        <v>78</v>
      </c>
      <c r="E5340" s="62">
        <v>40</v>
      </c>
      <c r="F5340" s="62">
        <v>16744</v>
      </c>
      <c r="G5340" s="62">
        <v>7512</v>
      </c>
      <c r="H5340" s="62">
        <v>15.65</v>
      </c>
      <c r="I5340" s="62">
        <v>418.6</v>
      </c>
      <c r="J5340" s="62">
        <v>15571.92</v>
      </c>
      <c r="K5340" s="62">
        <v>6270</v>
      </c>
      <c r="L5340" s="62">
        <v>15400</v>
      </c>
      <c r="M5340" s="62">
        <v>32.08</v>
      </c>
      <c r="N5340" s="63"/>
      <c r="O5340" s="63"/>
      <c r="P5340" s="63"/>
      <c r="Q5340" s="63"/>
      <c r="R5340" s="63"/>
      <c r="S5340" s="63"/>
      <c r="T5340" s="63"/>
      <c r="U5340" s="63"/>
      <c r="V5340" s="63"/>
      <c r="W5340" s="63"/>
      <c r="X5340" s="63"/>
      <c r="Y5340" s="63"/>
      <c r="Z5340" s="62">
        <v>0</v>
      </c>
      <c r="AA5340" s="63"/>
      <c r="AB5340" s="63"/>
      <c r="AC5340" s="62">
        <v>0</v>
      </c>
    </row>
    <row r="5341" spans="1:29" ht="30" x14ac:dyDescent="0.25">
      <c r="A5341" s="61" t="s">
        <v>233</v>
      </c>
      <c r="B5341" s="61" t="s">
        <v>234</v>
      </c>
      <c r="C5341" s="62">
        <v>2007</v>
      </c>
      <c r="D5341" s="61" t="s">
        <v>86</v>
      </c>
      <c r="E5341" s="62">
        <v>160</v>
      </c>
      <c r="F5341" s="62">
        <v>27968</v>
      </c>
      <c r="G5341" s="62">
        <v>5022</v>
      </c>
      <c r="H5341" s="62">
        <v>2.62</v>
      </c>
      <c r="I5341" s="62">
        <v>174.8</v>
      </c>
      <c r="J5341" s="62">
        <v>26010.240000000002</v>
      </c>
      <c r="K5341" s="62">
        <v>439.38</v>
      </c>
      <c r="L5341" s="62">
        <v>2342</v>
      </c>
      <c r="M5341" s="62">
        <v>1.22</v>
      </c>
      <c r="N5341" s="63"/>
      <c r="O5341" s="63"/>
      <c r="P5341" s="63"/>
      <c r="Q5341" s="63"/>
      <c r="R5341" s="63"/>
      <c r="S5341" s="63"/>
      <c r="T5341" s="63"/>
      <c r="U5341" s="63"/>
      <c r="V5341" s="63"/>
      <c r="W5341" s="63"/>
      <c r="X5341" s="63"/>
      <c r="Y5341" s="63"/>
      <c r="Z5341" s="62">
        <v>14656.77</v>
      </c>
      <c r="AA5341" s="62">
        <v>166725</v>
      </c>
      <c r="AB5341" s="62">
        <v>86.84</v>
      </c>
      <c r="AC5341" s="62">
        <v>91.6</v>
      </c>
    </row>
    <row r="5342" spans="1:29" x14ac:dyDescent="0.25">
      <c r="A5342" s="61" t="s">
        <v>79</v>
      </c>
      <c r="B5342" s="61" t="s">
        <v>80</v>
      </c>
      <c r="C5342" s="62">
        <v>2017</v>
      </c>
      <c r="D5342" s="61" t="s">
        <v>226</v>
      </c>
      <c r="E5342" s="62">
        <v>41</v>
      </c>
      <c r="F5342" s="62">
        <v>179306</v>
      </c>
      <c r="G5342" s="62">
        <v>36784</v>
      </c>
      <c r="H5342" s="62">
        <v>74.760000000000005</v>
      </c>
      <c r="I5342" s="62">
        <v>4373.32</v>
      </c>
      <c r="J5342" s="62">
        <v>166754.57999999999</v>
      </c>
      <c r="K5342" s="62">
        <v>7578.08</v>
      </c>
      <c r="L5342" s="62">
        <v>8774</v>
      </c>
      <c r="M5342" s="62">
        <v>17.829999999999998</v>
      </c>
      <c r="N5342" s="62">
        <v>184.83</v>
      </c>
      <c r="O5342" s="62">
        <v>91386.33</v>
      </c>
      <c r="P5342" s="63"/>
      <c r="Q5342" s="63"/>
      <c r="R5342" s="63"/>
      <c r="S5342" s="63"/>
      <c r="T5342" s="63"/>
      <c r="U5342" s="63"/>
      <c r="V5342" s="63"/>
      <c r="W5342" s="63"/>
      <c r="X5342" s="63"/>
      <c r="Y5342" s="63"/>
      <c r="Z5342" s="62">
        <v>140360</v>
      </c>
      <c r="AA5342" s="62">
        <v>10506</v>
      </c>
      <c r="AB5342" s="62">
        <v>21.35</v>
      </c>
      <c r="AC5342" s="62">
        <v>3423.41</v>
      </c>
    </row>
    <row r="5343" spans="1:29" ht="30" x14ac:dyDescent="0.25">
      <c r="A5343" s="61" t="s">
        <v>509</v>
      </c>
      <c r="B5343" s="61" t="s">
        <v>510</v>
      </c>
      <c r="C5343" s="62">
        <v>2015</v>
      </c>
      <c r="D5343" s="61" t="s">
        <v>99</v>
      </c>
      <c r="E5343" s="62">
        <v>40</v>
      </c>
      <c r="F5343" s="62">
        <v>120989</v>
      </c>
      <c r="G5343" s="62">
        <v>24936</v>
      </c>
      <c r="H5343" s="62">
        <v>51.95</v>
      </c>
      <c r="I5343" s="62">
        <v>3024.73</v>
      </c>
      <c r="J5343" s="62">
        <v>112519.77</v>
      </c>
      <c r="K5343" s="62">
        <v>25973.81</v>
      </c>
      <c r="L5343" s="62">
        <v>26358</v>
      </c>
      <c r="M5343" s="62">
        <v>54.91</v>
      </c>
      <c r="N5343" s="62">
        <v>649.35</v>
      </c>
      <c r="O5343" s="62">
        <v>313225.99</v>
      </c>
      <c r="P5343" s="63"/>
      <c r="Q5343" s="63"/>
      <c r="R5343" s="63"/>
      <c r="S5343" s="63"/>
      <c r="T5343" s="63"/>
      <c r="U5343" s="63"/>
      <c r="V5343" s="63"/>
      <c r="W5343" s="63"/>
      <c r="X5343" s="63"/>
      <c r="Y5343" s="63"/>
      <c r="Z5343" s="62">
        <v>894</v>
      </c>
      <c r="AA5343" s="62">
        <v>10857</v>
      </c>
      <c r="AB5343" s="62">
        <v>22.62</v>
      </c>
      <c r="AC5343" s="62">
        <v>22.35</v>
      </c>
    </row>
    <row r="5344" spans="1:29" x14ac:dyDescent="0.25">
      <c r="A5344" s="61" t="s">
        <v>204</v>
      </c>
      <c r="B5344" s="61" t="s">
        <v>205</v>
      </c>
      <c r="C5344" s="62">
        <v>2008</v>
      </c>
      <c r="D5344" s="61" t="s">
        <v>78</v>
      </c>
      <c r="E5344" s="62">
        <v>45</v>
      </c>
      <c r="F5344" s="62">
        <v>354720</v>
      </c>
      <c r="G5344" s="62">
        <v>55149</v>
      </c>
      <c r="H5344" s="62">
        <v>102.13</v>
      </c>
      <c r="I5344" s="62">
        <v>7882.67</v>
      </c>
      <c r="J5344" s="62">
        <v>329889.59999999998</v>
      </c>
      <c r="K5344" s="62">
        <v>0</v>
      </c>
      <c r="L5344" s="63"/>
      <c r="M5344" s="63"/>
      <c r="N5344" s="63"/>
      <c r="O5344" s="63"/>
      <c r="P5344" s="63"/>
      <c r="Q5344" s="63"/>
      <c r="R5344" s="63"/>
      <c r="S5344" s="63"/>
      <c r="T5344" s="63"/>
      <c r="U5344" s="63"/>
      <c r="V5344" s="63"/>
      <c r="W5344" s="63"/>
      <c r="X5344" s="63"/>
      <c r="Y5344" s="63"/>
      <c r="Z5344" s="62">
        <v>0</v>
      </c>
      <c r="AA5344" s="63"/>
      <c r="AB5344" s="63"/>
      <c r="AC5344" s="62">
        <v>0</v>
      </c>
    </row>
    <row r="5345" spans="1:29" x14ac:dyDescent="0.25">
      <c r="A5345" s="61" t="s">
        <v>540</v>
      </c>
      <c r="B5345" s="61" t="s">
        <v>541</v>
      </c>
      <c r="C5345" s="62">
        <v>2012</v>
      </c>
      <c r="D5345" s="61" t="s">
        <v>99</v>
      </c>
      <c r="E5345" s="62">
        <v>82</v>
      </c>
      <c r="F5345" s="62">
        <v>788040</v>
      </c>
      <c r="G5345" s="62">
        <v>91689</v>
      </c>
      <c r="H5345" s="62">
        <v>93.18</v>
      </c>
      <c r="I5345" s="62">
        <v>9610.24</v>
      </c>
      <c r="J5345" s="62">
        <v>732877.2</v>
      </c>
      <c r="K5345" s="62">
        <v>0</v>
      </c>
      <c r="L5345" s="63"/>
      <c r="M5345" s="63"/>
      <c r="N5345" s="63"/>
      <c r="O5345" s="63"/>
      <c r="P5345" s="63"/>
      <c r="Q5345" s="63"/>
      <c r="R5345" s="63"/>
      <c r="S5345" s="63"/>
      <c r="T5345" s="63"/>
      <c r="U5345" s="63"/>
      <c r="V5345" s="63"/>
      <c r="W5345" s="63"/>
      <c r="X5345" s="63"/>
      <c r="Y5345" s="63"/>
      <c r="Z5345" s="62">
        <v>223350</v>
      </c>
      <c r="AA5345" s="62">
        <v>16845</v>
      </c>
      <c r="AB5345" s="62">
        <v>17.12</v>
      </c>
      <c r="AC5345" s="62">
        <v>2723.78</v>
      </c>
    </row>
    <row r="5346" spans="1:29" ht="30" x14ac:dyDescent="0.25">
      <c r="A5346" s="61" t="s">
        <v>448</v>
      </c>
      <c r="B5346" s="61" t="s">
        <v>449</v>
      </c>
      <c r="C5346" s="62">
        <v>2010</v>
      </c>
      <c r="D5346" s="61" t="s">
        <v>75</v>
      </c>
      <c r="E5346" s="62">
        <v>8</v>
      </c>
      <c r="F5346" s="62">
        <v>219</v>
      </c>
      <c r="G5346" s="62">
        <v>52</v>
      </c>
      <c r="H5346" s="62">
        <v>0.54</v>
      </c>
      <c r="I5346" s="62">
        <v>27.38</v>
      </c>
      <c r="J5346" s="62">
        <v>203.67</v>
      </c>
      <c r="K5346" s="62">
        <v>410</v>
      </c>
      <c r="L5346" s="62">
        <v>688</v>
      </c>
      <c r="M5346" s="62">
        <v>7.17</v>
      </c>
      <c r="N5346" s="63"/>
      <c r="O5346" s="63"/>
      <c r="P5346" s="63"/>
      <c r="Q5346" s="63"/>
      <c r="R5346" s="63"/>
      <c r="S5346" s="63"/>
      <c r="T5346" s="63"/>
      <c r="U5346" s="63"/>
      <c r="V5346" s="63"/>
      <c r="W5346" s="63"/>
      <c r="X5346" s="63"/>
      <c r="Y5346" s="63"/>
      <c r="Z5346" s="62">
        <v>0</v>
      </c>
      <c r="AA5346" s="62">
        <v>4630</v>
      </c>
      <c r="AB5346" s="62">
        <v>48.23</v>
      </c>
      <c r="AC5346" s="62">
        <v>0</v>
      </c>
    </row>
    <row r="5347" spans="1:29" ht="30" x14ac:dyDescent="0.25">
      <c r="A5347" s="61" t="s">
        <v>239</v>
      </c>
      <c r="B5347" s="61" t="s">
        <v>240</v>
      </c>
      <c r="C5347" s="62">
        <v>2007</v>
      </c>
      <c r="D5347" s="61" t="s">
        <v>75</v>
      </c>
      <c r="E5347" s="62">
        <v>1</v>
      </c>
      <c r="F5347" s="63"/>
      <c r="G5347" s="63"/>
      <c r="H5347" s="63"/>
      <c r="I5347" s="63"/>
      <c r="J5347" s="63"/>
      <c r="K5347" s="62">
        <v>0</v>
      </c>
      <c r="L5347" s="63"/>
      <c r="M5347" s="63"/>
      <c r="N5347" s="63"/>
      <c r="O5347" s="63"/>
      <c r="P5347" s="63"/>
      <c r="Q5347" s="63"/>
      <c r="R5347" s="63"/>
      <c r="S5347" s="63"/>
      <c r="T5347" s="63"/>
      <c r="U5347" s="63"/>
      <c r="V5347" s="63"/>
      <c r="W5347" s="63"/>
      <c r="X5347" s="63"/>
      <c r="Y5347" s="63"/>
      <c r="Z5347" s="62">
        <v>1.46</v>
      </c>
      <c r="AA5347" s="62">
        <v>1076</v>
      </c>
      <c r="AB5347" s="62">
        <v>89.67</v>
      </c>
      <c r="AC5347" s="62">
        <v>1.46</v>
      </c>
    </row>
    <row r="5348" spans="1:29" ht="30" x14ac:dyDescent="0.25">
      <c r="A5348" s="61" t="s">
        <v>87</v>
      </c>
      <c r="B5348" s="61" t="s">
        <v>88</v>
      </c>
      <c r="C5348" s="62">
        <v>2018</v>
      </c>
      <c r="D5348" s="61" t="s">
        <v>75</v>
      </c>
      <c r="E5348" s="62">
        <v>10</v>
      </c>
      <c r="F5348" s="63"/>
      <c r="G5348" s="63"/>
      <c r="H5348" s="63"/>
      <c r="I5348" s="63"/>
      <c r="J5348" s="63"/>
      <c r="K5348" s="62">
        <v>4663.43</v>
      </c>
      <c r="L5348" s="62">
        <v>6030</v>
      </c>
      <c r="M5348" s="62">
        <v>50.25</v>
      </c>
      <c r="N5348" s="62">
        <v>466.34</v>
      </c>
      <c r="O5348" s="62">
        <v>56237.74</v>
      </c>
      <c r="P5348" s="63"/>
      <c r="Q5348" s="63"/>
      <c r="R5348" s="63"/>
      <c r="S5348" s="63"/>
      <c r="T5348" s="63"/>
      <c r="U5348" s="63"/>
      <c r="V5348" s="63"/>
      <c r="W5348" s="63"/>
      <c r="X5348" s="63"/>
      <c r="Y5348" s="63"/>
      <c r="Z5348" s="62">
        <v>27413</v>
      </c>
      <c r="AA5348" s="62">
        <v>5478</v>
      </c>
      <c r="AB5348" s="62">
        <v>45.65</v>
      </c>
      <c r="AC5348" s="62">
        <v>2741.3</v>
      </c>
    </row>
    <row r="5349" spans="1:29" ht="30" x14ac:dyDescent="0.25">
      <c r="A5349" s="61" t="s">
        <v>498</v>
      </c>
      <c r="B5349" s="61" t="s">
        <v>499</v>
      </c>
      <c r="C5349" s="62">
        <v>2011</v>
      </c>
      <c r="D5349" s="61" t="s">
        <v>150</v>
      </c>
      <c r="E5349" s="62">
        <v>6</v>
      </c>
      <c r="F5349" s="63"/>
      <c r="G5349" s="63"/>
      <c r="H5349" s="63"/>
      <c r="I5349" s="63"/>
      <c r="J5349" s="63"/>
      <c r="K5349" s="62">
        <v>0</v>
      </c>
      <c r="L5349" s="63"/>
      <c r="M5349" s="63"/>
      <c r="N5349" s="63"/>
      <c r="O5349" s="63"/>
      <c r="P5349" s="63"/>
      <c r="Q5349" s="63"/>
      <c r="R5349" s="63"/>
      <c r="S5349" s="63"/>
      <c r="T5349" s="63"/>
      <c r="U5349" s="63"/>
      <c r="V5349" s="63"/>
      <c r="W5349" s="63"/>
      <c r="X5349" s="63"/>
      <c r="Y5349" s="63"/>
      <c r="Z5349" s="62">
        <v>157.74</v>
      </c>
      <c r="AA5349" s="62">
        <v>1130</v>
      </c>
      <c r="AB5349" s="62">
        <v>15.69</v>
      </c>
      <c r="AC5349" s="62">
        <v>26.29</v>
      </c>
    </row>
    <row r="5350" spans="1:29" ht="30" x14ac:dyDescent="0.25">
      <c r="A5350" s="61" t="s">
        <v>224</v>
      </c>
      <c r="B5350" s="61" t="s">
        <v>225</v>
      </c>
      <c r="C5350" s="62">
        <v>2004</v>
      </c>
      <c r="D5350" s="61" t="s">
        <v>89</v>
      </c>
      <c r="E5350" s="62">
        <v>50</v>
      </c>
      <c r="F5350" s="62">
        <v>169680</v>
      </c>
      <c r="G5350" s="62">
        <v>17153</v>
      </c>
      <c r="H5350" s="62">
        <v>28.59</v>
      </c>
      <c r="I5350" s="62">
        <v>3393.6</v>
      </c>
      <c r="J5350" s="62">
        <v>157802.4</v>
      </c>
      <c r="K5350" s="62">
        <v>14413</v>
      </c>
      <c r="L5350" s="62">
        <v>25550</v>
      </c>
      <c r="M5350" s="62">
        <v>42.58</v>
      </c>
      <c r="N5350" s="63"/>
      <c r="O5350" s="63"/>
      <c r="P5350" s="63"/>
      <c r="Q5350" s="63"/>
      <c r="R5350" s="63"/>
      <c r="S5350" s="63"/>
      <c r="T5350" s="63"/>
      <c r="U5350" s="63"/>
      <c r="V5350" s="63"/>
      <c r="W5350" s="63"/>
      <c r="X5350" s="63"/>
      <c r="Y5350" s="63"/>
      <c r="Z5350" s="62">
        <v>1211.1500000000001</v>
      </c>
      <c r="AA5350" s="62">
        <v>6400</v>
      </c>
      <c r="AB5350" s="62">
        <v>10.67</v>
      </c>
      <c r="AC5350" s="62">
        <v>24.22</v>
      </c>
    </row>
    <row r="5351" spans="1:29" x14ac:dyDescent="0.25">
      <c r="A5351" s="61" t="s">
        <v>475</v>
      </c>
      <c r="B5351" s="61" t="s">
        <v>476</v>
      </c>
      <c r="C5351" s="62">
        <v>2017</v>
      </c>
      <c r="D5351" s="61" t="s">
        <v>477</v>
      </c>
      <c r="E5351" s="62">
        <v>20</v>
      </c>
      <c r="F5351" s="62">
        <v>97242</v>
      </c>
      <c r="G5351" s="62">
        <v>19019</v>
      </c>
      <c r="H5351" s="62">
        <v>79.25</v>
      </c>
      <c r="I5351" s="62">
        <v>4862.1000000000004</v>
      </c>
      <c r="J5351" s="62">
        <v>90435.06</v>
      </c>
      <c r="K5351" s="62">
        <v>0</v>
      </c>
      <c r="L5351" s="62">
        <v>4413</v>
      </c>
      <c r="M5351" s="62">
        <v>18.39</v>
      </c>
      <c r="N5351" s="63"/>
      <c r="O5351" s="63"/>
      <c r="P5351" s="63"/>
      <c r="Q5351" s="63"/>
      <c r="R5351" s="63"/>
      <c r="S5351" s="63"/>
      <c r="T5351" s="63"/>
      <c r="U5351" s="63"/>
      <c r="V5351" s="63"/>
      <c r="W5351" s="63"/>
      <c r="X5351" s="63"/>
      <c r="Y5351" s="63"/>
      <c r="Z5351" s="62">
        <v>12480</v>
      </c>
      <c r="AA5351" s="62">
        <v>2552</v>
      </c>
      <c r="AB5351" s="62">
        <v>10.63</v>
      </c>
      <c r="AC5351" s="62">
        <v>624</v>
      </c>
    </row>
    <row r="5352" spans="1:29" x14ac:dyDescent="0.25">
      <c r="A5352" s="61" t="s">
        <v>161</v>
      </c>
      <c r="B5352" s="61" t="s">
        <v>162</v>
      </c>
      <c r="C5352" s="62">
        <v>2011</v>
      </c>
      <c r="D5352" s="61" t="s">
        <v>86</v>
      </c>
      <c r="E5352" s="62">
        <v>220</v>
      </c>
      <c r="F5352" s="62">
        <v>54078</v>
      </c>
      <c r="G5352" s="62">
        <v>12089</v>
      </c>
      <c r="H5352" s="62">
        <v>4.58</v>
      </c>
      <c r="I5352" s="62">
        <v>245.81</v>
      </c>
      <c r="J5352" s="62">
        <v>50292.54</v>
      </c>
      <c r="K5352" s="62">
        <v>0</v>
      </c>
      <c r="L5352" s="62">
        <v>11039</v>
      </c>
      <c r="M5352" s="62">
        <v>4.18</v>
      </c>
      <c r="N5352" s="62">
        <v>0</v>
      </c>
      <c r="O5352" s="62">
        <v>0</v>
      </c>
      <c r="P5352" s="63"/>
      <c r="Q5352" s="63"/>
      <c r="R5352" s="63"/>
      <c r="S5352" s="63"/>
      <c r="T5352" s="63"/>
      <c r="U5352" s="63"/>
      <c r="V5352" s="63"/>
      <c r="W5352" s="63"/>
      <c r="X5352" s="63"/>
      <c r="Y5352" s="63"/>
      <c r="Z5352" s="62">
        <v>170936.75</v>
      </c>
      <c r="AA5352" s="62">
        <v>298721</v>
      </c>
      <c r="AB5352" s="62">
        <v>113.15</v>
      </c>
      <c r="AC5352" s="62">
        <v>776.99</v>
      </c>
    </row>
    <row r="5353" spans="1:29" ht="45" x14ac:dyDescent="0.25">
      <c r="A5353" s="61" t="s">
        <v>214</v>
      </c>
      <c r="B5353" s="61" t="s">
        <v>215</v>
      </c>
      <c r="C5353" s="62">
        <v>2008</v>
      </c>
      <c r="D5353" s="61" t="s">
        <v>75</v>
      </c>
      <c r="E5353" s="62">
        <v>9</v>
      </c>
      <c r="F5353" s="62">
        <v>0</v>
      </c>
      <c r="G5353" s="62">
        <v>0</v>
      </c>
      <c r="H5353" s="62">
        <v>0</v>
      </c>
      <c r="I5353" s="62">
        <v>0</v>
      </c>
      <c r="J5353" s="62">
        <v>0</v>
      </c>
      <c r="K5353" s="62">
        <v>0</v>
      </c>
      <c r="L5353" s="62">
        <v>0</v>
      </c>
      <c r="M5353" s="62">
        <v>0</v>
      </c>
      <c r="N5353" s="63"/>
      <c r="O5353" s="63"/>
      <c r="P5353" s="63"/>
      <c r="Q5353" s="63"/>
      <c r="R5353" s="63"/>
      <c r="S5353" s="63"/>
      <c r="T5353" s="63"/>
      <c r="U5353" s="63"/>
      <c r="V5353" s="63"/>
      <c r="W5353" s="63"/>
      <c r="X5353" s="63"/>
      <c r="Y5353" s="63"/>
      <c r="Z5353" s="62">
        <v>695</v>
      </c>
      <c r="AA5353" s="62">
        <v>1476</v>
      </c>
      <c r="AB5353" s="62">
        <v>13.67</v>
      </c>
      <c r="AC5353" s="62">
        <v>77.22</v>
      </c>
    </row>
    <row r="5354" spans="1:29" ht="30" x14ac:dyDescent="0.25">
      <c r="A5354" s="61" t="s">
        <v>363</v>
      </c>
      <c r="B5354" s="61" t="s">
        <v>364</v>
      </c>
      <c r="C5354" s="62">
        <v>2013</v>
      </c>
      <c r="D5354" s="61" t="s">
        <v>75</v>
      </c>
      <c r="E5354" s="62">
        <v>5</v>
      </c>
      <c r="F5354" s="63"/>
      <c r="G5354" s="63"/>
      <c r="H5354" s="63"/>
      <c r="I5354" s="63"/>
      <c r="J5354" s="63"/>
      <c r="K5354" s="62">
        <v>0</v>
      </c>
      <c r="L5354" s="63"/>
      <c r="M5354" s="63"/>
      <c r="N5354" s="63"/>
      <c r="O5354" s="63"/>
      <c r="P5354" s="63"/>
      <c r="Q5354" s="63"/>
      <c r="R5354" s="63"/>
      <c r="S5354" s="63"/>
      <c r="T5354" s="63"/>
      <c r="U5354" s="63"/>
      <c r="V5354" s="63"/>
      <c r="W5354" s="63"/>
      <c r="X5354" s="63"/>
      <c r="Y5354" s="63"/>
      <c r="Z5354" s="62">
        <v>219.24</v>
      </c>
      <c r="AA5354" s="62">
        <v>728</v>
      </c>
      <c r="AB5354" s="62">
        <v>12.13</v>
      </c>
      <c r="AC5354" s="62">
        <v>43.85</v>
      </c>
    </row>
    <row r="5355" spans="1:29" ht="30" x14ac:dyDescent="0.25">
      <c r="A5355" s="61" t="s">
        <v>393</v>
      </c>
      <c r="B5355" s="61" t="s">
        <v>394</v>
      </c>
      <c r="C5355" s="62">
        <v>2007</v>
      </c>
      <c r="D5355" s="61" t="s">
        <v>99</v>
      </c>
      <c r="E5355" s="62">
        <v>56</v>
      </c>
      <c r="F5355" s="62">
        <v>479200</v>
      </c>
      <c r="G5355" s="62">
        <v>56568</v>
      </c>
      <c r="H5355" s="62">
        <v>84.18</v>
      </c>
      <c r="I5355" s="62">
        <v>8557.14</v>
      </c>
      <c r="J5355" s="62">
        <v>445656</v>
      </c>
      <c r="K5355" s="62">
        <v>0</v>
      </c>
      <c r="L5355" s="63"/>
      <c r="M5355" s="63"/>
      <c r="N5355" s="63"/>
      <c r="O5355" s="63"/>
      <c r="P5355" s="63"/>
      <c r="Q5355" s="63"/>
      <c r="R5355" s="63"/>
      <c r="S5355" s="63"/>
      <c r="T5355" s="63"/>
      <c r="U5355" s="63"/>
      <c r="V5355" s="63"/>
      <c r="W5355" s="63"/>
      <c r="X5355" s="63"/>
      <c r="Y5355" s="63"/>
      <c r="Z5355" s="62">
        <v>1630.91</v>
      </c>
      <c r="AA5355" s="62">
        <v>8413</v>
      </c>
      <c r="AB5355" s="62">
        <v>12.52</v>
      </c>
      <c r="AC5355" s="62">
        <v>29.12</v>
      </c>
    </row>
    <row r="5356" spans="1:29" x14ac:dyDescent="0.25">
      <c r="A5356" s="61" t="s">
        <v>163</v>
      </c>
      <c r="B5356" s="61" t="s">
        <v>164</v>
      </c>
      <c r="C5356" s="62">
        <v>2011</v>
      </c>
      <c r="D5356" s="61" t="s">
        <v>135</v>
      </c>
      <c r="E5356" s="62">
        <v>136</v>
      </c>
      <c r="F5356" s="62">
        <v>20712</v>
      </c>
      <c r="G5356" s="62">
        <v>6055</v>
      </c>
      <c r="H5356" s="62">
        <v>3.71</v>
      </c>
      <c r="I5356" s="62">
        <v>152.29</v>
      </c>
      <c r="J5356" s="62">
        <v>19262.16</v>
      </c>
      <c r="K5356" s="62">
        <v>1655.67</v>
      </c>
      <c r="L5356" s="62">
        <v>2811</v>
      </c>
      <c r="M5356" s="62">
        <v>1.72</v>
      </c>
      <c r="N5356" s="62">
        <v>12.17</v>
      </c>
      <c r="O5356" s="62">
        <v>19966.27</v>
      </c>
      <c r="P5356" s="63"/>
      <c r="Q5356" s="63"/>
      <c r="R5356" s="63"/>
      <c r="S5356" s="63"/>
      <c r="T5356" s="63"/>
      <c r="U5356" s="63"/>
      <c r="V5356" s="63"/>
      <c r="W5356" s="63"/>
      <c r="X5356" s="63"/>
      <c r="Y5356" s="63"/>
      <c r="Z5356" s="62">
        <v>1275200</v>
      </c>
      <c r="AA5356" s="62">
        <v>122696</v>
      </c>
      <c r="AB5356" s="62">
        <v>75.180000000000007</v>
      </c>
      <c r="AC5356" s="62">
        <v>9376.4699999999993</v>
      </c>
    </row>
    <row r="5357" spans="1:29" ht="30" x14ac:dyDescent="0.25">
      <c r="A5357" s="61" t="s">
        <v>111</v>
      </c>
      <c r="B5357" s="61" t="s">
        <v>112</v>
      </c>
      <c r="C5357" s="62">
        <v>2006</v>
      </c>
      <c r="D5357" s="61" t="s">
        <v>99</v>
      </c>
      <c r="E5357" s="62">
        <v>80</v>
      </c>
      <c r="F5357" s="62">
        <v>246600</v>
      </c>
      <c r="G5357" s="62">
        <v>36517</v>
      </c>
      <c r="H5357" s="62">
        <v>38.04</v>
      </c>
      <c r="I5357" s="62">
        <v>3082.5</v>
      </c>
      <c r="J5357" s="62">
        <v>229338</v>
      </c>
      <c r="K5357" s="62">
        <v>32655.67</v>
      </c>
      <c r="L5357" s="62">
        <v>45933</v>
      </c>
      <c r="M5357" s="62">
        <v>47.85</v>
      </c>
      <c r="N5357" s="62">
        <v>408.2</v>
      </c>
      <c r="O5357" s="62">
        <v>393804.57</v>
      </c>
      <c r="P5357" s="63"/>
      <c r="Q5357" s="63"/>
      <c r="R5357" s="63"/>
      <c r="S5357" s="63"/>
      <c r="T5357" s="63"/>
      <c r="U5357" s="63"/>
      <c r="V5357" s="63"/>
      <c r="W5357" s="63"/>
      <c r="X5357" s="63"/>
      <c r="Y5357" s="63"/>
      <c r="Z5357" s="62">
        <v>41201.43</v>
      </c>
      <c r="AA5357" s="62">
        <v>26108</v>
      </c>
      <c r="AB5357" s="62">
        <v>27.2</v>
      </c>
      <c r="AC5357" s="62">
        <v>515.02</v>
      </c>
    </row>
    <row r="5358" spans="1:29" ht="30" x14ac:dyDescent="0.25">
      <c r="A5358" s="61" t="s">
        <v>255</v>
      </c>
      <c r="B5358" s="61" t="s">
        <v>256</v>
      </c>
      <c r="C5358" s="62">
        <v>2017</v>
      </c>
      <c r="D5358" s="61" t="s">
        <v>94</v>
      </c>
      <c r="E5358" s="62">
        <v>58</v>
      </c>
      <c r="F5358" s="63"/>
      <c r="G5358" s="63"/>
      <c r="H5358" s="63"/>
      <c r="I5358" s="63"/>
      <c r="J5358" s="63"/>
      <c r="K5358" s="62">
        <v>0</v>
      </c>
      <c r="L5358" s="63"/>
      <c r="M5358" s="63"/>
      <c r="N5358" s="63"/>
      <c r="O5358" s="63"/>
      <c r="P5358" s="63"/>
      <c r="Q5358" s="63"/>
      <c r="R5358" s="63"/>
      <c r="S5358" s="63"/>
      <c r="T5358" s="63"/>
      <c r="U5358" s="63"/>
      <c r="V5358" s="63"/>
      <c r="W5358" s="63"/>
      <c r="X5358" s="63"/>
      <c r="Y5358" s="63"/>
      <c r="Z5358" s="62">
        <v>0</v>
      </c>
      <c r="AA5358" s="63"/>
      <c r="AB5358" s="63"/>
      <c r="AC5358" s="62">
        <v>0</v>
      </c>
    </row>
    <row r="5359" spans="1:29" ht="30" x14ac:dyDescent="0.25">
      <c r="A5359" s="61" t="s">
        <v>415</v>
      </c>
      <c r="B5359" s="61" t="s">
        <v>416</v>
      </c>
      <c r="C5359" s="62">
        <v>2015</v>
      </c>
      <c r="D5359" s="61" t="s">
        <v>72</v>
      </c>
      <c r="E5359" s="62">
        <v>19</v>
      </c>
      <c r="F5359" s="62">
        <v>57553</v>
      </c>
      <c r="G5359" s="62">
        <v>15199</v>
      </c>
      <c r="H5359" s="62">
        <v>66.66</v>
      </c>
      <c r="I5359" s="62">
        <v>3029.11</v>
      </c>
      <c r="J5359" s="62">
        <v>53524.29</v>
      </c>
      <c r="K5359" s="62">
        <v>2190.11</v>
      </c>
      <c r="L5359" s="62">
        <v>5019</v>
      </c>
      <c r="M5359" s="62">
        <v>22.01</v>
      </c>
      <c r="N5359" s="63"/>
      <c r="O5359" s="63"/>
      <c r="P5359" s="63"/>
      <c r="Q5359" s="63"/>
      <c r="R5359" s="63"/>
      <c r="S5359" s="63"/>
      <c r="T5359" s="63"/>
      <c r="U5359" s="63"/>
      <c r="V5359" s="63"/>
      <c r="W5359" s="63"/>
      <c r="X5359" s="63"/>
      <c r="Y5359" s="63"/>
      <c r="Z5359" s="62">
        <v>124800</v>
      </c>
      <c r="AA5359" s="62">
        <v>21438</v>
      </c>
      <c r="AB5359" s="62">
        <v>94.03</v>
      </c>
      <c r="AC5359" s="62">
        <v>6568.42</v>
      </c>
    </row>
    <row r="5360" spans="1:29" x14ac:dyDescent="0.25">
      <c r="A5360" s="61" t="s">
        <v>417</v>
      </c>
      <c r="B5360" s="61" t="s">
        <v>418</v>
      </c>
      <c r="C5360" s="62">
        <v>2014</v>
      </c>
      <c r="D5360" s="61" t="s">
        <v>78</v>
      </c>
      <c r="E5360" s="62">
        <v>20</v>
      </c>
      <c r="F5360" s="62">
        <v>67558</v>
      </c>
      <c r="G5360" s="62">
        <v>7789</v>
      </c>
      <c r="H5360" s="62">
        <v>32.450000000000003</v>
      </c>
      <c r="I5360" s="62">
        <v>3377.9</v>
      </c>
      <c r="J5360" s="62">
        <v>62828.94</v>
      </c>
      <c r="K5360" s="62">
        <v>0</v>
      </c>
      <c r="L5360" s="63"/>
      <c r="M5360" s="63"/>
      <c r="N5360" s="63"/>
      <c r="O5360" s="63"/>
      <c r="P5360" s="62">
        <v>6771</v>
      </c>
      <c r="Q5360" s="62">
        <v>15790</v>
      </c>
      <c r="R5360" s="62">
        <v>65.790000000000006</v>
      </c>
      <c r="S5360" s="62">
        <v>338</v>
      </c>
      <c r="T5360" s="62">
        <v>85781.8</v>
      </c>
      <c r="U5360" s="63"/>
      <c r="V5360" s="63"/>
      <c r="W5360" s="63"/>
      <c r="X5360" s="63"/>
      <c r="Y5360" s="63"/>
      <c r="Z5360" s="62">
        <v>867.63</v>
      </c>
      <c r="AA5360" s="62">
        <v>6933</v>
      </c>
      <c r="AB5360" s="62">
        <v>28.89</v>
      </c>
      <c r="AC5360" s="62">
        <v>43.38</v>
      </c>
    </row>
    <row r="5361" spans="1:29" x14ac:dyDescent="0.25">
      <c r="A5361" s="61" t="s">
        <v>90</v>
      </c>
      <c r="B5361" s="61" t="s">
        <v>91</v>
      </c>
      <c r="C5361" s="62">
        <v>2008</v>
      </c>
      <c r="D5361" s="61" t="s">
        <v>75</v>
      </c>
      <c r="E5361" s="62">
        <v>8</v>
      </c>
      <c r="F5361" s="63"/>
      <c r="G5361" s="63"/>
      <c r="H5361" s="63"/>
      <c r="I5361" s="63"/>
      <c r="J5361" s="63"/>
      <c r="K5361" s="62">
        <v>0</v>
      </c>
      <c r="L5361" s="63"/>
      <c r="M5361" s="63"/>
      <c r="N5361" s="63"/>
      <c r="O5361" s="63"/>
      <c r="P5361" s="63"/>
      <c r="Q5361" s="63"/>
      <c r="R5361" s="63"/>
      <c r="S5361" s="63"/>
      <c r="T5361" s="63"/>
      <c r="U5361" s="63"/>
      <c r="V5361" s="63"/>
      <c r="W5361" s="63"/>
      <c r="X5361" s="63"/>
      <c r="Y5361" s="63"/>
      <c r="Z5361" s="62">
        <v>0</v>
      </c>
      <c r="AA5361" s="63"/>
      <c r="AB5361" s="63"/>
      <c r="AC5361" s="62">
        <v>0</v>
      </c>
    </row>
    <row r="5362" spans="1:29" x14ac:dyDescent="0.25">
      <c r="A5362" s="61" t="s">
        <v>413</v>
      </c>
      <c r="B5362" s="61" t="s">
        <v>414</v>
      </c>
      <c r="C5362" s="62">
        <v>2018</v>
      </c>
      <c r="D5362" s="61" t="s">
        <v>75</v>
      </c>
      <c r="E5362" s="62">
        <v>14</v>
      </c>
      <c r="F5362" s="62">
        <v>77799</v>
      </c>
      <c r="G5362" s="62">
        <v>12723</v>
      </c>
      <c r="H5362" s="62">
        <v>75.73</v>
      </c>
      <c r="I5362" s="62">
        <v>5557.07</v>
      </c>
      <c r="J5362" s="62">
        <v>72353.070000000007</v>
      </c>
      <c r="K5362" s="62">
        <v>5264</v>
      </c>
      <c r="L5362" s="62">
        <v>8268</v>
      </c>
      <c r="M5362" s="62">
        <v>49.21</v>
      </c>
      <c r="N5362" s="62">
        <v>376</v>
      </c>
      <c r="O5362" s="62">
        <v>63480.160000000003</v>
      </c>
      <c r="P5362" s="63"/>
      <c r="Q5362" s="63"/>
      <c r="R5362" s="63"/>
      <c r="S5362" s="63"/>
      <c r="T5362" s="63"/>
      <c r="U5362" s="63"/>
      <c r="V5362" s="63"/>
      <c r="W5362" s="63"/>
      <c r="X5362" s="63"/>
      <c r="Y5362" s="63"/>
      <c r="Z5362" s="62">
        <v>111.54</v>
      </c>
      <c r="AA5362" s="62">
        <v>12882</v>
      </c>
      <c r="AB5362" s="62">
        <v>76.680000000000007</v>
      </c>
      <c r="AC5362" s="62">
        <v>7.97</v>
      </c>
    </row>
    <row r="5363" spans="1:29" ht="30" x14ac:dyDescent="0.25">
      <c r="A5363" s="61" t="s">
        <v>237</v>
      </c>
      <c r="B5363" s="61" t="s">
        <v>238</v>
      </c>
      <c r="C5363" s="62">
        <v>2018</v>
      </c>
      <c r="D5363" s="61" t="s">
        <v>226</v>
      </c>
      <c r="E5363" s="62">
        <v>102</v>
      </c>
      <c r="F5363" s="62">
        <v>306600</v>
      </c>
      <c r="G5363" s="62">
        <v>50592</v>
      </c>
      <c r="H5363" s="62">
        <v>41.33</v>
      </c>
      <c r="I5363" s="62">
        <v>3005.88</v>
      </c>
      <c r="J5363" s="62">
        <v>285138</v>
      </c>
      <c r="K5363" s="62">
        <v>40352.089999999997</v>
      </c>
      <c r="L5363" s="62">
        <v>34810</v>
      </c>
      <c r="M5363" s="62">
        <v>28.44</v>
      </c>
      <c r="N5363" s="62">
        <v>395.61</v>
      </c>
      <c r="O5363" s="62">
        <v>486617.9</v>
      </c>
      <c r="P5363" s="63"/>
      <c r="Q5363" s="63"/>
      <c r="R5363" s="63"/>
      <c r="S5363" s="63"/>
      <c r="T5363" s="63"/>
      <c r="U5363" s="63"/>
      <c r="V5363" s="63"/>
      <c r="W5363" s="63"/>
      <c r="X5363" s="63"/>
      <c r="Y5363" s="63"/>
      <c r="Z5363" s="62">
        <v>432800</v>
      </c>
      <c r="AA5363" s="62">
        <v>36107</v>
      </c>
      <c r="AB5363" s="62">
        <v>29.5</v>
      </c>
      <c r="AC5363" s="62">
        <v>4243.1400000000003</v>
      </c>
    </row>
    <row r="5364" spans="1:29" ht="30" x14ac:dyDescent="0.25">
      <c r="A5364" s="61" t="s">
        <v>117</v>
      </c>
      <c r="B5364" s="61" t="s">
        <v>118</v>
      </c>
      <c r="C5364" s="62">
        <v>2013</v>
      </c>
      <c r="D5364" s="61" t="s">
        <v>86</v>
      </c>
      <c r="E5364" s="62">
        <v>69</v>
      </c>
      <c r="F5364" s="63"/>
      <c r="G5364" s="63"/>
      <c r="H5364" s="63"/>
      <c r="I5364" s="63"/>
      <c r="J5364" s="63"/>
      <c r="K5364" s="62">
        <v>0</v>
      </c>
      <c r="L5364" s="63"/>
      <c r="M5364" s="63"/>
      <c r="N5364" s="63"/>
      <c r="O5364" s="63"/>
      <c r="P5364" s="63"/>
      <c r="Q5364" s="63"/>
      <c r="R5364" s="63"/>
      <c r="S5364" s="63"/>
      <c r="T5364" s="63"/>
      <c r="U5364" s="63"/>
      <c r="V5364" s="63"/>
      <c r="W5364" s="63"/>
      <c r="X5364" s="63"/>
      <c r="Y5364" s="63"/>
      <c r="Z5364" s="62">
        <v>0</v>
      </c>
      <c r="AA5364" s="63"/>
      <c r="AB5364" s="63"/>
      <c r="AC5364" s="62">
        <v>0</v>
      </c>
    </row>
    <row r="5365" spans="1:29" ht="30" x14ac:dyDescent="0.25">
      <c r="A5365" s="61" t="s">
        <v>117</v>
      </c>
      <c r="B5365" s="61" t="s">
        <v>118</v>
      </c>
      <c r="C5365" s="62">
        <v>2015</v>
      </c>
      <c r="D5365" s="61" t="s">
        <v>301</v>
      </c>
      <c r="E5365" s="62">
        <v>19</v>
      </c>
      <c r="F5365" s="63"/>
      <c r="G5365" s="63"/>
      <c r="H5365" s="63"/>
      <c r="I5365" s="63"/>
      <c r="J5365" s="63"/>
      <c r="K5365" s="62">
        <v>0</v>
      </c>
      <c r="L5365" s="63"/>
      <c r="M5365" s="63"/>
      <c r="N5365" s="63"/>
      <c r="O5365" s="63"/>
      <c r="P5365" s="63"/>
      <c r="Q5365" s="63"/>
      <c r="R5365" s="63"/>
      <c r="S5365" s="63"/>
      <c r="T5365" s="63"/>
      <c r="U5365" s="63"/>
      <c r="V5365" s="63"/>
      <c r="W5365" s="63"/>
      <c r="X5365" s="63"/>
      <c r="Y5365" s="63"/>
      <c r="Z5365" s="62">
        <v>0</v>
      </c>
      <c r="AA5365" s="63"/>
      <c r="AB5365" s="63"/>
      <c r="AC5365" s="62">
        <v>0</v>
      </c>
    </row>
    <row r="5366" spans="1:29" ht="30" x14ac:dyDescent="0.25">
      <c r="A5366" s="61" t="s">
        <v>233</v>
      </c>
      <c r="B5366" s="61" t="s">
        <v>234</v>
      </c>
      <c r="C5366" s="62">
        <v>2006</v>
      </c>
      <c r="D5366" s="61" t="s">
        <v>75</v>
      </c>
      <c r="E5366" s="62">
        <v>15</v>
      </c>
      <c r="F5366" s="62">
        <v>2804</v>
      </c>
      <c r="G5366" s="62">
        <v>553</v>
      </c>
      <c r="H5366" s="62">
        <v>3.07</v>
      </c>
      <c r="I5366" s="62">
        <v>186.93</v>
      </c>
      <c r="J5366" s="62">
        <v>2607.7199999999998</v>
      </c>
      <c r="K5366" s="62">
        <v>0</v>
      </c>
      <c r="L5366" s="63"/>
      <c r="M5366" s="63"/>
      <c r="N5366" s="63"/>
      <c r="O5366" s="63"/>
      <c r="P5366" s="63"/>
      <c r="Q5366" s="63"/>
      <c r="R5366" s="63"/>
      <c r="S5366" s="63"/>
      <c r="T5366" s="63"/>
      <c r="U5366" s="63"/>
      <c r="V5366" s="63"/>
      <c r="W5366" s="63"/>
      <c r="X5366" s="63"/>
      <c r="Y5366" s="63"/>
      <c r="Z5366" s="62">
        <v>561.46</v>
      </c>
      <c r="AA5366" s="62">
        <v>5449</v>
      </c>
      <c r="AB5366" s="62">
        <v>30.27</v>
      </c>
      <c r="AC5366" s="62">
        <v>37.43</v>
      </c>
    </row>
    <row r="5367" spans="1:29" x14ac:dyDescent="0.25">
      <c r="A5367" s="61" t="s">
        <v>374</v>
      </c>
      <c r="B5367" s="61" t="s">
        <v>375</v>
      </c>
      <c r="C5367" s="62">
        <v>2015</v>
      </c>
      <c r="D5367" s="61" t="s">
        <v>75</v>
      </c>
      <c r="E5367" s="62">
        <v>12</v>
      </c>
      <c r="F5367" s="62">
        <v>7558</v>
      </c>
      <c r="G5367" s="62">
        <v>1546</v>
      </c>
      <c r="H5367" s="62">
        <v>10.74</v>
      </c>
      <c r="I5367" s="62">
        <v>629.83000000000004</v>
      </c>
      <c r="J5367" s="62">
        <v>7028.94</v>
      </c>
      <c r="K5367" s="62">
        <v>0</v>
      </c>
      <c r="L5367" s="63"/>
      <c r="M5367" s="63"/>
      <c r="N5367" s="63"/>
      <c r="O5367" s="63"/>
      <c r="P5367" s="63"/>
      <c r="Q5367" s="63"/>
      <c r="R5367" s="63"/>
      <c r="S5367" s="63"/>
      <c r="T5367" s="63"/>
      <c r="U5367" s="63"/>
      <c r="V5367" s="63"/>
      <c r="W5367" s="63"/>
      <c r="X5367" s="63"/>
      <c r="Y5367" s="63"/>
      <c r="Z5367" s="62">
        <v>939</v>
      </c>
      <c r="AA5367" s="62">
        <v>10929</v>
      </c>
      <c r="AB5367" s="62">
        <v>75.900000000000006</v>
      </c>
      <c r="AC5367" s="62">
        <v>78.25</v>
      </c>
    </row>
    <row r="5368" spans="1:29" ht="60" x14ac:dyDescent="0.25">
      <c r="A5368" s="61" t="s">
        <v>567</v>
      </c>
      <c r="B5368" s="61" t="s">
        <v>568</v>
      </c>
      <c r="C5368" s="62">
        <v>2013</v>
      </c>
      <c r="D5368" s="61" t="s">
        <v>78</v>
      </c>
      <c r="E5368" s="62">
        <v>36</v>
      </c>
      <c r="F5368" s="62">
        <v>148009</v>
      </c>
      <c r="G5368" s="62">
        <v>23159</v>
      </c>
      <c r="H5368" s="62">
        <v>53.61</v>
      </c>
      <c r="I5368" s="62">
        <v>4111.3599999999997</v>
      </c>
      <c r="J5368" s="62">
        <v>137648.37</v>
      </c>
      <c r="K5368" s="62">
        <v>0</v>
      </c>
      <c r="L5368" s="63"/>
      <c r="M5368" s="63"/>
      <c r="N5368" s="63"/>
      <c r="O5368" s="63"/>
      <c r="P5368" s="62">
        <v>21416</v>
      </c>
      <c r="Q5368" s="62">
        <v>36822</v>
      </c>
      <c r="R5368" s="62">
        <v>85.24</v>
      </c>
      <c r="S5368" s="62">
        <v>594</v>
      </c>
      <c r="T5368" s="62">
        <v>271319.3</v>
      </c>
      <c r="U5368" s="63"/>
      <c r="V5368" s="63"/>
      <c r="W5368" s="63"/>
      <c r="X5368" s="63"/>
      <c r="Y5368" s="63"/>
      <c r="Z5368" s="62">
        <v>0</v>
      </c>
      <c r="AA5368" s="63"/>
      <c r="AB5368" s="63"/>
      <c r="AC5368" s="62">
        <v>0</v>
      </c>
    </row>
    <row r="5369" spans="1:29" x14ac:dyDescent="0.25">
      <c r="A5369" s="61" t="s">
        <v>273</v>
      </c>
      <c r="B5369" s="61" t="s">
        <v>274</v>
      </c>
      <c r="C5369" s="62">
        <v>2005</v>
      </c>
      <c r="D5369" s="61" t="s">
        <v>99</v>
      </c>
      <c r="E5369" s="62">
        <v>60</v>
      </c>
      <c r="F5369" s="62">
        <v>521120</v>
      </c>
      <c r="G5369" s="62">
        <v>69702</v>
      </c>
      <c r="H5369" s="62">
        <v>96.81</v>
      </c>
      <c r="I5369" s="62">
        <v>8685.33</v>
      </c>
      <c r="J5369" s="62">
        <v>484641.6</v>
      </c>
      <c r="K5369" s="62">
        <v>0</v>
      </c>
      <c r="L5369" s="63"/>
      <c r="M5369" s="63"/>
      <c r="N5369" s="63"/>
      <c r="O5369" s="63"/>
      <c r="P5369" s="63"/>
      <c r="Q5369" s="63"/>
      <c r="R5369" s="63"/>
      <c r="S5369" s="63"/>
      <c r="T5369" s="63"/>
      <c r="U5369" s="63"/>
      <c r="V5369" s="63"/>
      <c r="W5369" s="63"/>
      <c r="X5369" s="63"/>
      <c r="Y5369" s="63"/>
      <c r="Z5369" s="62">
        <v>2118.84</v>
      </c>
      <c r="AA5369" s="62">
        <v>5513</v>
      </c>
      <c r="AB5369" s="62">
        <v>7.66</v>
      </c>
      <c r="AC5369" s="62">
        <v>35.31</v>
      </c>
    </row>
    <row r="5370" spans="1:29" ht="30" x14ac:dyDescent="0.25">
      <c r="A5370" s="61" t="s">
        <v>227</v>
      </c>
      <c r="B5370" s="61" t="s">
        <v>228</v>
      </c>
      <c r="C5370" s="62">
        <v>2010</v>
      </c>
      <c r="D5370" s="61" t="s">
        <v>75</v>
      </c>
      <c r="E5370" s="62">
        <v>12</v>
      </c>
      <c r="F5370" s="63"/>
      <c r="G5370" s="63"/>
      <c r="H5370" s="63"/>
      <c r="I5370" s="63"/>
      <c r="J5370" s="63"/>
      <c r="K5370" s="62">
        <v>0</v>
      </c>
      <c r="L5370" s="63"/>
      <c r="M5370" s="63"/>
      <c r="N5370" s="63"/>
      <c r="O5370" s="63"/>
      <c r="P5370" s="63"/>
      <c r="Q5370" s="63"/>
      <c r="R5370" s="63"/>
      <c r="S5370" s="63"/>
      <c r="T5370" s="63"/>
      <c r="U5370" s="63"/>
      <c r="V5370" s="63"/>
      <c r="W5370" s="63"/>
      <c r="X5370" s="63"/>
      <c r="Y5370" s="63"/>
      <c r="Z5370" s="62">
        <v>1.81</v>
      </c>
      <c r="AA5370" s="62">
        <v>6839</v>
      </c>
      <c r="AB5370" s="62">
        <v>47.49</v>
      </c>
      <c r="AC5370" s="62">
        <v>0.15</v>
      </c>
    </row>
    <row r="5371" spans="1:29" ht="30" x14ac:dyDescent="0.25">
      <c r="A5371" s="61" t="s">
        <v>446</v>
      </c>
      <c r="B5371" s="61" t="s">
        <v>447</v>
      </c>
      <c r="C5371" s="62">
        <v>2011</v>
      </c>
      <c r="D5371" s="61" t="s">
        <v>150</v>
      </c>
      <c r="E5371" s="62">
        <v>8</v>
      </c>
      <c r="F5371" s="63"/>
      <c r="G5371" s="63"/>
      <c r="H5371" s="63"/>
      <c r="I5371" s="63"/>
      <c r="J5371" s="63"/>
      <c r="K5371" s="62">
        <v>0</v>
      </c>
      <c r="L5371" s="63"/>
      <c r="M5371" s="63"/>
      <c r="N5371" s="63"/>
      <c r="O5371" s="63"/>
      <c r="P5371" s="63"/>
      <c r="Q5371" s="63"/>
      <c r="R5371" s="63"/>
      <c r="S5371" s="63"/>
      <c r="T5371" s="63"/>
      <c r="U5371" s="63"/>
      <c r="V5371" s="63"/>
      <c r="W5371" s="63"/>
      <c r="X5371" s="63"/>
      <c r="Y5371" s="63"/>
      <c r="Z5371" s="62">
        <v>0</v>
      </c>
      <c r="AA5371" s="63"/>
      <c r="AB5371" s="63"/>
      <c r="AC5371" s="62">
        <v>0</v>
      </c>
    </row>
    <row r="5372" spans="1:29" x14ac:dyDescent="0.25">
      <c r="A5372" s="61" t="s">
        <v>196</v>
      </c>
      <c r="B5372" s="61" t="s">
        <v>197</v>
      </c>
      <c r="C5372" s="62">
        <v>2015</v>
      </c>
      <c r="D5372" s="61" t="s">
        <v>313</v>
      </c>
      <c r="E5372" s="62">
        <v>7</v>
      </c>
      <c r="F5372" s="63"/>
      <c r="G5372" s="62">
        <v>0</v>
      </c>
      <c r="H5372" s="62">
        <v>0</v>
      </c>
      <c r="I5372" s="63"/>
      <c r="J5372" s="63"/>
      <c r="K5372" s="62">
        <v>0</v>
      </c>
      <c r="L5372" s="63"/>
      <c r="M5372" s="63"/>
      <c r="N5372" s="63"/>
      <c r="O5372" s="63"/>
      <c r="P5372" s="63"/>
      <c r="Q5372" s="63"/>
      <c r="R5372" s="63"/>
      <c r="S5372" s="63"/>
      <c r="T5372" s="63"/>
      <c r="U5372" s="63"/>
      <c r="V5372" s="63"/>
      <c r="W5372" s="63"/>
      <c r="X5372" s="63"/>
      <c r="Y5372" s="63"/>
      <c r="Z5372" s="62">
        <v>0</v>
      </c>
      <c r="AA5372" s="63"/>
      <c r="AB5372" s="63"/>
      <c r="AC5372" s="62">
        <v>0</v>
      </c>
    </row>
    <row r="5373" spans="1:29" ht="30" x14ac:dyDescent="0.25">
      <c r="A5373" s="61" t="s">
        <v>216</v>
      </c>
      <c r="B5373" s="61" t="s">
        <v>217</v>
      </c>
      <c r="C5373" s="62">
        <v>2015</v>
      </c>
      <c r="D5373" s="61" t="s">
        <v>135</v>
      </c>
      <c r="E5373" s="62">
        <v>114</v>
      </c>
      <c r="F5373" s="62">
        <v>766467</v>
      </c>
      <c r="G5373" s="62">
        <v>128474</v>
      </c>
      <c r="H5373" s="62">
        <v>93.91</v>
      </c>
      <c r="I5373" s="62">
        <v>6723.39</v>
      </c>
      <c r="J5373" s="62">
        <v>712814.31</v>
      </c>
      <c r="K5373" s="62">
        <v>64090.2</v>
      </c>
      <c r="L5373" s="62">
        <v>94693</v>
      </c>
      <c r="M5373" s="62">
        <v>69.22</v>
      </c>
      <c r="N5373" s="62">
        <v>562.19000000000005</v>
      </c>
      <c r="O5373" s="62">
        <v>772882.99</v>
      </c>
      <c r="P5373" s="63"/>
      <c r="Q5373" s="63"/>
      <c r="R5373" s="63"/>
      <c r="S5373" s="63"/>
      <c r="T5373" s="63"/>
      <c r="U5373" s="63"/>
      <c r="V5373" s="63"/>
      <c r="W5373" s="63"/>
      <c r="X5373" s="63"/>
      <c r="Y5373" s="63"/>
      <c r="Z5373" s="62">
        <v>9725</v>
      </c>
      <c r="AA5373" s="62">
        <v>130802</v>
      </c>
      <c r="AB5373" s="62">
        <v>95.62</v>
      </c>
      <c r="AC5373" s="62">
        <v>85.31</v>
      </c>
    </row>
    <row r="5374" spans="1:29" ht="30" x14ac:dyDescent="0.25">
      <c r="A5374" s="61" t="s">
        <v>171</v>
      </c>
      <c r="B5374" s="61" t="s">
        <v>172</v>
      </c>
      <c r="C5374" s="62">
        <v>2016</v>
      </c>
      <c r="D5374" s="61" t="s">
        <v>150</v>
      </c>
      <c r="E5374" s="62">
        <v>7</v>
      </c>
      <c r="F5374" s="62">
        <v>13927</v>
      </c>
      <c r="G5374" s="62">
        <v>2371</v>
      </c>
      <c r="H5374" s="62">
        <v>28.23</v>
      </c>
      <c r="I5374" s="62">
        <v>1989.57</v>
      </c>
      <c r="J5374" s="62">
        <v>12952.11</v>
      </c>
      <c r="K5374" s="62">
        <v>2996.12</v>
      </c>
      <c r="L5374" s="62">
        <v>3457</v>
      </c>
      <c r="M5374" s="62">
        <v>41.15</v>
      </c>
      <c r="N5374" s="62">
        <v>428.02</v>
      </c>
      <c r="O5374" s="62">
        <v>36131.11</v>
      </c>
      <c r="P5374" s="63"/>
      <c r="Q5374" s="63"/>
      <c r="R5374" s="63"/>
      <c r="S5374" s="63"/>
      <c r="T5374" s="63"/>
      <c r="U5374" s="63"/>
      <c r="V5374" s="63"/>
      <c r="W5374" s="63"/>
      <c r="X5374" s="63"/>
      <c r="Y5374" s="63"/>
      <c r="Z5374" s="62">
        <v>692</v>
      </c>
      <c r="AA5374" s="62">
        <v>4480</v>
      </c>
      <c r="AB5374" s="62">
        <v>53.33</v>
      </c>
      <c r="AC5374" s="62">
        <v>98.86</v>
      </c>
    </row>
    <row r="5375" spans="1:29" ht="30" x14ac:dyDescent="0.25">
      <c r="A5375" s="61" t="s">
        <v>218</v>
      </c>
      <c r="B5375" s="61" t="s">
        <v>219</v>
      </c>
      <c r="C5375" s="62">
        <v>2018</v>
      </c>
      <c r="D5375" s="61" t="s">
        <v>99</v>
      </c>
      <c r="E5375" s="62">
        <v>176</v>
      </c>
      <c r="F5375" s="62">
        <v>1016631</v>
      </c>
      <c r="G5375" s="62">
        <v>136429</v>
      </c>
      <c r="H5375" s="62">
        <v>64.599999999999994</v>
      </c>
      <c r="I5375" s="62">
        <v>5776.31</v>
      </c>
      <c r="J5375" s="62">
        <v>945466.83</v>
      </c>
      <c r="K5375" s="62">
        <v>0</v>
      </c>
      <c r="L5375" s="63"/>
      <c r="M5375" s="63"/>
      <c r="N5375" s="63"/>
      <c r="O5375" s="63"/>
      <c r="P5375" s="63"/>
      <c r="Q5375" s="63"/>
      <c r="R5375" s="63"/>
      <c r="S5375" s="63"/>
      <c r="T5375" s="63"/>
      <c r="U5375" s="63"/>
      <c r="V5375" s="63"/>
      <c r="W5375" s="63"/>
      <c r="X5375" s="63"/>
      <c r="Y5375" s="63"/>
      <c r="Z5375" s="62">
        <v>4203</v>
      </c>
      <c r="AA5375" s="62">
        <v>79747</v>
      </c>
      <c r="AB5375" s="62">
        <v>37.76</v>
      </c>
      <c r="AC5375" s="62">
        <v>23.88</v>
      </c>
    </row>
    <row r="5376" spans="1:29" x14ac:dyDescent="0.25">
      <c r="A5376" s="61" t="s">
        <v>102</v>
      </c>
      <c r="B5376" s="61" t="s">
        <v>103</v>
      </c>
      <c r="C5376" s="62">
        <v>2003</v>
      </c>
      <c r="D5376" s="61" t="s">
        <v>511</v>
      </c>
      <c r="E5376" s="62">
        <v>18</v>
      </c>
      <c r="F5376" s="63"/>
      <c r="G5376" s="63"/>
      <c r="H5376" s="63"/>
      <c r="I5376" s="63"/>
      <c r="J5376" s="63"/>
      <c r="K5376" s="62">
        <v>0</v>
      </c>
      <c r="L5376" s="63"/>
      <c r="M5376" s="63"/>
      <c r="N5376" s="63"/>
      <c r="O5376" s="63"/>
      <c r="P5376" s="63"/>
      <c r="Q5376" s="63"/>
      <c r="R5376" s="63"/>
      <c r="S5376" s="63"/>
      <c r="T5376" s="63"/>
      <c r="U5376" s="63"/>
      <c r="V5376" s="63"/>
      <c r="W5376" s="63"/>
      <c r="X5376" s="63"/>
      <c r="Y5376" s="63"/>
      <c r="Z5376" s="62">
        <v>0</v>
      </c>
      <c r="AA5376" s="63"/>
      <c r="AB5376" s="63"/>
      <c r="AC5376" s="62">
        <v>0</v>
      </c>
    </row>
    <row r="5377" spans="1:29" x14ac:dyDescent="0.25">
      <c r="A5377" s="61" t="s">
        <v>208</v>
      </c>
      <c r="B5377" s="61" t="s">
        <v>209</v>
      </c>
      <c r="C5377" s="62">
        <v>2014</v>
      </c>
      <c r="D5377" s="61" t="s">
        <v>419</v>
      </c>
      <c r="E5377" s="62">
        <v>8</v>
      </c>
      <c r="F5377" s="62">
        <v>58</v>
      </c>
      <c r="G5377" s="62">
        <v>54</v>
      </c>
      <c r="H5377" s="62">
        <v>0.56000000000000005</v>
      </c>
      <c r="I5377" s="62">
        <v>7.25</v>
      </c>
      <c r="J5377" s="62">
        <v>53.94</v>
      </c>
      <c r="K5377" s="62">
        <v>0</v>
      </c>
      <c r="L5377" s="62">
        <v>0</v>
      </c>
      <c r="M5377" s="62">
        <v>0</v>
      </c>
      <c r="N5377" s="63"/>
      <c r="O5377" s="63"/>
      <c r="P5377" s="63"/>
      <c r="Q5377" s="63"/>
      <c r="R5377" s="63"/>
      <c r="S5377" s="63"/>
      <c r="T5377" s="63"/>
      <c r="U5377" s="63"/>
      <c r="V5377" s="63"/>
      <c r="W5377" s="63"/>
      <c r="X5377" s="63"/>
      <c r="Y5377" s="63"/>
      <c r="Z5377" s="62">
        <v>0</v>
      </c>
      <c r="AA5377" s="62">
        <v>375</v>
      </c>
      <c r="AB5377" s="62">
        <v>3.91</v>
      </c>
      <c r="AC5377" s="62">
        <v>0</v>
      </c>
    </row>
    <row r="5378" spans="1:29" x14ac:dyDescent="0.25">
      <c r="A5378" s="61" t="s">
        <v>426</v>
      </c>
      <c r="B5378" s="61" t="s">
        <v>427</v>
      </c>
      <c r="C5378" s="62">
        <v>2003</v>
      </c>
      <c r="D5378" s="61" t="s">
        <v>78</v>
      </c>
      <c r="E5378" s="62">
        <v>80</v>
      </c>
      <c r="F5378" s="62">
        <v>309203</v>
      </c>
      <c r="G5378" s="62">
        <v>28474</v>
      </c>
      <c r="H5378" s="62">
        <v>29.66</v>
      </c>
      <c r="I5378" s="62">
        <v>3865.04</v>
      </c>
      <c r="J5378" s="62">
        <v>287558.78999999998</v>
      </c>
      <c r="K5378" s="62">
        <v>0</v>
      </c>
      <c r="L5378" s="63"/>
      <c r="M5378" s="63"/>
      <c r="N5378" s="63"/>
      <c r="O5378" s="63"/>
      <c r="P5378" s="63"/>
      <c r="Q5378" s="63"/>
      <c r="R5378" s="63"/>
      <c r="S5378" s="63"/>
      <c r="T5378" s="63"/>
      <c r="U5378" s="63"/>
      <c r="V5378" s="63"/>
      <c r="W5378" s="63"/>
      <c r="X5378" s="63"/>
      <c r="Y5378" s="63"/>
      <c r="Z5378" s="62">
        <v>1650000</v>
      </c>
      <c r="AA5378" s="62">
        <v>108930</v>
      </c>
      <c r="AB5378" s="62">
        <v>113.47</v>
      </c>
      <c r="AC5378" s="62">
        <v>20625</v>
      </c>
    </row>
    <row r="5379" spans="1:29" ht="30" x14ac:dyDescent="0.25">
      <c r="A5379" s="61" t="s">
        <v>287</v>
      </c>
      <c r="B5379" s="61" t="s">
        <v>288</v>
      </c>
      <c r="C5379" s="62">
        <v>2017</v>
      </c>
      <c r="D5379" s="61" t="s">
        <v>78</v>
      </c>
      <c r="E5379" s="62">
        <v>40</v>
      </c>
      <c r="F5379" s="62">
        <v>286616</v>
      </c>
      <c r="G5379" s="62">
        <v>55366</v>
      </c>
      <c r="H5379" s="62">
        <v>115.35</v>
      </c>
      <c r="I5379" s="62">
        <v>7165.4</v>
      </c>
      <c r="J5379" s="62">
        <v>266552.88</v>
      </c>
      <c r="K5379" s="62">
        <v>0</v>
      </c>
      <c r="L5379" s="63"/>
      <c r="M5379" s="63"/>
      <c r="N5379" s="63"/>
      <c r="O5379" s="63"/>
      <c r="P5379" s="63"/>
      <c r="Q5379" s="63"/>
      <c r="R5379" s="63"/>
      <c r="S5379" s="63"/>
      <c r="T5379" s="63"/>
      <c r="U5379" s="63"/>
      <c r="V5379" s="63"/>
      <c r="W5379" s="63"/>
      <c r="X5379" s="63"/>
      <c r="Y5379" s="63"/>
      <c r="Z5379" s="62">
        <v>108634</v>
      </c>
      <c r="AA5379" s="62">
        <v>19532</v>
      </c>
      <c r="AB5379" s="62">
        <v>40.69</v>
      </c>
      <c r="AC5379" s="62">
        <v>2715.85</v>
      </c>
    </row>
    <row r="5380" spans="1:29" ht="30" x14ac:dyDescent="0.25">
      <c r="A5380" s="61" t="s">
        <v>224</v>
      </c>
      <c r="B5380" s="61" t="s">
        <v>225</v>
      </c>
      <c r="C5380" s="62">
        <v>2012</v>
      </c>
      <c r="D5380" s="61" t="s">
        <v>75</v>
      </c>
      <c r="E5380" s="62">
        <v>11</v>
      </c>
      <c r="F5380" s="62">
        <v>4351</v>
      </c>
      <c r="G5380" s="62">
        <v>1567</v>
      </c>
      <c r="H5380" s="62">
        <v>11.87</v>
      </c>
      <c r="I5380" s="62">
        <v>395.55</v>
      </c>
      <c r="J5380" s="62">
        <v>4046.43</v>
      </c>
      <c r="K5380" s="62">
        <v>0</v>
      </c>
      <c r="L5380" s="63"/>
      <c r="M5380" s="63"/>
      <c r="N5380" s="63"/>
      <c r="O5380" s="63"/>
      <c r="P5380" s="63"/>
      <c r="Q5380" s="63"/>
      <c r="R5380" s="63"/>
      <c r="S5380" s="63"/>
      <c r="T5380" s="63"/>
      <c r="U5380" s="63"/>
      <c r="V5380" s="63"/>
      <c r="W5380" s="63"/>
      <c r="X5380" s="63"/>
      <c r="Y5380" s="63"/>
      <c r="Z5380" s="62">
        <v>1108.58</v>
      </c>
      <c r="AA5380" s="62">
        <v>7630</v>
      </c>
      <c r="AB5380" s="62">
        <v>57.8</v>
      </c>
      <c r="AC5380" s="62">
        <v>100.78</v>
      </c>
    </row>
    <row r="5381" spans="1:29" ht="30" x14ac:dyDescent="0.25">
      <c r="A5381" s="61" t="s">
        <v>283</v>
      </c>
      <c r="B5381" s="61" t="s">
        <v>284</v>
      </c>
      <c r="C5381" s="62">
        <v>2011</v>
      </c>
      <c r="D5381" s="61" t="s">
        <v>175</v>
      </c>
      <c r="E5381" s="62">
        <v>24</v>
      </c>
      <c r="F5381" s="62">
        <v>180972</v>
      </c>
      <c r="G5381" s="62">
        <v>28884</v>
      </c>
      <c r="H5381" s="62">
        <v>100.29</v>
      </c>
      <c r="I5381" s="62">
        <v>7540.5</v>
      </c>
      <c r="J5381" s="62">
        <v>168303.96</v>
      </c>
      <c r="K5381" s="62">
        <v>15730.36</v>
      </c>
      <c r="L5381" s="62">
        <v>17265</v>
      </c>
      <c r="M5381" s="62">
        <v>59.95</v>
      </c>
      <c r="N5381" s="62">
        <v>655.43</v>
      </c>
      <c r="O5381" s="62">
        <v>189697.12</v>
      </c>
      <c r="P5381" s="63"/>
      <c r="Q5381" s="63"/>
      <c r="R5381" s="63"/>
      <c r="S5381" s="63"/>
      <c r="T5381" s="63"/>
      <c r="U5381" s="63"/>
      <c r="V5381" s="63"/>
      <c r="W5381" s="63"/>
      <c r="X5381" s="63"/>
      <c r="Y5381" s="63"/>
      <c r="Z5381" s="62">
        <v>0</v>
      </c>
      <c r="AA5381" s="63"/>
      <c r="AB5381" s="63"/>
      <c r="AC5381" s="62">
        <v>0</v>
      </c>
    </row>
    <row r="5382" spans="1:29" ht="30" x14ac:dyDescent="0.25">
      <c r="A5382" s="61" t="s">
        <v>194</v>
      </c>
      <c r="B5382" s="61" t="s">
        <v>195</v>
      </c>
      <c r="C5382" s="62">
        <v>2012</v>
      </c>
      <c r="D5382" s="61" t="s">
        <v>86</v>
      </c>
      <c r="E5382" s="62">
        <v>189</v>
      </c>
      <c r="F5382" s="62">
        <v>131636</v>
      </c>
      <c r="G5382" s="62">
        <v>22288</v>
      </c>
      <c r="H5382" s="62">
        <v>9.83</v>
      </c>
      <c r="I5382" s="62">
        <v>696.49</v>
      </c>
      <c r="J5382" s="62">
        <v>122421.48</v>
      </c>
      <c r="K5382" s="62">
        <v>81305.53</v>
      </c>
      <c r="L5382" s="62">
        <v>103030</v>
      </c>
      <c r="M5382" s="62">
        <v>45.43</v>
      </c>
      <c r="N5382" s="62">
        <v>430.19</v>
      </c>
      <c r="O5382" s="62">
        <v>980487.76</v>
      </c>
      <c r="P5382" s="63"/>
      <c r="Q5382" s="63"/>
      <c r="R5382" s="63"/>
      <c r="S5382" s="63"/>
      <c r="T5382" s="63"/>
      <c r="U5382" s="63"/>
      <c r="V5382" s="63"/>
      <c r="W5382" s="63"/>
      <c r="X5382" s="63"/>
      <c r="Y5382" s="63"/>
      <c r="Z5382" s="62">
        <v>173626</v>
      </c>
      <c r="AA5382" s="62">
        <v>3610736</v>
      </c>
      <c r="AB5382" s="62">
        <v>1592.04</v>
      </c>
      <c r="AC5382" s="62">
        <v>918.66</v>
      </c>
    </row>
    <row r="5383" spans="1:29" ht="30" x14ac:dyDescent="0.25">
      <c r="A5383" s="61" t="s">
        <v>283</v>
      </c>
      <c r="B5383" s="61" t="s">
        <v>284</v>
      </c>
      <c r="C5383" s="62">
        <v>2004</v>
      </c>
      <c r="D5383" s="61" t="s">
        <v>99</v>
      </c>
      <c r="E5383" s="62">
        <v>100</v>
      </c>
      <c r="F5383" s="62">
        <v>113913</v>
      </c>
      <c r="G5383" s="62">
        <v>11654</v>
      </c>
      <c r="H5383" s="62">
        <v>9.7100000000000009</v>
      </c>
      <c r="I5383" s="62">
        <v>1139.1300000000001</v>
      </c>
      <c r="J5383" s="62">
        <v>105939.09</v>
      </c>
      <c r="K5383" s="62">
        <v>8732.2999999999993</v>
      </c>
      <c r="L5383" s="62">
        <v>62024</v>
      </c>
      <c r="M5383" s="62">
        <v>51.69</v>
      </c>
      <c r="N5383" s="62">
        <v>87.32</v>
      </c>
      <c r="O5383" s="62">
        <v>105305.41</v>
      </c>
      <c r="P5383" s="63"/>
      <c r="Q5383" s="63"/>
      <c r="R5383" s="63"/>
      <c r="S5383" s="63"/>
      <c r="T5383" s="63"/>
      <c r="U5383" s="63"/>
      <c r="V5383" s="63"/>
      <c r="W5383" s="63"/>
      <c r="X5383" s="63"/>
      <c r="Y5383" s="63"/>
      <c r="Z5383" s="62">
        <v>3407731.1</v>
      </c>
      <c r="AA5383" s="62">
        <v>388000</v>
      </c>
      <c r="AB5383" s="62">
        <v>323.33</v>
      </c>
      <c r="AC5383" s="62">
        <v>34077.31</v>
      </c>
    </row>
    <row r="5384" spans="1:29" ht="30" x14ac:dyDescent="0.25">
      <c r="A5384" s="61" t="s">
        <v>97</v>
      </c>
      <c r="B5384" s="61" t="s">
        <v>98</v>
      </c>
      <c r="C5384" s="62">
        <v>2012</v>
      </c>
      <c r="D5384" s="61" t="s">
        <v>86</v>
      </c>
      <c r="E5384" s="62">
        <v>36</v>
      </c>
      <c r="F5384" s="63"/>
      <c r="G5384" s="63"/>
      <c r="H5384" s="63"/>
      <c r="I5384" s="63"/>
      <c r="J5384" s="63"/>
      <c r="K5384" s="62">
        <v>0</v>
      </c>
      <c r="L5384" s="63"/>
      <c r="M5384" s="63"/>
      <c r="N5384" s="63"/>
      <c r="O5384" s="63"/>
      <c r="P5384" s="63"/>
      <c r="Q5384" s="63"/>
      <c r="R5384" s="63"/>
      <c r="S5384" s="63"/>
      <c r="T5384" s="63"/>
      <c r="U5384" s="63"/>
      <c r="V5384" s="63"/>
      <c r="W5384" s="63"/>
      <c r="X5384" s="63"/>
      <c r="Y5384" s="63"/>
      <c r="Z5384" s="62">
        <v>228397</v>
      </c>
      <c r="AA5384" s="62">
        <v>27413</v>
      </c>
      <c r="AB5384" s="62">
        <v>63.46</v>
      </c>
      <c r="AC5384" s="62">
        <v>6344.36</v>
      </c>
    </row>
    <row r="5385" spans="1:29" ht="30" x14ac:dyDescent="0.25">
      <c r="A5385" s="61" t="s">
        <v>231</v>
      </c>
      <c r="B5385" s="61" t="s">
        <v>232</v>
      </c>
      <c r="C5385" s="62">
        <v>2009</v>
      </c>
      <c r="D5385" s="61" t="s">
        <v>262</v>
      </c>
      <c r="E5385" s="62">
        <v>72</v>
      </c>
      <c r="F5385" s="62">
        <v>605400</v>
      </c>
      <c r="G5385" s="62">
        <v>83113</v>
      </c>
      <c r="H5385" s="62">
        <v>96.2</v>
      </c>
      <c r="I5385" s="62">
        <v>8408.33</v>
      </c>
      <c r="J5385" s="62">
        <v>563022</v>
      </c>
      <c r="K5385" s="62">
        <v>5820.56</v>
      </c>
      <c r="L5385" s="62">
        <v>9467</v>
      </c>
      <c r="M5385" s="62">
        <v>10.96</v>
      </c>
      <c r="N5385" s="62">
        <v>80.84</v>
      </c>
      <c r="O5385" s="62">
        <v>70191.91</v>
      </c>
      <c r="P5385" s="63"/>
      <c r="Q5385" s="63"/>
      <c r="R5385" s="63"/>
      <c r="S5385" s="63"/>
      <c r="T5385" s="63"/>
      <c r="U5385" s="63"/>
      <c r="V5385" s="63"/>
      <c r="W5385" s="63"/>
      <c r="X5385" s="63"/>
      <c r="Y5385" s="63"/>
      <c r="Z5385" s="62">
        <v>216450</v>
      </c>
      <c r="AA5385" s="62">
        <v>13893</v>
      </c>
      <c r="AB5385" s="62">
        <v>16.079999999999998</v>
      </c>
      <c r="AC5385" s="62">
        <v>3006.25</v>
      </c>
    </row>
    <row r="5386" spans="1:29" x14ac:dyDescent="0.25">
      <c r="A5386" s="61" t="s">
        <v>235</v>
      </c>
      <c r="B5386" s="61" t="s">
        <v>236</v>
      </c>
      <c r="C5386" s="62">
        <v>2005</v>
      </c>
      <c r="D5386" s="61" t="s">
        <v>72</v>
      </c>
      <c r="E5386" s="62">
        <v>80</v>
      </c>
      <c r="F5386" s="62">
        <v>393202</v>
      </c>
      <c r="G5386" s="62">
        <v>45472</v>
      </c>
      <c r="H5386" s="62">
        <v>47.37</v>
      </c>
      <c r="I5386" s="62">
        <v>4915.03</v>
      </c>
      <c r="J5386" s="62">
        <v>365677.86</v>
      </c>
      <c r="K5386" s="62">
        <v>56999.03</v>
      </c>
      <c r="L5386" s="62">
        <v>76047</v>
      </c>
      <c r="M5386" s="62">
        <v>79.22</v>
      </c>
      <c r="N5386" s="62">
        <v>712.49</v>
      </c>
      <c r="O5386" s="62">
        <v>687368.4</v>
      </c>
      <c r="P5386" s="63"/>
      <c r="Q5386" s="63"/>
      <c r="R5386" s="63"/>
      <c r="S5386" s="63"/>
      <c r="T5386" s="63"/>
      <c r="U5386" s="63"/>
      <c r="V5386" s="63"/>
      <c r="W5386" s="63"/>
      <c r="X5386" s="63"/>
      <c r="Y5386" s="63"/>
      <c r="Z5386" s="62">
        <v>280200</v>
      </c>
      <c r="AA5386" s="62">
        <v>4452</v>
      </c>
      <c r="AB5386" s="62">
        <v>4.6399999999999997</v>
      </c>
      <c r="AC5386" s="62">
        <v>3502.5</v>
      </c>
    </row>
    <row r="5387" spans="1:29" x14ac:dyDescent="0.25">
      <c r="A5387" s="61" t="s">
        <v>289</v>
      </c>
      <c r="B5387" s="61" t="s">
        <v>290</v>
      </c>
      <c r="C5387" s="62">
        <v>2007</v>
      </c>
      <c r="D5387" s="61" t="s">
        <v>99</v>
      </c>
      <c r="E5387" s="62">
        <v>62</v>
      </c>
      <c r="F5387" s="62">
        <v>606800</v>
      </c>
      <c r="G5387" s="62">
        <v>61846</v>
      </c>
      <c r="H5387" s="62">
        <v>83.13</v>
      </c>
      <c r="I5387" s="62">
        <v>9787.1</v>
      </c>
      <c r="J5387" s="62">
        <v>564324</v>
      </c>
      <c r="K5387" s="62">
        <v>0</v>
      </c>
      <c r="L5387" s="63"/>
      <c r="M5387" s="63"/>
      <c r="N5387" s="63"/>
      <c r="O5387" s="63"/>
      <c r="P5387" s="63"/>
      <c r="Q5387" s="63"/>
      <c r="R5387" s="63"/>
      <c r="S5387" s="63"/>
      <c r="T5387" s="63"/>
      <c r="U5387" s="63"/>
      <c r="V5387" s="63"/>
      <c r="W5387" s="63"/>
      <c r="X5387" s="63"/>
      <c r="Y5387" s="63"/>
      <c r="Z5387" s="62">
        <v>0</v>
      </c>
      <c r="AA5387" s="62">
        <v>21810</v>
      </c>
      <c r="AB5387" s="62">
        <v>29.31</v>
      </c>
      <c r="AC5387" s="62">
        <v>0</v>
      </c>
    </row>
    <row r="5388" spans="1:29" x14ac:dyDescent="0.25">
      <c r="A5388" s="61" t="s">
        <v>198</v>
      </c>
      <c r="B5388" s="61" t="s">
        <v>199</v>
      </c>
      <c r="C5388" s="62">
        <v>2014</v>
      </c>
      <c r="D5388" s="61" t="s">
        <v>99</v>
      </c>
      <c r="E5388" s="62">
        <v>40</v>
      </c>
      <c r="F5388" s="62">
        <v>369462</v>
      </c>
      <c r="G5388" s="62">
        <v>45781</v>
      </c>
      <c r="H5388" s="62">
        <v>95.38</v>
      </c>
      <c r="I5388" s="62">
        <v>9236.5499999999993</v>
      </c>
      <c r="J5388" s="62">
        <v>343599.66</v>
      </c>
      <c r="K5388" s="62">
        <v>0</v>
      </c>
      <c r="L5388" s="62">
        <v>0</v>
      </c>
      <c r="M5388" s="62">
        <v>0</v>
      </c>
      <c r="N5388" s="63"/>
      <c r="O5388" s="63"/>
      <c r="P5388" s="63"/>
      <c r="Q5388" s="63"/>
      <c r="R5388" s="63"/>
      <c r="S5388" s="63"/>
      <c r="T5388" s="63"/>
      <c r="U5388" s="63"/>
      <c r="V5388" s="63"/>
      <c r="W5388" s="63"/>
      <c r="X5388" s="63"/>
      <c r="Y5388" s="63"/>
      <c r="Z5388" s="62">
        <v>647</v>
      </c>
      <c r="AA5388" s="62">
        <v>11627</v>
      </c>
      <c r="AB5388" s="62">
        <v>24.22</v>
      </c>
      <c r="AC5388" s="62">
        <v>16.18</v>
      </c>
    </row>
    <row r="5389" spans="1:29" ht="30" x14ac:dyDescent="0.25">
      <c r="A5389" s="61" t="s">
        <v>188</v>
      </c>
      <c r="B5389" s="61" t="s">
        <v>189</v>
      </c>
      <c r="C5389" s="62">
        <v>2004</v>
      </c>
      <c r="D5389" s="61" t="s">
        <v>89</v>
      </c>
      <c r="E5389" s="62">
        <v>112</v>
      </c>
      <c r="F5389" s="62">
        <v>1191092</v>
      </c>
      <c r="G5389" s="62">
        <v>136028</v>
      </c>
      <c r="H5389" s="62">
        <v>101.21</v>
      </c>
      <c r="I5389" s="62">
        <v>10634.75</v>
      </c>
      <c r="J5389" s="62">
        <v>1107715.56</v>
      </c>
      <c r="K5389" s="62">
        <v>118822.5</v>
      </c>
      <c r="L5389" s="62">
        <v>139606</v>
      </c>
      <c r="M5389" s="62">
        <v>103.87</v>
      </c>
      <c r="N5389" s="62">
        <v>1060.92</v>
      </c>
      <c r="O5389" s="62">
        <v>1432916.2</v>
      </c>
      <c r="P5389" s="63"/>
      <c r="Q5389" s="63"/>
      <c r="R5389" s="63"/>
      <c r="S5389" s="63"/>
      <c r="T5389" s="63"/>
      <c r="U5389" s="63"/>
      <c r="V5389" s="63"/>
      <c r="W5389" s="63"/>
      <c r="X5389" s="63"/>
      <c r="Y5389" s="63"/>
      <c r="Z5389" s="62">
        <v>7144</v>
      </c>
      <c r="AA5389" s="62">
        <v>18935</v>
      </c>
      <c r="AB5389" s="62">
        <v>14.09</v>
      </c>
      <c r="AC5389" s="62">
        <v>63.79</v>
      </c>
    </row>
    <row r="5390" spans="1:29" ht="30" x14ac:dyDescent="0.25">
      <c r="A5390" s="61" t="s">
        <v>561</v>
      </c>
      <c r="B5390" s="61" t="s">
        <v>562</v>
      </c>
      <c r="C5390" s="62">
        <v>2016</v>
      </c>
      <c r="D5390" s="61" t="s">
        <v>78</v>
      </c>
      <c r="E5390" s="62">
        <v>36</v>
      </c>
      <c r="F5390" s="62">
        <v>108680</v>
      </c>
      <c r="G5390" s="62">
        <v>13705</v>
      </c>
      <c r="H5390" s="62">
        <v>31.72</v>
      </c>
      <c r="I5390" s="62">
        <v>3018.89</v>
      </c>
      <c r="J5390" s="62">
        <v>101072.4</v>
      </c>
      <c r="K5390" s="62">
        <v>16683.8</v>
      </c>
      <c r="L5390" s="62">
        <v>15359</v>
      </c>
      <c r="M5390" s="62">
        <v>35.549999999999997</v>
      </c>
      <c r="N5390" s="62">
        <v>463.44</v>
      </c>
      <c r="O5390" s="62">
        <v>201194.98</v>
      </c>
      <c r="P5390" s="63"/>
      <c r="Q5390" s="63"/>
      <c r="R5390" s="63"/>
      <c r="S5390" s="63"/>
      <c r="T5390" s="63"/>
      <c r="U5390" s="63"/>
      <c r="V5390" s="63"/>
      <c r="W5390" s="63"/>
      <c r="X5390" s="63"/>
      <c r="Y5390" s="63"/>
      <c r="Z5390" s="62">
        <v>1222</v>
      </c>
      <c r="AA5390" s="62">
        <v>16594</v>
      </c>
      <c r="AB5390" s="62">
        <v>38.409999999999997</v>
      </c>
      <c r="AC5390" s="62">
        <v>33.94</v>
      </c>
    </row>
    <row r="5391" spans="1:29" ht="30" x14ac:dyDescent="0.25">
      <c r="A5391" s="61" t="s">
        <v>151</v>
      </c>
      <c r="B5391" s="61" t="s">
        <v>152</v>
      </c>
      <c r="C5391" s="62">
        <v>2007</v>
      </c>
      <c r="D5391" s="61" t="s">
        <v>99</v>
      </c>
      <c r="E5391" s="62">
        <v>65</v>
      </c>
      <c r="F5391" s="62">
        <v>319536</v>
      </c>
      <c r="G5391" s="62">
        <v>55168</v>
      </c>
      <c r="H5391" s="62">
        <v>70.73</v>
      </c>
      <c r="I5391" s="62">
        <v>4915.9399999999996</v>
      </c>
      <c r="J5391" s="62">
        <v>297168.48</v>
      </c>
      <c r="K5391" s="62">
        <v>30948.720000000001</v>
      </c>
      <c r="L5391" s="62">
        <v>37195</v>
      </c>
      <c r="M5391" s="62">
        <v>47.69</v>
      </c>
      <c r="N5391" s="62">
        <v>476.13</v>
      </c>
      <c r="O5391" s="62">
        <v>373219.87</v>
      </c>
      <c r="P5391" s="63"/>
      <c r="Q5391" s="63"/>
      <c r="R5391" s="63"/>
      <c r="S5391" s="63"/>
      <c r="T5391" s="63"/>
      <c r="U5391" s="63"/>
      <c r="V5391" s="63"/>
      <c r="W5391" s="63"/>
      <c r="X5391" s="63"/>
      <c r="Y5391" s="63"/>
      <c r="Z5391" s="62">
        <v>1435.33</v>
      </c>
      <c r="AA5391" s="62">
        <v>10636</v>
      </c>
      <c r="AB5391" s="62">
        <v>13.64</v>
      </c>
      <c r="AC5391" s="62">
        <v>22.08</v>
      </c>
    </row>
    <row r="5392" spans="1:29" ht="30" x14ac:dyDescent="0.25">
      <c r="A5392" s="61" t="s">
        <v>346</v>
      </c>
      <c r="B5392" s="61" t="s">
        <v>347</v>
      </c>
      <c r="C5392" s="62">
        <v>2005</v>
      </c>
      <c r="D5392" s="61" t="s">
        <v>99</v>
      </c>
      <c r="E5392" s="62">
        <v>75</v>
      </c>
      <c r="F5392" s="62">
        <v>786878</v>
      </c>
      <c r="G5392" s="62">
        <v>84650</v>
      </c>
      <c r="H5392" s="62">
        <v>94.06</v>
      </c>
      <c r="I5392" s="62">
        <v>10491.71</v>
      </c>
      <c r="J5392" s="62">
        <v>731796.54</v>
      </c>
      <c r="K5392" s="62">
        <v>0</v>
      </c>
      <c r="L5392" s="63"/>
      <c r="M5392" s="63"/>
      <c r="N5392" s="63"/>
      <c r="O5392" s="63"/>
      <c r="P5392" s="63"/>
      <c r="Q5392" s="63"/>
      <c r="R5392" s="63"/>
      <c r="S5392" s="63"/>
      <c r="T5392" s="63"/>
      <c r="U5392" s="63"/>
      <c r="V5392" s="63"/>
      <c r="W5392" s="63"/>
      <c r="X5392" s="63"/>
      <c r="Y5392" s="63"/>
      <c r="Z5392" s="62">
        <v>2040.63</v>
      </c>
      <c r="AA5392" s="62">
        <v>7411</v>
      </c>
      <c r="AB5392" s="62">
        <v>8.23</v>
      </c>
      <c r="AC5392" s="62">
        <v>27.21</v>
      </c>
    </row>
    <row r="5393" spans="1:29" x14ac:dyDescent="0.25">
      <c r="A5393" s="61" t="s">
        <v>128</v>
      </c>
      <c r="B5393" s="61" t="s">
        <v>129</v>
      </c>
      <c r="C5393" s="62">
        <v>2015</v>
      </c>
      <c r="D5393" s="61" t="s">
        <v>135</v>
      </c>
      <c r="E5393" s="62">
        <v>68</v>
      </c>
      <c r="F5393" s="62">
        <v>6409</v>
      </c>
      <c r="G5393" s="62">
        <v>1920</v>
      </c>
      <c r="H5393" s="62">
        <v>2.35</v>
      </c>
      <c r="I5393" s="62">
        <v>94.25</v>
      </c>
      <c r="J5393" s="62">
        <v>5960.37</v>
      </c>
      <c r="K5393" s="62">
        <v>49.47</v>
      </c>
      <c r="L5393" s="62">
        <v>71</v>
      </c>
      <c r="M5393" s="62">
        <v>0.09</v>
      </c>
      <c r="N5393" s="62">
        <v>0.73</v>
      </c>
      <c r="O5393" s="62">
        <v>596.53</v>
      </c>
      <c r="P5393" s="63"/>
      <c r="Q5393" s="63"/>
      <c r="R5393" s="63"/>
      <c r="S5393" s="63"/>
      <c r="T5393" s="63"/>
      <c r="U5393" s="63"/>
      <c r="V5393" s="63"/>
      <c r="W5393" s="63"/>
      <c r="X5393" s="63"/>
      <c r="Y5393" s="63"/>
      <c r="Z5393" s="62">
        <v>7010</v>
      </c>
      <c r="AA5393" s="62">
        <v>46883</v>
      </c>
      <c r="AB5393" s="62">
        <v>57.45</v>
      </c>
      <c r="AC5393" s="62">
        <v>103.09</v>
      </c>
    </row>
    <row r="5394" spans="1:29" ht="30" x14ac:dyDescent="0.25">
      <c r="A5394" s="61" t="s">
        <v>87</v>
      </c>
      <c r="B5394" s="61" t="s">
        <v>88</v>
      </c>
      <c r="C5394" s="62">
        <v>2013</v>
      </c>
      <c r="D5394" s="61" t="s">
        <v>297</v>
      </c>
      <c r="E5394" s="62">
        <v>139</v>
      </c>
      <c r="F5394" s="62">
        <v>76684</v>
      </c>
      <c r="G5394" s="62">
        <v>15489</v>
      </c>
      <c r="H5394" s="62">
        <v>9.2899999999999991</v>
      </c>
      <c r="I5394" s="62">
        <v>551.67999999999995</v>
      </c>
      <c r="J5394" s="62">
        <v>71316.12</v>
      </c>
      <c r="K5394" s="62">
        <v>81118.33</v>
      </c>
      <c r="L5394" s="62">
        <v>36638</v>
      </c>
      <c r="M5394" s="62">
        <v>21.97</v>
      </c>
      <c r="N5394" s="62">
        <v>583.59</v>
      </c>
      <c r="O5394" s="62">
        <v>978230.3</v>
      </c>
      <c r="P5394" s="63"/>
      <c r="Q5394" s="63"/>
      <c r="R5394" s="63"/>
      <c r="S5394" s="63"/>
      <c r="T5394" s="63"/>
      <c r="U5394" s="63"/>
      <c r="V5394" s="63"/>
      <c r="W5394" s="63"/>
      <c r="X5394" s="63"/>
      <c r="Y5394" s="63"/>
      <c r="Z5394" s="62">
        <v>977039</v>
      </c>
      <c r="AA5394" s="62">
        <v>141957</v>
      </c>
      <c r="AB5394" s="62">
        <v>85.11</v>
      </c>
      <c r="AC5394" s="62">
        <v>7029.06</v>
      </c>
    </row>
    <row r="5395" spans="1:29" x14ac:dyDescent="0.25">
      <c r="A5395" s="61" t="s">
        <v>81</v>
      </c>
      <c r="B5395" s="61" t="s">
        <v>82</v>
      </c>
      <c r="C5395" s="62">
        <v>2015</v>
      </c>
      <c r="D5395" s="61" t="s">
        <v>83</v>
      </c>
      <c r="E5395" s="62">
        <v>7</v>
      </c>
      <c r="F5395" s="62">
        <v>7157</v>
      </c>
      <c r="G5395" s="62">
        <v>1454</v>
      </c>
      <c r="H5395" s="62">
        <v>17.309999999999999</v>
      </c>
      <c r="I5395" s="62">
        <v>1022.43</v>
      </c>
      <c r="J5395" s="62">
        <v>6656.01</v>
      </c>
      <c r="K5395" s="62">
        <v>0</v>
      </c>
      <c r="L5395" s="63"/>
      <c r="M5395" s="63"/>
      <c r="N5395" s="63"/>
      <c r="O5395" s="63"/>
      <c r="P5395" s="63"/>
      <c r="Q5395" s="63"/>
      <c r="R5395" s="63"/>
      <c r="S5395" s="63"/>
      <c r="T5395" s="63"/>
      <c r="U5395" s="63"/>
      <c r="V5395" s="63"/>
      <c r="W5395" s="63"/>
      <c r="X5395" s="63"/>
      <c r="Y5395" s="63"/>
      <c r="Z5395" s="62">
        <v>1536</v>
      </c>
      <c r="AA5395" s="62">
        <v>6135</v>
      </c>
      <c r="AB5395" s="62">
        <v>73.040000000000006</v>
      </c>
      <c r="AC5395" s="62">
        <v>219.43</v>
      </c>
    </row>
    <row r="5396" spans="1:29" ht="30" x14ac:dyDescent="0.25">
      <c r="A5396" s="61" t="s">
        <v>509</v>
      </c>
      <c r="B5396" s="61" t="s">
        <v>510</v>
      </c>
      <c r="C5396" s="62">
        <v>2011</v>
      </c>
      <c r="D5396" s="61" t="s">
        <v>86</v>
      </c>
      <c r="E5396" s="62">
        <v>60</v>
      </c>
      <c r="F5396" s="62">
        <v>0</v>
      </c>
      <c r="G5396" s="62">
        <v>0</v>
      </c>
      <c r="H5396" s="62">
        <v>0</v>
      </c>
      <c r="I5396" s="62">
        <v>0</v>
      </c>
      <c r="J5396" s="62">
        <v>0</v>
      </c>
      <c r="K5396" s="62">
        <v>0</v>
      </c>
      <c r="L5396" s="62">
        <v>0</v>
      </c>
      <c r="M5396" s="62">
        <v>0</v>
      </c>
      <c r="N5396" s="62">
        <v>0</v>
      </c>
      <c r="O5396" s="62">
        <v>0</v>
      </c>
      <c r="P5396" s="63"/>
      <c r="Q5396" s="63"/>
      <c r="R5396" s="63"/>
      <c r="S5396" s="63"/>
      <c r="T5396" s="63"/>
      <c r="U5396" s="63"/>
      <c r="V5396" s="63"/>
      <c r="W5396" s="63"/>
      <c r="X5396" s="63"/>
      <c r="Y5396" s="63"/>
      <c r="Z5396" s="62">
        <v>4479</v>
      </c>
      <c r="AA5396" s="62">
        <v>53996</v>
      </c>
      <c r="AB5396" s="62">
        <v>74.989999999999995</v>
      </c>
      <c r="AC5396" s="62">
        <v>74.650000000000006</v>
      </c>
    </row>
    <row r="5397" spans="1:29" x14ac:dyDescent="0.25">
      <c r="A5397" s="61" t="s">
        <v>420</v>
      </c>
      <c r="B5397" s="61" t="s">
        <v>421</v>
      </c>
      <c r="C5397" s="62">
        <v>2007</v>
      </c>
      <c r="D5397" s="61" t="s">
        <v>135</v>
      </c>
      <c r="E5397" s="62">
        <v>60</v>
      </c>
      <c r="F5397" s="62">
        <v>929</v>
      </c>
      <c r="G5397" s="62">
        <v>379</v>
      </c>
      <c r="H5397" s="62">
        <v>0.53</v>
      </c>
      <c r="I5397" s="62">
        <v>15.48</v>
      </c>
      <c r="J5397" s="62">
        <v>863.97</v>
      </c>
      <c r="K5397" s="62">
        <v>166.83</v>
      </c>
      <c r="L5397" s="62">
        <v>310</v>
      </c>
      <c r="M5397" s="62">
        <v>0.43</v>
      </c>
      <c r="N5397" s="62">
        <v>2.78</v>
      </c>
      <c r="O5397" s="62">
        <v>2011.83</v>
      </c>
      <c r="P5397" s="63"/>
      <c r="Q5397" s="63"/>
      <c r="R5397" s="63"/>
      <c r="S5397" s="63"/>
      <c r="T5397" s="63"/>
      <c r="U5397" s="63"/>
      <c r="V5397" s="63"/>
      <c r="W5397" s="63"/>
      <c r="X5397" s="63"/>
      <c r="Y5397" s="63"/>
      <c r="Z5397" s="62">
        <v>3814</v>
      </c>
      <c r="AA5397" s="62">
        <v>25865</v>
      </c>
      <c r="AB5397" s="62">
        <v>35.92</v>
      </c>
      <c r="AC5397" s="62">
        <v>63.57</v>
      </c>
    </row>
    <row r="5398" spans="1:29" ht="30" x14ac:dyDescent="0.25">
      <c r="A5398" s="61" t="s">
        <v>464</v>
      </c>
      <c r="B5398" s="61" t="s">
        <v>465</v>
      </c>
      <c r="C5398" s="62">
        <v>2018</v>
      </c>
      <c r="D5398" s="61" t="s">
        <v>89</v>
      </c>
      <c r="E5398" s="62">
        <v>9</v>
      </c>
      <c r="F5398" s="62">
        <v>33160</v>
      </c>
      <c r="G5398" s="62">
        <v>6492</v>
      </c>
      <c r="H5398" s="62">
        <v>60.11</v>
      </c>
      <c r="I5398" s="62">
        <v>3684.44</v>
      </c>
      <c r="J5398" s="62">
        <v>30838.799999999999</v>
      </c>
      <c r="K5398" s="62">
        <v>0</v>
      </c>
      <c r="L5398" s="63"/>
      <c r="M5398" s="63"/>
      <c r="N5398" s="63"/>
      <c r="O5398" s="63"/>
      <c r="P5398" s="63"/>
      <c r="Q5398" s="63"/>
      <c r="R5398" s="63"/>
      <c r="S5398" s="63"/>
      <c r="T5398" s="63"/>
      <c r="U5398" s="62">
        <v>1774</v>
      </c>
      <c r="V5398" s="62">
        <v>3971</v>
      </c>
      <c r="W5398" s="62">
        <v>36.770000000000003</v>
      </c>
      <c r="X5398" s="62">
        <v>197</v>
      </c>
      <c r="Y5398" s="62">
        <v>39709.22</v>
      </c>
      <c r="Z5398" s="62">
        <v>127</v>
      </c>
      <c r="AA5398" s="62">
        <v>250</v>
      </c>
      <c r="AB5398" s="62">
        <v>2.31</v>
      </c>
      <c r="AC5398" s="62">
        <v>14.11</v>
      </c>
    </row>
    <row r="5399" spans="1:29" x14ac:dyDescent="0.25">
      <c r="A5399" s="61" t="s">
        <v>70</v>
      </c>
      <c r="B5399" s="61" t="s">
        <v>71</v>
      </c>
      <c r="C5399" s="62">
        <v>2008</v>
      </c>
      <c r="D5399" s="61" t="s">
        <v>72</v>
      </c>
      <c r="E5399" s="62">
        <v>67</v>
      </c>
      <c r="F5399" s="62">
        <v>310240</v>
      </c>
      <c r="G5399" s="62">
        <v>45326</v>
      </c>
      <c r="H5399" s="62">
        <v>56.38</v>
      </c>
      <c r="I5399" s="62">
        <v>4630.45</v>
      </c>
      <c r="J5399" s="62">
        <v>288523.2</v>
      </c>
      <c r="K5399" s="62">
        <v>18559</v>
      </c>
      <c r="L5399" s="62">
        <v>28919</v>
      </c>
      <c r="M5399" s="62">
        <v>35.97</v>
      </c>
      <c r="N5399" s="62">
        <v>277</v>
      </c>
      <c r="O5399" s="62">
        <v>223808.55</v>
      </c>
      <c r="P5399" s="63"/>
      <c r="Q5399" s="63"/>
      <c r="R5399" s="63"/>
      <c r="S5399" s="63"/>
      <c r="T5399" s="63"/>
      <c r="U5399" s="63"/>
      <c r="V5399" s="63"/>
      <c r="W5399" s="63"/>
      <c r="X5399" s="63"/>
      <c r="Y5399" s="63"/>
      <c r="Z5399" s="62">
        <v>1465.66</v>
      </c>
      <c r="AA5399" s="62">
        <v>9703</v>
      </c>
      <c r="AB5399" s="62">
        <v>12.07</v>
      </c>
      <c r="AC5399" s="62">
        <v>21.88</v>
      </c>
    </row>
    <row r="5400" spans="1:29" x14ac:dyDescent="0.25">
      <c r="A5400" s="61" t="s">
        <v>235</v>
      </c>
      <c r="B5400" s="61" t="s">
        <v>236</v>
      </c>
      <c r="C5400" s="62">
        <v>2013</v>
      </c>
      <c r="D5400" s="61" t="s">
        <v>94</v>
      </c>
      <c r="E5400" s="62">
        <v>10</v>
      </c>
      <c r="F5400" s="62">
        <v>8480</v>
      </c>
      <c r="G5400" s="62">
        <v>4770</v>
      </c>
      <c r="H5400" s="62">
        <v>39.75</v>
      </c>
      <c r="I5400" s="62">
        <v>848</v>
      </c>
      <c r="J5400" s="62">
        <v>7886.4</v>
      </c>
      <c r="K5400" s="62">
        <v>2675.07</v>
      </c>
      <c r="L5400" s="62">
        <v>3570</v>
      </c>
      <c r="M5400" s="62">
        <v>29.75</v>
      </c>
      <c r="N5400" s="62">
        <v>267.51</v>
      </c>
      <c r="O5400" s="62">
        <v>32259.5</v>
      </c>
      <c r="P5400" s="63"/>
      <c r="Q5400" s="63"/>
      <c r="R5400" s="63"/>
      <c r="S5400" s="63"/>
      <c r="T5400" s="63"/>
      <c r="U5400" s="62">
        <v>572</v>
      </c>
      <c r="V5400" s="62">
        <v>2098</v>
      </c>
      <c r="W5400" s="62">
        <v>17.48</v>
      </c>
      <c r="X5400" s="62">
        <v>57</v>
      </c>
      <c r="Y5400" s="62">
        <v>12803.65</v>
      </c>
      <c r="Z5400" s="62">
        <v>97700</v>
      </c>
      <c r="AA5400" s="62">
        <v>4097</v>
      </c>
      <c r="AB5400" s="62">
        <v>34.14</v>
      </c>
      <c r="AC5400" s="62">
        <v>9770</v>
      </c>
    </row>
    <row r="5401" spans="1:29" x14ac:dyDescent="0.25">
      <c r="A5401" s="61" t="s">
        <v>524</v>
      </c>
      <c r="B5401" s="61" t="s">
        <v>525</v>
      </c>
      <c r="C5401" s="62">
        <v>2005</v>
      </c>
      <c r="D5401" s="61" t="s">
        <v>78</v>
      </c>
      <c r="E5401" s="62">
        <v>34</v>
      </c>
      <c r="F5401" s="62">
        <v>337440</v>
      </c>
      <c r="G5401" s="62">
        <v>45488</v>
      </c>
      <c r="H5401" s="62">
        <v>111.49</v>
      </c>
      <c r="I5401" s="62">
        <v>9924.7099999999991</v>
      </c>
      <c r="J5401" s="62">
        <v>313819.2</v>
      </c>
      <c r="K5401" s="62">
        <v>0</v>
      </c>
      <c r="L5401" s="63"/>
      <c r="M5401" s="63"/>
      <c r="N5401" s="63"/>
      <c r="O5401" s="63"/>
      <c r="P5401" s="63"/>
      <c r="Q5401" s="63"/>
      <c r="R5401" s="63"/>
      <c r="S5401" s="63"/>
      <c r="T5401" s="63"/>
      <c r="U5401" s="63"/>
      <c r="V5401" s="63"/>
      <c r="W5401" s="63"/>
      <c r="X5401" s="63"/>
      <c r="Y5401" s="63"/>
      <c r="Z5401" s="62">
        <v>91162</v>
      </c>
      <c r="AA5401" s="62">
        <v>2006</v>
      </c>
      <c r="AB5401" s="62">
        <v>4.92</v>
      </c>
      <c r="AC5401" s="62">
        <v>2681.24</v>
      </c>
    </row>
    <row r="5402" spans="1:29" ht="30" x14ac:dyDescent="0.25">
      <c r="A5402" s="61" t="s">
        <v>73</v>
      </c>
      <c r="B5402" s="61" t="s">
        <v>74</v>
      </c>
      <c r="C5402" s="62">
        <v>2007</v>
      </c>
      <c r="D5402" s="61" t="s">
        <v>75</v>
      </c>
      <c r="E5402" s="62">
        <v>6</v>
      </c>
      <c r="F5402" s="63"/>
      <c r="G5402" s="63"/>
      <c r="H5402" s="63"/>
      <c r="I5402" s="63"/>
      <c r="J5402" s="63"/>
      <c r="K5402" s="62">
        <v>0</v>
      </c>
      <c r="L5402" s="63"/>
      <c r="M5402" s="63"/>
      <c r="N5402" s="63"/>
      <c r="O5402" s="63"/>
      <c r="P5402" s="63"/>
      <c r="Q5402" s="63"/>
      <c r="R5402" s="63"/>
      <c r="S5402" s="63"/>
      <c r="T5402" s="63"/>
      <c r="U5402" s="63"/>
      <c r="V5402" s="63"/>
      <c r="W5402" s="63"/>
      <c r="X5402" s="63"/>
      <c r="Y5402" s="63"/>
      <c r="Z5402" s="62">
        <v>0</v>
      </c>
      <c r="AA5402" s="62">
        <v>1362</v>
      </c>
      <c r="AB5402" s="62">
        <v>18.920000000000002</v>
      </c>
      <c r="AC5402" s="62">
        <v>0</v>
      </c>
    </row>
    <row r="5403" spans="1:29" x14ac:dyDescent="0.25">
      <c r="A5403" s="61" t="s">
        <v>466</v>
      </c>
      <c r="B5403" s="61" t="s">
        <v>467</v>
      </c>
      <c r="C5403" s="62">
        <v>2014</v>
      </c>
      <c r="D5403" s="61" t="s">
        <v>83</v>
      </c>
      <c r="E5403" s="62">
        <v>2</v>
      </c>
      <c r="F5403" s="63"/>
      <c r="G5403" s="63"/>
      <c r="H5403" s="63"/>
      <c r="I5403" s="63"/>
      <c r="J5403" s="63"/>
      <c r="K5403" s="62">
        <v>0</v>
      </c>
      <c r="L5403" s="63"/>
      <c r="M5403" s="63"/>
      <c r="N5403" s="63"/>
      <c r="O5403" s="63"/>
      <c r="P5403" s="63"/>
      <c r="Q5403" s="63"/>
      <c r="R5403" s="63"/>
      <c r="S5403" s="63"/>
      <c r="T5403" s="63"/>
      <c r="U5403" s="63"/>
      <c r="V5403" s="63"/>
      <c r="W5403" s="63"/>
      <c r="X5403" s="63"/>
      <c r="Y5403" s="63"/>
      <c r="Z5403" s="62">
        <v>0</v>
      </c>
      <c r="AA5403" s="63"/>
      <c r="AB5403" s="63"/>
      <c r="AC5403" s="62">
        <v>0</v>
      </c>
    </row>
    <row r="5404" spans="1:29" x14ac:dyDescent="0.25">
      <c r="A5404" s="61" t="s">
        <v>192</v>
      </c>
      <c r="B5404" s="61" t="s">
        <v>193</v>
      </c>
      <c r="C5404" s="62">
        <v>2012</v>
      </c>
      <c r="D5404" s="61" t="s">
        <v>86</v>
      </c>
      <c r="E5404" s="62">
        <v>32</v>
      </c>
      <c r="F5404" s="62">
        <v>13597</v>
      </c>
      <c r="G5404" s="62">
        <v>6029</v>
      </c>
      <c r="H5404" s="62">
        <v>15.7</v>
      </c>
      <c r="I5404" s="62">
        <v>424.91</v>
      </c>
      <c r="J5404" s="62">
        <v>12645.21</v>
      </c>
      <c r="K5404" s="62">
        <v>4967.5600000000004</v>
      </c>
      <c r="L5404" s="62">
        <v>8730</v>
      </c>
      <c r="M5404" s="62">
        <v>22.73</v>
      </c>
      <c r="N5404" s="62">
        <v>155.24</v>
      </c>
      <c r="O5404" s="62">
        <v>59905.25</v>
      </c>
      <c r="P5404" s="63"/>
      <c r="Q5404" s="63"/>
      <c r="R5404" s="63"/>
      <c r="S5404" s="63"/>
      <c r="T5404" s="63"/>
      <c r="U5404" s="63"/>
      <c r="V5404" s="63"/>
      <c r="W5404" s="63"/>
      <c r="X5404" s="63"/>
      <c r="Y5404" s="63"/>
      <c r="Z5404" s="62">
        <v>283000</v>
      </c>
      <c r="AA5404" s="62">
        <v>13350</v>
      </c>
      <c r="AB5404" s="62">
        <v>34.770000000000003</v>
      </c>
      <c r="AC5404" s="62">
        <v>8843.75</v>
      </c>
    </row>
    <row r="5405" spans="1:29" x14ac:dyDescent="0.25">
      <c r="A5405" s="61" t="s">
        <v>496</v>
      </c>
      <c r="B5405" s="61" t="s">
        <v>497</v>
      </c>
      <c r="C5405" s="62">
        <v>2017</v>
      </c>
      <c r="D5405" s="61" t="s">
        <v>75</v>
      </c>
      <c r="E5405" s="62">
        <v>12</v>
      </c>
      <c r="F5405" s="62">
        <v>458</v>
      </c>
      <c r="G5405" s="62">
        <v>96</v>
      </c>
      <c r="H5405" s="62">
        <v>0.67</v>
      </c>
      <c r="I5405" s="62">
        <v>38.17</v>
      </c>
      <c r="J5405" s="62">
        <v>425.94</v>
      </c>
      <c r="K5405" s="62">
        <v>55.29</v>
      </c>
      <c r="L5405" s="62">
        <v>92</v>
      </c>
      <c r="M5405" s="62">
        <v>0.64</v>
      </c>
      <c r="N5405" s="62">
        <v>4.6100000000000003</v>
      </c>
      <c r="O5405" s="62">
        <v>666.71</v>
      </c>
      <c r="P5405" s="63"/>
      <c r="Q5405" s="63"/>
      <c r="R5405" s="63"/>
      <c r="S5405" s="63"/>
      <c r="T5405" s="63"/>
      <c r="U5405" s="63"/>
      <c r="V5405" s="63"/>
      <c r="W5405" s="63"/>
      <c r="X5405" s="63"/>
      <c r="Y5405" s="63"/>
      <c r="Z5405" s="62">
        <v>149700</v>
      </c>
      <c r="AA5405" s="62">
        <v>5901</v>
      </c>
      <c r="AB5405" s="62">
        <v>40.98</v>
      </c>
      <c r="AC5405" s="62">
        <v>12475</v>
      </c>
    </row>
    <row r="5406" spans="1:29" ht="30" x14ac:dyDescent="0.25">
      <c r="A5406" s="61" t="s">
        <v>393</v>
      </c>
      <c r="B5406" s="61" t="s">
        <v>394</v>
      </c>
      <c r="C5406" s="62">
        <v>2004</v>
      </c>
      <c r="D5406" s="61" t="s">
        <v>78</v>
      </c>
      <c r="E5406" s="62">
        <v>64</v>
      </c>
      <c r="F5406" s="62">
        <v>638080</v>
      </c>
      <c r="G5406" s="62">
        <v>62921</v>
      </c>
      <c r="H5406" s="62">
        <v>81.93</v>
      </c>
      <c r="I5406" s="62">
        <v>9970</v>
      </c>
      <c r="J5406" s="62">
        <v>593414.40000000002</v>
      </c>
      <c r="K5406" s="62">
        <v>0</v>
      </c>
      <c r="L5406" s="63"/>
      <c r="M5406" s="63"/>
      <c r="N5406" s="63"/>
      <c r="O5406" s="63"/>
      <c r="P5406" s="63"/>
      <c r="Q5406" s="63"/>
      <c r="R5406" s="63"/>
      <c r="S5406" s="63"/>
      <c r="T5406" s="63"/>
      <c r="U5406" s="63"/>
      <c r="V5406" s="63"/>
      <c r="W5406" s="63"/>
      <c r="X5406" s="63"/>
      <c r="Y5406" s="63"/>
      <c r="Z5406" s="62">
        <v>2165.63</v>
      </c>
      <c r="AA5406" s="62">
        <v>7376</v>
      </c>
      <c r="AB5406" s="62">
        <v>9.6</v>
      </c>
      <c r="AC5406" s="62">
        <v>33.840000000000003</v>
      </c>
    </row>
    <row r="5407" spans="1:29" x14ac:dyDescent="0.25">
      <c r="A5407" s="61" t="s">
        <v>251</v>
      </c>
      <c r="B5407" s="61" t="s">
        <v>252</v>
      </c>
      <c r="C5407" s="62">
        <v>2014</v>
      </c>
      <c r="D5407" s="61" t="s">
        <v>75</v>
      </c>
      <c r="E5407" s="62">
        <v>5</v>
      </c>
      <c r="F5407" s="63"/>
      <c r="G5407" s="63"/>
      <c r="H5407" s="63"/>
      <c r="I5407" s="63"/>
      <c r="J5407" s="63"/>
      <c r="K5407" s="62">
        <v>0</v>
      </c>
      <c r="L5407" s="63"/>
      <c r="M5407" s="63"/>
      <c r="N5407" s="63"/>
      <c r="O5407" s="63"/>
      <c r="P5407" s="63"/>
      <c r="Q5407" s="63"/>
      <c r="R5407" s="63"/>
      <c r="S5407" s="63"/>
      <c r="T5407" s="63"/>
      <c r="U5407" s="63"/>
      <c r="V5407" s="63"/>
      <c r="W5407" s="63"/>
      <c r="X5407" s="63"/>
      <c r="Y5407" s="63"/>
      <c r="Z5407" s="62">
        <v>290</v>
      </c>
      <c r="AA5407" s="62">
        <v>3020</v>
      </c>
      <c r="AB5407" s="62">
        <v>50.33</v>
      </c>
      <c r="AC5407" s="62">
        <v>58</v>
      </c>
    </row>
    <row r="5408" spans="1:29" x14ac:dyDescent="0.25">
      <c r="A5408" s="61" t="s">
        <v>260</v>
      </c>
      <c r="B5408" s="61" t="s">
        <v>261</v>
      </c>
      <c r="C5408" s="62">
        <v>2015</v>
      </c>
      <c r="D5408" s="61" t="s">
        <v>75</v>
      </c>
      <c r="E5408" s="62">
        <v>15</v>
      </c>
      <c r="F5408" s="62">
        <v>3855</v>
      </c>
      <c r="G5408" s="62">
        <v>930</v>
      </c>
      <c r="H5408" s="62">
        <v>5.17</v>
      </c>
      <c r="I5408" s="62">
        <v>257</v>
      </c>
      <c r="J5408" s="62">
        <v>3585.15</v>
      </c>
      <c r="K5408" s="62">
        <v>0</v>
      </c>
      <c r="L5408" s="63"/>
      <c r="M5408" s="63"/>
      <c r="N5408" s="63"/>
      <c r="O5408" s="63"/>
      <c r="P5408" s="63"/>
      <c r="Q5408" s="63"/>
      <c r="R5408" s="63"/>
      <c r="S5408" s="63"/>
      <c r="T5408" s="63"/>
      <c r="U5408" s="63"/>
      <c r="V5408" s="63"/>
      <c r="W5408" s="63"/>
      <c r="X5408" s="63"/>
      <c r="Y5408" s="63"/>
      <c r="Z5408" s="62">
        <v>283</v>
      </c>
      <c r="AA5408" s="62">
        <v>3418</v>
      </c>
      <c r="AB5408" s="62">
        <v>18.989999999999998</v>
      </c>
      <c r="AC5408" s="62">
        <v>18.87</v>
      </c>
    </row>
    <row r="5409" spans="1:29" x14ac:dyDescent="0.25">
      <c r="A5409" s="61" t="s">
        <v>70</v>
      </c>
      <c r="B5409" s="61" t="s">
        <v>71</v>
      </c>
      <c r="C5409" s="62">
        <v>2014</v>
      </c>
      <c r="D5409" s="61" t="s">
        <v>86</v>
      </c>
      <c r="E5409" s="62">
        <v>131</v>
      </c>
      <c r="F5409" s="62">
        <v>800978</v>
      </c>
      <c r="G5409" s="62">
        <v>130862</v>
      </c>
      <c r="H5409" s="62">
        <v>83.25</v>
      </c>
      <c r="I5409" s="62">
        <v>6114.34</v>
      </c>
      <c r="J5409" s="62">
        <v>744909.54</v>
      </c>
      <c r="K5409" s="62">
        <v>99699</v>
      </c>
      <c r="L5409" s="62">
        <v>143827</v>
      </c>
      <c r="M5409" s="62">
        <v>91.49</v>
      </c>
      <c r="N5409" s="62">
        <v>761.06</v>
      </c>
      <c r="O5409" s="62">
        <v>1202300.1499999999</v>
      </c>
      <c r="P5409" s="63"/>
      <c r="Q5409" s="63"/>
      <c r="R5409" s="63"/>
      <c r="S5409" s="63"/>
      <c r="T5409" s="63"/>
      <c r="U5409" s="63"/>
      <c r="V5409" s="63"/>
      <c r="W5409" s="63"/>
      <c r="X5409" s="63"/>
      <c r="Y5409" s="63"/>
      <c r="Z5409" s="62">
        <v>18372</v>
      </c>
      <c r="AA5409" s="62">
        <v>142400</v>
      </c>
      <c r="AB5409" s="62">
        <v>90.59</v>
      </c>
      <c r="AC5409" s="62">
        <v>140.24</v>
      </c>
    </row>
    <row r="5410" spans="1:29" x14ac:dyDescent="0.25">
      <c r="A5410" s="61" t="s">
        <v>383</v>
      </c>
      <c r="B5410" s="61" t="s">
        <v>384</v>
      </c>
      <c r="C5410" s="62">
        <v>2011</v>
      </c>
      <c r="D5410" s="61" t="s">
        <v>75</v>
      </c>
      <c r="E5410" s="62">
        <v>20</v>
      </c>
      <c r="F5410" s="62">
        <v>164</v>
      </c>
      <c r="G5410" s="62">
        <v>104</v>
      </c>
      <c r="H5410" s="62">
        <v>0.43</v>
      </c>
      <c r="I5410" s="62">
        <v>8.1999999999999993</v>
      </c>
      <c r="J5410" s="62">
        <v>152.52000000000001</v>
      </c>
      <c r="K5410" s="62">
        <v>0</v>
      </c>
      <c r="L5410" s="63"/>
      <c r="M5410" s="63"/>
      <c r="N5410" s="63"/>
      <c r="O5410" s="63"/>
      <c r="P5410" s="63"/>
      <c r="Q5410" s="63"/>
      <c r="R5410" s="63"/>
      <c r="S5410" s="63"/>
      <c r="T5410" s="63"/>
      <c r="U5410" s="63"/>
      <c r="V5410" s="63"/>
      <c r="W5410" s="63"/>
      <c r="X5410" s="63"/>
      <c r="Y5410" s="63"/>
      <c r="Z5410" s="62">
        <v>0.53</v>
      </c>
      <c r="AA5410" s="62">
        <v>1277</v>
      </c>
      <c r="AB5410" s="62">
        <v>5.32</v>
      </c>
      <c r="AC5410" s="62">
        <v>0.03</v>
      </c>
    </row>
    <row r="5411" spans="1:29" x14ac:dyDescent="0.25">
      <c r="A5411" s="61" t="s">
        <v>426</v>
      </c>
      <c r="B5411" s="61" t="s">
        <v>427</v>
      </c>
      <c r="C5411" s="62">
        <v>2010</v>
      </c>
      <c r="D5411" s="61" t="s">
        <v>78</v>
      </c>
      <c r="E5411" s="62">
        <v>80</v>
      </c>
      <c r="F5411" s="62">
        <v>679404</v>
      </c>
      <c r="G5411" s="62">
        <v>97796</v>
      </c>
      <c r="H5411" s="62">
        <v>101.87</v>
      </c>
      <c r="I5411" s="62">
        <v>8492.5499999999993</v>
      </c>
      <c r="J5411" s="62">
        <v>631845.72</v>
      </c>
      <c r="K5411" s="62">
        <v>0</v>
      </c>
      <c r="L5411" s="63"/>
      <c r="M5411" s="63"/>
      <c r="N5411" s="63"/>
      <c r="O5411" s="63"/>
      <c r="P5411" s="63"/>
      <c r="Q5411" s="63"/>
      <c r="R5411" s="63"/>
      <c r="S5411" s="63"/>
      <c r="T5411" s="63"/>
      <c r="U5411" s="63"/>
      <c r="V5411" s="63"/>
      <c r="W5411" s="63"/>
      <c r="X5411" s="63"/>
      <c r="Y5411" s="63"/>
      <c r="Z5411" s="62">
        <v>488000</v>
      </c>
      <c r="AA5411" s="62">
        <v>19799</v>
      </c>
      <c r="AB5411" s="62">
        <v>20.62</v>
      </c>
      <c r="AC5411" s="62">
        <v>6100</v>
      </c>
    </row>
    <row r="5412" spans="1:29" ht="30" x14ac:dyDescent="0.25">
      <c r="A5412" s="61" t="s">
        <v>542</v>
      </c>
      <c r="B5412" s="61" t="s">
        <v>543</v>
      </c>
      <c r="C5412" s="62">
        <v>2017</v>
      </c>
      <c r="D5412" s="61" t="s">
        <v>78</v>
      </c>
      <c r="E5412" s="62">
        <v>46</v>
      </c>
      <c r="F5412" s="62">
        <v>203952</v>
      </c>
      <c r="G5412" s="62">
        <v>47283</v>
      </c>
      <c r="H5412" s="62">
        <v>85.66</v>
      </c>
      <c r="I5412" s="62">
        <v>4433.74</v>
      </c>
      <c r="J5412" s="62">
        <v>189675.36</v>
      </c>
      <c r="K5412" s="62">
        <v>0</v>
      </c>
      <c r="L5412" s="63"/>
      <c r="M5412" s="63"/>
      <c r="N5412" s="63"/>
      <c r="O5412" s="63"/>
      <c r="P5412" s="63"/>
      <c r="Q5412" s="63"/>
      <c r="R5412" s="63"/>
      <c r="S5412" s="63"/>
      <c r="T5412" s="63"/>
      <c r="U5412" s="63"/>
      <c r="V5412" s="63"/>
      <c r="W5412" s="63"/>
      <c r="X5412" s="63"/>
      <c r="Y5412" s="63"/>
      <c r="Z5412" s="62">
        <v>99880</v>
      </c>
      <c r="AA5412" s="62">
        <v>4917</v>
      </c>
      <c r="AB5412" s="62">
        <v>8.91</v>
      </c>
      <c r="AC5412" s="62">
        <v>2171.3000000000002</v>
      </c>
    </row>
    <row r="5413" spans="1:29" ht="45" x14ac:dyDescent="0.25">
      <c r="A5413" s="61" t="s">
        <v>109</v>
      </c>
      <c r="B5413" s="61" t="s">
        <v>110</v>
      </c>
      <c r="C5413" s="62">
        <v>2012</v>
      </c>
      <c r="D5413" s="61" t="s">
        <v>83</v>
      </c>
      <c r="E5413" s="62">
        <v>6</v>
      </c>
      <c r="F5413" s="62">
        <v>126</v>
      </c>
      <c r="G5413" s="62">
        <v>229</v>
      </c>
      <c r="H5413" s="62">
        <v>3.18</v>
      </c>
      <c r="I5413" s="62">
        <v>21</v>
      </c>
      <c r="J5413" s="62">
        <v>117.18</v>
      </c>
      <c r="K5413" s="62">
        <v>0</v>
      </c>
      <c r="L5413" s="63"/>
      <c r="M5413" s="63"/>
      <c r="N5413" s="63"/>
      <c r="O5413" s="63"/>
      <c r="P5413" s="62">
        <v>4597</v>
      </c>
      <c r="Q5413" s="62">
        <v>8837</v>
      </c>
      <c r="R5413" s="62">
        <v>122.74</v>
      </c>
      <c r="S5413" s="62">
        <v>766</v>
      </c>
      <c r="T5413" s="62">
        <v>58239.39</v>
      </c>
      <c r="U5413" s="62">
        <v>719</v>
      </c>
      <c r="V5413" s="62">
        <v>2623</v>
      </c>
      <c r="W5413" s="62">
        <v>36.43</v>
      </c>
      <c r="X5413" s="62">
        <v>119</v>
      </c>
      <c r="Y5413" s="62">
        <v>16094.1</v>
      </c>
      <c r="Z5413" s="62">
        <v>115422</v>
      </c>
      <c r="AA5413" s="62">
        <v>38678</v>
      </c>
      <c r="AB5413" s="62">
        <v>537.19000000000005</v>
      </c>
      <c r="AC5413" s="62">
        <v>19237</v>
      </c>
    </row>
    <row r="5414" spans="1:29" x14ac:dyDescent="0.25">
      <c r="A5414" s="61" t="s">
        <v>144</v>
      </c>
      <c r="B5414" s="61" t="s">
        <v>145</v>
      </c>
      <c r="C5414" s="62">
        <v>2012</v>
      </c>
      <c r="D5414" s="61" t="s">
        <v>150</v>
      </c>
      <c r="E5414" s="62">
        <v>12</v>
      </c>
      <c r="F5414" s="62">
        <v>5727</v>
      </c>
      <c r="G5414" s="62">
        <v>1016</v>
      </c>
      <c r="H5414" s="62">
        <v>7.06</v>
      </c>
      <c r="I5414" s="62">
        <v>477.25</v>
      </c>
      <c r="J5414" s="62">
        <v>5326.11</v>
      </c>
      <c r="K5414" s="62">
        <v>8718.7199999999993</v>
      </c>
      <c r="L5414" s="62">
        <v>11536</v>
      </c>
      <c r="M5414" s="62">
        <v>80.11</v>
      </c>
      <c r="N5414" s="62">
        <v>726.56</v>
      </c>
      <c r="O5414" s="62">
        <v>105141.66</v>
      </c>
      <c r="P5414" s="63"/>
      <c r="Q5414" s="63"/>
      <c r="R5414" s="63"/>
      <c r="S5414" s="63"/>
      <c r="T5414" s="63"/>
      <c r="U5414" s="63"/>
      <c r="V5414" s="63"/>
      <c r="W5414" s="63"/>
      <c r="X5414" s="63"/>
      <c r="Y5414" s="63"/>
      <c r="Z5414" s="62">
        <v>767</v>
      </c>
      <c r="AA5414" s="62">
        <v>9282</v>
      </c>
      <c r="AB5414" s="62">
        <v>64.459999999999994</v>
      </c>
      <c r="AC5414" s="62">
        <v>63.92</v>
      </c>
    </row>
    <row r="5415" spans="1:29" ht="30" x14ac:dyDescent="0.25">
      <c r="A5415" s="61" t="s">
        <v>115</v>
      </c>
      <c r="B5415" s="61" t="s">
        <v>116</v>
      </c>
      <c r="C5415" s="62">
        <v>2008</v>
      </c>
      <c r="D5415" s="61" t="s">
        <v>135</v>
      </c>
      <c r="E5415" s="62">
        <v>24</v>
      </c>
      <c r="F5415" s="62">
        <v>4026</v>
      </c>
      <c r="G5415" s="62">
        <v>1091</v>
      </c>
      <c r="H5415" s="62">
        <v>3.79</v>
      </c>
      <c r="I5415" s="62">
        <v>167.75</v>
      </c>
      <c r="J5415" s="62">
        <v>3744.18</v>
      </c>
      <c r="K5415" s="62">
        <v>0</v>
      </c>
      <c r="L5415" s="63"/>
      <c r="M5415" s="63"/>
      <c r="N5415" s="63"/>
      <c r="O5415" s="63"/>
      <c r="P5415" s="63"/>
      <c r="Q5415" s="63"/>
      <c r="R5415" s="63"/>
      <c r="S5415" s="63"/>
      <c r="T5415" s="63"/>
      <c r="U5415" s="62">
        <v>847</v>
      </c>
      <c r="V5415" s="62">
        <v>2688</v>
      </c>
      <c r="W5415" s="62">
        <v>9.33</v>
      </c>
      <c r="X5415" s="62">
        <v>35</v>
      </c>
      <c r="Y5415" s="62">
        <v>18959.25</v>
      </c>
      <c r="Z5415" s="62">
        <v>152400</v>
      </c>
      <c r="AA5415" s="62">
        <v>18215</v>
      </c>
      <c r="AB5415" s="62">
        <v>63.25</v>
      </c>
      <c r="AC5415" s="62">
        <v>6350</v>
      </c>
    </row>
    <row r="5416" spans="1:29" ht="30" x14ac:dyDescent="0.25">
      <c r="A5416" s="61" t="s">
        <v>148</v>
      </c>
      <c r="B5416" s="61" t="s">
        <v>149</v>
      </c>
      <c r="C5416" s="62">
        <v>2013</v>
      </c>
      <c r="D5416" s="61" t="s">
        <v>86</v>
      </c>
      <c r="E5416" s="62">
        <v>27</v>
      </c>
      <c r="F5416" s="62">
        <v>832</v>
      </c>
      <c r="G5416" s="62">
        <v>405</v>
      </c>
      <c r="H5416" s="62">
        <v>1.25</v>
      </c>
      <c r="I5416" s="62">
        <v>30.81</v>
      </c>
      <c r="J5416" s="62">
        <v>773.76</v>
      </c>
      <c r="K5416" s="62">
        <v>281.27999999999997</v>
      </c>
      <c r="L5416" s="62">
        <v>417</v>
      </c>
      <c r="M5416" s="62">
        <v>1.29</v>
      </c>
      <c r="N5416" s="62">
        <v>10.42</v>
      </c>
      <c r="O5416" s="62">
        <v>3392.04</v>
      </c>
      <c r="P5416" s="63"/>
      <c r="Q5416" s="63"/>
      <c r="R5416" s="63"/>
      <c r="S5416" s="63"/>
      <c r="T5416" s="63"/>
      <c r="U5416" s="63"/>
      <c r="V5416" s="63"/>
      <c r="W5416" s="63"/>
      <c r="X5416" s="63"/>
      <c r="Y5416" s="63"/>
      <c r="Z5416" s="62">
        <v>234077</v>
      </c>
      <c r="AA5416" s="62">
        <v>29950</v>
      </c>
      <c r="AB5416" s="62">
        <v>92.44</v>
      </c>
      <c r="AC5416" s="62">
        <v>8669.52</v>
      </c>
    </row>
    <row r="5417" spans="1:29" ht="30" x14ac:dyDescent="0.25">
      <c r="A5417" s="61" t="s">
        <v>391</v>
      </c>
      <c r="B5417" s="61" t="s">
        <v>392</v>
      </c>
      <c r="C5417" s="62">
        <v>2012</v>
      </c>
      <c r="D5417" s="61" t="s">
        <v>78</v>
      </c>
      <c r="E5417" s="62">
        <v>48</v>
      </c>
      <c r="F5417" s="62">
        <v>121761</v>
      </c>
      <c r="G5417" s="62">
        <v>26325</v>
      </c>
      <c r="H5417" s="62">
        <v>45.7</v>
      </c>
      <c r="I5417" s="62">
        <v>2536.69</v>
      </c>
      <c r="J5417" s="62">
        <v>113237.73</v>
      </c>
      <c r="K5417" s="62">
        <v>35940</v>
      </c>
      <c r="L5417" s="62">
        <v>61210</v>
      </c>
      <c r="M5417" s="62">
        <v>106.27</v>
      </c>
      <c r="N5417" s="63"/>
      <c r="O5417" s="63"/>
      <c r="P5417" s="63"/>
      <c r="Q5417" s="63"/>
      <c r="R5417" s="63"/>
      <c r="S5417" s="63"/>
      <c r="T5417" s="63"/>
      <c r="U5417" s="63"/>
      <c r="V5417" s="63"/>
      <c r="W5417" s="63"/>
      <c r="X5417" s="63"/>
      <c r="Y5417" s="63"/>
      <c r="Z5417" s="62">
        <v>2901</v>
      </c>
      <c r="AA5417" s="62">
        <v>30291</v>
      </c>
      <c r="AB5417" s="62">
        <v>52.59</v>
      </c>
      <c r="AC5417" s="62">
        <v>60.44</v>
      </c>
    </row>
    <row r="5418" spans="1:29" ht="30" x14ac:dyDescent="0.25">
      <c r="A5418" s="61" t="s">
        <v>385</v>
      </c>
      <c r="B5418" s="61" t="s">
        <v>386</v>
      </c>
      <c r="C5418" s="62">
        <v>2004</v>
      </c>
      <c r="D5418" s="61" t="s">
        <v>75</v>
      </c>
      <c r="E5418" s="62">
        <v>4</v>
      </c>
      <c r="F5418" s="63"/>
      <c r="G5418" s="63"/>
      <c r="H5418" s="63"/>
      <c r="I5418" s="63"/>
      <c r="J5418" s="63"/>
      <c r="K5418" s="62">
        <v>0</v>
      </c>
      <c r="L5418" s="63"/>
      <c r="M5418" s="63"/>
      <c r="N5418" s="63"/>
      <c r="O5418" s="63"/>
      <c r="P5418" s="63"/>
      <c r="Q5418" s="63"/>
      <c r="R5418" s="63"/>
      <c r="S5418" s="63"/>
      <c r="T5418" s="63"/>
      <c r="U5418" s="63"/>
      <c r="V5418" s="63"/>
      <c r="W5418" s="63"/>
      <c r="X5418" s="63"/>
      <c r="Y5418" s="63"/>
      <c r="Z5418" s="62">
        <v>277.79000000000002</v>
      </c>
      <c r="AA5418" s="62">
        <v>6444</v>
      </c>
      <c r="AB5418" s="62">
        <v>134.25</v>
      </c>
      <c r="AC5418" s="62">
        <v>69.45</v>
      </c>
    </row>
    <row r="5419" spans="1:29" x14ac:dyDescent="0.25">
      <c r="A5419" s="61" t="s">
        <v>81</v>
      </c>
      <c r="B5419" s="61" t="s">
        <v>82</v>
      </c>
      <c r="C5419" s="62">
        <v>2016</v>
      </c>
      <c r="D5419" s="61" t="s">
        <v>78</v>
      </c>
      <c r="E5419" s="62">
        <v>32</v>
      </c>
      <c r="F5419" s="62">
        <v>245120</v>
      </c>
      <c r="G5419" s="62">
        <v>37823</v>
      </c>
      <c r="H5419" s="62">
        <v>98.5</v>
      </c>
      <c r="I5419" s="62">
        <v>7660</v>
      </c>
      <c r="J5419" s="62">
        <v>227961.60000000001</v>
      </c>
      <c r="K5419" s="62">
        <v>0</v>
      </c>
      <c r="L5419" s="63"/>
      <c r="M5419" s="63"/>
      <c r="N5419" s="63"/>
      <c r="O5419" s="63"/>
      <c r="P5419" s="63"/>
      <c r="Q5419" s="63"/>
      <c r="R5419" s="63"/>
      <c r="S5419" s="63"/>
      <c r="T5419" s="63"/>
      <c r="U5419" s="63"/>
      <c r="V5419" s="63"/>
      <c r="W5419" s="63"/>
      <c r="X5419" s="63"/>
      <c r="Y5419" s="63"/>
      <c r="Z5419" s="62">
        <v>31659</v>
      </c>
      <c r="AA5419" s="62">
        <v>4599</v>
      </c>
      <c r="AB5419" s="62">
        <v>11.98</v>
      </c>
      <c r="AC5419" s="62">
        <v>989.34</v>
      </c>
    </row>
    <row r="5420" spans="1:29" ht="30" x14ac:dyDescent="0.25">
      <c r="A5420" s="61" t="s">
        <v>283</v>
      </c>
      <c r="B5420" s="61" t="s">
        <v>284</v>
      </c>
      <c r="C5420" s="62">
        <v>2010</v>
      </c>
      <c r="D5420" s="61" t="s">
        <v>86</v>
      </c>
      <c r="E5420" s="62">
        <v>216</v>
      </c>
      <c r="F5420" s="62">
        <v>1331480</v>
      </c>
      <c r="G5420" s="62">
        <v>256016</v>
      </c>
      <c r="H5420" s="62">
        <v>98.77</v>
      </c>
      <c r="I5420" s="62">
        <v>6164.26</v>
      </c>
      <c r="J5420" s="62">
        <v>1238276.3999999999</v>
      </c>
      <c r="K5420" s="62">
        <v>185745.88</v>
      </c>
      <c r="L5420" s="62">
        <v>290145</v>
      </c>
      <c r="M5420" s="62">
        <v>111.94</v>
      </c>
      <c r="N5420" s="63"/>
      <c r="O5420" s="63"/>
      <c r="P5420" s="63"/>
      <c r="Q5420" s="63"/>
      <c r="R5420" s="63"/>
      <c r="S5420" s="63"/>
      <c r="T5420" s="63"/>
      <c r="U5420" s="63"/>
      <c r="V5420" s="63"/>
      <c r="W5420" s="63"/>
      <c r="X5420" s="63"/>
      <c r="Y5420" s="63"/>
      <c r="Z5420" s="62">
        <v>0</v>
      </c>
      <c r="AA5420" s="63"/>
      <c r="AB5420" s="63"/>
      <c r="AC5420" s="62">
        <v>0</v>
      </c>
    </row>
    <row r="5421" spans="1:29" x14ac:dyDescent="0.25">
      <c r="A5421" s="61" t="s">
        <v>260</v>
      </c>
      <c r="B5421" s="61" t="s">
        <v>261</v>
      </c>
      <c r="C5421" s="62">
        <v>2016</v>
      </c>
      <c r="D5421" s="61" t="s">
        <v>226</v>
      </c>
      <c r="E5421" s="62">
        <v>50</v>
      </c>
      <c r="F5421" s="62">
        <v>213360</v>
      </c>
      <c r="G5421" s="62">
        <v>30125</v>
      </c>
      <c r="H5421" s="62">
        <v>50.21</v>
      </c>
      <c r="I5421" s="62">
        <v>4267.2</v>
      </c>
      <c r="J5421" s="62">
        <v>198424.8</v>
      </c>
      <c r="K5421" s="62">
        <v>12684.77</v>
      </c>
      <c r="L5421" s="62">
        <v>17631</v>
      </c>
      <c r="M5421" s="62">
        <v>29.39</v>
      </c>
      <c r="N5421" s="62">
        <v>253.7</v>
      </c>
      <c r="O5421" s="62">
        <v>152969.47</v>
      </c>
      <c r="P5421" s="63"/>
      <c r="Q5421" s="63"/>
      <c r="R5421" s="63"/>
      <c r="S5421" s="63"/>
      <c r="T5421" s="63"/>
      <c r="U5421" s="63"/>
      <c r="V5421" s="63"/>
      <c r="W5421" s="63"/>
      <c r="X5421" s="63"/>
      <c r="Y5421" s="63"/>
      <c r="Z5421" s="62">
        <v>1058</v>
      </c>
      <c r="AA5421" s="62">
        <v>18669</v>
      </c>
      <c r="AB5421" s="62">
        <v>31.12</v>
      </c>
      <c r="AC5421" s="62">
        <v>21.16</v>
      </c>
    </row>
    <row r="5422" spans="1:29" x14ac:dyDescent="0.25">
      <c r="A5422" s="61" t="s">
        <v>291</v>
      </c>
      <c r="B5422" s="61" t="s">
        <v>292</v>
      </c>
      <c r="C5422" s="62">
        <v>2006</v>
      </c>
      <c r="D5422" s="61" t="s">
        <v>78</v>
      </c>
      <c r="E5422" s="62">
        <v>70</v>
      </c>
      <c r="F5422" s="62">
        <v>207900</v>
      </c>
      <c r="G5422" s="62">
        <v>34018</v>
      </c>
      <c r="H5422" s="62">
        <v>40.5</v>
      </c>
      <c r="I5422" s="62">
        <v>2970</v>
      </c>
      <c r="J5422" s="62">
        <v>193347</v>
      </c>
      <c r="K5422" s="62">
        <v>0</v>
      </c>
      <c r="L5422" s="63"/>
      <c r="M5422" s="63"/>
      <c r="N5422" s="63"/>
      <c r="O5422" s="63"/>
      <c r="P5422" s="63"/>
      <c r="Q5422" s="63"/>
      <c r="R5422" s="63"/>
      <c r="S5422" s="63"/>
      <c r="T5422" s="63"/>
      <c r="U5422" s="63"/>
      <c r="V5422" s="63"/>
      <c r="W5422" s="63"/>
      <c r="X5422" s="63"/>
      <c r="Y5422" s="63"/>
      <c r="Z5422" s="62">
        <v>266138</v>
      </c>
      <c r="AA5422" s="62">
        <v>6671</v>
      </c>
      <c r="AB5422" s="62">
        <v>7.94</v>
      </c>
      <c r="AC5422" s="62">
        <v>3801.97</v>
      </c>
    </row>
    <row r="5423" spans="1:29" x14ac:dyDescent="0.25">
      <c r="A5423" s="61" t="s">
        <v>397</v>
      </c>
      <c r="B5423" s="61" t="s">
        <v>398</v>
      </c>
      <c r="C5423" s="62">
        <v>2018</v>
      </c>
      <c r="D5423" s="61" t="s">
        <v>99</v>
      </c>
      <c r="E5423" s="62">
        <v>50</v>
      </c>
      <c r="F5423" s="62">
        <v>408240</v>
      </c>
      <c r="G5423" s="62">
        <v>13134</v>
      </c>
      <c r="H5423" s="62">
        <v>21.89</v>
      </c>
      <c r="I5423" s="62">
        <v>8164.8</v>
      </c>
      <c r="J5423" s="62">
        <v>379663.2</v>
      </c>
      <c r="K5423" s="62">
        <v>0</v>
      </c>
      <c r="L5423" s="63"/>
      <c r="M5423" s="63"/>
      <c r="N5423" s="63"/>
      <c r="O5423" s="63"/>
      <c r="P5423" s="63"/>
      <c r="Q5423" s="63"/>
      <c r="R5423" s="63"/>
      <c r="S5423" s="63"/>
      <c r="T5423" s="63"/>
      <c r="U5423" s="63"/>
      <c r="V5423" s="63"/>
      <c r="W5423" s="63"/>
      <c r="X5423" s="63"/>
      <c r="Y5423" s="63"/>
      <c r="Z5423" s="62">
        <v>88900</v>
      </c>
      <c r="AA5423" s="62">
        <v>9936</v>
      </c>
      <c r="AB5423" s="62">
        <v>16.559999999999999</v>
      </c>
      <c r="AC5423" s="62">
        <v>1778</v>
      </c>
    </row>
    <row r="5424" spans="1:29" x14ac:dyDescent="0.25">
      <c r="A5424" s="61" t="s">
        <v>102</v>
      </c>
      <c r="B5424" s="61" t="s">
        <v>103</v>
      </c>
      <c r="C5424" s="62">
        <v>2003</v>
      </c>
      <c r="D5424" s="61" t="s">
        <v>78</v>
      </c>
      <c r="E5424" s="62">
        <v>40</v>
      </c>
      <c r="F5424" s="62">
        <v>193200</v>
      </c>
      <c r="G5424" s="62">
        <v>23244</v>
      </c>
      <c r="H5424" s="62">
        <v>48.43</v>
      </c>
      <c r="I5424" s="62">
        <v>4830</v>
      </c>
      <c r="J5424" s="62">
        <v>179676</v>
      </c>
      <c r="K5424" s="62">
        <v>0</v>
      </c>
      <c r="L5424" s="63"/>
      <c r="M5424" s="63"/>
      <c r="N5424" s="63"/>
      <c r="O5424" s="63"/>
      <c r="P5424" s="63"/>
      <c r="Q5424" s="63"/>
      <c r="R5424" s="63"/>
      <c r="S5424" s="63"/>
      <c r="T5424" s="63"/>
      <c r="U5424" s="63"/>
      <c r="V5424" s="63"/>
      <c r="W5424" s="63"/>
      <c r="X5424" s="63"/>
      <c r="Y5424" s="63"/>
      <c r="Z5424" s="62">
        <v>1084</v>
      </c>
      <c r="AA5424" s="62">
        <v>8280</v>
      </c>
      <c r="AB5424" s="62">
        <v>17.25</v>
      </c>
      <c r="AC5424" s="62">
        <v>27.1</v>
      </c>
    </row>
    <row r="5425" spans="1:29" x14ac:dyDescent="0.25">
      <c r="A5425" s="61" t="s">
        <v>434</v>
      </c>
      <c r="B5425" s="61" t="s">
        <v>435</v>
      </c>
      <c r="C5425" s="62">
        <v>2003</v>
      </c>
      <c r="D5425" s="61" t="s">
        <v>75</v>
      </c>
      <c r="E5425" s="62">
        <v>24</v>
      </c>
      <c r="F5425" s="62">
        <v>8764</v>
      </c>
      <c r="G5425" s="62">
        <v>1313</v>
      </c>
      <c r="H5425" s="62">
        <v>4.5599999999999996</v>
      </c>
      <c r="I5425" s="62">
        <v>365.17</v>
      </c>
      <c r="J5425" s="62">
        <v>8150.52</v>
      </c>
      <c r="K5425" s="62">
        <v>354</v>
      </c>
      <c r="L5425" s="62">
        <v>489</v>
      </c>
      <c r="M5425" s="62">
        <v>1.7</v>
      </c>
      <c r="N5425" s="62">
        <v>14.75</v>
      </c>
      <c r="O5425" s="62">
        <v>4268.99</v>
      </c>
      <c r="P5425" s="63"/>
      <c r="Q5425" s="63"/>
      <c r="R5425" s="63"/>
      <c r="S5425" s="63"/>
      <c r="T5425" s="63"/>
      <c r="U5425" s="63"/>
      <c r="V5425" s="63"/>
      <c r="W5425" s="63"/>
      <c r="X5425" s="63"/>
      <c r="Y5425" s="63"/>
      <c r="Z5425" s="62">
        <v>975.87</v>
      </c>
      <c r="AA5425" s="62">
        <v>3303</v>
      </c>
      <c r="AB5425" s="62">
        <v>11.47</v>
      </c>
      <c r="AC5425" s="62">
        <v>40.659999999999997</v>
      </c>
    </row>
    <row r="5426" spans="1:29" ht="30" x14ac:dyDescent="0.25">
      <c r="A5426" s="61" t="s">
        <v>136</v>
      </c>
      <c r="B5426" s="61" t="s">
        <v>137</v>
      </c>
      <c r="C5426" s="62">
        <v>2007</v>
      </c>
      <c r="D5426" s="61" t="s">
        <v>78</v>
      </c>
      <c r="E5426" s="62">
        <v>24</v>
      </c>
      <c r="F5426" s="62">
        <v>65041</v>
      </c>
      <c r="G5426" s="62">
        <v>11997</v>
      </c>
      <c r="H5426" s="62">
        <v>41.66</v>
      </c>
      <c r="I5426" s="62">
        <v>2710.04</v>
      </c>
      <c r="J5426" s="62">
        <v>60488.13</v>
      </c>
      <c r="K5426" s="62">
        <v>14801</v>
      </c>
      <c r="L5426" s="62">
        <v>23260</v>
      </c>
      <c r="M5426" s="62">
        <v>80.760000000000005</v>
      </c>
      <c r="N5426" s="62">
        <v>616.71</v>
      </c>
      <c r="O5426" s="62">
        <v>178489.7</v>
      </c>
      <c r="P5426" s="63"/>
      <c r="Q5426" s="63"/>
      <c r="R5426" s="63"/>
      <c r="S5426" s="63"/>
      <c r="T5426" s="63"/>
      <c r="U5426" s="63"/>
      <c r="V5426" s="63"/>
      <c r="W5426" s="63"/>
      <c r="X5426" s="63"/>
      <c r="Y5426" s="63"/>
      <c r="Z5426" s="62">
        <v>1.47</v>
      </c>
      <c r="AA5426" s="62">
        <v>2545</v>
      </c>
      <c r="AB5426" s="62">
        <v>8.84</v>
      </c>
      <c r="AC5426" s="62">
        <v>0.06</v>
      </c>
    </row>
    <row r="5427" spans="1:29" x14ac:dyDescent="0.25">
      <c r="A5427" s="61" t="s">
        <v>140</v>
      </c>
      <c r="B5427" s="61" t="s">
        <v>141</v>
      </c>
      <c r="C5427" s="62">
        <v>2015</v>
      </c>
      <c r="D5427" s="61" t="s">
        <v>94</v>
      </c>
      <c r="E5427" s="62">
        <v>15</v>
      </c>
      <c r="F5427" s="62">
        <v>5599</v>
      </c>
      <c r="G5427" s="62">
        <v>1411</v>
      </c>
      <c r="H5427" s="62">
        <v>7.84</v>
      </c>
      <c r="I5427" s="62">
        <v>373.27</v>
      </c>
      <c r="J5427" s="62">
        <v>5207.07</v>
      </c>
      <c r="K5427" s="62">
        <v>630.46</v>
      </c>
      <c r="L5427" s="62">
        <v>902</v>
      </c>
      <c r="M5427" s="62">
        <v>5.01</v>
      </c>
      <c r="N5427" s="63"/>
      <c r="O5427" s="63"/>
      <c r="P5427" s="63"/>
      <c r="Q5427" s="63"/>
      <c r="R5427" s="63"/>
      <c r="S5427" s="63"/>
      <c r="T5427" s="63"/>
      <c r="U5427" s="63"/>
      <c r="V5427" s="63"/>
      <c r="W5427" s="63"/>
      <c r="X5427" s="63"/>
      <c r="Y5427" s="63"/>
      <c r="Z5427" s="62">
        <v>1487</v>
      </c>
      <c r="AA5427" s="62">
        <v>15327</v>
      </c>
      <c r="AB5427" s="62">
        <v>85.15</v>
      </c>
      <c r="AC5427" s="62">
        <v>99.13</v>
      </c>
    </row>
    <row r="5428" spans="1:29" ht="30" x14ac:dyDescent="0.25">
      <c r="A5428" s="61" t="s">
        <v>176</v>
      </c>
      <c r="B5428" s="61" t="s">
        <v>177</v>
      </c>
      <c r="C5428" s="62">
        <v>2009</v>
      </c>
      <c r="D5428" s="61" t="s">
        <v>226</v>
      </c>
      <c r="E5428" s="62">
        <v>40</v>
      </c>
      <c r="F5428" s="62">
        <v>361360</v>
      </c>
      <c r="G5428" s="62">
        <v>54893</v>
      </c>
      <c r="H5428" s="62">
        <v>114.36</v>
      </c>
      <c r="I5428" s="62">
        <v>9034</v>
      </c>
      <c r="J5428" s="62">
        <v>336064.8</v>
      </c>
      <c r="K5428" s="62">
        <v>0</v>
      </c>
      <c r="L5428" s="63"/>
      <c r="M5428" s="63"/>
      <c r="N5428" s="63"/>
      <c r="O5428" s="63"/>
      <c r="P5428" s="63"/>
      <c r="Q5428" s="63"/>
      <c r="R5428" s="63"/>
      <c r="S5428" s="63"/>
      <c r="T5428" s="63"/>
      <c r="U5428" s="63"/>
      <c r="V5428" s="63"/>
      <c r="W5428" s="63"/>
      <c r="X5428" s="63"/>
      <c r="Y5428" s="63"/>
      <c r="Z5428" s="62">
        <v>0</v>
      </c>
      <c r="AA5428" s="62">
        <v>4861</v>
      </c>
      <c r="AB5428" s="62">
        <v>10.130000000000001</v>
      </c>
      <c r="AC5428" s="62">
        <v>0</v>
      </c>
    </row>
    <row r="5429" spans="1:29" ht="30" x14ac:dyDescent="0.25">
      <c r="A5429" s="61" t="s">
        <v>133</v>
      </c>
      <c r="B5429" s="61" t="s">
        <v>134</v>
      </c>
      <c r="C5429" s="62">
        <v>2014</v>
      </c>
      <c r="D5429" s="61" t="s">
        <v>99</v>
      </c>
      <c r="E5429" s="62">
        <v>36</v>
      </c>
      <c r="F5429" s="62">
        <v>175368</v>
      </c>
      <c r="G5429" s="62">
        <v>23914</v>
      </c>
      <c r="H5429" s="62">
        <v>55.36</v>
      </c>
      <c r="I5429" s="62">
        <v>4871.33</v>
      </c>
      <c r="J5429" s="62">
        <v>163092.24</v>
      </c>
      <c r="K5429" s="62">
        <v>10265.76</v>
      </c>
      <c r="L5429" s="62">
        <v>17178</v>
      </c>
      <c r="M5429" s="62">
        <v>39.76</v>
      </c>
      <c r="N5429" s="63"/>
      <c r="O5429" s="63"/>
      <c r="P5429" s="63"/>
      <c r="Q5429" s="63"/>
      <c r="R5429" s="63"/>
      <c r="S5429" s="63"/>
      <c r="T5429" s="63"/>
      <c r="U5429" s="63"/>
      <c r="V5429" s="63"/>
      <c r="W5429" s="63"/>
      <c r="X5429" s="63"/>
      <c r="Y5429" s="63"/>
      <c r="Z5429" s="62">
        <v>83200</v>
      </c>
      <c r="AA5429" s="62">
        <v>7157</v>
      </c>
      <c r="AB5429" s="62">
        <v>16.57</v>
      </c>
      <c r="AC5429" s="62">
        <v>2311.11</v>
      </c>
    </row>
    <row r="5430" spans="1:29" ht="30" x14ac:dyDescent="0.25">
      <c r="A5430" s="61" t="s">
        <v>482</v>
      </c>
      <c r="B5430" s="61" t="s">
        <v>483</v>
      </c>
      <c r="C5430" s="62">
        <v>2013</v>
      </c>
      <c r="D5430" s="61" t="s">
        <v>78</v>
      </c>
      <c r="E5430" s="62">
        <v>10</v>
      </c>
      <c r="F5430" s="62">
        <v>83088</v>
      </c>
      <c r="G5430" s="62">
        <v>13575</v>
      </c>
      <c r="H5430" s="62">
        <v>113.13</v>
      </c>
      <c r="I5430" s="62">
        <v>8308.7999999999993</v>
      </c>
      <c r="J5430" s="62">
        <v>77271.839999999997</v>
      </c>
      <c r="K5430" s="62">
        <v>0</v>
      </c>
      <c r="L5430" s="63"/>
      <c r="M5430" s="63"/>
      <c r="N5430" s="63"/>
      <c r="O5430" s="63"/>
      <c r="P5430" s="63"/>
      <c r="Q5430" s="63"/>
      <c r="R5430" s="63"/>
      <c r="S5430" s="63"/>
      <c r="T5430" s="63"/>
      <c r="U5430" s="63"/>
      <c r="V5430" s="63"/>
      <c r="W5430" s="63"/>
      <c r="X5430" s="63"/>
      <c r="Y5430" s="63"/>
      <c r="Z5430" s="62">
        <v>232</v>
      </c>
      <c r="AA5430" s="62">
        <v>7014</v>
      </c>
      <c r="AB5430" s="62">
        <v>58.45</v>
      </c>
      <c r="AC5430" s="62">
        <v>23.2</v>
      </c>
    </row>
    <row r="5431" spans="1:29" x14ac:dyDescent="0.25">
      <c r="A5431" s="61" t="s">
        <v>130</v>
      </c>
      <c r="B5431" s="61" t="s">
        <v>131</v>
      </c>
      <c r="C5431" s="62">
        <v>2005</v>
      </c>
      <c r="D5431" s="61" t="s">
        <v>132</v>
      </c>
      <c r="E5431" s="62">
        <v>15</v>
      </c>
      <c r="F5431" s="62">
        <v>144</v>
      </c>
      <c r="G5431" s="62">
        <v>16</v>
      </c>
      <c r="H5431" s="62">
        <v>0.09</v>
      </c>
      <c r="I5431" s="62">
        <v>9.6</v>
      </c>
      <c r="J5431" s="62">
        <v>133.91999999999999</v>
      </c>
      <c r="K5431" s="62">
        <v>0</v>
      </c>
      <c r="L5431" s="63"/>
      <c r="M5431" s="63"/>
      <c r="N5431" s="63"/>
      <c r="O5431" s="63"/>
      <c r="P5431" s="63"/>
      <c r="Q5431" s="63"/>
      <c r="R5431" s="63"/>
      <c r="S5431" s="63"/>
      <c r="T5431" s="63"/>
      <c r="U5431" s="63"/>
      <c r="V5431" s="63"/>
      <c r="W5431" s="63"/>
      <c r="X5431" s="63"/>
      <c r="Y5431" s="63"/>
      <c r="Z5431" s="62">
        <v>1494</v>
      </c>
      <c r="AA5431" s="62">
        <v>7593</v>
      </c>
      <c r="AB5431" s="62">
        <v>42.18</v>
      </c>
      <c r="AC5431" s="62">
        <v>99.6</v>
      </c>
    </row>
    <row r="5432" spans="1:29" ht="30" x14ac:dyDescent="0.25">
      <c r="A5432" s="61" t="s">
        <v>142</v>
      </c>
      <c r="B5432" s="61" t="s">
        <v>143</v>
      </c>
      <c r="C5432" s="62">
        <v>2014</v>
      </c>
      <c r="D5432" s="61" t="s">
        <v>72</v>
      </c>
      <c r="E5432" s="62">
        <v>144</v>
      </c>
      <c r="F5432" s="62">
        <v>1212582</v>
      </c>
      <c r="G5432" s="62">
        <v>184158</v>
      </c>
      <c r="H5432" s="62">
        <v>106.57</v>
      </c>
      <c r="I5432" s="62">
        <v>8420.7099999999991</v>
      </c>
      <c r="J5432" s="62">
        <v>1127701.26</v>
      </c>
      <c r="K5432" s="62">
        <v>6439.38</v>
      </c>
      <c r="L5432" s="62">
        <v>13981</v>
      </c>
      <c r="M5432" s="62">
        <v>8.09</v>
      </c>
      <c r="N5432" s="62">
        <v>44.72</v>
      </c>
      <c r="O5432" s="62">
        <v>77654.41</v>
      </c>
      <c r="P5432" s="63"/>
      <c r="Q5432" s="63"/>
      <c r="R5432" s="63"/>
      <c r="S5432" s="63"/>
      <c r="T5432" s="63"/>
      <c r="U5432" s="63"/>
      <c r="V5432" s="63"/>
      <c r="W5432" s="63"/>
      <c r="X5432" s="63"/>
      <c r="Y5432" s="63"/>
      <c r="Z5432" s="62">
        <v>238945.95</v>
      </c>
      <c r="AA5432" s="62">
        <v>11302</v>
      </c>
      <c r="AB5432" s="62">
        <v>6.54</v>
      </c>
      <c r="AC5432" s="62">
        <v>1659.35</v>
      </c>
    </row>
    <row r="5433" spans="1:29" ht="30" x14ac:dyDescent="0.25">
      <c r="A5433" s="61" t="s">
        <v>498</v>
      </c>
      <c r="B5433" s="61" t="s">
        <v>499</v>
      </c>
      <c r="C5433" s="62">
        <v>2018</v>
      </c>
      <c r="D5433" s="61" t="s">
        <v>150</v>
      </c>
      <c r="E5433" s="62">
        <v>6</v>
      </c>
      <c r="F5433" s="63"/>
      <c r="G5433" s="63"/>
      <c r="H5433" s="63"/>
      <c r="I5433" s="63"/>
      <c r="J5433" s="63"/>
      <c r="K5433" s="62">
        <v>0</v>
      </c>
      <c r="L5433" s="63"/>
      <c r="M5433" s="63"/>
      <c r="N5433" s="63"/>
      <c r="O5433" s="63"/>
      <c r="P5433" s="63"/>
      <c r="Q5433" s="63"/>
      <c r="R5433" s="63"/>
      <c r="S5433" s="63"/>
      <c r="T5433" s="63"/>
      <c r="U5433" s="63"/>
      <c r="V5433" s="63"/>
      <c r="W5433" s="63"/>
      <c r="X5433" s="63"/>
      <c r="Y5433" s="63"/>
      <c r="Z5433" s="62">
        <v>0</v>
      </c>
      <c r="AA5433" s="63"/>
      <c r="AB5433" s="63"/>
      <c r="AC5433" s="62">
        <v>0</v>
      </c>
    </row>
    <row r="5434" spans="1:29" ht="30" x14ac:dyDescent="0.25">
      <c r="A5434" s="61" t="s">
        <v>117</v>
      </c>
      <c r="B5434" s="61" t="s">
        <v>118</v>
      </c>
      <c r="C5434" s="62">
        <v>2015</v>
      </c>
      <c r="D5434" s="61" t="s">
        <v>563</v>
      </c>
      <c r="E5434" s="62">
        <v>33</v>
      </c>
      <c r="F5434" s="63"/>
      <c r="G5434" s="63"/>
      <c r="H5434" s="63"/>
      <c r="I5434" s="63"/>
      <c r="J5434" s="63"/>
      <c r="K5434" s="62">
        <v>0</v>
      </c>
      <c r="L5434" s="63"/>
      <c r="M5434" s="63"/>
      <c r="N5434" s="63"/>
      <c r="O5434" s="63"/>
      <c r="P5434" s="63"/>
      <c r="Q5434" s="63"/>
      <c r="R5434" s="63"/>
      <c r="S5434" s="63"/>
      <c r="T5434" s="63"/>
      <c r="U5434" s="63"/>
      <c r="V5434" s="63"/>
      <c r="W5434" s="63"/>
      <c r="X5434" s="63"/>
      <c r="Y5434" s="63"/>
      <c r="Z5434" s="62">
        <v>0</v>
      </c>
      <c r="AA5434" s="63"/>
      <c r="AB5434" s="63"/>
      <c r="AC5434" s="62">
        <v>0</v>
      </c>
    </row>
    <row r="5435" spans="1:29" x14ac:dyDescent="0.25">
      <c r="A5435" s="61" t="s">
        <v>471</v>
      </c>
      <c r="B5435" s="61" t="s">
        <v>472</v>
      </c>
      <c r="C5435" s="62">
        <v>2006</v>
      </c>
      <c r="D5435" s="61" t="s">
        <v>78</v>
      </c>
      <c r="E5435" s="62">
        <v>40</v>
      </c>
      <c r="F5435" s="62">
        <v>26473</v>
      </c>
      <c r="G5435" s="62">
        <v>3359</v>
      </c>
      <c r="H5435" s="62">
        <v>7</v>
      </c>
      <c r="I5435" s="62">
        <v>661.83</v>
      </c>
      <c r="J5435" s="62">
        <v>24619.89</v>
      </c>
      <c r="K5435" s="62">
        <v>13248.3</v>
      </c>
      <c r="L5435" s="62">
        <v>27054</v>
      </c>
      <c r="M5435" s="62">
        <v>56.36</v>
      </c>
      <c r="N5435" s="62">
        <v>331.21</v>
      </c>
      <c r="O5435" s="62">
        <v>159765.26</v>
      </c>
      <c r="P5435" s="63"/>
      <c r="Q5435" s="63"/>
      <c r="R5435" s="63"/>
      <c r="S5435" s="63"/>
      <c r="T5435" s="63"/>
      <c r="U5435" s="63"/>
      <c r="V5435" s="63"/>
      <c r="W5435" s="63"/>
      <c r="X5435" s="63"/>
      <c r="Y5435" s="63"/>
      <c r="Z5435" s="62">
        <v>85300</v>
      </c>
      <c r="AA5435" s="62">
        <v>3086</v>
      </c>
      <c r="AB5435" s="62">
        <v>6.43</v>
      </c>
      <c r="AC5435" s="62">
        <v>2132.5</v>
      </c>
    </row>
    <row r="5436" spans="1:29" ht="30" x14ac:dyDescent="0.25">
      <c r="A5436" s="61" t="s">
        <v>216</v>
      </c>
      <c r="B5436" s="61" t="s">
        <v>217</v>
      </c>
      <c r="C5436" s="62">
        <v>2011</v>
      </c>
      <c r="D5436" s="61" t="s">
        <v>86</v>
      </c>
      <c r="E5436" s="62">
        <v>177</v>
      </c>
      <c r="F5436" s="62">
        <v>1300339</v>
      </c>
      <c r="G5436" s="62">
        <v>202304</v>
      </c>
      <c r="H5436" s="62">
        <v>95.25</v>
      </c>
      <c r="I5436" s="62">
        <v>7346.55</v>
      </c>
      <c r="J5436" s="62">
        <v>1209315.27</v>
      </c>
      <c r="K5436" s="62">
        <v>167140.64000000001</v>
      </c>
      <c r="L5436" s="62">
        <v>290148</v>
      </c>
      <c r="M5436" s="62">
        <v>136.6</v>
      </c>
      <c r="N5436" s="62">
        <v>944.3</v>
      </c>
      <c r="O5436" s="62">
        <v>2015599.12</v>
      </c>
      <c r="P5436" s="63"/>
      <c r="Q5436" s="63"/>
      <c r="R5436" s="63"/>
      <c r="S5436" s="63"/>
      <c r="T5436" s="63"/>
      <c r="U5436" s="63"/>
      <c r="V5436" s="63"/>
      <c r="W5436" s="63"/>
      <c r="X5436" s="63"/>
      <c r="Y5436" s="63"/>
      <c r="Z5436" s="62">
        <v>17192</v>
      </c>
      <c r="AA5436" s="62">
        <v>203726</v>
      </c>
      <c r="AB5436" s="62">
        <v>95.92</v>
      </c>
      <c r="AC5436" s="62">
        <v>97.13</v>
      </c>
    </row>
    <row r="5437" spans="1:29" x14ac:dyDescent="0.25">
      <c r="A5437" s="61" t="s">
        <v>140</v>
      </c>
      <c r="B5437" s="61" t="s">
        <v>141</v>
      </c>
      <c r="C5437" s="62">
        <v>2005</v>
      </c>
      <c r="D5437" s="61" t="s">
        <v>89</v>
      </c>
      <c r="E5437" s="62">
        <v>44</v>
      </c>
      <c r="F5437" s="62">
        <v>143200</v>
      </c>
      <c r="G5437" s="62">
        <v>16134</v>
      </c>
      <c r="H5437" s="62">
        <v>30.56</v>
      </c>
      <c r="I5437" s="62">
        <v>3254.55</v>
      </c>
      <c r="J5437" s="62">
        <v>133176</v>
      </c>
      <c r="K5437" s="62">
        <v>20769.16</v>
      </c>
      <c r="L5437" s="62">
        <v>28015</v>
      </c>
      <c r="M5437" s="62">
        <v>53.06</v>
      </c>
      <c r="N5437" s="62">
        <v>472.03</v>
      </c>
      <c r="O5437" s="62">
        <v>250461.48</v>
      </c>
      <c r="P5437" s="63"/>
      <c r="Q5437" s="63"/>
      <c r="R5437" s="63"/>
      <c r="S5437" s="63"/>
      <c r="T5437" s="63"/>
      <c r="U5437" s="63"/>
      <c r="V5437" s="63"/>
      <c r="W5437" s="63"/>
      <c r="X5437" s="63"/>
      <c r="Y5437" s="63"/>
      <c r="Z5437" s="62">
        <v>1428</v>
      </c>
      <c r="AA5437" s="62">
        <v>5297</v>
      </c>
      <c r="AB5437" s="62">
        <v>10.029999999999999</v>
      </c>
      <c r="AC5437" s="62">
        <v>32.450000000000003</v>
      </c>
    </row>
    <row r="5438" spans="1:29" x14ac:dyDescent="0.25">
      <c r="A5438" s="61" t="s">
        <v>420</v>
      </c>
      <c r="B5438" s="61" t="s">
        <v>421</v>
      </c>
      <c r="C5438" s="62">
        <v>2007</v>
      </c>
      <c r="D5438" s="61" t="s">
        <v>78</v>
      </c>
      <c r="E5438" s="62">
        <v>39</v>
      </c>
      <c r="F5438" s="62">
        <v>117381</v>
      </c>
      <c r="G5438" s="62">
        <v>19376</v>
      </c>
      <c r="H5438" s="62">
        <v>41.4</v>
      </c>
      <c r="I5438" s="62">
        <v>3009.77</v>
      </c>
      <c r="J5438" s="62">
        <v>109164.33</v>
      </c>
      <c r="K5438" s="62">
        <v>31848.69</v>
      </c>
      <c r="L5438" s="62">
        <v>43311</v>
      </c>
      <c r="M5438" s="62">
        <v>92.54</v>
      </c>
      <c r="N5438" s="62">
        <v>816.63</v>
      </c>
      <c r="O5438" s="62">
        <v>384072.91</v>
      </c>
      <c r="P5438" s="63"/>
      <c r="Q5438" s="63"/>
      <c r="R5438" s="63"/>
      <c r="S5438" s="63"/>
      <c r="T5438" s="63"/>
      <c r="U5438" s="63"/>
      <c r="V5438" s="63"/>
      <c r="W5438" s="63"/>
      <c r="X5438" s="63"/>
      <c r="Y5438" s="63"/>
      <c r="Z5438" s="62">
        <v>1328</v>
      </c>
      <c r="AA5438" s="62">
        <v>10098</v>
      </c>
      <c r="AB5438" s="62">
        <v>21.58</v>
      </c>
      <c r="AC5438" s="62">
        <v>34.049999999999997</v>
      </c>
    </row>
    <row r="5439" spans="1:29" x14ac:dyDescent="0.25">
      <c r="A5439" s="61" t="s">
        <v>95</v>
      </c>
      <c r="B5439" s="61" t="s">
        <v>96</v>
      </c>
      <c r="C5439" s="62">
        <v>2017</v>
      </c>
      <c r="D5439" s="61" t="s">
        <v>150</v>
      </c>
      <c r="E5439" s="62">
        <v>8</v>
      </c>
      <c r="F5439" s="63"/>
      <c r="G5439" s="62">
        <v>0</v>
      </c>
      <c r="H5439" s="62">
        <v>0</v>
      </c>
      <c r="I5439" s="63"/>
      <c r="J5439" s="63"/>
      <c r="K5439" s="62">
        <v>0</v>
      </c>
      <c r="L5439" s="62">
        <v>0</v>
      </c>
      <c r="M5439" s="62">
        <v>0</v>
      </c>
      <c r="N5439" s="63"/>
      <c r="O5439" s="63"/>
      <c r="P5439" s="63"/>
      <c r="Q5439" s="63"/>
      <c r="R5439" s="63"/>
      <c r="S5439" s="63"/>
      <c r="T5439" s="63"/>
      <c r="U5439" s="63"/>
      <c r="V5439" s="63"/>
      <c r="W5439" s="63"/>
      <c r="X5439" s="63"/>
      <c r="Y5439" s="63"/>
      <c r="Z5439" s="62">
        <v>0</v>
      </c>
      <c r="AA5439" s="62">
        <v>0</v>
      </c>
      <c r="AB5439" s="62">
        <v>0</v>
      </c>
      <c r="AC5439" s="62">
        <v>0</v>
      </c>
    </row>
    <row r="5440" spans="1:29" x14ac:dyDescent="0.25">
      <c r="A5440" s="61" t="s">
        <v>79</v>
      </c>
      <c r="B5440" s="61" t="s">
        <v>80</v>
      </c>
      <c r="C5440" s="62">
        <v>2010</v>
      </c>
      <c r="D5440" s="61" t="s">
        <v>99</v>
      </c>
      <c r="E5440" s="62">
        <v>64</v>
      </c>
      <c r="F5440" s="62">
        <v>234880</v>
      </c>
      <c r="G5440" s="62">
        <v>28016</v>
      </c>
      <c r="H5440" s="62">
        <v>36.479999999999997</v>
      </c>
      <c r="I5440" s="62">
        <v>3670</v>
      </c>
      <c r="J5440" s="62">
        <v>218438.39999999999</v>
      </c>
      <c r="K5440" s="62">
        <v>29947.62</v>
      </c>
      <c r="L5440" s="62">
        <v>32461</v>
      </c>
      <c r="M5440" s="62">
        <v>42.27</v>
      </c>
      <c r="N5440" s="62">
        <v>467.93</v>
      </c>
      <c r="O5440" s="62">
        <v>361147.38</v>
      </c>
      <c r="P5440" s="63"/>
      <c r="Q5440" s="63"/>
      <c r="R5440" s="63"/>
      <c r="S5440" s="63"/>
      <c r="T5440" s="63"/>
      <c r="U5440" s="63"/>
      <c r="V5440" s="63"/>
      <c r="W5440" s="63"/>
      <c r="X5440" s="63"/>
      <c r="Y5440" s="63"/>
      <c r="Z5440" s="62">
        <v>199195</v>
      </c>
      <c r="AA5440" s="62">
        <v>10204</v>
      </c>
      <c r="AB5440" s="62">
        <v>13.29</v>
      </c>
      <c r="AC5440" s="62">
        <v>3112.42</v>
      </c>
    </row>
    <row r="5441" spans="1:29" x14ac:dyDescent="0.25">
      <c r="A5441" s="61" t="s">
        <v>198</v>
      </c>
      <c r="B5441" s="61" t="s">
        <v>199</v>
      </c>
      <c r="C5441" s="62">
        <v>2006</v>
      </c>
      <c r="D5441" s="61" t="s">
        <v>75</v>
      </c>
      <c r="E5441" s="62">
        <v>6</v>
      </c>
      <c r="F5441" s="62">
        <v>101</v>
      </c>
      <c r="G5441" s="62">
        <v>29</v>
      </c>
      <c r="H5441" s="62">
        <v>0.4</v>
      </c>
      <c r="I5441" s="62">
        <v>16.829999999999998</v>
      </c>
      <c r="J5441" s="62">
        <v>93.93</v>
      </c>
      <c r="K5441" s="62">
        <v>0</v>
      </c>
      <c r="L5441" s="62">
        <v>0</v>
      </c>
      <c r="M5441" s="62">
        <v>0</v>
      </c>
      <c r="N5441" s="63"/>
      <c r="O5441" s="63"/>
      <c r="P5441" s="63"/>
      <c r="Q5441" s="63"/>
      <c r="R5441" s="63"/>
      <c r="S5441" s="63"/>
      <c r="T5441" s="63"/>
      <c r="U5441" s="63"/>
      <c r="V5441" s="63"/>
      <c r="W5441" s="63"/>
      <c r="X5441" s="63"/>
      <c r="Y5441" s="63"/>
      <c r="Z5441" s="62">
        <v>63400</v>
      </c>
      <c r="AA5441" s="62">
        <v>5950</v>
      </c>
      <c r="AB5441" s="62">
        <v>82.64</v>
      </c>
      <c r="AC5441" s="62">
        <v>10566.67</v>
      </c>
    </row>
    <row r="5442" spans="1:29" ht="30" x14ac:dyDescent="0.25">
      <c r="A5442" s="61" t="s">
        <v>247</v>
      </c>
      <c r="B5442" s="61" t="s">
        <v>248</v>
      </c>
      <c r="C5442" s="62">
        <v>2016</v>
      </c>
      <c r="D5442" s="61" t="s">
        <v>150</v>
      </c>
      <c r="E5442" s="62">
        <v>2</v>
      </c>
      <c r="F5442" s="62">
        <v>18794</v>
      </c>
      <c r="G5442" s="62">
        <v>8393</v>
      </c>
      <c r="H5442" s="62">
        <v>349.71</v>
      </c>
      <c r="I5442" s="62">
        <v>9397</v>
      </c>
      <c r="J5442" s="62">
        <v>17478.419999999998</v>
      </c>
      <c r="K5442" s="62">
        <v>1472.36</v>
      </c>
      <c r="L5442" s="62">
        <v>2611</v>
      </c>
      <c r="M5442" s="62">
        <v>108.79</v>
      </c>
      <c r="N5442" s="62">
        <v>736.18</v>
      </c>
      <c r="O5442" s="62">
        <v>17755.59</v>
      </c>
      <c r="P5442" s="63"/>
      <c r="Q5442" s="63"/>
      <c r="R5442" s="63"/>
      <c r="S5442" s="63"/>
      <c r="T5442" s="63"/>
      <c r="U5442" s="63"/>
      <c r="V5442" s="63"/>
      <c r="W5442" s="63"/>
      <c r="X5442" s="63"/>
      <c r="Y5442" s="63"/>
      <c r="Z5442" s="62">
        <v>1540</v>
      </c>
      <c r="AA5442" s="62">
        <v>1138</v>
      </c>
      <c r="AB5442" s="62">
        <v>47.42</v>
      </c>
      <c r="AC5442" s="62">
        <v>770</v>
      </c>
    </row>
    <row r="5443" spans="1:29" ht="30" x14ac:dyDescent="0.25">
      <c r="A5443" s="61" t="s">
        <v>148</v>
      </c>
      <c r="B5443" s="61" t="s">
        <v>149</v>
      </c>
      <c r="C5443" s="62">
        <v>2014</v>
      </c>
      <c r="D5443" s="61" t="s">
        <v>99</v>
      </c>
      <c r="E5443" s="62">
        <v>30</v>
      </c>
      <c r="F5443" s="62">
        <v>242345</v>
      </c>
      <c r="G5443" s="62">
        <v>39481</v>
      </c>
      <c r="H5443" s="62">
        <v>109.67</v>
      </c>
      <c r="I5443" s="62">
        <v>8078.17</v>
      </c>
      <c r="J5443" s="62">
        <v>225380.85</v>
      </c>
      <c r="K5443" s="62">
        <v>0</v>
      </c>
      <c r="L5443" s="63"/>
      <c r="M5443" s="63"/>
      <c r="N5443" s="63"/>
      <c r="O5443" s="63"/>
      <c r="P5443" s="63"/>
      <c r="Q5443" s="63"/>
      <c r="R5443" s="63"/>
      <c r="S5443" s="63"/>
      <c r="T5443" s="63"/>
      <c r="U5443" s="63"/>
      <c r="V5443" s="63"/>
      <c r="W5443" s="63"/>
      <c r="X5443" s="63"/>
      <c r="Y5443" s="63"/>
      <c r="Z5443" s="62">
        <v>57249.52</v>
      </c>
      <c r="AA5443" s="62">
        <v>12480</v>
      </c>
      <c r="AB5443" s="62">
        <v>34.67</v>
      </c>
      <c r="AC5443" s="62">
        <v>1908.32</v>
      </c>
    </row>
    <row r="5444" spans="1:29" x14ac:dyDescent="0.25">
      <c r="A5444" s="61" t="s">
        <v>289</v>
      </c>
      <c r="B5444" s="61" t="s">
        <v>290</v>
      </c>
      <c r="C5444" s="62">
        <v>2006</v>
      </c>
      <c r="D5444" s="61" t="s">
        <v>89</v>
      </c>
      <c r="E5444" s="62">
        <v>40</v>
      </c>
      <c r="F5444" s="63"/>
      <c r="G5444" s="62">
        <v>25341</v>
      </c>
      <c r="H5444" s="62">
        <v>52.79</v>
      </c>
      <c r="I5444" s="63"/>
      <c r="J5444" s="63"/>
      <c r="K5444" s="62">
        <v>17058</v>
      </c>
      <c r="L5444" s="62">
        <v>27628</v>
      </c>
      <c r="M5444" s="62">
        <v>57.56</v>
      </c>
      <c r="N5444" s="62">
        <v>426.45</v>
      </c>
      <c r="O5444" s="62">
        <v>205707.54</v>
      </c>
      <c r="P5444" s="63"/>
      <c r="Q5444" s="63"/>
      <c r="R5444" s="63"/>
      <c r="S5444" s="63"/>
      <c r="T5444" s="63"/>
      <c r="U5444" s="63"/>
      <c r="V5444" s="63"/>
      <c r="W5444" s="63"/>
      <c r="X5444" s="63"/>
      <c r="Y5444" s="63"/>
      <c r="Z5444" s="62">
        <v>17.38</v>
      </c>
      <c r="AA5444" s="62">
        <v>10082</v>
      </c>
      <c r="AB5444" s="62">
        <v>21</v>
      </c>
      <c r="AC5444" s="62">
        <v>0.43</v>
      </c>
    </row>
    <row r="5445" spans="1:29" ht="30" x14ac:dyDescent="0.25">
      <c r="A5445" s="61" t="s">
        <v>120</v>
      </c>
      <c r="B5445" s="61" t="s">
        <v>121</v>
      </c>
      <c r="C5445" s="62">
        <v>2015</v>
      </c>
      <c r="D5445" s="61" t="s">
        <v>99</v>
      </c>
      <c r="E5445" s="62">
        <v>40</v>
      </c>
      <c r="F5445" s="62">
        <v>537293</v>
      </c>
      <c r="G5445" s="62">
        <v>64661</v>
      </c>
      <c r="H5445" s="62">
        <v>134.71</v>
      </c>
      <c r="I5445" s="62">
        <v>13432.33</v>
      </c>
      <c r="J5445" s="62">
        <v>499682.49</v>
      </c>
      <c r="K5445" s="62">
        <v>0</v>
      </c>
      <c r="L5445" s="63"/>
      <c r="M5445" s="63"/>
      <c r="N5445" s="63"/>
      <c r="O5445" s="63"/>
      <c r="P5445" s="63"/>
      <c r="Q5445" s="63"/>
      <c r="R5445" s="63"/>
      <c r="S5445" s="63"/>
      <c r="T5445" s="63"/>
      <c r="U5445" s="63"/>
      <c r="V5445" s="63"/>
      <c r="W5445" s="63"/>
      <c r="X5445" s="63"/>
      <c r="Y5445" s="63"/>
      <c r="Z5445" s="62">
        <v>93240</v>
      </c>
      <c r="AA5445" s="62">
        <v>6424</v>
      </c>
      <c r="AB5445" s="62">
        <v>13.38</v>
      </c>
      <c r="AC5445" s="62">
        <v>2331</v>
      </c>
    </row>
    <row r="5446" spans="1:29" ht="30" x14ac:dyDescent="0.25">
      <c r="A5446" s="61" t="s">
        <v>507</v>
      </c>
      <c r="B5446" s="61" t="s">
        <v>508</v>
      </c>
      <c r="C5446" s="62">
        <v>2009</v>
      </c>
      <c r="D5446" s="61" t="s">
        <v>135</v>
      </c>
      <c r="E5446" s="62">
        <v>195</v>
      </c>
      <c r="F5446" s="62">
        <v>1590687</v>
      </c>
      <c r="G5446" s="62">
        <v>212993</v>
      </c>
      <c r="H5446" s="62">
        <v>91.02</v>
      </c>
      <c r="I5446" s="62">
        <v>8157.37</v>
      </c>
      <c r="J5446" s="62">
        <v>1479338.91</v>
      </c>
      <c r="K5446" s="62">
        <v>220668.28</v>
      </c>
      <c r="L5446" s="62">
        <v>345932</v>
      </c>
      <c r="M5446" s="62">
        <v>147.83000000000001</v>
      </c>
      <c r="N5446" s="62">
        <v>1131.6300000000001</v>
      </c>
      <c r="O5446" s="62">
        <v>2661105.0299999998</v>
      </c>
      <c r="P5446" s="63"/>
      <c r="Q5446" s="63"/>
      <c r="R5446" s="63"/>
      <c r="S5446" s="63"/>
      <c r="T5446" s="63"/>
      <c r="U5446" s="63"/>
      <c r="V5446" s="63"/>
      <c r="W5446" s="63"/>
      <c r="X5446" s="63"/>
      <c r="Y5446" s="63"/>
      <c r="Z5446" s="62">
        <v>38.94</v>
      </c>
      <c r="AA5446" s="62">
        <v>181940</v>
      </c>
      <c r="AB5446" s="62">
        <v>77.75</v>
      </c>
      <c r="AC5446" s="62">
        <v>0.2</v>
      </c>
    </row>
    <row r="5447" spans="1:29" x14ac:dyDescent="0.25">
      <c r="A5447" s="61" t="s">
        <v>163</v>
      </c>
      <c r="B5447" s="61" t="s">
        <v>164</v>
      </c>
      <c r="C5447" s="62">
        <v>2004</v>
      </c>
      <c r="D5447" s="61" t="s">
        <v>83</v>
      </c>
      <c r="E5447" s="62">
        <v>12</v>
      </c>
      <c r="F5447" s="62">
        <v>4303</v>
      </c>
      <c r="G5447" s="62">
        <v>838</v>
      </c>
      <c r="H5447" s="62">
        <v>5.82</v>
      </c>
      <c r="I5447" s="62">
        <v>358.58</v>
      </c>
      <c r="J5447" s="62">
        <v>4001.79</v>
      </c>
      <c r="K5447" s="62">
        <v>0</v>
      </c>
      <c r="L5447" s="63"/>
      <c r="M5447" s="63"/>
      <c r="N5447" s="63"/>
      <c r="O5447" s="63"/>
      <c r="P5447" s="63"/>
      <c r="Q5447" s="63"/>
      <c r="R5447" s="63"/>
      <c r="S5447" s="63"/>
      <c r="T5447" s="63"/>
      <c r="U5447" s="63"/>
      <c r="V5447" s="63"/>
      <c r="W5447" s="63"/>
      <c r="X5447" s="63"/>
      <c r="Y5447" s="63"/>
      <c r="Z5447" s="62">
        <v>149300</v>
      </c>
      <c r="AA5447" s="62">
        <v>8516</v>
      </c>
      <c r="AB5447" s="62">
        <v>59.14</v>
      </c>
      <c r="AC5447" s="62">
        <v>12441.67</v>
      </c>
    </row>
    <row r="5448" spans="1:29" x14ac:dyDescent="0.25">
      <c r="A5448" s="61" t="s">
        <v>178</v>
      </c>
      <c r="B5448" s="61" t="s">
        <v>179</v>
      </c>
      <c r="C5448" s="62">
        <v>2012</v>
      </c>
      <c r="D5448" s="61" t="s">
        <v>78</v>
      </c>
      <c r="E5448" s="62">
        <v>48</v>
      </c>
      <c r="F5448" s="62">
        <v>150989</v>
      </c>
      <c r="G5448" s="62">
        <v>25084</v>
      </c>
      <c r="H5448" s="62">
        <v>43.55</v>
      </c>
      <c r="I5448" s="62">
        <v>3145.6</v>
      </c>
      <c r="J5448" s="62">
        <v>140419.76999999999</v>
      </c>
      <c r="K5448" s="62">
        <v>23815.71</v>
      </c>
      <c r="L5448" s="62">
        <v>36132</v>
      </c>
      <c r="M5448" s="62">
        <v>62.73</v>
      </c>
      <c r="N5448" s="63"/>
      <c r="O5448" s="63"/>
      <c r="P5448" s="63"/>
      <c r="Q5448" s="63"/>
      <c r="R5448" s="63"/>
      <c r="S5448" s="63"/>
      <c r="T5448" s="63"/>
      <c r="U5448" s="63"/>
      <c r="V5448" s="63"/>
      <c r="W5448" s="63"/>
      <c r="X5448" s="63"/>
      <c r="Y5448" s="63"/>
      <c r="Z5448" s="62">
        <v>3.1</v>
      </c>
      <c r="AA5448" s="62">
        <v>15356</v>
      </c>
      <c r="AB5448" s="62">
        <v>26.66</v>
      </c>
      <c r="AC5448" s="62">
        <v>0.06</v>
      </c>
    </row>
    <row r="5449" spans="1:29" ht="30" x14ac:dyDescent="0.25">
      <c r="A5449" s="61" t="s">
        <v>277</v>
      </c>
      <c r="B5449" s="61" t="s">
        <v>278</v>
      </c>
      <c r="C5449" s="62">
        <v>2009</v>
      </c>
      <c r="D5449" s="61" t="s">
        <v>78</v>
      </c>
      <c r="E5449" s="62">
        <v>40</v>
      </c>
      <c r="F5449" s="62">
        <v>500470</v>
      </c>
      <c r="G5449" s="62">
        <v>67323</v>
      </c>
      <c r="H5449" s="62">
        <v>140.26</v>
      </c>
      <c r="I5449" s="62">
        <v>12511.75</v>
      </c>
      <c r="J5449" s="62">
        <v>465437.1</v>
      </c>
      <c r="K5449" s="62">
        <v>0</v>
      </c>
      <c r="L5449" s="63"/>
      <c r="M5449" s="63"/>
      <c r="N5449" s="63"/>
      <c r="O5449" s="63"/>
      <c r="P5449" s="63"/>
      <c r="Q5449" s="63"/>
      <c r="R5449" s="63"/>
      <c r="S5449" s="63"/>
      <c r="T5449" s="63"/>
      <c r="U5449" s="63"/>
      <c r="V5449" s="63"/>
      <c r="W5449" s="63"/>
      <c r="X5449" s="63"/>
      <c r="Y5449" s="63"/>
      <c r="Z5449" s="62">
        <v>137652.94</v>
      </c>
      <c r="AA5449" s="62">
        <v>6256</v>
      </c>
      <c r="AB5449" s="62">
        <v>13.03</v>
      </c>
      <c r="AC5449" s="62">
        <v>3441.32</v>
      </c>
    </row>
    <row r="5450" spans="1:29" x14ac:dyDescent="0.25">
      <c r="A5450" s="61" t="s">
        <v>299</v>
      </c>
      <c r="B5450" s="61" t="s">
        <v>300</v>
      </c>
      <c r="C5450" s="62">
        <v>2008</v>
      </c>
      <c r="D5450" s="61" t="s">
        <v>94</v>
      </c>
      <c r="E5450" s="62">
        <v>16</v>
      </c>
      <c r="F5450" s="62">
        <v>1967</v>
      </c>
      <c r="G5450" s="62">
        <v>857</v>
      </c>
      <c r="H5450" s="62">
        <v>4.46</v>
      </c>
      <c r="I5450" s="62">
        <v>122.94</v>
      </c>
      <c r="J5450" s="62">
        <v>1829.31</v>
      </c>
      <c r="K5450" s="62">
        <v>785</v>
      </c>
      <c r="L5450" s="62">
        <v>1748</v>
      </c>
      <c r="M5450" s="62">
        <v>9.1</v>
      </c>
      <c r="N5450" s="63"/>
      <c r="O5450" s="63"/>
      <c r="P5450" s="63"/>
      <c r="Q5450" s="63"/>
      <c r="R5450" s="63"/>
      <c r="S5450" s="63"/>
      <c r="T5450" s="63"/>
      <c r="U5450" s="63"/>
      <c r="V5450" s="63"/>
      <c r="W5450" s="63"/>
      <c r="X5450" s="63"/>
      <c r="Y5450" s="63"/>
      <c r="Z5450" s="62">
        <v>140686</v>
      </c>
      <c r="AA5450" s="62">
        <v>6239</v>
      </c>
      <c r="AB5450" s="62">
        <v>32.49</v>
      </c>
      <c r="AC5450" s="62">
        <v>8792.8799999999992</v>
      </c>
    </row>
    <row r="5451" spans="1:29" ht="30" x14ac:dyDescent="0.25">
      <c r="A5451" s="61" t="s">
        <v>224</v>
      </c>
      <c r="B5451" s="61" t="s">
        <v>225</v>
      </c>
      <c r="C5451" s="62">
        <v>2017</v>
      </c>
      <c r="D5451" s="61" t="s">
        <v>150</v>
      </c>
      <c r="E5451" s="62">
        <v>8</v>
      </c>
      <c r="F5451" s="63"/>
      <c r="G5451" s="63"/>
      <c r="H5451" s="63"/>
      <c r="I5451" s="63"/>
      <c r="J5451" s="63"/>
      <c r="K5451" s="62">
        <v>0</v>
      </c>
      <c r="L5451" s="63"/>
      <c r="M5451" s="63"/>
      <c r="N5451" s="63"/>
      <c r="O5451" s="63"/>
      <c r="P5451" s="63"/>
      <c r="Q5451" s="63"/>
      <c r="R5451" s="63"/>
      <c r="S5451" s="63"/>
      <c r="T5451" s="63"/>
      <c r="U5451" s="63"/>
      <c r="V5451" s="63"/>
      <c r="W5451" s="63"/>
      <c r="X5451" s="63"/>
      <c r="Y5451" s="63"/>
      <c r="Z5451" s="62">
        <v>0</v>
      </c>
      <c r="AA5451" s="63"/>
      <c r="AB5451" s="63"/>
      <c r="AC5451" s="62">
        <v>0</v>
      </c>
    </row>
    <row r="5452" spans="1:29" ht="45" x14ac:dyDescent="0.25">
      <c r="A5452" s="61" t="s">
        <v>109</v>
      </c>
      <c r="B5452" s="61" t="s">
        <v>110</v>
      </c>
      <c r="C5452" s="62">
        <v>2013</v>
      </c>
      <c r="D5452" s="61" t="s">
        <v>78</v>
      </c>
      <c r="E5452" s="62">
        <v>20</v>
      </c>
      <c r="F5452" s="62">
        <v>144610</v>
      </c>
      <c r="G5452" s="62">
        <v>20703</v>
      </c>
      <c r="H5452" s="62">
        <v>86.26</v>
      </c>
      <c r="I5452" s="62">
        <v>7230.5</v>
      </c>
      <c r="J5452" s="62">
        <v>134487.29999999999</v>
      </c>
      <c r="K5452" s="62">
        <v>0</v>
      </c>
      <c r="L5452" s="63"/>
      <c r="M5452" s="63"/>
      <c r="N5452" s="63"/>
      <c r="O5452" s="63"/>
      <c r="P5452" s="62">
        <v>1961</v>
      </c>
      <c r="Q5452" s="62">
        <v>3769</v>
      </c>
      <c r="R5452" s="62">
        <v>15.7</v>
      </c>
      <c r="S5452" s="62">
        <v>98</v>
      </c>
      <c r="T5452" s="62">
        <v>24843.91</v>
      </c>
      <c r="U5452" s="63"/>
      <c r="V5452" s="63"/>
      <c r="W5452" s="63"/>
      <c r="X5452" s="63"/>
      <c r="Y5452" s="63"/>
      <c r="Z5452" s="62">
        <v>4736.3100000000004</v>
      </c>
      <c r="AA5452" s="62">
        <v>4398</v>
      </c>
      <c r="AB5452" s="62">
        <v>18.329999999999998</v>
      </c>
      <c r="AC5452" s="62">
        <v>236.82</v>
      </c>
    </row>
    <row r="5453" spans="1:29" ht="30" x14ac:dyDescent="0.25">
      <c r="A5453" s="61" t="s">
        <v>111</v>
      </c>
      <c r="B5453" s="61" t="s">
        <v>112</v>
      </c>
      <c r="C5453" s="62">
        <v>2017</v>
      </c>
      <c r="D5453" s="61" t="s">
        <v>78</v>
      </c>
      <c r="E5453" s="62">
        <v>44</v>
      </c>
      <c r="F5453" s="62">
        <v>112870</v>
      </c>
      <c r="G5453" s="62">
        <v>32500</v>
      </c>
      <c r="H5453" s="62">
        <v>61.55</v>
      </c>
      <c r="I5453" s="62">
        <v>2565.23</v>
      </c>
      <c r="J5453" s="62">
        <v>104969.1</v>
      </c>
      <c r="K5453" s="62">
        <v>16552.86</v>
      </c>
      <c r="L5453" s="62">
        <v>15583</v>
      </c>
      <c r="M5453" s="62">
        <v>29.51</v>
      </c>
      <c r="N5453" s="62">
        <v>376.2</v>
      </c>
      <c r="O5453" s="62">
        <v>199615.92</v>
      </c>
      <c r="P5453" s="63"/>
      <c r="Q5453" s="63"/>
      <c r="R5453" s="63"/>
      <c r="S5453" s="63"/>
      <c r="T5453" s="63"/>
      <c r="U5453" s="63"/>
      <c r="V5453" s="63"/>
      <c r="W5453" s="63"/>
      <c r="X5453" s="63"/>
      <c r="Y5453" s="63"/>
      <c r="Z5453" s="62">
        <v>6677</v>
      </c>
      <c r="AA5453" s="62">
        <v>5671</v>
      </c>
      <c r="AB5453" s="62">
        <v>10.74</v>
      </c>
      <c r="AC5453" s="62">
        <v>151.75</v>
      </c>
    </row>
    <row r="5454" spans="1:29" x14ac:dyDescent="0.25">
      <c r="A5454" s="61" t="s">
        <v>397</v>
      </c>
      <c r="B5454" s="61" t="s">
        <v>398</v>
      </c>
      <c r="C5454" s="62">
        <v>2010</v>
      </c>
      <c r="D5454" s="61" t="s">
        <v>94</v>
      </c>
      <c r="E5454" s="62">
        <v>8</v>
      </c>
      <c r="F5454" s="62">
        <v>454</v>
      </c>
      <c r="G5454" s="62">
        <v>189</v>
      </c>
      <c r="H5454" s="62">
        <v>1.97</v>
      </c>
      <c r="I5454" s="62">
        <v>56.75</v>
      </c>
      <c r="J5454" s="62">
        <v>422.22</v>
      </c>
      <c r="K5454" s="62">
        <v>0</v>
      </c>
      <c r="L5454" s="63"/>
      <c r="M5454" s="63"/>
      <c r="N5454" s="63"/>
      <c r="O5454" s="63"/>
      <c r="P5454" s="63"/>
      <c r="Q5454" s="63"/>
      <c r="R5454" s="63"/>
      <c r="S5454" s="63"/>
      <c r="T5454" s="63"/>
      <c r="U5454" s="63"/>
      <c r="V5454" s="63"/>
      <c r="W5454" s="63"/>
      <c r="X5454" s="63"/>
      <c r="Y5454" s="63"/>
      <c r="Z5454" s="62">
        <v>50000</v>
      </c>
      <c r="AA5454" s="62">
        <v>1629</v>
      </c>
      <c r="AB5454" s="62">
        <v>16.97</v>
      </c>
      <c r="AC5454" s="62">
        <v>6250</v>
      </c>
    </row>
    <row r="5455" spans="1:29" ht="30" x14ac:dyDescent="0.25">
      <c r="A5455" s="61" t="s">
        <v>237</v>
      </c>
      <c r="B5455" s="61" t="s">
        <v>238</v>
      </c>
      <c r="C5455" s="62">
        <v>2016</v>
      </c>
      <c r="D5455" s="61" t="s">
        <v>83</v>
      </c>
      <c r="E5455" s="62">
        <v>8</v>
      </c>
      <c r="F5455" s="62">
        <v>19976</v>
      </c>
      <c r="G5455" s="62">
        <v>3827</v>
      </c>
      <c r="H5455" s="62">
        <v>39.86</v>
      </c>
      <c r="I5455" s="62">
        <v>2497</v>
      </c>
      <c r="J5455" s="62">
        <v>18577.68</v>
      </c>
      <c r="K5455" s="62">
        <v>5485.94</v>
      </c>
      <c r="L5455" s="62">
        <v>6051</v>
      </c>
      <c r="M5455" s="62">
        <v>63.03</v>
      </c>
      <c r="N5455" s="62">
        <v>685.74</v>
      </c>
      <c r="O5455" s="62">
        <v>66156.55</v>
      </c>
      <c r="P5455" s="63"/>
      <c r="Q5455" s="63"/>
      <c r="R5455" s="63"/>
      <c r="S5455" s="63"/>
      <c r="T5455" s="63"/>
      <c r="U5455" s="63"/>
      <c r="V5455" s="63"/>
      <c r="W5455" s="63"/>
      <c r="X5455" s="63"/>
      <c r="Y5455" s="63"/>
      <c r="Z5455" s="62">
        <v>77170</v>
      </c>
      <c r="AA5455" s="62">
        <v>6118</v>
      </c>
      <c r="AB5455" s="62">
        <v>63.73</v>
      </c>
      <c r="AC5455" s="62">
        <v>9646.25</v>
      </c>
    </row>
    <row r="5456" spans="1:29" x14ac:dyDescent="0.25">
      <c r="A5456" s="61" t="s">
        <v>81</v>
      </c>
      <c r="B5456" s="61" t="s">
        <v>82</v>
      </c>
      <c r="C5456" s="62">
        <v>2015</v>
      </c>
      <c r="D5456" s="61" t="s">
        <v>150</v>
      </c>
      <c r="E5456" s="62">
        <v>8</v>
      </c>
      <c r="F5456" s="63"/>
      <c r="G5456" s="63"/>
      <c r="H5456" s="63"/>
      <c r="I5456" s="63"/>
      <c r="J5456" s="63"/>
      <c r="K5456" s="62">
        <v>0</v>
      </c>
      <c r="L5456" s="63"/>
      <c r="M5456" s="63"/>
      <c r="N5456" s="63"/>
      <c r="O5456" s="63"/>
      <c r="P5456" s="63"/>
      <c r="Q5456" s="63"/>
      <c r="R5456" s="63"/>
      <c r="S5456" s="63"/>
      <c r="T5456" s="63"/>
      <c r="U5456" s="63"/>
      <c r="V5456" s="63"/>
      <c r="W5456" s="63"/>
      <c r="X5456" s="63"/>
      <c r="Y5456" s="63"/>
      <c r="Z5456" s="62">
        <v>0</v>
      </c>
      <c r="AA5456" s="63"/>
      <c r="AB5456" s="63"/>
      <c r="AC5456" s="62">
        <v>0</v>
      </c>
    </row>
    <row r="5457" spans="1:29" x14ac:dyDescent="0.25">
      <c r="A5457" s="61" t="s">
        <v>161</v>
      </c>
      <c r="B5457" s="61" t="s">
        <v>162</v>
      </c>
      <c r="C5457" s="62">
        <v>2011</v>
      </c>
      <c r="D5457" s="61" t="s">
        <v>99</v>
      </c>
      <c r="E5457" s="62">
        <v>24</v>
      </c>
      <c r="F5457" s="62">
        <v>90339</v>
      </c>
      <c r="G5457" s="62">
        <v>21619</v>
      </c>
      <c r="H5457" s="62">
        <v>75.069999999999993</v>
      </c>
      <c r="I5457" s="62">
        <v>3764.13</v>
      </c>
      <c r="J5457" s="62">
        <v>84015.27</v>
      </c>
      <c r="K5457" s="62">
        <v>0</v>
      </c>
      <c r="L5457" s="62">
        <v>14065</v>
      </c>
      <c r="M5457" s="62">
        <v>48.84</v>
      </c>
      <c r="N5457" s="63"/>
      <c r="O5457" s="63"/>
      <c r="P5457" s="63"/>
      <c r="Q5457" s="63"/>
      <c r="R5457" s="63"/>
      <c r="S5457" s="63"/>
      <c r="T5457" s="63"/>
      <c r="U5457" s="63"/>
      <c r="V5457" s="63"/>
      <c r="W5457" s="63"/>
      <c r="X5457" s="63"/>
      <c r="Y5457" s="63"/>
      <c r="Z5457" s="62">
        <v>8100</v>
      </c>
      <c r="AA5457" s="62">
        <v>14395</v>
      </c>
      <c r="AB5457" s="62">
        <v>49.98</v>
      </c>
      <c r="AC5457" s="62">
        <v>337.5</v>
      </c>
    </row>
    <row r="5458" spans="1:29" x14ac:dyDescent="0.25">
      <c r="A5458" s="61" t="s">
        <v>163</v>
      </c>
      <c r="B5458" s="61" t="s">
        <v>164</v>
      </c>
      <c r="C5458" s="62">
        <v>2005</v>
      </c>
      <c r="D5458" s="61" t="s">
        <v>78</v>
      </c>
      <c r="E5458" s="62">
        <v>50</v>
      </c>
      <c r="F5458" s="62">
        <v>129572</v>
      </c>
      <c r="G5458" s="62">
        <v>17787</v>
      </c>
      <c r="H5458" s="62">
        <v>29.65</v>
      </c>
      <c r="I5458" s="62">
        <v>2591.44</v>
      </c>
      <c r="J5458" s="62">
        <v>120501.96</v>
      </c>
      <c r="K5458" s="62">
        <v>51863.89</v>
      </c>
      <c r="L5458" s="62">
        <v>34645</v>
      </c>
      <c r="M5458" s="62">
        <v>57.74</v>
      </c>
      <c r="N5458" s="62">
        <v>1037.28</v>
      </c>
      <c r="O5458" s="62">
        <v>625442.17000000004</v>
      </c>
      <c r="P5458" s="63"/>
      <c r="Q5458" s="63"/>
      <c r="R5458" s="63"/>
      <c r="S5458" s="63"/>
      <c r="T5458" s="63"/>
      <c r="U5458" s="63"/>
      <c r="V5458" s="63"/>
      <c r="W5458" s="63"/>
      <c r="X5458" s="63"/>
      <c r="Y5458" s="63"/>
      <c r="Z5458" s="62">
        <v>412103</v>
      </c>
      <c r="AA5458" s="62">
        <v>19610</v>
      </c>
      <c r="AB5458" s="62">
        <v>32.68</v>
      </c>
      <c r="AC5458" s="62">
        <v>8242.06</v>
      </c>
    </row>
    <row r="5459" spans="1:29" ht="30" x14ac:dyDescent="0.25">
      <c r="A5459" s="61" t="s">
        <v>224</v>
      </c>
      <c r="B5459" s="61" t="s">
        <v>225</v>
      </c>
      <c r="C5459" s="62">
        <v>2007</v>
      </c>
      <c r="D5459" s="61" t="s">
        <v>72</v>
      </c>
      <c r="E5459" s="62">
        <v>6</v>
      </c>
      <c r="F5459" s="62">
        <v>10466</v>
      </c>
      <c r="G5459" s="62">
        <v>2007</v>
      </c>
      <c r="H5459" s="62">
        <v>27.88</v>
      </c>
      <c r="I5459" s="62">
        <v>1744.33</v>
      </c>
      <c r="J5459" s="62">
        <v>9733.3799999999992</v>
      </c>
      <c r="K5459" s="62">
        <v>0</v>
      </c>
      <c r="L5459" s="63"/>
      <c r="M5459" s="63"/>
      <c r="N5459" s="63"/>
      <c r="O5459" s="63"/>
      <c r="P5459" s="63"/>
      <c r="Q5459" s="63"/>
      <c r="R5459" s="63"/>
      <c r="S5459" s="63"/>
      <c r="T5459" s="63"/>
      <c r="U5459" s="63"/>
      <c r="V5459" s="63"/>
      <c r="W5459" s="63"/>
      <c r="X5459" s="63"/>
      <c r="Y5459" s="63"/>
      <c r="Z5459" s="62">
        <v>0</v>
      </c>
      <c r="AA5459" s="63"/>
      <c r="AB5459" s="63"/>
      <c r="AC5459" s="62">
        <v>0</v>
      </c>
    </row>
    <row r="5460" spans="1:29" ht="30" x14ac:dyDescent="0.25">
      <c r="A5460" s="61" t="s">
        <v>507</v>
      </c>
      <c r="B5460" s="61" t="s">
        <v>508</v>
      </c>
      <c r="C5460" s="62">
        <v>2016</v>
      </c>
      <c r="D5460" s="61" t="s">
        <v>78</v>
      </c>
      <c r="E5460" s="62">
        <v>71</v>
      </c>
      <c r="F5460" s="62">
        <v>328000</v>
      </c>
      <c r="G5460" s="62">
        <v>50588</v>
      </c>
      <c r="H5460" s="62">
        <v>59.38</v>
      </c>
      <c r="I5460" s="62">
        <v>4619.72</v>
      </c>
      <c r="J5460" s="62">
        <v>305040</v>
      </c>
      <c r="K5460" s="62">
        <v>29399.61</v>
      </c>
      <c r="L5460" s="62">
        <v>33970</v>
      </c>
      <c r="M5460" s="62">
        <v>39.869999999999997</v>
      </c>
      <c r="N5460" s="62">
        <v>414.08</v>
      </c>
      <c r="O5460" s="62">
        <v>354538.74</v>
      </c>
      <c r="P5460" s="63"/>
      <c r="Q5460" s="63"/>
      <c r="R5460" s="63"/>
      <c r="S5460" s="63"/>
      <c r="T5460" s="63"/>
      <c r="U5460" s="63"/>
      <c r="V5460" s="63"/>
      <c r="W5460" s="63"/>
      <c r="X5460" s="63"/>
      <c r="Y5460" s="63"/>
      <c r="Z5460" s="62">
        <v>8.76</v>
      </c>
      <c r="AA5460" s="62">
        <v>42275</v>
      </c>
      <c r="AB5460" s="62">
        <v>49.62</v>
      </c>
      <c r="AC5460" s="62">
        <v>0.12</v>
      </c>
    </row>
    <row r="5461" spans="1:29" ht="30" x14ac:dyDescent="0.25">
      <c r="A5461" s="61" t="s">
        <v>536</v>
      </c>
      <c r="B5461" s="61" t="s">
        <v>537</v>
      </c>
      <c r="C5461" s="62">
        <v>2011</v>
      </c>
      <c r="D5461" s="61" t="s">
        <v>94</v>
      </c>
      <c r="E5461" s="62">
        <v>6</v>
      </c>
      <c r="F5461" s="62">
        <v>3285</v>
      </c>
      <c r="G5461" s="62">
        <v>551</v>
      </c>
      <c r="H5461" s="62">
        <v>7.65</v>
      </c>
      <c r="I5461" s="62">
        <v>547.5</v>
      </c>
      <c r="J5461" s="62">
        <v>3055.05</v>
      </c>
      <c r="K5461" s="62">
        <v>0</v>
      </c>
      <c r="L5461" s="63"/>
      <c r="M5461" s="63"/>
      <c r="N5461" s="63"/>
      <c r="O5461" s="63"/>
      <c r="P5461" s="62">
        <v>225</v>
      </c>
      <c r="Q5461" s="62">
        <v>596</v>
      </c>
      <c r="R5461" s="62">
        <v>8.2799999999999994</v>
      </c>
      <c r="S5461" s="62">
        <v>37</v>
      </c>
      <c r="T5461" s="62">
        <v>2850.53</v>
      </c>
      <c r="U5461" s="63"/>
      <c r="V5461" s="63"/>
      <c r="W5461" s="63"/>
      <c r="X5461" s="63"/>
      <c r="Y5461" s="63"/>
      <c r="Z5461" s="62">
        <v>465.76</v>
      </c>
      <c r="AA5461" s="62">
        <v>5742</v>
      </c>
      <c r="AB5461" s="62">
        <v>79.75</v>
      </c>
      <c r="AC5461" s="62">
        <v>77.63</v>
      </c>
    </row>
    <row r="5462" spans="1:29" ht="30" x14ac:dyDescent="0.25">
      <c r="A5462" s="61" t="s">
        <v>391</v>
      </c>
      <c r="B5462" s="61" t="s">
        <v>392</v>
      </c>
      <c r="C5462" s="62">
        <v>2004</v>
      </c>
      <c r="D5462" s="61" t="s">
        <v>75</v>
      </c>
      <c r="E5462" s="62">
        <v>15</v>
      </c>
      <c r="F5462" s="62">
        <v>2977</v>
      </c>
      <c r="G5462" s="62">
        <v>626</v>
      </c>
      <c r="H5462" s="62">
        <v>3.48</v>
      </c>
      <c r="I5462" s="62">
        <v>198.47</v>
      </c>
      <c r="J5462" s="62">
        <v>2768.61</v>
      </c>
      <c r="K5462" s="62">
        <v>1661</v>
      </c>
      <c r="L5462" s="62">
        <v>2175</v>
      </c>
      <c r="M5462" s="62">
        <v>12.08</v>
      </c>
      <c r="N5462" s="62">
        <v>110.73</v>
      </c>
      <c r="O5462" s="62">
        <v>20030.5</v>
      </c>
      <c r="P5462" s="63"/>
      <c r="Q5462" s="63"/>
      <c r="R5462" s="63"/>
      <c r="S5462" s="63"/>
      <c r="T5462" s="63"/>
      <c r="U5462" s="62">
        <v>895</v>
      </c>
      <c r="V5462" s="62">
        <v>1529</v>
      </c>
      <c r="W5462" s="62">
        <v>8.49</v>
      </c>
      <c r="X5462" s="62">
        <v>59</v>
      </c>
      <c r="Y5462" s="62">
        <v>20033.68</v>
      </c>
      <c r="Z5462" s="62">
        <v>1562</v>
      </c>
      <c r="AA5462" s="62">
        <v>5854</v>
      </c>
      <c r="AB5462" s="62">
        <v>32.520000000000003</v>
      </c>
      <c r="AC5462" s="62">
        <v>104.13</v>
      </c>
    </row>
    <row r="5463" spans="1:29" ht="30" x14ac:dyDescent="0.25">
      <c r="A5463" s="61" t="s">
        <v>293</v>
      </c>
      <c r="B5463" s="61" t="s">
        <v>294</v>
      </c>
      <c r="C5463" s="62">
        <v>2005</v>
      </c>
      <c r="D5463" s="61" t="s">
        <v>75</v>
      </c>
      <c r="E5463" s="62">
        <v>13</v>
      </c>
      <c r="F5463" s="62">
        <v>6171</v>
      </c>
      <c r="G5463" s="62">
        <v>1072</v>
      </c>
      <c r="H5463" s="62">
        <v>6.87</v>
      </c>
      <c r="I5463" s="62">
        <v>474.69</v>
      </c>
      <c r="J5463" s="62">
        <v>5739.03</v>
      </c>
      <c r="K5463" s="62">
        <v>393</v>
      </c>
      <c r="L5463" s="62">
        <v>611</v>
      </c>
      <c r="M5463" s="62">
        <v>3.92</v>
      </c>
      <c r="N5463" s="62">
        <v>30.23</v>
      </c>
      <c r="O5463" s="62">
        <v>4739.3</v>
      </c>
      <c r="P5463" s="62">
        <v>0</v>
      </c>
      <c r="Q5463" s="62">
        <v>0</v>
      </c>
      <c r="R5463" s="62">
        <v>0</v>
      </c>
      <c r="S5463" s="62">
        <v>0</v>
      </c>
      <c r="T5463" s="62">
        <v>0</v>
      </c>
      <c r="U5463" s="62">
        <v>0</v>
      </c>
      <c r="V5463" s="62">
        <v>0</v>
      </c>
      <c r="W5463" s="62">
        <v>0</v>
      </c>
      <c r="X5463" s="62">
        <v>0</v>
      </c>
      <c r="Y5463" s="62">
        <v>0</v>
      </c>
      <c r="Z5463" s="62">
        <v>0</v>
      </c>
      <c r="AA5463" s="63"/>
      <c r="AB5463" s="63"/>
      <c r="AC5463" s="62">
        <v>0</v>
      </c>
    </row>
    <row r="5464" spans="1:29" x14ac:dyDescent="0.25">
      <c r="A5464" s="61" t="s">
        <v>229</v>
      </c>
      <c r="B5464" s="61" t="s">
        <v>230</v>
      </c>
      <c r="C5464" s="62">
        <v>2012</v>
      </c>
      <c r="D5464" s="61" t="s">
        <v>94</v>
      </c>
      <c r="E5464" s="62">
        <v>7</v>
      </c>
      <c r="F5464" s="62">
        <v>85</v>
      </c>
      <c r="G5464" s="62">
        <v>26</v>
      </c>
      <c r="H5464" s="62">
        <v>0.31</v>
      </c>
      <c r="I5464" s="62">
        <v>12.14</v>
      </c>
      <c r="J5464" s="62">
        <v>79.05</v>
      </c>
      <c r="K5464" s="62">
        <v>117.36</v>
      </c>
      <c r="L5464" s="62">
        <v>165</v>
      </c>
      <c r="M5464" s="62">
        <v>1.96</v>
      </c>
      <c r="N5464" s="62">
        <v>16.77</v>
      </c>
      <c r="O5464" s="62">
        <v>1415.3</v>
      </c>
      <c r="P5464" s="63"/>
      <c r="Q5464" s="63"/>
      <c r="R5464" s="63"/>
      <c r="S5464" s="63"/>
      <c r="T5464" s="63"/>
      <c r="U5464" s="63"/>
      <c r="V5464" s="63"/>
      <c r="W5464" s="63"/>
      <c r="X5464" s="63"/>
      <c r="Y5464" s="63"/>
      <c r="Z5464" s="62">
        <v>0</v>
      </c>
      <c r="AA5464" s="62">
        <v>8100</v>
      </c>
      <c r="AB5464" s="62">
        <v>96.43</v>
      </c>
      <c r="AC5464" s="62">
        <v>0</v>
      </c>
    </row>
    <row r="5465" spans="1:29" x14ac:dyDescent="0.25">
      <c r="A5465" s="61" t="s">
        <v>383</v>
      </c>
      <c r="B5465" s="61" t="s">
        <v>384</v>
      </c>
      <c r="C5465" s="62">
        <v>2018</v>
      </c>
      <c r="D5465" s="61" t="s">
        <v>89</v>
      </c>
      <c r="E5465" s="62">
        <v>32</v>
      </c>
      <c r="F5465" s="62">
        <v>158480</v>
      </c>
      <c r="G5465" s="62">
        <v>25858</v>
      </c>
      <c r="H5465" s="62">
        <v>67.34</v>
      </c>
      <c r="I5465" s="62">
        <v>4952.5</v>
      </c>
      <c r="J5465" s="62">
        <v>147386.4</v>
      </c>
      <c r="K5465" s="62">
        <v>3</v>
      </c>
      <c r="L5465" s="62">
        <v>80</v>
      </c>
      <c r="M5465" s="62">
        <v>0.21</v>
      </c>
      <c r="N5465" s="62">
        <v>0.09</v>
      </c>
      <c r="O5465" s="62">
        <v>36.18</v>
      </c>
      <c r="P5465" s="63"/>
      <c r="Q5465" s="63"/>
      <c r="R5465" s="63"/>
      <c r="S5465" s="63"/>
      <c r="T5465" s="63"/>
      <c r="U5465" s="63"/>
      <c r="V5465" s="63"/>
      <c r="W5465" s="63"/>
      <c r="X5465" s="63"/>
      <c r="Y5465" s="63"/>
      <c r="Z5465" s="62">
        <v>521.36</v>
      </c>
      <c r="AA5465" s="62">
        <v>972</v>
      </c>
      <c r="AB5465" s="62">
        <v>2.5299999999999998</v>
      </c>
      <c r="AC5465" s="62">
        <v>16.29</v>
      </c>
    </row>
    <row r="5466" spans="1:29" x14ac:dyDescent="0.25">
      <c r="A5466" s="61" t="s">
        <v>157</v>
      </c>
      <c r="B5466" s="61" t="s">
        <v>158</v>
      </c>
      <c r="C5466" s="62">
        <v>2013</v>
      </c>
      <c r="D5466" s="61" t="s">
        <v>94</v>
      </c>
      <c r="E5466" s="62">
        <v>9</v>
      </c>
      <c r="F5466" s="62">
        <v>77</v>
      </c>
      <c r="G5466" s="62">
        <v>13</v>
      </c>
      <c r="H5466" s="62">
        <v>0.12</v>
      </c>
      <c r="I5466" s="62">
        <v>8.56</v>
      </c>
      <c r="J5466" s="62">
        <v>71.61</v>
      </c>
      <c r="K5466" s="62">
        <v>0</v>
      </c>
      <c r="L5466" s="63"/>
      <c r="M5466" s="63"/>
      <c r="N5466" s="63"/>
      <c r="O5466" s="63"/>
      <c r="P5466" s="63"/>
      <c r="Q5466" s="63"/>
      <c r="R5466" s="63"/>
      <c r="S5466" s="63"/>
      <c r="T5466" s="63"/>
      <c r="U5466" s="63"/>
      <c r="V5466" s="63"/>
      <c r="W5466" s="63"/>
      <c r="X5466" s="63"/>
      <c r="Y5466" s="63"/>
      <c r="Z5466" s="62">
        <v>120.34</v>
      </c>
      <c r="AA5466" s="62">
        <v>564</v>
      </c>
      <c r="AB5466" s="62">
        <v>5.22</v>
      </c>
      <c r="AC5466" s="62">
        <v>13.37</v>
      </c>
    </row>
    <row r="5467" spans="1:29" ht="30" x14ac:dyDescent="0.25">
      <c r="A5467" s="61" t="s">
        <v>227</v>
      </c>
      <c r="B5467" s="61" t="s">
        <v>228</v>
      </c>
      <c r="C5467" s="62">
        <v>2003</v>
      </c>
      <c r="D5467" s="61" t="s">
        <v>75</v>
      </c>
      <c r="E5467" s="62">
        <v>12</v>
      </c>
      <c r="F5467" s="63"/>
      <c r="G5467" s="63"/>
      <c r="H5467" s="63"/>
      <c r="I5467" s="63"/>
      <c r="J5467" s="63"/>
      <c r="K5467" s="62">
        <v>0</v>
      </c>
      <c r="L5467" s="63"/>
      <c r="M5467" s="63"/>
      <c r="N5467" s="63"/>
      <c r="O5467" s="63"/>
      <c r="P5467" s="63"/>
      <c r="Q5467" s="63"/>
      <c r="R5467" s="63"/>
      <c r="S5467" s="63"/>
      <c r="T5467" s="63"/>
      <c r="U5467" s="63"/>
      <c r="V5467" s="63"/>
      <c r="W5467" s="63"/>
      <c r="X5467" s="63"/>
      <c r="Y5467" s="63"/>
      <c r="Z5467" s="62">
        <v>189.69</v>
      </c>
      <c r="AA5467" s="62">
        <v>3656</v>
      </c>
      <c r="AB5467" s="62">
        <v>25.39</v>
      </c>
      <c r="AC5467" s="62">
        <v>15.81</v>
      </c>
    </row>
    <row r="5468" spans="1:29" ht="30" x14ac:dyDescent="0.25">
      <c r="A5468" s="61" t="s">
        <v>216</v>
      </c>
      <c r="B5468" s="61" t="s">
        <v>217</v>
      </c>
      <c r="C5468" s="62">
        <v>2004</v>
      </c>
      <c r="D5468" s="61" t="s">
        <v>86</v>
      </c>
      <c r="E5468" s="62">
        <v>177</v>
      </c>
      <c r="F5468" s="62">
        <v>568022</v>
      </c>
      <c r="G5468" s="62">
        <v>46232</v>
      </c>
      <c r="H5468" s="62">
        <v>21.77</v>
      </c>
      <c r="I5468" s="62">
        <v>3209.16</v>
      </c>
      <c r="J5468" s="62">
        <v>528260.46</v>
      </c>
      <c r="K5468" s="62">
        <v>130381.18</v>
      </c>
      <c r="L5468" s="62">
        <v>145092</v>
      </c>
      <c r="M5468" s="62">
        <v>68.31</v>
      </c>
      <c r="N5468" s="62">
        <v>736.62</v>
      </c>
      <c r="O5468" s="62">
        <v>1572305.8</v>
      </c>
      <c r="P5468" s="63"/>
      <c r="Q5468" s="63"/>
      <c r="R5468" s="63"/>
      <c r="S5468" s="63"/>
      <c r="T5468" s="63"/>
      <c r="U5468" s="63"/>
      <c r="V5468" s="63"/>
      <c r="W5468" s="63"/>
      <c r="X5468" s="63"/>
      <c r="Y5468" s="63"/>
      <c r="Z5468" s="62">
        <v>7830</v>
      </c>
      <c r="AA5468" s="62">
        <v>67521</v>
      </c>
      <c r="AB5468" s="62">
        <v>31.79</v>
      </c>
      <c r="AC5468" s="62">
        <v>44.24</v>
      </c>
    </row>
    <row r="5469" spans="1:29" ht="30" x14ac:dyDescent="0.25">
      <c r="A5469" s="61" t="s">
        <v>283</v>
      </c>
      <c r="B5469" s="61" t="s">
        <v>284</v>
      </c>
      <c r="C5469" s="62">
        <v>2015</v>
      </c>
      <c r="D5469" s="61" t="s">
        <v>78</v>
      </c>
      <c r="E5469" s="62">
        <v>64</v>
      </c>
      <c r="F5469" s="63"/>
      <c r="G5469" s="62">
        <v>0</v>
      </c>
      <c r="H5469" s="62">
        <v>0</v>
      </c>
      <c r="I5469" s="63"/>
      <c r="J5469" s="63"/>
      <c r="K5469" s="62">
        <v>0</v>
      </c>
      <c r="L5469" s="63"/>
      <c r="M5469" s="63"/>
      <c r="N5469" s="63"/>
      <c r="O5469" s="63"/>
      <c r="P5469" s="63"/>
      <c r="Q5469" s="63"/>
      <c r="R5469" s="63"/>
      <c r="S5469" s="63"/>
      <c r="T5469" s="63"/>
      <c r="U5469" s="63"/>
      <c r="V5469" s="63"/>
      <c r="W5469" s="63"/>
      <c r="X5469" s="63"/>
      <c r="Y5469" s="63"/>
      <c r="Z5469" s="62">
        <v>0</v>
      </c>
      <c r="AA5469" s="63"/>
      <c r="AB5469" s="63"/>
      <c r="AC5469" s="62">
        <v>0</v>
      </c>
    </row>
    <row r="5470" spans="1:29" x14ac:dyDescent="0.25">
      <c r="A5470" s="61" t="s">
        <v>338</v>
      </c>
      <c r="B5470" s="61" t="s">
        <v>339</v>
      </c>
      <c r="C5470" s="62">
        <v>2018</v>
      </c>
      <c r="D5470" s="61" t="s">
        <v>86</v>
      </c>
      <c r="E5470" s="62">
        <v>286</v>
      </c>
      <c r="F5470" s="62">
        <v>619716</v>
      </c>
      <c r="G5470" s="62">
        <v>78368</v>
      </c>
      <c r="H5470" s="62">
        <v>22.83</v>
      </c>
      <c r="I5470" s="62">
        <v>2166.84</v>
      </c>
      <c r="J5470" s="62">
        <v>576335.88</v>
      </c>
      <c r="K5470" s="62">
        <v>1611.06</v>
      </c>
      <c r="L5470" s="62">
        <v>5742</v>
      </c>
      <c r="M5470" s="62">
        <v>1.67</v>
      </c>
      <c r="N5470" s="62">
        <v>5.63</v>
      </c>
      <c r="O5470" s="62">
        <v>19428.22</v>
      </c>
      <c r="P5470" s="63"/>
      <c r="Q5470" s="63"/>
      <c r="R5470" s="63"/>
      <c r="S5470" s="63"/>
      <c r="T5470" s="63"/>
      <c r="U5470" s="63"/>
      <c r="V5470" s="63"/>
      <c r="W5470" s="63"/>
      <c r="X5470" s="63"/>
      <c r="Y5470" s="63"/>
      <c r="Z5470" s="62">
        <v>6269.77</v>
      </c>
      <c r="AA5470" s="62">
        <v>102483</v>
      </c>
      <c r="AB5470" s="62">
        <v>29.86</v>
      </c>
      <c r="AC5470" s="62">
        <v>21.92</v>
      </c>
    </row>
    <row r="5471" spans="1:29" ht="30" x14ac:dyDescent="0.25">
      <c r="A5471" s="61" t="s">
        <v>188</v>
      </c>
      <c r="B5471" s="61" t="s">
        <v>189</v>
      </c>
      <c r="C5471" s="62">
        <v>2016</v>
      </c>
      <c r="D5471" s="61" t="s">
        <v>86</v>
      </c>
      <c r="E5471" s="62">
        <v>100</v>
      </c>
      <c r="F5471" s="62">
        <v>521640</v>
      </c>
      <c r="G5471" s="62">
        <v>82888</v>
      </c>
      <c r="H5471" s="62">
        <v>69.069999999999993</v>
      </c>
      <c r="I5471" s="62">
        <v>5216.3999999999996</v>
      </c>
      <c r="J5471" s="62">
        <v>485125.2</v>
      </c>
      <c r="K5471" s="62">
        <v>67820.56</v>
      </c>
      <c r="L5471" s="62">
        <v>75792</v>
      </c>
      <c r="M5471" s="62">
        <v>63.16</v>
      </c>
      <c r="N5471" s="62">
        <v>678.21</v>
      </c>
      <c r="O5471" s="62">
        <v>817868.51</v>
      </c>
      <c r="P5471" s="63"/>
      <c r="Q5471" s="63"/>
      <c r="R5471" s="63"/>
      <c r="S5471" s="63"/>
      <c r="T5471" s="63"/>
      <c r="U5471" s="63"/>
      <c r="V5471" s="63"/>
      <c r="W5471" s="63"/>
      <c r="X5471" s="63"/>
      <c r="Y5471" s="63"/>
      <c r="Z5471" s="62">
        <v>4206</v>
      </c>
      <c r="AA5471" s="62">
        <v>30688</v>
      </c>
      <c r="AB5471" s="62">
        <v>25.57</v>
      </c>
      <c r="AC5471" s="62">
        <v>42.06</v>
      </c>
    </row>
    <row r="5472" spans="1:29" ht="30" x14ac:dyDescent="0.25">
      <c r="A5472" s="61" t="s">
        <v>142</v>
      </c>
      <c r="B5472" s="61" t="s">
        <v>143</v>
      </c>
      <c r="C5472" s="62">
        <v>2013</v>
      </c>
      <c r="D5472" s="61" t="s">
        <v>86</v>
      </c>
      <c r="E5472" s="62">
        <v>126</v>
      </c>
      <c r="F5472" s="62">
        <v>0</v>
      </c>
      <c r="G5472" s="62">
        <v>0</v>
      </c>
      <c r="H5472" s="62">
        <v>0</v>
      </c>
      <c r="I5472" s="62">
        <v>0</v>
      </c>
      <c r="J5472" s="62">
        <v>0</v>
      </c>
      <c r="K5472" s="62">
        <v>0</v>
      </c>
      <c r="L5472" s="63"/>
      <c r="M5472" s="63"/>
      <c r="N5472" s="63"/>
      <c r="O5472" s="63"/>
      <c r="P5472" s="63"/>
      <c r="Q5472" s="63"/>
      <c r="R5472" s="63"/>
      <c r="S5472" s="63"/>
      <c r="T5472" s="63"/>
      <c r="U5472" s="63"/>
      <c r="V5472" s="63"/>
      <c r="W5472" s="63"/>
      <c r="X5472" s="63"/>
      <c r="Y5472" s="63"/>
      <c r="Z5472" s="62">
        <v>4431.26</v>
      </c>
      <c r="AA5472" s="62">
        <v>48421</v>
      </c>
      <c r="AB5472" s="62">
        <v>32.020000000000003</v>
      </c>
      <c r="AC5472" s="62">
        <v>35.17</v>
      </c>
    </row>
    <row r="5473" spans="1:29" ht="30" x14ac:dyDescent="0.25">
      <c r="A5473" s="61" t="s">
        <v>171</v>
      </c>
      <c r="B5473" s="61" t="s">
        <v>172</v>
      </c>
      <c r="C5473" s="62">
        <v>2008</v>
      </c>
      <c r="D5473" s="61" t="s">
        <v>75</v>
      </c>
      <c r="E5473" s="62">
        <v>8</v>
      </c>
      <c r="F5473" s="62">
        <v>2060</v>
      </c>
      <c r="G5473" s="62">
        <v>429</v>
      </c>
      <c r="H5473" s="62">
        <v>4.47</v>
      </c>
      <c r="I5473" s="62">
        <v>257.5</v>
      </c>
      <c r="J5473" s="62">
        <v>1915.8</v>
      </c>
      <c r="K5473" s="62">
        <v>143.55000000000001</v>
      </c>
      <c r="L5473" s="62">
        <v>245</v>
      </c>
      <c r="M5473" s="62">
        <v>2.5499999999999998</v>
      </c>
      <c r="N5473" s="63"/>
      <c r="O5473" s="63"/>
      <c r="P5473" s="63"/>
      <c r="Q5473" s="63"/>
      <c r="R5473" s="63"/>
      <c r="S5473" s="63"/>
      <c r="T5473" s="63"/>
      <c r="U5473" s="63"/>
      <c r="V5473" s="63"/>
      <c r="W5473" s="63"/>
      <c r="X5473" s="63"/>
      <c r="Y5473" s="63"/>
      <c r="Z5473" s="62">
        <v>785</v>
      </c>
      <c r="AA5473" s="62">
        <v>6139</v>
      </c>
      <c r="AB5473" s="62">
        <v>63.95</v>
      </c>
      <c r="AC5473" s="62">
        <v>98.13</v>
      </c>
    </row>
    <row r="5474" spans="1:29" x14ac:dyDescent="0.25">
      <c r="A5474" s="61" t="s">
        <v>204</v>
      </c>
      <c r="B5474" s="61" t="s">
        <v>205</v>
      </c>
      <c r="C5474" s="62">
        <v>2015</v>
      </c>
      <c r="D5474" s="61" t="s">
        <v>89</v>
      </c>
      <c r="E5474" s="62">
        <v>100</v>
      </c>
      <c r="F5474" s="62">
        <v>1115600</v>
      </c>
      <c r="G5474" s="62">
        <v>158743</v>
      </c>
      <c r="H5474" s="62">
        <v>132.29</v>
      </c>
      <c r="I5474" s="62">
        <v>11156</v>
      </c>
      <c r="J5474" s="62">
        <v>1037508</v>
      </c>
      <c r="K5474" s="62">
        <v>0</v>
      </c>
      <c r="L5474" s="63"/>
      <c r="M5474" s="63"/>
      <c r="N5474" s="63"/>
      <c r="O5474" s="63"/>
      <c r="P5474" s="63"/>
      <c r="Q5474" s="63"/>
      <c r="R5474" s="63"/>
      <c r="S5474" s="63"/>
      <c r="T5474" s="63"/>
      <c r="U5474" s="63"/>
      <c r="V5474" s="63"/>
      <c r="W5474" s="63"/>
      <c r="X5474" s="63"/>
      <c r="Y5474" s="63"/>
      <c r="Z5474" s="62">
        <v>409482</v>
      </c>
      <c r="AA5474" s="62">
        <v>52775</v>
      </c>
      <c r="AB5474" s="62">
        <v>43.98</v>
      </c>
      <c r="AC5474" s="62">
        <v>4094.82</v>
      </c>
    </row>
    <row r="5475" spans="1:29" ht="30" x14ac:dyDescent="0.25">
      <c r="A5475" s="61" t="s">
        <v>216</v>
      </c>
      <c r="B5475" s="61" t="s">
        <v>217</v>
      </c>
      <c r="C5475" s="62">
        <v>2015</v>
      </c>
      <c r="D5475" s="61" t="s">
        <v>438</v>
      </c>
      <c r="E5475" s="62">
        <v>8</v>
      </c>
      <c r="F5475" s="62">
        <v>0</v>
      </c>
      <c r="G5475" s="62">
        <v>0</v>
      </c>
      <c r="H5475" s="62">
        <v>0</v>
      </c>
      <c r="I5475" s="62">
        <v>0</v>
      </c>
      <c r="J5475" s="62">
        <v>0</v>
      </c>
      <c r="K5475" s="62">
        <v>0</v>
      </c>
      <c r="L5475" s="62">
        <v>0</v>
      </c>
      <c r="M5475" s="62">
        <v>0</v>
      </c>
      <c r="N5475" s="63"/>
      <c r="O5475" s="63"/>
      <c r="P5475" s="63"/>
      <c r="Q5475" s="63"/>
      <c r="R5475" s="63"/>
      <c r="S5475" s="63"/>
      <c r="T5475" s="63"/>
      <c r="U5475" s="63"/>
      <c r="V5475" s="63"/>
      <c r="W5475" s="63"/>
      <c r="X5475" s="63"/>
      <c r="Y5475" s="63"/>
      <c r="Z5475" s="62">
        <v>0</v>
      </c>
      <c r="AA5475" s="62">
        <v>0</v>
      </c>
      <c r="AB5475" s="62">
        <v>0</v>
      </c>
      <c r="AC5475" s="62">
        <v>0</v>
      </c>
    </row>
    <row r="5476" spans="1:29" x14ac:dyDescent="0.25">
      <c r="A5476" s="61" t="s">
        <v>196</v>
      </c>
      <c r="B5476" s="61" t="s">
        <v>197</v>
      </c>
      <c r="C5476" s="62">
        <v>2017</v>
      </c>
      <c r="D5476" s="61" t="s">
        <v>99</v>
      </c>
      <c r="E5476" s="62">
        <v>60</v>
      </c>
      <c r="F5476" s="62">
        <v>47195</v>
      </c>
      <c r="G5476" s="62">
        <v>10152</v>
      </c>
      <c r="H5476" s="62">
        <v>14.1</v>
      </c>
      <c r="I5476" s="62">
        <v>786.58</v>
      </c>
      <c r="J5476" s="62">
        <v>43891.35</v>
      </c>
      <c r="K5476" s="62">
        <v>24129.97</v>
      </c>
      <c r="L5476" s="62">
        <v>32922</v>
      </c>
      <c r="M5476" s="62">
        <v>45.73</v>
      </c>
      <c r="N5476" s="62">
        <v>402.17</v>
      </c>
      <c r="O5476" s="62">
        <v>290990.56</v>
      </c>
      <c r="P5476" s="63"/>
      <c r="Q5476" s="63"/>
      <c r="R5476" s="63"/>
      <c r="S5476" s="63"/>
      <c r="T5476" s="63"/>
      <c r="U5476" s="63"/>
      <c r="V5476" s="63"/>
      <c r="W5476" s="63"/>
      <c r="X5476" s="63"/>
      <c r="Y5476" s="63"/>
      <c r="Z5476" s="62">
        <v>331523</v>
      </c>
      <c r="AA5476" s="62">
        <v>46269</v>
      </c>
      <c r="AB5476" s="62">
        <v>64.260000000000005</v>
      </c>
      <c r="AC5476" s="62">
        <v>5525.38</v>
      </c>
    </row>
    <row r="5477" spans="1:29" ht="30" x14ac:dyDescent="0.25">
      <c r="A5477" s="61" t="s">
        <v>237</v>
      </c>
      <c r="B5477" s="61" t="s">
        <v>238</v>
      </c>
      <c r="C5477" s="62">
        <v>2016</v>
      </c>
      <c r="D5477" s="61" t="s">
        <v>72</v>
      </c>
      <c r="E5477" s="62">
        <v>40</v>
      </c>
      <c r="F5477" s="62">
        <v>172774</v>
      </c>
      <c r="G5477" s="62">
        <v>29498</v>
      </c>
      <c r="H5477" s="62">
        <v>61.45</v>
      </c>
      <c r="I5477" s="62">
        <v>4319.3500000000004</v>
      </c>
      <c r="J5477" s="62">
        <v>160679.82</v>
      </c>
      <c r="K5477" s="62">
        <v>14154.22</v>
      </c>
      <c r="L5477" s="62">
        <v>10314</v>
      </c>
      <c r="M5477" s="62">
        <v>21.49</v>
      </c>
      <c r="N5477" s="62">
        <v>353.86</v>
      </c>
      <c r="O5477" s="62">
        <v>170689.98</v>
      </c>
      <c r="P5477" s="63"/>
      <c r="Q5477" s="63"/>
      <c r="R5477" s="63"/>
      <c r="S5477" s="63"/>
      <c r="T5477" s="63"/>
      <c r="U5477" s="63"/>
      <c r="V5477" s="63"/>
      <c r="W5477" s="63"/>
      <c r="X5477" s="63"/>
      <c r="Y5477" s="63"/>
      <c r="Z5477" s="62">
        <v>228702</v>
      </c>
      <c r="AA5477" s="62">
        <v>17364</v>
      </c>
      <c r="AB5477" s="62">
        <v>36.18</v>
      </c>
      <c r="AC5477" s="62">
        <v>5717.55</v>
      </c>
    </row>
    <row r="5478" spans="1:29" x14ac:dyDescent="0.25">
      <c r="A5478" s="61" t="s">
        <v>371</v>
      </c>
      <c r="B5478" s="61" t="s">
        <v>372</v>
      </c>
      <c r="C5478" s="62">
        <v>2008</v>
      </c>
      <c r="D5478" s="61" t="s">
        <v>78</v>
      </c>
      <c r="E5478" s="62">
        <v>59</v>
      </c>
      <c r="F5478" s="62">
        <v>895220</v>
      </c>
      <c r="G5478" s="62">
        <v>111538</v>
      </c>
      <c r="H5478" s="62">
        <v>157.54</v>
      </c>
      <c r="I5478" s="62">
        <v>15173.22</v>
      </c>
      <c r="J5478" s="62">
        <v>832554.6</v>
      </c>
      <c r="K5478" s="62">
        <v>0</v>
      </c>
      <c r="L5478" s="63"/>
      <c r="M5478" s="63"/>
      <c r="N5478" s="63"/>
      <c r="O5478" s="63"/>
      <c r="P5478" s="63"/>
      <c r="Q5478" s="63"/>
      <c r="R5478" s="63"/>
      <c r="S5478" s="63"/>
      <c r="T5478" s="63"/>
      <c r="U5478" s="63"/>
      <c r="V5478" s="63"/>
      <c r="W5478" s="63"/>
      <c r="X5478" s="63"/>
      <c r="Y5478" s="63"/>
      <c r="Z5478" s="62">
        <v>209090</v>
      </c>
      <c r="AA5478" s="62">
        <v>10097</v>
      </c>
      <c r="AB5478" s="62">
        <v>14.26</v>
      </c>
      <c r="AC5478" s="62">
        <v>3543.9</v>
      </c>
    </row>
    <row r="5479" spans="1:29" x14ac:dyDescent="0.25">
      <c r="A5479" s="61" t="s">
        <v>524</v>
      </c>
      <c r="B5479" s="61" t="s">
        <v>525</v>
      </c>
      <c r="C5479" s="62">
        <v>2011</v>
      </c>
      <c r="D5479" s="61" t="s">
        <v>438</v>
      </c>
      <c r="E5479" s="62">
        <v>6</v>
      </c>
      <c r="F5479" s="63"/>
      <c r="G5479" s="63"/>
      <c r="H5479" s="63"/>
      <c r="I5479" s="63"/>
      <c r="J5479" s="63"/>
      <c r="K5479" s="62">
        <v>0</v>
      </c>
      <c r="L5479" s="63"/>
      <c r="M5479" s="63"/>
      <c r="N5479" s="63"/>
      <c r="O5479" s="63"/>
      <c r="P5479" s="63"/>
      <c r="Q5479" s="63"/>
      <c r="R5479" s="63"/>
      <c r="S5479" s="63"/>
      <c r="T5479" s="63"/>
      <c r="U5479" s="63"/>
      <c r="V5479" s="63"/>
      <c r="W5479" s="63"/>
      <c r="X5479" s="63"/>
      <c r="Y5479" s="63"/>
      <c r="Z5479" s="62">
        <v>0</v>
      </c>
      <c r="AA5479" s="63"/>
      <c r="AB5479" s="63"/>
      <c r="AC5479" s="62">
        <v>0</v>
      </c>
    </row>
    <row r="5480" spans="1:29" x14ac:dyDescent="0.25">
      <c r="A5480" s="61" t="s">
        <v>397</v>
      </c>
      <c r="B5480" s="61" t="s">
        <v>398</v>
      </c>
      <c r="C5480" s="62">
        <v>2017</v>
      </c>
      <c r="D5480" s="61" t="s">
        <v>94</v>
      </c>
      <c r="E5480" s="62">
        <v>8</v>
      </c>
      <c r="F5480" s="62">
        <v>1105</v>
      </c>
      <c r="G5480" s="62">
        <v>486</v>
      </c>
      <c r="H5480" s="62">
        <v>5.0599999999999996</v>
      </c>
      <c r="I5480" s="62">
        <v>138.13</v>
      </c>
      <c r="J5480" s="62">
        <v>1027.6500000000001</v>
      </c>
      <c r="K5480" s="62">
        <v>0</v>
      </c>
      <c r="L5480" s="63"/>
      <c r="M5480" s="63"/>
      <c r="N5480" s="63"/>
      <c r="O5480" s="63"/>
      <c r="P5480" s="63"/>
      <c r="Q5480" s="63"/>
      <c r="R5480" s="63"/>
      <c r="S5480" s="63"/>
      <c r="T5480" s="63"/>
      <c r="U5480" s="62">
        <v>500</v>
      </c>
      <c r="V5480" s="62">
        <v>1016</v>
      </c>
      <c r="W5480" s="62">
        <v>10.58</v>
      </c>
      <c r="X5480" s="62">
        <v>62</v>
      </c>
      <c r="Y5480" s="62">
        <v>11192</v>
      </c>
      <c r="Z5480" s="62">
        <v>27800</v>
      </c>
      <c r="AA5480" s="62">
        <v>1325</v>
      </c>
      <c r="AB5480" s="62">
        <v>13.8</v>
      </c>
      <c r="AC5480" s="62">
        <v>3475</v>
      </c>
    </row>
    <row r="5481" spans="1:29" x14ac:dyDescent="0.25">
      <c r="A5481" s="61" t="s">
        <v>81</v>
      </c>
      <c r="B5481" s="61" t="s">
        <v>82</v>
      </c>
      <c r="C5481" s="62">
        <v>2008</v>
      </c>
      <c r="D5481" s="61" t="s">
        <v>150</v>
      </c>
      <c r="E5481" s="62">
        <v>8</v>
      </c>
      <c r="F5481" s="63"/>
      <c r="G5481" s="63"/>
      <c r="H5481" s="63"/>
      <c r="I5481" s="63"/>
      <c r="J5481" s="63"/>
      <c r="K5481" s="62">
        <v>0</v>
      </c>
      <c r="L5481" s="63"/>
      <c r="M5481" s="63"/>
      <c r="N5481" s="63"/>
      <c r="O5481" s="63"/>
      <c r="P5481" s="63"/>
      <c r="Q5481" s="63"/>
      <c r="R5481" s="63"/>
      <c r="S5481" s="63"/>
      <c r="T5481" s="63"/>
      <c r="U5481" s="63"/>
      <c r="V5481" s="63"/>
      <c r="W5481" s="63"/>
      <c r="X5481" s="63"/>
      <c r="Y5481" s="63"/>
      <c r="Z5481" s="62">
        <v>0</v>
      </c>
      <c r="AA5481" s="63"/>
      <c r="AB5481" s="63"/>
      <c r="AC5481" s="62">
        <v>0</v>
      </c>
    </row>
    <row r="5482" spans="1:29" ht="30" x14ac:dyDescent="0.25">
      <c r="A5482" s="61" t="s">
        <v>239</v>
      </c>
      <c r="B5482" s="61" t="s">
        <v>240</v>
      </c>
      <c r="C5482" s="62">
        <v>2010</v>
      </c>
      <c r="D5482" s="61" t="s">
        <v>94</v>
      </c>
      <c r="E5482" s="62">
        <v>5</v>
      </c>
      <c r="F5482" s="63"/>
      <c r="G5482" s="63"/>
      <c r="H5482" s="63"/>
      <c r="I5482" s="63"/>
      <c r="J5482" s="63"/>
      <c r="K5482" s="62">
        <v>0</v>
      </c>
      <c r="L5482" s="63"/>
      <c r="M5482" s="63"/>
      <c r="N5482" s="63"/>
      <c r="O5482" s="63"/>
      <c r="P5482" s="63"/>
      <c r="Q5482" s="63"/>
      <c r="R5482" s="63"/>
      <c r="S5482" s="63"/>
      <c r="T5482" s="63"/>
      <c r="U5482" s="63"/>
      <c r="V5482" s="63"/>
      <c r="W5482" s="63"/>
      <c r="X5482" s="63"/>
      <c r="Y5482" s="63"/>
      <c r="Z5482" s="62">
        <v>354.25</v>
      </c>
      <c r="AA5482" s="62">
        <v>2903</v>
      </c>
      <c r="AB5482" s="62">
        <v>48.38</v>
      </c>
      <c r="AC5482" s="62">
        <v>70.849999999999994</v>
      </c>
    </row>
    <row r="5483" spans="1:29" ht="30" x14ac:dyDescent="0.25">
      <c r="A5483" s="61" t="s">
        <v>255</v>
      </c>
      <c r="B5483" s="61" t="s">
        <v>256</v>
      </c>
      <c r="C5483" s="62">
        <v>2013</v>
      </c>
      <c r="D5483" s="61" t="s">
        <v>83</v>
      </c>
      <c r="E5483" s="62">
        <v>12</v>
      </c>
      <c r="F5483" s="62">
        <v>38269</v>
      </c>
      <c r="G5483" s="62">
        <v>6911</v>
      </c>
      <c r="H5483" s="62">
        <v>47.99</v>
      </c>
      <c r="I5483" s="62">
        <v>3189.08</v>
      </c>
      <c r="J5483" s="62">
        <v>35590.17</v>
      </c>
      <c r="K5483" s="62">
        <v>7522.79</v>
      </c>
      <c r="L5483" s="62">
        <v>7547</v>
      </c>
      <c r="M5483" s="62">
        <v>52.41</v>
      </c>
      <c r="N5483" s="62">
        <v>626.9</v>
      </c>
      <c r="O5483" s="62">
        <v>90719.62</v>
      </c>
      <c r="P5483" s="63"/>
      <c r="Q5483" s="63"/>
      <c r="R5483" s="63"/>
      <c r="S5483" s="63"/>
      <c r="T5483" s="63"/>
      <c r="U5483" s="63"/>
      <c r="V5483" s="63"/>
      <c r="W5483" s="63"/>
      <c r="X5483" s="63"/>
      <c r="Y5483" s="63"/>
      <c r="Z5483" s="62">
        <v>263</v>
      </c>
      <c r="AA5483" s="62">
        <v>4965</v>
      </c>
      <c r="AB5483" s="62">
        <v>34.479999999999997</v>
      </c>
      <c r="AC5483" s="62">
        <v>21.92</v>
      </c>
    </row>
    <row r="5484" spans="1:29" ht="30" x14ac:dyDescent="0.25">
      <c r="A5484" s="61" t="s">
        <v>507</v>
      </c>
      <c r="B5484" s="61" t="s">
        <v>508</v>
      </c>
      <c r="C5484" s="62">
        <v>2009</v>
      </c>
      <c r="D5484" s="61" t="s">
        <v>78</v>
      </c>
      <c r="E5484" s="62">
        <v>71</v>
      </c>
      <c r="F5484" s="62">
        <v>337120</v>
      </c>
      <c r="G5484" s="62">
        <v>49057</v>
      </c>
      <c r="H5484" s="62">
        <v>57.58</v>
      </c>
      <c r="I5484" s="62">
        <v>4748.17</v>
      </c>
      <c r="J5484" s="62">
        <v>313521.59999999998</v>
      </c>
      <c r="K5484" s="62">
        <v>35435.5</v>
      </c>
      <c r="L5484" s="62">
        <v>56164</v>
      </c>
      <c r="M5484" s="62">
        <v>65.92</v>
      </c>
      <c r="N5484" s="62">
        <v>499.09</v>
      </c>
      <c r="O5484" s="62">
        <v>427327.32</v>
      </c>
      <c r="P5484" s="63"/>
      <c r="Q5484" s="63"/>
      <c r="R5484" s="63"/>
      <c r="S5484" s="63"/>
      <c r="T5484" s="63"/>
      <c r="U5484" s="63"/>
      <c r="V5484" s="63"/>
      <c r="W5484" s="63"/>
      <c r="X5484" s="63"/>
      <c r="Y5484" s="63"/>
      <c r="Z5484" s="62">
        <v>8.11</v>
      </c>
      <c r="AA5484" s="62">
        <v>37906</v>
      </c>
      <c r="AB5484" s="62">
        <v>44.49</v>
      </c>
      <c r="AC5484" s="62">
        <v>0.11</v>
      </c>
    </row>
    <row r="5485" spans="1:29" x14ac:dyDescent="0.25">
      <c r="A5485" s="61" t="s">
        <v>210</v>
      </c>
      <c r="B5485" s="61" t="s">
        <v>211</v>
      </c>
      <c r="C5485" s="62">
        <v>2015</v>
      </c>
      <c r="D5485" s="61" t="s">
        <v>78</v>
      </c>
      <c r="E5485" s="62">
        <v>56</v>
      </c>
      <c r="F5485" s="62">
        <v>45360</v>
      </c>
      <c r="G5485" s="62">
        <v>7278</v>
      </c>
      <c r="H5485" s="62">
        <v>10.83</v>
      </c>
      <c r="I5485" s="62">
        <v>810</v>
      </c>
      <c r="J5485" s="62">
        <v>42184.800000000003</v>
      </c>
      <c r="K5485" s="62">
        <v>9861.2999999999993</v>
      </c>
      <c r="L5485" s="62">
        <v>10265</v>
      </c>
      <c r="M5485" s="62">
        <v>15.28</v>
      </c>
      <c r="N5485" s="62">
        <v>176.09</v>
      </c>
      <c r="O5485" s="62">
        <v>118920.37</v>
      </c>
      <c r="P5485" s="63"/>
      <c r="Q5485" s="63"/>
      <c r="R5485" s="63"/>
      <c r="S5485" s="63"/>
      <c r="T5485" s="63"/>
      <c r="U5485" s="63"/>
      <c r="V5485" s="63"/>
      <c r="W5485" s="63"/>
      <c r="X5485" s="63"/>
      <c r="Y5485" s="63"/>
      <c r="Z5485" s="62">
        <v>242292</v>
      </c>
      <c r="AA5485" s="62">
        <v>41764</v>
      </c>
      <c r="AB5485" s="62">
        <v>62.15</v>
      </c>
      <c r="AC5485" s="62">
        <v>4326.6400000000003</v>
      </c>
    </row>
    <row r="5486" spans="1:29" ht="30" x14ac:dyDescent="0.25">
      <c r="A5486" s="61" t="s">
        <v>100</v>
      </c>
      <c r="B5486" s="61" t="s">
        <v>101</v>
      </c>
      <c r="C5486" s="62">
        <v>2012</v>
      </c>
      <c r="D5486" s="61" t="s">
        <v>99</v>
      </c>
      <c r="E5486" s="62">
        <v>74</v>
      </c>
      <c r="F5486" s="62">
        <v>775033</v>
      </c>
      <c r="G5486" s="62">
        <v>106451</v>
      </c>
      <c r="H5486" s="62">
        <v>119.88</v>
      </c>
      <c r="I5486" s="62">
        <v>10473.42</v>
      </c>
      <c r="J5486" s="62">
        <v>720780.69</v>
      </c>
      <c r="K5486" s="62">
        <v>0</v>
      </c>
      <c r="L5486" s="63"/>
      <c r="M5486" s="63"/>
      <c r="N5486" s="63"/>
      <c r="O5486" s="63"/>
      <c r="P5486" s="62">
        <v>465</v>
      </c>
      <c r="Q5486" s="62">
        <v>957</v>
      </c>
      <c r="R5486" s="62">
        <v>1.08</v>
      </c>
      <c r="S5486" s="62">
        <v>6</v>
      </c>
      <c r="T5486" s="62">
        <v>5891.09</v>
      </c>
      <c r="U5486" s="63"/>
      <c r="V5486" s="63"/>
      <c r="W5486" s="63"/>
      <c r="X5486" s="63"/>
      <c r="Y5486" s="63"/>
      <c r="Z5486" s="62">
        <v>156456</v>
      </c>
      <c r="AA5486" s="62">
        <v>8772</v>
      </c>
      <c r="AB5486" s="62">
        <v>9.8800000000000008</v>
      </c>
      <c r="AC5486" s="62">
        <v>2114.27</v>
      </c>
    </row>
    <row r="5487" spans="1:29" x14ac:dyDescent="0.25">
      <c r="A5487" s="61" t="s">
        <v>107</v>
      </c>
      <c r="B5487" s="61" t="s">
        <v>108</v>
      </c>
      <c r="C5487" s="62">
        <v>2018</v>
      </c>
      <c r="D5487" s="61" t="s">
        <v>297</v>
      </c>
      <c r="E5487" s="62">
        <v>48</v>
      </c>
      <c r="F5487" s="63"/>
      <c r="G5487" s="63"/>
      <c r="H5487" s="63"/>
      <c r="I5487" s="63"/>
      <c r="J5487" s="63"/>
      <c r="K5487" s="62">
        <v>0</v>
      </c>
      <c r="L5487" s="63"/>
      <c r="M5487" s="63"/>
      <c r="N5487" s="63"/>
      <c r="O5487" s="63"/>
      <c r="P5487" s="63"/>
      <c r="Q5487" s="63"/>
      <c r="R5487" s="63"/>
      <c r="S5487" s="63"/>
      <c r="T5487" s="63"/>
      <c r="U5487" s="63"/>
      <c r="V5487" s="63"/>
      <c r="W5487" s="63"/>
      <c r="X5487" s="63"/>
      <c r="Y5487" s="63"/>
      <c r="Z5487" s="62">
        <v>0</v>
      </c>
      <c r="AA5487" s="62">
        <v>25584</v>
      </c>
      <c r="AB5487" s="62">
        <v>44.42</v>
      </c>
      <c r="AC5487" s="62">
        <v>0</v>
      </c>
    </row>
    <row r="5488" spans="1:29" x14ac:dyDescent="0.25">
      <c r="A5488" s="61" t="s">
        <v>202</v>
      </c>
      <c r="B5488" s="61" t="s">
        <v>203</v>
      </c>
      <c r="C5488" s="62">
        <v>2009</v>
      </c>
      <c r="D5488" s="61" t="s">
        <v>78</v>
      </c>
      <c r="E5488" s="62">
        <v>48</v>
      </c>
      <c r="F5488" s="62">
        <v>448072</v>
      </c>
      <c r="G5488" s="62">
        <v>81840</v>
      </c>
      <c r="H5488" s="62">
        <v>142.08000000000001</v>
      </c>
      <c r="I5488" s="62">
        <v>9334.83</v>
      </c>
      <c r="J5488" s="62">
        <v>416706.96</v>
      </c>
      <c r="K5488" s="62">
        <v>0</v>
      </c>
      <c r="L5488" s="63"/>
      <c r="M5488" s="63"/>
      <c r="N5488" s="63"/>
      <c r="O5488" s="63"/>
      <c r="P5488" s="63"/>
      <c r="Q5488" s="63"/>
      <c r="R5488" s="63"/>
      <c r="S5488" s="63"/>
      <c r="T5488" s="63"/>
      <c r="U5488" s="63"/>
      <c r="V5488" s="63"/>
      <c r="W5488" s="63"/>
      <c r="X5488" s="63"/>
      <c r="Y5488" s="63"/>
      <c r="Z5488" s="62">
        <v>86228.160000000003</v>
      </c>
      <c r="AA5488" s="62">
        <v>6572</v>
      </c>
      <c r="AB5488" s="62">
        <v>11.41</v>
      </c>
      <c r="AC5488" s="62">
        <v>1796.42</v>
      </c>
    </row>
    <row r="5489" spans="1:29" ht="30" x14ac:dyDescent="0.25">
      <c r="A5489" s="61" t="s">
        <v>391</v>
      </c>
      <c r="B5489" s="61" t="s">
        <v>392</v>
      </c>
      <c r="C5489" s="62">
        <v>2011</v>
      </c>
      <c r="D5489" s="61" t="s">
        <v>75</v>
      </c>
      <c r="E5489" s="62">
        <v>15</v>
      </c>
      <c r="F5489" s="62">
        <v>51442</v>
      </c>
      <c r="G5489" s="62">
        <v>10120</v>
      </c>
      <c r="H5489" s="62">
        <v>56.22</v>
      </c>
      <c r="I5489" s="62">
        <v>3429.47</v>
      </c>
      <c r="J5489" s="62">
        <v>47841.06</v>
      </c>
      <c r="K5489" s="62">
        <v>4542</v>
      </c>
      <c r="L5489" s="62">
        <v>6779</v>
      </c>
      <c r="M5489" s="62">
        <v>37.659999999999997</v>
      </c>
      <c r="N5489" s="63"/>
      <c r="O5489" s="63"/>
      <c r="P5489" s="63"/>
      <c r="Q5489" s="63"/>
      <c r="R5489" s="63"/>
      <c r="S5489" s="63"/>
      <c r="T5489" s="63"/>
      <c r="U5489" s="63"/>
      <c r="V5489" s="63"/>
      <c r="W5489" s="63"/>
      <c r="X5489" s="63"/>
      <c r="Y5489" s="63"/>
      <c r="Z5489" s="62">
        <v>522</v>
      </c>
      <c r="AA5489" s="62">
        <v>5758</v>
      </c>
      <c r="AB5489" s="62">
        <v>31.99</v>
      </c>
      <c r="AC5489" s="62">
        <v>34.799999999999997</v>
      </c>
    </row>
    <row r="5490" spans="1:29" x14ac:dyDescent="0.25">
      <c r="A5490" s="61" t="s">
        <v>220</v>
      </c>
      <c r="B5490" s="61" t="s">
        <v>221</v>
      </c>
      <c r="C5490" s="62">
        <v>2006</v>
      </c>
      <c r="D5490" s="61" t="s">
        <v>78</v>
      </c>
      <c r="E5490" s="62">
        <v>52</v>
      </c>
      <c r="F5490" s="62">
        <v>165695</v>
      </c>
      <c r="G5490" s="62">
        <v>28770</v>
      </c>
      <c r="H5490" s="62">
        <v>46.11</v>
      </c>
      <c r="I5490" s="62">
        <v>3186.44</v>
      </c>
      <c r="J5490" s="62">
        <v>154096.35</v>
      </c>
      <c r="K5490" s="62">
        <v>26381.18</v>
      </c>
      <c r="L5490" s="62">
        <v>49157</v>
      </c>
      <c r="M5490" s="62">
        <v>78.78</v>
      </c>
      <c r="N5490" s="62">
        <v>507.33</v>
      </c>
      <c r="O5490" s="62">
        <v>318138.59999999998</v>
      </c>
      <c r="P5490" s="63"/>
      <c r="Q5490" s="63"/>
      <c r="R5490" s="63"/>
      <c r="S5490" s="63"/>
      <c r="T5490" s="63"/>
      <c r="U5490" s="63"/>
      <c r="V5490" s="63"/>
      <c r="W5490" s="63"/>
      <c r="X5490" s="63"/>
      <c r="Y5490" s="63"/>
      <c r="Z5490" s="62">
        <v>2.4900000000000002</v>
      </c>
      <c r="AA5490" s="62">
        <v>10340</v>
      </c>
      <c r="AB5490" s="62">
        <v>16.57</v>
      </c>
      <c r="AC5490" s="62">
        <v>0.05</v>
      </c>
    </row>
    <row r="5491" spans="1:29" x14ac:dyDescent="0.25">
      <c r="A5491" s="61" t="s">
        <v>222</v>
      </c>
      <c r="B5491" s="61" t="s">
        <v>223</v>
      </c>
      <c r="C5491" s="62">
        <v>2015</v>
      </c>
      <c r="D5491" s="61" t="s">
        <v>78</v>
      </c>
      <c r="E5491" s="62">
        <v>40</v>
      </c>
      <c r="F5491" s="62">
        <v>110800</v>
      </c>
      <c r="G5491" s="62">
        <v>16761</v>
      </c>
      <c r="H5491" s="62">
        <v>34.92</v>
      </c>
      <c r="I5491" s="62">
        <v>2770</v>
      </c>
      <c r="J5491" s="62">
        <v>103044</v>
      </c>
      <c r="K5491" s="62">
        <v>0</v>
      </c>
      <c r="L5491" s="63"/>
      <c r="M5491" s="63"/>
      <c r="N5491" s="63"/>
      <c r="O5491" s="63"/>
      <c r="P5491" s="63"/>
      <c r="Q5491" s="63"/>
      <c r="R5491" s="63"/>
      <c r="S5491" s="63"/>
      <c r="T5491" s="63"/>
      <c r="U5491" s="62">
        <v>22100</v>
      </c>
      <c r="V5491" s="62">
        <v>40885</v>
      </c>
      <c r="W5491" s="62">
        <v>85.18</v>
      </c>
      <c r="X5491" s="62">
        <v>552</v>
      </c>
      <c r="Y5491" s="62">
        <v>494686.4</v>
      </c>
      <c r="Z5491" s="62">
        <v>78070</v>
      </c>
      <c r="AA5491" s="62">
        <v>7941</v>
      </c>
      <c r="AB5491" s="62">
        <v>16.54</v>
      </c>
      <c r="AC5491" s="62">
        <v>1951.75</v>
      </c>
    </row>
    <row r="5492" spans="1:29" ht="30" x14ac:dyDescent="0.25">
      <c r="A5492" s="61" t="s">
        <v>92</v>
      </c>
      <c r="B5492" s="61" t="s">
        <v>93</v>
      </c>
      <c r="C5492" s="62">
        <v>2006</v>
      </c>
      <c r="D5492" s="61" t="s">
        <v>78</v>
      </c>
      <c r="E5492" s="62">
        <v>64</v>
      </c>
      <c r="F5492" s="62">
        <v>161920</v>
      </c>
      <c r="G5492" s="62">
        <v>29817</v>
      </c>
      <c r="H5492" s="62">
        <v>38.82</v>
      </c>
      <c r="I5492" s="62">
        <v>2530</v>
      </c>
      <c r="J5492" s="62">
        <v>150585.60000000001</v>
      </c>
      <c r="K5492" s="62">
        <v>41709.019999999997</v>
      </c>
      <c r="L5492" s="62">
        <v>71864</v>
      </c>
      <c r="M5492" s="62">
        <v>93.57</v>
      </c>
      <c r="N5492" s="62">
        <v>651.70000000000005</v>
      </c>
      <c r="O5492" s="62">
        <v>502981.59</v>
      </c>
      <c r="P5492" s="63"/>
      <c r="Q5492" s="63"/>
      <c r="R5492" s="63"/>
      <c r="S5492" s="63"/>
      <c r="T5492" s="63"/>
      <c r="U5492" s="63"/>
      <c r="V5492" s="63"/>
      <c r="W5492" s="63"/>
      <c r="X5492" s="63"/>
      <c r="Y5492" s="63"/>
      <c r="Z5492" s="62">
        <v>946.46</v>
      </c>
      <c r="AA5492" s="62">
        <v>4039</v>
      </c>
      <c r="AB5492" s="62">
        <v>5.26</v>
      </c>
      <c r="AC5492" s="62">
        <v>14.79</v>
      </c>
    </row>
    <row r="5493" spans="1:29" x14ac:dyDescent="0.25">
      <c r="A5493" s="61" t="s">
        <v>184</v>
      </c>
      <c r="B5493" s="61" t="s">
        <v>185</v>
      </c>
      <c r="C5493" s="62">
        <v>2008</v>
      </c>
      <c r="D5493" s="61" t="s">
        <v>89</v>
      </c>
      <c r="E5493" s="62">
        <v>48</v>
      </c>
      <c r="F5493" s="62">
        <v>223802</v>
      </c>
      <c r="G5493" s="62">
        <v>37201</v>
      </c>
      <c r="H5493" s="62">
        <v>64.59</v>
      </c>
      <c r="I5493" s="62">
        <v>4662.54</v>
      </c>
      <c r="J5493" s="62">
        <v>208135.86</v>
      </c>
      <c r="K5493" s="62">
        <v>0</v>
      </c>
      <c r="L5493" s="63"/>
      <c r="M5493" s="63"/>
      <c r="N5493" s="63"/>
      <c r="O5493" s="63"/>
      <c r="P5493" s="63"/>
      <c r="Q5493" s="63"/>
      <c r="R5493" s="63"/>
      <c r="S5493" s="63"/>
      <c r="T5493" s="63"/>
      <c r="U5493" s="62">
        <v>12741</v>
      </c>
      <c r="V5493" s="62">
        <v>37446</v>
      </c>
      <c r="W5493" s="62">
        <v>65.010000000000005</v>
      </c>
      <c r="X5493" s="62">
        <v>265</v>
      </c>
      <c r="Y5493" s="62">
        <v>285194.53999999998</v>
      </c>
      <c r="Z5493" s="62">
        <v>1687.05</v>
      </c>
      <c r="AA5493" s="62">
        <v>7685</v>
      </c>
      <c r="AB5493" s="62">
        <v>13.34</v>
      </c>
      <c r="AC5493" s="62">
        <v>35.15</v>
      </c>
    </row>
    <row r="5494" spans="1:29" ht="30" x14ac:dyDescent="0.25">
      <c r="A5494" s="61" t="s">
        <v>231</v>
      </c>
      <c r="B5494" s="61" t="s">
        <v>232</v>
      </c>
      <c r="C5494" s="62">
        <v>2012</v>
      </c>
      <c r="D5494" s="61" t="s">
        <v>78</v>
      </c>
      <c r="E5494" s="62">
        <v>76</v>
      </c>
      <c r="F5494" s="62">
        <v>236921</v>
      </c>
      <c r="G5494" s="62">
        <v>30298</v>
      </c>
      <c r="H5494" s="62">
        <v>33.22</v>
      </c>
      <c r="I5494" s="62">
        <v>3117.38</v>
      </c>
      <c r="J5494" s="62">
        <v>220336.53</v>
      </c>
      <c r="K5494" s="62">
        <v>33032.01</v>
      </c>
      <c r="L5494" s="62">
        <v>38883</v>
      </c>
      <c r="M5494" s="62">
        <v>42.63</v>
      </c>
      <c r="N5494" s="63"/>
      <c r="O5494" s="63"/>
      <c r="P5494" s="63"/>
      <c r="Q5494" s="63"/>
      <c r="R5494" s="63"/>
      <c r="S5494" s="63"/>
      <c r="T5494" s="63"/>
      <c r="U5494" s="63"/>
      <c r="V5494" s="63"/>
      <c r="W5494" s="63"/>
      <c r="X5494" s="63"/>
      <c r="Y5494" s="63"/>
      <c r="Z5494" s="62">
        <v>2666</v>
      </c>
      <c r="AA5494" s="62">
        <v>18396</v>
      </c>
      <c r="AB5494" s="62">
        <v>20.170000000000002</v>
      </c>
      <c r="AC5494" s="62">
        <v>35.08</v>
      </c>
    </row>
    <row r="5495" spans="1:29" x14ac:dyDescent="0.25">
      <c r="A5495" s="61" t="s">
        <v>540</v>
      </c>
      <c r="B5495" s="61" t="s">
        <v>541</v>
      </c>
      <c r="C5495" s="62">
        <v>2016</v>
      </c>
      <c r="D5495" s="61" t="s">
        <v>78</v>
      </c>
      <c r="E5495" s="62">
        <v>44</v>
      </c>
      <c r="F5495" s="62">
        <v>403740</v>
      </c>
      <c r="G5495" s="62">
        <v>40822</v>
      </c>
      <c r="H5495" s="62">
        <v>77.31</v>
      </c>
      <c r="I5495" s="62">
        <v>9175.91</v>
      </c>
      <c r="J5495" s="62">
        <v>375478.2</v>
      </c>
      <c r="K5495" s="62">
        <v>0</v>
      </c>
      <c r="L5495" s="63"/>
      <c r="M5495" s="63"/>
      <c r="N5495" s="63"/>
      <c r="O5495" s="63"/>
      <c r="P5495" s="63"/>
      <c r="Q5495" s="63"/>
      <c r="R5495" s="63"/>
      <c r="S5495" s="63"/>
      <c r="T5495" s="63"/>
      <c r="U5495" s="63"/>
      <c r="V5495" s="63"/>
      <c r="W5495" s="63"/>
      <c r="X5495" s="63"/>
      <c r="Y5495" s="63"/>
      <c r="Z5495" s="62">
        <v>117430</v>
      </c>
      <c r="AA5495" s="62">
        <v>6796</v>
      </c>
      <c r="AB5495" s="62">
        <v>12.87</v>
      </c>
      <c r="AC5495" s="62">
        <v>2668.86</v>
      </c>
    </row>
    <row r="5496" spans="1:29" ht="30" x14ac:dyDescent="0.25">
      <c r="A5496" s="61" t="s">
        <v>237</v>
      </c>
      <c r="B5496" s="61" t="s">
        <v>238</v>
      </c>
      <c r="C5496" s="62">
        <v>2013</v>
      </c>
      <c r="D5496" s="61" t="s">
        <v>297</v>
      </c>
      <c r="E5496" s="62">
        <v>136</v>
      </c>
      <c r="F5496" s="62">
        <v>83212</v>
      </c>
      <c r="G5496" s="62">
        <v>21796</v>
      </c>
      <c r="H5496" s="62">
        <v>13.36</v>
      </c>
      <c r="I5496" s="62">
        <v>611.85</v>
      </c>
      <c r="J5496" s="62">
        <v>77387.16</v>
      </c>
      <c r="K5496" s="62">
        <v>69248</v>
      </c>
      <c r="L5496" s="62">
        <v>103051</v>
      </c>
      <c r="M5496" s="62">
        <v>63.14</v>
      </c>
      <c r="N5496" s="62">
        <v>509.18</v>
      </c>
      <c r="O5496" s="62">
        <v>835082.41</v>
      </c>
      <c r="P5496" s="63"/>
      <c r="Q5496" s="63"/>
      <c r="R5496" s="63"/>
      <c r="S5496" s="63"/>
      <c r="T5496" s="63"/>
      <c r="U5496" s="63"/>
      <c r="V5496" s="63"/>
      <c r="W5496" s="63"/>
      <c r="X5496" s="63"/>
      <c r="Y5496" s="63"/>
      <c r="Z5496" s="62">
        <v>448927</v>
      </c>
      <c r="AA5496" s="62">
        <v>42412</v>
      </c>
      <c r="AB5496" s="62">
        <v>25.99</v>
      </c>
      <c r="AC5496" s="62">
        <v>3300.93</v>
      </c>
    </row>
    <row r="5497" spans="1:29" x14ac:dyDescent="0.25">
      <c r="A5497" s="61" t="s">
        <v>113</v>
      </c>
      <c r="B5497" s="61" t="s">
        <v>114</v>
      </c>
      <c r="C5497" s="62">
        <v>2009</v>
      </c>
      <c r="D5497" s="61" t="s">
        <v>72</v>
      </c>
      <c r="E5497" s="62">
        <v>200</v>
      </c>
      <c r="F5497" s="62">
        <v>840000</v>
      </c>
      <c r="G5497" s="62">
        <v>89294</v>
      </c>
      <c r="H5497" s="62">
        <v>37.21</v>
      </c>
      <c r="I5497" s="62">
        <v>4200</v>
      </c>
      <c r="J5497" s="62">
        <v>781200</v>
      </c>
      <c r="K5497" s="62">
        <v>10294.86</v>
      </c>
      <c r="L5497" s="62">
        <v>11210</v>
      </c>
      <c r="M5497" s="62">
        <v>4.67</v>
      </c>
      <c r="N5497" s="62">
        <v>51.47</v>
      </c>
      <c r="O5497" s="62">
        <v>124148.8</v>
      </c>
      <c r="P5497" s="63"/>
      <c r="Q5497" s="63"/>
      <c r="R5497" s="63"/>
      <c r="S5497" s="63"/>
      <c r="T5497" s="63"/>
      <c r="U5497" s="63"/>
      <c r="V5497" s="63"/>
      <c r="W5497" s="63"/>
      <c r="X5497" s="63"/>
      <c r="Y5497" s="63"/>
      <c r="Z5497" s="62">
        <v>415900</v>
      </c>
      <c r="AA5497" s="62">
        <v>50636</v>
      </c>
      <c r="AB5497" s="62">
        <v>21.1</v>
      </c>
      <c r="AC5497" s="62">
        <v>2079.5</v>
      </c>
    </row>
    <row r="5498" spans="1:29" x14ac:dyDescent="0.25">
      <c r="A5498" s="61" t="s">
        <v>235</v>
      </c>
      <c r="B5498" s="61" t="s">
        <v>236</v>
      </c>
      <c r="C5498" s="62">
        <v>2009</v>
      </c>
      <c r="D5498" s="61" t="s">
        <v>78</v>
      </c>
      <c r="E5498" s="62">
        <v>30</v>
      </c>
      <c r="F5498" s="62">
        <v>88405</v>
      </c>
      <c r="G5498" s="62">
        <v>14479</v>
      </c>
      <c r="H5498" s="62">
        <v>40.22</v>
      </c>
      <c r="I5498" s="62">
        <v>2946.83</v>
      </c>
      <c r="J5498" s="62">
        <v>82216.649999999994</v>
      </c>
      <c r="K5498" s="62">
        <v>30179.439999999999</v>
      </c>
      <c r="L5498" s="62">
        <v>44458</v>
      </c>
      <c r="M5498" s="62">
        <v>123.49</v>
      </c>
      <c r="N5498" s="62">
        <v>1005.98</v>
      </c>
      <c r="O5498" s="62">
        <v>363942.89</v>
      </c>
      <c r="P5498" s="63"/>
      <c r="Q5498" s="63"/>
      <c r="R5498" s="63"/>
      <c r="S5498" s="63"/>
      <c r="T5498" s="63"/>
      <c r="U5498" s="63"/>
      <c r="V5498" s="63"/>
      <c r="W5498" s="63"/>
      <c r="X5498" s="63"/>
      <c r="Y5498" s="63"/>
      <c r="Z5498" s="62">
        <v>98300</v>
      </c>
      <c r="AA5498" s="62">
        <v>2388</v>
      </c>
      <c r="AB5498" s="62">
        <v>6.63</v>
      </c>
      <c r="AC5498" s="62">
        <v>3276.67</v>
      </c>
    </row>
    <row r="5499" spans="1:29" ht="30" x14ac:dyDescent="0.25">
      <c r="A5499" s="61" t="s">
        <v>227</v>
      </c>
      <c r="B5499" s="61" t="s">
        <v>228</v>
      </c>
      <c r="C5499" s="62">
        <v>2011</v>
      </c>
      <c r="D5499" s="61" t="s">
        <v>99</v>
      </c>
      <c r="E5499" s="62">
        <v>56</v>
      </c>
      <c r="F5499" s="62">
        <v>443310</v>
      </c>
      <c r="G5499" s="62">
        <v>60834</v>
      </c>
      <c r="H5499" s="62">
        <v>90.53</v>
      </c>
      <c r="I5499" s="62">
        <v>7916.25</v>
      </c>
      <c r="J5499" s="62">
        <v>412278.3</v>
      </c>
      <c r="K5499" s="62">
        <v>0</v>
      </c>
      <c r="L5499" s="63"/>
      <c r="M5499" s="63"/>
      <c r="N5499" s="63"/>
      <c r="O5499" s="63"/>
      <c r="P5499" s="63"/>
      <c r="Q5499" s="63"/>
      <c r="R5499" s="63"/>
      <c r="S5499" s="63"/>
      <c r="T5499" s="63"/>
      <c r="U5499" s="63"/>
      <c r="V5499" s="63"/>
      <c r="W5499" s="63"/>
      <c r="X5499" s="63"/>
      <c r="Y5499" s="63"/>
      <c r="Z5499" s="62">
        <v>94</v>
      </c>
      <c r="AA5499" s="62">
        <v>10015</v>
      </c>
      <c r="AB5499" s="62">
        <v>14.9</v>
      </c>
      <c r="AC5499" s="62">
        <v>1.68</v>
      </c>
    </row>
    <row r="5500" spans="1:29" x14ac:dyDescent="0.25">
      <c r="A5500" s="61" t="s">
        <v>332</v>
      </c>
      <c r="B5500" s="61" t="s">
        <v>333</v>
      </c>
      <c r="C5500" s="62">
        <v>2009</v>
      </c>
      <c r="D5500" s="61" t="s">
        <v>94</v>
      </c>
      <c r="E5500" s="62">
        <v>19</v>
      </c>
      <c r="F5500" s="62">
        <v>22681</v>
      </c>
      <c r="G5500" s="62">
        <v>5363</v>
      </c>
      <c r="H5500" s="62">
        <v>23.52</v>
      </c>
      <c r="I5500" s="62">
        <v>1193.74</v>
      </c>
      <c r="J5500" s="62">
        <v>21093.33</v>
      </c>
      <c r="K5500" s="62">
        <v>1594.57</v>
      </c>
      <c r="L5500" s="62">
        <v>1945</v>
      </c>
      <c r="M5500" s="62">
        <v>8.5299999999999994</v>
      </c>
      <c r="N5500" s="62">
        <v>83.92</v>
      </c>
      <c r="O5500" s="62">
        <v>19229.38</v>
      </c>
      <c r="P5500" s="63"/>
      <c r="Q5500" s="63"/>
      <c r="R5500" s="63"/>
      <c r="S5500" s="63"/>
      <c r="T5500" s="63"/>
      <c r="U5500" s="63"/>
      <c r="V5500" s="63"/>
      <c r="W5500" s="63"/>
      <c r="X5500" s="63"/>
      <c r="Y5500" s="63"/>
      <c r="Z5500" s="62">
        <v>474637</v>
      </c>
      <c r="AA5500" s="62">
        <v>52455</v>
      </c>
      <c r="AB5500" s="62">
        <v>230.07</v>
      </c>
      <c r="AC5500" s="62">
        <v>24980.89</v>
      </c>
    </row>
    <row r="5501" spans="1:29" ht="30" x14ac:dyDescent="0.25">
      <c r="A5501" s="61" t="s">
        <v>216</v>
      </c>
      <c r="B5501" s="61" t="s">
        <v>217</v>
      </c>
      <c r="C5501" s="62">
        <v>2003</v>
      </c>
      <c r="D5501" s="61" t="s">
        <v>75</v>
      </c>
      <c r="E5501" s="62">
        <v>86</v>
      </c>
      <c r="F5501" s="62">
        <v>505146</v>
      </c>
      <c r="G5501" s="62">
        <v>67824</v>
      </c>
      <c r="H5501" s="62">
        <v>65.72</v>
      </c>
      <c r="I5501" s="62">
        <v>5873.79</v>
      </c>
      <c r="J5501" s="62">
        <v>469785.78</v>
      </c>
      <c r="K5501" s="62">
        <v>3000</v>
      </c>
      <c r="L5501" s="62">
        <v>5058</v>
      </c>
      <c r="M5501" s="62">
        <v>4.9000000000000004</v>
      </c>
      <c r="N5501" s="63"/>
      <c r="O5501" s="63"/>
      <c r="P5501" s="63"/>
      <c r="Q5501" s="63"/>
      <c r="R5501" s="63"/>
      <c r="S5501" s="63"/>
      <c r="T5501" s="63"/>
      <c r="U5501" s="63"/>
      <c r="V5501" s="63"/>
      <c r="W5501" s="63"/>
      <c r="X5501" s="63"/>
      <c r="Y5501" s="63"/>
      <c r="Z5501" s="62">
        <v>7630</v>
      </c>
      <c r="AA5501" s="62">
        <v>65638</v>
      </c>
      <c r="AB5501" s="62">
        <v>63.6</v>
      </c>
      <c r="AC5501" s="62">
        <v>88.72</v>
      </c>
    </row>
    <row r="5502" spans="1:29" ht="30" x14ac:dyDescent="0.25">
      <c r="A5502" s="61" t="s">
        <v>509</v>
      </c>
      <c r="B5502" s="61" t="s">
        <v>510</v>
      </c>
      <c r="C5502" s="62">
        <v>2004</v>
      </c>
      <c r="D5502" s="61" t="s">
        <v>86</v>
      </c>
      <c r="E5502" s="62">
        <v>60</v>
      </c>
      <c r="F5502" s="62">
        <v>3511</v>
      </c>
      <c r="G5502" s="62">
        <v>686</v>
      </c>
      <c r="H5502" s="62">
        <v>0.95</v>
      </c>
      <c r="I5502" s="62">
        <v>58.52</v>
      </c>
      <c r="J5502" s="62">
        <v>3265.23</v>
      </c>
      <c r="K5502" s="62">
        <v>806.01</v>
      </c>
      <c r="L5502" s="62">
        <v>1419</v>
      </c>
      <c r="M5502" s="62">
        <v>1.97</v>
      </c>
      <c r="N5502" s="62">
        <v>13.43</v>
      </c>
      <c r="O5502" s="62">
        <v>9719.9599999999991</v>
      </c>
      <c r="P5502" s="63"/>
      <c r="Q5502" s="63"/>
      <c r="R5502" s="63"/>
      <c r="S5502" s="63"/>
      <c r="T5502" s="63"/>
      <c r="U5502" s="63"/>
      <c r="V5502" s="63"/>
      <c r="W5502" s="63"/>
      <c r="X5502" s="63"/>
      <c r="Y5502" s="63"/>
      <c r="Z5502" s="62">
        <v>0</v>
      </c>
      <c r="AA5502" s="63"/>
      <c r="AB5502" s="63"/>
      <c r="AC5502" s="62">
        <v>0</v>
      </c>
    </row>
    <row r="5503" spans="1:29" ht="30" x14ac:dyDescent="0.25">
      <c r="A5503" s="61" t="s">
        <v>361</v>
      </c>
      <c r="B5503" s="61" t="s">
        <v>362</v>
      </c>
      <c r="C5503" s="62">
        <v>2018</v>
      </c>
      <c r="D5503" s="61" t="s">
        <v>89</v>
      </c>
      <c r="E5503" s="62">
        <v>25</v>
      </c>
      <c r="F5503" s="62">
        <v>103680</v>
      </c>
      <c r="G5503" s="62">
        <v>19524</v>
      </c>
      <c r="H5503" s="62">
        <v>65.08</v>
      </c>
      <c r="I5503" s="62">
        <v>4147.2</v>
      </c>
      <c r="J5503" s="62">
        <v>96422.399999999994</v>
      </c>
      <c r="K5503" s="62">
        <v>7341</v>
      </c>
      <c r="L5503" s="62">
        <v>11131</v>
      </c>
      <c r="M5503" s="62">
        <v>37.1</v>
      </c>
      <c r="N5503" s="63"/>
      <c r="O5503" s="63"/>
      <c r="P5503" s="63"/>
      <c r="Q5503" s="63"/>
      <c r="R5503" s="63"/>
      <c r="S5503" s="63"/>
      <c r="T5503" s="63"/>
      <c r="U5503" s="63"/>
      <c r="V5503" s="63"/>
      <c r="W5503" s="63"/>
      <c r="X5503" s="63"/>
      <c r="Y5503" s="63"/>
      <c r="Z5503" s="62">
        <v>44.78</v>
      </c>
      <c r="AA5503" s="62">
        <v>7887</v>
      </c>
      <c r="AB5503" s="62">
        <v>26.29</v>
      </c>
      <c r="AC5503" s="62">
        <v>1.79</v>
      </c>
    </row>
    <row r="5504" spans="1:29" ht="30" x14ac:dyDescent="0.25">
      <c r="A5504" s="61" t="s">
        <v>148</v>
      </c>
      <c r="B5504" s="61" t="s">
        <v>149</v>
      </c>
      <c r="C5504" s="62">
        <v>2013</v>
      </c>
      <c r="D5504" s="61" t="s">
        <v>89</v>
      </c>
      <c r="E5504" s="62">
        <v>43</v>
      </c>
      <c r="F5504" s="62">
        <v>384546</v>
      </c>
      <c r="G5504" s="62">
        <v>49479</v>
      </c>
      <c r="H5504" s="62">
        <v>95.89</v>
      </c>
      <c r="I5504" s="62">
        <v>8942.93</v>
      </c>
      <c r="J5504" s="62">
        <v>357627.78</v>
      </c>
      <c r="K5504" s="62">
        <v>0</v>
      </c>
      <c r="L5504" s="62">
        <v>0</v>
      </c>
      <c r="M5504" s="62">
        <v>0</v>
      </c>
      <c r="N5504" s="62">
        <v>0</v>
      </c>
      <c r="O5504" s="62">
        <v>0</v>
      </c>
      <c r="P5504" s="63"/>
      <c r="Q5504" s="63"/>
      <c r="R5504" s="63"/>
      <c r="S5504" s="63"/>
      <c r="T5504" s="63"/>
      <c r="U5504" s="63"/>
      <c r="V5504" s="63"/>
      <c r="W5504" s="63"/>
      <c r="X5504" s="63"/>
      <c r="Y5504" s="63"/>
      <c r="Z5504" s="62">
        <v>89372</v>
      </c>
      <c r="AA5504" s="62">
        <v>12049</v>
      </c>
      <c r="AB5504" s="62">
        <v>23.35</v>
      </c>
      <c r="AC5504" s="62">
        <v>2078.42</v>
      </c>
    </row>
    <row r="5505" spans="1:29" ht="30" x14ac:dyDescent="0.25">
      <c r="A5505" s="61" t="s">
        <v>124</v>
      </c>
      <c r="B5505" s="61" t="s">
        <v>125</v>
      </c>
      <c r="C5505" s="62">
        <v>2013</v>
      </c>
      <c r="D5505" s="61" t="s">
        <v>72</v>
      </c>
      <c r="E5505" s="62">
        <v>48</v>
      </c>
      <c r="F5505" s="62">
        <v>163456</v>
      </c>
      <c r="G5505" s="62">
        <v>17757</v>
      </c>
      <c r="H5505" s="62">
        <v>30.83</v>
      </c>
      <c r="I5505" s="62">
        <v>3405.33</v>
      </c>
      <c r="J5505" s="62">
        <v>152014.07999999999</v>
      </c>
      <c r="K5505" s="62">
        <v>19983.509999999998</v>
      </c>
      <c r="L5505" s="62">
        <v>21795</v>
      </c>
      <c r="M5505" s="62">
        <v>37.840000000000003</v>
      </c>
      <c r="N5505" s="62">
        <v>416.32</v>
      </c>
      <c r="O5505" s="62">
        <v>240987.16</v>
      </c>
      <c r="P5505" s="63"/>
      <c r="Q5505" s="63"/>
      <c r="R5505" s="63"/>
      <c r="S5505" s="63"/>
      <c r="T5505" s="63"/>
      <c r="U5505" s="63"/>
      <c r="V5505" s="63"/>
      <c r="W5505" s="63"/>
      <c r="X5505" s="63"/>
      <c r="Y5505" s="63"/>
      <c r="Z5505" s="62">
        <v>73.040000000000006</v>
      </c>
      <c r="AA5505" s="62">
        <v>6054</v>
      </c>
      <c r="AB5505" s="62">
        <v>10.51</v>
      </c>
      <c r="AC5505" s="62">
        <v>1.52</v>
      </c>
    </row>
    <row r="5506" spans="1:29" ht="30" x14ac:dyDescent="0.25">
      <c r="A5506" s="61" t="s">
        <v>302</v>
      </c>
      <c r="B5506" s="61" t="s">
        <v>303</v>
      </c>
      <c r="C5506" s="62">
        <v>2007</v>
      </c>
      <c r="D5506" s="61" t="s">
        <v>78</v>
      </c>
      <c r="E5506" s="62">
        <v>40</v>
      </c>
      <c r="F5506" s="62">
        <v>136530</v>
      </c>
      <c r="G5506" s="62">
        <v>20255</v>
      </c>
      <c r="H5506" s="62">
        <v>42.2</v>
      </c>
      <c r="I5506" s="62">
        <v>3413.25</v>
      </c>
      <c r="J5506" s="62">
        <v>126972.9</v>
      </c>
      <c r="K5506" s="62">
        <v>0</v>
      </c>
      <c r="L5506" s="62">
        <v>28618</v>
      </c>
      <c r="M5506" s="62">
        <v>59.62</v>
      </c>
      <c r="N5506" s="63"/>
      <c r="O5506" s="63"/>
      <c r="P5506" s="63"/>
      <c r="Q5506" s="63"/>
      <c r="R5506" s="63"/>
      <c r="S5506" s="63"/>
      <c r="T5506" s="63"/>
      <c r="U5506" s="63"/>
      <c r="V5506" s="63"/>
      <c r="W5506" s="63"/>
      <c r="X5506" s="63"/>
      <c r="Y5506" s="63"/>
      <c r="Z5506" s="62">
        <v>0</v>
      </c>
      <c r="AA5506" s="62">
        <v>3141</v>
      </c>
      <c r="AB5506" s="62">
        <v>6.54</v>
      </c>
      <c r="AC5506" s="62">
        <v>0</v>
      </c>
    </row>
    <row r="5507" spans="1:29" ht="30" x14ac:dyDescent="0.25">
      <c r="A5507" s="61" t="s">
        <v>249</v>
      </c>
      <c r="B5507" s="61" t="s">
        <v>250</v>
      </c>
      <c r="C5507" s="62">
        <v>2017</v>
      </c>
      <c r="D5507" s="61" t="s">
        <v>78</v>
      </c>
      <c r="E5507" s="62">
        <v>40</v>
      </c>
      <c r="F5507" s="62">
        <v>139040</v>
      </c>
      <c r="G5507" s="62">
        <v>21010</v>
      </c>
      <c r="H5507" s="62">
        <v>43.77</v>
      </c>
      <c r="I5507" s="62">
        <v>3476</v>
      </c>
      <c r="J5507" s="62">
        <v>129307.2</v>
      </c>
      <c r="K5507" s="62">
        <v>20128.52</v>
      </c>
      <c r="L5507" s="62">
        <v>10142</v>
      </c>
      <c r="M5507" s="62">
        <v>21.13</v>
      </c>
      <c r="N5507" s="62">
        <v>503.21</v>
      </c>
      <c r="O5507" s="62">
        <v>242735.81</v>
      </c>
      <c r="P5507" s="63"/>
      <c r="Q5507" s="63"/>
      <c r="R5507" s="63"/>
      <c r="S5507" s="63"/>
      <c r="T5507" s="63"/>
      <c r="U5507" s="63"/>
      <c r="V5507" s="63"/>
      <c r="W5507" s="63"/>
      <c r="X5507" s="63"/>
      <c r="Y5507" s="63"/>
      <c r="Z5507" s="62">
        <v>425.11</v>
      </c>
      <c r="AA5507" s="62">
        <v>2991</v>
      </c>
      <c r="AB5507" s="62">
        <v>6.23</v>
      </c>
      <c r="AC5507" s="62">
        <v>10.63</v>
      </c>
    </row>
    <row r="5508" spans="1:29" ht="30" x14ac:dyDescent="0.25">
      <c r="A5508" s="61" t="s">
        <v>142</v>
      </c>
      <c r="B5508" s="61" t="s">
        <v>143</v>
      </c>
      <c r="C5508" s="62">
        <v>2007</v>
      </c>
      <c r="D5508" s="61" t="s">
        <v>226</v>
      </c>
      <c r="E5508" s="62">
        <v>67</v>
      </c>
      <c r="F5508" s="62">
        <v>260040</v>
      </c>
      <c r="G5508" s="62">
        <v>42942</v>
      </c>
      <c r="H5508" s="62">
        <v>53.41</v>
      </c>
      <c r="I5508" s="62">
        <v>3881.19</v>
      </c>
      <c r="J5508" s="62">
        <v>241837.2</v>
      </c>
      <c r="K5508" s="62">
        <v>28342.39</v>
      </c>
      <c r="L5508" s="62">
        <v>44306</v>
      </c>
      <c r="M5508" s="62">
        <v>55.11</v>
      </c>
      <c r="N5508" s="62">
        <v>423.02</v>
      </c>
      <c r="O5508" s="62">
        <v>341789.34</v>
      </c>
      <c r="P5508" s="63"/>
      <c r="Q5508" s="63"/>
      <c r="R5508" s="63"/>
      <c r="S5508" s="63"/>
      <c r="T5508" s="63"/>
      <c r="U5508" s="62">
        <v>831</v>
      </c>
      <c r="V5508" s="62">
        <v>1155</v>
      </c>
      <c r="W5508" s="62">
        <v>1.44</v>
      </c>
      <c r="X5508" s="62">
        <v>12</v>
      </c>
      <c r="Y5508" s="62">
        <v>18601.099999999999</v>
      </c>
      <c r="Z5508" s="62">
        <v>1.71</v>
      </c>
      <c r="AA5508" s="62">
        <v>9261</v>
      </c>
      <c r="AB5508" s="62">
        <v>11.52</v>
      </c>
      <c r="AC5508" s="62">
        <v>0.03</v>
      </c>
    </row>
    <row r="5509" spans="1:29" ht="30" x14ac:dyDescent="0.25">
      <c r="A5509" s="61" t="s">
        <v>188</v>
      </c>
      <c r="B5509" s="61" t="s">
        <v>189</v>
      </c>
      <c r="C5509" s="62">
        <v>2016</v>
      </c>
      <c r="D5509" s="61" t="s">
        <v>298</v>
      </c>
      <c r="E5509" s="62">
        <v>9</v>
      </c>
      <c r="F5509" s="62">
        <v>40468</v>
      </c>
      <c r="G5509" s="62">
        <v>8717</v>
      </c>
      <c r="H5509" s="62">
        <v>80.709999999999994</v>
      </c>
      <c r="I5509" s="62">
        <v>4496.4399999999996</v>
      </c>
      <c r="J5509" s="62">
        <v>37635.24</v>
      </c>
      <c r="K5509" s="62">
        <v>3318.14</v>
      </c>
      <c r="L5509" s="62">
        <v>5168</v>
      </c>
      <c r="M5509" s="62">
        <v>47.85</v>
      </c>
      <c r="N5509" s="62">
        <v>368.68</v>
      </c>
      <c r="O5509" s="62">
        <v>40014.42</v>
      </c>
      <c r="P5509" s="63"/>
      <c r="Q5509" s="63"/>
      <c r="R5509" s="63"/>
      <c r="S5509" s="63"/>
      <c r="T5509" s="63"/>
      <c r="U5509" s="63"/>
      <c r="V5509" s="63"/>
      <c r="W5509" s="63"/>
      <c r="X5509" s="63"/>
      <c r="Y5509" s="63"/>
      <c r="Z5509" s="62">
        <v>716</v>
      </c>
      <c r="AA5509" s="62">
        <v>5061</v>
      </c>
      <c r="AB5509" s="62">
        <v>46.86</v>
      </c>
      <c r="AC5509" s="62">
        <v>79.56</v>
      </c>
    </row>
    <row r="5510" spans="1:29" ht="30" x14ac:dyDescent="0.25">
      <c r="A5510" s="61" t="s">
        <v>117</v>
      </c>
      <c r="B5510" s="61" t="s">
        <v>118</v>
      </c>
      <c r="C5510" s="62">
        <v>2007</v>
      </c>
      <c r="D5510" s="61" t="s">
        <v>72</v>
      </c>
      <c r="E5510" s="62">
        <v>51</v>
      </c>
      <c r="F5510" s="62">
        <v>8704</v>
      </c>
      <c r="G5510" s="62">
        <v>1421</v>
      </c>
      <c r="H5510" s="62">
        <v>2.3199999999999998</v>
      </c>
      <c r="I5510" s="62">
        <v>170.67</v>
      </c>
      <c r="J5510" s="62">
        <v>8094.72</v>
      </c>
      <c r="K5510" s="62">
        <v>2319.11</v>
      </c>
      <c r="L5510" s="62">
        <v>3024</v>
      </c>
      <c r="M5510" s="62">
        <v>4.9400000000000004</v>
      </c>
      <c r="N5510" s="62">
        <v>45.47</v>
      </c>
      <c r="O5510" s="62">
        <v>27966.82</v>
      </c>
      <c r="P5510" s="63"/>
      <c r="Q5510" s="63"/>
      <c r="R5510" s="63"/>
      <c r="S5510" s="63"/>
      <c r="T5510" s="63"/>
      <c r="U5510" s="63"/>
      <c r="V5510" s="63"/>
      <c r="W5510" s="63"/>
      <c r="X5510" s="63"/>
      <c r="Y5510" s="63"/>
      <c r="Z5510" s="62">
        <v>0</v>
      </c>
      <c r="AA5510" s="63"/>
      <c r="AB5510" s="63"/>
      <c r="AC5510" s="62">
        <v>0</v>
      </c>
    </row>
    <row r="5511" spans="1:29" x14ac:dyDescent="0.25">
      <c r="A5511" s="61" t="s">
        <v>229</v>
      </c>
      <c r="B5511" s="61" t="s">
        <v>230</v>
      </c>
      <c r="C5511" s="62">
        <v>2009</v>
      </c>
      <c r="D5511" s="61" t="s">
        <v>89</v>
      </c>
      <c r="E5511" s="62">
        <v>103</v>
      </c>
      <c r="F5511" s="62">
        <v>709701</v>
      </c>
      <c r="G5511" s="62">
        <v>117059</v>
      </c>
      <c r="H5511" s="62">
        <v>94.71</v>
      </c>
      <c r="I5511" s="62">
        <v>6890.3</v>
      </c>
      <c r="J5511" s="62">
        <v>660021.93000000005</v>
      </c>
      <c r="K5511" s="62">
        <v>53321.05</v>
      </c>
      <c r="L5511" s="62">
        <v>74823</v>
      </c>
      <c r="M5511" s="62">
        <v>60.54</v>
      </c>
      <c r="N5511" s="62">
        <v>517.67999999999995</v>
      </c>
      <c r="O5511" s="62">
        <v>643014.51</v>
      </c>
      <c r="P5511" s="63"/>
      <c r="Q5511" s="63"/>
      <c r="R5511" s="63"/>
      <c r="S5511" s="63"/>
      <c r="T5511" s="63"/>
      <c r="U5511" s="63"/>
      <c r="V5511" s="63"/>
      <c r="W5511" s="63"/>
      <c r="X5511" s="63"/>
      <c r="Y5511" s="63"/>
      <c r="Z5511" s="62">
        <v>489243</v>
      </c>
      <c r="AA5511" s="62">
        <v>14107</v>
      </c>
      <c r="AB5511" s="62">
        <v>11.41</v>
      </c>
      <c r="AC5511" s="62">
        <v>4749.93</v>
      </c>
    </row>
    <row r="5512" spans="1:29" x14ac:dyDescent="0.25">
      <c r="A5512" s="61" t="s">
        <v>190</v>
      </c>
      <c r="B5512" s="61" t="s">
        <v>191</v>
      </c>
      <c r="C5512" s="62">
        <v>2016</v>
      </c>
      <c r="D5512" s="61" t="s">
        <v>78</v>
      </c>
      <c r="E5512" s="62">
        <v>40</v>
      </c>
      <c r="F5512" s="62">
        <v>3074</v>
      </c>
      <c r="G5512" s="62">
        <v>60093</v>
      </c>
      <c r="H5512" s="62">
        <v>125.19</v>
      </c>
      <c r="I5512" s="62">
        <v>76.849999999999994</v>
      </c>
      <c r="J5512" s="62">
        <v>2858.82</v>
      </c>
      <c r="K5512" s="62">
        <v>428.71</v>
      </c>
      <c r="L5512" s="62">
        <v>711</v>
      </c>
      <c r="M5512" s="62">
        <v>1.48</v>
      </c>
      <c r="N5512" s="62">
        <v>10.72</v>
      </c>
      <c r="O5512" s="62">
        <v>5169.9399999999996</v>
      </c>
      <c r="P5512" s="63"/>
      <c r="Q5512" s="63"/>
      <c r="R5512" s="63"/>
      <c r="S5512" s="63"/>
      <c r="T5512" s="63"/>
      <c r="U5512" s="63"/>
      <c r="V5512" s="63"/>
      <c r="W5512" s="63"/>
      <c r="X5512" s="63"/>
      <c r="Y5512" s="63"/>
      <c r="Z5512" s="62">
        <v>926</v>
      </c>
      <c r="AA5512" s="62">
        <v>8498</v>
      </c>
      <c r="AB5512" s="62">
        <v>17.7</v>
      </c>
      <c r="AC5512" s="62">
        <v>23.15</v>
      </c>
    </row>
    <row r="5513" spans="1:29" x14ac:dyDescent="0.25">
      <c r="A5513" s="61" t="s">
        <v>383</v>
      </c>
      <c r="B5513" s="61" t="s">
        <v>384</v>
      </c>
      <c r="C5513" s="62">
        <v>2018</v>
      </c>
      <c r="D5513" s="61" t="s">
        <v>75</v>
      </c>
      <c r="E5513" s="62">
        <v>20</v>
      </c>
      <c r="F5513" s="62">
        <v>95</v>
      </c>
      <c r="G5513" s="62">
        <v>80</v>
      </c>
      <c r="H5513" s="62">
        <v>0.33</v>
      </c>
      <c r="I5513" s="62">
        <v>4.75</v>
      </c>
      <c r="J5513" s="62">
        <v>88.35</v>
      </c>
      <c r="K5513" s="62">
        <v>0</v>
      </c>
      <c r="L5513" s="63"/>
      <c r="M5513" s="63"/>
      <c r="N5513" s="63"/>
      <c r="O5513" s="63"/>
      <c r="P5513" s="63"/>
      <c r="Q5513" s="63"/>
      <c r="R5513" s="63"/>
      <c r="S5513" s="63"/>
      <c r="T5513" s="63"/>
      <c r="U5513" s="63"/>
      <c r="V5513" s="63"/>
      <c r="W5513" s="63"/>
      <c r="X5513" s="63"/>
      <c r="Y5513" s="63"/>
      <c r="Z5513" s="62">
        <v>683.11</v>
      </c>
      <c r="AA5513" s="62">
        <v>1417</v>
      </c>
      <c r="AB5513" s="62">
        <v>5.9</v>
      </c>
      <c r="AC5513" s="62">
        <v>34.159999999999997</v>
      </c>
    </row>
    <row r="5514" spans="1:29" ht="30" x14ac:dyDescent="0.25">
      <c r="A5514" s="61" t="s">
        <v>507</v>
      </c>
      <c r="B5514" s="61" t="s">
        <v>508</v>
      </c>
      <c r="C5514" s="62">
        <v>2005</v>
      </c>
      <c r="D5514" s="61" t="s">
        <v>86</v>
      </c>
      <c r="E5514" s="62">
        <v>256</v>
      </c>
      <c r="F5514" s="62">
        <v>1816893</v>
      </c>
      <c r="G5514" s="62">
        <v>227036</v>
      </c>
      <c r="H5514" s="62">
        <v>73.900000000000006</v>
      </c>
      <c r="I5514" s="62">
        <v>7097.24</v>
      </c>
      <c r="J5514" s="62">
        <v>1689710.49</v>
      </c>
      <c r="K5514" s="62">
        <v>181474.3</v>
      </c>
      <c r="L5514" s="62">
        <v>286679</v>
      </c>
      <c r="M5514" s="62">
        <v>93.32</v>
      </c>
      <c r="N5514" s="62">
        <v>708.88</v>
      </c>
      <c r="O5514" s="62">
        <v>2188452.9900000002</v>
      </c>
      <c r="P5514" s="63"/>
      <c r="Q5514" s="63"/>
      <c r="R5514" s="63"/>
      <c r="S5514" s="63"/>
      <c r="T5514" s="63"/>
      <c r="U5514" s="63"/>
      <c r="V5514" s="63"/>
      <c r="W5514" s="63"/>
      <c r="X5514" s="63"/>
      <c r="Y5514" s="63"/>
      <c r="Z5514" s="62">
        <v>27.16</v>
      </c>
      <c r="AA5514" s="62">
        <v>93496</v>
      </c>
      <c r="AB5514" s="62">
        <v>30.43</v>
      </c>
      <c r="AC5514" s="62">
        <v>0.11</v>
      </c>
    </row>
    <row r="5515" spans="1:29" x14ac:dyDescent="0.25">
      <c r="A5515" s="61" t="s">
        <v>466</v>
      </c>
      <c r="B5515" s="61" t="s">
        <v>467</v>
      </c>
      <c r="C5515" s="62">
        <v>2007</v>
      </c>
      <c r="D5515" s="61" t="s">
        <v>83</v>
      </c>
      <c r="E5515" s="62">
        <v>2</v>
      </c>
      <c r="F5515" s="62">
        <v>28</v>
      </c>
      <c r="G5515" s="62">
        <v>22</v>
      </c>
      <c r="H5515" s="62">
        <v>0.92</v>
      </c>
      <c r="I5515" s="62">
        <v>14</v>
      </c>
      <c r="J5515" s="62">
        <v>26.04</v>
      </c>
      <c r="K5515" s="62">
        <v>0</v>
      </c>
      <c r="L5515" s="63"/>
      <c r="M5515" s="63"/>
      <c r="N5515" s="63"/>
      <c r="O5515" s="63"/>
      <c r="P5515" s="63"/>
      <c r="Q5515" s="63"/>
      <c r="R5515" s="63"/>
      <c r="S5515" s="63"/>
      <c r="T5515" s="63"/>
      <c r="U5515" s="63"/>
      <c r="V5515" s="63"/>
      <c r="W5515" s="63"/>
      <c r="X5515" s="63"/>
      <c r="Y5515" s="63"/>
      <c r="Z5515" s="62">
        <v>12.97</v>
      </c>
      <c r="AA5515" s="62">
        <v>322</v>
      </c>
      <c r="AB5515" s="62">
        <v>13.42</v>
      </c>
      <c r="AC5515" s="62">
        <v>6.48</v>
      </c>
    </row>
    <row r="5516" spans="1:29" ht="30" x14ac:dyDescent="0.25">
      <c r="A5516" s="61" t="s">
        <v>239</v>
      </c>
      <c r="B5516" s="61" t="s">
        <v>240</v>
      </c>
      <c r="C5516" s="62">
        <v>2014</v>
      </c>
      <c r="D5516" s="61" t="s">
        <v>75</v>
      </c>
      <c r="E5516" s="62">
        <v>1</v>
      </c>
      <c r="F5516" s="63"/>
      <c r="G5516" s="63"/>
      <c r="H5516" s="63"/>
      <c r="I5516" s="63"/>
      <c r="J5516" s="63"/>
      <c r="K5516" s="62">
        <v>0</v>
      </c>
      <c r="L5516" s="63"/>
      <c r="M5516" s="63"/>
      <c r="N5516" s="63"/>
      <c r="O5516" s="63"/>
      <c r="P5516" s="63"/>
      <c r="Q5516" s="63"/>
      <c r="R5516" s="63"/>
      <c r="S5516" s="63"/>
      <c r="T5516" s="63"/>
      <c r="U5516" s="63"/>
      <c r="V5516" s="63"/>
      <c r="W5516" s="63"/>
      <c r="X5516" s="63"/>
      <c r="Y5516" s="63"/>
      <c r="Z5516" s="62">
        <v>0</v>
      </c>
      <c r="AA5516" s="62">
        <v>811</v>
      </c>
      <c r="AB5516" s="62">
        <v>67.58</v>
      </c>
      <c r="AC5516" s="62">
        <v>0</v>
      </c>
    </row>
    <row r="5517" spans="1:29" ht="30" x14ac:dyDescent="0.25">
      <c r="A5517" s="61" t="s">
        <v>387</v>
      </c>
      <c r="B5517" s="61" t="s">
        <v>388</v>
      </c>
      <c r="C5517" s="62">
        <v>2003</v>
      </c>
      <c r="D5517" s="61" t="s">
        <v>78</v>
      </c>
      <c r="E5517" s="62">
        <v>48</v>
      </c>
      <c r="F5517" s="62">
        <v>249300</v>
      </c>
      <c r="G5517" s="62">
        <v>26328</v>
      </c>
      <c r="H5517" s="62">
        <v>45.71</v>
      </c>
      <c r="I5517" s="62">
        <v>5193.75</v>
      </c>
      <c r="J5517" s="62">
        <v>231849</v>
      </c>
      <c r="K5517" s="62">
        <v>0</v>
      </c>
      <c r="L5517" s="63"/>
      <c r="M5517" s="63"/>
      <c r="N5517" s="63"/>
      <c r="O5517" s="63"/>
      <c r="P5517" s="63"/>
      <c r="Q5517" s="63"/>
      <c r="R5517" s="63"/>
      <c r="S5517" s="63"/>
      <c r="T5517" s="63"/>
      <c r="U5517" s="63"/>
      <c r="V5517" s="63"/>
      <c r="W5517" s="63"/>
      <c r="X5517" s="63"/>
      <c r="Y5517" s="63"/>
      <c r="Z5517" s="62">
        <v>102.53</v>
      </c>
      <c r="AA5517" s="62">
        <v>4301</v>
      </c>
      <c r="AB5517" s="62">
        <v>7.47</v>
      </c>
      <c r="AC5517" s="62">
        <v>2.14</v>
      </c>
    </row>
    <row r="5518" spans="1:29" ht="30" x14ac:dyDescent="0.25">
      <c r="A5518" s="61" t="s">
        <v>245</v>
      </c>
      <c r="B5518" s="61" t="s">
        <v>246</v>
      </c>
      <c r="C5518" s="62">
        <v>2006</v>
      </c>
      <c r="D5518" s="61" t="s">
        <v>72</v>
      </c>
      <c r="E5518" s="62">
        <v>17</v>
      </c>
      <c r="F5518" s="62">
        <v>164714</v>
      </c>
      <c r="G5518" s="62">
        <v>21797</v>
      </c>
      <c r="H5518" s="62">
        <v>106.85</v>
      </c>
      <c r="I5518" s="62">
        <v>9689.06</v>
      </c>
      <c r="J5518" s="62">
        <v>153184.01999999999</v>
      </c>
      <c r="K5518" s="62">
        <v>0</v>
      </c>
      <c r="L5518" s="63"/>
      <c r="M5518" s="63"/>
      <c r="N5518" s="63"/>
      <c r="O5518" s="63"/>
      <c r="P5518" s="63"/>
      <c r="Q5518" s="63"/>
      <c r="R5518" s="63"/>
      <c r="S5518" s="63"/>
      <c r="T5518" s="63"/>
      <c r="U5518" s="62">
        <v>2052</v>
      </c>
      <c r="V5518" s="62">
        <v>4152</v>
      </c>
      <c r="W5518" s="62">
        <v>20.350000000000001</v>
      </c>
      <c r="X5518" s="62">
        <v>120</v>
      </c>
      <c r="Y5518" s="62">
        <v>45931.97</v>
      </c>
      <c r="Z5518" s="62">
        <v>2401.1999999999998</v>
      </c>
      <c r="AA5518" s="62">
        <v>280</v>
      </c>
      <c r="AB5518" s="62">
        <v>1.37</v>
      </c>
      <c r="AC5518" s="62">
        <v>141.25</v>
      </c>
    </row>
    <row r="5519" spans="1:29" ht="30" x14ac:dyDescent="0.25">
      <c r="A5519" s="61" t="s">
        <v>97</v>
      </c>
      <c r="B5519" s="61" t="s">
        <v>98</v>
      </c>
      <c r="C5519" s="62">
        <v>2003</v>
      </c>
      <c r="D5519" s="61" t="s">
        <v>78</v>
      </c>
      <c r="E5519" s="62">
        <v>44</v>
      </c>
      <c r="F5519" s="62">
        <v>170000</v>
      </c>
      <c r="G5519" s="62">
        <v>16912</v>
      </c>
      <c r="H5519" s="62">
        <v>32.03</v>
      </c>
      <c r="I5519" s="62">
        <v>3863.64</v>
      </c>
      <c r="J5519" s="62">
        <v>158100</v>
      </c>
      <c r="K5519" s="62">
        <v>0</v>
      </c>
      <c r="L5519" s="63"/>
      <c r="M5519" s="63"/>
      <c r="N5519" s="63"/>
      <c r="O5519" s="63"/>
      <c r="P5519" s="63"/>
      <c r="Q5519" s="63"/>
      <c r="R5519" s="63"/>
      <c r="S5519" s="63"/>
      <c r="T5519" s="63"/>
      <c r="U5519" s="63"/>
      <c r="V5519" s="63"/>
      <c r="W5519" s="63"/>
      <c r="X5519" s="63"/>
      <c r="Y5519" s="63"/>
      <c r="Z5519" s="62">
        <v>519</v>
      </c>
      <c r="AA5519" s="62">
        <v>4059</v>
      </c>
      <c r="AB5519" s="62">
        <v>7.69</v>
      </c>
      <c r="AC5519" s="62">
        <v>11.8</v>
      </c>
    </row>
    <row r="5520" spans="1:29" x14ac:dyDescent="0.25">
      <c r="A5520" s="61" t="s">
        <v>144</v>
      </c>
      <c r="B5520" s="61" t="s">
        <v>145</v>
      </c>
      <c r="C5520" s="62">
        <v>2007</v>
      </c>
      <c r="D5520" s="61" t="s">
        <v>86</v>
      </c>
      <c r="E5520" s="62">
        <v>26</v>
      </c>
      <c r="F5520" s="62">
        <v>0</v>
      </c>
      <c r="G5520" s="62">
        <v>0</v>
      </c>
      <c r="H5520" s="62">
        <v>0</v>
      </c>
      <c r="I5520" s="62">
        <v>0</v>
      </c>
      <c r="J5520" s="62">
        <v>0</v>
      </c>
      <c r="K5520" s="62">
        <v>0</v>
      </c>
      <c r="L5520" s="62">
        <v>0</v>
      </c>
      <c r="M5520" s="62">
        <v>0</v>
      </c>
      <c r="N5520" s="63"/>
      <c r="O5520" s="63"/>
      <c r="P5520" s="63"/>
      <c r="Q5520" s="63"/>
      <c r="R5520" s="63"/>
      <c r="S5520" s="63"/>
      <c r="T5520" s="63"/>
      <c r="U5520" s="63"/>
      <c r="V5520" s="63"/>
      <c r="W5520" s="63"/>
      <c r="X5520" s="63"/>
      <c r="Y5520" s="63"/>
      <c r="Z5520" s="62">
        <v>1809</v>
      </c>
      <c r="AA5520" s="62">
        <v>51138</v>
      </c>
      <c r="AB5520" s="62">
        <v>163.9</v>
      </c>
      <c r="AC5520" s="62">
        <v>69.58</v>
      </c>
    </row>
    <row r="5521" spans="1:29" x14ac:dyDescent="0.25">
      <c r="A5521" s="61" t="s">
        <v>79</v>
      </c>
      <c r="B5521" s="61" t="s">
        <v>80</v>
      </c>
      <c r="C5521" s="62">
        <v>2009</v>
      </c>
      <c r="D5521" s="61" t="s">
        <v>89</v>
      </c>
      <c r="E5521" s="62">
        <v>72</v>
      </c>
      <c r="F5521" s="62">
        <v>849775</v>
      </c>
      <c r="G5521" s="62">
        <v>113011</v>
      </c>
      <c r="H5521" s="62">
        <v>130.80000000000001</v>
      </c>
      <c r="I5521" s="62">
        <v>11802.43</v>
      </c>
      <c r="J5521" s="62">
        <v>790290.75</v>
      </c>
      <c r="K5521" s="62">
        <v>2761.4</v>
      </c>
      <c r="L5521" s="62">
        <v>3779</v>
      </c>
      <c r="M5521" s="62">
        <v>4.37</v>
      </c>
      <c r="N5521" s="63"/>
      <c r="O5521" s="63"/>
      <c r="P5521" s="63"/>
      <c r="Q5521" s="63"/>
      <c r="R5521" s="63"/>
      <c r="S5521" s="63"/>
      <c r="T5521" s="63"/>
      <c r="U5521" s="63"/>
      <c r="V5521" s="63"/>
      <c r="W5521" s="63"/>
      <c r="X5521" s="63"/>
      <c r="Y5521" s="63"/>
      <c r="Z5521" s="62">
        <v>203195</v>
      </c>
      <c r="AA5521" s="62">
        <v>14477</v>
      </c>
      <c r="AB5521" s="62">
        <v>16.760000000000002</v>
      </c>
      <c r="AC5521" s="62">
        <v>2822.15</v>
      </c>
    </row>
    <row r="5522" spans="1:29" ht="30" x14ac:dyDescent="0.25">
      <c r="A5522" s="61" t="s">
        <v>120</v>
      </c>
      <c r="B5522" s="61" t="s">
        <v>121</v>
      </c>
      <c r="C5522" s="62">
        <v>2008</v>
      </c>
      <c r="D5522" s="61" t="s">
        <v>99</v>
      </c>
      <c r="E5522" s="62">
        <v>40</v>
      </c>
      <c r="F5522" s="62">
        <v>430162</v>
      </c>
      <c r="G5522" s="62">
        <v>51355</v>
      </c>
      <c r="H5522" s="62">
        <v>106.99</v>
      </c>
      <c r="I5522" s="62">
        <v>10754.05</v>
      </c>
      <c r="J5522" s="62">
        <v>400050.66</v>
      </c>
      <c r="K5522" s="62">
        <v>0</v>
      </c>
      <c r="L5522" s="62">
        <v>0</v>
      </c>
      <c r="M5522" s="62">
        <v>0</v>
      </c>
      <c r="N5522" s="63"/>
      <c r="O5522" s="63"/>
      <c r="P5522" s="63"/>
      <c r="Q5522" s="63"/>
      <c r="R5522" s="63"/>
      <c r="S5522" s="63"/>
      <c r="T5522" s="63"/>
      <c r="U5522" s="63"/>
      <c r="V5522" s="63"/>
      <c r="W5522" s="63"/>
      <c r="X5522" s="63"/>
      <c r="Y5522" s="63"/>
      <c r="Z5522" s="62">
        <v>183520</v>
      </c>
      <c r="AA5522" s="62">
        <v>11266</v>
      </c>
      <c r="AB5522" s="62">
        <v>23.47</v>
      </c>
      <c r="AC5522" s="62">
        <v>4588</v>
      </c>
    </row>
    <row r="5523" spans="1:29" x14ac:dyDescent="0.25">
      <c r="A5523" s="61" t="s">
        <v>260</v>
      </c>
      <c r="B5523" s="61" t="s">
        <v>261</v>
      </c>
      <c r="C5523" s="62">
        <v>2005</v>
      </c>
      <c r="D5523" s="61" t="s">
        <v>301</v>
      </c>
      <c r="E5523" s="62">
        <v>47</v>
      </c>
      <c r="F5523" s="62">
        <v>456300</v>
      </c>
      <c r="G5523" s="62">
        <v>51702</v>
      </c>
      <c r="H5523" s="62">
        <v>91.67</v>
      </c>
      <c r="I5523" s="62">
        <v>9708.51</v>
      </c>
      <c r="J5523" s="62">
        <v>424359</v>
      </c>
      <c r="K5523" s="62">
        <v>0</v>
      </c>
      <c r="L5523" s="63"/>
      <c r="M5523" s="63"/>
      <c r="N5523" s="63"/>
      <c r="O5523" s="63"/>
      <c r="P5523" s="63"/>
      <c r="Q5523" s="63"/>
      <c r="R5523" s="63"/>
      <c r="S5523" s="63"/>
      <c r="T5523" s="63"/>
      <c r="U5523" s="63"/>
      <c r="V5523" s="63"/>
      <c r="W5523" s="63"/>
      <c r="X5523" s="63"/>
      <c r="Y5523" s="63"/>
      <c r="Z5523" s="62">
        <v>1800</v>
      </c>
      <c r="AA5523" s="62">
        <v>11610</v>
      </c>
      <c r="AB5523" s="62">
        <v>20.59</v>
      </c>
      <c r="AC5523" s="62">
        <v>38.299999999999997</v>
      </c>
    </row>
    <row r="5524" spans="1:29" x14ac:dyDescent="0.25">
      <c r="A5524" s="61" t="s">
        <v>488</v>
      </c>
      <c r="B5524" s="61" t="s">
        <v>489</v>
      </c>
      <c r="C5524" s="62">
        <v>2018</v>
      </c>
      <c r="D5524" s="61" t="s">
        <v>94</v>
      </c>
      <c r="E5524" s="62">
        <v>22</v>
      </c>
      <c r="F5524" s="62">
        <v>9860</v>
      </c>
      <c r="G5524" s="62">
        <v>2245</v>
      </c>
      <c r="H5524" s="62">
        <v>8.5</v>
      </c>
      <c r="I5524" s="62">
        <v>448.18</v>
      </c>
      <c r="J5524" s="62">
        <v>9169.7999999999993</v>
      </c>
      <c r="K5524" s="62">
        <v>0</v>
      </c>
      <c r="L5524" s="63"/>
      <c r="M5524" s="63"/>
      <c r="N5524" s="63"/>
      <c r="O5524" s="63"/>
      <c r="P5524" s="63"/>
      <c r="Q5524" s="63"/>
      <c r="R5524" s="63"/>
      <c r="S5524" s="63"/>
      <c r="T5524" s="63"/>
      <c r="U5524" s="63"/>
      <c r="V5524" s="63"/>
      <c r="W5524" s="63"/>
      <c r="X5524" s="63"/>
      <c r="Y5524" s="63"/>
      <c r="Z5524" s="62">
        <v>0</v>
      </c>
      <c r="AA5524" s="63"/>
      <c r="AB5524" s="63"/>
      <c r="AC5524" s="62">
        <v>0</v>
      </c>
    </row>
    <row r="5525" spans="1:29" ht="30" x14ac:dyDescent="0.25">
      <c r="A5525" s="61" t="s">
        <v>176</v>
      </c>
      <c r="B5525" s="61" t="s">
        <v>177</v>
      </c>
      <c r="C5525" s="62">
        <v>2016</v>
      </c>
      <c r="D5525" s="61" t="s">
        <v>226</v>
      </c>
      <c r="E5525" s="62">
        <v>40</v>
      </c>
      <c r="F5525" s="62">
        <v>331608</v>
      </c>
      <c r="G5525" s="62">
        <v>65368</v>
      </c>
      <c r="H5525" s="62">
        <v>136.18</v>
      </c>
      <c r="I5525" s="62">
        <v>8290.2000000000007</v>
      </c>
      <c r="J5525" s="62">
        <v>308395.44</v>
      </c>
      <c r="K5525" s="62">
        <v>0</v>
      </c>
      <c r="L5525" s="63"/>
      <c r="M5525" s="63"/>
      <c r="N5525" s="63"/>
      <c r="O5525" s="63"/>
      <c r="P5525" s="63"/>
      <c r="Q5525" s="63"/>
      <c r="R5525" s="63"/>
      <c r="S5525" s="63"/>
      <c r="T5525" s="63"/>
      <c r="U5525" s="63"/>
      <c r="V5525" s="63"/>
      <c r="W5525" s="63"/>
      <c r="X5525" s="63"/>
      <c r="Y5525" s="63"/>
      <c r="Z5525" s="62">
        <v>976</v>
      </c>
      <c r="AA5525" s="62">
        <v>5709</v>
      </c>
      <c r="AB5525" s="62">
        <v>11.89</v>
      </c>
      <c r="AC5525" s="62">
        <v>24.4</v>
      </c>
    </row>
    <row r="5526" spans="1:29" x14ac:dyDescent="0.25">
      <c r="A5526" s="61" t="s">
        <v>569</v>
      </c>
      <c r="B5526" s="61" t="s">
        <v>570</v>
      </c>
      <c r="C5526" s="62">
        <v>2011</v>
      </c>
      <c r="D5526" s="61" t="s">
        <v>78</v>
      </c>
      <c r="E5526" s="62">
        <v>64</v>
      </c>
      <c r="F5526" s="62">
        <v>444760</v>
      </c>
      <c r="G5526" s="62">
        <v>90937</v>
      </c>
      <c r="H5526" s="62">
        <v>118.41</v>
      </c>
      <c r="I5526" s="62">
        <v>6949.38</v>
      </c>
      <c r="J5526" s="62">
        <v>413626.8</v>
      </c>
      <c r="K5526" s="62">
        <v>0</v>
      </c>
      <c r="L5526" s="63"/>
      <c r="M5526" s="63"/>
      <c r="N5526" s="63"/>
      <c r="O5526" s="63"/>
      <c r="P5526" s="63"/>
      <c r="Q5526" s="63"/>
      <c r="R5526" s="63"/>
      <c r="S5526" s="63"/>
      <c r="T5526" s="63"/>
      <c r="U5526" s="63"/>
      <c r="V5526" s="63"/>
      <c r="W5526" s="63"/>
      <c r="X5526" s="63"/>
      <c r="Y5526" s="63"/>
      <c r="Z5526" s="62">
        <v>1427400</v>
      </c>
      <c r="AA5526" s="62">
        <v>6100</v>
      </c>
      <c r="AB5526" s="62">
        <v>7.94</v>
      </c>
      <c r="AC5526" s="62">
        <v>22303.13</v>
      </c>
    </row>
    <row r="5527" spans="1:29" ht="60" x14ac:dyDescent="0.25">
      <c r="A5527" s="61" t="s">
        <v>567</v>
      </c>
      <c r="B5527" s="61" t="s">
        <v>568</v>
      </c>
      <c r="C5527" s="62">
        <v>2012</v>
      </c>
      <c r="D5527" s="61" t="s">
        <v>75</v>
      </c>
      <c r="E5527" s="62">
        <v>4</v>
      </c>
      <c r="F5527" s="63"/>
      <c r="G5527" s="63"/>
      <c r="H5527" s="63"/>
      <c r="I5527" s="63"/>
      <c r="J5527" s="63"/>
      <c r="K5527" s="62">
        <v>0</v>
      </c>
      <c r="L5527" s="63"/>
      <c r="M5527" s="63"/>
      <c r="N5527" s="63"/>
      <c r="O5527" s="63"/>
      <c r="P5527" s="63"/>
      <c r="Q5527" s="63"/>
      <c r="R5527" s="63"/>
      <c r="S5527" s="63"/>
      <c r="T5527" s="63"/>
      <c r="U5527" s="63"/>
      <c r="V5527" s="63"/>
      <c r="W5527" s="63"/>
      <c r="X5527" s="63"/>
      <c r="Y5527" s="63"/>
      <c r="Z5527" s="62">
        <v>0</v>
      </c>
      <c r="AA5527" s="63"/>
      <c r="AB5527" s="63"/>
      <c r="AC5527" s="62">
        <v>0</v>
      </c>
    </row>
    <row r="5528" spans="1:29" x14ac:dyDescent="0.25">
      <c r="A5528" s="61" t="s">
        <v>126</v>
      </c>
      <c r="B5528" s="61" t="s">
        <v>127</v>
      </c>
      <c r="C5528" s="62">
        <v>2015</v>
      </c>
      <c r="D5528" s="61" t="s">
        <v>75</v>
      </c>
      <c r="E5528" s="62">
        <v>35</v>
      </c>
      <c r="F5528" s="62">
        <v>47923</v>
      </c>
      <c r="G5528" s="62">
        <v>9959</v>
      </c>
      <c r="H5528" s="62">
        <v>23.71</v>
      </c>
      <c r="I5528" s="62">
        <v>1369.23</v>
      </c>
      <c r="J5528" s="62">
        <v>44568.39</v>
      </c>
      <c r="K5528" s="62">
        <v>6722.6</v>
      </c>
      <c r="L5528" s="62">
        <v>9063</v>
      </c>
      <c r="M5528" s="62">
        <v>21.58</v>
      </c>
      <c r="N5528" s="62">
        <v>192.07</v>
      </c>
      <c r="O5528" s="62">
        <v>81069.84</v>
      </c>
      <c r="P5528" s="63"/>
      <c r="Q5528" s="63"/>
      <c r="R5528" s="63"/>
      <c r="S5528" s="63"/>
      <c r="T5528" s="63"/>
      <c r="U5528" s="63"/>
      <c r="V5528" s="63"/>
      <c r="W5528" s="63"/>
      <c r="X5528" s="63"/>
      <c r="Y5528" s="63"/>
      <c r="Z5528" s="62">
        <v>3583</v>
      </c>
      <c r="AA5528" s="62">
        <v>36185</v>
      </c>
      <c r="AB5528" s="62">
        <v>86.15</v>
      </c>
      <c r="AC5528" s="62">
        <v>102.37</v>
      </c>
    </row>
    <row r="5529" spans="1:29" x14ac:dyDescent="0.25">
      <c r="A5529" s="61" t="s">
        <v>102</v>
      </c>
      <c r="B5529" s="61" t="s">
        <v>103</v>
      </c>
      <c r="C5529" s="62">
        <v>2011</v>
      </c>
      <c r="D5529" s="61" t="s">
        <v>132</v>
      </c>
      <c r="E5529" s="62">
        <v>16</v>
      </c>
      <c r="F5529" s="62">
        <v>200</v>
      </c>
      <c r="G5529" s="62">
        <v>44</v>
      </c>
      <c r="H5529" s="62">
        <v>0.23</v>
      </c>
      <c r="I5529" s="62">
        <v>12.5</v>
      </c>
      <c r="J5529" s="62">
        <v>186</v>
      </c>
      <c r="K5529" s="62">
        <v>16.489999999999998</v>
      </c>
      <c r="L5529" s="62">
        <v>38</v>
      </c>
      <c r="M5529" s="62">
        <v>0.2</v>
      </c>
      <c r="N5529" s="63"/>
      <c r="O5529" s="63"/>
      <c r="P5529" s="63"/>
      <c r="Q5529" s="63"/>
      <c r="R5529" s="63"/>
      <c r="S5529" s="63"/>
      <c r="T5529" s="63"/>
      <c r="U5529" s="63"/>
      <c r="V5529" s="63"/>
      <c r="W5529" s="63"/>
      <c r="X5529" s="63"/>
      <c r="Y5529" s="63"/>
      <c r="Z5529" s="62">
        <v>1733</v>
      </c>
      <c r="AA5529" s="62">
        <v>25789</v>
      </c>
      <c r="AB5529" s="62">
        <v>134.32</v>
      </c>
      <c r="AC5529" s="62">
        <v>108.31</v>
      </c>
    </row>
    <row r="5530" spans="1:29" x14ac:dyDescent="0.25">
      <c r="A5530" s="61" t="s">
        <v>163</v>
      </c>
      <c r="B5530" s="61" t="s">
        <v>164</v>
      </c>
      <c r="C5530" s="62">
        <v>2016</v>
      </c>
      <c r="D5530" s="61" t="s">
        <v>259</v>
      </c>
      <c r="E5530" s="62">
        <v>35</v>
      </c>
      <c r="F5530" s="62">
        <v>120439</v>
      </c>
      <c r="G5530" s="62">
        <v>25327</v>
      </c>
      <c r="H5530" s="62">
        <v>60.3</v>
      </c>
      <c r="I5530" s="62">
        <v>3441.11</v>
      </c>
      <c r="J5530" s="62">
        <v>112008.27</v>
      </c>
      <c r="K5530" s="62">
        <v>20865.18</v>
      </c>
      <c r="L5530" s="62">
        <v>12814</v>
      </c>
      <c r="M5530" s="62">
        <v>30.51</v>
      </c>
      <c r="N5530" s="62">
        <v>596.15</v>
      </c>
      <c r="O5530" s="62">
        <v>251619.46</v>
      </c>
      <c r="P5530" s="63"/>
      <c r="Q5530" s="63"/>
      <c r="R5530" s="63"/>
      <c r="S5530" s="63"/>
      <c r="T5530" s="63"/>
      <c r="U5530" s="63"/>
      <c r="V5530" s="63"/>
      <c r="W5530" s="63"/>
      <c r="X5530" s="63"/>
      <c r="Y5530" s="63"/>
      <c r="Z5530" s="62">
        <v>124416</v>
      </c>
      <c r="AA5530" s="62">
        <v>10879</v>
      </c>
      <c r="AB5530" s="62">
        <v>25.9</v>
      </c>
      <c r="AC5530" s="62">
        <v>3554.74</v>
      </c>
    </row>
    <row r="5531" spans="1:29" x14ac:dyDescent="0.25">
      <c r="A5531" s="61" t="s">
        <v>267</v>
      </c>
      <c r="B5531" s="61" t="s">
        <v>268</v>
      </c>
      <c r="C5531" s="62">
        <v>2014</v>
      </c>
      <c r="D5531" s="61" t="s">
        <v>78</v>
      </c>
      <c r="E5531" s="62">
        <v>64</v>
      </c>
      <c r="F5531" s="62">
        <v>666240</v>
      </c>
      <c r="G5531" s="62">
        <v>92152</v>
      </c>
      <c r="H5531" s="62">
        <v>119.99</v>
      </c>
      <c r="I5531" s="62">
        <v>10410</v>
      </c>
      <c r="J5531" s="62">
        <v>619603.19999999995</v>
      </c>
      <c r="K5531" s="62">
        <v>1289.04</v>
      </c>
      <c r="L5531" s="62">
        <v>1923</v>
      </c>
      <c r="M5531" s="62">
        <v>2.5</v>
      </c>
      <c r="N5531" s="62">
        <v>20.14</v>
      </c>
      <c r="O5531" s="62">
        <v>15544.92</v>
      </c>
      <c r="P5531" s="63"/>
      <c r="Q5531" s="63"/>
      <c r="R5531" s="63"/>
      <c r="S5531" s="63"/>
      <c r="T5531" s="63"/>
      <c r="U5531" s="63"/>
      <c r="V5531" s="63"/>
      <c r="W5531" s="63"/>
      <c r="X5531" s="63"/>
      <c r="Y5531" s="63"/>
      <c r="Z5531" s="62">
        <v>640.51</v>
      </c>
      <c r="AA5531" s="62">
        <v>6614</v>
      </c>
      <c r="AB5531" s="62">
        <v>8.61</v>
      </c>
      <c r="AC5531" s="62">
        <v>10.01</v>
      </c>
    </row>
    <row r="5532" spans="1:29" x14ac:dyDescent="0.25">
      <c r="A5532" s="61" t="s">
        <v>235</v>
      </c>
      <c r="B5532" s="61" t="s">
        <v>236</v>
      </c>
      <c r="C5532" s="62">
        <v>2017</v>
      </c>
      <c r="D5532" s="61" t="s">
        <v>75</v>
      </c>
      <c r="E5532" s="62">
        <v>12</v>
      </c>
      <c r="F5532" s="62">
        <v>6827</v>
      </c>
      <c r="G5532" s="62">
        <v>1400</v>
      </c>
      <c r="H5532" s="62">
        <v>9.7200000000000006</v>
      </c>
      <c r="I5532" s="62">
        <v>568.91999999999996</v>
      </c>
      <c r="J5532" s="62">
        <v>6349.11</v>
      </c>
      <c r="K5532" s="62">
        <v>2407.37</v>
      </c>
      <c r="L5532" s="62">
        <v>2580</v>
      </c>
      <c r="M5532" s="62">
        <v>17.920000000000002</v>
      </c>
      <c r="N5532" s="62">
        <v>200.61</v>
      </c>
      <c r="O5532" s="62">
        <v>29031.21</v>
      </c>
      <c r="P5532" s="63"/>
      <c r="Q5532" s="63"/>
      <c r="R5532" s="63"/>
      <c r="S5532" s="63"/>
      <c r="T5532" s="63"/>
      <c r="U5532" s="63"/>
      <c r="V5532" s="63"/>
      <c r="W5532" s="63"/>
      <c r="X5532" s="63"/>
      <c r="Y5532" s="63"/>
      <c r="Z5532" s="62">
        <v>118100</v>
      </c>
      <c r="AA5532" s="62">
        <v>6922</v>
      </c>
      <c r="AB5532" s="62">
        <v>48.07</v>
      </c>
      <c r="AC5532" s="62">
        <v>9841.67</v>
      </c>
    </row>
    <row r="5533" spans="1:29" ht="30" x14ac:dyDescent="0.25">
      <c r="A5533" s="61" t="s">
        <v>348</v>
      </c>
      <c r="B5533" s="61" t="s">
        <v>349</v>
      </c>
      <c r="C5533" s="62">
        <v>2010</v>
      </c>
      <c r="D5533" s="61" t="s">
        <v>150</v>
      </c>
      <c r="E5533" s="62">
        <v>4</v>
      </c>
      <c r="F5533" s="62">
        <v>3560</v>
      </c>
      <c r="G5533" s="62">
        <v>781</v>
      </c>
      <c r="H5533" s="62">
        <v>16.27</v>
      </c>
      <c r="I5533" s="62">
        <v>890</v>
      </c>
      <c r="J5533" s="62">
        <v>3310.8</v>
      </c>
      <c r="K5533" s="62">
        <v>0</v>
      </c>
      <c r="L5533" s="63"/>
      <c r="M5533" s="63"/>
      <c r="N5533" s="63"/>
      <c r="O5533" s="63"/>
      <c r="P5533" s="63"/>
      <c r="Q5533" s="63"/>
      <c r="R5533" s="63"/>
      <c r="S5533" s="63"/>
      <c r="T5533" s="63"/>
      <c r="U5533" s="63"/>
      <c r="V5533" s="63"/>
      <c r="W5533" s="63"/>
      <c r="X5533" s="63"/>
      <c r="Y5533" s="63"/>
      <c r="Z5533" s="62">
        <v>29.81</v>
      </c>
      <c r="AA5533" s="62">
        <v>1171</v>
      </c>
      <c r="AB5533" s="62">
        <v>24.4</v>
      </c>
      <c r="AC5533" s="62">
        <v>7.45</v>
      </c>
    </row>
    <row r="5534" spans="1:29" ht="45" x14ac:dyDescent="0.25">
      <c r="A5534" s="61" t="s">
        <v>334</v>
      </c>
      <c r="B5534" s="61" t="s">
        <v>335</v>
      </c>
      <c r="C5534" s="62">
        <v>2013</v>
      </c>
      <c r="D5534" s="61" t="s">
        <v>99</v>
      </c>
      <c r="E5534" s="62">
        <v>32</v>
      </c>
      <c r="F5534" s="62">
        <v>167680</v>
      </c>
      <c r="G5534" s="62">
        <v>20867</v>
      </c>
      <c r="H5534" s="62">
        <v>54.34</v>
      </c>
      <c r="I5534" s="62">
        <v>5240</v>
      </c>
      <c r="J5534" s="62">
        <v>155942.39999999999</v>
      </c>
      <c r="K5534" s="62">
        <v>0</v>
      </c>
      <c r="L5534" s="63"/>
      <c r="M5534" s="63"/>
      <c r="N5534" s="63"/>
      <c r="O5534" s="63"/>
      <c r="P5534" s="62">
        <v>13597</v>
      </c>
      <c r="Q5534" s="62">
        <v>17848</v>
      </c>
      <c r="R5534" s="62">
        <v>46.48</v>
      </c>
      <c r="S5534" s="62">
        <v>424</v>
      </c>
      <c r="T5534" s="62">
        <v>172260.39</v>
      </c>
      <c r="U5534" s="63"/>
      <c r="V5534" s="63"/>
      <c r="W5534" s="63"/>
      <c r="X5534" s="63"/>
      <c r="Y5534" s="63"/>
      <c r="Z5534" s="62">
        <v>819.86</v>
      </c>
      <c r="AA5534" s="62">
        <v>6541</v>
      </c>
      <c r="AB5534" s="62">
        <v>17.03</v>
      </c>
      <c r="AC5534" s="62">
        <v>25.62</v>
      </c>
    </row>
    <row r="5535" spans="1:29" x14ac:dyDescent="0.25">
      <c r="A5535" s="61" t="s">
        <v>140</v>
      </c>
      <c r="B5535" s="61" t="s">
        <v>141</v>
      </c>
      <c r="C5535" s="62">
        <v>2012</v>
      </c>
      <c r="D5535" s="61" t="s">
        <v>89</v>
      </c>
      <c r="E5535" s="62">
        <v>44</v>
      </c>
      <c r="F5535" s="62">
        <v>172320</v>
      </c>
      <c r="G5535" s="62">
        <v>24725</v>
      </c>
      <c r="H5535" s="62">
        <v>46.83</v>
      </c>
      <c r="I5535" s="62">
        <v>3916.36</v>
      </c>
      <c r="J5535" s="62">
        <v>160257.60000000001</v>
      </c>
      <c r="K5535" s="62">
        <v>1622.7</v>
      </c>
      <c r="L5535" s="62">
        <v>18502</v>
      </c>
      <c r="M5535" s="62">
        <v>35.04</v>
      </c>
      <c r="N5535" s="63"/>
      <c r="O5535" s="63"/>
      <c r="P5535" s="63"/>
      <c r="Q5535" s="63"/>
      <c r="R5535" s="63"/>
      <c r="S5535" s="63"/>
      <c r="T5535" s="63"/>
      <c r="U5535" s="63"/>
      <c r="V5535" s="63"/>
      <c r="W5535" s="63"/>
      <c r="X5535" s="63"/>
      <c r="Y5535" s="63"/>
      <c r="Z5535" s="62">
        <v>1791</v>
      </c>
      <c r="AA5535" s="62">
        <v>19460</v>
      </c>
      <c r="AB5535" s="62">
        <v>36.86</v>
      </c>
      <c r="AC5535" s="62">
        <v>40.700000000000003</v>
      </c>
    </row>
    <row r="5536" spans="1:29" x14ac:dyDescent="0.25">
      <c r="A5536" s="61" t="s">
        <v>198</v>
      </c>
      <c r="B5536" s="61" t="s">
        <v>199</v>
      </c>
      <c r="C5536" s="62">
        <v>2013</v>
      </c>
      <c r="D5536" s="61" t="s">
        <v>75</v>
      </c>
      <c r="E5536" s="62">
        <v>6</v>
      </c>
      <c r="F5536" s="62">
        <v>240</v>
      </c>
      <c r="G5536" s="62">
        <v>35</v>
      </c>
      <c r="H5536" s="62">
        <v>0.49</v>
      </c>
      <c r="I5536" s="62">
        <v>40</v>
      </c>
      <c r="J5536" s="62">
        <v>223.2</v>
      </c>
      <c r="K5536" s="62">
        <v>0</v>
      </c>
      <c r="L5536" s="63"/>
      <c r="M5536" s="63"/>
      <c r="N5536" s="63"/>
      <c r="O5536" s="63"/>
      <c r="P5536" s="63"/>
      <c r="Q5536" s="63"/>
      <c r="R5536" s="63"/>
      <c r="S5536" s="63"/>
      <c r="T5536" s="63"/>
      <c r="U5536" s="63"/>
      <c r="V5536" s="63"/>
      <c r="W5536" s="63"/>
      <c r="X5536" s="63"/>
      <c r="Y5536" s="63"/>
      <c r="Z5536" s="62">
        <v>0</v>
      </c>
      <c r="AA5536" s="62">
        <v>9294</v>
      </c>
      <c r="AB5536" s="62">
        <v>129.08000000000001</v>
      </c>
      <c r="AC5536" s="62">
        <v>0</v>
      </c>
    </row>
    <row r="5537" spans="1:29" x14ac:dyDescent="0.25">
      <c r="A5537" s="61" t="s">
        <v>471</v>
      </c>
      <c r="B5537" s="61" t="s">
        <v>472</v>
      </c>
      <c r="C5537" s="62">
        <v>2013</v>
      </c>
      <c r="D5537" s="61" t="s">
        <v>78</v>
      </c>
      <c r="E5537" s="62">
        <v>40</v>
      </c>
      <c r="F5537" s="62">
        <v>40776</v>
      </c>
      <c r="G5537" s="62">
        <v>6433</v>
      </c>
      <c r="H5537" s="62">
        <v>13.4</v>
      </c>
      <c r="I5537" s="62">
        <v>1019.4</v>
      </c>
      <c r="J5537" s="62">
        <v>37921.68</v>
      </c>
      <c r="K5537" s="62">
        <v>19618.82</v>
      </c>
      <c r="L5537" s="62">
        <v>31180</v>
      </c>
      <c r="M5537" s="62">
        <v>64.959999999999994</v>
      </c>
      <c r="N5537" s="62">
        <v>490.47</v>
      </c>
      <c r="O5537" s="62">
        <v>236589.2</v>
      </c>
      <c r="P5537" s="63"/>
      <c r="Q5537" s="63"/>
      <c r="R5537" s="63"/>
      <c r="S5537" s="63"/>
      <c r="T5537" s="63"/>
      <c r="U5537" s="63"/>
      <c r="V5537" s="63"/>
      <c r="W5537" s="63"/>
      <c r="X5537" s="63"/>
      <c r="Y5537" s="63"/>
      <c r="Z5537" s="62">
        <v>100300</v>
      </c>
      <c r="AA5537" s="62">
        <v>5573</v>
      </c>
      <c r="AB5537" s="62">
        <v>11.61</v>
      </c>
      <c r="AC5537" s="62">
        <v>2507.5</v>
      </c>
    </row>
    <row r="5538" spans="1:29" ht="30" x14ac:dyDescent="0.25">
      <c r="A5538" s="61" t="s">
        <v>391</v>
      </c>
      <c r="B5538" s="61" t="s">
        <v>392</v>
      </c>
      <c r="C5538" s="62">
        <v>2008</v>
      </c>
      <c r="D5538" s="61" t="s">
        <v>99</v>
      </c>
      <c r="E5538" s="62">
        <v>56</v>
      </c>
      <c r="F5538" s="62">
        <v>207340</v>
      </c>
      <c r="G5538" s="62">
        <v>45139</v>
      </c>
      <c r="H5538" s="62">
        <v>67.17</v>
      </c>
      <c r="I5538" s="62">
        <v>3702.5</v>
      </c>
      <c r="J5538" s="62">
        <v>192826.2</v>
      </c>
      <c r="K5538" s="62">
        <v>37103</v>
      </c>
      <c r="L5538" s="62">
        <v>74692</v>
      </c>
      <c r="M5538" s="62">
        <v>111.15</v>
      </c>
      <c r="N5538" s="62">
        <v>662.55</v>
      </c>
      <c r="O5538" s="62">
        <v>447436.21</v>
      </c>
      <c r="P5538" s="63"/>
      <c r="Q5538" s="63"/>
      <c r="R5538" s="63"/>
      <c r="S5538" s="63"/>
      <c r="T5538" s="63"/>
      <c r="U5538" s="63"/>
      <c r="V5538" s="63"/>
      <c r="W5538" s="63"/>
      <c r="X5538" s="63"/>
      <c r="Y5538" s="63"/>
      <c r="Z5538" s="62">
        <v>2333</v>
      </c>
      <c r="AA5538" s="62">
        <v>12826</v>
      </c>
      <c r="AB5538" s="62">
        <v>19.09</v>
      </c>
      <c r="AC5538" s="62">
        <v>41.66</v>
      </c>
    </row>
    <row r="5539" spans="1:29" ht="45" x14ac:dyDescent="0.25">
      <c r="A5539" s="61" t="s">
        <v>344</v>
      </c>
      <c r="B5539" s="61" t="s">
        <v>345</v>
      </c>
      <c r="C5539" s="62">
        <v>2009</v>
      </c>
      <c r="D5539" s="61" t="s">
        <v>89</v>
      </c>
      <c r="E5539" s="62">
        <v>80</v>
      </c>
      <c r="F5539" s="62">
        <v>860240</v>
      </c>
      <c r="G5539" s="62">
        <v>136806</v>
      </c>
      <c r="H5539" s="62">
        <v>142.51</v>
      </c>
      <c r="I5539" s="62">
        <v>10753</v>
      </c>
      <c r="J5539" s="62">
        <v>800023.2</v>
      </c>
      <c r="K5539" s="62">
        <v>0</v>
      </c>
      <c r="L5539" s="63"/>
      <c r="M5539" s="63"/>
      <c r="N5539" s="63"/>
      <c r="O5539" s="63"/>
      <c r="P5539" s="63"/>
      <c r="Q5539" s="63"/>
      <c r="R5539" s="63"/>
      <c r="S5539" s="63"/>
      <c r="T5539" s="63"/>
      <c r="U5539" s="63"/>
      <c r="V5539" s="63"/>
      <c r="W5539" s="63"/>
      <c r="X5539" s="63"/>
      <c r="Y5539" s="63"/>
      <c r="Z5539" s="62">
        <v>2667</v>
      </c>
      <c r="AA5539" s="62">
        <v>12268</v>
      </c>
      <c r="AB5539" s="62">
        <v>12.78</v>
      </c>
      <c r="AC5539" s="62">
        <v>33.340000000000003</v>
      </c>
    </row>
    <row r="5540" spans="1:29" x14ac:dyDescent="0.25">
      <c r="A5540" s="61" t="s">
        <v>257</v>
      </c>
      <c r="B5540" s="61" t="s">
        <v>258</v>
      </c>
      <c r="C5540" s="62">
        <v>2012</v>
      </c>
      <c r="D5540" s="61" t="s">
        <v>78</v>
      </c>
      <c r="E5540" s="62">
        <v>56</v>
      </c>
      <c r="F5540" s="62">
        <v>426736</v>
      </c>
      <c r="G5540" s="62">
        <v>64582</v>
      </c>
      <c r="H5540" s="62">
        <v>96.1</v>
      </c>
      <c r="I5540" s="62">
        <v>7620.29</v>
      </c>
      <c r="J5540" s="62">
        <v>396864.48</v>
      </c>
      <c r="K5540" s="62">
        <v>0</v>
      </c>
      <c r="L5540" s="63"/>
      <c r="M5540" s="63"/>
      <c r="N5540" s="63"/>
      <c r="O5540" s="63"/>
      <c r="P5540" s="63"/>
      <c r="Q5540" s="63"/>
      <c r="R5540" s="63"/>
      <c r="S5540" s="63"/>
      <c r="T5540" s="63"/>
      <c r="U5540" s="63"/>
      <c r="V5540" s="63"/>
      <c r="W5540" s="63"/>
      <c r="X5540" s="63"/>
      <c r="Y5540" s="63"/>
      <c r="Z5540" s="62">
        <v>202.39</v>
      </c>
      <c r="AA5540" s="62">
        <v>18958</v>
      </c>
      <c r="AB5540" s="62">
        <v>28.21</v>
      </c>
      <c r="AC5540" s="62">
        <v>3.61</v>
      </c>
    </row>
    <row r="5541" spans="1:29" x14ac:dyDescent="0.25">
      <c r="A5541" s="61" t="s">
        <v>130</v>
      </c>
      <c r="B5541" s="61" t="s">
        <v>131</v>
      </c>
      <c r="C5541" s="62">
        <v>2010</v>
      </c>
      <c r="D5541" s="61" t="s">
        <v>135</v>
      </c>
      <c r="E5541" s="62">
        <v>24</v>
      </c>
      <c r="F5541" s="62">
        <v>1976</v>
      </c>
      <c r="G5541" s="62">
        <v>329</v>
      </c>
      <c r="H5541" s="62">
        <v>1.1399999999999999</v>
      </c>
      <c r="I5541" s="62">
        <v>82.33</v>
      </c>
      <c r="J5541" s="62">
        <v>1837.68</v>
      </c>
      <c r="K5541" s="62">
        <v>80.5</v>
      </c>
      <c r="L5541" s="62">
        <v>170</v>
      </c>
      <c r="M5541" s="62">
        <v>0.59</v>
      </c>
      <c r="N5541" s="62">
        <v>3.35</v>
      </c>
      <c r="O5541" s="62">
        <v>970.83</v>
      </c>
      <c r="P5541" s="63"/>
      <c r="Q5541" s="63"/>
      <c r="R5541" s="63"/>
      <c r="S5541" s="63"/>
      <c r="T5541" s="63"/>
      <c r="U5541" s="63"/>
      <c r="V5541" s="63"/>
      <c r="W5541" s="63"/>
      <c r="X5541" s="63"/>
      <c r="Y5541" s="63"/>
      <c r="Z5541" s="62">
        <v>2400</v>
      </c>
      <c r="AA5541" s="62">
        <v>14798</v>
      </c>
      <c r="AB5541" s="62">
        <v>51.38</v>
      </c>
      <c r="AC5541" s="62">
        <v>100</v>
      </c>
    </row>
    <row r="5542" spans="1:29" ht="45" x14ac:dyDescent="0.25">
      <c r="A5542" s="61" t="s">
        <v>109</v>
      </c>
      <c r="B5542" s="61" t="s">
        <v>110</v>
      </c>
      <c r="C5542" s="62">
        <v>2006</v>
      </c>
      <c r="D5542" s="61" t="s">
        <v>78</v>
      </c>
      <c r="E5542" s="62">
        <v>20</v>
      </c>
      <c r="F5542" s="62">
        <v>182800</v>
      </c>
      <c r="G5542" s="62">
        <v>30987</v>
      </c>
      <c r="H5542" s="62">
        <v>129.11000000000001</v>
      </c>
      <c r="I5542" s="62">
        <v>9140</v>
      </c>
      <c r="J5542" s="62">
        <v>170004</v>
      </c>
      <c r="K5542" s="62">
        <v>0</v>
      </c>
      <c r="L5542" s="63"/>
      <c r="M5542" s="63"/>
      <c r="N5542" s="63"/>
      <c r="O5542" s="63"/>
      <c r="P5542" s="62">
        <v>2100</v>
      </c>
      <c r="Q5542" s="62">
        <v>3484</v>
      </c>
      <c r="R5542" s="62">
        <v>14.52</v>
      </c>
      <c r="S5542" s="62">
        <v>105</v>
      </c>
      <c r="T5542" s="62">
        <v>26604.9</v>
      </c>
      <c r="U5542" s="63"/>
      <c r="V5542" s="63"/>
      <c r="W5542" s="63"/>
      <c r="X5542" s="63"/>
      <c r="Y5542" s="63"/>
      <c r="Z5542" s="62">
        <v>4553.17</v>
      </c>
      <c r="AA5542" s="62">
        <v>6415</v>
      </c>
      <c r="AB5542" s="62">
        <v>26.73</v>
      </c>
      <c r="AC5542" s="62">
        <v>227.66</v>
      </c>
    </row>
    <row r="5543" spans="1:29" ht="30" x14ac:dyDescent="0.25">
      <c r="A5543" s="61" t="s">
        <v>269</v>
      </c>
      <c r="B5543" s="61" t="s">
        <v>270</v>
      </c>
      <c r="C5543" s="62">
        <v>2004</v>
      </c>
      <c r="D5543" s="61" t="s">
        <v>86</v>
      </c>
      <c r="E5543" s="62">
        <v>91</v>
      </c>
      <c r="F5543" s="62">
        <v>80377</v>
      </c>
      <c r="G5543" s="62">
        <v>9785</v>
      </c>
      <c r="H5543" s="62">
        <v>8.9600000000000009</v>
      </c>
      <c r="I5543" s="62">
        <v>883.26</v>
      </c>
      <c r="J5543" s="62">
        <v>74750.61</v>
      </c>
      <c r="K5543" s="62">
        <v>87590.69</v>
      </c>
      <c r="L5543" s="62">
        <v>100323</v>
      </c>
      <c r="M5543" s="62">
        <v>91.87</v>
      </c>
      <c r="N5543" s="62">
        <v>962.54</v>
      </c>
      <c r="O5543" s="62">
        <v>1056282.3899999999</v>
      </c>
      <c r="P5543" s="63"/>
      <c r="Q5543" s="63"/>
      <c r="R5543" s="63"/>
      <c r="S5543" s="63"/>
      <c r="T5543" s="63"/>
      <c r="U5543" s="63"/>
      <c r="V5543" s="63"/>
      <c r="W5543" s="63"/>
      <c r="X5543" s="63"/>
      <c r="Y5543" s="63"/>
      <c r="Z5543" s="62">
        <v>772100</v>
      </c>
      <c r="AA5543" s="62">
        <v>21278</v>
      </c>
      <c r="AB5543" s="62">
        <v>19.489999999999998</v>
      </c>
      <c r="AC5543" s="62">
        <v>8484.6200000000008</v>
      </c>
    </row>
    <row r="5544" spans="1:29" x14ac:dyDescent="0.25">
      <c r="A5544" s="61" t="s">
        <v>260</v>
      </c>
      <c r="B5544" s="61" t="s">
        <v>261</v>
      </c>
      <c r="C5544" s="62">
        <v>2012</v>
      </c>
      <c r="D5544" s="61" t="s">
        <v>301</v>
      </c>
      <c r="E5544" s="62">
        <v>47</v>
      </c>
      <c r="F5544" s="62">
        <v>411300</v>
      </c>
      <c r="G5544" s="62">
        <v>54192</v>
      </c>
      <c r="H5544" s="62">
        <v>96.09</v>
      </c>
      <c r="I5544" s="62">
        <v>8751.06</v>
      </c>
      <c r="J5544" s="62">
        <v>382509</v>
      </c>
      <c r="K5544" s="62">
        <v>0</v>
      </c>
      <c r="L5544" s="63"/>
      <c r="M5544" s="63"/>
      <c r="N5544" s="63"/>
      <c r="O5544" s="63"/>
      <c r="P5544" s="63"/>
      <c r="Q5544" s="63"/>
      <c r="R5544" s="63"/>
      <c r="S5544" s="63"/>
      <c r="T5544" s="63"/>
      <c r="U5544" s="63"/>
      <c r="V5544" s="63"/>
      <c r="W5544" s="63"/>
      <c r="X5544" s="63"/>
      <c r="Y5544" s="63"/>
      <c r="Z5544" s="62">
        <v>1309</v>
      </c>
      <c r="AA5544" s="62">
        <v>10740</v>
      </c>
      <c r="AB5544" s="62">
        <v>19.04</v>
      </c>
      <c r="AC5544" s="62">
        <v>27.85</v>
      </c>
    </row>
    <row r="5545" spans="1:29" x14ac:dyDescent="0.25">
      <c r="A5545" s="61" t="s">
        <v>210</v>
      </c>
      <c r="B5545" s="61" t="s">
        <v>211</v>
      </c>
      <c r="C5545" s="62">
        <v>2004</v>
      </c>
      <c r="D5545" s="61" t="s">
        <v>99</v>
      </c>
      <c r="E5545" s="62">
        <v>209</v>
      </c>
      <c r="F5545" s="62">
        <v>941762</v>
      </c>
      <c r="G5545" s="62">
        <v>87130</v>
      </c>
      <c r="H5545" s="62">
        <v>34.74</v>
      </c>
      <c r="I5545" s="62">
        <v>4506.04</v>
      </c>
      <c r="J5545" s="62">
        <v>875838.66</v>
      </c>
      <c r="K5545" s="62">
        <v>268586.81</v>
      </c>
      <c r="L5545" s="62">
        <v>29278</v>
      </c>
      <c r="M5545" s="62">
        <v>11.67</v>
      </c>
      <c r="N5545" s="62">
        <v>1285.0999999999999</v>
      </c>
      <c r="O5545" s="62">
        <v>3238968.9</v>
      </c>
      <c r="P5545" s="63"/>
      <c r="Q5545" s="63"/>
      <c r="R5545" s="63"/>
      <c r="S5545" s="63"/>
      <c r="T5545" s="63"/>
      <c r="U5545" s="63"/>
      <c r="V5545" s="63"/>
      <c r="W5545" s="63"/>
      <c r="X5545" s="63"/>
      <c r="Y5545" s="63"/>
      <c r="Z5545" s="62">
        <v>622000</v>
      </c>
      <c r="AA5545" s="62">
        <v>65187</v>
      </c>
      <c r="AB5545" s="62">
        <v>25.99</v>
      </c>
      <c r="AC5545" s="62">
        <v>2976.08</v>
      </c>
    </row>
    <row r="5546" spans="1:29" x14ac:dyDescent="0.25">
      <c r="A5546" s="61" t="s">
        <v>383</v>
      </c>
      <c r="B5546" s="61" t="s">
        <v>384</v>
      </c>
      <c r="C5546" s="62">
        <v>2007</v>
      </c>
      <c r="D5546" s="61" t="s">
        <v>94</v>
      </c>
      <c r="E5546" s="62">
        <v>10</v>
      </c>
      <c r="F5546" s="62">
        <v>3239</v>
      </c>
      <c r="G5546" s="62">
        <v>741</v>
      </c>
      <c r="H5546" s="62">
        <v>6.18</v>
      </c>
      <c r="I5546" s="62">
        <v>323.89999999999998</v>
      </c>
      <c r="J5546" s="62">
        <v>3012.27</v>
      </c>
      <c r="K5546" s="62">
        <v>479</v>
      </c>
      <c r="L5546" s="62">
        <v>1052</v>
      </c>
      <c r="M5546" s="62">
        <v>8.77</v>
      </c>
      <c r="N5546" s="62">
        <v>47.9</v>
      </c>
      <c r="O5546" s="62">
        <v>5776.4</v>
      </c>
      <c r="P5546" s="63"/>
      <c r="Q5546" s="63"/>
      <c r="R5546" s="63"/>
      <c r="S5546" s="63"/>
      <c r="T5546" s="63"/>
      <c r="U5546" s="63"/>
      <c r="V5546" s="63"/>
      <c r="W5546" s="63"/>
      <c r="X5546" s="63"/>
      <c r="Y5546" s="63"/>
      <c r="Z5546" s="62">
        <v>778.55</v>
      </c>
      <c r="AA5546" s="62">
        <v>2809</v>
      </c>
      <c r="AB5546" s="62">
        <v>23.41</v>
      </c>
      <c r="AC5546" s="62">
        <v>77.86</v>
      </c>
    </row>
    <row r="5547" spans="1:29" x14ac:dyDescent="0.25">
      <c r="A5547" s="61" t="s">
        <v>155</v>
      </c>
      <c r="B5547" s="61" t="s">
        <v>156</v>
      </c>
      <c r="C5547" s="62">
        <v>2005</v>
      </c>
      <c r="D5547" s="61" t="s">
        <v>89</v>
      </c>
      <c r="E5547" s="62">
        <v>30</v>
      </c>
      <c r="F5547" s="62">
        <v>57600</v>
      </c>
      <c r="G5547" s="62">
        <v>7540</v>
      </c>
      <c r="H5547" s="62">
        <v>20.94</v>
      </c>
      <c r="I5547" s="62">
        <v>1920</v>
      </c>
      <c r="J5547" s="62">
        <v>53568</v>
      </c>
      <c r="K5547" s="62">
        <v>2451.02</v>
      </c>
      <c r="L5547" s="62">
        <v>8125</v>
      </c>
      <c r="M5547" s="62">
        <v>22.57</v>
      </c>
      <c r="N5547" s="62">
        <v>81.7</v>
      </c>
      <c r="O5547" s="62">
        <v>29557.57</v>
      </c>
      <c r="P5547" s="63"/>
      <c r="Q5547" s="63"/>
      <c r="R5547" s="63"/>
      <c r="S5547" s="63"/>
      <c r="T5547" s="63"/>
      <c r="U5547" s="63"/>
      <c r="V5547" s="63"/>
      <c r="W5547" s="63"/>
      <c r="X5547" s="63"/>
      <c r="Y5547" s="63"/>
      <c r="Z5547" s="62">
        <v>171.74</v>
      </c>
      <c r="AA5547" s="62">
        <v>3175</v>
      </c>
      <c r="AB5547" s="62">
        <v>8.82</v>
      </c>
      <c r="AC5547" s="62">
        <v>5.72</v>
      </c>
    </row>
    <row r="5548" spans="1:29" x14ac:dyDescent="0.25">
      <c r="A5548" s="61" t="s">
        <v>397</v>
      </c>
      <c r="B5548" s="61" t="s">
        <v>398</v>
      </c>
      <c r="C5548" s="62">
        <v>2003</v>
      </c>
      <c r="D5548" s="61" t="s">
        <v>94</v>
      </c>
      <c r="E5548" s="62">
        <v>8</v>
      </c>
      <c r="F5548" s="63"/>
      <c r="G5548" s="63"/>
      <c r="H5548" s="63"/>
      <c r="I5548" s="63"/>
      <c r="J5548" s="63"/>
      <c r="K5548" s="62">
        <v>0</v>
      </c>
      <c r="L5548" s="63"/>
      <c r="M5548" s="63"/>
      <c r="N5548" s="63"/>
      <c r="O5548" s="63"/>
      <c r="P5548" s="63"/>
      <c r="Q5548" s="63"/>
      <c r="R5548" s="63"/>
      <c r="S5548" s="63"/>
      <c r="T5548" s="63"/>
      <c r="U5548" s="63"/>
      <c r="V5548" s="63"/>
      <c r="W5548" s="63"/>
      <c r="X5548" s="63"/>
      <c r="Y5548" s="63"/>
      <c r="Z5548" s="62">
        <v>0</v>
      </c>
      <c r="AA5548" s="63"/>
      <c r="AB5548" s="63"/>
      <c r="AC5548" s="62">
        <v>0</v>
      </c>
    </row>
    <row r="5549" spans="1:29" x14ac:dyDescent="0.25">
      <c r="A5549" s="61" t="s">
        <v>130</v>
      </c>
      <c r="B5549" s="61" t="s">
        <v>131</v>
      </c>
      <c r="C5549" s="62">
        <v>2004</v>
      </c>
      <c r="D5549" s="61" t="s">
        <v>89</v>
      </c>
      <c r="E5549" s="62">
        <v>52</v>
      </c>
      <c r="F5549" s="62">
        <v>524160</v>
      </c>
      <c r="G5549" s="62">
        <v>49239</v>
      </c>
      <c r="H5549" s="62">
        <v>78.91</v>
      </c>
      <c r="I5549" s="62">
        <v>10080</v>
      </c>
      <c r="J5549" s="62">
        <v>487468.79999999999</v>
      </c>
      <c r="K5549" s="62">
        <v>0</v>
      </c>
      <c r="L5549" s="63"/>
      <c r="M5549" s="63"/>
      <c r="N5549" s="63"/>
      <c r="O5549" s="63"/>
      <c r="P5549" s="63"/>
      <c r="Q5549" s="63"/>
      <c r="R5549" s="63"/>
      <c r="S5549" s="63"/>
      <c r="T5549" s="63"/>
      <c r="U5549" s="63"/>
      <c r="V5549" s="63"/>
      <c r="W5549" s="63"/>
      <c r="X5549" s="63"/>
      <c r="Y5549" s="63"/>
      <c r="Z5549" s="62">
        <v>2080</v>
      </c>
      <c r="AA5549" s="62">
        <v>11184</v>
      </c>
      <c r="AB5549" s="62">
        <v>17.920000000000002</v>
      </c>
      <c r="AC5549" s="62">
        <v>40</v>
      </c>
    </row>
    <row r="5550" spans="1:29" x14ac:dyDescent="0.25">
      <c r="A5550" s="61" t="s">
        <v>229</v>
      </c>
      <c r="B5550" s="61" t="s">
        <v>230</v>
      </c>
      <c r="C5550" s="62">
        <v>2005</v>
      </c>
      <c r="D5550" s="61" t="s">
        <v>94</v>
      </c>
      <c r="E5550" s="62">
        <v>7</v>
      </c>
      <c r="F5550" s="63"/>
      <c r="G5550" s="63"/>
      <c r="H5550" s="63"/>
      <c r="I5550" s="63"/>
      <c r="J5550" s="63"/>
      <c r="K5550" s="62">
        <v>0</v>
      </c>
      <c r="L5550" s="63"/>
      <c r="M5550" s="63"/>
      <c r="N5550" s="63"/>
      <c r="O5550" s="63"/>
      <c r="P5550" s="63"/>
      <c r="Q5550" s="63"/>
      <c r="R5550" s="63"/>
      <c r="S5550" s="63"/>
      <c r="T5550" s="63"/>
      <c r="U5550" s="63"/>
      <c r="V5550" s="63"/>
      <c r="W5550" s="63"/>
      <c r="X5550" s="63"/>
      <c r="Y5550" s="63"/>
      <c r="Z5550" s="62">
        <v>0</v>
      </c>
      <c r="AA5550" s="62">
        <v>6738</v>
      </c>
      <c r="AB5550" s="62">
        <v>80.209999999999994</v>
      </c>
      <c r="AC5550" s="62">
        <v>0</v>
      </c>
    </row>
    <row r="5551" spans="1:29" ht="30" x14ac:dyDescent="0.25">
      <c r="A5551" s="61" t="s">
        <v>283</v>
      </c>
      <c r="B5551" s="61" t="s">
        <v>284</v>
      </c>
      <c r="C5551" s="62">
        <v>2009</v>
      </c>
      <c r="D5551" s="61" t="s">
        <v>313</v>
      </c>
      <c r="E5551" s="62">
        <v>41</v>
      </c>
      <c r="F5551" s="63"/>
      <c r="G5551" s="62">
        <v>0</v>
      </c>
      <c r="H5551" s="62">
        <v>0</v>
      </c>
      <c r="I5551" s="63"/>
      <c r="J5551" s="63"/>
      <c r="K5551" s="62">
        <v>0</v>
      </c>
      <c r="L5551" s="62">
        <v>0</v>
      </c>
      <c r="M5551" s="62">
        <v>0</v>
      </c>
      <c r="N5551" s="63"/>
      <c r="O5551" s="63"/>
      <c r="P5551" s="63"/>
      <c r="Q5551" s="63"/>
      <c r="R5551" s="63"/>
      <c r="S5551" s="63"/>
      <c r="T5551" s="63"/>
      <c r="U5551" s="63"/>
      <c r="V5551" s="63"/>
      <c r="W5551" s="63"/>
      <c r="X5551" s="63"/>
      <c r="Y5551" s="63"/>
      <c r="Z5551" s="62">
        <v>0</v>
      </c>
      <c r="AA5551" s="63"/>
      <c r="AB5551" s="63"/>
      <c r="AC5551" s="62">
        <v>0</v>
      </c>
    </row>
    <row r="5552" spans="1:29" x14ac:dyDescent="0.25">
      <c r="A5552" s="61" t="s">
        <v>70</v>
      </c>
      <c r="B5552" s="61" t="s">
        <v>71</v>
      </c>
      <c r="C5552" s="62">
        <v>2018</v>
      </c>
      <c r="D5552" s="61" t="s">
        <v>135</v>
      </c>
      <c r="E5552" s="62">
        <v>196</v>
      </c>
      <c r="F5552" s="62">
        <v>410183</v>
      </c>
      <c r="G5552" s="62">
        <v>65212</v>
      </c>
      <c r="H5552" s="62">
        <v>27.73</v>
      </c>
      <c r="I5552" s="62">
        <v>2092.77</v>
      </c>
      <c r="J5552" s="62">
        <v>381470.19</v>
      </c>
      <c r="K5552" s="62">
        <v>100566</v>
      </c>
      <c r="L5552" s="62">
        <v>136173</v>
      </c>
      <c r="M5552" s="62">
        <v>57.9</v>
      </c>
      <c r="N5552" s="62">
        <v>513.09</v>
      </c>
      <c r="O5552" s="62">
        <v>1212755.56</v>
      </c>
      <c r="P5552" s="63"/>
      <c r="Q5552" s="63"/>
      <c r="R5552" s="63"/>
      <c r="S5552" s="63"/>
      <c r="T5552" s="63"/>
      <c r="U5552" s="63"/>
      <c r="V5552" s="63"/>
      <c r="W5552" s="63"/>
      <c r="X5552" s="63"/>
      <c r="Y5552" s="63"/>
      <c r="Z5552" s="62">
        <v>14045</v>
      </c>
      <c r="AA5552" s="62">
        <v>149452</v>
      </c>
      <c r="AB5552" s="62">
        <v>63.54</v>
      </c>
      <c r="AC5552" s="62">
        <v>71.66</v>
      </c>
    </row>
    <row r="5553" spans="1:29" ht="30" x14ac:dyDescent="0.25">
      <c r="A5553" s="61" t="s">
        <v>176</v>
      </c>
      <c r="B5553" s="61" t="s">
        <v>177</v>
      </c>
      <c r="C5553" s="62">
        <v>2006</v>
      </c>
      <c r="D5553" s="61" t="s">
        <v>78</v>
      </c>
      <c r="E5553" s="62">
        <v>31</v>
      </c>
      <c r="F5553" s="62">
        <v>88360</v>
      </c>
      <c r="G5553" s="62">
        <v>12054</v>
      </c>
      <c r="H5553" s="62">
        <v>32.4</v>
      </c>
      <c r="I5553" s="62">
        <v>2850.32</v>
      </c>
      <c r="J5553" s="62">
        <v>82174.8</v>
      </c>
      <c r="K5553" s="62">
        <v>10560.62</v>
      </c>
      <c r="L5553" s="62">
        <v>31773</v>
      </c>
      <c r="M5553" s="62">
        <v>85.41</v>
      </c>
      <c r="N5553" s="62">
        <v>340.67</v>
      </c>
      <c r="O5553" s="62">
        <v>127353.69</v>
      </c>
      <c r="P5553" s="63"/>
      <c r="Q5553" s="63"/>
      <c r="R5553" s="63"/>
      <c r="S5553" s="63"/>
      <c r="T5553" s="63"/>
      <c r="U5553" s="63"/>
      <c r="V5553" s="63"/>
      <c r="W5553" s="63"/>
      <c r="X5553" s="63"/>
      <c r="Y5553" s="63"/>
      <c r="Z5553" s="62">
        <v>0.8</v>
      </c>
      <c r="AA5553" s="62">
        <v>4057</v>
      </c>
      <c r="AB5553" s="62">
        <v>10.91</v>
      </c>
      <c r="AC5553" s="62">
        <v>0.03</v>
      </c>
    </row>
    <row r="5554" spans="1:29" x14ac:dyDescent="0.25">
      <c r="A5554" s="61" t="s">
        <v>383</v>
      </c>
      <c r="B5554" s="61" t="s">
        <v>384</v>
      </c>
      <c r="C5554" s="62">
        <v>2011</v>
      </c>
      <c r="D5554" s="61" t="s">
        <v>89</v>
      </c>
      <c r="E5554" s="62">
        <v>32</v>
      </c>
      <c r="F5554" s="62">
        <v>289640</v>
      </c>
      <c r="G5554" s="62">
        <v>38808</v>
      </c>
      <c r="H5554" s="62">
        <v>101.06</v>
      </c>
      <c r="I5554" s="62">
        <v>9051.25</v>
      </c>
      <c r="J5554" s="62">
        <v>269365.2</v>
      </c>
      <c r="K5554" s="62">
        <v>11</v>
      </c>
      <c r="L5554" s="62">
        <v>104</v>
      </c>
      <c r="M5554" s="62">
        <v>0.27</v>
      </c>
      <c r="N5554" s="62">
        <v>0.34</v>
      </c>
      <c r="O5554" s="62">
        <v>132.65</v>
      </c>
      <c r="P5554" s="63"/>
      <c r="Q5554" s="63"/>
      <c r="R5554" s="63"/>
      <c r="S5554" s="63"/>
      <c r="T5554" s="63"/>
      <c r="U5554" s="63"/>
      <c r="V5554" s="63"/>
      <c r="W5554" s="63"/>
      <c r="X5554" s="63"/>
      <c r="Y5554" s="63"/>
      <c r="Z5554" s="62">
        <v>1.62</v>
      </c>
      <c r="AA5554" s="62">
        <v>1978</v>
      </c>
      <c r="AB5554" s="62">
        <v>5.15</v>
      </c>
      <c r="AC5554" s="62">
        <v>0.05</v>
      </c>
    </row>
    <row r="5555" spans="1:29" x14ac:dyDescent="0.25">
      <c r="A5555" s="61" t="s">
        <v>552</v>
      </c>
      <c r="B5555" s="61" t="s">
        <v>553</v>
      </c>
      <c r="C5555" s="62">
        <v>2003</v>
      </c>
      <c r="D5555" s="61" t="s">
        <v>78</v>
      </c>
      <c r="E5555" s="62">
        <v>20</v>
      </c>
      <c r="F5555" s="62">
        <v>12405</v>
      </c>
      <c r="G5555" s="62">
        <v>1284</v>
      </c>
      <c r="H5555" s="62">
        <v>5.35</v>
      </c>
      <c r="I5555" s="62">
        <v>620.25</v>
      </c>
      <c r="J5555" s="62">
        <v>11536.65</v>
      </c>
      <c r="K5555" s="62">
        <v>790</v>
      </c>
      <c r="L5555" s="62">
        <v>1199</v>
      </c>
      <c r="M5555" s="62">
        <v>5</v>
      </c>
      <c r="N5555" s="63"/>
      <c r="O5555" s="63"/>
      <c r="P5555" s="63"/>
      <c r="Q5555" s="63"/>
      <c r="R5555" s="63"/>
      <c r="S5555" s="63"/>
      <c r="T5555" s="63"/>
      <c r="U5555" s="63"/>
      <c r="V5555" s="63"/>
      <c r="W5555" s="63"/>
      <c r="X5555" s="63"/>
      <c r="Y5555" s="63"/>
      <c r="Z5555" s="62">
        <v>19100</v>
      </c>
      <c r="AA5555" s="62">
        <v>3019</v>
      </c>
      <c r="AB5555" s="62">
        <v>12.58</v>
      </c>
      <c r="AC5555" s="62">
        <v>955</v>
      </c>
    </row>
    <row r="5556" spans="1:29" ht="30" x14ac:dyDescent="0.25">
      <c r="A5556" s="61" t="s">
        <v>92</v>
      </c>
      <c r="B5556" s="61" t="s">
        <v>93</v>
      </c>
      <c r="C5556" s="62">
        <v>2012</v>
      </c>
      <c r="D5556" s="61" t="s">
        <v>83</v>
      </c>
      <c r="E5556" s="62">
        <v>6</v>
      </c>
      <c r="F5556" s="63"/>
      <c r="G5556" s="63"/>
      <c r="H5556" s="63"/>
      <c r="I5556" s="63"/>
      <c r="J5556" s="63"/>
      <c r="K5556" s="62">
        <v>0</v>
      </c>
      <c r="L5556" s="63"/>
      <c r="M5556" s="63"/>
      <c r="N5556" s="63"/>
      <c r="O5556" s="63"/>
      <c r="P5556" s="63"/>
      <c r="Q5556" s="63"/>
      <c r="R5556" s="63"/>
      <c r="S5556" s="63"/>
      <c r="T5556" s="63"/>
      <c r="U5556" s="63"/>
      <c r="V5556" s="63"/>
      <c r="W5556" s="63"/>
      <c r="X5556" s="63"/>
      <c r="Y5556" s="63"/>
      <c r="Z5556" s="62">
        <v>0</v>
      </c>
      <c r="AA5556" s="62">
        <v>4099</v>
      </c>
      <c r="AB5556" s="62">
        <v>56.93</v>
      </c>
      <c r="AC5556" s="62">
        <v>0</v>
      </c>
    </row>
    <row r="5557" spans="1:29" x14ac:dyDescent="0.25">
      <c r="A5557" s="61" t="s">
        <v>371</v>
      </c>
      <c r="B5557" s="61" t="s">
        <v>372</v>
      </c>
      <c r="C5557" s="62">
        <v>2007</v>
      </c>
      <c r="D5557" s="61" t="s">
        <v>75</v>
      </c>
      <c r="E5557" s="62">
        <v>20</v>
      </c>
      <c r="F5557" s="62">
        <v>20252</v>
      </c>
      <c r="G5557" s="62">
        <v>3268</v>
      </c>
      <c r="H5557" s="62">
        <v>13.62</v>
      </c>
      <c r="I5557" s="62">
        <v>1012.6</v>
      </c>
      <c r="J5557" s="62">
        <v>18834.36</v>
      </c>
      <c r="K5557" s="62">
        <v>0</v>
      </c>
      <c r="L5557" s="63"/>
      <c r="M5557" s="63"/>
      <c r="N5557" s="63"/>
      <c r="O5557" s="63"/>
      <c r="P5557" s="63"/>
      <c r="Q5557" s="63"/>
      <c r="R5557" s="63"/>
      <c r="S5557" s="63"/>
      <c r="T5557" s="63"/>
      <c r="U5557" s="63"/>
      <c r="V5557" s="63"/>
      <c r="W5557" s="63"/>
      <c r="X5557" s="63"/>
      <c r="Y5557" s="63"/>
      <c r="Z5557" s="62">
        <v>163199</v>
      </c>
      <c r="AA5557" s="62">
        <v>6788</v>
      </c>
      <c r="AB5557" s="62">
        <v>28.28</v>
      </c>
      <c r="AC5557" s="62">
        <v>8159.95</v>
      </c>
    </row>
    <row r="5558" spans="1:29" x14ac:dyDescent="0.25">
      <c r="A5558" s="61" t="s">
        <v>159</v>
      </c>
      <c r="B5558" s="61" t="s">
        <v>160</v>
      </c>
      <c r="C5558" s="62">
        <v>2003</v>
      </c>
      <c r="D5558" s="61" t="s">
        <v>99</v>
      </c>
      <c r="E5558" s="62">
        <v>80</v>
      </c>
      <c r="F5558" s="62">
        <v>183520</v>
      </c>
      <c r="G5558" s="62">
        <v>18721</v>
      </c>
      <c r="H5558" s="62">
        <v>19.5</v>
      </c>
      <c r="I5558" s="62">
        <v>2294</v>
      </c>
      <c r="J5558" s="62">
        <v>170673.6</v>
      </c>
      <c r="K5558" s="62">
        <v>9672.16</v>
      </c>
      <c r="L5558" s="62">
        <v>10838</v>
      </c>
      <c r="M5558" s="62">
        <v>11.29</v>
      </c>
      <c r="N5558" s="62">
        <v>120.9</v>
      </c>
      <c r="O5558" s="62">
        <v>116639.51</v>
      </c>
      <c r="P5558" s="63"/>
      <c r="Q5558" s="63"/>
      <c r="R5558" s="63"/>
      <c r="S5558" s="63"/>
      <c r="T5558" s="63"/>
      <c r="U5558" s="63"/>
      <c r="V5558" s="63"/>
      <c r="W5558" s="63"/>
      <c r="X5558" s="63"/>
      <c r="Y5558" s="63"/>
      <c r="Z5558" s="62">
        <v>1229</v>
      </c>
      <c r="AA5558" s="62">
        <v>4965</v>
      </c>
      <c r="AB5558" s="62">
        <v>5.17</v>
      </c>
      <c r="AC5558" s="62">
        <v>15.36</v>
      </c>
    </row>
    <row r="5559" spans="1:29" ht="30" x14ac:dyDescent="0.25">
      <c r="A5559" s="61" t="s">
        <v>216</v>
      </c>
      <c r="B5559" s="61" t="s">
        <v>217</v>
      </c>
      <c r="C5559" s="62">
        <v>2010</v>
      </c>
      <c r="D5559" s="61" t="s">
        <v>75</v>
      </c>
      <c r="E5559" s="62">
        <v>86</v>
      </c>
      <c r="F5559" s="62">
        <v>1671030</v>
      </c>
      <c r="G5559" s="62">
        <v>244316</v>
      </c>
      <c r="H5559" s="62">
        <v>236.74</v>
      </c>
      <c r="I5559" s="62">
        <v>19430.580000000002</v>
      </c>
      <c r="J5559" s="62">
        <v>1554057.9</v>
      </c>
      <c r="K5559" s="62">
        <v>10121.24</v>
      </c>
      <c r="L5559" s="62">
        <v>22953</v>
      </c>
      <c r="M5559" s="62">
        <v>22.24</v>
      </c>
      <c r="N5559" s="62">
        <v>117.69</v>
      </c>
      <c r="O5559" s="62">
        <v>122055.09</v>
      </c>
      <c r="P5559" s="63"/>
      <c r="Q5559" s="63"/>
      <c r="R5559" s="63"/>
      <c r="S5559" s="63"/>
      <c r="T5559" s="63"/>
      <c r="U5559" s="63"/>
      <c r="V5559" s="63"/>
      <c r="W5559" s="63"/>
      <c r="X5559" s="63"/>
      <c r="Y5559" s="63"/>
      <c r="Z5559" s="62">
        <v>12188</v>
      </c>
      <c r="AA5559" s="62">
        <v>140135</v>
      </c>
      <c r="AB5559" s="62">
        <v>135.79</v>
      </c>
      <c r="AC5559" s="62">
        <v>141.72</v>
      </c>
    </row>
    <row r="5560" spans="1:29" x14ac:dyDescent="0.25">
      <c r="A5560" s="61" t="s">
        <v>79</v>
      </c>
      <c r="B5560" s="61" t="s">
        <v>80</v>
      </c>
      <c r="C5560" s="62">
        <v>2014</v>
      </c>
      <c r="D5560" s="61" t="s">
        <v>438</v>
      </c>
      <c r="E5560" s="62">
        <v>8</v>
      </c>
      <c r="F5560" s="63"/>
      <c r="G5560" s="63"/>
      <c r="H5560" s="63"/>
      <c r="I5560" s="63"/>
      <c r="J5560" s="63"/>
      <c r="K5560" s="62">
        <v>0</v>
      </c>
      <c r="L5560" s="63"/>
      <c r="M5560" s="63"/>
      <c r="N5560" s="63"/>
      <c r="O5560" s="63"/>
      <c r="P5560" s="63"/>
      <c r="Q5560" s="63"/>
      <c r="R5560" s="63"/>
      <c r="S5560" s="63"/>
      <c r="T5560" s="63"/>
      <c r="U5560" s="63"/>
      <c r="V5560" s="63"/>
      <c r="W5560" s="63"/>
      <c r="X5560" s="63"/>
      <c r="Y5560" s="63"/>
      <c r="Z5560" s="62">
        <v>0</v>
      </c>
      <c r="AA5560" s="63"/>
      <c r="AB5560" s="63"/>
      <c r="AC5560" s="62">
        <v>0</v>
      </c>
    </row>
    <row r="5561" spans="1:29" x14ac:dyDescent="0.25">
      <c r="A5561" s="61" t="s">
        <v>163</v>
      </c>
      <c r="B5561" s="61" t="s">
        <v>164</v>
      </c>
      <c r="C5561" s="62">
        <v>2009</v>
      </c>
      <c r="D5561" s="61" t="s">
        <v>259</v>
      </c>
      <c r="E5561" s="62">
        <v>35</v>
      </c>
      <c r="F5561" s="62">
        <v>136251</v>
      </c>
      <c r="G5561" s="62">
        <v>23921</v>
      </c>
      <c r="H5561" s="62">
        <v>56.95</v>
      </c>
      <c r="I5561" s="62">
        <v>3892.89</v>
      </c>
      <c r="J5561" s="62">
        <v>126713.43</v>
      </c>
      <c r="K5561" s="62">
        <v>19423.86</v>
      </c>
      <c r="L5561" s="62">
        <v>15337</v>
      </c>
      <c r="M5561" s="62">
        <v>36.520000000000003</v>
      </c>
      <c r="N5561" s="62">
        <v>554.97</v>
      </c>
      <c r="O5561" s="62">
        <v>234238.16</v>
      </c>
      <c r="P5561" s="63"/>
      <c r="Q5561" s="63"/>
      <c r="R5561" s="63"/>
      <c r="S5561" s="63"/>
      <c r="T5561" s="63"/>
      <c r="U5561" s="63"/>
      <c r="V5561" s="63"/>
      <c r="W5561" s="63"/>
      <c r="X5561" s="63"/>
      <c r="Y5561" s="63"/>
      <c r="Z5561" s="62">
        <v>130000</v>
      </c>
      <c r="AA5561" s="62">
        <v>8775</v>
      </c>
      <c r="AB5561" s="62">
        <v>20.89</v>
      </c>
      <c r="AC5561" s="62">
        <v>3714.29</v>
      </c>
    </row>
    <row r="5562" spans="1:29" x14ac:dyDescent="0.25">
      <c r="A5562" s="61" t="s">
        <v>102</v>
      </c>
      <c r="B5562" s="61" t="s">
        <v>103</v>
      </c>
      <c r="C5562" s="62">
        <v>2013</v>
      </c>
      <c r="D5562" s="61" t="s">
        <v>72</v>
      </c>
      <c r="E5562" s="62">
        <v>6</v>
      </c>
      <c r="F5562" s="63"/>
      <c r="G5562" s="63"/>
      <c r="H5562" s="63"/>
      <c r="I5562" s="63"/>
      <c r="J5562" s="63"/>
      <c r="K5562" s="62">
        <v>0</v>
      </c>
      <c r="L5562" s="63"/>
      <c r="M5562" s="63"/>
      <c r="N5562" s="63"/>
      <c r="O5562" s="63"/>
      <c r="P5562" s="63"/>
      <c r="Q5562" s="63"/>
      <c r="R5562" s="63"/>
      <c r="S5562" s="63"/>
      <c r="T5562" s="63"/>
      <c r="U5562" s="63"/>
      <c r="V5562" s="63"/>
      <c r="W5562" s="63"/>
      <c r="X5562" s="63"/>
      <c r="Y5562" s="63"/>
      <c r="Z5562" s="62">
        <v>0</v>
      </c>
      <c r="AA5562" s="63"/>
      <c r="AB5562" s="63"/>
      <c r="AC5562" s="62">
        <v>0</v>
      </c>
    </row>
    <row r="5563" spans="1:29" ht="30" x14ac:dyDescent="0.25">
      <c r="A5563" s="61" t="s">
        <v>180</v>
      </c>
      <c r="B5563" s="61" t="s">
        <v>181</v>
      </c>
      <c r="C5563" s="62">
        <v>2008</v>
      </c>
      <c r="D5563" s="61" t="s">
        <v>89</v>
      </c>
      <c r="E5563" s="62">
        <v>72</v>
      </c>
      <c r="F5563" s="62">
        <v>722920</v>
      </c>
      <c r="G5563" s="62">
        <v>69904</v>
      </c>
      <c r="H5563" s="62">
        <v>80.91</v>
      </c>
      <c r="I5563" s="62">
        <v>10040.56</v>
      </c>
      <c r="J5563" s="62">
        <v>672315.6</v>
      </c>
      <c r="K5563" s="62">
        <v>38945.68</v>
      </c>
      <c r="L5563" s="62">
        <v>60516</v>
      </c>
      <c r="M5563" s="62">
        <v>70.040000000000006</v>
      </c>
      <c r="N5563" s="62">
        <v>540.91</v>
      </c>
      <c r="O5563" s="62">
        <v>469657.68</v>
      </c>
      <c r="P5563" s="63"/>
      <c r="Q5563" s="63"/>
      <c r="R5563" s="63"/>
      <c r="S5563" s="63"/>
      <c r="T5563" s="63"/>
      <c r="U5563" s="63"/>
      <c r="V5563" s="63"/>
      <c r="W5563" s="63"/>
      <c r="X5563" s="63"/>
      <c r="Y5563" s="63"/>
      <c r="Z5563" s="62">
        <v>2123</v>
      </c>
      <c r="AA5563" s="62">
        <v>21869</v>
      </c>
      <c r="AB5563" s="62">
        <v>25.31</v>
      </c>
      <c r="AC5563" s="62">
        <v>29.49</v>
      </c>
    </row>
    <row r="5564" spans="1:29" x14ac:dyDescent="0.25">
      <c r="A5564" s="61" t="s">
        <v>113</v>
      </c>
      <c r="B5564" s="61" t="s">
        <v>114</v>
      </c>
      <c r="C5564" s="62">
        <v>2009</v>
      </c>
      <c r="D5564" s="61" t="s">
        <v>94</v>
      </c>
      <c r="E5564" s="62">
        <v>36</v>
      </c>
      <c r="F5564" s="63"/>
      <c r="G5564" s="63"/>
      <c r="H5564" s="63"/>
      <c r="I5564" s="63"/>
      <c r="J5564" s="63"/>
      <c r="K5564" s="62">
        <v>0</v>
      </c>
      <c r="L5564" s="63"/>
      <c r="M5564" s="63"/>
      <c r="N5564" s="63"/>
      <c r="O5564" s="63"/>
      <c r="P5564" s="63"/>
      <c r="Q5564" s="63"/>
      <c r="R5564" s="63"/>
      <c r="S5564" s="63"/>
      <c r="T5564" s="63"/>
      <c r="U5564" s="63"/>
      <c r="V5564" s="63"/>
      <c r="W5564" s="63"/>
      <c r="X5564" s="63"/>
      <c r="Y5564" s="63"/>
      <c r="Z5564" s="62">
        <v>147800</v>
      </c>
      <c r="AA5564" s="62">
        <v>17741</v>
      </c>
      <c r="AB5564" s="62">
        <v>41.07</v>
      </c>
      <c r="AC5564" s="62">
        <v>4105.5600000000004</v>
      </c>
    </row>
    <row r="5565" spans="1:29" x14ac:dyDescent="0.25">
      <c r="A5565" s="61" t="s">
        <v>105</v>
      </c>
      <c r="B5565" s="61" t="s">
        <v>106</v>
      </c>
      <c r="C5565" s="62">
        <v>2011</v>
      </c>
      <c r="D5565" s="61" t="s">
        <v>78</v>
      </c>
      <c r="E5565" s="62">
        <v>36</v>
      </c>
      <c r="F5565" s="62">
        <v>129782</v>
      </c>
      <c r="G5565" s="62">
        <v>9675</v>
      </c>
      <c r="H5565" s="62">
        <v>22.4</v>
      </c>
      <c r="I5565" s="62">
        <v>3605.06</v>
      </c>
      <c r="J5565" s="62">
        <v>120697.26</v>
      </c>
      <c r="K5565" s="62">
        <v>13585</v>
      </c>
      <c r="L5565" s="62">
        <v>29312</v>
      </c>
      <c r="M5565" s="62">
        <v>67.849999999999994</v>
      </c>
      <c r="N5565" s="62">
        <v>377.36</v>
      </c>
      <c r="O5565" s="62">
        <v>163825.59</v>
      </c>
      <c r="P5565" s="63"/>
      <c r="Q5565" s="63"/>
      <c r="R5565" s="63"/>
      <c r="S5565" s="63"/>
      <c r="T5565" s="63"/>
      <c r="U5565" s="63"/>
      <c r="V5565" s="63"/>
      <c r="W5565" s="63"/>
      <c r="X5565" s="63"/>
      <c r="Y5565" s="63"/>
      <c r="Z5565" s="62">
        <v>1557.38</v>
      </c>
      <c r="AA5565" s="62">
        <v>4487</v>
      </c>
      <c r="AB5565" s="62">
        <v>10.39</v>
      </c>
      <c r="AC5565" s="62">
        <v>43.26</v>
      </c>
    </row>
    <row r="5566" spans="1:29" x14ac:dyDescent="0.25">
      <c r="A5566" s="61" t="s">
        <v>157</v>
      </c>
      <c r="B5566" s="61" t="s">
        <v>158</v>
      </c>
      <c r="C5566" s="62">
        <v>2006</v>
      </c>
      <c r="D5566" s="61" t="s">
        <v>94</v>
      </c>
      <c r="E5566" s="62">
        <v>9</v>
      </c>
      <c r="F5566" s="63"/>
      <c r="G5566" s="63"/>
      <c r="H5566" s="63"/>
      <c r="I5566" s="63"/>
      <c r="J5566" s="63"/>
      <c r="K5566" s="62">
        <v>0</v>
      </c>
      <c r="L5566" s="63"/>
      <c r="M5566" s="63"/>
      <c r="N5566" s="63"/>
      <c r="O5566" s="63"/>
      <c r="P5566" s="63"/>
      <c r="Q5566" s="63"/>
      <c r="R5566" s="63"/>
      <c r="S5566" s="63"/>
      <c r="T5566" s="63"/>
      <c r="U5566" s="63"/>
      <c r="V5566" s="63"/>
      <c r="W5566" s="63"/>
      <c r="X5566" s="63"/>
      <c r="Y5566" s="63"/>
      <c r="Z5566" s="62">
        <v>0</v>
      </c>
      <c r="AA5566" s="63"/>
      <c r="AB5566" s="63"/>
      <c r="AC5566" s="62">
        <v>0</v>
      </c>
    </row>
    <row r="5567" spans="1:29" x14ac:dyDescent="0.25">
      <c r="A5567" s="61" t="s">
        <v>76</v>
      </c>
      <c r="B5567" s="61" t="s">
        <v>77</v>
      </c>
      <c r="C5567" s="62">
        <v>2017</v>
      </c>
      <c r="D5567" s="61" t="s">
        <v>75</v>
      </c>
      <c r="E5567" s="62">
        <v>3</v>
      </c>
      <c r="F5567" s="63"/>
      <c r="G5567" s="63"/>
      <c r="H5567" s="63"/>
      <c r="I5567" s="63"/>
      <c r="J5567" s="63"/>
      <c r="K5567" s="62">
        <v>0</v>
      </c>
      <c r="L5567" s="63"/>
      <c r="M5567" s="63"/>
      <c r="N5567" s="63"/>
      <c r="O5567" s="63"/>
      <c r="P5567" s="63"/>
      <c r="Q5567" s="63"/>
      <c r="R5567" s="63"/>
      <c r="S5567" s="63"/>
      <c r="T5567" s="63"/>
      <c r="U5567" s="63"/>
      <c r="V5567" s="63"/>
      <c r="W5567" s="63"/>
      <c r="X5567" s="63"/>
      <c r="Y5567" s="63"/>
      <c r="Z5567" s="62">
        <v>114.75</v>
      </c>
      <c r="AA5567" s="62">
        <v>536</v>
      </c>
      <c r="AB5567" s="62">
        <v>14.89</v>
      </c>
      <c r="AC5567" s="62">
        <v>38.25</v>
      </c>
    </row>
    <row r="5568" spans="1:29" ht="30" x14ac:dyDescent="0.25">
      <c r="A5568" s="61" t="s">
        <v>283</v>
      </c>
      <c r="B5568" s="61" t="s">
        <v>284</v>
      </c>
      <c r="C5568" s="62">
        <v>2008</v>
      </c>
      <c r="D5568" s="61" t="s">
        <v>78</v>
      </c>
      <c r="E5568" s="62">
        <v>64</v>
      </c>
      <c r="F5568" s="62">
        <v>61717</v>
      </c>
      <c r="G5568" s="62">
        <v>13471</v>
      </c>
      <c r="H5568" s="62">
        <v>17.54</v>
      </c>
      <c r="I5568" s="62">
        <v>964.33</v>
      </c>
      <c r="J5568" s="62">
        <v>57396.81</v>
      </c>
      <c r="K5568" s="62">
        <v>51769.16</v>
      </c>
      <c r="L5568" s="62">
        <v>60893</v>
      </c>
      <c r="M5568" s="62">
        <v>79.290000000000006</v>
      </c>
      <c r="N5568" s="62">
        <v>808.89</v>
      </c>
      <c r="O5568" s="62">
        <v>624299.78</v>
      </c>
      <c r="P5568" s="63"/>
      <c r="Q5568" s="63"/>
      <c r="R5568" s="63"/>
      <c r="S5568" s="63"/>
      <c r="T5568" s="63"/>
      <c r="U5568" s="63"/>
      <c r="V5568" s="63"/>
      <c r="W5568" s="63"/>
      <c r="X5568" s="63"/>
      <c r="Y5568" s="63"/>
      <c r="Z5568" s="62">
        <v>0</v>
      </c>
      <c r="AA5568" s="63"/>
      <c r="AB5568" s="63"/>
      <c r="AC5568" s="62">
        <v>0</v>
      </c>
    </row>
    <row r="5569" spans="1:29" ht="30" x14ac:dyDescent="0.25">
      <c r="A5569" s="61" t="s">
        <v>133</v>
      </c>
      <c r="B5569" s="61" t="s">
        <v>134</v>
      </c>
      <c r="C5569" s="62">
        <v>2013</v>
      </c>
      <c r="D5569" s="61" t="s">
        <v>75</v>
      </c>
      <c r="E5569" s="62">
        <v>14</v>
      </c>
      <c r="F5569" s="63"/>
      <c r="G5569" s="63"/>
      <c r="H5569" s="63"/>
      <c r="I5569" s="63"/>
      <c r="J5569" s="63"/>
      <c r="K5569" s="62">
        <v>0</v>
      </c>
      <c r="L5569" s="63"/>
      <c r="M5569" s="63"/>
      <c r="N5569" s="63"/>
      <c r="O5569" s="63"/>
      <c r="P5569" s="63"/>
      <c r="Q5569" s="63"/>
      <c r="R5569" s="63"/>
      <c r="S5569" s="63"/>
      <c r="T5569" s="63"/>
      <c r="U5569" s="63"/>
      <c r="V5569" s="63"/>
      <c r="W5569" s="63"/>
      <c r="X5569" s="63"/>
      <c r="Y5569" s="63"/>
      <c r="Z5569" s="62">
        <v>150000</v>
      </c>
      <c r="AA5569" s="62">
        <v>8640</v>
      </c>
      <c r="AB5569" s="62">
        <v>51.43</v>
      </c>
      <c r="AC5569" s="62">
        <v>10714.29</v>
      </c>
    </row>
    <row r="5570" spans="1:29" x14ac:dyDescent="0.25">
      <c r="A5570" s="61" t="s">
        <v>569</v>
      </c>
      <c r="B5570" s="61" t="s">
        <v>570</v>
      </c>
      <c r="C5570" s="62">
        <v>2004</v>
      </c>
      <c r="D5570" s="61" t="s">
        <v>78</v>
      </c>
      <c r="E5570" s="62">
        <v>64</v>
      </c>
      <c r="F5570" s="62">
        <v>512006</v>
      </c>
      <c r="G5570" s="62">
        <v>48529</v>
      </c>
      <c r="H5570" s="62">
        <v>63.19</v>
      </c>
      <c r="I5570" s="62">
        <v>8000.09</v>
      </c>
      <c r="J5570" s="62">
        <v>476165.58</v>
      </c>
      <c r="K5570" s="62">
        <v>0</v>
      </c>
      <c r="L5570" s="63"/>
      <c r="M5570" s="63"/>
      <c r="N5570" s="63"/>
      <c r="O5570" s="63"/>
      <c r="P5570" s="63"/>
      <c r="Q5570" s="63"/>
      <c r="R5570" s="63"/>
      <c r="S5570" s="63"/>
      <c r="T5570" s="63"/>
      <c r="U5570" s="63"/>
      <c r="V5570" s="63"/>
      <c r="W5570" s="63"/>
      <c r="X5570" s="63"/>
      <c r="Y5570" s="63"/>
      <c r="Z5570" s="62">
        <v>1856.16</v>
      </c>
      <c r="AA5570" s="62">
        <v>5854</v>
      </c>
      <c r="AB5570" s="62">
        <v>7.62</v>
      </c>
      <c r="AC5570" s="62">
        <v>29</v>
      </c>
    </row>
    <row r="5571" spans="1:29" ht="30" x14ac:dyDescent="0.25">
      <c r="A5571" s="61" t="s">
        <v>283</v>
      </c>
      <c r="B5571" s="61" t="s">
        <v>284</v>
      </c>
      <c r="C5571" s="62">
        <v>2007</v>
      </c>
      <c r="D5571" s="61" t="s">
        <v>150</v>
      </c>
      <c r="E5571" s="62">
        <v>8</v>
      </c>
      <c r="F5571" s="62">
        <v>0</v>
      </c>
      <c r="G5571" s="62">
        <v>0</v>
      </c>
      <c r="H5571" s="62">
        <v>0</v>
      </c>
      <c r="I5571" s="62">
        <v>0</v>
      </c>
      <c r="J5571" s="62">
        <v>0</v>
      </c>
      <c r="K5571" s="62">
        <v>0</v>
      </c>
      <c r="L5571" s="63"/>
      <c r="M5571" s="63"/>
      <c r="N5571" s="63"/>
      <c r="O5571" s="63"/>
      <c r="P5571" s="63"/>
      <c r="Q5571" s="63"/>
      <c r="R5571" s="63"/>
      <c r="S5571" s="63"/>
      <c r="T5571" s="63"/>
      <c r="U5571" s="63"/>
      <c r="V5571" s="63"/>
      <c r="W5571" s="63"/>
      <c r="X5571" s="63"/>
      <c r="Y5571" s="63"/>
      <c r="Z5571" s="62">
        <v>29.14</v>
      </c>
      <c r="AA5571" s="62">
        <v>2164</v>
      </c>
      <c r="AB5571" s="62">
        <v>22.54</v>
      </c>
      <c r="AC5571" s="62">
        <v>3.64</v>
      </c>
    </row>
    <row r="5572" spans="1:29" x14ac:dyDescent="0.25">
      <c r="A5572" s="61" t="s">
        <v>144</v>
      </c>
      <c r="B5572" s="61" t="s">
        <v>145</v>
      </c>
      <c r="C5572" s="62">
        <v>2015</v>
      </c>
      <c r="D5572" s="61" t="s">
        <v>99</v>
      </c>
      <c r="E5572" s="62">
        <v>74</v>
      </c>
      <c r="F5572" s="62">
        <v>700880</v>
      </c>
      <c r="G5572" s="62">
        <v>109894</v>
      </c>
      <c r="H5572" s="62">
        <v>123.75</v>
      </c>
      <c r="I5572" s="62">
        <v>9471.35</v>
      </c>
      <c r="J5572" s="62">
        <v>651818.4</v>
      </c>
      <c r="K5572" s="62">
        <v>0</v>
      </c>
      <c r="L5572" s="62">
        <v>0</v>
      </c>
      <c r="M5572" s="62">
        <v>0</v>
      </c>
      <c r="N5572" s="62">
        <v>0</v>
      </c>
      <c r="O5572" s="62">
        <v>0</v>
      </c>
      <c r="P5572" s="63"/>
      <c r="Q5572" s="63"/>
      <c r="R5572" s="63"/>
      <c r="S5572" s="63"/>
      <c r="T5572" s="63"/>
      <c r="U5572" s="63"/>
      <c r="V5572" s="63"/>
      <c r="W5572" s="63"/>
      <c r="X5572" s="63"/>
      <c r="Y5572" s="63"/>
      <c r="Z5572" s="62">
        <v>1976</v>
      </c>
      <c r="AA5572" s="62">
        <v>30932</v>
      </c>
      <c r="AB5572" s="62">
        <v>34.83</v>
      </c>
      <c r="AC5572" s="62">
        <v>26.7</v>
      </c>
    </row>
    <row r="5573" spans="1:29" x14ac:dyDescent="0.25">
      <c r="A5573" s="61" t="s">
        <v>251</v>
      </c>
      <c r="B5573" s="61" t="s">
        <v>252</v>
      </c>
      <c r="C5573" s="62">
        <v>2007</v>
      </c>
      <c r="D5573" s="61" t="s">
        <v>75</v>
      </c>
      <c r="E5573" s="62">
        <v>5</v>
      </c>
      <c r="F5573" s="63"/>
      <c r="G5573" s="63"/>
      <c r="H5573" s="63"/>
      <c r="I5573" s="63"/>
      <c r="J5573" s="63"/>
      <c r="K5573" s="62">
        <v>0</v>
      </c>
      <c r="L5573" s="63"/>
      <c r="M5573" s="63"/>
      <c r="N5573" s="63"/>
      <c r="O5573" s="63"/>
      <c r="P5573" s="63"/>
      <c r="Q5573" s="63"/>
      <c r="R5573" s="63"/>
      <c r="S5573" s="63"/>
      <c r="T5573" s="63"/>
      <c r="U5573" s="63"/>
      <c r="V5573" s="63"/>
      <c r="W5573" s="63"/>
      <c r="X5573" s="63"/>
      <c r="Y5573" s="63"/>
      <c r="Z5573" s="62">
        <v>468</v>
      </c>
      <c r="AA5573" s="62">
        <v>3421</v>
      </c>
      <c r="AB5573" s="62">
        <v>57.02</v>
      </c>
      <c r="AC5573" s="62">
        <v>93.6</v>
      </c>
    </row>
    <row r="5574" spans="1:29" x14ac:dyDescent="0.25">
      <c r="A5574" s="61" t="s">
        <v>113</v>
      </c>
      <c r="B5574" s="61" t="s">
        <v>114</v>
      </c>
      <c r="C5574" s="62">
        <v>2013</v>
      </c>
      <c r="D5574" s="61" t="s">
        <v>89</v>
      </c>
      <c r="E5574" s="62">
        <v>150</v>
      </c>
      <c r="F5574" s="62">
        <v>1215600</v>
      </c>
      <c r="G5574" s="62">
        <v>139731</v>
      </c>
      <c r="H5574" s="62">
        <v>77.63</v>
      </c>
      <c r="I5574" s="62">
        <v>8104</v>
      </c>
      <c r="J5574" s="62">
        <v>1130508</v>
      </c>
      <c r="K5574" s="62">
        <v>17106.689999999999</v>
      </c>
      <c r="L5574" s="62">
        <v>18572</v>
      </c>
      <c r="M5574" s="62">
        <v>10.32</v>
      </c>
      <c r="N5574" s="62">
        <v>114.04</v>
      </c>
      <c r="O5574" s="62">
        <v>206294.74</v>
      </c>
      <c r="P5574" s="63"/>
      <c r="Q5574" s="63"/>
      <c r="R5574" s="63"/>
      <c r="S5574" s="63"/>
      <c r="T5574" s="63"/>
      <c r="U5574" s="63"/>
      <c r="V5574" s="63"/>
      <c r="W5574" s="63"/>
      <c r="X5574" s="63"/>
      <c r="Y5574" s="63"/>
      <c r="Z5574" s="62">
        <v>645000</v>
      </c>
      <c r="AA5574" s="62">
        <v>88324</v>
      </c>
      <c r="AB5574" s="62">
        <v>49.07</v>
      </c>
      <c r="AC5574" s="62">
        <v>4300</v>
      </c>
    </row>
    <row r="5575" spans="1:29" x14ac:dyDescent="0.25">
      <c r="A5575" s="61" t="s">
        <v>260</v>
      </c>
      <c r="B5575" s="61" t="s">
        <v>261</v>
      </c>
      <c r="C5575" s="62">
        <v>2008</v>
      </c>
      <c r="D5575" s="61" t="s">
        <v>75</v>
      </c>
      <c r="E5575" s="62">
        <v>15</v>
      </c>
      <c r="F5575" s="62">
        <v>3309</v>
      </c>
      <c r="G5575" s="62">
        <v>786</v>
      </c>
      <c r="H5575" s="62">
        <v>4.37</v>
      </c>
      <c r="I5575" s="62">
        <v>220.6</v>
      </c>
      <c r="J5575" s="62">
        <v>3077.37</v>
      </c>
      <c r="K5575" s="62">
        <v>81.47</v>
      </c>
      <c r="L5575" s="62">
        <v>301</v>
      </c>
      <c r="M5575" s="62">
        <v>1.67</v>
      </c>
      <c r="N5575" s="62">
        <v>5.43</v>
      </c>
      <c r="O5575" s="62">
        <v>982.52</v>
      </c>
      <c r="P5575" s="63"/>
      <c r="Q5575" s="63"/>
      <c r="R5575" s="63"/>
      <c r="S5575" s="63"/>
      <c r="T5575" s="63"/>
      <c r="U5575" s="63"/>
      <c r="V5575" s="63"/>
      <c r="W5575" s="63"/>
      <c r="X5575" s="63"/>
      <c r="Y5575" s="63"/>
      <c r="Z5575" s="62">
        <v>405</v>
      </c>
      <c r="AA5575" s="62">
        <v>2835</v>
      </c>
      <c r="AB5575" s="62">
        <v>15.75</v>
      </c>
      <c r="AC5575" s="62">
        <v>27</v>
      </c>
    </row>
    <row r="5576" spans="1:29" x14ac:dyDescent="0.25">
      <c r="A5576" s="61" t="s">
        <v>473</v>
      </c>
      <c r="B5576" s="61" t="s">
        <v>474</v>
      </c>
      <c r="C5576" s="62">
        <v>2013</v>
      </c>
      <c r="D5576" s="61" t="s">
        <v>78</v>
      </c>
      <c r="E5576" s="62">
        <v>20</v>
      </c>
      <c r="F5576" s="62">
        <v>75215</v>
      </c>
      <c r="G5576" s="62">
        <v>15197</v>
      </c>
      <c r="H5576" s="62">
        <v>63.32</v>
      </c>
      <c r="I5576" s="62">
        <v>3760.75</v>
      </c>
      <c r="J5576" s="62">
        <v>69949.95</v>
      </c>
      <c r="K5576" s="62">
        <v>3037.83</v>
      </c>
      <c r="L5576" s="62">
        <v>2868</v>
      </c>
      <c r="M5576" s="62">
        <v>11.95</v>
      </c>
      <c r="N5576" s="62">
        <v>151.88999999999999</v>
      </c>
      <c r="O5576" s="62">
        <v>36634.07</v>
      </c>
      <c r="P5576" s="63"/>
      <c r="Q5576" s="63"/>
      <c r="R5576" s="63"/>
      <c r="S5576" s="63"/>
      <c r="T5576" s="63"/>
      <c r="U5576" s="63"/>
      <c r="V5576" s="63"/>
      <c r="W5576" s="63"/>
      <c r="X5576" s="63"/>
      <c r="Y5576" s="63"/>
      <c r="Z5576" s="62">
        <v>0</v>
      </c>
      <c r="AA5576" s="63"/>
      <c r="AB5576" s="63"/>
      <c r="AC5576" s="62">
        <v>0</v>
      </c>
    </row>
    <row r="5577" spans="1:29" ht="30" x14ac:dyDescent="0.25">
      <c r="A5577" s="61" t="s">
        <v>124</v>
      </c>
      <c r="B5577" s="61" t="s">
        <v>125</v>
      </c>
      <c r="C5577" s="62">
        <v>2017</v>
      </c>
      <c r="D5577" s="61" t="s">
        <v>89</v>
      </c>
      <c r="E5577" s="62">
        <v>64</v>
      </c>
      <c r="F5577" s="62">
        <v>174432</v>
      </c>
      <c r="G5577" s="62">
        <v>27180</v>
      </c>
      <c r="H5577" s="62">
        <v>35.39</v>
      </c>
      <c r="I5577" s="62">
        <v>2725.5</v>
      </c>
      <c r="J5577" s="62">
        <v>162221.76000000001</v>
      </c>
      <c r="K5577" s="62">
        <v>22923.38</v>
      </c>
      <c r="L5577" s="62">
        <v>22633</v>
      </c>
      <c r="M5577" s="62">
        <v>29.47</v>
      </c>
      <c r="N5577" s="62">
        <v>358.18</v>
      </c>
      <c r="O5577" s="62">
        <v>276439.86</v>
      </c>
      <c r="P5577" s="63"/>
      <c r="Q5577" s="63"/>
      <c r="R5577" s="63"/>
      <c r="S5577" s="63"/>
      <c r="T5577" s="63"/>
      <c r="U5577" s="63"/>
      <c r="V5577" s="63"/>
      <c r="W5577" s="63"/>
      <c r="X5577" s="63"/>
      <c r="Y5577" s="63"/>
      <c r="Z5577" s="62">
        <v>211.11</v>
      </c>
      <c r="AA5577" s="62">
        <v>24490</v>
      </c>
      <c r="AB5577" s="62">
        <v>31.89</v>
      </c>
      <c r="AC5577" s="62">
        <v>3.3</v>
      </c>
    </row>
    <row r="5578" spans="1:29" ht="45" x14ac:dyDescent="0.25">
      <c r="A5578" s="61" t="s">
        <v>344</v>
      </c>
      <c r="B5578" s="61" t="s">
        <v>345</v>
      </c>
      <c r="C5578" s="62">
        <v>2016</v>
      </c>
      <c r="D5578" s="61" t="s">
        <v>75</v>
      </c>
      <c r="E5578" s="62">
        <v>6</v>
      </c>
      <c r="F5578" s="63"/>
      <c r="G5578" s="63"/>
      <c r="H5578" s="63"/>
      <c r="I5578" s="63"/>
      <c r="J5578" s="63"/>
      <c r="K5578" s="62">
        <v>0</v>
      </c>
      <c r="L5578" s="63"/>
      <c r="M5578" s="63"/>
      <c r="N5578" s="63"/>
      <c r="O5578" s="63"/>
      <c r="P5578" s="63"/>
      <c r="Q5578" s="63"/>
      <c r="R5578" s="63"/>
      <c r="S5578" s="63"/>
      <c r="T5578" s="63"/>
      <c r="U5578" s="63"/>
      <c r="V5578" s="63"/>
      <c r="W5578" s="63"/>
      <c r="X5578" s="63"/>
      <c r="Y5578" s="63"/>
      <c r="Z5578" s="62">
        <v>0</v>
      </c>
      <c r="AA5578" s="63"/>
      <c r="AB5578" s="63"/>
      <c r="AC5578" s="62">
        <v>0</v>
      </c>
    </row>
    <row r="5579" spans="1:29" ht="30" x14ac:dyDescent="0.25">
      <c r="A5579" s="61" t="s">
        <v>148</v>
      </c>
      <c r="B5579" s="61" t="s">
        <v>149</v>
      </c>
      <c r="C5579" s="62">
        <v>2013</v>
      </c>
      <c r="D5579" s="61" t="s">
        <v>75</v>
      </c>
      <c r="E5579" s="62">
        <v>10</v>
      </c>
      <c r="F5579" s="62">
        <v>94875</v>
      </c>
      <c r="G5579" s="62">
        <v>13962</v>
      </c>
      <c r="H5579" s="62">
        <v>116.35</v>
      </c>
      <c r="I5579" s="62">
        <v>9487.5</v>
      </c>
      <c r="J5579" s="62">
        <v>88233.75</v>
      </c>
      <c r="K5579" s="62">
        <v>8984.48</v>
      </c>
      <c r="L5579" s="62">
        <v>12334</v>
      </c>
      <c r="M5579" s="62">
        <v>102.78</v>
      </c>
      <c r="N5579" s="62">
        <v>898.45</v>
      </c>
      <c r="O5579" s="62">
        <v>108346.55</v>
      </c>
      <c r="P5579" s="63"/>
      <c r="Q5579" s="63"/>
      <c r="R5579" s="63"/>
      <c r="S5579" s="63"/>
      <c r="T5579" s="63"/>
      <c r="U5579" s="63"/>
      <c r="V5579" s="63"/>
      <c r="W5579" s="63"/>
      <c r="X5579" s="63"/>
      <c r="Y5579" s="63"/>
      <c r="Z5579" s="62">
        <v>70261</v>
      </c>
      <c r="AA5579" s="62">
        <v>8986</v>
      </c>
      <c r="AB5579" s="62">
        <v>74.88</v>
      </c>
      <c r="AC5579" s="62">
        <v>7026.1</v>
      </c>
    </row>
    <row r="5580" spans="1:29" ht="30" x14ac:dyDescent="0.25">
      <c r="A5580" s="61" t="s">
        <v>542</v>
      </c>
      <c r="B5580" s="61" t="s">
        <v>543</v>
      </c>
      <c r="C5580" s="62">
        <v>2010</v>
      </c>
      <c r="D5580" s="61" t="s">
        <v>78</v>
      </c>
      <c r="E5580" s="62">
        <v>46</v>
      </c>
      <c r="F5580" s="62">
        <v>435600</v>
      </c>
      <c r="G5580" s="62">
        <v>62326</v>
      </c>
      <c r="H5580" s="62">
        <v>112.91</v>
      </c>
      <c r="I5580" s="62">
        <v>9469.57</v>
      </c>
      <c r="J5580" s="62">
        <v>405108</v>
      </c>
      <c r="K5580" s="62">
        <v>0</v>
      </c>
      <c r="L5580" s="63"/>
      <c r="M5580" s="63"/>
      <c r="N5580" s="63"/>
      <c r="O5580" s="63"/>
      <c r="P5580" s="63"/>
      <c r="Q5580" s="63"/>
      <c r="R5580" s="63"/>
      <c r="S5580" s="63"/>
      <c r="T5580" s="63"/>
      <c r="U5580" s="63"/>
      <c r="V5580" s="63"/>
      <c r="W5580" s="63"/>
      <c r="X5580" s="63"/>
      <c r="Y5580" s="63"/>
      <c r="Z5580" s="62">
        <v>15786</v>
      </c>
      <c r="AA5580" s="62">
        <v>46134</v>
      </c>
      <c r="AB5580" s="62">
        <v>83.58</v>
      </c>
      <c r="AC5580" s="62">
        <v>343.17</v>
      </c>
    </row>
    <row r="5581" spans="1:29" x14ac:dyDescent="0.25">
      <c r="A5581" s="61" t="s">
        <v>70</v>
      </c>
      <c r="B5581" s="61" t="s">
        <v>71</v>
      </c>
      <c r="C5581" s="62">
        <v>2007</v>
      </c>
      <c r="D5581" s="61" t="s">
        <v>86</v>
      </c>
      <c r="E5581" s="62">
        <v>131</v>
      </c>
      <c r="F5581" s="62">
        <v>785550</v>
      </c>
      <c r="G5581" s="62">
        <v>111421</v>
      </c>
      <c r="H5581" s="62">
        <v>70.88</v>
      </c>
      <c r="I5581" s="62">
        <v>5996.56</v>
      </c>
      <c r="J5581" s="62">
        <v>730561.5</v>
      </c>
      <c r="K5581" s="62">
        <v>117170</v>
      </c>
      <c r="L5581" s="62">
        <v>221062</v>
      </c>
      <c r="M5581" s="62">
        <v>140.62</v>
      </c>
      <c r="N5581" s="62">
        <v>894.43</v>
      </c>
      <c r="O5581" s="62">
        <v>1412988.18</v>
      </c>
      <c r="P5581" s="63"/>
      <c r="Q5581" s="63"/>
      <c r="R5581" s="63"/>
      <c r="S5581" s="63"/>
      <c r="T5581" s="63"/>
      <c r="U5581" s="63"/>
      <c r="V5581" s="63"/>
      <c r="W5581" s="63"/>
      <c r="X5581" s="63"/>
      <c r="Y5581" s="63"/>
      <c r="Z5581" s="62">
        <v>19300</v>
      </c>
      <c r="AA5581" s="62">
        <v>89186</v>
      </c>
      <c r="AB5581" s="62">
        <v>56.73</v>
      </c>
      <c r="AC5581" s="62">
        <v>147.33000000000001</v>
      </c>
    </row>
    <row r="5582" spans="1:29" x14ac:dyDescent="0.25">
      <c r="A5582" s="61" t="s">
        <v>265</v>
      </c>
      <c r="B5582" s="61" t="s">
        <v>266</v>
      </c>
      <c r="C5582" s="62">
        <v>2011</v>
      </c>
      <c r="D5582" s="61" t="s">
        <v>86</v>
      </c>
      <c r="E5582" s="62">
        <v>150</v>
      </c>
      <c r="F5582" s="62">
        <v>1225390</v>
      </c>
      <c r="G5582" s="62">
        <v>123541</v>
      </c>
      <c r="H5582" s="62">
        <v>68.63</v>
      </c>
      <c r="I5582" s="62">
        <v>8169.27</v>
      </c>
      <c r="J5582" s="62">
        <v>1139612.7</v>
      </c>
      <c r="K5582" s="62">
        <v>0</v>
      </c>
      <c r="L5582" s="63"/>
      <c r="M5582" s="63"/>
      <c r="N5582" s="63"/>
      <c r="O5582" s="63"/>
      <c r="P5582" s="63"/>
      <c r="Q5582" s="63"/>
      <c r="R5582" s="63"/>
      <c r="S5582" s="63"/>
      <c r="T5582" s="63"/>
      <c r="U5582" s="63"/>
      <c r="V5582" s="63"/>
      <c r="W5582" s="63"/>
      <c r="X5582" s="63"/>
      <c r="Y5582" s="63"/>
      <c r="Z5582" s="62">
        <v>5022</v>
      </c>
      <c r="AA5582" s="62">
        <v>105159</v>
      </c>
      <c r="AB5582" s="62">
        <v>58.42</v>
      </c>
      <c r="AC5582" s="62">
        <v>33.479999999999997</v>
      </c>
    </row>
    <row r="5583" spans="1:29" x14ac:dyDescent="0.25">
      <c r="A5583" s="61" t="s">
        <v>196</v>
      </c>
      <c r="B5583" s="61" t="s">
        <v>197</v>
      </c>
      <c r="C5583" s="62">
        <v>2011</v>
      </c>
      <c r="D5583" s="61" t="s">
        <v>262</v>
      </c>
      <c r="E5583" s="62">
        <v>59</v>
      </c>
      <c r="F5583" s="62">
        <v>230160</v>
      </c>
      <c r="G5583" s="62">
        <v>37830</v>
      </c>
      <c r="H5583" s="62">
        <v>53.43</v>
      </c>
      <c r="I5583" s="62">
        <v>3901.02</v>
      </c>
      <c r="J5583" s="62">
        <v>214048.8</v>
      </c>
      <c r="K5583" s="62">
        <v>32205.63</v>
      </c>
      <c r="L5583" s="62">
        <v>41406</v>
      </c>
      <c r="M5583" s="62">
        <v>58.48</v>
      </c>
      <c r="N5583" s="62">
        <v>545.86</v>
      </c>
      <c r="O5583" s="62">
        <v>388377.3</v>
      </c>
      <c r="P5583" s="63"/>
      <c r="Q5583" s="63"/>
      <c r="R5583" s="63"/>
      <c r="S5583" s="63"/>
      <c r="T5583" s="63"/>
      <c r="U5583" s="63"/>
      <c r="V5583" s="63"/>
      <c r="W5583" s="63"/>
      <c r="X5583" s="63"/>
      <c r="Y5583" s="63"/>
      <c r="Z5583" s="62">
        <v>241700</v>
      </c>
      <c r="AA5583" s="62">
        <v>47362</v>
      </c>
      <c r="AB5583" s="62">
        <v>66.900000000000006</v>
      </c>
      <c r="AC5583" s="62">
        <v>4096.6099999999997</v>
      </c>
    </row>
    <row r="5584" spans="1:29" ht="30" x14ac:dyDescent="0.25">
      <c r="A5584" s="61" t="s">
        <v>176</v>
      </c>
      <c r="B5584" s="61" t="s">
        <v>177</v>
      </c>
      <c r="C5584" s="62">
        <v>2018</v>
      </c>
      <c r="D5584" s="61" t="s">
        <v>86</v>
      </c>
      <c r="E5584" s="62">
        <v>72</v>
      </c>
      <c r="F5584" s="62">
        <v>18500</v>
      </c>
      <c r="G5584" s="62">
        <v>4754</v>
      </c>
      <c r="H5584" s="62">
        <v>5.5</v>
      </c>
      <c r="I5584" s="62">
        <v>256.94</v>
      </c>
      <c r="J5584" s="62">
        <v>17205</v>
      </c>
      <c r="K5584" s="62">
        <v>967.02</v>
      </c>
      <c r="L5584" s="62">
        <v>1547</v>
      </c>
      <c r="M5584" s="62">
        <v>1.79</v>
      </c>
      <c r="N5584" s="62">
        <v>13.43</v>
      </c>
      <c r="O5584" s="62">
        <v>11661.61</v>
      </c>
      <c r="P5584" s="63"/>
      <c r="Q5584" s="63"/>
      <c r="R5584" s="63"/>
      <c r="S5584" s="63"/>
      <c r="T5584" s="63"/>
      <c r="U5584" s="63"/>
      <c r="V5584" s="63"/>
      <c r="W5584" s="63"/>
      <c r="X5584" s="63"/>
      <c r="Y5584" s="63"/>
      <c r="Z5584" s="62">
        <v>3287</v>
      </c>
      <c r="AA5584" s="62">
        <v>26775</v>
      </c>
      <c r="AB5584" s="62">
        <v>30.99</v>
      </c>
      <c r="AC5584" s="62">
        <v>45.65</v>
      </c>
    </row>
    <row r="5585" spans="1:29" x14ac:dyDescent="0.25">
      <c r="A5585" s="61" t="s">
        <v>208</v>
      </c>
      <c r="B5585" s="61" t="s">
        <v>209</v>
      </c>
      <c r="C5585" s="62">
        <v>2010</v>
      </c>
      <c r="D5585" s="61" t="s">
        <v>175</v>
      </c>
      <c r="E5585" s="62">
        <v>8</v>
      </c>
      <c r="F5585" s="62">
        <v>0</v>
      </c>
      <c r="G5585" s="62">
        <v>0</v>
      </c>
      <c r="H5585" s="62">
        <v>0</v>
      </c>
      <c r="I5585" s="62">
        <v>0</v>
      </c>
      <c r="J5585" s="62">
        <v>0</v>
      </c>
      <c r="K5585" s="62">
        <v>0</v>
      </c>
      <c r="L5585" s="62">
        <v>0</v>
      </c>
      <c r="M5585" s="62">
        <v>0</v>
      </c>
      <c r="N5585" s="63"/>
      <c r="O5585" s="63"/>
      <c r="P5585" s="63"/>
      <c r="Q5585" s="63"/>
      <c r="R5585" s="63"/>
      <c r="S5585" s="63"/>
      <c r="T5585" s="63"/>
      <c r="U5585" s="63"/>
      <c r="V5585" s="63"/>
      <c r="W5585" s="63"/>
      <c r="X5585" s="63"/>
      <c r="Y5585" s="63"/>
      <c r="Z5585" s="62">
        <v>76</v>
      </c>
      <c r="AA5585" s="62">
        <v>814</v>
      </c>
      <c r="AB5585" s="62">
        <v>8.48</v>
      </c>
      <c r="AC5585" s="62">
        <v>9.5</v>
      </c>
    </row>
    <row r="5586" spans="1:29" ht="30" x14ac:dyDescent="0.25">
      <c r="A5586" s="61" t="s">
        <v>439</v>
      </c>
      <c r="B5586" s="61" t="s">
        <v>440</v>
      </c>
      <c r="C5586" s="62">
        <v>2011</v>
      </c>
      <c r="D5586" s="61" t="s">
        <v>78</v>
      </c>
      <c r="E5586" s="62">
        <v>32</v>
      </c>
      <c r="F5586" s="62">
        <v>84697</v>
      </c>
      <c r="G5586" s="62">
        <v>10836</v>
      </c>
      <c r="H5586" s="62">
        <v>28.22</v>
      </c>
      <c r="I5586" s="62">
        <v>2646.78</v>
      </c>
      <c r="J5586" s="62">
        <v>78768.210000000006</v>
      </c>
      <c r="K5586" s="62">
        <v>34239.57</v>
      </c>
      <c r="L5586" s="62">
        <v>19541</v>
      </c>
      <c r="M5586" s="62">
        <v>50.89</v>
      </c>
      <c r="N5586" s="62">
        <v>1069.99</v>
      </c>
      <c r="O5586" s="62">
        <v>412905.29</v>
      </c>
      <c r="P5586" s="63"/>
      <c r="Q5586" s="63"/>
      <c r="R5586" s="63"/>
      <c r="S5586" s="63"/>
      <c r="T5586" s="63"/>
      <c r="U5586" s="63"/>
      <c r="V5586" s="63"/>
      <c r="W5586" s="63"/>
      <c r="X5586" s="63"/>
      <c r="Y5586" s="63"/>
      <c r="Z5586" s="62">
        <v>61003.68</v>
      </c>
      <c r="AA5586" s="62">
        <v>13599</v>
      </c>
      <c r="AB5586" s="62">
        <v>35.409999999999997</v>
      </c>
      <c r="AC5586" s="62">
        <v>1906.36</v>
      </c>
    </row>
    <row r="5587" spans="1:29" x14ac:dyDescent="0.25">
      <c r="A5587" s="61" t="s">
        <v>204</v>
      </c>
      <c r="B5587" s="61" t="s">
        <v>205</v>
      </c>
      <c r="C5587" s="62">
        <v>2004</v>
      </c>
      <c r="D5587" s="61" t="s">
        <v>72</v>
      </c>
      <c r="E5587" s="62">
        <v>20</v>
      </c>
      <c r="F5587" s="62">
        <v>6667</v>
      </c>
      <c r="G5587" s="62">
        <v>1024</v>
      </c>
      <c r="H5587" s="62">
        <v>4.2699999999999996</v>
      </c>
      <c r="I5587" s="62">
        <v>333.35</v>
      </c>
      <c r="J5587" s="62">
        <v>6200.31</v>
      </c>
      <c r="K5587" s="62">
        <v>935.98</v>
      </c>
      <c r="L5587" s="62">
        <v>2287</v>
      </c>
      <c r="M5587" s="62">
        <v>9.5299999999999994</v>
      </c>
      <c r="N5587" s="62">
        <v>46.8</v>
      </c>
      <c r="O5587" s="62">
        <v>11287.32</v>
      </c>
      <c r="P5587" s="63"/>
      <c r="Q5587" s="63"/>
      <c r="R5587" s="63"/>
      <c r="S5587" s="63"/>
      <c r="T5587" s="63"/>
      <c r="U5587" s="63"/>
      <c r="V5587" s="63"/>
      <c r="W5587" s="63"/>
      <c r="X5587" s="63"/>
      <c r="Y5587" s="63"/>
      <c r="Z5587" s="62">
        <v>43900</v>
      </c>
      <c r="AA5587" s="62">
        <v>2902</v>
      </c>
      <c r="AB5587" s="62">
        <v>12.09</v>
      </c>
      <c r="AC5587" s="62">
        <v>2195</v>
      </c>
    </row>
    <row r="5588" spans="1:29" x14ac:dyDescent="0.25">
      <c r="A5588" s="61" t="s">
        <v>285</v>
      </c>
      <c r="B5588" s="61" t="s">
        <v>286</v>
      </c>
      <c r="C5588" s="62">
        <v>2011</v>
      </c>
      <c r="D5588" s="61" t="s">
        <v>150</v>
      </c>
      <c r="E5588" s="62">
        <v>16</v>
      </c>
      <c r="F5588" s="63"/>
      <c r="G5588" s="63"/>
      <c r="H5588" s="63"/>
      <c r="I5588" s="63"/>
      <c r="J5588" s="63"/>
      <c r="K5588" s="62">
        <v>0</v>
      </c>
      <c r="L5588" s="63"/>
      <c r="M5588" s="63"/>
      <c r="N5588" s="63"/>
      <c r="O5588" s="63"/>
      <c r="P5588" s="63"/>
      <c r="Q5588" s="63"/>
      <c r="R5588" s="63"/>
      <c r="S5588" s="63"/>
      <c r="T5588" s="63"/>
      <c r="U5588" s="63"/>
      <c r="V5588" s="63"/>
      <c r="W5588" s="63"/>
      <c r="X5588" s="63"/>
      <c r="Y5588" s="63"/>
      <c r="Z5588" s="62">
        <v>0</v>
      </c>
      <c r="AA5588" s="63"/>
      <c r="AB5588" s="63"/>
      <c r="AC5588" s="62">
        <v>0</v>
      </c>
    </row>
    <row r="5589" spans="1:29" x14ac:dyDescent="0.25">
      <c r="A5589" s="61" t="s">
        <v>95</v>
      </c>
      <c r="B5589" s="61" t="s">
        <v>96</v>
      </c>
      <c r="C5589" s="62">
        <v>2003</v>
      </c>
      <c r="D5589" s="61" t="s">
        <v>99</v>
      </c>
      <c r="E5589" s="62">
        <v>40</v>
      </c>
      <c r="F5589" s="63"/>
      <c r="G5589" s="62">
        <v>0</v>
      </c>
      <c r="H5589" s="62">
        <v>0</v>
      </c>
      <c r="I5589" s="63"/>
      <c r="J5589" s="63"/>
      <c r="K5589" s="62">
        <v>0</v>
      </c>
      <c r="L5589" s="62">
        <v>0</v>
      </c>
      <c r="M5589" s="62">
        <v>0</v>
      </c>
      <c r="N5589" s="63"/>
      <c r="O5589" s="63"/>
      <c r="P5589" s="63"/>
      <c r="Q5589" s="63"/>
      <c r="R5589" s="63"/>
      <c r="S5589" s="63"/>
      <c r="T5589" s="63"/>
      <c r="U5589" s="63"/>
      <c r="V5589" s="63"/>
      <c r="W5589" s="63"/>
      <c r="X5589" s="63"/>
      <c r="Y5589" s="63"/>
      <c r="Z5589" s="62">
        <v>0</v>
      </c>
      <c r="AA5589" s="62">
        <v>0</v>
      </c>
      <c r="AB5589" s="62">
        <v>0</v>
      </c>
      <c r="AC5589" s="62">
        <v>0</v>
      </c>
    </row>
    <row r="5590" spans="1:29" x14ac:dyDescent="0.25">
      <c r="A5590" s="61" t="s">
        <v>107</v>
      </c>
      <c r="B5590" s="61" t="s">
        <v>108</v>
      </c>
      <c r="C5590" s="62">
        <v>2011</v>
      </c>
      <c r="D5590" s="61" t="s">
        <v>297</v>
      </c>
      <c r="E5590" s="62">
        <v>48</v>
      </c>
      <c r="F5590" s="63"/>
      <c r="G5590" s="63"/>
      <c r="H5590" s="63"/>
      <c r="I5590" s="63"/>
      <c r="J5590" s="63"/>
      <c r="K5590" s="62">
        <v>88.26</v>
      </c>
      <c r="L5590" s="62">
        <v>125</v>
      </c>
      <c r="M5590" s="62">
        <v>0.22</v>
      </c>
      <c r="N5590" s="62">
        <v>1.84</v>
      </c>
      <c r="O5590" s="62">
        <v>1064.4000000000001</v>
      </c>
      <c r="P5590" s="63"/>
      <c r="Q5590" s="63"/>
      <c r="R5590" s="63"/>
      <c r="S5590" s="63"/>
      <c r="T5590" s="63"/>
      <c r="U5590" s="63"/>
      <c r="V5590" s="63"/>
      <c r="W5590" s="63"/>
      <c r="X5590" s="63"/>
      <c r="Y5590" s="63"/>
      <c r="Z5590" s="62">
        <v>0</v>
      </c>
      <c r="AA5590" s="62">
        <v>24864</v>
      </c>
      <c r="AB5590" s="62">
        <v>43.17</v>
      </c>
      <c r="AC5590" s="62">
        <v>0</v>
      </c>
    </row>
    <row r="5591" spans="1:29" ht="30" x14ac:dyDescent="0.25">
      <c r="A5591" s="61" t="s">
        <v>171</v>
      </c>
      <c r="B5591" s="61" t="s">
        <v>172</v>
      </c>
      <c r="C5591" s="62">
        <v>2015</v>
      </c>
      <c r="D5591" s="61" t="s">
        <v>75</v>
      </c>
      <c r="E5591" s="62">
        <v>8</v>
      </c>
      <c r="F5591" s="62">
        <v>2718</v>
      </c>
      <c r="G5591" s="62">
        <v>696</v>
      </c>
      <c r="H5591" s="62">
        <v>7.25</v>
      </c>
      <c r="I5591" s="62">
        <v>339.75</v>
      </c>
      <c r="J5591" s="62">
        <v>2527.7399999999998</v>
      </c>
      <c r="K5591" s="62">
        <v>0</v>
      </c>
      <c r="L5591" s="62">
        <v>0</v>
      </c>
      <c r="M5591" s="62">
        <v>0</v>
      </c>
      <c r="N5591" s="63"/>
      <c r="O5591" s="63"/>
      <c r="P5591" s="63"/>
      <c r="Q5591" s="63"/>
      <c r="R5591" s="63"/>
      <c r="S5591" s="63"/>
      <c r="T5591" s="63"/>
      <c r="U5591" s="63"/>
      <c r="V5591" s="63"/>
      <c r="W5591" s="63"/>
      <c r="X5591" s="63"/>
      <c r="Y5591" s="63"/>
      <c r="Z5591" s="62">
        <v>698</v>
      </c>
      <c r="AA5591" s="62">
        <v>8980</v>
      </c>
      <c r="AB5591" s="62">
        <v>93.54</v>
      </c>
      <c r="AC5591" s="62">
        <v>87.25</v>
      </c>
    </row>
    <row r="5592" spans="1:29" x14ac:dyDescent="0.25">
      <c r="A5592" s="61" t="s">
        <v>184</v>
      </c>
      <c r="B5592" s="61" t="s">
        <v>185</v>
      </c>
      <c r="C5592" s="62">
        <v>2015</v>
      </c>
      <c r="D5592" s="61" t="s">
        <v>89</v>
      </c>
      <c r="E5592" s="62">
        <v>48</v>
      </c>
      <c r="F5592" s="62">
        <v>236478</v>
      </c>
      <c r="G5592" s="62">
        <v>41496</v>
      </c>
      <c r="H5592" s="62">
        <v>72.040000000000006</v>
      </c>
      <c r="I5592" s="62">
        <v>4926.63</v>
      </c>
      <c r="J5592" s="62">
        <v>219924.54</v>
      </c>
      <c r="K5592" s="62">
        <v>0</v>
      </c>
      <c r="L5592" s="63"/>
      <c r="M5592" s="63"/>
      <c r="N5592" s="63"/>
      <c r="O5592" s="63"/>
      <c r="P5592" s="63"/>
      <c r="Q5592" s="63"/>
      <c r="R5592" s="63"/>
      <c r="S5592" s="63"/>
      <c r="T5592" s="63"/>
      <c r="U5592" s="62">
        <v>12518</v>
      </c>
      <c r="V5592" s="62">
        <v>29471</v>
      </c>
      <c r="W5592" s="62">
        <v>51.16</v>
      </c>
      <c r="X5592" s="62">
        <v>260</v>
      </c>
      <c r="Y5592" s="62">
        <v>280202.90999999997</v>
      </c>
      <c r="Z5592" s="62">
        <v>545700</v>
      </c>
      <c r="AA5592" s="62">
        <v>14765</v>
      </c>
      <c r="AB5592" s="62">
        <v>25.63</v>
      </c>
      <c r="AC5592" s="62">
        <v>11368.75</v>
      </c>
    </row>
    <row r="5593" spans="1:29" ht="30" x14ac:dyDescent="0.25">
      <c r="A5593" s="61" t="s">
        <v>283</v>
      </c>
      <c r="B5593" s="61" t="s">
        <v>284</v>
      </c>
      <c r="C5593" s="62">
        <v>2017</v>
      </c>
      <c r="D5593" s="61" t="s">
        <v>86</v>
      </c>
      <c r="E5593" s="62">
        <v>216</v>
      </c>
      <c r="F5593" s="62">
        <v>1080880</v>
      </c>
      <c r="G5593" s="62">
        <v>220352</v>
      </c>
      <c r="H5593" s="62">
        <v>85.01</v>
      </c>
      <c r="I5593" s="62">
        <v>5004.07</v>
      </c>
      <c r="J5593" s="62">
        <v>1005218.4</v>
      </c>
      <c r="K5593" s="62">
        <v>236429.68</v>
      </c>
      <c r="L5593" s="62">
        <v>180620</v>
      </c>
      <c r="M5593" s="62">
        <v>69.680000000000007</v>
      </c>
      <c r="N5593" s="63"/>
      <c r="O5593" s="63"/>
      <c r="P5593" s="63"/>
      <c r="Q5593" s="63"/>
      <c r="R5593" s="63"/>
      <c r="S5593" s="63"/>
      <c r="T5593" s="63"/>
      <c r="U5593" s="63"/>
      <c r="V5593" s="63"/>
      <c r="W5593" s="63"/>
      <c r="X5593" s="63"/>
      <c r="Y5593" s="63"/>
      <c r="Z5593" s="62">
        <v>0</v>
      </c>
      <c r="AA5593" s="63"/>
      <c r="AB5593" s="63"/>
      <c r="AC5593" s="62">
        <v>0</v>
      </c>
    </row>
    <row r="5594" spans="1:29" x14ac:dyDescent="0.25">
      <c r="A5594" s="61" t="s">
        <v>399</v>
      </c>
      <c r="B5594" s="61" t="s">
        <v>400</v>
      </c>
      <c r="C5594" s="62">
        <v>2005</v>
      </c>
      <c r="D5594" s="61" t="s">
        <v>99</v>
      </c>
      <c r="E5594" s="62">
        <v>33</v>
      </c>
      <c r="F5594" s="62">
        <v>22716</v>
      </c>
      <c r="G5594" s="62">
        <v>3046</v>
      </c>
      <c r="H5594" s="62">
        <v>7.69</v>
      </c>
      <c r="I5594" s="62">
        <v>688.36</v>
      </c>
      <c r="J5594" s="62">
        <v>21125.88</v>
      </c>
      <c r="K5594" s="62">
        <v>2979</v>
      </c>
      <c r="L5594" s="62">
        <v>5464</v>
      </c>
      <c r="M5594" s="62">
        <v>13.8</v>
      </c>
      <c r="N5594" s="63"/>
      <c r="O5594" s="63"/>
      <c r="P5594" s="63"/>
      <c r="Q5594" s="63"/>
      <c r="R5594" s="63"/>
      <c r="S5594" s="63"/>
      <c r="T5594" s="63"/>
      <c r="U5594" s="63"/>
      <c r="V5594" s="63"/>
      <c r="W5594" s="63"/>
      <c r="X5594" s="63"/>
      <c r="Y5594" s="63"/>
      <c r="Z5594" s="62">
        <v>0</v>
      </c>
      <c r="AA5594" s="62">
        <v>3549</v>
      </c>
      <c r="AB5594" s="62">
        <v>8.9600000000000009</v>
      </c>
      <c r="AC5594" s="62">
        <v>0</v>
      </c>
    </row>
    <row r="5595" spans="1:29" x14ac:dyDescent="0.25">
      <c r="A5595" s="61" t="s">
        <v>291</v>
      </c>
      <c r="B5595" s="61" t="s">
        <v>292</v>
      </c>
      <c r="C5595" s="62">
        <v>2013</v>
      </c>
      <c r="D5595" s="61" t="s">
        <v>78</v>
      </c>
      <c r="E5595" s="62">
        <v>70</v>
      </c>
      <c r="F5595" s="62">
        <v>689500</v>
      </c>
      <c r="G5595" s="62">
        <v>83778</v>
      </c>
      <c r="H5595" s="62">
        <v>99.74</v>
      </c>
      <c r="I5595" s="62">
        <v>9850</v>
      </c>
      <c r="J5595" s="62">
        <v>641235</v>
      </c>
      <c r="K5595" s="62">
        <v>0</v>
      </c>
      <c r="L5595" s="63"/>
      <c r="M5595" s="63"/>
      <c r="N5595" s="63"/>
      <c r="O5595" s="63"/>
      <c r="P5595" s="63"/>
      <c r="Q5595" s="63"/>
      <c r="R5595" s="63"/>
      <c r="S5595" s="63"/>
      <c r="T5595" s="63"/>
      <c r="U5595" s="63"/>
      <c r="V5595" s="63"/>
      <c r="W5595" s="63"/>
      <c r="X5595" s="63"/>
      <c r="Y5595" s="63"/>
      <c r="Z5595" s="62">
        <v>169149</v>
      </c>
      <c r="AA5595" s="62">
        <v>5337</v>
      </c>
      <c r="AB5595" s="62">
        <v>6.35</v>
      </c>
      <c r="AC5595" s="62">
        <v>2416.41</v>
      </c>
    </row>
    <row r="5596" spans="1:29" x14ac:dyDescent="0.25">
      <c r="A5596" s="61" t="s">
        <v>332</v>
      </c>
      <c r="B5596" s="61" t="s">
        <v>333</v>
      </c>
      <c r="C5596" s="62">
        <v>2006</v>
      </c>
      <c r="D5596" s="61" t="s">
        <v>89</v>
      </c>
      <c r="E5596" s="62">
        <v>269</v>
      </c>
      <c r="F5596" s="62">
        <v>2438030</v>
      </c>
      <c r="G5596" s="62">
        <v>396441</v>
      </c>
      <c r="H5596" s="62">
        <v>122.81</v>
      </c>
      <c r="I5596" s="62">
        <v>9063.31</v>
      </c>
      <c r="J5596" s="62">
        <v>2267367.9</v>
      </c>
      <c r="K5596" s="62">
        <v>38274.49</v>
      </c>
      <c r="L5596" s="62">
        <v>56188</v>
      </c>
      <c r="M5596" s="62">
        <v>17.41</v>
      </c>
      <c r="N5596" s="62">
        <v>142.28</v>
      </c>
      <c r="O5596" s="62">
        <v>461563.57</v>
      </c>
      <c r="P5596" s="63"/>
      <c r="Q5596" s="63"/>
      <c r="R5596" s="63"/>
      <c r="S5596" s="63"/>
      <c r="T5596" s="63"/>
      <c r="U5596" s="63"/>
      <c r="V5596" s="63"/>
      <c r="W5596" s="63"/>
      <c r="X5596" s="63"/>
      <c r="Y5596" s="63"/>
      <c r="Z5596" s="62">
        <v>2069149</v>
      </c>
      <c r="AA5596" s="62">
        <v>176390</v>
      </c>
      <c r="AB5596" s="62">
        <v>54.64</v>
      </c>
      <c r="AC5596" s="62">
        <v>7692</v>
      </c>
    </row>
    <row r="5597" spans="1:29" x14ac:dyDescent="0.25">
      <c r="A5597" s="61" t="s">
        <v>371</v>
      </c>
      <c r="B5597" s="61" t="s">
        <v>372</v>
      </c>
      <c r="C5597" s="62">
        <v>2015</v>
      </c>
      <c r="D5597" s="61" t="s">
        <v>78</v>
      </c>
      <c r="E5597" s="62">
        <v>59</v>
      </c>
      <c r="F5597" s="62">
        <v>573900</v>
      </c>
      <c r="G5597" s="62">
        <v>121082</v>
      </c>
      <c r="H5597" s="62">
        <v>171.02</v>
      </c>
      <c r="I5597" s="62">
        <v>9727.1200000000008</v>
      </c>
      <c r="J5597" s="62">
        <v>533727</v>
      </c>
      <c r="K5597" s="62">
        <v>0</v>
      </c>
      <c r="L5597" s="63"/>
      <c r="M5597" s="63"/>
      <c r="N5597" s="63"/>
      <c r="O5597" s="63"/>
      <c r="P5597" s="63"/>
      <c r="Q5597" s="63"/>
      <c r="R5597" s="63"/>
      <c r="S5597" s="63"/>
      <c r="T5597" s="63"/>
      <c r="U5597" s="63"/>
      <c r="V5597" s="63"/>
      <c r="W5597" s="63"/>
      <c r="X5597" s="63"/>
      <c r="Y5597" s="63"/>
      <c r="Z5597" s="62">
        <v>277612</v>
      </c>
      <c r="AA5597" s="62">
        <v>64309</v>
      </c>
      <c r="AB5597" s="62">
        <v>90.83</v>
      </c>
      <c r="AC5597" s="62">
        <v>4705.29</v>
      </c>
    </row>
    <row r="5598" spans="1:29" ht="45" x14ac:dyDescent="0.25">
      <c r="A5598" s="61" t="s">
        <v>340</v>
      </c>
      <c r="B5598" s="61" t="s">
        <v>341</v>
      </c>
      <c r="C5598" s="62">
        <v>2009</v>
      </c>
      <c r="D5598" s="61" t="s">
        <v>78</v>
      </c>
      <c r="E5598" s="62">
        <v>48</v>
      </c>
      <c r="F5598" s="62">
        <v>509600</v>
      </c>
      <c r="G5598" s="62">
        <v>55828</v>
      </c>
      <c r="H5598" s="62">
        <v>96.92</v>
      </c>
      <c r="I5598" s="62">
        <v>10616.67</v>
      </c>
      <c r="J5598" s="62">
        <v>473928</v>
      </c>
      <c r="K5598" s="62">
        <v>0</v>
      </c>
      <c r="L5598" s="63"/>
      <c r="M5598" s="63"/>
      <c r="N5598" s="63"/>
      <c r="O5598" s="63"/>
      <c r="P5598" s="63"/>
      <c r="Q5598" s="62">
        <v>240</v>
      </c>
      <c r="R5598" s="62">
        <v>0.42</v>
      </c>
      <c r="S5598" s="63"/>
      <c r="T5598" s="63"/>
      <c r="U5598" s="63"/>
      <c r="V5598" s="63"/>
      <c r="W5598" s="63"/>
      <c r="X5598" s="63"/>
      <c r="Y5598" s="63"/>
      <c r="Z5598" s="62">
        <v>176110</v>
      </c>
      <c r="AA5598" s="62">
        <v>15035</v>
      </c>
      <c r="AB5598" s="62">
        <v>26.1</v>
      </c>
      <c r="AC5598" s="62">
        <v>3668.96</v>
      </c>
    </row>
    <row r="5599" spans="1:29" ht="30" x14ac:dyDescent="0.25">
      <c r="A5599" s="61" t="s">
        <v>391</v>
      </c>
      <c r="B5599" s="61" t="s">
        <v>392</v>
      </c>
      <c r="C5599" s="62">
        <v>2008</v>
      </c>
      <c r="D5599" s="61" t="s">
        <v>86</v>
      </c>
      <c r="E5599" s="62">
        <v>160</v>
      </c>
      <c r="F5599" s="62">
        <v>88105</v>
      </c>
      <c r="G5599" s="62">
        <v>26813</v>
      </c>
      <c r="H5599" s="62">
        <v>13.97</v>
      </c>
      <c r="I5599" s="62">
        <v>550.66</v>
      </c>
      <c r="J5599" s="62">
        <v>81937.649999999994</v>
      </c>
      <c r="K5599" s="62">
        <v>21590</v>
      </c>
      <c r="L5599" s="62">
        <v>45732</v>
      </c>
      <c r="M5599" s="62">
        <v>23.82</v>
      </c>
      <c r="N5599" s="62">
        <v>134.94</v>
      </c>
      <c r="O5599" s="62">
        <v>260360.29</v>
      </c>
      <c r="P5599" s="63"/>
      <c r="Q5599" s="63"/>
      <c r="R5599" s="63"/>
      <c r="S5599" s="63"/>
      <c r="T5599" s="63"/>
      <c r="U5599" s="63"/>
      <c r="V5599" s="63"/>
      <c r="W5599" s="63"/>
      <c r="X5599" s="63"/>
      <c r="Y5599" s="63"/>
      <c r="Z5599" s="62">
        <v>8666</v>
      </c>
      <c r="AA5599" s="62">
        <v>50384</v>
      </c>
      <c r="AB5599" s="62">
        <v>26.24</v>
      </c>
      <c r="AC5599" s="62">
        <v>54.16</v>
      </c>
    </row>
    <row r="5600" spans="1:29" ht="30" x14ac:dyDescent="0.25">
      <c r="A5600" s="61" t="s">
        <v>302</v>
      </c>
      <c r="B5600" s="61" t="s">
        <v>303</v>
      </c>
      <c r="C5600" s="62">
        <v>2003</v>
      </c>
      <c r="D5600" s="61" t="s">
        <v>99</v>
      </c>
      <c r="E5600" s="62">
        <v>40</v>
      </c>
      <c r="F5600" s="62">
        <v>231600</v>
      </c>
      <c r="G5600" s="62">
        <v>20798</v>
      </c>
      <c r="H5600" s="62">
        <v>43.33</v>
      </c>
      <c r="I5600" s="62">
        <v>5790</v>
      </c>
      <c r="J5600" s="62">
        <v>215388</v>
      </c>
      <c r="K5600" s="62">
        <v>0</v>
      </c>
      <c r="L5600" s="63"/>
      <c r="M5600" s="63"/>
      <c r="N5600" s="63"/>
      <c r="O5600" s="63"/>
      <c r="P5600" s="63"/>
      <c r="Q5600" s="63"/>
      <c r="R5600" s="63"/>
      <c r="S5600" s="63"/>
      <c r="T5600" s="63"/>
      <c r="U5600" s="63"/>
      <c r="V5600" s="63"/>
      <c r="W5600" s="63"/>
      <c r="X5600" s="63"/>
      <c r="Y5600" s="63"/>
      <c r="Z5600" s="62">
        <v>238.75</v>
      </c>
      <c r="AA5600" s="62">
        <v>77452</v>
      </c>
      <c r="AB5600" s="62">
        <v>161.36000000000001</v>
      </c>
      <c r="AC5600" s="62">
        <v>5.97</v>
      </c>
    </row>
    <row r="5601" spans="1:29" ht="30" x14ac:dyDescent="0.25">
      <c r="A5601" s="61" t="s">
        <v>448</v>
      </c>
      <c r="B5601" s="61" t="s">
        <v>449</v>
      </c>
      <c r="C5601" s="62">
        <v>2015</v>
      </c>
      <c r="D5601" s="61" t="s">
        <v>78</v>
      </c>
      <c r="E5601" s="62">
        <v>30</v>
      </c>
      <c r="F5601" s="62">
        <v>83360</v>
      </c>
      <c r="G5601" s="62">
        <v>14898</v>
      </c>
      <c r="H5601" s="62">
        <v>41.38</v>
      </c>
      <c r="I5601" s="62">
        <v>2778.67</v>
      </c>
      <c r="J5601" s="62">
        <v>77524.800000000003</v>
      </c>
      <c r="K5601" s="62">
        <v>12349</v>
      </c>
      <c r="L5601" s="62">
        <v>14840</v>
      </c>
      <c r="M5601" s="62">
        <v>41.22</v>
      </c>
      <c r="N5601" s="62">
        <v>411.63</v>
      </c>
      <c r="O5601" s="62">
        <v>148920.29999999999</v>
      </c>
      <c r="P5601" s="63"/>
      <c r="Q5601" s="63"/>
      <c r="R5601" s="63"/>
      <c r="S5601" s="63"/>
      <c r="T5601" s="63"/>
      <c r="U5601" s="63"/>
      <c r="V5601" s="63"/>
      <c r="W5601" s="63"/>
      <c r="X5601" s="63"/>
      <c r="Y5601" s="63"/>
      <c r="Z5601" s="62">
        <v>0</v>
      </c>
      <c r="AA5601" s="62">
        <v>9187</v>
      </c>
      <c r="AB5601" s="62">
        <v>25.52</v>
      </c>
      <c r="AC5601" s="62">
        <v>0</v>
      </c>
    </row>
    <row r="5602" spans="1:29" x14ac:dyDescent="0.25">
      <c r="A5602" s="61" t="s">
        <v>144</v>
      </c>
      <c r="B5602" s="61" t="s">
        <v>145</v>
      </c>
      <c r="C5602" s="62">
        <v>2014</v>
      </c>
      <c r="D5602" s="61" t="s">
        <v>86</v>
      </c>
      <c r="E5602" s="62">
        <v>26</v>
      </c>
      <c r="F5602" s="62">
        <v>0</v>
      </c>
      <c r="G5602" s="62">
        <v>0</v>
      </c>
      <c r="H5602" s="62">
        <v>0</v>
      </c>
      <c r="I5602" s="62">
        <v>0</v>
      </c>
      <c r="J5602" s="62">
        <v>0</v>
      </c>
      <c r="K5602" s="62">
        <v>0</v>
      </c>
      <c r="L5602" s="62">
        <v>0</v>
      </c>
      <c r="M5602" s="62">
        <v>0</v>
      </c>
      <c r="N5602" s="62">
        <v>0</v>
      </c>
      <c r="O5602" s="62">
        <v>0</v>
      </c>
      <c r="P5602" s="63"/>
      <c r="Q5602" s="63"/>
      <c r="R5602" s="63"/>
      <c r="S5602" s="63"/>
      <c r="T5602" s="63"/>
      <c r="U5602" s="63"/>
      <c r="V5602" s="63"/>
      <c r="W5602" s="63"/>
      <c r="X5602" s="63"/>
      <c r="Y5602" s="63"/>
      <c r="Z5602" s="62">
        <v>1742</v>
      </c>
      <c r="AA5602" s="62">
        <v>22785</v>
      </c>
      <c r="AB5602" s="62">
        <v>73.03</v>
      </c>
      <c r="AC5602" s="62">
        <v>67</v>
      </c>
    </row>
    <row r="5603" spans="1:29" ht="30" x14ac:dyDescent="0.25">
      <c r="A5603" s="61" t="s">
        <v>171</v>
      </c>
      <c r="B5603" s="61" t="s">
        <v>172</v>
      </c>
      <c r="C5603" s="62">
        <v>2004</v>
      </c>
      <c r="D5603" s="61" t="s">
        <v>94</v>
      </c>
      <c r="E5603" s="62">
        <v>4</v>
      </c>
      <c r="F5603" s="62">
        <v>4821</v>
      </c>
      <c r="G5603" s="62">
        <v>546</v>
      </c>
      <c r="H5603" s="62">
        <v>11.38</v>
      </c>
      <c r="I5603" s="62">
        <v>1205.25</v>
      </c>
      <c r="J5603" s="62">
        <v>4483.53</v>
      </c>
      <c r="K5603" s="62">
        <v>0</v>
      </c>
      <c r="L5603" s="63"/>
      <c r="M5603" s="63"/>
      <c r="N5603" s="63"/>
      <c r="O5603" s="63"/>
      <c r="P5603" s="63"/>
      <c r="Q5603" s="63"/>
      <c r="R5603" s="63"/>
      <c r="S5603" s="63"/>
      <c r="T5603" s="63"/>
      <c r="U5603" s="63"/>
      <c r="V5603" s="63"/>
      <c r="W5603" s="63"/>
      <c r="X5603" s="63"/>
      <c r="Y5603" s="63"/>
      <c r="Z5603" s="62">
        <v>0</v>
      </c>
      <c r="AA5603" s="63"/>
      <c r="AB5603" s="63"/>
      <c r="AC5603" s="62">
        <v>0</v>
      </c>
    </row>
    <row r="5604" spans="1:29" x14ac:dyDescent="0.25">
      <c r="A5604" s="61" t="s">
        <v>126</v>
      </c>
      <c r="B5604" s="61" t="s">
        <v>127</v>
      </c>
      <c r="C5604" s="62">
        <v>2006</v>
      </c>
      <c r="D5604" s="61" t="s">
        <v>226</v>
      </c>
      <c r="E5604" s="62">
        <v>50</v>
      </c>
      <c r="F5604" s="62">
        <v>167596</v>
      </c>
      <c r="G5604" s="62">
        <v>21477</v>
      </c>
      <c r="H5604" s="62">
        <v>35.799999999999997</v>
      </c>
      <c r="I5604" s="62">
        <v>3351.92</v>
      </c>
      <c r="J5604" s="62">
        <v>155864.28</v>
      </c>
      <c r="K5604" s="62">
        <v>15991.09</v>
      </c>
      <c r="L5604" s="62">
        <v>22667</v>
      </c>
      <c r="M5604" s="62">
        <v>37.78</v>
      </c>
      <c r="N5604" s="62">
        <v>319.82</v>
      </c>
      <c r="O5604" s="62">
        <v>192841.33</v>
      </c>
      <c r="P5604" s="63"/>
      <c r="Q5604" s="63"/>
      <c r="R5604" s="63"/>
      <c r="S5604" s="63"/>
      <c r="T5604" s="63"/>
      <c r="U5604" s="63"/>
      <c r="V5604" s="63"/>
      <c r="W5604" s="63"/>
      <c r="X5604" s="63"/>
      <c r="Y5604" s="63"/>
      <c r="Z5604" s="62">
        <v>1781</v>
      </c>
      <c r="AA5604" s="62">
        <v>12945</v>
      </c>
      <c r="AB5604" s="62">
        <v>21.58</v>
      </c>
      <c r="AC5604" s="62">
        <v>35.619999999999997</v>
      </c>
    </row>
    <row r="5605" spans="1:29" x14ac:dyDescent="0.25">
      <c r="A5605" s="61" t="s">
        <v>389</v>
      </c>
      <c r="B5605" s="61" t="s">
        <v>390</v>
      </c>
      <c r="C5605" s="62">
        <v>2013</v>
      </c>
      <c r="D5605" s="61" t="s">
        <v>78</v>
      </c>
      <c r="E5605" s="62">
        <v>130</v>
      </c>
      <c r="F5605" s="62">
        <v>1134160</v>
      </c>
      <c r="G5605" s="62">
        <v>261399</v>
      </c>
      <c r="H5605" s="62">
        <v>167.56</v>
      </c>
      <c r="I5605" s="62">
        <v>8724.31</v>
      </c>
      <c r="J5605" s="62">
        <v>1054768.8</v>
      </c>
      <c r="K5605" s="62">
        <v>0</v>
      </c>
      <c r="L5605" s="63"/>
      <c r="M5605" s="63"/>
      <c r="N5605" s="63"/>
      <c r="O5605" s="63"/>
      <c r="P5605" s="63"/>
      <c r="Q5605" s="63"/>
      <c r="R5605" s="63"/>
      <c r="S5605" s="63"/>
      <c r="T5605" s="63"/>
      <c r="U5605" s="63"/>
      <c r="V5605" s="63"/>
      <c r="W5605" s="63"/>
      <c r="X5605" s="63"/>
      <c r="Y5605" s="63"/>
      <c r="Z5605" s="62">
        <v>3208</v>
      </c>
      <c r="AA5605" s="62">
        <v>17966</v>
      </c>
      <c r="AB5605" s="62">
        <v>11.52</v>
      </c>
      <c r="AC5605" s="62">
        <v>24.68</v>
      </c>
    </row>
    <row r="5606" spans="1:29" x14ac:dyDescent="0.25">
      <c r="A5606" s="61" t="s">
        <v>552</v>
      </c>
      <c r="B5606" s="61" t="s">
        <v>553</v>
      </c>
      <c r="C5606" s="62">
        <v>2010</v>
      </c>
      <c r="D5606" s="61" t="s">
        <v>78</v>
      </c>
      <c r="E5606" s="62">
        <v>20</v>
      </c>
      <c r="F5606" s="62">
        <v>33489</v>
      </c>
      <c r="G5606" s="62">
        <v>4232</v>
      </c>
      <c r="H5606" s="62">
        <v>17.63</v>
      </c>
      <c r="I5606" s="62">
        <v>1674.45</v>
      </c>
      <c r="J5606" s="62">
        <v>31144.77</v>
      </c>
      <c r="K5606" s="62">
        <v>1758</v>
      </c>
      <c r="L5606" s="62">
        <v>3718</v>
      </c>
      <c r="M5606" s="62">
        <v>15.49</v>
      </c>
      <c r="N5606" s="63"/>
      <c r="O5606" s="63"/>
      <c r="P5606" s="63"/>
      <c r="Q5606" s="63"/>
      <c r="R5606" s="63"/>
      <c r="S5606" s="63"/>
      <c r="T5606" s="63"/>
      <c r="U5606" s="63"/>
      <c r="V5606" s="63"/>
      <c r="W5606" s="63"/>
      <c r="X5606" s="63"/>
      <c r="Y5606" s="63"/>
      <c r="Z5606" s="62">
        <v>34.89</v>
      </c>
      <c r="AA5606" s="62">
        <v>5733</v>
      </c>
      <c r="AB5606" s="62">
        <v>23.89</v>
      </c>
      <c r="AC5606" s="62">
        <v>1.74</v>
      </c>
    </row>
    <row r="5607" spans="1:29" ht="30" x14ac:dyDescent="0.25">
      <c r="A5607" s="61" t="s">
        <v>188</v>
      </c>
      <c r="B5607" s="61" t="s">
        <v>189</v>
      </c>
      <c r="C5607" s="62">
        <v>2009</v>
      </c>
      <c r="D5607" s="61" t="s">
        <v>298</v>
      </c>
      <c r="E5607" s="62">
        <v>9</v>
      </c>
      <c r="F5607" s="62">
        <v>36464</v>
      </c>
      <c r="G5607" s="62">
        <v>8182</v>
      </c>
      <c r="H5607" s="62">
        <v>75.760000000000005</v>
      </c>
      <c r="I5607" s="62">
        <v>4051.56</v>
      </c>
      <c r="J5607" s="62">
        <v>33911.519999999997</v>
      </c>
      <c r="K5607" s="62">
        <v>5873.91</v>
      </c>
      <c r="L5607" s="62">
        <v>9416</v>
      </c>
      <c r="M5607" s="62">
        <v>87.19</v>
      </c>
      <c r="N5607" s="62">
        <v>652.66</v>
      </c>
      <c r="O5607" s="62">
        <v>70835.23</v>
      </c>
      <c r="P5607" s="63"/>
      <c r="Q5607" s="63"/>
      <c r="R5607" s="63"/>
      <c r="S5607" s="63"/>
      <c r="T5607" s="63"/>
      <c r="U5607" s="63"/>
      <c r="V5607" s="63"/>
      <c r="W5607" s="63"/>
      <c r="X5607" s="63"/>
      <c r="Y5607" s="63"/>
      <c r="Z5607" s="62">
        <v>1117</v>
      </c>
      <c r="AA5607" s="62">
        <v>6317</v>
      </c>
      <c r="AB5607" s="62">
        <v>58.49</v>
      </c>
      <c r="AC5607" s="62">
        <v>124.11</v>
      </c>
    </row>
    <row r="5608" spans="1:29" x14ac:dyDescent="0.25">
      <c r="A5608" s="61" t="s">
        <v>458</v>
      </c>
      <c r="B5608" s="61" t="s">
        <v>459</v>
      </c>
      <c r="C5608" s="62">
        <v>2006</v>
      </c>
      <c r="D5608" s="61" t="s">
        <v>75</v>
      </c>
      <c r="E5608" s="62">
        <v>20</v>
      </c>
      <c r="F5608" s="62">
        <v>11622</v>
      </c>
      <c r="G5608" s="62">
        <v>2349</v>
      </c>
      <c r="H5608" s="62">
        <v>9.7899999999999991</v>
      </c>
      <c r="I5608" s="62">
        <v>581.1</v>
      </c>
      <c r="J5608" s="62">
        <v>10808.46</v>
      </c>
      <c r="K5608" s="62">
        <v>0</v>
      </c>
      <c r="L5608" s="63"/>
      <c r="M5608" s="63"/>
      <c r="N5608" s="63"/>
      <c r="O5608" s="63"/>
      <c r="P5608" s="63"/>
      <c r="Q5608" s="63"/>
      <c r="R5608" s="63"/>
      <c r="S5608" s="63"/>
      <c r="T5608" s="63"/>
      <c r="U5608" s="63"/>
      <c r="V5608" s="63"/>
      <c r="W5608" s="63"/>
      <c r="X5608" s="63"/>
      <c r="Y5608" s="63"/>
      <c r="Z5608" s="62">
        <v>1614.87</v>
      </c>
      <c r="AA5608" s="62">
        <v>10822</v>
      </c>
      <c r="AB5608" s="62">
        <v>45.09</v>
      </c>
      <c r="AC5608" s="62">
        <v>80.739999999999995</v>
      </c>
    </row>
    <row r="5609" spans="1:29" ht="30" x14ac:dyDescent="0.25">
      <c r="A5609" s="61" t="s">
        <v>239</v>
      </c>
      <c r="B5609" s="61" t="s">
        <v>240</v>
      </c>
      <c r="C5609" s="62">
        <v>2007</v>
      </c>
      <c r="D5609" s="61" t="s">
        <v>89</v>
      </c>
      <c r="E5609" s="62">
        <v>60</v>
      </c>
      <c r="F5609" s="62">
        <v>672640</v>
      </c>
      <c r="G5609" s="62">
        <v>101442</v>
      </c>
      <c r="H5609" s="62">
        <v>140.88999999999999</v>
      </c>
      <c r="I5609" s="62">
        <v>11210.67</v>
      </c>
      <c r="J5609" s="62">
        <v>625555.19999999995</v>
      </c>
      <c r="K5609" s="62">
        <v>0</v>
      </c>
      <c r="L5609" s="63"/>
      <c r="M5609" s="63"/>
      <c r="N5609" s="63"/>
      <c r="O5609" s="63"/>
      <c r="P5609" s="63"/>
      <c r="Q5609" s="63"/>
      <c r="R5609" s="63"/>
      <c r="S5609" s="63"/>
      <c r="T5609" s="63"/>
      <c r="U5609" s="63"/>
      <c r="V5609" s="63"/>
      <c r="W5609" s="63"/>
      <c r="X5609" s="63"/>
      <c r="Y5609" s="63"/>
      <c r="Z5609" s="62">
        <v>2141.5700000000002</v>
      </c>
      <c r="AA5609" s="62">
        <v>8971</v>
      </c>
      <c r="AB5609" s="62">
        <v>12.46</v>
      </c>
      <c r="AC5609" s="62">
        <v>35.69</v>
      </c>
    </row>
    <row r="5610" spans="1:29" x14ac:dyDescent="0.25">
      <c r="A5610" s="61" t="s">
        <v>397</v>
      </c>
      <c r="B5610" s="61" t="s">
        <v>398</v>
      </c>
      <c r="C5610" s="62">
        <v>2011</v>
      </c>
      <c r="D5610" s="61" t="s">
        <v>99</v>
      </c>
      <c r="E5610" s="62">
        <v>50</v>
      </c>
      <c r="F5610" s="62">
        <v>505032</v>
      </c>
      <c r="G5610" s="62">
        <v>84293</v>
      </c>
      <c r="H5610" s="62">
        <v>140.49</v>
      </c>
      <c r="I5610" s="62">
        <v>10100.64</v>
      </c>
      <c r="J5610" s="62">
        <v>469679.76</v>
      </c>
      <c r="K5610" s="62">
        <v>0</v>
      </c>
      <c r="L5610" s="63"/>
      <c r="M5610" s="63"/>
      <c r="N5610" s="63"/>
      <c r="O5610" s="63"/>
      <c r="P5610" s="63"/>
      <c r="Q5610" s="63"/>
      <c r="R5610" s="63"/>
      <c r="S5610" s="63"/>
      <c r="T5610" s="63"/>
      <c r="U5610" s="63"/>
      <c r="V5610" s="63"/>
      <c r="W5610" s="63"/>
      <c r="X5610" s="63"/>
      <c r="Y5610" s="63"/>
      <c r="Z5610" s="62">
        <v>72406</v>
      </c>
      <c r="AA5610" s="62">
        <v>12561</v>
      </c>
      <c r="AB5610" s="62">
        <v>20.94</v>
      </c>
      <c r="AC5610" s="62">
        <v>1448.12</v>
      </c>
    </row>
    <row r="5611" spans="1:29" ht="30" x14ac:dyDescent="0.25">
      <c r="A5611" s="61" t="s">
        <v>287</v>
      </c>
      <c r="B5611" s="61" t="s">
        <v>288</v>
      </c>
      <c r="C5611" s="62">
        <v>2016</v>
      </c>
      <c r="D5611" s="61" t="s">
        <v>83</v>
      </c>
      <c r="E5611" s="62">
        <v>9</v>
      </c>
      <c r="F5611" s="62">
        <v>45</v>
      </c>
      <c r="G5611" s="62">
        <v>172</v>
      </c>
      <c r="H5611" s="62">
        <v>1.59</v>
      </c>
      <c r="I5611" s="62">
        <v>5</v>
      </c>
      <c r="J5611" s="62">
        <v>41.85</v>
      </c>
      <c r="K5611" s="62">
        <v>0</v>
      </c>
      <c r="L5611" s="63"/>
      <c r="M5611" s="63"/>
      <c r="N5611" s="63"/>
      <c r="O5611" s="63"/>
      <c r="P5611" s="63"/>
      <c r="Q5611" s="63"/>
      <c r="R5611" s="63"/>
      <c r="S5611" s="63"/>
      <c r="T5611" s="63"/>
      <c r="U5611" s="63"/>
      <c r="V5611" s="63"/>
      <c r="W5611" s="63"/>
      <c r="X5611" s="63"/>
      <c r="Y5611" s="63"/>
      <c r="Z5611" s="62">
        <v>25982</v>
      </c>
      <c r="AA5611" s="62">
        <v>4110</v>
      </c>
      <c r="AB5611" s="62">
        <v>38.06</v>
      </c>
      <c r="AC5611" s="62">
        <v>2886.89</v>
      </c>
    </row>
    <row r="5612" spans="1:29" ht="30" x14ac:dyDescent="0.25">
      <c r="A5612" s="61" t="s">
        <v>302</v>
      </c>
      <c r="B5612" s="61" t="s">
        <v>303</v>
      </c>
      <c r="C5612" s="62">
        <v>2014</v>
      </c>
      <c r="D5612" s="61" t="s">
        <v>78</v>
      </c>
      <c r="E5612" s="62">
        <v>40</v>
      </c>
      <c r="F5612" s="62">
        <v>125680</v>
      </c>
      <c r="G5612" s="62">
        <v>20037</v>
      </c>
      <c r="H5612" s="62">
        <v>41.74</v>
      </c>
      <c r="I5612" s="62">
        <v>3142</v>
      </c>
      <c r="J5612" s="62">
        <v>116882.4</v>
      </c>
      <c r="K5612" s="62">
        <v>10892.34</v>
      </c>
      <c r="L5612" s="62">
        <v>20342</v>
      </c>
      <c r="M5612" s="62">
        <v>42.38</v>
      </c>
      <c r="N5612" s="62">
        <v>272.31</v>
      </c>
      <c r="O5612" s="62">
        <v>131353.97</v>
      </c>
      <c r="P5612" s="63"/>
      <c r="Q5612" s="63"/>
      <c r="R5612" s="63"/>
      <c r="S5612" s="63"/>
      <c r="T5612" s="63"/>
      <c r="U5612" s="63"/>
      <c r="V5612" s="63"/>
      <c r="W5612" s="63"/>
      <c r="X5612" s="63"/>
      <c r="Y5612" s="63"/>
      <c r="Z5612" s="62">
        <v>42763.77</v>
      </c>
      <c r="AA5612" s="62">
        <v>5471</v>
      </c>
      <c r="AB5612" s="62">
        <v>11.4</v>
      </c>
      <c r="AC5612" s="62">
        <v>1069.0899999999999</v>
      </c>
    </row>
    <row r="5613" spans="1:29" x14ac:dyDescent="0.25">
      <c r="A5613" s="61" t="s">
        <v>306</v>
      </c>
      <c r="B5613" s="61" t="s">
        <v>307</v>
      </c>
      <c r="C5613" s="62">
        <v>2015</v>
      </c>
      <c r="D5613" s="61" t="s">
        <v>94</v>
      </c>
      <c r="E5613" s="62">
        <v>5</v>
      </c>
      <c r="F5613" s="63"/>
      <c r="G5613" s="63"/>
      <c r="H5613" s="63"/>
      <c r="I5613" s="63"/>
      <c r="J5613" s="63"/>
      <c r="K5613" s="62">
        <v>0</v>
      </c>
      <c r="L5613" s="63"/>
      <c r="M5613" s="63"/>
      <c r="N5613" s="63"/>
      <c r="O5613" s="63"/>
      <c r="P5613" s="63"/>
      <c r="Q5613" s="63"/>
      <c r="R5613" s="63"/>
      <c r="S5613" s="63"/>
      <c r="T5613" s="63"/>
      <c r="U5613" s="63"/>
      <c r="V5613" s="63"/>
      <c r="W5613" s="63"/>
      <c r="X5613" s="63"/>
      <c r="Y5613" s="63"/>
      <c r="Z5613" s="62">
        <v>147.08000000000001</v>
      </c>
      <c r="AA5613" s="62">
        <v>1928</v>
      </c>
      <c r="AB5613" s="62">
        <v>32.130000000000003</v>
      </c>
      <c r="AC5613" s="62">
        <v>29.42</v>
      </c>
    </row>
    <row r="5614" spans="1:29" x14ac:dyDescent="0.25">
      <c r="A5614" s="61" t="s">
        <v>163</v>
      </c>
      <c r="B5614" s="61" t="s">
        <v>164</v>
      </c>
      <c r="C5614" s="62">
        <v>2007</v>
      </c>
      <c r="D5614" s="61" t="s">
        <v>86</v>
      </c>
      <c r="E5614" s="62">
        <v>32</v>
      </c>
      <c r="F5614" s="62">
        <v>15763</v>
      </c>
      <c r="G5614" s="62">
        <v>3164</v>
      </c>
      <c r="H5614" s="62">
        <v>8.24</v>
      </c>
      <c r="I5614" s="62">
        <v>492.59</v>
      </c>
      <c r="J5614" s="62">
        <v>14659.59</v>
      </c>
      <c r="K5614" s="62">
        <v>25321.05</v>
      </c>
      <c r="L5614" s="62">
        <v>38697</v>
      </c>
      <c r="M5614" s="62">
        <v>100.77</v>
      </c>
      <c r="N5614" s="62">
        <v>791.28</v>
      </c>
      <c r="O5614" s="62">
        <v>305354.11</v>
      </c>
      <c r="P5614" s="63"/>
      <c r="Q5614" s="63"/>
      <c r="R5614" s="63"/>
      <c r="S5614" s="63"/>
      <c r="T5614" s="63"/>
      <c r="U5614" s="63"/>
      <c r="V5614" s="63"/>
      <c r="W5614" s="63"/>
      <c r="X5614" s="63"/>
      <c r="Y5614" s="63"/>
      <c r="Z5614" s="62">
        <v>229900</v>
      </c>
      <c r="AA5614" s="62">
        <v>14258</v>
      </c>
      <c r="AB5614" s="62">
        <v>37.130000000000003</v>
      </c>
      <c r="AC5614" s="62">
        <v>7184.38</v>
      </c>
    </row>
    <row r="5615" spans="1:29" ht="30" x14ac:dyDescent="0.25">
      <c r="A5615" s="61" t="s">
        <v>361</v>
      </c>
      <c r="B5615" s="61" t="s">
        <v>362</v>
      </c>
      <c r="C5615" s="62">
        <v>2011</v>
      </c>
      <c r="D5615" s="61" t="s">
        <v>89</v>
      </c>
      <c r="E5615" s="62">
        <v>25</v>
      </c>
      <c r="F5615" s="62">
        <v>160920</v>
      </c>
      <c r="G5615" s="62">
        <v>22924</v>
      </c>
      <c r="H5615" s="62">
        <v>76.41</v>
      </c>
      <c r="I5615" s="62">
        <v>6436.8</v>
      </c>
      <c r="J5615" s="62">
        <v>149655.6</v>
      </c>
      <c r="K5615" s="62">
        <v>12676</v>
      </c>
      <c r="L5615" s="62">
        <v>30443</v>
      </c>
      <c r="M5615" s="62">
        <v>101.48</v>
      </c>
      <c r="N5615" s="62">
        <v>507.04</v>
      </c>
      <c r="O5615" s="62">
        <v>152863.69</v>
      </c>
      <c r="P5615" s="63"/>
      <c r="Q5615" s="63"/>
      <c r="R5615" s="63"/>
      <c r="S5615" s="63"/>
      <c r="T5615" s="63"/>
      <c r="U5615" s="63"/>
      <c r="V5615" s="63"/>
      <c r="W5615" s="63"/>
      <c r="X5615" s="63"/>
      <c r="Y5615" s="63"/>
      <c r="Z5615" s="62">
        <v>109.62</v>
      </c>
      <c r="AA5615" s="62">
        <v>11973</v>
      </c>
      <c r="AB5615" s="62">
        <v>39.909999999999997</v>
      </c>
      <c r="AC5615" s="62">
        <v>4.38</v>
      </c>
    </row>
    <row r="5616" spans="1:29" ht="30" x14ac:dyDescent="0.25">
      <c r="A5616" s="61" t="s">
        <v>245</v>
      </c>
      <c r="B5616" s="61" t="s">
        <v>246</v>
      </c>
      <c r="C5616" s="62">
        <v>2013</v>
      </c>
      <c r="D5616" s="61" t="s">
        <v>72</v>
      </c>
      <c r="E5616" s="62">
        <v>17</v>
      </c>
      <c r="F5616" s="62">
        <v>136645</v>
      </c>
      <c r="G5616" s="62">
        <v>19356</v>
      </c>
      <c r="H5616" s="62">
        <v>94.88</v>
      </c>
      <c r="I5616" s="62">
        <v>8037.94</v>
      </c>
      <c r="J5616" s="62">
        <v>127079.85</v>
      </c>
      <c r="K5616" s="62">
        <v>0</v>
      </c>
      <c r="L5616" s="63"/>
      <c r="M5616" s="63"/>
      <c r="N5616" s="63"/>
      <c r="O5616" s="63"/>
      <c r="P5616" s="63"/>
      <c r="Q5616" s="63"/>
      <c r="R5616" s="63"/>
      <c r="S5616" s="63"/>
      <c r="T5616" s="63"/>
      <c r="U5616" s="62">
        <v>2543</v>
      </c>
      <c r="V5616" s="62">
        <v>8377</v>
      </c>
      <c r="W5616" s="62">
        <v>41.06</v>
      </c>
      <c r="X5616" s="62">
        <v>149</v>
      </c>
      <c r="Y5616" s="62">
        <v>56922.51</v>
      </c>
      <c r="Z5616" s="62">
        <v>34000</v>
      </c>
      <c r="AA5616" s="62">
        <v>4110</v>
      </c>
      <c r="AB5616" s="62">
        <v>20.149999999999999</v>
      </c>
      <c r="AC5616" s="62">
        <v>2000</v>
      </c>
    </row>
    <row r="5617" spans="1:29" x14ac:dyDescent="0.25">
      <c r="A5617" s="61" t="s">
        <v>190</v>
      </c>
      <c r="B5617" s="61" t="s">
        <v>191</v>
      </c>
      <c r="C5617" s="62">
        <v>2009</v>
      </c>
      <c r="D5617" s="61" t="s">
        <v>78</v>
      </c>
      <c r="E5617" s="62">
        <v>40</v>
      </c>
      <c r="F5617" s="62">
        <v>331989</v>
      </c>
      <c r="G5617" s="62">
        <v>115181</v>
      </c>
      <c r="H5617" s="62">
        <v>239.96</v>
      </c>
      <c r="I5617" s="62">
        <v>8299.73</v>
      </c>
      <c r="J5617" s="62">
        <v>308749.77</v>
      </c>
      <c r="K5617" s="62">
        <v>0</v>
      </c>
      <c r="L5617" s="63"/>
      <c r="M5617" s="63"/>
      <c r="N5617" s="63"/>
      <c r="O5617" s="63"/>
      <c r="P5617" s="63"/>
      <c r="Q5617" s="63"/>
      <c r="R5617" s="63"/>
      <c r="S5617" s="63"/>
      <c r="T5617" s="63"/>
      <c r="U5617" s="63"/>
      <c r="V5617" s="63"/>
      <c r="W5617" s="63"/>
      <c r="X5617" s="63"/>
      <c r="Y5617" s="63"/>
      <c r="Z5617" s="62">
        <v>1104</v>
      </c>
      <c r="AA5617" s="62">
        <v>10436</v>
      </c>
      <c r="AB5617" s="62">
        <v>21.74</v>
      </c>
      <c r="AC5617" s="62">
        <v>27.6</v>
      </c>
    </row>
    <row r="5618" spans="1:29" x14ac:dyDescent="0.25">
      <c r="A5618" s="61" t="s">
        <v>157</v>
      </c>
      <c r="B5618" s="61" t="s">
        <v>158</v>
      </c>
      <c r="C5618" s="62">
        <v>2017</v>
      </c>
      <c r="D5618" s="61" t="s">
        <v>75</v>
      </c>
      <c r="E5618" s="62">
        <v>12</v>
      </c>
      <c r="F5618" s="62">
        <v>1235</v>
      </c>
      <c r="G5618" s="62">
        <v>317</v>
      </c>
      <c r="H5618" s="62">
        <v>2.2000000000000002</v>
      </c>
      <c r="I5618" s="62">
        <v>102.92</v>
      </c>
      <c r="J5618" s="62">
        <v>1148.55</v>
      </c>
      <c r="K5618" s="62">
        <v>269.64</v>
      </c>
      <c r="L5618" s="62">
        <v>738</v>
      </c>
      <c r="M5618" s="62">
        <v>5.13</v>
      </c>
      <c r="N5618" s="62">
        <v>22.47</v>
      </c>
      <c r="O5618" s="62">
        <v>3251.68</v>
      </c>
      <c r="P5618" s="63"/>
      <c r="Q5618" s="63"/>
      <c r="R5618" s="63"/>
      <c r="S5618" s="63"/>
      <c r="T5618" s="63"/>
      <c r="U5618" s="63"/>
      <c r="V5618" s="63"/>
      <c r="W5618" s="63"/>
      <c r="X5618" s="63"/>
      <c r="Y5618" s="63"/>
      <c r="Z5618" s="62">
        <v>940.16</v>
      </c>
      <c r="AA5618" s="62">
        <v>6841</v>
      </c>
      <c r="AB5618" s="62">
        <v>47.51</v>
      </c>
      <c r="AC5618" s="62">
        <v>78.349999999999994</v>
      </c>
    </row>
    <row r="5619" spans="1:29" ht="30" x14ac:dyDescent="0.25">
      <c r="A5619" s="61" t="s">
        <v>115</v>
      </c>
      <c r="B5619" s="61" t="s">
        <v>116</v>
      </c>
      <c r="C5619" s="62">
        <v>2015</v>
      </c>
      <c r="D5619" s="61" t="s">
        <v>135</v>
      </c>
      <c r="E5619" s="62">
        <v>24</v>
      </c>
      <c r="F5619" s="62">
        <v>15255</v>
      </c>
      <c r="G5619" s="62">
        <v>4096</v>
      </c>
      <c r="H5619" s="62">
        <v>14.22</v>
      </c>
      <c r="I5619" s="62">
        <v>635.63</v>
      </c>
      <c r="J5619" s="62">
        <v>14187.15</v>
      </c>
      <c r="K5619" s="62">
        <v>0</v>
      </c>
      <c r="L5619" s="63"/>
      <c r="M5619" s="63"/>
      <c r="N5619" s="63"/>
      <c r="O5619" s="63"/>
      <c r="P5619" s="63"/>
      <c r="Q5619" s="63"/>
      <c r="R5619" s="63"/>
      <c r="S5619" s="63"/>
      <c r="T5619" s="63"/>
      <c r="U5619" s="62">
        <v>402</v>
      </c>
      <c r="V5619" s="62">
        <v>848</v>
      </c>
      <c r="W5619" s="62">
        <v>2.94</v>
      </c>
      <c r="X5619" s="62">
        <v>16</v>
      </c>
      <c r="Y5619" s="62">
        <v>8998.3700000000008</v>
      </c>
      <c r="Z5619" s="62">
        <v>138200</v>
      </c>
      <c r="AA5619" s="62">
        <v>20722</v>
      </c>
      <c r="AB5619" s="62">
        <v>71.95</v>
      </c>
      <c r="AC5619" s="62">
        <v>5758.33</v>
      </c>
    </row>
    <row r="5620" spans="1:29" ht="45" x14ac:dyDescent="0.25">
      <c r="A5620" s="61" t="s">
        <v>214</v>
      </c>
      <c r="B5620" s="61" t="s">
        <v>215</v>
      </c>
      <c r="C5620" s="62">
        <v>2013</v>
      </c>
      <c r="D5620" s="61" t="s">
        <v>99</v>
      </c>
      <c r="E5620" s="62">
        <v>74</v>
      </c>
      <c r="F5620" s="62">
        <v>852180</v>
      </c>
      <c r="G5620" s="62">
        <v>128643</v>
      </c>
      <c r="H5620" s="62">
        <v>144.87</v>
      </c>
      <c r="I5620" s="62">
        <v>11515.95</v>
      </c>
      <c r="J5620" s="62">
        <v>792527.4</v>
      </c>
      <c r="K5620" s="62">
        <v>0</v>
      </c>
      <c r="L5620" s="63"/>
      <c r="M5620" s="63"/>
      <c r="N5620" s="63"/>
      <c r="O5620" s="63"/>
      <c r="P5620" s="63"/>
      <c r="Q5620" s="63"/>
      <c r="R5620" s="63"/>
      <c r="S5620" s="63"/>
      <c r="T5620" s="63"/>
      <c r="U5620" s="63"/>
      <c r="V5620" s="63"/>
      <c r="W5620" s="63"/>
      <c r="X5620" s="63"/>
      <c r="Y5620" s="63"/>
      <c r="Z5620" s="62">
        <v>4356</v>
      </c>
      <c r="AA5620" s="62">
        <v>18192</v>
      </c>
      <c r="AB5620" s="62">
        <v>20.49</v>
      </c>
      <c r="AC5620" s="62">
        <v>58.86</v>
      </c>
    </row>
    <row r="5621" spans="1:29" ht="30" x14ac:dyDescent="0.25">
      <c r="A5621" s="61" t="s">
        <v>231</v>
      </c>
      <c r="B5621" s="61" t="s">
        <v>232</v>
      </c>
      <c r="C5621" s="62">
        <v>2006</v>
      </c>
      <c r="D5621" s="61" t="s">
        <v>313</v>
      </c>
      <c r="E5621" s="62">
        <v>40</v>
      </c>
      <c r="F5621" s="62">
        <v>271725</v>
      </c>
      <c r="G5621" s="62">
        <v>30769</v>
      </c>
      <c r="H5621" s="62">
        <v>64.099999999999994</v>
      </c>
      <c r="I5621" s="62">
        <v>6793.13</v>
      </c>
      <c r="J5621" s="62">
        <v>252704.25</v>
      </c>
      <c r="K5621" s="62">
        <v>0</v>
      </c>
      <c r="L5621" s="63"/>
      <c r="M5621" s="63"/>
      <c r="N5621" s="63"/>
      <c r="O5621" s="63"/>
      <c r="P5621" s="63"/>
      <c r="Q5621" s="63"/>
      <c r="R5621" s="63"/>
      <c r="S5621" s="63"/>
      <c r="T5621" s="63"/>
      <c r="U5621" s="63"/>
      <c r="V5621" s="63"/>
      <c r="W5621" s="63"/>
      <c r="X5621" s="63"/>
      <c r="Y5621" s="63"/>
      <c r="Z5621" s="62">
        <v>108980</v>
      </c>
      <c r="AA5621" s="62">
        <v>6018</v>
      </c>
      <c r="AB5621" s="62">
        <v>12.54</v>
      </c>
      <c r="AC5621" s="62">
        <v>2724.5</v>
      </c>
    </row>
    <row r="5622" spans="1:29" ht="30" x14ac:dyDescent="0.25">
      <c r="A5622" s="61" t="s">
        <v>188</v>
      </c>
      <c r="B5622" s="61" t="s">
        <v>189</v>
      </c>
      <c r="C5622" s="62">
        <v>2011</v>
      </c>
      <c r="D5622" s="61" t="s">
        <v>104</v>
      </c>
      <c r="E5622" s="62">
        <v>8</v>
      </c>
      <c r="F5622" s="62">
        <v>65511</v>
      </c>
      <c r="G5622" s="62">
        <v>15465</v>
      </c>
      <c r="H5622" s="62">
        <v>161.09</v>
      </c>
      <c r="I5622" s="62">
        <v>8188.88</v>
      </c>
      <c r="J5622" s="62">
        <v>60925.23</v>
      </c>
      <c r="K5622" s="62">
        <v>9367.6</v>
      </c>
      <c r="L5622" s="62">
        <v>16075</v>
      </c>
      <c r="M5622" s="62">
        <v>167.45</v>
      </c>
      <c r="N5622" s="62">
        <v>1170.95</v>
      </c>
      <c r="O5622" s="62">
        <v>112966.75</v>
      </c>
      <c r="P5622" s="63"/>
      <c r="Q5622" s="63"/>
      <c r="R5622" s="63"/>
      <c r="S5622" s="63"/>
      <c r="T5622" s="63"/>
      <c r="U5622" s="63"/>
      <c r="V5622" s="63"/>
      <c r="W5622" s="63"/>
      <c r="X5622" s="63"/>
      <c r="Y5622" s="63"/>
      <c r="Z5622" s="62">
        <v>1086</v>
      </c>
      <c r="AA5622" s="62">
        <v>7789</v>
      </c>
      <c r="AB5622" s="62">
        <v>81.14</v>
      </c>
      <c r="AC5622" s="62">
        <v>135.75</v>
      </c>
    </row>
    <row r="5623" spans="1:29" x14ac:dyDescent="0.25">
      <c r="A5623" s="61" t="s">
        <v>144</v>
      </c>
      <c r="B5623" s="61" t="s">
        <v>145</v>
      </c>
      <c r="C5623" s="62">
        <v>2005</v>
      </c>
      <c r="D5623" s="61" t="s">
        <v>150</v>
      </c>
      <c r="E5623" s="62">
        <v>12</v>
      </c>
      <c r="F5623" s="62">
        <v>11489</v>
      </c>
      <c r="G5623" s="62">
        <v>1753</v>
      </c>
      <c r="H5623" s="62">
        <v>12.17</v>
      </c>
      <c r="I5623" s="62">
        <v>957.42</v>
      </c>
      <c r="J5623" s="62">
        <v>10684.77</v>
      </c>
      <c r="K5623" s="62">
        <v>14890.4</v>
      </c>
      <c r="L5623" s="62">
        <v>15805</v>
      </c>
      <c r="M5623" s="62">
        <v>109.76</v>
      </c>
      <c r="N5623" s="62">
        <v>1240.8699999999999</v>
      </c>
      <c r="O5623" s="62">
        <v>179567.77</v>
      </c>
      <c r="P5623" s="63"/>
      <c r="Q5623" s="63"/>
      <c r="R5623" s="63"/>
      <c r="S5623" s="63"/>
      <c r="T5623" s="63"/>
      <c r="U5623" s="63"/>
      <c r="V5623" s="63"/>
      <c r="W5623" s="63"/>
      <c r="X5623" s="63"/>
      <c r="Y5623" s="63"/>
      <c r="Z5623" s="62">
        <v>695</v>
      </c>
      <c r="AA5623" s="62">
        <v>4974</v>
      </c>
      <c r="AB5623" s="62">
        <v>34.54</v>
      </c>
      <c r="AC5623" s="62">
        <v>57.92</v>
      </c>
    </row>
    <row r="5624" spans="1:29" x14ac:dyDescent="0.25">
      <c r="A5624" s="61" t="s">
        <v>409</v>
      </c>
      <c r="B5624" s="61" t="s">
        <v>410</v>
      </c>
      <c r="C5624" s="62">
        <v>2010</v>
      </c>
      <c r="D5624" s="61" t="s">
        <v>99</v>
      </c>
      <c r="E5624" s="62">
        <v>64</v>
      </c>
      <c r="F5624" s="62">
        <v>82748</v>
      </c>
      <c r="G5624" s="62">
        <v>14734</v>
      </c>
      <c r="H5624" s="62">
        <v>19.18</v>
      </c>
      <c r="I5624" s="62">
        <v>1292.94</v>
      </c>
      <c r="J5624" s="62">
        <v>76955.64</v>
      </c>
      <c r="K5624" s="62">
        <v>0</v>
      </c>
      <c r="L5624" s="63"/>
      <c r="M5624" s="63"/>
      <c r="N5624" s="63"/>
      <c r="O5624" s="63"/>
      <c r="P5624" s="63"/>
      <c r="Q5624" s="63"/>
      <c r="R5624" s="63"/>
      <c r="S5624" s="63"/>
      <c r="T5624" s="63"/>
      <c r="U5624" s="63"/>
      <c r="V5624" s="63"/>
      <c r="W5624" s="63"/>
      <c r="X5624" s="63"/>
      <c r="Y5624" s="63"/>
      <c r="Z5624" s="62">
        <v>503.98</v>
      </c>
      <c r="AA5624" s="62">
        <v>2121</v>
      </c>
      <c r="AB5624" s="62">
        <v>2.76</v>
      </c>
      <c r="AC5624" s="62">
        <v>7.87</v>
      </c>
    </row>
    <row r="5625" spans="1:29" ht="30" x14ac:dyDescent="0.25">
      <c r="A5625" s="61" t="s">
        <v>536</v>
      </c>
      <c r="B5625" s="61" t="s">
        <v>537</v>
      </c>
      <c r="C5625" s="62">
        <v>2007</v>
      </c>
      <c r="D5625" s="61" t="s">
        <v>78</v>
      </c>
      <c r="E5625" s="62">
        <v>14</v>
      </c>
      <c r="F5625" s="62">
        <v>92981</v>
      </c>
      <c r="G5625" s="62">
        <v>15553</v>
      </c>
      <c r="H5625" s="62">
        <v>92.58</v>
      </c>
      <c r="I5625" s="62">
        <v>6641.5</v>
      </c>
      <c r="J5625" s="62">
        <v>86472.33</v>
      </c>
      <c r="K5625" s="62">
        <v>0</v>
      </c>
      <c r="L5625" s="63"/>
      <c r="M5625" s="63"/>
      <c r="N5625" s="63"/>
      <c r="O5625" s="63"/>
      <c r="P5625" s="63"/>
      <c r="Q5625" s="63"/>
      <c r="R5625" s="63"/>
      <c r="S5625" s="63"/>
      <c r="T5625" s="63"/>
      <c r="U5625" s="62">
        <v>9526</v>
      </c>
      <c r="V5625" s="62">
        <v>21989</v>
      </c>
      <c r="W5625" s="62">
        <v>130.88999999999999</v>
      </c>
      <c r="X5625" s="62">
        <v>680</v>
      </c>
      <c r="Y5625" s="62">
        <v>213229.98</v>
      </c>
      <c r="Z5625" s="62">
        <v>402900</v>
      </c>
      <c r="AA5625" s="62">
        <v>4062</v>
      </c>
      <c r="AB5625" s="62">
        <v>24.18</v>
      </c>
      <c r="AC5625" s="62">
        <v>28778.57</v>
      </c>
    </row>
    <row r="5626" spans="1:29" x14ac:dyDescent="0.25">
      <c r="A5626" s="61" t="s">
        <v>399</v>
      </c>
      <c r="B5626" s="61" t="s">
        <v>400</v>
      </c>
      <c r="C5626" s="62">
        <v>2016</v>
      </c>
      <c r="D5626" s="61" t="s">
        <v>78</v>
      </c>
      <c r="E5626" s="62">
        <v>40</v>
      </c>
      <c r="F5626" s="62">
        <v>352640</v>
      </c>
      <c r="G5626" s="62">
        <v>50042</v>
      </c>
      <c r="H5626" s="62">
        <v>104.25</v>
      </c>
      <c r="I5626" s="62">
        <v>8816</v>
      </c>
      <c r="J5626" s="62">
        <v>327955.20000000001</v>
      </c>
      <c r="K5626" s="62">
        <v>0</v>
      </c>
      <c r="L5626" s="63"/>
      <c r="M5626" s="63"/>
      <c r="N5626" s="63"/>
      <c r="O5626" s="63"/>
      <c r="P5626" s="63"/>
      <c r="Q5626" s="63"/>
      <c r="R5626" s="63"/>
      <c r="S5626" s="63"/>
      <c r="T5626" s="63"/>
      <c r="U5626" s="63"/>
      <c r="V5626" s="63"/>
      <c r="W5626" s="63"/>
      <c r="X5626" s="63"/>
      <c r="Y5626" s="63"/>
      <c r="Z5626" s="62">
        <v>2.7</v>
      </c>
      <c r="AA5626" s="62">
        <v>94480</v>
      </c>
      <c r="AB5626" s="62">
        <v>196.83</v>
      </c>
      <c r="AC5626" s="62">
        <v>7.0000000000000007E-2</v>
      </c>
    </row>
    <row r="5627" spans="1:29" ht="30" x14ac:dyDescent="0.25">
      <c r="A5627" s="61" t="s">
        <v>165</v>
      </c>
      <c r="B5627" s="61" t="s">
        <v>166</v>
      </c>
      <c r="C5627" s="62">
        <v>2007</v>
      </c>
      <c r="D5627" s="61" t="s">
        <v>89</v>
      </c>
      <c r="E5627" s="62">
        <v>52</v>
      </c>
      <c r="F5627" s="62">
        <v>502495</v>
      </c>
      <c r="G5627" s="62">
        <v>86689</v>
      </c>
      <c r="H5627" s="62">
        <v>138.91999999999999</v>
      </c>
      <c r="I5627" s="62">
        <v>9663.3700000000008</v>
      </c>
      <c r="J5627" s="62">
        <v>467320.35</v>
      </c>
      <c r="K5627" s="62">
        <v>0</v>
      </c>
      <c r="L5627" s="63"/>
      <c r="M5627" s="63"/>
      <c r="N5627" s="63"/>
      <c r="O5627" s="63"/>
      <c r="P5627" s="63"/>
      <c r="Q5627" s="63"/>
      <c r="R5627" s="63"/>
      <c r="S5627" s="63"/>
      <c r="T5627" s="63"/>
      <c r="U5627" s="63"/>
      <c r="V5627" s="63"/>
      <c r="W5627" s="63"/>
      <c r="X5627" s="63"/>
      <c r="Y5627" s="63"/>
      <c r="Z5627" s="62">
        <v>1217</v>
      </c>
      <c r="AA5627" s="62">
        <v>9255</v>
      </c>
      <c r="AB5627" s="62">
        <v>14.83</v>
      </c>
      <c r="AC5627" s="62">
        <v>23.4</v>
      </c>
    </row>
    <row r="5628" spans="1:29" x14ac:dyDescent="0.25">
      <c r="A5628" s="61" t="s">
        <v>204</v>
      </c>
      <c r="B5628" s="61" t="s">
        <v>205</v>
      </c>
      <c r="C5628" s="62">
        <v>2011</v>
      </c>
      <c r="D5628" s="61" t="s">
        <v>72</v>
      </c>
      <c r="E5628" s="62">
        <v>20</v>
      </c>
      <c r="F5628" s="62">
        <v>15331</v>
      </c>
      <c r="G5628" s="62">
        <v>2242</v>
      </c>
      <c r="H5628" s="62">
        <v>9.34</v>
      </c>
      <c r="I5628" s="62">
        <v>766.55</v>
      </c>
      <c r="J5628" s="62">
        <v>14257.83</v>
      </c>
      <c r="K5628" s="62">
        <v>3378.27</v>
      </c>
      <c r="L5628" s="62">
        <v>6380</v>
      </c>
      <c r="M5628" s="62">
        <v>26.58</v>
      </c>
      <c r="N5628" s="62">
        <v>168.91</v>
      </c>
      <c r="O5628" s="62">
        <v>40739.61</v>
      </c>
      <c r="P5628" s="63"/>
      <c r="Q5628" s="63"/>
      <c r="R5628" s="63"/>
      <c r="S5628" s="63"/>
      <c r="T5628" s="63"/>
      <c r="U5628" s="63"/>
      <c r="V5628" s="63"/>
      <c r="W5628" s="63"/>
      <c r="X5628" s="63"/>
      <c r="Y5628" s="63"/>
      <c r="Z5628" s="62">
        <v>57300</v>
      </c>
      <c r="AA5628" s="62">
        <v>4891</v>
      </c>
      <c r="AB5628" s="62">
        <v>20.38</v>
      </c>
      <c r="AC5628" s="62">
        <v>2865</v>
      </c>
    </row>
    <row r="5629" spans="1:29" ht="30" x14ac:dyDescent="0.25">
      <c r="A5629" s="61" t="s">
        <v>439</v>
      </c>
      <c r="B5629" s="61" t="s">
        <v>440</v>
      </c>
      <c r="C5629" s="62">
        <v>2004</v>
      </c>
      <c r="D5629" s="61" t="s">
        <v>78</v>
      </c>
      <c r="E5629" s="62">
        <v>32</v>
      </c>
      <c r="F5629" s="62">
        <v>63362</v>
      </c>
      <c r="G5629" s="62">
        <v>11322</v>
      </c>
      <c r="H5629" s="62">
        <v>29.48</v>
      </c>
      <c r="I5629" s="62">
        <v>1980.06</v>
      </c>
      <c r="J5629" s="62">
        <v>58926.66</v>
      </c>
      <c r="K5629" s="62">
        <v>18404.46</v>
      </c>
      <c r="L5629" s="62">
        <v>22594</v>
      </c>
      <c r="M5629" s="62">
        <v>58.84</v>
      </c>
      <c r="N5629" s="62">
        <v>575.14</v>
      </c>
      <c r="O5629" s="62">
        <v>221944.92</v>
      </c>
      <c r="P5629" s="63"/>
      <c r="Q5629" s="63"/>
      <c r="R5629" s="63"/>
      <c r="S5629" s="63"/>
      <c r="T5629" s="63"/>
      <c r="U5629" s="63"/>
      <c r="V5629" s="63"/>
      <c r="W5629" s="63"/>
      <c r="X5629" s="63"/>
      <c r="Y5629" s="63"/>
      <c r="Z5629" s="62">
        <v>0</v>
      </c>
      <c r="AA5629" s="62">
        <v>6825</v>
      </c>
      <c r="AB5629" s="62">
        <v>17.77</v>
      </c>
      <c r="AC5629" s="62">
        <v>0</v>
      </c>
    </row>
    <row r="5630" spans="1:29" ht="30" x14ac:dyDescent="0.25">
      <c r="A5630" s="61" t="s">
        <v>528</v>
      </c>
      <c r="B5630" s="61" t="s">
        <v>529</v>
      </c>
      <c r="C5630" s="62">
        <v>2016</v>
      </c>
      <c r="D5630" s="61" t="s">
        <v>75</v>
      </c>
      <c r="E5630" s="62">
        <v>15</v>
      </c>
      <c r="F5630" s="62">
        <v>1084</v>
      </c>
      <c r="G5630" s="62">
        <v>714</v>
      </c>
      <c r="H5630" s="62">
        <v>3.97</v>
      </c>
      <c r="I5630" s="62">
        <v>72.27</v>
      </c>
      <c r="J5630" s="62">
        <v>1008.12</v>
      </c>
      <c r="K5630" s="62">
        <v>0</v>
      </c>
      <c r="L5630" s="63"/>
      <c r="M5630" s="63"/>
      <c r="N5630" s="63"/>
      <c r="O5630" s="63"/>
      <c r="P5630" s="63"/>
      <c r="Q5630" s="63"/>
      <c r="R5630" s="63"/>
      <c r="S5630" s="63"/>
      <c r="T5630" s="63"/>
      <c r="U5630" s="63"/>
      <c r="V5630" s="63"/>
      <c r="W5630" s="63"/>
      <c r="X5630" s="63"/>
      <c r="Y5630" s="63"/>
      <c r="Z5630" s="62">
        <v>5026.3999999999996</v>
      </c>
      <c r="AA5630" s="62">
        <v>28600</v>
      </c>
      <c r="AB5630" s="62">
        <v>158.88999999999999</v>
      </c>
      <c r="AC5630" s="62">
        <v>335.09</v>
      </c>
    </row>
    <row r="5631" spans="1:29" ht="30" x14ac:dyDescent="0.25">
      <c r="A5631" s="61" t="s">
        <v>269</v>
      </c>
      <c r="B5631" s="61" t="s">
        <v>270</v>
      </c>
      <c r="C5631" s="62">
        <v>2012</v>
      </c>
      <c r="D5631" s="61" t="s">
        <v>78</v>
      </c>
      <c r="E5631" s="62">
        <v>113</v>
      </c>
      <c r="F5631" s="62">
        <v>1044240</v>
      </c>
      <c r="G5631" s="62">
        <v>161692</v>
      </c>
      <c r="H5631" s="62">
        <v>119.24</v>
      </c>
      <c r="I5631" s="62">
        <v>9241.06</v>
      </c>
      <c r="J5631" s="62">
        <v>971143.2</v>
      </c>
      <c r="K5631" s="62">
        <v>0</v>
      </c>
      <c r="L5631" s="63"/>
      <c r="M5631" s="63"/>
      <c r="N5631" s="63"/>
      <c r="O5631" s="63"/>
      <c r="P5631" s="63"/>
      <c r="Q5631" s="63"/>
      <c r="R5631" s="63"/>
      <c r="S5631" s="63"/>
      <c r="T5631" s="63"/>
      <c r="U5631" s="63"/>
      <c r="V5631" s="63"/>
      <c r="W5631" s="63"/>
      <c r="X5631" s="63"/>
      <c r="Y5631" s="63"/>
      <c r="Z5631" s="62">
        <v>302600</v>
      </c>
      <c r="AA5631" s="62">
        <v>13141</v>
      </c>
      <c r="AB5631" s="62">
        <v>9.69</v>
      </c>
      <c r="AC5631" s="62">
        <v>2677.88</v>
      </c>
    </row>
    <row r="5632" spans="1:29" ht="30" x14ac:dyDescent="0.25">
      <c r="A5632" s="61" t="s">
        <v>269</v>
      </c>
      <c r="B5632" s="61" t="s">
        <v>270</v>
      </c>
      <c r="C5632" s="62">
        <v>2018</v>
      </c>
      <c r="D5632" s="61" t="s">
        <v>150</v>
      </c>
      <c r="E5632" s="62">
        <v>22</v>
      </c>
      <c r="F5632" s="63"/>
      <c r="G5632" s="63"/>
      <c r="H5632" s="63"/>
      <c r="I5632" s="63"/>
      <c r="J5632" s="63"/>
      <c r="K5632" s="62">
        <v>0</v>
      </c>
      <c r="L5632" s="63"/>
      <c r="M5632" s="63"/>
      <c r="N5632" s="63"/>
      <c r="O5632" s="63"/>
      <c r="P5632" s="63"/>
      <c r="Q5632" s="63"/>
      <c r="R5632" s="63"/>
      <c r="S5632" s="63"/>
      <c r="T5632" s="63"/>
      <c r="U5632" s="63"/>
      <c r="V5632" s="63"/>
      <c r="W5632" s="63"/>
      <c r="X5632" s="63"/>
      <c r="Y5632" s="63"/>
      <c r="Z5632" s="62">
        <v>0</v>
      </c>
      <c r="AA5632" s="63"/>
      <c r="AB5632" s="63"/>
      <c r="AC5632" s="62">
        <v>0</v>
      </c>
    </row>
    <row r="5633" spans="1:29" ht="30" x14ac:dyDescent="0.25">
      <c r="A5633" s="61" t="s">
        <v>415</v>
      </c>
      <c r="B5633" s="61" t="s">
        <v>416</v>
      </c>
      <c r="C5633" s="62">
        <v>2009</v>
      </c>
      <c r="D5633" s="61" t="s">
        <v>75</v>
      </c>
      <c r="E5633" s="62">
        <v>7</v>
      </c>
      <c r="F5633" s="63"/>
      <c r="G5633" s="63"/>
      <c r="H5633" s="63"/>
      <c r="I5633" s="63"/>
      <c r="J5633" s="63"/>
      <c r="K5633" s="62">
        <v>0</v>
      </c>
      <c r="L5633" s="63"/>
      <c r="M5633" s="63"/>
      <c r="N5633" s="63"/>
      <c r="O5633" s="63"/>
      <c r="P5633" s="63"/>
      <c r="Q5633" s="63"/>
      <c r="R5633" s="63"/>
      <c r="S5633" s="63"/>
      <c r="T5633" s="63"/>
      <c r="U5633" s="63"/>
      <c r="V5633" s="63"/>
      <c r="W5633" s="63"/>
      <c r="X5633" s="63"/>
      <c r="Y5633" s="63"/>
      <c r="Z5633" s="62">
        <v>15238.18</v>
      </c>
      <c r="AA5633" s="62">
        <v>5481</v>
      </c>
      <c r="AB5633" s="62">
        <v>65.25</v>
      </c>
      <c r="AC5633" s="62">
        <v>2176.88</v>
      </c>
    </row>
    <row r="5634" spans="1:29" ht="30" x14ac:dyDescent="0.25">
      <c r="A5634" s="61" t="s">
        <v>227</v>
      </c>
      <c r="B5634" s="61" t="s">
        <v>228</v>
      </c>
      <c r="C5634" s="62">
        <v>2004</v>
      </c>
      <c r="D5634" s="61" t="s">
        <v>99</v>
      </c>
      <c r="E5634" s="62">
        <v>56</v>
      </c>
      <c r="F5634" s="62">
        <v>205408</v>
      </c>
      <c r="G5634" s="62">
        <v>20412</v>
      </c>
      <c r="H5634" s="62">
        <v>30.38</v>
      </c>
      <c r="I5634" s="62">
        <v>3668</v>
      </c>
      <c r="J5634" s="62">
        <v>191029.44</v>
      </c>
      <c r="K5634" s="62">
        <v>0</v>
      </c>
      <c r="L5634" s="63"/>
      <c r="M5634" s="63"/>
      <c r="N5634" s="63"/>
      <c r="O5634" s="63"/>
      <c r="P5634" s="63"/>
      <c r="Q5634" s="63"/>
      <c r="R5634" s="63"/>
      <c r="S5634" s="63"/>
      <c r="T5634" s="63"/>
      <c r="U5634" s="63"/>
      <c r="V5634" s="63"/>
      <c r="W5634" s="63"/>
      <c r="X5634" s="63"/>
      <c r="Y5634" s="63"/>
      <c r="Z5634" s="62">
        <v>96.91</v>
      </c>
      <c r="AA5634" s="62">
        <v>3361</v>
      </c>
      <c r="AB5634" s="62">
        <v>5</v>
      </c>
      <c r="AC5634" s="62">
        <v>1.73</v>
      </c>
    </row>
    <row r="5635" spans="1:29" x14ac:dyDescent="0.25">
      <c r="A5635" s="61" t="s">
        <v>126</v>
      </c>
      <c r="B5635" s="61" t="s">
        <v>127</v>
      </c>
      <c r="C5635" s="62">
        <v>2005</v>
      </c>
      <c r="D5635" s="61" t="s">
        <v>563</v>
      </c>
      <c r="E5635" s="62">
        <v>40</v>
      </c>
      <c r="F5635" s="62">
        <v>134866</v>
      </c>
      <c r="G5635" s="62">
        <v>17617</v>
      </c>
      <c r="H5635" s="62">
        <v>36.700000000000003</v>
      </c>
      <c r="I5635" s="62">
        <v>3371.65</v>
      </c>
      <c r="J5635" s="62">
        <v>125425.38</v>
      </c>
      <c r="K5635" s="62">
        <v>25907</v>
      </c>
      <c r="L5635" s="62">
        <v>27890</v>
      </c>
      <c r="M5635" s="62">
        <v>58.1</v>
      </c>
      <c r="N5635" s="62">
        <v>647.67999999999995</v>
      </c>
      <c r="O5635" s="62">
        <v>312420.28999999998</v>
      </c>
      <c r="P5635" s="63"/>
      <c r="Q5635" s="63"/>
      <c r="R5635" s="63"/>
      <c r="S5635" s="63"/>
      <c r="T5635" s="63"/>
      <c r="U5635" s="63"/>
      <c r="V5635" s="63"/>
      <c r="W5635" s="63"/>
      <c r="X5635" s="63"/>
      <c r="Y5635" s="63"/>
      <c r="Z5635" s="62">
        <v>2483</v>
      </c>
      <c r="AA5635" s="62">
        <v>15341</v>
      </c>
      <c r="AB5635" s="62">
        <v>31.96</v>
      </c>
      <c r="AC5635" s="62">
        <v>62.08</v>
      </c>
    </row>
    <row r="5636" spans="1:29" ht="30" x14ac:dyDescent="0.25">
      <c r="A5636" s="61" t="s">
        <v>367</v>
      </c>
      <c r="B5636" s="61" t="s">
        <v>368</v>
      </c>
      <c r="C5636" s="62">
        <v>2004</v>
      </c>
      <c r="D5636" s="61" t="s">
        <v>75</v>
      </c>
      <c r="E5636" s="62">
        <v>5</v>
      </c>
      <c r="F5636" s="62">
        <v>34052</v>
      </c>
      <c r="G5636" s="62">
        <v>5399</v>
      </c>
      <c r="H5636" s="62">
        <v>89.98</v>
      </c>
      <c r="I5636" s="62">
        <v>6810.4</v>
      </c>
      <c r="J5636" s="62">
        <v>31668.36</v>
      </c>
      <c r="K5636" s="62">
        <v>4776.92</v>
      </c>
      <c r="L5636" s="62">
        <v>5948</v>
      </c>
      <c r="M5636" s="62">
        <v>99.13</v>
      </c>
      <c r="N5636" s="62">
        <v>955.38</v>
      </c>
      <c r="O5636" s="62">
        <v>57606.26</v>
      </c>
      <c r="P5636" s="62">
        <v>85</v>
      </c>
      <c r="Q5636" s="62">
        <v>145</v>
      </c>
      <c r="R5636" s="62">
        <v>2.42</v>
      </c>
      <c r="S5636" s="62">
        <v>17</v>
      </c>
      <c r="T5636" s="62">
        <v>1076.8699999999999</v>
      </c>
      <c r="U5636" s="62">
        <v>1003</v>
      </c>
      <c r="V5636" s="62">
        <v>1533</v>
      </c>
      <c r="W5636" s="62">
        <v>25.55</v>
      </c>
      <c r="X5636" s="62">
        <v>200</v>
      </c>
      <c r="Y5636" s="62">
        <v>22451.15</v>
      </c>
      <c r="Z5636" s="62">
        <v>7195</v>
      </c>
      <c r="AA5636" s="62">
        <v>1296</v>
      </c>
      <c r="AB5636" s="62">
        <v>21.6</v>
      </c>
      <c r="AC5636" s="62">
        <v>1439</v>
      </c>
    </row>
    <row r="5637" spans="1:29" x14ac:dyDescent="0.25">
      <c r="A5637" s="61" t="s">
        <v>102</v>
      </c>
      <c r="B5637" s="61" t="s">
        <v>103</v>
      </c>
      <c r="C5637" s="62">
        <v>2018</v>
      </c>
      <c r="D5637" s="61" t="s">
        <v>132</v>
      </c>
      <c r="E5637" s="62">
        <v>16</v>
      </c>
      <c r="F5637" s="62">
        <v>1248</v>
      </c>
      <c r="G5637" s="62">
        <v>426</v>
      </c>
      <c r="H5637" s="62">
        <v>2.2200000000000002</v>
      </c>
      <c r="I5637" s="62">
        <v>78</v>
      </c>
      <c r="J5637" s="62">
        <v>1160.6400000000001</v>
      </c>
      <c r="K5637" s="62">
        <v>633.37</v>
      </c>
      <c r="L5637" s="62">
        <v>1144</v>
      </c>
      <c r="M5637" s="62">
        <v>5.96</v>
      </c>
      <c r="N5637" s="62">
        <v>39.590000000000003</v>
      </c>
      <c r="O5637" s="62">
        <v>7637.95</v>
      </c>
      <c r="P5637" s="63"/>
      <c r="Q5637" s="63"/>
      <c r="R5637" s="63"/>
      <c r="S5637" s="63"/>
      <c r="T5637" s="63"/>
      <c r="U5637" s="63"/>
      <c r="V5637" s="63"/>
      <c r="W5637" s="63"/>
      <c r="X5637" s="63"/>
      <c r="Y5637" s="63"/>
      <c r="Z5637" s="62">
        <v>274</v>
      </c>
      <c r="AA5637" s="62">
        <v>5073</v>
      </c>
      <c r="AB5637" s="62">
        <v>26.42</v>
      </c>
      <c r="AC5637" s="62">
        <v>17.13</v>
      </c>
    </row>
    <row r="5638" spans="1:29" ht="30" x14ac:dyDescent="0.25">
      <c r="A5638" s="61" t="s">
        <v>348</v>
      </c>
      <c r="B5638" s="61" t="s">
        <v>349</v>
      </c>
      <c r="C5638" s="62">
        <v>2003</v>
      </c>
      <c r="D5638" s="61" t="s">
        <v>150</v>
      </c>
      <c r="E5638" s="62">
        <v>4</v>
      </c>
      <c r="F5638" s="62">
        <v>1221</v>
      </c>
      <c r="G5638" s="62">
        <v>179</v>
      </c>
      <c r="H5638" s="62">
        <v>3.73</v>
      </c>
      <c r="I5638" s="62">
        <v>305.25</v>
      </c>
      <c r="J5638" s="62">
        <v>1135.53</v>
      </c>
      <c r="K5638" s="62">
        <v>0</v>
      </c>
      <c r="L5638" s="63"/>
      <c r="M5638" s="63"/>
      <c r="N5638" s="63"/>
      <c r="O5638" s="63"/>
      <c r="P5638" s="63"/>
      <c r="Q5638" s="63"/>
      <c r="R5638" s="63"/>
      <c r="S5638" s="63"/>
      <c r="T5638" s="63"/>
      <c r="U5638" s="63"/>
      <c r="V5638" s="63"/>
      <c r="W5638" s="63"/>
      <c r="X5638" s="63"/>
      <c r="Y5638" s="63"/>
      <c r="Z5638" s="62">
        <v>58.42</v>
      </c>
      <c r="AA5638" s="62">
        <v>1602</v>
      </c>
      <c r="AB5638" s="62">
        <v>33.380000000000003</v>
      </c>
      <c r="AC5638" s="62">
        <v>14.6</v>
      </c>
    </row>
    <row r="5639" spans="1:29" x14ac:dyDescent="0.25">
      <c r="A5639" s="61" t="s">
        <v>235</v>
      </c>
      <c r="B5639" s="61" t="s">
        <v>236</v>
      </c>
      <c r="C5639" s="62">
        <v>2018</v>
      </c>
      <c r="D5639" s="61" t="s">
        <v>86</v>
      </c>
      <c r="E5639" s="62">
        <v>69</v>
      </c>
      <c r="F5639" s="62">
        <v>4235</v>
      </c>
      <c r="G5639" s="62">
        <v>1412</v>
      </c>
      <c r="H5639" s="62">
        <v>1.71</v>
      </c>
      <c r="I5639" s="62">
        <v>61.38</v>
      </c>
      <c r="J5639" s="62">
        <v>3938.55</v>
      </c>
      <c r="K5639" s="62">
        <v>0</v>
      </c>
      <c r="L5639" s="63"/>
      <c r="M5639" s="63"/>
      <c r="N5639" s="63"/>
      <c r="O5639" s="63"/>
      <c r="P5639" s="63"/>
      <c r="Q5639" s="63"/>
      <c r="R5639" s="63"/>
      <c r="S5639" s="63"/>
      <c r="T5639" s="63"/>
      <c r="U5639" s="63"/>
      <c r="V5639" s="63"/>
      <c r="W5639" s="63"/>
      <c r="X5639" s="63"/>
      <c r="Y5639" s="63"/>
      <c r="Z5639" s="62">
        <v>280500</v>
      </c>
      <c r="AA5639" s="62">
        <v>13487</v>
      </c>
      <c r="AB5639" s="62">
        <v>16.29</v>
      </c>
      <c r="AC5639" s="62">
        <v>4065.22</v>
      </c>
    </row>
    <row r="5640" spans="1:29" ht="30" x14ac:dyDescent="0.25">
      <c r="A5640" s="61" t="s">
        <v>122</v>
      </c>
      <c r="B5640" s="61" t="s">
        <v>123</v>
      </c>
      <c r="C5640" s="62">
        <v>2013</v>
      </c>
      <c r="D5640" s="61" t="s">
        <v>150</v>
      </c>
      <c r="E5640" s="62">
        <v>14</v>
      </c>
      <c r="F5640" s="63"/>
      <c r="G5640" s="63"/>
      <c r="H5640" s="63"/>
      <c r="I5640" s="63"/>
      <c r="J5640" s="63"/>
      <c r="K5640" s="62">
        <v>0</v>
      </c>
      <c r="L5640" s="63"/>
      <c r="M5640" s="63"/>
      <c r="N5640" s="63"/>
      <c r="O5640" s="63"/>
      <c r="P5640" s="63"/>
      <c r="Q5640" s="63"/>
      <c r="R5640" s="63"/>
      <c r="S5640" s="63"/>
      <c r="T5640" s="63"/>
      <c r="U5640" s="63"/>
      <c r="V5640" s="63"/>
      <c r="W5640" s="63"/>
      <c r="X5640" s="63"/>
      <c r="Y5640" s="63"/>
      <c r="Z5640" s="62">
        <v>45116.69</v>
      </c>
      <c r="AA5640" s="62">
        <v>5854</v>
      </c>
      <c r="AB5640" s="62">
        <v>34.85</v>
      </c>
      <c r="AC5640" s="62">
        <v>3222.62</v>
      </c>
    </row>
    <row r="5641" spans="1:29" ht="30" x14ac:dyDescent="0.25">
      <c r="A5641" s="61" t="s">
        <v>255</v>
      </c>
      <c r="B5641" s="61" t="s">
        <v>256</v>
      </c>
      <c r="C5641" s="62">
        <v>2008</v>
      </c>
      <c r="D5641" s="61" t="s">
        <v>313</v>
      </c>
      <c r="E5641" s="62">
        <v>72</v>
      </c>
      <c r="F5641" s="62">
        <v>355656</v>
      </c>
      <c r="G5641" s="62">
        <v>82400</v>
      </c>
      <c r="H5641" s="62">
        <v>95.37</v>
      </c>
      <c r="I5641" s="62">
        <v>4939.67</v>
      </c>
      <c r="J5641" s="62">
        <v>330760.08</v>
      </c>
      <c r="K5641" s="62">
        <v>65452.959999999999</v>
      </c>
      <c r="L5641" s="62">
        <v>46833</v>
      </c>
      <c r="M5641" s="62">
        <v>54.2</v>
      </c>
      <c r="N5641" s="62">
        <v>909.07</v>
      </c>
      <c r="O5641" s="62">
        <v>789316.86</v>
      </c>
      <c r="P5641" s="63"/>
      <c r="Q5641" s="63"/>
      <c r="R5641" s="63"/>
      <c r="S5641" s="63"/>
      <c r="T5641" s="63"/>
      <c r="U5641" s="63"/>
      <c r="V5641" s="63"/>
      <c r="W5641" s="63"/>
      <c r="X5641" s="63"/>
      <c r="Y5641" s="63"/>
      <c r="Z5641" s="62">
        <v>2454</v>
      </c>
      <c r="AA5641" s="62">
        <v>33252</v>
      </c>
      <c r="AB5641" s="62">
        <v>38.49</v>
      </c>
      <c r="AC5641" s="62">
        <v>34.08</v>
      </c>
    </row>
    <row r="5642" spans="1:29" x14ac:dyDescent="0.25">
      <c r="A5642" s="61" t="s">
        <v>336</v>
      </c>
      <c r="B5642" s="61" t="s">
        <v>337</v>
      </c>
      <c r="C5642" s="62">
        <v>2003</v>
      </c>
      <c r="D5642" s="61" t="s">
        <v>78</v>
      </c>
      <c r="E5642" s="62">
        <v>72</v>
      </c>
      <c r="F5642" s="62">
        <v>274320</v>
      </c>
      <c r="G5642" s="62">
        <v>32675</v>
      </c>
      <c r="H5642" s="62">
        <v>37.82</v>
      </c>
      <c r="I5642" s="62">
        <v>3810</v>
      </c>
      <c r="J5642" s="62">
        <v>255117.6</v>
      </c>
      <c r="K5642" s="62">
        <v>0</v>
      </c>
      <c r="L5642" s="63"/>
      <c r="M5642" s="63"/>
      <c r="N5642" s="63"/>
      <c r="O5642" s="63"/>
      <c r="P5642" s="63"/>
      <c r="Q5642" s="63"/>
      <c r="R5642" s="63"/>
      <c r="S5642" s="63"/>
      <c r="T5642" s="63"/>
      <c r="U5642" s="63"/>
      <c r="V5642" s="63"/>
      <c r="W5642" s="63"/>
      <c r="X5642" s="63"/>
      <c r="Y5642" s="63"/>
      <c r="Z5642" s="62">
        <v>0</v>
      </c>
      <c r="AA5642" s="63"/>
      <c r="AB5642" s="63"/>
      <c r="AC5642" s="62">
        <v>0</v>
      </c>
    </row>
    <row r="5643" spans="1:29" ht="30" x14ac:dyDescent="0.25">
      <c r="A5643" s="61" t="s">
        <v>247</v>
      </c>
      <c r="B5643" s="61" t="s">
        <v>248</v>
      </c>
      <c r="C5643" s="62">
        <v>2003</v>
      </c>
      <c r="D5643" s="61" t="s">
        <v>72</v>
      </c>
      <c r="E5643" s="62">
        <v>30</v>
      </c>
      <c r="F5643" s="62">
        <v>52640</v>
      </c>
      <c r="G5643" s="62">
        <v>5439</v>
      </c>
      <c r="H5643" s="62">
        <v>15.11</v>
      </c>
      <c r="I5643" s="62">
        <v>1754.67</v>
      </c>
      <c r="J5643" s="62">
        <v>48955.199999999997</v>
      </c>
      <c r="K5643" s="62">
        <v>2558.6799999999998</v>
      </c>
      <c r="L5643" s="62">
        <v>2770</v>
      </c>
      <c r="M5643" s="62">
        <v>7.69</v>
      </c>
      <c r="N5643" s="62">
        <v>85.29</v>
      </c>
      <c r="O5643" s="62">
        <v>30855.9</v>
      </c>
      <c r="P5643" s="63"/>
      <c r="Q5643" s="63"/>
      <c r="R5643" s="63"/>
      <c r="S5643" s="63"/>
      <c r="T5643" s="63"/>
      <c r="U5643" s="63"/>
      <c r="V5643" s="63"/>
      <c r="W5643" s="63"/>
      <c r="X5643" s="63"/>
      <c r="Y5643" s="63"/>
      <c r="Z5643" s="62">
        <v>52</v>
      </c>
      <c r="AA5643" s="62">
        <v>2102</v>
      </c>
      <c r="AB5643" s="62">
        <v>5.84</v>
      </c>
      <c r="AC5643" s="62">
        <v>1.73</v>
      </c>
    </row>
    <row r="5644" spans="1:29" ht="30" x14ac:dyDescent="0.25">
      <c r="A5644" s="61" t="s">
        <v>363</v>
      </c>
      <c r="B5644" s="61" t="s">
        <v>364</v>
      </c>
      <c r="C5644" s="62">
        <v>2007</v>
      </c>
      <c r="D5644" s="61" t="s">
        <v>99</v>
      </c>
      <c r="E5644" s="62">
        <v>60</v>
      </c>
      <c r="F5644" s="62">
        <v>289451</v>
      </c>
      <c r="G5644" s="62">
        <v>43727</v>
      </c>
      <c r="H5644" s="62">
        <v>60.73</v>
      </c>
      <c r="I5644" s="62">
        <v>4824.18</v>
      </c>
      <c r="J5644" s="62">
        <v>269189.43</v>
      </c>
      <c r="K5644" s="62">
        <v>22981.57</v>
      </c>
      <c r="L5644" s="62">
        <v>33114</v>
      </c>
      <c r="M5644" s="62">
        <v>45.99</v>
      </c>
      <c r="N5644" s="62">
        <v>383.03</v>
      </c>
      <c r="O5644" s="62">
        <v>277141.65999999997</v>
      </c>
      <c r="P5644" s="63"/>
      <c r="Q5644" s="63"/>
      <c r="R5644" s="63"/>
      <c r="S5644" s="63"/>
      <c r="T5644" s="63"/>
      <c r="U5644" s="63"/>
      <c r="V5644" s="63"/>
      <c r="W5644" s="63"/>
      <c r="X5644" s="63"/>
      <c r="Y5644" s="63"/>
      <c r="Z5644" s="62">
        <v>2038.7</v>
      </c>
      <c r="AA5644" s="62">
        <v>8114</v>
      </c>
      <c r="AB5644" s="62">
        <v>11.27</v>
      </c>
      <c r="AC5644" s="62">
        <v>33.979999999999997</v>
      </c>
    </row>
    <row r="5645" spans="1:29" ht="30" x14ac:dyDescent="0.25">
      <c r="A5645" s="61" t="s">
        <v>194</v>
      </c>
      <c r="B5645" s="61" t="s">
        <v>195</v>
      </c>
      <c r="C5645" s="62">
        <v>2010</v>
      </c>
      <c r="D5645" s="61" t="s">
        <v>78</v>
      </c>
      <c r="E5645" s="62">
        <v>80</v>
      </c>
      <c r="F5645" s="62">
        <v>496000</v>
      </c>
      <c r="G5645" s="62">
        <v>65312</v>
      </c>
      <c r="H5645" s="62">
        <v>68.03</v>
      </c>
      <c r="I5645" s="62">
        <v>6200</v>
      </c>
      <c r="J5645" s="62">
        <v>461280</v>
      </c>
      <c r="K5645" s="62">
        <v>0</v>
      </c>
      <c r="L5645" s="63"/>
      <c r="M5645" s="63"/>
      <c r="N5645" s="63"/>
      <c r="O5645" s="63"/>
      <c r="P5645" s="63"/>
      <c r="Q5645" s="63"/>
      <c r="R5645" s="63"/>
      <c r="S5645" s="63"/>
      <c r="T5645" s="63"/>
      <c r="U5645" s="63"/>
      <c r="V5645" s="63"/>
      <c r="W5645" s="63"/>
      <c r="X5645" s="63"/>
      <c r="Y5645" s="63"/>
      <c r="Z5645" s="62">
        <v>18104</v>
      </c>
      <c r="AA5645" s="62">
        <v>275856</v>
      </c>
      <c r="AB5645" s="62">
        <v>287.35000000000002</v>
      </c>
      <c r="AC5645" s="62">
        <v>226.3</v>
      </c>
    </row>
    <row r="5646" spans="1:29" ht="30" x14ac:dyDescent="0.25">
      <c r="A5646" s="61" t="s">
        <v>317</v>
      </c>
      <c r="B5646" s="61" t="s">
        <v>318</v>
      </c>
      <c r="C5646" s="62">
        <v>2017</v>
      </c>
      <c r="D5646" s="61" t="s">
        <v>78</v>
      </c>
      <c r="E5646" s="62">
        <v>56</v>
      </c>
      <c r="F5646" s="62">
        <v>604960</v>
      </c>
      <c r="G5646" s="62">
        <v>99222</v>
      </c>
      <c r="H5646" s="62">
        <v>147.65</v>
      </c>
      <c r="I5646" s="62">
        <v>10802.86</v>
      </c>
      <c r="J5646" s="62">
        <v>562612.80000000005</v>
      </c>
      <c r="K5646" s="62">
        <v>0</v>
      </c>
      <c r="L5646" s="63"/>
      <c r="M5646" s="63"/>
      <c r="N5646" s="63"/>
      <c r="O5646" s="63"/>
      <c r="P5646" s="63"/>
      <c r="Q5646" s="63"/>
      <c r="R5646" s="63"/>
      <c r="S5646" s="63"/>
      <c r="T5646" s="63"/>
      <c r="U5646" s="63"/>
      <c r="V5646" s="63"/>
      <c r="W5646" s="63"/>
      <c r="X5646" s="63"/>
      <c r="Y5646" s="63"/>
      <c r="Z5646" s="62">
        <v>486.65</v>
      </c>
      <c r="AA5646" s="62">
        <v>1397</v>
      </c>
      <c r="AB5646" s="62">
        <v>2.08</v>
      </c>
      <c r="AC5646" s="62">
        <v>8.69</v>
      </c>
    </row>
    <row r="5647" spans="1:29" ht="30" x14ac:dyDescent="0.25">
      <c r="A5647" s="61" t="s">
        <v>393</v>
      </c>
      <c r="B5647" s="61" t="s">
        <v>394</v>
      </c>
      <c r="C5647" s="62">
        <v>2011</v>
      </c>
      <c r="D5647" s="61" t="s">
        <v>78</v>
      </c>
      <c r="E5647" s="62">
        <v>64</v>
      </c>
      <c r="F5647" s="62">
        <v>605440</v>
      </c>
      <c r="G5647" s="62">
        <v>85478</v>
      </c>
      <c r="H5647" s="62">
        <v>111.3</v>
      </c>
      <c r="I5647" s="62">
        <v>9460</v>
      </c>
      <c r="J5647" s="62">
        <v>563059.19999999995</v>
      </c>
      <c r="K5647" s="62">
        <v>0</v>
      </c>
      <c r="L5647" s="63"/>
      <c r="M5647" s="63"/>
      <c r="N5647" s="63"/>
      <c r="O5647" s="63"/>
      <c r="P5647" s="63"/>
      <c r="Q5647" s="63"/>
      <c r="R5647" s="63"/>
      <c r="S5647" s="63"/>
      <c r="T5647" s="63"/>
      <c r="U5647" s="63"/>
      <c r="V5647" s="63"/>
      <c r="W5647" s="63"/>
      <c r="X5647" s="63"/>
      <c r="Y5647" s="63"/>
      <c r="Z5647" s="62">
        <v>0</v>
      </c>
      <c r="AA5647" s="63"/>
      <c r="AB5647" s="63"/>
      <c r="AC5647" s="62">
        <v>0</v>
      </c>
    </row>
    <row r="5648" spans="1:29" x14ac:dyDescent="0.25">
      <c r="A5648" s="61" t="s">
        <v>522</v>
      </c>
      <c r="B5648" s="61" t="s">
        <v>523</v>
      </c>
      <c r="C5648" s="62">
        <v>2014</v>
      </c>
      <c r="D5648" s="61" t="s">
        <v>99</v>
      </c>
      <c r="E5648" s="62">
        <v>56</v>
      </c>
      <c r="F5648" s="62">
        <v>203760</v>
      </c>
      <c r="G5648" s="62">
        <v>27119</v>
      </c>
      <c r="H5648" s="62">
        <v>40.36</v>
      </c>
      <c r="I5648" s="62">
        <v>3638.57</v>
      </c>
      <c r="J5648" s="62">
        <v>189496.8</v>
      </c>
      <c r="K5648" s="62">
        <v>28364.69</v>
      </c>
      <c r="L5648" s="62">
        <v>29636</v>
      </c>
      <c r="M5648" s="62">
        <v>44.1</v>
      </c>
      <c r="N5648" s="62">
        <v>506.51</v>
      </c>
      <c r="O5648" s="62">
        <v>342058.36</v>
      </c>
      <c r="P5648" s="63"/>
      <c r="Q5648" s="63"/>
      <c r="R5648" s="63"/>
      <c r="S5648" s="63"/>
      <c r="T5648" s="63"/>
      <c r="U5648" s="63"/>
      <c r="V5648" s="63"/>
      <c r="W5648" s="63"/>
      <c r="X5648" s="63"/>
      <c r="Y5648" s="63"/>
      <c r="Z5648" s="62">
        <v>98150</v>
      </c>
      <c r="AA5648" s="62">
        <v>15279</v>
      </c>
      <c r="AB5648" s="62">
        <v>22.74</v>
      </c>
      <c r="AC5648" s="62">
        <v>1752.68</v>
      </c>
    </row>
    <row r="5649" spans="1:29" x14ac:dyDescent="0.25">
      <c r="A5649" s="61" t="s">
        <v>126</v>
      </c>
      <c r="B5649" s="61" t="s">
        <v>127</v>
      </c>
      <c r="C5649" s="62">
        <v>2016</v>
      </c>
      <c r="D5649" s="61" t="s">
        <v>99</v>
      </c>
      <c r="E5649" s="62">
        <v>47</v>
      </c>
      <c r="F5649" s="62">
        <v>160735</v>
      </c>
      <c r="G5649" s="62">
        <v>33852</v>
      </c>
      <c r="H5649" s="62">
        <v>60.02</v>
      </c>
      <c r="I5649" s="62">
        <v>3419.89</v>
      </c>
      <c r="J5649" s="62">
        <v>149483.54999999999</v>
      </c>
      <c r="K5649" s="62">
        <v>25148.400000000001</v>
      </c>
      <c r="L5649" s="62">
        <v>26311</v>
      </c>
      <c r="M5649" s="62">
        <v>46.65</v>
      </c>
      <c r="N5649" s="62">
        <v>535.07000000000005</v>
      </c>
      <c r="O5649" s="62">
        <v>303272.09999999998</v>
      </c>
      <c r="P5649" s="63"/>
      <c r="Q5649" s="63"/>
      <c r="R5649" s="63"/>
      <c r="S5649" s="63"/>
      <c r="T5649" s="63"/>
      <c r="U5649" s="63"/>
      <c r="V5649" s="63"/>
      <c r="W5649" s="63"/>
      <c r="X5649" s="63"/>
      <c r="Y5649" s="63"/>
      <c r="Z5649" s="62">
        <v>1591</v>
      </c>
      <c r="AA5649" s="62">
        <v>16511</v>
      </c>
      <c r="AB5649" s="62">
        <v>29.27</v>
      </c>
      <c r="AC5649" s="62">
        <v>33.85</v>
      </c>
    </row>
    <row r="5650" spans="1:29" ht="30" x14ac:dyDescent="0.25">
      <c r="A5650" s="61" t="s">
        <v>542</v>
      </c>
      <c r="B5650" s="61" t="s">
        <v>543</v>
      </c>
      <c r="C5650" s="62">
        <v>2003</v>
      </c>
      <c r="D5650" s="61" t="s">
        <v>78</v>
      </c>
      <c r="E5650" s="62">
        <v>46</v>
      </c>
      <c r="F5650" s="62">
        <v>177600</v>
      </c>
      <c r="G5650" s="62">
        <v>18833</v>
      </c>
      <c r="H5650" s="62">
        <v>34.119999999999997</v>
      </c>
      <c r="I5650" s="62">
        <v>3860.87</v>
      </c>
      <c r="J5650" s="62">
        <v>165168</v>
      </c>
      <c r="K5650" s="62">
        <v>0</v>
      </c>
      <c r="L5650" s="63"/>
      <c r="M5650" s="63"/>
      <c r="N5650" s="63"/>
      <c r="O5650" s="63"/>
      <c r="P5650" s="63"/>
      <c r="Q5650" s="63"/>
      <c r="R5650" s="63"/>
      <c r="S5650" s="63"/>
      <c r="T5650" s="63"/>
      <c r="U5650" s="63"/>
      <c r="V5650" s="63"/>
      <c r="W5650" s="63"/>
      <c r="X5650" s="63"/>
      <c r="Y5650" s="63"/>
      <c r="Z5650" s="62">
        <v>426719.68</v>
      </c>
      <c r="AA5650" s="62">
        <v>14940</v>
      </c>
      <c r="AB5650" s="62">
        <v>27.07</v>
      </c>
      <c r="AC5650" s="62">
        <v>9276.51</v>
      </c>
    </row>
    <row r="5651" spans="1:29" ht="30" x14ac:dyDescent="0.25">
      <c r="A5651" s="61" t="s">
        <v>507</v>
      </c>
      <c r="B5651" s="61" t="s">
        <v>508</v>
      </c>
      <c r="C5651" s="62">
        <v>2016</v>
      </c>
      <c r="D5651" s="61" t="s">
        <v>135</v>
      </c>
      <c r="E5651" s="62">
        <v>195</v>
      </c>
      <c r="F5651" s="62">
        <v>1515662</v>
      </c>
      <c r="G5651" s="62">
        <v>248144</v>
      </c>
      <c r="H5651" s="62">
        <v>106.04</v>
      </c>
      <c r="I5651" s="62">
        <v>7772.63</v>
      </c>
      <c r="J5651" s="62">
        <v>1409565.66</v>
      </c>
      <c r="K5651" s="62">
        <v>174397.67</v>
      </c>
      <c r="L5651" s="62">
        <v>212945</v>
      </c>
      <c r="M5651" s="62">
        <v>91</v>
      </c>
      <c r="N5651" s="62">
        <v>894.35</v>
      </c>
      <c r="O5651" s="62">
        <v>2103113.85</v>
      </c>
      <c r="P5651" s="63"/>
      <c r="Q5651" s="63"/>
      <c r="R5651" s="63"/>
      <c r="S5651" s="63"/>
      <c r="T5651" s="63"/>
      <c r="U5651" s="63"/>
      <c r="V5651" s="63"/>
      <c r="W5651" s="63"/>
      <c r="X5651" s="63"/>
      <c r="Y5651" s="63"/>
      <c r="Z5651" s="62">
        <v>32.46</v>
      </c>
      <c r="AA5651" s="62">
        <v>156641</v>
      </c>
      <c r="AB5651" s="62">
        <v>66.94</v>
      </c>
      <c r="AC5651" s="62">
        <v>0.17</v>
      </c>
    </row>
    <row r="5652" spans="1:29" x14ac:dyDescent="0.25">
      <c r="A5652" s="61" t="s">
        <v>155</v>
      </c>
      <c r="B5652" s="61" t="s">
        <v>156</v>
      </c>
      <c r="C5652" s="62">
        <v>2012</v>
      </c>
      <c r="D5652" s="61" t="s">
        <v>89</v>
      </c>
      <c r="E5652" s="62">
        <v>30</v>
      </c>
      <c r="F5652" s="62">
        <v>90480</v>
      </c>
      <c r="G5652" s="62">
        <v>21087</v>
      </c>
      <c r="H5652" s="62">
        <v>58.58</v>
      </c>
      <c r="I5652" s="62">
        <v>3016</v>
      </c>
      <c r="J5652" s="62">
        <v>84146.4</v>
      </c>
      <c r="K5652" s="62">
        <v>7097.96</v>
      </c>
      <c r="L5652" s="62">
        <v>11610</v>
      </c>
      <c r="M5652" s="62">
        <v>32.25</v>
      </c>
      <c r="N5652" s="62">
        <v>236.6</v>
      </c>
      <c r="O5652" s="62">
        <v>85596.47</v>
      </c>
      <c r="P5652" s="63"/>
      <c r="Q5652" s="63"/>
      <c r="R5652" s="63"/>
      <c r="S5652" s="63"/>
      <c r="T5652" s="63"/>
      <c r="U5652" s="63"/>
      <c r="V5652" s="63"/>
      <c r="W5652" s="63"/>
      <c r="X5652" s="63"/>
      <c r="Y5652" s="63"/>
      <c r="Z5652" s="62">
        <v>149.66999999999999</v>
      </c>
      <c r="AA5652" s="62">
        <v>8144</v>
      </c>
      <c r="AB5652" s="62">
        <v>22.62</v>
      </c>
      <c r="AC5652" s="62">
        <v>4.99</v>
      </c>
    </row>
    <row r="5653" spans="1:29" ht="30" x14ac:dyDescent="0.25">
      <c r="A5653" s="61" t="s">
        <v>239</v>
      </c>
      <c r="B5653" s="61" t="s">
        <v>240</v>
      </c>
      <c r="C5653" s="62">
        <v>2003</v>
      </c>
      <c r="D5653" s="61" t="s">
        <v>94</v>
      </c>
      <c r="E5653" s="62">
        <v>5</v>
      </c>
      <c r="F5653" s="63"/>
      <c r="G5653" s="63"/>
      <c r="H5653" s="63"/>
      <c r="I5653" s="63"/>
      <c r="J5653" s="63"/>
      <c r="K5653" s="62">
        <v>0</v>
      </c>
      <c r="L5653" s="63"/>
      <c r="M5653" s="63"/>
      <c r="N5653" s="63"/>
      <c r="O5653" s="63"/>
      <c r="P5653" s="63"/>
      <c r="Q5653" s="63"/>
      <c r="R5653" s="63"/>
      <c r="S5653" s="63"/>
      <c r="T5653" s="63"/>
      <c r="U5653" s="63"/>
      <c r="V5653" s="63"/>
      <c r="W5653" s="63"/>
      <c r="X5653" s="63"/>
      <c r="Y5653" s="63"/>
      <c r="Z5653" s="62">
        <v>0</v>
      </c>
      <c r="AA5653" s="63"/>
      <c r="AB5653" s="63"/>
      <c r="AC5653" s="62">
        <v>0</v>
      </c>
    </row>
    <row r="5654" spans="1:29" x14ac:dyDescent="0.25">
      <c r="A5654" s="61" t="s">
        <v>130</v>
      </c>
      <c r="B5654" s="61" t="s">
        <v>131</v>
      </c>
      <c r="C5654" s="62">
        <v>2011</v>
      </c>
      <c r="D5654" s="61" t="s">
        <v>89</v>
      </c>
      <c r="E5654" s="62">
        <v>52</v>
      </c>
      <c r="F5654" s="62">
        <v>490000</v>
      </c>
      <c r="G5654" s="62">
        <v>61890</v>
      </c>
      <c r="H5654" s="62">
        <v>99.18</v>
      </c>
      <c r="I5654" s="62">
        <v>9423.08</v>
      </c>
      <c r="J5654" s="62">
        <v>455700</v>
      </c>
      <c r="K5654" s="62">
        <v>0</v>
      </c>
      <c r="L5654" s="63"/>
      <c r="M5654" s="63"/>
      <c r="N5654" s="63"/>
      <c r="O5654" s="63"/>
      <c r="P5654" s="63"/>
      <c r="Q5654" s="63"/>
      <c r="R5654" s="63"/>
      <c r="S5654" s="63"/>
      <c r="T5654" s="63"/>
      <c r="U5654" s="63"/>
      <c r="V5654" s="63"/>
      <c r="W5654" s="63"/>
      <c r="X5654" s="63"/>
      <c r="Y5654" s="63"/>
      <c r="Z5654" s="62">
        <v>2090</v>
      </c>
      <c r="AA5654" s="62">
        <v>12879</v>
      </c>
      <c r="AB5654" s="62">
        <v>20.64</v>
      </c>
      <c r="AC5654" s="62">
        <v>40.19</v>
      </c>
    </row>
    <row r="5655" spans="1:29" x14ac:dyDescent="0.25">
      <c r="A5655" s="61" t="s">
        <v>140</v>
      </c>
      <c r="B5655" s="61" t="s">
        <v>141</v>
      </c>
      <c r="C5655" s="62">
        <v>2008</v>
      </c>
      <c r="D5655" s="61" t="s">
        <v>94</v>
      </c>
      <c r="E5655" s="62">
        <v>15</v>
      </c>
      <c r="F5655" s="62">
        <v>8319</v>
      </c>
      <c r="G5655" s="62">
        <v>1881</v>
      </c>
      <c r="H5655" s="62">
        <v>10.45</v>
      </c>
      <c r="I5655" s="62">
        <v>554.6</v>
      </c>
      <c r="J5655" s="62">
        <v>7736.67</v>
      </c>
      <c r="K5655" s="62">
        <v>0</v>
      </c>
      <c r="L5655" s="62">
        <v>17141</v>
      </c>
      <c r="M5655" s="62">
        <v>95.23</v>
      </c>
      <c r="N5655" s="63"/>
      <c r="O5655" s="63"/>
      <c r="P5655" s="63"/>
      <c r="Q5655" s="63"/>
      <c r="R5655" s="63"/>
      <c r="S5655" s="63"/>
      <c r="T5655" s="63"/>
      <c r="U5655" s="63"/>
      <c r="V5655" s="63"/>
      <c r="W5655" s="63"/>
      <c r="X5655" s="63"/>
      <c r="Y5655" s="63"/>
      <c r="Z5655" s="62">
        <v>1411</v>
      </c>
      <c r="AA5655" s="62">
        <v>8912</v>
      </c>
      <c r="AB5655" s="62">
        <v>49.51</v>
      </c>
      <c r="AC5655" s="62">
        <v>94.07</v>
      </c>
    </row>
    <row r="5656" spans="1:29" ht="30" x14ac:dyDescent="0.25">
      <c r="A5656" s="61" t="s">
        <v>422</v>
      </c>
      <c r="B5656" s="61" t="s">
        <v>423</v>
      </c>
      <c r="C5656" s="62">
        <v>2013</v>
      </c>
      <c r="D5656" s="61" t="s">
        <v>99</v>
      </c>
      <c r="E5656" s="62">
        <v>60</v>
      </c>
      <c r="F5656" s="62">
        <v>587400</v>
      </c>
      <c r="G5656" s="62">
        <v>82713</v>
      </c>
      <c r="H5656" s="62">
        <v>114.88</v>
      </c>
      <c r="I5656" s="62">
        <v>9790</v>
      </c>
      <c r="J5656" s="62">
        <v>546282</v>
      </c>
      <c r="K5656" s="62">
        <v>0</v>
      </c>
      <c r="L5656" s="63"/>
      <c r="M5656" s="63"/>
      <c r="N5656" s="63"/>
      <c r="O5656" s="63"/>
      <c r="P5656" s="63"/>
      <c r="Q5656" s="63"/>
      <c r="R5656" s="63"/>
      <c r="S5656" s="63"/>
      <c r="T5656" s="63"/>
      <c r="U5656" s="63"/>
      <c r="V5656" s="63"/>
      <c r="W5656" s="63"/>
      <c r="X5656" s="63"/>
      <c r="Y5656" s="63"/>
      <c r="Z5656" s="62">
        <v>1492</v>
      </c>
      <c r="AA5656" s="62">
        <v>3975</v>
      </c>
      <c r="AB5656" s="62">
        <v>5.52</v>
      </c>
      <c r="AC5656" s="62">
        <v>24.87</v>
      </c>
    </row>
    <row r="5657" spans="1:29" x14ac:dyDescent="0.25">
      <c r="A5657" s="61" t="s">
        <v>81</v>
      </c>
      <c r="B5657" s="61" t="s">
        <v>82</v>
      </c>
      <c r="C5657" s="62">
        <v>2011</v>
      </c>
      <c r="D5657" s="61" t="s">
        <v>298</v>
      </c>
      <c r="E5657" s="62">
        <v>4</v>
      </c>
      <c r="F5657" s="62">
        <v>380</v>
      </c>
      <c r="G5657" s="62">
        <v>158</v>
      </c>
      <c r="H5657" s="62">
        <v>3.29</v>
      </c>
      <c r="I5657" s="62">
        <v>95</v>
      </c>
      <c r="J5657" s="62">
        <v>353.4</v>
      </c>
      <c r="K5657" s="62">
        <v>0</v>
      </c>
      <c r="L5657" s="63"/>
      <c r="M5657" s="63"/>
      <c r="N5657" s="63"/>
      <c r="O5657" s="63"/>
      <c r="P5657" s="63"/>
      <c r="Q5657" s="63"/>
      <c r="R5657" s="63"/>
      <c r="S5657" s="63"/>
      <c r="T5657" s="63"/>
      <c r="U5657" s="63"/>
      <c r="V5657" s="63"/>
      <c r="W5657" s="63"/>
      <c r="X5657" s="63"/>
      <c r="Y5657" s="63"/>
      <c r="Z5657" s="62">
        <v>539</v>
      </c>
      <c r="AA5657" s="62">
        <v>2609</v>
      </c>
      <c r="AB5657" s="62">
        <v>54.35</v>
      </c>
      <c r="AC5657" s="62">
        <v>134.75</v>
      </c>
    </row>
    <row r="5658" spans="1:29" x14ac:dyDescent="0.25">
      <c r="A5658" s="61" t="s">
        <v>336</v>
      </c>
      <c r="B5658" s="61" t="s">
        <v>337</v>
      </c>
      <c r="C5658" s="62">
        <v>2010</v>
      </c>
      <c r="D5658" s="61" t="s">
        <v>150</v>
      </c>
      <c r="E5658" s="62">
        <v>8</v>
      </c>
      <c r="F5658" s="63"/>
      <c r="G5658" s="62">
        <v>0</v>
      </c>
      <c r="H5658" s="62">
        <v>0</v>
      </c>
      <c r="I5658" s="63"/>
      <c r="J5658" s="63"/>
      <c r="K5658" s="62">
        <v>0</v>
      </c>
      <c r="L5658" s="63"/>
      <c r="M5658" s="63"/>
      <c r="N5658" s="63"/>
      <c r="O5658" s="63"/>
      <c r="P5658" s="63"/>
      <c r="Q5658" s="63"/>
      <c r="R5658" s="63"/>
      <c r="S5658" s="63"/>
      <c r="T5658" s="63"/>
      <c r="U5658" s="63"/>
      <c r="V5658" s="63"/>
      <c r="W5658" s="63"/>
      <c r="X5658" s="63"/>
      <c r="Y5658" s="63"/>
      <c r="Z5658" s="62">
        <v>52100</v>
      </c>
      <c r="AA5658" s="62">
        <v>7717</v>
      </c>
      <c r="AB5658" s="62">
        <v>80.39</v>
      </c>
      <c r="AC5658" s="62">
        <v>6512.5</v>
      </c>
    </row>
    <row r="5659" spans="1:29" x14ac:dyDescent="0.25">
      <c r="A5659" s="61" t="s">
        <v>229</v>
      </c>
      <c r="B5659" s="61" t="s">
        <v>230</v>
      </c>
      <c r="C5659" s="62">
        <v>2016</v>
      </c>
      <c r="D5659" s="61" t="s">
        <v>75</v>
      </c>
      <c r="E5659" s="62">
        <v>24</v>
      </c>
      <c r="F5659" s="62">
        <v>493</v>
      </c>
      <c r="G5659" s="62">
        <v>162</v>
      </c>
      <c r="H5659" s="62">
        <v>0.56000000000000005</v>
      </c>
      <c r="I5659" s="62">
        <v>20.54</v>
      </c>
      <c r="J5659" s="62">
        <v>458.49</v>
      </c>
      <c r="K5659" s="62">
        <v>419.98</v>
      </c>
      <c r="L5659" s="62">
        <v>646</v>
      </c>
      <c r="M5659" s="62">
        <v>2.2400000000000002</v>
      </c>
      <c r="N5659" s="62">
        <v>17.5</v>
      </c>
      <c r="O5659" s="62">
        <v>5064.67</v>
      </c>
      <c r="P5659" s="63"/>
      <c r="Q5659" s="63"/>
      <c r="R5659" s="63"/>
      <c r="S5659" s="63"/>
      <c r="T5659" s="63"/>
      <c r="U5659" s="63"/>
      <c r="V5659" s="63"/>
      <c r="W5659" s="63"/>
      <c r="X5659" s="63"/>
      <c r="Y5659" s="63"/>
      <c r="Z5659" s="62">
        <v>0</v>
      </c>
      <c r="AA5659" s="62">
        <v>24047</v>
      </c>
      <c r="AB5659" s="62">
        <v>83.5</v>
      </c>
      <c r="AC5659" s="62">
        <v>0</v>
      </c>
    </row>
    <row r="5660" spans="1:29" x14ac:dyDescent="0.25">
      <c r="A5660" s="61" t="s">
        <v>444</v>
      </c>
      <c r="B5660" s="61" t="s">
        <v>445</v>
      </c>
      <c r="C5660" s="62">
        <v>2008</v>
      </c>
      <c r="D5660" s="61" t="s">
        <v>78</v>
      </c>
      <c r="E5660" s="62">
        <v>40</v>
      </c>
      <c r="F5660" s="62">
        <v>110400</v>
      </c>
      <c r="G5660" s="62">
        <v>163152</v>
      </c>
      <c r="H5660" s="62">
        <v>339.9</v>
      </c>
      <c r="I5660" s="62">
        <v>2760</v>
      </c>
      <c r="J5660" s="62">
        <v>102672</v>
      </c>
      <c r="K5660" s="62">
        <v>0</v>
      </c>
      <c r="L5660" s="63"/>
      <c r="M5660" s="63"/>
      <c r="N5660" s="63"/>
      <c r="O5660" s="63"/>
      <c r="P5660" s="63"/>
      <c r="Q5660" s="63"/>
      <c r="R5660" s="63"/>
      <c r="S5660" s="63"/>
      <c r="T5660" s="63"/>
      <c r="U5660" s="63"/>
      <c r="V5660" s="63"/>
      <c r="W5660" s="63"/>
      <c r="X5660" s="63"/>
      <c r="Y5660" s="63"/>
      <c r="Z5660" s="62">
        <v>422.3</v>
      </c>
      <c r="AA5660" s="62">
        <v>7930</v>
      </c>
      <c r="AB5660" s="62">
        <v>16.52</v>
      </c>
      <c r="AC5660" s="62">
        <v>10.56</v>
      </c>
    </row>
    <row r="5661" spans="1:29" ht="30" x14ac:dyDescent="0.25">
      <c r="A5661" s="61" t="s">
        <v>237</v>
      </c>
      <c r="B5661" s="61" t="s">
        <v>238</v>
      </c>
      <c r="C5661" s="62">
        <v>2006</v>
      </c>
      <c r="D5661" s="61" t="s">
        <v>297</v>
      </c>
      <c r="E5661" s="62">
        <v>136</v>
      </c>
      <c r="F5661" s="62">
        <v>84125</v>
      </c>
      <c r="G5661" s="62">
        <v>14413</v>
      </c>
      <c r="H5661" s="62">
        <v>8.83</v>
      </c>
      <c r="I5661" s="62">
        <v>618.57000000000005</v>
      </c>
      <c r="J5661" s="62">
        <v>78236.25</v>
      </c>
      <c r="K5661" s="62">
        <v>78030.070000000007</v>
      </c>
      <c r="L5661" s="62">
        <v>130199</v>
      </c>
      <c r="M5661" s="62">
        <v>79.78</v>
      </c>
      <c r="N5661" s="62">
        <v>573.75</v>
      </c>
      <c r="O5661" s="62">
        <v>940988</v>
      </c>
      <c r="P5661" s="63"/>
      <c r="Q5661" s="63"/>
      <c r="R5661" s="63"/>
      <c r="S5661" s="63"/>
      <c r="T5661" s="63"/>
      <c r="U5661" s="63"/>
      <c r="V5661" s="63"/>
      <c r="W5661" s="63"/>
      <c r="X5661" s="63"/>
      <c r="Y5661" s="63"/>
      <c r="Z5661" s="62">
        <v>521779</v>
      </c>
      <c r="AA5661" s="62">
        <v>18066</v>
      </c>
      <c r="AB5661" s="62">
        <v>11.07</v>
      </c>
      <c r="AC5661" s="62">
        <v>3836.61</v>
      </c>
    </row>
    <row r="5662" spans="1:29" x14ac:dyDescent="0.25">
      <c r="A5662" s="61" t="s">
        <v>222</v>
      </c>
      <c r="B5662" s="61" t="s">
        <v>223</v>
      </c>
      <c r="C5662" s="62">
        <v>2008</v>
      </c>
      <c r="D5662" s="61" t="s">
        <v>78</v>
      </c>
      <c r="E5662" s="62">
        <v>40</v>
      </c>
      <c r="F5662" s="62">
        <v>132640</v>
      </c>
      <c r="G5662" s="62">
        <v>20047</v>
      </c>
      <c r="H5662" s="62">
        <v>41.76</v>
      </c>
      <c r="I5662" s="62">
        <v>3316</v>
      </c>
      <c r="J5662" s="62">
        <v>123355.2</v>
      </c>
      <c r="K5662" s="62">
        <v>0</v>
      </c>
      <c r="L5662" s="63"/>
      <c r="M5662" s="63"/>
      <c r="N5662" s="63"/>
      <c r="O5662" s="63"/>
      <c r="P5662" s="63"/>
      <c r="Q5662" s="63"/>
      <c r="R5662" s="63"/>
      <c r="S5662" s="63"/>
      <c r="T5662" s="63"/>
      <c r="U5662" s="62">
        <v>22207</v>
      </c>
      <c r="V5662" s="62">
        <v>71287</v>
      </c>
      <c r="W5662" s="62">
        <v>148.51</v>
      </c>
      <c r="X5662" s="62">
        <v>555</v>
      </c>
      <c r="Y5662" s="62">
        <v>497081.49</v>
      </c>
      <c r="Z5662" s="62">
        <v>113700</v>
      </c>
      <c r="AA5662" s="62">
        <v>9582</v>
      </c>
      <c r="AB5662" s="62">
        <v>19.96</v>
      </c>
      <c r="AC5662" s="62">
        <v>2842.5</v>
      </c>
    </row>
    <row r="5663" spans="1:29" x14ac:dyDescent="0.25">
      <c r="A5663" s="61" t="s">
        <v>304</v>
      </c>
      <c r="B5663" s="61" t="s">
        <v>305</v>
      </c>
      <c r="C5663" s="62">
        <v>2017</v>
      </c>
      <c r="D5663" s="61" t="s">
        <v>78</v>
      </c>
      <c r="E5663" s="62">
        <v>24</v>
      </c>
      <c r="F5663" s="62">
        <v>76370</v>
      </c>
      <c r="G5663" s="62">
        <v>15253</v>
      </c>
      <c r="H5663" s="62">
        <v>52.96</v>
      </c>
      <c r="I5663" s="62">
        <v>3182.08</v>
      </c>
      <c r="J5663" s="62">
        <v>71024.100000000006</v>
      </c>
      <c r="K5663" s="62">
        <v>4627.55</v>
      </c>
      <c r="L5663" s="62">
        <v>6573</v>
      </c>
      <c r="M5663" s="62">
        <v>22.82</v>
      </c>
      <c r="N5663" s="63"/>
      <c r="O5663" s="63"/>
      <c r="P5663" s="63"/>
      <c r="Q5663" s="63"/>
      <c r="R5663" s="63"/>
      <c r="S5663" s="63"/>
      <c r="T5663" s="63"/>
      <c r="U5663" s="63"/>
      <c r="V5663" s="63"/>
      <c r="W5663" s="63"/>
      <c r="X5663" s="63"/>
      <c r="Y5663" s="63"/>
      <c r="Z5663" s="62">
        <v>521.36</v>
      </c>
      <c r="AA5663" s="62">
        <v>1497</v>
      </c>
      <c r="AB5663" s="62">
        <v>5.2</v>
      </c>
      <c r="AC5663" s="62">
        <v>21.72</v>
      </c>
    </row>
    <row r="5664" spans="1:29" ht="30" x14ac:dyDescent="0.25">
      <c r="A5664" s="61" t="s">
        <v>363</v>
      </c>
      <c r="B5664" s="61" t="s">
        <v>364</v>
      </c>
      <c r="C5664" s="62">
        <v>2013</v>
      </c>
      <c r="D5664" s="61" t="s">
        <v>78</v>
      </c>
      <c r="E5664" s="62">
        <v>56</v>
      </c>
      <c r="F5664" s="62">
        <v>472947</v>
      </c>
      <c r="G5664" s="62">
        <v>75618</v>
      </c>
      <c r="H5664" s="62">
        <v>112.53</v>
      </c>
      <c r="I5664" s="62">
        <v>8445.48</v>
      </c>
      <c r="J5664" s="62">
        <v>439840.71</v>
      </c>
      <c r="K5664" s="62">
        <v>0</v>
      </c>
      <c r="L5664" s="63"/>
      <c r="M5664" s="63"/>
      <c r="N5664" s="63"/>
      <c r="O5664" s="63"/>
      <c r="P5664" s="63"/>
      <c r="Q5664" s="63"/>
      <c r="R5664" s="63"/>
      <c r="S5664" s="63"/>
      <c r="T5664" s="63"/>
      <c r="U5664" s="63"/>
      <c r="V5664" s="63"/>
      <c r="W5664" s="63"/>
      <c r="X5664" s="63"/>
      <c r="Y5664" s="63"/>
      <c r="Z5664" s="62">
        <v>479.91</v>
      </c>
      <c r="AA5664" s="62">
        <v>1470</v>
      </c>
      <c r="AB5664" s="62">
        <v>2.19</v>
      </c>
      <c r="AC5664" s="62">
        <v>8.57</v>
      </c>
    </row>
    <row r="5665" spans="1:29" ht="30" x14ac:dyDescent="0.25">
      <c r="A5665" s="61" t="s">
        <v>542</v>
      </c>
      <c r="B5665" s="61" t="s">
        <v>543</v>
      </c>
      <c r="C5665" s="62">
        <v>2008</v>
      </c>
      <c r="D5665" s="61" t="s">
        <v>78</v>
      </c>
      <c r="E5665" s="62">
        <v>46</v>
      </c>
      <c r="F5665" s="62">
        <v>462080</v>
      </c>
      <c r="G5665" s="62">
        <v>76479</v>
      </c>
      <c r="H5665" s="62">
        <v>138.55000000000001</v>
      </c>
      <c r="I5665" s="62">
        <v>10045.219999999999</v>
      </c>
      <c r="J5665" s="62">
        <v>429734.40000000002</v>
      </c>
      <c r="K5665" s="62">
        <v>0</v>
      </c>
      <c r="L5665" s="63"/>
      <c r="M5665" s="63"/>
      <c r="N5665" s="63"/>
      <c r="O5665" s="63"/>
      <c r="P5665" s="63"/>
      <c r="Q5665" s="63"/>
      <c r="R5665" s="63"/>
      <c r="S5665" s="63"/>
      <c r="T5665" s="63"/>
      <c r="U5665" s="63"/>
      <c r="V5665" s="63"/>
      <c r="W5665" s="63"/>
      <c r="X5665" s="63"/>
      <c r="Y5665" s="63"/>
      <c r="Z5665" s="62">
        <v>16692</v>
      </c>
      <c r="AA5665" s="62">
        <v>39014</v>
      </c>
      <c r="AB5665" s="62">
        <v>70.680000000000007</v>
      </c>
      <c r="AC5665" s="62">
        <v>362.87</v>
      </c>
    </row>
    <row r="5666" spans="1:29" x14ac:dyDescent="0.25">
      <c r="A5666" s="61" t="s">
        <v>332</v>
      </c>
      <c r="B5666" s="61" t="s">
        <v>333</v>
      </c>
      <c r="C5666" s="62">
        <v>2007</v>
      </c>
      <c r="D5666" s="61" t="s">
        <v>135</v>
      </c>
      <c r="E5666" s="62">
        <v>50</v>
      </c>
      <c r="F5666" s="62">
        <v>74272</v>
      </c>
      <c r="G5666" s="62">
        <v>14244</v>
      </c>
      <c r="H5666" s="62">
        <v>23.74</v>
      </c>
      <c r="I5666" s="62">
        <v>1485.44</v>
      </c>
      <c r="J5666" s="62">
        <v>69072.960000000006</v>
      </c>
      <c r="K5666" s="62">
        <v>7377.3</v>
      </c>
      <c r="L5666" s="62">
        <v>11951</v>
      </c>
      <c r="M5666" s="62">
        <v>19.920000000000002</v>
      </c>
      <c r="N5666" s="62">
        <v>147.55000000000001</v>
      </c>
      <c r="O5666" s="62">
        <v>88965.119999999995</v>
      </c>
      <c r="P5666" s="63"/>
      <c r="Q5666" s="63"/>
      <c r="R5666" s="63"/>
      <c r="S5666" s="63"/>
      <c r="T5666" s="63"/>
      <c r="U5666" s="63"/>
      <c r="V5666" s="63"/>
      <c r="W5666" s="63"/>
      <c r="X5666" s="63"/>
      <c r="Y5666" s="63"/>
      <c r="Z5666" s="62">
        <v>678112</v>
      </c>
      <c r="AA5666" s="62">
        <v>64971</v>
      </c>
      <c r="AB5666" s="62">
        <v>108.29</v>
      </c>
      <c r="AC5666" s="62">
        <v>13562.24</v>
      </c>
    </row>
    <row r="5667" spans="1:29" ht="30" x14ac:dyDescent="0.25">
      <c r="A5667" s="61" t="s">
        <v>180</v>
      </c>
      <c r="B5667" s="61" t="s">
        <v>181</v>
      </c>
      <c r="C5667" s="62">
        <v>2018</v>
      </c>
      <c r="D5667" s="61" t="s">
        <v>89</v>
      </c>
      <c r="E5667" s="62">
        <v>72</v>
      </c>
      <c r="F5667" s="62">
        <v>467124</v>
      </c>
      <c r="G5667" s="62">
        <v>68594</v>
      </c>
      <c r="H5667" s="62">
        <v>79.39</v>
      </c>
      <c r="I5667" s="62">
        <v>6487.83</v>
      </c>
      <c r="J5667" s="62">
        <v>434425.32</v>
      </c>
      <c r="K5667" s="62">
        <v>20407.37</v>
      </c>
      <c r="L5667" s="62">
        <v>21382</v>
      </c>
      <c r="M5667" s="62">
        <v>24.75</v>
      </c>
      <c r="N5667" s="62">
        <v>283.44</v>
      </c>
      <c r="O5667" s="62">
        <v>246098.61</v>
      </c>
      <c r="P5667" s="63"/>
      <c r="Q5667" s="63"/>
      <c r="R5667" s="63"/>
      <c r="S5667" s="63"/>
      <c r="T5667" s="63"/>
      <c r="U5667" s="63"/>
      <c r="V5667" s="63"/>
      <c r="W5667" s="63"/>
      <c r="X5667" s="63"/>
      <c r="Y5667" s="63"/>
      <c r="Z5667" s="62">
        <v>1728</v>
      </c>
      <c r="AA5667" s="62">
        <v>26528</v>
      </c>
      <c r="AB5667" s="62">
        <v>30.7</v>
      </c>
      <c r="AC5667" s="62">
        <v>24</v>
      </c>
    </row>
    <row r="5668" spans="1:29" x14ac:dyDescent="0.25">
      <c r="A5668" s="61" t="s">
        <v>196</v>
      </c>
      <c r="B5668" s="61" t="s">
        <v>197</v>
      </c>
      <c r="C5668" s="62">
        <v>2014</v>
      </c>
      <c r="D5668" s="61" t="s">
        <v>89</v>
      </c>
      <c r="E5668" s="62">
        <v>24</v>
      </c>
      <c r="F5668" s="62">
        <v>17991</v>
      </c>
      <c r="G5668" s="62">
        <v>3964</v>
      </c>
      <c r="H5668" s="62">
        <v>13.76</v>
      </c>
      <c r="I5668" s="62">
        <v>749.63</v>
      </c>
      <c r="J5668" s="62">
        <v>16731.63</v>
      </c>
      <c r="K5668" s="62">
        <v>9019.4</v>
      </c>
      <c r="L5668" s="62">
        <v>10383</v>
      </c>
      <c r="M5668" s="62">
        <v>36.049999999999997</v>
      </c>
      <c r="N5668" s="62">
        <v>375.81</v>
      </c>
      <c r="O5668" s="62">
        <v>108767.63</v>
      </c>
      <c r="P5668" s="63"/>
      <c r="Q5668" s="63"/>
      <c r="R5668" s="63"/>
      <c r="S5668" s="63"/>
      <c r="T5668" s="63"/>
      <c r="U5668" s="63"/>
      <c r="V5668" s="63"/>
      <c r="W5668" s="63"/>
      <c r="X5668" s="63"/>
      <c r="Y5668" s="63"/>
      <c r="Z5668" s="62">
        <v>141500</v>
      </c>
      <c r="AA5668" s="62">
        <v>24014</v>
      </c>
      <c r="AB5668" s="62">
        <v>83.38</v>
      </c>
      <c r="AC5668" s="62">
        <v>5895.83</v>
      </c>
    </row>
    <row r="5669" spans="1:29" ht="30" x14ac:dyDescent="0.25">
      <c r="A5669" s="61" t="s">
        <v>186</v>
      </c>
      <c r="B5669" s="61" t="s">
        <v>187</v>
      </c>
      <c r="C5669" s="62">
        <v>2005</v>
      </c>
      <c r="D5669" s="61" t="s">
        <v>78</v>
      </c>
      <c r="E5669" s="62">
        <v>40</v>
      </c>
      <c r="F5669" s="62">
        <v>9980916</v>
      </c>
      <c r="G5669" s="62">
        <v>49851</v>
      </c>
      <c r="H5669" s="62">
        <v>103.86</v>
      </c>
      <c r="I5669" s="62">
        <v>249522.9</v>
      </c>
      <c r="J5669" s="62">
        <v>9282251.8800000008</v>
      </c>
      <c r="K5669" s="62">
        <v>0</v>
      </c>
      <c r="L5669" s="63"/>
      <c r="M5669" s="63"/>
      <c r="N5669" s="63"/>
      <c r="O5669" s="63"/>
      <c r="P5669" s="63"/>
      <c r="Q5669" s="63"/>
      <c r="R5669" s="63"/>
      <c r="S5669" s="63"/>
      <c r="T5669" s="63"/>
      <c r="U5669" s="63"/>
      <c r="V5669" s="63"/>
      <c r="W5669" s="63"/>
      <c r="X5669" s="63"/>
      <c r="Y5669" s="63"/>
      <c r="Z5669" s="62">
        <v>173.79</v>
      </c>
      <c r="AA5669" s="62">
        <v>3192</v>
      </c>
      <c r="AB5669" s="62">
        <v>6.65</v>
      </c>
      <c r="AC5669" s="62">
        <v>4.34</v>
      </c>
    </row>
    <row r="5670" spans="1:29" x14ac:dyDescent="0.25">
      <c r="A5670" s="61" t="s">
        <v>70</v>
      </c>
      <c r="B5670" s="61" t="s">
        <v>71</v>
      </c>
      <c r="C5670" s="62">
        <v>2015</v>
      </c>
      <c r="D5670" s="61" t="s">
        <v>75</v>
      </c>
      <c r="E5670" s="62">
        <v>9</v>
      </c>
      <c r="F5670" s="62">
        <v>272</v>
      </c>
      <c r="G5670" s="62">
        <v>400</v>
      </c>
      <c r="H5670" s="62">
        <v>3.7</v>
      </c>
      <c r="I5670" s="62">
        <v>30.22</v>
      </c>
      <c r="J5670" s="62">
        <v>252.96</v>
      </c>
      <c r="K5670" s="62">
        <v>0</v>
      </c>
      <c r="L5670" s="63"/>
      <c r="M5670" s="63"/>
      <c r="N5670" s="63"/>
      <c r="O5670" s="63"/>
      <c r="P5670" s="63"/>
      <c r="Q5670" s="63"/>
      <c r="R5670" s="63"/>
      <c r="S5670" s="63"/>
      <c r="T5670" s="63"/>
      <c r="U5670" s="63"/>
      <c r="V5670" s="63"/>
      <c r="W5670" s="63"/>
      <c r="X5670" s="63"/>
      <c r="Y5670" s="63"/>
      <c r="Z5670" s="62">
        <v>0</v>
      </c>
      <c r="AA5670" s="62">
        <v>129</v>
      </c>
      <c r="AB5670" s="62">
        <v>1.19</v>
      </c>
      <c r="AC5670" s="62">
        <v>0</v>
      </c>
    </row>
    <row r="5671" spans="1:29" x14ac:dyDescent="0.25">
      <c r="A5671" s="61" t="s">
        <v>395</v>
      </c>
      <c r="B5671" s="61" t="s">
        <v>396</v>
      </c>
      <c r="C5671" s="62">
        <v>2012</v>
      </c>
      <c r="D5671" s="61" t="s">
        <v>78</v>
      </c>
      <c r="E5671" s="62">
        <v>30</v>
      </c>
      <c r="F5671" s="62">
        <v>294110</v>
      </c>
      <c r="G5671" s="62">
        <v>34263</v>
      </c>
      <c r="H5671" s="62">
        <v>95.18</v>
      </c>
      <c r="I5671" s="62">
        <v>9803.67</v>
      </c>
      <c r="J5671" s="62">
        <v>273522.3</v>
      </c>
      <c r="K5671" s="62">
        <v>0</v>
      </c>
      <c r="L5671" s="63"/>
      <c r="M5671" s="63"/>
      <c r="N5671" s="63"/>
      <c r="O5671" s="63"/>
      <c r="P5671" s="63"/>
      <c r="Q5671" s="63"/>
      <c r="R5671" s="63"/>
      <c r="S5671" s="63"/>
      <c r="T5671" s="63"/>
      <c r="U5671" s="63"/>
      <c r="V5671" s="63"/>
      <c r="W5671" s="63"/>
      <c r="X5671" s="63"/>
      <c r="Y5671" s="63"/>
      <c r="Z5671" s="62">
        <v>0</v>
      </c>
      <c r="AA5671" s="63"/>
      <c r="AB5671" s="63"/>
      <c r="AC5671" s="62">
        <v>0</v>
      </c>
    </row>
    <row r="5672" spans="1:29" ht="30" x14ac:dyDescent="0.25">
      <c r="A5672" s="61" t="s">
        <v>136</v>
      </c>
      <c r="B5672" s="61" t="s">
        <v>137</v>
      </c>
      <c r="C5672" s="62">
        <v>2010</v>
      </c>
      <c r="D5672" s="61" t="s">
        <v>99</v>
      </c>
      <c r="E5672" s="62">
        <v>30</v>
      </c>
      <c r="F5672" s="62">
        <v>71162</v>
      </c>
      <c r="G5672" s="62">
        <v>11682</v>
      </c>
      <c r="H5672" s="62">
        <v>32.450000000000003</v>
      </c>
      <c r="I5672" s="62">
        <v>2372.0700000000002</v>
      </c>
      <c r="J5672" s="62">
        <v>66180.66</v>
      </c>
      <c r="K5672" s="62">
        <v>13032</v>
      </c>
      <c r="L5672" s="62">
        <v>16165</v>
      </c>
      <c r="M5672" s="62">
        <v>44.9</v>
      </c>
      <c r="N5672" s="63"/>
      <c r="O5672" s="63"/>
      <c r="P5672" s="63"/>
      <c r="Q5672" s="63"/>
      <c r="R5672" s="63"/>
      <c r="S5672" s="63"/>
      <c r="T5672" s="63"/>
      <c r="U5672" s="63"/>
      <c r="V5672" s="63"/>
      <c r="W5672" s="63"/>
      <c r="X5672" s="63"/>
      <c r="Y5672" s="63"/>
      <c r="Z5672" s="62">
        <v>856</v>
      </c>
      <c r="AA5672" s="62">
        <v>2195</v>
      </c>
      <c r="AB5672" s="62">
        <v>6.1</v>
      </c>
      <c r="AC5672" s="62">
        <v>28.53</v>
      </c>
    </row>
    <row r="5673" spans="1:29" x14ac:dyDescent="0.25">
      <c r="A5673" s="61" t="s">
        <v>128</v>
      </c>
      <c r="B5673" s="61" t="s">
        <v>129</v>
      </c>
      <c r="C5673" s="62">
        <v>2008</v>
      </c>
      <c r="D5673" s="61" t="s">
        <v>72</v>
      </c>
      <c r="E5673" s="62">
        <v>78</v>
      </c>
      <c r="F5673" s="62">
        <v>364783</v>
      </c>
      <c r="G5673" s="62">
        <v>56893</v>
      </c>
      <c r="H5673" s="62">
        <v>60.78</v>
      </c>
      <c r="I5673" s="62">
        <v>4676.71</v>
      </c>
      <c r="J5673" s="62">
        <v>339248.19</v>
      </c>
      <c r="K5673" s="62">
        <v>32360.81</v>
      </c>
      <c r="L5673" s="62">
        <v>59198</v>
      </c>
      <c r="M5673" s="62">
        <v>63.25</v>
      </c>
      <c r="N5673" s="62">
        <v>414.88</v>
      </c>
      <c r="O5673" s="62">
        <v>390248.77</v>
      </c>
      <c r="P5673" s="63"/>
      <c r="Q5673" s="63"/>
      <c r="R5673" s="63"/>
      <c r="S5673" s="63"/>
      <c r="T5673" s="63"/>
      <c r="U5673" s="63"/>
      <c r="V5673" s="63"/>
      <c r="W5673" s="63"/>
      <c r="X5673" s="63"/>
      <c r="Y5673" s="63"/>
      <c r="Z5673" s="62">
        <v>3129</v>
      </c>
      <c r="AA5673" s="62">
        <v>7513</v>
      </c>
      <c r="AB5673" s="62">
        <v>8.0299999999999994</v>
      </c>
      <c r="AC5673" s="62">
        <v>40.119999999999997</v>
      </c>
    </row>
    <row r="5674" spans="1:29" x14ac:dyDescent="0.25">
      <c r="A5674" s="61" t="s">
        <v>144</v>
      </c>
      <c r="B5674" s="61" t="s">
        <v>145</v>
      </c>
      <c r="C5674" s="62">
        <v>2016</v>
      </c>
      <c r="D5674" s="61" t="s">
        <v>89</v>
      </c>
      <c r="E5674" s="62">
        <v>58</v>
      </c>
      <c r="F5674" s="62">
        <v>216886</v>
      </c>
      <c r="G5674" s="62">
        <v>40205</v>
      </c>
      <c r="H5674" s="62">
        <v>57.77</v>
      </c>
      <c r="I5674" s="62">
        <v>3739.41</v>
      </c>
      <c r="J5674" s="62">
        <v>201703.98</v>
      </c>
      <c r="K5674" s="62">
        <v>14750.73</v>
      </c>
      <c r="L5674" s="62">
        <v>16720</v>
      </c>
      <c r="M5674" s="62">
        <v>24.02</v>
      </c>
      <c r="N5674" s="62">
        <v>254.32</v>
      </c>
      <c r="O5674" s="62">
        <v>177883.45</v>
      </c>
      <c r="P5674" s="63"/>
      <c r="Q5674" s="63"/>
      <c r="R5674" s="63"/>
      <c r="S5674" s="63"/>
      <c r="T5674" s="63"/>
      <c r="U5674" s="63"/>
      <c r="V5674" s="63"/>
      <c r="W5674" s="63"/>
      <c r="X5674" s="63"/>
      <c r="Y5674" s="63"/>
      <c r="Z5674" s="62">
        <v>1271</v>
      </c>
      <c r="AA5674" s="62">
        <v>24838</v>
      </c>
      <c r="AB5674" s="62">
        <v>35.69</v>
      </c>
      <c r="AC5674" s="62">
        <v>21.91</v>
      </c>
    </row>
    <row r="5675" spans="1:29" ht="30" x14ac:dyDescent="0.25">
      <c r="A5675" s="61" t="s">
        <v>138</v>
      </c>
      <c r="B5675" s="61" t="s">
        <v>139</v>
      </c>
      <c r="C5675" s="62">
        <v>2013</v>
      </c>
      <c r="D5675" s="61" t="s">
        <v>89</v>
      </c>
      <c r="E5675" s="62">
        <v>108</v>
      </c>
      <c r="F5675" s="62">
        <v>403320</v>
      </c>
      <c r="G5675" s="62">
        <v>61603</v>
      </c>
      <c r="H5675" s="62">
        <v>47.53</v>
      </c>
      <c r="I5675" s="62">
        <v>3734.44</v>
      </c>
      <c r="J5675" s="62">
        <v>375087.6</v>
      </c>
      <c r="K5675" s="62">
        <v>41023.279999999999</v>
      </c>
      <c r="L5675" s="62">
        <v>59667</v>
      </c>
      <c r="M5675" s="62">
        <v>46.04</v>
      </c>
      <c r="N5675" s="63"/>
      <c r="O5675" s="63"/>
      <c r="P5675" s="63"/>
      <c r="Q5675" s="63"/>
      <c r="R5675" s="63"/>
      <c r="S5675" s="63"/>
      <c r="T5675" s="63"/>
      <c r="U5675" s="63"/>
      <c r="V5675" s="63"/>
      <c r="W5675" s="63"/>
      <c r="X5675" s="63"/>
      <c r="Y5675" s="63"/>
      <c r="Z5675" s="62">
        <v>330500</v>
      </c>
      <c r="AA5675" s="62">
        <v>32051</v>
      </c>
      <c r="AB5675" s="62">
        <v>24.73</v>
      </c>
      <c r="AC5675" s="62">
        <v>3060.19</v>
      </c>
    </row>
    <row r="5676" spans="1:29" ht="30" x14ac:dyDescent="0.25">
      <c r="A5676" s="61" t="s">
        <v>176</v>
      </c>
      <c r="B5676" s="61" t="s">
        <v>177</v>
      </c>
      <c r="C5676" s="62">
        <v>2018</v>
      </c>
      <c r="D5676" s="61" t="s">
        <v>226</v>
      </c>
      <c r="E5676" s="62">
        <v>40</v>
      </c>
      <c r="F5676" s="62">
        <v>218620</v>
      </c>
      <c r="G5676" s="62">
        <v>48786</v>
      </c>
      <c r="H5676" s="62">
        <v>101.64</v>
      </c>
      <c r="I5676" s="62">
        <v>5465.5</v>
      </c>
      <c r="J5676" s="62">
        <v>203316.6</v>
      </c>
      <c r="K5676" s="62">
        <v>0</v>
      </c>
      <c r="L5676" s="63"/>
      <c r="M5676" s="63"/>
      <c r="N5676" s="63"/>
      <c r="O5676" s="63"/>
      <c r="P5676" s="63"/>
      <c r="Q5676" s="63"/>
      <c r="R5676" s="63"/>
      <c r="S5676" s="63"/>
      <c r="T5676" s="63"/>
      <c r="U5676" s="63"/>
      <c r="V5676" s="63"/>
      <c r="W5676" s="63"/>
      <c r="X5676" s="63"/>
      <c r="Y5676" s="63"/>
      <c r="Z5676" s="62">
        <v>684</v>
      </c>
      <c r="AA5676" s="62">
        <v>5733</v>
      </c>
      <c r="AB5676" s="62">
        <v>11.94</v>
      </c>
      <c r="AC5676" s="62">
        <v>17.100000000000001</v>
      </c>
    </row>
    <row r="5677" spans="1:29" ht="30" x14ac:dyDescent="0.25">
      <c r="A5677" s="61" t="s">
        <v>249</v>
      </c>
      <c r="B5677" s="61" t="s">
        <v>250</v>
      </c>
      <c r="C5677" s="62">
        <v>2005</v>
      </c>
      <c r="D5677" s="61" t="s">
        <v>75</v>
      </c>
      <c r="E5677" s="62">
        <v>4</v>
      </c>
      <c r="F5677" s="62">
        <v>1084</v>
      </c>
      <c r="G5677" s="62">
        <v>137</v>
      </c>
      <c r="H5677" s="62">
        <v>2.85</v>
      </c>
      <c r="I5677" s="62">
        <v>271</v>
      </c>
      <c r="J5677" s="62">
        <v>1008.12</v>
      </c>
      <c r="K5677" s="62">
        <v>0</v>
      </c>
      <c r="L5677" s="63"/>
      <c r="M5677" s="63"/>
      <c r="N5677" s="63"/>
      <c r="O5677" s="63"/>
      <c r="P5677" s="63"/>
      <c r="Q5677" s="63"/>
      <c r="R5677" s="63"/>
      <c r="S5677" s="63"/>
      <c r="T5677" s="63"/>
      <c r="U5677" s="63"/>
      <c r="V5677" s="63"/>
      <c r="W5677" s="63"/>
      <c r="X5677" s="63"/>
      <c r="Y5677" s="63"/>
      <c r="Z5677" s="62">
        <v>439.81</v>
      </c>
      <c r="AA5677" s="62">
        <v>2278</v>
      </c>
      <c r="AB5677" s="62">
        <v>47.46</v>
      </c>
      <c r="AC5677" s="62">
        <v>109.95</v>
      </c>
    </row>
    <row r="5678" spans="1:29" ht="30" x14ac:dyDescent="0.25">
      <c r="A5678" s="61" t="s">
        <v>277</v>
      </c>
      <c r="B5678" s="61" t="s">
        <v>278</v>
      </c>
      <c r="C5678" s="62">
        <v>2012</v>
      </c>
      <c r="D5678" s="61" t="s">
        <v>99</v>
      </c>
      <c r="E5678" s="62">
        <v>48</v>
      </c>
      <c r="F5678" s="62">
        <v>354625</v>
      </c>
      <c r="G5678" s="62">
        <v>53246</v>
      </c>
      <c r="H5678" s="62">
        <v>92.44</v>
      </c>
      <c r="I5678" s="62">
        <v>7388.02</v>
      </c>
      <c r="J5678" s="62">
        <v>329801.25</v>
      </c>
      <c r="K5678" s="62">
        <v>0</v>
      </c>
      <c r="L5678" s="63"/>
      <c r="M5678" s="63"/>
      <c r="N5678" s="63"/>
      <c r="O5678" s="63"/>
      <c r="P5678" s="63"/>
      <c r="Q5678" s="63"/>
      <c r="R5678" s="63"/>
      <c r="S5678" s="63"/>
      <c r="T5678" s="63"/>
      <c r="U5678" s="63"/>
      <c r="V5678" s="63"/>
      <c r="W5678" s="63"/>
      <c r="X5678" s="63"/>
      <c r="Y5678" s="63"/>
      <c r="Z5678" s="62">
        <v>124501</v>
      </c>
      <c r="AA5678" s="62">
        <v>38832</v>
      </c>
      <c r="AB5678" s="62">
        <v>67.42</v>
      </c>
      <c r="AC5678" s="62">
        <v>2593.77</v>
      </c>
    </row>
    <row r="5679" spans="1:29" x14ac:dyDescent="0.25">
      <c r="A5679" s="61" t="s">
        <v>79</v>
      </c>
      <c r="B5679" s="61" t="s">
        <v>80</v>
      </c>
      <c r="C5679" s="62">
        <v>2017</v>
      </c>
      <c r="D5679" s="61" t="s">
        <v>419</v>
      </c>
      <c r="E5679" s="62">
        <v>16</v>
      </c>
      <c r="F5679" s="63"/>
      <c r="G5679" s="63"/>
      <c r="H5679" s="63"/>
      <c r="I5679" s="63"/>
      <c r="J5679" s="63"/>
      <c r="K5679" s="62">
        <v>0</v>
      </c>
      <c r="L5679" s="63"/>
      <c r="M5679" s="63"/>
      <c r="N5679" s="63"/>
      <c r="O5679" s="63"/>
      <c r="P5679" s="63"/>
      <c r="Q5679" s="63"/>
      <c r="R5679" s="63"/>
      <c r="S5679" s="63"/>
      <c r="T5679" s="63"/>
      <c r="U5679" s="63"/>
      <c r="V5679" s="63"/>
      <c r="W5679" s="63"/>
      <c r="X5679" s="63"/>
      <c r="Y5679" s="63"/>
      <c r="Z5679" s="62">
        <v>0</v>
      </c>
      <c r="AA5679" s="63"/>
      <c r="AB5679" s="63"/>
      <c r="AC5679" s="62">
        <v>0</v>
      </c>
    </row>
    <row r="5680" spans="1:29" ht="30" x14ac:dyDescent="0.25">
      <c r="A5680" s="61" t="s">
        <v>171</v>
      </c>
      <c r="B5680" s="61" t="s">
        <v>172</v>
      </c>
      <c r="C5680" s="62">
        <v>2010</v>
      </c>
      <c r="D5680" s="61" t="s">
        <v>419</v>
      </c>
      <c r="E5680" s="62">
        <v>6</v>
      </c>
      <c r="F5680" s="62">
        <v>9973</v>
      </c>
      <c r="G5680" s="62">
        <v>2101</v>
      </c>
      <c r="H5680" s="62">
        <v>29.18</v>
      </c>
      <c r="I5680" s="62">
        <v>1662.17</v>
      </c>
      <c r="J5680" s="62">
        <v>9274.89</v>
      </c>
      <c r="K5680" s="62">
        <v>0</v>
      </c>
      <c r="L5680" s="63"/>
      <c r="M5680" s="63"/>
      <c r="N5680" s="63"/>
      <c r="O5680" s="63"/>
      <c r="P5680" s="63"/>
      <c r="Q5680" s="63"/>
      <c r="R5680" s="63"/>
      <c r="S5680" s="63"/>
      <c r="T5680" s="63"/>
      <c r="U5680" s="63"/>
      <c r="V5680" s="63"/>
      <c r="W5680" s="63"/>
      <c r="X5680" s="63"/>
      <c r="Y5680" s="63"/>
      <c r="Z5680" s="62">
        <v>101</v>
      </c>
      <c r="AA5680" s="62">
        <v>868</v>
      </c>
      <c r="AB5680" s="62">
        <v>12.06</v>
      </c>
      <c r="AC5680" s="62">
        <v>16.829999999999998</v>
      </c>
    </row>
    <row r="5681" spans="1:29" x14ac:dyDescent="0.25">
      <c r="A5681" s="61" t="s">
        <v>548</v>
      </c>
      <c r="B5681" s="61" t="s">
        <v>549</v>
      </c>
      <c r="C5681" s="62">
        <v>2010</v>
      </c>
      <c r="D5681" s="61" t="s">
        <v>78</v>
      </c>
      <c r="E5681" s="62">
        <v>48</v>
      </c>
      <c r="F5681" s="62">
        <v>351200</v>
      </c>
      <c r="G5681" s="62">
        <v>61983</v>
      </c>
      <c r="H5681" s="62">
        <v>107.61</v>
      </c>
      <c r="I5681" s="62">
        <v>7316.67</v>
      </c>
      <c r="J5681" s="62">
        <v>326616</v>
      </c>
      <c r="K5681" s="62">
        <v>0</v>
      </c>
      <c r="L5681" s="63"/>
      <c r="M5681" s="63"/>
      <c r="N5681" s="63"/>
      <c r="O5681" s="63"/>
      <c r="P5681" s="63"/>
      <c r="Q5681" s="63"/>
      <c r="R5681" s="63"/>
      <c r="S5681" s="63"/>
      <c r="T5681" s="63"/>
      <c r="U5681" s="63"/>
      <c r="V5681" s="63"/>
      <c r="W5681" s="63"/>
      <c r="X5681" s="63"/>
      <c r="Y5681" s="63"/>
      <c r="Z5681" s="62">
        <v>146697</v>
      </c>
      <c r="AA5681" s="62">
        <v>7191</v>
      </c>
      <c r="AB5681" s="62">
        <v>12.48</v>
      </c>
      <c r="AC5681" s="62">
        <v>3056.19</v>
      </c>
    </row>
    <row r="5682" spans="1:29" x14ac:dyDescent="0.25">
      <c r="A5682" s="61" t="s">
        <v>241</v>
      </c>
      <c r="B5682" s="61" t="s">
        <v>242</v>
      </c>
      <c r="C5682" s="62">
        <v>2018</v>
      </c>
      <c r="D5682" s="61" t="s">
        <v>78</v>
      </c>
      <c r="E5682" s="62">
        <v>84</v>
      </c>
      <c r="F5682" s="62">
        <v>460255</v>
      </c>
      <c r="G5682" s="62">
        <v>44626</v>
      </c>
      <c r="H5682" s="62">
        <v>44.27</v>
      </c>
      <c r="I5682" s="62">
        <v>5479.23</v>
      </c>
      <c r="J5682" s="62">
        <v>428037.15</v>
      </c>
      <c r="K5682" s="62">
        <v>0</v>
      </c>
      <c r="L5682" s="63"/>
      <c r="M5682" s="63"/>
      <c r="N5682" s="63"/>
      <c r="O5682" s="63"/>
      <c r="P5682" s="63"/>
      <c r="Q5682" s="63"/>
      <c r="R5682" s="63"/>
      <c r="S5682" s="63"/>
      <c r="T5682" s="63"/>
      <c r="U5682" s="63"/>
      <c r="V5682" s="63"/>
      <c r="W5682" s="63"/>
      <c r="X5682" s="63"/>
      <c r="Y5682" s="63"/>
      <c r="Z5682" s="62">
        <v>21800</v>
      </c>
      <c r="AA5682" s="62">
        <v>4556</v>
      </c>
      <c r="AB5682" s="62">
        <v>4.5199999999999996</v>
      </c>
      <c r="AC5682" s="62">
        <v>259.52</v>
      </c>
    </row>
    <row r="5683" spans="1:29" ht="30" x14ac:dyDescent="0.25">
      <c r="A5683" s="61" t="s">
        <v>556</v>
      </c>
      <c r="B5683" s="61" t="s">
        <v>557</v>
      </c>
      <c r="C5683" s="62">
        <v>2012</v>
      </c>
      <c r="D5683" s="61" t="s">
        <v>75</v>
      </c>
      <c r="E5683" s="62">
        <v>8</v>
      </c>
      <c r="F5683" s="62">
        <v>16848</v>
      </c>
      <c r="G5683" s="62">
        <v>2340</v>
      </c>
      <c r="H5683" s="62">
        <v>24.38</v>
      </c>
      <c r="I5683" s="62">
        <v>2106</v>
      </c>
      <c r="J5683" s="62">
        <v>15668.64</v>
      </c>
      <c r="K5683" s="62">
        <v>0</v>
      </c>
      <c r="L5683" s="63"/>
      <c r="M5683" s="63"/>
      <c r="N5683" s="63"/>
      <c r="O5683" s="63"/>
      <c r="P5683" s="63"/>
      <c r="Q5683" s="63"/>
      <c r="R5683" s="63"/>
      <c r="S5683" s="63"/>
      <c r="T5683" s="63"/>
      <c r="U5683" s="63"/>
      <c r="V5683" s="63"/>
      <c r="W5683" s="63"/>
      <c r="X5683" s="63"/>
      <c r="Y5683" s="63"/>
      <c r="Z5683" s="62">
        <v>414.41</v>
      </c>
      <c r="AA5683" s="62">
        <v>4637</v>
      </c>
      <c r="AB5683" s="62">
        <v>48.3</v>
      </c>
      <c r="AC5683" s="62">
        <v>51.8</v>
      </c>
    </row>
    <row r="5684" spans="1:29" ht="30" x14ac:dyDescent="0.25">
      <c r="A5684" s="61" t="s">
        <v>538</v>
      </c>
      <c r="B5684" s="61" t="s">
        <v>539</v>
      </c>
      <c r="C5684" s="62">
        <v>2017</v>
      </c>
      <c r="D5684" s="61" t="s">
        <v>78</v>
      </c>
      <c r="E5684" s="62">
        <v>56</v>
      </c>
      <c r="F5684" s="62">
        <v>552803</v>
      </c>
      <c r="G5684" s="62">
        <v>92047</v>
      </c>
      <c r="H5684" s="62">
        <v>136.97</v>
      </c>
      <c r="I5684" s="62">
        <v>9871.48</v>
      </c>
      <c r="J5684" s="62">
        <v>514106.79</v>
      </c>
      <c r="K5684" s="62">
        <v>0</v>
      </c>
      <c r="L5684" s="63"/>
      <c r="M5684" s="63"/>
      <c r="N5684" s="63"/>
      <c r="O5684" s="63"/>
      <c r="P5684" s="63"/>
      <c r="Q5684" s="63"/>
      <c r="R5684" s="63"/>
      <c r="S5684" s="63"/>
      <c r="T5684" s="63"/>
      <c r="U5684" s="63"/>
      <c r="V5684" s="63"/>
      <c r="W5684" s="63"/>
      <c r="X5684" s="63"/>
      <c r="Y5684" s="63"/>
      <c r="Z5684" s="62">
        <v>0</v>
      </c>
      <c r="AA5684" s="63"/>
      <c r="AB5684" s="63"/>
      <c r="AC5684" s="62">
        <v>0</v>
      </c>
    </row>
    <row r="5685" spans="1:29" x14ac:dyDescent="0.25">
      <c r="A5685" s="61" t="s">
        <v>130</v>
      </c>
      <c r="B5685" s="61" t="s">
        <v>131</v>
      </c>
      <c r="C5685" s="62">
        <v>2012</v>
      </c>
      <c r="D5685" s="61" t="s">
        <v>99</v>
      </c>
      <c r="E5685" s="62">
        <v>50</v>
      </c>
      <c r="F5685" s="62">
        <v>167840</v>
      </c>
      <c r="G5685" s="62">
        <v>20098</v>
      </c>
      <c r="H5685" s="62">
        <v>33.5</v>
      </c>
      <c r="I5685" s="62">
        <v>3356.8</v>
      </c>
      <c r="J5685" s="62">
        <v>156091.20000000001</v>
      </c>
      <c r="K5685" s="62">
        <v>30426.77</v>
      </c>
      <c r="L5685" s="62">
        <v>37417</v>
      </c>
      <c r="M5685" s="62">
        <v>62.36</v>
      </c>
      <c r="N5685" s="62">
        <v>608.54</v>
      </c>
      <c r="O5685" s="62">
        <v>366925.55</v>
      </c>
      <c r="P5685" s="63"/>
      <c r="Q5685" s="63"/>
      <c r="R5685" s="63"/>
      <c r="S5685" s="63"/>
      <c r="T5685" s="63"/>
      <c r="U5685" s="63"/>
      <c r="V5685" s="63"/>
      <c r="W5685" s="63"/>
      <c r="X5685" s="63"/>
      <c r="Y5685" s="63"/>
      <c r="Z5685" s="62">
        <v>1310</v>
      </c>
      <c r="AA5685" s="62">
        <v>7979</v>
      </c>
      <c r="AB5685" s="62">
        <v>13.3</v>
      </c>
      <c r="AC5685" s="62">
        <v>26.2</v>
      </c>
    </row>
    <row r="5686" spans="1:29" x14ac:dyDescent="0.25">
      <c r="A5686" s="61" t="s">
        <v>140</v>
      </c>
      <c r="B5686" s="61" t="s">
        <v>141</v>
      </c>
      <c r="C5686" s="62">
        <v>2008</v>
      </c>
      <c r="D5686" s="61" t="s">
        <v>72</v>
      </c>
      <c r="E5686" s="62">
        <v>59</v>
      </c>
      <c r="F5686" s="62">
        <v>206644</v>
      </c>
      <c r="G5686" s="62">
        <v>37665</v>
      </c>
      <c r="H5686" s="62">
        <v>53.2</v>
      </c>
      <c r="I5686" s="62">
        <v>3502.44</v>
      </c>
      <c r="J5686" s="62">
        <v>192178.92</v>
      </c>
      <c r="K5686" s="62">
        <v>1870.03</v>
      </c>
      <c r="L5686" s="62">
        <v>25718</v>
      </c>
      <c r="M5686" s="62">
        <v>36.32</v>
      </c>
      <c r="N5686" s="63"/>
      <c r="O5686" s="63"/>
      <c r="P5686" s="63"/>
      <c r="Q5686" s="63"/>
      <c r="R5686" s="63"/>
      <c r="S5686" s="63"/>
      <c r="T5686" s="63"/>
      <c r="U5686" s="63"/>
      <c r="V5686" s="63"/>
      <c r="W5686" s="63"/>
      <c r="X5686" s="63"/>
      <c r="Y5686" s="63"/>
      <c r="Z5686" s="62">
        <v>1790</v>
      </c>
      <c r="AA5686" s="62">
        <v>14467</v>
      </c>
      <c r="AB5686" s="62">
        <v>20.43</v>
      </c>
      <c r="AC5686" s="62">
        <v>30.34</v>
      </c>
    </row>
    <row r="5687" spans="1:29" ht="45" x14ac:dyDescent="0.25">
      <c r="A5687" s="61" t="s">
        <v>340</v>
      </c>
      <c r="B5687" s="61" t="s">
        <v>341</v>
      </c>
      <c r="C5687" s="62">
        <v>2015</v>
      </c>
      <c r="D5687" s="61" t="s">
        <v>75</v>
      </c>
      <c r="E5687" s="62">
        <v>8</v>
      </c>
      <c r="F5687" s="62">
        <v>265</v>
      </c>
      <c r="G5687" s="62">
        <v>69</v>
      </c>
      <c r="H5687" s="62">
        <v>0.72</v>
      </c>
      <c r="I5687" s="62">
        <v>33.130000000000003</v>
      </c>
      <c r="J5687" s="62">
        <v>246.45</v>
      </c>
      <c r="K5687" s="62">
        <v>68</v>
      </c>
      <c r="L5687" s="62">
        <v>96</v>
      </c>
      <c r="M5687" s="62">
        <v>1</v>
      </c>
      <c r="N5687" s="62">
        <v>8.5</v>
      </c>
      <c r="O5687" s="62">
        <v>820.03</v>
      </c>
      <c r="P5687" s="63"/>
      <c r="Q5687" s="63"/>
      <c r="R5687" s="63"/>
      <c r="S5687" s="63"/>
      <c r="T5687" s="63"/>
      <c r="U5687" s="63"/>
      <c r="V5687" s="63"/>
      <c r="W5687" s="63"/>
      <c r="X5687" s="63"/>
      <c r="Y5687" s="63"/>
      <c r="Z5687" s="62">
        <v>46400</v>
      </c>
      <c r="AA5687" s="62">
        <v>3010</v>
      </c>
      <c r="AB5687" s="62">
        <v>31.35</v>
      </c>
      <c r="AC5687" s="62">
        <v>5800</v>
      </c>
    </row>
    <row r="5688" spans="1:29" x14ac:dyDescent="0.25">
      <c r="A5688" s="61" t="s">
        <v>251</v>
      </c>
      <c r="B5688" s="61" t="s">
        <v>252</v>
      </c>
      <c r="C5688" s="62">
        <v>2005</v>
      </c>
      <c r="D5688" s="61" t="s">
        <v>75</v>
      </c>
      <c r="E5688" s="62">
        <v>5</v>
      </c>
      <c r="F5688" s="62">
        <v>62</v>
      </c>
      <c r="G5688" s="62">
        <v>15</v>
      </c>
      <c r="H5688" s="62">
        <v>0.25</v>
      </c>
      <c r="I5688" s="62">
        <v>12.4</v>
      </c>
      <c r="J5688" s="62">
        <v>57.66</v>
      </c>
      <c r="K5688" s="62">
        <v>0</v>
      </c>
      <c r="L5688" s="63"/>
      <c r="M5688" s="63"/>
      <c r="N5688" s="63"/>
      <c r="O5688" s="63"/>
      <c r="P5688" s="63"/>
      <c r="Q5688" s="63"/>
      <c r="R5688" s="63"/>
      <c r="S5688" s="63"/>
      <c r="T5688" s="63"/>
      <c r="U5688" s="63"/>
      <c r="V5688" s="63"/>
      <c r="W5688" s="63"/>
      <c r="X5688" s="63"/>
      <c r="Y5688" s="63"/>
      <c r="Z5688" s="62">
        <v>404</v>
      </c>
      <c r="AA5688" s="62">
        <v>2971</v>
      </c>
      <c r="AB5688" s="62">
        <v>49.52</v>
      </c>
      <c r="AC5688" s="62">
        <v>80.8</v>
      </c>
    </row>
    <row r="5689" spans="1:29" ht="30" x14ac:dyDescent="0.25">
      <c r="A5689" s="61" t="s">
        <v>516</v>
      </c>
      <c r="B5689" s="61" t="s">
        <v>517</v>
      </c>
      <c r="C5689" s="62">
        <v>2005</v>
      </c>
      <c r="D5689" s="61" t="s">
        <v>99</v>
      </c>
      <c r="E5689" s="62">
        <v>30</v>
      </c>
      <c r="F5689" s="62">
        <v>234990</v>
      </c>
      <c r="G5689" s="62">
        <v>28208</v>
      </c>
      <c r="H5689" s="62">
        <v>78.36</v>
      </c>
      <c r="I5689" s="62">
        <v>7833</v>
      </c>
      <c r="J5689" s="62">
        <v>218540.7</v>
      </c>
      <c r="K5689" s="62">
        <v>0</v>
      </c>
      <c r="L5689" s="63"/>
      <c r="M5689" s="63"/>
      <c r="N5689" s="63"/>
      <c r="O5689" s="63"/>
      <c r="P5689" s="63"/>
      <c r="Q5689" s="63"/>
      <c r="R5689" s="63"/>
      <c r="S5689" s="63"/>
      <c r="T5689" s="63"/>
      <c r="U5689" s="63"/>
      <c r="V5689" s="63"/>
      <c r="W5689" s="63"/>
      <c r="X5689" s="63"/>
      <c r="Y5689" s="63"/>
      <c r="Z5689" s="62">
        <v>193400</v>
      </c>
      <c r="AA5689" s="62">
        <v>5660</v>
      </c>
      <c r="AB5689" s="62">
        <v>15.72</v>
      </c>
      <c r="AC5689" s="62">
        <v>6446.67</v>
      </c>
    </row>
    <row r="5690" spans="1:29" ht="30" x14ac:dyDescent="0.25">
      <c r="A5690" s="61" t="s">
        <v>239</v>
      </c>
      <c r="B5690" s="61" t="s">
        <v>240</v>
      </c>
      <c r="C5690" s="62">
        <v>2014</v>
      </c>
      <c r="D5690" s="61" t="s">
        <v>78</v>
      </c>
      <c r="E5690" s="62">
        <v>40</v>
      </c>
      <c r="F5690" s="62">
        <v>257040</v>
      </c>
      <c r="G5690" s="62">
        <v>13110</v>
      </c>
      <c r="H5690" s="62">
        <v>27.31</v>
      </c>
      <c r="I5690" s="62">
        <v>6426</v>
      </c>
      <c r="J5690" s="62">
        <v>239047.2</v>
      </c>
      <c r="K5690" s="62">
        <v>1940.39</v>
      </c>
      <c r="L5690" s="62">
        <v>11980</v>
      </c>
      <c r="M5690" s="62">
        <v>24.96</v>
      </c>
      <c r="N5690" s="62">
        <v>48.51</v>
      </c>
      <c r="O5690" s="62">
        <v>23399.78</v>
      </c>
      <c r="P5690" s="63"/>
      <c r="Q5690" s="63"/>
      <c r="R5690" s="63"/>
      <c r="S5690" s="63"/>
      <c r="T5690" s="63"/>
      <c r="U5690" s="63"/>
      <c r="V5690" s="63"/>
      <c r="W5690" s="63"/>
      <c r="X5690" s="63"/>
      <c r="Y5690" s="63"/>
      <c r="Z5690" s="62">
        <v>291.42</v>
      </c>
      <c r="AA5690" s="62">
        <v>4507</v>
      </c>
      <c r="AB5690" s="62">
        <v>9.39</v>
      </c>
      <c r="AC5690" s="62">
        <v>7.29</v>
      </c>
    </row>
    <row r="5691" spans="1:29" ht="30" x14ac:dyDescent="0.25">
      <c r="A5691" s="61" t="s">
        <v>188</v>
      </c>
      <c r="B5691" s="61" t="s">
        <v>189</v>
      </c>
      <c r="C5691" s="62">
        <v>2018</v>
      </c>
      <c r="D5691" s="61" t="s">
        <v>83</v>
      </c>
      <c r="E5691" s="62">
        <v>58</v>
      </c>
      <c r="F5691" s="62">
        <v>0</v>
      </c>
      <c r="G5691" s="62">
        <v>0</v>
      </c>
      <c r="H5691" s="62">
        <v>0</v>
      </c>
      <c r="I5691" s="62">
        <v>0</v>
      </c>
      <c r="J5691" s="62">
        <v>0</v>
      </c>
      <c r="K5691" s="62">
        <v>0</v>
      </c>
      <c r="L5691" s="62">
        <v>0</v>
      </c>
      <c r="M5691" s="62">
        <v>0</v>
      </c>
      <c r="N5691" s="62">
        <v>0</v>
      </c>
      <c r="O5691" s="62">
        <v>0</v>
      </c>
      <c r="P5691" s="63"/>
      <c r="Q5691" s="63"/>
      <c r="R5691" s="63"/>
      <c r="S5691" s="63"/>
      <c r="T5691" s="63"/>
      <c r="U5691" s="63"/>
      <c r="V5691" s="63"/>
      <c r="W5691" s="63"/>
      <c r="X5691" s="63"/>
      <c r="Y5691" s="63"/>
      <c r="Z5691" s="62">
        <v>0</v>
      </c>
      <c r="AA5691" s="62">
        <v>0</v>
      </c>
      <c r="AB5691" s="62">
        <v>0</v>
      </c>
      <c r="AC5691" s="62">
        <v>0</v>
      </c>
    </row>
    <row r="5692" spans="1:29" ht="30" x14ac:dyDescent="0.25">
      <c r="A5692" s="61" t="s">
        <v>173</v>
      </c>
      <c r="B5692" s="61" t="s">
        <v>174</v>
      </c>
      <c r="C5692" s="62">
        <v>2018</v>
      </c>
      <c r="D5692" s="61" t="s">
        <v>78</v>
      </c>
      <c r="E5692" s="62">
        <v>28</v>
      </c>
      <c r="F5692" s="62">
        <v>64465</v>
      </c>
      <c r="G5692" s="62">
        <v>10535</v>
      </c>
      <c r="H5692" s="62">
        <v>31.35</v>
      </c>
      <c r="I5692" s="62">
        <v>2302.3200000000002</v>
      </c>
      <c r="J5692" s="62">
        <v>59952.45</v>
      </c>
      <c r="K5692" s="62">
        <v>6024.25</v>
      </c>
      <c r="L5692" s="62">
        <v>7085</v>
      </c>
      <c r="M5692" s="62">
        <v>21.09</v>
      </c>
      <c r="N5692" s="62">
        <v>215.15</v>
      </c>
      <c r="O5692" s="62">
        <v>72648.22</v>
      </c>
      <c r="P5692" s="63"/>
      <c r="Q5692" s="63"/>
      <c r="R5692" s="63"/>
      <c r="S5692" s="63"/>
      <c r="T5692" s="63"/>
      <c r="U5692" s="63"/>
      <c r="V5692" s="63"/>
      <c r="W5692" s="63"/>
      <c r="X5692" s="63"/>
      <c r="Y5692" s="63"/>
      <c r="Z5692" s="62">
        <v>799.47</v>
      </c>
      <c r="AA5692" s="62">
        <v>4926</v>
      </c>
      <c r="AB5692" s="62">
        <v>14.66</v>
      </c>
      <c r="AC5692" s="62">
        <v>28.55</v>
      </c>
    </row>
    <row r="5693" spans="1:29" x14ac:dyDescent="0.25">
      <c r="A5693" s="61" t="s">
        <v>434</v>
      </c>
      <c r="B5693" s="61" t="s">
        <v>435</v>
      </c>
      <c r="C5693" s="62">
        <v>2008</v>
      </c>
      <c r="D5693" s="61" t="s">
        <v>78</v>
      </c>
      <c r="E5693" s="62">
        <v>32</v>
      </c>
      <c r="F5693" s="62">
        <v>63865</v>
      </c>
      <c r="G5693" s="62">
        <v>7871</v>
      </c>
      <c r="H5693" s="62">
        <v>20.5</v>
      </c>
      <c r="I5693" s="62">
        <v>1995.78</v>
      </c>
      <c r="J5693" s="62">
        <v>59394.45</v>
      </c>
      <c r="K5693" s="62">
        <v>7821</v>
      </c>
      <c r="L5693" s="62">
        <v>4232</v>
      </c>
      <c r="M5693" s="62">
        <v>11.02</v>
      </c>
      <c r="N5693" s="62">
        <v>244.41</v>
      </c>
      <c r="O5693" s="62">
        <v>94315.79</v>
      </c>
      <c r="P5693" s="63"/>
      <c r="Q5693" s="63"/>
      <c r="R5693" s="63"/>
      <c r="S5693" s="63"/>
      <c r="T5693" s="63"/>
      <c r="U5693" s="63"/>
      <c r="V5693" s="63"/>
      <c r="W5693" s="63"/>
      <c r="X5693" s="63"/>
      <c r="Y5693" s="63"/>
      <c r="Z5693" s="62">
        <v>406.78</v>
      </c>
      <c r="AA5693" s="62">
        <v>2642</v>
      </c>
      <c r="AB5693" s="62">
        <v>6.88</v>
      </c>
      <c r="AC5693" s="62">
        <v>12.71</v>
      </c>
    </row>
    <row r="5694" spans="1:29" ht="30" x14ac:dyDescent="0.25">
      <c r="A5694" s="61" t="s">
        <v>363</v>
      </c>
      <c r="B5694" s="61" t="s">
        <v>364</v>
      </c>
      <c r="C5694" s="62">
        <v>2011</v>
      </c>
      <c r="D5694" s="61" t="s">
        <v>94</v>
      </c>
      <c r="E5694" s="62">
        <v>2</v>
      </c>
      <c r="F5694" s="62">
        <v>0</v>
      </c>
      <c r="G5694" s="62">
        <v>0</v>
      </c>
      <c r="H5694" s="62">
        <v>0</v>
      </c>
      <c r="I5694" s="62">
        <v>0</v>
      </c>
      <c r="J5694" s="62">
        <v>0</v>
      </c>
      <c r="K5694" s="62">
        <v>0</v>
      </c>
      <c r="L5694" s="63"/>
      <c r="M5694" s="63"/>
      <c r="N5694" s="63"/>
      <c r="O5694" s="63"/>
      <c r="P5694" s="63"/>
      <c r="Q5694" s="63"/>
      <c r="R5694" s="63"/>
      <c r="S5694" s="63"/>
      <c r="T5694" s="63"/>
      <c r="U5694" s="63"/>
      <c r="V5694" s="63"/>
      <c r="W5694" s="63"/>
      <c r="X5694" s="63"/>
      <c r="Y5694" s="63"/>
      <c r="Z5694" s="62">
        <v>108.28</v>
      </c>
      <c r="AA5694" s="62">
        <v>364</v>
      </c>
      <c r="AB5694" s="62">
        <v>15.17</v>
      </c>
      <c r="AC5694" s="62">
        <v>54.14</v>
      </c>
    </row>
    <row r="5695" spans="1:29" ht="30" x14ac:dyDescent="0.25">
      <c r="A5695" s="61" t="s">
        <v>233</v>
      </c>
      <c r="B5695" s="61" t="s">
        <v>234</v>
      </c>
      <c r="C5695" s="62">
        <v>2008</v>
      </c>
      <c r="D5695" s="61" t="s">
        <v>78</v>
      </c>
      <c r="E5695" s="62">
        <v>52</v>
      </c>
      <c r="F5695" s="62">
        <v>34277</v>
      </c>
      <c r="G5695" s="62">
        <v>6309</v>
      </c>
      <c r="H5695" s="62">
        <v>10.11</v>
      </c>
      <c r="I5695" s="62">
        <v>659.17</v>
      </c>
      <c r="J5695" s="62">
        <v>31877.61</v>
      </c>
      <c r="K5695" s="62">
        <v>2567.41</v>
      </c>
      <c r="L5695" s="62">
        <v>41070</v>
      </c>
      <c r="M5695" s="62">
        <v>65.819999999999993</v>
      </c>
      <c r="N5695" s="63"/>
      <c r="O5695" s="63"/>
      <c r="P5695" s="63"/>
      <c r="Q5695" s="63"/>
      <c r="R5695" s="63"/>
      <c r="S5695" s="63"/>
      <c r="T5695" s="63"/>
      <c r="U5695" s="63"/>
      <c r="V5695" s="63"/>
      <c r="W5695" s="63"/>
      <c r="X5695" s="63"/>
      <c r="Y5695" s="63"/>
      <c r="Z5695" s="62">
        <v>1021.32</v>
      </c>
      <c r="AA5695" s="62">
        <v>14646</v>
      </c>
      <c r="AB5695" s="62">
        <v>23.47</v>
      </c>
      <c r="AC5695" s="62">
        <v>19.64</v>
      </c>
    </row>
    <row r="5696" spans="1:29" x14ac:dyDescent="0.25">
      <c r="A5696" s="61" t="s">
        <v>222</v>
      </c>
      <c r="B5696" s="61" t="s">
        <v>223</v>
      </c>
      <c r="C5696" s="62">
        <v>2017</v>
      </c>
      <c r="D5696" s="61" t="s">
        <v>89</v>
      </c>
      <c r="E5696" s="62">
        <v>44</v>
      </c>
      <c r="F5696" s="62">
        <v>409080</v>
      </c>
      <c r="G5696" s="62">
        <v>36451</v>
      </c>
      <c r="H5696" s="62">
        <v>69.040000000000006</v>
      </c>
      <c r="I5696" s="62">
        <v>9297.27</v>
      </c>
      <c r="J5696" s="62">
        <v>380444.4</v>
      </c>
      <c r="K5696" s="62">
        <v>0</v>
      </c>
      <c r="L5696" s="63"/>
      <c r="M5696" s="63"/>
      <c r="N5696" s="63"/>
      <c r="O5696" s="63"/>
      <c r="P5696" s="63"/>
      <c r="Q5696" s="63"/>
      <c r="R5696" s="63"/>
      <c r="S5696" s="63"/>
      <c r="T5696" s="63"/>
      <c r="U5696" s="63"/>
      <c r="V5696" s="63"/>
      <c r="W5696" s="63"/>
      <c r="X5696" s="63"/>
      <c r="Y5696" s="63"/>
      <c r="Z5696" s="62">
        <v>78650</v>
      </c>
      <c r="AA5696" s="62">
        <v>13730</v>
      </c>
      <c r="AB5696" s="62">
        <v>26</v>
      </c>
      <c r="AC5696" s="62">
        <v>1787.5</v>
      </c>
    </row>
    <row r="5697" spans="1:29" ht="30" x14ac:dyDescent="0.25">
      <c r="A5697" s="61" t="s">
        <v>342</v>
      </c>
      <c r="B5697" s="61" t="s">
        <v>343</v>
      </c>
      <c r="C5697" s="62">
        <v>2012</v>
      </c>
      <c r="D5697" s="61" t="s">
        <v>75</v>
      </c>
      <c r="E5697" s="62">
        <v>12</v>
      </c>
      <c r="F5697" s="62">
        <v>3261</v>
      </c>
      <c r="G5697" s="62">
        <v>869</v>
      </c>
      <c r="H5697" s="62">
        <v>6.03</v>
      </c>
      <c r="I5697" s="62">
        <v>271.75</v>
      </c>
      <c r="J5697" s="62">
        <v>3032.73</v>
      </c>
      <c r="K5697" s="62">
        <v>0</v>
      </c>
      <c r="L5697" s="63"/>
      <c r="M5697" s="63"/>
      <c r="N5697" s="63"/>
      <c r="O5697" s="63"/>
      <c r="P5697" s="63"/>
      <c r="Q5697" s="63"/>
      <c r="R5697" s="63"/>
      <c r="S5697" s="63"/>
      <c r="T5697" s="63"/>
      <c r="U5697" s="63"/>
      <c r="V5697" s="63"/>
      <c r="W5697" s="63"/>
      <c r="X5697" s="63"/>
      <c r="Y5697" s="63"/>
      <c r="Z5697" s="62">
        <v>70570</v>
      </c>
      <c r="AA5697" s="62">
        <v>8715</v>
      </c>
      <c r="AB5697" s="62">
        <v>60.52</v>
      </c>
      <c r="AC5697" s="62">
        <v>5880.83</v>
      </c>
    </row>
    <row r="5698" spans="1:29" x14ac:dyDescent="0.25">
      <c r="A5698" s="61" t="s">
        <v>490</v>
      </c>
      <c r="B5698" s="61" t="s">
        <v>491</v>
      </c>
      <c r="C5698" s="62">
        <v>2004</v>
      </c>
      <c r="D5698" s="61" t="s">
        <v>78</v>
      </c>
      <c r="E5698" s="62">
        <v>40</v>
      </c>
      <c r="F5698" s="62">
        <v>374103</v>
      </c>
      <c r="G5698" s="62">
        <v>53428</v>
      </c>
      <c r="H5698" s="62">
        <v>111.31</v>
      </c>
      <c r="I5698" s="62">
        <v>9352.58</v>
      </c>
      <c r="J5698" s="62">
        <v>347915.79</v>
      </c>
      <c r="K5698" s="62">
        <v>0</v>
      </c>
      <c r="L5698" s="63"/>
      <c r="M5698" s="63"/>
      <c r="N5698" s="63"/>
      <c r="O5698" s="63"/>
      <c r="P5698" s="63"/>
      <c r="Q5698" s="63"/>
      <c r="R5698" s="63"/>
      <c r="S5698" s="63"/>
      <c r="T5698" s="63"/>
      <c r="U5698" s="63"/>
      <c r="V5698" s="63"/>
      <c r="W5698" s="63"/>
      <c r="X5698" s="63"/>
      <c r="Y5698" s="63"/>
      <c r="Z5698" s="62">
        <v>0</v>
      </c>
      <c r="AA5698" s="63"/>
      <c r="AB5698" s="63"/>
      <c r="AC5698" s="62">
        <v>0</v>
      </c>
    </row>
    <row r="5699" spans="1:29" x14ac:dyDescent="0.25">
      <c r="A5699" s="61" t="s">
        <v>413</v>
      </c>
      <c r="B5699" s="61" t="s">
        <v>414</v>
      </c>
      <c r="C5699" s="62">
        <v>2004</v>
      </c>
      <c r="D5699" s="61" t="s">
        <v>89</v>
      </c>
      <c r="E5699" s="62">
        <v>52</v>
      </c>
      <c r="F5699" s="62">
        <v>102335</v>
      </c>
      <c r="G5699" s="62">
        <v>8470</v>
      </c>
      <c r="H5699" s="62">
        <v>13.57</v>
      </c>
      <c r="I5699" s="62">
        <v>1967.98</v>
      </c>
      <c r="J5699" s="62">
        <v>95171.55</v>
      </c>
      <c r="K5699" s="62">
        <v>5650.43</v>
      </c>
      <c r="L5699" s="62">
        <v>6682</v>
      </c>
      <c r="M5699" s="62">
        <v>10.71</v>
      </c>
      <c r="N5699" s="62">
        <v>108.66</v>
      </c>
      <c r="O5699" s="62">
        <v>68140.240000000005</v>
      </c>
      <c r="P5699" s="63"/>
      <c r="Q5699" s="63"/>
      <c r="R5699" s="63"/>
      <c r="S5699" s="63"/>
      <c r="T5699" s="63"/>
      <c r="U5699" s="63"/>
      <c r="V5699" s="63"/>
      <c r="W5699" s="63"/>
      <c r="X5699" s="63"/>
      <c r="Y5699" s="63"/>
      <c r="Z5699" s="62">
        <v>105043</v>
      </c>
      <c r="AA5699" s="62">
        <v>8449</v>
      </c>
      <c r="AB5699" s="62">
        <v>13.54</v>
      </c>
      <c r="AC5699" s="62">
        <v>2020.06</v>
      </c>
    </row>
    <row r="5700" spans="1:29" x14ac:dyDescent="0.25">
      <c r="A5700" s="61" t="s">
        <v>260</v>
      </c>
      <c r="B5700" s="61" t="s">
        <v>261</v>
      </c>
      <c r="C5700" s="62">
        <v>2009</v>
      </c>
      <c r="D5700" s="61" t="s">
        <v>99</v>
      </c>
      <c r="E5700" s="62">
        <v>26</v>
      </c>
      <c r="F5700" s="62">
        <v>58050</v>
      </c>
      <c r="G5700" s="62">
        <v>9913</v>
      </c>
      <c r="H5700" s="62">
        <v>31.77</v>
      </c>
      <c r="I5700" s="62">
        <v>2232.69</v>
      </c>
      <c r="J5700" s="62">
        <v>53986.5</v>
      </c>
      <c r="K5700" s="62">
        <v>18187.86</v>
      </c>
      <c r="L5700" s="62">
        <v>20880</v>
      </c>
      <c r="M5700" s="62">
        <v>66.92</v>
      </c>
      <c r="N5700" s="62">
        <v>699.53</v>
      </c>
      <c r="O5700" s="62">
        <v>219332.88</v>
      </c>
      <c r="P5700" s="63"/>
      <c r="Q5700" s="63"/>
      <c r="R5700" s="63"/>
      <c r="S5700" s="63"/>
      <c r="T5700" s="63"/>
      <c r="U5700" s="63"/>
      <c r="V5700" s="63"/>
      <c r="W5700" s="63"/>
      <c r="X5700" s="63"/>
      <c r="Y5700" s="63"/>
      <c r="Z5700" s="62">
        <v>962</v>
      </c>
      <c r="AA5700" s="62">
        <v>7064</v>
      </c>
      <c r="AB5700" s="62">
        <v>22.64</v>
      </c>
      <c r="AC5700" s="62">
        <v>37</v>
      </c>
    </row>
    <row r="5701" spans="1:29" x14ac:dyDescent="0.25">
      <c r="A5701" s="61" t="s">
        <v>95</v>
      </c>
      <c r="B5701" s="61" t="s">
        <v>96</v>
      </c>
      <c r="C5701" s="62">
        <v>2016</v>
      </c>
      <c r="D5701" s="61" t="s">
        <v>89</v>
      </c>
      <c r="E5701" s="62">
        <v>20</v>
      </c>
      <c r="F5701" s="62">
        <v>101960</v>
      </c>
      <c r="G5701" s="62">
        <v>16004</v>
      </c>
      <c r="H5701" s="62">
        <v>66.680000000000007</v>
      </c>
      <c r="I5701" s="62">
        <v>5098</v>
      </c>
      <c r="J5701" s="62">
        <v>94822.8</v>
      </c>
      <c r="K5701" s="62">
        <v>4737.0200000000004</v>
      </c>
      <c r="L5701" s="62">
        <v>4642</v>
      </c>
      <c r="M5701" s="62">
        <v>19.34</v>
      </c>
      <c r="N5701" s="62">
        <v>236.85</v>
      </c>
      <c r="O5701" s="62">
        <v>57125.2</v>
      </c>
      <c r="P5701" s="63"/>
      <c r="Q5701" s="63"/>
      <c r="R5701" s="63"/>
      <c r="S5701" s="63"/>
      <c r="T5701" s="63"/>
      <c r="U5701" s="63"/>
      <c r="V5701" s="63"/>
      <c r="W5701" s="63"/>
      <c r="X5701" s="63"/>
      <c r="Y5701" s="63"/>
      <c r="Z5701" s="62">
        <v>355.99</v>
      </c>
      <c r="AA5701" s="62">
        <v>1396</v>
      </c>
      <c r="AB5701" s="62">
        <v>5.82</v>
      </c>
      <c r="AC5701" s="62">
        <v>17.8</v>
      </c>
    </row>
    <row r="5702" spans="1:29" x14ac:dyDescent="0.25">
      <c r="A5702" s="61" t="s">
        <v>263</v>
      </c>
      <c r="B5702" s="61" t="s">
        <v>264</v>
      </c>
      <c r="C5702" s="62">
        <v>2014</v>
      </c>
      <c r="D5702" s="61" t="s">
        <v>83</v>
      </c>
      <c r="E5702" s="62">
        <v>8</v>
      </c>
      <c r="F5702" s="62">
        <v>237</v>
      </c>
      <c r="G5702" s="62">
        <v>55</v>
      </c>
      <c r="H5702" s="62">
        <v>0.56999999999999995</v>
      </c>
      <c r="I5702" s="62">
        <v>29.63</v>
      </c>
      <c r="J5702" s="62">
        <v>220.41</v>
      </c>
      <c r="K5702" s="62">
        <v>0</v>
      </c>
      <c r="L5702" s="63"/>
      <c r="M5702" s="63"/>
      <c r="N5702" s="63"/>
      <c r="O5702" s="63"/>
      <c r="P5702" s="63"/>
      <c r="Q5702" s="63"/>
      <c r="R5702" s="63"/>
      <c r="S5702" s="63"/>
      <c r="T5702" s="63"/>
      <c r="U5702" s="62">
        <v>543</v>
      </c>
      <c r="V5702" s="62">
        <v>1462</v>
      </c>
      <c r="W5702" s="62">
        <v>15.23</v>
      </c>
      <c r="X5702" s="62">
        <v>67</v>
      </c>
      <c r="Y5702" s="62">
        <v>12154.51</v>
      </c>
      <c r="Z5702" s="62">
        <v>59503</v>
      </c>
      <c r="AA5702" s="62">
        <v>14543</v>
      </c>
      <c r="AB5702" s="62">
        <v>151.49</v>
      </c>
      <c r="AC5702" s="62">
        <v>7437.88</v>
      </c>
    </row>
    <row r="5703" spans="1:29" x14ac:dyDescent="0.25">
      <c r="A5703" s="61" t="s">
        <v>202</v>
      </c>
      <c r="B5703" s="61" t="s">
        <v>203</v>
      </c>
      <c r="C5703" s="62">
        <v>2011</v>
      </c>
      <c r="D5703" s="61" t="s">
        <v>78</v>
      </c>
      <c r="E5703" s="62">
        <v>48</v>
      </c>
      <c r="F5703" s="62">
        <v>436429</v>
      </c>
      <c r="G5703" s="62">
        <v>68596</v>
      </c>
      <c r="H5703" s="62">
        <v>119.09</v>
      </c>
      <c r="I5703" s="62">
        <v>9092.27</v>
      </c>
      <c r="J5703" s="62">
        <v>405878.97</v>
      </c>
      <c r="K5703" s="62">
        <v>0</v>
      </c>
      <c r="L5703" s="63"/>
      <c r="M5703" s="63"/>
      <c r="N5703" s="63"/>
      <c r="O5703" s="63"/>
      <c r="P5703" s="63"/>
      <c r="Q5703" s="63"/>
      <c r="R5703" s="63"/>
      <c r="S5703" s="63"/>
      <c r="T5703" s="63"/>
      <c r="U5703" s="63"/>
      <c r="V5703" s="63"/>
      <c r="W5703" s="63"/>
      <c r="X5703" s="63"/>
      <c r="Y5703" s="63"/>
      <c r="Z5703" s="62">
        <v>99302</v>
      </c>
      <c r="AA5703" s="62">
        <v>5331</v>
      </c>
      <c r="AB5703" s="62">
        <v>9.26</v>
      </c>
      <c r="AC5703" s="62">
        <v>2068.79</v>
      </c>
    </row>
    <row r="5704" spans="1:29" x14ac:dyDescent="0.25">
      <c r="A5704" s="61" t="s">
        <v>490</v>
      </c>
      <c r="B5704" s="61" t="s">
        <v>491</v>
      </c>
      <c r="C5704" s="62">
        <v>2005</v>
      </c>
      <c r="D5704" s="61" t="s">
        <v>99</v>
      </c>
      <c r="E5704" s="62">
        <v>70</v>
      </c>
      <c r="F5704" s="62">
        <v>623840</v>
      </c>
      <c r="G5704" s="62">
        <v>68503</v>
      </c>
      <c r="H5704" s="62">
        <v>81.55</v>
      </c>
      <c r="I5704" s="62">
        <v>8912</v>
      </c>
      <c r="J5704" s="62">
        <v>580171.19999999995</v>
      </c>
      <c r="K5704" s="62">
        <v>0</v>
      </c>
      <c r="L5704" s="63"/>
      <c r="M5704" s="63"/>
      <c r="N5704" s="63"/>
      <c r="O5704" s="63"/>
      <c r="P5704" s="63"/>
      <c r="Q5704" s="63"/>
      <c r="R5704" s="63"/>
      <c r="S5704" s="63"/>
      <c r="T5704" s="63"/>
      <c r="U5704" s="63"/>
      <c r="V5704" s="63"/>
      <c r="W5704" s="63"/>
      <c r="X5704" s="63"/>
      <c r="Y5704" s="63"/>
      <c r="Z5704" s="62">
        <v>227061</v>
      </c>
      <c r="AA5704" s="62">
        <v>7207</v>
      </c>
      <c r="AB5704" s="62">
        <v>8.58</v>
      </c>
      <c r="AC5704" s="62">
        <v>3243.73</v>
      </c>
    </row>
    <row r="5705" spans="1:29" ht="30" x14ac:dyDescent="0.25">
      <c r="A5705" s="61" t="s">
        <v>122</v>
      </c>
      <c r="B5705" s="61" t="s">
        <v>123</v>
      </c>
      <c r="C5705" s="62">
        <v>2017</v>
      </c>
      <c r="D5705" s="61" t="s">
        <v>94</v>
      </c>
      <c r="E5705" s="62">
        <v>20</v>
      </c>
      <c r="F5705" s="63"/>
      <c r="G5705" s="62">
        <v>0</v>
      </c>
      <c r="H5705" s="62">
        <v>0</v>
      </c>
      <c r="I5705" s="63"/>
      <c r="J5705" s="63"/>
      <c r="K5705" s="62">
        <v>123</v>
      </c>
      <c r="L5705" s="62">
        <v>159</v>
      </c>
      <c r="M5705" s="62">
        <v>0.66</v>
      </c>
      <c r="N5705" s="62">
        <v>6.15</v>
      </c>
      <c r="O5705" s="62">
        <v>1483.29</v>
      </c>
      <c r="P5705" s="63"/>
      <c r="Q5705" s="63"/>
      <c r="R5705" s="63"/>
      <c r="S5705" s="63"/>
      <c r="T5705" s="63"/>
      <c r="U5705" s="63"/>
      <c r="V5705" s="63"/>
      <c r="W5705" s="63"/>
      <c r="X5705" s="63"/>
      <c r="Y5705" s="63"/>
      <c r="Z5705" s="62">
        <v>2798.81</v>
      </c>
      <c r="AA5705" s="62">
        <v>16935</v>
      </c>
      <c r="AB5705" s="62">
        <v>70.56</v>
      </c>
      <c r="AC5705" s="62">
        <v>139.94</v>
      </c>
    </row>
    <row r="5706" spans="1:29" x14ac:dyDescent="0.25">
      <c r="A5706" s="61" t="s">
        <v>332</v>
      </c>
      <c r="B5706" s="61" t="s">
        <v>333</v>
      </c>
      <c r="C5706" s="62">
        <v>2014</v>
      </c>
      <c r="D5706" s="61" t="s">
        <v>99</v>
      </c>
      <c r="E5706" s="62">
        <v>120</v>
      </c>
      <c r="F5706" s="62">
        <v>458147</v>
      </c>
      <c r="G5706" s="62">
        <v>86241</v>
      </c>
      <c r="H5706" s="62">
        <v>59.89</v>
      </c>
      <c r="I5706" s="62">
        <v>3817.89</v>
      </c>
      <c r="J5706" s="62">
        <v>426076.71</v>
      </c>
      <c r="K5706" s="62">
        <v>64660.52</v>
      </c>
      <c r="L5706" s="62">
        <v>84135</v>
      </c>
      <c r="M5706" s="62">
        <v>58.43</v>
      </c>
      <c r="N5706" s="62">
        <v>538.84</v>
      </c>
      <c r="O5706" s="62">
        <v>779760.65</v>
      </c>
      <c r="P5706" s="63"/>
      <c r="Q5706" s="63"/>
      <c r="R5706" s="63"/>
      <c r="S5706" s="63"/>
      <c r="T5706" s="63"/>
      <c r="U5706" s="63"/>
      <c r="V5706" s="63"/>
      <c r="W5706" s="63"/>
      <c r="X5706" s="63"/>
      <c r="Y5706" s="63"/>
      <c r="Z5706" s="62">
        <v>138130</v>
      </c>
      <c r="AA5706" s="62">
        <v>56506</v>
      </c>
      <c r="AB5706" s="62">
        <v>39.24</v>
      </c>
      <c r="AC5706" s="62">
        <v>1151.08</v>
      </c>
    </row>
    <row r="5707" spans="1:29" ht="30" x14ac:dyDescent="0.25">
      <c r="A5707" s="61" t="s">
        <v>391</v>
      </c>
      <c r="B5707" s="61" t="s">
        <v>392</v>
      </c>
      <c r="C5707" s="62">
        <v>2013</v>
      </c>
      <c r="D5707" s="61" t="s">
        <v>75</v>
      </c>
      <c r="E5707" s="62">
        <v>15</v>
      </c>
      <c r="F5707" s="62">
        <v>16592</v>
      </c>
      <c r="G5707" s="62">
        <v>3760</v>
      </c>
      <c r="H5707" s="62">
        <v>20.89</v>
      </c>
      <c r="I5707" s="62">
        <v>1106.1300000000001</v>
      </c>
      <c r="J5707" s="62">
        <v>15430.56</v>
      </c>
      <c r="K5707" s="62">
        <v>1717.17</v>
      </c>
      <c r="L5707" s="62">
        <v>3386</v>
      </c>
      <c r="M5707" s="62">
        <v>18.809999999999999</v>
      </c>
      <c r="N5707" s="62">
        <v>114.48</v>
      </c>
      <c r="O5707" s="62">
        <v>20707.87</v>
      </c>
      <c r="P5707" s="63"/>
      <c r="Q5707" s="63"/>
      <c r="R5707" s="63"/>
      <c r="S5707" s="63"/>
      <c r="T5707" s="63"/>
      <c r="U5707" s="62">
        <v>500</v>
      </c>
      <c r="V5707" s="62">
        <v>2599</v>
      </c>
      <c r="W5707" s="62">
        <v>14.44</v>
      </c>
      <c r="X5707" s="62">
        <v>33</v>
      </c>
      <c r="Y5707" s="62">
        <v>11192</v>
      </c>
      <c r="Z5707" s="62">
        <v>491</v>
      </c>
      <c r="AA5707" s="62">
        <v>7607</v>
      </c>
      <c r="AB5707" s="62">
        <v>42.26</v>
      </c>
      <c r="AC5707" s="62">
        <v>32.729999999999997</v>
      </c>
    </row>
    <row r="5708" spans="1:29" ht="30" x14ac:dyDescent="0.25">
      <c r="A5708" s="61" t="s">
        <v>352</v>
      </c>
      <c r="B5708" s="61" t="s">
        <v>353</v>
      </c>
      <c r="C5708" s="62">
        <v>2017</v>
      </c>
      <c r="D5708" s="61" t="s">
        <v>89</v>
      </c>
      <c r="E5708" s="62">
        <v>64</v>
      </c>
      <c r="F5708" s="62">
        <v>226160</v>
      </c>
      <c r="G5708" s="62">
        <v>28972</v>
      </c>
      <c r="H5708" s="62">
        <v>37.72</v>
      </c>
      <c r="I5708" s="62">
        <v>3533.75</v>
      </c>
      <c r="J5708" s="62">
        <v>210328.8</v>
      </c>
      <c r="K5708" s="62">
        <v>32761</v>
      </c>
      <c r="L5708" s="62">
        <v>38288</v>
      </c>
      <c r="M5708" s="62">
        <v>49.85</v>
      </c>
      <c r="N5708" s="62">
        <v>511.89</v>
      </c>
      <c r="O5708" s="62">
        <v>395074.73</v>
      </c>
      <c r="P5708" s="63"/>
      <c r="Q5708" s="63"/>
      <c r="R5708" s="63"/>
      <c r="S5708" s="63"/>
      <c r="T5708" s="63"/>
      <c r="U5708" s="63"/>
      <c r="V5708" s="63"/>
      <c r="W5708" s="63"/>
      <c r="X5708" s="63"/>
      <c r="Y5708" s="63"/>
      <c r="Z5708" s="62">
        <v>3049</v>
      </c>
      <c r="AA5708" s="62">
        <v>28294</v>
      </c>
      <c r="AB5708" s="62">
        <v>36.840000000000003</v>
      </c>
      <c r="AC5708" s="62">
        <v>47.64</v>
      </c>
    </row>
    <row r="5709" spans="1:29" ht="30" x14ac:dyDescent="0.25">
      <c r="A5709" s="61" t="s">
        <v>520</v>
      </c>
      <c r="B5709" s="61" t="s">
        <v>521</v>
      </c>
      <c r="C5709" s="62">
        <v>2014</v>
      </c>
      <c r="D5709" s="61" t="s">
        <v>86</v>
      </c>
      <c r="E5709" s="62">
        <v>10</v>
      </c>
      <c r="F5709" s="63"/>
      <c r="G5709" s="63"/>
      <c r="H5709" s="63"/>
      <c r="I5709" s="63"/>
      <c r="J5709" s="63"/>
      <c r="K5709" s="62">
        <v>0</v>
      </c>
      <c r="L5709" s="63"/>
      <c r="M5709" s="63"/>
      <c r="N5709" s="63"/>
      <c r="O5709" s="63"/>
      <c r="P5709" s="63"/>
      <c r="Q5709" s="63"/>
      <c r="R5709" s="63"/>
      <c r="S5709" s="63"/>
      <c r="T5709" s="63"/>
      <c r="U5709" s="63"/>
      <c r="V5709" s="63"/>
      <c r="W5709" s="63"/>
      <c r="X5709" s="63"/>
      <c r="Y5709" s="63"/>
      <c r="Z5709" s="62">
        <v>44993</v>
      </c>
      <c r="AA5709" s="62">
        <v>4726</v>
      </c>
      <c r="AB5709" s="62">
        <v>39.380000000000003</v>
      </c>
      <c r="AC5709" s="62">
        <v>4499.3</v>
      </c>
    </row>
    <row r="5710" spans="1:29" ht="30" x14ac:dyDescent="0.25">
      <c r="A5710" s="61" t="s">
        <v>255</v>
      </c>
      <c r="B5710" s="61" t="s">
        <v>256</v>
      </c>
      <c r="C5710" s="62">
        <v>2010</v>
      </c>
      <c r="D5710" s="61" t="s">
        <v>313</v>
      </c>
      <c r="E5710" s="62">
        <v>72</v>
      </c>
      <c r="F5710" s="62">
        <v>297076</v>
      </c>
      <c r="G5710" s="62">
        <v>79125</v>
      </c>
      <c r="H5710" s="62">
        <v>91.58</v>
      </c>
      <c r="I5710" s="62">
        <v>4126.0600000000004</v>
      </c>
      <c r="J5710" s="62">
        <v>276280.68</v>
      </c>
      <c r="K5710" s="62">
        <v>39075.65</v>
      </c>
      <c r="L5710" s="62">
        <v>43312</v>
      </c>
      <c r="M5710" s="62">
        <v>50.13</v>
      </c>
      <c r="N5710" s="62">
        <v>542.72</v>
      </c>
      <c r="O5710" s="62">
        <v>471225.04</v>
      </c>
      <c r="P5710" s="63"/>
      <c r="Q5710" s="63"/>
      <c r="R5710" s="63"/>
      <c r="S5710" s="63"/>
      <c r="T5710" s="63"/>
      <c r="U5710" s="63"/>
      <c r="V5710" s="63"/>
      <c r="W5710" s="63"/>
      <c r="X5710" s="63"/>
      <c r="Y5710" s="63"/>
      <c r="Z5710" s="62">
        <v>2.2799999999999998</v>
      </c>
      <c r="AA5710" s="62">
        <v>24387</v>
      </c>
      <c r="AB5710" s="62">
        <v>28.23</v>
      </c>
      <c r="AC5710" s="62">
        <v>0.03</v>
      </c>
    </row>
    <row r="5711" spans="1:29" ht="30" x14ac:dyDescent="0.25">
      <c r="A5711" s="61" t="s">
        <v>309</v>
      </c>
      <c r="B5711" s="61" t="s">
        <v>310</v>
      </c>
      <c r="C5711" s="62">
        <v>2014</v>
      </c>
      <c r="D5711" s="61" t="s">
        <v>89</v>
      </c>
      <c r="E5711" s="62">
        <v>18</v>
      </c>
      <c r="F5711" s="62">
        <v>71240</v>
      </c>
      <c r="G5711" s="62">
        <v>12243</v>
      </c>
      <c r="H5711" s="62">
        <v>56.68</v>
      </c>
      <c r="I5711" s="62">
        <v>3957.78</v>
      </c>
      <c r="J5711" s="62">
        <v>66253.2</v>
      </c>
      <c r="K5711" s="62">
        <v>8612</v>
      </c>
      <c r="L5711" s="62">
        <v>8799</v>
      </c>
      <c r="M5711" s="62">
        <v>40.74</v>
      </c>
      <c r="N5711" s="62">
        <v>478.44</v>
      </c>
      <c r="O5711" s="62">
        <v>103854.69</v>
      </c>
      <c r="P5711" s="62">
        <v>0</v>
      </c>
      <c r="Q5711" s="62">
        <v>0</v>
      </c>
      <c r="R5711" s="62">
        <v>0</v>
      </c>
      <c r="S5711" s="62">
        <v>0</v>
      </c>
      <c r="T5711" s="62">
        <v>0</v>
      </c>
      <c r="U5711" s="62">
        <v>0</v>
      </c>
      <c r="V5711" s="62">
        <v>0</v>
      </c>
      <c r="W5711" s="62">
        <v>0</v>
      </c>
      <c r="X5711" s="62">
        <v>0</v>
      </c>
      <c r="Y5711" s="62">
        <v>0</v>
      </c>
      <c r="Z5711" s="62">
        <v>39</v>
      </c>
      <c r="AA5711" s="62">
        <v>827</v>
      </c>
      <c r="AB5711" s="62">
        <v>3.83</v>
      </c>
      <c r="AC5711" s="62">
        <v>2.17</v>
      </c>
    </row>
    <row r="5712" spans="1:29" x14ac:dyDescent="0.25">
      <c r="A5712" s="61" t="s">
        <v>76</v>
      </c>
      <c r="B5712" s="61" t="s">
        <v>77</v>
      </c>
      <c r="C5712" s="62">
        <v>2012</v>
      </c>
      <c r="D5712" s="61" t="s">
        <v>89</v>
      </c>
      <c r="E5712" s="62">
        <v>24</v>
      </c>
      <c r="F5712" s="63"/>
      <c r="G5712" s="63"/>
      <c r="H5712" s="63"/>
      <c r="I5712" s="63"/>
      <c r="J5712" s="63"/>
      <c r="K5712" s="62">
        <v>0</v>
      </c>
      <c r="L5712" s="63"/>
      <c r="M5712" s="63"/>
      <c r="N5712" s="63"/>
      <c r="O5712" s="63"/>
      <c r="P5712" s="63"/>
      <c r="Q5712" s="63"/>
      <c r="R5712" s="63"/>
      <c r="S5712" s="63"/>
      <c r="T5712" s="63"/>
      <c r="U5712" s="63"/>
      <c r="V5712" s="63"/>
      <c r="W5712" s="63"/>
      <c r="X5712" s="63"/>
      <c r="Y5712" s="63"/>
      <c r="Z5712" s="62">
        <v>1002.43</v>
      </c>
      <c r="AA5712" s="62">
        <v>3020</v>
      </c>
      <c r="AB5712" s="62">
        <v>10.49</v>
      </c>
      <c r="AC5712" s="62">
        <v>41.77</v>
      </c>
    </row>
    <row r="5713" spans="1:29" x14ac:dyDescent="0.25">
      <c r="A5713" s="61" t="s">
        <v>202</v>
      </c>
      <c r="B5713" s="61" t="s">
        <v>203</v>
      </c>
      <c r="C5713" s="62">
        <v>2012</v>
      </c>
      <c r="D5713" s="61" t="s">
        <v>99</v>
      </c>
      <c r="E5713" s="62">
        <v>24</v>
      </c>
      <c r="F5713" s="62">
        <v>218641</v>
      </c>
      <c r="G5713" s="62">
        <v>30547</v>
      </c>
      <c r="H5713" s="62">
        <v>106.07</v>
      </c>
      <c r="I5713" s="62">
        <v>9110.0400000000009</v>
      </c>
      <c r="J5713" s="62">
        <v>203336.13</v>
      </c>
      <c r="K5713" s="62">
        <v>0</v>
      </c>
      <c r="L5713" s="63"/>
      <c r="M5713" s="63"/>
      <c r="N5713" s="63"/>
      <c r="O5713" s="63"/>
      <c r="P5713" s="63"/>
      <c r="Q5713" s="63"/>
      <c r="R5713" s="63"/>
      <c r="S5713" s="63"/>
      <c r="T5713" s="63"/>
      <c r="U5713" s="63"/>
      <c r="V5713" s="63"/>
      <c r="W5713" s="63"/>
      <c r="X5713" s="63"/>
      <c r="Y5713" s="63"/>
      <c r="Z5713" s="62">
        <v>31569</v>
      </c>
      <c r="AA5713" s="62">
        <v>2135</v>
      </c>
      <c r="AB5713" s="62">
        <v>7.41</v>
      </c>
      <c r="AC5713" s="62">
        <v>1315.38</v>
      </c>
    </row>
    <row r="5714" spans="1:29" ht="30" x14ac:dyDescent="0.25">
      <c r="A5714" s="61" t="s">
        <v>500</v>
      </c>
      <c r="B5714" s="61" t="s">
        <v>501</v>
      </c>
      <c r="C5714" s="62">
        <v>2011</v>
      </c>
      <c r="D5714" s="61" t="s">
        <v>99</v>
      </c>
      <c r="E5714" s="62">
        <v>36</v>
      </c>
      <c r="F5714" s="62">
        <v>136690</v>
      </c>
      <c r="G5714" s="62">
        <v>16715</v>
      </c>
      <c r="H5714" s="62">
        <v>38.69</v>
      </c>
      <c r="I5714" s="62">
        <v>3796.94</v>
      </c>
      <c r="J5714" s="62">
        <v>127121.7</v>
      </c>
      <c r="K5714" s="62">
        <v>0</v>
      </c>
      <c r="L5714" s="62">
        <v>8490</v>
      </c>
      <c r="M5714" s="62">
        <v>19.649999999999999</v>
      </c>
      <c r="N5714" s="63"/>
      <c r="O5714" s="63"/>
      <c r="P5714" s="63"/>
      <c r="Q5714" s="63"/>
      <c r="R5714" s="63"/>
      <c r="S5714" s="63"/>
      <c r="T5714" s="63"/>
      <c r="U5714" s="63"/>
      <c r="V5714" s="63"/>
      <c r="W5714" s="63"/>
      <c r="X5714" s="63"/>
      <c r="Y5714" s="63"/>
      <c r="Z5714" s="62">
        <v>247.31</v>
      </c>
      <c r="AA5714" s="62">
        <v>1799</v>
      </c>
      <c r="AB5714" s="62">
        <v>4.16</v>
      </c>
      <c r="AC5714" s="62">
        <v>6.87</v>
      </c>
    </row>
    <row r="5715" spans="1:29" x14ac:dyDescent="0.25">
      <c r="A5715" s="61" t="s">
        <v>279</v>
      </c>
      <c r="B5715" s="61" t="s">
        <v>280</v>
      </c>
      <c r="C5715" s="62">
        <v>2005</v>
      </c>
      <c r="D5715" s="61" t="s">
        <v>75</v>
      </c>
      <c r="E5715" s="62">
        <v>12</v>
      </c>
      <c r="F5715" s="62">
        <v>1052</v>
      </c>
      <c r="G5715" s="62">
        <v>354</v>
      </c>
      <c r="H5715" s="62">
        <v>2.46</v>
      </c>
      <c r="I5715" s="62">
        <v>87.67</v>
      </c>
      <c r="J5715" s="62">
        <v>978.36</v>
      </c>
      <c r="K5715" s="62">
        <v>14.55</v>
      </c>
      <c r="L5715" s="62">
        <v>25</v>
      </c>
      <c r="M5715" s="62">
        <v>0.17</v>
      </c>
      <c r="N5715" s="63"/>
      <c r="O5715" s="63"/>
      <c r="P5715" s="63"/>
      <c r="Q5715" s="63"/>
      <c r="R5715" s="63"/>
      <c r="S5715" s="63"/>
      <c r="T5715" s="63"/>
      <c r="U5715" s="63"/>
      <c r="V5715" s="63"/>
      <c r="W5715" s="63"/>
      <c r="X5715" s="63"/>
      <c r="Y5715" s="63"/>
      <c r="Z5715" s="62">
        <v>26249.32</v>
      </c>
      <c r="AA5715" s="62">
        <v>3614</v>
      </c>
      <c r="AB5715" s="62">
        <v>25.1</v>
      </c>
      <c r="AC5715" s="62">
        <v>2187.44</v>
      </c>
    </row>
    <row r="5716" spans="1:29" x14ac:dyDescent="0.25">
      <c r="A5716" s="61" t="s">
        <v>163</v>
      </c>
      <c r="B5716" s="61" t="s">
        <v>164</v>
      </c>
      <c r="C5716" s="62">
        <v>2006</v>
      </c>
      <c r="D5716" s="61" t="s">
        <v>94</v>
      </c>
      <c r="E5716" s="62">
        <v>14</v>
      </c>
      <c r="F5716" s="62">
        <v>16193</v>
      </c>
      <c r="G5716" s="62">
        <v>2814</v>
      </c>
      <c r="H5716" s="62">
        <v>16.75</v>
      </c>
      <c r="I5716" s="62">
        <v>1156.6400000000001</v>
      </c>
      <c r="J5716" s="62">
        <v>15059.49</v>
      </c>
      <c r="K5716" s="62">
        <v>0</v>
      </c>
      <c r="L5716" s="63"/>
      <c r="M5716" s="63"/>
      <c r="N5716" s="63"/>
      <c r="O5716" s="63"/>
      <c r="P5716" s="63"/>
      <c r="Q5716" s="63"/>
      <c r="R5716" s="63"/>
      <c r="S5716" s="63"/>
      <c r="T5716" s="63"/>
      <c r="U5716" s="62">
        <v>769</v>
      </c>
      <c r="V5716" s="62">
        <v>1385</v>
      </c>
      <c r="W5716" s="62">
        <v>8.24</v>
      </c>
      <c r="X5716" s="62">
        <v>54</v>
      </c>
      <c r="Y5716" s="62">
        <v>17213.3</v>
      </c>
      <c r="Z5716" s="62">
        <v>153900</v>
      </c>
      <c r="AA5716" s="62">
        <v>9962</v>
      </c>
      <c r="AB5716" s="62">
        <v>59.3</v>
      </c>
      <c r="AC5716" s="62">
        <v>10992.86</v>
      </c>
    </row>
    <row r="5717" spans="1:29" ht="30" x14ac:dyDescent="0.25">
      <c r="A5717" s="61" t="s">
        <v>255</v>
      </c>
      <c r="B5717" s="61" t="s">
        <v>256</v>
      </c>
      <c r="C5717" s="62">
        <v>2012</v>
      </c>
      <c r="D5717" s="61" t="s">
        <v>99</v>
      </c>
      <c r="E5717" s="62">
        <v>40</v>
      </c>
      <c r="F5717" s="62">
        <v>348120</v>
      </c>
      <c r="G5717" s="62">
        <v>63683</v>
      </c>
      <c r="H5717" s="62">
        <v>132.66999999999999</v>
      </c>
      <c r="I5717" s="62">
        <v>8703</v>
      </c>
      <c r="J5717" s="62">
        <v>323751.59999999998</v>
      </c>
      <c r="K5717" s="62">
        <v>0</v>
      </c>
      <c r="L5717" s="63"/>
      <c r="M5717" s="63"/>
      <c r="N5717" s="63"/>
      <c r="O5717" s="63"/>
      <c r="P5717" s="63"/>
      <c r="Q5717" s="63"/>
      <c r="R5717" s="63"/>
      <c r="S5717" s="63"/>
      <c r="T5717" s="63"/>
      <c r="U5717" s="63"/>
      <c r="V5717" s="63"/>
      <c r="W5717" s="63"/>
      <c r="X5717" s="63"/>
      <c r="Y5717" s="63"/>
      <c r="Z5717" s="62">
        <v>1057</v>
      </c>
      <c r="AA5717" s="62">
        <v>11433</v>
      </c>
      <c r="AB5717" s="62">
        <v>23.82</v>
      </c>
      <c r="AC5717" s="62">
        <v>26.43</v>
      </c>
    </row>
    <row r="5718" spans="1:29" x14ac:dyDescent="0.25">
      <c r="A5718" s="61" t="s">
        <v>159</v>
      </c>
      <c r="B5718" s="61" t="s">
        <v>160</v>
      </c>
      <c r="C5718" s="62">
        <v>2013</v>
      </c>
      <c r="D5718" s="61" t="s">
        <v>99</v>
      </c>
      <c r="E5718" s="62">
        <v>80</v>
      </c>
      <c r="F5718" s="62">
        <v>385120</v>
      </c>
      <c r="G5718" s="62">
        <v>46683</v>
      </c>
      <c r="H5718" s="62">
        <v>48.63</v>
      </c>
      <c r="I5718" s="62">
        <v>4814</v>
      </c>
      <c r="J5718" s="62">
        <v>358161.6</v>
      </c>
      <c r="K5718" s="62">
        <v>1875.85</v>
      </c>
      <c r="L5718" s="62">
        <v>35167</v>
      </c>
      <c r="M5718" s="62">
        <v>36.630000000000003</v>
      </c>
      <c r="N5718" s="63"/>
      <c r="O5718" s="63"/>
      <c r="P5718" s="63"/>
      <c r="Q5718" s="63"/>
      <c r="R5718" s="63"/>
      <c r="S5718" s="63"/>
      <c r="T5718" s="63"/>
      <c r="U5718" s="63"/>
      <c r="V5718" s="63"/>
      <c r="W5718" s="63"/>
      <c r="X5718" s="63"/>
      <c r="Y5718" s="63"/>
      <c r="Z5718" s="62">
        <v>27194</v>
      </c>
      <c r="AA5718" s="62">
        <v>95562</v>
      </c>
      <c r="AB5718" s="62">
        <v>99.54</v>
      </c>
      <c r="AC5718" s="62">
        <v>339.93</v>
      </c>
    </row>
    <row r="5719" spans="1:29" ht="30" x14ac:dyDescent="0.25">
      <c r="A5719" s="61" t="s">
        <v>550</v>
      </c>
      <c r="B5719" s="61" t="s">
        <v>551</v>
      </c>
      <c r="C5719" s="62">
        <v>2009</v>
      </c>
      <c r="D5719" s="61" t="s">
        <v>78</v>
      </c>
      <c r="E5719" s="62">
        <v>64</v>
      </c>
      <c r="F5719" s="62">
        <v>640</v>
      </c>
      <c r="G5719" s="62">
        <v>5637274</v>
      </c>
      <c r="H5719" s="62">
        <v>7340.2</v>
      </c>
      <c r="I5719" s="62">
        <v>10</v>
      </c>
      <c r="J5719" s="62">
        <v>595.20000000000005</v>
      </c>
      <c r="K5719" s="62">
        <v>0</v>
      </c>
      <c r="L5719" s="63"/>
      <c r="M5719" s="63"/>
      <c r="N5719" s="63"/>
      <c r="O5719" s="63"/>
      <c r="P5719" s="63"/>
      <c r="Q5719" s="63"/>
      <c r="R5719" s="63"/>
      <c r="S5719" s="63"/>
      <c r="T5719" s="63"/>
      <c r="U5719" s="63"/>
      <c r="V5719" s="63"/>
      <c r="W5719" s="63"/>
      <c r="X5719" s="63"/>
      <c r="Y5719" s="63"/>
      <c r="Z5719" s="62">
        <v>124246</v>
      </c>
      <c r="AA5719" s="62">
        <v>421443</v>
      </c>
      <c r="AB5719" s="62">
        <v>548.75</v>
      </c>
      <c r="AC5719" s="62">
        <v>1941.34</v>
      </c>
    </row>
    <row r="5720" spans="1:29" x14ac:dyDescent="0.25">
      <c r="A5720" s="61" t="s">
        <v>140</v>
      </c>
      <c r="B5720" s="61" t="s">
        <v>141</v>
      </c>
      <c r="C5720" s="62">
        <v>2012</v>
      </c>
      <c r="D5720" s="61" t="s">
        <v>75</v>
      </c>
      <c r="E5720" s="62">
        <v>9</v>
      </c>
      <c r="F5720" s="62">
        <v>6181</v>
      </c>
      <c r="G5720" s="62">
        <v>1795</v>
      </c>
      <c r="H5720" s="62">
        <v>16.62</v>
      </c>
      <c r="I5720" s="62">
        <v>686.78</v>
      </c>
      <c r="J5720" s="62">
        <v>5748.33</v>
      </c>
      <c r="K5720" s="62">
        <v>1144.52</v>
      </c>
      <c r="L5720" s="62">
        <v>1496</v>
      </c>
      <c r="M5720" s="62">
        <v>13.85</v>
      </c>
      <c r="N5720" s="62">
        <v>127.17</v>
      </c>
      <c r="O5720" s="62">
        <v>13802.11</v>
      </c>
      <c r="P5720" s="63"/>
      <c r="Q5720" s="63"/>
      <c r="R5720" s="63"/>
      <c r="S5720" s="63"/>
      <c r="T5720" s="63"/>
      <c r="U5720" s="63"/>
      <c r="V5720" s="63"/>
      <c r="W5720" s="63"/>
      <c r="X5720" s="63"/>
      <c r="Y5720" s="63"/>
      <c r="Z5720" s="62">
        <v>1642</v>
      </c>
      <c r="AA5720" s="62">
        <v>17178</v>
      </c>
      <c r="AB5720" s="62">
        <v>159.06</v>
      </c>
      <c r="AC5720" s="62">
        <v>182.44</v>
      </c>
    </row>
    <row r="5721" spans="1:29" x14ac:dyDescent="0.25">
      <c r="A5721" s="61" t="s">
        <v>338</v>
      </c>
      <c r="B5721" s="61" t="s">
        <v>339</v>
      </c>
      <c r="C5721" s="62">
        <v>2010</v>
      </c>
      <c r="D5721" s="61" t="s">
        <v>99</v>
      </c>
      <c r="E5721" s="62">
        <v>46</v>
      </c>
      <c r="F5721" s="62">
        <v>168361</v>
      </c>
      <c r="G5721" s="62">
        <v>26711</v>
      </c>
      <c r="H5721" s="62">
        <v>48.39</v>
      </c>
      <c r="I5721" s="62">
        <v>3660.02</v>
      </c>
      <c r="J5721" s="62">
        <v>156575.73000000001</v>
      </c>
      <c r="K5721" s="62">
        <v>27535.4</v>
      </c>
      <c r="L5721" s="62">
        <v>44952</v>
      </c>
      <c r="M5721" s="62">
        <v>81.430000000000007</v>
      </c>
      <c r="N5721" s="62">
        <v>598.6</v>
      </c>
      <c r="O5721" s="62">
        <v>332057.68</v>
      </c>
      <c r="P5721" s="63"/>
      <c r="Q5721" s="63"/>
      <c r="R5721" s="63"/>
      <c r="S5721" s="63"/>
      <c r="T5721" s="63"/>
      <c r="U5721" s="63"/>
      <c r="V5721" s="63"/>
      <c r="W5721" s="63"/>
      <c r="X5721" s="63"/>
      <c r="Y5721" s="63"/>
      <c r="Z5721" s="62">
        <v>2394.36</v>
      </c>
      <c r="AA5721" s="62">
        <v>41175</v>
      </c>
      <c r="AB5721" s="62">
        <v>74.59</v>
      </c>
      <c r="AC5721" s="62">
        <v>52.05</v>
      </c>
    </row>
    <row r="5722" spans="1:29" x14ac:dyDescent="0.25">
      <c r="A5722" s="61" t="s">
        <v>163</v>
      </c>
      <c r="B5722" s="61" t="s">
        <v>164</v>
      </c>
      <c r="C5722" s="62">
        <v>2008</v>
      </c>
      <c r="D5722" s="61" t="s">
        <v>314</v>
      </c>
      <c r="E5722" s="62">
        <v>20</v>
      </c>
      <c r="F5722" s="62">
        <v>40991</v>
      </c>
      <c r="G5722" s="62">
        <v>8183</v>
      </c>
      <c r="H5722" s="62">
        <v>34.1</v>
      </c>
      <c r="I5722" s="62">
        <v>2049.5500000000002</v>
      </c>
      <c r="J5722" s="62">
        <v>38121.629999999997</v>
      </c>
      <c r="K5722" s="62">
        <v>16429.68</v>
      </c>
      <c r="L5722" s="62">
        <v>14523</v>
      </c>
      <c r="M5722" s="62">
        <v>60.51</v>
      </c>
      <c r="N5722" s="62">
        <v>821.48</v>
      </c>
      <c r="O5722" s="62">
        <v>198130.44</v>
      </c>
      <c r="P5722" s="63"/>
      <c r="Q5722" s="63"/>
      <c r="R5722" s="63"/>
      <c r="S5722" s="63"/>
      <c r="T5722" s="63"/>
      <c r="U5722" s="63"/>
      <c r="V5722" s="63"/>
      <c r="W5722" s="63"/>
      <c r="X5722" s="63"/>
      <c r="Y5722" s="63"/>
      <c r="Z5722" s="62">
        <v>94300</v>
      </c>
      <c r="AA5722" s="62">
        <v>6065</v>
      </c>
      <c r="AB5722" s="62">
        <v>25.27</v>
      </c>
      <c r="AC5722" s="62">
        <v>4715</v>
      </c>
    </row>
    <row r="5723" spans="1:29" x14ac:dyDescent="0.25">
      <c r="A5723" s="61" t="s">
        <v>128</v>
      </c>
      <c r="B5723" s="61" t="s">
        <v>129</v>
      </c>
      <c r="C5723" s="62">
        <v>2007</v>
      </c>
      <c r="D5723" s="61" t="s">
        <v>89</v>
      </c>
      <c r="E5723" s="62">
        <v>92</v>
      </c>
      <c r="F5723" s="62">
        <v>286320</v>
      </c>
      <c r="G5723" s="62">
        <v>41295</v>
      </c>
      <c r="H5723" s="62">
        <v>37.4</v>
      </c>
      <c r="I5723" s="62">
        <v>3112.17</v>
      </c>
      <c r="J5723" s="62">
        <v>266277.59999999998</v>
      </c>
      <c r="K5723" s="62">
        <v>58806.01</v>
      </c>
      <c r="L5723" s="62">
        <v>93491</v>
      </c>
      <c r="M5723" s="62">
        <v>84.68</v>
      </c>
      <c r="N5723" s="62">
        <v>639.20000000000005</v>
      </c>
      <c r="O5723" s="62">
        <v>709159.36</v>
      </c>
      <c r="P5723" s="63"/>
      <c r="Q5723" s="63"/>
      <c r="R5723" s="63"/>
      <c r="S5723" s="63"/>
      <c r="T5723" s="63"/>
      <c r="U5723" s="63"/>
      <c r="V5723" s="63"/>
      <c r="W5723" s="63"/>
      <c r="X5723" s="63"/>
      <c r="Y5723" s="63"/>
      <c r="Z5723" s="62">
        <v>4378</v>
      </c>
      <c r="AA5723" s="62">
        <v>22459</v>
      </c>
      <c r="AB5723" s="62">
        <v>20.34</v>
      </c>
      <c r="AC5723" s="62">
        <v>47.59</v>
      </c>
    </row>
    <row r="5724" spans="1:29" ht="30" x14ac:dyDescent="0.25">
      <c r="A5724" s="61" t="s">
        <v>115</v>
      </c>
      <c r="B5724" s="61" t="s">
        <v>116</v>
      </c>
      <c r="C5724" s="62">
        <v>2012</v>
      </c>
      <c r="D5724" s="61" t="s">
        <v>72</v>
      </c>
      <c r="E5724" s="62">
        <v>100</v>
      </c>
      <c r="F5724" s="62">
        <v>821080</v>
      </c>
      <c r="G5724" s="62">
        <v>111407</v>
      </c>
      <c r="H5724" s="62">
        <v>92.84</v>
      </c>
      <c r="I5724" s="62">
        <v>8210.7999999999993</v>
      </c>
      <c r="J5724" s="62">
        <v>763604.4</v>
      </c>
      <c r="K5724" s="62">
        <v>0</v>
      </c>
      <c r="L5724" s="63"/>
      <c r="M5724" s="63"/>
      <c r="N5724" s="63"/>
      <c r="O5724" s="63"/>
      <c r="P5724" s="63"/>
      <c r="Q5724" s="63"/>
      <c r="R5724" s="63"/>
      <c r="S5724" s="63"/>
      <c r="T5724" s="63"/>
      <c r="U5724" s="63"/>
      <c r="V5724" s="63"/>
      <c r="W5724" s="63"/>
      <c r="X5724" s="63"/>
      <c r="Y5724" s="63"/>
      <c r="Z5724" s="62">
        <v>371000</v>
      </c>
      <c r="AA5724" s="62">
        <v>50946</v>
      </c>
      <c r="AB5724" s="62">
        <v>42.46</v>
      </c>
      <c r="AC5724" s="62">
        <v>3710</v>
      </c>
    </row>
    <row r="5725" spans="1:29" x14ac:dyDescent="0.25">
      <c r="A5725" s="61" t="s">
        <v>159</v>
      </c>
      <c r="B5725" s="61" t="s">
        <v>160</v>
      </c>
      <c r="C5725" s="62">
        <v>2012</v>
      </c>
      <c r="D5725" s="61" t="s">
        <v>78</v>
      </c>
      <c r="E5725" s="62">
        <v>30</v>
      </c>
      <c r="F5725" s="62">
        <v>114188</v>
      </c>
      <c r="G5725" s="62">
        <v>20090</v>
      </c>
      <c r="H5725" s="62">
        <v>55.81</v>
      </c>
      <c r="I5725" s="62">
        <v>3806.27</v>
      </c>
      <c r="J5725" s="62">
        <v>106194.84</v>
      </c>
      <c r="K5725" s="62">
        <v>5453.93</v>
      </c>
      <c r="L5725" s="62">
        <v>19497</v>
      </c>
      <c r="M5725" s="62">
        <v>54.16</v>
      </c>
      <c r="N5725" s="62">
        <v>181.8</v>
      </c>
      <c r="O5725" s="62">
        <v>65770.559999999998</v>
      </c>
      <c r="P5725" s="63"/>
      <c r="Q5725" s="63"/>
      <c r="R5725" s="63"/>
      <c r="S5725" s="63"/>
      <c r="T5725" s="63"/>
      <c r="U5725" s="63"/>
      <c r="V5725" s="63"/>
      <c r="W5725" s="63"/>
      <c r="X5725" s="63"/>
      <c r="Y5725" s="63"/>
      <c r="Z5725" s="62">
        <v>5620</v>
      </c>
      <c r="AA5725" s="62">
        <v>29381</v>
      </c>
      <c r="AB5725" s="62">
        <v>81.61</v>
      </c>
      <c r="AC5725" s="62">
        <v>187.33</v>
      </c>
    </row>
    <row r="5726" spans="1:29" x14ac:dyDescent="0.25">
      <c r="A5726" s="61" t="s">
        <v>407</v>
      </c>
      <c r="B5726" s="61" t="s">
        <v>408</v>
      </c>
      <c r="C5726" s="62">
        <v>2017</v>
      </c>
      <c r="D5726" s="61" t="s">
        <v>75</v>
      </c>
      <c r="E5726" s="62">
        <v>6</v>
      </c>
      <c r="F5726" s="62">
        <v>3552</v>
      </c>
      <c r="G5726" s="62">
        <v>923</v>
      </c>
      <c r="H5726" s="62">
        <v>12.82</v>
      </c>
      <c r="I5726" s="62">
        <v>592</v>
      </c>
      <c r="J5726" s="62">
        <v>3303.36</v>
      </c>
      <c r="K5726" s="62">
        <v>0</v>
      </c>
      <c r="L5726" s="63"/>
      <c r="M5726" s="63"/>
      <c r="N5726" s="63"/>
      <c r="O5726" s="63"/>
      <c r="P5726" s="63"/>
      <c r="Q5726" s="63"/>
      <c r="R5726" s="63"/>
      <c r="S5726" s="63"/>
      <c r="T5726" s="63"/>
      <c r="U5726" s="63"/>
      <c r="V5726" s="63"/>
      <c r="W5726" s="63"/>
      <c r="X5726" s="63"/>
      <c r="Y5726" s="63"/>
      <c r="Z5726" s="62">
        <v>17.22</v>
      </c>
      <c r="AA5726" s="62">
        <v>453</v>
      </c>
      <c r="AB5726" s="62">
        <v>6.29</v>
      </c>
      <c r="AC5726" s="62">
        <v>2.87</v>
      </c>
    </row>
    <row r="5727" spans="1:29" x14ac:dyDescent="0.25">
      <c r="A5727" s="61" t="s">
        <v>107</v>
      </c>
      <c r="B5727" s="61" t="s">
        <v>108</v>
      </c>
      <c r="C5727" s="62">
        <v>2016</v>
      </c>
      <c r="D5727" s="61" t="s">
        <v>99</v>
      </c>
      <c r="E5727" s="62">
        <v>54</v>
      </c>
      <c r="F5727" s="62">
        <v>518700</v>
      </c>
      <c r="G5727" s="62">
        <v>101030</v>
      </c>
      <c r="H5727" s="62">
        <v>155.91</v>
      </c>
      <c r="I5727" s="62">
        <v>9605.56</v>
      </c>
      <c r="J5727" s="62">
        <v>482391</v>
      </c>
      <c r="K5727" s="62">
        <v>0</v>
      </c>
      <c r="L5727" s="63"/>
      <c r="M5727" s="63"/>
      <c r="N5727" s="63"/>
      <c r="O5727" s="63"/>
      <c r="P5727" s="63"/>
      <c r="Q5727" s="63"/>
      <c r="R5727" s="63"/>
      <c r="S5727" s="63"/>
      <c r="T5727" s="63"/>
      <c r="U5727" s="63"/>
      <c r="V5727" s="63"/>
      <c r="W5727" s="63"/>
      <c r="X5727" s="63"/>
      <c r="Y5727" s="63"/>
      <c r="Z5727" s="62">
        <v>0</v>
      </c>
      <c r="AA5727" s="62">
        <v>28782</v>
      </c>
      <c r="AB5727" s="62">
        <v>44.42</v>
      </c>
      <c r="AC5727" s="62">
        <v>0</v>
      </c>
    </row>
    <row r="5728" spans="1:29" ht="30" x14ac:dyDescent="0.25">
      <c r="A5728" s="61" t="s">
        <v>237</v>
      </c>
      <c r="B5728" s="61" t="s">
        <v>238</v>
      </c>
      <c r="C5728" s="62">
        <v>2003</v>
      </c>
      <c r="D5728" s="61" t="s">
        <v>78</v>
      </c>
      <c r="E5728" s="62">
        <v>75</v>
      </c>
      <c r="F5728" s="62">
        <v>87949</v>
      </c>
      <c r="G5728" s="62">
        <v>12291</v>
      </c>
      <c r="H5728" s="62">
        <v>13.66</v>
      </c>
      <c r="I5728" s="62">
        <v>1172.6500000000001</v>
      </c>
      <c r="J5728" s="62">
        <v>81792.570000000007</v>
      </c>
      <c r="K5728" s="62">
        <v>8095.05</v>
      </c>
      <c r="L5728" s="62">
        <v>6172</v>
      </c>
      <c r="M5728" s="62">
        <v>6.86</v>
      </c>
      <c r="N5728" s="62">
        <v>107.93</v>
      </c>
      <c r="O5728" s="62">
        <v>97620.68</v>
      </c>
      <c r="P5728" s="63"/>
      <c r="Q5728" s="63"/>
      <c r="R5728" s="63"/>
      <c r="S5728" s="63"/>
      <c r="T5728" s="63"/>
      <c r="U5728" s="63"/>
      <c r="V5728" s="63"/>
      <c r="W5728" s="63"/>
      <c r="X5728" s="63"/>
      <c r="Y5728" s="63"/>
      <c r="Z5728" s="62">
        <v>1805</v>
      </c>
      <c r="AA5728" s="62">
        <v>4809</v>
      </c>
      <c r="AB5728" s="62">
        <v>5.34</v>
      </c>
      <c r="AC5728" s="62">
        <v>24.07</v>
      </c>
    </row>
    <row r="5729" spans="1:29" x14ac:dyDescent="0.25">
      <c r="A5729" s="61" t="s">
        <v>140</v>
      </c>
      <c r="B5729" s="61" t="s">
        <v>141</v>
      </c>
      <c r="C5729" s="62">
        <v>2013</v>
      </c>
      <c r="D5729" s="61" t="s">
        <v>94</v>
      </c>
      <c r="E5729" s="62">
        <v>15</v>
      </c>
      <c r="F5729" s="62">
        <v>6045</v>
      </c>
      <c r="G5729" s="62">
        <v>1443</v>
      </c>
      <c r="H5729" s="62">
        <v>8.02</v>
      </c>
      <c r="I5729" s="62">
        <v>403</v>
      </c>
      <c r="J5729" s="62">
        <v>5621.85</v>
      </c>
      <c r="K5729" s="62">
        <v>967.99</v>
      </c>
      <c r="L5729" s="62">
        <v>1346</v>
      </c>
      <c r="M5729" s="62">
        <v>7.48</v>
      </c>
      <c r="N5729" s="63"/>
      <c r="O5729" s="63"/>
      <c r="P5729" s="63"/>
      <c r="Q5729" s="63"/>
      <c r="R5729" s="63"/>
      <c r="S5729" s="63"/>
      <c r="T5729" s="63"/>
      <c r="U5729" s="63"/>
      <c r="V5729" s="63"/>
      <c r="W5729" s="63"/>
      <c r="X5729" s="63"/>
      <c r="Y5729" s="63"/>
      <c r="Z5729" s="62">
        <v>1657</v>
      </c>
      <c r="AA5729" s="62">
        <v>15913</v>
      </c>
      <c r="AB5729" s="62">
        <v>88.41</v>
      </c>
      <c r="AC5729" s="62">
        <v>110.47</v>
      </c>
    </row>
    <row r="5730" spans="1:29" x14ac:dyDescent="0.25">
      <c r="A5730" s="61" t="s">
        <v>484</v>
      </c>
      <c r="B5730" s="61" t="s">
        <v>485</v>
      </c>
      <c r="C5730" s="62">
        <v>2008</v>
      </c>
      <c r="D5730" s="61" t="s">
        <v>86</v>
      </c>
      <c r="E5730" s="62">
        <v>28</v>
      </c>
      <c r="F5730" s="62">
        <v>46440</v>
      </c>
      <c r="G5730" s="62">
        <v>5753</v>
      </c>
      <c r="H5730" s="62">
        <v>17.12</v>
      </c>
      <c r="I5730" s="62">
        <v>1658.57</v>
      </c>
      <c r="J5730" s="62">
        <v>43189.2</v>
      </c>
      <c r="K5730" s="62">
        <v>18942.77</v>
      </c>
      <c r="L5730" s="62">
        <v>32778</v>
      </c>
      <c r="M5730" s="62">
        <v>97.55</v>
      </c>
      <c r="N5730" s="62">
        <v>676.53</v>
      </c>
      <c r="O5730" s="62">
        <v>228436.59</v>
      </c>
      <c r="P5730" s="63"/>
      <c r="Q5730" s="63"/>
      <c r="R5730" s="63"/>
      <c r="S5730" s="63"/>
      <c r="T5730" s="63"/>
      <c r="U5730" s="63"/>
      <c r="V5730" s="63"/>
      <c r="W5730" s="63"/>
      <c r="X5730" s="63"/>
      <c r="Y5730" s="63"/>
      <c r="Z5730" s="62">
        <v>1823.41</v>
      </c>
      <c r="AA5730" s="62">
        <v>16325</v>
      </c>
      <c r="AB5730" s="62">
        <v>48.59</v>
      </c>
      <c r="AC5730" s="62">
        <v>65.12</v>
      </c>
    </row>
    <row r="5731" spans="1:29" ht="30" x14ac:dyDescent="0.25">
      <c r="A5731" s="61" t="s">
        <v>544</v>
      </c>
      <c r="B5731" s="61" t="s">
        <v>545</v>
      </c>
      <c r="C5731" s="62">
        <v>2004</v>
      </c>
      <c r="D5731" s="61" t="s">
        <v>78</v>
      </c>
      <c r="E5731" s="62">
        <v>48</v>
      </c>
      <c r="F5731" s="62">
        <v>130932</v>
      </c>
      <c r="G5731" s="62">
        <v>15653</v>
      </c>
      <c r="H5731" s="62">
        <v>27.18</v>
      </c>
      <c r="I5731" s="62">
        <v>2727.75</v>
      </c>
      <c r="J5731" s="62">
        <v>121766.76</v>
      </c>
      <c r="K5731" s="62">
        <v>12305</v>
      </c>
      <c r="L5731" s="62">
        <v>22894</v>
      </c>
      <c r="M5731" s="62">
        <v>39.75</v>
      </c>
      <c r="N5731" s="63"/>
      <c r="O5731" s="63"/>
      <c r="P5731" s="63"/>
      <c r="Q5731" s="63"/>
      <c r="R5731" s="63"/>
      <c r="S5731" s="63"/>
      <c r="T5731" s="63"/>
      <c r="U5731" s="63"/>
      <c r="V5731" s="63"/>
      <c r="W5731" s="63"/>
      <c r="X5731" s="63"/>
      <c r="Y5731" s="63"/>
      <c r="Z5731" s="62">
        <v>1060</v>
      </c>
      <c r="AA5731" s="62">
        <v>2380</v>
      </c>
      <c r="AB5731" s="62">
        <v>4.13</v>
      </c>
      <c r="AC5731" s="62">
        <v>22.08</v>
      </c>
    </row>
    <row r="5732" spans="1:29" ht="30" x14ac:dyDescent="0.25">
      <c r="A5732" s="61" t="s">
        <v>446</v>
      </c>
      <c r="B5732" s="61" t="s">
        <v>447</v>
      </c>
      <c r="C5732" s="62">
        <v>2008</v>
      </c>
      <c r="D5732" s="61" t="s">
        <v>78</v>
      </c>
      <c r="E5732" s="62">
        <v>72</v>
      </c>
      <c r="F5732" s="62">
        <v>713400</v>
      </c>
      <c r="G5732" s="62">
        <v>88082</v>
      </c>
      <c r="H5732" s="62">
        <v>101.95</v>
      </c>
      <c r="I5732" s="62">
        <v>9908.33</v>
      </c>
      <c r="J5732" s="62">
        <v>663462</v>
      </c>
      <c r="K5732" s="62">
        <v>0</v>
      </c>
      <c r="L5732" s="63"/>
      <c r="M5732" s="63"/>
      <c r="N5732" s="63"/>
      <c r="O5732" s="63"/>
      <c r="P5732" s="62">
        <v>2841</v>
      </c>
      <c r="Q5732" s="62">
        <v>7302</v>
      </c>
      <c r="R5732" s="62">
        <v>8.4499999999999993</v>
      </c>
      <c r="S5732" s="62">
        <v>39</v>
      </c>
      <c r="T5732" s="62">
        <v>35992.629999999997</v>
      </c>
      <c r="U5732" s="63"/>
      <c r="V5732" s="63"/>
      <c r="W5732" s="63"/>
      <c r="X5732" s="63"/>
      <c r="Y5732" s="63"/>
      <c r="Z5732" s="62">
        <v>5410512</v>
      </c>
      <c r="AA5732" s="62">
        <v>218940</v>
      </c>
      <c r="AB5732" s="62">
        <v>253.4</v>
      </c>
      <c r="AC5732" s="62">
        <v>75146</v>
      </c>
    </row>
    <row r="5733" spans="1:29" x14ac:dyDescent="0.25">
      <c r="A5733" s="61" t="s">
        <v>229</v>
      </c>
      <c r="B5733" s="61" t="s">
        <v>230</v>
      </c>
      <c r="C5733" s="62">
        <v>2005</v>
      </c>
      <c r="D5733" s="61" t="s">
        <v>99</v>
      </c>
      <c r="E5733" s="62">
        <v>154</v>
      </c>
      <c r="F5733" s="62">
        <v>1342120</v>
      </c>
      <c r="G5733" s="62">
        <v>115485</v>
      </c>
      <c r="H5733" s="62">
        <v>62.49</v>
      </c>
      <c r="I5733" s="62">
        <v>8715.06</v>
      </c>
      <c r="J5733" s="62">
        <v>1248171.6000000001</v>
      </c>
      <c r="K5733" s="62">
        <v>16548</v>
      </c>
      <c r="L5733" s="62">
        <v>24277</v>
      </c>
      <c r="M5733" s="62">
        <v>13.14</v>
      </c>
      <c r="N5733" s="62">
        <v>107.45</v>
      </c>
      <c r="O5733" s="62">
        <v>199557.3</v>
      </c>
      <c r="P5733" s="63"/>
      <c r="Q5733" s="63"/>
      <c r="R5733" s="63"/>
      <c r="S5733" s="63"/>
      <c r="T5733" s="63"/>
      <c r="U5733" s="63"/>
      <c r="V5733" s="63"/>
      <c r="W5733" s="63"/>
      <c r="X5733" s="63"/>
      <c r="Y5733" s="63"/>
      <c r="Z5733" s="62">
        <v>1850616</v>
      </c>
      <c r="AA5733" s="62">
        <v>48858</v>
      </c>
      <c r="AB5733" s="62">
        <v>26.44</v>
      </c>
      <c r="AC5733" s="62">
        <v>12016.99</v>
      </c>
    </row>
    <row r="5734" spans="1:29" ht="30" x14ac:dyDescent="0.25">
      <c r="A5734" s="61" t="s">
        <v>218</v>
      </c>
      <c r="B5734" s="61" t="s">
        <v>219</v>
      </c>
      <c r="C5734" s="62">
        <v>2004</v>
      </c>
      <c r="D5734" s="61" t="s">
        <v>86</v>
      </c>
      <c r="E5734" s="62">
        <v>73</v>
      </c>
      <c r="F5734" s="62">
        <v>10234</v>
      </c>
      <c r="G5734" s="62">
        <v>2707</v>
      </c>
      <c r="H5734" s="62">
        <v>3.09</v>
      </c>
      <c r="I5734" s="62">
        <v>140.19</v>
      </c>
      <c r="J5734" s="62">
        <v>9517.6200000000008</v>
      </c>
      <c r="K5734" s="62">
        <v>11187.2</v>
      </c>
      <c r="L5734" s="62">
        <v>17455</v>
      </c>
      <c r="M5734" s="62">
        <v>19.93</v>
      </c>
      <c r="N5734" s="63"/>
      <c r="O5734" s="63"/>
      <c r="P5734" s="63"/>
      <c r="Q5734" s="63"/>
      <c r="R5734" s="63"/>
      <c r="S5734" s="63"/>
      <c r="T5734" s="63"/>
      <c r="U5734" s="63"/>
      <c r="V5734" s="63"/>
      <c r="W5734" s="63"/>
      <c r="X5734" s="63"/>
      <c r="Y5734" s="63"/>
      <c r="Z5734" s="62">
        <v>583000</v>
      </c>
      <c r="AA5734" s="62">
        <v>45492</v>
      </c>
      <c r="AB5734" s="62">
        <v>51.93</v>
      </c>
      <c r="AC5734" s="62">
        <v>7986.3</v>
      </c>
    </row>
    <row r="5735" spans="1:29" x14ac:dyDescent="0.25">
      <c r="A5735" s="61" t="s">
        <v>212</v>
      </c>
      <c r="B5735" s="61" t="s">
        <v>213</v>
      </c>
      <c r="C5735" s="62">
        <v>2016</v>
      </c>
      <c r="D5735" s="61" t="s">
        <v>78</v>
      </c>
      <c r="E5735" s="62">
        <v>40</v>
      </c>
      <c r="F5735" s="62">
        <v>327180</v>
      </c>
      <c r="G5735" s="62">
        <v>42932</v>
      </c>
      <c r="H5735" s="62">
        <v>89.44</v>
      </c>
      <c r="I5735" s="62">
        <v>8179.5</v>
      </c>
      <c r="J5735" s="62">
        <v>304277.40000000002</v>
      </c>
      <c r="K5735" s="62">
        <v>0</v>
      </c>
      <c r="L5735" s="63"/>
      <c r="M5735" s="63"/>
      <c r="N5735" s="63"/>
      <c r="O5735" s="63"/>
      <c r="P5735" s="63"/>
      <c r="Q5735" s="63"/>
      <c r="R5735" s="63"/>
      <c r="S5735" s="63"/>
      <c r="T5735" s="63"/>
      <c r="U5735" s="63"/>
      <c r="V5735" s="63"/>
      <c r="W5735" s="63"/>
      <c r="X5735" s="63"/>
      <c r="Y5735" s="63"/>
      <c r="Z5735" s="62">
        <v>53595</v>
      </c>
      <c r="AA5735" s="62">
        <v>6110</v>
      </c>
      <c r="AB5735" s="62">
        <v>12.73</v>
      </c>
      <c r="AC5735" s="62">
        <v>1339.88</v>
      </c>
    </row>
    <row r="5736" spans="1:29" ht="30" x14ac:dyDescent="0.25">
      <c r="A5736" s="61" t="s">
        <v>348</v>
      </c>
      <c r="B5736" s="61" t="s">
        <v>349</v>
      </c>
      <c r="C5736" s="62">
        <v>2008</v>
      </c>
      <c r="D5736" s="61" t="s">
        <v>150</v>
      </c>
      <c r="E5736" s="62">
        <v>4</v>
      </c>
      <c r="F5736" s="62">
        <v>1382</v>
      </c>
      <c r="G5736" s="62">
        <v>250</v>
      </c>
      <c r="H5736" s="62">
        <v>5.21</v>
      </c>
      <c r="I5736" s="62">
        <v>345.5</v>
      </c>
      <c r="J5736" s="62">
        <v>1285.26</v>
      </c>
      <c r="K5736" s="62">
        <v>0</v>
      </c>
      <c r="L5736" s="63"/>
      <c r="M5736" s="63"/>
      <c r="N5736" s="63"/>
      <c r="O5736" s="63"/>
      <c r="P5736" s="63"/>
      <c r="Q5736" s="63"/>
      <c r="R5736" s="63"/>
      <c r="S5736" s="63"/>
      <c r="T5736" s="63"/>
      <c r="U5736" s="63"/>
      <c r="V5736" s="63"/>
      <c r="W5736" s="63"/>
      <c r="X5736" s="63"/>
      <c r="Y5736" s="63"/>
      <c r="Z5736" s="62">
        <v>0</v>
      </c>
      <c r="AA5736" s="62">
        <v>222</v>
      </c>
      <c r="AB5736" s="62">
        <v>4.63</v>
      </c>
      <c r="AC5736" s="62">
        <v>0</v>
      </c>
    </row>
    <row r="5737" spans="1:29" x14ac:dyDescent="0.25">
      <c r="A5737" s="61" t="s">
        <v>178</v>
      </c>
      <c r="B5737" s="61" t="s">
        <v>179</v>
      </c>
      <c r="C5737" s="62">
        <v>2013</v>
      </c>
      <c r="D5737" s="61" t="s">
        <v>301</v>
      </c>
      <c r="E5737" s="62">
        <v>18</v>
      </c>
      <c r="F5737" s="62">
        <v>5040</v>
      </c>
      <c r="G5737" s="62">
        <v>844</v>
      </c>
      <c r="H5737" s="62">
        <v>3.91</v>
      </c>
      <c r="I5737" s="62">
        <v>280</v>
      </c>
      <c r="J5737" s="62">
        <v>4687.2</v>
      </c>
      <c r="K5737" s="62">
        <v>2624.64</v>
      </c>
      <c r="L5737" s="62">
        <v>2938</v>
      </c>
      <c r="M5737" s="62">
        <v>13.6</v>
      </c>
      <c r="N5737" s="63"/>
      <c r="O5737" s="63"/>
      <c r="P5737" s="63"/>
      <c r="Q5737" s="63"/>
      <c r="R5737" s="63"/>
      <c r="S5737" s="63"/>
      <c r="T5737" s="63"/>
      <c r="U5737" s="63"/>
      <c r="V5737" s="63"/>
      <c r="W5737" s="63"/>
      <c r="X5737" s="63"/>
      <c r="Y5737" s="63"/>
      <c r="Z5737" s="62">
        <v>0.01</v>
      </c>
      <c r="AA5737" s="62">
        <v>466</v>
      </c>
      <c r="AB5737" s="62">
        <v>2.16</v>
      </c>
      <c r="AC5737" s="62">
        <v>0</v>
      </c>
    </row>
    <row r="5738" spans="1:29" ht="30" x14ac:dyDescent="0.25">
      <c r="A5738" s="61" t="s">
        <v>188</v>
      </c>
      <c r="B5738" s="61" t="s">
        <v>189</v>
      </c>
      <c r="C5738" s="62">
        <v>2017</v>
      </c>
      <c r="D5738" s="61" t="s">
        <v>94</v>
      </c>
      <c r="E5738" s="62">
        <v>38</v>
      </c>
      <c r="F5738" s="62">
        <v>144101</v>
      </c>
      <c r="G5738" s="62">
        <v>31472</v>
      </c>
      <c r="H5738" s="62">
        <v>69.02</v>
      </c>
      <c r="I5738" s="62">
        <v>3792.13</v>
      </c>
      <c r="J5738" s="62">
        <v>134013.93</v>
      </c>
      <c r="K5738" s="62">
        <v>15733.27</v>
      </c>
      <c r="L5738" s="62">
        <v>18947</v>
      </c>
      <c r="M5738" s="62">
        <v>41.55</v>
      </c>
      <c r="N5738" s="62">
        <v>414.03</v>
      </c>
      <c r="O5738" s="62">
        <v>189732.21</v>
      </c>
      <c r="P5738" s="63"/>
      <c r="Q5738" s="63"/>
      <c r="R5738" s="63"/>
      <c r="S5738" s="63"/>
      <c r="T5738" s="63"/>
      <c r="U5738" s="63"/>
      <c r="V5738" s="63"/>
      <c r="W5738" s="63"/>
      <c r="X5738" s="63"/>
      <c r="Y5738" s="63"/>
      <c r="Z5738" s="62">
        <v>2379</v>
      </c>
      <c r="AA5738" s="62">
        <v>18949</v>
      </c>
      <c r="AB5738" s="62">
        <v>41.55</v>
      </c>
      <c r="AC5738" s="62">
        <v>62.61</v>
      </c>
    </row>
    <row r="5739" spans="1:29" ht="30" x14ac:dyDescent="0.25">
      <c r="A5739" s="61" t="s">
        <v>117</v>
      </c>
      <c r="B5739" s="61" t="s">
        <v>118</v>
      </c>
      <c r="C5739" s="62">
        <v>2013</v>
      </c>
      <c r="D5739" s="61" t="s">
        <v>563</v>
      </c>
      <c r="E5739" s="62">
        <v>33</v>
      </c>
      <c r="F5739" s="63"/>
      <c r="G5739" s="63"/>
      <c r="H5739" s="63"/>
      <c r="I5739" s="63"/>
      <c r="J5739" s="63"/>
      <c r="K5739" s="62">
        <v>0</v>
      </c>
      <c r="L5739" s="63"/>
      <c r="M5739" s="63"/>
      <c r="N5739" s="63"/>
      <c r="O5739" s="63"/>
      <c r="P5739" s="63"/>
      <c r="Q5739" s="63"/>
      <c r="R5739" s="63"/>
      <c r="S5739" s="63"/>
      <c r="T5739" s="63"/>
      <c r="U5739" s="63"/>
      <c r="V5739" s="63"/>
      <c r="W5739" s="63"/>
      <c r="X5739" s="63"/>
      <c r="Y5739" s="63"/>
      <c r="Z5739" s="62">
        <v>0</v>
      </c>
      <c r="AA5739" s="63"/>
      <c r="AB5739" s="63"/>
      <c r="AC5739" s="62">
        <v>0</v>
      </c>
    </row>
    <row r="5740" spans="1:29" x14ac:dyDescent="0.25">
      <c r="A5740" s="61" t="s">
        <v>163</v>
      </c>
      <c r="B5740" s="61" t="s">
        <v>164</v>
      </c>
      <c r="C5740" s="62">
        <v>2013</v>
      </c>
      <c r="D5740" s="61" t="s">
        <v>94</v>
      </c>
      <c r="E5740" s="62">
        <v>14</v>
      </c>
      <c r="F5740" s="62">
        <v>19432</v>
      </c>
      <c r="G5740" s="62">
        <v>2777</v>
      </c>
      <c r="H5740" s="62">
        <v>16.53</v>
      </c>
      <c r="I5740" s="62">
        <v>1388</v>
      </c>
      <c r="J5740" s="62">
        <v>18071.759999999998</v>
      </c>
      <c r="K5740" s="62">
        <v>0</v>
      </c>
      <c r="L5740" s="63"/>
      <c r="M5740" s="63"/>
      <c r="N5740" s="63"/>
      <c r="O5740" s="63"/>
      <c r="P5740" s="63"/>
      <c r="Q5740" s="63"/>
      <c r="R5740" s="63"/>
      <c r="S5740" s="63"/>
      <c r="T5740" s="63"/>
      <c r="U5740" s="63"/>
      <c r="V5740" s="63"/>
      <c r="W5740" s="63"/>
      <c r="X5740" s="63"/>
      <c r="Y5740" s="63"/>
      <c r="Z5740" s="62">
        <v>131542</v>
      </c>
      <c r="AA5740" s="62">
        <v>10194</v>
      </c>
      <c r="AB5740" s="62">
        <v>60.68</v>
      </c>
      <c r="AC5740" s="62">
        <v>9395.86</v>
      </c>
    </row>
    <row r="5741" spans="1:29" ht="30" x14ac:dyDescent="0.25">
      <c r="A5741" s="61" t="s">
        <v>122</v>
      </c>
      <c r="B5741" s="61" t="s">
        <v>123</v>
      </c>
      <c r="C5741" s="62">
        <v>2010</v>
      </c>
      <c r="D5741" s="61" t="s">
        <v>94</v>
      </c>
      <c r="E5741" s="62">
        <v>20</v>
      </c>
      <c r="F5741" s="62">
        <v>704</v>
      </c>
      <c r="G5741" s="62">
        <v>129</v>
      </c>
      <c r="H5741" s="62">
        <v>0.54</v>
      </c>
      <c r="I5741" s="62">
        <v>35.200000000000003</v>
      </c>
      <c r="J5741" s="62">
        <v>654.72</v>
      </c>
      <c r="K5741" s="62">
        <v>237</v>
      </c>
      <c r="L5741" s="62">
        <v>430</v>
      </c>
      <c r="M5741" s="62">
        <v>1.79</v>
      </c>
      <c r="N5741" s="63"/>
      <c r="O5741" s="63"/>
      <c r="P5741" s="63"/>
      <c r="Q5741" s="63"/>
      <c r="R5741" s="63"/>
      <c r="S5741" s="63"/>
      <c r="T5741" s="63"/>
      <c r="U5741" s="63"/>
      <c r="V5741" s="63"/>
      <c r="W5741" s="63"/>
      <c r="X5741" s="63"/>
      <c r="Y5741" s="63"/>
      <c r="Z5741" s="62">
        <v>2323.5700000000002</v>
      </c>
      <c r="AA5741" s="62">
        <v>13442</v>
      </c>
      <c r="AB5741" s="62">
        <v>56.01</v>
      </c>
      <c r="AC5741" s="62">
        <v>116.18</v>
      </c>
    </row>
    <row r="5742" spans="1:29" x14ac:dyDescent="0.25">
      <c r="A5742" s="61" t="s">
        <v>140</v>
      </c>
      <c r="B5742" s="61" t="s">
        <v>141</v>
      </c>
      <c r="C5742" s="62">
        <v>2007</v>
      </c>
      <c r="D5742" s="61" t="s">
        <v>89</v>
      </c>
      <c r="E5742" s="62">
        <v>44</v>
      </c>
      <c r="F5742" s="62">
        <v>172183</v>
      </c>
      <c r="G5742" s="62">
        <v>23232</v>
      </c>
      <c r="H5742" s="62">
        <v>44</v>
      </c>
      <c r="I5742" s="62">
        <v>3913.25</v>
      </c>
      <c r="J5742" s="62">
        <v>160130.19</v>
      </c>
      <c r="K5742" s="62">
        <v>2529.58</v>
      </c>
      <c r="L5742" s="62">
        <v>36040</v>
      </c>
      <c r="M5742" s="62">
        <v>68.260000000000005</v>
      </c>
      <c r="N5742" s="62">
        <v>57.49</v>
      </c>
      <c r="O5742" s="62">
        <v>30505</v>
      </c>
      <c r="P5742" s="63"/>
      <c r="Q5742" s="63"/>
      <c r="R5742" s="63"/>
      <c r="S5742" s="63"/>
      <c r="T5742" s="63"/>
      <c r="U5742" s="63"/>
      <c r="V5742" s="63"/>
      <c r="W5742" s="63"/>
      <c r="X5742" s="63"/>
      <c r="Y5742" s="63"/>
      <c r="Z5742" s="62">
        <v>1329</v>
      </c>
      <c r="AA5742" s="62">
        <v>8348</v>
      </c>
      <c r="AB5742" s="62">
        <v>15.81</v>
      </c>
      <c r="AC5742" s="62">
        <v>30.2</v>
      </c>
    </row>
    <row r="5743" spans="1:29" ht="30" x14ac:dyDescent="0.25">
      <c r="A5743" s="61" t="s">
        <v>520</v>
      </c>
      <c r="B5743" s="61" t="s">
        <v>521</v>
      </c>
      <c r="C5743" s="62">
        <v>2007</v>
      </c>
      <c r="D5743" s="61" t="s">
        <v>86</v>
      </c>
      <c r="E5743" s="62">
        <v>10</v>
      </c>
      <c r="F5743" s="63"/>
      <c r="G5743" s="63"/>
      <c r="H5743" s="63"/>
      <c r="I5743" s="63"/>
      <c r="J5743" s="63"/>
      <c r="K5743" s="62">
        <v>282.25</v>
      </c>
      <c r="L5743" s="63"/>
      <c r="M5743" s="63"/>
      <c r="N5743" s="63"/>
      <c r="O5743" s="63"/>
      <c r="P5743" s="63"/>
      <c r="Q5743" s="63"/>
      <c r="R5743" s="63"/>
      <c r="S5743" s="63"/>
      <c r="T5743" s="63"/>
      <c r="U5743" s="63"/>
      <c r="V5743" s="63"/>
      <c r="W5743" s="63"/>
      <c r="X5743" s="63"/>
      <c r="Y5743" s="63"/>
      <c r="Z5743" s="62">
        <v>75481</v>
      </c>
      <c r="AA5743" s="62">
        <v>3763</v>
      </c>
      <c r="AB5743" s="62">
        <v>31.36</v>
      </c>
      <c r="AC5743" s="62">
        <v>7548.1</v>
      </c>
    </row>
    <row r="5744" spans="1:29" x14ac:dyDescent="0.25">
      <c r="A5744" s="61" t="s">
        <v>336</v>
      </c>
      <c r="B5744" s="61" t="s">
        <v>337</v>
      </c>
      <c r="C5744" s="62">
        <v>2005</v>
      </c>
      <c r="D5744" s="61" t="s">
        <v>78</v>
      </c>
      <c r="E5744" s="62">
        <v>72</v>
      </c>
      <c r="F5744" s="62">
        <v>708160</v>
      </c>
      <c r="G5744" s="62">
        <v>86357</v>
      </c>
      <c r="H5744" s="62">
        <v>99.95</v>
      </c>
      <c r="I5744" s="62">
        <v>9835.56</v>
      </c>
      <c r="J5744" s="62">
        <v>658588.80000000005</v>
      </c>
      <c r="K5744" s="62">
        <v>0</v>
      </c>
      <c r="L5744" s="63"/>
      <c r="M5744" s="63"/>
      <c r="N5744" s="63"/>
      <c r="O5744" s="63"/>
      <c r="P5744" s="63"/>
      <c r="Q5744" s="63"/>
      <c r="R5744" s="63"/>
      <c r="S5744" s="63"/>
      <c r="T5744" s="63"/>
      <c r="U5744" s="63"/>
      <c r="V5744" s="63"/>
      <c r="W5744" s="63"/>
      <c r="X5744" s="63"/>
      <c r="Y5744" s="63"/>
      <c r="Z5744" s="62">
        <v>316000</v>
      </c>
      <c r="AA5744" s="62">
        <v>17466</v>
      </c>
      <c r="AB5744" s="62">
        <v>20.22</v>
      </c>
      <c r="AC5744" s="62">
        <v>4388.8900000000003</v>
      </c>
    </row>
    <row r="5745" spans="1:29" x14ac:dyDescent="0.25">
      <c r="A5745" s="61" t="s">
        <v>70</v>
      </c>
      <c r="B5745" s="61" t="s">
        <v>71</v>
      </c>
      <c r="C5745" s="62">
        <v>2010</v>
      </c>
      <c r="D5745" s="61" t="s">
        <v>89</v>
      </c>
      <c r="E5745" s="62">
        <v>54</v>
      </c>
      <c r="F5745" s="62">
        <v>226000</v>
      </c>
      <c r="G5745" s="62">
        <v>31018</v>
      </c>
      <c r="H5745" s="62">
        <v>47.87</v>
      </c>
      <c r="I5745" s="62">
        <v>4185.1899999999996</v>
      </c>
      <c r="J5745" s="62">
        <v>210180</v>
      </c>
      <c r="K5745" s="62">
        <v>17079</v>
      </c>
      <c r="L5745" s="62">
        <v>29197</v>
      </c>
      <c r="M5745" s="62">
        <v>45.06</v>
      </c>
      <c r="N5745" s="63"/>
      <c r="O5745" s="63"/>
      <c r="P5745" s="63"/>
      <c r="Q5745" s="63"/>
      <c r="R5745" s="63"/>
      <c r="S5745" s="63"/>
      <c r="T5745" s="63"/>
      <c r="U5745" s="63"/>
      <c r="V5745" s="63"/>
      <c r="W5745" s="63"/>
      <c r="X5745" s="63"/>
      <c r="Y5745" s="63"/>
      <c r="Z5745" s="62">
        <v>3278</v>
      </c>
      <c r="AA5745" s="62">
        <v>23280</v>
      </c>
      <c r="AB5745" s="62">
        <v>35.93</v>
      </c>
      <c r="AC5745" s="62">
        <v>60.7</v>
      </c>
    </row>
    <row r="5746" spans="1:29" ht="30" x14ac:dyDescent="0.25">
      <c r="A5746" s="61" t="s">
        <v>464</v>
      </c>
      <c r="B5746" s="61" t="s">
        <v>465</v>
      </c>
      <c r="C5746" s="62">
        <v>2004</v>
      </c>
      <c r="D5746" s="61" t="s">
        <v>89</v>
      </c>
      <c r="E5746" s="62">
        <v>9</v>
      </c>
      <c r="F5746" s="62">
        <v>21640</v>
      </c>
      <c r="G5746" s="62">
        <v>2288</v>
      </c>
      <c r="H5746" s="62">
        <v>21.19</v>
      </c>
      <c r="I5746" s="62">
        <v>2404.44</v>
      </c>
      <c r="J5746" s="62">
        <v>20125.2</v>
      </c>
      <c r="K5746" s="62">
        <v>0</v>
      </c>
      <c r="L5746" s="63"/>
      <c r="M5746" s="63"/>
      <c r="N5746" s="63"/>
      <c r="O5746" s="63"/>
      <c r="P5746" s="63"/>
      <c r="Q5746" s="63"/>
      <c r="R5746" s="63"/>
      <c r="S5746" s="63"/>
      <c r="T5746" s="63"/>
      <c r="U5746" s="62">
        <v>1500</v>
      </c>
      <c r="V5746" s="62">
        <v>1721</v>
      </c>
      <c r="W5746" s="62">
        <v>15.94</v>
      </c>
      <c r="X5746" s="62">
        <v>166</v>
      </c>
      <c r="Y5746" s="62">
        <v>33576</v>
      </c>
      <c r="Z5746" s="62">
        <v>922.4</v>
      </c>
      <c r="AA5746" s="62">
        <v>1170</v>
      </c>
      <c r="AB5746" s="62">
        <v>10.83</v>
      </c>
      <c r="AC5746" s="62">
        <v>102.49</v>
      </c>
    </row>
    <row r="5747" spans="1:29" x14ac:dyDescent="0.25">
      <c r="A5747" s="61" t="s">
        <v>279</v>
      </c>
      <c r="B5747" s="61" t="s">
        <v>280</v>
      </c>
      <c r="C5747" s="62">
        <v>2012</v>
      </c>
      <c r="D5747" s="61" t="s">
        <v>75</v>
      </c>
      <c r="E5747" s="62">
        <v>12</v>
      </c>
      <c r="F5747" s="62">
        <v>951</v>
      </c>
      <c r="G5747" s="62">
        <v>366</v>
      </c>
      <c r="H5747" s="62">
        <v>2.54</v>
      </c>
      <c r="I5747" s="62">
        <v>79.25</v>
      </c>
      <c r="J5747" s="62">
        <v>884.43</v>
      </c>
      <c r="K5747" s="62">
        <v>0</v>
      </c>
      <c r="L5747" s="63"/>
      <c r="M5747" s="63"/>
      <c r="N5747" s="63"/>
      <c r="O5747" s="63"/>
      <c r="P5747" s="63"/>
      <c r="Q5747" s="63"/>
      <c r="R5747" s="63"/>
      <c r="S5747" s="63"/>
      <c r="T5747" s="63"/>
      <c r="U5747" s="63"/>
      <c r="V5747" s="63"/>
      <c r="W5747" s="63"/>
      <c r="X5747" s="63"/>
      <c r="Y5747" s="63"/>
      <c r="Z5747" s="62">
        <v>39769.040000000001</v>
      </c>
      <c r="AA5747" s="62">
        <v>8418</v>
      </c>
      <c r="AB5747" s="62">
        <v>58.46</v>
      </c>
      <c r="AC5747" s="62">
        <v>3314.09</v>
      </c>
    </row>
    <row r="5748" spans="1:29" ht="30" x14ac:dyDescent="0.25">
      <c r="A5748" s="61" t="s">
        <v>115</v>
      </c>
      <c r="B5748" s="61" t="s">
        <v>116</v>
      </c>
      <c r="C5748" s="62">
        <v>2005</v>
      </c>
      <c r="D5748" s="61" t="s">
        <v>72</v>
      </c>
      <c r="E5748" s="62">
        <v>100</v>
      </c>
      <c r="F5748" s="62">
        <v>816560</v>
      </c>
      <c r="G5748" s="62">
        <v>108604</v>
      </c>
      <c r="H5748" s="62">
        <v>90.5</v>
      </c>
      <c r="I5748" s="62">
        <v>8165.6</v>
      </c>
      <c r="J5748" s="62">
        <v>759400.8</v>
      </c>
      <c r="K5748" s="62">
        <v>0</v>
      </c>
      <c r="L5748" s="63"/>
      <c r="M5748" s="63"/>
      <c r="N5748" s="63"/>
      <c r="O5748" s="63"/>
      <c r="P5748" s="63"/>
      <c r="Q5748" s="63"/>
      <c r="R5748" s="63"/>
      <c r="S5748" s="63"/>
      <c r="T5748" s="63"/>
      <c r="U5748" s="63"/>
      <c r="V5748" s="63"/>
      <c r="W5748" s="63"/>
      <c r="X5748" s="63"/>
      <c r="Y5748" s="63"/>
      <c r="Z5748" s="62">
        <v>233300</v>
      </c>
      <c r="AA5748" s="62">
        <v>21588</v>
      </c>
      <c r="AB5748" s="62">
        <v>17.989999999999998</v>
      </c>
      <c r="AC5748" s="62">
        <v>2333</v>
      </c>
    </row>
    <row r="5749" spans="1:29" ht="30" x14ac:dyDescent="0.25">
      <c r="A5749" s="61" t="s">
        <v>324</v>
      </c>
      <c r="B5749" s="61" t="s">
        <v>325</v>
      </c>
      <c r="C5749" s="62">
        <v>2011</v>
      </c>
      <c r="D5749" s="61" t="s">
        <v>75</v>
      </c>
      <c r="E5749" s="62">
        <v>3</v>
      </c>
      <c r="F5749" s="63"/>
      <c r="G5749" s="63"/>
      <c r="H5749" s="63"/>
      <c r="I5749" s="63"/>
      <c r="J5749" s="63"/>
      <c r="K5749" s="62">
        <v>0</v>
      </c>
      <c r="L5749" s="63"/>
      <c r="M5749" s="63"/>
      <c r="N5749" s="63"/>
      <c r="O5749" s="63"/>
      <c r="P5749" s="63"/>
      <c r="Q5749" s="63"/>
      <c r="R5749" s="63"/>
      <c r="S5749" s="63"/>
      <c r="T5749" s="63"/>
      <c r="U5749" s="63"/>
      <c r="V5749" s="63"/>
      <c r="W5749" s="63"/>
      <c r="X5749" s="63"/>
      <c r="Y5749" s="63"/>
      <c r="Z5749" s="62">
        <v>39100</v>
      </c>
      <c r="AA5749" s="62">
        <v>2008</v>
      </c>
      <c r="AB5749" s="62">
        <v>55.78</v>
      </c>
      <c r="AC5749" s="62">
        <v>13033.33</v>
      </c>
    </row>
    <row r="5750" spans="1:29" x14ac:dyDescent="0.25">
      <c r="A5750" s="61" t="s">
        <v>466</v>
      </c>
      <c r="B5750" s="61" t="s">
        <v>467</v>
      </c>
      <c r="C5750" s="62">
        <v>2005</v>
      </c>
      <c r="D5750" s="61" t="s">
        <v>75</v>
      </c>
      <c r="E5750" s="62">
        <v>6</v>
      </c>
      <c r="F5750" s="62">
        <v>104743</v>
      </c>
      <c r="G5750" s="62">
        <v>10434</v>
      </c>
      <c r="H5750" s="62">
        <v>144.91999999999999</v>
      </c>
      <c r="I5750" s="62">
        <v>17457.169999999998</v>
      </c>
      <c r="J5750" s="62">
        <v>97410.99</v>
      </c>
      <c r="K5750" s="62">
        <v>0</v>
      </c>
      <c r="L5750" s="63"/>
      <c r="M5750" s="63"/>
      <c r="N5750" s="63"/>
      <c r="O5750" s="63"/>
      <c r="P5750" s="63"/>
      <c r="Q5750" s="63"/>
      <c r="R5750" s="63"/>
      <c r="S5750" s="63"/>
      <c r="T5750" s="63"/>
      <c r="U5750" s="63"/>
      <c r="V5750" s="63"/>
      <c r="W5750" s="63"/>
      <c r="X5750" s="63"/>
      <c r="Y5750" s="63"/>
      <c r="Z5750" s="62">
        <v>5518.05</v>
      </c>
      <c r="AA5750" s="62">
        <v>537</v>
      </c>
      <c r="AB5750" s="62">
        <v>7.46</v>
      </c>
      <c r="AC5750" s="62">
        <v>919.67</v>
      </c>
    </row>
    <row r="5751" spans="1:29" x14ac:dyDescent="0.25">
      <c r="A5751" s="61" t="s">
        <v>263</v>
      </c>
      <c r="B5751" s="61" t="s">
        <v>264</v>
      </c>
      <c r="C5751" s="62">
        <v>2013</v>
      </c>
      <c r="D5751" s="61" t="s">
        <v>94</v>
      </c>
      <c r="E5751" s="62">
        <v>6</v>
      </c>
      <c r="F5751" s="62">
        <v>278</v>
      </c>
      <c r="G5751" s="62">
        <v>72</v>
      </c>
      <c r="H5751" s="62">
        <v>1</v>
      </c>
      <c r="I5751" s="62">
        <v>46.33</v>
      </c>
      <c r="J5751" s="62">
        <v>258.54000000000002</v>
      </c>
      <c r="K5751" s="62">
        <v>1099.25</v>
      </c>
      <c r="L5751" s="62">
        <v>1236</v>
      </c>
      <c r="M5751" s="62">
        <v>17.170000000000002</v>
      </c>
      <c r="N5751" s="62">
        <v>183.21</v>
      </c>
      <c r="O5751" s="62">
        <v>13256.17</v>
      </c>
      <c r="P5751" s="63"/>
      <c r="Q5751" s="63"/>
      <c r="R5751" s="63"/>
      <c r="S5751" s="63"/>
      <c r="T5751" s="63"/>
      <c r="U5751" s="63"/>
      <c r="V5751" s="63"/>
      <c r="W5751" s="63"/>
      <c r="X5751" s="63"/>
      <c r="Y5751" s="63"/>
      <c r="Z5751" s="62">
        <v>55175</v>
      </c>
      <c r="AA5751" s="62">
        <v>12283</v>
      </c>
      <c r="AB5751" s="62">
        <v>170.6</v>
      </c>
      <c r="AC5751" s="62">
        <v>9195.83</v>
      </c>
    </row>
    <row r="5752" spans="1:29" x14ac:dyDescent="0.25">
      <c r="A5752" s="61" t="s">
        <v>198</v>
      </c>
      <c r="B5752" s="61" t="s">
        <v>199</v>
      </c>
      <c r="C5752" s="62">
        <v>2004</v>
      </c>
      <c r="D5752" s="61" t="s">
        <v>94</v>
      </c>
      <c r="E5752" s="62">
        <v>4</v>
      </c>
      <c r="F5752" s="62">
        <v>140</v>
      </c>
      <c r="G5752" s="62">
        <v>14</v>
      </c>
      <c r="H5752" s="62">
        <v>0.28999999999999998</v>
      </c>
      <c r="I5752" s="62">
        <v>35</v>
      </c>
      <c r="J5752" s="62">
        <v>130.19999999999999</v>
      </c>
      <c r="K5752" s="62">
        <v>0</v>
      </c>
      <c r="L5752" s="62">
        <v>61</v>
      </c>
      <c r="M5752" s="62">
        <v>1.27</v>
      </c>
      <c r="N5752" s="63"/>
      <c r="O5752" s="63"/>
      <c r="P5752" s="63"/>
      <c r="Q5752" s="63"/>
      <c r="R5752" s="63"/>
      <c r="S5752" s="63"/>
      <c r="T5752" s="63"/>
      <c r="U5752" s="63"/>
      <c r="V5752" s="63"/>
      <c r="W5752" s="63"/>
      <c r="X5752" s="63"/>
      <c r="Y5752" s="63"/>
      <c r="Z5752" s="62">
        <v>26300</v>
      </c>
      <c r="AA5752" s="62">
        <v>2231</v>
      </c>
      <c r="AB5752" s="62">
        <v>46.48</v>
      </c>
      <c r="AC5752" s="62">
        <v>6575</v>
      </c>
    </row>
    <row r="5753" spans="1:29" x14ac:dyDescent="0.25">
      <c r="A5753" s="61" t="s">
        <v>338</v>
      </c>
      <c r="B5753" s="61" t="s">
        <v>339</v>
      </c>
      <c r="C5753" s="62">
        <v>2017</v>
      </c>
      <c r="D5753" s="61" t="s">
        <v>99</v>
      </c>
      <c r="E5753" s="62">
        <v>46</v>
      </c>
      <c r="F5753" s="62">
        <v>190335</v>
      </c>
      <c r="G5753" s="62">
        <v>28884</v>
      </c>
      <c r="H5753" s="62">
        <v>52.33</v>
      </c>
      <c r="I5753" s="62">
        <v>4137.72</v>
      </c>
      <c r="J5753" s="62">
        <v>177011.55</v>
      </c>
      <c r="K5753" s="62">
        <v>20929.189999999999</v>
      </c>
      <c r="L5753" s="62">
        <v>23258</v>
      </c>
      <c r="M5753" s="62">
        <v>42.13</v>
      </c>
      <c r="N5753" s="62">
        <v>454.98</v>
      </c>
      <c r="O5753" s="62">
        <v>252391.44</v>
      </c>
      <c r="P5753" s="63"/>
      <c r="Q5753" s="63"/>
      <c r="R5753" s="63"/>
      <c r="S5753" s="63"/>
      <c r="T5753" s="63"/>
      <c r="U5753" s="63"/>
      <c r="V5753" s="63"/>
      <c r="W5753" s="63"/>
      <c r="X5753" s="63"/>
      <c r="Y5753" s="63"/>
      <c r="Z5753" s="62">
        <v>1689</v>
      </c>
      <c r="AA5753" s="62">
        <v>42142</v>
      </c>
      <c r="AB5753" s="62">
        <v>76.34</v>
      </c>
      <c r="AC5753" s="62">
        <v>36.72</v>
      </c>
    </row>
    <row r="5754" spans="1:29" x14ac:dyDescent="0.25">
      <c r="A5754" s="61" t="s">
        <v>552</v>
      </c>
      <c r="B5754" s="61" t="s">
        <v>553</v>
      </c>
      <c r="C5754" s="62">
        <v>2012</v>
      </c>
      <c r="D5754" s="61" t="s">
        <v>75</v>
      </c>
      <c r="E5754" s="62">
        <v>7</v>
      </c>
      <c r="F5754" s="63"/>
      <c r="G5754" s="63"/>
      <c r="H5754" s="63"/>
      <c r="I5754" s="63"/>
      <c r="J5754" s="63"/>
      <c r="K5754" s="62">
        <v>0</v>
      </c>
      <c r="L5754" s="63"/>
      <c r="M5754" s="63"/>
      <c r="N5754" s="63"/>
      <c r="O5754" s="63"/>
      <c r="P5754" s="63"/>
      <c r="Q5754" s="63"/>
      <c r="R5754" s="63"/>
      <c r="S5754" s="63"/>
      <c r="T5754" s="63"/>
      <c r="U5754" s="63"/>
      <c r="V5754" s="63"/>
      <c r="W5754" s="63"/>
      <c r="X5754" s="63"/>
      <c r="Y5754" s="63"/>
      <c r="Z5754" s="62">
        <v>47.72</v>
      </c>
      <c r="AA5754" s="62">
        <v>3474</v>
      </c>
      <c r="AB5754" s="62">
        <v>41.36</v>
      </c>
      <c r="AC5754" s="62">
        <v>6.82</v>
      </c>
    </row>
    <row r="5755" spans="1:29" ht="30" x14ac:dyDescent="0.25">
      <c r="A5755" s="61" t="s">
        <v>122</v>
      </c>
      <c r="B5755" s="61" t="s">
        <v>123</v>
      </c>
      <c r="C5755" s="62">
        <v>2005</v>
      </c>
      <c r="D5755" s="61" t="s">
        <v>72</v>
      </c>
      <c r="E5755" s="62">
        <v>112</v>
      </c>
      <c r="F5755" s="62">
        <v>1502240</v>
      </c>
      <c r="G5755" s="62">
        <v>140188</v>
      </c>
      <c r="H5755" s="62">
        <v>104.31</v>
      </c>
      <c r="I5755" s="62">
        <v>13412.86</v>
      </c>
      <c r="J5755" s="62">
        <v>1397083.2</v>
      </c>
      <c r="K5755" s="62">
        <v>0</v>
      </c>
      <c r="L5755" s="63"/>
      <c r="M5755" s="63"/>
      <c r="N5755" s="63"/>
      <c r="O5755" s="63"/>
      <c r="P5755" s="63"/>
      <c r="Q5755" s="63"/>
      <c r="R5755" s="63"/>
      <c r="S5755" s="63"/>
      <c r="T5755" s="63"/>
      <c r="U5755" s="63"/>
      <c r="V5755" s="63"/>
      <c r="W5755" s="63"/>
      <c r="X5755" s="63"/>
      <c r="Y5755" s="63"/>
      <c r="Z5755" s="62">
        <v>4289.82</v>
      </c>
      <c r="AA5755" s="62">
        <v>36159</v>
      </c>
      <c r="AB5755" s="62">
        <v>26.9</v>
      </c>
      <c r="AC5755" s="62">
        <v>38.299999999999997</v>
      </c>
    </row>
    <row r="5756" spans="1:29" x14ac:dyDescent="0.25">
      <c r="A5756" s="61" t="s">
        <v>70</v>
      </c>
      <c r="B5756" s="61" t="s">
        <v>71</v>
      </c>
      <c r="C5756" s="62">
        <v>2018</v>
      </c>
      <c r="D5756" s="61" t="s">
        <v>72</v>
      </c>
      <c r="E5756" s="62">
        <v>67</v>
      </c>
      <c r="F5756" s="63"/>
      <c r="G5756" s="63"/>
      <c r="H5756" s="63"/>
      <c r="I5756" s="63"/>
      <c r="J5756" s="63"/>
      <c r="K5756" s="62">
        <v>0</v>
      </c>
      <c r="L5756" s="63"/>
      <c r="M5756" s="63"/>
      <c r="N5756" s="63"/>
      <c r="O5756" s="63"/>
      <c r="P5756" s="63"/>
      <c r="Q5756" s="63"/>
      <c r="R5756" s="63"/>
      <c r="S5756" s="63"/>
      <c r="T5756" s="63"/>
      <c r="U5756" s="63"/>
      <c r="V5756" s="63"/>
      <c r="W5756" s="63"/>
      <c r="X5756" s="63"/>
      <c r="Y5756" s="63"/>
      <c r="Z5756" s="62">
        <v>0</v>
      </c>
      <c r="AA5756" s="63"/>
      <c r="AB5756" s="63"/>
      <c r="AC5756" s="62">
        <v>0</v>
      </c>
    </row>
    <row r="5757" spans="1:29" ht="30" x14ac:dyDescent="0.25">
      <c r="A5757" s="61" t="s">
        <v>283</v>
      </c>
      <c r="B5757" s="61" t="s">
        <v>284</v>
      </c>
      <c r="C5757" s="62">
        <v>2007</v>
      </c>
      <c r="D5757" s="61" t="s">
        <v>301</v>
      </c>
      <c r="E5757" s="62">
        <v>53</v>
      </c>
      <c r="F5757" s="62">
        <v>88320</v>
      </c>
      <c r="G5757" s="62">
        <v>14461</v>
      </c>
      <c r="H5757" s="62">
        <v>22.74</v>
      </c>
      <c r="I5757" s="62">
        <v>1666.42</v>
      </c>
      <c r="J5757" s="62">
        <v>82137.600000000006</v>
      </c>
      <c r="K5757" s="62">
        <v>1459.75</v>
      </c>
      <c r="L5757" s="62">
        <v>17909</v>
      </c>
      <c r="M5757" s="62">
        <v>28.16</v>
      </c>
      <c r="N5757" s="62">
        <v>27.54</v>
      </c>
      <c r="O5757" s="62">
        <v>17603.54</v>
      </c>
      <c r="P5757" s="63"/>
      <c r="Q5757" s="63"/>
      <c r="R5757" s="63"/>
      <c r="S5757" s="63"/>
      <c r="T5757" s="63"/>
      <c r="U5757" s="63"/>
      <c r="V5757" s="63"/>
      <c r="W5757" s="63"/>
      <c r="X5757" s="63"/>
      <c r="Y5757" s="63"/>
      <c r="Z5757" s="62">
        <v>180.74</v>
      </c>
      <c r="AA5757" s="62">
        <v>14995</v>
      </c>
      <c r="AB5757" s="62">
        <v>23.58</v>
      </c>
      <c r="AC5757" s="62">
        <v>3.41</v>
      </c>
    </row>
    <row r="5758" spans="1:29" x14ac:dyDescent="0.25">
      <c r="A5758" s="61" t="s">
        <v>196</v>
      </c>
      <c r="B5758" s="61" t="s">
        <v>197</v>
      </c>
      <c r="C5758" s="62">
        <v>2015</v>
      </c>
      <c r="D5758" s="61" t="s">
        <v>297</v>
      </c>
      <c r="E5758" s="62">
        <v>32</v>
      </c>
      <c r="F5758" s="62">
        <v>28238</v>
      </c>
      <c r="G5758" s="62">
        <v>5273</v>
      </c>
      <c r="H5758" s="62">
        <v>13.73</v>
      </c>
      <c r="I5758" s="62">
        <v>882.44</v>
      </c>
      <c r="J5758" s="62">
        <v>26261.34</v>
      </c>
      <c r="K5758" s="62">
        <v>27715.81</v>
      </c>
      <c r="L5758" s="62">
        <v>27088</v>
      </c>
      <c r="M5758" s="62">
        <v>70.540000000000006</v>
      </c>
      <c r="N5758" s="62">
        <v>866.12</v>
      </c>
      <c r="O5758" s="62">
        <v>334233.27</v>
      </c>
      <c r="P5758" s="63"/>
      <c r="Q5758" s="63"/>
      <c r="R5758" s="63"/>
      <c r="S5758" s="63"/>
      <c r="T5758" s="63"/>
      <c r="U5758" s="63"/>
      <c r="V5758" s="63"/>
      <c r="W5758" s="63"/>
      <c r="X5758" s="63"/>
      <c r="Y5758" s="63"/>
      <c r="Z5758" s="62">
        <v>233400</v>
      </c>
      <c r="AA5758" s="62">
        <v>49844</v>
      </c>
      <c r="AB5758" s="62">
        <v>129.80000000000001</v>
      </c>
      <c r="AC5758" s="62">
        <v>7293.75</v>
      </c>
    </row>
    <row r="5759" spans="1:29" x14ac:dyDescent="0.25">
      <c r="A5759" s="61" t="s">
        <v>260</v>
      </c>
      <c r="B5759" s="61" t="s">
        <v>261</v>
      </c>
      <c r="C5759" s="62">
        <v>2009</v>
      </c>
      <c r="D5759" s="61" t="s">
        <v>135</v>
      </c>
      <c r="E5759" s="62">
        <v>40</v>
      </c>
      <c r="F5759" s="62">
        <v>17412</v>
      </c>
      <c r="G5759" s="62">
        <v>3170</v>
      </c>
      <c r="H5759" s="62">
        <v>6.6</v>
      </c>
      <c r="I5759" s="62">
        <v>435.3</v>
      </c>
      <c r="J5759" s="62">
        <v>16193.16</v>
      </c>
      <c r="K5759" s="62">
        <v>2113.81</v>
      </c>
      <c r="L5759" s="62">
        <v>3154</v>
      </c>
      <c r="M5759" s="62">
        <v>6.57</v>
      </c>
      <c r="N5759" s="62">
        <v>52.85</v>
      </c>
      <c r="O5759" s="62">
        <v>25491.09</v>
      </c>
      <c r="P5759" s="63"/>
      <c r="Q5759" s="63"/>
      <c r="R5759" s="63"/>
      <c r="S5759" s="63"/>
      <c r="T5759" s="63"/>
      <c r="U5759" s="62">
        <v>627</v>
      </c>
      <c r="V5759" s="62">
        <v>1485</v>
      </c>
      <c r="W5759" s="62">
        <v>3.09</v>
      </c>
      <c r="X5759" s="62">
        <v>15</v>
      </c>
      <c r="Y5759" s="62">
        <v>14034.77</v>
      </c>
      <c r="Z5759" s="62">
        <v>6424</v>
      </c>
      <c r="AA5759" s="62">
        <v>47797</v>
      </c>
      <c r="AB5759" s="62">
        <v>99.58</v>
      </c>
      <c r="AC5759" s="62">
        <v>160.6</v>
      </c>
    </row>
    <row r="5760" spans="1:29" x14ac:dyDescent="0.25">
      <c r="A5760" s="61" t="s">
        <v>128</v>
      </c>
      <c r="B5760" s="61" t="s">
        <v>129</v>
      </c>
      <c r="C5760" s="62">
        <v>2015</v>
      </c>
      <c r="D5760" s="61" t="s">
        <v>72</v>
      </c>
      <c r="E5760" s="62">
        <v>78</v>
      </c>
      <c r="F5760" s="62">
        <v>407320</v>
      </c>
      <c r="G5760" s="62">
        <v>72702</v>
      </c>
      <c r="H5760" s="62">
        <v>77.67</v>
      </c>
      <c r="I5760" s="62">
        <v>5222.05</v>
      </c>
      <c r="J5760" s="62">
        <v>378807.6</v>
      </c>
      <c r="K5760" s="62">
        <v>49102.81</v>
      </c>
      <c r="L5760" s="62">
        <v>27437</v>
      </c>
      <c r="M5760" s="62">
        <v>29.31</v>
      </c>
      <c r="N5760" s="62">
        <v>629.52</v>
      </c>
      <c r="O5760" s="62">
        <v>592145.55000000005</v>
      </c>
      <c r="P5760" s="63"/>
      <c r="Q5760" s="63"/>
      <c r="R5760" s="63"/>
      <c r="S5760" s="63"/>
      <c r="T5760" s="63"/>
      <c r="U5760" s="63"/>
      <c r="V5760" s="63"/>
      <c r="W5760" s="63"/>
      <c r="X5760" s="63"/>
      <c r="Y5760" s="63"/>
      <c r="Z5760" s="62">
        <v>3440</v>
      </c>
      <c r="AA5760" s="62">
        <v>23537</v>
      </c>
      <c r="AB5760" s="62">
        <v>25.15</v>
      </c>
      <c r="AC5760" s="62">
        <v>44.1</v>
      </c>
    </row>
    <row r="5761" spans="1:29" ht="30" x14ac:dyDescent="0.25">
      <c r="A5761" s="61" t="s">
        <v>556</v>
      </c>
      <c r="B5761" s="61" t="s">
        <v>557</v>
      </c>
      <c r="C5761" s="62">
        <v>2005</v>
      </c>
      <c r="D5761" s="61" t="s">
        <v>75</v>
      </c>
      <c r="E5761" s="62">
        <v>8</v>
      </c>
      <c r="F5761" s="62">
        <v>26032</v>
      </c>
      <c r="G5761" s="62">
        <v>3171</v>
      </c>
      <c r="H5761" s="62">
        <v>33.03</v>
      </c>
      <c r="I5761" s="62">
        <v>3254</v>
      </c>
      <c r="J5761" s="62">
        <v>24209.759999999998</v>
      </c>
      <c r="K5761" s="62">
        <v>0</v>
      </c>
      <c r="L5761" s="63"/>
      <c r="M5761" s="63"/>
      <c r="N5761" s="63"/>
      <c r="O5761" s="63"/>
      <c r="P5761" s="63"/>
      <c r="Q5761" s="63"/>
      <c r="R5761" s="63"/>
      <c r="S5761" s="63"/>
      <c r="T5761" s="63"/>
      <c r="U5761" s="63"/>
      <c r="V5761" s="63"/>
      <c r="W5761" s="63"/>
      <c r="X5761" s="63"/>
      <c r="Y5761" s="63"/>
      <c r="Z5761" s="62">
        <v>641.66999999999996</v>
      </c>
      <c r="AA5761" s="62">
        <v>4492</v>
      </c>
      <c r="AB5761" s="62">
        <v>46.79</v>
      </c>
      <c r="AC5761" s="62">
        <v>80.209999999999994</v>
      </c>
    </row>
    <row r="5762" spans="1:29" x14ac:dyDescent="0.25">
      <c r="A5762" s="61" t="s">
        <v>475</v>
      </c>
      <c r="B5762" s="61" t="s">
        <v>476</v>
      </c>
      <c r="C5762" s="62">
        <v>2009</v>
      </c>
      <c r="D5762" s="61" t="s">
        <v>99</v>
      </c>
      <c r="E5762" s="62">
        <v>7</v>
      </c>
      <c r="F5762" s="62">
        <v>39776</v>
      </c>
      <c r="G5762" s="62">
        <v>6800</v>
      </c>
      <c r="H5762" s="62">
        <v>80.95</v>
      </c>
      <c r="I5762" s="62">
        <v>5682.29</v>
      </c>
      <c r="J5762" s="62">
        <v>36991.68</v>
      </c>
      <c r="K5762" s="62">
        <v>1461</v>
      </c>
      <c r="L5762" s="62">
        <v>2254</v>
      </c>
      <c r="M5762" s="62">
        <v>26.83</v>
      </c>
      <c r="N5762" s="62">
        <v>208.71</v>
      </c>
      <c r="O5762" s="62">
        <v>17618.64</v>
      </c>
      <c r="P5762" s="63"/>
      <c r="Q5762" s="63"/>
      <c r="R5762" s="63"/>
      <c r="S5762" s="63"/>
      <c r="T5762" s="63"/>
      <c r="U5762" s="63"/>
      <c r="V5762" s="63"/>
      <c r="W5762" s="63"/>
      <c r="X5762" s="63"/>
      <c r="Y5762" s="63"/>
      <c r="Z5762" s="62">
        <v>25680</v>
      </c>
      <c r="AA5762" s="62">
        <v>2126</v>
      </c>
      <c r="AB5762" s="62">
        <v>25.31</v>
      </c>
      <c r="AC5762" s="62">
        <v>3668.57</v>
      </c>
    </row>
    <row r="5763" spans="1:29" x14ac:dyDescent="0.25">
      <c r="A5763" s="61" t="s">
        <v>395</v>
      </c>
      <c r="B5763" s="61" t="s">
        <v>396</v>
      </c>
      <c r="C5763" s="62">
        <v>2005</v>
      </c>
      <c r="D5763" s="61" t="s">
        <v>78</v>
      </c>
      <c r="E5763" s="62">
        <v>30</v>
      </c>
      <c r="F5763" s="62">
        <v>322155</v>
      </c>
      <c r="G5763" s="62">
        <v>39809</v>
      </c>
      <c r="H5763" s="62">
        <v>110.58</v>
      </c>
      <c r="I5763" s="62">
        <v>10738.5</v>
      </c>
      <c r="J5763" s="62">
        <v>299604.15000000002</v>
      </c>
      <c r="K5763" s="62">
        <v>0</v>
      </c>
      <c r="L5763" s="63"/>
      <c r="M5763" s="63"/>
      <c r="N5763" s="63"/>
      <c r="O5763" s="63"/>
      <c r="P5763" s="63"/>
      <c r="Q5763" s="63"/>
      <c r="R5763" s="63"/>
      <c r="S5763" s="63"/>
      <c r="T5763" s="63"/>
      <c r="U5763" s="63"/>
      <c r="V5763" s="63"/>
      <c r="W5763" s="63"/>
      <c r="X5763" s="63"/>
      <c r="Y5763" s="63"/>
      <c r="Z5763" s="62">
        <v>0</v>
      </c>
      <c r="AA5763" s="63"/>
      <c r="AB5763" s="63"/>
      <c r="AC5763" s="62">
        <v>0</v>
      </c>
    </row>
    <row r="5764" spans="1:29" x14ac:dyDescent="0.25">
      <c r="A5764" s="61" t="s">
        <v>306</v>
      </c>
      <c r="B5764" s="61" t="s">
        <v>307</v>
      </c>
      <c r="C5764" s="62">
        <v>2014</v>
      </c>
      <c r="D5764" s="61" t="s">
        <v>75</v>
      </c>
      <c r="E5764" s="62">
        <v>5</v>
      </c>
      <c r="F5764" s="63"/>
      <c r="G5764" s="63"/>
      <c r="H5764" s="63"/>
      <c r="I5764" s="63"/>
      <c r="J5764" s="63"/>
      <c r="K5764" s="62">
        <v>0</v>
      </c>
      <c r="L5764" s="63"/>
      <c r="M5764" s="63"/>
      <c r="N5764" s="63"/>
      <c r="O5764" s="63"/>
      <c r="P5764" s="63"/>
      <c r="Q5764" s="63"/>
      <c r="R5764" s="63"/>
      <c r="S5764" s="63"/>
      <c r="T5764" s="63"/>
      <c r="U5764" s="63"/>
      <c r="V5764" s="63"/>
      <c r="W5764" s="63"/>
      <c r="X5764" s="63"/>
      <c r="Y5764" s="63"/>
      <c r="Z5764" s="62">
        <v>279.39</v>
      </c>
      <c r="AA5764" s="62">
        <v>2726</v>
      </c>
      <c r="AB5764" s="62">
        <v>45.43</v>
      </c>
      <c r="AC5764" s="62">
        <v>55.88</v>
      </c>
    </row>
    <row r="5765" spans="1:29" ht="30" x14ac:dyDescent="0.25">
      <c r="A5765" s="61" t="s">
        <v>224</v>
      </c>
      <c r="B5765" s="61" t="s">
        <v>225</v>
      </c>
      <c r="C5765" s="62">
        <v>2010</v>
      </c>
      <c r="D5765" s="61" t="s">
        <v>99</v>
      </c>
      <c r="E5765" s="62">
        <v>5</v>
      </c>
      <c r="F5765" s="63"/>
      <c r="G5765" s="63"/>
      <c r="H5765" s="63"/>
      <c r="I5765" s="63"/>
      <c r="J5765" s="63"/>
      <c r="K5765" s="62">
        <v>0</v>
      </c>
      <c r="L5765" s="63"/>
      <c r="M5765" s="63"/>
      <c r="N5765" s="63"/>
      <c r="O5765" s="63"/>
      <c r="P5765" s="63"/>
      <c r="Q5765" s="63"/>
      <c r="R5765" s="63"/>
      <c r="S5765" s="63"/>
      <c r="T5765" s="63"/>
      <c r="U5765" s="63"/>
      <c r="V5765" s="63"/>
      <c r="W5765" s="63"/>
      <c r="X5765" s="63"/>
      <c r="Y5765" s="63"/>
      <c r="Z5765" s="62">
        <v>0</v>
      </c>
      <c r="AA5765" s="63"/>
      <c r="AB5765" s="63"/>
      <c r="AC5765" s="62">
        <v>0</v>
      </c>
    </row>
    <row r="5766" spans="1:29" x14ac:dyDescent="0.25">
      <c r="A5766" s="61" t="s">
        <v>253</v>
      </c>
      <c r="B5766" s="61" t="s">
        <v>254</v>
      </c>
      <c r="C5766" s="62">
        <v>2013</v>
      </c>
      <c r="D5766" s="61" t="s">
        <v>89</v>
      </c>
      <c r="E5766" s="62">
        <v>55</v>
      </c>
      <c r="F5766" s="62">
        <v>210087</v>
      </c>
      <c r="G5766" s="62">
        <v>29838</v>
      </c>
      <c r="H5766" s="62">
        <v>45.21</v>
      </c>
      <c r="I5766" s="62">
        <v>3819.76</v>
      </c>
      <c r="J5766" s="62">
        <v>195380.91</v>
      </c>
      <c r="K5766" s="62">
        <v>22219.200000000001</v>
      </c>
      <c r="L5766" s="62">
        <v>29581</v>
      </c>
      <c r="M5766" s="62">
        <v>44.82</v>
      </c>
      <c r="N5766" s="62">
        <v>403.99</v>
      </c>
      <c r="O5766" s="62">
        <v>267948.05</v>
      </c>
      <c r="P5766" s="63"/>
      <c r="Q5766" s="63"/>
      <c r="R5766" s="63"/>
      <c r="S5766" s="63"/>
      <c r="T5766" s="63"/>
      <c r="U5766" s="63"/>
      <c r="V5766" s="63"/>
      <c r="W5766" s="63"/>
      <c r="X5766" s="63"/>
      <c r="Y5766" s="63"/>
      <c r="Z5766" s="62">
        <v>247140</v>
      </c>
      <c r="AA5766" s="62">
        <v>13872</v>
      </c>
      <c r="AB5766" s="62">
        <v>21.02</v>
      </c>
      <c r="AC5766" s="62">
        <v>4493.45</v>
      </c>
    </row>
    <row r="5767" spans="1:29" x14ac:dyDescent="0.25">
      <c r="A5767" s="61" t="s">
        <v>107</v>
      </c>
      <c r="B5767" s="61" t="s">
        <v>108</v>
      </c>
      <c r="C5767" s="62">
        <v>2008</v>
      </c>
      <c r="D5767" s="61" t="s">
        <v>78</v>
      </c>
      <c r="E5767" s="62">
        <v>40</v>
      </c>
      <c r="F5767" s="62">
        <v>123114</v>
      </c>
      <c r="G5767" s="62">
        <v>26417</v>
      </c>
      <c r="H5767" s="62">
        <v>55.04</v>
      </c>
      <c r="I5767" s="62">
        <v>3077.85</v>
      </c>
      <c r="J5767" s="62">
        <v>114496.02</v>
      </c>
      <c r="K5767" s="62">
        <v>19926.29</v>
      </c>
      <c r="L5767" s="62">
        <v>32242</v>
      </c>
      <c r="M5767" s="62">
        <v>67.17</v>
      </c>
      <c r="N5767" s="62">
        <v>498.16</v>
      </c>
      <c r="O5767" s="62">
        <v>240297.05</v>
      </c>
      <c r="P5767" s="63"/>
      <c r="Q5767" s="63"/>
      <c r="R5767" s="63"/>
      <c r="S5767" s="63"/>
      <c r="T5767" s="63"/>
      <c r="U5767" s="63"/>
      <c r="V5767" s="63"/>
      <c r="W5767" s="63"/>
      <c r="X5767" s="63"/>
      <c r="Y5767" s="63"/>
      <c r="Z5767" s="62">
        <v>0</v>
      </c>
      <c r="AA5767" s="62">
        <v>10280</v>
      </c>
      <c r="AB5767" s="62">
        <v>21.42</v>
      </c>
      <c r="AC5767" s="62">
        <v>0</v>
      </c>
    </row>
    <row r="5768" spans="1:29" x14ac:dyDescent="0.25">
      <c r="A5768" s="61" t="s">
        <v>442</v>
      </c>
      <c r="B5768" s="61" t="s">
        <v>443</v>
      </c>
      <c r="C5768" s="62">
        <v>2015</v>
      </c>
      <c r="D5768" s="61" t="s">
        <v>78</v>
      </c>
      <c r="E5768" s="62">
        <v>40</v>
      </c>
      <c r="F5768" s="62">
        <v>352792</v>
      </c>
      <c r="G5768" s="62">
        <v>70407</v>
      </c>
      <c r="H5768" s="62">
        <v>146.68</v>
      </c>
      <c r="I5768" s="62">
        <v>8819.7999999999993</v>
      </c>
      <c r="J5768" s="62">
        <v>328096.56</v>
      </c>
      <c r="K5768" s="62">
        <v>0</v>
      </c>
      <c r="L5768" s="63"/>
      <c r="M5768" s="63"/>
      <c r="N5768" s="63"/>
      <c r="O5768" s="63"/>
      <c r="P5768" s="63"/>
      <c r="Q5768" s="63"/>
      <c r="R5768" s="63"/>
      <c r="S5768" s="63"/>
      <c r="T5768" s="63"/>
      <c r="U5768" s="63"/>
      <c r="V5768" s="63"/>
      <c r="W5768" s="63"/>
      <c r="X5768" s="63"/>
      <c r="Y5768" s="63"/>
      <c r="Z5768" s="62">
        <v>461.81</v>
      </c>
      <c r="AA5768" s="62">
        <v>2307</v>
      </c>
      <c r="AB5768" s="62">
        <v>4.8099999999999996</v>
      </c>
      <c r="AC5768" s="62">
        <v>11.55</v>
      </c>
    </row>
    <row r="5769" spans="1:29" x14ac:dyDescent="0.25">
      <c r="A5769" s="61" t="s">
        <v>332</v>
      </c>
      <c r="B5769" s="61" t="s">
        <v>333</v>
      </c>
      <c r="C5769" s="62">
        <v>2006</v>
      </c>
      <c r="D5769" s="61" t="s">
        <v>78</v>
      </c>
      <c r="E5769" s="62">
        <v>64</v>
      </c>
      <c r="F5769" s="62">
        <v>240326</v>
      </c>
      <c r="G5769" s="62">
        <v>42316</v>
      </c>
      <c r="H5769" s="62">
        <v>55.1</v>
      </c>
      <c r="I5769" s="62">
        <v>3755.09</v>
      </c>
      <c r="J5769" s="62">
        <v>223503.18</v>
      </c>
      <c r="K5769" s="62">
        <v>28572.26</v>
      </c>
      <c r="L5769" s="62">
        <v>42266</v>
      </c>
      <c r="M5769" s="62">
        <v>55.03</v>
      </c>
      <c r="N5769" s="62">
        <v>446.44</v>
      </c>
      <c r="O5769" s="62">
        <v>344561.45</v>
      </c>
      <c r="P5769" s="63"/>
      <c r="Q5769" s="63"/>
      <c r="R5769" s="63"/>
      <c r="S5769" s="63"/>
      <c r="T5769" s="63"/>
      <c r="U5769" s="63"/>
      <c r="V5769" s="63"/>
      <c r="W5769" s="63"/>
      <c r="X5769" s="63"/>
      <c r="Y5769" s="63"/>
      <c r="Z5769" s="62">
        <v>294535</v>
      </c>
      <c r="AA5769" s="62">
        <v>21293</v>
      </c>
      <c r="AB5769" s="62">
        <v>27.73</v>
      </c>
      <c r="AC5769" s="62">
        <v>4602.1099999999997</v>
      </c>
    </row>
    <row r="5770" spans="1:29" ht="45" x14ac:dyDescent="0.25">
      <c r="A5770" s="61" t="s">
        <v>344</v>
      </c>
      <c r="B5770" s="61" t="s">
        <v>345</v>
      </c>
      <c r="C5770" s="62">
        <v>2012</v>
      </c>
      <c r="D5770" s="61" t="s">
        <v>99</v>
      </c>
      <c r="E5770" s="62">
        <v>52</v>
      </c>
      <c r="F5770" s="62">
        <v>411760</v>
      </c>
      <c r="G5770" s="62">
        <v>69196</v>
      </c>
      <c r="H5770" s="62">
        <v>110.89</v>
      </c>
      <c r="I5770" s="62">
        <v>7918.46</v>
      </c>
      <c r="J5770" s="62">
        <v>382936.8</v>
      </c>
      <c r="K5770" s="62">
        <v>0</v>
      </c>
      <c r="L5770" s="63"/>
      <c r="M5770" s="63"/>
      <c r="N5770" s="63"/>
      <c r="O5770" s="63"/>
      <c r="P5770" s="63"/>
      <c r="Q5770" s="63"/>
      <c r="R5770" s="63"/>
      <c r="S5770" s="63"/>
      <c r="T5770" s="63"/>
      <c r="U5770" s="63"/>
      <c r="V5770" s="63"/>
      <c r="W5770" s="63"/>
      <c r="X5770" s="63"/>
      <c r="Y5770" s="63"/>
      <c r="Z5770" s="62">
        <v>961</v>
      </c>
      <c r="AA5770" s="62">
        <v>4421</v>
      </c>
      <c r="AB5770" s="62">
        <v>7.08</v>
      </c>
      <c r="AC5770" s="62">
        <v>18.48</v>
      </c>
    </row>
    <row r="5771" spans="1:29" x14ac:dyDescent="0.25">
      <c r="A5771" s="61" t="s">
        <v>289</v>
      </c>
      <c r="B5771" s="61" t="s">
        <v>290</v>
      </c>
      <c r="C5771" s="62">
        <v>2018</v>
      </c>
      <c r="D5771" s="61" t="s">
        <v>75</v>
      </c>
      <c r="E5771" s="62">
        <v>8</v>
      </c>
      <c r="F5771" s="62">
        <v>9075</v>
      </c>
      <c r="G5771" s="62">
        <v>1424</v>
      </c>
      <c r="H5771" s="62">
        <v>14.83</v>
      </c>
      <c r="I5771" s="62">
        <v>1134.3800000000001</v>
      </c>
      <c r="J5771" s="62">
        <v>8439.75</v>
      </c>
      <c r="K5771" s="62">
        <v>10804.07</v>
      </c>
      <c r="L5771" s="62">
        <v>5305</v>
      </c>
      <c r="M5771" s="62">
        <v>55.26</v>
      </c>
      <c r="N5771" s="63"/>
      <c r="O5771" s="63"/>
      <c r="P5771" s="63"/>
      <c r="Q5771" s="63"/>
      <c r="R5771" s="63"/>
      <c r="S5771" s="63"/>
      <c r="T5771" s="63"/>
      <c r="U5771" s="63"/>
      <c r="V5771" s="63"/>
      <c r="W5771" s="63"/>
      <c r="X5771" s="63"/>
      <c r="Y5771" s="63"/>
      <c r="Z5771" s="62">
        <v>20123</v>
      </c>
      <c r="AA5771" s="62">
        <v>2481</v>
      </c>
      <c r="AB5771" s="62">
        <v>25.84</v>
      </c>
      <c r="AC5771" s="62">
        <v>2515.38</v>
      </c>
    </row>
    <row r="5772" spans="1:29" x14ac:dyDescent="0.25">
      <c r="A5772" s="61" t="s">
        <v>522</v>
      </c>
      <c r="B5772" s="61" t="s">
        <v>523</v>
      </c>
      <c r="C5772" s="62">
        <v>2013</v>
      </c>
      <c r="D5772" s="61" t="s">
        <v>78</v>
      </c>
      <c r="E5772" s="62">
        <v>56</v>
      </c>
      <c r="F5772" s="62">
        <v>187395</v>
      </c>
      <c r="G5772" s="62">
        <v>33352</v>
      </c>
      <c r="H5772" s="62">
        <v>49.63</v>
      </c>
      <c r="I5772" s="62">
        <v>3346.34</v>
      </c>
      <c r="J5772" s="62">
        <v>174277.35</v>
      </c>
      <c r="K5772" s="62">
        <v>25490.79</v>
      </c>
      <c r="L5772" s="62">
        <v>30795</v>
      </c>
      <c r="M5772" s="62">
        <v>45.83</v>
      </c>
      <c r="N5772" s="62">
        <v>455.19</v>
      </c>
      <c r="O5772" s="62">
        <v>307401.03000000003</v>
      </c>
      <c r="P5772" s="63"/>
      <c r="Q5772" s="63"/>
      <c r="R5772" s="63"/>
      <c r="S5772" s="63"/>
      <c r="T5772" s="63"/>
      <c r="U5772" s="63"/>
      <c r="V5772" s="63"/>
      <c r="W5772" s="63"/>
      <c r="X5772" s="63"/>
      <c r="Y5772" s="63"/>
      <c r="Z5772" s="62">
        <v>321563</v>
      </c>
      <c r="AA5772" s="62">
        <v>49413</v>
      </c>
      <c r="AB5772" s="62">
        <v>73.53</v>
      </c>
      <c r="AC5772" s="62">
        <v>5742.2</v>
      </c>
    </row>
    <row r="5773" spans="1:29" x14ac:dyDescent="0.25">
      <c r="A5773" s="61" t="s">
        <v>548</v>
      </c>
      <c r="B5773" s="61" t="s">
        <v>549</v>
      </c>
      <c r="C5773" s="62">
        <v>2003</v>
      </c>
      <c r="D5773" s="61" t="s">
        <v>78</v>
      </c>
      <c r="E5773" s="62">
        <v>48</v>
      </c>
      <c r="F5773" s="62">
        <v>172120</v>
      </c>
      <c r="G5773" s="62">
        <v>20634</v>
      </c>
      <c r="H5773" s="62">
        <v>35.82</v>
      </c>
      <c r="I5773" s="62">
        <v>3585.83</v>
      </c>
      <c r="J5773" s="62">
        <v>160071.6</v>
      </c>
      <c r="K5773" s="62">
        <v>0</v>
      </c>
      <c r="L5773" s="63"/>
      <c r="M5773" s="63"/>
      <c r="N5773" s="63"/>
      <c r="O5773" s="63"/>
      <c r="P5773" s="63"/>
      <c r="Q5773" s="63"/>
      <c r="R5773" s="63"/>
      <c r="S5773" s="63"/>
      <c r="T5773" s="63"/>
      <c r="U5773" s="63"/>
      <c r="V5773" s="63"/>
      <c r="W5773" s="63"/>
      <c r="X5773" s="63"/>
      <c r="Y5773" s="63"/>
      <c r="Z5773" s="62">
        <v>120.86</v>
      </c>
      <c r="AA5773" s="62">
        <v>3551</v>
      </c>
      <c r="AB5773" s="62">
        <v>6.16</v>
      </c>
      <c r="AC5773" s="62">
        <v>2.52</v>
      </c>
    </row>
    <row r="5774" spans="1:29" ht="30" x14ac:dyDescent="0.25">
      <c r="A5774" s="61" t="s">
        <v>133</v>
      </c>
      <c r="B5774" s="61" t="s">
        <v>134</v>
      </c>
      <c r="C5774" s="62">
        <v>2015</v>
      </c>
      <c r="D5774" s="61" t="s">
        <v>75</v>
      </c>
      <c r="E5774" s="62">
        <v>14</v>
      </c>
      <c r="F5774" s="63"/>
      <c r="G5774" s="63"/>
      <c r="H5774" s="63"/>
      <c r="I5774" s="63"/>
      <c r="J5774" s="63"/>
      <c r="K5774" s="62">
        <v>0</v>
      </c>
      <c r="L5774" s="63"/>
      <c r="M5774" s="63"/>
      <c r="N5774" s="63"/>
      <c r="O5774" s="63"/>
      <c r="P5774" s="63"/>
      <c r="Q5774" s="63"/>
      <c r="R5774" s="63"/>
      <c r="S5774" s="63"/>
      <c r="T5774" s="63"/>
      <c r="U5774" s="63"/>
      <c r="V5774" s="63"/>
      <c r="W5774" s="63"/>
      <c r="X5774" s="63"/>
      <c r="Y5774" s="63"/>
      <c r="Z5774" s="62">
        <v>161200</v>
      </c>
      <c r="AA5774" s="62">
        <v>10105</v>
      </c>
      <c r="AB5774" s="62">
        <v>60.15</v>
      </c>
      <c r="AC5774" s="62">
        <v>11514.29</v>
      </c>
    </row>
    <row r="5775" spans="1:29" ht="30" x14ac:dyDescent="0.25">
      <c r="A5775" s="61" t="s">
        <v>538</v>
      </c>
      <c r="B5775" s="61" t="s">
        <v>539</v>
      </c>
      <c r="C5775" s="62">
        <v>2010</v>
      </c>
      <c r="D5775" s="61" t="s">
        <v>78</v>
      </c>
      <c r="E5775" s="62">
        <v>56</v>
      </c>
      <c r="F5775" s="62">
        <v>572120</v>
      </c>
      <c r="G5775" s="62">
        <v>86168</v>
      </c>
      <c r="H5775" s="62">
        <v>128.22999999999999</v>
      </c>
      <c r="I5775" s="62">
        <v>10216.43</v>
      </c>
      <c r="J5775" s="62">
        <v>532071.6</v>
      </c>
      <c r="K5775" s="62">
        <v>0</v>
      </c>
      <c r="L5775" s="63"/>
      <c r="M5775" s="63"/>
      <c r="N5775" s="63"/>
      <c r="O5775" s="63"/>
      <c r="P5775" s="63"/>
      <c r="Q5775" s="63"/>
      <c r="R5775" s="63"/>
      <c r="S5775" s="63"/>
      <c r="T5775" s="63"/>
      <c r="U5775" s="63"/>
      <c r="V5775" s="63"/>
      <c r="W5775" s="63"/>
      <c r="X5775" s="63"/>
      <c r="Y5775" s="63"/>
      <c r="Z5775" s="62">
        <v>0</v>
      </c>
      <c r="AA5775" s="63"/>
      <c r="AB5775" s="63"/>
      <c r="AC5775" s="62">
        <v>0</v>
      </c>
    </row>
    <row r="5776" spans="1:29" x14ac:dyDescent="0.25">
      <c r="A5776" s="61" t="s">
        <v>251</v>
      </c>
      <c r="B5776" s="61" t="s">
        <v>252</v>
      </c>
      <c r="C5776" s="62">
        <v>2012</v>
      </c>
      <c r="D5776" s="61" t="s">
        <v>75</v>
      </c>
      <c r="E5776" s="62">
        <v>5</v>
      </c>
      <c r="F5776" s="63"/>
      <c r="G5776" s="63"/>
      <c r="H5776" s="63"/>
      <c r="I5776" s="63"/>
      <c r="J5776" s="63"/>
      <c r="K5776" s="62">
        <v>0</v>
      </c>
      <c r="L5776" s="63"/>
      <c r="M5776" s="63"/>
      <c r="N5776" s="63"/>
      <c r="O5776" s="63"/>
      <c r="P5776" s="63"/>
      <c r="Q5776" s="63"/>
      <c r="R5776" s="63"/>
      <c r="S5776" s="63"/>
      <c r="T5776" s="63"/>
      <c r="U5776" s="63"/>
      <c r="V5776" s="63"/>
      <c r="W5776" s="63"/>
      <c r="X5776" s="63"/>
      <c r="Y5776" s="63"/>
      <c r="Z5776" s="62">
        <v>444</v>
      </c>
      <c r="AA5776" s="62">
        <v>4081</v>
      </c>
      <c r="AB5776" s="62">
        <v>68.02</v>
      </c>
      <c r="AC5776" s="62">
        <v>88.8</v>
      </c>
    </row>
    <row r="5777" spans="1:29" x14ac:dyDescent="0.25">
      <c r="A5777" s="61" t="s">
        <v>130</v>
      </c>
      <c r="B5777" s="61" t="s">
        <v>131</v>
      </c>
      <c r="C5777" s="62">
        <v>2017</v>
      </c>
      <c r="D5777" s="61" t="s">
        <v>313</v>
      </c>
      <c r="E5777" s="62">
        <v>29</v>
      </c>
      <c r="F5777" s="62">
        <v>124620</v>
      </c>
      <c r="G5777" s="62">
        <v>16276</v>
      </c>
      <c r="H5777" s="62">
        <v>46.77</v>
      </c>
      <c r="I5777" s="62">
        <v>4297.24</v>
      </c>
      <c r="J5777" s="62">
        <v>115896.6</v>
      </c>
      <c r="K5777" s="62">
        <v>8020.37</v>
      </c>
      <c r="L5777" s="62">
        <v>8503</v>
      </c>
      <c r="M5777" s="62">
        <v>24.43</v>
      </c>
      <c r="N5777" s="62">
        <v>276.56</v>
      </c>
      <c r="O5777" s="62">
        <v>96720.03</v>
      </c>
      <c r="P5777" s="63"/>
      <c r="Q5777" s="63"/>
      <c r="R5777" s="63"/>
      <c r="S5777" s="63"/>
      <c r="T5777" s="63"/>
      <c r="U5777" s="63"/>
      <c r="V5777" s="63"/>
      <c r="W5777" s="63"/>
      <c r="X5777" s="63"/>
      <c r="Y5777" s="63"/>
      <c r="Z5777" s="62">
        <v>960</v>
      </c>
      <c r="AA5777" s="62">
        <v>6339</v>
      </c>
      <c r="AB5777" s="62">
        <v>18.22</v>
      </c>
      <c r="AC5777" s="62">
        <v>33.1</v>
      </c>
    </row>
    <row r="5778" spans="1:29" ht="45" x14ac:dyDescent="0.25">
      <c r="A5778" s="61" t="s">
        <v>109</v>
      </c>
      <c r="B5778" s="61" t="s">
        <v>110</v>
      </c>
      <c r="C5778" s="62">
        <v>2009</v>
      </c>
      <c r="D5778" s="61" t="s">
        <v>226</v>
      </c>
      <c r="E5778" s="62">
        <v>14</v>
      </c>
      <c r="F5778" s="62">
        <v>68400</v>
      </c>
      <c r="G5778" s="62">
        <v>11230</v>
      </c>
      <c r="H5778" s="62">
        <v>66.849999999999994</v>
      </c>
      <c r="I5778" s="62">
        <v>4885.71</v>
      </c>
      <c r="J5778" s="62">
        <v>63612</v>
      </c>
      <c r="K5778" s="62">
        <v>0</v>
      </c>
      <c r="L5778" s="63"/>
      <c r="M5778" s="63"/>
      <c r="N5778" s="63"/>
      <c r="O5778" s="63"/>
      <c r="P5778" s="63"/>
      <c r="Q5778" s="63"/>
      <c r="R5778" s="63"/>
      <c r="S5778" s="63"/>
      <c r="T5778" s="63"/>
      <c r="U5778" s="62">
        <v>4312</v>
      </c>
      <c r="V5778" s="62">
        <v>15546</v>
      </c>
      <c r="W5778" s="62">
        <v>92.54</v>
      </c>
      <c r="X5778" s="62">
        <v>308</v>
      </c>
      <c r="Y5778" s="62">
        <v>96519.81</v>
      </c>
      <c r="Z5778" s="62">
        <v>5450</v>
      </c>
      <c r="AA5778" s="62">
        <v>31434</v>
      </c>
      <c r="AB5778" s="62">
        <v>187.11</v>
      </c>
      <c r="AC5778" s="62">
        <v>389.29</v>
      </c>
    </row>
    <row r="5779" spans="1:29" x14ac:dyDescent="0.25">
      <c r="A5779" s="61" t="s">
        <v>336</v>
      </c>
      <c r="B5779" s="61" t="s">
        <v>337</v>
      </c>
      <c r="C5779" s="62">
        <v>2009</v>
      </c>
      <c r="D5779" s="61" t="s">
        <v>175</v>
      </c>
      <c r="E5779" s="62">
        <v>8</v>
      </c>
      <c r="F5779" s="63"/>
      <c r="G5779" s="63"/>
      <c r="H5779" s="63"/>
      <c r="I5779" s="63"/>
      <c r="J5779" s="63"/>
      <c r="K5779" s="62">
        <v>0</v>
      </c>
      <c r="L5779" s="63"/>
      <c r="M5779" s="63"/>
      <c r="N5779" s="63"/>
      <c r="O5779" s="63"/>
      <c r="P5779" s="63"/>
      <c r="Q5779" s="63"/>
      <c r="R5779" s="63"/>
      <c r="S5779" s="63"/>
      <c r="T5779" s="63"/>
      <c r="U5779" s="63"/>
      <c r="V5779" s="63"/>
      <c r="W5779" s="63"/>
      <c r="X5779" s="63"/>
      <c r="Y5779" s="63"/>
      <c r="Z5779" s="62">
        <v>0</v>
      </c>
      <c r="AA5779" s="63"/>
      <c r="AB5779" s="63"/>
      <c r="AC5779" s="62">
        <v>0</v>
      </c>
    </row>
    <row r="5780" spans="1:29" x14ac:dyDescent="0.25">
      <c r="A5780" s="61" t="s">
        <v>208</v>
      </c>
      <c r="B5780" s="61" t="s">
        <v>209</v>
      </c>
      <c r="C5780" s="62">
        <v>2011</v>
      </c>
      <c r="D5780" s="61" t="s">
        <v>94</v>
      </c>
      <c r="E5780" s="62">
        <v>10</v>
      </c>
      <c r="F5780" s="62">
        <v>560</v>
      </c>
      <c r="G5780" s="62">
        <v>84</v>
      </c>
      <c r="H5780" s="62">
        <v>0.7</v>
      </c>
      <c r="I5780" s="62">
        <v>56</v>
      </c>
      <c r="J5780" s="62">
        <v>520.79999999999995</v>
      </c>
      <c r="K5780" s="62">
        <v>78</v>
      </c>
      <c r="L5780" s="62">
        <v>13</v>
      </c>
      <c r="M5780" s="62">
        <v>0.11</v>
      </c>
      <c r="N5780" s="63"/>
      <c r="O5780" s="63"/>
      <c r="P5780" s="63"/>
      <c r="Q5780" s="63"/>
      <c r="R5780" s="63"/>
      <c r="S5780" s="63"/>
      <c r="T5780" s="63"/>
      <c r="U5780" s="63"/>
      <c r="V5780" s="63"/>
      <c r="W5780" s="63"/>
      <c r="X5780" s="63"/>
      <c r="Y5780" s="63"/>
      <c r="Z5780" s="62">
        <v>375</v>
      </c>
      <c r="AA5780" s="62">
        <v>1957</v>
      </c>
      <c r="AB5780" s="62">
        <v>16.309999999999999</v>
      </c>
      <c r="AC5780" s="62">
        <v>37.5</v>
      </c>
    </row>
    <row r="5781" spans="1:29" x14ac:dyDescent="0.25">
      <c r="A5781" s="61" t="s">
        <v>265</v>
      </c>
      <c r="B5781" s="61" t="s">
        <v>266</v>
      </c>
      <c r="C5781" s="62">
        <v>2013</v>
      </c>
      <c r="D5781" s="61" t="s">
        <v>86</v>
      </c>
      <c r="E5781" s="62">
        <v>150</v>
      </c>
      <c r="F5781" s="63"/>
      <c r="G5781" s="63"/>
      <c r="H5781" s="63"/>
      <c r="I5781" s="63"/>
      <c r="J5781" s="63"/>
      <c r="K5781" s="62">
        <v>0</v>
      </c>
      <c r="L5781" s="63"/>
      <c r="M5781" s="63"/>
      <c r="N5781" s="63"/>
      <c r="O5781" s="63"/>
      <c r="P5781" s="63"/>
      <c r="Q5781" s="63"/>
      <c r="R5781" s="63"/>
      <c r="S5781" s="63"/>
      <c r="T5781" s="63"/>
      <c r="U5781" s="63"/>
      <c r="V5781" s="63"/>
      <c r="W5781" s="63"/>
      <c r="X5781" s="63"/>
      <c r="Y5781" s="63"/>
      <c r="Z5781" s="62">
        <v>0</v>
      </c>
      <c r="AA5781" s="63"/>
      <c r="AB5781" s="63"/>
      <c r="AC5781" s="62">
        <v>0</v>
      </c>
    </row>
    <row r="5782" spans="1:29" x14ac:dyDescent="0.25">
      <c r="A5782" s="61" t="s">
        <v>332</v>
      </c>
      <c r="B5782" s="61" t="s">
        <v>333</v>
      </c>
      <c r="C5782" s="62">
        <v>2014</v>
      </c>
      <c r="D5782" s="61" t="s">
        <v>135</v>
      </c>
      <c r="E5782" s="62">
        <v>50</v>
      </c>
      <c r="F5782" s="62">
        <v>69332</v>
      </c>
      <c r="G5782" s="62">
        <v>13845</v>
      </c>
      <c r="H5782" s="62">
        <v>23.08</v>
      </c>
      <c r="I5782" s="62">
        <v>1386.64</v>
      </c>
      <c r="J5782" s="62">
        <v>64478.76</v>
      </c>
      <c r="K5782" s="62">
        <v>2697.38</v>
      </c>
      <c r="L5782" s="62">
        <v>5006</v>
      </c>
      <c r="M5782" s="62">
        <v>8.34</v>
      </c>
      <c r="N5782" s="62">
        <v>53.95</v>
      </c>
      <c r="O5782" s="62">
        <v>32528.53</v>
      </c>
      <c r="P5782" s="63"/>
      <c r="Q5782" s="63"/>
      <c r="R5782" s="63"/>
      <c r="S5782" s="63"/>
      <c r="T5782" s="63"/>
      <c r="U5782" s="63"/>
      <c r="V5782" s="63"/>
      <c r="W5782" s="63"/>
      <c r="X5782" s="63"/>
      <c r="Y5782" s="63"/>
      <c r="Z5782" s="62">
        <v>97050</v>
      </c>
      <c r="AA5782" s="62">
        <v>46823</v>
      </c>
      <c r="AB5782" s="62">
        <v>78.040000000000006</v>
      </c>
      <c r="AC5782" s="62">
        <v>1941</v>
      </c>
    </row>
    <row r="5783" spans="1:29" ht="30" x14ac:dyDescent="0.25">
      <c r="A5783" s="61" t="s">
        <v>239</v>
      </c>
      <c r="B5783" s="61" t="s">
        <v>240</v>
      </c>
      <c r="C5783" s="62">
        <v>2013</v>
      </c>
      <c r="D5783" s="61" t="s">
        <v>83</v>
      </c>
      <c r="E5783" s="62">
        <v>12</v>
      </c>
      <c r="F5783" s="63"/>
      <c r="G5783" s="63"/>
      <c r="H5783" s="63"/>
      <c r="I5783" s="63"/>
      <c r="J5783" s="63"/>
      <c r="K5783" s="62">
        <v>0</v>
      </c>
      <c r="L5783" s="63"/>
      <c r="M5783" s="63"/>
      <c r="N5783" s="63"/>
      <c r="O5783" s="63"/>
      <c r="P5783" s="63"/>
      <c r="Q5783" s="63"/>
      <c r="R5783" s="63"/>
      <c r="S5783" s="63"/>
      <c r="T5783" s="63"/>
      <c r="U5783" s="63"/>
      <c r="V5783" s="63"/>
      <c r="W5783" s="63"/>
      <c r="X5783" s="63"/>
      <c r="Y5783" s="63"/>
      <c r="Z5783" s="62">
        <v>1548.02</v>
      </c>
      <c r="AA5783" s="62">
        <v>19157</v>
      </c>
      <c r="AB5783" s="62">
        <v>133.03</v>
      </c>
      <c r="AC5783" s="62">
        <v>129</v>
      </c>
    </row>
    <row r="5784" spans="1:29" ht="30" x14ac:dyDescent="0.25">
      <c r="A5784" s="61" t="s">
        <v>536</v>
      </c>
      <c r="B5784" s="61" t="s">
        <v>537</v>
      </c>
      <c r="C5784" s="62">
        <v>2012</v>
      </c>
      <c r="D5784" s="61" t="s">
        <v>75</v>
      </c>
      <c r="E5784" s="62">
        <v>6</v>
      </c>
      <c r="F5784" s="62">
        <v>3665</v>
      </c>
      <c r="G5784" s="62">
        <v>730</v>
      </c>
      <c r="H5784" s="62">
        <v>10.14</v>
      </c>
      <c r="I5784" s="62">
        <v>610.83000000000004</v>
      </c>
      <c r="J5784" s="62">
        <v>3408.45</v>
      </c>
      <c r="K5784" s="62">
        <v>0</v>
      </c>
      <c r="L5784" s="63"/>
      <c r="M5784" s="63"/>
      <c r="N5784" s="63"/>
      <c r="O5784" s="63"/>
      <c r="P5784" s="62">
        <v>47</v>
      </c>
      <c r="Q5784" s="62">
        <v>140</v>
      </c>
      <c r="R5784" s="62">
        <v>1.94</v>
      </c>
      <c r="S5784" s="62">
        <v>7</v>
      </c>
      <c r="T5784" s="62">
        <v>595.44000000000005</v>
      </c>
      <c r="U5784" s="63"/>
      <c r="V5784" s="63"/>
      <c r="W5784" s="63"/>
      <c r="X5784" s="63"/>
      <c r="Y5784" s="63"/>
      <c r="Z5784" s="62">
        <v>440.16</v>
      </c>
      <c r="AA5784" s="62">
        <v>3305</v>
      </c>
      <c r="AB5784" s="62">
        <v>45.9</v>
      </c>
      <c r="AC5784" s="62">
        <v>73.36</v>
      </c>
    </row>
    <row r="5785" spans="1:29" ht="30" x14ac:dyDescent="0.25">
      <c r="A5785" s="61" t="s">
        <v>430</v>
      </c>
      <c r="B5785" s="61" t="s">
        <v>431</v>
      </c>
      <c r="C5785" s="62">
        <v>2008</v>
      </c>
      <c r="D5785" s="61" t="s">
        <v>89</v>
      </c>
      <c r="E5785" s="62">
        <v>125</v>
      </c>
      <c r="F5785" s="62">
        <v>1486400</v>
      </c>
      <c r="G5785" s="62">
        <v>190926</v>
      </c>
      <c r="H5785" s="62">
        <v>127.28</v>
      </c>
      <c r="I5785" s="62">
        <v>11891.2</v>
      </c>
      <c r="J5785" s="62">
        <v>1382352</v>
      </c>
      <c r="K5785" s="62">
        <v>9177</v>
      </c>
      <c r="L5785" s="62">
        <v>12637</v>
      </c>
      <c r="M5785" s="62">
        <v>8.42</v>
      </c>
      <c r="N5785" s="62">
        <v>73.42</v>
      </c>
      <c r="O5785" s="62">
        <v>110668.2</v>
      </c>
      <c r="P5785" s="63"/>
      <c r="Q5785" s="63"/>
      <c r="R5785" s="63"/>
      <c r="S5785" s="63"/>
      <c r="T5785" s="63"/>
      <c r="U5785" s="63"/>
      <c r="V5785" s="63"/>
      <c r="W5785" s="63"/>
      <c r="X5785" s="63"/>
      <c r="Y5785" s="63"/>
      <c r="Z5785" s="62">
        <v>6298</v>
      </c>
      <c r="AA5785" s="62">
        <v>50346</v>
      </c>
      <c r="AB5785" s="62">
        <v>33.56</v>
      </c>
      <c r="AC5785" s="62">
        <v>50.38</v>
      </c>
    </row>
    <row r="5786" spans="1:29" x14ac:dyDescent="0.25">
      <c r="A5786" s="61" t="s">
        <v>200</v>
      </c>
      <c r="B5786" s="61" t="s">
        <v>201</v>
      </c>
      <c r="C5786" s="62">
        <v>2017</v>
      </c>
      <c r="D5786" s="61" t="s">
        <v>78</v>
      </c>
      <c r="E5786" s="62">
        <v>56</v>
      </c>
      <c r="F5786" s="62">
        <v>511735</v>
      </c>
      <c r="G5786" s="62">
        <v>95925</v>
      </c>
      <c r="H5786" s="62">
        <v>142.75</v>
      </c>
      <c r="I5786" s="62">
        <v>9138.1299999999992</v>
      </c>
      <c r="J5786" s="62">
        <v>475913.55</v>
      </c>
      <c r="K5786" s="62">
        <v>0</v>
      </c>
      <c r="L5786" s="63"/>
      <c r="M5786" s="63"/>
      <c r="N5786" s="63"/>
      <c r="O5786" s="63"/>
      <c r="P5786" s="62">
        <v>682</v>
      </c>
      <c r="Q5786" s="62">
        <v>1672</v>
      </c>
      <c r="R5786" s="62">
        <v>2.4900000000000002</v>
      </c>
      <c r="S5786" s="62">
        <v>12</v>
      </c>
      <c r="T5786" s="62">
        <v>8640.26</v>
      </c>
      <c r="U5786" s="63"/>
      <c r="V5786" s="63"/>
      <c r="W5786" s="63"/>
      <c r="X5786" s="63"/>
      <c r="Y5786" s="63"/>
      <c r="Z5786" s="62">
        <v>0</v>
      </c>
      <c r="AA5786" s="63"/>
      <c r="AB5786" s="63"/>
      <c r="AC5786" s="62">
        <v>0</v>
      </c>
    </row>
    <row r="5787" spans="1:29" ht="30" x14ac:dyDescent="0.25">
      <c r="A5787" s="61" t="s">
        <v>233</v>
      </c>
      <c r="B5787" s="61" t="s">
        <v>234</v>
      </c>
      <c r="C5787" s="62">
        <v>2015</v>
      </c>
      <c r="D5787" s="61" t="s">
        <v>78</v>
      </c>
      <c r="E5787" s="62">
        <v>52</v>
      </c>
      <c r="F5787" s="62">
        <v>23023</v>
      </c>
      <c r="G5787" s="62">
        <v>4991</v>
      </c>
      <c r="H5787" s="62">
        <v>8</v>
      </c>
      <c r="I5787" s="62">
        <v>442.75</v>
      </c>
      <c r="J5787" s="62">
        <v>21411.39</v>
      </c>
      <c r="K5787" s="62">
        <v>10784.68</v>
      </c>
      <c r="L5787" s="62">
        <v>17054</v>
      </c>
      <c r="M5787" s="62">
        <v>27.33</v>
      </c>
      <c r="N5787" s="62">
        <v>207.4</v>
      </c>
      <c r="O5787" s="62">
        <v>130055.63</v>
      </c>
      <c r="P5787" s="63"/>
      <c r="Q5787" s="63"/>
      <c r="R5787" s="63"/>
      <c r="S5787" s="63"/>
      <c r="T5787" s="63"/>
      <c r="U5787" s="63"/>
      <c r="V5787" s="63"/>
      <c r="W5787" s="63"/>
      <c r="X5787" s="63"/>
      <c r="Y5787" s="63"/>
      <c r="Z5787" s="62">
        <v>625.63</v>
      </c>
      <c r="AA5787" s="62">
        <v>9253</v>
      </c>
      <c r="AB5787" s="62">
        <v>14.83</v>
      </c>
      <c r="AC5787" s="62">
        <v>12.03</v>
      </c>
    </row>
    <row r="5788" spans="1:29" ht="30" x14ac:dyDescent="0.25">
      <c r="A5788" s="61" t="s">
        <v>239</v>
      </c>
      <c r="B5788" s="61" t="s">
        <v>240</v>
      </c>
      <c r="C5788" s="62">
        <v>2005</v>
      </c>
      <c r="D5788" s="61" t="s">
        <v>94</v>
      </c>
      <c r="E5788" s="62">
        <v>5</v>
      </c>
      <c r="F5788" s="63"/>
      <c r="G5788" s="63"/>
      <c r="H5788" s="63"/>
      <c r="I5788" s="63"/>
      <c r="J5788" s="63"/>
      <c r="K5788" s="62">
        <v>0</v>
      </c>
      <c r="L5788" s="63"/>
      <c r="M5788" s="63"/>
      <c r="N5788" s="63"/>
      <c r="O5788" s="63"/>
      <c r="P5788" s="63"/>
      <c r="Q5788" s="63"/>
      <c r="R5788" s="63"/>
      <c r="S5788" s="63"/>
      <c r="T5788" s="63"/>
      <c r="U5788" s="63"/>
      <c r="V5788" s="63"/>
      <c r="W5788" s="63"/>
      <c r="X5788" s="63"/>
      <c r="Y5788" s="63"/>
      <c r="Z5788" s="62">
        <v>0</v>
      </c>
      <c r="AA5788" s="63"/>
      <c r="AB5788" s="63"/>
      <c r="AC5788" s="62">
        <v>0</v>
      </c>
    </row>
    <row r="5789" spans="1:29" ht="30" x14ac:dyDescent="0.25">
      <c r="A5789" s="61" t="s">
        <v>247</v>
      </c>
      <c r="B5789" s="61" t="s">
        <v>248</v>
      </c>
      <c r="C5789" s="62">
        <v>2013</v>
      </c>
      <c r="D5789" s="61" t="s">
        <v>72</v>
      </c>
      <c r="E5789" s="62">
        <v>30</v>
      </c>
      <c r="F5789" s="62">
        <v>84344</v>
      </c>
      <c r="G5789" s="62">
        <v>13720</v>
      </c>
      <c r="H5789" s="62">
        <v>38.11</v>
      </c>
      <c r="I5789" s="62">
        <v>2811.47</v>
      </c>
      <c r="J5789" s="62">
        <v>78439.92</v>
      </c>
      <c r="K5789" s="62">
        <v>7264.79</v>
      </c>
      <c r="L5789" s="62">
        <v>10506</v>
      </c>
      <c r="M5789" s="62">
        <v>29.18</v>
      </c>
      <c r="N5789" s="63"/>
      <c r="O5789" s="63"/>
      <c r="P5789" s="63"/>
      <c r="Q5789" s="63"/>
      <c r="R5789" s="63"/>
      <c r="S5789" s="63"/>
      <c r="T5789" s="63"/>
      <c r="U5789" s="63"/>
      <c r="V5789" s="63"/>
      <c r="W5789" s="63"/>
      <c r="X5789" s="63"/>
      <c r="Y5789" s="63"/>
      <c r="Z5789" s="62">
        <v>19020</v>
      </c>
      <c r="AA5789" s="62">
        <v>3313</v>
      </c>
      <c r="AB5789" s="62">
        <v>9.1999999999999993</v>
      </c>
      <c r="AC5789" s="62">
        <v>634</v>
      </c>
    </row>
    <row r="5790" spans="1:29" x14ac:dyDescent="0.25">
      <c r="A5790" s="61" t="s">
        <v>202</v>
      </c>
      <c r="B5790" s="61" t="s">
        <v>203</v>
      </c>
      <c r="C5790" s="62">
        <v>2004</v>
      </c>
      <c r="D5790" s="61" t="s">
        <v>78</v>
      </c>
      <c r="E5790" s="62">
        <v>48</v>
      </c>
      <c r="F5790" s="62">
        <v>456127</v>
      </c>
      <c r="G5790" s="62">
        <v>48659</v>
      </c>
      <c r="H5790" s="62">
        <v>84.48</v>
      </c>
      <c r="I5790" s="62">
        <v>9502.65</v>
      </c>
      <c r="J5790" s="62">
        <v>424198.11</v>
      </c>
      <c r="K5790" s="62">
        <v>0</v>
      </c>
      <c r="L5790" s="62">
        <v>0</v>
      </c>
      <c r="M5790" s="62">
        <v>0</v>
      </c>
      <c r="N5790" s="63"/>
      <c r="O5790" s="63"/>
      <c r="P5790" s="62">
        <v>0</v>
      </c>
      <c r="Q5790" s="62">
        <v>0</v>
      </c>
      <c r="R5790" s="62">
        <v>0</v>
      </c>
      <c r="S5790" s="62">
        <v>0</v>
      </c>
      <c r="T5790" s="62">
        <v>0</v>
      </c>
      <c r="U5790" s="62">
        <v>0</v>
      </c>
      <c r="V5790" s="62">
        <v>0</v>
      </c>
      <c r="W5790" s="62">
        <v>0</v>
      </c>
      <c r="X5790" s="62">
        <v>0</v>
      </c>
      <c r="Y5790" s="62">
        <v>0</v>
      </c>
      <c r="Z5790" s="62">
        <v>171650</v>
      </c>
      <c r="AA5790" s="62">
        <v>5898</v>
      </c>
      <c r="AB5790" s="62">
        <v>10.24</v>
      </c>
      <c r="AC5790" s="62">
        <v>3576.04</v>
      </c>
    </row>
    <row r="5791" spans="1:29" ht="30" x14ac:dyDescent="0.25">
      <c r="A5791" s="61" t="s">
        <v>182</v>
      </c>
      <c r="B5791" s="61" t="s">
        <v>183</v>
      </c>
      <c r="C5791" s="62">
        <v>2015</v>
      </c>
      <c r="D5791" s="61" t="s">
        <v>78</v>
      </c>
      <c r="E5791" s="62">
        <v>29</v>
      </c>
      <c r="F5791" s="62">
        <v>65126</v>
      </c>
      <c r="G5791" s="62">
        <v>8926</v>
      </c>
      <c r="H5791" s="62">
        <v>25.65</v>
      </c>
      <c r="I5791" s="62">
        <v>2245.7199999999998</v>
      </c>
      <c r="J5791" s="62">
        <v>60567.18</v>
      </c>
      <c r="K5791" s="62">
        <v>10021.34</v>
      </c>
      <c r="L5791" s="62">
        <v>12022</v>
      </c>
      <c r="M5791" s="62">
        <v>34.549999999999997</v>
      </c>
      <c r="N5791" s="62">
        <v>345.56</v>
      </c>
      <c r="O5791" s="62">
        <v>120850.33</v>
      </c>
      <c r="P5791" s="63"/>
      <c r="Q5791" s="63"/>
      <c r="R5791" s="63"/>
      <c r="S5791" s="63"/>
      <c r="T5791" s="63"/>
      <c r="U5791" s="63"/>
      <c r="V5791" s="63"/>
      <c r="W5791" s="63"/>
      <c r="X5791" s="63"/>
      <c r="Y5791" s="63"/>
      <c r="Z5791" s="62">
        <v>79395</v>
      </c>
      <c r="AA5791" s="62">
        <v>10254</v>
      </c>
      <c r="AB5791" s="62">
        <v>29.47</v>
      </c>
      <c r="AC5791" s="62">
        <v>2737.76</v>
      </c>
    </row>
    <row r="5792" spans="1:29" x14ac:dyDescent="0.25">
      <c r="A5792" s="61" t="s">
        <v>126</v>
      </c>
      <c r="B5792" s="61" t="s">
        <v>127</v>
      </c>
      <c r="C5792" s="62">
        <v>2007</v>
      </c>
      <c r="D5792" s="61" t="s">
        <v>563</v>
      </c>
      <c r="E5792" s="62">
        <v>40</v>
      </c>
      <c r="F5792" s="62">
        <v>146048</v>
      </c>
      <c r="G5792" s="62">
        <v>22923</v>
      </c>
      <c r="H5792" s="62">
        <v>47.76</v>
      </c>
      <c r="I5792" s="62">
        <v>3651.2</v>
      </c>
      <c r="J5792" s="62">
        <v>135824.64000000001</v>
      </c>
      <c r="K5792" s="62">
        <v>23133.85</v>
      </c>
      <c r="L5792" s="62">
        <v>33867</v>
      </c>
      <c r="M5792" s="62">
        <v>70.56</v>
      </c>
      <c r="N5792" s="62">
        <v>578.35</v>
      </c>
      <c r="O5792" s="62">
        <v>278978.03999999998</v>
      </c>
      <c r="P5792" s="63"/>
      <c r="Q5792" s="63"/>
      <c r="R5792" s="63"/>
      <c r="S5792" s="63"/>
      <c r="T5792" s="63"/>
      <c r="U5792" s="63"/>
      <c r="V5792" s="63"/>
      <c r="W5792" s="63"/>
      <c r="X5792" s="63"/>
      <c r="Y5792" s="63"/>
      <c r="Z5792" s="62">
        <v>2368</v>
      </c>
      <c r="AA5792" s="62">
        <v>18469</v>
      </c>
      <c r="AB5792" s="62">
        <v>38.479999999999997</v>
      </c>
      <c r="AC5792" s="62">
        <v>59.2</v>
      </c>
    </row>
    <row r="5793" spans="1:29" x14ac:dyDescent="0.25">
      <c r="A5793" s="61" t="s">
        <v>102</v>
      </c>
      <c r="B5793" s="61" t="s">
        <v>103</v>
      </c>
      <c r="C5793" s="62">
        <v>2016</v>
      </c>
      <c r="D5793" s="61" t="s">
        <v>132</v>
      </c>
      <c r="E5793" s="62">
        <v>16</v>
      </c>
      <c r="F5793" s="62">
        <v>2607</v>
      </c>
      <c r="G5793" s="62">
        <v>781</v>
      </c>
      <c r="H5793" s="62">
        <v>4.07</v>
      </c>
      <c r="I5793" s="62">
        <v>162.94</v>
      </c>
      <c r="J5793" s="62">
        <v>2424.5100000000002</v>
      </c>
      <c r="K5793" s="62">
        <v>1232.78</v>
      </c>
      <c r="L5793" s="62">
        <v>1766</v>
      </c>
      <c r="M5793" s="62">
        <v>9.1999999999999993</v>
      </c>
      <c r="N5793" s="62">
        <v>77.05</v>
      </c>
      <c r="O5793" s="62">
        <v>14866.51</v>
      </c>
      <c r="P5793" s="63"/>
      <c r="Q5793" s="63"/>
      <c r="R5793" s="63"/>
      <c r="S5793" s="63"/>
      <c r="T5793" s="63"/>
      <c r="U5793" s="63"/>
      <c r="V5793" s="63"/>
      <c r="W5793" s="63"/>
      <c r="X5793" s="63"/>
      <c r="Y5793" s="63"/>
      <c r="Z5793" s="62">
        <v>107</v>
      </c>
      <c r="AA5793" s="62">
        <v>1830</v>
      </c>
      <c r="AB5793" s="62">
        <v>9.5299999999999994</v>
      </c>
      <c r="AC5793" s="62">
        <v>6.69</v>
      </c>
    </row>
    <row r="5794" spans="1:29" x14ac:dyDescent="0.25">
      <c r="A5794" s="61" t="s">
        <v>163</v>
      </c>
      <c r="B5794" s="61" t="s">
        <v>164</v>
      </c>
      <c r="C5794" s="62">
        <v>2014</v>
      </c>
      <c r="D5794" s="61" t="s">
        <v>83</v>
      </c>
      <c r="E5794" s="62">
        <v>12</v>
      </c>
      <c r="F5794" s="62">
        <v>2824</v>
      </c>
      <c r="G5794" s="62">
        <v>762</v>
      </c>
      <c r="H5794" s="62">
        <v>5.29</v>
      </c>
      <c r="I5794" s="62">
        <v>235.33</v>
      </c>
      <c r="J5794" s="62">
        <v>2626.32</v>
      </c>
      <c r="K5794" s="62">
        <v>0</v>
      </c>
      <c r="L5794" s="63"/>
      <c r="M5794" s="63"/>
      <c r="N5794" s="63"/>
      <c r="O5794" s="63"/>
      <c r="P5794" s="63"/>
      <c r="Q5794" s="63"/>
      <c r="R5794" s="63"/>
      <c r="S5794" s="63"/>
      <c r="T5794" s="63"/>
      <c r="U5794" s="63"/>
      <c r="V5794" s="63"/>
      <c r="W5794" s="63"/>
      <c r="X5794" s="63"/>
      <c r="Y5794" s="63"/>
      <c r="Z5794" s="62">
        <v>23483</v>
      </c>
      <c r="AA5794" s="62">
        <v>2620</v>
      </c>
      <c r="AB5794" s="62">
        <v>18.190000000000001</v>
      </c>
      <c r="AC5794" s="62">
        <v>1956.92</v>
      </c>
    </row>
    <row r="5795" spans="1:29" ht="30" x14ac:dyDescent="0.25">
      <c r="A5795" s="61" t="s">
        <v>224</v>
      </c>
      <c r="B5795" s="61" t="s">
        <v>225</v>
      </c>
      <c r="C5795" s="62">
        <v>2003</v>
      </c>
      <c r="D5795" s="61" t="s">
        <v>99</v>
      </c>
      <c r="E5795" s="62">
        <v>5</v>
      </c>
      <c r="F5795" s="62">
        <v>531</v>
      </c>
      <c r="G5795" s="62">
        <v>88</v>
      </c>
      <c r="H5795" s="62">
        <v>1.47</v>
      </c>
      <c r="I5795" s="62">
        <v>106.2</v>
      </c>
      <c r="J5795" s="62">
        <v>493.83</v>
      </c>
      <c r="K5795" s="62">
        <v>658</v>
      </c>
      <c r="L5795" s="62">
        <v>851</v>
      </c>
      <c r="M5795" s="62">
        <v>14.18</v>
      </c>
      <c r="N5795" s="63"/>
      <c r="O5795" s="63"/>
      <c r="P5795" s="63"/>
      <c r="Q5795" s="63"/>
      <c r="R5795" s="63"/>
      <c r="S5795" s="63"/>
      <c r="T5795" s="63"/>
      <c r="U5795" s="63"/>
      <c r="V5795" s="63"/>
      <c r="W5795" s="63"/>
      <c r="X5795" s="63"/>
      <c r="Y5795" s="63"/>
      <c r="Z5795" s="62">
        <v>7.0000000000000007E-2</v>
      </c>
      <c r="AA5795" s="62">
        <v>35</v>
      </c>
      <c r="AB5795" s="62">
        <v>0.57999999999999996</v>
      </c>
      <c r="AC5795" s="62">
        <v>0.01</v>
      </c>
    </row>
    <row r="5796" spans="1:29" ht="30" x14ac:dyDescent="0.25">
      <c r="A5796" s="61" t="s">
        <v>188</v>
      </c>
      <c r="B5796" s="61" t="s">
        <v>189</v>
      </c>
      <c r="C5796" s="62">
        <v>2003</v>
      </c>
      <c r="D5796" s="61" t="s">
        <v>135</v>
      </c>
      <c r="E5796" s="62">
        <v>150</v>
      </c>
      <c r="F5796" s="62">
        <v>251320</v>
      </c>
      <c r="G5796" s="62">
        <v>33326</v>
      </c>
      <c r="H5796" s="62">
        <v>18.510000000000002</v>
      </c>
      <c r="I5796" s="62">
        <v>1675.47</v>
      </c>
      <c r="J5796" s="62">
        <v>233727.6</v>
      </c>
      <c r="K5796" s="62">
        <v>34264.79</v>
      </c>
      <c r="L5796" s="62">
        <v>36332</v>
      </c>
      <c r="M5796" s="62">
        <v>20.18</v>
      </c>
      <c r="N5796" s="62">
        <v>228.43</v>
      </c>
      <c r="O5796" s="62">
        <v>413209.4</v>
      </c>
      <c r="P5796" s="63"/>
      <c r="Q5796" s="63"/>
      <c r="R5796" s="63"/>
      <c r="S5796" s="63"/>
      <c r="T5796" s="63"/>
      <c r="U5796" s="63"/>
      <c r="V5796" s="63"/>
      <c r="W5796" s="63"/>
      <c r="X5796" s="63"/>
      <c r="Y5796" s="63"/>
      <c r="Z5796" s="62">
        <v>9333</v>
      </c>
      <c r="AA5796" s="62">
        <v>36916</v>
      </c>
      <c r="AB5796" s="62">
        <v>20.51</v>
      </c>
      <c r="AC5796" s="62">
        <v>62.22</v>
      </c>
    </row>
    <row r="5797" spans="1:29" x14ac:dyDescent="0.25">
      <c r="A5797" s="61" t="s">
        <v>155</v>
      </c>
      <c r="B5797" s="61" t="s">
        <v>156</v>
      </c>
      <c r="C5797" s="62">
        <v>2014</v>
      </c>
      <c r="D5797" s="61" t="s">
        <v>89</v>
      </c>
      <c r="E5797" s="62">
        <v>30</v>
      </c>
      <c r="F5797" s="62">
        <v>96760</v>
      </c>
      <c r="G5797" s="62">
        <v>17985</v>
      </c>
      <c r="H5797" s="62">
        <v>49.96</v>
      </c>
      <c r="I5797" s="62">
        <v>3225.33</v>
      </c>
      <c r="J5797" s="62">
        <v>89986.8</v>
      </c>
      <c r="K5797" s="62">
        <v>6595.54</v>
      </c>
      <c r="L5797" s="62">
        <v>14899</v>
      </c>
      <c r="M5797" s="62">
        <v>41.39</v>
      </c>
      <c r="N5797" s="62">
        <v>219.85</v>
      </c>
      <c r="O5797" s="62">
        <v>79537.58</v>
      </c>
      <c r="P5797" s="63"/>
      <c r="Q5797" s="63"/>
      <c r="R5797" s="63"/>
      <c r="S5797" s="63"/>
      <c r="T5797" s="63"/>
      <c r="U5797" s="63"/>
      <c r="V5797" s="63"/>
      <c r="W5797" s="63"/>
      <c r="X5797" s="63"/>
      <c r="Y5797" s="63"/>
      <c r="Z5797" s="62">
        <v>100.01</v>
      </c>
      <c r="AA5797" s="62">
        <v>7829</v>
      </c>
      <c r="AB5797" s="62">
        <v>21.75</v>
      </c>
      <c r="AC5797" s="62">
        <v>3.33</v>
      </c>
    </row>
    <row r="5798" spans="1:29" x14ac:dyDescent="0.25">
      <c r="A5798" s="61" t="s">
        <v>144</v>
      </c>
      <c r="B5798" s="61" t="s">
        <v>145</v>
      </c>
      <c r="C5798" s="62">
        <v>2004</v>
      </c>
      <c r="D5798" s="61" t="s">
        <v>75</v>
      </c>
      <c r="E5798" s="62">
        <v>4</v>
      </c>
      <c r="F5798" s="63"/>
      <c r="G5798" s="63"/>
      <c r="H5798" s="63"/>
      <c r="I5798" s="63"/>
      <c r="J5798" s="63"/>
      <c r="K5798" s="62">
        <v>0</v>
      </c>
      <c r="L5798" s="63"/>
      <c r="M5798" s="63"/>
      <c r="N5798" s="63"/>
      <c r="O5798" s="63"/>
      <c r="P5798" s="63"/>
      <c r="Q5798" s="63"/>
      <c r="R5798" s="63"/>
      <c r="S5798" s="63"/>
      <c r="T5798" s="63"/>
      <c r="U5798" s="63"/>
      <c r="V5798" s="63"/>
      <c r="W5798" s="63"/>
      <c r="X5798" s="63"/>
      <c r="Y5798" s="63"/>
      <c r="Z5798" s="62">
        <v>117</v>
      </c>
      <c r="AA5798" s="62">
        <v>741</v>
      </c>
      <c r="AB5798" s="62">
        <v>15.44</v>
      </c>
      <c r="AC5798" s="62">
        <v>29.25</v>
      </c>
    </row>
    <row r="5799" spans="1:29" ht="30" x14ac:dyDescent="0.25">
      <c r="A5799" s="61" t="s">
        <v>146</v>
      </c>
      <c r="B5799" s="61" t="s">
        <v>147</v>
      </c>
      <c r="C5799" s="62">
        <v>2008</v>
      </c>
      <c r="D5799" s="61" t="s">
        <v>86</v>
      </c>
      <c r="E5799" s="62">
        <v>10</v>
      </c>
      <c r="F5799" s="63"/>
      <c r="G5799" s="62">
        <v>787</v>
      </c>
      <c r="H5799" s="62">
        <v>6.56</v>
      </c>
      <c r="I5799" s="63"/>
      <c r="J5799" s="63"/>
      <c r="K5799" s="62">
        <v>0</v>
      </c>
      <c r="L5799" s="63"/>
      <c r="M5799" s="63"/>
      <c r="N5799" s="63"/>
      <c r="O5799" s="63"/>
      <c r="P5799" s="63"/>
      <c r="Q5799" s="63"/>
      <c r="R5799" s="63"/>
      <c r="S5799" s="63"/>
      <c r="T5799" s="63"/>
      <c r="U5799" s="63"/>
      <c r="V5799" s="63"/>
      <c r="W5799" s="63"/>
      <c r="X5799" s="63"/>
      <c r="Y5799" s="63"/>
      <c r="Z5799" s="62">
        <v>0</v>
      </c>
      <c r="AA5799" s="63"/>
      <c r="AB5799" s="63"/>
      <c r="AC5799" s="62">
        <v>0</v>
      </c>
    </row>
    <row r="5800" spans="1:29" ht="30" x14ac:dyDescent="0.25">
      <c r="A5800" s="61" t="s">
        <v>309</v>
      </c>
      <c r="B5800" s="61" t="s">
        <v>310</v>
      </c>
      <c r="C5800" s="62">
        <v>2007</v>
      </c>
      <c r="D5800" s="61" t="s">
        <v>89</v>
      </c>
      <c r="E5800" s="62">
        <v>18</v>
      </c>
      <c r="F5800" s="62">
        <v>68480</v>
      </c>
      <c r="G5800" s="62">
        <v>11229</v>
      </c>
      <c r="H5800" s="62">
        <v>51.99</v>
      </c>
      <c r="I5800" s="62">
        <v>3804.44</v>
      </c>
      <c r="J5800" s="62">
        <v>63686.400000000001</v>
      </c>
      <c r="K5800" s="62">
        <v>7603</v>
      </c>
      <c r="L5800" s="62">
        <v>11722</v>
      </c>
      <c r="M5800" s="62">
        <v>54.27</v>
      </c>
      <c r="N5800" s="62">
        <v>422.39</v>
      </c>
      <c r="O5800" s="62">
        <v>91686.86</v>
      </c>
      <c r="P5800" s="62">
        <v>0</v>
      </c>
      <c r="Q5800" s="62">
        <v>0</v>
      </c>
      <c r="R5800" s="62">
        <v>0</v>
      </c>
      <c r="S5800" s="62">
        <v>0</v>
      </c>
      <c r="T5800" s="62">
        <v>0</v>
      </c>
      <c r="U5800" s="62">
        <v>0</v>
      </c>
      <c r="V5800" s="62">
        <v>0</v>
      </c>
      <c r="W5800" s="62">
        <v>0</v>
      </c>
      <c r="X5800" s="62">
        <v>0</v>
      </c>
      <c r="Y5800" s="62">
        <v>0</v>
      </c>
      <c r="Z5800" s="62">
        <v>510</v>
      </c>
      <c r="AA5800" s="62">
        <v>895</v>
      </c>
      <c r="AB5800" s="62">
        <v>4.1399999999999997</v>
      </c>
      <c r="AC5800" s="62">
        <v>28.33</v>
      </c>
    </row>
    <row r="5801" spans="1:29" ht="30" x14ac:dyDescent="0.25">
      <c r="A5801" s="61" t="s">
        <v>120</v>
      </c>
      <c r="B5801" s="61" t="s">
        <v>121</v>
      </c>
      <c r="C5801" s="62">
        <v>2016</v>
      </c>
      <c r="D5801" s="61" t="s">
        <v>89</v>
      </c>
      <c r="E5801" s="62">
        <v>20</v>
      </c>
      <c r="F5801" s="62">
        <v>67480</v>
      </c>
      <c r="G5801" s="62">
        <v>12014</v>
      </c>
      <c r="H5801" s="62">
        <v>50.06</v>
      </c>
      <c r="I5801" s="62">
        <v>3374</v>
      </c>
      <c r="J5801" s="62">
        <v>62756.4</v>
      </c>
      <c r="K5801" s="62">
        <v>8111.41</v>
      </c>
      <c r="L5801" s="62">
        <v>9714</v>
      </c>
      <c r="M5801" s="62">
        <v>40.479999999999997</v>
      </c>
      <c r="N5801" s="62">
        <v>405.57</v>
      </c>
      <c r="O5801" s="62">
        <v>97817.88</v>
      </c>
      <c r="P5801" s="63"/>
      <c r="Q5801" s="63"/>
      <c r="R5801" s="63"/>
      <c r="S5801" s="63"/>
      <c r="T5801" s="63"/>
      <c r="U5801" s="63"/>
      <c r="V5801" s="63"/>
      <c r="W5801" s="63"/>
      <c r="X5801" s="63"/>
      <c r="Y5801" s="63"/>
      <c r="Z5801" s="62">
        <v>80000</v>
      </c>
      <c r="AA5801" s="62">
        <v>5512</v>
      </c>
      <c r="AB5801" s="62">
        <v>22.97</v>
      </c>
      <c r="AC5801" s="62">
        <v>4000</v>
      </c>
    </row>
    <row r="5802" spans="1:29" ht="30" x14ac:dyDescent="0.25">
      <c r="A5802" s="61" t="s">
        <v>180</v>
      </c>
      <c r="B5802" s="61" t="s">
        <v>181</v>
      </c>
      <c r="C5802" s="62">
        <v>2010</v>
      </c>
      <c r="D5802" s="61" t="s">
        <v>301</v>
      </c>
      <c r="E5802" s="62">
        <v>17</v>
      </c>
      <c r="F5802" s="62">
        <v>116400</v>
      </c>
      <c r="G5802" s="62">
        <v>14729</v>
      </c>
      <c r="H5802" s="62">
        <v>72.2</v>
      </c>
      <c r="I5802" s="62">
        <v>6847.06</v>
      </c>
      <c r="J5802" s="62">
        <v>108252</v>
      </c>
      <c r="K5802" s="62">
        <v>11438.41</v>
      </c>
      <c r="L5802" s="62">
        <v>25628</v>
      </c>
      <c r="M5802" s="62">
        <v>125.63</v>
      </c>
      <c r="N5802" s="63"/>
      <c r="O5802" s="63"/>
      <c r="P5802" s="63"/>
      <c r="Q5802" s="63"/>
      <c r="R5802" s="63"/>
      <c r="S5802" s="63"/>
      <c r="T5802" s="63"/>
      <c r="U5802" s="63"/>
      <c r="V5802" s="63"/>
      <c r="W5802" s="63"/>
      <c r="X5802" s="63"/>
      <c r="Y5802" s="63"/>
      <c r="Z5802" s="62">
        <v>684</v>
      </c>
      <c r="AA5802" s="62">
        <v>8064</v>
      </c>
      <c r="AB5802" s="62">
        <v>39.53</v>
      </c>
      <c r="AC5802" s="62">
        <v>40.24</v>
      </c>
    </row>
    <row r="5803" spans="1:29" ht="30" x14ac:dyDescent="0.25">
      <c r="A5803" s="61" t="s">
        <v>173</v>
      </c>
      <c r="B5803" s="61" t="s">
        <v>174</v>
      </c>
      <c r="C5803" s="62">
        <v>2009</v>
      </c>
      <c r="D5803" s="61" t="s">
        <v>94</v>
      </c>
      <c r="E5803" s="62">
        <v>13</v>
      </c>
      <c r="F5803" s="63"/>
      <c r="G5803" s="63"/>
      <c r="H5803" s="63"/>
      <c r="I5803" s="63"/>
      <c r="J5803" s="63"/>
      <c r="K5803" s="62">
        <v>0</v>
      </c>
      <c r="L5803" s="63"/>
      <c r="M5803" s="63"/>
      <c r="N5803" s="63"/>
      <c r="O5803" s="63"/>
      <c r="P5803" s="63"/>
      <c r="Q5803" s="63"/>
      <c r="R5803" s="63"/>
      <c r="S5803" s="63"/>
      <c r="T5803" s="63"/>
      <c r="U5803" s="63"/>
      <c r="V5803" s="63"/>
      <c r="W5803" s="63"/>
      <c r="X5803" s="63"/>
      <c r="Y5803" s="63"/>
      <c r="Z5803" s="62">
        <v>11664.73</v>
      </c>
      <c r="AA5803" s="62">
        <v>57453</v>
      </c>
      <c r="AB5803" s="62">
        <v>368.29</v>
      </c>
      <c r="AC5803" s="62">
        <v>897.29</v>
      </c>
    </row>
    <row r="5804" spans="1:29" x14ac:dyDescent="0.25">
      <c r="A5804" s="61" t="s">
        <v>490</v>
      </c>
      <c r="B5804" s="61" t="s">
        <v>491</v>
      </c>
      <c r="C5804" s="62">
        <v>2012</v>
      </c>
      <c r="D5804" s="61" t="s">
        <v>99</v>
      </c>
      <c r="E5804" s="62">
        <v>70</v>
      </c>
      <c r="F5804" s="62">
        <v>640262</v>
      </c>
      <c r="G5804" s="62">
        <v>84619</v>
      </c>
      <c r="H5804" s="62">
        <v>100.74</v>
      </c>
      <c r="I5804" s="62">
        <v>9146.6</v>
      </c>
      <c r="J5804" s="62">
        <v>595443.66</v>
      </c>
      <c r="K5804" s="62">
        <v>0</v>
      </c>
      <c r="L5804" s="63"/>
      <c r="M5804" s="63"/>
      <c r="N5804" s="63"/>
      <c r="O5804" s="63"/>
      <c r="P5804" s="63"/>
      <c r="Q5804" s="63"/>
      <c r="R5804" s="63"/>
      <c r="S5804" s="63"/>
      <c r="T5804" s="63"/>
      <c r="U5804" s="63"/>
      <c r="V5804" s="63"/>
      <c r="W5804" s="63"/>
      <c r="X5804" s="63"/>
      <c r="Y5804" s="63"/>
      <c r="Z5804" s="62">
        <v>268610</v>
      </c>
      <c r="AA5804" s="62">
        <v>8608</v>
      </c>
      <c r="AB5804" s="62">
        <v>10.25</v>
      </c>
      <c r="AC5804" s="62">
        <v>3837.29</v>
      </c>
    </row>
    <row r="5805" spans="1:29" x14ac:dyDescent="0.25">
      <c r="A5805" s="61" t="s">
        <v>263</v>
      </c>
      <c r="B5805" s="61" t="s">
        <v>264</v>
      </c>
      <c r="C5805" s="62">
        <v>2005</v>
      </c>
      <c r="D5805" s="61" t="s">
        <v>78</v>
      </c>
      <c r="E5805" s="62">
        <v>155</v>
      </c>
      <c r="F5805" s="62">
        <v>409749</v>
      </c>
      <c r="G5805" s="62">
        <v>38213</v>
      </c>
      <c r="H5805" s="62">
        <v>20.54</v>
      </c>
      <c r="I5805" s="62">
        <v>2643.54</v>
      </c>
      <c r="J5805" s="62">
        <v>381066.57</v>
      </c>
      <c r="K5805" s="62">
        <v>1877.79</v>
      </c>
      <c r="L5805" s="62">
        <v>3485</v>
      </c>
      <c r="M5805" s="62">
        <v>1.87</v>
      </c>
      <c r="N5805" s="62">
        <v>12.11</v>
      </c>
      <c r="O5805" s="62">
        <v>22644.82</v>
      </c>
      <c r="P5805" s="63"/>
      <c r="Q5805" s="63"/>
      <c r="R5805" s="63"/>
      <c r="S5805" s="63"/>
      <c r="T5805" s="63"/>
      <c r="U5805" s="63"/>
      <c r="V5805" s="63"/>
      <c r="W5805" s="63"/>
      <c r="X5805" s="63"/>
      <c r="Y5805" s="63"/>
      <c r="Z5805" s="62">
        <v>0</v>
      </c>
      <c r="AA5805" s="63"/>
      <c r="AB5805" s="63"/>
      <c r="AC5805" s="62">
        <v>0</v>
      </c>
    </row>
    <row r="5806" spans="1:29" ht="30" x14ac:dyDescent="0.25">
      <c r="A5806" s="61" t="s">
        <v>153</v>
      </c>
      <c r="B5806" s="61" t="s">
        <v>154</v>
      </c>
      <c r="C5806" s="62">
        <v>2018</v>
      </c>
      <c r="D5806" s="61" t="s">
        <v>94</v>
      </c>
      <c r="E5806" s="62">
        <v>16</v>
      </c>
      <c r="F5806" s="62">
        <v>2340</v>
      </c>
      <c r="G5806" s="62">
        <v>495</v>
      </c>
      <c r="H5806" s="62">
        <v>2.58</v>
      </c>
      <c r="I5806" s="62">
        <v>146.25</v>
      </c>
      <c r="J5806" s="62">
        <v>2176.1999999999998</v>
      </c>
      <c r="K5806" s="62">
        <v>728.42</v>
      </c>
      <c r="L5806" s="62">
        <v>993</v>
      </c>
      <c r="M5806" s="62">
        <v>5.17</v>
      </c>
      <c r="N5806" s="63"/>
      <c r="O5806" s="63"/>
      <c r="P5806" s="63"/>
      <c r="Q5806" s="63"/>
      <c r="R5806" s="63"/>
      <c r="S5806" s="63"/>
      <c r="T5806" s="63"/>
      <c r="U5806" s="63"/>
      <c r="V5806" s="63"/>
      <c r="W5806" s="63"/>
      <c r="X5806" s="63"/>
      <c r="Y5806" s="63"/>
      <c r="Z5806" s="62">
        <v>1704</v>
      </c>
      <c r="AA5806" s="62">
        <v>17125</v>
      </c>
      <c r="AB5806" s="62">
        <v>89.19</v>
      </c>
      <c r="AC5806" s="62">
        <v>106.5</v>
      </c>
    </row>
    <row r="5807" spans="1:29" x14ac:dyDescent="0.25">
      <c r="A5807" s="61" t="s">
        <v>522</v>
      </c>
      <c r="B5807" s="61" t="s">
        <v>523</v>
      </c>
      <c r="C5807" s="62">
        <v>2006</v>
      </c>
      <c r="D5807" s="61" t="s">
        <v>78</v>
      </c>
      <c r="E5807" s="62">
        <v>56</v>
      </c>
      <c r="F5807" s="62">
        <v>165227</v>
      </c>
      <c r="G5807" s="62">
        <v>33058</v>
      </c>
      <c r="H5807" s="62">
        <v>49.19</v>
      </c>
      <c r="I5807" s="62">
        <v>2950.48</v>
      </c>
      <c r="J5807" s="62">
        <v>153661.10999999999</v>
      </c>
      <c r="K5807" s="62">
        <v>23821.53</v>
      </c>
      <c r="L5807" s="62">
        <v>34194</v>
      </c>
      <c r="M5807" s="62">
        <v>50.88</v>
      </c>
      <c r="N5807" s="62">
        <v>425.38</v>
      </c>
      <c r="O5807" s="62">
        <v>287271.01</v>
      </c>
      <c r="P5807" s="63"/>
      <c r="Q5807" s="63"/>
      <c r="R5807" s="63"/>
      <c r="S5807" s="63"/>
      <c r="T5807" s="63"/>
      <c r="U5807" s="63"/>
      <c r="V5807" s="63"/>
      <c r="W5807" s="63"/>
      <c r="X5807" s="63"/>
      <c r="Y5807" s="63"/>
      <c r="Z5807" s="62">
        <v>227900</v>
      </c>
      <c r="AA5807" s="62">
        <v>18965</v>
      </c>
      <c r="AB5807" s="62">
        <v>28.22</v>
      </c>
      <c r="AC5807" s="62">
        <v>4069.64</v>
      </c>
    </row>
    <row r="5808" spans="1:29" x14ac:dyDescent="0.25">
      <c r="A5808" s="61" t="s">
        <v>140</v>
      </c>
      <c r="B5808" s="61" t="s">
        <v>141</v>
      </c>
      <c r="C5808" s="62">
        <v>2012</v>
      </c>
      <c r="D5808" s="61" t="s">
        <v>86</v>
      </c>
      <c r="E5808" s="62">
        <v>78</v>
      </c>
      <c r="F5808" s="62">
        <v>75202</v>
      </c>
      <c r="G5808" s="62">
        <v>15766</v>
      </c>
      <c r="H5808" s="62">
        <v>16.84</v>
      </c>
      <c r="I5808" s="62">
        <v>964.13</v>
      </c>
      <c r="J5808" s="62">
        <v>69937.86</v>
      </c>
      <c r="K5808" s="62">
        <v>67682.83</v>
      </c>
      <c r="L5808" s="62">
        <v>61448</v>
      </c>
      <c r="M5808" s="62">
        <v>65.650000000000006</v>
      </c>
      <c r="N5808" s="62">
        <v>867.73</v>
      </c>
      <c r="O5808" s="62">
        <v>816207.58</v>
      </c>
      <c r="P5808" s="63"/>
      <c r="Q5808" s="63"/>
      <c r="R5808" s="63"/>
      <c r="S5808" s="63"/>
      <c r="T5808" s="63"/>
      <c r="U5808" s="63"/>
      <c r="V5808" s="63"/>
      <c r="W5808" s="63"/>
      <c r="X5808" s="63"/>
      <c r="Y5808" s="63"/>
      <c r="Z5808" s="62">
        <v>6550</v>
      </c>
      <c r="AA5808" s="62">
        <v>64613</v>
      </c>
      <c r="AB5808" s="62">
        <v>69.03</v>
      </c>
      <c r="AC5808" s="62">
        <v>83.97</v>
      </c>
    </row>
    <row r="5809" spans="1:29" ht="30" x14ac:dyDescent="0.25">
      <c r="A5809" s="61" t="s">
        <v>452</v>
      </c>
      <c r="B5809" s="61" t="s">
        <v>453</v>
      </c>
      <c r="C5809" s="62">
        <v>2009</v>
      </c>
      <c r="D5809" s="61" t="s">
        <v>89</v>
      </c>
      <c r="E5809" s="62">
        <v>6</v>
      </c>
      <c r="F5809" s="63"/>
      <c r="G5809" s="63"/>
      <c r="H5809" s="63"/>
      <c r="I5809" s="63"/>
      <c r="J5809" s="63"/>
      <c r="K5809" s="62">
        <v>0</v>
      </c>
      <c r="L5809" s="63"/>
      <c r="M5809" s="63"/>
      <c r="N5809" s="63"/>
      <c r="O5809" s="63"/>
      <c r="P5809" s="63"/>
      <c r="Q5809" s="63"/>
      <c r="R5809" s="63"/>
      <c r="S5809" s="63"/>
      <c r="T5809" s="63"/>
      <c r="U5809" s="63"/>
      <c r="V5809" s="63"/>
      <c r="W5809" s="63"/>
      <c r="X5809" s="63"/>
      <c r="Y5809" s="63"/>
      <c r="Z5809" s="62">
        <v>0</v>
      </c>
      <c r="AA5809" s="63"/>
      <c r="AB5809" s="63"/>
      <c r="AC5809" s="62">
        <v>0</v>
      </c>
    </row>
    <row r="5810" spans="1:29" ht="30" x14ac:dyDescent="0.25">
      <c r="A5810" s="61" t="s">
        <v>73</v>
      </c>
      <c r="B5810" s="61" t="s">
        <v>74</v>
      </c>
      <c r="C5810" s="62">
        <v>2014</v>
      </c>
      <c r="D5810" s="61" t="s">
        <v>75</v>
      </c>
      <c r="E5810" s="62">
        <v>6</v>
      </c>
      <c r="F5810" s="63"/>
      <c r="G5810" s="63"/>
      <c r="H5810" s="63"/>
      <c r="I5810" s="63"/>
      <c r="J5810" s="63"/>
      <c r="K5810" s="62">
        <v>0</v>
      </c>
      <c r="L5810" s="63"/>
      <c r="M5810" s="63"/>
      <c r="N5810" s="63"/>
      <c r="O5810" s="63"/>
      <c r="P5810" s="63"/>
      <c r="Q5810" s="63"/>
      <c r="R5810" s="63"/>
      <c r="S5810" s="63"/>
      <c r="T5810" s="63"/>
      <c r="U5810" s="63"/>
      <c r="V5810" s="63"/>
      <c r="W5810" s="63"/>
      <c r="X5810" s="63"/>
      <c r="Y5810" s="63"/>
      <c r="Z5810" s="62">
        <v>45400</v>
      </c>
      <c r="AA5810" s="62">
        <v>2255</v>
      </c>
      <c r="AB5810" s="62">
        <v>31.32</v>
      </c>
      <c r="AC5810" s="62">
        <v>7566.67</v>
      </c>
    </row>
    <row r="5811" spans="1:29" ht="30" x14ac:dyDescent="0.25">
      <c r="A5811" s="61" t="s">
        <v>536</v>
      </c>
      <c r="B5811" s="61" t="s">
        <v>537</v>
      </c>
      <c r="C5811" s="62">
        <v>2005</v>
      </c>
      <c r="D5811" s="61" t="s">
        <v>78</v>
      </c>
      <c r="E5811" s="62">
        <v>14</v>
      </c>
      <c r="F5811" s="62">
        <v>22880</v>
      </c>
      <c r="G5811" s="62">
        <v>3818</v>
      </c>
      <c r="H5811" s="62">
        <v>22.73</v>
      </c>
      <c r="I5811" s="62">
        <v>1634.29</v>
      </c>
      <c r="J5811" s="62">
        <v>21278.400000000001</v>
      </c>
      <c r="K5811" s="62">
        <v>0</v>
      </c>
      <c r="L5811" s="63"/>
      <c r="M5811" s="63"/>
      <c r="N5811" s="63"/>
      <c r="O5811" s="63"/>
      <c r="P5811" s="63"/>
      <c r="Q5811" s="63"/>
      <c r="R5811" s="63"/>
      <c r="S5811" s="63"/>
      <c r="T5811" s="63"/>
      <c r="U5811" s="63"/>
      <c r="V5811" s="63"/>
      <c r="W5811" s="63"/>
      <c r="X5811" s="63"/>
      <c r="Y5811" s="63"/>
      <c r="Z5811" s="62">
        <v>0</v>
      </c>
      <c r="AA5811" s="63"/>
      <c r="AB5811" s="63"/>
      <c r="AC5811" s="62">
        <v>0</v>
      </c>
    </row>
    <row r="5812" spans="1:29" ht="30" x14ac:dyDescent="0.25">
      <c r="A5812" s="61" t="s">
        <v>391</v>
      </c>
      <c r="B5812" s="61" t="s">
        <v>392</v>
      </c>
      <c r="C5812" s="62">
        <v>2012</v>
      </c>
      <c r="D5812" s="61" t="s">
        <v>226</v>
      </c>
      <c r="E5812" s="62">
        <v>125</v>
      </c>
      <c r="F5812" s="62">
        <v>1235040</v>
      </c>
      <c r="G5812" s="62">
        <v>238193</v>
      </c>
      <c r="H5812" s="62">
        <v>158.80000000000001</v>
      </c>
      <c r="I5812" s="62">
        <v>9880.32</v>
      </c>
      <c r="J5812" s="62">
        <v>1148587.2</v>
      </c>
      <c r="K5812" s="62">
        <v>8053</v>
      </c>
      <c r="L5812" s="62">
        <v>13309</v>
      </c>
      <c r="M5812" s="62">
        <v>8.8699999999999992</v>
      </c>
      <c r="N5812" s="63"/>
      <c r="O5812" s="63"/>
      <c r="P5812" s="63"/>
      <c r="Q5812" s="63"/>
      <c r="R5812" s="63"/>
      <c r="S5812" s="63"/>
      <c r="T5812" s="63"/>
      <c r="U5812" s="63"/>
      <c r="V5812" s="63"/>
      <c r="W5812" s="63"/>
      <c r="X5812" s="63"/>
      <c r="Y5812" s="63"/>
      <c r="Z5812" s="62">
        <v>4626</v>
      </c>
      <c r="AA5812" s="62">
        <v>48737</v>
      </c>
      <c r="AB5812" s="62">
        <v>32.49</v>
      </c>
      <c r="AC5812" s="62">
        <v>37.01</v>
      </c>
    </row>
    <row r="5813" spans="1:29" x14ac:dyDescent="0.25">
      <c r="A5813" s="61" t="s">
        <v>304</v>
      </c>
      <c r="B5813" s="61" t="s">
        <v>305</v>
      </c>
      <c r="C5813" s="62">
        <v>2010</v>
      </c>
      <c r="D5813" s="61" t="s">
        <v>78</v>
      </c>
      <c r="E5813" s="62">
        <v>24</v>
      </c>
      <c r="F5813" s="62">
        <v>87760</v>
      </c>
      <c r="G5813" s="62">
        <v>20652</v>
      </c>
      <c r="H5813" s="62">
        <v>71.709999999999994</v>
      </c>
      <c r="I5813" s="62">
        <v>3656.67</v>
      </c>
      <c r="J5813" s="62">
        <v>81616.800000000003</v>
      </c>
      <c r="K5813" s="62">
        <v>5128.8599999999997</v>
      </c>
      <c r="L5813" s="62">
        <v>6719</v>
      </c>
      <c r="M5813" s="62">
        <v>23.33</v>
      </c>
      <c r="N5813" s="62">
        <v>213.7</v>
      </c>
      <c r="O5813" s="62">
        <v>61850.5</v>
      </c>
      <c r="P5813" s="63"/>
      <c r="Q5813" s="63"/>
      <c r="R5813" s="63"/>
      <c r="S5813" s="63"/>
      <c r="T5813" s="63"/>
      <c r="U5813" s="63"/>
      <c r="V5813" s="63"/>
      <c r="W5813" s="63"/>
      <c r="X5813" s="63"/>
      <c r="Y5813" s="63"/>
      <c r="Z5813" s="62">
        <v>1537.33</v>
      </c>
      <c r="AA5813" s="62">
        <v>2177</v>
      </c>
      <c r="AB5813" s="62">
        <v>7.56</v>
      </c>
      <c r="AC5813" s="62">
        <v>64.06</v>
      </c>
    </row>
    <row r="5814" spans="1:29" x14ac:dyDescent="0.25">
      <c r="A5814" s="61" t="s">
        <v>81</v>
      </c>
      <c r="B5814" s="61" t="s">
        <v>82</v>
      </c>
      <c r="C5814" s="62">
        <v>2008</v>
      </c>
      <c r="D5814" s="61" t="s">
        <v>83</v>
      </c>
      <c r="E5814" s="62">
        <v>7</v>
      </c>
      <c r="F5814" s="62">
        <v>7894</v>
      </c>
      <c r="G5814" s="62">
        <v>1327</v>
      </c>
      <c r="H5814" s="62">
        <v>15.8</v>
      </c>
      <c r="I5814" s="62">
        <v>1127.71</v>
      </c>
      <c r="J5814" s="62">
        <v>7341.42</v>
      </c>
      <c r="K5814" s="62">
        <v>0</v>
      </c>
      <c r="L5814" s="63"/>
      <c r="M5814" s="63"/>
      <c r="N5814" s="63"/>
      <c r="O5814" s="63"/>
      <c r="P5814" s="63"/>
      <c r="Q5814" s="63"/>
      <c r="R5814" s="63"/>
      <c r="S5814" s="63"/>
      <c r="T5814" s="63"/>
      <c r="U5814" s="63"/>
      <c r="V5814" s="63"/>
      <c r="W5814" s="63"/>
      <c r="X5814" s="63"/>
      <c r="Y5814" s="63"/>
      <c r="Z5814" s="62">
        <v>1032</v>
      </c>
      <c r="AA5814" s="62">
        <v>3858</v>
      </c>
      <c r="AB5814" s="62">
        <v>45.93</v>
      </c>
      <c r="AC5814" s="62">
        <v>147.43</v>
      </c>
    </row>
    <row r="5815" spans="1:29" ht="30" x14ac:dyDescent="0.25">
      <c r="A5815" s="61" t="s">
        <v>120</v>
      </c>
      <c r="B5815" s="61" t="s">
        <v>121</v>
      </c>
      <c r="C5815" s="62">
        <v>2007</v>
      </c>
      <c r="D5815" s="61" t="s">
        <v>298</v>
      </c>
      <c r="E5815" s="62">
        <v>8</v>
      </c>
      <c r="F5815" s="62">
        <v>1145</v>
      </c>
      <c r="G5815" s="62">
        <v>223</v>
      </c>
      <c r="H5815" s="62">
        <v>2.3199999999999998</v>
      </c>
      <c r="I5815" s="62">
        <v>143.13</v>
      </c>
      <c r="J5815" s="62">
        <v>1064.8499999999999</v>
      </c>
      <c r="K5815" s="62">
        <v>127.06</v>
      </c>
      <c r="L5815" s="62">
        <v>344</v>
      </c>
      <c r="M5815" s="62">
        <v>3.58</v>
      </c>
      <c r="N5815" s="62">
        <v>15.88</v>
      </c>
      <c r="O5815" s="62">
        <v>1532.27</v>
      </c>
      <c r="P5815" s="63"/>
      <c r="Q5815" s="63"/>
      <c r="R5815" s="63"/>
      <c r="S5815" s="63"/>
      <c r="T5815" s="63"/>
      <c r="U5815" s="63"/>
      <c r="V5815" s="63"/>
      <c r="W5815" s="63"/>
      <c r="X5815" s="63"/>
      <c r="Y5815" s="63"/>
      <c r="Z5815" s="62">
        <v>33000</v>
      </c>
      <c r="AA5815" s="62">
        <v>1877</v>
      </c>
      <c r="AB5815" s="62">
        <v>19.55</v>
      </c>
      <c r="AC5815" s="62">
        <v>4125</v>
      </c>
    </row>
    <row r="5816" spans="1:29" x14ac:dyDescent="0.25">
      <c r="A5816" s="61" t="s">
        <v>178</v>
      </c>
      <c r="B5816" s="61" t="s">
        <v>179</v>
      </c>
      <c r="C5816" s="62">
        <v>2012</v>
      </c>
      <c r="D5816" s="61" t="s">
        <v>226</v>
      </c>
      <c r="E5816" s="62">
        <v>45</v>
      </c>
      <c r="F5816" s="62">
        <v>231042</v>
      </c>
      <c r="G5816" s="62">
        <v>38364</v>
      </c>
      <c r="H5816" s="62">
        <v>71.040000000000006</v>
      </c>
      <c r="I5816" s="62">
        <v>5134.2700000000004</v>
      </c>
      <c r="J5816" s="62">
        <v>214869.06</v>
      </c>
      <c r="K5816" s="62">
        <v>12221.7</v>
      </c>
      <c r="L5816" s="62">
        <v>14872</v>
      </c>
      <c r="M5816" s="62">
        <v>27.54</v>
      </c>
      <c r="N5816" s="62">
        <v>271.58999999999997</v>
      </c>
      <c r="O5816" s="62">
        <v>147385.17000000001</v>
      </c>
      <c r="P5816" s="63"/>
      <c r="Q5816" s="63"/>
      <c r="R5816" s="63"/>
      <c r="S5816" s="63"/>
      <c r="T5816" s="63"/>
      <c r="U5816" s="63"/>
      <c r="V5816" s="63"/>
      <c r="W5816" s="63"/>
      <c r="X5816" s="63"/>
      <c r="Y5816" s="63"/>
      <c r="Z5816" s="62">
        <v>1.81</v>
      </c>
      <c r="AA5816" s="62">
        <v>9085</v>
      </c>
      <c r="AB5816" s="62">
        <v>16.82</v>
      </c>
      <c r="AC5816" s="62">
        <v>0.04</v>
      </c>
    </row>
    <row r="5817" spans="1:29" ht="30" x14ac:dyDescent="0.25">
      <c r="A5817" s="61" t="s">
        <v>269</v>
      </c>
      <c r="B5817" s="61" t="s">
        <v>270</v>
      </c>
      <c r="C5817" s="62">
        <v>2018</v>
      </c>
      <c r="D5817" s="61" t="s">
        <v>83</v>
      </c>
      <c r="E5817" s="62">
        <v>2</v>
      </c>
      <c r="F5817" s="62">
        <v>8512</v>
      </c>
      <c r="G5817" s="62">
        <v>1974</v>
      </c>
      <c r="H5817" s="62">
        <v>82.25</v>
      </c>
      <c r="I5817" s="62">
        <v>4256</v>
      </c>
      <c r="J5817" s="62">
        <v>7916.16</v>
      </c>
      <c r="K5817" s="62">
        <v>1785.65</v>
      </c>
      <c r="L5817" s="62">
        <v>2923</v>
      </c>
      <c r="M5817" s="62">
        <v>121.79</v>
      </c>
      <c r="N5817" s="62">
        <v>892.82</v>
      </c>
      <c r="O5817" s="62">
        <v>21533.63</v>
      </c>
      <c r="P5817" s="63"/>
      <c r="Q5817" s="63"/>
      <c r="R5817" s="63"/>
      <c r="S5817" s="63"/>
      <c r="T5817" s="63"/>
      <c r="U5817" s="63"/>
      <c r="V5817" s="63"/>
      <c r="W5817" s="63"/>
      <c r="X5817" s="63"/>
      <c r="Y5817" s="63"/>
      <c r="Z5817" s="62">
        <v>0</v>
      </c>
      <c r="AA5817" s="62">
        <v>69</v>
      </c>
      <c r="AB5817" s="62">
        <v>2.88</v>
      </c>
      <c r="AC5817" s="62">
        <v>0</v>
      </c>
    </row>
    <row r="5818" spans="1:29" ht="30" x14ac:dyDescent="0.25">
      <c r="A5818" s="61" t="s">
        <v>348</v>
      </c>
      <c r="B5818" s="61" t="s">
        <v>349</v>
      </c>
      <c r="C5818" s="62">
        <v>2007</v>
      </c>
      <c r="D5818" s="61" t="s">
        <v>175</v>
      </c>
      <c r="E5818" s="62">
        <v>4</v>
      </c>
      <c r="F5818" s="63"/>
      <c r="G5818" s="63"/>
      <c r="H5818" s="63"/>
      <c r="I5818" s="63"/>
      <c r="J5818" s="63"/>
      <c r="K5818" s="62">
        <v>0</v>
      </c>
      <c r="L5818" s="63"/>
      <c r="M5818" s="63"/>
      <c r="N5818" s="63"/>
      <c r="O5818" s="63"/>
      <c r="P5818" s="63"/>
      <c r="Q5818" s="63"/>
      <c r="R5818" s="63"/>
      <c r="S5818" s="63"/>
      <c r="T5818" s="63"/>
      <c r="U5818" s="63"/>
      <c r="V5818" s="63"/>
      <c r="W5818" s="63"/>
      <c r="X5818" s="63"/>
      <c r="Y5818" s="63"/>
      <c r="Z5818" s="62">
        <v>0</v>
      </c>
      <c r="AA5818" s="63"/>
      <c r="AB5818" s="63"/>
      <c r="AC5818" s="62">
        <v>0</v>
      </c>
    </row>
    <row r="5819" spans="1:29" ht="45" x14ac:dyDescent="0.25">
      <c r="A5819" s="61" t="s">
        <v>334</v>
      </c>
      <c r="B5819" s="61" t="s">
        <v>335</v>
      </c>
      <c r="C5819" s="62">
        <v>2014</v>
      </c>
      <c r="D5819" s="61" t="s">
        <v>75</v>
      </c>
      <c r="E5819" s="62">
        <v>16</v>
      </c>
      <c r="F5819" s="63"/>
      <c r="G5819" s="63"/>
      <c r="H5819" s="63"/>
      <c r="I5819" s="63"/>
      <c r="J5819" s="63"/>
      <c r="K5819" s="62">
        <v>0</v>
      </c>
      <c r="L5819" s="63"/>
      <c r="M5819" s="63"/>
      <c r="N5819" s="63"/>
      <c r="O5819" s="63"/>
      <c r="P5819" s="63"/>
      <c r="Q5819" s="63"/>
      <c r="R5819" s="63"/>
      <c r="S5819" s="63"/>
      <c r="T5819" s="63"/>
      <c r="U5819" s="63"/>
      <c r="V5819" s="63"/>
      <c r="W5819" s="63"/>
      <c r="X5819" s="63"/>
      <c r="Y5819" s="63"/>
      <c r="Z5819" s="62">
        <v>1199.25</v>
      </c>
      <c r="AA5819" s="62">
        <v>14759</v>
      </c>
      <c r="AB5819" s="62">
        <v>76.87</v>
      </c>
      <c r="AC5819" s="62">
        <v>74.95</v>
      </c>
    </row>
    <row r="5820" spans="1:29" x14ac:dyDescent="0.25">
      <c r="A5820" s="61" t="s">
        <v>140</v>
      </c>
      <c r="B5820" s="61" t="s">
        <v>141</v>
      </c>
      <c r="C5820" s="62">
        <v>2015</v>
      </c>
      <c r="D5820" s="61" t="s">
        <v>72</v>
      </c>
      <c r="E5820" s="62">
        <v>59</v>
      </c>
      <c r="F5820" s="63"/>
      <c r="G5820" s="63"/>
      <c r="H5820" s="63"/>
      <c r="I5820" s="63"/>
      <c r="J5820" s="63"/>
      <c r="K5820" s="62">
        <v>0</v>
      </c>
      <c r="L5820" s="63"/>
      <c r="M5820" s="63"/>
      <c r="N5820" s="63"/>
      <c r="O5820" s="63"/>
      <c r="P5820" s="63"/>
      <c r="Q5820" s="63"/>
      <c r="R5820" s="63"/>
      <c r="S5820" s="63"/>
      <c r="T5820" s="63"/>
      <c r="U5820" s="63"/>
      <c r="V5820" s="63"/>
      <c r="W5820" s="63"/>
      <c r="X5820" s="63"/>
      <c r="Y5820" s="63"/>
      <c r="Z5820" s="62">
        <v>0</v>
      </c>
      <c r="AA5820" s="63"/>
      <c r="AB5820" s="63"/>
      <c r="AC5820" s="62">
        <v>0</v>
      </c>
    </row>
    <row r="5821" spans="1:29" x14ac:dyDescent="0.25">
      <c r="A5821" s="61" t="s">
        <v>157</v>
      </c>
      <c r="B5821" s="61" t="s">
        <v>158</v>
      </c>
      <c r="C5821" s="62">
        <v>2007</v>
      </c>
      <c r="D5821" s="61" t="s">
        <v>83</v>
      </c>
      <c r="E5821" s="62">
        <v>18</v>
      </c>
      <c r="F5821" s="63"/>
      <c r="G5821" s="63"/>
      <c r="H5821" s="63"/>
      <c r="I5821" s="63"/>
      <c r="J5821" s="63"/>
      <c r="K5821" s="62">
        <v>0</v>
      </c>
      <c r="L5821" s="63"/>
      <c r="M5821" s="63"/>
      <c r="N5821" s="63"/>
      <c r="O5821" s="63"/>
      <c r="P5821" s="63"/>
      <c r="Q5821" s="63"/>
      <c r="R5821" s="63"/>
      <c r="S5821" s="63"/>
      <c r="T5821" s="63"/>
      <c r="U5821" s="63"/>
      <c r="V5821" s="63"/>
      <c r="W5821" s="63"/>
      <c r="X5821" s="63"/>
      <c r="Y5821" s="63"/>
      <c r="Z5821" s="62">
        <v>4796.71</v>
      </c>
      <c r="AA5821" s="62">
        <v>717</v>
      </c>
      <c r="AB5821" s="62">
        <v>3.32</v>
      </c>
      <c r="AC5821" s="62">
        <v>266.48</v>
      </c>
    </row>
    <row r="5822" spans="1:29" ht="30" x14ac:dyDescent="0.25">
      <c r="A5822" s="61" t="s">
        <v>176</v>
      </c>
      <c r="B5822" s="61" t="s">
        <v>177</v>
      </c>
      <c r="C5822" s="62">
        <v>2011</v>
      </c>
      <c r="D5822" s="61" t="s">
        <v>226</v>
      </c>
      <c r="E5822" s="62">
        <v>40</v>
      </c>
      <c r="F5822" s="62">
        <v>402880</v>
      </c>
      <c r="G5822" s="62">
        <v>59140</v>
      </c>
      <c r="H5822" s="62">
        <v>123.21</v>
      </c>
      <c r="I5822" s="62">
        <v>10072</v>
      </c>
      <c r="J5822" s="62">
        <v>374678.4</v>
      </c>
      <c r="K5822" s="62">
        <v>0</v>
      </c>
      <c r="L5822" s="63"/>
      <c r="M5822" s="63"/>
      <c r="N5822" s="63"/>
      <c r="O5822" s="63"/>
      <c r="P5822" s="63"/>
      <c r="Q5822" s="63"/>
      <c r="R5822" s="63"/>
      <c r="S5822" s="63"/>
      <c r="T5822" s="63"/>
      <c r="U5822" s="63"/>
      <c r="V5822" s="63"/>
      <c r="W5822" s="63"/>
      <c r="X5822" s="63"/>
      <c r="Y5822" s="63"/>
      <c r="Z5822" s="62">
        <v>0</v>
      </c>
      <c r="AA5822" s="62">
        <v>4996</v>
      </c>
      <c r="AB5822" s="62">
        <v>10.41</v>
      </c>
      <c r="AC5822" s="62">
        <v>0</v>
      </c>
    </row>
    <row r="5823" spans="1:29" x14ac:dyDescent="0.25">
      <c r="A5823" s="61" t="s">
        <v>81</v>
      </c>
      <c r="B5823" s="61" t="s">
        <v>82</v>
      </c>
      <c r="C5823" s="62">
        <v>2016</v>
      </c>
      <c r="D5823" s="61" t="s">
        <v>75</v>
      </c>
      <c r="E5823" s="62">
        <v>3</v>
      </c>
      <c r="F5823" s="62">
        <v>7</v>
      </c>
      <c r="G5823" s="62">
        <v>8</v>
      </c>
      <c r="H5823" s="62">
        <v>0.22</v>
      </c>
      <c r="I5823" s="62">
        <v>2.33</v>
      </c>
      <c r="J5823" s="62">
        <v>6.51</v>
      </c>
      <c r="K5823" s="62">
        <v>0</v>
      </c>
      <c r="L5823" s="63"/>
      <c r="M5823" s="63"/>
      <c r="N5823" s="63"/>
      <c r="O5823" s="63"/>
      <c r="P5823" s="63"/>
      <c r="Q5823" s="63"/>
      <c r="R5823" s="63"/>
      <c r="S5823" s="63"/>
      <c r="T5823" s="63"/>
      <c r="U5823" s="63"/>
      <c r="V5823" s="63"/>
      <c r="W5823" s="63"/>
      <c r="X5823" s="63"/>
      <c r="Y5823" s="63"/>
      <c r="Z5823" s="62">
        <v>225</v>
      </c>
      <c r="AA5823" s="62">
        <v>3058</v>
      </c>
      <c r="AB5823" s="62">
        <v>84.94</v>
      </c>
      <c r="AC5823" s="62">
        <v>75</v>
      </c>
    </row>
    <row r="5824" spans="1:29" x14ac:dyDescent="0.25">
      <c r="A5824" s="61" t="s">
        <v>130</v>
      </c>
      <c r="B5824" s="61" t="s">
        <v>131</v>
      </c>
      <c r="C5824" s="62">
        <v>2004</v>
      </c>
      <c r="D5824" s="61" t="s">
        <v>298</v>
      </c>
      <c r="E5824" s="62">
        <v>4</v>
      </c>
      <c r="F5824" s="62">
        <v>31441</v>
      </c>
      <c r="G5824" s="62">
        <v>3360</v>
      </c>
      <c r="H5824" s="62">
        <v>70</v>
      </c>
      <c r="I5824" s="62">
        <v>7860.25</v>
      </c>
      <c r="J5824" s="62">
        <v>29240.13</v>
      </c>
      <c r="K5824" s="62">
        <v>313958.40000000002</v>
      </c>
      <c r="L5824" s="62">
        <v>74250</v>
      </c>
      <c r="M5824" s="62">
        <v>1546.88</v>
      </c>
      <c r="N5824" s="62">
        <v>78489.600000000006</v>
      </c>
      <c r="O5824" s="62">
        <v>3786118.51</v>
      </c>
      <c r="P5824" s="63"/>
      <c r="Q5824" s="63"/>
      <c r="R5824" s="63"/>
      <c r="S5824" s="63"/>
      <c r="T5824" s="63"/>
      <c r="U5824" s="62">
        <v>1278</v>
      </c>
      <c r="V5824" s="62">
        <v>1417</v>
      </c>
      <c r="W5824" s="62">
        <v>29.52</v>
      </c>
      <c r="X5824" s="62">
        <v>319</v>
      </c>
      <c r="Y5824" s="62">
        <v>28606.75</v>
      </c>
      <c r="Z5824" s="62">
        <v>361</v>
      </c>
      <c r="AA5824" s="62">
        <v>2204</v>
      </c>
      <c r="AB5824" s="62">
        <v>45.92</v>
      </c>
      <c r="AC5824" s="62">
        <v>90.25</v>
      </c>
    </row>
    <row r="5825" spans="1:29" ht="30" x14ac:dyDescent="0.25">
      <c r="A5825" s="61" t="s">
        <v>120</v>
      </c>
      <c r="B5825" s="61" t="s">
        <v>121</v>
      </c>
      <c r="C5825" s="62">
        <v>2014</v>
      </c>
      <c r="D5825" s="61" t="s">
        <v>75</v>
      </c>
      <c r="E5825" s="62">
        <v>8</v>
      </c>
      <c r="F5825" s="62">
        <v>2137</v>
      </c>
      <c r="G5825" s="62">
        <v>830</v>
      </c>
      <c r="H5825" s="62">
        <v>8.65</v>
      </c>
      <c r="I5825" s="62">
        <v>267.13</v>
      </c>
      <c r="J5825" s="62">
        <v>1987.41</v>
      </c>
      <c r="K5825" s="62">
        <v>200.98</v>
      </c>
      <c r="L5825" s="62">
        <v>340</v>
      </c>
      <c r="M5825" s="62">
        <v>3.54</v>
      </c>
      <c r="N5825" s="62">
        <v>25.12</v>
      </c>
      <c r="O5825" s="62">
        <v>2423.66</v>
      </c>
      <c r="P5825" s="63"/>
      <c r="Q5825" s="63"/>
      <c r="R5825" s="63"/>
      <c r="S5825" s="63"/>
      <c r="T5825" s="63"/>
      <c r="U5825" s="63"/>
      <c r="V5825" s="63"/>
      <c r="W5825" s="63"/>
      <c r="X5825" s="63"/>
      <c r="Y5825" s="63"/>
      <c r="Z5825" s="62">
        <v>80600</v>
      </c>
      <c r="AA5825" s="62">
        <v>5521</v>
      </c>
      <c r="AB5825" s="62">
        <v>57.51</v>
      </c>
      <c r="AC5825" s="62">
        <v>10075</v>
      </c>
    </row>
    <row r="5826" spans="1:29" ht="30" x14ac:dyDescent="0.25">
      <c r="A5826" s="61" t="s">
        <v>446</v>
      </c>
      <c r="B5826" s="61" t="s">
        <v>447</v>
      </c>
      <c r="C5826" s="62">
        <v>2007</v>
      </c>
      <c r="D5826" s="61" t="s">
        <v>83</v>
      </c>
      <c r="E5826" s="62">
        <v>12</v>
      </c>
      <c r="F5826" s="62">
        <v>5529</v>
      </c>
      <c r="G5826" s="62">
        <v>1216</v>
      </c>
      <c r="H5826" s="62">
        <v>8.44</v>
      </c>
      <c r="I5826" s="62">
        <v>460.75</v>
      </c>
      <c r="J5826" s="62">
        <v>5141.97</v>
      </c>
      <c r="K5826" s="62">
        <v>204.66</v>
      </c>
      <c r="L5826" s="62">
        <v>565</v>
      </c>
      <c r="M5826" s="62">
        <v>3.92</v>
      </c>
      <c r="N5826" s="62">
        <v>17.05</v>
      </c>
      <c r="O5826" s="62">
        <v>2468</v>
      </c>
      <c r="P5826" s="62">
        <v>244</v>
      </c>
      <c r="Q5826" s="62">
        <v>559</v>
      </c>
      <c r="R5826" s="62">
        <v>3.88</v>
      </c>
      <c r="S5826" s="62">
        <v>20</v>
      </c>
      <c r="T5826" s="62">
        <v>3091.24</v>
      </c>
      <c r="U5826" s="62">
        <v>292953</v>
      </c>
      <c r="V5826" s="63"/>
      <c r="W5826" s="63"/>
      <c r="X5826" s="62">
        <v>24412</v>
      </c>
      <c r="Y5826" s="62">
        <v>6557459.9500000002</v>
      </c>
      <c r="Z5826" s="62">
        <v>1022483</v>
      </c>
      <c r="AA5826" s="62">
        <v>35448</v>
      </c>
      <c r="AB5826" s="62">
        <v>246.17</v>
      </c>
      <c r="AC5826" s="62">
        <v>85206.92</v>
      </c>
    </row>
    <row r="5827" spans="1:29" ht="30" x14ac:dyDescent="0.25">
      <c r="A5827" s="61" t="s">
        <v>446</v>
      </c>
      <c r="B5827" s="61" t="s">
        <v>447</v>
      </c>
      <c r="C5827" s="62">
        <v>2015</v>
      </c>
      <c r="D5827" s="61" t="s">
        <v>78</v>
      </c>
      <c r="E5827" s="62">
        <v>72</v>
      </c>
      <c r="F5827" s="62">
        <v>619440</v>
      </c>
      <c r="G5827" s="62">
        <v>109455</v>
      </c>
      <c r="H5827" s="62">
        <v>126.68</v>
      </c>
      <c r="I5827" s="62">
        <v>8603.33</v>
      </c>
      <c r="J5827" s="62">
        <v>576079.19999999995</v>
      </c>
      <c r="K5827" s="62">
        <v>0</v>
      </c>
      <c r="L5827" s="63"/>
      <c r="M5827" s="63"/>
      <c r="N5827" s="63"/>
      <c r="O5827" s="63"/>
      <c r="P5827" s="62">
        <v>3411</v>
      </c>
      <c r="Q5827" s="62">
        <v>9322</v>
      </c>
      <c r="R5827" s="62">
        <v>10.79</v>
      </c>
      <c r="S5827" s="62">
        <v>47</v>
      </c>
      <c r="T5827" s="62">
        <v>43213.96</v>
      </c>
      <c r="U5827" s="63"/>
      <c r="V5827" s="63"/>
      <c r="W5827" s="63"/>
      <c r="X5827" s="63"/>
      <c r="Y5827" s="63"/>
      <c r="Z5827" s="62">
        <v>413972</v>
      </c>
      <c r="AA5827" s="62">
        <v>24557</v>
      </c>
      <c r="AB5827" s="62">
        <v>28.42</v>
      </c>
      <c r="AC5827" s="62">
        <v>5749.61</v>
      </c>
    </row>
    <row r="5828" spans="1:29" ht="45" x14ac:dyDescent="0.25">
      <c r="A5828" s="61" t="s">
        <v>344</v>
      </c>
      <c r="B5828" s="61" t="s">
        <v>345</v>
      </c>
      <c r="C5828" s="62">
        <v>2004</v>
      </c>
      <c r="D5828" s="61" t="s">
        <v>78</v>
      </c>
      <c r="E5828" s="62">
        <v>40</v>
      </c>
      <c r="F5828" s="62">
        <v>141692</v>
      </c>
      <c r="G5828" s="62">
        <v>14864</v>
      </c>
      <c r="H5828" s="62">
        <v>30.97</v>
      </c>
      <c r="I5828" s="62">
        <v>3542.3</v>
      </c>
      <c r="J5828" s="62">
        <v>131773.56</v>
      </c>
      <c r="K5828" s="62">
        <v>18238.599999999999</v>
      </c>
      <c r="L5828" s="62">
        <v>20810</v>
      </c>
      <c r="M5828" s="62">
        <v>43.35</v>
      </c>
      <c r="N5828" s="62">
        <v>455.97</v>
      </c>
      <c r="O5828" s="62">
        <v>219944.79</v>
      </c>
      <c r="P5828" s="63"/>
      <c r="Q5828" s="63"/>
      <c r="R5828" s="63"/>
      <c r="S5828" s="63"/>
      <c r="T5828" s="63"/>
      <c r="U5828" s="63"/>
      <c r="V5828" s="63"/>
      <c r="W5828" s="63"/>
      <c r="X5828" s="63"/>
      <c r="Y5828" s="63"/>
      <c r="Z5828" s="62">
        <v>1176</v>
      </c>
      <c r="AA5828" s="62">
        <v>5233</v>
      </c>
      <c r="AB5828" s="62">
        <v>10.9</v>
      </c>
      <c r="AC5828" s="62">
        <v>29.4</v>
      </c>
    </row>
    <row r="5829" spans="1:29" ht="30" x14ac:dyDescent="0.25">
      <c r="A5829" s="61" t="s">
        <v>422</v>
      </c>
      <c r="B5829" s="61" t="s">
        <v>423</v>
      </c>
      <c r="C5829" s="62">
        <v>2014</v>
      </c>
      <c r="D5829" s="61" t="s">
        <v>75</v>
      </c>
      <c r="E5829" s="62">
        <v>7</v>
      </c>
      <c r="F5829" s="62">
        <v>3158</v>
      </c>
      <c r="G5829" s="62">
        <v>664</v>
      </c>
      <c r="H5829" s="62">
        <v>7.9</v>
      </c>
      <c r="I5829" s="62">
        <v>451.14</v>
      </c>
      <c r="J5829" s="62">
        <v>2936.94</v>
      </c>
      <c r="K5829" s="62">
        <v>0</v>
      </c>
      <c r="L5829" s="63"/>
      <c r="M5829" s="63"/>
      <c r="N5829" s="63"/>
      <c r="O5829" s="63"/>
      <c r="P5829" s="63"/>
      <c r="Q5829" s="63"/>
      <c r="R5829" s="63"/>
      <c r="S5829" s="63"/>
      <c r="T5829" s="63"/>
      <c r="U5829" s="63"/>
      <c r="V5829" s="63"/>
      <c r="W5829" s="63"/>
      <c r="X5829" s="63"/>
      <c r="Y5829" s="63"/>
      <c r="Z5829" s="62">
        <v>555</v>
      </c>
      <c r="AA5829" s="62">
        <v>2875</v>
      </c>
      <c r="AB5829" s="62">
        <v>34.229999999999997</v>
      </c>
      <c r="AC5829" s="62">
        <v>79.290000000000006</v>
      </c>
    </row>
    <row r="5830" spans="1:29" ht="30" x14ac:dyDescent="0.25">
      <c r="A5830" s="61" t="s">
        <v>237</v>
      </c>
      <c r="B5830" s="61" t="s">
        <v>238</v>
      </c>
      <c r="C5830" s="62">
        <v>2006</v>
      </c>
      <c r="D5830" s="61" t="s">
        <v>72</v>
      </c>
      <c r="E5830" s="62">
        <v>40</v>
      </c>
      <c r="F5830" s="62">
        <v>74180</v>
      </c>
      <c r="G5830" s="62">
        <v>9627</v>
      </c>
      <c r="H5830" s="62">
        <v>20.059999999999999</v>
      </c>
      <c r="I5830" s="62">
        <v>1854.5</v>
      </c>
      <c r="J5830" s="62">
        <v>68987.399999999994</v>
      </c>
      <c r="K5830" s="62">
        <v>11593.6</v>
      </c>
      <c r="L5830" s="62">
        <v>18068</v>
      </c>
      <c r="M5830" s="62">
        <v>37.64</v>
      </c>
      <c r="N5830" s="62">
        <v>289.83999999999997</v>
      </c>
      <c r="O5830" s="62">
        <v>139810.68</v>
      </c>
      <c r="P5830" s="63"/>
      <c r="Q5830" s="63"/>
      <c r="R5830" s="63"/>
      <c r="S5830" s="63"/>
      <c r="T5830" s="63"/>
      <c r="U5830" s="63"/>
      <c r="V5830" s="63"/>
      <c r="W5830" s="63"/>
      <c r="X5830" s="63"/>
      <c r="Y5830" s="63"/>
      <c r="Z5830" s="62">
        <v>40502</v>
      </c>
      <c r="AA5830" s="62">
        <v>1434</v>
      </c>
      <c r="AB5830" s="62">
        <v>2.99</v>
      </c>
      <c r="AC5830" s="62">
        <v>1012.55</v>
      </c>
    </row>
    <row r="5831" spans="1:29" x14ac:dyDescent="0.25">
      <c r="A5831" s="61" t="s">
        <v>235</v>
      </c>
      <c r="B5831" s="61" t="s">
        <v>236</v>
      </c>
      <c r="C5831" s="62">
        <v>2016</v>
      </c>
      <c r="D5831" s="61" t="s">
        <v>86</v>
      </c>
      <c r="E5831" s="62">
        <v>69</v>
      </c>
      <c r="F5831" s="62">
        <v>10787</v>
      </c>
      <c r="G5831" s="62">
        <v>2867</v>
      </c>
      <c r="H5831" s="62">
        <v>3.46</v>
      </c>
      <c r="I5831" s="62">
        <v>156.33000000000001</v>
      </c>
      <c r="J5831" s="62">
        <v>10031.91</v>
      </c>
      <c r="K5831" s="62">
        <v>0</v>
      </c>
      <c r="L5831" s="63"/>
      <c r="M5831" s="63"/>
      <c r="N5831" s="63"/>
      <c r="O5831" s="63"/>
      <c r="P5831" s="63"/>
      <c r="Q5831" s="63"/>
      <c r="R5831" s="63"/>
      <c r="S5831" s="63"/>
      <c r="T5831" s="63"/>
      <c r="U5831" s="63"/>
      <c r="V5831" s="63"/>
      <c r="W5831" s="63"/>
      <c r="X5831" s="63"/>
      <c r="Y5831" s="63"/>
      <c r="Z5831" s="62">
        <v>498148</v>
      </c>
      <c r="AA5831" s="62">
        <v>22546</v>
      </c>
      <c r="AB5831" s="62">
        <v>27.23</v>
      </c>
      <c r="AC5831" s="62">
        <v>7219.54</v>
      </c>
    </row>
    <row r="5832" spans="1:29" ht="30" x14ac:dyDescent="0.25">
      <c r="A5832" s="61" t="s">
        <v>356</v>
      </c>
      <c r="B5832" s="61" t="s">
        <v>357</v>
      </c>
      <c r="C5832" s="62">
        <v>2013</v>
      </c>
      <c r="D5832" s="61" t="s">
        <v>94</v>
      </c>
      <c r="E5832" s="62">
        <v>1</v>
      </c>
      <c r="F5832" s="63"/>
      <c r="G5832" s="63"/>
      <c r="H5832" s="63"/>
      <c r="I5832" s="63"/>
      <c r="J5832" s="63"/>
      <c r="K5832" s="62">
        <v>0</v>
      </c>
      <c r="L5832" s="63"/>
      <c r="M5832" s="63"/>
      <c r="N5832" s="63"/>
      <c r="O5832" s="63"/>
      <c r="P5832" s="63"/>
      <c r="Q5832" s="63"/>
      <c r="R5832" s="63"/>
      <c r="S5832" s="63"/>
      <c r="T5832" s="63"/>
      <c r="U5832" s="63"/>
      <c r="V5832" s="63"/>
      <c r="W5832" s="63"/>
      <c r="X5832" s="63"/>
      <c r="Y5832" s="63"/>
      <c r="Z5832" s="62">
        <v>91</v>
      </c>
      <c r="AA5832" s="62">
        <v>1846</v>
      </c>
      <c r="AB5832" s="62">
        <v>153.83000000000001</v>
      </c>
      <c r="AC5832" s="62">
        <v>91</v>
      </c>
    </row>
    <row r="5833" spans="1:29" x14ac:dyDescent="0.25">
      <c r="A5833" s="61" t="s">
        <v>289</v>
      </c>
      <c r="B5833" s="61" t="s">
        <v>290</v>
      </c>
      <c r="C5833" s="62">
        <v>2007</v>
      </c>
      <c r="D5833" s="61" t="s">
        <v>72</v>
      </c>
      <c r="E5833" s="62">
        <v>38</v>
      </c>
      <c r="F5833" s="62">
        <v>177000</v>
      </c>
      <c r="G5833" s="62">
        <v>17772</v>
      </c>
      <c r="H5833" s="62">
        <v>38.97</v>
      </c>
      <c r="I5833" s="62">
        <v>4657.8900000000003</v>
      </c>
      <c r="J5833" s="62">
        <v>164610</v>
      </c>
      <c r="K5833" s="62">
        <v>5683.8</v>
      </c>
      <c r="L5833" s="62">
        <v>8393</v>
      </c>
      <c r="M5833" s="62">
        <v>18.41</v>
      </c>
      <c r="N5833" s="63"/>
      <c r="O5833" s="63"/>
      <c r="P5833" s="63"/>
      <c r="Q5833" s="63"/>
      <c r="R5833" s="63"/>
      <c r="S5833" s="63"/>
      <c r="T5833" s="63"/>
      <c r="U5833" s="63"/>
      <c r="V5833" s="62">
        <v>5957</v>
      </c>
      <c r="W5833" s="62">
        <v>13.06</v>
      </c>
      <c r="X5833" s="63"/>
      <c r="Y5833" s="63"/>
      <c r="Z5833" s="62">
        <v>153.19999999999999</v>
      </c>
      <c r="AA5833" s="62">
        <v>9634</v>
      </c>
      <c r="AB5833" s="62">
        <v>21.13</v>
      </c>
      <c r="AC5833" s="62">
        <v>4.03</v>
      </c>
    </row>
    <row r="5834" spans="1:29" x14ac:dyDescent="0.25">
      <c r="A5834" s="61" t="s">
        <v>229</v>
      </c>
      <c r="B5834" s="61" t="s">
        <v>230</v>
      </c>
      <c r="C5834" s="62">
        <v>2014</v>
      </c>
      <c r="D5834" s="61" t="s">
        <v>504</v>
      </c>
      <c r="E5834" s="62">
        <v>40</v>
      </c>
      <c r="F5834" s="62">
        <v>141998</v>
      </c>
      <c r="G5834" s="62">
        <v>18675</v>
      </c>
      <c r="H5834" s="62">
        <v>38.909999999999997</v>
      </c>
      <c r="I5834" s="62">
        <v>3549.95</v>
      </c>
      <c r="J5834" s="62">
        <v>132058.14000000001</v>
      </c>
      <c r="K5834" s="62">
        <v>24905.919999999998</v>
      </c>
      <c r="L5834" s="62">
        <v>26960</v>
      </c>
      <c r="M5834" s="62">
        <v>56.17</v>
      </c>
      <c r="N5834" s="62">
        <v>622.65</v>
      </c>
      <c r="O5834" s="62">
        <v>300347.92</v>
      </c>
      <c r="P5834" s="63"/>
      <c r="Q5834" s="63"/>
      <c r="R5834" s="63"/>
      <c r="S5834" s="63"/>
      <c r="T5834" s="63"/>
      <c r="U5834" s="63"/>
      <c r="V5834" s="63"/>
      <c r="W5834" s="63"/>
      <c r="X5834" s="63"/>
      <c r="Y5834" s="63"/>
      <c r="Z5834" s="62">
        <v>448100</v>
      </c>
      <c r="AA5834" s="62">
        <v>15450</v>
      </c>
      <c r="AB5834" s="62">
        <v>32.19</v>
      </c>
      <c r="AC5834" s="62">
        <v>11202.5</v>
      </c>
    </row>
    <row r="5835" spans="1:29" ht="30" x14ac:dyDescent="0.25">
      <c r="A5835" s="61" t="s">
        <v>237</v>
      </c>
      <c r="B5835" s="61" t="s">
        <v>238</v>
      </c>
      <c r="C5835" s="62">
        <v>2004</v>
      </c>
      <c r="D5835" s="61" t="s">
        <v>99</v>
      </c>
      <c r="E5835" s="62">
        <v>32</v>
      </c>
      <c r="F5835" s="62">
        <v>108591</v>
      </c>
      <c r="G5835" s="62">
        <v>11553</v>
      </c>
      <c r="H5835" s="62">
        <v>30.09</v>
      </c>
      <c r="I5835" s="62">
        <v>3393.47</v>
      </c>
      <c r="J5835" s="62">
        <v>100989.63</v>
      </c>
      <c r="K5835" s="62">
        <v>12241.51</v>
      </c>
      <c r="L5835" s="62">
        <v>14757</v>
      </c>
      <c r="M5835" s="62">
        <v>38.43</v>
      </c>
      <c r="N5835" s="62">
        <v>382.55</v>
      </c>
      <c r="O5835" s="62">
        <v>147624.07999999999</v>
      </c>
      <c r="P5835" s="63"/>
      <c r="Q5835" s="63"/>
      <c r="R5835" s="63"/>
      <c r="S5835" s="63"/>
      <c r="T5835" s="63"/>
      <c r="U5835" s="63"/>
      <c r="V5835" s="63"/>
      <c r="W5835" s="63"/>
      <c r="X5835" s="63"/>
      <c r="Y5835" s="63"/>
      <c r="Z5835" s="62">
        <v>1650</v>
      </c>
      <c r="AA5835" s="62">
        <v>4791</v>
      </c>
      <c r="AB5835" s="62">
        <v>12.48</v>
      </c>
      <c r="AC5835" s="62">
        <v>51.56</v>
      </c>
    </row>
    <row r="5836" spans="1:29" x14ac:dyDescent="0.25">
      <c r="A5836" s="61" t="s">
        <v>330</v>
      </c>
      <c r="B5836" s="61" t="s">
        <v>331</v>
      </c>
      <c r="C5836" s="62">
        <v>2013</v>
      </c>
      <c r="D5836" s="61" t="s">
        <v>78</v>
      </c>
      <c r="E5836" s="62">
        <v>80</v>
      </c>
      <c r="F5836" s="62">
        <v>887057</v>
      </c>
      <c r="G5836" s="62">
        <v>143186</v>
      </c>
      <c r="H5836" s="62">
        <v>149.15</v>
      </c>
      <c r="I5836" s="62">
        <v>11088.21</v>
      </c>
      <c r="J5836" s="62">
        <v>824963.01</v>
      </c>
      <c r="K5836" s="62">
        <v>0</v>
      </c>
      <c r="L5836" s="63"/>
      <c r="M5836" s="63"/>
      <c r="N5836" s="63"/>
      <c r="O5836" s="63"/>
      <c r="P5836" s="63"/>
      <c r="Q5836" s="63"/>
      <c r="R5836" s="63"/>
      <c r="S5836" s="63"/>
      <c r="T5836" s="63"/>
      <c r="U5836" s="63"/>
      <c r="V5836" s="63"/>
      <c r="W5836" s="63"/>
      <c r="X5836" s="63"/>
      <c r="Y5836" s="63"/>
      <c r="Z5836" s="62">
        <v>129700</v>
      </c>
      <c r="AA5836" s="62">
        <v>8186</v>
      </c>
      <c r="AB5836" s="62">
        <v>8.5299999999999994</v>
      </c>
      <c r="AC5836" s="62">
        <v>1621.25</v>
      </c>
    </row>
    <row r="5837" spans="1:29" ht="30" x14ac:dyDescent="0.25">
      <c r="A5837" s="61" t="s">
        <v>171</v>
      </c>
      <c r="B5837" s="61" t="s">
        <v>172</v>
      </c>
      <c r="C5837" s="62">
        <v>2009</v>
      </c>
      <c r="D5837" s="61" t="s">
        <v>99</v>
      </c>
      <c r="E5837" s="62">
        <v>198</v>
      </c>
      <c r="F5837" s="62">
        <v>1941040</v>
      </c>
      <c r="G5837" s="62">
        <v>329702</v>
      </c>
      <c r="H5837" s="62">
        <v>138.76</v>
      </c>
      <c r="I5837" s="62">
        <v>9803.23</v>
      </c>
      <c r="J5837" s="62">
        <v>1805167.2</v>
      </c>
      <c r="K5837" s="62">
        <v>16299.71</v>
      </c>
      <c r="L5837" s="62">
        <v>21775</v>
      </c>
      <c r="M5837" s="62">
        <v>9.16</v>
      </c>
      <c r="N5837" s="62">
        <v>82.32</v>
      </c>
      <c r="O5837" s="62">
        <v>196563.08</v>
      </c>
      <c r="P5837" s="63"/>
      <c r="Q5837" s="63"/>
      <c r="R5837" s="63"/>
      <c r="S5837" s="63"/>
      <c r="T5837" s="63"/>
      <c r="U5837" s="63"/>
      <c r="V5837" s="63"/>
      <c r="W5837" s="63"/>
      <c r="X5837" s="63"/>
      <c r="Y5837" s="63"/>
      <c r="Z5837" s="62">
        <v>8320</v>
      </c>
      <c r="AA5837" s="62">
        <v>65049</v>
      </c>
      <c r="AB5837" s="62">
        <v>27.38</v>
      </c>
      <c r="AC5837" s="62">
        <v>42.02</v>
      </c>
    </row>
    <row r="5838" spans="1:29" x14ac:dyDescent="0.25">
      <c r="A5838" s="61" t="s">
        <v>383</v>
      </c>
      <c r="B5838" s="61" t="s">
        <v>384</v>
      </c>
      <c r="C5838" s="62">
        <v>2014</v>
      </c>
      <c r="D5838" s="61" t="s">
        <v>99</v>
      </c>
      <c r="E5838" s="62">
        <v>40</v>
      </c>
      <c r="F5838" s="62">
        <v>219136</v>
      </c>
      <c r="G5838" s="62">
        <v>36760</v>
      </c>
      <c r="H5838" s="62">
        <v>76.58</v>
      </c>
      <c r="I5838" s="62">
        <v>5478.4</v>
      </c>
      <c r="J5838" s="62">
        <v>203796.48000000001</v>
      </c>
      <c r="K5838" s="62">
        <v>13503</v>
      </c>
      <c r="L5838" s="62">
        <v>17233</v>
      </c>
      <c r="M5838" s="62">
        <v>35.9</v>
      </c>
      <c r="N5838" s="62">
        <v>337.58</v>
      </c>
      <c r="O5838" s="62">
        <v>162836.73000000001</v>
      </c>
      <c r="P5838" s="63"/>
      <c r="Q5838" s="63"/>
      <c r="R5838" s="63"/>
      <c r="S5838" s="63"/>
      <c r="T5838" s="63"/>
      <c r="U5838" s="63"/>
      <c r="V5838" s="63"/>
      <c r="W5838" s="63"/>
      <c r="X5838" s="63"/>
      <c r="Y5838" s="63"/>
      <c r="Z5838" s="62">
        <v>0.59</v>
      </c>
      <c r="AA5838" s="62">
        <v>1575</v>
      </c>
      <c r="AB5838" s="62">
        <v>3.28</v>
      </c>
      <c r="AC5838" s="62">
        <v>0.01</v>
      </c>
    </row>
    <row r="5839" spans="1:29" ht="30" x14ac:dyDescent="0.25">
      <c r="A5839" s="61" t="s">
        <v>269</v>
      </c>
      <c r="B5839" s="61" t="s">
        <v>270</v>
      </c>
      <c r="C5839" s="62">
        <v>2011</v>
      </c>
      <c r="D5839" s="61" t="s">
        <v>83</v>
      </c>
      <c r="E5839" s="62">
        <v>2</v>
      </c>
      <c r="F5839" s="62">
        <v>11148</v>
      </c>
      <c r="G5839" s="62">
        <v>1971</v>
      </c>
      <c r="H5839" s="62">
        <v>82.13</v>
      </c>
      <c r="I5839" s="62">
        <v>5574</v>
      </c>
      <c r="J5839" s="62">
        <v>10367.64</v>
      </c>
      <c r="K5839" s="62">
        <v>2060.14</v>
      </c>
      <c r="L5839" s="62">
        <v>3003</v>
      </c>
      <c r="M5839" s="62">
        <v>125.13</v>
      </c>
      <c r="N5839" s="63"/>
      <c r="O5839" s="63"/>
      <c r="P5839" s="63"/>
      <c r="Q5839" s="63"/>
      <c r="R5839" s="63"/>
      <c r="S5839" s="63"/>
      <c r="T5839" s="63"/>
      <c r="U5839" s="63"/>
      <c r="V5839" s="63"/>
      <c r="W5839" s="63"/>
      <c r="X5839" s="63"/>
      <c r="Y5839" s="63"/>
      <c r="Z5839" s="62">
        <v>12500</v>
      </c>
      <c r="AA5839" s="62">
        <v>524</v>
      </c>
      <c r="AB5839" s="62">
        <v>21.83</v>
      </c>
      <c r="AC5839" s="62">
        <v>6250</v>
      </c>
    </row>
    <row r="5840" spans="1:29" x14ac:dyDescent="0.25">
      <c r="A5840" s="61" t="s">
        <v>488</v>
      </c>
      <c r="B5840" s="61" t="s">
        <v>489</v>
      </c>
      <c r="C5840" s="62">
        <v>2013</v>
      </c>
      <c r="D5840" s="61" t="s">
        <v>94</v>
      </c>
      <c r="E5840" s="62">
        <v>22</v>
      </c>
      <c r="F5840" s="62">
        <v>7966</v>
      </c>
      <c r="G5840" s="62">
        <v>1160</v>
      </c>
      <c r="H5840" s="62">
        <v>4.3899999999999997</v>
      </c>
      <c r="I5840" s="62">
        <v>362.09</v>
      </c>
      <c r="J5840" s="62">
        <v>7408.38</v>
      </c>
      <c r="K5840" s="62">
        <v>0</v>
      </c>
      <c r="L5840" s="63"/>
      <c r="M5840" s="63"/>
      <c r="N5840" s="63"/>
      <c r="O5840" s="63"/>
      <c r="P5840" s="63"/>
      <c r="Q5840" s="63"/>
      <c r="R5840" s="63"/>
      <c r="S5840" s="63"/>
      <c r="T5840" s="63"/>
      <c r="U5840" s="63"/>
      <c r="V5840" s="63"/>
      <c r="W5840" s="63"/>
      <c r="X5840" s="63"/>
      <c r="Y5840" s="63"/>
      <c r="Z5840" s="62">
        <v>0</v>
      </c>
      <c r="AA5840" s="63"/>
      <c r="AB5840" s="63"/>
      <c r="AC5840" s="62">
        <v>0</v>
      </c>
    </row>
    <row r="5841" spans="1:29" ht="30" x14ac:dyDescent="0.25">
      <c r="A5841" s="61" t="s">
        <v>245</v>
      </c>
      <c r="B5841" s="61" t="s">
        <v>246</v>
      </c>
      <c r="C5841" s="62">
        <v>2005</v>
      </c>
      <c r="D5841" s="61" t="s">
        <v>89</v>
      </c>
      <c r="E5841" s="62">
        <v>58</v>
      </c>
      <c r="F5841" s="62">
        <v>460327</v>
      </c>
      <c r="G5841" s="62">
        <v>48298</v>
      </c>
      <c r="H5841" s="62">
        <v>69.39</v>
      </c>
      <c r="I5841" s="62">
        <v>7936.67</v>
      </c>
      <c r="J5841" s="62">
        <v>428104.11</v>
      </c>
      <c r="K5841" s="62">
        <v>0</v>
      </c>
      <c r="L5841" s="63"/>
      <c r="M5841" s="63"/>
      <c r="N5841" s="63"/>
      <c r="O5841" s="63"/>
      <c r="P5841" s="63"/>
      <c r="Q5841" s="63"/>
      <c r="R5841" s="63"/>
      <c r="S5841" s="63"/>
      <c r="T5841" s="63"/>
      <c r="U5841" s="63"/>
      <c r="V5841" s="63"/>
      <c r="W5841" s="63"/>
      <c r="X5841" s="63"/>
      <c r="Y5841" s="63"/>
      <c r="Z5841" s="62">
        <v>134700</v>
      </c>
      <c r="AA5841" s="62">
        <v>9984</v>
      </c>
      <c r="AB5841" s="62">
        <v>14.34</v>
      </c>
      <c r="AC5841" s="62">
        <v>2322.41</v>
      </c>
    </row>
    <row r="5842" spans="1:29" ht="30" x14ac:dyDescent="0.25">
      <c r="A5842" s="61" t="s">
        <v>387</v>
      </c>
      <c r="B5842" s="61" t="s">
        <v>388</v>
      </c>
      <c r="C5842" s="62">
        <v>2005</v>
      </c>
      <c r="D5842" s="61" t="s">
        <v>75</v>
      </c>
      <c r="E5842" s="62">
        <v>6</v>
      </c>
      <c r="F5842" s="63"/>
      <c r="G5842" s="63"/>
      <c r="H5842" s="63"/>
      <c r="I5842" s="63"/>
      <c r="J5842" s="63"/>
      <c r="K5842" s="62">
        <v>0</v>
      </c>
      <c r="L5842" s="63"/>
      <c r="M5842" s="63"/>
      <c r="N5842" s="63"/>
      <c r="O5842" s="63"/>
      <c r="P5842" s="63"/>
      <c r="Q5842" s="63"/>
      <c r="R5842" s="63"/>
      <c r="S5842" s="63"/>
      <c r="T5842" s="63"/>
      <c r="U5842" s="63"/>
      <c r="V5842" s="63"/>
      <c r="W5842" s="63"/>
      <c r="X5842" s="63"/>
      <c r="Y5842" s="63"/>
      <c r="Z5842" s="62">
        <v>10681.55</v>
      </c>
      <c r="AA5842" s="62">
        <v>2326</v>
      </c>
      <c r="AB5842" s="62">
        <v>32.31</v>
      </c>
      <c r="AC5842" s="62">
        <v>1780.26</v>
      </c>
    </row>
    <row r="5843" spans="1:29" ht="30" x14ac:dyDescent="0.25">
      <c r="A5843" s="61" t="s">
        <v>255</v>
      </c>
      <c r="B5843" s="61" t="s">
        <v>256</v>
      </c>
      <c r="C5843" s="62">
        <v>2011</v>
      </c>
      <c r="D5843" s="61" t="s">
        <v>262</v>
      </c>
      <c r="E5843" s="62">
        <v>60</v>
      </c>
      <c r="F5843" s="62">
        <v>183834</v>
      </c>
      <c r="G5843" s="62">
        <v>33030</v>
      </c>
      <c r="H5843" s="62">
        <v>45.88</v>
      </c>
      <c r="I5843" s="62">
        <v>3063.9</v>
      </c>
      <c r="J5843" s="62">
        <v>170965.62</v>
      </c>
      <c r="K5843" s="62">
        <v>21746.85</v>
      </c>
      <c r="L5843" s="62">
        <v>25052</v>
      </c>
      <c r="M5843" s="62">
        <v>34.79</v>
      </c>
      <c r="N5843" s="62">
        <v>362.45</v>
      </c>
      <c r="O5843" s="62">
        <v>262251.76</v>
      </c>
      <c r="P5843" s="63"/>
      <c r="Q5843" s="63"/>
      <c r="R5843" s="63"/>
      <c r="S5843" s="63"/>
      <c r="T5843" s="63"/>
      <c r="U5843" s="63"/>
      <c r="V5843" s="63"/>
      <c r="W5843" s="63"/>
      <c r="X5843" s="63"/>
      <c r="Y5843" s="63"/>
      <c r="Z5843" s="62">
        <v>1.72</v>
      </c>
      <c r="AA5843" s="62">
        <v>21215</v>
      </c>
      <c r="AB5843" s="62">
        <v>29.47</v>
      </c>
      <c r="AC5843" s="62">
        <v>0.03</v>
      </c>
    </row>
    <row r="5844" spans="1:29" ht="30" x14ac:dyDescent="0.25">
      <c r="A5844" s="61" t="s">
        <v>180</v>
      </c>
      <c r="B5844" s="61" t="s">
        <v>181</v>
      </c>
      <c r="C5844" s="62">
        <v>2017</v>
      </c>
      <c r="D5844" s="61" t="s">
        <v>301</v>
      </c>
      <c r="E5844" s="62">
        <v>17</v>
      </c>
      <c r="F5844" s="62">
        <v>101560</v>
      </c>
      <c r="G5844" s="62">
        <v>15045</v>
      </c>
      <c r="H5844" s="62">
        <v>73.75</v>
      </c>
      <c r="I5844" s="62">
        <v>5974.12</v>
      </c>
      <c r="J5844" s="62">
        <v>94450.8</v>
      </c>
      <c r="K5844" s="62">
        <v>13814.74</v>
      </c>
      <c r="L5844" s="62">
        <v>15646</v>
      </c>
      <c r="M5844" s="62">
        <v>76.7</v>
      </c>
      <c r="N5844" s="62">
        <v>812.63</v>
      </c>
      <c r="O5844" s="62">
        <v>166596.13</v>
      </c>
      <c r="P5844" s="63"/>
      <c r="Q5844" s="63"/>
      <c r="R5844" s="63"/>
      <c r="S5844" s="63"/>
      <c r="T5844" s="63"/>
      <c r="U5844" s="63"/>
      <c r="V5844" s="63"/>
      <c r="W5844" s="63"/>
      <c r="X5844" s="63"/>
      <c r="Y5844" s="63"/>
      <c r="Z5844" s="62">
        <v>486</v>
      </c>
      <c r="AA5844" s="62">
        <v>7182</v>
      </c>
      <c r="AB5844" s="62">
        <v>35.21</v>
      </c>
      <c r="AC5844" s="62">
        <v>28.59</v>
      </c>
    </row>
    <row r="5845" spans="1:29" x14ac:dyDescent="0.25">
      <c r="A5845" s="61" t="s">
        <v>524</v>
      </c>
      <c r="B5845" s="61" t="s">
        <v>525</v>
      </c>
      <c r="C5845" s="62">
        <v>2018</v>
      </c>
      <c r="D5845" s="61" t="s">
        <v>99</v>
      </c>
      <c r="E5845" s="62">
        <v>60</v>
      </c>
      <c r="F5845" s="62">
        <v>362800</v>
      </c>
      <c r="G5845" s="62">
        <v>66417</v>
      </c>
      <c r="H5845" s="62">
        <v>92.25</v>
      </c>
      <c r="I5845" s="62">
        <v>6046.67</v>
      </c>
      <c r="J5845" s="62">
        <v>337404</v>
      </c>
      <c r="K5845" s="62">
        <v>0</v>
      </c>
      <c r="L5845" s="63"/>
      <c r="M5845" s="63"/>
      <c r="N5845" s="63"/>
      <c r="O5845" s="63"/>
      <c r="P5845" s="63"/>
      <c r="Q5845" s="63"/>
      <c r="R5845" s="63"/>
      <c r="S5845" s="63"/>
      <c r="T5845" s="63"/>
      <c r="U5845" s="63"/>
      <c r="V5845" s="63"/>
      <c r="W5845" s="63"/>
      <c r="X5845" s="63"/>
      <c r="Y5845" s="63"/>
      <c r="Z5845" s="62">
        <v>160000</v>
      </c>
      <c r="AA5845" s="62">
        <v>20880</v>
      </c>
      <c r="AB5845" s="62">
        <v>29</v>
      </c>
      <c r="AC5845" s="62">
        <v>2666.67</v>
      </c>
    </row>
    <row r="5846" spans="1:29" x14ac:dyDescent="0.25">
      <c r="A5846" s="61" t="s">
        <v>192</v>
      </c>
      <c r="B5846" s="61" t="s">
        <v>193</v>
      </c>
      <c r="C5846" s="62">
        <v>2015</v>
      </c>
      <c r="D5846" s="61" t="s">
        <v>75</v>
      </c>
      <c r="E5846" s="62">
        <v>7</v>
      </c>
      <c r="F5846" s="62">
        <v>3953</v>
      </c>
      <c r="G5846" s="62">
        <v>1336</v>
      </c>
      <c r="H5846" s="62">
        <v>15.9</v>
      </c>
      <c r="I5846" s="62">
        <v>564.71</v>
      </c>
      <c r="J5846" s="62">
        <v>3676.29</v>
      </c>
      <c r="K5846" s="62">
        <v>284.19</v>
      </c>
      <c r="L5846" s="62">
        <v>626</v>
      </c>
      <c r="M5846" s="62">
        <v>7.45</v>
      </c>
      <c r="N5846" s="62">
        <v>40.6</v>
      </c>
      <c r="O5846" s="62">
        <v>3427.13</v>
      </c>
      <c r="P5846" s="63"/>
      <c r="Q5846" s="63"/>
      <c r="R5846" s="63"/>
      <c r="S5846" s="63"/>
      <c r="T5846" s="63"/>
      <c r="U5846" s="63"/>
      <c r="V5846" s="63"/>
      <c r="W5846" s="63"/>
      <c r="X5846" s="63"/>
      <c r="Y5846" s="63"/>
      <c r="Z5846" s="62">
        <v>44300</v>
      </c>
      <c r="AA5846" s="62">
        <v>2606</v>
      </c>
      <c r="AB5846" s="62">
        <v>31.02</v>
      </c>
      <c r="AC5846" s="62">
        <v>6328.57</v>
      </c>
    </row>
    <row r="5847" spans="1:29" x14ac:dyDescent="0.25">
      <c r="A5847" s="61" t="s">
        <v>155</v>
      </c>
      <c r="B5847" s="61" t="s">
        <v>156</v>
      </c>
      <c r="C5847" s="62">
        <v>2012</v>
      </c>
      <c r="D5847" s="61" t="s">
        <v>75</v>
      </c>
      <c r="E5847" s="62">
        <v>8</v>
      </c>
      <c r="F5847" s="62">
        <v>80</v>
      </c>
      <c r="G5847" s="62">
        <v>115</v>
      </c>
      <c r="H5847" s="62">
        <v>1.2</v>
      </c>
      <c r="I5847" s="62">
        <v>10</v>
      </c>
      <c r="J5847" s="62">
        <v>74.400000000000006</v>
      </c>
      <c r="K5847" s="62">
        <v>131.91</v>
      </c>
      <c r="L5847" s="62">
        <v>194</v>
      </c>
      <c r="M5847" s="62">
        <v>2.02</v>
      </c>
      <c r="N5847" s="63"/>
      <c r="O5847" s="63"/>
      <c r="P5847" s="63"/>
      <c r="Q5847" s="63"/>
      <c r="R5847" s="63"/>
      <c r="S5847" s="63"/>
      <c r="T5847" s="63"/>
      <c r="U5847" s="63"/>
      <c r="V5847" s="63"/>
      <c r="W5847" s="63"/>
      <c r="X5847" s="63"/>
      <c r="Y5847" s="63"/>
      <c r="Z5847" s="62">
        <v>73.17</v>
      </c>
      <c r="AA5847" s="62">
        <v>3964</v>
      </c>
      <c r="AB5847" s="62">
        <v>41.29</v>
      </c>
      <c r="AC5847" s="62">
        <v>9.15</v>
      </c>
    </row>
    <row r="5848" spans="1:29" ht="30" x14ac:dyDescent="0.25">
      <c r="A5848" s="61" t="s">
        <v>169</v>
      </c>
      <c r="B5848" s="61" t="s">
        <v>170</v>
      </c>
      <c r="C5848" s="62">
        <v>2017</v>
      </c>
      <c r="D5848" s="61" t="s">
        <v>78</v>
      </c>
      <c r="E5848" s="62">
        <v>48</v>
      </c>
      <c r="F5848" s="62">
        <v>390890</v>
      </c>
      <c r="G5848" s="62">
        <v>65888</v>
      </c>
      <c r="H5848" s="62">
        <v>114.39</v>
      </c>
      <c r="I5848" s="62">
        <v>8143.54</v>
      </c>
      <c r="J5848" s="62">
        <v>363527.7</v>
      </c>
      <c r="K5848" s="62">
        <v>0</v>
      </c>
      <c r="L5848" s="63"/>
      <c r="M5848" s="63"/>
      <c r="N5848" s="63"/>
      <c r="O5848" s="63"/>
      <c r="P5848" s="63"/>
      <c r="Q5848" s="63"/>
      <c r="R5848" s="63"/>
      <c r="S5848" s="63"/>
      <c r="T5848" s="63"/>
      <c r="U5848" s="63"/>
      <c r="V5848" s="63"/>
      <c r="W5848" s="63"/>
      <c r="X5848" s="63"/>
      <c r="Y5848" s="63"/>
      <c r="Z5848" s="62">
        <v>1084.55</v>
      </c>
      <c r="AA5848" s="62">
        <v>22826</v>
      </c>
      <c r="AB5848" s="62">
        <v>39.630000000000003</v>
      </c>
      <c r="AC5848" s="62">
        <v>22.59</v>
      </c>
    </row>
    <row r="5849" spans="1:29" x14ac:dyDescent="0.25">
      <c r="A5849" s="61" t="s">
        <v>102</v>
      </c>
      <c r="B5849" s="61" t="s">
        <v>103</v>
      </c>
      <c r="C5849" s="62">
        <v>2009</v>
      </c>
      <c r="D5849" s="61" t="s">
        <v>132</v>
      </c>
      <c r="E5849" s="62">
        <v>16</v>
      </c>
      <c r="F5849" s="63"/>
      <c r="G5849" s="63"/>
      <c r="H5849" s="63"/>
      <c r="I5849" s="63"/>
      <c r="J5849" s="63"/>
      <c r="K5849" s="62">
        <v>0</v>
      </c>
      <c r="L5849" s="63"/>
      <c r="M5849" s="63"/>
      <c r="N5849" s="63"/>
      <c r="O5849" s="63"/>
      <c r="P5849" s="63"/>
      <c r="Q5849" s="63"/>
      <c r="R5849" s="63"/>
      <c r="S5849" s="63"/>
      <c r="T5849" s="63"/>
      <c r="U5849" s="63"/>
      <c r="V5849" s="63"/>
      <c r="W5849" s="63"/>
      <c r="X5849" s="63"/>
      <c r="Y5849" s="63"/>
      <c r="Z5849" s="62">
        <v>307</v>
      </c>
      <c r="AA5849" s="62">
        <v>3362</v>
      </c>
      <c r="AB5849" s="62">
        <v>17.510000000000002</v>
      </c>
      <c r="AC5849" s="62">
        <v>19.190000000000001</v>
      </c>
    </row>
    <row r="5850" spans="1:29" ht="30" x14ac:dyDescent="0.25">
      <c r="A5850" s="61" t="s">
        <v>247</v>
      </c>
      <c r="B5850" s="61" t="s">
        <v>248</v>
      </c>
      <c r="C5850" s="62">
        <v>2012</v>
      </c>
      <c r="D5850" s="61" t="s">
        <v>89</v>
      </c>
      <c r="E5850" s="62">
        <v>50</v>
      </c>
      <c r="F5850" s="62">
        <v>448001</v>
      </c>
      <c r="G5850" s="62">
        <v>72010</v>
      </c>
      <c r="H5850" s="62">
        <v>120.02</v>
      </c>
      <c r="I5850" s="62">
        <v>8960.02</v>
      </c>
      <c r="J5850" s="62">
        <v>416640.93</v>
      </c>
      <c r="K5850" s="62">
        <v>0</v>
      </c>
      <c r="L5850" s="63"/>
      <c r="M5850" s="63"/>
      <c r="N5850" s="63"/>
      <c r="O5850" s="63"/>
      <c r="P5850" s="63"/>
      <c r="Q5850" s="63"/>
      <c r="R5850" s="63"/>
      <c r="S5850" s="63"/>
      <c r="T5850" s="63"/>
      <c r="U5850" s="63"/>
      <c r="V5850" s="63"/>
      <c r="W5850" s="63"/>
      <c r="X5850" s="63"/>
      <c r="Y5850" s="63"/>
      <c r="Z5850" s="62">
        <v>123</v>
      </c>
      <c r="AA5850" s="62">
        <v>11847</v>
      </c>
      <c r="AB5850" s="62">
        <v>19.75</v>
      </c>
      <c r="AC5850" s="62">
        <v>2.46</v>
      </c>
    </row>
    <row r="5851" spans="1:29" ht="30" x14ac:dyDescent="0.25">
      <c r="A5851" s="61" t="s">
        <v>176</v>
      </c>
      <c r="B5851" s="61" t="s">
        <v>177</v>
      </c>
      <c r="C5851" s="62">
        <v>2008</v>
      </c>
      <c r="D5851" s="61" t="s">
        <v>86</v>
      </c>
      <c r="E5851" s="62">
        <v>72</v>
      </c>
      <c r="F5851" s="62">
        <v>8563</v>
      </c>
      <c r="G5851" s="62">
        <v>2358</v>
      </c>
      <c r="H5851" s="62">
        <v>2.73</v>
      </c>
      <c r="I5851" s="62">
        <v>118.93</v>
      </c>
      <c r="J5851" s="62">
        <v>7963.59</v>
      </c>
      <c r="K5851" s="62">
        <v>512.12</v>
      </c>
      <c r="L5851" s="62">
        <v>6269</v>
      </c>
      <c r="M5851" s="62">
        <v>7.26</v>
      </c>
      <c r="N5851" s="63"/>
      <c r="O5851" s="63"/>
      <c r="P5851" s="63"/>
      <c r="Q5851" s="63"/>
      <c r="R5851" s="63"/>
      <c r="S5851" s="63"/>
      <c r="T5851" s="63"/>
      <c r="U5851" s="63"/>
      <c r="V5851" s="63"/>
      <c r="W5851" s="63"/>
      <c r="X5851" s="63"/>
      <c r="Y5851" s="63"/>
      <c r="Z5851" s="62">
        <v>0</v>
      </c>
      <c r="AA5851" s="62">
        <v>23383</v>
      </c>
      <c r="AB5851" s="62">
        <v>27.06</v>
      </c>
      <c r="AC5851" s="62">
        <v>0</v>
      </c>
    </row>
    <row r="5852" spans="1:29" x14ac:dyDescent="0.25">
      <c r="A5852" s="61" t="s">
        <v>126</v>
      </c>
      <c r="B5852" s="61" t="s">
        <v>127</v>
      </c>
      <c r="C5852" s="62">
        <v>2014</v>
      </c>
      <c r="D5852" s="61" t="s">
        <v>563</v>
      </c>
      <c r="E5852" s="62">
        <v>40</v>
      </c>
      <c r="F5852" s="62">
        <v>154332</v>
      </c>
      <c r="G5852" s="62">
        <v>27611</v>
      </c>
      <c r="H5852" s="62">
        <v>57.52</v>
      </c>
      <c r="I5852" s="62">
        <v>3858.3</v>
      </c>
      <c r="J5852" s="62">
        <v>143528.76</v>
      </c>
      <c r="K5852" s="62">
        <v>21073.71</v>
      </c>
      <c r="L5852" s="62">
        <v>24373</v>
      </c>
      <c r="M5852" s="62">
        <v>50.78</v>
      </c>
      <c r="N5852" s="62">
        <v>526.84</v>
      </c>
      <c r="O5852" s="62">
        <v>254134.25</v>
      </c>
      <c r="P5852" s="63"/>
      <c r="Q5852" s="63"/>
      <c r="R5852" s="63"/>
      <c r="S5852" s="63"/>
      <c r="T5852" s="63"/>
      <c r="U5852" s="63"/>
      <c r="V5852" s="63"/>
      <c r="W5852" s="63"/>
      <c r="X5852" s="63"/>
      <c r="Y5852" s="63"/>
      <c r="Z5852" s="62">
        <v>1546</v>
      </c>
      <c r="AA5852" s="62">
        <v>14185</v>
      </c>
      <c r="AB5852" s="62">
        <v>29.55</v>
      </c>
      <c r="AC5852" s="62">
        <v>38.65</v>
      </c>
    </row>
    <row r="5853" spans="1:29" x14ac:dyDescent="0.25">
      <c r="A5853" s="61" t="s">
        <v>79</v>
      </c>
      <c r="B5853" s="61" t="s">
        <v>80</v>
      </c>
      <c r="C5853" s="62">
        <v>2016</v>
      </c>
      <c r="D5853" s="61" t="s">
        <v>89</v>
      </c>
      <c r="E5853" s="62">
        <v>72</v>
      </c>
      <c r="F5853" s="62">
        <v>714684</v>
      </c>
      <c r="G5853" s="62">
        <v>129909</v>
      </c>
      <c r="H5853" s="62">
        <v>150.36000000000001</v>
      </c>
      <c r="I5853" s="62">
        <v>9926.17</v>
      </c>
      <c r="J5853" s="62">
        <v>664656.12</v>
      </c>
      <c r="K5853" s="62">
        <v>1965.08</v>
      </c>
      <c r="L5853" s="62">
        <v>2800</v>
      </c>
      <c r="M5853" s="62">
        <v>3.24</v>
      </c>
      <c r="N5853" s="63"/>
      <c r="O5853" s="63"/>
      <c r="P5853" s="63"/>
      <c r="Q5853" s="63"/>
      <c r="R5853" s="63"/>
      <c r="S5853" s="63"/>
      <c r="T5853" s="63"/>
      <c r="U5853" s="63"/>
      <c r="V5853" s="63"/>
      <c r="W5853" s="63"/>
      <c r="X5853" s="63"/>
      <c r="Y5853" s="63"/>
      <c r="Z5853" s="62">
        <v>244669</v>
      </c>
      <c r="AA5853" s="62">
        <v>13908</v>
      </c>
      <c r="AB5853" s="62">
        <v>16.100000000000001</v>
      </c>
      <c r="AC5853" s="62">
        <v>3398.18</v>
      </c>
    </row>
    <row r="5854" spans="1:29" x14ac:dyDescent="0.25">
      <c r="A5854" s="61" t="s">
        <v>130</v>
      </c>
      <c r="B5854" s="61" t="s">
        <v>131</v>
      </c>
      <c r="C5854" s="62">
        <v>2012</v>
      </c>
      <c r="D5854" s="61" t="s">
        <v>135</v>
      </c>
      <c r="E5854" s="62">
        <v>24</v>
      </c>
      <c r="F5854" s="62">
        <v>1332</v>
      </c>
      <c r="G5854" s="62">
        <v>200</v>
      </c>
      <c r="H5854" s="62">
        <v>0.69</v>
      </c>
      <c r="I5854" s="62">
        <v>55.5</v>
      </c>
      <c r="J5854" s="62">
        <v>1238.76</v>
      </c>
      <c r="K5854" s="62">
        <v>0</v>
      </c>
      <c r="L5854" s="63"/>
      <c r="M5854" s="63"/>
      <c r="N5854" s="63"/>
      <c r="O5854" s="63"/>
      <c r="P5854" s="63"/>
      <c r="Q5854" s="63"/>
      <c r="R5854" s="63"/>
      <c r="S5854" s="63"/>
      <c r="T5854" s="63"/>
      <c r="U5854" s="63"/>
      <c r="V5854" s="63"/>
      <c r="W5854" s="63"/>
      <c r="X5854" s="63"/>
      <c r="Y5854" s="63"/>
      <c r="Z5854" s="62">
        <v>2000</v>
      </c>
      <c r="AA5854" s="62">
        <v>12337</v>
      </c>
      <c r="AB5854" s="62">
        <v>42.84</v>
      </c>
      <c r="AC5854" s="62">
        <v>83.33</v>
      </c>
    </row>
    <row r="5855" spans="1:29" ht="30" x14ac:dyDescent="0.25">
      <c r="A5855" s="61" t="s">
        <v>237</v>
      </c>
      <c r="B5855" s="61" t="s">
        <v>238</v>
      </c>
      <c r="C5855" s="62">
        <v>2011</v>
      </c>
      <c r="D5855" s="61" t="s">
        <v>99</v>
      </c>
      <c r="E5855" s="62">
        <v>32</v>
      </c>
      <c r="F5855" s="62">
        <v>89012</v>
      </c>
      <c r="G5855" s="62">
        <v>28354</v>
      </c>
      <c r="H5855" s="62">
        <v>73.84</v>
      </c>
      <c r="I5855" s="62">
        <v>2781.63</v>
      </c>
      <c r="J5855" s="62">
        <v>82781.16</v>
      </c>
      <c r="K5855" s="62">
        <v>7253.8</v>
      </c>
      <c r="L5855" s="62">
        <v>12823</v>
      </c>
      <c r="M5855" s="62">
        <v>33.39</v>
      </c>
      <c r="N5855" s="62">
        <v>226.68</v>
      </c>
      <c r="O5855" s="62">
        <v>87475.69</v>
      </c>
      <c r="P5855" s="63"/>
      <c r="Q5855" s="63"/>
      <c r="R5855" s="63"/>
      <c r="S5855" s="63"/>
      <c r="T5855" s="63"/>
      <c r="U5855" s="63"/>
      <c r="V5855" s="63"/>
      <c r="W5855" s="63"/>
      <c r="X5855" s="63"/>
      <c r="Y5855" s="63"/>
      <c r="Z5855" s="62">
        <v>122700</v>
      </c>
      <c r="AA5855" s="62">
        <v>8760</v>
      </c>
      <c r="AB5855" s="62">
        <v>22.81</v>
      </c>
      <c r="AC5855" s="62">
        <v>3834.38</v>
      </c>
    </row>
    <row r="5856" spans="1:29" ht="45" x14ac:dyDescent="0.25">
      <c r="A5856" s="61" t="s">
        <v>109</v>
      </c>
      <c r="B5856" s="61" t="s">
        <v>110</v>
      </c>
      <c r="C5856" s="62">
        <v>2016</v>
      </c>
      <c r="D5856" s="61" t="s">
        <v>226</v>
      </c>
      <c r="E5856" s="62">
        <v>14</v>
      </c>
      <c r="F5856" s="62">
        <v>61760</v>
      </c>
      <c r="G5856" s="62">
        <v>10441</v>
      </c>
      <c r="H5856" s="62">
        <v>62.15</v>
      </c>
      <c r="I5856" s="62">
        <v>4411.43</v>
      </c>
      <c r="J5856" s="62">
        <v>57436.800000000003</v>
      </c>
      <c r="K5856" s="62">
        <v>0</v>
      </c>
      <c r="L5856" s="63"/>
      <c r="M5856" s="63"/>
      <c r="N5856" s="63"/>
      <c r="O5856" s="63"/>
      <c r="P5856" s="63"/>
      <c r="Q5856" s="63"/>
      <c r="R5856" s="63"/>
      <c r="S5856" s="63"/>
      <c r="T5856" s="63"/>
      <c r="U5856" s="62">
        <v>1683</v>
      </c>
      <c r="V5856" s="62">
        <v>3460</v>
      </c>
      <c r="W5856" s="62">
        <v>20.6</v>
      </c>
      <c r="X5856" s="62">
        <v>120</v>
      </c>
      <c r="Y5856" s="62">
        <v>37672.269999999997</v>
      </c>
      <c r="Z5856" s="62">
        <v>15583.9</v>
      </c>
      <c r="AA5856" s="62">
        <v>1260</v>
      </c>
      <c r="AB5856" s="62">
        <v>7.5</v>
      </c>
      <c r="AC5856" s="62">
        <v>1113.1400000000001</v>
      </c>
    </row>
    <row r="5857" spans="1:29" x14ac:dyDescent="0.25">
      <c r="A5857" s="61" t="s">
        <v>289</v>
      </c>
      <c r="B5857" s="61" t="s">
        <v>290</v>
      </c>
      <c r="C5857" s="62">
        <v>2011</v>
      </c>
      <c r="D5857" s="61" t="s">
        <v>75</v>
      </c>
      <c r="E5857" s="62">
        <v>8</v>
      </c>
      <c r="F5857" s="62">
        <v>18935</v>
      </c>
      <c r="G5857" s="62">
        <v>2977</v>
      </c>
      <c r="H5857" s="62">
        <v>31.01</v>
      </c>
      <c r="I5857" s="62">
        <v>2366.88</v>
      </c>
      <c r="J5857" s="62">
        <v>17609.55</v>
      </c>
      <c r="K5857" s="62">
        <v>0</v>
      </c>
      <c r="L5857" s="63"/>
      <c r="M5857" s="63"/>
      <c r="N5857" s="63"/>
      <c r="O5857" s="63"/>
      <c r="P5857" s="63"/>
      <c r="Q5857" s="62">
        <v>5187</v>
      </c>
      <c r="R5857" s="62">
        <v>54.03</v>
      </c>
      <c r="S5857" s="63"/>
      <c r="T5857" s="63"/>
      <c r="U5857" s="63"/>
      <c r="V5857" s="62">
        <v>15171</v>
      </c>
      <c r="W5857" s="62">
        <v>158.03</v>
      </c>
      <c r="X5857" s="63"/>
      <c r="Y5857" s="63"/>
      <c r="Z5857" s="62">
        <v>60.16</v>
      </c>
      <c r="AA5857" s="62">
        <v>5434</v>
      </c>
      <c r="AB5857" s="62">
        <v>56.6</v>
      </c>
      <c r="AC5857" s="62">
        <v>7.52</v>
      </c>
    </row>
    <row r="5858" spans="1:29" x14ac:dyDescent="0.25">
      <c r="A5858" s="61" t="s">
        <v>558</v>
      </c>
      <c r="B5858" s="61" t="s">
        <v>559</v>
      </c>
      <c r="C5858" s="62">
        <v>2007</v>
      </c>
      <c r="D5858" s="61" t="s">
        <v>75</v>
      </c>
      <c r="E5858" s="62">
        <v>6</v>
      </c>
      <c r="F5858" s="62">
        <v>30</v>
      </c>
      <c r="G5858" s="62">
        <v>12</v>
      </c>
      <c r="H5858" s="62">
        <v>0.17</v>
      </c>
      <c r="I5858" s="62">
        <v>5</v>
      </c>
      <c r="J5858" s="62">
        <v>27.9</v>
      </c>
      <c r="K5858" s="62">
        <v>0</v>
      </c>
      <c r="L5858" s="63"/>
      <c r="M5858" s="63"/>
      <c r="N5858" s="63"/>
      <c r="O5858" s="63"/>
      <c r="P5858" s="63"/>
      <c r="Q5858" s="63"/>
      <c r="R5858" s="63"/>
      <c r="S5858" s="63"/>
      <c r="T5858" s="63"/>
      <c r="U5858" s="63"/>
      <c r="V5858" s="63"/>
      <c r="W5858" s="63"/>
      <c r="X5858" s="63"/>
      <c r="Y5858" s="63"/>
      <c r="Z5858" s="62">
        <v>0</v>
      </c>
      <c r="AA5858" s="63"/>
      <c r="AB5858" s="63"/>
      <c r="AC5858" s="62">
        <v>0</v>
      </c>
    </row>
    <row r="5859" spans="1:29" ht="45" x14ac:dyDescent="0.25">
      <c r="A5859" s="61" t="s">
        <v>344</v>
      </c>
      <c r="B5859" s="61" t="s">
        <v>345</v>
      </c>
      <c r="C5859" s="62">
        <v>2005</v>
      </c>
      <c r="D5859" s="61" t="s">
        <v>99</v>
      </c>
      <c r="E5859" s="62">
        <v>52</v>
      </c>
      <c r="F5859" s="62">
        <v>456640</v>
      </c>
      <c r="G5859" s="62">
        <v>61713</v>
      </c>
      <c r="H5859" s="62">
        <v>98.9</v>
      </c>
      <c r="I5859" s="62">
        <v>8781.5400000000009</v>
      </c>
      <c r="J5859" s="62">
        <v>424675.2</v>
      </c>
      <c r="K5859" s="62">
        <v>0</v>
      </c>
      <c r="L5859" s="63"/>
      <c r="M5859" s="63"/>
      <c r="N5859" s="63"/>
      <c r="O5859" s="63"/>
      <c r="P5859" s="63"/>
      <c r="Q5859" s="63"/>
      <c r="R5859" s="63"/>
      <c r="S5859" s="63"/>
      <c r="T5859" s="63"/>
      <c r="U5859" s="63"/>
      <c r="V5859" s="63"/>
      <c r="W5859" s="63"/>
      <c r="X5859" s="63"/>
      <c r="Y5859" s="63"/>
      <c r="Z5859" s="62">
        <v>2313</v>
      </c>
      <c r="AA5859" s="62">
        <v>10293</v>
      </c>
      <c r="AB5859" s="62">
        <v>16.5</v>
      </c>
      <c r="AC5859" s="62">
        <v>44.48</v>
      </c>
    </row>
    <row r="5860" spans="1:29" x14ac:dyDescent="0.25">
      <c r="A5860" s="61" t="s">
        <v>251</v>
      </c>
      <c r="B5860" s="61" t="s">
        <v>252</v>
      </c>
      <c r="C5860" s="62">
        <v>2008</v>
      </c>
      <c r="D5860" s="61" t="s">
        <v>72</v>
      </c>
      <c r="E5860" s="62">
        <v>29</v>
      </c>
      <c r="F5860" s="62">
        <v>122477</v>
      </c>
      <c r="G5860" s="62">
        <v>21922</v>
      </c>
      <c r="H5860" s="62">
        <v>62.99</v>
      </c>
      <c r="I5860" s="62">
        <v>4223.34</v>
      </c>
      <c r="J5860" s="62">
        <v>113903.61</v>
      </c>
      <c r="K5860" s="62">
        <v>10406.76</v>
      </c>
      <c r="L5860" s="62">
        <v>17877</v>
      </c>
      <c r="M5860" s="62">
        <v>51.37</v>
      </c>
      <c r="N5860" s="62">
        <v>358.85</v>
      </c>
      <c r="O5860" s="62">
        <v>125498.26</v>
      </c>
      <c r="P5860" s="63"/>
      <c r="Q5860" s="63"/>
      <c r="R5860" s="63"/>
      <c r="S5860" s="63"/>
      <c r="T5860" s="63"/>
      <c r="U5860" s="63"/>
      <c r="V5860" s="63"/>
      <c r="W5860" s="63"/>
      <c r="X5860" s="63"/>
      <c r="Y5860" s="63"/>
      <c r="Z5860" s="62">
        <v>851</v>
      </c>
      <c r="AA5860" s="62">
        <v>7137</v>
      </c>
      <c r="AB5860" s="62">
        <v>20.51</v>
      </c>
      <c r="AC5860" s="62">
        <v>29.34</v>
      </c>
    </row>
    <row r="5861" spans="1:29" x14ac:dyDescent="0.25">
      <c r="A5861" s="61" t="s">
        <v>126</v>
      </c>
      <c r="B5861" s="61" t="s">
        <v>127</v>
      </c>
      <c r="C5861" s="62">
        <v>2005</v>
      </c>
      <c r="D5861" s="61" t="s">
        <v>75</v>
      </c>
      <c r="E5861" s="62">
        <v>35</v>
      </c>
      <c r="F5861" s="62">
        <v>33866</v>
      </c>
      <c r="G5861" s="62">
        <v>5128</v>
      </c>
      <c r="H5861" s="62">
        <v>12.21</v>
      </c>
      <c r="I5861" s="62">
        <v>967.6</v>
      </c>
      <c r="J5861" s="62">
        <v>31495.38</v>
      </c>
      <c r="K5861" s="62">
        <v>8747</v>
      </c>
      <c r="L5861" s="62">
        <v>12538</v>
      </c>
      <c r="M5861" s="62">
        <v>29.85</v>
      </c>
      <c r="N5861" s="62">
        <v>249.91</v>
      </c>
      <c r="O5861" s="62">
        <v>105482.7</v>
      </c>
      <c r="P5861" s="63"/>
      <c r="Q5861" s="63"/>
      <c r="R5861" s="63"/>
      <c r="S5861" s="63"/>
      <c r="T5861" s="63"/>
      <c r="U5861" s="63"/>
      <c r="V5861" s="63"/>
      <c r="W5861" s="63"/>
      <c r="X5861" s="63"/>
      <c r="Y5861" s="63"/>
      <c r="Z5861" s="62">
        <v>5653</v>
      </c>
      <c r="AA5861" s="62">
        <v>37469</v>
      </c>
      <c r="AB5861" s="62">
        <v>89.21</v>
      </c>
      <c r="AC5861" s="62">
        <v>161.51</v>
      </c>
    </row>
    <row r="5862" spans="1:29" x14ac:dyDescent="0.25">
      <c r="A5862" s="61" t="s">
        <v>140</v>
      </c>
      <c r="B5862" s="61" t="s">
        <v>141</v>
      </c>
      <c r="C5862" s="62">
        <v>2005</v>
      </c>
      <c r="D5862" s="61" t="s">
        <v>75</v>
      </c>
      <c r="E5862" s="62">
        <v>9</v>
      </c>
      <c r="F5862" s="62">
        <v>8810</v>
      </c>
      <c r="G5862" s="62">
        <v>1444</v>
      </c>
      <c r="H5862" s="62">
        <v>13.37</v>
      </c>
      <c r="I5862" s="62">
        <v>978.89</v>
      </c>
      <c r="J5862" s="62">
        <v>8193.2999999999993</v>
      </c>
      <c r="K5862" s="62">
        <v>400.58</v>
      </c>
      <c r="L5862" s="62">
        <v>664</v>
      </c>
      <c r="M5862" s="62">
        <v>6.15</v>
      </c>
      <c r="N5862" s="62">
        <v>44.51</v>
      </c>
      <c r="O5862" s="62">
        <v>4830.74</v>
      </c>
      <c r="P5862" s="63"/>
      <c r="Q5862" s="63"/>
      <c r="R5862" s="63"/>
      <c r="S5862" s="63"/>
      <c r="T5862" s="63"/>
      <c r="U5862" s="63"/>
      <c r="V5862" s="63"/>
      <c r="W5862" s="63"/>
      <c r="X5862" s="63"/>
      <c r="Y5862" s="63"/>
      <c r="Z5862" s="62">
        <v>1008</v>
      </c>
      <c r="AA5862" s="62">
        <v>4348</v>
      </c>
      <c r="AB5862" s="62">
        <v>40.26</v>
      </c>
      <c r="AC5862" s="62">
        <v>112</v>
      </c>
    </row>
    <row r="5863" spans="1:29" ht="30" x14ac:dyDescent="0.25">
      <c r="A5863" s="61" t="s">
        <v>277</v>
      </c>
      <c r="B5863" s="61" t="s">
        <v>278</v>
      </c>
      <c r="C5863" s="62">
        <v>2011</v>
      </c>
      <c r="D5863" s="61" t="s">
        <v>78</v>
      </c>
      <c r="E5863" s="62">
        <v>40</v>
      </c>
      <c r="F5863" s="62">
        <v>450170</v>
      </c>
      <c r="G5863" s="62">
        <v>63529</v>
      </c>
      <c r="H5863" s="62">
        <v>132.35</v>
      </c>
      <c r="I5863" s="62">
        <v>11254.25</v>
      </c>
      <c r="J5863" s="62">
        <v>418658.1</v>
      </c>
      <c r="K5863" s="62">
        <v>0</v>
      </c>
      <c r="L5863" s="63"/>
      <c r="M5863" s="63"/>
      <c r="N5863" s="63"/>
      <c r="O5863" s="63"/>
      <c r="P5863" s="63"/>
      <c r="Q5863" s="63"/>
      <c r="R5863" s="63"/>
      <c r="S5863" s="63"/>
      <c r="T5863" s="63"/>
      <c r="U5863" s="63"/>
      <c r="V5863" s="63"/>
      <c r="W5863" s="63"/>
      <c r="X5863" s="63"/>
      <c r="Y5863" s="63"/>
      <c r="Z5863" s="62">
        <v>136500</v>
      </c>
      <c r="AA5863" s="62">
        <v>5167</v>
      </c>
      <c r="AB5863" s="62">
        <v>10.76</v>
      </c>
      <c r="AC5863" s="62">
        <v>3412.5</v>
      </c>
    </row>
    <row r="5864" spans="1:29" x14ac:dyDescent="0.25">
      <c r="A5864" s="61" t="s">
        <v>285</v>
      </c>
      <c r="B5864" s="61" t="s">
        <v>286</v>
      </c>
      <c r="C5864" s="62">
        <v>2007</v>
      </c>
      <c r="D5864" s="61" t="s">
        <v>89</v>
      </c>
      <c r="E5864" s="62">
        <v>33</v>
      </c>
      <c r="F5864" s="62">
        <v>142028</v>
      </c>
      <c r="G5864" s="62">
        <v>26181</v>
      </c>
      <c r="H5864" s="62">
        <v>66.11</v>
      </c>
      <c r="I5864" s="62">
        <v>4303.88</v>
      </c>
      <c r="J5864" s="62">
        <v>132086.04</v>
      </c>
      <c r="K5864" s="62">
        <v>2850</v>
      </c>
      <c r="L5864" s="62">
        <v>4187</v>
      </c>
      <c r="M5864" s="62">
        <v>10.57</v>
      </c>
      <c r="N5864" s="62">
        <v>86.36</v>
      </c>
      <c r="O5864" s="62">
        <v>34369.01</v>
      </c>
      <c r="P5864" s="63"/>
      <c r="Q5864" s="63"/>
      <c r="R5864" s="63"/>
      <c r="S5864" s="63"/>
      <c r="T5864" s="63"/>
      <c r="U5864" s="62">
        <v>5050</v>
      </c>
      <c r="V5864" s="62">
        <v>12027</v>
      </c>
      <c r="W5864" s="62">
        <v>30.37</v>
      </c>
      <c r="X5864" s="62">
        <v>153</v>
      </c>
      <c r="Y5864" s="62">
        <v>113039.2</v>
      </c>
      <c r="Z5864" s="62">
        <v>31000</v>
      </c>
      <c r="AA5864" s="62">
        <v>3707</v>
      </c>
      <c r="AB5864" s="62">
        <v>9.36</v>
      </c>
      <c r="AC5864" s="62">
        <v>939.39</v>
      </c>
    </row>
    <row r="5865" spans="1:29" ht="30" x14ac:dyDescent="0.25">
      <c r="A5865" s="61" t="s">
        <v>239</v>
      </c>
      <c r="B5865" s="61" t="s">
        <v>240</v>
      </c>
      <c r="C5865" s="62">
        <v>2006</v>
      </c>
      <c r="D5865" s="61" t="s">
        <v>83</v>
      </c>
      <c r="E5865" s="62">
        <v>12</v>
      </c>
      <c r="F5865" s="63"/>
      <c r="G5865" s="63"/>
      <c r="H5865" s="63"/>
      <c r="I5865" s="63"/>
      <c r="J5865" s="63"/>
      <c r="K5865" s="62">
        <v>0</v>
      </c>
      <c r="L5865" s="63"/>
      <c r="M5865" s="63"/>
      <c r="N5865" s="63"/>
      <c r="O5865" s="63"/>
      <c r="P5865" s="63"/>
      <c r="Q5865" s="63"/>
      <c r="R5865" s="63"/>
      <c r="S5865" s="63"/>
      <c r="T5865" s="63"/>
      <c r="U5865" s="63"/>
      <c r="V5865" s="63"/>
      <c r="W5865" s="63"/>
      <c r="X5865" s="63"/>
      <c r="Y5865" s="63"/>
      <c r="Z5865" s="62">
        <v>0.53</v>
      </c>
      <c r="AA5865" s="62">
        <v>2234</v>
      </c>
      <c r="AB5865" s="62">
        <v>15.51</v>
      </c>
      <c r="AC5865" s="62">
        <v>0.04</v>
      </c>
    </row>
    <row r="5866" spans="1:29" ht="30" x14ac:dyDescent="0.25">
      <c r="A5866" s="61" t="s">
        <v>186</v>
      </c>
      <c r="B5866" s="61" t="s">
        <v>187</v>
      </c>
      <c r="C5866" s="62">
        <v>2012</v>
      </c>
      <c r="D5866" s="61" t="s">
        <v>78</v>
      </c>
      <c r="E5866" s="62">
        <v>40</v>
      </c>
      <c r="F5866" s="62">
        <v>308150</v>
      </c>
      <c r="G5866" s="62">
        <v>44498</v>
      </c>
      <c r="H5866" s="62">
        <v>92.7</v>
      </c>
      <c r="I5866" s="62">
        <v>7703.75</v>
      </c>
      <c r="J5866" s="62">
        <v>286579.5</v>
      </c>
      <c r="K5866" s="62">
        <v>0</v>
      </c>
      <c r="L5866" s="63"/>
      <c r="M5866" s="63"/>
      <c r="N5866" s="63"/>
      <c r="O5866" s="63"/>
      <c r="P5866" s="63"/>
      <c r="Q5866" s="63"/>
      <c r="R5866" s="63"/>
      <c r="S5866" s="63"/>
      <c r="T5866" s="63"/>
      <c r="U5866" s="63"/>
      <c r="V5866" s="63"/>
      <c r="W5866" s="63"/>
      <c r="X5866" s="63"/>
      <c r="Y5866" s="63"/>
      <c r="Z5866" s="62">
        <v>102000</v>
      </c>
      <c r="AA5866" s="62">
        <v>8569</v>
      </c>
      <c r="AB5866" s="62">
        <v>17.850000000000001</v>
      </c>
      <c r="AC5866" s="62">
        <v>2550</v>
      </c>
    </row>
    <row r="5867" spans="1:29" ht="30" x14ac:dyDescent="0.25">
      <c r="A5867" s="61" t="s">
        <v>385</v>
      </c>
      <c r="B5867" s="61" t="s">
        <v>386</v>
      </c>
      <c r="C5867" s="62">
        <v>2017</v>
      </c>
      <c r="D5867" s="61" t="s">
        <v>94</v>
      </c>
      <c r="E5867" s="62">
        <v>8</v>
      </c>
      <c r="F5867" s="62">
        <v>2268</v>
      </c>
      <c r="G5867" s="62">
        <v>386</v>
      </c>
      <c r="H5867" s="62">
        <v>4.0199999999999996</v>
      </c>
      <c r="I5867" s="62">
        <v>283.5</v>
      </c>
      <c r="J5867" s="62">
        <v>2109.2399999999998</v>
      </c>
      <c r="K5867" s="62">
        <v>0</v>
      </c>
      <c r="L5867" s="63"/>
      <c r="M5867" s="63"/>
      <c r="N5867" s="63"/>
      <c r="O5867" s="63"/>
      <c r="P5867" s="63"/>
      <c r="Q5867" s="63"/>
      <c r="R5867" s="63"/>
      <c r="S5867" s="63"/>
      <c r="T5867" s="63"/>
      <c r="U5867" s="63"/>
      <c r="V5867" s="63"/>
      <c r="W5867" s="63"/>
      <c r="X5867" s="63"/>
      <c r="Y5867" s="63"/>
      <c r="Z5867" s="62">
        <v>63054.59</v>
      </c>
      <c r="AA5867" s="62">
        <v>6642</v>
      </c>
      <c r="AB5867" s="62">
        <v>69.19</v>
      </c>
      <c r="AC5867" s="62">
        <v>7881.82</v>
      </c>
    </row>
    <row r="5868" spans="1:29" x14ac:dyDescent="0.25">
      <c r="A5868" s="61" t="s">
        <v>102</v>
      </c>
      <c r="B5868" s="61" t="s">
        <v>103</v>
      </c>
      <c r="C5868" s="62">
        <v>2005</v>
      </c>
      <c r="D5868" s="61" t="s">
        <v>78</v>
      </c>
      <c r="E5868" s="62">
        <v>40</v>
      </c>
      <c r="F5868" s="63"/>
      <c r="G5868" s="63"/>
      <c r="H5868" s="63"/>
      <c r="I5868" s="63"/>
      <c r="J5868" s="63"/>
      <c r="K5868" s="62">
        <v>0</v>
      </c>
      <c r="L5868" s="63"/>
      <c r="M5868" s="63"/>
      <c r="N5868" s="63"/>
      <c r="O5868" s="63"/>
      <c r="P5868" s="63"/>
      <c r="Q5868" s="63"/>
      <c r="R5868" s="63"/>
      <c r="S5868" s="63"/>
      <c r="T5868" s="63"/>
      <c r="U5868" s="63"/>
      <c r="V5868" s="63"/>
      <c r="W5868" s="63"/>
      <c r="X5868" s="63"/>
      <c r="Y5868" s="63"/>
      <c r="Z5868" s="62">
        <v>0</v>
      </c>
      <c r="AA5868" s="63"/>
      <c r="AB5868" s="63"/>
      <c r="AC5868" s="62">
        <v>0</v>
      </c>
    </row>
    <row r="5869" spans="1:29" x14ac:dyDescent="0.25">
      <c r="A5869" s="61" t="s">
        <v>208</v>
      </c>
      <c r="B5869" s="61" t="s">
        <v>209</v>
      </c>
      <c r="C5869" s="62">
        <v>2010</v>
      </c>
      <c r="D5869" s="61" t="s">
        <v>75</v>
      </c>
      <c r="E5869" s="62">
        <v>22</v>
      </c>
      <c r="F5869" s="62">
        <v>41610</v>
      </c>
      <c r="G5869" s="62">
        <v>6312</v>
      </c>
      <c r="H5869" s="62">
        <v>23.91</v>
      </c>
      <c r="I5869" s="62">
        <v>1891.36</v>
      </c>
      <c r="J5869" s="62">
        <v>38697.300000000003</v>
      </c>
      <c r="K5869" s="62">
        <v>26034</v>
      </c>
      <c r="L5869" s="62">
        <v>24379</v>
      </c>
      <c r="M5869" s="62">
        <v>92.34</v>
      </c>
      <c r="N5869" s="63"/>
      <c r="O5869" s="63"/>
      <c r="P5869" s="63"/>
      <c r="Q5869" s="63"/>
      <c r="R5869" s="63"/>
      <c r="S5869" s="63"/>
      <c r="T5869" s="63"/>
      <c r="U5869" s="63"/>
      <c r="V5869" s="63"/>
      <c r="W5869" s="63"/>
      <c r="X5869" s="63"/>
      <c r="Y5869" s="63"/>
      <c r="Z5869" s="62">
        <v>5404</v>
      </c>
      <c r="AA5869" s="62">
        <v>26506</v>
      </c>
      <c r="AB5869" s="62">
        <v>100.4</v>
      </c>
      <c r="AC5869" s="62">
        <v>245.64</v>
      </c>
    </row>
    <row r="5870" spans="1:29" x14ac:dyDescent="0.25">
      <c r="A5870" s="61" t="s">
        <v>107</v>
      </c>
      <c r="B5870" s="61" t="s">
        <v>108</v>
      </c>
      <c r="C5870" s="62">
        <v>2009</v>
      </c>
      <c r="D5870" s="61" t="s">
        <v>99</v>
      </c>
      <c r="E5870" s="62">
        <v>54</v>
      </c>
      <c r="F5870" s="62">
        <v>549850</v>
      </c>
      <c r="G5870" s="62">
        <v>100439</v>
      </c>
      <c r="H5870" s="62">
        <v>155</v>
      </c>
      <c r="I5870" s="62">
        <v>10182.41</v>
      </c>
      <c r="J5870" s="62">
        <v>511360.5</v>
      </c>
      <c r="K5870" s="62">
        <v>0</v>
      </c>
      <c r="L5870" s="63"/>
      <c r="M5870" s="63"/>
      <c r="N5870" s="63"/>
      <c r="O5870" s="63"/>
      <c r="P5870" s="63"/>
      <c r="Q5870" s="63"/>
      <c r="R5870" s="63"/>
      <c r="S5870" s="63"/>
      <c r="T5870" s="63"/>
      <c r="U5870" s="63"/>
      <c r="V5870" s="63"/>
      <c r="W5870" s="63"/>
      <c r="X5870" s="63"/>
      <c r="Y5870" s="63"/>
      <c r="Z5870" s="62">
        <v>0</v>
      </c>
      <c r="AA5870" s="62">
        <v>33048</v>
      </c>
      <c r="AB5870" s="62">
        <v>51</v>
      </c>
      <c r="AC5870" s="62">
        <v>0</v>
      </c>
    </row>
    <row r="5871" spans="1:29" ht="30" x14ac:dyDescent="0.25">
      <c r="A5871" s="61" t="s">
        <v>136</v>
      </c>
      <c r="B5871" s="61" t="s">
        <v>137</v>
      </c>
      <c r="C5871" s="62">
        <v>2003</v>
      </c>
      <c r="D5871" s="61" t="s">
        <v>99</v>
      </c>
      <c r="E5871" s="62">
        <v>30</v>
      </c>
      <c r="F5871" s="62">
        <v>50646</v>
      </c>
      <c r="G5871" s="62">
        <v>5978</v>
      </c>
      <c r="H5871" s="62">
        <v>16.61</v>
      </c>
      <c r="I5871" s="62">
        <v>1688.2</v>
      </c>
      <c r="J5871" s="62">
        <v>47100.78</v>
      </c>
      <c r="K5871" s="62">
        <v>4342.3900000000003</v>
      </c>
      <c r="L5871" s="62">
        <v>4700</v>
      </c>
      <c r="M5871" s="62">
        <v>13.06</v>
      </c>
      <c r="N5871" s="63"/>
      <c r="O5871" s="63"/>
      <c r="P5871" s="62">
        <v>0</v>
      </c>
      <c r="Q5871" s="62">
        <v>0</v>
      </c>
      <c r="R5871" s="62">
        <v>0</v>
      </c>
      <c r="S5871" s="62">
        <v>0</v>
      </c>
      <c r="T5871" s="62">
        <v>0</v>
      </c>
      <c r="U5871" s="62">
        <v>0</v>
      </c>
      <c r="V5871" s="62">
        <v>0</v>
      </c>
      <c r="W5871" s="62">
        <v>0</v>
      </c>
      <c r="X5871" s="62">
        <v>0</v>
      </c>
      <c r="Y5871" s="62">
        <v>0</v>
      </c>
      <c r="Z5871" s="62">
        <v>0.96</v>
      </c>
      <c r="AA5871" s="62">
        <v>1432</v>
      </c>
      <c r="AB5871" s="62">
        <v>3.98</v>
      </c>
      <c r="AC5871" s="62">
        <v>0.03</v>
      </c>
    </row>
    <row r="5872" spans="1:29" ht="45" x14ac:dyDescent="0.25">
      <c r="A5872" s="61" t="s">
        <v>340</v>
      </c>
      <c r="B5872" s="61" t="s">
        <v>341</v>
      </c>
      <c r="C5872" s="62">
        <v>2006</v>
      </c>
      <c r="D5872" s="61" t="s">
        <v>89</v>
      </c>
      <c r="E5872" s="62">
        <v>33</v>
      </c>
      <c r="F5872" s="62">
        <v>135456</v>
      </c>
      <c r="G5872" s="62">
        <v>24865</v>
      </c>
      <c r="H5872" s="62">
        <v>62.79</v>
      </c>
      <c r="I5872" s="62">
        <v>4104.7299999999996</v>
      </c>
      <c r="J5872" s="62">
        <v>125974.08</v>
      </c>
      <c r="K5872" s="62">
        <v>6133</v>
      </c>
      <c r="L5872" s="62">
        <v>9412</v>
      </c>
      <c r="M5872" s="62">
        <v>23.77</v>
      </c>
      <c r="N5872" s="62">
        <v>185.85</v>
      </c>
      <c r="O5872" s="62">
        <v>73959.69</v>
      </c>
      <c r="P5872" s="63"/>
      <c r="Q5872" s="63"/>
      <c r="R5872" s="63"/>
      <c r="S5872" s="63"/>
      <c r="T5872" s="63"/>
      <c r="U5872" s="63"/>
      <c r="V5872" s="63"/>
      <c r="W5872" s="63"/>
      <c r="X5872" s="63"/>
      <c r="Y5872" s="63"/>
      <c r="Z5872" s="62">
        <v>70730</v>
      </c>
      <c r="AA5872" s="62">
        <v>2482</v>
      </c>
      <c r="AB5872" s="62">
        <v>6.27</v>
      </c>
      <c r="AC5872" s="62">
        <v>2143.33</v>
      </c>
    </row>
    <row r="5873" spans="1:29" ht="30" x14ac:dyDescent="0.25">
      <c r="A5873" s="61" t="s">
        <v>536</v>
      </c>
      <c r="B5873" s="61" t="s">
        <v>537</v>
      </c>
      <c r="C5873" s="62">
        <v>2013</v>
      </c>
      <c r="D5873" s="61" t="s">
        <v>94</v>
      </c>
      <c r="E5873" s="62">
        <v>6</v>
      </c>
      <c r="F5873" s="62">
        <v>3951</v>
      </c>
      <c r="G5873" s="62">
        <v>706</v>
      </c>
      <c r="H5873" s="62">
        <v>9.81</v>
      </c>
      <c r="I5873" s="62">
        <v>658.5</v>
      </c>
      <c r="J5873" s="62">
        <v>3674.43</v>
      </c>
      <c r="K5873" s="62">
        <v>0</v>
      </c>
      <c r="L5873" s="63"/>
      <c r="M5873" s="63"/>
      <c r="N5873" s="63"/>
      <c r="O5873" s="63"/>
      <c r="P5873" s="63"/>
      <c r="Q5873" s="63"/>
      <c r="R5873" s="63"/>
      <c r="S5873" s="63"/>
      <c r="T5873" s="63"/>
      <c r="U5873" s="63"/>
      <c r="V5873" s="63"/>
      <c r="W5873" s="63"/>
      <c r="X5873" s="63"/>
      <c r="Y5873" s="63"/>
      <c r="Z5873" s="62">
        <v>470.52</v>
      </c>
      <c r="AA5873" s="62">
        <v>3411</v>
      </c>
      <c r="AB5873" s="62">
        <v>47.38</v>
      </c>
      <c r="AC5873" s="62">
        <v>78.42</v>
      </c>
    </row>
    <row r="5874" spans="1:29" x14ac:dyDescent="0.25">
      <c r="A5874" s="61" t="s">
        <v>200</v>
      </c>
      <c r="B5874" s="61" t="s">
        <v>201</v>
      </c>
      <c r="C5874" s="62">
        <v>2010</v>
      </c>
      <c r="D5874" s="61" t="s">
        <v>78</v>
      </c>
      <c r="E5874" s="62">
        <v>56</v>
      </c>
      <c r="F5874" s="62">
        <v>443920</v>
      </c>
      <c r="G5874" s="62">
        <v>73719</v>
      </c>
      <c r="H5874" s="62">
        <v>109.7</v>
      </c>
      <c r="I5874" s="62">
        <v>7927.14</v>
      </c>
      <c r="J5874" s="62">
        <v>412845.6</v>
      </c>
      <c r="K5874" s="62">
        <v>0</v>
      </c>
      <c r="L5874" s="63"/>
      <c r="M5874" s="63"/>
      <c r="N5874" s="63"/>
      <c r="O5874" s="63"/>
      <c r="P5874" s="63"/>
      <c r="Q5874" s="63"/>
      <c r="R5874" s="63"/>
      <c r="S5874" s="63"/>
      <c r="T5874" s="63"/>
      <c r="U5874" s="63"/>
      <c r="V5874" s="63"/>
      <c r="W5874" s="63"/>
      <c r="X5874" s="63"/>
      <c r="Y5874" s="63"/>
      <c r="Z5874" s="62">
        <v>0</v>
      </c>
      <c r="AA5874" s="63"/>
      <c r="AB5874" s="63"/>
      <c r="AC5874" s="62">
        <v>0</v>
      </c>
    </row>
    <row r="5875" spans="1:29" x14ac:dyDescent="0.25">
      <c r="A5875" s="61" t="s">
        <v>263</v>
      </c>
      <c r="B5875" s="61" t="s">
        <v>264</v>
      </c>
      <c r="C5875" s="62">
        <v>2006</v>
      </c>
      <c r="D5875" s="61" t="s">
        <v>99</v>
      </c>
      <c r="E5875" s="62">
        <v>150</v>
      </c>
      <c r="F5875" s="62">
        <v>1324375</v>
      </c>
      <c r="G5875" s="62">
        <v>206754</v>
      </c>
      <c r="H5875" s="62">
        <v>114.86</v>
      </c>
      <c r="I5875" s="62">
        <v>8829.17</v>
      </c>
      <c r="J5875" s="62">
        <v>1231668.75</v>
      </c>
      <c r="K5875" s="62">
        <v>12031.04</v>
      </c>
      <c r="L5875" s="62">
        <v>17154</v>
      </c>
      <c r="M5875" s="62">
        <v>9.5299999999999994</v>
      </c>
      <c r="N5875" s="62">
        <v>80.209999999999994</v>
      </c>
      <c r="O5875" s="62">
        <v>145085.89000000001</v>
      </c>
      <c r="P5875" s="63"/>
      <c r="Q5875" s="63"/>
      <c r="R5875" s="63"/>
      <c r="S5875" s="63"/>
      <c r="T5875" s="63"/>
      <c r="U5875" s="63"/>
      <c r="V5875" s="63"/>
      <c r="W5875" s="63"/>
      <c r="X5875" s="63"/>
      <c r="Y5875" s="63"/>
      <c r="Z5875" s="62">
        <v>387000</v>
      </c>
      <c r="AA5875" s="62">
        <v>40230</v>
      </c>
      <c r="AB5875" s="62">
        <v>22.35</v>
      </c>
      <c r="AC5875" s="62">
        <v>2580</v>
      </c>
    </row>
    <row r="5876" spans="1:29" x14ac:dyDescent="0.25">
      <c r="A5876" s="61" t="s">
        <v>163</v>
      </c>
      <c r="B5876" s="61" t="s">
        <v>164</v>
      </c>
      <c r="C5876" s="62">
        <v>2018</v>
      </c>
      <c r="D5876" s="61" t="s">
        <v>382</v>
      </c>
      <c r="E5876" s="62">
        <v>16</v>
      </c>
      <c r="F5876" s="62">
        <v>41120</v>
      </c>
      <c r="G5876" s="62">
        <v>8082</v>
      </c>
      <c r="H5876" s="62">
        <v>42.09</v>
      </c>
      <c r="I5876" s="62">
        <v>2570</v>
      </c>
      <c r="J5876" s="62">
        <v>38241.599999999999</v>
      </c>
      <c r="K5876" s="62">
        <v>6907.86</v>
      </c>
      <c r="L5876" s="62">
        <v>4784</v>
      </c>
      <c r="M5876" s="62">
        <v>24.92</v>
      </c>
      <c r="N5876" s="62">
        <v>431.74</v>
      </c>
      <c r="O5876" s="62">
        <v>83303.91</v>
      </c>
      <c r="P5876" s="63"/>
      <c r="Q5876" s="63"/>
      <c r="R5876" s="63"/>
      <c r="S5876" s="63"/>
      <c r="T5876" s="63"/>
      <c r="U5876" s="63"/>
      <c r="V5876" s="63"/>
      <c r="W5876" s="63"/>
      <c r="X5876" s="63"/>
      <c r="Y5876" s="63"/>
      <c r="Z5876" s="62">
        <v>39775</v>
      </c>
      <c r="AA5876" s="62">
        <v>3709</v>
      </c>
      <c r="AB5876" s="62">
        <v>19.32</v>
      </c>
      <c r="AC5876" s="62">
        <v>2485.94</v>
      </c>
    </row>
    <row r="5877" spans="1:29" ht="30" x14ac:dyDescent="0.25">
      <c r="A5877" s="61" t="s">
        <v>218</v>
      </c>
      <c r="B5877" s="61" t="s">
        <v>219</v>
      </c>
      <c r="C5877" s="62">
        <v>2011</v>
      </c>
      <c r="D5877" s="61" t="s">
        <v>86</v>
      </c>
      <c r="E5877" s="62">
        <v>73</v>
      </c>
      <c r="F5877" s="62">
        <v>3504</v>
      </c>
      <c r="G5877" s="62">
        <v>788</v>
      </c>
      <c r="H5877" s="62">
        <v>0.9</v>
      </c>
      <c r="I5877" s="62">
        <v>48</v>
      </c>
      <c r="J5877" s="62">
        <v>3258.72</v>
      </c>
      <c r="K5877" s="62">
        <v>548.01</v>
      </c>
      <c r="L5877" s="62">
        <v>1059</v>
      </c>
      <c r="M5877" s="62">
        <v>1.21</v>
      </c>
      <c r="N5877" s="62">
        <v>7.51</v>
      </c>
      <c r="O5877" s="62">
        <v>6608.64</v>
      </c>
      <c r="P5877" s="63"/>
      <c r="Q5877" s="63"/>
      <c r="R5877" s="63"/>
      <c r="S5877" s="63"/>
      <c r="T5877" s="63"/>
      <c r="U5877" s="63"/>
      <c r="V5877" s="63"/>
      <c r="W5877" s="63"/>
      <c r="X5877" s="63"/>
      <c r="Y5877" s="63"/>
      <c r="Z5877" s="62">
        <v>529754</v>
      </c>
      <c r="AA5877" s="62">
        <v>72678</v>
      </c>
      <c r="AB5877" s="62">
        <v>82.97</v>
      </c>
      <c r="AC5877" s="62">
        <v>7256.9</v>
      </c>
    </row>
    <row r="5878" spans="1:29" ht="30" x14ac:dyDescent="0.25">
      <c r="A5878" s="61" t="s">
        <v>117</v>
      </c>
      <c r="B5878" s="61" t="s">
        <v>118</v>
      </c>
      <c r="C5878" s="62">
        <v>2011</v>
      </c>
      <c r="D5878" s="61" t="s">
        <v>75</v>
      </c>
      <c r="E5878" s="62">
        <v>15</v>
      </c>
      <c r="F5878" s="63"/>
      <c r="G5878" s="63"/>
      <c r="H5878" s="63"/>
      <c r="I5878" s="63"/>
      <c r="J5878" s="63"/>
      <c r="K5878" s="62">
        <v>0</v>
      </c>
      <c r="L5878" s="63"/>
      <c r="M5878" s="63"/>
      <c r="N5878" s="63"/>
      <c r="O5878" s="63"/>
      <c r="P5878" s="63"/>
      <c r="Q5878" s="63"/>
      <c r="R5878" s="63"/>
      <c r="S5878" s="63"/>
      <c r="T5878" s="63"/>
      <c r="U5878" s="63"/>
      <c r="V5878" s="63"/>
      <c r="W5878" s="63"/>
      <c r="X5878" s="63"/>
      <c r="Y5878" s="63"/>
      <c r="Z5878" s="62">
        <v>0</v>
      </c>
      <c r="AA5878" s="63"/>
      <c r="AB5878" s="63"/>
      <c r="AC5878" s="62">
        <v>0</v>
      </c>
    </row>
    <row r="5879" spans="1:29" x14ac:dyDescent="0.25">
      <c r="A5879" s="61" t="s">
        <v>128</v>
      </c>
      <c r="B5879" s="61" t="s">
        <v>129</v>
      </c>
      <c r="C5879" s="62">
        <v>2013</v>
      </c>
      <c r="D5879" s="61" t="s">
        <v>94</v>
      </c>
      <c r="E5879" s="62">
        <v>24</v>
      </c>
      <c r="F5879" s="62">
        <v>5761</v>
      </c>
      <c r="G5879" s="62">
        <v>1076</v>
      </c>
      <c r="H5879" s="62">
        <v>3.74</v>
      </c>
      <c r="I5879" s="62">
        <v>240.04</v>
      </c>
      <c r="J5879" s="62">
        <v>5357.73</v>
      </c>
      <c r="K5879" s="62">
        <v>0</v>
      </c>
      <c r="L5879" s="63"/>
      <c r="M5879" s="63"/>
      <c r="N5879" s="63"/>
      <c r="O5879" s="63"/>
      <c r="P5879" s="63"/>
      <c r="Q5879" s="63"/>
      <c r="R5879" s="63"/>
      <c r="S5879" s="63"/>
      <c r="T5879" s="63"/>
      <c r="U5879" s="63"/>
      <c r="V5879" s="63"/>
      <c r="W5879" s="63"/>
      <c r="X5879" s="63"/>
      <c r="Y5879" s="63"/>
      <c r="Z5879" s="62">
        <v>2808</v>
      </c>
      <c r="AA5879" s="62">
        <v>18336</v>
      </c>
      <c r="AB5879" s="62">
        <v>63.67</v>
      </c>
      <c r="AC5879" s="62">
        <v>117</v>
      </c>
    </row>
    <row r="5880" spans="1:29" ht="30" x14ac:dyDescent="0.25">
      <c r="A5880" s="61" t="s">
        <v>544</v>
      </c>
      <c r="B5880" s="61" t="s">
        <v>545</v>
      </c>
      <c r="C5880" s="62">
        <v>2011</v>
      </c>
      <c r="D5880" s="61" t="s">
        <v>78</v>
      </c>
      <c r="E5880" s="62">
        <v>48</v>
      </c>
      <c r="F5880" s="62">
        <v>139979</v>
      </c>
      <c r="G5880" s="62">
        <v>21160</v>
      </c>
      <c r="H5880" s="62">
        <v>36.74</v>
      </c>
      <c r="I5880" s="62">
        <v>2916.23</v>
      </c>
      <c r="J5880" s="62">
        <v>130180.47</v>
      </c>
      <c r="K5880" s="62">
        <v>6592.63</v>
      </c>
      <c r="L5880" s="62">
        <v>18225</v>
      </c>
      <c r="M5880" s="62">
        <v>31.64</v>
      </c>
      <c r="N5880" s="62">
        <v>137.35</v>
      </c>
      <c r="O5880" s="62">
        <v>79502.490000000005</v>
      </c>
      <c r="P5880" s="63"/>
      <c r="Q5880" s="63"/>
      <c r="R5880" s="63"/>
      <c r="S5880" s="63"/>
      <c r="T5880" s="63"/>
      <c r="U5880" s="63"/>
      <c r="V5880" s="63"/>
      <c r="W5880" s="63"/>
      <c r="X5880" s="63"/>
      <c r="Y5880" s="63"/>
      <c r="Z5880" s="62">
        <v>320</v>
      </c>
      <c r="AA5880" s="62">
        <v>1506</v>
      </c>
      <c r="AB5880" s="62">
        <v>2.61</v>
      </c>
      <c r="AC5880" s="62">
        <v>6.67</v>
      </c>
    </row>
    <row r="5881" spans="1:29" x14ac:dyDescent="0.25">
      <c r="A5881" s="61" t="s">
        <v>159</v>
      </c>
      <c r="B5881" s="61" t="s">
        <v>160</v>
      </c>
      <c r="C5881" s="62">
        <v>2005</v>
      </c>
      <c r="D5881" s="61" t="s">
        <v>78</v>
      </c>
      <c r="E5881" s="62">
        <v>30</v>
      </c>
      <c r="F5881" s="62">
        <v>135193</v>
      </c>
      <c r="G5881" s="62">
        <v>16224</v>
      </c>
      <c r="H5881" s="62">
        <v>45.07</v>
      </c>
      <c r="I5881" s="62">
        <v>4506.43</v>
      </c>
      <c r="J5881" s="62">
        <v>125729.49</v>
      </c>
      <c r="K5881" s="62">
        <v>1952.47</v>
      </c>
      <c r="L5881" s="62">
        <v>959</v>
      </c>
      <c r="M5881" s="62">
        <v>2.66</v>
      </c>
      <c r="N5881" s="62">
        <v>65.08</v>
      </c>
      <c r="O5881" s="62">
        <v>23545.46</v>
      </c>
      <c r="P5881" s="63"/>
      <c r="Q5881" s="63"/>
      <c r="R5881" s="63"/>
      <c r="S5881" s="63"/>
      <c r="T5881" s="63"/>
      <c r="U5881" s="63"/>
      <c r="V5881" s="63"/>
      <c r="W5881" s="63"/>
      <c r="X5881" s="63"/>
      <c r="Y5881" s="63"/>
      <c r="Z5881" s="62">
        <v>1119</v>
      </c>
      <c r="AA5881" s="62">
        <v>4531</v>
      </c>
      <c r="AB5881" s="62">
        <v>12.59</v>
      </c>
      <c r="AC5881" s="62">
        <v>37.299999999999997</v>
      </c>
    </row>
    <row r="5882" spans="1:29" x14ac:dyDescent="0.25">
      <c r="A5882" s="61" t="s">
        <v>241</v>
      </c>
      <c r="B5882" s="61" t="s">
        <v>242</v>
      </c>
      <c r="C5882" s="62">
        <v>2011</v>
      </c>
      <c r="D5882" s="61" t="s">
        <v>78</v>
      </c>
      <c r="E5882" s="62">
        <v>84</v>
      </c>
      <c r="F5882" s="62">
        <v>658920</v>
      </c>
      <c r="G5882" s="62">
        <v>78982</v>
      </c>
      <c r="H5882" s="62">
        <v>78.36</v>
      </c>
      <c r="I5882" s="62">
        <v>7844.29</v>
      </c>
      <c r="J5882" s="62">
        <v>612795.6</v>
      </c>
      <c r="K5882" s="62">
        <v>0</v>
      </c>
      <c r="L5882" s="63"/>
      <c r="M5882" s="63"/>
      <c r="N5882" s="63"/>
      <c r="O5882" s="63"/>
      <c r="P5882" s="63"/>
      <c r="Q5882" s="63"/>
      <c r="R5882" s="63"/>
      <c r="S5882" s="63"/>
      <c r="T5882" s="63"/>
      <c r="U5882" s="63"/>
      <c r="V5882" s="63"/>
      <c r="W5882" s="63"/>
      <c r="X5882" s="63"/>
      <c r="Y5882" s="63"/>
      <c r="Z5882" s="62">
        <v>51200</v>
      </c>
      <c r="AA5882" s="62">
        <v>9202</v>
      </c>
      <c r="AB5882" s="62">
        <v>9.1300000000000008</v>
      </c>
      <c r="AC5882" s="62">
        <v>609.52</v>
      </c>
    </row>
    <row r="5883" spans="1:29" ht="30" x14ac:dyDescent="0.25">
      <c r="A5883" s="61" t="s">
        <v>173</v>
      </c>
      <c r="B5883" s="61" t="s">
        <v>174</v>
      </c>
      <c r="C5883" s="62">
        <v>2016</v>
      </c>
      <c r="D5883" s="61" t="s">
        <v>94</v>
      </c>
      <c r="E5883" s="62">
        <v>13</v>
      </c>
      <c r="F5883" s="63"/>
      <c r="G5883" s="63"/>
      <c r="H5883" s="63"/>
      <c r="I5883" s="63"/>
      <c r="J5883" s="63"/>
      <c r="K5883" s="62">
        <v>0</v>
      </c>
      <c r="L5883" s="63"/>
      <c r="M5883" s="63"/>
      <c r="N5883" s="63"/>
      <c r="O5883" s="63"/>
      <c r="P5883" s="63"/>
      <c r="Q5883" s="63"/>
      <c r="R5883" s="63"/>
      <c r="S5883" s="63"/>
      <c r="T5883" s="63"/>
      <c r="U5883" s="63"/>
      <c r="V5883" s="63"/>
      <c r="W5883" s="63"/>
      <c r="X5883" s="63"/>
      <c r="Y5883" s="63"/>
      <c r="Z5883" s="62">
        <v>619.89</v>
      </c>
      <c r="AA5883" s="62">
        <v>3228</v>
      </c>
      <c r="AB5883" s="62">
        <v>20.69</v>
      </c>
      <c r="AC5883" s="62">
        <v>47.68</v>
      </c>
    </row>
    <row r="5884" spans="1:29" ht="30" x14ac:dyDescent="0.25">
      <c r="A5884" s="61" t="s">
        <v>171</v>
      </c>
      <c r="B5884" s="61" t="s">
        <v>172</v>
      </c>
      <c r="C5884" s="62">
        <v>2017</v>
      </c>
      <c r="D5884" s="61" t="s">
        <v>419</v>
      </c>
      <c r="E5884" s="62">
        <v>6</v>
      </c>
      <c r="F5884" s="62">
        <v>7490</v>
      </c>
      <c r="G5884" s="62">
        <v>1390</v>
      </c>
      <c r="H5884" s="62">
        <v>19.309999999999999</v>
      </c>
      <c r="I5884" s="62">
        <v>1248.33</v>
      </c>
      <c r="J5884" s="62">
        <v>6965.7</v>
      </c>
      <c r="K5884" s="62">
        <v>0</v>
      </c>
      <c r="L5884" s="63"/>
      <c r="M5884" s="63"/>
      <c r="N5884" s="63"/>
      <c r="O5884" s="63"/>
      <c r="P5884" s="63"/>
      <c r="Q5884" s="63"/>
      <c r="R5884" s="63"/>
      <c r="S5884" s="63"/>
      <c r="T5884" s="63"/>
      <c r="U5884" s="63"/>
      <c r="V5884" s="63"/>
      <c r="W5884" s="63"/>
      <c r="X5884" s="63"/>
      <c r="Y5884" s="63"/>
      <c r="Z5884" s="62">
        <v>626</v>
      </c>
      <c r="AA5884" s="62">
        <v>4566</v>
      </c>
      <c r="AB5884" s="62">
        <v>63.42</v>
      </c>
      <c r="AC5884" s="62">
        <v>104.33</v>
      </c>
    </row>
    <row r="5885" spans="1:29" x14ac:dyDescent="0.25">
      <c r="A5885" s="61" t="s">
        <v>336</v>
      </c>
      <c r="B5885" s="61" t="s">
        <v>337</v>
      </c>
      <c r="C5885" s="62">
        <v>2012</v>
      </c>
      <c r="D5885" s="61" t="s">
        <v>78</v>
      </c>
      <c r="E5885" s="62">
        <v>72</v>
      </c>
      <c r="F5885" s="62">
        <v>515198</v>
      </c>
      <c r="G5885" s="62">
        <v>80785</v>
      </c>
      <c r="H5885" s="62">
        <v>93.5</v>
      </c>
      <c r="I5885" s="62">
        <v>7155.53</v>
      </c>
      <c r="J5885" s="62">
        <v>479134.14</v>
      </c>
      <c r="K5885" s="62">
        <v>0</v>
      </c>
      <c r="L5885" s="63"/>
      <c r="M5885" s="63"/>
      <c r="N5885" s="63"/>
      <c r="O5885" s="63"/>
      <c r="P5885" s="63"/>
      <c r="Q5885" s="63"/>
      <c r="R5885" s="63"/>
      <c r="S5885" s="63"/>
      <c r="T5885" s="63"/>
      <c r="U5885" s="63"/>
      <c r="V5885" s="63"/>
      <c r="W5885" s="63"/>
      <c r="X5885" s="63"/>
      <c r="Y5885" s="63"/>
      <c r="Z5885" s="62">
        <v>99300</v>
      </c>
      <c r="AA5885" s="62">
        <v>45376</v>
      </c>
      <c r="AB5885" s="62">
        <v>52.52</v>
      </c>
      <c r="AC5885" s="62">
        <v>1379.17</v>
      </c>
    </row>
    <row r="5886" spans="1:29" x14ac:dyDescent="0.25">
      <c r="A5886" s="61" t="s">
        <v>70</v>
      </c>
      <c r="B5886" s="61" t="s">
        <v>71</v>
      </c>
      <c r="C5886" s="62">
        <v>2017</v>
      </c>
      <c r="D5886" s="61" t="s">
        <v>89</v>
      </c>
      <c r="E5886" s="62">
        <v>54</v>
      </c>
      <c r="F5886" s="62">
        <v>187000</v>
      </c>
      <c r="G5886" s="62">
        <v>30057</v>
      </c>
      <c r="H5886" s="62">
        <v>46.38</v>
      </c>
      <c r="I5886" s="62">
        <v>3462.96</v>
      </c>
      <c r="J5886" s="62">
        <v>173910</v>
      </c>
      <c r="K5886" s="62">
        <v>18410</v>
      </c>
      <c r="L5886" s="62">
        <v>17987</v>
      </c>
      <c r="M5886" s="62">
        <v>27.76</v>
      </c>
      <c r="N5886" s="62">
        <v>340.93</v>
      </c>
      <c r="O5886" s="62">
        <v>222011.71</v>
      </c>
      <c r="P5886" s="63"/>
      <c r="Q5886" s="63"/>
      <c r="R5886" s="63"/>
      <c r="S5886" s="63"/>
      <c r="T5886" s="63"/>
      <c r="U5886" s="63"/>
      <c r="V5886" s="63"/>
      <c r="W5886" s="63"/>
      <c r="X5886" s="63"/>
      <c r="Y5886" s="63"/>
      <c r="Z5886" s="62">
        <v>1640</v>
      </c>
      <c r="AA5886" s="62">
        <v>11742</v>
      </c>
      <c r="AB5886" s="62">
        <v>18.12</v>
      </c>
      <c r="AC5886" s="62">
        <v>30.37</v>
      </c>
    </row>
    <row r="5887" spans="1:29" ht="30" x14ac:dyDescent="0.25">
      <c r="A5887" s="61" t="s">
        <v>188</v>
      </c>
      <c r="B5887" s="61" t="s">
        <v>189</v>
      </c>
      <c r="C5887" s="62">
        <v>2003</v>
      </c>
      <c r="D5887" s="61" t="s">
        <v>99</v>
      </c>
      <c r="E5887" s="62">
        <v>202</v>
      </c>
      <c r="F5887" s="62">
        <v>546420</v>
      </c>
      <c r="G5887" s="62">
        <v>59418</v>
      </c>
      <c r="H5887" s="62">
        <v>24.51</v>
      </c>
      <c r="I5887" s="62">
        <v>2705.05</v>
      </c>
      <c r="J5887" s="62">
        <v>508170.6</v>
      </c>
      <c r="K5887" s="62">
        <v>33726.480000000003</v>
      </c>
      <c r="L5887" s="62">
        <v>42887</v>
      </c>
      <c r="M5887" s="62">
        <v>17.690000000000001</v>
      </c>
      <c r="N5887" s="62">
        <v>166.96</v>
      </c>
      <c r="O5887" s="62">
        <v>406717.73</v>
      </c>
      <c r="P5887" s="63"/>
      <c r="Q5887" s="63"/>
      <c r="R5887" s="63"/>
      <c r="S5887" s="63"/>
      <c r="T5887" s="63"/>
      <c r="U5887" s="63"/>
      <c r="V5887" s="63"/>
      <c r="W5887" s="63"/>
      <c r="X5887" s="63"/>
      <c r="Y5887" s="63"/>
      <c r="Z5887" s="62">
        <v>3390</v>
      </c>
      <c r="AA5887" s="62">
        <v>14099</v>
      </c>
      <c r="AB5887" s="62">
        <v>5.82</v>
      </c>
      <c r="AC5887" s="62">
        <v>16.78</v>
      </c>
    </row>
    <row r="5888" spans="1:29" x14ac:dyDescent="0.25">
      <c r="A5888" s="61" t="s">
        <v>466</v>
      </c>
      <c r="B5888" s="61" t="s">
        <v>467</v>
      </c>
      <c r="C5888" s="62">
        <v>2012</v>
      </c>
      <c r="D5888" s="61" t="s">
        <v>75</v>
      </c>
      <c r="E5888" s="62">
        <v>6</v>
      </c>
      <c r="F5888" s="62">
        <v>101760</v>
      </c>
      <c r="G5888" s="62">
        <v>13389</v>
      </c>
      <c r="H5888" s="62">
        <v>185.96</v>
      </c>
      <c r="I5888" s="62">
        <v>16960</v>
      </c>
      <c r="J5888" s="62">
        <v>94636.800000000003</v>
      </c>
      <c r="K5888" s="62">
        <v>0</v>
      </c>
      <c r="L5888" s="63"/>
      <c r="M5888" s="63"/>
      <c r="N5888" s="63"/>
      <c r="O5888" s="63"/>
      <c r="P5888" s="63"/>
      <c r="Q5888" s="63"/>
      <c r="R5888" s="63"/>
      <c r="S5888" s="63"/>
      <c r="T5888" s="63"/>
      <c r="U5888" s="63"/>
      <c r="V5888" s="63"/>
      <c r="W5888" s="63"/>
      <c r="X5888" s="63"/>
      <c r="Y5888" s="63"/>
      <c r="Z5888" s="62">
        <v>0</v>
      </c>
      <c r="AA5888" s="63"/>
      <c r="AB5888" s="63"/>
      <c r="AC5888" s="62">
        <v>0</v>
      </c>
    </row>
    <row r="5889" spans="1:29" x14ac:dyDescent="0.25">
      <c r="A5889" s="61" t="s">
        <v>198</v>
      </c>
      <c r="B5889" s="61" t="s">
        <v>199</v>
      </c>
      <c r="C5889" s="62">
        <v>2011</v>
      </c>
      <c r="D5889" s="61" t="s">
        <v>94</v>
      </c>
      <c r="E5889" s="62">
        <v>4</v>
      </c>
      <c r="F5889" s="62">
        <v>0</v>
      </c>
      <c r="G5889" s="62">
        <v>0</v>
      </c>
      <c r="H5889" s="62">
        <v>0</v>
      </c>
      <c r="I5889" s="62">
        <v>0</v>
      </c>
      <c r="J5889" s="62">
        <v>0</v>
      </c>
      <c r="K5889" s="62">
        <v>0</v>
      </c>
      <c r="L5889" s="62">
        <v>0</v>
      </c>
      <c r="M5889" s="62">
        <v>0</v>
      </c>
      <c r="N5889" s="63"/>
      <c r="O5889" s="63"/>
      <c r="P5889" s="63"/>
      <c r="Q5889" s="63"/>
      <c r="R5889" s="63"/>
      <c r="S5889" s="63"/>
      <c r="T5889" s="63"/>
      <c r="U5889" s="63"/>
      <c r="V5889" s="63"/>
      <c r="W5889" s="63"/>
      <c r="X5889" s="63"/>
      <c r="Y5889" s="63"/>
      <c r="Z5889" s="62">
        <v>174</v>
      </c>
      <c r="AA5889" s="62">
        <v>2618</v>
      </c>
      <c r="AB5889" s="62">
        <v>54.54</v>
      </c>
      <c r="AC5889" s="62">
        <v>43.5</v>
      </c>
    </row>
    <row r="5890" spans="1:29" ht="30" x14ac:dyDescent="0.25">
      <c r="A5890" s="61" t="s">
        <v>122</v>
      </c>
      <c r="B5890" s="61" t="s">
        <v>123</v>
      </c>
      <c r="C5890" s="62">
        <v>2003</v>
      </c>
      <c r="D5890" s="61" t="s">
        <v>99</v>
      </c>
      <c r="E5890" s="62">
        <v>52</v>
      </c>
      <c r="F5890" s="62">
        <v>53373</v>
      </c>
      <c r="G5890" s="62">
        <v>9451</v>
      </c>
      <c r="H5890" s="62">
        <v>15.15</v>
      </c>
      <c r="I5890" s="62">
        <v>1026.4000000000001</v>
      </c>
      <c r="J5890" s="62">
        <v>49636.89</v>
      </c>
      <c r="K5890" s="62">
        <v>25483</v>
      </c>
      <c r="L5890" s="62">
        <v>13502</v>
      </c>
      <c r="M5890" s="62">
        <v>21.64</v>
      </c>
      <c r="N5890" s="63"/>
      <c r="O5890" s="63"/>
      <c r="P5890" s="63"/>
      <c r="Q5890" s="63"/>
      <c r="R5890" s="63"/>
      <c r="S5890" s="63"/>
      <c r="T5890" s="63"/>
      <c r="U5890" s="63"/>
      <c r="V5890" s="63"/>
      <c r="W5890" s="63"/>
      <c r="X5890" s="63"/>
      <c r="Y5890" s="63"/>
      <c r="Z5890" s="62">
        <v>808.77</v>
      </c>
      <c r="AA5890" s="62">
        <v>7999</v>
      </c>
      <c r="AB5890" s="62">
        <v>12.82</v>
      </c>
      <c r="AC5890" s="62">
        <v>15.55</v>
      </c>
    </row>
    <row r="5891" spans="1:29" x14ac:dyDescent="0.25">
      <c r="A5891" s="61" t="s">
        <v>251</v>
      </c>
      <c r="B5891" s="61" t="s">
        <v>252</v>
      </c>
      <c r="C5891" s="62">
        <v>2016</v>
      </c>
      <c r="D5891" s="61" t="s">
        <v>86</v>
      </c>
      <c r="E5891" s="62">
        <v>28</v>
      </c>
      <c r="F5891" s="62">
        <v>3</v>
      </c>
      <c r="G5891" s="62">
        <v>12</v>
      </c>
      <c r="H5891" s="62">
        <v>0.04</v>
      </c>
      <c r="I5891" s="62">
        <v>0.11</v>
      </c>
      <c r="J5891" s="62">
        <v>2.79</v>
      </c>
      <c r="K5891" s="62">
        <v>0</v>
      </c>
      <c r="L5891" s="63"/>
      <c r="M5891" s="63"/>
      <c r="N5891" s="63"/>
      <c r="O5891" s="63"/>
      <c r="P5891" s="63"/>
      <c r="Q5891" s="63"/>
      <c r="R5891" s="63"/>
      <c r="S5891" s="63"/>
      <c r="T5891" s="63"/>
      <c r="U5891" s="63"/>
      <c r="V5891" s="63"/>
      <c r="W5891" s="63"/>
      <c r="X5891" s="63"/>
      <c r="Y5891" s="63"/>
      <c r="Z5891" s="62">
        <v>1410</v>
      </c>
      <c r="AA5891" s="62">
        <v>15083</v>
      </c>
      <c r="AB5891" s="62">
        <v>44.89</v>
      </c>
      <c r="AC5891" s="62">
        <v>50.36</v>
      </c>
    </row>
    <row r="5892" spans="1:29" x14ac:dyDescent="0.25">
      <c r="A5892" s="61" t="s">
        <v>229</v>
      </c>
      <c r="B5892" s="61" t="s">
        <v>230</v>
      </c>
      <c r="C5892" s="62">
        <v>2013</v>
      </c>
      <c r="D5892" s="61" t="s">
        <v>83</v>
      </c>
      <c r="E5892" s="62">
        <v>12</v>
      </c>
      <c r="F5892" s="62">
        <v>382</v>
      </c>
      <c r="G5892" s="62">
        <v>100</v>
      </c>
      <c r="H5892" s="62">
        <v>0.69</v>
      </c>
      <c r="I5892" s="62">
        <v>31.83</v>
      </c>
      <c r="J5892" s="62">
        <v>355.26</v>
      </c>
      <c r="K5892" s="62">
        <v>269.64</v>
      </c>
      <c r="L5892" s="62">
        <v>423</v>
      </c>
      <c r="M5892" s="62">
        <v>2.94</v>
      </c>
      <c r="N5892" s="62">
        <v>22.47</v>
      </c>
      <c r="O5892" s="62">
        <v>3251.68</v>
      </c>
      <c r="P5892" s="63"/>
      <c r="Q5892" s="63"/>
      <c r="R5892" s="63"/>
      <c r="S5892" s="63"/>
      <c r="T5892" s="63"/>
      <c r="U5892" s="63"/>
      <c r="V5892" s="63"/>
      <c r="W5892" s="63"/>
      <c r="X5892" s="63"/>
      <c r="Y5892" s="63"/>
      <c r="Z5892" s="62">
        <v>327775</v>
      </c>
      <c r="AA5892" s="62">
        <v>9534</v>
      </c>
      <c r="AB5892" s="62">
        <v>66.209999999999994</v>
      </c>
      <c r="AC5892" s="62">
        <v>27314.58</v>
      </c>
    </row>
    <row r="5893" spans="1:29" ht="45" x14ac:dyDescent="0.25">
      <c r="A5893" s="61" t="s">
        <v>214</v>
      </c>
      <c r="B5893" s="61" t="s">
        <v>215</v>
      </c>
      <c r="C5893" s="62">
        <v>2015</v>
      </c>
      <c r="D5893" s="61" t="s">
        <v>78</v>
      </c>
      <c r="E5893" s="62">
        <v>48</v>
      </c>
      <c r="F5893" s="62">
        <v>155201</v>
      </c>
      <c r="G5893" s="62">
        <v>35728</v>
      </c>
      <c r="H5893" s="62">
        <v>62.03</v>
      </c>
      <c r="I5893" s="62">
        <v>3233.35</v>
      </c>
      <c r="J5893" s="62">
        <v>144336.93</v>
      </c>
      <c r="K5893" s="62">
        <v>20645</v>
      </c>
      <c r="L5893" s="62">
        <v>16096</v>
      </c>
      <c r="M5893" s="62">
        <v>27.94</v>
      </c>
      <c r="N5893" s="62">
        <v>430.1</v>
      </c>
      <c r="O5893" s="62">
        <v>248964.31</v>
      </c>
      <c r="P5893" s="63"/>
      <c r="Q5893" s="63"/>
      <c r="R5893" s="63"/>
      <c r="S5893" s="63"/>
      <c r="T5893" s="63"/>
      <c r="U5893" s="63"/>
      <c r="V5893" s="63"/>
      <c r="W5893" s="63"/>
      <c r="X5893" s="63"/>
      <c r="Y5893" s="63"/>
      <c r="Z5893" s="62">
        <v>1163</v>
      </c>
      <c r="AA5893" s="62">
        <v>6010</v>
      </c>
      <c r="AB5893" s="62">
        <v>10.43</v>
      </c>
      <c r="AC5893" s="62">
        <v>24.23</v>
      </c>
    </row>
    <row r="5894" spans="1:29" x14ac:dyDescent="0.25">
      <c r="A5894" s="61" t="s">
        <v>263</v>
      </c>
      <c r="B5894" s="61" t="s">
        <v>264</v>
      </c>
      <c r="C5894" s="62">
        <v>2013</v>
      </c>
      <c r="D5894" s="61" t="s">
        <v>99</v>
      </c>
      <c r="E5894" s="62">
        <v>150</v>
      </c>
      <c r="F5894" s="62">
        <v>1288103</v>
      </c>
      <c r="G5894" s="62">
        <v>173745</v>
      </c>
      <c r="H5894" s="62">
        <v>96.53</v>
      </c>
      <c r="I5894" s="62">
        <v>8587.35</v>
      </c>
      <c r="J5894" s="62">
        <v>1197935.79</v>
      </c>
      <c r="K5894" s="62">
        <v>13313.76</v>
      </c>
      <c r="L5894" s="62">
        <v>17544</v>
      </c>
      <c r="M5894" s="62">
        <v>9.75</v>
      </c>
      <c r="N5894" s="62">
        <v>88.76</v>
      </c>
      <c r="O5894" s="62">
        <v>160554.67000000001</v>
      </c>
      <c r="P5894" s="63"/>
      <c r="Q5894" s="63"/>
      <c r="R5894" s="63"/>
      <c r="S5894" s="63"/>
      <c r="T5894" s="63"/>
      <c r="U5894" s="63"/>
      <c r="V5894" s="63"/>
      <c r="W5894" s="63"/>
      <c r="X5894" s="63"/>
      <c r="Y5894" s="63"/>
      <c r="Z5894" s="62">
        <v>422000</v>
      </c>
      <c r="AA5894" s="62">
        <v>75500</v>
      </c>
      <c r="AB5894" s="62">
        <v>41.94</v>
      </c>
      <c r="AC5894" s="62">
        <v>2813.33</v>
      </c>
    </row>
    <row r="5895" spans="1:29" x14ac:dyDescent="0.25">
      <c r="A5895" s="61" t="s">
        <v>289</v>
      </c>
      <c r="B5895" s="61" t="s">
        <v>290</v>
      </c>
      <c r="C5895" s="62">
        <v>2004</v>
      </c>
      <c r="D5895" s="61" t="s">
        <v>75</v>
      </c>
      <c r="E5895" s="62">
        <v>8</v>
      </c>
      <c r="F5895" s="63"/>
      <c r="G5895" s="62">
        <v>1998</v>
      </c>
      <c r="H5895" s="62">
        <v>20.81</v>
      </c>
      <c r="I5895" s="63"/>
      <c r="J5895" s="63"/>
      <c r="K5895" s="62">
        <v>0</v>
      </c>
      <c r="L5895" s="63"/>
      <c r="M5895" s="63"/>
      <c r="N5895" s="63"/>
      <c r="O5895" s="63"/>
      <c r="P5895" s="63"/>
      <c r="Q5895" s="63"/>
      <c r="R5895" s="63"/>
      <c r="S5895" s="63"/>
      <c r="T5895" s="63"/>
      <c r="U5895" s="62">
        <v>4557</v>
      </c>
      <c r="V5895" s="62">
        <v>4650</v>
      </c>
      <c r="W5895" s="62">
        <v>48.44</v>
      </c>
      <c r="X5895" s="62">
        <v>569</v>
      </c>
      <c r="Y5895" s="62">
        <v>102003.89</v>
      </c>
      <c r="Z5895" s="62">
        <v>21000</v>
      </c>
      <c r="AA5895" s="62">
        <v>1459</v>
      </c>
      <c r="AB5895" s="62">
        <v>15.2</v>
      </c>
      <c r="AC5895" s="62">
        <v>2625</v>
      </c>
    </row>
    <row r="5896" spans="1:29" x14ac:dyDescent="0.25">
      <c r="A5896" s="61" t="s">
        <v>184</v>
      </c>
      <c r="B5896" s="61" t="s">
        <v>185</v>
      </c>
      <c r="C5896" s="62">
        <v>2008</v>
      </c>
      <c r="D5896" s="61" t="s">
        <v>78</v>
      </c>
      <c r="E5896" s="62">
        <v>52</v>
      </c>
      <c r="F5896" s="62">
        <v>560790</v>
      </c>
      <c r="G5896" s="62">
        <v>85280</v>
      </c>
      <c r="H5896" s="62">
        <v>136.66999999999999</v>
      </c>
      <c r="I5896" s="62">
        <v>10784.42</v>
      </c>
      <c r="J5896" s="62">
        <v>521534.7</v>
      </c>
      <c r="K5896" s="62">
        <v>0</v>
      </c>
      <c r="L5896" s="63"/>
      <c r="M5896" s="63"/>
      <c r="N5896" s="63"/>
      <c r="O5896" s="63"/>
      <c r="P5896" s="63"/>
      <c r="Q5896" s="63"/>
      <c r="R5896" s="63"/>
      <c r="S5896" s="63"/>
      <c r="T5896" s="63"/>
      <c r="U5896" s="63"/>
      <c r="V5896" s="63"/>
      <c r="W5896" s="63"/>
      <c r="X5896" s="63"/>
      <c r="Y5896" s="63"/>
      <c r="Z5896" s="62">
        <v>833892.99</v>
      </c>
      <c r="AA5896" s="62">
        <v>5326</v>
      </c>
      <c r="AB5896" s="62">
        <v>8.5399999999999991</v>
      </c>
      <c r="AC5896" s="62">
        <v>16036.4</v>
      </c>
    </row>
    <row r="5897" spans="1:29" x14ac:dyDescent="0.25">
      <c r="A5897" s="61" t="s">
        <v>140</v>
      </c>
      <c r="B5897" s="61" t="s">
        <v>141</v>
      </c>
      <c r="C5897" s="62">
        <v>2005</v>
      </c>
      <c r="D5897" s="61" t="s">
        <v>78</v>
      </c>
      <c r="E5897" s="62">
        <v>103</v>
      </c>
      <c r="F5897" s="62">
        <v>600400</v>
      </c>
      <c r="G5897" s="62">
        <v>82380</v>
      </c>
      <c r="H5897" s="62">
        <v>66.650000000000006</v>
      </c>
      <c r="I5897" s="62">
        <v>5829.13</v>
      </c>
      <c r="J5897" s="62">
        <v>558372</v>
      </c>
      <c r="K5897" s="62">
        <v>47552.86</v>
      </c>
      <c r="L5897" s="62">
        <v>63098</v>
      </c>
      <c r="M5897" s="62">
        <v>51.05</v>
      </c>
      <c r="N5897" s="62">
        <v>461.68</v>
      </c>
      <c r="O5897" s="62">
        <v>573454.22</v>
      </c>
      <c r="P5897" s="63"/>
      <c r="Q5897" s="63"/>
      <c r="R5897" s="63"/>
      <c r="S5897" s="63"/>
      <c r="T5897" s="63"/>
      <c r="U5897" s="63"/>
      <c r="V5897" s="63"/>
      <c r="W5897" s="63"/>
      <c r="X5897" s="63"/>
      <c r="Y5897" s="63"/>
      <c r="Z5897" s="62">
        <v>2863</v>
      </c>
      <c r="AA5897" s="62">
        <v>10665</v>
      </c>
      <c r="AB5897" s="62">
        <v>8.6300000000000008</v>
      </c>
      <c r="AC5897" s="62">
        <v>27.8</v>
      </c>
    </row>
    <row r="5898" spans="1:29" x14ac:dyDescent="0.25">
      <c r="A5898" s="61" t="s">
        <v>401</v>
      </c>
      <c r="B5898" s="61" t="s">
        <v>402</v>
      </c>
      <c r="C5898" s="62">
        <v>2011</v>
      </c>
      <c r="D5898" s="61" t="s">
        <v>150</v>
      </c>
      <c r="E5898" s="62">
        <v>8</v>
      </c>
      <c r="F5898" s="63"/>
      <c r="G5898" s="63"/>
      <c r="H5898" s="63"/>
      <c r="I5898" s="63"/>
      <c r="J5898" s="63"/>
      <c r="K5898" s="62">
        <v>0</v>
      </c>
      <c r="L5898" s="63"/>
      <c r="M5898" s="63"/>
      <c r="N5898" s="63"/>
      <c r="O5898" s="63"/>
      <c r="P5898" s="63"/>
      <c r="Q5898" s="63"/>
      <c r="R5898" s="63"/>
      <c r="S5898" s="63"/>
      <c r="T5898" s="63"/>
      <c r="U5898" s="63"/>
      <c r="V5898" s="63"/>
      <c r="W5898" s="63"/>
      <c r="X5898" s="63"/>
      <c r="Y5898" s="63"/>
      <c r="Z5898" s="62">
        <v>0</v>
      </c>
      <c r="AA5898" s="63"/>
      <c r="AB5898" s="63"/>
      <c r="AC5898" s="62">
        <v>0</v>
      </c>
    </row>
    <row r="5899" spans="1:29" ht="30" x14ac:dyDescent="0.25">
      <c r="A5899" s="61" t="s">
        <v>237</v>
      </c>
      <c r="B5899" s="61" t="s">
        <v>238</v>
      </c>
      <c r="C5899" s="62">
        <v>2009</v>
      </c>
      <c r="D5899" s="61" t="s">
        <v>313</v>
      </c>
      <c r="E5899" s="62">
        <v>45</v>
      </c>
      <c r="F5899" s="62">
        <v>196470</v>
      </c>
      <c r="G5899" s="62">
        <v>39271</v>
      </c>
      <c r="H5899" s="62">
        <v>72.72</v>
      </c>
      <c r="I5899" s="62">
        <v>4366</v>
      </c>
      <c r="J5899" s="62">
        <v>182717.1</v>
      </c>
      <c r="K5899" s="62">
        <v>14072.87</v>
      </c>
      <c r="L5899" s="62">
        <v>18576</v>
      </c>
      <c r="M5899" s="62">
        <v>34.4</v>
      </c>
      <c r="N5899" s="62">
        <v>312.73</v>
      </c>
      <c r="O5899" s="62">
        <v>169708.95</v>
      </c>
      <c r="P5899" s="63"/>
      <c r="Q5899" s="63"/>
      <c r="R5899" s="63"/>
      <c r="S5899" s="63"/>
      <c r="T5899" s="63"/>
      <c r="U5899" s="63"/>
      <c r="V5899" s="63"/>
      <c r="W5899" s="63"/>
      <c r="X5899" s="63"/>
      <c r="Y5899" s="63"/>
      <c r="Z5899" s="62">
        <v>159500</v>
      </c>
      <c r="AA5899" s="62">
        <v>7834</v>
      </c>
      <c r="AB5899" s="62">
        <v>14.51</v>
      </c>
      <c r="AC5899" s="62">
        <v>3544.44</v>
      </c>
    </row>
    <row r="5900" spans="1:29" x14ac:dyDescent="0.25">
      <c r="A5900" s="61" t="s">
        <v>260</v>
      </c>
      <c r="B5900" s="61" t="s">
        <v>261</v>
      </c>
      <c r="C5900" s="62">
        <v>2011</v>
      </c>
      <c r="D5900" s="61" t="s">
        <v>72</v>
      </c>
      <c r="E5900" s="62">
        <v>50</v>
      </c>
      <c r="F5900" s="62">
        <v>115974</v>
      </c>
      <c r="G5900" s="62">
        <v>33434</v>
      </c>
      <c r="H5900" s="62">
        <v>55.72</v>
      </c>
      <c r="I5900" s="62">
        <v>2319.48</v>
      </c>
      <c r="J5900" s="62">
        <v>107855.82</v>
      </c>
      <c r="K5900" s="62">
        <v>27662.46</v>
      </c>
      <c r="L5900" s="62">
        <v>31593</v>
      </c>
      <c r="M5900" s="62">
        <v>52.66</v>
      </c>
      <c r="N5900" s="62">
        <v>553.25</v>
      </c>
      <c r="O5900" s="62">
        <v>333589.95</v>
      </c>
      <c r="P5900" s="63"/>
      <c r="Q5900" s="63"/>
      <c r="R5900" s="63"/>
      <c r="S5900" s="63"/>
      <c r="T5900" s="63"/>
      <c r="U5900" s="63"/>
      <c r="V5900" s="63"/>
      <c r="W5900" s="63"/>
      <c r="X5900" s="63"/>
      <c r="Y5900" s="63"/>
      <c r="Z5900" s="62">
        <v>2754</v>
      </c>
      <c r="AA5900" s="62">
        <v>21719</v>
      </c>
      <c r="AB5900" s="62">
        <v>36.200000000000003</v>
      </c>
      <c r="AC5900" s="62">
        <v>55.08</v>
      </c>
    </row>
    <row r="5901" spans="1:29" ht="30" x14ac:dyDescent="0.25">
      <c r="A5901" s="61" t="s">
        <v>142</v>
      </c>
      <c r="B5901" s="61" t="s">
        <v>143</v>
      </c>
      <c r="C5901" s="62">
        <v>2014</v>
      </c>
      <c r="D5901" s="61" t="s">
        <v>99</v>
      </c>
      <c r="E5901" s="62">
        <v>100</v>
      </c>
      <c r="F5901" s="62">
        <v>644879</v>
      </c>
      <c r="G5901" s="62">
        <v>99662</v>
      </c>
      <c r="H5901" s="62">
        <v>83.05</v>
      </c>
      <c r="I5901" s="62">
        <v>6448.79</v>
      </c>
      <c r="J5901" s="62">
        <v>599737.47</v>
      </c>
      <c r="K5901" s="62">
        <v>6649.85</v>
      </c>
      <c r="L5901" s="62">
        <v>14146</v>
      </c>
      <c r="M5901" s="62">
        <v>11.79</v>
      </c>
      <c r="N5901" s="62">
        <v>66.5</v>
      </c>
      <c r="O5901" s="62">
        <v>80192.59</v>
      </c>
      <c r="P5901" s="63"/>
      <c r="Q5901" s="63"/>
      <c r="R5901" s="63"/>
      <c r="S5901" s="63"/>
      <c r="T5901" s="63"/>
      <c r="U5901" s="63"/>
      <c r="V5901" s="63"/>
      <c r="W5901" s="63"/>
      <c r="X5901" s="63"/>
      <c r="Y5901" s="63"/>
      <c r="Z5901" s="62">
        <v>1627999.56</v>
      </c>
      <c r="AA5901" s="62">
        <v>87145</v>
      </c>
      <c r="AB5901" s="62">
        <v>72.62</v>
      </c>
      <c r="AC5901" s="62">
        <v>16280</v>
      </c>
    </row>
    <row r="5902" spans="1:29" ht="30" x14ac:dyDescent="0.25">
      <c r="A5902" s="61" t="s">
        <v>247</v>
      </c>
      <c r="B5902" s="61" t="s">
        <v>248</v>
      </c>
      <c r="C5902" s="62">
        <v>2018</v>
      </c>
      <c r="D5902" s="61" t="s">
        <v>99</v>
      </c>
      <c r="E5902" s="62">
        <v>40</v>
      </c>
      <c r="F5902" s="62">
        <v>229704</v>
      </c>
      <c r="G5902" s="62">
        <v>35445</v>
      </c>
      <c r="H5902" s="62">
        <v>73.84</v>
      </c>
      <c r="I5902" s="62">
        <v>5742.6</v>
      </c>
      <c r="J5902" s="62">
        <v>213624.72</v>
      </c>
      <c r="K5902" s="62">
        <v>0</v>
      </c>
      <c r="L5902" s="63"/>
      <c r="M5902" s="63"/>
      <c r="N5902" s="63"/>
      <c r="O5902" s="63"/>
      <c r="P5902" s="63"/>
      <c r="Q5902" s="63"/>
      <c r="R5902" s="63"/>
      <c r="S5902" s="63"/>
      <c r="T5902" s="63"/>
      <c r="U5902" s="63"/>
      <c r="V5902" s="63"/>
      <c r="W5902" s="63"/>
      <c r="X5902" s="63"/>
      <c r="Y5902" s="63"/>
      <c r="Z5902" s="62">
        <v>99900</v>
      </c>
      <c r="AA5902" s="62">
        <v>8906</v>
      </c>
      <c r="AB5902" s="62">
        <v>18.55</v>
      </c>
      <c r="AC5902" s="62">
        <v>2497.5</v>
      </c>
    </row>
    <row r="5903" spans="1:29" x14ac:dyDescent="0.25">
      <c r="A5903" s="61" t="s">
        <v>157</v>
      </c>
      <c r="B5903" s="61" t="s">
        <v>158</v>
      </c>
      <c r="C5903" s="62">
        <v>2014</v>
      </c>
      <c r="D5903" s="61" t="s">
        <v>83</v>
      </c>
      <c r="E5903" s="62">
        <v>18</v>
      </c>
      <c r="F5903" s="62">
        <v>352</v>
      </c>
      <c r="G5903" s="62">
        <v>115</v>
      </c>
      <c r="H5903" s="62">
        <v>0.53</v>
      </c>
      <c r="I5903" s="62">
        <v>19.559999999999999</v>
      </c>
      <c r="J5903" s="62">
        <v>327.36</v>
      </c>
      <c r="K5903" s="62">
        <v>0</v>
      </c>
      <c r="L5903" s="63"/>
      <c r="M5903" s="63"/>
      <c r="N5903" s="63"/>
      <c r="O5903" s="63"/>
      <c r="P5903" s="63"/>
      <c r="Q5903" s="63"/>
      <c r="R5903" s="63"/>
      <c r="S5903" s="63"/>
      <c r="T5903" s="63"/>
      <c r="U5903" s="63"/>
      <c r="V5903" s="63"/>
      <c r="W5903" s="63"/>
      <c r="X5903" s="63"/>
      <c r="Y5903" s="63"/>
      <c r="Z5903" s="62">
        <v>265.41000000000003</v>
      </c>
      <c r="AA5903" s="62">
        <v>1270</v>
      </c>
      <c r="AB5903" s="62">
        <v>5.88</v>
      </c>
      <c r="AC5903" s="62">
        <v>14.75</v>
      </c>
    </row>
    <row r="5904" spans="1:29" x14ac:dyDescent="0.25">
      <c r="A5904" s="61" t="s">
        <v>229</v>
      </c>
      <c r="B5904" s="61" t="s">
        <v>230</v>
      </c>
      <c r="C5904" s="62">
        <v>2006</v>
      </c>
      <c r="D5904" s="61" t="s">
        <v>419</v>
      </c>
      <c r="E5904" s="62">
        <v>10</v>
      </c>
      <c r="F5904" s="63"/>
      <c r="G5904" s="63"/>
      <c r="H5904" s="63"/>
      <c r="I5904" s="63"/>
      <c r="J5904" s="63"/>
      <c r="K5904" s="62">
        <v>0</v>
      </c>
      <c r="L5904" s="63"/>
      <c r="M5904" s="63"/>
      <c r="N5904" s="63"/>
      <c r="O5904" s="63"/>
      <c r="P5904" s="63"/>
      <c r="Q5904" s="63"/>
      <c r="R5904" s="63"/>
      <c r="S5904" s="63"/>
      <c r="T5904" s="63"/>
      <c r="U5904" s="63"/>
      <c r="V5904" s="63"/>
      <c r="W5904" s="63"/>
      <c r="X5904" s="63"/>
      <c r="Y5904" s="63"/>
      <c r="Z5904" s="62">
        <v>254001</v>
      </c>
      <c r="AA5904" s="62">
        <v>6708</v>
      </c>
      <c r="AB5904" s="62">
        <v>55.9</v>
      </c>
      <c r="AC5904" s="62">
        <v>25400.1</v>
      </c>
    </row>
    <row r="5905" spans="1:29" x14ac:dyDescent="0.25">
      <c r="A5905" s="61" t="s">
        <v>155</v>
      </c>
      <c r="B5905" s="61" t="s">
        <v>156</v>
      </c>
      <c r="C5905" s="62">
        <v>2005</v>
      </c>
      <c r="D5905" s="61" t="s">
        <v>75</v>
      </c>
      <c r="E5905" s="62">
        <v>8</v>
      </c>
      <c r="F5905" s="63"/>
      <c r="G5905" s="63"/>
      <c r="H5905" s="63"/>
      <c r="I5905" s="63"/>
      <c r="J5905" s="63"/>
      <c r="K5905" s="62">
        <v>0</v>
      </c>
      <c r="L5905" s="63"/>
      <c r="M5905" s="63"/>
      <c r="N5905" s="63"/>
      <c r="O5905" s="63"/>
      <c r="P5905" s="63"/>
      <c r="Q5905" s="63"/>
      <c r="R5905" s="63"/>
      <c r="S5905" s="63"/>
      <c r="T5905" s="63"/>
      <c r="U5905" s="63"/>
      <c r="V5905" s="63"/>
      <c r="W5905" s="63"/>
      <c r="X5905" s="63"/>
      <c r="Y5905" s="63"/>
      <c r="Z5905" s="62">
        <v>201.18</v>
      </c>
      <c r="AA5905" s="62">
        <v>2777</v>
      </c>
      <c r="AB5905" s="62">
        <v>28.93</v>
      </c>
      <c r="AC5905" s="62">
        <v>25.15</v>
      </c>
    </row>
    <row r="5906" spans="1:29" x14ac:dyDescent="0.25">
      <c r="A5906" s="61" t="s">
        <v>285</v>
      </c>
      <c r="B5906" s="61" t="s">
        <v>286</v>
      </c>
      <c r="C5906" s="62">
        <v>2015</v>
      </c>
      <c r="D5906" s="61" t="s">
        <v>99</v>
      </c>
      <c r="E5906" s="62">
        <v>80</v>
      </c>
      <c r="F5906" s="62">
        <v>242960</v>
      </c>
      <c r="G5906" s="62">
        <v>37264</v>
      </c>
      <c r="H5906" s="62">
        <v>38.82</v>
      </c>
      <c r="I5906" s="62">
        <v>3037</v>
      </c>
      <c r="J5906" s="62">
        <v>225952.8</v>
      </c>
      <c r="K5906" s="62">
        <v>19943.009999999998</v>
      </c>
      <c r="L5906" s="62">
        <v>38643</v>
      </c>
      <c r="M5906" s="62">
        <v>40.25</v>
      </c>
      <c r="N5906" s="62">
        <v>249.29</v>
      </c>
      <c r="O5906" s="62">
        <v>240498.7</v>
      </c>
      <c r="P5906" s="63"/>
      <c r="Q5906" s="63"/>
      <c r="R5906" s="63"/>
      <c r="S5906" s="63"/>
      <c r="T5906" s="63"/>
      <c r="U5906" s="63"/>
      <c r="V5906" s="63"/>
      <c r="W5906" s="63"/>
      <c r="X5906" s="63"/>
      <c r="Y5906" s="63"/>
      <c r="Z5906" s="62">
        <v>0</v>
      </c>
      <c r="AA5906" s="62">
        <v>608</v>
      </c>
      <c r="AB5906" s="62">
        <v>0.63</v>
      </c>
      <c r="AC5906" s="62">
        <v>0</v>
      </c>
    </row>
    <row r="5907" spans="1:29" x14ac:dyDescent="0.25">
      <c r="A5907" s="61" t="s">
        <v>319</v>
      </c>
      <c r="B5907" s="61" t="s">
        <v>320</v>
      </c>
      <c r="C5907" s="62">
        <v>2009</v>
      </c>
      <c r="D5907" s="61" t="s">
        <v>75</v>
      </c>
      <c r="E5907" s="62">
        <v>8</v>
      </c>
      <c r="F5907" s="63"/>
      <c r="G5907" s="63"/>
      <c r="H5907" s="63"/>
      <c r="I5907" s="63"/>
      <c r="J5907" s="63"/>
      <c r="K5907" s="62">
        <v>0</v>
      </c>
      <c r="L5907" s="63"/>
      <c r="M5907" s="63"/>
      <c r="N5907" s="63"/>
      <c r="O5907" s="63"/>
      <c r="P5907" s="63"/>
      <c r="Q5907" s="63"/>
      <c r="R5907" s="63"/>
      <c r="S5907" s="63"/>
      <c r="T5907" s="63"/>
      <c r="U5907" s="63"/>
      <c r="V5907" s="63"/>
      <c r="W5907" s="63"/>
      <c r="X5907" s="63"/>
      <c r="Y5907" s="63"/>
      <c r="Z5907" s="62">
        <v>720.47</v>
      </c>
      <c r="AA5907" s="62">
        <v>2338</v>
      </c>
      <c r="AB5907" s="62">
        <v>24.35</v>
      </c>
      <c r="AC5907" s="62">
        <v>90.06</v>
      </c>
    </row>
    <row r="5908" spans="1:29" ht="30" x14ac:dyDescent="0.25">
      <c r="A5908" s="61" t="s">
        <v>498</v>
      </c>
      <c r="B5908" s="61" t="s">
        <v>499</v>
      </c>
      <c r="C5908" s="62">
        <v>2017</v>
      </c>
      <c r="D5908" s="61" t="s">
        <v>175</v>
      </c>
      <c r="E5908" s="62">
        <v>8</v>
      </c>
      <c r="F5908" s="63"/>
      <c r="G5908" s="63"/>
      <c r="H5908" s="63"/>
      <c r="I5908" s="63"/>
      <c r="J5908" s="63"/>
      <c r="K5908" s="62">
        <v>0</v>
      </c>
      <c r="L5908" s="63"/>
      <c r="M5908" s="63"/>
      <c r="N5908" s="63"/>
      <c r="O5908" s="63"/>
      <c r="P5908" s="63"/>
      <c r="Q5908" s="63"/>
      <c r="R5908" s="63"/>
      <c r="S5908" s="63"/>
      <c r="T5908" s="63"/>
      <c r="U5908" s="63"/>
      <c r="V5908" s="63"/>
      <c r="W5908" s="63"/>
      <c r="X5908" s="63"/>
      <c r="Y5908" s="63"/>
      <c r="Z5908" s="62">
        <v>0</v>
      </c>
      <c r="AA5908" s="63"/>
      <c r="AB5908" s="63"/>
      <c r="AC5908" s="62">
        <v>0</v>
      </c>
    </row>
    <row r="5909" spans="1:29" ht="30" x14ac:dyDescent="0.25">
      <c r="A5909" s="61" t="s">
        <v>361</v>
      </c>
      <c r="B5909" s="61" t="s">
        <v>362</v>
      </c>
      <c r="C5909" s="62">
        <v>2018</v>
      </c>
      <c r="D5909" s="61" t="s">
        <v>78</v>
      </c>
      <c r="E5909" s="62">
        <v>52</v>
      </c>
      <c r="F5909" s="62">
        <v>122000</v>
      </c>
      <c r="G5909" s="62">
        <v>24779</v>
      </c>
      <c r="H5909" s="62">
        <v>39.71</v>
      </c>
      <c r="I5909" s="62">
        <v>2346.15</v>
      </c>
      <c r="J5909" s="62">
        <v>113460</v>
      </c>
      <c r="K5909" s="62">
        <v>16419</v>
      </c>
      <c r="L5909" s="62">
        <v>25296</v>
      </c>
      <c r="M5909" s="62">
        <v>40.54</v>
      </c>
      <c r="N5909" s="62">
        <v>315.75</v>
      </c>
      <c r="O5909" s="62">
        <v>198001.65</v>
      </c>
      <c r="P5909" s="63"/>
      <c r="Q5909" s="63"/>
      <c r="R5909" s="63"/>
      <c r="S5909" s="63"/>
      <c r="T5909" s="63"/>
      <c r="U5909" s="63"/>
      <c r="V5909" s="63"/>
      <c r="W5909" s="63"/>
      <c r="X5909" s="63"/>
      <c r="Y5909" s="63"/>
      <c r="Z5909" s="62">
        <v>152.26</v>
      </c>
      <c r="AA5909" s="62">
        <v>17998</v>
      </c>
      <c r="AB5909" s="62">
        <v>28.84</v>
      </c>
      <c r="AC5909" s="62">
        <v>2.93</v>
      </c>
    </row>
    <row r="5910" spans="1:29" x14ac:dyDescent="0.25">
      <c r="A5910" s="61" t="s">
        <v>235</v>
      </c>
      <c r="B5910" s="61" t="s">
        <v>236</v>
      </c>
      <c r="C5910" s="62">
        <v>2014</v>
      </c>
      <c r="D5910" s="61" t="s">
        <v>89</v>
      </c>
      <c r="E5910" s="62">
        <v>40</v>
      </c>
      <c r="F5910" s="62">
        <v>138940</v>
      </c>
      <c r="G5910" s="62">
        <v>21847</v>
      </c>
      <c r="H5910" s="62">
        <v>45.51</v>
      </c>
      <c r="I5910" s="62">
        <v>3473.5</v>
      </c>
      <c r="J5910" s="62">
        <v>129214.2</v>
      </c>
      <c r="K5910" s="62">
        <v>21012.58</v>
      </c>
      <c r="L5910" s="62">
        <v>23076</v>
      </c>
      <c r="M5910" s="62">
        <v>48.08</v>
      </c>
      <c r="N5910" s="62">
        <v>525.30999999999995</v>
      </c>
      <c r="O5910" s="62">
        <v>253396.98</v>
      </c>
      <c r="P5910" s="63"/>
      <c r="Q5910" s="63"/>
      <c r="R5910" s="63"/>
      <c r="S5910" s="63"/>
      <c r="T5910" s="63"/>
      <c r="U5910" s="63"/>
      <c r="V5910" s="63"/>
      <c r="W5910" s="63"/>
      <c r="X5910" s="63"/>
      <c r="Y5910" s="63"/>
      <c r="Z5910" s="62">
        <v>103000</v>
      </c>
      <c r="AA5910" s="62">
        <v>4490</v>
      </c>
      <c r="AB5910" s="62">
        <v>9.35</v>
      </c>
      <c r="AC5910" s="62">
        <v>2575</v>
      </c>
    </row>
    <row r="5911" spans="1:29" x14ac:dyDescent="0.25">
      <c r="A5911" s="61" t="s">
        <v>105</v>
      </c>
      <c r="B5911" s="61" t="s">
        <v>106</v>
      </c>
      <c r="C5911" s="62">
        <v>2014</v>
      </c>
      <c r="D5911" s="61" t="s">
        <v>150</v>
      </c>
      <c r="E5911" s="62">
        <v>16</v>
      </c>
      <c r="F5911" s="62">
        <v>4979</v>
      </c>
      <c r="G5911" s="62">
        <v>1097</v>
      </c>
      <c r="H5911" s="62">
        <v>5.71</v>
      </c>
      <c r="I5911" s="62">
        <v>311.19</v>
      </c>
      <c r="J5911" s="62">
        <v>4630.47</v>
      </c>
      <c r="K5911" s="62">
        <v>194</v>
      </c>
      <c r="L5911" s="62">
        <v>752</v>
      </c>
      <c r="M5911" s="62">
        <v>3.92</v>
      </c>
      <c r="N5911" s="63"/>
      <c r="O5911" s="63"/>
      <c r="P5911" s="63"/>
      <c r="Q5911" s="63"/>
      <c r="R5911" s="63"/>
      <c r="S5911" s="63"/>
      <c r="T5911" s="63"/>
      <c r="U5911" s="63"/>
      <c r="V5911" s="63"/>
      <c r="W5911" s="63"/>
      <c r="X5911" s="63"/>
      <c r="Y5911" s="63"/>
      <c r="Z5911" s="62">
        <v>1586.79</v>
      </c>
      <c r="AA5911" s="62">
        <v>2418</v>
      </c>
      <c r="AB5911" s="62">
        <v>12.59</v>
      </c>
      <c r="AC5911" s="62">
        <v>99.17</v>
      </c>
    </row>
    <row r="5912" spans="1:29" x14ac:dyDescent="0.25">
      <c r="A5912" s="61" t="s">
        <v>79</v>
      </c>
      <c r="B5912" s="61" t="s">
        <v>80</v>
      </c>
      <c r="C5912" s="62">
        <v>2009</v>
      </c>
      <c r="D5912" s="61" t="s">
        <v>150</v>
      </c>
      <c r="E5912" s="62">
        <v>8</v>
      </c>
      <c r="F5912" s="63"/>
      <c r="G5912" s="63"/>
      <c r="H5912" s="63"/>
      <c r="I5912" s="63"/>
      <c r="J5912" s="63"/>
      <c r="K5912" s="62">
        <v>0</v>
      </c>
      <c r="L5912" s="63"/>
      <c r="M5912" s="63"/>
      <c r="N5912" s="63"/>
      <c r="O5912" s="63"/>
      <c r="P5912" s="63"/>
      <c r="Q5912" s="63"/>
      <c r="R5912" s="63"/>
      <c r="S5912" s="63"/>
      <c r="T5912" s="63"/>
      <c r="U5912" s="63"/>
      <c r="V5912" s="63"/>
      <c r="W5912" s="63"/>
      <c r="X5912" s="63"/>
      <c r="Y5912" s="63"/>
      <c r="Z5912" s="62">
        <v>0</v>
      </c>
      <c r="AA5912" s="63"/>
      <c r="AB5912" s="63"/>
      <c r="AC5912" s="62">
        <v>0</v>
      </c>
    </row>
    <row r="5913" spans="1:29" ht="30" x14ac:dyDescent="0.25">
      <c r="A5913" s="61" t="s">
        <v>180</v>
      </c>
      <c r="B5913" s="61" t="s">
        <v>181</v>
      </c>
      <c r="C5913" s="62">
        <v>2010</v>
      </c>
      <c r="D5913" s="61" t="s">
        <v>86</v>
      </c>
      <c r="E5913" s="62">
        <v>75</v>
      </c>
      <c r="F5913" s="62">
        <v>5148</v>
      </c>
      <c r="G5913" s="62">
        <v>1110</v>
      </c>
      <c r="H5913" s="62">
        <v>1.23</v>
      </c>
      <c r="I5913" s="62">
        <v>68.64</v>
      </c>
      <c r="J5913" s="62">
        <v>4787.6400000000003</v>
      </c>
      <c r="K5913" s="62">
        <v>0</v>
      </c>
      <c r="L5913" s="63"/>
      <c r="M5913" s="63"/>
      <c r="N5913" s="63"/>
      <c r="O5913" s="63"/>
      <c r="P5913" s="63"/>
      <c r="Q5913" s="63"/>
      <c r="R5913" s="63"/>
      <c r="S5913" s="63"/>
      <c r="T5913" s="63"/>
      <c r="U5913" s="63"/>
      <c r="V5913" s="63"/>
      <c r="W5913" s="63"/>
      <c r="X5913" s="63"/>
      <c r="Y5913" s="63"/>
      <c r="Z5913" s="62">
        <v>5571</v>
      </c>
      <c r="AA5913" s="62">
        <v>53520</v>
      </c>
      <c r="AB5913" s="62">
        <v>59.47</v>
      </c>
      <c r="AC5913" s="62">
        <v>74.28</v>
      </c>
    </row>
    <row r="5914" spans="1:29" x14ac:dyDescent="0.25">
      <c r="A5914" s="61" t="s">
        <v>192</v>
      </c>
      <c r="B5914" s="61" t="s">
        <v>193</v>
      </c>
      <c r="C5914" s="62">
        <v>2018</v>
      </c>
      <c r="D5914" s="61" t="s">
        <v>99</v>
      </c>
      <c r="E5914" s="62">
        <v>52</v>
      </c>
      <c r="F5914" s="62">
        <v>175207</v>
      </c>
      <c r="G5914" s="62">
        <v>23598</v>
      </c>
      <c r="H5914" s="62">
        <v>37.82</v>
      </c>
      <c r="I5914" s="62">
        <v>3369.37</v>
      </c>
      <c r="J5914" s="62">
        <v>162942.51</v>
      </c>
      <c r="K5914" s="62">
        <v>0</v>
      </c>
      <c r="L5914" s="63"/>
      <c r="M5914" s="63"/>
      <c r="N5914" s="63"/>
      <c r="O5914" s="63"/>
      <c r="P5914" s="63"/>
      <c r="Q5914" s="63"/>
      <c r="R5914" s="63"/>
      <c r="S5914" s="63"/>
      <c r="T5914" s="63"/>
      <c r="U5914" s="63"/>
      <c r="V5914" s="63"/>
      <c r="W5914" s="63"/>
      <c r="X5914" s="63"/>
      <c r="Y5914" s="63"/>
      <c r="Z5914" s="62">
        <v>123000</v>
      </c>
      <c r="AA5914" s="62">
        <v>7430</v>
      </c>
      <c r="AB5914" s="62">
        <v>11.91</v>
      </c>
      <c r="AC5914" s="62">
        <v>2365.38</v>
      </c>
    </row>
    <row r="5915" spans="1:29" x14ac:dyDescent="0.25">
      <c r="A5915" s="61" t="s">
        <v>260</v>
      </c>
      <c r="B5915" s="61" t="s">
        <v>261</v>
      </c>
      <c r="C5915" s="62">
        <v>2017</v>
      </c>
      <c r="D5915" s="61" t="s">
        <v>86</v>
      </c>
      <c r="E5915" s="62">
        <v>77</v>
      </c>
      <c r="F5915" s="62">
        <v>6842</v>
      </c>
      <c r="G5915" s="62">
        <v>1669</v>
      </c>
      <c r="H5915" s="62">
        <v>1.81</v>
      </c>
      <c r="I5915" s="62">
        <v>88.86</v>
      </c>
      <c r="J5915" s="62">
        <v>6363.06</v>
      </c>
      <c r="K5915" s="62">
        <v>554.79999999999995</v>
      </c>
      <c r="L5915" s="62">
        <v>882</v>
      </c>
      <c r="M5915" s="62">
        <v>0.95</v>
      </c>
      <c r="N5915" s="62">
        <v>7.21</v>
      </c>
      <c r="O5915" s="62">
        <v>6690.51</v>
      </c>
      <c r="P5915" s="63"/>
      <c r="Q5915" s="63"/>
      <c r="R5915" s="63"/>
      <c r="S5915" s="63"/>
      <c r="T5915" s="63"/>
      <c r="U5915" s="63"/>
      <c r="V5915" s="63"/>
      <c r="W5915" s="63"/>
      <c r="X5915" s="63"/>
      <c r="Y5915" s="63"/>
      <c r="Z5915" s="62">
        <v>4495</v>
      </c>
      <c r="AA5915" s="62">
        <v>49767</v>
      </c>
      <c r="AB5915" s="62">
        <v>53.86</v>
      </c>
      <c r="AC5915" s="62">
        <v>58.38</v>
      </c>
    </row>
    <row r="5916" spans="1:29" ht="30" x14ac:dyDescent="0.25">
      <c r="A5916" s="61" t="s">
        <v>500</v>
      </c>
      <c r="B5916" s="61" t="s">
        <v>501</v>
      </c>
      <c r="C5916" s="62">
        <v>2017</v>
      </c>
      <c r="D5916" s="61" t="s">
        <v>75</v>
      </c>
      <c r="E5916" s="62">
        <v>13</v>
      </c>
      <c r="F5916" s="62">
        <v>14778</v>
      </c>
      <c r="G5916" s="62">
        <v>1656</v>
      </c>
      <c r="H5916" s="62">
        <v>10.62</v>
      </c>
      <c r="I5916" s="62">
        <v>1136.77</v>
      </c>
      <c r="J5916" s="62">
        <v>13743.54</v>
      </c>
      <c r="K5916" s="62">
        <v>0</v>
      </c>
      <c r="L5916" s="62">
        <v>15</v>
      </c>
      <c r="M5916" s="62">
        <v>0.1</v>
      </c>
      <c r="N5916" s="63"/>
      <c r="O5916" s="63"/>
      <c r="P5916" s="63"/>
      <c r="Q5916" s="63"/>
      <c r="R5916" s="63"/>
      <c r="S5916" s="63"/>
      <c r="T5916" s="63"/>
      <c r="U5916" s="63"/>
      <c r="V5916" s="63"/>
      <c r="W5916" s="63"/>
      <c r="X5916" s="63"/>
      <c r="Y5916" s="63"/>
      <c r="Z5916" s="62">
        <v>0</v>
      </c>
      <c r="AA5916" s="62">
        <v>7332</v>
      </c>
      <c r="AB5916" s="62">
        <v>47</v>
      </c>
      <c r="AC5916" s="62">
        <v>0</v>
      </c>
    </row>
    <row r="5917" spans="1:29" ht="30" x14ac:dyDescent="0.25">
      <c r="A5917" s="61" t="s">
        <v>142</v>
      </c>
      <c r="B5917" s="61" t="s">
        <v>143</v>
      </c>
      <c r="C5917" s="62">
        <v>2013</v>
      </c>
      <c r="D5917" s="61" t="s">
        <v>89</v>
      </c>
      <c r="E5917" s="62">
        <v>132</v>
      </c>
      <c r="F5917" s="62">
        <v>1402047</v>
      </c>
      <c r="G5917" s="62">
        <v>209097</v>
      </c>
      <c r="H5917" s="62">
        <v>132.01</v>
      </c>
      <c r="I5917" s="62">
        <v>10621.57</v>
      </c>
      <c r="J5917" s="62">
        <v>1303903.71</v>
      </c>
      <c r="K5917" s="62">
        <v>0</v>
      </c>
      <c r="L5917" s="63"/>
      <c r="M5917" s="63"/>
      <c r="N5917" s="63"/>
      <c r="O5917" s="63"/>
      <c r="P5917" s="63"/>
      <c r="Q5917" s="63"/>
      <c r="R5917" s="63"/>
      <c r="S5917" s="63"/>
      <c r="T5917" s="63"/>
      <c r="U5917" s="63"/>
      <c r="V5917" s="63"/>
      <c r="W5917" s="63"/>
      <c r="X5917" s="63"/>
      <c r="Y5917" s="63"/>
      <c r="Z5917" s="62">
        <v>3999.22</v>
      </c>
      <c r="AA5917" s="62">
        <v>59236</v>
      </c>
      <c r="AB5917" s="62">
        <v>37.4</v>
      </c>
      <c r="AC5917" s="62">
        <v>30.3</v>
      </c>
    </row>
    <row r="5918" spans="1:29" x14ac:dyDescent="0.25">
      <c r="A5918" s="61" t="s">
        <v>383</v>
      </c>
      <c r="B5918" s="61" t="s">
        <v>384</v>
      </c>
      <c r="C5918" s="62">
        <v>2007</v>
      </c>
      <c r="D5918" s="61" t="s">
        <v>99</v>
      </c>
      <c r="E5918" s="62">
        <v>40</v>
      </c>
      <c r="F5918" s="62">
        <v>254666</v>
      </c>
      <c r="G5918" s="62">
        <v>42787</v>
      </c>
      <c r="H5918" s="62">
        <v>89.14</v>
      </c>
      <c r="I5918" s="62">
        <v>6366.65</v>
      </c>
      <c r="J5918" s="62">
        <v>236839.38</v>
      </c>
      <c r="K5918" s="62">
        <v>13586</v>
      </c>
      <c r="L5918" s="62">
        <v>25374</v>
      </c>
      <c r="M5918" s="62">
        <v>52.86</v>
      </c>
      <c r="N5918" s="62">
        <v>339.65</v>
      </c>
      <c r="O5918" s="62">
        <v>163837.65</v>
      </c>
      <c r="P5918" s="63"/>
      <c r="Q5918" s="63"/>
      <c r="R5918" s="63"/>
      <c r="S5918" s="63"/>
      <c r="T5918" s="63"/>
      <c r="U5918" s="63"/>
      <c r="V5918" s="63"/>
      <c r="W5918" s="63"/>
      <c r="X5918" s="63"/>
      <c r="Y5918" s="63"/>
      <c r="Z5918" s="62">
        <v>1004.61</v>
      </c>
      <c r="AA5918" s="62">
        <v>3743</v>
      </c>
      <c r="AB5918" s="62">
        <v>7.8</v>
      </c>
      <c r="AC5918" s="62">
        <v>25.12</v>
      </c>
    </row>
    <row r="5919" spans="1:29" x14ac:dyDescent="0.25">
      <c r="A5919" s="61" t="s">
        <v>328</v>
      </c>
      <c r="B5919" s="61" t="s">
        <v>329</v>
      </c>
      <c r="C5919" s="62">
        <v>2016</v>
      </c>
      <c r="D5919" s="61" t="s">
        <v>78</v>
      </c>
      <c r="E5919" s="62">
        <v>64</v>
      </c>
      <c r="F5919" s="62">
        <v>644390</v>
      </c>
      <c r="G5919" s="62">
        <v>110330</v>
      </c>
      <c r="H5919" s="62">
        <v>143.66</v>
      </c>
      <c r="I5919" s="62">
        <v>10068.59</v>
      </c>
      <c r="J5919" s="62">
        <v>599282.69999999995</v>
      </c>
      <c r="K5919" s="62">
        <v>0</v>
      </c>
      <c r="L5919" s="63"/>
      <c r="M5919" s="63"/>
      <c r="N5919" s="63"/>
      <c r="O5919" s="63"/>
      <c r="P5919" s="63"/>
      <c r="Q5919" s="63"/>
      <c r="R5919" s="63"/>
      <c r="S5919" s="63"/>
      <c r="T5919" s="63"/>
      <c r="U5919" s="63"/>
      <c r="V5919" s="63"/>
      <c r="W5919" s="63"/>
      <c r="X5919" s="63"/>
      <c r="Y5919" s="63"/>
      <c r="Z5919" s="62">
        <v>1330.12</v>
      </c>
      <c r="AA5919" s="62">
        <v>4713</v>
      </c>
      <c r="AB5919" s="62">
        <v>6.14</v>
      </c>
      <c r="AC5919" s="62">
        <v>20.78</v>
      </c>
    </row>
    <row r="5920" spans="1:29" x14ac:dyDescent="0.25">
      <c r="A5920" s="61" t="s">
        <v>285</v>
      </c>
      <c r="B5920" s="61" t="s">
        <v>286</v>
      </c>
      <c r="C5920" s="62">
        <v>2012</v>
      </c>
      <c r="D5920" s="61" t="s">
        <v>75</v>
      </c>
      <c r="E5920" s="62">
        <v>12</v>
      </c>
      <c r="F5920" s="62">
        <v>2060</v>
      </c>
      <c r="G5920" s="62">
        <v>3213</v>
      </c>
      <c r="H5920" s="62">
        <v>22.31</v>
      </c>
      <c r="I5920" s="62">
        <v>171.67</v>
      </c>
      <c r="J5920" s="62">
        <v>1915.8</v>
      </c>
      <c r="K5920" s="62">
        <v>0</v>
      </c>
      <c r="L5920" s="63"/>
      <c r="M5920" s="63"/>
      <c r="N5920" s="63"/>
      <c r="O5920" s="63"/>
      <c r="P5920" s="63"/>
      <c r="Q5920" s="63"/>
      <c r="R5920" s="63"/>
      <c r="S5920" s="63"/>
      <c r="T5920" s="63"/>
      <c r="U5920" s="63"/>
      <c r="V5920" s="63"/>
      <c r="W5920" s="63"/>
      <c r="X5920" s="63"/>
      <c r="Y5920" s="63"/>
      <c r="Z5920" s="62">
        <v>86300</v>
      </c>
      <c r="AA5920" s="62">
        <v>5861</v>
      </c>
      <c r="AB5920" s="62">
        <v>40.700000000000003</v>
      </c>
      <c r="AC5920" s="62">
        <v>7191.67</v>
      </c>
    </row>
    <row r="5921" spans="1:29" ht="30" x14ac:dyDescent="0.25">
      <c r="A5921" s="61" t="s">
        <v>124</v>
      </c>
      <c r="B5921" s="61" t="s">
        <v>125</v>
      </c>
      <c r="C5921" s="62">
        <v>2006</v>
      </c>
      <c r="D5921" s="61" t="s">
        <v>226</v>
      </c>
      <c r="E5921" s="62">
        <v>41</v>
      </c>
      <c r="F5921" s="62">
        <v>187750</v>
      </c>
      <c r="G5921" s="62">
        <v>21912</v>
      </c>
      <c r="H5921" s="62">
        <v>44.54</v>
      </c>
      <c r="I5921" s="62">
        <v>4579.2700000000004</v>
      </c>
      <c r="J5921" s="62">
        <v>174607.5</v>
      </c>
      <c r="K5921" s="62">
        <v>0</v>
      </c>
      <c r="L5921" s="63"/>
      <c r="M5921" s="63"/>
      <c r="N5921" s="63"/>
      <c r="O5921" s="63"/>
      <c r="P5921" s="63"/>
      <c r="Q5921" s="63"/>
      <c r="R5921" s="63"/>
      <c r="S5921" s="63"/>
      <c r="T5921" s="63"/>
      <c r="U5921" s="62">
        <v>12693</v>
      </c>
      <c r="V5921" s="62">
        <v>21594</v>
      </c>
      <c r="W5921" s="62">
        <v>43.89</v>
      </c>
      <c r="X5921" s="62">
        <v>309</v>
      </c>
      <c r="Y5921" s="62">
        <v>284120.11</v>
      </c>
      <c r="Z5921" s="62">
        <v>133.94999999999999</v>
      </c>
      <c r="AA5921" s="62">
        <v>9292</v>
      </c>
      <c r="AB5921" s="62">
        <v>18.89</v>
      </c>
      <c r="AC5921" s="62">
        <v>3.27</v>
      </c>
    </row>
    <row r="5922" spans="1:29" x14ac:dyDescent="0.25">
      <c r="A5922" s="61" t="s">
        <v>420</v>
      </c>
      <c r="B5922" s="61" t="s">
        <v>421</v>
      </c>
      <c r="C5922" s="62">
        <v>2013</v>
      </c>
      <c r="D5922" s="61" t="s">
        <v>86</v>
      </c>
      <c r="E5922" s="62">
        <v>268</v>
      </c>
      <c r="F5922" s="62">
        <v>39120</v>
      </c>
      <c r="G5922" s="62">
        <v>7744</v>
      </c>
      <c r="H5922" s="62">
        <v>2.41</v>
      </c>
      <c r="I5922" s="62">
        <v>145.97</v>
      </c>
      <c r="J5922" s="62">
        <v>36381.599999999999</v>
      </c>
      <c r="K5922" s="62">
        <v>2783.71</v>
      </c>
      <c r="L5922" s="62">
        <v>4359</v>
      </c>
      <c r="M5922" s="62">
        <v>1.36</v>
      </c>
      <c r="N5922" s="62">
        <v>10.39</v>
      </c>
      <c r="O5922" s="62">
        <v>33569.54</v>
      </c>
      <c r="P5922" s="63"/>
      <c r="Q5922" s="63"/>
      <c r="R5922" s="63"/>
      <c r="S5922" s="63"/>
      <c r="T5922" s="63"/>
      <c r="U5922" s="62">
        <v>940</v>
      </c>
      <c r="V5922" s="62">
        <v>4195</v>
      </c>
      <c r="W5922" s="62">
        <v>1.3</v>
      </c>
      <c r="X5922" s="62">
        <v>3</v>
      </c>
      <c r="Y5922" s="62">
        <v>21040.959999999999</v>
      </c>
      <c r="Z5922" s="62">
        <v>22893</v>
      </c>
      <c r="AA5922" s="62">
        <v>217167</v>
      </c>
      <c r="AB5922" s="62">
        <v>67.53</v>
      </c>
      <c r="AC5922" s="62">
        <v>85.42</v>
      </c>
    </row>
    <row r="5923" spans="1:29" ht="30" x14ac:dyDescent="0.25">
      <c r="A5923" s="61" t="s">
        <v>176</v>
      </c>
      <c r="B5923" s="61" t="s">
        <v>177</v>
      </c>
      <c r="C5923" s="62">
        <v>2008</v>
      </c>
      <c r="D5923" s="61" t="s">
        <v>75</v>
      </c>
      <c r="E5923" s="62">
        <v>10</v>
      </c>
      <c r="F5923" s="62">
        <v>1127</v>
      </c>
      <c r="G5923" s="62">
        <v>309</v>
      </c>
      <c r="H5923" s="62">
        <v>2.58</v>
      </c>
      <c r="I5923" s="62">
        <v>112.7</v>
      </c>
      <c r="J5923" s="62">
        <v>1048.1099999999999</v>
      </c>
      <c r="K5923" s="62">
        <v>0</v>
      </c>
      <c r="L5923" s="62">
        <v>709</v>
      </c>
      <c r="M5923" s="62">
        <v>5.91</v>
      </c>
      <c r="N5923" s="63"/>
      <c r="O5923" s="63"/>
      <c r="P5923" s="63"/>
      <c r="Q5923" s="63"/>
      <c r="R5923" s="63"/>
      <c r="S5923" s="63"/>
      <c r="T5923" s="63"/>
      <c r="U5923" s="62">
        <v>300</v>
      </c>
      <c r="V5923" s="62">
        <v>971</v>
      </c>
      <c r="W5923" s="62">
        <v>8.09</v>
      </c>
      <c r="X5923" s="62">
        <v>30</v>
      </c>
      <c r="Y5923" s="62">
        <v>6715.2</v>
      </c>
      <c r="Z5923" s="62">
        <v>0</v>
      </c>
      <c r="AA5923" s="62">
        <v>3391</v>
      </c>
      <c r="AB5923" s="62">
        <v>28.26</v>
      </c>
      <c r="AC5923" s="62">
        <v>0</v>
      </c>
    </row>
    <row r="5924" spans="1:29" ht="30" x14ac:dyDescent="0.25">
      <c r="A5924" s="61" t="s">
        <v>324</v>
      </c>
      <c r="B5924" s="61" t="s">
        <v>325</v>
      </c>
      <c r="C5924" s="62">
        <v>2011</v>
      </c>
      <c r="D5924" s="61" t="s">
        <v>78</v>
      </c>
      <c r="E5924" s="62">
        <v>56</v>
      </c>
      <c r="F5924" s="62">
        <v>576680</v>
      </c>
      <c r="G5924" s="62">
        <v>72653</v>
      </c>
      <c r="H5924" s="62">
        <v>108.11</v>
      </c>
      <c r="I5924" s="62">
        <v>10297.86</v>
      </c>
      <c r="J5924" s="62">
        <v>536312.4</v>
      </c>
      <c r="K5924" s="62">
        <v>0</v>
      </c>
      <c r="L5924" s="63"/>
      <c r="M5924" s="63"/>
      <c r="N5924" s="63"/>
      <c r="O5924" s="63"/>
      <c r="P5924" s="63"/>
      <c r="Q5924" s="63"/>
      <c r="R5924" s="63"/>
      <c r="S5924" s="63"/>
      <c r="T5924" s="63"/>
      <c r="U5924" s="63"/>
      <c r="V5924" s="63"/>
      <c r="W5924" s="63"/>
      <c r="X5924" s="63"/>
      <c r="Y5924" s="63"/>
      <c r="Z5924" s="62">
        <v>318300</v>
      </c>
      <c r="AA5924" s="62">
        <v>13876</v>
      </c>
      <c r="AB5924" s="62">
        <v>20.65</v>
      </c>
      <c r="AC5924" s="62">
        <v>5683.93</v>
      </c>
    </row>
    <row r="5925" spans="1:29" x14ac:dyDescent="0.25">
      <c r="A5925" s="61" t="s">
        <v>279</v>
      </c>
      <c r="B5925" s="61" t="s">
        <v>280</v>
      </c>
      <c r="C5925" s="62">
        <v>2005</v>
      </c>
      <c r="D5925" s="61" t="s">
        <v>78</v>
      </c>
      <c r="E5925" s="62">
        <v>30</v>
      </c>
      <c r="F5925" s="62">
        <v>104120</v>
      </c>
      <c r="G5925" s="62">
        <v>16840</v>
      </c>
      <c r="H5925" s="62">
        <v>46.78</v>
      </c>
      <c r="I5925" s="62">
        <v>3470.67</v>
      </c>
      <c r="J5925" s="62">
        <v>96831.6</v>
      </c>
      <c r="K5925" s="62">
        <v>22500.06</v>
      </c>
      <c r="L5925" s="62">
        <v>29353</v>
      </c>
      <c r="M5925" s="62">
        <v>81.540000000000006</v>
      </c>
      <c r="N5925" s="62">
        <v>750</v>
      </c>
      <c r="O5925" s="62">
        <v>271334.99</v>
      </c>
      <c r="P5925" s="63"/>
      <c r="Q5925" s="63"/>
      <c r="R5925" s="63"/>
      <c r="S5925" s="63"/>
      <c r="T5925" s="63"/>
      <c r="U5925" s="63"/>
      <c r="V5925" s="63"/>
      <c r="W5925" s="63"/>
      <c r="X5925" s="63"/>
      <c r="Y5925" s="63"/>
      <c r="Z5925" s="62">
        <v>28603.99</v>
      </c>
      <c r="AA5925" s="62">
        <v>3599</v>
      </c>
      <c r="AB5925" s="62">
        <v>10</v>
      </c>
      <c r="AC5925" s="62">
        <v>953.47</v>
      </c>
    </row>
    <row r="5926" spans="1:29" x14ac:dyDescent="0.25">
      <c r="A5926" s="61" t="s">
        <v>289</v>
      </c>
      <c r="B5926" s="61" t="s">
        <v>290</v>
      </c>
      <c r="C5926" s="62">
        <v>2012</v>
      </c>
      <c r="D5926" s="61" t="s">
        <v>99</v>
      </c>
      <c r="E5926" s="62">
        <v>62</v>
      </c>
      <c r="F5926" s="62">
        <v>523200</v>
      </c>
      <c r="G5926" s="62">
        <v>60290</v>
      </c>
      <c r="H5926" s="62">
        <v>81.03</v>
      </c>
      <c r="I5926" s="62">
        <v>8438.7099999999991</v>
      </c>
      <c r="J5926" s="62">
        <v>486576</v>
      </c>
      <c r="K5926" s="62">
        <v>0</v>
      </c>
      <c r="L5926" s="63"/>
      <c r="M5926" s="63"/>
      <c r="N5926" s="63"/>
      <c r="O5926" s="63"/>
      <c r="P5926" s="63"/>
      <c r="Q5926" s="63"/>
      <c r="R5926" s="63"/>
      <c r="S5926" s="63"/>
      <c r="T5926" s="63"/>
      <c r="U5926" s="63"/>
      <c r="V5926" s="63"/>
      <c r="W5926" s="63"/>
      <c r="X5926" s="63"/>
      <c r="Y5926" s="63"/>
      <c r="Z5926" s="62">
        <v>0</v>
      </c>
      <c r="AA5926" s="62">
        <v>16995</v>
      </c>
      <c r="AB5926" s="62">
        <v>22.84</v>
      </c>
      <c r="AC5926" s="62">
        <v>0</v>
      </c>
    </row>
    <row r="5927" spans="1:29" ht="30" x14ac:dyDescent="0.25">
      <c r="A5927" s="61" t="s">
        <v>188</v>
      </c>
      <c r="B5927" s="61" t="s">
        <v>189</v>
      </c>
      <c r="C5927" s="62">
        <v>2009</v>
      </c>
      <c r="D5927" s="61" t="s">
        <v>75</v>
      </c>
      <c r="E5927" s="62">
        <v>24</v>
      </c>
      <c r="F5927" s="62">
        <v>144402</v>
      </c>
      <c r="G5927" s="62">
        <v>27996</v>
      </c>
      <c r="H5927" s="62">
        <v>97.21</v>
      </c>
      <c r="I5927" s="62">
        <v>6016.75</v>
      </c>
      <c r="J5927" s="62">
        <v>134293.85999999999</v>
      </c>
      <c r="K5927" s="62">
        <v>18063.05</v>
      </c>
      <c r="L5927" s="62">
        <v>26404</v>
      </c>
      <c r="M5927" s="62">
        <v>91.68</v>
      </c>
      <c r="N5927" s="62">
        <v>752.63</v>
      </c>
      <c r="O5927" s="62">
        <v>217827.69</v>
      </c>
      <c r="P5927" s="63"/>
      <c r="Q5927" s="63"/>
      <c r="R5927" s="63"/>
      <c r="S5927" s="63"/>
      <c r="T5927" s="63"/>
      <c r="U5927" s="63"/>
      <c r="V5927" s="63"/>
      <c r="W5927" s="63"/>
      <c r="X5927" s="63"/>
      <c r="Y5927" s="63"/>
      <c r="Z5927" s="62">
        <v>2397</v>
      </c>
      <c r="AA5927" s="62">
        <v>15733</v>
      </c>
      <c r="AB5927" s="62">
        <v>54.63</v>
      </c>
      <c r="AC5927" s="62">
        <v>99.88</v>
      </c>
    </row>
    <row r="5928" spans="1:29" ht="30" x14ac:dyDescent="0.25">
      <c r="A5928" s="61" t="s">
        <v>176</v>
      </c>
      <c r="B5928" s="61" t="s">
        <v>177</v>
      </c>
      <c r="C5928" s="62">
        <v>2004</v>
      </c>
      <c r="D5928" s="61" t="s">
        <v>72</v>
      </c>
      <c r="E5928" s="62">
        <v>104</v>
      </c>
      <c r="F5928" s="62">
        <v>384142</v>
      </c>
      <c r="G5928" s="62">
        <v>36368</v>
      </c>
      <c r="H5928" s="62">
        <v>29.14</v>
      </c>
      <c r="I5928" s="62">
        <v>3693.67</v>
      </c>
      <c r="J5928" s="62">
        <v>357252.06</v>
      </c>
      <c r="K5928" s="62">
        <v>121.24</v>
      </c>
      <c r="L5928" s="62">
        <v>540</v>
      </c>
      <c r="M5928" s="62">
        <v>0.43</v>
      </c>
      <c r="N5928" s="63"/>
      <c r="O5928" s="63"/>
      <c r="P5928" s="63"/>
      <c r="Q5928" s="63"/>
      <c r="R5928" s="63"/>
      <c r="S5928" s="63"/>
      <c r="T5928" s="63"/>
      <c r="U5928" s="63"/>
      <c r="V5928" s="63"/>
      <c r="W5928" s="63"/>
      <c r="X5928" s="63"/>
      <c r="Y5928" s="63"/>
      <c r="Z5928" s="62">
        <v>0</v>
      </c>
      <c r="AA5928" s="62">
        <v>3297</v>
      </c>
      <c r="AB5928" s="62">
        <v>2.64</v>
      </c>
      <c r="AC5928" s="62">
        <v>0</v>
      </c>
    </row>
    <row r="5929" spans="1:29" ht="30" x14ac:dyDescent="0.25">
      <c r="A5929" s="61" t="s">
        <v>245</v>
      </c>
      <c r="B5929" s="61" t="s">
        <v>246</v>
      </c>
      <c r="C5929" s="62">
        <v>2010</v>
      </c>
      <c r="D5929" s="61" t="s">
        <v>75</v>
      </c>
      <c r="E5929" s="62">
        <v>3</v>
      </c>
      <c r="F5929" s="63"/>
      <c r="G5929" s="63"/>
      <c r="H5929" s="63"/>
      <c r="I5929" s="63"/>
      <c r="J5929" s="63"/>
      <c r="K5929" s="62">
        <v>0</v>
      </c>
      <c r="L5929" s="63"/>
      <c r="M5929" s="63"/>
      <c r="N5929" s="63"/>
      <c r="O5929" s="63"/>
      <c r="P5929" s="63"/>
      <c r="Q5929" s="63"/>
      <c r="R5929" s="63"/>
      <c r="S5929" s="63"/>
      <c r="T5929" s="63"/>
      <c r="U5929" s="63"/>
      <c r="V5929" s="63"/>
      <c r="W5929" s="63"/>
      <c r="X5929" s="63"/>
      <c r="Y5929" s="63"/>
      <c r="Z5929" s="62">
        <v>29900</v>
      </c>
      <c r="AA5929" s="62">
        <v>2448</v>
      </c>
      <c r="AB5929" s="62">
        <v>68</v>
      </c>
      <c r="AC5929" s="62">
        <v>9966.67</v>
      </c>
    </row>
    <row r="5930" spans="1:29" ht="30" x14ac:dyDescent="0.25">
      <c r="A5930" s="61" t="s">
        <v>115</v>
      </c>
      <c r="B5930" s="61" t="s">
        <v>116</v>
      </c>
      <c r="C5930" s="62">
        <v>2009</v>
      </c>
      <c r="D5930" s="61" t="s">
        <v>78</v>
      </c>
      <c r="E5930" s="62">
        <v>29</v>
      </c>
      <c r="F5930" s="62">
        <v>11607</v>
      </c>
      <c r="G5930" s="62">
        <v>2685</v>
      </c>
      <c r="H5930" s="62">
        <v>7.72</v>
      </c>
      <c r="I5930" s="62">
        <v>400.24</v>
      </c>
      <c r="J5930" s="62">
        <v>10794.51</v>
      </c>
      <c r="K5930" s="62">
        <v>14789.52</v>
      </c>
      <c r="L5930" s="62">
        <v>21488</v>
      </c>
      <c r="M5930" s="62">
        <v>61.75</v>
      </c>
      <c r="N5930" s="62">
        <v>509.98</v>
      </c>
      <c r="O5930" s="62">
        <v>178351.32</v>
      </c>
      <c r="P5930" s="63"/>
      <c r="Q5930" s="63"/>
      <c r="R5930" s="63"/>
      <c r="S5930" s="63"/>
      <c r="T5930" s="63"/>
      <c r="U5930" s="63"/>
      <c r="V5930" s="63"/>
      <c r="W5930" s="63"/>
      <c r="X5930" s="63"/>
      <c r="Y5930" s="63"/>
      <c r="Z5930" s="62">
        <v>84300</v>
      </c>
      <c r="AA5930" s="62">
        <v>10413</v>
      </c>
      <c r="AB5930" s="62">
        <v>29.92</v>
      </c>
      <c r="AC5930" s="62">
        <v>2906.9</v>
      </c>
    </row>
    <row r="5931" spans="1:29" x14ac:dyDescent="0.25">
      <c r="A5931" s="61" t="s">
        <v>354</v>
      </c>
      <c r="B5931" s="61" t="s">
        <v>355</v>
      </c>
      <c r="C5931" s="62">
        <v>2014</v>
      </c>
      <c r="D5931" s="61" t="s">
        <v>78</v>
      </c>
      <c r="E5931" s="62">
        <v>40</v>
      </c>
      <c r="F5931" s="62">
        <v>94410</v>
      </c>
      <c r="G5931" s="62">
        <v>23129</v>
      </c>
      <c r="H5931" s="62">
        <v>48.19</v>
      </c>
      <c r="I5931" s="62">
        <v>2360.25</v>
      </c>
      <c r="J5931" s="62">
        <v>87801.3</v>
      </c>
      <c r="K5931" s="62">
        <v>15658.58</v>
      </c>
      <c r="L5931" s="62">
        <v>25112</v>
      </c>
      <c r="M5931" s="62">
        <v>52.32</v>
      </c>
      <c r="N5931" s="62">
        <v>391.46</v>
      </c>
      <c r="O5931" s="62">
        <v>188831.56</v>
      </c>
      <c r="P5931" s="63"/>
      <c r="Q5931" s="63"/>
      <c r="R5931" s="63"/>
      <c r="S5931" s="63"/>
      <c r="T5931" s="63"/>
      <c r="U5931" s="63"/>
      <c r="V5931" s="63"/>
      <c r="W5931" s="63"/>
      <c r="X5931" s="63"/>
      <c r="Y5931" s="63"/>
      <c r="Z5931" s="62">
        <v>124929</v>
      </c>
      <c r="AA5931" s="62">
        <v>7242</v>
      </c>
      <c r="AB5931" s="62">
        <v>15.09</v>
      </c>
      <c r="AC5931" s="62">
        <v>3123.23</v>
      </c>
    </row>
    <row r="5932" spans="1:29" ht="30" x14ac:dyDescent="0.25">
      <c r="A5932" s="61" t="s">
        <v>255</v>
      </c>
      <c r="B5932" s="61" t="s">
        <v>256</v>
      </c>
      <c r="C5932" s="62">
        <v>2009</v>
      </c>
      <c r="D5932" s="61" t="s">
        <v>86</v>
      </c>
      <c r="E5932" s="62">
        <v>110</v>
      </c>
      <c r="F5932" s="62">
        <v>143631</v>
      </c>
      <c r="G5932" s="62">
        <v>33289</v>
      </c>
      <c r="H5932" s="62">
        <v>25.22</v>
      </c>
      <c r="I5932" s="62">
        <v>1305.74</v>
      </c>
      <c r="J5932" s="62">
        <v>133576.82999999999</v>
      </c>
      <c r="K5932" s="62">
        <v>20968.96</v>
      </c>
      <c r="L5932" s="62">
        <v>31232</v>
      </c>
      <c r="M5932" s="62">
        <v>23.66</v>
      </c>
      <c r="N5932" s="62">
        <v>190.63</v>
      </c>
      <c r="O5932" s="62">
        <v>252871.01</v>
      </c>
      <c r="P5932" s="63"/>
      <c r="Q5932" s="63"/>
      <c r="R5932" s="63"/>
      <c r="S5932" s="63"/>
      <c r="T5932" s="63"/>
      <c r="U5932" s="62">
        <v>58169</v>
      </c>
      <c r="V5932" s="62">
        <v>95053</v>
      </c>
      <c r="W5932" s="62">
        <v>72.010000000000005</v>
      </c>
      <c r="X5932" s="62">
        <v>528</v>
      </c>
      <c r="Y5932" s="62">
        <v>1302054.8999999999</v>
      </c>
      <c r="Z5932" s="62">
        <v>5426</v>
      </c>
      <c r="AA5932" s="62">
        <v>61167</v>
      </c>
      <c r="AB5932" s="62">
        <v>46.34</v>
      </c>
      <c r="AC5932" s="62">
        <v>49.33</v>
      </c>
    </row>
    <row r="5933" spans="1:29" ht="30" x14ac:dyDescent="0.25">
      <c r="A5933" s="61" t="s">
        <v>430</v>
      </c>
      <c r="B5933" s="61" t="s">
        <v>431</v>
      </c>
      <c r="C5933" s="62">
        <v>2016</v>
      </c>
      <c r="D5933" s="61" t="s">
        <v>99</v>
      </c>
      <c r="E5933" s="62">
        <v>60</v>
      </c>
      <c r="F5933" s="62">
        <v>436960</v>
      </c>
      <c r="G5933" s="62">
        <v>71396</v>
      </c>
      <c r="H5933" s="62">
        <v>99.16</v>
      </c>
      <c r="I5933" s="62">
        <v>7282.67</v>
      </c>
      <c r="J5933" s="62">
        <v>406372.8</v>
      </c>
      <c r="K5933" s="62">
        <v>0</v>
      </c>
      <c r="L5933" s="63"/>
      <c r="M5933" s="63"/>
      <c r="N5933" s="63"/>
      <c r="O5933" s="63"/>
      <c r="P5933" s="63"/>
      <c r="Q5933" s="63"/>
      <c r="R5933" s="63"/>
      <c r="S5933" s="63"/>
      <c r="T5933" s="63"/>
      <c r="U5933" s="63"/>
      <c r="V5933" s="63"/>
      <c r="W5933" s="63"/>
      <c r="X5933" s="63"/>
      <c r="Y5933" s="63"/>
      <c r="Z5933" s="62">
        <v>2021</v>
      </c>
      <c r="AA5933" s="62">
        <v>14671</v>
      </c>
      <c r="AB5933" s="62">
        <v>20.38</v>
      </c>
      <c r="AC5933" s="62">
        <v>33.68</v>
      </c>
    </row>
    <row r="5934" spans="1:29" ht="30" x14ac:dyDescent="0.25">
      <c r="A5934" s="61" t="s">
        <v>237</v>
      </c>
      <c r="B5934" s="61" t="s">
        <v>238</v>
      </c>
      <c r="C5934" s="62">
        <v>2011</v>
      </c>
      <c r="D5934" s="61" t="s">
        <v>135</v>
      </c>
      <c r="E5934" s="62">
        <v>196</v>
      </c>
      <c r="F5934" s="62">
        <v>179871</v>
      </c>
      <c r="G5934" s="62">
        <v>62197</v>
      </c>
      <c r="H5934" s="62">
        <v>26.44</v>
      </c>
      <c r="I5934" s="62">
        <v>917.71</v>
      </c>
      <c r="J5934" s="62">
        <v>167280.03</v>
      </c>
      <c r="K5934" s="62">
        <v>144528.4</v>
      </c>
      <c r="L5934" s="62">
        <v>220524</v>
      </c>
      <c r="M5934" s="62">
        <v>93.76</v>
      </c>
      <c r="N5934" s="62">
        <v>737.39</v>
      </c>
      <c r="O5934" s="62">
        <v>1742911.32</v>
      </c>
      <c r="P5934" s="63"/>
      <c r="Q5934" s="63"/>
      <c r="R5934" s="63"/>
      <c r="S5934" s="63"/>
      <c r="T5934" s="63"/>
      <c r="U5934" s="63"/>
      <c r="V5934" s="63"/>
      <c r="W5934" s="63"/>
      <c r="X5934" s="63"/>
      <c r="Y5934" s="63"/>
      <c r="Z5934" s="62">
        <v>1867993</v>
      </c>
      <c r="AA5934" s="62">
        <v>155789</v>
      </c>
      <c r="AB5934" s="62">
        <v>66.239999999999995</v>
      </c>
      <c r="AC5934" s="62">
        <v>9530.58</v>
      </c>
    </row>
    <row r="5935" spans="1:29" x14ac:dyDescent="0.25">
      <c r="A5935" s="61" t="s">
        <v>409</v>
      </c>
      <c r="B5935" s="61" t="s">
        <v>410</v>
      </c>
      <c r="C5935" s="62">
        <v>2018</v>
      </c>
      <c r="D5935" s="61" t="s">
        <v>89</v>
      </c>
      <c r="E5935" s="62">
        <v>24</v>
      </c>
      <c r="F5935" s="62">
        <v>217650</v>
      </c>
      <c r="G5935" s="62">
        <v>56138</v>
      </c>
      <c r="H5935" s="62">
        <v>194.92</v>
      </c>
      <c r="I5935" s="62">
        <v>9068.75</v>
      </c>
      <c r="J5935" s="62">
        <v>202414.5</v>
      </c>
      <c r="K5935" s="62">
        <v>0</v>
      </c>
      <c r="L5935" s="63"/>
      <c r="M5935" s="63"/>
      <c r="N5935" s="63"/>
      <c r="O5935" s="63"/>
      <c r="P5935" s="63"/>
      <c r="Q5935" s="63"/>
      <c r="R5935" s="63"/>
      <c r="S5935" s="63"/>
      <c r="T5935" s="63"/>
      <c r="U5935" s="63"/>
      <c r="V5935" s="63"/>
      <c r="W5935" s="63"/>
      <c r="X5935" s="63"/>
      <c r="Y5935" s="63"/>
      <c r="Z5935" s="62">
        <v>780.7</v>
      </c>
      <c r="AA5935" s="62">
        <v>3753</v>
      </c>
      <c r="AB5935" s="62">
        <v>13.03</v>
      </c>
      <c r="AC5935" s="62">
        <v>32.53</v>
      </c>
    </row>
    <row r="5936" spans="1:29" ht="30" x14ac:dyDescent="0.25">
      <c r="A5936" s="61" t="s">
        <v>255</v>
      </c>
      <c r="B5936" s="61" t="s">
        <v>256</v>
      </c>
      <c r="C5936" s="62">
        <v>2008</v>
      </c>
      <c r="D5936" s="61" t="s">
        <v>135</v>
      </c>
      <c r="E5936" s="62">
        <v>75</v>
      </c>
      <c r="F5936" s="62">
        <v>20129</v>
      </c>
      <c r="G5936" s="62">
        <v>5082</v>
      </c>
      <c r="H5936" s="62">
        <v>5.65</v>
      </c>
      <c r="I5936" s="62">
        <v>268.39</v>
      </c>
      <c r="J5936" s="62">
        <v>18719.97</v>
      </c>
      <c r="K5936" s="62">
        <v>10139.67</v>
      </c>
      <c r="L5936" s="62">
        <v>13080</v>
      </c>
      <c r="M5936" s="62">
        <v>14.53</v>
      </c>
      <c r="N5936" s="62">
        <v>135.19999999999999</v>
      </c>
      <c r="O5936" s="62">
        <v>122277.33</v>
      </c>
      <c r="P5936" s="63"/>
      <c r="Q5936" s="63"/>
      <c r="R5936" s="63"/>
      <c r="S5936" s="63"/>
      <c r="T5936" s="63"/>
      <c r="U5936" s="63"/>
      <c r="V5936" s="63"/>
      <c r="W5936" s="63"/>
      <c r="X5936" s="63"/>
      <c r="Y5936" s="63"/>
      <c r="Z5936" s="62">
        <v>3883</v>
      </c>
      <c r="AA5936" s="62">
        <v>36143</v>
      </c>
      <c r="AB5936" s="62">
        <v>40.159999999999997</v>
      </c>
      <c r="AC5936" s="62">
        <v>51.77</v>
      </c>
    </row>
    <row r="5937" spans="1:29" x14ac:dyDescent="0.25">
      <c r="A5937" s="61" t="s">
        <v>411</v>
      </c>
      <c r="B5937" s="61" t="s">
        <v>412</v>
      </c>
      <c r="C5937" s="62">
        <v>2017</v>
      </c>
      <c r="D5937" s="61" t="s">
        <v>99</v>
      </c>
      <c r="E5937" s="62">
        <v>12</v>
      </c>
      <c r="F5937" s="62">
        <v>22805</v>
      </c>
      <c r="G5937" s="62">
        <v>6749</v>
      </c>
      <c r="H5937" s="62">
        <v>46.87</v>
      </c>
      <c r="I5937" s="62">
        <v>1900.42</v>
      </c>
      <c r="J5937" s="62">
        <v>21208.65</v>
      </c>
      <c r="K5937" s="62">
        <v>2756.78</v>
      </c>
      <c r="L5937" s="62">
        <v>3435</v>
      </c>
      <c r="M5937" s="62">
        <v>23.85</v>
      </c>
      <c r="N5937" s="62">
        <v>229.73</v>
      </c>
      <c r="O5937" s="62">
        <v>33244.79</v>
      </c>
      <c r="P5937" s="63"/>
      <c r="Q5937" s="63"/>
      <c r="R5937" s="63"/>
      <c r="S5937" s="63"/>
      <c r="T5937" s="63"/>
      <c r="U5937" s="63"/>
      <c r="V5937" s="63"/>
      <c r="W5937" s="63"/>
      <c r="X5937" s="63"/>
      <c r="Y5937" s="63"/>
      <c r="Z5937" s="62">
        <v>127.8</v>
      </c>
      <c r="AA5937" s="62">
        <v>1058</v>
      </c>
      <c r="AB5937" s="62">
        <v>7.35</v>
      </c>
      <c r="AC5937" s="62">
        <v>10.65</v>
      </c>
    </row>
    <row r="5938" spans="1:29" x14ac:dyDescent="0.25">
      <c r="A5938" s="61" t="s">
        <v>184</v>
      </c>
      <c r="B5938" s="61" t="s">
        <v>185</v>
      </c>
      <c r="C5938" s="62">
        <v>2012</v>
      </c>
      <c r="D5938" s="61" t="s">
        <v>75</v>
      </c>
      <c r="E5938" s="62">
        <v>14</v>
      </c>
      <c r="F5938" s="63"/>
      <c r="G5938" s="63"/>
      <c r="H5938" s="63"/>
      <c r="I5938" s="63"/>
      <c r="J5938" s="63"/>
      <c r="K5938" s="62">
        <v>0</v>
      </c>
      <c r="L5938" s="63"/>
      <c r="M5938" s="63"/>
      <c r="N5938" s="63"/>
      <c r="O5938" s="63"/>
      <c r="P5938" s="63"/>
      <c r="Q5938" s="63"/>
      <c r="R5938" s="63"/>
      <c r="S5938" s="63"/>
      <c r="T5938" s="63"/>
      <c r="U5938" s="63"/>
      <c r="V5938" s="63"/>
      <c r="W5938" s="63"/>
      <c r="X5938" s="63"/>
      <c r="Y5938" s="63"/>
      <c r="Z5938" s="62">
        <v>0</v>
      </c>
      <c r="AA5938" s="63"/>
      <c r="AB5938" s="63"/>
      <c r="AC5938" s="62">
        <v>0</v>
      </c>
    </row>
    <row r="5939" spans="1:29" ht="30" x14ac:dyDescent="0.25">
      <c r="A5939" s="61" t="s">
        <v>309</v>
      </c>
      <c r="B5939" s="61" t="s">
        <v>310</v>
      </c>
      <c r="C5939" s="62">
        <v>2012</v>
      </c>
      <c r="D5939" s="61" t="s">
        <v>78</v>
      </c>
      <c r="E5939" s="62">
        <v>64</v>
      </c>
      <c r="F5939" s="62">
        <v>596640</v>
      </c>
      <c r="G5939" s="62">
        <v>86774</v>
      </c>
      <c r="H5939" s="62">
        <v>112.99</v>
      </c>
      <c r="I5939" s="62">
        <v>9322.5</v>
      </c>
      <c r="J5939" s="62">
        <v>554875.19999999995</v>
      </c>
      <c r="K5939" s="62">
        <v>0</v>
      </c>
      <c r="L5939" s="62">
        <v>0</v>
      </c>
      <c r="M5939" s="62">
        <v>0</v>
      </c>
      <c r="N5939" s="63"/>
      <c r="O5939" s="63"/>
      <c r="P5939" s="62">
        <v>0</v>
      </c>
      <c r="Q5939" s="62">
        <v>0</v>
      </c>
      <c r="R5939" s="62">
        <v>0</v>
      </c>
      <c r="S5939" s="62">
        <v>0</v>
      </c>
      <c r="T5939" s="62">
        <v>0</v>
      </c>
      <c r="U5939" s="62">
        <v>0</v>
      </c>
      <c r="V5939" s="62">
        <v>0</v>
      </c>
      <c r="W5939" s="62">
        <v>0</v>
      </c>
      <c r="X5939" s="62">
        <v>0</v>
      </c>
      <c r="Y5939" s="62">
        <v>0</v>
      </c>
      <c r="Z5939" s="62">
        <v>1592</v>
      </c>
      <c r="AA5939" s="62">
        <v>5556</v>
      </c>
      <c r="AB5939" s="62">
        <v>7.23</v>
      </c>
      <c r="AC5939" s="62">
        <v>24.88</v>
      </c>
    </row>
    <row r="5940" spans="1:29" x14ac:dyDescent="0.25">
      <c r="A5940" s="61" t="s">
        <v>128</v>
      </c>
      <c r="B5940" s="61" t="s">
        <v>129</v>
      </c>
      <c r="C5940" s="62">
        <v>2005</v>
      </c>
      <c r="D5940" s="61" t="s">
        <v>78</v>
      </c>
      <c r="E5940" s="62">
        <v>52</v>
      </c>
      <c r="F5940" s="62">
        <v>112957</v>
      </c>
      <c r="G5940" s="62">
        <v>22204</v>
      </c>
      <c r="H5940" s="62">
        <v>35.58</v>
      </c>
      <c r="I5940" s="62">
        <v>2172.25</v>
      </c>
      <c r="J5940" s="62">
        <v>105050.01</v>
      </c>
      <c r="K5940" s="62">
        <v>34676.99</v>
      </c>
      <c r="L5940" s="62">
        <v>50813</v>
      </c>
      <c r="M5940" s="62">
        <v>81.430000000000007</v>
      </c>
      <c r="N5940" s="62">
        <v>666.87</v>
      </c>
      <c r="O5940" s="62">
        <v>418180.24</v>
      </c>
      <c r="P5940" s="63"/>
      <c r="Q5940" s="63"/>
      <c r="R5940" s="63"/>
      <c r="S5940" s="63"/>
      <c r="T5940" s="63"/>
      <c r="U5940" s="63"/>
      <c r="V5940" s="63"/>
      <c r="W5940" s="63"/>
      <c r="X5940" s="63"/>
      <c r="Y5940" s="63"/>
      <c r="Z5940" s="62">
        <v>2145</v>
      </c>
      <c r="AA5940" s="62">
        <v>8085</v>
      </c>
      <c r="AB5940" s="62">
        <v>12.96</v>
      </c>
      <c r="AC5940" s="62">
        <v>41.25</v>
      </c>
    </row>
    <row r="5941" spans="1:29" x14ac:dyDescent="0.25">
      <c r="A5941" s="61" t="s">
        <v>502</v>
      </c>
      <c r="B5941" s="61" t="s">
        <v>503</v>
      </c>
      <c r="C5941" s="62">
        <v>2015</v>
      </c>
      <c r="D5941" s="61" t="s">
        <v>75</v>
      </c>
      <c r="E5941" s="62">
        <v>24</v>
      </c>
      <c r="F5941" s="62">
        <v>39867</v>
      </c>
      <c r="G5941" s="62">
        <v>9318</v>
      </c>
      <c r="H5941" s="62">
        <v>32.35</v>
      </c>
      <c r="I5941" s="62">
        <v>1661.13</v>
      </c>
      <c r="J5941" s="62">
        <v>37076.31</v>
      </c>
      <c r="K5941" s="62">
        <v>0</v>
      </c>
      <c r="L5941" s="63"/>
      <c r="M5941" s="63"/>
      <c r="N5941" s="63"/>
      <c r="O5941" s="63"/>
      <c r="P5941" s="63"/>
      <c r="Q5941" s="63"/>
      <c r="R5941" s="63"/>
      <c r="S5941" s="63"/>
      <c r="T5941" s="63"/>
      <c r="U5941" s="63"/>
      <c r="V5941" s="63"/>
      <c r="W5941" s="63"/>
      <c r="X5941" s="63"/>
      <c r="Y5941" s="63"/>
      <c r="Z5941" s="62">
        <v>1172.1500000000001</v>
      </c>
      <c r="AA5941" s="62">
        <v>22256</v>
      </c>
      <c r="AB5941" s="62">
        <v>77.28</v>
      </c>
      <c r="AC5941" s="62">
        <v>48.84</v>
      </c>
    </row>
    <row r="5942" spans="1:29" x14ac:dyDescent="0.25">
      <c r="A5942" s="61" t="s">
        <v>163</v>
      </c>
      <c r="B5942" s="61" t="s">
        <v>164</v>
      </c>
      <c r="C5942" s="62">
        <v>2010</v>
      </c>
      <c r="D5942" s="61" t="s">
        <v>89</v>
      </c>
      <c r="E5942" s="62">
        <v>36</v>
      </c>
      <c r="F5942" s="62">
        <v>304880</v>
      </c>
      <c r="G5942" s="62">
        <v>36845</v>
      </c>
      <c r="H5942" s="62">
        <v>85.29</v>
      </c>
      <c r="I5942" s="62">
        <v>8468.89</v>
      </c>
      <c r="J5942" s="62">
        <v>283538.40000000002</v>
      </c>
      <c r="K5942" s="62">
        <v>0</v>
      </c>
      <c r="L5942" s="63"/>
      <c r="M5942" s="63"/>
      <c r="N5942" s="63"/>
      <c r="O5942" s="63"/>
      <c r="P5942" s="63"/>
      <c r="Q5942" s="63"/>
      <c r="R5942" s="63"/>
      <c r="S5942" s="63"/>
      <c r="T5942" s="63"/>
      <c r="U5942" s="63"/>
      <c r="V5942" s="63"/>
      <c r="W5942" s="63"/>
      <c r="X5942" s="63"/>
      <c r="Y5942" s="63"/>
      <c r="Z5942" s="62">
        <v>117850</v>
      </c>
      <c r="AA5942" s="62">
        <v>8314</v>
      </c>
      <c r="AB5942" s="62">
        <v>19.25</v>
      </c>
      <c r="AC5942" s="62">
        <v>3273.61</v>
      </c>
    </row>
    <row r="5943" spans="1:29" ht="30" x14ac:dyDescent="0.25">
      <c r="A5943" s="61" t="s">
        <v>448</v>
      </c>
      <c r="B5943" s="61" t="s">
        <v>449</v>
      </c>
      <c r="C5943" s="62">
        <v>2012</v>
      </c>
      <c r="D5943" s="61" t="s">
        <v>75</v>
      </c>
      <c r="E5943" s="62">
        <v>8</v>
      </c>
      <c r="F5943" s="62">
        <v>329</v>
      </c>
      <c r="G5943" s="62">
        <v>54</v>
      </c>
      <c r="H5943" s="62">
        <v>0.56000000000000005</v>
      </c>
      <c r="I5943" s="62">
        <v>41.13</v>
      </c>
      <c r="J5943" s="62">
        <v>305.97000000000003</v>
      </c>
      <c r="K5943" s="62">
        <v>313</v>
      </c>
      <c r="L5943" s="62">
        <v>337</v>
      </c>
      <c r="M5943" s="62">
        <v>3.51</v>
      </c>
      <c r="N5943" s="63"/>
      <c r="O5943" s="63"/>
      <c r="P5943" s="63"/>
      <c r="Q5943" s="63"/>
      <c r="R5943" s="63"/>
      <c r="S5943" s="63"/>
      <c r="T5943" s="63"/>
      <c r="U5943" s="63"/>
      <c r="V5943" s="63"/>
      <c r="W5943" s="63"/>
      <c r="X5943" s="63"/>
      <c r="Y5943" s="63"/>
      <c r="Z5943" s="62">
        <v>0</v>
      </c>
      <c r="AA5943" s="62">
        <v>3814</v>
      </c>
      <c r="AB5943" s="62">
        <v>39.729999999999997</v>
      </c>
      <c r="AC5943" s="62">
        <v>0</v>
      </c>
    </row>
    <row r="5944" spans="1:29" ht="30" x14ac:dyDescent="0.25">
      <c r="A5944" s="61" t="s">
        <v>509</v>
      </c>
      <c r="B5944" s="61" t="s">
        <v>510</v>
      </c>
      <c r="C5944" s="62">
        <v>2004</v>
      </c>
      <c r="D5944" s="61" t="s">
        <v>89</v>
      </c>
      <c r="E5944" s="62">
        <v>80</v>
      </c>
      <c r="F5944" s="63"/>
      <c r="G5944" s="63"/>
      <c r="H5944" s="63"/>
      <c r="I5944" s="63"/>
      <c r="J5944" s="63"/>
      <c r="K5944" s="62">
        <v>0</v>
      </c>
      <c r="L5944" s="63"/>
      <c r="M5944" s="63"/>
      <c r="N5944" s="63"/>
      <c r="O5944" s="63"/>
      <c r="P5944" s="63"/>
      <c r="Q5944" s="63"/>
      <c r="R5944" s="63"/>
      <c r="S5944" s="63"/>
      <c r="T5944" s="63"/>
      <c r="U5944" s="63"/>
      <c r="V5944" s="63"/>
      <c r="W5944" s="63"/>
      <c r="X5944" s="63"/>
      <c r="Y5944" s="63"/>
      <c r="Z5944" s="62">
        <v>0</v>
      </c>
      <c r="AA5944" s="63"/>
      <c r="AB5944" s="63"/>
      <c r="AC5944" s="62">
        <v>0</v>
      </c>
    </row>
    <row r="5945" spans="1:29" ht="30" x14ac:dyDescent="0.25">
      <c r="A5945" s="61" t="s">
        <v>367</v>
      </c>
      <c r="B5945" s="61" t="s">
        <v>368</v>
      </c>
      <c r="C5945" s="62">
        <v>2008</v>
      </c>
      <c r="D5945" s="61" t="s">
        <v>150</v>
      </c>
      <c r="E5945" s="62">
        <v>8</v>
      </c>
      <c r="F5945" s="63"/>
      <c r="G5945" s="63"/>
      <c r="H5945" s="63"/>
      <c r="I5945" s="63"/>
      <c r="J5945" s="63"/>
      <c r="K5945" s="62">
        <v>0</v>
      </c>
      <c r="L5945" s="63"/>
      <c r="M5945" s="63"/>
      <c r="N5945" s="63"/>
      <c r="O5945" s="63"/>
      <c r="P5945" s="63"/>
      <c r="Q5945" s="63"/>
      <c r="R5945" s="63"/>
      <c r="S5945" s="63"/>
      <c r="T5945" s="63"/>
      <c r="U5945" s="63"/>
      <c r="V5945" s="63"/>
      <c r="W5945" s="63"/>
      <c r="X5945" s="63"/>
      <c r="Y5945" s="63"/>
      <c r="Z5945" s="62">
        <v>0</v>
      </c>
      <c r="AA5945" s="63"/>
      <c r="AB5945" s="63"/>
      <c r="AC5945" s="62">
        <v>0</v>
      </c>
    </row>
    <row r="5946" spans="1:29" x14ac:dyDescent="0.25">
      <c r="A5946" s="61" t="s">
        <v>338</v>
      </c>
      <c r="B5946" s="61" t="s">
        <v>339</v>
      </c>
      <c r="C5946" s="62">
        <v>2012</v>
      </c>
      <c r="D5946" s="61" t="s">
        <v>72</v>
      </c>
      <c r="E5946" s="62">
        <v>103</v>
      </c>
      <c r="F5946" s="62">
        <v>760685</v>
      </c>
      <c r="G5946" s="62">
        <v>86953</v>
      </c>
      <c r="H5946" s="62">
        <v>70.349999999999994</v>
      </c>
      <c r="I5946" s="62">
        <v>7385.29</v>
      </c>
      <c r="J5946" s="62">
        <v>707437.05</v>
      </c>
      <c r="K5946" s="62">
        <v>18054.32</v>
      </c>
      <c r="L5946" s="62">
        <v>22767</v>
      </c>
      <c r="M5946" s="62">
        <v>18.420000000000002</v>
      </c>
      <c r="N5946" s="62">
        <v>175.28</v>
      </c>
      <c r="O5946" s="62">
        <v>217722.42</v>
      </c>
      <c r="P5946" s="63"/>
      <c r="Q5946" s="63"/>
      <c r="R5946" s="63"/>
      <c r="S5946" s="63"/>
      <c r="T5946" s="63"/>
      <c r="U5946" s="63"/>
      <c r="V5946" s="63"/>
      <c r="W5946" s="63"/>
      <c r="X5946" s="63"/>
      <c r="Y5946" s="63"/>
      <c r="Z5946" s="62">
        <v>3824.64</v>
      </c>
      <c r="AA5946" s="62">
        <v>76668</v>
      </c>
      <c r="AB5946" s="62">
        <v>62.03</v>
      </c>
      <c r="AC5946" s="62">
        <v>37.130000000000003</v>
      </c>
    </row>
    <row r="5947" spans="1:29" x14ac:dyDescent="0.25">
      <c r="A5947" s="61" t="s">
        <v>332</v>
      </c>
      <c r="B5947" s="61" t="s">
        <v>333</v>
      </c>
      <c r="C5947" s="62">
        <v>2016</v>
      </c>
      <c r="D5947" s="61" t="s">
        <v>72</v>
      </c>
      <c r="E5947" s="62">
        <v>74</v>
      </c>
      <c r="F5947" s="62">
        <v>369270</v>
      </c>
      <c r="G5947" s="62">
        <v>53917</v>
      </c>
      <c r="H5947" s="62">
        <v>60.72</v>
      </c>
      <c r="I5947" s="62">
        <v>4990.1400000000003</v>
      </c>
      <c r="J5947" s="62">
        <v>343421.1</v>
      </c>
      <c r="K5947" s="62">
        <v>21339.48</v>
      </c>
      <c r="L5947" s="62">
        <v>14153</v>
      </c>
      <c r="M5947" s="62">
        <v>15.94</v>
      </c>
      <c r="N5947" s="62">
        <v>288.37</v>
      </c>
      <c r="O5947" s="62">
        <v>257339.15</v>
      </c>
      <c r="P5947" s="63"/>
      <c r="Q5947" s="63"/>
      <c r="R5947" s="63"/>
      <c r="S5947" s="63"/>
      <c r="T5947" s="63"/>
      <c r="U5947" s="63"/>
      <c r="V5947" s="63"/>
      <c r="W5947" s="63"/>
      <c r="X5947" s="63"/>
      <c r="Y5947" s="63"/>
      <c r="Z5947" s="62">
        <v>154287</v>
      </c>
      <c r="AA5947" s="62">
        <v>25449</v>
      </c>
      <c r="AB5947" s="62">
        <v>28.66</v>
      </c>
      <c r="AC5947" s="62">
        <v>2084.96</v>
      </c>
    </row>
    <row r="5948" spans="1:29" ht="30" x14ac:dyDescent="0.25">
      <c r="A5948" s="61" t="s">
        <v>452</v>
      </c>
      <c r="B5948" s="61" t="s">
        <v>453</v>
      </c>
      <c r="C5948" s="62">
        <v>2014</v>
      </c>
      <c r="D5948" s="61" t="s">
        <v>78</v>
      </c>
      <c r="E5948" s="62">
        <v>40</v>
      </c>
      <c r="F5948" s="62">
        <v>402121</v>
      </c>
      <c r="G5948" s="62">
        <v>63147</v>
      </c>
      <c r="H5948" s="62">
        <v>131.56</v>
      </c>
      <c r="I5948" s="62">
        <v>10053.030000000001</v>
      </c>
      <c r="J5948" s="62">
        <v>373972.53</v>
      </c>
      <c r="K5948" s="62">
        <v>0</v>
      </c>
      <c r="L5948" s="63"/>
      <c r="M5948" s="63"/>
      <c r="N5948" s="63"/>
      <c r="O5948" s="63"/>
      <c r="P5948" s="63"/>
      <c r="Q5948" s="63"/>
      <c r="R5948" s="63"/>
      <c r="S5948" s="63"/>
      <c r="T5948" s="63"/>
      <c r="U5948" s="63"/>
      <c r="V5948" s="63"/>
      <c r="W5948" s="63"/>
      <c r="X5948" s="63"/>
      <c r="Y5948" s="63"/>
      <c r="Z5948" s="62">
        <v>184.93</v>
      </c>
      <c r="AA5948" s="62">
        <v>7621</v>
      </c>
      <c r="AB5948" s="62">
        <v>15.88</v>
      </c>
      <c r="AC5948" s="62">
        <v>4.62</v>
      </c>
    </row>
    <row r="5949" spans="1:29" x14ac:dyDescent="0.25">
      <c r="A5949" s="61" t="s">
        <v>208</v>
      </c>
      <c r="B5949" s="61" t="s">
        <v>209</v>
      </c>
      <c r="C5949" s="62">
        <v>2010</v>
      </c>
      <c r="D5949" s="61" t="s">
        <v>566</v>
      </c>
      <c r="E5949" s="62">
        <v>42</v>
      </c>
      <c r="F5949" s="62">
        <v>275289</v>
      </c>
      <c r="G5949" s="62">
        <v>55990</v>
      </c>
      <c r="H5949" s="62">
        <v>111.09</v>
      </c>
      <c r="I5949" s="62">
        <v>6554.5</v>
      </c>
      <c r="J5949" s="62">
        <v>256018.77</v>
      </c>
      <c r="K5949" s="62">
        <v>21364</v>
      </c>
      <c r="L5949" s="62">
        <v>25208</v>
      </c>
      <c r="M5949" s="62">
        <v>50.02</v>
      </c>
      <c r="N5949" s="63"/>
      <c r="O5949" s="63"/>
      <c r="P5949" s="63"/>
      <c r="Q5949" s="63"/>
      <c r="R5949" s="63"/>
      <c r="S5949" s="63"/>
      <c r="T5949" s="63"/>
      <c r="U5949" s="63"/>
      <c r="V5949" s="63"/>
      <c r="W5949" s="63"/>
      <c r="X5949" s="63"/>
      <c r="Y5949" s="63"/>
      <c r="Z5949" s="62">
        <v>1521</v>
      </c>
      <c r="AA5949" s="62">
        <v>7295</v>
      </c>
      <c r="AB5949" s="62">
        <v>14.47</v>
      </c>
      <c r="AC5949" s="62">
        <v>36.21</v>
      </c>
    </row>
    <row r="5950" spans="1:29" ht="30" x14ac:dyDescent="0.25">
      <c r="A5950" s="61" t="s">
        <v>148</v>
      </c>
      <c r="B5950" s="61" t="s">
        <v>149</v>
      </c>
      <c r="C5950" s="62">
        <v>2013</v>
      </c>
      <c r="D5950" s="61" t="s">
        <v>78</v>
      </c>
      <c r="E5950" s="62">
        <v>30</v>
      </c>
      <c r="F5950" s="62">
        <v>122719</v>
      </c>
      <c r="G5950" s="62">
        <v>9250</v>
      </c>
      <c r="H5950" s="62">
        <v>25.69</v>
      </c>
      <c r="I5950" s="62">
        <v>4090.63</v>
      </c>
      <c r="J5950" s="62">
        <v>114128.67</v>
      </c>
      <c r="K5950" s="62">
        <v>18129.97</v>
      </c>
      <c r="L5950" s="62">
        <v>22678</v>
      </c>
      <c r="M5950" s="62">
        <v>62.99</v>
      </c>
      <c r="N5950" s="62">
        <v>604.33000000000004</v>
      </c>
      <c r="O5950" s="62">
        <v>218634.76</v>
      </c>
      <c r="P5950" s="63"/>
      <c r="Q5950" s="63"/>
      <c r="R5950" s="63"/>
      <c r="S5950" s="63"/>
      <c r="T5950" s="63"/>
      <c r="U5950" s="63"/>
      <c r="V5950" s="63"/>
      <c r="W5950" s="63"/>
      <c r="X5950" s="63"/>
      <c r="Y5950" s="63"/>
      <c r="Z5950" s="62">
        <v>82156</v>
      </c>
      <c r="AA5950" s="62">
        <v>10509</v>
      </c>
      <c r="AB5950" s="62">
        <v>29.19</v>
      </c>
      <c r="AC5950" s="62">
        <v>2738.53</v>
      </c>
    </row>
    <row r="5951" spans="1:29" ht="30" x14ac:dyDescent="0.25">
      <c r="A5951" s="61" t="s">
        <v>452</v>
      </c>
      <c r="B5951" s="61" t="s">
        <v>453</v>
      </c>
      <c r="C5951" s="62">
        <v>2012</v>
      </c>
      <c r="D5951" s="61" t="s">
        <v>150</v>
      </c>
      <c r="E5951" s="62">
        <v>8</v>
      </c>
      <c r="F5951" s="63"/>
      <c r="G5951" s="63"/>
      <c r="H5951" s="63"/>
      <c r="I5951" s="63"/>
      <c r="J5951" s="63"/>
      <c r="K5951" s="62">
        <v>0</v>
      </c>
      <c r="L5951" s="63"/>
      <c r="M5951" s="63"/>
      <c r="N5951" s="63"/>
      <c r="O5951" s="63"/>
      <c r="P5951" s="63"/>
      <c r="Q5951" s="63"/>
      <c r="R5951" s="63"/>
      <c r="S5951" s="63"/>
      <c r="T5951" s="63"/>
      <c r="U5951" s="63"/>
      <c r="V5951" s="63"/>
      <c r="W5951" s="63"/>
      <c r="X5951" s="63"/>
      <c r="Y5951" s="63"/>
      <c r="Z5951" s="62">
        <v>0</v>
      </c>
      <c r="AA5951" s="63"/>
      <c r="AB5951" s="63"/>
      <c r="AC5951" s="62">
        <v>0</v>
      </c>
    </row>
    <row r="5952" spans="1:29" x14ac:dyDescent="0.25">
      <c r="A5952" s="61" t="s">
        <v>383</v>
      </c>
      <c r="B5952" s="61" t="s">
        <v>384</v>
      </c>
      <c r="C5952" s="62">
        <v>2011</v>
      </c>
      <c r="D5952" s="61" t="s">
        <v>150</v>
      </c>
      <c r="E5952" s="62">
        <v>8</v>
      </c>
      <c r="F5952" s="62">
        <v>151</v>
      </c>
      <c r="G5952" s="62">
        <v>256</v>
      </c>
      <c r="H5952" s="62">
        <v>2.67</v>
      </c>
      <c r="I5952" s="62">
        <v>18.88</v>
      </c>
      <c r="J5952" s="62">
        <v>140.43</v>
      </c>
      <c r="K5952" s="62">
        <v>0</v>
      </c>
      <c r="L5952" s="63"/>
      <c r="M5952" s="63"/>
      <c r="N5952" s="63"/>
      <c r="O5952" s="63"/>
      <c r="P5952" s="63"/>
      <c r="Q5952" s="63"/>
      <c r="R5952" s="63"/>
      <c r="S5952" s="63"/>
      <c r="T5952" s="63"/>
      <c r="U5952" s="63"/>
      <c r="V5952" s="63"/>
      <c r="W5952" s="63"/>
      <c r="X5952" s="63"/>
      <c r="Y5952" s="63"/>
      <c r="Z5952" s="62">
        <v>0.28000000000000003</v>
      </c>
      <c r="AA5952" s="62">
        <v>503</v>
      </c>
      <c r="AB5952" s="62">
        <v>5.24</v>
      </c>
      <c r="AC5952" s="62">
        <v>0.04</v>
      </c>
    </row>
    <row r="5953" spans="1:29" ht="30" x14ac:dyDescent="0.25">
      <c r="A5953" s="61" t="s">
        <v>350</v>
      </c>
      <c r="B5953" s="61" t="s">
        <v>351</v>
      </c>
      <c r="C5953" s="62">
        <v>2011</v>
      </c>
      <c r="D5953" s="61" t="s">
        <v>99</v>
      </c>
      <c r="E5953" s="62">
        <v>12</v>
      </c>
      <c r="F5953" s="62">
        <v>43391</v>
      </c>
      <c r="G5953" s="62">
        <v>6532</v>
      </c>
      <c r="H5953" s="62">
        <v>45.36</v>
      </c>
      <c r="I5953" s="62">
        <v>3615.92</v>
      </c>
      <c r="J5953" s="62">
        <v>40353.629999999997</v>
      </c>
      <c r="K5953" s="62">
        <v>3167</v>
      </c>
      <c r="L5953" s="62">
        <v>3473</v>
      </c>
      <c r="M5953" s="62">
        <v>24.12</v>
      </c>
      <c r="N5953" s="63"/>
      <c r="O5953" s="63"/>
      <c r="P5953" s="63"/>
      <c r="Q5953" s="63"/>
      <c r="R5953" s="63"/>
      <c r="S5953" s="63"/>
      <c r="T5953" s="63"/>
      <c r="U5953" s="63"/>
      <c r="V5953" s="63"/>
      <c r="W5953" s="63"/>
      <c r="X5953" s="63"/>
      <c r="Y5953" s="63"/>
      <c r="Z5953" s="62">
        <v>24600</v>
      </c>
      <c r="AA5953" s="62">
        <v>3096</v>
      </c>
      <c r="AB5953" s="62">
        <v>21.5</v>
      </c>
      <c r="AC5953" s="62">
        <v>2050</v>
      </c>
    </row>
    <row r="5954" spans="1:29" x14ac:dyDescent="0.25">
      <c r="A5954" s="61" t="s">
        <v>144</v>
      </c>
      <c r="B5954" s="61" t="s">
        <v>145</v>
      </c>
      <c r="C5954" s="62">
        <v>2012</v>
      </c>
      <c r="D5954" s="61" t="s">
        <v>94</v>
      </c>
      <c r="E5954" s="62">
        <v>3</v>
      </c>
      <c r="F5954" s="62">
        <v>0</v>
      </c>
      <c r="G5954" s="62">
        <v>0</v>
      </c>
      <c r="H5954" s="62">
        <v>0</v>
      </c>
      <c r="I5954" s="62">
        <v>0</v>
      </c>
      <c r="J5954" s="62">
        <v>0</v>
      </c>
      <c r="K5954" s="62">
        <v>0</v>
      </c>
      <c r="L5954" s="62">
        <v>0</v>
      </c>
      <c r="M5954" s="62">
        <v>0</v>
      </c>
      <c r="N5954" s="63"/>
      <c r="O5954" s="63"/>
      <c r="P5954" s="63"/>
      <c r="Q5954" s="63"/>
      <c r="R5954" s="63"/>
      <c r="S5954" s="63"/>
      <c r="T5954" s="63"/>
      <c r="U5954" s="63"/>
      <c r="V5954" s="63"/>
      <c r="W5954" s="63"/>
      <c r="X5954" s="63"/>
      <c r="Y5954" s="63"/>
      <c r="Z5954" s="62">
        <v>329</v>
      </c>
      <c r="AA5954" s="62">
        <v>5376</v>
      </c>
      <c r="AB5954" s="62">
        <v>149.33000000000001</v>
      </c>
      <c r="AC5954" s="62">
        <v>109.67</v>
      </c>
    </row>
    <row r="5955" spans="1:29" x14ac:dyDescent="0.25">
      <c r="A5955" s="61" t="s">
        <v>411</v>
      </c>
      <c r="B5955" s="61" t="s">
        <v>412</v>
      </c>
      <c r="C5955" s="62">
        <v>2004</v>
      </c>
      <c r="D5955" s="61" t="s">
        <v>75</v>
      </c>
      <c r="E5955" s="62">
        <v>7</v>
      </c>
      <c r="F5955" s="63"/>
      <c r="G5955" s="63"/>
      <c r="H5955" s="63"/>
      <c r="I5955" s="63"/>
      <c r="J5955" s="63"/>
      <c r="K5955" s="62">
        <v>0</v>
      </c>
      <c r="L5955" s="63"/>
      <c r="M5955" s="63"/>
      <c r="N5955" s="63"/>
      <c r="O5955" s="63"/>
      <c r="P5955" s="63"/>
      <c r="Q5955" s="63"/>
      <c r="R5955" s="63"/>
      <c r="S5955" s="63"/>
      <c r="T5955" s="63"/>
      <c r="U5955" s="63"/>
      <c r="V5955" s="63"/>
      <c r="W5955" s="63"/>
      <c r="X5955" s="63"/>
      <c r="Y5955" s="63"/>
      <c r="Z5955" s="62">
        <v>1652.3</v>
      </c>
      <c r="AA5955" s="62">
        <v>4380</v>
      </c>
      <c r="AB5955" s="62">
        <v>52.14</v>
      </c>
      <c r="AC5955" s="62">
        <v>236.04</v>
      </c>
    </row>
    <row r="5956" spans="1:29" ht="30" x14ac:dyDescent="0.25">
      <c r="A5956" s="61" t="s">
        <v>176</v>
      </c>
      <c r="B5956" s="61" t="s">
        <v>177</v>
      </c>
      <c r="C5956" s="62">
        <v>2015</v>
      </c>
      <c r="D5956" s="61" t="s">
        <v>75</v>
      </c>
      <c r="E5956" s="62">
        <v>10</v>
      </c>
      <c r="F5956" s="63"/>
      <c r="G5956" s="63"/>
      <c r="H5956" s="63"/>
      <c r="I5956" s="63"/>
      <c r="J5956" s="63"/>
      <c r="K5956" s="62">
        <v>0</v>
      </c>
      <c r="L5956" s="63"/>
      <c r="M5956" s="63"/>
      <c r="N5956" s="63"/>
      <c r="O5956" s="63"/>
      <c r="P5956" s="63"/>
      <c r="Q5956" s="63"/>
      <c r="R5956" s="63"/>
      <c r="S5956" s="63"/>
      <c r="T5956" s="63"/>
      <c r="U5956" s="63"/>
      <c r="V5956" s="63"/>
      <c r="W5956" s="63"/>
      <c r="X5956" s="63"/>
      <c r="Y5956" s="63"/>
      <c r="Z5956" s="62">
        <v>586</v>
      </c>
      <c r="AA5956" s="62">
        <v>4844</v>
      </c>
      <c r="AB5956" s="62">
        <v>40.369999999999997</v>
      </c>
      <c r="AC5956" s="62">
        <v>58.6</v>
      </c>
    </row>
    <row r="5957" spans="1:29" ht="30" x14ac:dyDescent="0.25">
      <c r="A5957" s="61" t="s">
        <v>245</v>
      </c>
      <c r="B5957" s="61" t="s">
        <v>246</v>
      </c>
      <c r="C5957" s="62">
        <v>2006</v>
      </c>
      <c r="D5957" s="61" t="s">
        <v>99</v>
      </c>
      <c r="E5957" s="62">
        <v>28</v>
      </c>
      <c r="F5957" s="62">
        <v>302400</v>
      </c>
      <c r="G5957" s="62">
        <v>39186</v>
      </c>
      <c r="H5957" s="62">
        <v>116.63</v>
      </c>
      <c r="I5957" s="62">
        <v>10800</v>
      </c>
      <c r="J5957" s="62">
        <v>281232</v>
      </c>
      <c r="K5957" s="62">
        <v>0</v>
      </c>
      <c r="L5957" s="63"/>
      <c r="M5957" s="63"/>
      <c r="N5957" s="63"/>
      <c r="O5957" s="63"/>
      <c r="P5957" s="63"/>
      <c r="Q5957" s="63"/>
      <c r="R5957" s="63"/>
      <c r="S5957" s="63"/>
      <c r="T5957" s="63"/>
      <c r="U5957" s="63"/>
      <c r="V5957" s="63"/>
      <c r="W5957" s="63"/>
      <c r="X5957" s="63"/>
      <c r="Y5957" s="63"/>
      <c r="Z5957" s="62">
        <v>76200</v>
      </c>
      <c r="AA5957" s="62">
        <v>6379</v>
      </c>
      <c r="AB5957" s="62">
        <v>18.989999999999998</v>
      </c>
      <c r="AC5957" s="62">
        <v>2721.43</v>
      </c>
    </row>
    <row r="5958" spans="1:29" x14ac:dyDescent="0.25">
      <c r="A5958" s="61" t="s">
        <v>107</v>
      </c>
      <c r="B5958" s="61" t="s">
        <v>108</v>
      </c>
      <c r="C5958" s="62">
        <v>2011</v>
      </c>
      <c r="D5958" s="61" t="s">
        <v>72</v>
      </c>
      <c r="E5958" s="62">
        <v>45</v>
      </c>
      <c r="F5958" s="62">
        <v>180960</v>
      </c>
      <c r="G5958" s="62">
        <v>30451</v>
      </c>
      <c r="H5958" s="62">
        <v>56.39</v>
      </c>
      <c r="I5958" s="62">
        <v>4021.33</v>
      </c>
      <c r="J5958" s="62">
        <v>168292.8</v>
      </c>
      <c r="K5958" s="62">
        <v>18923.38</v>
      </c>
      <c r="L5958" s="62">
        <v>28066</v>
      </c>
      <c r="M5958" s="62">
        <v>51.97</v>
      </c>
      <c r="N5958" s="62">
        <v>420.52</v>
      </c>
      <c r="O5958" s="62">
        <v>228202.66</v>
      </c>
      <c r="P5958" s="63"/>
      <c r="Q5958" s="63"/>
      <c r="R5958" s="63"/>
      <c r="S5958" s="63"/>
      <c r="T5958" s="63"/>
      <c r="U5958" s="63"/>
      <c r="V5958" s="63"/>
      <c r="W5958" s="63"/>
      <c r="X5958" s="63"/>
      <c r="Y5958" s="63"/>
      <c r="Z5958" s="62">
        <v>0</v>
      </c>
      <c r="AA5958" s="62">
        <v>23311</v>
      </c>
      <c r="AB5958" s="62">
        <v>43.17</v>
      </c>
      <c r="AC5958" s="62">
        <v>0</v>
      </c>
    </row>
    <row r="5959" spans="1:29" ht="30" x14ac:dyDescent="0.25">
      <c r="A5959" s="61" t="s">
        <v>231</v>
      </c>
      <c r="B5959" s="61" t="s">
        <v>232</v>
      </c>
      <c r="C5959" s="62">
        <v>2004</v>
      </c>
      <c r="D5959" s="61" t="s">
        <v>301</v>
      </c>
      <c r="E5959" s="62">
        <v>96</v>
      </c>
      <c r="F5959" s="62">
        <v>738200</v>
      </c>
      <c r="G5959" s="62">
        <v>53583</v>
      </c>
      <c r="H5959" s="62">
        <v>46.51</v>
      </c>
      <c r="I5959" s="62">
        <v>7689.58</v>
      </c>
      <c r="J5959" s="62">
        <v>686526</v>
      </c>
      <c r="K5959" s="62">
        <v>0</v>
      </c>
      <c r="L5959" s="63"/>
      <c r="M5959" s="63"/>
      <c r="N5959" s="63"/>
      <c r="O5959" s="63"/>
      <c r="P5959" s="63"/>
      <c r="Q5959" s="63"/>
      <c r="R5959" s="63"/>
      <c r="S5959" s="63"/>
      <c r="T5959" s="63"/>
      <c r="U5959" s="63"/>
      <c r="V5959" s="63"/>
      <c r="W5959" s="63"/>
      <c r="X5959" s="63"/>
      <c r="Y5959" s="63"/>
      <c r="Z5959" s="62">
        <v>398019.32</v>
      </c>
      <c r="AA5959" s="62">
        <v>17747</v>
      </c>
      <c r="AB5959" s="62">
        <v>15.41</v>
      </c>
      <c r="AC5959" s="62">
        <v>4146.03</v>
      </c>
    </row>
    <row r="5960" spans="1:29" ht="30" x14ac:dyDescent="0.25">
      <c r="A5960" s="61" t="s">
        <v>138</v>
      </c>
      <c r="B5960" s="61" t="s">
        <v>139</v>
      </c>
      <c r="C5960" s="62">
        <v>2004</v>
      </c>
      <c r="D5960" s="61" t="s">
        <v>226</v>
      </c>
      <c r="E5960" s="62">
        <v>24</v>
      </c>
      <c r="F5960" s="62">
        <v>114827</v>
      </c>
      <c r="G5960" s="62">
        <v>13501</v>
      </c>
      <c r="H5960" s="62">
        <v>46.88</v>
      </c>
      <c r="I5960" s="62">
        <v>4784.46</v>
      </c>
      <c r="J5960" s="62">
        <v>106789.11</v>
      </c>
      <c r="K5960" s="62">
        <v>10643.06</v>
      </c>
      <c r="L5960" s="62">
        <v>13937</v>
      </c>
      <c r="M5960" s="62">
        <v>48.39</v>
      </c>
      <c r="N5960" s="63"/>
      <c r="O5960" s="63"/>
      <c r="P5960" s="63"/>
      <c r="Q5960" s="63"/>
      <c r="R5960" s="63"/>
      <c r="S5960" s="63"/>
      <c r="T5960" s="63"/>
      <c r="U5960" s="63"/>
      <c r="V5960" s="63"/>
      <c r="W5960" s="63"/>
      <c r="X5960" s="63"/>
      <c r="Y5960" s="63"/>
      <c r="Z5960" s="62">
        <v>34200</v>
      </c>
      <c r="AA5960" s="62">
        <v>2131</v>
      </c>
      <c r="AB5960" s="62">
        <v>7.4</v>
      </c>
      <c r="AC5960" s="62">
        <v>1425</v>
      </c>
    </row>
    <row r="5961" spans="1:29" ht="30" x14ac:dyDescent="0.25">
      <c r="A5961" s="61" t="s">
        <v>87</v>
      </c>
      <c r="B5961" s="61" t="s">
        <v>88</v>
      </c>
      <c r="C5961" s="62">
        <v>2015</v>
      </c>
      <c r="D5961" s="61" t="s">
        <v>135</v>
      </c>
      <c r="E5961" s="62">
        <v>60</v>
      </c>
      <c r="F5961" s="62">
        <v>76494</v>
      </c>
      <c r="G5961" s="62">
        <v>17932</v>
      </c>
      <c r="H5961" s="62">
        <v>24.91</v>
      </c>
      <c r="I5961" s="62">
        <v>1274.9000000000001</v>
      </c>
      <c r="J5961" s="62">
        <v>71139.42</v>
      </c>
      <c r="K5961" s="62">
        <v>48797.279999999999</v>
      </c>
      <c r="L5961" s="62">
        <v>33866</v>
      </c>
      <c r="M5961" s="62">
        <v>47.04</v>
      </c>
      <c r="N5961" s="62">
        <v>813.29</v>
      </c>
      <c r="O5961" s="62">
        <v>588461.09</v>
      </c>
      <c r="P5961" s="63"/>
      <c r="Q5961" s="63"/>
      <c r="R5961" s="63"/>
      <c r="S5961" s="63"/>
      <c r="T5961" s="63"/>
      <c r="U5961" s="63"/>
      <c r="V5961" s="63"/>
      <c r="W5961" s="63"/>
      <c r="X5961" s="63"/>
      <c r="Y5961" s="63"/>
      <c r="Z5961" s="62">
        <v>462804</v>
      </c>
      <c r="AA5961" s="62">
        <v>92465</v>
      </c>
      <c r="AB5961" s="62">
        <v>128.41999999999999</v>
      </c>
      <c r="AC5961" s="62">
        <v>7713.4</v>
      </c>
    </row>
    <row r="5962" spans="1:29" ht="30" x14ac:dyDescent="0.25">
      <c r="A5962" s="61" t="s">
        <v>153</v>
      </c>
      <c r="B5962" s="61" t="s">
        <v>154</v>
      </c>
      <c r="C5962" s="62">
        <v>2007</v>
      </c>
      <c r="D5962" s="61" t="s">
        <v>99</v>
      </c>
      <c r="E5962" s="62">
        <v>61</v>
      </c>
      <c r="F5962" s="62">
        <v>239200</v>
      </c>
      <c r="G5962" s="62">
        <v>43954</v>
      </c>
      <c r="H5962" s="62">
        <v>60.05</v>
      </c>
      <c r="I5962" s="62">
        <v>3921.31</v>
      </c>
      <c r="J5962" s="62">
        <v>222456</v>
      </c>
      <c r="K5962" s="62">
        <v>15553.83</v>
      </c>
      <c r="L5962" s="62">
        <v>26503</v>
      </c>
      <c r="M5962" s="62">
        <v>36.21</v>
      </c>
      <c r="N5962" s="63"/>
      <c r="O5962" s="63"/>
      <c r="P5962" s="63"/>
      <c r="Q5962" s="63"/>
      <c r="R5962" s="63"/>
      <c r="S5962" s="63"/>
      <c r="T5962" s="63"/>
      <c r="U5962" s="63"/>
      <c r="V5962" s="63"/>
      <c r="W5962" s="63"/>
      <c r="X5962" s="63"/>
      <c r="Y5962" s="63"/>
      <c r="Z5962" s="62">
        <v>2595</v>
      </c>
      <c r="AA5962" s="62">
        <v>16410</v>
      </c>
      <c r="AB5962" s="62">
        <v>22.42</v>
      </c>
      <c r="AC5962" s="62">
        <v>42.54</v>
      </c>
    </row>
    <row r="5963" spans="1:29" ht="30" x14ac:dyDescent="0.25">
      <c r="A5963" s="61" t="s">
        <v>494</v>
      </c>
      <c r="B5963" s="61" t="s">
        <v>495</v>
      </c>
      <c r="C5963" s="62">
        <v>2013</v>
      </c>
      <c r="D5963" s="61" t="s">
        <v>75</v>
      </c>
      <c r="E5963" s="62">
        <v>10</v>
      </c>
      <c r="F5963" s="62">
        <v>706</v>
      </c>
      <c r="G5963" s="62">
        <v>327</v>
      </c>
      <c r="H5963" s="62">
        <v>2.73</v>
      </c>
      <c r="I5963" s="62">
        <v>70.599999999999994</v>
      </c>
      <c r="J5963" s="62">
        <v>656.58</v>
      </c>
      <c r="K5963" s="62">
        <v>0</v>
      </c>
      <c r="L5963" s="63"/>
      <c r="M5963" s="63"/>
      <c r="N5963" s="63"/>
      <c r="O5963" s="63"/>
      <c r="P5963" s="63"/>
      <c r="Q5963" s="63"/>
      <c r="R5963" s="63"/>
      <c r="S5963" s="63"/>
      <c r="T5963" s="63"/>
      <c r="U5963" s="63"/>
      <c r="V5963" s="63"/>
      <c r="W5963" s="63"/>
      <c r="X5963" s="63"/>
      <c r="Y5963" s="63"/>
      <c r="Z5963" s="62">
        <v>490.61</v>
      </c>
      <c r="AA5963" s="62">
        <v>3700</v>
      </c>
      <c r="AB5963" s="62">
        <v>30.83</v>
      </c>
      <c r="AC5963" s="62">
        <v>49.06</v>
      </c>
    </row>
    <row r="5964" spans="1:29" x14ac:dyDescent="0.25">
      <c r="A5964" s="61" t="s">
        <v>285</v>
      </c>
      <c r="B5964" s="61" t="s">
        <v>286</v>
      </c>
      <c r="C5964" s="62">
        <v>2008</v>
      </c>
      <c r="D5964" s="61" t="s">
        <v>99</v>
      </c>
      <c r="E5964" s="62">
        <v>80</v>
      </c>
      <c r="F5964" s="62">
        <v>341200</v>
      </c>
      <c r="G5964" s="62">
        <v>41414</v>
      </c>
      <c r="H5964" s="62">
        <v>43.14</v>
      </c>
      <c r="I5964" s="62">
        <v>4265</v>
      </c>
      <c r="J5964" s="62">
        <v>317316</v>
      </c>
      <c r="K5964" s="62">
        <v>50650</v>
      </c>
      <c r="L5964" s="62">
        <v>34761</v>
      </c>
      <c r="M5964" s="62">
        <v>36.21</v>
      </c>
      <c r="N5964" s="62">
        <v>633.13</v>
      </c>
      <c r="O5964" s="62">
        <v>610803.55000000005</v>
      </c>
      <c r="P5964" s="63"/>
      <c r="Q5964" s="63"/>
      <c r="R5964" s="63"/>
      <c r="S5964" s="63"/>
      <c r="T5964" s="63"/>
      <c r="U5964" s="63"/>
      <c r="V5964" s="63"/>
      <c r="W5964" s="63"/>
      <c r="X5964" s="63"/>
      <c r="Y5964" s="63"/>
      <c r="Z5964" s="62">
        <v>12800</v>
      </c>
      <c r="AA5964" s="62">
        <v>329</v>
      </c>
      <c r="AB5964" s="62">
        <v>0.34</v>
      </c>
      <c r="AC5964" s="62">
        <v>160</v>
      </c>
    </row>
    <row r="5965" spans="1:29" ht="45" x14ac:dyDescent="0.25">
      <c r="A5965" s="61" t="s">
        <v>214</v>
      </c>
      <c r="B5965" s="61" t="s">
        <v>215</v>
      </c>
      <c r="C5965" s="62">
        <v>2013</v>
      </c>
      <c r="D5965" s="61" t="s">
        <v>150</v>
      </c>
      <c r="E5965" s="62">
        <v>6</v>
      </c>
      <c r="F5965" s="63"/>
      <c r="G5965" s="63"/>
      <c r="H5965" s="63"/>
      <c r="I5965" s="63"/>
      <c r="J5965" s="63"/>
      <c r="K5965" s="62">
        <v>0</v>
      </c>
      <c r="L5965" s="63"/>
      <c r="M5965" s="63"/>
      <c r="N5965" s="63"/>
      <c r="O5965" s="63"/>
      <c r="P5965" s="63"/>
      <c r="Q5965" s="63"/>
      <c r="R5965" s="63"/>
      <c r="S5965" s="63"/>
      <c r="T5965" s="63"/>
      <c r="U5965" s="63"/>
      <c r="V5965" s="63"/>
      <c r="W5965" s="63"/>
      <c r="X5965" s="63"/>
      <c r="Y5965" s="63"/>
      <c r="Z5965" s="62">
        <v>0</v>
      </c>
      <c r="AA5965" s="63"/>
      <c r="AB5965" s="63"/>
      <c r="AC5965" s="62">
        <v>0</v>
      </c>
    </row>
    <row r="5966" spans="1:29" x14ac:dyDescent="0.25">
      <c r="A5966" s="61" t="s">
        <v>196</v>
      </c>
      <c r="B5966" s="61" t="s">
        <v>197</v>
      </c>
      <c r="C5966" s="62">
        <v>2018</v>
      </c>
      <c r="D5966" s="61" t="s">
        <v>119</v>
      </c>
      <c r="E5966" s="62">
        <v>6</v>
      </c>
      <c r="F5966" s="62">
        <v>1745</v>
      </c>
      <c r="G5966" s="62">
        <v>395</v>
      </c>
      <c r="H5966" s="62">
        <v>5.49</v>
      </c>
      <c r="I5966" s="62">
        <v>290.83</v>
      </c>
      <c r="J5966" s="62">
        <v>1622.85</v>
      </c>
      <c r="K5966" s="62">
        <v>0</v>
      </c>
      <c r="L5966" s="62">
        <v>0</v>
      </c>
      <c r="M5966" s="62">
        <v>0</v>
      </c>
      <c r="N5966" s="63"/>
      <c r="O5966" s="63"/>
      <c r="P5966" s="63"/>
      <c r="Q5966" s="63"/>
      <c r="R5966" s="63"/>
      <c r="S5966" s="63"/>
      <c r="T5966" s="63"/>
      <c r="U5966" s="63"/>
      <c r="V5966" s="63"/>
      <c r="W5966" s="63"/>
      <c r="X5966" s="63"/>
      <c r="Y5966" s="63"/>
      <c r="Z5966" s="62">
        <v>5555</v>
      </c>
      <c r="AA5966" s="62">
        <v>1892</v>
      </c>
      <c r="AB5966" s="62">
        <v>26.28</v>
      </c>
      <c r="AC5966" s="62">
        <v>925.83</v>
      </c>
    </row>
    <row r="5967" spans="1:29" ht="30" x14ac:dyDescent="0.25">
      <c r="A5967" s="61" t="s">
        <v>415</v>
      </c>
      <c r="B5967" s="61" t="s">
        <v>416</v>
      </c>
      <c r="C5967" s="62">
        <v>2011</v>
      </c>
      <c r="D5967" s="61" t="s">
        <v>86</v>
      </c>
      <c r="E5967" s="62">
        <v>26</v>
      </c>
      <c r="F5967" s="63"/>
      <c r="G5967" s="63"/>
      <c r="H5967" s="63"/>
      <c r="I5967" s="63"/>
      <c r="J5967" s="63"/>
      <c r="K5967" s="62">
        <v>0</v>
      </c>
      <c r="L5967" s="63"/>
      <c r="M5967" s="63"/>
      <c r="N5967" s="63"/>
      <c r="O5967" s="63"/>
      <c r="P5967" s="63"/>
      <c r="Q5967" s="63"/>
      <c r="R5967" s="63"/>
      <c r="S5967" s="63"/>
      <c r="T5967" s="63"/>
      <c r="U5967" s="63"/>
      <c r="V5967" s="63"/>
      <c r="W5967" s="63"/>
      <c r="X5967" s="63"/>
      <c r="Y5967" s="63"/>
      <c r="Z5967" s="62">
        <v>285.41000000000003</v>
      </c>
      <c r="AA5967" s="62">
        <v>38364</v>
      </c>
      <c r="AB5967" s="62">
        <v>122.96</v>
      </c>
      <c r="AC5967" s="62">
        <v>10.98</v>
      </c>
    </row>
    <row r="5968" spans="1:29" x14ac:dyDescent="0.25">
      <c r="A5968" s="61" t="s">
        <v>275</v>
      </c>
      <c r="B5968" s="61" t="s">
        <v>276</v>
      </c>
      <c r="C5968" s="62">
        <v>2004</v>
      </c>
      <c r="D5968" s="61" t="s">
        <v>99</v>
      </c>
      <c r="E5968" s="62">
        <v>22</v>
      </c>
      <c r="F5968" s="62">
        <v>251880</v>
      </c>
      <c r="G5968" s="62">
        <v>31891</v>
      </c>
      <c r="H5968" s="62">
        <v>120.8</v>
      </c>
      <c r="I5968" s="62">
        <v>11449.09</v>
      </c>
      <c r="J5968" s="62">
        <v>234248.4</v>
      </c>
      <c r="K5968" s="62">
        <v>0</v>
      </c>
      <c r="L5968" s="63"/>
      <c r="M5968" s="63"/>
      <c r="N5968" s="63"/>
      <c r="O5968" s="63"/>
      <c r="P5968" s="63"/>
      <c r="Q5968" s="63"/>
      <c r="R5968" s="63"/>
      <c r="S5968" s="63"/>
      <c r="T5968" s="63"/>
      <c r="U5968" s="63"/>
      <c r="V5968" s="63"/>
      <c r="W5968" s="63"/>
      <c r="X5968" s="63"/>
      <c r="Y5968" s="63"/>
      <c r="Z5968" s="62">
        <v>572.15</v>
      </c>
      <c r="AA5968" s="62">
        <v>1426</v>
      </c>
      <c r="AB5968" s="62">
        <v>5.4</v>
      </c>
      <c r="AC5968" s="62">
        <v>26.01</v>
      </c>
    </row>
    <row r="5969" spans="1:29" x14ac:dyDescent="0.25">
      <c r="A5969" s="61" t="s">
        <v>475</v>
      </c>
      <c r="B5969" s="61" t="s">
        <v>476</v>
      </c>
      <c r="C5969" s="62">
        <v>2015</v>
      </c>
      <c r="D5969" s="61" t="s">
        <v>75</v>
      </c>
      <c r="E5969" s="62">
        <v>13</v>
      </c>
      <c r="F5969" s="62">
        <v>5259</v>
      </c>
      <c r="G5969" s="62">
        <v>260774</v>
      </c>
      <c r="H5969" s="62">
        <v>1671.63</v>
      </c>
      <c r="I5969" s="62">
        <v>404.54</v>
      </c>
      <c r="J5969" s="62">
        <v>4890.87</v>
      </c>
      <c r="K5969" s="62">
        <v>0</v>
      </c>
      <c r="L5969" s="62">
        <v>160</v>
      </c>
      <c r="M5969" s="62">
        <v>1.03</v>
      </c>
      <c r="N5969" s="62">
        <v>0</v>
      </c>
      <c r="O5969" s="62">
        <v>0</v>
      </c>
      <c r="P5969" s="63"/>
      <c r="Q5969" s="63"/>
      <c r="R5969" s="63"/>
      <c r="S5969" s="63"/>
      <c r="T5969" s="63"/>
      <c r="U5969" s="63"/>
      <c r="V5969" s="63"/>
      <c r="W5969" s="63"/>
      <c r="X5969" s="63"/>
      <c r="Y5969" s="63"/>
      <c r="Z5969" s="62">
        <v>0</v>
      </c>
      <c r="AA5969" s="62">
        <v>7486</v>
      </c>
      <c r="AB5969" s="62">
        <v>47.99</v>
      </c>
      <c r="AC5969" s="62">
        <v>0</v>
      </c>
    </row>
    <row r="5970" spans="1:29" x14ac:dyDescent="0.25">
      <c r="A5970" s="61" t="s">
        <v>383</v>
      </c>
      <c r="B5970" s="61" t="s">
        <v>384</v>
      </c>
      <c r="C5970" s="62">
        <v>2006</v>
      </c>
      <c r="D5970" s="61" t="s">
        <v>78</v>
      </c>
      <c r="E5970" s="62">
        <v>52</v>
      </c>
      <c r="F5970" s="62">
        <v>449500</v>
      </c>
      <c r="G5970" s="62">
        <v>84038</v>
      </c>
      <c r="H5970" s="62">
        <v>134.68</v>
      </c>
      <c r="I5970" s="62">
        <v>8644.23</v>
      </c>
      <c r="J5970" s="62">
        <v>418035</v>
      </c>
      <c r="K5970" s="62">
        <v>0</v>
      </c>
      <c r="L5970" s="63"/>
      <c r="M5970" s="63"/>
      <c r="N5970" s="63"/>
      <c r="O5970" s="63"/>
      <c r="P5970" s="63"/>
      <c r="Q5970" s="63"/>
      <c r="R5970" s="63"/>
      <c r="S5970" s="63"/>
      <c r="T5970" s="63"/>
      <c r="U5970" s="63"/>
      <c r="V5970" s="63"/>
      <c r="W5970" s="63"/>
      <c r="X5970" s="63"/>
      <c r="Y5970" s="63"/>
      <c r="Z5970" s="62">
        <v>794.06</v>
      </c>
      <c r="AA5970" s="62">
        <v>1832</v>
      </c>
      <c r="AB5970" s="62">
        <v>2.94</v>
      </c>
      <c r="AC5970" s="62">
        <v>15.27</v>
      </c>
    </row>
    <row r="5971" spans="1:29" ht="30" x14ac:dyDescent="0.25">
      <c r="A5971" s="61" t="s">
        <v>231</v>
      </c>
      <c r="B5971" s="61" t="s">
        <v>232</v>
      </c>
      <c r="C5971" s="62">
        <v>2012</v>
      </c>
      <c r="D5971" s="61" t="s">
        <v>89</v>
      </c>
      <c r="E5971" s="62">
        <v>68</v>
      </c>
      <c r="F5971" s="62">
        <v>241200</v>
      </c>
      <c r="G5971" s="62">
        <v>30913</v>
      </c>
      <c r="H5971" s="62">
        <v>37.880000000000003</v>
      </c>
      <c r="I5971" s="62">
        <v>3547.06</v>
      </c>
      <c r="J5971" s="62">
        <v>224316</v>
      </c>
      <c r="K5971" s="62">
        <v>25024.51</v>
      </c>
      <c r="L5971" s="62">
        <v>29723</v>
      </c>
      <c r="M5971" s="62">
        <v>36.43</v>
      </c>
      <c r="N5971" s="62">
        <v>368.01</v>
      </c>
      <c r="O5971" s="62">
        <v>301778.08</v>
      </c>
      <c r="P5971" s="63"/>
      <c r="Q5971" s="63"/>
      <c r="R5971" s="63"/>
      <c r="S5971" s="63"/>
      <c r="T5971" s="63"/>
      <c r="U5971" s="63"/>
      <c r="V5971" s="63"/>
      <c r="W5971" s="63"/>
      <c r="X5971" s="63"/>
      <c r="Y5971" s="63"/>
      <c r="Z5971" s="62">
        <v>3037</v>
      </c>
      <c r="AA5971" s="62">
        <v>23141</v>
      </c>
      <c r="AB5971" s="62">
        <v>28.36</v>
      </c>
      <c r="AC5971" s="62">
        <v>44.66</v>
      </c>
    </row>
    <row r="5972" spans="1:29" ht="30" x14ac:dyDescent="0.25">
      <c r="A5972" s="61" t="s">
        <v>171</v>
      </c>
      <c r="B5972" s="61" t="s">
        <v>172</v>
      </c>
      <c r="C5972" s="62">
        <v>2010</v>
      </c>
      <c r="D5972" s="61" t="s">
        <v>86</v>
      </c>
      <c r="E5972" s="62">
        <v>80</v>
      </c>
      <c r="F5972" s="62">
        <v>26615</v>
      </c>
      <c r="G5972" s="62">
        <v>5783</v>
      </c>
      <c r="H5972" s="62">
        <v>6.02</v>
      </c>
      <c r="I5972" s="62">
        <v>332.69</v>
      </c>
      <c r="J5972" s="62">
        <v>24751.95</v>
      </c>
      <c r="K5972" s="62">
        <v>866.15</v>
      </c>
      <c r="L5972" s="62">
        <v>1647</v>
      </c>
      <c r="M5972" s="62">
        <v>1.72</v>
      </c>
      <c r="N5972" s="63"/>
      <c r="O5972" s="63"/>
      <c r="P5972" s="63"/>
      <c r="Q5972" s="63"/>
      <c r="R5972" s="63"/>
      <c r="S5972" s="63"/>
      <c r="T5972" s="63"/>
      <c r="U5972" s="63"/>
      <c r="V5972" s="63"/>
      <c r="W5972" s="63"/>
      <c r="X5972" s="63"/>
      <c r="Y5972" s="63"/>
      <c r="Z5972" s="62">
        <v>6618</v>
      </c>
      <c r="AA5972" s="62">
        <v>56915</v>
      </c>
      <c r="AB5972" s="62">
        <v>59.29</v>
      </c>
      <c r="AC5972" s="62">
        <v>82.73</v>
      </c>
    </row>
    <row r="5973" spans="1:29" ht="45" x14ac:dyDescent="0.25">
      <c r="A5973" s="61" t="s">
        <v>344</v>
      </c>
      <c r="B5973" s="61" t="s">
        <v>345</v>
      </c>
      <c r="C5973" s="62">
        <v>2007</v>
      </c>
      <c r="D5973" s="61" t="s">
        <v>72</v>
      </c>
      <c r="E5973" s="62">
        <v>16</v>
      </c>
      <c r="F5973" s="62">
        <v>112160</v>
      </c>
      <c r="G5973" s="62">
        <v>18507</v>
      </c>
      <c r="H5973" s="62">
        <v>96.39</v>
      </c>
      <c r="I5973" s="62">
        <v>7010</v>
      </c>
      <c r="J5973" s="62">
        <v>104308.8</v>
      </c>
      <c r="K5973" s="62">
        <v>0</v>
      </c>
      <c r="L5973" s="63"/>
      <c r="M5973" s="63"/>
      <c r="N5973" s="63"/>
      <c r="O5973" s="63"/>
      <c r="P5973" s="63"/>
      <c r="Q5973" s="63"/>
      <c r="R5973" s="63"/>
      <c r="S5973" s="63"/>
      <c r="T5973" s="63"/>
      <c r="U5973" s="63"/>
      <c r="V5973" s="63"/>
      <c r="W5973" s="63"/>
      <c r="X5973" s="63"/>
      <c r="Y5973" s="63"/>
      <c r="Z5973" s="62">
        <v>605</v>
      </c>
      <c r="AA5973" s="62">
        <v>2722</v>
      </c>
      <c r="AB5973" s="62">
        <v>14.18</v>
      </c>
      <c r="AC5973" s="62">
        <v>37.81</v>
      </c>
    </row>
    <row r="5974" spans="1:29" x14ac:dyDescent="0.25">
      <c r="A5974" s="61" t="s">
        <v>128</v>
      </c>
      <c r="B5974" s="61" t="s">
        <v>129</v>
      </c>
      <c r="C5974" s="62">
        <v>2012</v>
      </c>
      <c r="D5974" s="61" t="s">
        <v>78</v>
      </c>
      <c r="E5974" s="62">
        <v>52</v>
      </c>
      <c r="F5974" s="62">
        <v>189736</v>
      </c>
      <c r="G5974" s="62">
        <v>27904</v>
      </c>
      <c r="H5974" s="62">
        <v>44.72</v>
      </c>
      <c r="I5974" s="62">
        <v>3648.77</v>
      </c>
      <c r="J5974" s="62">
        <v>176454.48</v>
      </c>
      <c r="K5974" s="62">
        <v>29887.49</v>
      </c>
      <c r="L5974" s="62">
        <v>12045</v>
      </c>
      <c r="M5974" s="62">
        <v>19.3</v>
      </c>
      <c r="N5974" s="62">
        <v>574.76</v>
      </c>
      <c r="O5974" s="62">
        <v>360422.18</v>
      </c>
      <c r="P5974" s="63"/>
      <c r="Q5974" s="63"/>
      <c r="R5974" s="63"/>
      <c r="S5974" s="63"/>
      <c r="T5974" s="63"/>
      <c r="U5974" s="63"/>
      <c r="V5974" s="63"/>
      <c r="W5974" s="63"/>
      <c r="X5974" s="63"/>
      <c r="Y5974" s="63"/>
      <c r="Z5974" s="62">
        <v>1179</v>
      </c>
      <c r="AA5974" s="62">
        <v>7501</v>
      </c>
      <c r="AB5974" s="62">
        <v>12.02</v>
      </c>
      <c r="AC5974" s="62">
        <v>22.67</v>
      </c>
    </row>
    <row r="5975" spans="1:29" x14ac:dyDescent="0.25">
      <c r="A5975" s="61" t="s">
        <v>424</v>
      </c>
      <c r="B5975" s="61" t="s">
        <v>425</v>
      </c>
      <c r="C5975" s="62">
        <v>2004</v>
      </c>
      <c r="D5975" s="61" t="s">
        <v>78</v>
      </c>
      <c r="E5975" s="62">
        <v>56</v>
      </c>
      <c r="F5975" s="62">
        <v>457927</v>
      </c>
      <c r="G5975" s="62">
        <v>57248</v>
      </c>
      <c r="H5975" s="62">
        <v>85.19</v>
      </c>
      <c r="I5975" s="62">
        <v>8177.27</v>
      </c>
      <c r="J5975" s="62">
        <v>425872.11</v>
      </c>
      <c r="K5975" s="62">
        <v>0</v>
      </c>
      <c r="L5975" s="63"/>
      <c r="M5975" s="63"/>
      <c r="N5975" s="63"/>
      <c r="O5975" s="63"/>
      <c r="P5975" s="63"/>
      <c r="Q5975" s="63"/>
      <c r="R5975" s="63"/>
      <c r="S5975" s="63"/>
      <c r="T5975" s="63"/>
      <c r="U5975" s="63"/>
      <c r="V5975" s="63"/>
      <c r="W5975" s="63"/>
      <c r="X5975" s="63"/>
      <c r="Y5975" s="63"/>
      <c r="Z5975" s="62">
        <v>127000</v>
      </c>
      <c r="AA5975" s="62">
        <v>4044</v>
      </c>
      <c r="AB5975" s="62">
        <v>6.02</v>
      </c>
      <c r="AC5975" s="62">
        <v>2267.86</v>
      </c>
    </row>
    <row r="5976" spans="1:29" x14ac:dyDescent="0.25">
      <c r="A5976" s="61" t="s">
        <v>163</v>
      </c>
      <c r="B5976" s="61" t="s">
        <v>164</v>
      </c>
      <c r="C5976" s="62">
        <v>2017</v>
      </c>
      <c r="D5976" s="61" t="s">
        <v>89</v>
      </c>
      <c r="E5976" s="62">
        <v>36</v>
      </c>
      <c r="F5976" s="62">
        <v>298680</v>
      </c>
      <c r="G5976" s="62">
        <v>59989</v>
      </c>
      <c r="H5976" s="62">
        <v>138.86000000000001</v>
      </c>
      <c r="I5976" s="62">
        <v>8296.67</v>
      </c>
      <c r="J5976" s="62">
        <v>277772.40000000002</v>
      </c>
      <c r="K5976" s="62">
        <v>0</v>
      </c>
      <c r="L5976" s="63"/>
      <c r="M5976" s="63"/>
      <c r="N5976" s="63"/>
      <c r="O5976" s="63"/>
      <c r="P5976" s="63"/>
      <c r="Q5976" s="63"/>
      <c r="R5976" s="63"/>
      <c r="S5976" s="63"/>
      <c r="T5976" s="63"/>
      <c r="U5976" s="63"/>
      <c r="V5976" s="63"/>
      <c r="W5976" s="63"/>
      <c r="X5976" s="63"/>
      <c r="Y5976" s="63"/>
      <c r="Z5976" s="62">
        <v>250229</v>
      </c>
      <c r="AA5976" s="62">
        <v>21751</v>
      </c>
      <c r="AB5976" s="62">
        <v>50.35</v>
      </c>
      <c r="AC5976" s="62">
        <v>6950.81</v>
      </c>
    </row>
    <row r="5977" spans="1:29" x14ac:dyDescent="0.25">
      <c r="A5977" s="61" t="s">
        <v>260</v>
      </c>
      <c r="B5977" s="61" t="s">
        <v>261</v>
      </c>
      <c r="C5977" s="62">
        <v>2015</v>
      </c>
      <c r="D5977" s="61" t="s">
        <v>262</v>
      </c>
      <c r="E5977" s="62">
        <v>42</v>
      </c>
      <c r="F5977" s="62">
        <v>275890</v>
      </c>
      <c r="G5977" s="62">
        <v>47133</v>
      </c>
      <c r="H5977" s="62">
        <v>93.52</v>
      </c>
      <c r="I5977" s="62">
        <v>6568.81</v>
      </c>
      <c r="J5977" s="62">
        <v>256577.7</v>
      </c>
      <c r="K5977" s="62">
        <v>14975.75</v>
      </c>
      <c r="L5977" s="62">
        <v>26427</v>
      </c>
      <c r="M5977" s="62">
        <v>52.43</v>
      </c>
      <c r="N5977" s="62">
        <v>356.57</v>
      </c>
      <c r="O5977" s="62">
        <v>180597.08</v>
      </c>
      <c r="P5977" s="63"/>
      <c r="Q5977" s="63"/>
      <c r="R5977" s="63"/>
      <c r="S5977" s="63"/>
      <c r="T5977" s="63"/>
      <c r="U5977" s="63"/>
      <c r="V5977" s="63"/>
      <c r="W5977" s="63"/>
      <c r="X5977" s="63"/>
      <c r="Y5977" s="63"/>
      <c r="Z5977" s="62">
        <v>1677</v>
      </c>
      <c r="AA5977" s="62">
        <v>15377</v>
      </c>
      <c r="AB5977" s="62">
        <v>30.51</v>
      </c>
      <c r="AC5977" s="62">
        <v>39.93</v>
      </c>
    </row>
    <row r="5978" spans="1:29" ht="30" x14ac:dyDescent="0.25">
      <c r="A5978" s="61" t="s">
        <v>180</v>
      </c>
      <c r="B5978" s="61" t="s">
        <v>181</v>
      </c>
      <c r="C5978" s="62">
        <v>2009</v>
      </c>
      <c r="D5978" s="61" t="s">
        <v>226</v>
      </c>
      <c r="E5978" s="62">
        <v>55</v>
      </c>
      <c r="F5978" s="62">
        <v>182809</v>
      </c>
      <c r="G5978" s="62">
        <v>26571</v>
      </c>
      <c r="H5978" s="62">
        <v>40.26</v>
      </c>
      <c r="I5978" s="62">
        <v>3323.8</v>
      </c>
      <c r="J5978" s="62">
        <v>170012.37</v>
      </c>
      <c r="K5978" s="62">
        <v>24220.17</v>
      </c>
      <c r="L5978" s="62">
        <v>39651</v>
      </c>
      <c r="M5978" s="62">
        <v>60.08</v>
      </c>
      <c r="N5978" s="62">
        <v>440.37</v>
      </c>
      <c r="O5978" s="62">
        <v>292078.34999999998</v>
      </c>
      <c r="P5978" s="63"/>
      <c r="Q5978" s="63"/>
      <c r="R5978" s="63"/>
      <c r="S5978" s="63"/>
      <c r="T5978" s="63"/>
      <c r="U5978" s="63"/>
      <c r="V5978" s="63"/>
      <c r="W5978" s="63"/>
      <c r="X5978" s="63"/>
      <c r="Y5978" s="63"/>
      <c r="Z5978" s="62">
        <v>1852</v>
      </c>
      <c r="AA5978" s="62">
        <v>19508</v>
      </c>
      <c r="AB5978" s="62">
        <v>29.56</v>
      </c>
      <c r="AC5978" s="62">
        <v>33.67</v>
      </c>
    </row>
    <row r="5979" spans="1:29" x14ac:dyDescent="0.25">
      <c r="A5979" s="61" t="s">
        <v>144</v>
      </c>
      <c r="B5979" s="61" t="s">
        <v>145</v>
      </c>
      <c r="C5979" s="62">
        <v>2005</v>
      </c>
      <c r="D5979" s="61" t="s">
        <v>94</v>
      </c>
      <c r="E5979" s="62">
        <v>3</v>
      </c>
      <c r="F5979" s="62">
        <v>0</v>
      </c>
      <c r="G5979" s="62">
        <v>0</v>
      </c>
      <c r="H5979" s="62">
        <v>0</v>
      </c>
      <c r="I5979" s="62">
        <v>0</v>
      </c>
      <c r="J5979" s="62">
        <v>0</v>
      </c>
      <c r="K5979" s="62">
        <v>0</v>
      </c>
      <c r="L5979" s="62">
        <v>0</v>
      </c>
      <c r="M5979" s="62">
        <v>0</v>
      </c>
      <c r="N5979" s="62">
        <v>0</v>
      </c>
      <c r="O5979" s="62">
        <v>0</v>
      </c>
      <c r="P5979" s="63"/>
      <c r="Q5979" s="63"/>
      <c r="R5979" s="63"/>
      <c r="S5979" s="63"/>
      <c r="T5979" s="63"/>
      <c r="U5979" s="63"/>
      <c r="V5979" s="63"/>
      <c r="W5979" s="63"/>
      <c r="X5979" s="63"/>
      <c r="Y5979" s="63"/>
      <c r="Z5979" s="62">
        <v>369</v>
      </c>
      <c r="AA5979" s="62">
        <v>2796</v>
      </c>
      <c r="AB5979" s="62">
        <v>77.67</v>
      </c>
      <c r="AC5979" s="62">
        <v>123</v>
      </c>
    </row>
    <row r="5980" spans="1:29" x14ac:dyDescent="0.25">
      <c r="A5980" s="61" t="s">
        <v>409</v>
      </c>
      <c r="B5980" s="61" t="s">
        <v>410</v>
      </c>
      <c r="C5980" s="62">
        <v>2006</v>
      </c>
      <c r="D5980" s="61" t="s">
        <v>75</v>
      </c>
      <c r="E5980" s="62">
        <v>6</v>
      </c>
      <c r="F5980" s="63"/>
      <c r="G5980" s="63"/>
      <c r="H5980" s="63"/>
      <c r="I5980" s="63"/>
      <c r="J5980" s="63"/>
      <c r="K5980" s="62">
        <v>0</v>
      </c>
      <c r="L5980" s="63"/>
      <c r="M5980" s="63"/>
      <c r="N5980" s="63"/>
      <c r="O5980" s="63"/>
      <c r="P5980" s="63"/>
      <c r="Q5980" s="63"/>
      <c r="R5980" s="63"/>
      <c r="S5980" s="63"/>
      <c r="T5980" s="63"/>
      <c r="U5980" s="63"/>
      <c r="V5980" s="63"/>
      <c r="W5980" s="63"/>
      <c r="X5980" s="63"/>
      <c r="Y5980" s="63"/>
      <c r="Z5980" s="62">
        <v>0</v>
      </c>
      <c r="AA5980" s="63"/>
      <c r="AB5980" s="63"/>
      <c r="AC5980" s="62">
        <v>0</v>
      </c>
    </row>
    <row r="5981" spans="1:29" x14ac:dyDescent="0.25">
      <c r="A5981" s="61" t="s">
        <v>84</v>
      </c>
      <c r="B5981" s="61" t="s">
        <v>85</v>
      </c>
      <c r="C5981" s="62">
        <v>2013</v>
      </c>
      <c r="D5981" s="61" t="s">
        <v>135</v>
      </c>
      <c r="E5981" s="62">
        <v>26</v>
      </c>
      <c r="F5981" s="62">
        <v>81</v>
      </c>
      <c r="G5981" s="62">
        <v>107</v>
      </c>
      <c r="H5981" s="62">
        <v>0.34</v>
      </c>
      <c r="I5981" s="62">
        <v>3.12</v>
      </c>
      <c r="J5981" s="62">
        <v>75.33</v>
      </c>
      <c r="K5981" s="62">
        <v>72</v>
      </c>
      <c r="L5981" s="62">
        <v>105</v>
      </c>
      <c r="M5981" s="62">
        <v>0.34</v>
      </c>
      <c r="N5981" s="63"/>
      <c r="O5981" s="63"/>
      <c r="P5981" s="63"/>
      <c r="Q5981" s="63"/>
      <c r="R5981" s="63"/>
      <c r="S5981" s="63"/>
      <c r="T5981" s="63"/>
      <c r="U5981" s="63"/>
      <c r="V5981" s="63"/>
      <c r="W5981" s="63"/>
      <c r="X5981" s="63"/>
      <c r="Y5981" s="63"/>
      <c r="Z5981" s="62">
        <v>1903</v>
      </c>
      <c r="AA5981" s="62">
        <v>8765</v>
      </c>
      <c r="AB5981" s="62">
        <v>28.09</v>
      </c>
      <c r="AC5981" s="62">
        <v>73.19</v>
      </c>
    </row>
    <row r="5982" spans="1:29" x14ac:dyDescent="0.25">
      <c r="A5982" s="61" t="s">
        <v>178</v>
      </c>
      <c r="B5982" s="61" t="s">
        <v>179</v>
      </c>
      <c r="C5982" s="62">
        <v>2016</v>
      </c>
      <c r="D5982" s="61" t="s">
        <v>75</v>
      </c>
      <c r="E5982" s="62">
        <v>3</v>
      </c>
      <c r="F5982" s="63"/>
      <c r="G5982" s="63"/>
      <c r="H5982" s="63"/>
      <c r="I5982" s="63"/>
      <c r="J5982" s="63"/>
      <c r="K5982" s="62">
        <v>0</v>
      </c>
      <c r="L5982" s="63"/>
      <c r="M5982" s="63"/>
      <c r="N5982" s="63"/>
      <c r="O5982" s="63"/>
      <c r="P5982" s="63"/>
      <c r="Q5982" s="63"/>
      <c r="R5982" s="63"/>
      <c r="S5982" s="63"/>
      <c r="T5982" s="63"/>
      <c r="U5982" s="63"/>
      <c r="V5982" s="63"/>
      <c r="W5982" s="63"/>
      <c r="X5982" s="63"/>
      <c r="Y5982" s="63"/>
      <c r="Z5982" s="62">
        <v>0.24</v>
      </c>
      <c r="AA5982" s="62">
        <v>1386</v>
      </c>
      <c r="AB5982" s="62">
        <v>38.5</v>
      </c>
      <c r="AC5982" s="62">
        <v>0.08</v>
      </c>
    </row>
    <row r="5983" spans="1:29" ht="30" x14ac:dyDescent="0.25">
      <c r="A5983" s="61" t="s">
        <v>350</v>
      </c>
      <c r="B5983" s="61" t="s">
        <v>351</v>
      </c>
      <c r="C5983" s="62">
        <v>2018</v>
      </c>
      <c r="D5983" s="61" t="s">
        <v>99</v>
      </c>
      <c r="E5983" s="62">
        <v>12</v>
      </c>
      <c r="F5983" s="62">
        <v>27102</v>
      </c>
      <c r="G5983" s="62">
        <v>5541</v>
      </c>
      <c r="H5983" s="62">
        <v>38.479999999999997</v>
      </c>
      <c r="I5983" s="62">
        <v>2258.5</v>
      </c>
      <c r="J5983" s="62">
        <v>25204.86</v>
      </c>
      <c r="K5983" s="62">
        <v>1449</v>
      </c>
      <c r="L5983" s="62">
        <v>2482</v>
      </c>
      <c r="M5983" s="62">
        <v>17.239999999999998</v>
      </c>
      <c r="N5983" s="62">
        <v>120.75</v>
      </c>
      <c r="O5983" s="62">
        <v>17473.93</v>
      </c>
      <c r="P5983" s="63"/>
      <c r="Q5983" s="63"/>
      <c r="R5983" s="63"/>
      <c r="S5983" s="63"/>
      <c r="T5983" s="63"/>
      <c r="U5983" s="63"/>
      <c r="V5983" s="63"/>
      <c r="W5983" s="63"/>
      <c r="X5983" s="63"/>
      <c r="Y5983" s="63"/>
      <c r="Z5983" s="62">
        <v>24.09</v>
      </c>
      <c r="AA5983" s="62">
        <v>2465</v>
      </c>
      <c r="AB5983" s="62">
        <v>17.12</v>
      </c>
      <c r="AC5983" s="62">
        <v>2.0099999999999998</v>
      </c>
    </row>
    <row r="5984" spans="1:29" x14ac:dyDescent="0.25">
      <c r="A5984" s="61" t="s">
        <v>241</v>
      </c>
      <c r="B5984" s="61" t="s">
        <v>242</v>
      </c>
      <c r="C5984" s="62">
        <v>2018</v>
      </c>
      <c r="D5984" s="61" t="s">
        <v>75</v>
      </c>
      <c r="E5984" s="62">
        <v>1</v>
      </c>
      <c r="F5984" s="63"/>
      <c r="G5984" s="63"/>
      <c r="H5984" s="63"/>
      <c r="I5984" s="63"/>
      <c r="J5984" s="63"/>
      <c r="K5984" s="62">
        <v>0</v>
      </c>
      <c r="L5984" s="63"/>
      <c r="M5984" s="63"/>
      <c r="N5984" s="63"/>
      <c r="O5984" s="63"/>
      <c r="P5984" s="63"/>
      <c r="Q5984" s="63"/>
      <c r="R5984" s="63"/>
      <c r="S5984" s="63"/>
      <c r="T5984" s="63"/>
      <c r="U5984" s="63"/>
      <c r="V5984" s="63"/>
      <c r="W5984" s="63"/>
      <c r="X5984" s="63"/>
      <c r="Y5984" s="63"/>
      <c r="Z5984" s="62">
        <v>0</v>
      </c>
      <c r="AA5984" s="62">
        <v>357</v>
      </c>
      <c r="AB5984" s="62">
        <v>29.75</v>
      </c>
      <c r="AC5984" s="62">
        <v>0</v>
      </c>
    </row>
    <row r="5985" spans="1:29" ht="30" x14ac:dyDescent="0.25">
      <c r="A5985" s="61" t="s">
        <v>233</v>
      </c>
      <c r="B5985" s="61" t="s">
        <v>234</v>
      </c>
      <c r="C5985" s="62">
        <v>2008</v>
      </c>
      <c r="D5985" s="61" t="s">
        <v>75</v>
      </c>
      <c r="E5985" s="62">
        <v>15</v>
      </c>
      <c r="F5985" s="62">
        <v>2398</v>
      </c>
      <c r="G5985" s="62">
        <v>511</v>
      </c>
      <c r="H5985" s="62">
        <v>2.84</v>
      </c>
      <c r="I5985" s="62">
        <v>159.87</v>
      </c>
      <c r="J5985" s="62">
        <v>2230.14</v>
      </c>
      <c r="K5985" s="62">
        <v>0</v>
      </c>
      <c r="L5985" s="63"/>
      <c r="M5985" s="63"/>
      <c r="N5985" s="63"/>
      <c r="O5985" s="63"/>
      <c r="P5985" s="63"/>
      <c r="Q5985" s="63"/>
      <c r="R5985" s="63"/>
      <c r="S5985" s="63"/>
      <c r="T5985" s="63"/>
      <c r="U5985" s="63"/>
      <c r="V5985" s="63"/>
      <c r="W5985" s="63"/>
      <c r="X5985" s="63"/>
      <c r="Y5985" s="63"/>
      <c r="Z5985" s="62">
        <v>735.24</v>
      </c>
      <c r="AA5985" s="62">
        <v>10519</v>
      </c>
      <c r="AB5985" s="62">
        <v>58.44</v>
      </c>
      <c r="AC5985" s="62">
        <v>49.02</v>
      </c>
    </row>
    <row r="5986" spans="1:29" x14ac:dyDescent="0.25">
      <c r="A5986" s="61" t="s">
        <v>200</v>
      </c>
      <c r="B5986" s="61" t="s">
        <v>201</v>
      </c>
      <c r="C5986" s="62">
        <v>2017</v>
      </c>
      <c r="D5986" s="61" t="s">
        <v>75</v>
      </c>
      <c r="E5986" s="62">
        <v>2</v>
      </c>
      <c r="F5986" s="62">
        <v>103</v>
      </c>
      <c r="G5986" s="62">
        <v>5</v>
      </c>
      <c r="H5986" s="62">
        <v>0.21</v>
      </c>
      <c r="I5986" s="62">
        <v>51.5</v>
      </c>
      <c r="J5986" s="62">
        <v>95.79</v>
      </c>
      <c r="K5986" s="62">
        <v>0</v>
      </c>
      <c r="L5986" s="63"/>
      <c r="M5986" s="63"/>
      <c r="N5986" s="63"/>
      <c r="O5986" s="63"/>
      <c r="P5986" s="63"/>
      <c r="Q5986" s="63"/>
      <c r="R5986" s="63"/>
      <c r="S5986" s="63"/>
      <c r="T5986" s="63"/>
      <c r="U5986" s="63"/>
      <c r="V5986" s="63"/>
      <c r="W5986" s="63"/>
      <c r="X5986" s="63"/>
      <c r="Y5986" s="63"/>
      <c r="Z5986" s="62">
        <v>0</v>
      </c>
      <c r="AA5986" s="63"/>
      <c r="AB5986" s="63"/>
      <c r="AC5986" s="62">
        <v>0</v>
      </c>
    </row>
    <row r="5987" spans="1:29" x14ac:dyDescent="0.25">
      <c r="A5987" s="61" t="s">
        <v>475</v>
      </c>
      <c r="B5987" s="61" t="s">
        <v>476</v>
      </c>
      <c r="C5987" s="62">
        <v>2012</v>
      </c>
      <c r="D5987" s="61" t="s">
        <v>477</v>
      </c>
      <c r="E5987" s="62">
        <v>20</v>
      </c>
      <c r="F5987" s="62">
        <v>92240</v>
      </c>
      <c r="G5987" s="62">
        <v>13354</v>
      </c>
      <c r="H5987" s="62">
        <v>55.64</v>
      </c>
      <c r="I5987" s="62">
        <v>4612</v>
      </c>
      <c r="J5987" s="62">
        <v>85783.2</v>
      </c>
      <c r="K5987" s="62">
        <v>5969.71</v>
      </c>
      <c r="L5987" s="62">
        <v>7282</v>
      </c>
      <c r="M5987" s="62">
        <v>30.34</v>
      </c>
      <c r="N5987" s="62">
        <v>298.49</v>
      </c>
      <c r="O5987" s="62">
        <v>71990.5</v>
      </c>
      <c r="P5987" s="63"/>
      <c r="Q5987" s="63"/>
      <c r="R5987" s="63"/>
      <c r="S5987" s="63"/>
      <c r="T5987" s="63"/>
      <c r="U5987" s="63"/>
      <c r="V5987" s="63"/>
      <c r="W5987" s="63"/>
      <c r="X5987" s="63"/>
      <c r="Y5987" s="63"/>
      <c r="Z5987" s="62">
        <v>50779.96</v>
      </c>
      <c r="AA5987" s="62">
        <v>8477</v>
      </c>
      <c r="AB5987" s="62">
        <v>35.32</v>
      </c>
      <c r="AC5987" s="62">
        <v>2539</v>
      </c>
    </row>
    <row r="5988" spans="1:29" x14ac:dyDescent="0.25">
      <c r="A5988" s="61" t="s">
        <v>405</v>
      </c>
      <c r="B5988" s="61" t="s">
        <v>406</v>
      </c>
      <c r="C5988" s="62">
        <v>2016</v>
      </c>
      <c r="D5988" s="61" t="s">
        <v>78</v>
      </c>
      <c r="E5988" s="62">
        <v>44</v>
      </c>
      <c r="F5988" s="62">
        <v>192160</v>
      </c>
      <c r="G5988" s="62">
        <v>30585</v>
      </c>
      <c r="H5988" s="62">
        <v>57.93</v>
      </c>
      <c r="I5988" s="62">
        <v>4367.2700000000004</v>
      </c>
      <c r="J5988" s="62">
        <v>178708.8</v>
      </c>
      <c r="K5988" s="62">
        <v>1657</v>
      </c>
      <c r="L5988" s="62">
        <v>3621</v>
      </c>
      <c r="M5988" s="62">
        <v>6.86</v>
      </c>
      <c r="N5988" s="63"/>
      <c r="O5988" s="63"/>
      <c r="P5988" s="63"/>
      <c r="Q5988" s="63"/>
      <c r="R5988" s="63"/>
      <c r="S5988" s="63"/>
      <c r="T5988" s="63"/>
      <c r="U5988" s="63"/>
      <c r="V5988" s="63"/>
      <c r="W5988" s="63"/>
      <c r="X5988" s="63"/>
      <c r="Y5988" s="63"/>
      <c r="Z5988" s="62">
        <v>101.6</v>
      </c>
      <c r="AA5988" s="62">
        <v>8021</v>
      </c>
      <c r="AB5988" s="62">
        <v>15.19</v>
      </c>
      <c r="AC5988" s="62">
        <v>2.31</v>
      </c>
    </row>
    <row r="5989" spans="1:29" x14ac:dyDescent="0.25">
      <c r="A5989" s="61" t="s">
        <v>204</v>
      </c>
      <c r="B5989" s="61" t="s">
        <v>205</v>
      </c>
      <c r="C5989" s="62">
        <v>2015</v>
      </c>
      <c r="D5989" s="61" t="s">
        <v>78</v>
      </c>
      <c r="E5989" s="62">
        <v>45</v>
      </c>
      <c r="F5989" s="62">
        <v>710980</v>
      </c>
      <c r="G5989" s="62">
        <v>59457</v>
      </c>
      <c r="H5989" s="62">
        <v>110.11</v>
      </c>
      <c r="I5989" s="62">
        <v>15799.56</v>
      </c>
      <c r="J5989" s="62">
        <v>661211.4</v>
      </c>
      <c r="K5989" s="62">
        <v>0</v>
      </c>
      <c r="L5989" s="63"/>
      <c r="M5989" s="63"/>
      <c r="N5989" s="63"/>
      <c r="O5989" s="63"/>
      <c r="P5989" s="63"/>
      <c r="Q5989" s="63"/>
      <c r="R5989" s="63"/>
      <c r="S5989" s="63"/>
      <c r="T5989" s="63"/>
      <c r="U5989" s="63"/>
      <c r="V5989" s="63"/>
      <c r="W5989" s="63"/>
      <c r="X5989" s="63"/>
      <c r="Y5989" s="63"/>
      <c r="Z5989" s="62">
        <v>0</v>
      </c>
      <c r="AA5989" s="63"/>
      <c r="AB5989" s="63"/>
      <c r="AC5989" s="62">
        <v>0</v>
      </c>
    </row>
    <row r="5990" spans="1:29" x14ac:dyDescent="0.25">
      <c r="A5990" s="61" t="s">
        <v>196</v>
      </c>
      <c r="B5990" s="61" t="s">
        <v>197</v>
      </c>
      <c r="C5990" s="62">
        <v>2017</v>
      </c>
      <c r="D5990" s="61" t="s">
        <v>94</v>
      </c>
      <c r="E5990" s="62">
        <v>8</v>
      </c>
      <c r="F5990" s="62">
        <v>16884</v>
      </c>
      <c r="G5990" s="62">
        <v>2837</v>
      </c>
      <c r="H5990" s="62">
        <v>29.55</v>
      </c>
      <c r="I5990" s="62">
        <v>2110.5</v>
      </c>
      <c r="J5990" s="62">
        <v>15702.12</v>
      </c>
      <c r="K5990" s="62">
        <v>1092.1400000000001</v>
      </c>
      <c r="L5990" s="62">
        <v>2065</v>
      </c>
      <c r="M5990" s="62">
        <v>21.51</v>
      </c>
      <c r="N5990" s="62">
        <v>136.52000000000001</v>
      </c>
      <c r="O5990" s="62">
        <v>13170.49</v>
      </c>
      <c r="P5990" s="63"/>
      <c r="Q5990" s="63"/>
      <c r="R5990" s="63"/>
      <c r="S5990" s="63"/>
      <c r="T5990" s="63"/>
      <c r="U5990" s="63"/>
      <c r="V5990" s="63"/>
      <c r="W5990" s="63"/>
      <c r="X5990" s="63"/>
      <c r="Y5990" s="63"/>
      <c r="Z5990" s="62">
        <v>98000</v>
      </c>
      <c r="AA5990" s="62">
        <v>6376</v>
      </c>
      <c r="AB5990" s="62">
        <v>66.42</v>
      </c>
      <c r="AC5990" s="62">
        <v>12250</v>
      </c>
    </row>
    <row r="5991" spans="1:29" ht="30" x14ac:dyDescent="0.25">
      <c r="A5991" s="61" t="s">
        <v>509</v>
      </c>
      <c r="B5991" s="61" t="s">
        <v>510</v>
      </c>
      <c r="C5991" s="62">
        <v>2005</v>
      </c>
      <c r="D5991" s="61" t="s">
        <v>99</v>
      </c>
      <c r="E5991" s="62">
        <v>40</v>
      </c>
      <c r="F5991" s="63"/>
      <c r="G5991" s="63"/>
      <c r="H5991" s="63"/>
      <c r="I5991" s="63"/>
      <c r="J5991" s="63"/>
      <c r="K5991" s="62">
        <v>0</v>
      </c>
      <c r="L5991" s="63"/>
      <c r="M5991" s="63"/>
      <c r="N5991" s="63"/>
      <c r="O5991" s="63"/>
      <c r="P5991" s="63"/>
      <c r="Q5991" s="63"/>
      <c r="R5991" s="63"/>
      <c r="S5991" s="63"/>
      <c r="T5991" s="63"/>
      <c r="U5991" s="63"/>
      <c r="V5991" s="63"/>
      <c r="W5991" s="63"/>
      <c r="X5991" s="63"/>
      <c r="Y5991" s="63"/>
      <c r="Z5991" s="62">
        <v>0</v>
      </c>
      <c r="AA5991" s="63"/>
      <c r="AB5991" s="63"/>
      <c r="AC5991" s="62">
        <v>0</v>
      </c>
    </row>
    <row r="5992" spans="1:29" x14ac:dyDescent="0.25">
      <c r="A5992" s="61" t="s">
        <v>332</v>
      </c>
      <c r="B5992" s="61" t="s">
        <v>333</v>
      </c>
      <c r="C5992" s="62">
        <v>2009</v>
      </c>
      <c r="D5992" s="61" t="s">
        <v>72</v>
      </c>
      <c r="E5992" s="62">
        <v>74</v>
      </c>
      <c r="F5992" s="62">
        <v>686962</v>
      </c>
      <c r="G5992" s="62">
        <v>90371</v>
      </c>
      <c r="H5992" s="62">
        <v>101.77</v>
      </c>
      <c r="I5992" s="62">
        <v>9283.27</v>
      </c>
      <c r="J5992" s="62">
        <v>638874.66</v>
      </c>
      <c r="K5992" s="62">
        <v>23580.99</v>
      </c>
      <c r="L5992" s="62">
        <v>30202</v>
      </c>
      <c r="M5992" s="62">
        <v>34.01</v>
      </c>
      <c r="N5992" s="62">
        <v>318.66000000000003</v>
      </c>
      <c r="O5992" s="62">
        <v>284370.21999999997</v>
      </c>
      <c r="P5992" s="63"/>
      <c r="Q5992" s="63"/>
      <c r="R5992" s="63"/>
      <c r="S5992" s="63"/>
      <c r="T5992" s="63"/>
      <c r="U5992" s="63"/>
      <c r="V5992" s="63"/>
      <c r="W5992" s="63"/>
      <c r="X5992" s="63"/>
      <c r="Y5992" s="63"/>
      <c r="Z5992" s="62">
        <v>550530</v>
      </c>
      <c r="AA5992" s="62">
        <v>124630</v>
      </c>
      <c r="AB5992" s="62">
        <v>140.35</v>
      </c>
      <c r="AC5992" s="62">
        <v>7439.59</v>
      </c>
    </row>
    <row r="5993" spans="1:29" ht="30" x14ac:dyDescent="0.25">
      <c r="A5993" s="61" t="s">
        <v>255</v>
      </c>
      <c r="B5993" s="61" t="s">
        <v>256</v>
      </c>
      <c r="C5993" s="62">
        <v>2018</v>
      </c>
      <c r="D5993" s="61" t="s">
        <v>262</v>
      </c>
      <c r="E5993" s="62">
        <v>60</v>
      </c>
      <c r="F5993" s="62">
        <v>144750</v>
      </c>
      <c r="G5993" s="62">
        <v>26679</v>
      </c>
      <c r="H5993" s="62">
        <v>37.049999999999997</v>
      </c>
      <c r="I5993" s="62">
        <v>2412.5</v>
      </c>
      <c r="J5993" s="62">
        <v>134617.5</v>
      </c>
      <c r="K5993" s="62">
        <v>11386.03</v>
      </c>
      <c r="L5993" s="62">
        <v>11195</v>
      </c>
      <c r="M5993" s="62">
        <v>15.55</v>
      </c>
      <c r="N5993" s="62">
        <v>189.77</v>
      </c>
      <c r="O5993" s="62">
        <v>137307.59</v>
      </c>
      <c r="P5993" s="63"/>
      <c r="Q5993" s="63"/>
      <c r="R5993" s="63"/>
      <c r="S5993" s="63"/>
      <c r="T5993" s="63"/>
      <c r="U5993" s="63"/>
      <c r="V5993" s="63"/>
      <c r="W5993" s="63"/>
      <c r="X5993" s="63"/>
      <c r="Y5993" s="63"/>
      <c r="Z5993" s="62">
        <v>1434</v>
      </c>
      <c r="AA5993" s="62">
        <v>35122</v>
      </c>
      <c r="AB5993" s="62">
        <v>48.78</v>
      </c>
      <c r="AC5993" s="62">
        <v>23.9</v>
      </c>
    </row>
    <row r="5994" spans="1:29" x14ac:dyDescent="0.25">
      <c r="A5994" s="61" t="s">
        <v>95</v>
      </c>
      <c r="B5994" s="61" t="s">
        <v>96</v>
      </c>
      <c r="C5994" s="62">
        <v>2004</v>
      </c>
      <c r="D5994" s="61" t="s">
        <v>75</v>
      </c>
      <c r="E5994" s="62">
        <v>12</v>
      </c>
      <c r="F5994" s="63"/>
      <c r="G5994" s="62">
        <v>0</v>
      </c>
      <c r="H5994" s="62">
        <v>0</v>
      </c>
      <c r="I5994" s="63"/>
      <c r="J5994" s="63"/>
      <c r="K5994" s="62">
        <v>0</v>
      </c>
      <c r="L5994" s="62">
        <v>0</v>
      </c>
      <c r="M5994" s="62">
        <v>0</v>
      </c>
      <c r="N5994" s="63"/>
      <c r="O5994" s="63"/>
      <c r="P5994" s="63"/>
      <c r="Q5994" s="63"/>
      <c r="R5994" s="63"/>
      <c r="S5994" s="63"/>
      <c r="T5994" s="63"/>
      <c r="U5994" s="63"/>
      <c r="V5994" s="63"/>
      <c r="W5994" s="63"/>
      <c r="X5994" s="63"/>
      <c r="Y5994" s="63"/>
      <c r="Z5994" s="62">
        <v>0</v>
      </c>
      <c r="AA5994" s="62">
        <v>0</v>
      </c>
      <c r="AB5994" s="62">
        <v>0</v>
      </c>
      <c r="AC5994" s="62">
        <v>0</v>
      </c>
    </row>
    <row r="5995" spans="1:29" x14ac:dyDescent="0.25">
      <c r="A5995" s="61" t="s">
        <v>113</v>
      </c>
      <c r="B5995" s="61" t="s">
        <v>114</v>
      </c>
      <c r="C5995" s="62">
        <v>2013</v>
      </c>
      <c r="D5995" s="61" t="s">
        <v>175</v>
      </c>
      <c r="E5995" s="62">
        <v>12</v>
      </c>
      <c r="F5995" s="63"/>
      <c r="G5995" s="63"/>
      <c r="H5995" s="63"/>
      <c r="I5995" s="63"/>
      <c r="J5995" s="63"/>
      <c r="K5995" s="62">
        <v>0</v>
      </c>
      <c r="L5995" s="63"/>
      <c r="M5995" s="63"/>
      <c r="N5995" s="63"/>
      <c r="O5995" s="63"/>
      <c r="P5995" s="63"/>
      <c r="Q5995" s="63"/>
      <c r="R5995" s="63"/>
      <c r="S5995" s="63"/>
      <c r="T5995" s="63"/>
      <c r="U5995" s="63"/>
      <c r="V5995" s="63"/>
      <c r="W5995" s="63"/>
      <c r="X5995" s="63"/>
      <c r="Y5995" s="63"/>
      <c r="Z5995" s="62">
        <v>0</v>
      </c>
      <c r="AA5995" s="63"/>
      <c r="AB5995" s="63"/>
      <c r="AC5995" s="62">
        <v>0</v>
      </c>
    </row>
    <row r="5996" spans="1:29" x14ac:dyDescent="0.25">
      <c r="A5996" s="61" t="s">
        <v>198</v>
      </c>
      <c r="B5996" s="61" t="s">
        <v>199</v>
      </c>
      <c r="C5996" s="62">
        <v>2013</v>
      </c>
      <c r="D5996" s="61" t="s">
        <v>78</v>
      </c>
      <c r="E5996" s="62">
        <v>40</v>
      </c>
      <c r="F5996" s="62">
        <v>416160</v>
      </c>
      <c r="G5996" s="62">
        <v>47420</v>
      </c>
      <c r="H5996" s="62">
        <v>98.79</v>
      </c>
      <c r="I5996" s="62">
        <v>10404</v>
      </c>
      <c r="J5996" s="62">
        <v>387028.8</v>
      </c>
      <c r="K5996" s="62">
        <v>0</v>
      </c>
      <c r="L5996" s="63"/>
      <c r="M5996" s="63"/>
      <c r="N5996" s="63"/>
      <c r="O5996" s="63"/>
      <c r="P5996" s="63"/>
      <c r="Q5996" s="63"/>
      <c r="R5996" s="63"/>
      <c r="S5996" s="63"/>
      <c r="T5996" s="63"/>
      <c r="U5996" s="63"/>
      <c r="V5996" s="63"/>
      <c r="W5996" s="63"/>
      <c r="X5996" s="63"/>
      <c r="Y5996" s="63"/>
      <c r="Z5996" s="62">
        <v>656</v>
      </c>
      <c r="AA5996" s="62">
        <v>11136</v>
      </c>
      <c r="AB5996" s="62">
        <v>23.2</v>
      </c>
      <c r="AC5996" s="62">
        <v>16.399999999999999</v>
      </c>
    </row>
    <row r="5997" spans="1:29" ht="30" x14ac:dyDescent="0.25">
      <c r="A5997" s="61" t="s">
        <v>556</v>
      </c>
      <c r="B5997" s="61" t="s">
        <v>557</v>
      </c>
      <c r="C5997" s="62">
        <v>2005</v>
      </c>
      <c r="D5997" s="61" t="s">
        <v>78</v>
      </c>
      <c r="E5997" s="62">
        <v>52</v>
      </c>
      <c r="F5997" s="62">
        <v>629820</v>
      </c>
      <c r="G5997" s="62">
        <v>74250</v>
      </c>
      <c r="H5997" s="62">
        <v>118.99</v>
      </c>
      <c r="I5997" s="62">
        <v>12111.92</v>
      </c>
      <c r="J5997" s="62">
        <v>585732.6</v>
      </c>
      <c r="K5997" s="62">
        <v>0</v>
      </c>
      <c r="L5997" s="63"/>
      <c r="M5997" s="63"/>
      <c r="N5997" s="63"/>
      <c r="O5997" s="63"/>
      <c r="P5997" s="63"/>
      <c r="Q5997" s="63"/>
      <c r="R5997" s="63"/>
      <c r="S5997" s="63"/>
      <c r="T5997" s="63"/>
      <c r="U5997" s="63"/>
      <c r="V5997" s="63"/>
      <c r="W5997" s="63"/>
      <c r="X5997" s="63"/>
      <c r="Y5997" s="63"/>
      <c r="Z5997" s="62">
        <v>1529.31</v>
      </c>
      <c r="AA5997" s="62">
        <v>10701</v>
      </c>
      <c r="AB5997" s="62">
        <v>17.149999999999999</v>
      </c>
      <c r="AC5997" s="62">
        <v>29.41</v>
      </c>
    </row>
    <row r="5998" spans="1:29" ht="30" x14ac:dyDescent="0.25">
      <c r="A5998" s="61" t="s">
        <v>117</v>
      </c>
      <c r="B5998" s="61" t="s">
        <v>118</v>
      </c>
      <c r="C5998" s="62">
        <v>2011</v>
      </c>
      <c r="D5998" s="61" t="s">
        <v>86</v>
      </c>
      <c r="E5998" s="62">
        <v>69</v>
      </c>
      <c r="F5998" s="63"/>
      <c r="G5998" s="63"/>
      <c r="H5998" s="63"/>
      <c r="I5998" s="63"/>
      <c r="J5998" s="63"/>
      <c r="K5998" s="62">
        <v>0</v>
      </c>
      <c r="L5998" s="63"/>
      <c r="M5998" s="63"/>
      <c r="N5998" s="63"/>
      <c r="O5998" s="63"/>
      <c r="P5998" s="63"/>
      <c r="Q5998" s="63"/>
      <c r="R5998" s="63"/>
      <c r="S5998" s="63"/>
      <c r="T5998" s="63"/>
      <c r="U5998" s="63"/>
      <c r="V5998" s="63"/>
      <c r="W5998" s="63"/>
      <c r="X5998" s="63"/>
      <c r="Y5998" s="63"/>
      <c r="Z5998" s="62">
        <v>0</v>
      </c>
      <c r="AA5998" s="63"/>
      <c r="AB5998" s="63"/>
      <c r="AC5998" s="62">
        <v>0</v>
      </c>
    </row>
    <row r="5999" spans="1:29" ht="30" x14ac:dyDescent="0.25">
      <c r="A5999" s="61" t="s">
        <v>387</v>
      </c>
      <c r="B5999" s="61" t="s">
        <v>388</v>
      </c>
      <c r="C5999" s="62">
        <v>2012</v>
      </c>
      <c r="D5999" s="61" t="s">
        <v>75</v>
      </c>
      <c r="E5999" s="62">
        <v>6</v>
      </c>
      <c r="F5999" s="62">
        <v>63</v>
      </c>
      <c r="G5999" s="62">
        <v>7</v>
      </c>
      <c r="H5999" s="62">
        <v>0.1</v>
      </c>
      <c r="I5999" s="62">
        <v>10.5</v>
      </c>
      <c r="J5999" s="62">
        <v>58.59</v>
      </c>
      <c r="K5999" s="62">
        <v>0</v>
      </c>
      <c r="L5999" s="63"/>
      <c r="M5999" s="63"/>
      <c r="N5999" s="63"/>
      <c r="O5999" s="63"/>
      <c r="P5999" s="63"/>
      <c r="Q5999" s="63"/>
      <c r="R5999" s="63"/>
      <c r="S5999" s="63"/>
      <c r="T5999" s="63"/>
      <c r="U5999" s="63"/>
      <c r="V5999" s="63"/>
      <c r="W5999" s="63"/>
      <c r="X5999" s="63"/>
      <c r="Y5999" s="63"/>
      <c r="Z5999" s="62">
        <v>94.51</v>
      </c>
      <c r="AA5999" s="62">
        <v>4101</v>
      </c>
      <c r="AB5999" s="62">
        <v>56.96</v>
      </c>
      <c r="AC5999" s="62">
        <v>15.75</v>
      </c>
    </row>
    <row r="6000" spans="1:29" x14ac:dyDescent="0.25">
      <c r="A6000" s="61" t="s">
        <v>260</v>
      </c>
      <c r="B6000" s="61" t="s">
        <v>261</v>
      </c>
      <c r="C6000" s="62">
        <v>2004</v>
      </c>
      <c r="D6000" s="61" t="s">
        <v>72</v>
      </c>
      <c r="E6000" s="62">
        <v>50</v>
      </c>
      <c r="F6000" s="62">
        <v>47493</v>
      </c>
      <c r="G6000" s="62">
        <v>5930</v>
      </c>
      <c r="H6000" s="62">
        <v>9.8800000000000008</v>
      </c>
      <c r="I6000" s="62">
        <v>949.86</v>
      </c>
      <c r="J6000" s="62">
        <v>44168.49</v>
      </c>
      <c r="K6000" s="62">
        <v>32050.39</v>
      </c>
      <c r="L6000" s="62">
        <v>37419</v>
      </c>
      <c r="M6000" s="62">
        <v>62.37</v>
      </c>
      <c r="N6000" s="62">
        <v>641.01</v>
      </c>
      <c r="O6000" s="62">
        <v>386505.23</v>
      </c>
      <c r="P6000" s="63"/>
      <c r="Q6000" s="63"/>
      <c r="R6000" s="63"/>
      <c r="S6000" s="63"/>
      <c r="T6000" s="63"/>
      <c r="U6000" s="63"/>
      <c r="V6000" s="63"/>
      <c r="W6000" s="63"/>
      <c r="X6000" s="63"/>
      <c r="Y6000" s="63"/>
      <c r="Z6000" s="62">
        <v>2529</v>
      </c>
      <c r="AA6000" s="62">
        <v>16312</v>
      </c>
      <c r="AB6000" s="62">
        <v>27.19</v>
      </c>
      <c r="AC6000" s="62">
        <v>50.58</v>
      </c>
    </row>
    <row r="6001" spans="1:29" x14ac:dyDescent="0.25">
      <c r="A6001" s="61" t="s">
        <v>220</v>
      </c>
      <c r="B6001" s="61" t="s">
        <v>221</v>
      </c>
      <c r="C6001" s="62">
        <v>2003</v>
      </c>
      <c r="D6001" s="61" t="s">
        <v>75</v>
      </c>
      <c r="E6001" s="62">
        <v>7</v>
      </c>
      <c r="F6001" s="63"/>
      <c r="G6001" s="63"/>
      <c r="H6001" s="63"/>
      <c r="I6001" s="63"/>
      <c r="J6001" s="63"/>
      <c r="K6001" s="62">
        <v>537.34</v>
      </c>
      <c r="L6001" s="62">
        <v>332</v>
      </c>
      <c r="M6001" s="62">
        <v>3.95</v>
      </c>
      <c r="N6001" s="63"/>
      <c r="O6001" s="63"/>
      <c r="P6001" s="63"/>
      <c r="Q6001" s="63"/>
      <c r="R6001" s="63"/>
      <c r="S6001" s="63"/>
      <c r="T6001" s="63"/>
      <c r="U6001" s="62">
        <v>292</v>
      </c>
      <c r="V6001" s="62">
        <v>335</v>
      </c>
      <c r="W6001" s="62">
        <v>3.99</v>
      </c>
      <c r="X6001" s="62">
        <v>41</v>
      </c>
      <c r="Y6001" s="62">
        <v>6536.13</v>
      </c>
      <c r="Z6001" s="62">
        <v>0.15</v>
      </c>
      <c r="AA6001" s="62">
        <v>437</v>
      </c>
      <c r="AB6001" s="62">
        <v>5.2</v>
      </c>
      <c r="AC6001" s="62">
        <v>0.02</v>
      </c>
    </row>
    <row r="6002" spans="1:29" ht="30" x14ac:dyDescent="0.25">
      <c r="A6002" s="61" t="s">
        <v>283</v>
      </c>
      <c r="B6002" s="61" t="s">
        <v>284</v>
      </c>
      <c r="C6002" s="62">
        <v>2015</v>
      </c>
      <c r="D6002" s="61" t="s">
        <v>89</v>
      </c>
      <c r="E6002" s="62">
        <v>110</v>
      </c>
      <c r="F6002" s="63"/>
      <c r="G6002" s="62">
        <v>0</v>
      </c>
      <c r="H6002" s="62">
        <v>0</v>
      </c>
      <c r="I6002" s="63"/>
      <c r="J6002" s="63"/>
      <c r="K6002" s="62">
        <v>0</v>
      </c>
      <c r="L6002" s="63"/>
      <c r="M6002" s="63"/>
      <c r="N6002" s="63"/>
      <c r="O6002" s="63"/>
      <c r="P6002" s="63"/>
      <c r="Q6002" s="63"/>
      <c r="R6002" s="63"/>
      <c r="S6002" s="63"/>
      <c r="T6002" s="63"/>
      <c r="U6002" s="63"/>
      <c r="V6002" s="63"/>
      <c r="W6002" s="63"/>
      <c r="X6002" s="63"/>
      <c r="Y6002" s="63"/>
      <c r="Z6002" s="62">
        <v>0</v>
      </c>
      <c r="AA6002" s="63"/>
      <c r="AB6002" s="63"/>
      <c r="AC6002" s="62">
        <v>0</v>
      </c>
    </row>
    <row r="6003" spans="1:29" x14ac:dyDescent="0.25">
      <c r="A6003" s="61" t="s">
        <v>192</v>
      </c>
      <c r="B6003" s="61" t="s">
        <v>193</v>
      </c>
      <c r="C6003" s="62">
        <v>2017</v>
      </c>
      <c r="D6003" s="61" t="s">
        <v>89</v>
      </c>
      <c r="E6003" s="62">
        <v>64</v>
      </c>
      <c r="F6003" s="62">
        <v>607019</v>
      </c>
      <c r="G6003" s="62">
        <v>90388</v>
      </c>
      <c r="H6003" s="62">
        <v>117.69</v>
      </c>
      <c r="I6003" s="62">
        <v>9484.67</v>
      </c>
      <c r="J6003" s="62">
        <v>564527.67000000004</v>
      </c>
      <c r="K6003" s="62">
        <v>0</v>
      </c>
      <c r="L6003" s="63"/>
      <c r="M6003" s="63"/>
      <c r="N6003" s="63"/>
      <c r="O6003" s="63"/>
      <c r="P6003" s="63"/>
      <c r="Q6003" s="63"/>
      <c r="R6003" s="63"/>
      <c r="S6003" s="63"/>
      <c r="T6003" s="63"/>
      <c r="U6003" s="63"/>
      <c r="V6003" s="63"/>
      <c r="W6003" s="63"/>
      <c r="X6003" s="63"/>
      <c r="Y6003" s="63"/>
      <c r="Z6003" s="62">
        <v>72700</v>
      </c>
      <c r="AA6003" s="62">
        <v>4289</v>
      </c>
      <c r="AB6003" s="62">
        <v>5.58</v>
      </c>
      <c r="AC6003" s="62">
        <v>1135.94</v>
      </c>
    </row>
    <row r="6004" spans="1:29" x14ac:dyDescent="0.25">
      <c r="A6004" s="61" t="s">
        <v>424</v>
      </c>
      <c r="B6004" s="61" t="s">
        <v>425</v>
      </c>
      <c r="C6004" s="62">
        <v>2004</v>
      </c>
      <c r="D6004" s="61" t="s">
        <v>75</v>
      </c>
      <c r="E6004" s="62">
        <v>8</v>
      </c>
      <c r="F6004" s="62">
        <v>3767</v>
      </c>
      <c r="G6004" s="62">
        <v>458</v>
      </c>
      <c r="H6004" s="62">
        <v>4.7699999999999996</v>
      </c>
      <c r="I6004" s="62">
        <v>470.88</v>
      </c>
      <c r="J6004" s="62">
        <v>3503.31</v>
      </c>
      <c r="K6004" s="62">
        <v>0</v>
      </c>
      <c r="L6004" s="63"/>
      <c r="M6004" s="63"/>
      <c r="N6004" s="63"/>
      <c r="O6004" s="63"/>
      <c r="P6004" s="63"/>
      <c r="Q6004" s="63"/>
      <c r="R6004" s="63"/>
      <c r="S6004" s="63"/>
      <c r="T6004" s="63"/>
      <c r="U6004" s="63"/>
      <c r="V6004" s="63"/>
      <c r="W6004" s="63"/>
      <c r="X6004" s="63"/>
      <c r="Y6004" s="63"/>
      <c r="Z6004" s="62">
        <v>53700</v>
      </c>
      <c r="AA6004" s="62">
        <v>1729</v>
      </c>
      <c r="AB6004" s="62">
        <v>18.010000000000002</v>
      </c>
      <c r="AC6004" s="62">
        <v>6712.5</v>
      </c>
    </row>
    <row r="6005" spans="1:29" x14ac:dyDescent="0.25">
      <c r="A6005" s="61" t="s">
        <v>315</v>
      </c>
      <c r="B6005" s="61" t="s">
        <v>316</v>
      </c>
      <c r="C6005" s="62">
        <v>2005</v>
      </c>
      <c r="D6005" s="61" t="s">
        <v>78</v>
      </c>
      <c r="E6005" s="62">
        <v>42</v>
      </c>
      <c r="F6005" s="62">
        <v>455880</v>
      </c>
      <c r="G6005" s="62">
        <v>45868</v>
      </c>
      <c r="H6005" s="62">
        <v>91.01</v>
      </c>
      <c r="I6005" s="62">
        <v>10854.29</v>
      </c>
      <c r="J6005" s="62">
        <v>423968.4</v>
      </c>
      <c r="K6005" s="62">
        <v>0</v>
      </c>
      <c r="L6005" s="63"/>
      <c r="M6005" s="63"/>
      <c r="N6005" s="63"/>
      <c r="O6005" s="63"/>
      <c r="P6005" s="63"/>
      <c r="Q6005" s="63"/>
      <c r="R6005" s="63"/>
      <c r="S6005" s="63"/>
      <c r="T6005" s="63"/>
      <c r="U6005" s="63"/>
      <c r="V6005" s="63"/>
      <c r="W6005" s="63"/>
      <c r="X6005" s="63"/>
      <c r="Y6005" s="63"/>
      <c r="Z6005" s="62">
        <v>1392.15</v>
      </c>
      <c r="AA6005" s="62">
        <v>5143</v>
      </c>
      <c r="AB6005" s="62">
        <v>10.199999999999999</v>
      </c>
      <c r="AC6005" s="62">
        <v>33.15</v>
      </c>
    </row>
    <row r="6006" spans="1:29" x14ac:dyDescent="0.25">
      <c r="A6006" s="61" t="s">
        <v>70</v>
      </c>
      <c r="B6006" s="61" t="s">
        <v>71</v>
      </c>
      <c r="C6006" s="62">
        <v>2004</v>
      </c>
      <c r="D6006" s="61" t="s">
        <v>297</v>
      </c>
      <c r="E6006" s="62">
        <v>100</v>
      </c>
      <c r="F6006" s="62">
        <v>533139</v>
      </c>
      <c r="G6006" s="62">
        <v>52613</v>
      </c>
      <c r="H6006" s="62">
        <v>43.84</v>
      </c>
      <c r="I6006" s="62">
        <v>5331.39</v>
      </c>
      <c r="J6006" s="62">
        <v>495819.27</v>
      </c>
      <c r="K6006" s="62">
        <v>108611</v>
      </c>
      <c r="L6006" s="62">
        <v>133508</v>
      </c>
      <c r="M6006" s="62">
        <v>111.26</v>
      </c>
      <c r="N6006" s="62">
        <v>1086.1099999999999</v>
      </c>
      <c r="O6006" s="62">
        <v>1309772.6299999999</v>
      </c>
      <c r="P6006" s="63"/>
      <c r="Q6006" s="63"/>
      <c r="R6006" s="63"/>
      <c r="S6006" s="63"/>
      <c r="T6006" s="63"/>
      <c r="U6006" s="63"/>
      <c r="V6006" s="63"/>
      <c r="W6006" s="63"/>
      <c r="X6006" s="63"/>
      <c r="Y6006" s="63"/>
      <c r="Z6006" s="62">
        <v>4172</v>
      </c>
      <c r="AA6006" s="62">
        <v>18565</v>
      </c>
      <c r="AB6006" s="62">
        <v>15.47</v>
      </c>
      <c r="AC6006" s="62">
        <v>41.72</v>
      </c>
    </row>
    <row r="6007" spans="1:29" ht="30" x14ac:dyDescent="0.25">
      <c r="A6007" s="61" t="s">
        <v>393</v>
      </c>
      <c r="B6007" s="61" t="s">
        <v>394</v>
      </c>
      <c r="C6007" s="62">
        <v>2009</v>
      </c>
      <c r="D6007" s="61" t="s">
        <v>94</v>
      </c>
      <c r="E6007" s="62">
        <v>1</v>
      </c>
      <c r="F6007" s="63"/>
      <c r="G6007" s="62">
        <v>0</v>
      </c>
      <c r="H6007" s="62">
        <v>0</v>
      </c>
      <c r="I6007" s="63"/>
      <c r="J6007" s="63"/>
      <c r="K6007" s="62">
        <v>0</v>
      </c>
      <c r="L6007" s="63"/>
      <c r="M6007" s="63"/>
      <c r="N6007" s="63"/>
      <c r="O6007" s="63"/>
      <c r="P6007" s="63"/>
      <c r="Q6007" s="63"/>
      <c r="R6007" s="63"/>
      <c r="S6007" s="63"/>
      <c r="T6007" s="63"/>
      <c r="U6007" s="63"/>
      <c r="V6007" s="63"/>
      <c r="W6007" s="63"/>
      <c r="X6007" s="63"/>
      <c r="Y6007" s="63"/>
      <c r="Z6007" s="62">
        <v>116.3</v>
      </c>
      <c r="AA6007" s="62">
        <v>525</v>
      </c>
      <c r="AB6007" s="62">
        <v>43.75</v>
      </c>
      <c r="AC6007" s="62">
        <v>116.3</v>
      </c>
    </row>
    <row r="6008" spans="1:29" ht="30" x14ac:dyDescent="0.25">
      <c r="A6008" s="61" t="s">
        <v>87</v>
      </c>
      <c r="B6008" s="61" t="s">
        <v>88</v>
      </c>
      <c r="C6008" s="62">
        <v>2011</v>
      </c>
      <c r="D6008" s="61" t="s">
        <v>78</v>
      </c>
      <c r="E6008" s="62">
        <v>40</v>
      </c>
      <c r="F6008" s="62">
        <v>135260</v>
      </c>
      <c r="G6008" s="62">
        <v>24184</v>
      </c>
      <c r="H6008" s="62">
        <v>50.38</v>
      </c>
      <c r="I6008" s="62">
        <v>3381.5</v>
      </c>
      <c r="J6008" s="62">
        <v>125791.8</v>
      </c>
      <c r="K6008" s="62">
        <v>16956.349999999999</v>
      </c>
      <c r="L6008" s="62">
        <v>7577</v>
      </c>
      <c r="M6008" s="62">
        <v>15.79</v>
      </c>
      <c r="N6008" s="63"/>
      <c r="O6008" s="63"/>
      <c r="P6008" s="63"/>
      <c r="Q6008" s="63"/>
      <c r="R6008" s="63"/>
      <c r="S6008" s="63"/>
      <c r="T6008" s="63"/>
      <c r="U6008" s="63"/>
      <c r="V6008" s="63"/>
      <c r="W6008" s="63"/>
      <c r="X6008" s="63"/>
      <c r="Y6008" s="63"/>
      <c r="Z6008" s="62">
        <v>120721</v>
      </c>
      <c r="AA6008" s="62">
        <v>16998</v>
      </c>
      <c r="AB6008" s="62">
        <v>35.409999999999997</v>
      </c>
      <c r="AC6008" s="62">
        <v>3018.03</v>
      </c>
    </row>
    <row r="6009" spans="1:29" ht="30" x14ac:dyDescent="0.25">
      <c r="A6009" s="61" t="s">
        <v>142</v>
      </c>
      <c r="B6009" s="61" t="s">
        <v>143</v>
      </c>
      <c r="C6009" s="62">
        <v>2006</v>
      </c>
      <c r="D6009" s="61" t="s">
        <v>89</v>
      </c>
      <c r="E6009" s="62">
        <v>132</v>
      </c>
      <c r="F6009" s="62">
        <v>1398204</v>
      </c>
      <c r="G6009" s="62">
        <v>161407</v>
      </c>
      <c r="H6009" s="62">
        <v>101.9</v>
      </c>
      <c r="I6009" s="62">
        <v>10592.45</v>
      </c>
      <c r="J6009" s="62">
        <v>1300329.72</v>
      </c>
      <c r="K6009" s="62">
        <v>0</v>
      </c>
      <c r="L6009" s="63"/>
      <c r="M6009" s="63"/>
      <c r="N6009" s="63"/>
      <c r="O6009" s="63"/>
      <c r="P6009" s="63"/>
      <c r="Q6009" s="63"/>
      <c r="R6009" s="63"/>
      <c r="S6009" s="63"/>
      <c r="T6009" s="63"/>
      <c r="U6009" s="63"/>
      <c r="V6009" s="63"/>
      <c r="W6009" s="63"/>
      <c r="X6009" s="63"/>
      <c r="Y6009" s="63"/>
      <c r="Z6009" s="62">
        <v>6518.7</v>
      </c>
      <c r="AA6009" s="62">
        <v>107912</v>
      </c>
      <c r="AB6009" s="62">
        <v>68.13</v>
      </c>
      <c r="AC6009" s="62">
        <v>49.38</v>
      </c>
    </row>
    <row r="6010" spans="1:29" x14ac:dyDescent="0.25">
      <c r="A6010" s="61" t="s">
        <v>190</v>
      </c>
      <c r="B6010" s="61" t="s">
        <v>191</v>
      </c>
      <c r="C6010" s="62">
        <v>2007</v>
      </c>
      <c r="D6010" s="61" t="s">
        <v>99</v>
      </c>
      <c r="E6010" s="62">
        <v>19</v>
      </c>
      <c r="F6010" s="62">
        <v>33218</v>
      </c>
      <c r="G6010" s="62">
        <v>7870</v>
      </c>
      <c r="H6010" s="62">
        <v>34.520000000000003</v>
      </c>
      <c r="I6010" s="62">
        <v>1748.32</v>
      </c>
      <c r="J6010" s="62">
        <v>30892.74</v>
      </c>
      <c r="K6010" s="62">
        <v>3944</v>
      </c>
      <c r="L6010" s="62">
        <v>7433</v>
      </c>
      <c r="M6010" s="62">
        <v>32.6</v>
      </c>
      <c r="N6010" s="62">
        <v>207.58</v>
      </c>
      <c r="O6010" s="62">
        <v>47561.88</v>
      </c>
      <c r="P6010" s="63"/>
      <c r="Q6010" s="63"/>
      <c r="R6010" s="63"/>
      <c r="S6010" s="63"/>
      <c r="T6010" s="63"/>
      <c r="U6010" s="63"/>
      <c r="V6010" s="63"/>
      <c r="W6010" s="63"/>
      <c r="X6010" s="63"/>
      <c r="Y6010" s="63"/>
      <c r="Z6010" s="62">
        <v>560</v>
      </c>
      <c r="AA6010" s="62">
        <v>4769</v>
      </c>
      <c r="AB6010" s="62">
        <v>20.92</v>
      </c>
      <c r="AC6010" s="62">
        <v>29.47</v>
      </c>
    </row>
    <row r="6011" spans="1:29" ht="30" x14ac:dyDescent="0.25">
      <c r="A6011" s="61" t="s">
        <v>498</v>
      </c>
      <c r="B6011" s="61" t="s">
        <v>499</v>
      </c>
      <c r="C6011" s="62">
        <v>2010</v>
      </c>
      <c r="D6011" s="61" t="s">
        <v>175</v>
      </c>
      <c r="E6011" s="62">
        <v>8</v>
      </c>
      <c r="F6011" s="63"/>
      <c r="G6011" s="63"/>
      <c r="H6011" s="63"/>
      <c r="I6011" s="63"/>
      <c r="J6011" s="63"/>
      <c r="K6011" s="62">
        <v>0</v>
      </c>
      <c r="L6011" s="63"/>
      <c r="M6011" s="63"/>
      <c r="N6011" s="63"/>
      <c r="O6011" s="63"/>
      <c r="P6011" s="63"/>
      <c r="Q6011" s="63"/>
      <c r="R6011" s="63"/>
      <c r="S6011" s="63"/>
      <c r="T6011" s="63"/>
      <c r="U6011" s="63"/>
      <c r="V6011" s="63"/>
      <c r="W6011" s="63"/>
      <c r="X6011" s="63"/>
      <c r="Y6011" s="63"/>
      <c r="Z6011" s="62">
        <v>201.86</v>
      </c>
      <c r="AA6011" s="62">
        <v>1260</v>
      </c>
      <c r="AB6011" s="62">
        <v>13.13</v>
      </c>
      <c r="AC6011" s="62">
        <v>25.23</v>
      </c>
    </row>
    <row r="6012" spans="1:29" ht="30" x14ac:dyDescent="0.25">
      <c r="A6012" s="61" t="s">
        <v>120</v>
      </c>
      <c r="B6012" s="61" t="s">
        <v>121</v>
      </c>
      <c r="C6012" s="62">
        <v>2009</v>
      </c>
      <c r="D6012" s="61" t="s">
        <v>89</v>
      </c>
      <c r="E6012" s="62">
        <v>20</v>
      </c>
      <c r="F6012" s="62">
        <v>79800</v>
      </c>
      <c r="G6012" s="62">
        <v>12716</v>
      </c>
      <c r="H6012" s="62">
        <v>52.98</v>
      </c>
      <c r="I6012" s="62">
        <v>3990</v>
      </c>
      <c r="J6012" s="62">
        <v>74214</v>
      </c>
      <c r="K6012" s="62">
        <v>6654.7</v>
      </c>
      <c r="L6012" s="62">
        <v>11918</v>
      </c>
      <c r="M6012" s="62">
        <v>49.66</v>
      </c>
      <c r="N6012" s="62">
        <v>332.74</v>
      </c>
      <c r="O6012" s="62">
        <v>80251.070000000007</v>
      </c>
      <c r="P6012" s="63"/>
      <c r="Q6012" s="63"/>
      <c r="R6012" s="63"/>
      <c r="S6012" s="63"/>
      <c r="T6012" s="63"/>
      <c r="U6012" s="63"/>
      <c r="V6012" s="63"/>
      <c r="W6012" s="63"/>
      <c r="X6012" s="63"/>
      <c r="Y6012" s="63"/>
      <c r="Z6012" s="62">
        <v>61000</v>
      </c>
      <c r="AA6012" s="62">
        <v>3836</v>
      </c>
      <c r="AB6012" s="62">
        <v>15.98</v>
      </c>
      <c r="AC6012" s="62">
        <v>3050</v>
      </c>
    </row>
    <row r="6013" spans="1:29" x14ac:dyDescent="0.25">
      <c r="A6013" s="61" t="s">
        <v>157</v>
      </c>
      <c r="B6013" s="61" t="s">
        <v>158</v>
      </c>
      <c r="C6013" s="62">
        <v>2015</v>
      </c>
      <c r="D6013" s="61" t="s">
        <v>298</v>
      </c>
      <c r="E6013" s="62">
        <v>3</v>
      </c>
      <c r="F6013" s="63"/>
      <c r="G6013" s="63"/>
      <c r="H6013" s="63"/>
      <c r="I6013" s="63"/>
      <c r="J6013" s="63"/>
      <c r="K6013" s="62">
        <v>0</v>
      </c>
      <c r="L6013" s="63"/>
      <c r="M6013" s="63"/>
      <c r="N6013" s="63"/>
      <c r="O6013" s="63"/>
      <c r="P6013" s="63"/>
      <c r="Q6013" s="63"/>
      <c r="R6013" s="63"/>
      <c r="S6013" s="63"/>
      <c r="T6013" s="63"/>
      <c r="U6013" s="63"/>
      <c r="V6013" s="63"/>
      <c r="W6013" s="63"/>
      <c r="X6013" s="63"/>
      <c r="Y6013" s="63"/>
      <c r="Z6013" s="62">
        <v>0</v>
      </c>
      <c r="AA6013" s="63"/>
      <c r="AB6013" s="63"/>
      <c r="AC6013" s="62">
        <v>0</v>
      </c>
    </row>
    <row r="6014" spans="1:29" ht="30" x14ac:dyDescent="0.25">
      <c r="A6014" s="61" t="s">
        <v>247</v>
      </c>
      <c r="B6014" s="61" t="s">
        <v>248</v>
      </c>
      <c r="C6014" s="62">
        <v>2005</v>
      </c>
      <c r="D6014" s="61" t="s">
        <v>89</v>
      </c>
      <c r="E6014" s="62">
        <v>50</v>
      </c>
      <c r="F6014" s="62">
        <v>460616</v>
      </c>
      <c r="G6014" s="62">
        <v>51597</v>
      </c>
      <c r="H6014" s="62">
        <v>86</v>
      </c>
      <c r="I6014" s="62">
        <v>9212.32</v>
      </c>
      <c r="J6014" s="62">
        <v>428372.88</v>
      </c>
      <c r="K6014" s="62">
        <v>0</v>
      </c>
      <c r="L6014" s="63"/>
      <c r="M6014" s="63"/>
      <c r="N6014" s="63"/>
      <c r="O6014" s="63"/>
      <c r="P6014" s="63"/>
      <c r="Q6014" s="63"/>
      <c r="R6014" s="63"/>
      <c r="S6014" s="63"/>
      <c r="T6014" s="63"/>
      <c r="U6014" s="63"/>
      <c r="V6014" s="63"/>
      <c r="W6014" s="63"/>
      <c r="X6014" s="63"/>
      <c r="Y6014" s="63"/>
      <c r="Z6014" s="62">
        <v>864</v>
      </c>
      <c r="AA6014" s="62">
        <v>8715</v>
      </c>
      <c r="AB6014" s="62">
        <v>14.53</v>
      </c>
      <c r="AC6014" s="62">
        <v>17.28</v>
      </c>
    </row>
    <row r="6015" spans="1:29" x14ac:dyDescent="0.25">
      <c r="A6015" s="61" t="s">
        <v>376</v>
      </c>
      <c r="B6015" s="61" t="s">
        <v>377</v>
      </c>
      <c r="C6015" s="62">
        <v>2006</v>
      </c>
      <c r="D6015" s="61" t="s">
        <v>89</v>
      </c>
      <c r="E6015" s="62">
        <v>96</v>
      </c>
      <c r="F6015" s="62">
        <v>1043920</v>
      </c>
      <c r="G6015" s="62">
        <v>173339</v>
      </c>
      <c r="H6015" s="62">
        <v>150.47</v>
      </c>
      <c r="I6015" s="62">
        <v>10874.17</v>
      </c>
      <c r="J6015" s="62">
        <v>970845.6</v>
      </c>
      <c r="K6015" s="62">
        <v>0</v>
      </c>
      <c r="L6015" s="63"/>
      <c r="M6015" s="63"/>
      <c r="N6015" s="63"/>
      <c r="O6015" s="63"/>
      <c r="P6015" s="63"/>
      <c r="Q6015" s="63"/>
      <c r="R6015" s="63"/>
      <c r="S6015" s="63"/>
      <c r="T6015" s="63"/>
      <c r="U6015" s="63"/>
      <c r="V6015" s="63"/>
      <c r="W6015" s="63"/>
      <c r="X6015" s="63"/>
      <c r="Y6015" s="63"/>
      <c r="Z6015" s="62">
        <v>221773</v>
      </c>
      <c r="AA6015" s="62">
        <v>12147</v>
      </c>
      <c r="AB6015" s="62">
        <v>10.54</v>
      </c>
      <c r="AC6015" s="62">
        <v>2310.14</v>
      </c>
    </row>
    <row r="6016" spans="1:29" x14ac:dyDescent="0.25">
      <c r="A6016" s="61" t="s">
        <v>417</v>
      </c>
      <c r="B6016" s="61" t="s">
        <v>418</v>
      </c>
      <c r="C6016" s="62">
        <v>2004</v>
      </c>
      <c r="D6016" s="61" t="s">
        <v>94</v>
      </c>
      <c r="E6016" s="62">
        <v>4</v>
      </c>
      <c r="F6016" s="63"/>
      <c r="G6016" s="63"/>
      <c r="H6016" s="63"/>
      <c r="I6016" s="63"/>
      <c r="J6016" s="63"/>
      <c r="K6016" s="62">
        <v>0</v>
      </c>
      <c r="L6016" s="63"/>
      <c r="M6016" s="63"/>
      <c r="N6016" s="63"/>
      <c r="O6016" s="63"/>
      <c r="P6016" s="63"/>
      <c r="Q6016" s="63"/>
      <c r="R6016" s="63"/>
      <c r="S6016" s="63"/>
      <c r="T6016" s="63"/>
      <c r="U6016" s="63"/>
      <c r="V6016" s="63"/>
      <c r="W6016" s="63"/>
      <c r="X6016" s="63"/>
      <c r="Y6016" s="63"/>
      <c r="Z6016" s="62">
        <v>0</v>
      </c>
      <c r="AA6016" s="63"/>
      <c r="AB6016" s="63"/>
      <c r="AC6016" s="62">
        <v>0</v>
      </c>
    </row>
    <row r="6017" spans="1:29" x14ac:dyDescent="0.25">
      <c r="A6017" s="61" t="s">
        <v>229</v>
      </c>
      <c r="B6017" s="61" t="s">
        <v>230</v>
      </c>
      <c r="C6017" s="62">
        <v>2013</v>
      </c>
      <c r="D6017" s="61" t="s">
        <v>419</v>
      </c>
      <c r="E6017" s="62">
        <v>10</v>
      </c>
      <c r="F6017" s="63"/>
      <c r="G6017" s="63"/>
      <c r="H6017" s="63"/>
      <c r="I6017" s="63"/>
      <c r="J6017" s="63"/>
      <c r="K6017" s="62">
        <v>0</v>
      </c>
      <c r="L6017" s="63"/>
      <c r="M6017" s="63"/>
      <c r="N6017" s="63"/>
      <c r="O6017" s="63"/>
      <c r="P6017" s="63"/>
      <c r="Q6017" s="63"/>
      <c r="R6017" s="63"/>
      <c r="S6017" s="63"/>
      <c r="T6017" s="63"/>
      <c r="U6017" s="63"/>
      <c r="V6017" s="63"/>
      <c r="W6017" s="63"/>
      <c r="X6017" s="63"/>
      <c r="Y6017" s="63"/>
      <c r="Z6017" s="62">
        <v>139200</v>
      </c>
      <c r="AA6017" s="62">
        <v>4763</v>
      </c>
      <c r="AB6017" s="62">
        <v>39.69</v>
      </c>
      <c r="AC6017" s="62">
        <v>13920</v>
      </c>
    </row>
    <row r="6018" spans="1:29" ht="30" x14ac:dyDescent="0.25">
      <c r="A6018" s="61" t="s">
        <v>153</v>
      </c>
      <c r="B6018" s="61" t="s">
        <v>154</v>
      </c>
      <c r="C6018" s="62">
        <v>2011</v>
      </c>
      <c r="D6018" s="61" t="s">
        <v>94</v>
      </c>
      <c r="E6018" s="62">
        <v>16</v>
      </c>
      <c r="F6018" s="62">
        <v>11545</v>
      </c>
      <c r="G6018" s="62">
        <v>1971</v>
      </c>
      <c r="H6018" s="62">
        <v>10.27</v>
      </c>
      <c r="I6018" s="62">
        <v>721.56</v>
      </c>
      <c r="J6018" s="62">
        <v>10736.85</v>
      </c>
      <c r="K6018" s="62">
        <v>2563.5300000000002</v>
      </c>
      <c r="L6018" s="62">
        <v>3618</v>
      </c>
      <c r="M6018" s="62">
        <v>18.84</v>
      </c>
      <c r="N6018" s="63"/>
      <c r="O6018" s="63"/>
      <c r="P6018" s="63"/>
      <c r="Q6018" s="63"/>
      <c r="R6018" s="63"/>
      <c r="S6018" s="63"/>
      <c r="T6018" s="63"/>
      <c r="U6018" s="63"/>
      <c r="V6018" s="63"/>
      <c r="W6018" s="63"/>
      <c r="X6018" s="63"/>
      <c r="Y6018" s="63"/>
      <c r="Z6018" s="62">
        <v>0</v>
      </c>
      <c r="AA6018" s="63"/>
      <c r="AB6018" s="63"/>
      <c r="AC6018" s="62">
        <v>0</v>
      </c>
    </row>
    <row r="6019" spans="1:29" ht="30" x14ac:dyDescent="0.25">
      <c r="A6019" s="61" t="s">
        <v>269</v>
      </c>
      <c r="B6019" s="61" t="s">
        <v>270</v>
      </c>
      <c r="C6019" s="62">
        <v>2010</v>
      </c>
      <c r="D6019" s="61" t="s">
        <v>94</v>
      </c>
      <c r="E6019" s="62">
        <v>2</v>
      </c>
      <c r="F6019" s="62">
        <v>18535</v>
      </c>
      <c r="G6019" s="62">
        <v>3223</v>
      </c>
      <c r="H6019" s="62">
        <v>134.29</v>
      </c>
      <c r="I6019" s="62">
        <v>9267.5</v>
      </c>
      <c r="J6019" s="62">
        <v>17237.55</v>
      </c>
      <c r="K6019" s="62">
        <v>644.03</v>
      </c>
      <c r="L6019" s="62">
        <v>1060</v>
      </c>
      <c r="M6019" s="62">
        <v>44.17</v>
      </c>
      <c r="N6019" s="62">
        <v>322.02</v>
      </c>
      <c r="O6019" s="62">
        <v>7766.61</v>
      </c>
      <c r="P6019" s="63"/>
      <c r="Q6019" s="63"/>
      <c r="R6019" s="63"/>
      <c r="S6019" s="63"/>
      <c r="T6019" s="63"/>
      <c r="U6019" s="62">
        <v>482</v>
      </c>
      <c r="V6019" s="62">
        <v>1227</v>
      </c>
      <c r="W6019" s="62">
        <v>51.13</v>
      </c>
      <c r="X6019" s="62">
        <v>241</v>
      </c>
      <c r="Y6019" s="62">
        <v>10789.09</v>
      </c>
      <c r="Z6019" s="62">
        <v>25600</v>
      </c>
      <c r="AA6019" s="62">
        <v>1002</v>
      </c>
      <c r="AB6019" s="62">
        <v>41.75</v>
      </c>
      <c r="AC6019" s="62">
        <v>12800</v>
      </c>
    </row>
    <row r="6020" spans="1:29" x14ac:dyDescent="0.25">
      <c r="A6020" s="61" t="s">
        <v>140</v>
      </c>
      <c r="B6020" s="61" t="s">
        <v>141</v>
      </c>
      <c r="C6020" s="62">
        <v>2005</v>
      </c>
      <c r="D6020" s="61" t="s">
        <v>86</v>
      </c>
      <c r="E6020" s="62">
        <v>78</v>
      </c>
      <c r="F6020" s="62">
        <v>84110</v>
      </c>
      <c r="G6020" s="62">
        <v>13039</v>
      </c>
      <c r="H6020" s="62">
        <v>13.93</v>
      </c>
      <c r="I6020" s="62">
        <v>1078.33</v>
      </c>
      <c r="J6020" s="62">
        <v>78222.3</v>
      </c>
      <c r="K6020" s="62">
        <v>113392.82</v>
      </c>
      <c r="L6020" s="62">
        <v>135569</v>
      </c>
      <c r="M6020" s="62">
        <v>144.84</v>
      </c>
      <c r="N6020" s="62">
        <v>1453.75</v>
      </c>
      <c r="O6020" s="62">
        <v>1367438.06</v>
      </c>
      <c r="P6020" s="63"/>
      <c r="Q6020" s="63"/>
      <c r="R6020" s="63"/>
      <c r="S6020" s="63"/>
      <c r="T6020" s="63"/>
      <c r="U6020" s="63"/>
      <c r="V6020" s="63"/>
      <c r="W6020" s="63"/>
      <c r="X6020" s="63"/>
      <c r="Y6020" s="63"/>
      <c r="Z6020" s="62">
        <v>10170</v>
      </c>
      <c r="AA6020" s="62">
        <v>37518</v>
      </c>
      <c r="AB6020" s="62">
        <v>40.08</v>
      </c>
      <c r="AC6020" s="62">
        <v>130.38</v>
      </c>
    </row>
    <row r="6021" spans="1:29" ht="30" x14ac:dyDescent="0.25">
      <c r="A6021" s="61" t="s">
        <v>151</v>
      </c>
      <c r="B6021" s="61" t="s">
        <v>152</v>
      </c>
      <c r="C6021" s="62">
        <v>2015</v>
      </c>
      <c r="D6021" s="61" t="s">
        <v>75</v>
      </c>
      <c r="E6021" s="62">
        <v>2</v>
      </c>
      <c r="F6021" s="62">
        <v>0</v>
      </c>
      <c r="G6021" s="62">
        <v>0</v>
      </c>
      <c r="H6021" s="62">
        <v>0</v>
      </c>
      <c r="I6021" s="62">
        <v>0</v>
      </c>
      <c r="J6021" s="62">
        <v>0</v>
      </c>
      <c r="K6021" s="62">
        <v>0</v>
      </c>
      <c r="L6021" s="63"/>
      <c r="M6021" s="63"/>
      <c r="N6021" s="63"/>
      <c r="O6021" s="63"/>
      <c r="P6021" s="63"/>
      <c r="Q6021" s="63"/>
      <c r="R6021" s="63"/>
      <c r="S6021" s="63"/>
      <c r="T6021" s="63"/>
      <c r="U6021" s="63"/>
      <c r="V6021" s="63"/>
      <c r="W6021" s="63"/>
      <c r="X6021" s="63"/>
      <c r="Y6021" s="63"/>
      <c r="Z6021" s="62">
        <v>260.04000000000002</v>
      </c>
      <c r="AA6021" s="62">
        <v>1094</v>
      </c>
      <c r="AB6021" s="62">
        <v>45.58</v>
      </c>
      <c r="AC6021" s="62">
        <v>130.02000000000001</v>
      </c>
    </row>
    <row r="6022" spans="1:29" ht="30" x14ac:dyDescent="0.25">
      <c r="A6022" s="61" t="s">
        <v>233</v>
      </c>
      <c r="B6022" s="61" t="s">
        <v>234</v>
      </c>
      <c r="C6022" s="62">
        <v>2016</v>
      </c>
      <c r="D6022" s="61" t="s">
        <v>99</v>
      </c>
      <c r="E6022" s="62">
        <v>76</v>
      </c>
      <c r="F6022" s="62">
        <v>38293</v>
      </c>
      <c r="G6022" s="62">
        <v>8121</v>
      </c>
      <c r="H6022" s="62">
        <v>8.9</v>
      </c>
      <c r="I6022" s="62">
        <v>503.86</v>
      </c>
      <c r="J6022" s="62">
        <v>35612.49</v>
      </c>
      <c r="K6022" s="62">
        <v>28575.17</v>
      </c>
      <c r="L6022" s="62">
        <v>33001</v>
      </c>
      <c r="M6022" s="62">
        <v>36.19</v>
      </c>
      <c r="N6022" s="62">
        <v>375.99</v>
      </c>
      <c r="O6022" s="62">
        <v>344596.54</v>
      </c>
      <c r="P6022" s="63"/>
      <c r="Q6022" s="63"/>
      <c r="R6022" s="63"/>
      <c r="S6022" s="63"/>
      <c r="T6022" s="63"/>
      <c r="U6022" s="63"/>
      <c r="V6022" s="63"/>
      <c r="W6022" s="63"/>
      <c r="X6022" s="63"/>
      <c r="Y6022" s="63"/>
      <c r="Z6022" s="62">
        <v>1665.66</v>
      </c>
      <c r="AA6022" s="62">
        <v>34951</v>
      </c>
      <c r="AB6022" s="62">
        <v>38.32</v>
      </c>
      <c r="AC6022" s="62">
        <v>21.92</v>
      </c>
    </row>
    <row r="6023" spans="1:29" x14ac:dyDescent="0.25">
      <c r="A6023" s="61" t="s">
        <v>417</v>
      </c>
      <c r="B6023" s="61" t="s">
        <v>418</v>
      </c>
      <c r="C6023" s="62">
        <v>2004</v>
      </c>
      <c r="D6023" s="61" t="s">
        <v>78</v>
      </c>
      <c r="E6023" s="62">
        <v>20</v>
      </c>
      <c r="F6023" s="62">
        <v>38810</v>
      </c>
      <c r="G6023" s="62">
        <v>3961</v>
      </c>
      <c r="H6023" s="62">
        <v>16.5</v>
      </c>
      <c r="I6023" s="62">
        <v>1940.5</v>
      </c>
      <c r="J6023" s="62">
        <v>36093.300000000003</v>
      </c>
      <c r="K6023" s="62">
        <v>0</v>
      </c>
      <c r="L6023" s="63"/>
      <c r="M6023" s="63"/>
      <c r="N6023" s="63"/>
      <c r="O6023" s="63"/>
      <c r="P6023" s="62">
        <v>2314</v>
      </c>
      <c r="Q6023" s="62">
        <v>3375</v>
      </c>
      <c r="R6023" s="62">
        <v>14.06</v>
      </c>
      <c r="S6023" s="62">
        <v>115</v>
      </c>
      <c r="T6023" s="62">
        <v>29316.07</v>
      </c>
      <c r="U6023" s="63"/>
      <c r="V6023" s="63"/>
      <c r="W6023" s="63"/>
      <c r="X6023" s="63"/>
      <c r="Y6023" s="63"/>
      <c r="Z6023" s="62">
        <v>582.9</v>
      </c>
      <c r="AA6023" s="62">
        <v>1187</v>
      </c>
      <c r="AB6023" s="62">
        <v>4.95</v>
      </c>
      <c r="AC6023" s="62">
        <v>29.15</v>
      </c>
    </row>
    <row r="6024" spans="1:29" ht="30" x14ac:dyDescent="0.25">
      <c r="A6024" s="61" t="s">
        <v>365</v>
      </c>
      <c r="B6024" s="61" t="s">
        <v>366</v>
      </c>
      <c r="C6024" s="62">
        <v>2009</v>
      </c>
      <c r="D6024" s="61" t="s">
        <v>86</v>
      </c>
      <c r="E6024" s="62">
        <v>42</v>
      </c>
      <c r="F6024" s="62">
        <v>10459</v>
      </c>
      <c r="G6024" s="62">
        <v>2334</v>
      </c>
      <c r="H6024" s="62">
        <v>4.63</v>
      </c>
      <c r="I6024" s="62">
        <v>249.02</v>
      </c>
      <c r="J6024" s="62">
        <v>9726.8700000000008</v>
      </c>
      <c r="K6024" s="62">
        <v>600.39</v>
      </c>
      <c r="L6024" s="62">
        <v>1477</v>
      </c>
      <c r="M6024" s="62">
        <v>2.93</v>
      </c>
      <c r="N6024" s="62">
        <v>14.29</v>
      </c>
      <c r="O6024" s="62">
        <v>7240.26</v>
      </c>
      <c r="P6024" s="63"/>
      <c r="Q6024" s="63"/>
      <c r="R6024" s="63"/>
      <c r="S6024" s="63"/>
      <c r="T6024" s="63"/>
      <c r="U6024" s="63"/>
      <c r="V6024" s="63"/>
      <c r="W6024" s="63"/>
      <c r="X6024" s="63"/>
      <c r="Y6024" s="63"/>
      <c r="Z6024" s="62">
        <v>151499</v>
      </c>
      <c r="AA6024" s="62">
        <v>15271</v>
      </c>
      <c r="AB6024" s="62">
        <v>30.3</v>
      </c>
      <c r="AC6024" s="62">
        <v>3607.12</v>
      </c>
    </row>
    <row r="6025" spans="1:29" x14ac:dyDescent="0.25">
      <c r="A6025" s="61" t="s">
        <v>289</v>
      </c>
      <c r="B6025" s="61" t="s">
        <v>290</v>
      </c>
      <c r="C6025" s="62">
        <v>2005</v>
      </c>
      <c r="D6025" s="61" t="s">
        <v>99</v>
      </c>
      <c r="E6025" s="62">
        <v>62</v>
      </c>
      <c r="F6025" s="62">
        <v>602400</v>
      </c>
      <c r="G6025" s="62">
        <v>72077</v>
      </c>
      <c r="H6025" s="62">
        <v>96.88</v>
      </c>
      <c r="I6025" s="62">
        <v>9716.1299999999992</v>
      </c>
      <c r="J6025" s="62">
        <v>560232</v>
      </c>
      <c r="K6025" s="62">
        <v>0</v>
      </c>
      <c r="L6025" s="63"/>
      <c r="M6025" s="63"/>
      <c r="N6025" s="63"/>
      <c r="O6025" s="63"/>
      <c r="P6025" s="63"/>
      <c r="Q6025" s="63"/>
      <c r="R6025" s="63"/>
      <c r="S6025" s="63"/>
      <c r="T6025" s="63"/>
      <c r="U6025" s="63"/>
      <c r="V6025" s="63"/>
      <c r="W6025" s="63"/>
      <c r="X6025" s="63"/>
      <c r="Y6025" s="63"/>
      <c r="Z6025" s="62">
        <v>262.95999999999998</v>
      </c>
      <c r="AA6025" s="62">
        <v>15517</v>
      </c>
      <c r="AB6025" s="62">
        <v>20.86</v>
      </c>
      <c r="AC6025" s="62">
        <v>4.24</v>
      </c>
    </row>
    <row r="6026" spans="1:29" ht="30" x14ac:dyDescent="0.25">
      <c r="A6026" s="61" t="s">
        <v>255</v>
      </c>
      <c r="B6026" s="61" t="s">
        <v>256</v>
      </c>
      <c r="C6026" s="62">
        <v>2016</v>
      </c>
      <c r="D6026" s="61" t="s">
        <v>86</v>
      </c>
      <c r="E6026" s="62">
        <v>110</v>
      </c>
      <c r="F6026" s="62">
        <v>122398</v>
      </c>
      <c r="G6026" s="62">
        <v>29554</v>
      </c>
      <c r="H6026" s="62">
        <v>22.39</v>
      </c>
      <c r="I6026" s="62">
        <v>1112.71</v>
      </c>
      <c r="J6026" s="62">
        <v>113830.14</v>
      </c>
      <c r="K6026" s="62">
        <v>29416.1</v>
      </c>
      <c r="L6026" s="62">
        <v>39680</v>
      </c>
      <c r="M6026" s="62">
        <v>30.06</v>
      </c>
      <c r="N6026" s="62">
        <v>267.42</v>
      </c>
      <c r="O6026" s="62">
        <v>354737.59</v>
      </c>
      <c r="P6026" s="63"/>
      <c r="Q6026" s="63"/>
      <c r="R6026" s="63"/>
      <c r="S6026" s="63"/>
      <c r="T6026" s="63"/>
      <c r="U6026" s="63"/>
      <c r="V6026" s="63"/>
      <c r="W6026" s="63"/>
      <c r="X6026" s="63"/>
      <c r="Y6026" s="63"/>
      <c r="Z6026" s="62">
        <v>18943</v>
      </c>
      <c r="AA6026" s="62">
        <v>231050</v>
      </c>
      <c r="AB6026" s="62">
        <v>175.04</v>
      </c>
      <c r="AC6026" s="62">
        <v>172.21</v>
      </c>
    </row>
    <row r="6027" spans="1:29" x14ac:dyDescent="0.25">
      <c r="A6027" s="61" t="s">
        <v>128</v>
      </c>
      <c r="B6027" s="61" t="s">
        <v>129</v>
      </c>
      <c r="C6027" s="62">
        <v>2013</v>
      </c>
      <c r="D6027" s="61" t="s">
        <v>99</v>
      </c>
      <c r="E6027" s="62">
        <v>80</v>
      </c>
      <c r="F6027" s="62">
        <v>263665</v>
      </c>
      <c r="G6027" s="62">
        <v>38832</v>
      </c>
      <c r="H6027" s="62">
        <v>40.450000000000003</v>
      </c>
      <c r="I6027" s="62">
        <v>3295.81</v>
      </c>
      <c r="J6027" s="62">
        <v>245208.45</v>
      </c>
      <c r="K6027" s="62">
        <v>47243.45</v>
      </c>
      <c r="L6027" s="62">
        <v>20462</v>
      </c>
      <c r="M6027" s="62">
        <v>21.31</v>
      </c>
      <c r="N6027" s="62">
        <v>590.54</v>
      </c>
      <c r="O6027" s="62">
        <v>569722.97</v>
      </c>
      <c r="P6027" s="63"/>
      <c r="Q6027" s="63"/>
      <c r="R6027" s="63"/>
      <c r="S6027" s="63"/>
      <c r="T6027" s="63"/>
      <c r="U6027" s="63"/>
      <c r="V6027" s="63"/>
      <c r="W6027" s="63"/>
      <c r="X6027" s="63"/>
      <c r="Y6027" s="63"/>
      <c r="Z6027" s="62">
        <v>2257</v>
      </c>
      <c r="AA6027" s="62">
        <v>14765</v>
      </c>
      <c r="AB6027" s="62">
        <v>15.38</v>
      </c>
      <c r="AC6027" s="62">
        <v>28.21</v>
      </c>
    </row>
    <row r="6028" spans="1:29" ht="30" x14ac:dyDescent="0.25">
      <c r="A6028" s="61" t="s">
        <v>363</v>
      </c>
      <c r="B6028" s="61" t="s">
        <v>364</v>
      </c>
      <c r="C6028" s="62">
        <v>2004</v>
      </c>
      <c r="D6028" s="61" t="s">
        <v>94</v>
      </c>
      <c r="E6028" s="62">
        <v>2</v>
      </c>
      <c r="F6028" s="63"/>
      <c r="G6028" s="63"/>
      <c r="H6028" s="63"/>
      <c r="I6028" s="63"/>
      <c r="J6028" s="63"/>
      <c r="K6028" s="62">
        <v>0</v>
      </c>
      <c r="L6028" s="63"/>
      <c r="M6028" s="63"/>
      <c r="N6028" s="63"/>
      <c r="O6028" s="63"/>
      <c r="P6028" s="63"/>
      <c r="Q6028" s="63"/>
      <c r="R6028" s="63"/>
      <c r="S6028" s="63"/>
      <c r="T6028" s="63"/>
      <c r="U6028" s="63"/>
      <c r="V6028" s="63"/>
      <c r="W6028" s="63"/>
      <c r="X6028" s="63"/>
      <c r="Y6028" s="63"/>
      <c r="Z6028" s="62">
        <v>117.64</v>
      </c>
      <c r="AA6028" s="62">
        <v>351</v>
      </c>
      <c r="AB6028" s="62">
        <v>14.63</v>
      </c>
      <c r="AC6028" s="62">
        <v>58.82</v>
      </c>
    </row>
    <row r="6029" spans="1:29" ht="30" x14ac:dyDescent="0.25">
      <c r="A6029" s="61" t="s">
        <v>324</v>
      </c>
      <c r="B6029" s="61" t="s">
        <v>325</v>
      </c>
      <c r="C6029" s="62">
        <v>2018</v>
      </c>
      <c r="D6029" s="61" t="s">
        <v>78</v>
      </c>
      <c r="E6029" s="62">
        <v>56</v>
      </c>
      <c r="F6029" s="62">
        <v>340960</v>
      </c>
      <c r="G6029" s="62">
        <v>27586</v>
      </c>
      <c r="H6029" s="62">
        <v>41.05</v>
      </c>
      <c r="I6029" s="62">
        <v>6088.57</v>
      </c>
      <c r="J6029" s="62">
        <v>317092.8</v>
      </c>
      <c r="K6029" s="62">
        <v>0</v>
      </c>
      <c r="L6029" s="63"/>
      <c r="M6029" s="63"/>
      <c r="N6029" s="63"/>
      <c r="O6029" s="63"/>
      <c r="P6029" s="63"/>
      <c r="Q6029" s="63"/>
      <c r="R6029" s="63"/>
      <c r="S6029" s="63"/>
      <c r="T6029" s="63"/>
      <c r="U6029" s="63"/>
      <c r="V6029" s="63"/>
      <c r="W6029" s="63"/>
      <c r="X6029" s="63"/>
      <c r="Y6029" s="63"/>
      <c r="Z6029" s="62">
        <v>110100</v>
      </c>
      <c r="AA6029" s="62">
        <v>5153</v>
      </c>
      <c r="AB6029" s="62">
        <v>7.67</v>
      </c>
      <c r="AC6029" s="62">
        <v>1966.07</v>
      </c>
    </row>
    <row r="6030" spans="1:29" ht="30" x14ac:dyDescent="0.25">
      <c r="A6030" s="61" t="s">
        <v>385</v>
      </c>
      <c r="B6030" s="61" t="s">
        <v>386</v>
      </c>
      <c r="C6030" s="62">
        <v>2018</v>
      </c>
      <c r="D6030" s="61" t="s">
        <v>83</v>
      </c>
      <c r="E6030" s="62">
        <v>1</v>
      </c>
      <c r="F6030" s="63"/>
      <c r="G6030" s="63"/>
      <c r="H6030" s="63"/>
      <c r="I6030" s="63"/>
      <c r="J6030" s="63"/>
      <c r="K6030" s="62">
        <v>0</v>
      </c>
      <c r="L6030" s="63"/>
      <c r="M6030" s="63"/>
      <c r="N6030" s="63"/>
      <c r="O6030" s="63"/>
      <c r="P6030" s="63"/>
      <c r="Q6030" s="63"/>
      <c r="R6030" s="63"/>
      <c r="S6030" s="63"/>
      <c r="T6030" s="63"/>
      <c r="U6030" s="63"/>
      <c r="V6030" s="63"/>
      <c r="W6030" s="63"/>
      <c r="X6030" s="63"/>
      <c r="Y6030" s="63"/>
      <c r="Z6030" s="62">
        <v>9299</v>
      </c>
      <c r="AA6030" s="62">
        <v>931</v>
      </c>
      <c r="AB6030" s="62">
        <v>77.58</v>
      </c>
      <c r="AC6030" s="62">
        <v>9299</v>
      </c>
    </row>
    <row r="6031" spans="1:29" ht="30" x14ac:dyDescent="0.25">
      <c r="A6031" s="61" t="s">
        <v>124</v>
      </c>
      <c r="B6031" s="61" t="s">
        <v>125</v>
      </c>
      <c r="C6031" s="62">
        <v>2013</v>
      </c>
      <c r="D6031" s="61" t="s">
        <v>226</v>
      </c>
      <c r="E6031" s="62">
        <v>41</v>
      </c>
      <c r="F6031" s="62">
        <v>168560</v>
      </c>
      <c r="G6031" s="62">
        <v>21126</v>
      </c>
      <c r="H6031" s="62">
        <v>42.94</v>
      </c>
      <c r="I6031" s="62">
        <v>4111.22</v>
      </c>
      <c r="J6031" s="62">
        <v>156760.79999999999</v>
      </c>
      <c r="K6031" s="62">
        <v>4228.8999999999996</v>
      </c>
      <c r="L6031" s="62">
        <v>5192</v>
      </c>
      <c r="M6031" s="62">
        <v>10.55</v>
      </c>
      <c r="N6031" s="62">
        <v>103.14</v>
      </c>
      <c r="O6031" s="62">
        <v>50997.62</v>
      </c>
      <c r="P6031" s="63"/>
      <c r="Q6031" s="63"/>
      <c r="R6031" s="63"/>
      <c r="S6031" s="63"/>
      <c r="T6031" s="63"/>
      <c r="U6031" s="62">
        <v>5950</v>
      </c>
      <c r="V6031" s="62">
        <v>18882</v>
      </c>
      <c r="W6031" s="62">
        <v>38.380000000000003</v>
      </c>
      <c r="X6031" s="62">
        <v>145</v>
      </c>
      <c r="Y6031" s="62">
        <v>133184.79999999999</v>
      </c>
      <c r="Z6031" s="62">
        <v>111.89</v>
      </c>
      <c r="AA6031" s="62">
        <v>9281</v>
      </c>
      <c r="AB6031" s="62">
        <v>18.86</v>
      </c>
      <c r="AC6031" s="62">
        <v>2.73</v>
      </c>
    </row>
    <row r="6032" spans="1:29" x14ac:dyDescent="0.25">
      <c r="A6032" s="61" t="s">
        <v>107</v>
      </c>
      <c r="B6032" s="61" t="s">
        <v>108</v>
      </c>
      <c r="C6032" s="62">
        <v>2016</v>
      </c>
      <c r="D6032" s="61" t="s">
        <v>135</v>
      </c>
      <c r="E6032" s="62">
        <v>60</v>
      </c>
      <c r="F6032" s="62">
        <v>23110</v>
      </c>
      <c r="G6032" s="62">
        <v>5273</v>
      </c>
      <c r="H6032" s="62">
        <v>7.32</v>
      </c>
      <c r="I6032" s="62">
        <v>385.17</v>
      </c>
      <c r="J6032" s="62">
        <v>21492.3</v>
      </c>
      <c r="K6032" s="62">
        <v>42055.29</v>
      </c>
      <c r="L6032" s="62">
        <v>45423</v>
      </c>
      <c r="M6032" s="62">
        <v>63.09</v>
      </c>
      <c r="N6032" s="62">
        <v>700.92</v>
      </c>
      <c r="O6032" s="62">
        <v>507157.31</v>
      </c>
      <c r="P6032" s="63"/>
      <c r="Q6032" s="63"/>
      <c r="R6032" s="63"/>
      <c r="S6032" s="63"/>
      <c r="T6032" s="63"/>
      <c r="U6032" s="63"/>
      <c r="V6032" s="63"/>
      <c r="W6032" s="63"/>
      <c r="X6032" s="63"/>
      <c r="Y6032" s="63"/>
      <c r="Z6032" s="62">
        <v>0</v>
      </c>
      <c r="AA6032" s="62">
        <v>31980</v>
      </c>
      <c r="AB6032" s="62">
        <v>44.42</v>
      </c>
      <c r="AC6032" s="62">
        <v>0</v>
      </c>
    </row>
    <row r="6033" spans="1:29" ht="30" x14ac:dyDescent="0.25">
      <c r="A6033" s="61" t="s">
        <v>277</v>
      </c>
      <c r="B6033" s="61" t="s">
        <v>278</v>
      </c>
      <c r="C6033" s="62">
        <v>2011</v>
      </c>
      <c r="D6033" s="61" t="s">
        <v>75</v>
      </c>
      <c r="E6033" s="62">
        <v>12</v>
      </c>
      <c r="F6033" s="62">
        <v>1978</v>
      </c>
      <c r="G6033" s="62">
        <v>368</v>
      </c>
      <c r="H6033" s="62">
        <v>2.56</v>
      </c>
      <c r="I6033" s="62">
        <v>164.83</v>
      </c>
      <c r="J6033" s="62">
        <v>1839.54</v>
      </c>
      <c r="K6033" s="62">
        <v>0</v>
      </c>
      <c r="L6033" s="63"/>
      <c r="M6033" s="63"/>
      <c r="N6033" s="63"/>
      <c r="O6033" s="63"/>
      <c r="P6033" s="63"/>
      <c r="Q6033" s="63"/>
      <c r="R6033" s="63"/>
      <c r="S6033" s="63"/>
      <c r="T6033" s="63"/>
      <c r="U6033" s="63"/>
      <c r="V6033" s="63"/>
      <c r="W6033" s="63"/>
      <c r="X6033" s="63"/>
      <c r="Y6033" s="63"/>
      <c r="Z6033" s="62">
        <v>168200</v>
      </c>
      <c r="AA6033" s="62">
        <v>5573</v>
      </c>
      <c r="AB6033" s="62">
        <v>38.700000000000003</v>
      </c>
      <c r="AC6033" s="62">
        <v>14016.67</v>
      </c>
    </row>
    <row r="6034" spans="1:29" x14ac:dyDescent="0.25">
      <c r="A6034" s="61" t="s">
        <v>413</v>
      </c>
      <c r="B6034" s="61" t="s">
        <v>414</v>
      </c>
      <c r="C6034" s="62">
        <v>2011</v>
      </c>
      <c r="D6034" s="61" t="s">
        <v>89</v>
      </c>
      <c r="E6034" s="62">
        <v>52</v>
      </c>
      <c r="F6034" s="62">
        <v>211536</v>
      </c>
      <c r="G6034" s="62">
        <v>27165</v>
      </c>
      <c r="H6034" s="62">
        <v>43.53</v>
      </c>
      <c r="I6034" s="62">
        <v>4068</v>
      </c>
      <c r="J6034" s="62">
        <v>196728.48</v>
      </c>
      <c r="K6034" s="62">
        <v>14874</v>
      </c>
      <c r="L6034" s="62">
        <v>20424</v>
      </c>
      <c r="M6034" s="62">
        <v>32.729999999999997</v>
      </c>
      <c r="N6034" s="62">
        <v>286.04000000000002</v>
      </c>
      <c r="O6034" s="62">
        <v>179370.03</v>
      </c>
      <c r="P6034" s="63"/>
      <c r="Q6034" s="63"/>
      <c r="R6034" s="63"/>
      <c r="S6034" s="63"/>
      <c r="T6034" s="63"/>
      <c r="U6034" s="63"/>
      <c r="V6034" s="63"/>
      <c r="W6034" s="63"/>
      <c r="X6034" s="63"/>
      <c r="Y6034" s="63"/>
      <c r="Z6034" s="62">
        <v>183428</v>
      </c>
      <c r="AA6034" s="62">
        <v>29688</v>
      </c>
      <c r="AB6034" s="62">
        <v>47.58</v>
      </c>
      <c r="AC6034" s="62">
        <v>3527.46</v>
      </c>
    </row>
    <row r="6035" spans="1:29" ht="45" x14ac:dyDescent="0.25">
      <c r="A6035" s="61" t="s">
        <v>326</v>
      </c>
      <c r="B6035" s="61" t="s">
        <v>327</v>
      </c>
      <c r="C6035" s="62">
        <v>2016</v>
      </c>
      <c r="D6035" s="61" t="s">
        <v>150</v>
      </c>
      <c r="E6035" s="62">
        <v>12</v>
      </c>
      <c r="F6035" s="62">
        <v>228600</v>
      </c>
      <c r="G6035" s="62">
        <v>33635</v>
      </c>
      <c r="H6035" s="62">
        <v>233.58</v>
      </c>
      <c r="I6035" s="62">
        <v>19050</v>
      </c>
      <c r="J6035" s="62">
        <v>212598</v>
      </c>
      <c r="K6035" s="62">
        <v>0</v>
      </c>
      <c r="L6035" s="63"/>
      <c r="M6035" s="63"/>
      <c r="N6035" s="63"/>
      <c r="O6035" s="63"/>
      <c r="P6035" s="63"/>
      <c r="Q6035" s="63"/>
      <c r="R6035" s="63"/>
      <c r="S6035" s="63"/>
      <c r="T6035" s="63"/>
      <c r="U6035" s="63"/>
      <c r="V6035" s="63"/>
      <c r="W6035" s="63"/>
      <c r="X6035" s="63"/>
      <c r="Y6035" s="63"/>
      <c r="Z6035" s="62">
        <v>67000</v>
      </c>
      <c r="AA6035" s="62">
        <v>6379</v>
      </c>
      <c r="AB6035" s="62">
        <v>44.3</v>
      </c>
      <c r="AC6035" s="62">
        <v>5583.33</v>
      </c>
    </row>
    <row r="6036" spans="1:29" x14ac:dyDescent="0.25">
      <c r="A6036" s="61" t="s">
        <v>411</v>
      </c>
      <c r="B6036" s="61" t="s">
        <v>412</v>
      </c>
      <c r="C6036" s="62">
        <v>2010</v>
      </c>
      <c r="D6036" s="61" t="s">
        <v>99</v>
      </c>
      <c r="E6036" s="62">
        <v>12</v>
      </c>
      <c r="F6036" s="62">
        <v>28477</v>
      </c>
      <c r="G6036" s="62">
        <v>4112</v>
      </c>
      <c r="H6036" s="62">
        <v>28.56</v>
      </c>
      <c r="I6036" s="62">
        <v>2373.08</v>
      </c>
      <c r="J6036" s="62">
        <v>26483.61</v>
      </c>
      <c r="K6036" s="62">
        <v>2290.98</v>
      </c>
      <c r="L6036" s="62">
        <v>3023</v>
      </c>
      <c r="M6036" s="62">
        <v>20.99</v>
      </c>
      <c r="N6036" s="62">
        <v>190.91</v>
      </c>
      <c r="O6036" s="62">
        <v>27627.61</v>
      </c>
      <c r="P6036" s="63"/>
      <c r="Q6036" s="63"/>
      <c r="R6036" s="63"/>
      <c r="S6036" s="63"/>
      <c r="T6036" s="63"/>
      <c r="U6036" s="63"/>
      <c r="V6036" s="63"/>
      <c r="W6036" s="63"/>
      <c r="X6036" s="63"/>
      <c r="Y6036" s="63"/>
      <c r="Z6036" s="62">
        <v>154.66999999999999</v>
      </c>
      <c r="AA6036" s="62">
        <v>1103</v>
      </c>
      <c r="AB6036" s="62">
        <v>7.66</v>
      </c>
      <c r="AC6036" s="62">
        <v>12.89</v>
      </c>
    </row>
    <row r="6037" spans="1:29" ht="30" x14ac:dyDescent="0.25">
      <c r="A6037" s="61" t="s">
        <v>430</v>
      </c>
      <c r="B6037" s="61" t="s">
        <v>431</v>
      </c>
      <c r="C6037" s="62">
        <v>2009</v>
      </c>
      <c r="D6037" s="61" t="s">
        <v>99</v>
      </c>
      <c r="E6037" s="62">
        <v>60</v>
      </c>
      <c r="F6037" s="62">
        <v>662480</v>
      </c>
      <c r="G6037" s="62">
        <v>85691</v>
      </c>
      <c r="H6037" s="62">
        <v>119.02</v>
      </c>
      <c r="I6037" s="62">
        <v>11041.33</v>
      </c>
      <c r="J6037" s="62">
        <v>616106.4</v>
      </c>
      <c r="K6037" s="62">
        <v>0</v>
      </c>
      <c r="L6037" s="63"/>
      <c r="M6037" s="63"/>
      <c r="N6037" s="63"/>
      <c r="O6037" s="63"/>
      <c r="P6037" s="63"/>
      <c r="Q6037" s="63"/>
      <c r="R6037" s="63"/>
      <c r="S6037" s="63"/>
      <c r="T6037" s="63"/>
      <c r="U6037" s="63"/>
      <c r="V6037" s="63"/>
      <c r="W6037" s="63"/>
      <c r="X6037" s="63"/>
      <c r="Y6037" s="63"/>
      <c r="Z6037" s="62">
        <v>723</v>
      </c>
      <c r="AA6037" s="62">
        <v>6141</v>
      </c>
      <c r="AB6037" s="62">
        <v>8.5299999999999994</v>
      </c>
      <c r="AC6037" s="62">
        <v>12.05</v>
      </c>
    </row>
    <row r="6038" spans="1:29" x14ac:dyDescent="0.25">
      <c r="A6038" s="61" t="s">
        <v>279</v>
      </c>
      <c r="B6038" s="61" t="s">
        <v>280</v>
      </c>
      <c r="C6038" s="62">
        <v>2012</v>
      </c>
      <c r="D6038" s="61" t="s">
        <v>78</v>
      </c>
      <c r="E6038" s="62">
        <v>30</v>
      </c>
      <c r="F6038" s="62">
        <v>105520</v>
      </c>
      <c r="G6038" s="62">
        <v>14313</v>
      </c>
      <c r="H6038" s="62">
        <v>39.76</v>
      </c>
      <c r="I6038" s="62">
        <v>3517.33</v>
      </c>
      <c r="J6038" s="62">
        <v>98133.6</v>
      </c>
      <c r="K6038" s="62">
        <v>17135.79</v>
      </c>
      <c r="L6038" s="62">
        <v>16254</v>
      </c>
      <c r="M6038" s="62">
        <v>45.15</v>
      </c>
      <c r="N6038" s="62">
        <v>571.19000000000005</v>
      </c>
      <c r="O6038" s="62">
        <v>206645.64</v>
      </c>
      <c r="P6038" s="63"/>
      <c r="Q6038" s="63"/>
      <c r="R6038" s="63"/>
      <c r="S6038" s="63"/>
      <c r="T6038" s="63"/>
      <c r="U6038" s="63"/>
      <c r="V6038" s="63"/>
      <c r="W6038" s="63"/>
      <c r="X6038" s="63"/>
      <c r="Y6038" s="63"/>
      <c r="Z6038" s="62">
        <v>37349.21</v>
      </c>
      <c r="AA6038" s="62">
        <v>13475</v>
      </c>
      <c r="AB6038" s="62">
        <v>37.43</v>
      </c>
      <c r="AC6038" s="62">
        <v>1244.97</v>
      </c>
    </row>
    <row r="6039" spans="1:29" ht="30" x14ac:dyDescent="0.25">
      <c r="A6039" s="61" t="s">
        <v>186</v>
      </c>
      <c r="B6039" s="61" t="s">
        <v>187</v>
      </c>
      <c r="C6039" s="62">
        <v>2013</v>
      </c>
      <c r="D6039" s="61" t="s">
        <v>99</v>
      </c>
      <c r="E6039" s="62">
        <v>35</v>
      </c>
      <c r="F6039" s="62">
        <v>163320</v>
      </c>
      <c r="G6039" s="62">
        <v>19222</v>
      </c>
      <c r="H6039" s="62">
        <v>45.77</v>
      </c>
      <c r="I6039" s="62">
        <v>4666.29</v>
      </c>
      <c r="J6039" s="62">
        <v>151887.6</v>
      </c>
      <c r="K6039" s="62">
        <v>10340.450000000001</v>
      </c>
      <c r="L6039" s="62">
        <v>11191</v>
      </c>
      <c r="M6039" s="62">
        <v>26.65</v>
      </c>
      <c r="N6039" s="62">
        <v>295.44</v>
      </c>
      <c r="O6039" s="62">
        <v>124698.54</v>
      </c>
      <c r="P6039" s="63"/>
      <c r="Q6039" s="63"/>
      <c r="R6039" s="63"/>
      <c r="S6039" s="63"/>
      <c r="T6039" s="63"/>
      <c r="U6039" s="63"/>
      <c r="V6039" s="63"/>
      <c r="W6039" s="63"/>
      <c r="X6039" s="63"/>
      <c r="Y6039" s="63"/>
      <c r="Z6039" s="62">
        <v>142442.78</v>
      </c>
      <c r="AA6039" s="62">
        <v>5838</v>
      </c>
      <c r="AB6039" s="62">
        <v>13.9</v>
      </c>
      <c r="AC6039" s="62">
        <v>4069.79</v>
      </c>
    </row>
    <row r="6040" spans="1:29" x14ac:dyDescent="0.25">
      <c r="A6040" s="61" t="s">
        <v>502</v>
      </c>
      <c r="B6040" s="61" t="s">
        <v>503</v>
      </c>
      <c r="C6040" s="62">
        <v>2008</v>
      </c>
      <c r="D6040" s="61" t="s">
        <v>75</v>
      </c>
      <c r="E6040" s="62">
        <v>24</v>
      </c>
      <c r="F6040" s="63"/>
      <c r="G6040" s="63"/>
      <c r="H6040" s="63"/>
      <c r="I6040" s="63"/>
      <c r="J6040" s="63"/>
      <c r="K6040" s="62">
        <v>0</v>
      </c>
      <c r="L6040" s="63"/>
      <c r="M6040" s="63"/>
      <c r="N6040" s="63"/>
      <c r="O6040" s="63"/>
      <c r="P6040" s="63"/>
      <c r="Q6040" s="63"/>
      <c r="R6040" s="63"/>
      <c r="S6040" s="63"/>
      <c r="T6040" s="63"/>
      <c r="U6040" s="63"/>
      <c r="V6040" s="63"/>
      <c r="W6040" s="63"/>
      <c r="X6040" s="63"/>
      <c r="Y6040" s="63"/>
      <c r="Z6040" s="62">
        <v>457.88</v>
      </c>
      <c r="AA6040" s="62">
        <v>7204</v>
      </c>
      <c r="AB6040" s="62">
        <v>25.01</v>
      </c>
      <c r="AC6040" s="62">
        <v>19.079999999999998</v>
      </c>
    </row>
    <row r="6041" spans="1:29" ht="30" x14ac:dyDescent="0.25">
      <c r="A6041" s="61" t="s">
        <v>283</v>
      </c>
      <c r="B6041" s="61" t="s">
        <v>284</v>
      </c>
      <c r="C6041" s="62">
        <v>2008</v>
      </c>
      <c r="D6041" s="61" t="s">
        <v>89</v>
      </c>
      <c r="E6041" s="62">
        <v>110</v>
      </c>
      <c r="F6041" s="62">
        <v>281160</v>
      </c>
      <c r="G6041" s="62">
        <v>57901</v>
      </c>
      <c r="H6041" s="62">
        <v>43.86</v>
      </c>
      <c r="I6041" s="62">
        <v>2556</v>
      </c>
      <c r="J6041" s="62">
        <v>261478.8</v>
      </c>
      <c r="K6041" s="62">
        <v>55902.04</v>
      </c>
      <c r="L6041" s="62">
        <v>64550</v>
      </c>
      <c r="M6041" s="62">
        <v>48.9</v>
      </c>
      <c r="N6041" s="62">
        <v>508.2</v>
      </c>
      <c r="O6041" s="62">
        <v>674139.43</v>
      </c>
      <c r="P6041" s="63"/>
      <c r="Q6041" s="63"/>
      <c r="R6041" s="63"/>
      <c r="S6041" s="63"/>
      <c r="T6041" s="63"/>
      <c r="U6041" s="63"/>
      <c r="V6041" s="63"/>
      <c r="W6041" s="63"/>
      <c r="X6041" s="63"/>
      <c r="Y6041" s="63"/>
      <c r="Z6041" s="62">
        <v>0</v>
      </c>
      <c r="AA6041" s="63"/>
      <c r="AB6041" s="63"/>
      <c r="AC6041" s="62">
        <v>0</v>
      </c>
    </row>
    <row r="6042" spans="1:29" x14ac:dyDescent="0.25">
      <c r="A6042" s="61" t="s">
        <v>338</v>
      </c>
      <c r="B6042" s="61" t="s">
        <v>339</v>
      </c>
      <c r="C6042" s="62">
        <v>2005</v>
      </c>
      <c r="D6042" s="61" t="s">
        <v>72</v>
      </c>
      <c r="E6042" s="62">
        <v>103</v>
      </c>
      <c r="F6042" s="62">
        <v>1254376</v>
      </c>
      <c r="G6042" s="62">
        <v>121740</v>
      </c>
      <c r="H6042" s="62">
        <v>98.5</v>
      </c>
      <c r="I6042" s="62">
        <v>12178.41</v>
      </c>
      <c r="J6042" s="62">
        <v>1166569.68</v>
      </c>
      <c r="K6042" s="62">
        <v>13.58</v>
      </c>
      <c r="L6042" s="62">
        <v>2864</v>
      </c>
      <c r="M6042" s="62">
        <v>2.3199999999999998</v>
      </c>
      <c r="N6042" s="62">
        <v>0.13</v>
      </c>
      <c r="O6042" s="62">
        <v>163.75</v>
      </c>
      <c r="P6042" s="63"/>
      <c r="Q6042" s="63"/>
      <c r="R6042" s="63"/>
      <c r="S6042" s="63"/>
      <c r="T6042" s="63"/>
      <c r="U6042" s="62">
        <v>0</v>
      </c>
      <c r="V6042" s="62">
        <v>0</v>
      </c>
      <c r="W6042" s="62">
        <v>0</v>
      </c>
      <c r="X6042" s="62">
        <v>0</v>
      </c>
      <c r="Y6042" s="62">
        <v>0</v>
      </c>
      <c r="Z6042" s="62">
        <v>5842.07</v>
      </c>
      <c r="AA6042" s="62">
        <v>59909</v>
      </c>
      <c r="AB6042" s="62">
        <v>48.47</v>
      </c>
      <c r="AC6042" s="62">
        <v>56.72</v>
      </c>
    </row>
    <row r="6043" spans="1:29" ht="30" x14ac:dyDescent="0.25">
      <c r="A6043" s="61" t="s">
        <v>87</v>
      </c>
      <c r="B6043" s="61" t="s">
        <v>88</v>
      </c>
      <c r="C6043" s="62">
        <v>2018</v>
      </c>
      <c r="D6043" s="61" t="s">
        <v>78</v>
      </c>
      <c r="E6043" s="62">
        <v>40</v>
      </c>
      <c r="F6043" s="62">
        <v>81720</v>
      </c>
      <c r="G6043" s="62">
        <v>21071</v>
      </c>
      <c r="H6043" s="62">
        <v>43.9</v>
      </c>
      <c r="I6043" s="62">
        <v>2043</v>
      </c>
      <c r="J6043" s="62">
        <v>75999.600000000006</v>
      </c>
      <c r="K6043" s="62">
        <v>1518.91</v>
      </c>
      <c r="L6043" s="62">
        <v>6102</v>
      </c>
      <c r="M6043" s="62">
        <v>12.71</v>
      </c>
      <c r="N6043" s="62">
        <v>37.97</v>
      </c>
      <c r="O6043" s="62">
        <v>18317.04</v>
      </c>
      <c r="P6043" s="63"/>
      <c r="Q6043" s="63"/>
      <c r="R6043" s="63"/>
      <c r="S6043" s="63"/>
      <c r="T6043" s="63"/>
      <c r="U6043" s="63"/>
      <c r="V6043" s="63"/>
      <c r="W6043" s="63"/>
      <c r="X6043" s="63"/>
      <c r="Y6043" s="63"/>
      <c r="Z6043" s="62">
        <v>61302</v>
      </c>
      <c r="AA6043" s="62">
        <v>9519</v>
      </c>
      <c r="AB6043" s="62">
        <v>19.829999999999998</v>
      </c>
      <c r="AC6043" s="62">
        <v>1532.55</v>
      </c>
    </row>
    <row r="6044" spans="1:29" ht="30" x14ac:dyDescent="0.25">
      <c r="A6044" s="61" t="s">
        <v>520</v>
      </c>
      <c r="B6044" s="61" t="s">
        <v>521</v>
      </c>
      <c r="C6044" s="62">
        <v>2015</v>
      </c>
      <c r="D6044" s="61" t="s">
        <v>78</v>
      </c>
      <c r="E6044" s="62">
        <v>54</v>
      </c>
      <c r="F6044" s="62">
        <v>454135</v>
      </c>
      <c r="G6044" s="62">
        <v>65733</v>
      </c>
      <c r="H6044" s="62">
        <v>101.44</v>
      </c>
      <c r="I6044" s="62">
        <v>8409.91</v>
      </c>
      <c r="J6044" s="62">
        <v>422345.55</v>
      </c>
      <c r="K6044" s="62">
        <v>6163.92</v>
      </c>
      <c r="L6044" s="62">
        <v>6469</v>
      </c>
      <c r="M6044" s="62">
        <v>9.98</v>
      </c>
      <c r="N6044" s="62">
        <v>114.15</v>
      </c>
      <c r="O6044" s="62">
        <v>74332.539999999994</v>
      </c>
      <c r="P6044" s="63"/>
      <c r="Q6044" s="63"/>
      <c r="R6044" s="63"/>
      <c r="S6044" s="63"/>
      <c r="T6044" s="63"/>
      <c r="U6044" s="63"/>
      <c r="V6044" s="63"/>
      <c r="W6044" s="63"/>
      <c r="X6044" s="63"/>
      <c r="Y6044" s="63"/>
      <c r="Z6044" s="62">
        <v>140597</v>
      </c>
      <c r="AA6044" s="62">
        <v>16696</v>
      </c>
      <c r="AB6044" s="62">
        <v>25.77</v>
      </c>
      <c r="AC6044" s="62">
        <v>2603.65</v>
      </c>
    </row>
    <row r="6045" spans="1:29" x14ac:dyDescent="0.25">
      <c r="A6045" s="61" t="s">
        <v>466</v>
      </c>
      <c r="B6045" s="61" t="s">
        <v>467</v>
      </c>
      <c r="C6045" s="62">
        <v>2005</v>
      </c>
      <c r="D6045" s="61" t="s">
        <v>78</v>
      </c>
      <c r="E6045" s="62">
        <v>60</v>
      </c>
      <c r="F6045" s="62">
        <v>652140</v>
      </c>
      <c r="G6045" s="62">
        <v>57450</v>
      </c>
      <c r="H6045" s="62">
        <v>79.790000000000006</v>
      </c>
      <c r="I6045" s="62">
        <v>10869</v>
      </c>
      <c r="J6045" s="62">
        <v>606490.19999999995</v>
      </c>
      <c r="K6045" s="62">
        <v>0</v>
      </c>
      <c r="L6045" s="63"/>
      <c r="M6045" s="63"/>
      <c r="N6045" s="63"/>
      <c r="O6045" s="63"/>
      <c r="P6045" s="63"/>
      <c r="Q6045" s="63"/>
      <c r="R6045" s="63"/>
      <c r="S6045" s="63"/>
      <c r="T6045" s="63"/>
      <c r="U6045" s="63"/>
      <c r="V6045" s="63"/>
      <c r="W6045" s="63"/>
      <c r="X6045" s="63"/>
      <c r="Y6045" s="63"/>
      <c r="Z6045" s="62">
        <v>53623.65</v>
      </c>
      <c r="AA6045" s="62">
        <v>6394</v>
      </c>
      <c r="AB6045" s="62">
        <v>8.8800000000000008</v>
      </c>
      <c r="AC6045" s="62">
        <v>893.73</v>
      </c>
    </row>
    <row r="6046" spans="1:29" x14ac:dyDescent="0.25">
      <c r="A6046" s="61" t="s">
        <v>178</v>
      </c>
      <c r="B6046" s="61" t="s">
        <v>179</v>
      </c>
      <c r="C6046" s="62">
        <v>2017</v>
      </c>
      <c r="D6046" s="61" t="s">
        <v>94</v>
      </c>
      <c r="E6046" s="62">
        <v>10</v>
      </c>
      <c r="F6046" s="62">
        <v>11684</v>
      </c>
      <c r="G6046" s="62">
        <v>2496</v>
      </c>
      <c r="H6046" s="62">
        <v>20.8</v>
      </c>
      <c r="I6046" s="62">
        <v>1168.4000000000001</v>
      </c>
      <c r="J6046" s="62">
        <v>10866.12</v>
      </c>
      <c r="K6046" s="62">
        <v>304.56</v>
      </c>
      <c r="L6046" s="62">
        <v>417</v>
      </c>
      <c r="M6046" s="62">
        <v>3.48</v>
      </c>
      <c r="N6046" s="62">
        <v>30.46</v>
      </c>
      <c r="O6046" s="62">
        <v>3672.76</v>
      </c>
      <c r="P6046" s="63"/>
      <c r="Q6046" s="63"/>
      <c r="R6046" s="63"/>
      <c r="S6046" s="63"/>
      <c r="T6046" s="63"/>
      <c r="U6046" s="63"/>
      <c r="V6046" s="63"/>
      <c r="W6046" s="63"/>
      <c r="X6046" s="63"/>
      <c r="Y6046" s="63"/>
      <c r="Z6046" s="62">
        <v>113.51</v>
      </c>
      <c r="AA6046" s="62">
        <v>4547</v>
      </c>
      <c r="AB6046" s="62">
        <v>37.89</v>
      </c>
      <c r="AC6046" s="62">
        <v>11.35</v>
      </c>
    </row>
    <row r="6047" spans="1:29" ht="45" x14ac:dyDescent="0.25">
      <c r="A6047" s="61" t="s">
        <v>326</v>
      </c>
      <c r="B6047" s="61" t="s">
        <v>327</v>
      </c>
      <c r="C6047" s="62">
        <v>2015</v>
      </c>
      <c r="D6047" s="61" t="s">
        <v>78</v>
      </c>
      <c r="E6047" s="62">
        <v>104</v>
      </c>
      <c r="F6047" s="62">
        <v>1120051</v>
      </c>
      <c r="G6047" s="62">
        <v>147594</v>
      </c>
      <c r="H6047" s="62">
        <v>118.26</v>
      </c>
      <c r="I6047" s="62">
        <v>10769.72</v>
      </c>
      <c r="J6047" s="62">
        <v>1041647.43</v>
      </c>
      <c r="K6047" s="62">
        <v>0</v>
      </c>
      <c r="L6047" s="63"/>
      <c r="M6047" s="63"/>
      <c r="N6047" s="63"/>
      <c r="O6047" s="63"/>
      <c r="P6047" s="63"/>
      <c r="Q6047" s="63"/>
      <c r="R6047" s="63"/>
      <c r="S6047" s="63"/>
      <c r="T6047" s="63"/>
      <c r="U6047" s="63"/>
      <c r="V6047" s="63"/>
      <c r="W6047" s="63"/>
      <c r="X6047" s="63"/>
      <c r="Y6047" s="63"/>
      <c r="Z6047" s="62">
        <v>308444</v>
      </c>
      <c r="AA6047" s="62">
        <v>39247</v>
      </c>
      <c r="AB6047" s="62">
        <v>31.45</v>
      </c>
      <c r="AC6047" s="62">
        <v>2965.81</v>
      </c>
    </row>
    <row r="6048" spans="1:29" ht="30" x14ac:dyDescent="0.25">
      <c r="A6048" s="61" t="s">
        <v>237</v>
      </c>
      <c r="B6048" s="61" t="s">
        <v>238</v>
      </c>
      <c r="C6048" s="62">
        <v>2008</v>
      </c>
      <c r="D6048" s="61" t="s">
        <v>150</v>
      </c>
      <c r="E6048" s="62">
        <v>10</v>
      </c>
      <c r="F6048" s="63"/>
      <c r="G6048" s="63"/>
      <c r="H6048" s="63"/>
      <c r="I6048" s="63"/>
      <c r="J6048" s="63"/>
      <c r="K6048" s="62">
        <v>8186.23</v>
      </c>
      <c r="L6048" s="62">
        <v>11196</v>
      </c>
      <c r="M6048" s="62">
        <v>93.3</v>
      </c>
      <c r="N6048" s="62">
        <v>818.62</v>
      </c>
      <c r="O6048" s="62">
        <v>98720.17</v>
      </c>
      <c r="P6048" s="63"/>
      <c r="Q6048" s="63"/>
      <c r="R6048" s="63"/>
      <c r="S6048" s="63"/>
      <c r="T6048" s="63"/>
      <c r="U6048" s="63"/>
      <c r="V6048" s="63"/>
      <c r="W6048" s="63"/>
      <c r="X6048" s="63"/>
      <c r="Y6048" s="63"/>
      <c r="Z6048" s="62">
        <v>114874</v>
      </c>
      <c r="AA6048" s="62">
        <v>5032</v>
      </c>
      <c r="AB6048" s="62">
        <v>41.93</v>
      </c>
      <c r="AC6048" s="62">
        <v>11487.4</v>
      </c>
    </row>
    <row r="6049" spans="1:29" ht="30" x14ac:dyDescent="0.25">
      <c r="A6049" s="61" t="s">
        <v>122</v>
      </c>
      <c r="B6049" s="61" t="s">
        <v>123</v>
      </c>
      <c r="C6049" s="62">
        <v>2009</v>
      </c>
      <c r="D6049" s="61" t="s">
        <v>75</v>
      </c>
      <c r="E6049" s="62">
        <v>6</v>
      </c>
      <c r="F6049" s="62">
        <v>297</v>
      </c>
      <c r="G6049" s="62">
        <v>91</v>
      </c>
      <c r="H6049" s="62">
        <v>1.26</v>
      </c>
      <c r="I6049" s="62">
        <v>49.5</v>
      </c>
      <c r="J6049" s="62">
        <v>276.20999999999998</v>
      </c>
      <c r="K6049" s="62">
        <v>0</v>
      </c>
      <c r="L6049" s="63"/>
      <c r="M6049" s="63"/>
      <c r="N6049" s="63"/>
      <c r="O6049" s="63"/>
      <c r="P6049" s="63"/>
      <c r="Q6049" s="63"/>
      <c r="R6049" s="63"/>
      <c r="S6049" s="63"/>
      <c r="T6049" s="63"/>
      <c r="U6049" s="63"/>
      <c r="V6049" s="63"/>
      <c r="W6049" s="63"/>
      <c r="X6049" s="63"/>
      <c r="Y6049" s="63"/>
      <c r="Z6049" s="62">
        <v>493.48</v>
      </c>
      <c r="AA6049" s="62">
        <v>3198</v>
      </c>
      <c r="AB6049" s="62">
        <v>44.42</v>
      </c>
      <c r="AC6049" s="62">
        <v>82.25</v>
      </c>
    </row>
    <row r="6050" spans="1:29" ht="30" x14ac:dyDescent="0.25">
      <c r="A6050" s="61" t="s">
        <v>309</v>
      </c>
      <c r="B6050" s="61" t="s">
        <v>310</v>
      </c>
      <c r="C6050" s="62">
        <v>2005</v>
      </c>
      <c r="D6050" s="61" t="s">
        <v>75</v>
      </c>
      <c r="E6050" s="62">
        <v>26</v>
      </c>
      <c r="F6050" s="62">
        <v>0</v>
      </c>
      <c r="G6050" s="62">
        <v>0</v>
      </c>
      <c r="H6050" s="62">
        <v>0</v>
      </c>
      <c r="I6050" s="62">
        <v>0</v>
      </c>
      <c r="J6050" s="62">
        <v>0</v>
      </c>
      <c r="K6050" s="62">
        <v>0</v>
      </c>
      <c r="L6050" s="62">
        <v>0</v>
      </c>
      <c r="M6050" s="62">
        <v>0</v>
      </c>
      <c r="N6050" s="63"/>
      <c r="O6050" s="63"/>
      <c r="P6050" s="62">
        <v>0</v>
      </c>
      <c r="Q6050" s="62">
        <v>0</v>
      </c>
      <c r="R6050" s="62">
        <v>0</v>
      </c>
      <c r="S6050" s="62">
        <v>0</v>
      </c>
      <c r="T6050" s="62">
        <v>0</v>
      </c>
      <c r="U6050" s="62">
        <v>0</v>
      </c>
      <c r="V6050" s="62">
        <v>0</v>
      </c>
      <c r="W6050" s="62">
        <v>0</v>
      </c>
      <c r="X6050" s="62">
        <v>0</v>
      </c>
      <c r="Y6050" s="62">
        <v>0</v>
      </c>
      <c r="Z6050" s="62">
        <v>203300</v>
      </c>
      <c r="AA6050" s="62">
        <v>4795</v>
      </c>
      <c r="AB6050" s="62">
        <v>15.37</v>
      </c>
      <c r="AC6050" s="62">
        <v>7819.23</v>
      </c>
    </row>
    <row r="6051" spans="1:29" ht="30" x14ac:dyDescent="0.25">
      <c r="A6051" s="61" t="s">
        <v>117</v>
      </c>
      <c r="B6051" s="61" t="s">
        <v>118</v>
      </c>
      <c r="C6051" s="62">
        <v>2011</v>
      </c>
      <c r="D6051" s="61" t="s">
        <v>175</v>
      </c>
      <c r="E6051" s="62">
        <v>8</v>
      </c>
      <c r="F6051" s="63"/>
      <c r="G6051" s="63"/>
      <c r="H6051" s="63"/>
      <c r="I6051" s="63"/>
      <c r="J6051" s="63"/>
      <c r="K6051" s="62">
        <v>0</v>
      </c>
      <c r="L6051" s="63"/>
      <c r="M6051" s="63"/>
      <c r="N6051" s="63"/>
      <c r="O6051" s="63"/>
      <c r="P6051" s="63"/>
      <c r="Q6051" s="63"/>
      <c r="R6051" s="63"/>
      <c r="S6051" s="63"/>
      <c r="T6051" s="63"/>
      <c r="U6051" s="63"/>
      <c r="V6051" s="63"/>
      <c r="W6051" s="63"/>
      <c r="X6051" s="63"/>
      <c r="Y6051" s="63"/>
      <c r="Z6051" s="62">
        <v>0</v>
      </c>
      <c r="AA6051" s="63"/>
      <c r="AB6051" s="63"/>
      <c r="AC6051" s="62">
        <v>0</v>
      </c>
    </row>
    <row r="6052" spans="1:29" x14ac:dyDescent="0.25">
      <c r="A6052" s="61" t="s">
        <v>409</v>
      </c>
      <c r="B6052" s="61" t="s">
        <v>410</v>
      </c>
      <c r="C6052" s="62">
        <v>2011</v>
      </c>
      <c r="D6052" s="61" t="s">
        <v>89</v>
      </c>
      <c r="E6052" s="62">
        <v>24</v>
      </c>
      <c r="F6052" s="62">
        <v>337569</v>
      </c>
      <c r="G6052" s="62">
        <v>56342</v>
      </c>
      <c r="H6052" s="62">
        <v>195.63</v>
      </c>
      <c r="I6052" s="62">
        <v>14065.38</v>
      </c>
      <c r="J6052" s="62">
        <v>313939.17</v>
      </c>
      <c r="K6052" s="62">
        <v>0</v>
      </c>
      <c r="L6052" s="63"/>
      <c r="M6052" s="63"/>
      <c r="N6052" s="63"/>
      <c r="O6052" s="63"/>
      <c r="P6052" s="63"/>
      <c r="Q6052" s="63"/>
      <c r="R6052" s="63"/>
      <c r="S6052" s="63"/>
      <c r="T6052" s="63"/>
      <c r="U6052" s="63"/>
      <c r="V6052" s="63"/>
      <c r="W6052" s="63"/>
      <c r="X6052" s="63"/>
      <c r="Y6052" s="63"/>
      <c r="Z6052" s="62">
        <v>826.68</v>
      </c>
      <c r="AA6052" s="62">
        <v>4068</v>
      </c>
      <c r="AB6052" s="62">
        <v>14.13</v>
      </c>
      <c r="AC6052" s="62">
        <v>34.450000000000003</v>
      </c>
    </row>
    <row r="6053" spans="1:29" x14ac:dyDescent="0.25">
      <c r="A6053" s="61" t="s">
        <v>155</v>
      </c>
      <c r="B6053" s="61" t="s">
        <v>156</v>
      </c>
      <c r="C6053" s="62">
        <v>2012</v>
      </c>
      <c r="D6053" s="61" t="s">
        <v>78</v>
      </c>
      <c r="E6053" s="62">
        <v>84</v>
      </c>
      <c r="F6053" s="62">
        <v>560240</v>
      </c>
      <c r="G6053" s="62">
        <v>123077</v>
      </c>
      <c r="H6053" s="62">
        <v>122.1</v>
      </c>
      <c r="I6053" s="62">
        <v>6669.52</v>
      </c>
      <c r="J6053" s="62">
        <v>521023.2</v>
      </c>
      <c r="K6053" s="62">
        <v>0</v>
      </c>
      <c r="L6053" s="63"/>
      <c r="M6053" s="63"/>
      <c r="N6053" s="63"/>
      <c r="O6053" s="63"/>
      <c r="P6053" s="63"/>
      <c r="Q6053" s="63"/>
      <c r="R6053" s="63"/>
      <c r="S6053" s="63"/>
      <c r="T6053" s="63"/>
      <c r="U6053" s="63"/>
      <c r="V6053" s="63"/>
      <c r="W6053" s="63"/>
      <c r="X6053" s="63"/>
      <c r="Y6053" s="63"/>
      <c r="Z6053" s="62">
        <v>65952.63</v>
      </c>
      <c r="AA6053" s="62">
        <v>19578</v>
      </c>
      <c r="AB6053" s="62">
        <v>19.420000000000002</v>
      </c>
      <c r="AC6053" s="62">
        <v>785.15</v>
      </c>
    </row>
    <row r="6054" spans="1:29" ht="30" x14ac:dyDescent="0.25">
      <c r="A6054" s="61" t="s">
        <v>115</v>
      </c>
      <c r="B6054" s="61" t="s">
        <v>116</v>
      </c>
      <c r="C6054" s="62">
        <v>2010</v>
      </c>
      <c r="D6054" s="61" t="s">
        <v>99</v>
      </c>
      <c r="E6054" s="62">
        <v>40</v>
      </c>
      <c r="F6054" s="62">
        <v>62786</v>
      </c>
      <c r="G6054" s="62">
        <v>11843</v>
      </c>
      <c r="H6054" s="62">
        <v>24.67</v>
      </c>
      <c r="I6054" s="62">
        <v>1569.65</v>
      </c>
      <c r="J6054" s="62">
        <v>58390.98</v>
      </c>
      <c r="K6054" s="62">
        <v>19322.990000000002</v>
      </c>
      <c r="L6054" s="62">
        <v>38997</v>
      </c>
      <c r="M6054" s="62">
        <v>81.239999999999995</v>
      </c>
      <c r="N6054" s="62">
        <v>483.07</v>
      </c>
      <c r="O6054" s="62">
        <v>233021.7</v>
      </c>
      <c r="P6054" s="63"/>
      <c r="Q6054" s="63"/>
      <c r="R6054" s="63"/>
      <c r="S6054" s="63"/>
      <c r="T6054" s="63"/>
      <c r="U6054" s="63"/>
      <c r="V6054" s="63"/>
      <c r="W6054" s="63"/>
      <c r="X6054" s="63"/>
      <c r="Y6054" s="63"/>
      <c r="Z6054" s="62">
        <v>133000</v>
      </c>
      <c r="AA6054" s="62">
        <v>16959</v>
      </c>
      <c r="AB6054" s="62">
        <v>35.33</v>
      </c>
      <c r="AC6054" s="62">
        <v>3325</v>
      </c>
    </row>
    <row r="6055" spans="1:29" ht="45" x14ac:dyDescent="0.25">
      <c r="A6055" s="61" t="s">
        <v>167</v>
      </c>
      <c r="B6055" s="61" t="s">
        <v>168</v>
      </c>
      <c r="C6055" s="62">
        <v>2007</v>
      </c>
      <c r="D6055" s="61" t="s">
        <v>150</v>
      </c>
      <c r="E6055" s="62">
        <v>8</v>
      </c>
      <c r="F6055" s="63"/>
      <c r="G6055" s="63"/>
      <c r="H6055" s="63"/>
      <c r="I6055" s="63"/>
      <c r="J6055" s="63"/>
      <c r="K6055" s="62">
        <v>0</v>
      </c>
      <c r="L6055" s="63"/>
      <c r="M6055" s="63"/>
      <c r="N6055" s="63"/>
      <c r="O6055" s="63"/>
      <c r="P6055" s="63"/>
      <c r="Q6055" s="63"/>
      <c r="R6055" s="63"/>
      <c r="S6055" s="63"/>
      <c r="T6055" s="63"/>
      <c r="U6055" s="63"/>
      <c r="V6055" s="63"/>
      <c r="W6055" s="63"/>
      <c r="X6055" s="63"/>
      <c r="Y6055" s="63"/>
      <c r="Z6055" s="62">
        <v>0</v>
      </c>
      <c r="AA6055" s="63"/>
      <c r="AB6055" s="63"/>
      <c r="AC6055" s="62">
        <v>0</v>
      </c>
    </row>
    <row r="6056" spans="1:29" x14ac:dyDescent="0.25">
      <c r="A6056" s="61" t="s">
        <v>260</v>
      </c>
      <c r="B6056" s="61" t="s">
        <v>261</v>
      </c>
      <c r="C6056" s="62">
        <v>2014</v>
      </c>
      <c r="D6056" s="61" t="s">
        <v>313</v>
      </c>
      <c r="E6056" s="62">
        <v>57</v>
      </c>
      <c r="F6056" s="62">
        <v>117971</v>
      </c>
      <c r="G6056" s="62">
        <v>13216</v>
      </c>
      <c r="H6056" s="62">
        <v>19.32</v>
      </c>
      <c r="I6056" s="62">
        <v>2069.67</v>
      </c>
      <c r="J6056" s="62">
        <v>109713.03</v>
      </c>
      <c r="K6056" s="62">
        <v>5036.8599999999997</v>
      </c>
      <c r="L6056" s="62">
        <v>6475</v>
      </c>
      <c r="M6056" s="62">
        <v>9.4700000000000006</v>
      </c>
      <c r="N6056" s="62">
        <v>88.37</v>
      </c>
      <c r="O6056" s="62">
        <v>60740.97</v>
      </c>
      <c r="P6056" s="63"/>
      <c r="Q6056" s="63"/>
      <c r="R6056" s="63"/>
      <c r="S6056" s="63"/>
      <c r="T6056" s="63"/>
      <c r="U6056" s="63"/>
      <c r="V6056" s="63"/>
      <c r="W6056" s="63"/>
      <c r="X6056" s="63"/>
      <c r="Y6056" s="63"/>
      <c r="Z6056" s="62">
        <v>1053</v>
      </c>
      <c r="AA6056" s="62">
        <v>9522</v>
      </c>
      <c r="AB6056" s="62">
        <v>13.92</v>
      </c>
      <c r="AC6056" s="62">
        <v>18.47</v>
      </c>
    </row>
    <row r="6057" spans="1:29" x14ac:dyDescent="0.25">
      <c r="A6057" s="61" t="s">
        <v>130</v>
      </c>
      <c r="B6057" s="61" t="s">
        <v>131</v>
      </c>
      <c r="C6057" s="62">
        <v>2004</v>
      </c>
      <c r="D6057" s="61" t="s">
        <v>78</v>
      </c>
      <c r="E6057" s="62">
        <v>35</v>
      </c>
      <c r="F6057" s="62">
        <v>95540</v>
      </c>
      <c r="G6057" s="62">
        <v>9076</v>
      </c>
      <c r="H6057" s="62">
        <v>21.61</v>
      </c>
      <c r="I6057" s="62">
        <v>2729.71</v>
      </c>
      <c r="J6057" s="62">
        <v>88852.2</v>
      </c>
      <c r="K6057" s="62">
        <v>20081.47</v>
      </c>
      <c r="L6057" s="62">
        <v>29804</v>
      </c>
      <c r="M6057" s="62">
        <v>70.959999999999994</v>
      </c>
      <c r="N6057" s="62">
        <v>573.76</v>
      </c>
      <c r="O6057" s="62">
        <v>242168.52</v>
      </c>
      <c r="P6057" s="63"/>
      <c r="Q6057" s="63"/>
      <c r="R6057" s="63"/>
      <c r="S6057" s="63"/>
      <c r="T6057" s="63"/>
      <c r="U6057" s="63"/>
      <c r="V6057" s="63"/>
      <c r="W6057" s="63"/>
      <c r="X6057" s="63"/>
      <c r="Y6057" s="63"/>
      <c r="Z6057" s="62">
        <v>1450</v>
      </c>
      <c r="AA6057" s="62">
        <v>7787</v>
      </c>
      <c r="AB6057" s="62">
        <v>18.54</v>
      </c>
      <c r="AC6057" s="62">
        <v>41.43</v>
      </c>
    </row>
    <row r="6058" spans="1:29" ht="30" x14ac:dyDescent="0.25">
      <c r="A6058" s="61" t="s">
        <v>92</v>
      </c>
      <c r="B6058" s="61" t="s">
        <v>93</v>
      </c>
      <c r="C6058" s="62">
        <v>2016</v>
      </c>
      <c r="D6058" s="61" t="s">
        <v>99</v>
      </c>
      <c r="E6058" s="62">
        <v>33</v>
      </c>
      <c r="F6058" s="62">
        <v>124655</v>
      </c>
      <c r="G6058" s="62">
        <v>44046</v>
      </c>
      <c r="H6058" s="62">
        <v>111.23</v>
      </c>
      <c r="I6058" s="62">
        <v>3777.42</v>
      </c>
      <c r="J6058" s="62">
        <v>115929.15</v>
      </c>
      <c r="K6058" s="62">
        <v>6848</v>
      </c>
      <c r="L6058" s="62">
        <v>10297</v>
      </c>
      <c r="M6058" s="62">
        <v>26</v>
      </c>
      <c r="N6058" s="62">
        <v>207.52</v>
      </c>
      <c r="O6058" s="62">
        <v>82582.09</v>
      </c>
      <c r="P6058" s="63"/>
      <c r="Q6058" s="63"/>
      <c r="R6058" s="63"/>
      <c r="S6058" s="63"/>
      <c r="T6058" s="63"/>
      <c r="U6058" s="63"/>
      <c r="V6058" s="63"/>
      <c r="W6058" s="63"/>
      <c r="X6058" s="63"/>
      <c r="Y6058" s="63"/>
      <c r="Z6058" s="62">
        <v>1.51</v>
      </c>
      <c r="AA6058" s="62">
        <v>6600</v>
      </c>
      <c r="AB6058" s="62">
        <v>16.670000000000002</v>
      </c>
      <c r="AC6058" s="62">
        <v>0.05</v>
      </c>
    </row>
    <row r="6059" spans="1:29" ht="45" x14ac:dyDescent="0.25">
      <c r="A6059" s="61" t="s">
        <v>340</v>
      </c>
      <c r="B6059" s="61" t="s">
        <v>341</v>
      </c>
      <c r="C6059" s="62">
        <v>2007</v>
      </c>
      <c r="D6059" s="61" t="s">
        <v>99</v>
      </c>
      <c r="E6059" s="62">
        <v>48</v>
      </c>
      <c r="F6059" s="62">
        <v>457900</v>
      </c>
      <c r="G6059" s="62">
        <v>71490</v>
      </c>
      <c r="H6059" s="62">
        <v>124.11</v>
      </c>
      <c r="I6059" s="62">
        <v>9539.58</v>
      </c>
      <c r="J6059" s="62">
        <v>425847</v>
      </c>
      <c r="K6059" s="62">
        <v>0</v>
      </c>
      <c r="L6059" s="63"/>
      <c r="M6059" s="63"/>
      <c r="N6059" s="63"/>
      <c r="O6059" s="63"/>
      <c r="P6059" s="63"/>
      <c r="Q6059" s="63"/>
      <c r="R6059" s="63"/>
      <c r="S6059" s="63"/>
      <c r="T6059" s="63"/>
      <c r="U6059" s="63"/>
      <c r="V6059" s="63"/>
      <c r="W6059" s="63"/>
      <c r="X6059" s="63"/>
      <c r="Y6059" s="63"/>
      <c r="Z6059" s="62">
        <v>206726</v>
      </c>
      <c r="AA6059" s="62">
        <v>10022</v>
      </c>
      <c r="AB6059" s="62">
        <v>17.399999999999999</v>
      </c>
      <c r="AC6059" s="62">
        <v>4306.79</v>
      </c>
    </row>
    <row r="6060" spans="1:29" x14ac:dyDescent="0.25">
      <c r="A6060" s="61" t="s">
        <v>212</v>
      </c>
      <c r="B6060" s="61" t="s">
        <v>213</v>
      </c>
      <c r="C6060" s="62">
        <v>2018</v>
      </c>
      <c r="D6060" s="61" t="s">
        <v>89</v>
      </c>
      <c r="E6060" s="62">
        <v>80</v>
      </c>
      <c r="F6060" s="62">
        <v>544600</v>
      </c>
      <c r="G6060" s="62">
        <v>102695</v>
      </c>
      <c r="H6060" s="62">
        <v>106.97</v>
      </c>
      <c r="I6060" s="62">
        <v>6807.5</v>
      </c>
      <c r="J6060" s="62">
        <v>506478</v>
      </c>
      <c r="K6060" s="62">
        <v>0</v>
      </c>
      <c r="L6060" s="63"/>
      <c r="M6060" s="63"/>
      <c r="N6060" s="63"/>
      <c r="O6060" s="63"/>
      <c r="P6060" s="63"/>
      <c r="Q6060" s="63"/>
      <c r="R6060" s="63"/>
      <c r="S6060" s="63"/>
      <c r="T6060" s="63"/>
      <c r="U6060" s="63"/>
      <c r="V6060" s="63"/>
      <c r="W6060" s="63"/>
      <c r="X6060" s="63"/>
      <c r="Y6060" s="63"/>
      <c r="Z6060" s="62">
        <v>44382</v>
      </c>
      <c r="AA6060" s="62">
        <v>5215</v>
      </c>
      <c r="AB6060" s="62">
        <v>5.43</v>
      </c>
      <c r="AC6060" s="62">
        <v>554.78</v>
      </c>
    </row>
    <row r="6061" spans="1:29" ht="30" x14ac:dyDescent="0.25">
      <c r="A6061" s="61" t="s">
        <v>120</v>
      </c>
      <c r="B6061" s="61" t="s">
        <v>121</v>
      </c>
      <c r="C6061" s="62">
        <v>2015</v>
      </c>
      <c r="D6061" s="61" t="s">
        <v>94</v>
      </c>
      <c r="E6061" s="62">
        <v>12</v>
      </c>
      <c r="F6061" s="62">
        <v>1194</v>
      </c>
      <c r="G6061" s="62">
        <v>328</v>
      </c>
      <c r="H6061" s="62">
        <v>2.2799999999999998</v>
      </c>
      <c r="I6061" s="62">
        <v>99.5</v>
      </c>
      <c r="J6061" s="62">
        <v>1110.42</v>
      </c>
      <c r="K6061" s="62">
        <v>277.60000000000002</v>
      </c>
      <c r="L6061" s="62">
        <v>445</v>
      </c>
      <c r="M6061" s="62">
        <v>3.09</v>
      </c>
      <c r="N6061" s="62">
        <v>23.13</v>
      </c>
      <c r="O6061" s="62">
        <v>3347.61</v>
      </c>
      <c r="P6061" s="63"/>
      <c r="Q6061" s="63"/>
      <c r="R6061" s="63"/>
      <c r="S6061" s="63"/>
      <c r="T6061" s="63"/>
      <c r="U6061" s="63"/>
      <c r="V6061" s="63"/>
      <c r="W6061" s="63"/>
      <c r="X6061" s="63"/>
      <c r="Y6061" s="63"/>
      <c r="Z6061" s="62">
        <v>120900</v>
      </c>
      <c r="AA6061" s="62">
        <v>8332</v>
      </c>
      <c r="AB6061" s="62">
        <v>57.86</v>
      </c>
      <c r="AC6061" s="62">
        <v>10075</v>
      </c>
    </row>
    <row r="6062" spans="1:29" x14ac:dyDescent="0.25">
      <c r="A6062" s="61" t="s">
        <v>102</v>
      </c>
      <c r="B6062" s="61" t="s">
        <v>103</v>
      </c>
      <c r="C6062" s="62">
        <v>2004</v>
      </c>
      <c r="D6062" s="61" t="s">
        <v>301</v>
      </c>
      <c r="E6062" s="62">
        <v>12</v>
      </c>
      <c r="F6062" s="62">
        <v>1963</v>
      </c>
      <c r="G6062" s="62">
        <v>354</v>
      </c>
      <c r="H6062" s="62">
        <v>2.46</v>
      </c>
      <c r="I6062" s="62">
        <v>163.58000000000001</v>
      </c>
      <c r="J6062" s="62">
        <v>1825.59</v>
      </c>
      <c r="K6062" s="62">
        <v>578.08000000000004</v>
      </c>
      <c r="L6062" s="62">
        <v>795</v>
      </c>
      <c r="M6062" s="62">
        <v>5.52</v>
      </c>
      <c r="N6062" s="62">
        <v>48.17</v>
      </c>
      <c r="O6062" s="62">
        <v>6971.23</v>
      </c>
      <c r="P6062" s="63"/>
      <c r="Q6062" s="63"/>
      <c r="R6062" s="63"/>
      <c r="S6062" s="63"/>
      <c r="T6062" s="63"/>
      <c r="U6062" s="63"/>
      <c r="V6062" s="63"/>
      <c r="W6062" s="63"/>
      <c r="X6062" s="63"/>
      <c r="Y6062" s="63"/>
      <c r="Z6062" s="62">
        <v>110</v>
      </c>
      <c r="AA6062" s="62">
        <v>979</v>
      </c>
      <c r="AB6062" s="62">
        <v>6.8</v>
      </c>
      <c r="AC6062" s="62">
        <v>9.17</v>
      </c>
    </row>
    <row r="6063" spans="1:29" x14ac:dyDescent="0.25">
      <c r="A6063" s="61" t="s">
        <v>105</v>
      </c>
      <c r="B6063" s="61" t="s">
        <v>106</v>
      </c>
      <c r="C6063" s="62">
        <v>2018</v>
      </c>
      <c r="D6063" s="61" t="s">
        <v>75</v>
      </c>
      <c r="E6063" s="62">
        <v>14</v>
      </c>
      <c r="F6063" s="62">
        <v>2198</v>
      </c>
      <c r="G6063" s="62">
        <v>810</v>
      </c>
      <c r="H6063" s="62">
        <v>4.82</v>
      </c>
      <c r="I6063" s="62">
        <v>157</v>
      </c>
      <c r="J6063" s="62">
        <v>2044.14</v>
      </c>
      <c r="K6063" s="62">
        <v>0</v>
      </c>
      <c r="L6063" s="63"/>
      <c r="M6063" s="63"/>
      <c r="N6063" s="63"/>
      <c r="O6063" s="63"/>
      <c r="P6063" s="63"/>
      <c r="Q6063" s="63"/>
      <c r="R6063" s="63"/>
      <c r="S6063" s="63"/>
      <c r="T6063" s="63"/>
      <c r="U6063" s="63"/>
      <c r="V6063" s="63"/>
      <c r="W6063" s="63"/>
      <c r="X6063" s="63"/>
      <c r="Y6063" s="63"/>
      <c r="Z6063" s="62">
        <v>959.83</v>
      </c>
      <c r="AA6063" s="62">
        <v>2806</v>
      </c>
      <c r="AB6063" s="62">
        <v>16.7</v>
      </c>
      <c r="AC6063" s="62">
        <v>68.56</v>
      </c>
    </row>
    <row r="6064" spans="1:29" ht="30" x14ac:dyDescent="0.25">
      <c r="A6064" s="61" t="s">
        <v>356</v>
      </c>
      <c r="B6064" s="61" t="s">
        <v>357</v>
      </c>
      <c r="C6064" s="62">
        <v>2013</v>
      </c>
      <c r="D6064" s="61" t="s">
        <v>99</v>
      </c>
      <c r="E6064" s="62">
        <v>48</v>
      </c>
      <c r="F6064" s="62">
        <v>394840</v>
      </c>
      <c r="G6064" s="62">
        <v>69432</v>
      </c>
      <c r="H6064" s="62">
        <v>120.54</v>
      </c>
      <c r="I6064" s="62">
        <v>8225.83</v>
      </c>
      <c r="J6064" s="62">
        <v>367201.2</v>
      </c>
      <c r="K6064" s="62">
        <v>0</v>
      </c>
      <c r="L6064" s="63"/>
      <c r="M6064" s="63"/>
      <c r="N6064" s="63"/>
      <c r="O6064" s="63"/>
      <c r="P6064" s="63"/>
      <c r="Q6064" s="63"/>
      <c r="R6064" s="63"/>
      <c r="S6064" s="63"/>
      <c r="T6064" s="63"/>
      <c r="U6064" s="63"/>
      <c r="V6064" s="63"/>
      <c r="W6064" s="63"/>
      <c r="X6064" s="63"/>
      <c r="Y6064" s="63"/>
      <c r="Z6064" s="62">
        <v>2032</v>
      </c>
      <c r="AA6064" s="62">
        <v>20978</v>
      </c>
      <c r="AB6064" s="62">
        <v>36.42</v>
      </c>
      <c r="AC6064" s="62">
        <v>42.33</v>
      </c>
    </row>
    <row r="6065" spans="1:29" x14ac:dyDescent="0.25">
      <c r="A6065" s="61" t="s">
        <v>140</v>
      </c>
      <c r="B6065" s="61" t="s">
        <v>141</v>
      </c>
      <c r="C6065" s="62">
        <v>2012</v>
      </c>
      <c r="D6065" s="61" t="s">
        <v>78</v>
      </c>
      <c r="E6065" s="62">
        <v>103</v>
      </c>
      <c r="F6065" s="63"/>
      <c r="G6065" s="63"/>
      <c r="H6065" s="63"/>
      <c r="I6065" s="63"/>
      <c r="J6065" s="63"/>
      <c r="K6065" s="62">
        <v>0</v>
      </c>
      <c r="L6065" s="63"/>
      <c r="M6065" s="63"/>
      <c r="N6065" s="63"/>
      <c r="O6065" s="63"/>
      <c r="P6065" s="63"/>
      <c r="Q6065" s="63"/>
      <c r="R6065" s="63"/>
      <c r="S6065" s="63"/>
      <c r="T6065" s="63"/>
      <c r="U6065" s="63"/>
      <c r="V6065" s="63"/>
      <c r="W6065" s="63"/>
      <c r="X6065" s="63"/>
      <c r="Y6065" s="63"/>
      <c r="Z6065" s="62">
        <v>0</v>
      </c>
      <c r="AA6065" s="63"/>
      <c r="AB6065" s="63"/>
      <c r="AC6065" s="62">
        <v>0</v>
      </c>
    </row>
    <row r="6066" spans="1:29" ht="30" x14ac:dyDescent="0.25">
      <c r="A6066" s="61" t="s">
        <v>346</v>
      </c>
      <c r="B6066" s="61" t="s">
        <v>347</v>
      </c>
      <c r="C6066" s="62">
        <v>2007</v>
      </c>
      <c r="D6066" s="61" t="s">
        <v>99</v>
      </c>
      <c r="E6066" s="62">
        <v>75</v>
      </c>
      <c r="F6066" s="62">
        <v>729461</v>
      </c>
      <c r="G6066" s="62">
        <v>104155</v>
      </c>
      <c r="H6066" s="62">
        <v>115.73</v>
      </c>
      <c r="I6066" s="62">
        <v>9726.15</v>
      </c>
      <c r="J6066" s="62">
        <v>678398.73</v>
      </c>
      <c r="K6066" s="62">
        <v>0</v>
      </c>
      <c r="L6066" s="63"/>
      <c r="M6066" s="63"/>
      <c r="N6066" s="63"/>
      <c r="O6066" s="63"/>
      <c r="P6066" s="63"/>
      <c r="Q6066" s="63"/>
      <c r="R6066" s="63"/>
      <c r="S6066" s="63"/>
      <c r="T6066" s="63"/>
      <c r="U6066" s="63"/>
      <c r="V6066" s="63"/>
      <c r="W6066" s="63"/>
      <c r="X6066" s="63"/>
      <c r="Y6066" s="63"/>
      <c r="Z6066" s="62">
        <v>1387.07</v>
      </c>
      <c r="AA6066" s="62">
        <v>5833</v>
      </c>
      <c r="AB6066" s="62">
        <v>6.48</v>
      </c>
      <c r="AC6066" s="62">
        <v>18.489999999999998</v>
      </c>
    </row>
    <row r="6067" spans="1:29" ht="30" x14ac:dyDescent="0.25">
      <c r="A6067" s="61" t="s">
        <v>153</v>
      </c>
      <c r="B6067" s="61" t="s">
        <v>154</v>
      </c>
      <c r="C6067" s="62">
        <v>2003</v>
      </c>
      <c r="D6067" s="61" t="s">
        <v>75</v>
      </c>
      <c r="E6067" s="62">
        <v>24</v>
      </c>
      <c r="F6067" s="62">
        <v>0</v>
      </c>
      <c r="G6067" s="62">
        <v>0</v>
      </c>
      <c r="H6067" s="62">
        <v>0</v>
      </c>
      <c r="I6067" s="62">
        <v>0</v>
      </c>
      <c r="J6067" s="62">
        <v>0</v>
      </c>
      <c r="K6067" s="62">
        <v>9659.5499999999993</v>
      </c>
      <c r="L6067" s="62">
        <v>12665</v>
      </c>
      <c r="M6067" s="62">
        <v>43.98</v>
      </c>
      <c r="N6067" s="62">
        <v>402.48</v>
      </c>
      <c r="O6067" s="62">
        <v>116487.46</v>
      </c>
      <c r="P6067" s="63"/>
      <c r="Q6067" s="63"/>
      <c r="R6067" s="63"/>
      <c r="S6067" s="63"/>
      <c r="T6067" s="63"/>
      <c r="U6067" s="63"/>
      <c r="V6067" s="63"/>
      <c r="W6067" s="63"/>
      <c r="X6067" s="63"/>
      <c r="Y6067" s="63"/>
      <c r="Z6067" s="62">
        <v>0</v>
      </c>
      <c r="AA6067" s="63"/>
      <c r="AB6067" s="63"/>
      <c r="AC6067" s="62">
        <v>0</v>
      </c>
    </row>
    <row r="6068" spans="1:29" ht="30" x14ac:dyDescent="0.25">
      <c r="A6068" s="61" t="s">
        <v>188</v>
      </c>
      <c r="B6068" s="61" t="s">
        <v>189</v>
      </c>
      <c r="C6068" s="62">
        <v>2010</v>
      </c>
      <c r="D6068" s="61" t="s">
        <v>94</v>
      </c>
      <c r="E6068" s="62">
        <v>38</v>
      </c>
      <c r="F6068" s="62">
        <v>170101</v>
      </c>
      <c r="G6068" s="62">
        <v>37432</v>
      </c>
      <c r="H6068" s="62">
        <v>82.09</v>
      </c>
      <c r="I6068" s="62">
        <v>4476.34</v>
      </c>
      <c r="J6068" s="62">
        <v>158193.93</v>
      </c>
      <c r="K6068" s="62">
        <v>21012.61</v>
      </c>
      <c r="L6068" s="62">
        <v>33773</v>
      </c>
      <c r="M6068" s="62">
        <v>74.06</v>
      </c>
      <c r="N6068" s="62">
        <v>552.96</v>
      </c>
      <c r="O6068" s="62">
        <v>253397.36</v>
      </c>
      <c r="P6068" s="63"/>
      <c r="Q6068" s="63"/>
      <c r="R6068" s="63"/>
      <c r="S6068" s="63"/>
      <c r="T6068" s="63"/>
      <c r="U6068" s="63"/>
      <c r="V6068" s="63"/>
      <c r="W6068" s="63"/>
      <c r="X6068" s="63"/>
      <c r="Y6068" s="63"/>
      <c r="Z6068" s="62">
        <v>2080</v>
      </c>
      <c r="AA6068" s="62">
        <v>14542</v>
      </c>
      <c r="AB6068" s="62">
        <v>31.89</v>
      </c>
      <c r="AC6068" s="62">
        <v>54.74</v>
      </c>
    </row>
    <row r="6069" spans="1:29" x14ac:dyDescent="0.25">
      <c r="A6069" s="61" t="s">
        <v>458</v>
      </c>
      <c r="B6069" s="61" t="s">
        <v>459</v>
      </c>
      <c r="C6069" s="62">
        <v>2016</v>
      </c>
      <c r="D6069" s="61" t="s">
        <v>78</v>
      </c>
      <c r="E6069" s="62">
        <v>64</v>
      </c>
      <c r="F6069" s="62">
        <v>521560</v>
      </c>
      <c r="G6069" s="62">
        <v>97838</v>
      </c>
      <c r="H6069" s="62">
        <v>127.39</v>
      </c>
      <c r="I6069" s="62">
        <v>8149.38</v>
      </c>
      <c r="J6069" s="62">
        <v>485050.8</v>
      </c>
      <c r="K6069" s="62">
        <v>0</v>
      </c>
      <c r="L6069" s="63"/>
      <c r="M6069" s="63"/>
      <c r="N6069" s="63"/>
      <c r="O6069" s="63"/>
      <c r="P6069" s="63"/>
      <c r="Q6069" s="63"/>
      <c r="R6069" s="63"/>
      <c r="S6069" s="63"/>
      <c r="T6069" s="63"/>
      <c r="U6069" s="63"/>
      <c r="V6069" s="63"/>
      <c r="W6069" s="63"/>
      <c r="X6069" s="63"/>
      <c r="Y6069" s="63"/>
      <c r="Z6069" s="62">
        <v>0</v>
      </c>
      <c r="AA6069" s="63"/>
      <c r="AB6069" s="63"/>
      <c r="AC6069" s="62">
        <v>0</v>
      </c>
    </row>
    <row r="6070" spans="1:29" ht="30" x14ac:dyDescent="0.25">
      <c r="A6070" s="61" t="s">
        <v>153</v>
      </c>
      <c r="B6070" s="61" t="s">
        <v>154</v>
      </c>
      <c r="C6070" s="62">
        <v>2010</v>
      </c>
      <c r="D6070" s="61" t="s">
        <v>86</v>
      </c>
      <c r="E6070" s="62">
        <v>204</v>
      </c>
      <c r="F6070" s="62">
        <v>425396</v>
      </c>
      <c r="G6070" s="62">
        <v>70870</v>
      </c>
      <c r="H6070" s="62">
        <v>28.95</v>
      </c>
      <c r="I6070" s="62">
        <v>2085.27</v>
      </c>
      <c r="J6070" s="62">
        <v>395618.28</v>
      </c>
      <c r="K6070" s="62">
        <v>268779.83</v>
      </c>
      <c r="L6070" s="62">
        <v>376497</v>
      </c>
      <c r="M6070" s="62">
        <v>153.80000000000001</v>
      </c>
      <c r="N6070" s="62">
        <v>1317.55</v>
      </c>
      <c r="O6070" s="62">
        <v>3241296.55</v>
      </c>
      <c r="P6070" s="63"/>
      <c r="Q6070" s="63"/>
      <c r="R6070" s="63"/>
      <c r="S6070" s="63"/>
      <c r="T6070" s="63"/>
      <c r="U6070" s="63"/>
      <c r="V6070" s="63"/>
      <c r="W6070" s="63"/>
      <c r="X6070" s="63"/>
      <c r="Y6070" s="63"/>
      <c r="Z6070" s="62">
        <v>0</v>
      </c>
      <c r="AA6070" s="63"/>
      <c r="AB6070" s="63"/>
      <c r="AC6070" s="62">
        <v>0</v>
      </c>
    </row>
    <row r="6071" spans="1:29" x14ac:dyDescent="0.25">
      <c r="A6071" s="61" t="s">
        <v>401</v>
      </c>
      <c r="B6071" s="61" t="s">
        <v>402</v>
      </c>
      <c r="C6071" s="62">
        <v>2018</v>
      </c>
      <c r="D6071" s="61" t="s">
        <v>150</v>
      </c>
      <c r="E6071" s="62">
        <v>8</v>
      </c>
      <c r="F6071" s="63"/>
      <c r="G6071" s="63"/>
      <c r="H6071" s="63"/>
      <c r="I6071" s="63"/>
      <c r="J6071" s="63"/>
      <c r="K6071" s="62">
        <v>0</v>
      </c>
      <c r="L6071" s="63"/>
      <c r="M6071" s="63"/>
      <c r="N6071" s="63"/>
      <c r="O6071" s="63"/>
      <c r="P6071" s="63"/>
      <c r="Q6071" s="63"/>
      <c r="R6071" s="63"/>
      <c r="S6071" s="63"/>
      <c r="T6071" s="63"/>
      <c r="U6071" s="63"/>
      <c r="V6071" s="63"/>
      <c r="W6071" s="63"/>
      <c r="X6071" s="63"/>
      <c r="Y6071" s="63"/>
      <c r="Z6071" s="62">
        <v>0</v>
      </c>
      <c r="AA6071" s="63"/>
      <c r="AB6071" s="63"/>
      <c r="AC6071" s="62">
        <v>0</v>
      </c>
    </row>
    <row r="6072" spans="1:29" ht="30" x14ac:dyDescent="0.25">
      <c r="A6072" s="61" t="s">
        <v>464</v>
      </c>
      <c r="B6072" s="61" t="s">
        <v>465</v>
      </c>
      <c r="C6072" s="62">
        <v>2005</v>
      </c>
      <c r="D6072" s="61" t="s">
        <v>99</v>
      </c>
      <c r="E6072" s="62">
        <v>31</v>
      </c>
      <c r="F6072" s="62">
        <v>124640</v>
      </c>
      <c r="G6072" s="62">
        <v>13090</v>
      </c>
      <c r="H6072" s="62">
        <v>35.19</v>
      </c>
      <c r="I6072" s="62">
        <v>4020.65</v>
      </c>
      <c r="J6072" s="62">
        <v>115915.2</v>
      </c>
      <c r="K6072" s="62">
        <v>0</v>
      </c>
      <c r="L6072" s="63"/>
      <c r="M6072" s="63"/>
      <c r="N6072" s="63"/>
      <c r="O6072" s="63"/>
      <c r="P6072" s="63"/>
      <c r="Q6072" s="63"/>
      <c r="R6072" s="63"/>
      <c r="S6072" s="63"/>
      <c r="T6072" s="63"/>
      <c r="U6072" s="62">
        <v>2000</v>
      </c>
      <c r="V6072" s="62">
        <v>2460</v>
      </c>
      <c r="W6072" s="62">
        <v>6.61</v>
      </c>
      <c r="X6072" s="62">
        <v>64</v>
      </c>
      <c r="Y6072" s="62">
        <v>44768</v>
      </c>
      <c r="Z6072" s="62">
        <v>588.20000000000005</v>
      </c>
      <c r="AA6072" s="62">
        <v>710</v>
      </c>
      <c r="AB6072" s="62">
        <v>1.91</v>
      </c>
      <c r="AC6072" s="62">
        <v>18.97</v>
      </c>
    </row>
    <row r="6073" spans="1:29" x14ac:dyDescent="0.25">
      <c r="A6073" s="61" t="s">
        <v>548</v>
      </c>
      <c r="B6073" s="61" t="s">
        <v>549</v>
      </c>
      <c r="C6073" s="62">
        <v>2017</v>
      </c>
      <c r="D6073" s="61" t="s">
        <v>78</v>
      </c>
      <c r="E6073" s="62">
        <v>48</v>
      </c>
      <c r="F6073" s="62">
        <v>319360</v>
      </c>
      <c r="G6073" s="62">
        <v>57452</v>
      </c>
      <c r="H6073" s="62">
        <v>99.74</v>
      </c>
      <c r="I6073" s="62">
        <v>6653.33</v>
      </c>
      <c r="J6073" s="62">
        <v>297004.79999999999</v>
      </c>
      <c r="K6073" s="62">
        <v>0</v>
      </c>
      <c r="L6073" s="63"/>
      <c r="M6073" s="63"/>
      <c r="N6073" s="63"/>
      <c r="O6073" s="63"/>
      <c r="P6073" s="63"/>
      <c r="Q6073" s="63"/>
      <c r="R6073" s="63"/>
      <c r="S6073" s="63"/>
      <c r="T6073" s="63"/>
      <c r="U6073" s="63"/>
      <c r="V6073" s="63"/>
      <c r="W6073" s="63"/>
      <c r="X6073" s="63"/>
      <c r="Y6073" s="63"/>
      <c r="Z6073" s="62">
        <v>71000</v>
      </c>
      <c r="AA6073" s="62">
        <v>7817</v>
      </c>
      <c r="AB6073" s="62">
        <v>13.57</v>
      </c>
      <c r="AC6073" s="62">
        <v>1479.17</v>
      </c>
    </row>
    <row r="6074" spans="1:29" x14ac:dyDescent="0.25">
      <c r="A6074" s="61" t="s">
        <v>159</v>
      </c>
      <c r="B6074" s="61" t="s">
        <v>160</v>
      </c>
      <c r="C6074" s="62">
        <v>2010</v>
      </c>
      <c r="D6074" s="61" t="s">
        <v>150</v>
      </c>
      <c r="E6074" s="62">
        <v>16</v>
      </c>
      <c r="F6074" s="62">
        <v>68803</v>
      </c>
      <c r="G6074" s="62">
        <v>10830</v>
      </c>
      <c r="H6074" s="62">
        <v>56.41</v>
      </c>
      <c r="I6074" s="62">
        <v>4300.1899999999996</v>
      </c>
      <c r="J6074" s="62">
        <v>63986.79</v>
      </c>
      <c r="K6074" s="62">
        <v>0</v>
      </c>
      <c r="L6074" s="63"/>
      <c r="M6074" s="63"/>
      <c r="N6074" s="63"/>
      <c r="O6074" s="63"/>
      <c r="P6074" s="63"/>
      <c r="Q6074" s="63"/>
      <c r="R6074" s="63"/>
      <c r="S6074" s="63"/>
      <c r="T6074" s="63"/>
      <c r="U6074" s="63"/>
      <c r="V6074" s="63"/>
      <c r="W6074" s="63"/>
      <c r="X6074" s="63"/>
      <c r="Y6074" s="63"/>
      <c r="Z6074" s="62">
        <v>393</v>
      </c>
      <c r="AA6074" s="62">
        <v>2615</v>
      </c>
      <c r="AB6074" s="62">
        <v>13.62</v>
      </c>
      <c r="AC6074" s="62">
        <v>24.56</v>
      </c>
    </row>
    <row r="6075" spans="1:29" x14ac:dyDescent="0.25">
      <c r="A6075" s="61" t="s">
        <v>420</v>
      </c>
      <c r="B6075" s="61" t="s">
        <v>421</v>
      </c>
      <c r="C6075" s="62">
        <v>2012</v>
      </c>
      <c r="D6075" s="61" t="s">
        <v>314</v>
      </c>
      <c r="E6075" s="62">
        <v>120</v>
      </c>
      <c r="F6075" s="62">
        <v>426800</v>
      </c>
      <c r="G6075" s="62">
        <v>53505</v>
      </c>
      <c r="H6075" s="62">
        <v>37.159999999999997</v>
      </c>
      <c r="I6075" s="62">
        <v>3556.67</v>
      </c>
      <c r="J6075" s="62">
        <v>396924</v>
      </c>
      <c r="K6075" s="62">
        <v>67897.19</v>
      </c>
      <c r="L6075" s="62">
        <v>94080</v>
      </c>
      <c r="M6075" s="62">
        <v>65.33</v>
      </c>
      <c r="N6075" s="62">
        <v>565.80999999999995</v>
      </c>
      <c r="O6075" s="62">
        <v>818792.55</v>
      </c>
      <c r="P6075" s="63"/>
      <c r="Q6075" s="63"/>
      <c r="R6075" s="63"/>
      <c r="S6075" s="63"/>
      <c r="T6075" s="63"/>
      <c r="U6075" s="63"/>
      <c r="V6075" s="63"/>
      <c r="W6075" s="63"/>
      <c r="X6075" s="63"/>
      <c r="Y6075" s="63"/>
      <c r="Z6075" s="62">
        <v>5786</v>
      </c>
      <c r="AA6075" s="62">
        <v>67599</v>
      </c>
      <c r="AB6075" s="62">
        <v>46.94</v>
      </c>
      <c r="AC6075" s="62">
        <v>48.22</v>
      </c>
    </row>
    <row r="6076" spans="1:29" ht="30" x14ac:dyDescent="0.25">
      <c r="A6076" s="61" t="s">
        <v>136</v>
      </c>
      <c r="B6076" s="61" t="s">
        <v>137</v>
      </c>
      <c r="C6076" s="62">
        <v>2009</v>
      </c>
      <c r="D6076" s="61" t="s">
        <v>75</v>
      </c>
      <c r="E6076" s="62">
        <v>25</v>
      </c>
      <c r="F6076" s="62">
        <v>222</v>
      </c>
      <c r="G6076" s="62">
        <v>118</v>
      </c>
      <c r="H6076" s="62">
        <v>0.39</v>
      </c>
      <c r="I6076" s="62">
        <v>8.8800000000000008</v>
      </c>
      <c r="J6076" s="62">
        <v>206.46</v>
      </c>
      <c r="K6076" s="62">
        <v>0</v>
      </c>
      <c r="L6076" s="63"/>
      <c r="M6076" s="63"/>
      <c r="N6076" s="63"/>
      <c r="O6076" s="63"/>
      <c r="P6076" s="63"/>
      <c r="Q6076" s="63"/>
      <c r="R6076" s="63"/>
      <c r="S6076" s="63"/>
      <c r="T6076" s="63"/>
      <c r="U6076" s="63"/>
      <c r="V6076" s="63"/>
      <c r="W6076" s="63"/>
      <c r="X6076" s="63"/>
      <c r="Y6076" s="63"/>
      <c r="Z6076" s="62">
        <v>1066.7</v>
      </c>
      <c r="AA6076" s="62">
        <v>5710</v>
      </c>
      <c r="AB6076" s="62">
        <v>19.03</v>
      </c>
      <c r="AC6076" s="62">
        <v>42.67</v>
      </c>
    </row>
    <row r="6077" spans="1:29" x14ac:dyDescent="0.25">
      <c r="A6077" s="61" t="s">
        <v>546</v>
      </c>
      <c r="B6077" s="61" t="s">
        <v>547</v>
      </c>
      <c r="C6077" s="62">
        <v>2003</v>
      </c>
      <c r="D6077" s="61" t="s">
        <v>78</v>
      </c>
      <c r="E6077" s="62">
        <v>40</v>
      </c>
      <c r="F6077" s="62">
        <v>151599</v>
      </c>
      <c r="G6077" s="62">
        <v>14662</v>
      </c>
      <c r="H6077" s="62">
        <v>30.55</v>
      </c>
      <c r="I6077" s="62">
        <v>3789.98</v>
      </c>
      <c r="J6077" s="62">
        <v>140987.07</v>
      </c>
      <c r="K6077" s="62">
        <v>0</v>
      </c>
      <c r="L6077" s="63"/>
      <c r="M6077" s="63"/>
      <c r="N6077" s="63"/>
      <c r="O6077" s="63"/>
      <c r="P6077" s="63"/>
      <c r="Q6077" s="63"/>
      <c r="R6077" s="63"/>
      <c r="S6077" s="63"/>
      <c r="T6077" s="63"/>
      <c r="U6077" s="63"/>
      <c r="V6077" s="63"/>
      <c r="W6077" s="63"/>
      <c r="X6077" s="63"/>
      <c r="Y6077" s="63"/>
      <c r="Z6077" s="62">
        <v>1448.03</v>
      </c>
      <c r="AA6077" s="62">
        <v>10847</v>
      </c>
      <c r="AB6077" s="62">
        <v>22.6</v>
      </c>
      <c r="AC6077" s="62">
        <v>36.200000000000003</v>
      </c>
    </row>
    <row r="6078" spans="1:29" ht="45" x14ac:dyDescent="0.25">
      <c r="A6078" s="61" t="s">
        <v>214</v>
      </c>
      <c r="B6078" s="61" t="s">
        <v>215</v>
      </c>
      <c r="C6078" s="62">
        <v>2007</v>
      </c>
      <c r="D6078" s="61" t="s">
        <v>86</v>
      </c>
      <c r="E6078" s="62">
        <v>90</v>
      </c>
      <c r="F6078" s="62">
        <v>8495</v>
      </c>
      <c r="G6078" s="62">
        <v>3822</v>
      </c>
      <c r="H6078" s="62">
        <v>3.54</v>
      </c>
      <c r="I6078" s="62">
        <v>94.39</v>
      </c>
      <c r="J6078" s="62">
        <v>7900.35</v>
      </c>
      <c r="K6078" s="62">
        <v>2466.54</v>
      </c>
      <c r="L6078" s="62">
        <v>4644</v>
      </c>
      <c r="M6078" s="62">
        <v>4.3</v>
      </c>
      <c r="N6078" s="62">
        <v>27.41</v>
      </c>
      <c r="O6078" s="62">
        <v>29744.71</v>
      </c>
      <c r="P6078" s="63"/>
      <c r="Q6078" s="63"/>
      <c r="R6078" s="63"/>
      <c r="S6078" s="63"/>
      <c r="T6078" s="63"/>
      <c r="U6078" s="63"/>
      <c r="V6078" s="63"/>
      <c r="W6078" s="63"/>
      <c r="X6078" s="63"/>
      <c r="Y6078" s="63"/>
      <c r="Z6078" s="62">
        <v>1978.03</v>
      </c>
      <c r="AA6078" s="62">
        <v>10143</v>
      </c>
      <c r="AB6078" s="62">
        <v>9.39</v>
      </c>
      <c r="AC6078" s="62">
        <v>21.98</v>
      </c>
    </row>
    <row r="6079" spans="1:29" ht="30" x14ac:dyDescent="0.25">
      <c r="A6079" s="61" t="s">
        <v>415</v>
      </c>
      <c r="B6079" s="61" t="s">
        <v>416</v>
      </c>
      <c r="C6079" s="62">
        <v>2005</v>
      </c>
      <c r="D6079" s="61" t="s">
        <v>72</v>
      </c>
      <c r="E6079" s="62">
        <v>19</v>
      </c>
      <c r="F6079" s="62">
        <v>58973</v>
      </c>
      <c r="G6079" s="62">
        <v>10003</v>
      </c>
      <c r="H6079" s="62">
        <v>43.87</v>
      </c>
      <c r="I6079" s="62">
        <v>3103.84</v>
      </c>
      <c r="J6079" s="62">
        <v>54844.89</v>
      </c>
      <c r="K6079" s="62">
        <v>0</v>
      </c>
      <c r="L6079" s="62">
        <v>3674</v>
      </c>
      <c r="M6079" s="62">
        <v>16.11</v>
      </c>
      <c r="N6079" s="62">
        <v>0</v>
      </c>
      <c r="O6079" s="62">
        <v>0</v>
      </c>
      <c r="P6079" s="63"/>
      <c r="Q6079" s="63"/>
      <c r="R6079" s="63"/>
      <c r="S6079" s="63"/>
      <c r="T6079" s="63"/>
      <c r="U6079" s="63"/>
      <c r="V6079" s="63"/>
      <c r="W6079" s="63"/>
      <c r="X6079" s="63"/>
      <c r="Y6079" s="63"/>
      <c r="Z6079" s="62">
        <v>45922.73</v>
      </c>
      <c r="AA6079" s="62">
        <v>5416</v>
      </c>
      <c r="AB6079" s="62">
        <v>23.75</v>
      </c>
      <c r="AC6079" s="62">
        <v>2416.9899999999998</v>
      </c>
    </row>
    <row r="6080" spans="1:29" ht="30" x14ac:dyDescent="0.25">
      <c r="A6080" s="61" t="s">
        <v>117</v>
      </c>
      <c r="B6080" s="61" t="s">
        <v>118</v>
      </c>
      <c r="C6080" s="62">
        <v>2003</v>
      </c>
      <c r="D6080" s="61" t="s">
        <v>135</v>
      </c>
      <c r="E6080" s="62">
        <v>109</v>
      </c>
      <c r="F6080" s="62">
        <v>38778</v>
      </c>
      <c r="G6080" s="62">
        <v>4205</v>
      </c>
      <c r="H6080" s="62">
        <v>3.21</v>
      </c>
      <c r="I6080" s="62">
        <v>355.76</v>
      </c>
      <c r="J6080" s="62">
        <v>36063.54</v>
      </c>
      <c r="K6080" s="62">
        <v>38130.94</v>
      </c>
      <c r="L6080" s="62">
        <v>35370</v>
      </c>
      <c r="M6080" s="62">
        <v>27.04</v>
      </c>
      <c r="N6080" s="62">
        <v>349.83</v>
      </c>
      <c r="O6080" s="62">
        <v>459832.45</v>
      </c>
      <c r="P6080" s="63"/>
      <c r="Q6080" s="63"/>
      <c r="R6080" s="63"/>
      <c r="S6080" s="63"/>
      <c r="T6080" s="63"/>
      <c r="U6080" s="63"/>
      <c r="V6080" s="63"/>
      <c r="W6080" s="63"/>
      <c r="X6080" s="63"/>
      <c r="Y6080" s="63"/>
      <c r="Z6080" s="62">
        <v>6276</v>
      </c>
      <c r="AA6080" s="62">
        <v>50254</v>
      </c>
      <c r="AB6080" s="62">
        <v>38.42</v>
      </c>
      <c r="AC6080" s="62">
        <v>57.58</v>
      </c>
    </row>
    <row r="6081" spans="1:29" x14ac:dyDescent="0.25">
      <c r="A6081" s="61" t="s">
        <v>128</v>
      </c>
      <c r="B6081" s="61" t="s">
        <v>129</v>
      </c>
      <c r="C6081" s="62">
        <v>2005</v>
      </c>
      <c r="D6081" s="61" t="s">
        <v>75</v>
      </c>
      <c r="E6081" s="62">
        <v>10</v>
      </c>
      <c r="F6081" s="63"/>
      <c r="G6081" s="63"/>
      <c r="H6081" s="63"/>
      <c r="I6081" s="63"/>
      <c r="J6081" s="63"/>
      <c r="K6081" s="62">
        <v>0</v>
      </c>
      <c r="L6081" s="63"/>
      <c r="M6081" s="63"/>
      <c r="N6081" s="63"/>
      <c r="O6081" s="63"/>
      <c r="P6081" s="63"/>
      <c r="Q6081" s="63"/>
      <c r="R6081" s="63"/>
      <c r="S6081" s="63"/>
      <c r="T6081" s="63"/>
      <c r="U6081" s="63"/>
      <c r="V6081" s="63"/>
      <c r="W6081" s="63"/>
      <c r="X6081" s="63"/>
      <c r="Y6081" s="63"/>
      <c r="Z6081" s="62">
        <v>2576</v>
      </c>
      <c r="AA6081" s="62">
        <v>7461</v>
      </c>
      <c r="AB6081" s="62">
        <v>62.18</v>
      </c>
      <c r="AC6081" s="62">
        <v>257.60000000000002</v>
      </c>
    </row>
    <row r="6082" spans="1:29" ht="30" x14ac:dyDescent="0.25">
      <c r="A6082" s="61" t="s">
        <v>516</v>
      </c>
      <c r="B6082" s="61" t="s">
        <v>517</v>
      </c>
      <c r="C6082" s="62">
        <v>2012</v>
      </c>
      <c r="D6082" s="61" t="s">
        <v>99</v>
      </c>
      <c r="E6082" s="62">
        <v>30</v>
      </c>
      <c r="F6082" s="62">
        <v>198360</v>
      </c>
      <c r="G6082" s="62">
        <v>22644</v>
      </c>
      <c r="H6082" s="62">
        <v>62.9</v>
      </c>
      <c r="I6082" s="62">
        <v>6612</v>
      </c>
      <c r="J6082" s="62">
        <v>184474.8</v>
      </c>
      <c r="K6082" s="62">
        <v>0</v>
      </c>
      <c r="L6082" s="63"/>
      <c r="M6082" s="63"/>
      <c r="N6082" s="63"/>
      <c r="O6082" s="63"/>
      <c r="P6082" s="63"/>
      <c r="Q6082" s="63"/>
      <c r="R6082" s="63"/>
      <c r="S6082" s="63"/>
      <c r="T6082" s="63"/>
      <c r="U6082" s="63"/>
      <c r="V6082" s="63"/>
      <c r="W6082" s="63"/>
      <c r="X6082" s="63"/>
      <c r="Y6082" s="63"/>
      <c r="Z6082" s="62">
        <v>0</v>
      </c>
      <c r="AA6082" s="63"/>
      <c r="AB6082" s="63"/>
      <c r="AC6082" s="62">
        <v>0</v>
      </c>
    </row>
    <row r="6083" spans="1:29" ht="30" x14ac:dyDescent="0.25">
      <c r="A6083" s="61" t="s">
        <v>239</v>
      </c>
      <c r="B6083" s="61" t="s">
        <v>240</v>
      </c>
      <c r="C6083" s="62">
        <v>2007</v>
      </c>
      <c r="D6083" s="61" t="s">
        <v>78</v>
      </c>
      <c r="E6083" s="62">
        <v>40</v>
      </c>
      <c r="F6083" s="62">
        <v>98805</v>
      </c>
      <c r="G6083" s="62">
        <v>16171</v>
      </c>
      <c r="H6083" s="62">
        <v>33.69</v>
      </c>
      <c r="I6083" s="62">
        <v>2470.13</v>
      </c>
      <c r="J6083" s="62">
        <v>91888.65</v>
      </c>
      <c r="K6083" s="62">
        <v>19873</v>
      </c>
      <c r="L6083" s="62">
        <v>34915</v>
      </c>
      <c r="M6083" s="62">
        <v>72.739999999999995</v>
      </c>
      <c r="N6083" s="62">
        <v>496.83</v>
      </c>
      <c r="O6083" s="62">
        <v>239654.47</v>
      </c>
      <c r="P6083" s="63"/>
      <c r="Q6083" s="63"/>
      <c r="R6083" s="63"/>
      <c r="S6083" s="63"/>
      <c r="T6083" s="63"/>
      <c r="U6083" s="63"/>
      <c r="V6083" s="63"/>
      <c r="W6083" s="63"/>
      <c r="X6083" s="63"/>
      <c r="Y6083" s="63"/>
      <c r="Z6083" s="62">
        <v>718.94</v>
      </c>
      <c r="AA6083" s="62">
        <v>6482</v>
      </c>
      <c r="AB6083" s="62">
        <v>13.5</v>
      </c>
      <c r="AC6083" s="62">
        <v>17.97</v>
      </c>
    </row>
    <row r="6084" spans="1:29" ht="30" x14ac:dyDescent="0.25">
      <c r="A6084" s="61" t="s">
        <v>309</v>
      </c>
      <c r="B6084" s="61" t="s">
        <v>310</v>
      </c>
      <c r="C6084" s="62">
        <v>2012</v>
      </c>
      <c r="D6084" s="61" t="s">
        <v>75</v>
      </c>
      <c r="E6084" s="62">
        <v>26</v>
      </c>
      <c r="F6084" s="62">
        <v>0</v>
      </c>
      <c r="G6084" s="62">
        <v>0</v>
      </c>
      <c r="H6084" s="62">
        <v>0</v>
      </c>
      <c r="I6084" s="62">
        <v>0</v>
      </c>
      <c r="J6084" s="62">
        <v>0</v>
      </c>
      <c r="K6084" s="62">
        <v>0</v>
      </c>
      <c r="L6084" s="62">
        <v>0</v>
      </c>
      <c r="M6084" s="62">
        <v>0</v>
      </c>
      <c r="N6084" s="63"/>
      <c r="O6084" s="63"/>
      <c r="P6084" s="62">
        <v>0</v>
      </c>
      <c r="Q6084" s="62">
        <v>0</v>
      </c>
      <c r="R6084" s="62">
        <v>0</v>
      </c>
      <c r="S6084" s="62">
        <v>0</v>
      </c>
      <c r="T6084" s="62">
        <v>0</v>
      </c>
      <c r="U6084" s="62">
        <v>0</v>
      </c>
      <c r="V6084" s="62">
        <v>0</v>
      </c>
      <c r="W6084" s="62">
        <v>0</v>
      </c>
      <c r="X6084" s="62">
        <v>0</v>
      </c>
      <c r="Y6084" s="62">
        <v>0</v>
      </c>
      <c r="Z6084" s="62">
        <v>0</v>
      </c>
      <c r="AA6084" s="62">
        <v>0</v>
      </c>
      <c r="AB6084" s="62">
        <v>0</v>
      </c>
      <c r="AC6084" s="62">
        <v>0</v>
      </c>
    </row>
    <row r="6085" spans="1:29" ht="45" x14ac:dyDescent="0.25">
      <c r="A6085" s="61" t="s">
        <v>518</v>
      </c>
      <c r="B6085" s="61" t="s">
        <v>519</v>
      </c>
      <c r="C6085" s="62">
        <v>2013</v>
      </c>
      <c r="D6085" s="61" t="s">
        <v>75</v>
      </c>
      <c r="E6085" s="62">
        <v>14</v>
      </c>
      <c r="F6085" s="62">
        <v>20766</v>
      </c>
      <c r="G6085" s="62">
        <v>3479</v>
      </c>
      <c r="H6085" s="62">
        <v>20.71</v>
      </c>
      <c r="I6085" s="62">
        <v>1483.29</v>
      </c>
      <c r="J6085" s="62">
        <v>19312.38</v>
      </c>
      <c r="K6085" s="62">
        <v>6129.97</v>
      </c>
      <c r="L6085" s="62">
        <v>5634</v>
      </c>
      <c r="M6085" s="62">
        <v>33.54</v>
      </c>
      <c r="N6085" s="62">
        <v>437.86</v>
      </c>
      <c r="O6085" s="62">
        <v>73923.16</v>
      </c>
      <c r="P6085" s="63"/>
      <c r="Q6085" s="63"/>
      <c r="R6085" s="63"/>
      <c r="S6085" s="63"/>
      <c r="T6085" s="63"/>
      <c r="U6085" s="63"/>
      <c r="V6085" s="63"/>
      <c r="W6085" s="63"/>
      <c r="X6085" s="63"/>
      <c r="Y6085" s="63"/>
      <c r="Z6085" s="62">
        <v>0</v>
      </c>
      <c r="AA6085" s="62">
        <v>9686</v>
      </c>
      <c r="AB6085" s="62">
        <v>57.65</v>
      </c>
      <c r="AC6085" s="62">
        <v>0</v>
      </c>
    </row>
    <row r="6086" spans="1:29" x14ac:dyDescent="0.25">
      <c r="A6086" s="61" t="s">
        <v>369</v>
      </c>
      <c r="B6086" s="61" t="s">
        <v>370</v>
      </c>
      <c r="C6086" s="62">
        <v>2005</v>
      </c>
      <c r="D6086" s="61" t="s">
        <v>75</v>
      </c>
      <c r="E6086" s="62">
        <v>19</v>
      </c>
      <c r="F6086" s="62">
        <v>3703</v>
      </c>
      <c r="G6086" s="62">
        <v>594</v>
      </c>
      <c r="H6086" s="62">
        <v>2.61</v>
      </c>
      <c r="I6086" s="62">
        <v>194.89</v>
      </c>
      <c r="J6086" s="62">
        <v>3443.79</v>
      </c>
      <c r="K6086" s="62">
        <v>11538</v>
      </c>
      <c r="L6086" s="62">
        <v>16892</v>
      </c>
      <c r="M6086" s="62">
        <v>74.09</v>
      </c>
      <c r="N6086" s="62">
        <v>607.26</v>
      </c>
      <c r="O6086" s="62">
        <v>139140.20000000001</v>
      </c>
      <c r="P6086" s="63"/>
      <c r="Q6086" s="63"/>
      <c r="R6086" s="63"/>
      <c r="S6086" s="63"/>
      <c r="T6086" s="63"/>
      <c r="U6086" s="63"/>
      <c r="V6086" s="63"/>
      <c r="W6086" s="63"/>
      <c r="X6086" s="63"/>
      <c r="Y6086" s="63"/>
      <c r="Z6086" s="62">
        <v>898.26</v>
      </c>
      <c r="AA6086" s="62">
        <v>98079</v>
      </c>
      <c r="AB6086" s="62">
        <v>430.17</v>
      </c>
      <c r="AC6086" s="62">
        <v>47.28</v>
      </c>
    </row>
    <row r="6087" spans="1:29" x14ac:dyDescent="0.25">
      <c r="A6087" s="61" t="s">
        <v>338</v>
      </c>
      <c r="B6087" s="61" t="s">
        <v>339</v>
      </c>
      <c r="C6087" s="62">
        <v>2004</v>
      </c>
      <c r="D6087" s="61" t="s">
        <v>89</v>
      </c>
      <c r="E6087" s="62">
        <v>60</v>
      </c>
      <c r="F6087" s="62">
        <v>216960</v>
      </c>
      <c r="G6087" s="62">
        <v>17311</v>
      </c>
      <c r="H6087" s="62">
        <v>24.04</v>
      </c>
      <c r="I6087" s="62">
        <v>3616</v>
      </c>
      <c r="J6087" s="62">
        <v>201772.79999999999</v>
      </c>
      <c r="K6087" s="62">
        <v>0</v>
      </c>
      <c r="L6087" s="63"/>
      <c r="M6087" s="63"/>
      <c r="N6087" s="63"/>
      <c r="O6087" s="63"/>
      <c r="P6087" s="63"/>
      <c r="Q6087" s="63"/>
      <c r="R6087" s="63"/>
      <c r="S6087" s="63"/>
      <c r="T6087" s="63"/>
      <c r="U6087" s="63"/>
      <c r="V6087" s="63"/>
      <c r="W6087" s="63"/>
      <c r="X6087" s="63"/>
      <c r="Y6087" s="63"/>
      <c r="Z6087" s="62">
        <v>1257.5999999999999</v>
      </c>
      <c r="AA6087" s="62">
        <v>11909</v>
      </c>
      <c r="AB6087" s="62">
        <v>16.54</v>
      </c>
      <c r="AC6087" s="62">
        <v>20.96</v>
      </c>
    </row>
    <row r="6088" spans="1:29" x14ac:dyDescent="0.25">
      <c r="A6088" s="61" t="s">
        <v>212</v>
      </c>
      <c r="B6088" s="61" t="s">
        <v>213</v>
      </c>
      <c r="C6088" s="62">
        <v>2011</v>
      </c>
      <c r="D6088" s="61" t="s">
        <v>89</v>
      </c>
      <c r="E6088" s="62">
        <v>80</v>
      </c>
      <c r="F6088" s="62">
        <v>766600</v>
      </c>
      <c r="G6088" s="62">
        <v>97330</v>
      </c>
      <c r="H6088" s="62">
        <v>101.39</v>
      </c>
      <c r="I6088" s="62">
        <v>9582.5</v>
      </c>
      <c r="J6088" s="62">
        <v>712938</v>
      </c>
      <c r="K6088" s="62">
        <v>0</v>
      </c>
      <c r="L6088" s="63"/>
      <c r="M6088" s="63"/>
      <c r="N6088" s="63"/>
      <c r="O6088" s="63"/>
      <c r="P6088" s="63"/>
      <c r="Q6088" s="63"/>
      <c r="R6088" s="63"/>
      <c r="S6088" s="63"/>
      <c r="T6088" s="63"/>
      <c r="U6088" s="63"/>
      <c r="V6088" s="63"/>
      <c r="W6088" s="63"/>
      <c r="X6088" s="63"/>
      <c r="Y6088" s="63"/>
      <c r="Z6088" s="62">
        <v>130217</v>
      </c>
      <c r="AA6088" s="62">
        <v>14324</v>
      </c>
      <c r="AB6088" s="62">
        <v>14.92</v>
      </c>
      <c r="AC6088" s="62">
        <v>1627.71</v>
      </c>
    </row>
    <row r="6089" spans="1:29" ht="30" x14ac:dyDescent="0.25">
      <c r="A6089" s="61" t="s">
        <v>182</v>
      </c>
      <c r="B6089" s="61" t="s">
        <v>183</v>
      </c>
      <c r="C6089" s="62">
        <v>2015</v>
      </c>
      <c r="D6089" s="61" t="s">
        <v>75</v>
      </c>
      <c r="E6089" s="62">
        <v>5</v>
      </c>
      <c r="F6089" s="62">
        <v>1694</v>
      </c>
      <c r="G6089" s="62">
        <v>229</v>
      </c>
      <c r="H6089" s="62">
        <v>3.82</v>
      </c>
      <c r="I6089" s="62">
        <v>338.8</v>
      </c>
      <c r="J6089" s="62">
        <v>1575.42</v>
      </c>
      <c r="K6089" s="62">
        <v>0</v>
      </c>
      <c r="L6089" s="63"/>
      <c r="M6089" s="63"/>
      <c r="N6089" s="63"/>
      <c r="O6089" s="63"/>
      <c r="P6089" s="63"/>
      <c r="Q6089" s="63"/>
      <c r="R6089" s="63"/>
      <c r="S6089" s="63"/>
      <c r="T6089" s="63"/>
      <c r="U6089" s="63"/>
      <c r="V6089" s="63"/>
      <c r="W6089" s="63"/>
      <c r="X6089" s="63"/>
      <c r="Y6089" s="63"/>
      <c r="Z6089" s="62">
        <v>43886</v>
      </c>
      <c r="AA6089" s="62">
        <v>4489</v>
      </c>
      <c r="AB6089" s="62">
        <v>74.819999999999993</v>
      </c>
      <c r="AC6089" s="62">
        <v>8777.2000000000007</v>
      </c>
    </row>
    <row r="6090" spans="1:29" x14ac:dyDescent="0.25">
      <c r="A6090" s="61" t="s">
        <v>486</v>
      </c>
      <c r="B6090" s="61" t="s">
        <v>487</v>
      </c>
      <c r="C6090" s="62">
        <v>2016</v>
      </c>
      <c r="D6090" s="61" t="s">
        <v>78</v>
      </c>
      <c r="E6090" s="62">
        <v>42</v>
      </c>
      <c r="F6090" s="62">
        <v>452130</v>
      </c>
      <c r="G6090" s="62">
        <v>62760</v>
      </c>
      <c r="H6090" s="62">
        <v>124.52</v>
      </c>
      <c r="I6090" s="62">
        <v>10765</v>
      </c>
      <c r="J6090" s="62">
        <v>420480.9</v>
      </c>
      <c r="K6090" s="62">
        <v>0</v>
      </c>
      <c r="L6090" s="63"/>
      <c r="M6090" s="63"/>
      <c r="N6090" s="63"/>
      <c r="O6090" s="63"/>
      <c r="P6090" s="63"/>
      <c r="Q6090" s="63"/>
      <c r="R6090" s="63"/>
      <c r="S6090" s="63"/>
      <c r="T6090" s="63"/>
      <c r="U6090" s="63"/>
      <c r="V6090" s="63"/>
      <c r="W6090" s="63"/>
      <c r="X6090" s="63"/>
      <c r="Y6090" s="63"/>
      <c r="Z6090" s="62">
        <v>8960</v>
      </c>
      <c r="AA6090" s="62">
        <v>5028</v>
      </c>
      <c r="AB6090" s="62">
        <v>9.98</v>
      </c>
      <c r="AC6090" s="62">
        <v>213.33</v>
      </c>
    </row>
    <row r="6091" spans="1:29" ht="30" x14ac:dyDescent="0.25">
      <c r="A6091" s="61" t="s">
        <v>245</v>
      </c>
      <c r="B6091" s="61" t="s">
        <v>246</v>
      </c>
      <c r="C6091" s="62">
        <v>2017</v>
      </c>
      <c r="D6091" s="61" t="s">
        <v>75</v>
      </c>
      <c r="E6091" s="62">
        <v>3</v>
      </c>
      <c r="F6091" s="63"/>
      <c r="G6091" s="63"/>
      <c r="H6091" s="63"/>
      <c r="I6091" s="63"/>
      <c r="J6091" s="63"/>
      <c r="K6091" s="62">
        <v>0</v>
      </c>
      <c r="L6091" s="63"/>
      <c r="M6091" s="63"/>
      <c r="N6091" s="63"/>
      <c r="O6091" s="63"/>
      <c r="P6091" s="63"/>
      <c r="Q6091" s="63"/>
      <c r="R6091" s="63"/>
      <c r="S6091" s="63"/>
      <c r="T6091" s="63"/>
      <c r="U6091" s="63"/>
      <c r="V6091" s="63"/>
      <c r="W6091" s="63"/>
      <c r="X6091" s="63"/>
      <c r="Y6091" s="63"/>
      <c r="Z6091" s="62">
        <v>22800</v>
      </c>
      <c r="AA6091" s="62">
        <v>3003</v>
      </c>
      <c r="AB6091" s="62">
        <v>83.42</v>
      </c>
      <c r="AC6091" s="62">
        <v>7600</v>
      </c>
    </row>
    <row r="6092" spans="1:29" x14ac:dyDescent="0.25">
      <c r="A6092" s="61" t="s">
        <v>163</v>
      </c>
      <c r="B6092" s="61" t="s">
        <v>164</v>
      </c>
      <c r="C6092" s="62">
        <v>2009</v>
      </c>
      <c r="D6092" s="61" t="s">
        <v>301</v>
      </c>
      <c r="E6092" s="62">
        <v>54</v>
      </c>
      <c r="F6092" s="62">
        <v>404800</v>
      </c>
      <c r="G6092" s="62">
        <v>29873</v>
      </c>
      <c r="H6092" s="62">
        <v>46.1</v>
      </c>
      <c r="I6092" s="62">
        <v>7496.3</v>
      </c>
      <c r="J6092" s="62">
        <v>376464</v>
      </c>
      <c r="K6092" s="62">
        <v>44560.62</v>
      </c>
      <c r="L6092" s="62">
        <v>35716</v>
      </c>
      <c r="M6092" s="62">
        <v>55.12</v>
      </c>
      <c r="N6092" s="62">
        <v>825.2</v>
      </c>
      <c r="O6092" s="62">
        <v>537369.89</v>
      </c>
      <c r="P6092" s="63"/>
      <c r="Q6092" s="63"/>
      <c r="R6092" s="63"/>
      <c r="S6092" s="63"/>
      <c r="T6092" s="63"/>
      <c r="U6092" s="63"/>
      <c r="V6092" s="63"/>
      <c r="W6092" s="63"/>
      <c r="X6092" s="63"/>
      <c r="Y6092" s="63"/>
      <c r="Z6092" s="62">
        <v>181800</v>
      </c>
      <c r="AA6092" s="62">
        <v>12205</v>
      </c>
      <c r="AB6092" s="62">
        <v>18.829999999999998</v>
      </c>
      <c r="AC6092" s="62">
        <v>3366.67</v>
      </c>
    </row>
    <row r="6093" spans="1:29" ht="30" x14ac:dyDescent="0.25">
      <c r="A6093" s="61" t="s">
        <v>498</v>
      </c>
      <c r="B6093" s="61" t="s">
        <v>499</v>
      </c>
      <c r="C6093" s="62">
        <v>2016</v>
      </c>
      <c r="D6093" s="61" t="s">
        <v>83</v>
      </c>
      <c r="E6093" s="62">
        <v>1</v>
      </c>
      <c r="F6093" s="63"/>
      <c r="G6093" s="63"/>
      <c r="H6093" s="63"/>
      <c r="I6093" s="63"/>
      <c r="J6093" s="63"/>
      <c r="K6093" s="62">
        <v>0</v>
      </c>
      <c r="L6093" s="63"/>
      <c r="M6093" s="63"/>
      <c r="N6093" s="63"/>
      <c r="O6093" s="63"/>
      <c r="P6093" s="63"/>
      <c r="Q6093" s="63"/>
      <c r="R6093" s="63"/>
      <c r="S6093" s="63"/>
      <c r="T6093" s="63"/>
      <c r="U6093" s="63"/>
      <c r="V6093" s="63"/>
      <c r="W6093" s="63"/>
      <c r="X6093" s="63"/>
      <c r="Y6093" s="63"/>
      <c r="Z6093" s="62">
        <v>0</v>
      </c>
      <c r="AA6093" s="63"/>
      <c r="AB6093" s="63"/>
      <c r="AC6093" s="62">
        <v>0</v>
      </c>
    </row>
    <row r="6094" spans="1:29" x14ac:dyDescent="0.25">
      <c r="A6094" s="61" t="s">
        <v>260</v>
      </c>
      <c r="B6094" s="61" t="s">
        <v>261</v>
      </c>
      <c r="C6094" s="62">
        <v>2007</v>
      </c>
      <c r="D6094" s="61" t="s">
        <v>313</v>
      </c>
      <c r="E6094" s="62">
        <v>57</v>
      </c>
      <c r="F6094" s="62">
        <v>611280</v>
      </c>
      <c r="G6094" s="62">
        <v>96409</v>
      </c>
      <c r="H6094" s="62">
        <v>140.94999999999999</v>
      </c>
      <c r="I6094" s="62">
        <v>10724.21</v>
      </c>
      <c r="J6094" s="62">
        <v>568490.4</v>
      </c>
      <c r="K6094" s="62">
        <v>345.3</v>
      </c>
      <c r="L6094" s="62">
        <v>302</v>
      </c>
      <c r="M6094" s="62">
        <v>0.44</v>
      </c>
      <c r="N6094" s="62">
        <v>6.06</v>
      </c>
      <c r="O6094" s="62">
        <v>4164.03</v>
      </c>
      <c r="P6094" s="63"/>
      <c r="Q6094" s="63"/>
      <c r="R6094" s="63"/>
      <c r="S6094" s="63"/>
      <c r="T6094" s="63"/>
      <c r="U6094" s="63"/>
      <c r="V6094" s="63"/>
      <c r="W6094" s="63"/>
      <c r="X6094" s="63"/>
      <c r="Y6094" s="63"/>
      <c r="Z6094" s="62">
        <v>1690</v>
      </c>
      <c r="AA6094" s="62">
        <v>11359</v>
      </c>
      <c r="AB6094" s="62">
        <v>16.61</v>
      </c>
      <c r="AC6094" s="62">
        <v>29.65</v>
      </c>
    </row>
    <row r="6095" spans="1:29" x14ac:dyDescent="0.25">
      <c r="A6095" s="61" t="s">
        <v>251</v>
      </c>
      <c r="B6095" s="61" t="s">
        <v>252</v>
      </c>
      <c r="C6095" s="62">
        <v>2005</v>
      </c>
      <c r="D6095" s="61" t="s">
        <v>78</v>
      </c>
      <c r="E6095" s="62">
        <v>40</v>
      </c>
      <c r="F6095" s="62">
        <v>141080</v>
      </c>
      <c r="G6095" s="62">
        <v>24901</v>
      </c>
      <c r="H6095" s="62">
        <v>51.88</v>
      </c>
      <c r="I6095" s="62">
        <v>3527</v>
      </c>
      <c r="J6095" s="62">
        <v>131204.4</v>
      </c>
      <c r="K6095" s="62">
        <v>27410.28</v>
      </c>
      <c r="L6095" s="62">
        <v>36898</v>
      </c>
      <c r="M6095" s="62">
        <v>76.87</v>
      </c>
      <c r="N6095" s="62">
        <v>685.26</v>
      </c>
      <c r="O6095" s="62">
        <v>330548.81</v>
      </c>
      <c r="P6095" s="63"/>
      <c r="Q6095" s="63"/>
      <c r="R6095" s="63"/>
      <c r="S6095" s="63"/>
      <c r="T6095" s="63"/>
      <c r="U6095" s="63"/>
      <c r="V6095" s="63"/>
      <c r="W6095" s="63"/>
      <c r="X6095" s="63"/>
      <c r="Y6095" s="63"/>
      <c r="Z6095" s="62">
        <v>1070</v>
      </c>
      <c r="AA6095" s="62">
        <v>9248</v>
      </c>
      <c r="AB6095" s="62">
        <v>19.27</v>
      </c>
      <c r="AC6095" s="62">
        <v>26.75</v>
      </c>
    </row>
    <row r="6096" spans="1:29" ht="30" x14ac:dyDescent="0.25">
      <c r="A6096" s="61" t="s">
        <v>287</v>
      </c>
      <c r="B6096" s="61" t="s">
        <v>288</v>
      </c>
      <c r="C6096" s="62">
        <v>2008</v>
      </c>
      <c r="D6096" s="61" t="s">
        <v>150</v>
      </c>
      <c r="E6096" s="62">
        <v>8</v>
      </c>
      <c r="F6096" s="63"/>
      <c r="G6096" s="63"/>
      <c r="H6096" s="63"/>
      <c r="I6096" s="63"/>
      <c r="J6096" s="63"/>
      <c r="K6096" s="62">
        <v>0</v>
      </c>
      <c r="L6096" s="63"/>
      <c r="M6096" s="63"/>
      <c r="N6096" s="63"/>
      <c r="O6096" s="63"/>
      <c r="P6096" s="63"/>
      <c r="Q6096" s="63"/>
      <c r="R6096" s="63"/>
      <c r="S6096" s="63"/>
      <c r="T6096" s="63"/>
      <c r="U6096" s="63"/>
      <c r="V6096" s="63"/>
      <c r="W6096" s="63"/>
      <c r="X6096" s="63"/>
      <c r="Y6096" s="63"/>
      <c r="Z6096" s="62">
        <v>0</v>
      </c>
      <c r="AA6096" s="63"/>
      <c r="AB6096" s="63"/>
      <c r="AC6096" s="62">
        <v>0</v>
      </c>
    </row>
    <row r="6097" spans="1:29" ht="30" x14ac:dyDescent="0.25">
      <c r="A6097" s="61" t="s">
        <v>356</v>
      </c>
      <c r="B6097" s="61" t="s">
        <v>357</v>
      </c>
      <c r="C6097" s="62">
        <v>2006</v>
      </c>
      <c r="D6097" s="61" t="s">
        <v>99</v>
      </c>
      <c r="E6097" s="62">
        <v>48</v>
      </c>
      <c r="F6097" s="62">
        <v>510640</v>
      </c>
      <c r="G6097" s="62">
        <v>72851</v>
      </c>
      <c r="H6097" s="62">
        <v>126.48</v>
      </c>
      <c r="I6097" s="62">
        <v>10638.33</v>
      </c>
      <c r="J6097" s="62">
        <v>474895.2</v>
      </c>
      <c r="K6097" s="62">
        <v>0</v>
      </c>
      <c r="L6097" s="63"/>
      <c r="M6097" s="63"/>
      <c r="N6097" s="63"/>
      <c r="O6097" s="63"/>
      <c r="P6097" s="63"/>
      <c r="Q6097" s="63"/>
      <c r="R6097" s="63"/>
      <c r="S6097" s="63"/>
      <c r="T6097" s="63"/>
      <c r="U6097" s="63"/>
      <c r="V6097" s="63"/>
      <c r="W6097" s="63"/>
      <c r="X6097" s="63"/>
      <c r="Y6097" s="63"/>
      <c r="Z6097" s="62">
        <v>1432.06</v>
      </c>
      <c r="AA6097" s="62">
        <v>18801</v>
      </c>
      <c r="AB6097" s="62">
        <v>32.64</v>
      </c>
      <c r="AC6097" s="62">
        <v>29.83</v>
      </c>
    </row>
    <row r="6098" spans="1:29" ht="30" x14ac:dyDescent="0.25">
      <c r="A6098" s="61" t="s">
        <v>165</v>
      </c>
      <c r="B6098" s="61" t="s">
        <v>166</v>
      </c>
      <c r="C6098" s="62">
        <v>2018</v>
      </c>
      <c r="D6098" s="61" t="s">
        <v>99</v>
      </c>
      <c r="E6098" s="62">
        <v>42</v>
      </c>
      <c r="F6098" s="62">
        <v>76831</v>
      </c>
      <c r="G6098" s="62">
        <v>15021</v>
      </c>
      <c r="H6098" s="62">
        <v>29.8</v>
      </c>
      <c r="I6098" s="62">
        <v>1829.31</v>
      </c>
      <c r="J6098" s="62">
        <v>71452.83</v>
      </c>
      <c r="K6098" s="62">
        <v>13127.06</v>
      </c>
      <c r="L6098" s="62">
        <v>14381</v>
      </c>
      <c r="M6098" s="62">
        <v>28.53</v>
      </c>
      <c r="N6098" s="62">
        <v>312.55</v>
      </c>
      <c r="O6098" s="62">
        <v>158303.17000000001</v>
      </c>
      <c r="P6098" s="63"/>
      <c r="Q6098" s="63"/>
      <c r="R6098" s="63"/>
      <c r="S6098" s="63"/>
      <c r="T6098" s="63"/>
      <c r="U6098" s="63"/>
      <c r="V6098" s="63"/>
      <c r="W6098" s="63"/>
      <c r="X6098" s="63"/>
      <c r="Y6098" s="63"/>
      <c r="Z6098" s="62">
        <v>0.63</v>
      </c>
      <c r="AA6098" s="62">
        <v>7255</v>
      </c>
      <c r="AB6098" s="62">
        <v>14.39</v>
      </c>
      <c r="AC6098" s="62">
        <v>0.02</v>
      </c>
    </row>
    <row r="6099" spans="1:29" x14ac:dyDescent="0.25">
      <c r="A6099" s="61" t="s">
        <v>130</v>
      </c>
      <c r="B6099" s="61" t="s">
        <v>131</v>
      </c>
      <c r="C6099" s="62">
        <v>2011</v>
      </c>
      <c r="D6099" s="61" t="s">
        <v>78</v>
      </c>
      <c r="E6099" s="62">
        <v>35</v>
      </c>
      <c r="F6099" s="62">
        <v>109624</v>
      </c>
      <c r="G6099" s="62">
        <v>13756</v>
      </c>
      <c r="H6099" s="62">
        <v>32.75</v>
      </c>
      <c r="I6099" s="62">
        <v>3132.11</v>
      </c>
      <c r="J6099" s="62">
        <v>101950.32</v>
      </c>
      <c r="K6099" s="62">
        <v>24356.94</v>
      </c>
      <c r="L6099" s="62">
        <v>26971</v>
      </c>
      <c r="M6099" s="62">
        <v>64.22</v>
      </c>
      <c r="N6099" s="62">
        <v>695.91</v>
      </c>
      <c r="O6099" s="62">
        <v>293727.59000000003</v>
      </c>
      <c r="P6099" s="63"/>
      <c r="Q6099" s="63"/>
      <c r="R6099" s="63"/>
      <c r="S6099" s="63"/>
      <c r="T6099" s="63"/>
      <c r="U6099" s="63"/>
      <c r="V6099" s="63"/>
      <c r="W6099" s="63"/>
      <c r="X6099" s="63"/>
      <c r="Y6099" s="63"/>
      <c r="Z6099" s="62">
        <v>1990</v>
      </c>
      <c r="AA6099" s="62">
        <v>12033</v>
      </c>
      <c r="AB6099" s="62">
        <v>28.65</v>
      </c>
      <c r="AC6099" s="62">
        <v>56.86</v>
      </c>
    </row>
    <row r="6100" spans="1:29" ht="30" x14ac:dyDescent="0.25">
      <c r="A6100" s="61" t="s">
        <v>136</v>
      </c>
      <c r="B6100" s="61" t="s">
        <v>137</v>
      </c>
      <c r="C6100" s="62">
        <v>2016</v>
      </c>
      <c r="D6100" s="61" t="s">
        <v>75</v>
      </c>
      <c r="E6100" s="62">
        <v>25</v>
      </c>
      <c r="F6100" s="62">
        <v>1571</v>
      </c>
      <c r="G6100" s="62">
        <v>627</v>
      </c>
      <c r="H6100" s="62">
        <v>2.09</v>
      </c>
      <c r="I6100" s="62">
        <v>62.84</v>
      </c>
      <c r="J6100" s="62">
        <v>1461.03</v>
      </c>
      <c r="K6100" s="62">
        <v>105.72</v>
      </c>
      <c r="L6100" s="62">
        <v>189</v>
      </c>
      <c r="M6100" s="62">
        <v>0.63</v>
      </c>
      <c r="N6100" s="62">
        <v>4.2300000000000004</v>
      </c>
      <c r="O6100" s="62">
        <v>1274.94</v>
      </c>
      <c r="P6100" s="63"/>
      <c r="Q6100" s="63"/>
      <c r="R6100" s="63"/>
      <c r="S6100" s="63"/>
      <c r="T6100" s="63"/>
      <c r="U6100" s="63"/>
      <c r="V6100" s="63"/>
      <c r="W6100" s="63"/>
      <c r="X6100" s="63"/>
      <c r="Y6100" s="63"/>
      <c r="Z6100" s="62">
        <v>1627.23</v>
      </c>
      <c r="AA6100" s="62">
        <v>5117</v>
      </c>
      <c r="AB6100" s="62">
        <v>17.059999999999999</v>
      </c>
      <c r="AC6100" s="62">
        <v>65.09</v>
      </c>
    </row>
    <row r="6101" spans="1:29" x14ac:dyDescent="0.25">
      <c r="A6101" s="61" t="s">
        <v>383</v>
      </c>
      <c r="B6101" s="61" t="s">
        <v>384</v>
      </c>
      <c r="C6101" s="62">
        <v>2018</v>
      </c>
      <c r="D6101" s="61" t="s">
        <v>150</v>
      </c>
      <c r="E6101" s="62">
        <v>8</v>
      </c>
      <c r="F6101" s="63"/>
      <c r="G6101" s="63"/>
      <c r="H6101" s="63"/>
      <c r="I6101" s="63"/>
      <c r="J6101" s="63"/>
      <c r="K6101" s="62">
        <v>0</v>
      </c>
      <c r="L6101" s="63"/>
      <c r="M6101" s="63"/>
      <c r="N6101" s="63"/>
      <c r="O6101" s="63"/>
      <c r="P6101" s="63"/>
      <c r="Q6101" s="63"/>
      <c r="R6101" s="63"/>
      <c r="S6101" s="63"/>
      <c r="T6101" s="63"/>
      <c r="U6101" s="63"/>
      <c r="V6101" s="63"/>
      <c r="W6101" s="63"/>
      <c r="X6101" s="63"/>
      <c r="Y6101" s="63"/>
      <c r="Z6101" s="62">
        <v>191.16</v>
      </c>
      <c r="AA6101" s="62">
        <v>384</v>
      </c>
      <c r="AB6101" s="62">
        <v>4</v>
      </c>
      <c r="AC6101" s="62">
        <v>23.9</v>
      </c>
    </row>
    <row r="6102" spans="1:29" x14ac:dyDescent="0.25">
      <c r="A6102" s="61" t="s">
        <v>579</v>
      </c>
      <c r="B6102" s="61" t="s">
        <v>580</v>
      </c>
      <c r="C6102" s="62">
        <v>2008</v>
      </c>
      <c r="D6102" s="61" t="s">
        <v>78</v>
      </c>
      <c r="E6102" s="62">
        <v>60</v>
      </c>
      <c r="F6102" s="62">
        <v>510710</v>
      </c>
      <c r="G6102" s="62">
        <v>94201</v>
      </c>
      <c r="H6102" s="62">
        <v>130.83000000000001</v>
      </c>
      <c r="I6102" s="62">
        <v>8511.83</v>
      </c>
      <c r="J6102" s="62">
        <v>474960.3</v>
      </c>
      <c r="K6102" s="62">
        <v>0</v>
      </c>
      <c r="L6102" s="63"/>
      <c r="M6102" s="63"/>
      <c r="N6102" s="63"/>
      <c r="O6102" s="63"/>
      <c r="P6102" s="63"/>
      <c r="Q6102" s="63"/>
      <c r="R6102" s="63"/>
      <c r="S6102" s="63"/>
      <c r="T6102" s="63"/>
      <c r="U6102" s="63"/>
      <c r="V6102" s="63"/>
      <c r="W6102" s="63"/>
      <c r="X6102" s="63"/>
      <c r="Y6102" s="63"/>
      <c r="Z6102" s="62">
        <v>74322.45</v>
      </c>
      <c r="AA6102" s="62">
        <v>33898</v>
      </c>
      <c r="AB6102" s="62">
        <v>47.08</v>
      </c>
      <c r="AC6102" s="62">
        <v>1238.71</v>
      </c>
    </row>
    <row r="6103" spans="1:29" x14ac:dyDescent="0.25">
      <c r="A6103" s="61" t="s">
        <v>229</v>
      </c>
      <c r="B6103" s="61" t="s">
        <v>230</v>
      </c>
      <c r="C6103" s="62">
        <v>2006</v>
      </c>
      <c r="D6103" s="61" t="s">
        <v>86</v>
      </c>
      <c r="E6103" s="62">
        <v>127</v>
      </c>
      <c r="F6103" s="62">
        <v>19897</v>
      </c>
      <c r="G6103" s="62">
        <v>5887</v>
      </c>
      <c r="H6103" s="62">
        <v>3.86</v>
      </c>
      <c r="I6103" s="62">
        <v>156.66999999999999</v>
      </c>
      <c r="J6103" s="62">
        <v>18504.21</v>
      </c>
      <c r="K6103" s="62">
        <v>3602.86</v>
      </c>
      <c r="L6103" s="62">
        <v>10684</v>
      </c>
      <c r="M6103" s="62">
        <v>7.01</v>
      </c>
      <c r="N6103" s="62">
        <v>28.37</v>
      </c>
      <c r="O6103" s="62">
        <v>43447.95</v>
      </c>
      <c r="P6103" s="63"/>
      <c r="Q6103" s="63"/>
      <c r="R6103" s="63"/>
      <c r="S6103" s="63"/>
      <c r="T6103" s="63"/>
      <c r="U6103" s="63"/>
      <c r="V6103" s="63"/>
      <c r="W6103" s="63"/>
      <c r="X6103" s="63"/>
      <c r="Y6103" s="63"/>
      <c r="Z6103" s="62">
        <v>0</v>
      </c>
      <c r="AA6103" s="62">
        <v>137832</v>
      </c>
      <c r="AB6103" s="62">
        <v>90.44</v>
      </c>
      <c r="AC6103" s="62">
        <v>0</v>
      </c>
    </row>
    <row r="6104" spans="1:29" x14ac:dyDescent="0.25">
      <c r="A6104" s="61" t="s">
        <v>376</v>
      </c>
      <c r="B6104" s="61" t="s">
        <v>377</v>
      </c>
      <c r="C6104" s="62">
        <v>2013</v>
      </c>
      <c r="D6104" s="61" t="s">
        <v>89</v>
      </c>
      <c r="E6104" s="62">
        <v>96</v>
      </c>
      <c r="F6104" s="62">
        <v>1059920</v>
      </c>
      <c r="G6104" s="62">
        <v>157808</v>
      </c>
      <c r="H6104" s="62">
        <v>136.99</v>
      </c>
      <c r="I6104" s="62">
        <v>11040.83</v>
      </c>
      <c r="J6104" s="62">
        <v>985725.6</v>
      </c>
      <c r="K6104" s="62">
        <v>0</v>
      </c>
      <c r="L6104" s="63"/>
      <c r="M6104" s="63"/>
      <c r="N6104" s="63"/>
      <c r="O6104" s="63"/>
      <c r="P6104" s="63"/>
      <c r="Q6104" s="63"/>
      <c r="R6104" s="63"/>
      <c r="S6104" s="63"/>
      <c r="T6104" s="63"/>
      <c r="U6104" s="63"/>
      <c r="V6104" s="63"/>
      <c r="W6104" s="63"/>
      <c r="X6104" s="63"/>
      <c r="Y6104" s="63"/>
      <c r="Z6104" s="62">
        <v>264947</v>
      </c>
      <c r="AA6104" s="62">
        <v>16618</v>
      </c>
      <c r="AB6104" s="62">
        <v>14.43</v>
      </c>
      <c r="AC6104" s="62">
        <v>2759.86</v>
      </c>
    </row>
    <row r="6105" spans="1:29" x14ac:dyDescent="0.25">
      <c r="A6105" s="61" t="s">
        <v>102</v>
      </c>
      <c r="B6105" s="61" t="s">
        <v>103</v>
      </c>
      <c r="C6105" s="62">
        <v>2013</v>
      </c>
      <c r="D6105" s="61" t="s">
        <v>99</v>
      </c>
      <c r="E6105" s="62">
        <v>42</v>
      </c>
      <c r="F6105" s="62">
        <v>163680</v>
      </c>
      <c r="G6105" s="62">
        <v>25832</v>
      </c>
      <c r="H6105" s="62">
        <v>51.25</v>
      </c>
      <c r="I6105" s="62">
        <v>3897.14</v>
      </c>
      <c r="J6105" s="62">
        <v>152222.39999999999</v>
      </c>
      <c r="K6105" s="62">
        <v>20627.55</v>
      </c>
      <c r="L6105" s="62">
        <v>30129</v>
      </c>
      <c r="M6105" s="62">
        <v>59.78</v>
      </c>
      <c r="N6105" s="62">
        <v>491.13</v>
      </c>
      <c r="O6105" s="62">
        <v>248753.77</v>
      </c>
      <c r="P6105" s="63"/>
      <c r="Q6105" s="63"/>
      <c r="R6105" s="63"/>
      <c r="S6105" s="63"/>
      <c r="T6105" s="63"/>
      <c r="U6105" s="63"/>
      <c r="V6105" s="63"/>
      <c r="W6105" s="63"/>
      <c r="X6105" s="63"/>
      <c r="Y6105" s="63"/>
      <c r="Z6105" s="62">
        <v>3057</v>
      </c>
      <c r="AA6105" s="62">
        <v>43221</v>
      </c>
      <c r="AB6105" s="62">
        <v>85.76</v>
      </c>
      <c r="AC6105" s="62">
        <v>72.790000000000006</v>
      </c>
    </row>
    <row r="6106" spans="1:29" ht="30" x14ac:dyDescent="0.25">
      <c r="A6106" s="61" t="s">
        <v>153</v>
      </c>
      <c r="B6106" s="61" t="s">
        <v>154</v>
      </c>
      <c r="C6106" s="62">
        <v>2004</v>
      </c>
      <c r="D6106" s="61" t="s">
        <v>94</v>
      </c>
      <c r="E6106" s="62">
        <v>16</v>
      </c>
      <c r="F6106" s="62">
        <v>2400</v>
      </c>
      <c r="G6106" s="62">
        <v>380</v>
      </c>
      <c r="H6106" s="62">
        <v>1.98</v>
      </c>
      <c r="I6106" s="62">
        <v>150</v>
      </c>
      <c r="J6106" s="62">
        <v>2232</v>
      </c>
      <c r="K6106" s="62">
        <v>701.26</v>
      </c>
      <c r="L6106" s="62">
        <v>903</v>
      </c>
      <c r="M6106" s="62">
        <v>4.7</v>
      </c>
      <c r="N6106" s="62">
        <v>43.83</v>
      </c>
      <c r="O6106" s="62">
        <v>8456.7199999999993</v>
      </c>
      <c r="P6106" s="63"/>
      <c r="Q6106" s="63"/>
      <c r="R6106" s="63"/>
      <c r="S6106" s="63"/>
      <c r="T6106" s="63"/>
      <c r="U6106" s="63"/>
      <c r="V6106" s="63"/>
      <c r="W6106" s="63"/>
      <c r="X6106" s="63"/>
      <c r="Y6106" s="63"/>
      <c r="Z6106" s="62">
        <v>4080.28</v>
      </c>
      <c r="AA6106" s="62">
        <v>32157</v>
      </c>
      <c r="AB6106" s="62">
        <v>167.48</v>
      </c>
      <c r="AC6106" s="62">
        <v>255.02</v>
      </c>
    </row>
    <row r="6107" spans="1:29" x14ac:dyDescent="0.25">
      <c r="A6107" s="61" t="s">
        <v>208</v>
      </c>
      <c r="B6107" s="61" t="s">
        <v>209</v>
      </c>
      <c r="C6107" s="62">
        <v>2018</v>
      </c>
      <c r="D6107" s="61" t="s">
        <v>94</v>
      </c>
      <c r="E6107" s="62">
        <v>10</v>
      </c>
      <c r="F6107" s="63"/>
      <c r="G6107" s="63"/>
      <c r="H6107" s="63"/>
      <c r="I6107" s="63"/>
      <c r="J6107" s="63"/>
      <c r="K6107" s="62">
        <v>0</v>
      </c>
      <c r="L6107" s="63"/>
      <c r="M6107" s="63"/>
      <c r="N6107" s="63"/>
      <c r="O6107" s="63"/>
      <c r="P6107" s="63"/>
      <c r="Q6107" s="63"/>
      <c r="R6107" s="63"/>
      <c r="S6107" s="63"/>
      <c r="T6107" s="63"/>
      <c r="U6107" s="63"/>
      <c r="V6107" s="63"/>
      <c r="W6107" s="63"/>
      <c r="X6107" s="63"/>
      <c r="Y6107" s="63"/>
      <c r="Z6107" s="62">
        <v>558</v>
      </c>
      <c r="AA6107" s="62">
        <v>3914</v>
      </c>
      <c r="AB6107" s="62">
        <v>32.619999999999997</v>
      </c>
      <c r="AC6107" s="62">
        <v>55.8</v>
      </c>
    </row>
    <row r="6108" spans="1:29" x14ac:dyDescent="0.25">
      <c r="A6108" s="61" t="s">
        <v>159</v>
      </c>
      <c r="B6108" s="61" t="s">
        <v>160</v>
      </c>
      <c r="C6108" s="62">
        <v>2003</v>
      </c>
      <c r="D6108" s="61" t="s">
        <v>150</v>
      </c>
      <c r="E6108" s="62">
        <v>16</v>
      </c>
      <c r="F6108" s="62">
        <v>33510</v>
      </c>
      <c r="G6108" s="62">
        <v>3511</v>
      </c>
      <c r="H6108" s="62">
        <v>18.29</v>
      </c>
      <c r="I6108" s="62">
        <v>2094.38</v>
      </c>
      <c r="J6108" s="62">
        <v>31164.3</v>
      </c>
      <c r="K6108" s="62">
        <v>0</v>
      </c>
      <c r="L6108" s="63"/>
      <c r="M6108" s="63"/>
      <c r="N6108" s="63"/>
      <c r="O6108" s="63"/>
      <c r="P6108" s="63"/>
      <c r="Q6108" s="63"/>
      <c r="R6108" s="63"/>
      <c r="S6108" s="63"/>
      <c r="T6108" s="63"/>
      <c r="U6108" s="63"/>
      <c r="V6108" s="63"/>
      <c r="W6108" s="63"/>
      <c r="X6108" s="63"/>
      <c r="Y6108" s="63"/>
      <c r="Z6108" s="62">
        <v>0</v>
      </c>
      <c r="AA6108" s="63"/>
      <c r="AB6108" s="63"/>
      <c r="AC6108" s="62">
        <v>0</v>
      </c>
    </row>
    <row r="6109" spans="1:29" ht="30" x14ac:dyDescent="0.25">
      <c r="A6109" s="61" t="s">
        <v>269</v>
      </c>
      <c r="B6109" s="61" t="s">
        <v>270</v>
      </c>
      <c r="C6109" s="62">
        <v>2003</v>
      </c>
      <c r="D6109" s="61" t="s">
        <v>94</v>
      </c>
      <c r="E6109" s="62">
        <v>2</v>
      </c>
      <c r="F6109" s="62">
        <v>8039</v>
      </c>
      <c r="G6109" s="62">
        <v>896</v>
      </c>
      <c r="H6109" s="62">
        <v>37.33</v>
      </c>
      <c r="I6109" s="62">
        <v>4019.5</v>
      </c>
      <c r="J6109" s="62">
        <v>7476.27</v>
      </c>
      <c r="K6109" s="62">
        <v>328.81</v>
      </c>
      <c r="L6109" s="62">
        <v>438</v>
      </c>
      <c r="M6109" s="62">
        <v>18.25</v>
      </c>
      <c r="N6109" s="63"/>
      <c r="O6109" s="63"/>
      <c r="P6109" s="63"/>
      <c r="Q6109" s="63"/>
      <c r="R6109" s="63"/>
      <c r="S6109" s="63"/>
      <c r="T6109" s="63"/>
      <c r="U6109" s="62">
        <v>541</v>
      </c>
      <c r="V6109" s="62">
        <v>683</v>
      </c>
      <c r="W6109" s="62">
        <v>28.46</v>
      </c>
      <c r="X6109" s="62">
        <v>270</v>
      </c>
      <c r="Y6109" s="62">
        <v>12109.74</v>
      </c>
      <c r="Z6109" s="62">
        <v>13000</v>
      </c>
      <c r="AA6109" s="62">
        <v>330</v>
      </c>
      <c r="AB6109" s="62">
        <v>13.75</v>
      </c>
      <c r="AC6109" s="62">
        <v>6500</v>
      </c>
    </row>
    <row r="6110" spans="1:29" x14ac:dyDescent="0.25">
      <c r="A6110" s="61" t="s">
        <v>235</v>
      </c>
      <c r="B6110" s="61" t="s">
        <v>236</v>
      </c>
      <c r="C6110" s="62">
        <v>2009</v>
      </c>
      <c r="D6110" s="61" t="s">
        <v>175</v>
      </c>
      <c r="E6110" s="62">
        <v>8</v>
      </c>
      <c r="F6110" s="63"/>
      <c r="G6110" s="63"/>
      <c r="H6110" s="63"/>
      <c r="I6110" s="63"/>
      <c r="J6110" s="63"/>
      <c r="K6110" s="62">
        <v>0</v>
      </c>
      <c r="L6110" s="63"/>
      <c r="M6110" s="63"/>
      <c r="N6110" s="63"/>
      <c r="O6110" s="63"/>
      <c r="P6110" s="63"/>
      <c r="Q6110" s="63"/>
      <c r="R6110" s="63"/>
      <c r="S6110" s="63"/>
      <c r="T6110" s="63"/>
      <c r="U6110" s="63"/>
      <c r="V6110" s="63"/>
      <c r="W6110" s="63"/>
      <c r="X6110" s="63"/>
      <c r="Y6110" s="63"/>
      <c r="Z6110" s="62">
        <v>13300</v>
      </c>
      <c r="AA6110" s="62">
        <v>391</v>
      </c>
      <c r="AB6110" s="62">
        <v>4.07</v>
      </c>
      <c r="AC6110" s="62">
        <v>1662.5</v>
      </c>
    </row>
    <row r="6111" spans="1:29" x14ac:dyDescent="0.25">
      <c r="A6111" s="61" t="s">
        <v>279</v>
      </c>
      <c r="B6111" s="61" t="s">
        <v>280</v>
      </c>
      <c r="C6111" s="62">
        <v>2013</v>
      </c>
      <c r="D6111" s="61" t="s">
        <v>99</v>
      </c>
      <c r="E6111" s="62">
        <v>56</v>
      </c>
      <c r="F6111" s="62">
        <v>451833</v>
      </c>
      <c r="G6111" s="62">
        <v>62524</v>
      </c>
      <c r="H6111" s="62">
        <v>93.04</v>
      </c>
      <c r="I6111" s="62">
        <v>8068.45</v>
      </c>
      <c r="J6111" s="62">
        <v>420204.69</v>
      </c>
      <c r="K6111" s="62">
        <v>0</v>
      </c>
      <c r="L6111" s="63"/>
      <c r="M6111" s="63"/>
      <c r="N6111" s="63"/>
      <c r="O6111" s="63"/>
      <c r="P6111" s="63"/>
      <c r="Q6111" s="63"/>
      <c r="R6111" s="63"/>
      <c r="S6111" s="63"/>
      <c r="T6111" s="63"/>
      <c r="U6111" s="63"/>
      <c r="V6111" s="63"/>
      <c r="W6111" s="63"/>
      <c r="X6111" s="63"/>
      <c r="Y6111" s="63"/>
      <c r="Z6111" s="62">
        <v>34833.83</v>
      </c>
      <c r="AA6111" s="62">
        <v>25049</v>
      </c>
      <c r="AB6111" s="62">
        <v>37.28</v>
      </c>
      <c r="AC6111" s="62">
        <v>622.03</v>
      </c>
    </row>
    <row r="6112" spans="1:29" ht="30" x14ac:dyDescent="0.25">
      <c r="A6112" s="61" t="s">
        <v>550</v>
      </c>
      <c r="B6112" s="61" t="s">
        <v>551</v>
      </c>
      <c r="C6112" s="62">
        <v>2016</v>
      </c>
      <c r="D6112" s="61" t="s">
        <v>78</v>
      </c>
      <c r="E6112" s="62">
        <v>64</v>
      </c>
      <c r="F6112" s="62">
        <v>451333</v>
      </c>
      <c r="G6112" s="62">
        <v>66802</v>
      </c>
      <c r="H6112" s="62">
        <v>86.98</v>
      </c>
      <c r="I6112" s="62">
        <v>7052.08</v>
      </c>
      <c r="J6112" s="62">
        <v>419739.69</v>
      </c>
      <c r="K6112" s="62">
        <v>0</v>
      </c>
      <c r="L6112" s="63"/>
      <c r="M6112" s="63"/>
      <c r="N6112" s="63"/>
      <c r="O6112" s="63"/>
      <c r="P6112" s="63"/>
      <c r="Q6112" s="63"/>
      <c r="R6112" s="63"/>
      <c r="S6112" s="63"/>
      <c r="T6112" s="63"/>
      <c r="U6112" s="63"/>
      <c r="V6112" s="63"/>
      <c r="W6112" s="63"/>
      <c r="X6112" s="63"/>
      <c r="Y6112" s="63"/>
      <c r="Z6112" s="62">
        <v>175036</v>
      </c>
      <c r="AA6112" s="62">
        <v>6330</v>
      </c>
      <c r="AB6112" s="62">
        <v>8.24</v>
      </c>
      <c r="AC6112" s="62">
        <v>2734.94</v>
      </c>
    </row>
    <row r="6113" spans="1:29" x14ac:dyDescent="0.25">
      <c r="A6113" s="61" t="s">
        <v>155</v>
      </c>
      <c r="B6113" s="61" t="s">
        <v>156</v>
      </c>
      <c r="C6113" s="62">
        <v>2005</v>
      </c>
      <c r="D6113" s="61" t="s">
        <v>78</v>
      </c>
      <c r="E6113" s="62">
        <v>84</v>
      </c>
      <c r="F6113" s="62">
        <v>438629</v>
      </c>
      <c r="G6113" s="62">
        <v>57238</v>
      </c>
      <c r="H6113" s="62">
        <v>56.78</v>
      </c>
      <c r="I6113" s="62">
        <v>5221.7700000000004</v>
      </c>
      <c r="J6113" s="62">
        <v>407924.97</v>
      </c>
      <c r="K6113" s="62">
        <v>0</v>
      </c>
      <c r="L6113" s="63"/>
      <c r="M6113" s="63"/>
      <c r="N6113" s="63"/>
      <c r="O6113" s="63"/>
      <c r="P6113" s="63"/>
      <c r="Q6113" s="63"/>
      <c r="R6113" s="63"/>
      <c r="S6113" s="63"/>
      <c r="T6113" s="63"/>
      <c r="U6113" s="63"/>
      <c r="V6113" s="63"/>
      <c r="W6113" s="63"/>
      <c r="X6113" s="63"/>
      <c r="Y6113" s="63"/>
      <c r="Z6113" s="62">
        <v>715.92</v>
      </c>
      <c r="AA6113" s="62">
        <v>8969</v>
      </c>
      <c r="AB6113" s="62">
        <v>8.9</v>
      </c>
      <c r="AC6113" s="62">
        <v>8.52</v>
      </c>
    </row>
    <row r="6114" spans="1:29" ht="30" x14ac:dyDescent="0.25">
      <c r="A6114" s="61" t="s">
        <v>342</v>
      </c>
      <c r="B6114" s="61" t="s">
        <v>343</v>
      </c>
      <c r="C6114" s="62">
        <v>2008</v>
      </c>
      <c r="D6114" s="61" t="s">
        <v>150</v>
      </c>
      <c r="E6114" s="62">
        <v>8</v>
      </c>
      <c r="F6114" s="63"/>
      <c r="G6114" s="63"/>
      <c r="H6114" s="63"/>
      <c r="I6114" s="63"/>
      <c r="J6114" s="63"/>
      <c r="K6114" s="62">
        <v>0</v>
      </c>
      <c r="L6114" s="63"/>
      <c r="M6114" s="63"/>
      <c r="N6114" s="63"/>
      <c r="O6114" s="63"/>
      <c r="P6114" s="63"/>
      <c r="Q6114" s="63"/>
      <c r="R6114" s="63"/>
      <c r="S6114" s="63"/>
      <c r="T6114" s="63"/>
      <c r="U6114" s="63"/>
      <c r="V6114" s="63"/>
      <c r="W6114" s="63"/>
      <c r="X6114" s="63"/>
      <c r="Y6114" s="63"/>
      <c r="Z6114" s="62">
        <v>41960</v>
      </c>
      <c r="AA6114" s="62">
        <v>3552</v>
      </c>
      <c r="AB6114" s="62">
        <v>37</v>
      </c>
      <c r="AC6114" s="62">
        <v>5245</v>
      </c>
    </row>
    <row r="6115" spans="1:29" x14ac:dyDescent="0.25">
      <c r="A6115" s="61" t="s">
        <v>140</v>
      </c>
      <c r="B6115" s="61" t="s">
        <v>141</v>
      </c>
      <c r="C6115" s="62">
        <v>2004</v>
      </c>
      <c r="D6115" s="61" t="s">
        <v>135</v>
      </c>
      <c r="E6115" s="62">
        <v>40</v>
      </c>
      <c r="F6115" s="62">
        <v>42949</v>
      </c>
      <c r="G6115" s="62">
        <v>4791</v>
      </c>
      <c r="H6115" s="62">
        <v>9.98</v>
      </c>
      <c r="I6115" s="62">
        <v>1073.73</v>
      </c>
      <c r="J6115" s="62">
        <v>39942.57</v>
      </c>
      <c r="K6115" s="62">
        <v>4969.93</v>
      </c>
      <c r="L6115" s="62">
        <v>5495</v>
      </c>
      <c r="M6115" s="62">
        <v>11.45</v>
      </c>
      <c r="N6115" s="62">
        <v>124.25</v>
      </c>
      <c r="O6115" s="62">
        <v>59933.9</v>
      </c>
      <c r="P6115" s="63"/>
      <c r="Q6115" s="63"/>
      <c r="R6115" s="63"/>
      <c r="S6115" s="63"/>
      <c r="T6115" s="63"/>
      <c r="U6115" s="62">
        <v>329</v>
      </c>
      <c r="V6115" s="62">
        <v>607</v>
      </c>
      <c r="W6115" s="62">
        <v>1.26</v>
      </c>
      <c r="X6115" s="62">
        <v>8</v>
      </c>
      <c r="Y6115" s="62">
        <v>7364.34</v>
      </c>
      <c r="Z6115" s="62">
        <v>4943</v>
      </c>
      <c r="AA6115" s="62">
        <v>18518</v>
      </c>
      <c r="AB6115" s="62">
        <v>38.58</v>
      </c>
      <c r="AC6115" s="62">
        <v>123.58</v>
      </c>
    </row>
    <row r="6116" spans="1:29" x14ac:dyDescent="0.25">
      <c r="A6116" s="61" t="s">
        <v>251</v>
      </c>
      <c r="B6116" s="61" t="s">
        <v>252</v>
      </c>
      <c r="C6116" s="62">
        <v>2009</v>
      </c>
      <c r="D6116" s="61" t="s">
        <v>86</v>
      </c>
      <c r="E6116" s="62">
        <v>28</v>
      </c>
      <c r="F6116" s="62">
        <v>331</v>
      </c>
      <c r="G6116" s="62">
        <v>81</v>
      </c>
      <c r="H6116" s="62">
        <v>0.24</v>
      </c>
      <c r="I6116" s="62">
        <v>11.82</v>
      </c>
      <c r="J6116" s="62">
        <v>307.83</v>
      </c>
      <c r="K6116" s="62">
        <v>79.53</v>
      </c>
      <c r="L6116" s="62">
        <v>302</v>
      </c>
      <c r="M6116" s="62">
        <v>0.9</v>
      </c>
      <c r="N6116" s="63"/>
      <c r="O6116" s="63"/>
      <c r="P6116" s="63"/>
      <c r="Q6116" s="63"/>
      <c r="R6116" s="63"/>
      <c r="S6116" s="63"/>
      <c r="T6116" s="63"/>
      <c r="U6116" s="63"/>
      <c r="V6116" s="63"/>
      <c r="W6116" s="63"/>
      <c r="X6116" s="63"/>
      <c r="Y6116" s="63"/>
      <c r="Z6116" s="62">
        <v>1061</v>
      </c>
      <c r="AA6116" s="62">
        <v>8825</v>
      </c>
      <c r="AB6116" s="62">
        <v>26.26</v>
      </c>
      <c r="AC6116" s="62">
        <v>37.89</v>
      </c>
    </row>
    <row r="6117" spans="1:29" ht="30" x14ac:dyDescent="0.25">
      <c r="A6117" s="61" t="s">
        <v>245</v>
      </c>
      <c r="B6117" s="61" t="s">
        <v>246</v>
      </c>
      <c r="C6117" s="62">
        <v>2013</v>
      </c>
      <c r="D6117" s="61" t="s">
        <v>99</v>
      </c>
      <c r="E6117" s="62">
        <v>28</v>
      </c>
      <c r="F6117" s="62">
        <v>281903</v>
      </c>
      <c r="G6117" s="62">
        <v>40093</v>
      </c>
      <c r="H6117" s="62">
        <v>119.32</v>
      </c>
      <c r="I6117" s="62">
        <v>10067.959999999999</v>
      </c>
      <c r="J6117" s="62">
        <v>262169.78999999998</v>
      </c>
      <c r="K6117" s="62">
        <v>0</v>
      </c>
      <c r="L6117" s="63"/>
      <c r="M6117" s="63"/>
      <c r="N6117" s="63"/>
      <c r="O6117" s="63"/>
      <c r="P6117" s="63"/>
      <c r="Q6117" s="63"/>
      <c r="R6117" s="63"/>
      <c r="S6117" s="63"/>
      <c r="T6117" s="63"/>
      <c r="U6117" s="63"/>
      <c r="V6117" s="63"/>
      <c r="W6117" s="63"/>
      <c r="X6117" s="63"/>
      <c r="Y6117" s="63"/>
      <c r="Z6117" s="62">
        <v>76700</v>
      </c>
      <c r="AA6117" s="62">
        <v>8463</v>
      </c>
      <c r="AB6117" s="62">
        <v>25.19</v>
      </c>
      <c r="AC6117" s="62">
        <v>2739.29</v>
      </c>
    </row>
    <row r="6118" spans="1:29" x14ac:dyDescent="0.25">
      <c r="A6118" s="61" t="s">
        <v>241</v>
      </c>
      <c r="B6118" s="61" t="s">
        <v>242</v>
      </c>
      <c r="C6118" s="62">
        <v>2011</v>
      </c>
      <c r="D6118" s="61" t="s">
        <v>75</v>
      </c>
      <c r="E6118" s="62">
        <v>1</v>
      </c>
      <c r="F6118" s="63"/>
      <c r="G6118" s="63"/>
      <c r="H6118" s="63"/>
      <c r="I6118" s="63"/>
      <c r="J6118" s="63"/>
      <c r="K6118" s="62">
        <v>0</v>
      </c>
      <c r="L6118" s="63"/>
      <c r="M6118" s="63"/>
      <c r="N6118" s="63"/>
      <c r="O6118" s="63"/>
      <c r="P6118" s="63"/>
      <c r="Q6118" s="63"/>
      <c r="R6118" s="63"/>
      <c r="S6118" s="63"/>
      <c r="T6118" s="63"/>
      <c r="U6118" s="63"/>
      <c r="V6118" s="63"/>
      <c r="W6118" s="63"/>
      <c r="X6118" s="63"/>
      <c r="Y6118" s="63"/>
      <c r="Z6118" s="62">
        <v>5300</v>
      </c>
      <c r="AA6118" s="62">
        <v>646</v>
      </c>
      <c r="AB6118" s="62">
        <v>53.83</v>
      </c>
      <c r="AC6118" s="62">
        <v>5300</v>
      </c>
    </row>
    <row r="6119" spans="1:29" x14ac:dyDescent="0.25">
      <c r="A6119" s="61" t="s">
        <v>113</v>
      </c>
      <c r="B6119" s="61" t="s">
        <v>114</v>
      </c>
      <c r="C6119" s="62">
        <v>2014</v>
      </c>
      <c r="D6119" s="61" t="s">
        <v>150</v>
      </c>
      <c r="E6119" s="62">
        <v>5</v>
      </c>
      <c r="F6119" s="63"/>
      <c r="G6119" s="62">
        <v>0</v>
      </c>
      <c r="H6119" s="62">
        <v>0</v>
      </c>
      <c r="I6119" s="63"/>
      <c r="J6119" s="63"/>
      <c r="K6119" s="62">
        <v>0</v>
      </c>
      <c r="L6119" s="62">
        <v>0</v>
      </c>
      <c r="M6119" s="62">
        <v>0</v>
      </c>
      <c r="N6119" s="63"/>
      <c r="O6119" s="63"/>
      <c r="P6119" s="63"/>
      <c r="Q6119" s="63"/>
      <c r="R6119" s="63"/>
      <c r="S6119" s="63"/>
      <c r="T6119" s="63"/>
      <c r="U6119" s="63"/>
      <c r="V6119" s="63"/>
      <c r="W6119" s="63"/>
      <c r="X6119" s="63"/>
      <c r="Y6119" s="63"/>
      <c r="Z6119" s="62">
        <v>0</v>
      </c>
      <c r="AA6119" s="62">
        <v>0</v>
      </c>
      <c r="AB6119" s="62">
        <v>0</v>
      </c>
      <c r="AC6119" s="62">
        <v>0</v>
      </c>
    </row>
    <row r="6120" spans="1:29" ht="30" x14ac:dyDescent="0.25">
      <c r="A6120" s="61" t="s">
        <v>365</v>
      </c>
      <c r="B6120" s="61" t="s">
        <v>366</v>
      </c>
      <c r="C6120" s="62">
        <v>2009</v>
      </c>
      <c r="D6120" s="61" t="s">
        <v>78</v>
      </c>
      <c r="E6120" s="62">
        <v>100</v>
      </c>
      <c r="F6120" s="62">
        <v>817920</v>
      </c>
      <c r="G6120" s="62">
        <v>110313</v>
      </c>
      <c r="H6120" s="62">
        <v>91.93</v>
      </c>
      <c r="I6120" s="62">
        <v>8179.2</v>
      </c>
      <c r="J6120" s="62">
        <v>760665.59999999998</v>
      </c>
      <c r="K6120" s="62">
        <v>10199.81</v>
      </c>
      <c r="L6120" s="62">
        <v>15898</v>
      </c>
      <c r="M6120" s="62">
        <v>13.25</v>
      </c>
      <c r="N6120" s="62">
        <v>102</v>
      </c>
      <c r="O6120" s="62">
        <v>123002.52</v>
      </c>
      <c r="P6120" s="63"/>
      <c r="Q6120" s="63"/>
      <c r="R6120" s="63"/>
      <c r="S6120" s="63"/>
      <c r="T6120" s="63"/>
      <c r="U6120" s="63"/>
      <c r="V6120" s="63"/>
      <c r="W6120" s="63"/>
      <c r="X6120" s="63"/>
      <c r="Y6120" s="63"/>
      <c r="Z6120" s="62">
        <v>158050</v>
      </c>
      <c r="AA6120" s="62">
        <v>15840</v>
      </c>
      <c r="AB6120" s="62">
        <v>13.2</v>
      </c>
      <c r="AC6120" s="62">
        <v>1580.5</v>
      </c>
    </row>
    <row r="6121" spans="1:29" x14ac:dyDescent="0.25">
      <c r="A6121" s="61" t="s">
        <v>235</v>
      </c>
      <c r="B6121" s="61" t="s">
        <v>236</v>
      </c>
      <c r="C6121" s="62">
        <v>2004</v>
      </c>
      <c r="D6121" s="61" t="s">
        <v>83</v>
      </c>
      <c r="E6121" s="62">
        <v>1</v>
      </c>
      <c r="F6121" s="63"/>
      <c r="G6121" s="63"/>
      <c r="H6121" s="63"/>
      <c r="I6121" s="63"/>
      <c r="J6121" s="63"/>
      <c r="K6121" s="62">
        <v>0</v>
      </c>
      <c r="L6121" s="63"/>
      <c r="M6121" s="63"/>
      <c r="N6121" s="63"/>
      <c r="O6121" s="63"/>
      <c r="P6121" s="63"/>
      <c r="Q6121" s="63"/>
      <c r="R6121" s="63"/>
      <c r="S6121" s="63"/>
      <c r="T6121" s="63"/>
      <c r="U6121" s="63"/>
      <c r="V6121" s="63"/>
      <c r="W6121" s="63"/>
      <c r="X6121" s="63"/>
      <c r="Y6121" s="63"/>
      <c r="Z6121" s="62">
        <v>10500</v>
      </c>
      <c r="AA6121" s="62">
        <v>249</v>
      </c>
      <c r="AB6121" s="62">
        <v>20.75</v>
      </c>
      <c r="AC6121" s="62">
        <v>10500</v>
      </c>
    </row>
    <row r="6122" spans="1:29" ht="30" x14ac:dyDescent="0.25">
      <c r="A6122" s="61" t="s">
        <v>142</v>
      </c>
      <c r="B6122" s="61" t="s">
        <v>143</v>
      </c>
      <c r="C6122" s="62">
        <v>2005</v>
      </c>
      <c r="D6122" s="61" t="s">
        <v>301</v>
      </c>
      <c r="E6122" s="62">
        <v>5</v>
      </c>
      <c r="F6122" s="63"/>
      <c r="G6122" s="63"/>
      <c r="H6122" s="63"/>
      <c r="I6122" s="63"/>
      <c r="J6122" s="63"/>
      <c r="K6122" s="62">
        <v>0</v>
      </c>
      <c r="L6122" s="63"/>
      <c r="M6122" s="63"/>
      <c r="N6122" s="63"/>
      <c r="O6122" s="63"/>
      <c r="P6122" s="63"/>
      <c r="Q6122" s="63"/>
      <c r="R6122" s="63"/>
      <c r="S6122" s="63"/>
      <c r="T6122" s="63"/>
      <c r="U6122" s="63"/>
      <c r="V6122" s="62">
        <v>5492</v>
      </c>
      <c r="W6122" s="62">
        <v>91.53</v>
      </c>
      <c r="X6122" s="63"/>
      <c r="Y6122" s="63"/>
      <c r="Z6122" s="62">
        <v>0</v>
      </c>
      <c r="AA6122" s="63"/>
      <c r="AB6122" s="63"/>
      <c r="AC6122" s="62">
        <v>0</v>
      </c>
    </row>
    <row r="6123" spans="1:29" ht="30" x14ac:dyDescent="0.25">
      <c r="A6123" s="61" t="s">
        <v>138</v>
      </c>
      <c r="B6123" s="61" t="s">
        <v>139</v>
      </c>
      <c r="C6123" s="62">
        <v>2008</v>
      </c>
      <c r="D6123" s="61" t="s">
        <v>75</v>
      </c>
      <c r="E6123" s="62">
        <v>6</v>
      </c>
      <c r="F6123" s="63"/>
      <c r="G6123" s="63"/>
      <c r="H6123" s="63"/>
      <c r="I6123" s="63"/>
      <c r="J6123" s="63"/>
      <c r="K6123" s="62">
        <v>0</v>
      </c>
      <c r="L6123" s="63"/>
      <c r="M6123" s="63"/>
      <c r="N6123" s="63"/>
      <c r="O6123" s="63"/>
      <c r="P6123" s="63"/>
      <c r="Q6123" s="63"/>
      <c r="R6123" s="63"/>
      <c r="S6123" s="63"/>
      <c r="T6123" s="63"/>
      <c r="U6123" s="63"/>
      <c r="V6123" s="63"/>
      <c r="W6123" s="63"/>
      <c r="X6123" s="63"/>
      <c r="Y6123" s="63"/>
      <c r="Z6123" s="62">
        <v>43100</v>
      </c>
      <c r="AA6123" s="62">
        <v>3982</v>
      </c>
      <c r="AB6123" s="62">
        <v>55.31</v>
      </c>
      <c r="AC6123" s="62">
        <v>7183.33</v>
      </c>
    </row>
    <row r="6124" spans="1:29" ht="30" x14ac:dyDescent="0.25">
      <c r="A6124" s="61" t="s">
        <v>494</v>
      </c>
      <c r="B6124" s="61" t="s">
        <v>495</v>
      </c>
      <c r="C6124" s="62">
        <v>2006</v>
      </c>
      <c r="D6124" s="61" t="s">
        <v>75</v>
      </c>
      <c r="E6124" s="62">
        <v>10</v>
      </c>
      <c r="F6124" s="62">
        <v>1425</v>
      </c>
      <c r="G6124" s="62">
        <v>448</v>
      </c>
      <c r="H6124" s="62">
        <v>3.73</v>
      </c>
      <c r="I6124" s="62">
        <v>142.5</v>
      </c>
      <c r="J6124" s="62">
        <v>1325.25</v>
      </c>
      <c r="K6124" s="62">
        <v>0</v>
      </c>
      <c r="L6124" s="63"/>
      <c r="M6124" s="63"/>
      <c r="N6124" s="63"/>
      <c r="O6124" s="63"/>
      <c r="P6124" s="62">
        <v>45</v>
      </c>
      <c r="Q6124" s="62">
        <v>103</v>
      </c>
      <c r="R6124" s="62">
        <v>0.86</v>
      </c>
      <c r="S6124" s="62">
        <v>4</v>
      </c>
      <c r="T6124" s="62">
        <v>570.11</v>
      </c>
      <c r="U6124" s="63"/>
      <c r="V6124" s="63"/>
      <c r="W6124" s="63"/>
      <c r="X6124" s="63"/>
      <c r="Y6124" s="63"/>
      <c r="Z6124" s="62">
        <v>191.16</v>
      </c>
      <c r="AA6124" s="62">
        <v>2962</v>
      </c>
      <c r="AB6124" s="62">
        <v>24.68</v>
      </c>
      <c r="AC6124" s="62">
        <v>19.12</v>
      </c>
    </row>
    <row r="6125" spans="1:29" ht="30" x14ac:dyDescent="0.25">
      <c r="A6125" s="61" t="s">
        <v>231</v>
      </c>
      <c r="B6125" s="61" t="s">
        <v>232</v>
      </c>
      <c r="C6125" s="62">
        <v>2011</v>
      </c>
      <c r="D6125" s="61" t="s">
        <v>301</v>
      </c>
      <c r="E6125" s="62">
        <v>96</v>
      </c>
      <c r="F6125" s="62">
        <v>685600</v>
      </c>
      <c r="G6125" s="62">
        <v>90379</v>
      </c>
      <c r="H6125" s="62">
        <v>78.45</v>
      </c>
      <c r="I6125" s="62">
        <v>7141.67</v>
      </c>
      <c r="J6125" s="62">
        <v>637608</v>
      </c>
      <c r="K6125" s="62">
        <v>145.49</v>
      </c>
      <c r="L6125" s="62">
        <v>498</v>
      </c>
      <c r="M6125" s="62">
        <v>0.43</v>
      </c>
      <c r="N6125" s="63"/>
      <c r="O6125" s="63"/>
      <c r="P6125" s="63"/>
      <c r="Q6125" s="63"/>
      <c r="R6125" s="63"/>
      <c r="S6125" s="63"/>
      <c r="T6125" s="63"/>
      <c r="U6125" s="63"/>
      <c r="V6125" s="63"/>
      <c r="W6125" s="63"/>
      <c r="X6125" s="63"/>
      <c r="Y6125" s="63"/>
      <c r="Z6125" s="62">
        <v>141740</v>
      </c>
      <c r="AA6125" s="62">
        <v>10660</v>
      </c>
      <c r="AB6125" s="62">
        <v>9.25</v>
      </c>
      <c r="AC6125" s="62">
        <v>1476.46</v>
      </c>
    </row>
    <row r="6126" spans="1:29" x14ac:dyDescent="0.25">
      <c r="A6126" s="61" t="s">
        <v>113</v>
      </c>
      <c r="B6126" s="61" t="s">
        <v>114</v>
      </c>
      <c r="C6126" s="62">
        <v>2013</v>
      </c>
      <c r="D6126" s="61" t="s">
        <v>78</v>
      </c>
      <c r="E6126" s="62">
        <v>45</v>
      </c>
      <c r="F6126" s="62">
        <v>184829</v>
      </c>
      <c r="G6126" s="62">
        <v>26103</v>
      </c>
      <c r="H6126" s="62">
        <v>48.34</v>
      </c>
      <c r="I6126" s="62">
        <v>4107.3100000000004</v>
      </c>
      <c r="J6126" s="62">
        <v>171890.97</v>
      </c>
      <c r="K6126" s="62">
        <v>24216.19</v>
      </c>
      <c r="L6126" s="62">
        <v>26515</v>
      </c>
      <c r="M6126" s="62">
        <v>49.1</v>
      </c>
      <c r="N6126" s="62">
        <v>538.14</v>
      </c>
      <c r="O6126" s="62">
        <v>292030.24</v>
      </c>
      <c r="P6126" s="63"/>
      <c r="Q6126" s="63"/>
      <c r="R6126" s="63"/>
      <c r="S6126" s="63"/>
      <c r="T6126" s="63"/>
      <c r="U6126" s="63"/>
      <c r="V6126" s="63"/>
      <c r="W6126" s="63"/>
      <c r="X6126" s="63"/>
      <c r="Y6126" s="63"/>
      <c r="Z6126" s="62">
        <v>150300</v>
      </c>
      <c r="AA6126" s="62">
        <v>20561</v>
      </c>
      <c r="AB6126" s="62">
        <v>38.08</v>
      </c>
      <c r="AC6126" s="62">
        <v>3340</v>
      </c>
    </row>
    <row r="6127" spans="1:29" ht="45" x14ac:dyDescent="0.25">
      <c r="A6127" s="61" t="s">
        <v>109</v>
      </c>
      <c r="B6127" s="61" t="s">
        <v>110</v>
      </c>
      <c r="C6127" s="62">
        <v>2009</v>
      </c>
      <c r="D6127" s="61" t="s">
        <v>94</v>
      </c>
      <c r="E6127" s="62">
        <v>4</v>
      </c>
      <c r="F6127" s="62">
        <v>135</v>
      </c>
      <c r="G6127" s="62">
        <v>30</v>
      </c>
      <c r="H6127" s="62">
        <v>0.63</v>
      </c>
      <c r="I6127" s="62">
        <v>33.75</v>
      </c>
      <c r="J6127" s="62">
        <v>125.55</v>
      </c>
      <c r="K6127" s="62">
        <v>0</v>
      </c>
      <c r="L6127" s="63"/>
      <c r="M6127" s="63"/>
      <c r="N6127" s="63"/>
      <c r="O6127" s="63"/>
      <c r="P6127" s="62">
        <v>1048</v>
      </c>
      <c r="Q6127" s="62">
        <v>3268</v>
      </c>
      <c r="R6127" s="62">
        <v>68.08</v>
      </c>
      <c r="S6127" s="62">
        <v>262</v>
      </c>
      <c r="T6127" s="62">
        <v>13277.11</v>
      </c>
      <c r="U6127" s="62">
        <v>2137</v>
      </c>
      <c r="V6127" s="62">
        <v>7416</v>
      </c>
      <c r="W6127" s="62">
        <v>154.5</v>
      </c>
      <c r="X6127" s="62">
        <v>534</v>
      </c>
      <c r="Y6127" s="62">
        <v>47834.61</v>
      </c>
      <c r="Z6127" s="62">
        <v>1606</v>
      </c>
      <c r="AA6127" s="62">
        <v>6093</v>
      </c>
      <c r="AB6127" s="62">
        <v>126.94</v>
      </c>
      <c r="AC6127" s="62">
        <v>401.5</v>
      </c>
    </row>
    <row r="6128" spans="1:29" x14ac:dyDescent="0.25">
      <c r="A6128" s="61" t="s">
        <v>184</v>
      </c>
      <c r="B6128" s="61" t="s">
        <v>185</v>
      </c>
      <c r="C6128" s="62">
        <v>2015</v>
      </c>
      <c r="D6128" s="61" t="s">
        <v>78</v>
      </c>
      <c r="E6128" s="62">
        <v>52</v>
      </c>
      <c r="F6128" s="62">
        <v>505047</v>
      </c>
      <c r="G6128" s="62">
        <v>72495</v>
      </c>
      <c r="H6128" s="62">
        <v>116.18</v>
      </c>
      <c r="I6128" s="62">
        <v>9712.44</v>
      </c>
      <c r="J6128" s="62">
        <v>469693.71</v>
      </c>
      <c r="K6128" s="62">
        <v>0</v>
      </c>
      <c r="L6128" s="63"/>
      <c r="M6128" s="63"/>
      <c r="N6128" s="63"/>
      <c r="O6128" s="63"/>
      <c r="P6128" s="63"/>
      <c r="Q6128" s="63"/>
      <c r="R6128" s="63"/>
      <c r="S6128" s="63"/>
      <c r="T6128" s="63"/>
      <c r="U6128" s="63"/>
      <c r="V6128" s="63"/>
      <c r="W6128" s="63"/>
      <c r="X6128" s="63"/>
      <c r="Y6128" s="63"/>
      <c r="Z6128" s="62">
        <v>2440590</v>
      </c>
      <c r="AA6128" s="62">
        <v>19461</v>
      </c>
      <c r="AB6128" s="62">
        <v>31.19</v>
      </c>
      <c r="AC6128" s="62">
        <v>46934.42</v>
      </c>
    </row>
    <row r="6129" spans="1:29" x14ac:dyDescent="0.25">
      <c r="A6129" s="61" t="s">
        <v>260</v>
      </c>
      <c r="B6129" s="61" t="s">
        <v>261</v>
      </c>
      <c r="C6129" s="62">
        <v>2010</v>
      </c>
      <c r="D6129" s="61" t="s">
        <v>86</v>
      </c>
      <c r="E6129" s="62">
        <v>77</v>
      </c>
      <c r="F6129" s="62">
        <v>18183</v>
      </c>
      <c r="G6129" s="62">
        <v>3649</v>
      </c>
      <c r="H6129" s="62">
        <v>3.95</v>
      </c>
      <c r="I6129" s="62">
        <v>236.14</v>
      </c>
      <c r="J6129" s="62">
        <v>16910.189999999999</v>
      </c>
      <c r="K6129" s="62">
        <v>1369.54</v>
      </c>
      <c r="L6129" s="62">
        <v>2255</v>
      </c>
      <c r="M6129" s="62">
        <v>2.44</v>
      </c>
      <c r="N6129" s="62">
        <v>17.79</v>
      </c>
      <c r="O6129" s="62">
        <v>16515.740000000002</v>
      </c>
      <c r="P6129" s="63"/>
      <c r="Q6129" s="63"/>
      <c r="R6129" s="63"/>
      <c r="S6129" s="63"/>
      <c r="T6129" s="63"/>
      <c r="U6129" s="63"/>
      <c r="V6129" s="63"/>
      <c r="W6129" s="63"/>
      <c r="X6129" s="63"/>
      <c r="Y6129" s="63"/>
      <c r="Z6129" s="62">
        <v>4205</v>
      </c>
      <c r="AA6129" s="62">
        <v>28357</v>
      </c>
      <c r="AB6129" s="62">
        <v>30.69</v>
      </c>
      <c r="AC6129" s="62">
        <v>54.61</v>
      </c>
    </row>
    <row r="6130" spans="1:29" ht="30" x14ac:dyDescent="0.25">
      <c r="A6130" s="61" t="s">
        <v>92</v>
      </c>
      <c r="B6130" s="61" t="s">
        <v>93</v>
      </c>
      <c r="C6130" s="62">
        <v>2013</v>
      </c>
      <c r="D6130" s="61" t="s">
        <v>75</v>
      </c>
      <c r="E6130" s="62">
        <v>8</v>
      </c>
      <c r="F6130" s="62">
        <v>119360</v>
      </c>
      <c r="G6130" s="62">
        <v>2395</v>
      </c>
      <c r="H6130" s="62">
        <v>24.95</v>
      </c>
      <c r="I6130" s="62">
        <v>14920</v>
      </c>
      <c r="J6130" s="62">
        <v>111004.8</v>
      </c>
      <c r="K6130" s="62">
        <v>88.26</v>
      </c>
      <c r="L6130" s="62">
        <v>119</v>
      </c>
      <c r="M6130" s="62">
        <v>1.24</v>
      </c>
      <c r="N6130" s="63"/>
      <c r="O6130" s="63"/>
      <c r="P6130" s="63"/>
      <c r="Q6130" s="63"/>
      <c r="R6130" s="63"/>
      <c r="S6130" s="63"/>
      <c r="T6130" s="63"/>
      <c r="U6130" s="63"/>
      <c r="V6130" s="63"/>
      <c r="W6130" s="63"/>
      <c r="X6130" s="63"/>
      <c r="Y6130" s="63"/>
      <c r="Z6130" s="62">
        <v>0</v>
      </c>
      <c r="AA6130" s="62">
        <v>6841</v>
      </c>
      <c r="AB6130" s="62">
        <v>71.260000000000005</v>
      </c>
      <c r="AC6130" s="62">
        <v>0</v>
      </c>
    </row>
    <row r="6131" spans="1:29" x14ac:dyDescent="0.25">
      <c r="A6131" s="61" t="s">
        <v>102</v>
      </c>
      <c r="B6131" s="61" t="s">
        <v>103</v>
      </c>
      <c r="C6131" s="62">
        <v>2005</v>
      </c>
      <c r="D6131" s="61" t="s">
        <v>75</v>
      </c>
      <c r="E6131" s="62">
        <v>20</v>
      </c>
      <c r="F6131" s="62">
        <v>4916</v>
      </c>
      <c r="G6131" s="62">
        <v>676</v>
      </c>
      <c r="H6131" s="62">
        <v>2.82</v>
      </c>
      <c r="I6131" s="62">
        <v>245.8</v>
      </c>
      <c r="J6131" s="62">
        <v>4571.88</v>
      </c>
      <c r="K6131" s="62">
        <v>0</v>
      </c>
      <c r="L6131" s="63"/>
      <c r="M6131" s="63"/>
      <c r="N6131" s="63"/>
      <c r="O6131" s="63"/>
      <c r="P6131" s="63"/>
      <c r="Q6131" s="63"/>
      <c r="R6131" s="63"/>
      <c r="S6131" s="63"/>
      <c r="T6131" s="63"/>
      <c r="U6131" s="63"/>
      <c r="V6131" s="63"/>
      <c r="W6131" s="63"/>
      <c r="X6131" s="63"/>
      <c r="Y6131" s="63"/>
      <c r="Z6131" s="62">
        <v>0</v>
      </c>
      <c r="AA6131" s="63"/>
      <c r="AB6131" s="63"/>
      <c r="AC6131" s="62">
        <v>0</v>
      </c>
    </row>
    <row r="6132" spans="1:29" ht="30" x14ac:dyDescent="0.25">
      <c r="A6132" s="61" t="s">
        <v>171</v>
      </c>
      <c r="B6132" s="61" t="s">
        <v>172</v>
      </c>
      <c r="C6132" s="62">
        <v>2017</v>
      </c>
      <c r="D6132" s="61" t="s">
        <v>86</v>
      </c>
      <c r="E6132" s="62">
        <v>80</v>
      </c>
      <c r="F6132" s="62">
        <v>32448</v>
      </c>
      <c r="G6132" s="62">
        <v>9746</v>
      </c>
      <c r="H6132" s="62">
        <v>10.15</v>
      </c>
      <c r="I6132" s="62">
        <v>405.6</v>
      </c>
      <c r="J6132" s="62">
        <v>30176.639999999999</v>
      </c>
      <c r="K6132" s="62">
        <v>377.3</v>
      </c>
      <c r="L6132" s="62">
        <v>885</v>
      </c>
      <c r="M6132" s="62">
        <v>0.92</v>
      </c>
      <c r="N6132" s="62">
        <v>4.72</v>
      </c>
      <c r="O6132" s="62">
        <v>4550.0200000000004</v>
      </c>
      <c r="P6132" s="63"/>
      <c r="Q6132" s="63"/>
      <c r="R6132" s="63"/>
      <c r="S6132" s="63"/>
      <c r="T6132" s="63"/>
      <c r="U6132" s="63"/>
      <c r="V6132" s="63"/>
      <c r="W6132" s="63"/>
      <c r="X6132" s="63"/>
      <c r="Y6132" s="63"/>
      <c r="Z6132" s="62">
        <v>13036</v>
      </c>
      <c r="AA6132" s="62">
        <v>91938</v>
      </c>
      <c r="AB6132" s="62">
        <v>95.77</v>
      </c>
      <c r="AC6132" s="62">
        <v>162.94999999999999</v>
      </c>
    </row>
    <row r="6133" spans="1:29" ht="30" x14ac:dyDescent="0.25">
      <c r="A6133" s="61" t="s">
        <v>206</v>
      </c>
      <c r="B6133" s="61" t="s">
        <v>207</v>
      </c>
      <c r="C6133" s="62">
        <v>2003</v>
      </c>
      <c r="D6133" s="61" t="s">
        <v>99</v>
      </c>
      <c r="E6133" s="62">
        <v>60</v>
      </c>
      <c r="F6133" s="62">
        <v>82326</v>
      </c>
      <c r="G6133" s="62">
        <v>13037</v>
      </c>
      <c r="H6133" s="62">
        <v>18.11</v>
      </c>
      <c r="I6133" s="62">
        <v>1372.1</v>
      </c>
      <c r="J6133" s="62">
        <v>76563.179999999993</v>
      </c>
      <c r="K6133" s="62">
        <v>0</v>
      </c>
      <c r="L6133" s="63"/>
      <c r="M6133" s="63"/>
      <c r="N6133" s="63"/>
      <c r="O6133" s="63"/>
      <c r="P6133" s="63"/>
      <c r="Q6133" s="63"/>
      <c r="R6133" s="63"/>
      <c r="S6133" s="63"/>
      <c r="T6133" s="63"/>
      <c r="U6133" s="63"/>
      <c r="V6133" s="63"/>
      <c r="W6133" s="63"/>
      <c r="X6133" s="63"/>
      <c r="Y6133" s="63"/>
      <c r="Z6133" s="62">
        <v>57400</v>
      </c>
      <c r="AA6133" s="62">
        <v>1055</v>
      </c>
      <c r="AB6133" s="62">
        <v>1.47</v>
      </c>
      <c r="AC6133" s="62">
        <v>956.67</v>
      </c>
    </row>
    <row r="6134" spans="1:29" x14ac:dyDescent="0.25">
      <c r="A6134" s="61" t="s">
        <v>413</v>
      </c>
      <c r="B6134" s="61" t="s">
        <v>414</v>
      </c>
      <c r="C6134" s="62">
        <v>2012</v>
      </c>
      <c r="D6134" s="61" t="s">
        <v>72</v>
      </c>
      <c r="E6134" s="62">
        <v>80</v>
      </c>
      <c r="F6134" s="62">
        <v>404702</v>
      </c>
      <c r="G6134" s="62">
        <v>54442</v>
      </c>
      <c r="H6134" s="62">
        <v>56.71</v>
      </c>
      <c r="I6134" s="62">
        <v>5058.78</v>
      </c>
      <c r="J6134" s="62">
        <v>376372.86</v>
      </c>
      <c r="K6134" s="62">
        <v>35105</v>
      </c>
      <c r="L6134" s="62">
        <v>45762</v>
      </c>
      <c r="M6134" s="62">
        <v>47.67</v>
      </c>
      <c r="N6134" s="63"/>
      <c r="O6134" s="63"/>
      <c r="P6134" s="63"/>
      <c r="Q6134" s="63"/>
      <c r="R6134" s="63"/>
      <c r="S6134" s="63"/>
      <c r="T6134" s="63"/>
      <c r="U6134" s="63"/>
      <c r="V6134" s="63"/>
      <c r="W6134" s="63"/>
      <c r="X6134" s="63"/>
      <c r="Y6134" s="63"/>
      <c r="Z6134" s="62">
        <v>226132</v>
      </c>
      <c r="AA6134" s="62">
        <v>24708</v>
      </c>
      <c r="AB6134" s="62">
        <v>25.74</v>
      </c>
      <c r="AC6134" s="62">
        <v>2826.65</v>
      </c>
    </row>
    <row r="6135" spans="1:29" x14ac:dyDescent="0.25">
      <c r="A6135" s="61" t="s">
        <v>79</v>
      </c>
      <c r="B6135" s="61" t="s">
        <v>80</v>
      </c>
      <c r="C6135" s="62">
        <v>2006</v>
      </c>
      <c r="D6135" s="61" t="s">
        <v>373</v>
      </c>
      <c r="E6135" s="62">
        <v>8</v>
      </c>
      <c r="F6135" s="63"/>
      <c r="G6135" s="63"/>
      <c r="H6135" s="63"/>
      <c r="I6135" s="63"/>
      <c r="J6135" s="63"/>
      <c r="K6135" s="62">
        <v>0</v>
      </c>
      <c r="L6135" s="63"/>
      <c r="M6135" s="63"/>
      <c r="N6135" s="63"/>
      <c r="O6135" s="63"/>
      <c r="P6135" s="63"/>
      <c r="Q6135" s="63"/>
      <c r="R6135" s="63"/>
      <c r="S6135" s="63"/>
      <c r="T6135" s="63"/>
      <c r="U6135" s="63"/>
      <c r="V6135" s="63"/>
      <c r="W6135" s="63"/>
      <c r="X6135" s="63"/>
      <c r="Y6135" s="63"/>
      <c r="Z6135" s="62">
        <v>0</v>
      </c>
      <c r="AA6135" s="63"/>
      <c r="AB6135" s="63"/>
      <c r="AC6135" s="62">
        <v>0</v>
      </c>
    </row>
    <row r="6136" spans="1:29" x14ac:dyDescent="0.25">
      <c r="A6136" s="61" t="s">
        <v>458</v>
      </c>
      <c r="B6136" s="61" t="s">
        <v>459</v>
      </c>
      <c r="C6136" s="62">
        <v>2009</v>
      </c>
      <c r="D6136" s="61" t="s">
        <v>78</v>
      </c>
      <c r="E6136" s="62">
        <v>64</v>
      </c>
      <c r="F6136" s="62">
        <v>581880</v>
      </c>
      <c r="G6136" s="62">
        <v>93947</v>
      </c>
      <c r="H6136" s="62">
        <v>122.33</v>
      </c>
      <c r="I6136" s="62">
        <v>9091.8799999999992</v>
      </c>
      <c r="J6136" s="62">
        <v>541148.4</v>
      </c>
      <c r="K6136" s="62">
        <v>0</v>
      </c>
      <c r="L6136" s="63"/>
      <c r="M6136" s="63"/>
      <c r="N6136" s="63"/>
      <c r="O6136" s="63"/>
      <c r="P6136" s="63"/>
      <c r="Q6136" s="63"/>
      <c r="R6136" s="63"/>
      <c r="S6136" s="63"/>
      <c r="T6136" s="63"/>
      <c r="U6136" s="63"/>
      <c r="V6136" s="63"/>
      <c r="W6136" s="63"/>
      <c r="X6136" s="63"/>
      <c r="Y6136" s="63"/>
      <c r="Z6136" s="62">
        <v>2249.64</v>
      </c>
      <c r="AA6136" s="62">
        <v>14139</v>
      </c>
      <c r="AB6136" s="62">
        <v>18.41</v>
      </c>
      <c r="AC6136" s="62">
        <v>35.15</v>
      </c>
    </row>
    <row r="6137" spans="1:29" ht="30" x14ac:dyDescent="0.25">
      <c r="A6137" s="61" t="s">
        <v>117</v>
      </c>
      <c r="B6137" s="61" t="s">
        <v>118</v>
      </c>
      <c r="C6137" s="62">
        <v>2011</v>
      </c>
      <c r="D6137" s="61" t="s">
        <v>78</v>
      </c>
      <c r="E6137" s="62">
        <v>198</v>
      </c>
      <c r="F6137" s="63"/>
      <c r="G6137" s="63"/>
      <c r="H6137" s="63"/>
      <c r="I6137" s="63"/>
      <c r="J6137" s="63"/>
      <c r="K6137" s="62">
        <v>0</v>
      </c>
      <c r="L6137" s="63"/>
      <c r="M6137" s="63"/>
      <c r="N6137" s="63"/>
      <c r="O6137" s="63"/>
      <c r="P6137" s="63"/>
      <c r="Q6137" s="63"/>
      <c r="R6137" s="63"/>
      <c r="S6137" s="63"/>
      <c r="T6137" s="63"/>
      <c r="U6137" s="63"/>
      <c r="V6137" s="63"/>
      <c r="W6137" s="63"/>
      <c r="X6137" s="63"/>
      <c r="Y6137" s="63"/>
      <c r="Z6137" s="62">
        <v>0</v>
      </c>
      <c r="AA6137" s="63"/>
      <c r="AB6137" s="63"/>
      <c r="AC6137" s="62">
        <v>0</v>
      </c>
    </row>
    <row r="6138" spans="1:29" ht="30" x14ac:dyDescent="0.25">
      <c r="A6138" s="61" t="s">
        <v>237</v>
      </c>
      <c r="B6138" s="61" t="s">
        <v>238</v>
      </c>
      <c r="C6138" s="62">
        <v>2015</v>
      </c>
      <c r="D6138" s="61" t="s">
        <v>150</v>
      </c>
      <c r="E6138" s="62">
        <v>10</v>
      </c>
      <c r="F6138" s="62">
        <v>43</v>
      </c>
      <c r="G6138" s="62">
        <v>12</v>
      </c>
      <c r="H6138" s="62">
        <v>0.1</v>
      </c>
      <c r="I6138" s="62">
        <v>4.3</v>
      </c>
      <c r="J6138" s="62">
        <v>39.99</v>
      </c>
      <c r="K6138" s="62">
        <v>16854.78</v>
      </c>
      <c r="L6138" s="62">
        <v>11791</v>
      </c>
      <c r="M6138" s="62">
        <v>98.26</v>
      </c>
      <c r="N6138" s="62">
        <v>1685.48</v>
      </c>
      <c r="O6138" s="62">
        <v>203256.81</v>
      </c>
      <c r="P6138" s="63"/>
      <c r="Q6138" s="63"/>
      <c r="R6138" s="63"/>
      <c r="S6138" s="63"/>
      <c r="T6138" s="63"/>
      <c r="U6138" s="63"/>
      <c r="V6138" s="63"/>
      <c r="W6138" s="63"/>
      <c r="X6138" s="63"/>
      <c r="Y6138" s="63"/>
      <c r="Z6138" s="62">
        <v>96657</v>
      </c>
      <c r="AA6138" s="62">
        <v>7561</v>
      </c>
      <c r="AB6138" s="62">
        <v>63.01</v>
      </c>
      <c r="AC6138" s="62">
        <v>9665.7000000000007</v>
      </c>
    </row>
    <row r="6139" spans="1:29" x14ac:dyDescent="0.25">
      <c r="A6139" s="61" t="s">
        <v>200</v>
      </c>
      <c r="B6139" s="61" t="s">
        <v>201</v>
      </c>
      <c r="C6139" s="62">
        <v>2010</v>
      </c>
      <c r="D6139" s="61" t="s">
        <v>75</v>
      </c>
      <c r="E6139" s="62">
        <v>2</v>
      </c>
      <c r="F6139" s="62">
        <v>140</v>
      </c>
      <c r="G6139" s="62">
        <v>92</v>
      </c>
      <c r="H6139" s="62">
        <v>3.83</v>
      </c>
      <c r="I6139" s="62">
        <v>70</v>
      </c>
      <c r="J6139" s="62">
        <v>130.19999999999999</v>
      </c>
      <c r="K6139" s="62">
        <v>0</v>
      </c>
      <c r="L6139" s="63"/>
      <c r="M6139" s="63"/>
      <c r="N6139" s="63"/>
      <c r="O6139" s="63"/>
      <c r="P6139" s="63"/>
      <c r="Q6139" s="63"/>
      <c r="R6139" s="63"/>
      <c r="S6139" s="63"/>
      <c r="T6139" s="63"/>
      <c r="U6139" s="63"/>
      <c r="V6139" s="63"/>
      <c r="W6139" s="63"/>
      <c r="X6139" s="63"/>
      <c r="Y6139" s="63"/>
      <c r="Z6139" s="62">
        <v>7300</v>
      </c>
      <c r="AA6139" s="62">
        <v>325</v>
      </c>
      <c r="AB6139" s="62">
        <v>13.54</v>
      </c>
      <c r="AC6139" s="62">
        <v>3650</v>
      </c>
    </row>
    <row r="6140" spans="1:29" x14ac:dyDescent="0.25">
      <c r="A6140" s="61" t="s">
        <v>196</v>
      </c>
      <c r="B6140" s="61" t="s">
        <v>197</v>
      </c>
      <c r="C6140" s="62">
        <v>2018</v>
      </c>
      <c r="D6140" s="61" t="s">
        <v>83</v>
      </c>
      <c r="E6140" s="62">
        <v>4</v>
      </c>
      <c r="F6140" s="62">
        <v>0</v>
      </c>
      <c r="G6140" s="62">
        <v>0</v>
      </c>
      <c r="H6140" s="62">
        <v>0</v>
      </c>
      <c r="I6140" s="62">
        <v>0</v>
      </c>
      <c r="J6140" s="62">
        <v>0</v>
      </c>
      <c r="K6140" s="62">
        <v>0</v>
      </c>
      <c r="L6140" s="62">
        <v>0</v>
      </c>
      <c r="M6140" s="62">
        <v>0</v>
      </c>
      <c r="N6140" s="62">
        <v>0</v>
      </c>
      <c r="O6140" s="62">
        <v>0</v>
      </c>
      <c r="P6140" s="63"/>
      <c r="Q6140" s="63"/>
      <c r="R6140" s="63"/>
      <c r="S6140" s="63"/>
      <c r="T6140" s="63"/>
      <c r="U6140" s="63"/>
      <c r="V6140" s="63"/>
      <c r="W6140" s="63"/>
      <c r="X6140" s="63"/>
      <c r="Y6140" s="63"/>
      <c r="Z6140" s="62">
        <v>15515</v>
      </c>
      <c r="AA6140" s="62">
        <v>3860</v>
      </c>
      <c r="AB6140" s="62">
        <v>80.42</v>
      </c>
      <c r="AC6140" s="62">
        <v>3878.75</v>
      </c>
    </row>
    <row r="6141" spans="1:29" x14ac:dyDescent="0.25">
      <c r="A6141" s="61" t="s">
        <v>466</v>
      </c>
      <c r="B6141" s="61" t="s">
        <v>467</v>
      </c>
      <c r="C6141" s="62">
        <v>2012</v>
      </c>
      <c r="D6141" s="61" t="s">
        <v>78</v>
      </c>
      <c r="E6141" s="62">
        <v>60</v>
      </c>
      <c r="F6141" s="62">
        <v>541207</v>
      </c>
      <c r="G6141" s="62">
        <v>75899</v>
      </c>
      <c r="H6141" s="62">
        <v>105.42</v>
      </c>
      <c r="I6141" s="62">
        <v>9020.1200000000008</v>
      </c>
      <c r="J6141" s="62">
        <v>503322.51</v>
      </c>
      <c r="K6141" s="62">
        <v>0</v>
      </c>
      <c r="L6141" s="63"/>
      <c r="M6141" s="63"/>
      <c r="N6141" s="63"/>
      <c r="O6141" s="63"/>
      <c r="P6141" s="62">
        <v>597</v>
      </c>
      <c r="Q6141" s="62">
        <v>2459</v>
      </c>
      <c r="R6141" s="62">
        <v>3.42</v>
      </c>
      <c r="S6141" s="62">
        <v>9</v>
      </c>
      <c r="T6141" s="62">
        <v>7563.39</v>
      </c>
      <c r="U6141" s="63"/>
      <c r="V6141" s="63"/>
      <c r="W6141" s="63"/>
      <c r="X6141" s="63"/>
      <c r="Y6141" s="63"/>
      <c r="Z6141" s="62">
        <v>0</v>
      </c>
      <c r="AA6141" s="63"/>
      <c r="AB6141" s="63"/>
      <c r="AC6141" s="62">
        <v>0</v>
      </c>
    </row>
    <row r="6142" spans="1:29" x14ac:dyDescent="0.25">
      <c r="A6142" s="61" t="s">
        <v>263</v>
      </c>
      <c r="B6142" s="61" t="s">
        <v>264</v>
      </c>
      <c r="C6142" s="62">
        <v>2006</v>
      </c>
      <c r="D6142" s="61" t="s">
        <v>94</v>
      </c>
      <c r="E6142" s="62">
        <v>6</v>
      </c>
      <c r="F6142" s="63"/>
      <c r="G6142" s="63"/>
      <c r="H6142" s="63"/>
      <c r="I6142" s="63"/>
      <c r="J6142" s="63"/>
      <c r="K6142" s="62">
        <v>0</v>
      </c>
      <c r="L6142" s="63"/>
      <c r="M6142" s="63"/>
      <c r="N6142" s="63"/>
      <c r="O6142" s="63"/>
      <c r="P6142" s="63"/>
      <c r="Q6142" s="63"/>
      <c r="R6142" s="63"/>
      <c r="S6142" s="63"/>
      <c r="T6142" s="63"/>
      <c r="U6142" s="63"/>
      <c r="V6142" s="63"/>
      <c r="W6142" s="63"/>
      <c r="X6142" s="63"/>
      <c r="Y6142" s="63"/>
      <c r="Z6142" s="62">
        <v>61500</v>
      </c>
      <c r="AA6142" s="62">
        <v>7361</v>
      </c>
      <c r="AB6142" s="62">
        <v>102.24</v>
      </c>
      <c r="AC6142" s="62">
        <v>10250</v>
      </c>
    </row>
    <row r="6143" spans="1:29" x14ac:dyDescent="0.25">
      <c r="A6143" s="61" t="s">
        <v>229</v>
      </c>
      <c r="B6143" s="61" t="s">
        <v>230</v>
      </c>
      <c r="C6143" s="62">
        <v>2018</v>
      </c>
      <c r="D6143" s="61" t="s">
        <v>492</v>
      </c>
      <c r="E6143" s="62">
        <v>8</v>
      </c>
      <c r="F6143" s="63"/>
      <c r="G6143" s="63"/>
      <c r="H6143" s="63"/>
      <c r="I6143" s="63"/>
      <c r="J6143" s="63"/>
      <c r="K6143" s="62">
        <v>0</v>
      </c>
      <c r="L6143" s="63"/>
      <c r="M6143" s="63"/>
      <c r="N6143" s="63"/>
      <c r="O6143" s="63"/>
      <c r="P6143" s="63"/>
      <c r="Q6143" s="63"/>
      <c r="R6143" s="63"/>
      <c r="S6143" s="63"/>
      <c r="T6143" s="63"/>
      <c r="U6143" s="63"/>
      <c r="V6143" s="63"/>
      <c r="W6143" s="63"/>
      <c r="X6143" s="63"/>
      <c r="Y6143" s="63"/>
      <c r="Z6143" s="62">
        <v>83300</v>
      </c>
      <c r="AA6143" s="62">
        <v>2847</v>
      </c>
      <c r="AB6143" s="62">
        <v>29.66</v>
      </c>
      <c r="AC6143" s="62">
        <v>10412.5</v>
      </c>
    </row>
    <row r="6144" spans="1:29" ht="30" x14ac:dyDescent="0.25">
      <c r="A6144" s="61" t="s">
        <v>393</v>
      </c>
      <c r="B6144" s="61" t="s">
        <v>394</v>
      </c>
      <c r="C6144" s="62">
        <v>2008</v>
      </c>
      <c r="D6144" s="61" t="s">
        <v>75</v>
      </c>
      <c r="E6144" s="62">
        <v>2</v>
      </c>
      <c r="F6144" s="62">
        <v>4114</v>
      </c>
      <c r="G6144" s="62">
        <v>697</v>
      </c>
      <c r="H6144" s="62">
        <v>29.04</v>
      </c>
      <c r="I6144" s="62">
        <v>2057</v>
      </c>
      <c r="J6144" s="62">
        <v>3826.02</v>
      </c>
      <c r="K6144" s="62">
        <v>0</v>
      </c>
      <c r="L6144" s="63"/>
      <c r="M6144" s="63"/>
      <c r="N6144" s="63"/>
      <c r="O6144" s="63"/>
      <c r="P6144" s="63"/>
      <c r="Q6144" s="63"/>
      <c r="R6144" s="63"/>
      <c r="S6144" s="63"/>
      <c r="T6144" s="63"/>
      <c r="U6144" s="63"/>
      <c r="V6144" s="63"/>
      <c r="W6144" s="63"/>
      <c r="X6144" s="63"/>
      <c r="Y6144" s="63"/>
      <c r="Z6144" s="62">
        <v>82.88</v>
      </c>
      <c r="AA6144" s="62">
        <v>345</v>
      </c>
      <c r="AB6144" s="62">
        <v>14.38</v>
      </c>
      <c r="AC6144" s="62">
        <v>41.44</v>
      </c>
    </row>
    <row r="6145" spans="1:29" ht="30" x14ac:dyDescent="0.25">
      <c r="A6145" s="61" t="s">
        <v>233</v>
      </c>
      <c r="B6145" s="61" t="s">
        <v>234</v>
      </c>
      <c r="C6145" s="62">
        <v>2015</v>
      </c>
      <c r="D6145" s="61" t="s">
        <v>75</v>
      </c>
      <c r="E6145" s="62">
        <v>15</v>
      </c>
      <c r="F6145" s="62">
        <v>0</v>
      </c>
      <c r="G6145" s="62">
        <v>0</v>
      </c>
      <c r="H6145" s="62">
        <v>0</v>
      </c>
      <c r="I6145" s="62">
        <v>0</v>
      </c>
      <c r="J6145" s="62">
        <v>0</v>
      </c>
      <c r="K6145" s="62">
        <v>0</v>
      </c>
      <c r="L6145" s="63"/>
      <c r="M6145" s="63"/>
      <c r="N6145" s="63"/>
      <c r="O6145" s="63"/>
      <c r="P6145" s="63"/>
      <c r="Q6145" s="63"/>
      <c r="R6145" s="63"/>
      <c r="S6145" s="63"/>
      <c r="T6145" s="63"/>
      <c r="U6145" s="63"/>
      <c r="V6145" s="63"/>
      <c r="W6145" s="63"/>
      <c r="X6145" s="63"/>
      <c r="Y6145" s="63"/>
      <c r="Z6145" s="62">
        <v>0</v>
      </c>
      <c r="AA6145" s="63"/>
      <c r="AB6145" s="63"/>
      <c r="AC6145" s="62">
        <v>0</v>
      </c>
    </row>
    <row r="6146" spans="1:29" x14ac:dyDescent="0.25">
      <c r="A6146" s="61" t="s">
        <v>229</v>
      </c>
      <c r="B6146" s="61" t="s">
        <v>230</v>
      </c>
      <c r="C6146" s="62">
        <v>2014</v>
      </c>
      <c r="D6146" s="61" t="s">
        <v>175</v>
      </c>
      <c r="E6146" s="62">
        <v>8</v>
      </c>
      <c r="F6146" s="63"/>
      <c r="G6146" s="63"/>
      <c r="H6146" s="63"/>
      <c r="I6146" s="63"/>
      <c r="J6146" s="63"/>
      <c r="K6146" s="62">
        <v>0</v>
      </c>
      <c r="L6146" s="63"/>
      <c r="M6146" s="63"/>
      <c r="N6146" s="63"/>
      <c r="O6146" s="63"/>
      <c r="P6146" s="63"/>
      <c r="Q6146" s="63"/>
      <c r="R6146" s="63"/>
      <c r="S6146" s="63"/>
      <c r="T6146" s="63"/>
      <c r="U6146" s="63"/>
      <c r="V6146" s="63"/>
      <c r="W6146" s="63"/>
      <c r="X6146" s="63"/>
      <c r="Y6146" s="63"/>
      <c r="Z6146" s="62">
        <v>103200</v>
      </c>
      <c r="AA6146" s="62">
        <v>3257</v>
      </c>
      <c r="AB6146" s="62">
        <v>33.93</v>
      </c>
      <c r="AC6146" s="62">
        <v>12900</v>
      </c>
    </row>
    <row r="6147" spans="1:29" ht="30" x14ac:dyDescent="0.25">
      <c r="A6147" s="61" t="s">
        <v>452</v>
      </c>
      <c r="B6147" s="61" t="s">
        <v>453</v>
      </c>
      <c r="C6147" s="62">
        <v>2011</v>
      </c>
      <c r="D6147" s="61" t="s">
        <v>86</v>
      </c>
      <c r="E6147" s="62">
        <v>14</v>
      </c>
      <c r="F6147" s="63"/>
      <c r="G6147" s="63"/>
      <c r="H6147" s="63"/>
      <c r="I6147" s="63"/>
      <c r="J6147" s="63"/>
      <c r="K6147" s="62">
        <v>0</v>
      </c>
      <c r="L6147" s="63"/>
      <c r="M6147" s="63"/>
      <c r="N6147" s="63"/>
      <c r="O6147" s="63"/>
      <c r="P6147" s="63"/>
      <c r="Q6147" s="63"/>
      <c r="R6147" s="63"/>
      <c r="S6147" s="63"/>
      <c r="T6147" s="63"/>
      <c r="U6147" s="63"/>
      <c r="V6147" s="63"/>
      <c r="W6147" s="63"/>
      <c r="X6147" s="63"/>
      <c r="Y6147" s="63"/>
      <c r="Z6147" s="62">
        <v>199</v>
      </c>
      <c r="AA6147" s="62">
        <v>7080</v>
      </c>
      <c r="AB6147" s="62">
        <v>42.14</v>
      </c>
      <c r="AC6147" s="62">
        <v>14.21</v>
      </c>
    </row>
    <row r="6148" spans="1:29" ht="30" x14ac:dyDescent="0.25">
      <c r="A6148" s="61" t="s">
        <v>218</v>
      </c>
      <c r="B6148" s="61" t="s">
        <v>219</v>
      </c>
      <c r="C6148" s="62">
        <v>2007</v>
      </c>
      <c r="D6148" s="61" t="s">
        <v>75</v>
      </c>
      <c r="E6148" s="62">
        <v>8</v>
      </c>
      <c r="F6148" s="62">
        <v>4278</v>
      </c>
      <c r="G6148" s="62">
        <v>1190</v>
      </c>
      <c r="H6148" s="62">
        <v>12.4</v>
      </c>
      <c r="I6148" s="62">
        <v>534.75</v>
      </c>
      <c r="J6148" s="62">
        <v>3978.54</v>
      </c>
      <c r="K6148" s="62">
        <v>0</v>
      </c>
      <c r="L6148" s="63"/>
      <c r="M6148" s="63"/>
      <c r="N6148" s="63"/>
      <c r="O6148" s="63"/>
      <c r="P6148" s="63"/>
      <c r="Q6148" s="63"/>
      <c r="R6148" s="63"/>
      <c r="S6148" s="63"/>
      <c r="T6148" s="63"/>
      <c r="U6148" s="63"/>
      <c r="V6148" s="63"/>
      <c r="W6148" s="63"/>
      <c r="X6148" s="63"/>
      <c r="Y6148" s="63"/>
      <c r="Z6148" s="62">
        <v>65400</v>
      </c>
      <c r="AA6148" s="62">
        <v>6822</v>
      </c>
      <c r="AB6148" s="62">
        <v>71.06</v>
      </c>
      <c r="AC6148" s="62">
        <v>8175</v>
      </c>
    </row>
    <row r="6149" spans="1:29" ht="30" x14ac:dyDescent="0.25">
      <c r="A6149" s="61" t="s">
        <v>393</v>
      </c>
      <c r="B6149" s="61" t="s">
        <v>394</v>
      </c>
      <c r="C6149" s="62">
        <v>2013</v>
      </c>
      <c r="D6149" s="61" t="s">
        <v>78</v>
      </c>
      <c r="E6149" s="62">
        <v>64</v>
      </c>
      <c r="F6149" s="62">
        <v>627840</v>
      </c>
      <c r="G6149" s="62">
        <v>79063</v>
      </c>
      <c r="H6149" s="62">
        <v>102.95</v>
      </c>
      <c r="I6149" s="62">
        <v>9810</v>
      </c>
      <c r="J6149" s="62">
        <v>583891.19999999995</v>
      </c>
      <c r="K6149" s="62">
        <v>0</v>
      </c>
      <c r="L6149" s="63"/>
      <c r="M6149" s="63"/>
      <c r="N6149" s="63"/>
      <c r="O6149" s="63"/>
      <c r="P6149" s="63"/>
      <c r="Q6149" s="63"/>
      <c r="R6149" s="63"/>
      <c r="S6149" s="63"/>
      <c r="T6149" s="63"/>
      <c r="U6149" s="63"/>
      <c r="V6149" s="63"/>
      <c r="W6149" s="63"/>
      <c r="X6149" s="63"/>
      <c r="Y6149" s="63"/>
      <c r="Z6149" s="62">
        <v>1657.64</v>
      </c>
      <c r="AA6149" s="62">
        <v>15900</v>
      </c>
      <c r="AB6149" s="62">
        <v>20.7</v>
      </c>
      <c r="AC6149" s="62">
        <v>25.9</v>
      </c>
    </row>
    <row r="6150" spans="1:29" ht="30" x14ac:dyDescent="0.25">
      <c r="A6150" s="61" t="s">
        <v>122</v>
      </c>
      <c r="B6150" s="61" t="s">
        <v>123</v>
      </c>
      <c r="C6150" s="62">
        <v>2005</v>
      </c>
      <c r="D6150" s="61" t="s">
        <v>226</v>
      </c>
      <c r="E6150" s="62">
        <v>64</v>
      </c>
      <c r="F6150" s="62">
        <v>262400</v>
      </c>
      <c r="G6150" s="62">
        <v>28154</v>
      </c>
      <c r="H6150" s="62">
        <v>36.659999999999997</v>
      </c>
      <c r="I6150" s="62">
        <v>4100</v>
      </c>
      <c r="J6150" s="62">
        <v>244032</v>
      </c>
      <c r="K6150" s="62">
        <v>23596</v>
      </c>
      <c r="L6150" s="62">
        <v>37715</v>
      </c>
      <c r="M6150" s="62">
        <v>49.11</v>
      </c>
      <c r="N6150" s="62">
        <v>368.69</v>
      </c>
      <c r="O6150" s="62">
        <v>284551.24</v>
      </c>
      <c r="P6150" s="63"/>
      <c r="Q6150" s="63"/>
      <c r="R6150" s="63"/>
      <c r="S6150" s="63"/>
      <c r="T6150" s="63"/>
      <c r="U6150" s="63"/>
      <c r="V6150" s="63"/>
      <c r="W6150" s="63"/>
      <c r="X6150" s="63"/>
      <c r="Y6150" s="63"/>
      <c r="Z6150" s="62">
        <v>1749.88</v>
      </c>
      <c r="AA6150" s="62">
        <v>20797</v>
      </c>
      <c r="AB6150" s="62">
        <v>27.08</v>
      </c>
      <c r="AC6150" s="62">
        <v>27.34</v>
      </c>
    </row>
    <row r="6151" spans="1:29" ht="45" x14ac:dyDescent="0.25">
      <c r="A6151" s="61" t="s">
        <v>214</v>
      </c>
      <c r="B6151" s="61" t="s">
        <v>215</v>
      </c>
      <c r="C6151" s="62">
        <v>2006</v>
      </c>
      <c r="D6151" s="61" t="s">
        <v>72</v>
      </c>
      <c r="E6151" s="62">
        <v>28</v>
      </c>
      <c r="F6151" s="62">
        <v>199471</v>
      </c>
      <c r="G6151" s="62">
        <v>27480</v>
      </c>
      <c r="H6151" s="62">
        <v>81.790000000000006</v>
      </c>
      <c r="I6151" s="62">
        <v>7123.96</v>
      </c>
      <c r="J6151" s="62">
        <v>185508.03</v>
      </c>
      <c r="K6151" s="62">
        <v>13644.03</v>
      </c>
      <c r="L6151" s="62">
        <v>10920</v>
      </c>
      <c r="M6151" s="62">
        <v>32.5</v>
      </c>
      <c r="N6151" s="62">
        <v>487.29</v>
      </c>
      <c r="O6151" s="62">
        <v>164537.51</v>
      </c>
      <c r="P6151" s="63"/>
      <c r="Q6151" s="63"/>
      <c r="R6151" s="63"/>
      <c r="S6151" s="63"/>
      <c r="T6151" s="63"/>
      <c r="U6151" s="63"/>
      <c r="V6151" s="63"/>
      <c r="W6151" s="63"/>
      <c r="X6151" s="63"/>
      <c r="Y6151" s="63"/>
      <c r="Z6151" s="62">
        <v>1078</v>
      </c>
      <c r="AA6151" s="62">
        <v>3142</v>
      </c>
      <c r="AB6151" s="62">
        <v>9.35</v>
      </c>
      <c r="AC6151" s="62">
        <v>38.5</v>
      </c>
    </row>
    <row r="6152" spans="1:29" x14ac:dyDescent="0.25">
      <c r="A6152" s="61" t="s">
        <v>144</v>
      </c>
      <c r="B6152" s="61" t="s">
        <v>145</v>
      </c>
      <c r="C6152" s="62">
        <v>2017</v>
      </c>
      <c r="D6152" s="61" t="s">
        <v>99</v>
      </c>
      <c r="E6152" s="62">
        <v>74</v>
      </c>
      <c r="F6152" s="62">
        <v>649920</v>
      </c>
      <c r="G6152" s="62">
        <v>104465</v>
      </c>
      <c r="H6152" s="62">
        <v>117.64</v>
      </c>
      <c r="I6152" s="62">
        <v>8782.7000000000007</v>
      </c>
      <c r="J6152" s="62">
        <v>604425.6</v>
      </c>
      <c r="K6152" s="62">
        <v>0</v>
      </c>
      <c r="L6152" s="62">
        <v>0</v>
      </c>
      <c r="M6152" s="62">
        <v>0</v>
      </c>
      <c r="N6152" s="62">
        <v>0</v>
      </c>
      <c r="O6152" s="62">
        <v>0</v>
      </c>
      <c r="P6152" s="63"/>
      <c r="Q6152" s="63"/>
      <c r="R6152" s="63"/>
      <c r="S6152" s="63"/>
      <c r="T6152" s="63"/>
      <c r="U6152" s="63"/>
      <c r="V6152" s="63"/>
      <c r="W6152" s="63"/>
      <c r="X6152" s="63"/>
      <c r="Y6152" s="63"/>
      <c r="Z6152" s="62">
        <v>1661</v>
      </c>
      <c r="AA6152" s="62">
        <v>29629</v>
      </c>
      <c r="AB6152" s="62">
        <v>33.369999999999997</v>
      </c>
      <c r="AC6152" s="62">
        <v>22.45</v>
      </c>
    </row>
    <row r="6153" spans="1:29" ht="30" x14ac:dyDescent="0.25">
      <c r="A6153" s="61" t="s">
        <v>180</v>
      </c>
      <c r="B6153" s="61" t="s">
        <v>181</v>
      </c>
      <c r="C6153" s="62">
        <v>2007</v>
      </c>
      <c r="D6153" s="61" t="s">
        <v>99</v>
      </c>
      <c r="E6153" s="62">
        <v>36</v>
      </c>
      <c r="F6153" s="62">
        <v>120240</v>
      </c>
      <c r="G6153" s="62">
        <v>11487</v>
      </c>
      <c r="H6153" s="62">
        <v>26.59</v>
      </c>
      <c r="I6153" s="62">
        <v>3340</v>
      </c>
      <c r="J6153" s="62">
        <v>111823.2</v>
      </c>
      <c r="K6153" s="62">
        <v>20721.63</v>
      </c>
      <c r="L6153" s="62">
        <v>34257</v>
      </c>
      <c r="M6153" s="62">
        <v>79.3</v>
      </c>
      <c r="N6153" s="62">
        <v>575.6</v>
      </c>
      <c r="O6153" s="62">
        <v>249888.35</v>
      </c>
      <c r="P6153" s="63"/>
      <c r="Q6153" s="63"/>
      <c r="R6153" s="63"/>
      <c r="S6153" s="63"/>
      <c r="T6153" s="63"/>
      <c r="U6153" s="63"/>
      <c r="V6153" s="63"/>
      <c r="W6153" s="63"/>
      <c r="X6153" s="63"/>
      <c r="Y6153" s="63"/>
      <c r="Z6153" s="62">
        <v>2382.1</v>
      </c>
      <c r="AA6153" s="62">
        <v>21246</v>
      </c>
      <c r="AB6153" s="62">
        <v>49.18</v>
      </c>
      <c r="AC6153" s="62">
        <v>66.17</v>
      </c>
    </row>
    <row r="6154" spans="1:29" ht="30" x14ac:dyDescent="0.25">
      <c r="A6154" s="61" t="s">
        <v>231</v>
      </c>
      <c r="B6154" s="61" t="s">
        <v>232</v>
      </c>
      <c r="C6154" s="62">
        <v>2007</v>
      </c>
      <c r="D6154" s="61" t="s">
        <v>262</v>
      </c>
      <c r="E6154" s="62">
        <v>72</v>
      </c>
      <c r="F6154" s="62">
        <v>606600</v>
      </c>
      <c r="G6154" s="62">
        <v>72217</v>
      </c>
      <c r="H6154" s="62">
        <v>83.58</v>
      </c>
      <c r="I6154" s="62">
        <v>8425</v>
      </c>
      <c r="J6154" s="62">
        <v>564138</v>
      </c>
      <c r="K6154" s="62">
        <v>5172.6499999999996</v>
      </c>
      <c r="L6154" s="62">
        <v>7905</v>
      </c>
      <c r="M6154" s="62">
        <v>9.15</v>
      </c>
      <c r="N6154" s="62">
        <v>71.84</v>
      </c>
      <c r="O6154" s="62">
        <v>62378.51</v>
      </c>
      <c r="P6154" s="63"/>
      <c r="Q6154" s="63"/>
      <c r="R6154" s="63"/>
      <c r="S6154" s="63"/>
      <c r="T6154" s="63"/>
      <c r="U6154" s="63"/>
      <c r="V6154" s="63"/>
      <c r="W6154" s="63"/>
      <c r="X6154" s="63"/>
      <c r="Y6154" s="63"/>
      <c r="Z6154" s="62">
        <v>205200</v>
      </c>
      <c r="AA6154" s="62">
        <v>10545</v>
      </c>
      <c r="AB6154" s="62">
        <v>12.2</v>
      </c>
      <c r="AC6154" s="62">
        <v>2850</v>
      </c>
    </row>
    <row r="6155" spans="1:29" ht="30" x14ac:dyDescent="0.25">
      <c r="A6155" s="61" t="s">
        <v>528</v>
      </c>
      <c r="B6155" s="61" t="s">
        <v>529</v>
      </c>
      <c r="C6155" s="62">
        <v>2018</v>
      </c>
      <c r="D6155" s="61" t="s">
        <v>75</v>
      </c>
      <c r="E6155" s="62">
        <v>15</v>
      </c>
      <c r="F6155" s="62">
        <v>1154</v>
      </c>
      <c r="G6155" s="62">
        <v>749</v>
      </c>
      <c r="H6155" s="62">
        <v>4.16</v>
      </c>
      <c r="I6155" s="62">
        <v>76.930000000000007</v>
      </c>
      <c r="J6155" s="62">
        <v>1073.22</v>
      </c>
      <c r="K6155" s="62">
        <v>0</v>
      </c>
      <c r="L6155" s="63"/>
      <c r="M6155" s="63"/>
      <c r="N6155" s="63"/>
      <c r="O6155" s="63"/>
      <c r="P6155" s="63"/>
      <c r="Q6155" s="63"/>
      <c r="R6155" s="63"/>
      <c r="S6155" s="63"/>
      <c r="T6155" s="63"/>
      <c r="U6155" s="63"/>
      <c r="V6155" s="63"/>
      <c r="W6155" s="63"/>
      <c r="X6155" s="63"/>
      <c r="Y6155" s="63"/>
      <c r="Z6155" s="62">
        <v>2112.16</v>
      </c>
      <c r="AA6155" s="62">
        <v>9844</v>
      </c>
      <c r="AB6155" s="62">
        <v>54.69</v>
      </c>
      <c r="AC6155" s="62">
        <v>140.81</v>
      </c>
    </row>
    <row r="6156" spans="1:29" x14ac:dyDescent="0.25">
      <c r="A6156" s="61" t="s">
        <v>546</v>
      </c>
      <c r="B6156" s="61" t="s">
        <v>547</v>
      </c>
      <c r="C6156" s="62">
        <v>2010</v>
      </c>
      <c r="D6156" s="61" t="s">
        <v>78</v>
      </c>
      <c r="E6156" s="62">
        <v>40</v>
      </c>
      <c r="F6156" s="62">
        <v>244226</v>
      </c>
      <c r="G6156" s="62">
        <v>42961</v>
      </c>
      <c r="H6156" s="62">
        <v>89.5</v>
      </c>
      <c r="I6156" s="62">
        <v>6105.65</v>
      </c>
      <c r="J6156" s="62">
        <v>227130.18</v>
      </c>
      <c r="K6156" s="62">
        <v>0</v>
      </c>
      <c r="L6156" s="63"/>
      <c r="M6156" s="63"/>
      <c r="N6156" s="63"/>
      <c r="O6156" s="63"/>
      <c r="P6156" s="63"/>
      <c r="Q6156" s="63"/>
      <c r="R6156" s="63"/>
      <c r="S6156" s="63"/>
      <c r="T6156" s="63"/>
      <c r="U6156" s="63"/>
      <c r="V6156" s="63"/>
      <c r="W6156" s="63"/>
      <c r="X6156" s="63"/>
      <c r="Y6156" s="63"/>
      <c r="Z6156" s="62">
        <v>560.12</v>
      </c>
      <c r="AA6156" s="62">
        <v>6679</v>
      </c>
      <c r="AB6156" s="62">
        <v>13.91</v>
      </c>
      <c r="AC6156" s="62">
        <v>14</v>
      </c>
    </row>
    <row r="6157" spans="1:29" ht="30" x14ac:dyDescent="0.25">
      <c r="A6157" s="61" t="s">
        <v>572</v>
      </c>
      <c r="B6157" s="61" t="s">
        <v>573</v>
      </c>
      <c r="C6157" s="62">
        <v>2014</v>
      </c>
      <c r="D6157" s="61" t="s">
        <v>323</v>
      </c>
      <c r="E6157" s="62">
        <v>56</v>
      </c>
      <c r="F6157" s="62">
        <v>597369</v>
      </c>
      <c r="G6157" s="62">
        <v>104634</v>
      </c>
      <c r="H6157" s="62">
        <v>155.71</v>
      </c>
      <c r="I6157" s="62">
        <v>10667.3</v>
      </c>
      <c r="J6157" s="62">
        <v>555553.17000000004</v>
      </c>
      <c r="K6157" s="62">
        <v>0</v>
      </c>
      <c r="L6157" s="63"/>
      <c r="M6157" s="63"/>
      <c r="N6157" s="63"/>
      <c r="O6157" s="63"/>
      <c r="P6157" s="63"/>
      <c r="Q6157" s="63"/>
      <c r="R6157" s="63"/>
      <c r="S6157" s="63"/>
      <c r="T6157" s="63"/>
      <c r="U6157" s="63"/>
      <c r="V6157" s="63"/>
      <c r="W6157" s="63"/>
      <c r="X6157" s="63"/>
      <c r="Y6157" s="63"/>
      <c r="Z6157" s="62">
        <v>0</v>
      </c>
      <c r="AA6157" s="63"/>
      <c r="AB6157" s="63"/>
      <c r="AC6157" s="62">
        <v>0</v>
      </c>
    </row>
    <row r="6158" spans="1:29" ht="30" x14ac:dyDescent="0.25">
      <c r="A6158" s="61" t="s">
        <v>153</v>
      </c>
      <c r="B6158" s="61" t="s">
        <v>154</v>
      </c>
      <c r="C6158" s="62">
        <v>2003</v>
      </c>
      <c r="D6158" s="61" t="s">
        <v>86</v>
      </c>
      <c r="E6158" s="62">
        <v>204</v>
      </c>
      <c r="F6158" s="62">
        <v>117466</v>
      </c>
      <c r="G6158" s="62">
        <v>13523</v>
      </c>
      <c r="H6158" s="62">
        <v>5.52</v>
      </c>
      <c r="I6158" s="62">
        <v>575.80999999999995</v>
      </c>
      <c r="J6158" s="62">
        <v>109243.38</v>
      </c>
      <c r="K6158" s="62">
        <v>54517.94</v>
      </c>
      <c r="L6158" s="62">
        <v>47342</v>
      </c>
      <c r="M6158" s="62">
        <v>19.34</v>
      </c>
      <c r="N6158" s="62">
        <v>267.24</v>
      </c>
      <c r="O6158" s="62">
        <v>657448.24</v>
      </c>
      <c r="P6158" s="63"/>
      <c r="Q6158" s="63"/>
      <c r="R6158" s="63"/>
      <c r="S6158" s="63"/>
      <c r="T6158" s="63"/>
      <c r="U6158" s="63"/>
      <c r="V6158" s="63"/>
      <c r="W6158" s="63"/>
      <c r="X6158" s="63"/>
      <c r="Y6158" s="63"/>
      <c r="Z6158" s="62">
        <v>0</v>
      </c>
      <c r="AA6158" s="63"/>
      <c r="AB6158" s="63"/>
      <c r="AC6158" s="62">
        <v>0</v>
      </c>
    </row>
    <row r="6159" spans="1:29" x14ac:dyDescent="0.25">
      <c r="A6159" s="61" t="s">
        <v>371</v>
      </c>
      <c r="B6159" s="61" t="s">
        <v>372</v>
      </c>
      <c r="C6159" s="62">
        <v>2010</v>
      </c>
      <c r="D6159" s="61" t="s">
        <v>78</v>
      </c>
      <c r="E6159" s="62">
        <v>59</v>
      </c>
      <c r="F6159" s="62">
        <v>452240</v>
      </c>
      <c r="G6159" s="62">
        <v>64466</v>
      </c>
      <c r="H6159" s="62">
        <v>91.05</v>
      </c>
      <c r="I6159" s="62">
        <v>7665.08</v>
      </c>
      <c r="J6159" s="62">
        <v>420583.2</v>
      </c>
      <c r="K6159" s="62">
        <v>0</v>
      </c>
      <c r="L6159" s="63"/>
      <c r="M6159" s="63"/>
      <c r="N6159" s="63"/>
      <c r="O6159" s="63"/>
      <c r="P6159" s="63"/>
      <c r="Q6159" s="63"/>
      <c r="R6159" s="63"/>
      <c r="S6159" s="63"/>
      <c r="T6159" s="63"/>
      <c r="U6159" s="63"/>
      <c r="V6159" s="63"/>
      <c r="W6159" s="63"/>
      <c r="X6159" s="63"/>
      <c r="Y6159" s="63"/>
      <c r="Z6159" s="62">
        <v>0</v>
      </c>
      <c r="AA6159" s="63"/>
      <c r="AB6159" s="63"/>
      <c r="AC6159" s="62">
        <v>0</v>
      </c>
    </row>
    <row r="6160" spans="1:29" x14ac:dyDescent="0.25">
      <c r="A6160" s="61" t="s">
        <v>190</v>
      </c>
      <c r="B6160" s="61" t="s">
        <v>191</v>
      </c>
      <c r="C6160" s="62">
        <v>2018</v>
      </c>
      <c r="D6160" s="61" t="s">
        <v>75</v>
      </c>
      <c r="E6160" s="62">
        <v>12</v>
      </c>
      <c r="F6160" s="63"/>
      <c r="G6160" s="63"/>
      <c r="H6160" s="63"/>
      <c r="I6160" s="63"/>
      <c r="J6160" s="63"/>
      <c r="K6160" s="62">
        <v>0</v>
      </c>
      <c r="L6160" s="63"/>
      <c r="M6160" s="63"/>
      <c r="N6160" s="63"/>
      <c r="O6160" s="63"/>
      <c r="P6160" s="63"/>
      <c r="Q6160" s="63"/>
      <c r="R6160" s="63"/>
      <c r="S6160" s="63"/>
      <c r="T6160" s="63"/>
      <c r="U6160" s="63"/>
      <c r="V6160" s="63"/>
      <c r="W6160" s="63"/>
      <c r="X6160" s="63"/>
      <c r="Y6160" s="63"/>
      <c r="Z6160" s="62">
        <v>1395</v>
      </c>
      <c r="AA6160" s="62">
        <v>11644</v>
      </c>
      <c r="AB6160" s="62">
        <v>80.86</v>
      </c>
      <c r="AC6160" s="62">
        <v>116.25</v>
      </c>
    </row>
    <row r="6161" spans="1:29" ht="30" x14ac:dyDescent="0.25">
      <c r="A6161" s="61" t="s">
        <v>218</v>
      </c>
      <c r="B6161" s="61" t="s">
        <v>219</v>
      </c>
      <c r="C6161" s="62">
        <v>2003</v>
      </c>
      <c r="D6161" s="61" t="s">
        <v>72</v>
      </c>
      <c r="E6161" s="62">
        <v>42</v>
      </c>
      <c r="F6161" s="62">
        <v>190160</v>
      </c>
      <c r="G6161" s="62">
        <v>19033</v>
      </c>
      <c r="H6161" s="62">
        <v>37.76</v>
      </c>
      <c r="I6161" s="62">
        <v>4527.62</v>
      </c>
      <c r="J6161" s="62">
        <v>176848.8</v>
      </c>
      <c r="K6161" s="62">
        <v>0</v>
      </c>
      <c r="L6161" s="63"/>
      <c r="M6161" s="63"/>
      <c r="N6161" s="63"/>
      <c r="O6161" s="63"/>
      <c r="P6161" s="63"/>
      <c r="Q6161" s="63"/>
      <c r="R6161" s="63"/>
      <c r="S6161" s="63"/>
      <c r="T6161" s="63"/>
      <c r="U6161" s="63"/>
      <c r="V6161" s="63"/>
      <c r="W6161" s="63"/>
      <c r="X6161" s="63"/>
      <c r="Y6161" s="63"/>
      <c r="Z6161" s="62">
        <v>99200</v>
      </c>
      <c r="AA6161" s="62">
        <v>7629</v>
      </c>
      <c r="AB6161" s="62">
        <v>15.14</v>
      </c>
      <c r="AC6161" s="62">
        <v>2361.9</v>
      </c>
    </row>
    <row r="6162" spans="1:29" ht="30" x14ac:dyDescent="0.25">
      <c r="A6162" s="61" t="s">
        <v>87</v>
      </c>
      <c r="B6162" s="61" t="s">
        <v>88</v>
      </c>
      <c r="C6162" s="62">
        <v>2013</v>
      </c>
      <c r="D6162" s="61" t="s">
        <v>89</v>
      </c>
      <c r="E6162" s="62">
        <v>72</v>
      </c>
      <c r="F6162" s="62">
        <v>337680</v>
      </c>
      <c r="G6162" s="62">
        <v>37284</v>
      </c>
      <c r="H6162" s="62">
        <v>43.15</v>
      </c>
      <c r="I6162" s="62">
        <v>4690</v>
      </c>
      <c r="J6162" s="62">
        <v>314042.40000000002</v>
      </c>
      <c r="K6162" s="62">
        <v>26350.15</v>
      </c>
      <c r="L6162" s="62">
        <v>12377</v>
      </c>
      <c r="M6162" s="62">
        <v>14.33</v>
      </c>
      <c r="N6162" s="62">
        <v>365.97</v>
      </c>
      <c r="O6162" s="62">
        <v>317764.31</v>
      </c>
      <c r="P6162" s="63"/>
      <c r="Q6162" s="63"/>
      <c r="R6162" s="63"/>
      <c r="S6162" s="63"/>
      <c r="T6162" s="63"/>
      <c r="U6162" s="63"/>
      <c r="V6162" s="63"/>
      <c r="W6162" s="63"/>
      <c r="X6162" s="63"/>
      <c r="Y6162" s="63"/>
      <c r="Z6162" s="62">
        <v>205510</v>
      </c>
      <c r="AA6162" s="62">
        <v>37929</v>
      </c>
      <c r="AB6162" s="62">
        <v>43.9</v>
      </c>
      <c r="AC6162" s="62">
        <v>2854.31</v>
      </c>
    </row>
    <row r="6163" spans="1:29" ht="30" x14ac:dyDescent="0.25">
      <c r="A6163" s="61" t="s">
        <v>378</v>
      </c>
      <c r="B6163" s="61" t="s">
        <v>379</v>
      </c>
      <c r="C6163" s="62">
        <v>2010</v>
      </c>
      <c r="D6163" s="61" t="s">
        <v>75</v>
      </c>
      <c r="E6163" s="62">
        <v>8</v>
      </c>
      <c r="F6163" s="62">
        <v>6621</v>
      </c>
      <c r="G6163" s="62">
        <v>1036</v>
      </c>
      <c r="H6163" s="62">
        <v>10.79</v>
      </c>
      <c r="I6163" s="62">
        <v>827.63</v>
      </c>
      <c r="J6163" s="62">
        <v>6157.53</v>
      </c>
      <c r="K6163" s="62">
        <v>0</v>
      </c>
      <c r="L6163" s="63"/>
      <c r="M6163" s="63"/>
      <c r="N6163" s="63"/>
      <c r="O6163" s="63"/>
      <c r="P6163" s="63"/>
      <c r="Q6163" s="63"/>
      <c r="R6163" s="63"/>
      <c r="S6163" s="63"/>
      <c r="T6163" s="63"/>
      <c r="U6163" s="63"/>
      <c r="V6163" s="63"/>
      <c r="W6163" s="63"/>
      <c r="X6163" s="63"/>
      <c r="Y6163" s="63"/>
      <c r="Z6163" s="62">
        <v>120000</v>
      </c>
      <c r="AA6163" s="62">
        <v>10838</v>
      </c>
      <c r="AB6163" s="62">
        <v>112.9</v>
      </c>
      <c r="AC6163" s="62">
        <v>15000</v>
      </c>
    </row>
    <row r="6164" spans="1:29" ht="30" x14ac:dyDescent="0.25">
      <c r="A6164" s="61" t="s">
        <v>498</v>
      </c>
      <c r="B6164" s="61" t="s">
        <v>499</v>
      </c>
      <c r="C6164" s="62">
        <v>2015</v>
      </c>
      <c r="D6164" s="61" t="s">
        <v>94</v>
      </c>
      <c r="E6164" s="62">
        <v>5</v>
      </c>
      <c r="F6164" s="63"/>
      <c r="G6164" s="63"/>
      <c r="H6164" s="63"/>
      <c r="I6164" s="63"/>
      <c r="J6164" s="63"/>
      <c r="K6164" s="62">
        <v>0</v>
      </c>
      <c r="L6164" s="63"/>
      <c r="M6164" s="63"/>
      <c r="N6164" s="63"/>
      <c r="O6164" s="63"/>
      <c r="P6164" s="63"/>
      <c r="Q6164" s="63"/>
      <c r="R6164" s="63"/>
      <c r="S6164" s="63"/>
      <c r="T6164" s="63"/>
      <c r="U6164" s="63"/>
      <c r="V6164" s="63"/>
      <c r="W6164" s="63"/>
      <c r="X6164" s="63"/>
      <c r="Y6164" s="63"/>
      <c r="Z6164" s="62">
        <v>0</v>
      </c>
      <c r="AA6164" s="63"/>
      <c r="AB6164" s="63"/>
      <c r="AC6164" s="62">
        <v>0</v>
      </c>
    </row>
    <row r="6165" spans="1:29" ht="30" x14ac:dyDescent="0.25">
      <c r="A6165" s="61" t="s">
        <v>122</v>
      </c>
      <c r="B6165" s="61" t="s">
        <v>123</v>
      </c>
      <c r="C6165" s="62">
        <v>2018</v>
      </c>
      <c r="D6165" s="61" t="s">
        <v>86</v>
      </c>
      <c r="E6165" s="62">
        <v>62</v>
      </c>
      <c r="F6165" s="62">
        <v>25151</v>
      </c>
      <c r="G6165" s="62">
        <v>3670</v>
      </c>
      <c r="H6165" s="62">
        <v>4.93</v>
      </c>
      <c r="I6165" s="62">
        <v>405.66</v>
      </c>
      <c r="J6165" s="62">
        <v>23390.43</v>
      </c>
      <c r="K6165" s="62">
        <v>943</v>
      </c>
      <c r="L6165" s="62">
        <v>1779</v>
      </c>
      <c r="M6165" s="62">
        <v>2.39</v>
      </c>
      <c r="N6165" s="62">
        <v>15.21</v>
      </c>
      <c r="O6165" s="62">
        <v>11371.92</v>
      </c>
      <c r="P6165" s="63"/>
      <c r="Q6165" s="63"/>
      <c r="R6165" s="63"/>
      <c r="S6165" s="63"/>
      <c r="T6165" s="63"/>
      <c r="U6165" s="63"/>
      <c r="V6165" s="63"/>
      <c r="W6165" s="63"/>
      <c r="X6165" s="63"/>
      <c r="Y6165" s="63"/>
      <c r="Z6165" s="62">
        <v>125122.69</v>
      </c>
      <c r="AA6165" s="62">
        <v>39624</v>
      </c>
      <c r="AB6165" s="62">
        <v>53.26</v>
      </c>
      <c r="AC6165" s="62">
        <v>2018.11</v>
      </c>
    </row>
    <row r="6166" spans="1:29" x14ac:dyDescent="0.25">
      <c r="A6166" s="61" t="s">
        <v>389</v>
      </c>
      <c r="B6166" s="61" t="s">
        <v>390</v>
      </c>
      <c r="C6166" s="62">
        <v>2015</v>
      </c>
      <c r="D6166" s="61" t="s">
        <v>78</v>
      </c>
      <c r="E6166" s="62">
        <v>130</v>
      </c>
      <c r="F6166" s="62">
        <v>1317600</v>
      </c>
      <c r="G6166" s="62">
        <v>194036</v>
      </c>
      <c r="H6166" s="62">
        <v>124.38</v>
      </c>
      <c r="I6166" s="62">
        <v>10135.379999999999</v>
      </c>
      <c r="J6166" s="62">
        <v>1225368</v>
      </c>
      <c r="K6166" s="62">
        <v>0</v>
      </c>
      <c r="L6166" s="63"/>
      <c r="M6166" s="63"/>
      <c r="N6166" s="63"/>
      <c r="O6166" s="63"/>
      <c r="P6166" s="63"/>
      <c r="Q6166" s="63"/>
      <c r="R6166" s="63"/>
      <c r="S6166" s="63"/>
      <c r="T6166" s="63"/>
      <c r="U6166" s="63"/>
      <c r="V6166" s="63"/>
      <c r="W6166" s="63"/>
      <c r="X6166" s="63"/>
      <c r="Y6166" s="63"/>
      <c r="Z6166" s="62">
        <v>2979</v>
      </c>
      <c r="AA6166" s="62">
        <v>17408</v>
      </c>
      <c r="AB6166" s="62">
        <v>11.16</v>
      </c>
      <c r="AC6166" s="62">
        <v>22.92</v>
      </c>
    </row>
    <row r="6167" spans="1:29" x14ac:dyDescent="0.25">
      <c r="A6167" s="61" t="s">
        <v>113</v>
      </c>
      <c r="B6167" s="61" t="s">
        <v>114</v>
      </c>
      <c r="C6167" s="62">
        <v>2011</v>
      </c>
      <c r="D6167" s="61" t="s">
        <v>94</v>
      </c>
      <c r="E6167" s="62">
        <v>36</v>
      </c>
      <c r="F6167" s="62">
        <v>0</v>
      </c>
      <c r="G6167" s="62">
        <v>10</v>
      </c>
      <c r="H6167" s="62">
        <v>0.02</v>
      </c>
      <c r="I6167" s="62">
        <v>0</v>
      </c>
      <c r="J6167" s="62">
        <v>0</v>
      </c>
      <c r="K6167" s="62">
        <v>0</v>
      </c>
      <c r="L6167" s="63"/>
      <c r="M6167" s="63"/>
      <c r="N6167" s="63"/>
      <c r="O6167" s="63"/>
      <c r="P6167" s="63"/>
      <c r="Q6167" s="63"/>
      <c r="R6167" s="63"/>
      <c r="S6167" s="63"/>
      <c r="T6167" s="63"/>
      <c r="U6167" s="63"/>
      <c r="V6167" s="63"/>
      <c r="W6167" s="63"/>
      <c r="X6167" s="63"/>
      <c r="Y6167" s="63"/>
      <c r="Z6167" s="62">
        <v>223300</v>
      </c>
      <c r="AA6167" s="62">
        <v>27789</v>
      </c>
      <c r="AB6167" s="62">
        <v>64.33</v>
      </c>
      <c r="AC6167" s="62">
        <v>6202.78</v>
      </c>
    </row>
    <row r="6168" spans="1:29" ht="30" x14ac:dyDescent="0.25">
      <c r="A6168" s="61" t="s">
        <v>348</v>
      </c>
      <c r="B6168" s="61" t="s">
        <v>349</v>
      </c>
      <c r="C6168" s="62">
        <v>2014</v>
      </c>
      <c r="D6168" s="61" t="s">
        <v>75</v>
      </c>
      <c r="E6168" s="62">
        <v>12</v>
      </c>
      <c r="F6168" s="62">
        <v>1070</v>
      </c>
      <c r="G6168" s="62">
        <v>503</v>
      </c>
      <c r="H6168" s="62">
        <v>3.49</v>
      </c>
      <c r="I6168" s="62">
        <v>89.17</v>
      </c>
      <c r="J6168" s="62">
        <v>995.1</v>
      </c>
      <c r="K6168" s="62">
        <v>0</v>
      </c>
      <c r="L6168" s="63"/>
      <c r="M6168" s="63"/>
      <c r="N6168" s="63"/>
      <c r="O6168" s="63"/>
      <c r="P6168" s="63"/>
      <c r="Q6168" s="63"/>
      <c r="R6168" s="63"/>
      <c r="S6168" s="63"/>
      <c r="T6168" s="63"/>
      <c r="U6168" s="63"/>
      <c r="V6168" s="63"/>
      <c r="W6168" s="63"/>
      <c r="X6168" s="63"/>
      <c r="Y6168" s="63"/>
      <c r="Z6168" s="62">
        <v>159.61000000000001</v>
      </c>
      <c r="AA6168" s="62">
        <v>5243</v>
      </c>
      <c r="AB6168" s="62">
        <v>36.409999999999997</v>
      </c>
      <c r="AC6168" s="62">
        <v>13.3</v>
      </c>
    </row>
    <row r="6169" spans="1:29" ht="30" x14ac:dyDescent="0.25">
      <c r="A6169" s="61" t="s">
        <v>227</v>
      </c>
      <c r="B6169" s="61" t="s">
        <v>228</v>
      </c>
      <c r="C6169" s="62">
        <v>2003</v>
      </c>
      <c r="D6169" s="61" t="s">
        <v>78</v>
      </c>
      <c r="E6169" s="62">
        <v>40</v>
      </c>
      <c r="F6169" s="62">
        <v>17840</v>
      </c>
      <c r="G6169" s="62">
        <v>1560</v>
      </c>
      <c r="H6169" s="62">
        <v>3.25</v>
      </c>
      <c r="I6169" s="62">
        <v>446</v>
      </c>
      <c r="J6169" s="62">
        <v>16591.2</v>
      </c>
      <c r="K6169" s="62">
        <v>0</v>
      </c>
      <c r="L6169" s="63"/>
      <c r="M6169" s="63"/>
      <c r="N6169" s="63"/>
      <c r="O6169" s="63"/>
      <c r="P6169" s="63"/>
      <c r="Q6169" s="63"/>
      <c r="R6169" s="63"/>
      <c r="S6169" s="63"/>
      <c r="T6169" s="63"/>
      <c r="U6169" s="63"/>
      <c r="V6169" s="63"/>
      <c r="W6169" s="63"/>
      <c r="X6169" s="63"/>
      <c r="Y6169" s="63"/>
      <c r="Z6169" s="62">
        <v>110.82</v>
      </c>
      <c r="AA6169" s="62">
        <v>2317</v>
      </c>
      <c r="AB6169" s="62">
        <v>4.83</v>
      </c>
      <c r="AC6169" s="62">
        <v>2.77</v>
      </c>
    </row>
    <row r="6170" spans="1:29" ht="30" x14ac:dyDescent="0.25">
      <c r="A6170" s="61" t="s">
        <v>136</v>
      </c>
      <c r="B6170" s="61" t="s">
        <v>137</v>
      </c>
      <c r="C6170" s="62">
        <v>2009</v>
      </c>
      <c r="D6170" s="61" t="s">
        <v>89</v>
      </c>
      <c r="E6170" s="62">
        <v>60</v>
      </c>
      <c r="F6170" s="62">
        <v>188720</v>
      </c>
      <c r="G6170" s="62">
        <v>32923</v>
      </c>
      <c r="H6170" s="62">
        <v>45.73</v>
      </c>
      <c r="I6170" s="62">
        <v>3145.33</v>
      </c>
      <c r="J6170" s="62">
        <v>175509.6</v>
      </c>
      <c r="K6170" s="62">
        <v>0</v>
      </c>
      <c r="L6170" s="63"/>
      <c r="M6170" s="63"/>
      <c r="N6170" s="63"/>
      <c r="O6170" s="63"/>
      <c r="P6170" s="63"/>
      <c r="Q6170" s="63"/>
      <c r="R6170" s="63"/>
      <c r="S6170" s="63"/>
      <c r="T6170" s="63"/>
      <c r="U6170" s="62">
        <v>21248</v>
      </c>
      <c r="V6170" s="62">
        <v>39280</v>
      </c>
      <c r="W6170" s="62">
        <v>54.56</v>
      </c>
      <c r="X6170" s="62">
        <v>354</v>
      </c>
      <c r="Y6170" s="62">
        <v>475615.23</v>
      </c>
      <c r="Z6170" s="62">
        <v>441.13</v>
      </c>
      <c r="AA6170" s="62">
        <v>6819</v>
      </c>
      <c r="AB6170" s="62">
        <v>9.4700000000000006</v>
      </c>
      <c r="AC6170" s="62">
        <v>7.35</v>
      </c>
    </row>
    <row r="6171" spans="1:29" ht="30" x14ac:dyDescent="0.25">
      <c r="A6171" s="61" t="s">
        <v>148</v>
      </c>
      <c r="B6171" s="61" t="s">
        <v>149</v>
      </c>
      <c r="C6171" s="62">
        <v>2004</v>
      </c>
      <c r="D6171" s="61" t="s">
        <v>72</v>
      </c>
      <c r="E6171" s="62">
        <v>102</v>
      </c>
      <c r="F6171" s="62">
        <v>1525728</v>
      </c>
      <c r="G6171" s="62">
        <v>128748</v>
      </c>
      <c r="H6171" s="62">
        <v>105.19</v>
      </c>
      <c r="I6171" s="62">
        <v>14958.12</v>
      </c>
      <c r="J6171" s="62">
        <v>1418927.04</v>
      </c>
      <c r="K6171" s="62">
        <v>0</v>
      </c>
      <c r="L6171" s="63"/>
      <c r="M6171" s="63"/>
      <c r="N6171" s="63"/>
      <c r="O6171" s="63"/>
      <c r="P6171" s="63"/>
      <c r="Q6171" s="63"/>
      <c r="R6171" s="63"/>
      <c r="S6171" s="63"/>
      <c r="T6171" s="63"/>
      <c r="U6171" s="63"/>
      <c r="V6171" s="63"/>
      <c r="W6171" s="63"/>
      <c r="X6171" s="63"/>
      <c r="Y6171" s="63"/>
      <c r="Z6171" s="62">
        <v>0</v>
      </c>
      <c r="AA6171" s="63"/>
      <c r="AB6171" s="63"/>
      <c r="AC6171" s="62">
        <v>0</v>
      </c>
    </row>
    <row r="6172" spans="1:29" x14ac:dyDescent="0.25">
      <c r="A6172" s="61" t="s">
        <v>161</v>
      </c>
      <c r="B6172" s="61" t="s">
        <v>162</v>
      </c>
      <c r="C6172" s="62">
        <v>2007</v>
      </c>
      <c r="D6172" s="61" t="s">
        <v>89</v>
      </c>
      <c r="E6172" s="62">
        <v>103</v>
      </c>
      <c r="F6172" s="62">
        <v>19439</v>
      </c>
      <c r="G6172" s="62">
        <v>3337</v>
      </c>
      <c r="H6172" s="62">
        <v>2.7</v>
      </c>
      <c r="I6172" s="62">
        <v>188.73</v>
      </c>
      <c r="J6172" s="62">
        <v>18078.27</v>
      </c>
      <c r="K6172" s="62">
        <v>244.42</v>
      </c>
      <c r="L6172" s="62">
        <v>3735</v>
      </c>
      <c r="M6172" s="62">
        <v>3.02</v>
      </c>
      <c r="N6172" s="62">
        <v>2.37</v>
      </c>
      <c r="O6172" s="62">
        <v>2947.57</v>
      </c>
      <c r="P6172" s="63"/>
      <c r="Q6172" s="63"/>
      <c r="R6172" s="63"/>
      <c r="S6172" s="63"/>
      <c r="T6172" s="63"/>
      <c r="U6172" s="63"/>
      <c r="V6172" s="63"/>
      <c r="W6172" s="63"/>
      <c r="X6172" s="63"/>
      <c r="Y6172" s="63"/>
      <c r="Z6172" s="62">
        <v>113330</v>
      </c>
      <c r="AA6172" s="62">
        <v>29190</v>
      </c>
      <c r="AB6172" s="62">
        <v>23.62</v>
      </c>
      <c r="AC6172" s="62">
        <v>1100.29</v>
      </c>
    </row>
    <row r="6173" spans="1:29" x14ac:dyDescent="0.25">
      <c r="A6173" s="61" t="s">
        <v>196</v>
      </c>
      <c r="B6173" s="61" t="s">
        <v>197</v>
      </c>
      <c r="C6173" s="62">
        <v>2015</v>
      </c>
      <c r="D6173" s="61" t="s">
        <v>99</v>
      </c>
      <c r="E6173" s="62">
        <v>60</v>
      </c>
      <c r="F6173" s="62">
        <v>52468</v>
      </c>
      <c r="G6173" s="62">
        <v>9033</v>
      </c>
      <c r="H6173" s="62">
        <v>12.55</v>
      </c>
      <c r="I6173" s="62">
        <v>874.47</v>
      </c>
      <c r="J6173" s="62">
        <v>48795.24</v>
      </c>
      <c r="K6173" s="62">
        <v>29384.09</v>
      </c>
      <c r="L6173" s="62">
        <v>30823</v>
      </c>
      <c r="M6173" s="62">
        <v>42.81</v>
      </c>
      <c r="N6173" s="62">
        <v>489.73</v>
      </c>
      <c r="O6173" s="62">
        <v>354351.59</v>
      </c>
      <c r="P6173" s="63"/>
      <c r="Q6173" s="63"/>
      <c r="R6173" s="63"/>
      <c r="S6173" s="63"/>
      <c r="T6173" s="63"/>
      <c r="U6173" s="63"/>
      <c r="V6173" s="63"/>
      <c r="W6173" s="63"/>
      <c r="X6173" s="63"/>
      <c r="Y6173" s="63"/>
      <c r="Z6173" s="62">
        <v>277700</v>
      </c>
      <c r="AA6173" s="62">
        <v>41893</v>
      </c>
      <c r="AB6173" s="62">
        <v>58.18</v>
      </c>
      <c r="AC6173" s="62">
        <v>4628.33</v>
      </c>
    </row>
    <row r="6174" spans="1:29" ht="30" x14ac:dyDescent="0.25">
      <c r="A6174" s="61" t="s">
        <v>387</v>
      </c>
      <c r="B6174" s="61" t="s">
        <v>388</v>
      </c>
      <c r="C6174" s="62">
        <v>2005</v>
      </c>
      <c r="D6174" s="61" t="s">
        <v>78</v>
      </c>
      <c r="E6174" s="62">
        <v>48</v>
      </c>
      <c r="F6174" s="62">
        <v>434293</v>
      </c>
      <c r="G6174" s="62">
        <v>61345</v>
      </c>
      <c r="H6174" s="62">
        <v>106.5</v>
      </c>
      <c r="I6174" s="62">
        <v>9047.77</v>
      </c>
      <c r="J6174" s="62">
        <v>403892.49</v>
      </c>
      <c r="K6174" s="62">
        <v>0</v>
      </c>
      <c r="L6174" s="63"/>
      <c r="M6174" s="63"/>
      <c r="N6174" s="63"/>
      <c r="O6174" s="63"/>
      <c r="P6174" s="63"/>
      <c r="Q6174" s="63"/>
      <c r="R6174" s="63"/>
      <c r="S6174" s="63"/>
      <c r="T6174" s="63"/>
      <c r="U6174" s="63"/>
      <c r="V6174" s="63"/>
      <c r="W6174" s="63"/>
      <c r="X6174" s="63"/>
      <c r="Y6174" s="63"/>
      <c r="Z6174" s="62">
        <v>227.12</v>
      </c>
      <c r="AA6174" s="62">
        <v>7448</v>
      </c>
      <c r="AB6174" s="62">
        <v>12.93</v>
      </c>
      <c r="AC6174" s="62">
        <v>4.7300000000000004</v>
      </c>
    </row>
    <row r="6175" spans="1:29" ht="30" x14ac:dyDescent="0.25">
      <c r="A6175" s="61" t="s">
        <v>224</v>
      </c>
      <c r="B6175" s="61" t="s">
        <v>225</v>
      </c>
      <c r="C6175" s="62">
        <v>2014</v>
      </c>
      <c r="D6175" s="61" t="s">
        <v>75</v>
      </c>
      <c r="E6175" s="62">
        <v>11</v>
      </c>
      <c r="F6175" s="62">
        <v>3443</v>
      </c>
      <c r="G6175" s="62">
        <v>667</v>
      </c>
      <c r="H6175" s="62">
        <v>5.05</v>
      </c>
      <c r="I6175" s="62">
        <v>313</v>
      </c>
      <c r="J6175" s="62">
        <v>3201.99</v>
      </c>
      <c r="K6175" s="62">
        <v>0</v>
      </c>
      <c r="L6175" s="63"/>
      <c r="M6175" s="63"/>
      <c r="N6175" s="63"/>
      <c r="O6175" s="63"/>
      <c r="P6175" s="63"/>
      <c r="Q6175" s="63"/>
      <c r="R6175" s="63"/>
      <c r="S6175" s="63"/>
      <c r="T6175" s="63"/>
      <c r="U6175" s="63"/>
      <c r="V6175" s="63"/>
      <c r="W6175" s="63"/>
      <c r="X6175" s="63"/>
      <c r="Y6175" s="63"/>
      <c r="Z6175" s="62">
        <v>32.51</v>
      </c>
      <c r="AA6175" s="62">
        <v>45233</v>
      </c>
      <c r="AB6175" s="62">
        <v>342.67</v>
      </c>
      <c r="AC6175" s="62">
        <v>2.96</v>
      </c>
    </row>
    <row r="6176" spans="1:29" x14ac:dyDescent="0.25">
      <c r="A6176" s="61" t="s">
        <v>212</v>
      </c>
      <c r="B6176" s="61" t="s">
        <v>213</v>
      </c>
      <c r="C6176" s="62">
        <v>2003</v>
      </c>
      <c r="D6176" s="61" t="s">
        <v>75</v>
      </c>
      <c r="E6176" s="62">
        <v>10</v>
      </c>
      <c r="F6176" s="62">
        <v>1369</v>
      </c>
      <c r="G6176" s="62">
        <v>685</v>
      </c>
      <c r="H6176" s="62">
        <v>5.71</v>
      </c>
      <c r="I6176" s="62">
        <v>136.9</v>
      </c>
      <c r="J6176" s="62">
        <v>1273.17</v>
      </c>
      <c r="K6176" s="62">
        <v>0</v>
      </c>
      <c r="L6176" s="63"/>
      <c r="M6176" s="63"/>
      <c r="N6176" s="63"/>
      <c r="O6176" s="63"/>
      <c r="P6176" s="63"/>
      <c r="Q6176" s="63"/>
      <c r="R6176" s="63"/>
      <c r="S6176" s="63"/>
      <c r="T6176" s="63"/>
      <c r="U6176" s="63"/>
      <c r="V6176" s="63"/>
      <c r="W6176" s="63"/>
      <c r="X6176" s="63"/>
      <c r="Y6176" s="63"/>
      <c r="Z6176" s="62">
        <v>0</v>
      </c>
      <c r="AA6176" s="63"/>
      <c r="AB6176" s="63"/>
      <c r="AC6176" s="62">
        <v>0</v>
      </c>
    </row>
    <row r="6177" spans="1:29" x14ac:dyDescent="0.25">
      <c r="A6177" s="61" t="s">
        <v>281</v>
      </c>
      <c r="B6177" s="61" t="s">
        <v>282</v>
      </c>
      <c r="C6177" s="62">
        <v>2009</v>
      </c>
      <c r="D6177" s="61" t="s">
        <v>78</v>
      </c>
      <c r="E6177" s="62">
        <v>40</v>
      </c>
      <c r="F6177" s="62">
        <v>396480</v>
      </c>
      <c r="G6177" s="62">
        <v>64110</v>
      </c>
      <c r="H6177" s="62">
        <v>133.56</v>
      </c>
      <c r="I6177" s="62">
        <v>9912</v>
      </c>
      <c r="J6177" s="62">
        <v>368726.4</v>
      </c>
      <c r="K6177" s="62">
        <v>0</v>
      </c>
      <c r="L6177" s="63"/>
      <c r="M6177" s="63"/>
      <c r="N6177" s="63"/>
      <c r="O6177" s="63"/>
      <c r="P6177" s="63"/>
      <c r="Q6177" s="63"/>
      <c r="R6177" s="63"/>
      <c r="S6177" s="63"/>
      <c r="T6177" s="63"/>
      <c r="U6177" s="63"/>
      <c r="V6177" s="63"/>
      <c r="W6177" s="63"/>
      <c r="X6177" s="63"/>
      <c r="Y6177" s="63"/>
      <c r="Z6177" s="62">
        <v>163600</v>
      </c>
      <c r="AA6177" s="62">
        <v>19576</v>
      </c>
      <c r="AB6177" s="62">
        <v>40.78</v>
      </c>
      <c r="AC6177" s="62">
        <v>4090</v>
      </c>
    </row>
    <row r="6178" spans="1:29" ht="30" x14ac:dyDescent="0.25">
      <c r="A6178" s="61" t="s">
        <v>287</v>
      </c>
      <c r="B6178" s="61" t="s">
        <v>288</v>
      </c>
      <c r="C6178" s="62">
        <v>2018</v>
      </c>
      <c r="D6178" s="61" t="s">
        <v>83</v>
      </c>
      <c r="E6178" s="62">
        <v>9</v>
      </c>
      <c r="F6178" s="62">
        <v>1815</v>
      </c>
      <c r="G6178" s="62">
        <v>986</v>
      </c>
      <c r="H6178" s="62">
        <v>9.1300000000000008</v>
      </c>
      <c r="I6178" s="62">
        <v>201.67</v>
      </c>
      <c r="J6178" s="62">
        <v>1687.95</v>
      </c>
      <c r="K6178" s="62">
        <v>20</v>
      </c>
      <c r="L6178" s="62">
        <v>826</v>
      </c>
      <c r="M6178" s="62">
        <v>7.65</v>
      </c>
      <c r="N6178" s="62">
        <v>2.2200000000000002</v>
      </c>
      <c r="O6178" s="62">
        <v>241.19</v>
      </c>
      <c r="P6178" s="63"/>
      <c r="Q6178" s="63"/>
      <c r="R6178" s="63"/>
      <c r="S6178" s="63"/>
      <c r="T6178" s="63"/>
      <c r="U6178" s="63"/>
      <c r="V6178" s="63"/>
      <c r="W6178" s="63"/>
      <c r="X6178" s="63"/>
      <c r="Y6178" s="63"/>
      <c r="Z6178" s="62">
        <v>27080</v>
      </c>
      <c r="AA6178" s="62">
        <v>3956</v>
      </c>
      <c r="AB6178" s="62">
        <v>36.630000000000003</v>
      </c>
      <c r="AC6178" s="62">
        <v>3008.89</v>
      </c>
    </row>
    <row r="6179" spans="1:29" x14ac:dyDescent="0.25">
      <c r="A6179" s="61" t="s">
        <v>178</v>
      </c>
      <c r="B6179" s="61" t="s">
        <v>179</v>
      </c>
      <c r="C6179" s="62">
        <v>2013</v>
      </c>
      <c r="D6179" s="61" t="s">
        <v>83</v>
      </c>
      <c r="E6179" s="62">
        <v>8</v>
      </c>
      <c r="F6179" s="62">
        <v>676</v>
      </c>
      <c r="G6179" s="62">
        <v>219</v>
      </c>
      <c r="H6179" s="62">
        <v>2.2799999999999998</v>
      </c>
      <c r="I6179" s="62">
        <v>84.5</v>
      </c>
      <c r="J6179" s="62">
        <v>628.67999999999995</v>
      </c>
      <c r="K6179" s="62">
        <v>580.99</v>
      </c>
      <c r="L6179" s="62">
        <v>815</v>
      </c>
      <c r="M6179" s="62">
        <v>8.49</v>
      </c>
      <c r="N6179" s="63"/>
      <c r="O6179" s="63"/>
      <c r="P6179" s="63"/>
      <c r="Q6179" s="63"/>
      <c r="R6179" s="63"/>
      <c r="S6179" s="63"/>
      <c r="T6179" s="63"/>
      <c r="U6179" s="63"/>
      <c r="V6179" s="63"/>
      <c r="W6179" s="63"/>
      <c r="X6179" s="63"/>
      <c r="Y6179" s="63"/>
      <c r="Z6179" s="62">
        <v>0.52</v>
      </c>
      <c r="AA6179" s="62">
        <v>3233</v>
      </c>
      <c r="AB6179" s="62">
        <v>33.68</v>
      </c>
      <c r="AC6179" s="62">
        <v>0.06</v>
      </c>
    </row>
    <row r="6180" spans="1:29" x14ac:dyDescent="0.25">
      <c r="A6180" s="61" t="s">
        <v>130</v>
      </c>
      <c r="B6180" s="61" t="s">
        <v>131</v>
      </c>
      <c r="C6180" s="62">
        <v>2017</v>
      </c>
      <c r="D6180" s="61" t="s">
        <v>301</v>
      </c>
      <c r="E6180" s="62">
        <v>78</v>
      </c>
      <c r="F6180" s="62">
        <v>576540</v>
      </c>
      <c r="G6180" s="62">
        <v>70962</v>
      </c>
      <c r="H6180" s="62">
        <v>75.81</v>
      </c>
      <c r="I6180" s="62">
        <v>7391.54</v>
      </c>
      <c r="J6180" s="62">
        <v>536182.19999999995</v>
      </c>
      <c r="K6180" s="62">
        <v>146040.74</v>
      </c>
      <c r="L6180" s="62">
        <v>41914</v>
      </c>
      <c r="M6180" s="62">
        <v>44.78</v>
      </c>
      <c r="N6180" s="62">
        <v>1872.32</v>
      </c>
      <c r="O6180" s="62">
        <v>1761149.06</v>
      </c>
      <c r="P6180" s="63"/>
      <c r="Q6180" s="63"/>
      <c r="R6180" s="63"/>
      <c r="S6180" s="63"/>
      <c r="T6180" s="63"/>
      <c r="U6180" s="63"/>
      <c r="V6180" s="63"/>
      <c r="W6180" s="63"/>
      <c r="X6180" s="63"/>
      <c r="Y6180" s="63"/>
      <c r="Z6180" s="62">
        <v>3560</v>
      </c>
      <c r="AA6180" s="62">
        <v>23631</v>
      </c>
      <c r="AB6180" s="62">
        <v>25.25</v>
      </c>
      <c r="AC6180" s="62">
        <v>45.64</v>
      </c>
    </row>
    <row r="6181" spans="1:29" x14ac:dyDescent="0.25">
      <c r="A6181" s="61" t="s">
        <v>260</v>
      </c>
      <c r="B6181" s="61" t="s">
        <v>261</v>
      </c>
      <c r="C6181" s="62">
        <v>2007</v>
      </c>
      <c r="D6181" s="61" t="s">
        <v>301</v>
      </c>
      <c r="E6181" s="62">
        <v>47</v>
      </c>
      <c r="F6181" s="62">
        <v>491100</v>
      </c>
      <c r="G6181" s="62">
        <v>48938</v>
      </c>
      <c r="H6181" s="62">
        <v>86.77</v>
      </c>
      <c r="I6181" s="62">
        <v>10448.94</v>
      </c>
      <c r="J6181" s="62">
        <v>456723</v>
      </c>
      <c r="K6181" s="62">
        <v>0</v>
      </c>
      <c r="L6181" s="63"/>
      <c r="M6181" s="63"/>
      <c r="N6181" s="63"/>
      <c r="O6181" s="63"/>
      <c r="P6181" s="63"/>
      <c r="Q6181" s="63"/>
      <c r="R6181" s="63"/>
      <c r="S6181" s="63"/>
      <c r="T6181" s="63"/>
      <c r="U6181" s="63"/>
      <c r="V6181" s="63"/>
      <c r="W6181" s="63"/>
      <c r="X6181" s="63"/>
      <c r="Y6181" s="63"/>
      <c r="Z6181" s="62">
        <v>983</v>
      </c>
      <c r="AA6181" s="62">
        <v>10099</v>
      </c>
      <c r="AB6181" s="62">
        <v>17.91</v>
      </c>
      <c r="AC6181" s="62">
        <v>20.91</v>
      </c>
    </row>
    <row r="6182" spans="1:29" ht="30" x14ac:dyDescent="0.25">
      <c r="A6182" s="61" t="s">
        <v>151</v>
      </c>
      <c r="B6182" s="61" t="s">
        <v>152</v>
      </c>
      <c r="C6182" s="62">
        <v>2013</v>
      </c>
      <c r="D6182" s="61" t="s">
        <v>78</v>
      </c>
      <c r="E6182" s="62">
        <v>40</v>
      </c>
      <c r="F6182" s="62">
        <v>222372</v>
      </c>
      <c r="G6182" s="62">
        <v>23430</v>
      </c>
      <c r="H6182" s="62">
        <v>48.81</v>
      </c>
      <c r="I6182" s="62">
        <v>5559.3</v>
      </c>
      <c r="J6182" s="62">
        <v>206805.96</v>
      </c>
      <c r="K6182" s="62">
        <v>0</v>
      </c>
      <c r="L6182" s="63"/>
      <c r="M6182" s="63"/>
      <c r="N6182" s="63"/>
      <c r="O6182" s="63"/>
      <c r="P6182" s="63"/>
      <c r="Q6182" s="63"/>
      <c r="R6182" s="63"/>
      <c r="S6182" s="63"/>
      <c r="T6182" s="63"/>
      <c r="U6182" s="63"/>
      <c r="V6182" s="63"/>
      <c r="W6182" s="63"/>
      <c r="X6182" s="63"/>
      <c r="Y6182" s="63"/>
      <c r="Z6182" s="62">
        <v>0</v>
      </c>
      <c r="AA6182" s="62">
        <v>2073</v>
      </c>
      <c r="AB6182" s="62">
        <v>4.32</v>
      </c>
      <c r="AC6182" s="62">
        <v>0</v>
      </c>
    </row>
    <row r="6183" spans="1:29" x14ac:dyDescent="0.25">
      <c r="A6183" s="61" t="s">
        <v>84</v>
      </c>
      <c r="B6183" s="61" t="s">
        <v>85</v>
      </c>
      <c r="C6183" s="62">
        <v>2017</v>
      </c>
      <c r="D6183" s="61" t="s">
        <v>99</v>
      </c>
      <c r="E6183" s="62">
        <v>80</v>
      </c>
      <c r="F6183" s="62">
        <v>613393</v>
      </c>
      <c r="G6183" s="62">
        <v>107054</v>
      </c>
      <c r="H6183" s="62">
        <v>111.51</v>
      </c>
      <c r="I6183" s="62">
        <v>7667.41</v>
      </c>
      <c r="J6183" s="62">
        <v>570455.49</v>
      </c>
      <c r="K6183" s="62">
        <v>0</v>
      </c>
      <c r="L6183" s="63"/>
      <c r="M6183" s="63"/>
      <c r="N6183" s="63"/>
      <c r="O6183" s="63"/>
      <c r="P6183" s="63"/>
      <c r="Q6183" s="63"/>
      <c r="R6183" s="63"/>
      <c r="S6183" s="63"/>
      <c r="T6183" s="63"/>
      <c r="U6183" s="63"/>
      <c r="V6183" s="63"/>
      <c r="W6183" s="63"/>
      <c r="X6183" s="63"/>
      <c r="Y6183" s="63"/>
      <c r="Z6183" s="62">
        <v>2415</v>
      </c>
      <c r="AA6183" s="62">
        <v>12510</v>
      </c>
      <c r="AB6183" s="62">
        <v>13.03</v>
      </c>
      <c r="AC6183" s="62">
        <v>30.19</v>
      </c>
    </row>
    <row r="6184" spans="1:29" x14ac:dyDescent="0.25">
      <c r="A6184" s="61" t="s">
        <v>420</v>
      </c>
      <c r="B6184" s="61" t="s">
        <v>421</v>
      </c>
      <c r="C6184" s="62">
        <v>2017</v>
      </c>
      <c r="D6184" s="61" t="s">
        <v>99</v>
      </c>
      <c r="E6184" s="62">
        <v>120</v>
      </c>
      <c r="F6184" s="62">
        <v>641662</v>
      </c>
      <c r="G6184" s="62">
        <v>119659</v>
      </c>
      <c r="H6184" s="62">
        <v>83.1</v>
      </c>
      <c r="I6184" s="62">
        <v>5347.18</v>
      </c>
      <c r="J6184" s="62">
        <v>596745.66</v>
      </c>
      <c r="K6184" s="62">
        <v>51125.120000000003</v>
      </c>
      <c r="L6184" s="62">
        <v>62248</v>
      </c>
      <c r="M6184" s="62">
        <v>43.23</v>
      </c>
      <c r="N6184" s="62">
        <v>426.04</v>
      </c>
      <c r="O6184" s="62">
        <v>616533.17000000004</v>
      </c>
      <c r="P6184" s="63"/>
      <c r="Q6184" s="63"/>
      <c r="R6184" s="63"/>
      <c r="S6184" s="63"/>
      <c r="T6184" s="63"/>
      <c r="U6184" s="63"/>
      <c r="V6184" s="63"/>
      <c r="W6184" s="63"/>
      <c r="X6184" s="63"/>
      <c r="Y6184" s="63"/>
      <c r="Z6184" s="62">
        <v>3167</v>
      </c>
      <c r="AA6184" s="62">
        <v>50454</v>
      </c>
      <c r="AB6184" s="62">
        <v>35.04</v>
      </c>
      <c r="AC6184" s="62">
        <v>26.39</v>
      </c>
    </row>
    <row r="6185" spans="1:29" ht="30" x14ac:dyDescent="0.25">
      <c r="A6185" s="61" t="s">
        <v>367</v>
      </c>
      <c r="B6185" s="61" t="s">
        <v>368</v>
      </c>
      <c r="C6185" s="62">
        <v>2013</v>
      </c>
      <c r="D6185" s="61" t="s">
        <v>86</v>
      </c>
      <c r="E6185" s="62">
        <v>40</v>
      </c>
      <c r="F6185" s="62">
        <v>230768</v>
      </c>
      <c r="G6185" s="62">
        <v>39455</v>
      </c>
      <c r="H6185" s="62">
        <v>82.2</v>
      </c>
      <c r="I6185" s="62">
        <v>5769.2</v>
      </c>
      <c r="J6185" s="62">
        <v>214614.24</v>
      </c>
      <c r="K6185" s="62">
        <v>17003.88</v>
      </c>
      <c r="L6185" s="62">
        <v>27810</v>
      </c>
      <c r="M6185" s="62">
        <v>57.94</v>
      </c>
      <c r="N6185" s="62">
        <v>425.1</v>
      </c>
      <c r="O6185" s="62">
        <v>205054.89</v>
      </c>
      <c r="P6185" s="63"/>
      <c r="Q6185" s="63"/>
      <c r="R6185" s="63"/>
      <c r="S6185" s="63"/>
      <c r="T6185" s="63"/>
      <c r="U6185" s="63"/>
      <c r="V6185" s="63"/>
      <c r="W6185" s="63"/>
      <c r="X6185" s="63"/>
      <c r="Y6185" s="63"/>
      <c r="Z6185" s="62">
        <v>210500</v>
      </c>
      <c r="AA6185" s="62">
        <v>18524</v>
      </c>
      <c r="AB6185" s="62">
        <v>38.590000000000003</v>
      </c>
      <c r="AC6185" s="62">
        <v>5262.5</v>
      </c>
    </row>
    <row r="6186" spans="1:29" ht="30" x14ac:dyDescent="0.25">
      <c r="A6186" s="61" t="s">
        <v>188</v>
      </c>
      <c r="B6186" s="61" t="s">
        <v>189</v>
      </c>
      <c r="C6186" s="62">
        <v>2016</v>
      </c>
      <c r="D6186" s="61" t="s">
        <v>104</v>
      </c>
      <c r="E6186" s="62">
        <v>8</v>
      </c>
      <c r="F6186" s="62">
        <v>27877</v>
      </c>
      <c r="G6186" s="62">
        <v>45424</v>
      </c>
      <c r="H6186" s="62">
        <v>473.17</v>
      </c>
      <c r="I6186" s="62">
        <v>3484.63</v>
      </c>
      <c r="J6186" s="62">
        <v>25925.61</v>
      </c>
      <c r="K6186" s="62">
        <v>2058.1999999999998</v>
      </c>
      <c r="L6186" s="62">
        <v>3398</v>
      </c>
      <c r="M6186" s="62">
        <v>35.4</v>
      </c>
      <c r="N6186" s="62">
        <v>257.27</v>
      </c>
      <c r="O6186" s="62">
        <v>24820.400000000001</v>
      </c>
      <c r="P6186" s="63"/>
      <c r="Q6186" s="63"/>
      <c r="R6186" s="63"/>
      <c r="S6186" s="63"/>
      <c r="T6186" s="63"/>
      <c r="U6186" s="63"/>
      <c r="V6186" s="63"/>
      <c r="W6186" s="63"/>
      <c r="X6186" s="63"/>
      <c r="Y6186" s="63"/>
      <c r="Z6186" s="62">
        <v>406</v>
      </c>
      <c r="AA6186" s="62">
        <v>3227</v>
      </c>
      <c r="AB6186" s="62">
        <v>33.61</v>
      </c>
      <c r="AC6186" s="62">
        <v>50.75</v>
      </c>
    </row>
    <row r="6187" spans="1:29" x14ac:dyDescent="0.25">
      <c r="A6187" s="61" t="s">
        <v>502</v>
      </c>
      <c r="B6187" s="61" t="s">
        <v>503</v>
      </c>
      <c r="C6187" s="62">
        <v>2015</v>
      </c>
      <c r="D6187" s="61" t="s">
        <v>78</v>
      </c>
      <c r="E6187" s="62">
        <v>40</v>
      </c>
      <c r="F6187" s="62">
        <v>324000</v>
      </c>
      <c r="G6187" s="62">
        <v>50719</v>
      </c>
      <c r="H6187" s="62">
        <v>105.66</v>
      </c>
      <c r="I6187" s="62">
        <v>8100</v>
      </c>
      <c r="J6187" s="62">
        <v>301320</v>
      </c>
      <c r="K6187" s="62">
        <v>0</v>
      </c>
      <c r="L6187" s="63"/>
      <c r="M6187" s="63"/>
      <c r="N6187" s="63"/>
      <c r="O6187" s="63"/>
      <c r="P6187" s="63"/>
      <c r="Q6187" s="63"/>
      <c r="R6187" s="63"/>
      <c r="S6187" s="63"/>
      <c r="T6187" s="63"/>
      <c r="U6187" s="63"/>
      <c r="V6187" s="63"/>
      <c r="W6187" s="63"/>
      <c r="X6187" s="63"/>
      <c r="Y6187" s="63"/>
      <c r="Z6187" s="62">
        <v>868.64</v>
      </c>
      <c r="AA6187" s="62">
        <v>21198</v>
      </c>
      <c r="AB6187" s="62">
        <v>44.16</v>
      </c>
      <c r="AC6187" s="62">
        <v>21.72</v>
      </c>
    </row>
    <row r="6188" spans="1:29" ht="30" x14ac:dyDescent="0.25">
      <c r="A6188" s="61" t="s">
        <v>115</v>
      </c>
      <c r="B6188" s="61" t="s">
        <v>116</v>
      </c>
      <c r="C6188" s="62">
        <v>2006</v>
      </c>
      <c r="D6188" s="61" t="s">
        <v>86</v>
      </c>
      <c r="E6188" s="62">
        <v>48</v>
      </c>
      <c r="F6188" s="62">
        <v>11784</v>
      </c>
      <c r="G6188" s="62">
        <v>2590</v>
      </c>
      <c r="H6188" s="62">
        <v>4.5</v>
      </c>
      <c r="I6188" s="62">
        <v>245.5</v>
      </c>
      <c r="J6188" s="62">
        <v>10959.12</v>
      </c>
      <c r="K6188" s="62">
        <v>0</v>
      </c>
      <c r="L6188" s="63"/>
      <c r="M6188" s="63"/>
      <c r="N6188" s="63"/>
      <c r="O6188" s="63"/>
      <c r="P6188" s="63"/>
      <c r="Q6188" s="63"/>
      <c r="R6188" s="63"/>
      <c r="S6188" s="63"/>
      <c r="T6188" s="63"/>
      <c r="U6188" s="62">
        <v>1300</v>
      </c>
      <c r="V6188" s="62">
        <v>3110</v>
      </c>
      <c r="W6188" s="62">
        <v>5.4</v>
      </c>
      <c r="X6188" s="62">
        <v>27</v>
      </c>
      <c r="Y6188" s="62">
        <v>29099.200000000001</v>
      </c>
      <c r="Z6188" s="62">
        <v>328300</v>
      </c>
      <c r="AA6188" s="62">
        <v>32013</v>
      </c>
      <c r="AB6188" s="62">
        <v>55.58</v>
      </c>
      <c r="AC6188" s="62">
        <v>6839.58</v>
      </c>
    </row>
    <row r="6189" spans="1:29" x14ac:dyDescent="0.25">
      <c r="A6189" s="61" t="s">
        <v>163</v>
      </c>
      <c r="B6189" s="61" t="s">
        <v>164</v>
      </c>
      <c r="C6189" s="62">
        <v>2013</v>
      </c>
      <c r="D6189" s="61" t="s">
        <v>135</v>
      </c>
      <c r="E6189" s="62">
        <v>136</v>
      </c>
      <c r="F6189" s="62">
        <v>24078</v>
      </c>
      <c r="G6189" s="62">
        <v>5977</v>
      </c>
      <c r="H6189" s="62">
        <v>3.66</v>
      </c>
      <c r="I6189" s="62">
        <v>177.04</v>
      </c>
      <c r="J6189" s="62">
        <v>22392.54</v>
      </c>
      <c r="K6189" s="62">
        <v>631.42999999999995</v>
      </c>
      <c r="L6189" s="62">
        <v>1511</v>
      </c>
      <c r="M6189" s="62">
        <v>0.93</v>
      </c>
      <c r="N6189" s="62">
        <v>4.6399999999999997</v>
      </c>
      <c r="O6189" s="62">
        <v>7614.55</v>
      </c>
      <c r="P6189" s="63"/>
      <c r="Q6189" s="63"/>
      <c r="R6189" s="63"/>
      <c r="S6189" s="63"/>
      <c r="T6189" s="63"/>
      <c r="U6189" s="63"/>
      <c r="V6189" s="63"/>
      <c r="W6189" s="63"/>
      <c r="X6189" s="63"/>
      <c r="Y6189" s="63"/>
      <c r="Z6189" s="62">
        <v>1481150</v>
      </c>
      <c r="AA6189" s="62">
        <v>120365</v>
      </c>
      <c r="AB6189" s="62">
        <v>73.75</v>
      </c>
      <c r="AC6189" s="62">
        <v>10890.81</v>
      </c>
    </row>
    <row r="6190" spans="1:29" ht="45" x14ac:dyDescent="0.25">
      <c r="A6190" s="61" t="s">
        <v>344</v>
      </c>
      <c r="B6190" s="61" t="s">
        <v>345</v>
      </c>
      <c r="C6190" s="62">
        <v>2011</v>
      </c>
      <c r="D6190" s="61" t="s">
        <v>89</v>
      </c>
      <c r="E6190" s="62">
        <v>80</v>
      </c>
      <c r="F6190" s="62">
        <v>854000</v>
      </c>
      <c r="G6190" s="62">
        <v>137406</v>
      </c>
      <c r="H6190" s="62">
        <v>143.13</v>
      </c>
      <c r="I6190" s="62">
        <v>10675</v>
      </c>
      <c r="J6190" s="62">
        <v>794220</v>
      </c>
      <c r="K6190" s="62">
        <v>0</v>
      </c>
      <c r="L6190" s="63"/>
      <c r="M6190" s="63"/>
      <c r="N6190" s="63"/>
      <c r="O6190" s="63"/>
      <c r="P6190" s="63"/>
      <c r="Q6190" s="63"/>
      <c r="R6190" s="63"/>
      <c r="S6190" s="63"/>
      <c r="T6190" s="63"/>
      <c r="U6190" s="63"/>
      <c r="V6190" s="63"/>
      <c r="W6190" s="63"/>
      <c r="X6190" s="63"/>
      <c r="Y6190" s="63"/>
      <c r="Z6190" s="62">
        <v>3154</v>
      </c>
      <c r="AA6190" s="62">
        <v>14508</v>
      </c>
      <c r="AB6190" s="62">
        <v>15.11</v>
      </c>
      <c r="AC6190" s="62">
        <v>39.43</v>
      </c>
    </row>
    <row r="6191" spans="1:29" x14ac:dyDescent="0.25">
      <c r="A6191" s="61" t="s">
        <v>204</v>
      </c>
      <c r="B6191" s="61" t="s">
        <v>205</v>
      </c>
      <c r="C6191" s="62">
        <v>2010</v>
      </c>
      <c r="D6191" s="61" t="s">
        <v>75</v>
      </c>
      <c r="E6191" s="62">
        <v>8</v>
      </c>
      <c r="F6191" s="62">
        <v>25663</v>
      </c>
      <c r="G6191" s="62">
        <v>3659</v>
      </c>
      <c r="H6191" s="62">
        <v>38.11</v>
      </c>
      <c r="I6191" s="62">
        <v>3207.88</v>
      </c>
      <c r="J6191" s="62">
        <v>23866.59</v>
      </c>
      <c r="K6191" s="62">
        <v>0</v>
      </c>
      <c r="L6191" s="63"/>
      <c r="M6191" s="63"/>
      <c r="N6191" s="63"/>
      <c r="O6191" s="63"/>
      <c r="P6191" s="63"/>
      <c r="Q6191" s="63"/>
      <c r="R6191" s="63"/>
      <c r="S6191" s="63"/>
      <c r="T6191" s="63"/>
      <c r="U6191" s="63"/>
      <c r="V6191" s="63"/>
      <c r="W6191" s="63"/>
      <c r="X6191" s="63"/>
      <c r="Y6191" s="63"/>
      <c r="Z6191" s="62">
        <v>33260</v>
      </c>
      <c r="AA6191" s="62">
        <v>5638</v>
      </c>
      <c r="AB6191" s="62">
        <v>58.73</v>
      </c>
      <c r="AC6191" s="62">
        <v>4157.5</v>
      </c>
    </row>
    <row r="6192" spans="1:29" x14ac:dyDescent="0.25">
      <c r="A6192" s="61" t="s">
        <v>399</v>
      </c>
      <c r="B6192" s="61" t="s">
        <v>400</v>
      </c>
      <c r="C6192" s="62">
        <v>2004</v>
      </c>
      <c r="D6192" s="61" t="s">
        <v>78</v>
      </c>
      <c r="E6192" s="62">
        <v>40</v>
      </c>
      <c r="F6192" s="62">
        <v>179106</v>
      </c>
      <c r="G6192" s="62">
        <v>18488</v>
      </c>
      <c r="H6192" s="62">
        <v>38.520000000000003</v>
      </c>
      <c r="I6192" s="62">
        <v>4477.6499999999996</v>
      </c>
      <c r="J6192" s="62">
        <v>166568.57999999999</v>
      </c>
      <c r="K6192" s="62">
        <v>0</v>
      </c>
      <c r="L6192" s="62">
        <v>0</v>
      </c>
      <c r="M6192" s="62">
        <v>0</v>
      </c>
      <c r="N6192" s="63"/>
      <c r="O6192" s="63"/>
      <c r="P6192" s="62">
        <v>0</v>
      </c>
      <c r="Q6192" s="62">
        <v>0</v>
      </c>
      <c r="R6192" s="62">
        <v>0</v>
      </c>
      <c r="S6192" s="62">
        <v>0</v>
      </c>
      <c r="T6192" s="62">
        <v>0</v>
      </c>
      <c r="U6192" s="62">
        <v>0</v>
      </c>
      <c r="V6192" s="62">
        <v>0</v>
      </c>
      <c r="W6192" s="62">
        <v>0</v>
      </c>
      <c r="X6192" s="62">
        <v>0</v>
      </c>
      <c r="Y6192" s="62">
        <v>0</v>
      </c>
      <c r="Z6192" s="62">
        <v>0</v>
      </c>
      <c r="AA6192" s="62">
        <v>25200</v>
      </c>
      <c r="AB6192" s="62">
        <v>52.5</v>
      </c>
      <c r="AC6192" s="62">
        <v>0</v>
      </c>
    </row>
    <row r="6193" spans="1:29" x14ac:dyDescent="0.25">
      <c r="A6193" s="61" t="s">
        <v>354</v>
      </c>
      <c r="B6193" s="61" t="s">
        <v>355</v>
      </c>
      <c r="C6193" s="62">
        <v>2014</v>
      </c>
      <c r="D6193" s="61" t="s">
        <v>75</v>
      </c>
      <c r="E6193" s="62">
        <v>16</v>
      </c>
      <c r="F6193" s="62">
        <v>2299</v>
      </c>
      <c r="G6193" s="62">
        <v>810</v>
      </c>
      <c r="H6193" s="62">
        <v>4.22</v>
      </c>
      <c r="I6193" s="62">
        <v>143.69</v>
      </c>
      <c r="J6193" s="62">
        <v>2138.0700000000002</v>
      </c>
      <c r="K6193" s="62">
        <v>114.45</v>
      </c>
      <c r="L6193" s="62">
        <v>316</v>
      </c>
      <c r="M6193" s="62">
        <v>1.65</v>
      </c>
      <c r="N6193" s="63"/>
      <c r="O6193" s="63"/>
      <c r="P6193" s="63"/>
      <c r="Q6193" s="63"/>
      <c r="R6193" s="63"/>
      <c r="S6193" s="63"/>
      <c r="T6193" s="63"/>
      <c r="U6193" s="62">
        <v>1514</v>
      </c>
      <c r="V6193" s="62">
        <v>2653</v>
      </c>
      <c r="W6193" s="62">
        <v>13.82</v>
      </c>
      <c r="X6193" s="62">
        <v>94</v>
      </c>
      <c r="Y6193" s="62">
        <v>33889.379999999997</v>
      </c>
      <c r="Z6193" s="62">
        <v>131812</v>
      </c>
      <c r="AA6193" s="62">
        <v>8245</v>
      </c>
      <c r="AB6193" s="62">
        <v>42.94</v>
      </c>
      <c r="AC6193" s="62">
        <v>8238.25</v>
      </c>
    </row>
    <row r="6194" spans="1:29" x14ac:dyDescent="0.25">
      <c r="A6194" s="61" t="s">
        <v>208</v>
      </c>
      <c r="B6194" s="61" t="s">
        <v>209</v>
      </c>
      <c r="C6194" s="62">
        <v>2011</v>
      </c>
      <c r="D6194" s="61" t="s">
        <v>150</v>
      </c>
      <c r="E6194" s="62">
        <v>8</v>
      </c>
      <c r="F6194" s="62">
        <v>0</v>
      </c>
      <c r="G6194" s="62">
        <v>0</v>
      </c>
      <c r="H6194" s="62">
        <v>0</v>
      </c>
      <c r="I6194" s="62">
        <v>0</v>
      </c>
      <c r="J6194" s="62">
        <v>0</v>
      </c>
      <c r="K6194" s="62">
        <v>0</v>
      </c>
      <c r="L6194" s="62">
        <v>0</v>
      </c>
      <c r="M6194" s="62">
        <v>0</v>
      </c>
      <c r="N6194" s="63"/>
      <c r="O6194" s="63"/>
      <c r="P6194" s="63"/>
      <c r="Q6194" s="63"/>
      <c r="R6194" s="63"/>
      <c r="S6194" s="63"/>
      <c r="T6194" s="63"/>
      <c r="U6194" s="63"/>
      <c r="V6194" s="63"/>
      <c r="W6194" s="63"/>
      <c r="X6194" s="63"/>
      <c r="Y6194" s="63"/>
      <c r="Z6194" s="62">
        <v>100</v>
      </c>
      <c r="AA6194" s="62">
        <v>470</v>
      </c>
      <c r="AB6194" s="62">
        <v>4.9000000000000004</v>
      </c>
      <c r="AC6194" s="62">
        <v>12.5</v>
      </c>
    </row>
    <row r="6195" spans="1:29" ht="30" x14ac:dyDescent="0.25">
      <c r="A6195" s="61" t="s">
        <v>403</v>
      </c>
      <c r="B6195" s="61" t="s">
        <v>404</v>
      </c>
      <c r="C6195" s="62">
        <v>2010</v>
      </c>
      <c r="D6195" s="61" t="s">
        <v>99</v>
      </c>
      <c r="E6195" s="62">
        <v>44</v>
      </c>
      <c r="F6195" s="62">
        <v>259386</v>
      </c>
      <c r="G6195" s="62">
        <v>95635</v>
      </c>
      <c r="H6195" s="62">
        <v>181.13</v>
      </c>
      <c r="I6195" s="62">
        <v>5895.14</v>
      </c>
      <c r="J6195" s="62">
        <v>241228.98</v>
      </c>
      <c r="K6195" s="62">
        <v>0</v>
      </c>
      <c r="L6195" s="63"/>
      <c r="M6195" s="63"/>
      <c r="N6195" s="63"/>
      <c r="O6195" s="63"/>
      <c r="P6195" s="63"/>
      <c r="Q6195" s="63"/>
      <c r="R6195" s="63"/>
      <c r="S6195" s="63"/>
      <c r="T6195" s="63"/>
      <c r="U6195" s="63"/>
      <c r="V6195" s="63"/>
      <c r="W6195" s="63"/>
      <c r="X6195" s="63"/>
      <c r="Y6195" s="63"/>
      <c r="Z6195" s="62">
        <v>52</v>
      </c>
      <c r="AA6195" s="62">
        <v>1754</v>
      </c>
      <c r="AB6195" s="62">
        <v>3.32</v>
      </c>
      <c r="AC6195" s="62">
        <v>1.18</v>
      </c>
    </row>
    <row r="6196" spans="1:29" ht="30" x14ac:dyDescent="0.25">
      <c r="A6196" s="61" t="s">
        <v>92</v>
      </c>
      <c r="B6196" s="61" t="s">
        <v>93</v>
      </c>
      <c r="C6196" s="62">
        <v>2008</v>
      </c>
      <c r="D6196" s="61" t="s">
        <v>78</v>
      </c>
      <c r="E6196" s="62">
        <v>64</v>
      </c>
      <c r="F6196" s="62">
        <v>17920</v>
      </c>
      <c r="G6196" s="62">
        <v>3767</v>
      </c>
      <c r="H6196" s="62">
        <v>4.9000000000000004</v>
      </c>
      <c r="I6196" s="62">
        <v>280</v>
      </c>
      <c r="J6196" s="62">
        <v>16665.599999999999</v>
      </c>
      <c r="K6196" s="62">
        <v>1530.55</v>
      </c>
      <c r="L6196" s="62">
        <v>2659</v>
      </c>
      <c r="M6196" s="62">
        <v>3.46</v>
      </c>
      <c r="N6196" s="62">
        <v>23.91</v>
      </c>
      <c r="O6196" s="62">
        <v>18457.400000000001</v>
      </c>
      <c r="P6196" s="63"/>
      <c r="Q6196" s="63"/>
      <c r="R6196" s="63"/>
      <c r="S6196" s="63"/>
      <c r="T6196" s="63"/>
      <c r="U6196" s="63"/>
      <c r="V6196" s="63"/>
      <c r="W6196" s="63"/>
      <c r="X6196" s="63"/>
      <c r="Y6196" s="63"/>
      <c r="Z6196" s="62">
        <v>0</v>
      </c>
      <c r="AA6196" s="63"/>
      <c r="AB6196" s="63"/>
      <c r="AC6196" s="62">
        <v>0</v>
      </c>
    </row>
    <row r="6197" spans="1:29" ht="30" x14ac:dyDescent="0.25">
      <c r="A6197" s="61" t="s">
        <v>237</v>
      </c>
      <c r="B6197" s="61" t="s">
        <v>238</v>
      </c>
      <c r="C6197" s="62">
        <v>2013</v>
      </c>
      <c r="D6197" s="61" t="s">
        <v>226</v>
      </c>
      <c r="E6197" s="62">
        <v>102</v>
      </c>
      <c r="F6197" s="62">
        <v>164138</v>
      </c>
      <c r="G6197" s="62">
        <v>50876</v>
      </c>
      <c r="H6197" s="62">
        <v>41.57</v>
      </c>
      <c r="I6197" s="62">
        <v>1609.2</v>
      </c>
      <c r="J6197" s="62">
        <v>152648.34</v>
      </c>
      <c r="K6197" s="62">
        <v>33235.74</v>
      </c>
      <c r="L6197" s="62">
        <v>59824</v>
      </c>
      <c r="M6197" s="62">
        <v>48.88</v>
      </c>
      <c r="N6197" s="62">
        <v>325.83999999999997</v>
      </c>
      <c r="O6197" s="62">
        <v>400799.78</v>
      </c>
      <c r="P6197" s="63"/>
      <c r="Q6197" s="63"/>
      <c r="R6197" s="63"/>
      <c r="S6197" s="63"/>
      <c r="T6197" s="63"/>
      <c r="U6197" s="63"/>
      <c r="V6197" s="63"/>
      <c r="W6197" s="63"/>
      <c r="X6197" s="63"/>
      <c r="Y6197" s="63"/>
      <c r="Z6197" s="62">
        <v>431100</v>
      </c>
      <c r="AA6197" s="62">
        <v>49378</v>
      </c>
      <c r="AB6197" s="62">
        <v>40.340000000000003</v>
      </c>
      <c r="AC6197" s="62">
        <v>4226.47</v>
      </c>
    </row>
    <row r="6198" spans="1:29" ht="30" x14ac:dyDescent="0.25">
      <c r="A6198" s="61" t="s">
        <v>148</v>
      </c>
      <c r="B6198" s="61" t="s">
        <v>149</v>
      </c>
      <c r="C6198" s="62">
        <v>2015</v>
      </c>
      <c r="D6198" s="61" t="s">
        <v>89</v>
      </c>
      <c r="E6198" s="62">
        <v>43</v>
      </c>
      <c r="F6198" s="62">
        <v>178233</v>
      </c>
      <c r="G6198" s="62">
        <v>55278</v>
      </c>
      <c r="H6198" s="62">
        <v>107.13</v>
      </c>
      <c r="I6198" s="62">
        <v>4144.95</v>
      </c>
      <c r="J6198" s="62">
        <v>165756.69</v>
      </c>
      <c r="K6198" s="62">
        <v>0</v>
      </c>
      <c r="L6198" s="62">
        <v>0</v>
      </c>
      <c r="M6198" s="62">
        <v>0</v>
      </c>
      <c r="N6198" s="63"/>
      <c r="O6198" s="63"/>
      <c r="P6198" s="63"/>
      <c r="Q6198" s="63"/>
      <c r="R6198" s="63"/>
      <c r="S6198" s="63"/>
      <c r="T6198" s="63"/>
      <c r="U6198" s="63"/>
      <c r="V6198" s="63"/>
      <c r="W6198" s="63"/>
      <c r="X6198" s="63"/>
      <c r="Y6198" s="63"/>
      <c r="Z6198" s="62">
        <v>79783.69</v>
      </c>
      <c r="AA6198" s="62">
        <v>17691</v>
      </c>
      <c r="AB6198" s="62">
        <v>34.28</v>
      </c>
      <c r="AC6198" s="62">
        <v>1855.43</v>
      </c>
    </row>
    <row r="6199" spans="1:29" x14ac:dyDescent="0.25">
      <c r="A6199" s="61" t="s">
        <v>126</v>
      </c>
      <c r="B6199" s="61" t="s">
        <v>127</v>
      </c>
      <c r="C6199" s="62">
        <v>2007</v>
      </c>
      <c r="D6199" s="61" t="s">
        <v>468</v>
      </c>
      <c r="E6199" s="62">
        <v>85</v>
      </c>
      <c r="F6199" s="62">
        <v>325538</v>
      </c>
      <c r="G6199" s="62">
        <v>53333</v>
      </c>
      <c r="H6199" s="62">
        <v>52.29</v>
      </c>
      <c r="I6199" s="62">
        <v>3829.86</v>
      </c>
      <c r="J6199" s="62">
        <v>302750.34000000003</v>
      </c>
      <c r="K6199" s="62">
        <v>55925.32</v>
      </c>
      <c r="L6199" s="62">
        <v>69518</v>
      </c>
      <c r="M6199" s="62">
        <v>68.150000000000006</v>
      </c>
      <c r="N6199" s="62">
        <v>657.94</v>
      </c>
      <c r="O6199" s="62">
        <v>674420.15</v>
      </c>
      <c r="P6199" s="63"/>
      <c r="Q6199" s="63"/>
      <c r="R6199" s="63"/>
      <c r="S6199" s="63"/>
      <c r="T6199" s="63"/>
      <c r="U6199" s="63"/>
      <c r="V6199" s="63"/>
      <c r="W6199" s="63"/>
      <c r="X6199" s="63"/>
      <c r="Y6199" s="63"/>
      <c r="Z6199" s="62">
        <v>7451</v>
      </c>
      <c r="AA6199" s="62">
        <v>42151</v>
      </c>
      <c r="AB6199" s="62">
        <v>41.32</v>
      </c>
      <c r="AC6199" s="62">
        <v>87.66</v>
      </c>
    </row>
    <row r="6200" spans="1:29" ht="30" x14ac:dyDescent="0.25">
      <c r="A6200" s="61" t="s">
        <v>498</v>
      </c>
      <c r="B6200" s="61" t="s">
        <v>499</v>
      </c>
      <c r="C6200" s="62">
        <v>2017</v>
      </c>
      <c r="D6200" s="61" t="s">
        <v>78</v>
      </c>
      <c r="E6200" s="62">
        <v>48</v>
      </c>
      <c r="F6200" s="62">
        <v>110833</v>
      </c>
      <c r="G6200" s="62">
        <v>43224</v>
      </c>
      <c r="H6200" s="62">
        <v>75.040000000000006</v>
      </c>
      <c r="I6200" s="62">
        <v>2309.02</v>
      </c>
      <c r="J6200" s="62">
        <v>103074.69</v>
      </c>
      <c r="K6200" s="62">
        <v>0</v>
      </c>
      <c r="L6200" s="63"/>
      <c r="M6200" s="63"/>
      <c r="N6200" s="63"/>
      <c r="O6200" s="63"/>
      <c r="P6200" s="63"/>
      <c r="Q6200" s="63"/>
      <c r="R6200" s="63"/>
      <c r="S6200" s="63"/>
      <c r="T6200" s="63"/>
      <c r="U6200" s="63"/>
      <c r="V6200" s="63"/>
      <c r="W6200" s="63"/>
      <c r="X6200" s="63"/>
      <c r="Y6200" s="63"/>
      <c r="Z6200" s="62">
        <v>0</v>
      </c>
      <c r="AA6200" s="63"/>
      <c r="AB6200" s="63"/>
      <c r="AC6200" s="62">
        <v>0</v>
      </c>
    </row>
    <row r="6201" spans="1:29" ht="60" x14ac:dyDescent="0.25">
      <c r="A6201" s="61" t="s">
        <v>567</v>
      </c>
      <c r="B6201" s="61" t="s">
        <v>568</v>
      </c>
      <c r="C6201" s="62">
        <v>2015</v>
      </c>
      <c r="D6201" s="61" t="s">
        <v>78</v>
      </c>
      <c r="E6201" s="62">
        <v>36</v>
      </c>
      <c r="F6201" s="62">
        <v>141179</v>
      </c>
      <c r="G6201" s="62">
        <v>24822</v>
      </c>
      <c r="H6201" s="62">
        <v>57.46</v>
      </c>
      <c r="I6201" s="62">
        <v>3921.64</v>
      </c>
      <c r="J6201" s="62">
        <v>131296.47</v>
      </c>
      <c r="K6201" s="62">
        <v>0</v>
      </c>
      <c r="L6201" s="63"/>
      <c r="M6201" s="63"/>
      <c r="N6201" s="63"/>
      <c r="O6201" s="63"/>
      <c r="P6201" s="62">
        <v>19726</v>
      </c>
      <c r="Q6201" s="62">
        <v>36044</v>
      </c>
      <c r="R6201" s="62">
        <v>83.44</v>
      </c>
      <c r="S6201" s="62">
        <v>547</v>
      </c>
      <c r="T6201" s="62">
        <v>249908.69</v>
      </c>
      <c r="U6201" s="63"/>
      <c r="V6201" s="63"/>
      <c r="W6201" s="63"/>
      <c r="X6201" s="63"/>
      <c r="Y6201" s="63"/>
      <c r="Z6201" s="62">
        <v>0</v>
      </c>
      <c r="AA6201" s="63"/>
      <c r="AB6201" s="63"/>
      <c r="AC6201" s="62">
        <v>0</v>
      </c>
    </row>
    <row r="6202" spans="1:29" x14ac:dyDescent="0.25">
      <c r="A6202" s="61" t="s">
        <v>564</v>
      </c>
      <c r="B6202" s="61" t="s">
        <v>565</v>
      </c>
      <c r="C6202" s="62">
        <v>2009</v>
      </c>
      <c r="D6202" s="61" t="s">
        <v>78</v>
      </c>
      <c r="E6202" s="62">
        <v>84</v>
      </c>
      <c r="F6202" s="62">
        <v>296178</v>
      </c>
      <c r="G6202" s="62">
        <v>38060</v>
      </c>
      <c r="H6202" s="62">
        <v>37.76</v>
      </c>
      <c r="I6202" s="62">
        <v>3525.93</v>
      </c>
      <c r="J6202" s="62">
        <v>275445.53999999998</v>
      </c>
      <c r="K6202" s="62">
        <v>769.16</v>
      </c>
      <c r="L6202" s="62">
        <v>2223</v>
      </c>
      <c r="M6202" s="62">
        <v>2.21</v>
      </c>
      <c r="N6202" s="62">
        <v>9.16</v>
      </c>
      <c r="O6202" s="62">
        <v>9275.48</v>
      </c>
      <c r="P6202" s="63"/>
      <c r="Q6202" s="63"/>
      <c r="R6202" s="63"/>
      <c r="S6202" s="63"/>
      <c r="T6202" s="63"/>
      <c r="U6202" s="63"/>
      <c r="V6202" s="63"/>
      <c r="W6202" s="63"/>
      <c r="X6202" s="63"/>
      <c r="Y6202" s="63"/>
      <c r="Z6202" s="62">
        <v>673.75</v>
      </c>
      <c r="AA6202" s="62">
        <v>10677</v>
      </c>
      <c r="AB6202" s="62">
        <v>10.59</v>
      </c>
      <c r="AC6202" s="62">
        <v>8.02</v>
      </c>
    </row>
    <row r="6203" spans="1:29" ht="45" x14ac:dyDescent="0.25">
      <c r="A6203" s="61" t="s">
        <v>243</v>
      </c>
      <c r="B6203" s="61" t="s">
        <v>244</v>
      </c>
      <c r="C6203" s="62">
        <v>2018</v>
      </c>
      <c r="D6203" s="61" t="s">
        <v>78</v>
      </c>
      <c r="E6203" s="62">
        <v>22</v>
      </c>
      <c r="F6203" s="62">
        <v>27</v>
      </c>
      <c r="G6203" s="62">
        <v>9</v>
      </c>
      <c r="H6203" s="62">
        <v>0.03</v>
      </c>
      <c r="I6203" s="62">
        <v>1.23</v>
      </c>
      <c r="J6203" s="62">
        <v>25.11</v>
      </c>
      <c r="K6203" s="62">
        <v>0</v>
      </c>
      <c r="L6203" s="63"/>
      <c r="M6203" s="63"/>
      <c r="N6203" s="63"/>
      <c r="O6203" s="63"/>
      <c r="P6203" s="62">
        <v>626</v>
      </c>
      <c r="Q6203" s="62">
        <v>709</v>
      </c>
      <c r="R6203" s="62">
        <v>2.69</v>
      </c>
      <c r="S6203" s="62">
        <v>28</v>
      </c>
      <c r="T6203" s="62">
        <v>7930.79</v>
      </c>
      <c r="U6203" s="63"/>
      <c r="V6203" s="63"/>
      <c r="W6203" s="63"/>
      <c r="X6203" s="63"/>
      <c r="Y6203" s="63"/>
      <c r="Z6203" s="62">
        <v>72.91</v>
      </c>
      <c r="AA6203" s="62">
        <v>2299</v>
      </c>
      <c r="AB6203" s="62">
        <v>8.7100000000000009</v>
      </c>
      <c r="AC6203" s="62">
        <v>3.31</v>
      </c>
    </row>
    <row r="6204" spans="1:29" ht="30" x14ac:dyDescent="0.25">
      <c r="A6204" s="61" t="s">
        <v>117</v>
      </c>
      <c r="B6204" s="61" t="s">
        <v>118</v>
      </c>
      <c r="C6204" s="62">
        <v>2015</v>
      </c>
      <c r="D6204" s="61" t="s">
        <v>86</v>
      </c>
      <c r="E6204" s="62">
        <v>69</v>
      </c>
      <c r="F6204" s="63"/>
      <c r="G6204" s="63"/>
      <c r="H6204" s="63"/>
      <c r="I6204" s="63"/>
      <c r="J6204" s="63"/>
      <c r="K6204" s="62">
        <v>0</v>
      </c>
      <c r="L6204" s="63"/>
      <c r="M6204" s="63"/>
      <c r="N6204" s="63"/>
      <c r="O6204" s="63"/>
      <c r="P6204" s="63"/>
      <c r="Q6204" s="63"/>
      <c r="R6204" s="63"/>
      <c r="S6204" s="63"/>
      <c r="T6204" s="63"/>
      <c r="U6204" s="63"/>
      <c r="V6204" s="63"/>
      <c r="W6204" s="63"/>
      <c r="X6204" s="63"/>
      <c r="Y6204" s="63"/>
      <c r="Z6204" s="62">
        <v>0</v>
      </c>
      <c r="AA6204" s="63"/>
      <c r="AB6204" s="63"/>
      <c r="AC6204" s="62">
        <v>0</v>
      </c>
    </row>
    <row r="6205" spans="1:29" x14ac:dyDescent="0.25">
      <c r="A6205" s="61" t="s">
        <v>79</v>
      </c>
      <c r="B6205" s="61" t="s">
        <v>80</v>
      </c>
      <c r="C6205" s="62">
        <v>2012</v>
      </c>
      <c r="D6205" s="61" t="s">
        <v>438</v>
      </c>
      <c r="E6205" s="62">
        <v>8</v>
      </c>
      <c r="F6205" s="63"/>
      <c r="G6205" s="63"/>
      <c r="H6205" s="63"/>
      <c r="I6205" s="63"/>
      <c r="J6205" s="63"/>
      <c r="K6205" s="62">
        <v>0</v>
      </c>
      <c r="L6205" s="63"/>
      <c r="M6205" s="63"/>
      <c r="N6205" s="63"/>
      <c r="O6205" s="63"/>
      <c r="P6205" s="63"/>
      <c r="Q6205" s="63"/>
      <c r="R6205" s="63"/>
      <c r="S6205" s="63"/>
      <c r="T6205" s="63"/>
      <c r="U6205" s="63"/>
      <c r="V6205" s="63"/>
      <c r="W6205" s="63"/>
      <c r="X6205" s="63"/>
      <c r="Y6205" s="63"/>
      <c r="Z6205" s="62">
        <v>0</v>
      </c>
      <c r="AA6205" s="63"/>
      <c r="AB6205" s="63"/>
      <c r="AC6205" s="62">
        <v>0</v>
      </c>
    </row>
    <row r="6206" spans="1:29" x14ac:dyDescent="0.25">
      <c r="A6206" s="61" t="s">
        <v>220</v>
      </c>
      <c r="B6206" s="61" t="s">
        <v>221</v>
      </c>
      <c r="C6206" s="62">
        <v>2008</v>
      </c>
      <c r="D6206" s="61" t="s">
        <v>78</v>
      </c>
      <c r="E6206" s="62">
        <v>52</v>
      </c>
      <c r="F6206" s="62">
        <v>158107</v>
      </c>
      <c r="G6206" s="62">
        <v>31809</v>
      </c>
      <c r="H6206" s="62">
        <v>50.98</v>
      </c>
      <c r="I6206" s="62">
        <v>3040.52</v>
      </c>
      <c r="J6206" s="62">
        <v>147039.51</v>
      </c>
      <c r="K6206" s="62">
        <v>35909.269999999997</v>
      </c>
      <c r="L6206" s="62">
        <v>41755</v>
      </c>
      <c r="M6206" s="62">
        <v>66.92</v>
      </c>
      <c r="N6206" s="62">
        <v>690.56</v>
      </c>
      <c r="O6206" s="62">
        <v>433040.67</v>
      </c>
      <c r="P6206" s="63"/>
      <c r="Q6206" s="63"/>
      <c r="R6206" s="63"/>
      <c r="S6206" s="63"/>
      <c r="T6206" s="63"/>
      <c r="U6206" s="63"/>
      <c r="V6206" s="63"/>
      <c r="W6206" s="63"/>
      <c r="X6206" s="63"/>
      <c r="Y6206" s="63"/>
      <c r="Z6206" s="62">
        <v>2.91</v>
      </c>
      <c r="AA6206" s="62">
        <v>11810</v>
      </c>
      <c r="AB6206" s="62">
        <v>18.93</v>
      </c>
      <c r="AC6206" s="62">
        <v>0.06</v>
      </c>
    </row>
    <row r="6207" spans="1:29" ht="45" x14ac:dyDescent="0.25">
      <c r="A6207" s="61" t="s">
        <v>334</v>
      </c>
      <c r="B6207" s="61" t="s">
        <v>335</v>
      </c>
      <c r="C6207" s="62">
        <v>2015</v>
      </c>
      <c r="D6207" s="61" t="s">
        <v>99</v>
      </c>
      <c r="E6207" s="62">
        <v>32</v>
      </c>
      <c r="F6207" s="62">
        <v>186560</v>
      </c>
      <c r="G6207" s="62">
        <v>15943</v>
      </c>
      <c r="H6207" s="62">
        <v>41.52</v>
      </c>
      <c r="I6207" s="62">
        <v>5830</v>
      </c>
      <c r="J6207" s="62">
        <v>173500.79999999999</v>
      </c>
      <c r="K6207" s="62">
        <v>0</v>
      </c>
      <c r="L6207" s="63"/>
      <c r="M6207" s="63"/>
      <c r="N6207" s="63"/>
      <c r="O6207" s="63"/>
      <c r="P6207" s="62">
        <v>7498</v>
      </c>
      <c r="Q6207" s="62">
        <v>10407</v>
      </c>
      <c r="R6207" s="62">
        <v>27.1</v>
      </c>
      <c r="S6207" s="62">
        <v>234</v>
      </c>
      <c r="T6207" s="62">
        <v>94992.16</v>
      </c>
      <c r="U6207" s="63"/>
      <c r="V6207" s="63"/>
      <c r="W6207" s="63"/>
      <c r="X6207" s="63"/>
      <c r="Y6207" s="63"/>
      <c r="Z6207" s="62">
        <v>770</v>
      </c>
      <c r="AA6207" s="62">
        <v>6001</v>
      </c>
      <c r="AB6207" s="62">
        <v>15.63</v>
      </c>
      <c r="AC6207" s="62">
        <v>24.06</v>
      </c>
    </row>
    <row r="6208" spans="1:29" ht="30" x14ac:dyDescent="0.25">
      <c r="A6208" s="61" t="s">
        <v>216</v>
      </c>
      <c r="B6208" s="61" t="s">
        <v>217</v>
      </c>
      <c r="C6208" s="62">
        <v>2013</v>
      </c>
      <c r="D6208" s="61" t="s">
        <v>135</v>
      </c>
      <c r="E6208" s="62">
        <v>114</v>
      </c>
      <c r="F6208" s="62">
        <v>691691</v>
      </c>
      <c r="G6208" s="62">
        <v>108142</v>
      </c>
      <c r="H6208" s="62">
        <v>79.05</v>
      </c>
      <c r="I6208" s="62">
        <v>6067.46</v>
      </c>
      <c r="J6208" s="62">
        <v>643272.63</v>
      </c>
      <c r="K6208" s="62">
        <v>80877.789999999994</v>
      </c>
      <c r="L6208" s="62">
        <v>109122</v>
      </c>
      <c r="M6208" s="62">
        <v>79.77</v>
      </c>
      <c r="N6208" s="62">
        <v>709.45</v>
      </c>
      <c r="O6208" s="62">
        <v>975329.52</v>
      </c>
      <c r="P6208" s="63"/>
      <c r="Q6208" s="63"/>
      <c r="R6208" s="63"/>
      <c r="S6208" s="63"/>
      <c r="T6208" s="63"/>
      <c r="U6208" s="63"/>
      <c r="V6208" s="63"/>
      <c r="W6208" s="63"/>
      <c r="X6208" s="63"/>
      <c r="Y6208" s="63"/>
      <c r="Z6208" s="62">
        <v>9039</v>
      </c>
      <c r="AA6208" s="62">
        <v>122907</v>
      </c>
      <c r="AB6208" s="62">
        <v>89.84</v>
      </c>
      <c r="AC6208" s="62">
        <v>79.290000000000006</v>
      </c>
    </row>
    <row r="6209" spans="1:29" ht="30" x14ac:dyDescent="0.25">
      <c r="A6209" s="61" t="s">
        <v>176</v>
      </c>
      <c r="B6209" s="61" t="s">
        <v>177</v>
      </c>
      <c r="C6209" s="62">
        <v>2008</v>
      </c>
      <c r="D6209" s="61" t="s">
        <v>78</v>
      </c>
      <c r="E6209" s="62">
        <v>31</v>
      </c>
      <c r="F6209" s="62">
        <v>78000</v>
      </c>
      <c r="G6209" s="62">
        <v>13196</v>
      </c>
      <c r="H6209" s="62">
        <v>35.47</v>
      </c>
      <c r="I6209" s="62">
        <v>2516.13</v>
      </c>
      <c r="J6209" s="62">
        <v>72540</v>
      </c>
      <c r="K6209" s="62">
        <v>0</v>
      </c>
      <c r="L6209" s="62">
        <v>32107</v>
      </c>
      <c r="M6209" s="62">
        <v>86.31</v>
      </c>
      <c r="N6209" s="63"/>
      <c r="O6209" s="63"/>
      <c r="P6209" s="63"/>
      <c r="Q6209" s="63"/>
      <c r="R6209" s="63"/>
      <c r="S6209" s="63"/>
      <c r="T6209" s="63"/>
      <c r="U6209" s="63"/>
      <c r="V6209" s="63"/>
      <c r="W6209" s="63"/>
      <c r="X6209" s="63"/>
      <c r="Y6209" s="63"/>
      <c r="Z6209" s="62">
        <v>0.43</v>
      </c>
      <c r="AA6209" s="62">
        <v>3988</v>
      </c>
      <c r="AB6209" s="62">
        <v>10.72</v>
      </c>
      <c r="AC6209" s="62">
        <v>0.01</v>
      </c>
    </row>
    <row r="6210" spans="1:29" x14ac:dyDescent="0.25">
      <c r="A6210" s="61" t="s">
        <v>409</v>
      </c>
      <c r="B6210" s="61" t="s">
        <v>410</v>
      </c>
      <c r="C6210" s="62">
        <v>2016</v>
      </c>
      <c r="D6210" s="61" t="s">
        <v>78</v>
      </c>
      <c r="E6210" s="62">
        <v>40</v>
      </c>
      <c r="F6210" s="62">
        <v>298200</v>
      </c>
      <c r="G6210" s="62">
        <v>50018</v>
      </c>
      <c r="H6210" s="62">
        <v>104.2</v>
      </c>
      <c r="I6210" s="62">
        <v>7455</v>
      </c>
      <c r="J6210" s="62">
        <v>277326</v>
      </c>
      <c r="K6210" s="62">
        <v>0</v>
      </c>
      <c r="L6210" s="63"/>
      <c r="M6210" s="63"/>
      <c r="N6210" s="63"/>
      <c r="O6210" s="63"/>
      <c r="P6210" s="63"/>
      <c r="Q6210" s="63"/>
      <c r="R6210" s="63"/>
      <c r="S6210" s="63"/>
      <c r="T6210" s="63"/>
      <c r="U6210" s="63"/>
      <c r="V6210" s="63"/>
      <c r="W6210" s="63"/>
      <c r="X6210" s="63"/>
      <c r="Y6210" s="63"/>
      <c r="Z6210" s="62">
        <v>1642.94</v>
      </c>
      <c r="AA6210" s="62">
        <v>10279</v>
      </c>
      <c r="AB6210" s="62">
        <v>21.41</v>
      </c>
      <c r="AC6210" s="62">
        <v>41.07</v>
      </c>
    </row>
    <row r="6211" spans="1:29" ht="30" x14ac:dyDescent="0.25">
      <c r="A6211" s="61" t="s">
        <v>391</v>
      </c>
      <c r="B6211" s="61" t="s">
        <v>392</v>
      </c>
      <c r="C6211" s="62">
        <v>2003</v>
      </c>
      <c r="D6211" s="61" t="s">
        <v>99</v>
      </c>
      <c r="E6211" s="62">
        <v>56</v>
      </c>
      <c r="F6211" s="62">
        <v>89799</v>
      </c>
      <c r="G6211" s="62">
        <v>12909</v>
      </c>
      <c r="H6211" s="62">
        <v>19.21</v>
      </c>
      <c r="I6211" s="62">
        <v>1603.55</v>
      </c>
      <c r="J6211" s="62">
        <v>83513.070000000007</v>
      </c>
      <c r="K6211" s="62">
        <v>19439</v>
      </c>
      <c r="L6211" s="62">
        <v>22937</v>
      </c>
      <c r="M6211" s="62">
        <v>34.130000000000003</v>
      </c>
      <c r="N6211" s="63"/>
      <c r="O6211" s="63"/>
      <c r="P6211" s="63"/>
      <c r="Q6211" s="63"/>
      <c r="R6211" s="63"/>
      <c r="S6211" s="63"/>
      <c r="T6211" s="63"/>
      <c r="U6211" s="63"/>
      <c r="V6211" s="63"/>
      <c r="W6211" s="63"/>
      <c r="X6211" s="63"/>
      <c r="Y6211" s="63"/>
      <c r="Z6211" s="62">
        <v>1121</v>
      </c>
      <c r="AA6211" s="62">
        <v>4479</v>
      </c>
      <c r="AB6211" s="62">
        <v>6.67</v>
      </c>
      <c r="AC6211" s="62">
        <v>20.02</v>
      </c>
    </row>
    <row r="6212" spans="1:29" x14ac:dyDescent="0.25">
      <c r="A6212" s="61" t="s">
        <v>354</v>
      </c>
      <c r="B6212" s="61" t="s">
        <v>355</v>
      </c>
      <c r="C6212" s="62">
        <v>2004</v>
      </c>
      <c r="D6212" s="61" t="s">
        <v>89</v>
      </c>
      <c r="E6212" s="62">
        <v>34</v>
      </c>
      <c r="F6212" s="62">
        <v>107919</v>
      </c>
      <c r="G6212" s="62">
        <v>11977</v>
      </c>
      <c r="H6212" s="62">
        <v>29.36</v>
      </c>
      <c r="I6212" s="62">
        <v>3174.09</v>
      </c>
      <c r="J6212" s="62">
        <v>100364.67</v>
      </c>
      <c r="K6212" s="62">
        <v>9215.25</v>
      </c>
      <c r="L6212" s="62">
        <v>10639</v>
      </c>
      <c r="M6212" s="62">
        <v>26.08</v>
      </c>
      <c r="N6212" s="62">
        <v>271.04000000000002</v>
      </c>
      <c r="O6212" s="62">
        <v>111129.44</v>
      </c>
      <c r="P6212" s="63"/>
      <c r="Q6212" s="63"/>
      <c r="R6212" s="63"/>
      <c r="S6212" s="63"/>
      <c r="T6212" s="63"/>
      <c r="U6212" s="63"/>
      <c r="V6212" s="63"/>
      <c r="W6212" s="63"/>
      <c r="X6212" s="63"/>
      <c r="Y6212" s="63"/>
      <c r="Z6212" s="62">
        <v>26307</v>
      </c>
      <c r="AA6212" s="62">
        <v>388</v>
      </c>
      <c r="AB6212" s="62">
        <v>0.95</v>
      </c>
      <c r="AC6212" s="62">
        <v>773.74</v>
      </c>
    </row>
    <row r="6213" spans="1:29" x14ac:dyDescent="0.25">
      <c r="A6213" s="61" t="s">
        <v>336</v>
      </c>
      <c r="B6213" s="61" t="s">
        <v>337</v>
      </c>
      <c r="C6213" s="62">
        <v>2004</v>
      </c>
      <c r="D6213" s="61" t="s">
        <v>86</v>
      </c>
      <c r="E6213" s="62">
        <v>30</v>
      </c>
      <c r="F6213" s="63"/>
      <c r="G6213" s="62">
        <v>0</v>
      </c>
      <c r="H6213" s="62">
        <v>0</v>
      </c>
      <c r="I6213" s="63"/>
      <c r="J6213" s="63"/>
      <c r="K6213" s="62">
        <v>0</v>
      </c>
      <c r="L6213" s="62">
        <v>0</v>
      </c>
      <c r="M6213" s="62">
        <v>0</v>
      </c>
      <c r="N6213" s="63"/>
      <c r="O6213" s="63"/>
      <c r="P6213" s="63"/>
      <c r="Q6213" s="62">
        <v>0</v>
      </c>
      <c r="R6213" s="62">
        <v>0</v>
      </c>
      <c r="S6213" s="63"/>
      <c r="T6213" s="63"/>
      <c r="U6213" s="63"/>
      <c r="V6213" s="62">
        <v>0</v>
      </c>
      <c r="W6213" s="62">
        <v>0</v>
      </c>
      <c r="X6213" s="63"/>
      <c r="Y6213" s="63"/>
      <c r="Z6213" s="62">
        <v>3496</v>
      </c>
      <c r="AA6213" s="62">
        <v>19606</v>
      </c>
      <c r="AB6213" s="62">
        <v>54.46</v>
      </c>
      <c r="AC6213" s="62">
        <v>116.53</v>
      </c>
    </row>
    <row r="6214" spans="1:29" ht="30" x14ac:dyDescent="0.25">
      <c r="A6214" s="61" t="s">
        <v>188</v>
      </c>
      <c r="B6214" s="61" t="s">
        <v>189</v>
      </c>
      <c r="C6214" s="62">
        <v>2005</v>
      </c>
      <c r="D6214" s="61" t="s">
        <v>511</v>
      </c>
      <c r="E6214" s="62">
        <v>10</v>
      </c>
      <c r="F6214" s="62">
        <v>59956</v>
      </c>
      <c r="G6214" s="62">
        <v>9518</v>
      </c>
      <c r="H6214" s="62">
        <v>79.319999999999993</v>
      </c>
      <c r="I6214" s="62">
        <v>5995.6</v>
      </c>
      <c r="J6214" s="62">
        <v>55759.08</v>
      </c>
      <c r="K6214" s="62">
        <v>9838.99</v>
      </c>
      <c r="L6214" s="62">
        <v>13664</v>
      </c>
      <c r="M6214" s="62">
        <v>113.87</v>
      </c>
      <c r="N6214" s="62">
        <v>983.9</v>
      </c>
      <c r="O6214" s="62">
        <v>118651.35</v>
      </c>
      <c r="P6214" s="63"/>
      <c r="Q6214" s="63"/>
      <c r="R6214" s="63"/>
      <c r="S6214" s="63"/>
      <c r="T6214" s="63"/>
      <c r="U6214" s="63"/>
      <c r="V6214" s="63"/>
      <c r="W6214" s="63"/>
      <c r="X6214" s="63"/>
      <c r="Y6214" s="63"/>
      <c r="Z6214" s="62">
        <v>1973</v>
      </c>
      <c r="AA6214" s="62">
        <v>8977</v>
      </c>
      <c r="AB6214" s="62">
        <v>74.81</v>
      </c>
      <c r="AC6214" s="62">
        <v>197.3</v>
      </c>
    </row>
    <row r="6215" spans="1:29" ht="30" x14ac:dyDescent="0.25">
      <c r="A6215" s="61" t="s">
        <v>138</v>
      </c>
      <c r="B6215" s="61" t="s">
        <v>139</v>
      </c>
      <c r="C6215" s="62">
        <v>2014</v>
      </c>
      <c r="D6215" s="61" t="s">
        <v>99</v>
      </c>
      <c r="E6215" s="62">
        <v>52</v>
      </c>
      <c r="F6215" s="62">
        <v>116520</v>
      </c>
      <c r="G6215" s="62">
        <v>19049</v>
      </c>
      <c r="H6215" s="62">
        <v>30.53</v>
      </c>
      <c r="I6215" s="62">
        <v>2240.77</v>
      </c>
      <c r="J6215" s="62">
        <v>108363.6</v>
      </c>
      <c r="K6215" s="62">
        <v>0</v>
      </c>
      <c r="L6215" s="63"/>
      <c r="M6215" s="63"/>
      <c r="N6215" s="63"/>
      <c r="O6215" s="63"/>
      <c r="P6215" s="63"/>
      <c r="Q6215" s="63"/>
      <c r="R6215" s="63"/>
      <c r="S6215" s="63"/>
      <c r="T6215" s="63"/>
      <c r="U6215" s="63"/>
      <c r="V6215" s="63"/>
      <c r="W6215" s="63"/>
      <c r="X6215" s="63"/>
      <c r="Y6215" s="63"/>
      <c r="Z6215" s="62">
        <v>77510</v>
      </c>
      <c r="AA6215" s="62">
        <v>9287</v>
      </c>
      <c r="AB6215" s="62">
        <v>14.88</v>
      </c>
      <c r="AC6215" s="62">
        <v>1490.58</v>
      </c>
    </row>
    <row r="6216" spans="1:29" ht="45" x14ac:dyDescent="0.25">
      <c r="A6216" s="61" t="s">
        <v>326</v>
      </c>
      <c r="B6216" s="61" t="s">
        <v>327</v>
      </c>
      <c r="C6216" s="62">
        <v>2008</v>
      </c>
      <c r="D6216" s="61" t="s">
        <v>78</v>
      </c>
      <c r="E6216" s="62">
        <v>104</v>
      </c>
      <c r="F6216" s="62">
        <v>1046851</v>
      </c>
      <c r="G6216" s="62">
        <v>138974</v>
      </c>
      <c r="H6216" s="62">
        <v>111.36</v>
      </c>
      <c r="I6216" s="62">
        <v>10065.879999999999</v>
      </c>
      <c r="J6216" s="62">
        <v>973571.43</v>
      </c>
      <c r="K6216" s="62">
        <v>0</v>
      </c>
      <c r="L6216" s="63"/>
      <c r="M6216" s="63"/>
      <c r="N6216" s="63"/>
      <c r="O6216" s="63"/>
      <c r="P6216" s="63"/>
      <c r="Q6216" s="63"/>
      <c r="R6216" s="63"/>
      <c r="S6216" s="63"/>
      <c r="T6216" s="63"/>
      <c r="U6216" s="63"/>
      <c r="V6216" s="63"/>
      <c r="W6216" s="63"/>
      <c r="X6216" s="63"/>
      <c r="Y6216" s="63"/>
      <c r="Z6216" s="62">
        <v>480.58</v>
      </c>
      <c r="AA6216" s="62">
        <v>27412</v>
      </c>
      <c r="AB6216" s="62">
        <v>21.96</v>
      </c>
      <c r="AC6216" s="62">
        <v>4.62</v>
      </c>
    </row>
    <row r="6217" spans="1:29" x14ac:dyDescent="0.25">
      <c r="A6217" s="61" t="s">
        <v>486</v>
      </c>
      <c r="B6217" s="61" t="s">
        <v>487</v>
      </c>
      <c r="C6217" s="62">
        <v>2004</v>
      </c>
      <c r="D6217" s="61" t="s">
        <v>78</v>
      </c>
      <c r="E6217" s="62">
        <v>42</v>
      </c>
      <c r="F6217" s="62">
        <v>292877</v>
      </c>
      <c r="G6217" s="62">
        <v>29545</v>
      </c>
      <c r="H6217" s="62">
        <v>58.62</v>
      </c>
      <c r="I6217" s="62">
        <v>6973.26</v>
      </c>
      <c r="J6217" s="62">
        <v>272375.61</v>
      </c>
      <c r="K6217" s="62">
        <v>0</v>
      </c>
      <c r="L6217" s="63"/>
      <c r="M6217" s="63"/>
      <c r="N6217" s="63"/>
      <c r="O6217" s="63"/>
      <c r="P6217" s="63"/>
      <c r="Q6217" s="63"/>
      <c r="R6217" s="63"/>
      <c r="S6217" s="63"/>
      <c r="T6217" s="63"/>
      <c r="U6217" s="63"/>
      <c r="V6217" s="63"/>
      <c r="W6217" s="63"/>
      <c r="X6217" s="63"/>
      <c r="Y6217" s="63"/>
      <c r="Z6217" s="62">
        <v>0</v>
      </c>
      <c r="AA6217" s="63"/>
      <c r="AB6217" s="63"/>
      <c r="AC6217" s="62">
        <v>0</v>
      </c>
    </row>
    <row r="6218" spans="1:29" ht="30" x14ac:dyDescent="0.25">
      <c r="A6218" s="61" t="s">
        <v>224</v>
      </c>
      <c r="B6218" s="61" t="s">
        <v>225</v>
      </c>
      <c r="C6218" s="62">
        <v>2009</v>
      </c>
      <c r="D6218" s="61" t="s">
        <v>89</v>
      </c>
      <c r="E6218" s="62">
        <v>50</v>
      </c>
      <c r="F6218" s="62">
        <v>151200</v>
      </c>
      <c r="G6218" s="62">
        <v>21863</v>
      </c>
      <c r="H6218" s="62">
        <v>36.44</v>
      </c>
      <c r="I6218" s="62">
        <v>3024</v>
      </c>
      <c r="J6218" s="62">
        <v>140616</v>
      </c>
      <c r="K6218" s="62">
        <v>21961</v>
      </c>
      <c r="L6218" s="62">
        <v>39059</v>
      </c>
      <c r="M6218" s="62">
        <v>65.099999999999994</v>
      </c>
      <c r="N6218" s="62">
        <v>439.22</v>
      </c>
      <c r="O6218" s="62">
        <v>264834.28999999998</v>
      </c>
      <c r="P6218" s="63"/>
      <c r="Q6218" s="63"/>
      <c r="R6218" s="63"/>
      <c r="S6218" s="63"/>
      <c r="T6218" s="63"/>
      <c r="U6218" s="63"/>
      <c r="V6218" s="63"/>
      <c r="W6218" s="63"/>
      <c r="X6218" s="63"/>
      <c r="Y6218" s="63"/>
      <c r="Z6218" s="62">
        <v>3301.92</v>
      </c>
      <c r="AA6218" s="62">
        <v>15726</v>
      </c>
      <c r="AB6218" s="62">
        <v>26.21</v>
      </c>
      <c r="AC6218" s="62">
        <v>66.040000000000006</v>
      </c>
    </row>
    <row r="6219" spans="1:29" ht="30" x14ac:dyDescent="0.25">
      <c r="A6219" s="61" t="s">
        <v>87</v>
      </c>
      <c r="B6219" s="61" t="s">
        <v>88</v>
      </c>
      <c r="C6219" s="62">
        <v>2006</v>
      </c>
      <c r="D6219" s="61" t="s">
        <v>75</v>
      </c>
      <c r="E6219" s="62">
        <v>10</v>
      </c>
      <c r="F6219" s="63"/>
      <c r="G6219" s="63"/>
      <c r="H6219" s="63"/>
      <c r="I6219" s="63"/>
      <c r="J6219" s="63"/>
      <c r="K6219" s="62">
        <v>7723.57</v>
      </c>
      <c r="L6219" s="62">
        <v>4868</v>
      </c>
      <c r="M6219" s="62">
        <v>40.57</v>
      </c>
      <c r="N6219" s="63"/>
      <c r="O6219" s="63"/>
      <c r="P6219" s="63"/>
      <c r="Q6219" s="63"/>
      <c r="R6219" s="63"/>
      <c r="S6219" s="63"/>
      <c r="T6219" s="63"/>
      <c r="U6219" s="62">
        <v>495</v>
      </c>
      <c r="V6219" s="62">
        <v>892</v>
      </c>
      <c r="W6219" s="62">
        <v>7.43</v>
      </c>
      <c r="X6219" s="62">
        <v>49</v>
      </c>
      <c r="Y6219" s="62">
        <v>11080.08</v>
      </c>
      <c r="Z6219" s="62">
        <v>66485</v>
      </c>
      <c r="AA6219" s="62">
        <v>6947</v>
      </c>
      <c r="AB6219" s="62">
        <v>57.89</v>
      </c>
      <c r="AC6219" s="62">
        <v>6648.5</v>
      </c>
    </row>
    <row r="6220" spans="1:29" ht="30" x14ac:dyDescent="0.25">
      <c r="A6220" s="61" t="s">
        <v>507</v>
      </c>
      <c r="B6220" s="61" t="s">
        <v>508</v>
      </c>
      <c r="C6220" s="62">
        <v>2018</v>
      </c>
      <c r="D6220" s="61" t="s">
        <v>78</v>
      </c>
      <c r="E6220" s="62">
        <v>71</v>
      </c>
      <c r="F6220" s="62">
        <v>228000</v>
      </c>
      <c r="G6220" s="62">
        <v>37632</v>
      </c>
      <c r="H6220" s="62">
        <v>44.17</v>
      </c>
      <c r="I6220" s="62">
        <v>3211.27</v>
      </c>
      <c r="J6220" s="62">
        <v>212040</v>
      </c>
      <c r="K6220" s="62">
        <v>20138.7</v>
      </c>
      <c r="L6220" s="62">
        <v>21745</v>
      </c>
      <c r="M6220" s="62">
        <v>25.52</v>
      </c>
      <c r="N6220" s="63"/>
      <c r="O6220" s="63"/>
      <c r="P6220" s="63"/>
      <c r="Q6220" s="63"/>
      <c r="R6220" s="63"/>
      <c r="S6220" s="63"/>
      <c r="T6220" s="63"/>
      <c r="U6220" s="63"/>
      <c r="V6220" s="63"/>
      <c r="W6220" s="63"/>
      <c r="X6220" s="63"/>
      <c r="Y6220" s="63"/>
      <c r="Z6220" s="62">
        <v>5.55</v>
      </c>
      <c r="AA6220" s="62">
        <v>26830</v>
      </c>
      <c r="AB6220" s="62">
        <v>31.49</v>
      </c>
      <c r="AC6220" s="62">
        <v>0.08</v>
      </c>
    </row>
    <row r="6221" spans="1:29" x14ac:dyDescent="0.25">
      <c r="A6221" s="61" t="s">
        <v>281</v>
      </c>
      <c r="B6221" s="61" t="s">
        <v>282</v>
      </c>
      <c r="C6221" s="62">
        <v>2016</v>
      </c>
      <c r="D6221" s="61" t="s">
        <v>78</v>
      </c>
      <c r="E6221" s="62">
        <v>40</v>
      </c>
      <c r="F6221" s="62">
        <v>315630</v>
      </c>
      <c r="G6221" s="62">
        <v>52714</v>
      </c>
      <c r="H6221" s="62">
        <v>109.82</v>
      </c>
      <c r="I6221" s="62">
        <v>7890.75</v>
      </c>
      <c r="J6221" s="62">
        <v>293535.90000000002</v>
      </c>
      <c r="K6221" s="62">
        <v>0</v>
      </c>
      <c r="L6221" s="63"/>
      <c r="M6221" s="63"/>
      <c r="N6221" s="63"/>
      <c r="O6221" s="63"/>
      <c r="P6221" s="63"/>
      <c r="Q6221" s="63"/>
      <c r="R6221" s="63"/>
      <c r="S6221" s="63"/>
      <c r="T6221" s="63"/>
      <c r="U6221" s="63"/>
      <c r="V6221" s="63"/>
      <c r="W6221" s="63"/>
      <c r="X6221" s="63"/>
      <c r="Y6221" s="63"/>
      <c r="Z6221" s="62">
        <v>108970</v>
      </c>
      <c r="AA6221" s="62">
        <v>18019</v>
      </c>
      <c r="AB6221" s="62">
        <v>37.54</v>
      </c>
      <c r="AC6221" s="62">
        <v>2724.25</v>
      </c>
    </row>
    <row r="6222" spans="1:29" x14ac:dyDescent="0.25">
      <c r="A6222" s="61" t="s">
        <v>456</v>
      </c>
      <c r="B6222" s="61" t="s">
        <v>457</v>
      </c>
      <c r="C6222" s="62">
        <v>2018</v>
      </c>
      <c r="D6222" s="61" t="s">
        <v>86</v>
      </c>
      <c r="E6222" s="62">
        <v>100</v>
      </c>
      <c r="F6222" s="62">
        <v>24411</v>
      </c>
      <c r="G6222" s="62">
        <v>5178</v>
      </c>
      <c r="H6222" s="62">
        <v>4.32</v>
      </c>
      <c r="I6222" s="62">
        <v>244.11</v>
      </c>
      <c r="J6222" s="62">
        <v>22702.23</v>
      </c>
      <c r="K6222" s="62">
        <v>1039.77</v>
      </c>
      <c r="L6222" s="62">
        <v>1732</v>
      </c>
      <c r="M6222" s="62">
        <v>1.44</v>
      </c>
      <c r="N6222" s="62">
        <v>10.4</v>
      </c>
      <c r="O6222" s="62">
        <v>12538.86</v>
      </c>
      <c r="P6222" s="63"/>
      <c r="Q6222" s="63"/>
      <c r="R6222" s="63"/>
      <c r="S6222" s="63"/>
      <c r="T6222" s="63"/>
      <c r="U6222" s="63"/>
      <c r="V6222" s="63"/>
      <c r="W6222" s="63"/>
      <c r="X6222" s="63"/>
      <c r="Y6222" s="63"/>
      <c r="Z6222" s="62">
        <v>201761</v>
      </c>
      <c r="AA6222" s="62">
        <v>82665</v>
      </c>
      <c r="AB6222" s="62">
        <v>68.89</v>
      </c>
      <c r="AC6222" s="62">
        <v>2017.61</v>
      </c>
    </row>
    <row r="6223" spans="1:29" x14ac:dyDescent="0.25">
      <c r="A6223" s="61" t="s">
        <v>159</v>
      </c>
      <c r="B6223" s="61" t="s">
        <v>160</v>
      </c>
      <c r="C6223" s="62">
        <v>2007</v>
      </c>
      <c r="D6223" s="61" t="s">
        <v>89</v>
      </c>
      <c r="E6223" s="62">
        <v>23</v>
      </c>
      <c r="F6223" s="62">
        <v>100520</v>
      </c>
      <c r="G6223" s="62">
        <v>15605</v>
      </c>
      <c r="H6223" s="62">
        <v>56.54</v>
      </c>
      <c r="I6223" s="62">
        <v>4370.43</v>
      </c>
      <c r="J6223" s="62">
        <v>93483.6</v>
      </c>
      <c r="K6223" s="62">
        <v>0</v>
      </c>
      <c r="L6223" s="63"/>
      <c r="M6223" s="63"/>
      <c r="N6223" s="63"/>
      <c r="O6223" s="63"/>
      <c r="P6223" s="63"/>
      <c r="Q6223" s="63"/>
      <c r="R6223" s="63"/>
      <c r="S6223" s="63"/>
      <c r="T6223" s="63"/>
      <c r="U6223" s="63"/>
      <c r="V6223" s="63"/>
      <c r="W6223" s="63"/>
      <c r="X6223" s="63"/>
      <c r="Y6223" s="63"/>
      <c r="Z6223" s="62">
        <v>1128</v>
      </c>
      <c r="AA6223" s="62">
        <v>6474</v>
      </c>
      <c r="AB6223" s="62">
        <v>23.46</v>
      </c>
      <c r="AC6223" s="62">
        <v>49.04</v>
      </c>
    </row>
    <row r="6224" spans="1:29" x14ac:dyDescent="0.25">
      <c r="A6224" s="61" t="s">
        <v>84</v>
      </c>
      <c r="B6224" s="61" t="s">
        <v>85</v>
      </c>
      <c r="C6224" s="62">
        <v>2010</v>
      </c>
      <c r="D6224" s="61" t="s">
        <v>99</v>
      </c>
      <c r="E6224" s="62">
        <v>80</v>
      </c>
      <c r="F6224" s="62">
        <v>702107</v>
      </c>
      <c r="G6224" s="62">
        <v>100449</v>
      </c>
      <c r="H6224" s="62">
        <v>104.63</v>
      </c>
      <c r="I6224" s="62">
        <v>8776.34</v>
      </c>
      <c r="J6224" s="62">
        <v>652959.51</v>
      </c>
      <c r="K6224" s="62">
        <v>0</v>
      </c>
      <c r="L6224" s="63"/>
      <c r="M6224" s="63"/>
      <c r="N6224" s="63"/>
      <c r="O6224" s="63"/>
      <c r="P6224" s="63"/>
      <c r="Q6224" s="63"/>
      <c r="R6224" s="63"/>
      <c r="S6224" s="63"/>
      <c r="T6224" s="63"/>
      <c r="U6224" s="63"/>
      <c r="V6224" s="63"/>
      <c r="W6224" s="63"/>
      <c r="X6224" s="63"/>
      <c r="Y6224" s="63"/>
      <c r="Z6224" s="62">
        <v>2779</v>
      </c>
      <c r="AA6224" s="62">
        <v>13002</v>
      </c>
      <c r="AB6224" s="62">
        <v>13.54</v>
      </c>
      <c r="AC6224" s="62">
        <v>34.74</v>
      </c>
    </row>
    <row r="6225" spans="1:29" x14ac:dyDescent="0.25">
      <c r="A6225" s="61" t="s">
        <v>130</v>
      </c>
      <c r="B6225" s="61" t="s">
        <v>131</v>
      </c>
      <c r="C6225" s="62">
        <v>2006</v>
      </c>
      <c r="D6225" s="61" t="s">
        <v>89</v>
      </c>
      <c r="E6225" s="62">
        <v>52</v>
      </c>
      <c r="F6225" s="62">
        <v>496800</v>
      </c>
      <c r="G6225" s="62">
        <v>64968</v>
      </c>
      <c r="H6225" s="62">
        <v>104.12</v>
      </c>
      <c r="I6225" s="62">
        <v>9553.85</v>
      </c>
      <c r="J6225" s="62">
        <v>462024</v>
      </c>
      <c r="K6225" s="62">
        <v>0</v>
      </c>
      <c r="L6225" s="63"/>
      <c r="M6225" s="63"/>
      <c r="N6225" s="63"/>
      <c r="O6225" s="63"/>
      <c r="P6225" s="63"/>
      <c r="Q6225" s="63"/>
      <c r="R6225" s="63"/>
      <c r="S6225" s="63"/>
      <c r="T6225" s="63"/>
      <c r="U6225" s="63"/>
      <c r="V6225" s="63"/>
      <c r="W6225" s="63"/>
      <c r="X6225" s="63"/>
      <c r="Y6225" s="63"/>
      <c r="Z6225" s="62">
        <v>2150</v>
      </c>
      <c r="AA6225" s="62">
        <v>11560</v>
      </c>
      <c r="AB6225" s="62">
        <v>18.53</v>
      </c>
      <c r="AC6225" s="62">
        <v>41.35</v>
      </c>
    </row>
    <row r="6226" spans="1:29" ht="30" x14ac:dyDescent="0.25">
      <c r="A6226" s="61" t="s">
        <v>367</v>
      </c>
      <c r="B6226" s="61" t="s">
        <v>368</v>
      </c>
      <c r="C6226" s="62">
        <v>2006</v>
      </c>
      <c r="D6226" s="61" t="s">
        <v>86</v>
      </c>
      <c r="E6226" s="62">
        <v>40</v>
      </c>
      <c r="F6226" s="62">
        <v>206344</v>
      </c>
      <c r="G6226" s="62">
        <v>32044</v>
      </c>
      <c r="H6226" s="62">
        <v>66.760000000000005</v>
      </c>
      <c r="I6226" s="62">
        <v>5158.6000000000004</v>
      </c>
      <c r="J6226" s="62">
        <v>191899.92</v>
      </c>
      <c r="K6226" s="62">
        <v>29608.15</v>
      </c>
      <c r="L6226" s="62">
        <v>47521</v>
      </c>
      <c r="M6226" s="62">
        <v>99</v>
      </c>
      <c r="N6226" s="62">
        <v>740.2</v>
      </c>
      <c r="O6226" s="62">
        <v>357053.53</v>
      </c>
      <c r="P6226" s="63"/>
      <c r="Q6226" s="63"/>
      <c r="R6226" s="63"/>
      <c r="S6226" s="63"/>
      <c r="T6226" s="63"/>
      <c r="U6226" s="63"/>
      <c r="V6226" s="63"/>
      <c r="W6226" s="63"/>
      <c r="X6226" s="63"/>
      <c r="Y6226" s="63"/>
      <c r="Z6226" s="62">
        <v>149200</v>
      </c>
      <c r="AA6226" s="62">
        <v>7903</v>
      </c>
      <c r="AB6226" s="62">
        <v>16.46</v>
      </c>
      <c r="AC6226" s="62">
        <v>3730</v>
      </c>
    </row>
    <row r="6227" spans="1:29" x14ac:dyDescent="0.25">
      <c r="A6227" s="61" t="s">
        <v>198</v>
      </c>
      <c r="B6227" s="61" t="s">
        <v>199</v>
      </c>
      <c r="C6227" s="62">
        <v>2016</v>
      </c>
      <c r="D6227" s="61" t="s">
        <v>99</v>
      </c>
      <c r="E6227" s="62">
        <v>40</v>
      </c>
      <c r="F6227" s="62">
        <v>324036</v>
      </c>
      <c r="G6227" s="62">
        <v>47434</v>
      </c>
      <c r="H6227" s="62">
        <v>98.82</v>
      </c>
      <c r="I6227" s="62">
        <v>8100.9</v>
      </c>
      <c r="J6227" s="62">
        <v>301353.48</v>
      </c>
      <c r="K6227" s="62">
        <v>0</v>
      </c>
      <c r="L6227" s="63"/>
      <c r="M6227" s="63"/>
      <c r="N6227" s="63"/>
      <c r="O6227" s="63"/>
      <c r="P6227" s="63"/>
      <c r="Q6227" s="63"/>
      <c r="R6227" s="63"/>
      <c r="S6227" s="63"/>
      <c r="T6227" s="63"/>
      <c r="U6227" s="63"/>
      <c r="V6227" s="63"/>
      <c r="W6227" s="63"/>
      <c r="X6227" s="63"/>
      <c r="Y6227" s="63"/>
      <c r="Z6227" s="62">
        <v>578</v>
      </c>
      <c r="AA6227" s="62">
        <v>10920</v>
      </c>
      <c r="AB6227" s="62">
        <v>22.75</v>
      </c>
      <c r="AC6227" s="62">
        <v>14.45</v>
      </c>
    </row>
    <row r="6228" spans="1:29" x14ac:dyDescent="0.25">
      <c r="A6228" s="61" t="s">
        <v>128</v>
      </c>
      <c r="B6228" s="61" t="s">
        <v>129</v>
      </c>
      <c r="C6228" s="62">
        <v>2013</v>
      </c>
      <c r="D6228" s="61" t="s">
        <v>135</v>
      </c>
      <c r="E6228" s="62">
        <v>68</v>
      </c>
      <c r="F6228" s="62">
        <v>2792</v>
      </c>
      <c r="G6228" s="62">
        <v>790</v>
      </c>
      <c r="H6228" s="62">
        <v>0.97</v>
      </c>
      <c r="I6228" s="62">
        <v>41.06</v>
      </c>
      <c r="J6228" s="62">
        <v>2596.56</v>
      </c>
      <c r="K6228" s="62">
        <v>0</v>
      </c>
      <c r="L6228" s="63"/>
      <c r="M6228" s="63"/>
      <c r="N6228" s="63"/>
      <c r="O6228" s="63"/>
      <c r="P6228" s="63"/>
      <c r="Q6228" s="63"/>
      <c r="R6228" s="63"/>
      <c r="S6228" s="63"/>
      <c r="T6228" s="63"/>
      <c r="U6228" s="63"/>
      <c r="V6228" s="63"/>
      <c r="W6228" s="63"/>
      <c r="X6228" s="63"/>
      <c r="Y6228" s="63"/>
      <c r="Z6228" s="62">
        <v>6362</v>
      </c>
      <c r="AA6228" s="62">
        <v>41557</v>
      </c>
      <c r="AB6228" s="62">
        <v>50.93</v>
      </c>
      <c r="AC6228" s="62">
        <v>93.56</v>
      </c>
    </row>
    <row r="6229" spans="1:29" x14ac:dyDescent="0.25">
      <c r="A6229" s="61" t="s">
        <v>210</v>
      </c>
      <c r="B6229" s="61" t="s">
        <v>211</v>
      </c>
      <c r="C6229" s="62">
        <v>2016</v>
      </c>
      <c r="D6229" s="61" t="s">
        <v>135</v>
      </c>
      <c r="E6229" s="62">
        <v>128</v>
      </c>
      <c r="F6229" s="62">
        <v>1025822</v>
      </c>
      <c r="G6229" s="62">
        <v>211727</v>
      </c>
      <c r="H6229" s="62">
        <v>137.84</v>
      </c>
      <c r="I6229" s="62">
        <v>8014.23</v>
      </c>
      <c r="J6229" s="62">
        <v>954014.46</v>
      </c>
      <c r="K6229" s="62">
        <v>53431.62</v>
      </c>
      <c r="L6229" s="62">
        <v>60480</v>
      </c>
      <c r="M6229" s="62">
        <v>39.380000000000003</v>
      </c>
      <c r="N6229" s="62">
        <v>417.43</v>
      </c>
      <c r="O6229" s="62">
        <v>644347.93000000005</v>
      </c>
      <c r="P6229" s="63"/>
      <c r="Q6229" s="63"/>
      <c r="R6229" s="63"/>
      <c r="S6229" s="63"/>
      <c r="T6229" s="63"/>
      <c r="U6229" s="63"/>
      <c r="V6229" s="63"/>
      <c r="W6229" s="63"/>
      <c r="X6229" s="63"/>
      <c r="Y6229" s="63"/>
      <c r="Z6229" s="62">
        <v>2252.2199999999998</v>
      </c>
      <c r="AA6229" s="62">
        <v>279329</v>
      </c>
      <c r="AB6229" s="62">
        <v>181.85</v>
      </c>
      <c r="AC6229" s="62">
        <v>17.600000000000001</v>
      </c>
    </row>
    <row r="6230" spans="1:29" ht="45" x14ac:dyDescent="0.25">
      <c r="A6230" s="61" t="s">
        <v>340</v>
      </c>
      <c r="B6230" s="61" t="s">
        <v>341</v>
      </c>
      <c r="C6230" s="62">
        <v>2004</v>
      </c>
      <c r="D6230" s="61" t="s">
        <v>78</v>
      </c>
      <c r="E6230" s="62">
        <v>48</v>
      </c>
      <c r="F6230" s="62">
        <v>421760</v>
      </c>
      <c r="G6230" s="62">
        <v>43180</v>
      </c>
      <c r="H6230" s="62">
        <v>74.97</v>
      </c>
      <c r="I6230" s="62">
        <v>8786.67</v>
      </c>
      <c r="J6230" s="62">
        <v>392236.79999999999</v>
      </c>
      <c r="K6230" s="62">
        <v>0</v>
      </c>
      <c r="L6230" s="63"/>
      <c r="M6230" s="63"/>
      <c r="N6230" s="63"/>
      <c r="O6230" s="63"/>
      <c r="P6230" s="63"/>
      <c r="Q6230" s="63"/>
      <c r="R6230" s="63"/>
      <c r="S6230" s="63"/>
      <c r="T6230" s="63"/>
      <c r="U6230" s="63"/>
      <c r="V6230" s="63"/>
      <c r="W6230" s="63"/>
      <c r="X6230" s="63"/>
      <c r="Y6230" s="63"/>
      <c r="Z6230" s="62">
        <v>85560</v>
      </c>
      <c r="AA6230" s="62">
        <v>3957</v>
      </c>
      <c r="AB6230" s="62">
        <v>6.87</v>
      </c>
      <c r="AC6230" s="62">
        <v>1782.5</v>
      </c>
    </row>
    <row r="6231" spans="1:29" x14ac:dyDescent="0.25">
      <c r="A6231" s="61" t="s">
        <v>502</v>
      </c>
      <c r="B6231" s="61" t="s">
        <v>503</v>
      </c>
      <c r="C6231" s="62">
        <v>2004</v>
      </c>
      <c r="D6231" s="61" t="s">
        <v>99</v>
      </c>
      <c r="E6231" s="62">
        <v>40</v>
      </c>
      <c r="F6231" s="62">
        <v>125506</v>
      </c>
      <c r="G6231" s="62">
        <v>12060</v>
      </c>
      <c r="H6231" s="62">
        <v>25.13</v>
      </c>
      <c r="I6231" s="62">
        <v>3137.65</v>
      </c>
      <c r="J6231" s="62">
        <v>116720.58</v>
      </c>
      <c r="K6231" s="62">
        <v>0</v>
      </c>
      <c r="L6231" s="63"/>
      <c r="M6231" s="63"/>
      <c r="N6231" s="63"/>
      <c r="O6231" s="63"/>
      <c r="P6231" s="63"/>
      <c r="Q6231" s="63"/>
      <c r="R6231" s="63"/>
      <c r="S6231" s="63"/>
      <c r="T6231" s="63"/>
      <c r="U6231" s="63"/>
      <c r="V6231" s="63"/>
      <c r="W6231" s="63"/>
      <c r="X6231" s="63"/>
      <c r="Y6231" s="63"/>
      <c r="Z6231" s="62">
        <v>207.58</v>
      </c>
      <c r="AA6231" s="62">
        <v>1941</v>
      </c>
      <c r="AB6231" s="62">
        <v>4.04</v>
      </c>
      <c r="AC6231" s="62">
        <v>5.19</v>
      </c>
    </row>
    <row r="6232" spans="1:29" ht="30" x14ac:dyDescent="0.25">
      <c r="A6232" s="61" t="s">
        <v>237</v>
      </c>
      <c r="B6232" s="61" t="s">
        <v>238</v>
      </c>
      <c r="C6232" s="62">
        <v>2004</v>
      </c>
      <c r="D6232" s="61" t="s">
        <v>297</v>
      </c>
      <c r="E6232" s="62">
        <v>136</v>
      </c>
      <c r="F6232" s="62">
        <v>181781</v>
      </c>
      <c r="G6232" s="62">
        <v>34501</v>
      </c>
      <c r="H6232" s="62">
        <v>21.14</v>
      </c>
      <c r="I6232" s="62">
        <v>1336.63</v>
      </c>
      <c r="J6232" s="62">
        <v>169056.33</v>
      </c>
      <c r="K6232" s="62">
        <v>87191.08</v>
      </c>
      <c r="L6232" s="62">
        <v>186287</v>
      </c>
      <c r="M6232" s="62">
        <v>114.15</v>
      </c>
      <c r="N6232" s="62">
        <v>641.11</v>
      </c>
      <c r="O6232" s="62">
        <v>1051463.3500000001</v>
      </c>
      <c r="P6232" s="63"/>
      <c r="Q6232" s="63"/>
      <c r="R6232" s="63"/>
      <c r="S6232" s="63"/>
      <c r="T6232" s="63"/>
      <c r="U6232" s="63"/>
      <c r="V6232" s="63"/>
      <c r="W6232" s="63"/>
      <c r="X6232" s="63"/>
      <c r="Y6232" s="63"/>
      <c r="Z6232" s="62">
        <v>21669</v>
      </c>
      <c r="AA6232" s="62">
        <v>63212</v>
      </c>
      <c r="AB6232" s="62">
        <v>38.729999999999997</v>
      </c>
      <c r="AC6232" s="62">
        <v>159.33000000000001</v>
      </c>
    </row>
    <row r="6233" spans="1:29" ht="45" x14ac:dyDescent="0.25">
      <c r="A6233" s="61" t="s">
        <v>334</v>
      </c>
      <c r="B6233" s="61" t="s">
        <v>335</v>
      </c>
      <c r="C6233" s="62">
        <v>2008</v>
      </c>
      <c r="D6233" s="61" t="s">
        <v>99</v>
      </c>
      <c r="E6233" s="62">
        <v>32</v>
      </c>
      <c r="F6233" s="62">
        <v>135423</v>
      </c>
      <c r="G6233" s="62">
        <v>16927</v>
      </c>
      <c r="H6233" s="62">
        <v>44.08</v>
      </c>
      <c r="I6233" s="62">
        <v>4231.97</v>
      </c>
      <c r="J6233" s="62">
        <v>125943.39</v>
      </c>
      <c r="K6233" s="62">
        <v>0</v>
      </c>
      <c r="L6233" s="62">
        <v>2016</v>
      </c>
      <c r="M6233" s="62">
        <v>5.25</v>
      </c>
      <c r="N6233" s="62">
        <v>0</v>
      </c>
      <c r="O6233" s="62">
        <v>0</v>
      </c>
      <c r="P6233" s="62">
        <v>3513</v>
      </c>
      <c r="Q6233" s="62">
        <v>7935</v>
      </c>
      <c r="R6233" s="62">
        <v>20.66</v>
      </c>
      <c r="S6233" s="62">
        <v>109</v>
      </c>
      <c r="T6233" s="62">
        <v>44506.2</v>
      </c>
      <c r="U6233" s="63"/>
      <c r="V6233" s="63"/>
      <c r="W6233" s="63"/>
      <c r="X6233" s="63"/>
      <c r="Y6233" s="63"/>
      <c r="Z6233" s="62">
        <v>423.77</v>
      </c>
      <c r="AA6233" s="62">
        <v>3250</v>
      </c>
      <c r="AB6233" s="62">
        <v>8.4600000000000009</v>
      </c>
      <c r="AC6233" s="62">
        <v>13.24</v>
      </c>
    </row>
    <row r="6234" spans="1:29" x14ac:dyDescent="0.25">
      <c r="A6234" s="61" t="s">
        <v>196</v>
      </c>
      <c r="B6234" s="61" t="s">
        <v>197</v>
      </c>
      <c r="C6234" s="62">
        <v>2013</v>
      </c>
      <c r="D6234" s="61" t="s">
        <v>313</v>
      </c>
      <c r="E6234" s="62">
        <v>7</v>
      </c>
      <c r="F6234" s="62">
        <v>0</v>
      </c>
      <c r="G6234" s="63"/>
      <c r="H6234" s="63"/>
      <c r="I6234" s="62">
        <v>0</v>
      </c>
      <c r="J6234" s="62">
        <v>0</v>
      </c>
      <c r="K6234" s="62">
        <v>0</v>
      </c>
      <c r="L6234" s="63"/>
      <c r="M6234" s="63"/>
      <c r="N6234" s="63"/>
      <c r="O6234" s="63"/>
      <c r="P6234" s="63"/>
      <c r="Q6234" s="63"/>
      <c r="R6234" s="63"/>
      <c r="S6234" s="63"/>
      <c r="T6234" s="63"/>
      <c r="U6234" s="63"/>
      <c r="V6234" s="63"/>
      <c r="W6234" s="63"/>
      <c r="X6234" s="63"/>
      <c r="Y6234" s="63"/>
      <c r="Z6234" s="62">
        <v>0</v>
      </c>
      <c r="AA6234" s="63"/>
      <c r="AB6234" s="63"/>
      <c r="AC6234" s="62">
        <v>0</v>
      </c>
    </row>
    <row r="6235" spans="1:29" ht="45" x14ac:dyDescent="0.25">
      <c r="A6235" s="61" t="s">
        <v>326</v>
      </c>
      <c r="B6235" s="61" t="s">
        <v>327</v>
      </c>
      <c r="C6235" s="62">
        <v>2011</v>
      </c>
      <c r="D6235" s="61" t="s">
        <v>94</v>
      </c>
      <c r="E6235" s="62">
        <v>10</v>
      </c>
      <c r="F6235" s="62">
        <v>79733</v>
      </c>
      <c r="G6235" s="62">
        <v>10207</v>
      </c>
      <c r="H6235" s="62">
        <v>85.06</v>
      </c>
      <c r="I6235" s="62">
        <v>7973.3</v>
      </c>
      <c r="J6235" s="62">
        <v>74151.69</v>
      </c>
      <c r="K6235" s="62">
        <v>0</v>
      </c>
      <c r="L6235" s="63"/>
      <c r="M6235" s="63"/>
      <c r="N6235" s="63"/>
      <c r="O6235" s="63"/>
      <c r="P6235" s="62">
        <v>8373</v>
      </c>
      <c r="Q6235" s="62">
        <v>20320</v>
      </c>
      <c r="R6235" s="62">
        <v>169.33</v>
      </c>
      <c r="S6235" s="62">
        <v>837</v>
      </c>
      <c r="T6235" s="62">
        <v>106077.54</v>
      </c>
      <c r="U6235" s="63"/>
      <c r="V6235" s="63"/>
      <c r="W6235" s="63"/>
      <c r="X6235" s="63"/>
      <c r="Y6235" s="63"/>
      <c r="Z6235" s="62">
        <v>112755</v>
      </c>
      <c r="AA6235" s="62">
        <v>9369</v>
      </c>
      <c r="AB6235" s="62">
        <v>78.08</v>
      </c>
      <c r="AC6235" s="62">
        <v>11275.5</v>
      </c>
    </row>
    <row r="6236" spans="1:29" x14ac:dyDescent="0.25">
      <c r="A6236" s="61" t="s">
        <v>107</v>
      </c>
      <c r="B6236" s="61" t="s">
        <v>108</v>
      </c>
      <c r="C6236" s="62">
        <v>2003</v>
      </c>
      <c r="D6236" s="61" t="s">
        <v>89</v>
      </c>
      <c r="E6236" s="62">
        <v>100</v>
      </c>
      <c r="F6236" s="62">
        <v>401129</v>
      </c>
      <c r="G6236" s="62">
        <v>39021</v>
      </c>
      <c r="H6236" s="62">
        <v>32.520000000000003</v>
      </c>
      <c r="I6236" s="62">
        <v>4011.29</v>
      </c>
      <c r="J6236" s="62">
        <v>373049.97</v>
      </c>
      <c r="K6236" s="62">
        <v>4672.16</v>
      </c>
      <c r="L6236" s="62">
        <v>3940</v>
      </c>
      <c r="M6236" s="62">
        <v>3.28</v>
      </c>
      <c r="N6236" s="62">
        <v>46.72</v>
      </c>
      <c r="O6236" s="62">
        <v>56343.01</v>
      </c>
      <c r="P6236" s="63"/>
      <c r="Q6236" s="63"/>
      <c r="R6236" s="63"/>
      <c r="S6236" s="63"/>
      <c r="T6236" s="63"/>
      <c r="U6236" s="63"/>
      <c r="V6236" s="63"/>
      <c r="W6236" s="63"/>
      <c r="X6236" s="63"/>
      <c r="Y6236" s="63"/>
      <c r="Z6236" s="62">
        <v>0</v>
      </c>
      <c r="AA6236" s="63"/>
      <c r="AB6236" s="63"/>
      <c r="AC6236" s="62">
        <v>0</v>
      </c>
    </row>
    <row r="6237" spans="1:29" ht="30" x14ac:dyDescent="0.25">
      <c r="A6237" s="61" t="s">
        <v>227</v>
      </c>
      <c r="B6237" s="61" t="s">
        <v>228</v>
      </c>
      <c r="C6237" s="62">
        <v>2012</v>
      </c>
      <c r="D6237" s="61" t="s">
        <v>75</v>
      </c>
      <c r="E6237" s="62">
        <v>12</v>
      </c>
      <c r="F6237" s="63"/>
      <c r="G6237" s="63"/>
      <c r="H6237" s="63"/>
      <c r="I6237" s="63"/>
      <c r="J6237" s="63"/>
      <c r="K6237" s="62">
        <v>0</v>
      </c>
      <c r="L6237" s="63"/>
      <c r="M6237" s="63"/>
      <c r="N6237" s="63"/>
      <c r="O6237" s="63"/>
      <c r="P6237" s="63"/>
      <c r="Q6237" s="63"/>
      <c r="R6237" s="63"/>
      <c r="S6237" s="63"/>
      <c r="T6237" s="63"/>
      <c r="U6237" s="63"/>
      <c r="V6237" s="63"/>
      <c r="W6237" s="63"/>
      <c r="X6237" s="63"/>
      <c r="Y6237" s="63"/>
      <c r="Z6237" s="62">
        <v>1301</v>
      </c>
      <c r="AA6237" s="62">
        <v>10593</v>
      </c>
      <c r="AB6237" s="62">
        <v>73.56</v>
      </c>
      <c r="AC6237" s="62">
        <v>108.42</v>
      </c>
    </row>
    <row r="6238" spans="1:29" ht="45" x14ac:dyDescent="0.25">
      <c r="A6238" s="61" t="s">
        <v>344</v>
      </c>
      <c r="B6238" s="61" t="s">
        <v>345</v>
      </c>
      <c r="C6238" s="62">
        <v>2004</v>
      </c>
      <c r="D6238" s="61" t="s">
        <v>75</v>
      </c>
      <c r="E6238" s="62">
        <v>6</v>
      </c>
      <c r="F6238" s="63"/>
      <c r="G6238" s="63"/>
      <c r="H6238" s="63"/>
      <c r="I6238" s="63"/>
      <c r="J6238" s="63"/>
      <c r="K6238" s="62">
        <v>0</v>
      </c>
      <c r="L6238" s="63"/>
      <c r="M6238" s="63"/>
      <c r="N6238" s="63"/>
      <c r="O6238" s="63"/>
      <c r="P6238" s="63"/>
      <c r="Q6238" s="63"/>
      <c r="R6238" s="63"/>
      <c r="S6238" s="63"/>
      <c r="T6238" s="63"/>
      <c r="U6238" s="63"/>
      <c r="V6238" s="63"/>
      <c r="W6238" s="63"/>
      <c r="X6238" s="63"/>
      <c r="Y6238" s="63"/>
      <c r="Z6238" s="62">
        <v>0</v>
      </c>
      <c r="AA6238" s="63"/>
      <c r="AB6238" s="63"/>
      <c r="AC6238" s="62">
        <v>0</v>
      </c>
    </row>
    <row r="6239" spans="1:29" x14ac:dyDescent="0.25">
      <c r="A6239" s="61" t="s">
        <v>376</v>
      </c>
      <c r="B6239" s="61" t="s">
        <v>377</v>
      </c>
      <c r="C6239" s="62">
        <v>2009</v>
      </c>
      <c r="D6239" s="61" t="s">
        <v>72</v>
      </c>
      <c r="E6239" s="62">
        <v>40</v>
      </c>
      <c r="F6239" s="62">
        <v>153400</v>
      </c>
      <c r="G6239" s="62">
        <v>21216</v>
      </c>
      <c r="H6239" s="62">
        <v>44.2</v>
      </c>
      <c r="I6239" s="62">
        <v>3835</v>
      </c>
      <c r="J6239" s="62">
        <v>142662</v>
      </c>
      <c r="K6239" s="62">
        <v>11154.22</v>
      </c>
      <c r="L6239" s="62">
        <v>18522</v>
      </c>
      <c r="M6239" s="62">
        <v>38.590000000000003</v>
      </c>
      <c r="N6239" s="62">
        <v>278.86</v>
      </c>
      <c r="O6239" s="62">
        <v>134512.07999999999</v>
      </c>
      <c r="P6239" s="63"/>
      <c r="Q6239" s="63"/>
      <c r="R6239" s="63"/>
      <c r="S6239" s="63"/>
      <c r="T6239" s="63"/>
      <c r="U6239" s="63"/>
      <c r="V6239" s="63"/>
      <c r="W6239" s="63"/>
      <c r="X6239" s="63"/>
      <c r="Y6239" s="63"/>
      <c r="Z6239" s="62">
        <v>187210</v>
      </c>
      <c r="AA6239" s="62">
        <v>10746</v>
      </c>
      <c r="AB6239" s="62">
        <v>22.39</v>
      </c>
      <c r="AC6239" s="62">
        <v>4680.25</v>
      </c>
    </row>
    <row r="6240" spans="1:29" ht="30" x14ac:dyDescent="0.25">
      <c r="A6240" s="61" t="s">
        <v>317</v>
      </c>
      <c r="B6240" s="61" t="s">
        <v>318</v>
      </c>
      <c r="C6240" s="62">
        <v>2012</v>
      </c>
      <c r="D6240" s="61" t="s">
        <v>78</v>
      </c>
      <c r="E6240" s="62">
        <v>56</v>
      </c>
      <c r="F6240" s="62">
        <v>516800</v>
      </c>
      <c r="G6240" s="62">
        <v>70592</v>
      </c>
      <c r="H6240" s="62">
        <v>105.05</v>
      </c>
      <c r="I6240" s="62">
        <v>9228.57</v>
      </c>
      <c r="J6240" s="62">
        <v>480624</v>
      </c>
      <c r="K6240" s="62">
        <v>0</v>
      </c>
      <c r="L6240" s="63"/>
      <c r="M6240" s="63"/>
      <c r="N6240" s="63"/>
      <c r="O6240" s="63"/>
      <c r="P6240" s="62">
        <v>48</v>
      </c>
      <c r="Q6240" s="62">
        <v>269</v>
      </c>
      <c r="R6240" s="62">
        <v>0.4</v>
      </c>
      <c r="S6240" s="62">
        <v>0</v>
      </c>
      <c r="T6240" s="62">
        <v>608.11</v>
      </c>
      <c r="U6240" s="63"/>
      <c r="V6240" s="63"/>
      <c r="W6240" s="63"/>
      <c r="X6240" s="63"/>
      <c r="Y6240" s="63"/>
      <c r="Z6240" s="62">
        <v>660.25</v>
      </c>
      <c r="AA6240" s="62">
        <v>2081</v>
      </c>
      <c r="AB6240" s="62">
        <v>3.1</v>
      </c>
      <c r="AC6240" s="62">
        <v>11.79</v>
      </c>
    </row>
    <row r="6241" spans="1:29" ht="30" x14ac:dyDescent="0.25">
      <c r="A6241" s="61" t="s">
        <v>124</v>
      </c>
      <c r="B6241" s="61" t="s">
        <v>125</v>
      </c>
      <c r="C6241" s="62">
        <v>2015</v>
      </c>
      <c r="D6241" s="61" t="s">
        <v>78</v>
      </c>
      <c r="E6241" s="62">
        <v>38</v>
      </c>
      <c r="F6241" s="62">
        <v>88924</v>
      </c>
      <c r="G6241" s="62">
        <v>14241</v>
      </c>
      <c r="H6241" s="62">
        <v>31.23</v>
      </c>
      <c r="I6241" s="62">
        <v>2340.11</v>
      </c>
      <c r="J6241" s="62">
        <v>82699.320000000007</v>
      </c>
      <c r="K6241" s="62">
        <v>25379.24</v>
      </c>
      <c r="L6241" s="62">
        <v>24851</v>
      </c>
      <c r="M6241" s="62">
        <v>54.5</v>
      </c>
      <c r="N6241" s="62">
        <v>667.87</v>
      </c>
      <c r="O6241" s="62">
        <v>306055.90999999997</v>
      </c>
      <c r="P6241" s="63"/>
      <c r="Q6241" s="63"/>
      <c r="R6241" s="63"/>
      <c r="S6241" s="63"/>
      <c r="T6241" s="63"/>
      <c r="U6241" s="63"/>
      <c r="V6241" s="63"/>
      <c r="W6241" s="63"/>
      <c r="X6241" s="63"/>
      <c r="Y6241" s="63"/>
      <c r="Z6241" s="62">
        <v>110.96</v>
      </c>
      <c r="AA6241" s="62">
        <v>11963</v>
      </c>
      <c r="AB6241" s="62">
        <v>26.23</v>
      </c>
      <c r="AC6241" s="62">
        <v>2.92</v>
      </c>
    </row>
    <row r="6242" spans="1:29" ht="30" x14ac:dyDescent="0.25">
      <c r="A6242" s="61" t="s">
        <v>358</v>
      </c>
      <c r="B6242" s="61" t="s">
        <v>359</v>
      </c>
      <c r="C6242" s="62">
        <v>2008</v>
      </c>
      <c r="D6242" s="61" t="s">
        <v>78</v>
      </c>
      <c r="E6242" s="62">
        <v>54</v>
      </c>
      <c r="F6242" s="62">
        <v>445600</v>
      </c>
      <c r="G6242" s="62">
        <v>50651</v>
      </c>
      <c r="H6242" s="62">
        <v>78.17</v>
      </c>
      <c r="I6242" s="62">
        <v>8251.85</v>
      </c>
      <c r="J6242" s="62">
        <v>414408</v>
      </c>
      <c r="K6242" s="62">
        <v>0</v>
      </c>
      <c r="L6242" s="63"/>
      <c r="M6242" s="63"/>
      <c r="N6242" s="63"/>
      <c r="O6242" s="63"/>
      <c r="P6242" s="63"/>
      <c r="Q6242" s="63"/>
      <c r="R6242" s="63"/>
      <c r="S6242" s="63"/>
      <c r="T6242" s="63"/>
      <c r="U6242" s="63"/>
      <c r="V6242" s="63"/>
      <c r="W6242" s="63"/>
      <c r="X6242" s="63"/>
      <c r="Y6242" s="63"/>
      <c r="Z6242" s="62">
        <v>125600</v>
      </c>
      <c r="AA6242" s="62">
        <v>5095</v>
      </c>
      <c r="AB6242" s="62">
        <v>7.86</v>
      </c>
      <c r="AC6242" s="62">
        <v>2325.9299999999998</v>
      </c>
    </row>
    <row r="6243" spans="1:29" ht="45" x14ac:dyDescent="0.25">
      <c r="A6243" s="61" t="s">
        <v>109</v>
      </c>
      <c r="B6243" s="61" t="s">
        <v>110</v>
      </c>
      <c r="C6243" s="62">
        <v>2011</v>
      </c>
      <c r="D6243" s="61" t="s">
        <v>78</v>
      </c>
      <c r="E6243" s="62">
        <v>20</v>
      </c>
      <c r="F6243" s="62">
        <v>168000</v>
      </c>
      <c r="G6243" s="62">
        <v>23194</v>
      </c>
      <c r="H6243" s="62">
        <v>96.64</v>
      </c>
      <c r="I6243" s="62">
        <v>8400</v>
      </c>
      <c r="J6243" s="62">
        <v>156240</v>
      </c>
      <c r="K6243" s="62">
        <v>0</v>
      </c>
      <c r="L6243" s="63"/>
      <c r="M6243" s="63"/>
      <c r="N6243" s="63"/>
      <c r="O6243" s="63"/>
      <c r="P6243" s="62">
        <v>2068</v>
      </c>
      <c r="Q6243" s="62">
        <v>4347</v>
      </c>
      <c r="R6243" s="62">
        <v>18.11</v>
      </c>
      <c r="S6243" s="62">
        <v>103</v>
      </c>
      <c r="T6243" s="62">
        <v>26199.49</v>
      </c>
      <c r="U6243" s="63"/>
      <c r="V6243" s="63"/>
      <c r="W6243" s="63"/>
      <c r="X6243" s="63"/>
      <c r="Y6243" s="63"/>
      <c r="Z6243" s="62">
        <v>4197.58</v>
      </c>
      <c r="AA6243" s="62">
        <v>3785</v>
      </c>
      <c r="AB6243" s="62">
        <v>15.77</v>
      </c>
      <c r="AC6243" s="62">
        <v>209.88</v>
      </c>
    </row>
    <row r="6244" spans="1:29" ht="30" x14ac:dyDescent="0.25">
      <c r="A6244" s="61" t="s">
        <v>148</v>
      </c>
      <c r="B6244" s="61" t="s">
        <v>149</v>
      </c>
      <c r="C6244" s="62">
        <v>2015</v>
      </c>
      <c r="D6244" s="61" t="s">
        <v>75</v>
      </c>
      <c r="E6244" s="62">
        <v>10</v>
      </c>
      <c r="F6244" s="62">
        <v>66380</v>
      </c>
      <c r="G6244" s="62">
        <v>15049</v>
      </c>
      <c r="H6244" s="62">
        <v>125.41</v>
      </c>
      <c r="I6244" s="62">
        <v>6638</v>
      </c>
      <c r="J6244" s="62">
        <v>61733.4</v>
      </c>
      <c r="K6244" s="62">
        <v>9802.1299999999992</v>
      </c>
      <c r="L6244" s="62">
        <v>11858</v>
      </c>
      <c r="M6244" s="62">
        <v>98.82</v>
      </c>
      <c r="N6244" s="63"/>
      <c r="O6244" s="63"/>
      <c r="P6244" s="63"/>
      <c r="Q6244" s="63"/>
      <c r="R6244" s="63"/>
      <c r="S6244" s="63"/>
      <c r="T6244" s="63"/>
      <c r="U6244" s="63"/>
      <c r="V6244" s="63"/>
      <c r="W6244" s="63"/>
      <c r="X6244" s="63"/>
      <c r="Y6244" s="63"/>
      <c r="Z6244" s="62">
        <v>47038.3</v>
      </c>
      <c r="AA6244" s="62">
        <v>8825</v>
      </c>
      <c r="AB6244" s="62">
        <v>73.540000000000006</v>
      </c>
      <c r="AC6244" s="62">
        <v>4703.83</v>
      </c>
    </row>
    <row r="6245" spans="1:29" ht="30" x14ac:dyDescent="0.25">
      <c r="A6245" s="61" t="s">
        <v>393</v>
      </c>
      <c r="B6245" s="61" t="s">
        <v>394</v>
      </c>
      <c r="C6245" s="62">
        <v>2006</v>
      </c>
      <c r="D6245" s="61" t="s">
        <v>78</v>
      </c>
      <c r="E6245" s="62">
        <v>64</v>
      </c>
      <c r="F6245" s="62">
        <v>596960</v>
      </c>
      <c r="G6245" s="62">
        <v>68388</v>
      </c>
      <c r="H6245" s="62">
        <v>89.05</v>
      </c>
      <c r="I6245" s="62">
        <v>9327.5</v>
      </c>
      <c r="J6245" s="62">
        <v>555172.80000000005</v>
      </c>
      <c r="K6245" s="62">
        <v>0</v>
      </c>
      <c r="L6245" s="63"/>
      <c r="M6245" s="63"/>
      <c r="N6245" s="63"/>
      <c r="O6245" s="63"/>
      <c r="P6245" s="63"/>
      <c r="Q6245" s="63"/>
      <c r="R6245" s="63"/>
      <c r="S6245" s="63"/>
      <c r="T6245" s="63"/>
      <c r="U6245" s="63"/>
      <c r="V6245" s="63"/>
      <c r="W6245" s="63"/>
      <c r="X6245" s="63"/>
      <c r="Y6245" s="63"/>
      <c r="Z6245" s="62">
        <v>2018.58</v>
      </c>
      <c r="AA6245" s="62">
        <v>6768</v>
      </c>
      <c r="AB6245" s="62">
        <v>8.81</v>
      </c>
      <c r="AC6245" s="62">
        <v>31.54</v>
      </c>
    </row>
    <row r="6246" spans="1:29" ht="30" x14ac:dyDescent="0.25">
      <c r="A6246" s="61" t="s">
        <v>97</v>
      </c>
      <c r="B6246" s="61" t="s">
        <v>98</v>
      </c>
      <c r="C6246" s="62">
        <v>2007</v>
      </c>
      <c r="D6246" s="61" t="s">
        <v>86</v>
      </c>
      <c r="E6246" s="62">
        <v>36</v>
      </c>
      <c r="F6246" s="63"/>
      <c r="G6246" s="63"/>
      <c r="H6246" s="63"/>
      <c r="I6246" s="63"/>
      <c r="J6246" s="63"/>
      <c r="K6246" s="62">
        <v>0</v>
      </c>
      <c r="L6246" s="63"/>
      <c r="M6246" s="63"/>
      <c r="N6246" s="63"/>
      <c r="O6246" s="63"/>
      <c r="P6246" s="63"/>
      <c r="Q6246" s="63"/>
      <c r="R6246" s="63"/>
      <c r="S6246" s="63"/>
      <c r="T6246" s="63"/>
      <c r="U6246" s="63"/>
      <c r="V6246" s="63"/>
      <c r="W6246" s="63"/>
      <c r="X6246" s="63"/>
      <c r="Y6246" s="63"/>
      <c r="Z6246" s="62">
        <v>258455</v>
      </c>
      <c r="AA6246" s="62">
        <v>22330</v>
      </c>
      <c r="AB6246" s="62">
        <v>51.69</v>
      </c>
      <c r="AC6246" s="62">
        <v>7179.31</v>
      </c>
    </row>
    <row r="6247" spans="1:29" ht="30" x14ac:dyDescent="0.25">
      <c r="A6247" s="61" t="s">
        <v>182</v>
      </c>
      <c r="B6247" s="61" t="s">
        <v>183</v>
      </c>
      <c r="C6247" s="62">
        <v>2004</v>
      </c>
      <c r="D6247" s="61" t="s">
        <v>94</v>
      </c>
      <c r="E6247" s="62">
        <v>8</v>
      </c>
      <c r="F6247" s="63"/>
      <c r="G6247" s="63"/>
      <c r="H6247" s="63"/>
      <c r="I6247" s="63"/>
      <c r="J6247" s="63"/>
      <c r="K6247" s="62">
        <v>0</v>
      </c>
      <c r="L6247" s="63"/>
      <c r="M6247" s="63"/>
      <c r="N6247" s="63"/>
      <c r="O6247" s="63"/>
      <c r="P6247" s="63"/>
      <c r="Q6247" s="63"/>
      <c r="R6247" s="63"/>
      <c r="S6247" s="63"/>
      <c r="T6247" s="63"/>
      <c r="U6247" s="63"/>
      <c r="V6247" s="63"/>
      <c r="W6247" s="63"/>
      <c r="X6247" s="63"/>
      <c r="Y6247" s="63"/>
      <c r="Z6247" s="62">
        <v>48842</v>
      </c>
      <c r="AA6247" s="62">
        <v>3925</v>
      </c>
      <c r="AB6247" s="62">
        <v>40.89</v>
      </c>
      <c r="AC6247" s="62">
        <v>6105.25</v>
      </c>
    </row>
    <row r="6248" spans="1:29" ht="45" x14ac:dyDescent="0.25">
      <c r="A6248" s="61" t="s">
        <v>214</v>
      </c>
      <c r="B6248" s="61" t="s">
        <v>215</v>
      </c>
      <c r="C6248" s="62">
        <v>2003</v>
      </c>
      <c r="D6248" s="61" t="s">
        <v>75</v>
      </c>
      <c r="E6248" s="62">
        <v>9</v>
      </c>
      <c r="F6248" s="63"/>
      <c r="G6248" s="63"/>
      <c r="H6248" s="63"/>
      <c r="I6248" s="63"/>
      <c r="J6248" s="63"/>
      <c r="K6248" s="62">
        <v>0</v>
      </c>
      <c r="L6248" s="63"/>
      <c r="M6248" s="63"/>
      <c r="N6248" s="63"/>
      <c r="O6248" s="63"/>
      <c r="P6248" s="63"/>
      <c r="Q6248" s="63"/>
      <c r="R6248" s="63"/>
      <c r="S6248" s="63"/>
      <c r="T6248" s="63"/>
      <c r="U6248" s="63"/>
      <c r="V6248" s="63"/>
      <c r="W6248" s="63"/>
      <c r="X6248" s="63"/>
      <c r="Y6248" s="63"/>
      <c r="Z6248" s="62">
        <v>148</v>
      </c>
      <c r="AA6248" s="62">
        <v>382</v>
      </c>
      <c r="AB6248" s="62">
        <v>3.54</v>
      </c>
      <c r="AC6248" s="62">
        <v>16.440000000000001</v>
      </c>
    </row>
    <row r="6249" spans="1:29" x14ac:dyDescent="0.25">
      <c r="A6249" s="61" t="s">
        <v>369</v>
      </c>
      <c r="B6249" s="61" t="s">
        <v>370</v>
      </c>
      <c r="C6249" s="62">
        <v>2012</v>
      </c>
      <c r="D6249" s="61" t="s">
        <v>75</v>
      </c>
      <c r="E6249" s="62">
        <v>19</v>
      </c>
      <c r="F6249" s="62">
        <v>7800</v>
      </c>
      <c r="G6249" s="62">
        <v>2331</v>
      </c>
      <c r="H6249" s="62">
        <v>10.220000000000001</v>
      </c>
      <c r="I6249" s="62">
        <v>410.53</v>
      </c>
      <c r="J6249" s="62">
        <v>7254</v>
      </c>
      <c r="K6249" s="62">
        <v>0</v>
      </c>
      <c r="L6249" s="62">
        <v>18859</v>
      </c>
      <c r="M6249" s="62">
        <v>82.71</v>
      </c>
      <c r="N6249" s="63"/>
      <c r="O6249" s="63"/>
      <c r="P6249" s="63"/>
      <c r="Q6249" s="63"/>
      <c r="R6249" s="63"/>
      <c r="S6249" s="63"/>
      <c r="T6249" s="63"/>
      <c r="U6249" s="63"/>
      <c r="V6249" s="63"/>
      <c r="W6249" s="63"/>
      <c r="X6249" s="63"/>
      <c r="Y6249" s="63"/>
      <c r="Z6249" s="62">
        <v>1773.81</v>
      </c>
      <c r="AA6249" s="62">
        <v>7588</v>
      </c>
      <c r="AB6249" s="62">
        <v>33.28</v>
      </c>
      <c r="AC6249" s="62">
        <v>93.36</v>
      </c>
    </row>
    <row r="6250" spans="1:29" x14ac:dyDescent="0.25">
      <c r="A6250" s="61" t="s">
        <v>76</v>
      </c>
      <c r="B6250" s="61" t="s">
        <v>77</v>
      </c>
      <c r="C6250" s="62">
        <v>2006</v>
      </c>
      <c r="D6250" s="61" t="s">
        <v>99</v>
      </c>
      <c r="E6250" s="62">
        <v>80</v>
      </c>
      <c r="F6250" s="62">
        <v>681882</v>
      </c>
      <c r="G6250" s="62">
        <v>109069</v>
      </c>
      <c r="H6250" s="62">
        <v>113.61</v>
      </c>
      <c r="I6250" s="62">
        <v>8523.5300000000007</v>
      </c>
      <c r="J6250" s="62">
        <v>634150.26</v>
      </c>
      <c r="K6250" s="62">
        <v>0</v>
      </c>
      <c r="L6250" s="63"/>
      <c r="M6250" s="63"/>
      <c r="N6250" s="63"/>
      <c r="O6250" s="63"/>
      <c r="P6250" s="63"/>
      <c r="Q6250" s="63"/>
      <c r="R6250" s="63"/>
      <c r="S6250" s="63"/>
      <c r="T6250" s="63"/>
      <c r="U6250" s="63"/>
      <c r="V6250" s="63"/>
      <c r="W6250" s="63"/>
      <c r="X6250" s="63"/>
      <c r="Y6250" s="63"/>
      <c r="Z6250" s="62">
        <v>1400.82</v>
      </c>
      <c r="AA6250" s="62">
        <v>3896</v>
      </c>
      <c r="AB6250" s="62">
        <v>4.0599999999999996</v>
      </c>
      <c r="AC6250" s="62">
        <v>17.510000000000002</v>
      </c>
    </row>
    <row r="6251" spans="1:29" x14ac:dyDescent="0.25">
      <c r="A6251" s="61" t="s">
        <v>204</v>
      </c>
      <c r="B6251" s="61" t="s">
        <v>205</v>
      </c>
      <c r="C6251" s="62">
        <v>2006</v>
      </c>
      <c r="D6251" s="61" t="s">
        <v>72</v>
      </c>
      <c r="E6251" s="62">
        <v>20</v>
      </c>
      <c r="F6251" s="62">
        <v>11773</v>
      </c>
      <c r="G6251" s="62">
        <v>2257</v>
      </c>
      <c r="H6251" s="62">
        <v>9.4</v>
      </c>
      <c r="I6251" s="62">
        <v>588.65</v>
      </c>
      <c r="J6251" s="62">
        <v>10948.89</v>
      </c>
      <c r="K6251" s="62">
        <v>2922.41</v>
      </c>
      <c r="L6251" s="62">
        <v>4658</v>
      </c>
      <c r="M6251" s="62">
        <v>19.41</v>
      </c>
      <c r="N6251" s="62">
        <v>146.12</v>
      </c>
      <c r="O6251" s="62">
        <v>35242.160000000003</v>
      </c>
      <c r="P6251" s="63"/>
      <c r="Q6251" s="63"/>
      <c r="R6251" s="63"/>
      <c r="S6251" s="63"/>
      <c r="T6251" s="63"/>
      <c r="U6251" s="63"/>
      <c r="V6251" s="63"/>
      <c r="W6251" s="63"/>
      <c r="X6251" s="63"/>
      <c r="Y6251" s="63"/>
      <c r="Z6251" s="62">
        <v>25933</v>
      </c>
      <c r="AA6251" s="62">
        <v>1704</v>
      </c>
      <c r="AB6251" s="62">
        <v>7.1</v>
      </c>
      <c r="AC6251" s="62">
        <v>1296.6500000000001</v>
      </c>
    </row>
    <row r="6252" spans="1:29" ht="30" x14ac:dyDescent="0.25">
      <c r="A6252" s="61" t="s">
        <v>233</v>
      </c>
      <c r="B6252" s="61" t="s">
        <v>234</v>
      </c>
      <c r="C6252" s="62">
        <v>2006</v>
      </c>
      <c r="D6252" s="61" t="s">
        <v>226</v>
      </c>
      <c r="E6252" s="62">
        <v>81</v>
      </c>
      <c r="F6252" s="62">
        <v>320880</v>
      </c>
      <c r="G6252" s="62">
        <v>58525</v>
      </c>
      <c r="H6252" s="62">
        <v>60.21</v>
      </c>
      <c r="I6252" s="62">
        <v>3961.48</v>
      </c>
      <c r="J6252" s="62">
        <v>298418.40000000002</v>
      </c>
      <c r="K6252" s="62">
        <v>3349.18</v>
      </c>
      <c r="L6252" s="62">
        <v>53622</v>
      </c>
      <c r="M6252" s="62">
        <v>55.17</v>
      </c>
      <c r="N6252" s="63"/>
      <c r="O6252" s="63"/>
      <c r="P6252" s="63"/>
      <c r="Q6252" s="63"/>
      <c r="R6252" s="63"/>
      <c r="S6252" s="63"/>
      <c r="T6252" s="63"/>
      <c r="U6252" s="63"/>
      <c r="V6252" s="63"/>
      <c r="W6252" s="63"/>
      <c r="X6252" s="63"/>
      <c r="Y6252" s="63"/>
      <c r="Z6252" s="62">
        <v>1608.18</v>
      </c>
      <c r="AA6252" s="62">
        <v>18999</v>
      </c>
      <c r="AB6252" s="62">
        <v>19.55</v>
      </c>
      <c r="AC6252" s="62">
        <v>19.850000000000001</v>
      </c>
    </row>
    <row r="6253" spans="1:29" ht="30" x14ac:dyDescent="0.25">
      <c r="A6253" s="61" t="s">
        <v>218</v>
      </c>
      <c r="B6253" s="61" t="s">
        <v>219</v>
      </c>
      <c r="C6253" s="62">
        <v>2014</v>
      </c>
      <c r="D6253" s="61" t="s">
        <v>89</v>
      </c>
      <c r="E6253" s="62">
        <v>100</v>
      </c>
      <c r="F6253" s="62">
        <v>1022115</v>
      </c>
      <c r="G6253" s="62">
        <v>171352</v>
      </c>
      <c r="H6253" s="62">
        <v>142.79</v>
      </c>
      <c r="I6253" s="62">
        <v>10221.15</v>
      </c>
      <c r="J6253" s="62">
        <v>950566.95</v>
      </c>
      <c r="K6253" s="62">
        <v>0</v>
      </c>
      <c r="L6253" s="63"/>
      <c r="M6253" s="63"/>
      <c r="N6253" s="63"/>
      <c r="O6253" s="63"/>
      <c r="P6253" s="63"/>
      <c r="Q6253" s="63"/>
      <c r="R6253" s="63"/>
      <c r="S6253" s="63"/>
      <c r="T6253" s="63"/>
      <c r="U6253" s="63"/>
      <c r="V6253" s="63"/>
      <c r="W6253" s="63"/>
      <c r="X6253" s="63"/>
      <c r="Y6253" s="63"/>
      <c r="Z6253" s="62">
        <v>2636</v>
      </c>
      <c r="AA6253" s="62">
        <v>50742</v>
      </c>
      <c r="AB6253" s="62">
        <v>42.29</v>
      </c>
      <c r="AC6253" s="62">
        <v>26.36</v>
      </c>
    </row>
    <row r="6254" spans="1:29" ht="30" x14ac:dyDescent="0.25">
      <c r="A6254" s="61" t="s">
        <v>452</v>
      </c>
      <c r="B6254" s="61" t="s">
        <v>453</v>
      </c>
      <c r="C6254" s="62">
        <v>2018</v>
      </c>
      <c r="D6254" s="61" t="s">
        <v>86</v>
      </c>
      <c r="E6254" s="62">
        <v>14</v>
      </c>
      <c r="F6254" s="62">
        <v>547</v>
      </c>
      <c r="G6254" s="62">
        <v>138</v>
      </c>
      <c r="H6254" s="62">
        <v>0.82</v>
      </c>
      <c r="I6254" s="62">
        <v>39.07</v>
      </c>
      <c r="J6254" s="62">
        <v>508.71</v>
      </c>
      <c r="K6254" s="62">
        <v>0</v>
      </c>
      <c r="L6254" s="63"/>
      <c r="M6254" s="63"/>
      <c r="N6254" s="63"/>
      <c r="O6254" s="63"/>
      <c r="P6254" s="63"/>
      <c r="Q6254" s="63"/>
      <c r="R6254" s="63"/>
      <c r="S6254" s="63"/>
      <c r="T6254" s="63"/>
      <c r="U6254" s="63"/>
      <c r="V6254" s="63"/>
      <c r="W6254" s="63"/>
      <c r="X6254" s="63"/>
      <c r="Y6254" s="63"/>
      <c r="Z6254" s="62">
        <v>159.78</v>
      </c>
      <c r="AA6254" s="62">
        <v>7440</v>
      </c>
      <c r="AB6254" s="62">
        <v>44.29</v>
      </c>
      <c r="AC6254" s="62">
        <v>11.41</v>
      </c>
    </row>
    <row r="6255" spans="1:29" ht="30" x14ac:dyDescent="0.25">
      <c r="A6255" s="61" t="s">
        <v>224</v>
      </c>
      <c r="B6255" s="61" t="s">
        <v>225</v>
      </c>
      <c r="C6255" s="62">
        <v>2005</v>
      </c>
      <c r="D6255" s="61" t="s">
        <v>72</v>
      </c>
      <c r="E6255" s="62">
        <v>6</v>
      </c>
      <c r="F6255" s="62">
        <v>9686</v>
      </c>
      <c r="G6255" s="62">
        <v>1523</v>
      </c>
      <c r="H6255" s="62">
        <v>21.15</v>
      </c>
      <c r="I6255" s="62">
        <v>1614.33</v>
      </c>
      <c r="J6255" s="62">
        <v>9007.98</v>
      </c>
      <c r="K6255" s="62">
        <v>0</v>
      </c>
      <c r="L6255" s="63"/>
      <c r="M6255" s="63"/>
      <c r="N6255" s="63"/>
      <c r="O6255" s="63"/>
      <c r="P6255" s="63"/>
      <c r="Q6255" s="63"/>
      <c r="R6255" s="63"/>
      <c r="S6255" s="63"/>
      <c r="T6255" s="63"/>
      <c r="U6255" s="63"/>
      <c r="V6255" s="63"/>
      <c r="W6255" s="63"/>
      <c r="X6255" s="63"/>
      <c r="Y6255" s="63"/>
      <c r="Z6255" s="62">
        <v>0</v>
      </c>
      <c r="AA6255" s="63"/>
      <c r="AB6255" s="63"/>
      <c r="AC6255" s="62">
        <v>0</v>
      </c>
    </row>
    <row r="6256" spans="1:29" ht="30" x14ac:dyDescent="0.25">
      <c r="A6256" s="61" t="s">
        <v>391</v>
      </c>
      <c r="B6256" s="61" t="s">
        <v>392</v>
      </c>
      <c r="C6256" s="62">
        <v>2010</v>
      </c>
      <c r="D6256" s="61" t="s">
        <v>99</v>
      </c>
      <c r="E6256" s="62">
        <v>56</v>
      </c>
      <c r="F6256" s="62">
        <v>210525</v>
      </c>
      <c r="G6256" s="62">
        <v>44025</v>
      </c>
      <c r="H6256" s="62">
        <v>65.510000000000005</v>
      </c>
      <c r="I6256" s="62">
        <v>3759.38</v>
      </c>
      <c r="J6256" s="62">
        <v>195788.25</v>
      </c>
      <c r="K6256" s="62">
        <v>42360</v>
      </c>
      <c r="L6256" s="62">
        <v>92246</v>
      </c>
      <c r="M6256" s="62">
        <v>137.27000000000001</v>
      </c>
      <c r="N6256" s="63"/>
      <c r="O6256" s="63"/>
      <c r="P6256" s="63"/>
      <c r="Q6256" s="63"/>
      <c r="R6256" s="63"/>
      <c r="S6256" s="63"/>
      <c r="T6256" s="63"/>
      <c r="U6256" s="63"/>
      <c r="V6256" s="63"/>
      <c r="W6256" s="63"/>
      <c r="X6256" s="63"/>
      <c r="Y6256" s="63"/>
      <c r="Z6256" s="62">
        <v>2312</v>
      </c>
      <c r="AA6256" s="62">
        <v>16144</v>
      </c>
      <c r="AB6256" s="62">
        <v>24.02</v>
      </c>
      <c r="AC6256" s="62">
        <v>41.29</v>
      </c>
    </row>
    <row r="6257" spans="1:29" ht="30" x14ac:dyDescent="0.25">
      <c r="A6257" s="61" t="s">
        <v>120</v>
      </c>
      <c r="B6257" s="61" t="s">
        <v>121</v>
      </c>
      <c r="C6257" s="62">
        <v>2003</v>
      </c>
      <c r="D6257" s="61" t="s">
        <v>150</v>
      </c>
      <c r="E6257" s="62">
        <v>8</v>
      </c>
      <c r="F6257" s="62">
        <v>0</v>
      </c>
      <c r="G6257" s="62">
        <v>0</v>
      </c>
      <c r="H6257" s="62">
        <v>0</v>
      </c>
      <c r="I6257" s="62">
        <v>0</v>
      </c>
      <c r="J6257" s="62">
        <v>0</v>
      </c>
      <c r="K6257" s="62">
        <v>0</v>
      </c>
      <c r="L6257" s="62">
        <v>0</v>
      </c>
      <c r="M6257" s="62">
        <v>0</v>
      </c>
      <c r="N6257" s="62">
        <v>0</v>
      </c>
      <c r="O6257" s="62">
        <v>0</v>
      </c>
      <c r="P6257" s="63"/>
      <c r="Q6257" s="63"/>
      <c r="R6257" s="63"/>
      <c r="S6257" s="63"/>
      <c r="T6257" s="63"/>
      <c r="U6257" s="63"/>
      <c r="V6257" s="63"/>
      <c r="W6257" s="63"/>
      <c r="X6257" s="63"/>
      <c r="Y6257" s="63"/>
      <c r="Z6257" s="62">
        <v>0</v>
      </c>
      <c r="AA6257" s="63"/>
      <c r="AB6257" s="63"/>
      <c r="AC6257" s="62">
        <v>0</v>
      </c>
    </row>
    <row r="6258" spans="1:29" ht="30" x14ac:dyDescent="0.25">
      <c r="A6258" s="61" t="s">
        <v>572</v>
      </c>
      <c r="B6258" s="61" t="s">
        <v>573</v>
      </c>
      <c r="C6258" s="62">
        <v>2007</v>
      </c>
      <c r="D6258" s="61" t="s">
        <v>323</v>
      </c>
      <c r="E6258" s="62">
        <v>56</v>
      </c>
      <c r="F6258" s="62">
        <v>628858</v>
      </c>
      <c r="G6258" s="62">
        <v>111045</v>
      </c>
      <c r="H6258" s="62">
        <v>165.25</v>
      </c>
      <c r="I6258" s="62">
        <v>11229.61</v>
      </c>
      <c r="J6258" s="62">
        <v>584837.93999999994</v>
      </c>
      <c r="K6258" s="62">
        <v>0</v>
      </c>
      <c r="L6258" s="63"/>
      <c r="M6258" s="63"/>
      <c r="N6258" s="63"/>
      <c r="O6258" s="63"/>
      <c r="P6258" s="63"/>
      <c r="Q6258" s="63"/>
      <c r="R6258" s="63"/>
      <c r="S6258" s="63"/>
      <c r="T6258" s="63"/>
      <c r="U6258" s="63"/>
      <c r="V6258" s="63"/>
      <c r="W6258" s="63"/>
      <c r="X6258" s="63"/>
      <c r="Y6258" s="63"/>
      <c r="Z6258" s="62">
        <v>0</v>
      </c>
      <c r="AA6258" s="63"/>
      <c r="AB6258" s="63"/>
      <c r="AC6258" s="62">
        <v>0</v>
      </c>
    </row>
    <row r="6259" spans="1:29" ht="30" x14ac:dyDescent="0.25">
      <c r="A6259" s="61" t="s">
        <v>494</v>
      </c>
      <c r="B6259" s="61" t="s">
        <v>495</v>
      </c>
      <c r="C6259" s="62">
        <v>2013</v>
      </c>
      <c r="D6259" s="61" t="s">
        <v>78</v>
      </c>
      <c r="E6259" s="62">
        <v>24</v>
      </c>
      <c r="F6259" s="62">
        <v>149160</v>
      </c>
      <c r="G6259" s="62">
        <v>25243</v>
      </c>
      <c r="H6259" s="62">
        <v>87.65</v>
      </c>
      <c r="I6259" s="62">
        <v>6215</v>
      </c>
      <c r="J6259" s="62">
        <v>138718.79999999999</v>
      </c>
      <c r="K6259" s="62">
        <v>0</v>
      </c>
      <c r="L6259" s="63"/>
      <c r="M6259" s="63"/>
      <c r="N6259" s="63"/>
      <c r="O6259" s="63"/>
      <c r="P6259" s="62">
        <v>1490</v>
      </c>
      <c r="Q6259" s="62">
        <v>3896</v>
      </c>
      <c r="R6259" s="62">
        <v>13.53</v>
      </c>
      <c r="S6259" s="62">
        <v>62</v>
      </c>
      <c r="T6259" s="62">
        <v>18876.810000000001</v>
      </c>
      <c r="U6259" s="63"/>
      <c r="V6259" s="63"/>
      <c r="W6259" s="63"/>
      <c r="X6259" s="63"/>
      <c r="Y6259" s="63"/>
      <c r="Z6259" s="62">
        <v>614.92999999999995</v>
      </c>
      <c r="AA6259" s="62">
        <v>5326</v>
      </c>
      <c r="AB6259" s="62">
        <v>18.489999999999998</v>
      </c>
      <c r="AC6259" s="62">
        <v>25.62</v>
      </c>
    </row>
    <row r="6260" spans="1:29" ht="30" x14ac:dyDescent="0.25">
      <c r="A6260" s="61" t="s">
        <v>482</v>
      </c>
      <c r="B6260" s="61" t="s">
        <v>483</v>
      </c>
      <c r="C6260" s="62">
        <v>2004</v>
      </c>
      <c r="D6260" s="61" t="s">
        <v>78</v>
      </c>
      <c r="E6260" s="62">
        <v>10</v>
      </c>
      <c r="F6260" s="62">
        <v>107773</v>
      </c>
      <c r="G6260" s="62">
        <v>13713</v>
      </c>
      <c r="H6260" s="62">
        <v>114.28</v>
      </c>
      <c r="I6260" s="62">
        <v>10777.3</v>
      </c>
      <c r="J6260" s="62">
        <v>100228.89</v>
      </c>
      <c r="K6260" s="62">
        <v>0</v>
      </c>
      <c r="L6260" s="63"/>
      <c r="M6260" s="63"/>
      <c r="N6260" s="63"/>
      <c r="O6260" s="63"/>
      <c r="P6260" s="63"/>
      <c r="Q6260" s="63"/>
      <c r="R6260" s="63"/>
      <c r="S6260" s="63"/>
      <c r="T6260" s="63"/>
      <c r="U6260" s="63"/>
      <c r="V6260" s="63"/>
      <c r="W6260" s="63"/>
      <c r="X6260" s="63"/>
      <c r="Y6260" s="63"/>
      <c r="Z6260" s="62">
        <v>501</v>
      </c>
      <c r="AA6260" s="62">
        <v>2353</v>
      </c>
      <c r="AB6260" s="62">
        <v>19.61</v>
      </c>
      <c r="AC6260" s="62">
        <v>50.1</v>
      </c>
    </row>
    <row r="6261" spans="1:29" ht="30" x14ac:dyDescent="0.25">
      <c r="A6261" s="61" t="s">
        <v>87</v>
      </c>
      <c r="B6261" s="61" t="s">
        <v>88</v>
      </c>
      <c r="C6261" s="62">
        <v>2006</v>
      </c>
      <c r="D6261" s="61" t="s">
        <v>89</v>
      </c>
      <c r="E6261" s="62">
        <v>72</v>
      </c>
      <c r="F6261" s="62">
        <v>332280</v>
      </c>
      <c r="G6261" s="62">
        <v>67183</v>
      </c>
      <c r="H6261" s="62">
        <v>77.760000000000005</v>
      </c>
      <c r="I6261" s="62">
        <v>4615</v>
      </c>
      <c r="J6261" s="62">
        <v>309020.40000000002</v>
      </c>
      <c r="K6261" s="62">
        <v>34118.120000000003</v>
      </c>
      <c r="L6261" s="62">
        <v>10566</v>
      </c>
      <c r="M6261" s="62">
        <v>12.23</v>
      </c>
      <c r="N6261" s="62">
        <v>473.86</v>
      </c>
      <c r="O6261" s="62">
        <v>411440.69</v>
      </c>
      <c r="P6261" s="63"/>
      <c r="Q6261" s="63"/>
      <c r="R6261" s="63"/>
      <c r="S6261" s="63"/>
      <c r="T6261" s="63"/>
      <c r="U6261" s="63"/>
      <c r="V6261" s="63"/>
      <c r="W6261" s="63"/>
      <c r="X6261" s="63"/>
      <c r="Y6261" s="63"/>
      <c r="Z6261" s="62">
        <v>228190</v>
      </c>
      <c r="AA6261" s="62">
        <v>25581</v>
      </c>
      <c r="AB6261" s="62">
        <v>29.61</v>
      </c>
      <c r="AC6261" s="62">
        <v>3169.31</v>
      </c>
    </row>
    <row r="6262" spans="1:29" ht="30" x14ac:dyDescent="0.25">
      <c r="A6262" s="61" t="s">
        <v>403</v>
      </c>
      <c r="B6262" s="61" t="s">
        <v>404</v>
      </c>
      <c r="C6262" s="62">
        <v>2014</v>
      </c>
      <c r="D6262" s="61" t="s">
        <v>78</v>
      </c>
      <c r="E6262" s="62">
        <v>32</v>
      </c>
      <c r="F6262" s="62">
        <v>116593</v>
      </c>
      <c r="G6262" s="62">
        <v>17022</v>
      </c>
      <c r="H6262" s="62">
        <v>44.33</v>
      </c>
      <c r="I6262" s="62">
        <v>3643.53</v>
      </c>
      <c r="J6262" s="62">
        <v>108431.49</v>
      </c>
      <c r="K6262" s="62">
        <v>9484.9699999999993</v>
      </c>
      <c r="L6262" s="62">
        <v>8026</v>
      </c>
      <c r="M6262" s="62">
        <v>20.9</v>
      </c>
      <c r="N6262" s="62">
        <v>296.41000000000003</v>
      </c>
      <c r="O6262" s="62">
        <v>114382.05</v>
      </c>
      <c r="P6262" s="63"/>
      <c r="Q6262" s="63"/>
      <c r="R6262" s="63"/>
      <c r="S6262" s="63"/>
      <c r="T6262" s="63"/>
      <c r="U6262" s="63"/>
      <c r="V6262" s="63"/>
      <c r="W6262" s="63"/>
      <c r="X6262" s="63"/>
      <c r="Y6262" s="63"/>
      <c r="Z6262" s="62">
        <v>53.92</v>
      </c>
      <c r="AA6262" s="62">
        <v>5468</v>
      </c>
      <c r="AB6262" s="62">
        <v>14.24</v>
      </c>
      <c r="AC6262" s="62">
        <v>1.69</v>
      </c>
    </row>
    <row r="6263" spans="1:29" ht="30" x14ac:dyDescent="0.25">
      <c r="A6263" s="61" t="s">
        <v>218</v>
      </c>
      <c r="B6263" s="61" t="s">
        <v>219</v>
      </c>
      <c r="C6263" s="62">
        <v>2014</v>
      </c>
      <c r="D6263" s="61" t="s">
        <v>75</v>
      </c>
      <c r="E6263" s="62">
        <v>8</v>
      </c>
      <c r="F6263" s="62">
        <v>3548</v>
      </c>
      <c r="G6263" s="62">
        <v>809</v>
      </c>
      <c r="H6263" s="62">
        <v>8.43</v>
      </c>
      <c r="I6263" s="62">
        <v>443.5</v>
      </c>
      <c r="J6263" s="62">
        <v>3299.64</v>
      </c>
      <c r="K6263" s="62">
        <v>0</v>
      </c>
      <c r="L6263" s="63"/>
      <c r="M6263" s="63"/>
      <c r="N6263" s="63"/>
      <c r="O6263" s="63"/>
      <c r="P6263" s="63"/>
      <c r="Q6263" s="63"/>
      <c r="R6263" s="63"/>
      <c r="S6263" s="63"/>
      <c r="T6263" s="63"/>
      <c r="U6263" s="63"/>
      <c r="V6263" s="63"/>
      <c r="W6263" s="63"/>
      <c r="X6263" s="63"/>
      <c r="Y6263" s="63"/>
      <c r="Z6263" s="62">
        <v>599</v>
      </c>
      <c r="AA6263" s="62">
        <v>11188</v>
      </c>
      <c r="AB6263" s="62">
        <v>116.54</v>
      </c>
      <c r="AC6263" s="62">
        <v>74.88</v>
      </c>
    </row>
    <row r="6264" spans="1:29" ht="30" x14ac:dyDescent="0.25">
      <c r="A6264" s="61" t="s">
        <v>188</v>
      </c>
      <c r="B6264" s="61" t="s">
        <v>189</v>
      </c>
      <c r="C6264" s="62">
        <v>2003</v>
      </c>
      <c r="D6264" s="61" t="s">
        <v>297</v>
      </c>
      <c r="E6264" s="62">
        <v>80</v>
      </c>
      <c r="F6264" s="62">
        <v>177800</v>
      </c>
      <c r="G6264" s="62">
        <v>19623</v>
      </c>
      <c r="H6264" s="62">
        <v>20.440000000000001</v>
      </c>
      <c r="I6264" s="62">
        <v>2222.5</v>
      </c>
      <c r="J6264" s="62">
        <v>165354</v>
      </c>
      <c r="K6264" s="62">
        <v>33423.86</v>
      </c>
      <c r="L6264" s="62">
        <v>23958</v>
      </c>
      <c r="M6264" s="62">
        <v>24.96</v>
      </c>
      <c r="N6264" s="63"/>
      <c r="O6264" s="63"/>
      <c r="P6264" s="63"/>
      <c r="Q6264" s="63"/>
      <c r="R6264" s="63"/>
      <c r="S6264" s="63"/>
      <c r="T6264" s="63"/>
      <c r="U6264" s="63"/>
      <c r="V6264" s="63"/>
      <c r="W6264" s="63"/>
      <c r="X6264" s="63"/>
      <c r="Y6264" s="63"/>
      <c r="Z6264" s="62">
        <v>6918</v>
      </c>
      <c r="AA6264" s="62">
        <v>26999</v>
      </c>
      <c r="AB6264" s="62">
        <v>28.12</v>
      </c>
      <c r="AC6264" s="62">
        <v>86.48</v>
      </c>
    </row>
    <row r="6265" spans="1:29" x14ac:dyDescent="0.25">
      <c r="A6265" s="61" t="s">
        <v>371</v>
      </c>
      <c r="B6265" s="61" t="s">
        <v>372</v>
      </c>
      <c r="C6265" s="62">
        <v>2017</v>
      </c>
      <c r="D6265" s="61" t="s">
        <v>78</v>
      </c>
      <c r="E6265" s="62">
        <v>59</v>
      </c>
      <c r="F6265" s="62">
        <v>563424</v>
      </c>
      <c r="G6265" s="62">
        <v>90774</v>
      </c>
      <c r="H6265" s="62">
        <v>128.21</v>
      </c>
      <c r="I6265" s="62">
        <v>9549.56</v>
      </c>
      <c r="J6265" s="62">
        <v>523984.32</v>
      </c>
      <c r="K6265" s="62">
        <v>0</v>
      </c>
      <c r="L6265" s="63"/>
      <c r="M6265" s="63"/>
      <c r="N6265" s="63"/>
      <c r="O6265" s="63"/>
      <c r="P6265" s="63"/>
      <c r="Q6265" s="63"/>
      <c r="R6265" s="63"/>
      <c r="S6265" s="63"/>
      <c r="T6265" s="63"/>
      <c r="U6265" s="63"/>
      <c r="V6265" s="63"/>
      <c r="W6265" s="63"/>
      <c r="X6265" s="63"/>
      <c r="Y6265" s="63"/>
      <c r="Z6265" s="62">
        <v>1143208</v>
      </c>
      <c r="AA6265" s="62">
        <v>93681</v>
      </c>
      <c r="AB6265" s="62">
        <v>132.32</v>
      </c>
      <c r="AC6265" s="62">
        <v>19376.41</v>
      </c>
    </row>
    <row r="6266" spans="1:29" x14ac:dyDescent="0.25">
      <c r="A6266" s="61" t="s">
        <v>202</v>
      </c>
      <c r="B6266" s="61" t="s">
        <v>203</v>
      </c>
      <c r="C6266" s="62">
        <v>2003</v>
      </c>
      <c r="D6266" s="61" t="s">
        <v>75</v>
      </c>
      <c r="E6266" s="62">
        <v>6</v>
      </c>
      <c r="F6266" s="62">
        <v>2381</v>
      </c>
      <c r="G6266" s="62">
        <v>380</v>
      </c>
      <c r="H6266" s="62">
        <v>5.28</v>
      </c>
      <c r="I6266" s="62">
        <v>396.83</v>
      </c>
      <c r="J6266" s="62">
        <v>2214.33</v>
      </c>
      <c r="K6266" s="62">
        <v>0</v>
      </c>
      <c r="L6266" s="63"/>
      <c r="M6266" s="63"/>
      <c r="N6266" s="63"/>
      <c r="O6266" s="63"/>
      <c r="P6266" s="63"/>
      <c r="Q6266" s="63"/>
      <c r="R6266" s="63"/>
      <c r="S6266" s="63"/>
      <c r="T6266" s="63"/>
      <c r="U6266" s="63"/>
      <c r="V6266" s="63"/>
      <c r="W6266" s="63"/>
      <c r="X6266" s="63"/>
      <c r="Y6266" s="63"/>
      <c r="Z6266" s="62">
        <v>0</v>
      </c>
      <c r="AA6266" s="63"/>
      <c r="AB6266" s="63"/>
      <c r="AC6266" s="62">
        <v>0</v>
      </c>
    </row>
    <row r="6267" spans="1:29" x14ac:dyDescent="0.25">
      <c r="A6267" s="61" t="s">
        <v>235</v>
      </c>
      <c r="B6267" s="61" t="s">
        <v>236</v>
      </c>
      <c r="C6267" s="62">
        <v>2015</v>
      </c>
      <c r="D6267" s="61" t="s">
        <v>94</v>
      </c>
      <c r="E6267" s="62">
        <v>10</v>
      </c>
      <c r="F6267" s="62">
        <v>10104</v>
      </c>
      <c r="G6267" s="62">
        <v>3138</v>
      </c>
      <c r="H6267" s="62">
        <v>26.15</v>
      </c>
      <c r="I6267" s="62">
        <v>1010.4</v>
      </c>
      <c r="J6267" s="62">
        <v>9396.7199999999993</v>
      </c>
      <c r="K6267" s="62">
        <v>1959.26</v>
      </c>
      <c r="L6267" s="62">
        <v>2297</v>
      </c>
      <c r="M6267" s="62">
        <v>19.14</v>
      </c>
      <c r="N6267" s="62">
        <v>195.93</v>
      </c>
      <c r="O6267" s="62">
        <v>23627.34</v>
      </c>
      <c r="P6267" s="63"/>
      <c r="Q6267" s="63"/>
      <c r="R6267" s="63"/>
      <c r="S6267" s="63"/>
      <c r="T6267" s="63"/>
      <c r="U6267" s="62">
        <v>654</v>
      </c>
      <c r="V6267" s="62">
        <v>1922</v>
      </c>
      <c r="W6267" s="62">
        <v>16.02</v>
      </c>
      <c r="X6267" s="62">
        <v>65</v>
      </c>
      <c r="Y6267" s="62">
        <v>14639.14</v>
      </c>
      <c r="Z6267" s="62">
        <v>63200</v>
      </c>
      <c r="AA6267" s="62">
        <v>3472</v>
      </c>
      <c r="AB6267" s="62">
        <v>28.93</v>
      </c>
      <c r="AC6267" s="62">
        <v>6320</v>
      </c>
    </row>
    <row r="6268" spans="1:29" ht="30" x14ac:dyDescent="0.25">
      <c r="A6268" s="61" t="s">
        <v>283</v>
      </c>
      <c r="B6268" s="61" t="s">
        <v>284</v>
      </c>
      <c r="C6268" s="62">
        <v>2010</v>
      </c>
      <c r="D6268" s="61" t="s">
        <v>419</v>
      </c>
      <c r="E6268" s="62">
        <v>8</v>
      </c>
      <c r="F6268" s="63"/>
      <c r="G6268" s="62">
        <v>0</v>
      </c>
      <c r="H6268" s="62">
        <v>0</v>
      </c>
      <c r="I6268" s="63"/>
      <c r="J6268" s="63"/>
      <c r="K6268" s="62">
        <v>0</v>
      </c>
      <c r="L6268" s="62">
        <v>0</v>
      </c>
      <c r="M6268" s="62">
        <v>0</v>
      </c>
      <c r="N6268" s="63"/>
      <c r="O6268" s="63"/>
      <c r="P6268" s="63"/>
      <c r="Q6268" s="63"/>
      <c r="R6268" s="63"/>
      <c r="S6268" s="63"/>
      <c r="T6268" s="63"/>
      <c r="U6268" s="63"/>
      <c r="V6268" s="63"/>
      <c r="W6268" s="63"/>
      <c r="X6268" s="63"/>
      <c r="Y6268" s="63"/>
      <c r="Z6268" s="62">
        <v>0</v>
      </c>
      <c r="AA6268" s="63"/>
      <c r="AB6268" s="63"/>
      <c r="AC6268" s="62">
        <v>0</v>
      </c>
    </row>
    <row r="6269" spans="1:29" ht="30" x14ac:dyDescent="0.25">
      <c r="A6269" s="61" t="s">
        <v>348</v>
      </c>
      <c r="B6269" s="61" t="s">
        <v>349</v>
      </c>
      <c r="C6269" s="62">
        <v>2007</v>
      </c>
      <c r="D6269" s="61" t="s">
        <v>75</v>
      </c>
      <c r="E6269" s="62">
        <v>12</v>
      </c>
      <c r="F6269" s="62">
        <v>1430</v>
      </c>
      <c r="G6269" s="62">
        <v>447</v>
      </c>
      <c r="H6269" s="62">
        <v>3.1</v>
      </c>
      <c r="I6269" s="62">
        <v>119.17</v>
      </c>
      <c r="J6269" s="62">
        <v>1329.9</v>
      </c>
      <c r="K6269" s="62">
        <v>0</v>
      </c>
      <c r="L6269" s="63"/>
      <c r="M6269" s="63"/>
      <c r="N6269" s="63"/>
      <c r="O6269" s="63"/>
      <c r="P6269" s="63"/>
      <c r="Q6269" s="63"/>
      <c r="R6269" s="63"/>
      <c r="S6269" s="63"/>
      <c r="T6269" s="63"/>
      <c r="U6269" s="63"/>
      <c r="V6269" s="63"/>
      <c r="W6269" s="63"/>
      <c r="X6269" s="63"/>
      <c r="Y6269" s="63"/>
      <c r="Z6269" s="62">
        <v>0</v>
      </c>
      <c r="AA6269" s="63"/>
      <c r="AB6269" s="63"/>
      <c r="AC6269" s="62">
        <v>0</v>
      </c>
    </row>
    <row r="6270" spans="1:29" x14ac:dyDescent="0.25">
      <c r="A6270" s="61" t="s">
        <v>540</v>
      </c>
      <c r="B6270" s="61" t="s">
        <v>541</v>
      </c>
      <c r="C6270" s="62">
        <v>2007</v>
      </c>
      <c r="D6270" s="61" t="s">
        <v>99</v>
      </c>
      <c r="E6270" s="62">
        <v>82</v>
      </c>
      <c r="F6270" s="62">
        <v>942480</v>
      </c>
      <c r="G6270" s="62">
        <v>111089</v>
      </c>
      <c r="H6270" s="62">
        <v>112.9</v>
      </c>
      <c r="I6270" s="62">
        <v>11493.66</v>
      </c>
      <c r="J6270" s="62">
        <v>876506.4</v>
      </c>
      <c r="K6270" s="62">
        <v>0</v>
      </c>
      <c r="L6270" s="63"/>
      <c r="M6270" s="63"/>
      <c r="N6270" s="63"/>
      <c r="O6270" s="63"/>
      <c r="P6270" s="63"/>
      <c r="Q6270" s="63"/>
      <c r="R6270" s="63"/>
      <c r="S6270" s="63"/>
      <c r="T6270" s="63"/>
      <c r="U6270" s="63"/>
      <c r="V6270" s="63"/>
      <c r="W6270" s="63"/>
      <c r="X6270" s="63"/>
      <c r="Y6270" s="63"/>
      <c r="Z6270" s="62">
        <v>280250</v>
      </c>
      <c r="AA6270" s="62">
        <v>6408</v>
      </c>
      <c r="AB6270" s="62">
        <v>6.51</v>
      </c>
      <c r="AC6270" s="62">
        <v>3417.68</v>
      </c>
    </row>
    <row r="6271" spans="1:29" ht="30" x14ac:dyDescent="0.25">
      <c r="A6271" s="61" t="s">
        <v>480</v>
      </c>
      <c r="B6271" s="61" t="s">
        <v>481</v>
      </c>
      <c r="C6271" s="62">
        <v>2003</v>
      </c>
      <c r="D6271" s="61" t="s">
        <v>78</v>
      </c>
      <c r="E6271" s="62">
        <v>40</v>
      </c>
      <c r="F6271" s="62">
        <v>162240</v>
      </c>
      <c r="G6271" s="62">
        <v>16150</v>
      </c>
      <c r="H6271" s="62">
        <v>33.65</v>
      </c>
      <c r="I6271" s="62">
        <v>4056</v>
      </c>
      <c r="J6271" s="62">
        <v>150883.20000000001</v>
      </c>
      <c r="K6271" s="62">
        <v>0</v>
      </c>
      <c r="L6271" s="63"/>
      <c r="M6271" s="63"/>
      <c r="N6271" s="63"/>
      <c r="O6271" s="63"/>
      <c r="P6271" s="63"/>
      <c r="Q6271" s="63"/>
      <c r="R6271" s="63"/>
      <c r="S6271" s="63"/>
      <c r="T6271" s="63"/>
      <c r="U6271" s="63"/>
      <c r="V6271" s="63"/>
      <c r="W6271" s="63"/>
      <c r="X6271" s="63"/>
      <c r="Y6271" s="63"/>
      <c r="Z6271" s="62">
        <v>700.09</v>
      </c>
      <c r="AA6271" s="62">
        <v>5814</v>
      </c>
      <c r="AB6271" s="62">
        <v>12.11</v>
      </c>
      <c r="AC6271" s="62">
        <v>17.5</v>
      </c>
    </row>
    <row r="6272" spans="1:29" ht="30" x14ac:dyDescent="0.25">
      <c r="A6272" s="61" t="s">
        <v>350</v>
      </c>
      <c r="B6272" s="61" t="s">
        <v>351</v>
      </c>
      <c r="C6272" s="62">
        <v>2015</v>
      </c>
      <c r="D6272" s="61" t="s">
        <v>78</v>
      </c>
      <c r="E6272" s="62">
        <v>51</v>
      </c>
      <c r="F6272" s="62">
        <v>383768</v>
      </c>
      <c r="G6272" s="62">
        <v>70147</v>
      </c>
      <c r="H6272" s="62">
        <v>114.62</v>
      </c>
      <c r="I6272" s="62">
        <v>7524.86</v>
      </c>
      <c r="J6272" s="62">
        <v>356904.24</v>
      </c>
      <c r="K6272" s="62">
        <v>4179</v>
      </c>
      <c r="L6272" s="62">
        <v>4957</v>
      </c>
      <c r="M6272" s="62">
        <v>8.1</v>
      </c>
      <c r="N6272" s="62">
        <v>81.94</v>
      </c>
      <c r="O6272" s="62">
        <v>50395.81</v>
      </c>
      <c r="P6272" s="63"/>
      <c r="Q6272" s="63"/>
      <c r="R6272" s="63"/>
      <c r="S6272" s="63"/>
      <c r="T6272" s="63"/>
      <c r="U6272" s="63"/>
      <c r="V6272" s="63"/>
      <c r="W6272" s="63"/>
      <c r="X6272" s="63"/>
      <c r="Y6272" s="63"/>
      <c r="Z6272" s="62">
        <v>211.22</v>
      </c>
      <c r="AA6272" s="62">
        <v>21980</v>
      </c>
      <c r="AB6272" s="62">
        <v>35.92</v>
      </c>
      <c r="AC6272" s="62">
        <v>4.1399999999999997</v>
      </c>
    </row>
    <row r="6273" spans="1:29" ht="30" x14ac:dyDescent="0.25">
      <c r="A6273" s="61" t="s">
        <v>361</v>
      </c>
      <c r="B6273" s="61" t="s">
        <v>362</v>
      </c>
      <c r="C6273" s="62">
        <v>2006</v>
      </c>
      <c r="D6273" s="61" t="s">
        <v>75</v>
      </c>
      <c r="E6273" s="62">
        <v>8</v>
      </c>
      <c r="F6273" s="62">
        <v>2858</v>
      </c>
      <c r="G6273" s="62">
        <v>556</v>
      </c>
      <c r="H6273" s="62">
        <v>5.79</v>
      </c>
      <c r="I6273" s="62">
        <v>357.25</v>
      </c>
      <c r="J6273" s="62">
        <v>2657.94</v>
      </c>
      <c r="K6273" s="62">
        <v>41</v>
      </c>
      <c r="L6273" s="62">
        <v>227</v>
      </c>
      <c r="M6273" s="62">
        <v>2.36</v>
      </c>
      <c r="N6273" s="63"/>
      <c r="O6273" s="63"/>
      <c r="P6273" s="63"/>
      <c r="Q6273" s="63"/>
      <c r="R6273" s="63"/>
      <c r="S6273" s="63"/>
      <c r="T6273" s="63"/>
      <c r="U6273" s="62">
        <v>3834</v>
      </c>
      <c r="V6273" s="62">
        <v>7440</v>
      </c>
      <c r="W6273" s="62">
        <v>77.5</v>
      </c>
      <c r="X6273" s="62">
        <v>479</v>
      </c>
      <c r="Y6273" s="62">
        <v>85820.26</v>
      </c>
      <c r="Z6273" s="62">
        <v>42.64</v>
      </c>
      <c r="AA6273" s="62">
        <v>6677</v>
      </c>
      <c r="AB6273" s="62">
        <v>69.55</v>
      </c>
      <c r="AC6273" s="62">
        <v>5.33</v>
      </c>
    </row>
    <row r="6274" spans="1:29" x14ac:dyDescent="0.25">
      <c r="A6274" s="61" t="s">
        <v>332</v>
      </c>
      <c r="B6274" s="61" t="s">
        <v>333</v>
      </c>
      <c r="C6274" s="62">
        <v>2018</v>
      </c>
      <c r="D6274" s="61" t="s">
        <v>75</v>
      </c>
      <c r="E6274" s="62">
        <v>18</v>
      </c>
      <c r="F6274" s="62">
        <v>6227</v>
      </c>
      <c r="G6274" s="62">
        <v>1425</v>
      </c>
      <c r="H6274" s="62">
        <v>6.6</v>
      </c>
      <c r="I6274" s="62">
        <v>345.94</v>
      </c>
      <c r="J6274" s="62">
        <v>5791.11</v>
      </c>
      <c r="K6274" s="62">
        <v>245.39</v>
      </c>
      <c r="L6274" s="62">
        <v>431</v>
      </c>
      <c r="M6274" s="62">
        <v>2</v>
      </c>
      <c r="N6274" s="62">
        <v>13.63</v>
      </c>
      <c r="O6274" s="62">
        <v>2959.27</v>
      </c>
      <c r="P6274" s="63"/>
      <c r="Q6274" s="63"/>
      <c r="R6274" s="63"/>
      <c r="S6274" s="63"/>
      <c r="T6274" s="63"/>
      <c r="U6274" s="63"/>
      <c r="V6274" s="63"/>
      <c r="W6274" s="63"/>
      <c r="X6274" s="63"/>
      <c r="Y6274" s="63"/>
      <c r="Z6274" s="62">
        <v>123041</v>
      </c>
      <c r="AA6274" s="62">
        <v>10406</v>
      </c>
      <c r="AB6274" s="62">
        <v>48.18</v>
      </c>
      <c r="AC6274" s="62">
        <v>6835.61</v>
      </c>
    </row>
    <row r="6275" spans="1:29" ht="45" x14ac:dyDescent="0.25">
      <c r="A6275" s="61" t="s">
        <v>344</v>
      </c>
      <c r="B6275" s="61" t="s">
        <v>345</v>
      </c>
      <c r="C6275" s="62">
        <v>2004</v>
      </c>
      <c r="D6275" s="61" t="s">
        <v>89</v>
      </c>
      <c r="E6275" s="62">
        <v>80</v>
      </c>
      <c r="F6275" s="62">
        <v>884120</v>
      </c>
      <c r="G6275" s="62">
        <v>102287</v>
      </c>
      <c r="H6275" s="62">
        <v>106.55</v>
      </c>
      <c r="I6275" s="62">
        <v>11051.5</v>
      </c>
      <c r="J6275" s="62">
        <v>822231.6</v>
      </c>
      <c r="K6275" s="62">
        <v>0</v>
      </c>
      <c r="L6275" s="63"/>
      <c r="M6275" s="63"/>
      <c r="N6275" s="63"/>
      <c r="O6275" s="63"/>
      <c r="P6275" s="63"/>
      <c r="Q6275" s="63"/>
      <c r="R6275" s="63"/>
      <c r="S6275" s="63"/>
      <c r="T6275" s="63"/>
      <c r="U6275" s="63"/>
      <c r="V6275" s="63"/>
      <c r="W6275" s="63"/>
      <c r="X6275" s="63"/>
      <c r="Y6275" s="63"/>
      <c r="Z6275" s="62">
        <v>3487</v>
      </c>
      <c r="AA6275" s="62">
        <v>15662</v>
      </c>
      <c r="AB6275" s="62">
        <v>16.309999999999999</v>
      </c>
      <c r="AC6275" s="62">
        <v>43.59</v>
      </c>
    </row>
    <row r="6276" spans="1:29" x14ac:dyDescent="0.25">
      <c r="A6276" s="61" t="s">
        <v>260</v>
      </c>
      <c r="B6276" s="61" t="s">
        <v>261</v>
      </c>
      <c r="C6276" s="62">
        <v>2013</v>
      </c>
      <c r="D6276" s="61" t="s">
        <v>75</v>
      </c>
      <c r="E6276" s="62">
        <v>15</v>
      </c>
      <c r="F6276" s="62">
        <v>1617</v>
      </c>
      <c r="G6276" s="62">
        <v>472</v>
      </c>
      <c r="H6276" s="62">
        <v>2.62</v>
      </c>
      <c r="I6276" s="62">
        <v>107.8</v>
      </c>
      <c r="J6276" s="62">
        <v>1503.81</v>
      </c>
      <c r="K6276" s="62">
        <v>0</v>
      </c>
      <c r="L6276" s="63"/>
      <c r="M6276" s="63"/>
      <c r="N6276" s="63"/>
      <c r="O6276" s="63"/>
      <c r="P6276" s="63"/>
      <c r="Q6276" s="63"/>
      <c r="R6276" s="63"/>
      <c r="S6276" s="63"/>
      <c r="T6276" s="63"/>
      <c r="U6276" s="63"/>
      <c r="V6276" s="63"/>
      <c r="W6276" s="63"/>
      <c r="X6276" s="63"/>
      <c r="Y6276" s="63"/>
      <c r="Z6276" s="62">
        <v>414</v>
      </c>
      <c r="AA6276" s="62">
        <v>3526</v>
      </c>
      <c r="AB6276" s="62">
        <v>19.59</v>
      </c>
      <c r="AC6276" s="62">
        <v>27.6</v>
      </c>
    </row>
    <row r="6277" spans="1:29" x14ac:dyDescent="0.25">
      <c r="A6277" s="61" t="s">
        <v>130</v>
      </c>
      <c r="B6277" s="61" t="s">
        <v>131</v>
      </c>
      <c r="C6277" s="62">
        <v>2010</v>
      </c>
      <c r="D6277" s="61" t="s">
        <v>301</v>
      </c>
      <c r="E6277" s="62">
        <v>78</v>
      </c>
      <c r="F6277" s="62">
        <v>660525</v>
      </c>
      <c r="G6277" s="62">
        <v>86777</v>
      </c>
      <c r="H6277" s="62">
        <v>92.71</v>
      </c>
      <c r="I6277" s="62">
        <v>8468.27</v>
      </c>
      <c r="J6277" s="62">
        <v>614288.25</v>
      </c>
      <c r="K6277" s="62">
        <v>55874.879999999997</v>
      </c>
      <c r="L6277" s="62">
        <v>121057</v>
      </c>
      <c r="M6277" s="62">
        <v>129.33000000000001</v>
      </c>
      <c r="N6277" s="63"/>
      <c r="O6277" s="63"/>
      <c r="P6277" s="63"/>
      <c r="Q6277" s="63"/>
      <c r="R6277" s="63"/>
      <c r="S6277" s="63"/>
      <c r="T6277" s="63"/>
      <c r="U6277" s="63"/>
      <c r="V6277" s="63"/>
      <c r="W6277" s="63"/>
      <c r="X6277" s="63"/>
      <c r="Y6277" s="63"/>
      <c r="Z6277" s="62">
        <v>3342</v>
      </c>
      <c r="AA6277" s="62">
        <v>20581</v>
      </c>
      <c r="AB6277" s="62">
        <v>21.99</v>
      </c>
      <c r="AC6277" s="62">
        <v>42.85</v>
      </c>
    </row>
    <row r="6278" spans="1:29" ht="30" x14ac:dyDescent="0.25">
      <c r="A6278" s="61" t="s">
        <v>342</v>
      </c>
      <c r="B6278" s="61" t="s">
        <v>343</v>
      </c>
      <c r="C6278" s="62">
        <v>2008</v>
      </c>
      <c r="D6278" s="61" t="s">
        <v>78</v>
      </c>
      <c r="E6278" s="62">
        <v>77</v>
      </c>
      <c r="F6278" s="62">
        <v>726566</v>
      </c>
      <c r="G6278" s="62">
        <v>98421</v>
      </c>
      <c r="H6278" s="62">
        <v>106.52</v>
      </c>
      <c r="I6278" s="62">
        <v>9435.92</v>
      </c>
      <c r="J6278" s="62">
        <v>675706.38</v>
      </c>
      <c r="K6278" s="62">
        <v>0</v>
      </c>
      <c r="L6278" s="63"/>
      <c r="M6278" s="63"/>
      <c r="N6278" s="63"/>
      <c r="O6278" s="63"/>
      <c r="P6278" s="63"/>
      <c r="Q6278" s="63"/>
      <c r="R6278" s="63"/>
      <c r="S6278" s="63"/>
      <c r="T6278" s="63"/>
      <c r="U6278" s="63"/>
      <c r="V6278" s="63"/>
      <c r="W6278" s="63"/>
      <c r="X6278" s="63"/>
      <c r="Y6278" s="63"/>
      <c r="Z6278" s="62">
        <v>202200</v>
      </c>
      <c r="AA6278" s="62">
        <v>18227</v>
      </c>
      <c r="AB6278" s="62">
        <v>19.73</v>
      </c>
      <c r="AC6278" s="62">
        <v>2625.97</v>
      </c>
    </row>
    <row r="6279" spans="1:29" ht="30" x14ac:dyDescent="0.25">
      <c r="A6279" s="61" t="s">
        <v>430</v>
      </c>
      <c r="B6279" s="61" t="s">
        <v>431</v>
      </c>
      <c r="C6279" s="62">
        <v>2008</v>
      </c>
      <c r="D6279" s="61" t="s">
        <v>78</v>
      </c>
      <c r="E6279" s="62">
        <v>42</v>
      </c>
      <c r="F6279" s="62">
        <v>140960</v>
      </c>
      <c r="G6279" s="62">
        <v>23111</v>
      </c>
      <c r="H6279" s="62">
        <v>45.86</v>
      </c>
      <c r="I6279" s="62">
        <v>3356.19</v>
      </c>
      <c r="J6279" s="62">
        <v>131092.79999999999</v>
      </c>
      <c r="K6279" s="62">
        <v>33576</v>
      </c>
      <c r="L6279" s="62">
        <v>45960</v>
      </c>
      <c r="M6279" s="62">
        <v>91.19</v>
      </c>
      <c r="N6279" s="62">
        <v>799.43</v>
      </c>
      <c r="O6279" s="62">
        <v>404903.06</v>
      </c>
      <c r="P6279" s="63"/>
      <c r="Q6279" s="63"/>
      <c r="R6279" s="63"/>
      <c r="S6279" s="63"/>
      <c r="T6279" s="63"/>
      <c r="U6279" s="63"/>
      <c r="V6279" s="63"/>
      <c r="W6279" s="63"/>
      <c r="X6279" s="63"/>
      <c r="Y6279" s="63"/>
      <c r="Z6279" s="62">
        <v>1925</v>
      </c>
      <c r="AA6279" s="62">
        <v>17267</v>
      </c>
      <c r="AB6279" s="62">
        <v>34.26</v>
      </c>
      <c r="AC6279" s="62">
        <v>45.83</v>
      </c>
    </row>
    <row r="6280" spans="1:29" ht="45" x14ac:dyDescent="0.25">
      <c r="A6280" s="61" t="s">
        <v>109</v>
      </c>
      <c r="B6280" s="61" t="s">
        <v>110</v>
      </c>
      <c r="C6280" s="62">
        <v>2010</v>
      </c>
      <c r="D6280" s="61" t="s">
        <v>83</v>
      </c>
      <c r="E6280" s="62">
        <v>6</v>
      </c>
      <c r="F6280" s="62">
        <v>189</v>
      </c>
      <c r="G6280" s="62">
        <v>356</v>
      </c>
      <c r="H6280" s="62">
        <v>4.9400000000000004</v>
      </c>
      <c r="I6280" s="62">
        <v>31.5</v>
      </c>
      <c r="J6280" s="62">
        <v>175.77</v>
      </c>
      <c r="K6280" s="62">
        <v>0</v>
      </c>
      <c r="L6280" s="63"/>
      <c r="M6280" s="63"/>
      <c r="N6280" s="63"/>
      <c r="O6280" s="63"/>
      <c r="P6280" s="62">
        <v>5903</v>
      </c>
      <c r="Q6280" s="62">
        <v>14235</v>
      </c>
      <c r="R6280" s="62">
        <v>197.71</v>
      </c>
      <c r="S6280" s="62">
        <v>983</v>
      </c>
      <c r="T6280" s="62">
        <v>74785.11</v>
      </c>
      <c r="U6280" s="63"/>
      <c r="V6280" s="63"/>
      <c r="W6280" s="63"/>
      <c r="X6280" s="63"/>
      <c r="Y6280" s="63"/>
      <c r="Z6280" s="62">
        <v>9784</v>
      </c>
      <c r="AA6280" s="62">
        <v>20693</v>
      </c>
      <c r="AB6280" s="62">
        <v>287.39999999999998</v>
      </c>
      <c r="AC6280" s="62">
        <v>1630.67</v>
      </c>
    </row>
    <row r="6281" spans="1:29" x14ac:dyDescent="0.25">
      <c r="A6281" s="61" t="s">
        <v>383</v>
      </c>
      <c r="B6281" s="61" t="s">
        <v>384</v>
      </c>
      <c r="C6281" s="62">
        <v>2009</v>
      </c>
      <c r="D6281" s="61" t="s">
        <v>94</v>
      </c>
      <c r="E6281" s="62">
        <v>10</v>
      </c>
      <c r="F6281" s="62">
        <v>165</v>
      </c>
      <c r="G6281" s="62">
        <v>36</v>
      </c>
      <c r="H6281" s="62">
        <v>0.3</v>
      </c>
      <c r="I6281" s="62">
        <v>16.5</v>
      </c>
      <c r="J6281" s="62">
        <v>153.44999999999999</v>
      </c>
      <c r="K6281" s="62">
        <v>0</v>
      </c>
      <c r="L6281" s="63"/>
      <c r="M6281" s="63"/>
      <c r="N6281" s="63"/>
      <c r="O6281" s="63"/>
      <c r="P6281" s="63"/>
      <c r="Q6281" s="63"/>
      <c r="R6281" s="63"/>
      <c r="S6281" s="63"/>
      <c r="T6281" s="63"/>
      <c r="U6281" s="63"/>
      <c r="V6281" s="63"/>
      <c r="W6281" s="63"/>
      <c r="X6281" s="63"/>
      <c r="Y6281" s="63"/>
      <c r="Z6281" s="62">
        <v>1.43</v>
      </c>
      <c r="AA6281" s="62">
        <v>3665</v>
      </c>
      <c r="AB6281" s="62">
        <v>30.54</v>
      </c>
      <c r="AC6281" s="62">
        <v>0.14000000000000001</v>
      </c>
    </row>
    <row r="6282" spans="1:29" x14ac:dyDescent="0.25">
      <c r="A6282" s="61" t="s">
        <v>299</v>
      </c>
      <c r="B6282" s="61" t="s">
        <v>300</v>
      </c>
      <c r="C6282" s="62">
        <v>2010</v>
      </c>
      <c r="D6282" s="61" t="s">
        <v>94</v>
      </c>
      <c r="E6282" s="62">
        <v>16</v>
      </c>
      <c r="F6282" s="62">
        <v>1298</v>
      </c>
      <c r="G6282" s="62">
        <v>583</v>
      </c>
      <c r="H6282" s="62">
        <v>3.04</v>
      </c>
      <c r="I6282" s="62">
        <v>81.13</v>
      </c>
      <c r="J6282" s="62">
        <v>1207.1400000000001</v>
      </c>
      <c r="K6282" s="62">
        <v>249</v>
      </c>
      <c r="L6282" s="62">
        <v>584</v>
      </c>
      <c r="M6282" s="62">
        <v>3.04</v>
      </c>
      <c r="N6282" s="63"/>
      <c r="O6282" s="63"/>
      <c r="P6282" s="63"/>
      <c r="Q6282" s="63"/>
      <c r="R6282" s="63"/>
      <c r="S6282" s="63"/>
      <c r="T6282" s="63"/>
      <c r="U6282" s="63"/>
      <c r="V6282" s="63"/>
      <c r="W6282" s="63"/>
      <c r="X6282" s="63"/>
      <c r="Y6282" s="63"/>
      <c r="Z6282" s="62">
        <v>124438</v>
      </c>
      <c r="AA6282" s="62">
        <v>5705</v>
      </c>
      <c r="AB6282" s="62">
        <v>29.71</v>
      </c>
      <c r="AC6282" s="62">
        <v>7777.38</v>
      </c>
    </row>
    <row r="6283" spans="1:29" ht="30" x14ac:dyDescent="0.25">
      <c r="A6283" s="61" t="s">
        <v>464</v>
      </c>
      <c r="B6283" s="61" t="s">
        <v>465</v>
      </c>
      <c r="C6283" s="62">
        <v>2009</v>
      </c>
      <c r="D6283" s="61" t="s">
        <v>78</v>
      </c>
      <c r="E6283" s="62">
        <v>40</v>
      </c>
      <c r="F6283" s="62">
        <v>300179</v>
      </c>
      <c r="G6283" s="62">
        <v>44543</v>
      </c>
      <c r="H6283" s="62">
        <v>92.8</v>
      </c>
      <c r="I6283" s="62">
        <v>7504.48</v>
      </c>
      <c r="J6283" s="62">
        <v>279166.46999999997</v>
      </c>
      <c r="K6283" s="62">
        <v>0</v>
      </c>
      <c r="L6283" s="63"/>
      <c r="M6283" s="63"/>
      <c r="N6283" s="63"/>
      <c r="O6283" s="63"/>
      <c r="P6283" s="63"/>
      <c r="Q6283" s="63"/>
      <c r="R6283" s="63"/>
      <c r="S6283" s="63"/>
      <c r="T6283" s="63"/>
      <c r="U6283" s="63"/>
      <c r="V6283" s="63"/>
      <c r="W6283" s="63"/>
      <c r="X6283" s="63"/>
      <c r="Y6283" s="63"/>
      <c r="Z6283" s="62">
        <v>0</v>
      </c>
      <c r="AA6283" s="63"/>
      <c r="AB6283" s="63"/>
      <c r="AC6283" s="62">
        <v>0</v>
      </c>
    </row>
    <row r="6284" spans="1:29" ht="30" x14ac:dyDescent="0.25">
      <c r="A6284" s="61" t="s">
        <v>115</v>
      </c>
      <c r="B6284" s="61" t="s">
        <v>116</v>
      </c>
      <c r="C6284" s="62">
        <v>2010</v>
      </c>
      <c r="D6284" s="61" t="s">
        <v>135</v>
      </c>
      <c r="E6284" s="62">
        <v>24</v>
      </c>
      <c r="F6284" s="62">
        <v>3522</v>
      </c>
      <c r="G6284" s="62">
        <v>908</v>
      </c>
      <c r="H6284" s="62">
        <v>3.15</v>
      </c>
      <c r="I6284" s="62">
        <v>146.75</v>
      </c>
      <c r="J6284" s="62">
        <v>3275.46</v>
      </c>
      <c r="K6284" s="62">
        <v>0</v>
      </c>
      <c r="L6284" s="63"/>
      <c r="M6284" s="63"/>
      <c r="N6284" s="63"/>
      <c r="O6284" s="63"/>
      <c r="P6284" s="63"/>
      <c r="Q6284" s="63"/>
      <c r="R6284" s="63"/>
      <c r="S6284" s="63"/>
      <c r="T6284" s="63"/>
      <c r="U6284" s="62">
        <v>939</v>
      </c>
      <c r="V6284" s="62">
        <v>2921</v>
      </c>
      <c r="W6284" s="62">
        <v>10.14</v>
      </c>
      <c r="X6284" s="62">
        <v>39</v>
      </c>
      <c r="Y6284" s="62">
        <v>21018.58</v>
      </c>
      <c r="Z6284" s="62">
        <v>152700</v>
      </c>
      <c r="AA6284" s="62">
        <v>19489</v>
      </c>
      <c r="AB6284" s="62">
        <v>67.67</v>
      </c>
      <c r="AC6284" s="62">
        <v>6362.5</v>
      </c>
    </row>
    <row r="6285" spans="1:29" ht="30" x14ac:dyDescent="0.25">
      <c r="A6285" s="61" t="s">
        <v>378</v>
      </c>
      <c r="B6285" s="61" t="s">
        <v>379</v>
      </c>
      <c r="C6285" s="62">
        <v>2017</v>
      </c>
      <c r="D6285" s="61" t="s">
        <v>75</v>
      </c>
      <c r="E6285" s="62">
        <v>8</v>
      </c>
      <c r="F6285" s="62">
        <v>1985</v>
      </c>
      <c r="G6285" s="62">
        <v>424</v>
      </c>
      <c r="H6285" s="62">
        <v>4.42</v>
      </c>
      <c r="I6285" s="62">
        <v>248.13</v>
      </c>
      <c r="J6285" s="62">
        <v>1846.05</v>
      </c>
      <c r="K6285" s="62">
        <v>0</v>
      </c>
      <c r="L6285" s="63"/>
      <c r="M6285" s="63"/>
      <c r="N6285" s="63"/>
      <c r="O6285" s="63"/>
      <c r="P6285" s="63"/>
      <c r="Q6285" s="63"/>
      <c r="R6285" s="63"/>
      <c r="S6285" s="63"/>
      <c r="T6285" s="63"/>
      <c r="U6285" s="63"/>
      <c r="V6285" s="63"/>
      <c r="W6285" s="63"/>
      <c r="X6285" s="63"/>
      <c r="Y6285" s="63"/>
      <c r="Z6285" s="62">
        <v>58877</v>
      </c>
      <c r="AA6285" s="62">
        <v>7466</v>
      </c>
      <c r="AB6285" s="62">
        <v>77.77</v>
      </c>
      <c r="AC6285" s="62">
        <v>7359.63</v>
      </c>
    </row>
    <row r="6286" spans="1:29" ht="30" x14ac:dyDescent="0.25">
      <c r="A6286" s="61" t="s">
        <v>350</v>
      </c>
      <c r="B6286" s="61" t="s">
        <v>351</v>
      </c>
      <c r="C6286" s="62">
        <v>2004</v>
      </c>
      <c r="D6286" s="61" t="s">
        <v>99</v>
      </c>
      <c r="E6286" s="62">
        <v>12</v>
      </c>
      <c r="F6286" s="62">
        <v>55123</v>
      </c>
      <c r="G6286" s="62">
        <v>7067</v>
      </c>
      <c r="H6286" s="62">
        <v>49.08</v>
      </c>
      <c r="I6286" s="62">
        <v>4593.58</v>
      </c>
      <c r="J6286" s="62">
        <v>51264.39</v>
      </c>
      <c r="K6286" s="62">
        <v>3612</v>
      </c>
      <c r="L6286" s="62">
        <v>4444</v>
      </c>
      <c r="M6286" s="62">
        <v>30.86</v>
      </c>
      <c r="N6286" s="63"/>
      <c r="O6286" s="63"/>
      <c r="P6286" s="63"/>
      <c r="Q6286" s="63"/>
      <c r="R6286" s="63"/>
      <c r="S6286" s="63"/>
      <c r="T6286" s="63"/>
      <c r="U6286" s="63"/>
      <c r="V6286" s="63"/>
      <c r="W6286" s="63"/>
      <c r="X6286" s="63"/>
      <c r="Y6286" s="63"/>
      <c r="Z6286" s="62">
        <v>50200</v>
      </c>
      <c r="AA6286" s="62">
        <v>3259</v>
      </c>
      <c r="AB6286" s="62">
        <v>22.63</v>
      </c>
      <c r="AC6286" s="62">
        <v>4183.33</v>
      </c>
    </row>
    <row r="6287" spans="1:29" ht="30" x14ac:dyDescent="0.25">
      <c r="A6287" s="61" t="s">
        <v>153</v>
      </c>
      <c r="B6287" s="61" t="s">
        <v>154</v>
      </c>
      <c r="C6287" s="62">
        <v>2007</v>
      </c>
      <c r="D6287" s="61" t="s">
        <v>135</v>
      </c>
      <c r="E6287" s="62">
        <v>371</v>
      </c>
      <c r="F6287" s="62">
        <v>3094707</v>
      </c>
      <c r="G6287" s="62">
        <v>472566</v>
      </c>
      <c r="H6287" s="62">
        <v>106.15</v>
      </c>
      <c r="I6287" s="62">
        <v>8341.5300000000007</v>
      </c>
      <c r="J6287" s="62">
        <v>2878077.51</v>
      </c>
      <c r="K6287" s="62">
        <v>444774.98</v>
      </c>
      <c r="L6287" s="62">
        <v>605361</v>
      </c>
      <c r="M6287" s="62">
        <v>135.97999999999999</v>
      </c>
      <c r="N6287" s="62">
        <v>1198.8499999999999</v>
      </c>
      <c r="O6287" s="62">
        <v>5363674.87</v>
      </c>
      <c r="P6287" s="63"/>
      <c r="Q6287" s="63"/>
      <c r="R6287" s="63"/>
      <c r="S6287" s="63"/>
      <c r="T6287" s="63"/>
      <c r="U6287" s="63"/>
      <c r="V6287" s="63"/>
      <c r="W6287" s="63"/>
      <c r="X6287" s="63"/>
      <c r="Y6287" s="63"/>
      <c r="Z6287" s="62">
        <v>58540</v>
      </c>
      <c r="AA6287" s="62">
        <v>369139</v>
      </c>
      <c r="AB6287" s="62">
        <v>82.92</v>
      </c>
      <c r="AC6287" s="62">
        <v>157.79</v>
      </c>
    </row>
    <row r="6288" spans="1:29" x14ac:dyDescent="0.25">
      <c r="A6288" s="61" t="s">
        <v>251</v>
      </c>
      <c r="B6288" s="61" t="s">
        <v>252</v>
      </c>
      <c r="C6288" s="62">
        <v>2006</v>
      </c>
      <c r="D6288" s="61" t="s">
        <v>99</v>
      </c>
      <c r="E6288" s="62">
        <v>40</v>
      </c>
      <c r="F6288" s="62">
        <v>406400</v>
      </c>
      <c r="G6288" s="62">
        <v>68462</v>
      </c>
      <c r="H6288" s="62">
        <v>142.63</v>
      </c>
      <c r="I6288" s="62">
        <v>10160</v>
      </c>
      <c r="J6288" s="62">
        <v>377952</v>
      </c>
      <c r="K6288" s="62">
        <v>0</v>
      </c>
      <c r="L6288" s="63"/>
      <c r="M6288" s="63"/>
      <c r="N6288" s="63"/>
      <c r="O6288" s="63"/>
      <c r="P6288" s="63"/>
      <c r="Q6288" s="63"/>
      <c r="R6288" s="63"/>
      <c r="S6288" s="63"/>
      <c r="T6288" s="63"/>
      <c r="U6288" s="63"/>
      <c r="V6288" s="63"/>
      <c r="W6288" s="63"/>
      <c r="X6288" s="63"/>
      <c r="Y6288" s="63"/>
      <c r="Z6288" s="62">
        <v>1247</v>
      </c>
      <c r="AA6288" s="62">
        <v>8994</v>
      </c>
      <c r="AB6288" s="62">
        <v>18.739999999999998</v>
      </c>
      <c r="AC6288" s="62">
        <v>31.18</v>
      </c>
    </row>
    <row r="6289" spans="1:29" ht="30" x14ac:dyDescent="0.25">
      <c r="A6289" s="61" t="s">
        <v>188</v>
      </c>
      <c r="B6289" s="61" t="s">
        <v>189</v>
      </c>
      <c r="C6289" s="62">
        <v>2009</v>
      </c>
      <c r="D6289" s="61" t="s">
        <v>104</v>
      </c>
      <c r="E6289" s="62">
        <v>8</v>
      </c>
      <c r="F6289" s="62">
        <v>70349</v>
      </c>
      <c r="G6289" s="62">
        <v>16231</v>
      </c>
      <c r="H6289" s="62">
        <v>169.07</v>
      </c>
      <c r="I6289" s="62">
        <v>8793.6299999999992</v>
      </c>
      <c r="J6289" s="62">
        <v>65424.57</v>
      </c>
      <c r="K6289" s="62">
        <v>9865.18</v>
      </c>
      <c r="L6289" s="62">
        <v>15309</v>
      </c>
      <c r="M6289" s="62">
        <v>159.47</v>
      </c>
      <c r="N6289" s="62">
        <v>1233.1500000000001</v>
      </c>
      <c r="O6289" s="62">
        <v>118967.16</v>
      </c>
      <c r="P6289" s="63"/>
      <c r="Q6289" s="63"/>
      <c r="R6289" s="63"/>
      <c r="S6289" s="63"/>
      <c r="T6289" s="63"/>
      <c r="U6289" s="63"/>
      <c r="V6289" s="63"/>
      <c r="W6289" s="63"/>
      <c r="X6289" s="63"/>
      <c r="Y6289" s="63"/>
      <c r="Z6289" s="62">
        <v>2124</v>
      </c>
      <c r="AA6289" s="62">
        <v>12692</v>
      </c>
      <c r="AB6289" s="62">
        <v>132.21</v>
      </c>
      <c r="AC6289" s="62">
        <v>265.5</v>
      </c>
    </row>
    <row r="6290" spans="1:29" ht="45" x14ac:dyDescent="0.25">
      <c r="A6290" s="61" t="s">
        <v>340</v>
      </c>
      <c r="B6290" s="61" t="s">
        <v>341</v>
      </c>
      <c r="C6290" s="62">
        <v>2018</v>
      </c>
      <c r="D6290" s="61" t="s">
        <v>78</v>
      </c>
      <c r="E6290" s="62">
        <v>48</v>
      </c>
      <c r="F6290" s="62">
        <v>279520</v>
      </c>
      <c r="G6290" s="62">
        <v>46919</v>
      </c>
      <c r="H6290" s="62">
        <v>81.459999999999994</v>
      </c>
      <c r="I6290" s="62">
        <v>5823.33</v>
      </c>
      <c r="J6290" s="62">
        <v>259953.6</v>
      </c>
      <c r="K6290" s="62">
        <v>0</v>
      </c>
      <c r="L6290" s="63"/>
      <c r="M6290" s="63"/>
      <c r="N6290" s="63"/>
      <c r="O6290" s="63"/>
      <c r="P6290" s="63"/>
      <c r="Q6290" s="63"/>
      <c r="R6290" s="63"/>
      <c r="S6290" s="63"/>
      <c r="T6290" s="63"/>
      <c r="U6290" s="63"/>
      <c r="V6290" s="63"/>
      <c r="W6290" s="63"/>
      <c r="X6290" s="63"/>
      <c r="Y6290" s="63"/>
      <c r="Z6290" s="62">
        <v>57100</v>
      </c>
      <c r="AA6290" s="62">
        <v>5902</v>
      </c>
      <c r="AB6290" s="62">
        <v>10.25</v>
      </c>
      <c r="AC6290" s="62">
        <v>1189.58</v>
      </c>
    </row>
    <row r="6291" spans="1:29" ht="45" x14ac:dyDescent="0.25">
      <c r="A6291" s="61" t="s">
        <v>344</v>
      </c>
      <c r="B6291" s="61" t="s">
        <v>345</v>
      </c>
      <c r="C6291" s="62">
        <v>2018</v>
      </c>
      <c r="D6291" s="61" t="s">
        <v>89</v>
      </c>
      <c r="E6291" s="62">
        <v>80</v>
      </c>
      <c r="F6291" s="62">
        <v>324640</v>
      </c>
      <c r="G6291" s="62">
        <v>55098</v>
      </c>
      <c r="H6291" s="62">
        <v>57.39</v>
      </c>
      <c r="I6291" s="62">
        <v>4058</v>
      </c>
      <c r="J6291" s="62">
        <v>301915.2</v>
      </c>
      <c r="K6291" s="62">
        <v>0</v>
      </c>
      <c r="L6291" s="63"/>
      <c r="M6291" s="63"/>
      <c r="N6291" s="63"/>
      <c r="O6291" s="63"/>
      <c r="P6291" s="63"/>
      <c r="Q6291" s="63"/>
      <c r="R6291" s="63"/>
      <c r="S6291" s="63"/>
      <c r="T6291" s="63"/>
      <c r="U6291" s="63"/>
      <c r="V6291" s="63"/>
      <c r="W6291" s="63"/>
      <c r="X6291" s="63"/>
      <c r="Y6291" s="63"/>
      <c r="Z6291" s="62">
        <v>1504</v>
      </c>
      <c r="AA6291" s="62">
        <v>9024</v>
      </c>
      <c r="AB6291" s="62">
        <v>9.4</v>
      </c>
      <c r="AC6291" s="62">
        <v>18.8</v>
      </c>
    </row>
    <row r="6292" spans="1:29" x14ac:dyDescent="0.25">
      <c r="A6292" s="61" t="s">
        <v>235</v>
      </c>
      <c r="B6292" s="61" t="s">
        <v>236</v>
      </c>
      <c r="C6292" s="62">
        <v>2010</v>
      </c>
      <c r="D6292" s="61" t="s">
        <v>72</v>
      </c>
      <c r="E6292" s="62">
        <v>80</v>
      </c>
      <c r="F6292" s="62">
        <v>345359</v>
      </c>
      <c r="G6292" s="62">
        <v>45054</v>
      </c>
      <c r="H6292" s="62">
        <v>46.93</v>
      </c>
      <c r="I6292" s="62">
        <v>4316.99</v>
      </c>
      <c r="J6292" s="62">
        <v>321183.87</v>
      </c>
      <c r="K6292" s="62">
        <v>53451.02</v>
      </c>
      <c r="L6292" s="62">
        <v>69547</v>
      </c>
      <c r="M6292" s="62">
        <v>72.44</v>
      </c>
      <c r="N6292" s="62">
        <v>668.14</v>
      </c>
      <c r="O6292" s="62">
        <v>644581.87</v>
      </c>
      <c r="P6292" s="63"/>
      <c r="Q6292" s="63"/>
      <c r="R6292" s="63"/>
      <c r="S6292" s="63"/>
      <c r="T6292" s="63"/>
      <c r="U6292" s="63"/>
      <c r="V6292" s="63"/>
      <c r="W6292" s="63"/>
      <c r="X6292" s="63"/>
      <c r="Y6292" s="63"/>
      <c r="Z6292" s="62">
        <v>243900</v>
      </c>
      <c r="AA6292" s="62">
        <v>5130</v>
      </c>
      <c r="AB6292" s="62">
        <v>5.34</v>
      </c>
      <c r="AC6292" s="62">
        <v>3048.75</v>
      </c>
    </row>
    <row r="6293" spans="1:29" ht="30" x14ac:dyDescent="0.25">
      <c r="A6293" s="61" t="s">
        <v>245</v>
      </c>
      <c r="B6293" s="61" t="s">
        <v>246</v>
      </c>
      <c r="C6293" s="62">
        <v>2018</v>
      </c>
      <c r="D6293" s="61" t="s">
        <v>94</v>
      </c>
      <c r="E6293" s="62">
        <v>4</v>
      </c>
      <c r="F6293" s="63"/>
      <c r="G6293" s="63"/>
      <c r="H6293" s="63"/>
      <c r="I6293" s="63"/>
      <c r="J6293" s="63"/>
      <c r="K6293" s="62">
        <v>0</v>
      </c>
      <c r="L6293" s="63"/>
      <c r="M6293" s="63"/>
      <c r="N6293" s="63"/>
      <c r="O6293" s="63"/>
      <c r="P6293" s="63"/>
      <c r="Q6293" s="63"/>
      <c r="R6293" s="63"/>
      <c r="S6293" s="63"/>
      <c r="T6293" s="63"/>
      <c r="U6293" s="63"/>
      <c r="V6293" s="63"/>
      <c r="W6293" s="63"/>
      <c r="X6293" s="63"/>
      <c r="Y6293" s="63"/>
      <c r="Z6293" s="62">
        <v>14300</v>
      </c>
      <c r="AA6293" s="62">
        <v>1758</v>
      </c>
      <c r="AB6293" s="62">
        <v>36.630000000000003</v>
      </c>
      <c r="AC6293" s="62">
        <v>3575</v>
      </c>
    </row>
    <row r="6294" spans="1:29" ht="45" x14ac:dyDescent="0.25">
      <c r="A6294" s="61" t="s">
        <v>214</v>
      </c>
      <c r="B6294" s="61" t="s">
        <v>215</v>
      </c>
      <c r="C6294" s="62">
        <v>2010</v>
      </c>
      <c r="D6294" s="61" t="s">
        <v>89</v>
      </c>
      <c r="E6294" s="62">
        <v>100</v>
      </c>
      <c r="F6294" s="62">
        <v>427760</v>
      </c>
      <c r="G6294" s="62">
        <v>64222</v>
      </c>
      <c r="H6294" s="62">
        <v>53.52</v>
      </c>
      <c r="I6294" s="62">
        <v>4277.6000000000004</v>
      </c>
      <c r="J6294" s="62">
        <v>397816.8</v>
      </c>
      <c r="K6294" s="62">
        <v>41988.36</v>
      </c>
      <c r="L6294" s="62">
        <v>51754</v>
      </c>
      <c r="M6294" s="62">
        <v>43.13</v>
      </c>
      <c r="N6294" s="63"/>
      <c r="O6294" s="63"/>
      <c r="P6294" s="63"/>
      <c r="Q6294" s="63"/>
      <c r="R6294" s="63"/>
      <c r="S6294" s="63"/>
      <c r="T6294" s="63"/>
      <c r="U6294" s="63"/>
      <c r="V6294" s="63"/>
      <c r="W6294" s="63"/>
      <c r="X6294" s="63"/>
      <c r="Y6294" s="63"/>
      <c r="Z6294" s="62">
        <v>104129</v>
      </c>
      <c r="AA6294" s="62">
        <v>18070</v>
      </c>
      <c r="AB6294" s="62">
        <v>15.06</v>
      </c>
      <c r="AC6294" s="62">
        <v>1041.29</v>
      </c>
    </row>
    <row r="6295" spans="1:29" x14ac:dyDescent="0.25">
      <c r="A6295" s="61" t="s">
        <v>285</v>
      </c>
      <c r="B6295" s="61" t="s">
        <v>286</v>
      </c>
      <c r="C6295" s="62">
        <v>2007</v>
      </c>
      <c r="D6295" s="61" t="s">
        <v>78</v>
      </c>
      <c r="E6295" s="62">
        <v>64</v>
      </c>
      <c r="F6295" s="62">
        <v>165160</v>
      </c>
      <c r="G6295" s="62">
        <v>12578</v>
      </c>
      <c r="H6295" s="62">
        <v>16.38</v>
      </c>
      <c r="I6295" s="62">
        <v>2580.63</v>
      </c>
      <c r="J6295" s="62">
        <v>153598.79999999999</v>
      </c>
      <c r="K6295" s="62">
        <v>26512</v>
      </c>
      <c r="L6295" s="62">
        <v>37198</v>
      </c>
      <c r="M6295" s="62">
        <v>48.43</v>
      </c>
      <c r="N6295" s="62">
        <v>414.25</v>
      </c>
      <c r="O6295" s="62">
        <v>319716.15999999997</v>
      </c>
      <c r="P6295" s="63"/>
      <c r="Q6295" s="63"/>
      <c r="R6295" s="63"/>
      <c r="S6295" s="63"/>
      <c r="T6295" s="63"/>
      <c r="U6295" s="63"/>
      <c r="V6295" s="63"/>
      <c r="W6295" s="63"/>
      <c r="X6295" s="63"/>
      <c r="Y6295" s="63"/>
      <c r="Z6295" s="62">
        <v>209000</v>
      </c>
      <c r="AA6295" s="62">
        <v>9318</v>
      </c>
      <c r="AB6295" s="62">
        <v>12.13</v>
      </c>
      <c r="AC6295" s="62">
        <v>3265.63</v>
      </c>
    </row>
    <row r="6296" spans="1:29" x14ac:dyDescent="0.25">
      <c r="A6296" s="61" t="s">
        <v>163</v>
      </c>
      <c r="B6296" s="61" t="s">
        <v>164</v>
      </c>
      <c r="C6296" s="62">
        <v>2006</v>
      </c>
      <c r="D6296" s="61" t="s">
        <v>135</v>
      </c>
      <c r="E6296" s="62">
        <v>136</v>
      </c>
      <c r="F6296" s="62">
        <v>24887</v>
      </c>
      <c r="G6296" s="62">
        <v>5454</v>
      </c>
      <c r="H6296" s="62">
        <v>3.34</v>
      </c>
      <c r="I6296" s="62">
        <v>182.99</v>
      </c>
      <c r="J6296" s="62">
        <v>23144.91</v>
      </c>
      <c r="K6296" s="62">
        <v>82.44</v>
      </c>
      <c r="L6296" s="62">
        <v>412</v>
      </c>
      <c r="M6296" s="62">
        <v>0.25</v>
      </c>
      <c r="N6296" s="62">
        <v>0.61</v>
      </c>
      <c r="O6296" s="62">
        <v>994.22</v>
      </c>
      <c r="P6296" s="63"/>
      <c r="Q6296" s="63"/>
      <c r="R6296" s="63"/>
      <c r="S6296" s="63"/>
      <c r="T6296" s="63"/>
      <c r="U6296" s="62">
        <v>2903</v>
      </c>
      <c r="V6296" s="62">
        <v>5243</v>
      </c>
      <c r="W6296" s="62">
        <v>3.21</v>
      </c>
      <c r="X6296" s="62">
        <v>21</v>
      </c>
      <c r="Y6296" s="62">
        <v>64980.75</v>
      </c>
      <c r="Z6296" s="62">
        <v>1715800</v>
      </c>
      <c r="AA6296" s="62">
        <v>102848</v>
      </c>
      <c r="AB6296" s="62">
        <v>63.02</v>
      </c>
      <c r="AC6296" s="62">
        <v>12616.18</v>
      </c>
    </row>
    <row r="6297" spans="1:29" x14ac:dyDescent="0.25">
      <c r="A6297" s="61" t="s">
        <v>204</v>
      </c>
      <c r="B6297" s="61" t="s">
        <v>205</v>
      </c>
      <c r="C6297" s="62">
        <v>2017</v>
      </c>
      <c r="D6297" s="61" t="s">
        <v>75</v>
      </c>
      <c r="E6297" s="62">
        <v>8</v>
      </c>
      <c r="F6297" s="62">
        <v>18396</v>
      </c>
      <c r="G6297" s="62">
        <v>3534</v>
      </c>
      <c r="H6297" s="62">
        <v>36.81</v>
      </c>
      <c r="I6297" s="62">
        <v>2299.5</v>
      </c>
      <c r="J6297" s="62">
        <v>17108.28</v>
      </c>
      <c r="K6297" s="62">
        <v>0</v>
      </c>
      <c r="L6297" s="63"/>
      <c r="M6297" s="63"/>
      <c r="N6297" s="63"/>
      <c r="O6297" s="63"/>
      <c r="P6297" s="63"/>
      <c r="Q6297" s="63"/>
      <c r="R6297" s="63"/>
      <c r="S6297" s="63"/>
      <c r="T6297" s="63"/>
      <c r="U6297" s="63"/>
      <c r="V6297" s="63"/>
      <c r="W6297" s="63"/>
      <c r="X6297" s="63"/>
      <c r="Y6297" s="63"/>
      <c r="Z6297" s="62">
        <v>47700</v>
      </c>
      <c r="AA6297" s="62">
        <v>4449</v>
      </c>
      <c r="AB6297" s="62">
        <v>46.34</v>
      </c>
      <c r="AC6297" s="62">
        <v>5962.5</v>
      </c>
    </row>
    <row r="6298" spans="1:29" ht="30" x14ac:dyDescent="0.25">
      <c r="A6298" s="61" t="s">
        <v>561</v>
      </c>
      <c r="B6298" s="61" t="s">
        <v>562</v>
      </c>
      <c r="C6298" s="62">
        <v>2011</v>
      </c>
      <c r="D6298" s="61" t="s">
        <v>78</v>
      </c>
      <c r="E6298" s="62">
        <v>36</v>
      </c>
      <c r="F6298" s="62">
        <v>115360</v>
      </c>
      <c r="G6298" s="62">
        <v>14917</v>
      </c>
      <c r="H6298" s="62">
        <v>34.53</v>
      </c>
      <c r="I6298" s="62">
        <v>3204.44</v>
      </c>
      <c r="J6298" s="62">
        <v>107284.8</v>
      </c>
      <c r="K6298" s="62">
        <v>20759.46</v>
      </c>
      <c r="L6298" s="62">
        <v>25485</v>
      </c>
      <c r="M6298" s="62">
        <v>58.99</v>
      </c>
      <c r="N6298" s="63"/>
      <c r="O6298" s="63"/>
      <c r="P6298" s="63"/>
      <c r="Q6298" s="63"/>
      <c r="R6298" s="63"/>
      <c r="S6298" s="63"/>
      <c r="T6298" s="63"/>
      <c r="U6298" s="63"/>
      <c r="V6298" s="63"/>
      <c r="W6298" s="63"/>
      <c r="X6298" s="63"/>
      <c r="Y6298" s="63"/>
      <c r="Z6298" s="62">
        <v>1032</v>
      </c>
      <c r="AA6298" s="62">
        <v>12790</v>
      </c>
      <c r="AB6298" s="62">
        <v>29.61</v>
      </c>
      <c r="AC6298" s="62">
        <v>28.67</v>
      </c>
    </row>
    <row r="6299" spans="1:29" ht="30" x14ac:dyDescent="0.25">
      <c r="A6299" s="61" t="s">
        <v>218</v>
      </c>
      <c r="B6299" s="61" t="s">
        <v>219</v>
      </c>
      <c r="C6299" s="62">
        <v>2007</v>
      </c>
      <c r="D6299" s="61" t="s">
        <v>89</v>
      </c>
      <c r="E6299" s="62">
        <v>100</v>
      </c>
      <c r="F6299" s="62">
        <v>1190080</v>
      </c>
      <c r="G6299" s="62">
        <v>147687</v>
      </c>
      <c r="H6299" s="62">
        <v>123.07</v>
      </c>
      <c r="I6299" s="62">
        <v>11900.8</v>
      </c>
      <c r="J6299" s="62">
        <v>1106774.3999999999</v>
      </c>
      <c r="K6299" s="62">
        <v>0</v>
      </c>
      <c r="L6299" s="63"/>
      <c r="M6299" s="63"/>
      <c r="N6299" s="63"/>
      <c r="O6299" s="63"/>
      <c r="P6299" s="63"/>
      <c r="Q6299" s="63"/>
      <c r="R6299" s="63"/>
      <c r="S6299" s="63"/>
      <c r="T6299" s="63"/>
      <c r="U6299" s="63"/>
      <c r="V6299" s="63"/>
      <c r="W6299" s="63"/>
      <c r="X6299" s="63"/>
      <c r="Y6299" s="63"/>
      <c r="Z6299" s="62">
        <v>300900</v>
      </c>
      <c r="AA6299" s="62">
        <v>31313</v>
      </c>
      <c r="AB6299" s="62">
        <v>26.09</v>
      </c>
      <c r="AC6299" s="62">
        <v>3009</v>
      </c>
    </row>
    <row r="6300" spans="1:29" ht="30" x14ac:dyDescent="0.25">
      <c r="A6300" s="61" t="s">
        <v>245</v>
      </c>
      <c r="B6300" s="61" t="s">
        <v>246</v>
      </c>
      <c r="C6300" s="62">
        <v>2005</v>
      </c>
      <c r="D6300" s="61" t="s">
        <v>78</v>
      </c>
      <c r="E6300" s="62">
        <v>76</v>
      </c>
      <c r="F6300" s="62">
        <v>719252</v>
      </c>
      <c r="G6300" s="62">
        <v>80543</v>
      </c>
      <c r="H6300" s="62">
        <v>88.31</v>
      </c>
      <c r="I6300" s="62">
        <v>9463.84</v>
      </c>
      <c r="J6300" s="62">
        <v>668904.36</v>
      </c>
      <c r="K6300" s="62">
        <v>0</v>
      </c>
      <c r="L6300" s="63"/>
      <c r="M6300" s="63"/>
      <c r="N6300" s="63"/>
      <c r="O6300" s="63"/>
      <c r="P6300" s="63"/>
      <c r="Q6300" s="63"/>
      <c r="R6300" s="63"/>
      <c r="S6300" s="63"/>
      <c r="T6300" s="63"/>
      <c r="U6300" s="63"/>
      <c r="V6300" s="63"/>
      <c r="W6300" s="63"/>
      <c r="X6300" s="63"/>
      <c r="Y6300" s="63"/>
      <c r="Z6300" s="62">
        <v>100341.96</v>
      </c>
      <c r="AA6300" s="62">
        <v>20299</v>
      </c>
      <c r="AB6300" s="62">
        <v>22.26</v>
      </c>
      <c r="AC6300" s="62">
        <v>1320.29</v>
      </c>
    </row>
    <row r="6301" spans="1:29" ht="30" x14ac:dyDescent="0.25">
      <c r="A6301" s="61" t="s">
        <v>122</v>
      </c>
      <c r="B6301" s="61" t="s">
        <v>123</v>
      </c>
      <c r="C6301" s="62">
        <v>2015</v>
      </c>
      <c r="D6301" s="61" t="s">
        <v>150</v>
      </c>
      <c r="E6301" s="62">
        <v>14</v>
      </c>
      <c r="F6301" s="63"/>
      <c r="G6301" s="63"/>
      <c r="H6301" s="63"/>
      <c r="I6301" s="63"/>
      <c r="J6301" s="63"/>
      <c r="K6301" s="62">
        <v>0</v>
      </c>
      <c r="L6301" s="63"/>
      <c r="M6301" s="63"/>
      <c r="N6301" s="63"/>
      <c r="O6301" s="63"/>
      <c r="P6301" s="63"/>
      <c r="Q6301" s="63"/>
      <c r="R6301" s="63"/>
      <c r="S6301" s="63"/>
      <c r="T6301" s="63"/>
      <c r="U6301" s="63"/>
      <c r="V6301" s="63"/>
      <c r="W6301" s="63"/>
      <c r="X6301" s="63"/>
      <c r="Y6301" s="63"/>
      <c r="Z6301" s="62">
        <v>531.98</v>
      </c>
      <c r="AA6301" s="62">
        <v>5136</v>
      </c>
      <c r="AB6301" s="62">
        <v>30.57</v>
      </c>
      <c r="AC6301" s="62">
        <v>38</v>
      </c>
    </row>
    <row r="6302" spans="1:29" x14ac:dyDescent="0.25">
      <c r="A6302" s="61" t="s">
        <v>540</v>
      </c>
      <c r="B6302" s="61" t="s">
        <v>541</v>
      </c>
      <c r="C6302" s="62">
        <v>2011</v>
      </c>
      <c r="D6302" s="61" t="s">
        <v>78</v>
      </c>
      <c r="E6302" s="62">
        <v>44</v>
      </c>
      <c r="F6302" s="62">
        <v>455040</v>
      </c>
      <c r="G6302" s="62">
        <v>59904</v>
      </c>
      <c r="H6302" s="62">
        <v>113.45</v>
      </c>
      <c r="I6302" s="62">
        <v>10341.82</v>
      </c>
      <c r="J6302" s="62">
        <v>423187.20000000001</v>
      </c>
      <c r="K6302" s="62">
        <v>0</v>
      </c>
      <c r="L6302" s="63"/>
      <c r="M6302" s="63"/>
      <c r="N6302" s="63"/>
      <c r="O6302" s="63"/>
      <c r="P6302" s="63"/>
      <c r="Q6302" s="63"/>
      <c r="R6302" s="63"/>
      <c r="S6302" s="63"/>
      <c r="T6302" s="63"/>
      <c r="U6302" s="63"/>
      <c r="V6302" s="63"/>
      <c r="W6302" s="63"/>
      <c r="X6302" s="63"/>
      <c r="Y6302" s="63"/>
      <c r="Z6302" s="62">
        <v>23400</v>
      </c>
      <c r="AA6302" s="62">
        <v>5828</v>
      </c>
      <c r="AB6302" s="62">
        <v>11.04</v>
      </c>
      <c r="AC6302" s="62">
        <v>531.82000000000005</v>
      </c>
    </row>
    <row r="6303" spans="1:29" x14ac:dyDescent="0.25">
      <c r="A6303" s="61" t="s">
        <v>409</v>
      </c>
      <c r="B6303" s="61" t="s">
        <v>410</v>
      </c>
      <c r="C6303" s="62">
        <v>2012</v>
      </c>
      <c r="D6303" s="61" t="s">
        <v>99</v>
      </c>
      <c r="E6303" s="62">
        <v>64</v>
      </c>
      <c r="F6303" s="62">
        <v>775807</v>
      </c>
      <c r="G6303" s="62">
        <v>56880</v>
      </c>
      <c r="H6303" s="62">
        <v>74.06</v>
      </c>
      <c r="I6303" s="62">
        <v>12121.98</v>
      </c>
      <c r="J6303" s="62">
        <v>721500.51</v>
      </c>
      <c r="K6303" s="62">
        <v>0</v>
      </c>
      <c r="L6303" s="63"/>
      <c r="M6303" s="63"/>
      <c r="N6303" s="63"/>
      <c r="O6303" s="63"/>
      <c r="P6303" s="63"/>
      <c r="Q6303" s="63"/>
      <c r="R6303" s="63"/>
      <c r="S6303" s="63"/>
      <c r="T6303" s="63"/>
      <c r="U6303" s="63"/>
      <c r="V6303" s="63"/>
      <c r="W6303" s="63"/>
      <c r="X6303" s="63"/>
      <c r="Y6303" s="63"/>
      <c r="Z6303" s="62">
        <v>1906.87</v>
      </c>
      <c r="AA6303" s="62">
        <v>10617</v>
      </c>
      <c r="AB6303" s="62">
        <v>13.82</v>
      </c>
      <c r="AC6303" s="62">
        <v>29.79</v>
      </c>
    </row>
    <row r="6304" spans="1:29" ht="60" x14ac:dyDescent="0.25">
      <c r="A6304" s="61" t="s">
        <v>567</v>
      </c>
      <c r="B6304" s="61" t="s">
        <v>568</v>
      </c>
      <c r="C6304" s="62">
        <v>2008</v>
      </c>
      <c r="D6304" s="61" t="s">
        <v>78</v>
      </c>
      <c r="E6304" s="62">
        <v>36</v>
      </c>
      <c r="F6304" s="62">
        <v>142461</v>
      </c>
      <c r="G6304" s="62">
        <v>24203</v>
      </c>
      <c r="H6304" s="62">
        <v>56.03</v>
      </c>
      <c r="I6304" s="62">
        <v>3957.25</v>
      </c>
      <c r="J6304" s="62">
        <v>132488.73000000001</v>
      </c>
      <c r="K6304" s="62">
        <v>0</v>
      </c>
      <c r="L6304" s="63"/>
      <c r="M6304" s="63"/>
      <c r="N6304" s="63"/>
      <c r="O6304" s="63"/>
      <c r="P6304" s="62">
        <v>16652</v>
      </c>
      <c r="Q6304" s="62">
        <v>35750</v>
      </c>
      <c r="R6304" s="62">
        <v>82.75</v>
      </c>
      <c r="S6304" s="62">
        <v>462</v>
      </c>
      <c r="T6304" s="62">
        <v>210964.19</v>
      </c>
      <c r="U6304" s="63"/>
      <c r="V6304" s="63"/>
      <c r="W6304" s="63"/>
      <c r="X6304" s="63"/>
      <c r="Y6304" s="63"/>
      <c r="Z6304" s="62">
        <v>35056.94</v>
      </c>
      <c r="AA6304" s="62">
        <v>4733</v>
      </c>
      <c r="AB6304" s="62">
        <v>10.96</v>
      </c>
      <c r="AC6304" s="62">
        <v>973.8</v>
      </c>
    </row>
    <row r="6305" spans="1:29" x14ac:dyDescent="0.25">
      <c r="A6305" s="61" t="s">
        <v>113</v>
      </c>
      <c r="B6305" s="61" t="s">
        <v>114</v>
      </c>
      <c r="C6305" s="62">
        <v>2011</v>
      </c>
      <c r="D6305" s="61" t="s">
        <v>72</v>
      </c>
      <c r="E6305" s="62">
        <v>200</v>
      </c>
      <c r="F6305" s="62">
        <v>1919000</v>
      </c>
      <c r="G6305" s="62">
        <v>236988</v>
      </c>
      <c r="H6305" s="62">
        <v>98.75</v>
      </c>
      <c r="I6305" s="62">
        <v>9595</v>
      </c>
      <c r="J6305" s="62">
        <v>1784670</v>
      </c>
      <c r="K6305" s="62">
        <v>23411.25</v>
      </c>
      <c r="L6305" s="62">
        <v>29419</v>
      </c>
      <c r="M6305" s="62">
        <v>12.26</v>
      </c>
      <c r="N6305" s="62">
        <v>117.06</v>
      </c>
      <c r="O6305" s="62">
        <v>282323.3</v>
      </c>
      <c r="P6305" s="63"/>
      <c r="Q6305" s="63"/>
      <c r="R6305" s="63"/>
      <c r="S6305" s="63"/>
      <c r="T6305" s="63"/>
      <c r="U6305" s="63"/>
      <c r="V6305" s="63"/>
      <c r="W6305" s="63"/>
      <c r="X6305" s="63"/>
      <c r="Y6305" s="63"/>
      <c r="Z6305" s="62">
        <v>793200</v>
      </c>
      <c r="AA6305" s="62">
        <v>107163</v>
      </c>
      <c r="AB6305" s="62">
        <v>44.65</v>
      </c>
      <c r="AC6305" s="62">
        <v>3966</v>
      </c>
    </row>
    <row r="6306" spans="1:29" x14ac:dyDescent="0.25">
      <c r="A6306" s="61" t="s">
        <v>591</v>
      </c>
      <c r="B6306" s="61" t="s">
        <v>592</v>
      </c>
      <c r="C6306" s="62">
        <v>2004</v>
      </c>
      <c r="D6306" s="61" t="s">
        <v>78</v>
      </c>
      <c r="E6306" s="62">
        <v>56</v>
      </c>
      <c r="F6306" s="62">
        <v>156166</v>
      </c>
      <c r="G6306" s="62">
        <v>17254</v>
      </c>
      <c r="H6306" s="62">
        <v>25.68</v>
      </c>
      <c r="I6306" s="62">
        <v>2788.68</v>
      </c>
      <c r="J6306" s="62">
        <v>145234.38</v>
      </c>
      <c r="K6306" s="62">
        <v>26963.14</v>
      </c>
      <c r="L6306" s="62">
        <v>32790</v>
      </c>
      <c r="M6306" s="62">
        <v>48.79</v>
      </c>
      <c r="N6306" s="62">
        <v>481.48</v>
      </c>
      <c r="O6306" s="62">
        <v>325156.63</v>
      </c>
      <c r="P6306" s="62">
        <v>0</v>
      </c>
      <c r="Q6306" s="62">
        <v>0</v>
      </c>
      <c r="R6306" s="62">
        <v>0</v>
      </c>
      <c r="S6306" s="62">
        <v>0</v>
      </c>
      <c r="T6306" s="62">
        <v>0</v>
      </c>
      <c r="U6306" s="62">
        <v>0</v>
      </c>
      <c r="V6306" s="62">
        <v>0</v>
      </c>
      <c r="W6306" s="62">
        <v>0</v>
      </c>
      <c r="X6306" s="62">
        <v>0</v>
      </c>
      <c r="Y6306" s="62">
        <v>0</v>
      </c>
      <c r="Z6306" s="62">
        <v>240300</v>
      </c>
      <c r="AA6306" s="62">
        <v>14722</v>
      </c>
      <c r="AB6306" s="62">
        <v>21.91</v>
      </c>
      <c r="AC6306" s="62">
        <v>4291.07</v>
      </c>
    </row>
    <row r="6307" spans="1:29" x14ac:dyDescent="0.25">
      <c r="A6307" s="61" t="s">
        <v>281</v>
      </c>
      <c r="B6307" s="61" t="s">
        <v>282</v>
      </c>
      <c r="C6307" s="62">
        <v>2005</v>
      </c>
      <c r="D6307" s="61" t="s">
        <v>99</v>
      </c>
      <c r="E6307" s="62">
        <v>40</v>
      </c>
      <c r="F6307" s="62">
        <v>415752</v>
      </c>
      <c r="G6307" s="62">
        <v>54327</v>
      </c>
      <c r="H6307" s="62">
        <v>113.18</v>
      </c>
      <c r="I6307" s="62">
        <v>10393.799999999999</v>
      </c>
      <c r="J6307" s="62">
        <v>386649.36</v>
      </c>
      <c r="K6307" s="62">
        <v>0</v>
      </c>
      <c r="L6307" s="63"/>
      <c r="M6307" s="63"/>
      <c r="N6307" s="63"/>
      <c r="O6307" s="63"/>
      <c r="P6307" s="63"/>
      <c r="Q6307" s="63"/>
      <c r="R6307" s="63"/>
      <c r="S6307" s="63"/>
      <c r="T6307" s="63"/>
      <c r="U6307" s="63"/>
      <c r="V6307" s="63"/>
      <c r="W6307" s="63"/>
      <c r="X6307" s="63"/>
      <c r="Y6307" s="63"/>
      <c r="Z6307" s="62">
        <v>233500</v>
      </c>
      <c r="AA6307" s="62">
        <v>23230</v>
      </c>
      <c r="AB6307" s="62">
        <v>48.4</v>
      </c>
      <c r="AC6307" s="62">
        <v>5837.5</v>
      </c>
    </row>
    <row r="6308" spans="1:29" ht="30" x14ac:dyDescent="0.25">
      <c r="A6308" s="61" t="s">
        <v>393</v>
      </c>
      <c r="B6308" s="61" t="s">
        <v>394</v>
      </c>
      <c r="C6308" s="62">
        <v>2016</v>
      </c>
      <c r="D6308" s="61" t="s">
        <v>94</v>
      </c>
      <c r="E6308" s="62">
        <v>1</v>
      </c>
      <c r="F6308" s="62">
        <v>0</v>
      </c>
      <c r="G6308" s="62">
        <v>0</v>
      </c>
      <c r="H6308" s="62">
        <v>0</v>
      </c>
      <c r="I6308" s="62">
        <v>0</v>
      </c>
      <c r="J6308" s="62">
        <v>0</v>
      </c>
      <c r="K6308" s="62">
        <v>0</v>
      </c>
      <c r="L6308" s="63"/>
      <c r="M6308" s="63"/>
      <c r="N6308" s="63"/>
      <c r="O6308" s="63"/>
      <c r="P6308" s="63"/>
      <c r="Q6308" s="63"/>
      <c r="R6308" s="63"/>
      <c r="S6308" s="63"/>
      <c r="T6308" s="63"/>
      <c r="U6308" s="63"/>
      <c r="V6308" s="63"/>
      <c r="W6308" s="63"/>
      <c r="X6308" s="63"/>
      <c r="Y6308" s="63"/>
      <c r="Z6308" s="62">
        <v>123.52</v>
      </c>
      <c r="AA6308" s="62">
        <v>1004</v>
      </c>
      <c r="AB6308" s="62">
        <v>83.67</v>
      </c>
      <c r="AC6308" s="62">
        <v>123.52</v>
      </c>
    </row>
    <row r="6309" spans="1:29" ht="30" x14ac:dyDescent="0.25">
      <c r="A6309" s="61" t="s">
        <v>287</v>
      </c>
      <c r="B6309" s="61" t="s">
        <v>288</v>
      </c>
      <c r="C6309" s="62">
        <v>2014</v>
      </c>
      <c r="D6309" s="61" t="s">
        <v>298</v>
      </c>
      <c r="E6309" s="62">
        <v>12</v>
      </c>
      <c r="F6309" s="62">
        <v>38716</v>
      </c>
      <c r="G6309" s="62">
        <v>824</v>
      </c>
      <c r="H6309" s="62">
        <v>5.72</v>
      </c>
      <c r="I6309" s="62">
        <v>3226.33</v>
      </c>
      <c r="J6309" s="62">
        <v>36005.879999999997</v>
      </c>
      <c r="K6309" s="62">
        <v>164</v>
      </c>
      <c r="L6309" s="62">
        <v>846</v>
      </c>
      <c r="M6309" s="62">
        <v>5.88</v>
      </c>
      <c r="N6309" s="62">
        <v>13.67</v>
      </c>
      <c r="O6309" s="62">
        <v>1977.73</v>
      </c>
      <c r="P6309" s="63"/>
      <c r="Q6309" s="63"/>
      <c r="R6309" s="63"/>
      <c r="S6309" s="63"/>
      <c r="T6309" s="63"/>
      <c r="U6309" s="63"/>
      <c r="V6309" s="63"/>
      <c r="W6309" s="63"/>
      <c r="X6309" s="63"/>
      <c r="Y6309" s="63"/>
      <c r="Z6309" s="62">
        <v>80569</v>
      </c>
      <c r="AA6309" s="62">
        <v>7815</v>
      </c>
      <c r="AB6309" s="62">
        <v>54.27</v>
      </c>
      <c r="AC6309" s="62">
        <v>6714.08</v>
      </c>
    </row>
    <row r="6310" spans="1:29" ht="30" x14ac:dyDescent="0.25">
      <c r="A6310" s="61" t="s">
        <v>448</v>
      </c>
      <c r="B6310" s="61" t="s">
        <v>449</v>
      </c>
      <c r="C6310" s="62">
        <v>2005</v>
      </c>
      <c r="D6310" s="61" t="s">
        <v>75</v>
      </c>
      <c r="E6310" s="62">
        <v>8</v>
      </c>
      <c r="F6310" s="62">
        <v>421</v>
      </c>
      <c r="G6310" s="62">
        <v>115</v>
      </c>
      <c r="H6310" s="62">
        <v>1.2</v>
      </c>
      <c r="I6310" s="62">
        <v>52.63</v>
      </c>
      <c r="J6310" s="62">
        <v>391.53</v>
      </c>
      <c r="K6310" s="62">
        <v>367</v>
      </c>
      <c r="L6310" s="62">
        <v>915</v>
      </c>
      <c r="M6310" s="62">
        <v>9.5299999999999994</v>
      </c>
      <c r="N6310" s="63"/>
      <c r="O6310" s="63"/>
      <c r="P6310" s="63"/>
      <c r="Q6310" s="63"/>
      <c r="R6310" s="63"/>
      <c r="S6310" s="63"/>
      <c r="T6310" s="63"/>
      <c r="U6310" s="63"/>
      <c r="V6310" s="63"/>
      <c r="W6310" s="63"/>
      <c r="X6310" s="63"/>
      <c r="Y6310" s="63"/>
      <c r="Z6310" s="62">
        <v>0</v>
      </c>
      <c r="AA6310" s="62">
        <v>6047</v>
      </c>
      <c r="AB6310" s="62">
        <v>62.99</v>
      </c>
      <c r="AC6310" s="62">
        <v>0</v>
      </c>
    </row>
    <row r="6311" spans="1:29" x14ac:dyDescent="0.25">
      <c r="A6311" s="61" t="s">
        <v>130</v>
      </c>
      <c r="B6311" s="61" t="s">
        <v>131</v>
      </c>
      <c r="C6311" s="62">
        <v>2013</v>
      </c>
      <c r="D6311" s="61" t="s">
        <v>89</v>
      </c>
      <c r="E6311" s="62">
        <v>52</v>
      </c>
      <c r="F6311" s="62">
        <v>491960</v>
      </c>
      <c r="G6311" s="62">
        <v>64452</v>
      </c>
      <c r="H6311" s="62">
        <v>103.29</v>
      </c>
      <c r="I6311" s="62">
        <v>9460.77</v>
      </c>
      <c r="J6311" s="62">
        <v>457522.8</v>
      </c>
      <c r="K6311" s="62">
        <v>0</v>
      </c>
      <c r="L6311" s="63"/>
      <c r="M6311" s="63"/>
      <c r="N6311" s="63"/>
      <c r="O6311" s="63"/>
      <c r="P6311" s="63"/>
      <c r="Q6311" s="63"/>
      <c r="R6311" s="63"/>
      <c r="S6311" s="63"/>
      <c r="T6311" s="63"/>
      <c r="U6311" s="63"/>
      <c r="V6311" s="63"/>
      <c r="W6311" s="63"/>
      <c r="X6311" s="63"/>
      <c r="Y6311" s="63"/>
      <c r="Z6311" s="62">
        <v>830</v>
      </c>
      <c r="AA6311" s="62">
        <v>5108</v>
      </c>
      <c r="AB6311" s="62">
        <v>8.19</v>
      </c>
      <c r="AC6311" s="62">
        <v>15.96</v>
      </c>
    </row>
    <row r="6312" spans="1:29" x14ac:dyDescent="0.25">
      <c r="A6312" s="61" t="s">
        <v>196</v>
      </c>
      <c r="B6312" s="61" t="s">
        <v>197</v>
      </c>
      <c r="C6312" s="62">
        <v>2016</v>
      </c>
      <c r="D6312" s="61" t="s">
        <v>576</v>
      </c>
      <c r="E6312" s="62">
        <v>20</v>
      </c>
      <c r="F6312" s="62">
        <v>69720</v>
      </c>
      <c r="G6312" s="62">
        <v>11276</v>
      </c>
      <c r="H6312" s="62">
        <v>46.98</v>
      </c>
      <c r="I6312" s="62">
        <v>3486</v>
      </c>
      <c r="J6312" s="62">
        <v>64839.6</v>
      </c>
      <c r="K6312" s="62">
        <v>3341.42</v>
      </c>
      <c r="L6312" s="62">
        <v>3941</v>
      </c>
      <c r="M6312" s="62">
        <v>16.420000000000002</v>
      </c>
      <c r="N6312" s="62">
        <v>167.07</v>
      </c>
      <c r="O6312" s="62">
        <v>40295.14</v>
      </c>
      <c r="P6312" s="63"/>
      <c r="Q6312" s="63"/>
      <c r="R6312" s="63"/>
      <c r="S6312" s="63"/>
      <c r="T6312" s="63"/>
      <c r="U6312" s="63"/>
      <c r="V6312" s="63"/>
      <c r="W6312" s="63"/>
      <c r="X6312" s="63"/>
      <c r="Y6312" s="63"/>
      <c r="Z6312" s="62">
        <v>13100</v>
      </c>
      <c r="AA6312" s="62">
        <v>1416</v>
      </c>
      <c r="AB6312" s="62">
        <v>5.9</v>
      </c>
      <c r="AC6312" s="62">
        <v>655</v>
      </c>
    </row>
    <row r="6313" spans="1:29" ht="30" x14ac:dyDescent="0.25">
      <c r="A6313" s="61" t="s">
        <v>87</v>
      </c>
      <c r="B6313" s="61" t="s">
        <v>88</v>
      </c>
      <c r="C6313" s="62">
        <v>2013</v>
      </c>
      <c r="D6313" s="61" t="s">
        <v>75</v>
      </c>
      <c r="E6313" s="62">
        <v>10</v>
      </c>
      <c r="F6313" s="63"/>
      <c r="G6313" s="63"/>
      <c r="H6313" s="63"/>
      <c r="I6313" s="63"/>
      <c r="J6313" s="63"/>
      <c r="K6313" s="62">
        <v>7501.45</v>
      </c>
      <c r="L6313" s="62">
        <v>7831</v>
      </c>
      <c r="M6313" s="62">
        <v>65.260000000000005</v>
      </c>
      <c r="N6313" s="62">
        <v>750.15</v>
      </c>
      <c r="O6313" s="62">
        <v>90462.3</v>
      </c>
      <c r="P6313" s="63"/>
      <c r="Q6313" s="63"/>
      <c r="R6313" s="63"/>
      <c r="S6313" s="63"/>
      <c r="T6313" s="63"/>
      <c r="U6313" s="63"/>
      <c r="V6313" s="63"/>
      <c r="W6313" s="63"/>
      <c r="X6313" s="63"/>
      <c r="Y6313" s="63"/>
      <c r="Z6313" s="62">
        <v>82326</v>
      </c>
      <c r="AA6313" s="62">
        <v>10891</v>
      </c>
      <c r="AB6313" s="62">
        <v>90.76</v>
      </c>
      <c r="AC6313" s="62">
        <v>8232.6</v>
      </c>
    </row>
    <row r="6314" spans="1:29" ht="30" x14ac:dyDescent="0.25">
      <c r="A6314" s="61" t="s">
        <v>507</v>
      </c>
      <c r="B6314" s="61" t="s">
        <v>508</v>
      </c>
      <c r="C6314" s="62">
        <v>2014</v>
      </c>
      <c r="D6314" s="61" t="s">
        <v>135</v>
      </c>
      <c r="E6314" s="62">
        <v>195</v>
      </c>
      <c r="F6314" s="62">
        <v>1537060</v>
      </c>
      <c r="G6314" s="62">
        <v>211815</v>
      </c>
      <c r="H6314" s="62">
        <v>90.52</v>
      </c>
      <c r="I6314" s="62">
        <v>7882.36</v>
      </c>
      <c r="J6314" s="62">
        <v>1429465.8</v>
      </c>
      <c r="K6314" s="62">
        <v>197500.48</v>
      </c>
      <c r="L6314" s="62">
        <v>238216</v>
      </c>
      <c r="M6314" s="62">
        <v>101.8</v>
      </c>
      <c r="N6314" s="62">
        <v>1012.82</v>
      </c>
      <c r="O6314" s="62">
        <v>2381717.6</v>
      </c>
      <c r="P6314" s="63"/>
      <c r="Q6314" s="63"/>
      <c r="R6314" s="63"/>
      <c r="S6314" s="63"/>
      <c r="T6314" s="63"/>
      <c r="U6314" s="63"/>
      <c r="V6314" s="63"/>
      <c r="W6314" s="63"/>
      <c r="X6314" s="63"/>
      <c r="Y6314" s="63"/>
      <c r="Z6314" s="62">
        <v>35.130000000000003</v>
      </c>
      <c r="AA6314" s="62">
        <v>169499</v>
      </c>
      <c r="AB6314" s="62">
        <v>72.44</v>
      </c>
      <c r="AC6314" s="62">
        <v>0.18</v>
      </c>
    </row>
    <row r="6315" spans="1:29" x14ac:dyDescent="0.25">
      <c r="A6315" s="61" t="s">
        <v>265</v>
      </c>
      <c r="B6315" s="61" t="s">
        <v>266</v>
      </c>
      <c r="C6315" s="62">
        <v>2011</v>
      </c>
      <c r="D6315" s="61" t="s">
        <v>89</v>
      </c>
      <c r="E6315" s="62">
        <v>75</v>
      </c>
      <c r="F6315" s="62">
        <v>362925</v>
      </c>
      <c r="G6315" s="62">
        <v>41284</v>
      </c>
      <c r="H6315" s="62">
        <v>45.87</v>
      </c>
      <c r="I6315" s="62">
        <v>4839</v>
      </c>
      <c r="J6315" s="62">
        <v>337520.25</v>
      </c>
      <c r="K6315" s="62">
        <v>31443.26</v>
      </c>
      <c r="L6315" s="62">
        <v>52142</v>
      </c>
      <c r="M6315" s="62">
        <v>57.94</v>
      </c>
      <c r="N6315" s="62">
        <v>419.24</v>
      </c>
      <c r="O6315" s="62">
        <v>379183.69</v>
      </c>
      <c r="P6315" s="63"/>
      <c r="Q6315" s="63"/>
      <c r="R6315" s="63"/>
      <c r="S6315" s="63"/>
      <c r="T6315" s="63"/>
      <c r="U6315" s="63"/>
      <c r="V6315" s="63"/>
      <c r="W6315" s="63"/>
      <c r="X6315" s="63"/>
      <c r="Y6315" s="63"/>
      <c r="Z6315" s="62">
        <v>644</v>
      </c>
      <c r="AA6315" s="62">
        <v>22901</v>
      </c>
      <c r="AB6315" s="62">
        <v>25.45</v>
      </c>
      <c r="AC6315" s="62">
        <v>8.59</v>
      </c>
    </row>
    <row r="6316" spans="1:29" ht="30" x14ac:dyDescent="0.25">
      <c r="A6316" s="61" t="s">
        <v>117</v>
      </c>
      <c r="B6316" s="61" t="s">
        <v>118</v>
      </c>
      <c r="C6316" s="62">
        <v>2014</v>
      </c>
      <c r="D6316" s="61" t="s">
        <v>99</v>
      </c>
      <c r="E6316" s="62">
        <v>39</v>
      </c>
      <c r="F6316" s="63"/>
      <c r="G6316" s="63"/>
      <c r="H6316" s="63"/>
      <c r="I6316" s="63"/>
      <c r="J6316" s="63"/>
      <c r="K6316" s="62">
        <v>0</v>
      </c>
      <c r="L6316" s="63"/>
      <c r="M6316" s="63"/>
      <c r="N6316" s="63"/>
      <c r="O6316" s="63"/>
      <c r="P6316" s="63"/>
      <c r="Q6316" s="63"/>
      <c r="R6316" s="63"/>
      <c r="S6316" s="63"/>
      <c r="T6316" s="63"/>
      <c r="U6316" s="63"/>
      <c r="V6316" s="63"/>
      <c r="W6316" s="63"/>
      <c r="X6316" s="63"/>
      <c r="Y6316" s="63"/>
      <c r="Z6316" s="62">
        <v>0</v>
      </c>
      <c r="AA6316" s="63"/>
      <c r="AB6316" s="63"/>
      <c r="AC6316" s="62">
        <v>0</v>
      </c>
    </row>
    <row r="6317" spans="1:29" x14ac:dyDescent="0.25">
      <c r="A6317" s="61" t="s">
        <v>299</v>
      </c>
      <c r="B6317" s="61" t="s">
        <v>300</v>
      </c>
      <c r="C6317" s="62">
        <v>2003</v>
      </c>
      <c r="D6317" s="61" t="s">
        <v>94</v>
      </c>
      <c r="E6317" s="62">
        <v>16</v>
      </c>
      <c r="F6317" s="62">
        <v>1520</v>
      </c>
      <c r="G6317" s="62">
        <v>709</v>
      </c>
      <c r="H6317" s="62">
        <v>3.69</v>
      </c>
      <c r="I6317" s="62">
        <v>95</v>
      </c>
      <c r="J6317" s="62">
        <v>1413.6</v>
      </c>
      <c r="K6317" s="62">
        <v>79</v>
      </c>
      <c r="L6317" s="62">
        <v>203</v>
      </c>
      <c r="M6317" s="62">
        <v>1.06</v>
      </c>
      <c r="N6317" s="63"/>
      <c r="O6317" s="63"/>
      <c r="P6317" s="63"/>
      <c r="Q6317" s="63"/>
      <c r="R6317" s="63"/>
      <c r="S6317" s="63"/>
      <c r="T6317" s="63"/>
      <c r="U6317" s="63"/>
      <c r="V6317" s="63"/>
      <c r="W6317" s="63"/>
      <c r="X6317" s="63"/>
      <c r="Y6317" s="63"/>
      <c r="Z6317" s="62">
        <v>0</v>
      </c>
      <c r="AA6317" s="62">
        <v>1902</v>
      </c>
      <c r="AB6317" s="62">
        <v>9.91</v>
      </c>
      <c r="AC6317" s="62">
        <v>0</v>
      </c>
    </row>
    <row r="6318" spans="1:29" x14ac:dyDescent="0.25">
      <c r="A6318" s="61" t="s">
        <v>315</v>
      </c>
      <c r="B6318" s="61" t="s">
        <v>316</v>
      </c>
      <c r="C6318" s="62">
        <v>2009</v>
      </c>
      <c r="D6318" s="61" t="s">
        <v>75</v>
      </c>
      <c r="E6318" s="62">
        <v>12</v>
      </c>
      <c r="F6318" s="62">
        <v>1490</v>
      </c>
      <c r="G6318" s="62">
        <v>237</v>
      </c>
      <c r="H6318" s="62">
        <v>1.65</v>
      </c>
      <c r="I6318" s="62">
        <v>124.17</v>
      </c>
      <c r="J6318" s="62">
        <v>1385.7</v>
      </c>
      <c r="K6318" s="62">
        <v>60.14</v>
      </c>
      <c r="L6318" s="62">
        <v>173</v>
      </c>
      <c r="M6318" s="62">
        <v>1.2</v>
      </c>
      <c r="N6318" s="62">
        <v>5.01</v>
      </c>
      <c r="O6318" s="62">
        <v>725.2</v>
      </c>
      <c r="P6318" s="63"/>
      <c r="Q6318" s="63"/>
      <c r="R6318" s="63"/>
      <c r="S6318" s="63"/>
      <c r="T6318" s="63"/>
      <c r="U6318" s="63"/>
      <c r="V6318" s="63"/>
      <c r="W6318" s="63"/>
      <c r="X6318" s="63"/>
      <c r="Y6318" s="63"/>
      <c r="Z6318" s="62">
        <v>1248.45</v>
      </c>
      <c r="AA6318" s="62">
        <v>5377</v>
      </c>
      <c r="AB6318" s="62">
        <v>37.340000000000003</v>
      </c>
      <c r="AC6318" s="62">
        <v>104.04</v>
      </c>
    </row>
    <row r="6319" spans="1:29" ht="30" x14ac:dyDescent="0.25">
      <c r="A6319" s="61" t="s">
        <v>194</v>
      </c>
      <c r="B6319" s="61" t="s">
        <v>195</v>
      </c>
      <c r="C6319" s="62">
        <v>2007</v>
      </c>
      <c r="D6319" s="61" t="s">
        <v>86</v>
      </c>
      <c r="E6319" s="62">
        <v>189</v>
      </c>
      <c r="F6319" s="62">
        <v>117099</v>
      </c>
      <c r="G6319" s="62">
        <v>61989</v>
      </c>
      <c r="H6319" s="62">
        <v>27.33</v>
      </c>
      <c r="I6319" s="62">
        <v>619.57000000000005</v>
      </c>
      <c r="J6319" s="62">
        <v>108902.07</v>
      </c>
      <c r="K6319" s="62">
        <v>155312.32000000001</v>
      </c>
      <c r="L6319" s="62">
        <v>258665</v>
      </c>
      <c r="M6319" s="62">
        <v>114.05</v>
      </c>
      <c r="N6319" s="62">
        <v>821.76</v>
      </c>
      <c r="O6319" s="62">
        <v>1872957.84</v>
      </c>
      <c r="P6319" s="63"/>
      <c r="Q6319" s="63"/>
      <c r="R6319" s="63"/>
      <c r="S6319" s="63"/>
      <c r="T6319" s="63"/>
      <c r="U6319" s="63"/>
      <c r="V6319" s="63"/>
      <c r="W6319" s="63"/>
      <c r="X6319" s="63"/>
      <c r="Y6319" s="63"/>
      <c r="Z6319" s="62">
        <v>183312</v>
      </c>
      <c r="AA6319" s="62">
        <v>1171897</v>
      </c>
      <c r="AB6319" s="62">
        <v>516.71</v>
      </c>
      <c r="AC6319" s="62">
        <v>969.9</v>
      </c>
    </row>
    <row r="6320" spans="1:29" x14ac:dyDescent="0.25">
      <c r="A6320" s="61" t="s">
        <v>229</v>
      </c>
      <c r="B6320" s="61" t="s">
        <v>230</v>
      </c>
      <c r="C6320" s="62">
        <v>2006</v>
      </c>
      <c r="D6320" s="61" t="s">
        <v>83</v>
      </c>
      <c r="E6320" s="62">
        <v>12</v>
      </c>
      <c r="F6320" s="62">
        <v>684</v>
      </c>
      <c r="G6320" s="62">
        <v>138</v>
      </c>
      <c r="H6320" s="62">
        <v>0.96</v>
      </c>
      <c r="I6320" s="62">
        <v>57</v>
      </c>
      <c r="J6320" s="62">
        <v>636.12</v>
      </c>
      <c r="K6320" s="62">
        <v>500.1</v>
      </c>
      <c r="L6320" s="62">
        <v>944</v>
      </c>
      <c r="M6320" s="62">
        <v>6.56</v>
      </c>
      <c r="N6320" s="62">
        <v>41.67</v>
      </c>
      <c r="O6320" s="62">
        <v>6030.84</v>
      </c>
      <c r="P6320" s="63"/>
      <c r="Q6320" s="63"/>
      <c r="R6320" s="63"/>
      <c r="S6320" s="63"/>
      <c r="T6320" s="63"/>
      <c r="U6320" s="63"/>
      <c r="V6320" s="63"/>
      <c r="W6320" s="63"/>
      <c r="X6320" s="63"/>
      <c r="Y6320" s="63"/>
      <c r="Z6320" s="62">
        <v>411979</v>
      </c>
      <c r="AA6320" s="62">
        <v>11054</v>
      </c>
      <c r="AB6320" s="62">
        <v>76.760000000000005</v>
      </c>
      <c r="AC6320" s="62">
        <v>34331.58</v>
      </c>
    </row>
    <row r="6321" spans="1:29" x14ac:dyDescent="0.25">
      <c r="A6321" s="61" t="s">
        <v>198</v>
      </c>
      <c r="B6321" s="61" t="s">
        <v>199</v>
      </c>
      <c r="C6321" s="62">
        <v>2009</v>
      </c>
      <c r="D6321" s="61" t="s">
        <v>99</v>
      </c>
      <c r="E6321" s="62">
        <v>40</v>
      </c>
      <c r="F6321" s="62">
        <v>372000</v>
      </c>
      <c r="G6321" s="62">
        <v>46448</v>
      </c>
      <c r="H6321" s="62">
        <v>96.77</v>
      </c>
      <c r="I6321" s="62">
        <v>9300</v>
      </c>
      <c r="J6321" s="62">
        <v>345960</v>
      </c>
      <c r="K6321" s="62">
        <v>0</v>
      </c>
      <c r="L6321" s="63"/>
      <c r="M6321" s="63"/>
      <c r="N6321" s="63"/>
      <c r="O6321" s="63"/>
      <c r="P6321" s="63"/>
      <c r="Q6321" s="63"/>
      <c r="R6321" s="63"/>
      <c r="S6321" s="63"/>
      <c r="T6321" s="63"/>
      <c r="U6321" s="63"/>
      <c r="V6321" s="63"/>
      <c r="W6321" s="63"/>
      <c r="X6321" s="63"/>
      <c r="Y6321" s="63"/>
      <c r="Z6321" s="62">
        <v>73000</v>
      </c>
      <c r="AA6321" s="62">
        <v>10645</v>
      </c>
      <c r="AB6321" s="62">
        <v>22.18</v>
      </c>
      <c r="AC6321" s="62">
        <v>1825</v>
      </c>
    </row>
    <row r="6322" spans="1:29" x14ac:dyDescent="0.25">
      <c r="A6322" s="61" t="s">
        <v>159</v>
      </c>
      <c r="B6322" s="61" t="s">
        <v>160</v>
      </c>
      <c r="C6322" s="62">
        <v>2013</v>
      </c>
      <c r="D6322" s="61" t="s">
        <v>94</v>
      </c>
      <c r="E6322" s="62">
        <v>2</v>
      </c>
      <c r="F6322" s="62">
        <v>647</v>
      </c>
      <c r="G6322" s="62">
        <v>168</v>
      </c>
      <c r="H6322" s="62">
        <v>7</v>
      </c>
      <c r="I6322" s="62">
        <v>323.5</v>
      </c>
      <c r="J6322" s="62">
        <v>601.71</v>
      </c>
      <c r="K6322" s="62">
        <v>6.79</v>
      </c>
      <c r="L6322" s="62">
        <v>479</v>
      </c>
      <c r="M6322" s="62">
        <v>19.96</v>
      </c>
      <c r="N6322" s="63"/>
      <c r="O6322" s="63"/>
      <c r="P6322" s="63"/>
      <c r="Q6322" s="63"/>
      <c r="R6322" s="63"/>
      <c r="S6322" s="63"/>
      <c r="T6322" s="63"/>
      <c r="U6322" s="63"/>
      <c r="V6322" s="63"/>
      <c r="W6322" s="63"/>
      <c r="X6322" s="63"/>
      <c r="Y6322" s="63"/>
      <c r="Z6322" s="62">
        <v>1324</v>
      </c>
      <c r="AA6322" s="62">
        <v>4593</v>
      </c>
      <c r="AB6322" s="62">
        <v>191.38</v>
      </c>
      <c r="AC6322" s="62">
        <v>662</v>
      </c>
    </row>
    <row r="6323" spans="1:29" x14ac:dyDescent="0.25">
      <c r="A6323" s="61" t="s">
        <v>178</v>
      </c>
      <c r="B6323" s="61" t="s">
        <v>179</v>
      </c>
      <c r="C6323" s="62">
        <v>2010</v>
      </c>
      <c r="D6323" s="61" t="s">
        <v>99</v>
      </c>
      <c r="E6323" s="62">
        <v>44</v>
      </c>
      <c r="F6323" s="62">
        <v>114837</v>
      </c>
      <c r="G6323" s="62">
        <v>19898</v>
      </c>
      <c r="H6323" s="62">
        <v>37.69</v>
      </c>
      <c r="I6323" s="62">
        <v>2609.9299999999998</v>
      </c>
      <c r="J6323" s="62">
        <v>106798.41</v>
      </c>
      <c r="K6323" s="62">
        <v>12279.34</v>
      </c>
      <c r="L6323" s="62">
        <v>32874</v>
      </c>
      <c r="M6323" s="62">
        <v>62.26</v>
      </c>
      <c r="N6323" s="62">
        <v>279.08</v>
      </c>
      <c r="O6323" s="62">
        <v>148080.25</v>
      </c>
      <c r="P6323" s="63"/>
      <c r="Q6323" s="63"/>
      <c r="R6323" s="63"/>
      <c r="S6323" s="63"/>
      <c r="T6323" s="63"/>
      <c r="U6323" s="63"/>
      <c r="V6323" s="63"/>
      <c r="W6323" s="63"/>
      <c r="X6323" s="63"/>
      <c r="Y6323" s="63"/>
      <c r="Z6323" s="62">
        <v>0</v>
      </c>
      <c r="AA6323" s="63"/>
      <c r="AB6323" s="63"/>
      <c r="AC6323" s="62">
        <v>0</v>
      </c>
    </row>
    <row r="6324" spans="1:29" ht="30" x14ac:dyDescent="0.25">
      <c r="A6324" s="61" t="s">
        <v>188</v>
      </c>
      <c r="B6324" s="61" t="s">
        <v>189</v>
      </c>
      <c r="C6324" s="62">
        <v>2009</v>
      </c>
      <c r="D6324" s="61" t="s">
        <v>89</v>
      </c>
      <c r="E6324" s="62">
        <v>112</v>
      </c>
      <c r="F6324" s="62">
        <v>249322</v>
      </c>
      <c r="G6324" s="62">
        <v>48332</v>
      </c>
      <c r="H6324" s="62">
        <v>35.96</v>
      </c>
      <c r="I6324" s="62">
        <v>2226.09</v>
      </c>
      <c r="J6324" s="62">
        <v>231869.46</v>
      </c>
      <c r="K6324" s="62">
        <v>65785.649999999994</v>
      </c>
      <c r="L6324" s="62">
        <v>103302</v>
      </c>
      <c r="M6324" s="62">
        <v>76.86</v>
      </c>
      <c r="N6324" s="62">
        <v>587.37</v>
      </c>
      <c r="O6324" s="62">
        <v>793328.83</v>
      </c>
      <c r="P6324" s="63"/>
      <c r="Q6324" s="63"/>
      <c r="R6324" s="63"/>
      <c r="S6324" s="63"/>
      <c r="T6324" s="63"/>
      <c r="U6324" s="63"/>
      <c r="V6324" s="63"/>
      <c r="W6324" s="63"/>
      <c r="X6324" s="63"/>
      <c r="Y6324" s="63"/>
      <c r="Z6324" s="62">
        <v>5051</v>
      </c>
      <c r="AA6324" s="62">
        <v>28450</v>
      </c>
      <c r="AB6324" s="62">
        <v>21.17</v>
      </c>
      <c r="AC6324" s="62">
        <v>45.1</v>
      </c>
    </row>
    <row r="6325" spans="1:29" x14ac:dyDescent="0.25">
      <c r="A6325" s="61" t="s">
        <v>319</v>
      </c>
      <c r="B6325" s="61" t="s">
        <v>320</v>
      </c>
      <c r="C6325" s="62">
        <v>2014</v>
      </c>
      <c r="D6325" s="61" t="s">
        <v>75</v>
      </c>
      <c r="E6325" s="62">
        <v>8</v>
      </c>
      <c r="F6325" s="63"/>
      <c r="G6325" s="62">
        <v>24</v>
      </c>
      <c r="H6325" s="62">
        <v>0.25</v>
      </c>
      <c r="I6325" s="63"/>
      <c r="J6325" s="63"/>
      <c r="K6325" s="62">
        <v>288.07</v>
      </c>
      <c r="L6325" s="62">
        <v>485</v>
      </c>
      <c r="M6325" s="62">
        <v>5.05</v>
      </c>
      <c r="N6325" s="62">
        <v>36.01</v>
      </c>
      <c r="O6325" s="62">
        <v>3473.92</v>
      </c>
      <c r="P6325" s="63"/>
      <c r="Q6325" s="63"/>
      <c r="R6325" s="63"/>
      <c r="S6325" s="63"/>
      <c r="T6325" s="63"/>
      <c r="U6325" s="63"/>
      <c r="V6325" s="63"/>
      <c r="W6325" s="63"/>
      <c r="X6325" s="63"/>
      <c r="Y6325" s="63"/>
      <c r="Z6325" s="62">
        <v>433.98</v>
      </c>
      <c r="AA6325" s="62">
        <v>2447</v>
      </c>
      <c r="AB6325" s="62">
        <v>25.49</v>
      </c>
      <c r="AC6325" s="62">
        <v>54.25</v>
      </c>
    </row>
    <row r="6326" spans="1:29" ht="30" x14ac:dyDescent="0.25">
      <c r="A6326" s="61" t="s">
        <v>255</v>
      </c>
      <c r="B6326" s="61" t="s">
        <v>256</v>
      </c>
      <c r="C6326" s="62">
        <v>2012</v>
      </c>
      <c r="D6326" s="61" t="s">
        <v>94</v>
      </c>
      <c r="E6326" s="62">
        <v>58</v>
      </c>
      <c r="F6326" s="63"/>
      <c r="G6326" s="63"/>
      <c r="H6326" s="63"/>
      <c r="I6326" s="63"/>
      <c r="J6326" s="63"/>
      <c r="K6326" s="62">
        <v>0</v>
      </c>
      <c r="L6326" s="63"/>
      <c r="M6326" s="63"/>
      <c r="N6326" s="63"/>
      <c r="O6326" s="63"/>
      <c r="P6326" s="63"/>
      <c r="Q6326" s="63"/>
      <c r="R6326" s="63"/>
      <c r="S6326" s="63"/>
      <c r="T6326" s="63"/>
      <c r="U6326" s="63"/>
      <c r="V6326" s="63"/>
      <c r="W6326" s="63"/>
      <c r="X6326" s="63"/>
      <c r="Y6326" s="63"/>
      <c r="Z6326" s="62">
        <v>0</v>
      </c>
      <c r="AA6326" s="63"/>
      <c r="AB6326" s="63"/>
      <c r="AC6326" s="62">
        <v>0</v>
      </c>
    </row>
    <row r="6327" spans="1:29" x14ac:dyDescent="0.25">
      <c r="A6327" s="61" t="s">
        <v>76</v>
      </c>
      <c r="B6327" s="61" t="s">
        <v>77</v>
      </c>
      <c r="C6327" s="62">
        <v>2010</v>
      </c>
      <c r="D6327" s="61" t="s">
        <v>78</v>
      </c>
      <c r="E6327" s="62">
        <v>64</v>
      </c>
      <c r="F6327" s="62">
        <v>776720</v>
      </c>
      <c r="G6327" s="62">
        <v>32567</v>
      </c>
      <c r="H6327" s="62">
        <v>42.4</v>
      </c>
      <c r="I6327" s="62">
        <v>12136.25</v>
      </c>
      <c r="J6327" s="62">
        <v>722349.6</v>
      </c>
      <c r="K6327" s="62">
        <v>0</v>
      </c>
      <c r="L6327" s="63"/>
      <c r="M6327" s="63"/>
      <c r="N6327" s="63"/>
      <c r="O6327" s="63"/>
      <c r="P6327" s="63"/>
      <c r="Q6327" s="63"/>
      <c r="R6327" s="63"/>
      <c r="S6327" s="63"/>
      <c r="T6327" s="63"/>
      <c r="U6327" s="63"/>
      <c r="V6327" s="63"/>
      <c r="W6327" s="63"/>
      <c r="X6327" s="63"/>
      <c r="Y6327" s="63"/>
      <c r="Z6327" s="62">
        <v>1859.39</v>
      </c>
      <c r="AA6327" s="62">
        <v>6918</v>
      </c>
      <c r="AB6327" s="62">
        <v>9.01</v>
      </c>
      <c r="AC6327" s="62">
        <v>29.05</v>
      </c>
    </row>
    <row r="6328" spans="1:29" x14ac:dyDescent="0.25">
      <c r="A6328" s="61" t="s">
        <v>222</v>
      </c>
      <c r="B6328" s="61" t="s">
        <v>223</v>
      </c>
      <c r="C6328" s="62">
        <v>2010</v>
      </c>
      <c r="D6328" s="61" t="s">
        <v>78</v>
      </c>
      <c r="E6328" s="62">
        <v>40</v>
      </c>
      <c r="F6328" s="62">
        <v>123920</v>
      </c>
      <c r="G6328" s="62">
        <v>15820</v>
      </c>
      <c r="H6328" s="62">
        <v>32.96</v>
      </c>
      <c r="I6328" s="62">
        <v>3098</v>
      </c>
      <c r="J6328" s="62">
        <v>115245.6</v>
      </c>
      <c r="K6328" s="62">
        <v>0</v>
      </c>
      <c r="L6328" s="63"/>
      <c r="M6328" s="63"/>
      <c r="N6328" s="63"/>
      <c r="O6328" s="63"/>
      <c r="P6328" s="63"/>
      <c r="Q6328" s="63"/>
      <c r="R6328" s="63"/>
      <c r="S6328" s="63"/>
      <c r="T6328" s="63"/>
      <c r="U6328" s="62">
        <v>22200</v>
      </c>
      <c r="V6328" s="62">
        <v>45320</v>
      </c>
      <c r="W6328" s="62">
        <v>94.42</v>
      </c>
      <c r="X6328" s="62">
        <v>555</v>
      </c>
      <c r="Y6328" s="62">
        <v>496924.8</v>
      </c>
      <c r="Z6328" s="62">
        <v>118600</v>
      </c>
      <c r="AA6328" s="62">
        <v>9725</v>
      </c>
      <c r="AB6328" s="62">
        <v>20.260000000000002</v>
      </c>
      <c r="AC6328" s="62">
        <v>2965</v>
      </c>
    </row>
    <row r="6329" spans="1:29" ht="30" x14ac:dyDescent="0.25">
      <c r="A6329" s="61" t="s">
        <v>482</v>
      </c>
      <c r="B6329" s="61" t="s">
        <v>483</v>
      </c>
      <c r="C6329" s="62">
        <v>2018</v>
      </c>
      <c r="D6329" s="61" t="s">
        <v>78</v>
      </c>
      <c r="E6329" s="62">
        <v>10</v>
      </c>
      <c r="F6329" s="62">
        <v>56477</v>
      </c>
      <c r="G6329" s="62">
        <v>10640</v>
      </c>
      <c r="H6329" s="62">
        <v>88.67</v>
      </c>
      <c r="I6329" s="62">
        <v>5647.7</v>
      </c>
      <c r="J6329" s="62">
        <v>52523.61</v>
      </c>
      <c r="K6329" s="62">
        <v>0</v>
      </c>
      <c r="L6329" s="63"/>
      <c r="M6329" s="63"/>
      <c r="N6329" s="63"/>
      <c r="O6329" s="63"/>
      <c r="P6329" s="63"/>
      <c r="Q6329" s="63"/>
      <c r="R6329" s="63"/>
      <c r="S6329" s="63"/>
      <c r="T6329" s="63"/>
      <c r="U6329" s="63"/>
      <c r="V6329" s="63"/>
      <c r="W6329" s="63"/>
      <c r="X6329" s="63"/>
      <c r="Y6329" s="63"/>
      <c r="Z6329" s="62">
        <v>314</v>
      </c>
      <c r="AA6329" s="62">
        <v>6281</v>
      </c>
      <c r="AB6329" s="62">
        <v>52.34</v>
      </c>
      <c r="AC6329" s="62">
        <v>31.4</v>
      </c>
    </row>
    <row r="6330" spans="1:29" x14ac:dyDescent="0.25">
      <c r="A6330" s="61" t="s">
        <v>471</v>
      </c>
      <c r="B6330" s="61" t="s">
        <v>472</v>
      </c>
      <c r="C6330" s="62">
        <v>2013</v>
      </c>
      <c r="D6330" s="61" t="s">
        <v>89</v>
      </c>
      <c r="E6330" s="62">
        <v>78</v>
      </c>
      <c r="F6330" s="62">
        <v>239760</v>
      </c>
      <c r="G6330" s="62">
        <v>32147</v>
      </c>
      <c r="H6330" s="62">
        <v>34.35</v>
      </c>
      <c r="I6330" s="62">
        <v>3073.85</v>
      </c>
      <c r="J6330" s="62">
        <v>222976.8</v>
      </c>
      <c r="K6330" s="62">
        <v>32097.7</v>
      </c>
      <c r="L6330" s="62">
        <v>47312</v>
      </c>
      <c r="M6330" s="62">
        <v>50.55</v>
      </c>
      <c r="N6330" s="62">
        <v>411.51</v>
      </c>
      <c r="O6330" s="62">
        <v>387075.79</v>
      </c>
      <c r="P6330" s="63"/>
      <c r="Q6330" s="63"/>
      <c r="R6330" s="63"/>
      <c r="S6330" s="63"/>
      <c r="T6330" s="63"/>
      <c r="U6330" s="63"/>
      <c r="V6330" s="63"/>
      <c r="W6330" s="63"/>
      <c r="X6330" s="63"/>
      <c r="Y6330" s="63"/>
      <c r="Z6330" s="62">
        <v>143000</v>
      </c>
      <c r="AA6330" s="62">
        <v>17371</v>
      </c>
      <c r="AB6330" s="62">
        <v>18.559999999999999</v>
      </c>
      <c r="AC6330" s="62">
        <v>1833.33</v>
      </c>
    </row>
    <row r="6331" spans="1:29" ht="45" x14ac:dyDescent="0.25">
      <c r="A6331" s="61" t="s">
        <v>109</v>
      </c>
      <c r="B6331" s="61" t="s">
        <v>110</v>
      </c>
      <c r="C6331" s="62">
        <v>2013</v>
      </c>
      <c r="D6331" s="61" t="s">
        <v>75</v>
      </c>
      <c r="E6331" s="62">
        <v>17</v>
      </c>
      <c r="F6331" s="62">
        <v>7423</v>
      </c>
      <c r="G6331" s="62">
        <v>1803</v>
      </c>
      <c r="H6331" s="62">
        <v>8.84</v>
      </c>
      <c r="I6331" s="62">
        <v>436.65</v>
      </c>
      <c r="J6331" s="62">
        <v>6903.39</v>
      </c>
      <c r="K6331" s="62">
        <v>0</v>
      </c>
      <c r="L6331" s="63"/>
      <c r="M6331" s="63"/>
      <c r="N6331" s="63"/>
      <c r="O6331" s="63"/>
      <c r="P6331" s="62">
        <v>4922</v>
      </c>
      <c r="Q6331" s="62">
        <v>9269</v>
      </c>
      <c r="R6331" s="62">
        <v>45.44</v>
      </c>
      <c r="S6331" s="62">
        <v>289</v>
      </c>
      <c r="T6331" s="62">
        <v>62356.82</v>
      </c>
      <c r="U6331" s="62">
        <v>10416</v>
      </c>
      <c r="V6331" s="62">
        <v>35030</v>
      </c>
      <c r="W6331" s="62">
        <v>171.72</v>
      </c>
      <c r="X6331" s="62">
        <v>612</v>
      </c>
      <c r="Y6331" s="62">
        <v>233151.74</v>
      </c>
      <c r="Z6331" s="62">
        <v>22454</v>
      </c>
      <c r="AA6331" s="62">
        <v>32854</v>
      </c>
      <c r="AB6331" s="62">
        <v>161.05000000000001</v>
      </c>
      <c r="AC6331" s="62">
        <v>1320.82</v>
      </c>
    </row>
    <row r="6332" spans="1:29" x14ac:dyDescent="0.25">
      <c r="A6332" s="61" t="s">
        <v>208</v>
      </c>
      <c r="B6332" s="61" t="s">
        <v>209</v>
      </c>
      <c r="C6332" s="62">
        <v>2011</v>
      </c>
      <c r="D6332" s="61" t="s">
        <v>360</v>
      </c>
      <c r="E6332" s="62">
        <v>57</v>
      </c>
      <c r="F6332" s="62">
        <v>185920</v>
      </c>
      <c r="G6332" s="62">
        <v>20122</v>
      </c>
      <c r="H6332" s="62">
        <v>29.42</v>
      </c>
      <c r="I6332" s="62">
        <v>3261.75</v>
      </c>
      <c r="J6332" s="62">
        <v>172905.60000000001</v>
      </c>
      <c r="K6332" s="62">
        <v>10697</v>
      </c>
      <c r="L6332" s="62">
        <v>18414</v>
      </c>
      <c r="M6332" s="62">
        <v>26.92</v>
      </c>
      <c r="N6332" s="62">
        <v>187.67</v>
      </c>
      <c r="O6332" s="62">
        <v>128998.33</v>
      </c>
      <c r="P6332" s="63"/>
      <c r="Q6332" s="63"/>
      <c r="R6332" s="63"/>
      <c r="S6332" s="63"/>
      <c r="T6332" s="63"/>
      <c r="U6332" s="63"/>
      <c r="V6332" s="63"/>
      <c r="W6332" s="63"/>
      <c r="X6332" s="63"/>
      <c r="Y6332" s="63"/>
      <c r="Z6332" s="62">
        <v>942</v>
      </c>
      <c r="AA6332" s="62">
        <v>5043</v>
      </c>
      <c r="AB6332" s="62">
        <v>7.37</v>
      </c>
      <c r="AC6332" s="62">
        <v>16.53</v>
      </c>
    </row>
    <row r="6333" spans="1:29" x14ac:dyDescent="0.25">
      <c r="A6333" s="61" t="s">
        <v>113</v>
      </c>
      <c r="B6333" s="61" t="s">
        <v>114</v>
      </c>
      <c r="C6333" s="62">
        <v>2009</v>
      </c>
      <c r="D6333" s="61" t="s">
        <v>99</v>
      </c>
      <c r="E6333" s="62">
        <v>75</v>
      </c>
      <c r="F6333" s="62">
        <v>126600</v>
      </c>
      <c r="G6333" s="62">
        <v>13869</v>
      </c>
      <c r="H6333" s="62">
        <v>15.41</v>
      </c>
      <c r="I6333" s="62">
        <v>1688</v>
      </c>
      <c r="J6333" s="62">
        <v>117738</v>
      </c>
      <c r="K6333" s="62">
        <v>11358.87</v>
      </c>
      <c r="L6333" s="62">
        <v>9368</v>
      </c>
      <c r="M6333" s="62">
        <v>10.41</v>
      </c>
      <c r="N6333" s="62">
        <v>151.44999999999999</v>
      </c>
      <c r="O6333" s="62">
        <v>136980.07999999999</v>
      </c>
      <c r="P6333" s="63"/>
      <c r="Q6333" s="63"/>
      <c r="R6333" s="63"/>
      <c r="S6333" s="63"/>
      <c r="T6333" s="63"/>
      <c r="U6333" s="63"/>
      <c r="V6333" s="63"/>
      <c r="W6333" s="63"/>
      <c r="X6333" s="63"/>
      <c r="Y6333" s="63"/>
      <c r="Z6333" s="62">
        <v>219600</v>
      </c>
      <c r="AA6333" s="62">
        <v>26947</v>
      </c>
      <c r="AB6333" s="62">
        <v>29.94</v>
      </c>
      <c r="AC6333" s="62">
        <v>2928</v>
      </c>
    </row>
    <row r="6334" spans="1:29" x14ac:dyDescent="0.25">
      <c r="A6334" s="61" t="s">
        <v>253</v>
      </c>
      <c r="B6334" s="61" t="s">
        <v>254</v>
      </c>
      <c r="C6334" s="62">
        <v>2006</v>
      </c>
      <c r="D6334" s="61" t="s">
        <v>78</v>
      </c>
      <c r="E6334" s="62">
        <v>40</v>
      </c>
      <c r="F6334" s="62">
        <v>115409</v>
      </c>
      <c r="G6334" s="62">
        <v>27427</v>
      </c>
      <c r="H6334" s="62">
        <v>57.14</v>
      </c>
      <c r="I6334" s="62">
        <v>2885.23</v>
      </c>
      <c r="J6334" s="62">
        <v>107330.37</v>
      </c>
      <c r="K6334" s="62">
        <v>22021.34</v>
      </c>
      <c r="L6334" s="62">
        <v>33296</v>
      </c>
      <c r="M6334" s="62">
        <v>69.37</v>
      </c>
      <c r="N6334" s="62">
        <v>550.53</v>
      </c>
      <c r="O6334" s="62">
        <v>265561.93</v>
      </c>
      <c r="P6334" s="63"/>
      <c r="Q6334" s="63"/>
      <c r="R6334" s="63"/>
      <c r="S6334" s="63"/>
      <c r="T6334" s="63"/>
      <c r="U6334" s="63"/>
      <c r="V6334" s="63"/>
      <c r="W6334" s="63"/>
      <c r="X6334" s="63"/>
      <c r="Y6334" s="63"/>
      <c r="Z6334" s="62">
        <v>160300</v>
      </c>
      <c r="AA6334" s="62">
        <v>7441</v>
      </c>
      <c r="AB6334" s="62">
        <v>15.5</v>
      </c>
      <c r="AC6334" s="62">
        <v>4007.5</v>
      </c>
    </row>
    <row r="6335" spans="1:29" x14ac:dyDescent="0.25">
      <c r="A6335" s="61" t="s">
        <v>241</v>
      </c>
      <c r="B6335" s="61" t="s">
        <v>242</v>
      </c>
      <c r="C6335" s="62">
        <v>2014</v>
      </c>
      <c r="D6335" s="61" t="s">
        <v>297</v>
      </c>
      <c r="E6335" s="62">
        <v>26</v>
      </c>
      <c r="F6335" s="63"/>
      <c r="G6335" s="63"/>
      <c r="H6335" s="63"/>
      <c r="I6335" s="63"/>
      <c r="J6335" s="63"/>
      <c r="K6335" s="62">
        <v>0</v>
      </c>
      <c r="L6335" s="63"/>
      <c r="M6335" s="63"/>
      <c r="N6335" s="63"/>
      <c r="O6335" s="63"/>
      <c r="P6335" s="63"/>
      <c r="Q6335" s="63"/>
      <c r="R6335" s="63"/>
      <c r="S6335" s="63"/>
      <c r="T6335" s="63"/>
      <c r="U6335" s="63"/>
      <c r="V6335" s="63"/>
      <c r="W6335" s="63"/>
      <c r="X6335" s="63"/>
      <c r="Y6335" s="63"/>
      <c r="Z6335" s="62">
        <v>144100</v>
      </c>
      <c r="AA6335" s="62">
        <v>13515</v>
      </c>
      <c r="AB6335" s="62">
        <v>43.32</v>
      </c>
      <c r="AC6335" s="62">
        <v>5542.31</v>
      </c>
    </row>
    <row r="6336" spans="1:29" ht="30" x14ac:dyDescent="0.25">
      <c r="A6336" s="61" t="s">
        <v>239</v>
      </c>
      <c r="B6336" s="61" t="s">
        <v>240</v>
      </c>
      <c r="C6336" s="62">
        <v>2009</v>
      </c>
      <c r="D6336" s="61" t="s">
        <v>89</v>
      </c>
      <c r="E6336" s="62">
        <v>60</v>
      </c>
      <c r="F6336" s="62">
        <v>856480</v>
      </c>
      <c r="G6336" s="62">
        <v>87287</v>
      </c>
      <c r="H6336" s="62">
        <v>121.23</v>
      </c>
      <c r="I6336" s="62">
        <v>14274.67</v>
      </c>
      <c r="J6336" s="62">
        <v>796526.4</v>
      </c>
      <c r="K6336" s="62">
        <v>0</v>
      </c>
      <c r="L6336" s="63"/>
      <c r="M6336" s="63"/>
      <c r="N6336" s="63"/>
      <c r="O6336" s="63"/>
      <c r="P6336" s="63"/>
      <c r="Q6336" s="63"/>
      <c r="R6336" s="63"/>
      <c r="S6336" s="63"/>
      <c r="T6336" s="63"/>
      <c r="U6336" s="63"/>
      <c r="V6336" s="63"/>
      <c r="W6336" s="63"/>
      <c r="X6336" s="63"/>
      <c r="Y6336" s="63"/>
      <c r="Z6336" s="62">
        <v>2101.46</v>
      </c>
      <c r="AA6336" s="62">
        <v>13466</v>
      </c>
      <c r="AB6336" s="62">
        <v>18.7</v>
      </c>
      <c r="AC6336" s="62">
        <v>35.020000000000003</v>
      </c>
    </row>
    <row r="6337" spans="1:29" ht="30" x14ac:dyDescent="0.25">
      <c r="A6337" s="61" t="s">
        <v>361</v>
      </c>
      <c r="B6337" s="61" t="s">
        <v>362</v>
      </c>
      <c r="C6337" s="62">
        <v>2013</v>
      </c>
      <c r="D6337" s="61" t="s">
        <v>89</v>
      </c>
      <c r="E6337" s="62">
        <v>25</v>
      </c>
      <c r="F6337" s="62">
        <v>171240</v>
      </c>
      <c r="G6337" s="62">
        <v>24168</v>
      </c>
      <c r="H6337" s="62">
        <v>80.56</v>
      </c>
      <c r="I6337" s="62">
        <v>6849.6</v>
      </c>
      <c r="J6337" s="62">
        <v>159253.20000000001</v>
      </c>
      <c r="K6337" s="62">
        <v>13345</v>
      </c>
      <c r="L6337" s="62">
        <v>24696</v>
      </c>
      <c r="M6337" s="62">
        <v>82.32</v>
      </c>
      <c r="N6337" s="62">
        <v>533.79999999999995</v>
      </c>
      <c r="O6337" s="62">
        <v>160931.35999999999</v>
      </c>
      <c r="P6337" s="63"/>
      <c r="Q6337" s="63"/>
      <c r="R6337" s="63"/>
      <c r="S6337" s="63"/>
      <c r="T6337" s="63"/>
      <c r="U6337" s="63"/>
      <c r="V6337" s="63"/>
      <c r="W6337" s="63"/>
      <c r="X6337" s="63"/>
      <c r="Y6337" s="63"/>
      <c r="Z6337" s="62">
        <v>110.96</v>
      </c>
      <c r="AA6337" s="62">
        <v>11685</v>
      </c>
      <c r="AB6337" s="62">
        <v>38.950000000000003</v>
      </c>
      <c r="AC6337" s="62">
        <v>4.4400000000000004</v>
      </c>
    </row>
    <row r="6338" spans="1:29" x14ac:dyDescent="0.25">
      <c r="A6338" s="61" t="s">
        <v>157</v>
      </c>
      <c r="B6338" s="61" t="s">
        <v>158</v>
      </c>
      <c r="C6338" s="62">
        <v>2006</v>
      </c>
      <c r="D6338" s="61" t="s">
        <v>99</v>
      </c>
      <c r="E6338" s="62">
        <v>23</v>
      </c>
      <c r="F6338" s="62">
        <v>91920</v>
      </c>
      <c r="G6338" s="62">
        <v>18307</v>
      </c>
      <c r="H6338" s="62">
        <v>66.33</v>
      </c>
      <c r="I6338" s="62">
        <v>3996.52</v>
      </c>
      <c r="J6338" s="62">
        <v>85485.6</v>
      </c>
      <c r="K6338" s="62">
        <v>7690.59</v>
      </c>
      <c r="L6338" s="62">
        <v>10439</v>
      </c>
      <c r="M6338" s="62">
        <v>37.82</v>
      </c>
      <c r="N6338" s="63"/>
      <c r="O6338" s="63"/>
      <c r="P6338" s="63"/>
      <c r="Q6338" s="63"/>
      <c r="R6338" s="63"/>
      <c r="S6338" s="63"/>
      <c r="T6338" s="63"/>
      <c r="U6338" s="63"/>
      <c r="V6338" s="63"/>
      <c r="W6338" s="63"/>
      <c r="X6338" s="63"/>
      <c r="Y6338" s="63"/>
      <c r="Z6338" s="62">
        <v>67050</v>
      </c>
      <c r="AA6338" s="62">
        <v>1811</v>
      </c>
      <c r="AB6338" s="62">
        <v>6.56</v>
      </c>
      <c r="AC6338" s="62">
        <v>2915.22</v>
      </c>
    </row>
    <row r="6339" spans="1:29" ht="30" x14ac:dyDescent="0.25">
      <c r="A6339" s="61" t="s">
        <v>227</v>
      </c>
      <c r="B6339" s="61" t="s">
        <v>228</v>
      </c>
      <c r="C6339" s="62">
        <v>2005</v>
      </c>
      <c r="D6339" s="61" t="s">
        <v>75</v>
      </c>
      <c r="E6339" s="62">
        <v>12</v>
      </c>
      <c r="F6339" s="63"/>
      <c r="G6339" s="63"/>
      <c r="H6339" s="63"/>
      <c r="I6339" s="63"/>
      <c r="J6339" s="63"/>
      <c r="K6339" s="62">
        <v>0</v>
      </c>
      <c r="L6339" s="63"/>
      <c r="M6339" s="63"/>
      <c r="N6339" s="63"/>
      <c r="O6339" s="63"/>
      <c r="P6339" s="63"/>
      <c r="Q6339" s="63"/>
      <c r="R6339" s="63"/>
      <c r="S6339" s="63"/>
      <c r="T6339" s="63"/>
      <c r="U6339" s="63"/>
      <c r="V6339" s="63"/>
      <c r="W6339" s="63"/>
      <c r="X6339" s="63"/>
      <c r="Y6339" s="63"/>
      <c r="Z6339" s="62">
        <v>220.76</v>
      </c>
      <c r="AA6339" s="62">
        <v>9456</v>
      </c>
      <c r="AB6339" s="62">
        <v>65.67</v>
      </c>
      <c r="AC6339" s="62">
        <v>18.399999999999999</v>
      </c>
    </row>
    <row r="6340" spans="1:29" ht="30" x14ac:dyDescent="0.25">
      <c r="A6340" s="61" t="s">
        <v>446</v>
      </c>
      <c r="B6340" s="61" t="s">
        <v>447</v>
      </c>
      <c r="C6340" s="62">
        <v>2016</v>
      </c>
      <c r="D6340" s="61" t="s">
        <v>150</v>
      </c>
      <c r="E6340" s="62">
        <v>8</v>
      </c>
      <c r="F6340" s="63"/>
      <c r="G6340" s="63"/>
      <c r="H6340" s="63"/>
      <c r="I6340" s="63"/>
      <c r="J6340" s="63"/>
      <c r="K6340" s="62">
        <v>0</v>
      </c>
      <c r="L6340" s="63"/>
      <c r="M6340" s="63"/>
      <c r="N6340" s="63"/>
      <c r="O6340" s="63"/>
      <c r="P6340" s="63"/>
      <c r="Q6340" s="63"/>
      <c r="R6340" s="63"/>
      <c r="S6340" s="63"/>
      <c r="T6340" s="63"/>
      <c r="U6340" s="63"/>
      <c r="V6340" s="63"/>
      <c r="W6340" s="63"/>
      <c r="X6340" s="63"/>
      <c r="Y6340" s="63"/>
      <c r="Z6340" s="62">
        <v>0</v>
      </c>
      <c r="AA6340" s="63"/>
      <c r="AB6340" s="63"/>
      <c r="AC6340" s="62">
        <v>0</v>
      </c>
    </row>
    <row r="6341" spans="1:29" x14ac:dyDescent="0.25">
      <c r="A6341" s="61" t="s">
        <v>192</v>
      </c>
      <c r="B6341" s="61" t="s">
        <v>193</v>
      </c>
      <c r="C6341" s="62">
        <v>2011</v>
      </c>
      <c r="D6341" s="61" t="s">
        <v>99</v>
      </c>
      <c r="E6341" s="62">
        <v>52</v>
      </c>
      <c r="F6341" s="62">
        <v>393294</v>
      </c>
      <c r="G6341" s="62">
        <v>68440</v>
      </c>
      <c r="H6341" s="62">
        <v>109.68</v>
      </c>
      <c r="I6341" s="62">
        <v>7563.35</v>
      </c>
      <c r="J6341" s="62">
        <v>365763.42</v>
      </c>
      <c r="K6341" s="62">
        <v>0</v>
      </c>
      <c r="L6341" s="63"/>
      <c r="M6341" s="63"/>
      <c r="N6341" s="63"/>
      <c r="O6341" s="63"/>
      <c r="P6341" s="63"/>
      <c r="Q6341" s="63"/>
      <c r="R6341" s="63"/>
      <c r="S6341" s="63"/>
      <c r="T6341" s="63"/>
      <c r="U6341" s="63"/>
      <c r="V6341" s="63"/>
      <c r="W6341" s="63"/>
      <c r="X6341" s="63"/>
      <c r="Y6341" s="63"/>
      <c r="Z6341" s="62">
        <v>148100</v>
      </c>
      <c r="AA6341" s="62">
        <v>6190</v>
      </c>
      <c r="AB6341" s="62">
        <v>9.92</v>
      </c>
      <c r="AC6341" s="62">
        <v>2848.08</v>
      </c>
    </row>
    <row r="6342" spans="1:29" x14ac:dyDescent="0.25">
      <c r="A6342" s="61" t="s">
        <v>229</v>
      </c>
      <c r="B6342" s="61" t="s">
        <v>230</v>
      </c>
      <c r="C6342" s="62">
        <v>2004</v>
      </c>
      <c r="D6342" s="61" t="s">
        <v>89</v>
      </c>
      <c r="E6342" s="62">
        <v>103</v>
      </c>
      <c r="F6342" s="62">
        <v>663531</v>
      </c>
      <c r="G6342" s="62">
        <v>60998</v>
      </c>
      <c r="H6342" s="62">
        <v>49.35</v>
      </c>
      <c r="I6342" s="62">
        <v>6442.05</v>
      </c>
      <c r="J6342" s="62">
        <v>617083.82999999996</v>
      </c>
      <c r="K6342" s="62">
        <v>46503</v>
      </c>
      <c r="L6342" s="62">
        <v>55333</v>
      </c>
      <c r="M6342" s="62">
        <v>44.77</v>
      </c>
      <c r="N6342" s="62">
        <v>451.49</v>
      </c>
      <c r="O6342" s="62">
        <v>560793.63</v>
      </c>
      <c r="P6342" s="63"/>
      <c r="Q6342" s="63"/>
      <c r="R6342" s="63"/>
      <c r="S6342" s="63"/>
      <c r="T6342" s="63"/>
      <c r="U6342" s="63"/>
      <c r="V6342" s="63"/>
      <c r="W6342" s="63"/>
      <c r="X6342" s="63"/>
      <c r="Y6342" s="63"/>
      <c r="Z6342" s="62">
        <v>445673</v>
      </c>
      <c r="AA6342" s="62">
        <v>10731</v>
      </c>
      <c r="AB6342" s="62">
        <v>8.68</v>
      </c>
      <c r="AC6342" s="62">
        <v>4326.92</v>
      </c>
    </row>
    <row r="6343" spans="1:29" x14ac:dyDescent="0.25">
      <c r="A6343" s="61" t="s">
        <v>235</v>
      </c>
      <c r="B6343" s="61" t="s">
        <v>236</v>
      </c>
      <c r="C6343" s="62">
        <v>2017</v>
      </c>
      <c r="D6343" s="61" t="s">
        <v>150</v>
      </c>
      <c r="E6343" s="62">
        <v>8</v>
      </c>
      <c r="F6343" s="63"/>
      <c r="G6343" s="63"/>
      <c r="H6343" s="63"/>
      <c r="I6343" s="63"/>
      <c r="J6343" s="63"/>
      <c r="K6343" s="62">
        <v>0</v>
      </c>
      <c r="L6343" s="63"/>
      <c r="M6343" s="63"/>
      <c r="N6343" s="63"/>
      <c r="O6343" s="63"/>
      <c r="P6343" s="63"/>
      <c r="Q6343" s="63"/>
      <c r="R6343" s="63"/>
      <c r="S6343" s="63"/>
      <c r="T6343" s="63"/>
      <c r="U6343" s="63"/>
      <c r="V6343" s="63"/>
      <c r="W6343" s="63"/>
      <c r="X6343" s="63"/>
      <c r="Y6343" s="63"/>
      <c r="Z6343" s="62">
        <v>0</v>
      </c>
      <c r="AA6343" s="63"/>
      <c r="AB6343" s="63"/>
      <c r="AC6343" s="62">
        <v>0</v>
      </c>
    </row>
    <row r="6344" spans="1:29" ht="30" x14ac:dyDescent="0.25">
      <c r="A6344" s="61" t="s">
        <v>346</v>
      </c>
      <c r="B6344" s="61" t="s">
        <v>347</v>
      </c>
      <c r="C6344" s="62">
        <v>2018</v>
      </c>
      <c r="D6344" s="61" t="s">
        <v>78</v>
      </c>
      <c r="E6344" s="62">
        <v>60</v>
      </c>
      <c r="F6344" s="62">
        <v>247360</v>
      </c>
      <c r="G6344" s="62">
        <v>32260</v>
      </c>
      <c r="H6344" s="62">
        <v>44.81</v>
      </c>
      <c r="I6344" s="62">
        <v>4122.67</v>
      </c>
      <c r="J6344" s="62">
        <v>230044.79999999999</v>
      </c>
      <c r="K6344" s="62">
        <v>0</v>
      </c>
      <c r="L6344" s="63"/>
      <c r="M6344" s="63"/>
      <c r="N6344" s="63"/>
      <c r="O6344" s="63"/>
      <c r="P6344" s="63"/>
      <c r="Q6344" s="63"/>
      <c r="R6344" s="63"/>
      <c r="S6344" s="63"/>
      <c r="T6344" s="63"/>
      <c r="U6344" s="63"/>
      <c r="V6344" s="63"/>
      <c r="W6344" s="63"/>
      <c r="X6344" s="63"/>
      <c r="Y6344" s="63"/>
      <c r="Z6344" s="62">
        <v>401.04</v>
      </c>
      <c r="AA6344" s="62">
        <v>2676</v>
      </c>
      <c r="AB6344" s="62">
        <v>3.72</v>
      </c>
      <c r="AC6344" s="62">
        <v>6.68</v>
      </c>
    </row>
    <row r="6345" spans="1:29" ht="30" x14ac:dyDescent="0.25">
      <c r="A6345" s="61" t="s">
        <v>224</v>
      </c>
      <c r="B6345" s="61" t="s">
        <v>225</v>
      </c>
      <c r="C6345" s="62">
        <v>2007</v>
      </c>
      <c r="D6345" s="61" t="s">
        <v>75</v>
      </c>
      <c r="E6345" s="62">
        <v>11</v>
      </c>
      <c r="F6345" s="62">
        <v>22141</v>
      </c>
      <c r="G6345" s="62">
        <v>3974</v>
      </c>
      <c r="H6345" s="62">
        <v>30.11</v>
      </c>
      <c r="I6345" s="62">
        <v>2012.82</v>
      </c>
      <c r="J6345" s="62">
        <v>20591.13</v>
      </c>
      <c r="K6345" s="62">
        <v>0</v>
      </c>
      <c r="L6345" s="63"/>
      <c r="M6345" s="63"/>
      <c r="N6345" s="63"/>
      <c r="O6345" s="63"/>
      <c r="P6345" s="63"/>
      <c r="Q6345" s="63"/>
      <c r="R6345" s="63"/>
      <c r="S6345" s="63"/>
      <c r="T6345" s="63"/>
      <c r="U6345" s="63"/>
      <c r="V6345" s="63"/>
      <c r="W6345" s="63"/>
      <c r="X6345" s="63"/>
      <c r="Y6345" s="63"/>
      <c r="Z6345" s="62">
        <v>843.26</v>
      </c>
      <c r="AA6345" s="62">
        <v>4126</v>
      </c>
      <c r="AB6345" s="62">
        <v>31.26</v>
      </c>
      <c r="AC6345" s="62">
        <v>76.66</v>
      </c>
    </row>
    <row r="6346" spans="1:29" x14ac:dyDescent="0.25">
      <c r="A6346" s="61" t="s">
        <v>204</v>
      </c>
      <c r="B6346" s="61" t="s">
        <v>205</v>
      </c>
      <c r="C6346" s="62">
        <v>2013</v>
      </c>
      <c r="D6346" s="61" t="s">
        <v>72</v>
      </c>
      <c r="E6346" s="62">
        <v>20</v>
      </c>
      <c r="F6346" s="62">
        <v>16168</v>
      </c>
      <c r="G6346" s="62">
        <v>2514</v>
      </c>
      <c r="H6346" s="62">
        <v>10.48</v>
      </c>
      <c r="I6346" s="62">
        <v>808.4</v>
      </c>
      <c r="J6346" s="62">
        <v>15036.24</v>
      </c>
      <c r="K6346" s="62">
        <v>5060.1400000000003</v>
      </c>
      <c r="L6346" s="62">
        <v>6040</v>
      </c>
      <c r="M6346" s="62">
        <v>25.17</v>
      </c>
      <c r="N6346" s="62">
        <v>253.01</v>
      </c>
      <c r="O6346" s="62">
        <v>61021.7</v>
      </c>
      <c r="P6346" s="63"/>
      <c r="Q6346" s="63"/>
      <c r="R6346" s="63"/>
      <c r="S6346" s="63"/>
      <c r="T6346" s="63"/>
      <c r="U6346" s="63"/>
      <c r="V6346" s="63"/>
      <c r="W6346" s="63"/>
      <c r="X6346" s="63"/>
      <c r="Y6346" s="63"/>
      <c r="Z6346" s="62">
        <v>51310</v>
      </c>
      <c r="AA6346" s="62">
        <v>4800</v>
      </c>
      <c r="AB6346" s="62">
        <v>20</v>
      </c>
      <c r="AC6346" s="62">
        <v>2565.5</v>
      </c>
    </row>
    <row r="6347" spans="1:29" ht="30" x14ac:dyDescent="0.25">
      <c r="A6347" s="61" t="s">
        <v>283</v>
      </c>
      <c r="B6347" s="61" t="s">
        <v>284</v>
      </c>
      <c r="C6347" s="62">
        <v>2009</v>
      </c>
      <c r="D6347" s="61" t="s">
        <v>99</v>
      </c>
      <c r="E6347" s="62">
        <v>100</v>
      </c>
      <c r="F6347" s="62">
        <v>155084</v>
      </c>
      <c r="G6347" s="62">
        <v>25133</v>
      </c>
      <c r="H6347" s="62">
        <v>20.94</v>
      </c>
      <c r="I6347" s="62">
        <v>1550.84</v>
      </c>
      <c r="J6347" s="62">
        <v>144228.12</v>
      </c>
      <c r="K6347" s="62">
        <v>64168.77</v>
      </c>
      <c r="L6347" s="62">
        <v>62573</v>
      </c>
      <c r="M6347" s="62">
        <v>52.14</v>
      </c>
      <c r="N6347" s="62">
        <v>641.69000000000005</v>
      </c>
      <c r="O6347" s="62">
        <v>773830.43</v>
      </c>
      <c r="P6347" s="63"/>
      <c r="Q6347" s="63"/>
      <c r="R6347" s="63"/>
      <c r="S6347" s="63"/>
      <c r="T6347" s="63"/>
      <c r="U6347" s="63"/>
      <c r="V6347" s="63"/>
      <c r="W6347" s="63"/>
      <c r="X6347" s="63"/>
      <c r="Y6347" s="63"/>
      <c r="Z6347" s="62">
        <v>0</v>
      </c>
      <c r="AA6347" s="63"/>
      <c r="AB6347" s="63"/>
      <c r="AC6347" s="62">
        <v>0</v>
      </c>
    </row>
    <row r="6348" spans="1:29" ht="30" x14ac:dyDescent="0.25">
      <c r="A6348" s="61" t="s">
        <v>498</v>
      </c>
      <c r="B6348" s="61" t="s">
        <v>499</v>
      </c>
      <c r="C6348" s="62">
        <v>2008</v>
      </c>
      <c r="D6348" s="61" t="s">
        <v>94</v>
      </c>
      <c r="E6348" s="62">
        <v>5</v>
      </c>
      <c r="F6348" s="63"/>
      <c r="G6348" s="63"/>
      <c r="H6348" s="63"/>
      <c r="I6348" s="63"/>
      <c r="J6348" s="63"/>
      <c r="K6348" s="62">
        <v>0</v>
      </c>
      <c r="L6348" s="63"/>
      <c r="M6348" s="63"/>
      <c r="N6348" s="63"/>
      <c r="O6348" s="63"/>
      <c r="P6348" s="63"/>
      <c r="Q6348" s="63"/>
      <c r="R6348" s="63"/>
      <c r="S6348" s="63"/>
      <c r="T6348" s="63"/>
      <c r="U6348" s="63"/>
      <c r="V6348" s="63"/>
      <c r="W6348" s="63"/>
      <c r="X6348" s="63"/>
      <c r="Y6348" s="63"/>
      <c r="Z6348" s="62">
        <v>243.3</v>
      </c>
      <c r="AA6348" s="62">
        <v>2186</v>
      </c>
      <c r="AB6348" s="62">
        <v>36.43</v>
      </c>
      <c r="AC6348" s="62">
        <v>48.66</v>
      </c>
    </row>
    <row r="6349" spans="1:29" x14ac:dyDescent="0.25">
      <c r="A6349" s="61" t="s">
        <v>210</v>
      </c>
      <c r="B6349" s="61" t="s">
        <v>211</v>
      </c>
      <c r="C6349" s="62">
        <v>2012</v>
      </c>
      <c r="D6349" s="61" t="s">
        <v>86</v>
      </c>
      <c r="E6349" s="62">
        <v>70</v>
      </c>
      <c r="F6349" s="62">
        <v>495249</v>
      </c>
      <c r="G6349" s="62">
        <v>98533</v>
      </c>
      <c r="H6349" s="62">
        <v>117.3</v>
      </c>
      <c r="I6349" s="62">
        <v>7074.99</v>
      </c>
      <c r="J6349" s="62">
        <v>460581.57</v>
      </c>
      <c r="K6349" s="62">
        <v>54110.45</v>
      </c>
      <c r="L6349" s="62">
        <v>78420</v>
      </c>
      <c r="M6349" s="62">
        <v>93.36</v>
      </c>
      <c r="N6349" s="62">
        <v>773.01</v>
      </c>
      <c r="O6349" s="62">
        <v>652534.09</v>
      </c>
      <c r="P6349" s="63"/>
      <c r="Q6349" s="63"/>
      <c r="R6349" s="63"/>
      <c r="S6349" s="63"/>
      <c r="T6349" s="63"/>
      <c r="U6349" s="63"/>
      <c r="V6349" s="63"/>
      <c r="W6349" s="63"/>
      <c r="X6349" s="63"/>
      <c r="Y6349" s="63"/>
      <c r="Z6349" s="62">
        <v>793663</v>
      </c>
      <c r="AA6349" s="62">
        <v>101627</v>
      </c>
      <c r="AB6349" s="62">
        <v>120.98</v>
      </c>
      <c r="AC6349" s="62">
        <v>11338.04</v>
      </c>
    </row>
    <row r="6350" spans="1:29" ht="30" x14ac:dyDescent="0.25">
      <c r="A6350" s="61" t="s">
        <v>283</v>
      </c>
      <c r="B6350" s="61" t="s">
        <v>284</v>
      </c>
      <c r="C6350" s="62">
        <v>2007</v>
      </c>
      <c r="D6350" s="61" t="s">
        <v>313</v>
      </c>
      <c r="E6350" s="62">
        <v>41</v>
      </c>
      <c r="F6350" s="62">
        <v>0</v>
      </c>
      <c r="G6350" s="62">
        <v>0</v>
      </c>
      <c r="H6350" s="62">
        <v>0</v>
      </c>
      <c r="I6350" s="62">
        <v>0</v>
      </c>
      <c r="J6350" s="62">
        <v>0</v>
      </c>
      <c r="K6350" s="62">
        <v>0</v>
      </c>
      <c r="L6350" s="62">
        <v>0</v>
      </c>
      <c r="M6350" s="62">
        <v>0</v>
      </c>
      <c r="N6350" s="63"/>
      <c r="O6350" s="63"/>
      <c r="P6350" s="62">
        <v>0</v>
      </c>
      <c r="Q6350" s="62">
        <v>0</v>
      </c>
      <c r="R6350" s="62">
        <v>0</v>
      </c>
      <c r="S6350" s="62">
        <v>0</v>
      </c>
      <c r="T6350" s="62">
        <v>0</v>
      </c>
      <c r="U6350" s="63"/>
      <c r="V6350" s="62">
        <v>0</v>
      </c>
      <c r="W6350" s="62">
        <v>0</v>
      </c>
      <c r="X6350" s="63"/>
      <c r="Y6350" s="63"/>
      <c r="Z6350" s="62">
        <v>0</v>
      </c>
      <c r="AA6350" s="63"/>
      <c r="AB6350" s="63"/>
      <c r="AC6350" s="62">
        <v>0</v>
      </c>
    </row>
    <row r="6351" spans="1:29" ht="30" x14ac:dyDescent="0.25">
      <c r="A6351" s="61" t="s">
        <v>224</v>
      </c>
      <c r="B6351" s="61" t="s">
        <v>225</v>
      </c>
      <c r="C6351" s="62">
        <v>2016</v>
      </c>
      <c r="D6351" s="61" t="s">
        <v>89</v>
      </c>
      <c r="E6351" s="62">
        <v>50</v>
      </c>
      <c r="F6351" s="62">
        <v>182080</v>
      </c>
      <c r="G6351" s="62">
        <v>13150</v>
      </c>
      <c r="H6351" s="62">
        <v>21.92</v>
      </c>
      <c r="I6351" s="62">
        <v>3641.6</v>
      </c>
      <c r="J6351" s="62">
        <v>169334.39999999999</v>
      </c>
      <c r="K6351" s="62">
        <v>19892.34</v>
      </c>
      <c r="L6351" s="62">
        <v>20198</v>
      </c>
      <c r="M6351" s="62">
        <v>33.659999999999997</v>
      </c>
      <c r="N6351" s="62">
        <v>397.85</v>
      </c>
      <c r="O6351" s="62">
        <v>239887.67</v>
      </c>
      <c r="P6351" s="63"/>
      <c r="Q6351" s="63"/>
      <c r="R6351" s="63"/>
      <c r="S6351" s="63"/>
      <c r="T6351" s="63"/>
      <c r="U6351" s="63"/>
      <c r="V6351" s="63"/>
      <c r="W6351" s="63"/>
      <c r="X6351" s="63"/>
      <c r="Y6351" s="63"/>
      <c r="Z6351" s="62">
        <v>0</v>
      </c>
      <c r="AA6351" s="62">
        <v>26317</v>
      </c>
      <c r="AB6351" s="62">
        <v>43.86</v>
      </c>
      <c r="AC6351" s="62">
        <v>0</v>
      </c>
    </row>
    <row r="6352" spans="1:29" x14ac:dyDescent="0.25">
      <c r="A6352" s="61" t="s">
        <v>265</v>
      </c>
      <c r="B6352" s="61" t="s">
        <v>266</v>
      </c>
      <c r="C6352" s="62">
        <v>2004</v>
      </c>
      <c r="D6352" s="61" t="s">
        <v>89</v>
      </c>
      <c r="E6352" s="62">
        <v>75</v>
      </c>
      <c r="F6352" s="62">
        <v>199800</v>
      </c>
      <c r="G6352" s="62">
        <v>19692</v>
      </c>
      <c r="H6352" s="62">
        <v>21.88</v>
      </c>
      <c r="I6352" s="62">
        <v>2664</v>
      </c>
      <c r="J6352" s="62">
        <v>185814</v>
      </c>
      <c r="K6352" s="62">
        <v>5536.37</v>
      </c>
      <c r="L6352" s="62">
        <v>12075</v>
      </c>
      <c r="M6352" s="62">
        <v>13.42</v>
      </c>
      <c r="N6352" s="62">
        <v>73.819999999999993</v>
      </c>
      <c r="O6352" s="62">
        <v>66764.78</v>
      </c>
      <c r="P6352" s="63"/>
      <c r="Q6352" s="63"/>
      <c r="R6352" s="63"/>
      <c r="S6352" s="63"/>
      <c r="T6352" s="63"/>
      <c r="U6352" s="63"/>
      <c r="V6352" s="63"/>
      <c r="W6352" s="63"/>
      <c r="X6352" s="63"/>
      <c r="Y6352" s="63"/>
      <c r="Z6352" s="62">
        <v>146600</v>
      </c>
      <c r="AA6352" s="62">
        <v>16083</v>
      </c>
      <c r="AB6352" s="62">
        <v>17.87</v>
      </c>
      <c r="AC6352" s="62">
        <v>1954.67</v>
      </c>
    </row>
    <row r="6353" spans="1:29" ht="30" x14ac:dyDescent="0.25">
      <c r="A6353" s="61" t="s">
        <v>117</v>
      </c>
      <c r="B6353" s="61" t="s">
        <v>118</v>
      </c>
      <c r="C6353" s="62">
        <v>2007</v>
      </c>
      <c r="D6353" s="61" t="s">
        <v>99</v>
      </c>
      <c r="E6353" s="62">
        <v>39</v>
      </c>
      <c r="F6353" s="62">
        <v>17720</v>
      </c>
      <c r="G6353" s="62">
        <v>2537</v>
      </c>
      <c r="H6353" s="62">
        <v>5.42</v>
      </c>
      <c r="I6353" s="62">
        <v>454.36</v>
      </c>
      <c r="J6353" s="62">
        <v>16479.599999999999</v>
      </c>
      <c r="K6353" s="62">
        <v>2904.95</v>
      </c>
      <c r="L6353" s="62">
        <v>3781</v>
      </c>
      <c r="M6353" s="62">
        <v>8.08</v>
      </c>
      <c r="N6353" s="62">
        <v>74.489999999999995</v>
      </c>
      <c r="O6353" s="62">
        <v>35031.620000000003</v>
      </c>
      <c r="P6353" s="63"/>
      <c r="Q6353" s="63"/>
      <c r="R6353" s="63"/>
      <c r="S6353" s="63"/>
      <c r="T6353" s="63"/>
      <c r="U6353" s="63"/>
      <c r="V6353" s="63"/>
      <c r="W6353" s="63"/>
      <c r="X6353" s="63"/>
      <c r="Y6353" s="63"/>
      <c r="Z6353" s="62">
        <v>0</v>
      </c>
      <c r="AA6353" s="63"/>
      <c r="AB6353" s="63"/>
      <c r="AC6353" s="62">
        <v>0</v>
      </c>
    </row>
    <row r="6354" spans="1:29" ht="30" x14ac:dyDescent="0.25">
      <c r="A6354" s="61" t="s">
        <v>247</v>
      </c>
      <c r="B6354" s="61" t="s">
        <v>248</v>
      </c>
      <c r="C6354" s="62">
        <v>2018</v>
      </c>
      <c r="D6354" s="61" t="s">
        <v>150</v>
      </c>
      <c r="E6354" s="62">
        <v>2</v>
      </c>
      <c r="F6354" s="62">
        <v>5935</v>
      </c>
      <c r="G6354" s="62">
        <v>1475</v>
      </c>
      <c r="H6354" s="62">
        <v>61.46</v>
      </c>
      <c r="I6354" s="62">
        <v>2967.5</v>
      </c>
      <c r="J6354" s="62">
        <v>5519.55</v>
      </c>
      <c r="K6354" s="62">
        <v>1182.3499999999999</v>
      </c>
      <c r="L6354" s="62">
        <v>1667</v>
      </c>
      <c r="M6354" s="62">
        <v>69.459999999999994</v>
      </c>
      <c r="N6354" s="62">
        <v>591.16999999999996</v>
      </c>
      <c r="O6354" s="62">
        <v>14258.28</v>
      </c>
      <c r="P6354" s="63"/>
      <c r="Q6354" s="63"/>
      <c r="R6354" s="63"/>
      <c r="S6354" s="63"/>
      <c r="T6354" s="63"/>
      <c r="U6354" s="63"/>
      <c r="V6354" s="63"/>
      <c r="W6354" s="63"/>
      <c r="X6354" s="63"/>
      <c r="Y6354" s="63"/>
      <c r="Z6354" s="62">
        <v>8000</v>
      </c>
      <c r="AA6354" s="62">
        <v>1173</v>
      </c>
      <c r="AB6354" s="62">
        <v>48.88</v>
      </c>
      <c r="AC6354" s="62">
        <v>4000</v>
      </c>
    </row>
    <row r="6355" spans="1:29" ht="30" x14ac:dyDescent="0.25">
      <c r="A6355" s="61" t="s">
        <v>415</v>
      </c>
      <c r="B6355" s="61" t="s">
        <v>416</v>
      </c>
      <c r="C6355" s="62">
        <v>2015</v>
      </c>
      <c r="D6355" s="61" t="s">
        <v>150</v>
      </c>
      <c r="E6355" s="62">
        <v>8</v>
      </c>
      <c r="F6355" s="63"/>
      <c r="G6355" s="63"/>
      <c r="H6355" s="63"/>
      <c r="I6355" s="63"/>
      <c r="J6355" s="63"/>
      <c r="K6355" s="62">
        <v>0</v>
      </c>
      <c r="L6355" s="63"/>
      <c r="M6355" s="63"/>
      <c r="N6355" s="63"/>
      <c r="O6355" s="63"/>
      <c r="P6355" s="63"/>
      <c r="Q6355" s="63"/>
      <c r="R6355" s="63"/>
      <c r="S6355" s="63"/>
      <c r="T6355" s="63"/>
      <c r="U6355" s="63"/>
      <c r="V6355" s="63"/>
      <c r="W6355" s="63"/>
      <c r="X6355" s="63"/>
      <c r="Y6355" s="63"/>
      <c r="Z6355" s="62">
        <v>0</v>
      </c>
      <c r="AA6355" s="63"/>
      <c r="AB6355" s="63"/>
      <c r="AC6355" s="62">
        <v>0</v>
      </c>
    </row>
    <row r="6356" spans="1:29" x14ac:dyDescent="0.25">
      <c r="A6356" s="61" t="s">
        <v>128</v>
      </c>
      <c r="B6356" s="61" t="s">
        <v>129</v>
      </c>
      <c r="C6356" s="62">
        <v>2009</v>
      </c>
      <c r="D6356" s="61" t="s">
        <v>86</v>
      </c>
      <c r="E6356" s="62">
        <v>36</v>
      </c>
      <c r="F6356" s="62">
        <v>136280</v>
      </c>
      <c r="G6356" s="62">
        <v>17633</v>
      </c>
      <c r="H6356" s="62">
        <v>40.82</v>
      </c>
      <c r="I6356" s="62">
        <v>3785.56</v>
      </c>
      <c r="J6356" s="62">
        <v>126740.4</v>
      </c>
      <c r="K6356" s="62">
        <v>31017.46</v>
      </c>
      <c r="L6356" s="62">
        <v>39805</v>
      </c>
      <c r="M6356" s="62">
        <v>92.14</v>
      </c>
      <c r="N6356" s="62">
        <v>861.6</v>
      </c>
      <c r="O6356" s="62">
        <v>374048.84</v>
      </c>
      <c r="P6356" s="63"/>
      <c r="Q6356" s="63"/>
      <c r="R6356" s="63"/>
      <c r="S6356" s="63"/>
      <c r="T6356" s="63"/>
      <c r="U6356" s="63"/>
      <c r="V6356" s="63"/>
      <c r="W6356" s="63"/>
      <c r="X6356" s="63"/>
      <c r="Y6356" s="63"/>
      <c r="Z6356" s="62">
        <v>1110</v>
      </c>
      <c r="AA6356" s="62">
        <v>8250</v>
      </c>
      <c r="AB6356" s="62">
        <v>19.100000000000001</v>
      </c>
      <c r="AC6356" s="62">
        <v>30.83</v>
      </c>
    </row>
    <row r="6357" spans="1:29" x14ac:dyDescent="0.25">
      <c r="A6357" s="61" t="s">
        <v>502</v>
      </c>
      <c r="B6357" s="61" t="s">
        <v>503</v>
      </c>
      <c r="C6357" s="62">
        <v>2008</v>
      </c>
      <c r="D6357" s="61" t="s">
        <v>78</v>
      </c>
      <c r="E6357" s="62">
        <v>40</v>
      </c>
      <c r="F6357" s="63"/>
      <c r="G6357" s="63"/>
      <c r="H6357" s="63"/>
      <c r="I6357" s="63"/>
      <c r="J6357" s="63"/>
      <c r="K6357" s="62">
        <v>0</v>
      </c>
      <c r="L6357" s="63"/>
      <c r="M6357" s="63"/>
      <c r="N6357" s="63"/>
      <c r="O6357" s="63"/>
      <c r="P6357" s="63"/>
      <c r="Q6357" s="63"/>
      <c r="R6357" s="63"/>
      <c r="S6357" s="63"/>
      <c r="T6357" s="63"/>
      <c r="U6357" s="63"/>
      <c r="V6357" s="63"/>
      <c r="W6357" s="63"/>
      <c r="X6357" s="63"/>
      <c r="Y6357" s="63"/>
      <c r="Z6357" s="62">
        <v>233.56</v>
      </c>
      <c r="AA6357" s="62">
        <v>3573</v>
      </c>
      <c r="AB6357" s="62">
        <v>7.44</v>
      </c>
      <c r="AC6357" s="62">
        <v>5.84</v>
      </c>
    </row>
    <row r="6358" spans="1:29" ht="30" x14ac:dyDescent="0.25">
      <c r="A6358" s="61" t="s">
        <v>482</v>
      </c>
      <c r="B6358" s="61" t="s">
        <v>483</v>
      </c>
      <c r="C6358" s="62">
        <v>2011</v>
      </c>
      <c r="D6358" s="61" t="s">
        <v>78</v>
      </c>
      <c r="E6358" s="62">
        <v>10</v>
      </c>
      <c r="F6358" s="62">
        <v>85128</v>
      </c>
      <c r="G6358" s="62">
        <v>13904</v>
      </c>
      <c r="H6358" s="62">
        <v>115.87</v>
      </c>
      <c r="I6358" s="62">
        <v>8512.7999999999993</v>
      </c>
      <c r="J6358" s="62">
        <v>79169.039999999994</v>
      </c>
      <c r="K6358" s="62">
        <v>0</v>
      </c>
      <c r="L6358" s="63"/>
      <c r="M6358" s="63"/>
      <c r="N6358" s="63"/>
      <c r="O6358" s="63"/>
      <c r="P6358" s="63"/>
      <c r="Q6358" s="63"/>
      <c r="R6358" s="63"/>
      <c r="S6358" s="63"/>
      <c r="T6358" s="63"/>
      <c r="U6358" s="63"/>
      <c r="V6358" s="63"/>
      <c r="W6358" s="63"/>
      <c r="X6358" s="63"/>
      <c r="Y6358" s="63"/>
      <c r="Z6358" s="62">
        <v>304</v>
      </c>
      <c r="AA6358" s="62">
        <v>7280</v>
      </c>
      <c r="AB6358" s="62">
        <v>60.67</v>
      </c>
      <c r="AC6358" s="62">
        <v>30.4</v>
      </c>
    </row>
    <row r="6359" spans="1:29" x14ac:dyDescent="0.25">
      <c r="A6359" s="61" t="s">
        <v>192</v>
      </c>
      <c r="B6359" s="61" t="s">
        <v>193</v>
      </c>
      <c r="C6359" s="62">
        <v>2011</v>
      </c>
      <c r="D6359" s="61" t="s">
        <v>135</v>
      </c>
      <c r="E6359" s="62">
        <v>12</v>
      </c>
      <c r="F6359" s="63"/>
      <c r="G6359" s="63"/>
      <c r="H6359" s="63"/>
      <c r="I6359" s="63"/>
      <c r="J6359" s="63"/>
      <c r="K6359" s="62">
        <v>0</v>
      </c>
      <c r="L6359" s="63"/>
      <c r="M6359" s="63"/>
      <c r="N6359" s="63"/>
      <c r="O6359" s="63"/>
      <c r="P6359" s="63"/>
      <c r="Q6359" s="63"/>
      <c r="R6359" s="63"/>
      <c r="S6359" s="63"/>
      <c r="T6359" s="63"/>
      <c r="U6359" s="63"/>
      <c r="V6359" s="63"/>
      <c r="W6359" s="63"/>
      <c r="X6359" s="63"/>
      <c r="Y6359" s="63"/>
      <c r="Z6359" s="62">
        <v>0</v>
      </c>
      <c r="AA6359" s="63"/>
      <c r="AB6359" s="63"/>
      <c r="AC6359" s="62">
        <v>0</v>
      </c>
    </row>
    <row r="6360" spans="1:29" x14ac:dyDescent="0.25">
      <c r="A6360" s="61" t="s">
        <v>411</v>
      </c>
      <c r="B6360" s="61" t="s">
        <v>412</v>
      </c>
      <c r="C6360" s="62">
        <v>2016</v>
      </c>
      <c r="D6360" s="61" t="s">
        <v>75</v>
      </c>
      <c r="E6360" s="62">
        <v>7</v>
      </c>
      <c r="F6360" s="62">
        <v>4077</v>
      </c>
      <c r="G6360" s="62">
        <v>972</v>
      </c>
      <c r="H6360" s="62">
        <v>11.57</v>
      </c>
      <c r="I6360" s="62">
        <v>582.42999999999995</v>
      </c>
      <c r="J6360" s="62">
        <v>3791.61</v>
      </c>
      <c r="K6360" s="62">
        <v>59.17</v>
      </c>
      <c r="L6360" s="62">
        <v>229</v>
      </c>
      <c r="M6360" s="62">
        <v>2.73</v>
      </c>
      <c r="N6360" s="63"/>
      <c r="O6360" s="63"/>
      <c r="P6360" s="63"/>
      <c r="Q6360" s="63"/>
      <c r="R6360" s="63"/>
      <c r="S6360" s="63"/>
      <c r="T6360" s="63"/>
      <c r="U6360" s="63"/>
      <c r="V6360" s="63"/>
      <c r="W6360" s="63"/>
      <c r="X6360" s="63"/>
      <c r="Y6360" s="63"/>
      <c r="Z6360" s="62">
        <v>1499.9</v>
      </c>
      <c r="AA6360" s="62">
        <v>2418</v>
      </c>
      <c r="AB6360" s="62">
        <v>28.79</v>
      </c>
      <c r="AC6360" s="62">
        <v>214.27</v>
      </c>
    </row>
    <row r="6361" spans="1:29" ht="30" x14ac:dyDescent="0.25">
      <c r="A6361" s="61" t="s">
        <v>176</v>
      </c>
      <c r="B6361" s="61" t="s">
        <v>177</v>
      </c>
      <c r="C6361" s="62">
        <v>2011</v>
      </c>
      <c r="D6361" s="61" t="s">
        <v>72</v>
      </c>
      <c r="E6361" s="62">
        <v>104</v>
      </c>
      <c r="F6361" s="62">
        <v>978075</v>
      </c>
      <c r="G6361" s="62">
        <v>129958</v>
      </c>
      <c r="H6361" s="62">
        <v>104.13</v>
      </c>
      <c r="I6361" s="62">
        <v>9404.57</v>
      </c>
      <c r="J6361" s="62">
        <v>909609.75</v>
      </c>
      <c r="K6361" s="62">
        <v>0</v>
      </c>
      <c r="L6361" s="62">
        <v>1594</v>
      </c>
      <c r="M6361" s="62">
        <v>1.28</v>
      </c>
      <c r="N6361" s="63"/>
      <c r="O6361" s="63"/>
      <c r="P6361" s="63"/>
      <c r="Q6361" s="63"/>
      <c r="R6361" s="63"/>
      <c r="S6361" s="63"/>
      <c r="T6361" s="63"/>
      <c r="U6361" s="63"/>
      <c r="V6361" s="63"/>
      <c r="W6361" s="63"/>
      <c r="X6361" s="63"/>
      <c r="Y6361" s="63"/>
      <c r="Z6361" s="62">
        <v>0</v>
      </c>
      <c r="AA6361" s="62">
        <v>17546</v>
      </c>
      <c r="AB6361" s="62">
        <v>14.06</v>
      </c>
      <c r="AC6361" s="62">
        <v>0</v>
      </c>
    </row>
    <row r="6362" spans="1:29" ht="30" x14ac:dyDescent="0.25">
      <c r="A6362" s="61" t="s">
        <v>237</v>
      </c>
      <c r="B6362" s="61" t="s">
        <v>238</v>
      </c>
      <c r="C6362" s="62">
        <v>2006</v>
      </c>
      <c r="D6362" s="61" t="s">
        <v>226</v>
      </c>
      <c r="E6362" s="62">
        <v>102</v>
      </c>
      <c r="F6362" s="62">
        <v>42240</v>
      </c>
      <c r="G6362" s="62">
        <v>0</v>
      </c>
      <c r="H6362" s="62">
        <v>0</v>
      </c>
      <c r="I6362" s="62">
        <v>414.12</v>
      </c>
      <c r="J6362" s="62">
        <v>39283.199999999997</v>
      </c>
      <c r="K6362" s="62">
        <v>37130.94</v>
      </c>
      <c r="L6362" s="62">
        <v>59897</v>
      </c>
      <c r="M6362" s="62">
        <v>48.94</v>
      </c>
      <c r="N6362" s="62">
        <v>364.03</v>
      </c>
      <c r="O6362" s="62">
        <v>447773.15</v>
      </c>
      <c r="P6362" s="63"/>
      <c r="Q6362" s="63"/>
      <c r="R6362" s="63"/>
      <c r="S6362" s="63"/>
      <c r="T6362" s="63"/>
      <c r="U6362" s="63"/>
      <c r="V6362" s="63"/>
      <c r="W6362" s="63"/>
      <c r="X6362" s="63"/>
      <c r="Y6362" s="63"/>
      <c r="Z6362" s="62">
        <v>250400</v>
      </c>
      <c r="AA6362" s="62">
        <v>9036</v>
      </c>
      <c r="AB6362" s="62">
        <v>7.38</v>
      </c>
      <c r="AC6362" s="62">
        <v>2454.9</v>
      </c>
    </row>
    <row r="6363" spans="1:29" x14ac:dyDescent="0.25">
      <c r="A6363" s="61" t="s">
        <v>208</v>
      </c>
      <c r="B6363" s="61" t="s">
        <v>209</v>
      </c>
      <c r="C6363" s="62">
        <v>2018</v>
      </c>
      <c r="D6363" s="61" t="s">
        <v>360</v>
      </c>
      <c r="E6363" s="62">
        <v>57</v>
      </c>
      <c r="F6363" s="63"/>
      <c r="G6363" s="63"/>
      <c r="H6363" s="63"/>
      <c r="I6363" s="63"/>
      <c r="J6363" s="63"/>
      <c r="K6363" s="62">
        <v>0</v>
      </c>
      <c r="L6363" s="63"/>
      <c r="M6363" s="63"/>
      <c r="N6363" s="63"/>
      <c r="O6363" s="63"/>
      <c r="P6363" s="63"/>
      <c r="Q6363" s="63"/>
      <c r="R6363" s="63"/>
      <c r="S6363" s="63"/>
      <c r="T6363" s="63"/>
      <c r="U6363" s="63"/>
      <c r="V6363" s="63"/>
      <c r="W6363" s="63"/>
      <c r="X6363" s="63"/>
      <c r="Y6363" s="63"/>
      <c r="Z6363" s="62">
        <v>0</v>
      </c>
      <c r="AA6363" s="63"/>
      <c r="AB6363" s="63"/>
      <c r="AC6363" s="62">
        <v>0</v>
      </c>
    </row>
    <row r="6364" spans="1:29" x14ac:dyDescent="0.25">
      <c r="A6364" s="61" t="s">
        <v>76</v>
      </c>
      <c r="B6364" s="61" t="s">
        <v>77</v>
      </c>
      <c r="C6364" s="62">
        <v>2017</v>
      </c>
      <c r="D6364" s="61" t="s">
        <v>78</v>
      </c>
      <c r="E6364" s="62">
        <v>64</v>
      </c>
      <c r="F6364" s="62">
        <v>501908</v>
      </c>
      <c r="G6364" s="62">
        <v>81178</v>
      </c>
      <c r="H6364" s="62">
        <v>105.7</v>
      </c>
      <c r="I6364" s="62">
        <v>7842.31</v>
      </c>
      <c r="J6364" s="62">
        <v>466774.44</v>
      </c>
      <c r="K6364" s="62">
        <v>0</v>
      </c>
      <c r="L6364" s="63"/>
      <c r="M6364" s="63"/>
      <c r="N6364" s="63"/>
      <c r="O6364" s="63"/>
      <c r="P6364" s="63"/>
      <c r="Q6364" s="63"/>
      <c r="R6364" s="63"/>
      <c r="S6364" s="63"/>
      <c r="T6364" s="63"/>
      <c r="U6364" s="63"/>
      <c r="V6364" s="63"/>
      <c r="W6364" s="63"/>
      <c r="X6364" s="63"/>
      <c r="Y6364" s="63"/>
      <c r="Z6364" s="62">
        <v>1623.13</v>
      </c>
      <c r="AA6364" s="62">
        <v>7322</v>
      </c>
      <c r="AB6364" s="62">
        <v>9.5299999999999994</v>
      </c>
      <c r="AC6364" s="62">
        <v>25.36</v>
      </c>
    </row>
    <row r="6365" spans="1:29" ht="30" x14ac:dyDescent="0.25">
      <c r="A6365" s="61" t="s">
        <v>111</v>
      </c>
      <c r="B6365" s="61" t="s">
        <v>112</v>
      </c>
      <c r="C6365" s="62">
        <v>2018</v>
      </c>
      <c r="D6365" s="61" t="s">
        <v>99</v>
      </c>
      <c r="E6365" s="62">
        <v>80</v>
      </c>
      <c r="F6365" s="62">
        <v>165238</v>
      </c>
      <c r="G6365" s="62">
        <v>40828</v>
      </c>
      <c r="H6365" s="62">
        <v>42.53</v>
      </c>
      <c r="I6365" s="62">
        <v>2065.48</v>
      </c>
      <c r="J6365" s="62">
        <v>153671.34</v>
      </c>
      <c r="K6365" s="62">
        <v>24645</v>
      </c>
      <c r="L6365" s="62">
        <v>26388</v>
      </c>
      <c r="M6365" s="62">
        <v>27.49</v>
      </c>
      <c r="N6365" s="62">
        <v>308.06</v>
      </c>
      <c r="O6365" s="62">
        <v>297201.51</v>
      </c>
      <c r="P6365" s="63"/>
      <c r="Q6365" s="63"/>
      <c r="R6365" s="63"/>
      <c r="S6365" s="63"/>
      <c r="T6365" s="63"/>
      <c r="U6365" s="63"/>
      <c r="V6365" s="63"/>
      <c r="W6365" s="63"/>
      <c r="X6365" s="63"/>
      <c r="Y6365" s="63"/>
      <c r="Z6365" s="62">
        <v>13199</v>
      </c>
      <c r="AA6365" s="62">
        <v>14047</v>
      </c>
      <c r="AB6365" s="62">
        <v>14.63</v>
      </c>
      <c r="AC6365" s="62">
        <v>164.99</v>
      </c>
    </row>
    <row r="6366" spans="1:29" ht="30" x14ac:dyDescent="0.25">
      <c r="A6366" s="61" t="s">
        <v>182</v>
      </c>
      <c r="B6366" s="61" t="s">
        <v>183</v>
      </c>
      <c r="C6366" s="62">
        <v>2011</v>
      </c>
      <c r="D6366" s="61" t="s">
        <v>94</v>
      </c>
      <c r="E6366" s="62">
        <v>8</v>
      </c>
      <c r="F6366" s="62">
        <v>145</v>
      </c>
      <c r="G6366" s="62">
        <v>26</v>
      </c>
      <c r="H6366" s="62">
        <v>0.27</v>
      </c>
      <c r="I6366" s="62">
        <v>18.13</v>
      </c>
      <c r="J6366" s="62">
        <v>134.85</v>
      </c>
      <c r="K6366" s="62">
        <v>0</v>
      </c>
      <c r="L6366" s="63"/>
      <c r="M6366" s="63"/>
      <c r="N6366" s="63"/>
      <c r="O6366" s="63"/>
      <c r="P6366" s="63"/>
      <c r="Q6366" s="63"/>
      <c r="R6366" s="63"/>
      <c r="S6366" s="63"/>
      <c r="T6366" s="63"/>
      <c r="U6366" s="63"/>
      <c r="V6366" s="63"/>
      <c r="W6366" s="63"/>
      <c r="X6366" s="63"/>
      <c r="Y6366" s="63"/>
      <c r="Z6366" s="62">
        <v>100067</v>
      </c>
      <c r="AA6366" s="62">
        <v>11571</v>
      </c>
      <c r="AB6366" s="62">
        <v>120.53</v>
      </c>
      <c r="AC6366" s="62">
        <v>12508.38</v>
      </c>
    </row>
    <row r="6367" spans="1:29" x14ac:dyDescent="0.25">
      <c r="A6367" s="61" t="s">
        <v>257</v>
      </c>
      <c r="B6367" s="61" t="s">
        <v>258</v>
      </c>
      <c r="C6367" s="62">
        <v>2014</v>
      </c>
      <c r="D6367" s="61" t="s">
        <v>78</v>
      </c>
      <c r="E6367" s="62">
        <v>56</v>
      </c>
      <c r="F6367" s="62">
        <v>418009</v>
      </c>
      <c r="G6367" s="62">
        <v>65287</v>
      </c>
      <c r="H6367" s="62">
        <v>97.15</v>
      </c>
      <c r="I6367" s="62">
        <v>7464.45</v>
      </c>
      <c r="J6367" s="62">
        <v>388748.37</v>
      </c>
      <c r="K6367" s="62">
        <v>0</v>
      </c>
      <c r="L6367" s="63"/>
      <c r="M6367" s="63"/>
      <c r="N6367" s="63"/>
      <c r="O6367" s="63"/>
      <c r="P6367" s="62">
        <v>0</v>
      </c>
      <c r="Q6367" s="62">
        <v>0</v>
      </c>
      <c r="R6367" s="62">
        <v>0</v>
      </c>
      <c r="S6367" s="62">
        <v>0</v>
      </c>
      <c r="T6367" s="62">
        <v>0</v>
      </c>
      <c r="U6367" s="63"/>
      <c r="V6367" s="63"/>
      <c r="W6367" s="63"/>
      <c r="X6367" s="63"/>
      <c r="Y6367" s="63"/>
      <c r="Z6367" s="62">
        <v>143100</v>
      </c>
      <c r="AA6367" s="62">
        <v>22630</v>
      </c>
      <c r="AB6367" s="62">
        <v>33.68</v>
      </c>
      <c r="AC6367" s="62">
        <v>2555.36</v>
      </c>
    </row>
    <row r="6368" spans="1:29" ht="30" x14ac:dyDescent="0.25">
      <c r="A6368" s="61" t="s">
        <v>239</v>
      </c>
      <c r="B6368" s="61" t="s">
        <v>240</v>
      </c>
      <c r="C6368" s="62">
        <v>2016</v>
      </c>
      <c r="D6368" s="61" t="s">
        <v>89</v>
      </c>
      <c r="E6368" s="62">
        <v>60</v>
      </c>
      <c r="F6368" s="62">
        <v>514040</v>
      </c>
      <c r="G6368" s="62">
        <v>82913</v>
      </c>
      <c r="H6368" s="62">
        <v>115.16</v>
      </c>
      <c r="I6368" s="62">
        <v>8567.33</v>
      </c>
      <c r="J6368" s="62">
        <v>478057.2</v>
      </c>
      <c r="K6368" s="62">
        <v>0</v>
      </c>
      <c r="L6368" s="63"/>
      <c r="M6368" s="63"/>
      <c r="N6368" s="63"/>
      <c r="O6368" s="63"/>
      <c r="P6368" s="63"/>
      <c r="Q6368" s="63"/>
      <c r="R6368" s="63"/>
      <c r="S6368" s="63"/>
      <c r="T6368" s="63"/>
      <c r="U6368" s="63"/>
      <c r="V6368" s="63"/>
      <c r="W6368" s="63"/>
      <c r="X6368" s="63"/>
      <c r="Y6368" s="63"/>
      <c r="Z6368" s="62">
        <v>1557.38</v>
      </c>
      <c r="AA6368" s="62">
        <v>26486</v>
      </c>
      <c r="AB6368" s="62">
        <v>36.79</v>
      </c>
      <c r="AC6368" s="62">
        <v>25.96</v>
      </c>
    </row>
    <row r="6369" spans="1:29" x14ac:dyDescent="0.25">
      <c r="A6369" s="61" t="s">
        <v>235</v>
      </c>
      <c r="B6369" s="61" t="s">
        <v>236</v>
      </c>
      <c r="C6369" s="62">
        <v>2008</v>
      </c>
      <c r="D6369" s="61" t="s">
        <v>94</v>
      </c>
      <c r="E6369" s="62">
        <v>10</v>
      </c>
      <c r="F6369" s="62">
        <v>4043</v>
      </c>
      <c r="G6369" s="62">
        <v>1790</v>
      </c>
      <c r="H6369" s="62">
        <v>14.92</v>
      </c>
      <c r="I6369" s="62">
        <v>404.3</v>
      </c>
      <c r="J6369" s="62">
        <v>3759.99</v>
      </c>
      <c r="K6369" s="62">
        <v>4269.6400000000003</v>
      </c>
      <c r="L6369" s="62">
        <v>2959</v>
      </c>
      <c r="M6369" s="62">
        <v>24.66</v>
      </c>
      <c r="N6369" s="62">
        <v>426.96</v>
      </c>
      <c r="O6369" s="62">
        <v>51488.88</v>
      </c>
      <c r="P6369" s="63"/>
      <c r="Q6369" s="63"/>
      <c r="R6369" s="63"/>
      <c r="S6369" s="63"/>
      <c r="T6369" s="63"/>
      <c r="U6369" s="62">
        <v>1162</v>
      </c>
      <c r="V6369" s="62">
        <v>3727</v>
      </c>
      <c r="W6369" s="62">
        <v>31.06</v>
      </c>
      <c r="X6369" s="62">
        <v>116</v>
      </c>
      <c r="Y6369" s="62">
        <v>26010.21</v>
      </c>
      <c r="Z6369" s="62">
        <v>35300</v>
      </c>
      <c r="AA6369" s="62">
        <v>1074</v>
      </c>
      <c r="AB6369" s="62">
        <v>8.9499999999999993</v>
      </c>
      <c r="AC6369" s="62">
        <v>3530</v>
      </c>
    </row>
    <row r="6370" spans="1:29" ht="30" x14ac:dyDescent="0.25">
      <c r="A6370" s="61" t="s">
        <v>224</v>
      </c>
      <c r="B6370" s="61" t="s">
        <v>225</v>
      </c>
      <c r="C6370" s="62">
        <v>2016</v>
      </c>
      <c r="D6370" s="61" t="s">
        <v>175</v>
      </c>
      <c r="E6370" s="62">
        <v>8</v>
      </c>
      <c r="F6370" s="63"/>
      <c r="G6370" s="63"/>
      <c r="H6370" s="63"/>
      <c r="I6370" s="63"/>
      <c r="J6370" s="63"/>
      <c r="K6370" s="62">
        <v>0</v>
      </c>
      <c r="L6370" s="63"/>
      <c r="M6370" s="63"/>
      <c r="N6370" s="63"/>
      <c r="O6370" s="63"/>
      <c r="P6370" s="63"/>
      <c r="Q6370" s="63"/>
      <c r="R6370" s="63"/>
      <c r="S6370" s="63"/>
      <c r="T6370" s="63"/>
      <c r="U6370" s="63"/>
      <c r="V6370" s="63"/>
      <c r="W6370" s="63"/>
      <c r="X6370" s="63"/>
      <c r="Y6370" s="63"/>
      <c r="Z6370" s="62">
        <v>0</v>
      </c>
      <c r="AA6370" s="63"/>
      <c r="AB6370" s="63"/>
      <c r="AC6370" s="62">
        <v>0</v>
      </c>
    </row>
    <row r="6371" spans="1:29" x14ac:dyDescent="0.25">
      <c r="A6371" s="61" t="s">
        <v>102</v>
      </c>
      <c r="B6371" s="61" t="s">
        <v>103</v>
      </c>
      <c r="C6371" s="62">
        <v>2012</v>
      </c>
      <c r="D6371" s="61" t="s">
        <v>89</v>
      </c>
      <c r="E6371" s="62">
        <v>36</v>
      </c>
      <c r="F6371" s="63"/>
      <c r="G6371" s="63"/>
      <c r="H6371" s="63"/>
      <c r="I6371" s="63"/>
      <c r="J6371" s="63"/>
      <c r="K6371" s="62">
        <v>0</v>
      </c>
      <c r="L6371" s="63"/>
      <c r="M6371" s="63"/>
      <c r="N6371" s="63"/>
      <c r="O6371" s="63"/>
      <c r="P6371" s="63"/>
      <c r="Q6371" s="63"/>
      <c r="R6371" s="63"/>
      <c r="S6371" s="63"/>
      <c r="T6371" s="63"/>
      <c r="U6371" s="63"/>
      <c r="V6371" s="63"/>
      <c r="W6371" s="63"/>
      <c r="X6371" s="63"/>
      <c r="Y6371" s="63"/>
      <c r="Z6371" s="62">
        <v>0</v>
      </c>
      <c r="AA6371" s="63"/>
      <c r="AB6371" s="63"/>
      <c r="AC6371" s="62">
        <v>0</v>
      </c>
    </row>
    <row r="6372" spans="1:29" x14ac:dyDescent="0.25">
      <c r="A6372" s="61" t="s">
        <v>471</v>
      </c>
      <c r="B6372" s="61" t="s">
        <v>472</v>
      </c>
      <c r="C6372" s="62">
        <v>2011</v>
      </c>
      <c r="D6372" s="61" t="s">
        <v>78</v>
      </c>
      <c r="E6372" s="62">
        <v>40</v>
      </c>
      <c r="F6372" s="62">
        <v>46299</v>
      </c>
      <c r="G6372" s="62">
        <v>7298</v>
      </c>
      <c r="H6372" s="62">
        <v>15.2</v>
      </c>
      <c r="I6372" s="62">
        <v>1157.48</v>
      </c>
      <c r="J6372" s="62">
        <v>43058.07</v>
      </c>
      <c r="K6372" s="62">
        <v>18587.78</v>
      </c>
      <c r="L6372" s="62">
        <v>27738</v>
      </c>
      <c r="M6372" s="62">
        <v>57.79</v>
      </c>
      <c r="N6372" s="62">
        <v>464.69</v>
      </c>
      <c r="O6372" s="62">
        <v>224155.6</v>
      </c>
      <c r="P6372" s="63"/>
      <c r="Q6372" s="63"/>
      <c r="R6372" s="63"/>
      <c r="S6372" s="63"/>
      <c r="T6372" s="63"/>
      <c r="U6372" s="63"/>
      <c r="V6372" s="63"/>
      <c r="W6372" s="63"/>
      <c r="X6372" s="63"/>
      <c r="Y6372" s="63"/>
      <c r="Z6372" s="62">
        <v>71300</v>
      </c>
      <c r="AA6372" s="62">
        <v>4107</v>
      </c>
      <c r="AB6372" s="62">
        <v>8.56</v>
      </c>
      <c r="AC6372" s="62">
        <v>1782.5</v>
      </c>
    </row>
    <row r="6373" spans="1:29" ht="30" x14ac:dyDescent="0.25">
      <c r="A6373" s="61" t="s">
        <v>509</v>
      </c>
      <c r="B6373" s="61" t="s">
        <v>510</v>
      </c>
      <c r="C6373" s="62">
        <v>2011</v>
      </c>
      <c r="D6373" s="61" t="s">
        <v>89</v>
      </c>
      <c r="E6373" s="62">
        <v>80</v>
      </c>
      <c r="F6373" s="62">
        <v>315538</v>
      </c>
      <c r="G6373" s="62">
        <v>48376</v>
      </c>
      <c r="H6373" s="62">
        <v>50.39</v>
      </c>
      <c r="I6373" s="62">
        <v>3944.23</v>
      </c>
      <c r="J6373" s="62">
        <v>293450.34000000003</v>
      </c>
      <c r="K6373" s="62">
        <v>35761.4</v>
      </c>
      <c r="L6373" s="62">
        <v>51236</v>
      </c>
      <c r="M6373" s="62">
        <v>53.37</v>
      </c>
      <c r="N6373" s="62">
        <v>447.02</v>
      </c>
      <c r="O6373" s="62">
        <v>431257.41</v>
      </c>
      <c r="P6373" s="63"/>
      <c r="Q6373" s="63"/>
      <c r="R6373" s="63"/>
      <c r="S6373" s="63"/>
      <c r="T6373" s="63"/>
      <c r="U6373" s="63"/>
      <c r="V6373" s="63"/>
      <c r="W6373" s="63"/>
      <c r="X6373" s="63"/>
      <c r="Y6373" s="63"/>
      <c r="Z6373" s="62">
        <v>2347</v>
      </c>
      <c r="AA6373" s="62">
        <v>31280</v>
      </c>
      <c r="AB6373" s="62">
        <v>32.58</v>
      </c>
      <c r="AC6373" s="62">
        <v>29.34</v>
      </c>
    </row>
    <row r="6374" spans="1:29" ht="30" x14ac:dyDescent="0.25">
      <c r="A6374" s="61" t="s">
        <v>148</v>
      </c>
      <c r="B6374" s="61" t="s">
        <v>149</v>
      </c>
      <c r="C6374" s="62">
        <v>2011</v>
      </c>
      <c r="D6374" s="61" t="s">
        <v>94</v>
      </c>
      <c r="E6374" s="62">
        <v>13</v>
      </c>
      <c r="F6374" s="62">
        <v>4501</v>
      </c>
      <c r="G6374" s="62">
        <v>1808</v>
      </c>
      <c r="H6374" s="62">
        <v>11.59</v>
      </c>
      <c r="I6374" s="62">
        <v>346.23</v>
      </c>
      <c r="J6374" s="62">
        <v>4185.93</v>
      </c>
      <c r="K6374" s="62">
        <v>0</v>
      </c>
      <c r="L6374" s="63"/>
      <c r="M6374" s="63"/>
      <c r="N6374" s="63"/>
      <c r="O6374" s="63"/>
      <c r="P6374" s="63"/>
      <c r="Q6374" s="63"/>
      <c r="R6374" s="63"/>
      <c r="S6374" s="63"/>
      <c r="T6374" s="63"/>
      <c r="U6374" s="63"/>
      <c r="V6374" s="63"/>
      <c r="W6374" s="63"/>
      <c r="X6374" s="63"/>
      <c r="Y6374" s="63"/>
      <c r="Z6374" s="62">
        <v>0</v>
      </c>
      <c r="AA6374" s="63"/>
      <c r="AB6374" s="63"/>
      <c r="AC6374" s="62">
        <v>0</v>
      </c>
    </row>
    <row r="6375" spans="1:29" ht="30" x14ac:dyDescent="0.25">
      <c r="A6375" s="61" t="s">
        <v>283</v>
      </c>
      <c r="B6375" s="61" t="s">
        <v>284</v>
      </c>
      <c r="C6375" s="62">
        <v>2017</v>
      </c>
      <c r="D6375" s="61" t="s">
        <v>419</v>
      </c>
      <c r="E6375" s="62">
        <v>8</v>
      </c>
      <c r="F6375" s="62">
        <v>185</v>
      </c>
      <c r="G6375" s="62">
        <v>48</v>
      </c>
      <c r="H6375" s="62">
        <v>0.5</v>
      </c>
      <c r="I6375" s="62">
        <v>23.13</v>
      </c>
      <c r="J6375" s="62">
        <v>172.05</v>
      </c>
      <c r="K6375" s="62">
        <v>487.88</v>
      </c>
      <c r="L6375" s="62">
        <v>563</v>
      </c>
      <c r="M6375" s="62">
        <v>5.86</v>
      </c>
      <c r="N6375" s="63"/>
      <c r="O6375" s="63"/>
      <c r="P6375" s="63"/>
      <c r="Q6375" s="63"/>
      <c r="R6375" s="63"/>
      <c r="S6375" s="63"/>
      <c r="T6375" s="63"/>
      <c r="U6375" s="63"/>
      <c r="V6375" s="63"/>
      <c r="W6375" s="63"/>
      <c r="X6375" s="63"/>
      <c r="Y6375" s="63"/>
      <c r="Z6375" s="62">
        <v>0</v>
      </c>
      <c r="AA6375" s="63"/>
      <c r="AB6375" s="63"/>
      <c r="AC6375" s="62">
        <v>0</v>
      </c>
    </row>
    <row r="6376" spans="1:29" ht="45" x14ac:dyDescent="0.25">
      <c r="A6376" s="61" t="s">
        <v>109</v>
      </c>
      <c r="B6376" s="61" t="s">
        <v>110</v>
      </c>
      <c r="C6376" s="62">
        <v>2006</v>
      </c>
      <c r="D6376" s="61" t="s">
        <v>75</v>
      </c>
      <c r="E6376" s="62">
        <v>17</v>
      </c>
      <c r="F6376" s="62">
        <v>7043</v>
      </c>
      <c r="G6376" s="62">
        <v>1935</v>
      </c>
      <c r="H6376" s="62">
        <v>9.49</v>
      </c>
      <c r="I6376" s="62">
        <v>414.29</v>
      </c>
      <c r="J6376" s="62">
        <v>6549.99</v>
      </c>
      <c r="K6376" s="62">
        <v>0</v>
      </c>
      <c r="L6376" s="63"/>
      <c r="M6376" s="63"/>
      <c r="N6376" s="63"/>
      <c r="O6376" s="63"/>
      <c r="P6376" s="62">
        <v>4840</v>
      </c>
      <c r="Q6376" s="62">
        <v>8116</v>
      </c>
      <c r="R6376" s="62">
        <v>39.78</v>
      </c>
      <c r="S6376" s="62">
        <v>284</v>
      </c>
      <c r="T6376" s="62">
        <v>61317.96</v>
      </c>
      <c r="U6376" s="62">
        <v>4289</v>
      </c>
      <c r="V6376" s="62">
        <v>9014</v>
      </c>
      <c r="W6376" s="62">
        <v>44.19</v>
      </c>
      <c r="X6376" s="62">
        <v>252</v>
      </c>
      <c r="Y6376" s="62">
        <v>96004.98</v>
      </c>
      <c r="Z6376" s="62">
        <v>444117</v>
      </c>
      <c r="AA6376" s="62">
        <v>29525</v>
      </c>
      <c r="AB6376" s="62">
        <v>144.72999999999999</v>
      </c>
      <c r="AC6376" s="62">
        <v>26124.53</v>
      </c>
    </row>
    <row r="6377" spans="1:29" x14ac:dyDescent="0.25">
      <c r="A6377" s="61" t="s">
        <v>184</v>
      </c>
      <c r="B6377" s="61" t="s">
        <v>185</v>
      </c>
      <c r="C6377" s="62">
        <v>2013</v>
      </c>
      <c r="D6377" s="61" t="s">
        <v>150</v>
      </c>
      <c r="E6377" s="62">
        <v>8</v>
      </c>
      <c r="F6377" s="63"/>
      <c r="G6377" s="63"/>
      <c r="H6377" s="63"/>
      <c r="I6377" s="63"/>
      <c r="J6377" s="63"/>
      <c r="K6377" s="62">
        <v>0</v>
      </c>
      <c r="L6377" s="63"/>
      <c r="M6377" s="63"/>
      <c r="N6377" s="63"/>
      <c r="O6377" s="63"/>
      <c r="P6377" s="63"/>
      <c r="Q6377" s="63"/>
      <c r="R6377" s="63"/>
      <c r="S6377" s="63"/>
      <c r="T6377" s="63"/>
      <c r="U6377" s="63"/>
      <c r="V6377" s="63"/>
      <c r="W6377" s="63"/>
      <c r="X6377" s="63"/>
      <c r="Y6377" s="63"/>
      <c r="Z6377" s="62">
        <v>0</v>
      </c>
      <c r="AA6377" s="63"/>
      <c r="AB6377" s="63"/>
      <c r="AC6377" s="62">
        <v>0</v>
      </c>
    </row>
    <row r="6378" spans="1:29" x14ac:dyDescent="0.25">
      <c r="A6378" s="61" t="s">
        <v>473</v>
      </c>
      <c r="B6378" s="61" t="s">
        <v>474</v>
      </c>
      <c r="C6378" s="62">
        <v>2013</v>
      </c>
      <c r="D6378" s="61" t="s">
        <v>75</v>
      </c>
      <c r="E6378" s="62">
        <v>8</v>
      </c>
      <c r="F6378" s="62">
        <v>166</v>
      </c>
      <c r="G6378" s="62">
        <v>39</v>
      </c>
      <c r="H6378" s="62">
        <v>0.41</v>
      </c>
      <c r="I6378" s="62">
        <v>20.75</v>
      </c>
      <c r="J6378" s="62">
        <v>154.38</v>
      </c>
      <c r="K6378" s="62">
        <v>4.8499999999999996</v>
      </c>
      <c r="L6378" s="62">
        <v>33</v>
      </c>
      <c r="M6378" s="62">
        <v>0.34</v>
      </c>
      <c r="N6378" s="63"/>
      <c r="O6378" s="63"/>
      <c r="P6378" s="63"/>
      <c r="Q6378" s="63"/>
      <c r="R6378" s="63"/>
      <c r="S6378" s="63"/>
      <c r="T6378" s="63"/>
      <c r="U6378" s="63"/>
      <c r="V6378" s="63"/>
      <c r="W6378" s="63"/>
      <c r="X6378" s="63"/>
      <c r="Y6378" s="63"/>
      <c r="Z6378" s="62">
        <v>0</v>
      </c>
      <c r="AA6378" s="63"/>
      <c r="AB6378" s="63"/>
      <c r="AC6378" s="62">
        <v>0</v>
      </c>
    </row>
    <row r="6379" spans="1:29" x14ac:dyDescent="0.25">
      <c r="A6379" s="61" t="s">
        <v>79</v>
      </c>
      <c r="B6379" s="61" t="s">
        <v>80</v>
      </c>
      <c r="C6379" s="62">
        <v>2008</v>
      </c>
      <c r="D6379" s="61" t="s">
        <v>86</v>
      </c>
      <c r="E6379" s="62">
        <v>60</v>
      </c>
      <c r="F6379" s="62">
        <v>16405</v>
      </c>
      <c r="G6379" s="62">
        <v>4451</v>
      </c>
      <c r="H6379" s="62">
        <v>6.18</v>
      </c>
      <c r="I6379" s="62">
        <v>273.42</v>
      </c>
      <c r="J6379" s="62">
        <v>15256.65</v>
      </c>
      <c r="K6379" s="62">
        <v>829.29</v>
      </c>
      <c r="L6379" s="62">
        <v>1716</v>
      </c>
      <c r="M6379" s="62">
        <v>2.38</v>
      </c>
      <c r="N6379" s="63"/>
      <c r="O6379" s="63"/>
      <c r="P6379" s="63"/>
      <c r="Q6379" s="63"/>
      <c r="R6379" s="63"/>
      <c r="S6379" s="63"/>
      <c r="T6379" s="63"/>
      <c r="U6379" s="63"/>
      <c r="V6379" s="63"/>
      <c r="W6379" s="63"/>
      <c r="X6379" s="63"/>
      <c r="Y6379" s="63"/>
      <c r="Z6379" s="62">
        <v>621020</v>
      </c>
      <c r="AA6379" s="62">
        <v>30276</v>
      </c>
      <c r="AB6379" s="62">
        <v>42.05</v>
      </c>
      <c r="AC6379" s="62">
        <v>10350.33</v>
      </c>
    </row>
    <row r="6380" spans="1:29" ht="30" x14ac:dyDescent="0.25">
      <c r="A6380" s="61" t="s">
        <v>120</v>
      </c>
      <c r="B6380" s="61" t="s">
        <v>121</v>
      </c>
      <c r="C6380" s="62">
        <v>2010</v>
      </c>
      <c r="D6380" s="61" t="s">
        <v>99</v>
      </c>
      <c r="E6380" s="62">
        <v>40</v>
      </c>
      <c r="F6380" s="62">
        <v>394962</v>
      </c>
      <c r="G6380" s="62">
        <v>62034</v>
      </c>
      <c r="H6380" s="62">
        <v>129.24</v>
      </c>
      <c r="I6380" s="62">
        <v>9874.0499999999993</v>
      </c>
      <c r="J6380" s="62">
        <v>367314.66</v>
      </c>
      <c r="K6380" s="62">
        <v>0</v>
      </c>
      <c r="L6380" s="63"/>
      <c r="M6380" s="63"/>
      <c r="N6380" s="63"/>
      <c r="O6380" s="63"/>
      <c r="P6380" s="63"/>
      <c r="Q6380" s="63"/>
      <c r="R6380" s="63"/>
      <c r="S6380" s="63"/>
      <c r="T6380" s="63"/>
      <c r="U6380" s="63"/>
      <c r="V6380" s="63"/>
      <c r="W6380" s="63"/>
      <c r="X6380" s="63"/>
      <c r="Y6380" s="63"/>
      <c r="Z6380" s="62">
        <v>167240</v>
      </c>
      <c r="AA6380" s="62">
        <v>11251</v>
      </c>
      <c r="AB6380" s="62">
        <v>23.44</v>
      </c>
      <c r="AC6380" s="62">
        <v>4181</v>
      </c>
    </row>
    <row r="6381" spans="1:29" x14ac:dyDescent="0.25">
      <c r="A6381" s="61" t="s">
        <v>338</v>
      </c>
      <c r="B6381" s="61" t="s">
        <v>339</v>
      </c>
      <c r="C6381" s="62">
        <v>2016</v>
      </c>
      <c r="D6381" s="61" t="s">
        <v>75</v>
      </c>
      <c r="E6381" s="62">
        <v>24</v>
      </c>
      <c r="F6381" s="62">
        <v>23324</v>
      </c>
      <c r="G6381" s="62">
        <v>5196</v>
      </c>
      <c r="H6381" s="62">
        <v>18.04</v>
      </c>
      <c r="I6381" s="62">
        <v>971.83</v>
      </c>
      <c r="J6381" s="62">
        <v>21691.32</v>
      </c>
      <c r="K6381" s="62">
        <v>3264.79</v>
      </c>
      <c r="L6381" s="62">
        <v>4357</v>
      </c>
      <c r="M6381" s="62">
        <v>15.13</v>
      </c>
      <c r="N6381" s="62">
        <v>136.03</v>
      </c>
      <c r="O6381" s="62">
        <v>39371.1</v>
      </c>
      <c r="P6381" s="63"/>
      <c r="Q6381" s="63"/>
      <c r="R6381" s="63"/>
      <c r="S6381" s="63"/>
      <c r="T6381" s="63"/>
      <c r="U6381" s="63"/>
      <c r="V6381" s="63"/>
      <c r="W6381" s="63"/>
      <c r="X6381" s="63"/>
      <c r="Y6381" s="63"/>
      <c r="Z6381" s="62">
        <v>1315.51</v>
      </c>
      <c r="AA6381" s="62">
        <v>28232</v>
      </c>
      <c r="AB6381" s="62">
        <v>98.03</v>
      </c>
      <c r="AC6381" s="62">
        <v>54.81</v>
      </c>
    </row>
    <row r="6382" spans="1:29" x14ac:dyDescent="0.25">
      <c r="A6382" s="61" t="s">
        <v>159</v>
      </c>
      <c r="B6382" s="61" t="s">
        <v>160</v>
      </c>
      <c r="C6382" s="62">
        <v>2007</v>
      </c>
      <c r="D6382" s="61" t="s">
        <v>175</v>
      </c>
      <c r="E6382" s="62">
        <v>8</v>
      </c>
      <c r="F6382" s="63"/>
      <c r="G6382" s="63"/>
      <c r="H6382" s="63"/>
      <c r="I6382" s="63"/>
      <c r="J6382" s="63"/>
      <c r="K6382" s="62">
        <v>0</v>
      </c>
      <c r="L6382" s="63"/>
      <c r="M6382" s="63"/>
      <c r="N6382" s="63"/>
      <c r="O6382" s="63"/>
      <c r="P6382" s="63"/>
      <c r="Q6382" s="63"/>
      <c r="R6382" s="63"/>
      <c r="S6382" s="63"/>
      <c r="T6382" s="63"/>
      <c r="U6382" s="63"/>
      <c r="V6382" s="63"/>
      <c r="W6382" s="63"/>
      <c r="X6382" s="63"/>
      <c r="Y6382" s="63"/>
      <c r="Z6382" s="62">
        <v>0</v>
      </c>
      <c r="AA6382" s="63"/>
      <c r="AB6382" s="63"/>
      <c r="AC6382" s="62">
        <v>0</v>
      </c>
    </row>
    <row r="6383" spans="1:29" ht="45" x14ac:dyDescent="0.25">
      <c r="A6383" s="61" t="s">
        <v>109</v>
      </c>
      <c r="B6383" s="61" t="s">
        <v>110</v>
      </c>
      <c r="C6383" s="62">
        <v>2017</v>
      </c>
      <c r="D6383" s="61" t="s">
        <v>83</v>
      </c>
      <c r="E6383" s="62">
        <v>6</v>
      </c>
      <c r="F6383" s="62">
        <v>255</v>
      </c>
      <c r="G6383" s="62">
        <v>442</v>
      </c>
      <c r="H6383" s="62">
        <v>6.14</v>
      </c>
      <c r="I6383" s="62">
        <v>42.5</v>
      </c>
      <c r="J6383" s="62">
        <v>237.15</v>
      </c>
      <c r="K6383" s="62">
        <v>0</v>
      </c>
      <c r="L6383" s="62">
        <v>1086</v>
      </c>
      <c r="M6383" s="62">
        <v>15.08</v>
      </c>
      <c r="N6383" s="63"/>
      <c r="O6383" s="63"/>
      <c r="P6383" s="62">
        <v>2420</v>
      </c>
      <c r="Q6383" s="62">
        <v>4077</v>
      </c>
      <c r="R6383" s="62">
        <v>56.63</v>
      </c>
      <c r="S6383" s="62">
        <v>403</v>
      </c>
      <c r="T6383" s="62">
        <v>30658.98</v>
      </c>
      <c r="U6383" s="62">
        <v>1484</v>
      </c>
      <c r="V6383" s="62">
        <v>2862</v>
      </c>
      <c r="W6383" s="62">
        <v>39.75</v>
      </c>
      <c r="X6383" s="62">
        <v>247</v>
      </c>
      <c r="Y6383" s="62">
        <v>33217.86</v>
      </c>
      <c r="Z6383" s="62">
        <v>6100</v>
      </c>
      <c r="AA6383" s="62">
        <v>791</v>
      </c>
      <c r="AB6383" s="62">
        <v>10.99</v>
      </c>
      <c r="AC6383" s="62">
        <v>1016.67</v>
      </c>
    </row>
    <row r="6384" spans="1:29" ht="45" x14ac:dyDescent="0.25">
      <c r="A6384" s="61" t="s">
        <v>340</v>
      </c>
      <c r="B6384" s="61" t="s">
        <v>341</v>
      </c>
      <c r="C6384" s="62">
        <v>2011</v>
      </c>
      <c r="D6384" s="61" t="s">
        <v>78</v>
      </c>
      <c r="E6384" s="62">
        <v>48</v>
      </c>
      <c r="F6384" s="62">
        <v>342640</v>
      </c>
      <c r="G6384" s="62">
        <v>42716</v>
      </c>
      <c r="H6384" s="62">
        <v>74.16</v>
      </c>
      <c r="I6384" s="62">
        <v>7138.33</v>
      </c>
      <c r="J6384" s="62">
        <v>318655.2</v>
      </c>
      <c r="K6384" s="62">
        <v>0</v>
      </c>
      <c r="L6384" s="63"/>
      <c r="M6384" s="63"/>
      <c r="N6384" s="63"/>
      <c r="O6384" s="63"/>
      <c r="P6384" s="62">
        <v>203</v>
      </c>
      <c r="Q6384" s="62">
        <v>1007</v>
      </c>
      <c r="R6384" s="62">
        <v>1.75</v>
      </c>
      <c r="S6384" s="62">
        <v>4</v>
      </c>
      <c r="T6384" s="62">
        <v>2571.81</v>
      </c>
      <c r="U6384" s="63"/>
      <c r="V6384" s="63"/>
      <c r="W6384" s="63"/>
      <c r="X6384" s="63"/>
      <c r="Y6384" s="63"/>
      <c r="Z6384" s="62">
        <v>126700</v>
      </c>
      <c r="AA6384" s="62">
        <v>10385</v>
      </c>
      <c r="AB6384" s="62">
        <v>18.03</v>
      </c>
      <c r="AC6384" s="62">
        <v>2639.58</v>
      </c>
    </row>
    <row r="6385" spans="1:29" x14ac:dyDescent="0.25">
      <c r="A6385" s="61" t="s">
        <v>95</v>
      </c>
      <c r="B6385" s="61" t="s">
        <v>96</v>
      </c>
      <c r="C6385" s="62">
        <v>2005</v>
      </c>
      <c r="D6385" s="61" t="s">
        <v>99</v>
      </c>
      <c r="E6385" s="62">
        <v>40</v>
      </c>
      <c r="F6385" s="62">
        <v>32114</v>
      </c>
      <c r="G6385" s="62">
        <v>5259</v>
      </c>
      <c r="H6385" s="62">
        <v>10.96</v>
      </c>
      <c r="I6385" s="62">
        <v>802.85</v>
      </c>
      <c r="J6385" s="62">
        <v>29866.02</v>
      </c>
      <c r="K6385" s="62">
        <v>2076</v>
      </c>
      <c r="L6385" s="62">
        <v>2766</v>
      </c>
      <c r="M6385" s="62">
        <v>5.76</v>
      </c>
      <c r="N6385" s="62">
        <v>51.9</v>
      </c>
      <c r="O6385" s="62">
        <v>25035.11</v>
      </c>
      <c r="P6385" s="63"/>
      <c r="Q6385" s="63"/>
      <c r="R6385" s="63"/>
      <c r="S6385" s="63"/>
      <c r="T6385" s="63"/>
      <c r="U6385" s="63"/>
      <c r="V6385" s="63"/>
      <c r="W6385" s="63"/>
      <c r="X6385" s="63"/>
      <c r="Y6385" s="63"/>
      <c r="Z6385" s="62">
        <v>0</v>
      </c>
      <c r="AA6385" s="63"/>
      <c r="AB6385" s="63"/>
      <c r="AC6385" s="62">
        <v>0</v>
      </c>
    </row>
    <row r="6386" spans="1:29" x14ac:dyDescent="0.25">
      <c r="A6386" s="61" t="s">
        <v>407</v>
      </c>
      <c r="B6386" s="61" t="s">
        <v>408</v>
      </c>
      <c r="C6386" s="62">
        <v>2012</v>
      </c>
      <c r="D6386" s="61" t="s">
        <v>78</v>
      </c>
      <c r="E6386" s="62">
        <v>64</v>
      </c>
      <c r="F6386" s="62">
        <v>674840</v>
      </c>
      <c r="G6386" s="62">
        <v>107744</v>
      </c>
      <c r="H6386" s="62">
        <v>140.29</v>
      </c>
      <c r="I6386" s="62">
        <v>10544.38</v>
      </c>
      <c r="J6386" s="62">
        <v>627601.19999999995</v>
      </c>
      <c r="K6386" s="62">
        <v>0</v>
      </c>
      <c r="L6386" s="63"/>
      <c r="M6386" s="63"/>
      <c r="N6386" s="63"/>
      <c r="O6386" s="63"/>
      <c r="P6386" s="63"/>
      <c r="Q6386" s="63"/>
      <c r="R6386" s="63"/>
      <c r="S6386" s="63"/>
      <c r="T6386" s="63"/>
      <c r="U6386" s="63"/>
      <c r="V6386" s="63"/>
      <c r="W6386" s="63"/>
      <c r="X6386" s="63"/>
      <c r="Y6386" s="63"/>
      <c r="Z6386" s="62">
        <v>21611.54</v>
      </c>
      <c r="AA6386" s="62">
        <v>88845</v>
      </c>
      <c r="AB6386" s="62">
        <v>115.68</v>
      </c>
      <c r="AC6386" s="62">
        <v>337.68</v>
      </c>
    </row>
    <row r="6387" spans="1:29" ht="30" x14ac:dyDescent="0.25">
      <c r="A6387" s="61" t="s">
        <v>346</v>
      </c>
      <c r="B6387" s="61" t="s">
        <v>347</v>
      </c>
      <c r="C6387" s="62">
        <v>2011</v>
      </c>
      <c r="D6387" s="61" t="s">
        <v>78</v>
      </c>
      <c r="E6387" s="62">
        <v>60</v>
      </c>
      <c r="F6387" s="62">
        <v>536160</v>
      </c>
      <c r="G6387" s="62">
        <v>73766</v>
      </c>
      <c r="H6387" s="62">
        <v>102.45</v>
      </c>
      <c r="I6387" s="62">
        <v>8936</v>
      </c>
      <c r="J6387" s="62">
        <v>498628.8</v>
      </c>
      <c r="K6387" s="62">
        <v>0</v>
      </c>
      <c r="L6387" s="63"/>
      <c r="M6387" s="63"/>
      <c r="N6387" s="63"/>
      <c r="O6387" s="63"/>
      <c r="P6387" s="63"/>
      <c r="Q6387" s="63"/>
      <c r="R6387" s="63"/>
      <c r="S6387" s="63"/>
      <c r="T6387" s="63"/>
      <c r="U6387" s="63"/>
      <c r="V6387" s="63"/>
      <c r="W6387" s="63"/>
      <c r="X6387" s="63"/>
      <c r="Y6387" s="63"/>
      <c r="Z6387" s="62">
        <v>1257.45</v>
      </c>
      <c r="AA6387" s="62">
        <v>6552</v>
      </c>
      <c r="AB6387" s="62">
        <v>9.1</v>
      </c>
      <c r="AC6387" s="62">
        <v>20.96</v>
      </c>
    </row>
    <row r="6388" spans="1:29" x14ac:dyDescent="0.25">
      <c r="A6388" s="61" t="s">
        <v>251</v>
      </c>
      <c r="B6388" s="61" t="s">
        <v>252</v>
      </c>
      <c r="C6388" s="62">
        <v>2013</v>
      </c>
      <c r="D6388" s="61" t="s">
        <v>99</v>
      </c>
      <c r="E6388" s="62">
        <v>40</v>
      </c>
      <c r="F6388" s="62">
        <v>377760</v>
      </c>
      <c r="G6388" s="62">
        <v>58659</v>
      </c>
      <c r="H6388" s="62">
        <v>122.21</v>
      </c>
      <c r="I6388" s="62">
        <v>9444</v>
      </c>
      <c r="J6388" s="62">
        <v>351316.8</v>
      </c>
      <c r="K6388" s="62">
        <v>1036.8599999999999</v>
      </c>
      <c r="L6388" s="62">
        <v>1469</v>
      </c>
      <c r="M6388" s="62">
        <v>3.06</v>
      </c>
      <c r="N6388" s="62">
        <v>25.92</v>
      </c>
      <c r="O6388" s="62">
        <v>12503.77</v>
      </c>
      <c r="P6388" s="63"/>
      <c r="Q6388" s="63"/>
      <c r="R6388" s="63"/>
      <c r="S6388" s="63"/>
      <c r="T6388" s="63"/>
      <c r="U6388" s="63"/>
      <c r="V6388" s="63"/>
      <c r="W6388" s="63"/>
      <c r="X6388" s="63"/>
      <c r="Y6388" s="63"/>
      <c r="Z6388" s="62">
        <v>1485</v>
      </c>
      <c r="AA6388" s="62">
        <v>17411</v>
      </c>
      <c r="AB6388" s="62">
        <v>36.270000000000003</v>
      </c>
      <c r="AC6388" s="62">
        <v>37.130000000000003</v>
      </c>
    </row>
    <row r="6389" spans="1:29" ht="30" x14ac:dyDescent="0.25">
      <c r="A6389" s="61" t="s">
        <v>277</v>
      </c>
      <c r="B6389" s="61" t="s">
        <v>278</v>
      </c>
      <c r="C6389" s="62">
        <v>2018</v>
      </c>
      <c r="D6389" s="61" t="s">
        <v>89</v>
      </c>
      <c r="E6389" s="62">
        <v>48</v>
      </c>
      <c r="F6389" s="62">
        <v>291215</v>
      </c>
      <c r="G6389" s="62">
        <v>39497</v>
      </c>
      <c r="H6389" s="62">
        <v>68.569999999999993</v>
      </c>
      <c r="I6389" s="62">
        <v>6066.98</v>
      </c>
      <c r="J6389" s="62">
        <v>270829.95</v>
      </c>
      <c r="K6389" s="62">
        <v>0</v>
      </c>
      <c r="L6389" s="63"/>
      <c r="M6389" s="63"/>
      <c r="N6389" s="63"/>
      <c r="O6389" s="63"/>
      <c r="P6389" s="63"/>
      <c r="Q6389" s="63"/>
      <c r="R6389" s="63"/>
      <c r="S6389" s="63"/>
      <c r="T6389" s="63"/>
      <c r="U6389" s="63"/>
      <c r="V6389" s="63"/>
      <c r="W6389" s="63"/>
      <c r="X6389" s="63"/>
      <c r="Y6389" s="63"/>
      <c r="Z6389" s="62">
        <v>115200</v>
      </c>
      <c r="AA6389" s="62">
        <v>6840</v>
      </c>
      <c r="AB6389" s="62">
        <v>11.88</v>
      </c>
      <c r="AC6389" s="62">
        <v>2400</v>
      </c>
    </row>
    <row r="6390" spans="1:29" ht="30" x14ac:dyDescent="0.25">
      <c r="A6390" s="61" t="s">
        <v>283</v>
      </c>
      <c r="B6390" s="61" t="s">
        <v>284</v>
      </c>
      <c r="C6390" s="62">
        <v>2016</v>
      </c>
      <c r="D6390" s="61" t="s">
        <v>72</v>
      </c>
      <c r="E6390" s="62">
        <v>134</v>
      </c>
      <c r="F6390" s="62">
        <v>711346</v>
      </c>
      <c r="G6390" s="62">
        <v>140134</v>
      </c>
      <c r="H6390" s="62">
        <v>87.15</v>
      </c>
      <c r="I6390" s="62">
        <v>5308.55</v>
      </c>
      <c r="J6390" s="62">
        <v>661551.78</v>
      </c>
      <c r="K6390" s="62">
        <v>54994.18</v>
      </c>
      <c r="L6390" s="62">
        <v>65887</v>
      </c>
      <c r="M6390" s="62">
        <v>40.97</v>
      </c>
      <c r="N6390" s="62">
        <v>410.4</v>
      </c>
      <c r="O6390" s="62">
        <v>663191.31999999995</v>
      </c>
      <c r="P6390" s="63"/>
      <c r="Q6390" s="63"/>
      <c r="R6390" s="63"/>
      <c r="S6390" s="63"/>
      <c r="T6390" s="63"/>
      <c r="U6390" s="63"/>
      <c r="V6390" s="63"/>
      <c r="W6390" s="63"/>
      <c r="X6390" s="63"/>
      <c r="Y6390" s="63"/>
      <c r="Z6390" s="62">
        <v>0</v>
      </c>
      <c r="AA6390" s="63"/>
      <c r="AB6390" s="63"/>
      <c r="AC6390" s="62">
        <v>0</v>
      </c>
    </row>
    <row r="6391" spans="1:29" ht="30" x14ac:dyDescent="0.25">
      <c r="A6391" s="61" t="s">
        <v>153</v>
      </c>
      <c r="B6391" s="61" t="s">
        <v>154</v>
      </c>
      <c r="C6391" s="62">
        <v>2014</v>
      </c>
      <c r="D6391" s="61" t="s">
        <v>135</v>
      </c>
      <c r="E6391" s="62">
        <v>371</v>
      </c>
      <c r="F6391" s="62">
        <v>1993679</v>
      </c>
      <c r="G6391" s="62">
        <v>260302</v>
      </c>
      <c r="H6391" s="62">
        <v>58.47</v>
      </c>
      <c r="I6391" s="62">
        <v>5373.8</v>
      </c>
      <c r="J6391" s="62">
        <v>1854121.47</v>
      </c>
      <c r="K6391" s="62">
        <v>358354.03</v>
      </c>
      <c r="L6391" s="62">
        <v>356134</v>
      </c>
      <c r="M6391" s="62">
        <v>79.989999999999995</v>
      </c>
      <c r="N6391" s="62">
        <v>965.91</v>
      </c>
      <c r="O6391" s="62">
        <v>4321498.7</v>
      </c>
      <c r="P6391" s="63"/>
      <c r="Q6391" s="63"/>
      <c r="R6391" s="63"/>
      <c r="S6391" s="63"/>
      <c r="T6391" s="63"/>
      <c r="U6391" s="63"/>
      <c r="V6391" s="63"/>
      <c r="W6391" s="63"/>
      <c r="X6391" s="63"/>
      <c r="Y6391" s="63"/>
      <c r="Z6391" s="62">
        <v>56946</v>
      </c>
      <c r="AA6391" s="62">
        <v>546222</v>
      </c>
      <c r="AB6391" s="62">
        <v>122.69</v>
      </c>
      <c r="AC6391" s="62">
        <v>153.49</v>
      </c>
    </row>
    <row r="6392" spans="1:29" x14ac:dyDescent="0.25">
      <c r="A6392" s="61" t="s">
        <v>260</v>
      </c>
      <c r="B6392" s="61" t="s">
        <v>261</v>
      </c>
      <c r="C6392" s="62">
        <v>2003</v>
      </c>
      <c r="D6392" s="61" t="s">
        <v>89</v>
      </c>
      <c r="E6392" s="62">
        <v>54</v>
      </c>
      <c r="F6392" s="62">
        <v>96078</v>
      </c>
      <c r="G6392" s="62">
        <v>9243</v>
      </c>
      <c r="H6392" s="62">
        <v>14.26</v>
      </c>
      <c r="I6392" s="62">
        <v>1779.22</v>
      </c>
      <c r="J6392" s="62">
        <v>89352.54</v>
      </c>
      <c r="K6392" s="62">
        <v>10931</v>
      </c>
      <c r="L6392" s="62">
        <v>6842</v>
      </c>
      <c r="M6392" s="62">
        <v>10.56</v>
      </c>
      <c r="N6392" s="62">
        <v>202.43</v>
      </c>
      <c r="O6392" s="62">
        <v>131820.21</v>
      </c>
      <c r="P6392" s="63"/>
      <c r="Q6392" s="63"/>
      <c r="R6392" s="63"/>
      <c r="S6392" s="63"/>
      <c r="T6392" s="63"/>
      <c r="U6392" s="63"/>
      <c r="V6392" s="63"/>
      <c r="W6392" s="63"/>
      <c r="X6392" s="63"/>
      <c r="Y6392" s="63"/>
      <c r="Z6392" s="62">
        <v>883</v>
      </c>
      <c r="AA6392" s="62">
        <v>5697</v>
      </c>
      <c r="AB6392" s="62">
        <v>8.7899999999999991</v>
      </c>
      <c r="AC6392" s="62">
        <v>16.350000000000001</v>
      </c>
    </row>
    <row r="6393" spans="1:29" ht="30" x14ac:dyDescent="0.25">
      <c r="A6393" s="61" t="s">
        <v>231</v>
      </c>
      <c r="B6393" s="61" t="s">
        <v>232</v>
      </c>
      <c r="C6393" s="62">
        <v>2013</v>
      </c>
      <c r="D6393" s="61" t="s">
        <v>99</v>
      </c>
      <c r="E6393" s="62">
        <v>66</v>
      </c>
      <c r="F6393" s="62">
        <v>271907</v>
      </c>
      <c r="G6393" s="62">
        <v>34646</v>
      </c>
      <c r="H6393" s="62">
        <v>43.74</v>
      </c>
      <c r="I6393" s="62">
        <v>4119.8</v>
      </c>
      <c r="J6393" s="62">
        <v>252873.51</v>
      </c>
      <c r="K6393" s="62">
        <v>25599.42</v>
      </c>
      <c r="L6393" s="62">
        <v>31812</v>
      </c>
      <c r="M6393" s="62">
        <v>40.17</v>
      </c>
      <c r="N6393" s="62">
        <v>387.87</v>
      </c>
      <c r="O6393" s="62">
        <v>308711.06</v>
      </c>
      <c r="P6393" s="63"/>
      <c r="Q6393" s="63"/>
      <c r="R6393" s="63"/>
      <c r="S6393" s="63"/>
      <c r="T6393" s="63"/>
      <c r="U6393" s="63"/>
      <c r="V6393" s="63"/>
      <c r="W6393" s="63"/>
      <c r="X6393" s="63"/>
      <c r="Y6393" s="63"/>
      <c r="Z6393" s="62">
        <v>2531</v>
      </c>
      <c r="AA6393" s="62">
        <v>19862</v>
      </c>
      <c r="AB6393" s="62">
        <v>25.08</v>
      </c>
      <c r="AC6393" s="62">
        <v>38.35</v>
      </c>
    </row>
    <row r="6394" spans="1:29" x14ac:dyDescent="0.25">
      <c r="A6394" s="61" t="s">
        <v>540</v>
      </c>
      <c r="B6394" s="61" t="s">
        <v>541</v>
      </c>
      <c r="C6394" s="62">
        <v>2018</v>
      </c>
      <c r="D6394" s="61" t="s">
        <v>78</v>
      </c>
      <c r="E6394" s="62">
        <v>44</v>
      </c>
      <c r="F6394" s="62">
        <v>305100</v>
      </c>
      <c r="G6394" s="62">
        <v>29542</v>
      </c>
      <c r="H6394" s="62">
        <v>55.95</v>
      </c>
      <c r="I6394" s="62">
        <v>6934.09</v>
      </c>
      <c r="J6394" s="62">
        <v>283743</v>
      </c>
      <c r="K6394" s="62">
        <v>0</v>
      </c>
      <c r="L6394" s="63"/>
      <c r="M6394" s="63"/>
      <c r="N6394" s="63"/>
      <c r="O6394" s="63"/>
      <c r="P6394" s="63"/>
      <c r="Q6394" s="63"/>
      <c r="R6394" s="63"/>
      <c r="S6394" s="63"/>
      <c r="T6394" s="63"/>
      <c r="U6394" s="63"/>
      <c r="V6394" s="63"/>
      <c r="W6394" s="63"/>
      <c r="X6394" s="63"/>
      <c r="Y6394" s="63"/>
      <c r="Z6394" s="62">
        <v>41300</v>
      </c>
      <c r="AA6394" s="62">
        <v>1516</v>
      </c>
      <c r="AB6394" s="62">
        <v>2.87</v>
      </c>
      <c r="AC6394" s="62">
        <v>938.64</v>
      </c>
    </row>
    <row r="6395" spans="1:29" ht="45" x14ac:dyDescent="0.25">
      <c r="A6395" s="61" t="s">
        <v>214</v>
      </c>
      <c r="B6395" s="61" t="s">
        <v>215</v>
      </c>
      <c r="C6395" s="62">
        <v>2017</v>
      </c>
      <c r="D6395" s="61" t="s">
        <v>89</v>
      </c>
      <c r="E6395" s="62">
        <v>100</v>
      </c>
      <c r="F6395" s="62">
        <v>338417</v>
      </c>
      <c r="G6395" s="62">
        <v>58271</v>
      </c>
      <c r="H6395" s="62">
        <v>48.56</v>
      </c>
      <c r="I6395" s="62">
        <v>3384.17</v>
      </c>
      <c r="J6395" s="62">
        <v>314727.81</v>
      </c>
      <c r="K6395" s="62">
        <v>35669.25</v>
      </c>
      <c r="L6395" s="62">
        <v>22765</v>
      </c>
      <c r="M6395" s="62">
        <v>18.97</v>
      </c>
      <c r="N6395" s="62">
        <v>356.69</v>
      </c>
      <c r="O6395" s="62">
        <v>430146.22</v>
      </c>
      <c r="P6395" s="63"/>
      <c r="Q6395" s="63"/>
      <c r="R6395" s="63"/>
      <c r="S6395" s="63"/>
      <c r="T6395" s="63"/>
      <c r="U6395" s="63"/>
      <c r="V6395" s="63"/>
      <c r="W6395" s="63"/>
      <c r="X6395" s="63"/>
      <c r="Y6395" s="63"/>
      <c r="Z6395" s="62">
        <v>2886</v>
      </c>
      <c r="AA6395" s="62">
        <v>16407</v>
      </c>
      <c r="AB6395" s="62">
        <v>13.67</v>
      </c>
      <c r="AC6395" s="62">
        <v>28.86</v>
      </c>
    </row>
    <row r="6396" spans="1:29" x14ac:dyDescent="0.25">
      <c r="A6396" s="61" t="s">
        <v>306</v>
      </c>
      <c r="B6396" s="61" t="s">
        <v>307</v>
      </c>
      <c r="C6396" s="62">
        <v>2015</v>
      </c>
      <c r="D6396" s="61" t="s">
        <v>99</v>
      </c>
      <c r="E6396" s="62">
        <v>41</v>
      </c>
      <c r="F6396" s="62">
        <v>319440</v>
      </c>
      <c r="G6396" s="62">
        <v>55288</v>
      </c>
      <c r="H6396" s="62">
        <v>112.37</v>
      </c>
      <c r="I6396" s="62">
        <v>7791.22</v>
      </c>
      <c r="J6396" s="62">
        <v>297079.2</v>
      </c>
      <c r="K6396" s="62">
        <v>0</v>
      </c>
      <c r="L6396" s="63"/>
      <c r="M6396" s="63"/>
      <c r="N6396" s="63"/>
      <c r="O6396" s="63"/>
      <c r="P6396" s="63"/>
      <c r="Q6396" s="63"/>
      <c r="R6396" s="63"/>
      <c r="S6396" s="63"/>
      <c r="T6396" s="63"/>
      <c r="U6396" s="63"/>
      <c r="V6396" s="63"/>
      <c r="W6396" s="63"/>
      <c r="X6396" s="63"/>
      <c r="Y6396" s="63"/>
      <c r="Z6396" s="62">
        <v>667.29</v>
      </c>
      <c r="AA6396" s="62">
        <v>11948</v>
      </c>
      <c r="AB6396" s="62">
        <v>24.28</v>
      </c>
      <c r="AC6396" s="62">
        <v>16.28</v>
      </c>
    </row>
    <row r="6397" spans="1:29" ht="30" x14ac:dyDescent="0.25">
      <c r="A6397" s="61" t="s">
        <v>237</v>
      </c>
      <c r="B6397" s="61" t="s">
        <v>238</v>
      </c>
      <c r="C6397" s="62">
        <v>2008</v>
      </c>
      <c r="D6397" s="61" t="s">
        <v>94</v>
      </c>
      <c r="E6397" s="62">
        <v>20</v>
      </c>
      <c r="F6397" s="62">
        <v>266</v>
      </c>
      <c r="G6397" s="62">
        <v>18</v>
      </c>
      <c r="H6397" s="62">
        <v>0.08</v>
      </c>
      <c r="I6397" s="62">
        <v>13.3</v>
      </c>
      <c r="J6397" s="62">
        <v>247.38</v>
      </c>
      <c r="K6397" s="62">
        <v>17001.939999999999</v>
      </c>
      <c r="L6397" s="62">
        <v>22981</v>
      </c>
      <c r="M6397" s="62">
        <v>95.75</v>
      </c>
      <c r="N6397" s="62">
        <v>850.1</v>
      </c>
      <c r="O6397" s="62">
        <v>205031.49</v>
      </c>
      <c r="P6397" s="63"/>
      <c r="Q6397" s="63"/>
      <c r="R6397" s="63"/>
      <c r="S6397" s="63"/>
      <c r="T6397" s="63"/>
      <c r="U6397" s="63"/>
      <c r="V6397" s="63"/>
      <c r="W6397" s="63"/>
      <c r="X6397" s="63"/>
      <c r="Y6397" s="63"/>
      <c r="Z6397" s="62">
        <v>307685</v>
      </c>
      <c r="AA6397" s="62">
        <v>13007</v>
      </c>
      <c r="AB6397" s="62">
        <v>54.2</v>
      </c>
      <c r="AC6397" s="62">
        <v>15384.25</v>
      </c>
    </row>
    <row r="6398" spans="1:29" x14ac:dyDescent="0.25">
      <c r="A6398" s="61" t="s">
        <v>332</v>
      </c>
      <c r="B6398" s="61" t="s">
        <v>333</v>
      </c>
      <c r="C6398" s="62">
        <v>2008</v>
      </c>
      <c r="D6398" s="61" t="s">
        <v>89</v>
      </c>
      <c r="E6398" s="62">
        <v>269</v>
      </c>
      <c r="F6398" s="62">
        <v>2889787</v>
      </c>
      <c r="G6398" s="62">
        <v>414202</v>
      </c>
      <c r="H6398" s="62">
        <v>128.32</v>
      </c>
      <c r="I6398" s="62">
        <v>10742.7</v>
      </c>
      <c r="J6398" s="62">
        <v>2687501.91</v>
      </c>
      <c r="K6398" s="62">
        <v>24138.7</v>
      </c>
      <c r="L6398" s="62">
        <v>32189</v>
      </c>
      <c r="M6398" s="62">
        <v>9.9700000000000006</v>
      </c>
      <c r="N6398" s="62">
        <v>89.73</v>
      </c>
      <c r="O6398" s="62">
        <v>291095.83</v>
      </c>
      <c r="P6398" s="63"/>
      <c r="Q6398" s="63"/>
      <c r="R6398" s="63"/>
      <c r="S6398" s="63"/>
      <c r="T6398" s="63"/>
      <c r="U6398" s="63"/>
      <c r="V6398" s="63"/>
      <c r="W6398" s="63"/>
      <c r="X6398" s="63"/>
      <c r="Y6398" s="63"/>
      <c r="Z6398" s="62">
        <v>2107086</v>
      </c>
      <c r="AA6398" s="62">
        <v>276265</v>
      </c>
      <c r="AB6398" s="62">
        <v>85.58</v>
      </c>
      <c r="AC6398" s="62">
        <v>7833.03</v>
      </c>
    </row>
    <row r="6399" spans="1:29" ht="30" x14ac:dyDescent="0.25">
      <c r="A6399" s="61" t="s">
        <v>216</v>
      </c>
      <c r="B6399" s="61" t="s">
        <v>217</v>
      </c>
      <c r="C6399" s="62">
        <v>2009</v>
      </c>
      <c r="D6399" s="61" t="s">
        <v>86</v>
      </c>
      <c r="E6399" s="62">
        <v>177</v>
      </c>
      <c r="F6399" s="62">
        <v>1198921</v>
      </c>
      <c r="G6399" s="62">
        <v>174449</v>
      </c>
      <c r="H6399" s="62">
        <v>82.13</v>
      </c>
      <c r="I6399" s="62">
        <v>6773.56</v>
      </c>
      <c r="J6399" s="62">
        <v>1114996.53</v>
      </c>
      <c r="K6399" s="62">
        <v>152859.35999999999</v>
      </c>
      <c r="L6399" s="62">
        <v>261627</v>
      </c>
      <c r="M6399" s="62">
        <v>123.18</v>
      </c>
      <c r="N6399" s="62">
        <v>863.61</v>
      </c>
      <c r="O6399" s="62">
        <v>1843376.88</v>
      </c>
      <c r="P6399" s="63"/>
      <c r="Q6399" s="63"/>
      <c r="R6399" s="63"/>
      <c r="S6399" s="63"/>
      <c r="T6399" s="63"/>
      <c r="U6399" s="63"/>
      <c r="V6399" s="63"/>
      <c r="W6399" s="63"/>
      <c r="X6399" s="63"/>
      <c r="Y6399" s="63"/>
      <c r="Z6399" s="62">
        <v>20109</v>
      </c>
      <c r="AA6399" s="62">
        <v>217679</v>
      </c>
      <c r="AB6399" s="62">
        <v>102.49</v>
      </c>
      <c r="AC6399" s="62">
        <v>113.61</v>
      </c>
    </row>
    <row r="6400" spans="1:29" ht="45" x14ac:dyDescent="0.25">
      <c r="A6400" s="61" t="s">
        <v>326</v>
      </c>
      <c r="B6400" s="61" t="s">
        <v>327</v>
      </c>
      <c r="C6400" s="62">
        <v>2004</v>
      </c>
      <c r="D6400" s="61" t="s">
        <v>94</v>
      </c>
      <c r="E6400" s="62">
        <v>10</v>
      </c>
      <c r="F6400" s="62">
        <v>76303</v>
      </c>
      <c r="G6400" s="62">
        <v>8635</v>
      </c>
      <c r="H6400" s="62">
        <v>71.959999999999994</v>
      </c>
      <c r="I6400" s="62">
        <v>7630.3</v>
      </c>
      <c r="J6400" s="62">
        <v>70961.789999999994</v>
      </c>
      <c r="K6400" s="62">
        <v>0</v>
      </c>
      <c r="L6400" s="63"/>
      <c r="M6400" s="63"/>
      <c r="N6400" s="63"/>
      <c r="O6400" s="63"/>
      <c r="P6400" s="62">
        <v>8282</v>
      </c>
      <c r="Q6400" s="62">
        <v>8040</v>
      </c>
      <c r="R6400" s="62">
        <v>67</v>
      </c>
      <c r="S6400" s="62">
        <v>828</v>
      </c>
      <c r="T6400" s="62">
        <v>104924.66</v>
      </c>
      <c r="U6400" s="62">
        <v>36</v>
      </c>
      <c r="V6400" s="62">
        <v>48</v>
      </c>
      <c r="W6400" s="62">
        <v>0.4</v>
      </c>
      <c r="X6400" s="62">
        <v>3</v>
      </c>
      <c r="Y6400" s="62">
        <v>805.82</v>
      </c>
      <c r="Z6400" s="62">
        <v>97000</v>
      </c>
      <c r="AA6400" s="62">
        <v>3252</v>
      </c>
      <c r="AB6400" s="62">
        <v>27.1</v>
      </c>
      <c r="AC6400" s="62">
        <v>9700</v>
      </c>
    </row>
    <row r="6401" spans="1:29" ht="30" x14ac:dyDescent="0.25">
      <c r="A6401" s="61" t="s">
        <v>452</v>
      </c>
      <c r="B6401" s="61" t="s">
        <v>453</v>
      </c>
      <c r="C6401" s="62">
        <v>2018</v>
      </c>
      <c r="D6401" s="61" t="s">
        <v>75</v>
      </c>
      <c r="E6401" s="62">
        <v>12</v>
      </c>
      <c r="F6401" s="62">
        <v>467</v>
      </c>
      <c r="G6401" s="62">
        <v>132</v>
      </c>
      <c r="H6401" s="62">
        <v>0.92</v>
      </c>
      <c r="I6401" s="62">
        <v>38.92</v>
      </c>
      <c r="J6401" s="62">
        <v>434.31</v>
      </c>
      <c r="K6401" s="62">
        <v>286.13</v>
      </c>
      <c r="L6401" s="62">
        <v>483</v>
      </c>
      <c r="M6401" s="62">
        <v>3.35</v>
      </c>
      <c r="N6401" s="62">
        <v>23.84</v>
      </c>
      <c r="O6401" s="62">
        <v>3450.53</v>
      </c>
      <c r="P6401" s="63"/>
      <c r="Q6401" s="63"/>
      <c r="R6401" s="63"/>
      <c r="S6401" s="63"/>
      <c r="T6401" s="63"/>
      <c r="U6401" s="63"/>
      <c r="V6401" s="63"/>
      <c r="W6401" s="63"/>
      <c r="X6401" s="63"/>
      <c r="Y6401" s="63"/>
      <c r="Z6401" s="62">
        <v>216</v>
      </c>
      <c r="AA6401" s="62">
        <v>10056</v>
      </c>
      <c r="AB6401" s="62">
        <v>69.83</v>
      </c>
      <c r="AC6401" s="62">
        <v>18</v>
      </c>
    </row>
    <row r="6402" spans="1:29" x14ac:dyDescent="0.25">
      <c r="A6402" s="61" t="s">
        <v>471</v>
      </c>
      <c r="B6402" s="61" t="s">
        <v>472</v>
      </c>
      <c r="C6402" s="62">
        <v>2006</v>
      </c>
      <c r="D6402" s="61" t="s">
        <v>89</v>
      </c>
      <c r="E6402" s="62">
        <v>78</v>
      </c>
      <c r="F6402" s="62">
        <v>113040</v>
      </c>
      <c r="G6402" s="62">
        <v>10644</v>
      </c>
      <c r="H6402" s="62">
        <v>11.37</v>
      </c>
      <c r="I6402" s="62">
        <v>1449.23</v>
      </c>
      <c r="J6402" s="62">
        <v>105127.2</v>
      </c>
      <c r="K6402" s="62">
        <v>28174.59</v>
      </c>
      <c r="L6402" s="62">
        <v>51202</v>
      </c>
      <c r="M6402" s="62">
        <v>54.7</v>
      </c>
      <c r="N6402" s="62">
        <v>361.21</v>
      </c>
      <c r="O6402" s="62">
        <v>339765.81</v>
      </c>
      <c r="P6402" s="63"/>
      <c r="Q6402" s="63"/>
      <c r="R6402" s="63"/>
      <c r="S6402" s="63"/>
      <c r="T6402" s="63"/>
      <c r="U6402" s="63"/>
      <c r="V6402" s="63"/>
      <c r="W6402" s="63"/>
      <c r="X6402" s="63"/>
      <c r="Y6402" s="63"/>
      <c r="Z6402" s="62">
        <v>162000</v>
      </c>
      <c r="AA6402" s="62">
        <v>14949</v>
      </c>
      <c r="AB6402" s="62">
        <v>15.97</v>
      </c>
      <c r="AC6402" s="62">
        <v>2076.92</v>
      </c>
    </row>
    <row r="6403" spans="1:29" ht="30" x14ac:dyDescent="0.25">
      <c r="A6403" s="61" t="s">
        <v>287</v>
      </c>
      <c r="B6403" s="61" t="s">
        <v>288</v>
      </c>
      <c r="C6403" s="62">
        <v>2012</v>
      </c>
      <c r="D6403" s="61" t="s">
        <v>175</v>
      </c>
      <c r="E6403" s="62">
        <v>8</v>
      </c>
      <c r="F6403" s="63"/>
      <c r="G6403" s="63"/>
      <c r="H6403" s="63"/>
      <c r="I6403" s="63"/>
      <c r="J6403" s="63"/>
      <c r="K6403" s="62">
        <v>0</v>
      </c>
      <c r="L6403" s="63"/>
      <c r="M6403" s="63"/>
      <c r="N6403" s="63"/>
      <c r="O6403" s="63"/>
      <c r="P6403" s="63"/>
      <c r="Q6403" s="63"/>
      <c r="R6403" s="63"/>
      <c r="S6403" s="63"/>
      <c r="T6403" s="63"/>
      <c r="U6403" s="63"/>
      <c r="V6403" s="63"/>
      <c r="W6403" s="63"/>
      <c r="X6403" s="63"/>
      <c r="Y6403" s="63"/>
      <c r="Z6403" s="62">
        <v>0</v>
      </c>
      <c r="AA6403" s="63"/>
      <c r="AB6403" s="63"/>
      <c r="AC6403" s="62">
        <v>0</v>
      </c>
    </row>
    <row r="6404" spans="1:29" x14ac:dyDescent="0.25">
      <c r="A6404" s="61" t="s">
        <v>163</v>
      </c>
      <c r="B6404" s="61" t="s">
        <v>164</v>
      </c>
      <c r="C6404" s="62">
        <v>2013</v>
      </c>
      <c r="D6404" s="61" t="s">
        <v>226</v>
      </c>
      <c r="E6404" s="62">
        <v>110</v>
      </c>
      <c r="F6404" s="62">
        <v>1388580</v>
      </c>
      <c r="G6404" s="62">
        <v>163052</v>
      </c>
      <c r="H6404" s="62">
        <v>123.52</v>
      </c>
      <c r="I6404" s="62">
        <v>12623.45</v>
      </c>
      <c r="J6404" s="62">
        <v>1291379.3999999999</v>
      </c>
      <c r="K6404" s="62">
        <v>25459.75</v>
      </c>
      <c r="L6404" s="62">
        <v>11595</v>
      </c>
      <c r="M6404" s="62">
        <v>8.7799999999999994</v>
      </c>
      <c r="N6404" s="62">
        <v>231.45</v>
      </c>
      <c r="O6404" s="62">
        <v>307026.74</v>
      </c>
      <c r="P6404" s="63"/>
      <c r="Q6404" s="63"/>
      <c r="R6404" s="63"/>
      <c r="S6404" s="63"/>
      <c r="T6404" s="63"/>
      <c r="U6404" s="63"/>
      <c r="V6404" s="63"/>
      <c r="W6404" s="63"/>
      <c r="X6404" s="63"/>
      <c r="Y6404" s="63"/>
      <c r="Z6404" s="62">
        <v>829287</v>
      </c>
      <c r="AA6404" s="62">
        <v>66287</v>
      </c>
      <c r="AB6404" s="62">
        <v>50.22</v>
      </c>
      <c r="AC6404" s="62">
        <v>7538.97</v>
      </c>
    </row>
    <row r="6405" spans="1:29" x14ac:dyDescent="0.25">
      <c r="A6405" s="61" t="s">
        <v>105</v>
      </c>
      <c r="B6405" s="61" t="s">
        <v>106</v>
      </c>
      <c r="C6405" s="62">
        <v>2013</v>
      </c>
      <c r="D6405" s="61" t="s">
        <v>78</v>
      </c>
      <c r="E6405" s="62">
        <v>36</v>
      </c>
      <c r="F6405" s="62">
        <v>102320</v>
      </c>
      <c r="G6405" s="62">
        <v>17031</v>
      </c>
      <c r="H6405" s="62">
        <v>39.42</v>
      </c>
      <c r="I6405" s="62">
        <v>2842.22</v>
      </c>
      <c r="J6405" s="62">
        <v>95157.6</v>
      </c>
      <c r="K6405" s="62">
        <v>15360</v>
      </c>
      <c r="L6405" s="62">
        <v>18460</v>
      </c>
      <c r="M6405" s="62">
        <v>42.73</v>
      </c>
      <c r="N6405" s="62">
        <v>426.67</v>
      </c>
      <c r="O6405" s="62">
        <v>185230.85</v>
      </c>
      <c r="P6405" s="63"/>
      <c r="Q6405" s="63"/>
      <c r="R6405" s="63"/>
      <c r="S6405" s="63"/>
      <c r="T6405" s="63"/>
      <c r="U6405" s="63"/>
      <c r="V6405" s="63"/>
      <c r="W6405" s="63"/>
      <c r="X6405" s="63"/>
      <c r="Y6405" s="63"/>
      <c r="Z6405" s="62">
        <v>521.36</v>
      </c>
      <c r="AA6405" s="62">
        <v>2837</v>
      </c>
      <c r="AB6405" s="62">
        <v>6.57</v>
      </c>
      <c r="AC6405" s="62">
        <v>14.48</v>
      </c>
    </row>
    <row r="6406" spans="1:29" x14ac:dyDescent="0.25">
      <c r="A6406" s="61" t="s">
        <v>315</v>
      </c>
      <c r="B6406" s="61" t="s">
        <v>316</v>
      </c>
      <c r="C6406" s="62">
        <v>2016</v>
      </c>
      <c r="D6406" s="61" t="s">
        <v>75</v>
      </c>
      <c r="E6406" s="62">
        <v>12</v>
      </c>
      <c r="F6406" s="62">
        <v>1259</v>
      </c>
      <c r="G6406" s="62">
        <v>247</v>
      </c>
      <c r="H6406" s="62">
        <v>1.72</v>
      </c>
      <c r="I6406" s="62">
        <v>104.92</v>
      </c>
      <c r="J6406" s="62">
        <v>1170.8699999999999</v>
      </c>
      <c r="K6406" s="62">
        <v>0</v>
      </c>
      <c r="L6406" s="63"/>
      <c r="M6406" s="63"/>
      <c r="N6406" s="63"/>
      <c r="O6406" s="63"/>
      <c r="P6406" s="63"/>
      <c r="Q6406" s="63"/>
      <c r="R6406" s="63"/>
      <c r="S6406" s="63"/>
      <c r="T6406" s="63"/>
      <c r="U6406" s="63"/>
      <c r="V6406" s="63"/>
      <c r="W6406" s="63"/>
      <c r="X6406" s="63"/>
      <c r="Y6406" s="63"/>
      <c r="Z6406" s="62">
        <v>590.04</v>
      </c>
      <c r="AA6406" s="62">
        <v>13620</v>
      </c>
      <c r="AB6406" s="62">
        <v>94.58</v>
      </c>
      <c r="AC6406" s="62">
        <v>49.17</v>
      </c>
    </row>
    <row r="6407" spans="1:29" x14ac:dyDescent="0.25">
      <c r="A6407" s="61" t="s">
        <v>235</v>
      </c>
      <c r="B6407" s="61" t="s">
        <v>236</v>
      </c>
      <c r="C6407" s="62">
        <v>2017</v>
      </c>
      <c r="D6407" s="61" t="s">
        <v>72</v>
      </c>
      <c r="E6407" s="62">
        <v>80</v>
      </c>
      <c r="F6407" s="62">
        <v>365040</v>
      </c>
      <c r="G6407" s="62">
        <v>50434</v>
      </c>
      <c r="H6407" s="62">
        <v>52.54</v>
      </c>
      <c r="I6407" s="62">
        <v>4563</v>
      </c>
      <c r="J6407" s="62">
        <v>339487.2</v>
      </c>
      <c r="K6407" s="62">
        <v>27329.21</v>
      </c>
      <c r="L6407" s="62">
        <v>24147</v>
      </c>
      <c r="M6407" s="62">
        <v>25.15</v>
      </c>
      <c r="N6407" s="62">
        <v>341.62</v>
      </c>
      <c r="O6407" s="62">
        <v>329571.11</v>
      </c>
      <c r="P6407" s="63"/>
      <c r="Q6407" s="63"/>
      <c r="R6407" s="63"/>
      <c r="S6407" s="63"/>
      <c r="T6407" s="63"/>
      <c r="U6407" s="63"/>
      <c r="V6407" s="63"/>
      <c r="W6407" s="63"/>
      <c r="X6407" s="63"/>
      <c r="Y6407" s="63"/>
      <c r="Z6407" s="62">
        <v>221500</v>
      </c>
      <c r="AA6407" s="62">
        <v>12019</v>
      </c>
      <c r="AB6407" s="62">
        <v>12.52</v>
      </c>
      <c r="AC6407" s="62">
        <v>2768.75</v>
      </c>
    </row>
    <row r="6408" spans="1:29" x14ac:dyDescent="0.25">
      <c r="A6408" s="61" t="s">
        <v>273</v>
      </c>
      <c r="B6408" s="61" t="s">
        <v>274</v>
      </c>
      <c r="C6408" s="62">
        <v>2011</v>
      </c>
      <c r="D6408" s="61" t="s">
        <v>78</v>
      </c>
      <c r="E6408" s="62">
        <v>32</v>
      </c>
      <c r="F6408" s="62">
        <v>109520</v>
      </c>
      <c r="G6408" s="62">
        <v>20850</v>
      </c>
      <c r="H6408" s="62">
        <v>54.3</v>
      </c>
      <c r="I6408" s="62">
        <v>3422.5</v>
      </c>
      <c r="J6408" s="62">
        <v>101853.6</v>
      </c>
      <c r="K6408" s="62">
        <v>11477.21</v>
      </c>
      <c r="L6408" s="62">
        <v>30908</v>
      </c>
      <c r="M6408" s="62">
        <v>80.489999999999995</v>
      </c>
      <c r="N6408" s="62">
        <v>358.66</v>
      </c>
      <c r="O6408" s="62">
        <v>138407.07999999999</v>
      </c>
      <c r="P6408" s="63"/>
      <c r="Q6408" s="63"/>
      <c r="R6408" s="63"/>
      <c r="S6408" s="63"/>
      <c r="T6408" s="63"/>
      <c r="U6408" s="63"/>
      <c r="V6408" s="63"/>
      <c r="W6408" s="63"/>
      <c r="X6408" s="63"/>
      <c r="Y6408" s="63"/>
      <c r="Z6408" s="62">
        <v>794.22</v>
      </c>
      <c r="AA6408" s="62">
        <v>3426</v>
      </c>
      <c r="AB6408" s="62">
        <v>8.92</v>
      </c>
      <c r="AC6408" s="62">
        <v>24.82</v>
      </c>
    </row>
    <row r="6409" spans="1:29" x14ac:dyDescent="0.25">
      <c r="A6409" s="61" t="s">
        <v>155</v>
      </c>
      <c r="B6409" s="61" t="s">
        <v>156</v>
      </c>
      <c r="C6409" s="62">
        <v>2008</v>
      </c>
      <c r="D6409" s="61" t="s">
        <v>99</v>
      </c>
      <c r="E6409" s="62">
        <v>60</v>
      </c>
      <c r="F6409" s="62">
        <v>542829</v>
      </c>
      <c r="G6409" s="62">
        <v>79888</v>
      </c>
      <c r="H6409" s="62">
        <v>110.96</v>
      </c>
      <c r="I6409" s="62">
        <v>9047.15</v>
      </c>
      <c r="J6409" s="62">
        <v>504830.97</v>
      </c>
      <c r="K6409" s="62">
        <v>0</v>
      </c>
      <c r="L6409" s="63"/>
      <c r="M6409" s="63"/>
      <c r="N6409" s="63"/>
      <c r="O6409" s="63"/>
      <c r="P6409" s="63"/>
      <c r="Q6409" s="63"/>
      <c r="R6409" s="63"/>
      <c r="S6409" s="63"/>
      <c r="T6409" s="63"/>
      <c r="U6409" s="63"/>
      <c r="V6409" s="63"/>
      <c r="W6409" s="63"/>
      <c r="X6409" s="63"/>
      <c r="Y6409" s="63"/>
      <c r="Z6409" s="62">
        <v>47387.69</v>
      </c>
      <c r="AA6409" s="62">
        <v>5313</v>
      </c>
      <c r="AB6409" s="62">
        <v>7.38</v>
      </c>
      <c r="AC6409" s="62">
        <v>789.79</v>
      </c>
    </row>
    <row r="6410" spans="1:29" ht="30" x14ac:dyDescent="0.25">
      <c r="A6410" s="61" t="s">
        <v>124</v>
      </c>
      <c r="B6410" s="61" t="s">
        <v>125</v>
      </c>
      <c r="C6410" s="62">
        <v>2008</v>
      </c>
      <c r="D6410" s="61" t="s">
        <v>78</v>
      </c>
      <c r="E6410" s="62">
        <v>38</v>
      </c>
      <c r="F6410" s="62">
        <v>82694</v>
      </c>
      <c r="G6410" s="62">
        <v>12224</v>
      </c>
      <c r="H6410" s="62">
        <v>26.81</v>
      </c>
      <c r="I6410" s="62">
        <v>2176.16</v>
      </c>
      <c r="J6410" s="62">
        <v>76905.42</v>
      </c>
      <c r="K6410" s="62">
        <v>29486.91</v>
      </c>
      <c r="L6410" s="62">
        <v>88254</v>
      </c>
      <c r="M6410" s="62">
        <v>193.54</v>
      </c>
      <c r="N6410" s="62">
        <v>775.97</v>
      </c>
      <c r="O6410" s="62">
        <v>355591.44</v>
      </c>
      <c r="P6410" s="63"/>
      <c r="Q6410" s="63"/>
      <c r="R6410" s="63"/>
      <c r="S6410" s="63"/>
      <c r="T6410" s="63"/>
      <c r="U6410" s="63"/>
      <c r="V6410" s="63"/>
      <c r="W6410" s="63"/>
      <c r="X6410" s="63"/>
      <c r="Y6410" s="63"/>
      <c r="Z6410" s="62">
        <v>179.93</v>
      </c>
      <c r="AA6410" s="62">
        <v>13042</v>
      </c>
      <c r="AB6410" s="62">
        <v>28.6</v>
      </c>
      <c r="AC6410" s="62">
        <v>4.74</v>
      </c>
    </row>
    <row r="6411" spans="1:29" ht="30" x14ac:dyDescent="0.25">
      <c r="A6411" s="61" t="s">
        <v>358</v>
      </c>
      <c r="B6411" s="61" t="s">
        <v>359</v>
      </c>
      <c r="C6411" s="62">
        <v>2015</v>
      </c>
      <c r="D6411" s="61" t="s">
        <v>78</v>
      </c>
      <c r="E6411" s="62">
        <v>54</v>
      </c>
      <c r="F6411" s="62">
        <v>469329</v>
      </c>
      <c r="G6411" s="62">
        <v>71096</v>
      </c>
      <c r="H6411" s="62">
        <v>109.72</v>
      </c>
      <c r="I6411" s="62">
        <v>8691.2800000000007</v>
      </c>
      <c r="J6411" s="62">
        <v>436475.97</v>
      </c>
      <c r="K6411" s="62">
        <v>0</v>
      </c>
      <c r="L6411" s="63"/>
      <c r="M6411" s="63"/>
      <c r="N6411" s="63"/>
      <c r="O6411" s="63"/>
      <c r="P6411" s="63"/>
      <c r="Q6411" s="63"/>
      <c r="R6411" s="63"/>
      <c r="S6411" s="63"/>
      <c r="T6411" s="63"/>
      <c r="U6411" s="63"/>
      <c r="V6411" s="63"/>
      <c r="W6411" s="63"/>
      <c r="X6411" s="63"/>
      <c r="Y6411" s="63"/>
      <c r="Z6411" s="62">
        <v>106252.6</v>
      </c>
      <c r="AA6411" s="62">
        <v>8750</v>
      </c>
      <c r="AB6411" s="62">
        <v>13.5</v>
      </c>
      <c r="AC6411" s="62">
        <v>1967.64</v>
      </c>
    </row>
    <row r="6412" spans="1:29" x14ac:dyDescent="0.25">
      <c r="A6412" s="61" t="s">
        <v>79</v>
      </c>
      <c r="B6412" s="61" t="s">
        <v>80</v>
      </c>
      <c r="C6412" s="62">
        <v>2016</v>
      </c>
      <c r="D6412" s="61" t="s">
        <v>78</v>
      </c>
      <c r="E6412" s="62">
        <v>40</v>
      </c>
      <c r="F6412" s="62">
        <v>155554</v>
      </c>
      <c r="G6412" s="62">
        <v>29000</v>
      </c>
      <c r="H6412" s="62">
        <v>60.42</v>
      </c>
      <c r="I6412" s="62">
        <v>3888.85</v>
      </c>
      <c r="J6412" s="62">
        <v>144665.22</v>
      </c>
      <c r="K6412" s="62">
        <v>25240.54</v>
      </c>
      <c r="L6412" s="62">
        <v>28667</v>
      </c>
      <c r="M6412" s="62">
        <v>59.72</v>
      </c>
      <c r="N6412" s="63"/>
      <c r="O6412" s="63"/>
      <c r="P6412" s="63"/>
      <c r="Q6412" s="63"/>
      <c r="R6412" s="63"/>
      <c r="S6412" s="63"/>
      <c r="T6412" s="63"/>
      <c r="U6412" s="63"/>
      <c r="V6412" s="63"/>
      <c r="W6412" s="63"/>
      <c r="X6412" s="63"/>
      <c r="Y6412" s="63"/>
      <c r="Z6412" s="62">
        <v>134555</v>
      </c>
      <c r="AA6412" s="62">
        <v>9097</v>
      </c>
      <c r="AB6412" s="62">
        <v>18.95</v>
      </c>
      <c r="AC6412" s="62">
        <v>3363.88</v>
      </c>
    </row>
    <row r="6413" spans="1:29" x14ac:dyDescent="0.25">
      <c r="A6413" s="61" t="s">
        <v>260</v>
      </c>
      <c r="B6413" s="61" t="s">
        <v>261</v>
      </c>
      <c r="C6413" s="62">
        <v>2004</v>
      </c>
      <c r="D6413" s="61" t="s">
        <v>226</v>
      </c>
      <c r="E6413" s="62">
        <v>50</v>
      </c>
      <c r="F6413" s="62">
        <v>175040</v>
      </c>
      <c r="G6413" s="62">
        <v>17227</v>
      </c>
      <c r="H6413" s="62">
        <v>28.71</v>
      </c>
      <c r="I6413" s="62">
        <v>3500.8</v>
      </c>
      <c r="J6413" s="62">
        <v>162787.20000000001</v>
      </c>
      <c r="K6413" s="62">
        <v>30050.69</v>
      </c>
      <c r="L6413" s="62">
        <v>33526</v>
      </c>
      <c r="M6413" s="62">
        <v>55.88</v>
      </c>
      <c r="N6413" s="62">
        <v>601.01</v>
      </c>
      <c r="O6413" s="62">
        <v>362390.23</v>
      </c>
      <c r="P6413" s="63"/>
      <c r="Q6413" s="63"/>
      <c r="R6413" s="63"/>
      <c r="S6413" s="63"/>
      <c r="T6413" s="63"/>
      <c r="U6413" s="63"/>
      <c r="V6413" s="63"/>
      <c r="W6413" s="63"/>
      <c r="X6413" s="63"/>
      <c r="Y6413" s="63"/>
      <c r="Z6413" s="62">
        <v>1859</v>
      </c>
      <c r="AA6413" s="62">
        <v>11990</v>
      </c>
      <c r="AB6413" s="62">
        <v>19.98</v>
      </c>
      <c r="AC6413" s="62">
        <v>37.18</v>
      </c>
    </row>
    <row r="6414" spans="1:29" ht="30" x14ac:dyDescent="0.25">
      <c r="A6414" s="61" t="s">
        <v>165</v>
      </c>
      <c r="B6414" s="61" t="s">
        <v>166</v>
      </c>
      <c r="C6414" s="62">
        <v>2014</v>
      </c>
      <c r="D6414" s="61" t="s">
        <v>86</v>
      </c>
      <c r="E6414" s="62">
        <v>24</v>
      </c>
      <c r="F6414" s="62">
        <v>777</v>
      </c>
      <c r="G6414" s="62">
        <v>251</v>
      </c>
      <c r="H6414" s="62">
        <v>0.87</v>
      </c>
      <c r="I6414" s="62">
        <v>32.380000000000003</v>
      </c>
      <c r="J6414" s="62">
        <v>722.61</v>
      </c>
      <c r="K6414" s="62">
        <v>0</v>
      </c>
      <c r="L6414" s="63"/>
      <c r="M6414" s="63"/>
      <c r="N6414" s="63"/>
      <c r="O6414" s="63"/>
      <c r="P6414" s="63"/>
      <c r="Q6414" s="63"/>
      <c r="R6414" s="63"/>
      <c r="S6414" s="63"/>
      <c r="T6414" s="63"/>
      <c r="U6414" s="63"/>
      <c r="V6414" s="63"/>
      <c r="W6414" s="63"/>
      <c r="X6414" s="63"/>
      <c r="Y6414" s="63"/>
      <c r="Z6414" s="62">
        <v>2.39</v>
      </c>
      <c r="AA6414" s="62">
        <v>18652</v>
      </c>
      <c r="AB6414" s="62">
        <v>64.760000000000005</v>
      </c>
      <c r="AC6414" s="62">
        <v>0.1</v>
      </c>
    </row>
    <row r="6415" spans="1:29" ht="30" x14ac:dyDescent="0.25">
      <c r="A6415" s="61" t="s">
        <v>536</v>
      </c>
      <c r="B6415" s="61" t="s">
        <v>537</v>
      </c>
      <c r="C6415" s="62">
        <v>2012</v>
      </c>
      <c r="D6415" s="61" t="s">
        <v>78</v>
      </c>
      <c r="E6415" s="62">
        <v>14</v>
      </c>
      <c r="F6415" s="62">
        <v>81840</v>
      </c>
      <c r="G6415" s="62">
        <v>12110</v>
      </c>
      <c r="H6415" s="62">
        <v>72.08</v>
      </c>
      <c r="I6415" s="62">
        <v>5845.71</v>
      </c>
      <c r="J6415" s="62">
        <v>76111.199999999997</v>
      </c>
      <c r="K6415" s="62">
        <v>0</v>
      </c>
      <c r="L6415" s="63"/>
      <c r="M6415" s="63"/>
      <c r="N6415" s="63"/>
      <c r="O6415" s="63"/>
      <c r="P6415" s="63"/>
      <c r="Q6415" s="63"/>
      <c r="R6415" s="63"/>
      <c r="S6415" s="63"/>
      <c r="T6415" s="63"/>
      <c r="U6415" s="62">
        <v>5500</v>
      </c>
      <c r="V6415" s="62">
        <v>18664</v>
      </c>
      <c r="W6415" s="62">
        <v>111.1</v>
      </c>
      <c r="X6415" s="62">
        <v>392</v>
      </c>
      <c r="Y6415" s="62">
        <v>123112</v>
      </c>
      <c r="Z6415" s="62">
        <v>459.06</v>
      </c>
      <c r="AA6415" s="62">
        <v>3904</v>
      </c>
      <c r="AB6415" s="62">
        <v>23.24</v>
      </c>
      <c r="AC6415" s="62">
        <v>32.79</v>
      </c>
    </row>
    <row r="6416" spans="1:29" ht="30" x14ac:dyDescent="0.25">
      <c r="A6416" s="61" t="s">
        <v>231</v>
      </c>
      <c r="B6416" s="61" t="s">
        <v>232</v>
      </c>
      <c r="C6416" s="62">
        <v>2006</v>
      </c>
      <c r="D6416" s="61" t="s">
        <v>99</v>
      </c>
      <c r="E6416" s="62">
        <v>66</v>
      </c>
      <c r="F6416" s="62">
        <v>294520</v>
      </c>
      <c r="G6416" s="62">
        <v>36109</v>
      </c>
      <c r="H6416" s="62">
        <v>45.59</v>
      </c>
      <c r="I6416" s="62">
        <v>4462.42</v>
      </c>
      <c r="J6416" s="62">
        <v>273903.59999999998</v>
      </c>
      <c r="K6416" s="62">
        <v>36956.35</v>
      </c>
      <c r="L6416" s="62">
        <v>52744</v>
      </c>
      <c r="M6416" s="62">
        <v>66.599999999999994</v>
      </c>
      <c r="N6416" s="62">
        <v>559.94000000000005</v>
      </c>
      <c r="O6416" s="62">
        <v>445667.75</v>
      </c>
      <c r="P6416" s="63"/>
      <c r="Q6416" s="63"/>
      <c r="R6416" s="63"/>
      <c r="S6416" s="63"/>
      <c r="T6416" s="63"/>
      <c r="U6416" s="63"/>
      <c r="V6416" s="63"/>
      <c r="W6416" s="63"/>
      <c r="X6416" s="63"/>
      <c r="Y6416" s="63"/>
      <c r="Z6416" s="62">
        <v>497780</v>
      </c>
      <c r="AA6416" s="62">
        <v>22704</v>
      </c>
      <c r="AB6416" s="62">
        <v>28.67</v>
      </c>
      <c r="AC6416" s="62">
        <v>7542.12</v>
      </c>
    </row>
    <row r="6417" spans="1:29" x14ac:dyDescent="0.25">
      <c r="A6417" s="61" t="s">
        <v>399</v>
      </c>
      <c r="B6417" s="61" t="s">
        <v>400</v>
      </c>
      <c r="C6417" s="62">
        <v>2007</v>
      </c>
      <c r="D6417" s="61" t="s">
        <v>99</v>
      </c>
      <c r="E6417" s="62">
        <v>33</v>
      </c>
      <c r="F6417" s="62">
        <v>9622</v>
      </c>
      <c r="G6417" s="62">
        <v>635</v>
      </c>
      <c r="H6417" s="62">
        <v>1.6</v>
      </c>
      <c r="I6417" s="62">
        <v>291.58</v>
      </c>
      <c r="J6417" s="62">
        <v>8948.4599999999991</v>
      </c>
      <c r="K6417" s="62">
        <v>1552</v>
      </c>
      <c r="L6417" s="62">
        <v>2263</v>
      </c>
      <c r="M6417" s="62">
        <v>5.71</v>
      </c>
      <c r="N6417" s="63"/>
      <c r="O6417" s="63"/>
      <c r="P6417" s="62">
        <v>0</v>
      </c>
      <c r="Q6417" s="62">
        <v>0</v>
      </c>
      <c r="R6417" s="62">
        <v>0</v>
      </c>
      <c r="S6417" s="62">
        <v>0</v>
      </c>
      <c r="T6417" s="62">
        <v>0</v>
      </c>
      <c r="U6417" s="62">
        <v>0</v>
      </c>
      <c r="V6417" s="62">
        <v>0</v>
      </c>
      <c r="W6417" s="62">
        <v>0</v>
      </c>
      <c r="X6417" s="62">
        <v>0</v>
      </c>
      <c r="Y6417" s="62">
        <v>0</v>
      </c>
      <c r="Z6417" s="62">
        <v>0</v>
      </c>
      <c r="AA6417" s="62">
        <v>7800</v>
      </c>
      <c r="AB6417" s="62">
        <v>19.7</v>
      </c>
      <c r="AC6417" s="62">
        <v>0</v>
      </c>
    </row>
    <row r="6418" spans="1:29" x14ac:dyDescent="0.25">
      <c r="A6418" s="61" t="s">
        <v>208</v>
      </c>
      <c r="B6418" s="61" t="s">
        <v>209</v>
      </c>
      <c r="C6418" s="62">
        <v>2008</v>
      </c>
      <c r="D6418" s="61" t="s">
        <v>175</v>
      </c>
      <c r="E6418" s="62">
        <v>8</v>
      </c>
      <c r="F6418" s="62">
        <v>0</v>
      </c>
      <c r="G6418" s="62">
        <v>0</v>
      </c>
      <c r="H6418" s="62">
        <v>0</v>
      </c>
      <c r="I6418" s="62">
        <v>0</v>
      </c>
      <c r="J6418" s="62">
        <v>0</v>
      </c>
      <c r="K6418" s="62">
        <v>0</v>
      </c>
      <c r="L6418" s="62">
        <v>0</v>
      </c>
      <c r="M6418" s="62">
        <v>0</v>
      </c>
      <c r="N6418" s="63"/>
      <c r="O6418" s="63"/>
      <c r="P6418" s="63"/>
      <c r="Q6418" s="63"/>
      <c r="R6418" s="63"/>
      <c r="S6418" s="63"/>
      <c r="T6418" s="63"/>
      <c r="U6418" s="63"/>
      <c r="V6418" s="63"/>
      <c r="W6418" s="63"/>
      <c r="X6418" s="63"/>
      <c r="Y6418" s="63"/>
      <c r="Z6418" s="62">
        <v>97</v>
      </c>
      <c r="AA6418" s="62">
        <v>390</v>
      </c>
      <c r="AB6418" s="62">
        <v>4.0599999999999996</v>
      </c>
      <c r="AC6418" s="62">
        <v>12.13</v>
      </c>
    </row>
    <row r="6419" spans="1:29" x14ac:dyDescent="0.25">
      <c r="A6419" s="61" t="s">
        <v>407</v>
      </c>
      <c r="B6419" s="61" t="s">
        <v>408</v>
      </c>
      <c r="C6419" s="62">
        <v>2005</v>
      </c>
      <c r="D6419" s="61" t="s">
        <v>78</v>
      </c>
      <c r="E6419" s="62">
        <v>64</v>
      </c>
      <c r="F6419" s="62">
        <v>484661</v>
      </c>
      <c r="G6419" s="62">
        <v>70410</v>
      </c>
      <c r="H6419" s="62">
        <v>91.68</v>
      </c>
      <c r="I6419" s="62">
        <v>7572.83</v>
      </c>
      <c r="J6419" s="62">
        <v>450734.73</v>
      </c>
      <c r="K6419" s="62">
        <v>0</v>
      </c>
      <c r="L6419" s="63"/>
      <c r="M6419" s="63"/>
      <c r="N6419" s="63"/>
      <c r="O6419" s="63"/>
      <c r="P6419" s="63"/>
      <c r="Q6419" s="63"/>
      <c r="R6419" s="63"/>
      <c r="S6419" s="63"/>
      <c r="T6419" s="63"/>
      <c r="U6419" s="63"/>
      <c r="V6419" s="63"/>
      <c r="W6419" s="63"/>
      <c r="X6419" s="63"/>
      <c r="Y6419" s="63"/>
      <c r="Z6419" s="62">
        <v>28845.67</v>
      </c>
      <c r="AA6419" s="62">
        <v>57185</v>
      </c>
      <c r="AB6419" s="62">
        <v>74.459999999999994</v>
      </c>
      <c r="AC6419" s="62">
        <v>450.71</v>
      </c>
    </row>
    <row r="6420" spans="1:29" ht="30" x14ac:dyDescent="0.25">
      <c r="A6420" s="61" t="s">
        <v>100</v>
      </c>
      <c r="B6420" s="61" t="s">
        <v>101</v>
      </c>
      <c r="C6420" s="62">
        <v>2007</v>
      </c>
      <c r="D6420" s="61" t="s">
        <v>99</v>
      </c>
      <c r="E6420" s="62">
        <v>74</v>
      </c>
      <c r="F6420" s="62">
        <v>647281</v>
      </c>
      <c r="G6420" s="62">
        <v>131723</v>
      </c>
      <c r="H6420" s="62">
        <v>148.34</v>
      </c>
      <c r="I6420" s="62">
        <v>8747.0400000000009</v>
      </c>
      <c r="J6420" s="62">
        <v>601971.32999999996</v>
      </c>
      <c r="K6420" s="62">
        <v>0</v>
      </c>
      <c r="L6420" s="63"/>
      <c r="M6420" s="63"/>
      <c r="N6420" s="63"/>
      <c r="O6420" s="63"/>
      <c r="P6420" s="62">
        <v>418</v>
      </c>
      <c r="Q6420" s="62">
        <v>1166</v>
      </c>
      <c r="R6420" s="62">
        <v>1.31</v>
      </c>
      <c r="S6420" s="62">
        <v>5</v>
      </c>
      <c r="T6420" s="62">
        <v>5295.64</v>
      </c>
      <c r="U6420" s="63"/>
      <c r="V6420" s="63"/>
      <c r="W6420" s="63"/>
      <c r="X6420" s="63"/>
      <c r="Y6420" s="63"/>
      <c r="Z6420" s="62">
        <v>1057120</v>
      </c>
      <c r="AA6420" s="62">
        <v>13783</v>
      </c>
      <c r="AB6420" s="62">
        <v>15.52</v>
      </c>
      <c r="AC6420" s="62">
        <v>14285.41</v>
      </c>
    </row>
    <row r="6421" spans="1:29" ht="30" x14ac:dyDescent="0.25">
      <c r="A6421" s="61" t="s">
        <v>415</v>
      </c>
      <c r="B6421" s="61" t="s">
        <v>416</v>
      </c>
      <c r="C6421" s="62">
        <v>2014</v>
      </c>
      <c r="D6421" s="61" t="s">
        <v>75</v>
      </c>
      <c r="E6421" s="62">
        <v>7</v>
      </c>
      <c r="F6421" s="63"/>
      <c r="G6421" s="63"/>
      <c r="H6421" s="63"/>
      <c r="I6421" s="63"/>
      <c r="J6421" s="63"/>
      <c r="K6421" s="62">
        <v>0</v>
      </c>
      <c r="L6421" s="63"/>
      <c r="M6421" s="63"/>
      <c r="N6421" s="63"/>
      <c r="O6421" s="63"/>
      <c r="P6421" s="63"/>
      <c r="Q6421" s="63"/>
      <c r="R6421" s="63"/>
      <c r="S6421" s="63"/>
      <c r="T6421" s="63"/>
      <c r="U6421" s="63"/>
      <c r="V6421" s="63"/>
      <c r="W6421" s="63"/>
      <c r="X6421" s="63"/>
      <c r="Y6421" s="63"/>
      <c r="Z6421" s="62">
        <v>47600</v>
      </c>
      <c r="AA6421" s="62">
        <v>6997</v>
      </c>
      <c r="AB6421" s="62">
        <v>83.3</v>
      </c>
      <c r="AC6421" s="62">
        <v>6800</v>
      </c>
    </row>
    <row r="6422" spans="1:29" ht="30" x14ac:dyDescent="0.25">
      <c r="A6422" s="61" t="s">
        <v>530</v>
      </c>
      <c r="B6422" s="61" t="s">
        <v>531</v>
      </c>
      <c r="C6422" s="62">
        <v>2016</v>
      </c>
      <c r="D6422" s="61" t="s">
        <v>78</v>
      </c>
      <c r="E6422" s="62">
        <v>60</v>
      </c>
      <c r="F6422" s="62">
        <v>357560</v>
      </c>
      <c r="G6422" s="62">
        <v>79307</v>
      </c>
      <c r="H6422" s="62">
        <v>110.15</v>
      </c>
      <c r="I6422" s="62">
        <v>5959.33</v>
      </c>
      <c r="J6422" s="62">
        <v>332530.8</v>
      </c>
      <c r="K6422" s="62">
        <v>0</v>
      </c>
      <c r="L6422" s="63"/>
      <c r="M6422" s="63"/>
      <c r="N6422" s="63"/>
      <c r="O6422" s="63"/>
      <c r="P6422" s="63"/>
      <c r="Q6422" s="63"/>
      <c r="R6422" s="63"/>
      <c r="S6422" s="63"/>
      <c r="T6422" s="63"/>
      <c r="U6422" s="63"/>
      <c r="V6422" s="63"/>
      <c r="W6422" s="63"/>
      <c r="X6422" s="63"/>
      <c r="Y6422" s="63"/>
      <c r="Z6422" s="62">
        <v>1109.55</v>
      </c>
      <c r="AA6422" s="62">
        <v>8390</v>
      </c>
      <c r="AB6422" s="62">
        <v>11.65</v>
      </c>
      <c r="AC6422" s="62">
        <v>18.489999999999998</v>
      </c>
    </row>
    <row r="6423" spans="1:29" x14ac:dyDescent="0.25">
      <c r="A6423" s="61" t="s">
        <v>581</v>
      </c>
      <c r="B6423" s="61" t="s">
        <v>582</v>
      </c>
      <c r="C6423" s="62">
        <v>2017</v>
      </c>
      <c r="D6423" s="61" t="s">
        <v>78</v>
      </c>
      <c r="E6423" s="62">
        <v>80</v>
      </c>
      <c r="F6423" s="62">
        <v>649920</v>
      </c>
      <c r="G6423" s="62">
        <v>90543</v>
      </c>
      <c r="H6423" s="62">
        <v>94.32</v>
      </c>
      <c r="I6423" s="62">
        <v>8124</v>
      </c>
      <c r="J6423" s="62">
        <v>604425.6</v>
      </c>
      <c r="K6423" s="62">
        <v>0</v>
      </c>
      <c r="L6423" s="63"/>
      <c r="M6423" s="63"/>
      <c r="N6423" s="63"/>
      <c r="O6423" s="63"/>
      <c r="P6423" s="63"/>
      <c r="Q6423" s="63"/>
      <c r="R6423" s="63"/>
      <c r="S6423" s="63"/>
      <c r="T6423" s="63"/>
      <c r="U6423" s="63"/>
      <c r="V6423" s="63"/>
      <c r="W6423" s="63"/>
      <c r="X6423" s="63"/>
      <c r="Y6423" s="63"/>
      <c r="Z6423" s="62">
        <v>840.85</v>
      </c>
      <c r="AA6423" s="62">
        <v>11294</v>
      </c>
      <c r="AB6423" s="62">
        <v>11.76</v>
      </c>
      <c r="AC6423" s="62">
        <v>10.51</v>
      </c>
    </row>
    <row r="6424" spans="1:29" x14ac:dyDescent="0.25">
      <c r="A6424" s="61" t="s">
        <v>102</v>
      </c>
      <c r="B6424" s="61" t="s">
        <v>103</v>
      </c>
      <c r="C6424" s="62">
        <v>2015</v>
      </c>
      <c r="D6424" s="61" t="s">
        <v>72</v>
      </c>
      <c r="E6424" s="62">
        <v>6</v>
      </c>
      <c r="F6424" s="63"/>
      <c r="G6424" s="63"/>
      <c r="H6424" s="63"/>
      <c r="I6424" s="63"/>
      <c r="J6424" s="63"/>
      <c r="K6424" s="62">
        <v>0</v>
      </c>
      <c r="L6424" s="63"/>
      <c r="M6424" s="63"/>
      <c r="N6424" s="63"/>
      <c r="O6424" s="63"/>
      <c r="P6424" s="63"/>
      <c r="Q6424" s="63"/>
      <c r="R6424" s="63"/>
      <c r="S6424" s="63"/>
      <c r="T6424" s="63"/>
      <c r="U6424" s="63"/>
      <c r="V6424" s="63"/>
      <c r="W6424" s="63"/>
      <c r="X6424" s="63"/>
      <c r="Y6424" s="63"/>
      <c r="Z6424" s="62">
        <v>0</v>
      </c>
      <c r="AA6424" s="63"/>
      <c r="AB6424" s="63"/>
      <c r="AC6424" s="62">
        <v>0</v>
      </c>
    </row>
    <row r="6425" spans="1:29" x14ac:dyDescent="0.25">
      <c r="A6425" s="61" t="s">
        <v>113</v>
      </c>
      <c r="B6425" s="61" t="s">
        <v>114</v>
      </c>
      <c r="C6425" s="62">
        <v>2016</v>
      </c>
      <c r="D6425" s="61" t="s">
        <v>99</v>
      </c>
      <c r="E6425" s="62">
        <v>75</v>
      </c>
      <c r="F6425" s="62">
        <v>222629</v>
      </c>
      <c r="G6425" s="62">
        <v>31456</v>
      </c>
      <c r="H6425" s="62">
        <v>34.950000000000003</v>
      </c>
      <c r="I6425" s="62">
        <v>2968.39</v>
      </c>
      <c r="J6425" s="62">
        <v>207044.97</v>
      </c>
      <c r="K6425" s="62">
        <v>24345.9</v>
      </c>
      <c r="L6425" s="62">
        <v>32662</v>
      </c>
      <c r="M6425" s="62">
        <v>36.29</v>
      </c>
      <c r="N6425" s="62">
        <v>324.61</v>
      </c>
      <c r="O6425" s="62">
        <v>293594.48</v>
      </c>
      <c r="P6425" s="63"/>
      <c r="Q6425" s="63"/>
      <c r="R6425" s="63"/>
      <c r="S6425" s="63"/>
      <c r="T6425" s="63"/>
      <c r="U6425" s="63"/>
      <c r="V6425" s="63"/>
      <c r="W6425" s="63"/>
      <c r="X6425" s="63"/>
      <c r="Y6425" s="63"/>
      <c r="Z6425" s="62">
        <v>287918</v>
      </c>
      <c r="AA6425" s="62">
        <v>51239</v>
      </c>
      <c r="AB6425" s="62">
        <v>56.93</v>
      </c>
      <c r="AC6425" s="62">
        <v>3838.91</v>
      </c>
    </row>
    <row r="6426" spans="1:29" ht="45" x14ac:dyDescent="0.25">
      <c r="A6426" s="61" t="s">
        <v>460</v>
      </c>
      <c r="B6426" s="61" t="s">
        <v>461</v>
      </c>
      <c r="C6426" s="62">
        <v>2017</v>
      </c>
      <c r="D6426" s="61" t="s">
        <v>78</v>
      </c>
      <c r="E6426" s="62">
        <v>48</v>
      </c>
      <c r="F6426" s="62">
        <v>484368</v>
      </c>
      <c r="G6426" s="62">
        <v>71831</v>
      </c>
      <c r="H6426" s="62">
        <v>124.71</v>
      </c>
      <c r="I6426" s="62">
        <v>10091</v>
      </c>
      <c r="J6426" s="62">
        <v>450462.24</v>
      </c>
      <c r="K6426" s="62">
        <v>0</v>
      </c>
      <c r="L6426" s="63"/>
      <c r="M6426" s="63"/>
      <c r="N6426" s="63"/>
      <c r="O6426" s="63"/>
      <c r="P6426" s="63"/>
      <c r="Q6426" s="63"/>
      <c r="R6426" s="63"/>
      <c r="S6426" s="63"/>
      <c r="T6426" s="63"/>
      <c r="U6426" s="63"/>
      <c r="V6426" s="63"/>
      <c r="W6426" s="63"/>
      <c r="X6426" s="63"/>
      <c r="Y6426" s="63"/>
      <c r="Z6426" s="62">
        <v>69852</v>
      </c>
      <c r="AA6426" s="62">
        <v>6920</v>
      </c>
      <c r="AB6426" s="62">
        <v>12.01</v>
      </c>
      <c r="AC6426" s="62">
        <v>1455.25</v>
      </c>
    </row>
    <row r="6427" spans="1:29" ht="30" x14ac:dyDescent="0.25">
      <c r="A6427" s="61" t="s">
        <v>302</v>
      </c>
      <c r="B6427" s="61" t="s">
        <v>303</v>
      </c>
      <c r="C6427" s="62">
        <v>2008</v>
      </c>
      <c r="D6427" s="61" t="s">
        <v>99</v>
      </c>
      <c r="E6427" s="62">
        <v>40</v>
      </c>
      <c r="F6427" s="62">
        <v>829680</v>
      </c>
      <c r="G6427" s="62">
        <v>685380</v>
      </c>
      <c r="H6427" s="62">
        <v>1427.88</v>
      </c>
      <c r="I6427" s="62">
        <v>20742</v>
      </c>
      <c r="J6427" s="62">
        <v>771602.4</v>
      </c>
      <c r="K6427" s="62">
        <v>0</v>
      </c>
      <c r="L6427" s="63"/>
      <c r="M6427" s="63"/>
      <c r="N6427" s="63"/>
      <c r="O6427" s="63"/>
      <c r="P6427" s="63"/>
      <c r="Q6427" s="63"/>
      <c r="R6427" s="63"/>
      <c r="S6427" s="63"/>
      <c r="T6427" s="63"/>
      <c r="U6427" s="63"/>
      <c r="V6427" s="63"/>
      <c r="W6427" s="63"/>
      <c r="X6427" s="63"/>
      <c r="Y6427" s="63"/>
      <c r="Z6427" s="62">
        <v>22900</v>
      </c>
      <c r="AA6427" s="62">
        <v>134784</v>
      </c>
      <c r="AB6427" s="62">
        <v>280.8</v>
      </c>
      <c r="AC6427" s="62">
        <v>572.5</v>
      </c>
    </row>
    <row r="6428" spans="1:29" x14ac:dyDescent="0.25">
      <c r="A6428" s="61" t="s">
        <v>338</v>
      </c>
      <c r="B6428" s="61" t="s">
        <v>339</v>
      </c>
      <c r="C6428" s="62">
        <v>2013</v>
      </c>
      <c r="D6428" s="61" t="s">
        <v>86</v>
      </c>
      <c r="E6428" s="62">
        <v>286</v>
      </c>
      <c r="F6428" s="62">
        <v>2055519</v>
      </c>
      <c r="G6428" s="62">
        <v>311608</v>
      </c>
      <c r="H6428" s="62">
        <v>90.79</v>
      </c>
      <c r="I6428" s="62">
        <v>7187.13</v>
      </c>
      <c r="J6428" s="62">
        <v>1911632.67</v>
      </c>
      <c r="K6428" s="62">
        <v>24318.14</v>
      </c>
      <c r="L6428" s="62">
        <v>46525</v>
      </c>
      <c r="M6428" s="62">
        <v>13.56</v>
      </c>
      <c r="N6428" s="62">
        <v>85.03</v>
      </c>
      <c r="O6428" s="62">
        <v>293259.71999999997</v>
      </c>
      <c r="P6428" s="63"/>
      <c r="Q6428" s="62">
        <v>1325</v>
      </c>
      <c r="R6428" s="62">
        <v>0.39</v>
      </c>
      <c r="S6428" s="63"/>
      <c r="T6428" s="63"/>
      <c r="U6428" s="62">
        <v>195</v>
      </c>
      <c r="V6428" s="62">
        <v>3241</v>
      </c>
      <c r="W6428" s="62">
        <v>0.94</v>
      </c>
      <c r="X6428" s="62">
        <v>0</v>
      </c>
      <c r="Y6428" s="62">
        <v>4364.88</v>
      </c>
      <c r="Z6428" s="62">
        <v>22913.82</v>
      </c>
      <c r="AA6428" s="62">
        <v>345598</v>
      </c>
      <c r="AB6428" s="62">
        <v>100.7</v>
      </c>
      <c r="AC6428" s="62">
        <v>80.12</v>
      </c>
    </row>
    <row r="6429" spans="1:29" x14ac:dyDescent="0.25">
      <c r="A6429" s="61" t="s">
        <v>113</v>
      </c>
      <c r="B6429" s="61" t="s">
        <v>114</v>
      </c>
      <c r="C6429" s="62">
        <v>2015</v>
      </c>
      <c r="D6429" s="61" t="s">
        <v>89</v>
      </c>
      <c r="E6429" s="62">
        <v>150</v>
      </c>
      <c r="F6429" s="62">
        <v>1541400</v>
      </c>
      <c r="G6429" s="62">
        <v>240546</v>
      </c>
      <c r="H6429" s="62">
        <v>133.63999999999999</v>
      </c>
      <c r="I6429" s="62">
        <v>10276</v>
      </c>
      <c r="J6429" s="62">
        <v>1433502</v>
      </c>
      <c r="K6429" s="62">
        <v>6784.59</v>
      </c>
      <c r="L6429" s="62">
        <v>19636</v>
      </c>
      <c r="M6429" s="62">
        <v>10.91</v>
      </c>
      <c r="N6429" s="62">
        <v>45.23</v>
      </c>
      <c r="O6429" s="62">
        <v>81817.45</v>
      </c>
      <c r="P6429" s="63"/>
      <c r="Q6429" s="63"/>
      <c r="R6429" s="63"/>
      <c r="S6429" s="63"/>
      <c r="T6429" s="63"/>
      <c r="U6429" s="63"/>
      <c r="V6429" s="63"/>
      <c r="W6429" s="63"/>
      <c r="X6429" s="63"/>
      <c r="Y6429" s="63"/>
      <c r="Z6429" s="62">
        <v>333400</v>
      </c>
      <c r="AA6429" s="62">
        <v>59851</v>
      </c>
      <c r="AB6429" s="62">
        <v>33.25</v>
      </c>
      <c r="AC6429" s="62">
        <v>2222.67</v>
      </c>
    </row>
    <row r="6430" spans="1:29" ht="30" x14ac:dyDescent="0.25">
      <c r="A6430" s="61" t="s">
        <v>142</v>
      </c>
      <c r="B6430" s="61" t="s">
        <v>143</v>
      </c>
      <c r="C6430" s="62">
        <v>2008</v>
      </c>
      <c r="D6430" s="61" t="s">
        <v>86</v>
      </c>
      <c r="E6430" s="62">
        <v>126</v>
      </c>
      <c r="F6430" s="62">
        <v>108995</v>
      </c>
      <c r="G6430" s="62">
        <v>28213</v>
      </c>
      <c r="H6430" s="62">
        <v>18.66</v>
      </c>
      <c r="I6430" s="62">
        <v>865.04</v>
      </c>
      <c r="J6430" s="62">
        <v>101365.35</v>
      </c>
      <c r="K6430" s="62">
        <v>18450.05</v>
      </c>
      <c r="L6430" s="62">
        <v>32298</v>
      </c>
      <c r="M6430" s="62">
        <v>21.36</v>
      </c>
      <c r="N6430" s="62">
        <v>146.43</v>
      </c>
      <c r="O6430" s="62">
        <v>222494.67</v>
      </c>
      <c r="P6430" s="63"/>
      <c r="Q6430" s="63"/>
      <c r="R6430" s="63"/>
      <c r="S6430" s="63"/>
      <c r="T6430" s="63"/>
      <c r="U6430" s="63"/>
      <c r="V6430" s="63"/>
      <c r="W6430" s="63"/>
      <c r="X6430" s="63"/>
      <c r="Y6430" s="63"/>
      <c r="Z6430" s="62">
        <v>14006</v>
      </c>
      <c r="AA6430" s="62">
        <v>102120</v>
      </c>
      <c r="AB6430" s="62">
        <v>67.540000000000006</v>
      </c>
      <c r="AC6430" s="62">
        <v>111.16</v>
      </c>
    </row>
    <row r="6431" spans="1:29" ht="30" x14ac:dyDescent="0.25">
      <c r="A6431" s="61" t="s">
        <v>233</v>
      </c>
      <c r="B6431" s="61" t="s">
        <v>234</v>
      </c>
      <c r="C6431" s="62">
        <v>2005</v>
      </c>
      <c r="D6431" s="61" t="s">
        <v>86</v>
      </c>
      <c r="E6431" s="62">
        <v>160</v>
      </c>
      <c r="F6431" s="62">
        <v>28224</v>
      </c>
      <c r="G6431" s="62">
        <v>3826</v>
      </c>
      <c r="H6431" s="62">
        <v>1.99</v>
      </c>
      <c r="I6431" s="62">
        <v>176.4</v>
      </c>
      <c r="J6431" s="62">
        <v>26248.32</v>
      </c>
      <c r="K6431" s="62">
        <v>404.46</v>
      </c>
      <c r="L6431" s="62">
        <v>2348</v>
      </c>
      <c r="M6431" s="62">
        <v>1.22</v>
      </c>
      <c r="N6431" s="63"/>
      <c r="O6431" s="63"/>
      <c r="P6431" s="63"/>
      <c r="Q6431" s="63"/>
      <c r="R6431" s="63"/>
      <c r="S6431" s="63"/>
      <c r="T6431" s="63"/>
      <c r="U6431" s="63"/>
      <c r="V6431" s="63"/>
      <c r="W6431" s="63"/>
      <c r="X6431" s="63"/>
      <c r="Y6431" s="63"/>
      <c r="Z6431" s="62">
        <v>12474.84</v>
      </c>
      <c r="AA6431" s="62">
        <v>120222</v>
      </c>
      <c r="AB6431" s="62">
        <v>62.62</v>
      </c>
      <c r="AC6431" s="62">
        <v>77.97</v>
      </c>
    </row>
    <row r="6432" spans="1:29" ht="30" x14ac:dyDescent="0.25">
      <c r="A6432" s="61" t="s">
        <v>507</v>
      </c>
      <c r="B6432" s="61" t="s">
        <v>508</v>
      </c>
      <c r="C6432" s="62">
        <v>2010</v>
      </c>
      <c r="D6432" s="61" t="s">
        <v>86</v>
      </c>
      <c r="E6432" s="62">
        <v>256</v>
      </c>
      <c r="F6432" s="62">
        <v>2159793</v>
      </c>
      <c r="G6432" s="62">
        <v>306235</v>
      </c>
      <c r="H6432" s="62">
        <v>99.69</v>
      </c>
      <c r="I6432" s="62">
        <v>8436.69</v>
      </c>
      <c r="J6432" s="62">
        <v>2008607.49</v>
      </c>
      <c r="K6432" s="62">
        <v>202419.98</v>
      </c>
      <c r="L6432" s="62">
        <v>244933</v>
      </c>
      <c r="M6432" s="62">
        <v>79.73</v>
      </c>
      <c r="N6432" s="62">
        <v>790.7</v>
      </c>
      <c r="O6432" s="62">
        <v>2441043.27</v>
      </c>
      <c r="P6432" s="63"/>
      <c r="Q6432" s="63"/>
      <c r="R6432" s="63"/>
      <c r="S6432" s="63"/>
      <c r="T6432" s="63"/>
      <c r="U6432" s="63"/>
      <c r="V6432" s="63"/>
      <c r="W6432" s="63"/>
      <c r="X6432" s="63"/>
      <c r="Y6432" s="63"/>
      <c r="Z6432" s="62">
        <v>35.75</v>
      </c>
      <c r="AA6432" s="62">
        <v>167738</v>
      </c>
      <c r="AB6432" s="62">
        <v>54.6</v>
      </c>
      <c r="AC6432" s="62">
        <v>0.14000000000000001</v>
      </c>
    </row>
    <row r="6433" spans="1:29" ht="30" x14ac:dyDescent="0.25">
      <c r="A6433" s="61" t="s">
        <v>171</v>
      </c>
      <c r="B6433" s="61" t="s">
        <v>172</v>
      </c>
      <c r="C6433" s="62">
        <v>2013</v>
      </c>
      <c r="D6433" s="61" t="s">
        <v>75</v>
      </c>
      <c r="E6433" s="62">
        <v>8</v>
      </c>
      <c r="F6433" s="62">
        <v>0</v>
      </c>
      <c r="G6433" s="62">
        <v>38</v>
      </c>
      <c r="H6433" s="62">
        <v>0.4</v>
      </c>
      <c r="I6433" s="62">
        <v>0</v>
      </c>
      <c r="J6433" s="62">
        <v>0</v>
      </c>
      <c r="K6433" s="62">
        <v>0</v>
      </c>
      <c r="L6433" s="62">
        <v>0</v>
      </c>
      <c r="M6433" s="62">
        <v>0</v>
      </c>
      <c r="N6433" s="63"/>
      <c r="O6433" s="63"/>
      <c r="P6433" s="63"/>
      <c r="Q6433" s="63"/>
      <c r="R6433" s="63"/>
      <c r="S6433" s="63"/>
      <c r="T6433" s="63"/>
      <c r="U6433" s="63"/>
      <c r="V6433" s="63"/>
      <c r="W6433" s="63"/>
      <c r="X6433" s="63"/>
      <c r="Y6433" s="63"/>
      <c r="Z6433" s="62">
        <v>532</v>
      </c>
      <c r="AA6433" s="62">
        <v>5993</v>
      </c>
      <c r="AB6433" s="62">
        <v>62.43</v>
      </c>
      <c r="AC6433" s="62">
        <v>66.5</v>
      </c>
    </row>
    <row r="6434" spans="1:29" ht="30" x14ac:dyDescent="0.25">
      <c r="A6434" s="61" t="s">
        <v>239</v>
      </c>
      <c r="B6434" s="61" t="s">
        <v>240</v>
      </c>
      <c r="C6434" s="62">
        <v>2009</v>
      </c>
      <c r="D6434" s="61" t="s">
        <v>75</v>
      </c>
      <c r="E6434" s="62">
        <v>1</v>
      </c>
      <c r="F6434" s="63"/>
      <c r="G6434" s="63"/>
      <c r="H6434" s="63"/>
      <c r="I6434" s="63"/>
      <c r="J6434" s="63"/>
      <c r="K6434" s="62">
        <v>0</v>
      </c>
      <c r="L6434" s="63"/>
      <c r="M6434" s="63"/>
      <c r="N6434" s="63"/>
      <c r="O6434" s="63"/>
      <c r="P6434" s="63"/>
      <c r="Q6434" s="63"/>
      <c r="R6434" s="63"/>
      <c r="S6434" s="63"/>
      <c r="T6434" s="63"/>
      <c r="U6434" s="63"/>
      <c r="V6434" s="63"/>
      <c r="W6434" s="63"/>
      <c r="X6434" s="63"/>
      <c r="Y6434" s="63"/>
      <c r="Z6434" s="62">
        <v>0.16</v>
      </c>
      <c r="AA6434" s="62">
        <v>1669</v>
      </c>
      <c r="AB6434" s="62">
        <v>139.08000000000001</v>
      </c>
      <c r="AC6434" s="62">
        <v>0.16</v>
      </c>
    </row>
    <row r="6435" spans="1:29" ht="45" x14ac:dyDescent="0.25">
      <c r="A6435" s="61" t="s">
        <v>344</v>
      </c>
      <c r="B6435" s="61" t="s">
        <v>345</v>
      </c>
      <c r="C6435" s="62">
        <v>2018</v>
      </c>
      <c r="D6435" s="61" t="s">
        <v>75</v>
      </c>
      <c r="E6435" s="62">
        <v>6</v>
      </c>
      <c r="F6435" s="63"/>
      <c r="G6435" s="63"/>
      <c r="H6435" s="63"/>
      <c r="I6435" s="63"/>
      <c r="J6435" s="63"/>
      <c r="K6435" s="62">
        <v>0</v>
      </c>
      <c r="L6435" s="63"/>
      <c r="M6435" s="63"/>
      <c r="N6435" s="63"/>
      <c r="O6435" s="63"/>
      <c r="P6435" s="63"/>
      <c r="Q6435" s="63"/>
      <c r="R6435" s="63"/>
      <c r="S6435" s="63"/>
      <c r="T6435" s="63"/>
      <c r="U6435" s="63"/>
      <c r="V6435" s="63"/>
      <c r="W6435" s="63"/>
      <c r="X6435" s="63"/>
      <c r="Y6435" s="63"/>
      <c r="Z6435" s="62">
        <v>0</v>
      </c>
      <c r="AA6435" s="63"/>
      <c r="AB6435" s="63"/>
      <c r="AC6435" s="62">
        <v>0</v>
      </c>
    </row>
    <row r="6436" spans="1:29" x14ac:dyDescent="0.25">
      <c r="A6436" s="61" t="s">
        <v>397</v>
      </c>
      <c r="B6436" s="61" t="s">
        <v>398</v>
      </c>
      <c r="C6436" s="62">
        <v>2017</v>
      </c>
      <c r="D6436" s="61" t="s">
        <v>78</v>
      </c>
      <c r="E6436" s="62">
        <v>27</v>
      </c>
      <c r="F6436" s="62">
        <v>163449</v>
      </c>
      <c r="G6436" s="62">
        <v>19120</v>
      </c>
      <c r="H6436" s="62">
        <v>59.01</v>
      </c>
      <c r="I6436" s="62">
        <v>6053.67</v>
      </c>
      <c r="J6436" s="62">
        <v>152007.57</v>
      </c>
      <c r="K6436" s="62">
        <v>0</v>
      </c>
      <c r="L6436" s="63"/>
      <c r="M6436" s="63"/>
      <c r="N6436" s="63"/>
      <c r="O6436" s="63"/>
      <c r="P6436" s="63"/>
      <c r="Q6436" s="63"/>
      <c r="R6436" s="63"/>
      <c r="S6436" s="63"/>
      <c r="T6436" s="63"/>
      <c r="U6436" s="62">
        <v>10467</v>
      </c>
      <c r="V6436" s="62">
        <v>20199</v>
      </c>
      <c r="W6436" s="62">
        <v>62.34</v>
      </c>
      <c r="X6436" s="62">
        <v>387</v>
      </c>
      <c r="Y6436" s="62">
        <v>234293.33</v>
      </c>
      <c r="Z6436" s="62">
        <v>46600</v>
      </c>
      <c r="AA6436" s="62">
        <v>5100</v>
      </c>
      <c r="AB6436" s="62">
        <v>15.74</v>
      </c>
      <c r="AC6436" s="62">
        <v>1725.93</v>
      </c>
    </row>
    <row r="6437" spans="1:29" x14ac:dyDescent="0.25">
      <c r="A6437" s="61" t="s">
        <v>210</v>
      </c>
      <c r="B6437" s="61" t="s">
        <v>211</v>
      </c>
      <c r="C6437" s="62">
        <v>2009</v>
      </c>
      <c r="D6437" s="61" t="s">
        <v>99</v>
      </c>
      <c r="E6437" s="62">
        <v>209</v>
      </c>
      <c r="F6437" s="62">
        <v>4915247</v>
      </c>
      <c r="G6437" s="62">
        <v>390872</v>
      </c>
      <c r="H6437" s="62">
        <v>155.85</v>
      </c>
      <c r="I6437" s="62">
        <v>23517.93</v>
      </c>
      <c r="J6437" s="62">
        <v>4571179.71</v>
      </c>
      <c r="K6437" s="62">
        <v>66.930000000000007</v>
      </c>
      <c r="L6437" s="62">
        <v>1946</v>
      </c>
      <c r="M6437" s="62">
        <v>0.78</v>
      </c>
      <c r="N6437" s="62">
        <v>0.32</v>
      </c>
      <c r="O6437" s="62">
        <v>807.07</v>
      </c>
      <c r="P6437" s="63"/>
      <c r="Q6437" s="63"/>
      <c r="R6437" s="63"/>
      <c r="S6437" s="63"/>
      <c r="T6437" s="63"/>
      <c r="U6437" s="63"/>
      <c r="V6437" s="63"/>
      <c r="W6437" s="63"/>
      <c r="X6437" s="63"/>
      <c r="Y6437" s="63"/>
      <c r="Z6437" s="62">
        <v>1155036</v>
      </c>
      <c r="AA6437" s="62">
        <v>154344</v>
      </c>
      <c r="AB6437" s="62">
        <v>61.54</v>
      </c>
      <c r="AC6437" s="62">
        <v>5526.49</v>
      </c>
    </row>
    <row r="6438" spans="1:29" x14ac:dyDescent="0.25">
      <c r="A6438" s="61" t="s">
        <v>126</v>
      </c>
      <c r="B6438" s="61" t="s">
        <v>127</v>
      </c>
      <c r="C6438" s="62">
        <v>2011</v>
      </c>
      <c r="D6438" s="61" t="s">
        <v>99</v>
      </c>
      <c r="E6438" s="62">
        <v>47</v>
      </c>
      <c r="F6438" s="62">
        <v>214781</v>
      </c>
      <c r="G6438" s="62">
        <v>37964</v>
      </c>
      <c r="H6438" s="62">
        <v>67.31</v>
      </c>
      <c r="I6438" s="62">
        <v>4569.8100000000004</v>
      </c>
      <c r="J6438" s="62">
        <v>199746.33</v>
      </c>
      <c r="K6438" s="62">
        <v>31200.78</v>
      </c>
      <c r="L6438" s="62">
        <v>47865</v>
      </c>
      <c r="M6438" s="62">
        <v>84.87</v>
      </c>
      <c r="N6438" s="62">
        <v>663.85</v>
      </c>
      <c r="O6438" s="62">
        <v>376259.52</v>
      </c>
      <c r="P6438" s="63"/>
      <c r="Q6438" s="63"/>
      <c r="R6438" s="63"/>
      <c r="S6438" s="63"/>
      <c r="T6438" s="63"/>
      <c r="U6438" s="63"/>
      <c r="V6438" s="63"/>
      <c r="W6438" s="63"/>
      <c r="X6438" s="63"/>
      <c r="Y6438" s="63"/>
      <c r="Z6438" s="62">
        <v>3610</v>
      </c>
      <c r="AA6438" s="62">
        <v>32901</v>
      </c>
      <c r="AB6438" s="62">
        <v>58.34</v>
      </c>
      <c r="AC6438" s="62">
        <v>76.81</v>
      </c>
    </row>
    <row r="6439" spans="1:29" x14ac:dyDescent="0.25">
      <c r="A6439" s="61" t="s">
        <v>161</v>
      </c>
      <c r="B6439" s="61" t="s">
        <v>162</v>
      </c>
      <c r="C6439" s="62">
        <v>2016</v>
      </c>
      <c r="D6439" s="61" t="s">
        <v>86</v>
      </c>
      <c r="E6439" s="62">
        <v>220</v>
      </c>
      <c r="F6439" s="63"/>
      <c r="G6439" s="63"/>
      <c r="H6439" s="63"/>
      <c r="I6439" s="63"/>
      <c r="J6439" s="63"/>
      <c r="K6439" s="62">
        <v>0</v>
      </c>
      <c r="L6439" s="63"/>
      <c r="M6439" s="63"/>
      <c r="N6439" s="63"/>
      <c r="O6439" s="63"/>
      <c r="P6439" s="63"/>
      <c r="Q6439" s="63"/>
      <c r="R6439" s="63"/>
      <c r="S6439" s="63"/>
      <c r="T6439" s="63"/>
      <c r="U6439" s="63"/>
      <c r="V6439" s="63"/>
      <c r="W6439" s="63"/>
      <c r="X6439" s="63"/>
      <c r="Y6439" s="63"/>
      <c r="Z6439" s="62">
        <v>0</v>
      </c>
      <c r="AA6439" s="63"/>
      <c r="AB6439" s="63"/>
      <c r="AC6439" s="62">
        <v>0</v>
      </c>
    </row>
    <row r="6440" spans="1:29" x14ac:dyDescent="0.25">
      <c r="A6440" s="61" t="s">
        <v>79</v>
      </c>
      <c r="B6440" s="61" t="s">
        <v>80</v>
      </c>
      <c r="C6440" s="62">
        <v>2004</v>
      </c>
      <c r="D6440" s="61" t="s">
        <v>89</v>
      </c>
      <c r="E6440" s="62">
        <v>72</v>
      </c>
      <c r="F6440" s="63"/>
      <c r="G6440" s="62">
        <v>0</v>
      </c>
      <c r="H6440" s="62">
        <v>0</v>
      </c>
      <c r="I6440" s="63"/>
      <c r="J6440" s="63"/>
      <c r="K6440" s="62">
        <v>0</v>
      </c>
      <c r="L6440" s="63"/>
      <c r="M6440" s="63"/>
      <c r="N6440" s="63"/>
      <c r="O6440" s="63"/>
      <c r="P6440" s="63"/>
      <c r="Q6440" s="63"/>
      <c r="R6440" s="63"/>
      <c r="S6440" s="63"/>
      <c r="T6440" s="63"/>
      <c r="U6440" s="63"/>
      <c r="V6440" s="63"/>
      <c r="W6440" s="63"/>
      <c r="X6440" s="63"/>
      <c r="Y6440" s="63"/>
      <c r="Z6440" s="62">
        <v>0</v>
      </c>
      <c r="AA6440" s="63"/>
      <c r="AB6440" s="63"/>
      <c r="AC6440" s="62">
        <v>0</v>
      </c>
    </row>
    <row r="6441" spans="1:29" ht="30" x14ac:dyDescent="0.25">
      <c r="A6441" s="61" t="s">
        <v>120</v>
      </c>
      <c r="B6441" s="61" t="s">
        <v>121</v>
      </c>
      <c r="C6441" s="62">
        <v>2003</v>
      </c>
      <c r="D6441" s="61" t="s">
        <v>99</v>
      </c>
      <c r="E6441" s="62">
        <v>40</v>
      </c>
      <c r="F6441" s="62">
        <v>152962</v>
      </c>
      <c r="G6441" s="62">
        <v>14065</v>
      </c>
      <c r="H6441" s="62">
        <v>29.3</v>
      </c>
      <c r="I6441" s="62">
        <v>3824.05</v>
      </c>
      <c r="J6441" s="62">
        <v>142254.66</v>
      </c>
      <c r="K6441" s="62">
        <v>0</v>
      </c>
      <c r="L6441" s="62">
        <v>0</v>
      </c>
      <c r="M6441" s="62">
        <v>0</v>
      </c>
      <c r="N6441" s="63"/>
      <c r="O6441" s="63"/>
      <c r="P6441" s="63"/>
      <c r="Q6441" s="63"/>
      <c r="R6441" s="63"/>
      <c r="S6441" s="63"/>
      <c r="T6441" s="63"/>
      <c r="U6441" s="63"/>
      <c r="V6441" s="63"/>
      <c r="W6441" s="63"/>
      <c r="X6441" s="63"/>
      <c r="Y6441" s="63"/>
      <c r="Z6441" s="62">
        <v>87690</v>
      </c>
      <c r="AA6441" s="62">
        <v>3977</v>
      </c>
      <c r="AB6441" s="62">
        <v>8.2899999999999991</v>
      </c>
      <c r="AC6441" s="62">
        <v>2192.25</v>
      </c>
    </row>
    <row r="6442" spans="1:29" ht="30" x14ac:dyDescent="0.25">
      <c r="A6442" s="61" t="s">
        <v>430</v>
      </c>
      <c r="B6442" s="61" t="s">
        <v>431</v>
      </c>
      <c r="C6442" s="62">
        <v>2015</v>
      </c>
      <c r="D6442" s="61" t="s">
        <v>89</v>
      </c>
      <c r="E6442" s="62">
        <v>125</v>
      </c>
      <c r="F6442" s="62">
        <v>1336800</v>
      </c>
      <c r="G6442" s="62">
        <v>140648</v>
      </c>
      <c r="H6442" s="62">
        <v>93.77</v>
      </c>
      <c r="I6442" s="62">
        <v>10694.4</v>
      </c>
      <c r="J6442" s="62">
        <v>1243224</v>
      </c>
      <c r="K6442" s="62">
        <v>5904.95</v>
      </c>
      <c r="L6442" s="62">
        <v>5553</v>
      </c>
      <c r="M6442" s="62">
        <v>3.7</v>
      </c>
      <c r="N6442" s="62">
        <v>47.24</v>
      </c>
      <c r="O6442" s="62">
        <v>71209.52</v>
      </c>
      <c r="P6442" s="63"/>
      <c r="Q6442" s="63"/>
      <c r="R6442" s="63"/>
      <c r="S6442" s="63"/>
      <c r="T6442" s="63"/>
      <c r="U6442" s="63"/>
      <c r="V6442" s="63"/>
      <c r="W6442" s="63"/>
      <c r="X6442" s="63"/>
      <c r="Y6442" s="63"/>
      <c r="Z6442" s="62">
        <v>2418</v>
      </c>
      <c r="AA6442" s="62">
        <v>16145</v>
      </c>
      <c r="AB6442" s="62">
        <v>10.76</v>
      </c>
      <c r="AC6442" s="62">
        <v>19.34</v>
      </c>
    </row>
    <row r="6443" spans="1:29" x14ac:dyDescent="0.25">
      <c r="A6443" s="61" t="s">
        <v>456</v>
      </c>
      <c r="B6443" s="61" t="s">
        <v>457</v>
      </c>
      <c r="C6443" s="62">
        <v>2015</v>
      </c>
      <c r="D6443" s="61" t="s">
        <v>99</v>
      </c>
      <c r="E6443" s="62">
        <v>74</v>
      </c>
      <c r="F6443" s="62">
        <v>909224</v>
      </c>
      <c r="G6443" s="62">
        <v>170964</v>
      </c>
      <c r="H6443" s="62">
        <v>192.53</v>
      </c>
      <c r="I6443" s="62">
        <v>12286.81</v>
      </c>
      <c r="J6443" s="62">
        <v>845578.32</v>
      </c>
      <c r="K6443" s="62">
        <v>0</v>
      </c>
      <c r="L6443" s="63"/>
      <c r="M6443" s="63"/>
      <c r="N6443" s="63"/>
      <c r="O6443" s="63"/>
      <c r="P6443" s="63"/>
      <c r="Q6443" s="63"/>
      <c r="R6443" s="63"/>
      <c r="S6443" s="63"/>
      <c r="T6443" s="63"/>
      <c r="U6443" s="63"/>
      <c r="V6443" s="63"/>
      <c r="W6443" s="63"/>
      <c r="X6443" s="63"/>
      <c r="Y6443" s="63"/>
      <c r="Z6443" s="62">
        <v>727786</v>
      </c>
      <c r="AA6443" s="62">
        <v>173832</v>
      </c>
      <c r="AB6443" s="62">
        <v>195.76</v>
      </c>
      <c r="AC6443" s="62">
        <v>9834.9500000000007</v>
      </c>
    </row>
    <row r="6444" spans="1:29" x14ac:dyDescent="0.25">
      <c r="A6444" s="61" t="s">
        <v>155</v>
      </c>
      <c r="B6444" s="61" t="s">
        <v>156</v>
      </c>
      <c r="C6444" s="62">
        <v>2007</v>
      </c>
      <c r="D6444" s="61" t="s">
        <v>89</v>
      </c>
      <c r="E6444" s="62">
        <v>30</v>
      </c>
      <c r="F6444" s="62">
        <v>31360</v>
      </c>
      <c r="G6444" s="62">
        <v>4347</v>
      </c>
      <c r="H6444" s="62">
        <v>12.08</v>
      </c>
      <c r="I6444" s="62">
        <v>1045.33</v>
      </c>
      <c r="J6444" s="62">
        <v>29164.799999999999</v>
      </c>
      <c r="K6444" s="62">
        <v>2403.4899999999998</v>
      </c>
      <c r="L6444" s="62">
        <v>4027</v>
      </c>
      <c r="M6444" s="62">
        <v>11.19</v>
      </c>
      <c r="N6444" s="63"/>
      <c r="O6444" s="63"/>
      <c r="P6444" s="63"/>
      <c r="Q6444" s="63"/>
      <c r="R6444" s="63"/>
      <c r="S6444" s="63"/>
      <c r="T6444" s="63"/>
      <c r="U6444" s="63"/>
      <c r="V6444" s="63"/>
      <c r="W6444" s="63"/>
      <c r="X6444" s="63"/>
      <c r="Y6444" s="63"/>
      <c r="Z6444" s="62">
        <v>28.95</v>
      </c>
      <c r="AA6444" s="62">
        <v>1506</v>
      </c>
      <c r="AB6444" s="62">
        <v>4.18</v>
      </c>
      <c r="AC6444" s="62">
        <v>0.96</v>
      </c>
    </row>
    <row r="6445" spans="1:29" ht="30" x14ac:dyDescent="0.25">
      <c r="A6445" s="61" t="s">
        <v>237</v>
      </c>
      <c r="B6445" s="61" t="s">
        <v>238</v>
      </c>
      <c r="C6445" s="62">
        <v>2004</v>
      </c>
      <c r="D6445" s="61" t="s">
        <v>83</v>
      </c>
      <c r="E6445" s="62">
        <v>8</v>
      </c>
      <c r="F6445" s="63"/>
      <c r="G6445" s="63"/>
      <c r="H6445" s="63"/>
      <c r="I6445" s="63"/>
      <c r="J6445" s="63"/>
      <c r="K6445" s="62">
        <v>0</v>
      </c>
      <c r="L6445" s="63"/>
      <c r="M6445" s="63"/>
      <c r="N6445" s="63"/>
      <c r="O6445" s="63"/>
      <c r="P6445" s="63"/>
      <c r="Q6445" s="63"/>
      <c r="R6445" s="63"/>
      <c r="S6445" s="63"/>
      <c r="T6445" s="63"/>
      <c r="U6445" s="63"/>
      <c r="V6445" s="63"/>
      <c r="W6445" s="63"/>
      <c r="X6445" s="63"/>
      <c r="Y6445" s="63"/>
      <c r="Z6445" s="62">
        <v>0</v>
      </c>
      <c r="AA6445" s="63"/>
      <c r="AB6445" s="63"/>
      <c r="AC6445" s="62">
        <v>0</v>
      </c>
    </row>
    <row r="6446" spans="1:29" x14ac:dyDescent="0.25">
      <c r="A6446" s="61" t="s">
        <v>81</v>
      </c>
      <c r="B6446" s="61" t="s">
        <v>82</v>
      </c>
      <c r="C6446" s="62">
        <v>2017</v>
      </c>
      <c r="D6446" s="61" t="s">
        <v>99</v>
      </c>
      <c r="E6446" s="62">
        <v>24</v>
      </c>
      <c r="F6446" s="62">
        <v>76262</v>
      </c>
      <c r="G6446" s="62">
        <v>14793</v>
      </c>
      <c r="H6446" s="62">
        <v>51.36</v>
      </c>
      <c r="I6446" s="62">
        <v>3177.58</v>
      </c>
      <c r="J6446" s="62">
        <v>70923.66</v>
      </c>
      <c r="K6446" s="62">
        <v>13980.6</v>
      </c>
      <c r="L6446" s="62">
        <v>15187</v>
      </c>
      <c r="M6446" s="62">
        <v>52.73</v>
      </c>
      <c r="N6446" s="62">
        <v>582.53</v>
      </c>
      <c r="O6446" s="62">
        <v>168596.27</v>
      </c>
      <c r="P6446" s="63"/>
      <c r="Q6446" s="63"/>
      <c r="R6446" s="63"/>
      <c r="S6446" s="63"/>
      <c r="T6446" s="63"/>
      <c r="U6446" s="63"/>
      <c r="V6446" s="63"/>
      <c r="W6446" s="63"/>
      <c r="X6446" s="63"/>
      <c r="Y6446" s="63"/>
      <c r="Z6446" s="62">
        <v>13375</v>
      </c>
      <c r="AA6446" s="62">
        <v>6558</v>
      </c>
      <c r="AB6446" s="62">
        <v>22.77</v>
      </c>
      <c r="AC6446" s="62">
        <v>557.29</v>
      </c>
    </row>
    <row r="6447" spans="1:29" ht="30" x14ac:dyDescent="0.25">
      <c r="A6447" s="61" t="s">
        <v>269</v>
      </c>
      <c r="B6447" s="61" t="s">
        <v>270</v>
      </c>
      <c r="C6447" s="62">
        <v>2017</v>
      </c>
      <c r="D6447" s="61" t="s">
        <v>72</v>
      </c>
      <c r="E6447" s="62">
        <v>75</v>
      </c>
      <c r="F6447" s="62">
        <v>910560</v>
      </c>
      <c r="G6447" s="62">
        <v>144206</v>
      </c>
      <c r="H6447" s="62">
        <v>160.22999999999999</v>
      </c>
      <c r="I6447" s="62">
        <v>12140.8</v>
      </c>
      <c r="J6447" s="62">
        <v>846820.8</v>
      </c>
      <c r="K6447" s="62">
        <v>0</v>
      </c>
      <c r="L6447" s="63"/>
      <c r="M6447" s="63"/>
      <c r="N6447" s="63"/>
      <c r="O6447" s="63"/>
      <c r="P6447" s="63"/>
      <c r="Q6447" s="63"/>
      <c r="R6447" s="63"/>
      <c r="S6447" s="63"/>
      <c r="T6447" s="63"/>
      <c r="U6447" s="63"/>
      <c r="V6447" s="63"/>
      <c r="W6447" s="63"/>
      <c r="X6447" s="63"/>
      <c r="Y6447" s="63"/>
      <c r="Z6447" s="62">
        <v>200013</v>
      </c>
      <c r="AA6447" s="62">
        <v>9300</v>
      </c>
      <c r="AB6447" s="62">
        <v>10.33</v>
      </c>
      <c r="AC6447" s="62">
        <v>2666.84</v>
      </c>
    </row>
    <row r="6448" spans="1:29" ht="30" x14ac:dyDescent="0.25">
      <c r="A6448" s="61" t="s">
        <v>111</v>
      </c>
      <c r="B6448" s="61" t="s">
        <v>112</v>
      </c>
      <c r="C6448" s="62">
        <v>2011</v>
      </c>
      <c r="D6448" s="61" t="s">
        <v>99</v>
      </c>
      <c r="E6448" s="62">
        <v>80</v>
      </c>
      <c r="F6448" s="62">
        <v>276600</v>
      </c>
      <c r="G6448" s="62">
        <v>40729</v>
      </c>
      <c r="H6448" s="62">
        <v>42.43</v>
      </c>
      <c r="I6448" s="62">
        <v>3457.5</v>
      </c>
      <c r="J6448" s="62">
        <v>257238</v>
      </c>
      <c r="K6448" s="62">
        <v>31343.360000000001</v>
      </c>
      <c r="L6448" s="62">
        <v>34571</v>
      </c>
      <c r="M6448" s="62">
        <v>36.01</v>
      </c>
      <c r="N6448" s="62">
        <v>391.79</v>
      </c>
      <c r="O6448" s="62">
        <v>377978.93</v>
      </c>
      <c r="P6448" s="63"/>
      <c r="Q6448" s="63"/>
      <c r="R6448" s="63"/>
      <c r="S6448" s="63"/>
      <c r="T6448" s="63"/>
      <c r="U6448" s="63"/>
      <c r="V6448" s="63"/>
      <c r="W6448" s="63"/>
      <c r="X6448" s="63"/>
      <c r="Y6448" s="63"/>
      <c r="Z6448" s="62">
        <v>14747</v>
      </c>
      <c r="AA6448" s="62">
        <v>16693</v>
      </c>
      <c r="AB6448" s="62">
        <v>17.39</v>
      </c>
      <c r="AC6448" s="62">
        <v>184.34</v>
      </c>
    </row>
    <row r="6449" spans="1:29" x14ac:dyDescent="0.25">
      <c r="A6449" s="61" t="s">
        <v>383</v>
      </c>
      <c r="B6449" s="61" t="s">
        <v>384</v>
      </c>
      <c r="C6449" s="62">
        <v>2006</v>
      </c>
      <c r="D6449" s="61" t="s">
        <v>89</v>
      </c>
      <c r="E6449" s="62">
        <v>32</v>
      </c>
      <c r="F6449" s="62">
        <v>260080</v>
      </c>
      <c r="G6449" s="62">
        <v>50082</v>
      </c>
      <c r="H6449" s="62">
        <v>130.41999999999999</v>
      </c>
      <c r="I6449" s="62">
        <v>8127.5</v>
      </c>
      <c r="J6449" s="62">
        <v>241874.4</v>
      </c>
      <c r="K6449" s="62">
        <v>7</v>
      </c>
      <c r="L6449" s="62">
        <v>100</v>
      </c>
      <c r="M6449" s="62">
        <v>0.26</v>
      </c>
      <c r="N6449" s="62">
        <v>0.22</v>
      </c>
      <c r="O6449" s="62">
        <v>84.42</v>
      </c>
      <c r="P6449" s="63"/>
      <c r="Q6449" s="63"/>
      <c r="R6449" s="63"/>
      <c r="S6449" s="63"/>
      <c r="T6449" s="63"/>
      <c r="U6449" s="63"/>
      <c r="V6449" s="63"/>
      <c r="W6449" s="63"/>
      <c r="X6449" s="63"/>
      <c r="Y6449" s="63"/>
      <c r="Z6449" s="62">
        <v>401.04</v>
      </c>
      <c r="AA6449" s="62">
        <v>823</v>
      </c>
      <c r="AB6449" s="62">
        <v>2.14</v>
      </c>
      <c r="AC6449" s="62">
        <v>12.53</v>
      </c>
    </row>
    <row r="6450" spans="1:29" ht="30" x14ac:dyDescent="0.25">
      <c r="A6450" s="61" t="s">
        <v>245</v>
      </c>
      <c r="B6450" s="61" t="s">
        <v>246</v>
      </c>
      <c r="C6450" s="62">
        <v>2012</v>
      </c>
      <c r="D6450" s="61" t="s">
        <v>89</v>
      </c>
      <c r="E6450" s="62">
        <v>58</v>
      </c>
      <c r="F6450" s="62">
        <v>375367</v>
      </c>
      <c r="G6450" s="62">
        <v>51542</v>
      </c>
      <c r="H6450" s="62">
        <v>74.05</v>
      </c>
      <c r="I6450" s="62">
        <v>6471.84</v>
      </c>
      <c r="J6450" s="62">
        <v>349091.31</v>
      </c>
      <c r="K6450" s="62">
        <v>0</v>
      </c>
      <c r="L6450" s="63"/>
      <c r="M6450" s="63"/>
      <c r="N6450" s="63"/>
      <c r="O6450" s="63"/>
      <c r="P6450" s="63"/>
      <c r="Q6450" s="63"/>
      <c r="R6450" s="63"/>
      <c r="S6450" s="63"/>
      <c r="T6450" s="63"/>
      <c r="U6450" s="63"/>
      <c r="V6450" s="63"/>
      <c r="W6450" s="63"/>
      <c r="X6450" s="63"/>
      <c r="Y6450" s="63"/>
      <c r="Z6450" s="62">
        <v>173900</v>
      </c>
      <c r="AA6450" s="62">
        <v>17601</v>
      </c>
      <c r="AB6450" s="62">
        <v>25.29</v>
      </c>
      <c r="AC6450" s="62">
        <v>2998.28</v>
      </c>
    </row>
    <row r="6451" spans="1:29" ht="30" x14ac:dyDescent="0.25">
      <c r="A6451" s="61" t="s">
        <v>231</v>
      </c>
      <c r="B6451" s="61" t="s">
        <v>232</v>
      </c>
      <c r="C6451" s="62">
        <v>2017</v>
      </c>
      <c r="D6451" s="61" t="s">
        <v>78</v>
      </c>
      <c r="E6451" s="62">
        <v>76</v>
      </c>
      <c r="F6451" s="62">
        <v>278653</v>
      </c>
      <c r="G6451" s="62">
        <v>36224</v>
      </c>
      <c r="H6451" s="62">
        <v>39.72</v>
      </c>
      <c r="I6451" s="62">
        <v>3666.49</v>
      </c>
      <c r="J6451" s="62">
        <v>259147.29</v>
      </c>
      <c r="K6451" s="62">
        <v>36998.06</v>
      </c>
      <c r="L6451" s="62">
        <v>40481</v>
      </c>
      <c r="M6451" s="62">
        <v>44.39</v>
      </c>
      <c r="N6451" s="62">
        <v>486.82</v>
      </c>
      <c r="O6451" s="62">
        <v>446170.71</v>
      </c>
      <c r="P6451" s="63"/>
      <c r="Q6451" s="63"/>
      <c r="R6451" s="63"/>
      <c r="S6451" s="63"/>
      <c r="T6451" s="63"/>
      <c r="U6451" s="63"/>
      <c r="V6451" s="63"/>
      <c r="W6451" s="63"/>
      <c r="X6451" s="63"/>
      <c r="Y6451" s="63"/>
      <c r="Z6451" s="62">
        <v>2747</v>
      </c>
      <c r="AA6451" s="62">
        <v>30827</v>
      </c>
      <c r="AB6451" s="62">
        <v>33.799999999999997</v>
      </c>
      <c r="AC6451" s="62">
        <v>36.14</v>
      </c>
    </row>
    <row r="6452" spans="1:29" x14ac:dyDescent="0.25">
      <c r="A6452" s="61" t="s">
        <v>192</v>
      </c>
      <c r="B6452" s="61" t="s">
        <v>193</v>
      </c>
      <c r="C6452" s="62">
        <v>2018</v>
      </c>
      <c r="D6452" s="61" t="s">
        <v>135</v>
      </c>
      <c r="E6452" s="62">
        <v>12</v>
      </c>
      <c r="F6452" s="63"/>
      <c r="G6452" s="63"/>
      <c r="H6452" s="63"/>
      <c r="I6452" s="63"/>
      <c r="J6452" s="63"/>
      <c r="K6452" s="62">
        <v>0</v>
      </c>
      <c r="L6452" s="63"/>
      <c r="M6452" s="63"/>
      <c r="N6452" s="63"/>
      <c r="O6452" s="63"/>
      <c r="P6452" s="63"/>
      <c r="Q6452" s="63"/>
      <c r="R6452" s="63"/>
      <c r="S6452" s="63"/>
      <c r="T6452" s="63"/>
      <c r="U6452" s="63"/>
      <c r="V6452" s="63"/>
      <c r="W6452" s="63"/>
      <c r="X6452" s="63"/>
      <c r="Y6452" s="63"/>
      <c r="Z6452" s="62">
        <v>0</v>
      </c>
      <c r="AA6452" s="63"/>
      <c r="AB6452" s="63"/>
      <c r="AC6452" s="62">
        <v>0</v>
      </c>
    </row>
    <row r="6453" spans="1:29" x14ac:dyDescent="0.25">
      <c r="A6453" s="61" t="s">
        <v>397</v>
      </c>
      <c r="B6453" s="61" t="s">
        <v>398</v>
      </c>
      <c r="C6453" s="62">
        <v>2016</v>
      </c>
      <c r="D6453" s="61" t="s">
        <v>75</v>
      </c>
      <c r="E6453" s="62">
        <v>5</v>
      </c>
      <c r="F6453" s="62">
        <v>1264</v>
      </c>
      <c r="G6453" s="62">
        <v>390</v>
      </c>
      <c r="H6453" s="62">
        <v>6.5</v>
      </c>
      <c r="I6453" s="62">
        <v>252.8</v>
      </c>
      <c r="J6453" s="62">
        <v>1175.52</v>
      </c>
      <c r="K6453" s="62">
        <v>0</v>
      </c>
      <c r="L6453" s="63"/>
      <c r="M6453" s="63"/>
      <c r="N6453" s="63"/>
      <c r="O6453" s="63"/>
      <c r="P6453" s="63"/>
      <c r="Q6453" s="63"/>
      <c r="R6453" s="63"/>
      <c r="S6453" s="63"/>
      <c r="T6453" s="63"/>
      <c r="U6453" s="62">
        <v>3435</v>
      </c>
      <c r="V6453" s="62">
        <v>5735</v>
      </c>
      <c r="W6453" s="62">
        <v>95.58</v>
      </c>
      <c r="X6453" s="62">
        <v>687</v>
      </c>
      <c r="Y6453" s="62">
        <v>76889.039999999994</v>
      </c>
      <c r="Z6453" s="62">
        <v>48400</v>
      </c>
      <c r="AA6453" s="62">
        <v>4955</v>
      </c>
      <c r="AB6453" s="62">
        <v>82.58</v>
      </c>
      <c r="AC6453" s="62">
        <v>9680</v>
      </c>
    </row>
    <row r="6454" spans="1:29" x14ac:dyDescent="0.25">
      <c r="A6454" s="61" t="s">
        <v>81</v>
      </c>
      <c r="B6454" s="61" t="s">
        <v>82</v>
      </c>
      <c r="C6454" s="62">
        <v>2009</v>
      </c>
      <c r="D6454" s="61" t="s">
        <v>298</v>
      </c>
      <c r="E6454" s="62">
        <v>4</v>
      </c>
      <c r="F6454" s="62">
        <v>173</v>
      </c>
      <c r="G6454" s="62">
        <v>113</v>
      </c>
      <c r="H6454" s="62">
        <v>2.35</v>
      </c>
      <c r="I6454" s="62">
        <v>43.25</v>
      </c>
      <c r="J6454" s="62">
        <v>160.88999999999999</v>
      </c>
      <c r="K6454" s="62">
        <v>0</v>
      </c>
      <c r="L6454" s="63"/>
      <c r="M6454" s="63"/>
      <c r="N6454" s="63"/>
      <c r="O6454" s="63"/>
      <c r="P6454" s="63"/>
      <c r="Q6454" s="63"/>
      <c r="R6454" s="63"/>
      <c r="S6454" s="63"/>
      <c r="T6454" s="63"/>
      <c r="U6454" s="63"/>
      <c r="V6454" s="63"/>
      <c r="W6454" s="63"/>
      <c r="X6454" s="63"/>
      <c r="Y6454" s="63"/>
      <c r="Z6454" s="62">
        <v>566</v>
      </c>
      <c r="AA6454" s="62">
        <v>2586</v>
      </c>
      <c r="AB6454" s="62">
        <v>53.88</v>
      </c>
      <c r="AC6454" s="62">
        <v>141.5</v>
      </c>
    </row>
    <row r="6455" spans="1:29" ht="30" x14ac:dyDescent="0.25">
      <c r="A6455" s="61" t="s">
        <v>378</v>
      </c>
      <c r="B6455" s="61" t="s">
        <v>379</v>
      </c>
      <c r="C6455" s="62">
        <v>2003</v>
      </c>
      <c r="D6455" s="61" t="s">
        <v>78</v>
      </c>
      <c r="E6455" s="62">
        <v>115</v>
      </c>
      <c r="F6455" s="62">
        <v>561600</v>
      </c>
      <c r="G6455" s="62">
        <v>50603</v>
      </c>
      <c r="H6455" s="62">
        <v>36.67</v>
      </c>
      <c r="I6455" s="62">
        <v>4883.4799999999996</v>
      </c>
      <c r="J6455" s="62">
        <v>522288</v>
      </c>
      <c r="K6455" s="62">
        <v>14.7</v>
      </c>
      <c r="L6455" s="62">
        <v>286</v>
      </c>
      <c r="M6455" s="62">
        <v>0.21</v>
      </c>
      <c r="N6455" s="62">
        <v>0.13</v>
      </c>
      <c r="O6455" s="62">
        <v>177.26</v>
      </c>
      <c r="P6455" s="62">
        <v>0</v>
      </c>
      <c r="Q6455" s="62">
        <v>0</v>
      </c>
      <c r="R6455" s="62">
        <v>0</v>
      </c>
      <c r="S6455" s="62">
        <v>0</v>
      </c>
      <c r="T6455" s="62">
        <v>0</v>
      </c>
      <c r="U6455" s="62">
        <v>0</v>
      </c>
      <c r="V6455" s="62">
        <v>0</v>
      </c>
      <c r="W6455" s="62">
        <v>0</v>
      </c>
      <c r="X6455" s="62">
        <v>0</v>
      </c>
      <c r="Y6455" s="62">
        <v>0</v>
      </c>
      <c r="Z6455" s="62">
        <v>430503</v>
      </c>
      <c r="AA6455" s="62">
        <v>18391</v>
      </c>
      <c r="AB6455" s="62">
        <v>13.33</v>
      </c>
      <c r="AC6455" s="62">
        <v>3743.5</v>
      </c>
    </row>
    <row r="6456" spans="1:29" x14ac:dyDescent="0.25">
      <c r="A6456" s="61" t="s">
        <v>113</v>
      </c>
      <c r="B6456" s="61" t="s">
        <v>114</v>
      </c>
      <c r="C6456" s="62">
        <v>2004</v>
      </c>
      <c r="D6456" s="61" t="s">
        <v>72</v>
      </c>
      <c r="E6456" s="62">
        <v>200</v>
      </c>
      <c r="F6456" s="62">
        <v>1961000</v>
      </c>
      <c r="G6456" s="62">
        <v>184780</v>
      </c>
      <c r="H6456" s="62">
        <v>76.989999999999995</v>
      </c>
      <c r="I6456" s="62">
        <v>9805</v>
      </c>
      <c r="J6456" s="62">
        <v>1823730</v>
      </c>
      <c r="K6456" s="62">
        <v>0</v>
      </c>
      <c r="L6456" s="62">
        <v>789</v>
      </c>
      <c r="M6456" s="62">
        <v>0.33</v>
      </c>
      <c r="N6456" s="63"/>
      <c r="O6456" s="63"/>
      <c r="P6456" s="63"/>
      <c r="Q6456" s="63"/>
      <c r="R6456" s="63"/>
      <c r="S6456" s="63"/>
      <c r="T6456" s="63"/>
      <c r="U6456" s="63"/>
      <c r="V6456" s="63"/>
      <c r="W6456" s="63"/>
      <c r="X6456" s="63"/>
      <c r="Y6456" s="63"/>
      <c r="Z6456" s="62">
        <v>2705</v>
      </c>
      <c r="AA6456" s="62">
        <v>25473</v>
      </c>
      <c r="AB6456" s="62">
        <v>10.61</v>
      </c>
      <c r="AC6456" s="62">
        <v>13.53</v>
      </c>
    </row>
    <row r="6457" spans="1:29" ht="30" x14ac:dyDescent="0.25">
      <c r="A6457" s="61" t="s">
        <v>227</v>
      </c>
      <c r="B6457" s="61" t="s">
        <v>228</v>
      </c>
      <c r="C6457" s="62">
        <v>2006</v>
      </c>
      <c r="D6457" s="61" t="s">
        <v>99</v>
      </c>
      <c r="E6457" s="62">
        <v>56</v>
      </c>
      <c r="F6457" s="62">
        <v>496720</v>
      </c>
      <c r="G6457" s="62">
        <v>67788</v>
      </c>
      <c r="H6457" s="62">
        <v>100.88</v>
      </c>
      <c r="I6457" s="62">
        <v>8870</v>
      </c>
      <c r="J6457" s="62">
        <v>461949.6</v>
      </c>
      <c r="K6457" s="62">
        <v>0</v>
      </c>
      <c r="L6457" s="63"/>
      <c r="M6457" s="63"/>
      <c r="N6457" s="63"/>
      <c r="O6457" s="63"/>
      <c r="P6457" s="63"/>
      <c r="Q6457" s="63"/>
      <c r="R6457" s="63"/>
      <c r="S6457" s="63"/>
      <c r="T6457" s="63"/>
      <c r="U6457" s="63"/>
      <c r="V6457" s="63"/>
      <c r="W6457" s="63"/>
      <c r="X6457" s="63"/>
      <c r="Y6457" s="63"/>
      <c r="Z6457" s="62">
        <v>343.83</v>
      </c>
      <c r="AA6457" s="62">
        <v>28407</v>
      </c>
      <c r="AB6457" s="62">
        <v>42.27</v>
      </c>
      <c r="AC6457" s="62">
        <v>6.14</v>
      </c>
    </row>
    <row r="6458" spans="1:29" x14ac:dyDescent="0.25">
      <c r="A6458" s="61" t="s">
        <v>332</v>
      </c>
      <c r="B6458" s="61" t="s">
        <v>333</v>
      </c>
      <c r="C6458" s="62">
        <v>2014</v>
      </c>
      <c r="D6458" s="61" t="s">
        <v>94</v>
      </c>
      <c r="E6458" s="62">
        <v>19</v>
      </c>
      <c r="F6458" s="62">
        <v>16719</v>
      </c>
      <c r="G6458" s="62">
        <v>3839</v>
      </c>
      <c r="H6458" s="62">
        <v>16.84</v>
      </c>
      <c r="I6458" s="62">
        <v>879.95</v>
      </c>
      <c r="J6458" s="62">
        <v>15548.67</v>
      </c>
      <c r="K6458" s="62">
        <v>882.64</v>
      </c>
      <c r="L6458" s="62">
        <v>1465</v>
      </c>
      <c r="M6458" s="62">
        <v>6.43</v>
      </c>
      <c r="N6458" s="62">
        <v>46.45</v>
      </c>
      <c r="O6458" s="62">
        <v>10644</v>
      </c>
      <c r="P6458" s="63"/>
      <c r="Q6458" s="63"/>
      <c r="R6458" s="63"/>
      <c r="S6458" s="63"/>
      <c r="T6458" s="63"/>
      <c r="U6458" s="63"/>
      <c r="V6458" s="63"/>
      <c r="W6458" s="63"/>
      <c r="X6458" s="63"/>
      <c r="Y6458" s="63"/>
      <c r="Z6458" s="62">
        <v>54695</v>
      </c>
      <c r="AA6458" s="62">
        <v>21461</v>
      </c>
      <c r="AB6458" s="62">
        <v>94.13</v>
      </c>
      <c r="AC6458" s="62">
        <v>2878.68</v>
      </c>
    </row>
    <row r="6459" spans="1:29" x14ac:dyDescent="0.25">
      <c r="A6459" s="61" t="s">
        <v>552</v>
      </c>
      <c r="B6459" s="61" t="s">
        <v>553</v>
      </c>
      <c r="C6459" s="62">
        <v>2005</v>
      </c>
      <c r="D6459" s="61" t="s">
        <v>78</v>
      </c>
      <c r="E6459" s="62">
        <v>20</v>
      </c>
      <c r="F6459" s="62">
        <v>30253</v>
      </c>
      <c r="G6459" s="62">
        <v>3153</v>
      </c>
      <c r="H6459" s="62">
        <v>13.14</v>
      </c>
      <c r="I6459" s="62">
        <v>1512.65</v>
      </c>
      <c r="J6459" s="62">
        <v>28135.29</v>
      </c>
      <c r="K6459" s="62">
        <v>2050</v>
      </c>
      <c r="L6459" s="62">
        <v>3274</v>
      </c>
      <c r="M6459" s="62">
        <v>13.64</v>
      </c>
      <c r="N6459" s="62">
        <v>102.5</v>
      </c>
      <c r="O6459" s="62">
        <v>24721.57</v>
      </c>
      <c r="P6459" s="63"/>
      <c r="Q6459" s="63"/>
      <c r="R6459" s="63"/>
      <c r="S6459" s="63"/>
      <c r="T6459" s="63"/>
      <c r="U6459" s="63"/>
      <c r="V6459" s="63"/>
      <c r="W6459" s="63"/>
      <c r="X6459" s="63"/>
      <c r="Y6459" s="63"/>
      <c r="Z6459" s="62">
        <v>64600</v>
      </c>
      <c r="AA6459" s="62">
        <v>9847</v>
      </c>
      <c r="AB6459" s="62">
        <v>41.03</v>
      </c>
      <c r="AC6459" s="62">
        <v>3230</v>
      </c>
    </row>
    <row r="6460" spans="1:29" ht="30" x14ac:dyDescent="0.25">
      <c r="A6460" s="61" t="s">
        <v>124</v>
      </c>
      <c r="B6460" s="61" t="s">
        <v>125</v>
      </c>
      <c r="C6460" s="62">
        <v>2018</v>
      </c>
      <c r="D6460" s="61" t="s">
        <v>72</v>
      </c>
      <c r="E6460" s="62">
        <v>48</v>
      </c>
      <c r="F6460" s="62">
        <v>86961</v>
      </c>
      <c r="G6460" s="62">
        <v>14080</v>
      </c>
      <c r="H6460" s="62">
        <v>24.44</v>
      </c>
      <c r="I6460" s="62">
        <v>1811.69</v>
      </c>
      <c r="J6460" s="62">
        <v>80873.73</v>
      </c>
      <c r="K6460" s="62">
        <v>11140.64</v>
      </c>
      <c r="L6460" s="62">
        <v>13784</v>
      </c>
      <c r="M6460" s="62">
        <v>23.93</v>
      </c>
      <c r="N6460" s="62">
        <v>232.1</v>
      </c>
      <c r="O6460" s="62">
        <v>134348.32</v>
      </c>
      <c r="P6460" s="63"/>
      <c r="Q6460" s="63"/>
      <c r="R6460" s="63"/>
      <c r="S6460" s="63"/>
      <c r="T6460" s="63"/>
      <c r="U6460" s="63"/>
      <c r="V6460" s="63"/>
      <c r="W6460" s="63"/>
      <c r="X6460" s="63"/>
      <c r="Y6460" s="63"/>
      <c r="Z6460" s="62">
        <v>52151.5</v>
      </c>
      <c r="AA6460" s="62">
        <v>11874</v>
      </c>
      <c r="AB6460" s="62">
        <v>20.61</v>
      </c>
      <c r="AC6460" s="62">
        <v>1086.49</v>
      </c>
    </row>
    <row r="6461" spans="1:29" ht="45" x14ac:dyDescent="0.25">
      <c r="A6461" s="61" t="s">
        <v>109</v>
      </c>
      <c r="B6461" s="61" t="s">
        <v>110</v>
      </c>
      <c r="C6461" s="62">
        <v>2014</v>
      </c>
      <c r="D6461" s="61" t="s">
        <v>99</v>
      </c>
      <c r="E6461" s="62">
        <v>20</v>
      </c>
      <c r="F6461" s="62">
        <v>63520</v>
      </c>
      <c r="G6461" s="62">
        <v>10494</v>
      </c>
      <c r="H6461" s="62">
        <v>43.73</v>
      </c>
      <c r="I6461" s="62">
        <v>3176</v>
      </c>
      <c r="J6461" s="62">
        <v>59073.599999999999</v>
      </c>
      <c r="K6461" s="62">
        <v>0</v>
      </c>
      <c r="L6461" s="63"/>
      <c r="M6461" s="63"/>
      <c r="N6461" s="63"/>
      <c r="O6461" s="63"/>
      <c r="P6461" s="63"/>
      <c r="Q6461" s="63"/>
      <c r="R6461" s="63"/>
      <c r="S6461" s="63"/>
      <c r="T6461" s="63"/>
      <c r="U6461" s="62">
        <v>6870</v>
      </c>
      <c r="V6461" s="62">
        <v>3819</v>
      </c>
      <c r="W6461" s="62">
        <v>15.91</v>
      </c>
      <c r="X6461" s="62">
        <v>343</v>
      </c>
      <c r="Y6461" s="62">
        <v>153778.07999999999</v>
      </c>
      <c r="Z6461" s="62">
        <v>40044</v>
      </c>
      <c r="AA6461" s="62">
        <v>3274</v>
      </c>
      <c r="AB6461" s="62">
        <v>13.64</v>
      </c>
      <c r="AC6461" s="62">
        <v>2002.2</v>
      </c>
    </row>
    <row r="6462" spans="1:29" x14ac:dyDescent="0.25">
      <c r="A6462" s="61" t="s">
        <v>273</v>
      </c>
      <c r="B6462" s="61" t="s">
        <v>274</v>
      </c>
      <c r="C6462" s="62">
        <v>2007</v>
      </c>
      <c r="D6462" s="61" t="s">
        <v>99</v>
      </c>
      <c r="E6462" s="62">
        <v>60</v>
      </c>
      <c r="F6462" s="62">
        <v>601640</v>
      </c>
      <c r="G6462" s="62">
        <v>85499</v>
      </c>
      <c r="H6462" s="62">
        <v>118.75</v>
      </c>
      <c r="I6462" s="62">
        <v>10027.33</v>
      </c>
      <c r="J6462" s="62">
        <v>559525.19999999995</v>
      </c>
      <c r="K6462" s="62">
        <v>0</v>
      </c>
      <c r="L6462" s="63"/>
      <c r="M6462" s="63"/>
      <c r="N6462" s="63"/>
      <c r="O6462" s="63"/>
      <c r="P6462" s="63"/>
      <c r="Q6462" s="63"/>
      <c r="R6462" s="63"/>
      <c r="S6462" s="63"/>
      <c r="T6462" s="63"/>
      <c r="U6462" s="63"/>
      <c r="V6462" s="63"/>
      <c r="W6462" s="63"/>
      <c r="X6462" s="63"/>
      <c r="Y6462" s="63"/>
      <c r="Z6462" s="62">
        <v>367566</v>
      </c>
      <c r="AA6462" s="62">
        <v>8954</v>
      </c>
      <c r="AB6462" s="62">
        <v>12.44</v>
      </c>
      <c r="AC6462" s="62">
        <v>6126.1</v>
      </c>
    </row>
    <row r="6463" spans="1:29" x14ac:dyDescent="0.25">
      <c r="A6463" s="61" t="s">
        <v>471</v>
      </c>
      <c r="B6463" s="61" t="s">
        <v>472</v>
      </c>
      <c r="C6463" s="62">
        <v>2018</v>
      </c>
      <c r="D6463" s="61" t="s">
        <v>78</v>
      </c>
      <c r="E6463" s="62">
        <v>40</v>
      </c>
      <c r="F6463" s="62">
        <v>35112</v>
      </c>
      <c r="G6463" s="62">
        <v>6504</v>
      </c>
      <c r="H6463" s="62">
        <v>13.55</v>
      </c>
      <c r="I6463" s="62">
        <v>877.8</v>
      </c>
      <c r="J6463" s="62">
        <v>32654.16</v>
      </c>
      <c r="K6463" s="62">
        <v>14232.78</v>
      </c>
      <c r="L6463" s="62">
        <v>21137</v>
      </c>
      <c r="M6463" s="62">
        <v>44.04</v>
      </c>
      <c r="N6463" s="62">
        <v>355.82</v>
      </c>
      <c r="O6463" s="62">
        <v>171637.41</v>
      </c>
      <c r="P6463" s="63"/>
      <c r="Q6463" s="63"/>
      <c r="R6463" s="63"/>
      <c r="S6463" s="63"/>
      <c r="T6463" s="63"/>
      <c r="U6463" s="63"/>
      <c r="V6463" s="63"/>
      <c r="W6463" s="63"/>
      <c r="X6463" s="63"/>
      <c r="Y6463" s="63"/>
      <c r="Z6463" s="62">
        <v>59300</v>
      </c>
      <c r="AA6463" s="62">
        <v>4902</v>
      </c>
      <c r="AB6463" s="62">
        <v>10.210000000000001</v>
      </c>
      <c r="AC6463" s="62">
        <v>1482.5</v>
      </c>
    </row>
    <row r="6464" spans="1:29" x14ac:dyDescent="0.25">
      <c r="A6464" s="61" t="s">
        <v>79</v>
      </c>
      <c r="B6464" s="61" t="s">
        <v>80</v>
      </c>
      <c r="C6464" s="62">
        <v>2008</v>
      </c>
      <c r="D6464" s="61" t="s">
        <v>75</v>
      </c>
      <c r="E6464" s="62">
        <v>8</v>
      </c>
      <c r="F6464" s="62">
        <v>6733</v>
      </c>
      <c r="G6464" s="62">
        <v>1208</v>
      </c>
      <c r="H6464" s="62">
        <v>12.58</v>
      </c>
      <c r="I6464" s="62">
        <v>841.63</v>
      </c>
      <c r="J6464" s="62">
        <v>6261.69</v>
      </c>
      <c r="K6464" s="62">
        <v>76.62</v>
      </c>
      <c r="L6464" s="62">
        <v>158</v>
      </c>
      <c r="M6464" s="62">
        <v>1.65</v>
      </c>
      <c r="N6464" s="63"/>
      <c r="O6464" s="63"/>
      <c r="P6464" s="63"/>
      <c r="Q6464" s="63"/>
      <c r="R6464" s="63"/>
      <c r="S6464" s="63"/>
      <c r="T6464" s="63"/>
      <c r="U6464" s="63"/>
      <c r="V6464" s="63"/>
      <c r="W6464" s="63"/>
      <c r="X6464" s="63"/>
      <c r="Y6464" s="63"/>
      <c r="Z6464" s="62">
        <v>133680</v>
      </c>
      <c r="AA6464" s="62">
        <v>6419</v>
      </c>
      <c r="AB6464" s="62">
        <v>66.86</v>
      </c>
      <c r="AC6464" s="62">
        <v>16710</v>
      </c>
    </row>
    <row r="6465" spans="1:29" x14ac:dyDescent="0.25">
      <c r="A6465" s="61" t="s">
        <v>196</v>
      </c>
      <c r="B6465" s="61" t="s">
        <v>197</v>
      </c>
      <c r="C6465" s="62">
        <v>2018</v>
      </c>
      <c r="D6465" s="61" t="s">
        <v>86</v>
      </c>
      <c r="E6465" s="62">
        <v>140</v>
      </c>
      <c r="F6465" s="62">
        <v>91969</v>
      </c>
      <c r="G6465" s="62">
        <v>20417</v>
      </c>
      <c r="H6465" s="62">
        <v>12.15</v>
      </c>
      <c r="I6465" s="62">
        <v>656.92</v>
      </c>
      <c r="J6465" s="62">
        <v>85531.17</v>
      </c>
      <c r="K6465" s="62">
        <v>120091.17</v>
      </c>
      <c r="L6465" s="62">
        <v>136359</v>
      </c>
      <c r="M6465" s="62">
        <v>81.17</v>
      </c>
      <c r="N6465" s="62">
        <v>857.79</v>
      </c>
      <c r="O6465" s="62">
        <v>1448215.49</v>
      </c>
      <c r="P6465" s="63"/>
      <c r="Q6465" s="63"/>
      <c r="R6465" s="63"/>
      <c r="S6465" s="63"/>
      <c r="T6465" s="63"/>
      <c r="U6465" s="63"/>
      <c r="V6465" s="63"/>
      <c r="W6465" s="63"/>
      <c r="X6465" s="63"/>
      <c r="Y6465" s="63"/>
      <c r="Z6465" s="62">
        <v>1012570</v>
      </c>
      <c r="AA6465" s="62">
        <v>165023</v>
      </c>
      <c r="AB6465" s="62">
        <v>98.23</v>
      </c>
      <c r="AC6465" s="62">
        <v>7232.64</v>
      </c>
    </row>
    <row r="6466" spans="1:29" x14ac:dyDescent="0.25">
      <c r="A6466" s="61" t="s">
        <v>190</v>
      </c>
      <c r="B6466" s="61" t="s">
        <v>191</v>
      </c>
      <c r="C6466" s="62">
        <v>2011</v>
      </c>
      <c r="D6466" s="61" t="s">
        <v>78</v>
      </c>
      <c r="E6466" s="62">
        <v>40</v>
      </c>
      <c r="F6466" s="62">
        <v>669492</v>
      </c>
      <c r="G6466" s="62">
        <v>57211</v>
      </c>
      <c r="H6466" s="62">
        <v>119.19</v>
      </c>
      <c r="I6466" s="62">
        <v>16737.3</v>
      </c>
      <c r="J6466" s="62">
        <v>622627.56000000006</v>
      </c>
      <c r="K6466" s="62">
        <v>0</v>
      </c>
      <c r="L6466" s="63"/>
      <c r="M6466" s="63"/>
      <c r="N6466" s="63"/>
      <c r="O6466" s="63"/>
      <c r="P6466" s="63"/>
      <c r="Q6466" s="63"/>
      <c r="R6466" s="63"/>
      <c r="S6466" s="63"/>
      <c r="T6466" s="63"/>
      <c r="U6466" s="63"/>
      <c r="V6466" s="63"/>
      <c r="W6466" s="63"/>
      <c r="X6466" s="63"/>
      <c r="Y6466" s="63"/>
      <c r="Z6466" s="62">
        <v>630</v>
      </c>
      <c r="AA6466" s="62">
        <v>5285</v>
      </c>
      <c r="AB6466" s="62">
        <v>11.01</v>
      </c>
      <c r="AC6466" s="62">
        <v>15.75</v>
      </c>
    </row>
    <row r="6467" spans="1:29" x14ac:dyDescent="0.25">
      <c r="A6467" s="61" t="s">
        <v>257</v>
      </c>
      <c r="B6467" s="61" t="s">
        <v>258</v>
      </c>
      <c r="C6467" s="62">
        <v>2007</v>
      </c>
      <c r="D6467" s="61" t="s">
        <v>78</v>
      </c>
      <c r="E6467" s="62">
        <v>56</v>
      </c>
      <c r="F6467" s="62">
        <v>497143</v>
      </c>
      <c r="G6467" s="62">
        <v>77633</v>
      </c>
      <c r="H6467" s="62">
        <v>115.53</v>
      </c>
      <c r="I6467" s="62">
        <v>8877.5499999999993</v>
      </c>
      <c r="J6467" s="62">
        <v>462342.99</v>
      </c>
      <c r="K6467" s="62">
        <v>0</v>
      </c>
      <c r="L6467" s="63"/>
      <c r="M6467" s="63"/>
      <c r="N6467" s="63"/>
      <c r="O6467" s="63"/>
      <c r="P6467" s="63"/>
      <c r="Q6467" s="63"/>
      <c r="R6467" s="63"/>
      <c r="S6467" s="63"/>
      <c r="T6467" s="63"/>
      <c r="U6467" s="63"/>
      <c r="V6467" s="63"/>
      <c r="W6467" s="63"/>
      <c r="X6467" s="63"/>
      <c r="Y6467" s="63"/>
      <c r="Z6467" s="62">
        <v>65455.62</v>
      </c>
      <c r="AA6467" s="62">
        <v>13688</v>
      </c>
      <c r="AB6467" s="62">
        <v>20.37</v>
      </c>
      <c r="AC6467" s="62">
        <v>1168.8499999999999</v>
      </c>
    </row>
    <row r="6468" spans="1:29" x14ac:dyDescent="0.25">
      <c r="A6468" s="61" t="s">
        <v>285</v>
      </c>
      <c r="B6468" s="61" t="s">
        <v>286</v>
      </c>
      <c r="C6468" s="62">
        <v>2014</v>
      </c>
      <c r="D6468" s="61" t="s">
        <v>89</v>
      </c>
      <c r="E6468" s="62">
        <v>33</v>
      </c>
      <c r="F6468" s="62">
        <v>221705</v>
      </c>
      <c r="G6468" s="62">
        <v>30662</v>
      </c>
      <c r="H6468" s="62">
        <v>77.430000000000007</v>
      </c>
      <c r="I6468" s="62">
        <v>6718.33</v>
      </c>
      <c r="J6468" s="62">
        <v>206185.65</v>
      </c>
      <c r="K6468" s="62">
        <v>13047.56</v>
      </c>
      <c r="L6468" s="62">
        <v>21216</v>
      </c>
      <c r="M6468" s="62">
        <v>53.58</v>
      </c>
      <c r="N6468" s="62">
        <v>395.38</v>
      </c>
      <c r="O6468" s="62">
        <v>157344.4</v>
      </c>
      <c r="P6468" s="63"/>
      <c r="Q6468" s="63"/>
      <c r="R6468" s="63"/>
      <c r="S6468" s="63"/>
      <c r="T6468" s="63"/>
      <c r="U6468" s="63"/>
      <c r="V6468" s="63"/>
      <c r="W6468" s="63"/>
      <c r="X6468" s="63"/>
      <c r="Y6468" s="63"/>
      <c r="Z6468" s="62">
        <v>21800</v>
      </c>
      <c r="AA6468" s="62">
        <v>1535</v>
      </c>
      <c r="AB6468" s="62">
        <v>3.88</v>
      </c>
      <c r="AC6468" s="62">
        <v>660.61</v>
      </c>
    </row>
    <row r="6469" spans="1:29" ht="30" x14ac:dyDescent="0.25">
      <c r="A6469" s="61" t="s">
        <v>224</v>
      </c>
      <c r="B6469" s="61" t="s">
        <v>225</v>
      </c>
      <c r="C6469" s="62">
        <v>2005</v>
      </c>
      <c r="D6469" s="61" t="s">
        <v>150</v>
      </c>
      <c r="E6469" s="62">
        <v>8</v>
      </c>
      <c r="F6469" s="63"/>
      <c r="G6469" s="63"/>
      <c r="H6469" s="63"/>
      <c r="I6469" s="63"/>
      <c r="J6469" s="63"/>
      <c r="K6469" s="62">
        <v>0</v>
      </c>
      <c r="L6469" s="63"/>
      <c r="M6469" s="63"/>
      <c r="N6469" s="63"/>
      <c r="O6469" s="63"/>
      <c r="P6469" s="63"/>
      <c r="Q6469" s="63"/>
      <c r="R6469" s="63"/>
      <c r="S6469" s="63"/>
      <c r="T6469" s="63"/>
      <c r="U6469" s="63"/>
      <c r="V6469" s="63"/>
      <c r="W6469" s="63"/>
      <c r="X6469" s="63"/>
      <c r="Y6469" s="63"/>
      <c r="Z6469" s="62">
        <v>0</v>
      </c>
      <c r="AA6469" s="63"/>
      <c r="AB6469" s="63"/>
      <c r="AC6469" s="62">
        <v>0</v>
      </c>
    </row>
    <row r="6470" spans="1:29" x14ac:dyDescent="0.25">
      <c r="A6470" s="61" t="s">
        <v>496</v>
      </c>
      <c r="B6470" s="61" t="s">
        <v>497</v>
      </c>
      <c r="C6470" s="62">
        <v>2005</v>
      </c>
      <c r="D6470" s="61" t="s">
        <v>75</v>
      </c>
      <c r="E6470" s="62">
        <v>12</v>
      </c>
      <c r="F6470" s="62">
        <v>2146</v>
      </c>
      <c r="G6470" s="62">
        <v>517</v>
      </c>
      <c r="H6470" s="62">
        <v>3.59</v>
      </c>
      <c r="I6470" s="62">
        <v>178.83</v>
      </c>
      <c r="J6470" s="62">
        <v>1995.78</v>
      </c>
      <c r="K6470" s="62">
        <v>0</v>
      </c>
      <c r="L6470" s="63"/>
      <c r="M6470" s="63"/>
      <c r="N6470" s="63"/>
      <c r="O6470" s="63"/>
      <c r="P6470" s="63"/>
      <c r="Q6470" s="63"/>
      <c r="R6470" s="63"/>
      <c r="S6470" s="63"/>
      <c r="T6470" s="63"/>
      <c r="U6470" s="63"/>
      <c r="V6470" s="63"/>
      <c r="W6470" s="63"/>
      <c r="X6470" s="63"/>
      <c r="Y6470" s="63"/>
      <c r="Z6470" s="62">
        <v>58.42</v>
      </c>
      <c r="AA6470" s="62">
        <v>2413</v>
      </c>
      <c r="AB6470" s="62">
        <v>16.760000000000002</v>
      </c>
      <c r="AC6470" s="62">
        <v>4.87</v>
      </c>
    </row>
    <row r="6471" spans="1:29" ht="30" x14ac:dyDescent="0.25">
      <c r="A6471" s="61" t="s">
        <v>498</v>
      </c>
      <c r="B6471" s="61" t="s">
        <v>499</v>
      </c>
      <c r="C6471" s="62">
        <v>2006</v>
      </c>
      <c r="D6471" s="61" t="s">
        <v>150</v>
      </c>
      <c r="E6471" s="62">
        <v>6</v>
      </c>
      <c r="F6471" s="63"/>
      <c r="G6471" s="63"/>
      <c r="H6471" s="63"/>
      <c r="I6471" s="63"/>
      <c r="J6471" s="63"/>
      <c r="K6471" s="62">
        <v>0</v>
      </c>
      <c r="L6471" s="63"/>
      <c r="M6471" s="63"/>
      <c r="N6471" s="63"/>
      <c r="O6471" s="63"/>
      <c r="P6471" s="63"/>
      <c r="Q6471" s="63"/>
      <c r="R6471" s="63"/>
      <c r="S6471" s="63"/>
      <c r="T6471" s="63"/>
      <c r="U6471" s="63"/>
      <c r="V6471" s="63"/>
      <c r="W6471" s="63"/>
      <c r="X6471" s="63"/>
      <c r="Y6471" s="63"/>
      <c r="Z6471" s="62">
        <v>84.22</v>
      </c>
      <c r="AA6471" s="62">
        <v>268</v>
      </c>
      <c r="AB6471" s="62">
        <v>3.72</v>
      </c>
      <c r="AC6471" s="62">
        <v>14.04</v>
      </c>
    </row>
    <row r="6472" spans="1:29" x14ac:dyDescent="0.25">
      <c r="A6472" s="61" t="s">
        <v>397</v>
      </c>
      <c r="B6472" s="61" t="s">
        <v>398</v>
      </c>
      <c r="C6472" s="62">
        <v>2005</v>
      </c>
      <c r="D6472" s="61" t="s">
        <v>94</v>
      </c>
      <c r="E6472" s="62">
        <v>8</v>
      </c>
      <c r="F6472" s="62">
        <v>1119</v>
      </c>
      <c r="G6472" s="62">
        <v>255</v>
      </c>
      <c r="H6472" s="62">
        <v>2.66</v>
      </c>
      <c r="I6472" s="62">
        <v>139.88</v>
      </c>
      <c r="J6472" s="62">
        <v>1040.67</v>
      </c>
      <c r="K6472" s="62">
        <v>0</v>
      </c>
      <c r="L6472" s="63"/>
      <c r="M6472" s="63"/>
      <c r="N6472" s="63"/>
      <c r="O6472" s="63"/>
      <c r="P6472" s="63"/>
      <c r="Q6472" s="63"/>
      <c r="R6472" s="63"/>
      <c r="S6472" s="63"/>
      <c r="T6472" s="63"/>
      <c r="U6472" s="62">
        <v>300</v>
      </c>
      <c r="V6472" s="62">
        <v>643</v>
      </c>
      <c r="W6472" s="62">
        <v>6.7</v>
      </c>
      <c r="X6472" s="62">
        <v>37</v>
      </c>
      <c r="Y6472" s="62">
        <v>6715.2</v>
      </c>
      <c r="Z6472" s="62">
        <v>48600</v>
      </c>
      <c r="AA6472" s="62">
        <v>1240</v>
      </c>
      <c r="AB6472" s="62">
        <v>12.92</v>
      </c>
      <c r="AC6472" s="62">
        <v>6075</v>
      </c>
    </row>
    <row r="6473" spans="1:29" x14ac:dyDescent="0.25">
      <c r="A6473" s="61" t="s">
        <v>70</v>
      </c>
      <c r="B6473" s="61" t="s">
        <v>71</v>
      </c>
      <c r="C6473" s="62">
        <v>2003</v>
      </c>
      <c r="D6473" s="61" t="s">
        <v>78</v>
      </c>
      <c r="E6473" s="62">
        <v>149</v>
      </c>
      <c r="F6473" s="62">
        <v>196698</v>
      </c>
      <c r="G6473" s="62">
        <v>29041</v>
      </c>
      <c r="H6473" s="62">
        <v>16.239999999999998</v>
      </c>
      <c r="I6473" s="62">
        <v>1320.12</v>
      </c>
      <c r="J6473" s="62">
        <v>182929.14</v>
      </c>
      <c r="K6473" s="62">
        <v>22118</v>
      </c>
      <c r="L6473" s="62">
        <v>25010</v>
      </c>
      <c r="M6473" s="62">
        <v>13.99</v>
      </c>
      <c r="N6473" s="62">
        <v>148.44</v>
      </c>
      <c r="O6473" s="62">
        <v>266727.59999999998</v>
      </c>
      <c r="P6473" s="63"/>
      <c r="Q6473" s="63"/>
      <c r="R6473" s="63"/>
      <c r="S6473" s="63"/>
      <c r="T6473" s="63"/>
      <c r="U6473" s="63"/>
      <c r="V6473" s="63"/>
      <c r="W6473" s="63"/>
      <c r="X6473" s="63"/>
      <c r="Y6473" s="63"/>
      <c r="Z6473" s="62">
        <v>7494</v>
      </c>
      <c r="AA6473" s="62">
        <v>28245</v>
      </c>
      <c r="AB6473" s="62">
        <v>15.8</v>
      </c>
      <c r="AC6473" s="62">
        <v>50.3</v>
      </c>
    </row>
    <row r="6474" spans="1:29" ht="30" x14ac:dyDescent="0.25">
      <c r="A6474" s="61" t="s">
        <v>391</v>
      </c>
      <c r="B6474" s="61" t="s">
        <v>392</v>
      </c>
      <c r="C6474" s="62">
        <v>2007</v>
      </c>
      <c r="D6474" s="61" t="s">
        <v>78</v>
      </c>
      <c r="E6474" s="62">
        <v>48</v>
      </c>
      <c r="F6474" s="62">
        <v>142465</v>
      </c>
      <c r="G6474" s="62">
        <v>31196</v>
      </c>
      <c r="H6474" s="62">
        <v>54.16</v>
      </c>
      <c r="I6474" s="62">
        <v>2968.02</v>
      </c>
      <c r="J6474" s="62">
        <v>132492.45000000001</v>
      </c>
      <c r="K6474" s="62">
        <v>37407</v>
      </c>
      <c r="L6474" s="62">
        <v>68393</v>
      </c>
      <c r="M6474" s="62">
        <v>118.74</v>
      </c>
      <c r="N6474" s="63"/>
      <c r="O6474" s="63"/>
      <c r="P6474" s="63"/>
      <c r="Q6474" s="63"/>
      <c r="R6474" s="63"/>
      <c r="S6474" s="63"/>
      <c r="T6474" s="63"/>
      <c r="U6474" s="63"/>
      <c r="V6474" s="63"/>
      <c r="W6474" s="63"/>
      <c r="X6474" s="63"/>
      <c r="Y6474" s="63"/>
      <c r="Z6474" s="62">
        <v>1838</v>
      </c>
      <c r="AA6474" s="62">
        <v>12062</v>
      </c>
      <c r="AB6474" s="62">
        <v>20.94</v>
      </c>
      <c r="AC6474" s="62">
        <v>38.29</v>
      </c>
    </row>
    <row r="6475" spans="1:29" x14ac:dyDescent="0.25">
      <c r="A6475" s="61" t="s">
        <v>163</v>
      </c>
      <c r="B6475" s="61" t="s">
        <v>164</v>
      </c>
      <c r="C6475" s="62">
        <v>2010</v>
      </c>
      <c r="D6475" s="61" t="s">
        <v>78</v>
      </c>
      <c r="E6475" s="62">
        <v>50</v>
      </c>
      <c r="F6475" s="62">
        <v>147189</v>
      </c>
      <c r="G6475" s="62">
        <v>21993</v>
      </c>
      <c r="H6475" s="62">
        <v>36.659999999999997</v>
      </c>
      <c r="I6475" s="62">
        <v>2943.78</v>
      </c>
      <c r="J6475" s="62">
        <v>136885.76999999999</v>
      </c>
      <c r="K6475" s="62">
        <v>51628.52</v>
      </c>
      <c r="L6475" s="62">
        <v>41443</v>
      </c>
      <c r="M6475" s="62">
        <v>69.069999999999993</v>
      </c>
      <c r="N6475" s="62">
        <v>1032.57</v>
      </c>
      <c r="O6475" s="62">
        <v>622603.76</v>
      </c>
      <c r="P6475" s="63"/>
      <c r="Q6475" s="63"/>
      <c r="R6475" s="63"/>
      <c r="S6475" s="63"/>
      <c r="T6475" s="63"/>
      <c r="U6475" s="63"/>
      <c r="V6475" s="63"/>
      <c r="W6475" s="63"/>
      <c r="X6475" s="63"/>
      <c r="Y6475" s="63"/>
      <c r="Z6475" s="62">
        <v>240300</v>
      </c>
      <c r="AA6475" s="62">
        <v>16765</v>
      </c>
      <c r="AB6475" s="62">
        <v>27.94</v>
      </c>
      <c r="AC6475" s="62">
        <v>4806</v>
      </c>
    </row>
    <row r="6476" spans="1:29" ht="30" x14ac:dyDescent="0.25">
      <c r="A6476" s="61" t="s">
        <v>342</v>
      </c>
      <c r="B6476" s="61" t="s">
        <v>343</v>
      </c>
      <c r="C6476" s="62">
        <v>2004</v>
      </c>
      <c r="D6476" s="61" t="s">
        <v>99</v>
      </c>
      <c r="E6476" s="62">
        <v>10</v>
      </c>
      <c r="F6476" s="62">
        <v>34239</v>
      </c>
      <c r="G6476" s="62">
        <v>4065</v>
      </c>
      <c r="H6476" s="62">
        <v>33.880000000000003</v>
      </c>
      <c r="I6476" s="62">
        <v>3423.9</v>
      </c>
      <c r="J6476" s="62">
        <v>31842.27</v>
      </c>
      <c r="K6476" s="62">
        <v>0</v>
      </c>
      <c r="L6476" s="63"/>
      <c r="M6476" s="63"/>
      <c r="N6476" s="63"/>
      <c r="O6476" s="63"/>
      <c r="P6476" s="62">
        <v>5271</v>
      </c>
      <c r="Q6476" s="62">
        <v>5579</v>
      </c>
      <c r="R6476" s="62">
        <v>46.49</v>
      </c>
      <c r="S6476" s="62">
        <v>527</v>
      </c>
      <c r="T6476" s="62">
        <v>66778.3</v>
      </c>
      <c r="U6476" s="63"/>
      <c r="V6476" s="63"/>
      <c r="W6476" s="63"/>
      <c r="X6476" s="63"/>
      <c r="Y6476" s="63"/>
      <c r="Z6476" s="62">
        <v>8600</v>
      </c>
      <c r="AA6476" s="62">
        <v>547</v>
      </c>
      <c r="AB6476" s="62">
        <v>4.5599999999999996</v>
      </c>
      <c r="AC6476" s="62">
        <v>860</v>
      </c>
    </row>
    <row r="6477" spans="1:29" ht="30" x14ac:dyDescent="0.25">
      <c r="A6477" s="61" t="s">
        <v>92</v>
      </c>
      <c r="B6477" s="61" t="s">
        <v>93</v>
      </c>
      <c r="C6477" s="62">
        <v>2017</v>
      </c>
      <c r="D6477" s="61" t="s">
        <v>83</v>
      </c>
      <c r="E6477" s="62">
        <v>6</v>
      </c>
      <c r="F6477" s="63"/>
      <c r="G6477" s="63"/>
      <c r="H6477" s="63"/>
      <c r="I6477" s="63"/>
      <c r="J6477" s="63"/>
      <c r="K6477" s="62">
        <v>0</v>
      </c>
      <c r="L6477" s="63"/>
      <c r="M6477" s="63"/>
      <c r="N6477" s="63"/>
      <c r="O6477" s="63"/>
      <c r="P6477" s="63"/>
      <c r="Q6477" s="63"/>
      <c r="R6477" s="63"/>
      <c r="S6477" s="63"/>
      <c r="T6477" s="63"/>
      <c r="U6477" s="63"/>
      <c r="V6477" s="63"/>
      <c r="W6477" s="63"/>
      <c r="X6477" s="63"/>
      <c r="Y6477" s="63"/>
      <c r="Z6477" s="62">
        <v>0.26</v>
      </c>
      <c r="AA6477" s="62">
        <v>2885</v>
      </c>
      <c r="AB6477" s="62">
        <v>40.07</v>
      </c>
      <c r="AC6477" s="62">
        <v>0.04</v>
      </c>
    </row>
    <row r="6478" spans="1:29" ht="45" x14ac:dyDescent="0.25">
      <c r="A6478" s="61" t="s">
        <v>109</v>
      </c>
      <c r="B6478" s="61" t="s">
        <v>110</v>
      </c>
      <c r="C6478" s="62">
        <v>2007</v>
      </c>
      <c r="D6478" s="61" t="s">
        <v>99</v>
      </c>
      <c r="E6478" s="62">
        <v>20</v>
      </c>
      <c r="F6478" s="62">
        <v>74480</v>
      </c>
      <c r="G6478" s="62">
        <v>12745</v>
      </c>
      <c r="H6478" s="62">
        <v>53.1</v>
      </c>
      <c r="I6478" s="62">
        <v>3724</v>
      </c>
      <c r="J6478" s="62">
        <v>69266.399999999994</v>
      </c>
      <c r="K6478" s="62">
        <v>0</v>
      </c>
      <c r="L6478" s="63"/>
      <c r="M6478" s="63"/>
      <c r="N6478" s="63"/>
      <c r="O6478" s="63"/>
      <c r="P6478" s="63"/>
      <c r="Q6478" s="63"/>
      <c r="R6478" s="63"/>
      <c r="S6478" s="63"/>
      <c r="T6478" s="63"/>
      <c r="U6478" s="62">
        <v>7166</v>
      </c>
      <c r="V6478" s="62">
        <v>17695</v>
      </c>
      <c r="W6478" s="62">
        <v>73.73</v>
      </c>
      <c r="X6478" s="62">
        <v>358</v>
      </c>
      <c r="Y6478" s="62">
        <v>160403.74</v>
      </c>
      <c r="Z6478" s="62">
        <v>4644</v>
      </c>
      <c r="AA6478" s="62">
        <v>15411</v>
      </c>
      <c r="AB6478" s="62">
        <v>64.209999999999994</v>
      </c>
      <c r="AC6478" s="62">
        <v>232.2</v>
      </c>
    </row>
    <row r="6479" spans="1:29" x14ac:dyDescent="0.25">
      <c r="A6479" s="61" t="s">
        <v>81</v>
      </c>
      <c r="B6479" s="61" t="s">
        <v>82</v>
      </c>
      <c r="C6479" s="62">
        <v>2016</v>
      </c>
      <c r="D6479" s="61" t="s">
        <v>298</v>
      </c>
      <c r="E6479" s="62">
        <v>4</v>
      </c>
      <c r="F6479" s="62">
        <v>408</v>
      </c>
      <c r="G6479" s="62">
        <v>132</v>
      </c>
      <c r="H6479" s="62">
        <v>2.75</v>
      </c>
      <c r="I6479" s="62">
        <v>102</v>
      </c>
      <c r="J6479" s="62">
        <v>379.44</v>
      </c>
      <c r="K6479" s="62">
        <v>55.29</v>
      </c>
      <c r="L6479" s="62">
        <v>76</v>
      </c>
      <c r="M6479" s="62">
        <v>1.58</v>
      </c>
      <c r="N6479" s="63"/>
      <c r="O6479" s="63"/>
      <c r="P6479" s="63"/>
      <c r="Q6479" s="63"/>
      <c r="R6479" s="63"/>
      <c r="S6479" s="63"/>
      <c r="T6479" s="63"/>
      <c r="U6479" s="63"/>
      <c r="V6479" s="63"/>
      <c r="W6479" s="63"/>
      <c r="X6479" s="63"/>
      <c r="Y6479" s="63"/>
      <c r="Z6479" s="62">
        <v>356</v>
      </c>
      <c r="AA6479" s="62">
        <v>2524</v>
      </c>
      <c r="AB6479" s="62">
        <v>52.58</v>
      </c>
      <c r="AC6479" s="62">
        <v>89</v>
      </c>
    </row>
    <row r="6480" spans="1:29" ht="30" x14ac:dyDescent="0.25">
      <c r="A6480" s="61" t="s">
        <v>237</v>
      </c>
      <c r="B6480" s="61" t="s">
        <v>238</v>
      </c>
      <c r="C6480" s="62">
        <v>2015</v>
      </c>
      <c r="D6480" s="61" t="s">
        <v>94</v>
      </c>
      <c r="E6480" s="62">
        <v>20</v>
      </c>
      <c r="F6480" s="62">
        <v>4313</v>
      </c>
      <c r="G6480" s="62">
        <v>1225</v>
      </c>
      <c r="H6480" s="62">
        <v>5.0999999999999996</v>
      </c>
      <c r="I6480" s="62">
        <v>215.65</v>
      </c>
      <c r="J6480" s="62">
        <v>4011.09</v>
      </c>
      <c r="K6480" s="62">
        <v>21536.37</v>
      </c>
      <c r="L6480" s="62">
        <v>26803</v>
      </c>
      <c r="M6480" s="62">
        <v>111.68</v>
      </c>
      <c r="N6480" s="62">
        <v>1076.82</v>
      </c>
      <c r="O6480" s="62">
        <v>259713.58</v>
      </c>
      <c r="P6480" s="63"/>
      <c r="Q6480" s="63"/>
      <c r="R6480" s="63"/>
      <c r="S6480" s="63"/>
      <c r="T6480" s="63"/>
      <c r="U6480" s="63"/>
      <c r="V6480" s="63"/>
      <c r="W6480" s="63"/>
      <c r="X6480" s="63"/>
      <c r="Y6480" s="63"/>
      <c r="Z6480" s="62">
        <v>253329.19</v>
      </c>
      <c r="AA6480" s="62">
        <v>22145</v>
      </c>
      <c r="AB6480" s="62">
        <v>92.27</v>
      </c>
      <c r="AC6480" s="62">
        <v>12666.46</v>
      </c>
    </row>
    <row r="6481" spans="1:29" ht="30" x14ac:dyDescent="0.25">
      <c r="A6481" s="61" t="s">
        <v>133</v>
      </c>
      <c r="B6481" s="61" t="s">
        <v>134</v>
      </c>
      <c r="C6481" s="62">
        <v>2009</v>
      </c>
      <c r="D6481" s="61" t="s">
        <v>99</v>
      </c>
      <c r="E6481" s="62">
        <v>36</v>
      </c>
      <c r="F6481" s="62">
        <v>158247</v>
      </c>
      <c r="G6481" s="62">
        <v>23671</v>
      </c>
      <c r="H6481" s="62">
        <v>54.79</v>
      </c>
      <c r="I6481" s="62">
        <v>4395.75</v>
      </c>
      <c r="J6481" s="62">
        <v>147169.71</v>
      </c>
      <c r="K6481" s="62">
        <v>10081</v>
      </c>
      <c r="L6481" s="62">
        <v>14060</v>
      </c>
      <c r="M6481" s="62">
        <v>32.549999999999997</v>
      </c>
      <c r="N6481" s="63"/>
      <c r="O6481" s="63"/>
      <c r="P6481" s="63"/>
      <c r="Q6481" s="63"/>
      <c r="R6481" s="63"/>
      <c r="S6481" s="63"/>
      <c r="T6481" s="63"/>
      <c r="U6481" s="63"/>
      <c r="V6481" s="63"/>
      <c r="W6481" s="63"/>
      <c r="X6481" s="63"/>
      <c r="Y6481" s="63"/>
      <c r="Z6481" s="62">
        <v>121000</v>
      </c>
      <c r="AA6481" s="62">
        <v>6071</v>
      </c>
      <c r="AB6481" s="62">
        <v>14.05</v>
      </c>
      <c r="AC6481" s="62">
        <v>3361.11</v>
      </c>
    </row>
    <row r="6482" spans="1:29" x14ac:dyDescent="0.25">
      <c r="A6482" s="61" t="s">
        <v>81</v>
      </c>
      <c r="B6482" s="61" t="s">
        <v>82</v>
      </c>
      <c r="C6482" s="62">
        <v>2010</v>
      </c>
      <c r="D6482" s="61" t="s">
        <v>99</v>
      </c>
      <c r="E6482" s="62">
        <v>24</v>
      </c>
      <c r="F6482" s="62">
        <v>70300</v>
      </c>
      <c r="G6482" s="62">
        <v>15215</v>
      </c>
      <c r="H6482" s="62">
        <v>52.83</v>
      </c>
      <c r="I6482" s="62">
        <v>2929.17</v>
      </c>
      <c r="J6482" s="62">
        <v>65379</v>
      </c>
      <c r="K6482" s="62">
        <v>16862.27</v>
      </c>
      <c r="L6482" s="62">
        <v>23251</v>
      </c>
      <c r="M6482" s="62">
        <v>80.73</v>
      </c>
      <c r="N6482" s="62">
        <v>702.59</v>
      </c>
      <c r="O6482" s="62">
        <v>203347.17</v>
      </c>
      <c r="P6482" s="63"/>
      <c r="Q6482" s="63"/>
      <c r="R6482" s="63"/>
      <c r="S6482" s="63"/>
      <c r="T6482" s="63"/>
      <c r="U6482" s="63"/>
      <c r="V6482" s="63"/>
      <c r="W6482" s="63"/>
      <c r="X6482" s="63"/>
      <c r="Y6482" s="63"/>
      <c r="Z6482" s="62">
        <v>386</v>
      </c>
      <c r="AA6482" s="62">
        <v>1561</v>
      </c>
      <c r="AB6482" s="62">
        <v>5.42</v>
      </c>
      <c r="AC6482" s="62">
        <v>16.079999999999998</v>
      </c>
    </row>
    <row r="6483" spans="1:29" ht="30" x14ac:dyDescent="0.25">
      <c r="A6483" s="61" t="s">
        <v>283</v>
      </c>
      <c r="B6483" s="61" t="s">
        <v>284</v>
      </c>
      <c r="C6483" s="62">
        <v>2016</v>
      </c>
      <c r="D6483" s="61" t="s">
        <v>135</v>
      </c>
      <c r="E6483" s="62">
        <v>240</v>
      </c>
      <c r="F6483" s="62">
        <v>439764</v>
      </c>
      <c r="G6483" s="62">
        <v>97090</v>
      </c>
      <c r="H6483" s="62">
        <v>33.71</v>
      </c>
      <c r="I6483" s="62">
        <v>1832.35</v>
      </c>
      <c r="J6483" s="62">
        <v>408980.52</v>
      </c>
      <c r="K6483" s="62">
        <v>262224.05</v>
      </c>
      <c r="L6483" s="62">
        <v>300070</v>
      </c>
      <c r="M6483" s="62">
        <v>104.19</v>
      </c>
      <c r="N6483" s="63"/>
      <c r="O6483" s="63"/>
      <c r="P6483" s="63"/>
      <c r="Q6483" s="63"/>
      <c r="R6483" s="63"/>
      <c r="S6483" s="63"/>
      <c r="T6483" s="63"/>
      <c r="U6483" s="63"/>
      <c r="V6483" s="63"/>
      <c r="W6483" s="63"/>
      <c r="X6483" s="63"/>
      <c r="Y6483" s="63"/>
      <c r="Z6483" s="62">
        <v>0</v>
      </c>
      <c r="AA6483" s="63"/>
      <c r="AB6483" s="63"/>
      <c r="AC6483" s="62">
        <v>0</v>
      </c>
    </row>
    <row r="6484" spans="1:29" x14ac:dyDescent="0.25">
      <c r="A6484" s="61" t="s">
        <v>126</v>
      </c>
      <c r="B6484" s="61" t="s">
        <v>127</v>
      </c>
      <c r="C6484" s="62">
        <v>2018</v>
      </c>
      <c r="D6484" s="61" t="s">
        <v>99</v>
      </c>
      <c r="E6484" s="62">
        <v>47</v>
      </c>
      <c r="F6484" s="62">
        <v>120853</v>
      </c>
      <c r="G6484" s="62">
        <v>23079</v>
      </c>
      <c r="H6484" s="62">
        <v>40.92</v>
      </c>
      <c r="I6484" s="62">
        <v>2571.34</v>
      </c>
      <c r="J6484" s="62">
        <v>112393.29</v>
      </c>
      <c r="K6484" s="62">
        <v>17671.189999999999</v>
      </c>
      <c r="L6484" s="62">
        <v>19327</v>
      </c>
      <c r="M6484" s="62">
        <v>34.270000000000003</v>
      </c>
      <c r="N6484" s="63"/>
      <c r="O6484" s="63"/>
      <c r="P6484" s="63"/>
      <c r="Q6484" s="63"/>
      <c r="R6484" s="63"/>
      <c r="S6484" s="63"/>
      <c r="T6484" s="63"/>
      <c r="U6484" s="63"/>
      <c r="V6484" s="63"/>
      <c r="W6484" s="63"/>
      <c r="X6484" s="63"/>
      <c r="Y6484" s="63"/>
      <c r="Z6484" s="62">
        <v>1367</v>
      </c>
      <c r="AA6484" s="62">
        <v>14759</v>
      </c>
      <c r="AB6484" s="62">
        <v>26.17</v>
      </c>
      <c r="AC6484" s="62">
        <v>29.09</v>
      </c>
    </row>
    <row r="6485" spans="1:29" x14ac:dyDescent="0.25">
      <c r="A6485" s="61" t="s">
        <v>161</v>
      </c>
      <c r="B6485" s="61" t="s">
        <v>162</v>
      </c>
      <c r="C6485" s="62">
        <v>2017</v>
      </c>
      <c r="D6485" s="61" t="s">
        <v>78</v>
      </c>
      <c r="E6485" s="62">
        <v>38</v>
      </c>
      <c r="F6485" s="62">
        <v>97204</v>
      </c>
      <c r="G6485" s="62">
        <v>19556</v>
      </c>
      <c r="H6485" s="62">
        <v>42.89</v>
      </c>
      <c r="I6485" s="62">
        <v>2558</v>
      </c>
      <c r="J6485" s="62">
        <v>90399.72</v>
      </c>
      <c r="K6485" s="62">
        <v>7355.97</v>
      </c>
      <c r="L6485" s="62">
        <v>8341</v>
      </c>
      <c r="M6485" s="62">
        <v>18.29</v>
      </c>
      <c r="N6485" s="62">
        <v>193.58</v>
      </c>
      <c r="O6485" s="62">
        <v>88707.79</v>
      </c>
      <c r="P6485" s="63"/>
      <c r="Q6485" s="63"/>
      <c r="R6485" s="63"/>
      <c r="S6485" s="63"/>
      <c r="T6485" s="63"/>
      <c r="U6485" s="63"/>
      <c r="V6485" s="63"/>
      <c r="W6485" s="63"/>
      <c r="X6485" s="63"/>
      <c r="Y6485" s="63"/>
      <c r="Z6485" s="62">
        <v>147604</v>
      </c>
      <c r="AA6485" s="62">
        <v>29442</v>
      </c>
      <c r="AB6485" s="62">
        <v>64.569999999999993</v>
      </c>
      <c r="AC6485" s="62">
        <v>3884.32</v>
      </c>
    </row>
    <row r="6486" spans="1:29" ht="30" x14ac:dyDescent="0.25">
      <c r="A6486" s="61" t="s">
        <v>239</v>
      </c>
      <c r="B6486" s="61" t="s">
        <v>240</v>
      </c>
      <c r="C6486" s="62">
        <v>2017</v>
      </c>
      <c r="D6486" s="61" t="s">
        <v>438</v>
      </c>
      <c r="E6486" s="62">
        <v>8</v>
      </c>
      <c r="F6486" s="63"/>
      <c r="G6486" s="63"/>
      <c r="H6486" s="63"/>
      <c r="I6486" s="63"/>
      <c r="J6486" s="63"/>
      <c r="K6486" s="62">
        <v>0</v>
      </c>
      <c r="L6486" s="63"/>
      <c r="M6486" s="63"/>
      <c r="N6486" s="63"/>
      <c r="O6486" s="63"/>
      <c r="P6486" s="63"/>
      <c r="Q6486" s="63"/>
      <c r="R6486" s="63"/>
      <c r="S6486" s="63"/>
      <c r="T6486" s="63"/>
      <c r="U6486" s="63"/>
      <c r="V6486" s="63"/>
      <c r="W6486" s="63"/>
      <c r="X6486" s="63"/>
      <c r="Y6486" s="63"/>
      <c r="Z6486" s="62">
        <v>0</v>
      </c>
      <c r="AA6486" s="63"/>
      <c r="AB6486" s="63"/>
      <c r="AC6486" s="62">
        <v>0</v>
      </c>
    </row>
    <row r="6487" spans="1:29" x14ac:dyDescent="0.25">
      <c r="A6487" s="61" t="s">
        <v>466</v>
      </c>
      <c r="B6487" s="61" t="s">
        <v>467</v>
      </c>
      <c r="C6487" s="62">
        <v>2013</v>
      </c>
      <c r="D6487" s="61" t="s">
        <v>94</v>
      </c>
      <c r="E6487" s="62">
        <v>2</v>
      </c>
      <c r="F6487" s="62">
        <v>163</v>
      </c>
      <c r="G6487" s="62">
        <v>103</v>
      </c>
      <c r="H6487" s="62">
        <v>4.29</v>
      </c>
      <c r="I6487" s="62">
        <v>81.5</v>
      </c>
      <c r="J6487" s="62">
        <v>151.59</v>
      </c>
      <c r="K6487" s="62">
        <v>0</v>
      </c>
      <c r="L6487" s="63"/>
      <c r="M6487" s="63"/>
      <c r="N6487" s="63"/>
      <c r="O6487" s="63"/>
      <c r="P6487" s="63"/>
      <c r="Q6487" s="63"/>
      <c r="R6487" s="63"/>
      <c r="S6487" s="63"/>
      <c r="T6487" s="63"/>
      <c r="U6487" s="63"/>
      <c r="V6487" s="63"/>
      <c r="W6487" s="63"/>
      <c r="X6487" s="63"/>
      <c r="Y6487" s="63"/>
      <c r="Z6487" s="62">
        <v>0</v>
      </c>
      <c r="AA6487" s="63"/>
      <c r="AB6487" s="63"/>
      <c r="AC6487" s="62">
        <v>0</v>
      </c>
    </row>
    <row r="6488" spans="1:29" x14ac:dyDescent="0.25">
      <c r="A6488" s="61" t="s">
        <v>383</v>
      </c>
      <c r="B6488" s="61" t="s">
        <v>384</v>
      </c>
      <c r="C6488" s="62">
        <v>2013</v>
      </c>
      <c r="D6488" s="61" t="s">
        <v>89</v>
      </c>
      <c r="E6488" s="62">
        <v>32</v>
      </c>
      <c r="F6488" s="62">
        <v>261360</v>
      </c>
      <c r="G6488" s="62">
        <v>44449</v>
      </c>
      <c r="H6488" s="62">
        <v>115.75</v>
      </c>
      <c r="I6488" s="62">
        <v>8167.5</v>
      </c>
      <c r="J6488" s="62">
        <v>243064.8</v>
      </c>
      <c r="K6488" s="62">
        <v>31</v>
      </c>
      <c r="L6488" s="62">
        <v>134</v>
      </c>
      <c r="M6488" s="62">
        <v>0.35</v>
      </c>
      <c r="N6488" s="63"/>
      <c r="O6488" s="63"/>
      <c r="P6488" s="63"/>
      <c r="Q6488" s="63"/>
      <c r="R6488" s="63"/>
      <c r="S6488" s="63"/>
      <c r="T6488" s="63"/>
      <c r="U6488" s="63"/>
      <c r="V6488" s="63"/>
      <c r="W6488" s="63"/>
      <c r="X6488" s="63"/>
      <c r="Y6488" s="63"/>
      <c r="Z6488" s="62">
        <v>882.29</v>
      </c>
      <c r="AA6488" s="62">
        <v>2224</v>
      </c>
      <c r="AB6488" s="62">
        <v>5.79</v>
      </c>
      <c r="AC6488" s="62">
        <v>27.57</v>
      </c>
    </row>
    <row r="6489" spans="1:29" x14ac:dyDescent="0.25">
      <c r="A6489" s="61" t="s">
        <v>222</v>
      </c>
      <c r="B6489" s="61" t="s">
        <v>223</v>
      </c>
      <c r="C6489" s="62">
        <v>2003</v>
      </c>
      <c r="D6489" s="61" t="s">
        <v>78</v>
      </c>
      <c r="E6489" s="62">
        <v>40</v>
      </c>
      <c r="F6489" s="62">
        <v>63440</v>
      </c>
      <c r="G6489" s="62">
        <v>6152</v>
      </c>
      <c r="H6489" s="62">
        <v>12.82</v>
      </c>
      <c r="I6489" s="62">
        <v>1586</v>
      </c>
      <c r="J6489" s="62">
        <v>58999.199999999997</v>
      </c>
      <c r="K6489" s="62">
        <v>0</v>
      </c>
      <c r="L6489" s="63"/>
      <c r="M6489" s="63"/>
      <c r="N6489" s="63"/>
      <c r="O6489" s="63"/>
      <c r="P6489" s="63"/>
      <c r="Q6489" s="63"/>
      <c r="R6489" s="63"/>
      <c r="S6489" s="63"/>
      <c r="T6489" s="63"/>
      <c r="U6489" s="62">
        <v>24135</v>
      </c>
      <c r="V6489" s="62">
        <v>19730</v>
      </c>
      <c r="W6489" s="62">
        <v>41.1</v>
      </c>
      <c r="X6489" s="62">
        <v>603</v>
      </c>
      <c r="Y6489" s="62">
        <v>540237.84</v>
      </c>
      <c r="Z6489" s="62">
        <v>35647.06</v>
      </c>
      <c r="AA6489" s="62">
        <v>5914</v>
      </c>
      <c r="AB6489" s="62">
        <v>12.32</v>
      </c>
      <c r="AC6489" s="62">
        <v>891.18</v>
      </c>
    </row>
    <row r="6490" spans="1:29" ht="30" x14ac:dyDescent="0.25">
      <c r="A6490" s="61" t="s">
        <v>422</v>
      </c>
      <c r="B6490" s="61" t="s">
        <v>423</v>
      </c>
      <c r="C6490" s="62">
        <v>2015</v>
      </c>
      <c r="D6490" s="61" t="s">
        <v>99</v>
      </c>
      <c r="E6490" s="62">
        <v>60</v>
      </c>
      <c r="F6490" s="62">
        <v>537400</v>
      </c>
      <c r="G6490" s="62">
        <v>112182</v>
      </c>
      <c r="H6490" s="62">
        <v>155.81</v>
      </c>
      <c r="I6490" s="62">
        <v>8956.67</v>
      </c>
      <c r="J6490" s="62">
        <v>499782</v>
      </c>
      <c r="K6490" s="62">
        <v>0</v>
      </c>
      <c r="L6490" s="63"/>
      <c r="M6490" s="63"/>
      <c r="N6490" s="63"/>
      <c r="O6490" s="63"/>
      <c r="P6490" s="63"/>
      <c r="Q6490" s="63"/>
      <c r="R6490" s="63"/>
      <c r="S6490" s="63"/>
      <c r="T6490" s="63"/>
      <c r="U6490" s="63"/>
      <c r="V6490" s="63"/>
      <c r="W6490" s="63"/>
      <c r="X6490" s="63"/>
      <c r="Y6490" s="63"/>
      <c r="Z6490" s="62">
        <v>887</v>
      </c>
      <c r="AA6490" s="62">
        <v>3101</v>
      </c>
      <c r="AB6490" s="62">
        <v>4.3099999999999996</v>
      </c>
      <c r="AC6490" s="62">
        <v>14.78</v>
      </c>
    </row>
    <row r="6491" spans="1:29" x14ac:dyDescent="0.25">
      <c r="A6491" s="61" t="s">
        <v>241</v>
      </c>
      <c r="B6491" s="61" t="s">
        <v>242</v>
      </c>
      <c r="C6491" s="62">
        <v>2014</v>
      </c>
      <c r="D6491" s="61" t="s">
        <v>135</v>
      </c>
      <c r="E6491" s="62">
        <v>41</v>
      </c>
      <c r="F6491" s="63"/>
      <c r="G6491" s="63"/>
      <c r="H6491" s="63"/>
      <c r="I6491" s="63"/>
      <c r="J6491" s="63"/>
      <c r="K6491" s="62">
        <v>0</v>
      </c>
      <c r="L6491" s="63"/>
      <c r="M6491" s="63"/>
      <c r="N6491" s="63"/>
      <c r="O6491" s="63"/>
      <c r="P6491" s="63"/>
      <c r="Q6491" s="63"/>
      <c r="R6491" s="63"/>
      <c r="S6491" s="63"/>
      <c r="T6491" s="63"/>
      <c r="U6491" s="63"/>
      <c r="V6491" s="63"/>
      <c r="W6491" s="63"/>
      <c r="X6491" s="63"/>
      <c r="Y6491" s="63"/>
      <c r="Z6491" s="62">
        <v>255920</v>
      </c>
      <c r="AA6491" s="62">
        <v>24752</v>
      </c>
      <c r="AB6491" s="62">
        <v>50.31</v>
      </c>
      <c r="AC6491" s="62">
        <v>6241.95</v>
      </c>
    </row>
    <row r="6492" spans="1:29" x14ac:dyDescent="0.25">
      <c r="A6492" s="61" t="s">
        <v>289</v>
      </c>
      <c r="B6492" s="61" t="s">
        <v>290</v>
      </c>
      <c r="C6492" s="62">
        <v>2018</v>
      </c>
      <c r="D6492" s="61" t="s">
        <v>89</v>
      </c>
      <c r="E6492" s="62">
        <v>40</v>
      </c>
      <c r="F6492" s="62">
        <v>75840</v>
      </c>
      <c r="G6492" s="62">
        <v>8698</v>
      </c>
      <c r="H6492" s="62">
        <v>18.12</v>
      </c>
      <c r="I6492" s="62">
        <v>1896</v>
      </c>
      <c r="J6492" s="62">
        <v>70531.199999999997</v>
      </c>
      <c r="K6492" s="62">
        <v>13853.54</v>
      </c>
      <c r="L6492" s="62">
        <v>15499</v>
      </c>
      <c r="M6492" s="62">
        <v>32.29</v>
      </c>
      <c r="N6492" s="63"/>
      <c r="O6492" s="63"/>
      <c r="P6492" s="63"/>
      <c r="Q6492" s="63"/>
      <c r="R6492" s="63"/>
      <c r="S6492" s="63"/>
      <c r="T6492" s="63"/>
      <c r="U6492" s="63"/>
      <c r="V6492" s="63"/>
      <c r="W6492" s="63"/>
      <c r="X6492" s="63"/>
      <c r="Y6492" s="63"/>
      <c r="Z6492" s="62">
        <v>71221</v>
      </c>
      <c r="AA6492" s="62">
        <v>28259</v>
      </c>
      <c r="AB6492" s="62">
        <v>58.87</v>
      </c>
      <c r="AC6492" s="62">
        <v>1780.53</v>
      </c>
    </row>
    <row r="6493" spans="1:29" ht="30" x14ac:dyDescent="0.25">
      <c r="A6493" s="61" t="s">
        <v>283</v>
      </c>
      <c r="B6493" s="61" t="s">
        <v>284</v>
      </c>
      <c r="C6493" s="62">
        <v>2013</v>
      </c>
      <c r="D6493" s="61" t="s">
        <v>175</v>
      </c>
      <c r="E6493" s="62">
        <v>24</v>
      </c>
      <c r="F6493" s="62">
        <v>192408</v>
      </c>
      <c r="G6493" s="62">
        <v>29465</v>
      </c>
      <c r="H6493" s="62">
        <v>102.31</v>
      </c>
      <c r="I6493" s="62">
        <v>8017</v>
      </c>
      <c r="J6493" s="62">
        <v>178939.44</v>
      </c>
      <c r="K6493" s="62">
        <v>16344.33</v>
      </c>
      <c r="L6493" s="62">
        <v>16909</v>
      </c>
      <c r="M6493" s="62">
        <v>58.71</v>
      </c>
      <c r="N6493" s="63"/>
      <c r="O6493" s="63"/>
      <c r="P6493" s="63"/>
      <c r="Q6493" s="63"/>
      <c r="R6493" s="63"/>
      <c r="S6493" s="63"/>
      <c r="T6493" s="63"/>
      <c r="U6493" s="63"/>
      <c r="V6493" s="63"/>
      <c r="W6493" s="63"/>
      <c r="X6493" s="63"/>
      <c r="Y6493" s="63"/>
      <c r="Z6493" s="62">
        <v>0</v>
      </c>
      <c r="AA6493" s="63"/>
      <c r="AB6493" s="63"/>
      <c r="AC6493" s="62">
        <v>0</v>
      </c>
    </row>
    <row r="6494" spans="1:29" x14ac:dyDescent="0.25">
      <c r="A6494" s="61" t="s">
        <v>374</v>
      </c>
      <c r="B6494" s="61" t="s">
        <v>375</v>
      </c>
      <c r="C6494" s="62">
        <v>2013</v>
      </c>
      <c r="D6494" s="61" t="s">
        <v>75</v>
      </c>
      <c r="E6494" s="62">
        <v>12</v>
      </c>
      <c r="F6494" s="62">
        <v>7393</v>
      </c>
      <c r="G6494" s="62">
        <v>1413</v>
      </c>
      <c r="H6494" s="62">
        <v>9.81</v>
      </c>
      <c r="I6494" s="62">
        <v>616.08000000000004</v>
      </c>
      <c r="J6494" s="62">
        <v>6875.49</v>
      </c>
      <c r="K6494" s="62">
        <v>0</v>
      </c>
      <c r="L6494" s="63"/>
      <c r="M6494" s="63"/>
      <c r="N6494" s="63"/>
      <c r="O6494" s="63"/>
      <c r="P6494" s="63"/>
      <c r="Q6494" s="63"/>
      <c r="R6494" s="63"/>
      <c r="S6494" s="63"/>
      <c r="T6494" s="63"/>
      <c r="U6494" s="63"/>
      <c r="V6494" s="63"/>
      <c r="W6494" s="63"/>
      <c r="X6494" s="63"/>
      <c r="Y6494" s="63"/>
      <c r="Z6494" s="62">
        <v>1134</v>
      </c>
      <c r="AA6494" s="62">
        <v>11506</v>
      </c>
      <c r="AB6494" s="62">
        <v>79.900000000000006</v>
      </c>
      <c r="AC6494" s="62">
        <v>94.5</v>
      </c>
    </row>
    <row r="6495" spans="1:29" ht="30" x14ac:dyDescent="0.25">
      <c r="A6495" s="61" t="s">
        <v>446</v>
      </c>
      <c r="B6495" s="61" t="s">
        <v>447</v>
      </c>
      <c r="C6495" s="62">
        <v>2009</v>
      </c>
      <c r="D6495" s="61" t="s">
        <v>150</v>
      </c>
      <c r="E6495" s="62">
        <v>8</v>
      </c>
      <c r="F6495" s="63"/>
      <c r="G6495" s="63"/>
      <c r="H6495" s="63"/>
      <c r="I6495" s="63"/>
      <c r="J6495" s="63"/>
      <c r="K6495" s="62">
        <v>0</v>
      </c>
      <c r="L6495" s="63"/>
      <c r="M6495" s="63"/>
      <c r="N6495" s="63"/>
      <c r="O6495" s="63"/>
      <c r="P6495" s="63"/>
      <c r="Q6495" s="63"/>
      <c r="R6495" s="63"/>
      <c r="S6495" s="63"/>
      <c r="T6495" s="63"/>
      <c r="U6495" s="63"/>
      <c r="V6495" s="63"/>
      <c r="W6495" s="63"/>
      <c r="X6495" s="63"/>
      <c r="Y6495" s="63"/>
      <c r="Z6495" s="62">
        <v>0</v>
      </c>
      <c r="AA6495" s="63"/>
      <c r="AB6495" s="63"/>
      <c r="AC6495" s="62">
        <v>0</v>
      </c>
    </row>
    <row r="6496" spans="1:29" ht="30" x14ac:dyDescent="0.25">
      <c r="A6496" s="61" t="s">
        <v>122</v>
      </c>
      <c r="B6496" s="61" t="s">
        <v>123</v>
      </c>
      <c r="C6496" s="62">
        <v>2008</v>
      </c>
      <c r="D6496" s="61" t="s">
        <v>150</v>
      </c>
      <c r="E6496" s="62">
        <v>14</v>
      </c>
      <c r="F6496" s="63"/>
      <c r="G6496" s="63"/>
      <c r="H6496" s="63"/>
      <c r="I6496" s="63"/>
      <c r="J6496" s="63"/>
      <c r="K6496" s="62">
        <v>0</v>
      </c>
      <c r="L6496" s="63"/>
      <c r="M6496" s="63"/>
      <c r="N6496" s="63"/>
      <c r="O6496" s="63"/>
      <c r="P6496" s="63"/>
      <c r="Q6496" s="63"/>
      <c r="R6496" s="63"/>
      <c r="S6496" s="63"/>
      <c r="T6496" s="63"/>
      <c r="U6496" s="63"/>
      <c r="V6496" s="63"/>
      <c r="W6496" s="63"/>
      <c r="X6496" s="63"/>
      <c r="Y6496" s="63"/>
      <c r="Z6496" s="62">
        <v>430.45</v>
      </c>
      <c r="AA6496" s="62">
        <v>4368</v>
      </c>
      <c r="AB6496" s="62">
        <v>26</v>
      </c>
      <c r="AC6496" s="62">
        <v>30.75</v>
      </c>
    </row>
    <row r="6497" spans="1:29" x14ac:dyDescent="0.25">
      <c r="A6497" s="61" t="s">
        <v>102</v>
      </c>
      <c r="B6497" s="61" t="s">
        <v>103</v>
      </c>
      <c r="C6497" s="62">
        <v>2005</v>
      </c>
      <c r="D6497" s="61" t="s">
        <v>104</v>
      </c>
      <c r="E6497" s="62">
        <v>10</v>
      </c>
      <c r="F6497" s="63"/>
      <c r="G6497" s="63"/>
      <c r="H6497" s="63"/>
      <c r="I6497" s="63"/>
      <c r="J6497" s="63"/>
      <c r="K6497" s="62">
        <v>291.95</v>
      </c>
      <c r="L6497" s="62">
        <v>414</v>
      </c>
      <c r="M6497" s="62">
        <v>3.45</v>
      </c>
      <c r="N6497" s="63"/>
      <c r="O6497" s="63"/>
      <c r="P6497" s="63"/>
      <c r="Q6497" s="63"/>
      <c r="R6497" s="63"/>
      <c r="S6497" s="63"/>
      <c r="T6497" s="63"/>
      <c r="U6497" s="63"/>
      <c r="V6497" s="63"/>
      <c r="W6497" s="63"/>
      <c r="X6497" s="63"/>
      <c r="Y6497" s="63"/>
      <c r="Z6497" s="62">
        <v>0</v>
      </c>
      <c r="AA6497" s="63"/>
      <c r="AB6497" s="63"/>
      <c r="AC6497" s="62">
        <v>0</v>
      </c>
    </row>
    <row r="6498" spans="1:29" x14ac:dyDescent="0.25">
      <c r="A6498" s="61" t="s">
        <v>210</v>
      </c>
      <c r="B6498" s="61" t="s">
        <v>211</v>
      </c>
      <c r="C6498" s="62">
        <v>2004</v>
      </c>
      <c r="D6498" s="61" t="s">
        <v>297</v>
      </c>
      <c r="E6498" s="62">
        <v>96</v>
      </c>
      <c r="F6498" s="62">
        <v>331940</v>
      </c>
      <c r="G6498" s="62">
        <v>46369</v>
      </c>
      <c r="H6498" s="62">
        <v>40.25</v>
      </c>
      <c r="I6498" s="62">
        <v>3457.71</v>
      </c>
      <c r="J6498" s="62">
        <v>308704.2</v>
      </c>
      <c r="K6498" s="62">
        <v>72898.16</v>
      </c>
      <c r="L6498" s="62">
        <v>44560</v>
      </c>
      <c r="M6498" s="62">
        <v>38.68</v>
      </c>
      <c r="N6498" s="62">
        <v>759.36</v>
      </c>
      <c r="O6498" s="62">
        <v>879100.75</v>
      </c>
      <c r="P6498" s="63"/>
      <c r="Q6498" s="63"/>
      <c r="R6498" s="63"/>
      <c r="S6498" s="63"/>
      <c r="T6498" s="63"/>
      <c r="U6498" s="63"/>
      <c r="V6498" s="63"/>
      <c r="W6498" s="63"/>
      <c r="X6498" s="63"/>
      <c r="Y6498" s="63"/>
      <c r="Z6498" s="62">
        <v>557450</v>
      </c>
      <c r="AA6498" s="62">
        <v>48469</v>
      </c>
      <c r="AB6498" s="62">
        <v>42.07</v>
      </c>
      <c r="AC6498" s="62">
        <v>5806.77</v>
      </c>
    </row>
    <row r="6499" spans="1:29" x14ac:dyDescent="0.25">
      <c r="A6499" s="61" t="s">
        <v>273</v>
      </c>
      <c r="B6499" s="61" t="s">
        <v>274</v>
      </c>
      <c r="C6499" s="62">
        <v>2018</v>
      </c>
      <c r="D6499" s="61" t="s">
        <v>78</v>
      </c>
      <c r="E6499" s="62">
        <v>32</v>
      </c>
      <c r="F6499" s="62">
        <v>60560</v>
      </c>
      <c r="G6499" s="62">
        <v>8738</v>
      </c>
      <c r="H6499" s="62">
        <v>22.76</v>
      </c>
      <c r="I6499" s="62">
        <v>1892.5</v>
      </c>
      <c r="J6499" s="62">
        <v>56320.800000000003</v>
      </c>
      <c r="K6499" s="62">
        <v>11885.55</v>
      </c>
      <c r="L6499" s="62">
        <v>9269</v>
      </c>
      <c r="M6499" s="62">
        <v>24.14</v>
      </c>
      <c r="N6499" s="62">
        <v>371.42</v>
      </c>
      <c r="O6499" s="62">
        <v>143331.39000000001</v>
      </c>
      <c r="P6499" s="63"/>
      <c r="Q6499" s="63"/>
      <c r="R6499" s="63"/>
      <c r="S6499" s="63"/>
      <c r="T6499" s="63"/>
      <c r="U6499" s="63"/>
      <c r="V6499" s="63"/>
      <c r="W6499" s="63"/>
      <c r="X6499" s="63"/>
      <c r="Y6499" s="63"/>
      <c r="Z6499" s="62">
        <v>235.28</v>
      </c>
      <c r="AA6499" s="62">
        <v>1464</v>
      </c>
      <c r="AB6499" s="62">
        <v>3.81</v>
      </c>
      <c r="AC6499" s="62">
        <v>7.35</v>
      </c>
    </row>
    <row r="6500" spans="1:29" x14ac:dyDescent="0.25">
      <c r="A6500" s="61" t="s">
        <v>471</v>
      </c>
      <c r="B6500" s="61" t="s">
        <v>472</v>
      </c>
      <c r="C6500" s="62">
        <v>2007</v>
      </c>
      <c r="D6500" s="61" t="s">
        <v>99</v>
      </c>
      <c r="E6500" s="62">
        <v>40</v>
      </c>
      <c r="F6500" s="62">
        <v>16050</v>
      </c>
      <c r="G6500" s="62">
        <v>3097</v>
      </c>
      <c r="H6500" s="62">
        <v>6.45</v>
      </c>
      <c r="I6500" s="62">
        <v>401.25</v>
      </c>
      <c r="J6500" s="62">
        <v>14926.5</v>
      </c>
      <c r="K6500" s="62">
        <v>25556.74</v>
      </c>
      <c r="L6500" s="62">
        <v>38797</v>
      </c>
      <c r="M6500" s="62">
        <v>80.83</v>
      </c>
      <c r="N6500" s="62">
        <v>638.91999999999996</v>
      </c>
      <c r="O6500" s="62">
        <v>308196.40999999997</v>
      </c>
      <c r="P6500" s="63"/>
      <c r="Q6500" s="63"/>
      <c r="R6500" s="63"/>
      <c r="S6500" s="63"/>
      <c r="T6500" s="63"/>
      <c r="U6500" s="63"/>
      <c r="V6500" s="63"/>
      <c r="W6500" s="63"/>
      <c r="X6500" s="63"/>
      <c r="Y6500" s="63"/>
      <c r="Z6500" s="62">
        <v>182500</v>
      </c>
      <c r="AA6500" s="62">
        <v>15007</v>
      </c>
      <c r="AB6500" s="62">
        <v>31.26</v>
      </c>
      <c r="AC6500" s="62">
        <v>4562.5</v>
      </c>
    </row>
    <row r="6501" spans="1:29" x14ac:dyDescent="0.25">
      <c r="A6501" s="61" t="s">
        <v>130</v>
      </c>
      <c r="B6501" s="61" t="s">
        <v>131</v>
      </c>
      <c r="C6501" s="62">
        <v>2008</v>
      </c>
      <c r="D6501" s="61" t="s">
        <v>83</v>
      </c>
      <c r="E6501" s="62">
        <v>26</v>
      </c>
      <c r="F6501" s="62">
        <v>158371</v>
      </c>
      <c r="G6501" s="62">
        <v>17871</v>
      </c>
      <c r="H6501" s="62">
        <v>57.28</v>
      </c>
      <c r="I6501" s="62">
        <v>6091.19</v>
      </c>
      <c r="J6501" s="62">
        <v>147285.03</v>
      </c>
      <c r="K6501" s="62">
        <v>13902.04</v>
      </c>
      <c r="L6501" s="62">
        <v>24322</v>
      </c>
      <c r="M6501" s="62">
        <v>77.959999999999994</v>
      </c>
      <c r="N6501" s="62">
        <v>534.69000000000005</v>
      </c>
      <c r="O6501" s="62">
        <v>167648.82999999999</v>
      </c>
      <c r="P6501" s="63"/>
      <c r="Q6501" s="63"/>
      <c r="R6501" s="63"/>
      <c r="S6501" s="63"/>
      <c r="T6501" s="63"/>
      <c r="U6501" s="62">
        <v>860</v>
      </c>
      <c r="V6501" s="62">
        <v>2386</v>
      </c>
      <c r="W6501" s="62">
        <v>7.65</v>
      </c>
      <c r="X6501" s="62">
        <v>33</v>
      </c>
      <c r="Y6501" s="62">
        <v>19250.240000000002</v>
      </c>
      <c r="Z6501" s="62">
        <v>3222</v>
      </c>
      <c r="AA6501" s="62">
        <v>19782</v>
      </c>
      <c r="AB6501" s="62">
        <v>63.4</v>
      </c>
      <c r="AC6501" s="62">
        <v>123.92</v>
      </c>
    </row>
    <row r="6502" spans="1:29" ht="30" x14ac:dyDescent="0.25">
      <c r="A6502" s="61" t="s">
        <v>293</v>
      </c>
      <c r="B6502" s="61" t="s">
        <v>294</v>
      </c>
      <c r="C6502" s="62">
        <v>2018</v>
      </c>
      <c r="D6502" s="61" t="s">
        <v>438</v>
      </c>
      <c r="E6502" s="62">
        <v>4</v>
      </c>
      <c r="F6502" s="62">
        <v>0</v>
      </c>
      <c r="G6502" s="62">
        <v>0</v>
      </c>
      <c r="H6502" s="62">
        <v>0</v>
      </c>
      <c r="I6502" s="62">
        <v>0</v>
      </c>
      <c r="J6502" s="62">
        <v>0</v>
      </c>
      <c r="K6502" s="62">
        <v>0</v>
      </c>
      <c r="L6502" s="63"/>
      <c r="M6502" s="63"/>
      <c r="N6502" s="63"/>
      <c r="O6502" s="63"/>
      <c r="P6502" s="63"/>
      <c r="Q6502" s="63"/>
      <c r="R6502" s="63"/>
      <c r="S6502" s="63"/>
      <c r="T6502" s="63"/>
      <c r="U6502" s="63"/>
      <c r="V6502" s="63"/>
      <c r="W6502" s="63"/>
      <c r="X6502" s="63"/>
      <c r="Y6502" s="63"/>
      <c r="Z6502" s="62">
        <v>0</v>
      </c>
      <c r="AA6502" s="63"/>
      <c r="AB6502" s="63"/>
      <c r="AC6502" s="62">
        <v>0</v>
      </c>
    </row>
    <row r="6503" spans="1:29" ht="30" x14ac:dyDescent="0.25">
      <c r="A6503" s="61" t="s">
        <v>120</v>
      </c>
      <c r="B6503" s="61" t="s">
        <v>121</v>
      </c>
      <c r="C6503" s="62">
        <v>2014</v>
      </c>
      <c r="D6503" s="61" t="s">
        <v>78</v>
      </c>
      <c r="E6503" s="62">
        <v>68</v>
      </c>
      <c r="F6503" s="62">
        <v>804255</v>
      </c>
      <c r="G6503" s="62">
        <v>99488</v>
      </c>
      <c r="H6503" s="62">
        <v>121.92</v>
      </c>
      <c r="I6503" s="62">
        <v>11827.28</v>
      </c>
      <c r="J6503" s="62">
        <v>747957.15</v>
      </c>
      <c r="K6503" s="62">
        <v>0</v>
      </c>
      <c r="L6503" s="62">
        <v>0</v>
      </c>
      <c r="M6503" s="62">
        <v>0</v>
      </c>
      <c r="N6503" s="62">
        <v>0</v>
      </c>
      <c r="O6503" s="62">
        <v>0</v>
      </c>
      <c r="P6503" s="63"/>
      <c r="Q6503" s="63"/>
      <c r="R6503" s="63"/>
      <c r="S6503" s="63"/>
      <c r="T6503" s="63"/>
      <c r="U6503" s="63"/>
      <c r="V6503" s="63"/>
      <c r="W6503" s="63"/>
      <c r="X6503" s="63"/>
      <c r="Y6503" s="63"/>
      <c r="Z6503" s="62">
        <v>290430</v>
      </c>
      <c r="AA6503" s="62">
        <v>20011</v>
      </c>
      <c r="AB6503" s="62">
        <v>24.52</v>
      </c>
      <c r="AC6503" s="62">
        <v>4271.03</v>
      </c>
    </row>
    <row r="6504" spans="1:29" x14ac:dyDescent="0.25">
      <c r="A6504" s="61" t="s">
        <v>369</v>
      </c>
      <c r="B6504" s="61" t="s">
        <v>370</v>
      </c>
      <c r="C6504" s="62">
        <v>2008</v>
      </c>
      <c r="D6504" s="61" t="s">
        <v>94</v>
      </c>
      <c r="E6504" s="62">
        <v>6</v>
      </c>
      <c r="F6504" s="63"/>
      <c r="G6504" s="63"/>
      <c r="H6504" s="63"/>
      <c r="I6504" s="63"/>
      <c r="J6504" s="63"/>
      <c r="K6504" s="62">
        <v>7501</v>
      </c>
      <c r="L6504" s="62">
        <v>12952</v>
      </c>
      <c r="M6504" s="62">
        <v>179.89</v>
      </c>
      <c r="N6504" s="63"/>
      <c r="O6504" s="63"/>
      <c r="P6504" s="63"/>
      <c r="Q6504" s="63"/>
      <c r="R6504" s="63"/>
      <c r="S6504" s="63"/>
      <c r="T6504" s="63"/>
      <c r="U6504" s="63"/>
      <c r="V6504" s="63"/>
      <c r="W6504" s="63"/>
      <c r="X6504" s="63"/>
      <c r="Y6504" s="63"/>
      <c r="Z6504" s="62">
        <v>707.17</v>
      </c>
      <c r="AA6504" s="62">
        <v>1985</v>
      </c>
      <c r="AB6504" s="62">
        <v>27.57</v>
      </c>
      <c r="AC6504" s="62">
        <v>117.86</v>
      </c>
    </row>
    <row r="6505" spans="1:29" ht="30" x14ac:dyDescent="0.25">
      <c r="A6505" s="61" t="s">
        <v>227</v>
      </c>
      <c r="B6505" s="61" t="s">
        <v>228</v>
      </c>
      <c r="C6505" s="62">
        <v>2017</v>
      </c>
      <c r="D6505" s="61" t="s">
        <v>78</v>
      </c>
      <c r="E6505" s="62">
        <v>40</v>
      </c>
      <c r="F6505" s="62">
        <v>342450</v>
      </c>
      <c r="G6505" s="62">
        <v>52863</v>
      </c>
      <c r="H6505" s="62">
        <v>110.13</v>
      </c>
      <c r="I6505" s="62">
        <v>8561.25</v>
      </c>
      <c r="J6505" s="62">
        <v>318478.5</v>
      </c>
      <c r="K6505" s="62">
        <v>0</v>
      </c>
      <c r="L6505" s="63"/>
      <c r="M6505" s="63"/>
      <c r="N6505" s="63"/>
      <c r="O6505" s="63"/>
      <c r="P6505" s="63"/>
      <c r="Q6505" s="63"/>
      <c r="R6505" s="63"/>
      <c r="S6505" s="63"/>
      <c r="T6505" s="63"/>
      <c r="U6505" s="63"/>
      <c r="V6505" s="63"/>
      <c r="W6505" s="63"/>
      <c r="X6505" s="63"/>
      <c r="Y6505" s="63"/>
      <c r="Z6505" s="62">
        <v>1460</v>
      </c>
      <c r="AA6505" s="62">
        <v>17654</v>
      </c>
      <c r="AB6505" s="62">
        <v>36.78</v>
      </c>
      <c r="AC6505" s="62">
        <v>36.5</v>
      </c>
    </row>
    <row r="6506" spans="1:29" x14ac:dyDescent="0.25">
      <c r="A6506" s="61" t="s">
        <v>332</v>
      </c>
      <c r="B6506" s="61" t="s">
        <v>333</v>
      </c>
      <c r="C6506" s="62">
        <v>2016</v>
      </c>
      <c r="D6506" s="61" t="s">
        <v>226</v>
      </c>
      <c r="E6506" s="62">
        <v>23</v>
      </c>
      <c r="F6506" s="62">
        <v>89200</v>
      </c>
      <c r="G6506" s="62">
        <v>18005</v>
      </c>
      <c r="H6506" s="62">
        <v>65.239999999999995</v>
      </c>
      <c r="I6506" s="62">
        <v>3878.26</v>
      </c>
      <c r="J6506" s="62">
        <v>82956</v>
      </c>
      <c r="K6506" s="62">
        <v>5350.15</v>
      </c>
      <c r="L6506" s="62">
        <v>4433</v>
      </c>
      <c r="M6506" s="62">
        <v>16.059999999999999</v>
      </c>
      <c r="N6506" s="62">
        <v>232.62</v>
      </c>
      <c r="O6506" s="62">
        <v>64519.01</v>
      </c>
      <c r="P6506" s="63"/>
      <c r="Q6506" s="63"/>
      <c r="R6506" s="63"/>
      <c r="S6506" s="63"/>
      <c r="T6506" s="63"/>
      <c r="U6506" s="63"/>
      <c r="V6506" s="63"/>
      <c r="W6506" s="63"/>
      <c r="X6506" s="63"/>
      <c r="Y6506" s="63"/>
      <c r="Z6506" s="62">
        <v>98750</v>
      </c>
      <c r="AA6506" s="62">
        <v>15076</v>
      </c>
      <c r="AB6506" s="62">
        <v>54.62</v>
      </c>
      <c r="AC6506" s="62">
        <v>4293.4799999999996</v>
      </c>
    </row>
    <row r="6507" spans="1:29" x14ac:dyDescent="0.25">
      <c r="A6507" s="61" t="s">
        <v>383</v>
      </c>
      <c r="B6507" s="61" t="s">
        <v>384</v>
      </c>
      <c r="C6507" s="62">
        <v>2006</v>
      </c>
      <c r="D6507" s="61" t="s">
        <v>75</v>
      </c>
      <c r="E6507" s="62">
        <v>20</v>
      </c>
      <c r="F6507" s="62">
        <v>22329</v>
      </c>
      <c r="G6507" s="62">
        <v>5084</v>
      </c>
      <c r="H6507" s="62">
        <v>21.18</v>
      </c>
      <c r="I6507" s="62">
        <v>1116.45</v>
      </c>
      <c r="J6507" s="62">
        <v>20765.97</v>
      </c>
      <c r="K6507" s="62">
        <v>1669</v>
      </c>
      <c r="L6507" s="62">
        <v>2224</v>
      </c>
      <c r="M6507" s="62">
        <v>9.27</v>
      </c>
      <c r="N6507" s="62">
        <v>83.45</v>
      </c>
      <c r="O6507" s="62">
        <v>20126.97</v>
      </c>
      <c r="P6507" s="63"/>
      <c r="Q6507" s="63"/>
      <c r="R6507" s="63"/>
      <c r="S6507" s="63"/>
      <c r="T6507" s="63"/>
      <c r="U6507" s="63"/>
      <c r="V6507" s="63"/>
      <c r="W6507" s="63"/>
      <c r="X6507" s="63"/>
      <c r="Y6507" s="63"/>
      <c r="Z6507" s="62">
        <v>200.52</v>
      </c>
      <c r="AA6507" s="62">
        <v>453</v>
      </c>
      <c r="AB6507" s="62">
        <v>1.89</v>
      </c>
      <c r="AC6507" s="62">
        <v>10.029999999999999</v>
      </c>
    </row>
    <row r="6508" spans="1:29" ht="30" x14ac:dyDescent="0.25">
      <c r="A6508" s="61" t="s">
        <v>224</v>
      </c>
      <c r="B6508" s="61" t="s">
        <v>225</v>
      </c>
      <c r="C6508" s="62">
        <v>2012</v>
      </c>
      <c r="D6508" s="61" t="s">
        <v>150</v>
      </c>
      <c r="E6508" s="62">
        <v>8</v>
      </c>
      <c r="F6508" s="63"/>
      <c r="G6508" s="63"/>
      <c r="H6508" s="63"/>
      <c r="I6508" s="63"/>
      <c r="J6508" s="63"/>
      <c r="K6508" s="62">
        <v>0</v>
      </c>
      <c r="L6508" s="63"/>
      <c r="M6508" s="63"/>
      <c r="N6508" s="63"/>
      <c r="O6508" s="63"/>
      <c r="P6508" s="63"/>
      <c r="Q6508" s="63"/>
      <c r="R6508" s="63"/>
      <c r="S6508" s="63"/>
      <c r="T6508" s="63"/>
      <c r="U6508" s="63"/>
      <c r="V6508" s="63"/>
      <c r="W6508" s="63"/>
      <c r="X6508" s="63"/>
      <c r="Y6508" s="63"/>
      <c r="Z6508" s="62">
        <v>0</v>
      </c>
      <c r="AA6508" s="63"/>
      <c r="AB6508" s="63"/>
      <c r="AC6508" s="62">
        <v>0</v>
      </c>
    </row>
    <row r="6509" spans="1:29" x14ac:dyDescent="0.25">
      <c r="A6509" s="61" t="s">
        <v>462</v>
      </c>
      <c r="B6509" s="61" t="s">
        <v>463</v>
      </c>
      <c r="C6509" s="62">
        <v>2004</v>
      </c>
      <c r="D6509" s="61" t="s">
        <v>104</v>
      </c>
      <c r="E6509" s="62">
        <v>141</v>
      </c>
      <c r="F6509" s="62">
        <v>942293</v>
      </c>
      <c r="G6509" s="62">
        <v>123717</v>
      </c>
      <c r="H6509" s="62">
        <v>73.12</v>
      </c>
      <c r="I6509" s="62">
        <v>6682.93</v>
      </c>
      <c r="J6509" s="62">
        <v>876332.49</v>
      </c>
      <c r="K6509" s="62">
        <v>159134.82</v>
      </c>
      <c r="L6509" s="62">
        <v>42188</v>
      </c>
      <c r="M6509" s="62">
        <v>24.93</v>
      </c>
      <c r="N6509" s="62">
        <v>1128.6199999999999</v>
      </c>
      <c r="O6509" s="62">
        <v>1919054.54</v>
      </c>
      <c r="P6509" s="63"/>
      <c r="Q6509" s="63"/>
      <c r="R6509" s="63"/>
      <c r="S6509" s="63"/>
      <c r="T6509" s="63"/>
      <c r="U6509" s="63"/>
      <c r="V6509" s="63"/>
      <c r="W6509" s="63"/>
      <c r="X6509" s="63"/>
      <c r="Y6509" s="63"/>
      <c r="Z6509" s="62">
        <v>753</v>
      </c>
      <c r="AA6509" s="62">
        <v>54338</v>
      </c>
      <c r="AB6509" s="62">
        <v>32.11</v>
      </c>
      <c r="AC6509" s="62">
        <v>5.34</v>
      </c>
    </row>
    <row r="6510" spans="1:29" x14ac:dyDescent="0.25">
      <c r="A6510" s="61" t="s">
        <v>208</v>
      </c>
      <c r="B6510" s="61" t="s">
        <v>209</v>
      </c>
      <c r="C6510" s="62">
        <v>2015</v>
      </c>
      <c r="D6510" s="61" t="s">
        <v>175</v>
      </c>
      <c r="E6510" s="62">
        <v>8</v>
      </c>
      <c r="F6510" s="63"/>
      <c r="G6510" s="63"/>
      <c r="H6510" s="63"/>
      <c r="I6510" s="63"/>
      <c r="J6510" s="63"/>
      <c r="K6510" s="62">
        <v>0</v>
      </c>
      <c r="L6510" s="63"/>
      <c r="M6510" s="63"/>
      <c r="N6510" s="63"/>
      <c r="O6510" s="63"/>
      <c r="P6510" s="63"/>
      <c r="Q6510" s="63"/>
      <c r="R6510" s="63"/>
      <c r="S6510" s="63"/>
      <c r="T6510" s="63"/>
      <c r="U6510" s="63"/>
      <c r="V6510" s="63"/>
      <c r="W6510" s="63"/>
      <c r="X6510" s="63"/>
      <c r="Y6510" s="63"/>
      <c r="Z6510" s="62">
        <v>97</v>
      </c>
      <c r="AA6510" s="62">
        <v>873</v>
      </c>
      <c r="AB6510" s="62">
        <v>9.09</v>
      </c>
      <c r="AC6510" s="62">
        <v>12.13</v>
      </c>
    </row>
    <row r="6511" spans="1:29" x14ac:dyDescent="0.25">
      <c r="A6511" s="61" t="s">
        <v>260</v>
      </c>
      <c r="B6511" s="61" t="s">
        <v>261</v>
      </c>
      <c r="C6511" s="62">
        <v>2011</v>
      </c>
      <c r="D6511" s="61" t="s">
        <v>226</v>
      </c>
      <c r="E6511" s="62">
        <v>50</v>
      </c>
      <c r="F6511" s="62">
        <v>212480</v>
      </c>
      <c r="G6511" s="62">
        <v>29268</v>
      </c>
      <c r="H6511" s="62">
        <v>48.78</v>
      </c>
      <c r="I6511" s="62">
        <v>4249.6000000000004</v>
      </c>
      <c r="J6511" s="62">
        <v>197606.39999999999</v>
      </c>
      <c r="K6511" s="62">
        <v>22075.65</v>
      </c>
      <c r="L6511" s="62">
        <v>25522</v>
      </c>
      <c r="M6511" s="62">
        <v>42.54</v>
      </c>
      <c r="N6511" s="62">
        <v>441.51</v>
      </c>
      <c r="O6511" s="62">
        <v>266216.94</v>
      </c>
      <c r="P6511" s="63"/>
      <c r="Q6511" s="63"/>
      <c r="R6511" s="63"/>
      <c r="S6511" s="63"/>
      <c r="T6511" s="63"/>
      <c r="U6511" s="63"/>
      <c r="V6511" s="63"/>
      <c r="W6511" s="63"/>
      <c r="X6511" s="63"/>
      <c r="Y6511" s="63"/>
      <c r="Z6511" s="62">
        <v>1739</v>
      </c>
      <c r="AA6511" s="62">
        <v>13709</v>
      </c>
      <c r="AB6511" s="62">
        <v>22.85</v>
      </c>
      <c r="AC6511" s="62">
        <v>34.78</v>
      </c>
    </row>
    <row r="6512" spans="1:29" ht="30" x14ac:dyDescent="0.25">
      <c r="A6512" s="61" t="s">
        <v>283</v>
      </c>
      <c r="B6512" s="61" t="s">
        <v>284</v>
      </c>
      <c r="C6512" s="62">
        <v>2014</v>
      </c>
      <c r="D6512" s="61" t="s">
        <v>313</v>
      </c>
      <c r="E6512" s="62">
        <v>41</v>
      </c>
      <c r="F6512" s="63"/>
      <c r="G6512" s="62">
        <v>0</v>
      </c>
      <c r="H6512" s="62">
        <v>0</v>
      </c>
      <c r="I6512" s="63"/>
      <c r="J6512" s="63"/>
      <c r="K6512" s="62">
        <v>0</v>
      </c>
      <c r="L6512" s="63"/>
      <c r="M6512" s="63"/>
      <c r="N6512" s="63"/>
      <c r="O6512" s="63"/>
      <c r="P6512" s="63"/>
      <c r="Q6512" s="63"/>
      <c r="R6512" s="63"/>
      <c r="S6512" s="63"/>
      <c r="T6512" s="63"/>
      <c r="U6512" s="63"/>
      <c r="V6512" s="63"/>
      <c r="W6512" s="63"/>
      <c r="X6512" s="63"/>
      <c r="Y6512" s="63"/>
      <c r="Z6512" s="62">
        <v>0</v>
      </c>
      <c r="AA6512" s="63"/>
      <c r="AB6512" s="63"/>
      <c r="AC6512" s="62">
        <v>0</v>
      </c>
    </row>
    <row r="6513" spans="1:29" ht="30" x14ac:dyDescent="0.25">
      <c r="A6513" s="61" t="s">
        <v>415</v>
      </c>
      <c r="B6513" s="61" t="s">
        <v>416</v>
      </c>
      <c r="C6513" s="62">
        <v>2007</v>
      </c>
      <c r="D6513" s="61" t="s">
        <v>75</v>
      </c>
      <c r="E6513" s="62">
        <v>7</v>
      </c>
      <c r="F6513" s="63"/>
      <c r="G6513" s="63"/>
      <c r="H6513" s="63"/>
      <c r="I6513" s="63"/>
      <c r="J6513" s="63"/>
      <c r="K6513" s="62">
        <v>0</v>
      </c>
      <c r="L6513" s="63"/>
      <c r="M6513" s="63"/>
      <c r="N6513" s="63"/>
      <c r="O6513" s="63"/>
      <c r="P6513" s="63"/>
      <c r="Q6513" s="63"/>
      <c r="R6513" s="63"/>
      <c r="S6513" s="63"/>
      <c r="T6513" s="63"/>
      <c r="U6513" s="63"/>
      <c r="V6513" s="63"/>
      <c r="W6513" s="63"/>
      <c r="X6513" s="63"/>
      <c r="Y6513" s="63"/>
      <c r="Z6513" s="62">
        <v>24542.51</v>
      </c>
      <c r="AA6513" s="62">
        <v>6764</v>
      </c>
      <c r="AB6513" s="62">
        <v>80.52</v>
      </c>
      <c r="AC6513" s="62">
        <v>3506.07</v>
      </c>
    </row>
    <row r="6514" spans="1:29" ht="30" x14ac:dyDescent="0.25">
      <c r="A6514" s="61" t="s">
        <v>439</v>
      </c>
      <c r="B6514" s="61" t="s">
        <v>440</v>
      </c>
      <c r="C6514" s="62">
        <v>2009</v>
      </c>
      <c r="D6514" s="61" t="s">
        <v>78</v>
      </c>
      <c r="E6514" s="62">
        <v>32</v>
      </c>
      <c r="F6514" s="62">
        <v>89600</v>
      </c>
      <c r="G6514" s="62">
        <v>10116</v>
      </c>
      <c r="H6514" s="62">
        <v>26.34</v>
      </c>
      <c r="I6514" s="62">
        <v>2800</v>
      </c>
      <c r="J6514" s="62">
        <v>83328</v>
      </c>
      <c r="K6514" s="62">
        <v>29879.73</v>
      </c>
      <c r="L6514" s="62">
        <v>28655</v>
      </c>
      <c r="M6514" s="62">
        <v>74.62</v>
      </c>
      <c r="N6514" s="62">
        <v>933.74</v>
      </c>
      <c r="O6514" s="62">
        <v>360328.61</v>
      </c>
      <c r="P6514" s="63"/>
      <c r="Q6514" s="63"/>
      <c r="R6514" s="63"/>
      <c r="S6514" s="63"/>
      <c r="T6514" s="63"/>
      <c r="U6514" s="63"/>
      <c r="V6514" s="63"/>
      <c r="W6514" s="63"/>
      <c r="X6514" s="63"/>
      <c r="Y6514" s="63"/>
      <c r="Z6514" s="62">
        <v>29626.2</v>
      </c>
      <c r="AA6514" s="62">
        <v>16670</v>
      </c>
      <c r="AB6514" s="62">
        <v>43.41</v>
      </c>
      <c r="AC6514" s="62">
        <v>925.82</v>
      </c>
    </row>
    <row r="6515" spans="1:29" x14ac:dyDescent="0.25">
      <c r="A6515" s="61" t="s">
        <v>397</v>
      </c>
      <c r="B6515" s="61" t="s">
        <v>398</v>
      </c>
      <c r="C6515" s="62">
        <v>2013</v>
      </c>
      <c r="D6515" s="61" t="s">
        <v>99</v>
      </c>
      <c r="E6515" s="62">
        <v>50</v>
      </c>
      <c r="F6515" s="62">
        <v>485600</v>
      </c>
      <c r="G6515" s="62">
        <v>82694</v>
      </c>
      <c r="H6515" s="62">
        <v>137.82</v>
      </c>
      <c r="I6515" s="62">
        <v>9712</v>
      </c>
      <c r="J6515" s="62">
        <v>451608</v>
      </c>
      <c r="K6515" s="62">
        <v>0</v>
      </c>
      <c r="L6515" s="63"/>
      <c r="M6515" s="63"/>
      <c r="N6515" s="63"/>
      <c r="O6515" s="63"/>
      <c r="P6515" s="63"/>
      <c r="Q6515" s="63"/>
      <c r="R6515" s="63"/>
      <c r="S6515" s="63"/>
      <c r="T6515" s="63"/>
      <c r="U6515" s="63"/>
      <c r="V6515" s="63"/>
      <c r="W6515" s="63"/>
      <c r="X6515" s="63"/>
      <c r="Y6515" s="63"/>
      <c r="Z6515" s="62">
        <v>102500</v>
      </c>
      <c r="AA6515" s="62">
        <v>10684</v>
      </c>
      <c r="AB6515" s="62">
        <v>17.809999999999999</v>
      </c>
      <c r="AC6515" s="62">
        <v>2050</v>
      </c>
    </row>
    <row r="6516" spans="1:29" ht="30" x14ac:dyDescent="0.25">
      <c r="A6516" s="61" t="s">
        <v>391</v>
      </c>
      <c r="B6516" s="61" t="s">
        <v>392</v>
      </c>
      <c r="C6516" s="62">
        <v>2006</v>
      </c>
      <c r="D6516" s="61" t="s">
        <v>86</v>
      </c>
      <c r="E6516" s="62">
        <v>160</v>
      </c>
      <c r="F6516" s="62">
        <v>74698</v>
      </c>
      <c r="G6516" s="62">
        <v>22550</v>
      </c>
      <c r="H6516" s="62">
        <v>11.74</v>
      </c>
      <c r="I6516" s="62">
        <v>466.86</v>
      </c>
      <c r="J6516" s="62">
        <v>69469.14</v>
      </c>
      <c r="K6516" s="62">
        <v>13255</v>
      </c>
      <c r="L6516" s="62">
        <v>27089</v>
      </c>
      <c r="M6516" s="62">
        <v>14.11</v>
      </c>
      <c r="N6516" s="62">
        <v>82.84</v>
      </c>
      <c r="O6516" s="62">
        <v>159846.01999999999</v>
      </c>
      <c r="P6516" s="63"/>
      <c r="Q6516" s="63"/>
      <c r="R6516" s="63"/>
      <c r="S6516" s="63"/>
      <c r="T6516" s="63"/>
      <c r="U6516" s="63"/>
      <c r="V6516" s="63"/>
      <c r="W6516" s="63"/>
      <c r="X6516" s="63"/>
      <c r="Y6516" s="63"/>
      <c r="Z6516" s="62">
        <v>10473</v>
      </c>
      <c r="AA6516" s="62">
        <v>41452</v>
      </c>
      <c r="AB6516" s="62">
        <v>21.59</v>
      </c>
      <c r="AC6516" s="62">
        <v>65.459999999999994</v>
      </c>
    </row>
    <row r="6517" spans="1:29" x14ac:dyDescent="0.25">
      <c r="A6517" s="61" t="s">
        <v>434</v>
      </c>
      <c r="B6517" s="61" t="s">
        <v>435</v>
      </c>
      <c r="C6517" s="62">
        <v>2008</v>
      </c>
      <c r="D6517" s="61" t="s">
        <v>75</v>
      </c>
      <c r="E6517" s="62">
        <v>24</v>
      </c>
      <c r="F6517" s="62">
        <v>19543</v>
      </c>
      <c r="G6517" s="62">
        <v>4902</v>
      </c>
      <c r="H6517" s="62">
        <v>17.02</v>
      </c>
      <c r="I6517" s="62">
        <v>814.29</v>
      </c>
      <c r="J6517" s="62">
        <v>18174.990000000002</v>
      </c>
      <c r="K6517" s="62">
        <v>833</v>
      </c>
      <c r="L6517" s="62">
        <v>2417</v>
      </c>
      <c r="M6517" s="62">
        <v>8.39</v>
      </c>
      <c r="N6517" s="63"/>
      <c r="O6517" s="63"/>
      <c r="P6517" s="63"/>
      <c r="Q6517" s="63"/>
      <c r="R6517" s="63"/>
      <c r="S6517" s="63"/>
      <c r="T6517" s="63"/>
      <c r="U6517" s="63"/>
      <c r="V6517" s="63"/>
      <c r="W6517" s="63"/>
      <c r="X6517" s="63"/>
      <c r="Y6517" s="63"/>
      <c r="Z6517" s="62">
        <v>1779.49</v>
      </c>
      <c r="AA6517" s="62">
        <v>6556</v>
      </c>
      <c r="AB6517" s="62">
        <v>22.76</v>
      </c>
      <c r="AC6517" s="62">
        <v>74.150000000000006</v>
      </c>
    </row>
    <row r="6518" spans="1:29" x14ac:dyDescent="0.25">
      <c r="A6518" s="61" t="s">
        <v>581</v>
      </c>
      <c r="B6518" s="61" t="s">
        <v>582</v>
      </c>
      <c r="C6518" s="62">
        <v>2010</v>
      </c>
      <c r="D6518" s="61" t="s">
        <v>78</v>
      </c>
      <c r="E6518" s="62">
        <v>80</v>
      </c>
      <c r="F6518" s="62">
        <v>1261080</v>
      </c>
      <c r="G6518" s="62">
        <v>69862</v>
      </c>
      <c r="H6518" s="62">
        <v>72.77</v>
      </c>
      <c r="I6518" s="62">
        <v>15763.5</v>
      </c>
      <c r="J6518" s="62">
        <v>1172804.3999999999</v>
      </c>
      <c r="K6518" s="62">
        <v>0</v>
      </c>
      <c r="L6518" s="63"/>
      <c r="M6518" s="63"/>
      <c r="N6518" s="63"/>
      <c r="O6518" s="63"/>
      <c r="P6518" s="63"/>
      <c r="Q6518" s="63"/>
      <c r="R6518" s="63"/>
      <c r="S6518" s="63"/>
      <c r="T6518" s="63"/>
      <c r="U6518" s="63"/>
      <c r="V6518" s="63"/>
      <c r="W6518" s="63"/>
      <c r="X6518" s="63"/>
      <c r="Y6518" s="63"/>
      <c r="Z6518" s="62">
        <v>0</v>
      </c>
      <c r="AA6518" s="62">
        <v>9335</v>
      </c>
      <c r="AB6518" s="62">
        <v>9.7200000000000006</v>
      </c>
      <c r="AC6518" s="62">
        <v>0</v>
      </c>
    </row>
    <row r="6519" spans="1:29" ht="30" x14ac:dyDescent="0.25">
      <c r="A6519" s="61" t="s">
        <v>165</v>
      </c>
      <c r="B6519" s="61" t="s">
        <v>166</v>
      </c>
      <c r="C6519" s="62">
        <v>2007</v>
      </c>
      <c r="D6519" s="61" t="s">
        <v>86</v>
      </c>
      <c r="E6519" s="62">
        <v>24</v>
      </c>
      <c r="F6519" s="62">
        <v>828</v>
      </c>
      <c r="G6519" s="62">
        <v>248</v>
      </c>
      <c r="H6519" s="62">
        <v>0.86</v>
      </c>
      <c r="I6519" s="62">
        <v>34.5</v>
      </c>
      <c r="J6519" s="62">
        <v>770.04</v>
      </c>
      <c r="K6519" s="62">
        <v>0</v>
      </c>
      <c r="L6519" s="63"/>
      <c r="M6519" s="63"/>
      <c r="N6519" s="63"/>
      <c r="O6519" s="63"/>
      <c r="P6519" s="63"/>
      <c r="Q6519" s="63"/>
      <c r="R6519" s="63"/>
      <c r="S6519" s="63"/>
      <c r="T6519" s="63"/>
      <c r="U6519" s="63"/>
      <c r="V6519" s="63"/>
      <c r="W6519" s="63"/>
      <c r="X6519" s="63"/>
      <c r="Y6519" s="63"/>
      <c r="Z6519" s="62">
        <v>1700</v>
      </c>
      <c r="AA6519" s="62">
        <v>13860</v>
      </c>
      <c r="AB6519" s="62">
        <v>48.13</v>
      </c>
      <c r="AC6519" s="62">
        <v>70.83</v>
      </c>
    </row>
    <row r="6520" spans="1:29" ht="30" x14ac:dyDescent="0.25">
      <c r="A6520" s="61" t="s">
        <v>100</v>
      </c>
      <c r="B6520" s="61" t="s">
        <v>101</v>
      </c>
      <c r="C6520" s="62">
        <v>2018</v>
      </c>
      <c r="D6520" s="61" t="s">
        <v>78</v>
      </c>
      <c r="E6520" s="62">
        <v>52</v>
      </c>
      <c r="F6520" s="62">
        <v>368804</v>
      </c>
      <c r="G6520" s="62">
        <v>76128</v>
      </c>
      <c r="H6520" s="62">
        <v>122</v>
      </c>
      <c r="I6520" s="62">
        <v>7092.38</v>
      </c>
      <c r="J6520" s="62">
        <v>342987.72</v>
      </c>
      <c r="K6520" s="62">
        <v>0</v>
      </c>
      <c r="L6520" s="63"/>
      <c r="M6520" s="63"/>
      <c r="N6520" s="63"/>
      <c r="O6520" s="63"/>
      <c r="P6520" s="62">
        <v>503</v>
      </c>
      <c r="Q6520" s="62">
        <v>1010</v>
      </c>
      <c r="R6520" s="62">
        <v>1.62</v>
      </c>
      <c r="S6520" s="62">
        <v>9</v>
      </c>
      <c r="T6520" s="62">
        <v>6372.51</v>
      </c>
      <c r="U6520" s="63"/>
      <c r="V6520" s="63"/>
      <c r="W6520" s="63"/>
      <c r="X6520" s="63"/>
      <c r="Y6520" s="63"/>
      <c r="Z6520" s="62">
        <v>78100</v>
      </c>
      <c r="AA6520" s="62">
        <v>4417</v>
      </c>
      <c r="AB6520" s="62">
        <v>7.08</v>
      </c>
      <c r="AC6520" s="62">
        <v>1501.92</v>
      </c>
    </row>
    <row r="6521" spans="1:29" ht="30" x14ac:dyDescent="0.25">
      <c r="A6521" s="61" t="s">
        <v>448</v>
      </c>
      <c r="B6521" s="61" t="s">
        <v>449</v>
      </c>
      <c r="C6521" s="62">
        <v>2006</v>
      </c>
      <c r="D6521" s="61" t="s">
        <v>150</v>
      </c>
      <c r="E6521" s="62">
        <v>8</v>
      </c>
      <c r="F6521" s="63"/>
      <c r="G6521" s="62">
        <v>0</v>
      </c>
      <c r="H6521" s="62">
        <v>0</v>
      </c>
      <c r="I6521" s="63"/>
      <c r="J6521" s="63"/>
      <c r="K6521" s="62">
        <v>0</v>
      </c>
      <c r="L6521" s="62">
        <v>0</v>
      </c>
      <c r="M6521" s="62">
        <v>0</v>
      </c>
      <c r="N6521" s="63"/>
      <c r="O6521" s="63"/>
      <c r="P6521" s="63"/>
      <c r="Q6521" s="63"/>
      <c r="R6521" s="63"/>
      <c r="S6521" s="63"/>
      <c r="T6521" s="63"/>
      <c r="U6521" s="63"/>
      <c r="V6521" s="63"/>
      <c r="W6521" s="63"/>
      <c r="X6521" s="63"/>
      <c r="Y6521" s="63"/>
      <c r="Z6521" s="62">
        <v>0</v>
      </c>
      <c r="AA6521" s="62">
        <v>0</v>
      </c>
      <c r="AB6521" s="62">
        <v>0</v>
      </c>
      <c r="AC6521" s="62">
        <v>0</v>
      </c>
    </row>
    <row r="6522" spans="1:29" x14ac:dyDescent="0.25">
      <c r="A6522" s="61" t="s">
        <v>514</v>
      </c>
      <c r="B6522" s="61" t="s">
        <v>515</v>
      </c>
      <c r="C6522" s="62">
        <v>2010</v>
      </c>
      <c r="D6522" s="61" t="s">
        <v>75</v>
      </c>
      <c r="E6522" s="62">
        <v>4</v>
      </c>
      <c r="F6522" s="63"/>
      <c r="G6522" s="63"/>
      <c r="H6522" s="63"/>
      <c r="I6522" s="63"/>
      <c r="J6522" s="63"/>
      <c r="K6522" s="62">
        <v>0</v>
      </c>
      <c r="L6522" s="63"/>
      <c r="M6522" s="63"/>
      <c r="N6522" s="63"/>
      <c r="O6522" s="63"/>
      <c r="P6522" s="63"/>
      <c r="Q6522" s="63"/>
      <c r="R6522" s="63"/>
      <c r="S6522" s="63"/>
      <c r="T6522" s="63"/>
      <c r="U6522" s="63"/>
      <c r="V6522" s="63"/>
      <c r="W6522" s="63"/>
      <c r="X6522" s="63"/>
      <c r="Y6522" s="63"/>
      <c r="Z6522" s="62">
        <v>368418</v>
      </c>
      <c r="AA6522" s="62">
        <v>35382</v>
      </c>
      <c r="AB6522" s="62">
        <v>737.13</v>
      </c>
      <c r="AC6522" s="62">
        <v>92104.5</v>
      </c>
    </row>
    <row r="6523" spans="1:29" x14ac:dyDescent="0.25">
      <c r="A6523" s="61" t="s">
        <v>76</v>
      </c>
      <c r="B6523" s="61" t="s">
        <v>77</v>
      </c>
      <c r="C6523" s="62">
        <v>2012</v>
      </c>
      <c r="D6523" s="61" t="s">
        <v>75</v>
      </c>
      <c r="E6523" s="62">
        <v>3</v>
      </c>
      <c r="F6523" s="63"/>
      <c r="G6523" s="63"/>
      <c r="H6523" s="63"/>
      <c r="I6523" s="63"/>
      <c r="J6523" s="63"/>
      <c r="K6523" s="62">
        <v>0</v>
      </c>
      <c r="L6523" s="63"/>
      <c r="M6523" s="63"/>
      <c r="N6523" s="63"/>
      <c r="O6523" s="63"/>
      <c r="P6523" s="63"/>
      <c r="Q6523" s="63"/>
      <c r="R6523" s="63"/>
      <c r="S6523" s="63"/>
      <c r="T6523" s="63"/>
      <c r="U6523" s="63"/>
      <c r="V6523" s="63"/>
      <c r="W6523" s="63"/>
      <c r="X6523" s="63"/>
      <c r="Y6523" s="63"/>
      <c r="Z6523" s="62">
        <v>242.36</v>
      </c>
      <c r="AA6523" s="62">
        <v>764</v>
      </c>
      <c r="AB6523" s="62">
        <v>21.22</v>
      </c>
      <c r="AC6523" s="62">
        <v>80.790000000000006</v>
      </c>
    </row>
    <row r="6524" spans="1:29" x14ac:dyDescent="0.25">
      <c r="A6524" s="61" t="s">
        <v>184</v>
      </c>
      <c r="B6524" s="61" t="s">
        <v>185</v>
      </c>
      <c r="C6524" s="62">
        <v>2006</v>
      </c>
      <c r="D6524" s="61" t="s">
        <v>150</v>
      </c>
      <c r="E6524" s="62">
        <v>8</v>
      </c>
      <c r="F6524" s="62">
        <v>27863</v>
      </c>
      <c r="G6524" s="62">
        <v>4687</v>
      </c>
      <c r="H6524" s="62">
        <v>48.82</v>
      </c>
      <c r="I6524" s="62">
        <v>3482.88</v>
      </c>
      <c r="J6524" s="62">
        <v>25912.59</v>
      </c>
      <c r="K6524" s="62">
        <v>0</v>
      </c>
      <c r="L6524" s="63"/>
      <c r="M6524" s="63"/>
      <c r="N6524" s="63"/>
      <c r="O6524" s="63"/>
      <c r="P6524" s="63"/>
      <c r="Q6524" s="63"/>
      <c r="R6524" s="63"/>
      <c r="S6524" s="63"/>
      <c r="T6524" s="63"/>
      <c r="U6524" s="62">
        <v>1914</v>
      </c>
      <c r="V6524" s="62">
        <v>4079</v>
      </c>
      <c r="W6524" s="62">
        <v>42.49</v>
      </c>
      <c r="X6524" s="62">
        <v>239</v>
      </c>
      <c r="Y6524" s="62">
        <v>42842.98</v>
      </c>
      <c r="Z6524" s="62">
        <v>0</v>
      </c>
      <c r="AA6524" s="63"/>
      <c r="AB6524" s="63"/>
      <c r="AC6524" s="62">
        <v>0</v>
      </c>
    </row>
    <row r="6525" spans="1:29" ht="30" x14ac:dyDescent="0.25">
      <c r="A6525" s="61" t="s">
        <v>233</v>
      </c>
      <c r="B6525" s="61" t="s">
        <v>234</v>
      </c>
      <c r="C6525" s="62">
        <v>2012</v>
      </c>
      <c r="D6525" s="61" t="s">
        <v>86</v>
      </c>
      <c r="E6525" s="62">
        <v>160</v>
      </c>
      <c r="F6525" s="62">
        <v>35343</v>
      </c>
      <c r="G6525" s="62">
        <v>5412</v>
      </c>
      <c r="H6525" s="62">
        <v>2.82</v>
      </c>
      <c r="I6525" s="62">
        <v>220.89</v>
      </c>
      <c r="J6525" s="62">
        <v>32868.99</v>
      </c>
      <c r="K6525" s="62">
        <v>2109.6</v>
      </c>
      <c r="L6525" s="62">
        <v>3444</v>
      </c>
      <c r="M6525" s="62">
        <v>1.79</v>
      </c>
      <c r="N6525" s="63"/>
      <c r="O6525" s="63"/>
      <c r="P6525" s="63"/>
      <c r="Q6525" s="63"/>
      <c r="R6525" s="63"/>
      <c r="S6525" s="63"/>
      <c r="T6525" s="63"/>
      <c r="U6525" s="63"/>
      <c r="V6525" s="63"/>
      <c r="W6525" s="63"/>
      <c r="X6525" s="63"/>
      <c r="Y6525" s="63"/>
      <c r="Z6525" s="62">
        <v>11262.62</v>
      </c>
      <c r="AA6525" s="62">
        <v>168533</v>
      </c>
      <c r="AB6525" s="62">
        <v>87.78</v>
      </c>
      <c r="AC6525" s="62">
        <v>70.39</v>
      </c>
    </row>
    <row r="6526" spans="1:29" x14ac:dyDescent="0.25">
      <c r="A6526" s="61" t="s">
        <v>79</v>
      </c>
      <c r="B6526" s="61" t="s">
        <v>80</v>
      </c>
      <c r="C6526" s="62">
        <v>2005</v>
      </c>
      <c r="D6526" s="61" t="s">
        <v>99</v>
      </c>
      <c r="E6526" s="62">
        <v>64</v>
      </c>
      <c r="F6526" s="62">
        <v>186460</v>
      </c>
      <c r="G6526" s="62">
        <v>23000</v>
      </c>
      <c r="H6526" s="62">
        <v>29.95</v>
      </c>
      <c r="I6526" s="62">
        <v>2913.44</v>
      </c>
      <c r="J6526" s="62">
        <v>173407.8</v>
      </c>
      <c r="K6526" s="62">
        <v>17827.349999999999</v>
      </c>
      <c r="L6526" s="62">
        <v>24995</v>
      </c>
      <c r="M6526" s="62">
        <v>32.549999999999997</v>
      </c>
      <c r="N6526" s="62">
        <v>278.55</v>
      </c>
      <c r="O6526" s="62">
        <v>214985.39</v>
      </c>
      <c r="P6526" s="63"/>
      <c r="Q6526" s="63"/>
      <c r="R6526" s="63"/>
      <c r="S6526" s="63"/>
      <c r="T6526" s="63"/>
      <c r="U6526" s="63"/>
      <c r="V6526" s="63"/>
      <c r="W6526" s="63"/>
      <c r="X6526" s="63"/>
      <c r="Y6526" s="63"/>
      <c r="Z6526" s="62">
        <v>345199</v>
      </c>
      <c r="AA6526" s="62">
        <v>12377</v>
      </c>
      <c r="AB6526" s="62">
        <v>16.12</v>
      </c>
      <c r="AC6526" s="62">
        <v>5393.73</v>
      </c>
    </row>
    <row r="6527" spans="1:29" ht="30" x14ac:dyDescent="0.25">
      <c r="A6527" s="61" t="s">
        <v>247</v>
      </c>
      <c r="B6527" s="61" t="s">
        <v>248</v>
      </c>
      <c r="C6527" s="62">
        <v>2011</v>
      </c>
      <c r="D6527" s="61" t="s">
        <v>150</v>
      </c>
      <c r="E6527" s="62">
        <v>2</v>
      </c>
      <c r="F6527" s="62">
        <v>21615</v>
      </c>
      <c r="G6527" s="62">
        <v>5187</v>
      </c>
      <c r="H6527" s="62">
        <v>216.13</v>
      </c>
      <c r="I6527" s="62">
        <v>10807.5</v>
      </c>
      <c r="J6527" s="62">
        <v>20101.95</v>
      </c>
      <c r="K6527" s="62">
        <v>3721.03</v>
      </c>
      <c r="L6527" s="62">
        <v>5116</v>
      </c>
      <c r="M6527" s="62">
        <v>213.17</v>
      </c>
      <c r="N6527" s="62">
        <v>1860.52</v>
      </c>
      <c r="O6527" s="62">
        <v>44873.03</v>
      </c>
      <c r="P6527" s="63"/>
      <c r="Q6527" s="63"/>
      <c r="R6527" s="63"/>
      <c r="S6527" s="63"/>
      <c r="T6527" s="63"/>
      <c r="U6527" s="63"/>
      <c r="V6527" s="63"/>
      <c r="W6527" s="63"/>
      <c r="X6527" s="63"/>
      <c r="Y6527" s="63"/>
      <c r="Z6527" s="62">
        <v>92</v>
      </c>
      <c r="AA6527" s="62">
        <v>777</v>
      </c>
      <c r="AB6527" s="62">
        <v>32.380000000000003</v>
      </c>
      <c r="AC6527" s="62">
        <v>46</v>
      </c>
    </row>
    <row r="6528" spans="1:29" x14ac:dyDescent="0.25">
      <c r="A6528" s="61" t="s">
        <v>235</v>
      </c>
      <c r="B6528" s="61" t="s">
        <v>236</v>
      </c>
      <c r="C6528" s="62">
        <v>2003</v>
      </c>
      <c r="D6528" s="61" t="s">
        <v>99</v>
      </c>
      <c r="E6528" s="62">
        <v>30</v>
      </c>
      <c r="F6528" s="62">
        <v>46902</v>
      </c>
      <c r="G6528" s="62">
        <v>4507</v>
      </c>
      <c r="H6528" s="62">
        <v>12.52</v>
      </c>
      <c r="I6528" s="62">
        <v>1563.4</v>
      </c>
      <c r="J6528" s="62">
        <v>43618.86</v>
      </c>
      <c r="K6528" s="62">
        <v>11934.04</v>
      </c>
      <c r="L6528" s="62">
        <v>12606</v>
      </c>
      <c r="M6528" s="62">
        <v>35.020000000000003</v>
      </c>
      <c r="N6528" s="62">
        <v>397.8</v>
      </c>
      <c r="O6528" s="62">
        <v>143916.22</v>
      </c>
      <c r="P6528" s="63"/>
      <c r="Q6528" s="63"/>
      <c r="R6528" s="63"/>
      <c r="S6528" s="63"/>
      <c r="T6528" s="63"/>
      <c r="U6528" s="63"/>
      <c r="V6528" s="63"/>
      <c r="W6528" s="63"/>
      <c r="X6528" s="63"/>
      <c r="Y6528" s="63"/>
      <c r="Z6528" s="62">
        <v>52900</v>
      </c>
      <c r="AA6528" s="62">
        <v>956</v>
      </c>
      <c r="AB6528" s="62">
        <v>2.66</v>
      </c>
      <c r="AC6528" s="62">
        <v>1763.33</v>
      </c>
    </row>
    <row r="6529" spans="1:29" ht="30" x14ac:dyDescent="0.25">
      <c r="A6529" s="61" t="s">
        <v>277</v>
      </c>
      <c r="B6529" s="61" t="s">
        <v>278</v>
      </c>
      <c r="C6529" s="62">
        <v>2004</v>
      </c>
      <c r="D6529" s="61" t="s">
        <v>78</v>
      </c>
      <c r="E6529" s="62">
        <v>40</v>
      </c>
      <c r="F6529" s="62">
        <v>421798</v>
      </c>
      <c r="G6529" s="62">
        <v>47063</v>
      </c>
      <c r="H6529" s="62">
        <v>98.05</v>
      </c>
      <c r="I6529" s="62">
        <v>10544.95</v>
      </c>
      <c r="J6529" s="62">
        <v>392272.14</v>
      </c>
      <c r="K6529" s="62">
        <v>0</v>
      </c>
      <c r="L6529" s="63"/>
      <c r="M6529" s="63"/>
      <c r="N6529" s="63"/>
      <c r="O6529" s="63"/>
      <c r="P6529" s="63"/>
      <c r="Q6529" s="63"/>
      <c r="R6529" s="63"/>
      <c r="S6529" s="63"/>
      <c r="T6529" s="63"/>
      <c r="U6529" s="63"/>
      <c r="V6529" s="63"/>
      <c r="W6529" s="63"/>
      <c r="X6529" s="63"/>
      <c r="Y6529" s="63"/>
      <c r="Z6529" s="62">
        <v>164700</v>
      </c>
      <c r="AA6529" s="62">
        <v>5633</v>
      </c>
      <c r="AB6529" s="62">
        <v>11.74</v>
      </c>
      <c r="AC6529" s="62">
        <v>4117.5</v>
      </c>
    </row>
    <row r="6530" spans="1:29" x14ac:dyDescent="0.25">
      <c r="A6530" s="61" t="s">
        <v>196</v>
      </c>
      <c r="B6530" s="61" t="s">
        <v>197</v>
      </c>
      <c r="C6530" s="62">
        <v>2016</v>
      </c>
      <c r="D6530" s="61" t="s">
        <v>262</v>
      </c>
      <c r="E6530" s="62">
        <v>59</v>
      </c>
      <c r="F6530" s="62">
        <v>259040</v>
      </c>
      <c r="G6530" s="62">
        <v>48681</v>
      </c>
      <c r="H6530" s="62">
        <v>68.760000000000005</v>
      </c>
      <c r="I6530" s="62">
        <v>4390.51</v>
      </c>
      <c r="J6530" s="62">
        <v>240907.2</v>
      </c>
      <c r="K6530" s="62">
        <v>17380.21</v>
      </c>
      <c r="L6530" s="62">
        <v>17899</v>
      </c>
      <c r="M6530" s="62">
        <v>25.28</v>
      </c>
      <c r="N6530" s="62">
        <v>294.58</v>
      </c>
      <c r="O6530" s="62">
        <v>209593.21</v>
      </c>
      <c r="P6530" s="63"/>
      <c r="Q6530" s="63"/>
      <c r="R6530" s="63"/>
      <c r="S6530" s="63"/>
      <c r="T6530" s="63"/>
      <c r="U6530" s="63"/>
      <c r="V6530" s="63"/>
      <c r="W6530" s="63"/>
      <c r="X6530" s="63"/>
      <c r="Y6530" s="63"/>
      <c r="Z6530" s="62">
        <v>231800</v>
      </c>
      <c r="AA6530" s="62">
        <v>50706</v>
      </c>
      <c r="AB6530" s="62">
        <v>71.62</v>
      </c>
      <c r="AC6530" s="62">
        <v>3928.81</v>
      </c>
    </row>
    <row r="6531" spans="1:29" ht="30" x14ac:dyDescent="0.25">
      <c r="A6531" s="61" t="s">
        <v>231</v>
      </c>
      <c r="B6531" s="61" t="s">
        <v>232</v>
      </c>
      <c r="C6531" s="62">
        <v>2011</v>
      </c>
      <c r="D6531" s="61" t="s">
        <v>313</v>
      </c>
      <c r="E6531" s="62">
        <v>40</v>
      </c>
      <c r="F6531" s="62">
        <v>283089</v>
      </c>
      <c r="G6531" s="62">
        <v>37332</v>
      </c>
      <c r="H6531" s="62">
        <v>77.78</v>
      </c>
      <c r="I6531" s="62">
        <v>7077.23</v>
      </c>
      <c r="J6531" s="62">
        <v>263272.77</v>
      </c>
      <c r="K6531" s="62">
        <v>0</v>
      </c>
      <c r="L6531" s="63"/>
      <c r="M6531" s="63"/>
      <c r="N6531" s="63"/>
      <c r="O6531" s="63"/>
      <c r="P6531" s="63"/>
      <c r="Q6531" s="63"/>
      <c r="R6531" s="63"/>
      <c r="S6531" s="63"/>
      <c r="T6531" s="63"/>
      <c r="U6531" s="63"/>
      <c r="V6531" s="63"/>
      <c r="W6531" s="63"/>
      <c r="X6531" s="63"/>
      <c r="Y6531" s="63"/>
      <c r="Z6531" s="62">
        <v>81814</v>
      </c>
      <c r="AA6531" s="62">
        <v>9517</v>
      </c>
      <c r="AB6531" s="62">
        <v>19.829999999999998</v>
      </c>
      <c r="AC6531" s="62">
        <v>2045.35</v>
      </c>
    </row>
    <row r="6532" spans="1:29" ht="30" x14ac:dyDescent="0.25">
      <c r="A6532" s="61" t="s">
        <v>97</v>
      </c>
      <c r="B6532" s="61" t="s">
        <v>98</v>
      </c>
      <c r="C6532" s="62">
        <v>2005</v>
      </c>
      <c r="D6532" s="61" t="s">
        <v>78</v>
      </c>
      <c r="E6532" s="62">
        <v>44</v>
      </c>
      <c r="F6532" s="62">
        <v>418960</v>
      </c>
      <c r="G6532" s="62">
        <v>52056</v>
      </c>
      <c r="H6532" s="62">
        <v>98.59</v>
      </c>
      <c r="I6532" s="62">
        <v>9521.82</v>
      </c>
      <c r="J6532" s="62">
        <v>389632.8</v>
      </c>
      <c r="K6532" s="62">
        <v>0</v>
      </c>
      <c r="L6532" s="63"/>
      <c r="M6532" s="63"/>
      <c r="N6532" s="63"/>
      <c r="O6532" s="63"/>
      <c r="P6532" s="63"/>
      <c r="Q6532" s="63"/>
      <c r="R6532" s="63"/>
      <c r="S6532" s="63"/>
      <c r="T6532" s="63"/>
      <c r="U6532" s="63"/>
      <c r="V6532" s="63"/>
      <c r="W6532" s="63"/>
      <c r="X6532" s="63"/>
      <c r="Y6532" s="63"/>
      <c r="Z6532" s="62">
        <v>107903</v>
      </c>
      <c r="AA6532" s="62">
        <v>9458</v>
      </c>
      <c r="AB6532" s="62">
        <v>17.91</v>
      </c>
      <c r="AC6532" s="62">
        <v>2452.34</v>
      </c>
    </row>
    <row r="6533" spans="1:29" x14ac:dyDescent="0.25">
      <c r="A6533" s="61" t="s">
        <v>81</v>
      </c>
      <c r="B6533" s="61" t="s">
        <v>82</v>
      </c>
      <c r="C6533" s="62">
        <v>2010</v>
      </c>
      <c r="D6533" s="61" t="s">
        <v>150</v>
      </c>
      <c r="E6533" s="62">
        <v>8</v>
      </c>
      <c r="F6533" s="63"/>
      <c r="G6533" s="63"/>
      <c r="H6533" s="63"/>
      <c r="I6533" s="63"/>
      <c r="J6533" s="63"/>
      <c r="K6533" s="62">
        <v>0</v>
      </c>
      <c r="L6533" s="63"/>
      <c r="M6533" s="63"/>
      <c r="N6533" s="63"/>
      <c r="O6533" s="63"/>
      <c r="P6533" s="63"/>
      <c r="Q6533" s="63"/>
      <c r="R6533" s="63"/>
      <c r="S6533" s="63"/>
      <c r="T6533" s="63"/>
      <c r="U6533" s="63"/>
      <c r="V6533" s="63"/>
      <c r="W6533" s="63"/>
      <c r="X6533" s="63"/>
      <c r="Y6533" s="63"/>
      <c r="Z6533" s="62">
        <v>0</v>
      </c>
      <c r="AA6533" s="63"/>
      <c r="AB6533" s="63"/>
      <c r="AC6533" s="62">
        <v>0</v>
      </c>
    </row>
    <row r="6534" spans="1:29" x14ac:dyDescent="0.25">
      <c r="A6534" s="61" t="s">
        <v>399</v>
      </c>
      <c r="B6534" s="61" t="s">
        <v>400</v>
      </c>
      <c r="C6534" s="62">
        <v>2011</v>
      </c>
      <c r="D6534" s="61" t="s">
        <v>78</v>
      </c>
      <c r="E6534" s="62">
        <v>40</v>
      </c>
      <c r="F6534" s="62">
        <v>465658</v>
      </c>
      <c r="G6534" s="62">
        <v>67063</v>
      </c>
      <c r="H6534" s="62">
        <v>139.71</v>
      </c>
      <c r="I6534" s="62">
        <v>11641.45</v>
      </c>
      <c r="J6534" s="62">
        <v>433061.94</v>
      </c>
      <c r="K6534" s="62">
        <v>0</v>
      </c>
      <c r="L6534" s="63"/>
      <c r="M6534" s="63"/>
      <c r="N6534" s="63"/>
      <c r="O6534" s="63"/>
      <c r="P6534" s="63"/>
      <c r="Q6534" s="63"/>
      <c r="R6534" s="63"/>
      <c r="S6534" s="63"/>
      <c r="T6534" s="63"/>
      <c r="U6534" s="63"/>
      <c r="V6534" s="63"/>
      <c r="W6534" s="63"/>
      <c r="X6534" s="63"/>
      <c r="Y6534" s="63"/>
      <c r="Z6534" s="62">
        <v>0</v>
      </c>
      <c r="AA6534" s="62">
        <v>43600</v>
      </c>
      <c r="AB6534" s="62">
        <v>90.83</v>
      </c>
      <c r="AC6534" s="62">
        <v>0</v>
      </c>
    </row>
    <row r="6535" spans="1:29" ht="30" x14ac:dyDescent="0.25">
      <c r="A6535" s="61" t="s">
        <v>165</v>
      </c>
      <c r="B6535" s="61" t="s">
        <v>166</v>
      </c>
      <c r="C6535" s="62">
        <v>2012</v>
      </c>
      <c r="D6535" s="61" t="s">
        <v>89</v>
      </c>
      <c r="E6535" s="62">
        <v>52</v>
      </c>
      <c r="F6535" s="62">
        <v>409736</v>
      </c>
      <c r="G6535" s="62">
        <v>64255</v>
      </c>
      <c r="H6535" s="62">
        <v>102.97</v>
      </c>
      <c r="I6535" s="62">
        <v>7879.54</v>
      </c>
      <c r="J6535" s="62">
        <v>381054.48</v>
      </c>
      <c r="K6535" s="62">
        <v>0</v>
      </c>
      <c r="L6535" s="63"/>
      <c r="M6535" s="63"/>
      <c r="N6535" s="63"/>
      <c r="O6535" s="63"/>
      <c r="P6535" s="63"/>
      <c r="Q6535" s="63"/>
      <c r="R6535" s="63"/>
      <c r="S6535" s="63"/>
      <c r="T6535" s="63"/>
      <c r="U6535" s="63"/>
      <c r="V6535" s="63"/>
      <c r="W6535" s="63"/>
      <c r="X6535" s="63"/>
      <c r="Y6535" s="63"/>
      <c r="Z6535" s="62">
        <v>1.52</v>
      </c>
      <c r="AA6535" s="62">
        <v>11220</v>
      </c>
      <c r="AB6535" s="62">
        <v>17.98</v>
      </c>
      <c r="AC6535" s="62">
        <v>0.03</v>
      </c>
    </row>
    <row r="6536" spans="1:29" x14ac:dyDescent="0.25">
      <c r="A6536" s="61" t="s">
        <v>251</v>
      </c>
      <c r="B6536" s="61" t="s">
        <v>252</v>
      </c>
      <c r="C6536" s="62">
        <v>2005</v>
      </c>
      <c r="D6536" s="61" t="s">
        <v>89</v>
      </c>
      <c r="E6536" s="62">
        <v>56</v>
      </c>
      <c r="F6536" s="62">
        <v>682160</v>
      </c>
      <c r="G6536" s="62">
        <v>84621</v>
      </c>
      <c r="H6536" s="62">
        <v>125.92</v>
      </c>
      <c r="I6536" s="62">
        <v>12181.43</v>
      </c>
      <c r="J6536" s="62">
        <v>634408.80000000005</v>
      </c>
      <c r="K6536" s="62">
        <v>0</v>
      </c>
      <c r="L6536" s="63"/>
      <c r="M6536" s="63"/>
      <c r="N6536" s="63"/>
      <c r="O6536" s="63"/>
      <c r="P6536" s="63"/>
      <c r="Q6536" s="63"/>
      <c r="R6536" s="63"/>
      <c r="S6536" s="63"/>
      <c r="T6536" s="63"/>
      <c r="U6536" s="63"/>
      <c r="V6536" s="63"/>
      <c r="W6536" s="63"/>
      <c r="X6536" s="63"/>
      <c r="Y6536" s="63"/>
      <c r="Z6536" s="62">
        <v>1314</v>
      </c>
      <c r="AA6536" s="62">
        <v>19849</v>
      </c>
      <c r="AB6536" s="62">
        <v>29.54</v>
      </c>
      <c r="AC6536" s="62">
        <v>23.46</v>
      </c>
    </row>
    <row r="6537" spans="1:29" ht="30" x14ac:dyDescent="0.25">
      <c r="A6537" s="61" t="s">
        <v>231</v>
      </c>
      <c r="B6537" s="61" t="s">
        <v>232</v>
      </c>
      <c r="C6537" s="62">
        <v>2016</v>
      </c>
      <c r="D6537" s="61" t="s">
        <v>86</v>
      </c>
      <c r="E6537" s="62">
        <v>226</v>
      </c>
      <c r="F6537" s="62">
        <v>2023822</v>
      </c>
      <c r="G6537" s="62">
        <v>256899</v>
      </c>
      <c r="H6537" s="62">
        <v>94.73</v>
      </c>
      <c r="I6537" s="62">
        <v>8954.9599999999991</v>
      </c>
      <c r="J6537" s="62">
        <v>1882154.46</v>
      </c>
      <c r="K6537" s="62">
        <v>186221.14</v>
      </c>
      <c r="L6537" s="62">
        <v>210202</v>
      </c>
      <c r="M6537" s="62">
        <v>77.510000000000005</v>
      </c>
      <c r="N6537" s="62">
        <v>823.99</v>
      </c>
      <c r="O6537" s="62">
        <v>2245696.65</v>
      </c>
      <c r="P6537" s="63"/>
      <c r="Q6537" s="63"/>
      <c r="R6537" s="63"/>
      <c r="S6537" s="63"/>
      <c r="T6537" s="63"/>
      <c r="U6537" s="63"/>
      <c r="V6537" s="63"/>
      <c r="W6537" s="63"/>
      <c r="X6537" s="63"/>
      <c r="Y6537" s="63"/>
      <c r="Z6537" s="62">
        <v>18713</v>
      </c>
      <c r="AA6537" s="62">
        <v>183342</v>
      </c>
      <c r="AB6537" s="62">
        <v>67.599999999999994</v>
      </c>
      <c r="AC6537" s="62">
        <v>82.8</v>
      </c>
    </row>
    <row r="6538" spans="1:29" ht="30" x14ac:dyDescent="0.25">
      <c r="A6538" s="61" t="s">
        <v>138</v>
      </c>
      <c r="B6538" s="61" t="s">
        <v>139</v>
      </c>
      <c r="C6538" s="62">
        <v>2018</v>
      </c>
      <c r="D6538" s="61" t="s">
        <v>78</v>
      </c>
      <c r="E6538" s="62">
        <v>40</v>
      </c>
      <c r="F6538" s="62">
        <v>95730</v>
      </c>
      <c r="G6538" s="62">
        <v>20794</v>
      </c>
      <c r="H6538" s="62">
        <v>43.32</v>
      </c>
      <c r="I6538" s="62">
        <v>2393.25</v>
      </c>
      <c r="J6538" s="62">
        <v>89028.9</v>
      </c>
      <c r="K6538" s="62">
        <v>11593.6</v>
      </c>
      <c r="L6538" s="62">
        <v>10877</v>
      </c>
      <c r="M6538" s="62">
        <v>22.66</v>
      </c>
      <c r="N6538" s="62">
        <v>289.83999999999997</v>
      </c>
      <c r="O6538" s="62">
        <v>139810.68</v>
      </c>
      <c r="P6538" s="63"/>
      <c r="Q6538" s="63"/>
      <c r="R6538" s="63"/>
      <c r="S6538" s="63"/>
      <c r="T6538" s="63"/>
      <c r="U6538" s="63"/>
      <c r="V6538" s="63"/>
      <c r="W6538" s="63"/>
      <c r="X6538" s="63"/>
      <c r="Y6538" s="63"/>
      <c r="Z6538" s="62">
        <v>56800</v>
      </c>
      <c r="AA6538" s="62">
        <v>7538</v>
      </c>
      <c r="AB6538" s="62">
        <v>15.7</v>
      </c>
      <c r="AC6538" s="62">
        <v>1420</v>
      </c>
    </row>
    <row r="6539" spans="1:29" x14ac:dyDescent="0.25">
      <c r="A6539" s="61" t="s">
        <v>208</v>
      </c>
      <c r="B6539" s="61" t="s">
        <v>209</v>
      </c>
      <c r="C6539" s="62">
        <v>2004</v>
      </c>
      <c r="D6539" s="61" t="s">
        <v>150</v>
      </c>
      <c r="E6539" s="62">
        <v>8</v>
      </c>
      <c r="F6539" s="62">
        <v>0</v>
      </c>
      <c r="G6539" s="62">
        <v>0</v>
      </c>
      <c r="H6539" s="62">
        <v>0</v>
      </c>
      <c r="I6539" s="62">
        <v>0</v>
      </c>
      <c r="J6539" s="62">
        <v>0</v>
      </c>
      <c r="K6539" s="62">
        <v>0</v>
      </c>
      <c r="L6539" s="62">
        <v>0</v>
      </c>
      <c r="M6539" s="62">
        <v>0</v>
      </c>
      <c r="N6539" s="62">
        <v>0</v>
      </c>
      <c r="O6539" s="62">
        <v>0</v>
      </c>
      <c r="P6539" s="63"/>
      <c r="Q6539" s="63"/>
      <c r="R6539" s="63"/>
      <c r="S6539" s="63"/>
      <c r="T6539" s="63"/>
      <c r="U6539" s="63"/>
      <c r="V6539" s="63"/>
      <c r="W6539" s="63"/>
      <c r="X6539" s="63"/>
      <c r="Y6539" s="63"/>
      <c r="Z6539" s="62">
        <v>0</v>
      </c>
      <c r="AA6539" s="62">
        <v>437</v>
      </c>
      <c r="AB6539" s="62">
        <v>4.55</v>
      </c>
      <c r="AC6539" s="62">
        <v>0</v>
      </c>
    </row>
    <row r="6540" spans="1:29" ht="30" x14ac:dyDescent="0.25">
      <c r="A6540" s="61" t="s">
        <v>367</v>
      </c>
      <c r="B6540" s="61" t="s">
        <v>368</v>
      </c>
      <c r="C6540" s="62">
        <v>2009</v>
      </c>
      <c r="D6540" s="61" t="s">
        <v>75</v>
      </c>
      <c r="E6540" s="62">
        <v>5</v>
      </c>
      <c r="F6540" s="62">
        <v>45552</v>
      </c>
      <c r="G6540" s="62">
        <v>9921</v>
      </c>
      <c r="H6540" s="62">
        <v>165.35</v>
      </c>
      <c r="I6540" s="62">
        <v>9110.4</v>
      </c>
      <c r="J6540" s="62">
        <v>42363.360000000001</v>
      </c>
      <c r="K6540" s="62">
        <v>1492.73</v>
      </c>
      <c r="L6540" s="62">
        <v>5905</v>
      </c>
      <c r="M6540" s="62">
        <v>98.42</v>
      </c>
      <c r="N6540" s="63"/>
      <c r="O6540" s="63"/>
      <c r="P6540" s="62">
        <v>59</v>
      </c>
      <c r="Q6540" s="62">
        <v>168</v>
      </c>
      <c r="R6540" s="62">
        <v>2.8</v>
      </c>
      <c r="S6540" s="62">
        <v>11</v>
      </c>
      <c r="T6540" s="62">
        <v>747.47</v>
      </c>
      <c r="U6540" s="62">
        <v>677</v>
      </c>
      <c r="V6540" s="62">
        <v>1501</v>
      </c>
      <c r="W6540" s="62">
        <v>25.02</v>
      </c>
      <c r="X6540" s="62">
        <v>135</v>
      </c>
      <c r="Y6540" s="62">
        <v>15153.97</v>
      </c>
      <c r="Z6540" s="62">
        <v>40030.35</v>
      </c>
      <c r="AA6540" s="62">
        <v>1194</v>
      </c>
      <c r="AB6540" s="62">
        <v>19.899999999999999</v>
      </c>
      <c r="AC6540" s="62">
        <v>8006.07</v>
      </c>
    </row>
    <row r="6541" spans="1:29" ht="30" x14ac:dyDescent="0.25">
      <c r="A6541" s="61" t="s">
        <v>391</v>
      </c>
      <c r="B6541" s="61" t="s">
        <v>392</v>
      </c>
      <c r="C6541" s="62">
        <v>2006</v>
      </c>
      <c r="D6541" s="61" t="s">
        <v>75</v>
      </c>
      <c r="E6541" s="62">
        <v>15</v>
      </c>
      <c r="F6541" s="62">
        <v>759</v>
      </c>
      <c r="G6541" s="62">
        <v>189</v>
      </c>
      <c r="H6541" s="62">
        <v>1.05</v>
      </c>
      <c r="I6541" s="62">
        <v>50.6</v>
      </c>
      <c r="J6541" s="62">
        <v>705.87</v>
      </c>
      <c r="K6541" s="62">
        <v>842</v>
      </c>
      <c r="L6541" s="62">
        <v>1637</v>
      </c>
      <c r="M6541" s="62">
        <v>9.09</v>
      </c>
      <c r="N6541" s="62">
        <v>56.13</v>
      </c>
      <c r="O6541" s="62">
        <v>10153.93</v>
      </c>
      <c r="P6541" s="63"/>
      <c r="Q6541" s="63"/>
      <c r="R6541" s="63"/>
      <c r="S6541" s="63"/>
      <c r="T6541" s="63"/>
      <c r="U6541" s="62">
        <v>200</v>
      </c>
      <c r="V6541" s="62">
        <v>460</v>
      </c>
      <c r="W6541" s="62">
        <v>2.56</v>
      </c>
      <c r="X6541" s="62">
        <v>13</v>
      </c>
      <c r="Y6541" s="62">
        <v>4476.8</v>
      </c>
      <c r="Z6541" s="62">
        <v>1950</v>
      </c>
      <c r="AA6541" s="62">
        <v>7697</v>
      </c>
      <c r="AB6541" s="62">
        <v>42.76</v>
      </c>
      <c r="AC6541" s="62">
        <v>130</v>
      </c>
    </row>
    <row r="6542" spans="1:29" ht="30" x14ac:dyDescent="0.25">
      <c r="A6542" s="61" t="s">
        <v>255</v>
      </c>
      <c r="B6542" s="61" t="s">
        <v>256</v>
      </c>
      <c r="C6542" s="62">
        <v>2015</v>
      </c>
      <c r="D6542" s="61" t="s">
        <v>83</v>
      </c>
      <c r="E6542" s="62">
        <v>12</v>
      </c>
      <c r="F6542" s="62">
        <v>28513</v>
      </c>
      <c r="G6542" s="62">
        <v>6554</v>
      </c>
      <c r="H6542" s="62">
        <v>45.51</v>
      </c>
      <c r="I6542" s="62">
        <v>2376.08</v>
      </c>
      <c r="J6542" s="62">
        <v>26517.09</v>
      </c>
      <c r="K6542" s="62">
        <v>8290.98</v>
      </c>
      <c r="L6542" s="62">
        <v>8033</v>
      </c>
      <c r="M6542" s="62">
        <v>55.78</v>
      </c>
      <c r="N6542" s="62">
        <v>690.91</v>
      </c>
      <c r="O6542" s="62">
        <v>99983.41</v>
      </c>
      <c r="P6542" s="63"/>
      <c r="Q6542" s="63"/>
      <c r="R6542" s="63"/>
      <c r="S6542" s="63"/>
      <c r="T6542" s="63"/>
      <c r="U6542" s="63"/>
      <c r="V6542" s="63"/>
      <c r="W6542" s="63"/>
      <c r="X6542" s="63"/>
      <c r="Y6542" s="63"/>
      <c r="Z6542" s="62">
        <v>713</v>
      </c>
      <c r="AA6542" s="62">
        <v>10948</v>
      </c>
      <c r="AB6542" s="62">
        <v>76.03</v>
      </c>
      <c r="AC6542" s="62">
        <v>59.42</v>
      </c>
    </row>
    <row r="6543" spans="1:29" x14ac:dyDescent="0.25">
      <c r="A6543" s="61" t="s">
        <v>184</v>
      </c>
      <c r="B6543" s="61" t="s">
        <v>185</v>
      </c>
      <c r="C6543" s="62">
        <v>2003</v>
      </c>
      <c r="D6543" s="61" t="s">
        <v>89</v>
      </c>
      <c r="E6543" s="62">
        <v>48</v>
      </c>
      <c r="F6543" s="62">
        <v>223451</v>
      </c>
      <c r="G6543" s="62">
        <v>22833</v>
      </c>
      <c r="H6543" s="62">
        <v>39.64</v>
      </c>
      <c r="I6543" s="62">
        <v>4655.2299999999996</v>
      </c>
      <c r="J6543" s="62">
        <v>207809.43</v>
      </c>
      <c r="K6543" s="62">
        <v>0</v>
      </c>
      <c r="L6543" s="63"/>
      <c r="M6543" s="63"/>
      <c r="N6543" s="63"/>
      <c r="O6543" s="63"/>
      <c r="P6543" s="63"/>
      <c r="Q6543" s="63"/>
      <c r="R6543" s="63"/>
      <c r="S6543" s="63"/>
      <c r="T6543" s="63"/>
      <c r="U6543" s="62">
        <v>19649</v>
      </c>
      <c r="V6543" s="62">
        <v>19668</v>
      </c>
      <c r="W6543" s="62">
        <v>34.15</v>
      </c>
      <c r="X6543" s="62">
        <v>409</v>
      </c>
      <c r="Y6543" s="62">
        <v>439823.22</v>
      </c>
      <c r="Z6543" s="62">
        <v>3490.41</v>
      </c>
      <c r="AA6543" s="62">
        <v>10378</v>
      </c>
      <c r="AB6543" s="62">
        <v>18.02</v>
      </c>
      <c r="AC6543" s="62">
        <v>72.72</v>
      </c>
    </row>
    <row r="6544" spans="1:29" x14ac:dyDescent="0.25">
      <c r="A6544" s="61" t="s">
        <v>229</v>
      </c>
      <c r="B6544" s="61" t="s">
        <v>230</v>
      </c>
      <c r="C6544" s="62">
        <v>2017</v>
      </c>
      <c r="D6544" s="61" t="s">
        <v>94</v>
      </c>
      <c r="E6544" s="62">
        <v>7</v>
      </c>
      <c r="F6544" s="62">
        <v>173</v>
      </c>
      <c r="G6544" s="62">
        <v>67</v>
      </c>
      <c r="H6544" s="62">
        <v>0.8</v>
      </c>
      <c r="I6544" s="62">
        <v>24.71</v>
      </c>
      <c r="J6544" s="62">
        <v>160.88999999999999</v>
      </c>
      <c r="K6544" s="62">
        <v>140.63999999999999</v>
      </c>
      <c r="L6544" s="62">
        <v>322</v>
      </c>
      <c r="M6544" s="62">
        <v>3.83</v>
      </c>
      <c r="N6544" s="62">
        <v>20.09</v>
      </c>
      <c r="O6544" s="62">
        <v>1696.02</v>
      </c>
      <c r="P6544" s="63"/>
      <c r="Q6544" s="63"/>
      <c r="R6544" s="63"/>
      <c r="S6544" s="63"/>
      <c r="T6544" s="63"/>
      <c r="U6544" s="63"/>
      <c r="V6544" s="63"/>
      <c r="W6544" s="63"/>
      <c r="X6544" s="63"/>
      <c r="Y6544" s="63"/>
      <c r="Z6544" s="62">
        <v>0</v>
      </c>
      <c r="AA6544" s="62">
        <v>9648</v>
      </c>
      <c r="AB6544" s="62">
        <v>114.86</v>
      </c>
      <c r="AC6544" s="62">
        <v>0</v>
      </c>
    </row>
    <row r="6545" spans="1:29" x14ac:dyDescent="0.25">
      <c r="A6545" s="61" t="s">
        <v>444</v>
      </c>
      <c r="B6545" s="61" t="s">
        <v>445</v>
      </c>
      <c r="C6545" s="62">
        <v>2003</v>
      </c>
      <c r="D6545" s="61" t="s">
        <v>78</v>
      </c>
      <c r="E6545" s="62">
        <v>40</v>
      </c>
      <c r="F6545" s="62">
        <v>465000</v>
      </c>
      <c r="G6545" s="62">
        <v>53485</v>
      </c>
      <c r="H6545" s="62">
        <v>111.43</v>
      </c>
      <c r="I6545" s="62">
        <v>11625</v>
      </c>
      <c r="J6545" s="62">
        <v>432450</v>
      </c>
      <c r="K6545" s="62">
        <v>0</v>
      </c>
      <c r="L6545" s="63"/>
      <c r="M6545" s="63"/>
      <c r="N6545" s="63"/>
      <c r="O6545" s="63"/>
      <c r="P6545" s="63"/>
      <c r="Q6545" s="63"/>
      <c r="R6545" s="63"/>
      <c r="S6545" s="63"/>
      <c r="T6545" s="63"/>
      <c r="U6545" s="63"/>
      <c r="V6545" s="63"/>
      <c r="W6545" s="63"/>
      <c r="X6545" s="63"/>
      <c r="Y6545" s="63"/>
      <c r="Z6545" s="62">
        <v>0</v>
      </c>
      <c r="AA6545" s="63"/>
      <c r="AB6545" s="63"/>
      <c r="AC6545" s="62">
        <v>0</v>
      </c>
    </row>
    <row r="6546" spans="1:29" ht="30" x14ac:dyDescent="0.25">
      <c r="A6546" s="61" t="s">
        <v>574</v>
      </c>
      <c r="B6546" s="61" t="s">
        <v>575</v>
      </c>
      <c r="C6546" s="62">
        <v>2017</v>
      </c>
      <c r="D6546" s="61" t="s">
        <v>75</v>
      </c>
      <c r="E6546" s="62">
        <v>3</v>
      </c>
      <c r="F6546" s="63"/>
      <c r="G6546" s="63"/>
      <c r="H6546" s="63"/>
      <c r="I6546" s="63"/>
      <c r="J6546" s="63"/>
      <c r="K6546" s="62">
        <v>0</v>
      </c>
      <c r="L6546" s="63"/>
      <c r="M6546" s="63"/>
      <c r="N6546" s="63"/>
      <c r="O6546" s="63"/>
      <c r="P6546" s="63"/>
      <c r="Q6546" s="63"/>
      <c r="R6546" s="63"/>
      <c r="S6546" s="63"/>
      <c r="T6546" s="63"/>
      <c r="U6546" s="63"/>
      <c r="V6546" s="63"/>
      <c r="W6546" s="63"/>
      <c r="X6546" s="63"/>
      <c r="Y6546" s="63"/>
      <c r="Z6546" s="62">
        <v>15330</v>
      </c>
      <c r="AA6546" s="62">
        <v>774</v>
      </c>
      <c r="AB6546" s="62">
        <v>21.5</v>
      </c>
      <c r="AC6546" s="62">
        <v>5110</v>
      </c>
    </row>
    <row r="6547" spans="1:29" x14ac:dyDescent="0.25">
      <c r="A6547" s="61" t="s">
        <v>113</v>
      </c>
      <c r="B6547" s="61" t="s">
        <v>114</v>
      </c>
      <c r="C6547" s="62">
        <v>2015</v>
      </c>
      <c r="D6547" s="61" t="s">
        <v>75</v>
      </c>
      <c r="E6547" s="62">
        <v>2</v>
      </c>
      <c r="F6547" s="62">
        <v>0</v>
      </c>
      <c r="G6547" s="62">
        <v>0</v>
      </c>
      <c r="H6547" s="62">
        <v>0</v>
      </c>
      <c r="I6547" s="62">
        <v>0</v>
      </c>
      <c r="J6547" s="62">
        <v>0</v>
      </c>
      <c r="K6547" s="62">
        <v>0</v>
      </c>
      <c r="L6547" s="62">
        <v>0</v>
      </c>
      <c r="M6547" s="62">
        <v>0</v>
      </c>
      <c r="N6547" s="62">
        <v>0</v>
      </c>
      <c r="O6547" s="62">
        <v>0</v>
      </c>
      <c r="P6547" s="63"/>
      <c r="Q6547" s="63"/>
      <c r="R6547" s="63"/>
      <c r="S6547" s="63"/>
      <c r="T6547" s="63"/>
      <c r="U6547" s="63"/>
      <c r="V6547" s="63"/>
      <c r="W6547" s="63"/>
      <c r="X6547" s="63"/>
      <c r="Y6547" s="63"/>
      <c r="Z6547" s="62">
        <v>13100</v>
      </c>
      <c r="AA6547" s="62">
        <v>1965</v>
      </c>
      <c r="AB6547" s="62">
        <v>81.88</v>
      </c>
      <c r="AC6547" s="62">
        <v>6550</v>
      </c>
    </row>
    <row r="6548" spans="1:29" ht="30" x14ac:dyDescent="0.25">
      <c r="A6548" s="61" t="s">
        <v>142</v>
      </c>
      <c r="B6548" s="61" t="s">
        <v>143</v>
      </c>
      <c r="C6548" s="62">
        <v>2009</v>
      </c>
      <c r="D6548" s="61" t="s">
        <v>72</v>
      </c>
      <c r="E6548" s="62">
        <v>144</v>
      </c>
      <c r="F6548" s="62">
        <v>1333028</v>
      </c>
      <c r="G6548" s="62">
        <v>295371</v>
      </c>
      <c r="H6548" s="62">
        <v>170.93</v>
      </c>
      <c r="I6548" s="62">
        <v>9257.14</v>
      </c>
      <c r="J6548" s="62">
        <v>1239716.04</v>
      </c>
      <c r="K6548" s="62">
        <v>0</v>
      </c>
      <c r="L6548" s="63"/>
      <c r="M6548" s="63"/>
      <c r="N6548" s="63"/>
      <c r="O6548" s="63"/>
      <c r="P6548" s="63"/>
      <c r="Q6548" s="63"/>
      <c r="R6548" s="63"/>
      <c r="S6548" s="63"/>
      <c r="T6548" s="63"/>
      <c r="U6548" s="63"/>
      <c r="V6548" s="63"/>
      <c r="W6548" s="63"/>
      <c r="X6548" s="63"/>
      <c r="Y6548" s="63"/>
      <c r="Z6548" s="62">
        <v>9.64</v>
      </c>
      <c r="AA6548" s="62">
        <v>60958</v>
      </c>
      <c r="AB6548" s="62">
        <v>35.28</v>
      </c>
      <c r="AC6548" s="62">
        <v>7.0000000000000007E-2</v>
      </c>
    </row>
    <row r="6549" spans="1:29" ht="30" x14ac:dyDescent="0.25">
      <c r="A6549" s="61" t="s">
        <v>498</v>
      </c>
      <c r="B6549" s="61" t="s">
        <v>499</v>
      </c>
      <c r="C6549" s="62">
        <v>2013</v>
      </c>
      <c r="D6549" s="61" t="s">
        <v>150</v>
      </c>
      <c r="E6549" s="62">
        <v>6</v>
      </c>
      <c r="F6549" s="63"/>
      <c r="G6549" s="63"/>
      <c r="H6549" s="63"/>
      <c r="I6549" s="63"/>
      <c r="J6549" s="63"/>
      <c r="K6549" s="62">
        <v>0</v>
      </c>
      <c r="L6549" s="63"/>
      <c r="M6549" s="63"/>
      <c r="N6549" s="63"/>
      <c r="O6549" s="63"/>
      <c r="P6549" s="63"/>
      <c r="Q6549" s="63"/>
      <c r="R6549" s="63"/>
      <c r="S6549" s="63"/>
      <c r="T6549" s="63"/>
      <c r="U6549" s="63"/>
      <c r="V6549" s="63"/>
      <c r="W6549" s="63"/>
      <c r="X6549" s="63"/>
      <c r="Y6549" s="63"/>
      <c r="Z6549" s="62">
        <v>0</v>
      </c>
      <c r="AA6549" s="63"/>
      <c r="AB6549" s="63"/>
      <c r="AC6549" s="62">
        <v>0</v>
      </c>
    </row>
    <row r="6550" spans="1:29" ht="30" x14ac:dyDescent="0.25">
      <c r="A6550" s="61" t="s">
        <v>448</v>
      </c>
      <c r="B6550" s="61" t="s">
        <v>449</v>
      </c>
      <c r="C6550" s="62">
        <v>2010</v>
      </c>
      <c r="D6550" s="61" t="s">
        <v>78</v>
      </c>
      <c r="E6550" s="62">
        <v>30</v>
      </c>
      <c r="F6550" s="62">
        <v>29600</v>
      </c>
      <c r="G6550" s="62">
        <v>5880</v>
      </c>
      <c r="H6550" s="62">
        <v>16.329999999999998</v>
      </c>
      <c r="I6550" s="62">
        <v>986.67</v>
      </c>
      <c r="J6550" s="62">
        <v>27528</v>
      </c>
      <c r="K6550" s="62">
        <v>12755</v>
      </c>
      <c r="L6550" s="62">
        <v>21502</v>
      </c>
      <c r="M6550" s="62">
        <v>59.73</v>
      </c>
      <c r="N6550" s="63"/>
      <c r="O6550" s="63"/>
      <c r="P6550" s="63"/>
      <c r="Q6550" s="63"/>
      <c r="R6550" s="63"/>
      <c r="S6550" s="63"/>
      <c r="T6550" s="63"/>
      <c r="U6550" s="63"/>
      <c r="V6550" s="63"/>
      <c r="W6550" s="63"/>
      <c r="X6550" s="63"/>
      <c r="Y6550" s="63"/>
      <c r="Z6550" s="62">
        <v>0</v>
      </c>
      <c r="AA6550" s="62">
        <v>7833</v>
      </c>
      <c r="AB6550" s="62">
        <v>21.76</v>
      </c>
      <c r="AC6550" s="62">
        <v>0</v>
      </c>
    </row>
    <row r="6551" spans="1:29" ht="30" x14ac:dyDescent="0.25">
      <c r="A6551" s="61" t="s">
        <v>124</v>
      </c>
      <c r="B6551" s="61" t="s">
        <v>125</v>
      </c>
      <c r="C6551" s="62">
        <v>2011</v>
      </c>
      <c r="D6551" s="61" t="s">
        <v>72</v>
      </c>
      <c r="E6551" s="62">
        <v>48</v>
      </c>
      <c r="F6551" s="62">
        <v>150368</v>
      </c>
      <c r="G6551" s="62">
        <v>18282</v>
      </c>
      <c r="H6551" s="62">
        <v>31.74</v>
      </c>
      <c r="I6551" s="62">
        <v>3132.67</v>
      </c>
      <c r="J6551" s="62">
        <v>139842.23999999999</v>
      </c>
      <c r="K6551" s="62">
        <v>22166.83</v>
      </c>
      <c r="L6551" s="62">
        <v>27107</v>
      </c>
      <c r="M6551" s="62">
        <v>47.06</v>
      </c>
      <c r="N6551" s="62">
        <v>461.81</v>
      </c>
      <c r="O6551" s="62">
        <v>267316.43</v>
      </c>
      <c r="P6551" s="63"/>
      <c r="Q6551" s="63"/>
      <c r="R6551" s="63"/>
      <c r="S6551" s="63"/>
      <c r="T6551" s="63"/>
      <c r="U6551" s="63"/>
      <c r="V6551" s="63"/>
      <c r="W6551" s="63"/>
      <c r="X6551" s="63"/>
      <c r="Y6551" s="63"/>
      <c r="Z6551" s="62">
        <v>89.07</v>
      </c>
      <c r="AA6551" s="62">
        <v>7001</v>
      </c>
      <c r="AB6551" s="62">
        <v>12.15</v>
      </c>
      <c r="AC6551" s="62">
        <v>1.86</v>
      </c>
    </row>
    <row r="6552" spans="1:29" ht="30" x14ac:dyDescent="0.25">
      <c r="A6552" s="61" t="s">
        <v>171</v>
      </c>
      <c r="B6552" s="61" t="s">
        <v>172</v>
      </c>
      <c r="C6552" s="62">
        <v>2009</v>
      </c>
      <c r="D6552" s="61" t="s">
        <v>94</v>
      </c>
      <c r="E6552" s="62">
        <v>4</v>
      </c>
      <c r="F6552" s="63"/>
      <c r="G6552" s="63"/>
      <c r="H6552" s="63"/>
      <c r="I6552" s="63"/>
      <c r="J6552" s="63"/>
      <c r="K6552" s="62">
        <v>0</v>
      </c>
      <c r="L6552" s="63"/>
      <c r="M6552" s="63"/>
      <c r="N6552" s="63"/>
      <c r="O6552" s="63"/>
      <c r="P6552" s="63"/>
      <c r="Q6552" s="63"/>
      <c r="R6552" s="63"/>
      <c r="S6552" s="63"/>
      <c r="T6552" s="63"/>
      <c r="U6552" s="63"/>
      <c r="V6552" s="63"/>
      <c r="W6552" s="63"/>
      <c r="X6552" s="63"/>
      <c r="Y6552" s="63"/>
      <c r="Z6552" s="62">
        <v>0</v>
      </c>
      <c r="AA6552" s="63"/>
      <c r="AB6552" s="63"/>
      <c r="AC6552" s="62">
        <v>0</v>
      </c>
    </row>
    <row r="6553" spans="1:29" ht="30" x14ac:dyDescent="0.25">
      <c r="A6553" s="61" t="s">
        <v>188</v>
      </c>
      <c r="B6553" s="61" t="s">
        <v>189</v>
      </c>
      <c r="C6553" s="62">
        <v>2014</v>
      </c>
      <c r="D6553" s="61" t="s">
        <v>298</v>
      </c>
      <c r="E6553" s="62">
        <v>9</v>
      </c>
      <c r="F6553" s="62">
        <v>38101</v>
      </c>
      <c r="G6553" s="62">
        <v>8521</v>
      </c>
      <c r="H6553" s="62">
        <v>78.900000000000006</v>
      </c>
      <c r="I6553" s="62">
        <v>4233.4399999999996</v>
      </c>
      <c r="J6553" s="62">
        <v>35433.93</v>
      </c>
      <c r="K6553" s="62">
        <v>4391.8500000000004</v>
      </c>
      <c r="L6553" s="62">
        <v>7010</v>
      </c>
      <c r="M6553" s="62">
        <v>64.91</v>
      </c>
      <c r="N6553" s="62">
        <v>487.98</v>
      </c>
      <c r="O6553" s="62">
        <v>52962.67</v>
      </c>
      <c r="P6553" s="63"/>
      <c r="Q6553" s="63"/>
      <c r="R6553" s="63"/>
      <c r="S6553" s="63"/>
      <c r="T6553" s="63"/>
      <c r="U6553" s="63"/>
      <c r="V6553" s="63"/>
      <c r="W6553" s="63"/>
      <c r="X6553" s="63"/>
      <c r="Y6553" s="63"/>
      <c r="Z6553" s="62">
        <v>1093</v>
      </c>
      <c r="AA6553" s="62">
        <v>7122</v>
      </c>
      <c r="AB6553" s="62">
        <v>65.94</v>
      </c>
      <c r="AC6553" s="62">
        <v>121.44</v>
      </c>
    </row>
    <row r="6554" spans="1:29" ht="30" x14ac:dyDescent="0.25">
      <c r="A6554" s="61" t="s">
        <v>100</v>
      </c>
      <c r="B6554" s="61" t="s">
        <v>101</v>
      </c>
      <c r="C6554" s="62">
        <v>2006</v>
      </c>
      <c r="D6554" s="61" t="s">
        <v>75</v>
      </c>
      <c r="E6554" s="62">
        <v>10</v>
      </c>
      <c r="F6554" s="62">
        <v>3133</v>
      </c>
      <c r="G6554" s="62">
        <v>669</v>
      </c>
      <c r="H6554" s="62">
        <v>5.58</v>
      </c>
      <c r="I6554" s="62">
        <v>313.3</v>
      </c>
      <c r="J6554" s="62">
        <v>2913.69</v>
      </c>
      <c r="K6554" s="62">
        <v>0</v>
      </c>
      <c r="L6554" s="63"/>
      <c r="M6554" s="63"/>
      <c r="N6554" s="63"/>
      <c r="O6554" s="63"/>
      <c r="P6554" s="63"/>
      <c r="Q6554" s="63"/>
      <c r="R6554" s="63"/>
      <c r="S6554" s="63"/>
      <c r="T6554" s="63"/>
      <c r="U6554" s="63"/>
      <c r="V6554" s="63"/>
      <c r="W6554" s="63"/>
      <c r="X6554" s="63"/>
      <c r="Y6554" s="63"/>
      <c r="Z6554" s="62">
        <v>52041.440000000002</v>
      </c>
      <c r="AA6554" s="62">
        <v>2835</v>
      </c>
      <c r="AB6554" s="62">
        <v>23.63</v>
      </c>
      <c r="AC6554" s="62">
        <v>5204.1400000000003</v>
      </c>
    </row>
    <row r="6555" spans="1:29" x14ac:dyDescent="0.25">
      <c r="A6555" s="61" t="s">
        <v>458</v>
      </c>
      <c r="B6555" s="61" t="s">
        <v>459</v>
      </c>
      <c r="C6555" s="62">
        <v>2011</v>
      </c>
      <c r="D6555" s="61" t="s">
        <v>75</v>
      </c>
      <c r="E6555" s="62">
        <v>20</v>
      </c>
      <c r="F6555" s="62">
        <v>10466</v>
      </c>
      <c r="G6555" s="62">
        <v>1801</v>
      </c>
      <c r="H6555" s="62">
        <v>7.5</v>
      </c>
      <c r="I6555" s="62">
        <v>523.29999999999995</v>
      </c>
      <c r="J6555" s="62">
        <v>9733.3799999999992</v>
      </c>
      <c r="K6555" s="62">
        <v>0</v>
      </c>
      <c r="L6555" s="63"/>
      <c r="M6555" s="63"/>
      <c r="N6555" s="63"/>
      <c r="O6555" s="63"/>
      <c r="P6555" s="63"/>
      <c r="Q6555" s="63"/>
      <c r="R6555" s="63"/>
      <c r="S6555" s="63"/>
      <c r="T6555" s="63"/>
      <c r="U6555" s="63"/>
      <c r="V6555" s="63"/>
      <c r="W6555" s="63"/>
      <c r="X6555" s="63"/>
      <c r="Y6555" s="63"/>
      <c r="Z6555" s="62">
        <v>737.95</v>
      </c>
      <c r="AA6555" s="62">
        <v>4200</v>
      </c>
      <c r="AB6555" s="62">
        <v>17.5</v>
      </c>
      <c r="AC6555" s="62">
        <v>36.9</v>
      </c>
    </row>
    <row r="6556" spans="1:29" x14ac:dyDescent="0.25">
      <c r="A6556" s="61" t="s">
        <v>512</v>
      </c>
      <c r="B6556" s="61" t="s">
        <v>513</v>
      </c>
      <c r="C6556" s="62">
        <v>2004</v>
      </c>
      <c r="D6556" s="61" t="s">
        <v>78</v>
      </c>
      <c r="E6556" s="62">
        <v>40</v>
      </c>
      <c r="F6556" s="62">
        <v>433120</v>
      </c>
      <c r="G6556" s="62">
        <v>43660</v>
      </c>
      <c r="H6556" s="62">
        <v>90.96</v>
      </c>
      <c r="I6556" s="62">
        <v>10828</v>
      </c>
      <c r="J6556" s="62">
        <v>402801.6</v>
      </c>
      <c r="K6556" s="62">
        <v>0</v>
      </c>
      <c r="L6556" s="63"/>
      <c r="M6556" s="63"/>
      <c r="N6556" s="63"/>
      <c r="O6556" s="63"/>
      <c r="P6556" s="63"/>
      <c r="Q6556" s="63"/>
      <c r="R6556" s="63"/>
      <c r="S6556" s="63"/>
      <c r="T6556" s="63"/>
      <c r="U6556" s="63"/>
      <c r="V6556" s="63"/>
      <c r="W6556" s="63"/>
      <c r="X6556" s="63"/>
      <c r="Y6556" s="63"/>
      <c r="Z6556" s="62">
        <v>799.01</v>
      </c>
      <c r="AA6556" s="62">
        <v>5904</v>
      </c>
      <c r="AB6556" s="62">
        <v>12.3</v>
      </c>
      <c r="AC6556" s="62">
        <v>19.98</v>
      </c>
    </row>
    <row r="6557" spans="1:29" ht="30" x14ac:dyDescent="0.25">
      <c r="A6557" s="61" t="s">
        <v>245</v>
      </c>
      <c r="B6557" s="61" t="s">
        <v>246</v>
      </c>
      <c r="C6557" s="62">
        <v>2008</v>
      </c>
      <c r="D6557" s="61" t="s">
        <v>72</v>
      </c>
      <c r="E6557" s="62">
        <v>17</v>
      </c>
      <c r="F6557" s="62">
        <v>148822</v>
      </c>
      <c r="G6557" s="62">
        <v>21770</v>
      </c>
      <c r="H6557" s="62">
        <v>106.72</v>
      </c>
      <c r="I6557" s="62">
        <v>8754.24</v>
      </c>
      <c r="J6557" s="62">
        <v>138404.46</v>
      </c>
      <c r="K6557" s="62">
        <v>0</v>
      </c>
      <c r="L6557" s="63"/>
      <c r="M6557" s="63"/>
      <c r="N6557" s="63"/>
      <c r="O6557" s="63"/>
      <c r="P6557" s="63"/>
      <c r="Q6557" s="63"/>
      <c r="R6557" s="63"/>
      <c r="S6557" s="63"/>
      <c r="T6557" s="63"/>
      <c r="U6557" s="62">
        <v>2987</v>
      </c>
      <c r="V6557" s="62">
        <v>8577</v>
      </c>
      <c r="W6557" s="62">
        <v>42.04</v>
      </c>
      <c r="X6557" s="62">
        <v>175</v>
      </c>
      <c r="Y6557" s="62">
        <v>66861.009999999995</v>
      </c>
      <c r="Z6557" s="62">
        <v>3800</v>
      </c>
      <c r="AA6557" s="62">
        <v>331</v>
      </c>
      <c r="AB6557" s="62">
        <v>1.62</v>
      </c>
      <c r="AC6557" s="62">
        <v>223.53</v>
      </c>
    </row>
    <row r="6558" spans="1:29" x14ac:dyDescent="0.25">
      <c r="A6558" s="61" t="s">
        <v>190</v>
      </c>
      <c r="B6558" s="61" t="s">
        <v>191</v>
      </c>
      <c r="C6558" s="62">
        <v>2004</v>
      </c>
      <c r="D6558" s="61" t="s">
        <v>78</v>
      </c>
      <c r="E6558" s="62">
        <v>40</v>
      </c>
      <c r="F6558" s="62">
        <v>439920</v>
      </c>
      <c r="G6558" s="62">
        <v>51381</v>
      </c>
      <c r="H6558" s="62">
        <v>107.04</v>
      </c>
      <c r="I6558" s="62">
        <v>10998</v>
      </c>
      <c r="J6558" s="62">
        <v>409125.6</v>
      </c>
      <c r="K6558" s="62">
        <v>0</v>
      </c>
      <c r="L6558" s="63"/>
      <c r="M6558" s="63"/>
      <c r="N6558" s="63"/>
      <c r="O6558" s="63"/>
      <c r="P6558" s="63"/>
      <c r="Q6558" s="63"/>
      <c r="R6558" s="63"/>
      <c r="S6558" s="63"/>
      <c r="T6558" s="63"/>
      <c r="U6558" s="63"/>
      <c r="V6558" s="63"/>
      <c r="W6558" s="63"/>
      <c r="X6558" s="63"/>
      <c r="Y6558" s="63"/>
      <c r="Z6558" s="62">
        <v>1022</v>
      </c>
      <c r="AA6558" s="62">
        <v>8311</v>
      </c>
      <c r="AB6558" s="62">
        <v>17.309999999999999</v>
      </c>
      <c r="AC6558" s="62">
        <v>25.55</v>
      </c>
    </row>
    <row r="6559" spans="1:29" x14ac:dyDescent="0.25">
      <c r="A6559" s="61" t="s">
        <v>204</v>
      </c>
      <c r="B6559" s="61" t="s">
        <v>205</v>
      </c>
      <c r="C6559" s="62">
        <v>2010</v>
      </c>
      <c r="D6559" s="61" t="s">
        <v>89</v>
      </c>
      <c r="E6559" s="62">
        <v>100</v>
      </c>
      <c r="F6559" s="62">
        <v>1163600</v>
      </c>
      <c r="G6559" s="62">
        <v>123398</v>
      </c>
      <c r="H6559" s="62">
        <v>102.83</v>
      </c>
      <c r="I6559" s="62">
        <v>11636</v>
      </c>
      <c r="J6559" s="62">
        <v>1082148</v>
      </c>
      <c r="K6559" s="62">
        <v>0</v>
      </c>
      <c r="L6559" s="63"/>
      <c r="M6559" s="63"/>
      <c r="N6559" s="63"/>
      <c r="O6559" s="63"/>
      <c r="P6559" s="63"/>
      <c r="Q6559" s="63"/>
      <c r="R6559" s="63"/>
      <c r="S6559" s="63"/>
      <c r="T6559" s="63"/>
      <c r="U6559" s="63"/>
      <c r="V6559" s="63"/>
      <c r="W6559" s="63"/>
      <c r="X6559" s="63"/>
      <c r="Y6559" s="63"/>
      <c r="Z6559" s="62">
        <v>0</v>
      </c>
      <c r="AA6559" s="62">
        <v>46518</v>
      </c>
      <c r="AB6559" s="62">
        <v>38.770000000000003</v>
      </c>
      <c r="AC6559" s="62">
        <v>0</v>
      </c>
    </row>
    <row r="6560" spans="1:29" x14ac:dyDescent="0.25">
      <c r="A6560" s="61" t="s">
        <v>210</v>
      </c>
      <c r="B6560" s="61" t="s">
        <v>211</v>
      </c>
      <c r="C6560" s="62">
        <v>2016</v>
      </c>
      <c r="D6560" s="61" t="s">
        <v>99</v>
      </c>
      <c r="E6560" s="62">
        <v>209</v>
      </c>
      <c r="F6560" s="62">
        <v>2237686</v>
      </c>
      <c r="G6560" s="62">
        <v>357266</v>
      </c>
      <c r="H6560" s="62">
        <v>142.44999999999999</v>
      </c>
      <c r="I6560" s="62">
        <v>10706.63</v>
      </c>
      <c r="J6560" s="62">
        <v>2081047.98</v>
      </c>
      <c r="K6560" s="62">
        <v>0</v>
      </c>
      <c r="L6560" s="63"/>
      <c r="M6560" s="63"/>
      <c r="N6560" s="63"/>
      <c r="O6560" s="63"/>
      <c r="P6560" s="63"/>
      <c r="Q6560" s="63"/>
      <c r="R6560" s="63"/>
      <c r="S6560" s="63"/>
      <c r="T6560" s="63"/>
      <c r="U6560" s="63"/>
      <c r="V6560" s="63"/>
      <c r="W6560" s="63"/>
      <c r="X6560" s="63"/>
      <c r="Y6560" s="63"/>
      <c r="Z6560" s="62">
        <v>972960</v>
      </c>
      <c r="AA6560" s="62">
        <v>195393</v>
      </c>
      <c r="AB6560" s="62">
        <v>77.91</v>
      </c>
      <c r="AC6560" s="62">
        <v>4655.3100000000004</v>
      </c>
    </row>
    <row r="6561" spans="1:29" ht="30" x14ac:dyDescent="0.25">
      <c r="A6561" s="61" t="s">
        <v>439</v>
      </c>
      <c r="B6561" s="61" t="s">
        <v>440</v>
      </c>
      <c r="C6561" s="62">
        <v>2005</v>
      </c>
      <c r="D6561" s="61" t="s">
        <v>99</v>
      </c>
      <c r="E6561" s="62">
        <v>48</v>
      </c>
      <c r="F6561" s="62">
        <v>126391</v>
      </c>
      <c r="G6561" s="62">
        <v>18360</v>
      </c>
      <c r="H6561" s="62">
        <v>31.88</v>
      </c>
      <c r="I6561" s="62">
        <v>2633.15</v>
      </c>
      <c r="J6561" s="62">
        <v>117543.63</v>
      </c>
      <c r="K6561" s="62">
        <v>29690.59</v>
      </c>
      <c r="L6561" s="62">
        <v>49045</v>
      </c>
      <c r="M6561" s="62">
        <v>85.15</v>
      </c>
      <c r="N6561" s="62">
        <v>618.54999999999995</v>
      </c>
      <c r="O6561" s="62">
        <v>358047.75</v>
      </c>
      <c r="P6561" s="63"/>
      <c r="Q6561" s="63"/>
      <c r="R6561" s="63"/>
      <c r="S6561" s="63"/>
      <c r="T6561" s="63"/>
      <c r="U6561" s="63"/>
      <c r="V6561" s="63"/>
      <c r="W6561" s="63"/>
      <c r="X6561" s="63"/>
      <c r="Y6561" s="63"/>
      <c r="Z6561" s="62">
        <v>0</v>
      </c>
      <c r="AA6561" s="62">
        <v>14332</v>
      </c>
      <c r="AB6561" s="62">
        <v>24.88</v>
      </c>
      <c r="AC6561" s="62">
        <v>0</v>
      </c>
    </row>
    <row r="6562" spans="1:29" x14ac:dyDescent="0.25">
      <c r="A6562" s="61" t="s">
        <v>163</v>
      </c>
      <c r="B6562" s="61" t="s">
        <v>164</v>
      </c>
      <c r="C6562" s="62">
        <v>2003</v>
      </c>
      <c r="D6562" s="61" t="s">
        <v>78</v>
      </c>
      <c r="E6562" s="62">
        <v>50</v>
      </c>
      <c r="F6562" s="62">
        <v>71971</v>
      </c>
      <c r="G6562" s="62">
        <v>8833</v>
      </c>
      <c r="H6562" s="62">
        <v>14.72</v>
      </c>
      <c r="I6562" s="62">
        <v>1439.42</v>
      </c>
      <c r="J6562" s="62">
        <v>66933.03</v>
      </c>
      <c r="K6562" s="62">
        <v>18465.57</v>
      </c>
      <c r="L6562" s="62">
        <v>8122</v>
      </c>
      <c r="M6562" s="62">
        <v>13.54</v>
      </c>
      <c r="N6562" s="62">
        <v>369.31</v>
      </c>
      <c r="O6562" s="62">
        <v>222681.82</v>
      </c>
      <c r="P6562" s="63"/>
      <c r="Q6562" s="63"/>
      <c r="R6562" s="63"/>
      <c r="S6562" s="63"/>
      <c r="T6562" s="63"/>
      <c r="U6562" s="63"/>
      <c r="V6562" s="63"/>
      <c r="W6562" s="63"/>
      <c r="X6562" s="63"/>
      <c r="Y6562" s="63"/>
      <c r="Z6562" s="62">
        <v>156600</v>
      </c>
      <c r="AA6562" s="62">
        <v>8548</v>
      </c>
      <c r="AB6562" s="62">
        <v>14.25</v>
      </c>
      <c r="AC6562" s="62">
        <v>3132</v>
      </c>
    </row>
    <row r="6563" spans="1:29" x14ac:dyDescent="0.25">
      <c r="A6563" s="61" t="s">
        <v>289</v>
      </c>
      <c r="B6563" s="61" t="s">
        <v>290</v>
      </c>
      <c r="C6563" s="62">
        <v>2004</v>
      </c>
      <c r="D6563" s="61" t="s">
        <v>89</v>
      </c>
      <c r="E6563" s="62">
        <v>40</v>
      </c>
      <c r="F6563" s="62">
        <v>76983</v>
      </c>
      <c r="G6563" s="62">
        <v>9001</v>
      </c>
      <c r="H6563" s="62">
        <v>18.75</v>
      </c>
      <c r="I6563" s="62">
        <v>1924.58</v>
      </c>
      <c r="J6563" s="62">
        <v>71594.19</v>
      </c>
      <c r="K6563" s="62">
        <v>14204.66</v>
      </c>
      <c r="L6563" s="62">
        <v>21560</v>
      </c>
      <c r="M6563" s="62">
        <v>44.92</v>
      </c>
      <c r="N6563" s="63"/>
      <c r="O6563" s="63"/>
      <c r="P6563" s="63"/>
      <c r="Q6563" s="63"/>
      <c r="R6563" s="63"/>
      <c r="S6563" s="63"/>
      <c r="T6563" s="63"/>
      <c r="U6563" s="63"/>
      <c r="V6563" s="63"/>
      <c r="W6563" s="63"/>
      <c r="X6563" s="63"/>
      <c r="Y6563" s="63"/>
      <c r="Z6563" s="62">
        <v>62000</v>
      </c>
      <c r="AA6563" s="62">
        <v>4307</v>
      </c>
      <c r="AB6563" s="62">
        <v>8.9700000000000006</v>
      </c>
      <c r="AC6563" s="62">
        <v>1550</v>
      </c>
    </row>
    <row r="6564" spans="1:29" ht="30" x14ac:dyDescent="0.25">
      <c r="A6564" s="61" t="s">
        <v>188</v>
      </c>
      <c r="B6564" s="61" t="s">
        <v>189</v>
      </c>
      <c r="C6564" s="62">
        <v>2018</v>
      </c>
      <c r="D6564" s="61" t="s">
        <v>86</v>
      </c>
      <c r="E6564" s="62">
        <v>100</v>
      </c>
      <c r="F6564" s="62">
        <v>430600</v>
      </c>
      <c r="G6564" s="62">
        <v>70031</v>
      </c>
      <c r="H6564" s="62">
        <v>58.36</v>
      </c>
      <c r="I6564" s="62">
        <v>4306</v>
      </c>
      <c r="J6564" s="62">
        <v>400458</v>
      </c>
      <c r="K6564" s="62">
        <v>50393.79</v>
      </c>
      <c r="L6564" s="62">
        <v>59158</v>
      </c>
      <c r="M6564" s="62">
        <v>49.3</v>
      </c>
      <c r="N6564" s="62">
        <v>503.94</v>
      </c>
      <c r="O6564" s="62">
        <v>607713.86</v>
      </c>
      <c r="P6564" s="63"/>
      <c r="Q6564" s="63"/>
      <c r="R6564" s="63"/>
      <c r="S6564" s="63"/>
      <c r="T6564" s="63"/>
      <c r="U6564" s="63"/>
      <c r="V6564" s="63"/>
      <c r="W6564" s="63"/>
      <c r="X6564" s="63"/>
      <c r="Y6564" s="63"/>
      <c r="Z6564" s="62">
        <v>2392</v>
      </c>
      <c r="AA6564" s="62">
        <v>21470</v>
      </c>
      <c r="AB6564" s="62">
        <v>17.89</v>
      </c>
      <c r="AC6564" s="62">
        <v>23.92</v>
      </c>
    </row>
    <row r="6565" spans="1:29" ht="30" x14ac:dyDescent="0.25">
      <c r="A6565" s="61" t="s">
        <v>391</v>
      </c>
      <c r="B6565" s="61" t="s">
        <v>392</v>
      </c>
      <c r="C6565" s="62">
        <v>2014</v>
      </c>
      <c r="D6565" s="61" t="s">
        <v>78</v>
      </c>
      <c r="E6565" s="62">
        <v>48</v>
      </c>
      <c r="F6565" s="62">
        <v>132128</v>
      </c>
      <c r="G6565" s="62">
        <v>32631</v>
      </c>
      <c r="H6565" s="62">
        <v>56.65</v>
      </c>
      <c r="I6565" s="62">
        <v>2752.67</v>
      </c>
      <c r="J6565" s="62">
        <v>122879.03999999999</v>
      </c>
      <c r="K6565" s="62">
        <v>37127.06</v>
      </c>
      <c r="L6565" s="62">
        <v>66060</v>
      </c>
      <c r="M6565" s="62">
        <v>114.69</v>
      </c>
      <c r="N6565" s="62">
        <v>773.48</v>
      </c>
      <c r="O6565" s="62">
        <v>447726.37</v>
      </c>
      <c r="P6565" s="63"/>
      <c r="Q6565" s="63"/>
      <c r="R6565" s="63"/>
      <c r="S6565" s="63"/>
      <c r="T6565" s="63"/>
      <c r="U6565" s="63"/>
      <c r="V6565" s="63"/>
      <c r="W6565" s="63"/>
      <c r="X6565" s="63"/>
      <c r="Y6565" s="63"/>
      <c r="Z6565" s="62">
        <v>2771</v>
      </c>
      <c r="AA6565" s="62">
        <v>28938</v>
      </c>
      <c r="AB6565" s="62">
        <v>50.24</v>
      </c>
      <c r="AC6565" s="62">
        <v>57.73</v>
      </c>
    </row>
    <row r="6566" spans="1:29" x14ac:dyDescent="0.25">
      <c r="A6566" s="61" t="s">
        <v>328</v>
      </c>
      <c r="B6566" s="61" t="s">
        <v>329</v>
      </c>
      <c r="C6566" s="62">
        <v>2006</v>
      </c>
      <c r="D6566" s="61" t="s">
        <v>75</v>
      </c>
      <c r="E6566" s="62">
        <v>5</v>
      </c>
      <c r="F6566" s="63"/>
      <c r="G6566" s="63"/>
      <c r="H6566" s="63"/>
      <c r="I6566" s="63"/>
      <c r="J6566" s="63"/>
      <c r="K6566" s="62">
        <v>0</v>
      </c>
      <c r="L6566" s="63"/>
      <c r="M6566" s="63"/>
      <c r="N6566" s="63"/>
      <c r="O6566" s="63"/>
      <c r="P6566" s="63"/>
      <c r="Q6566" s="63"/>
      <c r="R6566" s="63"/>
      <c r="S6566" s="63"/>
      <c r="T6566" s="63"/>
      <c r="U6566" s="63"/>
      <c r="V6566" s="63"/>
      <c r="W6566" s="63"/>
      <c r="X6566" s="63"/>
      <c r="Y6566" s="63"/>
      <c r="Z6566" s="62">
        <v>437.6</v>
      </c>
      <c r="AA6566" s="62">
        <v>2093</v>
      </c>
      <c r="AB6566" s="62">
        <v>34.880000000000003</v>
      </c>
      <c r="AC6566" s="62">
        <v>87.52</v>
      </c>
    </row>
    <row r="6567" spans="1:29" x14ac:dyDescent="0.25">
      <c r="A6567" s="61" t="s">
        <v>144</v>
      </c>
      <c r="B6567" s="61" t="s">
        <v>145</v>
      </c>
      <c r="C6567" s="62">
        <v>2010</v>
      </c>
      <c r="D6567" s="61" t="s">
        <v>150</v>
      </c>
      <c r="E6567" s="62">
        <v>12</v>
      </c>
      <c r="F6567" s="62">
        <v>6898</v>
      </c>
      <c r="G6567" s="62">
        <v>1330</v>
      </c>
      <c r="H6567" s="62">
        <v>9.24</v>
      </c>
      <c r="I6567" s="62">
        <v>574.83000000000004</v>
      </c>
      <c r="J6567" s="62">
        <v>6415.14</v>
      </c>
      <c r="K6567" s="62">
        <v>10089.23</v>
      </c>
      <c r="L6567" s="62">
        <v>14280</v>
      </c>
      <c r="M6567" s="62">
        <v>99.17</v>
      </c>
      <c r="N6567" s="62">
        <v>840.77</v>
      </c>
      <c r="O6567" s="62">
        <v>121669.1</v>
      </c>
      <c r="P6567" s="63"/>
      <c r="Q6567" s="63"/>
      <c r="R6567" s="63"/>
      <c r="S6567" s="63"/>
      <c r="T6567" s="63"/>
      <c r="U6567" s="63"/>
      <c r="V6567" s="63"/>
      <c r="W6567" s="63"/>
      <c r="X6567" s="63"/>
      <c r="Y6567" s="63"/>
      <c r="Z6567" s="62">
        <v>707</v>
      </c>
      <c r="AA6567" s="62">
        <v>7877</v>
      </c>
      <c r="AB6567" s="62">
        <v>54.7</v>
      </c>
      <c r="AC6567" s="62">
        <v>58.92</v>
      </c>
    </row>
    <row r="6568" spans="1:29" ht="30" x14ac:dyDescent="0.25">
      <c r="A6568" s="61" t="s">
        <v>87</v>
      </c>
      <c r="B6568" s="61" t="s">
        <v>88</v>
      </c>
      <c r="C6568" s="62">
        <v>2015</v>
      </c>
      <c r="D6568" s="61" t="s">
        <v>297</v>
      </c>
      <c r="E6568" s="62">
        <v>139</v>
      </c>
      <c r="F6568" s="62">
        <v>89595</v>
      </c>
      <c r="G6568" s="62">
        <v>24959</v>
      </c>
      <c r="H6568" s="62">
        <v>14.96</v>
      </c>
      <c r="I6568" s="62">
        <v>644.57000000000005</v>
      </c>
      <c r="J6568" s="62">
        <v>83323.350000000006</v>
      </c>
      <c r="K6568" s="62">
        <v>77605.240000000005</v>
      </c>
      <c r="L6568" s="62">
        <v>42160</v>
      </c>
      <c r="M6568" s="62">
        <v>25.28</v>
      </c>
      <c r="N6568" s="62">
        <v>558.30999999999995</v>
      </c>
      <c r="O6568" s="62">
        <v>935864.84</v>
      </c>
      <c r="P6568" s="63"/>
      <c r="Q6568" s="63"/>
      <c r="R6568" s="63"/>
      <c r="S6568" s="63"/>
      <c r="T6568" s="63"/>
      <c r="U6568" s="63"/>
      <c r="V6568" s="63"/>
      <c r="W6568" s="63"/>
      <c r="X6568" s="63"/>
      <c r="Y6568" s="63"/>
      <c r="Z6568" s="62">
        <v>1020017</v>
      </c>
      <c r="AA6568" s="62">
        <v>158188</v>
      </c>
      <c r="AB6568" s="62">
        <v>94.84</v>
      </c>
      <c r="AC6568" s="62">
        <v>7338.25</v>
      </c>
    </row>
    <row r="6569" spans="1:29" ht="30" x14ac:dyDescent="0.25">
      <c r="A6569" s="61" t="s">
        <v>367</v>
      </c>
      <c r="B6569" s="61" t="s">
        <v>368</v>
      </c>
      <c r="C6569" s="62">
        <v>2017</v>
      </c>
      <c r="D6569" s="61" t="s">
        <v>99</v>
      </c>
      <c r="E6569" s="62">
        <v>60</v>
      </c>
      <c r="F6569" s="62">
        <v>164904</v>
      </c>
      <c r="G6569" s="62">
        <v>58430</v>
      </c>
      <c r="H6569" s="62">
        <v>81.150000000000006</v>
      </c>
      <c r="I6569" s="62">
        <v>2748.4</v>
      </c>
      <c r="J6569" s="62">
        <v>153360.72</v>
      </c>
      <c r="K6569" s="62">
        <v>15339.48</v>
      </c>
      <c r="L6569" s="62">
        <v>18542</v>
      </c>
      <c r="M6569" s="62">
        <v>25.75</v>
      </c>
      <c r="N6569" s="62">
        <v>255.66</v>
      </c>
      <c r="O6569" s="62">
        <v>184983.35</v>
      </c>
      <c r="P6569" s="63"/>
      <c r="Q6569" s="63"/>
      <c r="R6569" s="63"/>
      <c r="S6569" s="63"/>
      <c r="T6569" s="63"/>
      <c r="U6569" s="63"/>
      <c r="V6569" s="63"/>
      <c r="W6569" s="63"/>
      <c r="X6569" s="63"/>
      <c r="Y6569" s="63"/>
      <c r="Z6569" s="62">
        <v>49800</v>
      </c>
      <c r="AA6569" s="62">
        <v>12883</v>
      </c>
      <c r="AB6569" s="62">
        <v>17.89</v>
      </c>
      <c r="AC6569" s="62">
        <v>830</v>
      </c>
    </row>
    <row r="6570" spans="1:29" ht="30" x14ac:dyDescent="0.25">
      <c r="A6570" s="61" t="s">
        <v>283</v>
      </c>
      <c r="B6570" s="61" t="s">
        <v>284</v>
      </c>
      <c r="C6570" s="62">
        <v>2005</v>
      </c>
      <c r="D6570" s="61" t="s">
        <v>86</v>
      </c>
      <c r="E6570" s="62">
        <v>216</v>
      </c>
      <c r="F6570" s="62">
        <v>167840</v>
      </c>
      <c r="G6570" s="62">
        <v>17301</v>
      </c>
      <c r="H6570" s="62">
        <v>6.67</v>
      </c>
      <c r="I6570" s="62">
        <v>777.04</v>
      </c>
      <c r="J6570" s="62">
        <v>156091.20000000001</v>
      </c>
      <c r="K6570" s="62">
        <v>0</v>
      </c>
      <c r="L6570" s="62">
        <v>29628</v>
      </c>
      <c r="M6570" s="62">
        <v>11.43</v>
      </c>
      <c r="N6570" s="63"/>
      <c r="O6570" s="63"/>
      <c r="P6570" s="63"/>
      <c r="Q6570" s="63"/>
      <c r="R6570" s="63"/>
      <c r="S6570" s="63"/>
      <c r="T6570" s="63"/>
      <c r="U6570" s="63"/>
      <c r="V6570" s="63"/>
      <c r="W6570" s="63"/>
      <c r="X6570" s="63"/>
      <c r="Y6570" s="63"/>
      <c r="Z6570" s="62">
        <v>7668600</v>
      </c>
      <c r="AA6570" s="62">
        <v>495344</v>
      </c>
      <c r="AB6570" s="62">
        <v>191.1</v>
      </c>
      <c r="AC6570" s="62">
        <v>35502.78</v>
      </c>
    </row>
    <row r="6571" spans="1:29" ht="30" x14ac:dyDescent="0.25">
      <c r="A6571" s="61" t="s">
        <v>385</v>
      </c>
      <c r="B6571" s="61" t="s">
        <v>386</v>
      </c>
      <c r="C6571" s="62">
        <v>2017</v>
      </c>
      <c r="D6571" s="61" t="s">
        <v>99</v>
      </c>
      <c r="E6571" s="62">
        <v>32</v>
      </c>
      <c r="F6571" s="62">
        <v>25480</v>
      </c>
      <c r="G6571" s="62">
        <v>4207</v>
      </c>
      <c r="H6571" s="62">
        <v>10.96</v>
      </c>
      <c r="I6571" s="62">
        <v>796.25</v>
      </c>
      <c r="J6571" s="62">
        <v>23696.400000000001</v>
      </c>
      <c r="K6571" s="62">
        <v>0</v>
      </c>
      <c r="L6571" s="63"/>
      <c r="M6571" s="63"/>
      <c r="N6571" s="63"/>
      <c r="O6571" s="63"/>
      <c r="P6571" s="63"/>
      <c r="Q6571" s="63"/>
      <c r="R6571" s="63"/>
      <c r="S6571" s="63"/>
      <c r="T6571" s="63"/>
      <c r="U6571" s="63"/>
      <c r="V6571" s="63"/>
      <c r="W6571" s="63"/>
      <c r="X6571" s="63"/>
      <c r="Y6571" s="63"/>
      <c r="Z6571" s="62">
        <v>0</v>
      </c>
      <c r="AA6571" s="63"/>
      <c r="AB6571" s="63"/>
      <c r="AC6571" s="62">
        <v>0</v>
      </c>
    </row>
    <row r="6572" spans="1:29" ht="30" x14ac:dyDescent="0.25">
      <c r="A6572" s="61" t="s">
        <v>142</v>
      </c>
      <c r="B6572" s="61" t="s">
        <v>143</v>
      </c>
      <c r="C6572" s="62">
        <v>2015</v>
      </c>
      <c r="D6572" s="61" t="s">
        <v>86</v>
      </c>
      <c r="E6572" s="62">
        <v>126</v>
      </c>
      <c r="F6572" s="63"/>
      <c r="G6572" s="63"/>
      <c r="H6572" s="63"/>
      <c r="I6572" s="63"/>
      <c r="J6572" s="63"/>
      <c r="K6572" s="62">
        <v>0</v>
      </c>
      <c r="L6572" s="63"/>
      <c r="M6572" s="63"/>
      <c r="N6572" s="63"/>
      <c r="O6572" s="63"/>
      <c r="P6572" s="63"/>
      <c r="Q6572" s="63"/>
      <c r="R6572" s="63"/>
      <c r="S6572" s="63"/>
      <c r="T6572" s="63"/>
      <c r="U6572" s="63"/>
      <c r="V6572" s="63"/>
      <c r="W6572" s="63"/>
      <c r="X6572" s="63"/>
      <c r="Y6572" s="63"/>
      <c r="Z6572" s="62">
        <v>8754</v>
      </c>
      <c r="AA6572" s="62">
        <v>113144</v>
      </c>
      <c r="AB6572" s="62">
        <v>74.83</v>
      </c>
      <c r="AC6572" s="62">
        <v>69.48</v>
      </c>
    </row>
    <row r="6573" spans="1:29" x14ac:dyDescent="0.25">
      <c r="A6573" s="61" t="s">
        <v>163</v>
      </c>
      <c r="B6573" s="61" t="s">
        <v>164</v>
      </c>
      <c r="C6573" s="62">
        <v>2016</v>
      </c>
      <c r="D6573" s="61" t="s">
        <v>150</v>
      </c>
      <c r="E6573" s="62">
        <v>17</v>
      </c>
      <c r="F6573" s="62">
        <v>25209</v>
      </c>
      <c r="G6573" s="62">
        <v>5449</v>
      </c>
      <c r="H6573" s="62">
        <v>26.71</v>
      </c>
      <c r="I6573" s="62">
        <v>1482.88</v>
      </c>
      <c r="J6573" s="62">
        <v>23444.37</v>
      </c>
      <c r="K6573" s="62">
        <v>0</v>
      </c>
      <c r="L6573" s="63"/>
      <c r="M6573" s="63"/>
      <c r="N6573" s="63"/>
      <c r="O6573" s="63"/>
      <c r="P6573" s="63"/>
      <c r="Q6573" s="63"/>
      <c r="R6573" s="63"/>
      <c r="S6573" s="63"/>
      <c r="T6573" s="63"/>
      <c r="U6573" s="63"/>
      <c r="V6573" s="63"/>
      <c r="W6573" s="63"/>
      <c r="X6573" s="63"/>
      <c r="Y6573" s="63"/>
      <c r="Z6573" s="62">
        <v>106881</v>
      </c>
      <c r="AA6573" s="62">
        <v>9976</v>
      </c>
      <c r="AB6573" s="62">
        <v>48.9</v>
      </c>
      <c r="AC6573" s="62">
        <v>6287.12</v>
      </c>
    </row>
    <row r="6574" spans="1:29" x14ac:dyDescent="0.25">
      <c r="A6574" s="61" t="s">
        <v>569</v>
      </c>
      <c r="B6574" s="61" t="s">
        <v>570</v>
      </c>
      <c r="C6574" s="62">
        <v>2016</v>
      </c>
      <c r="D6574" s="61" t="s">
        <v>78</v>
      </c>
      <c r="E6574" s="62">
        <v>64</v>
      </c>
      <c r="F6574" s="62">
        <v>359040</v>
      </c>
      <c r="G6574" s="62">
        <v>72571</v>
      </c>
      <c r="H6574" s="62">
        <v>94.49</v>
      </c>
      <c r="I6574" s="62">
        <v>5610</v>
      </c>
      <c r="J6574" s="62">
        <v>333907.20000000001</v>
      </c>
      <c r="K6574" s="62">
        <v>0</v>
      </c>
      <c r="L6574" s="63"/>
      <c r="M6574" s="63"/>
      <c r="N6574" s="63"/>
      <c r="O6574" s="63"/>
      <c r="P6574" s="63"/>
      <c r="Q6574" s="63"/>
      <c r="R6574" s="63"/>
      <c r="S6574" s="63"/>
      <c r="T6574" s="63"/>
      <c r="U6574" s="63"/>
      <c r="V6574" s="63"/>
      <c r="W6574" s="63"/>
      <c r="X6574" s="63"/>
      <c r="Y6574" s="63"/>
      <c r="Z6574" s="62">
        <v>930.82</v>
      </c>
      <c r="AA6574" s="62">
        <v>2858</v>
      </c>
      <c r="AB6574" s="62">
        <v>3.72</v>
      </c>
      <c r="AC6574" s="62">
        <v>14.54</v>
      </c>
    </row>
    <row r="6575" spans="1:29" ht="60" x14ac:dyDescent="0.25">
      <c r="A6575" s="61" t="s">
        <v>567</v>
      </c>
      <c r="B6575" s="61" t="s">
        <v>568</v>
      </c>
      <c r="C6575" s="62">
        <v>2007</v>
      </c>
      <c r="D6575" s="61" t="s">
        <v>75</v>
      </c>
      <c r="E6575" s="62">
        <v>4</v>
      </c>
      <c r="F6575" s="63"/>
      <c r="G6575" s="63"/>
      <c r="H6575" s="63"/>
      <c r="I6575" s="63"/>
      <c r="J6575" s="63"/>
      <c r="K6575" s="62">
        <v>0</v>
      </c>
      <c r="L6575" s="63"/>
      <c r="M6575" s="63"/>
      <c r="N6575" s="63"/>
      <c r="O6575" s="63"/>
      <c r="P6575" s="63"/>
      <c r="Q6575" s="63"/>
      <c r="R6575" s="63"/>
      <c r="S6575" s="63"/>
      <c r="T6575" s="63"/>
      <c r="U6575" s="63"/>
      <c r="V6575" s="63"/>
      <c r="W6575" s="63"/>
      <c r="X6575" s="63"/>
      <c r="Y6575" s="63"/>
      <c r="Z6575" s="62">
        <v>102.01</v>
      </c>
      <c r="AA6575" s="62">
        <v>2092</v>
      </c>
      <c r="AB6575" s="62">
        <v>43.58</v>
      </c>
      <c r="AC6575" s="62">
        <v>25.5</v>
      </c>
    </row>
    <row r="6576" spans="1:29" ht="30" x14ac:dyDescent="0.25">
      <c r="A6576" s="61" t="s">
        <v>302</v>
      </c>
      <c r="B6576" s="61" t="s">
        <v>303</v>
      </c>
      <c r="C6576" s="62">
        <v>2015</v>
      </c>
      <c r="D6576" s="61" t="s">
        <v>99</v>
      </c>
      <c r="E6576" s="62">
        <v>40</v>
      </c>
      <c r="F6576" s="62">
        <v>428240</v>
      </c>
      <c r="G6576" s="62">
        <v>78277</v>
      </c>
      <c r="H6576" s="62">
        <v>163.08000000000001</v>
      </c>
      <c r="I6576" s="62">
        <v>10706</v>
      </c>
      <c r="J6576" s="62">
        <v>398263.2</v>
      </c>
      <c r="K6576" s="62">
        <v>0</v>
      </c>
      <c r="L6576" s="63"/>
      <c r="M6576" s="63"/>
      <c r="N6576" s="63"/>
      <c r="O6576" s="63"/>
      <c r="P6576" s="63"/>
      <c r="Q6576" s="63"/>
      <c r="R6576" s="63"/>
      <c r="S6576" s="63"/>
      <c r="T6576" s="63"/>
      <c r="U6576" s="63"/>
      <c r="V6576" s="63"/>
      <c r="W6576" s="63"/>
      <c r="X6576" s="63"/>
      <c r="Y6576" s="63"/>
      <c r="Z6576" s="62">
        <v>38187.160000000003</v>
      </c>
      <c r="AA6576" s="62">
        <v>6335</v>
      </c>
      <c r="AB6576" s="62">
        <v>13.2</v>
      </c>
      <c r="AC6576" s="62">
        <v>954.68</v>
      </c>
    </row>
    <row r="6577" spans="1:29" x14ac:dyDescent="0.25">
      <c r="A6577" s="61" t="s">
        <v>514</v>
      </c>
      <c r="B6577" s="61" t="s">
        <v>515</v>
      </c>
      <c r="C6577" s="62">
        <v>2003</v>
      </c>
      <c r="D6577" s="61" t="s">
        <v>75</v>
      </c>
      <c r="E6577" s="62">
        <v>4</v>
      </c>
      <c r="F6577" s="63"/>
      <c r="G6577" s="63"/>
      <c r="H6577" s="63"/>
      <c r="I6577" s="63"/>
      <c r="J6577" s="63"/>
      <c r="K6577" s="62">
        <v>0</v>
      </c>
      <c r="L6577" s="63"/>
      <c r="M6577" s="63"/>
      <c r="N6577" s="63"/>
      <c r="O6577" s="63"/>
      <c r="P6577" s="63"/>
      <c r="Q6577" s="63"/>
      <c r="R6577" s="63"/>
      <c r="S6577" s="63"/>
      <c r="T6577" s="63"/>
      <c r="U6577" s="63"/>
      <c r="V6577" s="63"/>
      <c r="W6577" s="63"/>
      <c r="X6577" s="63"/>
      <c r="Y6577" s="63"/>
      <c r="Z6577" s="62">
        <v>295887</v>
      </c>
      <c r="AA6577" s="62">
        <v>30612</v>
      </c>
      <c r="AB6577" s="62">
        <v>637.75</v>
      </c>
      <c r="AC6577" s="62">
        <v>73971.75</v>
      </c>
    </row>
    <row r="6578" spans="1:29" ht="30" x14ac:dyDescent="0.25">
      <c r="A6578" s="61" t="s">
        <v>536</v>
      </c>
      <c r="B6578" s="61" t="s">
        <v>537</v>
      </c>
      <c r="C6578" s="62">
        <v>2017</v>
      </c>
      <c r="D6578" s="61" t="s">
        <v>75</v>
      </c>
      <c r="E6578" s="62">
        <v>6</v>
      </c>
      <c r="F6578" s="62">
        <v>3358</v>
      </c>
      <c r="G6578" s="62">
        <v>703</v>
      </c>
      <c r="H6578" s="62">
        <v>9.76</v>
      </c>
      <c r="I6578" s="62">
        <v>559.66999999999996</v>
      </c>
      <c r="J6578" s="62">
        <v>3122.94</v>
      </c>
      <c r="K6578" s="62">
        <v>0</v>
      </c>
      <c r="L6578" s="63"/>
      <c r="M6578" s="63"/>
      <c r="N6578" s="63"/>
      <c r="O6578" s="63"/>
      <c r="P6578" s="63"/>
      <c r="Q6578" s="63"/>
      <c r="R6578" s="63"/>
      <c r="S6578" s="63"/>
      <c r="T6578" s="63"/>
      <c r="U6578" s="63"/>
      <c r="V6578" s="63"/>
      <c r="W6578" s="63"/>
      <c r="X6578" s="63"/>
      <c r="Y6578" s="63"/>
      <c r="Z6578" s="62">
        <v>330.14</v>
      </c>
      <c r="AA6578" s="62">
        <v>2914</v>
      </c>
      <c r="AB6578" s="62">
        <v>40.47</v>
      </c>
      <c r="AC6578" s="62">
        <v>55.02</v>
      </c>
    </row>
    <row r="6579" spans="1:29" x14ac:dyDescent="0.25">
      <c r="A6579" s="61" t="s">
        <v>130</v>
      </c>
      <c r="B6579" s="61" t="s">
        <v>131</v>
      </c>
      <c r="C6579" s="62">
        <v>2010</v>
      </c>
      <c r="D6579" s="61" t="s">
        <v>132</v>
      </c>
      <c r="E6579" s="62">
        <v>15</v>
      </c>
      <c r="F6579" s="63"/>
      <c r="G6579" s="63"/>
      <c r="H6579" s="63"/>
      <c r="I6579" s="63"/>
      <c r="J6579" s="63"/>
      <c r="K6579" s="62">
        <v>0</v>
      </c>
      <c r="L6579" s="63"/>
      <c r="M6579" s="63"/>
      <c r="N6579" s="63"/>
      <c r="O6579" s="63"/>
      <c r="P6579" s="63"/>
      <c r="Q6579" s="63"/>
      <c r="R6579" s="63"/>
      <c r="S6579" s="63"/>
      <c r="T6579" s="63"/>
      <c r="U6579" s="63"/>
      <c r="V6579" s="63"/>
      <c r="W6579" s="63"/>
      <c r="X6579" s="63"/>
      <c r="Y6579" s="63"/>
      <c r="Z6579" s="62">
        <v>1591</v>
      </c>
      <c r="AA6579" s="62">
        <v>9128</v>
      </c>
      <c r="AB6579" s="62">
        <v>50.71</v>
      </c>
      <c r="AC6579" s="62">
        <v>106.07</v>
      </c>
    </row>
    <row r="6580" spans="1:29" ht="30" x14ac:dyDescent="0.25">
      <c r="A6580" s="61" t="s">
        <v>237</v>
      </c>
      <c r="B6580" s="61" t="s">
        <v>238</v>
      </c>
      <c r="C6580" s="62">
        <v>2011</v>
      </c>
      <c r="D6580" s="61" t="s">
        <v>297</v>
      </c>
      <c r="E6580" s="62">
        <v>136</v>
      </c>
      <c r="F6580" s="62">
        <v>238610</v>
      </c>
      <c r="G6580" s="62">
        <v>50480</v>
      </c>
      <c r="H6580" s="62">
        <v>30.93</v>
      </c>
      <c r="I6580" s="62">
        <v>1754.49</v>
      </c>
      <c r="J6580" s="62">
        <v>221907.3</v>
      </c>
      <c r="K6580" s="62">
        <v>94316.91</v>
      </c>
      <c r="L6580" s="62">
        <v>157634</v>
      </c>
      <c r="M6580" s="62">
        <v>96.59</v>
      </c>
      <c r="N6580" s="62">
        <v>693.51</v>
      </c>
      <c r="O6580" s="62">
        <v>1137395.9099999999</v>
      </c>
      <c r="P6580" s="63"/>
      <c r="Q6580" s="63"/>
      <c r="R6580" s="63"/>
      <c r="S6580" s="63"/>
      <c r="T6580" s="63"/>
      <c r="U6580" s="63"/>
      <c r="V6580" s="63"/>
      <c r="W6580" s="63"/>
      <c r="X6580" s="63"/>
      <c r="Y6580" s="63"/>
      <c r="Z6580" s="62">
        <v>1280809</v>
      </c>
      <c r="AA6580" s="62">
        <v>96383</v>
      </c>
      <c r="AB6580" s="62">
        <v>59.06</v>
      </c>
      <c r="AC6580" s="62">
        <v>9417.7099999999991</v>
      </c>
    </row>
    <row r="6581" spans="1:29" x14ac:dyDescent="0.25">
      <c r="A6581" s="61" t="s">
        <v>420</v>
      </c>
      <c r="B6581" s="61" t="s">
        <v>421</v>
      </c>
      <c r="C6581" s="62">
        <v>2005</v>
      </c>
      <c r="D6581" s="61" t="s">
        <v>135</v>
      </c>
      <c r="E6581" s="62">
        <v>60</v>
      </c>
      <c r="F6581" s="62">
        <v>701</v>
      </c>
      <c r="G6581" s="62">
        <v>300</v>
      </c>
      <c r="H6581" s="62">
        <v>0.42</v>
      </c>
      <c r="I6581" s="62">
        <v>11.68</v>
      </c>
      <c r="J6581" s="62">
        <v>651.92999999999995</v>
      </c>
      <c r="K6581" s="62">
        <v>153.25</v>
      </c>
      <c r="L6581" s="62">
        <v>267</v>
      </c>
      <c r="M6581" s="62">
        <v>0.37</v>
      </c>
      <c r="N6581" s="62">
        <v>2.5499999999999998</v>
      </c>
      <c r="O6581" s="62">
        <v>1848.08</v>
      </c>
      <c r="P6581" s="63"/>
      <c r="Q6581" s="63"/>
      <c r="R6581" s="63"/>
      <c r="S6581" s="63"/>
      <c r="T6581" s="63"/>
      <c r="U6581" s="63"/>
      <c r="V6581" s="63"/>
      <c r="W6581" s="63"/>
      <c r="X6581" s="63"/>
      <c r="Y6581" s="63"/>
      <c r="Z6581" s="62">
        <v>1085</v>
      </c>
      <c r="AA6581" s="62">
        <v>7194</v>
      </c>
      <c r="AB6581" s="62">
        <v>9.99</v>
      </c>
      <c r="AC6581" s="62">
        <v>18.079999999999998</v>
      </c>
    </row>
    <row r="6582" spans="1:29" x14ac:dyDescent="0.25">
      <c r="A6582" s="61" t="s">
        <v>157</v>
      </c>
      <c r="B6582" s="61" t="s">
        <v>158</v>
      </c>
      <c r="C6582" s="62">
        <v>2018</v>
      </c>
      <c r="D6582" s="61" t="s">
        <v>94</v>
      </c>
      <c r="E6582" s="62">
        <v>9</v>
      </c>
      <c r="F6582" s="63"/>
      <c r="G6582" s="63"/>
      <c r="H6582" s="63"/>
      <c r="I6582" s="63"/>
      <c r="J6582" s="63"/>
      <c r="K6582" s="62">
        <v>0</v>
      </c>
      <c r="L6582" s="63"/>
      <c r="M6582" s="63"/>
      <c r="N6582" s="63"/>
      <c r="O6582" s="63"/>
      <c r="P6582" s="63"/>
      <c r="Q6582" s="63"/>
      <c r="R6582" s="63"/>
      <c r="S6582" s="63"/>
      <c r="T6582" s="63"/>
      <c r="U6582" s="63"/>
      <c r="V6582" s="63"/>
      <c r="W6582" s="63"/>
      <c r="X6582" s="63"/>
      <c r="Y6582" s="63"/>
      <c r="Z6582" s="62">
        <v>0</v>
      </c>
      <c r="AA6582" s="63"/>
      <c r="AB6582" s="63"/>
      <c r="AC6582" s="62">
        <v>0</v>
      </c>
    </row>
    <row r="6583" spans="1:29" x14ac:dyDescent="0.25">
      <c r="A6583" s="61" t="s">
        <v>235</v>
      </c>
      <c r="B6583" s="61" t="s">
        <v>236</v>
      </c>
      <c r="C6583" s="62">
        <v>2007</v>
      </c>
      <c r="D6583" s="61" t="s">
        <v>78</v>
      </c>
      <c r="E6583" s="62">
        <v>30</v>
      </c>
      <c r="F6583" s="62">
        <v>81981</v>
      </c>
      <c r="G6583" s="62">
        <v>13637</v>
      </c>
      <c r="H6583" s="62">
        <v>37.880000000000003</v>
      </c>
      <c r="I6583" s="62">
        <v>2732.7</v>
      </c>
      <c r="J6583" s="62">
        <v>76242.33</v>
      </c>
      <c r="K6583" s="62">
        <v>30838.99</v>
      </c>
      <c r="L6583" s="62">
        <v>44633</v>
      </c>
      <c r="M6583" s="62">
        <v>123.98</v>
      </c>
      <c r="N6583" s="62">
        <v>1027.97</v>
      </c>
      <c r="O6583" s="62">
        <v>371896.65</v>
      </c>
      <c r="P6583" s="63"/>
      <c r="Q6583" s="63"/>
      <c r="R6583" s="63"/>
      <c r="S6583" s="63"/>
      <c r="T6583" s="63"/>
      <c r="U6583" s="63"/>
      <c r="V6583" s="63"/>
      <c r="W6583" s="63"/>
      <c r="X6583" s="63"/>
      <c r="Y6583" s="63"/>
      <c r="Z6583" s="62">
        <v>70300</v>
      </c>
      <c r="AA6583" s="62">
        <v>1542</v>
      </c>
      <c r="AB6583" s="62">
        <v>4.28</v>
      </c>
      <c r="AC6583" s="62">
        <v>2343.33</v>
      </c>
    </row>
    <row r="6584" spans="1:29" x14ac:dyDescent="0.25">
      <c r="A6584" s="61" t="s">
        <v>144</v>
      </c>
      <c r="B6584" s="61" t="s">
        <v>145</v>
      </c>
      <c r="C6584" s="62">
        <v>2009</v>
      </c>
      <c r="D6584" s="61" t="s">
        <v>86</v>
      </c>
      <c r="E6584" s="62">
        <v>26</v>
      </c>
      <c r="F6584" s="62">
        <v>0</v>
      </c>
      <c r="G6584" s="62">
        <v>0</v>
      </c>
      <c r="H6584" s="62">
        <v>0</v>
      </c>
      <c r="I6584" s="62">
        <v>0</v>
      </c>
      <c r="J6584" s="62">
        <v>0</v>
      </c>
      <c r="K6584" s="62">
        <v>0</v>
      </c>
      <c r="L6584" s="62">
        <v>0</v>
      </c>
      <c r="M6584" s="62">
        <v>0</v>
      </c>
      <c r="N6584" s="62">
        <v>0</v>
      </c>
      <c r="O6584" s="62">
        <v>0</v>
      </c>
      <c r="P6584" s="63"/>
      <c r="Q6584" s="63"/>
      <c r="R6584" s="63"/>
      <c r="S6584" s="63"/>
      <c r="T6584" s="63"/>
      <c r="U6584" s="63"/>
      <c r="V6584" s="63"/>
      <c r="W6584" s="63"/>
      <c r="X6584" s="63"/>
      <c r="Y6584" s="63"/>
      <c r="Z6584" s="62">
        <v>1843</v>
      </c>
      <c r="AA6584" s="62">
        <v>57408</v>
      </c>
      <c r="AB6584" s="62">
        <v>184</v>
      </c>
      <c r="AC6584" s="62">
        <v>70.88</v>
      </c>
    </row>
    <row r="6585" spans="1:29" x14ac:dyDescent="0.25">
      <c r="A6585" s="61" t="s">
        <v>70</v>
      </c>
      <c r="B6585" s="61" t="s">
        <v>71</v>
      </c>
      <c r="C6585" s="62">
        <v>2013</v>
      </c>
      <c r="D6585" s="61" t="s">
        <v>72</v>
      </c>
      <c r="E6585" s="62">
        <v>67</v>
      </c>
      <c r="F6585" s="63"/>
      <c r="G6585" s="63"/>
      <c r="H6585" s="63"/>
      <c r="I6585" s="63"/>
      <c r="J6585" s="63"/>
      <c r="K6585" s="62">
        <v>0</v>
      </c>
      <c r="L6585" s="63"/>
      <c r="M6585" s="63"/>
      <c r="N6585" s="63"/>
      <c r="O6585" s="63"/>
      <c r="P6585" s="63"/>
      <c r="Q6585" s="63"/>
      <c r="R6585" s="63"/>
      <c r="S6585" s="63"/>
      <c r="T6585" s="63"/>
      <c r="U6585" s="63"/>
      <c r="V6585" s="63"/>
      <c r="W6585" s="63"/>
      <c r="X6585" s="63"/>
      <c r="Y6585" s="63"/>
      <c r="Z6585" s="62">
        <v>0</v>
      </c>
      <c r="AA6585" s="63"/>
      <c r="AB6585" s="63"/>
      <c r="AC6585" s="62">
        <v>0</v>
      </c>
    </row>
    <row r="6586" spans="1:29" ht="30" x14ac:dyDescent="0.25">
      <c r="A6586" s="61" t="s">
        <v>507</v>
      </c>
      <c r="B6586" s="61" t="s">
        <v>508</v>
      </c>
      <c r="C6586" s="62">
        <v>2003</v>
      </c>
      <c r="D6586" s="61" t="s">
        <v>86</v>
      </c>
      <c r="E6586" s="62">
        <v>256</v>
      </c>
      <c r="F6586" s="62">
        <v>983784</v>
      </c>
      <c r="G6586" s="62">
        <v>86627</v>
      </c>
      <c r="H6586" s="62">
        <v>28.2</v>
      </c>
      <c r="I6586" s="62">
        <v>3842.91</v>
      </c>
      <c r="J6586" s="62">
        <v>914919.12</v>
      </c>
      <c r="K6586" s="62">
        <v>95063.05</v>
      </c>
      <c r="L6586" s="62">
        <v>81356</v>
      </c>
      <c r="M6586" s="62">
        <v>26.48</v>
      </c>
      <c r="N6586" s="63"/>
      <c r="O6586" s="63"/>
      <c r="P6586" s="63"/>
      <c r="Q6586" s="63"/>
      <c r="R6586" s="63"/>
      <c r="S6586" s="63"/>
      <c r="T6586" s="63"/>
      <c r="U6586" s="63"/>
      <c r="V6586" s="63"/>
      <c r="W6586" s="63"/>
      <c r="X6586" s="63"/>
      <c r="Y6586" s="63"/>
      <c r="Z6586" s="62">
        <v>19.77</v>
      </c>
      <c r="AA6586" s="62">
        <v>40673</v>
      </c>
      <c r="AB6586" s="62">
        <v>13.24</v>
      </c>
      <c r="AC6586" s="62">
        <v>0.08</v>
      </c>
    </row>
    <row r="6587" spans="1:29" ht="30" x14ac:dyDescent="0.25">
      <c r="A6587" s="61" t="s">
        <v>100</v>
      </c>
      <c r="B6587" s="61" t="s">
        <v>101</v>
      </c>
      <c r="C6587" s="62">
        <v>2014</v>
      </c>
      <c r="D6587" s="61" t="s">
        <v>99</v>
      </c>
      <c r="E6587" s="62">
        <v>74</v>
      </c>
      <c r="F6587" s="62">
        <v>324294</v>
      </c>
      <c r="G6587" s="62">
        <v>50816</v>
      </c>
      <c r="H6587" s="62">
        <v>57.23</v>
      </c>
      <c r="I6587" s="62">
        <v>4382.3500000000004</v>
      </c>
      <c r="J6587" s="62">
        <v>301593.42</v>
      </c>
      <c r="K6587" s="62">
        <v>0</v>
      </c>
      <c r="L6587" s="63"/>
      <c r="M6587" s="63"/>
      <c r="N6587" s="63"/>
      <c r="O6587" s="63"/>
      <c r="P6587" s="62">
        <v>366</v>
      </c>
      <c r="Q6587" s="62">
        <v>1465</v>
      </c>
      <c r="R6587" s="62">
        <v>1.65</v>
      </c>
      <c r="S6587" s="62">
        <v>4</v>
      </c>
      <c r="T6587" s="62">
        <v>4636.8500000000004</v>
      </c>
      <c r="U6587" s="63"/>
      <c r="V6587" s="63"/>
      <c r="W6587" s="63"/>
      <c r="X6587" s="63"/>
      <c r="Y6587" s="63"/>
      <c r="Z6587" s="62">
        <v>45130.19</v>
      </c>
      <c r="AA6587" s="62">
        <v>3895</v>
      </c>
      <c r="AB6587" s="62">
        <v>4.3899999999999997</v>
      </c>
      <c r="AC6587" s="62">
        <v>609.87</v>
      </c>
    </row>
    <row r="6588" spans="1:29" x14ac:dyDescent="0.25">
      <c r="A6588" s="61" t="s">
        <v>466</v>
      </c>
      <c r="B6588" s="61" t="s">
        <v>467</v>
      </c>
      <c r="C6588" s="62">
        <v>2009</v>
      </c>
      <c r="D6588" s="61" t="s">
        <v>83</v>
      </c>
      <c r="E6588" s="62">
        <v>2</v>
      </c>
      <c r="F6588" s="63"/>
      <c r="G6588" s="63"/>
      <c r="H6588" s="63"/>
      <c r="I6588" s="63"/>
      <c r="J6588" s="63"/>
      <c r="K6588" s="62">
        <v>0</v>
      </c>
      <c r="L6588" s="63"/>
      <c r="M6588" s="63"/>
      <c r="N6588" s="63"/>
      <c r="O6588" s="63"/>
      <c r="P6588" s="63"/>
      <c r="Q6588" s="63"/>
      <c r="R6588" s="63"/>
      <c r="S6588" s="63"/>
      <c r="T6588" s="63"/>
      <c r="U6588" s="63"/>
      <c r="V6588" s="63"/>
      <c r="W6588" s="63"/>
      <c r="X6588" s="63"/>
      <c r="Y6588" s="63"/>
      <c r="Z6588" s="62">
        <v>12.83</v>
      </c>
      <c r="AA6588" s="62">
        <v>446</v>
      </c>
      <c r="AB6588" s="62">
        <v>18.579999999999998</v>
      </c>
      <c r="AC6588" s="62">
        <v>6.42</v>
      </c>
    </row>
    <row r="6589" spans="1:29" x14ac:dyDescent="0.25">
      <c r="A6589" s="61" t="s">
        <v>260</v>
      </c>
      <c r="B6589" s="61" t="s">
        <v>261</v>
      </c>
      <c r="C6589" s="62">
        <v>2018</v>
      </c>
      <c r="D6589" s="61" t="s">
        <v>226</v>
      </c>
      <c r="E6589" s="62">
        <v>50</v>
      </c>
      <c r="F6589" s="62">
        <v>57280</v>
      </c>
      <c r="G6589" s="62">
        <v>9414</v>
      </c>
      <c r="H6589" s="62">
        <v>15.69</v>
      </c>
      <c r="I6589" s="62">
        <v>1145.5999999999999</v>
      </c>
      <c r="J6589" s="62">
        <v>53270.400000000001</v>
      </c>
      <c r="K6589" s="62">
        <v>10862.27</v>
      </c>
      <c r="L6589" s="62">
        <v>11428</v>
      </c>
      <c r="M6589" s="62">
        <v>19.05</v>
      </c>
      <c r="N6589" s="62">
        <v>217.25</v>
      </c>
      <c r="O6589" s="62">
        <v>130991.37</v>
      </c>
      <c r="P6589" s="63"/>
      <c r="Q6589" s="63"/>
      <c r="R6589" s="63"/>
      <c r="S6589" s="63"/>
      <c r="T6589" s="63"/>
      <c r="U6589" s="63"/>
      <c r="V6589" s="63"/>
      <c r="W6589" s="63"/>
      <c r="X6589" s="63"/>
      <c r="Y6589" s="63"/>
      <c r="Z6589" s="62">
        <v>441</v>
      </c>
      <c r="AA6589" s="62">
        <v>3929</v>
      </c>
      <c r="AB6589" s="62">
        <v>6.55</v>
      </c>
      <c r="AC6589" s="62">
        <v>8.82</v>
      </c>
    </row>
    <row r="6590" spans="1:29" x14ac:dyDescent="0.25">
      <c r="A6590" s="61" t="s">
        <v>475</v>
      </c>
      <c r="B6590" s="61" t="s">
        <v>476</v>
      </c>
      <c r="C6590" s="62">
        <v>2014</v>
      </c>
      <c r="D6590" s="61" t="s">
        <v>99</v>
      </c>
      <c r="E6590" s="62">
        <v>7</v>
      </c>
      <c r="F6590" s="62">
        <v>14038</v>
      </c>
      <c r="G6590" s="62">
        <v>2471</v>
      </c>
      <c r="H6590" s="62">
        <v>29.42</v>
      </c>
      <c r="I6590" s="62">
        <v>2005.43</v>
      </c>
      <c r="J6590" s="62">
        <v>13055.34</v>
      </c>
      <c r="K6590" s="62">
        <v>1941</v>
      </c>
      <c r="L6590" s="62">
        <v>3324</v>
      </c>
      <c r="M6590" s="62">
        <v>39.57</v>
      </c>
      <c r="N6590" s="62">
        <v>277.29000000000002</v>
      </c>
      <c r="O6590" s="62">
        <v>23407.1</v>
      </c>
      <c r="P6590" s="63"/>
      <c r="Q6590" s="63"/>
      <c r="R6590" s="63"/>
      <c r="S6590" s="63"/>
      <c r="T6590" s="63"/>
      <c r="U6590" s="63"/>
      <c r="V6590" s="63"/>
      <c r="W6590" s="63"/>
      <c r="X6590" s="63"/>
      <c r="Y6590" s="63"/>
      <c r="Z6590" s="62">
        <v>128.87</v>
      </c>
      <c r="AA6590" s="62">
        <v>11042</v>
      </c>
      <c r="AB6590" s="62">
        <v>131.44999999999999</v>
      </c>
      <c r="AC6590" s="62">
        <v>18.41</v>
      </c>
    </row>
    <row r="6591" spans="1:29" x14ac:dyDescent="0.25">
      <c r="A6591" s="61" t="s">
        <v>192</v>
      </c>
      <c r="B6591" s="61" t="s">
        <v>193</v>
      </c>
      <c r="C6591" s="62">
        <v>2007</v>
      </c>
      <c r="D6591" s="61" t="s">
        <v>86</v>
      </c>
      <c r="E6591" s="62">
        <v>32</v>
      </c>
      <c r="F6591" s="62">
        <v>19088</v>
      </c>
      <c r="G6591" s="62">
        <v>9475</v>
      </c>
      <c r="H6591" s="62">
        <v>24.67</v>
      </c>
      <c r="I6591" s="62">
        <v>596.5</v>
      </c>
      <c r="J6591" s="62">
        <v>17751.84</v>
      </c>
      <c r="K6591" s="62">
        <v>8560.6200000000008</v>
      </c>
      <c r="L6591" s="62">
        <v>21861</v>
      </c>
      <c r="M6591" s="62">
        <v>56.93</v>
      </c>
      <c r="N6591" s="62">
        <v>267.52</v>
      </c>
      <c r="O6591" s="62">
        <v>103235.09</v>
      </c>
      <c r="P6591" s="63"/>
      <c r="Q6591" s="63"/>
      <c r="R6591" s="63"/>
      <c r="S6591" s="63"/>
      <c r="T6591" s="63"/>
      <c r="U6591" s="63"/>
      <c r="V6591" s="63"/>
      <c r="W6591" s="63"/>
      <c r="X6591" s="63"/>
      <c r="Y6591" s="63"/>
      <c r="Z6591" s="62">
        <v>469400</v>
      </c>
      <c r="AA6591" s="62">
        <v>16305</v>
      </c>
      <c r="AB6591" s="62">
        <v>42.46</v>
      </c>
      <c r="AC6591" s="62">
        <v>14668.75</v>
      </c>
    </row>
    <row r="6592" spans="1:29" x14ac:dyDescent="0.25">
      <c r="A6592" s="61" t="s">
        <v>383</v>
      </c>
      <c r="B6592" s="61" t="s">
        <v>384</v>
      </c>
      <c r="C6592" s="62">
        <v>2013</v>
      </c>
      <c r="D6592" s="61" t="s">
        <v>75</v>
      </c>
      <c r="E6592" s="62">
        <v>20</v>
      </c>
      <c r="F6592" s="62">
        <v>575</v>
      </c>
      <c r="G6592" s="62">
        <v>187</v>
      </c>
      <c r="H6592" s="62">
        <v>0.78</v>
      </c>
      <c r="I6592" s="62">
        <v>28.75</v>
      </c>
      <c r="J6592" s="62">
        <v>534.75</v>
      </c>
      <c r="K6592" s="62">
        <v>109</v>
      </c>
      <c r="L6592" s="62">
        <v>142</v>
      </c>
      <c r="M6592" s="62">
        <v>0.59</v>
      </c>
      <c r="N6592" s="62">
        <v>5.45</v>
      </c>
      <c r="O6592" s="62">
        <v>1314.46</v>
      </c>
      <c r="P6592" s="63"/>
      <c r="Q6592" s="63"/>
      <c r="R6592" s="63"/>
      <c r="S6592" s="63"/>
      <c r="T6592" s="63"/>
      <c r="U6592" s="63"/>
      <c r="V6592" s="63"/>
      <c r="W6592" s="63"/>
      <c r="X6592" s="63"/>
      <c r="Y6592" s="63"/>
      <c r="Z6592" s="62">
        <v>691.13</v>
      </c>
      <c r="AA6592" s="62">
        <v>1792</v>
      </c>
      <c r="AB6592" s="62">
        <v>7.47</v>
      </c>
      <c r="AC6592" s="62">
        <v>34.56</v>
      </c>
    </row>
    <row r="6593" spans="1:29" ht="30" x14ac:dyDescent="0.25">
      <c r="A6593" s="61" t="s">
        <v>97</v>
      </c>
      <c r="B6593" s="61" t="s">
        <v>98</v>
      </c>
      <c r="C6593" s="62">
        <v>2014</v>
      </c>
      <c r="D6593" s="61" t="s">
        <v>86</v>
      </c>
      <c r="E6593" s="62">
        <v>36</v>
      </c>
      <c r="F6593" s="63"/>
      <c r="G6593" s="63"/>
      <c r="H6593" s="63"/>
      <c r="I6593" s="63"/>
      <c r="J6593" s="63"/>
      <c r="K6593" s="62">
        <v>0</v>
      </c>
      <c r="L6593" s="63"/>
      <c r="M6593" s="63"/>
      <c r="N6593" s="63"/>
      <c r="O6593" s="63"/>
      <c r="P6593" s="63"/>
      <c r="Q6593" s="63"/>
      <c r="R6593" s="63"/>
      <c r="S6593" s="63"/>
      <c r="T6593" s="63"/>
      <c r="U6593" s="63"/>
      <c r="V6593" s="63"/>
      <c r="W6593" s="63"/>
      <c r="X6593" s="63"/>
      <c r="Y6593" s="63"/>
      <c r="Z6593" s="62">
        <v>226156</v>
      </c>
      <c r="AA6593" s="62">
        <v>27058</v>
      </c>
      <c r="AB6593" s="62">
        <v>62.63</v>
      </c>
      <c r="AC6593" s="62">
        <v>6282.11</v>
      </c>
    </row>
    <row r="6594" spans="1:29" x14ac:dyDescent="0.25">
      <c r="A6594" s="61" t="s">
        <v>426</v>
      </c>
      <c r="B6594" s="61" t="s">
        <v>427</v>
      </c>
      <c r="C6594" s="62">
        <v>2005</v>
      </c>
      <c r="D6594" s="61" t="s">
        <v>78</v>
      </c>
      <c r="E6594" s="62">
        <v>80</v>
      </c>
      <c r="F6594" s="62">
        <v>777314</v>
      </c>
      <c r="G6594" s="62">
        <v>85624</v>
      </c>
      <c r="H6594" s="62">
        <v>89.19</v>
      </c>
      <c r="I6594" s="62">
        <v>9716.43</v>
      </c>
      <c r="J6594" s="62">
        <v>722902.02</v>
      </c>
      <c r="K6594" s="62">
        <v>0</v>
      </c>
      <c r="L6594" s="63"/>
      <c r="M6594" s="63"/>
      <c r="N6594" s="63"/>
      <c r="O6594" s="63"/>
      <c r="P6594" s="63"/>
      <c r="Q6594" s="63"/>
      <c r="R6594" s="63"/>
      <c r="S6594" s="63"/>
      <c r="T6594" s="63"/>
      <c r="U6594" s="63"/>
      <c r="V6594" s="63"/>
      <c r="W6594" s="63"/>
      <c r="X6594" s="63"/>
      <c r="Y6594" s="63"/>
      <c r="Z6594" s="62">
        <v>1450000</v>
      </c>
      <c r="AA6594" s="62">
        <v>95880</v>
      </c>
      <c r="AB6594" s="62">
        <v>99.88</v>
      </c>
      <c r="AC6594" s="62">
        <v>18125</v>
      </c>
    </row>
    <row r="6595" spans="1:29" x14ac:dyDescent="0.25">
      <c r="A6595" s="61" t="s">
        <v>267</v>
      </c>
      <c r="B6595" s="61" t="s">
        <v>268</v>
      </c>
      <c r="C6595" s="62">
        <v>2008</v>
      </c>
      <c r="D6595" s="61" t="s">
        <v>99</v>
      </c>
      <c r="E6595" s="62">
        <v>10</v>
      </c>
      <c r="F6595" s="62">
        <v>52640</v>
      </c>
      <c r="G6595" s="62">
        <v>9494</v>
      </c>
      <c r="H6595" s="62">
        <v>79.12</v>
      </c>
      <c r="I6595" s="62">
        <v>5264</v>
      </c>
      <c r="J6595" s="62">
        <v>48955.199999999997</v>
      </c>
      <c r="K6595" s="62">
        <v>4290.9799999999996</v>
      </c>
      <c r="L6595" s="62">
        <v>6204</v>
      </c>
      <c r="M6595" s="62">
        <v>51.7</v>
      </c>
      <c r="N6595" s="62">
        <v>429.1</v>
      </c>
      <c r="O6595" s="62">
        <v>51746.21</v>
      </c>
      <c r="P6595" s="63"/>
      <c r="Q6595" s="63"/>
      <c r="R6595" s="63"/>
      <c r="S6595" s="63"/>
      <c r="T6595" s="63"/>
      <c r="U6595" s="63"/>
      <c r="V6595" s="63"/>
      <c r="W6595" s="63"/>
      <c r="X6595" s="63"/>
      <c r="Y6595" s="63"/>
      <c r="Z6595" s="62">
        <v>504.97</v>
      </c>
      <c r="AA6595" s="62">
        <v>6350</v>
      </c>
      <c r="AB6595" s="62">
        <v>52.92</v>
      </c>
      <c r="AC6595" s="62">
        <v>50.5</v>
      </c>
    </row>
    <row r="6596" spans="1:29" x14ac:dyDescent="0.25">
      <c r="A6596" s="61" t="s">
        <v>208</v>
      </c>
      <c r="B6596" s="61" t="s">
        <v>209</v>
      </c>
      <c r="C6596" s="62">
        <v>2015</v>
      </c>
      <c r="D6596" s="61" t="s">
        <v>78</v>
      </c>
      <c r="E6596" s="62">
        <v>63</v>
      </c>
      <c r="F6596" s="62">
        <v>478881</v>
      </c>
      <c r="G6596" s="62">
        <v>82289</v>
      </c>
      <c r="H6596" s="62">
        <v>108.85</v>
      </c>
      <c r="I6596" s="62">
        <v>7601.29</v>
      </c>
      <c r="J6596" s="62">
        <v>445359.33</v>
      </c>
      <c r="K6596" s="62">
        <v>6290.68</v>
      </c>
      <c r="L6596" s="62">
        <v>10039</v>
      </c>
      <c r="M6596" s="62">
        <v>13.28</v>
      </c>
      <c r="N6596" s="62">
        <v>99.85</v>
      </c>
      <c r="O6596" s="62">
        <v>75861.25</v>
      </c>
      <c r="P6596" s="63"/>
      <c r="Q6596" s="63"/>
      <c r="R6596" s="63"/>
      <c r="S6596" s="63"/>
      <c r="T6596" s="63"/>
      <c r="U6596" s="63"/>
      <c r="V6596" s="63"/>
      <c r="W6596" s="63"/>
      <c r="X6596" s="63"/>
      <c r="Y6596" s="63"/>
      <c r="Z6596" s="62">
        <v>1812</v>
      </c>
      <c r="AA6596" s="62">
        <v>10151</v>
      </c>
      <c r="AB6596" s="62">
        <v>13.43</v>
      </c>
      <c r="AC6596" s="62">
        <v>28.76</v>
      </c>
    </row>
    <row r="6597" spans="1:29" ht="30" x14ac:dyDescent="0.25">
      <c r="A6597" s="61" t="s">
        <v>239</v>
      </c>
      <c r="B6597" s="61" t="s">
        <v>240</v>
      </c>
      <c r="C6597" s="62">
        <v>2016</v>
      </c>
      <c r="D6597" s="61" t="s">
        <v>75</v>
      </c>
      <c r="E6597" s="62">
        <v>1</v>
      </c>
      <c r="F6597" s="63"/>
      <c r="G6597" s="63"/>
      <c r="H6597" s="63"/>
      <c r="I6597" s="63"/>
      <c r="J6597" s="63"/>
      <c r="K6597" s="62">
        <v>0</v>
      </c>
      <c r="L6597" s="63"/>
      <c r="M6597" s="63"/>
      <c r="N6597" s="63"/>
      <c r="O6597" s="63"/>
      <c r="P6597" s="63"/>
      <c r="Q6597" s="63"/>
      <c r="R6597" s="63"/>
      <c r="S6597" s="63"/>
      <c r="T6597" s="63"/>
      <c r="U6597" s="63"/>
      <c r="V6597" s="63"/>
      <c r="W6597" s="63"/>
      <c r="X6597" s="63"/>
      <c r="Y6597" s="63"/>
      <c r="Z6597" s="62">
        <v>66.84</v>
      </c>
      <c r="AA6597" s="62">
        <v>1355</v>
      </c>
      <c r="AB6597" s="62">
        <v>112.92</v>
      </c>
      <c r="AC6597" s="62">
        <v>66.84</v>
      </c>
    </row>
    <row r="6598" spans="1:29" x14ac:dyDescent="0.25">
      <c r="A6598" s="61" t="s">
        <v>522</v>
      </c>
      <c r="B6598" s="61" t="s">
        <v>523</v>
      </c>
      <c r="C6598" s="62">
        <v>2009</v>
      </c>
      <c r="D6598" s="61" t="s">
        <v>99</v>
      </c>
      <c r="E6598" s="62">
        <v>56</v>
      </c>
      <c r="F6598" s="62">
        <v>235680</v>
      </c>
      <c r="G6598" s="62">
        <v>38236</v>
      </c>
      <c r="H6598" s="62">
        <v>56.9</v>
      </c>
      <c r="I6598" s="62">
        <v>4208.57</v>
      </c>
      <c r="J6598" s="62">
        <v>219182.4</v>
      </c>
      <c r="K6598" s="62">
        <v>18468.95</v>
      </c>
      <c r="L6598" s="62">
        <v>33843</v>
      </c>
      <c r="M6598" s="62">
        <v>50.36</v>
      </c>
      <c r="N6598" s="62">
        <v>329.8</v>
      </c>
      <c r="O6598" s="62">
        <v>222722.63</v>
      </c>
      <c r="P6598" s="63"/>
      <c r="Q6598" s="63"/>
      <c r="R6598" s="63"/>
      <c r="S6598" s="63"/>
      <c r="T6598" s="63"/>
      <c r="U6598" s="63"/>
      <c r="V6598" s="63"/>
      <c r="W6598" s="63"/>
      <c r="X6598" s="63"/>
      <c r="Y6598" s="63"/>
      <c r="Z6598" s="62">
        <v>184200</v>
      </c>
      <c r="AA6598" s="62">
        <v>25563</v>
      </c>
      <c r="AB6598" s="62">
        <v>38.04</v>
      </c>
      <c r="AC6598" s="62">
        <v>3289.29</v>
      </c>
    </row>
    <row r="6599" spans="1:29" ht="30" x14ac:dyDescent="0.25">
      <c r="A6599" s="61" t="s">
        <v>115</v>
      </c>
      <c r="B6599" s="61" t="s">
        <v>116</v>
      </c>
      <c r="C6599" s="62">
        <v>2003</v>
      </c>
      <c r="D6599" s="61" t="s">
        <v>135</v>
      </c>
      <c r="E6599" s="62">
        <v>24</v>
      </c>
      <c r="F6599" s="62">
        <v>1981</v>
      </c>
      <c r="G6599" s="62">
        <v>340</v>
      </c>
      <c r="H6599" s="62">
        <v>1.18</v>
      </c>
      <c r="I6599" s="62">
        <v>82.54</v>
      </c>
      <c r="J6599" s="62">
        <v>1842.33</v>
      </c>
      <c r="K6599" s="62">
        <v>0</v>
      </c>
      <c r="L6599" s="63"/>
      <c r="M6599" s="63"/>
      <c r="N6599" s="63"/>
      <c r="O6599" s="63"/>
      <c r="P6599" s="63"/>
      <c r="Q6599" s="63"/>
      <c r="R6599" s="63"/>
      <c r="S6599" s="63"/>
      <c r="T6599" s="63"/>
      <c r="U6599" s="62">
        <v>593</v>
      </c>
      <c r="V6599" s="62">
        <v>954</v>
      </c>
      <c r="W6599" s="62">
        <v>3.31</v>
      </c>
      <c r="X6599" s="62">
        <v>24</v>
      </c>
      <c r="Y6599" s="62">
        <v>13273.71</v>
      </c>
      <c r="Z6599" s="62">
        <v>88600</v>
      </c>
      <c r="AA6599" s="62">
        <v>7974</v>
      </c>
      <c r="AB6599" s="62">
        <v>27.69</v>
      </c>
      <c r="AC6599" s="62">
        <v>3691.67</v>
      </c>
    </row>
    <row r="6600" spans="1:29" ht="30" x14ac:dyDescent="0.25">
      <c r="A6600" s="61" t="s">
        <v>528</v>
      </c>
      <c r="B6600" s="61" t="s">
        <v>529</v>
      </c>
      <c r="C6600" s="62">
        <v>2006</v>
      </c>
      <c r="D6600" s="61" t="s">
        <v>78</v>
      </c>
      <c r="E6600" s="62">
        <v>30</v>
      </c>
      <c r="F6600" s="62">
        <v>272366</v>
      </c>
      <c r="G6600" s="62">
        <v>48199</v>
      </c>
      <c r="H6600" s="62">
        <v>133.88999999999999</v>
      </c>
      <c r="I6600" s="62">
        <v>9078.8700000000008</v>
      </c>
      <c r="J6600" s="62">
        <v>253300.38</v>
      </c>
      <c r="K6600" s="62">
        <v>0</v>
      </c>
      <c r="L6600" s="63"/>
      <c r="M6600" s="63"/>
      <c r="N6600" s="63"/>
      <c r="O6600" s="63"/>
      <c r="P6600" s="63"/>
      <c r="Q6600" s="63"/>
      <c r="R6600" s="63"/>
      <c r="S6600" s="63"/>
      <c r="T6600" s="63"/>
      <c r="U6600" s="63"/>
      <c r="V6600" s="63"/>
      <c r="W6600" s="63"/>
      <c r="X6600" s="63"/>
      <c r="Y6600" s="63"/>
      <c r="Z6600" s="62">
        <v>693.8</v>
      </c>
      <c r="AA6600" s="62">
        <v>2294</v>
      </c>
      <c r="AB6600" s="62">
        <v>6.37</v>
      </c>
      <c r="AC6600" s="62">
        <v>23.13</v>
      </c>
    </row>
    <row r="6601" spans="1:29" ht="30" x14ac:dyDescent="0.25">
      <c r="A6601" s="61" t="s">
        <v>237</v>
      </c>
      <c r="B6601" s="61" t="s">
        <v>238</v>
      </c>
      <c r="C6601" s="62">
        <v>2011</v>
      </c>
      <c r="D6601" s="61" t="s">
        <v>83</v>
      </c>
      <c r="E6601" s="62">
        <v>8</v>
      </c>
      <c r="F6601" s="62">
        <v>8923</v>
      </c>
      <c r="G6601" s="62">
        <v>237</v>
      </c>
      <c r="H6601" s="62">
        <v>2.4700000000000002</v>
      </c>
      <c r="I6601" s="62">
        <v>1115.3800000000001</v>
      </c>
      <c r="J6601" s="62">
        <v>8298.39</v>
      </c>
      <c r="K6601" s="62">
        <v>6777.34</v>
      </c>
      <c r="L6601" s="62">
        <v>8499</v>
      </c>
      <c r="M6601" s="62">
        <v>88.53</v>
      </c>
      <c r="N6601" s="62">
        <v>847.17</v>
      </c>
      <c r="O6601" s="62">
        <v>81729.960000000006</v>
      </c>
      <c r="P6601" s="63"/>
      <c r="Q6601" s="63"/>
      <c r="R6601" s="63"/>
      <c r="S6601" s="63"/>
      <c r="T6601" s="63"/>
      <c r="U6601" s="63"/>
      <c r="V6601" s="63"/>
      <c r="W6601" s="63"/>
      <c r="X6601" s="63"/>
      <c r="Y6601" s="63"/>
      <c r="Z6601" s="62">
        <v>75229</v>
      </c>
      <c r="AA6601" s="62">
        <v>5851</v>
      </c>
      <c r="AB6601" s="62">
        <v>60.95</v>
      </c>
      <c r="AC6601" s="62">
        <v>9403.6299999999992</v>
      </c>
    </row>
    <row r="6602" spans="1:29" ht="30" x14ac:dyDescent="0.25">
      <c r="A6602" s="61" t="s">
        <v>439</v>
      </c>
      <c r="B6602" s="61" t="s">
        <v>440</v>
      </c>
      <c r="C6602" s="62">
        <v>2016</v>
      </c>
      <c r="D6602" s="61" t="s">
        <v>78</v>
      </c>
      <c r="E6602" s="62">
        <v>32</v>
      </c>
      <c r="F6602" s="62">
        <v>78880</v>
      </c>
      <c r="G6602" s="62">
        <v>14733</v>
      </c>
      <c r="H6602" s="62">
        <v>38.369999999999997</v>
      </c>
      <c r="I6602" s="62">
        <v>2465</v>
      </c>
      <c r="J6602" s="62">
        <v>73358.399999999994</v>
      </c>
      <c r="K6602" s="62">
        <v>32981.57</v>
      </c>
      <c r="L6602" s="62">
        <v>22390</v>
      </c>
      <c r="M6602" s="62">
        <v>58.31</v>
      </c>
      <c r="N6602" s="62">
        <v>1030.67</v>
      </c>
      <c r="O6602" s="62">
        <v>397734.66</v>
      </c>
      <c r="P6602" s="63"/>
      <c r="Q6602" s="63"/>
      <c r="R6602" s="63"/>
      <c r="S6602" s="63"/>
      <c r="T6602" s="63"/>
      <c r="U6602" s="63"/>
      <c r="V6602" s="63"/>
      <c r="W6602" s="63"/>
      <c r="X6602" s="63"/>
      <c r="Y6602" s="63"/>
      <c r="Z6602" s="62">
        <v>136100</v>
      </c>
      <c r="AA6602" s="62">
        <v>14038</v>
      </c>
      <c r="AB6602" s="62">
        <v>36.56</v>
      </c>
      <c r="AC6602" s="62">
        <v>4253.13</v>
      </c>
    </row>
    <row r="6603" spans="1:29" ht="30" x14ac:dyDescent="0.25">
      <c r="A6603" s="61" t="s">
        <v>194</v>
      </c>
      <c r="B6603" s="61" t="s">
        <v>195</v>
      </c>
      <c r="C6603" s="62">
        <v>2004</v>
      </c>
      <c r="D6603" s="61" t="s">
        <v>99</v>
      </c>
      <c r="E6603" s="62">
        <v>76</v>
      </c>
      <c r="F6603" s="62">
        <v>700807</v>
      </c>
      <c r="G6603" s="62">
        <v>87892</v>
      </c>
      <c r="H6603" s="62">
        <v>96.37</v>
      </c>
      <c r="I6603" s="62">
        <v>9221.14</v>
      </c>
      <c r="J6603" s="62">
        <v>651750.51</v>
      </c>
      <c r="K6603" s="62">
        <v>0</v>
      </c>
      <c r="L6603" s="63"/>
      <c r="M6603" s="63"/>
      <c r="N6603" s="63"/>
      <c r="O6603" s="63"/>
      <c r="P6603" s="63"/>
      <c r="Q6603" s="63"/>
      <c r="R6603" s="63"/>
      <c r="S6603" s="63"/>
      <c r="T6603" s="63"/>
      <c r="U6603" s="63"/>
      <c r="V6603" s="63"/>
      <c r="W6603" s="63"/>
      <c r="X6603" s="63"/>
      <c r="Y6603" s="63"/>
      <c r="Z6603" s="62">
        <v>216.04</v>
      </c>
      <c r="AA6603" s="62">
        <v>385668</v>
      </c>
      <c r="AB6603" s="62">
        <v>422.88</v>
      </c>
      <c r="AC6603" s="62">
        <v>2.84</v>
      </c>
    </row>
    <row r="6604" spans="1:29" ht="30" x14ac:dyDescent="0.25">
      <c r="A6604" s="61" t="s">
        <v>283</v>
      </c>
      <c r="B6604" s="61" t="s">
        <v>284</v>
      </c>
      <c r="C6604" s="62">
        <v>2012</v>
      </c>
      <c r="D6604" s="61" t="s">
        <v>86</v>
      </c>
      <c r="E6604" s="62">
        <v>216</v>
      </c>
      <c r="F6604" s="62">
        <v>1409680</v>
      </c>
      <c r="G6604" s="62">
        <v>225386</v>
      </c>
      <c r="H6604" s="62">
        <v>86.95</v>
      </c>
      <c r="I6604" s="62">
        <v>6526.3</v>
      </c>
      <c r="J6604" s="62">
        <v>1311002.3999999999</v>
      </c>
      <c r="K6604" s="62">
        <v>186058.2</v>
      </c>
      <c r="L6604" s="62">
        <v>202818</v>
      </c>
      <c r="M6604" s="62">
        <v>78.25</v>
      </c>
      <c r="N6604" s="62">
        <v>861.38</v>
      </c>
      <c r="O6604" s="62">
        <v>2243731.6</v>
      </c>
      <c r="P6604" s="63"/>
      <c r="Q6604" s="63"/>
      <c r="R6604" s="63"/>
      <c r="S6604" s="63"/>
      <c r="T6604" s="63"/>
      <c r="U6604" s="63"/>
      <c r="V6604" s="63"/>
      <c r="W6604" s="63"/>
      <c r="X6604" s="63"/>
      <c r="Y6604" s="63"/>
      <c r="Z6604" s="62">
        <v>0</v>
      </c>
      <c r="AA6604" s="63"/>
      <c r="AB6604" s="63"/>
      <c r="AC6604" s="62">
        <v>0</v>
      </c>
    </row>
    <row r="6605" spans="1:29" x14ac:dyDescent="0.25">
      <c r="A6605" s="61" t="s">
        <v>397</v>
      </c>
      <c r="B6605" s="61" t="s">
        <v>398</v>
      </c>
      <c r="C6605" s="62">
        <v>2009</v>
      </c>
      <c r="D6605" s="61" t="s">
        <v>75</v>
      </c>
      <c r="E6605" s="62">
        <v>5</v>
      </c>
      <c r="F6605" s="62">
        <v>6835</v>
      </c>
      <c r="G6605" s="62">
        <v>1383</v>
      </c>
      <c r="H6605" s="62">
        <v>23.05</v>
      </c>
      <c r="I6605" s="62">
        <v>1367</v>
      </c>
      <c r="J6605" s="62">
        <v>6356.55</v>
      </c>
      <c r="K6605" s="62">
        <v>0</v>
      </c>
      <c r="L6605" s="63"/>
      <c r="M6605" s="63"/>
      <c r="N6605" s="63"/>
      <c r="O6605" s="63"/>
      <c r="P6605" s="63"/>
      <c r="Q6605" s="63"/>
      <c r="R6605" s="63"/>
      <c r="S6605" s="63"/>
      <c r="T6605" s="63"/>
      <c r="U6605" s="62">
        <v>3266</v>
      </c>
      <c r="V6605" s="62">
        <v>6774</v>
      </c>
      <c r="W6605" s="62">
        <v>112.9</v>
      </c>
      <c r="X6605" s="62">
        <v>653</v>
      </c>
      <c r="Y6605" s="62">
        <v>73106.14</v>
      </c>
      <c r="Z6605" s="62">
        <v>36100</v>
      </c>
      <c r="AA6605" s="62">
        <v>2734</v>
      </c>
      <c r="AB6605" s="62">
        <v>45.57</v>
      </c>
      <c r="AC6605" s="62">
        <v>7220</v>
      </c>
    </row>
    <row r="6606" spans="1:29" ht="30" x14ac:dyDescent="0.25">
      <c r="A6606" s="61" t="s">
        <v>385</v>
      </c>
      <c r="B6606" s="61" t="s">
        <v>386</v>
      </c>
      <c r="C6606" s="62">
        <v>2010</v>
      </c>
      <c r="D6606" s="61" t="s">
        <v>99</v>
      </c>
      <c r="E6606" s="62">
        <v>32</v>
      </c>
      <c r="F6606" s="62">
        <v>19444</v>
      </c>
      <c r="G6606" s="62">
        <v>2790</v>
      </c>
      <c r="H6606" s="62">
        <v>7.27</v>
      </c>
      <c r="I6606" s="62">
        <v>607.63</v>
      </c>
      <c r="J6606" s="62">
        <v>18082.919999999998</v>
      </c>
      <c r="K6606" s="62">
        <v>1469</v>
      </c>
      <c r="L6606" s="62">
        <v>1621</v>
      </c>
      <c r="M6606" s="62">
        <v>4.22</v>
      </c>
      <c r="N6606" s="62">
        <v>45.91</v>
      </c>
      <c r="O6606" s="62">
        <v>17715.11</v>
      </c>
      <c r="P6606" s="63"/>
      <c r="Q6606" s="63"/>
      <c r="R6606" s="63"/>
      <c r="S6606" s="63"/>
      <c r="T6606" s="63"/>
      <c r="U6606" s="63"/>
      <c r="V6606" s="63"/>
      <c r="W6606" s="63"/>
      <c r="X6606" s="63"/>
      <c r="Y6606" s="63"/>
      <c r="Z6606" s="62">
        <v>0</v>
      </c>
      <c r="AA6606" s="63"/>
      <c r="AB6606" s="63"/>
      <c r="AC6606" s="62">
        <v>0</v>
      </c>
    </row>
    <row r="6607" spans="1:29" ht="30" x14ac:dyDescent="0.25">
      <c r="A6607" s="61" t="s">
        <v>216</v>
      </c>
      <c r="B6607" s="61" t="s">
        <v>217</v>
      </c>
      <c r="C6607" s="62">
        <v>2005</v>
      </c>
      <c r="D6607" s="61" t="s">
        <v>75</v>
      </c>
      <c r="E6607" s="62">
        <v>86</v>
      </c>
      <c r="F6607" s="62">
        <v>2963771</v>
      </c>
      <c r="G6607" s="62">
        <v>360164</v>
      </c>
      <c r="H6607" s="62">
        <v>349</v>
      </c>
      <c r="I6607" s="62">
        <v>34462.449999999997</v>
      </c>
      <c r="J6607" s="62">
        <v>2756307.03</v>
      </c>
      <c r="K6607" s="62">
        <v>14968.96</v>
      </c>
      <c r="L6607" s="62">
        <v>20423</v>
      </c>
      <c r="M6607" s="62">
        <v>19.79</v>
      </c>
      <c r="N6607" s="62">
        <v>174.06</v>
      </c>
      <c r="O6607" s="62">
        <v>180515.21</v>
      </c>
      <c r="P6607" s="63"/>
      <c r="Q6607" s="63"/>
      <c r="R6607" s="63"/>
      <c r="S6607" s="63"/>
      <c r="T6607" s="63"/>
      <c r="U6607" s="63"/>
      <c r="V6607" s="63"/>
      <c r="W6607" s="63"/>
      <c r="X6607" s="63"/>
      <c r="Y6607" s="63"/>
      <c r="Z6607" s="62">
        <v>23040</v>
      </c>
      <c r="AA6607" s="62">
        <v>207899</v>
      </c>
      <c r="AB6607" s="62">
        <v>201.45</v>
      </c>
      <c r="AC6607" s="62">
        <v>267.91000000000003</v>
      </c>
    </row>
    <row r="6608" spans="1:29" x14ac:dyDescent="0.25">
      <c r="A6608" s="61" t="s">
        <v>130</v>
      </c>
      <c r="B6608" s="61" t="s">
        <v>131</v>
      </c>
      <c r="C6608" s="62">
        <v>2003</v>
      </c>
      <c r="D6608" s="61" t="s">
        <v>132</v>
      </c>
      <c r="E6608" s="62">
        <v>15</v>
      </c>
      <c r="F6608" s="63"/>
      <c r="G6608" s="63"/>
      <c r="H6608" s="63"/>
      <c r="I6608" s="63"/>
      <c r="J6608" s="63"/>
      <c r="K6608" s="62">
        <v>0</v>
      </c>
      <c r="L6608" s="63"/>
      <c r="M6608" s="63"/>
      <c r="N6608" s="63"/>
      <c r="O6608" s="63"/>
      <c r="P6608" s="63"/>
      <c r="Q6608" s="63"/>
      <c r="R6608" s="63"/>
      <c r="S6608" s="63"/>
      <c r="T6608" s="63"/>
      <c r="U6608" s="63"/>
      <c r="V6608" s="63"/>
      <c r="W6608" s="63"/>
      <c r="X6608" s="63"/>
      <c r="Y6608" s="63"/>
      <c r="Z6608" s="62">
        <v>932</v>
      </c>
      <c r="AA6608" s="62">
        <v>4687</v>
      </c>
      <c r="AB6608" s="62">
        <v>26.04</v>
      </c>
      <c r="AC6608" s="62">
        <v>62.13</v>
      </c>
    </row>
    <row r="6609" spans="1:29" ht="30" x14ac:dyDescent="0.25">
      <c r="A6609" s="61" t="s">
        <v>391</v>
      </c>
      <c r="B6609" s="61" t="s">
        <v>392</v>
      </c>
      <c r="C6609" s="62">
        <v>2013</v>
      </c>
      <c r="D6609" s="61" t="s">
        <v>86</v>
      </c>
      <c r="E6609" s="62">
        <v>160</v>
      </c>
      <c r="F6609" s="62">
        <v>52002</v>
      </c>
      <c r="G6609" s="62">
        <v>17013</v>
      </c>
      <c r="H6609" s="62">
        <v>8.86</v>
      </c>
      <c r="I6609" s="62">
        <v>325.01</v>
      </c>
      <c r="J6609" s="62">
        <v>48361.86</v>
      </c>
      <c r="K6609" s="62">
        <v>5527.71</v>
      </c>
      <c r="L6609" s="62">
        <v>10519</v>
      </c>
      <c r="M6609" s="62">
        <v>5.48</v>
      </c>
      <c r="N6609" s="62">
        <v>34.549999999999997</v>
      </c>
      <c r="O6609" s="62">
        <v>66660.25</v>
      </c>
      <c r="P6609" s="63"/>
      <c r="Q6609" s="63"/>
      <c r="R6609" s="63"/>
      <c r="S6609" s="63"/>
      <c r="T6609" s="63"/>
      <c r="U6609" s="63"/>
      <c r="V6609" s="63"/>
      <c r="W6609" s="63"/>
      <c r="X6609" s="63"/>
      <c r="Y6609" s="63"/>
      <c r="Z6609" s="62">
        <v>11162</v>
      </c>
      <c r="AA6609" s="62">
        <v>127838</v>
      </c>
      <c r="AB6609" s="62">
        <v>66.58</v>
      </c>
      <c r="AC6609" s="62">
        <v>69.760000000000005</v>
      </c>
    </row>
    <row r="6610" spans="1:29" x14ac:dyDescent="0.25">
      <c r="A6610" s="61" t="s">
        <v>267</v>
      </c>
      <c r="B6610" s="61" t="s">
        <v>268</v>
      </c>
      <c r="C6610" s="62">
        <v>2015</v>
      </c>
      <c r="D6610" s="61" t="s">
        <v>99</v>
      </c>
      <c r="E6610" s="62">
        <v>10</v>
      </c>
      <c r="F6610" s="62">
        <v>29680</v>
      </c>
      <c r="G6610" s="62">
        <v>5200</v>
      </c>
      <c r="H6610" s="62">
        <v>43.33</v>
      </c>
      <c r="I6610" s="62">
        <v>2968</v>
      </c>
      <c r="J6610" s="62">
        <v>27602.400000000001</v>
      </c>
      <c r="K6610" s="62">
        <v>3585.84</v>
      </c>
      <c r="L6610" s="62">
        <v>5272</v>
      </c>
      <c r="M6610" s="62">
        <v>43.93</v>
      </c>
      <c r="N6610" s="62">
        <v>358.58</v>
      </c>
      <c r="O6610" s="62">
        <v>43242.71</v>
      </c>
      <c r="P6610" s="63"/>
      <c r="Q6610" s="63"/>
      <c r="R6610" s="63"/>
      <c r="S6610" s="63"/>
      <c r="T6610" s="63"/>
      <c r="U6610" s="63"/>
      <c r="V6610" s="63"/>
      <c r="W6610" s="63"/>
      <c r="X6610" s="63"/>
      <c r="Y6610" s="63"/>
      <c r="Z6610" s="62">
        <v>1116.93</v>
      </c>
      <c r="AA6610" s="62">
        <v>7463</v>
      </c>
      <c r="AB6610" s="62">
        <v>62.19</v>
      </c>
      <c r="AC6610" s="62">
        <v>111.69</v>
      </c>
    </row>
    <row r="6611" spans="1:29" x14ac:dyDescent="0.25">
      <c r="A6611" s="61" t="s">
        <v>524</v>
      </c>
      <c r="B6611" s="61" t="s">
        <v>525</v>
      </c>
      <c r="C6611" s="62">
        <v>2010</v>
      </c>
      <c r="D6611" s="61" t="s">
        <v>78</v>
      </c>
      <c r="E6611" s="62">
        <v>34</v>
      </c>
      <c r="F6611" s="62">
        <v>339480</v>
      </c>
      <c r="G6611" s="62">
        <v>61499</v>
      </c>
      <c r="H6611" s="62">
        <v>150.72999999999999</v>
      </c>
      <c r="I6611" s="62">
        <v>9984.7099999999991</v>
      </c>
      <c r="J6611" s="62">
        <v>315716.40000000002</v>
      </c>
      <c r="K6611" s="62">
        <v>0</v>
      </c>
      <c r="L6611" s="63"/>
      <c r="M6611" s="63"/>
      <c r="N6611" s="63"/>
      <c r="O6611" s="63"/>
      <c r="P6611" s="63"/>
      <c r="Q6611" s="63"/>
      <c r="R6611" s="63"/>
      <c r="S6611" s="63"/>
      <c r="T6611" s="63"/>
      <c r="U6611" s="63"/>
      <c r="V6611" s="63"/>
      <c r="W6611" s="63"/>
      <c r="X6611" s="63"/>
      <c r="Y6611" s="63"/>
      <c r="Z6611" s="62">
        <v>0</v>
      </c>
      <c r="AA6611" s="63"/>
      <c r="AB6611" s="63"/>
      <c r="AC6611" s="62">
        <v>0</v>
      </c>
    </row>
    <row r="6612" spans="1:29" ht="30" x14ac:dyDescent="0.25">
      <c r="A6612" s="61" t="s">
        <v>133</v>
      </c>
      <c r="B6612" s="61" t="s">
        <v>134</v>
      </c>
      <c r="C6612" s="62">
        <v>2008</v>
      </c>
      <c r="D6612" s="61" t="s">
        <v>75</v>
      </c>
      <c r="E6612" s="62">
        <v>14</v>
      </c>
      <c r="F6612" s="63"/>
      <c r="G6612" s="63"/>
      <c r="H6612" s="63"/>
      <c r="I6612" s="63"/>
      <c r="J6612" s="63"/>
      <c r="K6612" s="62">
        <v>0</v>
      </c>
      <c r="L6612" s="63"/>
      <c r="M6612" s="63"/>
      <c r="N6612" s="63"/>
      <c r="O6612" s="63"/>
      <c r="P6612" s="63"/>
      <c r="Q6612" s="63"/>
      <c r="R6612" s="63"/>
      <c r="S6612" s="63"/>
      <c r="T6612" s="63"/>
      <c r="U6612" s="63"/>
      <c r="V6612" s="63"/>
      <c r="W6612" s="63"/>
      <c r="X6612" s="63"/>
      <c r="Y6612" s="63"/>
      <c r="Z6612" s="62">
        <v>124100</v>
      </c>
      <c r="AA6612" s="62">
        <v>5607</v>
      </c>
      <c r="AB6612" s="62">
        <v>33.380000000000003</v>
      </c>
      <c r="AC6612" s="62">
        <v>8864.2900000000009</v>
      </c>
    </row>
    <row r="6613" spans="1:29" x14ac:dyDescent="0.25">
      <c r="A6613" s="61" t="s">
        <v>569</v>
      </c>
      <c r="B6613" s="61" t="s">
        <v>570</v>
      </c>
      <c r="C6613" s="62">
        <v>2009</v>
      </c>
      <c r="D6613" s="61" t="s">
        <v>78</v>
      </c>
      <c r="E6613" s="62">
        <v>64</v>
      </c>
      <c r="F6613" s="62">
        <v>548480</v>
      </c>
      <c r="G6613" s="62">
        <v>99579</v>
      </c>
      <c r="H6613" s="62">
        <v>129.66</v>
      </c>
      <c r="I6613" s="62">
        <v>8570</v>
      </c>
      <c r="J6613" s="62">
        <v>510086.40000000002</v>
      </c>
      <c r="K6613" s="62">
        <v>0</v>
      </c>
      <c r="L6613" s="63"/>
      <c r="M6613" s="63"/>
      <c r="N6613" s="63"/>
      <c r="O6613" s="63"/>
      <c r="P6613" s="63"/>
      <c r="Q6613" s="63"/>
      <c r="R6613" s="63"/>
      <c r="S6613" s="63"/>
      <c r="T6613" s="63"/>
      <c r="U6613" s="63"/>
      <c r="V6613" s="63"/>
      <c r="W6613" s="63"/>
      <c r="X6613" s="63"/>
      <c r="Y6613" s="63"/>
      <c r="Z6613" s="62">
        <v>2003.61</v>
      </c>
      <c r="AA6613" s="62">
        <v>6284</v>
      </c>
      <c r="AB6613" s="62">
        <v>8.18</v>
      </c>
      <c r="AC6613" s="62">
        <v>31.31</v>
      </c>
    </row>
    <row r="6614" spans="1:29" x14ac:dyDescent="0.25">
      <c r="A6614" s="61" t="s">
        <v>426</v>
      </c>
      <c r="B6614" s="61" t="s">
        <v>427</v>
      </c>
      <c r="C6614" s="62">
        <v>2018</v>
      </c>
      <c r="D6614" s="61" t="s">
        <v>150</v>
      </c>
      <c r="E6614" s="62">
        <v>8</v>
      </c>
      <c r="F6614" s="63"/>
      <c r="G6614" s="63"/>
      <c r="H6614" s="63"/>
      <c r="I6614" s="63"/>
      <c r="J6614" s="63"/>
      <c r="K6614" s="62">
        <v>0</v>
      </c>
      <c r="L6614" s="63"/>
      <c r="M6614" s="63"/>
      <c r="N6614" s="63"/>
      <c r="O6614" s="63"/>
      <c r="P6614" s="63"/>
      <c r="Q6614" s="63"/>
      <c r="R6614" s="63"/>
      <c r="S6614" s="63"/>
      <c r="T6614" s="63"/>
      <c r="U6614" s="63"/>
      <c r="V6614" s="63"/>
      <c r="W6614" s="63"/>
      <c r="X6614" s="63"/>
      <c r="Y6614" s="63"/>
      <c r="Z6614" s="62">
        <v>0</v>
      </c>
      <c r="AA6614" s="63"/>
      <c r="AB6614" s="63"/>
      <c r="AC6614" s="62">
        <v>0</v>
      </c>
    </row>
    <row r="6615" spans="1:29" x14ac:dyDescent="0.25">
      <c r="A6615" s="61" t="s">
        <v>198</v>
      </c>
      <c r="B6615" s="61" t="s">
        <v>199</v>
      </c>
      <c r="C6615" s="62">
        <v>2008</v>
      </c>
      <c r="D6615" s="61" t="s">
        <v>75</v>
      </c>
      <c r="E6615" s="62">
        <v>6</v>
      </c>
      <c r="F6615" s="62">
        <v>639</v>
      </c>
      <c r="G6615" s="62">
        <v>107</v>
      </c>
      <c r="H6615" s="62">
        <v>1.49</v>
      </c>
      <c r="I6615" s="62">
        <v>106.5</v>
      </c>
      <c r="J6615" s="62">
        <v>594.27</v>
      </c>
      <c r="K6615" s="62">
        <v>15.52</v>
      </c>
      <c r="L6615" s="62">
        <v>94</v>
      </c>
      <c r="M6615" s="62">
        <v>1.31</v>
      </c>
      <c r="N6615" s="63"/>
      <c r="O6615" s="63"/>
      <c r="P6615" s="63"/>
      <c r="Q6615" s="63"/>
      <c r="R6615" s="63"/>
      <c r="S6615" s="63"/>
      <c r="T6615" s="63"/>
      <c r="U6615" s="63"/>
      <c r="V6615" s="63"/>
      <c r="W6615" s="63"/>
      <c r="X6615" s="63"/>
      <c r="Y6615" s="63"/>
      <c r="Z6615" s="62">
        <v>66500</v>
      </c>
      <c r="AA6615" s="62">
        <v>8153</v>
      </c>
      <c r="AB6615" s="62">
        <v>113.24</v>
      </c>
      <c r="AC6615" s="62">
        <v>11083.33</v>
      </c>
    </row>
    <row r="6616" spans="1:29" ht="30" x14ac:dyDescent="0.25">
      <c r="A6616" s="61" t="s">
        <v>148</v>
      </c>
      <c r="B6616" s="61" t="s">
        <v>149</v>
      </c>
      <c r="C6616" s="62">
        <v>2016</v>
      </c>
      <c r="D6616" s="61" t="s">
        <v>99</v>
      </c>
      <c r="E6616" s="62">
        <v>30</v>
      </c>
      <c r="F6616" s="62">
        <v>214604</v>
      </c>
      <c r="G6616" s="62">
        <v>37056</v>
      </c>
      <c r="H6616" s="62">
        <v>102.93</v>
      </c>
      <c r="I6616" s="62">
        <v>7153.47</v>
      </c>
      <c r="J6616" s="62">
        <v>199581.72</v>
      </c>
      <c r="K6616" s="62">
        <v>0</v>
      </c>
      <c r="L6616" s="63"/>
      <c r="M6616" s="63"/>
      <c r="N6616" s="63"/>
      <c r="O6616" s="63"/>
      <c r="P6616" s="63"/>
      <c r="Q6616" s="63"/>
      <c r="R6616" s="63"/>
      <c r="S6616" s="63"/>
      <c r="T6616" s="63"/>
      <c r="U6616" s="63"/>
      <c r="V6616" s="63"/>
      <c r="W6616" s="63"/>
      <c r="X6616" s="63"/>
      <c r="Y6616" s="63"/>
      <c r="Z6616" s="62">
        <v>136.76</v>
      </c>
      <c r="AA6616" s="62">
        <v>15863</v>
      </c>
      <c r="AB6616" s="62">
        <v>44.06</v>
      </c>
      <c r="AC6616" s="62">
        <v>4.5599999999999996</v>
      </c>
    </row>
    <row r="6617" spans="1:29" ht="30" x14ac:dyDescent="0.25">
      <c r="A6617" s="61" t="s">
        <v>117</v>
      </c>
      <c r="B6617" s="61" t="s">
        <v>118</v>
      </c>
      <c r="C6617" s="62">
        <v>2005</v>
      </c>
      <c r="D6617" s="61" t="s">
        <v>590</v>
      </c>
      <c r="E6617" s="62">
        <v>4</v>
      </c>
      <c r="F6617" s="62">
        <v>1452</v>
      </c>
      <c r="G6617" s="62">
        <v>185</v>
      </c>
      <c r="H6617" s="62">
        <v>3.85</v>
      </c>
      <c r="I6617" s="62">
        <v>363</v>
      </c>
      <c r="J6617" s="62">
        <v>1350.36</v>
      </c>
      <c r="K6617" s="62">
        <v>1509.21</v>
      </c>
      <c r="L6617" s="62">
        <v>2092</v>
      </c>
      <c r="M6617" s="62">
        <v>43.58</v>
      </c>
      <c r="N6617" s="62">
        <v>377.3</v>
      </c>
      <c r="O6617" s="62">
        <v>18200.07</v>
      </c>
      <c r="P6617" s="63"/>
      <c r="Q6617" s="63"/>
      <c r="R6617" s="63"/>
      <c r="S6617" s="63"/>
      <c r="T6617" s="63"/>
      <c r="U6617" s="63"/>
      <c r="V6617" s="63"/>
      <c r="W6617" s="63"/>
      <c r="X6617" s="63"/>
      <c r="Y6617" s="63"/>
      <c r="Z6617" s="62">
        <v>227</v>
      </c>
      <c r="AA6617" s="62">
        <v>1978</v>
      </c>
      <c r="AB6617" s="62">
        <v>41.21</v>
      </c>
      <c r="AC6617" s="62">
        <v>56.75</v>
      </c>
    </row>
    <row r="6618" spans="1:29" x14ac:dyDescent="0.25">
      <c r="A6618" s="61" t="s">
        <v>102</v>
      </c>
      <c r="B6618" s="61" t="s">
        <v>103</v>
      </c>
      <c r="C6618" s="62">
        <v>2009</v>
      </c>
      <c r="D6618" s="61" t="s">
        <v>419</v>
      </c>
      <c r="E6618" s="62">
        <v>24</v>
      </c>
      <c r="F6618" s="62">
        <v>168602</v>
      </c>
      <c r="G6618" s="62">
        <v>27188</v>
      </c>
      <c r="H6618" s="62">
        <v>94.4</v>
      </c>
      <c r="I6618" s="62">
        <v>7025.08</v>
      </c>
      <c r="J6618" s="62">
        <v>156799.85999999999</v>
      </c>
      <c r="K6618" s="62">
        <v>3396.7</v>
      </c>
      <c r="L6618" s="62">
        <v>3654</v>
      </c>
      <c r="M6618" s="62">
        <v>12.69</v>
      </c>
      <c r="N6618" s="62">
        <v>141.53</v>
      </c>
      <c r="O6618" s="62">
        <v>40961.85</v>
      </c>
      <c r="P6618" s="63"/>
      <c r="Q6618" s="63"/>
      <c r="R6618" s="63"/>
      <c r="S6618" s="63"/>
      <c r="T6618" s="63"/>
      <c r="U6618" s="63"/>
      <c r="V6618" s="63"/>
      <c r="W6618" s="63"/>
      <c r="X6618" s="63"/>
      <c r="Y6618" s="63"/>
      <c r="Z6618" s="62">
        <v>826</v>
      </c>
      <c r="AA6618" s="62">
        <v>8288</v>
      </c>
      <c r="AB6618" s="62">
        <v>28.78</v>
      </c>
      <c r="AC6618" s="62">
        <v>34.42</v>
      </c>
    </row>
    <row r="6619" spans="1:29" x14ac:dyDescent="0.25">
      <c r="A6619" s="61" t="s">
        <v>144</v>
      </c>
      <c r="B6619" s="61" t="s">
        <v>145</v>
      </c>
      <c r="C6619" s="62">
        <v>2010</v>
      </c>
      <c r="D6619" s="61" t="s">
        <v>99</v>
      </c>
      <c r="E6619" s="62">
        <v>74</v>
      </c>
      <c r="F6619" s="62">
        <v>717280</v>
      </c>
      <c r="G6619" s="62">
        <v>123041</v>
      </c>
      <c r="H6619" s="62">
        <v>138.56</v>
      </c>
      <c r="I6619" s="62">
        <v>9692.9699999999993</v>
      </c>
      <c r="J6619" s="62">
        <v>667070.4</v>
      </c>
      <c r="K6619" s="62">
        <v>0</v>
      </c>
      <c r="L6619" s="62">
        <v>0</v>
      </c>
      <c r="M6619" s="62">
        <v>0</v>
      </c>
      <c r="N6619" s="62">
        <v>0</v>
      </c>
      <c r="O6619" s="62">
        <v>0</v>
      </c>
      <c r="P6619" s="63"/>
      <c r="Q6619" s="63"/>
      <c r="R6619" s="63"/>
      <c r="S6619" s="63"/>
      <c r="T6619" s="63"/>
      <c r="U6619" s="63"/>
      <c r="V6619" s="63"/>
      <c r="W6619" s="63"/>
      <c r="X6619" s="63"/>
      <c r="Y6619" s="63"/>
      <c r="Z6619" s="62">
        <v>2226</v>
      </c>
      <c r="AA6619" s="62">
        <v>31691</v>
      </c>
      <c r="AB6619" s="62">
        <v>35.69</v>
      </c>
      <c r="AC6619" s="62">
        <v>30.08</v>
      </c>
    </row>
    <row r="6620" spans="1:29" x14ac:dyDescent="0.25">
      <c r="A6620" s="61" t="s">
        <v>473</v>
      </c>
      <c r="B6620" s="61" t="s">
        <v>474</v>
      </c>
      <c r="C6620" s="62">
        <v>2018</v>
      </c>
      <c r="D6620" s="61" t="s">
        <v>78</v>
      </c>
      <c r="E6620" s="62">
        <v>20</v>
      </c>
      <c r="F6620" s="62">
        <v>42303</v>
      </c>
      <c r="G6620" s="62">
        <v>8771</v>
      </c>
      <c r="H6620" s="62">
        <v>36.549999999999997</v>
      </c>
      <c r="I6620" s="62">
        <v>2115.15</v>
      </c>
      <c r="J6620" s="62">
        <v>39341.79</v>
      </c>
      <c r="K6620" s="62">
        <v>0</v>
      </c>
      <c r="L6620" s="62">
        <v>4540</v>
      </c>
      <c r="M6620" s="62">
        <v>18.920000000000002</v>
      </c>
      <c r="N6620" s="63"/>
      <c r="O6620" s="63"/>
      <c r="P6620" s="63"/>
      <c r="Q6620" s="63"/>
      <c r="R6620" s="63"/>
      <c r="S6620" s="63"/>
      <c r="T6620" s="63"/>
      <c r="U6620" s="63"/>
      <c r="V6620" s="63"/>
      <c r="W6620" s="63"/>
      <c r="X6620" s="63"/>
      <c r="Y6620" s="63"/>
      <c r="Z6620" s="62">
        <v>0</v>
      </c>
      <c r="AA6620" s="63"/>
      <c r="AB6620" s="63"/>
      <c r="AC6620" s="62">
        <v>0</v>
      </c>
    </row>
    <row r="6621" spans="1:29" x14ac:dyDescent="0.25">
      <c r="A6621" s="61" t="s">
        <v>426</v>
      </c>
      <c r="B6621" s="61" t="s">
        <v>427</v>
      </c>
      <c r="C6621" s="62">
        <v>2012</v>
      </c>
      <c r="D6621" s="61" t="s">
        <v>78</v>
      </c>
      <c r="E6621" s="62">
        <v>80</v>
      </c>
      <c r="F6621" s="62">
        <v>620081</v>
      </c>
      <c r="G6621" s="62">
        <v>83470</v>
      </c>
      <c r="H6621" s="62">
        <v>86.95</v>
      </c>
      <c r="I6621" s="62">
        <v>7751.01</v>
      </c>
      <c r="J6621" s="62">
        <v>576675.32999999996</v>
      </c>
      <c r="K6621" s="62">
        <v>0</v>
      </c>
      <c r="L6621" s="63"/>
      <c r="M6621" s="63"/>
      <c r="N6621" s="63"/>
      <c r="O6621" s="63"/>
      <c r="P6621" s="63"/>
      <c r="Q6621" s="63"/>
      <c r="R6621" s="63"/>
      <c r="S6621" s="63"/>
      <c r="T6621" s="63"/>
      <c r="U6621" s="63"/>
      <c r="V6621" s="63"/>
      <c r="W6621" s="63"/>
      <c r="X6621" s="63"/>
      <c r="Y6621" s="63"/>
      <c r="Z6621" s="62">
        <v>258200</v>
      </c>
      <c r="AA6621" s="62">
        <v>14394</v>
      </c>
      <c r="AB6621" s="62">
        <v>14.99</v>
      </c>
      <c r="AC6621" s="62">
        <v>3227.5</v>
      </c>
    </row>
    <row r="6622" spans="1:29" x14ac:dyDescent="0.25">
      <c r="A6622" s="61" t="s">
        <v>496</v>
      </c>
      <c r="B6622" s="61" t="s">
        <v>497</v>
      </c>
      <c r="C6622" s="62">
        <v>2012</v>
      </c>
      <c r="D6622" s="61" t="s">
        <v>75</v>
      </c>
      <c r="E6622" s="62">
        <v>12</v>
      </c>
      <c r="F6622" s="62">
        <v>57</v>
      </c>
      <c r="G6622" s="62">
        <v>14</v>
      </c>
      <c r="H6622" s="62">
        <v>0.1</v>
      </c>
      <c r="I6622" s="62">
        <v>4.75</v>
      </c>
      <c r="J6622" s="62">
        <v>53.01</v>
      </c>
      <c r="K6622" s="62">
        <v>429</v>
      </c>
      <c r="L6622" s="62">
        <v>716</v>
      </c>
      <c r="M6622" s="62">
        <v>4.97</v>
      </c>
      <c r="N6622" s="62">
        <v>35.75</v>
      </c>
      <c r="O6622" s="62">
        <v>5173.4399999999996</v>
      </c>
      <c r="P6622" s="63"/>
      <c r="Q6622" s="63"/>
      <c r="R6622" s="63"/>
      <c r="S6622" s="63"/>
      <c r="T6622" s="63"/>
      <c r="U6622" s="63"/>
      <c r="V6622" s="63"/>
      <c r="W6622" s="63"/>
      <c r="X6622" s="63"/>
      <c r="Y6622" s="63"/>
      <c r="Z6622" s="62">
        <v>124365</v>
      </c>
      <c r="AA6622" s="62">
        <v>4880</v>
      </c>
      <c r="AB6622" s="62">
        <v>33.89</v>
      </c>
      <c r="AC6622" s="62">
        <v>10363.75</v>
      </c>
    </row>
    <row r="6623" spans="1:29" x14ac:dyDescent="0.25">
      <c r="A6623" s="61" t="s">
        <v>336</v>
      </c>
      <c r="B6623" s="61" t="s">
        <v>337</v>
      </c>
      <c r="C6623" s="62">
        <v>2016</v>
      </c>
      <c r="D6623" s="61" t="s">
        <v>175</v>
      </c>
      <c r="E6623" s="62">
        <v>8</v>
      </c>
      <c r="F6623" s="63"/>
      <c r="G6623" s="63"/>
      <c r="H6623" s="63"/>
      <c r="I6623" s="63"/>
      <c r="J6623" s="63"/>
      <c r="K6623" s="62">
        <v>0</v>
      </c>
      <c r="L6623" s="63"/>
      <c r="M6623" s="63"/>
      <c r="N6623" s="63"/>
      <c r="O6623" s="63"/>
      <c r="P6623" s="63"/>
      <c r="Q6623" s="63"/>
      <c r="R6623" s="63"/>
      <c r="S6623" s="63"/>
      <c r="T6623" s="63"/>
      <c r="U6623" s="63"/>
      <c r="V6623" s="63"/>
      <c r="W6623" s="63"/>
      <c r="X6623" s="63"/>
      <c r="Y6623" s="63"/>
      <c r="Z6623" s="62">
        <v>30900</v>
      </c>
      <c r="AA6623" s="62">
        <v>3852</v>
      </c>
      <c r="AB6623" s="62">
        <v>40.130000000000003</v>
      </c>
      <c r="AC6623" s="62">
        <v>3862.5</v>
      </c>
    </row>
    <row r="6624" spans="1:29" x14ac:dyDescent="0.25">
      <c r="A6624" s="61" t="s">
        <v>265</v>
      </c>
      <c r="B6624" s="61" t="s">
        <v>266</v>
      </c>
      <c r="C6624" s="62">
        <v>2006</v>
      </c>
      <c r="D6624" s="61" t="s">
        <v>86</v>
      </c>
      <c r="E6624" s="62">
        <v>150</v>
      </c>
      <c r="F6624" s="62">
        <v>870006</v>
      </c>
      <c r="G6624" s="62">
        <v>108753</v>
      </c>
      <c r="H6624" s="62">
        <v>60.42</v>
      </c>
      <c r="I6624" s="62">
        <v>5800.04</v>
      </c>
      <c r="J6624" s="62">
        <v>809105.58</v>
      </c>
      <c r="K6624" s="62">
        <v>0</v>
      </c>
      <c r="L6624" s="63"/>
      <c r="M6624" s="63"/>
      <c r="N6624" s="63"/>
      <c r="O6624" s="63"/>
      <c r="P6624" s="63"/>
      <c r="Q6624" s="63"/>
      <c r="R6624" s="63"/>
      <c r="S6624" s="63"/>
      <c r="T6624" s="63"/>
      <c r="U6624" s="63"/>
      <c r="V6624" s="63"/>
      <c r="W6624" s="63"/>
      <c r="X6624" s="63"/>
      <c r="Y6624" s="63"/>
      <c r="Z6624" s="62">
        <v>5423</v>
      </c>
      <c r="AA6624" s="62">
        <v>56074</v>
      </c>
      <c r="AB6624" s="62">
        <v>31.15</v>
      </c>
      <c r="AC6624" s="62">
        <v>36.15</v>
      </c>
    </row>
    <row r="6625" spans="1:29" x14ac:dyDescent="0.25">
      <c r="A6625" s="61" t="s">
        <v>144</v>
      </c>
      <c r="B6625" s="61" t="s">
        <v>145</v>
      </c>
      <c r="C6625" s="62">
        <v>2017</v>
      </c>
      <c r="D6625" s="61" t="s">
        <v>150</v>
      </c>
      <c r="E6625" s="62">
        <v>12</v>
      </c>
      <c r="F6625" s="62">
        <v>6571</v>
      </c>
      <c r="G6625" s="62">
        <v>1290</v>
      </c>
      <c r="H6625" s="62">
        <v>8.9600000000000009</v>
      </c>
      <c r="I6625" s="62">
        <v>547.58000000000004</v>
      </c>
      <c r="J6625" s="62">
        <v>6111.03</v>
      </c>
      <c r="K6625" s="62">
        <v>8800.19</v>
      </c>
      <c r="L6625" s="62">
        <v>14190</v>
      </c>
      <c r="M6625" s="62">
        <v>98.54</v>
      </c>
      <c r="N6625" s="62">
        <v>733.35</v>
      </c>
      <c r="O6625" s="62">
        <v>106124.18</v>
      </c>
      <c r="P6625" s="63"/>
      <c r="Q6625" s="63"/>
      <c r="R6625" s="63"/>
      <c r="S6625" s="63"/>
      <c r="T6625" s="63"/>
      <c r="U6625" s="63"/>
      <c r="V6625" s="63"/>
      <c r="W6625" s="63"/>
      <c r="X6625" s="63"/>
      <c r="Y6625" s="63"/>
      <c r="Z6625" s="62">
        <v>449</v>
      </c>
      <c r="AA6625" s="62">
        <v>5881</v>
      </c>
      <c r="AB6625" s="62">
        <v>40.840000000000003</v>
      </c>
      <c r="AC6625" s="62">
        <v>37.42</v>
      </c>
    </row>
    <row r="6626" spans="1:29" ht="45" x14ac:dyDescent="0.25">
      <c r="A6626" s="61" t="s">
        <v>167</v>
      </c>
      <c r="B6626" s="61" t="s">
        <v>168</v>
      </c>
      <c r="C6626" s="62">
        <v>2014</v>
      </c>
      <c r="D6626" s="61" t="s">
        <v>75</v>
      </c>
      <c r="E6626" s="62">
        <v>10</v>
      </c>
      <c r="F6626" s="63"/>
      <c r="G6626" s="63"/>
      <c r="H6626" s="63"/>
      <c r="I6626" s="63"/>
      <c r="J6626" s="63"/>
      <c r="K6626" s="62">
        <v>0</v>
      </c>
      <c r="L6626" s="63"/>
      <c r="M6626" s="63"/>
      <c r="N6626" s="63"/>
      <c r="O6626" s="63"/>
      <c r="P6626" s="63"/>
      <c r="Q6626" s="63"/>
      <c r="R6626" s="63"/>
      <c r="S6626" s="63"/>
      <c r="T6626" s="63"/>
      <c r="U6626" s="63"/>
      <c r="V6626" s="63"/>
      <c r="W6626" s="63"/>
      <c r="X6626" s="63"/>
      <c r="Y6626" s="63"/>
      <c r="Z6626" s="62">
        <v>0</v>
      </c>
      <c r="AA6626" s="63"/>
      <c r="AB6626" s="63"/>
      <c r="AC6626" s="62">
        <v>0</v>
      </c>
    </row>
    <row r="6627" spans="1:29" x14ac:dyDescent="0.25">
      <c r="A6627" s="61" t="s">
        <v>159</v>
      </c>
      <c r="B6627" s="61" t="s">
        <v>160</v>
      </c>
      <c r="C6627" s="62">
        <v>2017</v>
      </c>
      <c r="D6627" s="61" t="s">
        <v>75</v>
      </c>
      <c r="E6627" s="62">
        <v>16</v>
      </c>
      <c r="F6627" s="62">
        <v>2044</v>
      </c>
      <c r="G6627" s="62">
        <v>489</v>
      </c>
      <c r="H6627" s="62">
        <v>2.5499999999999998</v>
      </c>
      <c r="I6627" s="62">
        <v>127.75</v>
      </c>
      <c r="J6627" s="62">
        <v>1900.92</v>
      </c>
      <c r="K6627" s="62">
        <v>0</v>
      </c>
      <c r="L6627" s="63"/>
      <c r="M6627" s="63"/>
      <c r="N6627" s="63"/>
      <c r="O6627" s="63"/>
      <c r="P6627" s="63"/>
      <c r="Q6627" s="63"/>
      <c r="R6627" s="63"/>
      <c r="S6627" s="63"/>
      <c r="T6627" s="63"/>
      <c r="U6627" s="63"/>
      <c r="V6627" s="63"/>
      <c r="W6627" s="63"/>
      <c r="X6627" s="63"/>
      <c r="Y6627" s="63"/>
      <c r="Z6627" s="62">
        <v>449</v>
      </c>
      <c r="AA6627" s="62">
        <v>3520</v>
      </c>
      <c r="AB6627" s="62">
        <v>18.329999999999998</v>
      </c>
      <c r="AC6627" s="62">
        <v>28.06</v>
      </c>
    </row>
    <row r="6628" spans="1:29" ht="30" x14ac:dyDescent="0.25">
      <c r="A6628" s="61" t="s">
        <v>231</v>
      </c>
      <c r="B6628" s="61" t="s">
        <v>232</v>
      </c>
      <c r="C6628" s="62">
        <v>2018</v>
      </c>
      <c r="D6628" s="61" t="s">
        <v>313</v>
      </c>
      <c r="E6628" s="62">
        <v>40</v>
      </c>
      <c r="F6628" s="62">
        <v>247201</v>
      </c>
      <c r="G6628" s="62">
        <v>32991</v>
      </c>
      <c r="H6628" s="62">
        <v>68.73</v>
      </c>
      <c r="I6628" s="62">
        <v>6180.03</v>
      </c>
      <c r="J6628" s="62">
        <v>229896.93</v>
      </c>
      <c r="K6628" s="62">
        <v>3500.48</v>
      </c>
      <c r="L6628" s="62">
        <v>4130</v>
      </c>
      <c r="M6628" s="62">
        <v>8.6</v>
      </c>
      <c r="N6628" s="62">
        <v>87.51</v>
      </c>
      <c r="O6628" s="62">
        <v>42213.4</v>
      </c>
      <c r="P6628" s="63"/>
      <c r="Q6628" s="63"/>
      <c r="R6628" s="63"/>
      <c r="S6628" s="63"/>
      <c r="T6628" s="63"/>
      <c r="U6628" s="63"/>
      <c r="V6628" s="63"/>
      <c r="W6628" s="63"/>
      <c r="X6628" s="63"/>
      <c r="Y6628" s="63"/>
      <c r="Z6628" s="62">
        <v>1036</v>
      </c>
      <c r="AA6628" s="62">
        <v>11733</v>
      </c>
      <c r="AB6628" s="62">
        <v>24.44</v>
      </c>
      <c r="AC6628" s="62">
        <v>25.9</v>
      </c>
    </row>
    <row r="6629" spans="1:29" ht="30" x14ac:dyDescent="0.25">
      <c r="A6629" s="61" t="s">
        <v>507</v>
      </c>
      <c r="B6629" s="61" t="s">
        <v>508</v>
      </c>
      <c r="C6629" s="62">
        <v>2011</v>
      </c>
      <c r="D6629" s="61" t="s">
        <v>78</v>
      </c>
      <c r="E6629" s="62">
        <v>71</v>
      </c>
      <c r="F6629" s="62">
        <v>417440</v>
      </c>
      <c r="G6629" s="62">
        <v>54906</v>
      </c>
      <c r="H6629" s="62">
        <v>64.44</v>
      </c>
      <c r="I6629" s="62">
        <v>5879.44</v>
      </c>
      <c r="J6629" s="62">
        <v>388219.2</v>
      </c>
      <c r="K6629" s="62">
        <v>30756.55</v>
      </c>
      <c r="L6629" s="62">
        <v>35748</v>
      </c>
      <c r="M6629" s="62">
        <v>41.96</v>
      </c>
      <c r="N6629" s="62">
        <v>433.19</v>
      </c>
      <c r="O6629" s="62">
        <v>370902.43</v>
      </c>
      <c r="P6629" s="63"/>
      <c r="Q6629" s="63"/>
      <c r="R6629" s="63"/>
      <c r="S6629" s="63"/>
      <c r="T6629" s="63"/>
      <c r="U6629" s="63"/>
      <c r="V6629" s="63"/>
      <c r="W6629" s="63"/>
      <c r="X6629" s="63"/>
      <c r="Y6629" s="63"/>
      <c r="Z6629" s="62">
        <v>6.78</v>
      </c>
      <c r="AA6629" s="62">
        <v>32694</v>
      </c>
      <c r="AB6629" s="62">
        <v>38.369999999999997</v>
      </c>
      <c r="AC6629" s="62">
        <v>0.1</v>
      </c>
    </row>
    <row r="6630" spans="1:29" x14ac:dyDescent="0.25">
      <c r="A6630" s="61" t="s">
        <v>229</v>
      </c>
      <c r="B6630" s="61" t="s">
        <v>230</v>
      </c>
      <c r="C6630" s="62">
        <v>2010</v>
      </c>
      <c r="D6630" s="61" t="s">
        <v>94</v>
      </c>
      <c r="E6630" s="62">
        <v>7</v>
      </c>
      <c r="F6630" s="63"/>
      <c r="G6630" s="63"/>
      <c r="H6630" s="63"/>
      <c r="I6630" s="63"/>
      <c r="J6630" s="63"/>
      <c r="K6630" s="62">
        <v>0</v>
      </c>
      <c r="L6630" s="63"/>
      <c r="M6630" s="63"/>
      <c r="N6630" s="63"/>
      <c r="O6630" s="63"/>
      <c r="P6630" s="63"/>
      <c r="Q6630" s="63"/>
      <c r="R6630" s="63"/>
      <c r="S6630" s="63"/>
      <c r="T6630" s="63"/>
      <c r="U6630" s="63"/>
      <c r="V6630" s="63"/>
      <c r="W6630" s="63"/>
      <c r="X6630" s="63"/>
      <c r="Y6630" s="63"/>
      <c r="Z6630" s="62">
        <v>0</v>
      </c>
      <c r="AA6630" s="62">
        <v>7827</v>
      </c>
      <c r="AB6630" s="62">
        <v>93.18</v>
      </c>
      <c r="AC6630" s="62">
        <v>0</v>
      </c>
    </row>
    <row r="6631" spans="1:29" x14ac:dyDescent="0.25">
      <c r="A6631" s="61" t="s">
        <v>107</v>
      </c>
      <c r="B6631" s="61" t="s">
        <v>108</v>
      </c>
      <c r="C6631" s="62">
        <v>2016</v>
      </c>
      <c r="D6631" s="61" t="s">
        <v>297</v>
      </c>
      <c r="E6631" s="62">
        <v>48</v>
      </c>
      <c r="F6631" s="63"/>
      <c r="G6631" s="63"/>
      <c r="H6631" s="63"/>
      <c r="I6631" s="63"/>
      <c r="J6631" s="63"/>
      <c r="K6631" s="62">
        <v>0</v>
      </c>
      <c r="L6631" s="63"/>
      <c r="M6631" s="63"/>
      <c r="N6631" s="63"/>
      <c r="O6631" s="63"/>
      <c r="P6631" s="63"/>
      <c r="Q6631" s="63"/>
      <c r="R6631" s="63"/>
      <c r="S6631" s="63"/>
      <c r="T6631" s="63"/>
      <c r="U6631" s="63"/>
      <c r="V6631" s="63"/>
      <c r="W6631" s="63"/>
      <c r="X6631" s="63"/>
      <c r="Y6631" s="63"/>
      <c r="Z6631" s="62">
        <v>0</v>
      </c>
      <c r="AA6631" s="62">
        <v>25584</v>
      </c>
      <c r="AB6631" s="62">
        <v>44.42</v>
      </c>
      <c r="AC6631" s="62">
        <v>0</v>
      </c>
    </row>
    <row r="6632" spans="1:29" x14ac:dyDescent="0.25">
      <c r="A6632" s="61" t="s">
        <v>184</v>
      </c>
      <c r="B6632" s="61" t="s">
        <v>185</v>
      </c>
      <c r="C6632" s="62">
        <v>2010</v>
      </c>
      <c r="D6632" s="61" t="s">
        <v>89</v>
      </c>
      <c r="E6632" s="62">
        <v>48</v>
      </c>
      <c r="F6632" s="62">
        <v>252866</v>
      </c>
      <c r="G6632" s="62">
        <v>64261</v>
      </c>
      <c r="H6632" s="62">
        <v>111.56</v>
      </c>
      <c r="I6632" s="62">
        <v>5268.04</v>
      </c>
      <c r="J6632" s="62">
        <v>235165.38</v>
      </c>
      <c r="K6632" s="62">
        <v>0</v>
      </c>
      <c r="L6632" s="63"/>
      <c r="M6632" s="63"/>
      <c r="N6632" s="63"/>
      <c r="O6632" s="63"/>
      <c r="P6632" s="63"/>
      <c r="Q6632" s="63"/>
      <c r="R6632" s="63"/>
      <c r="S6632" s="63"/>
      <c r="T6632" s="63"/>
      <c r="U6632" s="62">
        <v>6766</v>
      </c>
      <c r="V6632" s="62">
        <v>23593</v>
      </c>
      <c r="W6632" s="62">
        <v>40.96</v>
      </c>
      <c r="X6632" s="62">
        <v>140</v>
      </c>
      <c r="Y6632" s="62">
        <v>151450.14000000001</v>
      </c>
      <c r="Z6632" s="62">
        <v>3070000</v>
      </c>
      <c r="AA6632" s="62">
        <v>20331</v>
      </c>
      <c r="AB6632" s="62">
        <v>35.299999999999997</v>
      </c>
      <c r="AC6632" s="62">
        <v>63958.33</v>
      </c>
    </row>
    <row r="6633" spans="1:29" x14ac:dyDescent="0.25">
      <c r="A6633" s="61" t="s">
        <v>380</v>
      </c>
      <c r="B6633" s="61" t="s">
        <v>381</v>
      </c>
      <c r="C6633" s="62">
        <v>2017</v>
      </c>
      <c r="D6633" s="61" t="s">
        <v>78</v>
      </c>
      <c r="E6633" s="62">
        <v>64</v>
      </c>
      <c r="F6633" s="62">
        <v>634400</v>
      </c>
      <c r="G6633" s="62">
        <v>89952</v>
      </c>
      <c r="H6633" s="62">
        <v>117.13</v>
      </c>
      <c r="I6633" s="62">
        <v>9912.5</v>
      </c>
      <c r="J6633" s="62">
        <v>589992</v>
      </c>
      <c r="K6633" s="62">
        <v>0</v>
      </c>
      <c r="L6633" s="63"/>
      <c r="M6633" s="63"/>
      <c r="N6633" s="63"/>
      <c r="O6633" s="63"/>
      <c r="P6633" s="63"/>
      <c r="Q6633" s="63"/>
      <c r="R6633" s="63"/>
      <c r="S6633" s="63"/>
      <c r="T6633" s="63"/>
      <c r="U6633" s="63"/>
      <c r="V6633" s="63"/>
      <c r="W6633" s="63"/>
      <c r="X6633" s="63"/>
      <c r="Y6633" s="63"/>
      <c r="Z6633" s="62">
        <v>125400</v>
      </c>
      <c r="AA6633" s="62">
        <v>8689</v>
      </c>
      <c r="AB6633" s="62">
        <v>11.31</v>
      </c>
      <c r="AC6633" s="62">
        <v>1959.38</v>
      </c>
    </row>
    <row r="6634" spans="1:29" ht="30" x14ac:dyDescent="0.25">
      <c r="A6634" s="61" t="s">
        <v>255</v>
      </c>
      <c r="B6634" s="61" t="s">
        <v>256</v>
      </c>
      <c r="C6634" s="62">
        <v>2008</v>
      </c>
      <c r="D6634" s="61" t="s">
        <v>83</v>
      </c>
      <c r="E6634" s="62">
        <v>12</v>
      </c>
      <c r="F6634" s="62">
        <v>38829</v>
      </c>
      <c r="G6634" s="62">
        <v>8621</v>
      </c>
      <c r="H6634" s="62">
        <v>59.87</v>
      </c>
      <c r="I6634" s="62">
        <v>3235.75</v>
      </c>
      <c r="J6634" s="62">
        <v>36110.97</v>
      </c>
      <c r="K6634" s="62">
        <v>10380.209999999999</v>
      </c>
      <c r="L6634" s="62">
        <v>11838</v>
      </c>
      <c r="M6634" s="62">
        <v>82.21</v>
      </c>
      <c r="N6634" s="62">
        <v>865.02</v>
      </c>
      <c r="O6634" s="62">
        <v>125178.11</v>
      </c>
      <c r="P6634" s="63"/>
      <c r="Q6634" s="63"/>
      <c r="R6634" s="63"/>
      <c r="S6634" s="63"/>
      <c r="T6634" s="63"/>
      <c r="U6634" s="63"/>
      <c r="V6634" s="63"/>
      <c r="W6634" s="63"/>
      <c r="X6634" s="63"/>
      <c r="Y6634" s="63"/>
      <c r="Z6634" s="62">
        <v>638</v>
      </c>
      <c r="AA6634" s="62">
        <v>4976</v>
      </c>
      <c r="AB6634" s="62">
        <v>34.56</v>
      </c>
      <c r="AC6634" s="62">
        <v>53.17</v>
      </c>
    </row>
    <row r="6635" spans="1:29" x14ac:dyDescent="0.25">
      <c r="A6635" s="61" t="s">
        <v>409</v>
      </c>
      <c r="B6635" s="61" t="s">
        <v>410</v>
      </c>
      <c r="C6635" s="62">
        <v>2015</v>
      </c>
      <c r="D6635" s="61" t="s">
        <v>86</v>
      </c>
      <c r="E6635" s="62">
        <v>16</v>
      </c>
      <c r="F6635" s="62">
        <v>47247</v>
      </c>
      <c r="G6635" s="62">
        <v>10389</v>
      </c>
      <c r="H6635" s="62">
        <v>54.11</v>
      </c>
      <c r="I6635" s="62">
        <v>2952.94</v>
      </c>
      <c r="J6635" s="62">
        <v>43939.71</v>
      </c>
      <c r="K6635" s="62">
        <v>0</v>
      </c>
      <c r="L6635" s="63"/>
      <c r="M6635" s="63"/>
      <c r="N6635" s="63"/>
      <c r="O6635" s="63"/>
      <c r="P6635" s="63"/>
      <c r="Q6635" s="63"/>
      <c r="R6635" s="63"/>
      <c r="S6635" s="63"/>
      <c r="T6635" s="63"/>
      <c r="U6635" s="62">
        <v>6395</v>
      </c>
      <c r="V6635" s="62">
        <v>16255</v>
      </c>
      <c r="W6635" s="62">
        <v>84.66</v>
      </c>
      <c r="X6635" s="62">
        <v>399</v>
      </c>
      <c r="Y6635" s="62">
        <v>143145.68</v>
      </c>
      <c r="Z6635" s="62">
        <v>800.75</v>
      </c>
      <c r="AA6635" s="62">
        <v>6742</v>
      </c>
      <c r="AB6635" s="62">
        <v>35.11</v>
      </c>
      <c r="AC6635" s="62">
        <v>50.05</v>
      </c>
    </row>
    <row r="6636" spans="1:29" x14ac:dyDescent="0.25">
      <c r="A6636" s="61" t="s">
        <v>90</v>
      </c>
      <c r="B6636" s="61" t="s">
        <v>91</v>
      </c>
      <c r="C6636" s="62">
        <v>2008</v>
      </c>
      <c r="D6636" s="61" t="s">
        <v>78</v>
      </c>
      <c r="E6636" s="62">
        <v>58</v>
      </c>
      <c r="F6636" s="62">
        <v>49000</v>
      </c>
      <c r="G6636" s="62">
        <v>7399</v>
      </c>
      <c r="H6636" s="62">
        <v>10.63</v>
      </c>
      <c r="I6636" s="62">
        <v>844.83</v>
      </c>
      <c r="J6636" s="62">
        <v>45570</v>
      </c>
      <c r="K6636" s="62">
        <v>638.22</v>
      </c>
      <c r="L6636" s="62">
        <v>1453</v>
      </c>
      <c r="M6636" s="62">
        <v>2.09</v>
      </c>
      <c r="N6636" s="62">
        <v>11</v>
      </c>
      <c r="O6636" s="62">
        <v>7696.43</v>
      </c>
      <c r="P6636" s="63"/>
      <c r="Q6636" s="63"/>
      <c r="R6636" s="63"/>
      <c r="S6636" s="63"/>
      <c r="T6636" s="63"/>
      <c r="U6636" s="63"/>
      <c r="V6636" s="63"/>
      <c r="W6636" s="63"/>
      <c r="X6636" s="63"/>
      <c r="Y6636" s="63"/>
      <c r="Z6636" s="62">
        <v>763</v>
      </c>
      <c r="AA6636" s="62">
        <v>4940</v>
      </c>
      <c r="AB6636" s="62">
        <v>7.1</v>
      </c>
      <c r="AC6636" s="62">
        <v>13.16</v>
      </c>
    </row>
    <row r="6637" spans="1:29" ht="30" x14ac:dyDescent="0.25">
      <c r="A6637" s="61" t="s">
        <v>133</v>
      </c>
      <c r="B6637" s="61" t="s">
        <v>134</v>
      </c>
      <c r="C6637" s="62">
        <v>2016</v>
      </c>
      <c r="D6637" s="61" t="s">
        <v>99</v>
      </c>
      <c r="E6637" s="62">
        <v>36</v>
      </c>
      <c r="F6637" s="62">
        <v>188066</v>
      </c>
      <c r="G6637" s="62">
        <v>30659</v>
      </c>
      <c r="H6637" s="62">
        <v>70.97</v>
      </c>
      <c r="I6637" s="62">
        <v>5224.0600000000004</v>
      </c>
      <c r="J6637" s="62">
        <v>174901.38</v>
      </c>
      <c r="K6637" s="62">
        <v>10664.4</v>
      </c>
      <c r="L6637" s="62">
        <v>14821</v>
      </c>
      <c r="M6637" s="62">
        <v>34.31</v>
      </c>
      <c r="N6637" s="62">
        <v>296.23</v>
      </c>
      <c r="O6637" s="62">
        <v>128605.24</v>
      </c>
      <c r="P6637" s="63"/>
      <c r="Q6637" s="63"/>
      <c r="R6637" s="63"/>
      <c r="S6637" s="63"/>
      <c r="T6637" s="63"/>
      <c r="U6637" s="63"/>
      <c r="V6637" s="63"/>
      <c r="W6637" s="63"/>
      <c r="X6637" s="63"/>
      <c r="Y6637" s="63"/>
      <c r="Z6637" s="62">
        <v>91500</v>
      </c>
      <c r="AA6637" s="62">
        <v>7653</v>
      </c>
      <c r="AB6637" s="62">
        <v>17.72</v>
      </c>
      <c r="AC6637" s="62">
        <v>2541.67</v>
      </c>
    </row>
    <row r="6638" spans="1:29" ht="30" x14ac:dyDescent="0.25">
      <c r="A6638" s="61" t="s">
        <v>561</v>
      </c>
      <c r="B6638" s="61" t="s">
        <v>562</v>
      </c>
      <c r="C6638" s="62">
        <v>2016</v>
      </c>
      <c r="D6638" s="61" t="s">
        <v>75</v>
      </c>
      <c r="E6638" s="62">
        <v>12</v>
      </c>
      <c r="F6638" s="62">
        <v>22323</v>
      </c>
      <c r="G6638" s="62">
        <v>6549</v>
      </c>
      <c r="H6638" s="62">
        <v>45.48</v>
      </c>
      <c r="I6638" s="62">
        <v>1860.25</v>
      </c>
      <c r="J6638" s="62">
        <v>20760.39</v>
      </c>
      <c r="K6638" s="62">
        <v>5633.37</v>
      </c>
      <c r="L6638" s="62">
        <v>7136</v>
      </c>
      <c r="M6638" s="62">
        <v>49.56</v>
      </c>
      <c r="N6638" s="62">
        <v>469.45</v>
      </c>
      <c r="O6638" s="62">
        <v>67934.45</v>
      </c>
      <c r="P6638" s="63"/>
      <c r="Q6638" s="63"/>
      <c r="R6638" s="63"/>
      <c r="S6638" s="63"/>
      <c r="T6638" s="63"/>
      <c r="U6638" s="63"/>
      <c r="V6638" s="63"/>
      <c r="W6638" s="63"/>
      <c r="X6638" s="63"/>
      <c r="Y6638" s="63"/>
      <c r="Z6638" s="62">
        <v>797</v>
      </c>
      <c r="AA6638" s="62">
        <v>10271</v>
      </c>
      <c r="AB6638" s="62">
        <v>71.33</v>
      </c>
      <c r="AC6638" s="62">
        <v>66.42</v>
      </c>
    </row>
    <row r="6639" spans="1:29" x14ac:dyDescent="0.25">
      <c r="A6639" s="61" t="s">
        <v>291</v>
      </c>
      <c r="B6639" s="61" t="s">
        <v>292</v>
      </c>
      <c r="C6639" s="62">
        <v>2008</v>
      </c>
      <c r="D6639" s="61" t="s">
        <v>78</v>
      </c>
      <c r="E6639" s="62">
        <v>70</v>
      </c>
      <c r="F6639" s="62">
        <v>552300</v>
      </c>
      <c r="G6639" s="62">
        <v>78282</v>
      </c>
      <c r="H6639" s="62">
        <v>93.19</v>
      </c>
      <c r="I6639" s="62">
        <v>7890</v>
      </c>
      <c r="J6639" s="62">
        <v>513639</v>
      </c>
      <c r="K6639" s="62">
        <v>0</v>
      </c>
      <c r="L6639" s="63"/>
      <c r="M6639" s="63"/>
      <c r="N6639" s="63"/>
      <c r="O6639" s="63"/>
      <c r="P6639" s="63"/>
      <c r="Q6639" s="63"/>
      <c r="R6639" s="63"/>
      <c r="S6639" s="63"/>
      <c r="T6639" s="63"/>
      <c r="U6639" s="63"/>
      <c r="V6639" s="63"/>
      <c r="W6639" s="63"/>
      <c r="X6639" s="63"/>
      <c r="Y6639" s="63"/>
      <c r="Z6639" s="62">
        <v>269621</v>
      </c>
      <c r="AA6639" s="62">
        <v>6775</v>
      </c>
      <c r="AB6639" s="62">
        <v>8.07</v>
      </c>
      <c r="AC6639" s="62">
        <v>3851.73</v>
      </c>
    </row>
    <row r="6640" spans="1:29" ht="30" x14ac:dyDescent="0.25">
      <c r="A6640" s="61" t="s">
        <v>115</v>
      </c>
      <c r="B6640" s="61" t="s">
        <v>116</v>
      </c>
      <c r="C6640" s="62">
        <v>2004</v>
      </c>
      <c r="D6640" s="61" t="s">
        <v>89</v>
      </c>
      <c r="E6640" s="62">
        <v>40</v>
      </c>
      <c r="F6640" s="62">
        <v>33464</v>
      </c>
      <c r="G6640" s="62">
        <v>4681</v>
      </c>
      <c r="H6640" s="62">
        <v>9.75</v>
      </c>
      <c r="I6640" s="62">
        <v>836.6</v>
      </c>
      <c r="J6640" s="62">
        <v>31121.52</v>
      </c>
      <c r="K6640" s="62">
        <v>13412.98</v>
      </c>
      <c r="L6640" s="62">
        <v>26250</v>
      </c>
      <c r="M6640" s="62">
        <v>54.69</v>
      </c>
      <c r="N6640" s="62">
        <v>335.32</v>
      </c>
      <c r="O6640" s="62">
        <v>161751.16</v>
      </c>
      <c r="P6640" s="63"/>
      <c r="Q6640" s="63"/>
      <c r="R6640" s="63"/>
      <c r="S6640" s="63"/>
      <c r="T6640" s="63"/>
      <c r="U6640" s="63"/>
      <c r="V6640" s="63"/>
      <c r="W6640" s="63"/>
      <c r="X6640" s="63"/>
      <c r="Y6640" s="63"/>
      <c r="Z6640" s="62">
        <v>81000</v>
      </c>
      <c r="AA6640" s="62">
        <v>7454</v>
      </c>
      <c r="AB6640" s="62">
        <v>15.53</v>
      </c>
      <c r="AC6640" s="62">
        <v>2025</v>
      </c>
    </row>
    <row r="6641" spans="1:29" ht="30" x14ac:dyDescent="0.25">
      <c r="A6641" s="61" t="s">
        <v>231</v>
      </c>
      <c r="B6641" s="61" t="s">
        <v>232</v>
      </c>
      <c r="C6641" s="62">
        <v>2009</v>
      </c>
      <c r="D6641" s="61" t="s">
        <v>86</v>
      </c>
      <c r="E6641" s="62">
        <v>226</v>
      </c>
      <c r="F6641" s="62">
        <v>2242736</v>
      </c>
      <c r="G6641" s="62">
        <v>320982</v>
      </c>
      <c r="H6641" s="62">
        <v>118.36</v>
      </c>
      <c r="I6641" s="62">
        <v>9923.61</v>
      </c>
      <c r="J6641" s="62">
        <v>2085744.48</v>
      </c>
      <c r="K6641" s="62">
        <v>234981.57</v>
      </c>
      <c r="L6641" s="62">
        <v>342795</v>
      </c>
      <c r="M6641" s="62">
        <v>126.4</v>
      </c>
      <c r="N6641" s="63"/>
      <c r="O6641" s="63"/>
      <c r="P6641" s="63"/>
      <c r="Q6641" s="63"/>
      <c r="R6641" s="63"/>
      <c r="S6641" s="63"/>
      <c r="T6641" s="63"/>
      <c r="U6641" s="63"/>
      <c r="V6641" s="63"/>
      <c r="W6641" s="63"/>
      <c r="X6641" s="63"/>
      <c r="Y6641" s="63"/>
      <c r="Z6641" s="62">
        <v>2980250</v>
      </c>
      <c r="AA6641" s="62">
        <v>194788</v>
      </c>
      <c r="AB6641" s="62">
        <v>71.819999999999993</v>
      </c>
      <c r="AC6641" s="62">
        <v>13186.95</v>
      </c>
    </row>
    <row r="6642" spans="1:29" x14ac:dyDescent="0.25">
      <c r="A6642" s="61" t="s">
        <v>102</v>
      </c>
      <c r="B6642" s="61" t="s">
        <v>103</v>
      </c>
      <c r="C6642" s="62">
        <v>2010</v>
      </c>
      <c r="D6642" s="61" t="s">
        <v>298</v>
      </c>
      <c r="E6642" s="62">
        <v>15</v>
      </c>
      <c r="F6642" s="63"/>
      <c r="G6642" s="63"/>
      <c r="H6642" s="63"/>
      <c r="I6642" s="63"/>
      <c r="J6642" s="63"/>
      <c r="K6642" s="62">
        <v>0</v>
      </c>
      <c r="L6642" s="63"/>
      <c r="M6642" s="63"/>
      <c r="N6642" s="63"/>
      <c r="O6642" s="63"/>
      <c r="P6642" s="63"/>
      <c r="Q6642" s="63"/>
      <c r="R6642" s="63"/>
      <c r="S6642" s="63"/>
      <c r="T6642" s="63"/>
      <c r="U6642" s="63"/>
      <c r="V6642" s="63"/>
      <c r="W6642" s="63"/>
      <c r="X6642" s="63"/>
      <c r="Y6642" s="63"/>
      <c r="Z6642" s="62">
        <v>1273</v>
      </c>
      <c r="AA6642" s="62">
        <v>13769</v>
      </c>
      <c r="AB6642" s="62">
        <v>76.489999999999995</v>
      </c>
      <c r="AC6642" s="62">
        <v>84.87</v>
      </c>
    </row>
    <row r="6643" spans="1:29" ht="30" x14ac:dyDescent="0.25">
      <c r="A6643" s="61" t="s">
        <v>216</v>
      </c>
      <c r="B6643" s="61" t="s">
        <v>217</v>
      </c>
      <c r="C6643" s="62">
        <v>2013</v>
      </c>
      <c r="D6643" s="61" t="s">
        <v>99</v>
      </c>
      <c r="E6643" s="62">
        <v>2</v>
      </c>
      <c r="F6643" s="63"/>
      <c r="G6643" s="63"/>
      <c r="H6643" s="63"/>
      <c r="I6643" s="63"/>
      <c r="J6643" s="63"/>
      <c r="K6643" s="62">
        <v>0</v>
      </c>
      <c r="L6643" s="63"/>
      <c r="M6643" s="63"/>
      <c r="N6643" s="63"/>
      <c r="O6643" s="63"/>
      <c r="P6643" s="63"/>
      <c r="Q6643" s="63"/>
      <c r="R6643" s="63"/>
      <c r="S6643" s="63"/>
      <c r="T6643" s="63"/>
      <c r="U6643" s="62">
        <v>324</v>
      </c>
      <c r="V6643" s="62">
        <v>960</v>
      </c>
      <c r="W6643" s="62">
        <v>40</v>
      </c>
      <c r="X6643" s="62">
        <v>162</v>
      </c>
      <c r="Y6643" s="62">
        <v>7252.42</v>
      </c>
      <c r="Z6643" s="62">
        <v>0</v>
      </c>
      <c r="AA6643" s="63"/>
      <c r="AB6643" s="63"/>
      <c r="AC6643" s="62">
        <v>0</v>
      </c>
    </row>
    <row r="6644" spans="1:29" x14ac:dyDescent="0.25">
      <c r="A6644" s="61" t="s">
        <v>289</v>
      </c>
      <c r="B6644" s="61" t="s">
        <v>290</v>
      </c>
      <c r="C6644" s="62">
        <v>2007</v>
      </c>
      <c r="D6644" s="61" t="s">
        <v>94</v>
      </c>
      <c r="E6644" s="62">
        <v>8</v>
      </c>
      <c r="F6644" s="63"/>
      <c r="G6644" s="63"/>
      <c r="H6644" s="63"/>
      <c r="I6644" s="63"/>
      <c r="J6644" s="63"/>
      <c r="K6644" s="62">
        <v>0</v>
      </c>
      <c r="L6644" s="63"/>
      <c r="M6644" s="63"/>
      <c r="N6644" s="63"/>
      <c r="O6644" s="63"/>
      <c r="P6644" s="63"/>
      <c r="Q6644" s="63"/>
      <c r="R6644" s="63"/>
      <c r="S6644" s="63"/>
      <c r="T6644" s="63"/>
      <c r="U6644" s="63"/>
      <c r="V6644" s="63"/>
      <c r="W6644" s="63"/>
      <c r="X6644" s="63"/>
      <c r="Y6644" s="63"/>
      <c r="Z6644" s="62">
        <v>86.36</v>
      </c>
      <c r="AA6644" s="62">
        <v>6895</v>
      </c>
      <c r="AB6644" s="62">
        <v>71.819999999999993</v>
      </c>
      <c r="AC6644" s="62">
        <v>10.79</v>
      </c>
    </row>
    <row r="6645" spans="1:29" x14ac:dyDescent="0.25">
      <c r="A6645" s="61" t="s">
        <v>102</v>
      </c>
      <c r="B6645" s="61" t="s">
        <v>103</v>
      </c>
      <c r="C6645" s="62">
        <v>2012</v>
      </c>
      <c r="D6645" s="61" t="s">
        <v>104</v>
      </c>
      <c r="E6645" s="62">
        <v>10</v>
      </c>
      <c r="F6645" s="63"/>
      <c r="G6645" s="63"/>
      <c r="H6645" s="63"/>
      <c r="I6645" s="63"/>
      <c r="J6645" s="63"/>
      <c r="K6645" s="62">
        <v>0</v>
      </c>
      <c r="L6645" s="63"/>
      <c r="M6645" s="63"/>
      <c r="N6645" s="63"/>
      <c r="O6645" s="63"/>
      <c r="P6645" s="63"/>
      <c r="Q6645" s="63"/>
      <c r="R6645" s="63"/>
      <c r="S6645" s="63"/>
      <c r="T6645" s="63"/>
      <c r="U6645" s="63"/>
      <c r="V6645" s="63"/>
      <c r="W6645" s="63"/>
      <c r="X6645" s="63"/>
      <c r="Y6645" s="63"/>
      <c r="Z6645" s="62">
        <v>485</v>
      </c>
      <c r="AA6645" s="62">
        <v>7308</v>
      </c>
      <c r="AB6645" s="62">
        <v>60.9</v>
      </c>
      <c r="AC6645" s="62">
        <v>48.5</v>
      </c>
    </row>
    <row r="6646" spans="1:29" x14ac:dyDescent="0.25">
      <c r="A6646" s="61" t="s">
        <v>102</v>
      </c>
      <c r="B6646" s="61" t="s">
        <v>103</v>
      </c>
      <c r="C6646" s="62">
        <v>2008</v>
      </c>
      <c r="D6646" s="61" t="s">
        <v>72</v>
      </c>
      <c r="E6646" s="62">
        <v>6</v>
      </c>
      <c r="F6646" s="63"/>
      <c r="G6646" s="63"/>
      <c r="H6646" s="63"/>
      <c r="I6646" s="63"/>
      <c r="J6646" s="63"/>
      <c r="K6646" s="62">
        <v>0</v>
      </c>
      <c r="L6646" s="63"/>
      <c r="M6646" s="63"/>
      <c r="N6646" s="63"/>
      <c r="O6646" s="63"/>
      <c r="P6646" s="63"/>
      <c r="Q6646" s="63"/>
      <c r="R6646" s="63"/>
      <c r="S6646" s="63"/>
      <c r="T6646" s="63"/>
      <c r="U6646" s="63"/>
      <c r="V6646" s="63"/>
      <c r="W6646" s="63"/>
      <c r="X6646" s="63"/>
      <c r="Y6646" s="63"/>
      <c r="Z6646" s="62">
        <v>0</v>
      </c>
      <c r="AA6646" s="63"/>
      <c r="AB6646" s="63"/>
      <c r="AC6646" s="62">
        <v>0</v>
      </c>
    </row>
    <row r="6647" spans="1:29" ht="30" x14ac:dyDescent="0.25">
      <c r="A6647" s="61" t="s">
        <v>348</v>
      </c>
      <c r="B6647" s="61" t="s">
        <v>349</v>
      </c>
      <c r="C6647" s="62">
        <v>2015</v>
      </c>
      <c r="D6647" s="61" t="s">
        <v>150</v>
      </c>
      <c r="E6647" s="62">
        <v>4</v>
      </c>
      <c r="F6647" s="62">
        <v>2994</v>
      </c>
      <c r="G6647" s="62">
        <v>760</v>
      </c>
      <c r="H6647" s="62">
        <v>15.83</v>
      </c>
      <c r="I6647" s="62">
        <v>748.5</v>
      </c>
      <c r="J6647" s="62">
        <v>2784.42</v>
      </c>
      <c r="K6647" s="62">
        <v>0</v>
      </c>
      <c r="L6647" s="63"/>
      <c r="M6647" s="63"/>
      <c r="N6647" s="63"/>
      <c r="O6647" s="63"/>
      <c r="P6647" s="63"/>
      <c r="Q6647" s="63"/>
      <c r="R6647" s="63"/>
      <c r="S6647" s="63"/>
      <c r="T6647" s="63"/>
      <c r="U6647" s="63"/>
      <c r="V6647" s="63"/>
      <c r="W6647" s="63"/>
      <c r="X6647" s="63"/>
      <c r="Y6647" s="63"/>
      <c r="Z6647" s="62">
        <v>83.83</v>
      </c>
      <c r="AA6647" s="62">
        <v>2756</v>
      </c>
      <c r="AB6647" s="62">
        <v>57.42</v>
      </c>
      <c r="AC6647" s="62">
        <v>20.96</v>
      </c>
    </row>
    <row r="6648" spans="1:29" ht="30" x14ac:dyDescent="0.25">
      <c r="A6648" s="61" t="s">
        <v>227</v>
      </c>
      <c r="B6648" s="61" t="s">
        <v>228</v>
      </c>
      <c r="C6648" s="62">
        <v>2010</v>
      </c>
      <c r="D6648" s="61" t="s">
        <v>78</v>
      </c>
      <c r="E6648" s="62">
        <v>40</v>
      </c>
      <c r="F6648" s="62">
        <v>334660</v>
      </c>
      <c r="G6648" s="62">
        <v>50236</v>
      </c>
      <c r="H6648" s="62">
        <v>104.66</v>
      </c>
      <c r="I6648" s="62">
        <v>8366.5</v>
      </c>
      <c r="J6648" s="62">
        <v>311233.8</v>
      </c>
      <c r="K6648" s="62">
        <v>0</v>
      </c>
      <c r="L6648" s="63"/>
      <c r="M6648" s="63"/>
      <c r="N6648" s="63"/>
      <c r="O6648" s="63"/>
      <c r="P6648" s="63"/>
      <c r="Q6648" s="63"/>
      <c r="R6648" s="63"/>
      <c r="S6648" s="63"/>
      <c r="T6648" s="63"/>
      <c r="U6648" s="63"/>
      <c r="V6648" s="63"/>
      <c r="W6648" s="63"/>
      <c r="X6648" s="63"/>
      <c r="Y6648" s="63"/>
      <c r="Z6648" s="62">
        <v>110.41</v>
      </c>
      <c r="AA6648" s="62">
        <v>8880</v>
      </c>
      <c r="AB6648" s="62">
        <v>18.5</v>
      </c>
      <c r="AC6648" s="62">
        <v>2.76</v>
      </c>
    </row>
    <row r="6649" spans="1:29" x14ac:dyDescent="0.25">
      <c r="A6649" s="61" t="s">
        <v>413</v>
      </c>
      <c r="B6649" s="61" t="s">
        <v>414</v>
      </c>
      <c r="C6649" s="62">
        <v>2017</v>
      </c>
      <c r="D6649" s="61" t="s">
        <v>99</v>
      </c>
      <c r="E6649" s="62">
        <v>48</v>
      </c>
      <c r="F6649" s="62">
        <v>216929</v>
      </c>
      <c r="G6649" s="62">
        <v>46152</v>
      </c>
      <c r="H6649" s="62">
        <v>80.13</v>
      </c>
      <c r="I6649" s="62">
        <v>4519.3500000000004</v>
      </c>
      <c r="J6649" s="62">
        <v>201743.97</v>
      </c>
      <c r="K6649" s="62">
        <v>17851.669999999998</v>
      </c>
      <c r="L6649" s="62">
        <v>21124</v>
      </c>
      <c r="M6649" s="62">
        <v>36.67</v>
      </c>
      <c r="N6649" s="62">
        <v>371.91</v>
      </c>
      <c r="O6649" s="62">
        <v>215278.64</v>
      </c>
      <c r="P6649" s="63"/>
      <c r="Q6649" s="63"/>
      <c r="R6649" s="63"/>
      <c r="S6649" s="63"/>
      <c r="T6649" s="63"/>
      <c r="U6649" s="63"/>
      <c r="V6649" s="63"/>
      <c r="W6649" s="63"/>
      <c r="X6649" s="63"/>
      <c r="Y6649" s="63"/>
      <c r="Z6649" s="62">
        <v>23503.31</v>
      </c>
      <c r="AA6649" s="62">
        <v>41077</v>
      </c>
      <c r="AB6649" s="62">
        <v>71.31</v>
      </c>
      <c r="AC6649" s="62">
        <v>489.65</v>
      </c>
    </row>
    <row r="6650" spans="1:29" ht="30" x14ac:dyDescent="0.25">
      <c r="A6650" s="61" t="s">
        <v>283</v>
      </c>
      <c r="B6650" s="61" t="s">
        <v>284</v>
      </c>
      <c r="C6650" s="62">
        <v>2013</v>
      </c>
      <c r="D6650" s="61" t="s">
        <v>78</v>
      </c>
      <c r="E6650" s="62">
        <v>64</v>
      </c>
      <c r="F6650" s="63"/>
      <c r="G6650" s="62">
        <v>0</v>
      </c>
      <c r="H6650" s="62">
        <v>0</v>
      </c>
      <c r="I6650" s="63"/>
      <c r="J6650" s="63"/>
      <c r="K6650" s="62">
        <v>0</v>
      </c>
      <c r="L6650" s="63"/>
      <c r="M6650" s="63"/>
      <c r="N6650" s="63"/>
      <c r="O6650" s="63"/>
      <c r="P6650" s="63"/>
      <c r="Q6650" s="63"/>
      <c r="R6650" s="63"/>
      <c r="S6650" s="63"/>
      <c r="T6650" s="63"/>
      <c r="U6650" s="63"/>
      <c r="V6650" s="63"/>
      <c r="W6650" s="63"/>
      <c r="X6650" s="63"/>
      <c r="Y6650" s="63"/>
      <c r="Z6650" s="62">
        <v>0</v>
      </c>
      <c r="AA6650" s="63"/>
      <c r="AB6650" s="63"/>
      <c r="AC6650" s="62">
        <v>0</v>
      </c>
    </row>
    <row r="6651" spans="1:29" x14ac:dyDescent="0.25">
      <c r="A6651" s="61" t="s">
        <v>374</v>
      </c>
      <c r="B6651" s="61" t="s">
        <v>375</v>
      </c>
      <c r="C6651" s="62">
        <v>2006</v>
      </c>
      <c r="D6651" s="61" t="s">
        <v>75</v>
      </c>
      <c r="E6651" s="62">
        <v>12</v>
      </c>
      <c r="F6651" s="62">
        <v>8227</v>
      </c>
      <c r="G6651" s="62">
        <v>1746</v>
      </c>
      <c r="H6651" s="62">
        <v>12.13</v>
      </c>
      <c r="I6651" s="62">
        <v>685.58</v>
      </c>
      <c r="J6651" s="62">
        <v>7651.11</v>
      </c>
      <c r="K6651" s="62">
        <v>0</v>
      </c>
      <c r="L6651" s="63"/>
      <c r="M6651" s="63"/>
      <c r="N6651" s="63"/>
      <c r="O6651" s="63"/>
      <c r="P6651" s="63"/>
      <c r="Q6651" s="63"/>
      <c r="R6651" s="63"/>
      <c r="S6651" s="63"/>
      <c r="T6651" s="63"/>
      <c r="U6651" s="63"/>
      <c r="V6651" s="63"/>
      <c r="W6651" s="63"/>
      <c r="X6651" s="63"/>
      <c r="Y6651" s="63"/>
      <c r="Z6651" s="62">
        <v>862</v>
      </c>
      <c r="AA6651" s="62">
        <v>7522</v>
      </c>
      <c r="AB6651" s="62">
        <v>52.24</v>
      </c>
      <c r="AC6651" s="62">
        <v>71.83</v>
      </c>
    </row>
    <row r="6652" spans="1:29" x14ac:dyDescent="0.25">
      <c r="A6652" s="61" t="s">
        <v>84</v>
      </c>
      <c r="B6652" s="61" t="s">
        <v>85</v>
      </c>
      <c r="C6652" s="62">
        <v>2016</v>
      </c>
      <c r="D6652" s="61" t="s">
        <v>89</v>
      </c>
      <c r="E6652" s="62">
        <v>100</v>
      </c>
      <c r="F6652" s="62">
        <v>692256</v>
      </c>
      <c r="G6652" s="62">
        <v>149462</v>
      </c>
      <c r="H6652" s="62">
        <v>124.55</v>
      </c>
      <c r="I6652" s="62">
        <v>6922.56</v>
      </c>
      <c r="J6652" s="62">
        <v>643798.07999999996</v>
      </c>
      <c r="K6652" s="62">
        <v>0</v>
      </c>
      <c r="L6652" s="62">
        <v>0</v>
      </c>
      <c r="M6652" s="62">
        <v>0</v>
      </c>
      <c r="N6652" s="63"/>
      <c r="O6652" s="63"/>
      <c r="P6652" s="63"/>
      <c r="Q6652" s="63"/>
      <c r="R6652" s="63"/>
      <c r="S6652" s="63"/>
      <c r="T6652" s="63"/>
      <c r="U6652" s="63"/>
      <c r="V6652" s="63"/>
      <c r="W6652" s="63"/>
      <c r="X6652" s="63"/>
      <c r="Y6652" s="63"/>
      <c r="Z6652" s="62">
        <v>3346</v>
      </c>
      <c r="AA6652" s="62">
        <v>17669</v>
      </c>
      <c r="AB6652" s="62">
        <v>14.72</v>
      </c>
      <c r="AC6652" s="62">
        <v>33.46</v>
      </c>
    </row>
    <row r="6653" spans="1:29" x14ac:dyDescent="0.25">
      <c r="A6653" s="61" t="s">
        <v>178</v>
      </c>
      <c r="B6653" s="61" t="s">
        <v>179</v>
      </c>
      <c r="C6653" s="62">
        <v>2014</v>
      </c>
      <c r="D6653" s="61" t="s">
        <v>78</v>
      </c>
      <c r="E6653" s="62">
        <v>48</v>
      </c>
      <c r="F6653" s="62">
        <v>184371</v>
      </c>
      <c r="G6653" s="62">
        <v>31546</v>
      </c>
      <c r="H6653" s="62">
        <v>54.77</v>
      </c>
      <c r="I6653" s="62">
        <v>3841.06</v>
      </c>
      <c r="J6653" s="62">
        <v>171465.03</v>
      </c>
      <c r="K6653" s="62">
        <v>34764.31</v>
      </c>
      <c r="L6653" s="62">
        <v>39016</v>
      </c>
      <c r="M6653" s="62">
        <v>67.739999999999995</v>
      </c>
      <c r="N6653" s="62">
        <v>724.26</v>
      </c>
      <c r="O6653" s="62">
        <v>419233.2</v>
      </c>
      <c r="P6653" s="63"/>
      <c r="Q6653" s="63"/>
      <c r="R6653" s="63"/>
      <c r="S6653" s="63"/>
      <c r="T6653" s="63"/>
      <c r="U6653" s="63"/>
      <c r="V6653" s="63"/>
      <c r="W6653" s="63"/>
      <c r="X6653" s="63"/>
      <c r="Y6653" s="63"/>
      <c r="Z6653" s="62">
        <v>2.74</v>
      </c>
      <c r="AA6653" s="62">
        <v>18496</v>
      </c>
      <c r="AB6653" s="62">
        <v>32.11</v>
      </c>
      <c r="AC6653" s="62">
        <v>0.06</v>
      </c>
    </row>
    <row r="6654" spans="1:29" x14ac:dyDescent="0.25">
      <c r="A6654" s="61" t="s">
        <v>204</v>
      </c>
      <c r="B6654" s="61" t="s">
        <v>205</v>
      </c>
      <c r="C6654" s="62">
        <v>2017</v>
      </c>
      <c r="D6654" s="61" t="s">
        <v>89</v>
      </c>
      <c r="E6654" s="62">
        <v>100</v>
      </c>
      <c r="F6654" s="62">
        <v>1138000</v>
      </c>
      <c r="G6654" s="62">
        <v>180651</v>
      </c>
      <c r="H6654" s="62">
        <v>150.54</v>
      </c>
      <c r="I6654" s="62">
        <v>11380</v>
      </c>
      <c r="J6654" s="62">
        <v>1058340</v>
      </c>
      <c r="K6654" s="62">
        <v>0</v>
      </c>
      <c r="L6654" s="63"/>
      <c r="M6654" s="63"/>
      <c r="N6654" s="63"/>
      <c r="O6654" s="63"/>
      <c r="P6654" s="63"/>
      <c r="Q6654" s="63"/>
      <c r="R6654" s="63"/>
      <c r="S6654" s="63"/>
      <c r="T6654" s="63"/>
      <c r="U6654" s="63"/>
      <c r="V6654" s="63"/>
      <c r="W6654" s="63"/>
      <c r="X6654" s="63"/>
      <c r="Y6654" s="63"/>
      <c r="Z6654" s="62">
        <v>477824</v>
      </c>
      <c r="AA6654" s="62">
        <v>51949</v>
      </c>
      <c r="AB6654" s="62">
        <v>43.29</v>
      </c>
      <c r="AC6654" s="62">
        <v>4778.24</v>
      </c>
    </row>
    <row r="6655" spans="1:29" x14ac:dyDescent="0.25">
      <c r="A6655" s="61" t="s">
        <v>190</v>
      </c>
      <c r="B6655" s="61" t="s">
        <v>191</v>
      </c>
      <c r="C6655" s="62">
        <v>2004</v>
      </c>
      <c r="D6655" s="61" t="s">
        <v>175</v>
      </c>
      <c r="E6655" s="62">
        <v>6</v>
      </c>
      <c r="F6655" s="63"/>
      <c r="G6655" s="63"/>
      <c r="H6655" s="63"/>
      <c r="I6655" s="63"/>
      <c r="J6655" s="63"/>
      <c r="K6655" s="62">
        <v>0</v>
      </c>
      <c r="L6655" s="63"/>
      <c r="M6655" s="63"/>
      <c r="N6655" s="63"/>
      <c r="O6655" s="63"/>
      <c r="P6655" s="63"/>
      <c r="Q6655" s="63"/>
      <c r="R6655" s="63"/>
      <c r="S6655" s="63"/>
      <c r="T6655" s="63"/>
      <c r="U6655" s="63"/>
      <c r="V6655" s="63"/>
      <c r="W6655" s="63"/>
      <c r="X6655" s="63"/>
      <c r="Y6655" s="63"/>
      <c r="Z6655" s="62">
        <v>0</v>
      </c>
      <c r="AA6655" s="63"/>
      <c r="AB6655" s="63"/>
      <c r="AC6655" s="62">
        <v>0</v>
      </c>
    </row>
    <row r="6656" spans="1:29" ht="45" x14ac:dyDescent="0.25">
      <c r="A6656" s="61" t="s">
        <v>344</v>
      </c>
      <c r="B6656" s="61" t="s">
        <v>345</v>
      </c>
      <c r="C6656" s="62">
        <v>2011</v>
      </c>
      <c r="D6656" s="61" t="s">
        <v>75</v>
      </c>
      <c r="E6656" s="62">
        <v>6</v>
      </c>
      <c r="F6656" s="63"/>
      <c r="G6656" s="63"/>
      <c r="H6656" s="63"/>
      <c r="I6656" s="63"/>
      <c r="J6656" s="63"/>
      <c r="K6656" s="62">
        <v>0</v>
      </c>
      <c r="L6656" s="63"/>
      <c r="M6656" s="63"/>
      <c r="N6656" s="63"/>
      <c r="O6656" s="63"/>
      <c r="P6656" s="63"/>
      <c r="Q6656" s="63"/>
      <c r="R6656" s="63"/>
      <c r="S6656" s="63"/>
      <c r="T6656" s="63"/>
      <c r="U6656" s="63"/>
      <c r="V6656" s="63"/>
      <c r="W6656" s="63"/>
      <c r="X6656" s="63"/>
      <c r="Y6656" s="63"/>
      <c r="Z6656" s="62">
        <v>0</v>
      </c>
      <c r="AA6656" s="63"/>
      <c r="AB6656" s="63"/>
      <c r="AC6656" s="62">
        <v>0</v>
      </c>
    </row>
    <row r="6657" spans="1:29" ht="30" x14ac:dyDescent="0.25">
      <c r="A6657" s="61" t="s">
        <v>255</v>
      </c>
      <c r="B6657" s="61" t="s">
        <v>256</v>
      </c>
      <c r="C6657" s="62">
        <v>2012</v>
      </c>
      <c r="D6657" s="61" t="s">
        <v>72</v>
      </c>
      <c r="E6657" s="62">
        <v>80</v>
      </c>
      <c r="F6657" s="62">
        <v>633600</v>
      </c>
      <c r="G6657" s="62">
        <v>108073</v>
      </c>
      <c r="H6657" s="62">
        <v>112.58</v>
      </c>
      <c r="I6657" s="62">
        <v>7920</v>
      </c>
      <c r="J6657" s="62">
        <v>589248</v>
      </c>
      <c r="K6657" s="62">
        <v>0</v>
      </c>
      <c r="L6657" s="63"/>
      <c r="M6657" s="63"/>
      <c r="N6657" s="63"/>
      <c r="O6657" s="63"/>
      <c r="P6657" s="63"/>
      <c r="Q6657" s="63"/>
      <c r="R6657" s="63"/>
      <c r="S6657" s="63"/>
      <c r="T6657" s="63"/>
      <c r="U6657" s="63"/>
      <c r="V6657" s="63"/>
      <c r="W6657" s="63"/>
      <c r="X6657" s="63"/>
      <c r="Y6657" s="63"/>
      <c r="Z6657" s="62">
        <v>2119.9499999999998</v>
      </c>
      <c r="AA6657" s="62">
        <v>39677</v>
      </c>
      <c r="AB6657" s="62">
        <v>41.33</v>
      </c>
      <c r="AC6657" s="62">
        <v>26.5</v>
      </c>
    </row>
    <row r="6658" spans="1:29" ht="30" x14ac:dyDescent="0.25">
      <c r="A6658" s="61" t="s">
        <v>73</v>
      </c>
      <c r="B6658" s="61" t="s">
        <v>74</v>
      </c>
      <c r="C6658" s="62">
        <v>2007</v>
      </c>
      <c r="D6658" s="61" t="s">
        <v>78</v>
      </c>
      <c r="E6658" s="62">
        <v>48</v>
      </c>
      <c r="F6658" s="62">
        <v>568763</v>
      </c>
      <c r="G6658" s="62">
        <v>110013</v>
      </c>
      <c r="H6658" s="62">
        <v>190.99</v>
      </c>
      <c r="I6658" s="62">
        <v>11849.23</v>
      </c>
      <c r="J6658" s="62">
        <v>528949.59</v>
      </c>
      <c r="K6658" s="62">
        <v>0</v>
      </c>
      <c r="L6658" s="62">
        <v>222</v>
      </c>
      <c r="M6658" s="62">
        <v>0.39</v>
      </c>
      <c r="N6658" s="63"/>
      <c r="O6658" s="63"/>
      <c r="P6658" s="63"/>
      <c r="Q6658" s="63"/>
      <c r="R6658" s="63"/>
      <c r="S6658" s="63"/>
      <c r="T6658" s="63"/>
      <c r="U6658" s="63"/>
      <c r="V6658" s="63"/>
      <c r="W6658" s="63"/>
      <c r="X6658" s="63"/>
      <c r="Y6658" s="63"/>
      <c r="Z6658" s="62">
        <v>0</v>
      </c>
      <c r="AA6658" s="62">
        <v>4367</v>
      </c>
      <c r="AB6658" s="62">
        <v>7.58</v>
      </c>
      <c r="AC6658" s="62">
        <v>0</v>
      </c>
    </row>
    <row r="6659" spans="1:29" x14ac:dyDescent="0.25">
      <c r="A6659" s="61" t="s">
        <v>289</v>
      </c>
      <c r="B6659" s="61" t="s">
        <v>290</v>
      </c>
      <c r="C6659" s="62">
        <v>2011</v>
      </c>
      <c r="D6659" s="61" t="s">
        <v>89</v>
      </c>
      <c r="E6659" s="62">
        <v>40</v>
      </c>
      <c r="F6659" s="62">
        <v>196160</v>
      </c>
      <c r="G6659" s="62">
        <v>23523</v>
      </c>
      <c r="H6659" s="62">
        <v>49.01</v>
      </c>
      <c r="I6659" s="62">
        <v>4904</v>
      </c>
      <c r="J6659" s="62">
        <v>182428.79999999999</v>
      </c>
      <c r="K6659" s="62">
        <v>0</v>
      </c>
      <c r="L6659" s="62">
        <v>34540</v>
      </c>
      <c r="M6659" s="62">
        <v>71.959999999999994</v>
      </c>
      <c r="N6659" s="63"/>
      <c r="O6659" s="63"/>
      <c r="P6659" s="63"/>
      <c r="Q6659" s="63"/>
      <c r="R6659" s="63"/>
      <c r="S6659" s="63"/>
      <c r="T6659" s="63"/>
      <c r="U6659" s="63"/>
      <c r="V6659" s="63"/>
      <c r="W6659" s="63"/>
      <c r="X6659" s="63"/>
      <c r="Y6659" s="63"/>
      <c r="Z6659" s="62">
        <v>114.3</v>
      </c>
      <c r="AA6659" s="62">
        <v>10163</v>
      </c>
      <c r="AB6659" s="62">
        <v>21.17</v>
      </c>
      <c r="AC6659" s="62">
        <v>2.86</v>
      </c>
    </row>
    <row r="6660" spans="1:29" ht="30" x14ac:dyDescent="0.25">
      <c r="A6660" s="61" t="s">
        <v>542</v>
      </c>
      <c r="B6660" s="61" t="s">
        <v>543</v>
      </c>
      <c r="C6660" s="62">
        <v>2015</v>
      </c>
      <c r="D6660" s="61" t="s">
        <v>78</v>
      </c>
      <c r="E6660" s="62">
        <v>46</v>
      </c>
      <c r="F6660" s="62">
        <v>312351</v>
      </c>
      <c r="G6660" s="62">
        <v>79393</v>
      </c>
      <c r="H6660" s="62">
        <v>143.83000000000001</v>
      </c>
      <c r="I6660" s="62">
        <v>6790.24</v>
      </c>
      <c r="J6660" s="62">
        <v>290486.43</v>
      </c>
      <c r="K6660" s="62">
        <v>0</v>
      </c>
      <c r="L6660" s="63"/>
      <c r="M6660" s="63"/>
      <c r="N6660" s="63"/>
      <c r="O6660" s="63"/>
      <c r="P6660" s="63"/>
      <c r="Q6660" s="63"/>
      <c r="R6660" s="63"/>
      <c r="S6660" s="63"/>
      <c r="T6660" s="63"/>
      <c r="U6660" s="63"/>
      <c r="V6660" s="63"/>
      <c r="W6660" s="63"/>
      <c r="X6660" s="63"/>
      <c r="Y6660" s="63"/>
      <c r="Z6660" s="62">
        <v>141.5</v>
      </c>
      <c r="AA6660" s="62">
        <v>3715</v>
      </c>
      <c r="AB6660" s="62">
        <v>6.73</v>
      </c>
      <c r="AC6660" s="62">
        <v>3.08</v>
      </c>
    </row>
    <row r="6661" spans="1:29" x14ac:dyDescent="0.25">
      <c r="A6661" s="61" t="s">
        <v>70</v>
      </c>
      <c r="B6661" s="61" t="s">
        <v>71</v>
      </c>
      <c r="C6661" s="62">
        <v>2012</v>
      </c>
      <c r="D6661" s="61" t="s">
        <v>86</v>
      </c>
      <c r="E6661" s="62">
        <v>131</v>
      </c>
      <c r="F6661" s="62">
        <v>840671</v>
      </c>
      <c r="G6661" s="62">
        <v>117223</v>
      </c>
      <c r="H6661" s="62">
        <v>74.569999999999993</v>
      </c>
      <c r="I6661" s="62">
        <v>6417.34</v>
      </c>
      <c r="J6661" s="62">
        <v>781824.03</v>
      </c>
      <c r="K6661" s="62">
        <v>85910</v>
      </c>
      <c r="L6661" s="62">
        <v>147077</v>
      </c>
      <c r="M6661" s="62">
        <v>93.56</v>
      </c>
      <c r="N6661" s="62">
        <v>655.8</v>
      </c>
      <c r="O6661" s="62">
        <v>1036014.46</v>
      </c>
      <c r="P6661" s="63"/>
      <c r="Q6661" s="63"/>
      <c r="R6661" s="63"/>
      <c r="S6661" s="63"/>
      <c r="T6661" s="63"/>
      <c r="U6661" s="63"/>
      <c r="V6661" s="63"/>
      <c r="W6661" s="63"/>
      <c r="X6661" s="63"/>
      <c r="Y6661" s="63"/>
      <c r="Z6661" s="62">
        <v>12939</v>
      </c>
      <c r="AA6661" s="62">
        <v>90857</v>
      </c>
      <c r="AB6661" s="62">
        <v>57.8</v>
      </c>
      <c r="AC6661" s="62">
        <v>98.77</v>
      </c>
    </row>
    <row r="6662" spans="1:29" ht="30" x14ac:dyDescent="0.25">
      <c r="A6662" s="61" t="s">
        <v>120</v>
      </c>
      <c r="B6662" s="61" t="s">
        <v>121</v>
      </c>
      <c r="C6662" s="62">
        <v>2007</v>
      </c>
      <c r="D6662" s="61" t="s">
        <v>78</v>
      </c>
      <c r="E6662" s="62">
        <v>68</v>
      </c>
      <c r="F6662" s="62">
        <v>740296</v>
      </c>
      <c r="G6662" s="62">
        <v>110009</v>
      </c>
      <c r="H6662" s="62">
        <v>134.81</v>
      </c>
      <c r="I6662" s="62">
        <v>10886.71</v>
      </c>
      <c r="J6662" s="62">
        <v>688475.28</v>
      </c>
      <c r="K6662" s="62">
        <v>0</v>
      </c>
      <c r="L6662" s="62">
        <v>0</v>
      </c>
      <c r="M6662" s="62">
        <v>0</v>
      </c>
      <c r="N6662" s="63"/>
      <c r="O6662" s="63"/>
      <c r="P6662" s="63"/>
      <c r="Q6662" s="63"/>
      <c r="R6662" s="63"/>
      <c r="S6662" s="63"/>
      <c r="T6662" s="63"/>
      <c r="U6662" s="63"/>
      <c r="V6662" s="63"/>
      <c r="W6662" s="63"/>
      <c r="X6662" s="63"/>
      <c r="Y6662" s="63"/>
      <c r="Z6662" s="62">
        <v>354690</v>
      </c>
      <c r="AA6662" s="62">
        <v>20204</v>
      </c>
      <c r="AB6662" s="62">
        <v>24.76</v>
      </c>
      <c r="AC6662" s="62">
        <v>5216.03</v>
      </c>
    </row>
    <row r="6663" spans="1:29" x14ac:dyDescent="0.25">
      <c r="A6663" s="61" t="s">
        <v>471</v>
      </c>
      <c r="B6663" s="61" t="s">
        <v>472</v>
      </c>
      <c r="C6663" s="62">
        <v>2014</v>
      </c>
      <c r="D6663" s="61" t="s">
        <v>99</v>
      </c>
      <c r="E6663" s="62">
        <v>40</v>
      </c>
      <c r="F6663" s="62">
        <v>27676</v>
      </c>
      <c r="G6663" s="62">
        <v>4778</v>
      </c>
      <c r="H6663" s="62">
        <v>9.9499999999999993</v>
      </c>
      <c r="I6663" s="62">
        <v>691.9</v>
      </c>
      <c r="J6663" s="62">
        <v>25738.68</v>
      </c>
      <c r="K6663" s="62">
        <v>16150.04</v>
      </c>
      <c r="L6663" s="62">
        <v>23932</v>
      </c>
      <c r="M6663" s="62">
        <v>49.86</v>
      </c>
      <c r="N6663" s="62">
        <v>403.75</v>
      </c>
      <c r="O6663" s="62">
        <v>194758.17</v>
      </c>
      <c r="P6663" s="63"/>
      <c r="Q6663" s="63"/>
      <c r="R6663" s="63"/>
      <c r="S6663" s="63"/>
      <c r="T6663" s="63"/>
      <c r="U6663" s="63"/>
      <c r="V6663" s="63"/>
      <c r="W6663" s="63"/>
      <c r="X6663" s="63"/>
      <c r="Y6663" s="63"/>
      <c r="Z6663" s="62">
        <v>91700</v>
      </c>
      <c r="AA6663" s="62">
        <v>9649</v>
      </c>
      <c r="AB6663" s="62">
        <v>20.100000000000001</v>
      </c>
      <c r="AC6663" s="62">
        <v>2292.5</v>
      </c>
    </row>
    <row r="6664" spans="1:29" x14ac:dyDescent="0.25">
      <c r="A6664" s="61" t="s">
        <v>212</v>
      </c>
      <c r="B6664" s="61" t="s">
        <v>213</v>
      </c>
      <c r="C6664" s="62">
        <v>2011</v>
      </c>
      <c r="D6664" s="61" t="s">
        <v>78</v>
      </c>
      <c r="E6664" s="62">
        <v>40</v>
      </c>
      <c r="F6664" s="62">
        <v>215460</v>
      </c>
      <c r="G6664" s="62">
        <v>27033</v>
      </c>
      <c r="H6664" s="62">
        <v>56.32</v>
      </c>
      <c r="I6664" s="62">
        <v>5386.5</v>
      </c>
      <c r="J6664" s="62">
        <v>200377.8</v>
      </c>
      <c r="K6664" s="62">
        <v>0</v>
      </c>
      <c r="L6664" s="63"/>
      <c r="M6664" s="63"/>
      <c r="N6664" s="63"/>
      <c r="O6664" s="63"/>
      <c r="P6664" s="63"/>
      <c r="Q6664" s="63"/>
      <c r="R6664" s="63"/>
      <c r="S6664" s="63"/>
      <c r="T6664" s="63"/>
      <c r="U6664" s="63"/>
      <c r="V6664" s="63"/>
      <c r="W6664" s="63"/>
      <c r="X6664" s="63"/>
      <c r="Y6664" s="63"/>
      <c r="Z6664" s="62">
        <v>52877</v>
      </c>
      <c r="AA6664" s="62">
        <v>5817</v>
      </c>
      <c r="AB6664" s="62">
        <v>12.12</v>
      </c>
      <c r="AC6664" s="62">
        <v>1321.93</v>
      </c>
    </row>
    <row r="6665" spans="1:29" ht="45" x14ac:dyDescent="0.25">
      <c r="A6665" s="61" t="s">
        <v>109</v>
      </c>
      <c r="B6665" s="61" t="s">
        <v>110</v>
      </c>
      <c r="C6665" s="62">
        <v>2018</v>
      </c>
      <c r="D6665" s="61" t="s">
        <v>78</v>
      </c>
      <c r="E6665" s="62">
        <v>20</v>
      </c>
      <c r="F6665" s="62">
        <v>52910</v>
      </c>
      <c r="G6665" s="62">
        <v>17700</v>
      </c>
      <c r="H6665" s="62">
        <v>73.75</v>
      </c>
      <c r="I6665" s="62">
        <v>2645.5</v>
      </c>
      <c r="J6665" s="62">
        <v>49206.3</v>
      </c>
      <c r="K6665" s="62">
        <v>0</v>
      </c>
      <c r="L6665" s="63"/>
      <c r="M6665" s="63"/>
      <c r="N6665" s="63"/>
      <c r="O6665" s="63"/>
      <c r="P6665" s="62">
        <v>1254</v>
      </c>
      <c r="Q6665" s="62">
        <v>2001</v>
      </c>
      <c r="R6665" s="62">
        <v>8.34</v>
      </c>
      <c r="S6665" s="62">
        <v>62</v>
      </c>
      <c r="T6665" s="62">
        <v>15886.93</v>
      </c>
      <c r="U6665" s="63"/>
      <c r="V6665" s="63"/>
      <c r="W6665" s="63"/>
      <c r="X6665" s="63"/>
      <c r="Y6665" s="63"/>
      <c r="Z6665" s="62">
        <v>5.35</v>
      </c>
      <c r="AA6665" s="62">
        <v>1130</v>
      </c>
      <c r="AB6665" s="62">
        <v>4.71</v>
      </c>
      <c r="AC6665" s="62">
        <v>0.27</v>
      </c>
    </row>
    <row r="6666" spans="1:29" x14ac:dyDescent="0.25">
      <c r="A6666" s="61" t="s">
        <v>462</v>
      </c>
      <c r="B6666" s="61" t="s">
        <v>463</v>
      </c>
      <c r="C6666" s="62">
        <v>2005</v>
      </c>
      <c r="D6666" s="61" t="s">
        <v>135</v>
      </c>
      <c r="E6666" s="62">
        <v>72</v>
      </c>
      <c r="F6666" s="62">
        <v>315000</v>
      </c>
      <c r="G6666" s="62">
        <v>40582</v>
      </c>
      <c r="H6666" s="62">
        <v>46.97</v>
      </c>
      <c r="I6666" s="62">
        <v>4375</v>
      </c>
      <c r="J6666" s="62">
        <v>292950</v>
      </c>
      <c r="K6666" s="62">
        <v>88713.87</v>
      </c>
      <c r="L6666" s="62">
        <v>125760</v>
      </c>
      <c r="M6666" s="62">
        <v>145.56</v>
      </c>
      <c r="N6666" s="62">
        <v>1232.1400000000001</v>
      </c>
      <c r="O6666" s="62">
        <v>1069827.17</v>
      </c>
      <c r="P6666" s="63"/>
      <c r="Q6666" s="63"/>
      <c r="R6666" s="63"/>
      <c r="S6666" s="63"/>
      <c r="T6666" s="63"/>
      <c r="U6666" s="63"/>
      <c r="V6666" s="63"/>
      <c r="W6666" s="63"/>
      <c r="X6666" s="63"/>
      <c r="Y6666" s="63"/>
      <c r="Z6666" s="62">
        <v>630</v>
      </c>
      <c r="AA6666" s="62">
        <v>46916</v>
      </c>
      <c r="AB6666" s="62">
        <v>54.3</v>
      </c>
      <c r="AC6666" s="62">
        <v>8.75</v>
      </c>
    </row>
    <row r="6667" spans="1:29" x14ac:dyDescent="0.25">
      <c r="A6667" s="61" t="s">
        <v>241</v>
      </c>
      <c r="B6667" s="61" t="s">
        <v>242</v>
      </c>
      <c r="C6667" s="62">
        <v>2006</v>
      </c>
      <c r="D6667" s="61" t="s">
        <v>78</v>
      </c>
      <c r="E6667" s="62">
        <v>84</v>
      </c>
      <c r="F6667" s="62">
        <v>624200</v>
      </c>
      <c r="G6667" s="62">
        <v>105754</v>
      </c>
      <c r="H6667" s="62">
        <v>104.91</v>
      </c>
      <c r="I6667" s="62">
        <v>7430.95</v>
      </c>
      <c r="J6667" s="62">
        <v>580506</v>
      </c>
      <c r="K6667" s="62">
        <v>0</v>
      </c>
      <c r="L6667" s="63"/>
      <c r="M6667" s="63"/>
      <c r="N6667" s="63"/>
      <c r="O6667" s="63"/>
      <c r="P6667" s="63"/>
      <c r="Q6667" s="63"/>
      <c r="R6667" s="63"/>
      <c r="S6667" s="63"/>
      <c r="T6667" s="63"/>
      <c r="U6667" s="63"/>
      <c r="V6667" s="63"/>
      <c r="W6667" s="63"/>
      <c r="X6667" s="63"/>
      <c r="Y6667" s="63"/>
      <c r="Z6667" s="62">
        <v>138960</v>
      </c>
      <c r="AA6667" s="62">
        <v>10636</v>
      </c>
      <c r="AB6667" s="62">
        <v>10.55</v>
      </c>
      <c r="AC6667" s="62">
        <v>1654.29</v>
      </c>
    </row>
    <row r="6668" spans="1:29" x14ac:dyDescent="0.25">
      <c r="A6668" s="61" t="s">
        <v>281</v>
      </c>
      <c r="B6668" s="61" t="s">
        <v>282</v>
      </c>
      <c r="C6668" s="62">
        <v>2009</v>
      </c>
      <c r="D6668" s="61" t="s">
        <v>86</v>
      </c>
      <c r="E6668" s="62">
        <v>12</v>
      </c>
      <c r="F6668" s="63"/>
      <c r="G6668" s="63"/>
      <c r="H6668" s="63"/>
      <c r="I6668" s="63"/>
      <c r="J6668" s="63"/>
      <c r="K6668" s="62">
        <v>0</v>
      </c>
      <c r="L6668" s="63"/>
      <c r="M6668" s="63"/>
      <c r="N6668" s="63"/>
      <c r="O6668" s="63"/>
      <c r="P6668" s="63"/>
      <c r="Q6668" s="63"/>
      <c r="R6668" s="63"/>
      <c r="S6668" s="63"/>
      <c r="T6668" s="63"/>
      <c r="U6668" s="63"/>
      <c r="V6668" s="63"/>
      <c r="W6668" s="63"/>
      <c r="X6668" s="63"/>
      <c r="Y6668" s="63"/>
      <c r="Z6668" s="62">
        <v>76600</v>
      </c>
      <c r="AA6668" s="62">
        <v>6650</v>
      </c>
      <c r="AB6668" s="62">
        <v>46.18</v>
      </c>
      <c r="AC6668" s="62">
        <v>6383.33</v>
      </c>
    </row>
    <row r="6669" spans="1:29" x14ac:dyDescent="0.25">
      <c r="A6669" s="61" t="s">
        <v>289</v>
      </c>
      <c r="B6669" s="61" t="s">
        <v>290</v>
      </c>
      <c r="C6669" s="62">
        <v>2009</v>
      </c>
      <c r="D6669" s="61" t="s">
        <v>78</v>
      </c>
      <c r="E6669" s="62">
        <v>25</v>
      </c>
      <c r="F6669" s="62">
        <v>59372</v>
      </c>
      <c r="G6669" s="62">
        <v>8185</v>
      </c>
      <c r="H6669" s="62">
        <v>27.28</v>
      </c>
      <c r="I6669" s="62">
        <v>2374.88</v>
      </c>
      <c r="J6669" s="62">
        <v>55215.96</v>
      </c>
      <c r="K6669" s="62">
        <v>164.89</v>
      </c>
      <c r="L6669" s="62">
        <v>15390</v>
      </c>
      <c r="M6669" s="62">
        <v>51.3</v>
      </c>
      <c r="N6669" s="63"/>
      <c r="O6669" s="63"/>
      <c r="P6669" s="63"/>
      <c r="Q6669" s="63"/>
      <c r="R6669" s="63"/>
      <c r="S6669" s="63"/>
      <c r="T6669" s="63"/>
      <c r="U6669" s="63"/>
      <c r="V6669" s="63"/>
      <c r="W6669" s="63"/>
      <c r="X6669" s="63"/>
      <c r="Y6669" s="63"/>
      <c r="Z6669" s="62">
        <v>100.53</v>
      </c>
      <c r="AA6669" s="62">
        <v>7060</v>
      </c>
      <c r="AB6669" s="62">
        <v>23.53</v>
      </c>
      <c r="AC6669" s="62">
        <v>4.0199999999999996</v>
      </c>
    </row>
    <row r="6670" spans="1:29" ht="30" x14ac:dyDescent="0.25">
      <c r="A6670" s="61" t="s">
        <v>165</v>
      </c>
      <c r="B6670" s="61" t="s">
        <v>166</v>
      </c>
      <c r="C6670" s="62">
        <v>2003</v>
      </c>
      <c r="D6670" s="61" t="s">
        <v>75</v>
      </c>
      <c r="E6670" s="62">
        <v>4</v>
      </c>
      <c r="F6670" s="62">
        <v>131</v>
      </c>
      <c r="G6670" s="62">
        <v>53</v>
      </c>
      <c r="H6670" s="62">
        <v>1.1000000000000001</v>
      </c>
      <c r="I6670" s="62">
        <v>32.75</v>
      </c>
      <c r="J6670" s="62">
        <v>121.83</v>
      </c>
      <c r="K6670" s="62">
        <v>0</v>
      </c>
      <c r="L6670" s="63"/>
      <c r="M6670" s="63"/>
      <c r="N6670" s="63"/>
      <c r="O6670" s="63"/>
      <c r="P6670" s="63"/>
      <c r="Q6670" s="63"/>
      <c r="R6670" s="63"/>
      <c r="S6670" s="63"/>
      <c r="T6670" s="63"/>
      <c r="U6670" s="63"/>
      <c r="V6670" s="63"/>
      <c r="W6670" s="63"/>
      <c r="X6670" s="63"/>
      <c r="Y6670" s="63"/>
      <c r="Z6670" s="62">
        <v>294</v>
      </c>
      <c r="AA6670" s="62">
        <v>794</v>
      </c>
      <c r="AB6670" s="62">
        <v>16.54</v>
      </c>
      <c r="AC6670" s="62">
        <v>73.5</v>
      </c>
    </row>
    <row r="6671" spans="1:29" ht="30" x14ac:dyDescent="0.25">
      <c r="A6671" s="61" t="s">
        <v>311</v>
      </c>
      <c r="B6671" s="61" t="s">
        <v>312</v>
      </c>
      <c r="C6671" s="62">
        <v>2015</v>
      </c>
      <c r="D6671" s="61" t="s">
        <v>89</v>
      </c>
      <c r="E6671" s="62">
        <v>124</v>
      </c>
      <c r="F6671" s="62">
        <v>1123920</v>
      </c>
      <c r="G6671" s="62">
        <v>160625</v>
      </c>
      <c r="H6671" s="62">
        <v>107.95</v>
      </c>
      <c r="I6671" s="62">
        <v>9063.8700000000008</v>
      </c>
      <c r="J6671" s="62">
        <v>1045245.6</v>
      </c>
      <c r="K6671" s="62">
        <v>0</v>
      </c>
      <c r="L6671" s="63"/>
      <c r="M6671" s="63"/>
      <c r="N6671" s="63"/>
      <c r="O6671" s="63"/>
      <c r="P6671" s="63"/>
      <c r="Q6671" s="63"/>
      <c r="R6671" s="63"/>
      <c r="S6671" s="63"/>
      <c r="T6671" s="63"/>
      <c r="U6671" s="63"/>
      <c r="V6671" s="63"/>
      <c r="W6671" s="63"/>
      <c r="X6671" s="63"/>
      <c r="Y6671" s="63"/>
      <c r="Z6671" s="62">
        <v>543480.89</v>
      </c>
      <c r="AA6671" s="62">
        <v>120930</v>
      </c>
      <c r="AB6671" s="62">
        <v>81.27</v>
      </c>
      <c r="AC6671" s="62">
        <v>4382.91</v>
      </c>
    </row>
    <row r="6672" spans="1:29" x14ac:dyDescent="0.25">
      <c r="A6672" s="61" t="s">
        <v>79</v>
      </c>
      <c r="B6672" s="61" t="s">
        <v>80</v>
      </c>
      <c r="C6672" s="62">
        <v>2005</v>
      </c>
      <c r="D6672" s="61" t="s">
        <v>419</v>
      </c>
      <c r="E6672" s="62">
        <v>16</v>
      </c>
      <c r="F6672" s="63"/>
      <c r="G6672" s="63"/>
      <c r="H6672" s="63"/>
      <c r="I6672" s="63"/>
      <c r="J6672" s="63"/>
      <c r="K6672" s="62">
        <v>0</v>
      </c>
      <c r="L6672" s="63"/>
      <c r="M6672" s="63"/>
      <c r="N6672" s="63"/>
      <c r="O6672" s="63"/>
      <c r="P6672" s="63"/>
      <c r="Q6672" s="63"/>
      <c r="R6672" s="63"/>
      <c r="S6672" s="63"/>
      <c r="T6672" s="63"/>
      <c r="U6672" s="63"/>
      <c r="V6672" s="63"/>
      <c r="W6672" s="63"/>
      <c r="X6672" s="63"/>
      <c r="Y6672" s="63"/>
      <c r="Z6672" s="62">
        <v>0</v>
      </c>
      <c r="AA6672" s="63"/>
      <c r="AB6672" s="63"/>
      <c r="AC6672" s="62">
        <v>0</v>
      </c>
    </row>
    <row r="6673" spans="1:29" x14ac:dyDescent="0.25">
      <c r="A6673" s="61" t="s">
        <v>204</v>
      </c>
      <c r="B6673" s="61" t="s">
        <v>205</v>
      </c>
      <c r="C6673" s="62">
        <v>2018</v>
      </c>
      <c r="D6673" s="61" t="s">
        <v>99</v>
      </c>
      <c r="E6673" s="62">
        <v>40</v>
      </c>
      <c r="F6673" s="62">
        <v>223800</v>
      </c>
      <c r="G6673" s="62">
        <v>42125</v>
      </c>
      <c r="H6673" s="62">
        <v>87.76</v>
      </c>
      <c r="I6673" s="62">
        <v>5595</v>
      </c>
      <c r="J6673" s="62">
        <v>208134</v>
      </c>
      <c r="K6673" s="62">
        <v>0</v>
      </c>
      <c r="L6673" s="63"/>
      <c r="M6673" s="63"/>
      <c r="N6673" s="63"/>
      <c r="O6673" s="63"/>
      <c r="P6673" s="63"/>
      <c r="Q6673" s="63"/>
      <c r="R6673" s="63"/>
      <c r="S6673" s="63"/>
      <c r="T6673" s="63"/>
      <c r="U6673" s="63"/>
      <c r="V6673" s="63"/>
      <c r="W6673" s="63"/>
      <c r="X6673" s="63"/>
      <c r="Y6673" s="63"/>
      <c r="Z6673" s="62">
        <v>0</v>
      </c>
      <c r="AA6673" s="63"/>
      <c r="AB6673" s="63"/>
      <c r="AC6673" s="62">
        <v>0</v>
      </c>
    </row>
    <row r="6674" spans="1:29" x14ac:dyDescent="0.25">
      <c r="A6674" s="61" t="s">
        <v>291</v>
      </c>
      <c r="B6674" s="61" t="s">
        <v>292</v>
      </c>
      <c r="C6674" s="62">
        <v>2015</v>
      </c>
      <c r="D6674" s="61" t="s">
        <v>78</v>
      </c>
      <c r="E6674" s="62">
        <v>70</v>
      </c>
      <c r="F6674" s="62">
        <v>668850</v>
      </c>
      <c r="G6674" s="62">
        <v>123951</v>
      </c>
      <c r="H6674" s="62">
        <v>147.56</v>
      </c>
      <c r="I6674" s="62">
        <v>9555</v>
      </c>
      <c r="J6674" s="62">
        <v>622030.5</v>
      </c>
      <c r="K6674" s="62">
        <v>0</v>
      </c>
      <c r="L6674" s="63"/>
      <c r="M6674" s="63"/>
      <c r="N6674" s="63"/>
      <c r="O6674" s="63"/>
      <c r="P6674" s="63"/>
      <c r="Q6674" s="63"/>
      <c r="R6674" s="63"/>
      <c r="S6674" s="63"/>
      <c r="T6674" s="63"/>
      <c r="U6674" s="63"/>
      <c r="V6674" s="63"/>
      <c r="W6674" s="63"/>
      <c r="X6674" s="63"/>
      <c r="Y6674" s="63"/>
      <c r="Z6674" s="62">
        <v>182840</v>
      </c>
      <c r="AA6674" s="62">
        <v>5864</v>
      </c>
      <c r="AB6674" s="62">
        <v>6.98</v>
      </c>
      <c r="AC6674" s="62">
        <v>2612</v>
      </c>
    </row>
    <row r="6675" spans="1:29" x14ac:dyDescent="0.25">
      <c r="A6675" s="61" t="s">
        <v>102</v>
      </c>
      <c r="B6675" s="61" t="s">
        <v>103</v>
      </c>
      <c r="C6675" s="62">
        <v>2017</v>
      </c>
      <c r="D6675" s="61" t="s">
        <v>298</v>
      </c>
      <c r="E6675" s="62">
        <v>15</v>
      </c>
      <c r="F6675" s="62">
        <v>623</v>
      </c>
      <c r="G6675" s="62">
        <v>126</v>
      </c>
      <c r="H6675" s="62">
        <v>0.7</v>
      </c>
      <c r="I6675" s="62">
        <v>41.53</v>
      </c>
      <c r="J6675" s="62">
        <v>579.39</v>
      </c>
      <c r="K6675" s="62">
        <v>0</v>
      </c>
      <c r="L6675" s="63"/>
      <c r="M6675" s="63"/>
      <c r="N6675" s="63"/>
      <c r="O6675" s="63"/>
      <c r="P6675" s="63"/>
      <c r="Q6675" s="63"/>
      <c r="R6675" s="63"/>
      <c r="S6675" s="63"/>
      <c r="T6675" s="63"/>
      <c r="U6675" s="63"/>
      <c r="V6675" s="63"/>
      <c r="W6675" s="63"/>
      <c r="X6675" s="63"/>
      <c r="Y6675" s="63"/>
      <c r="Z6675" s="62">
        <v>1341</v>
      </c>
      <c r="AA6675" s="62">
        <v>22022</v>
      </c>
      <c r="AB6675" s="62">
        <v>122.34</v>
      </c>
      <c r="AC6675" s="62">
        <v>89.4</v>
      </c>
    </row>
    <row r="6676" spans="1:29" x14ac:dyDescent="0.25">
      <c r="A6676" s="61" t="s">
        <v>554</v>
      </c>
      <c r="B6676" s="61" t="s">
        <v>555</v>
      </c>
      <c r="C6676" s="62">
        <v>2015</v>
      </c>
      <c r="D6676" s="61" t="s">
        <v>78</v>
      </c>
      <c r="E6676" s="62">
        <v>40</v>
      </c>
      <c r="F6676" s="62">
        <v>355360</v>
      </c>
      <c r="G6676" s="62">
        <v>47226</v>
      </c>
      <c r="H6676" s="62">
        <v>98.39</v>
      </c>
      <c r="I6676" s="62">
        <v>8884</v>
      </c>
      <c r="J6676" s="62">
        <v>330484.8</v>
      </c>
      <c r="K6676" s="62">
        <v>0</v>
      </c>
      <c r="L6676" s="63"/>
      <c r="M6676" s="63"/>
      <c r="N6676" s="63"/>
      <c r="O6676" s="63"/>
      <c r="P6676" s="63"/>
      <c r="Q6676" s="63"/>
      <c r="R6676" s="63"/>
      <c r="S6676" s="63"/>
      <c r="T6676" s="63"/>
      <c r="U6676" s="63"/>
      <c r="V6676" s="63"/>
      <c r="W6676" s="63"/>
      <c r="X6676" s="63"/>
      <c r="Y6676" s="63"/>
      <c r="Z6676" s="62">
        <v>735.51</v>
      </c>
      <c r="AA6676" s="62">
        <v>5079</v>
      </c>
      <c r="AB6676" s="62">
        <v>10.58</v>
      </c>
      <c r="AC6676" s="62">
        <v>18.39</v>
      </c>
    </row>
    <row r="6677" spans="1:29" ht="45" x14ac:dyDescent="0.25">
      <c r="A6677" s="61" t="s">
        <v>214</v>
      </c>
      <c r="B6677" s="61" t="s">
        <v>215</v>
      </c>
      <c r="C6677" s="62">
        <v>2012</v>
      </c>
      <c r="D6677" s="61" t="s">
        <v>86</v>
      </c>
      <c r="E6677" s="62">
        <v>90</v>
      </c>
      <c r="F6677" s="62">
        <v>10764</v>
      </c>
      <c r="G6677" s="62">
        <v>3425</v>
      </c>
      <c r="H6677" s="62">
        <v>3.17</v>
      </c>
      <c r="I6677" s="62">
        <v>119.6</v>
      </c>
      <c r="J6677" s="62">
        <v>10010.52</v>
      </c>
      <c r="K6677" s="62">
        <v>1112.51</v>
      </c>
      <c r="L6677" s="62">
        <v>2294</v>
      </c>
      <c r="M6677" s="62">
        <v>2.12</v>
      </c>
      <c r="N6677" s="63"/>
      <c r="O6677" s="63"/>
      <c r="P6677" s="63"/>
      <c r="Q6677" s="63"/>
      <c r="R6677" s="63"/>
      <c r="S6677" s="63"/>
      <c r="T6677" s="63"/>
      <c r="U6677" s="63"/>
      <c r="V6677" s="63"/>
      <c r="W6677" s="63"/>
      <c r="X6677" s="63"/>
      <c r="Y6677" s="63"/>
      <c r="Z6677" s="62">
        <v>5732</v>
      </c>
      <c r="AA6677" s="62">
        <v>17155</v>
      </c>
      <c r="AB6677" s="62">
        <v>15.88</v>
      </c>
      <c r="AC6677" s="62">
        <v>63.69</v>
      </c>
    </row>
    <row r="6678" spans="1:29" ht="30" x14ac:dyDescent="0.25">
      <c r="A6678" s="61" t="s">
        <v>216</v>
      </c>
      <c r="B6678" s="61" t="s">
        <v>217</v>
      </c>
      <c r="C6678" s="62">
        <v>2007</v>
      </c>
      <c r="D6678" s="61" t="s">
        <v>89</v>
      </c>
      <c r="E6678" s="62">
        <v>15</v>
      </c>
      <c r="F6678" s="62">
        <v>28328</v>
      </c>
      <c r="G6678" s="62">
        <v>6204</v>
      </c>
      <c r="H6678" s="62">
        <v>34.47</v>
      </c>
      <c r="I6678" s="62">
        <v>1888.53</v>
      </c>
      <c r="J6678" s="62">
        <v>26345.040000000001</v>
      </c>
      <c r="K6678" s="62">
        <v>9591.66</v>
      </c>
      <c r="L6678" s="62">
        <v>14976</v>
      </c>
      <c r="M6678" s="62">
        <v>83.2</v>
      </c>
      <c r="N6678" s="62">
        <v>639.44000000000005</v>
      </c>
      <c r="O6678" s="62">
        <v>115668.69</v>
      </c>
      <c r="P6678" s="63"/>
      <c r="Q6678" s="63"/>
      <c r="R6678" s="63"/>
      <c r="S6678" s="63"/>
      <c r="T6678" s="63"/>
      <c r="U6678" s="63"/>
      <c r="V6678" s="63"/>
      <c r="W6678" s="63"/>
      <c r="X6678" s="63"/>
      <c r="Y6678" s="63"/>
      <c r="Z6678" s="62">
        <v>953</v>
      </c>
      <c r="AA6678" s="62">
        <v>9664</v>
      </c>
      <c r="AB6678" s="62">
        <v>53.69</v>
      </c>
      <c r="AC6678" s="62">
        <v>63.53</v>
      </c>
    </row>
    <row r="6679" spans="1:29" x14ac:dyDescent="0.25">
      <c r="A6679" s="61" t="s">
        <v>84</v>
      </c>
      <c r="B6679" s="61" t="s">
        <v>85</v>
      </c>
      <c r="C6679" s="62">
        <v>2004</v>
      </c>
      <c r="D6679" s="61" t="s">
        <v>89</v>
      </c>
      <c r="E6679" s="62">
        <v>100</v>
      </c>
      <c r="F6679" s="63"/>
      <c r="G6679" s="63"/>
      <c r="H6679" s="63"/>
      <c r="I6679" s="63"/>
      <c r="J6679" s="63"/>
      <c r="K6679" s="62">
        <v>0</v>
      </c>
      <c r="L6679" s="63"/>
      <c r="M6679" s="63"/>
      <c r="N6679" s="63"/>
      <c r="O6679" s="63"/>
      <c r="P6679" s="63"/>
      <c r="Q6679" s="63"/>
      <c r="R6679" s="63"/>
      <c r="S6679" s="63"/>
      <c r="T6679" s="63"/>
      <c r="U6679" s="63"/>
      <c r="V6679" s="63"/>
      <c r="W6679" s="63"/>
      <c r="X6679" s="63"/>
      <c r="Y6679" s="63"/>
      <c r="Z6679" s="62">
        <v>0</v>
      </c>
      <c r="AA6679" s="63"/>
      <c r="AB6679" s="63"/>
      <c r="AC6679" s="62">
        <v>0</v>
      </c>
    </row>
    <row r="6680" spans="1:29" ht="45" x14ac:dyDescent="0.25">
      <c r="A6680" s="61" t="s">
        <v>340</v>
      </c>
      <c r="B6680" s="61" t="s">
        <v>341</v>
      </c>
      <c r="C6680" s="62">
        <v>2003</v>
      </c>
      <c r="D6680" s="61" t="s">
        <v>75</v>
      </c>
      <c r="E6680" s="62">
        <v>8</v>
      </c>
      <c r="F6680" s="62">
        <v>414</v>
      </c>
      <c r="G6680" s="62">
        <v>66</v>
      </c>
      <c r="H6680" s="62">
        <v>0.69</v>
      </c>
      <c r="I6680" s="62">
        <v>51.75</v>
      </c>
      <c r="J6680" s="62">
        <v>385.02</v>
      </c>
      <c r="K6680" s="62">
        <v>11</v>
      </c>
      <c r="L6680" s="62">
        <v>17</v>
      </c>
      <c r="M6680" s="62">
        <v>0.18</v>
      </c>
      <c r="N6680" s="62">
        <v>1.38</v>
      </c>
      <c r="O6680" s="62">
        <v>132.65</v>
      </c>
      <c r="P6680" s="63"/>
      <c r="Q6680" s="63"/>
      <c r="R6680" s="63"/>
      <c r="S6680" s="63"/>
      <c r="T6680" s="63"/>
      <c r="U6680" s="63"/>
      <c r="V6680" s="63"/>
      <c r="W6680" s="63"/>
      <c r="X6680" s="63"/>
      <c r="Y6680" s="63"/>
      <c r="Z6680" s="62">
        <v>37666</v>
      </c>
      <c r="AA6680" s="62">
        <v>1227</v>
      </c>
      <c r="AB6680" s="62">
        <v>12.78</v>
      </c>
      <c r="AC6680" s="62">
        <v>4708.25</v>
      </c>
    </row>
    <row r="6681" spans="1:29" x14ac:dyDescent="0.25">
      <c r="A6681" s="61" t="s">
        <v>524</v>
      </c>
      <c r="B6681" s="61" t="s">
        <v>525</v>
      </c>
      <c r="C6681" s="62">
        <v>2013</v>
      </c>
      <c r="D6681" s="61" t="s">
        <v>438</v>
      </c>
      <c r="E6681" s="62">
        <v>6</v>
      </c>
      <c r="F6681" s="63"/>
      <c r="G6681" s="63"/>
      <c r="H6681" s="63"/>
      <c r="I6681" s="63"/>
      <c r="J6681" s="63"/>
      <c r="K6681" s="62">
        <v>0</v>
      </c>
      <c r="L6681" s="63"/>
      <c r="M6681" s="63"/>
      <c r="N6681" s="63"/>
      <c r="O6681" s="63"/>
      <c r="P6681" s="63"/>
      <c r="Q6681" s="63"/>
      <c r="R6681" s="63"/>
      <c r="S6681" s="63"/>
      <c r="T6681" s="63"/>
      <c r="U6681" s="63"/>
      <c r="V6681" s="63"/>
      <c r="W6681" s="63"/>
      <c r="X6681" s="63"/>
      <c r="Y6681" s="63"/>
      <c r="Z6681" s="62">
        <v>0</v>
      </c>
      <c r="AA6681" s="63"/>
      <c r="AB6681" s="63"/>
      <c r="AC6681" s="62">
        <v>0</v>
      </c>
    </row>
    <row r="6682" spans="1:29" ht="30" x14ac:dyDescent="0.25">
      <c r="A6682" s="61" t="s">
        <v>446</v>
      </c>
      <c r="B6682" s="61" t="s">
        <v>447</v>
      </c>
      <c r="C6682" s="62">
        <v>2017</v>
      </c>
      <c r="D6682" s="61" t="s">
        <v>75</v>
      </c>
      <c r="E6682" s="62">
        <v>14</v>
      </c>
      <c r="F6682" s="62">
        <v>1250</v>
      </c>
      <c r="G6682" s="62">
        <v>396</v>
      </c>
      <c r="H6682" s="62">
        <v>2.36</v>
      </c>
      <c r="I6682" s="62">
        <v>89.29</v>
      </c>
      <c r="J6682" s="62">
        <v>1162.5</v>
      </c>
      <c r="K6682" s="62">
        <v>0</v>
      </c>
      <c r="L6682" s="63"/>
      <c r="M6682" s="63"/>
      <c r="N6682" s="63"/>
      <c r="O6682" s="63"/>
      <c r="P6682" s="63"/>
      <c r="Q6682" s="63"/>
      <c r="R6682" s="63"/>
      <c r="S6682" s="63"/>
      <c r="T6682" s="63"/>
      <c r="U6682" s="63"/>
      <c r="V6682" s="63"/>
      <c r="W6682" s="63"/>
      <c r="X6682" s="63"/>
      <c r="Y6682" s="63"/>
      <c r="Z6682" s="62">
        <v>129808</v>
      </c>
      <c r="AA6682" s="62">
        <v>8827</v>
      </c>
      <c r="AB6682" s="62">
        <v>52.54</v>
      </c>
      <c r="AC6682" s="62">
        <v>9272</v>
      </c>
    </row>
    <row r="6683" spans="1:29" ht="30" x14ac:dyDescent="0.25">
      <c r="A6683" s="61" t="s">
        <v>186</v>
      </c>
      <c r="B6683" s="61" t="s">
        <v>187</v>
      </c>
      <c r="C6683" s="62">
        <v>2017</v>
      </c>
      <c r="D6683" s="61" t="s">
        <v>78</v>
      </c>
      <c r="E6683" s="62">
        <v>40</v>
      </c>
      <c r="F6683" s="62">
        <v>313728</v>
      </c>
      <c r="G6683" s="62">
        <v>57157</v>
      </c>
      <c r="H6683" s="62">
        <v>119.08</v>
      </c>
      <c r="I6683" s="62">
        <v>7843.2</v>
      </c>
      <c r="J6683" s="62">
        <v>291767.03999999998</v>
      </c>
      <c r="K6683" s="62">
        <v>0</v>
      </c>
      <c r="L6683" s="63"/>
      <c r="M6683" s="63"/>
      <c r="N6683" s="63"/>
      <c r="O6683" s="63"/>
      <c r="P6683" s="63"/>
      <c r="Q6683" s="63"/>
      <c r="R6683" s="63"/>
      <c r="S6683" s="63"/>
      <c r="T6683" s="63"/>
      <c r="U6683" s="63"/>
      <c r="V6683" s="63"/>
      <c r="W6683" s="63"/>
      <c r="X6683" s="63"/>
      <c r="Y6683" s="63"/>
      <c r="Z6683" s="62">
        <v>94600</v>
      </c>
      <c r="AA6683" s="62">
        <v>8628</v>
      </c>
      <c r="AB6683" s="62">
        <v>17.98</v>
      </c>
      <c r="AC6683" s="62">
        <v>2365</v>
      </c>
    </row>
    <row r="6684" spans="1:29" x14ac:dyDescent="0.25">
      <c r="A6684" s="61" t="s">
        <v>488</v>
      </c>
      <c r="B6684" s="61" t="s">
        <v>489</v>
      </c>
      <c r="C6684" s="62">
        <v>2017</v>
      </c>
      <c r="D6684" s="61" t="s">
        <v>78</v>
      </c>
      <c r="E6684" s="62">
        <v>56</v>
      </c>
      <c r="F6684" s="62">
        <v>438080</v>
      </c>
      <c r="G6684" s="62">
        <v>68044</v>
      </c>
      <c r="H6684" s="62">
        <v>101.26</v>
      </c>
      <c r="I6684" s="62">
        <v>7822.86</v>
      </c>
      <c r="J6684" s="62">
        <v>407414.4</v>
      </c>
      <c r="K6684" s="62">
        <v>0</v>
      </c>
      <c r="L6684" s="63"/>
      <c r="M6684" s="63"/>
      <c r="N6684" s="63"/>
      <c r="O6684" s="63"/>
      <c r="P6684" s="63"/>
      <c r="Q6684" s="63"/>
      <c r="R6684" s="63"/>
      <c r="S6684" s="63"/>
      <c r="T6684" s="63"/>
      <c r="U6684" s="63"/>
      <c r="V6684" s="63"/>
      <c r="W6684" s="63"/>
      <c r="X6684" s="63"/>
      <c r="Y6684" s="63"/>
      <c r="Z6684" s="62">
        <v>0</v>
      </c>
      <c r="AA6684" s="63"/>
      <c r="AB6684" s="63"/>
      <c r="AC6684" s="62">
        <v>0</v>
      </c>
    </row>
    <row r="6685" spans="1:29" x14ac:dyDescent="0.25">
      <c r="A6685" s="61" t="s">
        <v>490</v>
      </c>
      <c r="B6685" s="61" t="s">
        <v>491</v>
      </c>
      <c r="C6685" s="62">
        <v>2016</v>
      </c>
      <c r="D6685" s="61" t="s">
        <v>78</v>
      </c>
      <c r="E6685" s="62">
        <v>40</v>
      </c>
      <c r="F6685" s="62">
        <v>305917</v>
      </c>
      <c r="G6685" s="62">
        <v>53274</v>
      </c>
      <c r="H6685" s="62">
        <v>110.99</v>
      </c>
      <c r="I6685" s="62">
        <v>7647.93</v>
      </c>
      <c r="J6685" s="62">
        <v>284502.81</v>
      </c>
      <c r="K6685" s="62">
        <v>0</v>
      </c>
      <c r="L6685" s="63"/>
      <c r="M6685" s="63"/>
      <c r="N6685" s="63"/>
      <c r="O6685" s="63"/>
      <c r="P6685" s="63"/>
      <c r="Q6685" s="63"/>
      <c r="R6685" s="63"/>
      <c r="S6685" s="63"/>
      <c r="T6685" s="63"/>
      <c r="U6685" s="63"/>
      <c r="V6685" s="63"/>
      <c r="W6685" s="63"/>
      <c r="X6685" s="63"/>
      <c r="Y6685" s="63"/>
      <c r="Z6685" s="62">
        <v>29540</v>
      </c>
      <c r="AA6685" s="62">
        <v>1724</v>
      </c>
      <c r="AB6685" s="62">
        <v>3.59</v>
      </c>
      <c r="AC6685" s="62">
        <v>738.5</v>
      </c>
    </row>
    <row r="6686" spans="1:29" x14ac:dyDescent="0.25">
      <c r="A6686" s="61" t="s">
        <v>271</v>
      </c>
      <c r="B6686" s="61" t="s">
        <v>272</v>
      </c>
      <c r="C6686" s="62">
        <v>2012</v>
      </c>
      <c r="D6686" s="61" t="s">
        <v>175</v>
      </c>
      <c r="E6686" s="62">
        <v>8</v>
      </c>
      <c r="F6686" s="63"/>
      <c r="G6686" s="63"/>
      <c r="H6686" s="63"/>
      <c r="I6686" s="63"/>
      <c r="J6686" s="63"/>
      <c r="K6686" s="62">
        <v>0</v>
      </c>
      <c r="L6686" s="63"/>
      <c r="M6686" s="63"/>
      <c r="N6686" s="63"/>
      <c r="O6686" s="63"/>
      <c r="P6686" s="63"/>
      <c r="Q6686" s="63"/>
      <c r="R6686" s="63"/>
      <c r="S6686" s="63"/>
      <c r="T6686" s="63"/>
      <c r="U6686" s="63"/>
      <c r="V6686" s="63"/>
      <c r="W6686" s="63"/>
      <c r="X6686" s="63"/>
      <c r="Y6686" s="63"/>
      <c r="Z6686" s="62">
        <v>0</v>
      </c>
      <c r="AA6686" s="63"/>
      <c r="AB6686" s="63"/>
      <c r="AC6686" s="62">
        <v>0</v>
      </c>
    </row>
    <row r="6687" spans="1:29" x14ac:dyDescent="0.25">
      <c r="A6687" s="61" t="s">
        <v>157</v>
      </c>
      <c r="B6687" s="61" t="s">
        <v>158</v>
      </c>
      <c r="C6687" s="62">
        <v>2011</v>
      </c>
      <c r="D6687" s="61" t="s">
        <v>94</v>
      </c>
      <c r="E6687" s="62">
        <v>9</v>
      </c>
      <c r="F6687" s="63"/>
      <c r="G6687" s="63"/>
      <c r="H6687" s="63"/>
      <c r="I6687" s="63"/>
      <c r="J6687" s="63"/>
      <c r="K6687" s="62">
        <v>0</v>
      </c>
      <c r="L6687" s="63"/>
      <c r="M6687" s="63"/>
      <c r="N6687" s="63"/>
      <c r="O6687" s="63"/>
      <c r="P6687" s="63"/>
      <c r="Q6687" s="63"/>
      <c r="R6687" s="63"/>
      <c r="S6687" s="63"/>
      <c r="T6687" s="63"/>
      <c r="U6687" s="63"/>
      <c r="V6687" s="63"/>
      <c r="W6687" s="63"/>
      <c r="X6687" s="63"/>
      <c r="Y6687" s="63"/>
      <c r="Z6687" s="62">
        <v>56.31</v>
      </c>
      <c r="AA6687" s="62">
        <v>225</v>
      </c>
      <c r="AB6687" s="62">
        <v>2.08</v>
      </c>
      <c r="AC6687" s="62">
        <v>6.26</v>
      </c>
    </row>
    <row r="6688" spans="1:29" x14ac:dyDescent="0.25">
      <c r="A6688" s="61" t="s">
        <v>178</v>
      </c>
      <c r="B6688" s="61" t="s">
        <v>179</v>
      </c>
      <c r="C6688" s="62">
        <v>2014</v>
      </c>
      <c r="D6688" s="61" t="s">
        <v>86</v>
      </c>
      <c r="E6688" s="62">
        <v>52</v>
      </c>
      <c r="F6688" s="62">
        <v>3248</v>
      </c>
      <c r="G6688" s="62">
        <v>834</v>
      </c>
      <c r="H6688" s="62">
        <v>1.34</v>
      </c>
      <c r="I6688" s="62">
        <v>62.46</v>
      </c>
      <c r="J6688" s="62">
        <v>3020.64</v>
      </c>
      <c r="K6688" s="62">
        <v>1030.07</v>
      </c>
      <c r="L6688" s="62">
        <v>1670</v>
      </c>
      <c r="M6688" s="62">
        <v>2.68</v>
      </c>
      <c r="N6688" s="62">
        <v>19.809999999999999</v>
      </c>
      <c r="O6688" s="62">
        <v>12421.9</v>
      </c>
      <c r="P6688" s="63"/>
      <c r="Q6688" s="63"/>
      <c r="R6688" s="63"/>
      <c r="S6688" s="63"/>
      <c r="T6688" s="63"/>
      <c r="U6688" s="63"/>
      <c r="V6688" s="63"/>
      <c r="W6688" s="63"/>
      <c r="X6688" s="63"/>
      <c r="Y6688" s="63"/>
      <c r="Z6688" s="62">
        <v>4.2</v>
      </c>
      <c r="AA6688" s="62">
        <v>36108</v>
      </c>
      <c r="AB6688" s="62">
        <v>57.87</v>
      </c>
      <c r="AC6688" s="62">
        <v>0.08</v>
      </c>
    </row>
    <row r="6689" spans="1:29" ht="30" x14ac:dyDescent="0.25">
      <c r="A6689" s="61" t="s">
        <v>180</v>
      </c>
      <c r="B6689" s="61" t="s">
        <v>181</v>
      </c>
      <c r="C6689" s="62">
        <v>2006</v>
      </c>
      <c r="D6689" s="61" t="s">
        <v>89</v>
      </c>
      <c r="E6689" s="62">
        <v>72</v>
      </c>
      <c r="F6689" s="62">
        <v>696236</v>
      </c>
      <c r="G6689" s="62">
        <v>49679</v>
      </c>
      <c r="H6689" s="62">
        <v>57.5</v>
      </c>
      <c r="I6689" s="62">
        <v>9669.94</v>
      </c>
      <c r="J6689" s="62">
        <v>647499.48</v>
      </c>
      <c r="K6689" s="62">
        <v>42481.09</v>
      </c>
      <c r="L6689" s="62">
        <v>42348</v>
      </c>
      <c r="M6689" s="62">
        <v>49.01</v>
      </c>
      <c r="N6689" s="62">
        <v>590.02</v>
      </c>
      <c r="O6689" s="62">
        <v>512292.16</v>
      </c>
      <c r="P6689" s="63"/>
      <c r="Q6689" s="63"/>
      <c r="R6689" s="63"/>
      <c r="S6689" s="63"/>
      <c r="T6689" s="63"/>
      <c r="U6689" s="63"/>
      <c r="V6689" s="63"/>
      <c r="W6689" s="63"/>
      <c r="X6689" s="63"/>
      <c r="Y6689" s="63"/>
      <c r="Z6689" s="62">
        <v>180.64</v>
      </c>
      <c r="AA6689" s="62">
        <v>20245</v>
      </c>
      <c r="AB6689" s="62">
        <v>23.43</v>
      </c>
      <c r="AC6689" s="62">
        <v>2.5099999999999998</v>
      </c>
    </row>
    <row r="6690" spans="1:29" x14ac:dyDescent="0.25">
      <c r="A6690" s="61" t="s">
        <v>144</v>
      </c>
      <c r="B6690" s="61" t="s">
        <v>145</v>
      </c>
      <c r="C6690" s="62">
        <v>2016</v>
      </c>
      <c r="D6690" s="61" t="s">
        <v>86</v>
      </c>
      <c r="E6690" s="62">
        <v>26</v>
      </c>
      <c r="F6690" s="62">
        <v>0</v>
      </c>
      <c r="G6690" s="62">
        <v>0</v>
      </c>
      <c r="H6690" s="62">
        <v>0</v>
      </c>
      <c r="I6690" s="62">
        <v>0</v>
      </c>
      <c r="J6690" s="62">
        <v>0</v>
      </c>
      <c r="K6690" s="62">
        <v>0</v>
      </c>
      <c r="L6690" s="62">
        <v>0</v>
      </c>
      <c r="M6690" s="62">
        <v>0</v>
      </c>
      <c r="N6690" s="62">
        <v>0</v>
      </c>
      <c r="O6690" s="62">
        <v>0</v>
      </c>
      <c r="P6690" s="63"/>
      <c r="Q6690" s="63"/>
      <c r="R6690" s="63"/>
      <c r="S6690" s="63"/>
      <c r="T6690" s="63"/>
      <c r="U6690" s="63"/>
      <c r="V6690" s="63"/>
      <c r="W6690" s="63"/>
      <c r="X6690" s="63"/>
      <c r="Y6690" s="63"/>
      <c r="Z6690" s="62">
        <v>1752</v>
      </c>
      <c r="AA6690" s="62">
        <v>23450</v>
      </c>
      <c r="AB6690" s="62">
        <v>75.16</v>
      </c>
      <c r="AC6690" s="62">
        <v>67.38</v>
      </c>
    </row>
    <row r="6691" spans="1:29" ht="30" x14ac:dyDescent="0.25">
      <c r="A6691" s="61" t="s">
        <v>120</v>
      </c>
      <c r="B6691" s="61" t="s">
        <v>121</v>
      </c>
      <c r="C6691" s="62">
        <v>2010</v>
      </c>
      <c r="D6691" s="61" t="s">
        <v>94</v>
      </c>
      <c r="E6691" s="62">
        <v>12</v>
      </c>
      <c r="F6691" s="62">
        <v>193</v>
      </c>
      <c r="G6691" s="62">
        <v>54</v>
      </c>
      <c r="H6691" s="62">
        <v>0.38</v>
      </c>
      <c r="I6691" s="62">
        <v>16.079999999999998</v>
      </c>
      <c r="J6691" s="62">
        <v>179.49</v>
      </c>
      <c r="K6691" s="62">
        <v>328.62</v>
      </c>
      <c r="L6691" s="62">
        <v>548</v>
      </c>
      <c r="M6691" s="62">
        <v>3.81</v>
      </c>
      <c r="N6691" s="62">
        <v>27.38</v>
      </c>
      <c r="O6691" s="62">
        <v>3962.9</v>
      </c>
      <c r="P6691" s="63"/>
      <c r="Q6691" s="63"/>
      <c r="R6691" s="63"/>
      <c r="S6691" s="63"/>
      <c r="T6691" s="63"/>
      <c r="U6691" s="63"/>
      <c r="V6691" s="63"/>
      <c r="W6691" s="63"/>
      <c r="X6691" s="63"/>
      <c r="Y6691" s="63"/>
      <c r="Z6691" s="62">
        <v>145100</v>
      </c>
      <c r="AA6691" s="62">
        <v>9776</v>
      </c>
      <c r="AB6691" s="62">
        <v>67.89</v>
      </c>
      <c r="AC6691" s="62">
        <v>12091.67</v>
      </c>
    </row>
    <row r="6692" spans="1:29" x14ac:dyDescent="0.25">
      <c r="A6692" s="61" t="s">
        <v>328</v>
      </c>
      <c r="B6692" s="61" t="s">
        <v>329</v>
      </c>
      <c r="C6692" s="62">
        <v>2018</v>
      </c>
      <c r="D6692" s="61" t="s">
        <v>298</v>
      </c>
      <c r="E6692" s="62">
        <v>12</v>
      </c>
      <c r="F6692" s="63"/>
      <c r="G6692" s="63"/>
      <c r="H6692" s="63"/>
      <c r="I6692" s="63"/>
      <c r="J6692" s="63"/>
      <c r="K6692" s="62">
        <v>0</v>
      </c>
      <c r="L6692" s="63"/>
      <c r="M6692" s="63"/>
      <c r="N6692" s="63"/>
      <c r="O6692" s="63"/>
      <c r="P6692" s="63"/>
      <c r="Q6692" s="63"/>
      <c r="R6692" s="63"/>
      <c r="S6692" s="63"/>
      <c r="T6692" s="63"/>
      <c r="U6692" s="63"/>
      <c r="V6692" s="63"/>
      <c r="W6692" s="63"/>
      <c r="X6692" s="63"/>
      <c r="Y6692" s="63"/>
      <c r="Z6692" s="62">
        <v>441.15</v>
      </c>
      <c r="AA6692" s="62">
        <v>1680</v>
      </c>
      <c r="AB6692" s="62">
        <v>11.67</v>
      </c>
      <c r="AC6692" s="62">
        <v>36.76</v>
      </c>
    </row>
    <row r="6693" spans="1:29" ht="30" x14ac:dyDescent="0.25">
      <c r="A6693" s="61" t="s">
        <v>194</v>
      </c>
      <c r="B6693" s="61" t="s">
        <v>195</v>
      </c>
      <c r="C6693" s="62">
        <v>2015</v>
      </c>
      <c r="D6693" s="61" t="s">
        <v>78</v>
      </c>
      <c r="E6693" s="62">
        <v>80</v>
      </c>
      <c r="F6693" s="62">
        <v>731040</v>
      </c>
      <c r="G6693" s="62">
        <v>39318</v>
      </c>
      <c r="H6693" s="62">
        <v>40.96</v>
      </c>
      <c r="I6693" s="62">
        <v>9138</v>
      </c>
      <c r="J6693" s="62">
        <v>679867.2</v>
      </c>
      <c r="K6693" s="62">
        <v>0</v>
      </c>
      <c r="L6693" s="63"/>
      <c r="M6693" s="63"/>
      <c r="N6693" s="63"/>
      <c r="O6693" s="63"/>
      <c r="P6693" s="63"/>
      <c r="Q6693" s="63"/>
      <c r="R6693" s="63"/>
      <c r="S6693" s="63"/>
      <c r="T6693" s="63"/>
      <c r="U6693" s="63"/>
      <c r="V6693" s="63"/>
      <c r="W6693" s="63"/>
      <c r="X6693" s="63"/>
      <c r="Y6693" s="63"/>
      <c r="Z6693" s="62">
        <v>2151.86</v>
      </c>
      <c r="AA6693" s="62">
        <v>39807</v>
      </c>
      <c r="AB6693" s="62">
        <v>41.47</v>
      </c>
      <c r="AC6693" s="62">
        <v>26.9</v>
      </c>
    </row>
    <row r="6694" spans="1:29" ht="30" x14ac:dyDescent="0.25">
      <c r="A6694" s="61" t="s">
        <v>577</v>
      </c>
      <c r="B6694" s="61" t="s">
        <v>578</v>
      </c>
      <c r="C6694" s="62">
        <v>2015</v>
      </c>
      <c r="D6694" s="61" t="s">
        <v>75</v>
      </c>
      <c r="E6694" s="62">
        <v>2</v>
      </c>
      <c r="F6694" s="62">
        <v>4832</v>
      </c>
      <c r="G6694" s="62">
        <v>1044</v>
      </c>
      <c r="H6694" s="62">
        <v>43.5</v>
      </c>
      <c r="I6694" s="62">
        <v>2416</v>
      </c>
      <c r="J6694" s="62">
        <v>4493.76</v>
      </c>
      <c r="K6694" s="62">
        <v>0</v>
      </c>
      <c r="L6694" s="63"/>
      <c r="M6694" s="63"/>
      <c r="N6694" s="63"/>
      <c r="O6694" s="63"/>
      <c r="P6694" s="63"/>
      <c r="Q6694" s="63"/>
      <c r="R6694" s="63"/>
      <c r="S6694" s="63"/>
      <c r="T6694" s="63"/>
      <c r="U6694" s="62">
        <v>777</v>
      </c>
      <c r="V6694" s="62">
        <v>1621</v>
      </c>
      <c r="W6694" s="62">
        <v>67.540000000000006</v>
      </c>
      <c r="X6694" s="62">
        <v>388</v>
      </c>
      <c r="Y6694" s="62">
        <v>17392.37</v>
      </c>
      <c r="Z6694" s="62">
        <v>63.83</v>
      </c>
      <c r="AA6694" s="62">
        <v>244</v>
      </c>
      <c r="AB6694" s="62">
        <v>10.17</v>
      </c>
      <c r="AC6694" s="62">
        <v>31.92</v>
      </c>
    </row>
    <row r="6695" spans="1:29" x14ac:dyDescent="0.25">
      <c r="A6695" s="61" t="s">
        <v>95</v>
      </c>
      <c r="B6695" s="61" t="s">
        <v>96</v>
      </c>
      <c r="C6695" s="62">
        <v>2016</v>
      </c>
      <c r="D6695" s="61" t="s">
        <v>86</v>
      </c>
      <c r="E6695" s="62">
        <v>215</v>
      </c>
      <c r="F6695" s="63"/>
      <c r="G6695" s="62">
        <v>0</v>
      </c>
      <c r="H6695" s="62">
        <v>0</v>
      </c>
      <c r="I6695" s="63"/>
      <c r="J6695" s="63"/>
      <c r="K6695" s="62">
        <v>0</v>
      </c>
      <c r="L6695" s="62">
        <v>0</v>
      </c>
      <c r="M6695" s="62">
        <v>0</v>
      </c>
      <c r="N6695" s="63"/>
      <c r="O6695" s="63"/>
      <c r="P6695" s="63"/>
      <c r="Q6695" s="63"/>
      <c r="R6695" s="63"/>
      <c r="S6695" s="63"/>
      <c r="T6695" s="63"/>
      <c r="U6695" s="63"/>
      <c r="V6695" s="63"/>
      <c r="W6695" s="63"/>
      <c r="X6695" s="63"/>
      <c r="Y6695" s="63"/>
      <c r="Z6695" s="62">
        <v>0</v>
      </c>
      <c r="AA6695" s="62">
        <v>0</v>
      </c>
      <c r="AB6695" s="62">
        <v>0</v>
      </c>
      <c r="AC6695" s="62">
        <v>0</v>
      </c>
    </row>
    <row r="6696" spans="1:29" ht="30" x14ac:dyDescent="0.25">
      <c r="A6696" s="61" t="s">
        <v>269</v>
      </c>
      <c r="B6696" s="61" t="s">
        <v>270</v>
      </c>
      <c r="C6696" s="62">
        <v>2014</v>
      </c>
      <c r="D6696" s="61" t="s">
        <v>298</v>
      </c>
      <c r="E6696" s="62">
        <v>2</v>
      </c>
      <c r="F6696" s="62">
        <v>30591</v>
      </c>
      <c r="G6696" s="62">
        <v>4763</v>
      </c>
      <c r="H6696" s="62">
        <v>198.46</v>
      </c>
      <c r="I6696" s="62">
        <v>15295.5</v>
      </c>
      <c r="J6696" s="62">
        <v>28449.63</v>
      </c>
      <c r="K6696" s="62">
        <v>0</v>
      </c>
      <c r="L6696" s="63"/>
      <c r="M6696" s="63"/>
      <c r="N6696" s="63"/>
      <c r="O6696" s="63"/>
      <c r="P6696" s="63"/>
      <c r="Q6696" s="63"/>
      <c r="R6696" s="63"/>
      <c r="S6696" s="63"/>
      <c r="T6696" s="63"/>
      <c r="U6696" s="62">
        <v>1869</v>
      </c>
      <c r="V6696" s="62">
        <v>6129</v>
      </c>
      <c r="W6696" s="62">
        <v>255.38</v>
      </c>
      <c r="X6696" s="62">
        <v>934</v>
      </c>
      <c r="Y6696" s="62">
        <v>41835.699999999997</v>
      </c>
      <c r="Z6696" s="62">
        <v>18600</v>
      </c>
      <c r="AA6696" s="62">
        <v>831</v>
      </c>
      <c r="AB6696" s="62">
        <v>34.630000000000003</v>
      </c>
      <c r="AC6696" s="62">
        <v>9300</v>
      </c>
    </row>
    <row r="6697" spans="1:29" ht="45" x14ac:dyDescent="0.25">
      <c r="A6697" s="61" t="s">
        <v>214</v>
      </c>
      <c r="B6697" s="61" t="s">
        <v>215</v>
      </c>
      <c r="C6697" s="62">
        <v>2018</v>
      </c>
      <c r="D6697" s="61" t="s">
        <v>99</v>
      </c>
      <c r="E6697" s="62">
        <v>74</v>
      </c>
      <c r="F6697" s="62">
        <v>475730</v>
      </c>
      <c r="G6697" s="62">
        <v>79882</v>
      </c>
      <c r="H6697" s="62">
        <v>89.96</v>
      </c>
      <c r="I6697" s="62">
        <v>6428.78</v>
      </c>
      <c r="J6697" s="62">
        <v>442428.9</v>
      </c>
      <c r="K6697" s="62">
        <v>0</v>
      </c>
      <c r="L6697" s="63"/>
      <c r="M6697" s="63"/>
      <c r="N6697" s="63"/>
      <c r="O6697" s="63"/>
      <c r="P6697" s="63"/>
      <c r="Q6697" s="63"/>
      <c r="R6697" s="63"/>
      <c r="S6697" s="63"/>
      <c r="T6697" s="63"/>
      <c r="U6697" s="63"/>
      <c r="V6697" s="63"/>
      <c r="W6697" s="63"/>
      <c r="X6697" s="63"/>
      <c r="Y6697" s="63"/>
      <c r="Z6697" s="62">
        <v>2552</v>
      </c>
      <c r="AA6697" s="62">
        <v>17518</v>
      </c>
      <c r="AB6697" s="62">
        <v>19.73</v>
      </c>
      <c r="AC6697" s="62">
        <v>34.49</v>
      </c>
    </row>
    <row r="6698" spans="1:29" ht="30" x14ac:dyDescent="0.25">
      <c r="A6698" s="61" t="s">
        <v>122</v>
      </c>
      <c r="B6698" s="61" t="s">
        <v>123</v>
      </c>
      <c r="C6698" s="62">
        <v>2005</v>
      </c>
      <c r="D6698" s="61" t="s">
        <v>94</v>
      </c>
      <c r="E6698" s="62">
        <v>20</v>
      </c>
      <c r="F6698" s="62">
        <v>253</v>
      </c>
      <c r="G6698" s="62">
        <v>41</v>
      </c>
      <c r="H6698" s="62">
        <v>0.17</v>
      </c>
      <c r="I6698" s="62">
        <v>12.65</v>
      </c>
      <c r="J6698" s="62">
        <v>235.29</v>
      </c>
      <c r="K6698" s="62">
        <v>115</v>
      </c>
      <c r="L6698" s="62">
        <v>239</v>
      </c>
      <c r="M6698" s="62">
        <v>1</v>
      </c>
      <c r="N6698" s="63"/>
      <c r="O6698" s="63"/>
      <c r="P6698" s="63"/>
      <c r="Q6698" s="63"/>
      <c r="R6698" s="63"/>
      <c r="S6698" s="63"/>
      <c r="T6698" s="63"/>
      <c r="U6698" s="63"/>
      <c r="V6698" s="63"/>
      <c r="W6698" s="63"/>
      <c r="X6698" s="63"/>
      <c r="Y6698" s="63"/>
      <c r="Z6698" s="62">
        <v>3117.3</v>
      </c>
      <c r="AA6698" s="62">
        <v>11959</v>
      </c>
      <c r="AB6698" s="62">
        <v>49.83</v>
      </c>
      <c r="AC6698" s="62">
        <v>155.87</v>
      </c>
    </row>
    <row r="6699" spans="1:29" ht="30" x14ac:dyDescent="0.25">
      <c r="A6699" s="61" t="s">
        <v>352</v>
      </c>
      <c r="B6699" s="61" t="s">
        <v>353</v>
      </c>
      <c r="C6699" s="62">
        <v>2005</v>
      </c>
      <c r="D6699" s="61" t="s">
        <v>89</v>
      </c>
      <c r="E6699" s="62">
        <v>64</v>
      </c>
      <c r="F6699" s="62">
        <v>433296</v>
      </c>
      <c r="G6699" s="62">
        <v>34232</v>
      </c>
      <c r="H6699" s="62">
        <v>44.57</v>
      </c>
      <c r="I6699" s="62">
        <v>6770.25</v>
      </c>
      <c r="J6699" s="62">
        <v>402965.28</v>
      </c>
      <c r="K6699" s="62">
        <v>33621</v>
      </c>
      <c r="L6699" s="62">
        <v>71094</v>
      </c>
      <c r="M6699" s="62">
        <v>92.57</v>
      </c>
      <c r="N6699" s="62">
        <v>525.33000000000004</v>
      </c>
      <c r="O6699" s="62">
        <v>405445.73</v>
      </c>
      <c r="P6699" s="63"/>
      <c r="Q6699" s="63"/>
      <c r="R6699" s="63"/>
      <c r="S6699" s="63"/>
      <c r="T6699" s="63"/>
      <c r="U6699" s="63"/>
      <c r="V6699" s="63"/>
      <c r="W6699" s="63"/>
      <c r="X6699" s="63"/>
      <c r="Y6699" s="63"/>
      <c r="Z6699" s="62">
        <v>626.38</v>
      </c>
      <c r="AA6699" s="62">
        <v>18287</v>
      </c>
      <c r="AB6699" s="62">
        <v>23.81</v>
      </c>
      <c r="AC6699" s="62">
        <v>9.7899999999999991</v>
      </c>
    </row>
    <row r="6700" spans="1:29" ht="30" x14ac:dyDescent="0.25">
      <c r="A6700" s="61" t="s">
        <v>165</v>
      </c>
      <c r="B6700" s="61" t="s">
        <v>166</v>
      </c>
      <c r="C6700" s="62">
        <v>2005</v>
      </c>
      <c r="D6700" s="61" t="s">
        <v>89</v>
      </c>
      <c r="E6700" s="62">
        <v>52</v>
      </c>
      <c r="F6700" s="62">
        <v>495167</v>
      </c>
      <c r="G6700" s="62">
        <v>67566</v>
      </c>
      <c r="H6700" s="62">
        <v>108.28</v>
      </c>
      <c r="I6700" s="62">
        <v>9522.44</v>
      </c>
      <c r="J6700" s="62">
        <v>460505.31</v>
      </c>
      <c r="K6700" s="62">
        <v>0</v>
      </c>
      <c r="L6700" s="63"/>
      <c r="M6700" s="63"/>
      <c r="N6700" s="63"/>
      <c r="O6700" s="63"/>
      <c r="P6700" s="63"/>
      <c r="Q6700" s="63"/>
      <c r="R6700" s="63"/>
      <c r="S6700" s="63"/>
      <c r="T6700" s="63"/>
      <c r="U6700" s="63"/>
      <c r="V6700" s="63"/>
      <c r="W6700" s="63"/>
      <c r="X6700" s="63"/>
      <c r="Y6700" s="63"/>
      <c r="Z6700" s="62">
        <v>5452</v>
      </c>
      <c r="AA6700" s="62">
        <v>17550</v>
      </c>
      <c r="AB6700" s="62">
        <v>28.13</v>
      </c>
      <c r="AC6700" s="62">
        <v>104.85</v>
      </c>
    </row>
    <row r="6701" spans="1:29" x14ac:dyDescent="0.25">
      <c r="A6701" s="61" t="s">
        <v>190</v>
      </c>
      <c r="B6701" s="61" t="s">
        <v>191</v>
      </c>
      <c r="C6701" s="62">
        <v>2012</v>
      </c>
      <c r="D6701" s="61" t="s">
        <v>150</v>
      </c>
      <c r="E6701" s="62">
        <v>8</v>
      </c>
      <c r="F6701" s="62">
        <v>171</v>
      </c>
      <c r="G6701" s="62">
        <v>59</v>
      </c>
      <c r="H6701" s="62">
        <v>0.61</v>
      </c>
      <c r="I6701" s="62">
        <v>21.38</v>
      </c>
      <c r="J6701" s="62">
        <v>159.03</v>
      </c>
      <c r="K6701" s="62">
        <v>172.65</v>
      </c>
      <c r="L6701" s="62">
        <v>403</v>
      </c>
      <c r="M6701" s="62">
        <v>4.2</v>
      </c>
      <c r="N6701" s="63"/>
      <c r="O6701" s="63"/>
      <c r="P6701" s="63"/>
      <c r="Q6701" s="63"/>
      <c r="R6701" s="63"/>
      <c r="S6701" s="63"/>
      <c r="T6701" s="63"/>
      <c r="U6701" s="63"/>
      <c r="V6701" s="63"/>
      <c r="W6701" s="63"/>
      <c r="X6701" s="63"/>
      <c r="Y6701" s="63"/>
      <c r="Z6701" s="62">
        <v>40</v>
      </c>
      <c r="AA6701" s="62">
        <v>108</v>
      </c>
      <c r="AB6701" s="62">
        <v>1.1299999999999999</v>
      </c>
      <c r="AC6701" s="62">
        <v>5</v>
      </c>
    </row>
    <row r="6702" spans="1:29" x14ac:dyDescent="0.25">
      <c r="A6702" s="61" t="s">
        <v>95</v>
      </c>
      <c r="B6702" s="61" t="s">
        <v>96</v>
      </c>
      <c r="C6702" s="62">
        <v>2004</v>
      </c>
      <c r="D6702" s="61" t="s">
        <v>89</v>
      </c>
      <c r="E6702" s="62">
        <v>20</v>
      </c>
      <c r="F6702" s="62">
        <v>17360</v>
      </c>
      <c r="G6702" s="62">
        <v>2057</v>
      </c>
      <c r="H6702" s="62">
        <v>8.57</v>
      </c>
      <c r="I6702" s="62">
        <v>868</v>
      </c>
      <c r="J6702" s="62">
        <v>16144.8</v>
      </c>
      <c r="K6702" s="62">
        <v>359</v>
      </c>
      <c r="L6702" s="62">
        <v>0</v>
      </c>
      <c r="M6702" s="62">
        <v>0</v>
      </c>
      <c r="N6702" s="62">
        <v>17.95</v>
      </c>
      <c r="O6702" s="62">
        <v>4329.29</v>
      </c>
      <c r="P6702" s="63"/>
      <c r="Q6702" s="63"/>
      <c r="R6702" s="63"/>
      <c r="S6702" s="63"/>
      <c r="T6702" s="63"/>
      <c r="U6702" s="63"/>
      <c r="V6702" s="63"/>
      <c r="W6702" s="63"/>
      <c r="X6702" s="63"/>
      <c r="Y6702" s="63"/>
      <c r="Z6702" s="62">
        <v>0</v>
      </c>
      <c r="AA6702" s="62">
        <v>920</v>
      </c>
      <c r="AB6702" s="62">
        <v>3.83</v>
      </c>
      <c r="AC6702" s="62">
        <v>0</v>
      </c>
    </row>
    <row r="6703" spans="1:29" x14ac:dyDescent="0.25">
      <c r="A6703" s="61" t="s">
        <v>279</v>
      </c>
      <c r="B6703" s="61" t="s">
        <v>280</v>
      </c>
      <c r="C6703" s="62">
        <v>2017</v>
      </c>
      <c r="D6703" s="61" t="s">
        <v>75</v>
      </c>
      <c r="E6703" s="62">
        <v>12</v>
      </c>
      <c r="F6703" s="62">
        <v>1158</v>
      </c>
      <c r="G6703" s="62">
        <v>487</v>
      </c>
      <c r="H6703" s="62">
        <v>3.38</v>
      </c>
      <c r="I6703" s="62">
        <v>96.5</v>
      </c>
      <c r="J6703" s="62">
        <v>1076.94</v>
      </c>
      <c r="K6703" s="62">
        <v>25.22</v>
      </c>
      <c r="L6703" s="62">
        <v>38</v>
      </c>
      <c r="M6703" s="62">
        <v>0.26</v>
      </c>
      <c r="N6703" s="63"/>
      <c r="O6703" s="63"/>
      <c r="P6703" s="63"/>
      <c r="Q6703" s="63"/>
      <c r="R6703" s="63"/>
      <c r="S6703" s="63"/>
      <c r="T6703" s="63"/>
      <c r="U6703" s="63"/>
      <c r="V6703" s="63"/>
      <c r="W6703" s="63"/>
      <c r="X6703" s="63"/>
      <c r="Y6703" s="63"/>
      <c r="Z6703" s="62">
        <v>89451</v>
      </c>
      <c r="AA6703" s="62">
        <v>14309</v>
      </c>
      <c r="AB6703" s="62">
        <v>99.37</v>
      </c>
      <c r="AC6703" s="62">
        <v>7454.25</v>
      </c>
    </row>
    <row r="6704" spans="1:29" x14ac:dyDescent="0.25">
      <c r="A6704" s="61" t="s">
        <v>251</v>
      </c>
      <c r="B6704" s="61" t="s">
        <v>252</v>
      </c>
      <c r="C6704" s="62">
        <v>2012</v>
      </c>
      <c r="D6704" s="61" t="s">
        <v>89</v>
      </c>
      <c r="E6704" s="62">
        <v>56</v>
      </c>
      <c r="F6704" s="62">
        <v>550420</v>
      </c>
      <c r="G6704" s="62">
        <v>92268</v>
      </c>
      <c r="H6704" s="62">
        <v>137.30000000000001</v>
      </c>
      <c r="I6704" s="62">
        <v>9828.93</v>
      </c>
      <c r="J6704" s="62">
        <v>511890.6</v>
      </c>
      <c r="K6704" s="62">
        <v>0</v>
      </c>
      <c r="L6704" s="63"/>
      <c r="M6704" s="63"/>
      <c r="N6704" s="63"/>
      <c r="O6704" s="63"/>
      <c r="P6704" s="63"/>
      <c r="Q6704" s="63"/>
      <c r="R6704" s="63"/>
      <c r="S6704" s="63"/>
      <c r="T6704" s="63"/>
      <c r="U6704" s="63"/>
      <c r="V6704" s="63"/>
      <c r="W6704" s="63"/>
      <c r="X6704" s="63"/>
      <c r="Y6704" s="63"/>
      <c r="Z6704" s="62">
        <v>831</v>
      </c>
      <c r="AA6704" s="62">
        <v>12905</v>
      </c>
      <c r="AB6704" s="62">
        <v>19.2</v>
      </c>
      <c r="AC6704" s="62">
        <v>14.84</v>
      </c>
    </row>
    <row r="6705" spans="1:29" ht="30" x14ac:dyDescent="0.25">
      <c r="A6705" s="61" t="s">
        <v>367</v>
      </c>
      <c r="B6705" s="61" t="s">
        <v>368</v>
      </c>
      <c r="C6705" s="62">
        <v>2016</v>
      </c>
      <c r="D6705" s="61" t="s">
        <v>75</v>
      </c>
      <c r="E6705" s="62">
        <v>5</v>
      </c>
      <c r="F6705" s="62">
        <v>28976</v>
      </c>
      <c r="G6705" s="62">
        <v>6841</v>
      </c>
      <c r="H6705" s="62">
        <v>114.02</v>
      </c>
      <c r="I6705" s="62">
        <v>5795.2</v>
      </c>
      <c r="J6705" s="62">
        <v>26947.68</v>
      </c>
      <c r="K6705" s="62">
        <v>1232.78</v>
      </c>
      <c r="L6705" s="62">
        <v>3236</v>
      </c>
      <c r="M6705" s="62">
        <v>53.93</v>
      </c>
      <c r="N6705" s="62">
        <v>246.56</v>
      </c>
      <c r="O6705" s="62">
        <v>14866.51</v>
      </c>
      <c r="P6705" s="62">
        <v>35</v>
      </c>
      <c r="Q6705" s="62">
        <v>109</v>
      </c>
      <c r="R6705" s="62">
        <v>1.82</v>
      </c>
      <c r="S6705" s="62">
        <v>7</v>
      </c>
      <c r="T6705" s="62">
        <v>443.42</v>
      </c>
      <c r="U6705" s="62">
        <v>148</v>
      </c>
      <c r="V6705" s="62">
        <v>281</v>
      </c>
      <c r="W6705" s="62">
        <v>4.68</v>
      </c>
      <c r="X6705" s="62">
        <v>29</v>
      </c>
      <c r="Y6705" s="62">
        <v>3312.83</v>
      </c>
      <c r="Z6705" s="62">
        <v>30660</v>
      </c>
      <c r="AA6705" s="62">
        <v>1530</v>
      </c>
      <c r="AB6705" s="62">
        <v>25.5</v>
      </c>
      <c r="AC6705" s="62">
        <v>6132</v>
      </c>
    </row>
    <row r="6706" spans="1:29" x14ac:dyDescent="0.25">
      <c r="A6706" s="61" t="s">
        <v>330</v>
      </c>
      <c r="B6706" s="61" t="s">
        <v>331</v>
      </c>
      <c r="C6706" s="62">
        <v>2015</v>
      </c>
      <c r="D6706" s="61" t="s">
        <v>75</v>
      </c>
      <c r="E6706" s="62">
        <v>36</v>
      </c>
      <c r="F6706" s="63"/>
      <c r="G6706" s="63"/>
      <c r="H6706" s="63"/>
      <c r="I6706" s="63"/>
      <c r="J6706" s="63"/>
      <c r="K6706" s="62">
        <v>0</v>
      </c>
      <c r="L6706" s="63"/>
      <c r="M6706" s="63"/>
      <c r="N6706" s="63"/>
      <c r="O6706" s="63"/>
      <c r="P6706" s="63"/>
      <c r="Q6706" s="63"/>
      <c r="R6706" s="63"/>
      <c r="S6706" s="63"/>
      <c r="T6706" s="63"/>
      <c r="U6706" s="63"/>
      <c r="V6706" s="63"/>
      <c r="W6706" s="63"/>
      <c r="X6706" s="63"/>
      <c r="Y6706" s="63"/>
      <c r="Z6706" s="62">
        <v>51331.01</v>
      </c>
      <c r="AA6706" s="62">
        <v>8655</v>
      </c>
      <c r="AB6706" s="62">
        <v>20.03</v>
      </c>
      <c r="AC6706" s="62">
        <v>1425.86</v>
      </c>
    </row>
    <row r="6707" spans="1:29" ht="30" x14ac:dyDescent="0.25">
      <c r="A6707" s="61" t="s">
        <v>231</v>
      </c>
      <c r="B6707" s="61" t="s">
        <v>232</v>
      </c>
      <c r="C6707" s="62">
        <v>2008</v>
      </c>
      <c r="D6707" s="61" t="s">
        <v>72</v>
      </c>
      <c r="E6707" s="62">
        <v>92</v>
      </c>
      <c r="F6707" s="62">
        <v>772320</v>
      </c>
      <c r="G6707" s="62">
        <v>95448</v>
      </c>
      <c r="H6707" s="62">
        <v>86.46</v>
      </c>
      <c r="I6707" s="62">
        <v>8394.7800000000007</v>
      </c>
      <c r="J6707" s="62">
        <v>718257.6</v>
      </c>
      <c r="K6707" s="62">
        <v>0</v>
      </c>
      <c r="L6707" s="63"/>
      <c r="M6707" s="63"/>
      <c r="N6707" s="63"/>
      <c r="O6707" s="63"/>
      <c r="P6707" s="63"/>
      <c r="Q6707" s="63"/>
      <c r="R6707" s="63"/>
      <c r="S6707" s="63"/>
      <c r="T6707" s="63"/>
      <c r="U6707" s="63"/>
      <c r="V6707" s="63"/>
      <c r="W6707" s="63"/>
      <c r="X6707" s="63"/>
      <c r="Y6707" s="63"/>
      <c r="Z6707" s="62">
        <v>407580</v>
      </c>
      <c r="AA6707" s="62">
        <v>23639</v>
      </c>
      <c r="AB6707" s="62">
        <v>21.41</v>
      </c>
      <c r="AC6707" s="62">
        <v>4430.22</v>
      </c>
    </row>
    <row r="6708" spans="1:29" x14ac:dyDescent="0.25">
      <c r="A6708" s="61" t="s">
        <v>163</v>
      </c>
      <c r="B6708" s="61" t="s">
        <v>164</v>
      </c>
      <c r="C6708" s="62">
        <v>2014</v>
      </c>
      <c r="D6708" s="61" t="s">
        <v>259</v>
      </c>
      <c r="E6708" s="62">
        <v>35</v>
      </c>
      <c r="F6708" s="62">
        <v>128078</v>
      </c>
      <c r="G6708" s="62">
        <v>22460</v>
      </c>
      <c r="H6708" s="62">
        <v>53.48</v>
      </c>
      <c r="I6708" s="62">
        <v>3659.37</v>
      </c>
      <c r="J6708" s="62">
        <v>119112.54</v>
      </c>
      <c r="K6708" s="62">
        <v>21328.81</v>
      </c>
      <c r="L6708" s="62">
        <v>14217</v>
      </c>
      <c r="M6708" s="62">
        <v>33.85</v>
      </c>
      <c r="N6708" s="62">
        <v>609.39</v>
      </c>
      <c r="O6708" s="62">
        <v>257210.48</v>
      </c>
      <c r="P6708" s="63"/>
      <c r="Q6708" s="63"/>
      <c r="R6708" s="63"/>
      <c r="S6708" s="63"/>
      <c r="T6708" s="63"/>
      <c r="U6708" s="63"/>
      <c r="V6708" s="63"/>
      <c r="W6708" s="63"/>
      <c r="X6708" s="63"/>
      <c r="Y6708" s="63"/>
      <c r="Z6708" s="62">
        <v>105084</v>
      </c>
      <c r="AA6708" s="62">
        <v>8675</v>
      </c>
      <c r="AB6708" s="62">
        <v>20.65</v>
      </c>
      <c r="AC6708" s="62">
        <v>3002.4</v>
      </c>
    </row>
    <row r="6709" spans="1:29" x14ac:dyDescent="0.25">
      <c r="A6709" s="61" t="s">
        <v>198</v>
      </c>
      <c r="B6709" s="61" t="s">
        <v>199</v>
      </c>
      <c r="C6709" s="62">
        <v>2015</v>
      </c>
      <c r="D6709" s="61" t="s">
        <v>75</v>
      </c>
      <c r="E6709" s="62">
        <v>6</v>
      </c>
      <c r="F6709" s="62">
        <v>179</v>
      </c>
      <c r="G6709" s="62">
        <v>35</v>
      </c>
      <c r="H6709" s="62">
        <v>0.49</v>
      </c>
      <c r="I6709" s="62">
        <v>29.83</v>
      </c>
      <c r="J6709" s="62">
        <v>166.47</v>
      </c>
      <c r="K6709" s="62">
        <v>92</v>
      </c>
      <c r="L6709" s="62">
        <v>129</v>
      </c>
      <c r="M6709" s="62">
        <v>1.79</v>
      </c>
      <c r="N6709" s="63"/>
      <c r="O6709" s="63"/>
      <c r="P6709" s="63"/>
      <c r="Q6709" s="63"/>
      <c r="R6709" s="63"/>
      <c r="S6709" s="63"/>
      <c r="T6709" s="63"/>
      <c r="U6709" s="63"/>
      <c r="V6709" s="63"/>
      <c r="W6709" s="63"/>
      <c r="X6709" s="63"/>
      <c r="Y6709" s="63"/>
      <c r="Z6709" s="62">
        <v>343</v>
      </c>
      <c r="AA6709" s="62">
        <v>6250</v>
      </c>
      <c r="AB6709" s="62">
        <v>86.81</v>
      </c>
      <c r="AC6709" s="62">
        <v>57.17</v>
      </c>
    </row>
    <row r="6710" spans="1:29" ht="30" x14ac:dyDescent="0.25">
      <c r="A6710" s="61" t="s">
        <v>142</v>
      </c>
      <c r="B6710" s="61" t="s">
        <v>143</v>
      </c>
      <c r="C6710" s="62">
        <v>2009</v>
      </c>
      <c r="D6710" s="61" t="s">
        <v>226</v>
      </c>
      <c r="E6710" s="62">
        <v>67</v>
      </c>
      <c r="F6710" s="62">
        <v>309120</v>
      </c>
      <c r="G6710" s="62">
        <v>57321</v>
      </c>
      <c r="H6710" s="62">
        <v>71.290000000000006</v>
      </c>
      <c r="I6710" s="62">
        <v>4613.7299999999996</v>
      </c>
      <c r="J6710" s="62">
        <v>287481.59999999998</v>
      </c>
      <c r="K6710" s="62">
        <v>28469.45</v>
      </c>
      <c r="L6710" s="62">
        <v>36956</v>
      </c>
      <c r="M6710" s="62">
        <v>45.97</v>
      </c>
      <c r="N6710" s="62">
        <v>424.92</v>
      </c>
      <c r="O6710" s="62">
        <v>343321.59999999998</v>
      </c>
      <c r="P6710" s="63"/>
      <c r="Q6710" s="63"/>
      <c r="R6710" s="63"/>
      <c r="S6710" s="63"/>
      <c r="T6710" s="63"/>
      <c r="U6710" s="63"/>
      <c r="V6710" s="63"/>
      <c r="W6710" s="63"/>
      <c r="X6710" s="63"/>
      <c r="Y6710" s="63"/>
      <c r="Z6710" s="62">
        <v>1311.23</v>
      </c>
      <c r="AA6710" s="62">
        <v>10546</v>
      </c>
      <c r="AB6710" s="62">
        <v>13.12</v>
      </c>
      <c r="AC6710" s="62">
        <v>19.57</v>
      </c>
    </row>
    <row r="6711" spans="1:29" x14ac:dyDescent="0.25">
      <c r="A6711" s="61" t="s">
        <v>222</v>
      </c>
      <c r="B6711" s="61" t="s">
        <v>223</v>
      </c>
      <c r="C6711" s="62">
        <v>2005</v>
      </c>
      <c r="D6711" s="61" t="s">
        <v>89</v>
      </c>
      <c r="E6711" s="62">
        <v>44</v>
      </c>
      <c r="F6711" s="62">
        <v>498240</v>
      </c>
      <c r="G6711" s="62">
        <v>56717</v>
      </c>
      <c r="H6711" s="62">
        <v>107.42</v>
      </c>
      <c r="I6711" s="62">
        <v>11323.64</v>
      </c>
      <c r="J6711" s="62">
        <v>463363.2</v>
      </c>
      <c r="K6711" s="62">
        <v>0</v>
      </c>
      <c r="L6711" s="63"/>
      <c r="M6711" s="63"/>
      <c r="N6711" s="63"/>
      <c r="O6711" s="63"/>
      <c r="P6711" s="63"/>
      <c r="Q6711" s="63"/>
      <c r="R6711" s="63"/>
      <c r="S6711" s="63"/>
      <c r="T6711" s="63"/>
      <c r="U6711" s="63"/>
      <c r="V6711" s="63"/>
      <c r="W6711" s="63"/>
      <c r="X6711" s="63"/>
      <c r="Y6711" s="63"/>
      <c r="Z6711" s="62">
        <v>133300</v>
      </c>
      <c r="AA6711" s="62">
        <v>11570</v>
      </c>
      <c r="AB6711" s="62">
        <v>21.91</v>
      </c>
      <c r="AC6711" s="62">
        <v>3029.55</v>
      </c>
    </row>
    <row r="6712" spans="1:29" ht="30" x14ac:dyDescent="0.25">
      <c r="A6712" s="61" t="s">
        <v>283</v>
      </c>
      <c r="B6712" s="61" t="s">
        <v>284</v>
      </c>
      <c r="C6712" s="62">
        <v>2012</v>
      </c>
      <c r="D6712" s="61" t="s">
        <v>301</v>
      </c>
      <c r="E6712" s="62">
        <v>53</v>
      </c>
      <c r="F6712" s="63"/>
      <c r="G6712" s="62">
        <v>0</v>
      </c>
      <c r="H6712" s="62">
        <v>0</v>
      </c>
      <c r="I6712" s="63"/>
      <c r="J6712" s="63"/>
      <c r="K6712" s="62">
        <v>0</v>
      </c>
      <c r="L6712" s="63"/>
      <c r="M6712" s="63"/>
      <c r="N6712" s="63"/>
      <c r="O6712" s="63"/>
      <c r="P6712" s="63"/>
      <c r="Q6712" s="63"/>
      <c r="R6712" s="63"/>
      <c r="S6712" s="63"/>
      <c r="T6712" s="63"/>
      <c r="U6712" s="63"/>
      <c r="V6712" s="63"/>
      <c r="W6712" s="63"/>
      <c r="X6712" s="63"/>
      <c r="Y6712" s="63"/>
      <c r="Z6712" s="62">
        <v>0</v>
      </c>
      <c r="AA6712" s="63"/>
      <c r="AB6712" s="63"/>
      <c r="AC6712" s="62">
        <v>0</v>
      </c>
    </row>
    <row r="6713" spans="1:29" ht="30" x14ac:dyDescent="0.25">
      <c r="A6713" s="61" t="s">
        <v>186</v>
      </c>
      <c r="B6713" s="61" t="s">
        <v>187</v>
      </c>
      <c r="C6713" s="62">
        <v>2015</v>
      </c>
      <c r="D6713" s="61" t="s">
        <v>94</v>
      </c>
      <c r="E6713" s="62">
        <v>6</v>
      </c>
      <c r="F6713" s="62">
        <v>125</v>
      </c>
      <c r="G6713" s="62">
        <v>34</v>
      </c>
      <c r="H6713" s="62">
        <v>0.47</v>
      </c>
      <c r="I6713" s="62">
        <v>20.83</v>
      </c>
      <c r="J6713" s="62">
        <v>116.25</v>
      </c>
      <c r="K6713" s="62">
        <v>24.25</v>
      </c>
      <c r="L6713" s="62">
        <v>53</v>
      </c>
      <c r="M6713" s="62">
        <v>0.74</v>
      </c>
      <c r="N6713" s="62">
        <v>4.04</v>
      </c>
      <c r="O6713" s="62">
        <v>292.42</v>
      </c>
      <c r="P6713" s="63"/>
      <c r="Q6713" s="63"/>
      <c r="R6713" s="63"/>
      <c r="S6713" s="63"/>
      <c r="T6713" s="63"/>
      <c r="U6713" s="63"/>
      <c r="V6713" s="63"/>
      <c r="W6713" s="63"/>
      <c r="X6713" s="63"/>
      <c r="Y6713" s="63"/>
      <c r="Z6713" s="62">
        <v>35745</v>
      </c>
      <c r="AA6713" s="62">
        <v>2175</v>
      </c>
      <c r="AB6713" s="62">
        <v>30.21</v>
      </c>
      <c r="AC6713" s="62">
        <v>5957.5</v>
      </c>
    </row>
    <row r="6714" spans="1:29" ht="30" x14ac:dyDescent="0.25">
      <c r="A6714" s="61" t="s">
        <v>269</v>
      </c>
      <c r="B6714" s="61" t="s">
        <v>270</v>
      </c>
      <c r="C6714" s="62">
        <v>2014</v>
      </c>
      <c r="D6714" s="61" t="s">
        <v>78</v>
      </c>
      <c r="E6714" s="62">
        <v>113</v>
      </c>
      <c r="F6714" s="62">
        <v>1146020</v>
      </c>
      <c r="G6714" s="62">
        <v>134750</v>
      </c>
      <c r="H6714" s="62">
        <v>99.37</v>
      </c>
      <c r="I6714" s="62">
        <v>10141.77</v>
      </c>
      <c r="J6714" s="62">
        <v>1065798.6000000001</v>
      </c>
      <c r="K6714" s="62">
        <v>0</v>
      </c>
      <c r="L6714" s="63"/>
      <c r="M6714" s="63"/>
      <c r="N6714" s="63"/>
      <c r="O6714" s="63"/>
      <c r="P6714" s="63"/>
      <c r="Q6714" s="63"/>
      <c r="R6714" s="63"/>
      <c r="S6714" s="63"/>
      <c r="T6714" s="63"/>
      <c r="U6714" s="63"/>
      <c r="V6714" s="63"/>
      <c r="W6714" s="63"/>
      <c r="X6714" s="63"/>
      <c r="Y6714" s="63"/>
      <c r="Z6714" s="62">
        <v>305433</v>
      </c>
      <c r="AA6714" s="62">
        <v>13653</v>
      </c>
      <c r="AB6714" s="62">
        <v>10.07</v>
      </c>
      <c r="AC6714" s="62">
        <v>2702.95</v>
      </c>
    </row>
    <row r="6715" spans="1:29" x14ac:dyDescent="0.25">
      <c r="A6715" s="61" t="s">
        <v>84</v>
      </c>
      <c r="B6715" s="61" t="s">
        <v>85</v>
      </c>
      <c r="C6715" s="62">
        <v>2016</v>
      </c>
      <c r="D6715" s="61" t="s">
        <v>86</v>
      </c>
      <c r="E6715" s="62">
        <v>80</v>
      </c>
      <c r="F6715" s="62">
        <v>20921</v>
      </c>
      <c r="G6715" s="62">
        <v>5227</v>
      </c>
      <c r="H6715" s="62">
        <v>5.44</v>
      </c>
      <c r="I6715" s="62">
        <v>261.51</v>
      </c>
      <c r="J6715" s="62">
        <v>19456.53</v>
      </c>
      <c r="K6715" s="62">
        <v>886.35</v>
      </c>
      <c r="L6715" s="62">
        <v>1473</v>
      </c>
      <c r="M6715" s="62">
        <v>1.53</v>
      </c>
      <c r="N6715" s="62">
        <v>11.08</v>
      </c>
      <c r="O6715" s="62">
        <v>10688.72</v>
      </c>
      <c r="P6715" s="63"/>
      <c r="Q6715" s="63"/>
      <c r="R6715" s="63"/>
      <c r="S6715" s="63"/>
      <c r="T6715" s="63"/>
      <c r="U6715" s="63"/>
      <c r="V6715" s="63"/>
      <c r="W6715" s="63"/>
      <c r="X6715" s="63"/>
      <c r="Y6715" s="63"/>
      <c r="Z6715" s="62">
        <v>4581</v>
      </c>
      <c r="AA6715" s="62">
        <v>35020</v>
      </c>
      <c r="AB6715" s="62">
        <v>36.479999999999997</v>
      </c>
      <c r="AC6715" s="62">
        <v>57.26</v>
      </c>
    </row>
    <row r="6716" spans="1:29" x14ac:dyDescent="0.25">
      <c r="A6716" s="61" t="s">
        <v>306</v>
      </c>
      <c r="B6716" s="61" t="s">
        <v>307</v>
      </c>
      <c r="C6716" s="62">
        <v>2010</v>
      </c>
      <c r="D6716" s="61" t="s">
        <v>94</v>
      </c>
      <c r="E6716" s="62">
        <v>5</v>
      </c>
      <c r="F6716" s="63"/>
      <c r="G6716" s="62">
        <v>0</v>
      </c>
      <c r="H6716" s="62">
        <v>0</v>
      </c>
      <c r="I6716" s="63"/>
      <c r="J6716" s="63"/>
      <c r="K6716" s="62">
        <v>0</v>
      </c>
      <c r="L6716" s="62">
        <v>0</v>
      </c>
      <c r="M6716" s="62">
        <v>0</v>
      </c>
      <c r="N6716" s="63"/>
      <c r="O6716" s="63"/>
      <c r="P6716" s="63"/>
      <c r="Q6716" s="62">
        <v>0</v>
      </c>
      <c r="R6716" s="62">
        <v>0</v>
      </c>
      <c r="S6716" s="63"/>
      <c r="T6716" s="63"/>
      <c r="U6716" s="63"/>
      <c r="V6716" s="62">
        <v>0</v>
      </c>
      <c r="W6716" s="62">
        <v>0</v>
      </c>
      <c r="X6716" s="63"/>
      <c r="Y6716" s="63"/>
      <c r="Z6716" s="62">
        <v>320.83</v>
      </c>
      <c r="AA6716" s="62">
        <v>2746</v>
      </c>
      <c r="AB6716" s="62">
        <v>45.77</v>
      </c>
      <c r="AC6716" s="62">
        <v>64.17</v>
      </c>
    </row>
    <row r="6717" spans="1:29" x14ac:dyDescent="0.25">
      <c r="A6717" s="61" t="s">
        <v>229</v>
      </c>
      <c r="B6717" s="61" t="s">
        <v>230</v>
      </c>
      <c r="C6717" s="62">
        <v>2010</v>
      </c>
      <c r="D6717" s="61" t="s">
        <v>150</v>
      </c>
      <c r="E6717" s="62">
        <v>6</v>
      </c>
      <c r="F6717" s="63"/>
      <c r="G6717" s="63"/>
      <c r="H6717" s="63"/>
      <c r="I6717" s="63"/>
      <c r="J6717" s="63"/>
      <c r="K6717" s="62">
        <v>0</v>
      </c>
      <c r="L6717" s="63"/>
      <c r="M6717" s="63"/>
      <c r="N6717" s="63"/>
      <c r="O6717" s="63"/>
      <c r="P6717" s="63"/>
      <c r="Q6717" s="63"/>
      <c r="R6717" s="63"/>
      <c r="S6717" s="63"/>
      <c r="T6717" s="63"/>
      <c r="U6717" s="63"/>
      <c r="V6717" s="63"/>
      <c r="W6717" s="63"/>
      <c r="X6717" s="63"/>
      <c r="Y6717" s="63"/>
      <c r="Z6717" s="62">
        <v>0</v>
      </c>
      <c r="AA6717" s="62">
        <v>3456</v>
      </c>
      <c r="AB6717" s="62">
        <v>48</v>
      </c>
      <c r="AC6717" s="62">
        <v>0</v>
      </c>
    </row>
    <row r="6718" spans="1:29" ht="30" x14ac:dyDescent="0.25">
      <c r="A6718" s="61" t="s">
        <v>206</v>
      </c>
      <c r="B6718" s="61" t="s">
        <v>207</v>
      </c>
      <c r="C6718" s="62">
        <v>2007</v>
      </c>
      <c r="D6718" s="61" t="s">
        <v>78</v>
      </c>
      <c r="E6718" s="62">
        <v>32</v>
      </c>
      <c r="F6718" s="62">
        <v>90751</v>
      </c>
      <c r="G6718" s="62">
        <v>15483</v>
      </c>
      <c r="H6718" s="62">
        <v>40.32</v>
      </c>
      <c r="I6718" s="62">
        <v>2835.97</v>
      </c>
      <c r="J6718" s="62">
        <v>84398.43</v>
      </c>
      <c r="K6718" s="62">
        <v>266.73</v>
      </c>
      <c r="L6718" s="62">
        <v>46908</v>
      </c>
      <c r="M6718" s="62">
        <v>122.16</v>
      </c>
      <c r="N6718" s="63"/>
      <c r="O6718" s="63"/>
      <c r="P6718" s="63"/>
      <c r="Q6718" s="63"/>
      <c r="R6718" s="63"/>
      <c r="S6718" s="63"/>
      <c r="T6718" s="63"/>
      <c r="U6718" s="63"/>
      <c r="V6718" s="63"/>
      <c r="W6718" s="63"/>
      <c r="X6718" s="63"/>
      <c r="Y6718" s="63"/>
      <c r="Z6718" s="62">
        <v>0</v>
      </c>
      <c r="AA6718" s="63"/>
      <c r="AB6718" s="63"/>
      <c r="AC6718" s="62">
        <v>0</v>
      </c>
    </row>
    <row r="6719" spans="1:29" x14ac:dyDescent="0.25">
      <c r="A6719" s="61" t="s">
        <v>420</v>
      </c>
      <c r="B6719" s="61" t="s">
        <v>421</v>
      </c>
      <c r="C6719" s="62">
        <v>2017</v>
      </c>
      <c r="D6719" s="61" t="s">
        <v>297</v>
      </c>
      <c r="E6719" s="62">
        <v>64</v>
      </c>
      <c r="F6719" s="62">
        <v>6478</v>
      </c>
      <c r="G6719" s="62">
        <v>2063</v>
      </c>
      <c r="H6719" s="62">
        <v>2.69</v>
      </c>
      <c r="I6719" s="62">
        <v>101.22</v>
      </c>
      <c r="J6719" s="62">
        <v>6024.54</v>
      </c>
      <c r="K6719" s="62">
        <v>0</v>
      </c>
      <c r="L6719" s="63"/>
      <c r="M6719" s="63"/>
      <c r="N6719" s="63"/>
      <c r="O6719" s="63"/>
      <c r="P6719" s="63"/>
      <c r="Q6719" s="63"/>
      <c r="R6719" s="63"/>
      <c r="S6719" s="63"/>
      <c r="T6719" s="63"/>
      <c r="U6719" s="63"/>
      <c r="V6719" s="63"/>
      <c r="W6719" s="63"/>
      <c r="X6719" s="63"/>
      <c r="Y6719" s="63"/>
      <c r="Z6719" s="62">
        <v>3763</v>
      </c>
      <c r="AA6719" s="62">
        <v>42518</v>
      </c>
      <c r="AB6719" s="62">
        <v>55.36</v>
      </c>
      <c r="AC6719" s="62">
        <v>58.8</v>
      </c>
    </row>
    <row r="6720" spans="1:29" x14ac:dyDescent="0.25">
      <c r="A6720" s="61" t="s">
        <v>79</v>
      </c>
      <c r="B6720" s="61" t="s">
        <v>80</v>
      </c>
      <c r="C6720" s="62">
        <v>2006</v>
      </c>
      <c r="D6720" s="61" t="s">
        <v>175</v>
      </c>
      <c r="E6720" s="62">
        <v>8</v>
      </c>
      <c r="F6720" s="62">
        <v>4208</v>
      </c>
      <c r="G6720" s="62">
        <v>886</v>
      </c>
      <c r="H6720" s="62">
        <v>9.23</v>
      </c>
      <c r="I6720" s="62">
        <v>526</v>
      </c>
      <c r="J6720" s="62">
        <v>3913.44</v>
      </c>
      <c r="K6720" s="62">
        <v>0</v>
      </c>
      <c r="L6720" s="63"/>
      <c r="M6720" s="63"/>
      <c r="N6720" s="63"/>
      <c r="O6720" s="63"/>
      <c r="P6720" s="63"/>
      <c r="Q6720" s="63"/>
      <c r="R6720" s="63"/>
      <c r="S6720" s="63"/>
      <c r="T6720" s="63"/>
      <c r="U6720" s="63"/>
      <c r="V6720" s="63"/>
      <c r="W6720" s="63"/>
      <c r="X6720" s="63"/>
      <c r="Y6720" s="63"/>
      <c r="Z6720" s="62">
        <v>49286</v>
      </c>
      <c r="AA6720" s="62">
        <v>2284</v>
      </c>
      <c r="AB6720" s="62">
        <v>23.79</v>
      </c>
      <c r="AC6720" s="62">
        <v>6160.75</v>
      </c>
    </row>
    <row r="6721" spans="1:29" x14ac:dyDescent="0.25">
      <c r="A6721" s="61" t="s">
        <v>144</v>
      </c>
      <c r="B6721" s="61" t="s">
        <v>145</v>
      </c>
      <c r="C6721" s="62">
        <v>2004</v>
      </c>
      <c r="D6721" s="61" t="s">
        <v>89</v>
      </c>
      <c r="E6721" s="62">
        <v>58</v>
      </c>
      <c r="F6721" s="62">
        <v>97830</v>
      </c>
      <c r="G6721" s="62">
        <v>14565</v>
      </c>
      <c r="H6721" s="62">
        <v>20.93</v>
      </c>
      <c r="I6721" s="62">
        <v>1686.72</v>
      </c>
      <c r="J6721" s="62">
        <v>90981.9</v>
      </c>
      <c r="K6721" s="62">
        <v>7612.03</v>
      </c>
      <c r="L6721" s="62">
        <v>1628</v>
      </c>
      <c r="M6721" s="62">
        <v>2.34</v>
      </c>
      <c r="N6721" s="62">
        <v>131.24</v>
      </c>
      <c r="O6721" s="62">
        <v>91795.72</v>
      </c>
      <c r="P6721" s="63"/>
      <c r="Q6721" s="63"/>
      <c r="R6721" s="63"/>
      <c r="S6721" s="63"/>
      <c r="T6721" s="63"/>
      <c r="U6721" s="63"/>
      <c r="V6721" s="63"/>
      <c r="W6721" s="63"/>
      <c r="X6721" s="63"/>
      <c r="Y6721" s="63"/>
      <c r="Z6721" s="62">
        <v>936</v>
      </c>
      <c r="AA6721" s="62">
        <v>6158</v>
      </c>
      <c r="AB6721" s="62">
        <v>8.85</v>
      </c>
      <c r="AC6721" s="62">
        <v>16.14</v>
      </c>
    </row>
    <row r="6722" spans="1:29" x14ac:dyDescent="0.25">
      <c r="A6722" s="61" t="s">
        <v>161</v>
      </c>
      <c r="B6722" s="61" t="s">
        <v>162</v>
      </c>
      <c r="C6722" s="62">
        <v>2013</v>
      </c>
      <c r="D6722" s="61" t="s">
        <v>99</v>
      </c>
      <c r="E6722" s="62">
        <v>24</v>
      </c>
      <c r="F6722" s="62">
        <v>92560</v>
      </c>
      <c r="G6722" s="62">
        <v>11442</v>
      </c>
      <c r="H6722" s="62">
        <v>39.729999999999997</v>
      </c>
      <c r="I6722" s="62">
        <v>3856.67</v>
      </c>
      <c r="J6722" s="62">
        <v>86080.8</v>
      </c>
      <c r="K6722" s="62">
        <v>0</v>
      </c>
      <c r="L6722" s="62">
        <v>15186</v>
      </c>
      <c r="M6722" s="62">
        <v>52.73</v>
      </c>
      <c r="N6722" s="62">
        <v>0</v>
      </c>
      <c r="O6722" s="62">
        <v>0</v>
      </c>
      <c r="P6722" s="63"/>
      <c r="Q6722" s="63"/>
      <c r="R6722" s="63"/>
      <c r="S6722" s="63"/>
      <c r="T6722" s="63"/>
      <c r="U6722" s="63"/>
      <c r="V6722" s="63"/>
      <c r="W6722" s="63"/>
      <c r="X6722" s="63"/>
      <c r="Y6722" s="63"/>
      <c r="Z6722" s="62">
        <v>0</v>
      </c>
      <c r="AA6722" s="62">
        <v>10784</v>
      </c>
      <c r="AB6722" s="62">
        <v>37.44</v>
      </c>
      <c r="AC6722" s="62">
        <v>0</v>
      </c>
    </row>
    <row r="6723" spans="1:29" ht="30" x14ac:dyDescent="0.25">
      <c r="A6723" s="61" t="s">
        <v>516</v>
      </c>
      <c r="B6723" s="61" t="s">
        <v>517</v>
      </c>
      <c r="C6723" s="62">
        <v>2016</v>
      </c>
      <c r="D6723" s="61" t="s">
        <v>78</v>
      </c>
      <c r="E6723" s="62">
        <v>40</v>
      </c>
      <c r="F6723" s="62">
        <v>318480</v>
      </c>
      <c r="G6723" s="62">
        <v>47514</v>
      </c>
      <c r="H6723" s="62">
        <v>98.99</v>
      </c>
      <c r="I6723" s="62">
        <v>7962</v>
      </c>
      <c r="J6723" s="62">
        <v>296186.40000000002</v>
      </c>
      <c r="K6723" s="62">
        <v>0</v>
      </c>
      <c r="L6723" s="63"/>
      <c r="M6723" s="63"/>
      <c r="N6723" s="63"/>
      <c r="O6723" s="63"/>
      <c r="P6723" s="63"/>
      <c r="Q6723" s="63"/>
      <c r="R6723" s="63"/>
      <c r="S6723" s="63"/>
      <c r="T6723" s="63"/>
      <c r="U6723" s="63"/>
      <c r="V6723" s="63"/>
      <c r="W6723" s="63"/>
      <c r="X6723" s="63"/>
      <c r="Y6723" s="63"/>
      <c r="Z6723" s="62">
        <v>0</v>
      </c>
      <c r="AA6723" s="63"/>
      <c r="AB6723" s="63"/>
      <c r="AC6723" s="62">
        <v>0</v>
      </c>
    </row>
    <row r="6724" spans="1:29" x14ac:dyDescent="0.25">
      <c r="A6724" s="61" t="s">
        <v>271</v>
      </c>
      <c r="B6724" s="61" t="s">
        <v>272</v>
      </c>
      <c r="C6724" s="62">
        <v>2013</v>
      </c>
      <c r="D6724" s="61" t="s">
        <v>150</v>
      </c>
      <c r="E6724" s="62">
        <v>8</v>
      </c>
      <c r="F6724" s="63"/>
      <c r="G6724" s="63"/>
      <c r="H6724" s="63"/>
      <c r="I6724" s="63"/>
      <c r="J6724" s="63"/>
      <c r="K6724" s="62">
        <v>0</v>
      </c>
      <c r="L6724" s="63"/>
      <c r="M6724" s="63"/>
      <c r="N6724" s="63"/>
      <c r="O6724" s="63"/>
      <c r="P6724" s="63"/>
      <c r="Q6724" s="63"/>
      <c r="R6724" s="63"/>
      <c r="S6724" s="63"/>
      <c r="T6724" s="63"/>
      <c r="U6724" s="63"/>
      <c r="V6724" s="63"/>
      <c r="W6724" s="63"/>
      <c r="X6724" s="63"/>
      <c r="Y6724" s="63"/>
      <c r="Z6724" s="62">
        <v>0</v>
      </c>
      <c r="AA6724" s="63"/>
      <c r="AB6724" s="63"/>
      <c r="AC6724" s="62">
        <v>0</v>
      </c>
    </row>
    <row r="6725" spans="1:29" x14ac:dyDescent="0.25">
      <c r="A6725" s="61" t="s">
        <v>330</v>
      </c>
      <c r="B6725" s="61" t="s">
        <v>331</v>
      </c>
      <c r="C6725" s="62">
        <v>2008</v>
      </c>
      <c r="D6725" s="61" t="s">
        <v>75</v>
      </c>
      <c r="E6725" s="62">
        <v>36</v>
      </c>
      <c r="F6725" s="63"/>
      <c r="G6725" s="63"/>
      <c r="H6725" s="63"/>
      <c r="I6725" s="63"/>
      <c r="J6725" s="63"/>
      <c r="K6725" s="62">
        <v>0</v>
      </c>
      <c r="L6725" s="63"/>
      <c r="M6725" s="63"/>
      <c r="N6725" s="63"/>
      <c r="O6725" s="63"/>
      <c r="P6725" s="63"/>
      <c r="Q6725" s="63"/>
      <c r="R6725" s="63"/>
      <c r="S6725" s="63"/>
      <c r="T6725" s="63"/>
      <c r="U6725" s="63"/>
      <c r="V6725" s="63"/>
      <c r="W6725" s="63"/>
      <c r="X6725" s="63"/>
      <c r="Y6725" s="63"/>
      <c r="Z6725" s="62">
        <v>177794</v>
      </c>
      <c r="AA6725" s="62">
        <v>7549</v>
      </c>
      <c r="AB6725" s="62">
        <v>17.47</v>
      </c>
      <c r="AC6725" s="62">
        <v>4938.72</v>
      </c>
    </row>
    <row r="6726" spans="1:29" ht="30" x14ac:dyDescent="0.25">
      <c r="A6726" s="61" t="s">
        <v>206</v>
      </c>
      <c r="B6726" s="61" t="s">
        <v>207</v>
      </c>
      <c r="C6726" s="62">
        <v>2014</v>
      </c>
      <c r="D6726" s="61" t="s">
        <v>78</v>
      </c>
      <c r="E6726" s="62">
        <v>32</v>
      </c>
      <c r="F6726" s="62">
        <v>210606</v>
      </c>
      <c r="G6726" s="62">
        <v>28085</v>
      </c>
      <c r="H6726" s="62">
        <v>73.14</v>
      </c>
      <c r="I6726" s="62">
        <v>6581.44</v>
      </c>
      <c r="J6726" s="62">
        <v>195863.58</v>
      </c>
      <c r="K6726" s="62">
        <v>0</v>
      </c>
      <c r="L6726" s="62">
        <v>24458</v>
      </c>
      <c r="M6726" s="62">
        <v>63.69</v>
      </c>
      <c r="N6726" s="63"/>
      <c r="O6726" s="63"/>
      <c r="P6726" s="63"/>
      <c r="Q6726" s="63"/>
      <c r="R6726" s="63"/>
      <c r="S6726" s="63"/>
      <c r="T6726" s="63"/>
      <c r="U6726" s="63"/>
      <c r="V6726" s="63"/>
      <c r="W6726" s="63"/>
      <c r="X6726" s="63"/>
      <c r="Y6726" s="63"/>
      <c r="Z6726" s="62">
        <v>0</v>
      </c>
      <c r="AA6726" s="63"/>
      <c r="AB6726" s="63"/>
      <c r="AC6726" s="62">
        <v>0</v>
      </c>
    </row>
    <row r="6727" spans="1:29" x14ac:dyDescent="0.25">
      <c r="A6727" s="61" t="s">
        <v>466</v>
      </c>
      <c r="B6727" s="61" t="s">
        <v>467</v>
      </c>
      <c r="C6727" s="62">
        <v>2017</v>
      </c>
      <c r="D6727" s="61" t="s">
        <v>75</v>
      </c>
      <c r="E6727" s="62">
        <v>6</v>
      </c>
      <c r="F6727" s="62">
        <v>89440</v>
      </c>
      <c r="G6727" s="62">
        <v>22477</v>
      </c>
      <c r="H6727" s="62">
        <v>312.18</v>
      </c>
      <c r="I6727" s="62">
        <v>14906.67</v>
      </c>
      <c r="J6727" s="62">
        <v>83179.199999999997</v>
      </c>
      <c r="K6727" s="62">
        <v>0</v>
      </c>
      <c r="L6727" s="63"/>
      <c r="M6727" s="63"/>
      <c r="N6727" s="63"/>
      <c r="O6727" s="63"/>
      <c r="P6727" s="63"/>
      <c r="Q6727" s="63"/>
      <c r="R6727" s="63"/>
      <c r="S6727" s="63"/>
      <c r="T6727" s="63"/>
      <c r="U6727" s="63"/>
      <c r="V6727" s="63"/>
      <c r="W6727" s="63"/>
      <c r="X6727" s="63"/>
      <c r="Y6727" s="63"/>
      <c r="Z6727" s="62">
        <v>17.510000000000002</v>
      </c>
      <c r="AA6727" s="62">
        <v>596</v>
      </c>
      <c r="AB6727" s="62">
        <v>8.2799999999999994</v>
      </c>
      <c r="AC6727" s="62">
        <v>2.92</v>
      </c>
    </row>
    <row r="6728" spans="1:29" ht="30" x14ac:dyDescent="0.25">
      <c r="A6728" s="61" t="s">
        <v>124</v>
      </c>
      <c r="B6728" s="61" t="s">
        <v>125</v>
      </c>
      <c r="C6728" s="62">
        <v>2010</v>
      </c>
      <c r="D6728" s="61" t="s">
        <v>89</v>
      </c>
      <c r="E6728" s="62">
        <v>64</v>
      </c>
      <c r="F6728" s="62">
        <v>230208</v>
      </c>
      <c r="G6728" s="62">
        <v>30403</v>
      </c>
      <c r="H6728" s="62">
        <v>39.590000000000003</v>
      </c>
      <c r="I6728" s="62">
        <v>3597</v>
      </c>
      <c r="J6728" s="62">
        <v>214093.44</v>
      </c>
      <c r="K6728" s="62">
        <v>33412.22</v>
      </c>
      <c r="L6728" s="62">
        <v>41660</v>
      </c>
      <c r="M6728" s="62">
        <v>54.24</v>
      </c>
      <c r="N6728" s="62">
        <v>522.07000000000005</v>
      </c>
      <c r="O6728" s="62">
        <v>402928</v>
      </c>
      <c r="P6728" s="63"/>
      <c r="Q6728" s="63"/>
      <c r="R6728" s="63"/>
      <c r="S6728" s="63"/>
      <c r="T6728" s="63"/>
      <c r="U6728" s="63"/>
      <c r="V6728" s="63"/>
      <c r="W6728" s="63"/>
      <c r="X6728" s="63"/>
      <c r="Y6728" s="63"/>
      <c r="Z6728" s="62">
        <v>189.13</v>
      </c>
      <c r="AA6728" s="62">
        <v>14529</v>
      </c>
      <c r="AB6728" s="62">
        <v>18.920000000000002</v>
      </c>
      <c r="AC6728" s="62">
        <v>2.96</v>
      </c>
    </row>
    <row r="6729" spans="1:29" x14ac:dyDescent="0.25">
      <c r="A6729" s="61" t="s">
        <v>488</v>
      </c>
      <c r="B6729" s="61" t="s">
        <v>489</v>
      </c>
      <c r="C6729" s="62">
        <v>2018</v>
      </c>
      <c r="D6729" s="61" t="s">
        <v>99</v>
      </c>
      <c r="E6729" s="62">
        <v>20</v>
      </c>
      <c r="F6729" s="62">
        <v>53673</v>
      </c>
      <c r="G6729" s="62">
        <v>10049</v>
      </c>
      <c r="H6729" s="62">
        <v>41.87</v>
      </c>
      <c r="I6729" s="62">
        <v>2683.65</v>
      </c>
      <c r="J6729" s="62">
        <v>49915.89</v>
      </c>
      <c r="K6729" s="62">
        <v>0</v>
      </c>
      <c r="L6729" s="63"/>
      <c r="M6729" s="63"/>
      <c r="N6729" s="63"/>
      <c r="O6729" s="63"/>
      <c r="P6729" s="63"/>
      <c r="Q6729" s="63"/>
      <c r="R6729" s="63"/>
      <c r="S6729" s="63"/>
      <c r="T6729" s="63"/>
      <c r="U6729" s="63"/>
      <c r="V6729" s="63"/>
      <c r="W6729" s="63"/>
      <c r="X6729" s="63"/>
      <c r="Y6729" s="63"/>
      <c r="Z6729" s="62">
        <v>0</v>
      </c>
      <c r="AA6729" s="63"/>
      <c r="AB6729" s="63"/>
      <c r="AC6729" s="62">
        <v>0</v>
      </c>
    </row>
    <row r="6730" spans="1:29" x14ac:dyDescent="0.25">
      <c r="A6730" s="61" t="s">
        <v>371</v>
      </c>
      <c r="B6730" s="61" t="s">
        <v>372</v>
      </c>
      <c r="C6730" s="62">
        <v>2009</v>
      </c>
      <c r="D6730" s="61" t="s">
        <v>75</v>
      </c>
      <c r="E6730" s="62">
        <v>20</v>
      </c>
      <c r="F6730" s="62">
        <v>7233</v>
      </c>
      <c r="G6730" s="62">
        <v>1403</v>
      </c>
      <c r="H6730" s="62">
        <v>5.85</v>
      </c>
      <c r="I6730" s="62">
        <v>361.65</v>
      </c>
      <c r="J6730" s="62">
        <v>6726.69</v>
      </c>
      <c r="K6730" s="62">
        <v>0</v>
      </c>
      <c r="L6730" s="63"/>
      <c r="M6730" s="63"/>
      <c r="N6730" s="63"/>
      <c r="O6730" s="63"/>
      <c r="P6730" s="63"/>
      <c r="Q6730" s="63"/>
      <c r="R6730" s="63"/>
      <c r="S6730" s="63"/>
      <c r="T6730" s="63"/>
      <c r="U6730" s="63"/>
      <c r="V6730" s="63"/>
      <c r="W6730" s="63"/>
      <c r="X6730" s="63"/>
      <c r="Y6730" s="63"/>
      <c r="Z6730" s="62">
        <v>0</v>
      </c>
      <c r="AA6730" s="63"/>
      <c r="AB6730" s="63"/>
      <c r="AC6730" s="62">
        <v>0</v>
      </c>
    </row>
    <row r="6731" spans="1:29" ht="30" x14ac:dyDescent="0.25">
      <c r="A6731" s="61" t="s">
        <v>188</v>
      </c>
      <c r="B6731" s="61" t="s">
        <v>189</v>
      </c>
      <c r="C6731" s="62">
        <v>2013</v>
      </c>
      <c r="D6731" s="61" t="s">
        <v>83</v>
      </c>
      <c r="E6731" s="62">
        <v>58</v>
      </c>
      <c r="F6731" s="62">
        <v>330608</v>
      </c>
      <c r="G6731" s="62">
        <v>70956</v>
      </c>
      <c r="H6731" s="62">
        <v>101.95</v>
      </c>
      <c r="I6731" s="62">
        <v>5700.14</v>
      </c>
      <c r="J6731" s="62">
        <v>307465.44</v>
      </c>
      <c r="K6731" s="62">
        <v>40600.39</v>
      </c>
      <c r="L6731" s="62">
        <v>56784</v>
      </c>
      <c r="M6731" s="62">
        <v>81.59</v>
      </c>
      <c r="N6731" s="62">
        <v>700.01</v>
      </c>
      <c r="O6731" s="62">
        <v>489612.26</v>
      </c>
      <c r="P6731" s="63"/>
      <c r="Q6731" s="63"/>
      <c r="R6731" s="63"/>
      <c r="S6731" s="63"/>
      <c r="T6731" s="63"/>
      <c r="U6731" s="63"/>
      <c r="V6731" s="63"/>
      <c r="W6731" s="63"/>
      <c r="X6731" s="63"/>
      <c r="Y6731" s="63"/>
      <c r="Z6731" s="62">
        <v>7135.82</v>
      </c>
      <c r="AA6731" s="62">
        <v>51841</v>
      </c>
      <c r="AB6731" s="62">
        <v>74.48</v>
      </c>
      <c r="AC6731" s="62">
        <v>123.03</v>
      </c>
    </row>
    <row r="6732" spans="1:29" x14ac:dyDescent="0.25">
      <c r="A6732" s="61" t="s">
        <v>338</v>
      </c>
      <c r="B6732" s="61" t="s">
        <v>339</v>
      </c>
      <c r="C6732" s="62">
        <v>2005</v>
      </c>
      <c r="D6732" s="61" t="s">
        <v>99</v>
      </c>
      <c r="E6732" s="62">
        <v>46</v>
      </c>
      <c r="F6732" s="62">
        <v>171541</v>
      </c>
      <c r="G6732" s="62">
        <v>7723</v>
      </c>
      <c r="H6732" s="62">
        <v>13.99</v>
      </c>
      <c r="I6732" s="62">
        <v>3729.15</v>
      </c>
      <c r="J6732" s="62">
        <v>159533.13</v>
      </c>
      <c r="K6732" s="62">
        <v>31269.64</v>
      </c>
      <c r="L6732" s="62">
        <v>40976</v>
      </c>
      <c r="M6732" s="62">
        <v>74.23</v>
      </c>
      <c r="N6732" s="62">
        <v>679.77</v>
      </c>
      <c r="O6732" s="62">
        <v>377089.98</v>
      </c>
      <c r="P6732" s="63"/>
      <c r="Q6732" s="63"/>
      <c r="R6732" s="63"/>
      <c r="S6732" s="63"/>
      <c r="T6732" s="63"/>
      <c r="U6732" s="62">
        <v>0</v>
      </c>
      <c r="V6732" s="62">
        <v>0</v>
      </c>
      <c r="W6732" s="62">
        <v>0</v>
      </c>
      <c r="X6732" s="62">
        <v>0</v>
      </c>
      <c r="Y6732" s="62">
        <v>0</v>
      </c>
      <c r="Z6732" s="62">
        <v>3634.21</v>
      </c>
      <c r="AA6732" s="62">
        <v>37238</v>
      </c>
      <c r="AB6732" s="62">
        <v>67.459999999999994</v>
      </c>
      <c r="AC6732" s="62">
        <v>79</v>
      </c>
    </row>
    <row r="6733" spans="1:29" x14ac:dyDescent="0.25">
      <c r="A6733" s="61" t="s">
        <v>354</v>
      </c>
      <c r="B6733" s="61" t="s">
        <v>355</v>
      </c>
      <c r="C6733" s="62">
        <v>2010</v>
      </c>
      <c r="D6733" s="61" t="s">
        <v>99</v>
      </c>
      <c r="E6733" s="62">
        <v>48</v>
      </c>
      <c r="F6733" s="62">
        <v>137162</v>
      </c>
      <c r="G6733" s="62">
        <v>23793</v>
      </c>
      <c r="H6733" s="62">
        <v>41.31</v>
      </c>
      <c r="I6733" s="62">
        <v>2857.54</v>
      </c>
      <c r="J6733" s="62">
        <v>127560.66</v>
      </c>
      <c r="K6733" s="62">
        <v>23619.79</v>
      </c>
      <c r="L6733" s="62">
        <v>36896</v>
      </c>
      <c r="M6733" s="62">
        <v>64.06</v>
      </c>
      <c r="N6733" s="62">
        <v>492.08</v>
      </c>
      <c r="O6733" s="62">
        <v>284838.09000000003</v>
      </c>
      <c r="P6733" s="63"/>
      <c r="Q6733" s="63"/>
      <c r="R6733" s="63"/>
      <c r="S6733" s="63"/>
      <c r="T6733" s="63"/>
      <c r="U6733" s="63"/>
      <c r="V6733" s="63"/>
      <c r="W6733" s="63"/>
      <c r="X6733" s="63"/>
      <c r="Y6733" s="63"/>
      <c r="Z6733" s="62">
        <v>210890</v>
      </c>
      <c r="AA6733" s="62">
        <v>5369</v>
      </c>
      <c r="AB6733" s="62">
        <v>9.32</v>
      </c>
      <c r="AC6733" s="62">
        <v>4393.54</v>
      </c>
    </row>
    <row r="6734" spans="1:29" ht="30" x14ac:dyDescent="0.25">
      <c r="A6734" s="61" t="s">
        <v>142</v>
      </c>
      <c r="B6734" s="61" t="s">
        <v>143</v>
      </c>
      <c r="C6734" s="62">
        <v>2016</v>
      </c>
      <c r="D6734" s="61" t="s">
        <v>226</v>
      </c>
      <c r="E6734" s="62">
        <v>67</v>
      </c>
      <c r="F6734" s="62">
        <v>328564</v>
      </c>
      <c r="G6734" s="62">
        <v>56900</v>
      </c>
      <c r="H6734" s="62">
        <v>70.77</v>
      </c>
      <c r="I6734" s="62">
        <v>4903.9399999999996</v>
      </c>
      <c r="J6734" s="62">
        <v>305564.52</v>
      </c>
      <c r="K6734" s="62">
        <v>23242.48</v>
      </c>
      <c r="L6734" s="62">
        <v>21670</v>
      </c>
      <c r="M6734" s="62">
        <v>26.95</v>
      </c>
      <c r="N6734" s="62">
        <v>346.9</v>
      </c>
      <c r="O6734" s="62">
        <v>280288.08</v>
      </c>
      <c r="P6734" s="63"/>
      <c r="Q6734" s="63"/>
      <c r="R6734" s="63"/>
      <c r="S6734" s="63"/>
      <c r="T6734" s="63"/>
      <c r="U6734" s="63"/>
      <c r="V6734" s="63"/>
      <c r="W6734" s="63"/>
      <c r="X6734" s="63"/>
      <c r="Y6734" s="63"/>
      <c r="Z6734" s="62">
        <v>2800</v>
      </c>
      <c r="AA6734" s="62">
        <v>38825</v>
      </c>
      <c r="AB6734" s="62">
        <v>48.29</v>
      </c>
      <c r="AC6734" s="62">
        <v>41.79</v>
      </c>
    </row>
    <row r="6735" spans="1:29" x14ac:dyDescent="0.25">
      <c r="A6735" s="61" t="s">
        <v>397</v>
      </c>
      <c r="B6735" s="61" t="s">
        <v>398</v>
      </c>
      <c r="C6735" s="62">
        <v>2013</v>
      </c>
      <c r="D6735" s="61" t="s">
        <v>83</v>
      </c>
      <c r="E6735" s="62">
        <v>3</v>
      </c>
      <c r="F6735" s="63"/>
      <c r="G6735" s="63"/>
      <c r="H6735" s="63"/>
      <c r="I6735" s="63"/>
      <c r="J6735" s="63"/>
      <c r="K6735" s="62">
        <v>0</v>
      </c>
      <c r="L6735" s="63"/>
      <c r="M6735" s="63"/>
      <c r="N6735" s="63"/>
      <c r="O6735" s="63"/>
      <c r="P6735" s="63"/>
      <c r="Q6735" s="63"/>
      <c r="R6735" s="63"/>
      <c r="S6735" s="63"/>
      <c r="T6735" s="63"/>
      <c r="U6735" s="63"/>
      <c r="V6735" s="63"/>
      <c r="W6735" s="63"/>
      <c r="X6735" s="63"/>
      <c r="Y6735" s="63"/>
      <c r="Z6735" s="62">
        <v>0</v>
      </c>
      <c r="AA6735" s="63"/>
      <c r="AB6735" s="63"/>
      <c r="AC6735" s="62">
        <v>0</v>
      </c>
    </row>
    <row r="6736" spans="1:29" x14ac:dyDescent="0.25">
      <c r="A6736" s="61" t="s">
        <v>407</v>
      </c>
      <c r="B6736" s="61" t="s">
        <v>408</v>
      </c>
      <c r="C6736" s="62">
        <v>2005</v>
      </c>
      <c r="D6736" s="61" t="s">
        <v>75</v>
      </c>
      <c r="E6736" s="62">
        <v>6</v>
      </c>
      <c r="F6736" s="62">
        <v>10144</v>
      </c>
      <c r="G6736" s="62">
        <v>1626</v>
      </c>
      <c r="H6736" s="62">
        <v>22.58</v>
      </c>
      <c r="I6736" s="62">
        <v>1690.67</v>
      </c>
      <c r="J6736" s="62">
        <v>9433.92</v>
      </c>
      <c r="K6736" s="62">
        <v>0</v>
      </c>
      <c r="L6736" s="63"/>
      <c r="M6736" s="63"/>
      <c r="N6736" s="63"/>
      <c r="O6736" s="63"/>
      <c r="P6736" s="63"/>
      <c r="Q6736" s="63"/>
      <c r="R6736" s="63"/>
      <c r="S6736" s="63"/>
      <c r="T6736" s="63"/>
      <c r="U6736" s="63"/>
      <c r="V6736" s="63"/>
      <c r="W6736" s="63"/>
      <c r="X6736" s="63"/>
      <c r="Y6736" s="63"/>
      <c r="Z6736" s="62">
        <v>548.09</v>
      </c>
      <c r="AA6736" s="62">
        <v>3240</v>
      </c>
      <c r="AB6736" s="62">
        <v>45</v>
      </c>
      <c r="AC6736" s="62">
        <v>91.35</v>
      </c>
    </row>
    <row r="6737" spans="1:29" x14ac:dyDescent="0.25">
      <c r="A6737" s="61" t="s">
        <v>374</v>
      </c>
      <c r="B6737" s="61" t="s">
        <v>375</v>
      </c>
      <c r="C6737" s="62">
        <v>2016</v>
      </c>
      <c r="D6737" s="61" t="s">
        <v>438</v>
      </c>
      <c r="E6737" s="62">
        <v>8</v>
      </c>
      <c r="F6737" s="63"/>
      <c r="G6737" s="63"/>
      <c r="H6737" s="63"/>
      <c r="I6737" s="63"/>
      <c r="J6737" s="63"/>
      <c r="K6737" s="62">
        <v>0</v>
      </c>
      <c r="L6737" s="63"/>
      <c r="M6737" s="63"/>
      <c r="N6737" s="63"/>
      <c r="O6737" s="63"/>
      <c r="P6737" s="63"/>
      <c r="Q6737" s="63"/>
      <c r="R6737" s="63"/>
      <c r="S6737" s="63"/>
      <c r="T6737" s="63"/>
      <c r="U6737" s="63"/>
      <c r="V6737" s="63"/>
      <c r="W6737" s="63"/>
      <c r="X6737" s="63"/>
      <c r="Y6737" s="63"/>
      <c r="Z6737" s="62">
        <v>0</v>
      </c>
      <c r="AA6737" s="63"/>
      <c r="AB6737" s="63"/>
      <c r="AC6737" s="62">
        <v>0</v>
      </c>
    </row>
    <row r="6738" spans="1:29" ht="30" x14ac:dyDescent="0.25">
      <c r="A6738" s="61" t="s">
        <v>231</v>
      </c>
      <c r="B6738" s="61" t="s">
        <v>232</v>
      </c>
      <c r="C6738" s="62">
        <v>2012</v>
      </c>
      <c r="D6738" s="61" t="s">
        <v>75</v>
      </c>
      <c r="E6738" s="62">
        <v>80</v>
      </c>
      <c r="F6738" s="62">
        <v>965400</v>
      </c>
      <c r="G6738" s="62">
        <v>121577</v>
      </c>
      <c r="H6738" s="62">
        <v>126.64</v>
      </c>
      <c r="I6738" s="62">
        <v>12067.5</v>
      </c>
      <c r="J6738" s="62">
        <v>897822</v>
      </c>
      <c r="K6738" s="62">
        <v>0</v>
      </c>
      <c r="L6738" s="63"/>
      <c r="M6738" s="63"/>
      <c r="N6738" s="63"/>
      <c r="O6738" s="63"/>
      <c r="P6738" s="63"/>
      <c r="Q6738" s="63"/>
      <c r="R6738" s="63"/>
      <c r="S6738" s="63"/>
      <c r="T6738" s="63"/>
      <c r="U6738" s="63"/>
      <c r="V6738" s="63"/>
      <c r="W6738" s="63"/>
      <c r="X6738" s="63"/>
      <c r="Y6738" s="63"/>
      <c r="Z6738" s="62">
        <v>5623</v>
      </c>
      <c r="AA6738" s="62">
        <v>44389</v>
      </c>
      <c r="AB6738" s="62">
        <v>46.24</v>
      </c>
      <c r="AC6738" s="62">
        <v>70.290000000000006</v>
      </c>
    </row>
    <row r="6739" spans="1:29" ht="30" x14ac:dyDescent="0.25">
      <c r="A6739" s="61" t="s">
        <v>182</v>
      </c>
      <c r="B6739" s="61" t="s">
        <v>183</v>
      </c>
      <c r="C6739" s="62">
        <v>2004</v>
      </c>
      <c r="D6739" s="61" t="s">
        <v>99</v>
      </c>
      <c r="E6739" s="62">
        <v>60</v>
      </c>
      <c r="F6739" s="62">
        <v>657785</v>
      </c>
      <c r="G6739" s="62">
        <v>78145</v>
      </c>
      <c r="H6739" s="62">
        <v>108.53</v>
      </c>
      <c r="I6739" s="62">
        <v>10963.08</v>
      </c>
      <c r="J6739" s="62">
        <v>611740.05000000005</v>
      </c>
      <c r="K6739" s="62">
        <v>0</v>
      </c>
      <c r="L6739" s="63"/>
      <c r="M6739" s="63"/>
      <c r="N6739" s="63"/>
      <c r="O6739" s="63"/>
      <c r="P6739" s="63"/>
      <c r="Q6739" s="63"/>
      <c r="R6739" s="63"/>
      <c r="S6739" s="63"/>
      <c r="T6739" s="63"/>
      <c r="U6739" s="63"/>
      <c r="V6739" s="63"/>
      <c r="W6739" s="63"/>
      <c r="X6739" s="63"/>
      <c r="Y6739" s="63"/>
      <c r="Z6739" s="62">
        <v>234557</v>
      </c>
      <c r="AA6739" s="62">
        <v>11849</v>
      </c>
      <c r="AB6739" s="62">
        <v>16.46</v>
      </c>
      <c r="AC6739" s="62">
        <v>3909.28</v>
      </c>
    </row>
    <row r="6740" spans="1:29" x14ac:dyDescent="0.25">
      <c r="A6740" s="61" t="s">
        <v>79</v>
      </c>
      <c r="B6740" s="61" t="s">
        <v>80</v>
      </c>
      <c r="C6740" s="62">
        <v>2012</v>
      </c>
      <c r="D6740" s="61" t="s">
        <v>72</v>
      </c>
      <c r="E6740" s="62">
        <v>72</v>
      </c>
      <c r="F6740" s="62">
        <v>775520</v>
      </c>
      <c r="G6740" s="62">
        <v>96527</v>
      </c>
      <c r="H6740" s="62">
        <v>111.72</v>
      </c>
      <c r="I6740" s="62">
        <v>10771.11</v>
      </c>
      <c r="J6740" s="62">
        <v>721233.6</v>
      </c>
      <c r="K6740" s="62">
        <v>0</v>
      </c>
      <c r="L6740" s="63"/>
      <c r="M6740" s="63"/>
      <c r="N6740" s="63"/>
      <c r="O6740" s="63"/>
      <c r="P6740" s="63"/>
      <c r="Q6740" s="63"/>
      <c r="R6740" s="63"/>
      <c r="S6740" s="63"/>
      <c r="T6740" s="63"/>
      <c r="U6740" s="63"/>
      <c r="V6740" s="63"/>
      <c r="W6740" s="63"/>
      <c r="X6740" s="63"/>
      <c r="Y6740" s="63"/>
      <c r="Z6740" s="62">
        <v>297521</v>
      </c>
      <c r="AA6740" s="62">
        <v>15363</v>
      </c>
      <c r="AB6740" s="62">
        <v>17.78</v>
      </c>
      <c r="AC6740" s="62">
        <v>4132.24</v>
      </c>
    </row>
    <row r="6741" spans="1:29" ht="30" x14ac:dyDescent="0.25">
      <c r="A6741" s="61" t="s">
        <v>350</v>
      </c>
      <c r="B6741" s="61" t="s">
        <v>351</v>
      </c>
      <c r="C6741" s="62">
        <v>2007</v>
      </c>
      <c r="D6741" s="61" t="s">
        <v>75</v>
      </c>
      <c r="E6741" s="62">
        <v>7</v>
      </c>
      <c r="F6741" s="62">
        <v>10051</v>
      </c>
      <c r="G6741" s="62">
        <v>1791</v>
      </c>
      <c r="H6741" s="62">
        <v>21.32</v>
      </c>
      <c r="I6741" s="62">
        <v>1435.86</v>
      </c>
      <c r="J6741" s="62">
        <v>9347.43</v>
      </c>
      <c r="K6741" s="62">
        <v>0</v>
      </c>
      <c r="L6741" s="62">
        <v>52</v>
      </c>
      <c r="M6741" s="62">
        <v>0.62</v>
      </c>
      <c r="N6741" s="63"/>
      <c r="O6741" s="63"/>
      <c r="P6741" s="63"/>
      <c r="Q6741" s="63"/>
      <c r="R6741" s="63"/>
      <c r="S6741" s="63"/>
      <c r="T6741" s="63"/>
      <c r="U6741" s="63"/>
      <c r="V6741" s="63"/>
      <c r="W6741" s="63"/>
      <c r="X6741" s="63"/>
      <c r="Y6741" s="63"/>
      <c r="Z6741" s="62">
        <v>62000</v>
      </c>
      <c r="AA6741" s="62">
        <v>4369</v>
      </c>
      <c r="AB6741" s="62">
        <v>52.01</v>
      </c>
      <c r="AC6741" s="62">
        <v>8857.14</v>
      </c>
    </row>
    <row r="6742" spans="1:29" ht="30" x14ac:dyDescent="0.25">
      <c r="A6742" s="61" t="s">
        <v>237</v>
      </c>
      <c r="B6742" s="61" t="s">
        <v>238</v>
      </c>
      <c r="C6742" s="62">
        <v>2015</v>
      </c>
      <c r="D6742" s="61" t="s">
        <v>78</v>
      </c>
      <c r="E6742" s="62">
        <v>75</v>
      </c>
      <c r="F6742" s="62">
        <v>208408</v>
      </c>
      <c r="G6742" s="62">
        <v>43906</v>
      </c>
      <c r="H6742" s="62">
        <v>48.78</v>
      </c>
      <c r="I6742" s="62">
        <v>2778.77</v>
      </c>
      <c r="J6742" s="62">
        <v>193819.44</v>
      </c>
      <c r="K6742" s="62">
        <v>34422.89</v>
      </c>
      <c r="L6742" s="62">
        <v>28200</v>
      </c>
      <c r="M6742" s="62">
        <v>31.33</v>
      </c>
      <c r="N6742" s="62">
        <v>458.97</v>
      </c>
      <c r="O6742" s="62">
        <v>415115.96</v>
      </c>
      <c r="P6742" s="63"/>
      <c r="Q6742" s="63"/>
      <c r="R6742" s="63"/>
      <c r="S6742" s="63"/>
      <c r="T6742" s="63"/>
      <c r="U6742" s="63"/>
      <c r="V6742" s="63"/>
      <c r="W6742" s="63"/>
      <c r="X6742" s="63"/>
      <c r="Y6742" s="63"/>
      <c r="Z6742" s="62">
        <v>544058</v>
      </c>
      <c r="AA6742" s="62">
        <v>23454</v>
      </c>
      <c r="AB6742" s="62">
        <v>26.06</v>
      </c>
      <c r="AC6742" s="62">
        <v>7254.11</v>
      </c>
    </row>
    <row r="6743" spans="1:29" x14ac:dyDescent="0.25">
      <c r="A6743" s="61" t="s">
        <v>257</v>
      </c>
      <c r="B6743" s="61" t="s">
        <v>258</v>
      </c>
      <c r="C6743" s="62">
        <v>2009</v>
      </c>
      <c r="D6743" s="61" t="s">
        <v>75</v>
      </c>
      <c r="E6743" s="62">
        <v>10</v>
      </c>
      <c r="F6743" s="62">
        <v>107200</v>
      </c>
      <c r="G6743" s="62">
        <v>16790</v>
      </c>
      <c r="H6743" s="62">
        <v>139.91999999999999</v>
      </c>
      <c r="I6743" s="62">
        <v>10720</v>
      </c>
      <c r="J6743" s="62">
        <v>99696</v>
      </c>
      <c r="K6743" s="62">
        <v>0</v>
      </c>
      <c r="L6743" s="63"/>
      <c r="M6743" s="63"/>
      <c r="N6743" s="63"/>
      <c r="O6743" s="63"/>
      <c r="P6743" s="62">
        <v>10905</v>
      </c>
      <c r="Q6743" s="62">
        <v>15600</v>
      </c>
      <c r="R6743" s="62">
        <v>130</v>
      </c>
      <c r="S6743" s="62">
        <v>1090</v>
      </c>
      <c r="T6743" s="62">
        <v>138155.45000000001</v>
      </c>
      <c r="U6743" s="63"/>
      <c r="V6743" s="63"/>
      <c r="W6743" s="63"/>
      <c r="X6743" s="63"/>
      <c r="Y6743" s="63"/>
      <c r="Z6743" s="62">
        <v>101.65</v>
      </c>
      <c r="AA6743" s="62">
        <v>7992</v>
      </c>
      <c r="AB6743" s="62">
        <v>66.599999999999994</v>
      </c>
      <c r="AC6743" s="62">
        <v>10.17</v>
      </c>
    </row>
    <row r="6744" spans="1:29" x14ac:dyDescent="0.25">
      <c r="A6744" s="61" t="s">
        <v>267</v>
      </c>
      <c r="B6744" s="61" t="s">
        <v>268</v>
      </c>
      <c r="C6744" s="62">
        <v>2014</v>
      </c>
      <c r="D6744" s="61" t="s">
        <v>75</v>
      </c>
      <c r="E6744" s="62">
        <v>10</v>
      </c>
      <c r="F6744" s="63"/>
      <c r="G6744" s="63"/>
      <c r="H6744" s="63"/>
      <c r="I6744" s="63"/>
      <c r="J6744" s="63"/>
      <c r="K6744" s="62">
        <v>0</v>
      </c>
      <c r="L6744" s="63"/>
      <c r="M6744" s="63"/>
      <c r="N6744" s="63"/>
      <c r="O6744" s="63"/>
      <c r="P6744" s="63"/>
      <c r="Q6744" s="63"/>
      <c r="R6744" s="63"/>
      <c r="S6744" s="63"/>
      <c r="T6744" s="63"/>
      <c r="U6744" s="63"/>
      <c r="V6744" s="63"/>
      <c r="W6744" s="63"/>
      <c r="X6744" s="63"/>
      <c r="Y6744" s="63"/>
      <c r="Z6744" s="62">
        <v>474.47</v>
      </c>
      <c r="AA6744" s="62">
        <v>5092</v>
      </c>
      <c r="AB6744" s="62">
        <v>42.43</v>
      </c>
      <c r="AC6744" s="62">
        <v>47.45</v>
      </c>
    </row>
    <row r="6745" spans="1:29" x14ac:dyDescent="0.25">
      <c r="A6745" s="61" t="s">
        <v>229</v>
      </c>
      <c r="B6745" s="61" t="s">
        <v>230</v>
      </c>
      <c r="C6745" s="62">
        <v>2003</v>
      </c>
      <c r="D6745" s="61" t="s">
        <v>150</v>
      </c>
      <c r="E6745" s="62">
        <v>6</v>
      </c>
      <c r="F6745" s="63"/>
      <c r="G6745" s="63"/>
      <c r="H6745" s="63"/>
      <c r="I6745" s="63"/>
      <c r="J6745" s="63"/>
      <c r="K6745" s="62">
        <v>0</v>
      </c>
      <c r="L6745" s="63"/>
      <c r="M6745" s="63"/>
      <c r="N6745" s="63"/>
      <c r="O6745" s="63"/>
      <c r="P6745" s="63"/>
      <c r="Q6745" s="63"/>
      <c r="R6745" s="63"/>
      <c r="S6745" s="63"/>
      <c r="T6745" s="63"/>
      <c r="U6745" s="63"/>
      <c r="V6745" s="63"/>
      <c r="W6745" s="63"/>
      <c r="X6745" s="63"/>
      <c r="Y6745" s="63"/>
      <c r="Z6745" s="62">
        <v>0</v>
      </c>
      <c r="AA6745" s="62">
        <v>1218</v>
      </c>
      <c r="AB6745" s="62">
        <v>16.920000000000002</v>
      </c>
      <c r="AC6745" s="62">
        <v>0</v>
      </c>
    </row>
    <row r="6746" spans="1:29" x14ac:dyDescent="0.25">
      <c r="A6746" s="61" t="s">
        <v>84</v>
      </c>
      <c r="B6746" s="61" t="s">
        <v>85</v>
      </c>
      <c r="C6746" s="62">
        <v>2009</v>
      </c>
      <c r="D6746" s="61" t="s">
        <v>86</v>
      </c>
      <c r="E6746" s="62">
        <v>80</v>
      </c>
      <c r="F6746" s="62">
        <v>8908</v>
      </c>
      <c r="G6746" s="62">
        <v>2419</v>
      </c>
      <c r="H6746" s="62">
        <v>2.52</v>
      </c>
      <c r="I6746" s="62">
        <v>111.35</v>
      </c>
      <c r="J6746" s="62">
        <v>8284.44</v>
      </c>
      <c r="K6746" s="62">
        <v>2961</v>
      </c>
      <c r="L6746" s="62">
        <v>4747</v>
      </c>
      <c r="M6746" s="62">
        <v>4.9400000000000004</v>
      </c>
      <c r="N6746" s="63"/>
      <c r="O6746" s="63"/>
      <c r="P6746" s="63"/>
      <c r="Q6746" s="63"/>
      <c r="R6746" s="63"/>
      <c r="S6746" s="63"/>
      <c r="T6746" s="63"/>
      <c r="U6746" s="63"/>
      <c r="V6746" s="63"/>
      <c r="W6746" s="63"/>
      <c r="X6746" s="63"/>
      <c r="Y6746" s="63"/>
      <c r="Z6746" s="62">
        <v>6142</v>
      </c>
      <c r="AA6746" s="62">
        <v>33470</v>
      </c>
      <c r="AB6746" s="62">
        <v>34.86</v>
      </c>
      <c r="AC6746" s="62">
        <v>76.78</v>
      </c>
    </row>
    <row r="6747" spans="1:29" x14ac:dyDescent="0.25">
      <c r="A6747" s="61" t="s">
        <v>163</v>
      </c>
      <c r="B6747" s="61" t="s">
        <v>164</v>
      </c>
      <c r="C6747" s="62">
        <v>2013</v>
      </c>
      <c r="D6747" s="61" t="s">
        <v>72</v>
      </c>
      <c r="E6747" s="62">
        <v>104</v>
      </c>
      <c r="F6747" s="62">
        <v>831300</v>
      </c>
      <c r="G6747" s="62">
        <v>101090</v>
      </c>
      <c r="H6747" s="62">
        <v>81</v>
      </c>
      <c r="I6747" s="62">
        <v>7993.27</v>
      </c>
      <c r="J6747" s="62">
        <v>773109</v>
      </c>
      <c r="K6747" s="62">
        <v>0</v>
      </c>
      <c r="L6747" s="63"/>
      <c r="M6747" s="63"/>
      <c r="N6747" s="63"/>
      <c r="O6747" s="63"/>
      <c r="P6747" s="63"/>
      <c r="Q6747" s="63"/>
      <c r="R6747" s="63"/>
      <c r="S6747" s="63"/>
      <c r="T6747" s="63"/>
      <c r="U6747" s="63"/>
      <c r="V6747" s="63"/>
      <c r="W6747" s="63"/>
      <c r="X6747" s="63"/>
      <c r="Y6747" s="63"/>
      <c r="Z6747" s="62">
        <v>532042</v>
      </c>
      <c r="AA6747" s="62">
        <v>43183</v>
      </c>
      <c r="AB6747" s="62">
        <v>34.6</v>
      </c>
      <c r="AC6747" s="62">
        <v>5115.79</v>
      </c>
    </row>
    <row r="6748" spans="1:29" ht="30" x14ac:dyDescent="0.25">
      <c r="A6748" s="61" t="s">
        <v>528</v>
      </c>
      <c r="B6748" s="61" t="s">
        <v>529</v>
      </c>
      <c r="C6748" s="62">
        <v>2014</v>
      </c>
      <c r="D6748" s="61" t="s">
        <v>99</v>
      </c>
      <c r="E6748" s="62">
        <v>36</v>
      </c>
      <c r="F6748" s="62">
        <v>267055</v>
      </c>
      <c r="G6748" s="62">
        <v>36060</v>
      </c>
      <c r="H6748" s="62">
        <v>83.47</v>
      </c>
      <c r="I6748" s="62">
        <v>7418.19</v>
      </c>
      <c r="J6748" s="62">
        <v>248361.15</v>
      </c>
      <c r="K6748" s="62">
        <v>0</v>
      </c>
      <c r="L6748" s="63"/>
      <c r="M6748" s="63"/>
      <c r="N6748" s="63"/>
      <c r="O6748" s="63"/>
      <c r="P6748" s="63"/>
      <c r="Q6748" s="63"/>
      <c r="R6748" s="63"/>
      <c r="S6748" s="63"/>
      <c r="T6748" s="63"/>
      <c r="U6748" s="63"/>
      <c r="V6748" s="63"/>
      <c r="W6748" s="63"/>
      <c r="X6748" s="63"/>
      <c r="Y6748" s="63"/>
      <c r="Z6748" s="62">
        <v>4579.91</v>
      </c>
      <c r="AA6748" s="62">
        <v>20270</v>
      </c>
      <c r="AB6748" s="62">
        <v>46.92</v>
      </c>
      <c r="AC6748" s="62">
        <v>127.22</v>
      </c>
    </row>
    <row r="6749" spans="1:29" ht="30" x14ac:dyDescent="0.25">
      <c r="A6749" s="61" t="s">
        <v>464</v>
      </c>
      <c r="B6749" s="61" t="s">
        <v>465</v>
      </c>
      <c r="C6749" s="62">
        <v>2016</v>
      </c>
      <c r="D6749" s="61" t="s">
        <v>89</v>
      </c>
      <c r="E6749" s="62">
        <v>9</v>
      </c>
      <c r="F6749" s="62">
        <v>44600</v>
      </c>
      <c r="G6749" s="62">
        <v>7914</v>
      </c>
      <c r="H6749" s="62">
        <v>73.28</v>
      </c>
      <c r="I6749" s="62">
        <v>4955.5600000000004</v>
      </c>
      <c r="J6749" s="62">
        <v>41478</v>
      </c>
      <c r="K6749" s="62">
        <v>0</v>
      </c>
      <c r="L6749" s="63"/>
      <c r="M6749" s="63"/>
      <c r="N6749" s="63"/>
      <c r="O6749" s="63"/>
      <c r="P6749" s="63"/>
      <c r="Q6749" s="63"/>
      <c r="R6749" s="63"/>
      <c r="S6749" s="63"/>
      <c r="T6749" s="63"/>
      <c r="U6749" s="62">
        <v>866</v>
      </c>
      <c r="V6749" s="62">
        <v>2078</v>
      </c>
      <c r="W6749" s="62">
        <v>19.239999999999998</v>
      </c>
      <c r="X6749" s="62">
        <v>96</v>
      </c>
      <c r="Y6749" s="62">
        <v>19384.54</v>
      </c>
      <c r="Z6749" s="62">
        <v>241.29</v>
      </c>
      <c r="AA6749" s="62">
        <v>477</v>
      </c>
      <c r="AB6749" s="62">
        <v>4.42</v>
      </c>
      <c r="AC6749" s="62">
        <v>26.81</v>
      </c>
    </row>
    <row r="6750" spans="1:29" ht="30" x14ac:dyDescent="0.25">
      <c r="A6750" s="61" t="s">
        <v>365</v>
      </c>
      <c r="B6750" s="61" t="s">
        <v>366</v>
      </c>
      <c r="C6750" s="62">
        <v>2014</v>
      </c>
      <c r="D6750" s="61" t="s">
        <v>78</v>
      </c>
      <c r="E6750" s="62">
        <v>100</v>
      </c>
      <c r="F6750" s="62">
        <v>984000</v>
      </c>
      <c r="G6750" s="62">
        <v>121530</v>
      </c>
      <c r="H6750" s="62">
        <v>101.28</v>
      </c>
      <c r="I6750" s="62">
        <v>9840</v>
      </c>
      <c r="J6750" s="62">
        <v>915120</v>
      </c>
      <c r="K6750" s="62">
        <v>12919.5</v>
      </c>
      <c r="L6750" s="62">
        <v>16567</v>
      </c>
      <c r="M6750" s="62">
        <v>13.81</v>
      </c>
      <c r="N6750" s="62">
        <v>129.19</v>
      </c>
      <c r="O6750" s="62">
        <v>155800.07</v>
      </c>
      <c r="P6750" s="63"/>
      <c r="Q6750" s="63"/>
      <c r="R6750" s="63"/>
      <c r="S6750" s="63"/>
      <c r="T6750" s="63"/>
      <c r="U6750" s="63"/>
      <c r="V6750" s="63"/>
      <c r="W6750" s="63"/>
      <c r="X6750" s="63"/>
      <c r="Y6750" s="63"/>
      <c r="Z6750" s="62">
        <v>345160</v>
      </c>
      <c r="AA6750" s="62">
        <v>18581</v>
      </c>
      <c r="AB6750" s="62">
        <v>15.48</v>
      </c>
      <c r="AC6750" s="62">
        <v>3451.6</v>
      </c>
    </row>
    <row r="6751" spans="1:29" ht="30" x14ac:dyDescent="0.25">
      <c r="A6751" s="61" t="s">
        <v>247</v>
      </c>
      <c r="B6751" s="61" t="s">
        <v>248</v>
      </c>
      <c r="C6751" s="62">
        <v>2008</v>
      </c>
      <c r="D6751" s="61" t="s">
        <v>72</v>
      </c>
      <c r="E6751" s="62">
        <v>30</v>
      </c>
      <c r="F6751" s="62">
        <v>181160</v>
      </c>
      <c r="G6751" s="62">
        <v>17358</v>
      </c>
      <c r="H6751" s="62">
        <v>48.22</v>
      </c>
      <c r="I6751" s="62">
        <v>6038.67</v>
      </c>
      <c r="J6751" s="62">
        <v>168478.8</v>
      </c>
      <c r="K6751" s="62">
        <v>8819.59</v>
      </c>
      <c r="L6751" s="62">
        <v>12364</v>
      </c>
      <c r="M6751" s="62">
        <v>34.340000000000003</v>
      </c>
      <c r="N6751" s="62">
        <v>293.99</v>
      </c>
      <c r="O6751" s="62">
        <v>106358.11</v>
      </c>
      <c r="P6751" s="63"/>
      <c r="Q6751" s="63"/>
      <c r="R6751" s="63"/>
      <c r="S6751" s="63"/>
      <c r="T6751" s="63"/>
      <c r="U6751" s="63"/>
      <c r="V6751" s="63"/>
      <c r="W6751" s="63"/>
      <c r="X6751" s="63"/>
      <c r="Y6751" s="63"/>
      <c r="Z6751" s="62">
        <v>138</v>
      </c>
      <c r="AA6751" s="62">
        <v>7378</v>
      </c>
      <c r="AB6751" s="62">
        <v>20.49</v>
      </c>
      <c r="AC6751" s="62">
        <v>4.5999999999999996</v>
      </c>
    </row>
    <row r="6752" spans="1:29" x14ac:dyDescent="0.25">
      <c r="A6752" s="61" t="s">
        <v>212</v>
      </c>
      <c r="B6752" s="61" t="s">
        <v>213</v>
      </c>
      <c r="C6752" s="62">
        <v>2004</v>
      </c>
      <c r="D6752" s="61" t="s">
        <v>78</v>
      </c>
      <c r="E6752" s="62">
        <v>40</v>
      </c>
      <c r="F6752" s="62">
        <v>399600</v>
      </c>
      <c r="G6752" s="62">
        <v>40006</v>
      </c>
      <c r="H6752" s="62">
        <v>83.35</v>
      </c>
      <c r="I6752" s="62">
        <v>9990</v>
      </c>
      <c r="J6752" s="62">
        <v>371628</v>
      </c>
      <c r="K6752" s="62">
        <v>0</v>
      </c>
      <c r="L6752" s="63"/>
      <c r="M6752" s="63"/>
      <c r="N6752" s="63"/>
      <c r="O6752" s="63"/>
      <c r="P6752" s="63"/>
      <c r="Q6752" s="63"/>
      <c r="R6752" s="63"/>
      <c r="S6752" s="63"/>
      <c r="T6752" s="63"/>
      <c r="U6752" s="63"/>
      <c r="V6752" s="63"/>
      <c r="W6752" s="63"/>
      <c r="X6752" s="63"/>
      <c r="Y6752" s="63"/>
      <c r="Z6752" s="62">
        <v>28270</v>
      </c>
      <c r="AA6752" s="62">
        <v>1626</v>
      </c>
      <c r="AB6752" s="62">
        <v>3.39</v>
      </c>
      <c r="AC6752" s="62">
        <v>706.75</v>
      </c>
    </row>
    <row r="6753" spans="1:29" ht="30" x14ac:dyDescent="0.25">
      <c r="A6753" s="61" t="s">
        <v>188</v>
      </c>
      <c r="B6753" s="61" t="s">
        <v>189</v>
      </c>
      <c r="C6753" s="62">
        <v>2014</v>
      </c>
      <c r="D6753" s="61" t="s">
        <v>78</v>
      </c>
      <c r="E6753" s="62">
        <v>75</v>
      </c>
      <c r="F6753" s="62">
        <v>87144</v>
      </c>
      <c r="G6753" s="62">
        <v>16929</v>
      </c>
      <c r="H6753" s="62">
        <v>18.809999999999999</v>
      </c>
      <c r="I6753" s="62">
        <v>1161.92</v>
      </c>
      <c r="J6753" s="62">
        <v>81043.92</v>
      </c>
      <c r="K6753" s="62">
        <v>8871</v>
      </c>
      <c r="L6753" s="62">
        <v>9885</v>
      </c>
      <c r="M6753" s="62">
        <v>10.98</v>
      </c>
      <c r="N6753" s="62">
        <v>118.28</v>
      </c>
      <c r="O6753" s="62">
        <v>106978.04</v>
      </c>
      <c r="P6753" s="63"/>
      <c r="Q6753" s="63"/>
      <c r="R6753" s="63"/>
      <c r="S6753" s="63"/>
      <c r="T6753" s="63"/>
      <c r="U6753" s="63"/>
      <c r="V6753" s="63"/>
      <c r="W6753" s="63"/>
      <c r="X6753" s="63"/>
      <c r="Y6753" s="63"/>
      <c r="Z6753" s="62">
        <v>700</v>
      </c>
      <c r="AA6753" s="62">
        <v>5432</v>
      </c>
      <c r="AB6753" s="62">
        <v>6.04</v>
      </c>
      <c r="AC6753" s="62">
        <v>9.33</v>
      </c>
    </row>
    <row r="6754" spans="1:29" x14ac:dyDescent="0.25">
      <c r="A6754" s="61" t="s">
        <v>157</v>
      </c>
      <c r="B6754" s="61" t="s">
        <v>158</v>
      </c>
      <c r="C6754" s="62">
        <v>2010</v>
      </c>
      <c r="D6754" s="61" t="s">
        <v>75</v>
      </c>
      <c r="E6754" s="62">
        <v>12</v>
      </c>
      <c r="F6754" s="63"/>
      <c r="G6754" s="63"/>
      <c r="H6754" s="63"/>
      <c r="I6754" s="63"/>
      <c r="J6754" s="63"/>
      <c r="K6754" s="62">
        <v>0</v>
      </c>
      <c r="L6754" s="63"/>
      <c r="M6754" s="63"/>
      <c r="N6754" s="63"/>
      <c r="O6754" s="63"/>
      <c r="P6754" s="63"/>
      <c r="Q6754" s="63"/>
      <c r="R6754" s="63"/>
      <c r="S6754" s="63"/>
      <c r="T6754" s="63"/>
      <c r="U6754" s="63"/>
      <c r="V6754" s="63"/>
      <c r="W6754" s="63"/>
      <c r="X6754" s="63"/>
      <c r="Y6754" s="63"/>
      <c r="Z6754" s="62">
        <v>1068.1099999999999</v>
      </c>
      <c r="AA6754" s="62">
        <v>3979</v>
      </c>
      <c r="AB6754" s="62">
        <v>27.63</v>
      </c>
      <c r="AC6754" s="62">
        <v>89.01</v>
      </c>
    </row>
    <row r="6755" spans="1:29" x14ac:dyDescent="0.25">
      <c r="A6755" s="61" t="s">
        <v>413</v>
      </c>
      <c r="B6755" s="61" t="s">
        <v>414</v>
      </c>
      <c r="C6755" s="62">
        <v>2015</v>
      </c>
      <c r="D6755" s="61" t="s">
        <v>86</v>
      </c>
      <c r="E6755" s="62">
        <v>24</v>
      </c>
      <c r="F6755" s="62">
        <v>3847</v>
      </c>
      <c r="G6755" s="62">
        <v>935</v>
      </c>
      <c r="H6755" s="62">
        <v>3.25</v>
      </c>
      <c r="I6755" s="62">
        <v>160.29</v>
      </c>
      <c r="J6755" s="62">
        <v>3577.71</v>
      </c>
      <c r="K6755" s="62">
        <v>0</v>
      </c>
      <c r="L6755" s="62">
        <v>154</v>
      </c>
      <c r="M6755" s="62">
        <v>0.53</v>
      </c>
      <c r="N6755" s="62">
        <v>0</v>
      </c>
      <c r="O6755" s="62">
        <v>0</v>
      </c>
      <c r="P6755" s="63"/>
      <c r="Q6755" s="63"/>
      <c r="R6755" s="63"/>
      <c r="S6755" s="63"/>
      <c r="T6755" s="63"/>
      <c r="U6755" s="63"/>
      <c r="V6755" s="63"/>
      <c r="W6755" s="63"/>
      <c r="X6755" s="63"/>
      <c r="Y6755" s="63"/>
      <c r="Z6755" s="62">
        <v>156981</v>
      </c>
      <c r="AA6755" s="62">
        <v>23637</v>
      </c>
      <c r="AB6755" s="62">
        <v>82.07</v>
      </c>
      <c r="AC6755" s="62">
        <v>6540.88</v>
      </c>
    </row>
    <row r="6756" spans="1:29" x14ac:dyDescent="0.25">
      <c r="A6756" s="61" t="s">
        <v>442</v>
      </c>
      <c r="B6756" s="61" t="s">
        <v>443</v>
      </c>
      <c r="C6756" s="62">
        <v>2003</v>
      </c>
      <c r="D6756" s="61" t="s">
        <v>78</v>
      </c>
      <c r="E6756" s="62">
        <v>40</v>
      </c>
      <c r="F6756" s="62">
        <v>441480</v>
      </c>
      <c r="G6756" s="62">
        <v>50484</v>
      </c>
      <c r="H6756" s="62">
        <v>105.18</v>
      </c>
      <c r="I6756" s="62">
        <v>11037</v>
      </c>
      <c r="J6756" s="62">
        <v>410576.4</v>
      </c>
      <c r="K6756" s="62">
        <v>0</v>
      </c>
      <c r="L6756" s="63"/>
      <c r="M6756" s="63"/>
      <c r="N6756" s="63"/>
      <c r="O6756" s="63"/>
      <c r="P6756" s="62">
        <v>77</v>
      </c>
      <c r="Q6756" s="62">
        <v>240</v>
      </c>
      <c r="R6756" s="62">
        <v>0.5</v>
      </c>
      <c r="S6756" s="62">
        <v>1</v>
      </c>
      <c r="T6756" s="62">
        <v>975.51</v>
      </c>
      <c r="U6756" s="63"/>
      <c r="V6756" s="63"/>
      <c r="W6756" s="63"/>
      <c r="X6756" s="63"/>
      <c r="Y6756" s="63"/>
      <c r="Z6756" s="62">
        <v>3696.28</v>
      </c>
      <c r="AA6756" s="62">
        <v>14048</v>
      </c>
      <c r="AB6756" s="62">
        <v>29.27</v>
      </c>
      <c r="AC6756" s="62">
        <v>92.41</v>
      </c>
    </row>
    <row r="6757" spans="1:29" ht="30" x14ac:dyDescent="0.25">
      <c r="A6757" s="61" t="s">
        <v>500</v>
      </c>
      <c r="B6757" s="61" t="s">
        <v>501</v>
      </c>
      <c r="C6757" s="62">
        <v>2016</v>
      </c>
      <c r="D6757" s="61" t="s">
        <v>99</v>
      </c>
      <c r="E6757" s="62">
        <v>36</v>
      </c>
      <c r="F6757" s="62">
        <v>142632</v>
      </c>
      <c r="G6757" s="62">
        <v>17990</v>
      </c>
      <c r="H6757" s="62">
        <v>41.64</v>
      </c>
      <c r="I6757" s="62">
        <v>3962</v>
      </c>
      <c r="J6757" s="62">
        <v>132647.76</v>
      </c>
      <c r="K6757" s="62">
        <v>0</v>
      </c>
      <c r="L6757" s="62">
        <v>5840</v>
      </c>
      <c r="M6757" s="62">
        <v>13.52</v>
      </c>
      <c r="N6757" s="63"/>
      <c r="O6757" s="63"/>
      <c r="P6757" s="63"/>
      <c r="Q6757" s="63"/>
      <c r="R6757" s="63"/>
      <c r="S6757" s="63"/>
      <c r="T6757" s="63"/>
      <c r="U6757" s="63"/>
      <c r="V6757" s="63"/>
      <c r="W6757" s="63"/>
      <c r="X6757" s="63"/>
      <c r="Y6757" s="63"/>
      <c r="Z6757" s="62">
        <v>0</v>
      </c>
      <c r="AA6757" s="62">
        <v>3195</v>
      </c>
      <c r="AB6757" s="62">
        <v>7.4</v>
      </c>
      <c r="AC6757" s="62">
        <v>0</v>
      </c>
    </row>
    <row r="6758" spans="1:29" ht="30" x14ac:dyDescent="0.25">
      <c r="A6758" s="61" t="s">
        <v>148</v>
      </c>
      <c r="B6758" s="61" t="s">
        <v>149</v>
      </c>
      <c r="C6758" s="62">
        <v>2016</v>
      </c>
      <c r="D6758" s="61" t="s">
        <v>583</v>
      </c>
      <c r="E6758" s="62">
        <v>13</v>
      </c>
      <c r="F6758" s="62">
        <v>10112</v>
      </c>
      <c r="G6758" s="62">
        <v>1918</v>
      </c>
      <c r="H6758" s="62">
        <v>12.29</v>
      </c>
      <c r="I6758" s="62">
        <v>777.85</v>
      </c>
      <c r="J6758" s="62">
        <v>9404.16</v>
      </c>
      <c r="K6758" s="62">
        <v>0</v>
      </c>
      <c r="L6758" s="63"/>
      <c r="M6758" s="63"/>
      <c r="N6758" s="63"/>
      <c r="O6758" s="63"/>
      <c r="P6758" s="63"/>
      <c r="Q6758" s="63"/>
      <c r="R6758" s="63"/>
      <c r="S6758" s="63"/>
      <c r="T6758" s="63"/>
      <c r="U6758" s="63"/>
      <c r="V6758" s="63"/>
      <c r="W6758" s="63"/>
      <c r="X6758" s="63"/>
      <c r="Y6758" s="63"/>
      <c r="Z6758" s="62">
        <v>97.07</v>
      </c>
      <c r="AA6758" s="62">
        <v>15101</v>
      </c>
      <c r="AB6758" s="62">
        <v>96.8</v>
      </c>
      <c r="AC6758" s="62">
        <v>7.47</v>
      </c>
    </row>
    <row r="6759" spans="1:29" x14ac:dyDescent="0.25">
      <c r="A6759" s="61" t="s">
        <v>260</v>
      </c>
      <c r="B6759" s="61" t="s">
        <v>261</v>
      </c>
      <c r="C6759" s="62">
        <v>2013</v>
      </c>
      <c r="D6759" s="61" t="s">
        <v>78</v>
      </c>
      <c r="E6759" s="62">
        <v>12</v>
      </c>
      <c r="F6759" s="62">
        <v>49037</v>
      </c>
      <c r="G6759" s="62">
        <v>7943</v>
      </c>
      <c r="H6759" s="62">
        <v>55.16</v>
      </c>
      <c r="I6759" s="62">
        <v>4086.42</v>
      </c>
      <c r="J6759" s="62">
        <v>45604.41</v>
      </c>
      <c r="K6759" s="62">
        <v>6303.59</v>
      </c>
      <c r="L6759" s="62">
        <v>7735</v>
      </c>
      <c r="M6759" s="62">
        <v>53.72</v>
      </c>
      <c r="N6759" s="62">
        <v>525.29999999999995</v>
      </c>
      <c r="O6759" s="62">
        <v>76016.87</v>
      </c>
      <c r="P6759" s="63"/>
      <c r="Q6759" s="63"/>
      <c r="R6759" s="63"/>
      <c r="S6759" s="63"/>
      <c r="T6759" s="63"/>
      <c r="U6759" s="63"/>
      <c r="V6759" s="63"/>
      <c r="W6759" s="63"/>
      <c r="X6759" s="63"/>
      <c r="Y6759" s="63"/>
      <c r="Z6759" s="62">
        <v>281</v>
      </c>
      <c r="AA6759" s="62">
        <v>2670</v>
      </c>
      <c r="AB6759" s="62">
        <v>18.54</v>
      </c>
      <c r="AC6759" s="62">
        <v>23.42</v>
      </c>
    </row>
    <row r="6760" spans="1:29" x14ac:dyDescent="0.25">
      <c r="A6760" s="61" t="s">
        <v>273</v>
      </c>
      <c r="B6760" s="61" t="s">
        <v>274</v>
      </c>
      <c r="C6760" s="62">
        <v>2011</v>
      </c>
      <c r="D6760" s="61" t="s">
        <v>86</v>
      </c>
      <c r="E6760" s="62">
        <v>25</v>
      </c>
      <c r="F6760" s="62">
        <v>4479</v>
      </c>
      <c r="G6760" s="62">
        <v>959</v>
      </c>
      <c r="H6760" s="62">
        <v>3.2</v>
      </c>
      <c r="I6760" s="62">
        <v>179.16</v>
      </c>
      <c r="J6760" s="62">
        <v>4165.47</v>
      </c>
      <c r="K6760" s="62">
        <v>0</v>
      </c>
      <c r="L6760" s="63"/>
      <c r="M6760" s="63"/>
      <c r="N6760" s="63"/>
      <c r="O6760" s="63"/>
      <c r="P6760" s="63"/>
      <c r="Q6760" s="63"/>
      <c r="R6760" s="63"/>
      <c r="S6760" s="63"/>
      <c r="T6760" s="63"/>
      <c r="U6760" s="62">
        <v>950</v>
      </c>
      <c r="V6760" s="62">
        <v>3852</v>
      </c>
      <c r="W6760" s="62">
        <v>12.84</v>
      </c>
      <c r="X6760" s="62">
        <v>38</v>
      </c>
      <c r="Y6760" s="62">
        <v>21264.799999999999</v>
      </c>
      <c r="Z6760" s="62">
        <v>1576.55</v>
      </c>
      <c r="AA6760" s="62">
        <v>4836</v>
      </c>
      <c r="AB6760" s="62">
        <v>16.12</v>
      </c>
      <c r="AC6760" s="62">
        <v>63.06</v>
      </c>
    </row>
    <row r="6761" spans="1:29" ht="45" x14ac:dyDescent="0.25">
      <c r="A6761" s="61" t="s">
        <v>340</v>
      </c>
      <c r="B6761" s="61" t="s">
        <v>341</v>
      </c>
      <c r="C6761" s="62">
        <v>2010</v>
      </c>
      <c r="D6761" s="61" t="s">
        <v>75</v>
      </c>
      <c r="E6761" s="62">
        <v>8</v>
      </c>
      <c r="F6761" s="63"/>
      <c r="G6761" s="63"/>
      <c r="H6761" s="63"/>
      <c r="I6761" s="63"/>
      <c r="J6761" s="63"/>
      <c r="K6761" s="62">
        <v>0</v>
      </c>
      <c r="L6761" s="63"/>
      <c r="M6761" s="63"/>
      <c r="N6761" s="63"/>
      <c r="O6761" s="63"/>
      <c r="P6761" s="63"/>
      <c r="Q6761" s="63"/>
      <c r="R6761" s="63"/>
      <c r="S6761" s="63"/>
      <c r="T6761" s="63"/>
      <c r="U6761" s="63"/>
      <c r="V6761" s="63"/>
      <c r="W6761" s="63"/>
      <c r="X6761" s="63"/>
      <c r="Y6761" s="63"/>
      <c r="Z6761" s="62">
        <v>96600</v>
      </c>
      <c r="AA6761" s="62">
        <v>5302</v>
      </c>
      <c r="AB6761" s="62">
        <v>55.23</v>
      </c>
      <c r="AC6761" s="62">
        <v>12075</v>
      </c>
    </row>
    <row r="6762" spans="1:29" ht="30" x14ac:dyDescent="0.25">
      <c r="A6762" s="61" t="s">
        <v>216</v>
      </c>
      <c r="B6762" s="61" t="s">
        <v>217</v>
      </c>
      <c r="C6762" s="62">
        <v>2012</v>
      </c>
      <c r="D6762" s="61" t="s">
        <v>75</v>
      </c>
      <c r="E6762" s="62">
        <v>86</v>
      </c>
      <c r="F6762" s="62">
        <v>771116</v>
      </c>
      <c r="G6762" s="62">
        <v>106591</v>
      </c>
      <c r="H6762" s="62">
        <v>103.29</v>
      </c>
      <c r="I6762" s="62">
        <v>8966.4699999999993</v>
      </c>
      <c r="J6762" s="62">
        <v>717137.88</v>
      </c>
      <c r="K6762" s="62">
        <v>24616.880000000001</v>
      </c>
      <c r="L6762" s="62">
        <v>30231</v>
      </c>
      <c r="M6762" s="62">
        <v>29.29</v>
      </c>
      <c r="N6762" s="62">
        <v>286.24</v>
      </c>
      <c r="O6762" s="62">
        <v>296862.3</v>
      </c>
      <c r="P6762" s="63"/>
      <c r="Q6762" s="63"/>
      <c r="R6762" s="63"/>
      <c r="S6762" s="63"/>
      <c r="T6762" s="63"/>
      <c r="U6762" s="63"/>
      <c r="V6762" s="63"/>
      <c r="W6762" s="63"/>
      <c r="X6762" s="63"/>
      <c r="Y6762" s="63"/>
      <c r="Z6762" s="62">
        <v>16772</v>
      </c>
      <c r="AA6762" s="62">
        <v>156752</v>
      </c>
      <c r="AB6762" s="62">
        <v>151.88999999999999</v>
      </c>
      <c r="AC6762" s="62">
        <v>195.02</v>
      </c>
    </row>
    <row r="6763" spans="1:29" x14ac:dyDescent="0.25">
      <c r="A6763" s="61" t="s">
        <v>130</v>
      </c>
      <c r="B6763" s="61" t="s">
        <v>131</v>
      </c>
      <c r="C6763" s="62">
        <v>2005</v>
      </c>
      <c r="D6763" s="61" t="s">
        <v>313</v>
      </c>
      <c r="E6763" s="62">
        <v>29</v>
      </c>
      <c r="F6763" s="62">
        <v>115575</v>
      </c>
      <c r="G6763" s="62">
        <v>13778</v>
      </c>
      <c r="H6763" s="62">
        <v>39.590000000000003</v>
      </c>
      <c r="I6763" s="62">
        <v>3985.34</v>
      </c>
      <c r="J6763" s="62">
        <v>107484.75</v>
      </c>
      <c r="K6763" s="62">
        <v>8792.43</v>
      </c>
      <c r="L6763" s="62">
        <v>12603</v>
      </c>
      <c r="M6763" s="62">
        <v>36.22</v>
      </c>
      <c r="N6763" s="62">
        <v>303.19</v>
      </c>
      <c r="O6763" s="62">
        <v>106030.61</v>
      </c>
      <c r="P6763" s="63"/>
      <c r="Q6763" s="63"/>
      <c r="R6763" s="63"/>
      <c r="S6763" s="63"/>
      <c r="T6763" s="63"/>
      <c r="U6763" s="63"/>
      <c r="V6763" s="63"/>
      <c r="W6763" s="63"/>
      <c r="X6763" s="63"/>
      <c r="Y6763" s="63"/>
      <c r="Z6763" s="62">
        <v>880</v>
      </c>
      <c r="AA6763" s="62">
        <v>4731</v>
      </c>
      <c r="AB6763" s="62">
        <v>13.59</v>
      </c>
      <c r="AC6763" s="62">
        <v>30.34</v>
      </c>
    </row>
    <row r="6764" spans="1:29" ht="30" x14ac:dyDescent="0.25">
      <c r="A6764" s="61" t="s">
        <v>120</v>
      </c>
      <c r="B6764" s="61" t="s">
        <v>121</v>
      </c>
      <c r="C6764" s="62">
        <v>2011</v>
      </c>
      <c r="D6764" s="61" t="s">
        <v>83</v>
      </c>
      <c r="E6764" s="62">
        <v>10</v>
      </c>
      <c r="F6764" s="62">
        <v>752</v>
      </c>
      <c r="G6764" s="62">
        <v>370</v>
      </c>
      <c r="H6764" s="62">
        <v>3.08</v>
      </c>
      <c r="I6764" s="62">
        <v>75.2</v>
      </c>
      <c r="J6764" s="62">
        <v>699.36</v>
      </c>
      <c r="K6764" s="62">
        <v>6.79</v>
      </c>
      <c r="L6764" s="62">
        <v>19</v>
      </c>
      <c r="M6764" s="62">
        <v>0.16</v>
      </c>
      <c r="N6764" s="63"/>
      <c r="O6764" s="63"/>
      <c r="P6764" s="63"/>
      <c r="Q6764" s="63"/>
      <c r="R6764" s="63"/>
      <c r="S6764" s="63"/>
      <c r="T6764" s="63"/>
      <c r="U6764" s="63"/>
      <c r="V6764" s="63"/>
      <c r="W6764" s="63"/>
      <c r="X6764" s="63"/>
      <c r="Y6764" s="63"/>
      <c r="Z6764" s="62">
        <v>88000</v>
      </c>
      <c r="AA6764" s="62">
        <v>6063</v>
      </c>
      <c r="AB6764" s="62">
        <v>50.53</v>
      </c>
      <c r="AC6764" s="62">
        <v>8800</v>
      </c>
    </row>
    <row r="6765" spans="1:29" ht="30" x14ac:dyDescent="0.25">
      <c r="A6765" s="61" t="s">
        <v>249</v>
      </c>
      <c r="B6765" s="61" t="s">
        <v>250</v>
      </c>
      <c r="C6765" s="62">
        <v>2017</v>
      </c>
      <c r="D6765" s="61" t="s">
        <v>75</v>
      </c>
      <c r="E6765" s="62">
        <v>4</v>
      </c>
      <c r="F6765" s="62">
        <v>246</v>
      </c>
      <c r="G6765" s="62">
        <v>103</v>
      </c>
      <c r="H6765" s="62">
        <v>2.15</v>
      </c>
      <c r="I6765" s="62">
        <v>61.5</v>
      </c>
      <c r="J6765" s="62">
        <v>228.78</v>
      </c>
      <c r="K6765" s="62">
        <v>0</v>
      </c>
      <c r="L6765" s="63"/>
      <c r="M6765" s="63"/>
      <c r="N6765" s="63"/>
      <c r="O6765" s="63"/>
      <c r="P6765" s="63"/>
      <c r="Q6765" s="63"/>
      <c r="R6765" s="63"/>
      <c r="S6765" s="63"/>
      <c r="T6765" s="63"/>
      <c r="U6765" s="62">
        <v>100</v>
      </c>
      <c r="V6765" s="62">
        <v>200</v>
      </c>
      <c r="W6765" s="62">
        <v>4.17</v>
      </c>
      <c r="X6765" s="62">
        <v>25</v>
      </c>
      <c r="Y6765" s="62">
        <v>2238.4</v>
      </c>
      <c r="Z6765" s="62">
        <v>93.58</v>
      </c>
      <c r="AA6765" s="62">
        <v>839</v>
      </c>
      <c r="AB6765" s="62">
        <v>17.48</v>
      </c>
      <c r="AC6765" s="62">
        <v>23.39</v>
      </c>
    </row>
    <row r="6766" spans="1:29" x14ac:dyDescent="0.25">
      <c r="A6766" s="61" t="s">
        <v>271</v>
      </c>
      <c r="B6766" s="61" t="s">
        <v>272</v>
      </c>
      <c r="C6766" s="62">
        <v>2005</v>
      </c>
      <c r="D6766" s="61" t="s">
        <v>175</v>
      </c>
      <c r="E6766" s="62">
        <v>8</v>
      </c>
      <c r="F6766" s="62">
        <v>0</v>
      </c>
      <c r="G6766" s="62">
        <v>0</v>
      </c>
      <c r="H6766" s="62">
        <v>0</v>
      </c>
      <c r="I6766" s="62">
        <v>0</v>
      </c>
      <c r="J6766" s="62">
        <v>0</v>
      </c>
      <c r="K6766" s="62">
        <v>0</v>
      </c>
      <c r="L6766" s="63"/>
      <c r="M6766" s="63"/>
      <c r="N6766" s="63"/>
      <c r="O6766" s="63"/>
      <c r="P6766" s="63"/>
      <c r="Q6766" s="63"/>
      <c r="R6766" s="63"/>
      <c r="S6766" s="63"/>
      <c r="T6766" s="63"/>
      <c r="U6766" s="63"/>
      <c r="V6766" s="63"/>
      <c r="W6766" s="63"/>
      <c r="X6766" s="63"/>
      <c r="Y6766" s="63"/>
      <c r="Z6766" s="62">
        <v>0</v>
      </c>
      <c r="AA6766" s="63"/>
      <c r="AB6766" s="63"/>
      <c r="AC6766" s="62">
        <v>0</v>
      </c>
    </row>
    <row r="6767" spans="1:29" x14ac:dyDescent="0.25">
      <c r="A6767" s="61" t="s">
        <v>107</v>
      </c>
      <c r="B6767" s="61" t="s">
        <v>108</v>
      </c>
      <c r="C6767" s="62">
        <v>2004</v>
      </c>
      <c r="D6767" s="61" t="s">
        <v>135</v>
      </c>
      <c r="E6767" s="62">
        <v>60</v>
      </c>
      <c r="F6767" s="62">
        <v>17904</v>
      </c>
      <c r="G6767" s="62">
        <v>2404</v>
      </c>
      <c r="H6767" s="62">
        <v>3.34</v>
      </c>
      <c r="I6767" s="62">
        <v>298.39999999999998</v>
      </c>
      <c r="J6767" s="62">
        <v>16650.72</v>
      </c>
      <c r="K6767" s="62">
        <v>73210.48</v>
      </c>
      <c r="L6767" s="62">
        <v>57189</v>
      </c>
      <c r="M6767" s="62">
        <v>79.430000000000007</v>
      </c>
      <c r="N6767" s="62">
        <v>1220.17</v>
      </c>
      <c r="O6767" s="62">
        <v>882867.08</v>
      </c>
      <c r="P6767" s="63"/>
      <c r="Q6767" s="63"/>
      <c r="R6767" s="63"/>
      <c r="S6767" s="63"/>
      <c r="T6767" s="63"/>
      <c r="U6767" s="63"/>
      <c r="V6767" s="63"/>
      <c r="W6767" s="63"/>
      <c r="X6767" s="63"/>
      <c r="Y6767" s="63"/>
      <c r="Z6767" s="62">
        <v>0</v>
      </c>
      <c r="AA6767" s="62">
        <v>11100</v>
      </c>
      <c r="AB6767" s="62">
        <v>15.42</v>
      </c>
      <c r="AC6767" s="62">
        <v>0</v>
      </c>
    </row>
    <row r="6768" spans="1:29" ht="30" x14ac:dyDescent="0.25">
      <c r="A6768" s="61" t="s">
        <v>231</v>
      </c>
      <c r="B6768" s="61" t="s">
        <v>232</v>
      </c>
      <c r="C6768" s="62">
        <v>2015</v>
      </c>
      <c r="D6768" s="61" t="s">
        <v>72</v>
      </c>
      <c r="E6768" s="62">
        <v>92</v>
      </c>
      <c r="F6768" s="62">
        <v>925440</v>
      </c>
      <c r="G6768" s="62">
        <v>111088</v>
      </c>
      <c r="H6768" s="62">
        <v>100.62</v>
      </c>
      <c r="I6768" s="62">
        <v>10059.129999999999</v>
      </c>
      <c r="J6768" s="62">
        <v>860659.19999999995</v>
      </c>
      <c r="K6768" s="62">
        <v>0</v>
      </c>
      <c r="L6768" s="63"/>
      <c r="M6768" s="63"/>
      <c r="N6768" s="63"/>
      <c r="O6768" s="63"/>
      <c r="P6768" s="63"/>
      <c r="Q6768" s="63"/>
      <c r="R6768" s="63"/>
      <c r="S6768" s="63"/>
      <c r="T6768" s="63"/>
      <c r="U6768" s="63"/>
      <c r="V6768" s="63"/>
      <c r="W6768" s="63"/>
      <c r="X6768" s="63"/>
      <c r="Y6768" s="63"/>
      <c r="Z6768" s="62">
        <v>1525</v>
      </c>
      <c r="AA6768" s="62">
        <v>14503</v>
      </c>
      <c r="AB6768" s="62">
        <v>13.14</v>
      </c>
      <c r="AC6768" s="62">
        <v>16.579999999999998</v>
      </c>
    </row>
    <row r="6769" spans="1:29" x14ac:dyDescent="0.25">
      <c r="A6769" s="61" t="s">
        <v>163</v>
      </c>
      <c r="B6769" s="61" t="s">
        <v>164</v>
      </c>
      <c r="C6769" s="62">
        <v>2007</v>
      </c>
      <c r="D6769" s="61" t="s">
        <v>259</v>
      </c>
      <c r="E6769" s="62">
        <v>35</v>
      </c>
      <c r="F6769" s="62">
        <v>129471</v>
      </c>
      <c r="G6769" s="62">
        <v>22380</v>
      </c>
      <c r="H6769" s="62">
        <v>53.29</v>
      </c>
      <c r="I6769" s="62">
        <v>3699.17</v>
      </c>
      <c r="J6769" s="62">
        <v>120408.03</v>
      </c>
      <c r="K6769" s="62">
        <v>16718.27</v>
      </c>
      <c r="L6769" s="62">
        <v>12768</v>
      </c>
      <c r="M6769" s="62">
        <v>30.4</v>
      </c>
      <c r="N6769" s="62">
        <v>477.66</v>
      </c>
      <c r="O6769" s="62">
        <v>201610.65</v>
      </c>
      <c r="P6769" s="63"/>
      <c r="Q6769" s="63"/>
      <c r="R6769" s="63"/>
      <c r="S6769" s="63"/>
      <c r="T6769" s="63"/>
      <c r="U6769" s="63"/>
      <c r="V6769" s="63"/>
      <c r="W6769" s="63"/>
      <c r="X6769" s="63"/>
      <c r="Y6769" s="63"/>
      <c r="Z6769" s="62">
        <v>128400</v>
      </c>
      <c r="AA6769" s="62">
        <v>7964</v>
      </c>
      <c r="AB6769" s="62">
        <v>18.96</v>
      </c>
      <c r="AC6769" s="62">
        <v>3668.57</v>
      </c>
    </row>
    <row r="6770" spans="1:29" x14ac:dyDescent="0.25">
      <c r="A6770" s="61" t="s">
        <v>70</v>
      </c>
      <c r="B6770" s="61" t="s">
        <v>71</v>
      </c>
      <c r="C6770" s="62">
        <v>2003</v>
      </c>
      <c r="D6770" s="61" t="s">
        <v>75</v>
      </c>
      <c r="E6770" s="62">
        <v>9</v>
      </c>
      <c r="F6770" s="62">
        <v>2910</v>
      </c>
      <c r="G6770" s="62">
        <v>689</v>
      </c>
      <c r="H6770" s="62">
        <v>6.38</v>
      </c>
      <c r="I6770" s="62">
        <v>323.33</v>
      </c>
      <c r="J6770" s="62">
        <v>2706.3</v>
      </c>
      <c r="K6770" s="62">
        <v>1062</v>
      </c>
      <c r="L6770" s="62">
        <v>1875</v>
      </c>
      <c r="M6770" s="62">
        <v>17.36</v>
      </c>
      <c r="N6770" s="62">
        <v>118</v>
      </c>
      <c r="O6770" s="62">
        <v>12806.98</v>
      </c>
      <c r="P6770" s="63"/>
      <c r="Q6770" s="63"/>
      <c r="R6770" s="63"/>
      <c r="S6770" s="63"/>
      <c r="T6770" s="63"/>
      <c r="U6770" s="63"/>
      <c r="V6770" s="63"/>
      <c r="W6770" s="63"/>
      <c r="X6770" s="63"/>
      <c r="Y6770" s="63"/>
      <c r="Z6770" s="62">
        <v>218</v>
      </c>
      <c r="AA6770" s="62">
        <v>849</v>
      </c>
      <c r="AB6770" s="62">
        <v>7.86</v>
      </c>
      <c r="AC6770" s="62">
        <v>24.22</v>
      </c>
    </row>
    <row r="6771" spans="1:29" ht="30" x14ac:dyDescent="0.25">
      <c r="A6771" s="61" t="s">
        <v>269</v>
      </c>
      <c r="B6771" s="61" t="s">
        <v>270</v>
      </c>
      <c r="C6771" s="62">
        <v>2008</v>
      </c>
      <c r="D6771" s="61" t="s">
        <v>150</v>
      </c>
      <c r="E6771" s="62">
        <v>22</v>
      </c>
      <c r="F6771" s="63"/>
      <c r="G6771" s="63"/>
      <c r="H6771" s="63"/>
      <c r="I6771" s="63"/>
      <c r="J6771" s="63"/>
      <c r="K6771" s="62">
        <v>0</v>
      </c>
      <c r="L6771" s="63"/>
      <c r="M6771" s="63"/>
      <c r="N6771" s="63"/>
      <c r="O6771" s="63"/>
      <c r="P6771" s="63"/>
      <c r="Q6771" s="63"/>
      <c r="R6771" s="63"/>
      <c r="S6771" s="63"/>
      <c r="T6771" s="63"/>
      <c r="U6771" s="63"/>
      <c r="V6771" s="63"/>
      <c r="W6771" s="63"/>
      <c r="X6771" s="63"/>
      <c r="Y6771" s="63"/>
      <c r="Z6771" s="62">
        <v>0</v>
      </c>
      <c r="AA6771" s="63"/>
      <c r="AB6771" s="63"/>
      <c r="AC6771" s="62">
        <v>0</v>
      </c>
    </row>
    <row r="6772" spans="1:29" x14ac:dyDescent="0.25">
      <c r="A6772" s="61" t="s">
        <v>113</v>
      </c>
      <c r="B6772" s="61" t="s">
        <v>114</v>
      </c>
      <c r="C6772" s="62">
        <v>2013</v>
      </c>
      <c r="D6772" s="61" t="s">
        <v>86</v>
      </c>
      <c r="E6772" s="62">
        <v>400</v>
      </c>
      <c r="F6772" s="62">
        <v>145359</v>
      </c>
      <c r="G6772" s="62">
        <v>22743</v>
      </c>
      <c r="H6772" s="62">
        <v>4.74</v>
      </c>
      <c r="I6772" s="62">
        <v>363.4</v>
      </c>
      <c r="J6772" s="62">
        <v>135183.87</v>
      </c>
      <c r="K6772" s="62">
        <v>32430.65</v>
      </c>
      <c r="L6772" s="62">
        <v>28420</v>
      </c>
      <c r="M6772" s="62">
        <v>5.92</v>
      </c>
      <c r="N6772" s="62">
        <v>81.08</v>
      </c>
      <c r="O6772" s="62">
        <v>391090.94</v>
      </c>
      <c r="P6772" s="63"/>
      <c r="Q6772" s="63"/>
      <c r="R6772" s="63"/>
      <c r="S6772" s="63"/>
      <c r="T6772" s="63"/>
      <c r="U6772" s="63"/>
      <c r="V6772" s="63"/>
      <c r="W6772" s="63"/>
      <c r="X6772" s="63"/>
      <c r="Y6772" s="63"/>
      <c r="Z6772" s="62">
        <v>4237900</v>
      </c>
      <c r="AA6772" s="62">
        <v>577952</v>
      </c>
      <c r="AB6772" s="62">
        <v>120.41</v>
      </c>
      <c r="AC6772" s="62">
        <v>10594.75</v>
      </c>
    </row>
    <row r="6773" spans="1:29" x14ac:dyDescent="0.25">
      <c r="A6773" s="61" t="s">
        <v>229</v>
      </c>
      <c r="B6773" s="61" t="s">
        <v>230</v>
      </c>
      <c r="C6773" s="62">
        <v>2017</v>
      </c>
      <c r="D6773" s="61" t="s">
        <v>99</v>
      </c>
      <c r="E6773" s="62">
        <v>154</v>
      </c>
      <c r="F6773" s="62">
        <v>1399939</v>
      </c>
      <c r="G6773" s="62">
        <v>136726</v>
      </c>
      <c r="H6773" s="62">
        <v>73.989999999999995</v>
      </c>
      <c r="I6773" s="62">
        <v>9090.51</v>
      </c>
      <c r="J6773" s="62">
        <v>1301943.27</v>
      </c>
      <c r="K6773" s="62">
        <v>16276.43</v>
      </c>
      <c r="L6773" s="62">
        <v>19860</v>
      </c>
      <c r="M6773" s="62">
        <v>10.75</v>
      </c>
      <c r="N6773" s="62">
        <v>105.69</v>
      </c>
      <c r="O6773" s="62">
        <v>196282.36</v>
      </c>
      <c r="P6773" s="63"/>
      <c r="Q6773" s="63"/>
      <c r="R6773" s="63"/>
      <c r="S6773" s="63"/>
      <c r="T6773" s="63"/>
      <c r="U6773" s="63"/>
      <c r="V6773" s="63"/>
      <c r="W6773" s="63"/>
      <c r="X6773" s="63"/>
      <c r="Y6773" s="63"/>
      <c r="Z6773" s="62">
        <v>1051696</v>
      </c>
      <c r="AA6773" s="62">
        <v>54084</v>
      </c>
      <c r="AB6773" s="62">
        <v>29.27</v>
      </c>
      <c r="AC6773" s="62">
        <v>6829.19</v>
      </c>
    </row>
    <row r="6774" spans="1:29" ht="30" x14ac:dyDescent="0.25">
      <c r="A6774" s="61" t="s">
        <v>122</v>
      </c>
      <c r="B6774" s="61" t="s">
        <v>123</v>
      </c>
      <c r="C6774" s="62">
        <v>2017</v>
      </c>
      <c r="D6774" s="61" t="s">
        <v>72</v>
      </c>
      <c r="E6774" s="62">
        <v>112</v>
      </c>
      <c r="F6774" s="62">
        <v>1226561</v>
      </c>
      <c r="G6774" s="62">
        <v>173304</v>
      </c>
      <c r="H6774" s="62">
        <v>128.94999999999999</v>
      </c>
      <c r="I6774" s="62">
        <v>10951.44</v>
      </c>
      <c r="J6774" s="62">
        <v>1140701.73</v>
      </c>
      <c r="K6774" s="62">
        <v>0</v>
      </c>
      <c r="L6774" s="63"/>
      <c r="M6774" s="63"/>
      <c r="N6774" s="63"/>
      <c r="O6774" s="63"/>
      <c r="P6774" s="63"/>
      <c r="Q6774" s="63"/>
      <c r="R6774" s="63"/>
      <c r="S6774" s="63"/>
      <c r="T6774" s="63"/>
      <c r="U6774" s="63"/>
      <c r="V6774" s="63"/>
      <c r="W6774" s="63"/>
      <c r="X6774" s="63"/>
      <c r="Y6774" s="63"/>
      <c r="Z6774" s="62">
        <v>5792.39</v>
      </c>
      <c r="AA6774" s="62">
        <v>51222</v>
      </c>
      <c r="AB6774" s="62">
        <v>38.11</v>
      </c>
      <c r="AC6774" s="62">
        <v>51.72</v>
      </c>
    </row>
    <row r="6775" spans="1:29" x14ac:dyDescent="0.25">
      <c r="A6775" s="61" t="s">
        <v>126</v>
      </c>
      <c r="B6775" s="61" t="s">
        <v>127</v>
      </c>
      <c r="C6775" s="62">
        <v>2003</v>
      </c>
      <c r="D6775" s="61" t="s">
        <v>78</v>
      </c>
      <c r="E6775" s="62">
        <v>24</v>
      </c>
      <c r="F6775" s="62">
        <v>49280</v>
      </c>
      <c r="G6775" s="62">
        <v>5738</v>
      </c>
      <c r="H6775" s="62">
        <v>19.920000000000002</v>
      </c>
      <c r="I6775" s="62">
        <v>2053.33</v>
      </c>
      <c r="J6775" s="62">
        <v>45830.400000000001</v>
      </c>
      <c r="K6775" s="62">
        <v>3709</v>
      </c>
      <c r="L6775" s="62">
        <v>4454</v>
      </c>
      <c r="M6775" s="62">
        <v>15.47</v>
      </c>
      <c r="N6775" s="62">
        <v>154.54</v>
      </c>
      <c r="O6775" s="62">
        <v>44727.94</v>
      </c>
      <c r="P6775" s="63"/>
      <c r="Q6775" s="63"/>
      <c r="R6775" s="63"/>
      <c r="S6775" s="63"/>
      <c r="T6775" s="63"/>
      <c r="U6775" s="63"/>
      <c r="V6775" s="63"/>
      <c r="W6775" s="63"/>
      <c r="X6775" s="63"/>
      <c r="Y6775" s="63"/>
      <c r="Z6775" s="62">
        <v>860</v>
      </c>
      <c r="AA6775" s="62">
        <v>4442</v>
      </c>
      <c r="AB6775" s="62">
        <v>15.42</v>
      </c>
      <c r="AC6775" s="62">
        <v>35.83</v>
      </c>
    </row>
    <row r="6776" spans="1:29" ht="30" x14ac:dyDescent="0.25">
      <c r="A6776" s="61" t="s">
        <v>448</v>
      </c>
      <c r="B6776" s="61" t="s">
        <v>449</v>
      </c>
      <c r="C6776" s="62">
        <v>2017</v>
      </c>
      <c r="D6776" s="61" t="s">
        <v>78</v>
      </c>
      <c r="E6776" s="62">
        <v>30</v>
      </c>
      <c r="F6776" s="62">
        <v>83349</v>
      </c>
      <c r="G6776" s="62">
        <v>9896</v>
      </c>
      <c r="H6776" s="62">
        <v>27.49</v>
      </c>
      <c r="I6776" s="62">
        <v>2778.3</v>
      </c>
      <c r="J6776" s="62">
        <v>77514.570000000007</v>
      </c>
      <c r="K6776" s="62">
        <v>10074</v>
      </c>
      <c r="L6776" s="62">
        <v>13135</v>
      </c>
      <c r="M6776" s="62">
        <v>36.49</v>
      </c>
      <c r="N6776" s="62">
        <v>335.8</v>
      </c>
      <c r="O6776" s="62">
        <v>121485.39</v>
      </c>
      <c r="P6776" s="63"/>
      <c r="Q6776" s="63"/>
      <c r="R6776" s="63"/>
      <c r="S6776" s="63"/>
      <c r="T6776" s="63"/>
      <c r="U6776" s="63"/>
      <c r="V6776" s="63"/>
      <c r="W6776" s="63"/>
      <c r="X6776" s="63"/>
      <c r="Y6776" s="63"/>
      <c r="Z6776" s="62">
        <v>1.05</v>
      </c>
      <c r="AA6776" s="62">
        <v>8868</v>
      </c>
      <c r="AB6776" s="62">
        <v>24.63</v>
      </c>
      <c r="AC6776" s="62">
        <v>0.03</v>
      </c>
    </row>
    <row r="6777" spans="1:29" ht="30" x14ac:dyDescent="0.25">
      <c r="A6777" s="61" t="s">
        <v>415</v>
      </c>
      <c r="B6777" s="61" t="s">
        <v>416</v>
      </c>
      <c r="C6777" s="62">
        <v>2007</v>
      </c>
      <c r="D6777" s="61" t="s">
        <v>78</v>
      </c>
      <c r="E6777" s="62">
        <v>98</v>
      </c>
      <c r="F6777" s="62">
        <v>1106140</v>
      </c>
      <c r="G6777" s="62">
        <v>139903</v>
      </c>
      <c r="H6777" s="62">
        <v>118.97</v>
      </c>
      <c r="I6777" s="62">
        <v>11287.14</v>
      </c>
      <c r="J6777" s="62">
        <v>1028710.2</v>
      </c>
      <c r="K6777" s="62">
        <v>0</v>
      </c>
      <c r="L6777" s="63"/>
      <c r="M6777" s="63"/>
      <c r="N6777" s="63"/>
      <c r="O6777" s="63"/>
      <c r="P6777" s="63"/>
      <c r="Q6777" s="63"/>
      <c r="R6777" s="63"/>
      <c r="S6777" s="63"/>
      <c r="T6777" s="63"/>
      <c r="U6777" s="63"/>
      <c r="V6777" s="63"/>
      <c r="W6777" s="63"/>
      <c r="X6777" s="63"/>
      <c r="Y6777" s="63"/>
      <c r="Z6777" s="62">
        <v>12150.02</v>
      </c>
      <c r="AA6777" s="62">
        <v>7037</v>
      </c>
      <c r="AB6777" s="62">
        <v>5.98</v>
      </c>
      <c r="AC6777" s="62">
        <v>123.98</v>
      </c>
    </row>
    <row r="6778" spans="1:29" ht="45" x14ac:dyDescent="0.25">
      <c r="A6778" s="61" t="s">
        <v>243</v>
      </c>
      <c r="B6778" s="61" t="s">
        <v>244</v>
      </c>
      <c r="C6778" s="62">
        <v>2011</v>
      </c>
      <c r="D6778" s="61" t="s">
        <v>75</v>
      </c>
      <c r="E6778" s="62">
        <v>8</v>
      </c>
      <c r="F6778" s="63"/>
      <c r="G6778" s="63"/>
      <c r="H6778" s="63"/>
      <c r="I6778" s="63"/>
      <c r="J6778" s="63"/>
      <c r="K6778" s="62">
        <v>0</v>
      </c>
      <c r="L6778" s="63"/>
      <c r="M6778" s="63"/>
      <c r="N6778" s="63"/>
      <c r="O6778" s="63"/>
      <c r="P6778" s="63"/>
      <c r="Q6778" s="63"/>
      <c r="R6778" s="63"/>
      <c r="S6778" s="63"/>
      <c r="T6778" s="63"/>
      <c r="U6778" s="63"/>
      <c r="V6778" s="63"/>
      <c r="W6778" s="63"/>
      <c r="X6778" s="63"/>
      <c r="Y6778" s="63"/>
      <c r="Z6778" s="62">
        <v>0</v>
      </c>
      <c r="AA6778" s="63"/>
      <c r="AB6778" s="63"/>
      <c r="AC6778" s="62">
        <v>0</v>
      </c>
    </row>
    <row r="6779" spans="1:29" x14ac:dyDescent="0.25">
      <c r="A6779" s="61" t="s">
        <v>376</v>
      </c>
      <c r="B6779" s="61" t="s">
        <v>377</v>
      </c>
      <c r="C6779" s="62">
        <v>2010</v>
      </c>
      <c r="D6779" s="61" t="s">
        <v>86</v>
      </c>
      <c r="E6779" s="62">
        <v>56</v>
      </c>
      <c r="F6779" s="62">
        <v>333714</v>
      </c>
      <c r="G6779" s="62">
        <v>47802</v>
      </c>
      <c r="H6779" s="62">
        <v>71.13</v>
      </c>
      <c r="I6779" s="62">
        <v>5959.18</v>
      </c>
      <c r="J6779" s="62">
        <v>310354.02</v>
      </c>
      <c r="K6779" s="62">
        <v>38958.29</v>
      </c>
      <c r="L6779" s="62">
        <v>52932</v>
      </c>
      <c r="M6779" s="62">
        <v>78.77</v>
      </c>
      <c r="N6779" s="62">
        <v>695.68</v>
      </c>
      <c r="O6779" s="62">
        <v>469809.74</v>
      </c>
      <c r="P6779" s="63"/>
      <c r="Q6779" s="63"/>
      <c r="R6779" s="63"/>
      <c r="S6779" s="63"/>
      <c r="T6779" s="63"/>
      <c r="U6779" s="63"/>
      <c r="V6779" s="63"/>
      <c r="W6779" s="63"/>
      <c r="X6779" s="63"/>
      <c r="Y6779" s="63"/>
      <c r="Z6779" s="62">
        <v>392880</v>
      </c>
      <c r="AA6779" s="62">
        <v>23090</v>
      </c>
      <c r="AB6779" s="62">
        <v>34.36</v>
      </c>
      <c r="AC6779" s="62">
        <v>7015.71</v>
      </c>
    </row>
    <row r="6780" spans="1:29" x14ac:dyDescent="0.25">
      <c r="A6780" s="61" t="s">
        <v>102</v>
      </c>
      <c r="B6780" s="61" t="s">
        <v>103</v>
      </c>
      <c r="C6780" s="62">
        <v>2004</v>
      </c>
      <c r="D6780" s="61" t="s">
        <v>132</v>
      </c>
      <c r="E6780" s="62">
        <v>16</v>
      </c>
      <c r="F6780" s="62">
        <v>57</v>
      </c>
      <c r="G6780" s="62">
        <v>11</v>
      </c>
      <c r="H6780" s="62">
        <v>0.06</v>
      </c>
      <c r="I6780" s="62">
        <v>3.56</v>
      </c>
      <c r="J6780" s="62">
        <v>53.01</v>
      </c>
      <c r="K6780" s="62">
        <v>4.8499999999999996</v>
      </c>
      <c r="L6780" s="62">
        <v>110</v>
      </c>
      <c r="M6780" s="62">
        <v>0.56999999999999995</v>
      </c>
      <c r="N6780" s="63"/>
      <c r="O6780" s="63"/>
      <c r="P6780" s="63"/>
      <c r="Q6780" s="63"/>
      <c r="R6780" s="63"/>
      <c r="S6780" s="63"/>
      <c r="T6780" s="63"/>
      <c r="U6780" s="63"/>
      <c r="V6780" s="63"/>
      <c r="W6780" s="63"/>
      <c r="X6780" s="63"/>
      <c r="Y6780" s="63"/>
      <c r="Z6780" s="62">
        <v>663</v>
      </c>
      <c r="AA6780" s="62">
        <v>5719</v>
      </c>
      <c r="AB6780" s="62">
        <v>29.79</v>
      </c>
      <c r="AC6780" s="62">
        <v>41.44</v>
      </c>
    </row>
    <row r="6781" spans="1:29" ht="30" x14ac:dyDescent="0.25">
      <c r="A6781" s="61" t="s">
        <v>182</v>
      </c>
      <c r="B6781" s="61" t="s">
        <v>183</v>
      </c>
      <c r="C6781" s="62">
        <v>2012</v>
      </c>
      <c r="D6781" s="61" t="s">
        <v>86</v>
      </c>
      <c r="E6781" s="62">
        <v>10</v>
      </c>
      <c r="F6781" s="62">
        <v>98</v>
      </c>
      <c r="G6781" s="62">
        <v>13</v>
      </c>
      <c r="H6781" s="62">
        <v>0.11</v>
      </c>
      <c r="I6781" s="62">
        <v>9.8000000000000007</v>
      </c>
      <c r="J6781" s="62">
        <v>91.14</v>
      </c>
      <c r="K6781" s="62">
        <v>17.46</v>
      </c>
      <c r="L6781" s="62">
        <v>22</v>
      </c>
      <c r="M6781" s="62">
        <v>0.18</v>
      </c>
      <c r="N6781" s="63"/>
      <c r="O6781" s="63"/>
      <c r="P6781" s="63"/>
      <c r="Q6781" s="63"/>
      <c r="R6781" s="63"/>
      <c r="S6781" s="63"/>
      <c r="T6781" s="63"/>
      <c r="U6781" s="63"/>
      <c r="V6781" s="63"/>
      <c r="W6781" s="63"/>
      <c r="X6781" s="63"/>
      <c r="Y6781" s="63"/>
      <c r="Z6781" s="62">
        <v>122933</v>
      </c>
      <c r="AA6781" s="62">
        <v>13869</v>
      </c>
      <c r="AB6781" s="62">
        <v>115.58</v>
      </c>
      <c r="AC6781" s="62">
        <v>12293.3</v>
      </c>
    </row>
    <row r="6782" spans="1:29" x14ac:dyDescent="0.25">
      <c r="A6782" s="61" t="s">
        <v>263</v>
      </c>
      <c r="B6782" s="61" t="s">
        <v>264</v>
      </c>
      <c r="C6782" s="62">
        <v>2017</v>
      </c>
      <c r="D6782" s="61" t="s">
        <v>78</v>
      </c>
      <c r="E6782" s="62">
        <v>155</v>
      </c>
      <c r="F6782" s="62">
        <v>1488505</v>
      </c>
      <c r="G6782" s="62">
        <v>214228</v>
      </c>
      <c r="H6782" s="62">
        <v>115.18</v>
      </c>
      <c r="I6782" s="62">
        <v>9603.26</v>
      </c>
      <c r="J6782" s="62">
        <v>1384309.65</v>
      </c>
      <c r="K6782" s="62">
        <v>17076.62</v>
      </c>
      <c r="L6782" s="62">
        <v>16464</v>
      </c>
      <c r="M6782" s="62">
        <v>8.85</v>
      </c>
      <c r="N6782" s="62">
        <v>110.17</v>
      </c>
      <c r="O6782" s="62">
        <v>205932.14</v>
      </c>
      <c r="P6782" s="63"/>
      <c r="Q6782" s="63"/>
      <c r="R6782" s="63"/>
      <c r="S6782" s="63"/>
      <c r="T6782" s="63"/>
      <c r="U6782" s="63"/>
      <c r="V6782" s="63"/>
      <c r="W6782" s="63"/>
      <c r="X6782" s="63"/>
      <c r="Y6782" s="63"/>
      <c r="Z6782" s="62">
        <v>438563</v>
      </c>
      <c r="AA6782" s="62">
        <v>95881</v>
      </c>
      <c r="AB6782" s="62">
        <v>51.55</v>
      </c>
      <c r="AC6782" s="62">
        <v>2829.44</v>
      </c>
    </row>
    <row r="6783" spans="1:29" x14ac:dyDescent="0.25">
      <c r="A6783" s="61" t="s">
        <v>79</v>
      </c>
      <c r="B6783" s="61" t="s">
        <v>80</v>
      </c>
      <c r="C6783" s="62">
        <v>2011</v>
      </c>
      <c r="D6783" s="61" t="s">
        <v>89</v>
      </c>
      <c r="E6783" s="62">
        <v>72</v>
      </c>
      <c r="F6783" s="62">
        <v>699411</v>
      </c>
      <c r="G6783" s="62">
        <v>95288</v>
      </c>
      <c r="H6783" s="62">
        <v>110.29</v>
      </c>
      <c r="I6783" s="62">
        <v>9714.0400000000009</v>
      </c>
      <c r="J6783" s="62">
        <v>650452.23</v>
      </c>
      <c r="K6783" s="62">
        <v>2189.14</v>
      </c>
      <c r="L6783" s="62">
        <v>2931</v>
      </c>
      <c r="M6783" s="62">
        <v>3.39</v>
      </c>
      <c r="N6783" s="62">
        <v>30.4</v>
      </c>
      <c r="O6783" s="62">
        <v>26399.46</v>
      </c>
      <c r="P6783" s="63"/>
      <c r="Q6783" s="63"/>
      <c r="R6783" s="63"/>
      <c r="S6783" s="63"/>
      <c r="T6783" s="63"/>
      <c r="U6783" s="63"/>
      <c r="V6783" s="63"/>
      <c r="W6783" s="63"/>
      <c r="X6783" s="63"/>
      <c r="Y6783" s="63"/>
      <c r="Z6783" s="62">
        <v>255340</v>
      </c>
      <c r="AA6783" s="62">
        <v>12985</v>
      </c>
      <c r="AB6783" s="62">
        <v>15.03</v>
      </c>
      <c r="AC6783" s="62">
        <v>3546.39</v>
      </c>
    </row>
    <row r="6784" spans="1:29" ht="30" x14ac:dyDescent="0.25">
      <c r="A6784" s="61" t="s">
        <v>361</v>
      </c>
      <c r="B6784" s="61" t="s">
        <v>362</v>
      </c>
      <c r="C6784" s="62">
        <v>2014</v>
      </c>
      <c r="D6784" s="61" t="s">
        <v>99</v>
      </c>
      <c r="E6784" s="62">
        <v>64</v>
      </c>
      <c r="F6784" s="62">
        <v>603920</v>
      </c>
      <c r="G6784" s="62">
        <v>164770</v>
      </c>
      <c r="H6784" s="62">
        <v>214.54</v>
      </c>
      <c r="I6784" s="62">
        <v>9436.25</v>
      </c>
      <c r="J6784" s="62">
        <v>561645.6</v>
      </c>
      <c r="K6784" s="62">
        <v>0</v>
      </c>
      <c r="L6784" s="63"/>
      <c r="M6784" s="63"/>
      <c r="N6784" s="63"/>
      <c r="O6784" s="63"/>
      <c r="P6784" s="63"/>
      <c r="Q6784" s="63"/>
      <c r="R6784" s="63"/>
      <c r="S6784" s="63"/>
      <c r="T6784" s="63"/>
      <c r="U6784" s="63"/>
      <c r="V6784" s="63"/>
      <c r="W6784" s="63"/>
      <c r="X6784" s="63"/>
      <c r="Y6784" s="63"/>
      <c r="Z6784" s="62">
        <v>183.41</v>
      </c>
      <c r="AA6784" s="62">
        <v>26562</v>
      </c>
      <c r="AB6784" s="62">
        <v>34.590000000000003</v>
      </c>
      <c r="AC6784" s="62">
        <v>2.87</v>
      </c>
    </row>
    <row r="6785" spans="1:29" x14ac:dyDescent="0.25">
      <c r="A6785" s="61" t="s">
        <v>144</v>
      </c>
      <c r="B6785" s="61" t="s">
        <v>145</v>
      </c>
      <c r="C6785" s="62">
        <v>2016</v>
      </c>
      <c r="D6785" s="61" t="s">
        <v>75</v>
      </c>
      <c r="E6785" s="62">
        <v>4</v>
      </c>
      <c r="F6785" s="62">
        <v>0</v>
      </c>
      <c r="G6785" s="62">
        <v>0</v>
      </c>
      <c r="H6785" s="62">
        <v>0</v>
      </c>
      <c r="I6785" s="62">
        <v>0</v>
      </c>
      <c r="J6785" s="62">
        <v>0</v>
      </c>
      <c r="K6785" s="62">
        <v>0</v>
      </c>
      <c r="L6785" s="62">
        <v>0</v>
      </c>
      <c r="M6785" s="62">
        <v>0</v>
      </c>
      <c r="N6785" s="62">
        <v>0</v>
      </c>
      <c r="O6785" s="62">
        <v>0</v>
      </c>
      <c r="P6785" s="63"/>
      <c r="Q6785" s="63"/>
      <c r="R6785" s="63"/>
      <c r="S6785" s="63"/>
      <c r="T6785" s="63"/>
      <c r="U6785" s="63"/>
      <c r="V6785" s="63"/>
      <c r="W6785" s="63"/>
      <c r="X6785" s="63"/>
      <c r="Y6785" s="63"/>
      <c r="Z6785" s="62">
        <v>263</v>
      </c>
      <c r="AA6785" s="62">
        <v>3229</v>
      </c>
      <c r="AB6785" s="62">
        <v>67.27</v>
      </c>
      <c r="AC6785" s="62">
        <v>65.75</v>
      </c>
    </row>
    <row r="6786" spans="1:29" ht="30" x14ac:dyDescent="0.25">
      <c r="A6786" s="61" t="s">
        <v>182</v>
      </c>
      <c r="B6786" s="61" t="s">
        <v>183</v>
      </c>
      <c r="C6786" s="62">
        <v>2003</v>
      </c>
      <c r="D6786" s="61" t="s">
        <v>78</v>
      </c>
      <c r="E6786" s="62">
        <v>29</v>
      </c>
      <c r="F6786" s="62">
        <v>38158</v>
      </c>
      <c r="G6786" s="62">
        <v>4626</v>
      </c>
      <c r="H6786" s="62">
        <v>13.29</v>
      </c>
      <c r="I6786" s="62">
        <v>1315.79</v>
      </c>
      <c r="J6786" s="62">
        <v>35486.94</v>
      </c>
      <c r="K6786" s="62">
        <v>7261.88</v>
      </c>
      <c r="L6786" s="62">
        <v>1474</v>
      </c>
      <c r="M6786" s="62">
        <v>4.24</v>
      </c>
      <c r="N6786" s="63"/>
      <c r="O6786" s="63"/>
      <c r="P6786" s="63"/>
      <c r="Q6786" s="63"/>
      <c r="R6786" s="63"/>
      <c r="S6786" s="63"/>
      <c r="T6786" s="63"/>
      <c r="U6786" s="63"/>
      <c r="V6786" s="63"/>
      <c r="W6786" s="63"/>
      <c r="X6786" s="63"/>
      <c r="Y6786" s="63"/>
      <c r="Z6786" s="62">
        <v>53250</v>
      </c>
      <c r="AA6786" s="62">
        <v>2519</v>
      </c>
      <c r="AB6786" s="62">
        <v>7.24</v>
      </c>
      <c r="AC6786" s="62">
        <v>1836.21</v>
      </c>
    </row>
    <row r="6787" spans="1:29" x14ac:dyDescent="0.25">
      <c r="A6787" s="61" t="s">
        <v>157</v>
      </c>
      <c r="B6787" s="61" t="s">
        <v>158</v>
      </c>
      <c r="C6787" s="62">
        <v>2003</v>
      </c>
      <c r="D6787" s="61" t="s">
        <v>75</v>
      </c>
      <c r="E6787" s="62">
        <v>12</v>
      </c>
      <c r="F6787" s="63"/>
      <c r="G6787" s="63"/>
      <c r="H6787" s="63"/>
      <c r="I6787" s="63"/>
      <c r="J6787" s="63"/>
      <c r="K6787" s="62">
        <v>0</v>
      </c>
      <c r="L6787" s="63"/>
      <c r="M6787" s="63"/>
      <c r="N6787" s="63"/>
      <c r="O6787" s="63"/>
      <c r="P6787" s="63"/>
      <c r="Q6787" s="63"/>
      <c r="R6787" s="63"/>
      <c r="S6787" s="63"/>
      <c r="T6787" s="63"/>
      <c r="U6787" s="63"/>
      <c r="V6787" s="63"/>
      <c r="W6787" s="63"/>
      <c r="X6787" s="63"/>
      <c r="Y6787" s="63"/>
      <c r="Z6787" s="62">
        <v>62.08</v>
      </c>
      <c r="AA6787" s="62">
        <v>1254</v>
      </c>
      <c r="AB6787" s="62">
        <v>8.7100000000000009</v>
      </c>
      <c r="AC6787" s="62">
        <v>5.17</v>
      </c>
    </row>
    <row r="6788" spans="1:29" ht="30" x14ac:dyDescent="0.25">
      <c r="A6788" s="61" t="s">
        <v>138</v>
      </c>
      <c r="B6788" s="61" t="s">
        <v>139</v>
      </c>
      <c r="C6788" s="62">
        <v>2009</v>
      </c>
      <c r="D6788" s="61" t="s">
        <v>72</v>
      </c>
      <c r="E6788" s="62">
        <v>55</v>
      </c>
      <c r="F6788" s="62">
        <v>199777</v>
      </c>
      <c r="G6788" s="62">
        <v>36293</v>
      </c>
      <c r="H6788" s="62">
        <v>54.99</v>
      </c>
      <c r="I6788" s="62">
        <v>3632.31</v>
      </c>
      <c r="J6788" s="62">
        <v>185792.61</v>
      </c>
      <c r="K6788" s="62">
        <v>5371.48</v>
      </c>
      <c r="L6788" s="62">
        <v>12899</v>
      </c>
      <c r="M6788" s="62">
        <v>19.54</v>
      </c>
      <c r="N6788" s="62">
        <v>97.66</v>
      </c>
      <c r="O6788" s="62">
        <v>64776.34</v>
      </c>
      <c r="P6788" s="63"/>
      <c r="Q6788" s="63"/>
      <c r="R6788" s="63"/>
      <c r="S6788" s="63"/>
      <c r="T6788" s="63"/>
      <c r="U6788" s="63"/>
      <c r="V6788" s="63"/>
      <c r="W6788" s="63"/>
      <c r="X6788" s="63"/>
      <c r="Y6788" s="63"/>
      <c r="Z6788" s="62">
        <v>105900</v>
      </c>
      <c r="AA6788" s="62">
        <v>17826</v>
      </c>
      <c r="AB6788" s="62">
        <v>27.01</v>
      </c>
      <c r="AC6788" s="62">
        <v>1925.45</v>
      </c>
    </row>
    <row r="6789" spans="1:29" ht="30" x14ac:dyDescent="0.25">
      <c r="A6789" s="61" t="s">
        <v>239</v>
      </c>
      <c r="B6789" s="61" t="s">
        <v>240</v>
      </c>
      <c r="C6789" s="62">
        <v>2017</v>
      </c>
      <c r="D6789" s="61" t="s">
        <v>94</v>
      </c>
      <c r="E6789" s="62">
        <v>5</v>
      </c>
      <c r="F6789" s="62">
        <v>207</v>
      </c>
      <c r="G6789" s="62">
        <v>55</v>
      </c>
      <c r="H6789" s="62">
        <v>0.92</v>
      </c>
      <c r="I6789" s="62">
        <v>41.4</v>
      </c>
      <c r="J6789" s="62">
        <v>192.51</v>
      </c>
      <c r="K6789" s="62">
        <v>0</v>
      </c>
      <c r="L6789" s="63"/>
      <c r="M6789" s="63"/>
      <c r="N6789" s="63"/>
      <c r="O6789" s="63"/>
      <c r="P6789" s="63"/>
      <c r="Q6789" s="63"/>
      <c r="R6789" s="63"/>
      <c r="S6789" s="63"/>
      <c r="T6789" s="63"/>
      <c r="U6789" s="63"/>
      <c r="V6789" s="63"/>
      <c r="W6789" s="63"/>
      <c r="X6789" s="63"/>
      <c r="Y6789" s="63"/>
      <c r="Z6789" s="62">
        <v>145.71</v>
      </c>
      <c r="AA6789" s="62">
        <v>3272</v>
      </c>
      <c r="AB6789" s="62">
        <v>54.53</v>
      </c>
      <c r="AC6789" s="62">
        <v>29.14</v>
      </c>
    </row>
    <row r="6790" spans="1:29" ht="30" x14ac:dyDescent="0.25">
      <c r="A6790" s="61" t="s">
        <v>120</v>
      </c>
      <c r="B6790" s="61" t="s">
        <v>121</v>
      </c>
      <c r="C6790" s="62">
        <v>2018</v>
      </c>
      <c r="D6790" s="61" t="s">
        <v>83</v>
      </c>
      <c r="E6790" s="62">
        <v>10</v>
      </c>
      <c r="F6790" s="62">
        <v>481</v>
      </c>
      <c r="G6790" s="62">
        <v>292</v>
      </c>
      <c r="H6790" s="62">
        <v>2.4300000000000002</v>
      </c>
      <c r="I6790" s="62">
        <v>48.1</v>
      </c>
      <c r="J6790" s="62">
        <v>447.33</v>
      </c>
      <c r="K6790" s="62">
        <v>0</v>
      </c>
      <c r="L6790" s="62">
        <v>0</v>
      </c>
      <c r="M6790" s="62">
        <v>0</v>
      </c>
      <c r="N6790" s="62">
        <v>0</v>
      </c>
      <c r="O6790" s="62">
        <v>0</v>
      </c>
      <c r="P6790" s="63"/>
      <c r="Q6790" s="63"/>
      <c r="R6790" s="63"/>
      <c r="S6790" s="63"/>
      <c r="T6790" s="63"/>
      <c r="U6790" s="63"/>
      <c r="V6790" s="63"/>
      <c r="W6790" s="63"/>
      <c r="X6790" s="63"/>
      <c r="Y6790" s="63"/>
      <c r="Z6790" s="62">
        <v>90900</v>
      </c>
      <c r="AA6790" s="62">
        <v>7326</v>
      </c>
      <c r="AB6790" s="62">
        <v>61.05</v>
      </c>
      <c r="AC6790" s="62">
        <v>9090</v>
      </c>
    </row>
    <row r="6791" spans="1:29" ht="30" x14ac:dyDescent="0.25">
      <c r="A6791" s="61" t="s">
        <v>117</v>
      </c>
      <c r="B6791" s="61" t="s">
        <v>118</v>
      </c>
      <c r="C6791" s="62">
        <v>2015</v>
      </c>
      <c r="D6791" s="61" t="s">
        <v>83</v>
      </c>
      <c r="E6791" s="62">
        <v>12</v>
      </c>
      <c r="F6791" s="63"/>
      <c r="G6791" s="63"/>
      <c r="H6791" s="63"/>
      <c r="I6791" s="63"/>
      <c r="J6791" s="63"/>
      <c r="K6791" s="62">
        <v>0</v>
      </c>
      <c r="L6791" s="63"/>
      <c r="M6791" s="63"/>
      <c r="N6791" s="63"/>
      <c r="O6791" s="63"/>
      <c r="P6791" s="63"/>
      <c r="Q6791" s="63"/>
      <c r="R6791" s="63"/>
      <c r="S6791" s="63"/>
      <c r="T6791" s="63"/>
      <c r="U6791" s="63"/>
      <c r="V6791" s="63"/>
      <c r="W6791" s="63"/>
      <c r="X6791" s="63"/>
      <c r="Y6791" s="63"/>
      <c r="Z6791" s="62">
        <v>0</v>
      </c>
      <c r="AA6791" s="63"/>
      <c r="AB6791" s="63"/>
      <c r="AC6791" s="62">
        <v>0</v>
      </c>
    </row>
    <row r="6792" spans="1:29" x14ac:dyDescent="0.25">
      <c r="A6792" s="61" t="s">
        <v>163</v>
      </c>
      <c r="B6792" s="61" t="s">
        <v>164</v>
      </c>
      <c r="C6792" s="62">
        <v>2013</v>
      </c>
      <c r="D6792" s="61" t="s">
        <v>314</v>
      </c>
      <c r="E6792" s="62">
        <v>20</v>
      </c>
      <c r="F6792" s="62">
        <v>51464</v>
      </c>
      <c r="G6792" s="62">
        <v>8006</v>
      </c>
      <c r="H6792" s="62">
        <v>33.36</v>
      </c>
      <c r="I6792" s="62">
        <v>2573.1999999999998</v>
      </c>
      <c r="J6792" s="62">
        <v>47861.52</v>
      </c>
      <c r="K6792" s="62">
        <v>14807.95</v>
      </c>
      <c r="L6792" s="62">
        <v>11542</v>
      </c>
      <c r="M6792" s="62">
        <v>48.09</v>
      </c>
      <c r="N6792" s="62">
        <v>740.4</v>
      </c>
      <c r="O6792" s="62">
        <v>178573.55</v>
      </c>
      <c r="P6792" s="63"/>
      <c r="Q6792" s="63"/>
      <c r="R6792" s="63"/>
      <c r="S6792" s="63"/>
      <c r="T6792" s="63"/>
      <c r="U6792" s="63"/>
      <c r="V6792" s="63"/>
      <c r="W6792" s="63"/>
      <c r="X6792" s="63"/>
      <c r="Y6792" s="63"/>
      <c r="Z6792" s="62">
        <v>76054</v>
      </c>
      <c r="AA6792" s="62">
        <v>6056</v>
      </c>
      <c r="AB6792" s="62">
        <v>25.23</v>
      </c>
      <c r="AC6792" s="62">
        <v>3802.7</v>
      </c>
    </row>
    <row r="6793" spans="1:29" x14ac:dyDescent="0.25">
      <c r="A6793" s="61" t="s">
        <v>128</v>
      </c>
      <c r="B6793" s="61" t="s">
        <v>129</v>
      </c>
      <c r="C6793" s="62">
        <v>2012</v>
      </c>
      <c r="D6793" s="61" t="s">
        <v>89</v>
      </c>
      <c r="E6793" s="62">
        <v>92</v>
      </c>
      <c r="F6793" s="62">
        <v>339840</v>
      </c>
      <c r="G6793" s="62">
        <v>36176</v>
      </c>
      <c r="H6793" s="62">
        <v>32.770000000000003</v>
      </c>
      <c r="I6793" s="62">
        <v>3693.91</v>
      </c>
      <c r="J6793" s="62">
        <v>316051.20000000001</v>
      </c>
      <c r="K6793" s="62">
        <v>31147.43</v>
      </c>
      <c r="L6793" s="62">
        <v>12784</v>
      </c>
      <c r="M6793" s="62">
        <v>11.58</v>
      </c>
      <c r="N6793" s="62">
        <v>338.56</v>
      </c>
      <c r="O6793" s="62">
        <v>375616.2</v>
      </c>
      <c r="P6793" s="63"/>
      <c r="Q6793" s="63"/>
      <c r="R6793" s="63"/>
      <c r="S6793" s="63"/>
      <c r="T6793" s="63"/>
      <c r="U6793" s="63"/>
      <c r="V6793" s="63"/>
      <c r="W6793" s="63"/>
      <c r="X6793" s="63"/>
      <c r="Y6793" s="63"/>
      <c r="Z6793" s="62">
        <v>4089</v>
      </c>
      <c r="AA6793" s="62">
        <v>26081</v>
      </c>
      <c r="AB6793" s="62">
        <v>23.62</v>
      </c>
      <c r="AC6793" s="62">
        <v>44.45</v>
      </c>
    </row>
    <row r="6794" spans="1:29" ht="30" x14ac:dyDescent="0.25">
      <c r="A6794" s="61" t="s">
        <v>186</v>
      </c>
      <c r="B6794" s="61" t="s">
        <v>187</v>
      </c>
      <c r="C6794" s="62">
        <v>2008</v>
      </c>
      <c r="D6794" s="61" t="s">
        <v>94</v>
      </c>
      <c r="E6794" s="62">
        <v>6</v>
      </c>
      <c r="F6794" s="62">
        <v>1990</v>
      </c>
      <c r="G6794" s="62">
        <v>440</v>
      </c>
      <c r="H6794" s="62">
        <v>6.11</v>
      </c>
      <c r="I6794" s="62">
        <v>331.67</v>
      </c>
      <c r="J6794" s="62">
        <v>1850.7</v>
      </c>
      <c r="K6794" s="62">
        <v>191.08</v>
      </c>
      <c r="L6794" s="62">
        <v>382</v>
      </c>
      <c r="M6794" s="62">
        <v>5.31</v>
      </c>
      <c r="N6794" s="63"/>
      <c r="O6794" s="63"/>
      <c r="P6794" s="62">
        <v>271</v>
      </c>
      <c r="Q6794" s="62">
        <v>832</v>
      </c>
      <c r="R6794" s="62">
        <v>11.56</v>
      </c>
      <c r="S6794" s="62">
        <v>45</v>
      </c>
      <c r="T6794" s="62">
        <v>3433.3</v>
      </c>
      <c r="U6794" s="62">
        <v>390</v>
      </c>
      <c r="V6794" s="62">
        <v>1307</v>
      </c>
      <c r="W6794" s="62">
        <v>18.149999999999999</v>
      </c>
      <c r="X6794" s="62">
        <v>65</v>
      </c>
      <c r="Y6794" s="62">
        <v>8729.76</v>
      </c>
      <c r="Z6794" s="62">
        <v>10611.59</v>
      </c>
      <c r="AA6794" s="62">
        <v>714</v>
      </c>
      <c r="AB6794" s="62">
        <v>9.92</v>
      </c>
      <c r="AC6794" s="62">
        <v>1768.6</v>
      </c>
    </row>
    <row r="6795" spans="1:29" ht="30" x14ac:dyDescent="0.25">
      <c r="A6795" s="61" t="s">
        <v>302</v>
      </c>
      <c r="B6795" s="61" t="s">
        <v>303</v>
      </c>
      <c r="C6795" s="62">
        <v>2012</v>
      </c>
      <c r="D6795" s="61" t="s">
        <v>78</v>
      </c>
      <c r="E6795" s="62">
        <v>40</v>
      </c>
      <c r="F6795" s="62">
        <v>145120</v>
      </c>
      <c r="G6795" s="62">
        <v>15895</v>
      </c>
      <c r="H6795" s="62">
        <v>33.11</v>
      </c>
      <c r="I6795" s="62">
        <v>3628</v>
      </c>
      <c r="J6795" s="62">
        <v>134961.60000000001</v>
      </c>
      <c r="K6795" s="62">
        <v>15911.74</v>
      </c>
      <c r="L6795" s="62">
        <v>14431</v>
      </c>
      <c r="M6795" s="62">
        <v>30.06</v>
      </c>
      <c r="N6795" s="62">
        <v>397.79</v>
      </c>
      <c r="O6795" s="62">
        <v>191884.4</v>
      </c>
      <c r="P6795" s="63"/>
      <c r="Q6795" s="63"/>
      <c r="R6795" s="63"/>
      <c r="S6795" s="63"/>
      <c r="T6795" s="63"/>
      <c r="U6795" s="63"/>
      <c r="V6795" s="63"/>
      <c r="W6795" s="63"/>
      <c r="X6795" s="63"/>
      <c r="Y6795" s="63"/>
      <c r="Z6795" s="62">
        <v>56700</v>
      </c>
      <c r="AA6795" s="62">
        <v>9130</v>
      </c>
      <c r="AB6795" s="62">
        <v>19.02</v>
      </c>
      <c r="AC6795" s="62">
        <v>1417.5</v>
      </c>
    </row>
    <row r="6796" spans="1:29" ht="30" x14ac:dyDescent="0.25">
      <c r="A6796" s="61" t="s">
        <v>173</v>
      </c>
      <c r="B6796" s="61" t="s">
        <v>174</v>
      </c>
      <c r="C6796" s="62">
        <v>2014</v>
      </c>
      <c r="D6796" s="61" t="s">
        <v>99</v>
      </c>
      <c r="E6796" s="62">
        <v>8</v>
      </c>
      <c r="F6796" s="62">
        <v>22682</v>
      </c>
      <c r="G6796" s="62">
        <v>3305</v>
      </c>
      <c r="H6796" s="62">
        <v>34.43</v>
      </c>
      <c r="I6796" s="62">
        <v>2835.25</v>
      </c>
      <c r="J6796" s="62">
        <v>21094.26</v>
      </c>
      <c r="K6796" s="62">
        <v>2266.73</v>
      </c>
      <c r="L6796" s="62">
        <v>2514</v>
      </c>
      <c r="M6796" s="62">
        <v>26.19</v>
      </c>
      <c r="N6796" s="62">
        <v>283.33999999999997</v>
      </c>
      <c r="O6796" s="62">
        <v>27335.19</v>
      </c>
      <c r="P6796" s="63"/>
      <c r="Q6796" s="63"/>
      <c r="R6796" s="63"/>
      <c r="S6796" s="63"/>
      <c r="T6796" s="63"/>
      <c r="U6796" s="63"/>
      <c r="V6796" s="63"/>
      <c r="W6796" s="63"/>
      <c r="X6796" s="63"/>
      <c r="Y6796" s="63"/>
      <c r="Z6796" s="62">
        <v>1777.55</v>
      </c>
      <c r="AA6796" s="62">
        <v>8289</v>
      </c>
      <c r="AB6796" s="62">
        <v>86.34</v>
      </c>
      <c r="AC6796" s="62">
        <v>222.19</v>
      </c>
    </row>
    <row r="6797" spans="1:29" ht="30" x14ac:dyDescent="0.25">
      <c r="A6797" s="61" t="s">
        <v>363</v>
      </c>
      <c r="B6797" s="61" t="s">
        <v>364</v>
      </c>
      <c r="C6797" s="62">
        <v>2009</v>
      </c>
      <c r="D6797" s="61" t="s">
        <v>99</v>
      </c>
      <c r="E6797" s="62">
        <v>60</v>
      </c>
      <c r="F6797" s="62">
        <v>285648</v>
      </c>
      <c r="G6797" s="62">
        <v>38638</v>
      </c>
      <c r="H6797" s="62">
        <v>53.66</v>
      </c>
      <c r="I6797" s="62">
        <v>4760.8</v>
      </c>
      <c r="J6797" s="62">
        <v>265652.64</v>
      </c>
      <c r="K6797" s="62">
        <v>18197.87</v>
      </c>
      <c r="L6797" s="62">
        <v>26221</v>
      </c>
      <c r="M6797" s="62">
        <v>36.42</v>
      </c>
      <c r="N6797" s="63"/>
      <c r="O6797" s="63"/>
      <c r="P6797" s="63"/>
      <c r="Q6797" s="63"/>
      <c r="R6797" s="63"/>
      <c r="S6797" s="63"/>
      <c r="T6797" s="63"/>
      <c r="U6797" s="63"/>
      <c r="V6797" s="63"/>
      <c r="W6797" s="63"/>
      <c r="X6797" s="63"/>
      <c r="Y6797" s="63"/>
      <c r="Z6797" s="62">
        <v>1943.72</v>
      </c>
      <c r="AA6797" s="62">
        <v>5647</v>
      </c>
      <c r="AB6797" s="62">
        <v>7.84</v>
      </c>
      <c r="AC6797" s="62">
        <v>32.4</v>
      </c>
    </row>
    <row r="6798" spans="1:29" x14ac:dyDescent="0.25">
      <c r="A6798" s="61" t="s">
        <v>424</v>
      </c>
      <c r="B6798" s="61" t="s">
        <v>425</v>
      </c>
      <c r="C6798" s="62">
        <v>2016</v>
      </c>
      <c r="D6798" s="61" t="s">
        <v>75</v>
      </c>
      <c r="E6798" s="62">
        <v>8</v>
      </c>
      <c r="F6798" s="62">
        <v>8040</v>
      </c>
      <c r="G6798" s="62">
        <v>3069</v>
      </c>
      <c r="H6798" s="62">
        <v>31.97</v>
      </c>
      <c r="I6798" s="62">
        <v>1005</v>
      </c>
      <c r="J6798" s="62">
        <v>7477.2</v>
      </c>
      <c r="K6798" s="62">
        <v>0</v>
      </c>
      <c r="L6798" s="63"/>
      <c r="M6798" s="63"/>
      <c r="N6798" s="63"/>
      <c r="O6798" s="63"/>
      <c r="P6798" s="63"/>
      <c r="Q6798" s="63"/>
      <c r="R6798" s="63"/>
      <c r="S6798" s="63"/>
      <c r="T6798" s="63"/>
      <c r="U6798" s="63"/>
      <c r="V6798" s="63"/>
      <c r="W6798" s="63"/>
      <c r="X6798" s="63"/>
      <c r="Y6798" s="63"/>
      <c r="Z6798" s="62">
        <v>26900</v>
      </c>
      <c r="AA6798" s="62">
        <v>2880</v>
      </c>
      <c r="AB6798" s="62">
        <v>30</v>
      </c>
      <c r="AC6798" s="62">
        <v>3362.5</v>
      </c>
    </row>
    <row r="6799" spans="1:29" ht="30" x14ac:dyDescent="0.25">
      <c r="A6799" s="61" t="s">
        <v>239</v>
      </c>
      <c r="B6799" s="61" t="s">
        <v>240</v>
      </c>
      <c r="C6799" s="62">
        <v>2010</v>
      </c>
      <c r="D6799" s="61" t="s">
        <v>99</v>
      </c>
      <c r="E6799" s="62">
        <v>40</v>
      </c>
      <c r="F6799" s="62">
        <v>113925</v>
      </c>
      <c r="G6799" s="62">
        <v>16431</v>
      </c>
      <c r="H6799" s="62">
        <v>34.229999999999997</v>
      </c>
      <c r="I6799" s="62">
        <v>2848.13</v>
      </c>
      <c r="J6799" s="62">
        <v>105950.25</v>
      </c>
      <c r="K6799" s="62">
        <v>21714</v>
      </c>
      <c r="L6799" s="62">
        <v>29461</v>
      </c>
      <c r="M6799" s="62">
        <v>61.38</v>
      </c>
      <c r="N6799" s="62">
        <v>542.85</v>
      </c>
      <c r="O6799" s="62">
        <v>261855.64</v>
      </c>
      <c r="P6799" s="63"/>
      <c r="Q6799" s="63"/>
      <c r="R6799" s="63"/>
      <c r="S6799" s="63"/>
      <c r="T6799" s="63"/>
      <c r="U6799" s="63"/>
      <c r="V6799" s="63"/>
      <c r="W6799" s="63"/>
      <c r="X6799" s="63"/>
      <c r="Y6799" s="63"/>
      <c r="Z6799" s="62">
        <v>2471.4299999999998</v>
      </c>
      <c r="AA6799" s="62">
        <v>21817</v>
      </c>
      <c r="AB6799" s="62">
        <v>45.45</v>
      </c>
      <c r="AC6799" s="62">
        <v>61.79</v>
      </c>
    </row>
    <row r="6800" spans="1:29" x14ac:dyDescent="0.25">
      <c r="A6800" s="61" t="s">
        <v>229</v>
      </c>
      <c r="B6800" s="61" t="s">
        <v>230</v>
      </c>
      <c r="C6800" s="62">
        <v>2010</v>
      </c>
      <c r="D6800" s="61" t="s">
        <v>99</v>
      </c>
      <c r="E6800" s="62">
        <v>154</v>
      </c>
      <c r="F6800" s="62">
        <v>1122891</v>
      </c>
      <c r="G6800" s="62">
        <v>145100</v>
      </c>
      <c r="H6800" s="62">
        <v>78.52</v>
      </c>
      <c r="I6800" s="62">
        <v>7291.5</v>
      </c>
      <c r="J6800" s="62">
        <v>1044288.63</v>
      </c>
      <c r="K6800" s="62">
        <v>16862.27</v>
      </c>
      <c r="L6800" s="62">
        <v>22558</v>
      </c>
      <c r="M6800" s="62">
        <v>12.21</v>
      </c>
      <c r="N6800" s="62">
        <v>109.5</v>
      </c>
      <c r="O6800" s="62">
        <v>203347.17</v>
      </c>
      <c r="P6800" s="63"/>
      <c r="Q6800" s="63"/>
      <c r="R6800" s="63"/>
      <c r="S6800" s="63"/>
      <c r="T6800" s="63"/>
      <c r="U6800" s="63"/>
      <c r="V6800" s="63"/>
      <c r="W6800" s="63"/>
      <c r="X6800" s="63"/>
      <c r="Y6800" s="63"/>
      <c r="Z6800" s="62">
        <v>1405496</v>
      </c>
      <c r="AA6800" s="62">
        <v>53248</v>
      </c>
      <c r="AB6800" s="62">
        <v>28.81</v>
      </c>
      <c r="AC6800" s="62">
        <v>9126.6</v>
      </c>
    </row>
    <row r="6801" spans="1:29" ht="30" x14ac:dyDescent="0.25">
      <c r="A6801" s="61" t="s">
        <v>153</v>
      </c>
      <c r="B6801" s="61" t="s">
        <v>154</v>
      </c>
      <c r="C6801" s="62">
        <v>2004</v>
      </c>
      <c r="D6801" s="61" t="s">
        <v>78</v>
      </c>
      <c r="E6801" s="62">
        <v>75</v>
      </c>
      <c r="F6801" s="62">
        <v>421280</v>
      </c>
      <c r="G6801" s="62">
        <v>22531</v>
      </c>
      <c r="H6801" s="62">
        <v>25.03</v>
      </c>
      <c r="I6801" s="62">
        <v>5617.07</v>
      </c>
      <c r="J6801" s="62">
        <v>391790.4</v>
      </c>
      <c r="K6801" s="62">
        <v>55881.67</v>
      </c>
      <c r="L6801" s="62">
        <v>49610</v>
      </c>
      <c r="M6801" s="62">
        <v>55.12</v>
      </c>
      <c r="N6801" s="62">
        <v>745.09</v>
      </c>
      <c r="O6801" s="62">
        <v>673893.8</v>
      </c>
      <c r="P6801" s="63"/>
      <c r="Q6801" s="63"/>
      <c r="R6801" s="63"/>
      <c r="S6801" s="63"/>
      <c r="T6801" s="63"/>
      <c r="U6801" s="63"/>
      <c r="V6801" s="63"/>
      <c r="W6801" s="63"/>
      <c r="X6801" s="63"/>
      <c r="Y6801" s="63"/>
      <c r="Z6801" s="62">
        <v>4497.0600000000004</v>
      </c>
      <c r="AA6801" s="62">
        <v>41134</v>
      </c>
      <c r="AB6801" s="62">
        <v>45.7</v>
      </c>
      <c r="AC6801" s="62">
        <v>59.96</v>
      </c>
    </row>
    <row r="6802" spans="1:29" x14ac:dyDescent="0.25">
      <c r="A6802" s="61" t="s">
        <v>281</v>
      </c>
      <c r="B6802" s="61" t="s">
        <v>282</v>
      </c>
      <c r="C6802" s="62">
        <v>2016</v>
      </c>
      <c r="D6802" s="61" t="s">
        <v>86</v>
      </c>
      <c r="E6802" s="62">
        <v>12</v>
      </c>
      <c r="F6802" s="63"/>
      <c r="G6802" s="63"/>
      <c r="H6802" s="63"/>
      <c r="I6802" s="63"/>
      <c r="J6802" s="63"/>
      <c r="K6802" s="62">
        <v>0</v>
      </c>
      <c r="L6802" s="63"/>
      <c r="M6802" s="63"/>
      <c r="N6802" s="63"/>
      <c r="O6802" s="63"/>
      <c r="P6802" s="63"/>
      <c r="Q6802" s="63"/>
      <c r="R6802" s="63"/>
      <c r="S6802" s="63"/>
      <c r="T6802" s="63"/>
      <c r="U6802" s="63"/>
      <c r="V6802" s="63"/>
      <c r="W6802" s="63"/>
      <c r="X6802" s="63"/>
      <c r="Y6802" s="63"/>
      <c r="Z6802" s="62">
        <v>71689</v>
      </c>
      <c r="AA6802" s="62">
        <v>8504</v>
      </c>
      <c r="AB6802" s="62">
        <v>59.06</v>
      </c>
      <c r="AC6802" s="62">
        <v>5974.08</v>
      </c>
    </row>
    <row r="6803" spans="1:29" x14ac:dyDescent="0.25">
      <c r="A6803" s="61" t="s">
        <v>336</v>
      </c>
      <c r="B6803" s="61" t="s">
        <v>337</v>
      </c>
      <c r="C6803" s="62">
        <v>2017</v>
      </c>
      <c r="D6803" s="61" t="s">
        <v>78</v>
      </c>
      <c r="E6803" s="62">
        <v>72</v>
      </c>
      <c r="F6803" s="62">
        <v>586033</v>
      </c>
      <c r="G6803" s="62">
        <v>43990</v>
      </c>
      <c r="H6803" s="62">
        <v>50.91</v>
      </c>
      <c r="I6803" s="62">
        <v>8139.35</v>
      </c>
      <c r="J6803" s="62">
        <v>545010.68999999994</v>
      </c>
      <c r="K6803" s="62">
        <v>0</v>
      </c>
      <c r="L6803" s="63"/>
      <c r="M6803" s="63"/>
      <c r="N6803" s="63"/>
      <c r="O6803" s="63"/>
      <c r="P6803" s="63"/>
      <c r="Q6803" s="63"/>
      <c r="R6803" s="63"/>
      <c r="S6803" s="63"/>
      <c r="T6803" s="63"/>
      <c r="U6803" s="63"/>
      <c r="V6803" s="63"/>
      <c r="W6803" s="63"/>
      <c r="X6803" s="63"/>
      <c r="Y6803" s="63"/>
      <c r="Z6803" s="62">
        <v>119241.17</v>
      </c>
      <c r="AA6803" s="62">
        <v>19957</v>
      </c>
      <c r="AB6803" s="62">
        <v>23.1</v>
      </c>
      <c r="AC6803" s="62">
        <v>1656.13</v>
      </c>
    </row>
    <row r="6804" spans="1:29" ht="30" x14ac:dyDescent="0.25">
      <c r="A6804" s="61" t="s">
        <v>224</v>
      </c>
      <c r="B6804" s="61" t="s">
        <v>225</v>
      </c>
      <c r="C6804" s="62">
        <v>2014</v>
      </c>
      <c r="D6804" s="61" t="s">
        <v>78</v>
      </c>
      <c r="E6804" s="62">
        <v>64</v>
      </c>
      <c r="F6804" s="62">
        <v>489920</v>
      </c>
      <c r="G6804" s="62">
        <v>66888</v>
      </c>
      <c r="H6804" s="62">
        <v>87.09</v>
      </c>
      <c r="I6804" s="62">
        <v>7655</v>
      </c>
      <c r="J6804" s="62">
        <v>455625.6</v>
      </c>
      <c r="K6804" s="62">
        <v>9522.7900000000009</v>
      </c>
      <c r="L6804" s="62">
        <v>12491</v>
      </c>
      <c r="M6804" s="62">
        <v>16.260000000000002</v>
      </c>
      <c r="N6804" s="62">
        <v>148.79</v>
      </c>
      <c r="O6804" s="62">
        <v>114838.22</v>
      </c>
      <c r="P6804" s="63"/>
      <c r="Q6804" s="63"/>
      <c r="R6804" s="63"/>
      <c r="S6804" s="63"/>
      <c r="T6804" s="63"/>
      <c r="U6804" s="63"/>
      <c r="V6804" s="63"/>
      <c r="W6804" s="63"/>
      <c r="X6804" s="63"/>
      <c r="Y6804" s="63"/>
      <c r="Z6804" s="62">
        <v>1600.16</v>
      </c>
      <c r="AA6804" s="62">
        <v>17080</v>
      </c>
      <c r="AB6804" s="62">
        <v>22.24</v>
      </c>
      <c r="AC6804" s="62">
        <v>25</v>
      </c>
    </row>
    <row r="6805" spans="1:29" x14ac:dyDescent="0.25">
      <c r="A6805" s="61" t="s">
        <v>235</v>
      </c>
      <c r="B6805" s="61" t="s">
        <v>236</v>
      </c>
      <c r="C6805" s="62">
        <v>2004</v>
      </c>
      <c r="D6805" s="61" t="s">
        <v>86</v>
      </c>
      <c r="E6805" s="62">
        <v>69</v>
      </c>
      <c r="F6805" s="62">
        <v>12128</v>
      </c>
      <c r="G6805" s="62">
        <v>1782</v>
      </c>
      <c r="H6805" s="62">
        <v>2.15</v>
      </c>
      <c r="I6805" s="62">
        <v>175.77</v>
      </c>
      <c r="J6805" s="62">
        <v>11279.04</v>
      </c>
      <c r="K6805" s="62">
        <v>3335.6</v>
      </c>
      <c r="L6805" s="62">
        <v>4640</v>
      </c>
      <c r="M6805" s="62">
        <v>5.6</v>
      </c>
      <c r="N6805" s="63"/>
      <c r="O6805" s="63"/>
      <c r="P6805" s="63"/>
      <c r="Q6805" s="63"/>
      <c r="R6805" s="63"/>
      <c r="S6805" s="63"/>
      <c r="T6805" s="63"/>
      <c r="U6805" s="63"/>
      <c r="V6805" s="63"/>
      <c r="W6805" s="63"/>
      <c r="X6805" s="63"/>
      <c r="Y6805" s="63"/>
      <c r="Z6805" s="62">
        <v>479500</v>
      </c>
      <c r="AA6805" s="62">
        <v>11226</v>
      </c>
      <c r="AB6805" s="62">
        <v>13.56</v>
      </c>
      <c r="AC6805" s="62">
        <v>6949.28</v>
      </c>
    </row>
    <row r="6806" spans="1:29" ht="30" x14ac:dyDescent="0.25">
      <c r="A6806" s="61" t="s">
        <v>249</v>
      </c>
      <c r="B6806" s="61" t="s">
        <v>250</v>
      </c>
      <c r="C6806" s="62">
        <v>2003</v>
      </c>
      <c r="D6806" s="61" t="s">
        <v>78</v>
      </c>
      <c r="E6806" s="62">
        <v>40</v>
      </c>
      <c r="F6806" s="62">
        <v>69480</v>
      </c>
      <c r="G6806" s="62">
        <v>6285</v>
      </c>
      <c r="H6806" s="62">
        <v>13.09</v>
      </c>
      <c r="I6806" s="62">
        <v>1737</v>
      </c>
      <c r="J6806" s="62">
        <v>64616.4</v>
      </c>
      <c r="K6806" s="62">
        <v>9260</v>
      </c>
      <c r="L6806" s="62">
        <v>11380</v>
      </c>
      <c r="M6806" s="62">
        <v>23.71</v>
      </c>
      <c r="N6806" s="62">
        <v>231.5</v>
      </c>
      <c r="O6806" s="62">
        <v>111669.12</v>
      </c>
      <c r="P6806" s="63"/>
      <c r="Q6806" s="63"/>
      <c r="R6806" s="63"/>
      <c r="S6806" s="63"/>
      <c r="T6806" s="63"/>
      <c r="U6806" s="63"/>
      <c r="V6806" s="63"/>
      <c r="W6806" s="63"/>
      <c r="X6806" s="63"/>
      <c r="Y6806" s="63"/>
      <c r="Z6806" s="62">
        <v>425.11</v>
      </c>
      <c r="AA6806" s="62">
        <v>2018</v>
      </c>
      <c r="AB6806" s="62">
        <v>4.2</v>
      </c>
      <c r="AC6806" s="62">
        <v>10.63</v>
      </c>
    </row>
    <row r="6807" spans="1:29" x14ac:dyDescent="0.25">
      <c r="A6807" s="61" t="s">
        <v>140</v>
      </c>
      <c r="B6807" s="61" t="s">
        <v>141</v>
      </c>
      <c r="C6807" s="62">
        <v>2003</v>
      </c>
      <c r="D6807" s="61" t="s">
        <v>72</v>
      </c>
      <c r="E6807" s="62">
        <v>59</v>
      </c>
      <c r="F6807" s="62">
        <v>114426</v>
      </c>
      <c r="G6807" s="62">
        <v>12065</v>
      </c>
      <c r="H6807" s="62">
        <v>17.04</v>
      </c>
      <c r="I6807" s="62">
        <v>1939.42</v>
      </c>
      <c r="J6807" s="62">
        <v>106416.18</v>
      </c>
      <c r="K6807" s="62">
        <v>4689.62</v>
      </c>
      <c r="L6807" s="62">
        <v>4319</v>
      </c>
      <c r="M6807" s="62">
        <v>6.1</v>
      </c>
      <c r="N6807" s="63"/>
      <c r="O6807" s="63"/>
      <c r="P6807" s="63"/>
      <c r="Q6807" s="63"/>
      <c r="R6807" s="63"/>
      <c r="S6807" s="63"/>
      <c r="T6807" s="63"/>
      <c r="U6807" s="63"/>
      <c r="V6807" s="63"/>
      <c r="W6807" s="63"/>
      <c r="X6807" s="63"/>
      <c r="Y6807" s="63"/>
      <c r="Z6807" s="62">
        <v>2040</v>
      </c>
      <c r="AA6807" s="62">
        <v>3619</v>
      </c>
      <c r="AB6807" s="62">
        <v>5.1100000000000003</v>
      </c>
      <c r="AC6807" s="62">
        <v>34.58</v>
      </c>
    </row>
    <row r="6808" spans="1:29" x14ac:dyDescent="0.25">
      <c r="A6808" s="61" t="s">
        <v>210</v>
      </c>
      <c r="B6808" s="61" t="s">
        <v>211</v>
      </c>
      <c r="C6808" s="62">
        <v>2016</v>
      </c>
      <c r="D6808" s="61" t="s">
        <v>297</v>
      </c>
      <c r="E6808" s="62">
        <v>96</v>
      </c>
      <c r="F6808" s="62">
        <v>767914</v>
      </c>
      <c r="G6808" s="62">
        <v>160543</v>
      </c>
      <c r="H6808" s="62">
        <v>139.36000000000001</v>
      </c>
      <c r="I6808" s="62">
        <v>7999.1</v>
      </c>
      <c r="J6808" s="62">
        <v>714160.02</v>
      </c>
      <c r="K6808" s="62">
        <v>75390.880000000005</v>
      </c>
      <c r="L6808" s="62">
        <v>98366</v>
      </c>
      <c r="M6808" s="62">
        <v>85.39</v>
      </c>
      <c r="N6808" s="62">
        <v>785.32</v>
      </c>
      <c r="O6808" s="62">
        <v>909161.27</v>
      </c>
      <c r="P6808" s="63"/>
      <c r="Q6808" s="63"/>
      <c r="R6808" s="63"/>
      <c r="S6808" s="63"/>
      <c r="T6808" s="63"/>
      <c r="U6808" s="63"/>
      <c r="V6808" s="63"/>
      <c r="W6808" s="63"/>
      <c r="X6808" s="63"/>
      <c r="Y6808" s="63"/>
      <c r="Z6808" s="62">
        <v>86102.15</v>
      </c>
      <c r="AA6808" s="62">
        <v>159997</v>
      </c>
      <c r="AB6808" s="62">
        <v>138.88999999999999</v>
      </c>
      <c r="AC6808" s="62">
        <v>896.9</v>
      </c>
    </row>
    <row r="6809" spans="1:29" ht="30" x14ac:dyDescent="0.25">
      <c r="A6809" s="61" t="s">
        <v>311</v>
      </c>
      <c r="B6809" s="61" t="s">
        <v>312</v>
      </c>
      <c r="C6809" s="62">
        <v>2008</v>
      </c>
      <c r="D6809" s="61" t="s">
        <v>89</v>
      </c>
      <c r="E6809" s="62">
        <v>124</v>
      </c>
      <c r="F6809" s="62">
        <v>1128419</v>
      </c>
      <c r="G6809" s="62">
        <v>165271</v>
      </c>
      <c r="H6809" s="62">
        <v>111.07</v>
      </c>
      <c r="I6809" s="62">
        <v>9100.15</v>
      </c>
      <c r="J6809" s="62">
        <v>1049429.67</v>
      </c>
      <c r="K6809" s="62">
        <v>0</v>
      </c>
      <c r="L6809" s="63"/>
      <c r="M6809" s="63"/>
      <c r="N6809" s="63"/>
      <c r="O6809" s="63"/>
      <c r="P6809" s="63"/>
      <c r="Q6809" s="63"/>
      <c r="R6809" s="63"/>
      <c r="S6809" s="63"/>
      <c r="T6809" s="63"/>
      <c r="U6809" s="63"/>
      <c r="V6809" s="63"/>
      <c r="W6809" s="63"/>
      <c r="X6809" s="63"/>
      <c r="Y6809" s="63"/>
      <c r="Z6809" s="62">
        <v>0</v>
      </c>
      <c r="AA6809" s="63"/>
      <c r="AB6809" s="63"/>
      <c r="AC6809" s="62">
        <v>0</v>
      </c>
    </row>
    <row r="6810" spans="1:29" x14ac:dyDescent="0.25">
      <c r="A6810" s="61" t="s">
        <v>198</v>
      </c>
      <c r="B6810" s="61" t="s">
        <v>199</v>
      </c>
      <c r="C6810" s="62">
        <v>2016</v>
      </c>
      <c r="D6810" s="61" t="s">
        <v>94</v>
      </c>
      <c r="E6810" s="62">
        <v>4</v>
      </c>
      <c r="F6810" s="62">
        <v>30</v>
      </c>
      <c r="G6810" s="62">
        <v>29</v>
      </c>
      <c r="H6810" s="62">
        <v>0.6</v>
      </c>
      <c r="I6810" s="62">
        <v>7.5</v>
      </c>
      <c r="J6810" s="62">
        <v>27.9</v>
      </c>
      <c r="K6810" s="62">
        <v>1.94</v>
      </c>
      <c r="L6810" s="62">
        <v>31</v>
      </c>
      <c r="M6810" s="62">
        <v>0.65</v>
      </c>
      <c r="N6810" s="63"/>
      <c r="O6810" s="63"/>
      <c r="P6810" s="63"/>
      <c r="Q6810" s="63"/>
      <c r="R6810" s="63"/>
      <c r="S6810" s="63"/>
      <c r="T6810" s="63"/>
      <c r="U6810" s="63"/>
      <c r="V6810" s="63"/>
      <c r="W6810" s="63"/>
      <c r="X6810" s="63"/>
      <c r="Y6810" s="63"/>
      <c r="Z6810" s="62">
        <v>266</v>
      </c>
      <c r="AA6810" s="62">
        <v>4937</v>
      </c>
      <c r="AB6810" s="62">
        <v>102.85</v>
      </c>
      <c r="AC6810" s="62">
        <v>66.5</v>
      </c>
    </row>
    <row r="6811" spans="1:29" ht="30" x14ac:dyDescent="0.25">
      <c r="A6811" s="61" t="s">
        <v>367</v>
      </c>
      <c r="B6811" s="61" t="s">
        <v>368</v>
      </c>
      <c r="C6811" s="62">
        <v>2011</v>
      </c>
      <c r="D6811" s="61" t="s">
        <v>89</v>
      </c>
      <c r="E6811" s="62">
        <v>81</v>
      </c>
      <c r="F6811" s="62">
        <v>323428</v>
      </c>
      <c r="G6811" s="62">
        <v>50207</v>
      </c>
      <c r="H6811" s="62">
        <v>51.65</v>
      </c>
      <c r="I6811" s="62">
        <v>3992.94</v>
      </c>
      <c r="J6811" s="62">
        <v>300788.03999999998</v>
      </c>
      <c r="K6811" s="62">
        <v>33644.03</v>
      </c>
      <c r="L6811" s="62">
        <v>37234</v>
      </c>
      <c r="M6811" s="62">
        <v>38.31</v>
      </c>
      <c r="N6811" s="63"/>
      <c r="O6811" s="63"/>
      <c r="P6811" s="63"/>
      <c r="Q6811" s="63"/>
      <c r="R6811" s="63"/>
      <c r="S6811" s="63"/>
      <c r="T6811" s="63"/>
      <c r="U6811" s="63"/>
      <c r="V6811" s="63"/>
      <c r="W6811" s="63"/>
      <c r="X6811" s="63"/>
      <c r="Y6811" s="63"/>
      <c r="Z6811" s="62">
        <v>231200</v>
      </c>
      <c r="AA6811" s="62">
        <v>20019</v>
      </c>
      <c r="AB6811" s="62">
        <v>20.6</v>
      </c>
      <c r="AC6811" s="62">
        <v>2854.32</v>
      </c>
    </row>
    <row r="6812" spans="1:29" x14ac:dyDescent="0.25">
      <c r="A6812" s="61" t="s">
        <v>289</v>
      </c>
      <c r="B6812" s="61" t="s">
        <v>290</v>
      </c>
      <c r="C6812" s="62">
        <v>2019</v>
      </c>
      <c r="D6812" s="61" t="s">
        <v>72</v>
      </c>
      <c r="E6812" s="62">
        <v>38</v>
      </c>
      <c r="F6812" s="62">
        <v>11520</v>
      </c>
      <c r="G6812" s="62">
        <v>1354</v>
      </c>
      <c r="H6812" s="62">
        <v>2.97</v>
      </c>
      <c r="I6812" s="62">
        <v>303.16000000000003</v>
      </c>
      <c r="J6812" s="62">
        <v>10713.6</v>
      </c>
      <c r="K6812" s="62">
        <v>2588.75</v>
      </c>
      <c r="L6812" s="62">
        <v>6232</v>
      </c>
      <c r="M6812" s="62">
        <v>13.67</v>
      </c>
      <c r="N6812" s="63"/>
      <c r="O6812" s="63"/>
      <c r="P6812" s="63"/>
      <c r="Q6812" s="63"/>
      <c r="R6812" s="63"/>
      <c r="S6812" s="63"/>
      <c r="T6812" s="63"/>
      <c r="U6812" s="63"/>
      <c r="V6812" s="63"/>
      <c r="W6812" s="63"/>
      <c r="X6812" s="63"/>
      <c r="Y6812" s="63"/>
      <c r="Z6812" s="62">
        <v>0</v>
      </c>
      <c r="AA6812" s="62">
        <v>1213</v>
      </c>
      <c r="AB6812" s="62">
        <v>2.66</v>
      </c>
      <c r="AC6812" s="62">
        <v>0</v>
      </c>
    </row>
    <row r="6813" spans="1:29" x14ac:dyDescent="0.25">
      <c r="A6813" s="61" t="s">
        <v>442</v>
      </c>
      <c r="B6813" s="61" t="s">
        <v>443</v>
      </c>
      <c r="C6813" s="62">
        <v>2010</v>
      </c>
      <c r="D6813" s="61" t="s">
        <v>75</v>
      </c>
      <c r="E6813" s="62">
        <v>11</v>
      </c>
      <c r="F6813" s="62">
        <v>4812</v>
      </c>
      <c r="G6813" s="62">
        <v>967</v>
      </c>
      <c r="H6813" s="62">
        <v>7.33</v>
      </c>
      <c r="I6813" s="62">
        <v>437.45</v>
      </c>
      <c r="J6813" s="62">
        <v>4475.16</v>
      </c>
      <c r="K6813" s="62">
        <v>0</v>
      </c>
      <c r="L6813" s="63"/>
      <c r="M6813" s="63"/>
      <c r="N6813" s="63"/>
      <c r="O6813" s="63"/>
      <c r="P6813" s="63"/>
      <c r="Q6813" s="63"/>
      <c r="R6813" s="63"/>
      <c r="S6813" s="63"/>
      <c r="T6813" s="63"/>
      <c r="U6813" s="63"/>
      <c r="V6813" s="63"/>
      <c r="W6813" s="63"/>
      <c r="X6813" s="63"/>
      <c r="Y6813" s="63"/>
      <c r="Z6813" s="62">
        <v>812.89</v>
      </c>
      <c r="AA6813" s="62">
        <v>3461</v>
      </c>
      <c r="AB6813" s="62">
        <v>26.22</v>
      </c>
      <c r="AC6813" s="62">
        <v>73.900000000000006</v>
      </c>
    </row>
    <row r="6814" spans="1:29" ht="30" x14ac:dyDescent="0.25">
      <c r="A6814" s="61" t="s">
        <v>269</v>
      </c>
      <c r="B6814" s="61" t="s">
        <v>270</v>
      </c>
      <c r="C6814" s="62">
        <v>2006</v>
      </c>
      <c r="D6814" s="61" t="s">
        <v>83</v>
      </c>
      <c r="E6814" s="62">
        <v>2</v>
      </c>
      <c r="F6814" s="62">
        <v>16628</v>
      </c>
      <c r="G6814" s="62">
        <v>1924</v>
      </c>
      <c r="H6814" s="62">
        <v>80.17</v>
      </c>
      <c r="I6814" s="62">
        <v>8314</v>
      </c>
      <c r="J6814" s="62">
        <v>15464.04</v>
      </c>
      <c r="K6814" s="62">
        <v>2099.9</v>
      </c>
      <c r="L6814" s="62">
        <v>3574</v>
      </c>
      <c r="M6814" s="62">
        <v>148.91999999999999</v>
      </c>
      <c r="N6814" s="62">
        <v>1049.95</v>
      </c>
      <c r="O6814" s="62">
        <v>25323.360000000001</v>
      </c>
      <c r="P6814" s="63"/>
      <c r="Q6814" s="63"/>
      <c r="R6814" s="63"/>
      <c r="S6814" s="63"/>
      <c r="T6814" s="63"/>
      <c r="U6814" s="63"/>
      <c r="V6814" s="63"/>
      <c r="W6814" s="63"/>
      <c r="X6814" s="63"/>
      <c r="Y6814" s="63"/>
      <c r="Z6814" s="62">
        <v>7400</v>
      </c>
      <c r="AA6814" s="62">
        <v>230</v>
      </c>
      <c r="AB6814" s="62">
        <v>9.58</v>
      </c>
      <c r="AC6814" s="62">
        <v>3700</v>
      </c>
    </row>
    <row r="6815" spans="1:29" ht="45" x14ac:dyDescent="0.25">
      <c r="A6815" s="61" t="s">
        <v>214</v>
      </c>
      <c r="B6815" s="61" t="s">
        <v>215</v>
      </c>
      <c r="C6815" s="62">
        <v>2010</v>
      </c>
      <c r="D6815" s="61" t="s">
        <v>78</v>
      </c>
      <c r="E6815" s="62">
        <v>48</v>
      </c>
      <c r="F6815" s="62">
        <v>168674</v>
      </c>
      <c r="G6815" s="62">
        <v>31137</v>
      </c>
      <c r="H6815" s="62">
        <v>54.06</v>
      </c>
      <c r="I6815" s="62">
        <v>3514.04</v>
      </c>
      <c r="J6815" s="62">
        <v>156866.82</v>
      </c>
      <c r="K6815" s="62">
        <v>19876.82</v>
      </c>
      <c r="L6815" s="62">
        <v>27422</v>
      </c>
      <c r="M6815" s="62">
        <v>47.61</v>
      </c>
      <c r="N6815" s="63"/>
      <c r="O6815" s="63"/>
      <c r="P6815" s="63"/>
      <c r="Q6815" s="63"/>
      <c r="R6815" s="63"/>
      <c r="S6815" s="63"/>
      <c r="T6815" s="63"/>
      <c r="U6815" s="63"/>
      <c r="V6815" s="63"/>
      <c r="W6815" s="63"/>
      <c r="X6815" s="63"/>
      <c r="Y6815" s="63"/>
      <c r="Z6815" s="62">
        <v>33348</v>
      </c>
      <c r="AA6815" s="62">
        <v>7942</v>
      </c>
      <c r="AB6815" s="62">
        <v>13.79</v>
      </c>
      <c r="AC6815" s="62">
        <v>694.75</v>
      </c>
    </row>
    <row r="6816" spans="1:29" x14ac:dyDescent="0.25">
      <c r="A6816" s="61" t="s">
        <v>208</v>
      </c>
      <c r="B6816" s="61" t="s">
        <v>209</v>
      </c>
      <c r="C6816" s="62">
        <v>2015</v>
      </c>
      <c r="D6816" s="61" t="s">
        <v>75</v>
      </c>
      <c r="E6816" s="62">
        <v>22</v>
      </c>
      <c r="F6816" s="62">
        <v>32167</v>
      </c>
      <c r="G6816" s="62">
        <v>6642</v>
      </c>
      <c r="H6816" s="62">
        <v>25.16</v>
      </c>
      <c r="I6816" s="62">
        <v>1462.14</v>
      </c>
      <c r="J6816" s="62">
        <v>29915.31</v>
      </c>
      <c r="K6816" s="62">
        <v>17169.79</v>
      </c>
      <c r="L6816" s="62">
        <v>27928</v>
      </c>
      <c r="M6816" s="62">
        <v>105.79</v>
      </c>
      <c r="N6816" s="62">
        <v>780.45</v>
      </c>
      <c r="O6816" s="62">
        <v>207055.68</v>
      </c>
      <c r="P6816" s="63"/>
      <c r="Q6816" s="63"/>
      <c r="R6816" s="63"/>
      <c r="S6816" s="63"/>
      <c r="T6816" s="63"/>
      <c r="U6816" s="63"/>
      <c r="V6816" s="63"/>
      <c r="W6816" s="63"/>
      <c r="X6816" s="63"/>
      <c r="Y6816" s="63"/>
      <c r="Z6816" s="62">
        <v>2232</v>
      </c>
      <c r="AA6816" s="62">
        <v>15208</v>
      </c>
      <c r="AB6816" s="62">
        <v>57.61</v>
      </c>
      <c r="AC6816" s="62">
        <v>101.45</v>
      </c>
    </row>
    <row r="6817" spans="1:29" x14ac:dyDescent="0.25">
      <c r="A6817" s="61" t="s">
        <v>130</v>
      </c>
      <c r="B6817" s="61" t="s">
        <v>131</v>
      </c>
      <c r="C6817" s="62">
        <v>2016</v>
      </c>
      <c r="D6817" s="61" t="s">
        <v>298</v>
      </c>
      <c r="E6817" s="62">
        <v>4</v>
      </c>
      <c r="F6817" s="62">
        <v>36667</v>
      </c>
      <c r="G6817" s="62">
        <v>4710</v>
      </c>
      <c r="H6817" s="62">
        <v>98.13</v>
      </c>
      <c r="I6817" s="62">
        <v>9166.75</v>
      </c>
      <c r="J6817" s="62">
        <v>34100.31</v>
      </c>
      <c r="K6817" s="62">
        <v>4717.75</v>
      </c>
      <c r="L6817" s="62">
        <v>5748</v>
      </c>
      <c r="M6817" s="62">
        <v>119.75</v>
      </c>
      <c r="N6817" s="62">
        <v>1179.44</v>
      </c>
      <c r="O6817" s="62">
        <v>56892.76</v>
      </c>
      <c r="P6817" s="63"/>
      <c r="Q6817" s="63"/>
      <c r="R6817" s="63"/>
      <c r="S6817" s="63"/>
      <c r="T6817" s="63"/>
      <c r="U6817" s="63"/>
      <c r="V6817" s="63"/>
      <c r="W6817" s="63"/>
      <c r="X6817" s="63"/>
      <c r="Y6817" s="63"/>
      <c r="Z6817" s="62">
        <v>573</v>
      </c>
      <c r="AA6817" s="62">
        <v>4327</v>
      </c>
      <c r="AB6817" s="62">
        <v>90.15</v>
      </c>
      <c r="AC6817" s="62">
        <v>143.25</v>
      </c>
    </row>
    <row r="6818" spans="1:29" ht="45" x14ac:dyDescent="0.25">
      <c r="A6818" s="61" t="s">
        <v>344</v>
      </c>
      <c r="B6818" s="61" t="s">
        <v>345</v>
      </c>
      <c r="C6818" s="62">
        <v>2016</v>
      </c>
      <c r="D6818" s="61" t="s">
        <v>78</v>
      </c>
      <c r="E6818" s="62">
        <v>40</v>
      </c>
      <c r="F6818" s="62">
        <v>161543</v>
      </c>
      <c r="G6818" s="62">
        <v>23375</v>
      </c>
      <c r="H6818" s="62">
        <v>48.7</v>
      </c>
      <c r="I6818" s="62">
        <v>4038.58</v>
      </c>
      <c r="J6818" s="62">
        <v>150234.99</v>
      </c>
      <c r="K6818" s="62">
        <v>12683.8</v>
      </c>
      <c r="L6818" s="62">
        <v>14157</v>
      </c>
      <c r="M6818" s="62">
        <v>29.49</v>
      </c>
      <c r="N6818" s="62">
        <v>317.10000000000002</v>
      </c>
      <c r="O6818" s="62">
        <v>152957.78</v>
      </c>
      <c r="P6818" s="63"/>
      <c r="Q6818" s="63"/>
      <c r="R6818" s="63"/>
      <c r="S6818" s="63"/>
      <c r="T6818" s="63"/>
      <c r="U6818" s="63"/>
      <c r="V6818" s="63"/>
      <c r="W6818" s="63"/>
      <c r="X6818" s="63"/>
      <c r="Y6818" s="63"/>
      <c r="Z6818" s="62">
        <v>831</v>
      </c>
      <c r="AA6818" s="62">
        <v>4799</v>
      </c>
      <c r="AB6818" s="62">
        <v>10</v>
      </c>
      <c r="AC6818" s="62">
        <v>20.78</v>
      </c>
    </row>
    <row r="6819" spans="1:29" x14ac:dyDescent="0.25">
      <c r="A6819" s="61" t="s">
        <v>95</v>
      </c>
      <c r="B6819" s="61" t="s">
        <v>96</v>
      </c>
      <c r="C6819" s="62">
        <v>2009</v>
      </c>
      <c r="D6819" s="61" t="s">
        <v>86</v>
      </c>
      <c r="E6819" s="62">
        <v>215</v>
      </c>
      <c r="F6819" s="62">
        <v>56235</v>
      </c>
      <c r="G6819" s="62">
        <v>10043</v>
      </c>
      <c r="H6819" s="62">
        <v>3.89</v>
      </c>
      <c r="I6819" s="62">
        <v>261.56</v>
      </c>
      <c r="J6819" s="62">
        <v>52298.55</v>
      </c>
      <c r="K6819" s="62">
        <v>198790</v>
      </c>
      <c r="L6819" s="62">
        <v>330835</v>
      </c>
      <c r="M6819" s="62">
        <v>128.22999999999999</v>
      </c>
      <c r="N6819" s="62">
        <v>924.6</v>
      </c>
      <c r="O6819" s="62">
        <v>2397268.25</v>
      </c>
      <c r="P6819" s="63"/>
      <c r="Q6819" s="63"/>
      <c r="R6819" s="63"/>
      <c r="S6819" s="63"/>
      <c r="T6819" s="63"/>
      <c r="U6819" s="63"/>
      <c r="V6819" s="63"/>
      <c r="W6819" s="63"/>
      <c r="X6819" s="63"/>
      <c r="Y6819" s="63"/>
      <c r="Z6819" s="62">
        <v>42522.49</v>
      </c>
      <c r="AA6819" s="62">
        <v>124696</v>
      </c>
      <c r="AB6819" s="62">
        <v>48.33</v>
      </c>
      <c r="AC6819" s="62">
        <v>197.78</v>
      </c>
    </row>
    <row r="6820" spans="1:29" ht="30" x14ac:dyDescent="0.25">
      <c r="A6820" s="61" t="s">
        <v>293</v>
      </c>
      <c r="B6820" s="61" t="s">
        <v>294</v>
      </c>
      <c r="C6820" s="62">
        <v>2011</v>
      </c>
      <c r="D6820" s="61" t="s">
        <v>438</v>
      </c>
      <c r="E6820" s="62">
        <v>4</v>
      </c>
      <c r="F6820" s="62">
        <v>0</v>
      </c>
      <c r="G6820" s="62">
        <v>0</v>
      </c>
      <c r="H6820" s="62">
        <v>0</v>
      </c>
      <c r="I6820" s="62">
        <v>0</v>
      </c>
      <c r="J6820" s="62">
        <v>0</v>
      </c>
      <c r="K6820" s="62">
        <v>0</v>
      </c>
      <c r="L6820" s="62">
        <v>0</v>
      </c>
      <c r="M6820" s="62">
        <v>0</v>
      </c>
      <c r="N6820" s="63"/>
      <c r="O6820" s="63"/>
      <c r="P6820" s="62">
        <v>0</v>
      </c>
      <c r="Q6820" s="62">
        <v>0</v>
      </c>
      <c r="R6820" s="62">
        <v>0</v>
      </c>
      <c r="S6820" s="62">
        <v>0</v>
      </c>
      <c r="T6820" s="62">
        <v>0</v>
      </c>
      <c r="U6820" s="62">
        <v>0</v>
      </c>
      <c r="V6820" s="62">
        <v>0</v>
      </c>
      <c r="W6820" s="62">
        <v>0</v>
      </c>
      <c r="X6820" s="62">
        <v>0</v>
      </c>
      <c r="Y6820" s="62">
        <v>0</v>
      </c>
      <c r="Z6820" s="62">
        <v>0.2</v>
      </c>
      <c r="AA6820" s="62">
        <v>313</v>
      </c>
      <c r="AB6820" s="62">
        <v>6.52</v>
      </c>
      <c r="AC6820" s="62">
        <v>0.05</v>
      </c>
    </row>
    <row r="6821" spans="1:29" ht="30" x14ac:dyDescent="0.25">
      <c r="A6821" s="61" t="s">
        <v>87</v>
      </c>
      <c r="B6821" s="61" t="s">
        <v>88</v>
      </c>
      <c r="C6821" s="62">
        <v>2003</v>
      </c>
      <c r="D6821" s="61" t="s">
        <v>135</v>
      </c>
      <c r="E6821" s="62">
        <v>60</v>
      </c>
      <c r="F6821" s="62">
        <v>27829</v>
      </c>
      <c r="G6821" s="62">
        <v>4339</v>
      </c>
      <c r="H6821" s="62">
        <v>6.03</v>
      </c>
      <c r="I6821" s="62">
        <v>463.82</v>
      </c>
      <c r="J6821" s="62">
        <v>25880.97</v>
      </c>
      <c r="K6821" s="62">
        <v>788.55</v>
      </c>
      <c r="L6821" s="62">
        <v>1373</v>
      </c>
      <c r="M6821" s="62">
        <v>1.91</v>
      </c>
      <c r="N6821" s="62">
        <v>13.14</v>
      </c>
      <c r="O6821" s="62">
        <v>9509.42</v>
      </c>
      <c r="P6821" s="63"/>
      <c r="Q6821" s="63"/>
      <c r="R6821" s="63"/>
      <c r="S6821" s="63"/>
      <c r="T6821" s="63"/>
      <c r="U6821" s="62">
        <v>22383</v>
      </c>
      <c r="V6821" s="62">
        <v>21046</v>
      </c>
      <c r="W6821" s="62">
        <v>29.23</v>
      </c>
      <c r="X6821" s="62">
        <v>373</v>
      </c>
      <c r="Y6821" s="62">
        <v>501021.07</v>
      </c>
      <c r="Z6821" s="62">
        <v>223855</v>
      </c>
      <c r="AA6821" s="62">
        <v>19916</v>
      </c>
      <c r="AB6821" s="62">
        <v>27.66</v>
      </c>
      <c r="AC6821" s="62">
        <v>3730.92</v>
      </c>
    </row>
    <row r="6822" spans="1:29" x14ac:dyDescent="0.25">
      <c r="A6822" s="61" t="s">
        <v>257</v>
      </c>
      <c r="B6822" s="61" t="s">
        <v>258</v>
      </c>
      <c r="C6822" s="62">
        <v>2016</v>
      </c>
      <c r="D6822" s="61" t="s">
        <v>75</v>
      </c>
      <c r="E6822" s="62">
        <v>10</v>
      </c>
      <c r="F6822" s="62">
        <v>99200</v>
      </c>
      <c r="G6822" s="62">
        <v>19034</v>
      </c>
      <c r="H6822" s="62">
        <v>158.62</v>
      </c>
      <c r="I6822" s="62">
        <v>9920</v>
      </c>
      <c r="J6822" s="62">
        <v>92256</v>
      </c>
      <c r="K6822" s="62">
        <v>0</v>
      </c>
      <c r="L6822" s="63"/>
      <c r="M6822" s="63"/>
      <c r="N6822" s="63"/>
      <c r="O6822" s="63"/>
      <c r="P6822" s="62">
        <v>8408</v>
      </c>
      <c r="Q6822" s="62">
        <v>15403</v>
      </c>
      <c r="R6822" s="62">
        <v>128.36000000000001</v>
      </c>
      <c r="S6822" s="62">
        <v>840</v>
      </c>
      <c r="T6822" s="62">
        <v>106520.95</v>
      </c>
      <c r="U6822" s="63"/>
      <c r="V6822" s="63"/>
      <c r="W6822" s="63"/>
      <c r="X6822" s="63"/>
      <c r="Y6822" s="63"/>
      <c r="Z6822" s="62">
        <v>64400</v>
      </c>
      <c r="AA6822" s="62">
        <v>10304</v>
      </c>
      <c r="AB6822" s="62">
        <v>85.87</v>
      </c>
      <c r="AC6822" s="62">
        <v>6440</v>
      </c>
    </row>
    <row r="6823" spans="1:29" x14ac:dyDescent="0.25">
      <c r="A6823" s="61" t="s">
        <v>413</v>
      </c>
      <c r="B6823" s="61" t="s">
        <v>414</v>
      </c>
      <c r="C6823" s="62">
        <v>2008</v>
      </c>
      <c r="D6823" s="61" t="s">
        <v>86</v>
      </c>
      <c r="E6823" s="62">
        <v>24</v>
      </c>
      <c r="F6823" s="62">
        <v>15942</v>
      </c>
      <c r="G6823" s="62">
        <v>2832</v>
      </c>
      <c r="H6823" s="62">
        <v>9.83</v>
      </c>
      <c r="I6823" s="62">
        <v>664.25</v>
      </c>
      <c r="J6823" s="62">
        <v>14826.06</v>
      </c>
      <c r="K6823" s="62">
        <v>2566</v>
      </c>
      <c r="L6823" s="62">
        <v>4531</v>
      </c>
      <c r="M6823" s="62">
        <v>15.73</v>
      </c>
      <c r="N6823" s="62">
        <v>106.92</v>
      </c>
      <c r="O6823" s="62">
        <v>30944.16</v>
      </c>
      <c r="P6823" s="63"/>
      <c r="Q6823" s="63"/>
      <c r="R6823" s="63"/>
      <c r="S6823" s="63"/>
      <c r="T6823" s="63"/>
      <c r="U6823" s="63"/>
      <c r="V6823" s="63"/>
      <c r="W6823" s="63"/>
      <c r="X6823" s="63"/>
      <c r="Y6823" s="63"/>
      <c r="Z6823" s="62">
        <v>151976</v>
      </c>
      <c r="AA6823" s="62">
        <v>14795</v>
      </c>
      <c r="AB6823" s="62">
        <v>51.37</v>
      </c>
      <c r="AC6823" s="62">
        <v>6332.33</v>
      </c>
    </row>
    <row r="6824" spans="1:29" ht="45" x14ac:dyDescent="0.25">
      <c r="A6824" s="61" t="s">
        <v>214</v>
      </c>
      <c r="B6824" s="61" t="s">
        <v>215</v>
      </c>
      <c r="C6824" s="62">
        <v>2011</v>
      </c>
      <c r="D6824" s="61" t="s">
        <v>99</v>
      </c>
      <c r="E6824" s="62">
        <v>74</v>
      </c>
      <c r="F6824" s="62">
        <v>908663</v>
      </c>
      <c r="G6824" s="62">
        <v>135577</v>
      </c>
      <c r="H6824" s="62">
        <v>152.68</v>
      </c>
      <c r="I6824" s="62">
        <v>12279.23</v>
      </c>
      <c r="J6824" s="62">
        <v>845056.59</v>
      </c>
      <c r="K6824" s="62">
        <v>0</v>
      </c>
      <c r="L6824" s="63"/>
      <c r="M6824" s="63"/>
      <c r="N6824" s="63"/>
      <c r="O6824" s="63"/>
      <c r="P6824" s="63"/>
      <c r="Q6824" s="63"/>
      <c r="R6824" s="63"/>
      <c r="S6824" s="63"/>
      <c r="T6824" s="63"/>
      <c r="U6824" s="63"/>
      <c r="V6824" s="63"/>
      <c r="W6824" s="63"/>
      <c r="X6824" s="63"/>
      <c r="Y6824" s="63"/>
      <c r="Z6824" s="62">
        <v>36049</v>
      </c>
      <c r="AA6824" s="62">
        <v>16348</v>
      </c>
      <c r="AB6824" s="62">
        <v>18.41</v>
      </c>
      <c r="AC6824" s="62">
        <v>487.15</v>
      </c>
    </row>
    <row r="6825" spans="1:29" ht="30" x14ac:dyDescent="0.25">
      <c r="A6825" s="61" t="s">
        <v>92</v>
      </c>
      <c r="B6825" s="61" t="s">
        <v>93</v>
      </c>
      <c r="C6825" s="62">
        <v>2009</v>
      </c>
      <c r="D6825" s="61" t="s">
        <v>94</v>
      </c>
      <c r="E6825" s="62">
        <v>2</v>
      </c>
      <c r="F6825" s="63"/>
      <c r="G6825" s="63"/>
      <c r="H6825" s="63"/>
      <c r="I6825" s="63"/>
      <c r="J6825" s="63"/>
      <c r="K6825" s="62">
        <v>0</v>
      </c>
      <c r="L6825" s="63"/>
      <c r="M6825" s="63"/>
      <c r="N6825" s="63"/>
      <c r="O6825" s="63"/>
      <c r="P6825" s="63"/>
      <c r="Q6825" s="63"/>
      <c r="R6825" s="63"/>
      <c r="S6825" s="63"/>
      <c r="T6825" s="63"/>
      <c r="U6825" s="63"/>
      <c r="V6825" s="63"/>
      <c r="W6825" s="63"/>
      <c r="X6825" s="63"/>
      <c r="Y6825" s="63"/>
      <c r="Z6825" s="62">
        <v>0</v>
      </c>
      <c r="AA6825" s="63"/>
      <c r="AB6825" s="63"/>
      <c r="AC6825" s="62">
        <v>0</v>
      </c>
    </row>
    <row r="6826" spans="1:29" x14ac:dyDescent="0.25">
      <c r="A6826" s="61" t="s">
        <v>79</v>
      </c>
      <c r="B6826" s="61" t="s">
        <v>80</v>
      </c>
      <c r="C6826" s="62">
        <v>2009</v>
      </c>
      <c r="D6826" s="61" t="s">
        <v>78</v>
      </c>
      <c r="E6826" s="62">
        <v>40</v>
      </c>
      <c r="F6826" s="62">
        <v>142078</v>
      </c>
      <c r="G6826" s="62">
        <v>19745</v>
      </c>
      <c r="H6826" s="62">
        <v>41.14</v>
      </c>
      <c r="I6826" s="62">
        <v>3551.95</v>
      </c>
      <c r="J6826" s="62">
        <v>132132.54</v>
      </c>
      <c r="K6826" s="62">
        <v>28720.66</v>
      </c>
      <c r="L6826" s="62">
        <v>31481</v>
      </c>
      <c r="M6826" s="62">
        <v>65.59</v>
      </c>
      <c r="N6826" s="62">
        <v>718.02</v>
      </c>
      <c r="O6826" s="62">
        <v>346351.05</v>
      </c>
      <c r="P6826" s="63"/>
      <c r="Q6826" s="63"/>
      <c r="R6826" s="63"/>
      <c r="S6826" s="63"/>
      <c r="T6826" s="63"/>
      <c r="U6826" s="63"/>
      <c r="V6826" s="63"/>
      <c r="W6826" s="63"/>
      <c r="X6826" s="63"/>
      <c r="Y6826" s="63"/>
      <c r="Z6826" s="62">
        <v>145470</v>
      </c>
      <c r="AA6826" s="62">
        <v>11185</v>
      </c>
      <c r="AB6826" s="62">
        <v>23.3</v>
      </c>
      <c r="AC6826" s="62">
        <v>3636.75</v>
      </c>
    </row>
    <row r="6827" spans="1:29" x14ac:dyDescent="0.25">
      <c r="A6827" s="61" t="s">
        <v>271</v>
      </c>
      <c r="B6827" s="61" t="s">
        <v>272</v>
      </c>
      <c r="C6827" s="62">
        <v>2012</v>
      </c>
      <c r="D6827" s="61" t="s">
        <v>78</v>
      </c>
      <c r="E6827" s="62">
        <v>80</v>
      </c>
      <c r="F6827" s="62">
        <v>632653</v>
      </c>
      <c r="G6827" s="62">
        <v>79943</v>
      </c>
      <c r="H6827" s="62">
        <v>83.27</v>
      </c>
      <c r="I6827" s="62">
        <v>7908.16</v>
      </c>
      <c r="J6827" s="62">
        <v>588367.29</v>
      </c>
      <c r="K6827" s="62">
        <v>0</v>
      </c>
      <c r="L6827" s="63"/>
      <c r="M6827" s="63"/>
      <c r="N6827" s="63"/>
      <c r="O6827" s="63"/>
      <c r="P6827" s="63"/>
      <c r="Q6827" s="63"/>
      <c r="R6827" s="63"/>
      <c r="S6827" s="63"/>
      <c r="T6827" s="63"/>
      <c r="U6827" s="63"/>
      <c r="V6827" s="63"/>
      <c r="W6827" s="63"/>
      <c r="X6827" s="63"/>
      <c r="Y6827" s="63"/>
      <c r="Z6827" s="62">
        <v>398.08</v>
      </c>
      <c r="AA6827" s="62">
        <v>6272</v>
      </c>
      <c r="AB6827" s="62">
        <v>6.53</v>
      </c>
      <c r="AC6827" s="62">
        <v>4.9800000000000004</v>
      </c>
    </row>
    <row r="6828" spans="1:29" x14ac:dyDescent="0.25">
      <c r="A6828" s="61" t="s">
        <v>130</v>
      </c>
      <c r="B6828" s="61" t="s">
        <v>131</v>
      </c>
      <c r="C6828" s="62">
        <v>2015</v>
      </c>
      <c r="D6828" s="61" t="s">
        <v>83</v>
      </c>
      <c r="E6828" s="62">
        <v>26</v>
      </c>
      <c r="F6828" s="62">
        <v>153972</v>
      </c>
      <c r="G6828" s="62">
        <v>21015</v>
      </c>
      <c r="H6828" s="62">
        <v>67.36</v>
      </c>
      <c r="I6828" s="62">
        <v>5922</v>
      </c>
      <c r="J6828" s="62">
        <v>143193.96</v>
      </c>
      <c r="K6828" s="62">
        <v>16890.71</v>
      </c>
      <c r="L6828" s="62">
        <v>15683</v>
      </c>
      <c r="M6828" s="62">
        <v>50.27</v>
      </c>
      <c r="N6828" s="62">
        <v>649.64</v>
      </c>
      <c r="O6828" s="62">
        <v>203690.16</v>
      </c>
      <c r="P6828" s="63"/>
      <c r="Q6828" s="63"/>
      <c r="R6828" s="63"/>
      <c r="S6828" s="63"/>
      <c r="T6828" s="63"/>
      <c r="U6828" s="62">
        <v>1175</v>
      </c>
      <c r="V6828" s="62">
        <v>2134</v>
      </c>
      <c r="W6828" s="62">
        <v>6.84</v>
      </c>
      <c r="X6828" s="62">
        <v>45</v>
      </c>
      <c r="Y6828" s="62">
        <v>26301.200000000001</v>
      </c>
      <c r="Z6828" s="62">
        <v>2668</v>
      </c>
      <c r="AA6828" s="62">
        <v>16342</v>
      </c>
      <c r="AB6828" s="62">
        <v>52.38</v>
      </c>
      <c r="AC6828" s="62">
        <v>102.62</v>
      </c>
    </row>
    <row r="6829" spans="1:29" ht="30" x14ac:dyDescent="0.25">
      <c r="A6829" s="61" t="s">
        <v>237</v>
      </c>
      <c r="B6829" s="61" t="s">
        <v>238</v>
      </c>
      <c r="C6829" s="62">
        <v>2018</v>
      </c>
      <c r="D6829" s="61" t="s">
        <v>72</v>
      </c>
      <c r="E6829" s="62">
        <v>40</v>
      </c>
      <c r="F6829" s="62">
        <v>134457</v>
      </c>
      <c r="G6829" s="62">
        <v>29474</v>
      </c>
      <c r="H6829" s="62">
        <v>61.4</v>
      </c>
      <c r="I6829" s="62">
        <v>3361.43</v>
      </c>
      <c r="J6829" s="62">
        <v>125045.01</v>
      </c>
      <c r="K6829" s="62">
        <v>12503.39</v>
      </c>
      <c r="L6829" s="62">
        <v>11999</v>
      </c>
      <c r="M6829" s="62">
        <v>25</v>
      </c>
      <c r="N6829" s="62">
        <v>312.58</v>
      </c>
      <c r="O6829" s="62">
        <v>150782.19</v>
      </c>
      <c r="P6829" s="63"/>
      <c r="Q6829" s="63"/>
      <c r="R6829" s="63"/>
      <c r="S6829" s="63"/>
      <c r="T6829" s="63"/>
      <c r="U6829" s="63"/>
      <c r="V6829" s="63"/>
      <c r="W6829" s="63"/>
      <c r="X6829" s="63"/>
      <c r="Y6829" s="63"/>
      <c r="Z6829" s="62">
        <v>149045</v>
      </c>
      <c r="AA6829" s="62">
        <v>12354</v>
      </c>
      <c r="AB6829" s="62">
        <v>25.74</v>
      </c>
      <c r="AC6829" s="62">
        <v>3726.13</v>
      </c>
    </row>
    <row r="6830" spans="1:29" x14ac:dyDescent="0.25">
      <c r="A6830" s="61" t="s">
        <v>488</v>
      </c>
      <c r="B6830" s="61" t="s">
        <v>489</v>
      </c>
      <c r="C6830" s="62">
        <v>2010</v>
      </c>
      <c r="D6830" s="61" t="s">
        <v>78</v>
      </c>
      <c r="E6830" s="62">
        <v>56</v>
      </c>
      <c r="F6830" s="62">
        <v>186400</v>
      </c>
      <c r="G6830" s="62">
        <v>30484</v>
      </c>
      <c r="H6830" s="62">
        <v>45.36</v>
      </c>
      <c r="I6830" s="62">
        <v>3328.57</v>
      </c>
      <c r="J6830" s="62">
        <v>173352</v>
      </c>
      <c r="K6830" s="62">
        <v>0</v>
      </c>
      <c r="L6830" s="63"/>
      <c r="M6830" s="63"/>
      <c r="N6830" s="63"/>
      <c r="O6830" s="63"/>
      <c r="P6830" s="63"/>
      <c r="Q6830" s="63"/>
      <c r="R6830" s="63"/>
      <c r="S6830" s="63"/>
      <c r="T6830" s="63"/>
      <c r="U6830" s="63"/>
      <c r="V6830" s="63"/>
      <c r="W6830" s="63"/>
      <c r="X6830" s="63"/>
      <c r="Y6830" s="63"/>
      <c r="Z6830" s="62">
        <v>99.86</v>
      </c>
      <c r="AA6830" s="62">
        <v>5458</v>
      </c>
      <c r="AB6830" s="62">
        <v>8.1199999999999992</v>
      </c>
      <c r="AC6830" s="62">
        <v>1.78</v>
      </c>
    </row>
    <row r="6831" spans="1:29" ht="30" x14ac:dyDescent="0.25">
      <c r="A6831" s="61" t="s">
        <v>194</v>
      </c>
      <c r="B6831" s="61" t="s">
        <v>195</v>
      </c>
      <c r="C6831" s="62">
        <v>2008</v>
      </c>
      <c r="D6831" s="61" t="s">
        <v>78</v>
      </c>
      <c r="E6831" s="62">
        <v>80</v>
      </c>
      <c r="F6831" s="62">
        <v>716160</v>
      </c>
      <c r="G6831" s="62">
        <v>98272</v>
      </c>
      <c r="H6831" s="62">
        <v>102.37</v>
      </c>
      <c r="I6831" s="62">
        <v>8952</v>
      </c>
      <c r="J6831" s="62">
        <v>666028.80000000005</v>
      </c>
      <c r="K6831" s="62">
        <v>0</v>
      </c>
      <c r="L6831" s="63"/>
      <c r="M6831" s="63"/>
      <c r="N6831" s="63"/>
      <c r="O6831" s="63"/>
      <c r="P6831" s="63"/>
      <c r="Q6831" s="63"/>
      <c r="R6831" s="63"/>
      <c r="S6831" s="63"/>
      <c r="T6831" s="63"/>
      <c r="U6831" s="63"/>
      <c r="V6831" s="63"/>
      <c r="W6831" s="63"/>
      <c r="X6831" s="63"/>
      <c r="Y6831" s="63"/>
      <c r="Z6831" s="62">
        <v>2736</v>
      </c>
      <c r="AA6831" s="62">
        <v>505152</v>
      </c>
      <c r="AB6831" s="62">
        <v>526.20000000000005</v>
      </c>
      <c r="AC6831" s="62">
        <v>34.200000000000003</v>
      </c>
    </row>
    <row r="6832" spans="1:29" x14ac:dyDescent="0.25">
      <c r="A6832" s="61" t="s">
        <v>241</v>
      </c>
      <c r="B6832" s="61" t="s">
        <v>242</v>
      </c>
      <c r="C6832" s="62">
        <v>2014</v>
      </c>
      <c r="D6832" s="61" t="s">
        <v>94</v>
      </c>
      <c r="E6832" s="62">
        <v>13</v>
      </c>
      <c r="F6832" s="63"/>
      <c r="G6832" s="63"/>
      <c r="H6832" s="63"/>
      <c r="I6832" s="63"/>
      <c r="J6832" s="63"/>
      <c r="K6832" s="62">
        <v>0</v>
      </c>
      <c r="L6832" s="63"/>
      <c r="M6832" s="63"/>
      <c r="N6832" s="63"/>
      <c r="O6832" s="63"/>
      <c r="P6832" s="63"/>
      <c r="Q6832" s="63"/>
      <c r="R6832" s="63"/>
      <c r="S6832" s="63"/>
      <c r="T6832" s="63"/>
      <c r="U6832" s="63"/>
      <c r="V6832" s="63"/>
      <c r="W6832" s="63"/>
      <c r="X6832" s="63"/>
      <c r="Y6832" s="63"/>
      <c r="Z6832" s="62">
        <v>93472</v>
      </c>
      <c r="AA6832" s="62">
        <v>8535</v>
      </c>
      <c r="AB6832" s="62">
        <v>54.71</v>
      </c>
      <c r="AC6832" s="62">
        <v>7190.15</v>
      </c>
    </row>
    <row r="6833" spans="1:29" ht="30" x14ac:dyDescent="0.25">
      <c r="A6833" s="61" t="s">
        <v>378</v>
      </c>
      <c r="B6833" s="61" t="s">
        <v>379</v>
      </c>
      <c r="C6833" s="62">
        <v>2010</v>
      </c>
      <c r="D6833" s="61" t="s">
        <v>78</v>
      </c>
      <c r="E6833" s="62">
        <v>115</v>
      </c>
      <c r="F6833" s="62">
        <v>1256400</v>
      </c>
      <c r="G6833" s="62">
        <v>164532</v>
      </c>
      <c r="H6833" s="62">
        <v>119.23</v>
      </c>
      <c r="I6833" s="62">
        <v>10925.22</v>
      </c>
      <c r="J6833" s="62">
        <v>1168452</v>
      </c>
      <c r="K6833" s="62">
        <v>63.05</v>
      </c>
      <c r="L6833" s="62">
        <v>700</v>
      </c>
      <c r="M6833" s="62">
        <v>0.51</v>
      </c>
      <c r="N6833" s="62">
        <v>0.55000000000000004</v>
      </c>
      <c r="O6833" s="62">
        <v>760.29</v>
      </c>
      <c r="P6833" s="63"/>
      <c r="Q6833" s="63"/>
      <c r="R6833" s="63"/>
      <c r="S6833" s="63"/>
      <c r="T6833" s="63"/>
      <c r="U6833" s="63"/>
      <c r="V6833" s="63"/>
      <c r="W6833" s="63"/>
      <c r="X6833" s="63"/>
      <c r="Y6833" s="63"/>
      <c r="Z6833" s="62">
        <v>588244</v>
      </c>
      <c r="AA6833" s="62">
        <v>74210</v>
      </c>
      <c r="AB6833" s="62">
        <v>53.78</v>
      </c>
      <c r="AC6833" s="62">
        <v>5115.17</v>
      </c>
    </row>
    <row r="6834" spans="1:29" x14ac:dyDescent="0.25">
      <c r="A6834" s="61" t="s">
        <v>190</v>
      </c>
      <c r="B6834" s="61" t="s">
        <v>191</v>
      </c>
      <c r="C6834" s="62">
        <v>2018</v>
      </c>
      <c r="D6834" s="61" t="s">
        <v>78</v>
      </c>
      <c r="E6834" s="62">
        <v>40</v>
      </c>
      <c r="F6834" s="62">
        <v>2265</v>
      </c>
      <c r="G6834" s="62">
        <v>35869</v>
      </c>
      <c r="H6834" s="62">
        <v>74.73</v>
      </c>
      <c r="I6834" s="62">
        <v>56.63</v>
      </c>
      <c r="J6834" s="62">
        <v>2106.4499999999998</v>
      </c>
      <c r="K6834" s="62">
        <v>513.09</v>
      </c>
      <c r="L6834" s="62">
        <v>744</v>
      </c>
      <c r="M6834" s="62">
        <v>1.55</v>
      </c>
      <c r="N6834" s="63"/>
      <c r="O6834" s="63"/>
      <c r="P6834" s="63"/>
      <c r="Q6834" s="63"/>
      <c r="R6834" s="63"/>
      <c r="S6834" s="63"/>
      <c r="T6834" s="63"/>
      <c r="U6834" s="63"/>
      <c r="V6834" s="63"/>
      <c r="W6834" s="63"/>
      <c r="X6834" s="63"/>
      <c r="Y6834" s="63"/>
      <c r="Z6834" s="62">
        <v>661</v>
      </c>
      <c r="AA6834" s="62">
        <v>6014</v>
      </c>
      <c r="AB6834" s="62">
        <v>12.53</v>
      </c>
      <c r="AC6834" s="62">
        <v>16.53</v>
      </c>
    </row>
    <row r="6835" spans="1:29" ht="30" x14ac:dyDescent="0.25">
      <c r="A6835" s="61" t="s">
        <v>169</v>
      </c>
      <c r="B6835" s="61" t="s">
        <v>170</v>
      </c>
      <c r="C6835" s="62">
        <v>2005</v>
      </c>
      <c r="D6835" s="61" t="s">
        <v>78</v>
      </c>
      <c r="E6835" s="62">
        <v>48</v>
      </c>
      <c r="F6835" s="62">
        <v>174420</v>
      </c>
      <c r="G6835" s="62">
        <v>14186</v>
      </c>
      <c r="H6835" s="62">
        <v>24.63</v>
      </c>
      <c r="I6835" s="62">
        <v>3633.75</v>
      </c>
      <c r="J6835" s="62">
        <v>162210.6</v>
      </c>
      <c r="K6835" s="62">
        <v>0</v>
      </c>
      <c r="L6835" s="63"/>
      <c r="M6835" s="63"/>
      <c r="N6835" s="63"/>
      <c r="O6835" s="63"/>
      <c r="P6835" s="63"/>
      <c r="Q6835" s="63"/>
      <c r="R6835" s="63"/>
      <c r="S6835" s="63"/>
      <c r="T6835" s="63"/>
      <c r="U6835" s="63"/>
      <c r="V6835" s="63"/>
      <c r="W6835" s="63"/>
      <c r="X6835" s="63"/>
      <c r="Y6835" s="63"/>
      <c r="Z6835" s="62">
        <v>0</v>
      </c>
      <c r="AA6835" s="63"/>
      <c r="AB6835" s="63"/>
      <c r="AC6835" s="62">
        <v>0</v>
      </c>
    </row>
    <row r="6836" spans="1:29" x14ac:dyDescent="0.25">
      <c r="A6836" s="61" t="s">
        <v>295</v>
      </c>
      <c r="B6836" s="61" t="s">
        <v>296</v>
      </c>
      <c r="C6836" s="62">
        <v>2014</v>
      </c>
      <c r="D6836" s="61" t="s">
        <v>78</v>
      </c>
      <c r="E6836" s="62">
        <v>29</v>
      </c>
      <c r="F6836" s="62">
        <v>124980</v>
      </c>
      <c r="G6836" s="62">
        <v>25606</v>
      </c>
      <c r="H6836" s="62">
        <v>73.58</v>
      </c>
      <c r="I6836" s="62">
        <v>4309.66</v>
      </c>
      <c r="J6836" s="62">
        <v>116231.4</v>
      </c>
      <c r="K6836" s="62">
        <v>0</v>
      </c>
      <c r="L6836" s="63"/>
      <c r="M6836" s="63"/>
      <c r="N6836" s="63"/>
      <c r="O6836" s="63"/>
      <c r="P6836" s="63"/>
      <c r="Q6836" s="63"/>
      <c r="R6836" s="63"/>
      <c r="S6836" s="63"/>
      <c r="T6836" s="63"/>
      <c r="U6836" s="62">
        <v>7182</v>
      </c>
      <c r="V6836" s="62">
        <v>20033</v>
      </c>
      <c r="W6836" s="62">
        <v>57.57</v>
      </c>
      <c r="X6836" s="62">
        <v>247</v>
      </c>
      <c r="Y6836" s="62">
        <v>160761.89000000001</v>
      </c>
      <c r="Z6836" s="62">
        <v>136372</v>
      </c>
      <c r="AA6836" s="62">
        <v>21301</v>
      </c>
      <c r="AB6836" s="62">
        <v>61.21</v>
      </c>
      <c r="AC6836" s="62">
        <v>4702.4799999999996</v>
      </c>
    </row>
    <row r="6837" spans="1:29" x14ac:dyDescent="0.25">
      <c r="A6837" s="61" t="s">
        <v>130</v>
      </c>
      <c r="B6837" s="61" t="s">
        <v>131</v>
      </c>
      <c r="C6837" s="62">
        <v>2007</v>
      </c>
      <c r="D6837" s="61" t="s">
        <v>99</v>
      </c>
      <c r="E6837" s="62">
        <v>50</v>
      </c>
      <c r="F6837" s="62">
        <v>160200</v>
      </c>
      <c r="G6837" s="62">
        <v>15583</v>
      </c>
      <c r="H6837" s="62">
        <v>25.97</v>
      </c>
      <c r="I6837" s="62">
        <v>3204</v>
      </c>
      <c r="J6837" s="62">
        <v>148986</v>
      </c>
      <c r="K6837" s="62">
        <v>31393.79</v>
      </c>
      <c r="L6837" s="62">
        <v>51270</v>
      </c>
      <c r="M6837" s="62">
        <v>85.45</v>
      </c>
      <c r="N6837" s="63"/>
      <c r="O6837" s="63"/>
      <c r="P6837" s="63"/>
      <c r="Q6837" s="63"/>
      <c r="R6837" s="63"/>
      <c r="S6837" s="63"/>
      <c r="T6837" s="63"/>
      <c r="U6837" s="63"/>
      <c r="V6837" s="63"/>
      <c r="W6837" s="63"/>
      <c r="X6837" s="63"/>
      <c r="Y6837" s="63"/>
      <c r="Z6837" s="62">
        <v>1610</v>
      </c>
      <c r="AA6837" s="62">
        <v>10982</v>
      </c>
      <c r="AB6837" s="62">
        <v>18.3</v>
      </c>
      <c r="AC6837" s="62">
        <v>32.200000000000003</v>
      </c>
    </row>
    <row r="6838" spans="1:29" ht="30" x14ac:dyDescent="0.25">
      <c r="A6838" s="61" t="s">
        <v>367</v>
      </c>
      <c r="B6838" s="61" t="s">
        <v>368</v>
      </c>
      <c r="C6838" s="62">
        <v>2004</v>
      </c>
      <c r="D6838" s="61" t="s">
        <v>89</v>
      </c>
      <c r="E6838" s="62">
        <v>81</v>
      </c>
      <c r="F6838" s="62">
        <v>446061</v>
      </c>
      <c r="G6838" s="62">
        <v>52148</v>
      </c>
      <c r="H6838" s="62">
        <v>53.65</v>
      </c>
      <c r="I6838" s="62">
        <v>5506.93</v>
      </c>
      <c r="J6838" s="62">
        <v>414836.73</v>
      </c>
      <c r="K6838" s="62">
        <v>60004.85</v>
      </c>
      <c r="L6838" s="62">
        <v>49649</v>
      </c>
      <c r="M6838" s="62">
        <v>51.08</v>
      </c>
      <c r="N6838" s="62">
        <v>740.8</v>
      </c>
      <c r="O6838" s="62">
        <v>723616.48</v>
      </c>
      <c r="P6838" s="63"/>
      <c r="Q6838" s="63"/>
      <c r="R6838" s="63"/>
      <c r="S6838" s="63"/>
      <c r="T6838" s="63"/>
      <c r="U6838" s="63"/>
      <c r="V6838" s="63"/>
      <c r="W6838" s="63"/>
      <c r="X6838" s="63"/>
      <c r="Y6838" s="63"/>
      <c r="Z6838" s="62">
        <v>4950</v>
      </c>
      <c r="AA6838" s="62">
        <v>28895</v>
      </c>
      <c r="AB6838" s="62">
        <v>29.73</v>
      </c>
      <c r="AC6838" s="62">
        <v>61.11</v>
      </c>
    </row>
    <row r="6839" spans="1:29" x14ac:dyDescent="0.25">
      <c r="A6839" s="61" t="s">
        <v>126</v>
      </c>
      <c r="B6839" s="61" t="s">
        <v>127</v>
      </c>
      <c r="C6839" s="62">
        <v>2013</v>
      </c>
      <c r="D6839" s="61" t="s">
        <v>72</v>
      </c>
      <c r="E6839" s="62">
        <v>105</v>
      </c>
      <c r="F6839" s="62">
        <v>1300800</v>
      </c>
      <c r="G6839" s="62">
        <v>180149</v>
      </c>
      <c r="H6839" s="62">
        <v>142.97999999999999</v>
      </c>
      <c r="I6839" s="62">
        <v>12388.57</v>
      </c>
      <c r="J6839" s="62">
        <v>1209744</v>
      </c>
      <c r="K6839" s="62">
        <v>9956.35</v>
      </c>
      <c r="L6839" s="62">
        <v>13801</v>
      </c>
      <c r="M6839" s="62">
        <v>10.95</v>
      </c>
      <c r="N6839" s="62">
        <v>94.82</v>
      </c>
      <c r="O6839" s="62">
        <v>120066.65</v>
      </c>
      <c r="P6839" s="63"/>
      <c r="Q6839" s="63"/>
      <c r="R6839" s="63"/>
      <c r="S6839" s="63"/>
      <c r="T6839" s="63"/>
      <c r="U6839" s="63"/>
      <c r="V6839" s="63"/>
      <c r="W6839" s="63"/>
      <c r="X6839" s="63"/>
      <c r="Y6839" s="63"/>
      <c r="Z6839" s="62">
        <v>2442</v>
      </c>
      <c r="AA6839" s="62">
        <v>24015</v>
      </c>
      <c r="AB6839" s="62">
        <v>19.059999999999999</v>
      </c>
      <c r="AC6839" s="62">
        <v>23.26</v>
      </c>
    </row>
    <row r="6840" spans="1:29" ht="30" x14ac:dyDescent="0.25">
      <c r="A6840" s="61" t="s">
        <v>117</v>
      </c>
      <c r="B6840" s="61" t="s">
        <v>118</v>
      </c>
      <c r="C6840" s="62">
        <v>2014</v>
      </c>
      <c r="D6840" s="61" t="s">
        <v>493</v>
      </c>
      <c r="E6840" s="62">
        <v>46</v>
      </c>
      <c r="F6840" s="63"/>
      <c r="G6840" s="63"/>
      <c r="H6840" s="63"/>
      <c r="I6840" s="63"/>
      <c r="J6840" s="63"/>
      <c r="K6840" s="62">
        <v>0</v>
      </c>
      <c r="L6840" s="63"/>
      <c r="M6840" s="63"/>
      <c r="N6840" s="63"/>
      <c r="O6840" s="63"/>
      <c r="P6840" s="63"/>
      <c r="Q6840" s="63"/>
      <c r="R6840" s="63"/>
      <c r="S6840" s="63"/>
      <c r="T6840" s="63"/>
      <c r="U6840" s="63"/>
      <c r="V6840" s="63"/>
      <c r="W6840" s="63"/>
      <c r="X6840" s="63"/>
      <c r="Y6840" s="63"/>
      <c r="Z6840" s="62">
        <v>0</v>
      </c>
      <c r="AA6840" s="63"/>
      <c r="AB6840" s="63"/>
      <c r="AC6840" s="62">
        <v>0</v>
      </c>
    </row>
    <row r="6841" spans="1:29" x14ac:dyDescent="0.25">
      <c r="A6841" s="61" t="s">
        <v>140</v>
      </c>
      <c r="B6841" s="61" t="s">
        <v>141</v>
      </c>
      <c r="C6841" s="62">
        <v>2017</v>
      </c>
      <c r="D6841" s="61" t="s">
        <v>75</v>
      </c>
      <c r="E6841" s="62">
        <v>9</v>
      </c>
      <c r="F6841" s="62">
        <v>6761</v>
      </c>
      <c r="G6841" s="62">
        <v>1930</v>
      </c>
      <c r="H6841" s="62">
        <v>17.87</v>
      </c>
      <c r="I6841" s="62">
        <v>751.22</v>
      </c>
      <c r="J6841" s="62">
        <v>6287.73</v>
      </c>
      <c r="K6841" s="62">
        <v>1195.93</v>
      </c>
      <c r="L6841" s="62">
        <v>1504</v>
      </c>
      <c r="M6841" s="62">
        <v>13.93</v>
      </c>
      <c r="N6841" s="63"/>
      <c r="O6841" s="63"/>
      <c r="P6841" s="63"/>
      <c r="Q6841" s="63"/>
      <c r="R6841" s="63"/>
      <c r="S6841" s="63"/>
      <c r="T6841" s="63"/>
      <c r="U6841" s="63"/>
      <c r="V6841" s="63"/>
      <c r="W6841" s="63"/>
      <c r="X6841" s="63"/>
      <c r="Y6841" s="63"/>
      <c r="Z6841" s="62">
        <v>2199</v>
      </c>
      <c r="AA6841" s="62">
        <v>17077</v>
      </c>
      <c r="AB6841" s="62">
        <v>158.12</v>
      </c>
      <c r="AC6841" s="62">
        <v>244.33</v>
      </c>
    </row>
    <row r="6842" spans="1:29" x14ac:dyDescent="0.25">
      <c r="A6842" s="61" t="s">
        <v>126</v>
      </c>
      <c r="B6842" s="61" t="s">
        <v>127</v>
      </c>
      <c r="C6842" s="62">
        <v>2017</v>
      </c>
      <c r="D6842" s="61" t="s">
        <v>75</v>
      </c>
      <c r="E6842" s="62">
        <v>35</v>
      </c>
      <c r="F6842" s="62">
        <v>39542</v>
      </c>
      <c r="G6842" s="62">
        <v>9308</v>
      </c>
      <c r="H6842" s="62">
        <v>22.16</v>
      </c>
      <c r="I6842" s="62">
        <v>1129.77</v>
      </c>
      <c r="J6842" s="62">
        <v>36774.06</v>
      </c>
      <c r="K6842" s="62">
        <v>6316.2</v>
      </c>
      <c r="L6842" s="62">
        <v>9320</v>
      </c>
      <c r="M6842" s="62">
        <v>22.19</v>
      </c>
      <c r="N6842" s="62">
        <v>180.46</v>
      </c>
      <c r="O6842" s="62">
        <v>76168.92</v>
      </c>
      <c r="P6842" s="63"/>
      <c r="Q6842" s="63"/>
      <c r="R6842" s="63"/>
      <c r="S6842" s="63"/>
      <c r="T6842" s="63"/>
      <c r="U6842" s="63"/>
      <c r="V6842" s="63"/>
      <c r="W6842" s="63"/>
      <c r="X6842" s="63"/>
      <c r="Y6842" s="63"/>
      <c r="Z6842" s="62">
        <v>3483</v>
      </c>
      <c r="AA6842" s="62">
        <v>35820</v>
      </c>
      <c r="AB6842" s="62">
        <v>85.29</v>
      </c>
      <c r="AC6842" s="62">
        <v>99.51</v>
      </c>
    </row>
    <row r="6843" spans="1:29" ht="30" x14ac:dyDescent="0.25">
      <c r="A6843" s="61" t="s">
        <v>173</v>
      </c>
      <c r="B6843" s="61" t="s">
        <v>174</v>
      </c>
      <c r="C6843" s="62">
        <v>2013</v>
      </c>
      <c r="D6843" s="61" t="s">
        <v>78</v>
      </c>
      <c r="E6843" s="62">
        <v>28</v>
      </c>
      <c r="F6843" s="62">
        <v>89299</v>
      </c>
      <c r="G6843" s="62">
        <v>13162</v>
      </c>
      <c r="H6843" s="62">
        <v>39.17</v>
      </c>
      <c r="I6843" s="62">
        <v>3189.25</v>
      </c>
      <c r="J6843" s="62">
        <v>83048.070000000007</v>
      </c>
      <c r="K6843" s="62">
        <v>10622.7</v>
      </c>
      <c r="L6843" s="62">
        <v>10859</v>
      </c>
      <c r="M6843" s="62">
        <v>32.32</v>
      </c>
      <c r="N6843" s="62">
        <v>379.38</v>
      </c>
      <c r="O6843" s="62">
        <v>128102.28</v>
      </c>
      <c r="P6843" s="63"/>
      <c r="Q6843" s="63"/>
      <c r="R6843" s="63"/>
      <c r="S6843" s="63"/>
      <c r="T6843" s="63"/>
      <c r="U6843" s="63"/>
      <c r="V6843" s="63"/>
      <c r="W6843" s="63"/>
      <c r="X6843" s="63"/>
      <c r="Y6843" s="63"/>
      <c r="Z6843" s="62">
        <v>7122.84</v>
      </c>
      <c r="AA6843" s="62">
        <v>36490</v>
      </c>
      <c r="AB6843" s="62">
        <v>108.6</v>
      </c>
      <c r="AC6843" s="62">
        <v>254.39</v>
      </c>
    </row>
    <row r="6844" spans="1:29" x14ac:dyDescent="0.25">
      <c r="A6844" s="61" t="s">
        <v>102</v>
      </c>
      <c r="B6844" s="61" t="s">
        <v>103</v>
      </c>
      <c r="C6844" s="62">
        <v>2017</v>
      </c>
      <c r="D6844" s="61" t="s">
        <v>78</v>
      </c>
      <c r="E6844" s="62">
        <v>40</v>
      </c>
      <c r="F6844" s="62">
        <v>43229</v>
      </c>
      <c r="G6844" s="62">
        <v>7695</v>
      </c>
      <c r="H6844" s="62">
        <v>16.03</v>
      </c>
      <c r="I6844" s="62">
        <v>1080.73</v>
      </c>
      <c r="J6844" s="62">
        <v>40202.97</v>
      </c>
      <c r="K6844" s="62">
        <v>0</v>
      </c>
      <c r="L6844" s="63"/>
      <c r="M6844" s="63"/>
      <c r="N6844" s="63"/>
      <c r="O6844" s="63"/>
      <c r="P6844" s="63"/>
      <c r="Q6844" s="63"/>
      <c r="R6844" s="63"/>
      <c r="S6844" s="63"/>
      <c r="T6844" s="63"/>
      <c r="U6844" s="63"/>
      <c r="V6844" s="63"/>
      <c r="W6844" s="63"/>
      <c r="X6844" s="63"/>
      <c r="Y6844" s="63"/>
      <c r="Z6844" s="62">
        <v>152</v>
      </c>
      <c r="AA6844" s="62">
        <v>3964</v>
      </c>
      <c r="AB6844" s="62">
        <v>8.26</v>
      </c>
      <c r="AC6844" s="62">
        <v>3.8</v>
      </c>
    </row>
    <row r="6845" spans="1:29" ht="30" x14ac:dyDescent="0.25">
      <c r="A6845" s="61" t="s">
        <v>122</v>
      </c>
      <c r="B6845" s="61" t="s">
        <v>123</v>
      </c>
      <c r="C6845" s="62">
        <v>2010</v>
      </c>
      <c r="D6845" s="61" t="s">
        <v>72</v>
      </c>
      <c r="E6845" s="62">
        <v>112</v>
      </c>
      <c r="F6845" s="62">
        <v>2442320</v>
      </c>
      <c r="G6845" s="62">
        <v>170878</v>
      </c>
      <c r="H6845" s="62">
        <v>127.14</v>
      </c>
      <c r="I6845" s="62">
        <v>21806.43</v>
      </c>
      <c r="J6845" s="62">
        <v>2271357.6</v>
      </c>
      <c r="K6845" s="62">
        <v>0</v>
      </c>
      <c r="L6845" s="63"/>
      <c r="M6845" s="63"/>
      <c r="N6845" s="63"/>
      <c r="O6845" s="63"/>
      <c r="P6845" s="63"/>
      <c r="Q6845" s="63"/>
      <c r="R6845" s="63"/>
      <c r="S6845" s="63"/>
      <c r="T6845" s="63"/>
      <c r="U6845" s="63"/>
      <c r="V6845" s="63"/>
      <c r="W6845" s="63"/>
      <c r="X6845" s="63"/>
      <c r="Y6845" s="63"/>
      <c r="Z6845" s="62">
        <v>3732.37</v>
      </c>
      <c r="AA6845" s="62">
        <v>39754</v>
      </c>
      <c r="AB6845" s="62">
        <v>29.58</v>
      </c>
      <c r="AC6845" s="62">
        <v>33.32</v>
      </c>
    </row>
    <row r="6846" spans="1:29" ht="30" x14ac:dyDescent="0.25">
      <c r="A6846" s="61" t="s">
        <v>224</v>
      </c>
      <c r="B6846" s="61" t="s">
        <v>225</v>
      </c>
      <c r="C6846" s="62">
        <v>2005</v>
      </c>
      <c r="D6846" s="61" t="s">
        <v>226</v>
      </c>
      <c r="E6846" s="62">
        <v>51</v>
      </c>
      <c r="F6846" s="62">
        <v>71895</v>
      </c>
      <c r="G6846" s="62">
        <v>10925</v>
      </c>
      <c r="H6846" s="62">
        <v>17.850000000000001</v>
      </c>
      <c r="I6846" s="62">
        <v>1409.71</v>
      </c>
      <c r="J6846" s="62">
        <v>66862.350000000006</v>
      </c>
      <c r="K6846" s="62">
        <v>8288</v>
      </c>
      <c r="L6846" s="62">
        <v>7041</v>
      </c>
      <c r="M6846" s="62">
        <v>11.5</v>
      </c>
      <c r="N6846" s="62">
        <v>162.51</v>
      </c>
      <c r="O6846" s="62">
        <v>99947.48</v>
      </c>
      <c r="P6846" s="63"/>
      <c r="Q6846" s="63"/>
      <c r="R6846" s="63"/>
      <c r="S6846" s="63"/>
      <c r="T6846" s="63"/>
      <c r="U6846" s="62">
        <v>3132</v>
      </c>
      <c r="V6846" s="62">
        <v>5623</v>
      </c>
      <c r="W6846" s="62">
        <v>9.19</v>
      </c>
      <c r="X6846" s="62">
        <v>61</v>
      </c>
      <c r="Y6846" s="62">
        <v>70106.69</v>
      </c>
      <c r="Z6846" s="62">
        <v>2999.8</v>
      </c>
      <c r="AA6846" s="62">
        <v>8199</v>
      </c>
      <c r="AB6846" s="62">
        <v>13.4</v>
      </c>
      <c r="AC6846" s="62">
        <v>58.82</v>
      </c>
    </row>
    <row r="6847" spans="1:29" x14ac:dyDescent="0.25">
      <c r="A6847" s="61" t="s">
        <v>442</v>
      </c>
      <c r="B6847" s="61" t="s">
        <v>443</v>
      </c>
      <c r="C6847" s="62">
        <v>2017</v>
      </c>
      <c r="D6847" s="61" t="s">
        <v>75</v>
      </c>
      <c r="E6847" s="62">
        <v>11</v>
      </c>
      <c r="F6847" s="62">
        <v>100</v>
      </c>
      <c r="G6847" s="62">
        <v>24</v>
      </c>
      <c r="H6847" s="62">
        <v>0.18</v>
      </c>
      <c r="I6847" s="62">
        <v>9.09</v>
      </c>
      <c r="J6847" s="62">
        <v>93</v>
      </c>
      <c r="K6847" s="62">
        <v>0</v>
      </c>
      <c r="L6847" s="63"/>
      <c r="M6847" s="63"/>
      <c r="N6847" s="63"/>
      <c r="O6847" s="63"/>
      <c r="P6847" s="63"/>
      <c r="Q6847" s="63"/>
      <c r="R6847" s="63"/>
      <c r="S6847" s="63"/>
      <c r="T6847" s="63"/>
      <c r="U6847" s="63"/>
      <c r="V6847" s="63"/>
      <c r="W6847" s="63"/>
      <c r="X6847" s="63"/>
      <c r="Y6847" s="63"/>
      <c r="Z6847" s="62">
        <v>236.11</v>
      </c>
      <c r="AA6847" s="62">
        <v>1502</v>
      </c>
      <c r="AB6847" s="62">
        <v>11.38</v>
      </c>
      <c r="AC6847" s="62">
        <v>21.46</v>
      </c>
    </row>
    <row r="6848" spans="1:29" ht="30" x14ac:dyDescent="0.25">
      <c r="A6848" s="61" t="s">
        <v>348</v>
      </c>
      <c r="B6848" s="61" t="s">
        <v>349</v>
      </c>
      <c r="C6848" s="62">
        <v>2012</v>
      </c>
      <c r="D6848" s="61" t="s">
        <v>175</v>
      </c>
      <c r="E6848" s="62">
        <v>4</v>
      </c>
      <c r="F6848" s="63"/>
      <c r="G6848" s="63"/>
      <c r="H6848" s="63"/>
      <c r="I6848" s="63"/>
      <c r="J6848" s="63"/>
      <c r="K6848" s="62">
        <v>0</v>
      </c>
      <c r="L6848" s="63"/>
      <c r="M6848" s="63"/>
      <c r="N6848" s="63"/>
      <c r="O6848" s="63"/>
      <c r="P6848" s="63"/>
      <c r="Q6848" s="63"/>
      <c r="R6848" s="63"/>
      <c r="S6848" s="63"/>
      <c r="T6848" s="63"/>
      <c r="U6848" s="63"/>
      <c r="V6848" s="63"/>
      <c r="W6848" s="63"/>
      <c r="X6848" s="63"/>
      <c r="Y6848" s="63"/>
      <c r="Z6848" s="62">
        <v>0</v>
      </c>
      <c r="AA6848" s="63"/>
      <c r="AB6848" s="63"/>
      <c r="AC6848" s="62">
        <v>0</v>
      </c>
    </row>
    <row r="6849" spans="1:29" ht="30" x14ac:dyDescent="0.25">
      <c r="A6849" s="61" t="s">
        <v>367</v>
      </c>
      <c r="B6849" s="61" t="s">
        <v>368</v>
      </c>
      <c r="C6849" s="62">
        <v>2009</v>
      </c>
      <c r="D6849" s="61" t="s">
        <v>78</v>
      </c>
      <c r="E6849" s="62">
        <v>50</v>
      </c>
      <c r="F6849" s="62">
        <v>129022</v>
      </c>
      <c r="G6849" s="62">
        <v>22490</v>
      </c>
      <c r="H6849" s="62">
        <v>37.479999999999997</v>
      </c>
      <c r="I6849" s="62">
        <v>2580.44</v>
      </c>
      <c r="J6849" s="62">
        <v>119990.46</v>
      </c>
      <c r="K6849" s="62">
        <v>20610.09</v>
      </c>
      <c r="L6849" s="62">
        <v>29584</v>
      </c>
      <c r="M6849" s="62">
        <v>49.31</v>
      </c>
      <c r="N6849" s="63"/>
      <c r="O6849" s="63"/>
      <c r="P6849" s="63"/>
      <c r="Q6849" s="63"/>
      <c r="R6849" s="63"/>
      <c r="S6849" s="63"/>
      <c r="T6849" s="63"/>
      <c r="U6849" s="63"/>
      <c r="V6849" s="63"/>
      <c r="W6849" s="63"/>
      <c r="X6849" s="63"/>
      <c r="Y6849" s="63"/>
      <c r="Z6849" s="62">
        <v>195800</v>
      </c>
      <c r="AA6849" s="62">
        <v>15054</v>
      </c>
      <c r="AB6849" s="62">
        <v>25.09</v>
      </c>
      <c r="AC6849" s="62">
        <v>3916</v>
      </c>
    </row>
    <row r="6850" spans="1:29" ht="30" x14ac:dyDescent="0.25">
      <c r="A6850" s="61" t="s">
        <v>356</v>
      </c>
      <c r="B6850" s="61" t="s">
        <v>357</v>
      </c>
      <c r="C6850" s="62">
        <v>2010</v>
      </c>
      <c r="D6850" s="61" t="s">
        <v>78</v>
      </c>
      <c r="E6850" s="62">
        <v>100</v>
      </c>
      <c r="F6850" s="62">
        <v>1048565</v>
      </c>
      <c r="G6850" s="62">
        <v>166715</v>
      </c>
      <c r="H6850" s="62">
        <v>138.93</v>
      </c>
      <c r="I6850" s="62">
        <v>10485.65</v>
      </c>
      <c r="J6850" s="62">
        <v>975165.45</v>
      </c>
      <c r="K6850" s="62">
        <v>0</v>
      </c>
      <c r="L6850" s="63"/>
      <c r="M6850" s="63"/>
      <c r="N6850" s="63"/>
      <c r="O6850" s="63"/>
      <c r="P6850" s="63"/>
      <c r="Q6850" s="63"/>
      <c r="R6850" s="63"/>
      <c r="S6850" s="63"/>
      <c r="T6850" s="63"/>
      <c r="U6850" s="63"/>
      <c r="V6850" s="63"/>
      <c r="W6850" s="63"/>
      <c r="X6850" s="63"/>
      <c r="Y6850" s="63"/>
      <c r="Z6850" s="62">
        <v>4178</v>
      </c>
      <c r="AA6850" s="62">
        <v>36723</v>
      </c>
      <c r="AB6850" s="62">
        <v>30.6</v>
      </c>
      <c r="AC6850" s="62">
        <v>41.78</v>
      </c>
    </row>
    <row r="6851" spans="1:29" x14ac:dyDescent="0.25">
      <c r="A6851" s="61" t="s">
        <v>273</v>
      </c>
      <c r="B6851" s="61" t="s">
        <v>274</v>
      </c>
      <c r="C6851" s="62">
        <v>2006</v>
      </c>
      <c r="D6851" s="61" t="s">
        <v>89</v>
      </c>
      <c r="E6851" s="62">
        <v>54</v>
      </c>
      <c r="F6851" s="62">
        <v>473020</v>
      </c>
      <c r="G6851" s="62">
        <v>66332</v>
      </c>
      <c r="H6851" s="62">
        <v>102.36</v>
      </c>
      <c r="I6851" s="62">
        <v>8759.6299999999992</v>
      </c>
      <c r="J6851" s="62">
        <v>439908.6</v>
      </c>
      <c r="K6851" s="62">
        <v>0</v>
      </c>
      <c r="L6851" s="63"/>
      <c r="M6851" s="63"/>
      <c r="N6851" s="63"/>
      <c r="O6851" s="63"/>
      <c r="P6851" s="63"/>
      <c r="Q6851" s="63"/>
      <c r="R6851" s="63"/>
      <c r="S6851" s="63"/>
      <c r="T6851" s="63"/>
      <c r="U6851" s="63"/>
      <c r="V6851" s="63"/>
      <c r="W6851" s="63"/>
      <c r="X6851" s="63"/>
      <c r="Y6851" s="63"/>
      <c r="Z6851" s="62">
        <v>172526.03</v>
      </c>
      <c r="AA6851" s="62">
        <v>5537</v>
      </c>
      <c r="AB6851" s="62">
        <v>8.5399999999999991</v>
      </c>
      <c r="AC6851" s="62">
        <v>3194.93</v>
      </c>
    </row>
    <row r="6852" spans="1:29" x14ac:dyDescent="0.25">
      <c r="A6852" s="61" t="s">
        <v>454</v>
      </c>
      <c r="B6852" s="61" t="s">
        <v>455</v>
      </c>
      <c r="C6852" s="62">
        <v>2012</v>
      </c>
      <c r="D6852" s="61" t="s">
        <v>78</v>
      </c>
      <c r="E6852" s="62">
        <v>48</v>
      </c>
      <c r="F6852" s="62">
        <v>560000</v>
      </c>
      <c r="G6852" s="62">
        <v>71184</v>
      </c>
      <c r="H6852" s="62">
        <v>123.58</v>
      </c>
      <c r="I6852" s="62">
        <v>11666.67</v>
      </c>
      <c r="J6852" s="62">
        <v>520800</v>
      </c>
      <c r="K6852" s="62">
        <v>0</v>
      </c>
      <c r="L6852" s="63"/>
      <c r="M6852" s="63"/>
      <c r="N6852" s="63"/>
      <c r="O6852" s="63"/>
      <c r="P6852" s="63"/>
      <c r="Q6852" s="63"/>
      <c r="R6852" s="63"/>
      <c r="S6852" s="63"/>
      <c r="T6852" s="63"/>
      <c r="U6852" s="63"/>
      <c r="V6852" s="63"/>
      <c r="W6852" s="63"/>
      <c r="X6852" s="63"/>
      <c r="Y6852" s="63"/>
      <c r="Z6852" s="62">
        <v>1913748.64</v>
      </c>
      <c r="AA6852" s="62">
        <v>540517</v>
      </c>
      <c r="AB6852" s="62">
        <v>938.4</v>
      </c>
      <c r="AC6852" s="62">
        <v>39869.760000000002</v>
      </c>
    </row>
    <row r="6853" spans="1:29" ht="30" x14ac:dyDescent="0.25">
      <c r="A6853" s="61" t="s">
        <v>415</v>
      </c>
      <c r="B6853" s="61" t="s">
        <v>416</v>
      </c>
      <c r="C6853" s="62">
        <v>2014</v>
      </c>
      <c r="D6853" s="61" t="s">
        <v>78</v>
      </c>
      <c r="E6853" s="62">
        <v>98</v>
      </c>
      <c r="F6853" s="62">
        <v>846644</v>
      </c>
      <c r="G6853" s="62">
        <v>132512</v>
      </c>
      <c r="H6853" s="62">
        <v>112.68</v>
      </c>
      <c r="I6853" s="62">
        <v>8639.2199999999993</v>
      </c>
      <c r="J6853" s="62">
        <v>787378.92</v>
      </c>
      <c r="K6853" s="62">
        <v>0</v>
      </c>
      <c r="L6853" s="63"/>
      <c r="M6853" s="63"/>
      <c r="N6853" s="63"/>
      <c r="O6853" s="63"/>
      <c r="P6853" s="63"/>
      <c r="Q6853" s="63"/>
      <c r="R6853" s="63"/>
      <c r="S6853" s="63"/>
      <c r="T6853" s="63"/>
      <c r="U6853" s="63"/>
      <c r="V6853" s="63"/>
      <c r="W6853" s="63"/>
      <c r="X6853" s="63"/>
      <c r="Y6853" s="63"/>
      <c r="Z6853" s="62">
        <v>238402.01</v>
      </c>
      <c r="AA6853" s="62">
        <v>40853</v>
      </c>
      <c r="AB6853" s="62">
        <v>34.74</v>
      </c>
      <c r="AC6853" s="62">
        <v>2432.67</v>
      </c>
    </row>
    <row r="6854" spans="1:29" ht="30" x14ac:dyDescent="0.25">
      <c r="A6854" s="61" t="s">
        <v>133</v>
      </c>
      <c r="B6854" s="61" t="s">
        <v>134</v>
      </c>
      <c r="C6854" s="62">
        <v>2013</v>
      </c>
      <c r="D6854" s="61" t="s">
        <v>78</v>
      </c>
      <c r="E6854" s="62">
        <v>58</v>
      </c>
      <c r="F6854" s="62">
        <v>204240</v>
      </c>
      <c r="G6854" s="62">
        <v>27918</v>
      </c>
      <c r="H6854" s="62">
        <v>40.11</v>
      </c>
      <c r="I6854" s="62">
        <v>3521.38</v>
      </c>
      <c r="J6854" s="62">
        <v>189943.2</v>
      </c>
      <c r="K6854" s="62">
        <v>27884.58</v>
      </c>
      <c r="L6854" s="62">
        <v>35615</v>
      </c>
      <c r="M6854" s="62">
        <v>51.17</v>
      </c>
      <c r="N6854" s="62">
        <v>480.77</v>
      </c>
      <c r="O6854" s="62">
        <v>336268.49</v>
      </c>
      <c r="P6854" s="63"/>
      <c r="Q6854" s="63"/>
      <c r="R6854" s="63"/>
      <c r="S6854" s="63"/>
      <c r="T6854" s="63"/>
      <c r="U6854" s="63"/>
      <c r="V6854" s="63"/>
      <c r="W6854" s="63"/>
      <c r="X6854" s="63"/>
      <c r="Y6854" s="63"/>
      <c r="Z6854" s="62">
        <v>1798.01</v>
      </c>
      <c r="AA6854" s="62">
        <v>10089</v>
      </c>
      <c r="AB6854" s="62">
        <v>14.5</v>
      </c>
      <c r="AC6854" s="62">
        <v>31</v>
      </c>
    </row>
    <row r="6855" spans="1:29" ht="30" x14ac:dyDescent="0.25">
      <c r="A6855" s="61" t="s">
        <v>138</v>
      </c>
      <c r="B6855" s="61" t="s">
        <v>139</v>
      </c>
      <c r="C6855" s="62">
        <v>2008</v>
      </c>
      <c r="D6855" s="61" t="s">
        <v>89</v>
      </c>
      <c r="E6855" s="62">
        <v>108</v>
      </c>
      <c r="F6855" s="62">
        <v>470883</v>
      </c>
      <c r="G6855" s="62">
        <v>76413</v>
      </c>
      <c r="H6855" s="62">
        <v>58.96</v>
      </c>
      <c r="I6855" s="62">
        <v>4360.03</v>
      </c>
      <c r="J6855" s="62">
        <v>437921.19</v>
      </c>
      <c r="K6855" s="62">
        <v>7730.36</v>
      </c>
      <c r="L6855" s="62">
        <v>96812</v>
      </c>
      <c r="M6855" s="62">
        <v>74.7</v>
      </c>
      <c r="N6855" s="63"/>
      <c r="O6855" s="63"/>
      <c r="P6855" s="63"/>
      <c r="Q6855" s="63"/>
      <c r="R6855" s="63"/>
      <c r="S6855" s="63"/>
      <c r="T6855" s="63"/>
      <c r="U6855" s="63"/>
      <c r="V6855" s="63"/>
      <c r="W6855" s="63"/>
      <c r="X6855" s="63"/>
      <c r="Y6855" s="63"/>
      <c r="Z6855" s="62">
        <v>323337</v>
      </c>
      <c r="AA6855" s="62">
        <v>29068</v>
      </c>
      <c r="AB6855" s="62">
        <v>22.43</v>
      </c>
      <c r="AC6855" s="62">
        <v>2993.86</v>
      </c>
    </row>
    <row r="6856" spans="1:29" x14ac:dyDescent="0.25">
      <c r="A6856" s="61" t="s">
        <v>376</v>
      </c>
      <c r="B6856" s="61" t="s">
        <v>377</v>
      </c>
      <c r="C6856" s="62">
        <v>2003</v>
      </c>
      <c r="D6856" s="61" t="s">
        <v>86</v>
      </c>
      <c r="E6856" s="62">
        <v>56</v>
      </c>
      <c r="F6856" s="62">
        <v>183036</v>
      </c>
      <c r="G6856" s="62">
        <v>16098</v>
      </c>
      <c r="H6856" s="62">
        <v>23.96</v>
      </c>
      <c r="I6856" s="62">
        <v>3268.5</v>
      </c>
      <c r="J6856" s="62">
        <v>170223.48</v>
      </c>
      <c r="K6856" s="62">
        <v>22166.83</v>
      </c>
      <c r="L6856" s="62">
        <v>20670</v>
      </c>
      <c r="M6856" s="62">
        <v>30.76</v>
      </c>
      <c r="N6856" s="62">
        <v>395.84</v>
      </c>
      <c r="O6856" s="62">
        <v>267316.43</v>
      </c>
      <c r="P6856" s="63"/>
      <c r="Q6856" s="63"/>
      <c r="R6856" s="63"/>
      <c r="S6856" s="63"/>
      <c r="T6856" s="63"/>
      <c r="U6856" s="63"/>
      <c r="V6856" s="63"/>
      <c r="W6856" s="63"/>
      <c r="X6856" s="63"/>
      <c r="Y6856" s="63"/>
      <c r="Z6856" s="62">
        <v>161802</v>
      </c>
      <c r="AA6856" s="62">
        <v>7560</v>
      </c>
      <c r="AB6856" s="62">
        <v>11.25</v>
      </c>
      <c r="AC6856" s="62">
        <v>2889.32</v>
      </c>
    </row>
    <row r="6857" spans="1:29" ht="30" x14ac:dyDescent="0.25">
      <c r="A6857" s="61" t="s">
        <v>516</v>
      </c>
      <c r="B6857" s="61" t="s">
        <v>517</v>
      </c>
      <c r="C6857" s="62">
        <v>2009</v>
      </c>
      <c r="D6857" s="61" t="s">
        <v>78</v>
      </c>
      <c r="E6857" s="62">
        <v>40</v>
      </c>
      <c r="F6857" s="62">
        <v>330120</v>
      </c>
      <c r="G6857" s="62">
        <v>40747</v>
      </c>
      <c r="H6857" s="62">
        <v>84.89</v>
      </c>
      <c r="I6857" s="62">
        <v>8253</v>
      </c>
      <c r="J6857" s="62">
        <v>307011.59999999998</v>
      </c>
      <c r="K6857" s="62">
        <v>0</v>
      </c>
      <c r="L6857" s="63"/>
      <c r="M6857" s="63"/>
      <c r="N6857" s="63"/>
      <c r="O6857" s="63"/>
      <c r="P6857" s="63"/>
      <c r="Q6857" s="63"/>
      <c r="R6857" s="63"/>
      <c r="S6857" s="63"/>
      <c r="T6857" s="63"/>
      <c r="U6857" s="63"/>
      <c r="V6857" s="63"/>
      <c r="W6857" s="63"/>
      <c r="X6857" s="63"/>
      <c r="Y6857" s="63"/>
      <c r="Z6857" s="62">
        <v>0</v>
      </c>
      <c r="AA6857" s="63"/>
      <c r="AB6857" s="63"/>
      <c r="AC6857" s="62">
        <v>0</v>
      </c>
    </row>
    <row r="6858" spans="1:29" x14ac:dyDescent="0.25">
      <c r="A6858" s="61" t="s">
        <v>265</v>
      </c>
      <c r="B6858" s="61" t="s">
        <v>266</v>
      </c>
      <c r="C6858" s="62">
        <v>2016</v>
      </c>
      <c r="D6858" s="61" t="s">
        <v>78</v>
      </c>
      <c r="E6858" s="62">
        <v>144</v>
      </c>
      <c r="F6858" s="62">
        <v>467748</v>
      </c>
      <c r="G6858" s="62">
        <v>67311</v>
      </c>
      <c r="H6858" s="62">
        <v>38.950000000000003</v>
      </c>
      <c r="I6858" s="62">
        <v>3248.25</v>
      </c>
      <c r="J6858" s="62">
        <v>435005.64</v>
      </c>
      <c r="K6858" s="62">
        <v>26816.68</v>
      </c>
      <c r="L6858" s="62">
        <v>73561</v>
      </c>
      <c r="M6858" s="62">
        <v>42.57</v>
      </c>
      <c r="N6858" s="62">
        <v>186.23</v>
      </c>
      <c r="O6858" s="62">
        <v>323390.42</v>
      </c>
      <c r="P6858" s="63"/>
      <c r="Q6858" s="63"/>
      <c r="R6858" s="63"/>
      <c r="S6858" s="63"/>
      <c r="T6858" s="63"/>
      <c r="U6858" s="63"/>
      <c r="V6858" s="63"/>
      <c r="W6858" s="63"/>
      <c r="X6858" s="63"/>
      <c r="Y6858" s="63"/>
      <c r="Z6858" s="62">
        <v>5151</v>
      </c>
      <c r="AA6858" s="62">
        <v>77267</v>
      </c>
      <c r="AB6858" s="62">
        <v>44.71</v>
      </c>
      <c r="AC6858" s="62">
        <v>35.770000000000003</v>
      </c>
    </row>
    <row r="6859" spans="1:29" ht="30" x14ac:dyDescent="0.25">
      <c r="A6859" s="61" t="s">
        <v>239</v>
      </c>
      <c r="B6859" s="61" t="s">
        <v>240</v>
      </c>
      <c r="C6859" s="62">
        <v>2003</v>
      </c>
      <c r="D6859" s="61" t="s">
        <v>99</v>
      </c>
      <c r="E6859" s="62">
        <v>40</v>
      </c>
      <c r="F6859" s="62">
        <v>61215</v>
      </c>
      <c r="G6859" s="62">
        <v>5837</v>
      </c>
      <c r="H6859" s="62">
        <v>12.16</v>
      </c>
      <c r="I6859" s="62">
        <v>1530.38</v>
      </c>
      <c r="J6859" s="62">
        <v>56929.95</v>
      </c>
      <c r="K6859" s="62">
        <v>9602</v>
      </c>
      <c r="L6859" s="62">
        <v>11187</v>
      </c>
      <c r="M6859" s="62">
        <v>23.31</v>
      </c>
      <c r="N6859" s="62">
        <v>240.05</v>
      </c>
      <c r="O6859" s="62">
        <v>115793.4</v>
      </c>
      <c r="P6859" s="63"/>
      <c r="Q6859" s="63"/>
      <c r="R6859" s="63"/>
      <c r="S6859" s="63"/>
      <c r="T6859" s="63"/>
      <c r="U6859" s="63"/>
      <c r="V6859" s="63"/>
      <c r="W6859" s="63"/>
      <c r="X6859" s="63"/>
      <c r="Y6859" s="63"/>
      <c r="Z6859" s="62">
        <v>0</v>
      </c>
      <c r="AA6859" s="63"/>
      <c r="AB6859" s="63"/>
      <c r="AC6859" s="62">
        <v>0</v>
      </c>
    </row>
    <row r="6860" spans="1:29" x14ac:dyDescent="0.25">
      <c r="A6860" s="61" t="s">
        <v>285</v>
      </c>
      <c r="B6860" s="61" t="s">
        <v>286</v>
      </c>
      <c r="C6860" s="62">
        <v>2013</v>
      </c>
      <c r="D6860" s="61" t="s">
        <v>150</v>
      </c>
      <c r="E6860" s="62">
        <v>16</v>
      </c>
      <c r="F6860" s="62">
        <v>20</v>
      </c>
      <c r="G6860" s="62">
        <v>11</v>
      </c>
      <c r="H6860" s="62">
        <v>0.06</v>
      </c>
      <c r="I6860" s="62">
        <v>1.25</v>
      </c>
      <c r="J6860" s="62">
        <v>18.600000000000001</v>
      </c>
      <c r="K6860" s="62">
        <v>0</v>
      </c>
      <c r="L6860" s="63"/>
      <c r="M6860" s="63"/>
      <c r="N6860" s="63"/>
      <c r="O6860" s="63"/>
      <c r="P6860" s="63"/>
      <c r="Q6860" s="63"/>
      <c r="R6860" s="63"/>
      <c r="S6860" s="63"/>
      <c r="T6860" s="63"/>
      <c r="U6860" s="63"/>
      <c r="V6860" s="63"/>
      <c r="W6860" s="63"/>
      <c r="X6860" s="63"/>
      <c r="Y6860" s="63"/>
      <c r="Z6860" s="62">
        <v>0</v>
      </c>
      <c r="AA6860" s="63"/>
      <c r="AB6860" s="63"/>
      <c r="AC6860" s="62">
        <v>0</v>
      </c>
    </row>
    <row r="6861" spans="1:29" x14ac:dyDescent="0.25">
      <c r="A6861" s="61" t="s">
        <v>397</v>
      </c>
      <c r="B6861" s="61" t="s">
        <v>398</v>
      </c>
      <c r="C6861" s="62">
        <v>2012</v>
      </c>
      <c r="D6861" s="61" t="s">
        <v>94</v>
      </c>
      <c r="E6861" s="62">
        <v>8</v>
      </c>
      <c r="F6861" s="62">
        <v>3666</v>
      </c>
      <c r="G6861" s="62">
        <v>549</v>
      </c>
      <c r="H6861" s="62">
        <v>5.72</v>
      </c>
      <c r="I6861" s="62">
        <v>458.25</v>
      </c>
      <c r="J6861" s="62">
        <v>3409.38</v>
      </c>
      <c r="K6861" s="62">
        <v>0</v>
      </c>
      <c r="L6861" s="63"/>
      <c r="M6861" s="63"/>
      <c r="N6861" s="63"/>
      <c r="O6861" s="63"/>
      <c r="P6861" s="63"/>
      <c r="Q6861" s="63"/>
      <c r="R6861" s="63"/>
      <c r="S6861" s="63"/>
      <c r="T6861" s="63"/>
      <c r="U6861" s="62">
        <v>500</v>
      </c>
      <c r="V6861" s="62">
        <v>1844</v>
      </c>
      <c r="W6861" s="62">
        <v>19.21</v>
      </c>
      <c r="X6861" s="62">
        <v>62</v>
      </c>
      <c r="Y6861" s="62">
        <v>11192</v>
      </c>
      <c r="Z6861" s="62">
        <v>39700</v>
      </c>
      <c r="AA6861" s="62">
        <v>1558</v>
      </c>
      <c r="AB6861" s="62">
        <v>16.23</v>
      </c>
      <c r="AC6861" s="62">
        <v>4962.5</v>
      </c>
    </row>
    <row r="6862" spans="1:29" x14ac:dyDescent="0.25">
      <c r="A6862" s="61" t="s">
        <v>210</v>
      </c>
      <c r="B6862" s="61" t="s">
        <v>211</v>
      </c>
      <c r="C6862" s="62">
        <v>2013</v>
      </c>
      <c r="D6862" s="61" t="s">
        <v>78</v>
      </c>
      <c r="E6862" s="62">
        <v>56</v>
      </c>
      <c r="F6862" s="62">
        <v>62440</v>
      </c>
      <c r="G6862" s="62">
        <v>10364</v>
      </c>
      <c r="H6862" s="62">
        <v>15.42</v>
      </c>
      <c r="I6862" s="62">
        <v>1115</v>
      </c>
      <c r="J6862" s="62">
        <v>58069.2</v>
      </c>
      <c r="K6862" s="62">
        <v>28427.74</v>
      </c>
      <c r="L6862" s="62">
        <v>32180</v>
      </c>
      <c r="M6862" s="62">
        <v>47.89</v>
      </c>
      <c r="N6862" s="63"/>
      <c r="O6862" s="63"/>
      <c r="P6862" s="63"/>
      <c r="Q6862" s="63"/>
      <c r="R6862" s="63"/>
      <c r="S6862" s="63"/>
      <c r="T6862" s="63"/>
      <c r="U6862" s="63"/>
      <c r="V6862" s="63"/>
      <c r="W6862" s="63"/>
      <c r="X6862" s="63"/>
      <c r="Y6862" s="63"/>
      <c r="Z6862" s="62">
        <v>243867</v>
      </c>
      <c r="AA6862" s="62">
        <v>45092</v>
      </c>
      <c r="AB6862" s="62">
        <v>67.099999999999994</v>
      </c>
      <c r="AC6862" s="62">
        <v>4354.7700000000004</v>
      </c>
    </row>
    <row r="6863" spans="1:29" ht="30" x14ac:dyDescent="0.25">
      <c r="A6863" s="61" t="s">
        <v>361</v>
      </c>
      <c r="B6863" s="61" t="s">
        <v>362</v>
      </c>
      <c r="C6863" s="62">
        <v>2007</v>
      </c>
      <c r="D6863" s="61" t="s">
        <v>99</v>
      </c>
      <c r="E6863" s="62">
        <v>64</v>
      </c>
      <c r="F6863" s="62">
        <v>577022</v>
      </c>
      <c r="G6863" s="62">
        <v>93742</v>
      </c>
      <c r="H6863" s="62">
        <v>122.06</v>
      </c>
      <c r="I6863" s="62">
        <v>9015.9699999999993</v>
      </c>
      <c r="J6863" s="62">
        <v>536630.46</v>
      </c>
      <c r="K6863" s="62">
        <v>0</v>
      </c>
      <c r="L6863" s="63"/>
      <c r="M6863" s="63"/>
      <c r="N6863" s="63"/>
      <c r="O6863" s="63"/>
      <c r="P6863" s="63"/>
      <c r="Q6863" s="63"/>
      <c r="R6863" s="63"/>
      <c r="S6863" s="63"/>
      <c r="T6863" s="63"/>
      <c r="U6863" s="63"/>
      <c r="V6863" s="63"/>
      <c r="W6863" s="63"/>
      <c r="X6863" s="63"/>
      <c r="Y6863" s="63"/>
      <c r="Z6863" s="62">
        <v>149.86000000000001</v>
      </c>
      <c r="AA6863" s="62">
        <v>19308</v>
      </c>
      <c r="AB6863" s="62">
        <v>25.14</v>
      </c>
      <c r="AC6863" s="62">
        <v>2.34</v>
      </c>
    </row>
    <row r="6864" spans="1:29" x14ac:dyDescent="0.25">
      <c r="A6864" s="61" t="s">
        <v>371</v>
      </c>
      <c r="B6864" s="61" t="s">
        <v>372</v>
      </c>
      <c r="C6864" s="62">
        <v>2010</v>
      </c>
      <c r="D6864" s="61" t="s">
        <v>94</v>
      </c>
      <c r="E6864" s="62">
        <v>12</v>
      </c>
      <c r="F6864" s="62">
        <v>5675</v>
      </c>
      <c r="G6864" s="62">
        <v>919</v>
      </c>
      <c r="H6864" s="62">
        <v>6.38</v>
      </c>
      <c r="I6864" s="62">
        <v>472.92</v>
      </c>
      <c r="J6864" s="62">
        <v>5277.75</v>
      </c>
      <c r="K6864" s="62">
        <v>0</v>
      </c>
      <c r="L6864" s="63"/>
      <c r="M6864" s="63"/>
      <c r="N6864" s="63"/>
      <c r="O6864" s="63"/>
      <c r="P6864" s="63"/>
      <c r="Q6864" s="63"/>
      <c r="R6864" s="63"/>
      <c r="S6864" s="63"/>
      <c r="T6864" s="63"/>
      <c r="U6864" s="63"/>
      <c r="V6864" s="63"/>
      <c r="W6864" s="63"/>
      <c r="X6864" s="63"/>
      <c r="Y6864" s="63"/>
      <c r="Z6864" s="62">
        <v>0</v>
      </c>
      <c r="AA6864" s="63"/>
      <c r="AB6864" s="63"/>
      <c r="AC6864" s="62">
        <v>0</v>
      </c>
    </row>
    <row r="6865" spans="1:29" ht="30" x14ac:dyDescent="0.25">
      <c r="A6865" s="61" t="s">
        <v>188</v>
      </c>
      <c r="B6865" s="61" t="s">
        <v>189</v>
      </c>
      <c r="C6865" s="62">
        <v>2006</v>
      </c>
      <c r="D6865" s="61" t="s">
        <v>83</v>
      </c>
      <c r="E6865" s="62">
        <v>58</v>
      </c>
      <c r="F6865" s="62">
        <v>398591</v>
      </c>
      <c r="G6865" s="62">
        <v>55401</v>
      </c>
      <c r="H6865" s="62">
        <v>79.599999999999994</v>
      </c>
      <c r="I6865" s="62">
        <v>6872.26</v>
      </c>
      <c r="J6865" s="62">
        <v>370689.63</v>
      </c>
      <c r="K6865" s="62">
        <v>41500.480000000003</v>
      </c>
      <c r="L6865" s="62">
        <v>62292</v>
      </c>
      <c r="M6865" s="62">
        <v>89.5</v>
      </c>
      <c r="N6865" s="63"/>
      <c r="O6865" s="63"/>
      <c r="P6865" s="63"/>
      <c r="Q6865" s="63"/>
      <c r="R6865" s="63"/>
      <c r="S6865" s="63"/>
      <c r="T6865" s="63"/>
      <c r="U6865" s="63"/>
      <c r="V6865" s="63"/>
      <c r="W6865" s="63"/>
      <c r="X6865" s="63"/>
      <c r="Y6865" s="63"/>
      <c r="Z6865" s="62">
        <v>7825</v>
      </c>
      <c r="AA6865" s="62">
        <v>35486</v>
      </c>
      <c r="AB6865" s="62">
        <v>50.99</v>
      </c>
      <c r="AC6865" s="62">
        <v>134.91</v>
      </c>
    </row>
    <row r="6866" spans="1:29" x14ac:dyDescent="0.25">
      <c r="A6866" s="61" t="s">
        <v>212</v>
      </c>
      <c r="B6866" s="61" t="s">
        <v>213</v>
      </c>
      <c r="C6866" s="62">
        <v>2014</v>
      </c>
      <c r="D6866" s="61" t="s">
        <v>72</v>
      </c>
      <c r="E6866" s="62">
        <v>44</v>
      </c>
      <c r="F6866" s="62">
        <v>39775</v>
      </c>
      <c r="G6866" s="62">
        <v>7240</v>
      </c>
      <c r="H6866" s="62">
        <v>13.71</v>
      </c>
      <c r="I6866" s="62">
        <v>903.98</v>
      </c>
      <c r="J6866" s="62">
        <v>36990.75</v>
      </c>
      <c r="K6866" s="62">
        <v>11536.37</v>
      </c>
      <c r="L6866" s="62">
        <v>14589</v>
      </c>
      <c r="M6866" s="62">
        <v>27.63</v>
      </c>
      <c r="N6866" s="62">
        <v>262.19</v>
      </c>
      <c r="O6866" s="62">
        <v>139120.57999999999</v>
      </c>
      <c r="P6866" s="63"/>
      <c r="Q6866" s="63"/>
      <c r="R6866" s="63"/>
      <c r="S6866" s="63"/>
      <c r="T6866" s="63"/>
      <c r="U6866" s="63"/>
      <c r="V6866" s="63"/>
      <c r="W6866" s="63"/>
      <c r="X6866" s="63"/>
      <c r="Y6866" s="63"/>
      <c r="Z6866" s="62">
        <v>77070</v>
      </c>
      <c r="AA6866" s="62">
        <v>8478</v>
      </c>
      <c r="AB6866" s="62">
        <v>16.059999999999999</v>
      </c>
      <c r="AC6866" s="62">
        <v>1751.59</v>
      </c>
    </row>
    <row r="6867" spans="1:29" x14ac:dyDescent="0.25">
      <c r="A6867" s="61" t="s">
        <v>76</v>
      </c>
      <c r="B6867" s="61" t="s">
        <v>77</v>
      </c>
      <c r="C6867" s="62">
        <v>2013</v>
      </c>
      <c r="D6867" s="61" t="s">
        <v>94</v>
      </c>
      <c r="E6867" s="62">
        <v>7</v>
      </c>
      <c r="F6867" s="62">
        <v>876</v>
      </c>
      <c r="G6867" s="62">
        <v>268</v>
      </c>
      <c r="H6867" s="62">
        <v>3.19</v>
      </c>
      <c r="I6867" s="62">
        <v>125.14</v>
      </c>
      <c r="J6867" s="62">
        <v>814.68</v>
      </c>
      <c r="K6867" s="62">
        <v>6.79</v>
      </c>
      <c r="L6867" s="62">
        <v>20</v>
      </c>
      <c r="M6867" s="62">
        <v>0.24</v>
      </c>
      <c r="N6867" s="62">
        <v>0.97</v>
      </c>
      <c r="O6867" s="62">
        <v>81.88</v>
      </c>
      <c r="P6867" s="63"/>
      <c r="Q6867" s="63"/>
      <c r="R6867" s="63"/>
      <c r="S6867" s="63"/>
      <c r="T6867" s="63"/>
      <c r="U6867" s="63"/>
      <c r="V6867" s="63"/>
      <c r="W6867" s="63"/>
      <c r="X6867" s="63"/>
      <c r="Y6867" s="63"/>
      <c r="Z6867" s="62">
        <v>424.52</v>
      </c>
      <c r="AA6867" s="62">
        <v>1433</v>
      </c>
      <c r="AB6867" s="62">
        <v>17.059999999999999</v>
      </c>
      <c r="AC6867" s="62">
        <v>60.65</v>
      </c>
    </row>
    <row r="6868" spans="1:29" ht="45" x14ac:dyDescent="0.25">
      <c r="A6868" s="61" t="s">
        <v>340</v>
      </c>
      <c r="B6868" s="61" t="s">
        <v>341</v>
      </c>
      <c r="C6868" s="62">
        <v>2018</v>
      </c>
      <c r="D6868" s="61" t="s">
        <v>89</v>
      </c>
      <c r="E6868" s="62">
        <v>33</v>
      </c>
      <c r="F6868" s="62">
        <v>114163</v>
      </c>
      <c r="G6868" s="62">
        <v>24122</v>
      </c>
      <c r="H6868" s="62">
        <v>60.91</v>
      </c>
      <c r="I6868" s="62">
        <v>3459.48</v>
      </c>
      <c r="J6868" s="62">
        <v>106171.59</v>
      </c>
      <c r="K6868" s="62">
        <v>5810</v>
      </c>
      <c r="L6868" s="62">
        <v>7845</v>
      </c>
      <c r="M6868" s="62">
        <v>19.809999999999999</v>
      </c>
      <c r="N6868" s="62">
        <v>176.06</v>
      </c>
      <c r="O6868" s="62">
        <v>70064.53</v>
      </c>
      <c r="P6868" s="63"/>
      <c r="Q6868" s="63"/>
      <c r="R6868" s="63"/>
      <c r="S6868" s="63"/>
      <c r="T6868" s="63"/>
      <c r="U6868" s="63"/>
      <c r="V6868" s="63"/>
      <c r="W6868" s="63"/>
      <c r="X6868" s="63"/>
      <c r="Y6868" s="63"/>
      <c r="Z6868" s="62">
        <v>89500</v>
      </c>
      <c r="AA6868" s="62">
        <v>7578</v>
      </c>
      <c r="AB6868" s="62">
        <v>19.14</v>
      </c>
      <c r="AC6868" s="62">
        <v>2712.12</v>
      </c>
    </row>
    <row r="6869" spans="1:29" x14ac:dyDescent="0.25">
      <c r="A6869" s="61" t="s">
        <v>178</v>
      </c>
      <c r="B6869" s="61" t="s">
        <v>179</v>
      </c>
      <c r="C6869" s="62">
        <v>2017</v>
      </c>
      <c r="D6869" s="61" t="s">
        <v>72</v>
      </c>
      <c r="E6869" s="62">
        <v>96</v>
      </c>
      <c r="F6869" s="62">
        <v>252865</v>
      </c>
      <c r="G6869" s="62">
        <v>46294</v>
      </c>
      <c r="H6869" s="62">
        <v>40.19</v>
      </c>
      <c r="I6869" s="62">
        <v>2634.01</v>
      </c>
      <c r="J6869" s="62">
        <v>235164.45</v>
      </c>
      <c r="K6869" s="62">
        <v>40872.94</v>
      </c>
      <c r="L6869" s="62">
        <v>50974</v>
      </c>
      <c r="M6869" s="62">
        <v>44.25</v>
      </c>
      <c r="N6869" s="62">
        <v>425.76</v>
      </c>
      <c r="O6869" s="62">
        <v>492899.03</v>
      </c>
      <c r="P6869" s="63"/>
      <c r="Q6869" s="63"/>
      <c r="R6869" s="63"/>
      <c r="S6869" s="63"/>
      <c r="T6869" s="63"/>
      <c r="U6869" s="63"/>
      <c r="V6869" s="63"/>
      <c r="W6869" s="63"/>
      <c r="X6869" s="63"/>
      <c r="Y6869" s="63"/>
      <c r="Z6869" s="62">
        <v>756.65</v>
      </c>
      <c r="AA6869" s="62">
        <v>20716</v>
      </c>
      <c r="AB6869" s="62">
        <v>17.98</v>
      </c>
      <c r="AC6869" s="62">
        <v>7.88</v>
      </c>
    </row>
    <row r="6870" spans="1:29" x14ac:dyDescent="0.25">
      <c r="A6870" s="61" t="s">
        <v>328</v>
      </c>
      <c r="B6870" s="61" t="s">
        <v>329</v>
      </c>
      <c r="C6870" s="62">
        <v>2011</v>
      </c>
      <c r="D6870" s="61" t="s">
        <v>78</v>
      </c>
      <c r="E6870" s="62">
        <v>64</v>
      </c>
      <c r="F6870" s="62">
        <v>704700</v>
      </c>
      <c r="G6870" s="62">
        <v>132454</v>
      </c>
      <c r="H6870" s="62">
        <v>172.47</v>
      </c>
      <c r="I6870" s="62">
        <v>11010.94</v>
      </c>
      <c r="J6870" s="62">
        <v>655371</v>
      </c>
      <c r="K6870" s="62">
        <v>0</v>
      </c>
      <c r="L6870" s="63"/>
      <c r="M6870" s="63"/>
      <c r="N6870" s="63"/>
      <c r="O6870" s="63"/>
      <c r="P6870" s="63"/>
      <c r="Q6870" s="63"/>
      <c r="R6870" s="63"/>
      <c r="S6870" s="63"/>
      <c r="T6870" s="63"/>
      <c r="U6870" s="63"/>
      <c r="V6870" s="63"/>
      <c r="W6870" s="63"/>
      <c r="X6870" s="63"/>
      <c r="Y6870" s="63"/>
      <c r="Z6870" s="62">
        <v>1735.18</v>
      </c>
      <c r="AA6870" s="62">
        <v>3934</v>
      </c>
      <c r="AB6870" s="62">
        <v>5.12</v>
      </c>
      <c r="AC6870" s="62">
        <v>27.11</v>
      </c>
    </row>
    <row r="6871" spans="1:29" ht="30" x14ac:dyDescent="0.25">
      <c r="A6871" s="61" t="s">
        <v>350</v>
      </c>
      <c r="B6871" s="61" t="s">
        <v>351</v>
      </c>
      <c r="C6871" s="62">
        <v>2014</v>
      </c>
      <c r="D6871" s="61" t="s">
        <v>75</v>
      </c>
      <c r="E6871" s="62">
        <v>7</v>
      </c>
      <c r="F6871" s="62">
        <v>5200</v>
      </c>
      <c r="G6871" s="62">
        <v>909</v>
      </c>
      <c r="H6871" s="62">
        <v>10.82</v>
      </c>
      <c r="I6871" s="62">
        <v>742.86</v>
      </c>
      <c r="J6871" s="62">
        <v>4836</v>
      </c>
      <c r="K6871" s="62">
        <v>0</v>
      </c>
      <c r="L6871" s="63"/>
      <c r="M6871" s="63"/>
      <c r="N6871" s="63"/>
      <c r="O6871" s="63"/>
      <c r="P6871" s="63"/>
      <c r="Q6871" s="63"/>
      <c r="R6871" s="63"/>
      <c r="S6871" s="63"/>
      <c r="T6871" s="63"/>
      <c r="U6871" s="63"/>
      <c r="V6871" s="63"/>
      <c r="W6871" s="63"/>
      <c r="X6871" s="63"/>
      <c r="Y6871" s="63"/>
      <c r="Z6871" s="62">
        <v>28.07</v>
      </c>
      <c r="AA6871" s="62">
        <v>2563</v>
      </c>
      <c r="AB6871" s="62">
        <v>30.51</v>
      </c>
      <c r="AC6871" s="62">
        <v>4.01</v>
      </c>
    </row>
    <row r="6872" spans="1:29" ht="30" x14ac:dyDescent="0.25">
      <c r="A6872" s="61" t="s">
        <v>287</v>
      </c>
      <c r="B6872" s="61" t="s">
        <v>288</v>
      </c>
      <c r="C6872" s="62">
        <v>2014</v>
      </c>
      <c r="D6872" s="61" t="s">
        <v>75</v>
      </c>
      <c r="E6872" s="62">
        <v>10</v>
      </c>
      <c r="F6872" s="62">
        <v>2514</v>
      </c>
      <c r="G6872" s="62">
        <v>423</v>
      </c>
      <c r="H6872" s="62">
        <v>3.53</v>
      </c>
      <c r="I6872" s="62">
        <v>251.4</v>
      </c>
      <c r="J6872" s="62">
        <v>2338.02</v>
      </c>
      <c r="K6872" s="62">
        <v>0</v>
      </c>
      <c r="L6872" s="63"/>
      <c r="M6872" s="63"/>
      <c r="N6872" s="63"/>
      <c r="O6872" s="63"/>
      <c r="P6872" s="63"/>
      <c r="Q6872" s="63"/>
      <c r="R6872" s="63"/>
      <c r="S6872" s="63"/>
      <c r="T6872" s="63"/>
      <c r="U6872" s="63"/>
      <c r="V6872" s="63"/>
      <c r="W6872" s="63"/>
      <c r="X6872" s="63"/>
      <c r="Y6872" s="63"/>
      <c r="Z6872" s="62">
        <v>60826</v>
      </c>
      <c r="AA6872" s="62">
        <v>4384</v>
      </c>
      <c r="AB6872" s="62">
        <v>36.53</v>
      </c>
      <c r="AC6872" s="62">
        <v>6082.6</v>
      </c>
    </row>
    <row r="6873" spans="1:29" x14ac:dyDescent="0.25">
      <c r="A6873" s="61" t="s">
        <v>332</v>
      </c>
      <c r="B6873" s="61" t="s">
        <v>333</v>
      </c>
      <c r="C6873" s="62">
        <v>2010</v>
      </c>
      <c r="D6873" s="61" t="s">
        <v>83</v>
      </c>
      <c r="E6873" s="62">
        <v>2</v>
      </c>
      <c r="F6873" s="62">
        <v>0</v>
      </c>
      <c r="G6873" s="62">
        <v>0</v>
      </c>
      <c r="H6873" s="62">
        <v>0</v>
      </c>
      <c r="I6873" s="62">
        <v>0</v>
      </c>
      <c r="J6873" s="62">
        <v>0</v>
      </c>
      <c r="K6873" s="62">
        <v>0</v>
      </c>
      <c r="L6873" s="62">
        <v>0</v>
      </c>
      <c r="M6873" s="62">
        <v>0</v>
      </c>
      <c r="N6873" s="63"/>
      <c r="O6873" s="63"/>
      <c r="P6873" s="63"/>
      <c r="Q6873" s="63"/>
      <c r="R6873" s="63"/>
      <c r="S6873" s="63"/>
      <c r="T6873" s="63"/>
      <c r="U6873" s="63"/>
      <c r="V6873" s="63"/>
      <c r="W6873" s="63"/>
      <c r="X6873" s="63"/>
      <c r="Y6873" s="63"/>
      <c r="Z6873" s="62">
        <v>89617</v>
      </c>
      <c r="AA6873" s="62">
        <v>9280</v>
      </c>
      <c r="AB6873" s="62">
        <v>386.67</v>
      </c>
      <c r="AC6873" s="62">
        <v>44808.5</v>
      </c>
    </row>
    <row r="6874" spans="1:29" ht="45" x14ac:dyDescent="0.25">
      <c r="A6874" s="61" t="s">
        <v>326</v>
      </c>
      <c r="B6874" s="61" t="s">
        <v>327</v>
      </c>
      <c r="C6874" s="62">
        <v>2012</v>
      </c>
      <c r="D6874" s="61" t="s">
        <v>86</v>
      </c>
      <c r="E6874" s="62">
        <v>20</v>
      </c>
      <c r="F6874" s="63"/>
      <c r="G6874" s="63"/>
      <c r="H6874" s="63"/>
      <c r="I6874" s="63"/>
      <c r="J6874" s="63"/>
      <c r="K6874" s="62">
        <v>0</v>
      </c>
      <c r="L6874" s="63"/>
      <c r="M6874" s="63"/>
      <c r="N6874" s="63"/>
      <c r="O6874" s="63"/>
      <c r="P6874" s="63"/>
      <c r="Q6874" s="63"/>
      <c r="R6874" s="63"/>
      <c r="S6874" s="63"/>
      <c r="T6874" s="63"/>
      <c r="U6874" s="63"/>
      <c r="V6874" s="63"/>
      <c r="W6874" s="63"/>
      <c r="X6874" s="63"/>
      <c r="Y6874" s="63"/>
      <c r="Z6874" s="62">
        <v>138979</v>
      </c>
      <c r="AA6874" s="62">
        <v>12631</v>
      </c>
      <c r="AB6874" s="62">
        <v>52.63</v>
      </c>
      <c r="AC6874" s="62">
        <v>6948.95</v>
      </c>
    </row>
    <row r="6875" spans="1:29" x14ac:dyDescent="0.25">
      <c r="A6875" s="61" t="s">
        <v>163</v>
      </c>
      <c r="B6875" s="61" t="s">
        <v>164</v>
      </c>
      <c r="C6875" s="62">
        <v>2006</v>
      </c>
      <c r="D6875" s="61" t="s">
        <v>72</v>
      </c>
      <c r="E6875" s="62">
        <v>104</v>
      </c>
      <c r="F6875" s="62">
        <v>1197120</v>
      </c>
      <c r="G6875" s="62">
        <v>140113</v>
      </c>
      <c r="H6875" s="62">
        <v>112.27</v>
      </c>
      <c r="I6875" s="62">
        <v>11510.77</v>
      </c>
      <c r="J6875" s="62">
        <v>1113321.6000000001</v>
      </c>
      <c r="K6875" s="62">
        <v>0</v>
      </c>
      <c r="L6875" s="63"/>
      <c r="M6875" s="63"/>
      <c r="N6875" s="63"/>
      <c r="O6875" s="63"/>
      <c r="P6875" s="63"/>
      <c r="Q6875" s="63"/>
      <c r="R6875" s="63"/>
      <c r="S6875" s="63"/>
      <c r="T6875" s="63"/>
      <c r="U6875" s="63"/>
      <c r="V6875" s="63"/>
      <c r="W6875" s="63"/>
      <c r="X6875" s="63"/>
      <c r="Y6875" s="63"/>
      <c r="Z6875" s="62">
        <v>291000</v>
      </c>
      <c r="AA6875" s="62">
        <v>17278</v>
      </c>
      <c r="AB6875" s="62">
        <v>13.84</v>
      </c>
      <c r="AC6875" s="62">
        <v>2798.08</v>
      </c>
    </row>
    <row r="6876" spans="1:29" ht="30" x14ac:dyDescent="0.25">
      <c r="A6876" s="61" t="s">
        <v>122</v>
      </c>
      <c r="B6876" s="61" t="s">
        <v>123</v>
      </c>
      <c r="C6876" s="62">
        <v>2015</v>
      </c>
      <c r="D6876" s="61" t="s">
        <v>99</v>
      </c>
      <c r="E6876" s="62">
        <v>52</v>
      </c>
      <c r="F6876" s="62">
        <v>221305</v>
      </c>
      <c r="G6876" s="62">
        <v>32100</v>
      </c>
      <c r="H6876" s="62">
        <v>51.44</v>
      </c>
      <c r="I6876" s="62">
        <v>4255.87</v>
      </c>
      <c r="J6876" s="62">
        <v>205813.65</v>
      </c>
      <c r="K6876" s="62">
        <v>0</v>
      </c>
      <c r="L6876" s="62">
        <v>7096</v>
      </c>
      <c r="M6876" s="62">
        <v>11.37</v>
      </c>
      <c r="N6876" s="63"/>
      <c r="O6876" s="63"/>
      <c r="P6876" s="63"/>
      <c r="Q6876" s="63"/>
      <c r="R6876" s="63"/>
      <c r="S6876" s="63"/>
      <c r="T6876" s="63"/>
      <c r="U6876" s="63"/>
      <c r="V6876" s="63"/>
      <c r="W6876" s="63"/>
      <c r="X6876" s="63"/>
      <c r="Y6876" s="63"/>
      <c r="Z6876" s="62">
        <v>1330.12</v>
      </c>
      <c r="AA6876" s="62">
        <v>20037</v>
      </c>
      <c r="AB6876" s="62">
        <v>32.11</v>
      </c>
      <c r="AC6876" s="62">
        <v>25.58</v>
      </c>
    </row>
    <row r="6877" spans="1:29" x14ac:dyDescent="0.25">
      <c r="A6877" s="61" t="s">
        <v>354</v>
      </c>
      <c r="B6877" s="61" t="s">
        <v>355</v>
      </c>
      <c r="C6877" s="62">
        <v>2017</v>
      </c>
      <c r="D6877" s="61" t="s">
        <v>99</v>
      </c>
      <c r="E6877" s="62">
        <v>48</v>
      </c>
      <c r="F6877" s="62">
        <v>153748</v>
      </c>
      <c r="G6877" s="62">
        <v>28760</v>
      </c>
      <c r="H6877" s="62">
        <v>49.93</v>
      </c>
      <c r="I6877" s="62">
        <v>3203.08</v>
      </c>
      <c r="J6877" s="62">
        <v>142985.64000000001</v>
      </c>
      <c r="K6877" s="62">
        <v>66567.41</v>
      </c>
      <c r="L6877" s="62">
        <v>26237</v>
      </c>
      <c r="M6877" s="62">
        <v>45.55</v>
      </c>
      <c r="N6877" s="62">
        <v>1386.82</v>
      </c>
      <c r="O6877" s="62">
        <v>802756.37</v>
      </c>
      <c r="P6877" s="63"/>
      <c r="Q6877" s="63"/>
      <c r="R6877" s="63"/>
      <c r="S6877" s="63"/>
      <c r="T6877" s="63"/>
      <c r="U6877" s="63"/>
      <c r="V6877" s="63"/>
      <c r="W6877" s="63"/>
      <c r="X6877" s="63"/>
      <c r="Y6877" s="63"/>
      <c r="Z6877" s="62">
        <v>320719</v>
      </c>
      <c r="AA6877" s="62">
        <v>10291</v>
      </c>
      <c r="AB6877" s="62">
        <v>17.87</v>
      </c>
      <c r="AC6877" s="62">
        <v>6681.65</v>
      </c>
    </row>
    <row r="6878" spans="1:29" ht="30" x14ac:dyDescent="0.25">
      <c r="A6878" s="61" t="s">
        <v>188</v>
      </c>
      <c r="B6878" s="61" t="s">
        <v>189</v>
      </c>
      <c r="C6878" s="62">
        <v>2015</v>
      </c>
      <c r="D6878" s="61" t="s">
        <v>99</v>
      </c>
      <c r="E6878" s="62">
        <v>202</v>
      </c>
      <c r="F6878" s="62">
        <v>566540</v>
      </c>
      <c r="G6878" s="62">
        <v>81405</v>
      </c>
      <c r="H6878" s="62">
        <v>33.58</v>
      </c>
      <c r="I6878" s="62">
        <v>2804.65</v>
      </c>
      <c r="J6878" s="62">
        <v>526882.19999999995</v>
      </c>
      <c r="K6878" s="62">
        <v>74873.91</v>
      </c>
      <c r="L6878" s="62">
        <v>97686</v>
      </c>
      <c r="M6878" s="62">
        <v>40.299999999999997</v>
      </c>
      <c r="N6878" s="62">
        <v>370.66</v>
      </c>
      <c r="O6878" s="62">
        <v>902926.93</v>
      </c>
      <c r="P6878" s="63"/>
      <c r="Q6878" s="63"/>
      <c r="R6878" s="63"/>
      <c r="S6878" s="63"/>
      <c r="T6878" s="63"/>
      <c r="U6878" s="63"/>
      <c r="V6878" s="63"/>
      <c r="W6878" s="63"/>
      <c r="X6878" s="63"/>
      <c r="Y6878" s="63"/>
      <c r="Z6878" s="62">
        <v>2720</v>
      </c>
      <c r="AA6878" s="62">
        <v>19352</v>
      </c>
      <c r="AB6878" s="62">
        <v>7.98</v>
      </c>
      <c r="AC6878" s="62">
        <v>13.47</v>
      </c>
    </row>
    <row r="6879" spans="1:29" x14ac:dyDescent="0.25">
      <c r="A6879" s="61" t="s">
        <v>163</v>
      </c>
      <c r="B6879" s="61" t="s">
        <v>164</v>
      </c>
      <c r="C6879" s="62">
        <v>2006</v>
      </c>
      <c r="D6879" s="61" t="s">
        <v>382</v>
      </c>
      <c r="E6879" s="62">
        <v>16</v>
      </c>
      <c r="F6879" s="62">
        <v>58960</v>
      </c>
      <c r="G6879" s="62">
        <v>9450</v>
      </c>
      <c r="H6879" s="62">
        <v>49.22</v>
      </c>
      <c r="I6879" s="62">
        <v>3685</v>
      </c>
      <c r="J6879" s="62">
        <v>54832.800000000003</v>
      </c>
      <c r="K6879" s="62">
        <v>2161.98</v>
      </c>
      <c r="L6879" s="62">
        <v>3618</v>
      </c>
      <c r="M6879" s="62">
        <v>18.84</v>
      </c>
      <c r="N6879" s="62">
        <v>135.12</v>
      </c>
      <c r="O6879" s="62">
        <v>26071.95</v>
      </c>
      <c r="P6879" s="63"/>
      <c r="Q6879" s="63"/>
      <c r="R6879" s="63"/>
      <c r="S6879" s="63"/>
      <c r="T6879" s="63"/>
      <c r="U6879" s="63"/>
      <c r="V6879" s="63"/>
      <c r="W6879" s="63"/>
      <c r="X6879" s="63"/>
      <c r="Y6879" s="63"/>
      <c r="Z6879" s="62">
        <v>41100</v>
      </c>
      <c r="AA6879" s="62">
        <v>2420</v>
      </c>
      <c r="AB6879" s="62">
        <v>12.6</v>
      </c>
      <c r="AC6879" s="62">
        <v>2568.75</v>
      </c>
    </row>
    <row r="6880" spans="1:29" ht="30" x14ac:dyDescent="0.25">
      <c r="A6880" s="61" t="s">
        <v>309</v>
      </c>
      <c r="B6880" s="61" t="s">
        <v>310</v>
      </c>
      <c r="C6880" s="62">
        <v>2008</v>
      </c>
      <c r="D6880" s="61" t="s">
        <v>94</v>
      </c>
      <c r="E6880" s="62">
        <v>8</v>
      </c>
      <c r="F6880" s="62">
        <v>0</v>
      </c>
      <c r="G6880" s="62">
        <v>0</v>
      </c>
      <c r="H6880" s="62">
        <v>0</v>
      </c>
      <c r="I6880" s="62">
        <v>0</v>
      </c>
      <c r="J6880" s="62">
        <v>0</v>
      </c>
      <c r="K6880" s="62">
        <v>0</v>
      </c>
      <c r="L6880" s="62">
        <v>0</v>
      </c>
      <c r="M6880" s="62">
        <v>0</v>
      </c>
      <c r="N6880" s="63"/>
      <c r="O6880" s="63"/>
      <c r="P6880" s="62">
        <v>0</v>
      </c>
      <c r="Q6880" s="62">
        <v>0</v>
      </c>
      <c r="R6880" s="62">
        <v>0</v>
      </c>
      <c r="S6880" s="62">
        <v>0</v>
      </c>
      <c r="T6880" s="62">
        <v>0</v>
      </c>
      <c r="U6880" s="62">
        <v>0</v>
      </c>
      <c r="V6880" s="62">
        <v>0</v>
      </c>
      <c r="W6880" s="62">
        <v>0</v>
      </c>
      <c r="X6880" s="62">
        <v>0</v>
      </c>
      <c r="Y6880" s="62">
        <v>0</v>
      </c>
      <c r="Z6880" s="62">
        <v>0</v>
      </c>
      <c r="AA6880" s="62">
        <v>0</v>
      </c>
      <c r="AB6880" s="62">
        <v>0</v>
      </c>
      <c r="AC6880" s="62">
        <v>0</v>
      </c>
    </row>
    <row r="6881" spans="1:29" x14ac:dyDescent="0.25">
      <c r="A6881" s="61" t="s">
        <v>161</v>
      </c>
      <c r="B6881" s="61" t="s">
        <v>162</v>
      </c>
      <c r="C6881" s="62">
        <v>2012</v>
      </c>
      <c r="D6881" s="61" t="s">
        <v>78</v>
      </c>
      <c r="E6881" s="62">
        <v>38</v>
      </c>
      <c r="F6881" s="62">
        <v>359599</v>
      </c>
      <c r="G6881" s="62">
        <v>45181</v>
      </c>
      <c r="H6881" s="62">
        <v>99.08</v>
      </c>
      <c r="I6881" s="62">
        <v>9463.1299999999992</v>
      </c>
      <c r="J6881" s="62">
        <v>334427.07</v>
      </c>
      <c r="K6881" s="62">
        <v>0</v>
      </c>
      <c r="L6881" s="62">
        <v>62249</v>
      </c>
      <c r="M6881" s="62">
        <v>136.51</v>
      </c>
      <c r="N6881" s="62">
        <v>0</v>
      </c>
      <c r="O6881" s="62">
        <v>0</v>
      </c>
      <c r="P6881" s="63"/>
      <c r="Q6881" s="63"/>
      <c r="R6881" s="63"/>
      <c r="S6881" s="63"/>
      <c r="T6881" s="63"/>
      <c r="U6881" s="63"/>
      <c r="V6881" s="63"/>
      <c r="W6881" s="63"/>
      <c r="X6881" s="63"/>
      <c r="Y6881" s="63"/>
      <c r="Z6881" s="62">
        <v>0</v>
      </c>
      <c r="AA6881" s="62">
        <v>59936</v>
      </c>
      <c r="AB6881" s="62">
        <v>131.44</v>
      </c>
      <c r="AC6881" s="62">
        <v>0</v>
      </c>
    </row>
    <row r="6882" spans="1:29" ht="30" x14ac:dyDescent="0.25">
      <c r="A6882" s="61" t="s">
        <v>363</v>
      </c>
      <c r="B6882" s="61" t="s">
        <v>364</v>
      </c>
      <c r="C6882" s="62">
        <v>2016</v>
      </c>
      <c r="D6882" s="61" t="s">
        <v>99</v>
      </c>
      <c r="E6882" s="62">
        <v>60</v>
      </c>
      <c r="F6882" s="62">
        <v>240266</v>
      </c>
      <c r="G6882" s="62">
        <v>43546</v>
      </c>
      <c r="H6882" s="62">
        <v>60.48</v>
      </c>
      <c r="I6882" s="62">
        <v>4004.43</v>
      </c>
      <c r="J6882" s="62">
        <v>223447.38</v>
      </c>
      <c r="K6882" s="62">
        <v>15689.62</v>
      </c>
      <c r="L6882" s="62">
        <v>19566</v>
      </c>
      <c r="M6882" s="62">
        <v>27.18</v>
      </c>
      <c r="N6882" s="63"/>
      <c r="O6882" s="63"/>
      <c r="P6882" s="63"/>
      <c r="Q6882" s="63"/>
      <c r="R6882" s="63"/>
      <c r="S6882" s="63"/>
      <c r="T6882" s="63"/>
      <c r="U6882" s="63"/>
      <c r="V6882" s="63"/>
      <c r="W6882" s="63"/>
      <c r="X6882" s="63"/>
      <c r="Y6882" s="63"/>
      <c r="Z6882" s="62">
        <v>1584.12</v>
      </c>
      <c r="AA6882" s="62">
        <v>4635</v>
      </c>
      <c r="AB6882" s="62">
        <v>6.44</v>
      </c>
      <c r="AC6882" s="62">
        <v>26.4</v>
      </c>
    </row>
    <row r="6883" spans="1:29" x14ac:dyDescent="0.25">
      <c r="A6883" s="61" t="s">
        <v>295</v>
      </c>
      <c r="B6883" s="61" t="s">
        <v>296</v>
      </c>
      <c r="C6883" s="62">
        <v>2006</v>
      </c>
      <c r="D6883" s="61" t="s">
        <v>86</v>
      </c>
      <c r="E6883" s="62">
        <v>14</v>
      </c>
      <c r="F6883" s="62">
        <v>112</v>
      </c>
      <c r="G6883" s="62">
        <v>39</v>
      </c>
      <c r="H6883" s="62">
        <v>0.23</v>
      </c>
      <c r="I6883" s="62">
        <v>8</v>
      </c>
      <c r="J6883" s="62">
        <v>104.16</v>
      </c>
      <c r="K6883" s="62">
        <v>0</v>
      </c>
      <c r="L6883" s="62">
        <v>102</v>
      </c>
      <c r="M6883" s="62">
        <v>0.61</v>
      </c>
      <c r="N6883" s="62">
        <v>0</v>
      </c>
      <c r="O6883" s="62">
        <v>0</v>
      </c>
      <c r="P6883" s="63"/>
      <c r="Q6883" s="63"/>
      <c r="R6883" s="63"/>
      <c r="S6883" s="63"/>
      <c r="T6883" s="63"/>
      <c r="U6883" s="63"/>
      <c r="V6883" s="63"/>
      <c r="W6883" s="63"/>
      <c r="X6883" s="63"/>
      <c r="Y6883" s="63"/>
      <c r="Z6883" s="62">
        <v>115.23</v>
      </c>
      <c r="AA6883" s="62">
        <v>6232</v>
      </c>
      <c r="AB6883" s="62">
        <v>37.1</v>
      </c>
      <c r="AC6883" s="62">
        <v>8.23</v>
      </c>
    </row>
    <row r="6884" spans="1:29" ht="30" x14ac:dyDescent="0.25">
      <c r="A6884" s="61" t="s">
        <v>247</v>
      </c>
      <c r="B6884" s="61" t="s">
        <v>248</v>
      </c>
      <c r="C6884" s="62">
        <v>2006</v>
      </c>
      <c r="D6884" s="61" t="s">
        <v>99</v>
      </c>
      <c r="E6884" s="62">
        <v>40</v>
      </c>
      <c r="F6884" s="62">
        <v>411006</v>
      </c>
      <c r="G6884" s="62">
        <v>81362</v>
      </c>
      <c r="H6884" s="62">
        <v>169.5</v>
      </c>
      <c r="I6884" s="62">
        <v>10275.15</v>
      </c>
      <c r="J6884" s="62">
        <v>382235.58</v>
      </c>
      <c r="K6884" s="62">
        <v>0</v>
      </c>
      <c r="L6884" s="63"/>
      <c r="M6884" s="63"/>
      <c r="N6884" s="63"/>
      <c r="O6884" s="63"/>
      <c r="P6884" s="63"/>
      <c r="Q6884" s="63"/>
      <c r="R6884" s="63"/>
      <c r="S6884" s="63"/>
      <c r="T6884" s="63"/>
      <c r="U6884" s="63"/>
      <c r="V6884" s="63"/>
      <c r="W6884" s="63"/>
      <c r="X6884" s="63"/>
      <c r="Y6884" s="63"/>
      <c r="Z6884" s="62">
        <v>127</v>
      </c>
      <c r="AA6884" s="62">
        <v>6881</v>
      </c>
      <c r="AB6884" s="62">
        <v>14.34</v>
      </c>
      <c r="AC6884" s="62">
        <v>3.18</v>
      </c>
    </row>
    <row r="6885" spans="1:29" x14ac:dyDescent="0.25">
      <c r="A6885" s="61" t="s">
        <v>413</v>
      </c>
      <c r="B6885" s="61" t="s">
        <v>414</v>
      </c>
      <c r="C6885" s="62">
        <v>2007</v>
      </c>
      <c r="D6885" s="61" t="s">
        <v>72</v>
      </c>
      <c r="E6885" s="62">
        <v>80</v>
      </c>
      <c r="F6885" s="62">
        <v>462958</v>
      </c>
      <c r="G6885" s="62">
        <v>63762</v>
      </c>
      <c r="H6885" s="62">
        <v>66.42</v>
      </c>
      <c r="I6885" s="62">
        <v>5786.98</v>
      </c>
      <c r="J6885" s="62">
        <v>430550.94</v>
      </c>
      <c r="K6885" s="62">
        <v>47036</v>
      </c>
      <c r="L6885" s="62">
        <v>75854</v>
      </c>
      <c r="M6885" s="62">
        <v>79.010000000000005</v>
      </c>
      <c r="N6885" s="62">
        <v>587.95000000000005</v>
      </c>
      <c r="O6885" s="62">
        <v>567221.23</v>
      </c>
      <c r="P6885" s="63"/>
      <c r="Q6885" s="63"/>
      <c r="R6885" s="63"/>
      <c r="S6885" s="63"/>
      <c r="T6885" s="63"/>
      <c r="U6885" s="63"/>
      <c r="V6885" s="63"/>
      <c r="W6885" s="63"/>
      <c r="X6885" s="63"/>
      <c r="Y6885" s="63"/>
      <c r="Z6885" s="62">
        <v>351749</v>
      </c>
      <c r="AA6885" s="62">
        <v>34643</v>
      </c>
      <c r="AB6885" s="62">
        <v>36.090000000000003</v>
      </c>
      <c r="AC6885" s="62">
        <v>4396.8599999999997</v>
      </c>
    </row>
    <row r="6886" spans="1:29" ht="30" x14ac:dyDescent="0.25">
      <c r="A6886" s="61" t="s">
        <v>363</v>
      </c>
      <c r="B6886" s="61" t="s">
        <v>364</v>
      </c>
      <c r="C6886" s="62">
        <v>2008</v>
      </c>
      <c r="D6886" s="61" t="s">
        <v>75</v>
      </c>
      <c r="E6886" s="62">
        <v>5</v>
      </c>
      <c r="F6886" s="62">
        <v>1910</v>
      </c>
      <c r="G6886" s="62">
        <v>889</v>
      </c>
      <c r="H6886" s="62">
        <v>14.82</v>
      </c>
      <c r="I6886" s="62">
        <v>382</v>
      </c>
      <c r="J6886" s="62">
        <v>1776.3</v>
      </c>
      <c r="K6886" s="62">
        <v>309.41000000000003</v>
      </c>
      <c r="L6886" s="62">
        <v>452</v>
      </c>
      <c r="M6886" s="62">
        <v>7.53</v>
      </c>
      <c r="N6886" s="63"/>
      <c r="O6886" s="63"/>
      <c r="P6886" s="63"/>
      <c r="Q6886" s="63"/>
      <c r="R6886" s="63"/>
      <c r="S6886" s="63"/>
      <c r="T6886" s="63"/>
      <c r="U6886" s="63"/>
      <c r="V6886" s="63"/>
      <c r="W6886" s="63"/>
      <c r="X6886" s="63"/>
      <c r="Y6886" s="63"/>
      <c r="Z6886" s="62">
        <v>181.81</v>
      </c>
      <c r="AA6886" s="62">
        <v>824</v>
      </c>
      <c r="AB6886" s="62">
        <v>13.73</v>
      </c>
      <c r="AC6886" s="62">
        <v>36.36</v>
      </c>
    </row>
    <row r="6887" spans="1:29" x14ac:dyDescent="0.25">
      <c r="A6887" s="61" t="s">
        <v>558</v>
      </c>
      <c r="B6887" s="61" t="s">
        <v>559</v>
      </c>
      <c r="C6887" s="62">
        <v>2005</v>
      </c>
      <c r="D6887" s="61" t="s">
        <v>78</v>
      </c>
      <c r="E6887" s="62">
        <v>30</v>
      </c>
      <c r="F6887" s="62">
        <v>326960</v>
      </c>
      <c r="G6887" s="62">
        <v>42223</v>
      </c>
      <c r="H6887" s="62">
        <v>117.29</v>
      </c>
      <c r="I6887" s="62">
        <v>10898.67</v>
      </c>
      <c r="J6887" s="62">
        <v>304072.8</v>
      </c>
      <c r="K6887" s="62">
        <v>0</v>
      </c>
      <c r="L6887" s="63"/>
      <c r="M6887" s="63"/>
      <c r="N6887" s="63"/>
      <c r="O6887" s="63"/>
      <c r="P6887" s="63"/>
      <c r="Q6887" s="63"/>
      <c r="R6887" s="63"/>
      <c r="S6887" s="63"/>
      <c r="T6887" s="63"/>
      <c r="U6887" s="63"/>
      <c r="V6887" s="63"/>
      <c r="W6887" s="63"/>
      <c r="X6887" s="63"/>
      <c r="Y6887" s="63"/>
      <c r="Z6887" s="62">
        <v>0</v>
      </c>
      <c r="AA6887" s="63"/>
      <c r="AB6887" s="63"/>
      <c r="AC6887" s="62">
        <v>0</v>
      </c>
    </row>
    <row r="6888" spans="1:29" x14ac:dyDescent="0.25">
      <c r="A6888" s="61" t="s">
        <v>128</v>
      </c>
      <c r="B6888" s="61" t="s">
        <v>129</v>
      </c>
      <c r="C6888" s="62">
        <v>2017</v>
      </c>
      <c r="D6888" s="61" t="s">
        <v>78</v>
      </c>
      <c r="E6888" s="62">
        <v>52</v>
      </c>
      <c r="F6888" s="62">
        <v>173705</v>
      </c>
      <c r="G6888" s="62">
        <v>41152</v>
      </c>
      <c r="H6888" s="62">
        <v>65.95</v>
      </c>
      <c r="I6888" s="62">
        <v>3340.48</v>
      </c>
      <c r="J6888" s="62">
        <v>161545.65</v>
      </c>
      <c r="K6888" s="62">
        <v>28234.720000000001</v>
      </c>
      <c r="L6888" s="62">
        <v>12822</v>
      </c>
      <c r="M6888" s="62">
        <v>20.55</v>
      </c>
      <c r="N6888" s="62">
        <v>542.98</v>
      </c>
      <c r="O6888" s="62">
        <v>340491</v>
      </c>
      <c r="P6888" s="63"/>
      <c r="Q6888" s="63"/>
      <c r="R6888" s="63"/>
      <c r="S6888" s="63"/>
      <c r="T6888" s="63"/>
      <c r="U6888" s="63"/>
      <c r="V6888" s="63"/>
      <c r="W6888" s="63"/>
      <c r="X6888" s="63"/>
      <c r="Y6888" s="63"/>
      <c r="Z6888" s="62">
        <v>1464</v>
      </c>
      <c r="AA6888" s="62">
        <v>13009</v>
      </c>
      <c r="AB6888" s="62">
        <v>20.85</v>
      </c>
      <c r="AC6888" s="62">
        <v>28.15</v>
      </c>
    </row>
    <row r="6889" spans="1:29" ht="30" x14ac:dyDescent="0.25">
      <c r="A6889" s="61" t="s">
        <v>171</v>
      </c>
      <c r="B6889" s="61" t="s">
        <v>172</v>
      </c>
      <c r="C6889" s="62">
        <v>2013</v>
      </c>
      <c r="D6889" s="61" t="s">
        <v>175</v>
      </c>
      <c r="E6889" s="62">
        <v>20</v>
      </c>
      <c r="F6889" s="63"/>
      <c r="G6889" s="63"/>
      <c r="H6889" s="63"/>
      <c r="I6889" s="63"/>
      <c r="J6889" s="63"/>
      <c r="K6889" s="62">
        <v>0</v>
      </c>
      <c r="L6889" s="63"/>
      <c r="M6889" s="63"/>
      <c r="N6889" s="63"/>
      <c r="O6889" s="63"/>
      <c r="P6889" s="63"/>
      <c r="Q6889" s="63"/>
      <c r="R6889" s="63"/>
      <c r="S6889" s="63"/>
      <c r="T6889" s="63"/>
      <c r="U6889" s="63"/>
      <c r="V6889" s="63"/>
      <c r="W6889" s="63"/>
      <c r="X6889" s="63"/>
      <c r="Y6889" s="63"/>
      <c r="Z6889" s="62">
        <v>0</v>
      </c>
      <c r="AA6889" s="63"/>
      <c r="AB6889" s="63"/>
      <c r="AC6889" s="62">
        <v>0</v>
      </c>
    </row>
    <row r="6890" spans="1:29" x14ac:dyDescent="0.25">
      <c r="A6890" s="61" t="s">
        <v>409</v>
      </c>
      <c r="B6890" s="61" t="s">
        <v>410</v>
      </c>
      <c r="C6890" s="62">
        <v>2011</v>
      </c>
      <c r="D6890" s="61" t="s">
        <v>75</v>
      </c>
      <c r="E6890" s="62">
        <v>6</v>
      </c>
      <c r="F6890" s="62">
        <v>172</v>
      </c>
      <c r="G6890" s="62">
        <v>48</v>
      </c>
      <c r="H6890" s="62">
        <v>0.67</v>
      </c>
      <c r="I6890" s="62">
        <v>28.67</v>
      </c>
      <c r="J6890" s="62">
        <v>159.96</v>
      </c>
      <c r="K6890" s="62">
        <v>0</v>
      </c>
      <c r="L6890" s="63"/>
      <c r="M6890" s="63"/>
      <c r="N6890" s="63"/>
      <c r="O6890" s="63"/>
      <c r="P6890" s="63"/>
      <c r="Q6890" s="63"/>
      <c r="R6890" s="63"/>
      <c r="S6890" s="63"/>
      <c r="T6890" s="63"/>
      <c r="U6890" s="63"/>
      <c r="V6890" s="63"/>
      <c r="W6890" s="63"/>
      <c r="X6890" s="63"/>
      <c r="Y6890" s="63"/>
      <c r="Z6890" s="62">
        <v>493.28</v>
      </c>
      <c r="AA6890" s="62">
        <v>1981</v>
      </c>
      <c r="AB6890" s="62">
        <v>27.51</v>
      </c>
      <c r="AC6890" s="62">
        <v>82.21</v>
      </c>
    </row>
    <row r="6891" spans="1:29" ht="30" x14ac:dyDescent="0.25">
      <c r="A6891" s="61" t="s">
        <v>415</v>
      </c>
      <c r="B6891" s="61" t="s">
        <v>416</v>
      </c>
      <c r="C6891" s="62">
        <v>2010</v>
      </c>
      <c r="D6891" s="61" t="s">
        <v>72</v>
      </c>
      <c r="E6891" s="62">
        <v>19</v>
      </c>
      <c r="F6891" s="62">
        <v>68540</v>
      </c>
      <c r="G6891" s="62">
        <v>12134</v>
      </c>
      <c r="H6891" s="62">
        <v>53.22</v>
      </c>
      <c r="I6891" s="62">
        <v>3607.37</v>
      </c>
      <c r="J6891" s="62">
        <v>63742.2</v>
      </c>
      <c r="K6891" s="62">
        <v>1700.29</v>
      </c>
      <c r="L6891" s="62">
        <v>4458</v>
      </c>
      <c r="M6891" s="62">
        <v>19.55</v>
      </c>
      <c r="N6891" s="62">
        <v>89.49</v>
      </c>
      <c r="O6891" s="62">
        <v>20504.32</v>
      </c>
      <c r="P6891" s="63"/>
      <c r="Q6891" s="63"/>
      <c r="R6891" s="63"/>
      <c r="S6891" s="63"/>
      <c r="T6891" s="63"/>
      <c r="U6891" s="63"/>
      <c r="V6891" s="63"/>
      <c r="W6891" s="63"/>
      <c r="X6891" s="63"/>
      <c r="Y6891" s="63"/>
      <c r="Z6891" s="62">
        <v>47.06</v>
      </c>
      <c r="AA6891" s="62">
        <v>4830</v>
      </c>
      <c r="AB6891" s="62">
        <v>21.18</v>
      </c>
      <c r="AC6891" s="62">
        <v>2.48</v>
      </c>
    </row>
    <row r="6892" spans="1:29" x14ac:dyDescent="0.25">
      <c r="A6892" s="61" t="s">
        <v>328</v>
      </c>
      <c r="B6892" s="61" t="s">
        <v>329</v>
      </c>
      <c r="C6892" s="62">
        <v>2004</v>
      </c>
      <c r="D6892" s="61" t="s">
        <v>78</v>
      </c>
      <c r="E6892" s="62">
        <v>64</v>
      </c>
      <c r="F6892" s="62">
        <v>626100</v>
      </c>
      <c r="G6892" s="62">
        <v>70338</v>
      </c>
      <c r="H6892" s="62">
        <v>91.59</v>
      </c>
      <c r="I6892" s="62">
        <v>9782.81</v>
      </c>
      <c r="J6892" s="62">
        <v>582273</v>
      </c>
      <c r="K6892" s="62">
        <v>0</v>
      </c>
      <c r="L6892" s="63"/>
      <c r="M6892" s="63"/>
      <c r="N6892" s="63"/>
      <c r="O6892" s="63"/>
      <c r="P6892" s="63"/>
      <c r="Q6892" s="63"/>
      <c r="R6892" s="63"/>
      <c r="S6892" s="63"/>
      <c r="T6892" s="63"/>
      <c r="U6892" s="63"/>
      <c r="V6892" s="63"/>
      <c r="W6892" s="63"/>
      <c r="X6892" s="63"/>
      <c r="Y6892" s="63"/>
      <c r="Z6892" s="62">
        <v>12519.22</v>
      </c>
      <c r="AA6892" s="62">
        <v>19030</v>
      </c>
      <c r="AB6892" s="62">
        <v>24.78</v>
      </c>
      <c r="AC6892" s="62">
        <v>195.61</v>
      </c>
    </row>
    <row r="6893" spans="1:29" ht="30" x14ac:dyDescent="0.25">
      <c r="A6893" s="61" t="s">
        <v>561</v>
      </c>
      <c r="B6893" s="61" t="s">
        <v>562</v>
      </c>
      <c r="C6893" s="62">
        <v>2018</v>
      </c>
      <c r="D6893" s="61" t="s">
        <v>89</v>
      </c>
      <c r="E6893" s="62">
        <v>57</v>
      </c>
      <c r="F6893" s="62">
        <v>376241</v>
      </c>
      <c r="G6893" s="62">
        <v>49459</v>
      </c>
      <c r="H6893" s="62">
        <v>72.31</v>
      </c>
      <c r="I6893" s="62">
        <v>6600.72</v>
      </c>
      <c r="J6893" s="62">
        <v>349904.13</v>
      </c>
      <c r="K6893" s="62">
        <v>0</v>
      </c>
      <c r="L6893" s="63"/>
      <c r="M6893" s="63"/>
      <c r="N6893" s="63"/>
      <c r="O6893" s="63"/>
      <c r="P6893" s="63"/>
      <c r="Q6893" s="63"/>
      <c r="R6893" s="63"/>
      <c r="S6893" s="63"/>
      <c r="T6893" s="63"/>
      <c r="U6893" s="63"/>
      <c r="V6893" s="63"/>
      <c r="W6893" s="63"/>
      <c r="X6893" s="63"/>
      <c r="Y6893" s="63"/>
      <c r="Z6893" s="62">
        <v>1013</v>
      </c>
      <c r="AA6893" s="62">
        <v>14220</v>
      </c>
      <c r="AB6893" s="62">
        <v>20.79</v>
      </c>
      <c r="AC6893" s="62">
        <v>17.77</v>
      </c>
    </row>
    <row r="6894" spans="1:29" ht="45" x14ac:dyDescent="0.25">
      <c r="A6894" s="61" t="s">
        <v>214</v>
      </c>
      <c r="B6894" s="61" t="s">
        <v>215</v>
      </c>
      <c r="C6894" s="62">
        <v>2003</v>
      </c>
      <c r="D6894" s="61" t="s">
        <v>78</v>
      </c>
      <c r="E6894" s="62">
        <v>48</v>
      </c>
      <c r="F6894" s="62">
        <v>71874</v>
      </c>
      <c r="G6894" s="62">
        <v>10484</v>
      </c>
      <c r="H6894" s="62">
        <v>18.2</v>
      </c>
      <c r="I6894" s="62">
        <v>1497.38</v>
      </c>
      <c r="J6894" s="62">
        <v>66842.820000000007</v>
      </c>
      <c r="K6894" s="62">
        <v>9296.7999999999993</v>
      </c>
      <c r="L6894" s="62">
        <v>9405</v>
      </c>
      <c r="M6894" s="62">
        <v>16.329999999999998</v>
      </c>
      <c r="N6894" s="62">
        <v>193.68</v>
      </c>
      <c r="O6894" s="62">
        <v>112112.89</v>
      </c>
      <c r="P6894" s="63"/>
      <c r="Q6894" s="63"/>
      <c r="R6894" s="63"/>
      <c r="S6894" s="63"/>
      <c r="T6894" s="63"/>
      <c r="U6894" s="63"/>
      <c r="V6894" s="63"/>
      <c r="W6894" s="63"/>
      <c r="X6894" s="63"/>
      <c r="Y6894" s="63"/>
      <c r="Z6894" s="62">
        <v>923</v>
      </c>
      <c r="AA6894" s="62">
        <v>2776</v>
      </c>
      <c r="AB6894" s="62">
        <v>4.82</v>
      </c>
      <c r="AC6894" s="62">
        <v>19.23</v>
      </c>
    </row>
    <row r="6895" spans="1:29" ht="30" x14ac:dyDescent="0.25">
      <c r="A6895" s="61" t="s">
        <v>352</v>
      </c>
      <c r="B6895" s="61" t="s">
        <v>353</v>
      </c>
      <c r="C6895" s="62">
        <v>2014</v>
      </c>
      <c r="D6895" s="61" t="s">
        <v>86</v>
      </c>
      <c r="E6895" s="62">
        <v>28</v>
      </c>
      <c r="F6895" s="62">
        <v>114880</v>
      </c>
      <c r="G6895" s="62">
        <v>15042</v>
      </c>
      <c r="H6895" s="62">
        <v>44.77</v>
      </c>
      <c r="I6895" s="62">
        <v>4102.8599999999997</v>
      </c>
      <c r="J6895" s="62">
        <v>106838.39999999999</v>
      </c>
      <c r="K6895" s="62">
        <v>0</v>
      </c>
      <c r="L6895" s="63"/>
      <c r="M6895" s="63"/>
      <c r="N6895" s="63"/>
      <c r="O6895" s="63"/>
      <c r="P6895" s="63"/>
      <c r="Q6895" s="63"/>
      <c r="R6895" s="63"/>
      <c r="S6895" s="63"/>
      <c r="T6895" s="63"/>
      <c r="U6895" s="62">
        <v>7808</v>
      </c>
      <c r="V6895" s="62">
        <v>24711</v>
      </c>
      <c r="W6895" s="62">
        <v>73.540000000000006</v>
      </c>
      <c r="X6895" s="62">
        <v>278</v>
      </c>
      <c r="Y6895" s="62">
        <v>174774.27</v>
      </c>
      <c r="Z6895" s="62">
        <v>1553</v>
      </c>
      <c r="AA6895" s="62">
        <v>20205</v>
      </c>
      <c r="AB6895" s="62">
        <v>60.13</v>
      </c>
      <c r="AC6895" s="62">
        <v>55.46</v>
      </c>
    </row>
    <row r="6896" spans="1:29" ht="30" x14ac:dyDescent="0.25">
      <c r="A6896" s="61" t="s">
        <v>173</v>
      </c>
      <c r="B6896" s="61" t="s">
        <v>174</v>
      </c>
      <c r="C6896" s="62">
        <v>2013</v>
      </c>
      <c r="D6896" s="61" t="s">
        <v>75</v>
      </c>
      <c r="E6896" s="62">
        <v>5</v>
      </c>
      <c r="F6896" s="63"/>
      <c r="G6896" s="63"/>
      <c r="H6896" s="63"/>
      <c r="I6896" s="63"/>
      <c r="J6896" s="63"/>
      <c r="K6896" s="62">
        <v>0</v>
      </c>
      <c r="L6896" s="63"/>
      <c r="M6896" s="63"/>
      <c r="N6896" s="63"/>
      <c r="O6896" s="63"/>
      <c r="P6896" s="63"/>
      <c r="Q6896" s="63"/>
      <c r="R6896" s="63"/>
      <c r="S6896" s="63"/>
      <c r="T6896" s="63"/>
      <c r="U6896" s="63"/>
      <c r="V6896" s="63"/>
      <c r="W6896" s="63"/>
      <c r="X6896" s="63"/>
      <c r="Y6896" s="63"/>
      <c r="Z6896" s="62">
        <v>4593.87</v>
      </c>
      <c r="AA6896" s="62">
        <v>25479</v>
      </c>
      <c r="AB6896" s="62">
        <v>424.65</v>
      </c>
      <c r="AC6896" s="62">
        <v>918.77</v>
      </c>
    </row>
    <row r="6897" spans="1:29" x14ac:dyDescent="0.25">
      <c r="A6897" s="61" t="s">
        <v>275</v>
      </c>
      <c r="B6897" s="61" t="s">
        <v>276</v>
      </c>
      <c r="C6897" s="62">
        <v>2015</v>
      </c>
      <c r="D6897" s="61" t="s">
        <v>78</v>
      </c>
      <c r="E6897" s="62">
        <v>56</v>
      </c>
      <c r="F6897" s="62">
        <v>386880</v>
      </c>
      <c r="G6897" s="62">
        <v>74238</v>
      </c>
      <c r="H6897" s="62">
        <v>110.47</v>
      </c>
      <c r="I6897" s="62">
        <v>6908.57</v>
      </c>
      <c r="J6897" s="62">
        <v>359798.4</v>
      </c>
      <c r="K6897" s="62">
        <v>0</v>
      </c>
      <c r="L6897" s="63"/>
      <c r="M6897" s="63"/>
      <c r="N6897" s="63"/>
      <c r="O6897" s="63"/>
      <c r="P6897" s="63"/>
      <c r="Q6897" s="63"/>
      <c r="R6897" s="63"/>
      <c r="S6897" s="63"/>
      <c r="T6897" s="63"/>
      <c r="U6897" s="63"/>
      <c r="V6897" s="63"/>
      <c r="W6897" s="63"/>
      <c r="X6897" s="63"/>
      <c r="Y6897" s="63"/>
      <c r="Z6897" s="62">
        <v>1015.97</v>
      </c>
      <c r="AA6897" s="62">
        <v>4000</v>
      </c>
      <c r="AB6897" s="62">
        <v>5.95</v>
      </c>
      <c r="AC6897" s="62">
        <v>18.14</v>
      </c>
    </row>
    <row r="6898" spans="1:29" x14ac:dyDescent="0.25">
      <c r="A6898" s="61" t="s">
        <v>140</v>
      </c>
      <c r="B6898" s="61" t="s">
        <v>141</v>
      </c>
      <c r="C6898" s="62">
        <v>2016</v>
      </c>
      <c r="D6898" s="61" t="s">
        <v>135</v>
      </c>
      <c r="E6898" s="62">
        <v>40</v>
      </c>
      <c r="F6898" s="62">
        <v>46499</v>
      </c>
      <c r="G6898" s="62">
        <v>7118</v>
      </c>
      <c r="H6898" s="62">
        <v>14.83</v>
      </c>
      <c r="I6898" s="62">
        <v>1162.48</v>
      </c>
      <c r="J6898" s="62">
        <v>43244.07</v>
      </c>
      <c r="K6898" s="62">
        <v>2946.65</v>
      </c>
      <c r="L6898" s="62">
        <v>16490</v>
      </c>
      <c r="M6898" s="62">
        <v>34.35</v>
      </c>
      <c r="N6898" s="63"/>
      <c r="O6898" s="63"/>
      <c r="P6898" s="63"/>
      <c r="Q6898" s="63"/>
      <c r="R6898" s="63"/>
      <c r="S6898" s="63"/>
      <c r="T6898" s="63"/>
      <c r="U6898" s="62">
        <v>420</v>
      </c>
      <c r="V6898" s="62">
        <v>727</v>
      </c>
      <c r="W6898" s="62">
        <v>1.51</v>
      </c>
      <c r="X6898" s="62">
        <v>10</v>
      </c>
      <c r="Y6898" s="62">
        <v>9401.2800000000007</v>
      </c>
      <c r="Z6898" s="62">
        <v>1555</v>
      </c>
      <c r="AA6898" s="62">
        <v>29619</v>
      </c>
      <c r="AB6898" s="62">
        <v>61.71</v>
      </c>
      <c r="AC6898" s="62">
        <v>38.880000000000003</v>
      </c>
    </row>
    <row r="6899" spans="1:29" ht="30" x14ac:dyDescent="0.25">
      <c r="A6899" s="61" t="s">
        <v>283</v>
      </c>
      <c r="B6899" s="61" t="s">
        <v>284</v>
      </c>
      <c r="C6899" s="62">
        <v>2004</v>
      </c>
      <c r="D6899" s="61" t="s">
        <v>72</v>
      </c>
      <c r="E6899" s="62">
        <v>134</v>
      </c>
      <c r="F6899" s="62">
        <v>1940156</v>
      </c>
      <c r="G6899" s="62">
        <v>198542</v>
      </c>
      <c r="H6899" s="62">
        <v>123.47</v>
      </c>
      <c r="I6899" s="62">
        <v>14478.78</v>
      </c>
      <c r="J6899" s="62">
        <v>1804345.08</v>
      </c>
      <c r="K6899" s="62">
        <v>2061.11</v>
      </c>
      <c r="L6899" s="62">
        <v>6353</v>
      </c>
      <c r="M6899" s="62">
        <v>3.95</v>
      </c>
      <c r="N6899" s="62">
        <v>15.38</v>
      </c>
      <c r="O6899" s="62">
        <v>24855.49</v>
      </c>
      <c r="P6899" s="63"/>
      <c r="Q6899" s="63"/>
      <c r="R6899" s="63"/>
      <c r="S6899" s="63"/>
      <c r="T6899" s="63"/>
      <c r="U6899" s="63"/>
      <c r="V6899" s="63"/>
      <c r="W6899" s="63"/>
      <c r="X6899" s="63"/>
      <c r="Y6899" s="63"/>
      <c r="Z6899" s="62">
        <v>2597161.62</v>
      </c>
      <c r="AA6899" s="62">
        <v>359456</v>
      </c>
      <c r="AB6899" s="62">
        <v>223.54</v>
      </c>
      <c r="AC6899" s="62">
        <v>19381.8</v>
      </c>
    </row>
    <row r="6900" spans="1:29" ht="30" x14ac:dyDescent="0.25">
      <c r="A6900" s="61" t="s">
        <v>87</v>
      </c>
      <c r="B6900" s="61" t="s">
        <v>88</v>
      </c>
      <c r="C6900" s="62">
        <v>2010</v>
      </c>
      <c r="D6900" s="61" t="s">
        <v>135</v>
      </c>
      <c r="E6900" s="62">
        <v>60</v>
      </c>
      <c r="F6900" s="62">
        <v>95018</v>
      </c>
      <c r="G6900" s="62">
        <v>17202</v>
      </c>
      <c r="H6900" s="62">
        <v>23.89</v>
      </c>
      <c r="I6900" s="62">
        <v>1583.63</v>
      </c>
      <c r="J6900" s="62">
        <v>88366.74</v>
      </c>
      <c r="K6900" s="62">
        <v>34308.44</v>
      </c>
      <c r="L6900" s="62">
        <v>22664</v>
      </c>
      <c r="M6900" s="62">
        <v>31.48</v>
      </c>
      <c r="N6900" s="62">
        <v>571.80999999999995</v>
      </c>
      <c r="O6900" s="62">
        <v>413735.75</v>
      </c>
      <c r="P6900" s="63"/>
      <c r="Q6900" s="63"/>
      <c r="R6900" s="63"/>
      <c r="S6900" s="63"/>
      <c r="T6900" s="63"/>
      <c r="U6900" s="63"/>
      <c r="V6900" s="63"/>
      <c r="W6900" s="63"/>
      <c r="X6900" s="63"/>
      <c r="Y6900" s="63"/>
      <c r="Z6900" s="62">
        <v>556609</v>
      </c>
      <c r="AA6900" s="62">
        <v>78045</v>
      </c>
      <c r="AB6900" s="62">
        <v>108.4</v>
      </c>
      <c r="AC6900" s="62">
        <v>9276.82</v>
      </c>
    </row>
    <row r="6901" spans="1:29" ht="45" x14ac:dyDescent="0.25">
      <c r="A6901" s="61" t="s">
        <v>109</v>
      </c>
      <c r="B6901" s="61" t="s">
        <v>110</v>
      </c>
      <c r="C6901" s="62">
        <v>2013</v>
      </c>
      <c r="D6901" s="61" t="s">
        <v>89</v>
      </c>
      <c r="E6901" s="62">
        <v>17</v>
      </c>
      <c r="F6901" s="62">
        <v>52507</v>
      </c>
      <c r="G6901" s="62">
        <v>12347</v>
      </c>
      <c r="H6901" s="62">
        <v>60.52</v>
      </c>
      <c r="I6901" s="62">
        <v>3088.65</v>
      </c>
      <c r="J6901" s="62">
        <v>48831.51</v>
      </c>
      <c r="K6901" s="62">
        <v>201</v>
      </c>
      <c r="L6901" s="62">
        <v>3411</v>
      </c>
      <c r="M6901" s="62">
        <v>16.72</v>
      </c>
      <c r="N6901" s="63"/>
      <c r="O6901" s="63"/>
      <c r="P6901" s="63"/>
      <c r="Q6901" s="63"/>
      <c r="R6901" s="63"/>
      <c r="S6901" s="63"/>
      <c r="T6901" s="63"/>
      <c r="U6901" s="63"/>
      <c r="V6901" s="63"/>
      <c r="W6901" s="63"/>
      <c r="X6901" s="63"/>
      <c r="Y6901" s="63"/>
      <c r="Z6901" s="62">
        <v>4073.26</v>
      </c>
      <c r="AA6901" s="62">
        <v>7482</v>
      </c>
      <c r="AB6901" s="62">
        <v>36.68</v>
      </c>
      <c r="AC6901" s="62">
        <v>239.6</v>
      </c>
    </row>
    <row r="6902" spans="1:29" x14ac:dyDescent="0.25">
      <c r="A6902" s="61" t="s">
        <v>81</v>
      </c>
      <c r="B6902" s="61" t="s">
        <v>82</v>
      </c>
      <c r="C6902" s="62">
        <v>2016</v>
      </c>
      <c r="D6902" s="61" t="s">
        <v>89</v>
      </c>
      <c r="E6902" s="62">
        <v>20</v>
      </c>
      <c r="F6902" s="62">
        <v>63332</v>
      </c>
      <c r="G6902" s="62">
        <v>11379</v>
      </c>
      <c r="H6902" s="62">
        <v>47.41</v>
      </c>
      <c r="I6902" s="62">
        <v>3166.6</v>
      </c>
      <c r="J6902" s="62">
        <v>58898.76</v>
      </c>
      <c r="K6902" s="62">
        <v>6214.94</v>
      </c>
      <c r="L6902" s="62">
        <v>6494</v>
      </c>
      <c r="M6902" s="62">
        <v>27.06</v>
      </c>
      <c r="N6902" s="62">
        <v>310.75</v>
      </c>
      <c r="O6902" s="62">
        <v>74947.87</v>
      </c>
      <c r="P6902" s="63"/>
      <c r="Q6902" s="63"/>
      <c r="R6902" s="63"/>
      <c r="S6902" s="63"/>
      <c r="T6902" s="63"/>
      <c r="U6902" s="63"/>
      <c r="V6902" s="63"/>
      <c r="W6902" s="63"/>
      <c r="X6902" s="63"/>
      <c r="Y6902" s="63"/>
      <c r="Z6902" s="62">
        <v>483</v>
      </c>
      <c r="AA6902" s="62">
        <v>3195</v>
      </c>
      <c r="AB6902" s="62">
        <v>13.31</v>
      </c>
      <c r="AC6902" s="62">
        <v>24.15</v>
      </c>
    </row>
    <row r="6903" spans="1:29" ht="30" x14ac:dyDescent="0.25">
      <c r="A6903" s="61" t="s">
        <v>180</v>
      </c>
      <c r="B6903" s="61" t="s">
        <v>181</v>
      </c>
      <c r="C6903" s="62">
        <v>2004</v>
      </c>
      <c r="D6903" s="61" t="s">
        <v>78</v>
      </c>
      <c r="E6903" s="62">
        <v>50</v>
      </c>
      <c r="F6903" s="62">
        <v>43600</v>
      </c>
      <c r="G6903" s="62">
        <v>2899</v>
      </c>
      <c r="H6903" s="62">
        <v>4.83</v>
      </c>
      <c r="I6903" s="62">
        <v>872</v>
      </c>
      <c r="J6903" s="62">
        <v>40548</v>
      </c>
      <c r="K6903" s="62">
        <v>7111.54</v>
      </c>
      <c r="L6903" s="62">
        <v>10226</v>
      </c>
      <c r="M6903" s="62">
        <v>17.04</v>
      </c>
      <c r="N6903" s="63"/>
      <c r="O6903" s="63"/>
      <c r="P6903" s="63"/>
      <c r="Q6903" s="63"/>
      <c r="R6903" s="63"/>
      <c r="S6903" s="63"/>
      <c r="T6903" s="63"/>
      <c r="U6903" s="63"/>
      <c r="V6903" s="63"/>
      <c r="W6903" s="63"/>
      <c r="X6903" s="63"/>
      <c r="Y6903" s="63"/>
      <c r="Z6903" s="62">
        <v>0.65</v>
      </c>
      <c r="AA6903" s="62">
        <v>3825</v>
      </c>
      <c r="AB6903" s="62">
        <v>6.38</v>
      </c>
      <c r="AC6903" s="62">
        <v>0.01</v>
      </c>
    </row>
    <row r="6904" spans="1:29" ht="30" x14ac:dyDescent="0.25">
      <c r="A6904" s="61" t="s">
        <v>227</v>
      </c>
      <c r="B6904" s="61" t="s">
        <v>228</v>
      </c>
      <c r="C6904" s="62">
        <v>2005</v>
      </c>
      <c r="D6904" s="61" t="s">
        <v>89</v>
      </c>
      <c r="E6904" s="62">
        <v>50</v>
      </c>
      <c r="F6904" s="62">
        <v>315360</v>
      </c>
      <c r="G6904" s="62">
        <v>27581</v>
      </c>
      <c r="H6904" s="62">
        <v>45.97</v>
      </c>
      <c r="I6904" s="62">
        <v>6307.2</v>
      </c>
      <c r="J6904" s="62">
        <v>293284.8</v>
      </c>
      <c r="K6904" s="62">
        <v>446183</v>
      </c>
      <c r="L6904" s="62">
        <v>28605</v>
      </c>
      <c r="M6904" s="62">
        <v>47.68</v>
      </c>
      <c r="N6904" s="62">
        <v>8923.66</v>
      </c>
      <c r="O6904" s="62">
        <v>5380654.6500000004</v>
      </c>
      <c r="P6904" s="63"/>
      <c r="Q6904" s="63"/>
      <c r="R6904" s="63"/>
      <c r="S6904" s="63"/>
      <c r="T6904" s="63"/>
      <c r="U6904" s="63"/>
      <c r="V6904" s="63"/>
      <c r="W6904" s="63"/>
      <c r="X6904" s="63"/>
      <c r="Y6904" s="63"/>
      <c r="Z6904" s="62">
        <v>159.44</v>
      </c>
      <c r="AA6904" s="62">
        <v>7932</v>
      </c>
      <c r="AB6904" s="62">
        <v>13.22</v>
      </c>
      <c r="AC6904" s="62">
        <v>3.19</v>
      </c>
    </row>
    <row r="6905" spans="1:29" x14ac:dyDescent="0.25">
      <c r="A6905" s="61" t="s">
        <v>251</v>
      </c>
      <c r="B6905" s="61" t="s">
        <v>252</v>
      </c>
      <c r="C6905" s="62">
        <v>2010</v>
      </c>
      <c r="D6905" s="61" t="s">
        <v>78</v>
      </c>
      <c r="E6905" s="62">
        <v>40</v>
      </c>
      <c r="F6905" s="62">
        <v>143200</v>
      </c>
      <c r="G6905" s="62">
        <v>25743</v>
      </c>
      <c r="H6905" s="62">
        <v>53.63</v>
      </c>
      <c r="I6905" s="62">
        <v>3580</v>
      </c>
      <c r="J6905" s="62">
        <v>133176</v>
      </c>
      <c r="K6905" s="62">
        <v>21370.51</v>
      </c>
      <c r="L6905" s="62">
        <v>34927</v>
      </c>
      <c r="M6905" s="62">
        <v>72.760000000000005</v>
      </c>
      <c r="N6905" s="62">
        <v>534.26</v>
      </c>
      <c r="O6905" s="62">
        <v>257713.44</v>
      </c>
      <c r="P6905" s="63"/>
      <c r="Q6905" s="63"/>
      <c r="R6905" s="63"/>
      <c r="S6905" s="63"/>
      <c r="T6905" s="63"/>
      <c r="U6905" s="63"/>
      <c r="V6905" s="63"/>
      <c r="W6905" s="63"/>
      <c r="X6905" s="63"/>
      <c r="Y6905" s="63"/>
      <c r="Z6905" s="62">
        <v>836</v>
      </c>
      <c r="AA6905" s="62">
        <v>8413</v>
      </c>
      <c r="AB6905" s="62">
        <v>17.53</v>
      </c>
      <c r="AC6905" s="62">
        <v>20.9</v>
      </c>
    </row>
    <row r="6906" spans="1:29" x14ac:dyDescent="0.25">
      <c r="A6906" s="61" t="s">
        <v>107</v>
      </c>
      <c r="B6906" s="61" t="s">
        <v>108</v>
      </c>
      <c r="C6906" s="62">
        <v>2012</v>
      </c>
      <c r="D6906" s="61" t="s">
        <v>86</v>
      </c>
      <c r="E6906" s="62">
        <v>68</v>
      </c>
      <c r="F6906" s="62">
        <v>56223</v>
      </c>
      <c r="G6906" s="62">
        <v>10621</v>
      </c>
      <c r="H6906" s="62">
        <v>13.02</v>
      </c>
      <c r="I6906" s="62">
        <v>826.81</v>
      </c>
      <c r="J6906" s="62">
        <v>52287.39</v>
      </c>
      <c r="K6906" s="62">
        <v>57299.71</v>
      </c>
      <c r="L6906" s="62">
        <v>75357</v>
      </c>
      <c r="M6906" s="62">
        <v>92.35</v>
      </c>
      <c r="N6906" s="62">
        <v>842.64</v>
      </c>
      <c r="O6906" s="62">
        <v>690994.38</v>
      </c>
      <c r="P6906" s="63"/>
      <c r="Q6906" s="63"/>
      <c r="R6906" s="63"/>
      <c r="S6906" s="63"/>
      <c r="T6906" s="63"/>
      <c r="U6906" s="63"/>
      <c r="V6906" s="63"/>
      <c r="W6906" s="63"/>
      <c r="X6906" s="63"/>
      <c r="Y6906" s="63"/>
      <c r="Z6906" s="62">
        <v>0</v>
      </c>
      <c r="AA6906" s="62">
        <v>36244</v>
      </c>
      <c r="AB6906" s="62">
        <v>44.42</v>
      </c>
      <c r="AC6906" s="62">
        <v>0</v>
      </c>
    </row>
    <row r="6907" spans="1:29" ht="30" x14ac:dyDescent="0.25">
      <c r="A6907" s="61" t="s">
        <v>348</v>
      </c>
      <c r="B6907" s="61" t="s">
        <v>349</v>
      </c>
      <c r="C6907" s="62">
        <v>2011</v>
      </c>
      <c r="D6907" s="61" t="s">
        <v>419</v>
      </c>
      <c r="E6907" s="62">
        <v>4</v>
      </c>
      <c r="F6907" s="63"/>
      <c r="G6907" s="63"/>
      <c r="H6907" s="63"/>
      <c r="I6907" s="63"/>
      <c r="J6907" s="63"/>
      <c r="K6907" s="62">
        <v>0</v>
      </c>
      <c r="L6907" s="63"/>
      <c r="M6907" s="63"/>
      <c r="N6907" s="63"/>
      <c r="O6907" s="63"/>
      <c r="P6907" s="63"/>
      <c r="Q6907" s="63"/>
      <c r="R6907" s="63"/>
      <c r="S6907" s="63"/>
      <c r="T6907" s="63"/>
      <c r="U6907" s="63"/>
      <c r="V6907" s="63"/>
      <c r="W6907" s="63"/>
      <c r="X6907" s="63"/>
      <c r="Y6907" s="63"/>
      <c r="Z6907" s="62">
        <v>0</v>
      </c>
      <c r="AA6907" s="63"/>
      <c r="AB6907" s="63"/>
      <c r="AC6907" s="62">
        <v>0</v>
      </c>
    </row>
    <row r="6908" spans="1:29" ht="45" x14ac:dyDescent="0.25">
      <c r="A6908" s="61" t="s">
        <v>326</v>
      </c>
      <c r="B6908" s="61" t="s">
        <v>327</v>
      </c>
      <c r="C6908" s="62">
        <v>2011</v>
      </c>
      <c r="D6908" s="61" t="s">
        <v>99</v>
      </c>
      <c r="E6908" s="62">
        <v>72</v>
      </c>
      <c r="F6908" s="62">
        <v>860160</v>
      </c>
      <c r="G6908" s="62">
        <v>94060</v>
      </c>
      <c r="H6908" s="62">
        <v>108.87</v>
      </c>
      <c r="I6908" s="62">
        <v>11946.67</v>
      </c>
      <c r="J6908" s="62">
        <v>799948.80000000005</v>
      </c>
      <c r="K6908" s="62">
        <v>4663.43</v>
      </c>
      <c r="L6908" s="62">
        <v>7486</v>
      </c>
      <c r="M6908" s="62">
        <v>8.66</v>
      </c>
      <c r="N6908" s="63"/>
      <c r="O6908" s="63"/>
      <c r="P6908" s="63"/>
      <c r="Q6908" s="63"/>
      <c r="R6908" s="63"/>
      <c r="S6908" s="63"/>
      <c r="T6908" s="63"/>
      <c r="U6908" s="63"/>
      <c r="V6908" s="63"/>
      <c r="W6908" s="63"/>
      <c r="X6908" s="63"/>
      <c r="Y6908" s="63"/>
      <c r="Z6908" s="62">
        <v>326000</v>
      </c>
      <c r="AA6908" s="62">
        <v>30248</v>
      </c>
      <c r="AB6908" s="62">
        <v>35.01</v>
      </c>
      <c r="AC6908" s="62">
        <v>4527.78</v>
      </c>
    </row>
    <row r="6909" spans="1:29" x14ac:dyDescent="0.25">
      <c r="A6909" s="61" t="s">
        <v>332</v>
      </c>
      <c r="B6909" s="61" t="s">
        <v>333</v>
      </c>
      <c r="C6909" s="62">
        <v>2010</v>
      </c>
      <c r="D6909" s="61" t="s">
        <v>86</v>
      </c>
      <c r="E6909" s="62">
        <v>102</v>
      </c>
      <c r="F6909" s="62">
        <v>762752</v>
      </c>
      <c r="G6909" s="62">
        <v>112056</v>
      </c>
      <c r="H6909" s="62">
        <v>91.55</v>
      </c>
      <c r="I6909" s="62">
        <v>7477.96</v>
      </c>
      <c r="J6909" s="62">
        <v>709359.36</v>
      </c>
      <c r="K6909" s="62">
        <v>3848.69</v>
      </c>
      <c r="L6909" s="62">
        <v>5521</v>
      </c>
      <c r="M6909" s="62">
        <v>4.51</v>
      </c>
      <c r="N6909" s="62">
        <v>37.729999999999997</v>
      </c>
      <c r="O6909" s="62">
        <v>46412.51</v>
      </c>
      <c r="P6909" s="63"/>
      <c r="Q6909" s="63"/>
      <c r="R6909" s="63"/>
      <c r="S6909" s="63"/>
      <c r="T6909" s="63"/>
      <c r="U6909" s="63"/>
      <c r="V6909" s="63"/>
      <c r="W6909" s="63"/>
      <c r="X6909" s="63"/>
      <c r="Y6909" s="63"/>
      <c r="Z6909" s="62">
        <v>968425</v>
      </c>
      <c r="AA6909" s="62">
        <v>103031</v>
      </c>
      <c r="AB6909" s="62">
        <v>84.18</v>
      </c>
      <c r="AC6909" s="62">
        <v>9494.36</v>
      </c>
    </row>
    <row r="6910" spans="1:29" x14ac:dyDescent="0.25">
      <c r="A6910" s="61" t="s">
        <v>79</v>
      </c>
      <c r="B6910" s="61" t="s">
        <v>80</v>
      </c>
      <c r="C6910" s="62">
        <v>2011</v>
      </c>
      <c r="D6910" s="61" t="s">
        <v>373</v>
      </c>
      <c r="E6910" s="62">
        <v>8</v>
      </c>
      <c r="F6910" s="63"/>
      <c r="G6910" s="63"/>
      <c r="H6910" s="63"/>
      <c r="I6910" s="63"/>
      <c r="J6910" s="63"/>
      <c r="K6910" s="62">
        <v>0</v>
      </c>
      <c r="L6910" s="63"/>
      <c r="M6910" s="63"/>
      <c r="N6910" s="63"/>
      <c r="O6910" s="63"/>
      <c r="P6910" s="63"/>
      <c r="Q6910" s="63"/>
      <c r="R6910" s="63"/>
      <c r="S6910" s="63"/>
      <c r="T6910" s="63"/>
      <c r="U6910" s="63"/>
      <c r="V6910" s="63"/>
      <c r="W6910" s="63"/>
      <c r="X6910" s="63"/>
      <c r="Y6910" s="63"/>
      <c r="Z6910" s="62">
        <v>0</v>
      </c>
      <c r="AA6910" s="63"/>
      <c r="AB6910" s="63"/>
      <c r="AC6910" s="62">
        <v>0</v>
      </c>
    </row>
    <row r="6911" spans="1:29" ht="30" x14ac:dyDescent="0.25">
      <c r="A6911" s="61" t="s">
        <v>498</v>
      </c>
      <c r="B6911" s="61" t="s">
        <v>499</v>
      </c>
      <c r="C6911" s="62">
        <v>2005</v>
      </c>
      <c r="D6911" s="61" t="s">
        <v>175</v>
      </c>
      <c r="E6911" s="62">
        <v>8</v>
      </c>
      <c r="F6911" s="63"/>
      <c r="G6911" s="63"/>
      <c r="H6911" s="63"/>
      <c r="I6911" s="63"/>
      <c r="J6911" s="63"/>
      <c r="K6911" s="62">
        <v>0</v>
      </c>
      <c r="L6911" s="63"/>
      <c r="M6911" s="63"/>
      <c r="N6911" s="63"/>
      <c r="O6911" s="63"/>
      <c r="P6911" s="63"/>
      <c r="Q6911" s="63"/>
      <c r="R6911" s="63"/>
      <c r="S6911" s="63"/>
      <c r="T6911" s="63"/>
      <c r="U6911" s="63"/>
      <c r="V6911" s="63"/>
      <c r="W6911" s="63"/>
      <c r="X6911" s="63"/>
      <c r="Y6911" s="63"/>
      <c r="Z6911" s="62">
        <v>554.78</v>
      </c>
      <c r="AA6911" s="62">
        <v>3681</v>
      </c>
      <c r="AB6911" s="62">
        <v>38.340000000000003</v>
      </c>
      <c r="AC6911" s="62">
        <v>69.349999999999994</v>
      </c>
    </row>
    <row r="6912" spans="1:29" x14ac:dyDescent="0.25">
      <c r="A6912" s="61" t="s">
        <v>196</v>
      </c>
      <c r="B6912" s="61" t="s">
        <v>197</v>
      </c>
      <c r="C6912" s="62">
        <v>2017</v>
      </c>
      <c r="D6912" s="61" t="s">
        <v>72</v>
      </c>
      <c r="E6912" s="62">
        <v>32</v>
      </c>
      <c r="F6912" s="62">
        <v>247200</v>
      </c>
      <c r="G6912" s="62">
        <v>44219</v>
      </c>
      <c r="H6912" s="62">
        <v>115.15</v>
      </c>
      <c r="I6912" s="62">
        <v>7725</v>
      </c>
      <c r="J6912" s="62">
        <v>229896</v>
      </c>
      <c r="K6912" s="62">
        <v>0</v>
      </c>
      <c r="L6912" s="62">
        <v>0</v>
      </c>
      <c r="M6912" s="62">
        <v>0</v>
      </c>
      <c r="N6912" s="62">
        <v>0</v>
      </c>
      <c r="O6912" s="62">
        <v>0</v>
      </c>
      <c r="P6912" s="63"/>
      <c r="Q6912" s="63"/>
      <c r="R6912" s="63"/>
      <c r="S6912" s="63"/>
      <c r="T6912" s="63"/>
      <c r="U6912" s="63"/>
      <c r="V6912" s="63"/>
      <c r="W6912" s="63"/>
      <c r="X6912" s="63"/>
      <c r="Y6912" s="63"/>
      <c r="Z6912" s="62">
        <v>63522</v>
      </c>
      <c r="AA6912" s="62">
        <v>5520</v>
      </c>
      <c r="AB6912" s="62">
        <v>14.38</v>
      </c>
      <c r="AC6912" s="62">
        <v>1985.06</v>
      </c>
    </row>
    <row r="6913" spans="1:29" x14ac:dyDescent="0.25">
      <c r="A6913" s="61" t="s">
        <v>241</v>
      </c>
      <c r="B6913" s="61" t="s">
        <v>242</v>
      </c>
      <c r="C6913" s="62">
        <v>2007</v>
      </c>
      <c r="D6913" s="61" t="s">
        <v>94</v>
      </c>
      <c r="E6913" s="62">
        <v>13</v>
      </c>
      <c r="F6913" s="63"/>
      <c r="G6913" s="63"/>
      <c r="H6913" s="63"/>
      <c r="I6913" s="63"/>
      <c r="J6913" s="63"/>
      <c r="K6913" s="62">
        <v>0</v>
      </c>
      <c r="L6913" s="63"/>
      <c r="M6913" s="63"/>
      <c r="N6913" s="63"/>
      <c r="O6913" s="63"/>
      <c r="P6913" s="63"/>
      <c r="Q6913" s="63"/>
      <c r="R6913" s="63"/>
      <c r="S6913" s="63"/>
      <c r="T6913" s="63"/>
      <c r="U6913" s="63"/>
      <c r="V6913" s="63"/>
      <c r="W6913" s="63"/>
      <c r="X6913" s="63"/>
      <c r="Y6913" s="63"/>
      <c r="Z6913" s="62">
        <v>64788</v>
      </c>
      <c r="AA6913" s="62">
        <v>10616</v>
      </c>
      <c r="AB6913" s="62">
        <v>68.05</v>
      </c>
      <c r="AC6913" s="62">
        <v>4983.6899999999996</v>
      </c>
    </row>
    <row r="6914" spans="1:29" ht="30" x14ac:dyDescent="0.25">
      <c r="A6914" s="61" t="s">
        <v>509</v>
      </c>
      <c r="B6914" s="61" t="s">
        <v>510</v>
      </c>
      <c r="C6914" s="62">
        <v>2016</v>
      </c>
      <c r="D6914" s="61" t="s">
        <v>89</v>
      </c>
      <c r="E6914" s="62">
        <v>80</v>
      </c>
      <c r="F6914" s="62">
        <v>249467</v>
      </c>
      <c r="G6914" s="62">
        <v>45835</v>
      </c>
      <c r="H6914" s="62">
        <v>47.74</v>
      </c>
      <c r="I6914" s="62">
        <v>3118.34</v>
      </c>
      <c r="J6914" s="62">
        <v>232004.31</v>
      </c>
      <c r="K6914" s="62">
        <v>36574.199999999997</v>
      </c>
      <c r="L6914" s="62">
        <v>36162</v>
      </c>
      <c r="M6914" s="62">
        <v>37.67</v>
      </c>
      <c r="N6914" s="62">
        <v>457.18</v>
      </c>
      <c r="O6914" s="62">
        <v>441059.25</v>
      </c>
      <c r="P6914" s="63"/>
      <c r="Q6914" s="63"/>
      <c r="R6914" s="63"/>
      <c r="S6914" s="63"/>
      <c r="T6914" s="63"/>
      <c r="U6914" s="63"/>
      <c r="V6914" s="63"/>
      <c r="W6914" s="63"/>
      <c r="X6914" s="63"/>
      <c r="Y6914" s="63"/>
      <c r="Z6914" s="62">
        <v>3552</v>
      </c>
      <c r="AA6914" s="62">
        <v>42811</v>
      </c>
      <c r="AB6914" s="62">
        <v>44.59</v>
      </c>
      <c r="AC6914" s="62">
        <v>44.4</v>
      </c>
    </row>
    <row r="6915" spans="1:29" x14ac:dyDescent="0.25">
      <c r="A6915" s="61" t="s">
        <v>235</v>
      </c>
      <c r="B6915" s="61" t="s">
        <v>236</v>
      </c>
      <c r="C6915" s="62">
        <v>2003</v>
      </c>
      <c r="D6915" s="61" t="s">
        <v>72</v>
      </c>
      <c r="E6915" s="62">
        <v>80</v>
      </c>
      <c r="F6915" s="62">
        <v>195440</v>
      </c>
      <c r="G6915" s="62">
        <v>18093</v>
      </c>
      <c r="H6915" s="62">
        <v>18.850000000000001</v>
      </c>
      <c r="I6915" s="62">
        <v>2443</v>
      </c>
      <c r="J6915" s="62">
        <v>181759.2</v>
      </c>
      <c r="K6915" s="62">
        <v>24908.83</v>
      </c>
      <c r="L6915" s="62">
        <v>26487</v>
      </c>
      <c r="M6915" s="62">
        <v>27.59</v>
      </c>
      <c r="N6915" s="62">
        <v>311.36</v>
      </c>
      <c r="O6915" s="62">
        <v>300383.01</v>
      </c>
      <c r="P6915" s="63"/>
      <c r="Q6915" s="63"/>
      <c r="R6915" s="63"/>
      <c r="S6915" s="63"/>
      <c r="T6915" s="63"/>
      <c r="U6915" s="63"/>
      <c r="V6915" s="63"/>
      <c r="W6915" s="63"/>
      <c r="X6915" s="63"/>
      <c r="Y6915" s="63"/>
      <c r="Z6915" s="62">
        <v>280400</v>
      </c>
      <c r="AA6915" s="62">
        <v>4011</v>
      </c>
      <c r="AB6915" s="62">
        <v>4.18</v>
      </c>
      <c r="AC6915" s="62">
        <v>3505</v>
      </c>
    </row>
    <row r="6916" spans="1:29" x14ac:dyDescent="0.25">
      <c r="A6916" s="61" t="s">
        <v>229</v>
      </c>
      <c r="B6916" s="61" t="s">
        <v>230</v>
      </c>
      <c r="C6916" s="62">
        <v>2018</v>
      </c>
      <c r="D6916" s="61" t="s">
        <v>419</v>
      </c>
      <c r="E6916" s="62">
        <v>10</v>
      </c>
      <c r="F6916" s="63"/>
      <c r="G6916" s="63"/>
      <c r="H6916" s="63"/>
      <c r="I6916" s="63"/>
      <c r="J6916" s="63"/>
      <c r="K6916" s="62">
        <v>0</v>
      </c>
      <c r="L6916" s="63"/>
      <c r="M6916" s="63"/>
      <c r="N6916" s="63"/>
      <c r="O6916" s="63"/>
      <c r="P6916" s="63"/>
      <c r="Q6916" s="63"/>
      <c r="R6916" s="63"/>
      <c r="S6916" s="63"/>
      <c r="T6916" s="63"/>
      <c r="U6916" s="63"/>
      <c r="V6916" s="63"/>
      <c r="W6916" s="63"/>
      <c r="X6916" s="63"/>
      <c r="Y6916" s="63"/>
      <c r="Z6916" s="62">
        <v>17000</v>
      </c>
      <c r="AA6916" s="62">
        <v>645</v>
      </c>
      <c r="AB6916" s="62">
        <v>5.38</v>
      </c>
      <c r="AC6916" s="62">
        <v>1700</v>
      </c>
    </row>
    <row r="6917" spans="1:29" ht="30" x14ac:dyDescent="0.25">
      <c r="A6917" s="61" t="s">
        <v>255</v>
      </c>
      <c r="B6917" s="61" t="s">
        <v>256</v>
      </c>
      <c r="C6917" s="62">
        <v>2014</v>
      </c>
      <c r="D6917" s="61" t="s">
        <v>226</v>
      </c>
      <c r="E6917" s="62">
        <v>120</v>
      </c>
      <c r="F6917" s="62">
        <v>880840</v>
      </c>
      <c r="G6917" s="62">
        <v>152965</v>
      </c>
      <c r="H6917" s="62">
        <v>106.23</v>
      </c>
      <c r="I6917" s="62">
        <v>7340.33</v>
      </c>
      <c r="J6917" s="62">
        <v>819181.2</v>
      </c>
      <c r="K6917" s="62">
        <v>0</v>
      </c>
      <c r="L6917" s="63"/>
      <c r="M6917" s="63"/>
      <c r="N6917" s="63"/>
      <c r="O6917" s="63"/>
      <c r="P6917" s="63"/>
      <c r="Q6917" s="63"/>
      <c r="R6917" s="63"/>
      <c r="S6917" s="63"/>
      <c r="T6917" s="63"/>
      <c r="U6917" s="63"/>
      <c r="V6917" s="63"/>
      <c r="W6917" s="63"/>
      <c r="X6917" s="63"/>
      <c r="Y6917" s="63"/>
      <c r="Z6917" s="62">
        <v>5485</v>
      </c>
      <c r="AA6917" s="62">
        <v>108957</v>
      </c>
      <c r="AB6917" s="62">
        <v>75.66</v>
      </c>
      <c r="AC6917" s="62">
        <v>45.71</v>
      </c>
    </row>
    <row r="6918" spans="1:29" ht="30" x14ac:dyDescent="0.25">
      <c r="A6918" s="61" t="s">
        <v>122</v>
      </c>
      <c r="B6918" s="61" t="s">
        <v>123</v>
      </c>
      <c r="C6918" s="62">
        <v>2009</v>
      </c>
      <c r="D6918" s="61" t="s">
        <v>89</v>
      </c>
      <c r="E6918" s="62">
        <v>60</v>
      </c>
      <c r="F6918" s="62">
        <v>192982</v>
      </c>
      <c r="G6918" s="62">
        <v>29205</v>
      </c>
      <c r="H6918" s="62">
        <v>40.56</v>
      </c>
      <c r="I6918" s="62">
        <v>3216.37</v>
      </c>
      <c r="J6918" s="62">
        <v>179473.26</v>
      </c>
      <c r="K6918" s="62">
        <v>30237</v>
      </c>
      <c r="L6918" s="62">
        <v>54743</v>
      </c>
      <c r="M6918" s="62">
        <v>76.03</v>
      </c>
      <c r="N6918" s="62">
        <v>503.95</v>
      </c>
      <c r="O6918" s="62">
        <v>364637.05</v>
      </c>
      <c r="P6918" s="63"/>
      <c r="Q6918" s="63"/>
      <c r="R6918" s="63"/>
      <c r="S6918" s="63"/>
      <c r="T6918" s="63"/>
      <c r="U6918" s="63"/>
      <c r="V6918" s="63"/>
      <c r="W6918" s="63"/>
      <c r="X6918" s="63"/>
      <c r="Y6918" s="63"/>
      <c r="Z6918" s="62">
        <v>2028.74</v>
      </c>
      <c r="AA6918" s="62">
        <v>19888</v>
      </c>
      <c r="AB6918" s="62">
        <v>27.62</v>
      </c>
      <c r="AC6918" s="62">
        <v>33.81</v>
      </c>
    </row>
    <row r="6919" spans="1:29" ht="45" x14ac:dyDescent="0.25">
      <c r="A6919" s="61" t="s">
        <v>326</v>
      </c>
      <c r="B6919" s="61" t="s">
        <v>327</v>
      </c>
      <c r="C6919" s="62">
        <v>2008</v>
      </c>
      <c r="D6919" s="61" t="s">
        <v>75</v>
      </c>
      <c r="E6919" s="62">
        <v>4</v>
      </c>
      <c r="F6919" s="62">
        <v>25068</v>
      </c>
      <c r="G6919" s="62">
        <v>6583</v>
      </c>
      <c r="H6919" s="62">
        <v>137.15</v>
      </c>
      <c r="I6919" s="62">
        <v>6267</v>
      </c>
      <c r="J6919" s="62">
        <v>23313.24</v>
      </c>
      <c r="K6919" s="62">
        <v>0</v>
      </c>
      <c r="L6919" s="63"/>
      <c r="M6919" s="63"/>
      <c r="N6919" s="63"/>
      <c r="O6919" s="63"/>
      <c r="P6919" s="63"/>
      <c r="Q6919" s="63"/>
      <c r="R6919" s="63"/>
      <c r="S6919" s="63"/>
      <c r="T6919" s="63"/>
      <c r="U6919" s="62">
        <v>1901</v>
      </c>
      <c r="V6919" s="62">
        <v>5714</v>
      </c>
      <c r="W6919" s="62">
        <v>119.04</v>
      </c>
      <c r="X6919" s="62">
        <v>475</v>
      </c>
      <c r="Y6919" s="62">
        <v>42551.98</v>
      </c>
      <c r="Z6919" s="62">
        <v>26.4</v>
      </c>
      <c r="AA6919" s="62">
        <v>15660</v>
      </c>
      <c r="AB6919" s="62">
        <v>326.25</v>
      </c>
      <c r="AC6919" s="62">
        <v>6.6</v>
      </c>
    </row>
    <row r="6920" spans="1:29" x14ac:dyDescent="0.25">
      <c r="A6920" s="61" t="s">
        <v>456</v>
      </c>
      <c r="B6920" s="61" t="s">
        <v>457</v>
      </c>
      <c r="C6920" s="62">
        <v>2014</v>
      </c>
      <c r="D6920" s="61" t="s">
        <v>78</v>
      </c>
      <c r="E6920" s="62">
        <v>80</v>
      </c>
      <c r="F6920" s="62">
        <v>1055120</v>
      </c>
      <c r="G6920" s="62">
        <v>181712</v>
      </c>
      <c r="H6920" s="62">
        <v>189.28</v>
      </c>
      <c r="I6920" s="62">
        <v>13189</v>
      </c>
      <c r="J6920" s="62">
        <v>981261.6</v>
      </c>
      <c r="K6920" s="62">
        <v>0</v>
      </c>
      <c r="L6920" s="63"/>
      <c r="M6920" s="63"/>
      <c r="N6920" s="63"/>
      <c r="O6920" s="63"/>
      <c r="P6920" s="63"/>
      <c r="Q6920" s="63"/>
      <c r="R6920" s="63"/>
      <c r="S6920" s="63"/>
      <c r="T6920" s="63"/>
      <c r="U6920" s="63"/>
      <c r="V6920" s="63"/>
      <c r="W6920" s="63"/>
      <c r="X6920" s="63"/>
      <c r="Y6920" s="63"/>
      <c r="Z6920" s="62">
        <v>1034313</v>
      </c>
      <c r="AA6920" s="62">
        <v>188622</v>
      </c>
      <c r="AB6920" s="62">
        <v>196.48</v>
      </c>
      <c r="AC6920" s="62">
        <v>12928.91</v>
      </c>
    </row>
    <row r="6921" spans="1:29" x14ac:dyDescent="0.25">
      <c r="A6921" s="61" t="s">
        <v>475</v>
      </c>
      <c r="B6921" s="61" t="s">
        <v>476</v>
      </c>
      <c r="C6921" s="62">
        <v>2007</v>
      </c>
      <c r="D6921" s="61" t="s">
        <v>477</v>
      </c>
      <c r="E6921" s="62">
        <v>20</v>
      </c>
      <c r="F6921" s="62">
        <v>99720</v>
      </c>
      <c r="G6921" s="62">
        <v>16679</v>
      </c>
      <c r="H6921" s="62">
        <v>69.5</v>
      </c>
      <c r="I6921" s="62">
        <v>4986</v>
      </c>
      <c r="J6921" s="62">
        <v>92739.6</v>
      </c>
      <c r="K6921" s="62">
        <v>5005.82</v>
      </c>
      <c r="L6921" s="62">
        <v>9228</v>
      </c>
      <c r="M6921" s="62">
        <v>38.450000000000003</v>
      </c>
      <c r="N6921" s="62">
        <v>250.29</v>
      </c>
      <c r="O6921" s="62">
        <v>60366.68</v>
      </c>
      <c r="P6921" s="63"/>
      <c r="Q6921" s="63"/>
      <c r="R6921" s="63"/>
      <c r="S6921" s="63"/>
      <c r="T6921" s="63"/>
      <c r="U6921" s="63"/>
      <c r="V6921" s="63"/>
      <c r="W6921" s="63"/>
      <c r="X6921" s="63"/>
      <c r="Y6921" s="63"/>
      <c r="Z6921" s="62">
        <v>58370</v>
      </c>
      <c r="AA6921" s="62">
        <v>1453</v>
      </c>
      <c r="AB6921" s="62">
        <v>6.05</v>
      </c>
      <c r="AC6921" s="62">
        <v>2918.5</v>
      </c>
    </row>
    <row r="6922" spans="1:29" x14ac:dyDescent="0.25">
      <c r="A6922" s="61" t="s">
        <v>263</v>
      </c>
      <c r="B6922" s="61" t="s">
        <v>264</v>
      </c>
      <c r="C6922" s="62">
        <v>2010</v>
      </c>
      <c r="D6922" s="61" t="s">
        <v>75</v>
      </c>
      <c r="E6922" s="62">
        <v>3</v>
      </c>
      <c r="F6922" s="63"/>
      <c r="G6922" s="63"/>
      <c r="H6922" s="63"/>
      <c r="I6922" s="63"/>
      <c r="J6922" s="63"/>
      <c r="K6922" s="62">
        <v>0</v>
      </c>
      <c r="L6922" s="63"/>
      <c r="M6922" s="63"/>
      <c r="N6922" s="63"/>
      <c r="O6922" s="63"/>
      <c r="P6922" s="63"/>
      <c r="Q6922" s="63"/>
      <c r="R6922" s="63"/>
      <c r="S6922" s="63"/>
      <c r="T6922" s="63"/>
      <c r="U6922" s="63"/>
      <c r="V6922" s="63"/>
      <c r="W6922" s="63"/>
      <c r="X6922" s="63"/>
      <c r="Y6922" s="63"/>
      <c r="Z6922" s="62">
        <v>10600</v>
      </c>
      <c r="AA6922" s="62">
        <v>1587</v>
      </c>
      <c r="AB6922" s="62">
        <v>44.08</v>
      </c>
      <c r="AC6922" s="62">
        <v>3533.33</v>
      </c>
    </row>
    <row r="6923" spans="1:29" x14ac:dyDescent="0.25">
      <c r="A6923" s="61" t="s">
        <v>130</v>
      </c>
      <c r="B6923" s="61" t="s">
        <v>131</v>
      </c>
      <c r="C6923" s="62">
        <v>2014</v>
      </c>
      <c r="D6923" s="61" t="s">
        <v>226</v>
      </c>
      <c r="E6923" s="62">
        <v>50</v>
      </c>
      <c r="F6923" s="62">
        <v>510800</v>
      </c>
      <c r="G6923" s="62">
        <v>63545</v>
      </c>
      <c r="H6923" s="62">
        <v>105.91</v>
      </c>
      <c r="I6923" s="62">
        <v>10216</v>
      </c>
      <c r="J6923" s="62">
        <v>475044</v>
      </c>
      <c r="K6923" s="62">
        <v>0</v>
      </c>
      <c r="L6923" s="63"/>
      <c r="M6923" s="63"/>
      <c r="N6923" s="63"/>
      <c r="O6923" s="63"/>
      <c r="P6923" s="63"/>
      <c r="Q6923" s="63"/>
      <c r="R6923" s="63"/>
      <c r="S6923" s="63"/>
      <c r="T6923" s="63"/>
      <c r="U6923" s="63"/>
      <c r="V6923" s="63"/>
      <c r="W6923" s="63"/>
      <c r="X6923" s="63"/>
      <c r="Y6923" s="63"/>
      <c r="Z6923" s="62">
        <v>2630</v>
      </c>
      <c r="AA6923" s="62">
        <v>16222</v>
      </c>
      <c r="AB6923" s="62">
        <v>27.04</v>
      </c>
      <c r="AC6923" s="62">
        <v>52.6</v>
      </c>
    </row>
    <row r="6924" spans="1:29" x14ac:dyDescent="0.25">
      <c r="A6924" s="61" t="s">
        <v>369</v>
      </c>
      <c r="B6924" s="61" t="s">
        <v>370</v>
      </c>
      <c r="C6924" s="62">
        <v>2005</v>
      </c>
      <c r="D6924" s="61" t="s">
        <v>78</v>
      </c>
      <c r="E6924" s="62">
        <v>64</v>
      </c>
      <c r="F6924" s="62">
        <v>603525</v>
      </c>
      <c r="G6924" s="62">
        <v>70012</v>
      </c>
      <c r="H6924" s="62">
        <v>91.16</v>
      </c>
      <c r="I6924" s="62">
        <v>9430.08</v>
      </c>
      <c r="J6924" s="62">
        <v>561278.25</v>
      </c>
      <c r="K6924" s="62">
        <v>0</v>
      </c>
      <c r="L6924" s="63"/>
      <c r="M6924" s="63"/>
      <c r="N6924" s="63"/>
      <c r="O6924" s="63"/>
      <c r="P6924" s="63"/>
      <c r="Q6924" s="63"/>
      <c r="R6924" s="63"/>
      <c r="S6924" s="63"/>
      <c r="T6924" s="63"/>
      <c r="U6924" s="63"/>
      <c r="V6924" s="63"/>
      <c r="W6924" s="63"/>
      <c r="X6924" s="63"/>
      <c r="Y6924" s="63"/>
      <c r="Z6924" s="62">
        <v>2974.6</v>
      </c>
      <c r="AA6924" s="62">
        <v>10492</v>
      </c>
      <c r="AB6924" s="62">
        <v>13.66</v>
      </c>
      <c r="AC6924" s="62">
        <v>46.48</v>
      </c>
    </row>
    <row r="6925" spans="1:29" ht="45" x14ac:dyDescent="0.25">
      <c r="A6925" s="61" t="s">
        <v>214</v>
      </c>
      <c r="B6925" s="61" t="s">
        <v>215</v>
      </c>
      <c r="C6925" s="62">
        <v>2008</v>
      </c>
      <c r="D6925" s="61" t="s">
        <v>150</v>
      </c>
      <c r="E6925" s="62">
        <v>6</v>
      </c>
      <c r="F6925" s="62">
        <v>0</v>
      </c>
      <c r="G6925" s="62">
        <v>0</v>
      </c>
      <c r="H6925" s="62">
        <v>0</v>
      </c>
      <c r="I6925" s="62">
        <v>0</v>
      </c>
      <c r="J6925" s="62">
        <v>0</v>
      </c>
      <c r="K6925" s="62">
        <v>0</v>
      </c>
      <c r="L6925" s="62">
        <v>0</v>
      </c>
      <c r="M6925" s="62">
        <v>0</v>
      </c>
      <c r="N6925" s="63"/>
      <c r="O6925" s="63"/>
      <c r="P6925" s="63"/>
      <c r="Q6925" s="63"/>
      <c r="R6925" s="63"/>
      <c r="S6925" s="63"/>
      <c r="T6925" s="63"/>
      <c r="U6925" s="63"/>
      <c r="V6925" s="63"/>
      <c r="W6925" s="63"/>
      <c r="X6925" s="63"/>
      <c r="Y6925" s="63"/>
      <c r="Z6925" s="62">
        <v>0</v>
      </c>
      <c r="AA6925" s="63"/>
      <c r="AB6925" s="63"/>
      <c r="AC6925" s="62">
        <v>0</v>
      </c>
    </row>
    <row r="6926" spans="1:29" x14ac:dyDescent="0.25">
      <c r="A6926" s="61" t="s">
        <v>196</v>
      </c>
      <c r="B6926" s="61" t="s">
        <v>197</v>
      </c>
      <c r="C6926" s="62">
        <v>2017</v>
      </c>
      <c r="D6926" s="61" t="s">
        <v>135</v>
      </c>
      <c r="E6926" s="62">
        <v>100</v>
      </c>
      <c r="F6926" s="62">
        <v>85287</v>
      </c>
      <c r="G6926" s="62">
        <v>18488</v>
      </c>
      <c r="H6926" s="62">
        <v>15.41</v>
      </c>
      <c r="I6926" s="62">
        <v>852.87</v>
      </c>
      <c r="J6926" s="62">
        <v>79316.91</v>
      </c>
      <c r="K6926" s="62">
        <v>87276.43</v>
      </c>
      <c r="L6926" s="62">
        <v>120573</v>
      </c>
      <c r="M6926" s="62">
        <v>100.48</v>
      </c>
      <c r="N6926" s="62">
        <v>872.76</v>
      </c>
      <c r="O6926" s="62">
        <v>1052492.6599999999</v>
      </c>
      <c r="P6926" s="63"/>
      <c r="Q6926" s="63"/>
      <c r="R6926" s="63"/>
      <c r="S6926" s="63"/>
      <c r="T6926" s="63"/>
      <c r="U6926" s="63"/>
      <c r="V6926" s="63"/>
      <c r="W6926" s="63"/>
      <c r="X6926" s="63"/>
      <c r="Y6926" s="63"/>
      <c r="Z6926" s="62">
        <v>581000</v>
      </c>
      <c r="AA6926" s="62">
        <v>38408</v>
      </c>
      <c r="AB6926" s="62">
        <v>32.01</v>
      </c>
      <c r="AC6926" s="62">
        <v>5810</v>
      </c>
    </row>
    <row r="6927" spans="1:29" ht="30" x14ac:dyDescent="0.25">
      <c r="A6927" s="61" t="s">
        <v>171</v>
      </c>
      <c r="B6927" s="61" t="s">
        <v>172</v>
      </c>
      <c r="C6927" s="62">
        <v>2014</v>
      </c>
      <c r="D6927" s="61" t="s">
        <v>150</v>
      </c>
      <c r="E6927" s="62">
        <v>7</v>
      </c>
      <c r="F6927" s="62">
        <v>14329</v>
      </c>
      <c r="G6927" s="62">
        <v>2366</v>
      </c>
      <c r="H6927" s="62">
        <v>28.17</v>
      </c>
      <c r="I6927" s="62">
        <v>2047</v>
      </c>
      <c r="J6927" s="62">
        <v>13325.97</v>
      </c>
      <c r="K6927" s="62">
        <v>3220.17</v>
      </c>
      <c r="L6927" s="62">
        <v>4511</v>
      </c>
      <c r="M6927" s="62">
        <v>53.7</v>
      </c>
      <c r="N6927" s="63"/>
      <c r="O6927" s="63"/>
      <c r="P6927" s="63"/>
      <c r="Q6927" s="63"/>
      <c r="R6927" s="63"/>
      <c r="S6927" s="63"/>
      <c r="T6927" s="63"/>
      <c r="U6927" s="63"/>
      <c r="V6927" s="63"/>
      <c r="W6927" s="63"/>
      <c r="X6927" s="63"/>
      <c r="Y6927" s="63"/>
      <c r="Z6927" s="62">
        <v>502</v>
      </c>
      <c r="AA6927" s="62">
        <v>2878</v>
      </c>
      <c r="AB6927" s="62">
        <v>34.26</v>
      </c>
      <c r="AC6927" s="62">
        <v>71.709999999999994</v>
      </c>
    </row>
    <row r="6928" spans="1:29" x14ac:dyDescent="0.25">
      <c r="A6928" s="61" t="s">
        <v>442</v>
      </c>
      <c r="B6928" s="61" t="s">
        <v>443</v>
      </c>
      <c r="C6928" s="62">
        <v>2011</v>
      </c>
      <c r="D6928" s="61" t="s">
        <v>99</v>
      </c>
      <c r="E6928" s="62">
        <v>60</v>
      </c>
      <c r="F6928" s="62">
        <v>867160</v>
      </c>
      <c r="G6928" s="62">
        <v>122892</v>
      </c>
      <c r="H6928" s="62">
        <v>170.68</v>
      </c>
      <c r="I6928" s="62">
        <v>14452.67</v>
      </c>
      <c r="J6928" s="62">
        <v>806458.8</v>
      </c>
      <c r="K6928" s="62">
        <v>0</v>
      </c>
      <c r="L6928" s="63"/>
      <c r="M6928" s="63"/>
      <c r="N6928" s="63"/>
      <c r="O6928" s="63"/>
      <c r="P6928" s="63"/>
      <c r="Q6928" s="63"/>
      <c r="R6928" s="63"/>
      <c r="S6928" s="63"/>
      <c r="T6928" s="63"/>
      <c r="U6928" s="63"/>
      <c r="V6928" s="63"/>
      <c r="W6928" s="63"/>
      <c r="X6928" s="63"/>
      <c r="Y6928" s="63"/>
      <c r="Z6928" s="62">
        <v>3039.97</v>
      </c>
      <c r="AA6928" s="62">
        <v>13536</v>
      </c>
      <c r="AB6928" s="62">
        <v>18.8</v>
      </c>
      <c r="AC6928" s="62">
        <v>50.67</v>
      </c>
    </row>
    <row r="6929" spans="1:29" ht="30" x14ac:dyDescent="0.25">
      <c r="A6929" s="61" t="s">
        <v>283</v>
      </c>
      <c r="B6929" s="61" t="s">
        <v>284</v>
      </c>
      <c r="C6929" s="62">
        <v>2008</v>
      </c>
      <c r="D6929" s="61" t="s">
        <v>75</v>
      </c>
      <c r="E6929" s="62">
        <v>3</v>
      </c>
      <c r="F6929" s="62">
        <v>13012</v>
      </c>
      <c r="G6929" s="62">
        <v>2500</v>
      </c>
      <c r="H6929" s="62">
        <v>69.44</v>
      </c>
      <c r="I6929" s="62">
        <v>4337.33</v>
      </c>
      <c r="J6929" s="62">
        <v>12101.16</v>
      </c>
      <c r="K6929" s="62">
        <v>3982.54</v>
      </c>
      <c r="L6929" s="62">
        <v>6472</v>
      </c>
      <c r="M6929" s="62">
        <v>179.78</v>
      </c>
      <c r="N6929" s="62">
        <v>1327.51</v>
      </c>
      <c r="O6929" s="62">
        <v>48026.66</v>
      </c>
      <c r="P6929" s="63"/>
      <c r="Q6929" s="63"/>
      <c r="R6929" s="63"/>
      <c r="S6929" s="63"/>
      <c r="T6929" s="63"/>
      <c r="U6929" s="63"/>
      <c r="V6929" s="63"/>
      <c r="W6929" s="63"/>
      <c r="X6929" s="63"/>
      <c r="Y6929" s="63"/>
      <c r="Z6929" s="62">
        <v>0</v>
      </c>
      <c r="AA6929" s="63"/>
      <c r="AB6929" s="63"/>
      <c r="AC6929" s="62">
        <v>0</v>
      </c>
    </row>
    <row r="6930" spans="1:29" x14ac:dyDescent="0.25">
      <c r="A6930" s="61" t="s">
        <v>192</v>
      </c>
      <c r="B6930" s="61" t="s">
        <v>193</v>
      </c>
      <c r="C6930" s="62">
        <v>2010</v>
      </c>
      <c r="D6930" s="61" t="s">
        <v>75</v>
      </c>
      <c r="E6930" s="62">
        <v>7</v>
      </c>
      <c r="F6930" s="62">
        <v>6613</v>
      </c>
      <c r="G6930" s="62">
        <v>1642</v>
      </c>
      <c r="H6930" s="62">
        <v>19.55</v>
      </c>
      <c r="I6930" s="62">
        <v>944.71</v>
      </c>
      <c r="J6930" s="62">
        <v>6150.09</v>
      </c>
      <c r="K6930" s="62">
        <v>288.14</v>
      </c>
      <c r="L6930" s="62">
        <v>594</v>
      </c>
      <c r="M6930" s="62">
        <v>7.07</v>
      </c>
      <c r="N6930" s="62">
        <v>41.16</v>
      </c>
      <c r="O6930" s="62">
        <v>3474.73</v>
      </c>
      <c r="P6930" s="63"/>
      <c r="Q6930" s="63"/>
      <c r="R6930" s="63"/>
      <c r="S6930" s="63"/>
      <c r="T6930" s="63"/>
      <c r="U6930" s="63"/>
      <c r="V6930" s="63"/>
      <c r="W6930" s="63"/>
      <c r="X6930" s="63"/>
      <c r="Y6930" s="63"/>
      <c r="Z6930" s="62">
        <v>0</v>
      </c>
      <c r="AA6930" s="62">
        <v>1309</v>
      </c>
      <c r="AB6930" s="62">
        <v>15.58</v>
      </c>
      <c r="AC6930" s="62">
        <v>0</v>
      </c>
    </row>
    <row r="6931" spans="1:29" x14ac:dyDescent="0.25">
      <c r="A6931" s="61" t="s">
        <v>424</v>
      </c>
      <c r="B6931" s="61" t="s">
        <v>425</v>
      </c>
      <c r="C6931" s="62">
        <v>2009</v>
      </c>
      <c r="D6931" s="61" t="s">
        <v>75</v>
      </c>
      <c r="E6931" s="62">
        <v>8</v>
      </c>
      <c r="F6931" s="62">
        <v>5263</v>
      </c>
      <c r="G6931" s="62">
        <v>1059</v>
      </c>
      <c r="H6931" s="62">
        <v>11.03</v>
      </c>
      <c r="I6931" s="62">
        <v>657.88</v>
      </c>
      <c r="J6931" s="62">
        <v>4894.59</v>
      </c>
      <c r="K6931" s="62">
        <v>0</v>
      </c>
      <c r="L6931" s="63"/>
      <c r="M6931" s="63"/>
      <c r="N6931" s="63"/>
      <c r="O6931" s="63"/>
      <c r="P6931" s="63"/>
      <c r="Q6931" s="63"/>
      <c r="R6931" s="63"/>
      <c r="S6931" s="63"/>
      <c r="T6931" s="63"/>
      <c r="U6931" s="63"/>
      <c r="V6931" s="63"/>
      <c r="W6931" s="63"/>
      <c r="X6931" s="63"/>
      <c r="Y6931" s="63"/>
      <c r="Z6931" s="62">
        <v>55000</v>
      </c>
      <c r="AA6931" s="62">
        <v>3482</v>
      </c>
      <c r="AB6931" s="62">
        <v>36.270000000000003</v>
      </c>
      <c r="AC6931" s="62">
        <v>6875</v>
      </c>
    </row>
    <row r="6932" spans="1:29" ht="30" x14ac:dyDescent="0.25">
      <c r="A6932" s="61" t="s">
        <v>176</v>
      </c>
      <c r="B6932" s="61" t="s">
        <v>177</v>
      </c>
      <c r="C6932" s="62">
        <v>2015</v>
      </c>
      <c r="D6932" s="61" t="s">
        <v>89</v>
      </c>
      <c r="E6932" s="62">
        <v>116</v>
      </c>
      <c r="F6932" s="62">
        <v>1217764</v>
      </c>
      <c r="G6932" s="62">
        <v>161804</v>
      </c>
      <c r="H6932" s="62">
        <v>116.24</v>
      </c>
      <c r="I6932" s="62">
        <v>10497.97</v>
      </c>
      <c r="J6932" s="62">
        <v>1132520.52</v>
      </c>
      <c r="K6932" s="62">
        <v>958.29</v>
      </c>
      <c r="L6932" s="62">
        <v>2234</v>
      </c>
      <c r="M6932" s="62">
        <v>1.6</v>
      </c>
      <c r="N6932" s="62">
        <v>8.26</v>
      </c>
      <c r="O6932" s="62">
        <v>11556.34</v>
      </c>
      <c r="P6932" s="63"/>
      <c r="Q6932" s="63"/>
      <c r="R6932" s="63"/>
      <c r="S6932" s="63"/>
      <c r="T6932" s="63"/>
      <c r="U6932" s="63"/>
      <c r="V6932" s="63"/>
      <c r="W6932" s="63"/>
      <c r="X6932" s="63"/>
      <c r="Y6932" s="63"/>
      <c r="Z6932" s="62">
        <v>2650</v>
      </c>
      <c r="AA6932" s="62">
        <v>19983</v>
      </c>
      <c r="AB6932" s="62">
        <v>14.36</v>
      </c>
      <c r="AC6932" s="62">
        <v>22.84</v>
      </c>
    </row>
    <row r="6933" spans="1:29" x14ac:dyDescent="0.25">
      <c r="A6933" s="61" t="s">
        <v>163</v>
      </c>
      <c r="B6933" s="61" t="s">
        <v>164</v>
      </c>
      <c r="C6933" s="62">
        <v>2005</v>
      </c>
      <c r="D6933" s="61" t="s">
        <v>89</v>
      </c>
      <c r="E6933" s="62">
        <v>36</v>
      </c>
      <c r="F6933" s="62">
        <v>356760</v>
      </c>
      <c r="G6933" s="62">
        <v>40468</v>
      </c>
      <c r="H6933" s="62">
        <v>93.68</v>
      </c>
      <c r="I6933" s="62">
        <v>9910</v>
      </c>
      <c r="J6933" s="62">
        <v>331786.8</v>
      </c>
      <c r="K6933" s="62">
        <v>0</v>
      </c>
      <c r="L6933" s="63"/>
      <c r="M6933" s="63"/>
      <c r="N6933" s="63"/>
      <c r="O6933" s="63"/>
      <c r="P6933" s="63"/>
      <c r="Q6933" s="63"/>
      <c r="R6933" s="63"/>
      <c r="S6933" s="63"/>
      <c r="T6933" s="63"/>
      <c r="U6933" s="63"/>
      <c r="V6933" s="63"/>
      <c r="W6933" s="63"/>
      <c r="X6933" s="63"/>
      <c r="Y6933" s="63"/>
      <c r="Z6933" s="62">
        <v>150065</v>
      </c>
      <c r="AA6933" s="62">
        <v>8786</v>
      </c>
      <c r="AB6933" s="62">
        <v>20.34</v>
      </c>
      <c r="AC6933" s="62">
        <v>4168.47</v>
      </c>
    </row>
    <row r="6934" spans="1:29" ht="30" x14ac:dyDescent="0.25">
      <c r="A6934" s="61" t="s">
        <v>269</v>
      </c>
      <c r="B6934" s="61" t="s">
        <v>270</v>
      </c>
      <c r="C6934" s="62">
        <v>2005</v>
      </c>
      <c r="D6934" s="61" t="s">
        <v>226</v>
      </c>
      <c r="E6934" s="62">
        <v>59</v>
      </c>
      <c r="F6934" s="62">
        <v>804900</v>
      </c>
      <c r="G6934" s="62">
        <v>81005</v>
      </c>
      <c r="H6934" s="62">
        <v>114.41</v>
      </c>
      <c r="I6934" s="62">
        <v>13642.37</v>
      </c>
      <c r="J6934" s="62">
        <v>748557</v>
      </c>
      <c r="K6934" s="62">
        <v>2790.49</v>
      </c>
      <c r="L6934" s="62">
        <v>3944</v>
      </c>
      <c r="M6934" s="62">
        <v>5.57</v>
      </c>
      <c r="N6934" s="62">
        <v>47.3</v>
      </c>
      <c r="O6934" s="62">
        <v>33651.410000000003</v>
      </c>
      <c r="P6934" s="63"/>
      <c r="Q6934" s="63"/>
      <c r="R6934" s="63"/>
      <c r="S6934" s="63"/>
      <c r="T6934" s="63"/>
      <c r="U6934" s="63"/>
      <c r="V6934" s="63"/>
      <c r="W6934" s="63"/>
      <c r="X6934" s="63"/>
      <c r="Y6934" s="63"/>
      <c r="Z6934" s="62">
        <v>137600</v>
      </c>
      <c r="AA6934" s="62">
        <v>4040</v>
      </c>
      <c r="AB6934" s="62">
        <v>5.71</v>
      </c>
      <c r="AC6934" s="62">
        <v>2332.1999999999998</v>
      </c>
    </row>
    <row r="6935" spans="1:29" x14ac:dyDescent="0.25">
      <c r="A6935" s="61" t="s">
        <v>371</v>
      </c>
      <c r="B6935" s="61" t="s">
        <v>372</v>
      </c>
      <c r="C6935" s="62">
        <v>2017</v>
      </c>
      <c r="D6935" s="61" t="s">
        <v>94</v>
      </c>
      <c r="E6935" s="62">
        <v>12</v>
      </c>
      <c r="F6935" s="62">
        <v>161</v>
      </c>
      <c r="G6935" s="62">
        <v>49</v>
      </c>
      <c r="H6935" s="62">
        <v>0.34</v>
      </c>
      <c r="I6935" s="62">
        <v>13.42</v>
      </c>
      <c r="J6935" s="62">
        <v>149.72999999999999</v>
      </c>
      <c r="K6935" s="62">
        <v>0</v>
      </c>
      <c r="L6935" s="63"/>
      <c r="M6935" s="63"/>
      <c r="N6935" s="63"/>
      <c r="O6935" s="63"/>
      <c r="P6935" s="63"/>
      <c r="Q6935" s="63"/>
      <c r="R6935" s="63"/>
      <c r="S6935" s="63"/>
      <c r="T6935" s="63"/>
      <c r="U6935" s="63"/>
      <c r="V6935" s="63"/>
      <c r="W6935" s="63"/>
      <c r="X6935" s="63"/>
      <c r="Y6935" s="63"/>
      <c r="Z6935" s="62">
        <v>90900</v>
      </c>
      <c r="AA6935" s="62">
        <v>4941</v>
      </c>
      <c r="AB6935" s="62">
        <v>34.31</v>
      </c>
      <c r="AC6935" s="62">
        <v>7575</v>
      </c>
    </row>
    <row r="6936" spans="1:29" x14ac:dyDescent="0.25">
      <c r="A6936" s="61" t="s">
        <v>424</v>
      </c>
      <c r="B6936" s="61" t="s">
        <v>425</v>
      </c>
      <c r="C6936" s="62">
        <v>2016</v>
      </c>
      <c r="D6936" s="61" t="s">
        <v>78</v>
      </c>
      <c r="E6936" s="62">
        <v>56</v>
      </c>
      <c r="F6936" s="62">
        <v>483680</v>
      </c>
      <c r="G6936" s="62">
        <v>92036</v>
      </c>
      <c r="H6936" s="62">
        <v>136.96</v>
      </c>
      <c r="I6936" s="62">
        <v>8637.14</v>
      </c>
      <c r="J6936" s="62">
        <v>449822.4</v>
      </c>
      <c r="K6936" s="62">
        <v>0</v>
      </c>
      <c r="L6936" s="63"/>
      <c r="M6936" s="63"/>
      <c r="N6936" s="63"/>
      <c r="O6936" s="63"/>
      <c r="P6936" s="63"/>
      <c r="Q6936" s="63"/>
      <c r="R6936" s="63"/>
      <c r="S6936" s="63"/>
      <c r="T6936" s="63"/>
      <c r="U6936" s="63"/>
      <c r="V6936" s="63"/>
      <c r="W6936" s="63"/>
      <c r="X6936" s="63"/>
      <c r="Y6936" s="63"/>
      <c r="Z6936" s="62">
        <v>141000</v>
      </c>
      <c r="AA6936" s="62">
        <v>13170</v>
      </c>
      <c r="AB6936" s="62">
        <v>19.600000000000001</v>
      </c>
      <c r="AC6936" s="62">
        <v>2517.86</v>
      </c>
    </row>
    <row r="6937" spans="1:29" x14ac:dyDescent="0.25">
      <c r="A6937" s="61" t="s">
        <v>260</v>
      </c>
      <c r="B6937" s="61" t="s">
        <v>261</v>
      </c>
      <c r="C6937" s="62">
        <v>2003</v>
      </c>
      <c r="D6937" s="61" t="s">
        <v>262</v>
      </c>
      <c r="E6937" s="62">
        <v>42</v>
      </c>
      <c r="F6937" s="62">
        <v>118860</v>
      </c>
      <c r="G6937" s="62">
        <v>14359</v>
      </c>
      <c r="H6937" s="62">
        <v>28.49</v>
      </c>
      <c r="I6937" s="62">
        <v>2830</v>
      </c>
      <c r="J6937" s="62">
        <v>110539.8</v>
      </c>
      <c r="K6937" s="62">
        <v>5170</v>
      </c>
      <c r="L6937" s="62">
        <v>3339</v>
      </c>
      <c r="M6937" s="62">
        <v>6.63</v>
      </c>
      <c r="N6937" s="62">
        <v>123.1</v>
      </c>
      <c r="O6937" s="62">
        <v>62346.58</v>
      </c>
      <c r="P6937" s="63"/>
      <c r="Q6937" s="63"/>
      <c r="R6937" s="63"/>
      <c r="S6937" s="63"/>
      <c r="T6937" s="63"/>
      <c r="U6937" s="63"/>
      <c r="V6937" s="63"/>
      <c r="W6937" s="63"/>
      <c r="X6937" s="63"/>
      <c r="Y6937" s="63"/>
      <c r="Z6937" s="62">
        <v>1021</v>
      </c>
      <c r="AA6937" s="62">
        <v>6860</v>
      </c>
      <c r="AB6937" s="62">
        <v>13.61</v>
      </c>
      <c r="AC6937" s="62">
        <v>24.31</v>
      </c>
    </row>
    <row r="6938" spans="1:29" x14ac:dyDescent="0.25">
      <c r="A6938" s="61" t="s">
        <v>532</v>
      </c>
      <c r="B6938" s="61" t="s">
        <v>533</v>
      </c>
      <c r="C6938" s="62">
        <v>2016</v>
      </c>
      <c r="D6938" s="61" t="s">
        <v>78</v>
      </c>
      <c r="E6938" s="62">
        <v>64</v>
      </c>
      <c r="F6938" s="62">
        <v>580650</v>
      </c>
      <c r="G6938" s="62">
        <v>94293</v>
      </c>
      <c r="H6938" s="62">
        <v>122.78</v>
      </c>
      <c r="I6938" s="62">
        <v>9072.66</v>
      </c>
      <c r="J6938" s="62">
        <v>540004.5</v>
      </c>
      <c r="K6938" s="62">
        <v>0</v>
      </c>
      <c r="L6938" s="63"/>
      <c r="M6938" s="63"/>
      <c r="N6938" s="63"/>
      <c r="O6938" s="63"/>
      <c r="P6938" s="63"/>
      <c r="Q6938" s="63"/>
      <c r="R6938" s="63"/>
      <c r="S6938" s="63"/>
      <c r="T6938" s="63"/>
      <c r="U6938" s="63"/>
      <c r="V6938" s="63"/>
      <c r="W6938" s="63"/>
      <c r="X6938" s="63"/>
      <c r="Y6938" s="63"/>
      <c r="Z6938" s="62">
        <v>1575.89</v>
      </c>
      <c r="AA6938" s="62">
        <v>32582</v>
      </c>
      <c r="AB6938" s="62">
        <v>42.42</v>
      </c>
      <c r="AC6938" s="62">
        <v>24.62</v>
      </c>
    </row>
    <row r="6939" spans="1:29" x14ac:dyDescent="0.25">
      <c r="A6939" s="61" t="s">
        <v>383</v>
      </c>
      <c r="B6939" s="61" t="s">
        <v>384</v>
      </c>
      <c r="C6939" s="62">
        <v>2018</v>
      </c>
      <c r="D6939" s="61" t="s">
        <v>78</v>
      </c>
      <c r="E6939" s="62">
        <v>52</v>
      </c>
      <c r="F6939" s="62">
        <v>296400</v>
      </c>
      <c r="G6939" s="62">
        <v>55352</v>
      </c>
      <c r="H6939" s="62">
        <v>88.71</v>
      </c>
      <c r="I6939" s="62">
        <v>5700</v>
      </c>
      <c r="J6939" s="62">
        <v>275652</v>
      </c>
      <c r="K6939" s="62">
        <v>0</v>
      </c>
      <c r="L6939" s="63"/>
      <c r="M6939" s="63"/>
      <c r="N6939" s="63"/>
      <c r="O6939" s="63"/>
      <c r="P6939" s="63"/>
      <c r="Q6939" s="63"/>
      <c r="R6939" s="63"/>
      <c r="S6939" s="63"/>
      <c r="T6939" s="63"/>
      <c r="U6939" s="63"/>
      <c r="V6939" s="63"/>
      <c r="W6939" s="63"/>
      <c r="X6939" s="63"/>
      <c r="Y6939" s="63"/>
      <c r="Z6939" s="62">
        <v>1086.83</v>
      </c>
      <c r="AA6939" s="62">
        <v>2321</v>
      </c>
      <c r="AB6939" s="62">
        <v>3.72</v>
      </c>
      <c r="AC6939" s="62">
        <v>20.9</v>
      </c>
    </row>
    <row r="6940" spans="1:29" x14ac:dyDescent="0.25">
      <c r="A6940" s="61" t="s">
        <v>229</v>
      </c>
      <c r="B6940" s="61" t="s">
        <v>230</v>
      </c>
      <c r="C6940" s="62">
        <v>2009</v>
      </c>
      <c r="D6940" s="61" t="s">
        <v>78</v>
      </c>
      <c r="E6940" s="62">
        <v>68</v>
      </c>
      <c r="F6940" s="62">
        <v>211773</v>
      </c>
      <c r="G6940" s="62">
        <v>32362</v>
      </c>
      <c r="H6940" s="62">
        <v>39.659999999999997</v>
      </c>
      <c r="I6940" s="62">
        <v>3114.31</v>
      </c>
      <c r="J6940" s="62">
        <v>196948.89</v>
      </c>
      <c r="K6940" s="62">
        <v>41782.74</v>
      </c>
      <c r="L6940" s="62">
        <v>58046</v>
      </c>
      <c r="M6940" s="62">
        <v>71.13</v>
      </c>
      <c r="N6940" s="62">
        <v>614.45000000000005</v>
      </c>
      <c r="O6940" s="62">
        <v>503870.54</v>
      </c>
      <c r="P6940" s="63"/>
      <c r="Q6940" s="63"/>
      <c r="R6940" s="63"/>
      <c r="S6940" s="63"/>
      <c r="T6940" s="63"/>
      <c r="U6940" s="63"/>
      <c r="V6940" s="63"/>
      <c r="W6940" s="63"/>
      <c r="X6940" s="63"/>
      <c r="Y6940" s="63"/>
      <c r="Z6940" s="62">
        <v>835266</v>
      </c>
      <c r="AA6940" s="62">
        <v>22121</v>
      </c>
      <c r="AB6940" s="62">
        <v>27.11</v>
      </c>
      <c r="AC6940" s="62">
        <v>12283.32</v>
      </c>
    </row>
    <row r="6941" spans="1:29" x14ac:dyDescent="0.25">
      <c r="A6941" s="61" t="s">
        <v>389</v>
      </c>
      <c r="B6941" s="61" t="s">
        <v>390</v>
      </c>
      <c r="C6941" s="62">
        <v>2017</v>
      </c>
      <c r="D6941" s="61" t="s">
        <v>75</v>
      </c>
      <c r="E6941" s="62">
        <v>14</v>
      </c>
      <c r="F6941" s="62">
        <v>875</v>
      </c>
      <c r="G6941" s="62">
        <v>397</v>
      </c>
      <c r="H6941" s="62">
        <v>2.36</v>
      </c>
      <c r="I6941" s="62">
        <v>62.5</v>
      </c>
      <c r="J6941" s="62">
        <v>813.75</v>
      </c>
      <c r="K6941" s="62">
        <v>0</v>
      </c>
      <c r="L6941" s="63"/>
      <c r="M6941" s="63"/>
      <c r="N6941" s="63"/>
      <c r="O6941" s="63"/>
      <c r="P6941" s="63"/>
      <c r="Q6941" s="63"/>
      <c r="R6941" s="63"/>
      <c r="S6941" s="63"/>
      <c r="T6941" s="63"/>
      <c r="U6941" s="63"/>
      <c r="V6941" s="63"/>
      <c r="W6941" s="63"/>
      <c r="X6941" s="63"/>
      <c r="Y6941" s="63"/>
      <c r="Z6941" s="62">
        <v>1640</v>
      </c>
      <c r="AA6941" s="62">
        <v>6969</v>
      </c>
      <c r="AB6941" s="62">
        <v>41.48</v>
      </c>
      <c r="AC6941" s="62">
        <v>117.14</v>
      </c>
    </row>
    <row r="6942" spans="1:29" ht="30" x14ac:dyDescent="0.25">
      <c r="A6942" s="61" t="s">
        <v>165</v>
      </c>
      <c r="B6942" s="61" t="s">
        <v>166</v>
      </c>
      <c r="C6942" s="62">
        <v>2017</v>
      </c>
      <c r="D6942" s="61" t="s">
        <v>75</v>
      </c>
      <c r="E6942" s="62">
        <v>4</v>
      </c>
      <c r="F6942" s="62">
        <v>28</v>
      </c>
      <c r="G6942" s="62">
        <v>73</v>
      </c>
      <c r="H6942" s="62">
        <v>1.52</v>
      </c>
      <c r="I6942" s="62">
        <v>7</v>
      </c>
      <c r="J6942" s="62">
        <v>26.04</v>
      </c>
      <c r="K6942" s="62">
        <v>0</v>
      </c>
      <c r="L6942" s="63"/>
      <c r="M6942" s="63"/>
      <c r="N6942" s="63"/>
      <c r="O6942" s="63"/>
      <c r="P6942" s="63"/>
      <c r="Q6942" s="63"/>
      <c r="R6942" s="63"/>
      <c r="S6942" s="63"/>
      <c r="T6942" s="63"/>
      <c r="U6942" s="63"/>
      <c r="V6942" s="63"/>
      <c r="W6942" s="63"/>
      <c r="X6942" s="63"/>
      <c r="Y6942" s="63"/>
      <c r="Z6942" s="62">
        <v>0.41</v>
      </c>
      <c r="AA6942" s="62">
        <v>3335</v>
      </c>
      <c r="AB6942" s="62">
        <v>69.48</v>
      </c>
      <c r="AC6942" s="62">
        <v>0.1</v>
      </c>
    </row>
    <row r="6943" spans="1:29" ht="30" x14ac:dyDescent="0.25">
      <c r="A6943" s="61" t="s">
        <v>180</v>
      </c>
      <c r="B6943" s="61" t="s">
        <v>181</v>
      </c>
      <c r="C6943" s="62">
        <v>2015</v>
      </c>
      <c r="D6943" s="61" t="s">
        <v>86</v>
      </c>
      <c r="E6943" s="62">
        <v>75</v>
      </c>
      <c r="F6943" s="62">
        <v>25379</v>
      </c>
      <c r="G6943" s="62">
        <v>4053</v>
      </c>
      <c r="H6943" s="62">
        <v>4.5</v>
      </c>
      <c r="I6943" s="62">
        <v>338.39</v>
      </c>
      <c r="J6943" s="62">
        <v>23602.47</v>
      </c>
      <c r="K6943" s="62">
        <v>637.25</v>
      </c>
      <c r="L6943" s="62">
        <v>878</v>
      </c>
      <c r="M6943" s="62">
        <v>0.98</v>
      </c>
      <c r="N6943" s="62">
        <v>8.5</v>
      </c>
      <c r="O6943" s="62">
        <v>7684.73</v>
      </c>
      <c r="P6943" s="63"/>
      <c r="Q6943" s="63"/>
      <c r="R6943" s="63"/>
      <c r="S6943" s="63"/>
      <c r="T6943" s="63"/>
      <c r="U6943" s="63"/>
      <c r="V6943" s="63"/>
      <c r="W6943" s="63"/>
      <c r="X6943" s="63"/>
      <c r="Y6943" s="63"/>
      <c r="Z6943" s="62">
        <v>4532</v>
      </c>
      <c r="AA6943" s="62">
        <v>52307</v>
      </c>
      <c r="AB6943" s="62">
        <v>58.12</v>
      </c>
      <c r="AC6943" s="62">
        <v>60.43</v>
      </c>
    </row>
    <row r="6944" spans="1:29" ht="30" x14ac:dyDescent="0.25">
      <c r="A6944" s="61" t="s">
        <v>138</v>
      </c>
      <c r="B6944" s="61" t="s">
        <v>139</v>
      </c>
      <c r="C6944" s="62">
        <v>2016</v>
      </c>
      <c r="D6944" s="61" t="s">
        <v>226</v>
      </c>
      <c r="E6944" s="62">
        <v>24</v>
      </c>
      <c r="F6944" s="62">
        <v>95040</v>
      </c>
      <c r="G6944" s="62">
        <v>20232</v>
      </c>
      <c r="H6944" s="62">
        <v>70.25</v>
      </c>
      <c r="I6944" s="62">
        <v>3960</v>
      </c>
      <c r="J6944" s="62">
        <v>88387.199999999997</v>
      </c>
      <c r="K6944" s="62">
        <v>6253.15</v>
      </c>
      <c r="L6944" s="62">
        <v>6071</v>
      </c>
      <c r="M6944" s="62">
        <v>21.08</v>
      </c>
      <c r="N6944" s="62">
        <v>260.55</v>
      </c>
      <c r="O6944" s="62">
        <v>75408.639999999999</v>
      </c>
      <c r="P6944" s="63"/>
      <c r="Q6944" s="63"/>
      <c r="R6944" s="63"/>
      <c r="S6944" s="63"/>
      <c r="T6944" s="63"/>
      <c r="U6944" s="63"/>
      <c r="V6944" s="63"/>
      <c r="W6944" s="63"/>
      <c r="X6944" s="63"/>
      <c r="Y6944" s="63"/>
      <c r="Z6944" s="62">
        <v>61700</v>
      </c>
      <c r="AA6944" s="62">
        <v>7694</v>
      </c>
      <c r="AB6944" s="62">
        <v>26.72</v>
      </c>
      <c r="AC6944" s="62">
        <v>2570.83</v>
      </c>
    </row>
    <row r="6945" spans="1:29" x14ac:dyDescent="0.25">
      <c r="A6945" s="61" t="s">
        <v>208</v>
      </c>
      <c r="B6945" s="61" t="s">
        <v>209</v>
      </c>
      <c r="C6945" s="62">
        <v>2007</v>
      </c>
      <c r="D6945" s="61" t="s">
        <v>419</v>
      </c>
      <c r="E6945" s="62">
        <v>8</v>
      </c>
      <c r="F6945" s="62">
        <v>193</v>
      </c>
      <c r="G6945" s="62">
        <v>21</v>
      </c>
      <c r="H6945" s="62">
        <v>0.22</v>
      </c>
      <c r="I6945" s="62">
        <v>24.13</v>
      </c>
      <c r="J6945" s="62">
        <v>179.49</v>
      </c>
      <c r="K6945" s="62">
        <v>0</v>
      </c>
      <c r="L6945" s="62">
        <v>0</v>
      </c>
      <c r="M6945" s="62">
        <v>0</v>
      </c>
      <c r="N6945" s="63"/>
      <c r="O6945" s="63"/>
      <c r="P6945" s="63"/>
      <c r="Q6945" s="63"/>
      <c r="R6945" s="63"/>
      <c r="S6945" s="63"/>
      <c r="T6945" s="63"/>
      <c r="U6945" s="63"/>
      <c r="V6945" s="63"/>
      <c r="W6945" s="63"/>
      <c r="X6945" s="63"/>
      <c r="Y6945" s="63"/>
      <c r="Z6945" s="62">
        <v>0</v>
      </c>
      <c r="AA6945" s="62">
        <v>144</v>
      </c>
      <c r="AB6945" s="62">
        <v>1.5</v>
      </c>
      <c r="AC6945" s="62">
        <v>0</v>
      </c>
    </row>
    <row r="6946" spans="1:29" ht="45" x14ac:dyDescent="0.25">
      <c r="A6946" s="61" t="s">
        <v>326</v>
      </c>
      <c r="B6946" s="61" t="s">
        <v>327</v>
      </c>
      <c r="C6946" s="62">
        <v>2015</v>
      </c>
      <c r="D6946" s="61" t="s">
        <v>75</v>
      </c>
      <c r="E6946" s="62">
        <v>4</v>
      </c>
      <c r="F6946" s="62">
        <v>25295</v>
      </c>
      <c r="G6946" s="62">
        <v>4375</v>
      </c>
      <c r="H6946" s="62">
        <v>91.15</v>
      </c>
      <c r="I6946" s="62">
        <v>6323.75</v>
      </c>
      <c r="J6946" s="62">
        <v>23524.35</v>
      </c>
      <c r="K6946" s="62">
        <v>0</v>
      </c>
      <c r="L6946" s="63"/>
      <c r="M6946" s="63"/>
      <c r="N6946" s="63"/>
      <c r="O6946" s="63"/>
      <c r="P6946" s="63"/>
      <c r="Q6946" s="63"/>
      <c r="R6946" s="63"/>
      <c r="S6946" s="63"/>
      <c r="T6946" s="63"/>
      <c r="U6946" s="62">
        <v>2143</v>
      </c>
      <c r="V6946" s="62">
        <v>5248</v>
      </c>
      <c r="W6946" s="62">
        <v>109.33</v>
      </c>
      <c r="X6946" s="62">
        <v>535</v>
      </c>
      <c r="Y6946" s="62">
        <v>47968.91</v>
      </c>
      <c r="Z6946" s="62">
        <v>25600</v>
      </c>
      <c r="AA6946" s="62">
        <v>2384</v>
      </c>
      <c r="AB6946" s="62">
        <v>49.67</v>
      </c>
      <c r="AC6946" s="62">
        <v>6400</v>
      </c>
    </row>
    <row r="6947" spans="1:29" x14ac:dyDescent="0.25">
      <c r="A6947" s="61" t="s">
        <v>212</v>
      </c>
      <c r="B6947" s="61" t="s">
        <v>213</v>
      </c>
      <c r="C6947" s="62">
        <v>2007</v>
      </c>
      <c r="D6947" s="61" t="s">
        <v>72</v>
      </c>
      <c r="E6947" s="62">
        <v>44</v>
      </c>
      <c r="F6947" s="62">
        <v>72928</v>
      </c>
      <c r="G6947" s="62">
        <v>12886</v>
      </c>
      <c r="H6947" s="62">
        <v>24.41</v>
      </c>
      <c r="I6947" s="62">
        <v>1657.45</v>
      </c>
      <c r="J6947" s="62">
        <v>67823.039999999994</v>
      </c>
      <c r="K6947" s="62">
        <v>24450.05</v>
      </c>
      <c r="L6947" s="62">
        <v>20487</v>
      </c>
      <c r="M6947" s="62">
        <v>38.799999999999997</v>
      </c>
      <c r="N6947" s="63"/>
      <c r="O6947" s="63"/>
      <c r="P6947" s="63"/>
      <c r="Q6947" s="63"/>
      <c r="R6947" s="63"/>
      <c r="S6947" s="63"/>
      <c r="T6947" s="63"/>
      <c r="U6947" s="63"/>
      <c r="V6947" s="63"/>
      <c r="W6947" s="63"/>
      <c r="X6947" s="63"/>
      <c r="Y6947" s="63"/>
      <c r="Z6947" s="62">
        <v>91560</v>
      </c>
      <c r="AA6947" s="62">
        <v>5853</v>
      </c>
      <c r="AB6947" s="62">
        <v>11.09</v>
      </c>
      <c r="AC6947" s="62">
        <v>2080.91</v>
      </c>
    </row>
    <row r="6948" spans="1:29" ht="30" x14ac:dyDescent="0.25">
      <c r="A6948" s="61" t="s">
        <v>169</v>
      </c>
      <c r="B6948" s="61" t="s">
        <v>170</v>
      </c>
      <c r="C6948" s="62">
        <v>2012</v>
      </c>
      <c r="D6948" s="61" t="s">
        <v>75</v>
      </c>
      <c r="E6948" s="62">
        <v>4</v>
      </c>
      <c r="F6948" s="62">
        <v>439</v>
      </c>
      <c r="G6948" s="62">
        <v>322</v>
      </c>
      <c r="H6948" s="62">
        <v>6.71</v>
      </c>
      <c r="I6948" s="62">
        <v>109.75</v>
      </c>
      <c r="J6948" s="62">
        <v>408.27</v>
      </c>
      <c r="K6948" s="62">
        <v>222.11</v>
      </c>
      <c r="L6948" s="62">
        <v>376</v>
      </c>
      <c r="M6948" s="62">
        <v>7.83</v>
      </c>
      <c r="N6948" s="62">
        <v>55.53</v>
      </c>
      <c r="O6948" s="62">
        <v>2678.54</v>
      </c>
      <c r="P6948" s="63"/>
      <c r="Q6948" s="63"/>
      <c r="R6948" s="63"/>
      <c r="S6948" s="63"/>
      <c r="T6948" s="63"/>
      <c r="U6948" s="63"/>
      <c r="V6948" s="63"/>
      <c r="W6948" s="63"/>
      <c r="X6948" s="63"/>
      <c r="Y6948" s="63"/>
      <c r="Z6948" s="62">
        <v>269.23</v>
      </c>
      <c r="AA6948" s="62">
        <v>4561</v>
      </c>
      <c r="AB6948" s="62">
        <v>95.02</v>
      </c>
      <c r="AC6948" s="62">
        <v>67.31</v>
      </c>
    </row>
    <row r="6949" spans="1:29" x14ac:dyDescent="0.25">
      <c r="A6949" s="61" t="s">
        <v>442</v>
      </c>
      <c r="B6949" s="61" t="s">
        <v>443</v>
      </c>
      <c r="C6949" s="62">
        <v>2018</v>
      </c>
      <c r="D6949" s="61" t="s">
        <v>99</v>
      </c>
      <c r="E6949" s="62">
        <v>60</v>
      </c>
      <c r="F6949" s="62">
        <v>375575</v>
      </c>
      <c r="G6949" s="62">
        <v>56566</v>
      </c>
      <c r="H6949" s="62">
        <v>78.56</v>
      </c>
      <c r="I6949" s="62">
        <v>6259.58</v>
      </c>
      <c r="J6949" s="62">
        <v>349284.75</v>
      </c>
      <c r="K6949" s="62">
        <v>0</v>
      </c>
      <c r="L6949" s="63"/>
      <c r="M6949" s="63"/>
      <c r="N6949" s="63"/>
      <c r="O6949" s="63"/>
      <c r="P6949" s="63"/>
      <c r="Q6949" s="63"/>
      <c r="R6949" s="63"/>
      <c r="S6949" s="63"/>
      <c r="T6949" s="63"/>
      <c r="U6949" s="63"/>
      <c r="V6949" s="63"/>
      <c r="W6949" s="63"/>
      <c r="X6949" s="63"/>
      <c r="Y6949" s="63"/>
      <c r="Z6949" s="62">
        <v>0</v>
      </c>
      <c r="AA6949" s="63"/>
      <c r="AB6949" s="63"/>
      <c r="AC6949" s="62">
        <v>0</v>
      </c>
    </row>
    <row r="6950" spans="1:29" x14ac:dyDescent="0.25">
      <c r="A6950" s="61" t="s">
        <v>409</v>
      </c>
      <c r="B6950" s="61" t="s">
        <v>410</v>
      </c>
      <c r="C6950" s="62">
        <v>2018</v>
      </c>
      <c r="D6950" s="61" t="s">
        <v>75</v>
      </c>
      <c r="E6950" s="62">
        <v>6</v>
      </c>
      <c r="F6950" s="63"/>
      <c r="G6950" s="63"/>
      <c r="H6950" s="63"/>
      <c r="I6950" s="63"/>
      <c r="J6950" s="63"/>
      <c r="K6950" s="62">
        <v>0</v>
      </c>
      <c r="L6950" s="63"/>
      <c r="M6950" s="63"/>
      <c r="N6950" s="63"/>
      <c r="O6950" s="63"/>
      <c r="P6950" s="63"/>
      <c r="Q6950" s="63"/>
      <c r="R6950" s="63"/>
      <c r="S6950" s="63"/>
      <c r="T6950" s="63"/>
      <c r="U6950" s="63"/>
      <c r="V6950" s="63"/>
      <c r="W6950" s="63"/>
      <c r="X6950" s="63"/>
      <c r="Y6950" s="63"/>
      <c r="Z6950" s="62">
        <v>380.99</v>
      </c>
      <c r="AA6950" s="62">
        <v>2356</v>
      </c>
      <c r="AB6950" s="62">
        <v>32.72</v>
      </c>
      <c r="AC6950" s="62">
        <v>63.5</v>
      </c>
    </row>
    <row r="6951" spans="1:29" x14ac:dyDescent="0.25">
      <c r="A6951" s="61" t="s">
        <v>263</v>
      </c>
      <c r="B6951" s="61" t="s">
        <v>264</v>
      </c>
      <c r="C6951" s="62">
        <v>2017</v>
      </c>
      <c r="D6951" s="61" t="s">
        <v>75</v>
      </c>
      <c r="E6951" s="62">
        <v>3</v>
      </c>
      <c r="F6951" s="62">
        <v>90</v>
      </c>
      <c r="G6951" s="62">
        <v>31</v>
      </c>
      <c r="H6951" s="62">
        <v>0.86</v>
      </c>
      <c r="I6951" s="62">
        <v>30</v>
      </c>
      <c r="J6951" s="62">
        <v>83.7</v>
      </c>
      <c r="K6951" s="62">
        <v>0</v>
      </c>
      <c r="L6951" s="63"/>
      <c r="M6951" s="63"/>
      <c r="N6951" s="63"/>
      <c r="O6951" s="63"/>
      <c r="P6951" s="63"/>
      <c r="Q6951" s="63"/>
      <c r="R6951" s="63"/>
      <c r="S6951" s="63"/>
      <c r="T6951" s="63"/>
      <c r="U6951" s="63"/>
      <c r="V6951" s="63"/>
      <c r="W6951" s="63"/>
      <c r="X6951" s="63"/>
      <c r="Y6951" s="63"/>
      <c r="Z6951" s="62">
        <v>387668</v>
      </c>
      <c r="AA6951" s="62">
        <v>4748</v>
      </c>
      <c r="AB6951" s="62">
        <v>131.88999999999999</v>
      </c>
      <c r="AC6951" s="62">
        <v>129222.67</v>
      </c>
    </row>
    <row r="6952" spans="1:29" x14ac:dyDescent="0.25">
      <c r="A6952" s="61" t="s">
        <v>275</v>
      </c>
      <c r="B6952" s="61" t="s">
        <v>276</v>
      </c>
      <c r="C6952" s="62">
        <v>2016</v>
      </c>
      <c r="D6952" s="61" t="s">
        <v>99</v>
      </c>
      <c r="E6952" s="62">
        <v>22</v>
      </c>
      <c r="F6952" s="62">
        <v>231160</v>
      </c>
      <c r="G6952" s="62">
        <v>43856</v>
      </c>
      <c r="H6952" s="62">
        <v>166.12</v>
      </c>
      <c r="I6952" s="62">
        <v>10507.27</v>
      </c>
      <c r="J6952" s="62">
        <v>214978.8</v>
      </c>
      <c r="K6952" s="62">
        <v>0</v>
      </c>
      <c r="L6952" s="63"/>
      <c r="M6952" s="63"/>
      <c r="N6952" s="63"/>
      <c r="O6952" s="63"/>
      <c r="P6952" s="63"/>
      <c r="Q6952" s="63"/>
      <c r="R6952" s="63"/>
      <c r="S6952" s="63"/>
      <c r="T6952" s="63"/>
      <c r="U6952" s="63"/>
      <c r="V6952" s="63"/>
      <c r="W6952" s="63"/>
      <c r="X6952" s="63"/>
      <c r="Y6952" s="63"/>
      <c r="Z6952" s="62">
        <v>550.77</v>
      </c>
      <c r="AA6952" s="62">
        <v>2245</v>
      </c>
      <c r="AB6952" s="62">
        <v>8.5</v>
      </c>
      <c r="AC6952" s="62">
        <v>25.03</v>
      </c>
    </row>
    <row r="6953" spans="1:29" ht="30" x14ac:dyDescent="0.25">
      <c r="A6953" s="61" t="s">
        <v>186</v>
      </c>
      <c r="B6953" s="61" t="s">
        <v>187</v>
      </c>
      <c r="C6953" s="62">
        <v>2007</v>
      </c>
      <c r="D6953" s="61" t="s">
        <v>75</v>
      </c>
      <c r="E6953" s="62">
        <v>3</v>
      </c>
      <c r="F6953" s="62">
        <v>286</v>
      </c>
      <c r="G6953" s="62">
        <v>198</v>
      </c>
      <c r="H6953" s="62">
        <v>5.5</v>
      </c>
      <c r="I6953" s="62">
        <v>95.33</v>
      </c>
      <c r="J6953" s="62">
        <v>265.98</v>
      </c>
      <c r="K6953" s="62">
        <v>0</v>
      </c>
      <c r="L6953" s="63"/>
      <c r="M6953" s="63"/>
      <c r="N6953" s="63"/>
      <c r="O6953" s="63"/>
      <c r="P6953" s="63"/>
      <c r="Q6953" s="63"/>
      <c r="R6953" s="63"/>
      <c r="S6953" s="63"/>
      <c r="T6953" s="63"/>
      <c r="U6953" s="62">
        <v>247</v>
      </c>
      <c r="V6953" s="62">
        <v>521</v>
      </c>
      <c r="W6953" s="62">
        <v>14.47</v>
      </c>
      <c r="X6953" s="62">
        <v>82</v>
      </c>
      <c r="Y6953" s="62">
        <v>5528.85</v>
      </c>
      <c r="Z6953" s="62">
        <v>14.04</v>
      </c>
      <c r="AA6953" s="62">
        <v>299</v>
      </c>
      <c r="AB6953" s="62">
        <v>8.31</v>
      </c>
      <c r="AC6953" s="62">
        <v>4.68</v>
      </c>
    </row>
    <row r="6954" spans="1:29" x14ac:dyDescent="0.25">
      <c r="A6954" s="61" t="s">
        <v>130</v>
      </c>
      <c r="B6954" s="61" t="s">
        <v>131</v>
      </c>
      <c r="C6954" s="62">
        <v>2008</v>
      </c>
      <c r="D6954" s="61" t="s">
        <v>86</v>
      </c>
      <c r="E6954" s="62">
        <v>68</v>
      </c>
      <c r="F6954" s="62">
        <v>17238</v>
      </c>
      <c r="G6954" s="62">
        <v>2267</v>
      </c>
      <c r="H6954" s="62">
        <v>2.78</v>
      </c>
      <c r="I6954" s="62">
        <v>253.5</v>
      </c>
      <c r="J6954" s="62">
        <v>16031.34</v>
      </c>
      <c r="K6954" s="62">
        <v>0</v>
      </c>
      <c r="L6954" s="63"/>
      <c r="M6954" s="63"/>
      <c r="N6954" s="63"/>
      <c r="O6954" s="63"/>
      <c r="P6954" s="63"/>
      <c r="Q6954" s="63"/>
      <c r="R6954" s="63"/>
      <c r="S6954" s="63"/>
      <c r="T6954" s="63"/>
      <c r="U6954" s="62">
        <v>1689</v>
      </c>
      <c r="V6954" s="62">
        <v>3993</v>
      </c>
      <c r="W6954" s="62">
        <v>4.8899999999999997</v>
      </c>
      <c r="X6954" s="62">
        <v>24</v>
      </c>
      <c r="Y6954" s="62">
        <v>37806.58</v>
      </c>
      <c r="Z6954" s="62">
        <v>9135</v>
      </c>
      <c r="AA6954" s="62">
        <v>56431</v>
      </c>
      <c r="AB6954" s="62">
        <v>69.16</v>
      </c>
      <c r="AC6954" s="62">
        <v>134.34</v>
      </c>
    </row>
    <row r="6955" spans="1:29" ht="45" x14ac:dyDescent="0.25">
      <c r="A6955" s="61" t="s">
        <v>344</v>
      </c>
      <c r="B6955" s="61" t="s">
        <v>345</v>
      </c>
      <c r="C6955" s="62">
        <v>2009</v>
      </c>
      <c r="D6955" s="61" t="s">
        <v>78</v>
      </c>
      <c r="E6955" s="62">
        <v>40</v>
      </c>
      <c r="F6955" s="62">
        <v>154666</v>
      </c>
      <c r="G6955" s="62">
        <v>22259</v>
      </c>
      <c r="H6955" s="62">
        <v>46.37</v>
      </c>
      <c r="I6955" s="62">
        <v>3866.65</v>
      </c>
      <c r="J6955" s="62">
        <v>143839.38</v>
      </c>
      <c r="K6955" s="62">
        <v>18820.560000000001</v>
      </c>
      <c r="L6955" s="62">
        <v>26986</v>
      </c>
      <c r="M6955" s="62">
        <v>56.22</v>
      </c>
      <c r="N6955" s="62">
        <v>470.51</v>
      </c>
      <c r="O6955" s="62">
        <v>226962.81</v>
      </c>
      <c r="P6955" s="63"/>
      <c r="Q6955" s="63"/>
      <c r="R6955" s="63"/>
      <c r="S6955" s="63"/>
      <c r="T6955" s="63"/>
      <c r="U6955" s="63"/>
      <c r="V6955" s="63"/>
      <c r="W6955" s="63"/>
      <c r="X6955" s="63"/>
      <c r="Y6955" s="63"/>
      <c r="Z6955" s="62">
        <v>1216</v>
      </c>
      <c r="AA6955" s="62">
        <v>5594</v>
      </c>
      <c r="AB6955" s="62">
        <v>11.65</v>
      </c>
      <c r="AC6955" s="62">
        <v>30.4</v>
      </c>
    </row>
    <row r="6956" spans="1:29" x14ac:dyDescent="0.25">
      <c r="A6956" s="61" t="s">
        <v>405</v>
      </c>
      <c r="B6956" s="61" t="s">
        <v>406</v>
      </c>
      <c r="C6956" s="62">
        <v>2004</v>
      </c>
      <c r="D6956" s="61" t="s">
        <v>78</v>
      </c>
      <c r="E6956" s="62">
        <v>44</v>
      </c>
      <c r="F6956" s="62">
        <v>300480</v>
      </c>
      <c r="G6956" s="62">
        <v>26552</v>
      </c>
      <c r="H6956" s="62">
        <v>50.29</v>
      </c>
      <c r="I6956" s="62">
        <v>6829.09</v>
      </c>
      <c r="J6956" s="62">
        <v>279446.40000000002</v>
      </c>
      <c r="K6956" s="62">
        <v>1533.46</v>
      </c>
      <c r="L6956" s="62">
        <v>6121</v>
      </c>
      <c r="M6956" s="62">
        <v>11.59</v>
      </c>
      <c r="N6956" s="62">
        <v>34.85</v>
      </c>
      <c r="O6956" s="62">
        <v>18492.490000000002</v>
      </c>
      <c r="P6956" s="63"/>
      <c r="Q6956" s="63"/>
      <c r="R6956" s="63"/>
      <c r="S6956" s="63"/>
      <c r="T6956" s="63"/>
      <c r="U6956" s="63"/>
      <c r="V6956" s="63"/>
      <c r="W6956" s="63"/>
      <c r="X6956" s="63"/>
      <c r="Y6956" s="63"/>
      <c r="Z6956" s="62">
        <v>0</v>
      </c>
      <c r="AA6956" s="63"/>
      <c r="AB6956" s="63"/>
      <c r="AC6956" s="62">
        <v>0</v>
      </c>
    </row>
    <row r="6957" spans="1:29" ht="30" x14ac:dyDescent="0.25">
      <c r="A6957" s="61" t="s">
        <v>446</v>
      </c>
      <c r="B6957" s="61" t="s">
        <v>447</v>
      </c>
      <c r="C6957" s="62">
        <v>2011</v>
      </c>
      <c r="D6957" s="61" t="s">
        <v>99</v>
      </c>
      <c r="E6957" s="62">
        <v>32</v>
      </c>
      <c r="F6957" s="62">
        <v>102800</v>
      </c>
      <c r="G6957" s="62">
        <v>13397</v>
      </c>
      <c r="H6957" s="62">
        <v>34.89</v>
      </c>
      <c r="I6957" s="62">
        <v>3212.5</v>
      </c>
      <c r="J6957" s="62">
        <v>95604</v>
      </c>
      <c r="K6957" s="62">
        <v>9076.6200000000008</v>
      </c>
      <c r="L6957" s="62">
        <v>11427</v>
      </c>
      <c r="M6957" s="62">
        <v>29.76</v>
      </c>
      <c r="N6957" s="62">
        <v>283.64</v>
      </c>
      <c r="O6957" s="62">
        <v>109457.74</v>
      </c>
      <c r="P6957" s="63"/>
      <c r="Q6957" s="63"/>
      <c r="R6957" s="63"/>
      <c r="S6957" s="63"/>
      <c r="T6957" s="63"/>
      <c r="U6957" s="63"/>
      <c r="V6957" s="63"/>
      <c r="W6957" s="63"/>
      <c r="X6957" s="63"/>
      <c r="Y6957" s="63"/>
      <c r="Z6957" s="62">
        <v>595658</v>
      </c>
      <c r="AA6957" s="62">
        <v>30694</v>
      </c>
      <c r="AB6957" s="62">
        <v>79.930000000000007</v>
      </c>
      <c r="AC6957" s="62">
        <v>18614.310000000001</v>
      </c>
    </row>
    <row r="6958" spans="1:29" x14ac:dyDescent="0.25">
      <c r="A6958" s="61" t="s">
        <v>220</v>
      </c>
      <c r="B6958" s="61" t="s">
        <v>221</v>
      </c>
      <c r="C6958" s="62">
        <v>2015</v>
      </c>
      <c r="D6958" s="61" t="s">
        <v>75</v>
      </c>
      <c r="E6958" s="62">
        <v>7</v>
      </c>
      <c r="F6958" s="62">
        <v>1988</v>
      </c>
      <c r="G6958" s="62">
        <v>539</v>
      </c>
      <c r="H6958" s="62">
        <v>6.42</v>
      </c>
      <c r="I6958" s="62">
        <v>284</v>
      </c>
      <c r="J6958" s="62">
        <v>1848.84</v>
      </c>
      <c r="K6958" s="62">
        <v>1783</v>
      </c>
      <c r="L6958" s="62">
        <v>2058</v>
      </c>
      <c r="M6958" s="62">
        <v>24.5</v>
      </c>
      <c r="N6958" s="63"/>
      <c r="O6958" s="63"/>
      <c r="P6958" s="63"/>
      <c r="Q6958" s="63"/>
      <c r="R6958" s="63"/>
      <c r="S6958" s="63"/>
      <c r="T6958" s="63"/>
      <c r="U6958" s="63"/>
      <c r="V6958" s="63"/>
      <c r="W6958" s="63"/>
      <c r="X6958" s="63"/>
      <c r="Y6958" s="63"/>
      <c r="Z6958" s="62">
        <v>0.28999999999999998</v>
      </c>
      <c r="AA6958" s="62">
        <v>1676</v>
      </c>
      <c r="AB6958" s="62">
        <v>19.95</v>
      </c>
      <c r="AC6958" s="62">
        <v>0.04</v>
      </c>
    </row>
    <row r="6959" spans="1:29" x14ac:dyDescent="0.25">
      <c r="A6959" s="61" t="s">
        <v>70</v>
      </c>
      <c r="B6959" s="61" t="s">
        <v>71</v>
      </c>
      <c r="C6959" s="62">
        <v>2016</v>
      </c>
      <c r="D6959" s="61" t="s">
        <v>297</v>
      </c>
      <c r="E6959" s="62">
        <v>100</v>
      </c>
      <c r="F6959" s="62">
        <v>4035</v>
      </c>
      <c r="G6959" s="62">
        <v>1335</v>
      </c>
      <c r="H6959" s="62">
        <v>1.1100000000000001</v>
      </c>
      <c r="I6959" s="62">
        <v>40.35</v>
      </c>
      <c r="J6959" s="62">
        <v>3752.55</v>
      </c>
      <c r="K6959" s="62">
        <v>0</v>
      </c>
      <c r="L6959" s="63"/>
      <c r="M6959" s="63"/>
      <c r="N6959" s="63"/>
      <c r="O6959" s="63"/>
      <c r="P6959" s="63"/>
      <c r="Q6959" s="63"/>
      <c r="R6959" s="63"/>
      <c r="S6959" s="63"/>
      <c r="T6959" s="63"/>
      <c r="U6959" s="63"/>
      <c r="V6959" s="63"/>
      <c r="W6959" s="63"/>
      <c r="X6959" s="63"/>
      <c r="Y6959" s="63"/>
      <c r="Z6959" s="62">
        <v>0</v>
      </c>
      <c r="AA6959" s="63"/>
      <c r="AB6959" s="63"/>
      <c r="AC6959" s="62">
        <v>0</v>
      </c>
    </row>
    <row r="6960" spans="1:29" x14ac:dyDescent="0.25">
      <c r="A6960" s="61" t="s">
        <v>579</v>
      </c>
      <c r="B6960" s="61" t="s">
        <v>580</v>
      </c>
      <c r="C6960" s="62">
        <v>2013</v>
      </c>
      <c r="D6960" s="61" t="s">
        <v>78</v>
      </c>
      <c r="E6960" s="62">
        <v>60</v>
      </c>
      <c r="F6960" s="62">
        <v>627693</v>
      </c>
      <c r="G6960" s="62">
        <v>99577</v>
      </c>
      <c r="H6960" s="62">
        <v>138.30000000000001</v>
      </c>
      <c r="I6960" s="62">
        <v>10461.549999999999</v>
      </c>
      <c r="J6960" s="62">
        <v>583754.49</v>
      </c>
      <c r="K6960" s="62">
        <v>0</v>
      </c>
      <c r="L6960" s="63"/>
      <c r="M6960" s="63"/>
      <c r="N6960" s="63"/>
      <c r="O6960" s="63"/>
      <c r="P6960" s="63"/>
      <c r="Q6960" s="63"/>
      <c r="R6960" s="63"/>
      <c r="S6960" s="63"/>
      <c r="T6960" s="63"/>
      <c r="U6960" s="63"/>
      <c r="V6960" s="63"/>
      <c r="W6960" s="63"/>
      <c r="X6960" s="63"/>
      <c r="Y6960" s="63"/>
      <c r="Z6960" s="62">
        <v>1.39</v>
      </c>
      <c r="AA6960" s="62">
        <v>14185</v>
      </c>
      <c r="AB6960" s="62">
        <v>19.7</v>
      </c>
      <c r="AC6960" s="62">
        <v>0.02</v>
      </c>
    </row>
    <row r="6961" spans="1:29" ht="30" x14ac:dyDescent="0.25">
      <c r="A6961" s="61" t="s">
        <v>415</v>
      </c>
      <c r="B6961" s="61" t="s">
        <v>416</v>
      </c>
      <c r="C6961" s="62">
        <v>2008</v>
      </c>
      <c r="D6961" s="61" t="s">
        <v>150</v>
      </c>
      <c r="E6961" s="62">
        <v>8</v>
      </c>
      <c r="F6961" s="63"/>
      <c r="G6961" s="63"/>
      <c r="H6961" s="63"/>
      <c r="I6961" s="63"/>
      <c r="J6961" s="63"/>
      <c r="K6961" s="62">
        <v>0</v>
      </c>
      <c r="L6961" s="63"/>
      <c r="M6961" s="63"/>
      <c r="N6961" s="63"/>
      <c r="O6961" s="63"/>
      <c r="P6961" s="63"/>
      <c r="Q6961" s="63"/>
      <c r="R6961" s="63"/>
      <c r="S6961" s="63"/>
      <c r="T6961" s="63"/>
      <c r="U6961" s="63"/>
      <c r="V6961" s="63"/>
      <c r="W6961" s="63"/>
      <c r="X6961" s="63"/>
      <c r="Y6961" s="63"/>
      <c r="Z6961" s="62">
        <v>0</v>
      </c>
      <c r="AA6961" s="63"/>
      <c r="AB6961" s="63"/>
      <c r="AC6961" s="62">
        <v>0</v>
      </c>
    </row>
    <row r="6962" spans="1:29" x14ac:dyDescent="0.25">
      <c r="A6962" s="61" t="s">
        <v>295</v>
      </c>
      <c r="B6962" s="61" t="s">
        <v>296</v>
      </c>
      <c r="C6962" s="62">
        <v>2007</v>
      </c>
      <c r="D6962" s="61" t="s">
        <v>78</v>
      </c>
      <c r="E6962" s="62">
        <v>29</v>
      </c>
      <c r="F6962" s="62">
        <v>120480</v>
      </c>
      <c r="G6962" s="62">
        <v>16819</v>
      </c>
      <c r="H6962" s="62">
        <v>48.33</v>
      </c>
      <c r="I6962" s="62">
        <v>4154.4799999999996</v>
      </c>
      <c r="J6962" s="62">
        <v>112046.39999999999</v>
      </c>
      <c r="K6962" s="62">
        <v>0</v>
      </c>
      <c r="L6962" s="62">
        <v>108</v>
      </c>
      <c r="M6962" s="62">
        <v>0.31</v>
      </c>
      <c r="N6962" s="63"/>
      <c r="O6962" s="63"/>
      <c r="P6962" s="63"/>
      <c r="Q6962" s="63"/>
      <c r="R6962" s="63"/>
      <c r="S6962" s="63"/>
      <c r="T6962" s="63"/>
      <c r="U6962" s="62">
        <v>5211</v>
      </c>
      <c r="V6962" s="62">
        <v>11648</v>
      </c>
      <c r="W6962" s="62">
        <v>33.47</v>
      </c>
      <c r="X6962" s="62">
        <v>179</v>
      </c>
      <c r="Y6962" s="62">
        <v>116643.02</v>
      </c>
      <c r="Z6962" s="62">
        <v>192.39</v>
      </c>
      <c r="AA6962" s="62">
        <v>10134</v>
      </c>
      <c r="AB6962" s="62">
        <v>29.12</v>
      </c>
      <c r="AC6962" s="62">
        <v>6.63</v>
      </c>
    </row>
    <row r="6963" spans="1:29" x14ac:dyDescent="0.25">
      <c r="A6963" s="61" t="s">
        <v>157</v>
      </c>
      <c r="B6963" s="61" t="s">
        <v>158</v>
      </c>
      <c r="C6963" s="62">
        <v>2003</v>
      </c>
      <c r="D6963" s="61" t="s">
        <v>298</v>
      </c>
      <c r="E6963" s="62">
        <v>3</v>
      </c>
      <c r="F6963" s="63"/>
      <c r="G6963" s="63"/>
      <c r="H6963" s="63"/>
      <c r="I6963" s="63"/>
      <c r="J6963" s="63"/>
      <c r="K6963" s="62">
        <v>0</v>
      </c>
      <c r="L6963" s="63"/>
      <c r="M6963" s="63"/>
      <c r="N6963" s="63"/>
      <c r="O6963" s="63"/>
      <c r="P6963" s="63"/>
      <c r="Q6963" s="63"/>
      <c r="R6963" s="63"/>
      <c r="S6963" s="63"/>
      <c r="T6963" s="63"/>
      <c r="U6963" s="63"/>
      <c r="V6963" s="63"/>
      <c r="W6963" s="63"/>
      <c r="X6963" s="63"/>
      <c r="Y6963" s="63"/>
      <c r="Z6963" s="62">
        <v>0</v>
      </c>
      <c r="AA6963" s="63"/>
      <c r="AB6963" s="63"/>
      <c r="AC6963" s="62">
        <v>0</v>
      </c>
    </row>
    <row r="6964" spans="1:29" x14ac:dyDescent="0.25">
      <c r="A6964" s="61" t="s">
        <v>273</v>
      </c>
      <c r="B6964" s="61" t="s">
        <v>274</v>
      </c>
      <c r="C6964" s="62">
        <v>2013</v>
      </c>
      <c r="D6964" s="61" t="s">
        <v>89</v>
      </c>
      <c r="E6964" s="62">
        <v>54</v>
      </c>
      <c r="F6964" s="62">
        <v>405743</v>
      </c>
      <c r="G6964" s="62">
        <v>53910</v>
      </c>
      <c r="H6964" s="62">
        <v>83.19</v>
      </c>
      <c r="I6964" s="62">
        <v>7513.76</v>
      </c>
      <c r="J6964" s="62">
        <v>377340.99</v>
      </c>
      <c r="K6964" s="62">
        <v>0</v>
      </c>
      <c r="L6964" s="63"/>
      <c r="M6964" s="63"/>
      <c r="N6964" s="63"/>
      <c r="O6964" s="63"/>
      <c r="P6964" s="63"/>
      <c r="Q6964" s="63"/>
      <c r="R6964" s="63"/>
      <c r="S6964" s="63"/>
      <c r="T6964" s="63"/>
      <c r="U6964" s="63"/>
      <c r="V6964" s="63"/>
      <c r="W6964" s="63"/>
      <c r="X6964" s="63"/>
      <c r="Y6964" s="63"/>
      <c r="Z6964" s="62">
        <v>1880.89</v>
      </c>
      <c r="AA6964" s="62">
        <v>7643</v>
      </c>
      <c r="AB6964" s="62">
        <v>11.79</v>
      </c>
      <c r="AC6964" s="62">
        <v>34.83</v>
      </c>
    </row>
    <row r="6965" spans="1:29" ht="30" x14ac:dyDescent="0.25">
      <c r="A6965" s="61" t="s">
        <v>367</v>
      </c>
      <c r="B6965" s="61" t="s">
        <v>368</v>
      </c>
      <c r="C6965" s="62">
        <v>2003</v>
      </c>
      <c r="D6965" s="61" t="s">
        <v>150</v>
      </c>
      <c r="E6965" s="62">
        <v>8</v>
      </c>
      <c r="F6965" s="63"/>
      <c r="G6965" s="63"/>
      <c r="H6965" s="63"/>
      <c r="I6965" s="63"/>
      <c r="J6965" s="63"/>
      <c r="K6965" s="62">
        <v>0</v>
      </c>
      <c r="L6965" s="63"/>
      <c r="M6965" s="63"/>
      <c r="N6965" s="63"/>
      <c r="O6965" s="63"/>
      <c r="P6965" s="63"/>
      <c r="Q6965" s="63"/>
      <c r="R6965" s="63"/>
      <c r="S6965" s="63"/>
      <c r="T6965" s="63"/>
      <c r="U6965" s="63"/>
      <c r="V6965" s="63"/>
      <c r="W6965" s="63"/>
      <c r="X6965" s="63"/>
      <c r="Y6965" s="63"/>
      <c r="Z6965" s="62">
        <v>0</v>
      </c>
      <c r="AA6965" s="63"/>
      <c r="AB6965" s="63"/>
      <c r="AC6965" s="62">
        <v>0</v>
      </c>
    </row>
    <row r="6966" spans="1:29" ht="45" x14ac:dyDescent="0.25">
      <c r="A6966" s="61" t="s">
        <v>167</v>
      </c>
      <c r="B6966" s="61" t="s">
        <v>168</v>
      </c>
      <c r="C6966" s="62">
        <v>2007</v>
      </c>
      <c r="D6966" s="61" t="s">
        <v>78</v>
      </c>
      <c r="E6966" s="62">
        <v>36</v>
      </c>
      <c r="F6966" s="62">
        <v>125271</v>
      </c>
      <c r="G6966" s="62">
        <v>21622</v>
      </c>
      <c r="H6966" s="62">
        <v>50.05</v>
      </c>
      <c r="I6966" s="62">
        <v>3479.75</v>
      </c>
      <c r="J6966" s="62">
        <v>116502.03</v>
      </c>
      <c r="K6966" s="62">
        <v>11876.82</v>
      </c>
      <c r="L6966" s="62">
        <v>18391</v>
      </c>
      <c r="M6966" s="62">
        <v>42.57</v>
      </c>
      <c r="N6966" s="62">
        <v>329.91</v>
      </c>
      <c r="O6966" s="62">
        <v>143226.12</v>
      </c>
      <c r="P6966" s="63"/>
      <c r="Q6966" s="63"/>
      <c r="R6966" s="63"/>
      <c r="S6966" s="63"/>
      <c r="T6966" s="63"/>
      <c r="U6966" s="63"/>
      <c r="V6966" s="63"/>
      <c r="W6966" s="63"/>
      <c r="X6966" s="63"/>
      <c r="Y6966" s="63"/>
      <c r="Z6966" s="62">
        <v>0</v>
      </c>
      <c r="AA6966" s="63"/>
      <c r="AB6966" s="63"/>
      <c r="AC6966" s="62">
        <v>0</v>
      </c>
    </row>
    <row r="6967" spans="1:29" ht="30" x14ac:dyDescent="0.25">
      <c r="A6967" s="61" t="s">
        <v>171</v>
      </c>
      <c r="B6967" s="61" t="s">
        <v>172</v>
      </c>
      <c r="C6967" s="62">
        <v>2006</v>
      </c>
      <c r="D6967" s="61" t="s">
        <v>175</v>
      </c>
      <c r="E6967" s="62">
        <v>20</v>
      </c>
      <c r="F6967" s="63"/>
      <c r="G6967" s="63"/>
      <c r="H6967" s="63"/>
      <c r="I6967" s="63"/>
      <c r="J6967" s="63"/>
      <c r="K6967" s="62">
        <v>0</v>
      </c>
      <c r="L6967" s="63"/>
      <c r="M6967" s="63"/>
      <c r="N6967" s="63"/>
      <c r="O6967" s="63"/>
      <c r="P6967" s="63"/>
      <c r="Q6967" s="63"/>
      <c r="R6967" s="63"/>
      <c r="S6967" s="63"/>
      <c r="T6967" s="63"/>
      <c r="U6967" s="63"/>
      <c r="V6967" s="63"/>
      <c r="W6967" s="63"/>
      <c r="X6967" s="63"/>
      <c r="Y6967" s="63"/>
      <c r="Z6967" s="62">
        <v>0</v>
      </c>
      <c r="AA6967" s="63"/>
      <c r="AB6967" s="63"/>
      <c r="AC6967" s="62">
        <v>0</v>
      </c>
    </row>
    <row r="6968" spans="1:29" ht="30" x14ac:dyDescent="0.25">
      <c r="A6968" s="61" t="s">
        <v>509</v>
      </c>
      <c r="B6968" s="61" t="s">
        <v>510</v>
      </c>
      <c r="C6968" s="62">
        <v>2017</v>
      </c>
      <c r="D6968" s="61" t="s">
        <v>99</v>
      </c>
      <c r="E6968" s="62">
        <v>40</v>
      </c>
      <c r="F6968" s="62">
        <v>124850</v>
      </c>
      <c r="G6968" s="62">
        <v>23966</v>
      </c>
      <c r="H6968" s="62">
        <v>49.93</v>
      </c>
      <c r="I6968" s="62">
        <v>3121.25</v>
      </c>
      <c r="J6968" s="62">
        <v>116110.5</v>
      </c>
      <c r="K6968" s="62">
        <v>26379.24</v>
      </c>
      <c r="L6968" s="62">
        <v>28670</v>
      </c>
      <c r="M6968" s="62">
        <v>59.73</v>
      </c>
      <c r="N6968" s="62">
        <v>659.48</v>
      </c>
      <c r="O6968" s="62">
        <v>318115.21000000002</v>
      </c>
      <c r="P6968" s="63"/>
      <c r="Q6968" s="63"/>
      <c r="R6968" s="63"/>
      <c r="S6968" s="63"/>
      <c r="T6968" s="63"/>
      <c r="U6968" s="63"/>
      <c r="V6968" s="63"/>
      <c r="W6968" s="63"/>
      <c r="X6968" s="63"/>
      <c r="Y6968" s="63"/>
      <c r="Z6968" s="62">
        <v>952</v>
      </c>
      <c r="AA6968" s="62">
        <v>11913</v>
      </c>
      <c r="AB6968" s="62">
        <v>24.82</v>
      </c>
      <c r="AC6968" s="62">
        <v>23.8</v>
      </c>
    </row>
    <row r="6969" spans="1:29" x14ac:dyDescent="0.25">
      <c r="A6969" s="61" t="s">
        <v>126</v>
      </c>
      <c r="B6969" s="61" t="s">
        <v>127</v>
      </c>
      <c r="C6969" s="62">
        <v>2006</v>
      </c>
      <c r="D6969" s="61" t="s">
        <v>72</v>
      </c>
      <c r="E6969" s="62">
        <v>105</v>
      </c>
      <c r="F6969" s="62">
        <v>1310400</v>
      </c>
      <c r="G6969" s="62">
        <v>159514</v>
      </c>
      <c r="H6969" s="62">
        <v>126.6</v>
      </c>
      <c r="I6969" s="62">
        <v>12480</v>
      </c>
      <c r="J6969" s="62">
        <v>1218672</v>
      </c>
      <c r="K6969" s="62">
        <v>2002.97</v>
      </c>
      <c r="L6969" s="62">
        <v>3178</v>
      </c>
      <c r="M6969" s="62">
        <v>2.52</v>
      </c>
      <c r="N6969" s="62">
        <v>19.079999999999998</v>
      </c>
      <c r="O6969" s="62">
        <v>24154.39</v>
      </c>
      <c r="P6969" s="63"/>
      <c r="Q6969" s="63"/>
      <c r="R6969" s="63"/>
      <c r="S6969" s="63"/>
      <c r="T6969" s="63"/>
      <c r="U6969" s="63"/>
      <c r="V6969" s="63"/>
      <c r="W6969" s="63"/>
      <c r="X6969" s="63"/>
      <c r="Y6969" s="63"/>
      <c r="Z6969" s="62">
        <v>4851</v>
      </c>
      <c r="AA6969" s="62">
        <v>36176</v>
      </c>
      <c r="AB6969" s="62">
        <v>28.71</v>
      </c>
      <c r="AC6969" s="62">
        <v>46.2</v>
      </c>
    </row>
    <row r="6970" spans="1:29" ht="30" x14ac:dyDescent="0.25">
      <c r="A6970" s="61" t="s">
        <v>233</v>
      </c>
      <c r="B6970" s="61" t="s">
        <v>234</v>
      </c>
      <c r="C6970" s="62">
        <v>2004</v>
      </c>
      <c r="D6970" s="61" t="s">
        <v>99</v>
      </c>
      <c r="E6970" s="62">
        <v>76</v>
      </c>
      <c r="F6970" s="62">
        <v>37508</v>
      </c>
      <c r="G6970" s="62">
        <v>5343</v>
      </c>
      <c r="H6970" s="62">
        <v>5.86</v>
      </c>
      <c r="I6970" s="62">
        <v>493.53</v>
      </c>
      <c r="J6970" s="62">
        <v>34882.44</v>
      </c>
      <c r="K6970" s="62">
        <v>47282.25</v>
      </c>
      <c r="L6970" s="62">
        <v>42253</v>
      </c>
      <c r="M6970" s="62">
        <v>46.33</v>
      </c>
      <c r="N6970" s="62">
        <v>622.13</v>
      </c>
      <c r="O6970" s="62">
        <v>570190.84</v>
      </c>
      <c r="P6970" s="63"/>
      <c r="Q6970" s="63"/>
      <c r="R6970" s="63"/>
      <c r="S6970" s="63"/>
      <c r="T6970" s="63"/>
      <c r="U6970" s="63"/>
      <c r="V6970" s="63"/>
      <c r="W6970" s="63"/>
      <c r="X6970" s="63"/>
      <c r="Y6970" s="63"/>
      <c r="Z6970" s="62">
        <v>1987.84</v>
      </c>
      <c r="AA6970" s="62">
        <v>14876</v>
      </c>
      <c r="AB6970" s="62">
        <v>16.309999999999999</v>
      </c>
      <c r="AC6970" s="62">
        <v>26.16</v>
      </c>
    </row>
    <row r="6971" spans="1:29" x14ac:dyDescent="0.25">
      <c r="A6971" s="61" t="s">
        <v>417</v>
      </c>
      <c r="B6971" s="61" t="s">
        <v>418</v>
      </c>
      <c r="C6971" s="62">
        <v>2016</v>
      </c>
      <c r="D6971" s="61" t="s">
        <v>78</v>
      </c>
      <c r="E6971" s="62">
        <v>20</v>
      </c>
      <c r="F6971" s="62">
        <v>83007</v>
      </c>
      <c r="G6971" s="62">
        <v>16574</v>
      </c>
      <c r="H6971" s="62">
        <v>69.06</v>
      </c>
      <c r="I6971" s="62">
        <v>4150.3500000000004</v>
      </c>
      <c r="J6971" s="62">
        <v>77196.509999999995</v>
      </c>
      <c r="K6971" s="62">
        <v>0</v>
      </c>
      <c r="L6971" s="63"/>
      <c r="M6971" s="63"/>
      <c r="N6971" s="63"/>
      <c r="O6971" s="63"/>
      <c r="P6971" s="62">
        <v>7630</v>
      </c>
      <c r="Q6971" s="62">
        <v>15131</v>
      </c>
      <c r="R6971" s="62">
        <v>63.05</v>
      </c>
      <c r="S6971" s="62">
        <v>381</v>
      </c>
      <c r="T6971" s="62">
        <v>96664.47</v>
      </c>
      <c r="U6971" s="63"/>
      <c r="V6971" s="63"/>
      <c r="W6971" s="63"/>
      <c r="X6971" s="63"/>
      <c r="Y6971" s="63"/>
      <c r="Z6971" s="62">
        <v>0</v>
      </c>
      <c r="AA6971" s="63"/>
      <c r="AB6971" s="63"/>
      <c r="AC6971" s="62">
        <v>0</v>
      </c>
    </row>
    <row r="6972" spans="1:29" ht="30" x14ac:dyDescent="0.25">
      <c r="A6972" s="61" t="s">
        <v>361</v>
      </c>
      <c r="B6972" s="61" t="s">
        <v>362</v>
      </c>
      <c r="C6972" s="62">
        <v>2006</v>
      </c>
      <c r="D6972" s="61" t="s">
        <v>78</v>
      </c>
      <c r="E6972" s="62">
        <v>52</v>
      </c>
      <c r="F6972" s="62">
        <v>132174</v>
      </c>
      <c r="G6972" s="62">
        <v>21766</v>
      </c>
      <c r="H6972" s="62">
        <v>34.880000000000003</v>
      </c>
      <c r="I6972" s="62">
        <v>2541.81</v>
      </c>
      <c r="J6972" s="62">
        <v>122921.82</v>
      </c>
      <c r="K6972" s="62">
        <v>21597</v>
      </c>
      <c r="L6972" s="62">
        <v>63582</v>
      </c>
      <c r="M6972" s="62">
        <v>101.89</v>
      </c>
      <c r="N6972" s="62">
        <v>415.33</v>
      </c>
      <c r="O6972" s="62">
        <v>260444.7</v>
      </c>
      <c r="P6972" s="63"/>
      <c r="Q6972" s="63"/>
      <c r="R6972" s="63"/>
      <c r="S6972" s="63"/>
      <c r="T6972" s="63"/>
      <c r="U6972" s="63"/>
      <c r="V6972" s="63"/>
      <c r="W6972" s="63"/>
      <c r="X6972" s="63"/>
      <c r="Y6972" s="63"/>
      <c r="Z6972" s="62">
        <v>405.32</v>
      </c>
      <c r="AA6972" s="62">
        <v>29627</v>
      </c>
      <c r="AB6972" s="62">
        <v>47.48</v>
      </c>
      <c r="AC6972" s="62">
        <v>7.79</v>
      </c>
    </row>
    <row r="6973" spans="1:29" x14ac:dyDescent="0.25">
      <c r="A6973" s="61" t="s">
        <v>157</v>
      </c>
      <c r="B6973" s="61" t="s">
        <v>158</v>
      </c>
      <c r="C6973" s="62">
        <v>2010</v>
      </c>
      <c r="D6973" s="61" t="s">
        <v>78</v>
      </c>
      <c r="E6973" s="62">
        <v>68</v>
      </c>
      <c r="F6973" s="62">
        <v>724700</v>
      </c>
      <c r="G6973" s="62">
        <v>123364</v>
      </c>
      <c r="H6973" s="62">
        <v>151.18</v>
      </c>
      <c r="I6973" s="62">
        <v>10657.35</v>
      </c>
      <c r="J6973" s="62">
        <v>673971</v>
      </c>
      <c r="K6973" s="62">
        <v>0</v>
      </c>
      <c r="L6973" s="63"/>
      <c r="M6973" s="63"/>
      <c r="N6973" s="63"/>
      <c r="O6973" s="63"/>
      <c r="P6973" s="63"/>
      <c r="Q6973" s="63"/>
      <c r="R6973" s="63"/>
      <c r="S6973" s="63"/>
      <c r="T6973" s="63"/>
      <c r="U6973" s="63"/>
      <c r="V6973" s="63"/>
      <c r="W6973" s="63"/>
      <c r="X6973" s="63"/>
      <c r="Y6973" s="63"/>
      <c r="Z6973" s="62">
        <v>2679.77</v>
      </c>
      <c r="AA6973" s="62">
        <v>11759</v>
      </c>
      <c r="AB6973" s="62">
        <v>14.41</v>
      </c>
      <c r="AC6973" s="62">
        <v>39.409999999999997</v>
      </c>
    </row>
    <row r="6974" spans="1:29" x14ac:dyDescent="0.25">
      <c r="A6974" s="61" t="s">
        <v>241</v>
      </c>
      <c r="B6974" s="61" t="s">
        <v>242</v>
      </c>
      <c r="C6974" s="62">
        <v>2007</v>
      </c>
      <c r="D6974" s="61" t="s">
        <v>150</v>
      </c>
      <c r="E6974" s="62">
        <v>3</v>
      </c>
      <c r="F6974" s="63"/>
      <c r="G6974" s="63"/>
      <c r="H6974" s="63"/>
      <c r="I6974" s="63"/>
      <c r="J6974" s="63"/>
      <c r="K6974" s="62">
        <v>0</v>
      </c>
      <c r="L6974" s="63"/>
      <c r="M6974" s="63"/>
      <c r="N6974" s="63"/>
      <c r="O6974" s="63"/>
      <c r="P6974" s="63"/>
      <c r="Q6974" s="63"/>
      <c r="R6974" s="63"/>
      <c r="S6974" s="63"/>
      <c r="T6974" s="63"/>
      <c r="U6974" s="63"/>
      <c r="V6974" s="63"/>
      <c r="W6974" s="63"/>
      <c r="X6974" s="63"/>
      <c r="Y6974" s="63"/>
      <c r="Z6974" s="62">
        <v>25537</v>
      </c>
      <c r="AA6974" s="62">
        <v>2096</v>
      </c>
      <c r="AB6974" s="62">
        <v>58.22</v>
      </c>
      <c r="AC6974" s="62">
        <v>8512.33</v>
      </c>
    </row>
    <row r="6975" spans="1:29" x14ac:dyDescent="0.25">
      <c r="A6975" s="61" t="s">
        <v>315</v>
      </c>
      <c r="B6975" s="61" t="s">
        <v>316</v>
      </c>
      <c r="C6975" s="62">
        <v>2017</v>
      </c>
      <c r="D6975" s="61" t="s">
        <v>78</v>
      </c>
      <c r="E6975" s="62">
        <v>42</v>
      </c>
      <c r="F6975" s="62">
        <v>350743</v>
      </c>
      <c r="G6975" s="62">
        <v>68854</v>
      </c>
      <c r="H6975" s="62">
        <v>136.62</v>
      </c>
      <c r="I6975" s="62">
        <v>8351.02</v>
      </c>
      <c r="J6975" s="62">
        <v>326190.99</v>
      </c>
      <c r="K6975" s="62">
        <v>0</v>
      </c>
      <c r="L6975" s="63"/>
      <c r="M6975" s="63"/>
      <c r="N6975" s="63"/>
      <c r="O6975" s="63"/>
      <c r="P6975" s="63"/>
      <c r="Q6975" s="63"/>
      <c r="R6975" s="63"/>
      <c r="S6975" s="63"/>
      <c r="T6975" s="63"/>
      <c r="U6975" s="63"/>
      <c r="V6975" s="63"/>
      <c r="W6975" s="63"/>
      <c r="X6975" s="63"/>
      <c r="Y6975" s="63"/>
      <c r="Z6975" s="62">
        <v>943.32</v>
      </c>
      <c r="AA6975" s="62">
        <v>16084</v>
      </c>
      <c r="AB6975" s="62">
        <v>31.91</v>
      </c>
      <c r="AC6975" s="62">
        <v>22.46</v>
      </c>
    </row>
    <row r="6976" spans="1:29" ht="30" x14ac:dyDescent="0.25">
      <c r="A6976" s="61" t="s">
        <v>151</v>
      </c>
      <c r="B6976" s="61" t="s">
        <v>152</v>
      </c>
      <c r="C6976" s="62">
        <v>2003</v>
      </c>
      <c r="D6976" s="61" t="s">
        <v>75</v>
      </c>
      <c r="E6976" s="62">
        <v>2</v>
      </c>
      <c r="F6976" s="63"/>
      <c r="G6976" s="62">
        <v>0</v>
      </c>
      <c r="H6976" s="62">
        <v>0</v>
      </c>
      <c r="I6976" s="63"/>
      <c r="J6976" s="63"/>
      <c r="K6976" s="62">
        <v>0</v>
      </c>
      <c r="L6976" s="63"/>
      <c r="M6976" s="63"/>
      <c r="N6976" s="63"/>
      <c r="O6976" s="63"/>
      <c r="P6976" s="63"/>
      <c r="Q6976" s="63"/>
      <c r="R6976" s="63"/>
      <c r="S6976" s="63"/>
      <c r="T6976" s="63"/>
      <c r="U6976" s="62">
        <v>275</v>
      </c>
      <c r="V6976" s="62">
        <v>465</v>
      </c>
      <c r="W6976" s="62">
        <v>19.38</v>
      </c>
      <c r="X6976" s="62">
        <v>137</v>
      </c>
      <c r="Y6976" s="62">
        <v>6155.6</v>
      </c>
      <c r="Z6976" s="62">
        <v>251.32</v>
      </c>
      <c r="AA6976" s="62">
        <v>17625</v>
      </c>
      <c r="AB6976" s="62">
        <v>734.38</v>
      </c>
      <c r="AC6976" s="62">
        <v>125.66</v>
      </c>
    </row>
    <row r="6977" spans="1:29" x14ac:dyDescent="0.25">
      <c r="A6977" s="61" t="s">
        <v>178</v>
      </c>
      <c r="B6977" s="61" t="s">
        <v>179</v>
      </c>
      <c r="C6977" s="62">
        <v>2016</v>
      </c>
      <c r="D6977" s="61" t="s">
        <v>89</v>
      </c>
      <c r="E6977" s="62">
        <v>72</v>
      </c>
      <c r="F6977" s="62">
        <v>163439</v>
      </c>
      <c r="G6977" s="62">
        <v>33299</v>
      </c>
      <c r="H6977" s="62">
        <v>38.54</v>
      </c>
      <c r="I6977" s="62">
        <v>2269.9899999999998</v>
      </c>
      <c r="J6977" s="62">
        <v>151998.26999999999</v>
      </c>
      <c r="K6977" s="62">
        <v>24076.62</v>
      </c>
      <c r="L6977" s="62">
        <v>34904</v>
      </c>
      <c r="M6977" s="62">
        <v>40.4</v>
      </c>
      <c r="N6977" s="62">
        <v>334.4</v>
      </c>
      <c r="O6977" s="62">
        <v>290347.24</v>
      </c>
      <c r="P6977" s="63"/>
      <c r="Q6977" s="63"/>
      <c r="R6977" s="63"/>
      <c r="S6977" s="63"/>
      <c r="T6977" s="63"/>
      <c r="U6977" s="63"/>
      <c r="V6977" s="63"/>
      <c r="W6977" s="63"/>
      <c r="X6977" s="63"/>
      <c r="Y6977" s="63"/>
      <c r="Z6977" s="62">
        <v>3.34</v>
      </c>
      <c r="AA6977" s="62">
        <v>18640</v>
      </c>
      <c r="AB6977" s="62">
        <v>21.57</v>
      </c>
      <c r="AC6977" s="62">
        <v>0.05</v>
      </c>
    </row>
    <row r="6978" spans="1:29" x14ac:dyDescent="0.25">
      <c r="A6978" s="61" t="s">
        <v>275</v>
      </c>
      <c r="B6978" s="61" t="s">
        <v>276</v>
      </c>
      <c r="C6978" s="62">
        <v>2008</v>
      </c>
      <c r="D6978" s="61" t="s">
        <v>78</v>
      </c>
      <c r="E6978" s="62">
        <v>56</v>
      </c>
      <c r="F6978" s="62">
        <v>330560</v>
      </c>
      <c r="G6978" s="62">
        <v>46703</v>
      </c>
      <c r="H6978" s="62">
        <v>69.5</v>
      </c>
      <c r="I6978" s="62">
        <v>5902.86</v>
      </c>
      <c r="J6978" s="62">
        <v>307420.79999999999</v>
      </c>
      <c r="K6978" s="62">
        <v>0</v>
      </c>
      <c r="L6978" s="63"/>
      <c r="M6978" s="63"/>
      <c r="N6978" s="63"/>
      <c r="O6978" s="63"/>
      <c r="P6978" s="63"/>
      <c r="Q6978" s="63"/>
      <c r="R6978" s="63"/>
      <c r="S6978" s="63"/>
      <c r="T6978" s="63"/>
      <c r="U6978" s="63"/>
      <c r="V6978" s="63"/>
      <c r="W6978" s="63"/>
      <c r="X6978" s="63"/>
      <c r="Y6978" s="63"/>
      <c r="Z6978" s="62">
        <v>1729.83</v>
      </c>
      <c r="AA6978" s="62">
        <v>5221</v>
      </c>
      <c r="AB6978" s="62">
        <v>7.77</v>
      </c>
      <c r="AC6978" s="62">
        <v>30.89</v>
      </c>
    </row>
    <row r="6979" spans="1:29" ht="30" x14ac:dyDescent="0.25">
      <c r="A6979" s="61" t="s">
        <v>188</v>
      </c>
      <c r="B6979" s="61" t="s">
        <v>189</v>
      </c>
      <c r="C6979" s="62">
        <v>2014</v>
      </c>
      <c r="D6979" s="61" t="s">
        <v>75</v>
      </c>
      <c r="E6979" s="62">
        <v>24</v>
      </c>
      <c r="F6979" s="62">
        <v>90218</v>
      </c>
      <c r="G6979" s="62">
        <v>17627</v>
      </c>
      <c r="H6979" s="62">
        <v>61.2</v>
      </c>
      <c r="I6979" s="62">
        <v>3759.08</v>
      </c>
      <c r="J6979" s="62">
        <v>83902.74</v>
      </c>
      <c r="K6979" s="62">
        <v>11227.93</v>
      </c>
      <c r="L6979" s="62">
        <v>15589</v>
      </c>
      <c r="M6979" s="62">
        <v>54.13</v>
      </c>
      <c r="N6979" s="62">
        <v>467.83</v>
      </c>
      <c r="O6979" s="62">
        <v>135401.03</v>
      </c>
      <c r="P6979" s="63"/>
      <c r="Q6979" s="63"/>
      <c r="R6979" s="63"/>
      <c r="S6979" s="63"/>
      <c r="T6979" s="63"/>
      <c r="U6979" s="63"/>
      <c r="V6979" s="63"/>
      <c r="W6979" s="63"/>
      <c r="X6979" s="63"/>
      <c r="Y6979" s="63"/>
      <c r="Z6979" s="62">
        <v>1411</v>
      </c>
      <c r="AA6979" s="62">
        <v>10298</v>
      </c>
      <c r="AB6979" s="62">
        <v>35.76</v>
      </c>
      <c r="AC6979" s="62">
        <v>58.79</v>
      </c>
    </row>
    <row r="6980" spans="1:29" ht="45" x14ac:dyDescent="0.25">
      <c r="A6980" s="61" t="s">
        <v>334</v>
      </c>
      <c r="B6980" s="61" t="s">
        <v>335</v>
      </c>
      <c r="C6980" s="62">
        <v>2009</v>
      </c>
      <c r="D6980" s="61" t="s">
        <v>75</v>
      </c>
      <c r="E6980" s="62">
        <v>16</v>
      </c>
      <c r="F6980" s="62">
        <v>68</v>
      </c>
      <c r="G6980" s="62">
        <v>23</v>
      </c>
      <c r="H6980" s="62">
        <v>0.12</v>
      </c>
      <c r="I6980" s="62">
        <v>4.25</v>
      </c>
      <c r="J6980" s="62">
        <v>63.24</v>
      </c>
      <c r="K6980" s="62">
        <v>0</v>
      </c>
      <c r="L6980" s="63"/>
      <c r="M6980" s="63"/>
      <c r="N6980" s="63"/>
      <c r="O6980" s="63"/>
      <c r="P6980" s="63"/>
      <c r="Q6980" s="63"/>
      <c r="R6980" s="63"/>
      <c r="S6980" s="63"/>
      <c r="T6980" s="63"/>
      <c r="U6980" s="63"/>
      <c r="V6980" s="63"/>
      <c r="W6980" s="63"/>
      <c r="X6980" s="63"/>
      <c r="Y6980" s="63"/>
      <c r="Z6980" s="62">
        <v>1572.35</v>
      </c>
      <c r="AA6980" s="62">
        <v>12798</v>
      </c>
      <c r="AB6980" s="62">
        <v>66.66</v>
      </c>
      <c r="AC6980" s="62">
        <v>98.27</v>
      </c>
    </row>
    <row r="6981" spans="1:29" x14ac:dyDescent="0.25">
      <c r="A6981" s="61" t="s">
        <v>338</v>
      </c>
      <c r="B6981" s="61" t="s">
        <v>339</v>
      </c>
      <c r="C6981" s="62">
        <v>2005</v>
      </c>
      <c r="D6981" s="61" t="s">
        <v>94</v>
      </c>
      <c r="E6981" s="62">
        <v>45</v>
      </c>
      <c r="F6981" s="62">
        <v>37729</v>
      </c>
      <c r="G6981" s="62">
        <v>6240</v>
      </c>
      <c r="H6981" s="62">
        <v>11.56</v>
      </c>
      <c r="I6981" s="62">
        <v>838.42</v>
      </c>
      <c r="J6981" s="62">
        <v>35087.97</v>
      </c>
      <c r="K6981" s="62">
        <v>18770.13</v>
      </c>
      <c r="L6981" s="62">
        <v>26022</v>
      </c>
      <c r="M6981" s="62">
        <v>48.19</v>
      </c>
      <c r="N6981" s="62">
        <v>417.11</v>
      </c>
      <c r="O6981" s="62">
        <v>226354.58</v>
      </c>
      <c r="P6981" s="63"/>
      <c r="Q6981" s="63"/>
      <c r="R6981" s="63"/>
      <c r="S6981" s="63"/>
      <c r="T6981" s="63"/>
      <c r="U6981" s="62">
        <v>0</v>
      </c>
      <c r="V6981" s="62">
        <v>0</v>
      </c>
      <c r="W6981" s="62">
        <v>0</v>
      </c>
      <c r="X6981" s="62">
        <v>0</v>
      </c>
      <c r="Y6981" s="62">
        <v>0</v>
      </c>
      <c r="Z6981" s="62">
        <v>5772.66</v>
      </c>
      <c r="AA6981" s="62">
        <v>51711</v>
      </c>
      <c r="AB6981" s="62">
        <v>95.76</v>
      </c>
      <c r="AC6981" s="62">
        <v>128.28</v>
      </c>
    </row>
    <row r="6982" spans="1:29" x14ac:dyDescent="0.25">
      <c r="A6982" s="61" t="s">
        <v>159</v>
      </c>
      <c r="B6982" s="61" t="s">
        <v>160</v>
      </c>
      <c r="C6982" s="62">
        <v>2009</v>
      </c>
      <c r="D6982" s="61" t="s">
        <v>83</v>
      </c>
      <c r="E6982" s="62">
        <v>4</v>
      </c>
      <c r="F6982" s="63"/>
      <c r="G6982" s="63"/>
      <c r="H6982" s="63"/>
      <c r="I6982" s="63"/>
      <c r="J6982" s="63"/>
      <c r="K6982" s="62">
        <v>0</v>
      </c>
      <c r="L6982" s="63"/>
      <c r="M6982" s="63"/>
      <c r="N6982" s="63"/>
      <c r="O6982" s="63"/>
      <c r="P6982" s="63"/>
      <c r="Q6982" s="63"/>
      <c r="R6982" s="63"/>
      <c r="S6982" s="63"/>
      <c r="T6982" s="63"/>
      <c r="U6982" s="63"/>
      <c r="V6982" s="63"/>
      <c r="W6982" s="63"/>
      <c r="X6982" s="63"/>
      <c r="Y6982" s="63"/>
      <c r="Z6982" s="62">
        <v>536</v>
      </c>
      <c r="AA6982" s="62">
        <v>3454</v>
      </c>
      <c r="AB6982" s="62">
        <v>71.959999999999994</v>
      </c>
      <c r="AC6982" s="62">
        <v>134</v>
      </c>
    </row>
    <row r="6983" spans="1:29" ht="30" x14ac:dyDescent="0.25">
      <c r="A6983" s="61" t="s">
        <v>224</v>
      </c>
      <c r="B6983" s="61" t="s">
        <v>225</v>
      </c>
      <c r="C6983" s="62">
        <v>2012</v>
      </c>
      <c r="D6983" s="61" t="s">
        <v>226</v>
      </c>
      <c r="E6983" s="62">
        <v>51</v>
      </c>
      <c r="F6983" s="62">
        <v>112899</v>
      </c>
      <c r="G6983" s="62">
        <v>19885</v>
      </c>
      <c r="H6983" s="62">
        <v>32.49</v>
      </c>
      <c r="I6983" s="62">
        <v>2213.71</v>
      </c>
      <c r="J6983" s="62">
        <v>104996.07</v>
      </c>
      <c r="K6983" s="62">
        <v>12710.96</v>
      </c>
      <c r="L6983" s="62">
        <v>17321</v>
      </c>
      <c r="M6983" s="62">
        <v>28.3</v>
      </c>
      <c r="N6983" s="63"/>
      <c r="O6983" s="63"/>
      <c r="P6983" s="63"/>
      <c r="Q6983" s="63"/>
      <c r="R6983" s="63"/>
      <c r="S6983" s="63"/>
      <c r="T6983" s="63"/>
      <c r="U6983" s="63"/>
      <c r="V6983" s="63"/>
      <c r="W6983" s="63"/>
      <c r="X6983" s="63"/>
      <c r="Y6983" s="63"/>
      <c r="Z6983" s="62">
        <v>5242.97</v>
      </c>
      <c r="AA6983" s="62">
        <v>18843</v>
      </c>
      <c r="AB6983" s="62">
        <v>30.79</v>
      </c>
      <c r="AC6983" s="62">
        <v>102.8</v>
      </c>
    </row>
    <row r="6984" spans="1:29" x14ac:dyDescent="0.25">
      <c r="A6984" s="61" t="s">
        <v>159</v>
      </c>
      <c r="B6984" s="61" t="s">
        <v>160</v>
      </c>
      <c r="C6984" s="62">
        <v>2014</v>
      </c>
      <c r="D6984" s="61" t="s">
        <v>175</v>
      </c>
      <c r="E6984" s="62">
        <v>8</v>
      </c>
      <c r="F6984" s="63"/>
      <c r="G6984" s="63"/>
      <c r="H6984" s="63"/>
      <c r="I6984" s="63"/>
      <c r="J6984" s="63"/>
      <c r="K6984" s="62">
        <v>0</v>
      </c>
      <c r="L6984" s="63"/>
      <c r="M6984" s="63"/>
      <c r="N6984" s="63"/>
      <c r="O6984" s="63"/>
      <c r="P6984" s="63"/>
      <c r="Q6984" s="63"/>
      <c r="R6984" s="63"/>
      <c r="S6984" s="63"/>
      <c r="T6984" s="63"/>
      <c r="U6984" s="63"/>
      <c r="V6984" s="63"/>
      <c r="W6984" s="63"/>
      <c r="X6984" s="63"/>
      <c r="Y6984" s="63"/>
      <c r="Z6984" s="62">
        <v>0</v>
      </c>
      <c r="AA6984" s="63"/>
      <c r="AB6984" s="63"/>
      <c r="AC6984" s="62">
        <v>0</v>
      </c>
    </row>
    <row r="6985" spans="1:29" ht="30" x14ac:dyDescent="0.25">
      <c r="A6985" s="61" t="s">
        <v>227</v>
      </c>
      <c r="B6985" s="61" t="s">
        <v>228</v>
      </c>
      <c r="C6985" s="62">
        <v>2012</v>
      </c>
      <c r="D6985" s="61" t="s">
        <v>89</v>
      </c>
      <c r="E6985" s="62">
        <v>50</v>
      </c>
      <c r="F6985" s="62">
        <v>228360</v>
      </c>
      <c r="G6985" s="62">
        <v>27483</v>
      </c>
      <c r="H6985" s="62">
        <v>45.81</v>
      </c>
      <c r="I6985" s="62">
        <v>4567.2</v>
      </c>
      <c r="J6985" s="62">
        <v>212374.8</v>
      </c>
      <c r="K6985" s="62">
        <v>9967.02</v>
      </c>
      <c r="L6985" s="62">
        <v>11672</v>
      </c>
      <c r="M6985" s="62">
        <v>19.45</v>
      </c>
      <c r="N6985" s="62">
        <v>199.34</v>
      </c>
      <c r="O6985" s="62">
        <v>120195.31</v>
      </c>
      <c r="P6985" s="63"/>
      <c r="Q6985" s="63"/>
      <c r="R6985" s="63"/>
      <c r="S6985" s="63"/>
      <c r="T6985" s="63"/>
      <c r="U6985" s="63"/>
      <c r="V6985" s="63"/>
      <c r="W6985" s="63"/>
      <c r="X6985" s="63"/>
      <c r="Y6985" s="63"/>
      <c r="Z6985" s="62">
        <v>108999</v>
      </c>
      <c r="AA6985" s="62">
        <v>11895</v>
      </c>
      <c r="AB6985" s="62">
        <v>19.829999999999998</v>
      </c>
      <c r="AC6985" s="62">
        <v>2179.98</v>
      </c>
    </row>
    <row r="6986" spans="1:29" x14ac:dyDescent="0.25">
      <c r="A6986" s="61" t="s">
        <v>417</v>
      </c>
      <c r="B6986" s="61" t="s">
        <v>418</v>
      </c>
      <c r="C6986" s="62">
        <v>2016</v>
      </c>
      <c r="D6986" s="61" t="s">
        <v>94</v>
      </c>
      <c r="E6986" s="62">
        <v>4</v>
      </c>
      <c r="F6986" s="63"/>
      <c r="G6986" s="63"/>
      <c r="H6986" s="63"/>
      <c r="I6986" s="63"/>
      <c r="J6986" s="63"/>
      <c r="K6986" s="62">
        <v>0</v>
      </c>
      <c r="L6986" s="63"/>
      <c r="M6986" s="63"/>
      <c r="N6986" s="63"/>
      <c r="O6986" s="63"/>
      <c r="P6986" s="63"/>
      <c r="Q6986" s="63"/>
      <c r="R6986" s="63"/>
      <c r="S6986" s="63"/>
      <c r="T6986" s="63"/>
      <c r="U6986" s="63"/>
      <c r="V6986" s="63"/>
      <c r="W6986" s="63"/>
      <c r="X6986" s="63"/>
      <c r="Y6986" s="63"/>
      <c r="Z6986" s="62">
        <v>0</v>
      </c>
      <c r="AA6986" s="63"/>
      <c r="AB6986" s="63"/>
      <c r="AC6986" s="62">
        <v>0</v>
      </c>
    </row>
    <row r="6987" spans="1:29" x14ac:dyDescent="0.25">
      <c r="A6987" s="61" t="s">
        <v>95</v>
      </c>
      <c r="B6987" s="61" t="s">
        <v>96</v>
      </c>
      <c r="C6987" s="62">
        <v>2016</v>
      </c>
      <c r="D6987" s="61" t="s">
        <v>75</v>
      </c>
      <c r="E6987" s="62">
        <v>12</v>
      </c>
      <c r="F6987" s="62">
        <v>291</v>
      </c>
      <c r="G6987" s="62">
        <v>86</v>
      </c>
      <c r="H6987" s="62">
        <v>0.6</v>
      </c>
      <c r="I6987" s="62">
        <v>24.25</v>
      </c>
      <c r="J6987" s="62">
        <v>270.63</v>
      </c>
      <c r="K6987" s="62">
        <v>141.34</v>
      </c>
      <c r="L6987" s="62">
        <v>176</v>
      </c>
      <c r="M6987" s="62">
        <v>1.22</v>
      </c>
      <c r="N6987" s="62">
        <v>11.78</v>
      </c>
      <c r="O6987" s="62">
        <v>1704.44</v>
      </c>
      <c r="P6987" s="63"/>
      <c r="Q6987" s="63"/>
      <c r="R6987" s="63"/>
      <c r="S6987" s="63"/>
      <c r="T6987" s="63"/>
      <c r="U6987" s="63"/>
      <c r="V6987" s="63"/>
      <c r="W6987" s="63"/>
      <c r="X6987" s="63"/>
      <c r="Y6987" s="63"/>
      <c r="Z6987" s="62">
        <v>1503.1</v>
      </c>
      <c r="AA6987" s="62">
        <v>6253</v>
      </c>
      <c r="AB6987" s="62">
        <v>43.42</v>
      </c>
      <c r="AC6987" s="62">
        <v>125.26</v>
      </c>
    </row>
    <row r="6988" spans="1:29" ht="30" x14ac:dyDescent="0.25">
      <c r="A6988" s="61" t="s">
        <v>115</v>
      </c>
      <c r="B6988" s="61" t="s">
        <v>116</v>
      </c>
      <c r="C6988" s="62">
        <v>2014</v>
      </c>
      <c r="D6988" s="61" t="s">
        <v>78</v>
      </c>
      <c r="E6988" s="62">
        <v>29</v>
      </c>
      <c r="F6988" s="62">
        <v>17022</v>
      </c>
      <c r="G6988" s="62">
        <v>3345</v>
      </c>
      <c r="H6988" s="62">
        <v>9.61</v>
      </c>
      <c r="I6988" s="62">
        <v>586.97</v>
      </c>
      <c r="J6988" s="62">
        <v>15830.46</v>
      </c>
      <c r="K6988" s="62">
        <v>15296.8</v>
      </c>
      <c r="L6988" s="62">
        <v>19852</v>
      </c>
      <c r="M6988" s="62">
        <v>57.05</v>
      </c>
      <c r="N6988" s="62">
        <v>527.48</v>
      </c>
      <c r="O6988" s="62">
        <v>184468.69</v>
      </c>
      <c r="P6988" s="63"/>
      <c r="Q6988" s="63"/>
      <c r="R6988" s="63"/>
      <c r="S6988" s="63"/>
      <c r="T6988" s="63"/>
      <c r="U6988" s="63"/>
      <c r="V6988" s="63"/>
      <c r="W6988" s="63"/>
      <c r="X6988" s="63"/>
      <c r="Y6988" s="63"/>
      <c r="Z6988" s="62">
        <v>53100</v>
      </c>
      <c r="AA6988" s="62">
        <v>7813</v>
      </c>
      <c r="AB6988" s="62">
        <v>22.45</v>
      </c>
      <c r="AC6988" s="62">
        <v>1831.03</v>
      </c>
    </row>
    <row r="6989" spans="1:29" ht="30" x14ac:dyDescent="0.25">
      <c r="A6989" s="61" t="s">
        <v>356</v>
      </c>
      <c r="B6989" s="61" t="s">
        <v>357</v>
      </c>
      <c r="C6989" s="62">
        <v>2017</v>
      </c>
      <c r="D6989" s="61" t="s">
        <v>78</v>
      </c>
      <c r="E6989" s="62">
        <v>100</v>
      </c>
      <c r="F6989" s="62">
        <v>988965</v>
      </c>
      <c r="G6989" s="62">
        <v>149350</v>
      </c>
      <c r="H6989" s="62">
        <v>124.46</v>
      </c>
      <c r="I6989" s="62">
        <v>9889.65</v>
      </c>
      <c r="J6989" s="62">
        <v>919737.45</v>
      </c>
      <c r="K6989" s="62">
        <v>0</v>
      </c>
      <c r="L6989" s="63"/>
      <c r="M6989" s="63"/>
      <c r="N6989" s="63"/>
      <c r="O6989" s="63"/>
      <c r="P6989" s="63"/>
      <c r="Q6989" s="63"/>
      <c r="R6989" s="63"/>
      <c r="S6989" s="63"/>
      <c r="T6989" s="63"/>
      <c r="U6989" s="63"/>
      <c r="V6989" s="63"/>
      <c r="W6989" s="63"/>
      <c r="X6989" s="63"/>
      <c r="Y6989" s="63"/>
      <c r="Z6989" s="62">
        <v>2323.2600000000002</v>
      </c>
      <c r="AA6989" s="62">
        <v>50951</v>
      </c>
      <c r="AB6989" s="62">
        <v>42.46</v>
      </c>
      <c r="AC6989" s="62">
        <v>23.23</v>
      </c>
    </row>
    <row r="6990" spans="1:29" ht="30" x14ac:dyDescent="0.25">
      <c r="A6990" s="61" t="s">
        <v>247</v>
      </c>
      <c r="B6990" s="61" t="s">
        <v>248</v>
      </c>
      <c r="C6990" s="62">
        <v>2013</v>
      </c>
      <c r="D6990" s="61" t="s">
        <v>99</v>
      </c>
      <c r="E6990" s="62">
        <v>40</v>
      </c>
      <c r="F6990" s="62">
        <v>311307</v>
      </c>
      <c r="G6990" s="62">
        <v>44807</v>
      </c>
      <c r="H6990" s="62">
        <v>93.35</v>
      </c>
      <c r="I6990" s="62">
        <v>7782.68</v>
      </c>
      <c r="J6990" s="62">
        <v>289515.51</v>
      </c>
      <c r="K6990" s="62">
        <v>0</v>
      </c>
      <c r="L6990" s="63"/>
      <c r="M6990" s="63"/>
      <c r="N6990" s="63"/>
      <c r="O6990" s="63"/>
      <c r="P6990" s="63"/>
      <c r="Q6990" s="63"/>
      <c r="R6990" s="63"/>
      <c r="S6990" s="63"/>
      <c r="T6990" s="63"/>
      <c r="U6990" s="63"/>
      <c r="V6990" s="63"/>
      <c r="W6990" s="63"/>
      <c r="X6990" s="63"/>
      <c r="Y6990" s="63"/>
      <c r="Z6990" s="62">
        <v>103</v>
      </c>
      <c r="AA6990" s="62">
        <v>8465</v>
      </c>
      <c r="AB6990" s="62">
        <v>17.64</v>
      </c>
      <c r="AC6990" s="62">
        <v>2.58</v>
      </c>
    </row>
    <row r="6991" spans="1:29" ht="30" x14ac:dyDescent="0.25">
      <c r="A6991" s="61" t="s">
        <v>180</v>
      </c>
      <c r="B6991" s="61" t="s">
        <v>181</v>
      </c>
      <c r="C6991" s="62">
        <v>2011</v>
      </c>
      <c r="D6991" s="61" t="s">
        <v>78</v>
      </c>
      <c r="E6991" s="62">
        <v>50</v>
      </c>
      <c r="F6991" s="62">
        <v>191440</v>
      </c>
      <c r="G6991" s="62">
        <v>24571</v>
      </c>
      <c r="H6991" s="62">
        <v>40.950000000000003</v>
      </c>
      <c r="I6991" s="62">
        <v>3828.8</v>
      </c>
      <c r="J6991" s="62">
        <v>178039.2</v>
      </c>
      <c r="K6991" s="62">
        <v>36195.93</v>
      </c>
      <c r="L6991" s="62">
        <v>52132</v>
      </c>
      <c r="M6991" s="62">
        <v>86.89</v>
      </c>
      <c r="N6991" s="62">
        <v>723.92</v>
      </c>
      <c r="O6991" s="62">
        <v>436497.53</v>
      </c>
      <c r="P6991" s="63"/>
      <c r="Q6991" s="63"/>
      <c r="R6991" s="63"/>
      <c r="S6991" s="63"/>
      <c r="T6991" s="63"/>
      <c r="U6991" s="63"/>
      <c r="V6991" s="63"/>
      <c r="W6991" s="63"/>
      <c r="X6991" s="63"/>
      <c r="Y6991" s="63"/>
      <c r="Z6991" s="62">
        <v>1241</v>
      </c>
      <c r="AA6991" s="62">
        <v>13355</v>
      </c>
      <c r="AB6991" s="62">
        <v>22.26</v>
      </c>
      <c r="AC6991" s="62">
        <v>24.82</v>
      </c>
    </row>
    <row r="6992" spans="1:29" ht="30" x14ac:dyDescent="0.25">
      <c r="A6992" s="61" t="s">
        <v>363</v>
      </c>
      <c r="B6992" s="61" t="s">
        <v>364</v>
      </c>
      <c r="C6992" s="62">
        <v>2015</v>
      </c>
      <c r="D6992" s="61" t="s">
        <v>75</v>
      </c>
      <c r="E6992" s="62">
        <v>5</v>
      </c>
      <c r="F6992" s="63"/>
      <c r="G6992" s="63"/>
      <c r="H6992" s="63"/>
      <c r="I6992" s="63"/>
      <c r="J6992" s="63"/>
      <c r="K6992" s="62">
        <v>0</v>
      </c>
      <c r="L6992" s="63"/>
      <c r="M6992" s="63"/>
      <c r="N6992" s="63"/>
      <c r="O6992" s="63"/>
      <c r="P6992" s="63"/>
      <c r="Q6992" s="63"/>
      <c r="R6992" s="63"/>
      <c r="S6992" s="63"/>
      <c r="T6992" s="63"/>
      <c r="U6992" s="63"/>
      <c r="V6992" s="63"/>
      <c r="W6992" s="63"/>
      <c r="X6992" s="63"/>
      <c r="Y6992" s="63"/>
      <c r="Z6992" s="62">
        <v>406.39</v>
      </c>
      <c r="AA6992" s="62">
        <v>1363</v>
      </c>
      <c r="AB6992" s="62">
        <v>22.72</v>
      </c>
      <c r="AC6992" s="62">
        <v>81.28</v>
      </c>
    </row>
    <row r="6993" spans="1:29" ht="30" x14ac:dyDescent="0.25">
      <c r="A6993" s="61" t="s">
        <v>188</v>
      </c>
      <c r="B6993" s="61" t="s">
        <v>189</v>
      </c>
      <c r="C6993" s="62">
        <v>2010</v>
      </c>
      <c r="D6993" s="61" t="s">
        <v>297</v>
      </c>
      <c r="E6993" s="62">
        <v>80</v>
      </c>
      <c r="F6993" s="62">
        <v>151520</v>
      </c>
      <c r="G6993" s="62">
        <v>27338</v>
      </c>
      <c r="H6993" s="62">
        <v>28.48</v>
      </c>
      <c r="I6993" s="62">
        <v>1894</v>
      </c>
      <c r="J6993" s="62">
        <v>140913.60000000001</v>
      </c>
      <c r="K6993" s="62">
        <v>54392.82</v>
      </c>
      <c r="L6993" s="62">
        <v>99706</v>
      </c>
      <c r="M6993" s="62">
        <v>103.86</v>
      </c>
      <c r="N6993" s="62">
        <v>679.91</v>
      </c>
      <c r="O6993" s="62">
        <v>655939.36</v>
      </c>
      <c r="P6993" s="63"/>
      <c r="Q6993" s="63"/>
      <c r="R6993" s="63"/>
      <c r="S6993" s="63"/>
      <c r="T6993" s="63"/>
      <c r="U6993" s="63"/>
      <c r="V6993" s="63"/>
      <c r="W6993" s="63"/>
      <c r="X6993" s="63"/>
      <c r="Y6993" s="63"/>
      <c r="Z6993" s="62">
        <v>6078</v>
      </c>
      <c r="AA6993" s="62">
        <v>37154</v>
      </c>
      <c r="AB6993" s="62">
        <v>38.700000000000003</v>
      </c>
      <c r="AC6993" s="62">
        <v>75.98</v>
      </c>
    </row>
    <row r="6994" spans="1:29" x14ac:dyDescent="0.25">
      <c r="A6994" s="61" t="s">
        <v>229</v>
      </c>
      <c r="B6994" s="61" t="s">
        <v>230</v>
      </c>
      <c r="C6994" s="62">
        <v>2007</v>
      </c>
      <c r="D6994" s="61" t="s">
        <v>373</v>
      </c>
      <c r="E6994" s="62">
        <v>12</v>
      </c>
      <c r="F6994" s="63"/>
      <c r="G6994" s="63"/>
      <c r="H6994" s="63"/>
      <c r="I6994" s="63"/>
      <c r="J6994" s="63"/>
      <c r="K6994" s="62">
        <v>0</v>
      </c>
      <c r="L6994" s="63"/>
      <c r="M6994" s="63"/>
      <c r="N6994" s="63"/>
      <c r="O6994" s="63"/>
      <c r="P6994" s="63"/>
      <c r="Q6994" s="63"/>
      <c r="R6994" s="63"/>
      <c r="S6994" s="63"/>
      <c r="T6994" s="63"/>
      <c r="U6994" s="63"/>
      <c r="V6994" s="63"/>
      <c r="W6994" s="63"/>
      <c r="X6994" s="63"/>
      <c r="Y6994" s="63"/>
      <c r="Z6994" s="62">
        <v>159070</v>
      </c>
      <c r="AA6994" s="62">
        <v>5411</v>
      </c>
      <c r="AB6994" s="62">
        <v>37.58</v>
      </c>
      <c r="AC6994" s="62">
        <v>13255.83</v>
      </c>
    </row>
    <row r="6995" spans="1:29" ht="30" x14ac:dyDescent="0.25">
      <c r="A6995" s="61" t="s">
        <v>450</v>
      </c>
      <c r="B6995" s="61" t="s">
        <v>451</v>
      </c>
      <c r="C6995" s="62">
        <v>2016</v>
      </c>
      <c r="D6995" s="61" t="s">
        <v>99</v>
      </c>
      <c r="E6995" s="62">
        <v>64</v>
      </c>
      <c r="F6995" s="62">
        <v>210400</v>
      </c>
      <c r="G6995" s="62">
        <v>36580</v>
      </c>
      <c r="H6995" s="62">
        <v>47.63</v>
      </c>
      <c r="I6995" s="62">
        <v>3287.5</v>
      </c>
      <c r="J6995" s="62">
        <v>195672</v>
      </c>
      <c r="K6995" s="62">
        <v>23624.639999999999</v>
      </c>
      <c r="L6995" s="62">
        <v>32436</v>
      </c>
      <c r="M6995" s="62">
        <v>42.23</v>
      </c>
      <c r="N6995" s="62">
        <v>369.13</v>
      </c>
      <c r="O6995" s="62">
        <v>284896.58</v>
      </c>
      <c r="P6995" s="63"/>
      <c r="Q6995" s="63"/>
      <c r="R6995" s="63"/>
      <c r="S6995" s="63"/>
      <c r="T6995" s="63"/>
      <c r="U6995" s="63"/>
      <c r="V6995" s="63"/>
      <c r="W6995" s="63"/>
      <c r="X6995" s="63"/>
      <c r="Y6995" s="63"/>
      <c r="Z6995" s="62">
        <v>328.65</v>
      </c>
      <c r="AA6995" s="62">
        <v>45238</v>
      </c>
      <c r="AB6995" s="62">
        <v>58.9</v>
      </c>
      <c r="AC6995" s="62">
        <v>5.14</v>
      </c>
    </row>
    <row r="6996" spans="1:29" x14ac:dyDescent="0.25">
      <c r="A6996" s="61" t="s">
        <v>70</v>
      </c>
      <c r="B6996" s="61" t="s">
        <v>71</v>
      </c>
      <c r="C6996" s="62">
        <v>2011</v>
      </c>
      <c r="D6996" s="61" t="s">
        <v>94</v>
      </c>
      <c r="E6996" s="62">
        <v>24</v>
      </c>
      <c r="F6996" s="62">
        <v>226804</v>
      </c>
      <c r="G6996" s="62">
        <v>54778</v>
      </c>
      <c r="H6996" s="62">
        <v>190.2</v>
      </c>
      <c r="I6996" s="62">
        <v>9450.17</v>
      </c>
      <c r="J6996" s="62">
        <v>210927.72</v>
      </c>
      <c r="K6996" s="62">
        <v>19115</v>
      </c>
      <c r="L6996" s="62">
        <v>30416</v>
      </c>
      <c r="M6996" s="62">
        <v>105.61</v>
      </c>
      <c r="N6996" s="63"/>
      <c r="O6996" s="63"/>
      <c r="P6996" s="63"/>
      <c r="Q6996" s="63"/>
      <c r="R6996" s="63"/>
      <c r="S6996" s="63"/>
      <c r="T6996" s="63"/>
      <c r="U6996" s="63"/>
      <c r="V6996" s="63"/>
      <c r="W6996" s="63"/>
      <c r="X6996" s="63"/>
      <c r="Y6996" s="63"/>
      <c r="Z6996" s="62">
        <v>3966</v>
      </c>
      <c r="AA6996" s="62">
        <v>28110</v>
      </c>
      <c r="AB6996" s="62">
        <v>97.6</v>
      </c>
      <c r="AC6996" s="62">
        <v>165.25</v>
      </c>
    </row>
    <row r="6997" spans="1:29" ht="30" x14ac:dyDescent="0.25">
      <c r="A6997" s="61" t="s">
        <v>391</v>
      </c>
      <c r="B6997" s="61" t="s">
        <v>392</v>
      </c>
      <c r="C6997" s="62">
        <v>2016</v>
      </c>
      <c r="D6997" s="61" t="s">
        <v>89</v>
      </c>
      <c r="E6997" s="62">
        <v>130</v>
      </c>
      <c r="F6997" s="62">
        <v>1143737</v>
      </c>
      <c r="G6997" s="62">
        <v>256550</v>
      </c>
      <c r="H6997" s="62">
        <v>164.46</v>
      </c>
      <c r="I6997" s="62">
        <v>8797.98</v>
      </c>
      <c r="J6997" s="62">
        <v>1063675.4099999999</v>
      </c>
      <c r="K6997" s="62">
        <v>6832.2</v>
      </c>
      <c r="L6997" s="62">
        <v>9462</v>
      </c>
      <c r="M6997" s="62">
        <v>6.07</v>
      </c>
      <c r="N6997" s="62">
        <v>52.56</v>
      </c>
      <c r="O6997" s="62">
        <v>82391.570000000007</v>
      </c>
      <c r="P6997" s="63"/>
      <c r="Q6997" s="63"/>
      <c r="R6997" s="63"/>
      <c r="S6997" s="63"/>
      <c r="T6997" s="63"/>
      <c r="U6997" s="63"/>
      <c r="V6997" s="63"/>
      <c r="W6997" s="63"/>
      <c r="X6997" s="63"/>
      <c r="Y6997" s="63"/>
      <c r="Z6997" s="62">
        <v>2668</v>
      </c>
      <c r="AA6997" s="62">
        <v>30130</v>
      </c>
      <c r="AB6997" s="62">
        <v>19.309999999999999</v>
      </c>
      <c r="AC6997" s="62">
        <v>20.52</v>
      </c>
    </row>
    <row r="6998" spans="1:29" ht="30" x14ac:dyDescent="0.25">
      <c r="A6998" s="61" t="s">
        <v>218</v>
      </c>
      <c r="B6998" s="61" t="s">
        <v>219</v>
      </c>
      <c r="C6998" s="62">
        <v>2008</v>
      </c>
      <c r="D6998" s="61" t="s">
        <v>99</v>
      </c>
      <c r="E6998" s="62">
        <v>176</v>
      </c>
      <c r="F6998" s="62">
        <v>2092300</v>
      </c>
      <c r="G6998" s="62">
        <v>340876</v>
      </c>
      <c r="H6998" s="62">
        <v>161.4</v>
      </c>
      <c r="I6998" s="62">
        <v>11888.07</v>
      </c>
      <c r="J6998" s="62">
        <v>1945839</v>
      </c>
      <c r="K6998" s="62">
        <v>0</v>
      </c>
      <c r="L6998" s="63"/>
      <c r="M6998" s="63"/>
      <c r="N6998" s="63"/>
      <c r="O6998" s="63"/>
      <c r="P6998" s="63"/>
      <c r="Q6998" s="63"/>
      <c r="R6998" s="63"/>
      <c r="S6998" s="63"/>
      <c r="T6998" s="63"/>
      <c r="U6998" s="63"/>
      <c r="V6998" s="63"/>
      <c r="W6998" s="63"/>
      <c r="X6998" s="63"/>
      <c r="Y6998" s="63"/>
      <c r="Z6998" s="62">
        <v>539500</v>
      </c>
      <c r="AA6998" s="62">
        <v>63808</v>
      </c>
      <c r="AB6998" s="62">
        <v>30.21</v>
      </c>
      <c r="AC6998" s="62">
        <v>3065.34</v>
      </c>
    </row>
    <row r="6999" spans="1:29" ht="30" x14ac:dyDescent="0.25">
      <c r="A6999" s="61" t="s">
        <v>206</v>
      </c>
      <c r="B6999" s="61" t="s">
        <v>207</v>
      </c>
      <c r="C6999" s="62">
        <v>2015</v>
      </c>
      <c r="D6999" s="61" t="s">
        <v>99</v>
      </c>
      <c r="E6999" s="62">
        <v>60</v>
      </c>
      <c r="F6999" s="62">
        <v>186654</v>
      </c>
      <c r="G6999" s="62">
        <v>17875</v>
      </c>
      <c r="H6999" s="62">
        <v>24.83</v>
      </c>
      <c r="I6999" s="62">
        <v>3110.9</v>
      </c>
      <c r="J6999" s="62">
        <v>173588.22</v>
      </c>
      <c r="K6999" s="62">
        <v>4345.3</v>
      </c>
      <c r="L6999" s="62">
        <v>25335</v>
      </c>
      <c r="M6999" s="62">
        <v>35.19</v>
      </c>
      <c r="N6999" s="62">
        <v>72.42</v>
      </c>
      <c r="O6999" s="62">
        <v>52401.23</v>
      </c>
      <c r="P6999" s="63"/>
      <c r="Q6999" s="63"/>
      <c r="R6999" s="63"/>
      <c r="S6999" s="63"/>
      <c r="T6999" s="63"/>
      <c r="U6999" s="63"/>
      <c r="V6999" s="63"/>
      <c r="W6999" s="63"/>
      <c r="X6999" s="63"/>
      <c r="Y6999" s="63"/>
      <c r="Z6999" s="62">
        <v>0</v>
      </c>
      <c r="AA6999" s="62">
        <v>9948</v>
      </c>
      <c r="AB6999" s="62">
        <v>13.82</v>
      </c>
      <c r="AC6999" s="62">
        <v>0</v>
      </c>
    </row>
    <row r="7000" spans="1:29" ht="45" x14ac:dyDescent="0.25">
      <c r="A7000" s="61" t="s">
        <v>326</v>
      </c>
      <c r="B7000" s="61" t="s">
        <v>327</v>
      </c>
      <c r="C7000" s="62">
        <v>2003</v>
      </c>
      <c r="D7000" s="61" t="s">
        <v>78</v>
      </c>
      <c r="E7000" s="62">
        <v>104</v>
      </c>
      <c r="F7000" s="62">
        <v>257924</v>
      </c>
      <c r="G7000" s="62">
        <v>22538</v>
      </c>
      <c r="H7000" s="62">
        <v>18.059999999999999</v>
      </c>
      <c r="I7000" s="62">
        <v>2480.04</v>
      </c>
      <c r="J7000" s="62">
        <v>239869.32</v>
      </c>
      <c r="K7000" s="62">
        <v>0</v>
      </c>
      <c r="L7000" s="63"/>
      <c r="M7000" s="63"/>
      <c r="N7000" s="63"/>
      <c r="O7000" s="63"/>
      <c r="P7000" s="63"/>
      <c r="Q7000" s="63"/>
      <c r="R7000" s="63"/>
      <c r="S7000" s="63"/>
      <c r="T7000" s="63"/>
      <c r="U7000" s="63"/>
      <c r="V7000" s="63"/>
      <c r="W7000" s="63"/>
      <c r="X7000" s="63"/>
      <c r="Y7000" s="63"/>
      <c r="Z7000" s="62">
        <v>125900</v>
      </c>
      <c r="AA7000" s="62">
        <v>6701</v>
      </c>
      <c r="AB7000" s="62">
        <v>5.37</v>
      </c>
      <c r="AC7000" s="62">
        <v>1210.58</v>
      </c>
    </row>
    <row r="7001" spans="1:29" x14ac:dyDescent="0.25">
      <c r="A7001" s="61" t="s">
        <v>79</v>
      </c>
      <c r="B7001" s="61" t="s">
        <v>80</v>
      </c>
      <c r="C7001" s="62">
        <v>2018</v>
      </c>
      <c r="D7001" s="61" t="s">
        <v>373</v>
      </c>
      <c r="E7001" s="62">
        <v>8</v>
      </c>
      <c r="F7001" s="63"/>
      <c r="G7001" s="63"/>
      <c r="H7001" s="63"/>
      <c r="I7001" s="63"/>
      <c r="J7001" s="63"/>
      <c r="K7001" s="62">
        <v>0</v>
      </c>
      <c r="L7001" s="63"/>
      <c r="M7001" s="63"/>
      <c r="N7001" s="63"/>
      <c r="O7001" s="63"/>
      <c r="P7001" s="63"/>
      <c r="Q7001" s="63"/>
      <c r="R7001" s="63"/>
      <c r="S7001" s="63"/>
      <c r="T7001" s="63"/>
      <c r="U7001" s="63"/>
      <c r="V7001" s="63"/>
      <c r="W7001" s="63"/>
      <c r="X7001" s="63"/>
      <c r="Y7001" s="63"/>
      <c r="Z7001" s="62">
        <v>0</v>
      </c>
      <c r="AA7001" s="63"/>
      <c r="AB7001" s="63"/>
      <c r="AC7001" s="62">
        <v>0</v>
      </c>
    </row>
    <row r="7002" spans="1:29" x14ac:dyDescent="0.25">
      <c r="A7002" s="61" t="s">
        <v>196</v>
      </c>
      <c r="B7002" s="61" t="s">
        <v>197</v>
      </c>
      <c r="C7002" s="62">
        <v>2006</v>
      </c>
      <c r="D7002" s="61" t="s">
        <v>83</v>
      </c>
      <c r="E7002" s="62">
        <v>4</v>
      </c>
      <c r="F7002" s="63"/>
      <c r="G7002" s="62">
        <v>0</v>
      </c>
      <c r="H7002" s="62">
        <v>0</v>
      </c>
      <c r="I7002" s="63"/>
      <c r="J7002" s="63"/>
      <c r="K7002" s="62">
        <v>0</v>
      </c>
      <c r="L7002" s="62">
        <v>0</v>
      </c>
      <c r="M7002" s="62">
        <v>0</v>
      </c>
      <c r="N7002" s="63"/>
      <c r="O7002" s="63"/>
      <c r="P7002" s="63"/>
      <c r="Q7002" s="63"/>
      <c r="R7002" s="63"/>
      <c r="S7002" s="63"/>
      <c r="T7002" s="63"/>
      <c r="U7002" s="63"/>
      <c r="V7002" s="63"/>
      <c r="W7002" s="63"/>
      <c r="X7002" s="63"/>
      <c r="Y7002" s="63"/>
      <c r="Z7002" s="62">
        <v>161700</v>
      </c>
      <c r="AA7002" s="62">
        <v>16234</v>
      </c>
      <c r="AB7002" s="62">
        <v>338.21</v>
      </c>
      <c r="AC7002" s="62">
        <v>40425</v>
      </c>
    </row>
    <row r="7003" spans="1:29" ht="30" x14ac:dyDescent="0.25">
      <c r="A7003" s="61" t="s">
        <v>464</v>
      </c>
      <c r="B7003" s="61" t="s">
        <v>465</v>
      </c>
      <c r="C7003" s="62">
        <v>2008</v>
      </c>
      <c r="D7003" s="61" t="s">
        <v>86</v>
      </c>
      <c r="E7003" s="62">
        <v>30</v>
      </c>
      <c r="F7003" s="62">
        <v>1231</v>
      </c>
      <c r="G7003" s="62">
        <v>274</v>
      </c>
      <c r="H7003" s="62">
        <v>0.76</v>
      </c>
      <c r="I7003" s="62">
        <v>41.03</v>
      </c>
      <c r="J7003" s="62">
        <v>1144.83</v>
      </c>
      <c r="K7003" s="62">
        <v>0</v>
      </c>
      <c r="L7003" s="63"/>
      <c r="M7003" s="63"/>
      <c r="N7003" s="63"/>
      <c r="O7003" s="63"/>
      <c r="P7003" s="63"/>
      <c r="Q7003" s="63"/>
      <c r="R7003" s="63"/>
      <c r="S7003" s="63"/>
      <c r="T7003" s="63"/>
      <c r="U7003" s="63"/>
      <c r="V7003" s="63"/>
      <c r="W7003" s="63"/>
      <c r="X7003" s="63"/>
      <c r="Y7003" s="63"/>
      <c r="Z7003" s="62">
        <v>0</v>
      </c>
      <c r="AA7003" s="63"/>
      <c r="AB7003" s="63"/>
      <c r="AC7003" s="62">
        <v>0</v>
      </c>
    </row>
    <row r="7004" spans="1:29" x14ac:dyDescent="0.25">
      <c r="A7004" s="61" t="s">
        <v>84</v>
      </c>
      <c r="B7004" s="61" t="s">
        <v>85</v>
      </c>
      <c r="C7004" s="62">
        <v>2009</v>
      </c>
      <c r="D7004" s="61" t="s">
        <v>78</v>
      </c>
      <c r="E7004" s="62">
        <v>25</v>
      </c>
      <c r="F7004" s="62">
        <v>80539</v>
      </c>
      <c r="G7004" s="62">
        <v>13897</v>
      </c>
      <c r="H7004" s="62">
        <v>46.32</v>
      </c>
      <c r="I7004" s="62">
        <v>3221.56</v>
      </c>
      <c r="J7004" s="62">
        <v>74901.27</v>
      </c>
      <c r="K7004" s="62">
        <v>15596</v>
      </c>
      <c r="L7004" s="62">
        <v>4990</v>
      </c>
      <c r="M7004" s="62">
        <v>16.63</v>
      </c>
      <c r="N7004" s="63"/>
      <c r="O7004" s="63"/>
      <c r="P7004" s="63"/>
      <c r="Q7004" s="63"/>
      <c r="R7004" s="63"/>
      <c r="S7004" s="63"/>
      <c r="T7004" s="63"/>
      <c r="U7004" s="63"/>
      <c r="V7004" s="63"/>
      <c r="W7004" s="63"/>
      <c r="X7004" s="63"/>
      <c r="Y7004" s="63"/>
      <c r="Z7004" s="62">
        <v>554</v>
      </c>
      <c r="AA7004" s="62">
        <v>2990</v>
      </c>
      <c r="AB7004" s="62">
        <v>9.9700000000000006</v>
      </c>
      <c r="AC7004" s="62">
        <v>22.16</v>
      </c>
    </row>
    <row r="7005" spans="1:29" x14ac:dyDescent="0.25">
      <c r="A7005" s="61" t="s">
        <v>369</v>
      </c>
      <c r="B7005" s="61" t="s">
        <v>370</v>
      </c>
      <c r="C7005" s="62">
        <v>2012</v>
      </c>
      <c r="D7005" s="61" t="s">
        <v>78</v>
      </c>
      <c r="E7005" s="62">
        <v>64</v>
      </c>
      <c r="F7005" s="62">
        <v>657774</v>
      </c>
      <c r="G7005" s="62">
        <v>83541</v>
      </c>
      <c r="H7005" s="62">
        <v>108.78</v>
      </c>
      <c r="I7005" s="62">
        <v>10277.719999999999</v>
      </c>
      <c r="J7005" s="62">
        <v>611729.81999999995</v>
      </c>
      <c r="K7005" s="62">
        <v>0</v>
      </c>
      <c r="L7005" s="63"/>
      <c r="M7005" s="63"/>
      <c r="N7005" s="63"/>
      <c r="O7005" s="63"/>
      <c r="P7005" s="63"/>
      <c r="Q7005" s="63"/>
      <c r="R7005" s="63"/>
      <c r="S7005" s="63"/>
      <c r="T7005" s="63"/>
      <c r="U7005" s="63"/>
      <c r="V7005" s="63"/>
      <c r="W7005" s="63"/>
      <c r="X7005" s="63"/>
      <c r="Y7005" s="63"/>
      <c r="Z7005" s="62">
        <v>2101.0300000000002</v>
      </c>
      <c r="AA7005" s="62">
        <v>18682</v>
      </c>
      <c r="AB7005" s="62">
        <v>24.33</v>
      </c>
      <c r="AC7005" s="62">
        <v>32.83</v>
      </c>
    </row>
    <row r="7006" spans="1:29" ht="30" x14ac:dyDescent="0.25">
      <c r="A7006" s="61" t="s">
        <v>283</v>
      </c>
      <c r="B7006" s="61" t="s">
        <v>284</v>
      </c>
      <c r="C7006" s="62">
        <v>2015</v>
      </c>
      <c r="D7006" s="61" t="s">
        <v>75</v>
      </c>
      <c r="E7006" s="62">
        <v>3</v>
      </c>
      <c r="F7006" s="62">
        <v>7192</v>
      </c>
      <c r="G7006" s="62">
        <v>1622</v>
      </c>
      <c r="H7006" s="62">
        <v>45.06</v>
      </c>
      <c r="I7006" s="62">
        <v>2397.33</v>
      </c>
      <c r="J7006" s="62">
        <v>6688.56</v>
      </c>
      <c r="K7006" s="62">
        <v>2665.37</v>
      </c>
      <c r="L7006" s="62">
        <v>4285</v>
      </c>
      <c r="M7006" s="62">
        <v>119.03</v>
      </c>
      <c r="N7006" s="63"/>
      <c r="O7006" s="63"/>
      <c r="P7006" s="63"/>
      <c r="Q7006" s="63"/>
      <c r="R7006" s="63"/>
      <c r="S7006" s="63"/>
      <c r="T7006" s="63"/>
      <c r="U7006" s="63"/>
      <c r="V7006" s="63"/>
      <c r="W7006" s="63"/>
      <c r="X7006" s="63"/>
      <c r="Y7006" s="63"/>
      <c r="Z7006" s="62">
        <v>0</v>
      </c>
      <c r="AA7006" s="63"/>
      <c r="AB7006" s="63"/>
      <c r="AC7006" s="62">
        <v>0</v>
      </c>
    </row>
    <row r="7007" spans="1:29" x14ac:dyDescent="0.25">
      <c r="A7007" s="61" t="s">
        <v>289</v>
      </c>
      <c r="B7007" s="61" t="s">
        <v>290</v>
      </c>
      <c r="C7007" s="62">
        <v>2017</v>
      </c>
      <c r="D7007" s="61" t="s">
        <v>99</v>
      </c>
      <c r="E7007" s="62">
        <v>62</v>
      </c>
      <c r="F7007" s="62">
        <v>481200</v>
      </c>
      <c r="G7007" s="62">
        <v>61487</v>
      </c>
      <c r="H7007" s="62">
        <v>82.64</v>
      </c>
      <c r="I7007" s="62">
        <v>7761.29</v>
      </c>
      <c r="J7007" s="62">
        <v>447516</v>
      </c>
      <c r="K7007" s="62">
        <v>0</v>
      </c>
      <c r="L7007" s="63"/>
      <c r="M7007" s="63"/>
      <c r="N7007" s="63"/>
      <c r="O7007" s="63"/>
      <c r="P7007" s="63"/>
      <c r="Q7007" s="63"/>
      <c r="R7007" s="63"/>
      <c r="S7007" s="63"/>
      <c r="T7007" s="63"/>
      <c r="U7007" s="63"/>
      <c r="V7007" s="63"/>
      <c r="W7007" s="63"/>
      <c r="X7007" s="63"/>
      <c r="Y7007" s="63"/>
      <c r="Z7007" s="62">
        <v>141023</v>
      </c>
      <c r="AA7007" s="62">
        <v>20752</v>
      </c>
      <c r="AB7007" s="62">
        <v>27.89</v>
      </c>
      <c r="AC7007" s="62">
        <v>2274.56</v>
      </c>
    </row>
    <row r="7008" spans="1:29" x14ac:dyDescent="0.25">
      <c r="A7008" s="61" t="s">
        <v>540</v>
      </c>
      <c r="B7008" s="61" t="s">
        <v>541</v>
      </c>
      <c r="C7008" s="62">
        <v>2014</v>
      </c>
      <c r="D7008" s="61" t="s">
        <v>99</v>
      </c>
      <c r="E7008" s="62">
        <v>82</v>
      </c>
      <c r="F7008" s="62">
        <v>944100</v>
      </c>
      <c r="G7008" s="62">
        <v>115892</v>
      </c>
      <c r="H7008" s="62">
        <v>117.78</v>
      </c>
      <c r="I7008" s="62">
        <v>11513.41</v>
      </c>
      <c r="J7008" s="62">
        <v>878013</v>
      </c>
      <c r="K7008" s="62">
        <v>0</v>
      </c>
      <c r="L7008" s="63"/>
      <c r="M7008" s="63"/>
      <c r="N7008" s="63"/>
      <c r="O7008" s="63"/>
      <c r="P7008" s="63"/>
      <c r="Q7008" s="63"/>
      <c r="R7008" s="63"/>
      <c r="S7008" s="63"/>
      <c r="T7008" s="63"/>
      <c r="U7008" s="63"/>
      <c r="V7008" s="63"/>
      <c r="W7008" s="63"/>
      <c r="X7008" s="63"/>
      <c r="Y7008" s="63"/>
      <c r="Z7008" s="62">
        <v>133305.84</v>
      </c>
      <c r="AA7008" s="62">
        <v>17696</v>
      </c>
      <c r="AB7008" s="62">
        <v>17.98</v>
      </c>
      <c r="AC7008" s="62">
        <v>1625.68</v>
      </c>
    </row>
    <row r="7009" spans="1:29" ht="30" x14ac:dyDescent="0.25">
      <c r="A7009" s="61" t="s">
        <v>182</v>
      </c>
      <c r="B7009" s="61" t="s">
        <v>183</v>
      </c>
      <c r="C7009" s="62">
        <v>2018</v>
      </c>
      <c r="D7009" s="61" t="s">
        <v>99</v>
      </c>
      <c r="E7009" s="62">
        <v>60</v>
      </c>
      <c r="F7009" s="62">
        <v>407734</v>
      </c>
      <c r="G7009" s="62">
        <v>46111</v>
      </c>
      <c r="H7009" s="62">
        <v>64.040000000000006</v>
      </c>
      <c r="I7009" s="62">
        <v>6795.57</v>
      </c>
      <c r="J7009" s="62">
        <v>379192.62</v>
      </c>
      <c r="K7009" s="62">
        <v>0</v>
      </c>
      <c r="L7009" s="63"/>
      <c r="M7009" s="63"/>
      <c r="N7009" s="63"/>
      <c r="O7009" s="63"/>
      <c r="P7009" s="63"/>
      <c r="Q7009" s="63"/>
      <c r="R7009" s="63"/>
      <c r="S7009" s="63"/>
      <c r="T7009" s="63"/>
      <c r="U7009" s="63"/>
      <c r="V7009" s="63"/>
      <c r="W7009" s="63"/>
      <c r="X7009" s="63"/>
      <c r="Y7009" s="63"/>
      <c r="Z7009" s="62">
        <v>99453</v>
      </c>
      <c r="AA7009" s="62">
        <v>14007</v>
      </c>
      <c r="AB7009" s="62">
        <v>19.45</v>
      </c>
      <c r="AC7009" s="62">
        <v>1657.55</v>
      </c>
    </row>
    <row r="7010" spans="1:29" x14ac:dyDescent="0.25">
      <c r="A7010" s="61" t="s">
        <v>184</v>
      </c>
      <c r="B7010" s="61" t="s">
        <v>185</v>
      </c>
      <c r="C7010" s="62">
        <v>2004</v>
      </c>
      <c r="D7010" s="61" t="s">
        <v>99</v>
      </c>
      <c r="E7010" s="62">
        <v>66</v>
      </c>
      <c r="F7010" s="62">
        <v>204800</v>
      </c>
      <c r="G7010" s="62">
        <v>20381</v>
      </c>
      <c r="H7010" s="62">
        <v>25.73</v>
      </c>
      <c r="I7010" s="62">
        <v>3103.03</v>
      </c>
      <c r="J7010" s="62">
        <v>190464</v>
      </c>
      <c r="K7010" s="62">
        <v>0</v>
      </c>
      <c r="L7010" s="62">
        <v>0</v>
      </c>
      <c r="M7010" s="62">
        <v>0</v>
      </c>
      <c r="N7010" s="63"/>
      <c r="O7010" s="63"/>
      <c r="P7010" s="63"/>
      <c r="Q7010" s="62">
        <v>0</v>
      </c>
      <c r="R7010" s="62">
        <v>0</v>
      </c>
      <c r="S7010" s="63"/>
      <c r="T7010" s="63"/>
      <c r="U7010" s="62">
        <v>12878</v>
      </c>
      <c r="V7010" s="62">
        <v>16884</v>
      </c>
      <c r="W7010" s="62">
        <v>21.32</v>
      </c>
      <c r="X7010" s="62">
        <v>195</v>
      </c>
      <c r="Y7010" s="62">
        <v>288261.15000000002</v>
      </c>
      <c r="Z7010" s="62">
        <v>0</v>
      </c>
      <c r="AA7010" s="63"/>
      <c r="AB7010" s="63"/>
      <c r="AC7010" s="62">
        <v>0</v>
      </c>
    </row>
    <row r="7011" spans="1:29" ht="30" x14ac:dyDescent="0.25">
      <c r="A7011" s="61" t="s">
        <v>233</v>
      </c>
      <c r="B7011" s="61" t="s">
        <v>234</v>
      </c>
      <c r="C7011" s="62">
        <v>2014</v>
      </c>
      <c r="D7011" s="61" t="s">
        <v>301</v>
      </c>
      <c r="E7011" s="62">
        <v>56</v>
      </c>
      <c r="F7011" s="62">
        <v>243395</v>
      </c>
      <c r="G7011" s="62">
        <v>37161</v>
      </c>
      <c r="H7011" s="62">
        <v>55.3</v>
      </c>
      <c r="I7011" s="62">
        <v>4346.34</v>
      </c>
      <c r="J7011" s="62">
        <v>226357.35</v>
      </c>
      <c r="K7011" s="62">
        <v>13882.64</v>
      </c>
      <c r="L7011" s="62">
        <v>19125</v>
      </c>
      <c r="M7011" s="62">
        <v>28.46</v>
      </c>
      <c r="N7011" s="62">
        <v>247.9</v>
      </c>
      <c r="O7011" s="62">
        <v>167414.9</v>
      </c>
      <c r="P7011" s="63"/>
      <c r="Q7011" s="63"/>
      <c r="R7011" s="63"/>
      <c r="S7011" s="63"/>
      <c r="T7011" s="63"/>
      <c r="U7011" s="63"/>
      <c r="V7011" s="63"/>
      <c r="W7011" s="63"/>
      <c r="X7011" s="63"/>
      <c r="Y7011" s="63"/>
      <c r="Z7011" s="62">
        <v>795.4</v>
      </c>
      <c r="AA7011" s="62">
        <v>16136</v>
      </c>
      <c r="AB7011" s="62">
        <v>24.01</v>
      </c>
      <c r="AC7011" s="62">
        <v>14.2</v>
      </c>
    </row>
    <row r="7012" spans="1:29" x14ac:dyDescent="0.25">
      <c r="A7012" s="61" t="s">
        <v>113</v>
      </c>
      <c r="B7012" s="61" t="s">
        <v>114</v>
      </c>
      <c r="C7012" s="62">
        <v>2011</v>
      </c>
      <c r="D7012" s="61" t="s">
        <v>373</v>
      </c>
      <c r="E7012" s="62">
        <v>4</v>
      </c>
      <c r="F7012" s="63"/>
      <c r="G7012" s="63"/>
      <c r="H7012" s="63"/>
      <c r="I7012" s="63"/>
      <c r="J7012" s="63"/>
      <c r="K7012" s="62">
        <v>0</v>
      </c>
      <c r="L7012" s="63"/>
      <c r="M7012" s="63"/>
      <c r="N7012" s="63"/>
      <c r="O7012" s="63"/>
      <c r="P7012" s="63"/>
      <c r="Q7012" s="63"/>
      <c r="R7012" s="63"/>
      <c r="S7012" s="63"/>
      <c r="T7012" s="63"/>
      <c r="U7012" s="63"/>
      <c r="V7012" s="63"/>
      <c r="W7012" s="63"/>
      <c r="X7012" s="63"/>
      <c r="Y7012" s="63"/>
      <c r="Z7012" s="62">
        <v>0</v>
      </c>
      <c r="AA7012" s="63"/>
      <c r="AB7012" s="63"/>
      <c r="AC7012" s="62">
        <v>0</v>
      </c>
    </row>
    <row r="7013" spans="1:29" ht="30" x14ac:dyDescent="0.25">
      <c r="A7013" s="61" t="s">
        <v>237</v>
      </c>
      <c r="B7013" s="61" t="s">
        <v>238</v>
      </c>
      <c r="C7013" s="62">
        <v>2007</v>
      </c>
      <c r="D7013" s="61" t="s">
        <v>86</v>
      </c>
      <c r="E7013" s="62">
        <v>150</v>
      </c>
      <c r="F7013" s="62">
        <v>105695</v>
      </c>
      <c r="G7013" s="62">
        <v>43679</v>
      </c>
      <c r="H7013" s="62">
        <v>24.27</v>
      </c>
      <c r="I7013" s="62">
        <v>704.63</v>
      </c>
      <c r="J7013" s="62">
        <v>98296.35</v>
      </c>
      <c r="K7013" s="62">
        <v>102482.06</v>
      </c>
      <c r="L7013" s="62">
        <v>138423</v>
      </c>
      <c r="M7013" s="62">
        <v>76.900000000000006</v>
      </c>
      <c r="N7013" s="62">
        <v>683.21</v>
      </c>
      <c r="O7013" s="62">
        <v>1235861.8600000001</v>
      </c>
      <c r="P7013" s="63"/>
      <c r="Q7013" s="63"/>
      <c r="R7013" s="63"/>
      <c r="S7013" s="63"/>
      <c r="T7013" s="63"/>
      <c r="U7013" s="63"/>
      <c r="V7013" s="63"/>
      <c r="W7013" s="63"/>
      <c r="X7013" s="63"/>
      <c r="Y7013" s="63"/>
      <c r="Z7013" s="62">
        <v>1007612</v>
      </c>
      <c r="AA7013" s="62">
        <v>37918</v>
      </c>
      <c r="AB7013" s="62">
        <v>21.07</v>
      </c>
      <c r="AC7013" s="62">
        <v>6717.41</v>
      </c>
    </row>
    <row r="7014" spans="1:29" x14ac:dyDescent="0.25">
      <c r="A7014" s="61" t="s">
        <v>212</v>
      </c>
      <c r="B7014" s="61" t="s">
        <v>213</v>
      </c>
      <c r="C7014" s="62">
        <v>2006</v>
      </c>
      <c r="D7014" s="61" t="s">
        <v>89</v>
      </c>
      <c r="E7014" s="62">
        <v>80</v>
      </c>
      <c r="F7014" s="62">
        <v>1243200</v>
      </c>
      <c r="G7014" s="62">
        <v>119306</v>
      </c>
      <c r="H7014" s="62">
        <v>124.28</v>
      </c>
      <c r="I7014" s="62">
        <v>15540</v>
      </c>
      <c r="J7014" s="62">
        <v>1156176</v>
      </c>
      <c r="K7014" s="62">
        <v>0</v>
      </c>
      <c r="L7014" s="63"/>
      <c r="M7014" s="63"/>
      <c r="N7014" s="63"/>
      <c r="O7014" s="63"/>
      <c r="P7014" s="63"/>
      <c r="Q7014" s="63"/>
      <c r="R7014" s="63"/>
      <c r="S7014" s="63"/>
      <c r="T7014" s="63"/>
      <c r="U7014" s="63"/>
      <c r="V7014" s="63"/>
      <c r="W7014" s="63"/>
      <c r="X7014" s="63"/>
      <c r="Y7014" s="63"/>
      <c r="Z7014" s="62">
        <v>355557</v>
      </c>
      <c r="AA7014" s="62">
        <v>22293</v>
      </c>
      <c r="AB7014" s="62">
        <v>23.22</v>
      </c>
      <c r="AC7014" s="62">
        <v>4444.46</v>
      </c>
    </row>
    <row r="7015" spans="1:29" ht="30" x14ac:dyDescent="0.25">
      <c r="A7015" s="61" t="s">
        <v>269</v>
      </c>
      <c r="B7015" s="61" t="s">
        <v>270</v>
      </c>
      <c r="C7015" s="62">
        <v>2012</v>
      </c>
      <c r="D7015" s="61" t="s">
        <v>226</v>
      </c>
      <c r="E7015" s="62">
        <v>59</v>
      </c>
      <c r="F7015" s="62">
        <v>479700</v>
      </c>
      <c r="G7015" s="62">
        <v>77970</v>
      </c>
      <c r="H7015" s="62">
        <v>110.13</v>
      </c>
      <c r="I7015" s="62">
        <v>8130.51</v>
      </c>
      <c r="J7015" s="62">
        <v>446121</v>
      </c>
      <c r="K7015" s="62">
        <v>3115.42</v>
      </c>
      <c r="L7015" s="62">
        <v>3501</v>
      </c>
      <c r="M7015" s="62">
        <v>4.9400000000000004</v>
      </c>
      <c r="N7015" s="62">
        <v>52.8</v>
      </c>
      <c r="O7015" s="62">
        <v>37569.81</v>
      </c>
      <c r="P7015" s="63"/>
      <c r="Q7015" s="63"/>
      <c r="R7015" s="63"/>
      <c r="S7015" s="63"/>
      <c r="T7015" s="63"/>
      <c r="U7015" s="63"/>
      <c r="V7015" s="63"/>
      <c r="W7015" s="63"/>
      <c r="X7015" s="63"/>
      <c r="Y7015" s="63"/>
      <c r="Z7015" s="62">
        <v>183300</v>
      </c>
      <c r="AA7015" s="62">
        <v>7921</v>
      </c>
      <c r="AB7015" s="62">
        <v>11.19</v>
      </c>
      <c r="AC7015" s="62">
        <v>3106.78</v>
      </c>
    </row>
    <row r="7016" spans="1:29" x14ac:dyDescent="0.25">
      <c r="A7016" s="61" t="s">
        <v>442</v>
      </c>
      <c r="B7016" s="61" t="s">
        <v>443</v>
      </c>
      <c r="C7016" s="62">
        <v>2004</v>
      </c>
      <c r="D7016" s="61" t="s">
        <v>99</v>
      </c>
      <c r="E7016" s="62">
        <v>60</v>
      </c>
      <c r="F7016" s="62">
        <v>0</v>
      </c>
      <c r="G7016" s="62">
        <v>0</v>
      </c>
      <c r="H7016" s="62">
        <v>0</v>
      </c>
      <c r="I7016" s="62">
        <v>0</v>
      </c>
      <c r="J7016" s="62">
        <v>0</v>
      </c>
      <c r="K7016" s="62">
        <v>0</v>
      </c>
      <c r="L7016" s="62">
        <v>0</v>
      </c>
      <c r="M7016" s="62">
        <v>0</v>
      </c>
      <c r="N7016" s="63"/>
      <c r="O7016" s="63"/>
      <c r="P7016" s="62">
        <v>0</v>
      </c>
      <c r="Q7016" s="62">
        <v>0</v>
      </c>
      <c r="R7016" s="62">
        <v>0</v>
      </c>
      <c r="S7016" s="62">
        <v>0</v>
      </c>
      <c r="T7016" s="62">
        <v>0</v>
      </c>
      <c r="U7016" s="62">
        <v>0</v>
      </c>
      <c r="V7016" s="62">
        <v>0</v>
      </c>
      <c r="W7016" s="62">
        <v>0</v>
      </c>
      <c r="X7016" s="62">
        <v>0</v>
      </c>
      <c r="Y7016" s="62">
        <v>0</v>
      </c>
      <c r="Z7016" s="62">
        <v>0</v>
      </c>
      <c r="AA7016" s="62">
        <v>0</v>
      </c>
      <c r="AB7016" s="62">
        <v>0</v>
      </c>
      <c r="AC7016" s="62">
        <v>0</v>
      </c>
    </row>
    <row r="7017" spans="1:29" ht="30" x14ac:dyDescent="0.25">
      <c r="A7017" s="61" t="s">
        <v>247</v>
      </c>
      <c r="B7017" s="61" t="s">
        <v>248</v>
      </c>
      <c r="C7017" s="62">
        <v>2005</v>
      </c>
      <c r="D7017" s="61" t="s">
        <v>75</v>
      </c>
      <c r="E7017" s="62">
        <v>4</v>
      </c>
      <c r="F7017" s="63"/>
      <c r="G7017" s="63"/>
      <c r="H7017" s="63"/>
      <c r="I7017" s="63"/>
      <c r="J7017" s="63"/>
      <c r="K7017" s="62">
        <v>0</v>
      </c>
      <c r="L7017" s="63"/>
      <c r="M7017" s="63"/>
      <c r="N7017" s="63"/>
      <c r="O7017" s="63"/>
      <c r="P7017" s="63"/>
      <c r="Q7017" s="63"/>
      <c r="R7017" s="63"/>
      <c r="S7017" s="63"/>
      <c r="T7017" s="63"/>
      <c r="U7017" s="63"/>
      <c r="V7017" s="63"/>
      <c r="W7017" s="63"/>
      <c r="X7017" s="63"/>
      <c r="Y7017" s="63"/>
      <c r="Z7017" s="62">
        <v>406</v>
      </c>
      <c r="AA7017" s="62">
        <v>3371</v>
      </c>
      <c r="AB7017" s="62">
        <v>70.23</v>
      </c>
      <c r="AC7017" s="62">
        <v>101.5</v>
      </c>
    </row>
    <row r="7018" spans="1:29" x14ac:dyDescent="0.25">
      <c r="A7018" s="61" t="s">
        <v>354</v>
      </c>
      <c r="B7018" s="61" t="s">
        <v>355</v>
      </c>
      <c r="C7018" s="62">
        <v>2009</v>
      </c>
      <c r="D7018" s="61" t="s">
        <v>78</v>
      </c>
      <c r="E7018" s="62">
        <v>40</v>
      </c>
      <c r="F7018" s="62">
        <v>31237</v>
      </c>
      <c r="G7018" s="62">
        <v>7358</v>
      </c>
      <c r="H7018" s="62">
        <v>15.33</v>
      </c>
      <c r="I7018" s="62">
        <v>780.93</v>
      </c>
      <c r="J7018" s="62">
        <v>29050.41</v>
      </c>
      <c r="K7018" s="62">
        <v>20208.54</v>
      </c>
      <c r="L7018" s="62">
        <v>14953</v>
      </c>
      <c r="M7018" s="62">
        <v>31.15</v>
      </c>
      <c r="N7018" s="62">
        <v>505.21</v>
      </c>
      <c r="O7018" s="62">
        <v>243700.79</v>
      </c>
      <c r="P7018" s="63"/>
      <c r="Q7018" s="63"/>
      <c r="R7018" s="63"/>
      <c r="S7018" s="63"/>
      <c r="T7018" s="63"/>
      <c r="U7018" s="63"/>
      <c r="V7018" s="63"/>
      <c r="W7018" s="63"/>
      <c r="X7018" s="63"/>
      <c r="Y7018" s="63"/>
      <c r="Z7018" s="62">
        <v>50300</v>
      </c>
      <c r="AA7018" s="62">
        <v>1058</v>
      </c>
      <c r="AB7018" s="62">
        <v>2.2000000000000002</v>
      </c>
      <c r="AC7018" s="62">
        <v>1257.5</v>
      </c>
    </row>
    <row r="7019" spans="1:29" x14ac:dyDescent="0.25">
      <c r="A7019" s="61" t="s">
        <v>79</v>
      </c>
      <c r="B7019" s="61" t="s">
        <v>80</v>
      </c>
      <c r="C7019" s="62">
        <v>2013</v>
      </c>
      <c r="D7019" s="61" t="s">
        <v>175</v>
      </c>
      <c r="E7019" s="62">
        <v>8</v>
      </c>
      <c r="F7019" s="62">
        <v>4701</v>
      </c>
      <c r="G7019" s="62">
        <v>861</v>
      </c>
      <c r="H7019" s="62">
        <v>8.9700000000000006</v>
      </c>
      <c r="I7019" s="62">
        <v>587.63</v>
      </c>
      <c r="J7019" s="62">
        <v>4371.93</v>
      </c>
      <c r="K7019" s="62">
        <v>0</v>
      </c>
      <c r="L7019" s="63"/>
      <c r="M7019" s="63"/>
      <c r="N7019" s="63"/>
      <c r="O7019" s="63"/>
      <c r="P7019" s="63"/>
      <c r="Q7019" s="63"/>
      <c r="R7019" s="63"/>
      <c r="S7019" s="63"/>
      <c r="T7019" s="63"/>
      <c r="U7019" s="63"/>
      <c r="V7019" s="63"/>
      <c r="W7019" s="63"/>
      <c r="X7019" s="63"/>
      <c r="Y7019" s="63"/>
      <c r="Z7019" s="62">
        <v>91015</v>
      </c>
      <c r="AA7019" s="62">
        <v>4513</v>
      </c>
      <c r="AB7019" s="62">
        <v>47.01</v>
      </c>
      <c r="AC7019" s="62">
        <v>11376.88</v>
      </c>
    </row>
    <row r="7020" spans="1:29" ht="30" x14ac:dyDescent="0.25">
      <c r="A7020" s="61" t="s">
        <v>378</v>
      </c>
      <c r="B7020" s="61" t="s">
        <v>379</v>
      </c>
      <c r="C7020" s="62">
        <v>2011</v>
      </c>
      <c r="D7020" s="61" t="s">
        <v>99</v>
      </c>
      <c r="E7020" s="62">
        <v>37</v>
      </c>
      <c r="F7020" s="62">
        <v>340074</v>
      </c>
      <c r="G7020" s="62">
        <v>47519</v>
      </c>
      <c r="H7020" s="62">
        <v>107.02</v>
      </c>
      <c r="I7020" s="62">
        <v>9191.19</v>
      </c>
      <c r="J7020" s="62">
        <v>316268.82</v>
      </c>
      <c r="K7020" s="62">
        <v>0</v>
      </c>
      <c r="L7020" s="63"/>
      <c r="M7020" s="63"/>
      <c r="N7020" s="63"/>
      <c r="O7020" s="63"/>
      <c r="P7020" s="63"/>
      <c r="Q7020" s="63"/>
      <c r="R7020" s="63"/>
      <c r="S7020" s="63"/>
      <c r="T7020" s="63"/>
      <c r="U7020" s="63"/>
      <c r="V7020" s="63"/>
      <c r="W7020" s="63"/>
      <c r="X7020" s="63"/>
      <c r="Y7020" s="63"/>
      <c r="Z7020" s="62">
        <v>62924</v>
      </c>
      <c r="AA7020" s="62">
        <v>6222</v>
      </c>
      <c r="AB7020" s="62">
        <v>14.01</v>
      </c>
      <c r="AC7020" s="62">
        <v>1700.65</v>
      </c>
    </row>
    <row r="7021" spans="1:29" ht="30" x14ac:dyDescent="0.25">
      <c r="A7021" s="61" t="s">
        <v>498</v>
      </c>
      <c r="B7021" s="61" t="s">
        <v>499</v>
      </c>
      <c r="C7021" s="62">
        <v>2011</v>
      </c>
      <c r="D7021" s="61" t="s">
        <v>83</v>
      </c>
      <c r="E7021" s="62">
        <v>1</v>
      </c>
      <c r="F7021" s="63"/>
      <c r="G7021" s="63"/>
      <c r="H7021" s="63"/>
      <c r="I7021" s="63"/>
      <c r="J7021" s="63"/>
      <c r="K7021" s="62">
        <v>0</v>
      </c>
      <c r="L7021" s="63"/>
      <c r="M7021" s="63"/>
      <c r="N7021" s="63"/>
      <c r="O7021" s="63"/>
      <c r="P7021" s="63"/>
      <c r="Q7021" s="63"/>
      <c r="R7021" s="63"/>
      <c r="S7021" s="63"/>
      <c r="T7021" s="63"/>
      <c r="U7021" s="63"/>
      <c r="V7021" s="63"/>
      <c r="W7021" s="63"/>
      <c r="X7021" s="63"/>
      <c r="Y7021" s="63"/>
      <c r="Z7021" s="62">
        <v>0</v>
      </c>
      <c r="AA7021" s="63"/>
      <c r="AB7021" s="63"/>
      <c r="AC7021" s="62">
        <v>0</v>
      </c>
    </row>
    <row r="7022" spans="1:29" ht="30" x14ac:dyDescent="0.25">
      <c r="A7022" s="61" t="s">
        <v>237</v>
      </c>
      <c r="B7022" s="61" t="s">
        <v>238</v>
      </c>
      <c r="C7022" s="62">
        <v>2006</v>
      </c>
      <c r="D7022" s="61" t="s">
        <v>135</v>
      </c>
      <c r="E7022" s="62">
        <v>196</v>
      </c>
      <c r="F7022" s="62">
        <v>126528</v>
      </c>
      <c r="G7022" s="62">
        <v>21247</v>
      </c>
      <c r="H7022" s="62">
        <v>9.0299999999999994</v>
      </c>
      <c r="I7022" s="62">
        <v>645.54999999999995</v>
      </c>
      <c r="J7022" s="62">
        <v>117671.03999999999</v>
      </c>
      <c r="K7022" s="62">
        <v>74273.52</v>
      </c>
      <c r="L7022" s="62">
        <v>186343</v>
      </c>
      <c r="M7022" s="62">
        <v>79.23</v>
      </c>
      <c r="N7022" s="62">
        <v>378.95</v>
      </c>
      <c r="O7022" s="62">
        <v>895686.67</v>
      </c>
      <c r="P7022" s="63"/>
      <c r="Q7022" s="63"/>
      <c r="R7022" s="63"/>
      <c r="S7022" s="63"/>
      <c r="T7022" s="63"/>
      <c r="U7022" s="63"/>
      <c r="V7022" s="63"/>
      <c r="W7022" s="63"/>
      <c r="X7022" s="63"/>
      <c r="Y7022" s="63"/>
      <c r="Z7022" s="62">
        <v>703205</v>
      </c>
      <c r="AA7022" s="62">
        <v>24414</v>
      </c>
      <c r="AB7022" s="62">
        <v>10.38</v>
      </c>
      <c r="AC7022" s="62">
        <v>3587.78</v>
      </c>
    </row>
    <row r="7023" spans="1:29" ht="30" x14ac:dyDescent="0.25">
      <c r="A7023" s="61" t="s">
        <v>358</v>
      </c>
      <c r="B7023" s="61" t="s">
        <v>359</v>
      </c>
      <c r="C7023" s="62">
        <v>2010</v>
      </c>
      <c r="D7023" s="61" t="s">
        <v>75</v>
      </c>
      <c r="E7023" s="62">
        <v>12</v>
      </c>
      <c r="F7023" s="62">
        <v>3447</v>
      </c>
      <c r="G7023" s="62">
        <v>442</v>
      </c>
      <c r="H7023" s="62">
        <v>3.07</v>
      </c>
      <c r="I7023" s="62">
        <v>287.25</v>
      </c>
      <c r="J7023" s="62">
        <v>3205.71</v>
      </c>
      <c r="K7023" s="62">
        <v>0</v>
      </c>
      <c r="L7023" s="63"/>
      <c r="M7023" s="63"/>
      <c r="N7023" s="63"/>
      <c r="O7023" s="63"/>
      <c r="P7023" s="63"/>
      <c r="Q7023" s="63"/>
      <c r="R7023" s="63"/>
      <c r="S7023" s="63"/>
      <c r="T7023" s="63"/>
      <c r="U7023" s="63"/>
      <c r="V7023" s="63"/>
      <c r="W7023" s="63"/>
      <c r="X7023" s="63"/>
      <c r="Y7023" s="63"/>
      <c r="Z7023" s="62">
        <v>78100</v>
      </c>
      <c r="AA7023" s="62">
        <v>4652</v>
      </c>
      <c r="AB7023" s="62">
        <v>32.31</v>
      </c>
      <c r="AC7023" s="62">
        <v>6508.33</v>
      </c>
    </row>
    <row r="7024" spans="1:29" ht="30" x14ac:dyDescent="0.25">
      <c r="A7024" s="61" t="s">
        <v>277</v>
      </c>
      <c r="B7024" s="61" t="s">
        <v>278</v>
      </c>
      <c r="C7024" s="62">
        <v>2007</v>
      </c>
      <c r="D7024" s="61" t="s">
        <v>99</v>
      </c>
      <c r="E7024" s="62">
        <v>48</v>
      </c>
      <c r="F7024" s="62">
        <v>410385</v>
      </c>
      <c r="G7024" s="62">
        <v>51777</v>
      </c>
      <c r="H7024" s="62">
        <v>89.89</v>
      </c>
      <c r="I7024" s="62">
        <v>8549.69</v>
      </c>
      <c r="J7024" s="62">
        <v>381658.05</v>
      </c>
      <c r="K7024" s="62">
        <v>0</v>
      </c>
      <c r="L7024" s="63"/>
      <c r="M7024" s="63"/>
      <c r="N7024" s="63"/>
      <c r="O7024" s="63"/>
      <c r="P7024" s="63"/>
      <c r="Q7024" s="63"/>
      <c r="R7024" s="63"/>
      <c r="S7024" s="63"/>
      <c r="T7024" s="63"/>
      <c r="U7024" s="63"/>
      <c r="V7024" s="63"/>
      <c r="W7024" s="63"/>
      <c r="X7024" s="63"/>
      <c r="Y7024" s="63"/>
      <c r="Z7024" s="62">
        <v>173207</v>
      </c>
      <c r="AA7024" s="62">
        <v>48087</v>
      </c>
      <c r="AB7024" s="62">
        <v>83.48</v>
      </c>
      <c r="AC7024" s="62">
        <v>3608.48</v>
      </c>
    </row>
    <row r="7025" spans="1:29" x14ac:dyDescent="0.25">
      <c r="A7025" s="61" t="s">
        <v>208</v>
      </c>
      <c r="B7025" s="61" t="s">
        <v>209</v>
      </c>
      <c r="C7025" s="62">
        <v>2007</v>
      </c>
      <c r="D7025" s="61" t="s">
        <v>83</v>
      </c>
      <c r="E7025" s="62">
        <v>32</v>
      </c>
      <c r="F7025" s="62">
        <v>64340</v>
      </c>
      <c r="G7025" s="62">
        <v>8476</v>
      </c>
      <c r="H7025" s="62">
        <v>22.07</v>
      </c>
      <c r="I7025" s="62">
        <v>2010.63</v>
      </c>
      <c r="J7025" s="62">
        <v>59836.2</v>
      </c>
      <c r="K7025" s="62">
        <v>3395</v>
      </c>
      <c r="L7025" s="62">
        <v>4700</v>
      </c>
      <c r="M7025" s="62">
        <v>12.24</v>
      </c>
      <c r="N7025" s="62">
        <v>106.09</v>
      </c>
      <c r="O7025" s="62">
        <v>40941.32</v>
      </c>
      <c r="P7025" s="63"/>
      <c r="Q7025" s="63"/>
      <c r="R7025" s="63"/>
      <c r="S7025" s="63"/>
      <c r="T7025" s="63"/>
      <c r="U7025" s="63"/>
      <c r="V7025" s="63"/>
      <c r="W7025" s="63"/>
      <c r="X7025" s="63"/>
      <c r="Y7025" s="63"/>
      <c r="Z7025" s="62">
        <v>3044</v>
      </c>
      <c r="AA7025" s="62">
        <v>12774</v>
      </c>
      <c r="AB7025" s="62">
        <v>33.270000000000003</v>
      </c>
      <c r="AC7025" s="62">
        <v>95.13</v>
      </c>
    </row>
    <row r="7026" spans="1:29" x14ac:dyDescent="0.25">
      <c r="A7026" s="61" t="s">
        <v>204</v>
      </c>
      <c r="B7026" s="61" t="s">
        <v>205</v>
      </c>
      <c r="C7026" s="62">
        <v>2011</v>
      </c>
      <c r="D7026" s="61" t="s">
        <v>99</v>
      </c>
      <c r="E7026" s="62">
        <v>40</v>
      </c>
      <c r="F7026" s="62">
        <v>292680</v>
      </c>
      <c r="G7026" s="62">
        <v>35707</v>
      </c>
      <c r="H7026" s="62">
        <v>74.39</v>
      </c>
      <c r="I7026" s="62">
        <v>7317</v>
      </c>
      <c r="J7026" s="62">
        <v>272192.40000000002</v>
      </c>
      <c r="K7026" s="62">
        <v>0</v>
      </c>
      <c r="L7026" s="63"/>
      <c r="M7026" s="63"/>
      <c r="N7026" s="63"/>
      <c r="O7026" s="63"/>
      <c r="P7026" s="63"/>
      <c r="Q7026" s="63"/>
      <c r="R7026" s="63"/>
      <c r="S7026" s="63"/>
      <c r="T7026" s="63"/>
      <c r="U7026" s="63"/>
      <c r="V7026" s="63"/>
      <c r="W7026" s="63"/>
      <c r="X7026" s="63"/>
      <c r="Y7026" s="63"/>
      <c r="Z7026" s="62">
        <v>0</v>
      </c>
      <c r="AA7026" s="63"/>
      <c r="AB7026" s="63"/>
      <c r="AC7026" s="62">
        <v>0</v>
      </c>
    </row>
    <row r="7027" spans="1:29" ht="30" x14ac:dyDescent="0.25">
      <c r="A7027" s="61" t="s">
        <v>151</v>
      </c>
      <c r="B7027" s="61" t="s">
        <v>152</v>
      </c>
      <c r="C7027" s="62">
        <v>2009</v>
      </c>
      <c r="D7027" s="61" t="s">
        <v>99</v>
      </c>
      <c r="E7027" s="62">
        <v>65</v>
      </c>
      <c r="F7027" s="62">
        <v>318329</v>
      </c>
      <c r="G7027" s="62">
        <v>101779</v>
      </c>
      <c r="H7027" s="62">
        <v>130.49</v>
      </c>
      <c r="I7027" s="62">
        <v>4897.37</v>
      </c>
      <c r="J7027" s="62">
        <v>296045.96999999997</v>
      </c>
      <c r="K7027" s="62">
        <v>34540.01</v>
      </c>
      <c r="L7027" s="62">
        <v>60169</v>
      </c>
      <c r="M7027" s="62">
        <v>77.14</v>
      </c>
      <c r="N7027" s="62">
        <v>531.38</v>
      </c>
      <c r="O7027" s="62">
        <v>416528.29</v>
      </c>
      <c r="P7027" s="63"/>
      <c r="Q7027" s="63"/>
      <c r="R7027" s="63"/>
      <c r="S7027" s="63"/>
      <c r="T7027" s="63"/>
      <c r="U7027" s="63"/>
      <c r="V7027" s="63"/>
      <c r="W7027" s="63"/>
      <c r="X7027" s="63"/>
      <c r="Y7027" s="63"/>
      <c r="Z7027" s="62">
        <v>0</v>
      </c>
      <c r="AA7027" s="63"/>
      <c r="AB7027" s="63"/>
      <c r="AC7027" s="62">
        <v>0</v>
      </c>
    </row>
    <row r="7028" spans="1:29" ht="30" x14ac:dyDescent="0.25">
      <c r="A7028" s="61" t="s">
        <v>464</v>
      </c>
      <c r="B7028" s="61" t="s">
        <v>465</v>
      </c>
      <c r="C7028" s="62">
        <v>2017</v>
      </c>
      <c r="D7028" s="61" t="s">
        <v>99</v>
      </c>
      <c r="E7028" s="62">
        <v>31</v>
      </c>
      <c r="F7028" s="62">
        <v>112960</v>
      </c>
      <c r="G7028" s="62">
        <v>19048</v>
      </c>
      <c r="H7028" s="62">
        <v>51.2</v>
      </c>
      <c r="I7028" s="62">
        <v>3643.87</v>
      </c>
      <c r="J7028" s="62">
        <v>105052.8</v>
      </c>
      <c r="K7028" s="62">
        <v>0</v>
      </c>
      <c r="L7028" s="63"/>
      <c r="M7028" s="63"/>
      <c r="N7028" s="63"/>
      <c r="O7028" s="63"/>
      <c r="P7028" s="63"/>
      <c r="Q7028" s="63"/>
      <c r="R7028" s="63"/>
      <c r="S7028" s="63"/>
      <c r="T7028" s="63"/>
      <c r="U7028" s="62">
        <v>422</v>
      </c>
      <c r="V7028" s="62">
        <v>799</v>
      </c>
      <c r="W7028" s="62">
        <v>2.15</v>
      </c>
      <c r="X7028" s="62">
        <v>13</v>
      </c>
      <c r="Y7028" s="62">
        <v>9446.0499999999993</v>
      </c>
      <c r="Z7028" s="62">
        <v>1323.44</v>
      </c>
      <c r="AA7028" s="62">
        <v>2520</v>
      </c>
      <c r="AB7028" s="62">
        <v>6.77</v>
      </c>
      <c r="AC7028" s="62">
        <v>42.69</v>
      </c>
    </row>
    <row r="7029" spans="1:29" ht="45" x14ac:dyDescent="0.25">
      <c r="A7029" s="61" t="s">
        <v>214</v>
      </c>
      <c r="B7029" s="61" t="s">
        <v>215</v>
      </c>
      <c r="C7029" s="62">
        <v>2013</v>
      </c>
      <c r="D7029" s="61" t="s">
        <v>72</v>
      </c>
      <c r="E7029" s="62">
        <v>28</v>
      </c>
      <c r="F7029" s="62">
        <v>172640</v>
      </c>
      <c r="G7029" s="62">
        <v>27123</v>
      </c>
      <c r="H7029" s="62">
        <v>80.72</v>
      </c>
      <c r="I7029" s="62">
        <v>6165.71</v>
      </c>
      <c r="J7029" s="62">
        <v>160555.20000000001</v>
      </c>
      <c r="K7029" s="62">
        <v>11304.56</v>
      </c>
      <c r="L7029" s="62">
        <v>14561</v>
      </c>
      <c r="M7029" s="62">
        <v>43.34</v>
      </c>
      <c r="N7029" s="63"/>
      <c r="O7029" s="63"/>
      <c r="P7029" s="63"/>
      <c r="Q7029" s="63"/>
      <c r="R7029" s="63"/>
      <c r="S7029" s="63"/>
      <c r="T7029" s="63"/>
      <c r="U7029" s="63"/>
      <c r="V7029" s="63"/>
      <c r="W7029" s="63"/>
      <c r="X7029" s="63"/>
      <c r="Y7029" s="63"/>
      <c r="Z7029" s="62">
        <v>1712</v>
      </c>
      <c r="AA7029" s="62">
        <v>6808</v>
      </c>
      <c r="AB7029" s="62">
        <v>20.260000000000002</v>
      </c>
      <c r="AC7029" s="62">
        <v>61.14</v>
      </c>
    </row>
    <row r="7030" spans="1:29" ht="30" x14ac:dyDescent="0.25">
      <c r="A7030" s="61" t="s">
        <v>206</v>
      </c>
      <c r="B7030" s="61" t="s">
        <v>207</v>
      </c>
      <c r="C7030" s="62">
        <v>2007</v>
      </c>
      <c r="D7030" s="61" t="s">
        <v>75</v>
      </c>
      <c r="E7030" s="62">
        <v>6</v>
      </c>
      <c r="F7030" s="63"/>
      <c r="G7030" s="63"/>
      <c r="H7030" s="63"/>
      <c r="I7030" s="63"/>
      <c r="J7030" s="63"/>
      <c r="K7030" s="62">
        <v>0</v>
      </c>
      <c r="L7030" s="63"/>
      <c r="M7030" s="63"/>
      <c r="N7030" s="63"/>
      <c r="O7030" s="63"/>
      <c r="P7030" s="63"/>
      <c r="Q7030" s="63"/>
      <c r="R7030" s="63"/>
      <c r="S7030" s="63"/>
      <c r="T7030" s="63"/>
      <c r="U7030" s="63"/>
      <c r="V7030" s="63"/>
      <c r="W7030" s="63"/>
      <c r="X7030" s="63"/>
      <c r="Y7030" s="63"/>
      <c r="Z7030" s="62">
        <v>0</v>
      </c>
      <c r="AA7030" s="63"/>
      <c r="AB7030" s="63"/>
      <c r="AC7030" s="62">
        <v>0</v>
      </c>
    </row>
    <row r="7031" spans="1:29" ht="30" x14ac:dyDescent="0.25">
      <c r="A7031" s="61" t="s">
        <v>415</v>
      </c>
      <c r="B7031" s="61" t="s">
        <v>416</v>
      </c>
      <c r="C7031" s="62">
        <v>2017</v>
      </c>
      <c r="D7031" s="61" t="s">
        <v>72</v>
      </c>
      <c r="E7031" s="62">
        <v>19</v>
      </c>
      <c r="F7031" s="62">
        <v>104817</v>
      </c>
      <c r="G7031" s="62">
        <v>14370</v>
      </c>
      <c r="H7031" s="62">
        <v>63.03</v>
      </c>
      <c r="I7031" s="62">
        <v>5516.68</v>
      </c>
      <c r="J7031" s="62">
        <v>97479.81</v>
      </c>
      <c r="K7031" s="62">
        <v>2916.17</v>
      </c>
      <c r="L7031" s="62">
        <v>2546</v>
      </c>
      <c r="M7031" s="62">
        <v>11.17</v>
      </c>
      <c r="N7031" s="62">
        <v>153.47999999999999</v>
      </c>
      <c r="O7031" s="62">
        <v>35166.97</v>
      </c>
      <c r="P7031" s="63"/>
      <c r="Q7031" s="63"/>
      <c r="R7031" s="63"/>
      <c r="S7031" s="63"/>
      <c r="T7031" s="63"/>
      <c r="U7031" s="63"/>
      <c r="V7031" s="63"/>
      <c r="W7031" s="63"/>
      <c r="X7031" s="63"/>
      <c r="Y7031" s="63"/>
      <c r="Z7031" s="62">
        <v>127700</v>
      </c>
      <c r="AA7031" s="62">
        <v>22336</v>
      </c>
      <c r="AB7031" s="62">
        <v>97.96</v>
      </c>
      <c r="AC7031" s="62">
        <v>6721.05</v>
      </c>
    </row>
    <row r="7032" spans="1:29" ht="30" x14ac:dyDescent="0.25">
      <c r="A7032" s="61" t="s">
        <v>194</v>
      </c>
      <c r="B7032" s="61" t="s">
        <v>195</v>
      </c>
      <c r="C7032" s="62">
        <v>2010</v>
      </c>
      <c r="D7032" s="61" t="s">
        <v>89</v>
      </c>
      <c r="E7032" s="62">
        <v>60</v>
      </c>
      <c r="F7032" s="62">
        <v>206108</v>
      </c>
      <c r="G7032" s="62">
        <v>35662</v>
      </c>
      <c r="H7032" s="62">
        <v>49.53</v>
      </c>
      <c r="I7032" s="62">
        <v>3435.13</v>
      </c>
      <c r="J7032" s="62">
        <v>191680.44</v>
      </c>
      <c r="K7032" s="62">
        <v>15049.47</v>
      </c>
      <c r="L7032" s="62">
        <v>19679</v>
      </c>
      <c r="M7032" s="62">
        <v>27.33</v>
      </c>
      <c r="N7032" s="63"/>
      <c r="O7032" s="63"/>
      <c r="P7032" s="63"/>
      <c r="Q7032" s="63"/>
      <c r="R7032" s="63"/>
      <c r="S7032" s="63"/>
      <c r="T7032" s="63"/>
      <c r="U7032" s="63"/>
      <c r="V7032" s="63"/>
      <c r="W7032" s="63"/>
      <c r="X7032" s="63"/>
      <c r="Y7032" s="63"/>
      <c r="Z7032" s="62">
        <v>27760</v>
      </c>
      <c r="AA7032" s="62">
        <v>465440</v>
      </c>
      <c r="AB7032" s="62">
        <v>646.44000000000005</v>
      </c>
      <c r="AC7032" s="62">
        <v>462.67</v>
      </c>
    </row>
    <row r="7033" spans="1:29" ht="30" x14ac:dyDescent="0.25">
      <c r="A7033" s="61" t="s">
        <v>124</v>
      </c>
      <c r="B7033" s="61" t="s">
        <v>125</v>
      </c>
      <c r="C7033" s="62">
        <v>2015</v>
      </c>
      <c r="D7033" s="61" t="s">
        <v>75</v>
      </c>
      <c r="E7033" s="62">
        <v>8</v>
      </c>
      <c r="F7033" s="63"/>
      <c r="G7033" s="63"/>
      <c r="H7033" s="63"/>
      <c r="I7033" s="63"/>
      <c r="J7033" s="63"/>
      <c r="K7033" s="62">
        <v>0</v>
      </c>
      <c r="L7033" s="63"/>
      <c r="M7033" s="63"/>
      <c r="N7033" s="63"/>
      <c r="O7033" s="63"/>
      <c r="P7033" s="63"/>
      <c r="Q7033" s="63"/>
      <c r="R7033" s="63"/>
      <c r="S7033" s="63"/>
      <c r="T7033" s="63"/>
      <c r="U7033" s="63"/>
      <c r="V7033" s="63"/>
      <c r="W7033" s="63"/>
      <c r="X7033" s="63"/>
      <c r="Y7033" s="63"/>
      <c r="Z7033" s="62">
        <v>73.52</v>
      </c>
      <c r="AA7033" s="62">
        <v>8167</v>
      </c>
      <c r="AB7033" s="62">
        <v>85.07</v>
      </c>
      <c r="AC7033" s="62">
        <v>9.19</v>
      </c>
    </row>
    <row r="7034" spans="1:29" x14ac:dyDescent="0.25">
      <c r="A7034" s="61" t="s">
        <v>466</v>
      </c>
      <c r="B7034" s="61" t="s">
        <v>467</v>
      </c>
      <c r="C7034" s="62">
        <v>2017</v>
      </c>
      <c r="D7034" s="61" t="s">
        <v>78</v>
      </c>
      <c r="E7034" s="62">
        <v>60</v>
      </c>
      <c r="F7034" s="62">
        <v>452488</v>
      </c>
      <c r="G7034" s="62">
        <v>107365</v>
      </c>
      <c r="H7034" s="62">
        <v>149.12</v>
      </c>
      <c r="I7034" s="62">
        <v>7541.47</v>
      </c>
      <c r="J7034" s="62">
        <v>420813.84</v>
      </c>
      <c r="K7034" s="62">
        <v>0</v>
      </c>
      <c r="L7034" s="63"/>
      <c r="M7034" s="63"/>
      <c r="N7034" s="63"/>
      <c r="O7034" s="63"/>
      <c r="P7034" s="62">
        <v>10697</v>
      </c>
      <c r="Q7034" s="62">
        <v>2650</v>
      </c>
      <c r="R7034" s="62">
        <v>3.68</v>
      </c>
      <c r="S7034" s="62">
        <v>178</v>
      </c>
      <c r="T7034" s="62">
        <v>135520.29</v>
      </c>
      <c r="U7034" s="63"/>
      <c r="V7034" s="63"/>
      <c r="W7034" s="63"/>
      <c r="X7034" s="63"/>
      <c r="Y7034" s="63"/>
      <c r="Z7034" s="62">
        <v>124.19</v>
      </c>
      <c r="AA7034" s="62">
        <v>10365</v>
      </c>
      <c r="AB7034" s="62">
        <v>14.4</v>
      </c>
      <c r="AC7034" s="62">
        <v>2.0699999999999998</v>
      </c>
    </row>
    <row r="7035" spans="1:29" x14ac:dyDescent="0.25">
      <c r="A7035" s="61" t="s">
        <v>128</v>
      </c>
      <c r="B7035" s="61" t="s">
        <v>129</v>
      </c>
      <c r="C7035" s="62">
        <v>2017</v>
      </c>
      <c r="D7035" s="61" t="s">
        <v>75</v>
      </c>
      <c r="E7035" s="62">
        <v>10</v>
      </c>
      <c r="F7035" s="62">
        <v>404</v>
      </c>
      <c r="G7035" s="62">
        <v>200</v>
      </c>
      <c r="H7035" s="62">
        <v>1.67</v>
      </c>
      <c r="I7035" s="62">
        <v>40.4</v>
      </c>
      <c r="J7035" s="62">
        <v>375.72</v>
      </c>
      <c r="K7035" s="62">
        <v>0</v>
      </c>
      <c r="L7035" s="63"/>
      <c r="M7035" s="63"/>
      <c r="N7035" s="63"/>
      <c r="O7035" s="63"/>
      <c r="P7035" s="63"/>
      <c r="Q7035" s="63"/>
      <c r="R7035" s="63"/>
      <c r="S7035" s="63"/>
      <c r="T7035" s="63"/>
      <c r="U7035" s="63"/>
      <c r="V7035" s="63"/>
      <c r="W7035" s="63"/>
      <c r="X7035" s="63"/>
      <c r="Y7035" s="63"/>
      <c r="Z7035" s="62">
        <v>972</v>
      </c>
      <c r="AA7035" s="62">
        <v>7500</v>
      </c>
      <c r="AB7035" s="62">
        <v>62.5</v>
      </c>
      <c r="AC7035" s="62">
        <v>97.2</v>
      </c>
    </row>
    <row r="7036" spans="1:29" ht="30" x14ac:dyDescent="0.25">
      <c r="A7036" s="61" t="s">
        <v>393</v>
      </c>
      <c r="B7036" s="61" t="s">
        <v>394</v>
      </c>
      <c r="C7036" s="62">
        <v>2013</v>
      </c>
      <c r="D7036" s="61" t="s">
        <v>75</v>
      </c>
      <c r="E7036" s="62">
        <v>2</v>
      </c>
      <c r="F7036" s="63"/>
      <c r="G7036" s="62">
        <v>0</v>
      </c>
      <c r="H7036" s="62">
        <v>0</v>
      </c>
      <c r="I7036" s="63"/>
      <c r="J7036" s="63"/>
      <c r="K7036" s="62">
        <v>0</v>
      </c>
      <c r="L7036" s="63"/>
      <c r="M7036" s="63"/>
      <c r="N7036" s="63"/>
      <c r="O7036" s="63"/>
      <c r="P7036" s="63"/>
      <c r="Q7036" s="63"/>
      <c r="R7036" s="63"/>
      <c r="S7036" s="63"/>
      <c r="T7036" s="63"/>
      <c r="U7036" s="63"/>
      <c r="V7036" s="63"/>
      <c r="W7036" s="63"/>
      <c r="X7036" s="63"/>
      <c r="Y7036" s="63"/>
      <c r="Z7036" s="62">
        <v>51.05</v>
      </c>
      <c r="AA7036" s="62">
        <v>800</v>
      </c>
      <c r="AB7036" s="62">
        <v>33.33</v>
      </c>
      <c r="AC7036" s="62">
        <v>25.52</v>
      </c>
    </row>
    <row r="7037" spans="1:29" ht="30" x14ac:dyDescent="0.25">
      <c r="A7037" s="61" t="s">
        <v>342</v>
      </c>
      <c r="B7037" s="61" t="s">
        <v>343</v>
      </c>
      <c r="C7037" s="62">
        <v>2013</v>
      </c>
      <c r="D7037" s="61" t="s">
        <v>150</v>
      </c>
      <c r="E7037" s="62">
        <v>8</v>
      </c>
      <c r="F7037" s="63"/>
      <c r="G7037" s="63"/>
      <c r="H7037" s="63"/>
      <c r="I7037" s="63"/>
      <c r="J7037" s="63"/>
      <c r="K7037" s="62">
        <v>0</v>
      </c>
      <c r="L7037" s="63"/>
      <c r="M7037" s="63"/>
      <c r="N7037" s="63"/>
      <c r="O7037" s="63"/>
      <c r="P7037" s="63"/>
      <c r="Q7037" s="63"/>
      <c r="R7037" s="63"/>
      <c r="S7037" s="63"/>
      <c r="T7037" s="63"/>
      <c r="U7037" s="63"/>
      <c r="V7037" s="63"/>
      <c r="W7037" s="63"/>
      <c r="X7037" s="63"/>
      <c r="Y7037" s="63"/>
      <c r="Z7037" s="62">
        <v>0</v>
      </c>
      <c r="AA7037" s="63"/>
      <c r="AB7037" s="63"/>
      <c r="AC7037" s="62">
        <v>0</v>
      </c>
    </row>
    <row r="7038" spans="1:29" x14ac:dyDescent="0.25">
      <c r="A7038" s="61" t="s">
        <v>241</v>
      </c>
      <c r="B7038" s="61" t="s">
        <v>242</v>
      </c>
      <c r="C7038" s="62">
        <v>2014</v>
      </c>
      <c r="D7038" s="61" t="s">
        <v>99</v>
      </c>
      <c r="E7038" s="62">
        <v>96</v>
      </c>
      <c r="F7038" s="62">
        <v>626585</v>
      </c>
      <c r="G7038" s="62">
        <v>81225</v>
      </c>
      <c r="H7038" s="62">
        <v>70.510000000000005</v>
      </c>
      <c r="I7038" s="62">
        <v>6526.93</v>
      </c>
      <c r="J7038" s="62">
        <v>582724.05000000005</v>
      </c>
      <c r="K7038" s="62">
        <v>3008.73</v>
      </c>
      <c r="L7038" s="62">
        <v>7972</v>
      </c>
      <c r="M7038" s="62">
        <v>6.92</v>
      </c>
      <c r="N7038" s="62">
        <v>31.34</v>
      </c>
      <c r="O7038" s="62">
        <v>36283.17</v>
      </c>
      <c r="P7038" s="63"/>
      <c r="Q7038" s="63"/>
      <c r="R7038" s="63"/>
      <c r="S7038" s="63"/>
      <c r="T7038" s="63"/>
      <c r="U7038" s="63"/>
      <c r="V7038" s="63"/>
      <c r="W7038" s="63"/>
      <c r="X7038" s="63"/>
      <c r="Y7038" s="63"/>
      <c r="Z7038" s="62">
        <v>385000</v>
      </c>
      <c r="AA7038" s="62">
        <v>35966</v>
      </c>
      <c r="AB7038" s="62">
        <v>31.22</v>
      </c>
      <c r="AC7038" s="62">
        <v>4010.42</v>
      </c>
    </row>
    <row r="7039" spans="1:29" x14ac:dyDescent="0.25">
      <c r="A7039" s="61" t="s">
        <v>210</v>
      </c>
      <c r="B7039" s="61" t="s">
        <v>211</v>
      </c>
      <c r="C7039" s="62">
        <v>2004</v>
      </c>
      <c r="D7039" s="61" t="s">
        <v>135</v>
      </c>
      <c r="E7039" s="62">
        <v>128</v>
      </c>
      <c r="F7039" s="62">
        <v>444172</v>
      </c>
      <c r="G7039" s="62">
        <v>61261</v>
      </c>
      <c r="H7039" s="62">
        <v>39.880000000000003</v>
      </c>
      <c r="I7039" s="62">
        <v>3470.09</v>
      </c>
      <c r="J7039" s="62">
        <v>413079.96</v>
      </c>
      <c r="K7039" s="62">
        <v>79320.08</v>
      </c>
      <c r="L7039" s="62">
        <v>45411</v>
      </c>
      <c r="M7039" s="62">
        <v>29.56</v>
      </c>
      <c r="N7039" s="62">
        <v>619.69000000000005</v>
      </c>
      <c r="O7039" s="62">
        <v>956544.61</v>
      </c>
      <c r="P7039" s="63"/>
      <c r="Q7039" s="63"/>
      <c r="R7039" s="63"/>
      <c r="S7039" s="63"/>
      <c r="T7039" s="63"/>
      <c r="U7039" s="63"/>
      <c r="V7039" s="63"/>
      <c r="W7039" s="63"/>
      <c r="X7039" s="63"/>
      <c r="Y7039" s="63"/>
      <c r="Z7039" s="62">
        <v>903850</v>
      </c>
      <c r="AA7039" s="62">
        <v>81131</v>
      </c>
      <c r="AB7039" s="62">
        <v>52.82</v>
      </c>
      <c r="AC7039" s="62">
        <v>7061.33</v>
      </c>
    </row>
    <row r="7040" spans="1:29" ht="30" x14ac:dyDescent="0.25">
      <c r="A7040" s="61" t="s">
        <v>120</v>
      </c>
      <c r="B7040" s="61" t="s">
        <v>121</v>
      </c>
      <c r="C7040" s="62">
        <v>2003</v>
      </c>
      <c r="D7040" s="61" t="s">
        <v>94</v>
      </c>
      <c r="E7040" s="62">
        <v>12</v>
      </c>
      <c r="F7040" s="62">
        <v>126</v>
      </c>
      <c r="G7040" s="62">
        <v>21</v>
      </c>
      <c r="H7040" s="62">
        <v>0.15</v>
      </c>
      <c r="I7040" s="62">
        <v>10.5</v>
      </c>
      <c r="J7040" s="62">
        <v>117.18</v>
      </c>
      <c r="K7040" s="62">
        <v>36</v>
      </c>
      <c r="L7040" s="62">
        <v>64</v>
      </c>
      <c r="M7040" s="62">
        <v>0.44</v>
      </c>
      <c r="N7040" s="62">
        <v>3</v>
      </c>
      <c r="O7040" s="62">
        <v>434.13</v>
      </c>
      <c r="P7040" s="63"/>
      <c r="Q7040" s="63"/>
      <c r="R7040" s="63"/>
      <c r="S7040" s="63"/>
      <c r="T7040" s="63"/>
      <c r="U7040" s="63"/>
      <c r="V7040" s="63"/>
      <c r="W7040" s="63"/>
      <c r="X7040" s="63"/>
      <c r="Y7040" s="63"/>
      <c r="Z7040" s="62">
        <v>120700</v>
      </c>
      <c r="AA7040" s="62">
        <v>5473</v>
      </c>
      <c r="AB7040" s="62">
        <v>38.01</v>
      </c>
      <c r="AC7040" s="62">
        <v>10058.33</v>
      </c>
    </row>
    <row r="7041" spans="1:29" x14ac:dyDescent="0.25">
      <c r="A7041" s="61" t="s">
        <v>502</v>
      </c>
      <c r="B7041" s="61" t="s">
        <v>503</v>
      </c>
      <c r="C7041" s="62">
        <v>2016</v>
      </c>
      <c r="D7041" s="61" t="s">
        <v>99</v>
      </c>
      <c r="E7041" s="62">
        <v>40</v>
      </c>
      <c r="F7041" s="62">
        <v>246560</v>
      </c>
      <c r="G7041" s="62">
        <v>41516</v>
      </c>
      <c r="H7041" s="62">
        <v>86.49</v>
      </c>
      <c r="I7041" s="62">
        <v>6164</v>
      </c>
      <c r="J7041" s="62">
        <v>229300.8</v>
      </c>
      <c r="K7041" s="62">
        <v>0</v>
      </c>
      <c r="L7041" s="63"/>
      <c r="M7041" s="63"/>
      <c r="N7041" s="63"/>
      <c r="O7041" s="63"/>
      <c r="P7041" s="63"/>
      <c r="Q7041" s="63"/>
      <c r="R7041" s="63"/>
      <c r="S7041" s="63"/>
      <c r="T7041" s="63"/>
      <c r="U7041" s="63"/>
      <c r="V7041" s="63"/>
      <c r="W7041" s="63"/>
      <c r="X7041" s="63"/>
      <c r="Y7041" s="63"/>
      <c r="Z7041" s="62">
        <v>1255.5999999999999</v>
      </c>
      <c r="AA7041" s="62">
        <v>23453</v>
      </c>
      <c r="AB7041" s="62">
        <v>48.86</v>
      </c>
      <c r="AC7041" s="62">
        <v>31.39</v>
      </c>
    </row>
    <row r="7042" spans="1:29" ht="45" x14ac:dyDescent="0.25">
      <c r="A7042" s="61" t="s">
        <v>109</v>
      </c>
      <c r="B7042" s="61" t="s">
        <v>110</v>
      </c>
      <c r="C7042" s="62">
        <v>2006</v>
      </c>
      <c r="D7042" s="61" t="s">
        <v>89</v>
      </c>
      <c r="E7042" s="62">
        <v>17</v>
      </c>
      <c r="F7042" s="62">
        <v>57240</v>
      </c>
      <c r="G7042" s="62">
        <v>8636</v>
      </c>
      <c r="H7042" s="62">
        <v>42.33</v>
      </c>
      <c r="I7042" s="62">
        <v>3367.06</v>
      </c>
      <c r="J7042" s="62">
        <v>53233.2</v>
      </c>
      <c r="K7042" s="62">
        <v>2983.51</v>
      </c>
      <c r="L7042" s="62">
        <v>6053</v>
      </c>
      <c r="M7042" s="62">
        <v>29.67</v>
      </c>
      <c r="N7042" s="62">
        <v>175.5</v>
      </c>
      <c r="O7042" s="62">
        <v>35979.06</v>
      </c>
      <c r="P7042" s="63"/>
      <c r="Q7042" s="63"/>
      <c r="R7042" s="63"/>
      <c r="S7042" s="63"/>
      <c r="T7042" s="63"/>
      <c r="U7042" s="63"/>
      <c r="V7042" s="63"/>
      <c r="W7042" s="63"/>
      <c r="X7042" s="63"/>
      <c r="Y7042" s="63"/>
      <c r="Z7042" s="62">
        <v>6042.38</v>
      </c>
      <c r="AA7042" s="62">
        <v>7308</v>
      </c>
      <c r="AB7042" s="62">
        <v>35.82</v>
      </c>
      <c r="AC7042" s="62">
        <v>355.43</v>
      </c>
    </row>
    <row r="7043" spans="1:29" x14ac:dyDescent="0.25">
      <c r="A7043" s="61" t="s">
        <v>328</v>
      </c>
      <c r="B7043" s="61" t="s">
        <v>329</v>
      </c>
      <c r="C7043" s="62">
        <v>2011</v>
      </c>
      <c r="D7043" s="61" t="s">
        <v>298</v>
      </c>
      <c r="E7043" s="62">
        <v>12</v>
      </c>
      <c r="F7043" s="63"/>
      <c r="G7043" s="63"/>
      <c r="H7043" s="63"/>
      <c r="I7043" s="63"/>
      <c r="J7043" s="63"/>
      <c r="K7043" s="62">
        <v>0</v>
      </c>
      <c r="L7043" s="63"/>
      <c r="M7043" s="63"/>
      <c r="N7043" s="63"/>
      <c r="O7043" s="63"/>
      <c r="P7043" s="63"/>
      <c r="Q7043" s="63"/>
      <c r="R7043" s="63"/>
      <c r="S7043" s="63"/>
      <c r="T7043" s="63"/>
      <c r="U7043" s="63"/>
      <c r="V7043" s="63"/>
      <c r="W7043" s="63"/>
      <c r="X7043" s="63"/>
      <c r="Y7043" s="63"/>
      <c r="Z7043" s="62">
        <v>975.87</v>
      </c>
      <c r="AA7043" s="62">
        <v>2310</v>
      </c>
      <c r="AB7043" s="62">
        <v>16.04</v>
      </c>
      <c r="AC7043" s="62">
        <v>81.319999999999993</v>
      </c>
    </row>
    <row r="7044" spans="1:29" ht="30" x14ac:dyDescent="0.25">
      <c r="A7044" s="61" t="s">
        <v>138</v>
      </c>
      <c r="B7044" s="61" t="s">
        <v>139</v>
      </c>
      <c r="C7044" s="62">
        <v>2013</v>
      </c>
      <c r="D7044" s="61" t="s">
        <v>75</v>
      </c>
      <c r="E7044" s="62">
        <v>6</v>
      </c>
      <c r="F7044" s="62">
        <v>273</v>
      </c>
      <c r="G7044" s="62">
        <v>53</v>
      </c>
      <c r="H7044" s="62">
        <v>0.74</v>
      </c>
      <c r="I7044" s="62">
        <v>45.5</v>
      </c>
      <c r="J7044" s="62">
        <v>253.89</v>
      </c>
      <c r="K7044" s="62">
        <v>69.84</v>
      </c>
      <c r="L7044" s="62">
        <v>108</v>
      </c>
      <c r="M7044" s="62">
        <v>1.5</v>
      </c>
      <c r="N7044" s="63"/>
      <c r="O7044" s="63"/>
      <c r="P7044" s="63"/>
      <c r="Q7044" s="63"/>
      <c r="R7044" s="63"/>
      <c r="S7044" s="63"/>
      <c r="T7044" s="63"/>
      <c r="U7044" s="63"/>
      <c r="V7044" s="63"/>
      <c r="W7044" s="63"/>
      <c r="X7044" s="63"/>
      <c r="Y7044" s="63"/>
      <c r="Z7044" s="62">
        <v>41600</v>
      </c>
      <c r="AA7044" s="62">
        <v>4237</v>
      </c>
      <c r="AB7044" s="62">
        <v>58.85</v>
      </c>
      <c r="AC7044" s="62">
        <v>6933.33</v>
      </c>
    </row>
    <row r="7045" spans="1:29" x14ac:dyDescent="0.25">
      <c r="A7045" s="61" t="s">
        <v>251</v>
      </c>
      <c r="B7045" s="61" t="s">
        <v>252</v>
      </c>
      <c r="C7045" s="62">
        <v>2017</v>
      </c>
      <c r="D7045" s="61" t="s">
        <v>78</v>
      </c>
      <c r="E7045" s="62">
        <v>40</v>
      </c>
      <c r="F7045" s="62">
        <v>110880</v>
      </c>
      <c r="G7045" s="62">
        <v>20291</v>
      </c>
      <c r="H7045" s="62">
        <v>42.27</v>
      </c>
      <c r="I7045" s="62">
        <v>2772</v>
      </c>
      <c r="J7045" s="62">
        <v>103118.39999999999</v>
      </c>
      <c r="K7045" s="62">
        <v>15862.27</v>
      </c>
      <c r="L7045" s="62">
        <v>18949</v>
      </c>
      <c r="M7045" s="62">
        <v>39.479999999999997</v>
      </c>
      <c r="N7045" s="62">
        <v>396.56</v>
      </c>
      <c r="O7045" s="62">
        <v>191287.87</v>
      </c>
      <c r="P7045" s="63"/>
      <c r="Q7045" s="63"/>
      <c r="R7045" s="63"/>
      <c r="S7045" s="63"/>
      <c r="T7045" s="63"/>
      <c r="U7045" s="63"/>
      <c r="V7045" s="63"/>
      <c r="W7045" s="63"/>
      <c r="X7045" s="63"/>
      <c r="Y7045" s="63"/>
      <c r="Z7045" s="62">
        <v>1825</v>
      </c>
      <c r="AA7045" s="62">
        <v>17807</v>
      </c>
      <c r="AB7045" s="62">
        <v>37.1</v>
      </c>
      <c r="AC7045" s="62">
        <v>45.63</v>
      </c>
    </row>
    <row r="7046" spans="1:29" ht="30" x14ac:dyDescent="0.25">
      <c r="A7046" s="61" t="s">
        <v>352</v>
      </c>
      <c r="B7046" s="61" t="s">
        <v>353</v>
      </c>
      <c r="C7046" s="62">
        <v>2003</v>
      </c>
      <c r="D7046" s="61" t="s">
        <v>78</v>
      </c>
      <c r="E7046" s="62">
        <v>40</v>
      </c>
      <c r="F7046" s="62">
        <v>74602</v>
      </c>
      <c r="G7046" s="62">
        <v>8077</v>
      </c>
      <c r="H7046" s="62">
        <v>16.829999999999998</v>
      </c>
      <c r="I7046" s="62">
        <v>1865.05</v>
      </c>
      <c r="J7046" s="62">
        <v>69379.86</v>
      </c>
      <c r="K7046" s="62">
        <v>7353</v>
      </c>
      <c r="L7046" s="62">
        <v>10598</v>
      </c>
      <c r="M7046" s="62">
        <v>22.08</v>
      </c>
      <c r="N7046" s="62">
        <v>183.83</v>
      </c>
      <c r="O7046" s="62">
        <v>88672.03</v>
      </c>
      <c r="P7046" s="63"/>
      <c r="Q7046" s="63"/>
      <c r="R7046" s="63"/>
      <c r="S7046" s="63"/>
      <c r="T7046" s="63"/>
      <c r="U7046" s="63"/>
      <c r="V7046" s="63"/>
      <c r="W7046" s="63"/>
      <c r="X7046" s="63"/>
      <c r="Y7046" s="63"/>
      <c r="Z7046" s="62">
        <v>850</v>
      </c>
      <c r="AA7046" s="62">
        <v>4594</v>
      </c>
      <c r="AB7046" s="62">
        <v>9.57</v>
      </c>
      <c r="AC7046" s="62">
        <v>21.25</v>
      </c>
    </row>
    <row r="7047" spans="1:29" ht="30" x14ac:dyDescent="0.25">
      <c r="A7047" s="61" t="s">
        <v>87</v>
      </c>
      <c r="B7047" s="61" t="s">
        <v>88</v>
      </c>
      <c r="C7047" s="62">
        <v>2007</v>
      </c>
      <c r="D7047" s="61" t="s">
        <v>99</v>
      </c>
      <c r="E7047" s="62">
        <v>164</v>
      </c>
      <c r="F7047" s="62">
        <v>1509212</v>
      </c>
      <c r="G7047" s="62">
        <v>271868</v>
      </c>
      <c r="H7047" s="62">
        <v>138.13999999999999</v>
      </c>
      <c r="I7047" s="62">
        <v>9202.51</v>
      </c>
      <c r="J7047" s="62">
        <v>1403567.16</v>
      </c>
      <c r="K7047" s="62">
        <v>0</v>
      </c>
      <c r="L7047" s="63"/>
      <c r="M7047" s="63"/>
      <c r="N7047" s="63"/>
      <c r="O7047" s="63"/>
      <c r="P7047" s="63"/>
      <c r="Q7047" s="63"/>
      <c r="R7047" s="63"/>
      <c r="S7047" s="63"/>
      <c r="T7047" s="63"/>
      <c r="U7047" s="63"/>
      <c r="V7047" s="63"/>
      <c r="W7047" s="63"/>
      <c r="X7047" s="63"/>
      <c r="Y7047" s="63"/>
      <c r="Z7047" s="62">
        <v>1060800</v>
      </c>
      <c r="AA7047" s="62">
        <v>161841</v>
      </c>
      <c r="AB7047" s="62">
        <v>82.24</v>
      </c>
      <c r="AC7047" s="62">
        <v>6468.29</v>
      </c>
    </row>
    <row r="7048" spans="1:29" ht="30" x14ac:dyDescent="0.25">
      <c r="A7048" s="61" t="s">
        <v>153</v>
      </c>
      <c r="B7048" s="61" t="s">
        <v>154</v>
      </c>
      <c r="C7048" s="62">
        <v>2015</v>
      </c>
      <c r="D7048" s="61" t="s">
        <v>75</v>
      </c>
      <c r="E7048" s="62">
        <v>24</v>
      </c>
      <c r="F7048" s="62">
        <v>6528</v>
      </c>
      <c r="G7048" s="62">
        <v>1327</v>
      </c>
      <c r="H7048" s="62">
        <v>4.6100000000000003</v>
      </c>
      <c r="I7048" s="62">
        <v>272</v>
      </c>
      <c r="J7048" s="62">
        <v>6071.04</v>
      </c>
      <c r="K7048" s="62">
        <v>21471.39</v>
      </c>
      <c r="L7048" s="62">
        <v>25541</v>
      </c>
      <c r="M7048" s="62">
        <v>88.68</v>
      </c>
      <c r="N7048" s="62">
        <v>894.64</v>
      </c>
      <c r="O7048" s="62">
        <v>258929.9</v>
      </c>
      <c r="P7048" s="63"/>
      <c r="Q7048" s="63"/>
      <c r="R7048" s="63"/>
      <c r="S7048" s="63"/>
      <c r="T7048" s="63"/>
      <c r="U7048" s="63"/>
      <c r="V7048" s="63"/>
      <c r="W7048" s="63"/>
      <c r="X7048" s="63"/>
      <c r="Y7048" s="63"/>
      <c r="Z7048" s="62">
        <v>2990</v>
      </c>
      <c r="AA7048" s="62">
        <v>32742</v>
      </c>
      <c r="AB7048" s="62">
        <v>113.69</v>
      </c>
      <c r="AC7048" s="62">
        <v>124.58</v>
      </c>
    </row>
    <row r="7049" spans="1:29" ht="30" x14ac:dyDescent="0.25">
      <c r="A7049" s="61" t="s">
        <v>269</v>
      </c>
      <c r="B7049" s="61" t="s">
        <v>270</v>
      </c>
      <c r="C7049" s="62">
        <v>2014</v>
      </c>
      <c r="D7049" s="61" t="s">
        <v>75</v>
      </c>
      <c r="E7049" s="62">
        <v>15</v>
      </c>
      <c r="F7049" s="62">
        <v>236960</v>
      </c>
      <c r="G7049" s="62">
        <v>32859</v>
      </c>
      <c r="H7049" s="62">
        <v>182.55</v>
      </c>
      <c r="I7049" s="62">
        <v>15797.33</v>
      </c>
      <c r="J7049" s="62">
        <v>220372.8</v>
      </c>
      <c r="K7049" s="62">
        <v>0</v>
      </c>
      <c r="L7049" s="63"/>
      <c r="M7049" s="63"/>
      <c r="N7049" s="63"/>
      <c r="O7049" s="63"/>
      <c r="P7049" s="63"/>
      <c r="Q7049" s="63"/>
      <c r="R7049" s="63"/>
      <c r="S7049" s="63"/>
      <c r="T7049" s="63"/>
      <c r="U7049" s="63"/>
      <c r="V7049" s="63"/>
      <c r="W7049" s="63"/>
      <c r="X7049" s="63"/>
      <c r="Y7049" s="63"/>
      <c r="Z7049" s="62">
        <v>94400</v>
      </c>
      <c r="AA7049" s="62">
        <v>4219</v>
      </c>
      <c r="AB7049" s="62">
        <v>23.44</v>
      </c>
      <c r="AC7049" s="62">
        <v>6293.33</v>
      </c>
    </row>
    <row r="7050" spans="1:29" x14ac:dyDescent="0.25">
      <c r="A7050" s="61" t="s">
        <v>220</v>
      </c>
      <c r="B7050" s="61" t="s">
        <v>221</v>
      </c>
      <c r="C7050" s="62">
        <v>2008</v>
      </c>
      <c r="D7050" s="61" t="s">
        <v>75</v>
      </c>
      <c r="E7050" s="62">
        <v>7</v>
      </c>
      <c r="F7050" s="62">
        <v>3835</v>
      </c>
      <c r="G7050" s="62">
        <v>1810</v>
      </c>
      <c r="H7050" s="62">
        <v>21.55</v>
      </c>
      <c r="I7050" s="62">
        <v>547.86</v>
      </c>
      <c r="J7050" s="62">
        <v>3566.55</v>
      </c>
      <c r="K7050" s="62">
        <v>2677.26</v>
      </c>
      <c r="L7050" s="62">
        <v>4660</v>
      </c>
      <c r="M7050" s="62">
        <v>55.48</v>
      </c>
      <c r="N7050" s="62">
        <v>382.47</v>
      </c>
      <c r="O7050" s="62">
        <v>32285.85</v>
      </c>
      <c r="P7050" s="63"/>
      <c r="Q7050" s="63"/>
      <c r="R7050" s="63"/>
      <c r="S7050" s="63"/>
      <c r="T7050" s="63"/>
      <c r="U7050" s="62">
        <v>951</v>
      </c>
      <c r="V7050" s="62">
        <v>3355</v>
      </c>
      <c r="W7050" s="62">
        <v>39.94</v>
      </c>
      <c r="X7050" s="62">
        <v>135</v>
      </c>
      <c r="Y7050" s="62">
        <v>21287.18</v>
      </c>
      <c r="Z7050" s="62">
        <v>1.05</v>
      </c>
      <c r="AA7050" s="62">
        <v>4308</v>
      </c>
      <c r="AB7050" s="62">
        <v>51.29</v>
      </c>
      <c r="AC7050" s="62">
        <v>0.15</v>
      </c>
    </row>
    <row r="7051" spans="1:29" x14ac:dyDescent="0.25">
      <c r="A7051" s="61" t="s">
        <v>107</v>
      </c>
      <c r="B7051" s="61" t="s">
        <v>108</v>
      </c>
      <c r="C7051" s="62">
        <v>2013</v>
      </c>
      <c r="D7051" s="61" t="s">
        <v>78</v>
      </c>
      <c r="E7051" s="62">
        <v>40</v>
      </c>
      <c r="F7051" s="62">
        <v>130862</v>
      </c>
      <c r="G7051" s="62">
        <v>24944</v>
      </c>
      <c r="H7051" s="62">
        <v>51.97</v>
      </c>
      <c r="I7051" s="62">
        <v>3271.55</v>
      </c>
      <c r="J7051" s="62">
        <v>121701.66</v>
      </c>
      <c r="K7051" s="62">
        <v>10713.87</v>
      </c>
      <c r="L7051" s="62">
        <v>15190</v>
      </c>
      <c r="M7051" s="62">
        <v>31.65</v>
      </c>
      <c r="N7051" s="62">
        <v>267.85000000000002</v>
      </c>
      <c r="O7051" s="62">
        <v>129201.77</v>
      </c>
      <c r="P7051" s="63"/>
      <c r="Q7051" s="63"/>
      <c r="R7051" s="63"/>
      <c r="S7051" s="63"/>
      <c r="T7051" s="63"/>
      <c r="U7051" s="63"/>
      <c r="V7051" s="63"/>
      <c r="W7051" s="63"/>
      <c r="X7051" s="63"/>
      <c r="Y7051" s="63"/>
      <c r="Z7051" s="62">
        <v>0</v>
      </c>
      <c r="AA7051" s="62">
        <v>21320</v>
      </c>
      <c r="AB7051" s="62">
        <v>44.42</v>
      </c>
      <c r="AC7051" s="62">
        <v>0</v>
      </c>
    </row>
    <row r="7052" spans="1:29" x14ac:dyDescent="0.25">
      <c r="A7052" s="61" t="s">
        <v>184</v>
      </c>
      <c r="B7052" s="61" t="s">
        <v>185</v>
      </c>
      <c r="C7052" s="62">
        <v>2007</v>
      </c>
      <c r="D7052" s="61" t="s">
        <v>75</v>
      </c>
      <c r="E7052" s="62">
        <v>14</v>
      </c>
      <c r="F7052" s="62">
        <v>77</v>
      </c>
      <c r="G7052" s="62">
        <v>22</v>
      </c>
      <c r="H7052" s="62">
        <v>0.13</v>
      </c>
      <c r="I7052" s="62">
        <v>5.5</v>
      </c>
      <c r="J7052" s="62">
        <v>71.61</v>
      </c>
      <c r="K7052" s="62">
        <v>0</v>
      </c>
      <c r="L7052" s="63"/>
      <c r="M7052" s="63"/>
      <c r="N7052" s="63"/>
      <c r="O7052" s="63"/>
      <c r="P7052" s="63"/>
      <c r="Q7052" s="63"/>
      <c r="R7052" s="63"/>
      <c r="S7052" s="63"/>
      <c r="T7052" s="63"/>
      <c r="U7052" s="62">
        <v>100</v>
      </c>
      <c r="V7052" s="62">
        <v>201</v>
      </c>
      <c r="W7052" s="62">
        <v>1.2</v>
      </c>
      <c r="X7052" s="62">
        <v>7</v>
      </c>
      <c r="Y7052" s="62">
        <v>2238.4</v>
      </c>
      <c r="Z7052" s="62">
        <v>0</v>
      </c>
      <c r="AA7052" s="63"/>
      <c r="AB7052" s="63"/>
      <c r="AC7052" s="62">
        <v>0</v>
      </c>
    </row>
    <row r="7053" spans="1:29" ht="30" x14ac:dyDescent="0.25">
      <c r="A7053" s="61" t="s">
        <v>151</v>
      </c>
      <c r="B7053" s="61" t="s">
        <v>152</v>
      </c>
      <c r="C7053" s="62">
        <v>2016</v>
      </c>
      <c r="D7053" s="61" t="s">
        <v>99</v>
      </c>
      <c r="E7053" s="62">
        <v>65</v>
      </c>
      <c r="F7053" s="62">
        <v>290800</v>
      </c>
      <c r="G7053" s="62">
        <v>60098</v>
      </c>
      <c r="H7053" s="62">
        <v>77.05</v>
      </c>
      <c r="I7053" s="62">
        <v>4473.8500000000004</v>
      </c>
      <c r="J7053" s="62">
        <v>270444</v>
      </c>
      <c r="K7053" s="62">
        <v>28756.55</v>
      </c>
      <c r="L7053" s="62">
        <v>28762</v>
      </c>
      <c r="M7053" s="62">
        <v>36.869999999999997</v>
      </c>
      <c r="N7053" s="62">
        <v>442.41</v>
      </c>
      <c r="O7053" s="62">
        <v>346783.83</v>
      </c>
      <c r="P7053" s="63"/>
      <c r="Q7053" s="63"/>
      <c r="R7053" s="63"/>
      <c r="S7053" s="63"/>
      <c r="T7053" s="63"/>
      <c r="U7053" s="63"/>
      <c r="V7053" s="63"/>
      <c r="W7053" s="63"/>
      <c r="X7053" s="63"/>
      <c r="Y7053" s="63"/>
      <c r="Z7053" s="62">
        <v>1723.72</v>
      </c>
      <c r="AA7053" s="62">
        <v>17408</v>
      </c>
      <c r="AB7053" s="62">
        <v>22.32</v>
      </c>
      <c r="AC7053" s="62">
        <v>26.52</v>
      </c>
    </row>
    <row r="7054" spans="1:29" ht="30" x14ac:dyDescent="0.25">
      <c r="A7054" s="61" t="s">
        <v>124</v>
      </c>
      <c r="B7054" s="61" t="s">
        <v>125</v>
      </c>
      <c r="C7054" s="62">
        <v>2011</v>
      </c>
      <c r="D7054" s="61" t="s">
        <v>99</v>
      </c>
      <c r="E7054" s="62">
        <v>32</v>
      </c>
      <c r="F7054" s="62">
        <v>96160</v>
      </c>
      <c r="G7054" s="62">
        <v>13632</v>
      </c>
      <c r="H7054" s="62">
        <v>35.5</v>
      </c>
      <c r="I7054" s="62">
        <v>3005</v>
      </c>
      <c r="J7054" s="62">
        <v>89428.800000000003</v>
      </c>
      <c r="K7054" s="62">
        <v>19129</v>
      </c>
      <c r="L7054" s="62">
        <v>23928</v>
      </c>
      <c r="M7054" s="62">
        <v>62.31</v>
      </c>
      <c r="N7054" s="62">
        <v>597.78</v>
      </c>
      <c r="O7054" s="62">
        <v>230682.36</v>
      </c>
      <c r="P7054" s="63"/>
      <c r="Q7054" s="63"/>
      <c r="R7054" s="63"/>
      <c r="S7054" s="63"/>
      <c r="T7054" s="63"/>
      <c r="U7054" s="63"/>
      <c r="V7054" s="63"/>
      <c r="W7054" s="63"/>
      <c r="X7054" s="63"/>
      <c r="Y7054" s="63"/>
      <c r="Z7054" s="62">
        <v>107.48</v>
      </c>
      <c r="AA7054" s="62">
        <v>8470</v>
      </c>
      <c r="AB7054" s="62">
        <v>22.06</v>
      </c>
      <c r="AC7054" s="62">
        <v>3.36</v>
      </c>
    </row>
    <row r="7055" spans="1:29" ht="45" x14ac:dyDescent="0.25">
      <c r="A7055" s="61" t="s">
        <v>326</v>
      </c>
      <c r="B7055" s="61" t="s">
        <v>327</v>
      </c>
      <c r="C7055" s="62">
        <v>2004</v>
      </c>
      <c r="D7055" s="61" t="s">
        <v>99</v>
      </c>
      <c r="E7055" s="62">
        <v>72</v>
      </c>
      <c r="F7055" s="62">
        <v>805040</v>
      </c>
      <c r="G7055" s="62">
        <v>76774</v>
      </c>
      <c r="H7055" s="62">
        <v>88.86</v>
      </c>
      <c r="I7055" s="62">
        <v>11181.11</v>
      </c>
      <c r="J7055" s="62">
        <v>748687.2</v>
      </c>
      <c r="K7055" s="62">
        <v>4169.74</v>
      </c>
      <c r="L7055" s="62">
        <v>6692</v>
      </c>
      <c r="M7055" s="62">
        <v>7.75</v>
      </c>
      <c r="N7055" s="62">
        <v>57.91</v>
      </c>
      <c r="O7055" s="62">
        <v>50284.12</v>
      </c>
      <c r="P7055" s="63"/>
      <c r="Q7055" s="63"/>
      <c r="R7055" s="63"/>
      <c r="S7055" s="63"/>
      <c r="T7055" s="63"/>
      <c r="U7055" s="63"/>
      <c r="V7055" s="63"/>
      <c r="W7055" s="63"/>
      <c r="X7055" s="63"/>
      <c r="Y7055" s="63"/>
      <c r="Z7055" s="62">
        <v>276000</v>
      </c>
      <c r="AA7055" s="62">
        <v>13330</v>
      </c>
      <c r="AB7055" s="62">
        <v>15.43</v>
      </c>
      <c r="AC7055" s="62">
        <v>3833.33</v>
      </c>
    </row>
    <row r="7056" spans="1:29" x14ac:dyDescent="0.25">
      <c r="A7056" s="61" t="s">
        <v>159</v>
      </c>
      <c r="B7056" s="61" t="s">
        <v>160</v>
      </c>
      <c r="C7056" s="62">
        <v>2015</v>
      </c>
      <c r="D7056" s="61" t="s">
        <v>150</v>
      </c>
      <c r="E7056" s="62">
        <v>16</v>
      </c>
      <c r="F7056" s="62">
        <v>52266</v>
      </c>
      <c r="G7056" s="62">
        <v>9573</v>
      </c>
      <c r="H7056" s="62">
        <v>49.86</v>
      </c>
      <c r="I7056" s="62">
        <v>3266.63</v>
      </c>
      <c r="J7056" s="62">
        <v>48607.38</v>
      </c>
      <c r="K7056" s="62">
        <v>0</v>
      </c>
      <c r="L7056" s="63"/>
      <c r="M7056" s="63"/>
      <c r="N7056" s="63"/>
      <c r="O7056" s="63"/>
      <c r="P7056" s="63"/>
      <c r="Q7056" s="63"/>
      <c r="R7056" s="63"/>
      <c r="S7056" s="63"/>
      <c r="T7056" s="63"/>
      <c r="U7056" s="63"/>
      <c r="V7056" s="63"/>
      <c r="W7056" s="63"/>
      <c r="X7056" s="63"/>
      <c r="Y7056" s="63"/>
      <c r="Z7056" s="62">
        <v>186</v>
      </c>
      <c r="AA7056" s="62">
        <v>764</v>
      </c>
      <c r="AB7056" s="62">
        <v>3.98</v>
      </c>
      <c r="AC7056" s="62">
        <v>11.63</v>
      </c>
    </row>
    <row r="7057" spans="1:29" ht="30" x14ac:dyDescent="0.25">
      <c r="A7057" s="61" t="s">
        <v>171</v>
      </c>
      <c r="B7057" s="61" t="s">
        <v>172</v>
      </c>
      <c r="C7057" s="62">
        <v>2013</v>
      </c>
      <c r="D7057" s="61" t="s">
        <v>78</v>
      </c>
      <c r="E7057" s="62">
        <v>136</v>
      </c>
      <c r="F7057" s="62">
        <v>493902</v>
      </c>
      <c r="G7057" s="62">
        <v>67079</v>
      </c>
      <c r="H7057" s="62">
        <v>41.1</v>
      </c>
      <c r="I7057" s="62">
        <v>3631.63</v>
      </c>
      <c r="J7057" s="62">
        <v>459328.86</v>
      </c>
      <c r="K7057" s="62">
        <v>67195.929999999993</v>
      </c>
      <c r="L7057" s="62">
        <v>88161</v>
      </c>
      <c r="M7057" s="62">
        <v>54.02</v>
      </c>
      <c r="N7057" s="62">
        <v>494.09</v>
      </c>
      <c r="O7057" s="62">
        <v>810335.83</v>
      </c>
      <c r="P7057" s="63"/>
      <c r="Q7057" s="63"/>
      <c r="R7057" s="63"/>
      <c r="S7057" s="63"/>
      <c r="T7057" s="63"/>
      <c r="U7057" s="63"/>
      <c r="V7057" s="63"/>
      <c r="W7057" s="63"/>
      <c r="X7057" s="63"/>
      <c r="Y7057" s="63"/>
      <c r="Z7057" s="62">
        <v>5624</v>
      </c>
      <c r="AA7057" s="62">
        <v>62659</v>
      </c>
      <c r="AB7057" s="62">
        <v>38.39</v>
      </c>
      <c r="AC7057" s="62">
        <v>41.35</v>
      </c>
    </row>
    <row r="7058" spans="1:29" x14ac:dyDescent="0.25">
      <c r="A7058" s="61" t="s">
        <v>229</v>
      </c>
      <c r="B7058" s="61" t="s">
        <v>230</v>
      </c>
      <c r="C7058" s="62">
        <v>2018</v>
      </c>
      <c r="D7058" s="61" t="s">
        <v>86</v>
      </c>
      <c r="E7058" s="62">
        <v>127</v>
      </c>
      <c r="F7058" s="62">
        <v>19676</v>
      </c>
      <c r="G7058" s="62">
        <v>5992</v>
      </c>
      <c r="H7058" s="62">
        <v>3.93</v>
      </c>
      <c r="I7058" s="62">
        <v>154.93</v>
      </c>
      <c r="J7058" s="62">
        <v>18298.68</v>
      </c>
      <c r="K7058" s="62">
        <v>4708.05</v>
      </c>
      <c r="L7058" s="62">
        <v>6992</v>
      </c>
      <c r="M7058" s="62">
        <v>4.59</v>
      </c>
      <c r="N7058" s="62">
        <v>37.07</v>
      </c>
      <c r="O7058" s="62">
        <v>56775.79</v>
      </c>
      <c r="P7058" s="63"/>
      <c r="Q7058" s="63"/>
      <c r="R7058" s="63"/>
      <c r="S7058" s="63"/>
      <c r="T7058" s="63"/>
      <c r="U7058" s="63"/>
      <c r="V7058" s="63"/>
      <c r="W7058" s="63"/>
      <c r="X7058" s="63"/>
      <c r="Y7058" s="63"/>
      <c r="Z7058" s="62">
        <v>0</v>
      </c>
      <c r="AA7058" s="62">
        <v>137730</v>
      </c>
      <c r="AB7058" s="62">
        <v>90.37</v>
      </c>
      <c r="AC7058" s="62">
        <v>0</v>
      </c>
    </row>
    <row r="7059" spans="1:29" x14ac:dyDescent="0.25">
      <c r="A7059" s="61" t="s">
        <v>330</v>
      </c>
      <c r="B7059" s="61" t="s">
        <v>331</v>
      </c>
      <c r="C7059" s="62">
        <v>2009</v>
      </c>
      <c r="D7059" s="61" t="s">
        <v>99</v>
      </c>
      <c r="E7059" s="62">
        <v>53</v>
      </c>
      <c r="F7059" s="62">
        <v>133700</v>
      </c>
      <c r="G7059" s="62">
        <v>26979</v>
      </c>
      <c r="H7059" s="62">
        <v>42.42</v>
      </c>
      <c r="I7059" s="62">
        <v>2522.64</v>
      </c>
      <c r="J7059" s="62">
        <v>124341</v>
      </c>
      <c r="K7059" s="62">
        <v>18097</v>
      </c>
      <c r="L7059" s="62">
        <v>19077</v>
      </c>
      <c r="M7059" s="62">
        <v>30</v>
      </c>
      <c r="N7059" s="62">
        <v>341.45</v>
      </c>
      <c r="O7059" s="62">
        <v>218237.15</v>
      </c>
      <c r="P7059" s="63"/>
      <c r="Q7059" s="63"/>
      <c r="R7059" s="63"/>
      <c r="S7059" s="63"/>
      <c r="T7059" s="63"/>
      <c r="U7059" s="63"/>
      <c r="V7059" s="63"/>
      <c r="W7059" s="63"/>
      <c r="X7059" s="63"/>
      <c r="Y7059" s="63"/>
      <c r="Z7059" s="62">
        <v>85500</v>
      </c>
      <c r="AA7059" s="62">
        <v>4540</v>
      </c>
      <c r="AB7059" s="62">
        <v>7.14</v>
      </c>
      <c r="AC7059" s="62">
        <v>1613.21</v>
      </c>
    </row>
    <row r="7060" spans="1:29" x14ac:dyDescent="0.25">
      <c r="A7060" s="61" t="s">
        <v>204</v>
      </c>
      <c r="B7060" s="61" t="s">
        <v>205</v>
      </c>
      <c r="C7060" s="62">
        <v>2004</v>
      </c>
      <c r="D7060" s="61" t="s">
        <v>99</v>
      </c>
      <c r="E7060" s="62">
        <v>40</v>
      </c>
      <c r="F7060" s="62">
        <v>114240</v>
      </c>
      <c r="G7060" s="62">
        <v>11717</v>
      </c>
      <c r="H7060" s="62">
        <v>24.41</v>
      </c>
      <c r="I7060" s="62">
        <v>2856</v>
      </c>
      <c r="J7060" s="62">
        <v>106243.2</v>
      </c>
      <c r="K7060" s="62">
        <v>0</v>
      </c>
      <c r="L7060" s="63"/>
      <c r="M7060" s="63"/>
      <c r="N7060" s="63"/>
      <c r="O7060" s="63"/>
      <c r="P7060" s="63"/>
      <c r="Q7060" s="63"/>
      <c r="R7060" s="63"/>
      <c r="S7060" s="63"/>
      <c r="T7060" s="63"/>
      <c r="U7060" s="63"/>
      <c r="V7060" s="63"/>
      <c r="W7060" s="63"/>
      <c r="X7060" s="63"/>
      <c r="Y7060" s="63"/>
      <c r="Z7060" s="62">
        <v>0</v>
      </c>
      <c r="AA7060" s="63"/>
      <c r="AB7060" s="63"/>
      <c r="AC7060" s="62">
        <v>0</v>
      </c>
    </row>
    <row r="7061" spans="1:29" x14ac:dyDescent="0.25">
      <c r="A7061" s="61" t="s">
        <v>241</v>
      </c>
      <c r="B7061" s="61" t="s">
        <v>242</v>
      </c>
      <c r="C7061" s="62">
        <v>2007</v>
      </c>
      <c r="D7061" s="61" t="s">
        <v>99</v>
      </c>
      <c r="E7061" s="62">
        <v>96</v>
      </c>
      <c r="F7061" s="62">
        <v>1052400</v>
      </c>
      <c r="G7061" s="62">
        <v>145489</v>
      </c>
      <c r="H7061" s="62">
        <v>126.29</v>
      </c>
      <c r="I7061" s="62">
        <v>10962.5</v>
      </c>
      <c r="J7061" s="62">
        <v>978732</v>
      </c>
      <c r="K7061" s="62">
        <v>6632</v>
      </c>
      <c r="L7061" s="62">
        <v>15303</v>
      </c>
      <c r="M7061" s="62">
        <v>13.28</v>
      </c>
      <c r="N7061" s="62">
        <v>69.08</v>
      </c>
      <c r="O7061" s="62">
        <v>79977.279999999999</v>
      </c>
      <c r="P7061" s="63"/>
      <c r="Q7061" s="63"/>
      <c r="R7061" s="63"/>
      <c r="S7061" s="63"/>
      <c r="T7061" s="63"/>
      <c r="U7061" s="63"/>
      <c r="V7061" s="63"/>
      <c r="W7061" s="63"/>
      <c r="X7061" s="63"/>
      <c r="Y7061" s="63"/>
      <c r="Z7061" s="62">
        <v>38578</v>
      </c>
      <c r="AA7061" s="62">
        <v>3131</v>
      </c>
      <c r="AB7061" s="62">
        <v>2.72</v>
      </c>
      <c r="AC7061" s="62">
        <v>401.85</v>
      </c>
    </row>
    <row r="7062" spans="1:29" x14ac:dyDescent="0.25">
      <c r="A7062" s="61" t="s">
        <v>401</v>
      </c>
      <c r="B7062" s="61" t="s">
        <v>402</v>
      </c>
      <c r="C7062" s="62">
        <v>2010</v>
      </c>
      <c r="D7062" s="61" t="s">
        <v>75</v>
      </c>
      <c r="E7062" s="62">
        <v>12</v>
      </c>
      <c r="F7062" s="62">
        <v>3063</v>
      </c>
      <c r="G7062" s="62">
        <v>758</v>
      </c>
      <c r="H7062" s="62">
        <v>5.26</v>
      </c>
      <c r="I7062" s="62">
        <v>255.25</v>
      </c>
      <c r="J7062" s="62">
        <v>2848.59</v>
      </c>
      <c r="K7062" s="62">
        <v>0</v>
      </c>
      <c r="L7062" s="63"/>
      <c r="M7062" s="63"/>
      <c r="N7062" s="63"/>
      <c r="O7062" s="63"/>
      <c r="P7062" s="63"/>
      <c r="Q7062" s="63"/>
      <c r="R7062" s="63"/>
      <c r="S7062" s="63"/>
      <c r="T7062" s="63"/>
      <c r="U7062" s="63"/>
      <c r="V7062" s="63"/>
      <c r="W7062" s="63"/>
      <c r="X7062" s="63"/>
      <c r="Y7062" s="63"/>
      <c r="Z7062" s="62">
        <v>1233.8699999999999</v>
      </c>
      <c r="AA7062" s="62">
        <v>2553</v>
      </c>
      <c r="AB7062" s="62">
        <v>17.73</v>
      </c>
      <c r="AC7062" s="62">
        <v>102.82</v>
      </c>
    </row>
    <row r="7063" spans="1:29" ht="30" x14ac:dyDescent="0.25">
      <c r="A7063" s="61" t="s">
        <v>550</v>
      </c>
      <c r="B7063" s="61" t="s">
        <v>551</v>
      </c>
      <c r="C7063" s="62">
        <v>2004</v>
      </c>
      <c r="D7063" s="61" t="s">
        <v>78</v>
      </c>
      <c r="E7063" s="62">
        <v>64</v>
      </c>
      <c r="F7063" s="62">
        <v>612720</v>
      </c>
      <c r="G7063" s="62">
        <v>58926</v>
      </c>
      <c r="H7063" s="62">
        <v>76.73</v>
      </c>
      <c r="I7063" s="62">
        <v>9573.75</v>
      </c>
      <c r="J7063" s="62">
        <v>569829.6</v>
      </c>
      <c r="K7063" s="62">
        <v>0</v>
      </c>
      <c r="L7063" s="63"/>
      <c r="M7063" s="63"/>
      <c r="N7063" s="63"/>
      <c r="O7063" s="63"/>
      <c r="P7063" s="63"/>
      <c r="Q7063" s="63"/>
      <c r="R7063" s="63"/>
      <c r="S7063" s="63"/>
      <c r="T7063" s="63"/>
      <c r="U7063" s="63"/>
      <c r="V7063" s="63"/>
      <c r="W7063" s="63"/>
      <c r="X7063" s="63"/>
      <c r="Y7063" s="63"/>
      <c r="Z7063" s="62">
        <v>134.62</v>
      </c>
      <c r="AA7063" s="62">
        <v>2292</v>
      </c>
      <c r="AB7063" s="62">
        <v>2.98</v>
      </c>
      <c r="AC7063" s="62">
        <v>2.1</v>
      </c>
    </row>
    <row r="7064" spans="1:29" ht="30" x14ac:dyDescent="0.25">
      <c r="A7064" s="61" t="s">
        <v>255</v>
      </c>
      <c r="B7064" s="61" t="s">
        <v>256</v>
      </c>
      <c r="C7064" s="62">
        <v>2007</v>
      </c>
      <c r="D7064" s="61" t="s">
        <v>226</v>
      </c>
      <c r="E7064" s="62">
        <v>120</v>
      </c>
      <c r="F7064" s="62">
        <v>834000</v>
      </c>
      <c r="G7064" s="62">
        <v>171528</v>
      </c>
      <c r="H7064" s="62">
        <v>119.12</v>
      </c>
      <c r="I7064" s="62">
        <v>6950</v>
      </c>
      <c r="J7064" s="62">
        <v>775620</v>
      </c>
      <c r="K7064" s="62">
        <v>0</v>
      </c>
      <c r="L7064" s="62">
        <v>0</v>
      </c>
      <c r="M7064" s="62">
        <v>0</v>
      </c>
      <c r="N7064" s="63"/>
      <c r="O7064" s="63"/>
      <c r="P7064" s="63"/>
      <c r="Q7064" s="63"/>
      <c r="R7064" s="63"/>
      <c r="S7064" s="63"/>
      <c r="T7064" s="63"/>
      <c r="U7064" s="63"/>
      <c r="V7064" s="63"/>
      <c r="W7064" s="63"/>
      <c r="X7064" s="63"/>
      <c r="Y7064" s="63"/>
      <c r="Z7064" s="62">
        <v>3763</v>
      </c>
      <c r="AA7064" s="62">
        <v>29533</v>
      </c>
      <c r="AB7064" s="62">
        <v>20.51</v>
      </c>
      <c r="AC7064" s="62">
        <v>31.36</v>
      </c>
    </row>
    <row r="7065" spans="1:29" x14ac:dyDescent="0.25">
      <c r="A7065" s="61" t="s">
        <v>409</v>
      </c>
      <c r="B7065" s="61" t="s">
        <v>410</v>
      </c>
      <c r="C7065" s="62">
        <v>2006</v>
      </c>
      <c r="D7065" s="61" t="s">
        <v>89</v>
      </c>
      <c r="E7065" s="62">
        <v>24</v>
      </c>
      <c r="F7065" s="63"/>
      <c r="G7065" s="63"/>
      <c r="H7065" s="63"/>
      <c r="I7065" s="63"/>
      <c r="J7065" s="63"/>
      <c r="K7065" s="62">
        <v>0</v>
      </c>
      <c r="L7065" s="63"/>
      <c r="M7065" s="63"/>
      <c r="N7065" s="63"/>
      <c r="O7065" s="63"/>
      <c r="P7065" s="63"/>
      <c r="Q7065" s="63"/>
      <c r="R7065" s="63"/>
      <c r="S7065" s="63"/>
      <c r="T7065" s="63"/>
      <c r="U7065" s="63"/>
      <c r="V7065" s="63"/>
      <c r="W7065" s="63"/>
      <c r="X7065" s="63"/>
      <c r="Y7065" s="63"/>
      <c r="Z7065" s="62">
        <v>0</v>
      </c>
      <c r="AA7065" s="63"/>
      <c r="AB7065" s="63"/>
      <c r="AC7065" s="62">
        <v>0</v>
      </c>
    </row>
    <row r="7066" spans="1:29" x14ac:dyDescent="0.25">
      <c r="A7066" s="61" t="s">
        <v>338</v>
      </c>
      <c r="B7066" s="61" t="s">
        <v>339</v>
      </c>
      <c r="C7066" s="62">
        <v>2016</v>
      </c>
      <c r="D7066" s="61" t="s">
        <v>89</v>
      </c>
      <c r="E7066" s="62">
        <v>60</v>
      </c>
      <c r="F7066" s="62">
        <v>565440</v>
      </c>
      <c r="G7066" s="62">
        <v>93904</v>
      </c>
      <c r="H7066" s="62">
        <v>130.41999999999999</v>
      </c>
      <c r="I7066" s="62">
        <v>9424</v>
      </c>
      <c r="J7066" s="62">
        <v>525859.19999999995</v>
      </c>
      <c r="K7066" s="62">
        <v>0</v>
      </c>
      <c r="L7066" s="63"/>
      <c r="M7066" s="63"/>
      <c r="N7066" s="63"/>
      <c r="O7066" s="63"/>
      <c r="P7066" s="63"/>
      <c r="Q7066" s="63"/>
      <c r="R7066" s="63"/>
      <c r="S7066" s="63"/>
      <c r="T7066" s="63"/>
      <c r="U7066" s="63"/>
      <c r="V7066" s="63"/>
      <c r="W7066" s="63"/>
      <c r="X7066" s="63"/>
      <c r="Y7066" s="63"/>
      <c r="Z7066" s="62">
        <v>2592.27</v>
      </c>
      <c r="AA7066" s="62">
        <v>66927</v>
      </c>
      <c r="AB7066" s="62">
        <v>92.95</v>
      </c>
      <c r="AC7066" s="62">
        <v>43.2</v>
      </c>
    </row>
    <row r="7067" spans="1:29" ht="30" x14ac:dyDescent="0.25">
      <c r="A7067" s="61" t="s">
        <v>87</v>
      </c>
      <c r="B7067" s="61" t="s">
        <v>88</v>
      </c>
      <c r="C7067" s="62">
        <v>2011</v>
      </c>
      <c r="D7067" s="61" t="s">
        <v>86</v>
      </c>
      <c r="E7067" s="62">
        <v>24</v>
      </c>
      <c r="F7067" s="62">
        <v>213511</v>
      </c>
      <c r="G7067" s="62">
        <v>39624</v>
      </c>
      <c r="H7067" s="62">
        <v>137.58000000000001</v>
      </c>
      <c r="I7067" s="62">
        <v>8896.2900000000009</v>
      </c>
      <c r="J7067" s="62">
        <v>198565.23</v>
      </c>
      <c r="K7067" s="62">
        <v>93609.12</v>
      </c>
      <c r="L7067" s="62">
        <v>36736</v>
      </c>
      <c r="M7067" s="62">
        <v>127.56</v>
      </c>
      <c r="N7067" s="62">
        <v>3900.38</v>
      </c>
      <c r="O7067" s="62">
        <v>1128860.43</v>
      </c>
      <c r="P7067" s="63"/>
      <c r="Q7067" s="63"/>
      <c r="R7067" s="63"/>
      <c r="S7067" s="63"/>
      <c r="T7067" s="63"/>
      <c r="U7067" s="63"/>
      <c r="V7067" s="63"/>
      <c r="W7067" s="63"/>
      <c r="X7067" s="63"/>
      <c r="Y7067" s="63"/>
      <c r="Z7067" s="62">
        <v>891144</v>
      </c>
      <c r="AA7067" s="62">
        <v>157217</v>
      </c>
      <c r="AB7067" s="62">
        <v>545.89</v>
      </c>
      <c r="AC7067" s="62">
        <v>37131</v>
      </c>
    </row>
    <row r="7068" spans="1:29" x14ac:dyDescent="0.25">
      <c r="A7068" s="61" t="s">
        <v>338</v>
      </c>
      <c r="B7068" s="61" t="s">
        <v>339</v>
      </c>
      <c r="C7068" s="62">
        <v>2012</v>
      </c>
      <c r="D7068" s="61" t="s">
        <v>94</v>
      </c>
      <c r="E7068" s="62">
        <v>45</v>
      </c>
      <c r="F7068" s="62">
        <v>49987</v>
      </c>
      <c r="G7068" s="62">
        <v>8356</v>
      </c>
      <c r="H7068" s="62">
        <v>15.47</v>
      </c>
      <c r="I7068" s="62">
        <v>1110.82</v>
      </c>
      <c r="J7068" s="62">
        <v>46487.91</v>
      </c>
      <c r="K7068" s="62">
        <v>18192.05</v>
      </c>
      <c r="L7068" s="62">
        <v>23749</v>
      </c>
      <c r="M7068" s="62">
        <v>43.98</v>
      </c>
      <c r="N7068" s="62">
        <v>404.27</v>
      </c>
      <c r="O7068" s="62">
        <v>219383.35</v>
      </c>
      <c r="P7068" s="63"/>
      <c r="Q7068" s="63"/>
      <c r="R7068" s="63"/>
      <c r="S7068" s="63"/>
      <c r="T7068" s="63"/>
      <c r="U7068" s="63"/>
      <c r="V7068" s="63"/>
      <c r="W7068" s="63"/>
      <c r="X7068" s="63"/>
      <c r="Y7068" s="63"/>
      <c r="Z7068" s="62">
        <v>3344.26</v>
      </c>
      <c r="AA7068" s="62">
        <v>55265</v>
      </c>
      <c r="AB7068" s="62">
        <v>102.34</v>
      </c>
      <c r="AC7068" s="62">
        <v>74.319999999999993</v>
      </c>
    </row>
    <row r="7069" spans="1:29" ht="45" x14ac:dyDescent="0.25">
      <c r="A7069" s="61" t="s">
        <v>167</v>
      </c>
      <c r="B7069" s="61" t="s">
        <v>168</v>
      </c>
      <c r="C7069" s="62">
        <v>2012</v>
      </c>
      <c r="D7069" s="61" t="s">
        <v>150</v>
      </c>
      <c r="E7069" s="62">
        <v>8</v>
      </c>
      <c r="F7069" s="63"/>
      <c r="G7069" s="63"/>
      <c r="H7069" s="63"/>
      <c r="I7069" s="63"/>
      <c r="J7069" s="63"/>
      <c r="K7069" s="62">
        <v>0</v>
      </c>
      <c r="L7069" s="63"/>
      <c r="M7069" s="63"/>
      <c r="N7069" s="63"/>
      <c r="O7069" s="63"/>
      <c r="P7069" s="63"/>
      <c r="Q7069" s="63"/>
      <c r="R7069" s="63"/>
      <c r="S7069" s="63"/>
      <c r="T7069" s="63"/>
      <c r="U7069" s="63"/>
      <c r="V7069" s="63"/>
      <c r="W7069" s="63"/>
      <c r="X7069" s="63"/>
      <c r="Y7069" s="63"/>
      <c r="Z7069" s="62">
        <v>0</v>
      </c>
      <c r="AA7069" s="63"/>
      <c r="AB7069" s="63"/>
      <c r="AC7069" s="62">
        <v>0</v>
      </c>
    </row>
    <row r="7070" spans="1:29" ht="30" x14ac:dyDescent="0.25">
      <c r="A7070" s="61" t="s">
        <v>165</v>
      </c>
      <c r="B7070" s="61" t="s">
        <v>166</v>
      </c>
      <c r="C7070" s="62">
        <v>2006</v>
      </c>
      <c r="D7070" s="61" t="s">
        <v>99</v>
      </c>
      <c r="E7070" s="62">
        <v>42</v>
      </c>
      <c r="F7070" s="62">
        <v>101944</v>
      </c>
      <c r="G7070" s="62">
        <v>19006</v>
      </c>
      <c r="H7070" s="62">
        <v>37.71</v>
      </c>
      <c r="I7070" s="62">
        <v>2427.2399999999998</v>
      </c>
      <c r="J7070" s="62">
        <v>94807.92</v>
      </c>
      <c r="K7070" s="62">
        <v>17569.349999999999</v>
      </c>
      <c r="L7070" s="62">
        <v>30935</v>
      </c>
      <c r="M7070" s="62">
        <v>61.38</v>
      </c>
      <c r="N7070" s="62">
        <v>418.32</v>
      </c>
      <c r="O7070" s="62">
        <v>211874.06</v>
      </c>
      <c r="P7070" s="63"/>
      <c r="Q7070" s="63"/>
      <c r="R7070" s="63"/>
      <c r="S7070" s="63"/>
      <c r="T7070" s="63"/>
      <c r="U7070" s="63"/>
      <c r="V7070" s="63"/>
      <c r="W7070" s="63"/>
      <c r="X7070" s="63"/>
      <c r="Y7070" s="63"/>
      <c r="Z7070" s="62">
        <v>2655</v>
      </c>
      <c r="AA7070" s="62">
        <v>15078</v>
      </c>
      <c r="AB7070" s="62">
        <v>29.92</v>
      </c>
      <c r="AC7070" s="62">
        <v>63.21</v>
      </c>
    </row>
    <row r="7071" spans="1:29" x14ac:dyDescent="0.25">
      <c r="A7071" s="61" t="s">
        <v>328</v>
      </c>
      <c r="B7071" s="61" t="s">
        <v>329</v>
      </c>
      <c r="C7071" s="62">
        <v>2004</v>
      </c>
      <c r="D7071" s="61" t="s">
        <v>298</v>
      </c>
      <c r="E7071" s="62">
        <v>12</v>
      </c>
      <c r="F7071" s="63"/>
      <c r="G7071" s="63"/>
      <c r="H7071" s="63"/>
      <c r="I7071" s="63"/>
      <c r="J7071" s="63"/>
      <c r="K7071" s="62">
        <v>0</v>
      </c>
      <c r="L7071" s="63"/>
      <c r="M7071" s="63"/>
      <c r="N7071" s="63"/>
      <c r="O7071" s="63"/>
      <c r="P7071" s="63"/>
      <c r="Q7071" s="63"/>
      <c r="R7071" s="63"/>
      <c r="S7071" s="63"/>
      <c r="T7071" s="63"/>
      <c r="U7071" s="63"/>
      <c r="V7071" s="63"/>
      <c r="W7071" s="63"/>
      <c r="X7071" s="63"/>
      <c r="Y7071" s="63"/>
      <c r="Z7071" s="62">
        <v>10747.94</v>
      </c>
      <c r="AA7071" s="62">
        <v>17100</v>
      </c>
      <c r="AB7071" s="62">
        <v>118.75</v>
      </c>
      <c r="AC7071" s="62">
        <v>895.66</v>
      </c>
    </row>
    <row r="7072" spans="1:29" x14ac:dyDescent="0.25">
      <c r="A7072" s="61" t="s">
        <v>432</v>
      </c>
      <c r="B7072" s="61" t="s">
        <v>433</v>
      </c>
      <c r="C7072" s="62">
        <v>2011</v>
      </c>
      <c r="D7072" s="61" t="s">
        <v>75</v>
      </c>
      <c r="E7072" s="62">
        <v>12</v>
      </c>
      <c r="F7072" s="63"/>
      <c r="G7072" s="63"/>
      <c r="H7072" s="63"/>
      <c r="I7072" s="63"/>
      <c r="J7072" s="63"/>
      <c r="K7072" s="62">
        <v>0</v>
      </c>
      <c r="L7072" s="63"/>
      <c r="M7072" s="63"/>
      <c r="N7072" s="63"/>
      <c r="O7072" s="63"/>
      <c r="P7072" s="63"/>
      <c r="Q7072" s="63"/>
      <c r="R7072" s="63"/>
      <c r="S7072" s="63"/>
      <c r="T7072" s="63"/>
      <c r="U7072" s="63"/>
      <c r="V7072" s="63"/>
      <c r="W7072" s="63"/>
      <c r="X7072" s="63"/>
      <c r="Y7072" s="63"/>
      <c r="Z7072" s="62">
        <v>0</v>
      </c>
      <c r="AA7072" s="63"/>
      <c r="AB7072" s="63"/>
      <c r="AC7072" s="62">
        <v>0</v>
      </c>
    </row>
    <row r="7073" spans="1:29" ht="45" x14ac:dyDescent="0.25">
      <c r="A7073" s="61" t="s">
        <v>243</v>
      </c>
      <c r="B7073" s="61" t="s">
        <v>244</v>
      </c>
      <c r="C7073" s="62">
        <v>2011</v>
      </c>
      <c r="D7073" s="61" t="s">
        <v>78</v>
      </c>
      <c r="E7073" s="62">
        <v>22</v>
      </c>
      <c r="F7073" s="62">
        <v>21707</v>
      </c>
      <c r="G7073" s="62">
        <v>3365</v>
      </c>
      <c r="H7073" s="62">
        <v>12.75</v>
      </c>
      <c r="I7073" s="62">
        <v>986.68</v>
      </c>
      <c r="J7073" s="62">
        <v>20187.509999999998</v>
      </c>
      <c r="K7073" s="62">
        <v>0</v>
      </c>
      <c r="L7073" s="62">
        <v>296</v>
      </c>
      <c r="M7073" s="62">
        <v>1.1200000000000001</v>
      </c>
      <c r="N7073" s="63"/>
      <c r="O7073" s="63"/>
      <c r="P7073" s="62">
        <v>6260</v>
      </c>
      <c r="Q7073" s="62">
        <v>15466</v>
      </c>
      <c r="R7073" s="62">
        <v>58.58</v>
      </c>
      <c r="S7073" s="62">
        <v>284</v>
      </c>
      <c r="T7073" s="62">
        <v>79307.94</v>
      </c>
      <c r="U7073" s="63"/>
      <c r="V7073" s="63"/>
      <c r="W7073" s="63"/>
      <c r="X7073" s="63"/>
      <c r="Y7073" s="63"/>
      <c r="Z7073" s="62">
        <v>931.1</v>
      </c>
      <c r="AA7073" s="62">
        <v>4269</v>
      </c>
      <c r="AB7073" s="62">
        <v>16.170000000000002</v>
      </c>
      <c r="AC7073" s="62">
        <v>42.32</v>
      </c>
    </row>
    <row r="7074" spans="1:29" ht="30" x14ac:dyDescent="0.25">
      <c r="A7074" s="61" t="s">
        <v>124</v>
      </c>
      <c r="B7074" s="61" t="s">
        <v>125</v>
      </c>
      <c r="C7074" s="62">
        <v>2018</v>
      </c>
      <c r="D7074" s="61" t="s">
        <v>226</v>
      </c>
      <c r="E7074" s="62">
        <v>41</v>
      </c>
      <c r="F7074" s="62">
        <v>126240</v>
      </c>
      <c r="G7074" s="62">
        <v>19181</v>
      </c>
      <c r="H7074" s="62">
        <v>38.99</v>
      </c>
      <c r="I7074" s="62">
        <v>3079.02</v>
      </c>
      <c r="J7074" s="62">
        <v>117403.2</v>
      </c>
      <c r="K7074" s="62">
        <v>10012.61</v>
      </c>
      <c r="L7074" s="62">
        <v>12664</v>
      </c>
      <c r="M7074" s="62">
        <v>25.74</v>
      </c>
      <c r="N7074" s="62">
        <v>244.21</v>
      </c>
      <c r="O7074" s="62">
        <v>120745.06</v>
      </c>
      <c r="P7074" s="63"/>
      <c r="Q7074" s="63"/>
      <c r="R7074" s="63"/>
      <c r="S7074" s="63"/>
      <c r="T7074" s="63"/>
      <c r="U7074" s="63"/>
      <c r="V7074" s="63"/>
      <c r="W7074" s="63"/>
      <c r="X7074" s="63"/>
      <c r="Y7074" s="63"/>
      <c r="Z7074" s="62">
        <v>38529.14</v>
      </c>
      <c r="AA7074" s="62">
        <v>9410</v>
      </c>
      <c r="AB7074" s="62">
        <v>19.13</v>
      </c>
      <c r="AC7074" s="62">
        <v>939.74</v>
      </c>
    </row>
    <row r="7075" spans="1:29" x14ac:dyDescent="0.25">
      <c r="A7075" s="61" t="s">
        <v>107</v>
      </c>
      <c r="B7075" s="61" t="s">
        <v>108</v>
      </c>
      <c r="C7075" s="62">
        <v>2011</v>
      </c>
      <c r="D7075" s="61" t="s">
        <v>135</v>
      </c>
      <c r="E7075" s="62">
        <v>60</v>
      </c>
      <c r="F7075" s="62">
        <v>15518</v>
      </c>
      <c r="G7075" s="62">
        <v>2931</v>
      </c>
      <c r="H7075" s="62">
        <v>4.07</v>
      </c>
      <c r="I7075" s="62">
        <v>258.63</v>
      </c>
      <c r="J7075" s="62">
        <v>14431.74</v>
      </c>
      <c r="K7075" s="62">
        <v>65799.22</v>
      </c>
      <c r="L7075" s="62">
        <v>96075</v>
      </c>
      <c r="M7075" s="62">
        <v>133.44</v>
      </c>
      <c r="N7075" s="62">
        <v>1096.6500000000001</v>
      </c>
      <c r="O7075" s="62">
        <v>793492.58</v>
      </c>
      <c r="P7075" s="63"/>
      <c r="Q7075" s="63"/>
      <c r="R7075" s="63"/>
      <c r="S7075" s="63"/>
      <c r="T7075" s="63"/>
      <c r="U7075" s="63"/>
      <c r="V7075" s="63"/>
      <c r="W7075" s="63"/>
      <c r="X7075" s="63"/>
      <c r="Y7075" s="63"/>
      <c r="Z7075" s="62">
        <v>0</v>
      </c>
      <c r="AA7075" s="62">
        <v>31080</v>
      </c>
      <c r="AB7075" s="62">
        <v>43.17</v>
      </c>
      <c r="AC7075" s="62">
        <v>0</v>
      </c>
    </row>
    <row r="7076" spans="1:29" x14ac:dyDescent="0.25">
      <c r="A7076" s="61" t="s">
        <v>454</v>
      </c>
      <c r="B7076" s="61" t="s">
        <v>455</v>
      </c>
      <c r="C7076" s="62">
        <v>2012</v>
      </c>
      <c r="D7076" s="61" t="s">
        <v>75</v>
      </c>
      <c r="E7076" s="62">
        <v>8</v>
      </c>
      <c r="F7076" s="63"/>
      <c r="G7076" s="63"/>
      <c r="H7076" s="63"/>
      <c r="I7076" s="63"/>
      <c r="J7076" s="63"/>
      <c r="K7076" s="62">
        <v>0</v>
      </c>
      <c r="L7076" s="63"/>
      <c r="M7076" s="63"/>
      <c r="N7076" s="63"/>
      <c r="O7076" s="63"/>
      <c r="P7076" s="63"/>
      <c r="Q7076" s="63"/>
      <c r="R7076" s="63"/>
      <c r="S7076" s="63"/>
      <c r="T7076" s="63"/>
      <c r="U7076" s="63"/>
      <c r="V7076" s="63"/>
      <c r="W7076" s="63"/>
      <c r="X7076" s="63"/>
      <c r="Y7076" s="63"/>
      <c r="Z7076" s="62">
        <v>744854</v>
      </c>
      <c r="AA7076" s="62">
        <v>97776</v>
      </c>
      <c r="AB7076" s="62">
        <v>1018.5</v>
      </c>
      <c r="AC7076" s="62">
        <v>93106.75</v>
      </c>
    </row>
    <row r="7077" spans="1:29" ht="30" x14ac:dyDescent="0.25">
      <c r="A7077" s="61" t="s">
        <v>464</v>
      </c>
      <c r="B7077" s="61" t="s">
        <v>465</v>
      </c>
      <c r="C7077" s="62">
        <v>2016</v>
      </c>
      <c r="D7077" s="61" t="s">
        <v>78</v>
      </c>
      <c r="E7077" s="62">
        <v>40</v>
      </c>
      <c r="F7077" s="62">
        <v>300449</v>
      </c>
      <c r="G7077" s="62">
        <v>64531</v>
      </c>
      <c r="H7077" s="62">
        <v>134.44</v>
      </c>
      <c r="I7077" s="62">
        <v>7511.23</v>
      </c>
      <c r="J7077" s="62">
        <v>279417.57</v>
      </c>
      <c r="K7077" s="62">
        <v>0</v>
      </c>
      <c r="L7077" s="63"/>
      <c r="M7077" s="63"/>
      <c r="N7077" s="63"/>
      <c r="O7077" s="63"/>
      <c r="P7077" s="63"/>
      <c r="Q7077" s="63"/>
      <c r="R7077" s="63"/>
      <c r="S7077" s="63"/>
      <c r="T7077" s="63"/>
      <c r="U7077" s="63"/>
      <c r="V7077" s="63"/>
      <c r="W7077" s="63"/>
      <c r="X7077" s="63"/>
      <c r="Y7077" s="63"/>
      <c r="Z7077" s="62">
        <v>898.34</v>
      </c>
      <c r="AA7077" s="62">
        <v>1714</v>
      </c>
      <c r="AB7077" s="62">
        <v>3.57</v>
      </c>
      <c r="AC7077" s="62">
        <v>22.46</v>
      </c>
    </row>
    <row r="7078" spans="1:29" x14ac:dyDescent="0.25">
      <c r="A7078" s="61" t="s">
        <v>558</v>
      </c>
      <c r="B7078" s="61" t="s">
        <v>559</v>
      </c>
      <c r="C7078" s="62">
        <v>2012</v>
      </c>
      <c r="D7078" s="61" t="s">
        <v>78</v>
      </c>
      <c r="E7078" s="62">
        <v>30</v>
      </c>
      <c r="F7078" s="62">
        <v>221200</v>
      </c>
      <c r="G7078" s="62">
        <v>32014</v>
      </c>
      <c r="H7078" s="62">
        <v>88.93</v>
      </c>
      <c r="I7078" s="62">
        <v>7373.33</v>
      </c>
      <c r="J7078" s="62">
        <v>205716</v>
      </c>
      <c r="K7078" s="62">
        <v>0</v>
      </c>
      <c r="L7078" s="63"/>
      <c r="M7078" s="63"/>
      <c r="N7078" s="63"/>
      <c r="O7078" s="63"/>
      <c r="P7078" s="63"/>
      <c r="Q7078" s="63"/>
      <c r="R7078" s="63"/>
      <c r="S7078" s="63"/>
      <c r="T7078" s="63"/>
      <c r="U7078" s="63"/>
      <c r="V7078" s="63"/>
      <c r="W7078" s="63"/>
      <c r="X7078" s="63"/>
      <c r="Y7078" s="63"/>
      <c r="Z7078" s="62">
        <v>136.03</v>
      </c>
      <c r="AA7078" s="62">
        <v>1138</v>
      </c>
      <c r="AB7078" s="62">
        <v>3.16</v>
      </c>
      <c r="AC7078" s="62">
        <v>4.53</v>
      </c>
    </row>
    <row r="7079" spans="1:29" x14ac:dyDescent="0.25">
      <c r="A7079" s="61" t="s">
        <v>289</v>
      </c>
      <c r="B7079" s="61" t="s">
        <v>290</v>
      </c>
      <c r="C7079" s="62">
        <v>2016</v>
      </c>
      <c r="D7079" s="61" t="s">
        <v>78</v>
      </c>
      <c r="E7079" s="62">
        <v>25</v>
      </c>
      <c r="F7079" s="62">
        <v>77397</v>
      </c>
      <c r="G7079" s="62">
        <v>11714</v>
      </c>
      <c r="H7079" s="62">
        <v>39.049999999999997</v>
      </c>
      <c r="I7079" s="62">
        <v>3095.88</v>
      </c>
      <c r="J7079" s="62">
        <v>71979.210000000006</v>
      </c>
      <c r="K7079" s="62">
        <v>10432.59</v>
      </c>
      <c r="L7079" s="62">
        <v>16092</v>
      </c>
      <c r="M7079" s="62">
        <v>53.64</v>
      </c>
      <c r="N7079" s="62">
        <v>417.3</v>
      </c>
      <c r="O7079" s="62">
        <v>125809.73</v>
      </c>
      <c r="P7079" s="63"/>
      <c r="Q7079" s="63"/>
      <c r="R7079" s="63"/>
      <c r="S7079" s="63"/>
      <c r="T7079" s="63"/>
      <c r="U7079" s="63"/>
      <c r="V7079" s="63"/>
      <c r="W7079" s="63"/>
      <c r="X7079" s="63"/>
      <c r="Y7079" s="63"/>
      <c r="Z7079" s="62">
        <v>65989</v>
      </c>
      <c r="AA7079" s="62">
        <v>14090</v>
      </c>
      <c r="AB7079" s="62">
        <v>46.97</v>
      </c>
      <c r="AC7079" s="62">
        <v>2639.56</v>
      </c>
    </row>
    <row r="7080" spans="1:29" ht="30" x14ac:dyDescent="0.25">
      <c r="A7080" s="61" t="s">
        <v>182</v>
      </c>
      <c r="B7080" s="61" t="s">
        <v>183</v>
      </c>
      <c r="C7080" s="62">
        <v>2003</v>
      </c>
      <c r="D7080" s="61" t="s">
        <v>75</v>
      </c>
      <c r="E7080" s="62">
        <v>5</v>
      </c>
      <c r="F7080" s="63"/>
      <c r="G7080" s="63"/>
      <c r="H7080" s="63"/>
      <c r="I7080" s="63"/>
      <c r="J7080" s="63"/>
      <c r="K7080" s="62">
        <v>0</v>
      </c>
      <c r="L7080" s="63"/>
      <c r="M7080" s="63"/>
      <c r="N7080" s="63"/>
      <c r="O7080" s="63"/>
      <c r="P7080" s="63"/>
      <c r="Q7080" s="63"/>
      <c r="R7080" s="63"/>
      <c r="S7080" s="63"/>
      <c r="T7080" s="63"/>
      <c r="U7080" s="63"/>
      <c r="V7080" s="63"/>
      <c r="W7080" s="63"/>
      <c r="X7080" s="63"/>
      <c r="Y7080" s="63"/>
      <c r="Z7080" s="62">
        <v>21442</v>
      </c>
      <c r="AA7080" s="62">
        <v>983</v>
      </c>
      <c r="AB7080" s="62">
        <v>16.38</v>
      </c>
      <c r="AC7080" s="62">
        <v>4288.3999999999996</v>
      </c>
    </row>
    <row r="7081" spans="1:29" x14ac:dyDescent="0.25">
      <c r="A7081" s="61" t="s">
        <v>157</v>
      </c>
      <c r="B7081" s="61" t="s">
        <v>158</v>
      </c>
      <c r="C7081" s="62">
        <v>2003</v>
      </c>
      <c r="D7081" s="61" t="s">
        <v>78</v>
      </c>
      <c r="E7081" s="62">
        <v>68</v>
      </c>
      <c r="F7081" s="62">
        <v>346528</v>
      </c>
      <c r="G7081" s="62">
        <v>41318</v>
      </c>
      <c r="H7081" s="62">
        <v>50.63</v>
      </c>
      <c r="I7081" s="62">
        <v>5096</v>
      </c>
      <c r="J7081" s="62">
        <v>322271.03999999998</v>
      </c>
      <c r="K7081" s="62">
        <v>0</v>
      </c>
      <c r="L7081" s="63"/>
      <c r="M7081" s="63"/>
      <c r="N7081" s="63"/>
      <c r="O7081" s="63"/>
      <c r="P7081" s="63"/>
      <c r="Q7081" s="63"/>
      <c r="R7081" s="63"/>
      <c r="S7081" s="63"/>
      <c r="T7081" s="63"/>
      <c r="U7081" s="63"/>
      <c r="V7081" s="63"/>
      <c r="W7081" s="63"/>
      <c r="X7081" s="63"/>
      <c r="Y7081" s="63"/>
      <c r="Z7081" s="62">
        <v>160.16</v>
      </c>
      <c r="AA7081" s="62">
        <v>3235</v>
      </c>
      <c r="AB7081" s="62">
        <v>3.96</v>
      </c>
      <c r="AC7081" s="62">
        <v>2.36</v>
      </c>
    </row>
    <row r="7082" spans="1:29" ht="30" x14ac:dyDescent="0.25">
      <c r="A7082" s="61" t="s">
        <v>352</v>
      </c>
      <c r="B7082" s="61" t="s">
        <v>353</v>
      </c>
      <c r="C7082" s="62">
        <v>2010</v>
      </c>
      <c r="D7082" s="61" t="s">
        <v>78</v>
      </c>
      <c r="E7082" s="62">
        <v>40</v>
      </c>
      <c r="F7082" s="62">
        <v>128046</v>
      </c>
      <c r="G7082" s="62">
        <v>29602</v>
      </c>
      <c r="H7082" s="62">
        <v>61.67</v>
      </c>
      <c r="I7082" s="62">
        <v>3201.15</v>
      </c>
      <c r="J7082" s="62">
        <v>119082.78</v>
      </c>
      <c r="K7082" s="62">
        <v>25290</v>
      </c>
      <c r="L7082" s="62">
        <v>46585</v>
      </c>
      <c r="M7082" s="62">
        <v>97.05</v>
      </c>
      <c r="N7082" s="62">
        <v>632.25</v>
      </c>
      <c r="O7082" s="62">
        <v>304979.7</v>
      </c>
      <c r="P7082" s="63"/>
      <c r="Q7082" s="63"/>
      <c r="R7082" s="63"/>
      <c r="S7082" s="63"/>
      <c r="T7082" s="63"/>
      <c r="U7082" s="63"/>
      <c r="V7082" s="63"/>
      <c r="W7082" s="63"/>
      <c r="X7082" s="63"/>
      <c r="Y7082" s="63"/>
      <c r="Z7082" s="62">
        <v>1220</v>
      </c>
      <c r="AA7082" s="62">
        <v>11516</v>
      </c>
      <c r="AB7082" s="62">
        <v>23.99</v>
      </c>
      <c r="AC7082" s="62">
        <v>30.5</v>
      </c>
    </row>
    <row r="7083" spans="1:29" x14ac:dyDescent="0.25">
      <c r="A7083" s="61" t="s">
        <v>81</v>
      </c>
      <c r="B7083" s="61" t="s">
        <v>82</v>
      </c>
      <c r="C7083" s="62">
        <v>2012</v>
      </c>
      <c r="D7083" s="61" t="s">
        <v>94</v>
      </c>
      <c r="E7083" s="62">
        <v>14</v>
      </c>
      <c r="F7083" s="62">
        <v>2815</v>
      </c>
      <c r="G7083" s="62">
        <v>580</v>
      </c>
      <c r="H7083" s="62">
        <v>3.45</v>
      </c>
      <c r="I7083" s="62">
        <v>201.07</v>
      </c>
      <c r="J7083" s="62">
        <v>2617.9499999999998</v>
      </c>
      <c r="K7083" s="62">
        <v>0</v>
      </c>
      <c r="L7083" s="63"/>
      <c r="M7083" s="63"/>
      <c r="N7083" s="63"/>
      <c r="O7083" s="63"/>
      <c r="P7083" s="63"/>
      <c r="Q7083" s="63"/>
      <c r="R7083" s="63"/>
      <c r="S7083" s="63"/>
      <c r="T7083" s="63"/>
      <c r="U7083" s="63"/>
      <c r="V7083" s="63"/>
      <c r="W7083" s="63"/>
      <c r="X7083" s="63"/>
      <c r="Y7083" s="63"/>
      <c r="Z7083" s="62">
        <v>153</v>
      </c>
      <c r="AA7083" s="62">
        <v>639</v>
      </c>
      <c r="AB7083" s="62">
        <v>3.8</v>
      </c>
      <c r="AC7083" s="62">
        <v>10.93</v>
      </c>
    </row>
    <row r="7084" spans="1:29" x14ac:dyDescent="0.25">
      <c r="A7084" s="61" t="s">
        <v>417</v>
      </c>
      <c r="B7084" s="61" t="s">
        <v>418</v>
      </c>
      <c r="C7084" s="62">
        <v>2015</v>
      </c>
      <c r="D7084" s="61" t="s">
        <v>75</v>
      </c>
      <c r="E7084" s="62">
        <v>4</v>
      </c>
      <c r="F7084" s="63"/>
      <c r="G7084" s="63"/>
      <c r="H7084" s="63"/>
      <c r="I7084" s="63"/>
      <c r="J7084" s="63"/>
      <c r="K7084" s="62">
        <v>0</v>
      </c>
      <c r="L7084" s="63"/>
      <c r="M7084" s="63"/>
      <c r="N7084" s="63"/>
      <c r="O7084" s="63"/>
      <c r="P7084" s="63"/>
      <c r="Q7084" s="63"/>
      <c r="R7084" s="63"/>
      <c r="S7084" s="63"/>
      <c r="T7084" s="63"/>
      <c r="U7084" s="63"/>
      <c r="V7084" s="63"/>
      <c r="W7084" s="63"/>
      <c r="X7084" s="63"/>
      <c r="Y7084" s="63"/>
      <c r="Z7084" s="62">
        <v>0</v>
      </c>
      <c r="AA7084" s="63"/>
      <c r="AB7084" s="63"/>
      <c r="AC7084" s="62">
        <v>0</v>
      </c>
    </row>
    <row r="7085" spans="1:29" x14ac:dyDescent="0.25">
      <c r="A7085" s="61" t="s">
        <v>383</v>
      </c>
      <c r="B7085" s="61" t="s">
        <v>384</v>
      </c>
      <c r="C7085" s="62">
        <v>2011</v>
      </c>
      <c r="D7085" s="61" t="s">
        <v>78</v>
      </c>
      <c r="E7085" s="62">
        <v>52</v>
      </c>
      <c r="F7085" s="62">
        <v>438200</v>
      </c>
      <c r="G7085" s="62">
        <v>68821</v>
      </c>
      <c r="H7085" s="62">
        <v>110.29</v>
      </c>
      <c r="I7085" s="62">
        <v>8426.92</v>
      </c>
      <c r="J7085" s="62">
        <v>407526</v>
      </c>
      <c r="K7085" s="62">
        <v>0</v>
      </c>
      <c r="L7085" s="63"/>
      <c r="M7085" s="63"/>
      <c r="N7085" s="63"/>
      <c r="O7085" s="63"/>
      <c r="P7085" s="63"/>
      <c r="Q7085" s="63"/>
      <c r="R7085" s="63"/>
      <c r="S7085" s="63"/>
      <c r="T7085" s="63"/>
      <c r="U7085" s="63"/>
      <c r="V7085" s="63"/>
      <c r="W7085" s="63"/>
      <c r="X7085" s="63"/>
      <c r="Y7085" s="63"/>
      <c r="Z7085" s="62">
        <v>2.16</v>
      </c>
      <c r="AA7085" s="62">
        <v>2922</v>
      </c>
      <c r="AB7085" s="62">
        <v>4.68</v>
      </c>
      <c r="AC7085" s="62">
        <v>0.04</v>
      </c>
    </row>
    <row r="7086" spans="1:29" ht="30" x14ac:dyDescent="0.25">
      <c r="A7086" s="61" t="s">
        <v>391</v>
      </c>
      <c r="B7086" s="61" t="s">
        <v>392</v>
      </c>
      <c r="C7086" s="62">
        <v>2009</v>
      </c>
      <c r="D7086" s="61" t="s">
        <v>89</v>
      </c>
      <c r="E7086" s="62">
        <v>130</v>
      </c>
      <c r="F7086" s="62">
        <v>1213800</v>
      </c>
      <c r="G7086" s="62">
        <v>244142</v>
      </c>
      <c r="H7086" s="62">
        <v>156.5</v>
      </c>
      <c r="I7086" s="62">
        <v>9336.92</v>
      </c>
      <c r="J7086" s="62">
        <v>1128834</v>
      </c>
      <c r="K7086" s="62">
        <v>8866</v>
      </c>
      <c r="L7086" s="62">
        <v>19703</v>
      </c>
      <c r="M7086" s="62">
        <v>12.63</v>
      </c>
      <c r="N7086" s="62">
        <v>68.2</v>
      </c>
      <c r="O7086" s="62">
        <v>106917.75</v>
      </c>
      <c r="P7086" s="63"/>
      <c r="Q7086" s="63"/>
      <c r="R7086" s="63"/>
      <c r="S7086" s="63"/>
      <c r="T7086" s="63"/>
      <c r="U7086" s="63"/>
      <c r="V7086" s="63"/>
      <c r="W7086" s="63"/>
      <c r="X7086" s="63"/>
      <c r="Y7086" s="63"/>
      <c r="Z7086" s="62">
        <v>8516</v>
      </c>
      <c r="AA7086" s="62">
        <v>56423</v>
      </c>
      <c r="AB7086" s="62">
        <v>36.17</v>
      </c>
      <c r="AC7086" s="62">
        <v>65.510000000000005</v>
      </c>
    </row>
    <row r="7087" spans="1:29" x14ac:dyDescent="0.25">
      <c r="A7087" s="61" t="s">
        <v>202</v>
      </c>
      <c r="B7087" s="61" t="s">
        <v>203</v>
      </c>
      <c r="C7087" s="62">
        <v>2007</v>
      </c>
      <c r="D7087" s="61" t="s">
        <v>99</v>
      </c>
      <c r="E7087" s="62">
        <v>24</v>
      </c>
      <c r="F7087" s="62">
        <v>246146</v>
      </c>
      <c r="G7087" s="62">
        <v>34831</v>
      </c>
      <c r="H7087" s="62">
        <v>120.94</v>
      </c>
      <c r="I7087" s="62">
        <v>10256.08</v>
      </c>
      <c r="J7087" s="62">
        <v>228915.78</v>
      </c>
      <c r="K7087" s="62">
        <v>0</v>
      </c>
      <c r="L7087" s="63"/>
      <c r="M7087" s="63"/>
      <c r="N7087" s="63"/>
      <c r="O7087" s="63"/>
      <c r="P7087" s="63"/>
      <c r="Q7087" s="63"/>
      <c r="R7087" s="63"/>
      <c r="S7087" s="63"/>
      <c r="T7087" s="63"/>
      <c r="U7087" s="63"/>
      <c r="V7087" s="63"/>
      <c r="W7087" s="63"/>
      <c r="X7087" s="63"/>
      <c r="Y7087" s="63"/>
      <c r="Z7087" s="62">
        <v>55081</v>
      </c>
      <c r="AA7087" s="62">
        <v>2828</v>
      </c>
      <c r="AB7087" s="62">
        <v>9.82</v>
      </c>
      <c r="AC7087" s="62">
        <v>2295.04</v>
      </c>
    </row>
    <row r="7088" spans="1:29" ht="30" x14ac:dyDescent="0.25">
      <c r="A7088" s="61" t="s">
        <v>142</v>
      </c>
      <c r="B7088" s="61" t="s">
        <v>143</v>
      </c>
      <c r="C7088" s="62">
        <v>2017</v>
      </c>
      <c r="D7088" s="61" t="s">
        <v>301</v>
      </c>
      <c r="E7088" s="62">
        <v>5</v>
      </c>
      <c r="F7088" s="62">
        <v>36057</v>
      </c>
      <c r="G7088" s="62">
        <v>7740</v>
      </c>
      <c r="H7088" s="62">
        <v>129</v>
      </c>
      <c r="I7088" s="62">
        <v>7211.4</v>
      </c>
      <c r="J7088" s="62">
        <v>33533.01</v>
      </c>
      <c r="K7088" s="62">
        <v>0</v>
      </c>
      <c r="L7088" s="63"/>
      <c r="M7088" s="63"/>
      <c r="N7088" s="63"/>
      <c r="O7088" s="63"/>
      <c r="P7088" s="63"/>
      <c r="Q7088" s="63"/>
      <c r="R7088" s="63"/>
      <c r="S7088" s="63"/>
      <c r="T7088" s="63"/>
      <c r="U7088" s="63"/>
      <c r="V7088" s="63"/>
      <c r="W7088" s="63"/>
      <c r="X7088" s="63"/>
      <c r="Y7088" s="63"/>
      <c r="Z7088" s="62">
        <v>0</v>
      </c>
      <c r="AA7088" s="63"/>
      <c r="AB7088" s="63"/>
      <c r="AC7088" s="62">
        <v>0</v>
      </c>
    </row>
    <row r="7089" spans="1:29" x14ac:dyDescent="0.25">
      <c r="A7089" s="61" t="s">
        <v>235</v>
      </c>
      <c r="B7089" s="61" t="s">
        <v>236</v>
      </c>
      <c r="C7089" s="62">
        <v>2016</v>
      </c>
      <c r="D7089" s="61" t="s">
        <v>83</v>
      </c>
      <c r="E7089" s="62">
        <v>1</v>
      </c>
      <c r="F7089" s="63"/>
      <c r="G7089" s="63"/>
      <c r="H7089" s="63"/>
      <c r="I7089" s="63"/>
      <c r="J7089" s="63"/>
      <c r="K7089" s="62">
        <v>0</v>
      </c>
      <c r="L7089" s="63"/>
      <c r="M7089" s="63"/>
      <c r="N7089" s="63"/>
      <c r="O7089" s="63"/>
      <c r="P7089" s="63"/>
      <c r="Q7089" s="63"/>
      <c r="R7089" s="63"/>
      <c r="S7089" s="63"/>
      <c r="T7089" s="63"/>
      <c r="U7089" s="62">
        <v>1008</v>
      </c>
      <c r="V7089" s="62">
        <v>2029</v>
      </c>
      <c r="W7089" s="62">
        <v>169.08</v>
      </c>
      <c r="X7089" s="62">
        <v>1008</v>
      </c>
      <c r="Y7089" s="62">
        <v>22563.07</v>
      </c>
      <c r="Z7089" s="62">
        <v>10000</v>
      </c>
      <c r="AA7089" s="62">
        <v>512</v>
      </c>
      <c r="AB7089" s="62">
        <v>42.67</v>
      </c>
      <c r="AC7089" s="62">
        <v>10000</v>
      </c>
    </row>
    <row r="7090" spans="1:29" x14ac:dyDescent="0.25">
      <c r="A7090" s="61" t="s">
        <v>102</v>
      </c>
      <c r="B7090" s="61" t="s">
        <v>103</v>
      </c>
      <c r="C7090" s="62">
        <v>2017</v>
      </c>
      <c r="D7090" s="61" t="s">
        <v>75</v>
      </c>
      <c r="E7090" s="62">
        <v>20</v>
      </c>
      <c r="F7090" s="62">
        <v>23971</v>
      </c>
      <c r="G7090" s="62">
        <v>4787</v>
      </c>
      <c r="H7090" s="62">
        <v>19.95</v>
      </c>
      <c r="I7090" s="62">
        <v>1198.55</v>
      </c>
      <c r="J7090" s="62">
        <v>22293.03</v>
      </c>
      <c r="K7090" s="62">
        <v>0</v>
      </c>
      <c r="L7090" s="63"/>
      <c r="M7090" s="63"/>
      <c r="N7090" s="63"/>
      <c r="O7090" s="63"/>
      <c r="P7090" s="63"/>
      <c r="Q7090" s="63"/>
      <c r="R7090" s="63"/>
      <c r="S7090" s="63"/>
      <c r="T7090" s="63"/>
      <c r="U7090" s="63"/>
      <c r="V7090" s="63"/>
      <c r="W7090" s="63"/>
      <c r="X7090" s="63"/>
      <c r="Y7090" s="63"/>
      <c r="Z7090" s="62">
        <v>2690</v>
      </c>
      <c r="AA7090" s="62">
        <v>49418</v>
      </c>
      <c r="AB7090" s="62">
        <v>205.91</v>
      </c>
      <c r="AC7090" s="62">
        <v>134.5</v>
      </c>
    </row>
    <row r="7091" spans="1:29" ht="30" x14ac:dyDescent="0.25">
      <c r="A7091" s="61" t="s">
        <v>255</v>
      </c>
      <c r="B7091" s="61" t="s">
        <v>256</v>
      </c>
      <c r="C7091" s="62">
        <v>2017</v>
      </c>
      <c r="D7091" s="61" t="s">
        <v>99</v>
      </c>
      <c r="E7091" s="62">
        <v>40</v>
      </c>
      <c r="F7091" s="62">
        <v>329400</v>
      </c>
      <c r="G7091" s="62">
        <v>58427</v>
      </c>
      <c r="H7091" s="62">
        <v>121.72</v>
      </c>
      <c r="I7091" s="62">
        <v>8235</v>
      </c>
      <c r="J7091" s="62">
        <v>306342</v>
      </c>
      <c r="K7091" s="62">
        <v>0</v>
      </c>
      <c r="L7091" s="63"/>
      <c r="M7091" s="63"/>
      <c r="N7091" s="63"/>
      <c r="O7091" s="63"/>
      <c r="P7091" s="63"/>
      <c r="Q7091" s="63"/>
      <c r="R7091" s="63"/>
      <c r="S7091" s="63"/>
      <c r="T7091" s="63"/>
      <c r="U7091" s="63"/>
      <c r="V7091" s="63"/>
      <c r="W7091" s="63"/>
      <c r="X7091" s="63"/>
      <c r="Y7091" s="63"/>
      <c r="Z7091" s="62">
        <v>1815</v>
      </c>
      <c r="AA7091" s="62">
        <v>24847</v>
      </c>
      <c r="AB7091" s="62">
        <v>51.76</v>
      </c>
      <c r="AC7091" s="62">
        <v>45.38</v>
      </c>
    </row>
    <row r="7092" spans="1:29" ht="30" x14ac:dyDescent="0.25">
      <c r="A7092" s="61" t="s">
        <v>180</v>
      </c>
      <c r="B7092" s="61" t="s">
        <v>181</v>
      </c>
      <c r="C7092" s="62">
        <v>2014</v>
      </c>
      <c r="D7092" s="61" t="s">
        <v>226</v>
      </c>
      <c r="E7092" s="62">
        <v>55</v>
      </c>
      <c r="F7092" s="62">
        <v>201865</v>
      </c>
      <c r="G7092" s="62">
        <v>45835</v>
      </c>
      <c r="H7092" s="62">
        <v>69.45</v>
      </c>
      <c r="I7092" s="62">
        <v>3670.27</v>
      </c>
      <c r="J7092" s="62">
        <v>187734.45</v>
      </c>
      <c r="K7092" s="62">
        <v>23462.66</v>
      </c>
      <c r="L7092" s="62">
        <v>31501</v>
      </c>
      <c r="M7092" s="62">
        <v>47.73</v>
      </c>
      <c r="N7092" s="62">
        <v>426.59</v>
      </c>
      <c r="O7092" s="62">
        <v>282943.23</v>
      </c>
      <c r="P7092" s="63"/>
      <c r="Q7092" s="63"/>
      <c r="R7092" s="63"/>
      <c r="S7092" s="63"/>
      <c r="T7092" s="63"/>
      <c r="U7092" s="63"/>
      <c r="V7092" s="63"/>
      <c r="W7092" s="63"/>
      <c r="X7092" s="63"/>
      <c r="Y7092" s="63"/>
      <c r="Z7092" s="62">
        <v>1544</v>
      </c>
      <c r="AA7092" s="62">
        <v>19249</v>
      </c>
      <c r="AB7092" s="62">
        <v>29.17</v>
      </c>
      <c r="AC7092" s="62">
        <v>28.07</v>
      </c>
    </row>
    <row r="7093" spans="1:29" ht="30" x14ac:dyDescent="0.25">
      <c r="A7093" s="61" t="s">
        <v>309</v>
      </c>
      <c r="B7093" s="61" t="s">
        <v>310</v>
      </c>
      <c r="C7093" s="62">
        <v>2008</v>
      </c>
      <c r="D7093" s="61" t="s">
        <v>99</v>
      </c>
      <c r="E7093" s="62">
        <v>71</v>
      </c>
      <c r="F7093" s="62">
        <v>662441</v>
      </c>
      <c r="G7093" s="62">
        <v>116858</v>
      </c>
      <c r="H7093" s="62">
        <v>137.16</v>
      </c>
      <c r="I7093" s="62">
        <v>9330.15</v>
      </c>
      <c r="J7093" s="62">
        <v>616070.13</v>
      </c>
      <c r="K7093" s="62">
        <v>0</v>
      </c>
      <c r="L7093" s="62">
        <v>0</v>
      </c>
      <c r="M7093" s="62">
        <v>0</v>
      </c>
      <c r="N7093" s="63"/>
      <c r="O7093" s="63"/>
      <c r="P7093" s="62">
        <v>0</v>
      </c>
      <c r="Q7093" s="62">
        <v>0</v>
      </c>
      <c r="R7093" s="62">
        <v>0</v>
      </c>
      <c r="S7093" s="62">
        <v>0</v>
      </c>
      <c r="T7093" s="62">
        <v>0</v>
      </c>
      <c r="U7093" s="62">
        <v>0</v>
      </c>
      <c r="V7093" s="62">
        <v>0</v>
      </c>
      <c r="W7093" s="62">
        <v>0</v>
      </c>
      <c r="X7093" s="62">
        <v>0</v>
      </c>
      <c r="Y7093" s="62">
        <v>0</v>
      </c>
      <c r="Z7093" s="62">
        <v>2782</v>
      </c>
      <c r="AA7093" s="62">
        <v>5480</v>
      </c>
      <c r="AB7093" s="62">
        <v>6.43</v>
      </c>
      <c r="AC7093" s="62">
        <v>39.18</v>
      </c>
    </row>
    <row r="7094" spans="1:29" ht="30" x14ac:dyDescent="0.25">
      <c r="A7094" s="61" t="s">
        <v>165</v>
      </c>
      <c r="B7094" s="61" t="s">
        <v>166</v>
      </c>
      <c r="C7094" s="62">
        <v>2010</v>
      </c>
      <c r="D7094" s="61" t="s">
        <v>75</v>
      </c>
      <c r="E7094" s="62">
        <v>4</v>
      </c>
      <c r="F7094" s="62">
        <v>62</v>
      </c>
      <c r="G7094" s="62">
        <v>60</v>
      </c>
      <c r="H7094" s="62">
        <v>1.25</v>
      </c>
      <c r="I7094" s="62">
        <v>15.5</v>
      </c>
      <c r="J7094" s="62">
        <v>57.66</v>
      </c>
      <c r="K7094" s="62">
        <v>0</v>
      </c>
      <c r="L7094" s="63"/>
      <c r="M7094" s="63"/>
      <c r="N7094" s="63"/>
      <c r="O7094" s="63"/>
      <c r="P7094" s="63"/>
      <c r="Q7094" s="63"/>
      <c r="R7094" s="63"/>
      <c r="S7094" s="63"/>
      <c r="T7094" s="63"/>
      <c r="U7094" s="63"/>
      <c r="V7094" s="63"/>
      <c r="W7094" s="63"/>
      <c r="X7094" s="63"/>
      <c r="Y7094" s="63"/>
      <c r="Z7094" s="62">
        <v>0.3</v>
      </c>
      <c r="AA7094" s="62">
        <v>2428</v>
      </c>
      <c r="AB7094" s="62">
        <v>50.58</v>
      </c>
      <c r="AC7094" s="62">
        <v>7.0000000000000007E-2</v>
      </c>
    </row>
    <row r="7095" spans="1:29" ht="30" x14ac:dyDescent="0.25">
      <c r="A7095" s="61" t="s">
        <v>446</v>
      </c>
      <c r="B7095" s="61" t="s">
        <v>447</v>
      </c>
      <c r="C7095" s="62">
        <v>2010</v>
      </c>
      <c r="D7095" s="61" t="s">
        <v>75</v>
      </c>
      <c r="E7095" s="62">
        <v>14</v>
      </c>
      <c r="F7095" s="62">
        <v>1290</v>
      </c>
      <c r="G7095" s="62">
        <v>349</v>
      </c>
      <c r="H7095" s="62">
        <v>2.08</v>
      </c>
      <c r="I7095" s="62">
        <v>92.14</v>
      </c>
      <c r="J7095" s="62">
        <v>1199.7</v>
      </c>
      <c r="K7095" s="62">
        <v>0</v>
      </c>
      <c r="L7095" s="63"/>
      <c r="M7095" s="63"/>
      <c r="N7095" s="63"/>
      <c r="O7095" s="63"/>
      <c r="P7095" s="63"/>
      <c r="Q7095" s="63"/>
      <c r="R7095" s="63"/>
      <c r="S7095" s="63"/>
      <c r="T7095" s="63"/>
      <c r="U7095" s="63"/>
      <c r="V7095" s="63"/>
      <c r="W7095" s="63"/>
      <c r="X7095" s="63"/>
      <c r="Y7095" s="63"/>
      <c r="Z7095" s="62">
        <v>2708700</v>
      </c>
      <c r="AA7095" s="62">
        <v>75923</v>
      </c>
      <c r="AB7095" s="62">
        <v>451.92</v>
      </c>
      <c r="AC7095" s="62">
        <v>193478.57</v>
      </c>
    </row>
    <row r="7096" spans="1:29" x14ac:dyDescent="0.25">
      <c r="A7096" s="61" t="s">
        <v>70</v>
      </c>
      <c r="B7096" s="61" t="s">
        <v>71</v>
      </c>
      <c r="C7096" s="62">
        <v>2004</v>
      </c>
      <c r="D7096" s="61" t="s">
        <v>94</v>
      </c>
      <c r="E7096" s="62">
        <v>24</v>
      </c>
      <c r="F7096" s="62">
        <v>235635</v>
      </c>
      <c r="G7096" s="62">
        <v>27108</v>
      </c>
      <c r="H7096" s="62">
        <v>94.13</v>
      </c>
      <c r="I7096" s="62">
        <v>9818.1299999999992</v>
      </c>
      <c r="J7096" s="62">
        <v>219140.55</v>
      </c>
      <c r="K7096" s="62">
        <v>20709</v>
      </c>
      <c r="L7096" s="62">
        <v>27241</v>
      </c>
      <c r="M7096" s="62">
        <v>94.59</v>
      </c>
      <c r="N7096" s="63"/>
      <c r="O7096" s="63"/>
      <c r="P7096" s="63"/>
      <c r="Q7096" s="63"/>
      <c r="R7096" s="63"/>
      <c r="S7096" s="63"/>
      <c r="T7096" s="63"/>
      <c r="U7096" s="63"/>
      <c r="V7096" s="63"/>
      <c r="W7096" s="63"/>
      <c r="X7096" s="63"/>
      <c r="Y7096" s="63"/>
      <c r="Z7096" s="62">
        <v>1386</v>
      </c>
      <c r="AA7096" s="62">
        <v>5002</v>
      </c>
      <c r="AB7096" s="62">
        <v>17.37</v>
      </c>
      <c r="AC7096" s="62">
        <v>57.75</v>
      </c>
    </row>
    <row r="7097" spans="1:29" x14ac:dyDescent="0.25">
      <c r="A7097" s="61" t="s">
        <v>273</v>
      </c>
      <c r="B7097" s="61" t="s">
        <v>274</v>
      </c>
      <c r="C7097" s="62">
        <v>2014</v>
      </c>
      <c r="D7097" s="61" t="s">
        <v>72</v>
      </c>
      <c r="E7097" s="62">
        <v>23</v>
      </c>
      <c r="F7097" s="62">
        <v>72033</v>
      </c>
      <c r="G7097" s="62">
        <v>11454</v>
      </c>
      <c r="H7097" s="62">
        <v>41.5</v>
      </c>
      <c r="I7097" s="62">
        <v>3131.87</v>
      </c>
      <c r="J7097" s="62">
        <v>66990.69</v>
      </c>
      <c r="K7097" s="62">
        <v>0</v>
      </c>
      <c r="L7097" s="63"/>
      <c r="M7097" s="63"/>
      <c r="N7097" s="63"/>
      <c r="O7097" s="63"/>
      <c r="P7097" s="63"/>
      <c r="Q7097" s="63"/>
      <c r="R7097" s="63"/>
      <c r="S7097" s="63"/>
      <c r="T7097" s="63"/>
      <c r="U7097" s="62">
        <v>3000</v>
      </c>
      <c r="V7097" s="62">
        <v>9971</v>
      </c>
      <c r="W7097" s="62">
        <v>36.130000000000003</v>
      </c>
      <c r="X7097" s="62">
        <v>130</v>
      </c>
      <c r="Y7097" s="62">
        <v>67152</v>
      </c>
      <c r="Z7097" s="62">
        <v>437.14</v>
      </c>
      <c r="AA7097" s="62">
        <v>2024</v>
      </c>
      <c r="AB7097" s="62">
        <v>7.33</v>
      </c>
      <c r="AC7097" s="62">
        <v>19.010000000000002</v>
      </c>
    </row>
    <row r="7098" spans="1:29" ht="30" x14ac:dyDescent="0.25">
      <c r="A7098" s="61" t="s">
        <v>176</v>
      </c>
      <c r="B7098" s="61" t="s">
        <v>177</v>
      </c>
      <c r="C7098" s="62">
        <v>2008</v>
      </c>
      <c r="D7098" s="61" t="s">
        <v>89</v>
      </c>
      <c r="E7098" s="62">
        <v>116</v>
      </c>
      <c r="F7098" s="62">
        <v>1260900</v>
      </c>
      <c r="G7098" s="62">
        <v>163268</v>
      </c>
      <c r="H7098" s="62">
        <v>117.29</v>
      </c>
      <c r="I7098" s="62">
        <v>10869.83</v>
      </c>
      <c r="J7098" s="62">
        <v>1172637</v>
      </c>
      <c r="K7098" s="62">
        <v>0</v>
      </c>
      <c r="L7098" s="62">
        <v>2453</v>
      </c>
      <c r="M7098" s="62">
        <v>1.76</v>
      </c>
      <c r="N7098" s="63"/>
      <c r="O7098" s="63"/>
      <c r="P7098" s="63"/>
      <c r="Q7098" s="63"/>
      <c r="R7098" s="63"/>
      <c r="S7098" s="63"/>
      <c r="T7098" s="63"/>
      <c r="U7098" s="63"/>
      <c r="V7098" s="63"/>
      <c r="W7098" s="63"/>
      <c r="X7098" s="63"/>
      <c r="Y7098" s="63"/>
      <c r="Z7098" s="62">
        <v>0</v>
      </c>
      <c r="AA7098" s="62">
        <v>18144</v>
      </c>
      <c r="AB7098" s="62">
        <v>13.03</v>
      </c>
      <c r="AC7098" s="62">
        <v>0</v>
      </c>
    </row>
    <row r="7099" spans="1:29" x14ac:dyDescent="0.25">
      <c r="A7099" s="61" t="s">
        <v>389</v>
      </c>
      <c r="B7099" s="61" t="s">
        <v>390</v>
      </c>
      <c r="C7099" s="62">
        <v>2010</v>
      </c>
      <c r="D7099" s="61" t="s">
        <v>75</v>
      </c>
      <c r="E7099" s="62">
        <v>14</v>
      </c>
      <c r="F7099" s="62">
        <v>3936</v>
      </c>
      <c r="G7099" s="62">
        <v>1062</v>
      </c>
      <c r="H7099" s="62">
        <v>6.32</v>
      </c>
      <c r="I7099" s="62">
        <v>281.14</v>
      </c>
      <c r="J7099" s="62">
        <v>3660.48</v>
      </c>
      <c r="K7099" s="62">
        <v>0</v>
      </c>
      <c r="L7099" s="63"/>
      <c r="M7099" s="63"/>
      <c r="N7099" s="63"/>
      <c r="O7099" s="63"/>
      <c r="P7099" s="63"/>
      <c r="Q7099" s="63"/>
      <c r="R7099" s="63"/>
      <c r="S7099" s="63"/>
      <c r="T7099" s="63"/>
      <c r="U7099" s="63"/>
      <c r="V7099" s="63"/>
      <c r="W7099" s="63"/>
      <c r="X7099" s="63"/>
      <c r="Y7099" s="63"/>
      <c r="Z7099" s="62">
        <v>1.39</v>
      </c>
      <c r="AA7099" s="62">
        <v>6094</v>
      </c>
      <c r="AB7099" s="62">
        <v>36.270000000000003</v>
      </c>
      <c r="AC7099" s="62">
        <v>0.1</v>
      </c>
    </row>
    <row r="7100" spans="1:29" ht="30" x14ac:dyDescent="0.25">
      <c r="A7100" s="61" t="s">
        <v>182</v>
      </c>
      <c r="B7100" s="61" t="s">
        <v>183</v>
      </c>
      <c r="C7100" s="62">
        <v>2011</v>
      </c>
      <c r="D7100" s="61" t="s">
        <v>99</v>
      </c>
      <c r="E7100" s="62">
        <v>60</v>
      </c>
      <c r="F7100" s="62">
        <v>739141</v>
      </c>
      <c r="G7100" s="62">
        <v>87869</v>
      </c>
      <c r="H7100" s="62">
        <v>122.04</v>
      </c>
      <c r="I7100" s="62">
        <v>12319.02</v>
      </c>
      <c r="J7100" s="62">
        <v>687401.13</v>
      </c>
      <c r="K7100" s="62">
        <v>0</v>
      </c>
      <c r="L7100" s="63"/>
      <c r="M7100" s="63"/>
      <c r="N7100" s="63"/>
      <c r="O7100" s="63"/>
      <c r="P7100" s="63"/>
      <c r="Q7100" s="63"/>
      <c r="R7100" s="63"/>
      <c r="S7100" s="63"/>
      <c r="T7100" s="63"/>
      <c r="U7100" s="63"/>
      <c r="V7100" s="63"/>
      <c r="W7100" s="63"/>
      <c r="X7100" s="63"/>
      <c r="Y7100" s="63"/>
      <c r="Z7100" s="62">
        <v>266276</v>
      </c>
      <c r="AA7100" s="62">
        <v>27601</v>
      </c>
      <c r="AB7100" s="62">
        <v>38.33</v>
      </c>
      <c r="AC7100" s="62">
        <v>4437.93</v>
      </c>
    </row>
    <row r="7101" spans="1:29" x14ac:dyDescent="0.25">
      <c r="A7101" s="61" t="s">
        <v>113</v>
      </c>
      <c r="B7101" s="61" t="s">
        <v>114</v>
      </c>
      <c r="C7101" s="62">
        <v>2018</v>
      </c>
      <c r="D7101" s="61" t="s">
        <v>373</v>
      </c>
      <c r="E7101" s="62">
        <v>4</v>
      </c>
      <c r="F7101" s="63"/>
      <c r="G7101" s="63"/>
      <c r="H7101" s="63"/>
      <c r="I7101" s="63"/>
      <c r="J7101" s="63"/>
      <c r="K7101" s="62">
        <v>0</v>
      </c>
      <c r="L7101" s="63"/>
      <c r="M7101" s="63"/>
      <c r="N7101" s="63"/>
      <c r="O7101" s="63"/>
      <c r="P7101" s="63"/>
      <c r="Q7101" s="63"/>
      <c r="R7101" s="63"/>
      <c r="S7101" s="63"/>
      <c r="T7101" s="63"/>
      <c r="U7101" s="63"/>
      <c r="V7101" s="63"/>
      <c r="W7101" s="63"/>
      <c r="X7101" s="63"/>
      <c r="Y7101" s="63"/>
      <c r="Z7101" s="62">
        <v>0</v>
      </c>
      <c r="AA7101" s="63"/>
      <c r="AB7101" s="63"/>
      <c r="AC7101" s="62">
        <v>0</v>
      </c>
    </row>
    <row r="7102" spans="1:29" x14ac:dyDescent="0.25">
      <c r="A7102" s="61" t="s">
        <v>407</v>
      </c>
      <c r="B7102" s="61" t="s">
        <v>408</v>
      </c>
      <c r="C7102" s="62">
        <v>2012</v>
      </c>
      <c r="D7102" s="61" t="s">
        <v>75</v>
      </c>
      <c r="E7102" s="62">
        <v>6</v>
      </c>
      <c r="F7102" s="62">
        <v>3939</v>
      </c>
      <c r="G7102" s="62">
        <v>715</v>
      </c>
      <c r="H7102" s="62">
        <v>9.93</v>
      </c>
      <c r="I7102" s="62">
        <v>656.5</v>
      </c>
      <c r="J7102" s="62">
        <v>3663.27</v>
      </c>
      <c r="K7102" s="62">
        <v>0</v>
      </c>
      <c r="L7102" s="63"/>
      <c r="M7102" s="63"/>
      <c r="N7102" s="63"/>
      <c r="O7102" s="63"/>
      <c r="P7102" s="63"/>
      <c r="Q7102" s="63"/>
      <c r="R7102" s="63"/>
      <c r="S7102" s="63"/>
      <c r="T7102" s="63"/>
      <c r="U7102" s="63"/>
      <c r="V7102" s="63"/>
      <c r="W7102" s="63"/>
      <c r="X7102" s="63"/>
      <c r="Y7102" s="63"/>
      <c r="Z7102" s="62">
        <v>276.58999999999997</v>
      </c>
      <c r="AA7102" s="62">
        <v>3985</v>
      </c>
      <c r="AB7102" s="62">
        <v>55.35</v>
      </c>
      <c r="AC7102" s="62">
        <v>46.1</v>
      </c>
    </row>
    <row r="7103" spans="1:29" ht="30" x14ac:dyDescent="0.25">
      <c r="A7103" s="61" t="s">
        <v>180</v>
      </c>
      <c r="B7103" s="61" t="s">
        <v>181</v>
      </c>
      <c r="C7103" s="62">
        <v>2012</v>
      </c>
      <c r="D7103" s="61" t="s">
        <v>99</v>
      </c>
      <c r="E7103" s="62">
        <v>36</v>
      </c>
      <c r="F7103" s="62">
        <v>122880</v>
      </c>
      <c r="G7103" s="62">
        <v>15803</v>
      </c>
      <c r="H7103" s="62">
        <v>36.58</v>
      </c>
      <c r="I7103" s="62">
        <v>3413.33</v>
      </c>
      <c r="J7103" s="62">
        <v>114278.39999999999</v>
      </c>
      <c r="K7103" s="62">
        <v>17349.18</v>
      </c>
      <c r="L7103" s="62">
        <v>24287</v>
      </c>
      <c r="M7103" s="62">
        <v>56.22</v>
      </c>
      <c r="N7103" s="62">
        <v>481.92</v>
      </c>
      <c r="O7103" s="62">
        <v>209218.91</v>
      </c>
      <c r="P7103" s="63"/>
      <c r="Q7103" s="63"/>
      <c r="R7103" s="63"/>
      <c r="S7103" s="63"/>
      <c r="T7103" s="63"/>
      <c r="U7103" s="63"/>
      <c r="V7103" s="63"/>
      <c r="W7103" s="63"/>
      <c r="X7103" s="63"/>
      <c r="Y7103" s="63"/>
      <c r="Z7103" s="62">
        <v>2184</v>
      </c>
      <c r="AA7103" s="62">
        <v>11091</v>
      </c>
      <c r="AB7103" s="62">
        <v>25.67</v>
      </c>
      <c r="AC7103" s="62">
        <v>60.67</v>
      </c>
    </row>
    <row r="7104" spans="1:29" ht="30" x14ac:dyDescent="0.25">
      <c r="A7104" s="61" t="s">
        <v>148</v>
      </c>
      <c r="B7104" s="61" t="s">
        <v>149</v>
      </c>
      <c r="C7104" s="62">
        <v>2011</v>
      </c>
      <c r="D7104" s="61" t="s">
        <v>72</v>
      </c>
      <c r="E7104" s="62">
        <v>102</v>
      </c>
      <c r="F7104" s="62">
        <v>1229501</v>
      </c>
      <c r="G7104" s="62">
        <v>187554</v>
      </c>
      <c r="H7104" s="62">
        <v>153.22999999999999</v>
      </c>
      <c r="I7104" s="62">
        <v>12053.93</v>
      </c>
      <c r="J7104" s="62">
        <v>1143435.93</v>
      </c>
      <c r="K7104" s="62">
        <v>8678.9500000000007</v>
      </c>
      <c r="L7104" s="62">
        <v>12732</v>
      </c>
      <c r="M7104" s="62">
        <v>10.4</v>
      </c>
      <c r="N7104" s="62">
        <v>85.09</v>
      </c>
      <c r="O7104" s="62">
        <v>104662.09</v>
      </c>
      <c r="P7104" s="63"/>
      <c r="Q7104" s="63"/>
      <c r="R7104" s="63"/>
      <c r="S7104" s="63"/>
      <c r="T7104" s="63"/>
      <c r="U7104" s="63"/>
      <c r="V7104" s="63"/>
      <c r="W7104" s="63"/>
      <c r="X7104" s="63"/>
      <c r="Y7104" s="63"/>
      <c r="Z7104" s="62">
        <v>0</v>
      </c>
      <c r="AA7104" s="63"/>
      <c r="AB7104" s="63"/>
      <c r="AC7104" s="62">
        <v>0</v>
      </c>
    </row>
    <row r="7105" spans="1:29" ht="30" x14ac:dyDescent="0.25">
      <c r="A7105" s="61" t="s">
        <v>124</v>
      </c>
      <c r="B7105" s="61" t="s">
        <v>125</v>
      </c>
      <c r="C7105" s="62">
        <v>2008</v>
      </c>
      <c r="D7105" s="61" t="s">
        <v>75</v>
      </c>
      <c r="E7105" s="62">
        <v>8</v>
      </c>
      <c r="F7105" s="63"/>
      <c r="G7105" s="63"/>
      <c r="H7105" s="63"/>
      <c r="I7105" s="63"/>
      <c r="J7105" s="63"/>
      <c r="K7105" s="62">
        <v>0</v>
      </c>
      <c r="L7105" s="63"/>
      <c r="M7105" s="63"/>
      <c r="N7105" s="63"/>
      <c r="O7105" s="63"/>
      <c r="P7105" s="63"/>
      <c r="Q7105" s="63"/>
      <c r="R7105" s="63"/>
      <c r="S7105" s="63"/>
      <c r="T7105" s="63"/>
      <c r="U7105" s="63"/>
      <c r="V7105" s="63"/>
      <c r="W7105" s="63"/>
      <c r="X7105" s="63"/>
      <c r="Y7105" s="63"/>
      <c r="Z7105" s="62">
        <v>95.31</v>
      </c>
      <c r="AA7105" s="62">
        <v>7099</v>
      </c>
      <c r="AB7105" s="62">
        <v>73.95</v>
      </c>
      <c r="AC7105" s="62">
        <v>11.91</v>
      </c>
    </row>
    <row r="7106" spans="1:29" ht="30" x14ac:dyDescent="0.25">
      <c r="A7106" s="61" t="s">
        <v>237</v>
      </c>
      <c r="B7106" s="61" t="s">
        <v>238</v>
      </c>
      <c r="C7106" s="62">
        <v>2008</v>
      </c>
      <c r="D7106" s="61" t="s">
        <v>78</v>
      </c>
      <c r="E7106" s="62">
        <v>75</v>
      </c>
      <c r="F7106" s="62">
        <v>238276</v>
      </c>
      <c r="G7106" s="62">
        <v>43740</v>
      </c>
      <c r="H7106" s="62">
        <v>48.6</v>
      </c>
      <c r="I7106" s="62">
        <v>3177.01</v>
      </c>
      <c r="J7106" s="62">
        <v>221596.68</v>
      </c>
      <c r="K7106" s="62">
        <v>28610.69</v>
      </c>
      <c r="L7106" s="62">
        <v>31028</v>
      </c>
      <c r="M7106" s="62">
        <v>34.479999999999997</v>
      </c>
      <c r="N7106" s="62">
        <v>381.48</v>
      </c>
      <c r="O7106" s="62">
        <v>345024.85</v>
      </c>
      <c r="P7106" s="63"/>
      <c r="Q7106" s="63"/>
      <c r="R7106" s="63"/>
      <c r="S7106" s="63"/>
      <c r="T7106" s="63"/>
      <c r="U7106" s="63"/>
      <c r="V7106" s="63"/>
      <c r="W7106" s="63"/>
      <c r="X7106" s="63"/>
      <c r="Y7106" s="63"/>
      <c r="Z7106" s="62">
        <v>220877.8</v>
      </c>
      <c r="AA7106" s="62">
        <v>10325</v>
      </c>
      <c r="AB7106" s="62">
        <v>11.47</v>
      </c>
      <c r="AC7106" s="62">
        <v>2945.04</v>
      </c>
    </row>
    <row r="7107" spans="1:29" ht="30" x14ac:dyDescent="0.25">
      <c r="A7107" s="61" t="s">
        <v>498</v>
      </c>
      <c r="B7107" s="61" t="s">
        <v>499</v>
      </c>
      <c r="C7107" s="62">
        <v>2004</v>
      </c>
      <c r="D7107" s="61" t="s">
        <v>83</v>
      </c>
      <c r="E7107" s="62">
        <v>1</v>
      </c>
      <c r="F7107" s="63"/>
      <c r="G7107" s="63"/>
      <c r="H7107" s="63"/>
      <c r="I7107" s="63"/>
      <c r="J7107" s="63"/>
      <c r="K7107" s="62">
        <v>0</v>
      </c>
      <c r="L7107" s="63"/>
      <c r="M7107" s="63"/>
      <c r="N7107" s="63"/>
      <c r="O7107" s="63"/>
      <c r="P7107" s="63"/>
      <c r="Q7107" s="63"/>
      <c r="R7107" s="63"/>
      <c r="S7107" s="63"/>
      <c r="T7107" s="63"/>
      <c r="U7107" s="63"/>
      <c r="V7107" s="63"/>
      <c r="W7107" s="63"/>
      <c r="X7107" s="63"/>
      <c r="Y7107" s="63"/>
      <c r="Z7107" s="62">
        <v>97.59</v>
      </c>
      <c r="AA7107" s="62">
        <v>298</v>
      </c>
      <c r="AB7107" s="62">
        <v>24.83</v>
      </c>
      <c r="AC7107" s="62">
        <v>97.59</v>
      </c>
    </row>
    <row r="7108" spans="1:29" x14ac:dyDescent="0.25">
      <c r="A7108" s="61" t="s">
        <v>190</v>
      </c>
      <c r="B7108" s="61" t="s">
        <v>191</v>
      </c>
      <c r="C7108" s="62">
        <v>2006</v>
      </c>
      <c r="D7108" s="61" t="s">
        <v>75</v>
      </c>
      <c r="E7108" s="62">
        <v>12</v>
      </c>
      <c r="F7108" s="62">
        <v>866</v>
      </c>
      <c r="G7108" s="62">
        <v>154</v>
      </c>
      <c r="H7108" s="62">
        <v>1.07</v>
      </c>
      <c r="I7108" s="62">
        <v>72.17</v>
      </c>
      <c r="J7108" s="62">
        <v>805.38</v>
      </c>
      <c r="K7108" s="62">
        <v>0</v>
      </c>
      <c r="L7108" s="63"/>
      <c r="M7108" s="63"/>
      <c r="N7108" s="63"/>
      <c r="O7108" s="63"/>
      <c r="P7108" s="63"/>
      <c r="Q7108" s="63"/>
      <c r="R7108" s="63"/>
      <c r="S7108" s="63"/>
      <c r="T7108" s="63"/>
      <c r="U7108" s="63"/>
      <c r="V7108" s="63"/>
      <c r="W7108" s="63"/>
      <c r="X7108" s="63"/>
      <c r="Y7108" s="63"/>
      <c r="Z7108" s="62">
        <v>1052</v>
      </c>
      <c r="AA7108" s="62">
        <v>10125</v>
      </c>
      <c r="AB7108" s="62">
        <v>70.31</v>
      </c>
      <c r="AC7108" s="62">
        <v>87.67</v>
      </c>
    </row>
    <row r="7109" spans="1:29" ht="30" x14ac:dyDescent="0.25">
      <c r="A7109" s="61" t="s">
        <v>356</v>
      </c>
      <c r="B7109" s="61" t="s">
        <v>357</v>
      </c>
      <c r="C7109" s="62">
        <v>2018</v>
      </c>
      <c r="D7109" s="61" t="s">
        <v>99</v>
      </c>
      <c r="E7109" s="62">
        <v>48</v>
      </c>
      <c r="F7109" s="62">
        <v>356480</v>
      </c>
      <c r="G7109" s="62">
        <v>59840</v>
      </c>
      <c r="H7109" s="62">
        <v>103.89</v>
      </c>
      <c r="I7109" s="62">
        <v>7426.67</v>
      </c>
      <c r="J7109" s="62">
        <v>331526.40000000002</v>
      </c>
      <c r="K7109" s="62">
        <v>0</v>
      </c>
      <c r="L7109" s="63"/>
      <c r="M7109" s="63"/>
      <c r="N7109" s="63"/>
      <c r="O7109" s="63"/>
      <c r="P7109" s="63"/>
      <c r="Q7109" s="63"/>
      <c r="R7109" s="63"/>
      <c r="S7109" s="63"/>
      <c r="T7109" s="63"/>
      <c r="U7109" s="63"/>
      <c r="V7109" s="63"/>
      <c r="W7109" s="63"/>
      <c r="X7109" s="63"/>
      <c r="Y7109" s="63"/>
      <c r="Z7109" s="62">
        <v>1.41</v>
      </c>
      <c r="AA7109" s="62">
        <v>11309</v>
      </c>
      <c r="AB7109" s="62">
        <v>19.63</v>
      </c>
      <c r="AC7109" s="62">
        <v>0.03</v>
      </c>
    </row>
    <row r="7110" spans="1:29" ht="30" x14ac:dyDescent="0.25">
      <c r="A7110" s="61" t="s">
        <v>348</v>
      </c>
      <c r="B7110" s="61" t="s">
        <v>349</v>
      </c>
      <c r="C7110" s="62">
        <v>2004</v>
      </c>
      <c r="D7110" s="61" t="s">
        <v>419</v>
      </c>
      <c r="E7110" s="62">
        <v>4</v>
      </c>
      <c r="F7110" s="62">
        <v>606</v>
      </c>
      <c r="G7110" s="62">
        <v>326</v>
      </c>
      <c r="H7110" s="62">
        <v>6.79</v>
      </c>
      <c r="I7110" s="62">
        <v>151.5</v>
      </c>
      <c r="J7110" s="62">
        <v>563.58000000000004</v>
      </c>
      <c r="K7110" s="62">
        <v>0</v>
      </c>
      <c r="L7110" s="63"/>
      <c r="M7110" s="63"/>
      <c r="N7110" s="63"/>
      <c r="O7110" s="63"/>
      <c r="P7110" s="63"/>
      <c r="Q7110" s="63"/>
      <c r="R7110" s="63"/>
      <c r="S7110" s="63"/>
      <c r="T7110" s="63"/>
      <c r="U7110" s="63"/>
      <c r="V7110" s="63"/>
      <c r="W7110" s="63"/>
      <c r="X7110" s="63"/>
      <c r="Y7110" s="63"/>
      <c r="Z7110" s="62">
        <v>37.299999999999997</v>
      </c>
      <c r="AA7110" s="62">
        <v>1163</v>
      </c>
      <c r="AB7110" s="62">
        <v>24.23</v>
      </c>
      <c r="AC7110" s="62">
        <v>9.32</v>
      </c>
    </row>
    <row r="7111" spans="1:29" ht="30" x14ac:dyDescent="0.25">
      <c r="A7111" s="61" t="s">
        <v>233</v>
      </c>
      <c r="B7111" s="61" t="s">
        <v>234</v>
      </c>
      <c r="C7111" s="62">
        <v>2007</v>
      </c>
      <c r="D7111" s="61" t="s">
        <v>301</v>
      </c>
      <c r="E7111" s="62">
        <v>56</v>
      </c>
      <c r="F7111" s="62">
        <v>221680</v>
      </c>
      <c r="G7111" s="62">
        <v>38798</v>
      </c>
      <c r="H7111" s="62">
        <v>57.74</v>
      </c>
      <c r="I7111" s="62">
        <v>3958.57</v>
      </c>
      <c r="J7111" s="62">
        <v>206162.4</v>
      </c>
      <c r="K7111" s="62">
        <v>1726.48</v>
      </c>
      <c r="L7111" s="62">
        <v>28343</v>
      </c>
      <c r="M7111" s="62">
        <v>42.18</v>
      </c>
      <c r="N7111" s="62">
        <v>30.83</v>
      </c>
      <c r="O7111" s="62">
        <v>20820.13</v>
      </c>
      <c r="P7111" s="63"/>
      <c r="Q7111" s="63"/>
      <c r="R7111" s="63"/>
      <c r="S7111" s="63"/>
      <c r="T7111" s="63"/>
      <c r="U7111" s="63"/>
      <c r="V7111" s="63"/>
      <c r="W7111" s="63"/>
      <c r="X7111" s="63"/>
      <c r="Y7111" s="63"/>
      <c r="Z7111" s="62">
        <v>1650.96</v>
      </c>
      <c r="AA7111" s="62">
        <v>19155</v>
      </c>
      <c r="AB7111" s="62">
        <v>28.5</v>
      </c>
      <c r="AC7111" s="62">
        <v>29.48</v>
      </c>
    </row>
    <row r="7112" spans="1:29" ht="30" x14ac:dyDescent="0.25">
      <c r="A7112" s="61" t="s">
        <v>247</v>
      </c>
      <c r="B7112" s="61" t="s">
        <v>248</v>
      </c>
      <c r="C7112" s="62">
        <v>2012</v>
      </c>
      <c r="D7112" s="61" t="s">
        <v>75</v>
      </c>
      <c r="E7112" s="62">
        <v>4</v>
      </c>
      <c r="F7112" s="63"/>
      <c r="G7112" s="63"/>
      <c r="H7112" s="63"/>
      <c r="I7112" s="63"/>
      <c r="J7112" s="63"/>
      <c r="K7112" s="62">
        <v>0</v>
      </c>
      <c r="L7112" s="63"/>
      <c r="M7112" s="63"/>
      <c r="N7112" s="63"/>
      <c r="O7112" s="63"/>
      <c r="P7112" s="63"/>
      <c r="Q7112" s="63"/>
      <c r="R7112" s="63"/>
      <c r="S7112" s="63"/>
      <c r="T7112" s="63"/>
      <c r="U7112" s="63"/>
      <c r="V7112" s="63"/>
      <c r="W7112" s="63"/>
      <c r="X7112" s="63"/>
      <c r="Y7112" s="63"/>
      <c r="Z7112" s="62">
        <v>44</v>
      </c>
      <c r="AA7112" s="62">
        <v>2307</v>
      </c>
      <c r="AB7112" s="62">
        <v>48.06</v>
      </c>
      <c r="AC7112" s="62">
        <v>11</v>
      </c>
    </row>
    <row r="7113" spans="1:29" ht="30" x14ac:dyDescent="0.25">
      <c r="A7113" s="61" t="s">
        <v>378</v>
      </c>
      <c r="B7113" s="61" t="s">
        <v>379</v>
      </c>
      <c r="C7113" s="62">
        <v>2018</v>
      </c>
      <c r="D7113" s="61" t="s">
        <v>99</v>
      </c>
      <c r="E7113" s="62">
        <v>37</v>
      </c>
      <c r="F7113" s="62">
        <v>259337</v>
      </c>
      <c r="G7113" s="62">
        <v>51899</v>
      </c>
      <c r="H7113" s="62">
        <v>116.89</v>
      </c>
      <c r="I7113" s="62">
        <v>7009.11</v>
      </c>
      <c r="J7113" s="62">
        <v>241183.41</v>
      </c>
      <c r="K7113" s="62">
        <v>0</v>
      </c>
      <c r="L7113" s="63"/>
      <c r="M7113" s="63"/>
      <c r="N7113" s="63"/>
      <c r="O7113" s="63"/>
      <c r="P7113" s="63"/>
      <c r="Q7113" s="63"/>
      <c r="R7113" s="63"/>
      <c r="S7113" s="63"/>
      <c r="T7113" s="63"/>
      <c r="U7113" s="63"/>
      <c r="V7113" s="63"/>
      <c r="W7113" s="63"/>
      <c r="X7113" s="63"/>
      <c r="Y7113" s="63"/>
      <c r="Z7113" s="62">
        <v>161906</v>
      </c>
      <c r="AA7113" s="62">
        <v>21672</v>
      </c>
      <c r="AB7113" s="62">
        <v>48.81</v>
      </c>
      <c r="AC7113" s="62">
        <v>4375.84</v>
      </c>
    </row>
    <row r="7114" spans="1:29" x14ac:dyDescent="0.25">
      <c r="A7114" s="61" t="s">
        <v>212</v>
      </c>
      <c r="B7114" s="61" t="s">
        <v>213</v>
      </c>
      <c r="C7114" s="62">
        <v>2015</v>
      </c>
      <c r="D7114" s="61" t="s">
        <v>75</v>
      </c>
      <c r="E7114" s="62">
        <v>10</v>
      </c>
      <c r="F7114" s="62">
        <v>1425</v>
      </c>
      <c r="G7114" s="62">
        <v>517</v>
      </c>
      <c r="H7114" s="62">
        <v>4.3099999999999996</v>
      </c>
      <c r="I7114" s="62">
        <v>142.5</v>
      </c>
      <c r="J7114" s="62">
        <v>1325.25</v>
      </c>
      <c r="K7114" s="62">
        <v>0</v>
      </c>
      <c r="L7114" s="63"/>
      <c r="M7114" s="63"/>
      <c r="N7114" s="63"/>
      <c r="O7114" s="63"/>
      <c r="P7114" s="63"/>
      <c r="Q7114" s="63"/>
      <c r="R7114" s="63"/>
      <c r="S7114" s="63"/>
      <c r="T7114" s="63"/>
      <c r="U7114" s="63"/>
      <c r="V7114" s="63"/>
      <c r="W7114" s="63"/>
      <c r="X7114" s="63"/>
      <c r="Y7114" s="63"/>
      <c r="Z7114" s="62">
        <v>76550</v>
      </c>
      <c r="AA7114" s="62">
        <v>7692</v>
      </c>
      <c r="AB7114" s="62">
        <v>64.099999999999994</v>
      </c>
      <c r="AC7114" s="62">
        <v>7655</v>
      </c>
    </row>
    <row r="7115" spans="1:29" x14ac:dyDescent="0.25">
      <c r="A7115" s="61" t="s">
        <v>354</v>
      </c>
      <c r="B7115" s="61" t="s">
        <v>355</v>
      </c>
      <c r="C7115" s="62">
        <v>2016</v>
      </c>
      <c r="D7115" s="61" t="s">
        <v>89</v>
      </c>
      <c r="E7115" s="62">
        <v>34</v>
      </c>
      <c r="F7115" s="62">
        <v>276120</v>
      </c>
      <c r="G7115" s="62">
        <v>29443</v>
      </c>
      <c r="H7115" s="62">
        <v>72.16</v>
      </c>
      <c r="I7115" s="62">
        <v>8121.18</v>
      </c>
      <c r="J7115" s="62">
        <v>256791.6</v>
      </c>
      <c r="K7115" s="62">
        <v>10168.469999999999</v>
      </c>
      <c r="L7115" s="62">
        <v>14558</v>
      </c>
      <c r="M7115" s="62">
        <v>35.68</v>
      </c>
      <c r="N7115" s="62">
        <v>299.07</v>
      </c>
      <c r="O7115" s="62">
        <v>122624.64</v>
      </c>
      <c r="P7115" s="63"/>
      <c r="Q7115" s="63"/>
      <c r="R7115" s="63"/>
      <c r="S7115" s="63"/>
      <c r="T7115" s="63"/>
      <c r="U7115" s="63"/>
      <c r="V7115" s="63"/>
      <c r="W7115" s="63"/>
      <c r="X7115" s="63"/>
      <c r="Y7115" s="63"/>
      <c r="Z7115" s="62">
        <v>125400</v>
      </c>
      <c r="AA7115" s="62">
        <v>3936</v>
      </c>
      <c r="AB7115" s="62">
        <v>9.65</v>
      </c>
      <c r="AC7115" s="62">
        <v>3688.24</v>
      </c>
    </row>
    <row r="7116" spans="1:29" ht="30" x14ac:dyDescent="0.25">
      <c r="A7116" s="61" t="s">
        <v>92</v>
      </c>
      <c r="B7116" s="61" t="s">
        <v>93</v>
      </c>
      <c r="C7116" s="62">
        <v>2009</v>
      </c>
      <c r="D7116" s="61" t="s">
        <v>99</v>
      </c>
      <c r="E7116" s="62">
        <v>33</v>
      </c>
      <c r="F7116" s="62">
        <v>9721</v>
      </c>
      <c r="G7116" s="62">
        <v>1941</v>
      </c>
      <c r="H7116" s="62">
        <v>4.9000000000000004</v>
      </c>
      <c r="I7116" s="62">
        <v>294.58</v>
      </c>
      <c r="J7116" s="62">
        <v>9040.5300000000007</v>
      </c>
      <c r="K7116" s="62">
        <v>387.97</v>
      </c>
      <c r="L7116" s="62">
        <v>346</v>
      </c>
      <c r="M7116" s="62">
        <v>0.87</v>
      </c>
      <c r="N7116" s="63"/>
      <c r="O7116" s="63"/>
      <c r="P7116" s="63"/>
      <c r="Q7116" s="63"/>
      <c r="R7116" s="63"/>
      <c r="S7116" s="63"/>
      <c r="T7116" s="63"/>
      <c r="U7116" s="63"/>
      <c r="V7116" s="63"/>
      <c r="W7116" s="63"/>
      <c r="X7116" s="63"/>
      <c r="Y7116" s="63"/>
      <c r="Z7116" s="62">
        <v>0</v>
      </c>
      <c r="AA7116" s="63"/>
      <c r="AB7116" s="63"/>
      <c r="AC7116" s="62">
        <v>0</v>
      </c>
    </row>
    <row r="7117" spans="1:29" x14ac:dyDescent="0.25">
      <c r="A7117" s="61" t="s">
        <v>279</v>
      </c>
      <c r="B7117" s="61" t="s">
        <v>280</v>
      </c>
      <c r="C7117" s="62">
        <v>2008</v>
      </c>
      <c r="D7117" s="61" t="s">
        <v>99</v>
      </c>
      <c r="E7117" s="62">
        <v>56</v>
      </c>
      <c r="F7117" s="62">
        <v>514561</v>
      </c>
      <c r="G7117" s="62">
        <v>84363</v>
      </c>
      <c r="H7117" s="62">
        <v>125.54</v>
      </c>
      <c r="I7117" s="62">
        <v>9188.59</v>
      </c>
      <c r="J7117" s="62">
        <v>478541.73</v>
      </c>
      <c r="K7117" s="62">
        <v>0</v>
      </c>
      <c r="L7117" s="63"/>
      <c r="M7117" s="63"/>
      <c r="N7117" s="63"/>
      <c r="O7117" s="63"/>
      <c r="P7117" s="63"/>
      <c r="Q7117" s="63"/>
      <c r="R7117" s="63"/>
      <c r="S7117" s="63"/>
      <c r="T7117" s="63"/>
      <c r="U7117" s="63"/>
      <c r="V7117" s="63"/>
      <c r="W7117" s="63"/>
      <c r="X7117" s="63"/>
      <c r="Y7117" s="63"/>
      <c r="Z7117" s="62">
        <v>180417</v>
      </c>
      <c r="AA7117" s="62">
        <v>18656</v>
      </c>
      <c r="AB7117" s="62">
        <v>27.76</v>
      </c>
      <c r="AC7117" s="62">
        <v>3221.73</v>
      </c>
    </row>
    <row r="7118" spans="1:29" ht="30" x14ac:dyDescent="0.25">
      <c r="A7118" s="61" t="s">
        <v>287</v>
      </c>
      <c r="B7118" s="61" t="s">
        <v>288</v>
      </c>
      <c r="C7118" s="62">
        <v>2008</v>
      </c>
      <c r="D7118" s="61" t="s">
        <v>99</v>
      </c>
      <c r="E7118" s="62">
        <v>64</v>
      </c>
      <c r="F7118" s="62">
        <v>743280</v>
      </c>
      <c r="G7118" s="62">
        <v>108309</v>
      </c>
      <c r="H7118" s="62">
        <v>141.03</v>
      </c>
      <c r="I7118" s="62">
        <v>11613.75</v>
      </c>
      <c r="J7118" s="62">
        <v>691250.4</v>
      </c>
      <c r="K7118" s="62">
        <v>0</v>
      </c>
      <c r="L7118" s="63"/>
      <c r="M7118" s="63"/>
      <c r="N7118" s="63"/>
      <c r="O7118" s="63"/>
      <c r="P7118" s="63"/>
      <c r="Q7118" s="63"/>
      <c r="R7118" s="63"/>
      <c r="S7118" s="63"/>
      <c r="T7118" s="63"/>
      <c r="U7118" s="63"/>
      <c r="V7118" s="63"/>
      <c r="W7118" s="63"/>
      <c r="X7118" s="63"/>
      <c r="Y7118" s="63"/>
      <c r="Z7118" s="62">
        <v>227100</v>
      </c>
      <c r="AA7118" s="62">
        <v>19514</v>
      </c>
      <c r="AB7118" s="62">
        <v>25.41</v>
      </c>
      <c r="AC7118" s="62">
        <v>3548.44</v>
      </c>
    </row>
    <row r="7119" spans="1:29" x14ac:dyDescent="0.25">
      <c r="A7119" s="61" t="s">
        <v>144</v>
      </c>
      <c r="B7119" s="61" t="s">
        <v>145</v>
      </c>
      <c r="C7119" s="62">
        <v>2005</v>
      </c>
      <c r="D7119" s="61" t="s">
        <v>99</v>
      </c>
      <c r="E7119" s="62">
        <v>74</v>
      </c>
      <c r="F7119" s="62">
        <v>932240</v>
      </c>
      <c r="G7119" s="62">
        <v>137274</v>
      </c>
      <c r="H7119" s="62">
        <v>154.59</v>
      </c>
      <c r="I7119" s="62">
        <v>12597.84</v>
      </c>
      <c r="J7119" s="62">
        <v>866983.2</v>
      </c>
      <c r="K7119" s="62">
        <v>0</v>
      </c>
      <c r="L7119" s="62">
        <v>0</v>
      </c>
      <c r="M7119" s="62">
        <v>0</v>
      </c>
      <c r="N7119" s="62">
        <v>0</v>
      </c>
      <c r="O7119" s="62">
        <v>0</v>
      </c>
      <c r="P7119" s="63"/>
      <c r="Q7119" s="63"/>
      <c r="R7119" s="63"/>
      <c r="S7119" s="63"/>
      <c r="T7119" s="63"/>
      <c r="U7119" s="63"/>
      <c r="V7119" s="63"/>
      <c r="W7119" s="63"/>
      <c r="X7119" s="63"/>
      <c r="Y7119" s="63"/>
      <c r="Z7119" s="62">
        <v>2829</v>
      </c>
      <c r="AA7119" s="62">
        <v>21408</v>
      </c>
      <c r="AB7119" s="62">
        <v>24.11</v>
      </c>
      <c r="AC7119" s="62">
        <v>38.229999999999997</v>
      </c>
    </row>
    <row r="7120" spans="1:29" ht="30" x14ac:dyDescent="0.25">
      <c r="A7120" s="61" t="s">
        <v>182</v>
      </c>
      <c r="B7120" s="61" t="s">
        <v>183</v>
      </c>
      <c r="C7120" s="62">
        <v>2010</v>
      </c>
      <c r="D7120" s="61" t="s">
        <v>89</v>
      </c>
      <c r="E7120" s="62">
        <v>42</v>
      </c>
      <c r="F7120" s="62">
        <v>153589</v>
      </c>
      <c r="G7120" s="62">
        <v>26424</v>
      </c>
      <c r="H7120" s="62">
        <v>52.43</v>
      </c>
      <c r="I7120" s="62">
        <v>3656.88</v>
      </c>
      <c r="J7120" s="62">
        <v>142837.76999999999</v>
      </c>
      <c r="K7120" s="62">
        <v>13632.43</v>
      </c>
      <c r="L7120" s="62">
        <v>22302</v>
      </c>
      <c r="M7120" s="62">
        <v>44.25</v>
      </c>
      <c r="N7120" s="62">
        <v>324.58</v>
      </c>
      <c r="O7120" s="62">
        <v>164397.57999999999</v>
      </c>
      <c r="P7120" s="63"/>
      <c r="Q7120" s="63"/>
      <c r="R7120" s="63"/>
      <c r="S7120" s="63"/>
      <c r="T7120" s="63"/>
      <c r="U7120" s="63"/>
      <c r="V7120" s="63"/>
      <c r="W7120" s="63"/>
      <c r="X7120" s="63"/>
      <c r="Y7120" s="63"/>
      <c r="Z7120" s="62">
        <v>118712</v>
      </c>
      <c r="AA7120" s="62">
        <v>11686</v>
      </c>
      <c r="AB7120" s="62">
        <v>23.19</v>
      </c>
      <c r="AC7120" s="62">
        <v>2826.48</v>
      </c>
    </row>
    <row r="7121" spans="1:29" ht="30" x14ac:dyDescent="0.25">
      <c r="A7121" s="61" t="s">
        <v>430</v>
      </c>
      <c r="B7121" s="61" t="s">
        <v>431</v>
      </c>
      <c r="C7121" s="62">
        <v>2013</v>
      </c>
      <c r="D7121" s="61" t="s">
        <v>78</v>
      </c>
      <c r="E7121" s="62">
        <v>42</v>
      </c>
      <c r="F7121" s="62">
        <v>150840</v>
      </c>
      <c r="G7121" s="62">
        <v>27332</v>
      </c>
      <c r="H7121" s="62">
        <v>54.23</v>
      </c>
      <c r="I7121" s="62">
        <v>3591.43</v>
      </c>
      <c r="J7121" s="62">
        <v>140281.20000000001</v>
      </c>
      <c r="K7121" s="62">
        <v>26793.4</v>
      </c>
      <c r="L7121" s="62">
        <v>26887</v>
      </c>
      <c r="M7121" s="62">
        <v>53.35</v>
      </c>
      <c r="N7121" s="62">
        <v>637.94000000000005</v>
      </c>
      <c r="O7121" s="62">
        <v>323109.7</v>
      </c>
      <c r="P7121" s="63"/>
      <c r="Q7121" s="63"/>
      <c r="R7121" s="63"/>
      <c r="S7121" s="63"/>
      <c r="T7121" s="63"/>
      <c r="U7121" s="63"/>
      <c r="V7121" s="63"/>
      <c r="W7121" s="63"/>
      <c r="X7121" s="63"/>
      <c r="Y7121" s="63"/>
      <c r="Z7121" s="62">
        <v>1743</v>
      </c>
      <c r="AA7121" s="62">
        <v>18370</v>
      </c>
      <c r="AB7121" s="62">
        <v>36.450000000000003</v>
      </c>
      <c r="AC7121" s="62">
        <v>41.5</v>
      </c>
    </row>
    <row r="7122" spans="1:29" x14ac:dyDescent="0.25">
      <c r="A7122" s="61" t="s">
        <v>102</v>
      </c>
      <c r="B7122" s="61" t="s">
        <v>103</v>
      </c>
      <c r="C7122" s="62">
        <v>2011</v>
      </c>
      <c r="D7122" s="61" t="s">
        <v>301</v>
      </c>
      <c r="E7122" s="62">
        <v>12</v>
      </c>
      <c r="F7122" s="62">
        <v>24056</v>
      </c>
      <c r="G7122" s="62">
        <v>4905</v>
      </c>
      <c r="H7122" s="62">
        <v>34.06</v>
      </c>
      <c r="I7122" s="62">
        <v>2004.67</v>
      </c>
      <c r="J7122" s="62">
        <v>22372.080000000002</v>
      </c>
      <c r="K7122" s="62">
        <v>6458.78</v>
      </c>
      <c r="L7122" s="62">
        <v>11168</v>
      </c>
      <c r="M7122" s="62">
        <v>77.56</v>
      </c>
      <c r="N7122" s="62">
        <v>538.23</v>
      </c>
      <c r="O7122" s="62">
        <v>77888.34</v>
      </c>
      <c r="P7122" s="63"/>
      <c r="Q7122" s="63"/>
      <c r="R7122" s="63"/>
      <c r="S7122" s="63"/>
      <c r="T7122" s="63"/>
      <c r="U7122" s="63"/>
      <c r="V7122" s="63"/>
      <c r="W7122" s="63"/>
      <c r="X7122" s="63"/>
      <c r="Y7122" s="63"/>
      <c r="Z7122" s="62">
        <v>403</v>
      </c>
      <c r="AA7122" s="62">
        <v>5622</v>
      </c>
      <c r="AB7122" s="62">
        <v>39.04</v>
      </c>
      <c r="AC7122" s="62">
        <v>33.58</v>
      </c>
    </row>
    <row r="7123" spans="1:29" ht="30" x14ac:dyDescent="0.25">
      <c r="A7123" s="61" t="s">
        <v>505</v>
      </c>
      <c r="B7123" s="61" t="s">
        <v>506</v>
      </c>
      <c r="C7123" s="62">
        <v>2015</v>
      </c>
      <c r="D7123" s="61" t="s">
        <v>78</v>
      </c>
      <c r="E7123" s="62">
        <v>40</v>
      </c>
      <c r="F7123" s="62">
        <v>121440</v>
      </c>
      <c r="G7123" s="62">
        <v>19176</v>
      </c>
      <c r="H7123" s="62">
        <v>39.950000000000003</v>
      </c>
      <c r="I7123" s="62">
        <v>3036</v>
      </c>
      <c r="J7123" s="62">
        <v>112939.2</v>
      </c>
      <c r="K7123" s="62">
        <v>8355</v>
      </c>
      <c r="L7123" s="62">
        <v>23481</v>
      </c>
      <c r="M7123" s="62">
        <v>48.92</v>
      </c>
      <c r="N7123" s="62">
        <v>208.88</v>
      </c>
      <c r="O7123" s="62">
        <v>100755.45</v>
      </c>
      <c r="P7123" s="63"/>
      <c r="Q7123" s="63"/>
      <c r="R7123" s="63"/>
      <c r="S7123" s="63"/>
      <c r="T7123" s="63"/>
      <c r="U7123" s="63"/>
      <c r="V7123" s="63"/>
      <c r="W7123" s="63"/>
      <c r="X7123" s="63"/>
      <c r="Y7123" s="63"/>
      <c r="Z7123" s="62">
        <v>0</v>
      </c>
      <c r="AA7123" s="62">
        <v>2358</v>
      </c>
      <c r="AB7123" s="62">
        <v>4.91</v>
      </c>
      <c r="AC7123" s="62">
        <v>0</v>
      </c>
    </row>
    <row r="7124" spans="1:29" x14ac:dyDescent="0.25">
      <c r="A7124" s="61" t="s">
        <v>336</v>
      </c>
      <c r="B7124" s="61" t="s">
        <v>337</v>
      </c>
      <c r="C7124" s="62">
        <v>2016</v>
      </c>
      <c r="D7124" s="61" t="s">
        <v>86</v>
      </c>
      <c r="E7124" s="62">
        <v>30</v>
      </c>
      <c r="F7124" s="63"/>
      <c r="G7124" s="63"/>
      <c r="H7124" s="63"/>
      <c r="I7124" s="63"/>
      <c r="J7124" s="63"/>
      <c r="K7124" s="62">
        <v>0</v>
      </c>
      <c r="L7124" s="63"/>
      <c r="M7124" s="63"/>
      <c r="N7124" s="63"/>
      <c r="O7124" s="63"/>
      <c r="P7124" s="63"/>
      <c r="Q7124" s="63"/>
      <c r="R7124" s="63"/>
      <c r="S7124" s="63"/>
      <c r="T7124" s="63"/>
      <c r="U7124" s="63"/>
      <c r="V7124" s="63"/>
      <c r="W7124" s="63"/>
      <c r="X7124" s="63"/>
      <c r="Y7124" s="63"/>
      <c r="Z7124" s="62">
        <v>275500</v>
      </c>
      <c r="AA7124" s="62">
        <v>34375</v>
      </c>
      <c r="AB7124" s="62">
        <v>95.49</v>
      </c>
      <c r="AC7124" s="62">
        <v>9183.33</v>
      </c>
    </row>
    <row r="7125" spans="1:29" x14ac:dyDescent="0.25">
      <c r="A7125" s="61" t="s">
        <v>113</v>
      </c>
      <c r="B7125" s="61" t="s">
        <v>114</v>
      </c>
      <c r="C7125" s="62">
        <v>2010</v>
      </c>
      <c r="D7125" s="61" t="s">
        <v>419</v>
      </c>
      <c r="E7125" s="62">
        <v>8</v>
      </c>
      <c r="F7125" s="63"/>
      <c r="G7125" s="63"/>
      <c r="H7125" s="63"/>
      <c r="I7125" s="63"/>
      <c r="J7125" s="63"/>
      <c r="K7125" s="62">
        <v>0</v>
      </c>
      <c r="L7125" s="63"/>
      <c r="M7125" s="63"/>
      <c r="N7125" s="63"/>
      <c r="O7125" s="63"/>
      <c r="P7125" s="63"/>
      <c r="Q7125" s="63"/>
      <c r="R7125" s="63"/>
      <c r="S7125" s="63"/>
      <c r="T7125" s="63"/>
      <c r="U7125" s="63"/>
      <c r="V7125" s="63"/>
      <c r="W7125" s="63"/>
      <c r="X7125" s="63"/>
      <c r="Y7125" s="63"/>
      <c r="Z7125" s="62">
        <v>0</v>
      </c>
      <c r="AA7125" s="63"/>
      <c r="AB7125" s="63"/>
      <c r="AC7125" s="62">
        <v>0</v>
      </c>
    </row>
    <row r="7126" spans="1:29" ht="30" x14ac:dyDescent="0.25">
      <c r="A7126" s="61" t="s">
        <v>120</v>
      </c>
      <c r="B7126" s="61" t="s">
        <v>121</v>
      </c>
      <c r="C7126" s="62">
        <v>2017</v>
      </c>
      <c r="D7126" s="61" t="s">
        <v>593</v>
      </c>
      <c r="E7126" s="62">
        <v>2</v>
      </c>
      <c r="F7126" s="62">
        <v>0</v>
      </c>
      <c r="G7126" s="62">
        <v>0</v>
      </c>
      <c r="H7126" s="62">
        <v>0</v>
      </c>
      <c r="I7126" s="62">
        <v>0</v>
      </c>
      <c r="J7126" s="62">
        <v>0</v>
      </c>
      <c r="K7126" s="62">
        <v>0</v>
      </c>
      <c r="L7126" s="62">
        <v>0</v>
      </c>
      <c r="M7126" s="62">
        <v>0</v>
      </c>
      <c r="N7126" s="62">
        <v>0</v>
      </c>
      <c r="O7126" s="62">
        <v>0</v>
      </c>
      <c r="P7126" s="63"/>
      <c r="Q7126" s="63"/>
      <c r="R7126" s="63"/>
      <c r="S7126" s="63"/>
      <c r="T7126" s="63"/>
      <c r="U7126" s="63"/>
      <c r="V7126" s="63"/>
      <c r="W7126" s="63"/>
      <c r="X7126" s="63"/>
      <c r="Y7126" s="63"/>
      <c r="Z7126" s="62">
        <v>13100</v>
      </c>
      <c r="AA7126" s="62">
        <v>943</v>
      </c>
      <c r="AB7126" s="62">
        <v>39.29</v>
      </c>
      <c r="AC7126" s="62">
        <v>6550</v>
      </c>
    </row>
    <row r="7127" spans="1:29" x14ac:dyDescent="0.25">
      <c r="A7127" s="61" t="s">
        <v>469</v>
      </c>
      <c r="B7127" s="61" t="s">
        <v>470</v>
      </c>
      <c r="C7127" s="62">
        <v>2006</v>
      </c>
      <c r="D7127" s="61" t="s">
        <v>78</v>
      </c>
      <c r="E7127" s="62">
        <v>48</v>
      </c>
      <c r="F7127" s="62">
        <v>125051</v>
      </c>
      <c r="G7127" s="62">
        <v>18349</v>
      </c>
      <c r="H7127" s="62">
        <v>31.86</v>
      </c>
      <c r="I7127" s="62">
        <v>2605.23</v>
      </c>
      <c r="J7127" s="62">
        <v>116297.43</v>
      </c>
      <c r="K7127" s="62">
        <v>26758.49</v>
      </c>
      <c r="L7127" s="62">
        <v>48614</v>
      </c>
      <c r="M7127" s="62">
        <v>84.4</v>
      </c>
      <c r="N7127" s="62">
        <v>557.47</v>
      </c>
      <c r="O7127" s="62">
        <v>322688.62</v>
      </c>
      <c r="P7127" s="63"/>
      <c r="Q7127" s="63"/>
      <c r="R7127" s="63"/>
      <c r="S7127" s="63"/>
      <c r="T7127" s="63"/>
      <c r="U7127" s="63"/>
      <c r="V7127" s="63"/>
      <c r="W7127" s="63"/>
      <c r="X7127" s="63"/>
      <c r="Y7127" s="63"/>
      <c r="Z7127" s="62">
        <v>1725.82</v>
      </c>
      <c r="AA7127" s="62">
        <v>11306</v>
      </c>
      <c r="AB7127" s="62">
        <v>19.63</v>
      </c>
      <c r="AC7127" s="62">
        <v>35.950000000000003</v>
      </c>
    </row>
    <row r="7128" spans="1:29" x14ac:dyDescent="0.25">
      <c r="A7128" s="61" t="s">
        <v>159</v>
      </c>
      <c r="B7128" s="61" t="s">
        <v>160</v>
      </c>
      <c r="C7128" s="62">
        <v>2005</v>
      </c>
      <c r="D7128" s="61" t="s">
        <v>75</v>
      </c>
      <c r="E7128" s="62">
        <v>16</v>
      </c>
      <c r="F7128" s="62">
        <v>610</v>
      </c>
      <c r="G7128" s="62">
        <v>176</v>
      </c>
      <c r="H7128" s="62">
        <v>0.92</v>
      </c>
      <c r="I7128" s="62">
        <v>38.130000000000003</v>
      </c>
      <c r="J7128" s="62">
        <v>567.29999999999995</v>
      </c>
      <c r="K7128" s="62">
        <v>0</v>
      </c>
      <c r="L7128" s="63"/>
      <c r="M7128" s="63"/>
      <c r="N7128" s="63"/>
      <c r="O7128" s="63"/>
      <c r="P7128" s="63"/>
      <c r="Q7128" s="63"/>
      <c r="R7128" s="63"/>
      <c r="S7128" s="63"/>
      <c r="T7128" s="63"/>
      <c r="U7128" s="63"/>
      <c r="V7128" s="63"/>
      <c r="W7128" s="63"/>
      <c r="X7128" s="63"/>
      <c r="Y7128" s="63"/>
      <c r="Z7128" s="62">
        <v>1818</v>
      </c>
      <c r="AA7128" s="62">
        <v>7695</v>
      </c>
      <c r="AB7128" s="62">
        <v>40.08</v>
      </c>
      <c r="AC7128" s="62">
        <v>113.63</v>
      </c>
    </row>
    <row r="7129" spans="1:29" ht="30" x14ac:dyDescent="0.25">
      <c r="A7129" s="61" t="s">
        <v>142</v>
      </c>
      <c r="B7129" s="61" t="s">
        <v>143</v>
      </c>
      <c r="C7129" s="62">
        <v>2011</v>
      </c>
      <c r="D7129" s="61" t="s">
        <v>78</v>
      </c>
      <c r="E7129" s="62">
        <v>72</v>
      </c>
      <c r="F7129" s="62">
        <v>203875</v>
      </c>
      <c r="G7129" s="62">
        <v>38547</v>
      </c>
      <c r="H7129" s="62">
        <v>44.61</v>
      </c>
      <c r="I7129" s="62">
        <v>2831.6</v>
      </c>
      <c r="J7129" s="62">
        <v>189603.75</v>
      </c>
      <c r="K7129" s="62">
        <v>0</v>
      </c>
      <c r="L7129" s="63"/>
      <c r="M7129" s="63"/>
      <c r="N7129" s="63"/>
      <c r="O7129" s="63"/>
      <c r="P7129" s="63"/>
      <c r="Q7129" s="63"/>
      <c r="R7129" s="63"/>
      <c r="S7129" s="63"/>
      <c r="T7129" s="63"/>
      <c r="U7129" s="62">
        <v>20394</v>
      </c>
      <c r="V7129" s="62">
        <v>67687</v>
      </c>
      <c r="W7129" s="62">
        <v>78.34</v>
      </c>
      <c r="X7129" s="62">
        <v>283</v>
      </c>
      <c r="Y7129" s="62">
        <v>456499.3</v>
      </c>
      <c r="Z7129" s="62">
        <v>1741</v>
      </c>
      <c r="AA7129" s="62">
        <v>7952</v>
      </c>
      <c r="AB7129" s="62">
        <v>9.1999999999999993</v>
      </c>
      <c r="AC7129" s="62">
        <v>24.18</v>
      </c>
    </row>
    <row r="7130" spans="1:29" ht="30" x14ac:dyDescent="0.25">
      <c r="A7130" s="61" t="s">
        <v>233</v>
      </c>
      <c r="B7130" s="61" t="s">
        <v>234</v>
      </c>
      <c r="C7130" s="62">
        <v>2018</v>
      </c>
      <c r="D7130" s="61" t="s">
        <v>226</v>
      </c>
      <c r="E7130" s="62">
        <v>81</v>
      </c>
      <c r="F7130" s="62">
        <v>213483</v>
      </c>
      <c r="G7130" s="62">
        <v>23178</v>
      </c>
      <c r="H7130" s="62">
        <v>23.85</v>
      </c>
      <c r="I7130" s="62">
        <v>2635.59</v>
      </c>
      <c r="J7130" s="62">
        <v>198539.19</v>
      </c>
      <c r="K7130" s="62">
        <v>15664.4</v>
      </c>
      <c r="L7130" s="62">
        <v>19798</v>
      </c>
      <c r="M7130" s="62">
        <v>20.37</v>
      </c>
      <c r="N7130" s="63"/>
      <c r="O7130" s="63"/>
      <c r="P7130" s="63"/>
      <c r="Q7130" s="63"/>
      <c r="R7130" s="63"/>
      <c r="S7130" s="63"/>
      <c r="T7130" s="63"/>
      <c r="U7130" s="63"/>
      <c r="V7130" s="63"/>
      <c r="W7130" s="63"/>
      <c r="X7130" s="63"/>
      <c r="Y7130" s="63"/>
      <c r="Z7130" s="62">
        <v>1677.7</v>
      </c>
      <c r="AA7130" s="62">
        <v>28411</v>
      </c>
      <c r="AB7130" s="62">
        <v>29.23</v>
      </c>
      <c r="AC7130" s="62">
        <v>20.71</v>
      </c>
    </row>
    <row r="7131" spans="1:29" ht="30" x14ac:dyDescent="0.25">
      <c r="A7131" s="61" t="s">
        <v>439</v>
      </c>
      <c r="B7131" s="61" t="s">
        <v>440</v>
      </c>
      <c r="C7131" s="62">
        <v>2016</v>
      </c>
      <c r="D7131" s="61" t="s">
        <v>75</v>
      </c>
      <c r="E7131" s="62">
        <v>4</v>
      </c>
      <c r="F7131" s="63"/>
      <c r="G7131" s="63"/>
      <c r="H7131" s="63"/>
      <c r="I7131" s="63"/>
      <c r="J7131" s="63"/>
      <c r="K7131" s="62">
        <v>0</v>
      </c>
      <c r="L7131" s="63"/>
      <c r="M7131" s="63"/>
      <c r="N7131" s="63"/>
      <c r="O7131" s="63"/>
      <c r="P7131" s="63"/>
      <c r="Q7131" s="63"/>
      <c r="R7131" s="63"/>
      <c r="S7131" s="63"/>
      <c r="T7131" s="63"/>
      <c r="U7131" s="63"/>
      <c r="V7131" s="63"/>
      <c r="W7131" s="63"/>
      <c r="X7131" s="63"/>
      <c r="Y7131" s="63"/>
      <c r="Z7131" s="62">
        <v>48500</v>
      </c>
      <c r="AA7131" s="62">
        <v>2683</v>
      </c>
      <c r="AB7131" s="62">
        <v>55.9</v>
      </c>
      <c r="AC7131" s="62">
        <v>12125</v>
      </c>
    </row>
    <row r="7132" spans="1:29" x14ac:dyDescent="0.25">
      <c r="A7132" s="61" t="s">
        <v>328</v>
      </c>
      <c r="B7132" s="61" t="s">
        <v>329</v>
      </c>
      <c r="C7132" s="62">
        <v>2011</v>
      </c>
      <c r="D7132" s="61" t="s">
        <v>75</v>
      </c>
      <c r="E7132" s="62">
        <v>5</v>
      </c>
      <c r="F7132" s="63"/>
      <c r="G7132" s="63"/>
      <c r="H7132" s="63"/>
      <c r="I7132" s="63"/>
      <c r="J7132" s="63"/>
      <c r="K7132" s="62">
        <v>0</v>
      </c>
      <c r="L7132" s="63"/>
      <c r="M7132" s="63"/>
      <c r="N7132" s="63"/>
      <c r="O7132" s="63"/>
      <c r="P7132" s="63"/>
      <c r="Q7132" s="63"/>
      <c r="R7132" s="63"/>
      <c r="S7132" s="63"/>
      <c r="T7132" s="63"/>
      <c r="U7132" s="63"/>
      <c r="V7132" s="63"/>
      <c r="W7132" s="63"/>
      <c r="X7132" s="63"/>
      <c r="Y7132" s="63"/>
      <c r="Z7132" s="62">
        <v>193.84</v>
      </c>
      <c r="AA7132" s="62">
        <v>475</v>
      </c>
      <c r="AB7132" s="62">
        <v>7.92</v>
      </c>
      <c r="AC7132" s="62">
        <v>38.770000000000003</v>
      </c>
    </row>
    <row r="7133" spans="1:29" ht="30" x14ac:dyDescent="0.25">
      <c r="A7133" s="61" t="s">
        <v>97</v>
      </c>
      <c r="B7133" s="61" t="s">
        <v>98</v>
      </c>
      <c r="C7133" s="62">
        <v>2013</v>
      </c>
      <c r="D7133" s="61" t="s">
        <v>99</v>
      </c>
      <c r="E7133" s="62">
        <v>40</v>
      </c>
      <c r="F7133" s="62">
        <v>134300</v>
      </c>
      <c r="G7133" s="62">
        <v>23740</v>
      </c>
      <c r="H7133" s="62">
        <v>49.46</v>
      </c>
      <c r="I7133" s="62">
        <v>3357.5</v>
      </c>
      <c r="J7133" s="62">
        <v>124899</v>
      </c>
      <c r="K7133" s="62">
        <v>23674.1</v>
      </c>
      <c r="L7133" s="62">
        <v>38086</v>
      </c>
      <c r="M7133" s="62">
        <v>79.349999999999994</v>
      </c>
      <c r="N7133" s="62">
        <v>591.85</v>
      </c>
      <c r="O7133" s="62">
        <v>285493.11</v>
      </c>
      <c r="P7133" s="63"/>
      <c r="Q7133" s="63"/>
      <c r="R7133" s="63"/>
      <c r="S7133" s="63"/>
      <c r="T7133" s="63"/>
      <c r="U7133" s="63"/>
      <c r="V7133" s="63"/>
      <c r="W7133" s="63"/>
      <c r="X7133" s="63"/>
      <c r="Y7133" s="63"/>
      <c r="Z7133" s="62">
        <v>129574</v>
      </c>
      <c r="AA7133" s="62">
        <v>15657</v>
      </c>
      <c r="AB7133" s="62">
        <v>32.619999999999997</v>
      </c>
      <c r="AC7133" s="62">
        <v>3239.35</v>
      </c>
    </row>
    <row r="7134" spans="1:29" x14ac:dyDescent="0.25">
      <c r="A7134" s="61" t="s">
        <v>107</v>
      </c>
      <c r="B7134" s="61" t="s">
        <v>108</v>
      </c>
      <c r="C7134" s="62">
        <v>2004</v>
      </c>
      <c r="D7134" s="61" t="s">
        <v>297</v>
      </c>
      <c r="E7134" s="62">
        <v>48</v>
      </c>
      <c r="F7134" s="63"/>
      <c r="G7134" s="63"/>
      <c r="H7134" s="63"/>
      <c r="I7134" s="63"/>
      <c r="J7134" s="63"/>
      <c r="K7134" s="62">
        <v>0</v>
      </c>
      <c r="L7134" s="63"/>
      <c r="M7134" s="63"/>
      <c r="N7134" s="63"/>
      <c r="O7134" s="63"/>
      <c r="P7134" s="63"/>
      <c r="Q7134" s="63"/>
      <c r="R7134" s="63"/>
      <c r="S7134" s="63"/>
      <c r="T7134" s="63"/>
      <c r="U7134" s="63"/>
      <c r="V7134" s="63"/>
      <c r="W7134" s="63"/>
      <c r="X7134" s="63"/>
      <c r="Y7134" s="63"/>
      <c r="Z7134" s="62">
        <v>0</v>
      </c>
      <c r="AA7134" s="62">
        <v>8880</v>
      </c>
      <c r="AB7134" s="62">
        <v>15.42</v>
      </c>
      <c r="AC7134" s="62">
        <v>0</v>
      </c>
    </row>
    <row r="7135" spans="1:29" ht="30" x14ac:dyDescent="0.25">
      <c r="A7135" s="61" t="s">
        <v>124</v>
      </c>
      <c r="B7135" s="61" t="s">
        <v>125</v>
      </c>
      <c r="C7135" s="62">
        <v>2016</v>
      </c>
      <c r="D7135" s="61" t="s">
        <v>99</v>
      </c>
      <c r="E7135" s="62">
        <v>32</v>
      </c>
      <c r="F7135" s="62">
        <v>105760</v>
      </c>
      <c r="G7135" s="62">
        <v>16585</v>
      </c>
      <c r="H7135" s="62">
        <v>43.19</v>
      </c>
      <c r="I7135" s="62">
        <v>3305</v>
      </c>
      <c r="J7135" s="62">
        <v>98356.800000000003</v>
      </c>
      <c r="K7135" s="62">
        <v>18177.5</v>
      </c>
      <c r="L7135" s="62">
        <v>17035</v>
      </c>
      <c r="M7135" s="62">
        <v>44.36</v>
      </c>
      <c r="N7135" s="62">
        <v>568.04999999999995</v>
      </c>
      <c r="O7135" s="62">
        <v>219207.9</v>
      </c>
      <c r="P7135" s="63"/>
      <c r="Q7135" s="63"/>
      <c r="R7135" s="63"/>
      <c r="S7135" s="63"/>
      <c r="T7135" s="63"/>
      <c r="U7135" s="63"/>
      <c r="V7135" s="63"/>
      <c r="W7135" s="63"/>
      <c r="X7135" s="63"/>
      <c r="Y7135" s="63"/>
      <c r="Z7135" s="62">
        <v>104.54</v>
      </c>
      <c r="AA7135" s="62">
        <v>11542</v>
      </c>
      <c r="AB7135" s="62">
        <v>30.06</v>
      </c>
      <c r="AC7135" s="62">
        <v>3.27</v>
      </c>
    </row>
    <row r="7136" spans="1:29" x14ac:dyDescent="0.25">
      <c r="A7136" s="61" t="s">
        <v>275</v>
      </c>
      <c r="B7136" s="61" t="s">
        <v>276</v>
      </c>
      <c r="C7136" s="62">
        <v>2010</v>
      </c>
      <c r="D7136" s="61" t="s">
        <v>75</v>
      </c>
      <c r="E7136" s="62">
        <v>17</v>
      </c>
      <c r="F7136" s="62">
        <v>838</v>
      </c>
      <c r="G7136" s="62">
        <v>167</v>
      </c>
      <c r="H7136" s="62">
        <v>0.82</v>
      </c>
      <c r="I7136" s="62">
        <v>49.29</v>
      </c>
      <c r="J7136" s="62">
        <v>779.34</v>
      </c>
      <c r="K7136" s="62">
        <v>0</v>
      </c>
      <c r="L7136" s="63"/>
      <c r="M7136" s="63"/>
      <c r="N7136" s="63"/>
      <c r="O7136" s="63"/>
      <c r="P7136" s="63"/>
      <c r="Q7136" s="63"/>
      <c r="R7136" s="63"/>
      <c r="S7136" s="63"/>
      <c r="T7136" s="63"/>
      <c r="U7136" s="63"/>
      <c r="V7136" s="63"/>
      <c r="W7136" s="63"/>
      <c r="X7136" s="63"/>
      <c r="Y7136" s="63"/>
      <c r="Z7136" s="62">
        <v>1315.42</v>
      </c>
      <c r="AA7136" s="62">
        <v>4792</v>
      </c>
      <c r="AB7136" s="62">
        <v>23.49</v>
      </c>
      <c r="AC7136" s="62">
        <v>77.38</v>
      </c>
    </row>
    <row r="7137" spans="1:29" ht="30" x14ac:dyDescent="0.25">
      <c r="A7137" s="61" t="s">
        <v>218</v>
      </c>
      <c r="B7137" s="61" t="s">
        <v>219</v>
      </c>
      <c r="C7137" s="62">
        <v>2015</v>
      </c>
      <c r="D7137" s="61" t="s">
        <v>72</v>
      </c>
      <c r="E7137" s="62">
        <v>42</v>
      </c>
      <c r="F7137" s="62">
        <v>360320</v>
      </c>
      <c r="G7137" s="62">
        <v>68817</v>
      </c>
      <c r="H7137" s="62">
        <v>136.54</v>
      </c>
      <c r="I7137" s="62">
        <v>8579.0499999999993</v>
      </c>
      <c r="J7137" s="62">
        <v>335097.59999999998</v>
      </c>
      <c r="K7137" s="62">
        <v>0</v>
      </c>
      <c r="L7137" s="63"/>
      <c r="M7137" s="63"/>
      <c r="N7137" s="63"/>
      <c r="O7137" s="63"/>
      <c r="P7137" s="63"/>
      <c r="Q7137" s="63"/>
      <c r="R7137" s="63"/>
      <c r="S7137" s="63"/>
      <c r="T7137" s="63"/>
      <c r="U7137" s="63"/>
      <c r="V7137" s="63"/>
      <c r="W7137" s="63"/>
      <c r="X7137" s="63"/>
      <c r="Y7137" s="63"/>
      <c r="Z7137" s="62">
        <v>1133</v>
      </c>
      <c r="AA7137" s="62">
        <v>25590</v>
      </c>
      <c r="AB7137" s="62">
        <v>50.77</v>
      </c>
      <c r="AC7137" s="62">
        <v>26.98</v>
      </c>
    </row>
    <row r="7138" spans="1:29" ht="30" x14ac:dyDescent="0.25">
      <c r="A7138" s="61" t="s">
        <v>309</v>
      </c>
      <c r="B7138" s="61" t="s">
        <v>310</v>
      </c>
      <c r="C7138" s="62">
        <v>2015</v>
      </c>
      <c r="D7138" s="61" t="s">
        <v>99</v>
      </c>
      <c r="E7138" s="62">
        <v>71</v>
      </c>
      <c r="F7138" s="62">
        <v>655975</v>
      </c>
      <c r="G7138" s="62">
        <v>100107</v>
      </c>
      <c r="H7138" s="62">
        <v>117.5</v>
      </c>
      <c r="I7138" s="62">
        <v>9239.08</v>
      </c>
      <c r="J7138" s="62">
        <v>610056.75</v>
      </c>
      <c r="K7138" s="62">
        <v>0</v>
      </c>
      <c r="L7138" s="63"/>
      <c r="M7138" s="63"/>
      <c r="N7138" s="63"/>
      <c r="O7138" s="63"/>
      <c r="P7138" s="63"/>
      <c r="Q7138" s="63"/>
      <c r="R7138" s="63"/>
      <c r="S7138" s="63"/>
      <c r="T7138" s="63"/>
      <c r="U7138" s="63"/>
      <c r="V7138" s="63"/>
      <c r="W7138" s="63"/>
      <c r="X7138" s="63"/>
      <c r="Y7138" s="63"/>
      <c r="Z7138" s="62">
        <v>2193</v>
      </c>
      <c r="AA7138" s="62">
        <v>6652</v>
      </c>
      <c r="AB7138" s="62">
        <v>7.81</v>
      </c>
      <c r="AC7138" s="62">
        <v>30.89</v>
      </c>
    </row>
    <row r="7139" spans="1:29" x14ac:dyDescent="0.25">
      <c r="A7139" s="61" t="s">
        <v>84</v>
      </c>
      <c r="B7139" s="61" t="s">
        <v>85</v>
      </c>
      <c r="C7139" s="62">
        <v>2005</v>
      </c>
      <c r="D7139" s="61" t="s">
        <v>99</v>
      </c>
      <c r="E7139" s="62">
        <v>80</v>
      </c>
      <c r="F7139" s="62">
        <v>419391</v>
      </c>
      <c r="G7139" s="62">
        <v>57294</v>
      </c>
      <c r="H7139" s="62">
        <v>59.68</v>
      </c>
      <c r="I7139" s="62">
        <v>5242.3900000000003</v>
      </c>
      <c r="J7139" s="62">
        <v>390033.63</v>
      </c>
      <c r="K7139" s="62">
        <v>0</v>
      </c>
      <c r="L7139" s="63"/>
      <c r="M7139" s="63"/>
      <c r="N7139" s="63"/>
      <c r="O7139" s="63"/>
      <c r="P7139" s="63"/>
      <c r="Q7139" s="63"/>
      <c r="R7139" s="63"/>
      <c r="S7139" s="63"/>
      <c r="T7139" s="63"/>
      <c r="U7139" s="63"/>
      <c r="V7139" s="63"/>
      <c r="W7139" s="63"/>
      <c r="X7139" s="63"/>
      <c r="Y7139" s="63"/>
      <c r="Z7139" s="62">
        <v>1494</v>
      </c>
      <c r="AA7139" s="62">
        <v>20634</v>
      </c>
      <c r="AB7139" s="62">
        <v>21.49</v>
      </c>
      <c r="AC7139" s="62">
        <v>18.68</v>
      </c>
    </row>
    <row r="7140" spans="1:29" ht="30" x14ac:dyDescent="0.25">
      <c r="A7140" s="61" t="s">
        <v>311</v>
      </c>
      <c r="B7140" s="61" t="s">
        <v>312</v>
      </c>
      <c r="C7140" s="62">
        <v>2016</v>
      </c>
      <c r="D7140" s="61" t="s">
        <v>99</v>
      </c>
      <c r="E7140" s="62">
        <v>64</v>
      </c>
      <c r="F7140" s="62">
        <v>167600</v>
      </c>
      <c r="G7140" s="62">
        <v>24474</v>
      </c>
      <c r="H7140" s="62">
        <v>31.87</v>
      </c>
      <c r="I7140" s="62">
        <v>2618.75</v>
      </c>
      <c r="J7140" s="62">
        <v>155868</v>
      </c>
      <c r="K7140" s="62">
        <v>26056.26</v>
      </c>
      <c r="L7140" s="62">
        <v>23285</v>
      </c>
      <c r="M7140" s="62">
        <v>30.32</v>
      </c>
      <c r="N7140" s="63"/>
      <c r="O7140" s="63"/>
      <c r="P7140" s="63"/>
      <c r="Q7140" s="63"/>
      <c r="R7140" s="63"/>
      <c r="S7140" s="63"/>
      <c r="T7140" s="63"/>
      <c r="U7140" s="63"/>
      <c r="V7140" s="63"/>
      <c r="W7140" s="63"/>
      <c r="X7140" s="63"/>
      <c r="Y7140" s="63"/>
      <c r="Z7140" s="62">
        <v>239.34</v>
      </c>
      <c r="AA7140" s="62">
        <v>25502</v>
      </c>
      <c r="AB7140" s="62">
        <v>33.21</v>
      </c>
      <c r="AC7140" s="62">
        <v>3.74</v>
      </c>
    </row>
    <row r="7141" spans="1:29" x14ac:dyDescent="0.25">
      <c r="A7141" s="61" t="s">
        <v>260</v>
      </c>
      <c r="B7141" s="61" t="s">
        <v>261</v>
      </c>
      <c r="C7141" s="62">
        <v>2008</v>
      </c>
      <c r="D7141" s="61" t="s">
        <v>89</v>
      </c>
      <c r="E7141" s="62">
        <v>54</v>
      </c>
      <c r="F7141" s="62">
        <v>144023</v>
      </c>
      <c r="G7141" s="62">
        <v>25117</v>
      </c>
      <c r="H7141" s="62">
        <v>38.76</v>
      </c>
      <c r="I7141" s="62">
        <v>2667.09</v>
      </c>
      <c r="J7141" s="62">
        <v>133941.39000000001</v>
      </c>
      <c r="K7141" s="62">
        <v>35814.769999999997</v>
      </c>
      <c r="L7141" s="62">
        <v>50637</v>
      </c>
      <c r="M7141" s="62">
        <v>78.14</v>
      </c>
      <c r="N7141" s="62">
        <v>663.24</v>
      </c>
      <c r="O7141" s="62">
        <v>431901.02</v>
      </c>
      <c r="P7141" s="63"/>
      <c r="Q7141" s="63"/>
      <c r="R7141" s="63"/>
      <c r="S7141" s="63"/>
      <c r="T7141" s="63"/>
      <c r="U7141" s="63"/>
      <c r="V7141" s="63"/>
      <c r="W7141" s="63"/>
      <c r="X7141" s="63"/>
      <c r="Y7141" s="63"/>
      <c r="Z7141" s="62">
        <v>1387</v>
      </c>
      <c r="AA7141" s="62">
        <v>9702</v>
      </c>
      <c r="AB7141" s="62">
        <v>14.97</v>
      </c>
      <c r="AC7141" s="62">
        <v>25.69</v>
      </c>
    </row>
    <row r="7142" spans="1:29" x14ac:dyDescent="0.25">
      <c r="A7142" s="61" t="s">
        <v>76</v>
      </c>
      <c r="B7142" s="61" t="s">
        <v>77</v>
      </c>
      <c r="C7142" s="62">
        <v>2018</v>
      </c>
      <c r="D7142" s="61" t="s">
        <v>99</v>
      </c>
      <c r="E7142" s="62">
        <v>80</v>
      </c>
      <c r="F7142" s="62">
        <v>892480</v>
      </c>
      <c r="G7142" s="62">
        <v>133454</v>
      </c>
      <c r="H7142" s="62">
        <v>139.01</v>
      </c>
      <c r="I7142" s="62">
        <v>11156</v>
      </c>
      <c r="J7142" s="62">
        <v>830006.4</v>
      </c>
      <c r="K7142" s="62">
        <v>0</v>
      </c>
      <c r="L7142" s="63"/>
      <c r="M7142" s="63"/>
      <c r="N7142" s="63"/>
      <c r="O7142" s="63"/>
      <c r="P7142" s="63"/>
      <c r="Q7142" s="63"/>
      <c r="R7142" s="63"/>
      <c r="S7142" s="63"/>
      <c r="T7142" s="63"/>
      <c r="U7142" s="63"/>
      <c r="V7142" s="63"/>
      <c r="W7142" s="63"/>
      <c r="X7142" s="63"/>
      <c r="Y7142" s="63"/>
      <c r="Z7142" s="62">
        <v>1234.98</v>
      </c>
      <c r="AA7142" s="62">
        <v>3877</v>
      </c>
      <c r="AB7142" s="62">
        <v>4.04</v>
      </c>
      <c r="AC7142" s="62">
        <v>15.44</v>
      </c>
    </row>
    <row r="7143" spans="1:29" ht="30" x14ac:dyDescent="0.25">
      <c r="A7143" s="61" t="s">
        <v>387</v>
      </c>
      <c r="B7143" s="61" t="s">
        <v>388</v>
      </c>
      <c r="C7143" s="62">
        <v>2017</v>
      </c>
      <c r="D7143" s="61" t="s">
        <v>78</v>
      </c>
      <c r="E7143" s="62">
        <v>48</v>
      </c>
      <c r="F7143" s="62">
        <v>794076</v>
      </c>
      <c r="G7143" s="62">
        <v>93775</v>
      </c>
      <c r="H7143" s="62">
        <v>162.80000000000001</v>
      </c>
      <c r="I7143" s="62">
        <v>16543.25</v>
      </c>
      <c r="J7143" s="62">
        <v>738490.68</v>
      </c>
      <c r="K7143" s="62">
        <v>0</v>
      </c>
      <c r="L7143" s="63"/>
      <c r="M7143" s="63"/>
      <c r="N7143" s="63"/>
      <c r="O7143" s="63"/>
      <c r="P7143" s="63"/>
      <c r="Q7143" s="63"/>
      <c r="R7143" s="63"/>
      <c r="S7143" s="63"/>
      <c r="T7143" s="63"/>
      <c r="U7143" s="63"/>
      <c r="V7143" s="63"/>
      <c r="W7143" s="63"/>
      <c r="X7143" s="63"/>
      <c r="Y7143" s="63"/>
      <c r="Z7143" s="62">
        <v>122.18</v>
      </c>
      <c r="AA7143" s="62">
        <v>8673</v>
      </c>
      <c r="AB7143" s="62">
        <v>15.06</v>
      </c>
      <c r="AC7143" s="62">
        <v>2.5499999999999998</v>
      </c>
    </row>
    <row r="7144" spans="1:29" x14ac:dyDescent="0.25">
      <c r="A7144" s="61" t="s">
        <v>253</v>
      </c>
      <c r="B7144" s="61" t="s">
        <v>254</v>
      </c>
      <c r="C7144" s="62">
        <v>2014</v>
      </c>
      <c r="D7144" s="61" t="s">
        <v>99</v>
      </c>
      <c r="E7144" s="62">
        <v>40</v>
      </c>
      <c r="F7144" s="62">
        <v>114270</v>
      </c>
      <c r="G7144" s="62">
        <v>23417</v>
      </c>
      <c r="H7144" s="62">
        <v>48.79</v>
      </c>
      <c r="I7144" s="62">
        <v>2856.75</v>
      </c>
      <c r="J7144" s="62">
        <v>106271.1</v>
      </c>
      <c r="K7144" s="62">
        <v>19758.490000000002</v>
      </c>
      <c r="L7144" s="62">
        <v>30269</v>
      </c>
      <c r="M7144" s="62">
        <v>63.06</v>
      </c>
      <c r="N7144" s="63"/>
      <c r="O7144" s="63"/>
      <c r="P7144" s="63"/>
      <c r="Q7144" s="63"/>
      <c r="R7144" s="63"/>
      <c r="S7144" s="63"/>
      <c r="T7144" s="63"/>
      <c r="U7144" s="63"/>
      <c r="V7144" s="63"/>
      <c r="W7144" s="63"/>
      <c r="X7144" s="63"/>
      <c r="Y7144" s="63"/>
      <c r="Z7144" s="62">
        <v>61400</v>
      </c>
      <c r="AA7144" s="62">
        <v>3492</v>
      </c>
      <c r="AB7144" s="62">
        <v>7.28</v>
      </c>
      <c r="AC7144" s="62">
        <v>1535</v>
      </c>
    </row>
    <row r="7145" spans="1:29" ht="30" x14ac:dyDescent="0.25">
      <c r="A7145" s="61" t="s">
        <v>358</v>
      </c>
      <c r="B7145" s="61" t="s">
        <v>359</v>
      </c>
      <c r="C7145" s="62">
        <v>2017</v>
      </c>
      <c r="D7145" s="61" t="s">
        <v>75</v>
      </c>
      <c r="E7145" s="62">
        <v>12</v>
      </c>
      <c r="F7145" s="62">
        <v>2057</v>
      </c>
      <c r="G7145" s="62">
        <v>335</v>
      </c>
      <c r="H7145" s="62">
        <v>2.33</v>
      </c>
      <c r="I7145" s="62">
        <v>171.42</v>
      </c>
      <c r="J7145" s="62">
        <v>1913.01</v>
      </c>
      <c r="K7145" s="62">
        <v>0</v>
      </c>
      <c r="L7145" s="63"/>
      <c r="M7145" s="63"/>
      <c r="N7145" s="63"/>
      <c r="O7145" s="63"/>
      <c r="P7145" s="63"/>
      <c r="Q7145" s="63"/>
      <c r="R7145" s="63"/>
      <c r="S7145" s="63"/>
      <c r="T7145" s="63"/>
      <c r="U7145" s="63"/>
      <c r="V7145" s="63"/>
      <c r="W7145" s="63"/>
      <c r="X7145" s="63"/>
      <c r="Y7145" s="63"/>
      <c r="Z7145" s="62">
        <v>939.7</v>
      </c>
      <c r="AA7145" s="62">
        <v>7132</v>
      </c>
      <c r="AB7145" s="62">
        <v>49.53</v>
      </c>
      <c r="AC7145" s="62">
        <v>78.31</v>
      </c>
    </row>
    <row r="7146" spans="1:29" ht="30" x14ac:dyDescent="0.25">
      <c r="A7146" s="61" t="s">
        <v>216</v>
      </c>
      <c r="B7146" s="61" t="s">
        <v>217</v>
      </c>
      <c r="C7146" s="62">
        <v>2008</v>
      </c>
      <c r="D7146" s="61" t="s">
        <v>99</v>
      </c>
      <c r="E7146" s="62">
        <v>2</v>
      </c>
      <c r="F7146" s="62">
        <v>0</v>
      </c>
      <c r="G7146" s="62">
        <v>0</v>
      </c>
      <c r="H7146" s="62">
        <v>0</v>
      </c>
      <c r="I7146" s="62">
        <v>0</v>
      </c>
      <c r="J7146" s="62">
        <v>0</v>
      </c>
      <c r="K7146" s="62">
        <v>0</v>
      </c>
      <c r="L7146" s="62">
        <v>0</v>
      </c>
      <c r="M7146" s="62">
        <v>0</v>
      </c>
      <c r="N7146" s="63"/>
      <c r="O7146" s="63"/>
      <c r="P7146" s="63"/>
      <c r="Q7146" s="63"/>
      <c r="R7146" s="63"/>
      <c r="S7146" s="63"/>
      <c r="T7146" s="63"/>
      <c r="U7146" s="62">
        <v>293</v>
      </c>
      <c r="V7146" s="62">
        <v>960</v>
      </c>
      <c r="W7146" s="62">
        <v>40</v>
      </c>
      <c r="X7146" s="62">
        <v>146</v>
      </c>
      <c r="Y7146" s="62">
        <v>6558.51</v>
      </c>
      <c r="Z7146" s="62">
        <v>0</v>
      </c>
      <c r="AA7146" s="63"/>
      <c r="AB7146" s="63"/>
      <c r="AC7146" s="62">
        <v>0</v>
      </c>
    </row>
    <row r="7147" spans="1:29" x14ac:dyDescent="0.25">
      <c r="A7147" s="61" t="s">
        <v>210</v>
      </c>
      <c r="B7147" s="61" t="s">
        <v>211</v>
      </c>
      <c r="C7147" s="62">
        <v>2011</v>
      </c>
      <c r="D7147" s="61" t="s">
        <v>135</v>
      </c>
      <c r="E7147" s="62">
        <v>128</v>
      </c>
      <c r="F7147" s="62">
        <v>1201408</v>
      </c>
      <c r="G7147" s="62">
        <v>372039</v>
      </c>
      <c r="H7147" s="62">
        <v>242.21</v>
      </c>
      <c r="I7147" s="62">
        <v>9386</v>
      </c>
      <c r="J7147" s="62">
        <v>1117309.4399999999</v>
      </c>
      <c r="K7147" s="62">
        <v>110460.72</v>
      </c>
      <c r="L7147" s="62">
        <v>93798</v>
      </c>
      <c r="M7147" s="62">
        <v>61.07</v>
      </c>
      <c r="N7147" s="62">
        <v>862.97</v>
      </c>
      <c r="O7147" s="62">
        <v>1332078.93</v>
      </c>
      <c r="P7147" s="63"/>
      <c r="Q7147" s="63"/>
      <c r="R7147" s="63"/>
      <c r="S7147" s="63"/>
      <c r="T7147" s="63"/>
      <c r="U7147" s="63"/>
      <c r="V7147" s="63"/>
      <c r="W7147" s="63"/>
      <c r="X7147" s="63"/>
      <c r="Y7147" s="63"/>
      <c r="Z7147" s="62">
        <v>1491083</v>
      </c>
      <c r="AA7147" s="62">
        <v>277055</v>
      </c>
      <c r="AB7147" s="62">
        <v>180.37</v>
      </c>
      <c r="AC7147" s="62">
        <v>11649.09</v>
      </c>
    </row>
    <row r="7148" spans="1:29" x14ac:dyDescent="0.25">
      <c r="A7148" s="61" t="s">
        <v>229</v>
      </c>
      <c r="B7148" s="61" t="s">
        <v>230</v>
      </c>
      <c r="C7148" s="62">
        <v>2011</v>
      </c>
      <c r="D7148" s="61" t="s">
        <v>492</v>
      </c>
      <c r="E7148" s="62">
        <v>8</v>
      </c>
      <c r="F7148" s="63"/>
      <c r="G7148" s="63"/>
      <c r="H7148" s="63"/>
      <c r="I7148" s="63"/>
      <c r="J7148" s="63"/>
      <c r="K7148" s="62">
        <v>0</v>
      </c>
      <c r="L7148" s="63"/>
      <c r="M7148" s="63"/>
      <c r="N7148" s="63"/>
      <c r="O7148" s="63"/>
      <c r="P7148" s="63"/>
      <c r="Q7148" s="63"/>
      <c r="R7148" s="63"/>
      <c r="S7148" s="63"/>
      <c r="T7148" s="63"/>
      <c r="U7148" s="63"/>
      <c r="V7148" s="63"/>
      <c r="W7148" s="63"/>
      <c r="X7148" s="63"/>
      <c r="Y7148" s="63"/>
      <c r="Z7148" s="62">
        <v>59200</v>
      </c>
      <c r="AA7148" s="62">
        <v>2198</v>
      </c>
      <c r="AB7148" s="62">
        <v>22.9</v>
      </c>
      <c r="AC7148" s="62">
        <v>7400</v>
      </c>
    </row>
    <row r="7149" spans="1:29" x14ac:dyDescent="0.25">
      <c r="A7149" s="61" t="s">
        <v>229</v>
      </c>
      <c r="B7149" s="61" t="s">
        <v>230</v>
      </c>
      <c r="C7149" s="62">
        <v>2009</v>
      </c>
      <c r="D7149" s="61" t="s">
        <v>75</v>
      </c>
      <c r="E7149" s="62">
        <v>24</v>
      </c>
      <c r="F7149" s="62">
        <v>646</v>
      </c>
      <c r="G7149" s="62">
        <v>190</v>
      </c>
      <c r="H7149" s="62">
        <v>0.66</v>
      </c>
      <c r="I7149" s="62">
        <v>26.92</v>
      </c>
      <c r="J7149" s="62">
        <v>600.78</v>
      </c>
      <c r="K7149" s="62">
        <v>876.82</v>
      </c>
      <c r="L7149" s="62">
        <v>1371</v>
      </c>
      <c r="M7149" s="62">
        <v>4.76</v>
      </c>
      <c r="N7149" s="62">
        <v>36.53</v>
      </c>
      <c r="O7149" s="62">
        <v>10573.82</v>
      </c>
      <c r="P7149" s="63"/>
      <c r="Q7149" s="63"/>
      <c r="R7149" s="63"/>
      <c r="S7149" s="63"/>
      <c r="T7149" s="63"/>
      <c r="U7149" s="63"/>
      <c r="V7149" s="63"/>
      <c r="W7149" s="63"/>
      <c r="X7149" s="63"/>
      <c r="Y7149" s="63"/>
      <c r="Z7149" s="62">
        <v>0</v>
      </c>
      <c r="AA7149" s="62">
        <v>20798</v>
      </c>
      <c r="AB7149" s="62">
        <v>72.22</v>
      </c>
      <c r="AC7149" s="62">
        <v>0</v>
      </c>
    </row>
    <row r="7150" spans="1:29" ht="30" x14ac:dyDescent="0.25">
      <c r="A7150" s="61" t="s">
        <v>122</v>
      </c>
      <c r="B7150" s="61" t="s">
        <v>123</v>
      </c>
      <c r="C7150" s="62">
        <v>2017</v>
      </c>
      <c r="D7150" s="61" t="s">
        <v>226</v>
      </c>
      <c r="E7150" s="62">
        <v>64</v>
      </c>
      <c r="F7150" s="62">
        <v>249769</v>
      </c>
      <c r="G7150" s="62">
        <v>35658</v>
      </c>
      <c r="H7150" s="62">
        <v>46.43</v>
      </c>
      <c r="I7150" s="62">
        <v>3902.64</v>
      </c>
      <c r="J7150" s="62">
        <v>232285.17</v>
      </c>
      <c r="K7150" s="62">
        <v>22300</v>
      </c>
      <c r="L7150" s="62">
        <v>23529</v>
      </c>
      <c r="M7150" s="62">
        <v>30.64</v>
      </c>
      <c r="N7150" s="62">
        <v>348.44</v>
      </c>
      <c r="O7150" s="62">
        <v>268922.39</v>
      </c>
      <c r="P7150" s="63"/>
      <c r="Q7150" s="63"/>
      <c r="R7150" s="63"/>
      <c r="S7150" s="63"/>
      <c r="T7150" s="63"/>
      <c r="U7150" s="63"/>
      <c r="V7150" s="63"/>
      <c r="W7150" s="63"/>
      <c r="X7150" s="63"/>
      <c r="Y7150" s="63"/>
      <c r="Z7150" s="62">
        <v>1744.54</v>
      </c>
      <c r="AA7150" s="62">
        <v>26101</v>
      </c>
      <c r="AB7150" s="62">
        <v>33.99</v>
      </c>
      <c r="AC7150" s="62">
        <v>27.26</v>
      </c>
    </row>
    <row r="7151" spans="1:29" x14ac:dyDescent="0.25">
      <c r="A7151" s="61" t="s">
        <v>428</v>
      </c>
      <c r="B7151" s="61" t="s">
        <v>429</v>
      </c>
      <c r="C7151" s="62">
        <v>2005</v>
      </c>
      <c r="D7151" s="61" t="s">
        <v>78</v>
      </c>
      <c r="E7151" s="62">
        <v>48</v>
      </c>
      <c r="F7151" s="62">
        <v>465300</v>
      </c>
      <c r="G7151" s="62">
        <v>60126</v>
      </c>
      <c r="H7151" s="62">
        <v>104.39</v>
      </c>
      <c r="I7151" s="62">
        <v>9693.75</v>
      </c>
      <c r="J7151" s="62">
        <v>432729</v>
      </c>
      <c r="K7151" s="62">
        <v>0</v>
      </c>
      <c r="L7151" s="63"/>
      <c r="M7151" s="63"/>
      <c r="N7151" s="63"/>
      <c r="O7151" s="63"/>
      <c r="P7151" s="63"/>
      <c r="Q7151" s="63"/>
      <c r="R7151" s="63"/>
      <c r="S7151" s="63"/>
      <c r="T7151" s="63"/>
      <c r="U7151" s="63"/>
      <c r="V7151" s="63"/>
      <c r="W7151" s="63"/>
      <c r="X7151" s="63"/>
      <c r="Y7151" s="63"/>
      <c r="Z7151" s="62">
        <v>858.23</v>
      </c>
      <c r="AA7151" s="62">
        <v>6012</v>
      </c>
      <c r="AB7151" s="62">
        <v>10.44</v>
      </c>
      <c r="AC7151" s="62">
        <v>17.88</v>
      </c>
    </row>
    <row r="7152" spans="1:29" x14ac:dyDescent="0.25">
      <c r="A7152" s="61" t="s">
        <v>321</v>
      </c>
      <c r="B7152" s="61" t="s">
        <v>322</v>
      </c>
      <c r="C7152" s="62">
        <v>2006</v>
      </c>
      <c r="D7152" s="61" t="s">
        <v>323</v>
      </c>
      <c r="E7152" s="62">
        <v>62</v>
      </c>
      <c r="F7152" s="62">
        <v>345096</v>
      </c>
      <c r="G7152" s="62">
        <v>44142</v>
      </c>
      <c r="H7152" s="62">
        <v>59.33</v>
      </c>
      <c r="I7152" s="62">
        <v>5566.06</v>
      </c>
      <c r="J7152" s="62">
        <v>320939.28000000003</v>
      </c>
      <c r="K7152" s="62">
        <v>0</v>
      </c>
      <c r="L7152" s="63"/>
      <c r="M7152" s="63"/>
      <c r="N7152" s="63"/>
      <c r="O7152" s="63"/>
      <c r="P7152" s="63"/>
      <c r="Q7152" s="63"/>
      <c r="R7152" s="63"/>
      <c r="S7152" s="63"/>
      <c r="T7152" s="63"/>
      <c r="U7152" s="62">
        <v>14207</v>
      </c>
      <c r="V7152" s="62">
        <v>28588</v>
      </c>
      <c r="W7152" s="62">
        <v>38.42</v>
      </c>
      <c r="X7152" s="62">
        <v>229</v>
      </c>
      <c r="Y7152" s="62">
        <v>318009.49</v>
      </c>
      <c r="Z7152" s="62">
        <v>722.05</v>
      </c>
      <c r="AA7152" s="62">
        <v>1660</v>
      </c>
      <c r="AB7152" s="62">
        <v>2.23</v>
      </c>
      <c r="AC7152" s="62">
        <v>11.65</v>
      </c>
    </row>
    <row r="7153" spans="1:29" x14ac:dyDescent="0.25">
      <c r="A7153" s="61" t="s">
        <v>484</v>
      </c>
      <c r="B7153" s="61" t="s">
        <v>485</v>
      </c>
      <c r="C7153" s="62">
        <v>2009</v>
      </c>
      <c r="D7153" s="61" t="s">
        <v>78</v>
      </c>
      <c r="E7153" s="62">
        <v>40</v>
      </c>
      <c r="F7153" s="62">
        <v>397720</v>
      </c>
      <c r="G7153" s="62">
        <v>52956</v>
      </c>
      <c r="H7153" s="62">
        <v>110.33</v>
      </c>
      <c r="I7153" s="62">
        <v>9943</v>
      </c>
      <c r="J7153" s="62">
        <v>369879.6</v>
      </c>
      <c r="K7153" s="62">
        <v>0</v>
      </c>
      <c r="L7153" s="63"/>
      <c r="M7153" s="63"/>
      <c r="N7153" s="63"/>
      <c r="O7153" s="63"/>
      <c r="P7153" s="63"/>
      <c r="Q7153" s="63"/>
      <c r="R7153" s="63"/>
      <c r="S7153" s="63"/>
      <c r="T7153" s="63"/>
      <c r="U7153" s="63"/>
      <c r="V7153" s="63"/>
      <c r="W7153" s="63"/>
      <c r="X7153" s="63"/>
      <c r="Y7153" s="63"/>
      <c r="Z7153" s="62">
        <v>0</v>
      </c>
      <c r="AA7153" s="63"/>
      <c r="AB7153" s="63"/>
      <c r="AC7153" s="62">
        <v>0</v>
      </c>
    </row>
    <row r="7154" spans="1:29" ht="30" x14ac:dyDescent="0.25">
      <c r="A7154" s="61" t="s">
        <v>122</v>
      </c>
      <c r="B7154" s="61" t="s">
        <v>123</v>
      </c>
      <c r="C7154" s="62">
        <v>2006</v>
      </c>
      <c r="D7154" s="61" t="s">
        <v>86</v>
      </c>
      <c r="E7154" s="62">
        <v>62</v>
      </c>
      <c r="F7154" s="62">
        <v>4963</v>
      </c>
      <c r="G7154" s="62">
        <v>841</v>
      </c>
      <c r="H7154" s="62">
        <v>1.1299999999999999</v>
      </c>
      <c r="I7154" s="62">
        <v>80.05</v>
      </c>
      <c r="J7154" s="62">
        <v>4615.59</v>
      </c>
      <c r="K7154" s="62">
        <v>911</v>
      </c>
      <c r="L7154" s="62">
        <v>1521</v>
      </c>
      <c r="M7154" s="62">
        <v>2.04</v>
      </c>
      <c r="N7154" s="62">
        <v>14.69</v>
      </c>
      <c r="O7154" s="62">
        <v>10986.02</v>
      </c>
      <c r="P7154" s="63"/>
      <c r="Q7154" s="63"/>
      <c r="R7154" s="63"/>
      <c r="S7154" s="63"/>
      <c r="T7154" s="63"/>
      <c r="U7154" s="63"/>
      <c r="V7154" s="63"/>
      <c r="W7154" s="63"/>
      <c r="X7154" s="63"/>
      <c r="Y7154" s="63"/>
      <c r="Z7154" s="62">
        <v>3915.53</v>
      </c>
      <c r="AA7154" s="62">
        <v>27835</v>
      </c>
      <c r="AB7154" s="62">
        <v>37.409999999999997</v>
      </c>
      <c r="AC7154" s="62">
        <v>63.15</v>
      </c>
    </row>
    <row r="7155" spans="1:29" x14ac:dyDescent="0.25">
      <c r="A7155" s="61" t="s">
        <v>107</v>
      </c>
      <c r="B7155" s="61" t="s">
        <v>108</v>
      </c>
      <c r="C7155" s="62">
        <v>2008</v>
      </c>
      <c r="D7155" s="61" t="s">
        <v>89</v>
      </c>
      <c r="E7155" s="62">
        <v>100</v>
      </c>
      <c r="F7155" s="62">
        <v>1000188</v>
      </c>
      <c r="G7155" s="62">
        <v>172237</v>
      </c>
      <c r="H7155" s="62">
        <v>143.53</v>
      </c>
      <c r="I7155" s="62">
        <v>10001.879999999999</v>
      </c>
      <c r="J7155" s="62">
        <v>930174.84</v>
      </c>
      <c r="K7155" s="62">
        <v>9513.09</v>
      </c>
      <c r="L7155" s="62">
        <v>15383</v>
      </c>
      <c r="M7155" s="62">
        <v>12.82</v>
      </c>
      <c r="N7155" s="62">
        <v>95.13</v>
      </c>
      <c r="O7155" s="62">
        <v>114721.26</v>
      </c>
      <c r="P7155" s="63"/>
      <c r="Q7155" s="63"/>
      <c r="R7155" s="63"/>
      <c r="S7155" s="63"/>
      <c r="T7155" s="63"/>
      <c r="U7155" s="63"/>
      <c r="V7155" s="63"/>
      <c r="W7155" s="63"/>
      <c r="X7155" s="63"/>
      <c r="Y7155" s="63"/>
      <c r="Z7155" s="62">
        <v>0</v>
      </c>
      <c r="AA7155" s="62">
        <v>25700</v>
      </c>
      <c r="AB7155" s="62">
        <v>21.42</v>
      </c>
      <c r="AC7155" s="62">
        <v>0</v>
      </c>
    </row>
    <row r="7156" spans="1:29" ht="30" x14ac:dyDescent="0.25">
      <c r="A7156" s="61" t="s">
        <v>498</v>
      </c>
      <c r="B7156" s="61" t="s">
        <v>499</v>
      </c>
      <c r="C7156" s="62">
        <v>2005</v>
      </c>
      <c r="D7156" s="61" t="s">
        <v>78</v>
      </c>
      <c r="E7156" s="62">
        <v>48</v>
      </c>
      <c r="F7156" s="62">
        <v>484850</v>
      </c>
      <c r="G7156" s="62">
        <v>97695</v>
      </c>
      <c r="H7156" s="62">
        <v>169.61</v>
      </c>
      <c r="I7156" s="62">
        <v>10101.040000000001</v>
      </c>
      <c r="J7156" s="62">
        <v>450910.5</v>
      </c>
      <c r="K7156" s="62">
        <v>0</v>
      </c>
      <c r="L7156" s="63"/>
      <c r="M7156" s="63"/>
      <c r="N7156" s="63"/>
      <c r="O7156" s="63"/>
      <c r="P7156" s="63"/>
      <c r="Q7156" s="63"/>
      <c r="R7156" s="63"/>
      <c r="S7156" s="63"/>
      <c r="T7156" s="63"/>
      <c r="U7156" s="63"/>
      <c r="V7156" s="63"/>
      <c r="W7156" s="63"/>
      <c r="X7156" s="63"/>
      <c r="Y7156" s="63"/>
      <c r="Z7156" s="62">
        <v>342.22</v>
      </c>
      <c r="AA7156" s="62">
        <v>2330</v>
      </c>
      <c r="AB7156" s="62">
        <v>4.05</v>
      </c>
      <c r="AC7156" s="62">
        <v>7.13</v>
      </c>
    </row>
    <row r="7157" spans="1:29" x14ac:dyDescent="0.25">
      <c r="A7157" s="61" t="s">
        <v>514</v>
      </c>
      <c r="B7157" s="61" t="s">
        <v>515</v>
      </c>
      <c r="C7157" s="62">
        <v>2003</v>
      </c>
      <c r="D7157" s="61" t="s">
        <v>78</v>
      </c>
      <c r="E7157" s="62">
        <v>40</v>
      </c>
      <c r="F7157" s="62">
        <v>558190</v>
      </c>
      <c r="G7157" s="62">
        <v>22083</v>
      </c>
      <c r="H7157" s="62">
        <v>46.01</v>
      </c>
      <c r="I7157" s="62">
        <v>13954.75</v>
      </c>
      <c r="J7157" s="62">
        <v>519116.7</v>
      </c>
      <c r="K7157" s="62">
        <v>0</v>
      </c>
      <c r="L7157" s="63"/>
      <c r="M7157" s="63"/>
      <c r="N7157" s="63"/>
      <c r="O7157" s="63"/>
      <c r="P7157" s="63"/>
      <c r="Q7157" s="63"/>
      <c r="R7157" s="63"/>
      <c r="S7157" s="63"/>
      <c r="T7157" s="63"/>
      <c r="U7157" s="63"/>
      <c r="V7157" s="63"/>
      <c r="W7157" s="63"/>
      <c r="X7157" s="63"/>
      <c r="Y7157" s="63"/>
      <c r="Z7157" s="62">
        <v>780372</v>
      </c>
      <c r="AA7157" s="62">
        <v>75198</v>
      </c>
      <c r="AB7157" s="62">
        <v>156.66</v>
      </c>
      <c r="AC7157" s="62">
        <v>19509.3</v>
      </c>
    </row>
    <row r="7158" spans="1:29" x14ac:dyDescent="0.25">
      <c r="A7158" s="61" t="s">
        <v>376</v>
      </c>
      <c r="B7158" s="61" t="s">
        <v>377</v>
      </c>
      <c r="C7158" s="62">
        <v>2014</v>
      </c>
      <c r="D7158" s="61" t="s">
        <v>72</v>
      </c>
      <c r="E7158" s="62">
        <v>40</v>
      </c>
      <c r="F7158" s="62">
        <v>141840</v>
      </c>
      <c r="G7158" s="62">
        <v>18815</v>
      </c>
      <c r="H7158" s="62">
        <v>39.200000000000003</v>
      </c>
      <c r="I7158" s="62">
        <v>3546</v>
      </c>
      <c r="J7158" s="62">
        <v>131911.20000000001</v>
      </c>
      <c r="K7158" s="62">
        <v>17650.82</v>
      </c>
      <c r="L7158" s="62">
        <v>19330</v>
      </c>
      <c r="M7158" s="62">
        <v>40.270000000000003</v>
      </c>
      <c r="N7158" s="62">
        <v>441.27</v>
      </c>
      <c r="O7158" s="62">
        <v>212856.59</v>
      </c>
      <c r="P7158" s="63"/>
      <c r="Q7158" s="63"/>
      <c r="R7158" s="63"/>
      <c r="S7158" s="63"/>
      <c r="T7158" s="63"/>
      <c r="U7158" s="63"/>
      <c r="V7158" s="63"/>
      <c r="W7158" s="63"/>
      <c r="X7158" s="63"/>
      <c r="Y7158" s="63"/>
      <c r="Z7158" s="62">
        <v>0</v>
      </c>
      <c r="AA7158" s="62">
        <v>329</v>
      </c>
      <c r="AB7158" s="62">
        <v>0.69</v>
      </c>
      <c r="AC7158" s="62">
        <v>0</v>
      </c>
    </row>
    <row r="7159" spans="1:29" x14ac:dyDescent="0.25">
      <c r="A7159" s="61" t="s">
        <v>70</v>
      </c>
      <c r="B7159" s="61" t="s">
        <v>71</v>
      </c>
      <c r="C7159" s="62">
        <v>2018</v>
      </c>
      <c r="D7159" s="61" t="s">
        <v>99</v>
      </c>
      <c r="E7159" s="62">
        <v>152</v>
      </c>
      <c r="F7159" s="63"/>
      <c r="G7159" s="63"/>
      <c r="H7159" s="63"/>
      <c r="I7159" s="63"/>
      <c r="J7159" s="63"/>
      <c r="K7159" s="62">
        <v>0</v>
      </c>
      <c r="L7159" s="63"/>
      <c r="M7159" s="63"/>
      <c r="N7159" s="63"/>
      <c r="O7159" s="63"/>
      <c r="P7159" s="63"/>
      <c r="Q7159" s="63"/>
      <c r="R7159" s="63"/>
      <c r="S7159" s="63"/>
      <c r="T7159" s="63"/>
      <c r="U7159" s="63"/>
      <c r="V7159" s="63"/>
      <c r="W7159" s="63"/>
      <c r="X7159" s="63"/>
      <c r="Y7159" s="63"/>
      <c r="Z7159" s="62">
        <v>0</v>
      </c>
      <c r="AA7159" s="63"/>
      <c r="AB7159" s="63"/>
      <c r="AC7159" s="62">
        <v>0</v>
      </c>
    </row>
    <row r="7160" spans="1:29" ht="30" x14ac:dyDescent="0.25">
      <c r="A7160" s="61" t="s">
        <v>393</v>
      </c>
      <c r="B7160" s="61" t="s">
        <v>394</v>
      </c>
      <c r="C7160" s="62">
        <v>2014</v>
      </c>
      <c r="D7160" s="61" t="s">
        <v>99</v>
      </c>
      <c r="E7160" s="62">
        <v>56</v>
      </c>
      <c r="F7160" s="62">
        <v>528640</v>
      </c>
      <c r="G7160" s="62">
        <v>76439</v>
      </c>
      <c r="H7160" s="62">
        <v>113.75</v>
      </c>
      <c r="I7160" s="62">
        <v>9440</v>
      </c>
      <c r="J7160" s="62">
        <v>491635.20000000001</v>
      </c>
      <c r="K7160" s="62">
        <v>0</v>
      </c>
      <c r="L7160" s="63"/>
      <c r="M7160" s="63"/>
      <c r="N7160" s="63"/>
      <c r="O7160" s="63"/>
      <c r="P7160" s="63"/>
      <c r="Q7160" s="63"/>
      <c r="R7160" s="63"/>
      <c r="S7160" s="63"/>
      <c r="T7160" s="63"/>
      <c r="U7160" s="63"/>
      <c r="V7160" s="63"/>
      <c r="W7160" s="63"/>
      <c r="X7160" s="63"/>
      <c r="Y7160" s="63"/>
      <c r="Z7160" s="62">
        <v>2817.33</v>
      </c>
      <c r="AA7160" s="62">
        <v>27193</v>
      </c>
      <c r="AB7160" s="62">
        <v>40.47</v>
      </c>
      <c r="AC7160" s="62">
        <v>50.31</v>
      </c>
    </row>
    <row r="7161" spans="1:29" x14ac:dyDescent="0.25">
      <c r="A7161" s="61" t="s">
        <v>354</v>
      </c>
      <c r="B7161" s="61" t="s">
        <v>355</v>
      </c>
      <c r="C7161" s="62">
        <v>2005</v>
      </c>
      <c r="D7161" s="61" t="s">
        <v>72</v>
      </c>
      <c r="E7161" s="62">
        <v>28</v>
      </c>
      <c r="F7161" s="62">
        <v>85772</v>
      </c>
      <c r="G7161" s="62">
        <v>10508</v>
      </c>
      <c r="H7161" s="62">
        <v>31.27</v>
      </c>
      <c r="I7161" s="62">
        <v>3063.29</v>
      </c>
      <c r="J7161" s="62">
        <v>79767.960000000006</v>
      </c>
      <c r="K7161" s="62">
        <v>7160.04</v>
      </c>
      <c r="L7161" s="62">
        <v>11884</v>
      </c>
      <c r="M7161" s="62">
        <v>35.369999999999997</v>
      </c>
      <c r="N7161" s="62">
        <v>255.72</v>
      </c>
      <c r="O7161" s="62">
        <v>86345.06</v>
      </c>
      <c r="P7161" s="63"/>
      <c r="Q7161" s="63"/>
      <c r="R7161" s="63"/>
      <c r="S7161" s="63"/>
      <c r="T7161" s="63"/>
      <c r="U7161" s="63"/>
      <c r="V7161" s="63"/>
      <c r="W7161" s="63"/>
      <c r="X7161" s="63"/>
      <c r="Y7161" s="63"/>
      <c r="Z7161" s="62">
        <v>92904</v>
      </c>
      <c r="AA7161" s="62">
        <v>1664</v>
      </c>
      <c r="AB7161" s="62">
        <v>4.95</v>
      </c>
      <c r="AC7161" s="62">
        <v>3318</v>
      </c>
    </row>
    <row r="7162" spans="1:29" x14ac:dyDescent="0.25">
      <c r="A7162" s="61" t="s">
        <v>235</v>
      </c>
      <c r="B7162" s="61" t="s">
        <v>236</v>
      </c>
      <c r="C7162" s="62">
        <v>2016</v>
      </c>
      <c r="D7162" s="61" t="s">
        <v>175</v>
      </c>
      <c r="E7162" s="62">
        <v>8</v>
      </c>
      <c r="F7162" s="63"/>
      <c r="G7162" s="63"/>
      <c r="H7162" s="63"/>
      <c r="I7162" s="63"/>
      <c r="J7162" s="63"/>
      <c r="K7162" s="62">
        <v>0</v>
      </c>
      <c r="L7162" s="63"/>
      <c r="M7162" s="63"/>
      <c r="N7162" s="63"/>
      <c r="O7162" s="63"/>
      <c r="P7162" s="63"/>
      <c r="Q7162" s="63"/>
      <c r="R7162" s="63"/>
      <c r="S7162" s="63"/>
      <c r="T7162" s="63"/>
      <c r="U7162" s="63"/>
      <c r="V7162" s="63"/>
      <c r="W7162" s="63"/>
      <c r="X7162" s="63"/>
      <c r="Y7162" s="63"/>
      <c r="Z7162" s="62">
        <v>11000</v>
      </c>
      <c r="AA7162" s="62">
        <v>629</v>
      </c>
      <c r="AB7162" s="62">
        <v>6.55</v>
      </c>
      <c r="AC7162" s="62">
        <v>1375</v>
      </c>
    </row>
    <row r="7163" spans="1:29" ht="30" x14ac:dyDescent="0.25">
      <c r="A7163" s="61" t="s">
        <v>188</v>
      </c>
      <c r="B7163" s="61" t="s">
        <v>189</v>
      </c>
      <c r="C7163" s="62">
        <v>2017</v>
      </c>
      <c r="D7163" s="61" t="s">
        <v>511</v>
      </c>
      <c r="E7163" s="62">
        <v>10</v>
      </c>
      <c r="F7163" s="63"/>
      <c r="G7163" s="63"/>
      <c r="H7163" s="63"/>
      <c r="I7163" s="63"/>
      <c r="J7163" s="63"/>
      <c r="K7163" s="62">
        <v>0</v>
      </c>
      <c r="L7163" s="63"/>
      <c r="M7163" s="63"/>
      <c r="N7163" s="63"/>
      <c r="O7163" s="63"/>
      <c r="P7163" s="63"/>
      <c r="Q7163" s="63"/>
      <c r="R7163" s="63"/>
      <c r="S7163" s="63"/>
      <c r="T7163" s="63"/>
      <c r="U7163" s="63"/>
      <c r="V7163" s="63"/>
      <c r="W7163" s="63"/>
      <c r="X7163" s="63"/>
      <c r="Y7163" s="63"/>
      <c r="Z7163" s="62">
        <v>0</v>
      </c>
      <c r="AA7163" s="63"/>
      <c r="AB7163" s="63"/>
      <c r="AC7163" s="62">
        <v>0</v>
      </c>
    </row>
    <row r="7164" spans="1:29" x14ac:dyDescent="0.25">
      <c r="A7164" s="61" t="s">
        <v>163</v>
      </c>
      <c r="B7164" s="61" t="s">
        <v>164</v>
      </c>
      <c r="C7164" s="62">
        <v>2014</v>
      </c>
      <c r="D7164" s="61" t="s">
        <v>86</v>
      </c>
      <c r="E7164" s="62">
        <v>32</v>
      </c>
      <c r="F7164" s="62">
        <v>15264</v>
      </c>
      <c r="G7164" s="62">
        <v>2362</v>
      </c>
      <c r="H7164" s="62">
        <v>6.15</v>
      </c>
      <c r="I7164" s="62">
        <v>477</v>
      </c>
      <c r="J7164" s="62">
        <v>14195.52</v>
      </c>
      <c r="K7164" s="62">
        <v>35384.089999999997</v>
      </c>
      <c r="L7164" s="62">
        <v>24095</v>
      </c>
      <c r="M7164" s="62">
        <v>62.75</v>
      </c>
      <c r="N7164" s="62">
        <v>1105.75</v>
      </c>
      <c r="O7164" s="62">
        <v>426707.39</v>
      </c>
      <c r="P7164" s="63"/>
      <c r="Q7164" s="63"/>
      <c r="R7164" s="63"/>
      <c r="S7164" s="63"/>
      <c r="T7164" s="63"/>
      <c r="U7164" s="63"/>
      <c r="V7164" s="63"/>
      <c r="W7164" s="63"/>
      <c r="X7164" s="63"/>
      <c r="Y7164" s="63"/>
      <c r="Z7164" s="62">
        <v>456230</v>
      </c>
      <c r="AA7164" s="62">
        <v>37670</v>
      </c>
      <c r="AB7164" s="62">
        <v>98.1</v>
      </c>
      <c r="AC7164" s="62">
        <v>14257.19</v>
      </c>
    </row>
    <row r="7165" spans="1:29" x14ac:dyDescent="0.25">
      <c r="A7165" s="61" t="s">
        <v>432</v>
      </c>
      <c r="B7165" s="61" t="s">
        <v>433</v>
      </c>
      <c r="C7165" s="62">
        <v>2007</v>
      </c>
      <c r="D7165" s="61" t="s">
        <v>78</v>
      </c>
      <c r="E7165" s="62">
        <v>48</v>
      </c>
      <c r="F7165" s="62">
        <v>198640</v>
      </c>
      <c r="G7165" s="62">
        <v>22861</v>
      </c>
      <c r="H7165" s="62">
        <v>39.69</v>
      </c>
      <c r="I7165" s="62">
        <v>4138.33</v>
      </c>
      <c r="J7165" s="62">
        <v>184735.2</v>
      </c>
      <c r="K7165" s="62">
        <v>15608.48</v>
      </c>
      <c r="L7165" s="62">
        <v>30294</v>
      </c>
      <c r="M7165" s="62">
        <v>52.59</v>
      </c>
      <c r="N7165" s="62">
        <v>325.18</v>
      </c>
      <c r="O7165" s="62">
        <v>188227.33</v>
      </c>
      <c r="P7165" s="63"/>
      <c r="Q7165" s="63"/>
      <c r="R7165" s="63"/>
      <c r="S7165" s="63"/>
      <c r="T7165" s="63"/>
      <c r="U7165" s="63"/>
      <c r="V7165" s="63"/>
      <c r="W7165" s="63"/>
      <c r="X7165" s="63"/>
      <c r="Y7165" s="63"/>
      <c r="Z7165" s="62">
        <v>272540</v>
      </c>
      <c r="AA7165" s="62">
        <v>9769</v>
      </c>
      <c r="AB7165" s="62">
        <v>16.96</v>
      </c>
      <c r="AC7165" s="62">
        <v>5677.92</v>
      </c>
    </row>
    <row r="7166" spans="1:29" ht="30" x14ac:dyDescent="0.25">
      <c r="A7166" s="61" t="s">
        <v>520</v>
      </c>
      <c r="B7166" s="61" t="s">
        <v>521</v>
      </c>
      <c r="C7166" s="62">
        <v>2008</v>
      </c>
      <c r="D7166" s="61" t="s">
        <v>78</v>
      </c>
      <c r="E7166" s="62">
        <v>54</v>
      </c>
      <c r="F7166" s="62">
        <v>366329</v>
      </c>
      <c r="G7166" s="62">
        <v>63469</v>
      </c>
      <c r="H7166" s="62">
        <v>97.95</v>
      </c>
      <c r="I7166" s="62">
        <v>6783.87</v>
      </c>
      <c r="J7166" s="62">
        <v>340685.97</v>
      </c>
      <c r="K7166" s="62">
        <v>2868.09</v>
      </c>
      <c r="L7166" s="62">
        <v>4498</v>
      </c>
      <c r="M7166" s="62">
        <v>6.94</v>
      </c>
      <c r="N7166" s="63"/>
      <c r="O7166" s="63"/>
      <c r="P7166" s="63"/>
      <c r="Q7166" s="63"/>
      <c r="R7166" s="63"/>
      <c r="S7166" s="63"/>
      <c r="T7166" s="63"/>
      <c r="U7166" s="63"/>
      <c r="V7166" s="63"/>
      <c r="W7166" s="63"/>
      <c r="X7166" s="63"/>
      <c r="Y7166" s="63"/>
      <c r="Z7166" s="62">
        <v>153032</v>
      </c>
      <c r="AA7166" s="62">
        <v>10139</v>
      </c>
      <c r="AB7166" s="62">
        <v>15.65</v>
      </c>
      <c r="AC7166" s="62">
        <v>2833.93</v>
      </c>
    </row>
    <row r="7167" spans="1:29" x14ac:dyDescent="0.25">
      <c r="A7167" s="61" t="s">
        <v>285</v>
      </c>
      <c r="B7167" s="61" t="s">
        <v>286</v>
      </c>
      <c r="C7167" s="62">
        <v>2012</v>
      </c>
      <c r="D7167" s="61" t="s">
        <v>78</v>
      </c>
      <c r="E7167" s="62">
        <v>64</v>
      </c>
      <c r="F7167" s="62">
        <v>299680</v>
      </c>
      <c r="G7167" s="62">
        <v>26282</v>
      </c>
      <c r="H7167" s="62">
        <v>34.22</v>
      </c>
      <c r="I7167" s="62">
        <v>4682.5</v>
      </c>
      <c r="J7167" s="62">
        <v>278702.40000000002</v>
      </c>
      <c r="K7167" s="62">
        <v>16210</v>
      </c>
      <c r="L7167" s="62">
        <v>36695</v>
      </c>
      <c r="M7167" s="62">
        <v>47.78</v>
      </c>
      <c r="N7167" s="62">
        <v>253.28</v>
      </c>
      <c r="O7167" s="62">
        <v>195481.25</v>
      </c>
      <c r="P7167" s="63"/>
      <c r="Q7167" s="63"/>
      <c r="R7167" s="63"/>
      <c r="S7167" s="63"/>
      <c r="T7167" s="63"/>
      <c r="U7167" s="63"/>
      <c r="V7167" s="63"/>
      <c r="W7167" s="63"/>
      <c r="X7167" s="63"/>
      <c r="Y7167" s="63"/>
      <c r="Z7167" s="62">
        <v>766600</v>
      </c>
      <c r="AA7167" s="62">
        <v>29327</v>
      </c>
      <c r="AB7167" s="62">
        <v>38.19</v>
      </c>
      <c r="AC7167" s="62">
        <v>11978.13</v>
      </c>
    </row>
    <row r="7168" spans="1:29" ht="30" x14ac:dyDescent="0.25">
      <c r="A7168" s="61" t="s">
        <v>528</v>
      </c>
      <c r="B7168" s="61" t="s">
        <v>529</v>
      </c>
      <c r="C7168" s="62">
        <v>2006</v>
      </c>
      <c r="D7168" s="61" t="s">
        <v>75</v>
      </c>
      <c r="E7168" s="62">
        <v>15</v>
      </c>
      <c r="F7168" s="62">
        <v>8517</v>
      </c>
      <c r="G7168" s="62">
        <v>1779</v>
      </c>
      <c r="H7168" s="62">
        <v>9.8800000000000008</v>
      </c>
      <c r="I7168" s="62">
        <v>567.79999999999995</v>
      </c>
      <c r="J7168" s="62">
        <v>7920.81</v>
      </c>
      <c r="K7168" s="62">
        <v>0</v>
      </c>
      <c r="L7168" s="63"/>
      <c r="M7168" s="63"/>
      <c r="N7168" s="63"/>
      <c r="O7168" s="63"/>
      <c r="P7168" s="63"/>
      <c r="Q7168" s="63"/>
      <c r="R7168" s="63"/>
      <c r="S7168" s="63"/>
      <c r="T7168" s="63"/>
      <c r="U7168" s="63"/>
      <c r="V7168" s="63"/>
      <c r="W7168" s="63"/>
      <c r="X7168" s="63"/>
      <c r="Y7168" s="63"/>
      <c r="Z7168" s="62">
        <v>1902.28</v>
      </c>
      <c r="AA7168" s="62">
        <v>6289</v>
      </c>
      <c r="AB7168" s="62">
        <v>34.94</v>
      </c>
      <c r="AC7168" s="62">
        <v>126.82</v>
      </c>
    </row>
    <row r="7169" spans="1:29" x14ac:dyDescent="0.25">
      <c r="A7169" s="61" t="s">
        <v>128</v>
      </c>
      <c r="B7169" s="61" t="s">
        <v>129</v>
      </c>
      <c r="C7169" s="62">
        <v>2014</v>
      </c>
      <c r="D7169" s="61" t="s">
        <v>86</v>
      </c>
      <c r="E7169" s="62">
        <v>36</v>
      </c>
      <c r="F7169" s="62">
        <v>254026</v>
      </c>
      <c r="G7169" s="62">
        <v>42492</v>
      </c>
      <c r="H7169" s="62">
        <v>98.36</v>
      </c>
      <c r="I7169" s="62">
        <v>7056.28</v>
      </c>
      <c r="J7169" s="62">
        <v>236244.18</v>
      </c>
      <c r="K7169" s="62">
        <v>36566.44</v>
      </c>
      <c r="L7169" s="62">
        <v>29277</v>
      </c>
      <c r="M7169" s="62">
        <v>67.77</v>
      </c>
      <c r="N7169" s="62">
        <v>1015.73</v>
      </c>
      <c r="O7169" s="62">
        <v>440965.67</v>
      </c>
      <c r="P7169" s="63"/>
      <c r="Q7169" s="63"/>
      <c r="R7169" s="63"/>
      <c r="S7169" s="63"/>
      <c r="T7169" s="63"/>
      <c r="U7169" s="63"/>
      <c r="V7169" s="63"/>
      <c r="W7169" s="63"/>
      <c r="X7169" s="63"/>
      <c r="Y7169" s="63"/>
      <c r="Z7169" s="62">
        <v>2832</v>
      </c>
      <c r="AA7169" s="62">
        <v>18719</v>
      </c>
      <c r="AB7169" s="62">
        <v>43.33</v>
      </c>
      <c r="AC7169" s="62">
        <v>78.67</v>
      </c>
    </row>
    <row r="7170" spans="1:29" x14ac:dyDescent="0.25">
      <c r="A7170" s="61" t="s">
        <v>235</v>
      </c>
      <c r="B7170" s="61" t="s">
        <v>236</v>
      </c>
      <c r="C7170" s="62">
        <v>2011</v>
      </c>
      <c r="D7170" s="61" t="s">
        <v>83</v>
      </c>
      <c r="E7170" s="62">
        <v>1</v>
      </c>
      <c r="F7170" s="63"/>
      <c r="G7170" s="63"/>
      <c r="H7170" s="63"/>
      <c r="I7170" s="63"/>
      <c r="J7170" s="63"/>
      <c r="K7170" s="62">
        <v>0</v>
      </c>
      <c r="L7170" s="63"/>
      <c r="M7170" s="63"/>
      <c r="N7170" s="63"/>
      <c r="O7170" s="63"/>
      <c r="P7170" s="63"/>
      <c r="Q7170" s="63"/>
      <c r="R7170" s="63"/>
      <c r="S7170" s="63"/>
      <c r="T7170" s="63"/>
      <c r="U7170" s="62">
        <v>1154</v>
      </c>
      <c r="V7170" s="62">
        <v>3562</v>
      </c>
      <c r="W7170" s="62">
        <v>296.83</v>
      </c>
      <c r="X7170" s="62">
        <v>1154</v>
      </c>
      <c r="Y7170" s="62">
        <v>25831.14</v>
      </c>
      <c r="Z7170" s="62">
        <v>8800</v>
      </c>
      <c r="AA7170" s="62">
        <v>298</v>
      </c>
      <c r="AB7170" s="62">
        <v>24.83</v>
      </c>
      <c r="AC7170" s="62">
        <v>8800</v>
      </c>
    </row>
    <row r="7171" spans="1:29" ht="30" x14ac:dyDescent="0.25">
      <c r="A7171" s="61" t="s">
        <v>138</v>
      </c>
      <c r="B7171" s="61" t="s">
        <v>139</v>
      </c>
      <c r="C7171" s="62">
        <v>2013</v>
      </c>
      <c r="D7171" s="61" t="s">
        <v>78</v>
      </c>
      <c r="E7171" s="62">
        <v>40</v>
      </c>
      <c r="F7171" s="62">
        <v>95200</v>
      </c>
      <c r="G7171" s="62">
        <v>15568</v>
      </c>
      <c r="H7171" s="62">
        <v>32.43</v>
      </c>
      <c r="I7171" s="62">
        <v>2380</v>
      </c>
      <c r="J7171" s="62">
        <v>88536</v>
      </c>
      <c r="K7171" s="62">
        <v>33022.31</v>
      </c>
      <c r="L7171" s="62">
        <v>44109</v>
      </c>
      <c r="M7171" s="62">
        <v>91.89</v>
      </c>
      <c r="N7171" s="62">
        <v>825.56</v>
      </c>
      <c r="O7171" s="62">
        <v>398225.91999999998</v>
      </c>
      <c r="P7171" s="63"/>
      <c r="Q7171" s="63"/>
      <c r="R7171" s="63"/>
      <c r="S7171" s="63"/>
      <c r="T7171" s="63"/>
      <c r="U7171" s="63"/>
      <c r="V7171" s="63"/>
      <c r="W7171" s="63"/>
      <c r="X7171" s="63"/>
      <c r="Y7171" s="63"/>
      <c r="Z7171" s="62">
        <v>143062</v>
      </c>
      <c r="AA7171" s="62">
        <v>9865</v>
      </c>
      <c r="AB7171" s="62">
        <v>20.55</v>
      </c>
      <c r="AC7171" s="62">
        <v>3576.55</v>
      </c>
    </row>
    <row r="7172" spans="1:29" x14ac:dyDescent="0.25">
      <c r="A7172" s="61" t="s">
        <v>409</v>
      </c>
      <c r="B7172" s="61" t="s">
        <v>410</v>
      </c>
      <c r="C7172" s="62">
        <v>2004</v>
      </c>
      <c r="D7172" s="61" t="s">
        <v>78</v>
      </c>
      <c r="E7172" s="62">
        <v>40</v>
      </c>
      <c r="F7172" s="62">
        <v>363240</v>
      </c>
      <c r="G7172" s="62">
        <v>35384</v>
      </c>
      <c r="H7172" s="62">
        <v>73.72</v>
      </c>
      <c r="I7172" s="62">
        <v>9081</v>
      </c>
      <c r="J7172" s="62">
        <v>337813.2</v>
      </c>
      <c r="K7172" s="62">
        <v>0</v>
      </c>
      <c r="L7172" s="63"/>
      <c r="M7172" s="63"/>
      <c r="N7172" s="63"/>
      <c r="O7172" s="63"/>
      <c r="P7172" s="63"/>
      <c r="Q7172" s="63"/>
      <c r="R7172" s="63"/>
      <c r="S7172" s="63"/>
      <c r="T7172" s="63"/>
      <c r="U7172" s="63"/>
      <c r="V7172" s="63"/>
      <c r="W7172" s="63"/>
      <c r="X7172" s="63"/>
      <c r="Y7172" s="63"/>
      <c r="Z7172" s="62">
        <v>1876.37</v>
      </c>
      <c r="AA7172" s="62">
        <v>6822</v>
      </c>
      <c r="AB7172" s="62">
        <v>14.21</v>
      </c>
      <c r="AC7172" s="62">
        <v>46.91</v>
      </c>
    </row>
    <row r="7173" spans="1:29" ht="45" x14ac:dyDescent="0.25">
      <c r="A7173" s="61" t="s">
        <v>109</v>
      </c>
      <c r="B7173" s="61" t="s">
        <v>110</v>
      </c>
      <c r="C7173" s="62">
        <v>2014</v>
      </c>
      <c r="D7173" s="61" t="s">
        <v>94</v>
      </c>
      <c r="E7173" s="62">
        <v>4</v>
      </c>
      <c r="F7173" s="63"/>
      <c r="G7173" s="63"/>
      <c r="H7173" s="63"/>
      <c r="I7173" s="63"/>
      <c r="J7173" s="63"/>
      <c r="K7173" s="62">
        <v>0</v>
      </c>
      <c r="L7173" s="62">
        <v>3789</v>
      </c>
      <c r="M7173" s="62">
        <v>78.94</v>
      </c>
      <c r="N7173" s="63"/>
      <c r="O7173" s="63"/>
      <c r="P7173" s="62">
        <v>453</v>
      </c>
      <c r="Q7173" s="62">
        <v>872</v>
      </c>
      <c r="R7173" s="62">
        <v>18.170000000000002</v>
      </c>
      <c r="S7173" s="62">
        <v>113</v>
      </c>
      <c r="T7173" s="62">
        <v>5739.06</v>
      </c>
      <c r="U7173" s="62">
        <v>1740</v>
      </c>
      <c r="V7173" s="62">
        <v>5594</v>
      </c>
      <c r="W7173" s="62">
        <v>116.54</v>
      </c>
      <c r="X7173" s="62">
        <v>435</v>
      </c>
      <c r="Y7173" s="62">
        <v>38948.160000000003</v>
      </c>
      <c r="Z7173" s="62">
        <v>16915</v>
      </c>
      <c r="AA7173" s="62">
        <v>1229</v>
      </c>
      <c r="AB7173" s="62">
        <v>25.6</v>
      </c>
      <c r="AC7173" s="62">
        <v>4228.75</v>
      </c>
    </row>
    <row r="7174" spans="1:29" ht="30" x14ac:dyDescent="0.25">
      <c r="A7174" s="61" t="s">
        <v>378</v>
      </c>
      <c r="B7174" s="61" t="s">
        <v>379</v>
      </c>
      <c r="C7174" s="62">
        <v>2005</v>
      </c>
      <c r="D7174" s="61" t="s">
        <v>75</v>
      </c>
      <c r="E7174" s="62">
        <v>8</v>
      </c>
      <c r="F7174" s="62">
        <v>0</v>
      </c>
      <c r="G7174" s="62">
        <v>0</v>
      </c>
      <c r="H7174" s="62">
        <v>0</v>
      </c>
      <c r="I7174" s="62">
        <v>0</v>
      </c>
      <c r="J7174" s="62">
        <v>0</v>
      </c>
      <c r="K7174" s="62">
        <v>0</v>
      </c>
      <c r="L7174" s="62">
        <v>0</v>
      </c>
      <c r="M7174" s="62">
        <v>0</v>
      </c>
      <c r="N7174" s="63"/>
      <c r="O7174" s="63"/>
      <c r="P7174" s="62">
        <v>0</v>
      </c>
      <c r="Q7174" s="62">
        <v>0</v>
      </c>
      <c r="R7174" s="62">
        <v>0</v>
      </c>
      <c r="S7174" s="62">
        <v>0</v>
      </c>
      <c r="T7174" s="62">
        <v>0</v>
      </c>
      <c r="U7174" s="62">
        <v>0</v>
      </c>
      <c r="V7174" s="62">
        <v>0</v>
      </c>
      <c r="W7174" s="62">
        <v>0</v>
      </c>
      <c r="X7174" s="62">
        <v>0</v>
      </c>
      <c r="Y7174" s="62">
        <v>0</v>
      </c>
      <c r="Z7174" s="62">
        <v>25451</v>
      </c>
      <c r="AA7174" s="62">
        <v>975</v>
      </c>
      <c r="AB7174" s="62">
        <v>10.16</v>
      </c>
      <c r="AC7174" s="62">
        <v>3181.38</v>
      </c>
    </row>
    <row r="7175" spans="1:29" x14ac:dyDescent="0.25">
      <c r="A7175" s="61" t="s">
        <v>321</v>
      </c>
      <c r="B7175" s="61" t="s">
        <v>322</v>
      </c>
      <c r="C7175" s="62">
        <v>2013</v>
      </c>
      <c r="D7175" s="61" t="s">
        <v>323</v>
      </c>
      <c r="E7175" s="62">
        <v>62</v>
      </c>
      <c r="F7175" s="62">
        <v>236800</v>
      </c>
      <c r="G7175" s="62">
        <v>33798</v>
      </c>
      <c r="H7175" s="62">
        <v>45.43</v>
      </c>
      <c r="I7175" s="62">
        <v>3819.35</v>
      </c>
      <c r="J7175" s="62">
        <v>220224</v>
      </c>
      <c r="K7175" s="62">
        <v>14136.76</v>
      </c>
      <c r="L7175" s="62">
        <v>17995</v>
      </c>
      <c r="M7175" s="62">
        <v>24.19</v>
      </c>
      <c r="N7175" s="63"/>
      <c r="O7175" s="63"/>
      <c r="P7175" s="63"/>
      <c r="Q7175" s="63"/>
      <c r="R7175" s="63"/>
      <c r="S7175" s="63"/>
      <c r="T7175" s="63"/>
      <c r="U7175" s="63"/>
      <c r="V7175" s="63"/>
      <c r="W7175" s="63"/>
      <c r="X7175" s="63"/>
      <c r="Y7175" s="63"/>
      <c r="Z7175" s="62">
        <v>0</v>
      </c>
      <c r="AA7175" s="62">
        <v>360</v>
      </c>
      <c r="AB7175" s="62">
        <v>0.48</v>
      </c>
      <c r="AC7175" s="62">
        <v>0</v>
      </c>
    </row>
    <row r="7176" spans="1:29" ht="30" x14ac:dyDescent="0.25">
      <c r="A7176" s="61" t="s">
        <v>387</v>
      </c>
      <c r="B7176" s="61" t="s">
        <v>388</v>
      </c>
      <c r="C7176" s="62">
        <v>2006</v>
      </c>
      <c r="D7176" s="61" t="s">
        <v>99</v>
      </c>
      <c r="E7176" s="62">
        <v>25</v>
      </c>
      <c r="F7176" s="62">
        <v>93158</v>
      </c>
      <c r="G7176" s="62">
        <v>14049</v>
      </c>
      <c r="H7176" s="62">
        <v>46.83</v>
      </c>
      <c r="I7176" s="62">
        <v>3726.32</v>
      </c>
      <c r="J7176" s="62">
        <v>86636.94</v>
      </c>
      <c r="K7176" s="62">
        <v>2544</v>
      </c>
      <c r="L7176" s="62">
        <v>18148</v>
      </c>
      <c r="M7176" s="62">
        <v>60.49</v>
      </c>
      <c r="N7176" s="63"/>
      <c r="O7176" s="63"/>
      <c r="P7176" s="63"/>
      <c r="Q7176" s="63"/>
      <c r="R7176" s="63"/>
      <c r="S7176" s="63"/>
      <c r="T7176" s="63"/>
      <c r="U7176" s="63"/>
      <c r="V7176" s="63"/>
      <c r="W7176" s="63"/>
      <c r="X7176" s="63"/>
      <c r="Y7176" s="63"/>
      <c r="Z7176" s="62">
        <v>0</v>
      </c>
      <c r="AA7176" s="62">
        <v>2570</v>
      </c>
      <c r="AB7176" s="62">
        <v>8.57</v>
      </c>
      <c r="AC7176" s="62">
        <v>0</v>
      </c>
    </row>
    <row r="7177" spans="1:29" x14ac:dyDescent="0.25">
      <c r="A7177" s="61" t="s">
        <v>157</v>
      </c>
      <c r="B7177" s="61" t="s">
        <v>158</v>
      </c>
      <c r="C7177" s="62">
        <v>2018</v>
      </c>
      <c r="D7177" s="61" t="s">
        <v>99</v>
      </c>
      <c r="E7177" s="62">
        <v>23</v>
      </c>
      <c r="F7177" s="62">
        <v>784</v>
      </c>
      <c r="G7177" s="62">
        <v>13051</v>
      </c>
      <c r="H7177" s="62">
        <v>47.29</v>
      </c>
      <c r="I7177" s="62">
        <v>34.090000000000003</v>
      </c>
      <c r="J7177" s="62">
        <v>729.12</v>
      </c>
      <c r="K7177" s="62">
        <v>5409.31</v>
      </c>
      <c r="L7177" s="62">
        <v>8829</v>
      </c>
      <c r="M7177" s="62">
        <v>31.99</v>
      </c>
      <c r="N7177" s="62">
        <v>235.19</v>
      </c>
      <c r="O7177" s="62">
        <v>65232.51</v>
      </c>
      <c r="P7177" s="63"/>
      <c r="Q7177" s="63"/>
      <c r="R7177" s="63"/>
      <c r="S7177" s="63"/>
      <c r="T7177" s="63"/>
      <c r="U7177" s="63"/>
      <c r="V7177" s="63"/>
      <c r="W7177" s="63"/>
      <c r="X7177" s="63"/>
      <c r="Y7177" s="63"/>
      <c r="Z7177" s="62">
        <v>838.78</v>
      </c>
      <c r="AA7177" s="62">
        <v>7617</v>
      </c>
      <c r="AB7177" s="62">
        <v>27.6</v>
      </c>
      <c r="AC7177" s="62">
        <v>36.47</v>
      </c>
    </row>
    <row r="7178" spans="1:29" ht="30" x14ac:dyDescent="0.25">
      <c r="A7178" s="61" t="s">
        <v>480</v>
      </c>
      <c r="B7178" s="61" t="s">
        <v>481</v>
      </c>
      <c r="C7178" s="62">
        <v>2015</v>
      </c>
      <c r="D7178" s="61" t="s">
        <v>78</v>
      </c>
      <c r="E7178" s="62">
        <v>40</v>
      </c>
      <c r="F7178" s="62">
        <v>419153</v>
      </c>
      <c r="G7178" s="62">
        <v>50061</v>
      </c>
      <c r="H7178" s="62">
        <v>104.29</v>
      </c>
      <c r="I7178" s="62">
        <v>10478.83</v>
      </c>
      <c r="J7178" s="62">
        <v>389812.29</v>
      </c>
      <c r="K7178" s="62">
        <v>0</v>
      </c>
      <c r="L7178" s="63"/>
      <c r="M7178" s="63"/>
      <c r="N7178" s="63"/>
      <c r="O7178" s="63"/>
      <c r="P7178" s="63"/>
      <c r="Q7178" s="63"/>
      <c r="R7178" s="63"/>
      <c r="S7178" s="63"/>
      <c r="T7178" s="63"/>
      <c r="U7178" s="63"/>
      <c r="V7178" s="63"/>
      <c r="W7178" s="63"/>
      <c r="X7178" s="63"/>
      <c r="Y7178" s="63"/>
      <c r="Z7178" s="62">
        <v>408.93</v>
      </c>
      <c r="AA7178" s="62">
        <v>24582</v>
      </c>
      <c r="AB7178" s="62">
        <v>51.21</v>
      </c>
      <c r="AC7178" s="62">
        <v>10.220000000000001</v>
      </c>
    </row>
    <row r="7179" spans="1:29" ht="30" x14ac:dyDescent="0.25">
      <c r="A7179" s="61" t="s">
        <v>122</v>
      </c>
      <c r="B7179" s="61" t="s">
        <v>123</v>
      </c>
      <c r="C7179" s="62">
        <v>2013</v>
      </c>
      <c r="D7179" s="61" t="s">
        <v>86</v>
      </c>
      <c r="E7179" s="62">
        <v>62</v>
      </c>
      <c r="F7179" s="62">
        <v>20572</v>
      </c>
      <c r="G7179" s="62">
        <v>2952</v>
      </c>
      <c r="H7179" s="62">
        <v>3.97</v>
      </c>
      <c r="I7179" s="62">
        <v>331.81</v>
      </c>
      <c r="J7179" s="62">
        <v>19131.96</v>
      </c>
      <c r="K7179" s="62">
        <v>2796</v>
      </c>
      <c r="L7179" s="62">
        <v>1583</v>
      </c>
      <c r="M7179" s="62">
        <v>2.13</v>
      </c>
      <c r="N7179" s="62">
        <v>45.1</v>
      </c>
      <c r="O7179" s="62">
        <v>33717.800000000003</v>
      </c>
      <c r="P7179" s="63"/>
      <c r="Q7179" s="63"/>
      <c r="R7179" s="63"/>
      <c r="S7179" s="63"/>
      <c r="T7179" s="63"/>
      <c r="U7179" s="62">
        <v>300</v>
      </c>
      <c r="V7179" s="62">
        <v>1063</v>
      </c>
      <c r="W7179" s="62">
        <v>1.43</v>
      </c>
      <c r="X7179" s="62">
        <v>4</v>
      </c>
      <c r="Y7179" s="62">
        <v>6715.2</v>
      </c>
      <c r="Z7179" s="62">
        <v>3073.38</v>
      </c>
      <c r="AA7179" s="62">
        <v>35069</v>
      </c>
      <c r="AB7179" s="62">
        <v>47.14</v>
      </c>
      <c r="AC7179" s="62">
        <v>49.57</v>
      </c>
    </row>
    <row r="7180" spans="1:29" ht="30" x14ac:dyDescent="0.25">
      <c r="A7180" s="61" t="s">
        <v>115</v>
      </c>
      <c r="B7180" s="61" t="s">
        <v>116</v>
      </c>
      <c r="C7180" s="62">
        <v>2017</v>
      </c>
      <c r="D7180" s="61" t="s">
        <v>99</v>
      </c>
      <c r="E7180" s="62">
        <v>40</v>
      </c>
      <c r="F7180" s="62">
        <v>45196</v>
      </c>
      <c r="G7180" s="62">
        <v>9643</v>
      </c>
      <c r="H7180" s="62">
        <v>20.09</v>
      </c>
      <c r="I7180" s="62">
        <v>1129.9000000000001</v>
      </c>
      <c r="J7180" s="62">
        <v>42032.28</v>
      </c>
      <c r="K7180" s="62">
        <v>23523.759999999998</v>
      </c>
      <c r="L7180" s="62">
        <v>31185</v>
      </c>
      <c r="M7180" s="62">
        <v>64.97</v>
      </c>
      <c r="N7180" s="62">
        <v>588.09</v>
      </c>
      <c r="O7180" s="62">
        <v>283680.12</v>
      </c>
      <c r="P7180" s="63"/>
      <c r="Q7180" s="63"/>
      <c r="R7180" s="63"/>
      <c r="S7180" s="63"/>
      <c r="T7180" s="63"/>
      <c r="U7180" s="63"/>
      <c r="V7180" s="63"/>
      <c r="W7180" s="63"/>
      <c r="X7180" s="63"/>
      <c r="Y7180" s="63"/>
      <c r="Z7180" s="62">
        <v>104000</v>
      </c>
      <c r="AA7180" s="62">
        <v>15286</v>
      </c>
      <c r="AB7180" s="62">
        <v>31.85</v>
      </c>
      <c r="AC7180" s="62">
        <v>2600</v>
      </c>
    </row>
    <row r="7181" spans="1:29" x14ac:dyDescent="0.25">
      <c r="A7181" s="61" t="s">
        <v>514</v>
      </c>
      <c r="B7181" s="61" t="s">
        <v>515</v>
      </c>
      <c r="C7181" s="62">
        <v>2010</v>
      </c>
      <c r="D7181" s="61" t="s">
        <v>78</v>
      </c>
      <c r="E7181" s="62">
        <v>40</v>
      </c>
      <c r="F7181" s="62">
        <v>398216</v>
      </c>
      <c r="G7181" s="62">
        <v>74989</v>
      </c>
      <c r="H7181" s="62">
        <v>156.22999999999999</v>
      </c>
      <c r="I7181" s="62">
        <v>9955.4</v>
      </c>
      <c r="J7181" s="62">
        <v>370340.88</v>
      </c>
      <c r="K7181" s="62">
        <v>0</v>
      </c>
      <c r="L7181" s="63"/>
      <c r="M7181" s="63"/>
      <c r="N7181" s="63"/>
      <c r="O7181" s="63"/>
      <c r="P7181" s="63"/>
      <c r="Q7181" s="63"/>
      <c r="R7181" s="63"/>
      <c r="S7181" s="63"/>
      <c r="T7181" s="63"/>
      <c r="U7181" s="63"/>
      <c r="V7181" s="63"/>
      <c r="W7181" s="63"/>
      <c r="X7181" s="63"/>
      <c r="Y7181" s="63"/>
      <c r="Z7181" s="62">
        <v>1253778</v>
      </c>
      <c r="AA7181" s="62">
        <v>145452</v>
      </c>
      <c r="AB7181" s="62">
        <v>303.02999999999997</v>
      </c>
      <c r="AC7181" s="62">
        <v>31344.45</v>
      </c>
    </row>
    <row r="7182" spans="1:29" ht="30" x14ac:dyDescent="0.25">
      <c r="A7182" s="61" t="s">
        <v>237</v>
      </c>
      <c r="B7182" s="61" t="s">
        <v>238</v>
      </c>
      <c r="C7182" s="62">
        <v>2014</v>
      </c>
      <c r="D7182" s="61" t="s">
        <v>301</v>
      </c>
      <c r="E7182" s="62">
        <v>19</v>
      </c>
      <c r="F7182" s="62">
        <v>90587</v>
      </c>
      <c r="G7182" s="62">
        <v>29639</v>
      </c>
      <c r="H7182" s="62">
        <v>130</v>
      </c>
      <c r="I7182" s="62">
        <v>4767.74</v>
      </c>
      <c r="J7182" s="62">
        <v>84245.91</v>
      </c>
      <c r="K7182" s="62">
        <v>10322.709999999999</v>
      </c>
      <c r="L7182" s="62">
        <v>14650</v>
      </c>
      <c r="M7182" s="62">
        <v>64.25</v>
      </c>
      <c r="N7182" s="62">
        <v>543.29999999999995</v>
      </c>
      <c r="O7182" s="62">
        <v>124484.62</v>
      </c>
      <c r="P7182" s="63"/>
      <c r="Q7182" s="63"/>
      <c r="R7182" s="63"/>
      <c r="S7182" s="63"/>
      <c r="T7182" s="63"/>
      <c r="U7182" s="63"/>
      <c r="V7182" s="63"/>
      <c r="W7182" s="63"/>
      <c r="X7182" s="63"/>
      <c r="Y7182" s="63"/>
      <c r="Z7182" s="62">
        <v>48206</v>
      </c>
      <c r="AA7182" s="62">
        <v>11095</v>
      </c>
      <c r="AB7182" s="62">
        <v>48.66</v>
      </c>
      <c r="AC7182" s="62">
        <v>2537.16</v>
      </c>
    </row>
    <row r="7183" spans="1:29" x14ac:dyDescent="0.25">
      <c r="A7183" s="61" t="s">
        <v>105</v>
      </c>
      <c r="B7183" s="61" t="s">
        <v>106</v>
      </c>
      <c r="C7183" s="62">
        <v>2018</v>
      </c>
      <c r="D7183" s="61" t="s">
        <v>78</v>
      </c>
      <c r="E7183" s="62">
        <v>36</v>
      </c>
      <c r="F7183" s="62">
        <v>83428</v>
      </c>
      <c r="G7183" s="62">
        <v>15511</v>
      </c>
      <c r="H7183" s="62">
        <v>35.909999999999997</v>
      </c>
      <c r="I7183" s="62">
        <v>2317.44</v>
      </c>
      <c r="J7183" s="62">
        <v>77588.039999999994</v>
      </c>
      <c r="K7183" s="62">
        <v>8141.61</v>
      </c>
      <c r="L7183" s="62">
        <v>15587</v>
      </c>
      <c r="M7183" s="62">
        <v>36.08</v>
      </c>
      <c r="N7183" s="63"/>
      <c r="O7183" s="63"/>
      <c r="P7183" s="63"/>
      <c r="Q7183" s="63"/>
      <c r="R7183" s="63"/>
      <c r="S7183" s="63"/>
      <c r="T7183" s="63"/>
      <c r="U7183" s="63"/>
      <c r="V7183" s="63"/>
      <c r="W7183" s="63"/>
      <c r="X7183" s="63"/>
      <c r="Y7183" s="63"/>
      <c r="Z7183" s="62">
        <v>1657.64</v>
      </c>
      <c r="AA7183" s="62">
        <v>10817</v>
      </c>
      <c r="AB7183" s="62">
        <v>25.04</v>
      </c>
      <c r="AC7183" s="62">
        <v>46.05</v>
      </c>
    </row>
    <row r="7184" spans="1:29" x14ac:dyDescent="0.25">
      <c r="A7184" s="61" t="s">
        <v>130</v>
      </c>
      <c r="B7184" s="61" t="s">
        <v>131</v>
      </c>
      <c r="C7184" s="62">
        <v>2018</v>
      </c>
      <c r="D7184" s="61" t="s">
        <v>89</v>
      </c>
      <c r="E7184" s="62">
        <v>52</v>
      </c>
      <c r="F7184" s="62">
        <v>411520</v>
      </c>
      <c r="G7184" s="62">
        <v>46202</v>
      </c>
      <c r="H7184" s="62">
        <v>74.040000000000006</v>
      </c>
      <c r="I7184" s="62">
        <v>7913.85</v>
      </c>
      <c r="J7184" s="62">
        <v>382713.59999999998</v>
      </c>
      <c r="K7184" s="62">
        <v>0</v>
      </c>
      <c r="L7184" s="63"/>
      <c r="M7184" s="63"/>
      <c r="N7184" s="63"/>
      <c r="O7184" s="63"/>
      <c r="P7184" s="63"/>
      <c r="Q7184" s="63"/>
      <c r="R7184" s="63"/>
      <c r="S7184" s="63"/>
      <c r="T7184" s="63"/>
      <c r="U7184" s="63"/>
      <c r="V7184" s="63"/>
      <c r="W7184" s="63"/>
      <c r="X7184" s="63"/>
      <c r="Y7184" s="63"/>
      <c r="Z7184" s="62">
        <v>1460</v>
      </c>
      <c r="AA7184" s="62">
        <v>9923</v>
      </c>
      <c r="AB7184" s="62">
        <v>15.9</v>
      </c>
      <c r="AC7184" s="62">
        <v>28.08</v>
      </c>
    </row>
    <row r="7185" spans="1:29" x14ac:dyDescent="0.25">
      <c r="A7185" s="61" t="s">
        <v>198</v>
      </c>
      <c r="B7185" s="61" t="s">
        <v>199</v>
      </c>
      <c r="C7185" s="62">
        <v>2014</v>
      </c>
      <c r="D7185" s="61" t="s">
        <v>150</v>
      </c>
      <c r="E7185" s="62">
        <v>8</v>
      </c>
      <c r="F7185" s="62">
        <v>0</v>
      </c>
      <c r="G7185" s="62">
        <v>0</v>
      </c>
      <c r="H7185" s="62">
        <v>0</v>
      </c>
      <c r="I7185" s="62">
        <v>0</v>
      </c>
      <c r="J7185" s="62">
        <v>0</v>
      </c>
      <c r="K7185" s="62">
        <v>0</v>
      </c>
      <c r="L7185" s="62">
        <v>0</v>
      </c>
      <c r="M7185" s="62">
        <v>0</v>
      </c>
      <c r="N7185" s="63"/>
      <c r="O7185" s="63"/>
      <c r="P7185" s="63"/>
      <c r="Q7185" s="63"/>
      <c r="R7185" s="63"/>
      <c r="S7185" s="63"/>
      <c r="T7185" s="63"/>
      <c r="U7185" s="63"/>
      <c r="V7185" s="63"/>
      <c r="W7185" s="63"/>
      <c r="X7185" s="63"/>
      <c r="Y7185" s="63"/>
      <c r="Z7185" s="62">
        <v>0</v>
      </c>
      <c r="AA7185" s="62">
        <v>0</v>
      </c>
      <c r="AB7185" s="62">
        <v>0</v>
      </c>
      <c r="AC7185" s="62">
        <v>0</v>
      </c>
    </row>
    <row r="7186" spans="1:29" x14ac:dyDescent="0.25">
      <c r="A7186" s="61" t="s">
        <v>107</v>
      </c>
      <c r="B7186" s="61" t="s">
        <v>108</v>
      </c>
      <c r="C7186" s="62">
        <v>2015</v>
      </c>
      <c r="D7186" s="61" t="s">
        <v>89</v>
      </c>
      <c r="E7186" s="62">
        <v>100</v>
      </c>
      <c r="F7186" s="62">
        <v>852868</v>
      </c>
      <c r="G7186" s="62">
        <v>133090</v>
      </c>
      <c r="H7186" s="62">
        <v>110.91</v>
      </c>
      <c r="I7186" s="62">
        <v>8528.68</v>
      </c>
      <c r="J7186" s="62">
        <v>793167.24</v>
      </c>
      <c r="K7186" s="62">
        <v>8750.73</v>
      </c>
      <c r="L7186" s="62">
        <v>11996</v>
      </c>
      <c r="M7186" s="62">
        <v>10</v>
      </c>
      <c r="N7186" s="62">
        <v>87.51</v>
      </c>
      <c r="O7186" s="62">
        <v>105527.65</v>
      </c>
      <c r="P7186" s="63"/>
      <c r="Q7186" s="63"/>
      <c r="R7186" s="63"/>
      <c r="S7186" s="63"/>
      <c r="T7186" s="63"/>
      <c r="U7186" s="63"/>
      <c r="V7186" s="63"/>
      <c r="W7186" s="63"/>
      <c r="X7186" s="63"/>
      <c r="Y7186" s="63"/>
      <c r="Z7186" s="62">
        <v>0</v>
      </c>
      <c r="AA7186" s="62">
        <v>53300</v>
      </c>
      <c r="AB7186" s="62">
        <v>44.42</v>
      </c>
      <c r="AC7186" s="62">
        <v>0</v>
      </c>
    </row>
    <row r="7187" spans="1:29" ht="30" x14ac:dyDescent="0.25">
      <c r="A7187" s="61" t="s">
        <v>148</v>
      </c>
      <c r="B7187" s="61" t="s">
        <v>149</v>
      </c>
      <c r="C7187" s="62">
        <v>2003</v>
      </c>
      <c r="D7187" s="61" t="s">
        <v>75</v>
      </c>
      <c r="E7187" s="62">
        <v>10</v>
      </c>
      <c r="F7187" s="63"/>
      <c r="G7187" s="63"/>
      <c r="H7187" s="63"/>
      <c r="I7187" s="63"/>
      <c r="J7187" s="63"/>
      <c r="K7187" s="62">
        <v>1963.14</v>
      </c>
      <c r="L7187" s="62">
        <v>2455</v>
      </c>
      <c r="M7187" s="62">
        <v>20.46</v>
      </c>
      <c r="N7187" s="63"/>
      <c r="O7187" s="63"/>
      <c r="P7187" s="63"/>
      <c r="Q7187" s="63"/>
      <c r="R7187" s="63"/>
      <c r="S7187" s="63"/>
      <c r="T7187" s="63"/>
      <c r="U7187" s="63"/>
      <c r="V7187" s="63"/>
      <c r="W7187" s="63"/>
      <c r="X7187" s="63"/>
      <c r="Y7187" s="63"/>
      <c r="Z7187" s="62">
        <v>0</v>
      </c>
      <c r="AA7187" s="63"/>
      <c r="AB7187" s="63"/>
      <c r="AC7187" s="62">
        <v>0</v>
      </c>
    </row>
    <row r="7188" spans="1:29" x14ac:dyDescent="0.25">
      <c r="A7188" s="61" t="s">
        <v>235</v>
      </c>
      <c r="B7188" s="61" t="s">
        <v>236</v>
      </c>
      <c r="C7188" s="62">
        <v>2005</v>
      </c>
      <c r="D7188" s="61" t="s">
        <v>150</v>
      </c>
      <c r="E7188" s="62">
        <v>8</v>
      </c>
      <c r="F7188" s="63"/>
      <c r="G7188" s="63"/>
      <c r="H7188" s="63"/>
      <c r="I7188" s="63"/>
      <c r="J7188" s="63"/>
      <c r="K7188" s="62">
        <v>0</v>
      </c>
      <c r="L7188" s="63"/>
      <c r="M7188" s="63"/>
      <c r="N7188" s="63"/>
      <c r="O7188" s="63"/>
      <c r="P7188" s="63"/>
      <c r="Q7188" s="63"/>
      <c r="R7188" s="63"/>
      <c r="S7188" s="63"/>
      <c r="T7188" s="63"/>
      <c r="U7188" s="63"/>
      <c r="V7188" s="63"/>
      <c r="W7188" s="63"/>
      <c r="X7188" s="63"/>
      <c r="Y7188" s="63"/>
      <c r="Z7188" s="62">
        <v>0</v>
      </c>
      <c r="AA7188" s="63"/>
      <c r="AB7188" s="63"/>
      <c r="AC7188" s="62">
        <v>0</v>
      </c>
    </row>
    <row r="7189" spans="1:29" ht="30" x14ac:dyDescent="0.25">
      <c r="A7189" s="61" t="s">
        <v>188</v>
      </c>
      <c r="B7189" s="61" t="s">
        <v>189</v>
      </c>
      <c r="C7189" s="62">
        <v>2006</v>
      </c>
      <c r="D7189" s="61" t="s">
        <v>441</v>
      </c>
      <c r="E7189" s="62">
        <v>10</v>
      </c>
      <c r="F7189" s="62">
        <v>70124</v>
      </c>
      <c r="G7189" s="62">
        <v>13601</v>
      </c>
      <c r="H7189" s="62">
        <v>113.34</v>
      </c>
      <c r="I7189" s="62">
        <v>7012.4</v>
      </c>
      <c r="J7189" s="62">
        <v>65215.32</v>
      </c>
      <c r="K7189" s="62">
        <v>11691.56</v>
      </c>
      <c r="L7189" s="62">
        <v>19299</v>
      </c>
      <c r="M7189" s="62">
        <v>160.83000000000001</v>
      </c>
      <c r="N7189" s="62">
        <v>1169.1600000000001</v>
      </c>
      <c r="O7189" s="62">
        <v>140992.04999999999</v>
      </c>
      <c r="P7189" s="63"/>
      <c r="Q7189" s="63"/>
      <c r="R7189" s="63"/>
      <c r="S7189" s="63"/>
      <c r="T7189" s="63"/>
      <c r="U7189" s="63"/>
      <c r="V7189" s="63"/>
      <c r="W7189" s="63"/>
      <c r="X7189" s="63"/>
      <c r="Y7189" s="63"/>
      <c r="Z7189" s="62">
        <v>1620</v>
      </c>
      <c r="AA7189" s="62">
        <v>7927</v>
      </c>
      <c r="AB7189" s="62">
        <v>66.06</v>
      </c>
      <c r="AC7189" s="62">
        <v>162</v>
      </c>
    </row>
    <row r="7190" spans="1:29" x14ac:dyDescent="0.25">
      <c r="A7190" s="61" t="s">
        <v>161</v>
      </c>
      <c r="B7190" s="61" t="s">
        <v>162</v>
      </c>
      <c r="C7190" s="62">
        <v>2008</v>
      </c>
      <c r="D7190" s="61" t="s">
        <v>72</v>
      </c>
      <c r="E7190" s="62">
        <v>10</v>
      </c>
      <c r="F7190" s="62">
        <v>71053</v>
      </c>
      <c r="G7190" s="62">
        <v>13681</v>
      </c>
      <c r="H7190" s="62">
        <v>114.01</v>
      </c>
      <c r="I7190" s="62">
        <v>7105.3</v>
      </c>
      <c r="J7190" s="62">
        <v>66079.289999999994</v>
      </c>
      <c r="K7190" s="62">
        <v>1843.84</v>
      </c>
      <c r="L7190" s="62">
        <v>11738</v>
      </c>
      <c r="M7190" s="62">
        <v>97.82</v>
      </c>
      <c r="N7190" s="63"/>
      <c r="O7190" s="63"/>
      <c r="P7190" s="63"/>
      <c r="Q7190" s="63"/>
      <c r="R7190" s="63"/>
      <c r="S7190" s="63"/>
      <c r="T7190" s="63"/>
      <c r="U7190" s="63"/>
      <c r="V7190" s="63"/>
      <c r="W7190" s="63"/>
      <c r="X7190" s="63"/>
      <c r="Y7190" s="63"/>
      <c r="Z7190" s="62">
        <v>15000</v>
      </c>
      <c r="AA7190" s="62">
        <v>7711</v>
      </c>
      <c r="AB7190" s="62">
        <v>64.260000000000005</v>
      </c>
      <c r="AC7190" s="62">
        <v>1500</v>
      </c>
    </row>
    <row r="7191" spans="1:29" ht="30" x14ac:dyDescent="0.25">
      <c r="A7191" s="61" t="s">
        <v>350</v>
      </c>
      <c r="B7191" s="61" t="s">
        <v>351</v>
      </c>
      <c r="C7191" s="62">
        <v>2003</v>
      </c>
      <c r="D7191" s="61" t="s">
        <v>78</v>
      </c>
      <c r="E7191" s="62">
        <v>51</v>
      </c>
      <c r="F7191" s="62">
        <v>171600</v>
      </c>
      <c r="G7191" s="62">
        <v>17135</v>
      </c>
      <c r="H7191" s="62">
        <v>28</v>
      </c>
      <c r="I7191" s="62">
        <v>3364.71</v>
      </c>
      <c r="J7191" s="62">
        <v>159588</v>
      </c>
      <c r="K7191" s="62">
        <v>618</v>
      </c>
      <c r="L7191" s="62">
        <v>1694</v>
      </c>
      <c r="M7191" s="62">
        <v>2.77</v>
      </c>
      <c r="N7191" s="62">
        <v>12.12</v>
      </c>
      <c r="O7191" s="62">
        <v>7452.65</v>
      </c>
      <c r="P7191" s="63"/>
      <c r="Q7191" s="63"/>
      <c r="R7191" s="63"/>
      <c r="S7191" s="63"/>
      <c r="T7191" s="63"/>
      <c r="U7191" s="63"/>
      <c r="V7191" s="63"/>
      <c r="W7191" s="63"/>
      <c r="X7191" s="63"/>
      <c r="Y7191" s="63"/>
      <c r="Z7191" s="62">
        <v>79900</v>
      </c>
      <c r="AA7191" s="62">
        <v>6354</v>
      </c>
      <c r="AB7191" s="62">
        <v>10.38</v>
      </c>
      <c r="AC7191" s="62">
        <v>1566.67</v>
      </c>
    </row>
    <row r="7192" spans="1:29" x14ac:dyDescent="0.25">
      <c r="A7192" s="61" t="s">
        <v>332</v>
      </c>
      <c r="B7192" s="61" t="s">
        <v>333</v>
      </c>
      <c r="C7192" s="62">
        <v>2006</v>
      </c>
      <c r="D7192" s="61" t="s">
        <v>75</v>
      </c>
      <c r="E7192" s="62">
        <v>18</v>
      </c>
      <c r="F7192" s="62">
        <v>2440</v>
      </c>
      <c r="G7192" s="62">
        <v>599</v>
      </c>
      <c r="H7192" s="62">
        <v>2.77</v>
      </c>
      <c r="I7192" s="62">
        <v>135.56</v>
      </c>
      <c r="J7192" s="62">
        <v>2269.1999999999998</v>
      </c>
      <c r="K7192" s="62">
        <v>502.42</v>
      </c>
      <c r="L7192" s="62">
        <v>1024</v>
      </c>
      <c r="M7192" s="62">
        <v>4.74</v>
      </c>
      <c r="N7192" s="62">
        <v>27.91</v>
      </c>
      <c r="O7192" s="62">
        <v>6058.89</v>
      </c>
      <c r="P7192" s="63"/>
      <c r="Q7192" s="63"/>
      <c r="R7192" s="63"/>
      <c r="S7192" s="63"/>
      <c r="T7192" s="63"/>
      <c r="U7192" s="63"/>
      <c r="V7192" s="63"/>
      <c r="W7192" s="63"/>
      <c r="X7192" s="63"/>
      <c r="Y7192" s="63"/>
      <c r="Z7192" s="62">
        <v>244340</v>
      </c>
      <c r="AA7192" s="62">
        <v>11643</v>
      </c>
      <c r="AB7192" s="62">
        <v>53.9</v>
      </c>
      <c r="AC7192" s="62">
        <v>13574.44</v>
      </c>
    </row>
    <row r="7193" spans="1:29" x14ac:dyDescent="0.25">
      <c r="A7193" s="61" t="s">
        <v>95</v>
      </c>
      <c r="B7193" s="61" t="s">
        <v>96</v>
      </c>
      <c r="C7193" s="62">
        <v>2010</v>
      </c>
      <c r="D7193" s="61" t="s">
        <v>99</v>
      </c>
      <c r="E7193" s="62">
        <v>40</v>
      </c>
      <c r="F7193" s="62">
        <v>165766</v>
      </c>
      <c r="G7193" s="62">
        <v>20988</v>
      </c>
      <c r="H7193" s="62">
        <v>43.73</v>
      </c>
      <c r="I7193" s="62">
        <v>4144.1499999999996</v>
      </c>
      <c r="J7193" s="62">
        <v>154162.38</v>
      </c>
      <c r="K7193" s="62">
        <v>18924</v>
      </c>
      <c r="L7193" s="62">
        <v>20404</v>
      </c>
      <c r="M7193" s="62">
        <v>42.51</v>
      </c>
      <c r="N7193" s="62">
        <v>473.1</v>
      </c>
      <c r="O7193" s="62">
        <v>228210.19</v>
      </c>
      <c r="P7193" s="63"/>
      <c r="Q7193" s="63"/>
      <c r="R7193" s="63"/>
      <c r="S7193" s="63"/>
      <c r="T7193" s="63"/>
      <c r="U7193" s="63"/>
      <c r="V7193" s="63"/>
      <c r="W7193" s="63"/>
      <c r="X7193" s="63"/>
      <c r="Y7193" s="63"/>
      <c r="Z7193" s="62">
        <v>1296.44</v>
      </c>
      <c r="AA7193" s="62">
        <v>6282</v>
      </c>
      <c r="AB7193" s="62">
        <v>13.09</v>
      </c>
      <c r="AC7193" s="62">
        <v>32.409999999999997</v>
      </c>
    </row>
    <row r="7194" spans="1:29" ht="30" x14ac:dyDescent="0.25">
      <c r="A7194" s="61" t="s">
        <v>115</v>
      </c>
      <c r="B7194" s="61" t="s">
        <v>116</v>
      </c>
      <c r="C7194" s="62">
        <v>2018</v>
      </c>
      <c r="D7194" s="61" t="s">
        <v>86</v>
      </c>
      <c r="E7194" s="62">
        <v>48</v>
      </c>
      <c r="F7194" s="62">
        <v>8694</v>
      </c>
      <c r="G7194" s="62">
        <v>1411</v>
      </c>
      <c r="H7194" s="62">
        <v>2.4500000000000002</v>
      </c>
      <c r="I7194" s="62">
        <v>181.13</v>
      </c>
      <c r="J7194" s="62">
        <v>8085.42</v>
      </c>
      <c r="K7194" s="62">
        <v>0</v>
      </c>
      <c r="L7194" s="63"/>
      <c r="M7194" s="63"/>
      <c r="N7194" s="63"/>
      <c r="O7194" s="63"/>
      <c r="P7194" s="63"/>
      <c r="Q7194" s="63"/>
      <c r="R7194" s="63"/>
      <c r="S7194" s="63"/>
      <c r="T7194" s="63"/>
      <c r="U7194" s="62">
        <v>0</v>
      </c>
      <c r="V7194" s="62">
        <v>0</v>
      </c>
      <c r="W7194" s="62">
        <v>0</v>
      </c>
      <c r="X7194" s="62">
        <v>0</v>
      </c>
      <c r="Y7194" s="62">
        <v>0</v>
      </c>
      <c r="Z7194" s="62">
        <v>236800</v>
      </c>
      <c r="AA7194" s="62">
        <v>39004</v>
      </c>
      <c r="AB7194" s="62">
        <v>67.72</v>
      </c>
      <c r="AC7194" s="62">
        <v>4933.33</v>
      </c>
    </row>
    <row r="7195" spans="1:29" ht="30" x14ac:dyDescent="0.25">
      <c r="A7195" s="61" t="s">
        <v>393</v>
      </c>
      <c r="B7195" s="61" t="s">
        <v>394</v>
      </c>
      <c r="C7195" s="62">
        <v>2018</v>
      </c>
      <c r="D7195" s="61" t="s">
        <v>78</v>
      </c>
      <c r="E7195" s="62">
        <v>64</v>
      </c>
      <c r="F7195" s="62">
        <v>129440</v>
      </c>
      <c r="G7195" s="62">
        <v>7864</v>
      </c>
      <c r="H7195" s="62">
        <v>10.24</v>
      </c>
      <c r="I7195" s="62">
        <v>2022.5</v>
      </c>
      <c r="J7195" s="62">
        <v>120379.2</v>
      </c>
      <c r="K7195" s="62">
        <v>0</v>
      </c>
      <c r="L7195" s="63"/>
      <c r="M7195" s="63"/>
      <c r="N7195" s="63"/>
      <c r="O7195" s="63"/>
      <c r="P7195" s="63"/>
      <c r="Q7195" s="63"/>
      <c r="R7195" s="63"/>
      <c r="S7195" s="63"/>
      <c r="T7195" s="63"/>
      <c r="U7195" s="63"/>
      <c r="V7195" s="63"/>
      <c r="W7195" s="63"/>
      <c r="X7195" s="63"/>
      <c r="Y7195" s="63"/>
      <c r="Z7195" s="62">
        <v>401.93</v>
      </c>
      <c r="AA7195" s="62">
        <v>4393</v>
      </c>
      <c r="AB7195" s="62">
        <v>5.72</v>
      </c>
      <c r="AC7195" s="62">
        <v>6.28</v>
      </c>
    </row>
    <row r="7196" spans="1:29" x14ac:dyDescent="0.25">
      <c r="A7196" s="61" t="s">
        <v>70</v>
      </c>
      <c r="B7196" s="61" t="s">
        <v>71</v>
      </c>
      <c r="C7196" s="62">
        <v>2011</v>
      </c>
      <c r="D7196" s="61" t="s">
        <v>99</v>
      </c>
      <c r="E7196" s="62">
        <v>152</v>
      </c>
      <c r="F7196" s="62">
        <v>102800</v>
      </c>
      <c r="G7196" s="62">
        <v>13630</v>
      </c>
      <c r="H7196" s="62">
        <v>7.47</v>
      </c>
      <c r="I7196" s="62">
        <v>676.32</v>
      </c>
      <c r="J7196" s="62">
        <v>95604</v>
      </c>
      <c r="K7196" s="62">
        <v>19866</v>
      </c>
      <c r="L7196" s="62">
        <v>32588</v>
      </c>
      <c r="M7196" s="62">
        <v>17.87</v>
      </c>
      <c r="N7196" s="63"/>
      <c r="O7196" s="63"/>
      <c r="P7196" s="63"/>
      <c r="Q7196" s="63"/>
      <c r="R7196" s="63"/>
      <c r="S7196" s="63"/>
      <c r="T7196" s="63"/>
      <c r="U7196" s="63"/>
      <c r="V7196" s="63"/>
      <c r="W7196" s="63"/>
      <c r="X7196" s="63"/>
      <c r="Y7196" s="63"/>
      <c r="Z7196" s="62">
        <v>2346</v>
      </c>
      <c r="AA7196" s="62">
        <v>17858</v>
      </c>
      <c r="AB7196" s="62">
        <v>9.7899999999999991</v>
      </c>
      <c r="AC7196" s="62">
        <v>15.43</v>
      </c>
    </row>
    <row r="7197" spans="1:29" ht="30" x14ac:dyDescent="0.25">
      <c r="A7197" s="61" t="s">
        <v>188</v>
      </c>
      <c r="B7197" s="61" t="s">
        <v>189</v>
      </c>
      <c r="C7197" s="62">
        <v>2014</v>
      </c>
      <c r="D7197" s="61" t="s">
        <v>89</v>
      </c>
      <c r="E7197" s="62">
        <v>112</v>
      </c>
      <c r="F7197" s="62">
        <v>295188</v>
      </c>
      <c r="G7197" s="62">
        <v>54954</v>
      </c>
      <c r="H7197" s="62">
        <v>40.89</v>
      </c>
      <c r="I7197" s="62">
        <v>2635.61</v>
      </c>
      <c r="J7197" s="62">
        <v>274524.84000000003</v>
      </c>
      <c r="K7197" s="62">
        <v>67695.44</v>
      </c>
      <c r="L7197" s="62">
        <v>92941</v>
      </c>
      <c r="M7197" s="62">
        <v>69.150000000000006</v>
      </c>
      <c r="N7197" s="62">
        <v>604.41999999999996</v>
      </c>
      <c r="O7197" s="62">
        <v>816359.64</v>
      </c>
      <c r="P7197" s="63"/>
      <c r="Q7197" s="63"/>
      <c r="R7197" s="63"/>
      <c r="S7197" s="63"/>
      <c r="T7197" s="63"/>
      <c r="U7197" s="63"/>
      <c r="V7197" s="63"/>
      <c r="W7197" s="63"/>
      <c r="X7197" s="63"/>
      <c r="Y7197" s="63"/>
      <c r="Z7197" s="62">
        <v>1769</v>
      </c>
      <c r="AA7197" s="62">
        <v>12580</v>
      </c>
      <c r="AB7197" s="62">
        <v>9.36</v>
      </c>
      <c r="AC7197" s="62">
        <v>15.79</v>
      </c>
    </row>
    <row r="7198" spans="1:29" x14ac:dyDescent="0.25">
      <c r="A7198" s="61" t="s">
        <v>90</v>
      </c>
      <c r="B7198" s="61" t="s">
        <v>91</v>
      </c>
      <c r="C7198" s="62">
        <v>2013</v>
      </c>
      <c r="D7198" s="61" t="s">
        <v>78</v>
      </c>
      <c r="E7198" s="62">
        <v>58</v>
      </c>
      <c r="F7198" s="62">
        <v>434840</v>
      </c>
      <c r="G7198" s="62">
        <v>68428</v>
      </c>
      <c r="H7198" s="62">
        <v>98.32</v>
      </c>
      <c r="I7198" s="62">
        <v>7497.24</v>
      </c>
      <c r="J7198" s="62">
        <v>404401.2</v>
      </c>
      <c r="K7198" s="62">
        <v>34075.65</v>
      </c>
      <c r="L7198" s="62">
        <v>39030</v>
      </c>
      <c r="M7198" s="62">
        <v>56.08</v>
      </c>
      <c r="N7198" s="62">
        <v>587.51</v>
      </c>
      <c r="O7198" s="62">
        <v>410928.54</v>
      </c>
      <c r="P7198" s="63"/>
      <c r="Q7198" s="63"/>
      <c r="R7198" s="63"/>
      <c r="S7198" s="63"/>
      <c r="T7198" s="63"/>
      <c r="U7198" s="63"/>
      <c r="V7198" s="63"/>
      <c r="W7198" s="63"/>
      <c r="X7198" s="63"/>
      <c r="Y7198" s="63"/>
      <c r="Z7198" s="62">
        <v>0</v>
      </c>
      <c r="AA7198" s="62">
        <v>57082</v>
      </c>
      <c r="AB7198" s="62">
        <v>82.01</v>
      </c>
      <c r="AC7198" s="62">
        <v>0</v>
      </c>
    </row>
    <row r="7199" spans="1:29" x14ac:dyDescent="0.25">
      <c r="A7199" s="61" t="s">
        <v>163</v>
      </c>
      <c r="B7199" s="61" t="s">
        <v>164</v>
      </c>
      <c r="C7199" s="62">
        <v>2011</v>
      </c>
      <c r="D7199" s="61" t="s">
        <v>150</v>
      </c>
      <c r="E7199" s="62">
        <v>17</v>
      </c>
      <c r="F7199" s="62">
        <v>8235</v>
      </c>
      <c r="G7199" s="62">
        <v>1212</v>
      </c>
      <c r="H7199" s="62">
        <v>5.94</v>
      </c>
      <c r="I7199" s="62">
        <v>484.41</v>
      </c>
      <c r="J7199" s="62">
        <v>7658.55</v>
      </c>
      <c r="K7199" s="62">
        <v>0</v>
      </c>
      <c r="L7199" s="63"/>
      <c r="M7199" s="63"/>
      <c r="N7199" s="63"/>
      <c r="O7199" s="63"/>
      <c r="P7199" s="63"/>
      <c r="Q7199" s="63"/>
      <c r="R7199" s="63"/>
      <c r="S7199" s="63"/>
      <c r="T7199" s="63"/>
      <c r="U7199" s="63"/>
      <c r="V7199" s="63"/>
      <c r="W7199" s="63"/>
      <c r="X7199" s="63"/>
      <c r="Y7199" s="63"/>
      <c r="Z7199" s="62">
        <v>33054</v>
      </c>
      <c r="AA7199" s="62">
        <v>2466</v>
      </c>
      <c r="AB7199" s="62">
        <v>12.09</v>
      </c>
      <c r="AC7199" s="62">
        <v>1944.35</v>
      </c>
    </row>
    <row r="7200" spans="1:29" x14ac:dyDescent="0.25">
      <c r="A7200" s="61" t="s">
        <v>212</v>
      </c>
      <c r="B7200" s="61" t="s">
        <v>213</v>
      </c>
      <c r="C7200" s="62">
        <v>2004</v>
      </c>
      <c r="D7200" s="61" t="s">
        <v>94</v>
      </c>
      <c r="E7200" s="62">
        <v>8</v>
      </c>
      <c r="F7200" s="62">
        <v>0</v>
      </c>
      <c r="G7200" s="62">
        <v>0</v>
      </c>
      <c r="H7200" s="62">
        <v>0</v>
      </c>
      <c r="I7200" s="62">
        <v>0</v>
      </c>
      <c r="J7200" s="62">
        <v>0</v>
      </c>
      <c r="K7200" s="62">
        <v>0</v>
      </c>
      <c r="L7200" s="63"/>
      <c r="M7200" s="63"/>
      <c r="N7200" s="63"/>
      <c r="O7200" s="63"/>
      <c r="P7200" s="63"/>
      <c r="Q7200" s="63"/>
      <c r="R7200" s="63"/>
      <c r="S7200" s="63"/>
      <c r="T7200" s="63"/>
      <c r="U7200" s="63"/>
      <c r="V7200" s="63"/>
      <c r="W7200" s="63"/>
      <c r="X7200" s="63"/>
      <c r="Y7200" s="63"/>
      <c r="Z7200" s="62">
        <v>33300</v>
      </c>
      <c r="AA7200" s="62">
        <v>1915</v>
      </c>
      <c r="AB7200" s="62">
        <v>19.95</v>
      </c>
      <c r="AC7200" s="62">
        <v>4162.5</v>
      </c>
    </row>
    <row r="7201" spans="1:29" ht="30" x14ac:dyDescent="0.25">
      <c r="A7201" s="61" t="s">
        <v>194</v>
      </c>
      <c r="B7201" s="61" t="s">
        <v>195</v>
      </c>
      <c r="C7201" s="62">
        <v>2015</v>
      </c>
      <c r="D7201" s="61" t="s">
        <v>89</v>
      </c>
      <c r="E7201" s="62">
        <v>60</v>
      </c>
      <c r="F7201" s="62">
        <v>346560</v>
      </c>
      <c r="G7201" s="62">
        <v>18248</v>
      </c>
      <c r="H7201" s="62">
        <v>25.34</v>
      </c>
      <c r="I7201" s="62">
        <v>5776</v>
      </c>
      <c r="J7201" s="62">
        <v>322300.79999999999</v>
      </c>
      <c r="K7201" s="62">
        <v>16721.63</v>
      </c>
      <c r="L7201" s="62">
        <v>9173</v>
      </c>
      <c r="M7201" s="62">
        <v>12.74</v>
      </c>
      <c r="N7201" s="62">
        <v>278.69</v>
      </c>
      <c r="O7201" s="62">
        <v>201651.15</v>
      </c>
      <c r="P7201" s="63"/>
      <c r="Q7201" s="63"/>
      <c r="R7201" s="63"/>
      <c r="S7201" s="63"/>
      <c r="T7201" s="63"/>
      <c r="U7201" s="63"/>
      <c r="V7201" s="63"/>
      <c r="W7201" s="63"/>
      <c r="X7201" s="63"/>
      <c r="Y7201" s="63"/>
      <c r="Z7201" s="62">
        <v>1319.91</v>
      </c>
      <c r="AA7201" s="62">
        <v>28520</v>
      </c>
      <c r="AB7201" s="62">
        <v>39.61</v>
      </c>
      <c r="AC7201" s="62">
        <v>22</v>
      </c>
    </row>
    <row r="7202" spans="1:29" ht="30" x14ac:dyDescent="0.25">
      <c r="A7202" s="61" t="s">
        <v>293</v>
      </c>
      <c r="B7202" s="61" t="s">
        <v>294</v>
      </c>
      <c r="C7202" s="62">
        <v>2015</v>
      </c>
      <c r="D7202" s="61" t="s">
        <v>75</v>
      </c>
      <c r="E7202" s="62">
        <v>13</v>
      </c>
      <c r="F7202" s="62">
        <v>2207</v>
      </c>
      <c r="G7202" s="62">
        <v>504</v>
      </c>
      <c r="H7202" s="62">
        <v>3.23</v>
      </c>
      <c r="I7202" s="62">
        <v>169.77</v>
      </c>
      <c r="J7202" s="62">
        <v>2052.5100000000002</v>
      </c>
      <c r="K7202" s="62">
        <v>0</v>
      </c>
      <c r="L7202" s="63"/>
      <c r="M7202" s="63"/>
      <c r="N7202" s="63"/>
      <c r="O7202" s="63"/>
      <c r="P7202" s="63"/>
      <c r="Q7202" s="63"/>
      <c r="R7202" s="63"/>
      <c r="S7202" s="63"/>
      <c r="T7202" s="63"/>
      <c r="U7202" s="63"/>
      <c r="V7202" s="63"/>
      <c r="W7202" s="63"/>
      <c r="X7202" s="63"/>
      <c r="Y7202" s="63"/>
      <c r="Z7202" s="62">
        <v>1052.07</v>
      </c>
      <c r="AA7202" s="62">
        <v>1234</v>
      </c>
      <c r="AB7202" s="62">
        <v>7.91</v>
      </c>
      <c r="AC7202" s="62">
        <v>80.930000000000007</v>
      </c>
    </row>
    <row r="7203" spans="1:29" x14ac:dyDescent="0.25">
      <c r="A7203" s="61" t="s">
        <v>190</v>
      </c>
      <c r="B7203" s="61" t="s">
        <v>191</v>
      </c>
      <c r="C7203" s="62">
        <v>2013</v>
      </c>
      <c r="D7203" s="61" t="s">
        <v>75</v>
      </c>
      <c r="E7203" s="62">
        <v>12</v>
      </c>
      <c r="F7203" s="63"/>
      <c r="G7203" s="63"/>
      <c r="H7203" s="63"/>
      <c r="I7203" s="63"/>
      <c r="J7203" s="63"/>
      <c r="K7203" s="62">
        <v>0</v>
      </c>
      <c r="L7203" s="63"/>
      <c r="M7203" s="63"/>
      <c r="N7203" s="63"/>
      <c r="O7203" s="63"/>
      <c r="P7203" s="63"/>
      <c r="Q7203" s="63"/>
      <c r="R7203" s="63"/>
      <c r="S7203" s="63"/>
      <c r="T7203" s="63"/>
      <c r="U7203" s="63"/>
      <c r="V7203" s="63"/>
      <c r="W7203" s="63"/>
      <c r="X7203" s="63"/>
      <c r="Y7203" s="63"/>
      <c r="Z7203" s="62">
        <v>680</v>
      </c>
      <c r="AA7203" s="62">
        <v>6324</v>
      </c>
      <c r="AB7203" s="62">
        <v>43.92</v>
      </c>
      <c r="AC7203" s="62">
        <v>56.67</v>
      </c>
    </row>
    <row r="7204" spans="1:29" ht="45" x14ac:dyDescent="0.25">
      <c r="A7204" s="61" t="s">
        <v>214</v>
      </c>
      <c r="B7204" s="61" t="s">
        <v>215</v>
      </c>
      <c r="C7204" s="62">
        <v>2005</v>
      </c>
      <c r="D7204" s="61" t="s">
        <v>175</v>
      </c>
      <c r="E7204" s="62">
        <v>4</v>
      </c>
      <c r="F7204" s="63"/>
      <c r="G7204" s="63"/>
      <c r="H7204" s="63"/>
      <c r="I7204" s="63"/>
      <c r="J7204" s="63"/>
      <c r="K7204" s="62">
        <v>0</v>
      </c>
      <c r="L7204" s="63"/>
      <c r="M7204" s="63"/>
      <c r="N7204" s="63"/>
      <c r="O7204" s="63"/>
      <c r="P7204" s="63"/>
      <c r="Q7204" s="63"/>
      <c r="R7204" s="63"/>
      <c r="S7204" s="63"/>
      <c r="T7204" s="63"/>
      <c r="U7204" s="63"/>
      <c r="V7204" s="63"/>
      <c r="W7204" s="63"/>
      <c r="X7204" s="63"/>
      <c r="Y7204" s="63"/>
      <c r="Z7204" s="62">
        <v>0</v>
      </c>
      <c r="AA7204" s="63"/>
      <c r="AB7204" s="63"/>
      <c r="AC7204" s="62">
        <v>0</v>
      </c>
    </row>
    <row r="7205" spans="1:29" ht="30" x14ac:dyDescent="0.25">
      <c r="A7205" s="61" t="s">
        <v>247</v>
      </c>
      <c r="B7205" s="61" t="s">
        <v>248</v>
      </c>
      <c r="C7205" s="62">
        <v>2009</v>
      </c>
      <c r="D7205" s="61" t="s">
        <v>86</v>
      </c>
      <c r="E7205" s="62">
        <v>31</v>
      </c>
      <c r="F7205" s="62">
        <v>394</v>
      </c>
      <c r="G7205" s="62">
        <v>95</v>
      </c>
      <c r="H7205" s="62">
        <v>0.26</v>
      </c>
      <c r="I7205" s="62">
        <v>12.71</v>
      </c>
      <c r="J7205" s="62">
        <v>366.42</v>
      </c>
      <c r="K7205" s="62">
        <v>0</v>
      </c>
      <c r="L7205" s="63"/>
      <c r="M7205" s="63"/>
      <c r="N7205" s="63"/>
      <c r="O7205" s="63"/>
      <c r="P7205" s="63"/>
      <c r="Q7205" s="63"/>
      <c r="R7205" s="63"/>
      <c r="S7205" s="63"/>
      <c r="T7205" s="63"/>
      <c r="U7205" s="62">
        <v>100</v>
      </c>
      <c r="V7205" s="62">
        <v>248</v>
      </c>
      <c r="W7205" s="62">
        <v>0.67</v>
      </c>
      <c r="X7205" s="62">
        <v>3</v>
      </c>
      <c r="Y7205" s="62">
        <v>2238.4</v>
      </c>
      <c r="Z7205" s="62">
        <v>261</v>
      </c>
      <c r="AA7205" s="62">
        <v>15080</v>
      </c>
      <c r="AB7205" s="62">
        <v>40.54</v>
      </c>
      <c r="AC7205" s="62">
        <v>8.42</v>
      </c>
    </row>
    <row r="7206" spans="1:29" ht="30" x14ac:dyDescent="0.25">
      <c r="A7206" s="61" t="s">
        <v>255</v>
      </c>
      <c r="B7206" s="61" t="s">
        <v>256</v>
      </c>
      <c r="C7206" s="62">
        <v>2011</v>
      </c>
      <c r="D7206" s="61" t="s">
        <v>89</v>
      </c>
      <c r="E7206" s="62">
        <v>80</v>
      </c>
      <c r="F7206" s="62">
        <v>1130891</v>
      </c>
      <c r="G7206" s="62">
        <v>195413</v>
      </c>
      <c r="H7206" s="62">
        <v>203.56</v>
      </c>
      <c r="I7206" s="62">
        <v>14136.14</v>
      </c>
      <c r="J7206" s="62">
        <v>1051728.6299999999</v>
      </c>
      <c r="K7206" s="62">
        <v>4252.18</v>
      </c>
      <c r="L7206" s="62">
        <v>5644</v>
      </c>
      <c r="M7206" s="62">
        <v>5.88</v>
      </c>
      <c r="N7206" s="62">
        <v>53.15</v>
      </c>
      <c r="O7206" s="62">
        <v>51278.34</v>
      </c>
      <c r="P7206" s="63"/>
      <c r="Q7206" s="63"/>
      <c r="R7206" s="63"/>
      <c r="S7206" s="63"/>
      <c r="T7206" s="63"/>
      <c r="U7206" s="63"/>
      <c r="V7206" s="63"/>
      <c r="W7206" s="63"/>
      <c r="X7206" s="63"/>
      <c r="Y7206" s="63"/>
      <c r="Z7206" s="62">
        <v>5318</v>
      </c>
      <c r="AA7206" s="62">
        <v>24236</v>
      </c>
      <c r="AB7206" s="62">
        <v>25.25</v>
      </c>
      <c r="AC7206" s="62">
        <v>66.48</v>
      </c>
    </row>
    <row r="7207" spans="1:29" x14ac:dyDescent="0.25">
      <c r="A7207" s="61" t="s">
        <v>389</v>
      </c>
      <c r="B7207" s="61" t="s">
        <v>390</v>
      </c>
      <c r="C7207" s="62">
        <v>2003</v>
      </c>
      <c r="D7207" s="61" t="s">
        <v>78</v>
      </c>
      <c r="E7207" s="62">
        <v>130</v>
      </c>
      <c r="F7207" s="62">
        <v>608480</v>
      </c>
      <c r="G7207" s="62">
        <v>60173</v>
      </c>
      <c r="H7207" s="62">
        <v>38.57</v>
      </c>
      <c r="I7207" s="62">
        <v>4680.62</v>
      </c>
      <c r="J7207" s="62">
        <v>565886.4</v>
      </c>
      <c r="K7207" s="62">
        <v>0</v>
      </c>
      <c r="L7207" s="63"/>
      <c r="M7207" s="63"/>
      <c r="N7207" s="63"/>
      <c r="O7207" s="63"/>
      <c r="P7207" s="63"/>
      <c r="Q7207" s="63"/>
      <c r="R7207" s="63"/>
      <c r="S7207" s="63"/>
      <c r="T7207" s="63"/>
      <c r="U7207" s="63"/>
      <c r="V7207" s="63"/>
      <c r="W7207" s="63"/>
      <c r="X7207" s="63"/>
      <c r="Y7207" s="63"/>
      <c r="Z7207" s="62">
        <v>154885</v>
      </c>
      <c r="AA7207" s="62">
        <v>5432</v>
      </c>
      <c r="AB7207" s="62">
        <v>3.48</v>
      </c>
      <c r="AC7207" s="62">
        <v>1191.42</v>
      </c>
    </row>
    <row r="7208" spans="1:29" x14ac:dyDescent="0.25">
      <c r="A7208" s="61" t="s">
        <v>126</v>
      </c>
      <c r="B7208" s="61" t="s">
        <v>127</v>
      </c>
      <c r="C7208" s="62">
        <v>2013</v>
      </c>
      <c r="D7208" s="61" t="s">
        <v>226</v>
      </c>
      <c r="E7208" s="62">
        <v>50</v>
      </c>
      <c r="F7208" s="62">
        <v>239524</v>
      </c>
      <c r="G7208" s="62">
        <v>34585</v>
      </c>
      <c r="H7208" s="62">
        <v>57.64</v>
      </c>
      <c r="I7208" s="62">
        <v>4790.4799999999996</v>
      </c>
      <c r="J7208" s="62">
        <v>222757.32</v>
      </c>
      <c r="K7208" s="62">
        <v>17677.009999999998</v>
      </c>
      <c r="L7208" s="62">
        <v>25945</v>
      </c>
      <c r="M7208" s="62">
        <v>43.24</v>
      </c>
      <c r="N7208" s="62">
        <v>353.54</v>
      </c>
      <c r="O7208" s="62">
        <v>213172.4</v>
      </c>
      <c r="P7208" s="63"/>
      <c r="Q7208" s="63"/>
      <c r="R7208" s="63"/>
      <c r="S7208" s="63"/>
      <c r="T7208" s="63"/>
      <c r="U7208" s="63"/>
      <c r="V7208" s="63"/>
      <c r="W7208" s="63"/>
      <c r="X7208" s="63"/>
      <c r="Y7208" s="63"/>
      <c r="Z7208" s="62">
        <v>1404</v>
      </c>
      <c r="AA7208" s="62">
        <v>13812</v>
      </c>
      <c r="AB7208" s="62">
        <v>23.02</v>
      </c>
      <c r="AC7208" s="62">
        <v>28.08</v>
      </c>
    </row>
    <row r="7209" spans="1:29" x14ac:dyDescent="0.25">
      <c r="A7209" s="61" t="s">
        <v>79</v>
      </c>
      <c r="B7209" s="61" t="s">
        <v>80</v>
      </c>
      <c r="C7209" s="62">
        <v>2007</v>
      </c>
      <c r="D7209" s="61" t="s">
        <v>226</v>
      </c>
      <c r="E7209" s="62">
        <v>41</v>
      </c>
      <c r="F7209" s="62">
        <v>217504</v>
      </c>
      <c r="G7209" s="62">
        <v>33025</v>
      </c>
      <c r="H7209" s="62">
        <v>67.12</v>
      </c>
      <c r="I7209" s="62">
        <v>5304.98</v>
      </c>
      <c r="J7209" s="62">
        <v>202278.72</v>
      </c>
      <c r="K7209" s="62">
        <v>5770.13</v>
      </c>
      <c r="L7209" s="62">
        <v>7843</v>
      </c>
      <c r="M7209" s="62">
        <v>15.94</v>
      </c>
      <c r="N7209" s="62">
        <v>140.72999999999999</v>
      </c>
      <c r="O7209" s="62">
        <v>69583.679999999993</v>
      </c>
      <c r="P7209" s="63"/>
      <c r="Q7209" s="63"/>
      <c r="R7209" s="63"/>
      <c r="S7209" s="63"/>
      <c r="T7209" s="63"/>
      <c r="U7209" s="63"/>
      <c r="V7209" s="63"/>
      <c r="W7209" s="63"/>
      <c r="X7209" s="63"/>
      <c r="Y7209" s="63"/>
      <c r="Z7209" s="62">
        <v>167000</v>
      </c>
      <c r="AA7209" s="62">
        <v>6581</v>
      </c>
      <c r="AB7209" s="62">
        <v>13.38</v>
      </c>
      <c r="AC7209" s="62">
        <v>4073.17</v>
      </c>
    </row>
    <row r="7210" spans="1:29" x14ac:dyDescent="0.25">
      <c r="A7210" s="61" t="s">
        <v>184</v>
      </c>
      <c r="B7210" s="61" t="s">
        <v>185</v>
      </c>
      <c r="C7210" s="62">
        <v>2016</v>
      </c>
      <c r="D7210" s="61" t="s">
        <v>99</v>
      </c>
      <c r="E7210" s="62">
        <v>66</v>
      </c>
      <c r="F7210" s="62">
        <v>196480</v>
      </c>
      <c r="G7210" s="62">
        <v>29798</v>
      </c>
      <c r="H7210" s="62">
        <v>37.619999999999997</v>
      </c>
      <c r="I7210" s="62">
        <v>2976.97</v>
      </c>
      <c r="J7210" s="62">
        <v>182726.39999999999</v>
      </c>
      <c r="K7210" s="62">
        <v>24175.54</v>
      </c>
      <c r="L7210" s="62">
        <v>25511</v>
      </c>
      <c r="M7210" s="62">
        <v>32.21</v>
      </c>
      <c r="N7210" s="62">
        <v>366.3</v>
      </c>
      <c r="O7210" s="62">
        <v>291540.08</v>
      </c>
      <c r="P7210" s="63"/>
      <c r="Q7210" s="63"/>
      <c r="R7210" s="63"/>
      <c r="S7210" s="63"/>
      <c r="T7210" s="63"/>
      <c r="U7210" s="63"/>
      <c r="V7210" s="63"/>
      <c r="W7210" s="63"/>
      <c r="X7210" s="63"/>
      <c r="Y7210" s="63"/>
      <c r="Z7210" s="62">
        <v>489</v>
      </c>
      <c r="AA7210" s="62">
        <v>3479</v>
      </c>
      <c r="AB7210" s="62">
        <v>4.3899999999999997</v>
      </c>
      <c r="AC7210" s="62">
        <v>7.41</v>
      </c>
    </row>
    <row r="7211" spans="1:29" x14ac:dyDescent="0.25">
      <c r="A7211" s="61" t="s">
        <v>371</v>
      </c>
      <c r="B7211" s="61" t="s">
        <v>372</v>
      </c>
      <c r="C7211" s="62">
        <v>2015</v>
      </c>
      <c r="D7211" s="61" t="s">
        <v>150</v>
      </c>
      <c r="E7211" s="62">
        <v>8</v>
      </c>
      <c r="F7211" s="63"/>
      <c r="G7211" s="63"/>
      <c r="H7211" s="63"/>
      <c r="I7211" s="63"/>
      <c r="J7211" s="63"/>
      <c r="K7211" s="62">
        <v>0</v>
      </c>
      <c r="L7211" s="63"/>
      <c r="M7211" s="63"/>
      <c r="N7211" s="63"/>
      <c r="O7211" s="63"/>
      <c r="P7211" s="63"/>
      <c r="Q7211" s="63"/>
      <c r="R7211" s="63"/>
      <c r="S7211" s="63"/>
      <c r="T7211" s="63"/>
      <c r="U7211" s="63"/>
      <c r="V7211" s="63"/>
      <c r="W7211" s="63"/>
      <c r="X7211" s="63"/>
      <c r="Y7211" s="63"/>
      <c r="Z7211" s="62">
        <v>0</v>
      </c>
      <c r="AA7211" s="63"/>
      <c r="AB7211" s="63"/>
      <c r="AC7211" s="62">
        <v>0</v>
      </c>
    </row>
    <row r="7212" spans="1:29" ht="30" x14ac:dyDescent="0.25">
      <c r="A7212" s="61" t="s">
        <v>120</v>
      </c>
      <c r="B7212" s="61" t="s">
        <v>121</v>
      </c>
      <c r="C7212" s="62">
        <v>2015</v>
      </c>
      <c r="D7212" s="61" t="s">
        <v>150</v>
      </c>
      <c r="E7212" s="62">
        <v>8</v>
      </c>
      <c r="F7212" s="62">
        <v>0</v>
      </c>
      <c r="G7212" s="62">
        <v>0</v>
      </c>
      <c r="H7212" s="62">
        <v>0</v>
      </c>
      <c r="I7212" s="62">
        <v>0</v>
      </c>
      <c r="J7212" s="62">
        <v>0</v>
      </c>
      <c r="K7212" s="62">
        <v>0</v>
      </c>
      <c r="L7212" s="62">
        <v>0</v>
      </c>
      <c r="M7212" s="62">
        <v>0</v>
      </c>
      <c r="N7212" s="62">
        <v>0</v>
      </c>
      <c r="O7212" s="62">
        <v>0</v>
      </c>
      <c r="P7212" s="63"/>
      <c r="Q7212" s="63"/>
      <c r="R7212" s="63"/>
      <c r="S7212" s="63"/>
      <c r="T7212" s="63"/>
      <c r="U7212" s="63"/>
      <c r="V7212" s="63"/>
      <c r="W7212" s="63"/>
      <c r="X7212" s="63"/>
      <c r="Y7212" s="63"/>
      <c r="Z7212" s="62">
        <v>24600</v>
      </c>
      <c r="AA7212" s="62">
        <v>1695</v>
      </c>
      <c r="AB7212" s="62">
        <v>17.66</v>
      </c>
      <c r="AC7212" s="62">
        <v>3075</v>
      </c>
    </row>
    <row r="7213" spans="1:29" ht="30" x14ac:dyDescent="0.25">
      <c r="A7213" s="61" t="s">
        <v>352</v>
      </c>
      <c r="B7213" s="61" t="s">
        <v>353</v>
      </c>
      <c r="C7213" s="62">
        <v>2011</v>
      </c>
      <c r="D7213" s="61" t="s">
        <v>99</v>
      </c>
      <c r="E7213" s="62">
        <v>50</v>
      </c>
      <c r="F7213" s="62">
        <v>170549</v>
      </c>
      <c r="G7213" s="62">
        <v>25329</v>
      </c>
      <c r="H7213" s="62">
        <v>42.22</v>
      </c>
      <c r="I7213" s="62">
        <v>3410.98</v>
      </c>
      <c r="J7213" s="62">
        <v>158610.57</v>
      </c>
      <c r="K7213" s="62">
        <v>29741</v>
      </c>
      <c r="L7213" s="62">
        <v>46651</v>
      </c>
      <c r="M7213" s="62">
        <v>77.75</v>
      </c>
      <c r="N7213" s="62">
        <v>594.82000000000005</v>
      </c>
      <c r="O7213" s="62">
        <v>358655.64</v>
      </c>
      <c r="P7213" s="63"/>
      <c r="Q7213" s="63"/>
      <c r="R7213" s="63"/>
      <c r="S7213" s="63"/>
      <c r="T7213" s="63"/>
      <c r="U7213" s="63"/>
      <c r="V7213" s="63"/>
      <c r="W7213" s="63"/>
      <c r="X7213" s="63"/>
      <c r="Y7213" s="63"/>
      <c r="Z7213" s="62">
        <v>989</v>
      </c>
      <c r="AA7213" s="62">
        <v>10566</v>
      </c>
      <c r="AB7213" s="62">
        <v>17.61</v>
      </c>
      <c r="AC7213" s="62">
        <v>19.78</v>
      </c>
    </row>
    <row r="7214" spans="1:29" ht="30" x14ac:dyDescent="0.25">
      <c r="A7214" s="61" t="s">
        <v>237</v>
      </c>
      <c r="B7214" s="61" t="s">
        <v>238</v>
      </c>
      <c r="C7214" s="62">
        <v>2007</v>
      </c>
      <c r="D7214" s="61" t="s">
        <v>75</v>
      </c>
      <c r="E7214" s="62">
        <v>20</v>
      </c>
      <c r="F7214" s="62">
        <v>2072</v>
      </c>
      <c r="G7214" s="62">
        <v>558</v>
      </c>
      <c r="H7214" s="62">
        <v>2.33</v>
      </c>
      <c r="I7214" s="62">
        <v>103.6</v>
      </c>
      <c r="J7214" s="62">
        <v>1926.96</v>
      </c>
      <c r="K7214" s="62">
        <v>17011.64</v>
      </c>
      <c r="L7214" s="62">
        <v>27946</v>
      </c>
      <c r="M7214" s="62">
        <v>116.44</v>
      </c>
      <c r="N7214" s="62">
        <v>850.58</v>
      </c>
      <c r="O7214" s="62">
        <v>205148.46</v>
      </c>
      <c r="P7214" s="63"/>
      <c r="Q7214" s="63"/>
      <c r="R7214" s="63"/>
      <c r="S7214" s="63"/>
      <c r="T7214" s="63"/>
      <c r="U7214" s="63"/>
      <c r="V7214" s="63"/>
      <c r="W7214" s="63"/>
      <c r="X7214" s="63"/>
      <c r="Y7214" s="63"/>
      <c r="Z7214" s="62">
        <v>367224</v>
      </c>
      <c r="AA7214" s="62">
        <v>16842</v>
      </c>
      <c r="AB7214" s="62">
        <v>70.180000000000007</v>
      </c>
      <c r="AC7214" s="62">
        <v>18361.2</v>
      </c>
    </row>
    <row r="7215" spans="1:29" ht="30" x14ac:dyDescent="0.25">
      <c r="A7215" s="61" t="s">
        <v>87</v>
      </c>
      <c r="B7215" s="61" t="s">
        <v>88</v>
      </c>
      <c r="C7215" s="62">
        <v>2018</v>
      </c>
      <c r="D7215" s="61" t="s">
        <v>86</v>
      </c>
      <c r="E7215" s="62">
        <v>24</v>
      </c>
      <c r="F7215" s="62">
        <v>38465</v>
      </c>
      <c r="G7215" s="62">
        <v>13945</v>
      </c>
      <c r="H7215" s="62">
        <v>48.42</v>
      </c>
      <c r="I7215" s="62">
        <v>1602.71</v>
      </c>
      <c r="J7215" s="62">
        <v>35772.449999999997</v>
      </c>
      <c r="K7215" s="62">
        <v>4169.74</v>
      </c>
      <c r="L7215" s="62">
        <v>4098</v>
      </c>
      <c r="M7215" s="62">
        <v>14.23</v>
      </c>
      <c r="N7215" s="62">
        <v>173.74</v>
      </c>
      <c r="O7215" s="62">
        <v>50284.12</v>
      </c>
      <c r="P7215" s="63"/>
      <c r="Q7215" s="63"/>
      <c r="R7215" s="63"/>
      <c r="S7215" s="63"/>
      <c r="T7215" s="63"/>
      <c r="U7215" s="63"/>
      <c r="V7215" s="63"/>
      <c r="W7215" s="63"/>
      <c r="X7215" s="63"/>
      <c r="Y7215" s="63"/>
      <c r="Z7215" s="62">
        <v>97239</v>
      </c>
      <c r="AA7215" s="62">
        <v>14051</v>
      </c>
      <c r="AB7215" s="62">
        <v>48.79</v>
      </c>
      <c r="AC7215" s="62">
        <v>4051.63</v>
      </c>
    </row>
    <row r="7216" spans="1:29" ht="30" x14ac:dyDescent="0.25">
      <c r="A7216" s="61" t="s">
        <v>124</v>
      </c>
      <c r="B7216" s="61" t="s">
        <v>125</v>
      </c>
      <c r="C7216" s="62">
        <v>2005</v>
      </c>
      <c r="D7216" s="61" t="s">
        <v>86</v>
      </c>
      <c r="E7216" s="62">
        <v>22</v>
      </c>
      <c r="F7216" s="63"/>
      <c r="G7216" s="63"/>
      <c r="H7216" s="63"/>
      <c r="I7216" s="63"/>
      <c r="J7216" s="63"/>
      <c r="K7216" s="62">
        <v>0</v>
      </c>
      <c r="L7216" s="63"/>
      <c r="M7216" s="63"/>
      <c r="N7216" s="63"/>
      <c r="O7216" s="63"/>
      <c r="P7216" s="63"/>
      <c r="Q7216" s="63"/>
      <c r="R7216" s="63"/>
      <c r="S7216" s="63"/>
      <c r="T7216" s="63"/>
      <c r="U7216" s="63"/>
      <c r="V7216" s="63"/>
      <c r="W7216" s="63"/>
      <c r="X7216" s="63"/>
      <c r="Y7216" s="63"/>
      <c r="Z7216" s="62">
        <v>234.48</v>
      </c>
      <c r="AA7216" s="62">
        <v>15877</v>
      </c>
      <c r="AB7216" s="62">
        <v>60.14</v>
      </c>
      <c r="AC7216" s="62">
        <v>10.66</v>
      </c>
    </row>
    <row r="7217" spans="1:29" ht="30" x14ac:dyDescent="0.25">
      <c r="A7217" s="61" t="s">
        <v>361</v>
      </c>
      <c r="B7217" s="61" t="s">
        <v>362</v>
      </c>
      <c r="C7217" s="62">
        <v>2018</v>
      </c>
      <c r="D7217" s="61" t="s">
        <v>75</v>
      </c>
      <c r="E7217" s="62">
        <v>8</v>
      </c>
      <c r="F7217" s="62">
        <v>4428</v>
      </c>
      <c r="G7217" s="62">
        <v>952</v>
      </c>
      <c r="H7217" s="62">
        <v>9.92</v>
      </c>
      <c r="I7217" s="62">
        <v>553.5</v>
      </c>
      <c r="J7217" s="62">
        <v>4118.04</v>
      </c>
      <c r="K7217" s="62">
        <v>54</v>
      </c>
      <c r="L7217" s="62">
        <v>135</v>
      </c>
      <c r="M7217" s="62">
        <v>1.41</v>
      </c>
      <c r="N7217" s="62">
        <v>6.75</v>
      </c>
      <c r="O7217" s="62">
        <v>651.20000000000005</v>
      </c>
      <c r="P7217" s="63"/>
      <c r="Q7217" s="63"/>
      <c r="R7217" s="63"/>
      <c r="S7217" s="63"/>
      <c r="T7217" s="63"/>
      <c r="U7217" s="62">
        <v>1299</v>
      </c>
      <c r="V7217" s="62">
        <v>3000</v>
      </c>
      <c r="W7217" s="62">
        <v>31.25</v>
      </c>
      <c r="X7217" s="62">
        <v>162</v>
      </c>
      <c r="Y7217" s="62">
        <v>29076.82</v>
      </c>
      <c r="Z7217" s="62">
        <v>38.9</v>
      </c>
      <c r="AA7217" s="62">
        <v>4758</v>
      </c>
      <c r="AB7217" s="62">
        <v>49.56</v>
      </c>
      <c r="AC7217" s="62">
        <v>4.8600000000000003</v>
      </c>
    </row>
    <row r="7218" spans="1:29" x14ac:dyDescent="0.25">
      <c r="A7218" s="61" t="s">
        <v>196</v>
      </c>
      <c r="B7218" s="61" t="s">
        <v>197</v>
      </c>
      <c r="C7218" s="62">
        <v>2014</v>
      </c>
      <c r="D7218" s="61" t="s">
        <v>78</v>
      </c>
      <c r="E7218" s="62">
        <v>24</v>
      </c>
      <c r="F7218" s="62">
        <v>7169</v>
      </c>
      <c r="G7218" s="62">
        <v>1636</v>
      </c>
      <c r="H7218" s="62">
        <v>5.68</v>
      </c>
      <c r="I7218" s="62">
        <v>298.70999999999998</v>
      </c>
      <c r="J7218" s="62">
        <v>6667.17</v>
      </c>
      <c r="K7218" s="62">
        <v>9178.4699999999993</v>
      </c>
      <c r="L7218" s="62">
        <v>13919</v>
      </c>
      <c r="M7218" s="62">
        <v>48.33</v>
      </c>
      <c r="N7218" s="62">
        <v>382.44</v>
      </c>
      <c r="O7218" s="62">
        <v>110685.89</v>
      </c>
      <c r="P7218" s="63"/>
      <c r="Q7218" s="63"/>
      <c r="R7218" s="63"/>
      <c r="S7218" s="63"/>
      <c r="T7218" s="63"/>
      <c r="U7218" s="63"/>
      <c r="V7218" s="63"/>
      <c r="W7218" s="63"/>
      <c r="X7218" s="63"/>
      <c r="Y7218" s="63"/>
      <c r="Z7218" s="62">
        <v>64700</v>
      </c>
      <c r="AA7218" s="62">
        <v>9283</v>
      </c>
      <c r="AB7218" s="62">
        <v>32.229999999999997</v>
      </c>
      <c r="AC7218" s="62">
        <v>2695.83</v>
      </c>
    </row>
    <row r="7219" spans="1:29" ht="30" x14ac:dyDescent="0.25">
      <c r="A7219" s="61" t="s">
        <v>439</v>
      </c>
      <c r="B7219" s="61" t="s">
        <v>440</v>
      </c>
      <c r="C7219" s="62">
        <v>2009</v>
      </c>
      <c r="D7219" s="61" t="s">
        <v>75</v>
      </c>
      <c r="E7219" s="62">
        <v>4</v>
      </c>
      <c r="F7219" s="63"/>
      <c r="G7219" s="63"/>
      <c r="H7219" s="63"/>
      <c r="I7219" s="63"/>
      <c r="J7219" s="63"/>
      <c r="K7219" s="62">
        <v>0</v>
      </c>
      <c r="L7219" s="63"/>
      <c r="M7219" s="63"/>
      <c r="N7219" s="63"/>
      <c r="O7219" s="63"/>
      <c r="P7219" s="63"/>
      <c r="Q7219" s="63"/>
      <c r="R7219" s="63"/>
      <c r="S7219" s="63"/>
      <c r="T7219" s="63"/>
      <c r="U7219" s="63"/>
      <c r="V7219" s="63"/>
      <c r="W7219" s="63"/>
      <c r="X7219" s="63"/>
      <c r="Y7219" s="63"/>
      <c r="Z7219" s="62">
        <v>10411.23</v>
      </c>
      <c r="AA7219" s="62">
        <v>835</v>
      </c>
      <c r="AB7219" s="62">
        <v>17.399999999999999</v>
      </c>
      <c r="AC7219" s="62">
        <v>2602.81</v>
      </c>
    </row>
    <row r="7220" spans="1:29" ht="45" x14ac:dyDescent="0.25">
      <c r="A7220" s="61" t="s">
        <v>214</v>
      </c>
      <c r="B7220" s="61" t="s">
        <v>215</v>
      </c>
      <c r="C7220" s="62">
        <v>2015</v>
      </c>
      <c r="D7220" s="61" t="s">
        <v>75</v>
      </c>
      <c r="E7220" s="62">
        <v>9</v>
      </c>
      <c r="F7220" s="62">
        <v>672</v>
      </c>
      <c r="G7220" s="62">
        <v>298</v>
      </c>
      <c r="H7220" s="62">
        <v>2.76</v>
      </c>
      <c r="I7220" s="62">
        <v>74.67</v>
      </c>
      <c r="J7220" s="62">
        <v>624.96</v>
      </c>
      <c r="K7220" s="62">
        <v>0</v>
      </c>
      <c r="L7220" s="63"/>
      <c r="M7220" s="63"/>
      <c r="N7220" s="63"/>
      <c r="O7220" s="63"/>
      <c r="P7220" s="63"/>
      <c r="Q7220" s="63"/>
      <c r="R7220" s="63"/>
      <c r="S7220" s="63"/>
      <c r="T7220" s="63"/>
      <c r="U7220" s="63"/>
      <c r="V7220" s="63"/>
      <c r="W7220" s="63"/>
      <c r="X7220" s="63"/>
      <c r="Y7220" s="63"/>
      <c r="Z7220" s="62">
        <v>295</v>
      </c>
      <c r="AA7220" s="62">
        <v>1339</v>
      </c>
      <c r="AB7220" s="62">
        <v>12.4</v>
      </c>
      <c r="AC7220" s="62">
        <v>32.78</v>
      </c>
    </row>
    <row r="7221" spans="1:29" x14ac:dyDescent="0.25">
      <c r="A7221" s="61" t="s">
        <v>204</v>
      </c>
      <c r="B7221" s="61" t="s">
        <v>205</v>
      </c>
      <c r="C7221" s="62">
        <v>2018</v>
      </c>
      <c r="D7221" s="61" t="s">
        <v>72</v>
      </c>
      <c r="E7221" s="62">
        <v>20</v>
      </c>
      <c r="F7221" s="62">
        <v>12880</v>
      </c>
      <c r="G7221" s="62">
        <v>2540</v>
      </c>
      <c r="H7221" s="62">
        <v>10.58</v>
      </c>
      <c r="I7221" s="62">
        <v>644</v>
      </c>
      <c r="J7221" s="62">
        <v>11978.4</v>
      </c>
      <c r="K7221" s="62">
        <v>2829.29</v>
      </c>
      <c r="L7221" s="62">
        <v>3879</v>
      </c>
      <c r="M7221" s="62">
        <v>16.16</v>
      </c>
      <c r="N7221" s="62">
        <v>141.46</v>
      </c>
      <c r="O7221" s="62">
        <v>34119.279999999999</v>
      </c>
      <c r="P7221" s="63"/>
      <c r="Q7221" s="63"/>
      <c r="R7221" s="63"/>
      <c r="S7221" s="63"/>
      <c r="T7221" s="63"/>
      <c r="U7221" s="63"/>
      <c r="V7221" s="63"/>
      <c r="W7221" s="63"/>
      <c r="X7221" s="63"/>
      <c r="Y7221" s="63"/>
      <c r="Z7221" s="62">
        <v>24630</v>
      </c>
      <c r="AA7221" s="62">
        <v>2782</v>
      </c>
      <c r="AB7221" s="62">
        <v>11.59</v>
      </c>
      <c r="AC7221" s="62">
        <v>1231.5</v>
      </c>
    </row>
    <row r="7222" spans="1:29" x14ac:dyDescent="0.25">
      <c r="A7222" s="61" t="s">
        <v>70</v>
      </c>
      <c r="B7222" s="61" t="s">
        <v>71</v>
      </c>
      <c r="C7222" s="62">
        <v>2011</v>
      </c>
      <c r="D7222" s="61" t="s">
        <v>135</v>
      </c>
      <c r="E7222" s="62">
        <v>196</v>
      </c>
      <c r="F7222" s="62">
        <v>1002111</v>
      </c>
      <c r="G7222" s="62">
        <v>131031</v>
      </c>
      <c r="H7222" s="62">
        <v>55.71</v>
      </c>
      <c r="I7222" s="62">
        <v>5112.8100000000004</v>
      </c>
      <c r="J7222" s="62">
        <v>931963.23</v>
      </c>
      <c r="K7222" s="62">
        <v>185581</v>
      </c>
      <c r="L7222" s="62">
        <v>276391</v>
      </c>
      <c r="M7222" s="62">
        <v>117.51</v>
      </c>
      <c r="N7222" s="63"/>
      <c r="O7222" s="63"/>
      <c r="P7222" s="63"/>
      <c r="Q7222" s="63"/>
      <c r="R7222" s="63"/>
      <c r="S7222" s="63"/>
      <c r="T7222" s="63"/>
      <c r="U7222" s="63"/>
      <c r="V7222" s="63"/>
      <c r="W7222" s="63"/>
      <c r="X7222" s="63"/>
      <c r="Y7222" s="63"/>
      <c r="Z7222" s="62">
        <v>18120</v>
      </c>
      <c r="AA7222" s="62">
        <v>166692</v>
      </c>
      <c r="AB7222" s="62">
        <v>70.87</v>
      </c>
      <c r="AC7222" s="62">
        <v>92.45</v>
      </c>
    </row>
    <row r="7223" spans="1:29" x14ac:dyDescent="0.25">
      <c r="A7223" s="61" t="s">
        <v>469</v>
      </c>
      <c r="B7223" s="61" t="s">
        <v>470</v>
      </c>
      <c r="C7223" s="62">
        <v>2013</v>
      </c>
      <c r="D7223" s="61" t="s">
        <v>78</v>
      </c>
      <c r="E7223" s="62">
        <v>48</v>
      </c>
      <c r="F7223" s="62">
        <v>145116</v>
      </c>
      <c r="G7223" s="62">
        <v>21288</v>
      </c>
      <c r="H7223" s="62">
        <v>36.96</v>
      </c>
      <c r="I7223" s="62">
        <v>3023.25</v>
      </c>
      <c r="J7223" s="62">
        <v>134957.88</v>
      </c>
      <c r="K7223" s="62">
        <v>27648.880000000001</v>
      </c>
      <c r="L7223" s="62">
        <v>38872</v>
      </c>
      <c r="M7223" s="62">
        <v>67.489999999999995</v>
      </c>
      <c r="N7223" s="63"/>
      <c r="O7223" s="63"/>
      <c r="P7223" s="63"/>
      <c r="Q7223" s="63"/>
      <c r="R7223" s="63"/>
      <c r="S7223" s="63"/>
      <c r="T7223" s="63"/>
      <c r="U7223" s="63"/>
      <c r="V7223" s="63"/>
      <c r="W7223" s="63"/>
      <c r="X7223" s="63"/>
      <c r="Y7223" s="63"/>
      <c r="Z7223" s="62">
        <v>221.84</v>
      </c>
      <c r="AA7223" s="62">
        <v>5744</v>
      </c>
      <c r="AB7223" s="62">
        <v>9.9700000000000006</v>
      </c>
      <c r="AC7223" s="62">
        <v>4.62</v>
      </c>
    </row>
    <row r="7224" spans="1:29" x14ac:dyDescent="0.25">
      <c r="A7224" s="61" t="s">
        <v>163</v>
      </c>
      <c r="B7224" s="61" t="s">
        <v>164</v>
      </c>
      <c r="C7224" s="62">
        <v>2018</v>
      </c>
      <c r="D7224" s="61" t="s">
        <v>135</v>
      </c>
      <c r="E7224" s="62">
        <v>136</v>
      </c>
      <c r="F7224" s="62">
        <v>10317</v>
      </c>
      <c r="G7224" s="62">
        <v>4164</v>
      </c>
      <c r="H7224" s="62">
        <v>2.5499999999999998</v>
      </c>
      <c r="I7224" s="62">
        <v>75.86</v>
      </c>
      <c r="J7224" s="62">
        <v>9594.81</v>
      </c>
      <c r="K7224" s="62">
        <v>867.12</v>
      </c>
      <c r="L7224" s="62">
        <v>1537</v>
      </c>
      <c r="M7224" s="62">
        <v>0.94</v>
      </c>
      <c r="N7224" s="62">
        <v>6.38</v>
      </c>
      <c r="O7224" s="62">
        <v>10456.85</v>
      </c>
      <c r="P7224" s="63"/>
      <c r="Q7224" s="63"/>
      <c r="R7224" s="63"/>
      <c r="S7224" s="63"/>
      <c r="T7224" s="63"/>
      <c r="U7224" s="63"/>
      <c r="V7224" s="63"/>
      <c r="W7224" s="63"/>
      <c r="X7224" s="63"/>
      <c r="Y7224" s="63"/>
      <c r="Z7224" s="62">
        <v>1890221</v>
      </c>
      <c r="AA7224" s="62">
        <v>94483</v>
      </c>
      <c r="AB7224" s="62">
        <v>57.89</v>
      </c>
      <c r="AC7224" s="62">
        <v>13898.68</v>
      </c>
    </row>
    <row r="7225" spans="1:29" ht="30" x14ac:dyDescent="0.25">
      <c r="A7225" s="61" t="s">
        <v>237</v>
      </c>
      <c r="B7225" s="61" t="s">
        <v>238</v>
      </c>
      <c r="C7225" s="62">
        <v>2014</v>
      </c>
      <c r="D7225" s="61" t="s">
        <v>86</v>
      </c>
      <c r="E7225" s="62">
        <v>150</v>
      </c>
      <c r="F7225" s="62">
        <v>0</v>
      </c>
      <c r="G7225" s="62">
        <v>0</v>
      </c>
      <c r="H7225" s="62">
        <v>0</v>
      </c>
      <c r="I7225" s="62">
        <v>0</v>
      </c>
      <c r="J7225" s="62">
        <v>0</v>
      </c>
      <c r="K7225" s="62">
        <v>0</v>
      </c>
      <c r="L7225" s="62">
        <v>0</v>
      </c>
      <c r="M7225" s="62">
        <v>0</v>
      </c>
      <c r="N7225" s="63"/>
      <c r="O7225" s="63"/>
      <c r="P7225" s="62">
        <v>0</v>
      </c>
      <c r="Q7225" s="62">
        <v>0</v>
      </c>
      <c r="R7225" s="62">
        <v>0</v>
      </c>
      <c r="S7225" s="62">
        <v>0</v>
      </c>
      <c r="T7225" s="62">
        <v>0</v>
      </c>
      <c r="U7225" s="63"/>
      <c r="V7225" s="63"/>
      <c r="W7225" s="63"/>
      <c r="X7225" s="63"/>
      <c r="Y7225" s="63"/>
      <c r="Z7225" s="62">
        <v>0</v>
      </c>
      <c r="AA7225" s="62">
        <v>0</v>
      </c>
      <c r="AB7225" s="62">
        <v>0</v>
      </c>
      <c r="AC7225" s="62">
        <v>0</v>
      </c>
    </row>
    <row r="7226" spans="1:29" ht="30" x14ac:dyDescent="0.25">
      <c r="A7226" s="61" t="s">
        <v>146</v>
      </c>
      <c r="B7226" s="61" t="s">
        <v>147</v>
      </c>
      <c r="C7226" s="62">
        <v>2010</v>
      </c>
      <c r="D7226" s="61" t="s">
        <v>75</v>
      </c>
      <c r="E7226" s="62">
        <v>25</v>
      </c>
      <c r="F7226" s="63"/>
      <c r="G7226" s="63"/>
      <c r="H7226" s="63"/>
      <c r="I7226" s="63"/>
      <c r="J7226" s="63"/>
      <c r="K7226" s="62">
        <v>0</v>
      </c>
      <c r="L7226" s="63"/>
      <c r="M7226" s="63"/>
      <c r="N7226" s="63"/>
      <c r="O7226" s="63"/>
      <c r="P7226" s="63"/>
      <c r="Q7226" s="63"/>
      <c r="R7226" s="63"/>
      <c r="S7226" s="63"/>
      <c r="T7226" s="63"/>
      <c r="U7226" s="63"/>
      <c r="V7226" s="63"/>
      <c r="W7226" s="63"/>
      <c r="X7226" s="63"/>
      <c r="Y7226" s="63"/>
      <c r="Z7226" s="62">
        <v>0</v>
      </c>
      <c r="AA7226" s="63"/>
      <c r="AB7226" s="63"/>
      <c r="AC7226" s="62">
        <v>0</v>
      </c>
    </row>
    <row r="7227" spans="1:29" ht="30" x14ac:dyDescent="0.25">
      <c r="A7227" s="61" t="s">
        <v>287</v>
      </c>
      <c r="B7227" s="61" t="s">
        <v>288</v>
      </c>
      <c r="C7227" s="62">
        <v>2015</v>
      </c>
      <c r="D7227" s="61" t="s">
        <v>99</v>
      </c>
      <c r="E7227" s="62">
        <v>64</v>
      </c>
      <c r="F7227" s="62">
        <v>572500</v>
      </c>
      <c r="G7227" s="62">
        <v>94565</v>
      </c>
      <c r="H7227" s="62">
        <v>123.13</v>
      </c>
      <c r="I7227" s="62">
        <v>8945.31</v>
      </c>
      <c r="J7227" s="62">
        <v>532425</v>
      </c>
      <c r="K7227" s="62">
        <v>0</v>
      </c>
      <c r="L7227" s="63"/>
      <c r="M7227" s="63"/>
      <c r="N7227" s="63"/>
      <c r="O7227" s="63"/>
      <c r="P7227" s="63"/>
      <c r="Q7227" s="63"/>
      <c r="R7227" s="63"/>
      <c r="S7227" s="63"/>
      <c r="T7227" s="63"/>
      <c r="U7227" s="63"/>
      <c r="V7227" s="63"/>
      <c r="W7227" s="63"/>
      <c r="X7227" s="63"/>
      <c r="Y7227" s="63"/>
      <c r="Z7227" s="62">
        <v>181384</v>
      </c>
      <c r="AA7227" s="62">
        <v>27889</v>
      </c>
      <c r="AB7227" s="62">
        <v>36.31</v>
      </c>
      <c r="AC7227" s="62">
        <v>2834.13</v>
      </c>
    </row>
    <row r="7228" spans="1:29" x14ac:dyDescent="0.25">
      <c r="A7228" s="61" t="s">
        <v>338</v>
      </c>
      <c r="B7228" s="61" t="s">
        <v>339</v>
      </c>
      <c r="C7228" s="62">
        <v>2015</v>
      </c>
      <c r="D7228" s="61" t="s">
        <v>301</v>
      </c>
      <c r="E7228" s="62">
        <v>106</v>
      </c>
      <c r="F7228" s="62">
        <v>1905000</v>
      </c>
      <c r="G7228" s="62">
        <v>192759</v>
      </c>
      <c r="H7228" s="62">
        <v>151.54</v>
      </c>
      <c r="I7228" s="62">
        <v>17971.7</v>
      </c>
      <c r="J7228" s="62">
        <v>1771650</v>
      </c>
      <c r="K7228" s="62">
        <v>8229.8700000000008</v>
      </c>
      <c r="L7228" s="62">
        <v>8808</v>
      </c>
      <c r="M7228" s="62">
        <v>6.92</v>
      </c>
      <c r="N7228" s="62">
        <v>77.64</v>
      </c>
      <c r="O7228" s="62">
        <v>99246.52</v>
      </c>
      <c r="P7228" s="63"/>
      <c r="Q7228" s="63"/>
      <c r="R7228" s="63"/>
      <c r="S7228" s="63"/>
      <c r="T7228" s="63"/>
      <c r="U7228" s="63"/>
      <c r="V7228" s="63"/>
      <c r="W7228" s="63"/>
      <c r="X7228" s="63"/>
      <c r="Y7228" s="63"/>
      <c r="Z7228" s="62">
        <v>5479.63</v>
      </c>
      <c r="AA7228" s="62">
        <v>125648</v>
      </c>
      <c r="AB7228" s="62">
        <v>98.78</v>
      </c>
      <c r="AC7228" s="62">
        <v>51.69</v>
      </c>
    </row>
    <row r="7229" spans="1:29" ht="30" x14ac:dyDescent="0.25">
      <c r="A7229" s="61" t="s">
        <v>277</v>
      </c>
      <c r="B7229" s="61" t="s">
        <v>278</v>
      </c>
      <c r="C7229" s="62">
        <v>2004</v>
      </c>
      <c r="D7229" s="61" t="s">
        <v>75</v>
      </c>
      <c r="E7229" s="62">
        <v>12</v>
      </c>
      <c r="F7229" s="62">
        <v>1999</v>
      </c>
      <c r="G7229" s="62">
        <v>799</v>
      </c>
      <c r="H7229" s="62">
        <v>5.55</v>
      </c>
      <c r="I7229" s="62">
        <v>166.58</v>
      </c>
      <c r="J7229" s="62">
        <v>1859.07</v>
      </c>
      <c r="K7229" s="62">
        <v>0</v>
      </c>
      <c r="L7229" s="63"/>
      <c r="M7229" s="63"/>
      <c r="N7229" s="63"/>
      <c r="O7229" s="63"/>
      <c r="P7229" s="63"/>
      <c r="Q7229" s="63"/>
      <c r="R7229" s="63"/>
      <c r="S7229" s="63"/>
      <c r="T7229" s="63"/>
      <c r="U7229" s="63"/>
      <c r="V7229" s="63"/>
      <c r="W7229" s="63"/>
      <c r="X7229" s="63"/>
      <c r="Y7229" s="63"/>
      <c r="Z7229" s="62">
        <v>95614</v>
      </c>
      <c r="AA7229" s="62">
        <v>4027</v>
      </c>
      <c r="AB7229" s="62">
        <v>27.97</v>
      </c>
      <c r="AC7229" s="62">
        <v>7967.83</v>
      </c>
    </row>
    <row r="7230" spans="1:29" ht="30" x14ac:dyDescent="0.25">
      <c r="A7230" s="61" t="s">
        <v>165</v>
      </c>
      <c r="B7230" s="61" t="s">
        <v>166</v>
      </c>
      <c r="C7230" s="62">
        <v>2017</v>
      </c>
      <c r="D7230" s="61" t="s">
        <v>78</v>
      </c>
      <c r="E7230" s="62">
        <v>40</v>
      </c>
      <c r="F7230" s="62">
        <v>76579</v>
      </c>
      <c r="G7230" s="62">
        <v>20182</v>
      </c>
      <c r="H7230" s="62">
        <v>42.05</v>
      </c>
      <c r="I7230" s="62">
        <v>1914.48</v>
      </c>
      <c r="J7230" s="62">
        <v>71218.47</v>
      </c>
      <c r="K7230" s="62">
        <v>16151.31</v>
      </c>
      <c r="L7230" s="62">
        <v>18239</v>
      </c>
      <c r="M7230" s="62">
        <v>38</v>
      </c>
      <c r="N7230" s="62">
        <v>403.78</v>
      </c>
      <c r="O7230" s="62">
        <v>194773.49</v>
      </c>
      <c r="P7230" s="63"/>
      <c r="Q7230" s="63"/>
      <c r="R7230" s="63"/>
      <c r="S7230" s="63"/>
      <c r="T7230" s="63"/>
      <c r="U7230" s="63"/>
      <c r="V7230" s="63"/>
      <c r="W7230" s="63"/>
      <c r="X7230" s="63"/>
      <c r="Y7230" s="63"/>
      <c r="Z7230" s="62">
        <v>1.1100000000000001</v>
      </c>
      <c r="AA7230" s="62">
        <v>11135</v>
      </c>
      <c r="AB7230" s="62">
        <v>23.2</v>
      </c>
      <c r="AC7230" s="62">
        <v>0.03</v>
      </c>
    </row>
    <row r="7231" spans="1:29" x14ac:dyDescent="0.25">
      <c r="A7231" s="61" t="s">
        <v>407</v>
      </c>
      <c r="B7231" s="61" t="s">
        <v>408</v>
      </c>
      <c r="C7231" s="62">
        <v>2013</v>
      </c>
      <c r="D7231" s="61" t="s">
        <v>99</v>
      </c>
      <c r="E7231" s="62">
        <v>24</v>
      </c>
      <c r="F7231" s="62">
        <v>259804</v>
      </c>
      <c r="G7231" s="62">
        <v>47850</v>
      </c>
      <c r="H7231" s="62">
        <v>166.15</v>
      </c>
      <c r="I7231" s="62">
        <v>10825.17</v>
      </c>
      <c r="J7231" s="62">
        <v>241617.72</v>
      </c>
      <c r="K7231" s="62">
        <v>0</v>
      </c>
      <c r="L7231" s="63"/>
      <c r="M7231" s="63"/>
      <c r="N7231" s="63"/>
      <c r="O7231" s="63"/>
      <c r="P7231" s="63"/>
      <c r="Q7231" s="63"/>
      <c r="R7231" s="63"/>
      <c r="S7231" s="63"/>
      <c r="T7231" s="63"/>
      <c r="U7231" s="63"/>
      <c r="V7231" s="63"/>
      <c r="W7231" s="63"/>
      <c r="X7231" s="63"/>
      <c r="Y7231" s="63"/>
      <c r="Z7231" s="62">
        <v>16844.599999999999</v>
      </c>
      <c r="AA7231" s="62">
        <v>72692</v>
      </c>
      <c r="AB7231" s="62">
        <v>252.4</v>
      </c>
      <c r="AC7231" s="62">
        <v>701.86</v>
      </c>
    </row>
    <row r="7232" spans="1:29" x14ac:dyDescent="0.25">
      <c r="A7232" s="61" t="s">
        <v>413</v>
      </c>
      <c r="B7232" s="61" t="s">
        <v>414</v>
      </c>
      <c r="C7232" s="62">
        <v>2016</v>
      </c>
      <c r="D7232" s="61" t="s">
        <v>78</v>
      </c>
      <c r="E7232" s="62">
        <v>20</v>
      </c>
      <c r="F7232" s="62">
        <v>43898</v>
      </c>
      <c r="G7232" s="62">
        <v>6563</v>
      </c>
      <c r="H7232" s="62">
        <v>27.35</v>
      </c>
      <c r="I7232" s="62">
        <v>2194.9</v>
      </c>
      <c r="J7232" s="62">
        <v>40825.14</v>
      </c>
      <c r="K7232" s="62">
        <v>10539</v>
      </c>
      <c r="L7232" s="62">
        <v>12435</v>
      </c>
      <c r="M7232" s="62">
        <v>51.81</v>
      </c>
      <c r="N7232" s="62">
        <v>526.95000000000005</v>
      </c>
      <c r="O7232" s="62">
        <v>127092.96</v>
      </c>
      <c r="P7232" s="63"/>
      <c r="Q7232" s="63"/>
      <c r="R7232" s="63"/>
      <c r="S7232" s="63"/>
      <c r="T7232" s="63"/>
      <c r="U7232" s="63"/>
      <c r="V7232" s="63"/>
      <c r="W7232" s="63"/>
      <c r="X7232" s="63"/>
      <c r="Y7232" s="63"/>
      <c r="Z7232" s="62">
        <v>52355</v>
      </c>
      <c r="AA7232" s="62">
        <v>15330</v>
      </c>
      <c r="AB7232" s="62">
        <v>63.88</v>
      </c>
      <c r="AC7232" s="62">
        <v>2617.75</v>
      </c>
    </row>
    <row r="7233" spans="1:29" x14ac:dyDescent="0.25">
      <c r="A7233" s="61" t="s">
        <v>202</v>
      </c>
      <c r="B7233" s="61" t="s">
        <v>203</v>
      </c>
      <c r="C7233" s="62">
        <v>2015</v>
      </c>
      <c r="D7233" s="61" t="s">
        <v>75</v>
      </c>
      <c r="E7233" s="62">
        <v>6</v>
      </c>
      <c r="F7233" s="62">
        <v>6356</v>
      </c>
      <c r="G7233" s="62">
        <v>1070</v>
      </c>
      <c r="H7233" s="62">
        <v>14.86</v>
      </c>
      <c r="I7233" s="62">
        <v>1059.33</v>
      </c>
      <c r="J7233" s="62">
        <v>5911.08</v>
      </c>
      <c r="K7233" s="62">
        <v>0</v>
      </c>
      <c r="L7233" s="63"/>
      <c r="M7233" s="63"/>
      <c r="N7233" s="63"/>
      <c r="O7233" s="63"/>
      <c r="P7233" s="63"/>
      <c r="Q7233" s="63"/>
      <c r="R7233" s="63"/>
      <c r="S7233" s="63"/>
      <c r="T7233" s="63"/>
      <c r="U7233" s="63"/>
      <c r="V7233" s="63"/>
      <c r="W7233" s="63"/>
      <c r="X7233" s="63"/>
      <c r="Y7233" s="63"/>
      <c r="Z7233" s="62">
        <v>337206</v>
      </c>
      <c r="AA7233" s="62">
        <v>1561</v>
      </c>
      <c r="AB7233" s="62">
        <v>21.68</v>
      </c>
      <c r="AC7233" s="62">
        <v>56201</v>
      </c>
    </row>
    <row r="7234" spans="1:29" x14ac:dyDescent="0.25">
      <c r="A7234" s="61" t="s">
        <v>222</v>
      </c>
      <c r="B7234" s="61" t="s">
        <v>223</v>
      </c>
      <c r="C7234" s="62">
        <v>2018</v>
      </c>
      <c r="D7234" s="61" t="s">
        <v>99</v>
      </c>
      <c r="E7234" s="62">
        <v>40</v>
      </c>
      <c r="F7234" s="62">
        <v>175440</v>
      </c>
      <c r="G7234" s="62">
        <v>36792</v>
      </c>
      <c r="H7234" s="62">
        <v>76.650000000000006</v>
      </c>
      <c r="I7234" s="62">
        <v>4386</v>
      </c>
      <c r="J7234" s="62">
        <v>163159.20000000001</v>
      </c>
      <c r="K7234" s="62">
        <v>0</v>
      </c>
      <c r="L7234" s="63"/>
      <c r="M7234" s="63"/>
      <c r="N7234" s="63"/>
      <c r="O7234" s="63"/>
      <c r="P7234" s="63"/>
      <c r="Q7234" s="63"/>
      <c r="R7234" s="63"/>
      <c r="S7234" s="63"/>
      <c r="T7234" s="63"/>
      <c r="U7234" s="63"/>
      <c r="V7234" s="63"/>
      <c r="W7234" s="63"/>
      <c r="X7234" s="63"/>
      <c r="Y7234" s="63"/>
      <c r="Z7234" s="62">
        <v>39370</v>
      </c>
      <c r="AA7234" s="62">
        <v>5984</v>
      </c>
      <c r="AB7234" s="62">
        <v>12.47</v>
      </c>
      <c r="AC7234" s="62">
        <v>984.25</v>
      </c>
    </row>
    <row r="7235" spans="1:29" ht="30" x14ac:dyDescent="0.25">
      <c r="A7235" s="61" t="s">
        <v>283</v>
      </c>
      <c r="B7235" s="61" t="s">
        <v>284</v>
      </c>
      <c r="C7235" s="62">
        <v>2018</v>
      </c>
      <c r="D7235" s="61" t="s">
        <v>175</v>
      </c>
      <c r="E7235" s="62">
        <v>24</v>
      </c>
      <c r="F7235" s="62">
        <v>124552</v>
      </c>
      <c r="G7235" s="62">
        <v>23884</v>
      </c>
      <c r="H7235" s="62">
        <v>82.93</v>
      </c>
      <c r="I7235" s="62">
        <v>5189.67</v>
      </c>
      <c r="J7235" s="62">
        <v>115833.36</v>
      </c>
      <c r="K7235" s="62">
        <v>10617.85</v>
      </c>
      <c r="L7235" s="62">
        <v>9313</v>
      </c>
      <c r="M7235" s="62">
        <v>32.340000000000003</v>
      </c>
      <c r="N7235" s="62">
        <v>442.41</v>
      </c>
      <c r="O7235" s="62">
        <v>128043.8</v>
      </c>
      <c r="P7235" s="63"/>
      <c r="Q7235" s="63"/>
      <c r="R7235" s="63"/>
      <c r="S7235" s="63"/>
      <c r="T7235" s="63"/>
      <c r="U7235" s="63"/>
      <c r="V7235" s="63"/>
      <c r="W7235" s="63"/>
      <c r="X7235" s="63"/>
      <c r="Y7235" s="63"/>
      <c r="Z7235" s="62">
        <v>0</v>
      </c>
      <c r="AA7235" s="63"/>
      <c r="AB7235" s="63"/>
      <c r="AC7235" s="62">
        <v>0</v>
      </c>
    </row>
    <row r="7236" spans="1:29" x14ac:dyDescent="0.25">
      <c r="A7236" s="61" t="s">
        <v>484</v>
      </c>
      <c r="B7236" s="61" t="s">
        <v>485</v>
      </c>
      <c r="C7236" s="62">
        <v>2016</v>
      </c>
      <c r="D7236" s="61" t="s">
        <v>78</v>
      </c>
      <c r="E7236" s="62">
        <v>40</v>
      </c>
      <c r="F7236" s="62">
        <v>290825</v>
      </c>
      <c r="G7236" s="62">
        <v>53831</v>
      </c>
      <c r="H7236" s="62">
        <v>112.15</v>
      </c>
      <c r="I7236" s="62">
        <v>7270.63</v>
      </c>
      <c r="J7236" s="62">
        <v>270467.25</v>
      </c>
      <c r="K7236" s="62">
        <v>0</v>
      </c>
      <c r="L7236" s="63"/>
      <c r="M7236" s="63"/>
      <c r="N7236" s="63"/>
      <c r="O7236" s="63"/>
      <c r="P7236" s="63"/>
      <c r="Q7236" s="63"/>
      <c r="R7236" s="63"/>
      <c r="S7236" s="63"/>
      <c r="T7236" s="63"/>
      <c r="U7236" s="63"/>
      <c r="V7236" s="63"/>
      <c r="W7236" s="63"/>
      <c r="X7236" s="63"/>
      <c r="Y7236" s="63"/>
      <c r="Z7236" s="62">
        <v>0</v>
      </c>
      <c r="AA7236" s="62">
        <v>5642</v>
      </c>
      <c r="AB7236" s="62">
        <v>11.75</v>
      </c>
      <c r="AC7236" s="62">
        <v>0</v>
      </c>
    </row>
    <row r="7237" spans="1:29" x14ac:dyDescent="0.25">
      <c r="A7237" s="61" t="s">
        <v>130</v>
      </c>
      <c r="B7237" s="61" t="s">
        <v>131</v>
      </c>
      <c r="C7237" s="62">
        <v>2009</v>
      </c>
      <c r="D7237" s="61" t="s">
        <v>226</v>
      </c>
      <c r="E7237" s="62">
        <v>50</v>
      </c>
      <c r="F7237" s="62">
        <v>537200</v>
      </c>
      <c r="G7237" s="62">
        <v>58157</v>
      </c>
      <c r="H7237" s="62">
        <v>96.93</v>
      </c>
      <c r="I7237" s="62">
        <v>10744</v>
      </c>
      <c r="J7237" s="62">
        <v>499596</v>
      </c>
      <c r="K7237" s="62">
        <v>0</v>
      </c>
      <c r="L7237" s="63"/>
      <c r="M7237" s="63"/>
      <c r="N7237" s="63"/>
      <c r="O7237" s="63"/>
      <c r="P7237" s="63"/>
      <c r="Q7237" s="63"/>
      <c r="R7237" s="63"/>
      <c r="S7237" s="63"/>
      <c r="T7237" s="63"/>
      <c r="U7237" s="63"/>
      <c r="V7237" s="63"/>
      <c r="W7237" s="63"/>
      <c r="X7237" s="63"/>
      <c r="Y7237" s="63"/>
      <c r="Z7237" s="62">
        <v>2250</v>
      </c>
      <c r="AA7237" s="62">
        <v>13869</v>
      </c>
      <c r="AB7237" s="62">
        <v>23.12</v>
      </c>
      <c r="AC7237" s="62">
        <v>45</v>
      </c>
    </row>
    <row r="7238" spans="1:29" x14ac:dyDescent="0.25">
      <c r="A7238" s="61" t="s">
        <v>220</v>
      </c>
      <c r="B7238" s="61" t="s">
        <v>221</v>
      </c>
      <c r="C7238" s="62">
        <v>2013</v>
      </c>
      <c r="D7238" s="61" t="s">
        <v>78</v>
      </c>
      <c r="E7238" s="62">
        <v>52</v>
      </c>
      <c r="F7238" s="62">
        <v>185880</v>
      </c>
      <c r="G7238" s="62">
        <v>27331</v>
      </c>
      <c r="H7238" s="62">
        <v>43.8</v>
      </c>
      <c r="I7238" s="62">
        <v>3574.62</v>
      </c>
      <c r="J7238" s="62">
        <v>172868.4</v>
      </c>
      <c r="K7238" s="62">
        <v>19532</v>
      </c>
      <c r="L7238" s="62">
        <v>21105</v>
      </c>
      <c r="M7238" s="62">
        <v>33.82</v>
      </c>
      <c r="N7238" s="63"/>
      <c r="O7238" s="63"/>
      <c r="P7238" s="63"/>
      <c r="Q7238" s="63"/>
      <c r="R7238" s="63"/>
      <c r="S7238" s="63"/>
      <c r="T7238" s="63"/>
      <c r="U7238" s="63"/>
      <c r="V7238" s="63"/>
      <c r="W7238" s="63"/>
      <c r="X7238" s="63"/>
      <c r="Y7238" s="63"/>
      <c r="Z7238" s="62">
        <v>1.38</v>
      </c>
      <c r="AA7238" s="62">
        <v>5685</v>
      </c>
      <c r="AB7238" s="62">
        <v>9.11</v>
      </c>
      <c r="AC7238" s="62">
        <v>0.03</v>
      </c>
    </row>
    <row r="7239" spans="1:29" ht="45" x14ac:dyDescent="0.25">
      <c r="A7239" s="61" t="s">
        <v>326</v>
      </c>
      <c r="B7239" s="61" t="s">
        <v>327</v>
      </c>
      <c r="C7239" s="62">
        <v>2016</v>
      </c>
      <c r="D7239" s="61" t="s">
        <v>94</v>
      </c>
      <c r="E7239" s="62">
        <v>10</v>
      </c>
      <c r="F7239" s="62">
        <v>65646</v>
      </c>
      <c r="G7239" s="62">
        <v>11313</v>
      </c>
      <c r="H7239" s="62">
        <v>94.28</v>
      </c>
      <c r="I7239" s="62">
        <v>6564.6</v>
      </c>
      <c r="J7239" s="62">
        <v>61050.78</v>
      </c>
      <c r="K7239" s="62">
        <v>0</v>
      </c>
      <c r="L7239" s="63"/>
      <c r="M7239" s="63"/>
      <c r="N7239" s="63"/>
      <c r="O7239" s="63"/>
      <c r="P7239" s="62">
        <v>7873</v>
      </c>
      <c r="Q7239" s="62">
        <v>10908</v>
      </c>
      <c r="R7239" s="62">
        <v>90.9</v>
      </c>
      <c r="S7239" s="62">
        <v>787</v>
      </c>
      <c r="T7239" s="62">
        <v>99743.039999999994</v>
      </c>
      <c r="U7239" s="63"/>
      <c r="V7239" s="63"/>
      <c r="W7239" s="63"/>
      <c r="X7239" s="63"/>
      <c r="Y7239" s="63"/>
      <c r="Z7239" s="62">
        <v>92222</v>
      </c>
      <c r="AA7239" s="62">
        <v>8124</v>
      </c>
      <c r="AB7239" s="62">
        <v>67.7</v>
      </c>
      <c r="AC7239" s="62">
        <v>9222.2000000000007</v>
      </c>
    </row>
    <row r="7240" spans="1:29" ht="30" x14ac:dyDescent="0.25">
      <c r="A7240" s="61" t="s">
        <v>247</v>
      </c>
      <c r="B7240" s="61" t="s">
        <v>248</v>
      </c>
      <c r="C7240" s="62">
        <v>2016</v>
      </c>
      <c r="D7240" s="61" t="s">
        <v>86</v>
      </c>
      <c r="E7240" s="62">
        <v>31</v>
      </c>
      <c r="F7240" s="62">
        <v>443</v>
      </c>
      <c r="G7240" s="62">
        <v>153</v>
      </c>
      <c r="H7240" s="62">
        <v>0.41</v>
      </c>
      <c r="I7240" s="62">
        <v>14.29</v>
      </c>
      <c r="J7240" s="62">
        <v>411.99</v>
      </c>
      <c r="K7240" s="62">
        <v>2240.66</v>
      </c>
      <c r="L7240" s="62">
        <v>747</v>
      </c>
      <c r="M7240" s="62">
        <v>2.0099999999999998</v>
      </c>
      <c r="N7240" s="62">
        <v>72.28</v>
      </c>
      <c r="O7240" s="62">
        <v>27020.83</v>
      </c>
      <c r="P7240" s="63"/>
      <c r="Q7240" s="63"/>
      <c r="R7240" s="63"/>
      <c r="S7240" s="63"/>
      <c r="T7240" s="63"/>
      <c r="U7240" s="63"/>
      <c r="V7240" s="63"/>
      <c r="W7240" s="63"/>
      <c r="X7240" s="63"/>
      <c r="Y7240" s="63"/>
      <c r="Z7240" s="62">
        <v>211680</v>
      </c>
      <c r="AA7240" s="62">
        <v>25682</v>
      </c>
      <c r="AB7240" s="62">
        <v>69.040000000000006</v>
      </c>
      <c r="AC7240" s="62">
        <v>6828.39</v>
      </c>
    </row>
    <row r="7241" spans="1:29" x14ac:dyDescent="0.25">
      <c r="A7241" s="61" t="s">
        <v>212</v>
      </c>
      <c r="B7241" s="61" t="s">
        <v>213</v>
      </c>
      <c r="C7241" s="62">
        <v>2011</v>
      </c>
      <c r="D7241" s="61" t="s">
        <v>94</v>
      </c>
      <c r="E7241" s="62">
        <v>8</v>
      </c>
      <c r="F7241" s="62">
        <v>132</v>
      </c>
      <c r="G7241" s="62">
        <v>27</v>
      </c>
      <c r="H7241" s="62">
        <v>0.28000000000000003</v>
      </c>
      <c r="I7241" s="62">
        <v>16.5</v>
      </c>
      <c r="J7241" s="62">
        <v>122.76</v>
      </c>
      <c r="K7241" s="62">
        <v>0</v>
      </c>
      <c r="L7241" s="63"/>
      <c r="M7241" s="63"/>
      <c r="N7241" s="63"/>
      <c r="O7241" s="63"/>
      <c r="P7241" s="63"/>
      <c r="Q7241" s="63"/>
      <c r="R7241" s="63"/>
      <c r="S7241" s="63"/>
      <c r="T7241" s="63"/>
      <c r="U7241" s="63"/>
      <c r="V7241" s="63"/>
      <c r="W7241" s="63"/>
      <c r="X7241" s="63"/>
      <c r="Y7241" s="63"/>
      <c r="Z7241" s="62">
        <v>51500</v>
      </c>
      <c r="AA7241" s="62">
        <v>5665</v>
      </c>
      <c r="AB7241" s="62">
        <v>59.01</v>
      </c>
      <c r="AC7241" s="62">
        <v>6437.5</v>
      </c>
    </row>
    <row r="7242" spans="1:29" x14ac:dyDescent="0.25">
      <c r="A7242" s="61" t="s">
        <v>420</v>
      </c>
      <c r="B7242" s="61" t="s">
        <v>421</v>
      </c>
      <c r="C7242" s="62">
        <v>2006</v>
      </c>
      <c r="D7242" s="61" t="s">
        <v>86</v>
      </c>
      <c r="E7242" s="62">
        <v>268</v>
      </c>
      <c r="F7242" s="62">
        <v>39641</v>
      </c>
      <c r="G7242" s="62">
        <v>7878</v>
      </c>
      <c r="H7242" s="62">
        <v>2.4500000000000002</v>
      </c>
      <c r="I7242" s="62">
        <v>147.91</v>
      </c>
      <c r="J7242" s="62">
        <v>36866.129999999997</v>
      </c>
      <c r="K7242" s="62">
        <v>1772.07</v>
      </c>
      <c r="L7242" s="62">
        <v>3889</v>
      </c>
      <c r="M7242" s="62">
        <v>1.21</v>
      </c>
      <c r="N7242" s="62">
        <v>6.61</v>
      </c>
      <c r="O7242" s="62">
        <v>21369.87</v>
      </c>
      <c r="P7242" s="63"/>
      <c r="Q7242" s="63"/>
      <c r="R7242" s="63"/>
      <c r="S7242" s="63"/>
      <c r="T7242" s="63"/>
      <c r="U7242" s="62">
        <v>1413</v>
      </c>
      <c r="V7242" s="62">
        <v>4077</v>
      </c>
      <c r="W7242" s="62">
        <v>1.27</v>
      </c>
      <c r="X7242" s="62">
        <v>5</v>
      </c>
      <c r="Y7242" s="62">
        <v>31628.59</v>
      </c>
      <c r="Z7242" s="62">
        <v>24986</v>
      </c>
      <c r="AA7242" s="62">
        <v>166559</v>
      </c>
      <c r="AB7242" s="62">
        <v>51.79</v>
      </c>
      <c r="AC7242" s="62">
        <v>93.23</v>
      </c>
    </row>
    <row r="7243" spans="1:29" x14ac:dyDescent="0.25">
      <c r="A7243" s="61" t="s">
        <v>79</v>
      </c>
      <c r="B7243" s="61" t="s">
        <v>80</v>
      </c>
      <c r="C7243" s="62">
        <v>2013</v>
      </c>
      <c r="D7243" s="61" t="s">
        <v>75</v>
      </c>
      <c r="E7243" s="62">
        <v>8</v>
      </c>
      <c r="F7243" s="62">
        <v>4958</v>
      </c>
      <c r="G7243" s="62">
        <v>909</v>
      </c>
      <c r="H7243" s="62">
        <v>9.4700000000000006</v>
      </c>
      <c r="I7243" s="62">
        <v>619.75</v>
      </c>
      <c r="J7243" s="62">
        <v>4610.9399999999996</v>
      </c>
      <c r="K7243" s="62">
        <v>48.5</v>
      </c>
      <c r="L7243" s="62">
        <v>105</v>
      </c>
      <c r="M7243" s="62">
        <v>1.0900000000000001</v>
      </c>
      <c r="N7243" s="63"/>
      <c r="O7243" s="63"/>
      <c r="P7243" s="63"/>
      <c r="Q7243" s="63"/>
      <c r="R7243" s="63"/>
      <c r="S7243" s="63"/>
      <c r="T7243" s="63"/>
      <c r="U7243" s="63"/>
      <c r="V7243" s="63"/>
      <c r="W7243" s="63"/>
      <c r="X7243" s="63"/>
      <c r="Y7243" s="63"/>
      <c r="Z7243" s="62">
        <v>113665</v>
      </c>
      <c r="AA7243" s="62">
        <v>5575</v>
      </c>
      <c r="AB7243" s="62">
        <v>58.07</v>
      </c>
      <c r="AC7243" s="62">
        <v>14208.13</v>
      </c>
    </row>
    <row r="7244" spans="1:29" x14ac:dyDescent="0.25">
      <c r="A7244" s="61" t="s">
        <v>281</v>
      </c>
      <c r="B7244" s="61" t="s">
        <v>282</v>
      </c>
      <c r="C7244" s="62">
        <v>2017</v>
      </c>
      <c r="D7244" s="61" t="s">
        <v>99</v>
      </c>
      <c r="E7244" s="62">
        <v>40</v>
      </c>
      <c r="F7244" s="62">
        <v>310660</v>
      </c>
      <c r="G7244" s="62">
        <v>53556</v>
      </c>
      <c r="H7244" s="62">
        <v>111.58</v>
      </c>
      <c r="I7244" s="62">
        <v>7766.5</v>
      </c>
      <c r="J7244" s="62">
        <v>288913.8</v>
      </c>
      <c r="K7244" s="62">
        <v>0</v>
      </c>
      <c r="L7244" s="63"/>
      <c r="M7244" s="63"/>
      <c r="N7244" s="63"/>
      <c r="O7244" s="63"/>
      <c r="P7244" s="63"/>
      <c r="Q7244" s="63"/>
      <c r="R7244" s="63"/>
      <c r="S7244" s="63"/>
      <c r="T7244" s="63"/>
      <c r="U7244" s="63"/>
      <c r="V7244" s="63"/>
      <c r="W7244" s="63"/>
      <c r="X7244" s="63"/>
      <c r="Y7244" s="63"/>
      <c r="Z7244" s="62">
        <v>112800</v>
      </c>
      <c r="AA7244" s="62">
        <v>20075</v>
      </c>
      <c r="AB7244" s="62">
        <v>41.82</v>
      </c>
      <c r="AC7244" s="62">
        <v>2820</v>
      </c>
    </row>
    <row r="7245" spans="1:29" ht="30" x14ac:dyDescent="0.25">
      <c r="A7245" s="61" t="s">
        <v>317</v>
      </c>
      <c r="B7245" s="61" t="s">
        <v>318</v>
      </c>
      <c r="C7245" s="62">
        <v>2007</v>
      </c>
      <c r="D7245" s="61" t="s">
        <v>78</v>
      </c>
      <c r="E7245" s="62">
        <v>56</v>
      </c>
      <c r="F7245" s="62">
        <v>956400</v>
      </c>
      <c r="G7245" s="62">
        <v>87776</v>
      </c>
      <c r="H7245" s="62">
        <v>130.62</v>
      </c>
      <c r="I7245" s="62">
        <v>17078.57</v>
      </c>
      <c r="J7245" s="62">
        <v>889452</v>
      </c>
      <c r="K7245" s="62">
        <v>0</v>
      </c>
      <c r="L7245" s="63"/>
      <c r="M7245" s="63"/>
      <c r="N7245" s="63"/>
      <c r="O7245" s="63"/>
      <c r="P7245" s="62">
        <v>25</v>
      </c>
      <c r="Q7245" s="62">
        <v>162</v>
      </c>
      <c r="R7245" s="62">
        <v>0.24</v>
      </c>
      <c r="S7245" s="62">
        <v>0</v>
      </c>
      <c r="T7245" s="62">
        <v>316.73</v>
      </c>
      <c r="U7245" s="63"/>
      <c r="V7245" s="63"/>
      <c r="W7245" s="63"/>
      <c r="X7245" s="63"/>
      <c r="Y7245" s="63"/>
      <c r="Z7245" s="62">
        <v>893874</v>
      </c>
      <c r="AA7245" s="62">
        <v>4081</v>
      </c>
      <c r="AB7245" s="62">
        <v>6.07</v>
      </c>
      <c r="AC7245" s="62">
        <v>15962.04</v>
      </c>
    </row>
    <row r="7246" spans="1:29" ht="30" x14ac:dyDescent="0.25">
      <c r="A7246" s="61" t="s">
        <v>146</v>
      </c>
      <c r="B7246" s="61" t="s">
        <v>147</v>
      </c>
      <c r="C7246" s="62">
        <v>2008</v>
      </c>
      <c r="D7246" s="61" t="s">
        <v>78</v>
      </c>
      <c r="E7246" s="62">
        <v>5</v>
      </c>
      <c r="F7246" s="63"/>
      <c r="G7246" s="62">
        <v>878</v>
      </c>
      <c r="H7246" s="62">
        <v>14.63</v>
      </c>
      <c r="I7246" s="63"/>
      <c r="J7246" s="63"/>
      <c r="K7246" s="62">
        <v>0</v>
      </c>
      <c r="L7246" s="63"/>
      <c r="M7246" s="63"/>
      <c r="N7246" s="63"/>
      <c r="O7246" s="63"/>
      <c r="P7246" s="63"/>
      <c r="Q7246" s="63"/>
      <c r="R7246" s="63"/>
      <c r="S7246" s="63"/>
      <c r="T7246" s="63"/>
      <c r="U7246" s="63"/>
      <c r="V7246" s="63"/>
      <c r="W7246" s="63"/>
      <c r="X7246" s="63"/>
      <c r="Y7246" s="63"/>
      <c r="Z7246" s="62">
        <v>0</v>
      </c>
      <c r="AA7246" s="63"/>
      <c r="AB7246" s="63"/>
      <c r="AC7246" s="62">
        <v>0</v>
      </c>
    </row>
    <row r="7247" spans="1:29" x14ac:dyDescent="0.25">
      <c r="A7247" s="61" t="s">
        <v>428</v>
      </c>
      <c r="B7247" s="61" t="s">
        <v>429</v>
      </c>
      <c r="C7247" s="62">
        <v>2012</v>
      </c>
      <c r="D7247" s="61" t="s">
        <v>78</v>
      </c>
      <c r="E7247" s="62">
        <v>48</v>
      </c>
      <c r="F7247" s="62">
        <v>453000</v>
      </c>
      <c r="G7247" s="62">
        <v>89793</v>
      </c>
      <c r="H7247" s="62">
        <v>155.88999999999999</v>
      </c>
      <c r="I7247" s="62">
        <v>9437.5</v>
      </c>
      <c r="J7247" s="62">
        <v>421290</v>
      </c>
      <c r="K7247" s="62">
        <v>0</v>
      </c>
      <c r="L7247" s="63"/>
      <c r="M7247" s="63"/>
      <c r="N7247" s="63"/>
      <c r="O7247" s="63"/>
      <c r="P7247" s="63"/>
      <c r="Q7247" s="63"/>
      <c r="R7247" s="63"/>
      <c r="S7247" s="63"/>
      <c r="T7247" s="63"/>
      <c r="U7247" s="63"/>
      <c r="V7247" s="63"/>
      <c r="W7247" s="63"/>
      <c r="X7247" s="63"/>
      <c r="Y7247" s="63"/>
      <c r="Z7247" s="62">
        <v>2442.35</v>
      </c>
      <c r="AA7247" s="62">
        <v>16121</v>
      </c>
      <c r="AB7247" s="62">
        <v>27.99</v>
      </c>
      <c r="AC7247" s="62">
        <v>50.88</v>
      </c>
    </row>
    <row r="7248" spans="1:29" ht="30" x14ac:dyDescent="0.25">
      <c r="A7248" s="61" t="s">
        <v>171</v>
      </c>
      <c r="B7248" s="61" t="s">
        <v>172</v>
      </c>
      <c r="C7248" s="62">
        <v>2009</v>
      </c>
      <c r="D7248" s="61" t="s">
        <v>150</v>
      </c>
      <c r="E7248" s="62">
        <v>7</v>
      </c>
      <c r="F7248" s="62">
        <v>13093</v>
      </c>
      <c r="G7248" s="62">
        <v>2673</v>
      </c>
      <c r="H7248" s="62">
        <v>31.82</v>
      </c>
      <c r="I7248" s="62">
        <v>1870.43</v>
      </c>
      <c r="J7248" s="62">
        <v>12176.49</v>
      </c>
      <c r="K7248" s="62">
        <v>3129.97</v>
      </c>
      <c r="L7248" s="62">
        <v>4704</v>
      </c>
      <c r="M7248" s="62">
        <v>56</v>
      </c>
      <c r="N7248" s="62">
        <v>447.14</v>
      </c>
      <c r="O7248" s="62">
        <v>37745.26</v>
      </c>
      <c r="P7248" s="63"/>
      <c r="Q7248" s="63"/>
      <c r="R7248" s="63"/>
      <c r="S7248" s="63"/>
      <c r="T7248" s="63"/>
      <c r="U7248" s="63"/>
      <c r="V7248" s="63"/>
      <c r="W7248" s="63"/>
      <c r="X7248" s="63"/>
      <c r="Y7248" s="63"/>
      <c r="Z7248" s="62">
        <v>247</v>
      </c>
      <c r="AA7248" s="62">
        <v>2057</v>
      </c>
      <c r="AB7248" s="62">
        <v>24.49</v>
      </c>
      <c r="AC7248" s="62">
        <v>35.29</v>
      </c>
    </row>
    <row r="7249" spans="1:29" x14ac:dyDescent="0.25">
      <c r="A7249" s="61" t="s">
        <v>354</v>
      </c>
      <c r="B7249" s="61" t="s">
        <v>355</v>
      </c>
      <c r="C7249" s="62">
        <v>2012</v>
      </c>
      <c r="D7249" s="61" t="s">
        <v>72</v>
      </c>
      <c r="E7249" s="62">
        <v>28</v>
      </c>
      <c r="F7249" s="62">
        <v>62024</v>
      </c>
      <c r="G7249" s="62">
        <v>10948</v>
      </c>
      <c r="H7249" s="62">
        <v>32.58</v>
      </c>
      <c r="I7249" s="62">
        <v>2215.14</v>
      </c>
      <c r="J7249" s="62">
        <v>57682.32</v>
      </c>
      <c r="K7249" s="62">
        <v>7194.56</v>
      </c>
      <c r="L7249" s="62">
        <v>8341</v>
      </c>
      <c r="M7249" s="62">
        <v>24.82</v>
      </c>
      <c r="N7249" s="62">
        <v>256.95</v>
      </c>
      <c r="O7249" s="62">
        <v>86761.35</v>
      </c>
      <c r="P7249" s="63"/>
      <c r="Q7249" s="63"/>
      <c r="R7249" s="63"/>
      <c r="S7249" s="63"/>
      <c r="T7249" s="63"/>
      <c r="U7249" s="63"/>
      <c r="V7249" s="63"/>
      <c r="W7249" s="63"/>
      <c r="X7249" s="63"/>
      <c r="Y7249" s="63"/>
      <c r="Z7249" s="62">
        <v>137526</v>
      </c>
      <c r="AA7249" s="62">
        <v>4569</v>
      </c>
      <c r="AB7249" s="62">
        <v>13.6</v>
      </c>
      <c r="AC7249" s="62">
        <v>4911.6400000000003</v>
      </c>
    </row>
    <row r="7250" spans="1:29" x14ac:dyDescent="0.25">
      <c r="A7250" s="61" t="s">
        <v>456</v>
      </c>
      <c r="B7250" s="61" t="s">
        <v>457</v>
      </c>
      <c r="C7250" s="62">
        <v>2013</v>
      </c>
      <c r="D7250" s="61" t="s">
        <v>86</v>
      </c>
      <c r="E7250" s="62">
        <v>100</v>
      </c>
      <c r="F7250" s="62">
        <v>38187</v>
      </c>
      <c r="G7250" s="62">
        <v>7649</v>
      </c>
      <c r="H7250" s="62">
        <v>6.37</v>
      </c>
      <c r="I7250" s="62">
        <v>381.87</v>
      </c>
      <c r="J7250" s="62">
        <v>35513.910000000003</v>
      </c>
      <c r="K7250" s="62">
        <v>0</v>
      </c>
      <c r="L7250" s="63"/>
      <c r="M7250" s="63"/>
      <c r="N7250" s="63"/>
      <c r="O7250" s="63"/>
      <c r="P7250" s="63"/>
      <c r="Q7250" s="63"/>
      <c r="R7250" s="63"/>
      <c r="S7250" s="63"/>
      <c r="T7250" s="63"/>
      <c r="U7250" s="63"/>
      <c r="V7250" s="63"/>
      <c r="W7250" s="63"/>
      <c r="X7250" s="63"/>
      <c r="Y7250" s="63"/>
      <c r="Z7250" s="62">
        <v>2247465</v>
      </c>
      <c r="AA7250" s="62">
        <v>392952</v>
      </c>
      <c r="AB7250" s="62">
        <v>327.45999999999998</v>
      </c>
      <c r="AC7250" s="62">
        <v>22474.65</v>
      </c>
    </row>
    <row r="7251" spans="1:29" x14ac:dyDescent="0.25">
      <c r="A7251" s="61" t="s">
        <v>279</v>
      </c>
      <c r="B7251" s="61" t="s">
        <v>280</v>
      </c>
      <c r="C7251" s="62">
        <v>2009</v>
      </c>
      <c r="D7251" s="61" t="s">
        <v>86</v>
      </c>
      <c r="E7251" s="62">
        <v>22</v>
      </c>
      <c r="F7251" s="62">
        <v>6904</v>
      </c>
      <c r="G7251" s="62">
        <v>1196</v>
      </c>
      <c r="H7251" s="62">
        <v>4.53</v>
      </c>
      <c r="I7251" s="62">
        <v>313.82</v>
      </c>
      <c r="J7251" s="62">
        <v>6420.72</v>
      </c>
      <c r="K7251" s="62">
        <v>301.64999999999998</v>
      </c>
      <c r="L7251" s="62">
        <v>405</v>
      </c>
      <c r="M7251" s="62">
        <v>1.53</v>
      </c>
      <c r="N7251" s="63"/>
      <c r="O7251" s="63"/>
      <c r="P7251" s="63"/>
      <c r="Q7251" s="63"/>
      <c r="R7251" s="63"/>
      <c r="S7251" s="63"/>
      <c r="T7251" s="63"/>
      <c r="U7251" s="63"/>
      <c r="V7251" s="63"/>
      <c r="W7251" s="63"/>
      <c r="X7251" s="63"/>
      <c r="Y7251" s="63"/>
      <c r="Z7251" s="62">
        <v>90824.28</v>
      </c>
      <c r="AA7251" s="62">
        <v>13225</v>
      </c>
      <c r="AB7251" s="62">
        <v>50.09</v>
      </c>
      <c r="AC7251" s="62">
        <v>4128.38</v>
      </c>
    </row>
    <row r="7252" spans="1:29" ht="30" x14ac:dyDescent="0.25">
      <c r="A7252" s="61" t="s">
        <v>245</v>
      </c>
      <c r="B7252" s="61" t="s">
        <v>246</v>
      </c>
      <c r="C7252" s="62">
        <v>2006</v>
      </c>
      <c r="D7252" s="61" t="s">
        <v>94</v>
      </c>
      <c r="E7252" s="62">
        <v>4</v>
      </c>
      <c r="F7252" s="63"/>
      <c r="G7252" s="63"/>
      <c r="H7252" s="63"/>
      <c r="I7252" s="63"/>
      <c r="J7252" s="63"/>
      <c r="K7252" s="62">
        <v>0</v>
      </c>
      <c r="L7252" s="63"/>
      <c r="M7252" s="63"/>
      <c r="N7252" s="63"/>
      <c r="O7252" s="63"/>
      <c r="P7252" s="63"/>
      <c r="Q7252" s="63"/>
      <c r="R7252" s="63"/>
      <c r="S7252" s="63"/>
      <c r="T7252" s="63"/>
      <c r="U7252" s="63"/>
      <c r="V7252" s="63"/>
      <c r="W7252" s="63"/>
      <c r="X7252" s="63"/>
      <c r="Y7252" s="63"/>
      <c r="Z7252" s="62">
        <v>22012.57</v>
      </c>
      <c r="AA7252" s="62">
        <v>2500</v>
      </c>
      <c r="AB7252" s="62">
        <v>52.08</v>
      </c>
      <c r="AC7252" s="62">
        <v>5503.14</v>
      </c>
    </row>
    <row r="7253" spans="1:29" x14ac:dyDescent="0.25">
      <c r="A7253" s="61" t="s">
        <v>371</v>
      </c>
      <c r="B7253" s="61" t="s">
        <v>372</v>
      </c>
      <c r="C7253" s="62">
        <v>2018</v>
      </c>
      <c r="D7253" s="61" t="s">
        <v>99</v>
      </c>
      <c r="E7253" s="62">
        <v>31</v>
      </c>
      <c r="F7253" s="63"/>
      <c r="G7253" s="63"/>
      <c r="H7253" s="63"/>
      <c r="I7253" s="63"/>
      <c r="J7253" s="63"/>
      <c r="K7253" s="62">
        <v>0</v>
      </c>
      <c r="L7253" s="63"/>
      <c r="M7253" s="63"/>
      <c r="N7253" s="63"/>
      <c r="O7253" s="63"/>
      <c r="P7253" s="63"/>
      <c r="Q7253" s="63"/>
      <c r="R7253" s="63"/>
      <c r="S7253" s="63"/>
      <c r="T7253" s="63"/>
      <c r="U7253" s="63"/>
      <c r="V7253" s="63"/>
      <c r="W7253" s="63"/>
      <c r="X7253" s="63"/>
      <c r="Y7253" s="63"/>
      <c r="Z7253" s="62">
        <v>0</v>
      </c>
      <c r="AA7253" s="63"/>
      <c r="AB7253" s="63"/>
      <c r="AC7253" s="62">
        <v>0</v>
      </c>
    </row>
    <row r="7254" spans="1:29" ht="45" x14ac:dyDescent="0.25">
      <c r="A7254" s="61" t="s">
        <v>518</v>
      </c>
      <c r="B7254" s="61" t="s">
        <v>519</v>
      </c>
      <c r="C7254" s="62">
        <v>2013</v>
      </c>
      <c r="D7254" s="61" t="s">
        <v>78</v>
      </c>
      <c r="E7254" s="62">
        <v>64</v>
      </c>
      <c r="F7254" s="62">
        <v>191872</v>
      </c>
      <c r="G7254" s="62">
        <v>28589</v>
      </c>
      <c r="H7254" s="62">
        <v>37.229999999999997</v>
      </c>
      <c r="I7254" s="62">
        <v>2998</v>
      </c>
      <c r="J7254" s="62">
        <v>178440.95999999999</v>
      </c>
      <c r="K7254" s="62">
        <v>31709.02</v>
      </c>
      <c r="L7254" s="62">
        <v>51873</v>
      </c>
      <c r="M7254" s="62">
        <v>67.540000000000006</v>
      </c>
      <c r="N7254" s="62">
        <v>495.45</v>
      </c>
      <c r="O7254" s="62">
        <v>382388.59</v>
      </c>
      <c r="P7254" s="63"/>
      <c r="Q7254" s="63"/>
      <c r="R7254" s="63"/>
      <c r="S7254" s="63"/>
      <c r="T7254" s="63"/>
      <c r="U7254" s="63"/>
      <c r="V7254" s="63"/>
      <c r="W7254" s="63"/>
      <c r="X7254" s="63"/>
      <c r="Y7254" s="63"/>
      <c r="Z7254" s="62">
        <v>987.9</v>
      </c>
      <c r="AA7254" s="62">
        <v>17958</v>
      </c>
      <c r="AB7254" s="62">
        <v>23.38</v>
      </c>
      <c r="AC7254" s="62">
        <v>15.44</v>
      </c>
    </row>
    <row r="7255" spans="1:29" x14ac:dyDescent="0.25">
      <c r="A7255" s="61" t="s">
        <v>208</v>
      </c>
      <c r="B7255" s="61" t="s">
        <v>209</v>
      </c>
      <c r="C7255" s="62">
        <v>2013</v>
      </c>
      <c r="D7255" s="61" t="s">
        <v>226</v>
      </c>
      <c r="E7255" s="62">
        <v>4</v>
      </c>
      <c r="F7255" s="62">
        <v>2525</v>
      </c>
      <c r="G7255" s="62">
        <v>339</v>
      </c>
      <c r="H7255" s="62">
        <v>7.06</v>
      </c>
      <c r="I7255" s="62">
        <v>631.25</v>
      </c>
      <c r="J7255" s="62">
        <v>2348.25</v>
      </c>
      <c r="K7255" s="62">
        <v>37</v>
      </c>
      <c r="L7255" s="62">
        <v>76</v>
      </c>
      <c r="M7255" s="62">
        <v>1.58</v>
      </c>
      <c r="N7255" s="62">
        <v>9.25</v>
      </c>
      <c r="O7255" s="62">
        <v>446.19</v>
      </c>
      <c r="P7255" s="63"/>
      <c r="Q7255" s="63"/>
      <c r="R7255" s="63"/>
      <c r="S7255" s="63"/>
      <c r="T7255" s="63"/>
      <c r="U7255" s="63"/>
      <c r="V7255" s="63"/>
      <c r="W7255" s="63"/>
      <c r="X7255" s="63"/>
      <c r="Y7255" s="63"/>
      <c r="Z7255" s="62">
        <v>132</v>
      </c>
      <c r="AA7255" s="62">
        <v>809</v>
      </c>
      <c r="AB7255" s="62">
        <v>16.850000000000001</v>
      </c>
      <c r="AC7255" s="62">
        <v>33</v>
      </c>
    </row>
    <row r="7256" spans="1:29" ht="30" x14ac:dyDescent="0.25">
      <c r="A7256" s="61" t="s">
        <v>367</v>
      </c>
      <c r="B7256" s="61" t="s">
        <v>368</v>
      </c>
      <c r="C7256" s="62">
        <v>2015</v>
      </c>
      <c r="D7256" s="61" t="s">
        <v>150</v>
      </c>
      <c r="E7256" s="62">
        <v>8</v>
      </c>
      <c r="F7256" s="63"/>
      <c r="G7256" s="63"/>
      <c r="H7256" s="63"/>
      <c r="I7256" s="63"/>
      <c r="J7256" s="63"/>
      <c r="K7256" s="62">
        <v>0</v>
      </c>
      <c r="L7256" s="63"/>
      <c r="M7256" s="63"/>
      <c r="N7256" s="63"/>
      <c r="O7256" s="63"/>
      <c r="P7256" s="63"/>
      <c r="Q7256" s="63"/>
      <c r="R7256" s="63"/>
      <c r="S7256" s="63"/>
      <c r="T7256" s="63"/>
      <c r="U7256" s="63"/>
      <c r="V7256" s="63"/>
      <c r="W7256" s="63"/>
      <c r="X7256" s="63"/>
      <c r="Y7256" s="63"/>
      <c r="Z7256" s="62">
        <v>0</v>
      </c>
      <c r="AA7256" s="63"/>
      <c r="AB7256" s="63"/>
      <c r="AC7256" s="62">
        <v>0</v>
      </c>
    </row>
    <row r="7257" spans="1:29" x14ac:dyDescent="0.25">
      <c r="A7257" s="61" t="s">
        <v>413</v>
      </c>
      <c r="B7257" s="61" t="s">
        <v>414</v>
      </c>
      <c r="C7257" s="62">
        <v>2009</v>
      </c>
      <c r="D7257" s="61" t="s">
        <v>78</v>
      </c>
      <c r="E7257" s="62">
        <v>20</v>
      </c>
      <c r="F7257" s="62">
        <v>37330</v>
      </c>
      <c r="G7257" s="62">
        <v>5406</v>
      </c>
      <c r="H7257" s="62">
        <v>22.53</v>
      </c>
      <c r="I7257" s="62">
        <v>1866.5</v>
      </c>
      <c r="J7257" s="62">
        <v>34716.9</v>
      </c>
      <c r="K7257" s="62">
        <v>11797</v>
      </c>
      <c r="L7257" s="62">
        <v>17132</v>
      </c>
      <c r="M7257" s="62">
        <v>71.38</v>
      </c>
      <c r="N7257" s="63"/>
      <c r="O7257" s="63"/>
      <c r="P7257" s="63"/>
      <c r="Q7257" s="63"/>
      <c r="R7257" s="63"/>
      <c r="S7257" s="63"/>
      <c r="T7257" s="63"/>
      <c r="U7257" s="63"/>
      <c r="V7257" s="63"/>
      <c r="W7257" s="63"/>
      <c r="X7257" s="63"/>
      <c r="Y7257" s="63"/>
      <c r="Z7257" s="62">
        <v>74510</v>
      </c>
      <c r="AA7257" s="62">
        <v>7885</v>
      </c>
      <c r="AB7257" s="62">
        <v>32.85</v>
      </c>
      <c r="AC7257" s="62">
        <v>3725.5</v>
      </c>
    </row>
    <row r="7258" spans="1:29" x14ac:dyDescent="0.25">
      <c r="A7258" s="61" t="s">
        <v>514</v>
      </c>
      <c r="B7258" s="61" t="s">
        <v>515</v>
      </c>
      <c r="C7258" s="62">
        <v>2018</v>
      </c>
      <c r="D7258" s="61" t="s">
        <v>94</v>
      </c>
      <c r="E7258" s="62">
        <v>8</v>
      </c>
      <c r="F7258" s="63"/>
      <c r="G7258" s="63"/>
      <c r="H7258" s="63"/>
      <c r="I7258" s="63"/>
      <c r="J7258" s="63"/>
      <c r="K7258" s="62">
        <v>0</v>
      </c>
      <c r="L7258" s="63"/>
      <c r="M7258" s="63"/>
      <c r="N7258" s="63"/>
      <c r="O7258" s="63"/>
      <c r="P7258" s="63"/>
      <c r="Q7258" s="63"/>
      <c r="R7258" s="63"/>
      <c r="S7258" s="63"/>
      <c r="T7258" s="63"/>
      <c r="U7258" s="63"/>
      <c r="V7258" s="63"/>
      <c r="W7258" s="63"/>
      <c r="X7258" s="63"/>
      <c r="Y7258" s="63"/>
      <c r="Z7258" s="62">
        <v>51082</v>
      </c>
      <c r="AA7258" s="62">
        <v>8425</v>
      </c>
      <c r="AB7258" s="62">
        <v>87.76</v>
      </c>
      <c r="AC7258" s="62">
        <v>6385.25</v>
      </c>
    </row>
    <row r="7259" spans="1:29" x14ac:dyDescent="0.25">
      <c r="A7259" s="61" t="s">
        <v>374</v>
      </c>
      <c r="B7259" s="61" t="s">
        <v>375</v>
      </c>
      <c r="C7259" s="62">
        <v>2013</v>
      </c>
      <c r="D7259" s="61" t="s">
        <v>78</v>
      </c>
      <c r="E7259" s="62">
        <v>64</v>
      </c>
      <c r="F7259" s="62">
        <v>136920</v>
      </c>
      <c r="G7259" s="62">
        <v>19293</v>
      </c>
      <c r="H7259" s="62">
        <v>25.12</v>
      </c>
      <c r="I7259" s="62">
        <v>2139.38</v>
      </c>
      <c r="J7259" s="62">
        <v>127335.6</v>
      </c>
      <c r="K7259" s="62">
        <v>21322.99</v>
      </c>
      <c r="L7259" s="62">
        <v>28131</v>
      </c>
      <c r="M7259" s="62">
        <v>36.630000000000003</v>
      </c>
      <c r="N7259" s="62">
        <v>333.17</v>
      </c>
      <c r="O7259" s="62">
        <v>257140.3</v>
      </c>
      <c r="P7259" s="63"/>
      <c r="Q7259" s="63"/>
      <c r="R7259" s="63"/>
      <c r="S7259" s="63"/>
      <c r="T7259" s="63"/>
      <c r="U7259" s="63"/>
      <c r="V7259" s="63"/>
      <c r="W7259" s="63"/>
      <c r="X7259" s="63"/>
      <c r="Y7259" s="63"/>
      <c r="Z7259" s="62">
        <v>1685</v>
      </c>
      <c r="AA7259" s="62">
        <v>18747</v>
      </c>
      <c r="AB7259" s="62">
        <v>24.41</v>
      </c>
      <c r="AC7259" s="62">
        <v>26.33</v>
      </c>
    </row>
    <row r="7260" spans="1:29" x14ac:dyDescent="0.25">
      <c r="A7260" s="61" t="s">
        <v>107</v>
      </c>
      <c r="B7260" s="61" t="s">
        <v>108</v>
      </c>
      <c r="C7260" s="62">
        <v>2004</v>
      </c>
      <c r="D7260" s="61" t="s">
        <v>72</v>
      </c>
      <c r="E7260" s="62">
        <v>45</v>
      </c>
      <c r="F7260" s="62">
        <v>208800</v>
      </c>
      <c r="G7260" s="62">
        <v>26788</v>
      </c>
      <c r="H7260" s="62">
        <v>49.61</v>
      </c>
      <c r="I7260" s="62">
        <v>4640</v>
      </c>
      <c r="J7260" s="62">
        <v>194184</v>
      </c>
      <c r="K7260" s="62">
        <v>18851.599999999999</v>
      </c>
      <c r="L7260" s="62">
        <v>20327</v>
      </c>
      <c r="M7260" s="62">
        <v>37.64</v>
      </c>
      <c r="N7260" s="62">
        <v>418.92</v>
      </c>
      <c r="O7260" s="62">
        <v>227337.1</v>
      </c>
      <c r="P7260" s="63"/>
      <c r="Q7260" s="63"/>
      <c r="R7260" s="63"/>
      <c r="S7260" s="63"/>
      <c r="T7260" s="63"/>
      <c r="U7260" s="63"/>
      <c r="V7260" s="63"/>
      <c r="W7260" s="63"/>
      <c r="X7260" s="63"/>
      <c r="Y7260" s="63"/>
      <c r="Z7260" s="62">
        <v>0</v>
      </c>
      <c r="AA7260" s="62">
        <v>8325</v>
      </c>
      <c r="AB7260" s="62">
        <v>15.42</v>
      </c>
      <c r="AC7260" s="62">
        <v>0</v>
      </c>
    </row>
    <row r="7261" spans="1:29" ht="30" x14ac:dyDescent="0.25">
      <c r="A7261" s="61" t="s">
        <v>450</v>
      </c>
      <c r="B7261" s="61" t="s">
        <v>451</v>
      </c>
      <c r="C7261" s="62">
        <v>2013</v>
      </c>
      <c r="D7261" s="61" t="s">
        <v>78</v>
      </c>
      <c r="E7261" s="62">
        <v>40</v>
      </c>
      <c r="F7261" s="62">
        <v>21128</v>
      </c>
      <c r="G7261" s="62">
        <v>3953</v>
      </c>
      <c r="H7261" s="62">
        <v>8.24</v>
      </c>
      <c r="I7261" s="62">
        <v>528.20000000000005</v>
      </c>
      <c r="J7261" s="62">
        <v>19649.04</v>
      </c>
      <c r="K7261" s="62">
        <v>2218.23</v>
      </c>
      <c r="L7261" s="62">
        <v>3364</v>
      </c>
      <c r="M7261" s="62">
        <v>7.01</v>
      </c>
      <c r="N7261" s="62">
        <v>55.46</v>
      </c>
      <c r="O7261" s="62">
        <v>26750.36</v>
      </c>
      <c r="P7261" s="63"/>
      <c r="Q7261" s="63"/>
      <c r="R7261" s="63"/>
      <c r="S7261" s="63"/>
      <c r="T7261" s="63"/>
      <c r="U7261" s="63"/>
      <c r="V7261" s="63"/>
      <c r="W7261" s="63"/>
      <c r="X7261" s="63"/>
      <c r="Y7261" s="63"/>
      <c r="Z7261" s="62">
        <v>0</v>
      </c>
      <c r="AA7261" s="63"/>
      <c r="AB7261" s="63"/>
      <c r="AC7261" s="62">
        <v>0</v>
      </c>
    </row>
    <row r="7262" spans="1:29" x14ac:dyDescent="0.25">
      <c r="A7262" s="61" t="s">
        <v>253</v>
      </c>
      <c r="B7262" s="61" t="s">
        <v>254</v>
      </c>
      <c r="C7262" s="62">
        <v>2018</v>
      </c>
      <c r="D7262" s="61" t="s">
        <v>78</v>
      </c>
      <c r="E7262" s="62">
        <v>40</v>
      </c>
      <c r="F7262" s="62">
        <v>99360</v>
      </c>
      <c r="G7262" s="62">
        <v>18159</v>
      </c>
      <c r="H7262" s="62">
        <v>37.83</v>
      </c>
      <c r="I7262" s="62">
        <v>2484</v>
      </c>
      <c r="J7262" s="62">
        <v>92404.800000000003</v>
      </c>
      <c r="K7262" s="62">
        <v>11295.83</v>
      </c>
      <c r="L7262" s="62">
        <v>12225</v>
      </c>
      <c r="M7262" s="62">
        <v>25.47</v>
      </c>
      <c r="N7262" s="63"/>
      <c r="O7262" s="63"/>
      <c r="P7262" s="63"/>
      <c r="Q7262" s="63"/>
      <c r="R7262" s="63"/>
      <c r="S7262" s="63"/>
      <c r="T7262" s="63"/>
      <c r="U7262" s="63"/>
      <c r="V7262" s="63"/>
      <c r="W7262" s="63"/>
      <c r="X7262" s="63"/>
      <c r="Y7262" s="63"/>
      <c r="Z7262" s="62">
        <v>0</v>
      </c>
      <c r="AA7262" s="63"/>
      <c r="AB7262" s="63"/>
      <c r="AC7262" s="62">
        <v>0</v>
      </c>
    </row>
    <row r="7263" spans="1:29" x14ac:dyDescent="0.25">
      <c r="A7263" s="61" t="s">
        <v>113</v>
      </c>
      <c r="B7263" s="61" t="s">
        <v>114</v>
      </c>
      <c r="C7263" s="62">
        <v>2017</v>
      </c>
      <c r="D7263" s="61" t="s">
        <v>419</v>
      </c>
      <c r="E7263" s="62">
        <v>8</v>
      </c>
      <c r="F7263" s="63"/>
      <c r="G7263" s="63"/>
      <c r="H7263" s="63"/>
      <c r="I7263" s="63"/>
      <c r="J7263" s="63"/>
      <c r="K7263" s="62">
        <v>0</v>
      </c>
      <c r="L7263" s="63"/>
      <c r="M7263" s="63"/>
      <c r="N7263" s="63"/>
      <c r="O7263" s="63"/>
      <c r="P7263" s="63"/>
      <c r="Q7263" s="63"/>
      <c r="R7263" s="63"/>
      <c r="S7263" s="63"/>
      <c r="T7263" s="63"/>
      <c r="U7263" s="63"/>
      <c r="V7263" s="63"/>
      <c r="W7263" s="63"/>
      <c r="X7263" s="63"/>
      <c r="Y7263" s="63"/>
      <c r="Z7263" s="62">
        <v>0</v>
      </c>
      <c r="AA7263" s="63"/>
      <c r="AB7263" s="63"/>
      <c r="AC7263" s="62">
        <v>0</v>
      </c>
    </row>
    <row r="7264" spans="1:29" x14ac:dyDescent="0.25">
      <c r="A7264" s="61" t="s">
        <v>462</v>
      </c>
      <c r="B7264" s="61" t="s">
        <v>463</v>
      </c>
      <c r="C7264" s="62">
        <v>2005</v>
      </c>
      <c r="D7264" s="61" t="s">
        <v>493</v>
      </c>
      <c r="E7264" s="62">
        <v>202</v>
      </c>
      <c r="F7264" s="62">
        <v>1171434</v>
      </c>
      <c r="G7264" s="62">
        <v>178388</v>
      </c>
      <c r="H7264" s="62">
        <v>73.59</v>
      </c>
      <c r="I7264" s="62">
        <v>5799.18</v>
      </c>
      <c r="J7264" s="62">
        <v>1089433.6200000001</v>
      </c>
      <c r="K7264" s="62">
        <v>121345.3</v>
      </c>
      <c r="L7264" s="62">
        <v>162021</v>
      </c>
      <c r="M7264" s="62">
        <v>66.84</v>
      </c>
      <c r="N7264" s="62">
        <v>600.72</v>
      </c>
      <c r="O7264" s="62">
        <v>1463339.33</v>
      </c>
      <c r="P7264" s="63"/>
      <c r="Q7264" s="63"/>
      <c r="R7264" s="63"/>
      <c r="S7264" s="63"/>
      <c r="T7264" s="63"/>
      <c r="U7264" s="63"/>
      <c r="V7264" s="63"/>
      <c r="W7264" s="63"/>
      <c r="X7264" s="63"/>
      <c r="Y7264" s="63"/>
      <c r="Z7264" s="62">
        <v>1253</v>
      </c>
      <c r="AA7264" s="62">
        <v>97365</v>
      </c>
      <c r="AB7264" s="62">
        <v>40.17</v>
      </c>
      <c r="AC7264" s="62">
        <v>6.2</v>
      </c>
    </row>
    <row r="7265" spans="1:29" ht="30" x14ac:dyDescent="0.25">
      <c r="A7265" s="61" t="s">
        <v>255</v>
      </c>
      <c r="B7265" s="61" t="s">
        <v>256</v>
      </c>
      <c r="C7265" s="62">
        <v>2011</v>
      </c>
      <c r="D7265" s="61" t="s">
        <v>75</v>
      </c>
      <c r="E7265" s="62">
        <v>6</v>
      </c>
      <c r="F7265" s="62">
        <v>1810</v>
      </c>
      <c r="G7265" s="62">
        <v>376</v>
      </c>
      <c r="H7265" s="62">
        <v>5.22</v>
      </c>
      <c r="I7265" s="62">
        <v>301.67</v>
      </c>
      <c r="J7265" s="62">
        <v>1683.3</v>
      </c>
      <c r="K7265" s="62">
        <v>289.04000000000002</v>
      </c>
      <c r="L7265" s="62">
        <v>443</v>
      </c>
      <c r="M7265" s="62">
        <v>6.15</v>
      </c>
      <c r="N7265" s="62">
        <v>48.17</v>
      </c>
      <c r="O7265" s="62">
        <v>3485.62</v>
      </c>
      <c r="P7265" s="63"/>
      <c r="Q7265" s="63"/>
      <c r="R7265" s="63"/>
      <c r="S7265" s="63"/>
      <c r="T7265" s="63"/>
      <c r="U7265" s="63"/>
      <c r="V7265" s="63"/>
      <c r="W7265" s="63"/>
      <c r="X7265" s="63"/>
      <c r="Y7265" s="63"/>
      <c r="Z7265" s="62">
        <v>0.28000000000000003</v>
      </c>
      <c r="AA7265" s="62">
        <v>3556</v>
      </c>
      <c r="AB7265" s="62">
        <v>49.39</v>
      </c>
      <c r="AC7265" s="62">
        <v>0.05</v>
      </c>
    </row>
    <row r="7266" spans="1:29" ht="30" x14ac:dyDescent="0.25">
      <c r="A7266" s="61" t="s">
        <v>255</v>
      </c>
      <c r="B7266" s="61" t="s">
        <v>256</v>
      </c>
      <c r="C7266" s="62">
        <v>2015</v>
      </c>
      <c r="D7266" s="61" t="s">
        <v>301</v>
      </c>
      <c r="E7266" s="62">
        <v>84</v>
      </c>
      <c r="F7266" s="62">
        <v>591695</v>
      </c>
      <c r="G7266" s="62">
        <v>100526</v>
      </c>
      <c r="H7266" s="62">
        <v>99.73</v>
      </c>
      <c r="I7266" s="62">
        <v>7043.99</v>
      </c>
      <c r="J7266" s="62">
        <v>550276.35</v>
      </c>
      <c r="K7266" s="62">
        <v>42881.67</v>
      </c>
      <c r="L7266" s="62">
        <v>41835</v>
      </c>
      <c r="M7266" s="62">
        <v>41.5</v>
      </c>
      <c r="N7266" s="62">
        <v>510.5</v>
      </c>
      <c r="O7266" s="62">
        <v>517122.9</v>
      </c>
      <c r="P7266" s="63"/>
      <c r="Q7266" s="63"/>
      <c r="R7266" s="63"/>
      <c r="S7266" s="63"/>
      <c r="T7266" s="63"/>
      <c r="U7266" s="63"/>
      <c r="V7266" s="63"/>
      <c r="W7266" s="63"/>
      <c r="X7266" s="63"/>
      <c r="Y7266" s="63"/>
      <c r="Z7266" s="62">
        <v>4199</v>
      </c>
      <c r="AA7266" s="62">
        <v>87942</v>
      </c>
      <c r="AB7266" s="62">
        <v>87.24</v>
      </c>
      <c r="AC7266" s="62">
        <v>49.99</v>
      </c>
    </row>
    <row r="7267" spans="1:29" x14ac:dyDescent="0.25">
      <c r="A7267" s="61" t="s">
        <v>496</v>
      </c>
      <c r="B7267" s="61" t="s">
        <v>497</v>
      </c>
      <c r="C7267" s="62">
        <v>2012</v>
      </c>
      <c r="D7267" s="61" t="s">
        <v>78</v>
      </c>
      <c r="E7267" s="62">
        <v>40</v>
      </c>
      <c r="F7267" s="62">
        <v>150405</v>
      </c>
      <c r="G7267" s="62">
        <v>25214</v>
      </c>
      <c r="H7267" s="62">
        <v>52.53</v>
      </c>
      <c r="I7267" s="62">
        <v>3760.13</v>
      </c>
      <c r="J7267" s="62">
        <v>139876.65</v>
      </c>
      <c r="K7267" s="62">
        <v>0</v>
      </c>
      <c r="L7267" s="62">
        <v>0</v>
      </c>
      <c r="M7267" s="62">
        <v>0</v>
      </c>
      <c r="N7267" s="63"/>
      <c r="O7267" s="63"/>
      <c r="P7267" s="63"/>
      <c r="Q7267" s="62">
        <v>0</v>
      </c>
      <c r="R7267" s="62">
        <v>0</v>
      </c>
      <c r="S7267" s="63"/>
      <c r="T7267" s="63"/>
      <c r="U7267" s="62">
        <v>13010</v>
      </c>
      <c r="V7267" s="62">
        <v>43444</v>
      </c>
      <c r="W7267" s="62">
        <v>90.51</v>
      </c>
      <c r="X7267" s="62">
        <v>325</v>
      </c>
      <c r="Y7267" s="62">
        <v>291215.84000000003</v>
      </c>
      <c r="Z7267" s="62">
        <v>160800</v>
      </c>
      <c r="AA7267" s="62">
        <v>8363</v>
      </c>
      <c r="AB7267" s="62">
        <v>17.420000000000002</v>
      </c>
      <c r="AC7267" s="62">
        <v>4020</v>
      </c>
    </row>
    <row r="7268" spans="1:29" x14ac:dyDescent="0.25">
      <c r="A7268" s="61" t="s">
        <v>192</v>
      </c>
      <c r="B7268" s="61" t="s">
        <v>193</v>
      </c>
      <c r="C7268" s="62">
        <v>2013</v>
      </c>
      <c r="D7268" s="61" t="s">
        <v>72</v>
      </c>
      <c r="E7268" s="62">
        <v>35</v>
      </c>
      <c r="F7268" s="62">
        <v>64591</v>
      </c>
      <c r="G7268" s="62">
        <v>12495</v>
      </c>
      <c r="H7268" s="62">
        <v>29.75</v>
      </c>
      <c r="I7268" s="62">
        <v>1845.46</v>
      </c>
      <c r="J7268" s="62">
        <v>60069.63</v>
      </c>
      <c r="K7268" s="62">
        <v>6826.38</v>
      </c>
      <c r="L7268" s="62">
        <v>9039</v>
      </c>
      <c r="M7268" s="62">
        <v>21.52</v>
      </c>
      <c r="N7268" s="62">
        <v>195.04</v>
      </c>
      <c r="O7268" s="62">
        <v>82321.39</v>
      </c>
      <c r="P7268" s="63"/>
      <c r="Q7268" s="63"/>
      <c r="R7268" s="63"/>
      <c r="S7268" s="63"/>
      <c r="T7268" s="63"/>
      <c r="U7268" s="63"/>
      <c r="V7268" s="63"/>
      <c r="W7268" s="63"/>
      <c r="X7268" s="63"/>
      <c r="Y7268" s="63"/>
      <c r="Z7268" s="62">
        <v>150000</v>
      </c>
      <c r="AA7268" s="62">
        <v>7491</v>
      </c>
      <c r="AB7268" s="62">
        <v>17.84</v>
      </c>
      <c r="AC7268" s="62">
        <v>4285.71</v>
      </c>
    </row>
    <row r="7269" spans="1:29" x14ac:dyDescent="0.25">
      <c r="A7269" s="61" t="s">
        <v>328</v>
      </c>
      <c r="B7269" s="61" t="s">
        <v>329</v>
      </c>
      <c r="C7269" s="62">
        <v>2007</v>
      </c>
      <c r="D7269" s="61" t="s">
        <v>94</v>
      </c>
      <c r="E7269" s="62">
        <v>3</v>
      </c>
      <c r="F7269" s="63"/>
      <c r="G7269" s="63"/>
      <c r="H7269" s="63"/>
      <c r="I7269" s="63"/>
      <c r="J7269" s="63"/>
      <c r="K7269" s="62">
        <v>0</v>
      </c>
      <c r="L7269" s="63"/>
      <c r="M7269" s="63"/>
      <c r="N7269" s="63"/>
      <c r="O7269" s="63"/>
      <c r="P7269" s="63"/>
      <c r="Q7269" s="63"/>
      <c r="R7269" s="63"/>
      <c r="S7269" s="63"/>
      <c r="T7269" s="63"/>
      <c r="U7269" s="63"/>
      <c r="V7269" s="63"/>
      <c r="W7269" s="63"/>
      <c r="X7269" s="63"/>
      <c r="Y7269" s="63"/>
      <c r="Z7269" s="62">
        <v>735.24</v>
      </c>
      <c r="AA7269" s="62">
        <v>1761</v>
      </c>
      <c r="AB7269" s="62">
        <v>48.92</v>
      </c>
      <c r="AC7269" s="62">
        <v>245.08</v>
      </c>
    </row>
    <row r="7270" spans="1:29" ht="30" x14ac:dyDescent="0.25">
      <c r="A7270" s="61" t="s">
        <v>142</v>
      </c>
      <c r="B7270" s="61" t="s">
        <v>143</v>
      </c>
      <c r="C7270" s="62">
        <v>2007</v>
      </c>
      <c r="D7270" s="61" t="s">
        <v>99</v>
      </c>
      <c r="E7270" s="62">
        <v>100</v>
      </c>
      <c r="F7270" s="62">
        <v>954360</v>
      </c>
      <c r="G7270" s="62">
        <v>152805</v>
      </c>
      <c r="H7270" s="62">
        <v>127.34</v>
      </c>
      <c r="I7270" s="62">
        <v>9543.6</v>
      </c>
      <c r="J7270" s="62">
        <v>887554.8</v>
      </c>
      <c r="K7270" s="62">
        <v>0</v>
      </c>
      <c r="L7270" s="63"/>
      <c r="M7270" s="63"/>
      <c r="N7270" s="63"/>
      <c r="O7270" s="63"/>
      <c r="P7270" s="63"/>
      <c r="Q7270" s="63"/>
      <c r="R7270" s="63"/>
      <c r="S7270" s="63"/>
      <c r="T7270" s="63"/>
      <c r="U7270" s="63"/>
      <c r="V7270" s="63"/>
      <c r="W7270" s="63"/>
      <c r="X7270" s="63"/>
      <c r="Y7270" s="63"/>
      <c r="Z7270" s="62">
        <v>3.41</v>
      </c>
      <c r="AA7270" s="62">
        <v>21160</v>
      </c>
      <c r="AB7270" s="62">
        <v>17.63</v>
      </c>
      <c r="AC7270" s="62">
        <v>0.03</v>
      </c>
    </row>
    <row r="7271" spans="1:29" x14ac:dyDescent="0.25">
      <c r="A7271" s="61" t="s">
        <v>163</v>
      </c>
      <c r="B7271" s="61" t="s">
        <v>164</v>
      </c>
      <c r="C7271" s="62">
        <v>2018</v>
      </c>
      <c r="D7271" s="61" t="s">
        <v>99</v>
      </c>
      <c r="E7271" s="62">
        <v>40</v>
      </c>
      <c r="F7271" s="62">
        <v>305344</v>
      </c>
      <c r="G7271" s="62">
        <v>60433</v>
      </c>
      <c r="H7271" s="62">
        <v>125.9</v>
      </c>
      <c r="I7271" s="62">
        <v>7633.6</v>
      </c>
      <c r="J7271" s="62">
        <v>283969.91999999998</v>
      </c>
      <c r="K7271" s="62">
        <v>0</v>
      </c>
      <c r="L7271" s="63"/>
      <c r="M7271" s="63"/>
      <c r="N7271" s="63"/>
      <c r="O7271" s="63"/>
      <c r="P7271" s="63"/>
      <c r="Q7271" s="63"/>
      <c r="R7271" s="63"/>
      <c r="S7271" s="63"/>
      <c r="T7271" s="63"/>
      <c r="U7271" s="63"/>
      <c r="V7271" s="63"/>
      <c r="W7271" s="63"/>
      <c r="X7271" s="63"/>
      <c r="Y7271" s="63"/>
      <c r="Z7271" s="62">
        <v>101849</v>
      </c>
      <c r="AA7271" s="62">
        <v>9216</v>
      </c>
      <c r="AB7271" s="62">
        <v>19.2</v>
      </c>
      <c r="AC7271" s="62">
        <v>2546.23</v>
      </c>
    </row>
    <row r="7272" spans="1:29" ht="30" x14ac:dyDescent="0.25">
      <c r="A7272" s="61" t="s">
        <v>269</v>
      </c>
      <c r="B7272" s="61" t="s">
        <v>270</v>
      </c>
      <c r="C7272" s="62">
        <v>2016</v>
      </c>
      <c r="D7272" s="61" t="s">
        <v>89</v>
      </c>
      <c r="E7272" s="62">
        <v>72</v>
      </c>
      <c r="F7272" s="62">
        <v>725040</v>
      </c>
      <c r="G7272" s="62">
        <v>110737</v>
      </c>
      <c r="H7272" s="62">
        <v>128.16999999999999</v>
      </c>
      <c r="I7272" s="62">
        <v>10070</v>
      </c>
      <c r="J7272" s="62">
        <v>674287.2</v>
      </c>
      <c r="K7272" s="62">
        <v>0</v>
      </c>
      <c r="L7272" s="63"/>
      <c r="M7272" s="63"/>
      <c r="N7272" s="63"/>
      <c r="O7272" s="63"/>
      <c r="P7272" s="63"/>
      <c r="Q7272" s="63"/>
      <c r="R7272" s="63"/>
      <c r="S7272" s="63"/>
      <c r="T7272" s="63"/>
      <c r="U7272" s="63"/>
      <c r="V7272" s="63"/>
      <c r="W7272" s="63"/>
      <c r="X7272" s="63"/>
      <c r="Y7272" s="63"/>
      <c r="Z7272" s="62">
        <v>181900</v>
      </c>
      <c r="AA7272" s="62">
        <v>8397</v>
      </c>
      <c r="AB7272" s="62">
        <v>9.7200000000000006</v>
      </c>
      <c r="AC7272" s="62">
        <v>2526.39</v>
      </c>
    </row>
    <row r="7273" spans="1:29" x14ac:dyDescent="0.25">
      <c r="A7273" s="61" t="s">
        <v>90</v>
      </c>
      <c r="B7273" s="61" t="s">
        <v>91</v>
      </c>
      <c r="C7273" s="62">
        <v>2015</v>
      </c>
      <c r="D7273" s="61" t="s">
        <v>75</v>
      </c>
      <c r="E7273" s="62">
        <v>8</v>
      </c>
      <c r="F7273" s="63"/>
      <c r="G7273" s="63"/>
      <c r="H7273" s="63"/>
      <c r="I7273" s="63"/>
      <c r="J7273" s="63"/>
      <c r="K7273" s="62">
        <v>0</v>
      </c>
      <c r="L7273" s="63"/>
      <c r="M7273" s="63"/>
      <c r="N7273" s="63"/>
      <c r="O7273" s="63"/>
      <c r="P7273" s="63"/>
      <c r="Q7273" s="63"/>
      <c r="R7273" s="63"/>
      <c r="S7273" s="63"/>
      <c r="T7273" s="63"/>
      <c r="U7273" s="63"/>
      <c r="V7273" s="63"/>
      <c r="W7273" s="63"/>
      <c r="X7273" s="63"/>
      <c r="Y7273" s="63"/>
      <c r="Z7273" s="62">
        <v>0</v>
      </c>
      <c r="AA7273" s="62">
        <v>1680</v>
      </c>
      <c r="AB7273" s="62">
        <v>17.5</v>
      </c>
      <c r="AC7273" s="62">
        <v>0</v>
      </c>
    </row>
    <row r="7274" spans="1:29" ht="30" x14ac:dyDescent="0.25">
      <c r="A7274" s="61" t="s">
        <v>97</v>
      </c>
      <c r="B7274" s="61" t="s">
        <v>98</v>
      </c>
      <c r="C7274" s="62">
        <v>2006</v>
      </c>
      <c r="D7274" s="61" t="s">
        <v>99</v>
      </c>
      <c r="E7274" s="62">
        <v>40</v>
      </c>
      <c r="F7274" s="62">
        <v>126900</v>
      </c>
      <c r="G7274" s="62">
        <v>20011</v>
      </c>
      <c r="H7274" s="62">
        <v>41.69</v>
      </c>
      <c r="I7274" s="62">
        <v>3172.5</v>
      </c>
      <c r="J7274" s="62">
        <v>118017</v>
      </c>
      <c r="K7274" s="62">
        <v>24711.93</v>
      </c>
      <c r="L7274" s="62">
        <v>37543</v>
      </c>
      <c r="M7274" s="62">
        <v>78.209999999999994</v>
      </c>
      <c r="N7274" s="62">
        <v>617.79999999999995</v>
      </c>
      <c r="O7274" s="62">
        <v>298008.58</v>
      </c>
      <c r="P7274" s="63"/>
      <c r="Q7274" s="63"/>
      <c r="R7274" s="63"/>
      <c r="S7274" s="63"/>
      <c r="T7274" s="63"/>
      <c r="U7274" s="63"/>
      <c r="V7274" s="63"/>
      <c r="W7274" s="63"/>
      <c r="X7274" s="63"/>
      <c r="Y7274" s="63"/>
      <c r="Z7274" s="62">
        <v>90167</v>
      </c>
      <c r="AA7274" s="62">
        <v>12453</v>
      </c>
      <c r="AB7274" s="62">
        <v>25.94</v>
      </c>
      <c r="AC7274" s="62">
        <v>2254.1799999999998</v>
      </c>
    </row>
    <row r="7275" spans="1:29" x14ac:dyDescent="0.25">
      <c r="A7275" s="61" t="s">
        <v>488</v>
      </c>
      <c r="B7275" s="61" t="s">
        <v>489</v>
      </c>
      <c r="C7275" s="62">
        <v>2012</v>
      </c>
      <c r="D7275" s="61" t="s">
        <v>89</v>
      </c>
      <c r="E7275" s="62">
        <v>10</v>
      </c>
      <c r="F7275" s="62">
        <v>95209</v>
      </c>
      <c r="G7275" s="62">
        <v>13560</v>
      </c>
      <c r="H7275" s="62">
        <v>113</v>
      </c>
      <c r="I7275" s="62">
        <v>9520.9</v>
      </c>
      <c r="J7275" s="62">
        <v>88544.37</v>
      </c>
      <c r="K7275" s="62">
        <v>0</v>
      </c>
      <c r="L7275" s="63"/>
      <c r="M7275" s="63"/>
      <c r="N7275" s="63"/>
      <c r="O7275" s="63"/>
      <c r="P7275" s="63"/>
      <c r="Q7275" s="63"/>
      <c r="R7275" s="63"/>
      <c r="S7275" s="63"/>
      <c r="T7275" s="63"/>
      <c r="U7275" s="63"/>
      <c r="V7275" s="63"/>
      <c r="W7275" s="63"/>
      <c r="X7275" s="63"/>
      <c r="Y7275" s="63"/>
      <c r="Z7275" s="62">
        <v>25.13</v>
      </c>
      <c r="AA7275" s="62">
        <v>1987</v>
      </c>
      <c r="AB7275" s="62">
        <v>16.559999999999999</v>
      </c>
      <c r="AC7275" s="62">
        <v>2.5099999999999998</v>
      </c>
    </row>
    <row r="7276" spans="1:29" ht="30" x14ac:dyDescent="0.25">
      <c r="A7276" s="61" t="s">
        <v>142</v>
      </c>
      <c r="B7276" s="61" t="s">
        <v>143</v>
      </c>
      <c r="C7276" s="62">
        <v>2018</v>
      </c>
      <c r="D7276" s="61" t="s">
        <v>78</v>
      </c>
      <c r="E7276" s="62">
        <v>72</v>
      </c>
      <c r="F7276" s="62">
        <v>139335</v>
      </c>
      <c r="G7276" s="62">
        <v>35301</v>
      </c>
      <c r="H7276" s="62">
        <v>40.86</v>
      </c>
      <c r="I7276" s="62">
        <v>1935.21</v>
      </c>
      <c r="J7276" s="62">
        <v>129581.55</v>
      </c>
      <c r="K7276" s="62">
        <v>15183.32</v>
      </c>
      <c r="L7276" s="62">
        <v>23411</v>
      </c>
      <c r="M7276" s="62">
        <v>27.1</v>
      </c>
      <c r="N7276" s="62">
        <v>210.88</v>
      </c>
      <c r="O7276" s="62">
        <v>183100.18</v>
      </c>
      <c r="P7276" s="63"/>
      <c r="Q7276" s="63"/>
      <c r="R7276" s="63"/>
      <c r="S7276" s="63"/>
      <c r="T7276" s="63"/>
      <c r="U7276" s="63"/>
      <c r="V7276" s="63"/>
      <c r="W7276" s="63"/>
      <c r="X7276" s="63"/>
      <c r="Y7276" s="63"/>
      <c r="Z7276" s="62">
        <v>1937</v>
      </c>
      <c r="AA7276" s="62">
        <v>24425</v>
      </c>
      <c r="AB7276" s="62">
        <v>28.27</v>
      </c>
      <c r="AC7276" s="62">
        <v>26.9</v>
      </c>
    </row>
    <row r="7277" spans="1:29" x14ac:dyDescent="0.25">
      <c r="A7277" s="61" t="s">
        <v>434</v>
      </c>
      <c r="B7277" s="61" t="s">
        <v>435</v>
      </c>
      <c r="C7277" s="62">
        <v>2013</v>
      </c>
      <c r="D7277" s="61" t="s">
        <v>75</v>
      </c>
      <c r="E7277" s="62">
        <v>24</v>
      </c>
      <c r="F7277" s="62">
        <v>6334</v>
      </c>
      <c r="G7277" s="62">
        <v>1479</v>
      </c>
      <c r="H7277" s="62">
        <v>5.14</v>
      </c>
      <c r="I7277" s="62">
        <v>263.92</v>
      </c>
      <c r="J7277" s="62">
        <v>5890.62</v>
      </c>
      <c r="K7277" s="62">
        <v>0</v>
      </c>
      <c r="L7277" s="63"/>
      <c r="M7277" s="63"/>
      <c r="N7277" s="63"/>
      <c r="O7277" s="63"/>
      <c r="P7277" s="63"/>
      <c r="Q7277" s="63"/>
      <c r="R7277" s="63"/>
      <c r="S7277" s="63"/>
      <c r="T7277" s="63"/>
      <c r="U7277" s="63"/>
      <c r="V7277" s="63"/>
      <c r="W7277" s="63"/>
      <c r="X7277" s="63"/>
      <c r="Y7277" s="63"/>
      <c r="Z7277" s="62">
        <v>2378.1799999999998</v>
      </c>
      <c r="AA7277" s="62">
        <v>10941</v>
      </c>
      <c r="AB7277" s="62">
        <v>37.99</v>
      </c>
      <c r="AC7277" s="62">
        <v>99.09</v>
      </c>
    </row>
    <row r="7278" spans="1:29" ht="30" x14ac:dyDescent="0.25">
      <c r="A7278" s="61" t="s">
        <v>176</v>
      </c>
      <c r="B7278" s="61" t="s">
        <v>177</v>
      </c>
      <c r="C7278" s="62">
        <v>2009</v>
      </c>
      <c r="D7278" s="61" t="s">
        <v>99</v>
      </c>
      <c r="E7278" s="62">
        <v>50</v>
      </c>
      <c r="F7278" s="62">
        <v>122017</v>
      </c>
      <c r="G7278" s="62">
        <v>17812</v>
      </c>
      <c r="H7278" s="62">
        <v>29.69</v>
      </c>
      <c r="I7278" s="62">
        <v>2440.34</v>
      </c>
      <c r="J7278" s="62">
        <v>113475.81</v>
      </c>
      <c r="K7278" s="62">
        <v>0</v>
      </c>
      <c r="L7278" s="62">
        <v>48709</v>
      </c>
      <c r="M7278" s="62">
        <v>81.180000000000007</v>
      </c>
      <c r="N7278" s="63"/>
      <c r="O7278" s="63"/>
      <c r="P7278" s="63"/>
      <c r="Q7278" s="63"/>
      <c r="R7278" s="63"/>
      <c r="S7278" s="63"/>
      <c r="T7278" s="63"/>
      <c r="U7278" s="63"/>
      <c r="V7278" s="63"/>
      <c r="W7278" s="63"/>
      <c r="X7278" s="63"/>
      <c r="Y7278" s="63"/>
      <c r="Z7278" s="62">
        <v>0</v>
      </c>
      <c r="AA7278" s="62">
        <v>6719</v>
      </c>
      <c r="AB7278" s="62">
        <v>11.2</v>
      </c>
      <c r="AC7278" s="62">
        <v>0</v>
      </c>
    </row>
    <row r="7279" spans="1:29" ht="30" x14ac:dyDescent="0.25">
      <c r="A7279" s="61" t="s">
        <v>500</v>
      </c>
      <c r="B7279" s="61" t="s">
        <v>501</v>
      </c>
      <c r="C7279" s="62">
        <v>2010</v>
      </c>
      <c r="D7279" s="61" t="s">
        <v>75</v>
      </c>
      <c r="E7279" s="62">
        <v>13</v>
      </c>
      <c r="F7279" s="62">
        <v>776</v>
      </c>
      <c r="G7279" s="62">
        <v>97</v>
      </c>
      <c r="H7279" s="62">
        <v>0.62</v>
      </c>
      <c r="I7279" s="62">
        <v>59.69</v>
      </c>
      <c r="J7279" s="62">
        <v>721.68</v>
      </c>
      <c r="K7279" s="62">
        <v>0</v>
      </c>
      <c r="L7279" s="63"/>
      <c r="M7279" s="63"/>
      <c r="N7279" s="63"/>
      <c r="O7279" s="63"/>
      <c r="P7279" s="63"/>
      <c r="Q7279" s="63"/>
      <c r="R7279" s="63"/>
      <c r="S7279" s="63"/>
      <c r="T7279" s="63"/>
      <c r="U7279" s="63"/>
      <c r="V7279" s="63"/>
      <c r="W7279" s="63"/>
      <c r="X7279" s="63"/>
      <c r="Y7279" s="63"/>
      <c r="Z7279" s="62">
        <v>14372.17</v>
      </c>
      <c r="AA7279" s="62">
        <v>9382</v>
      </c>
      <c r="AB7279" s="62">
        <v>60.14</v>
      </c>
      <c r="AC7279" s="62">
        <v>1105.55</v>
      </c>
    </row>
    <row r="7280" spans="1:29" ht="30" x14ac:dyDescent="0.25">
      <c r="A7280" s="61" t="s">
        <v>245</v>
      </c>
      <c r="B7280" s="61" t="s">
        <v>246</v>
      </c>
      <c r="C7280" s="62">
        <v>2017</v>
      </c>
      <c r="D7280" s="61" t="s">
        <v>78</v>
      </c>
      <c r="E7280" s="62">
        <v>76</v>
      </c>
      <c r="F7280" s="62">
        <v>715832</v>
      </c>
      <c r="G7280" s="62">
        <v>100236</v>
      </c>
      <c r="H7280" s="62">
        <v>109.91</v>
      </c>
      <c r="I7280" s="62">
        <v>9418.84</v>
      </c>
      <c r="J7280" s="62">
        <v>665723.76</v>
      </c>
      <c r="K7280" s="62">
        <v>0</v>
      </c>
      <c r="L7280" s="63"/>
      <c r="M7280" s="63"/>
      <c r="N7280" s="63"/>
      <c r="O7280" s="63"/>
      <c r="P7280" s="63"/>
      <c r="Q7280" s="63"/>
      <c r="R7280" s="63"/>
      <c r="S7280" s="63"/>
      <c r="T7280" s="63"/>
      <c r="U7280" s="63"/>
      <c r="V7280" s="63"/>
      <c r="W7280" s="63"/>
      <c r="X7280" s="63"/>
      <c r="Y7280" s="63"/>
      <c r="Z7280" s="62">
        <v>159100</v>
      </c>
      <c r="AA7280" s="62">
        <v>22086</v>
      </c>
      <c r="AB7280" s="62">
        <v>24.22</v>
      </c>
      <c r="AC7280" s="62">
        <v>2093.42</v>
      </c>
    </row>
    <row r="7281" spans="1:29" x14ac:dyDescent="0.25">
      <c r="A7281" s="61" t="s">
        <v>229</v>
      </c>
      <c r="B7281" s="61" t="s">
        <v>230</v>
      </c>
      <c r="C7281" s="62">
        <v>2004</v>
      </c>
      <c r="D7281" s="61" t="s">
        <v>492</v>
      </c>
      <c r="E7281" s="62">
        <v>8</v>
      </c>
      <c r="F7281" s="63"/>
      <c r="G7281" s="63"/>
      <c r="H7281" s="63"/>
      <c r="I7281" s="63"/>
      <c r="J7281" s="63"/>
      <c r="K7281" s="62">
        <v>0</v>
      </c>
      <c r="L7281" s="63"/>
      <c r="M7281" s="63"/>
      <c r="N7281" s="63"/>
      <c r="O7281" s="63"/>
      <c r="P7281" s="63"/>
      <c r="Q7281" s="63"/>
      <c r="R7281" s="63"/>
      <c r="S7281" s="63"/>
      <c r="T7281" s="63"/>
      <c r="U7281" s="63"/>
      <c r="V7281" s="63"/>
      <c r="W7281" s="63"/>
      <c r="X7281" s="63"/>
      <c r="Y7281" s="63"/>
      <c r="Z7281" s="62">
        <v>66000</v>
      </c>
      <c r="AA7281" s="62">
        <v>1484</v>
      </c>
      <c r="AB7281" s="62">
        <v>15.46</v>
      </c>
      <c r="AC7281" s="62">
        <v>8250</v>
      </c>
    </row>
    <row r="7282" spans="1:29" ht="30" x14ac:dyDescent="0.25">
      <c r="A7282" s="61" t="s">
        <v>237</v>
      </c>
      <c r="B7282" s="61" t="s">
        <v>238</v>
      </c>
      <c r="C7282" s="62">
        <v>2003</v>
      </c>
      <c r="D7282" s="61" t="s">
        <v>94</v>
      </c>
      <c r="E7282" s="62">
        <v>20</v>
      </c>
      <c r="F7282" s="62">
        <v>236</v>
      </c>
      <c r="G7282" s="62">
        <v>37</v>
      </c>
      <c r="H7282" s="62">
        <v>0.15</v>
      </c>
      <c r="I7282" s="62">
        <v>11.8</v>
      </c>
      <c r="J7282" s="62">
        <v>219.48</v>
      </c>
      <c r="K7282" s="62">
        <v>7379.24</v>
      </c>
      <c r="L7282" s="62">
        <v>8434</v>
      </c>
      <c r="M7282" s="62">
        <v>35.14</v>
      </c>
      <c r="N7282" s="63"/>
      <c r="O7282" s="63"/>
      <c r="P7282" s="63"/>
      <c r="Q7282" s="63"/>
      <c r="R7282" s="63"/>
      <c r="S7282" s="63"/>
      <c r="T7282" s="63"/>
      <c r="U7282" s="63"/>
      <c r="V7282" s="63"/>
      <c r="W7282" s="63"/>
      <c r="X7282" s="63"/>
      <c r="Y7282" s="63"/>
      <c r="Z7282" s="62">
        <v>2478</v>
      </c>
      <c r="AA7282" s="62">
        <v>6915</v>
      </c>
      <c r="AB7282" s="62">
        <v>28.81</v>
      </c>
      <c r="AC7282" s="62">
        <v>123.9</v>
      </c>
    </row>
    <row r="7283" spans="1:29" x14ac:dyDescent="0.25">
      <c r="A7283" s="61" t="s">
        <v>140</v>
      </c>
      <c r="B7283" s="61" t="s">
        <v>141</v>
      </c>
      <c r="C7283" s="62">
        <v>2013</v>
      </c>
      <c r="D7283" s="61" t="s">
        <v>99</v>
      </c>
      <c r="E7283" s="62">
        <v>70</v>
      </c>
      <c r="F7283" s="63"/>
      <c r="G7283" s="63"/>
      <c r="H7283" s="63"/>
      <c r="I7283" s="63"/>
      <c r="J7283" s="63"/>
      <c r="K7283" s="62">
        <v>0</v>
      </c>
      <c r="L7283" s="63"/>
      <c r="M7283" s="63"/>
      <c r="N7283" s="63"/>
      <c r="O7283" s="63"/>
      <c r="P7283" s="63"/>
      <c r="Q7283" s="63"/>
      <c r="R7283" s="63"/>
      <c r="S7283" s="63"/>
      <c r="T7283" s="63"/>
      <c r="U7283" s="63"/>
      <c r="V7283" s="63"/>
      <c r="W7283" s="63"/>
      <c r="X7283" s="63"/>
      <c r="Y7283" s="63"/>
      <c r="Z7283" s="62">
        <v>0</v>
      </c>
      <c r="AA7283" s="63"/>
      <c r="AB7283" s="63"/>
      <c r="AC7283" s="62">
        <v>0</v>
      </c>
    </row>
    <row r="7284" spans="1:29" x14ac:dyDescent="0.25">
      <c r="A7284" s="61" t="s">
        <v>126</v>
      </c>
      <c r="B7284" s="61" t="s">
        <v>127</v>
      </c>
      <c r="C7284" s="62">
        <v>2012</v>
      </c>
      <c r="D7284" s="61" t="s">
        <v>468</v>
      </c>
      <c r="E7284" s="62">
        <v>85</v>
      </c>
      <c r="F7284" s="62">
        <v>346445</v>
      </c>
      <c r="G7284" s="62">
        <v>57691</v>
      </c>
      <c r="H7284" s="62">
        <v>56.56</v>
      </c>
      <c r="I7284" s="62">
        <v>4075.82</v>
      </c>
      <c r="J7284" s="62">
        <v>322193.84999999998</v>
      </c>
      <c r="K7284" s="62">
        <v>51150.34</v>
      </c>
      <c r="L7284" s="62">
        <v>77878</v>
      </c>
      <c r="M7284" s="62">
        <v>76.349999999999994</v>
      </c>
      <c r="N7284" s="62">
        <v>601.77</v>
      </c>
      <c r="O7284" s="62">
        <v>616837.29</v>
      </c>
      <c r="P7284" s="63"/>
      <c r="Q7284" s="63"/>
      <c r="R7284" s="63"/>
      <c r="S7284" s="63"/>
      <c r="T7284" s="63"/>
      <c r="U7284" s="63"/>
      <c r="V7284" s="63"/>
      <c r="W7284" s="63"/>
      <c r="X7284" s="63"/>
      <c r="Y7284" s="63"/>
      <c r="Z7284" s="62">
        <v>3896</v>
      </c>
      <c r="AA7284" s="62">
        <v>31638</v>
      </c>
      <c r="AB7284" s="62">
        <v>31.02</v>
      </c>
      <c r="AC7284" s="62">
        <v>45.84</v>
      </c>
    </row>
    <row r="7285" spans="1:29" x14ac:dyDescent="0.25">
      <c r="A7285" s="61" t="s">
        <v>113</v>
      </c>
      <c r="B7285" s="61" t="s">
        <v>114</v>
      </c>
      <c r="C7285" s="62">
        <v>2012</v>
      </c>
      <c r="D7285" s="61" t="s">
        <v>83</v>
      </c>
      <c r="E7285" s="62">
        <v>1</v>
      </c>
      <c r="F7285" s="63"/>
      <c r="G7285" s="63"/>
      <c r="H7285" s="63"/>
      <c r="I7285" s="63"/>
      <c r="J7285" s="63"/>
      <c r="K7285" s="62">
        <v>0</v>
      </c>
      <c r="L7285" s="63"/>
      <c r="M7285" s="63"/>
      <c r="N7285" s="63"/>
      <c r="O7285" s="63"/>
      <c r="P7285" s="63"/>
      <c r="Q7285" s="63"/>
      <c r="R7285" s="63"/>
      <c r="S7285" s="63"/>
      <c r="T7285" s="63"/>
      <c r="U7285" s="63"/>
      <c r="V7285" s="63"/>
      <c r="W7285" s="63"/>
      <c r="X7285" s="63"/>
      <c r="Y7285" s="63"/>
      <c r="Z7285" s="62">
        <v>0</v>
      </c>
      <c r="AA7285" s="63"/>
      <c r="AB7285" s="63"/>
      <c r="AC7285" s="62">
        <v>0</v>
      </c>
    </row>
    <row r="7286" spans="1:29" x14ac:dyDescent="0.25">
      <c r="A7286" s="61" t="s">
        <v>420</v>
      </c>
      <c r="B7286" s="61" t="s">
        <v>421</v>
      </c>
      <c r="C7286" s="62">
        <v>2014</v>
      </c>
      <c r="D7286" s="61" t="s">
        <v>78</v>
      </c>
      <c r="E7286" s="62">
        <v>39</v>
      </c>
      <c r="F7286" s="62">
        <v>88452</v>
      </c>
      <c r="G7286" s="62">
        <v>15681</v>
      </c>
      <c r="H7286" s="62">
        <v>33.51</v>
      </c>
      <c r="I7286" s="62">
        <v>2268</v>
      </c>
      <c r="J7286" s="62">
        <v>82260.36</v>
      </c>
      <c r="K7286" s="62">
        <v>31267.7</v>
      </c>
      <c r="L7286" s="62">
        <v>46172</v>
      </c>
      <c r="M7286" s="62">
        <v>98.66</v>
      </c>
      <c r="N7286" s="62">
        <v>801.74</v>
      </c>
      <c r="O7286" s="62">
        <v>377066.59</v>
      </c>
      <c r="P7286" s="63"/>
      <c r="Q7286" s="63"/>
      <c r="R7286" s="63"/>
      <c r="S7286" s="63"/>
      <c r="T7286" s="63"/>
      <c r="U7286" s="63"/>
      <c r="V7286" s="63"/>
      <c r="W7286" s="63"/>
      <c r="X7286" s="63"/>
      <c r="Y7286" s="63"/>
      <c r="Z7286" s="62">
        <v>886</v>
      </c>
      <c r="AA7286" s="62">
        <v>8678</v>
      </c>
      <c r="AB7286" s="62">
        <v>18.54</v>
      </c>
      <c r="AC7286" s="62">
        <v>22.72</v>
      </c>
    </row>
    <row r="7287" spans="1:29" x14ac:dyDescent="0.25">
      <c r="A7287" s="61" t="s">
        <v>113</v>
      </c>
      <c r="B7287" s="61" t="s">
        <v>114</v>
      </c>
      <c r="C7287" s="62">
        <v>2016</v>
      </c>
      <c r="D7287" s="61" t="s">
        <v>72</v>
      </c>
      <c r="E7287" s="62">
        <v>200</v>
      </c>
      <c r="F7287" s="62">
        <v>1802000</v>
      </c>
      <c r="G7287" s="62">
        <v>232465</v>
      </c>
      <c r="H7287" s="62">
        <v>96.86</v>
      </c>
      <c r="I7287" s="62">
        <v>9010</v>
      </c>
      <c r="J7287" s="62">
        <v>1675860</v>
      </c>
      <c r="K7287" s="62">
        <v>18589.72</v>
      </c>
      <c r="L7287" s="62">
        <v>20963</v>
      </c>
      <c r="M7287" s="62">
        <v>8.73</v>
      </c>
      <c r="N7287" s="62">
        <v>92.95</v>
      </c>
      <c r="O7287" s="62">
        <v>224178.99</v>
      </c>
      <c r="P7287" s="63"/>
      <c r="Q7287" s="63"/>
      <c r="R7287" s="63"/>
      <c r="S7287" s="63"/>
      <c r="T7287" s="63"/>
      <c r="U7287" s="63"/>
      <c r="V7287" s="63"/>
      <c r="W7287" s="63"/>
      <c r="X7287" s="63"/>
      <c r="Y7287" s="63"/>
      <c r="Z7287" s="62">
        <v>542112</v>
      </c>
      <c r="AA7287" s="62">
        <v>96575</v>
      </c>
      <c r="AB7287" s="62">
        <v>40.24</v>
      </c>
      <c r="AC7287" s="62">
        <v>2710.56</v>
      </c>
    </row>
    <row r="7288" spans="1:29" x14ac:dyDescent="0.25">
      <c r="A7288" s="61" t="s">
        <v>496</v>
      </c>
      <c r="B7288" s="61" t="s">
        <v>497</v>
      </c>
      <c r="C7288" s="62">
        <v>2005</v>
      </c>
      <c r="D7288" s="61" t="s">
        <v>78</v>
      </c>
      <c r="E7288" s="62">
        <v>40</v>
      </c>
      <c r="F7288" s="62">
        <v>117005</v>
      </c>
      <c r="G7288" s="62">
        <v>13708</v>
      </c>
      <c r="H7288" s="62">
        <v>28.56</v>
      </c>
      <c r="I7288" s="62">
        <v>2925.13</v>
      </c>
      <c r="J7288" s="62">
        <v>108814.65</v>
      </c>
      <c r="K7288" s="62">
        <v>0</v>
      </c>
      <c r="L7288" s="63"/>
      <c r="M7288" s="63"/>
      <c r="N7288" s="63"/>
      <c r="O7288" s="63"/>
      <c r="P7288" s="63"/>
      <c r="Q7288" s="63"/>
      <c r="R7288" s="63"/>
      <c r="S7288" s="63"/>
      <c r="T7288" s="63"/>
      <c r="U7288" s="62">
        <v>14693</v>
      </c>
      <c r="V7288" s="62">
        <v>28055</v>
      </c>
      <c r="W7288" s="62">
        <v>58.45</v>
      </c>
      <c r="X7288" s="62">
        <v>367</v>
      </c>
      <c r="Y7288" s="62">
        <v>328888.11</v>
      </c>
      <c r="Z7288" s="62">
        <v>65.44</v>
      </c>
      <c r="AA7288" s="62">
        <v>1820</v>
      </c>
      <c r="AB7288" s="62">
        <v>3.79</v>
      </c>
      <c r="AC7288" s="62">
        <v>1.64</v>
      </c>
    </row>
    <row r="7289" spans="1:29" x14ac:dyDescent="0.25">
      <c r="A7289" s="61" t="s">
        <v>371</v>
      </c>
      <c r="B7289" s="61" t="s">
        <v>372</v>
      </c>
      <c r="C7289" s="62">
        <v>2008</v>
      </c>
      <c r="D7289" s="61" t="s">
        <v>150</v>
      </c>
      <c r="E7289" s="62">
        <v>8</v>
      </c>
      <c r="F7289" s="63"/>
      <c r="G7289" s="63"/>
      <c r="H7289" s="63"/>
      <c r="I7289" s="63"/>
      <c r="J7289" s="63"/>
      <c r="K7289" s="62">
        <v>0</v>
      </c>
      <c r="L7289" s="63"/>
      <c r="M7289" s="63"/>
      <c r="N7289" s="63"/>
      <c r="O7289" s="63"/>
      <c r="P7289" s="63"/>
      <c r="Q7289" s="63"/>
      <c r="R7289" s="63"/>
      <c r="S7289" s="63"/>
      <c r="T7289" s="63"/>
      <c r="U7289" s="63"/>
      <c r="V7289" s="63"/>
      <c r="W7289" s="63"/>
      <c r="X7289" s="63"/>
      <c r="Y7289" s="63"/>
      <c r="Z7289" s="62">
        <v>0</v>
      </c>
      <c r="AA7289" s="63"/>
      <c r="AB7289" s="63"/>
      <c r="AC7289" s="62">
        <v>0</v>
      </c>
    </row>
    <row r="7290" spans="1:29" x14ac:dyDescent="0.25">
      <c r="A7290" s="61" t="s">
        <v>161</v>
      </c>
      <c r="B7290" s="61" t="s">
        <v>162</v>
      </c>
      <c r="C7290" s="62">
        <v>2012</v>
      </c>
      <c r="D7290" s="61" t="s">
        <v>89</v>
      </c>
      <c r="E7290" s="62">
        <v>103</v>
      </c>
      <c r="F7290" s="62">
        <v>13195</v>
      </c>
      <c r="G7290" s="62">
        <v>2020</v>
      </c>
      <c r="H7290" s="62">
        <v>1.63</v>
      </c>
      <c r="I7290" s="62">
        <v>128.11000000000001</v>
      </c>
      <c r="J7290" s="62">
        <v>12271.35</v>
      </c>
      <c r="K7290" s="62">
        <v>0</v>
      </c>
      <c r="L7290" s="62">
        <v>1755</v>
      </c>
      <c r="M7290" s="62">
        <v>1.42</v>
      </c>
      <c r="N7290" s="62">
        <v>0</v>
      </c>
      <c r="O7290" s="62">
        <v>0</v>
      </c>
      <c r="P7290" s="63"/>
      <c r="Q7290" s="63"/>
      <c r="R7290" s="63"/>
      <c r="S7290" s="63"/>
      <c r="T7290" s="63"/>
      <c r="U7290" s="63"/>
      <c r="V7290" s="63"/>
      <c r="W7290" s="63"/>
      <c r="X7290" s="63"/>
      <c r="Y7290" s="63"/>
      <c r="Z7290" s="62">
        <v>0</v>
      </c>
      <c r="AA7290" s="62">
        <v>1164</v>
      </c>
      <c r="AB7290" s="62">
        <v>0.94</v>
      </c>
      <c r="AC7290" s="62">
        <v>0</v>
      </c>
    </row>
    <row r="7291" spans="1:29" ht="30" x14ac:dyDescent="0.25">
      <c r="A7291" s="61" t="s">
        <v>352</v>
      </c>
      <c r="B7291" s="61" t="s">
        <v>353</v>
      </c>
      <c r="C7291" s="62">
        <v>2018</v>
      </c>
      <c r="D7291" s="61" t="s">
        <v>99</v>
      </c>
      <c r="E7291" s="62">
        <v>50</v>
      </c>
      <c r="F7291" s="62">
        <v>144566</v>
      </c>
      <c r="G7291" s="62">
        <v>18493</v>
      </c>
      <c r="H7291" s="62">
        <v>30.82</v>
      </c>
      <c r="I7291" s="62">
        <v>2891.32</v>
      </c>
      <c r="J7291" s="62">
        <v>134446.38</v>
      </c>
      <c r="K7291" s="62">
        <v>13357</v>
      </c>
      <c r="L7291" s="62">
        <v>16088</v>
      </c>
      <c r="M7291" s="62">
        <v>26.81</v>
      </c>
      <c r="N7291" s="62">
        <v>267.14</v>
      </c>
      <c r="O7291" s="62">
        <v>161076.07</v>
      </c>
      <c r="P7291" s="63"/>
      <c r="Q7291" s="63"/>
      <c r="R7291" s="63"/>
      <c r="S7291" s="63"/>
      <c r="T7291" s="63"/>
      <c r="U7291" s="63"/>
      <c r="V7291" s="63"/>
      <c r="W7291" s="63"/>
      <c r="X7291" s="63"/>
      <c r="Y7291" s="63"/>
      <c r="Z7291" s="62">
        <v>903</v>
      </c>
      <c r="AA7291" s="62">
        <v>13288</v>
      </c>
      <c r="AB7291" s="62">
        <v>22.15</v>
      </c>
      <c r="AC7291" s="62">
        <v>18.059999999999999</v>
      </c>
    </row>
    <row r="7292" spans="1:29" ht="30" x14ac:dyDescent="0.25">
      <c r="A7292" s="61" t="s">
        <v>556</v>
      </c>
      <c r="B7292" s="61" t="s">
        <v>557</v>
      </c>
      <c r="C7292" s="62">
        <v>2012</v>
      </c>
      <c r="D7292" s="61" t="s">
        <v>78</v>
      </c>
      <c r="E7292" s="62">
        <v>52</v>
      </c>
      <c r="F7292" s="62">
        <v>502920</v>
      </c>
      <c r="G7292" s="62">
        <v>76608</v>
      </c>
      <c r="H7292" s="62">
        <v>122.77</v>
      </c>
      <c r="I7292" s="62">
        <v>9671.5400000000009</v>
      </c>
      <c r="J7292" s="62">
        <v>467715.6</v>
      </c>
      <c r="K7292" s="62">
        <v>0</v>
      </c>
      <c r="L7292" s="63"/>
      <c r="M7292" s="63"/>
      <c r="N7292" s="63"/>
      <c r="O7292" s="63"/>
      <c r="P7292" s="63"/>
      <c r="Q7292" s="63"/>
      <c r="R7292" s="63"/>
      <c r="S7292" s="63"/>
      <c r="T7292" s="63"/>
      <c r="U7292" s="63"/>
      <c r="V7292" s="63"/>
      <c r="W7292" s="63"/>
      <c r="X7292" s="63"/>
      <c r="Y7292" s="63"/>
      <c r="Z7292" s="62">
        <v>1418.62</v>
      </c>
      <c r="AA7292" s="62">
        <v>20808</v>
      </c>
      <c r="AB7292" s="62">
        <v>33.35</v>
      </c>
      <c r="AC7292" s="62">
        <v>27.28</v>
      </c>
    </row>
    <row r="7293" spans="1:29" ht="30" x14ac:dyDescent="0.25">
      <c r="A7293" s="61" t="s">
        <v>361</v>
      </c>
      <c r="B7293" s="61" t="s">
        <v>362</v>
      </c>
      <c r="C7293" s="62">
        <v>2011</v>
      </c>
      <c r="D7293" s="61" t="s">
        <v>75</v>
      </c>
      <c r="E7293" s="62">
        <v>8</v>
      </c>
      <c r="F7293" s="62">
        <v>7508</v>
      </c>
      <c r="G7293" s="62">
        <v>1311</v>
      </c>
      <c r="H7293" s="62">
        <v>13.66</v>
      </c>
      <c r="I7293" s="62">
        <v>938.5</v>
      </c>
      <c r="J7293" s="62">
        <v>6982.44</v>
      </c>
      <c r="K7293" s="62">
        <v>25</v>
      </c>
      <c r="L7293" s="62">
        <v>127</v>
      </c>
      <c r="M7293" s="62">
        <v>1.32</v>
      </c>
      <c r="N7293" s="62">
        <v>3.13</v>
      </c>
      <c r="O7293" s="62">
        <v>301.48</v>
      </c>
      <c r="P7293" s="63"/>
      <c r="Q7293" s="63"/>
      <c r="R7293" s="63"/>
      <c r="S7293" s="63"/>
      <c r="T7293" s="63"/>
      <c r="U7293" s="62">
        <v>2653</v>
      </c>
      <c r="V7293" s="62">
        <v>8943</v>
      </c>
      <c r="W7293" s="62">
        <v>93.16</v>
      </c>
      <c r="X7293" s="62">
        <v>331</v>
      </c>
      <c r="Y7293" s="62">
        <v>59384.75</v>
      </c>
      <c r="Z7293" s="62">
        <v>76.599999999999994</v>
      </c>
      <c r="AA7293" s="62">
        <v>7566</v>
      </c>
      <c r="AB7293" s="62">
        <v>78.81</v>
      </c>
      <c r="AC7293" s="62">
        <v>9.57</v>
      </c>
    </row>
    <row r="7294" spans="1:29" ht="30" x14ac:dyDescent="0.25">
      <c r="A7294" s="61" t="s">
        <v>415</v>
      </c>
      <c r="B7294" s="61" t="s">
        <v>416</v>
      </c>
      <c r="C7294" s="62">
        <v>2009</v>
      </c>
      <c r="D7294" s="61" t="s">
        <v>89</v>
      </c>
      <c r="E7294" s="62">
        <v>69</v>
      </c>
      <c r="F7294" s="62">
        <v>845587</v>
      </c>
      <c r="G7294" s="62">
        <v>97283</v>
      </c>
      <c r="H7294" s="62">
        <v>117.49</v>
      </c>
      <c r="I7294" s="62">
        <v>12254.88</v>
      </c>
      <c r="J7294" s="62">
        <v>786395.91</v>
      </c>
      <c r="K7294" s="62">
        <v>0</v>
      </c>
      <c r="L7294" s="63"/>
      <c r="M7294" s="63"/>
      <c r="N7294" s="63"/>
      <c r="O7294" s="63"/>
      <c r="P7294" s="63"/>
      <c r="Q7294" s="63"/>
      <c r="R7294" s="63"/>
      <c r="S7294" s="63"/>
      <c r="T7294" s="63"/>
      <c r="U7294" s="63"/>
      <c r="V7294" s="63"/>
      <c r="W7294" s="63"/>
      <c r="X7294" s="63"/>
      <c r="Y7294" s="63"/>
      <c r="Z7294" s="62">
        <v>45151.06</v>
      </c>
      <c r="AA7294" s="62">
        <v>21942</v>
      </c>
      <c r="AB7294" s="62">
        <v>26.5</v>
      </c>
      <c r="AC7294" s="62">
        <v>654.36</v>
      </c>
    </row>
    <row r="7295" spans="1:29" x14ac:dyDescent="0.25">
      <c r="A7295" s="61" t="s">
        <v>70</v>
      </c>
      <c r="B7295" s="61" t="s">
        <v>71</v>
      </c>
      <c r="C7295" s="62">
        <v>2004</v>
      </c>
      <c r="D7295" s="61" t="s">
        <v>135</v>
      </c>
      <c r="E7295" s="62">
        <v>196</v>
      </c>
      <c r="F7295" s="62">
        <v>1186529</v>
      </c>
      <c r="G7295" s="62">
        <v>115445</v>
      </c>
      <c r="H7295" s="62">
        <v>49.08</v>
      </c>
      <c r="I7295" s="62">
        <v>6053.72</v>
      </c>
      <c r="J7295" s="62">
        <v>1103471.97</v>
      </c>
      <c r="K7295" s="62">
        <v>222876</v>
      </c>
      <c r="L7295" s="62">
        <v>267726</v>
      </c>
      <c r="M7295" s="62">
        <v>113.83</v>
      </c>
      <c r="N7295" s="62">
        <v>1137.1199999999999</v>
      </c>
      <c r="O7295" s="62">
        <v>2687728.55</v>
      </c>
      <c r="P7295" s="63"/>
      <c r="Q7295" s="63"/>
      <c r="R7295" s="63"/>
      <c r="S7295" s="63"/>
      <c r="T7295" s="63"/>
      <c r="U7295" s="63"/>
      <c r="V7295" s="63"/>
      <c r="W7295" s="63"/>
      <c r="X7295" s="63"/>
      <c r="Y7295" s="63"/>
      <c r="Z7295" s="62">
        <v>9190</v>
      </c>
      <c r="AA7295" s="62">
        <v>40896</v>
      </c>
      <c r="AB7295" s="62">
        <v>17.39</v>
      </c>
      <c r="AC7295" s="62">
        <v>46.89</v>
      </c>
    </row>
    <row r="7296" spans="1:29" ht="30" x14ac:dyDescent="0.25">
      <c r="A7296" s="61" t="s">
        <v>124</v>
      </c>
      <c r="B7296" s="61" t="s">
        <v>125</v>
      </c>
      <c r="C7296" s="62">
        <v>2012</v>
      </c>
      <c r="D7296" s="61" t="s">
        <v>86</v>
      </c>
      <c r="E7296" s="62">
        <v>22</v>
      </c>
      <c r="F7296" s="63"/>
      <c r="G7296" s="63"/>
      <c r="H7296" s="63"/>
      <c r="I7296" s="63"/>
      <c r="J7296" s="63"/>
      <c r="K7296" s="62">
        <v>0</v>
      </c>
      <c r="L7296" s="63"/>
      <c r="M7296" s="63"/>
      <c r="N7296" s="63"/>
      <c r="O7296" s="63"/>
      <c r="P7296" s="63"/>
      <c r="Q7296" s="63"/>
      <c r="R7296" s="63"/>
      <c r="S7296" s="63"/>
      <c r="T7296" s="63"/>
      <c r="U7296" s="63"/>
      <c r="V7296" s="63"/>
      <c r="W7296" s="63"/>
      <c r="X7296" s="63"/>
      <c r="Y7296" s="63"/>
      <c r="Z7296" s="62">
        <v>205.6</v>
      </c>
      <c r="AA7296" s="62">
        <v>17514</v>
      </c>
      <c r="AB7296" s="62">
        <v>66.34</v>
      </c>
      <c r="AC7296" s="62">
        <v>9.35</v>
      </c>
    </row>
    <row r="7297" spans="1:29" x14ac:dyDescent="0.25">
      <c r="A7297" s="61" t="s">
        <v>275</v>
      </c>
      <c r="B7297" s="61" t="s">
        <v>276</v>
      </c>
      <c r="C7297" s="62">
        <v>2003</v>
      </c>
      <c r="D7297" s="61" t="s">
        <v>75</v>
      </c>
      <c r="E7297" s="62">
        <v>17</v>
      </c>
      <c r="F7297" s="62">
        <v>436</v>
      </c>
      <c r="G7297" s="62">
        <v>81</v>
      </c>
      <c r="H7297" s="62">
        <v>0.4</v>
      </c>
      <c r="I7297" s="62">
        <v>25.65</v>
      </c>
      <c r="J7297" s="62">
        <v>405.48</v>
      </c>
      <c r="K7297" s="62">
        <v>0</v>
      </c>
      <c r="L7297" s="63"/>
      <c r="M7297" s="63"/>
      <c r="N7297" s="63"/>
      <c r="O7297" s="63"/>
      <c r="P7297" s="63"/>
      <c r="Q7297" s="63"/>
      <c r="R7297" s="63"/>
      <c r="S7297" s="63"/>
      <c r="T7297" s="63"/>
      <c r="U7297" s="63"/>
      <c r="V7297" s="63"/>
      <c r="W7297" s="63"/>
      <c r="X7297" s="63"/>
      <c r="Y7297" s="63"/>
      <c r="Z7297" s="62">
        <v>673.75</v>
      </c>
      <c r="AA7297" s="62">
        <v>1390</v>
      </c>
      <c r="AB7297" s="62">
        <v>6.81</v>
      </c>
      <c r="AC7297" s="62">
        <v>39.630000000000003</v>
      </c>
    </row>
    <row r="7298" spans="1:29" x14ac:dyDescent="0.25">
      <c r="A7298" s="61" t="s">
        <v>338</v>
      </c>
      <c r="B7298" s="61" t="s">
        <v>339</v>
      </c>
      <c r="C7298" s="62">
        <v>2004</v>
      </c>
      <c r="D7298" s="61" t="s">
        <v>75</v>
      </c>
      <c r="E7298" s="62">
        <v>24</v>
      </c>
      <c r="F7298" s="62">
        <v>9153</v>
      </c>
      <c r="G7298" s="62">
        <v>979</v>
      </c>
      <c r="H7298" s="62">
        <v>3.4</v>
      </c>
      <c r="I7298" s="62">
        <v>381.38</v>
      </c>
      <c r="J7298" s="62">
        <v>8512.2900000000009</v>
      </c>
      <c r="K7298" s="62">
        <v>0</v>
      </c>
      <c r="L7298" s="63"/>
      <c r="M7298" s="63"/>
      <c r="N7298" s="63"/>
      <c r="O7298" s="63"/>
      <c r="P7298" s="63"/>
      <c r="Q7298" s="63"/>
      <c r="R7298" s="63"/>
      <c r="S7298" s="63"/>
      <c r="T7298" s="63"/>
      <c r="U7298" s="63"/>
      <c r="V7298" s="63"/>
      <c r="W7298" s="63"/>
      <c r="X7298" s="63"/>
      <c r="Y7298" s="63"/>
      <c r="Z7298" s="62">
        <v>1943.36</v>
      </c>
      <c r="AA7298" s="62">
        <v>15759</v>
      </c>
      <c r="AB7298" s="62">
        <v>54.72</v>
      </c>
      <c r="AC7298" s="62">
        <v>80.97</v>
      </c>
    </row>
    <row r="7299" spans="1:29" x14ac:dyDescent="0.25">
      <c r="A7299" s="61" t="s">
        <v>229</v>
      </c>
      <c r="B7299" s="61" t="s">
        <v>230</v>
      </c>
      <c r="C7299" s="62">
        <v>2016</v>
      </c>
      <c r="D7299" s="61" t="s">
        <v>89</v>
      </c>
      <c r="E7299" s="62">
        <v>103</v>
      </c>
      <c r="F7299" s="62">
        <v>287860</v>
      </c>
      <c r="G7299" s="62">
        <v>85112</v>
      </c>
      <c r="H7299" s="62">
        <v>68.86</v>
      </c>
      <c r="I7299" s="62">
        <v>2794.76</v>
      </c>
      <c r="J7299" s="62">
        <v>267709.8</v>
      </c>
      <c r="K7299" s="62">
        <v>42250.239999999998</v>
      </c>
      <c r="L7299" s="62">
        <v>37402</v>
      </c>
      <c r="M7299" s="62">
        <v>30.26</v>
      </c>
      <c r="N7299" s="62">
        <v>410.2</v>
      </c>
      <c r="O7299" s="62">
        <v>509508.35</v>
      </c>
      <c r="P7299" s="63"/>
      <c r="Q7299" s="63"/>
      <c r="R7299" s="63"/>
      <c r="S7299" s="63"/>
      <c r="T7299" s="63"/>
      <c r="U7299" s="63"/>
      <c r="V7299" s="63"/>
      <c r="W7299" s="63"/>
      <c r="X7299" s="63"/>
      <c r="Y7299" s="63"/>
      <c r="Z7299" s="62">
        <v>1609630</v>
      </c>
      <c r="AA7299" s="62">
        <v>14452</v>
      </c>
      <c r="AB7299" s="62">
        <v>11.69</v>
      </c>
      <c r="AC7299" s="62">
        <v>15627.48</v>
      </c>
    </row>
    <row r="7300" spans="1:29" ht="30" x14ac:dyDescent="0.25">
      <c r="A7300" s="61" t="s">
        <v>151</v>
      </c>
      <c r="B7300" s="61" t="s">
        <v>152</v>
      </c>
      <c r="C7300" s="62">
        <v>2008</v>
      </c>
      <c r="D7300" s="61" t="s">
        <v>78</v>
      </c>
      <c r="E7300" s="62">
        <v>40</v>
      </c>
      <c r="F7300" s="62">
        <v>429100</v>
      </c>
      <c r="G7300" s="62">
        <v>65960</v>
      </c>
      <c r="H7300" s="62">
        <v>137.41999999999999</v>
      </c>
      <c r="I7300" s="62">
        <v>10727.5</v>
      </c>
      <c r="J7300" s="62">
        <v>399063</v>
      </c>
      <c r="K7300" s="62">
        <v>2952.47</v>
      </c>
      <c r="L7300" s="62">
        <v>856</v>
      </c>
      <c r="M7300" s="62">
        <v>1.78</v>
      </c>
      <c r="N7300" s="63"/>
      <c r="O7300" s="63"/>
      <c r="P7300" s="63"/>
      <c r="Q7300" s="63"/>
      <c r="R7300" s="63"/>
      <c r="S7300" s="63"/>
      <c r="T7300" s="63"/>
      <c r="U7300" s="63"/>
      <c r="V7300" s="63"/>
      <c r="W7300" s="63"/>
      <c r="X7300" s="63"/>
      <c r="Y7300" s="63"/>
      <c r="Z7300" s="62">
        <v>0</v>
      </c>
      <c r="AA7300" s="63"/>
      <c r="AB7300" s="63"/>
      <c r="AC7300" s="62">
        <v>0</v>
      </c>
    </row>
    <row r="7301" spans="1:29" x14ac:dyDescent="0.25">
      <c r="A7301" s="61" t="s">
        <v>229</v>
      </c>
      <c r="B7301" s="61" t="s">
        <v>230</v>
      </c>
      <c r="C7301" s="62">
        <v>2018</v>
      </c>
      <c r="D7301" s="61" t="s">
        <v>83</v>
      </c>
      <c r="E7301" s="62">
        <v>12</v>
      </c>
      <c r="F7301" s="62">
        <v>34</v>
      </c>
      <c r="G7301" s="62">
        <v>10</v>
      </c>
      <c r="H7301" s="62">
        <v>7.0000000000000007E-2</v>
      </c>
      <c r="I7301" s="62">
        <v>2.83</v>
      </c>
      <c r="J7301" s="62">
        <v>31.62</v>
      </c>
      <c r="K7301" s="62">
        <v>108.63</v>
      </c>
      <c r="L7301" s="62">
        <v>158</v>
      </c>
      <c r="M7301" s="62">
        <v>1.1000000000000001</v>
      </c>
      <c r="N7301" s="62">
        <v>9.0500000000000007</v>
      </c>
      <c r="O7301" s="62">
        <v>1310.03</v>
      </c>
      <c r="P7301" s="63"/>
      <c r="Q7301" s="63"/>
      <c r="R7301" s="63"/>
      <c r="S7301" s="63"/>
      <c r="T7301" s="63"/>
      <c r="U7301" s="63"/>
      <c r="V7301" s="63"/>
      <c r="W7301" s="63"/>
      <c r="X7301" s="63"/>
      <c r="Y7301" s="63"/>
      <c r="Z7301" s="62">
        <v>191376</v>
      </c>
      <c r="AA7301" s="62">
        <v>6972</v>
      </c>
      <c r="AB7301" s="62">
        <v>48.42</v>
      </c>
      <c r="AC7301" s="62">
        <v>15948</v>
      </c>
    </row>
    <row r="7302" spans="1:29" ht="30" x14ac:dyDescent="0.25">
      <c r="A7302" s="61" t="s">
        <v>87</v>
      </c>
      <c r="B7302" s="61" t="s">
        <v>88</v>
      </c>
      <c r="C7302" s="62">
        <v>2004</v>
      </c>
      <c r="D7302" s="61" t="s">
        <v>78</v>
      </c>
      <c r="E7302" s="62">
        <v>40</v>
      </c>
      <c r="F7302" s="62">
        <v>116689</v>
      </c>
      <c r="G7302" s="62">
        <v>17976</v>
      </c>
      <c r="H7302" s="62">
        <v>37.450000000000003</v>
      </c>
      <c r="I7302" s="62">
        <v>2917.23</v>
      </c>
      <c r="J7302" s="62">
        <v>108520.77</v>
      </c>
      <c r="K7302" s="62">
        <v>20183.32</v>
      </c>
      <c r="L7302" s="62">
        <v>26870</v>
      </c>
      <c r="M7302" s="62">
        <v>55.98</v>
      </c>
      <c r="N7302" s="63"/>
      <c r="O7302" s="63"/>
      <c r="P7302" s="63"/>
      <c r="Q7302" s="63"/>
      <c r="R7302" s="63"/>
      <c r="S7302" s="63"/>
      <c r="T7302" s="63"/>
      <c r="U7302" s="63"/>
      <c r="V7302" s="63"/>
      <c r="W7302" s="63"/>
      <c r="X7302" s="63"/>
      <c r="Y7302" s="63"/>
      <c r="Z7302" s="62">
        <v>214581</v>
      </c>
      <c r="AA7302" s="62">
        <v>19977</v>
      </c>
      <c r="AB7302" s="62">
        <v>41.62</v>
      </c>
      <c r="AC7302" s="62">
        <v>5364.53</v>
      </c>
    </row>
    <row r="7303" spans="1:29" ht="45" x14ac:dyDescent="0.25">
      <c r="A7303" s="61" t="s">
        <v>214</v>
      </c>
      <c r="B7303" s="61" t="s">
        <v>215</v>
      </c>
      <c r="C7303" s="62">
        <v>2005</v>
      </c>
      <c r="D7303" s="61" t="s">
        <v>89</v>
      </c>
      <c r="E7303" s="62">
        <v>100</v>
      </c>
      <c r="F7303" s="62">
        <v>406840</v>
      </c>
      <c r="G7303" s="62">
        <v>45251</v>
      </c>
      <c r="H7303" s="62">
        <v>37.71</v>
      </c>
      <c r="I7303" s="62">
        <v>4068.4</v>
      </c>
      <c r="J7303" s="62">
        <v>378361.2</v>
      </c>
      <c r="K7303" s="62">
        <v>86056.26</v>
      </c>
      <c r="L7303" s="62">
        <v>56765</v>
      </c>
      <c r="M7303" s="62">
        <v>47.3</v>
      </c>
      <c r="N7303" s="62">
        <v>860.56</v>
      </c>
      <c r="O7303" s="62">
        <v>1037778.21</v>
      </c>
      <c r="P7303" s="63"/>
      <c r="Q7303" s="63"/>
      <c r="R7303" s="63"/>
      <c r="S7303" s="63"/>
      <c r="T7303" s="63"/>
      <c r="U7303" s="63"/>
      <c r="V7303" s="63"/>
      <c r="W7303" s="63"/>
      <c r="X7303" s="63"/>
      <c r="Y7303" s="63"/>
      <c r="Z7303" s="62">
        <v>5496</v>
      </c>
      <c r="AA7303" s="62">
        <v>18688</v>
      </c>
      <c r="AB7303" s="62">
        <v>15.57</v>
      </c>
      <c r="AC7303" s="62">
        <v>54.96</v>
      </c>
    </row>
    <row r="7304" spans="1:29" x14ac:dyDescent="0.25">
      <c r="A7304" s="61" t="s">
        <v>399</v>
      </c>
      <c r="B7304" s="61" t="s">
        <v>400</v>
      </c>
      <c r="C7304" s="62">
        <v>2011</v>
      </c>
      <c r="D7304" s="61" t="s">
        <v>75</v>
      </c>
      <c r="E7304" s="62">
        <v>6</v>
      </c>
      <c r="F7304" s="63"/>
      <c r="G7304" s="63"/>
      <c r="H7304" s="63"/>
      <c r="I7304" s="63"/>
      <c r="J7304" s="63"/>
      <c r="K7304" s="62">
        <v>0</v>
      </c>
      <c r="L7304" s="63"/>
      <c r="M7304" s="63"/>
      <c r="N7304" s="63"/>
      <c r="O7304" s="63"/>
      <c r="P7304" s="63"/>
      <c r="Q7304" s="63"/>
      <c r="R7304" s="63"/>
      <c r="S7304" s="63"/>
      <c r="T7304" s="63"/>
      <c r="U7304" s="63"/>
      <c r="V7304" s="63"/>
      <c r="W7304" s="63"/>
      <c r="X7304" s="63"/>
      <c r="Y7304" s="63"/>
      <c r="Z7304" s="62">
        <v>0</v>
      </c>
      <c r="AA7304" s="62">
        <v>6450</v>
      </c>
      <c r="AB7304" s="62">
        <v>89.58</v>
      </c>
      <c r="AC7304" s="62">
        <v>0</v>
      </c>
    </row>
    <row r="7305" spans="1:29" x14ac:dyDescent="0.25">
      <c r="A7305" s="61" t="s">
        <v>241</v>
      </c>
      <c r="B7305" s="61" t="s">
        <v>242</v>
      </c>
      <c r="C7305" s="62">
        <v>2006</v>
      </c>
      <c r="D7305" s="61" t="s">
        <v>89</v>
      </c>
      <c r="E7305" s="62">
        <v>69</v>
      </c>
      <c r="F7305" s="62">
        <v>214880</v>
      </c>
      <c r="G7305" s="62">
        <v>32708</v>
      </c>
      <c r="H7305" s="62">
        <v>39.5</v>
      </c>
      <c r="I7305" s="62">
        <v>3114.2</v>
      </c>
      <c r="J7305" s="62">
        <v>199838.4</v>
      </c>
      <c r="K7305" s="62">
        <v>2247</v>
      </c>
      <c r="L7305" s="62">
        <v>33535</v>
      </c>
      <c r="M7305" s="62">
        <v>40.5</v>
      </c>
      <c r="N7305" s="63"/>
      <c r="O7305" s="63"/>
      <c r="P7305" s="63"/>
      <c r="Q7305" s="63"/>
      <c r="R7305" s="63"/>
      <c r="S7305" s="63"/>
      <c r="T7305" s="63"/>
      <c r="U7305" s="63"/>
      <c r="V7305" s="63"/>
      <c r="W7305" s="63"/>
      <c r="X7305" s="63"/>
      <c r="Y7305" s="63"/>
      <c r="Z7305" s="62">
        <v>183100</v>
      </c>
      <c r="AA7305" s="62">
        <v>14017</v>
      </c>
      <c r="AB7305" s="62">
        <v>16.93</v>
      </c>
      <c r="AC7305" s="62">
        <v>2653.62</v>
      </c>
    </row>
    <row r="7306" spans="1:29" x14ac:dyDescent="0.25">
      <c r="A7306" s="61" t="s">
        <v>253</v>
      </c>
      <c r="B7306" s="61" t="s">
        <v>254</v>
      </c>
      <c r="C7306" s="62">
        <v>2010</v>
      </c>
      <c r="D7306" s="61" t="s">
        <v>86</v>
      </c>
      <c r="E7306" s="62">
        <v>34</v>
      </c>
      <c r="F7306" s="62">
        <v>2042</v>
      </c>
      <c r="G7306" s="62">
        <v>709</v>
      </c>
      <c r="H7306" s="62">
        <v>1.74</v>
      </c>
      <c r="I7306" s="62">
        <v>60.06</v>
      </c>
      <c r="J7306" s="62">
        <v>1899.06</v>
      </c>
      <c r="K7306" s="62">
        <v>47.53</v>
      </c>
      <c r="L7306" s="62">
        <v>115</v>
      </c>
      <c r="M7306" s="62">
        <v>0.28000000000000003</v>
      </c>
      <c r="N7306" s="62">
        <v>1.4</v>
      </c>
      <c r="O7306" s="62">
        <v>573.14</v>
      </c>
      <c r="P7306" s="63"/>
      <c r="Q7306" s="63"/>
      <c r="R7306" s="63"/>
      <c r="S7306" s="63"/>
      <c r="T7306" s="63"/>
      <c r="U7306" s="63"/>
      <c r="V7306" s="63"/>
      <c r="W7306" s="63"/>
      <c r="X7306" s="63"/>
      <c r="Y7306" s="63"/>
      <c r="Z7306" s="62">
        <v>212200</v>
      </c>
      <c r="AA7306" s="62">
        <v>11121</v>
      </c>
      <c r="AB7306" s="62">
        <v>27.26</v>
      </c>
      <c r="AC7306" s="62">
        <v>6241.18</v>
      </c>
    </row>
    <row r="7307" spans="1:29" x14ac:dyDescent="0.25">
      <c r="A7307" s="61" t="s">
        <v>338</v>
      </c>
      <c r="B7307" s="61" t="s">
        <v>339</v>
      </c>
      <c r="C7307" s="62">
        <v>2008</v>
      </c>
      <c r="D7307" s="61" t="s">
        <v>301</v>
      </c>
      <c r="E7307" s="62">
        <v>106</v>
      </c>
      <c r="F7307" s="62">
        <v>1474200</v>
      </c>
      <c r="G7307" s="62">
        <v>207062</v>
      </c>
      <c r="H7307" s="62">
        <v>162.78</v>
      </c>
      <c r="I7307" s="62">
        <v>13907.55</v>
      </c>
      <c r="J7307" s="62">
        <v>1371006</v>
      </c>
      <c r="K7307" s="62">
        <v>6120.27</v>
      </c>
      <c r="L7307" s="62">
        <v>11128</v>
      </c>
      <c r="M7307" s="62">
        <v>8.75</v>
      </c>
      <c r="N7307" s="62">
        <v>57.74</v>
      </c>
      <c r="O7307" s="62">
        <v>73806.19</v>
      </c>
      <c r="P7307" s="63"/>
      <c r="Q7307" s="63"/>
      <c r="R7307" s="63"/>
      <c r="S7307" s="63"/>
      <c r="T7307" s="63"/>
      <c r="U7307" s="63"/>
      <c r="V7307" s="63"/>
      <c r="W7307" s="63"/>
      <c r="X7307" s="63"/>
      <c r="Y7307" s="63"/>
      <c r="Z7307" s="62">
        <v>4518.96</v>
      </c>
      <c r="AA7307" s="62">
        <v>69959</v>
      </c>
      <c r="AB7307" s="62">
        <v>55</v>
      </c>
      <c r="AC7307" s="62">
        <v>42.63</v>
      </c>
    </row>
    <row r="7308" spans="1:29" ht="30" x14ac:dyDescent="0.25">
      <c r="A7308" s="61" t="s">
        <v>176</v>
      </c>
      <c r="B7308" s="61" t="s">
        <v>177</v>
      </c>
      <c r="C7308" s="62">
        <v>2016</v>
      </c>
      <c r="D7308" s="61" t="s">
        <v>99</v>
      </c>
      <c r="E7308" s="62">
        <v>50</v>
      </c>
      <c r="F7308" s="62">
        <v>137932</v>
      </c>
      <c r="G7308" s="62">
        <v>21813</v>
      </c>
      <c r="H7308" s="62">
        <v>36.36</v>
      </c>
      <c r="I7308" s="62">
        <v>2758.64</v>
      </c>
      <c r="J7308" s="62">
        <v>128276.76</v>
      </c>
      <c r="K7308" s="62">
        <v>15972.84</v>
      </c>
      <c r="L7308" s="62">
        <v>16477</v>
      </c>
      <c r="M7308" s="62">
        <v>27.46</v>
      </c>
      <c r="N7308" s="62">
        <v>319.45999999999998</v>
      </c>
      <c r="O7308" s="62">
        <v>192621.29</v>
      </c>
      <c r="P7308" s="63"/>
      <c r="Q7308" s="63"/>
      <c r="R7308" s="63"/>
      <c r="S7308" s="63"/>
      <c r="T7308" s="63"/>
      <c r="U7308" s="63"/>
      <c r="V7308" s="63"/>
      <c r="W7308" s="63"/>
      <c r="X7308" s="63"/>
      <c r="Y7308" s="63"/>
      <c r="Z7308" s="62">
        <v>1380</v>
      </c>
      <c r="AA7308" s="62">
        <v>7999</v>
      </c>
      <c r="AB7308" s="62">
        <v>13.33</v>
      </c>
      <c r="AC7308" s="62">
        <v>27.6</v>
      </c>
    </row>
    <row r="7309" spans="1:29" ht="30" x14ac:dyDescent="0.25">
      <c r="A7309" s="61" t="s">
        <v>165</v>
      </c>
      <c r="B7309" s="61" t="s">
        <v>166</v>
      </c>
      <c r="C7309" s="62">
        <v>2010</v>
      </c>
      <c r="D7309" s="61" t="s">
        <v>78</v>
      </c>
      <c r="E7309" s="62">
        <v>40</v>
      </c>
      <c r="F7309" s="62">
        <v>84287</v>
      </c>
      <c r="G7309" s="62">
        <v>17242</v>
      </c>
      <c r="H7309" s="62">
        <v>35.92</v>
      </c>
      <c r="I7309" s="62">
        <v>2107.1799999999998</v>
      </c>
      <c r="J7309" s="62">
        <v>78386.91</v>
      </c>
      <c r="K7309" s="62">
        <v>18539.28</v>
      </c>
      <c r="L7309" s="62">
        <v>21717</v>
      </c>
      <c r="M7309" s="62">
        <v>45.24</v>
      </c>
      <c r="N7309" s="62">
        <v>463.48</v>
      </c>
      <c r="O7309" s="62">
        <v>223570.77</v>
      </c>
      <c r="P7309" s="63"/>
      <c r="Q7309" s="63"/>
      <c r="R7309" s="63"/>
      <c r="S7309" s="63"/>
      <c r="T7309" s="63"/>
      <c r="U7309" s="63"/>
      <c r="V7309" s="63"/>
      <c r="W7309" s="63"/>
      <c r="X7309" s="63"/>
      <c r="Y7309" s="63"/>
      <c r="Z7309" s="62">
        <v>1.58</v>
      </c>
      <c r="AA7309" s="62">
        <v>11657</v>
      </c>
      <c r="AB7309" s="62">
        <v>24.29</v>
      </c>
      <c r="AC7309" s="62">
        <v>0.04</v>
      </c>
    </row>
    <row r="7310" spans="1:29" ht="30" x14ac:dyDescent="0.25">
      <c r="A7310" s="61" t="s">
        <v>245</v>
      </c>
      <c r="B7310" s="61" t="s">
        <v>246</v>
      </c>
      <c r="C7310" s="62">
        <v>2010</v>
      </c>
      <c r="D7310" s="61" t="s">
        <v>78</v>
      </c>
      <c r="E7310" s="62">
        <v>76</v>
      </c>
      <c r="F7310" s="62">
        <v>751346</v>
      </c>
      <c r="G7310" s="62">
        <v>109127</v>
      </c>
      <c r="H7310" s="62">
        <v>119.66</v>
      </c>
      <c r="I7310" s="62">
        <v>9886.1299999999992</v>
      </c>
      <c r="J7310" s="62">
        <v>698751.78</v>
      </c>
      <c r="K7310" s="62">
        <v>0</v>
      </c>
      <c r="L7310" s="63"/>
      <c r="M7310" s="63"/>
      <c r="N7310" s="63"/>
      <c r="O7310" s="63"/>
      <c r="P7310" s="63"/>
      <c r="Q7310" s="63"/>
      <c r="R7310" s="63"/>
      <c r="S7310" s="63"/>
      <c r="T7310" s="63"/>
      <c r="U7310" s="63"/>
      <c r="V7310" s="63"/>
      <c r="W7310" s="63"/>
      <c r="X7310" s="63"/>
      <c r="Y7310" s="63"/>
      <c r="Z7310" s="62">
        <v>199565</v>
      </c>
      <c r="AA7310" s="62">
        <v>19014</v>
      </c>
      <c r="AB7310" s="62">
        <v>20.85</v>
      </c>
      <c r="AC7310" s="62">
        <v>2625.86</v>
      </c>
    </row>
    <row r="7311" spans="1:29" x14ac:dyDescent="0.25">
      <c r="A7311" s="61" t="s">
        <v>222</v>
      </c>
      <c r="B7311" s="61" t="s">
        <v>223</v>
      </c>
      <c r="C7311" s="62">
        <v>2011</v>
      </c>
      <c r="D7311" s="61" t="s">
        <v>99</v>
      </c>
      <c r="E7311" s="62">
        <v>40</v>
      </c>
      <c r="F7311" s="62">
        <v>303360</v>
      </c>
      <c r="G7311" s="62">
        <v>38030</v>
      </c>
      <c r="H7311" s="62">
        <v>79.23</v>
      </c>
      <c r="I7311" s="62">
        <v>7584</v>
      </c>
      <c r="J7311" s="62">
        <v>282124.79999999999</v>
      </c>
      <c r="K7311" s="62">
        <v>0</v>
      </c>
      <c r="L7311" s="63"/>
      <c r="M7311" s="63"/>
      <c r="N7311" s="63"/>
      <c r="O7311" s="63"/>
      <c r="P7311" s="63"/>
      <c r="Q7311" s="63"/>
      <c r="R7311" s="63"/>
      <c r="S7311" s="63"/>
      <c r="T7311" s="63"/>
      <c r="U7311" s="63"/>
      <c r="V7311" s="63"/>
      <c r="W7311" s="63"/>
      <c r="X7311" s="63"/>
      <c r="Y7311" s="63"/>
      <c r="Z7311" s="62">
        <v>176370</v>
      </c>
      <c r="AA7311" s="62">
        <v>18651</v>
      </c>
      <c r="AB7311" s="62">
        <v>38.86</v>
      </c>
      <c r="AC7311" s="62">
        <v>4409.25</v>
      </c>
    </row>
    <row r="7312" spans="1:29" x14ac:dyDescent="0.25">
      <c r="A7312" s="61" t="s">
        <v>130</v>
      </c>
      <c r="B7312" s="61" t="s">
        <v>131</v>
      </c>
      <c r="C7312" s="62">
        <v>2014</v>
      </c>
      <c r="D7312" s="61" t="s">
        <v>72</v>
      </c>
      <c r="E7312" s="62">
        <v>52</v>
      </c>
      <c r="F7312" s="62">
        <v>607040</v>
      </c>
      <c r="G7312" s="62">
        <v>75490</v>
      </c>
      <c r="H7312" s="62">
        <v>120.98</v>
      </c>
      <c r="I7312" s="62">
        <v>11673.85</v>
      </c>
      <c r="J7312" s="62">
        <v>564547.19999999995</v>
      </c>
      <c r="K7312" s="62">
        <v>0</v>
      </c>
      <c r="L7312" s="63"/>
      <c r="M7312" s="63"/>
      <c r="N7312" s="63"/>
      <c r="O7312" s="63"/>
      <c r="P7312" s="63"/>
      <c r="Q7312" s="63"/>
      <c r="R7312" s="63"/>
      <c r="S7312" s="63"/>
      <c r="T7312" s="63"/>
      <c r="U7312" s="63"/>
      <c r="V7312" s="63"/>
      <c r="W7312" s="63"/>
      <c r="X7312" s="63"/>
      <c r="Y7312" s="63"/>
      <c r="Z7312" s="62">
        <v>1070</v>
      </c>
      <c r="AA7312" s="62">
        <v>6566</v>
      </c>
      <c r="AB7312" s="62">
        <v>10.52</v>
      </c>
      <c r="AC7312" s="62">
        <v>20.58</v>
      </c>
    </row>
    <row r="7313" spans="1:29" ht="30" x14ac:dyDescent="0.25">
      <c r="A7313" s="61" t="s">
        <v>269</v>
      </c>
      <c r="B7313" s="61" t="s">
        <v>270</v>
      </c>
      <c r="C7313" s="62">
        <v>2009</v>
      </c>
      <c r="D7313" s="61" t="s">
        <v>89</v>
      </c>
      <c r="E7313" s="62">
        <v>72</v>
      </c>
      <c r="F7313" s="62">
        <v>738960</v>
      </c>
      <c r="G7313" s="62">
        <v>102861</v>
      </c>
      <c r="H7313" s="62">
        <v>119.05</v>
      </c>
      <c r="I7313" s="62">
        <v>10263.33</v>
      </c>
      <c r="J7313" s="62">
        <v>687232.8</v>
      </c>
      <c r="K7313" s="62">
        <v>0</v>
      </c>
      <c r="L7313" s="63"/>
      <c r="M7313" s="63"/>
      <c r="N7313" s="63"/>
      <c r="O7313" s="63"/>
      <c r="P7313" s="63"/>
      <c r="Q7313" s="63"/>
      <c r="R7313" s="63"/>
      <c r="S7313" s="63"/>
      <c r="T7313" s="63"/>
      <c r="U7313" s="63"/>
      <c r="V7313" s="63"/>
      <c r="W7313" s="63"/>
      <c r="X7313" s="63"/>
      <c r="Y7313" s="63"/>
      <c r="Z7313" s="62">
        <v>126800</v>
      </c>
      <c r="AA7313" s="62">
        <v>4944</v>
      </c>
      <c r="AB7313" s="62">
        <v>5.72</v>
      </c>
      <c r="AC7313" s="62">
        <v>1761.11</v>
      </c>
    </row>
    <row r="7314" spans="1:29" x14ac:dyDescent="0.25">
      <c r="A7314" s="61" t="s">
        <v>157</v>
      </c>
      <c r="B7314" s="61" t="s">
        <v>158</v>
      </c>
      <c r="C7314" s="62">
        <v>2011</v>
      </c>
      <c r="D7314" s="61" t="s">
        <v>99</v>
      </c>
      <c r="E7314" s="62">
        <v>23</v>
      </c>
      <c r="F7314" s="62">
        <v>86560</v>
      </c>
      <c r="G7314" s="62">
        <v>15934</v>
      </c>
      <c r="H7314" s="62">
        <v>57.73</v>
      </c>
      <c r="I7314" s="62">
        <v>3763.48</v>
      </c>
      <c r="J7314" s="62">
        <v>80500.800000000003</v>
      </c>
      <c r="K7314" s="62">
        <v>6639.19</v>
      </c>
      <c r="L7314" s="62">
        <v>10772</v>
      </c>
      <c r="M7314" s="62">
        <v>39.03</v>
      </c>
      <c r="N7314" s="62">
        <v>288.66000000000003</v>
      </c>
      <c r="O7314" s="62">
        <v>80063.929999999993</v>
      </c>
      <c r="P7314" s="63"/>
      <c r="Q7314" s="63"/>
      <c r="R7314" s="63"/>
      <c r="S7314" s="63"/>
      <c r="T7314" s="63"/>
      <c r="U7314" s="63"/>
      <c r="V7314" s="63"/>
      <c r="W7314" s="63"/>
      <c r="X7314" s="63"/>
      <c r="Y7314" s="63"/>
      <c r="Z7314" s="62">
        <v>915.94</v>
      </c>
      <c r="AA7314" s="62">
        <v>4310</v>
      </c>
      <c r="AB7314" s="62">
        <v>15.62</v>
      </c>
      <c r="AC7314" s="62">
        <v>39.82</v>
      </c>
    </row>
    <row r="7315" spans="1:29" x14ac:dyDescent="0.25">
      <c r="A7315" s="61" t="s">
        <v>295</v>
      </c>
      <c r="B7315" s="61" t="s">
        <v>296</v>
      </c>
      <c r="C7315" s="62">
        <v>2013</v>
      </c>
      <c r="D7315" s="61" t="s">
        <v>86</v>
      </c>
      <c r="E7315" s="62">
        <v>14</v>
      </c>
      <c r="F7315" s="63"/>
      <c r="G7315" s="63"/>
      <c r="H7315" s="63"/>
      <c r="I7315" s="63"/>
      <c r="J7315" s="63"/>
      <c r="K7315" s="62">
        <v>0</v>
      </c>
      <c r="L7315" s="63"/>
      <c r="M7315" s="63"/>
      <c r="N7315" s="63"/>
      <c r="O7315" s="63"/>
      <c r="P7315" s="63"/>
      <c r="Q7315" s="63"/>
      <c r="R7315" s="63"/>
      <c r="S7315" s="63"/>
      <c r="T7315" s="63"/>
      <c r="U7315" s="63"/>
      <c r="V7315" s="63"/>
      <c r="W7315" s="63"/>
      <c r="X7315" s="63"/>
      <c r="Y7315" s="63"/>
      <c r="Z7315" s="62">
        <v>81222</v>
      </c>
      <c r="AA7315" s="62">
        <v>13434</v>
      </c>
      <c r="AB7315" s="62">
        <v>79.959999999999994</v>
      </c>
      <c r="AC7315" s="62">
        <v>5801.57</v>
      </c>
    </row>
    <row r="7316" spans="1:29" ht="30" x14ac:dyDescent="0.25">
      <c r="A7316" s="61" t="s">
        <v>452</v>
      </c>
      <c r="B7316" s="61" t="s">
        <v>453</v>
      </c>
      <c r="C7316" s="62">
        <v>2006</v>
      </c>
      <c r="D7316" s="61" t="s">
        <v>75</v>
      </c>
      <c r="E7316" s="62">
        <v>12</v>
      </c>
      <c r="F7316" s="62">
        <v>74</v>
      </c>
      <c r="G7316" s="62">
        <v>55</v>
      </c>
      <c r="H7316" s="62">
        <v>0.38</v>
      </c>
      <c r="I7316" s="62">
        <v>6.17</v>
      </c>
      <c r="J7316" s="62">
        <v>68.819999999999993</v>
      </c>
      <c r="K7316" s="62">
        <v>415.13</v>
      </c>
      <c r="L7316" s="62">
        <v>571</v>
      </c>
      <c r="M7316" s="62">
        <v>3.97</v>
      </c>
      <c r="N7316" s="62">
        <v>34.590000000000003</v>
      </c>
      <c r="O7316" s="62">
        <v>5006.1899999999996</v>
      </c>
      <c r="P7316" s="63"/>
      <c r="Q7316" s="63"/>
      <c r="R7316" s="63"/>
      <c r="S7316" s="63"/>
      <c r="T7316" s="63"/>
      <c r="U7316" s="63"/>
      <c r="V7316" s="63"/>
      <c r="W7316" s="63"/>
      <c r="X7316" s="63"/>
      <c r="Y7316" s="63"/>
      <c r="Z7316" s="62">
        <v>261.32</v>
      </c>
      <c r="AA7316" s="62">
        <v>8958</v>
      </c>
      <c r="AB7316" s="62">
        <v>62.21</v>
      </c>
      <c r="AC7316" s="62">
        <v>21.78</v>
      </c>
    </row>
    <row r="7317" spans="1:29" x14ac:dyDescent="0.25">
      <c r="A7317" s="61" t="s">
        <v>401</v>
      </c>
      <c r="B7317" s="61" t="s">
        <v>402</v>
      </c>
      <c r="C7317" s="62">
        <v>2004</v>
      </c>
      <c r="D7317" s="61" t="s">
        <v>150</v>
      </c>
      <c r="E7317" s="62">
        <v>8</v>
      </c>
      <c r="F7317" s="62">
        <v>0</v>
      </c>
      <c r="G7317" s="62">
        <v>0</v>
      </c>
      <c r="H7317" s="62">
        <v>0</v>
      </c>
      <c r="I7317" s="62">
        <v>0</v>
      </c>
      <c r="J7317" s="62">
        <v>0</v>
      </c>
      <c r="K7317" s="62">
        <v>0</v>
      </c>
      <c r="L7317" s="62">
        <v>0</v>
      </c>
      <c r="M7317" s="62">
        <v>0</v>
      </c>
      <c r="N7317" s="63"/>
      <c r="O7317" s="63"/>
      <c r="P7317" s="62">
        <v>0</v>
      </c>
      <c r="Q7317" s="62">
        <v>0</v>
      </c>
      <c r="R7317" s="62">
        <v>0</v>
      </c>
      <c r="S7317" s="62">
        <v>0</v>
      </c>
      <c r="T7317" s="62">
        <v>0</v>
      </c>
      <c r="U7317" s="62">
        <v>0</v>
      </c>
      <c r="V7317" s="62">
        <v>0</v>
      </c>
      <c r="W7317" s="62">
        <v>0</v>
      </c>
      <c r="X7317" s="62">
        <v>0</v>
      </c>
      <c r="Y7317" s="62">
        <v>0</v>
      </c>
      <c r="Z7317" s="62">
        <v>0</v>
      </c>
      <c r="AA7317" s="62">
        <v>0</v>
      </c>
      <c r="AB7317" s="62">
        <v>0</v>
      </c>
      <c r="AC7317" s="62">
        <v>0</v>
      </c>
    </row>
    <row r="7318" spans="1:29" x14ac:dyDescent="0.25">
      <c r="A7318" s="61" t="s">
        <v>319</v>
      </c>
      <c r="B7318" s="61" t="s">
        <v>320</v>
      </c>
      <c r="C7318" s="62">
        <v>2017</v>
      </c>
      <c r="D7318" s="61" t="s">
        <v>78</v>
      </c>
      <c r="E7318" s="62">
        <v>72</v>
      </c>
      <c r="F7318" s="62">
        <v>614110</v>
      </c>
      <c r="G7318" s="62">
        <v>108019</v>
      </c>
      <c r="H7318" s="62">
        <v>125.02</v>
      </c>
      <c r="I7318" s="62">
        <v>8529.31</v>
      </c>
      <c r="J7318" s="62">
        <v>571122.30000000005</v>
      </c>
      <c r="K7318" s="62">
        <v>0</v>
      </c>
      <c r="L7318" s="63"/>
      <c r="M7318" s="63"/>
      <c r="N7318" s="63"/>
      <c r="O7318" s="63"/>
      <c r="P7318" s="63"/>
      <c r="Q7318" s="63"/>
      <c r="R7318" s="63"/>
      <c r="S7318" s="63"/>
      <c r="T7318" s="63"/>
      <c r="U7318" s="63"/>
      <c r="V7318" s="63"/>
      <c r="W7318" s="63"/>
      <c r="X7318" s="63"/>
      <c r="Y7318" s="63"/>
      <c r="Z7318" s="62">
        <v>1432.29</v>
      </c>
      <c r="AA7318" s="62">
        <v>8018</v>
      </c>
      <c r="AB7318" s="62">
        <v>9.2799999999999994</v>
      </c>
      <c r="AC7318" s="62">
        <v>19.89</v>
      </c>
    </row>
    <row r="7319" spans="1:29" x14ac:dyDescent="0.25">
      <c r="A7319" s="61" t="s">
        <v>369</v>
      </c>
      <c r="B7319" s="61" t="s">
        <v>370</v>
      </c>
      <c r="C7319" s="62">
        <v>2013</v>
      </c>
      <c r="D7319" s="61" t="s">
        <v>94</v>
      </c>
      <c r="E7319" s="62">
        <v>6</v>
      </c>
      <c r="F7319" s="63"/>
      <c r="G7319" s="63"/>
      <c r="H7319" s="63"/>
      <c r="I7319" s="63"/>
      <c r="J7319" s="63"/>
      <c r="K7319" s="62">
        <v>2038.8</v>
      </c>
      <c r="L7319" s="62">
        <v>8415</v>
      </c>
      <c r="M7319" s="62">
        <v>116.88</v>
      </c>
      <c r="N7319" s="63"/>
      <c r="O7319" s="63"/>
      <c r="P7319" s="63"/>
      <c r="Q7319" s="63"/>
      <c r="R7319" s="63"/>
      <c r="S7319" s="63"/>
      <c r="T7319" s="63"/>
      <c r="U7319" s="63"/>
      <c r="V7319" s="63"/>
      <c r="W7319" s="63"/>
      <c r="X7319" s="63"/>
      <c r="Y7319" s="63"/>
      <c r="Z7319" s="62">
        <v>17.91</v>
      </c>
      <c r="AA7319" s="62">
        <v>687</v>
      </c>
      <c r="AB7319" s="62">
        <v>9.5399999999999991</v>
      </c>
      <c r="AC7319" s="62">
        <v>2.99</v>
      </c>
    </row>
    <row r="7320" spans="1:29" ht="30" x14ac:dyDescent="0.25">
      <c r="A7320" s="61" t="s">
        <v>387</v>
      </c>
      <c r="B7320" s="61" t="s">
        <v>388</v>
      </c>
      <c r="C7320" s="62">
        <v>2013</v>
      </c>
      <c r="D7320" s="61" t="s">
        <v>99</v>
      </c>
      <c r="E7320" s="62">
        <v>25</v>
      </c>
      <c r="F7320" s="62">
        <v>81504</v>
      </c>
      <c r="G7320" s="62">
        <v>12714</v>
      </c>
      <c r="H7320" s="62">
        <v>42.38</v>
      </c>
      <c r="I7320" s="62">
        <v>3260.16</v>
      </c>
      <c r="J7320" s="62">
        <v>75798.720000000001</v>
      </c>
      <c r="K7320" s="62">
        <v>3852</v>
      </c>
      <c r="L7320" s="62">
        <v>11808</v>
      </c>
      <c r="M7320" s="62">
        <v>39.36</v>
      </c>
      <c r="N7320" s="62">
        <v>154.08000000000001</v>
      </c>
      <c r="O7320" s="62">
        <v>46452.42</v>
      </c>
      <c r="P7320" s="63"/>
      <c r="Q7320" s="63"/>
      <c r="R7320" s="63"/>
      <c r="S7320" s="63"/>
      <c r="T7320" s="63"/>
      <c r="U7320" s="63"/>
      <c r="V7320" s="63"/>
      <c r="W7320" s="63"/>
      <c r="X7320" s="63"/>
      <c r="Y7320" s="63"/>
      <c r="Z7320" s="62">
        <v>44.11</v>
      </c>
      <c r="AA7320" s="62">
        <v>2346</v>
      </c>
      <c r="AB7320" s="62">
        <v>7.82</v>
      </c>
      <c r="AC7320" s="62">
        <v>1.76</v>
      </c>
    </row>
    <row r="7321" spans="1:29" ht="30" x14ac:dyDescent="0.25">
      <c r="A7321" s="61" t="s">
        <v>120</v>
      </c>
      <c r="B7321" s="61" t="s">
        <v>121</v>
      </c>
      <c r="C7321" s="62">
        <v>2014</v>
      </c>
      <c r="D7321" s="61" t="s">
        <v>86</v>
      </c>
      <c r="E7321" s="62">
        <v>74</v>
      </c>
      <c r="F7321" s="62">
        <v>68170</v>
      </c>
      <c r="G7321" s="62">
        <v>16133</v>
      </c>
      <c r="H7321" s="62">
        <v>18.170000000000002</v>
      </c>
      <c r="I7321" s="62">
        <v>921.22</v>
      </c>
      <c r="J7321" s="62">
        <v>63398.1</v>
      </c>
      <c r="K7321" s="62">
        <v>20100.87</v>
      </c>
      <c r="L7321" s="62">
        <v>28946</v>
      </c>
      <c r="M7321" s="62">
        <v>32.6</v>
      </c>
      <c r="N7321" s="62">
        <v>271.63</v>
      </c>
      <c r="O7321" s="62">
        <v>242402.46</v>
      </c>
      <c r="P7321" s="63"/>
      <c r="Q7321" s="63"/>
      <c r="R7321" s="63"/>
      <c r="S7321" s="63"/>
      <c r="T7321" s="63"/>
      <c r="U7321" s="63"/>
      <c r="V7321" s="63"/>
      <c r="W7321" s="63"/>
      <c r="X7321" s="63"/>
      <c r="Y7321" s="63"/>
      <c r="Z7321" s="62">
        <v>425400</v>
      </c>
      <c r="AA7321" s="62">
        <v>29404</v>
      </c>
      <c r="AB7321" s="62">
        <v>33.11</v>
      </c>
      <c r="AC7321" s="62">
        <v>5748.65</v>
      </c>
    </row>
    <row r="7322" spans="1:29" ht="30" x14ac:dyDescent="0.25">
      <c r="A7322" s="61" t="s">
        <v>188</v>
      </c>
      <c r="B7322" s="61" t="s">
        <v>189</v>
      </c>
      <c r="C7322" s="62">
        <v>2013</v>
      </c>
      <c r="D7322" s="61" t="s">
        <v>441</v>
      </c>
      <c r="E7322" s="62">
        <v>10</v>
      </c>
      <c r="F7322" s="62">
        <v>68595</v>
      </c>
      <c r="G7322" s="62">
        <v>16023</v>
      </c>
      <c r="H7322" s="62">
        <v>133.53</v>
      </c>
      <c r="I7322" s="62">
        <v>6859.5</v>
      </c>
      <c r="J7322" s="62">
        <v>63793.35</v>
      </c>
      <c r="K7322" s="62">
        <v>10007.76</v>
      </c>
      <c r="L7322" s="62">
        <v>16593</v>
      </c>
      <c r="M7322" s="62">
        <v>138.28</v>
      </c>
      <c r="N7322" s="63"/>
      <c r="O7322" s="63"/>
      <c r="P7322" s="63"/>
      <c r="Q7322" s="63"/>
      <c r="R7322" s="63"/>
      <c r="S7322" s="63"/>
      <c r="T7322" s="63"/>
      <c r="U7322" s="63"/>
      <c r="V7322" s="63"/>
      <c r="W7322" s="63"/>
      <c r="X7322" s="63"/>
      <c r="Y7322" s="63"/>
      <c r="Z7322" s="62">
        <v>1271</v>
      </c>
      <c r="AA7322" s="62">
        <v>9239</v>
      </c>
      <c r="AB7322" s="62">
        <v>76.989999999999995</v>
      </c>
      <c r="AC7322" s="62">
        <v>127.1</v>
      </c>
    </row>
    <row r="7323" spans="1:29" x14ac:dyDescent="0.25">
      <c r="A7323" s="61" t="s">
        <v>328</v>
      </c>
      <c r="B7323" s="61" t="s">
        <v>329</v>
      </c>
      <c r="C7323" s="62">
        <v>2014</v>
      </c>
      <c r="D7323" s="61" t="s">
        <v>94</v>
      </c>
      <c r="E7323" s="62">
        <v>3</v>
      </c>
      <c r="F7323" s="63"/>
      <c r="G7323" s="63"/>
      <c r="H7323" s="63"/>
      <c r="I7323" s="63"/>
      <c r="J7323" s="63"/>
      <c r="K7323" s="62">
        <v>0</v>
      </c>
      <c r="L7323" s="63"/>
      <c r="M7323" s="63"/>
      <c r="N7323" s="63"/>
      <c r="O7323" s="63"/>
      <c r="P7323" s="63"/>
      <c r="Q7323" s="63"/>
      <c r="R7323" s="63"/>
      <c r="S7323" s="63"/>
      <c r="T7323" s="63"/>
      <c r="U7323" s="63"/>
      <c r="V7323" s="63"/>
      <c r="W7323" s="63"/>
      <c r="X7323" s="63"/>
      <c r="Y7323" s="63"/>
      <c r="Z7323" s="62">
        <v>113.63</v>
      </c>
      <c r="AA7323" s="62">
        <v>379</v>
      </c>
      <c r="AB7323" s="62">
        <v>10.53</v>
      </c>
      <c r="AC7323" s="62">
        <v>37.880000000000003</v>
      </c>
    </row>
    <row r="7324" spans="1:29" ht="45" x14ac:dyDescent="0.25">
      <c r="A7324" s="61" t="s">
        <v>460</v>
      </c>
      <c r="B7324" s="61" t="s">
        <v>461</v>
      </c>
      <c r="C7324" s="62">
        <v>2005</v>
      </c>
      <c r="D7324" s="61" t="s">
        <v>78</v>
      </c>
      <c r="E7324" s="62">
        <v>48</v>
      </c>
      <c r="F7324" s="62">
        <v>461558</v>
      </c>
      <c r="G7324" s="62">
        <v>48237</v>
      </c>
      <c r="H7324" s="62">
        <v>83.74</v>
      </c>
      <c r="I7324" s="62">
        <v>9615.7900000000009</v>
      </c>
      <c r="J7324" s="62">
        <v>429248.94</v>
      </c>
      <c r="K7324" s="62">
        <v>0</v>
      </c>
      <c r="L7324" s="63"/>
      <c r="M7324" s="63"/>
      <c r="N7324" s="63"/>
      <c r="O7324" s="63"/>
      <c r="P7324" s="63"/>
      <c r="Q7324" s="63"/>
      <c r="R7324" s="63"/>
      <c r="S7324" s="63"/>
      <c r="T7324" s="63"/>
      <c r="U7324" s="63"/>
      <c r="V7324" s="63"/>
      <c r="W7324" s="63"/>
      <c r="X7324" s="63"/>
      <c r="Y7324" s="63"/>
      <c r="Z7324" s="62">
        <v>180355</v>
      </c>
      <c r="AA7324" s="62">
        <v>5274</v>
      </c>
      <c r="AB7324" s="62">
        <v>9.16</v>
      </c>
      <c r="AC7324" s="62">
        <v>3757.4</v>
      </c>
    </row>
    <row r="7325" spans="1:29" x14ac:dyDescent="0.25">
      <c r="A7325" s="61" t="s">
        <v>260</v>
      </c>
      <c r="B7325" s="61" t="s">
        <v>261</v>
      </c>
      <c r="C7325" s="62">
        <v>2015</v>
      </c>
      <c r="D7325" s="61" t="s">
        <v>89</v>
      </c>
      <c r="E7325" s="62">
        <v>54</v>
      </c>
      <c r="F7325" s="62">
        <v>172680</v>
      </c>
      <c r="G7325" s="62">
        <v>23564</v>
      </c>
      <c r="H7325" s="62">
        <v>36.36</v>
      </c>
      <c r="I7325" s="62">
        <v>3197.78</v>
      </c>
      <c r="J7325" s="62">
        <v>160592.4</v>
      </c>
      <c r="K7325" s="62">
        <v>30746.85</v>
      </c>
      <c r="L7325" s="62">
        <v>37724</v>
      </c>
      <c r="M7325" s="62">
        <v>58.22</v>
      </c>
      <c r="N7325" s="62">
        <v>569.39</v>
      </c>
      <c r="O7325" s="62">
        <v>370785.46</v>
      </c>
      <c r="P7325" s="63"/>
      <c r="Q7325" s="63"/>
      <c r="R7325" s="63"/>
      <c r="S7325" s="63"/>
      <c r="T7325" s="63"/>
      <c r="U7325" s="63"/>
      <c r="V7325" s="63"/>
      <c r="W7325" s="63"/>
      <c r="X7325" s="63"/>
      <c r="Y7325" s="63"/>
      <c r="Z7325" s="62">
        <v>1851</v>
      </c>
      <c r="AA7325" s="62">
        <v>21541</v>
      </c>
      <c r="AB7325" s="62">
        <v>33.24</v>
      </c>
      <c r="AC7325" s="62">
        <v>34.28</v>
      </c>
    </row>
    <row r="7326" spans="1:29" ht="30" x14ac:dyDescent="0.25">
      <c r="A7326" s="61" t="s">
        <v>115</v>
      </c>
      <c r="B7326" s="61" t="s">
        <v>116</v>
      </c>
      <c r="C7326" s="62">
        <v>2011</v>
      </c>
      <c r="D7326" s="61" t="s">
        <v>86</v>
      </c>
      <c r="E7326" s="62">
        <v>48</v>
      </c>
      <c r="F7326" s="62">
        <v>14224</v>
      </c>
      <c r="G7326" s="62">
        <v>3418</v>
      </c>
      <c r="H7326" s="62">
        <v>5.93</v>
      </c>
      <c r="I7326" s="62">
        <v>296.33</v>
      </c>
      <c r="J7326" s="62">
        <v>13228.32</v>
      </c>
      <c r="K7326" s="62">
        <v>0</v>
      </c>
      <c r="L7326" s="63"/>
      <c r="M7326" s="63"/>
      <c r="N7326" s="63"/>
      <c r="O7326" s="63"/>
      <c r="P7326" s="63"/>
      <c r="Q7326" s="63"/>
      <c r="R7326" s="63"/>
      <c r="S7326" s="63"/>
      <c r="T7326" s="63"/>
      <c r="U7326" s="62">
        <v>3712</v>
      </c>
      <c r="V7326" s="62">
        <v>14287</v>
      </c>
      <c r="W7326" s="62">
        <v>24.8</v>
      </c>
      <c r="X7326" s="62">
        <v>77</v>
      </c>
      <c r="Y7326" s="62">
        <v>83089.41</v>
      </c>
      <c r="Z7326" s="62">
        <v>228000</v>
      </c>
      <c r="AA7326" s="62">
        <v>29991</v>
      </c>
      <c r="AB7326" s="62">
        <v>52.07</v>
      </c>
      <c r="AC7326" s="62">
        <v>4750</v>
      </c>
    </row>
    <row r="7327" spans="1:29" x14ac:dyDescent="0.25">
      <c r="A7327" s="61" t="s">
        <v>95</v>
      </c>
      <c r="B7327" s="61" t="s">
        <v>96</v>
      </c>
      <c r="C7327" s="62">
        <v>2017</v>
      </c>
      <c r="D7327" s="61" t="s">
        <v>99</v>
      </c>
      <c r="E7327" s="62">
        <v>40</v>
      </c>
      <c r="F7327" s="62">
        <v>124000</v>
      </c>
      <c r="G7327" s="62">
        <v>33930</v>
      </c>
      <c r="H7327" s="62">
        <v>70.69</v>
      </c>
      <c r="I7327" s="62">
        <v>3100</v>
      </c>
      <c r="J7327" s="62">
        <v>115320</v>
      </c>
      <c r="K7327" s="62">
        <v>21179</v>
      </c>
      <c r="L7327" s="62">
        <v>39163</v>
      </c>
      <c r="M7327" s="62">
        <v>81.59</v>
      </c>
      <c r="N7327" s="62">
        <v>529.48</v>
      </c>
      <c r="O7327" s="62">
        <v>255403.91</v>
      </c>
      <c r="P7327" s="63"/>
      <c r="Q7327" s="63"/>
      <c r="R7327" s="63"/>
      <c r="S7327" s="63"/>
      <c r="T7327" s="63"/>
      <c r="U7327" s="63"/>
      <c r="V7327" s="63"/>
      <c r="W7327" s="63"/>
      <c r="X7327" s="63"/>
      <c r="Y7327" s="63"/>
      <c r="Z7327" s="62">
        <v>2415.48</v>
      </c>
      <c r="AA7327" s="62">
        <v>9205</v>
      </c>
      <c r="AB7327" s="62">
        <v>19.18</v>
      </c>
      <c r="AC7327" s="62">
        <v>60.39</v>
      </c>
    </row>
    <row r="7328" spans="1:29" ht="30" x14ac:dyDescent="0.25">
      <c r="A7328" s="61" t="s">
        <v>342</v>
      </c>
      <c r="B7328" s="61" t="s">
        <v>343</v>
      </c>
      <c r="C7328" s="62">
        <v>2009</v>
      </c>
      <c r="D7328" s="61" t="s">
        <v>99</v>
      </c>
      <c r="E7328" s="62">
        <v>10</v>
      </c>
      <c r="F7328" s="62">
        <v>43167</v>
      </c>
      <c r="G7328" s="62">
        <v>7857</v>
      </c>
      <c r="H7328" s="62">
        <v>65.48</v>
      </c>
      <c r="I7328" s="62">
        <v>4316.7</v>
      </c>
      <c r="J7328" s="62">
        <v>40145.31</v>
      </c>
      <c r="K7328" s="62">
        <v>0</v>
      </c>
      <c r="L7328" s="63"/>
      <c r="M7328" s="63"/>
      <c r="N7328" s="63"/>
      <c r="O7328" s="63"/>
      <c r="P7328" s="62">
        <v>4792</v>
      </c>
      <c r="Q7328" s="62">
        <v>6619</v>
      </c>
      <c r="R7328" s="62">
        <v>55.16</v>
      </c>
      <c r="S7328" s="62">
        <v>479</v>
      </c>
      <c r="T7328" s="62">
        <v>60709.85</v>
      </c>
      <c r="U7328" s="63"/>
      <c r="V7328" s="63"/>
      <c r="W7328" s="63"/>
      <c r="X7328" s="63"/>
      <c r="Y7328" s="63"/>
      <c r="Z7328" s="62">
        <v>6500</v>
      </c>
      <c r="AA7328" s="62">
        <v>654</v>
      </c>
      <c r="AB7328" s="62">
        <v>5.45</v>
      </c>
      <c r="AC7328" s="62">
        <v>650</v>
      </c>
    </row>
    <row r="7329" spans="1:29" ht="30" x14ac:dyDescent="0.25">
      <c r="A7329" s="61" t="s">
        <v>245</v>
      </c>
      <c r="B7329" s="61" t="s">
        <v>246</v>
      </c>
      <c r="C7329" s="62">
        <v>2013</v>
      </c>
      <c r="D7329" s="61" t="s">
        <v>94</v>
      </c>
      <c r="E7329" s="62">
        <v>4</v>
      </c>
      <c r="F7329" s="63"/>
      <c r="G7329" s="63"/>
      <c r="H7329" s="63"/>
      <c r="I7329" s="63"/>
      <c r="J7329" s="63"/>
      <c r="K7329" s="62">
        <v>0</v>
      </c>
      <c r="L7329" s="63"/>
      <c r="M7329" s="63"/>
      <c r="N7329" s="63"/>
      <c r="O7329" s="63"/>
      <c r="P7329" s="63"/>
      <c r="Q7329" s="63"/>
      <c r="R7329" s="63"/>
      <c r="S7329" s="63"/>
      <c r="T7329" s="63"/>
      <c r="U7329" s="63"/>
      <c r="V7329" s="63"/>
      <c r="W7329" s="63"/>
      <c r="X7329" s="63"/>
      <c r="Y7329" s="63"/>
      <c r="Z7329" s="62">
        <v>28300</v>
      </c>
      <c r="AA7329" s="62">
        <v>3295</v>
      </c>
      <c r="AB7329" s="62">
        <v>68.650000000000006</v>
      </c>
      <c r="AC7329" s="62">
        <v>7075</v>
      </c>
    </row>
    <row r="7330" spans="1:29" x14ac:dyDescent="0.25">
      <c r="A7330" s="61" t="s">
        <v>475</v>
      </c>
      <c r="B7330" s="61" t="s">
        <v>476</v>
      </c>
      <c r="C7330" s="62">
        <v>2008</v>
      </c>
      <c r="D7330" s="61" t="s">
        <v>75</v>
      </c>
      <c r="E7330" s="62">
        <v>13</v>
      </c>
      <c r="F7330" s="62">
        <v>1629</v>
      </c>
      <c r="G7330" s="62">
        <v>294</v>
      </c>
      <c r="H7330" s="62">
        <v>1.88</v>
      </c>
      <c r="I7330" s="62">
        <v>125.31</v>
      </c>
      <c r="J7330" s="62">
        <v>1514.97</v>
      </c>
      <c r="K7330" s="62">
        <v>0</v>
      </c>
      <c r="L7330" s="63"/>
      <c r="M7330" s="63"/>
      <c r="N7330" s="63"/>
      <c r="O7330" s="63"/>
      <c r="P7330" s="63"/>
      <c r="Q7330" s="63"/>
      <c r="R7330" s="63"/>
      <c r="S7330" s="63"/>
      <c r="T7330" s="63"/>
      <c r="U7330" s="63"/>
      <c r="V7330" s="63"/>
      <c r="W7330" s="63"/>
      <c r="X7330" s="63"/>
      <c r="Y7330" s="63"/>
      <c r="Z7330" s="62">
        <v>0</v>
      </c>
      <c r="AA7330" s="63"/>
      <c r="AB7330" s="63"/>
      <c r="AC7330" s="62">
        <v>0</v>
      </c>
    </row>
    <row r="7331" spans="1:29" x14ac:dyDescent="0.25">
      <c r="A7331" s="61" t="s">
        <v>475</v>
      </c>
      <c r="B7331" s="61" t="s">
        <v>476</v>
      </c>
      <c r="C7331" s="62">
        <v>2011</v>
      </c>
      <c r="D7331" s="61" t="s">
        <v>314</v>
      </c>
      <c r="E7331" s="62">
        <v>34</v>
      </c>
      <c r="F7331" s="62">
        <v>112736</v>
      </c>
      <c r="G7331" s="62">
        <v>17108</v>
      </c>
      <c r="H7331" s="62">
        <v>41.93</v>
      </c>
      <c r="I7331" s="62">
        <v>3315.76</v>
      </c>
      <c r="J7331" s="62">
        <v>104844.48</v>
      </c>
      <c r="K7331" s="62">
        <v>10420</v>
      </c>
      <c r="L7331" s="62">
        <v>13738</v>
      </c>
      <c r="M7331" s="62">
        <v>33.67</v>
      </c>
      <c r="N7331" s="62">
        <v>306.47000000000003</v>
      </c>
      <c r="O7331" s="62">
        <v>125657.91</v>
      </c>
      <c r="P7331" s="63"/>
      <c r="Q7331" s="63"/>
      <c r="R7331" s="63"/>
      <c r="S7331" s="63"/>
      <c r="T7331" s="63"/>
      <c r="U7331" s="63"/>
      <c r="V7331" s="63"/>
      <c r="W7331" s="63"/>
      <c r="X7331" s="63"/>
      <c r="Y7331" s="63"/>
      <c r="Z7331" s="62">
        <v>27910</v>
      </c>
      <c r="AA7331" s="62">
        <v>2883</v>
      </c>
      <c r="AB7331" s="62">
        <v>7.07</v>
      </c>
      <c r="AC7331" s="62">
        <v>820.88</v>
      </c>
    </row>
    <row r="7332" spans="1:29" x14ac:dyDescent="0.25">
      <c r="A7332" s="61" t="s">
        <v>70</v>
      </c>
      <c r="B7332" s="61" t="s">
        <v>71</v>
      </c>
      <c r="C7332" s="62">
        <v>2004</v>
      </c>
      <c r="D7332" s="61" t="s">
        <v>99</v>
      </c>
      <c r="E7332" s="62">
        <v>152</v>
      </c>
      <c r="F7332" s="62">
        <v>458200</v>
      </c>
      <c r="G7332" s="62">
        <v>44247</v>
      </c>
      <c r="H7332" s="62">
        <v>24.26</v>
      </c>
      <c r="I7332" s="62">
        <v>3014.47</v>
      </c>
      <c r="J7332" s="62">
        <v>426126</v>
      </c>
      <c r="K7332" s="62">
        <v>61172</v>
      </c>
      <c r="L7332" s="62">
        <v>81188</v>
      </c>
      <c r="M7332" s="62">
        <v>44.51</v>
      </c>
      <c r="N7332" s="63"/>
      <c r="O7332" s="63"/>
      <c r="P7332" s="63"/>
      <c r="Q7332" s="63"/>
      <c r="R7332" s="63"/>
      <c r="S7332" s="63"/>
      <c r="T7332" s="63"/>
      <c r="U7332" s="63"/>
      <c r="V7332" s="63"/>
      <c r="W7332" s="63"/>
      <c r="X7332" s="63"/>
      <c r="Y7332" s="63"/>
      <c r="Z7332" s="62">
        <v>2394</v>
      </c>
      <c r="AA7332" s="62">
        <v>12887</v>
      </c>
      <c r="AB7332" s="62">
        <v>7.07</v>
      </c>
      <c r="AC7332" s="62">
        <v>15.75</v>
      </c>
    </row>
    <row r="7333" spans="1:29" ht="30" x14ac:dyDescent="0.25">
      <c r="A7333" s="61" t="s">
        <v>277</v>
      </c>
      <c r="B7333" s="61" t="s">
        <v>278</v>
      </c>
      <c r="C7333" s="62">
        <v>2006</v>
      </c>
      <c r="D7333" s="61" t="s">
        <v>89</v>
      </c>
      <c r="E7333" s="62">
        <v>48</v>
      </c>
      <c r="F7333" s="62">
        <v>363715</v>
      </c>
      <c r="G7333" s="62">
        <v>45666</v>
      </c>
      <c r="H7333" s="62">
        <v>79.28</v>
      </c>
      <c r="I7333" s="62">
        <v>7577.4</v>
      </c>
      <c r="J7333" s="62">
        <v>338254.95</v>
      </c>
      <c r="K7333" s="62">
        <v>0</v>
      </c>
      <c r="L7333" s="63"/>
      <c r="M7333" s="63"/>
      <c r="N7333" s="63"/>
      <c r="O7333" s="63"/>
      <c r="P7333" s="63"/>
      <c r="Q7333" s="63"/>
      <c r="R7333" s="63"/>
      <c r="S7333" s="63"/>
      <c r="T7333" s="63"/>
      <c r="U7333" s="63"/>
      <c r="V7333" s="63"/>
      <c r="W7333" s="63"/>
      <c r="X7333" s="63"/>
      <c r="Y7333" s="63"/>
      <c r="Z7333" s="62">
        <v>218000</v>
      </c>
      <c r="AA7333" s="62">
        <v>7200</v>
      </c>
      <c r="AB7333" s="62">
        <v>12.5</v>
      </c>
      <c r="AC7333" s="62">
        <v>4541.67</v>
      </c>
    </row>
    <row r="7334" spans="1:29" x14ac:dyDescent="0.25">
      <c r="A7334" s="61" t="s">
        <v>514</v>
      </c>
      <c r="B7334" s="61" t="s">
        <v>515</v>
      </c>
      <c r="C7334" s="62">
        <v>2011</v>
      </c>
      <c r="D7334" s="61" t="s">
        <v>94</v>
      </c>
      <c r="E7334" s="62">
        <v>8</v>
      </c>
      <c r="F7334" s="63"/>
      <c r="G7334" s="63"/>
      <c r="H7334" s="63"/>
      <c r="I7334" s="63"/>
      <c r="J7334" s="63"/>
      <c r="K7334" s="62">
        <v>0</v>
      </c>
      <c r="L7334" s="63"/>
      <c r="M7334" s="63"/>
      <c r="N7334" s="63"/>
      <c r="O7334" s="63"/>
      <c r="P7334" s="63"/>
      <c r="Q7334" s="63"/>
      <c r="R7334" s="63"/>
      <c r="S7334" s="63"/>
      <c r="T7334" s="63"/>
      <c r="U7334" s="63"/>
      <c r="V7334" s="63"/>
      <c r="W7334" s="63"/>
      <c r="X7334" s="63"/>
      <c r="Y7334" s="63"/>
      <c r="Z7334" s="62">
        <v>829128</v>
      </c>
      <c r="AA7334" s="62">
        <v>122352</v>
      </c>
      <c r="AB7334" s="62">
        <v>1274.5</v>
      </c>
      <c r="AC7334" s="62">
        <v>103641</v>
      </c>
    </row>
    <row r="7335" spans="1:29" ht="30" x14ac:dyDescent="0.25">
      <c r="A7335" s="61" t="s">
        <v>403</v>
      </c>
      <c r="B7335" s="61" t="s">
        <v>404</v>
      </c>
      <c r="C7335" s="62">
        <v>2015</v>
      </c>
      <c r="D7335" s="61" t="s">
        <v>99</v>
      </c>
      <c r="E7335" s="62">
        <v>44</v>
      </c>
      <c r="F7335" s="62">
        <v>405266</v>
      </c>
      <c r="G7335" s="62">
        <v>65318</v>
      </c>
      <c r="H7335" s="62">
        <v>123.71</v>
      </c>
      <c r="I7335" s="62">
        <v>9210.59</v>
      </c>
      <c r="J7335" s="62">
        <v>376897.38</v>
      </c>
      <c r="K7335" s="62">
        <v>0</v>
      </c>
      <c r="L7335" s="63"/>
      <c r="M7335" s="63"/>
      <c r="N7335" s="63"/>
      <c r="O7335" s="63"/>
      <c r="P7335" s="63"/>
      <c r="Q7335" s="63"/>
      <c r="R7335" s="63"/>
      <c r="S7335" s="63"/>
      <c r="T7335" s="63"/>
      <c r="U7335" s="63"/>
      <c r="V7335" s="63"/>
      <c r="W7335" s="63"/>
      <c r="X7335" s="63"/>
      <c r="Y7335" s="63"/>
      <c r="Z7335" s="62">
        <v>0</v>
      </c>
      <c r="AA7335" s="62">
        <v>5547</v>
      </c>
      <c r="AB7335" s="62">
        <v>10.51</v>
      </c>
      <c r="AC7335" s="62">
        <v>0</v>
      </c>
    </row>
    <row r="7336" spans="1:29" ht="45" x14ac:dyDescent="0.25">
      <c r="A7336" s="61" t="s">
        <v>214</v>
      </c>
      <c r="B7336" s="61" t="s">
        <v>215</v>
      </c>
      <c r="C7336" s="62">
        <v>2012</v>
      </c>
      <c r="D7336" s="61" t="s">
        <v>175</v>
      </c>
      <c r="E7336" s="62">
        <v>4</v>
      </c>
      <c r="F7336" s="63"/>
      <c r="G7336" s="63"/>
      <c r="H7336" s="63"/>
      <c r="I7336" s="63"/>
      <c r="J7336" s="63"/>
      <c r="K7336" s="62">
        <v>0</v>
      </c>
      <c r="L7336" s="63"/>
      <c r="M7336" s="63"/>
      <c r="N7336" s="63"/>
      <c r="O7336" s="63"/>
      <c r="P7336" s="63"/>
      <c r="Q7336" s="63"/>
      <c r="R7336" s="63"/>
      <c r="S7336" s="63"/>
      <c r="T7336" s="63"/>
      <c r="U7336" s="63"/>
      <c r="V7336" s="63"/>
      <c r="W7336" s="63"/>
      <c r="X7336" s="63"/>
      <c r="Y7336" s="63"/>
      <c r="Z7336" s="62">
        <v>0</v>
      </c>
      <c r="AA7336" s="63"/>
      <c r="AB7336" s="63"/>
      <c r="AC7336" s="62">
        <v>0</v>
      </c>
    </row>
    <row r="7337" spans="1:29" x14ac:dyDescent="0.25">
      <c r="A7337" s="61" t="s">
        <v>374</v>
      </c>
      <c r="B7337" s="61" t="s">
        <v>375</v>
      </c>
      <c r="C7337" s="62">
        <v>2006</v>
      </c>
      <c r="D7337" s="61" t="s">
        <v>78</v>
      </c>
      <c r="E7337" s="62">
        <v>64</v>
      </c>
      <c r="F7337" s="62">
        <v>197851</v>
      </c>
      <c r="G7337" s="62">
        <v>34594</v>
      </c>
      <c r="H7337" s="62">
        <v>45.04</v>
      </c>
      <c r="I7337" s="62">
        <v>3091.42</v>
      </c>
      <c r="J7337" s="62">
        <v>184001.43</v>
      </c>
      <c r="K7337" s="62">
        <v>23007.759999999998</v>
      </c>
      <c r="L7337" s="62">
        <v>39952</v>
      </c>
      <c r="M7337" s="62">
        <v>52.02</v>
      </c>
      <c r="N7337" s="62">
        <v>359.5</v>
      </c>
      <c r="O7337" s="62">
        <v>277457.46999999997</v>
      </c>
      <c r="P7337" s="63"/>
      <c r="Q7337" s="63"/>
      <c r="R7337" s="63"/>
      <c r="S7337" s="63"/>
      <c r="T7337" s="63"/>
      <c r="U7337" s="63"/>
      <c r="V7337" s="63"/>
      <c r="W7337" s="63"/>
      <c r="X7337" s="63"/>
      <c r="Y7337" s="63"/>
      <c r="Z7337" s="62">
        <v>104345</v>
      </c>
      <c r="AA7337" s="62">
        <v>16968</v>
      </c>
      <c r="AB7337" s="62">
        <v>22.09</v>
      </c>
      <c r="AC7337" s="62">
        <v>1630.39</v>
      </c>
    </row>
    <row r="7338" spans="1:29" ht="30" x14ac:dyDescent="0.25">
      <c r="A7338" s="61" t="s">
        <v>92</v>
      </c>
      <c r="B7338" s="61" t="s">
        <v>93</v>
      </c>
      <c r="C7338" s="62">
        <v>2013</v>
      </c>
      <c r="D7338" s="61" t="s">
        <v>78</v>
      </c>
      <c r="E7338" s="62">
        <v>64</v>
      </c>
      <c r="F7338" s="62">
        <v>151388</v>
      </c>
      <c r="G7338" s="62">
        <v>28414</v>
      </c>
      <c r="H7338" s="62">
        <v>37</v>
      </c>
      <c r="I7338" s="62">
        <v>2365.44</v>
      </c>
      <c r="J7338" s="62">
        <v>140790.84</v>
      </c>
      <c r="K7338" s="62">
        <v>41310.379999999997</v>
      </c>
      <c r="L7338" s="62">
        <v>35022</v>
      </c>
      <c r="M7338" s="62">
        <v>45.6</v>
      </c>
      <c r="N7338" s="62">
        <v>645.47</v>
      </c>
      <c r="O7338" s="62">
        <v>498174.24</v>
      </c>
      <c r="P7338" s="63"/>
      <c r="Q7338" s="63"/>
      <c r="R7338" s="63"/>
      <c r="S7338" s="63"/>
      <c r="T7338" s="63"/>
      <c r="U7338" s="63"/>
      <c r="V7338" s="63"/>
      <c r="W7338" s="63"/>
      <c r="X7338" s="63"/>
      <c r="Y7338" s="63"/>
      <c r="Z7338" s="62">
        <v>0</v>
      </c>
      <c r="AA7338" s="62">
        <v>6865</v>
      </c>
      <c r="AB7338" s="62">
        <v>8.94</v>
      </c>
      <c r="AC7338" s="62">
        <v>0</v>
      </c>
    </row>
    <row r="7339" spans="1:29" ht="30" x14ac:dyDescent="0.25">
      <c r="A7339" s="61" t="s">
        <v>117</v>
      </c>
      <c r="B7339" s="61" t="s">
        <v>118</v>
      </c>
      <c r="C7339" s="62">
        <v>2013</v>
      </c>
      <c r="D7339" s="61" t="s">
        <v>468</v>
      </c>
      <c r="E7339" s="62">
        <v>24</v>
      </c>
      <c r="F7339" s="63"/>
      <c r="G7339" s="63"/>
      <c r="H7339" s="63"/>
      <c r="I7339" s="63"/>
      <c r="J7339" s="63"/>
      <c r="K7339" s="62">
        <v>0</v>
      </c>
      <c r="L7339" s="63"/>
      <c r="M7339" s="63"/>
      <c r="N7339" s="63"/>
      <c r="O7339" s="63"/>
      <c r="P7339" s="63"/>
      <c r="Q7339" s="63"/>
      <c r="R7339" s="63"/>
      <c r="S7339" s="63"/>
      <c r="T7339" s="63"/>
      <c r="U7339" s="63"/>
      <c r="V7339" s="63"/>
      <c r="W7339" s="63"/>
      <c r="X7339" s="63"/>
      <c r="Y7339" s="63"/>
      <c r="Z7339" s="62">
        <v>0</v>
      </c>
      <c r="AA7339" s="63"/>
      <c r="AB7339" s="63"/>
      <c r="AC7339" s="62">
        <v>0</v>
      </c>
    </row>
    <row r="7340" spans="1:29" ht="30" x14ac:dyDescent="0.25">
      <c r="A7340" s="61" t="s">
        <v>117</v>
      </c>
      <c r="B7340" s="61" t="s">
        <v>118</v>
      </c>
      <c r="C7340" s="62">
        <v>2005</v>
      </c>
      <c r="D7340" s="61" t="s">
        <v>301</v>
      </c>
      <c r="E7340" s="62">
        <v>19</v>
      </c>
      <c r="F7340" s="62">
        <v>25822</v>
      </c>
      <c r="G7340" s="62">
        <v>2602</v>
      </c>
      <c r="H7340" s="62">
        <v>11.41</v>
      </c>
      <c r="I7340" s="62">
        <v>1359.05</v>
      </c>
      <c r="J7340" s="62">
        <v>24014.46</v>
      </c>
      <c r="K7340" s="62">
        <v>4228.8999999999996</v>
      </c>
      <c r="L7340" s="62">
        <v>5185</v>
      </c>
      <c r="M7340" s="62">
        <v>22.74</v>
      </c>
      <c r="N7340" s="63"/>
      <c r="O7340" s="63"/>
      <c r="P7340" s="63"/>
      <c r="Q7340" s="63"/>
      <c r="R7340" s="63"/>
      <c r="S7340" s="63"/>
      <c r="T7340" s="63"/>
      <c r="U7340" s="63"/>
      <c r="V7340" s="63"/>
      <c r="W7340" s="63"/>
      <c r="X7340" s="63"/>
      <c r="Y7340" s="63"/>
      <c r="Z7340" s="62">
        <v>363</v>
      </c>
      <c r="AA7340" s="62">
        <v>2940</v>
      </c>
      <c r="AB7340" s="62">
        <v>12.89</v>
      </c>
      <c r="AC7340" s="62">
        <v>19.11</v>
      </c>
    </row>
    <row r="7341" spans="1:29" ht="30" x14ac:dyDescent="0.25">
      <c r="A7341" s="61" t="s">
        <v>422</v>
      </c>
      <c r="B7341" s="61" t="s">
        <v>423</v>
      </c>
      <c r="C7341" s="62">
        <v>2014</v>
      </c>
      <c r="D7341" s="61" t="s">
        <v>78</v>
      </c>
      <c r="E7341" s="62">
        <v>52</v>
      </c>
      <c r="F7341" s="62">
        <v>486720</v>
      </c>
      <c r="G7341" s="62">
        <v>74969</v>
      </c>
      <c r="H7341" s="62">
        <v>120.14</v>
      </c>
      <c r="I7341" s="62">
        <v>9360</v>
      </c>
      <c r="J7341" s="62">
        <v>452649.6</v>
      </c>
      <c r="K7341" s="62">
        <v>0</v>
      </c>
      <c r="L7341" s="63"/>
      <c r="M7341" s="63"/>
      <c r="N7341" s="63"/>
      <c r="O7341" s="63"/>
      <c r="P7341" s="63"/>
      <c r="Q7341" s="63"/>
      <c r="R7341" s="63"/>
      <c r="S7341" s="63"/>
      <c r="T7341" s="63"/>
      <c r="U7341" s="63"/>
      <c r="V7341" s="63"/>
      <c r="W7341" s="63"/>
      <c r="X7341" s="63"/>
      <c r="Y7341" s="63"/>
      <c r="Z7341" s="62">
        <v>1873</v>
      </c>
      <c r="AA7341" s="62">
        <v>5355</v>
      </c>
      <c r="AB7341" s="62">
        <v>8.58</v>
      </c>
      <c r="AC7341" s="62">
        <v>36.020000000000003</v>
      </c>
    </row>
    <row r="7342" spans="1:29" x14ac:dyDescent="0.25">
      <c r="A7342" s="61" t="s">
        <v>235</v>
      </c>
      <c r="B7342" s="61" t="s">
        <v>236</v>
      </c>
      <c r="C7342" s="62">
        <v>2015</v>
      </c>
      <c r="D7342" s="61" t="s">
        <v>99</v>
      </c>
      <c r="E7342" s="62">
        <v>30</v>
      </c>
      <c r="F7342" s="62">
        <v>108318</v>
      </c>
      <c r="G7342" s="62">
        <v>17375</v>
      </c>
      <c r="H7342" s="62">
        <v>48.26</v>
      </c>
      <c r="I7342" s="62">
        <v>3610.6</v>
      </c>
      <c r="J7342" s="62">
        <v>100735.74</v>
      </c>
      <c r="K7342" s="62">
        <v>20537.34</v>
      </c>
      <c r="L7342" s="62">
        <v>26896</v>
      </c>
      <c r="M7342" s="62">
        <v>74.709999999999994</v>
      </c>
      <c r="N7342" s="62">
        <v>684.58</v>
      </c>
      <c r="O7342" s="62">
        <v>247665.97</v>
      </c>
      <c r="P7342" s="63"/>
      <c r="Q7342" s="63"/>
      <c r="R7342" s="63"/>
      <c r="S7342" s="63"/>
      <c r="T7342" s="63"/>
      <c r="U7342" s="63"/>
      <c r="V7342" s="63"/>
      <c r="W7342" s="63"/>
      <c r="X7342" s="63"/>
      <c r="Y7342" s="63"/>
      <c r="Z7342" s="62">
        <v>127724</v>
      </c>
      <c r="AA7342" s="62">
        <v>6309</v>
      </c>
      <c r="AB7342" s="62">
        <v>17.53</v>
      </c>
      <c r="AC7342" s="62">
        <v>4257.47</v>
      </c>
    </row>
    <row r="7343" spans="1:29" ht="30" x14ac:dyDescent="0.25">
      <c r="A7343" s="61" t="s">
        <v>120</v>
      </c>
      <c r="B7343" s="61" t="s">
        <v>121</v>
      </c>
      <c r="C7343" s="62">
        <v>2014</v>
      </c>
      <c r="D7343" s="61" t="s">
        <v>298</v>
      </c>
      <c r="E7343" s="62">
        <v>8</v>
      </c>
      <c r="F7343" s="62">
        <v>0</v>
      </c>
      <c r="G7343" s="62">
        <v>0</v>
      </c>
      <c r="H7343" s="62">
        <v>0</v>
      </c>
      <c r="I7343" s="62">
        <v>0</v>
      </c>
      <c r="J7343" s="62">
        <v>0</v>
      </c>
      <c r="K7343" s="62">
        <v>0</v>
      </c>
      <c r="L7343" s="62">
        <v>0</v>
      </c>
      <c r="M7343" s="62">
        <v>0</v>
      </c>
      <c r="N7343" s="62">
        <v>0</v>
      </c>
      <c r="O7343" s="62">
        <v>0</v>
      </c>
      <c r="P7343" s="63"/>
      <c r="Q7343" s="63"/>
      <c r="R7343" s="63"/>
      <c r="S7343" s="63"/>
      <c r="T7343" s="63"/>
      <c r="U7343" s="63"/>
      <c r="V7343" s="63"/>
      <c r="W7343" s="63"/>
      <c r="X7343" s="63"/>
      <c r="Y7343" s="63"/>
      <c r="Z7343" s="62">
        <v>45400</v>
      </c>
      <c r="AA7343" s="62">
        <v>3128</v>
      </c>
      <c r="AB7343" s="62">
        <v>32.58</v>
      </c>
      <c r="AC7343" s="62">
        <v>5675</v>
      </c>
    </row>
    <row r="7344" spans="1:29" ht="30" x14ac:dyDescent="0.25">
      <c r="A7344" s="61" t="s">
        <v>283</v>
      </c>
      <c r="B7344" s="61" t="s">
        <v>284</v>
      </c>
      <c r="C7344" s="62">
        <v>2014</v>
      </c>
      <c r="D7344" s="61" t="s">
        <v>150</v>
      </c>
      <c r="E7344" s="62">
        <v>8</v>
      </c>
      <c r="F7344" s="63"/>
      <c r="G7344" s="62">
        <v>0</v>
      </c>
      <c r="H7344" s="62">
        <v>0</v>
      </c>
      <c r="I7344" s="63"/>
      <c r="J7344" s="63"/>
      <c r="K7344" s="62">
        <v>0</v>
      </c>
      <c r="L7344" s="63"/>
      <c r="M7344" s="63"/>
      <c r="N7344" s="63"/>
      <c r="O7344" s="63"/>
      <c r="P7344" s="63"/>
      <c r="Q7344" s="63"/>
      <c r="R7344" s="63"/>
      <c r="S7344" s="63"/>
      <c r="T7344" s="63"/>
      <c r="U7344" s="63"/>
      <c r="V7344" s="63"/>
      <c r="W7344" s="63"/>
      <c r="X7344" s="63"/>
      <c r="Y7344" s="63"/>
      <c r="Z7344" s="62">
        <v>0</v>
      </c>
      <c r="AA7344" s="63"/>
      <c r="AB7344" s="63"/>
      <c r="AC7344" s="62">
        <v>0</v>
      </c>
    </row>
    <row r="7345" spans="1:29" ht="30" x14ac:dyDescent="0.25">
      <c r="A7345" s="61" t="s">
        <v>526</v>
      </c>
      <c r="B7345" s="61" t="s">
        <v>527</v>
      </c>
      <c r="C7345" s="62">
        <v>2014</v>
      </c>
      <c r="D7345" s="61" t="s">
        <v>78</v>
      </c>
      <c r="E7345" s="62">
        <v>51</v>
      </c>
      <c r="F7345" s="62">
        <v>186000</v>
      </c>
      <c r="G7345" s="62">
        <v>26560</v>
      </c>
      <c r="H7345" s="62">
        <v>43.4</v>
      </c>
      <c r="I7345" s="62">
        <v>3647.06</v>
      </c>
      <c r="J7345" s="62">
        <v>172980</v>
      </c>
      <c r="K7345" s="62">
        <v>21016.49</v>
      </c>
      <c r="L7345" s="62">
        <v>30782</v>
      </c>
      <c r="M7345" s="62">
        <v>50.3</v>
      </c>
      <c r="N7345" s="62">
        <v>412.09</v>
      </c>
      <c r="O7345" s="62">
        <v>253444.14</v>
      </c>
      <c r="P7345" s="63"/>
      <c r="Q7345" s="63"/>
      <c r="R7345" s="63"/>
      <c r="S7345" s="63"/>
      <c r="T7345" s="63"/>
      <c r="U7345" s="63"/>
      <c r="V7345" s="63"/>
      <c r="W7345" s="63"/>
      <c r="X7345" s="63"/>
      <c r="Y7345" s="63"/>
      <c r="Z7345" s="62">
        <v>166284</v>
      </c>
      <c r="AA7345" s="62">
        <v>6559</v>
      </c>
      <c r="AB7345" s="62">
        <v>10.72</v>
      </c>
      <c r="AC7345" s="62">
        <v>3260.47</v>
      </c>
    </row>
    <row r="7346" spans="1:29" ht="30" x14ac:dyDescent="0.25">
      <c r="A7346" s="61" t="s">
        <v>436</v>
      </c>
      <c r="B7346" s="61" t="s">
        <v>437</v>
      </c>
      <c r="C7346" s="62">
        <v>2009</v>
      </c>
      <c r="D7346" s="61" t="s">
        <v>78</v>
      </c>
      <c r="E7346" s="62">
        <v>60</v>
      </c>
      <c r="F7346" s="62">
        <v>184640</v>
      </c>
      <c r="G7346" s="62">
        <v>31161</v>
      </c>
      <c r="H7346" s="62">
        <v>43.28</v>
      </c>
      <c r="I7346" s="62">
        <v>3077.33</v>
      </c>
      <c r="J7346" s="62">
        <v>171715.20000000001</v>
      </c>
      <c r="K7346" s="62">
        <v>15567.41</v>
      </c>
      <c r="L7346" s="62">
        <v>38634</v>
      </c>
      <c r="M7346" s="62">
        <v>53.66</v>
      </c>
      <c r="N7346" s="62">
        <v>259.45999999999998</v>
      </c>
      <c r="O7346" s="62">
        <v>187732.07</v>
      </c>
      <c r="P7346" s="63"/>
      <c r="Q7346" s="63"/>
      <c r="R7346" s="63"/>
      <c r="S7346" s="63"/>
      <c r="T7346" s="63"/>
      <c r="U7346" s="63"/>
      <c r="V7346" s="63"/>
      <c r="W7346" s="63"/>
      <c r="X7346" s="63"/>
      <c r="Y7346" s="63"/>
      <c r="Z7346" s="62">
        <v>161100</v>
      </c>
      <c r="AA7346" s="62">
        <v>15512</v>
      </c>
      <c r="AB7346" s="62">
        <v>21.54</v>
      </c>
      <c r="AC7346" s="62">
        <v>2685</v>
      </c>
    </row>
    <row r="7347" spans="1:29" x14ac:dyDescent="0.25">
      <c r="A7347" s="61" t="s">
        <v>210</v>
      </c>
      <c r="B7347" s="61" t="s">
        <v>211</v>
      </c>
      <c r="C7347" s="62">
        <v>2009</v>
      </c>
      <c r="D7347" s="61" t="s">
        <v>297</v>
      </c>
      <c r="E7347" s="62">
        <v>96</v>
      </c>
      <c r="F7347" s="62">
        <v>886342</v>
      </c>
      <c r="G7347" s="62">
        <v>186634</v>
      </c>
      <c r="H7347" s="62">
        <v>162.01</v>
      </c>
      <c r="I7347" s="62">
        <v>9232.73</v>
      </c>
      <c r="J7347" s="62">
        <v>824298.06</v>
      </c>
      <c r="K7347" s="62">
        <v>162119.29999999999</v>
      </c>
      <c r="L7347" s="62">
        <v>122774</v>
      </c>
      <c r="M7347" s="62">
        <v>106.57</v>
      </c>
      <c r="N7347" s="62">
        <v>1688.74</v>
      </c>
      <c r="O7347" s="62">
        <v>1955045.29</v>
      </c>
      <c r="P7347" s="63"/>
      <c r="Q7347" s="63"/>
      <c r="R7347" s="63"/>
      <c r="S7347" s="63"/>
      <c r="T7347" s="63"/>
      <c r="U7347" s="63"/>
      <c r="V7347" s="63"/>
      <c r="W7347" s="63"/>
      <c r="X7347" s="63"/>
      <c r="Y7347" s="63"/>
      <c r="Z7347" s="62">
        <v>1580658</v>
      </c>
      <c r="AA7347" s="62">
        <v>206670</v>
      </c>
      <c r="AB7347" s="62">
        <v>179.4</v>
      </c>
      <c r="AC7347" s="62">
        <v>16465.189999999999</v>
      </c>
    </row>
    <row r="7348" spans="1:29" x14ac:dyDescent="0.25">
      <c r="A7348" s="61" t="s">
        <v>304</v>
      </c>
      <c r="B7348" s="61" t="s">
        <v>305</v>
      </c>
      <c r="C7348" s="62">
        <v>2012</v>
      </c>
      <c r="D7348" s="61" t="s">
        <v>75</v>
      </c>
      <c r="E7348" s="62">
        <v>6</v>
      </c>
      <c r="F7348" s="62">
        <v>969</v>
      </c>
      <c r="G7348" s="62">
        <v>244</v>
      </c>
      <c r="H7348" s="62">
        <v>3.39</v>
      </c>
      <c r="I7348" s="62">
        <v>161.5</v>
      </c>
      <c r="J7348" s="62">
        <v>901.17</v>
      </c>
      <c r="K7348" s="62">
        <v>0</v>
      </c>
      <c r="L7348" s="63"/>
      <c r="M7348" s="63"/>
      <c r="N7348" s="63"/>
      <c r="O7348" s="63"/>
      <c r="P7348" s="63"/>
      <c r="Q7348" s="63"/>
      <c r="R7348" s="63"/>
      <c r="S7348" s="63"/>
      <c r="T7348" s="63"/>
      <c r="U7348" s="63"/>
      <c r="V7348" s="63"/>
      <c r="W7348" s="63"/>
      <c r="X7348" s="63"/>
      <c r="Y7348" s="63"/>
      <c r="Z7348" s="62">
        <v>556.11</v>
      </c>
      <c r="AA7348" s="62">
        <v>1436</v>
      </c>
      <c r="AB7348" s="62">
        <v>19.940000000000001</v>
      </c>
      <c r="AC7348" s="62">
        <v>92.69</v>
      </c>
    </row>
    <row r="7349" spans="1:29" x14ac:dyDescent="0.25">
      <c r="A7349" s="61" t="s">
        <v>273</v>
      </c>
      <c r="B7349" s="61" t="s">
        <v>274</v>
      </c>
      <c r="C7349" s="62">
        <v>2011</v>
      </c>
      <c r="D7349" s="61" t="s">
        <v>75</v>
      </c>
      <c r="E7349" s="62">
        <v>13</v>
      </c>
      <c r="F7349" s="62">
        <v>4479</v>
      </c>
      <c r="G7349" s="62">
        <v>888</v>
      </c>
      <c r="H7349" s="62">
        <v>5.69</v>
      </c>
      <c r="I7349" s="62">
        <v>344.54</v>
      </c>
      <c r="J7349" s="62">
        <v>4165.47</v>
      </c>
      <c r="K7349" s="62">
        <v>2113.48</v>
      </c>
      <c r="L7349" s="62">
        <v>1329</v>
      </c>
      <c r="M7349" s="62">
        <v>8.52</v>
      </c>
      <c r="N7349" s="62">
        <v>162.58000000000001</v>
      </c>
      <c r="O7349" s="62">
        <v>25487.11</v>
      </c>
      <c r="P7349" s="63"/>
      <c r="Q7349" s="63"/>
      <c r="R7349" s="63"/>
      <c r="S7349" s="63"/>
      <c r="T7349" s="63"/>
      <c r="U7349" s="63"/>
      <c r="V7349" s="63"/>
      <c r="W7349" s="63"/>
      <c r="X7349" s="63"/>
      <c r="Y7349" s="63"/>
      <c r="Z7349" s="62">
        <v>686.63</v>
      </c>
      <c r="AA7349" s="62">
        <v>3531</v>
      </c>
      <c r="AB7349" s="62">
        <v>22.63</v>
      </c>
      <c r="AC7349" s="62">
        <v>52.82</v>
      </c>
    </row>
    <row r="7350" spans="1:29" ht="30" x14ac:dyDescent="0.25">
      <c r="A7350" s="61" t="s">
        <v>227</v>
      </c>
      <c r="B7350" s="61" t="s">
        <v>228</v>
      </c>
      <c r="C7350" s="62">
        <v>2018</v>
      </c>
      <c r="D7350" s="61" t="s">
        <v>99</v>
      </c>
      <c r="E7350" s="62">
        <v>56</v>
      </c>
      <c r="F7350" s="62">
        <v>401940</v>
      </c>
      <c r="G7350" s="62">
        <v>64695</v>
      </c>
      <c r="H7350" s="62">
        <v>96.27</v>
      </c>
      <c r="I7350" s="62">
        <v>7177.5</v>
      </c>
      <c r="J7350" s="62">
        <v>373804.2</v>
      </c>
      <c r="K7350" s="62">
        <v>0</v>
      </c>
      <c r="L7350" s="63"/>
      <c r="M7350" s="63"/>
      <c r="N7350" s="63"/>
      <c r="O7350" s="63"/>
      <c r="P7350" s="63"/>
      <c r="Q7350" s="63"/>
      <c r="R7350" s="63"/>
      <c r="S7350" s="63"/>
      <c r="T7350" s="63"/>
      <c r="U7350" s="63"/>
      <c r="V7350" s="63"/>
      <c r="W7350" s="63"/>
      <c r="X7350" s="63"/>
      <c r="Y7350" s="63"/>
      <c r="Z7350" s="62">
        <v>541</v>
      </c>
      <c r="AA7350" s="62">
        <v>6558</v>
      </c>
      <c r="AB7350" s="62">
        <v>9.76</v>
      </c>
      <c r="AC7350" s="62">
        <v>9.66</v>
      </c>
    </row>
    <row r="7351" spans="1:29" ht="30" x14ac:dyDescent="0.25">
      <c r="A7351" s="61" t="s">
        <v>224</v>
      </c>
      <c r="B7351" s="61" t="s">
        <v>225</v>
      </c>
      <c r="C7351" s="62">
        <v>2007</v>
      </c>
      <c r="D7351" s="61" t="s">
        <v>78</v>
      </c>
      <c r="E7351" s="62">
        <v>64</v>
      </c>
      <c r="F7351" s="62">
        <v>468528</v>
      </c>
      <c r="G7351" s="62">
        <v>70036</v>
      </c>
      <c r="H7351" s="62">
        <v>91.19</v>
      </c>
      <c r="I7351" s="62">
        <v>7320.75</v>
      </c>
      <c r="J7351" s="62">
        <v>435731.04</v>
      </c>
      <c r="K7351" s="62">
        <v>2150</v>
      </c>
      <c r="L7351" s="62">
        <v>12034</v>
      </c>
      <c r="M7351" s="62">
        <v>15.67</v>
      </c>
      <c r="N7351" s="62">
        <v>33.590000000000003</v>
      </c>
      <c r="O7351" s="62">
        <v>25927.5</v>
      </c>
      <c r="P7351" s="63"/>
      <c r="Q7351" s="63"/>
      <c r="R7351" s="63"/>
      <c r="S7351" s="63"/>
      <c r="T7351" s="63"/>
      <c r="U7351" s="63"/>
      <c r="V7351" s="63"/>
      <c r="W7351" s="63"/>
      <c r="X7351" s="63"/>
      <c r="Y7351" s="63"/>
      <c r="Z7351" s="62">
        <v>3154.87</v>
      </c>
      <c r="AA7351" s="62">
        <v>16505</v>
      </c>
      <c r="AB7351" s="62">
        <v>21.49</v>
      </c>
      <c r="AC7351" s="62">
        <v>49.29</v>
      </c>
    </row>
    <row r="7352" spans="1:29" ht="30" x14ac:dyDescent="0.25">
      <c r="A7352" s="61" t="s">
        <v>120</v>
      </c>
      <c r="B7352" s="61" t="s">
        <v>121</v>
      </c>
      <c r="C7352" s="62">
        <v>2007</v>
      </c>
      <c r="D7352" s="61" t="s">
        <v>75</v>
      </c>
      <c r="E7352" s="62">
        <v>8</v>
      </c>
      <c r="F7352" s="62">
        <v>343</v>
      </c>
      <c r="G7352" s="62">
        <v>493</v>
      </c>
      <c r="H7352" s="62">
        <v>5.14</v>
      </c>
      <c r="I7352" s="62">
        <v>42.88</v>
      </c>
      <c r="J7352" s="62">
        <v>318.99</v>
      </c>
      <c r="K7352" s="62">
        <v>306.5</v>
      </c>
      <c r="L7352" s="62">
        <v>599</v>
      </c>
      <c r="M7352" s="62">
        <v>6.24</v>
      </c>
      <c r="N7352" s="62">
        <v>38.31</v>
      </c>
      <c r="O7352" s="62">
        <v>3696.16</v>
      </c>
      <c r="P7352" s="63"/>
      <c r="Q7352" s="63"/>
      <c r="R7352" s="63"/>
      <c r="S7352" s="63"/>
      <c r="T7352" s="63"/>
      <c r="U7352" s="63"/>
      <c r="V7352" s="63"/>
      <c r="W7352" s="63"/>
      <c r="X7352" s="63"/>
      <c r="Y7352" s="63"/>
      <c r="Z7352" s="62">
        <v>105500</v>
      </c>
      <c r="AA7352" s="62">
        <v>6158</v>
      </c>
      <c r="AB7352" s="62">
        <v>64.150000000000006</v>
      </c>
      <c r="AC7352" s="62">
        <v>13187.5</v>
      </c>
    </row>
    <row r="7353" spans="1:29" x14ac:dyDescent="0.25">
      <c r="A7353" s="61" t="s">
        <v>253</v>
      </c>
      <c r="B7353" s="61" t="s">
        <v>254</v>
      </c>
      <c r="C7353" s="62">
        <v>2017</v>
      </c>
      <c r="D7353" s="61" t="s">
        <v>86</v>
      </c>
      <c r="E7353" s="62">
        <v>34</v>
      </c>
      <c r="F7353" s="62">
        <v>3647</v>
      </c>
      <c r="G7353" s="62">
        <v>1219</v>
      </c>
      <c r="H7353" s="62">
        <v>2.99</v>
      </c>
      <c r="I7353" s="62">
        <v>107.26</v>
      </c>
      <c r="J7353" s="62">
        <v>3391.71</v>
      </c>
      <c r="K7353" s="62">
        <v>0</v>
      </c>
      <c r="L7353" s="63"/>
      <c r="M7353" s="63"/>
      <c r="N7353" s="63"/>
      <c r="O7353" s="63"/>
      <c r="P7353" s="63"/>
      <c r="Q7353" s="63"/>
      <c r="R7353" s="63"/>
      <c r="S7353" s="63"/>
      <c r="T7353" s="63"/>
      <c r="U7353" s="62">
        <v>100</v>
      </c>
      <c r="V7353" s="62">
        <v>249</v>
      </c>
      <c r="W7353" s="62">
        <v>0.61</v>
      </c>
      <c r="X7353" s="62">
        <v>2</v>
      </c>
      <c r="Y7353" s="62">
        <v>2238.4</v>
      </c>
      <c r="Z7353" s="62">
        <v>327000</v>
      </c>
      <c r="AA7353" s="62">
        <v>15924</v>
      </c>
      <c r="AB7353" s="62">
        <v>39.03</v>
      </c>
      <c r="AC7353" s="62">
        <v>9617.65</v>
      </c>
    </row>
    <row r="7354" spans="1:29" x14ac:dyDescent="0.25">
      <c r="A7354" s="61" t="s">
        <v>299</v>
      </c>
      <c r="B7354" s="61" t="s">
        <v>300</v>
      </c>
      <c r="C7354" s="62">
        <v>2003</v>
      </c>
      <c r="D7354" s="61" t="s">
        <v>78</v>
      </c>
      <c r="E7354" s="62">
        <v>48</v>
      </c>
      <c r="F7354" s="62">
        <v>193560</v>
      </c>
      <c r="G7354" s="62">
        <v>17707</v>
      </c>
      <c r="H7354" s="62">
        <v>30.74</v>
      </c>
      <c r="I7354" s="62">
        <v>4032.5</v>
      </c>
      <c r="J7354" s="62">
        <v>180010.8</v>
      </c>
      <c r="K7354" s="62">
        <v>0</v>
      </c>
      <c r="L7354" s="63"/>
      <c r="M7354" s="63"/>
      <c r="N7354" s="63"/>
      <c r="O7354" s="63"/>
      <c r="P7354" s="63"/>
      <c r="Q7354" s="63"/>
      <c r="R7354" s="63"/>
      <c r="S7354" s="63"/>
      <c r="T7354" s="63"/>
      <c r="U7354" s="63"/>
      <c r="V7354" s="63"/>
      <c r="W7354" s="63"/>
      <c r="X7354" s="63"/>
      <c r="Y7354" s="63"/>
      <c r="Z7354" s="62">
        <v>0</v>
      </c>
      <c r="AA7354" s="62">
        <v>4962</v>
      </c>
      <c r="AB7354" s="62">
        <v>8.61</v>
      </c>
      <c r="AC7354" s="62">
        <v>0</v>
      </c>
    </row>
    <row r="7355" spans="1:29" ht="30" x14ac:dyDescent="0.25">
      <c r="A7355" s="61" t="s">
        <v>249</v>
      </c>
      <c r="B7355" s="61" t="s">
        <v>250</v>
      </c>
      <c r="C7355" s="62">
        <v>2010</v>
      </c>
      <c r="D7355" s="61" t="s">
        <v>78</v>
      </c>
      <c r="E7355" s="62">
        <v>40</v>
      </c>
      <c r="F7355" s="62">
        <v>72920</v>
      </c>
      <c r="G7355" s="62">
        <v>9247</v>
      </c>
      <c r="H7355" s="62">
        <v>19.260000000000002</v>
      </c>
      <c r="I7355" s="62">
        <v>1823</v>
      </c>
      <c r="J7355" s="62">
        <v>67815.600000000006</v>
      </c>
      <c r="K7355" s="62">
        <v>0</v>
      </c>
      <c r="L7355" s="62">
        <v>9810</v>
      </c>
      <c r="M7355" s="62">
        <v>20.440000000000001</v>
      </c>
      <c r="N7355" s="62">
        <v>0</v>
      </c>
      <c r="O7355" s="62">
        <v>0</v>
      </c>
      <c r="P7355" s="63"/>
      <c r="Q7355" s="63"/>
      <c r="R7355" s="63"/>
      <c r="S7355" s="63"/>
      <c r="T7355" s="63"/>
      <c r="U7355" s="63"/>
      <c r="V7355" s="63"/>
      <c r="W7355" s="63"/>
      <c r="X7355" s="63"/>
      <c r="Y7355" s="63"/>
      <c r="Z7355" s="62">
        <v>288.75</v>
      </c>
      <c r="AA7355" s="62">
        <v>1322</v>
      </c>
      <c r="AB7355" s="62">
        <v>2.75</v>
      </c>
      <c r="AC7355" s="62">
        <v>7.22</v>
      </c>
    </row>
    <row r="7356" spans="1:29" x14ac:dyDescent="0.25">
      <c r="A7356" s="61" t="s">
        <v>163</v>
      </c>
      <c r="B7356" s="61" t="s">
        <v>164</v>
      </c>
      <c r="C7356" s="62">
        <v>2011</v>
      </c>
      <c r="D7356" s="61" t="s">
        <v>99</v>
      </c>
      <c r="E7356" s="62">
        <v>40</v>
      </c>
      <c r="F7356" s="62">
        <v>348560</v>
      </c>
      <c r="G7356" s="62">
        <v>42097</v>
      </c>
      <c r="H7356" s="62">
        <v>87.7</v>
      </c>
      <c r="I7356" s="62">
        <v>8714</v>
      </c>
      <c r="J7356" s="62">
        <v>324160.8</v>
      </c>
      <c r="K7356" s="62">
        <v>0</v>
      </c>
      <c r="L7356" s="63"/>
      <c r="M7356" s="63"/>
      <c r="N7356" s="63"/>
      <c r="O7356" s="63"/>
      <c r="P7356" s="63"/>
      <c r="Q7356" s="63"/>
      <c r="R7356" s="63"/>
      <c r="S7356" s="63"/>
      <c r="T7356" s="63"/>
      <c r="U7356" s="63"/>
      <c r="V7356" s="63"/>
      <c r="W7356" s="63"/>
      <c r="X7356" s="63"/>
      <c r="Y7356" s="63"/>
      <c r="Z7356" s="62">
        <v>290000</v>
      </c>
      <c r="AA7356" s="62">
        <v>11290</v>
      </c>
      <c r="AB7356" s="62">
        <v>23.52</v>
      </c>
      <c r="AC7356" s="62">
        <v>7250</v>
      </c>
    </row>
    <row r="7357" spans="1:29" ht="30" x14ac:dyDescent="0.25">
      <c r="A7357" s="61" t="s">
        <v>391</v>
      </c>
      <c r="B7357" s="61" t="s">
        <v>392</v>
      </c>
      <c r="C7357" s="62">
        <v>2005</v>
      </c>
      <c r="D7357" s="61" t="s">
        <v>226</v>
      </c>
      <c r="E7357" s="62">
        <v>125</v>
      </c>
      <c r="F7357" s="62">
        <v>1188000</v>
      </c>
      <c r="G7357" s="62">
        <v>173225</v>
      </c>
      <c r="H7357" s="62">
        <v>115.48</v>
      </c>
      <c r="I7357" s="62">
        <v>9504</v>
      </c>
      <c r="J7357" s="62">
        <v>1104840</v>
      </c>
      <c r="K7357" s="62">
        <v>8301</v>
      </c>
      <c r="L7357" s="62">
        <v>12893</v>
      </c>
      <c r="M7357" s="62">
        <v>8.6</v>
      </c>
      <c r="N7357" s="63"/>
      <c r="O7357" s="63"/>
      <c r="P7357" s="63"/>
      <c r="Q7357" s="63"/>
      <c r="R7357" s="63"/>
      <c r="S7357" s="63"/>
      <c r="T7357" s="63"/>
      <c r="U7357" s="63"/>
      <c r="V7357" s="63"/>
      <c r="W7357" s="63"/>
      <c r="X7357" s="63"/>
      <c r="Y7357" s="63"/>
      <c r="Z7357" s="62">
        <v>4410</v>
      </c>
      <c r="AA7357" s="62">
        <v>17455</v>
      </c>
      <c r="AB7357" s="62">
        <v>11.64</v>
      </c>
      <c r="AC7357" s="62">
        <v>35.28</v>
      </c>
    </row>
    <row r="7358" spans="1:29" x14ac:dyDescent="0.25">
      <c r="A7358" s="61" t="s">
        <v>208</v>
      </c>
      <c r="B7358" s="61" t="s">
        <v>209</v>
      </c>
      <c r="C7358" s="62">
        <v>2010</v>
      </c>
      <c r="D7358" s="61" t="s">
        <v>78</v>
      </c>
      <c r="E7358" s="62">
        <v>63</v>
      </c>
      <c r="F7358" s="62">
        <v>440838</v>
      </c>
      <c r="G7358" s="62">
        <v>53687</v>
      </c>
      <c r="H7358" s="62">
        <v>71.010000000000005</v>
      </c>
      <c r="I7358" s="62">
        <v>6997.43</v>
      </c>
      <c r="J7358" s="62">
        <v>409979.34</v>
      </c>
      <c r="K7358" s="62">
        <v>12597</v>
      </c>
      <c r="L7358" s="62">
        <v>9308</v>
      </c>
      <c r="M7358" s="62">
        <v>12.31</v>
      </c>
      <c r="N7358" s="62">
        <v>199.95</v>
      </c>
      <c r="O7358" s="62">
        <v>151911</v>
      </c>
      <c r="P7358" s="63"/>
      <c r="Q7358" s="63"/>
      <c r="R7358" s="63"/>
      <c r="S7358" s="63"/>
      <c r="T7358" s="63"/>
      <c r="U7358" s="63"/>
      <c r="V7358" s="63"/>
      <c r="W7358" s="63"/>
      <c r="X7358" s="63"/>
      <c r="Y7358" s="63"/>
      <c r="Z7358" s="62">
        <v>8244</v>
      </c>
      <c r="AA7358" s="62">
        <v>15220</v>
      </c>
      <c r="AB7358" s="62">
        <v>20.13</v>
      </c>
      <c r="AC7358" s="62">
        <v>130.86000000000001</v>
      </c>
    </row>
    <row r="7359" spans="1:29" ht="30" x14ac:dyDescent="0.25">
      <c r="A7359" s="61" t="s">
        <v>218</v>
      </c>
      <c r="B7359" s="61" t="s">
        <v>219</v>
      </c>
      <c r="C7359" s="62">
        <v>2012</v>
      </c>
      <c r="D7359" s="61" t="s">
        <v>78</v>
      </c>
      <c r="E7359" s="62">
        <v>30</v>
      </c>
      <c r="F7359" s="62">
        <v>86840</v>
      </c>
      <c r="G7359" s="62">
        <v>13359</v>
      </c>
      <c r="H7359" s="62">
        <v>37.11</v>
      </c>
      <c r="I7359" s="62">
        <v>2894.67</v>
      </c>
      <c r="J7359" s="62">
        <v>80761.2</v>
      </c>
      <c r="K7359" s="62">
        <v>13003.88</v>
      </c>
      <c r="L7359" s="62">
        <v>15390</v>
      </c>
      <c r="M7359" s="62">
        <v>42.75</v>
      </c>
      <c r="N7359" s="62">
        <v>433.46</v>
      </c>
      <c r="O7359" s="62">
        <v>156817.69</v>
      </c>
      <c r="P7359" s="63"/>
      <c r="Q7359" s="63"/>
      <c r="R7359" s="63"/>
      <c r="S7359" s="63"/>
      <c r="T7359" s="63"/>
      <c r="U7359" s="63"/>
      <c r="V7359" s="63"/>
      <c r="W7359" s="63"/>
      <c r="X7359" s="63"/>
      <c r="Y7359" s="63"/>
      <c r="Z7359" s="62">
        <v>53900</v>
      </c>
      <c r="AA7359" s="62">
        <v>7655</v>
      </c>
      <c r="AB7359" s="62">
        <v>21.26</v>
      </c>
      <c r="AC7359" s="62">
        <v>1796.67</v>
      </c>
    </row>
    <row r="7360" spans="1:29" ht="30" x14ac:dyDescent="0.25">
      <c r="A7360" s="61" t="s">
        <v>342</v>
      </c>
      <c r="B7360" s="61" t="s">
        <v>343</v>
      </c>
      <c r="C7360" s="62">
        <v>2015</v>
      </c>
      <c r="D7360" s="61" t="s">
        <v>94</v>
      </c>
      <c r="E7360" s="62">
        <v>12</v>
      </c>
      <c r="F7360" s="63"/>
      <c r="G7360" s="63"/>
      <c r="H7360" s="63"/>
      <c r="I7360" s="63"/>
      <c r="J7360" s="63"/>
      <c r="K7360" s="62">
        <v>0</v>
      </c>
      <c r="L7360" s="63"/>
      <c r="M7360" s="63"/>
      <c r="N7360" s="63"/>
      <c r="O7360" s="63"/>
      <c r="P7360" s="63"/>
      <c r="Q7360" s="63"/>
      <c r="R7360" s="63"/>
      <c r="S7360" s="63"/>
      <c r="T7360" s="63"/>
      <c r="U7360" s="63"/>
      <c r="V7360" s="63"/>
      <c r="W7360" s="63"/>
      <c r="X7360" s="63"/>
      <c r="Y7360" s="63"/>
      <c r="Z7360" s="62">
        <v>75025</v>
      </c>
      <c r="AA7360" s="62">
        <v>9559</v>
      </c>
      <c r="AB7360" s="62">
        <v>66.38</v>
      </c>
      <c r="AC7360" s="62">
        <v>6252.08</v>
      </c>
    </row>
    <row r="7361" spans="1:29" ht="30" x14ac:dyDescent="0.25">
      <c r="A7361" s="61" t="s">
        <v>92</v>
      </c>
      <c r="B7361" s="61" t="s">
        <v>93</v>
      </c>
      <c r="C7361" s="62">
        <v>2016</v>
      </c>
      <c r="D7361" s="61" t="s">
        <v>94</v>
      </c>
      <c r="E7361" s="62">
        <v>2</v>
      </c>
      <c r="F7361" s="63"/>
      <c r="G7361" s="63"/>
      <c r="H7361" s="63"/>
      <c r="I7361" s="63"/>
      <c r="J7361" s="63"/>
      <c r="K7361" s="62">
        <v>0</v>
      </c>
      <c r="L7361" s="63"/>
      <c r="M7361" s="63"/>
      <c r="N7361" s="63"/>
      <c r="O7361" s="63"/>
      <c r="P7361" s="63"/>
      <c r="Q7361" s="63"/>
      <c r="R7361" s="63"/>
      <c r="S7361" s="63"/>
      <c r="T7361" s="63"/>
      <c r="U7361" s="63"/>
      <c r="V7361" s="63"/>
      <c r="W7361" s="63"/>
      <c r="X7361" s="63"/>
      <c r="Y7361" s="63"/>
      <c r="Z7361" s="62">
        <v>0</v>
      </c>
      <c r="AA7361" s="63"/>
      <c r="AB7361" s="63"/>
      <c r="AC7361" s="62">
        <v>0</v>
      </c>
    </row>
    <row r="7362" spans="1:29" ht="30" x14ac:dyDescent="0.25">
      <c r="A7362" s="61" t="s">
        <v>378</v>
      </c>
      <c r="B7362" s="61" t="s">
        <v>379</v>
      </c>
      <c r="C7362" s="62">
        <v>2015</v>
      </c>
      <c r="D7362" s="61" t="s">
        <v>78</v>
      </c>
      <c r="E7362" s="62">
        <v>115</v>
      </c>
      <c r="F7362" s="62">
        <v>1071000</v>
      </c>
      <c r="G7362" s="62">
        <v>142379</v>
      </c>
      <c r="H7362" s="62">
        <v>103.17</v>
      </c>
      <c r="I7362" s="62">
        <v>9313.0400000000009</v>
      </c>
      <c r="J7362" s="62">
        <v>996030</v>
      </c>
      <c r="K7362" s="62">
        <v>19932.099999999999</v>
      </c>
      <c r="L7362" s="62">
        <v>10976</v>
      </c>
      <c r="M7362" s="62">
        <v>7.95</v>
      </c>
      <c r="N7362" s="62">
        <v>173.32</v>
      </c>
      <c r="O7362" s="62">
        <v>240367.23</v>
      </c>
      <c r="P7362" s="63"/>
      <c r="Q7362" s="63"/>
      <c r="R7362" s="63"/>
      <c r="S7362" s="63"/>
      <c r="T7362" s="63"/>
      <c r="U7362" s="63"/>
      <c r="V7362" s="63"/>
      <c r="W7362" s="63"/>
      <c r="X7362" s="63"/>
      <c r="Y7362" s="63"/>
      <c r="Z7362" s="62">
        <v>145869.6</v>
      </c>
      <c r="AA7362" s="62">
        <v>38916</v>
      </c>
      <c r="AB7362" s="62">
        <v>28.2</v>
      </c>
      <c r="AC7362" s="62">
        <v>1268.43</v>
      </c>
    </row>
    <row r="7363" spans="1:29" x14ac:dyDescent="0.25">
      <c r="A7363" s="61" t="s">
        <v>488</v>
      </c>
      <c r="B7363" s="61" t="s">
        <v>489</v>
      </c>
      <c r="C7363" s="62">
        <v>2012</v>
      </c>
      <c r="D7363" s="61" t="s">
        <v>75</v>
      </c>
      <c r="E7363" s="62">
        <v>3</v>
      </c>
      <c r="F7363" s="62">
        <v>4076</v>
      </c>
      <c r="G7363" s="62">
        <v>588</v>
      </c>
      <c r="H7363" s="62">
        <v>16.329999999999998</v>
      </c>
      <c r="I7363" s="62">
        <v>1358.67</v>
      </c>
      <c r="J7363" s="62">
        <v>3790.68</v>
      </c>
      <c r="K7363" s="62">
        <v>0</v>
      </c>
      <c r="L7363" s="63"/>
      <c r="M7363" s="63"/>
      <c r="N7363" s="63"/>
      <c r="O7363" s="63"/>
      <c r="P7363" s="63"/>
      <c r="Q7363" s="63"/>
      <c r="R7363" s="63"/>
      <c r="S7363" s="63"/>
      <c r="T7363" s="63"/>
      <c r="U7363" s="63"/>
      <c r="V7363" s="63"/>
      <c r="W7363" s="63"/>
      <c r="X7363" s="63"/>
      <c r="Y7363" s="63"/>
      <c r="Z7363" s="62">
        <v>1.07</v>
      </c>
      <c r="AA7363" s="62">
        <v>160</v>
      </c>
      <c r="AB7363" s="62">
        <v>4.4400000000000004</v>
      </c>
      <c r="AC7363" s="62">
        <v>0.36</v>
      </c>
    </row>
    <row r="7364" spans="1:29" x14ac:dyDescent="0.25">
      <c r="A7364" s="61" t="s">
        <v>295</v>
      </c>
      <c r="B7364" s="61" t="s">
        <v>296</v>
      </c>
      <c r="C7364" s="62">
        <v>2016</v>
      </c>
      <c r="D7364" s="61" t="s">
        <v>75</v>
      </c>
      <c r="E7364" s="62">
        <v>5</v>
      </c>
      <c r="F7364" s="62">
        <v>4428</v>
      </c>
      <c r="G7364" s="62">
        <v>900</v>
      </c>
      <c r="H7364" s="62">
        <v>15</v>
      </c>
      <c r="I7364" s="62">
        <v>885.6</v>
      </c>
      <c r="J7364" s="62">
        <v>4118.04</v>
      </c>
      <c r="K7364" s="62">
        <v>0</v>
      </c>
      <c r="L7364" s="63"/>
      <c r="M7364" s="63"/>
      <c r="N7364" s="63"/>
      <c r="O7364" s="63"/>
      <c r="P7364" s="63"/>
      <c r="Q7364" s="63"/>
      <c r="R7364" s="63"/>
      <c r="S7364" s="63"/>
      <c r="T7364" s="63"/>
      <c r="U7364" s="62">
        <v>3958</v>
      </c>
      <c r="V7364" s="62">
        <v>5588</v>
      </c>
      <c r="W7364" s="62">
        <v>93.13</v>
      </c>
      <c r="X7364" s="62">
        <v>791</v>
      </c>
      <c r="Y7364" s="62">
        <v>88595.87</v>
      </c>
      <c r="Z7364" s="62">
        <v>0</v>
      </c>
      <c r="AA7364" s="63"/>
      <c r="AB7364" s="63"/>
      <c r="AC7364" s="62">
        <v>0</v>
      </c>
    </row>
    <row r="7365" spans="1:29" x14ac:dyDescent="0.25">
      <c r="A7365" s="61" t="s">
        <v>490</v>
      </c>
      <c r="B7365" s="61" t="s">
        <v>491</v>
      </c>
      <c r="C7365" s="62">
        <v>2011</v>
      </c>
      <c r="D7365" s="61" t="s">
        <v>75</v>
      </c>
      <c r="E7365" s="62">
        <v>2</v>
      </c>
      <c r="F7365" s="63"/>
      <c r="G7365" s="62">
        <v>0</v>
      </c>
      <c r="H7365" s="62">
        <v>0</v>
      </c>
      <c r="I7365" s="63"/>
      <c r="J7365" s="63"/>
      <c r="K7365" s="62">
        <v>0</v>
      </c>
      <c r="L7365" s="63"/>
      <c r="M7365" s="63"/>
      <c r="N7365" s="63"/>
      <c r="O7365" s="63"/>
      <c r="P7365" s="63"/>
      <c r="Q7365" s="63"/>
      <c r="R7365" s="63"/>
      <c r="S7365" s="63"/>
      <c r="T7365" s="63"/>
      <c r="U7365" s="63"/>
      <c r="V7365" s="63"/>
      <c r="W7365" s="63"/>
      <c r="X7365" s="63"/>
      <c r="Y7365" s="63"/>
      <c r="Z7365" s="62">
        <v>19200</v>
      </c>
      <c r="AA7365" s="62">
        <v>852</v>
      </c>
      <c r="AB7365" s="62">
        <v>35.5</v>
      </c>
      <c r="AC7365" s="62">
        <v>9600</v>
      </c>
    </row>
    <row r="7366" spans="1:29" x14ac:dyDescent="0.25">
      <c r="A7366" s="61" t="s">
        <v>397</v>
      </c>
      <c r="B7366" s="61" t="s">
        <v>398</v>
      </c>
      <c r="C7366" s="62">
        <v>2004</v>
      </c>
      <c r="D7366" s="61" t="s">
        <v>75</v>
      </c>
      <c r="E7366" s="62">
        <v>5</v>
      </c>
      <c r="F7366" s="62">
        <v>3694</v>
      </c>
      <c r="G7366" s="62">
        <v>629</v>
      </c>
      <c r="H7366" s="62">
        <v>10.48</v>
      </c>
      <c r="I7366" s="62">
        <v>738.8</v>
      </c>
      <c r="J7366" s="62">
        <v>3435.42</v>
      </c>
      <c r="K7366" s="62">
        <v>0</v>
      </c>
      <c r="L7366" s="63"/>
      <c r="M7366" s="63"/>
      <c r="N7366" s="63"/>
      <c r="O7366" s="63"/>
      <c r="P7366" s="63"/>
      <c r="Q7366" s="63"/>
      <c r="R7366" s="63"/>
      <c r="S7366" s="63"/>
      <c r="T7366" s="63"/>
      <c r="U7366" s="62">
        <v>1036</v>
      </c>
      <c r="V7366" s="62">
        <v>1832</v>
      </c>
      <c r="W7366" s="62">
        <v>30.53</v>
      </c>
      <c r="X7366" s="62">
        <v>207</v>
      </c>
      <c r="Y7366" s="62">
        <v>23189.82</v>
      </c>
      <c r="Z7366" s="62">
        <v>22600</v>
      </c>
      <c r="AA7366" s="62">
        <v>554</v>
      </c>
      <c r="AB7366" s="62">
        <v>9.23</v>
      </c>
      <c r="AC7366" s="62">
        <v>4520</v>
      </c>
    </row>
    <row r="7367" spans="1:29" ht="45" x14ac:dyDescent="0.25">
      <c r="A7367" s="61" t="s">
        <v>340</v>
      </c>
      <c r="B7367" s="61" t="s">
        <v>341</v>
      </c>
      <c r="C7367" s="62">
        <v>2013</v>
      </c>
      <c r="D7367" s="61" t="s">
        <v>89</v>
      </c>
      <c r="E7367" s="62">
        <v>33</v>
      </c>
      <c r="F7367" s="62">
        <v>142015</v>
      </c>
      <c r="G7367" s="62">
        <v>22147</v>
      </c>
      <c r="H7367" s="62">
        <v>55.93</v>
      </c>
      <c r="I7367" s="62">
        <v>4303.4799999999996</v>
      </c>
      <c r="J7367" s="62">
        <v>132073.95000000001</v>
      </c>
      <c r="K7367" s="62">
        <v>6772</v>
      </c>
      <c r="L7367" s="62">
        <v>9032</v>
      </c>
      <c r="M7367" s="62">
        <v>22.81</v>
      </c>
      <c r="N7367" s="62">
        <v>205.21</v>
      </c>
      <c r="O7367" s="62">
        <v>81665.58</v>
      </c>
      <c r="P7367" s="63"/>
      <c r="Q7367" s="63"/>
      <c r="R7367" s="63"/>
      <c r="S7367" s="63"/>
      <c r="T7367" s="63"/>
      <c r="U7367" s="63"/>
      <c r="V7367" s="63"/>
      <c r="W7367" s="63"/>
      <c r="X7367" s="63"/>
      <c r="Y7367" s="63"/>
      <c r="Z7367" s="62">
        <v>77000</v>
      </c>
      <c r="AA7367" s="62">
        <v>5780</v>
      </c>
      <c r="AB7367" s="62">
        <v>14.6</v>
      </c>
      <c r="AC7367" s="62">
        <v>2333.33</v>
      </c>
    </row>
    <row r="7368" spans="1:29" ht="30" x14ac:dyDescent="0.25">
      <c r="A7368" s="61" t="s">
        <v>171</v>
      </c>
      <c r="B7368" s="61" t="s">
        <v>172</v>
      </c>
      <c r="C7368" s="62">
        <v>2015</v>
      </c>
      <c r="D7368" s="61" t="s">
        <v>89</v>
      </c>
      <c r="E7368" s="62">
        <v>49</v>
      </c>
      <c r="F7368" s="62">
        <v>79122</v>
      </c>
      <c r="G7368" s="62">
        <v>10570</v>
      </c>
      <c r="H7368" s="62">
        <v>17.98</v>
      </c>
      <c r="I7368" s="62">
        <v>1614.73</v>
      </c>
      <c r="J7368" s="62">
        <v>73583.460000000006</v>
      </c>
      <c r="K7368" s="62">
        <v>12658.58</v>
      </c>
      <c r="L7368" s="62">
        <v>13863</v>
      </c>
      <c r="M7368" s="62">
        <v>23.58</v>
      </c>
      <c r="N7368" s="63"/>
      <c r="O7368" s="63"/>
      <c r="P7368" s="63"/>
      <c r="Q7368" s="63"/>
      <c r="R7368" s="63"/>
      <c r="S7368" s="63"/>
      <c r="T7368" s="63"/>
      <c r="U7368" s="63"/>
      <c r="V7368" s="63"/>
      <c r="W7368" s="63"/>
      <c r="X7368" s="63"/>
      <c r="Y7368" s="63"/>
      <c r="Z7368" s="62">
        <v>1970</v>
      </c>
      <c r="AA7368" s="62">
        <v>23992</v>
      </c>
      <c r="AB7368" s="62">
        <v>40.799999999999997</v>
      </c>
      <c r="AC7368" s="62">
        <v>40.200000000000003</v>
      </c>
    </row>
    <row r="7369" spans="1:29" ht="30" x14ac:dyDescent="0.25">
      <c r="A7369" s="61" t="s">
        <v>530</v>
      </c>
      <c r="B7369" s="61" t="s">
        <v>531</v>
      </c>
      <c r="C7369" s="62">
        <v>2004</v>
      </c>
      <c r="D7369" s="61" t="s">
        <v>78</v>
      </c>
      <c r="E7369" s="62">
        <v>60</v>
      </c>
      <c r="F7369" s="62">
        <v>739940</v>
      </c>
      <c r="G7369" s="62">
        <v>75335</v>
      </c>
      <c r="H7369" s="62">
        <v>104.63</v>
      </c>
      <c r="I7369" s="62">
        <v>12332.33</v>
      </c>
      <c r="J7369" s="62">
        <v>688144.2</v>
      </c>
      <c r="K7369" s="62">
        <v>0</v>
      </c>
      <c r="L7369" s="63"/>
      <c r="M7369" s="63"/>
      <c r="N7369" s="63"/>
      <c r="O7369" s="63"/>
      <c r="P7369" s="62">
        <v>108</v>
      </c>
      <c r="Q7369" s="62">
        <v>518</v>
      </c>
      <c r="R7369" s="62">
        <v>0.72</v>
      </c>
      <c r="S7369" s="62">
        <v>1</v>
      </c>
      <c r="T7369" s="62">
        <v>1368.25</v>
      </c>
      <c r="U7369" s="63"/>
      <c r="V7369" s="63"/>
      <c r="W7369" s="63"/>
      <c r="X7369" s="63"/>
      <c r="Y7369" s="63"/>
      <c r="Z7369" s="62">
        <v>19923.8</v>
      </c>
      <c r="AA7369" s="62">
        <v>100898</v>
      </c>
      <c r="AB7369" s="62">
        <v>140.13999999999999</v>
      </c>
      <c r="AC7369" s="62">
        <v>332.06</v>
      </c>
    </row>
    <row r="7370" spans="1:29" x14ac:dyDescent="0.25">
      <c r="A7370" s="61" t="s">
        <v>581</v>
      </c>
      <c r="B7370" s="61" t="s">
        <v>582</v>
      </c>
      <c r="C7370" s="62">
        <v>2005</v>
      </c>
      <c r="D7370" s="61" t="s">
        <v>78</v>
      </c>
      <c r="E7370" s="62">
        <v>80</v>
      </c>
      <c r="F7370" s="62">
        <v>998616</v>
      </c>
      <c r="G7370" s="62">
        <v>100934</v>
      </c>
      <c r="H7370" s="62">
        <v>105.14</v>
      </c>
      <c r="I7370" s="62">
        <v>12482.7</v>
      </c>
      <c r="J7370" s="62">
        <v>928712.88</v>
      </c>
      <c r="K7370" s="62">
        <v>0</v>
      </c>
      <c r="L7370" s="63"/>
      <c r="M7370" s="63"/>
      <c r="N7370" s="63"/>
      <c r="O7370" s="63"/>
      <c r="P7370" s="63"/>
      <c r="Q7370" s="63"/>
      <c r="R7370" s="63"/>
      <c r="S7370" s="63"/>
      <c r="T7370" s="63"/>
      <c r="U7370" s="63"/>
      <c r="V7370" s="63"/>
      <c r="W7370" s="63"/>
      <c r="X7370" s="63"/>
      <c r="Y7370" s="63"/>
      <c r="Z7370" s="62">
        <v>4852.62</v>
      </c>
      <c r="AA7370" s="62">
        <v>19199</v>
      </c>
      <c r="AB7370" s="62">
        <v>20</v>
      </c>
      <c r="AC7370" s="62">
        <v>60.66</v>
      </c>
    </row>
    <row r="7371" spans="1:29" x14ac:dyDescent="0.25">
      <c r="A7371" s="61" t="s">
        <v>241</v>
      </c>
      <c r="B7371" s="61" t="s">
        <v>242</v>
      </c>
      <c r="C7371" s="62">
        <v>2009</v>
      </c>
      <c r="D7371" s="61" t="s">
        <v>135</v>
      </c>
      <c r="E7371" s="62">
        <v>41</v>
      </c>
      <c r="F7371" s="63"/>
      <c r="G7371" s="63"/>
      <c r="H7371" s="63"/>
      <c r="I7371" s="63"/>
      <c r="J7371" s="63"/>
      <c r="K7371" s="62">
        <v>0</v>
      </c>
      <c r="L7371" s="63"/>
      <c r="M7371" s="63"/>
      <c r="N7371" s="63"/>
      <c r="O7371" s="63"/>
      <c r="P7371" s="63"/>
      <c r="Q7371" s="63"/>
      <c r="R7371" s="63"/>
      <c r="S7371" s="63"/>
      <c r="T7371" s="63"/>
      <c r="U7371" s="63"/>
      <c r="V7371" s="63"/>
      <c r="W7371" s="63"/>
      <c r="X7371" s="63"/>
      <c r="Y7371" s="63"/>
      <c r="Z7371" s="62">
        <v>262300</v>
      </c>
      <c r="AA7371" s="62">
        <v>22536</v>
      </c>
      <c r="AB7371" s="62">
        <v>45.8</v>
      </c>
      <c r="AC7371" s="62">
        <v>6397.56</v>
      </c>
    </row>
    <row r="7372" spans="1:29" x14ac:dyDescent="0.25">
      <c r="A7372" s="61" t="s">
        <v>235</v>
      </c>
      <c r="B7372" s="61" t="s">
        <v>236</v>
      </c>
      <c r="C7372" s="62">
        <v>2007</v>
      </c>
      <c r="D7372" s="61" t="s">
        <v>75</v>
      </c>
      <c r="E7372" s="62">
        <v>12</v>
      </c>
      <c r="F7372" s="62">
        <v>5204</v>
      </c>
      <c r="G7372" s="62">
        <v>968</v>
      </c>
      <c r="H7372" s="62">
        <v>6.72</v>
      </c>
      <c r="I7372" s="62">
        <v>433.67</v>
      </c>
      <c r="J7372" s="62">
        <v>4839.72</v>
      </c>
      <c r="K7372" s="62">
        <v>3233.75</v>
      </c>
      <c r="L7372" s="62">
        <v>4946</v>
      </c>
      <c r="M7372" s="62">
        <v>34.35</v>
      </c>
      <c r="N7372" s="62">
        <v>269.48</v>
      </c>
      <c r="O7372" s="62">
        <v>38996.81</v>
      </c>
      <c r="P7372" s="63"/>
      <c r="Q7372" s="63"/>
      <c r="R7372" s="63"/>
      <c r="S7372" s="63"/>
      <c r="T7372" s="63"/>
      <c r="U7372" s="63"/>
      <c r="V7372" s="63"/>
      <c r="W7372" s="63"/>
      <c r="X7372" s="63"/>
      <c r="Y7372" s="63"/>
      <c r="Z7372" s="62">
        <v>75100</v>
      </c>
      <c r="AA7372" s="62">
        <v>1943</v>
      </c>
      <c r="AB7372" s="62">
        <v>13.49</v>
      </c>
      <c r="AC7372" s="62">
        <v>6258.33</v>
      </c>
    </row>
    <row r="7373" spans="1:29" x14ac:dyDescent="0.25">
      <c r="A7373" s="61" t="s">
        <v>552</v>
      </c>
      <c r="B7373" s="61" t="s">
        <v>553</v>
      </c>
      <c r="C7373" s="62">
        <v>2017</v>
      </c>
      <c r="D7373" s="61" t="s">
        <v>78</v>
      </c>
      <c r="E7373" s="62">
        <v>20</v>
      </c>
      <c r="F7373" s="62">
        <v>16772</v>
      </c>
      <c r="G7373" s="62">
        <v>2475</v>
      </c>
      <c r="H7373" s="62">
        <v>10.31</v>
      </c>
      <c r="I7373" s="62">
        <v>838.6</v>
      </c>
      <c r="J7373" s="62">
        <v>15597.96</v>
      </c>
      <c r="K7373" s="62">
        <v>1450</v>
      </c>
      <c r="L7373" s="62">
        <v>2314</v>
      </c>
      <c r="M7373" s="62">
        <v>9.64</v>
      </c>
      <c r="N7373" s="63"/>
      <c r="O7373" s="63"/>
      <c r="P7373" s="63"/>
      <c r="Q7373" s="63"/>
      <c r="R7373" s="63"/>
      <c r="S7373" s="63"/>
      <c r="T7373" s="63"/>
      <c r="U7373" s="63"/>
      <c r="V7373" s="63"/>
      <c r="W7373" s="63"/>
      <c r="X7373" s="63"/>
      <c r="Y7373" s="63"/>
      <c r="Z7373" s="62">
        <v>134</v>
      </c>
      <c r="AA7373" s="62">
        <v>2931</v>
      </c>
      <c r="AB7373" s="62">
        <v>12.21</v>
      </c>
      <c r="AC7373" s="62">
        <v>6.7</v>
      </c>
    </row>
    <row r="7374" spans="1:29" ht="45" x14ac:dyDescent="0.25">
      <c r="A7374" s="61" t="s">
        <v>243</v>
      </c>
      <c r="B7374" s="61" t="s">
        <v>244</v>
      </c>
      <c r="C7374" s="62">
        <v>2018</v>
      </c>
      <c r="D7374" s="61" t="s">
        <v>75</v>
      </c>
      <c r="E7374" s="62">
        <v>8</v>
      </c>
      <c r="F7374" s="63"/>
      <c r="G7374" s="63"/>
      <c r="H7374" s="63"/>
      <c r="I7374" s="63"/>
      <c r="J7374" s="63"/>
      <c r="K7374" s="62">
        <v>0</v>
      </c>
      <c r="L7374" s="63"/>
      <c r="M7374" s="63"/>
      <c r="N7374" s="63"/>
      <c r="O7374" s="63"/>
      <c r="P7374" s="63"/>
      <c r="Q7374" s="63"/>
      <c r="R7374" s="63"/>
      <c r="S7374" s="63"/>
      <c r="T7374" s="63"/>
      <c r="U7374" s="63"/>
      <c r="V7374" s="63"/>
      <c r="W7374" s="63"/>
      <c r="X7374" s="63"/>
      <c r="Y7374" s="63"/>
      <c r="Z7374" s="62">
        <v>61.4</v>
      </c>
      <c r="AA7374" s="62">
        <v>921</v>
      </c>
      <c r="AB7374" s="62">
        <v>9.59</v>
      </c>
      <c r="AC7374" s="62">
        <v>7.68</v>
      </c>
    </row>
    <row r="7375" spans="1:29" x14ac:dyDescent="0.25">
      <c r="A7375" s="61" t="s">
        <v>376</v>
      </c>
      <c r="B7375" s="61" t="s">
        <v>377</v>
      </c>
      <c r="C7375" s="62">
        <v>2017</v>
      </c>
      <c r="D7375" s="61" t="s">
        <v>86</v>
      </c>
      <c r="E7375" s="62">
        <v>56</v>
      </c>
      <c r="F7375" s="62">
        <v>301487</v>
      </c>
      <c r="G7375" s="62">
        <v>51344</v>
      </c>
      <c r="H7375" s="62">
        <v>76.400000000000006</v>
      </c>
      <c r="I7375" s="62">
        <v>5383.7</v>
      </c>
      <c r="J7375" s="62">
        <v>280382.90999999997</v>
      </c>
      <c r="K7375" s="62">
        <v>24565.47</v>
      </c>
      <c r="L7375" s="62">
        <v>44749</v>
      </c>
      <c r="M7375" s="62">
        <v>66.59</v>
      </c>
      <c r="N7375" s="62">
        <v>438.67</v>
      </c>
      <c r="O7375" s="62">
        <v>296242.38</v>
      </c>
      <c r="P7375" s="63"/>
      <c r="Q7375" s="63"/>
      <c r="R7375" s="63"/>
      <c r="S7375" s="63"/>
      <c r="T7375" s="63"/>
      <c r="U7375" s="63"/>
      <c r="V7375" s="63"/>
      <c r="W7375" s="63"/>
      <c r="X7375" s="63"/>
      <c r="Y7375" s="63"/>
      <c r="Z7375" s="62">
        <v>621900</v>
      </c>
      <c r="AA7375" s="62">
        <v>46086</v>
      </c>
      <c r="AB7375" s="62">
        <v>68.58</v>
      </c>
      <c r="AC7375" s="62">
        <v>11105.36</v>
      </c>
    </row>
    <row r="7376" spans="1:29" ht="30" x14ac:dyDescent="0.25">
      <c r="A7376" s="61" t="s">
        <v>171</v>
      </c>
      <c r="B7376" s="61" t="s">
        <v>172</v>
      </c>
      <c r="C7376" s="62">
        <v>2016</v>
      </c>
      <c r="D7376" s="61" t="s">
        <v>99</v>
      </c>
      <c r="E7376" s="62">
        <v>198</v>
      </c>
      <c r="F7376" s="62">
        <v>1849579</v>
      </c>
      <c r="G7376" s="62">
        <v>186069</v>
      </c>
      <c r="H7376" s="62">
        <v>78.31</v>
      </c>
      <c r="I7376" s="62">
        <v>9341.31</v>
      </c>
      <c r="J7376" s="62">
        <v>1720108.47</v>
      </c>
      <c r="K7376" s="62">
        <v>12299.71</v>
      </c>
      <c r="L7376" s="62">
        <v>11595</v>
      </c>
      <c r="M7376" s="62">
        <v>4.88</v>
      </c>
      <c r="N7376" s="63"/>
      <c r="O7376" s="63"/>
      <c r="P7376" s="63"/>
      <c r="Q7376" s="63"/>
      <c r="R7376" s="63"/>
      <c r="S7376" s="63"/>
      <c r="T7376" s="63"/>
      <c r="U7376" s="63"/>
      <c r="V7376" s="63"/>
      <c r="W7376" s="63"/>
      <c r="X7376" s="63"/>
      <c r="Y7376" s="63"/>
      <c r="Z7376" s="62">
        <v>12020</v>
      </c>
      <c r="AA7376" s="62">
        <v>74219</v>
      </c>
      <c r="AB7376" s="62">
        <v>31.24</v>
      </c>
      <c r="AC7376" s="62">
        <v>60.71</v>
      </c>
    </row>
    <row r="7377" spans="1:29" x14ac:dyDescent="0.25">
      <c r="A7377" s="61" t="s">
        <v>267</v>
      </c>
      <c r="B7377" s="61" t="s">
        <v>268</v>
      </c>
      <c r="C7377" s="62">
        <v>2007</v>
      </c>
      <c r="D7377" s="61" t="s">
        <v>78</v>
      </c>
      <c r="E7377" s="62">
        <v>64</v>
      </c>
      <c r="F7377" s="62">
        <v>689280</v>
      </c>
      <c r="G7377" s="62">
        <v>78340</v>
      </c>
      <c r="H7377" s="62">
        <v>102.01</v>
      </c>
      <c r="I7377" s="62">
        <v>10770</v>
      </c>
      <c r="J7377" s="62">
        <v>641030.40000000002</v>
      </c>
      <c r="K7377" s="62">
        <v>946.65</v>
      </c>
      <c r="L7377" s="62">
        <v>1492</v>
      </c>
      <c r="M7377" s="62">
        <v>1.94</v>
      </c>
      <c r="N7377" s="62">
        <v>14.79</v>
      </c>
      <c r="O7377" s="62">
        <v>11415.98</v>
      </c>
      <c r="P7377" s="63"/>
      <c r="Q7377" s="63"/>
      <c r="R7377" s="63"/>
      <c r="S7377" s="63"/>
      <c r="T7377" s="63"/>
      <c r="U7377" s="63"/>
      <c r="V7377" s="63"/>
      <c r="W7377" s="63"/>
      <c r="X7377" s="63"/>
      <c r="Y7377" s="63"/>
      <c r="Z7377" s="62">
        <v>3637.76</v>
      </c>
      <c r="AA7377" s="62">
        <v>24149</v>
      </c>
      <c r="AB7377" s="62">
        <v>31.44</v>
      </c>
      <c r="AC7377" s="62">
        <v>56.84</v>
      </c>
    </row>
    <row r="7378" spans="1:29" ht="30" x14ac:dyDescent="0.25">
      <c r="A7378" s="61" t="s">
        <v>367</v>
      </c>
      <c r="B7378" s="61" t="s">
        <v>368</v>
      </c>
      <c r="C7378" s="62">
        <v>2016</v>
      </c>
      <c r="D7378" s="61" t="s">
        <v>78</v>
      </c>
      <c r="E7378" s="62">
        <v>50</v>
      </c>
      <c r="F7378" s="62">
        <v>128829</v>
      </c>
      <c r="G7378" s="62">
        <v>27077</v>
      </c>
      <c r="H7378" s="62">
        <v>45.13</v>
      </c>
      <c r="I7378" s="62">
        <v>2576.58</v>
      </c>
      <c r="J7378" s="62">
        <v>119810.97</v>
      </c>
      <c r="K7378" s="62">
        <v>23783.71</v>
      </c>
      <c r="L7378" s="62">
        <v>22348</v>
      </c>
      <c r="M7378" s="62">
        <v>37.25</v>
      </c>
      <c r="N7378" s="63"/>
      <c r="O7378" s="63"/>
      <c r="P7378" s="63"/>
      <c r="Q7378" s="63"/>
      <c r="R7378" s="63"/>
      <c r="S7378" s="63"/>
      <c r="T7378" s="63"/>
      <c r="U7378" s="63"/>
      <c r="V7378" s="63"/>
      <c r="W7378" s="63"/>
      <c r="X7378" s="63"/>
      <c r="Y7378" s="63"/>
      <c r="Z7378" s="62">
        <v>118700</v>
      </c>
      <c r="AA7378" s="62">
        <v>11720</v>
      </c>
      <c r="AB7378" s="62">
        <v>19.53</v>
      </c>
      <c r="AC7378" s="62">
        <v>2374</v>
      </c>
    </row>
    <row r="7379" spans="1:29" ht="30" x14ac:dyDescent="0.25">
      <c r="A7379" s="61" t="s">
        <v>311</v>
      </c>
      <c r="B7379" s="61" t="s">
        <v>312</v>
      </c>
      <c r="C7379" s="62">
        <v>2013</v>
      </c>
      <c r="D7379" s="61" t="s">
        <v>78</v>
      </c>
      <c r="E7379" s="62">
        <v>48</v>
      </c>
      <c r="F7379" s="62">
        <v>154850</v>
      </c>
      <c r="G7379" s="62">
        <v>20030</v>
      </c>
      <c r="H7379" s="62">
        <v>34.770000000000003</v>
      </c>
      <c r="I7379" s="62">
        <v>3226.04</v>
      </c>
      <c r="J7379" s="62">
        <v>144010.5</v>
      </c>
      <c r="K7379" s="62">
        <v>20021.34</v>
      </c>
      <c r="L7379" s="62">
        <v>24057</v>
      </c>
      <c r="M7379" s="62">
        <v>41.77</v>
      </c>
      <c r="N7379" s="62">
        <v>417.11</v>
      </c>
      <c r="O7379" s="62">
        <v>241443.33</v>
      </c>
      <c r="P7379" s="63"/>
      <c r="Q7379" s="63"/>
      <c r="R7379" s="63"/>
      <c r="S7379" s="63"/>
      <c r="T7379" s="63"/>
      <c r="U7379" s="63"/>
      <c r="V7379" s="63"/>
      <c r="W7379" s="63"/>
      <c r="X7379" s="63"/>
      <c r="Y7379" s="63"/>
      <c r="Z7379" s="62">
        <v>129195</v>
      </c>
      <c r="AA7379" s="62">
        <v>17761</v>
      </c>
      <c r="AB7379" s="62">
        <v>30.84</v>
      </c>
      <c r="AC7379" s="62">
        <v>2691.56</v>
      </c>
    </row>
    <row r="7380" spans="1:29" ht="30" x14ac:dyDescent="0.25">
      <c r="A7380" s="61" t="s">
        <v>237</v>
      </c>
      <c r="B7380" s="61" t="s">
        <v>238</v>
      </c>
      <c r="C7380" s="62">
        <v>2017</v>
      </c>
      <c r="D7380" s="61" t="s">
        <v>89</v>
      </c>
      <c r="E7380" s="62">
        <v>116</v>
      </c>
      <c r="F7380" s="62">
        <v>481070</v>
      </c>
      <c r="G7380" s="62">
        <v>86907</v>
      </c>
      <c r="H7380" s="62">
        <v>62.43</v>
      </c>
      <c r="I7380" s="62">
        <v>4147.16</v>
      </c>
      <c r="J7380" s="62">
        <v>447395.1</v>
      </c>
      <c r="K7380" s="62">
        <v>35806.01</v>
      </c>
      <c r="L7380" s="62">
        <v>30459</v>
      </c>
      <c r="M7380" s="62">
        <v>21.88</v>
      </c>
      <c r="N7380" s="62">
        <v>308.67</v>
      </c>
      <c r="O7380" s="62">
        <v>431795.46</v>
      </c>
      <c r="P7380" s="63"/>
      <c r="Q7380" s="63"/>
      <c r="R7380" s="63"/>
      <c r="S7380" s="63"/>
      <c r="T7380" s="63"/>
      <c r="U7380" s="63"/>
      <c r="V7380" s="63"/>
      <c r="W7380" s="63"/>
      <c r="X7380" s="63"/>
      <c r="Y7380" s="63"/>
      <c r="Z7380" s="62">
        <v>546527</v>
      </c>
      <c r="AA7380" s="62">
        <v>43899</v>
      </c>
      <c r="AB7380" s="62">
        <v>31.54</v>
      </c>
      <c r="AC7380" s="62">
        <v>4711.4399999999996</v>
      </c>
    </row>
    <row r="7381" spans="1:29" ht="30" x14ac:dyDescent="0.25">
      <c r="A7381" s="61" t="s">
        <v>138</v>
      </c>
      <c r="B7381" s="61" t="s">
        <v>139</v>
      </c>
      <c r="C7381" s="62">
        <v>2016</v>
      </c>
      <c r="D7381" s="61" t="s">
        <v>72</v>
      </c>
      <c r="E7381" s="62">
        <v>55</v>
      </c>
      <c r="F7381" s="62">
        <v>229920</v>
      </c>
      <c r="G7381" s="62">
        <v>37981</v>
      </c>
      <c r="H7381" s="62">
        <v>57.55</v>
      </c>
      <c r="I7381" s="62">
        <v>4180.3599999999997</v>
      </c>
      <c r="J7381" s="62">
        <v>213825.6</v>
      </c>
      <c r="K7381" s="62">
        <v>9668.2800000000007</v>
      </c>
      <c r="L7381" s="62">
        <v>10371</v>
      </c>
      <c r="M7381" s="62">
        <v>15.71</v>
      </c>
      <c r="N7381" s="62">
        <v>175.79</v>
      </c>
      <c r="O7381" s="62">
        <v>116592.73</v>
      </c>
      <c r="P7381" s="63"/>
      <c r="Q7381" s="63"/>
      <c r="R7381" s="63"/>
      <c r="S7381" s="63"/>
      <c r="T7381" s="63"/>
      <c r="U7381" s="63"/>
      <c r="V7381" s="63"/>
      <c r="W7381" s="63"/>
      <c r="X7381" s="63"/>
      <c r="Y7381" s="63"/>
      <c r="Z7381" s="62">
        <v>99180</v>
      </c>
      <c r="AA7381" s="62">
        <v>12563</v>
      </c>
      <c r="AB7381" s="62">
        <v>19.03</v>
      </c>
      <c r="AC7381" s="62">
        <v>1803.27</v>
      </c>
    </row>
    <row r="7382" spans="1:29" ht="45" x14ac:dyDescent="0.25">
      <c r="A7382" s="61" t="s">
        <v>326</v>
      </c>
      <c r="B7382" s="61" t="s">
        <v>327</v>
      </c>
      <c r="C7382" s="62">
        <v>2010</v>
      </c>
      <c r="D7382" s="61" t="s">
        <v>89</v>
      </c>
      <c r="E7382" s="62">
        <v>50</v>
      </c>
      <c r="F7382" s="62">
        <v>367255</v>
      </c>
      <c r="G7382" s="62">
        <v>41018</v>
      </c>
      <c r="H7382" s="62">
        <v>68.36</v>
      </c>
      <c r="I7382" s="62">
        <v>7345.1</v>
      </c>
      <c r="J7382" s="62">
        <v>341547.15</v>
      </c>
      <c r="K7382" s="62">
        <v>5485.72</v>
      </c>
      <c r="L7382" s="62">
        <v>16256</v>
      </c>
      <c r="M7382" s="62">
        <v>27.09</v>
      </c>
      <c r="N7382" s="62">
        <v>109.71</v>
      </c>
      <c r="O7382" s="62">
        <v>66153.89</v>
      </c>
      <c r="P7382" s="63"/>
      <c r="Q7382" s="63"/>
      <c r="R7382" s="63"/>
      <c r="S7382" s="63"/>
      <c r="T7382" s="63"/>
      <c r="U7382" s="63"/>
      <c r="V7382" s="63"/>
      <c r="W7382" s="63"/>
      <c r="X7382" s="63"/>
      <c r="Y7382" s="63"/>
      <c r="Z7382" s="62">
        <v>60400</v>
      </c>
      <c r="AA7382" s="62">
        <v>12437</v>
      </c>
      <c r="AB7382" s="62">
        <v>20.73</v>
      </c>
      <c r="AC7382" s="62">
        <v>1208</v>
      </c>
    </row>
    <row r="7383" spans="1:29" x14ac:dyDescent="0.25">
      <c r="A7383" s="61" t="s">
        <v>196</v>
      </c>
      <c r="B7383" s="61" t="s">
        <v>197</v>
      </c>
      <c r="C7383" s="62">
        <v>2006</v>
      </c>
      <c r="D7383" s="61" t="s">
        <v>86</v>
      </c>
      <c r="E7383" s="62">
        <v>140</v>
      </c>
      <c r="F7383" s="62">
        <v>73173</v>
      </c>
      <c r="G7383" s="62">
        <v>23562</v>
      </c>
      <c r="H7383" s="62">
        <v>14.03</v>
      </c>
      <c r="I7383" s="62">
        <v>522.66</v>
      </c>
      <c r="J7383" s="62">
        <v>68050.89</v>
      </c>
      <c r="K7383" s="62">
        <v>110950.85</v>
      </c>
      <c r="L7383" s="62">
        <v>281327</v>
      </c>
      <c r="M7383" s="62">
        <v>167.46</v>
      </c>
      <c r="N7383" s="62">
        <v>792.51</v>
      </c>
      <c r="O7383" s="62">
        <v>1337989.6200000001</v>
      </c>
      <c r="P7383" s="63"/>
      <c r="Q7383" s="63"/>
      <c r="R7383" s="63"/>
      <c r="S7383" s="63"/>
      <c r="T7383" s="63"/>
      <c r="U7383" s="63"/>
      <c r="V7383" s="63"/>
      <c r="W7383" s="63"/>
      <c r="X7383" s="63"/>
      <c r="Y7383" s="63"/>
      <c r="Z7383" s="62">
        <v>1597400</v>
      </c>
      <c r="AA7383" s="62">
        <v>149114</v>
      </c>
      <c r="AB7383" s="62">
        <v>88.76</v>
      </c>
      <c r="AC7383" s="62">
        <v>11410</v>
      </c>
    </row>
    <row r="7384" spans="1:29" x14ac:dyDescent="0.25">
      <c r="A7384" s="61" t="s">
        <v>399</v>
      </c>
      <c r="B7384" s="61" t="s">
        <v>400</v>
      </c>
      <c r="C7384" s="62">
        <v>2004</v>
      </c>
      <c r="D7384" s="61" t="s">
        <v>75</v>
      </c>
      <c r="E7384" s="62">
        <v>6</v>
      </c>
      <c r="F7384" s="62">
        <v>0</v>
      </c>
      <c r="G7384" s="62">
        <v>0</v>
      </c>
      <c r="H7384" s="62">
        <v>0</v>
      </c>
      <c r="I7384" s="62">
        <v>0</v>
      </c>
      <c r="J7384" s="62">
        <v>0</v>
      </c>
      <c r="K7384" s="62">
        <v>0</v>
      </c>
      <c r="L7384" s="62">
        <v>0</v>
      </c>
      <c r="M7384" s="62">
        <v>0</v>
      </c>
      <c r="N7384" s="63"/>
      <c r="O7384" s="63"/>
      <c r="P7384" s="62">
        <v>0</v>
      </c>
      <c r="Q7384" s="62">
        <v>0</v>
      </c>
      <c r="R7384" s="62">
        <v>0</v>
      </c>
      <c r="S7384" s="62">
        <v>0</v>
      </c>
      <c r="T7384" s="62">
        <v>0</v>
      </c>
      <c r="U7384" s="62">
        <v>0</v>
      </c>
      <c r="V7384" s="62">
        <v>0</v>
      </c>
      <c r="W7384" s="62">
        <v>0</v>
      </c>
      <c r="X7384" s="62">
        <v>0</v>
      </c>
      <c r="Y7384" s="62">
        <v>0</v>
      </c>
      <c r="Z7384" s="62">
        <v>0</v>
      </c>
      <c r="AA7384" s="63"/>
      <c r="AB7384" s="63"/>
      <c r="AC7384" s="62">
        <v>0</v>
      </c>
    </row>
    <row r="7385" spans="1:29" x14ac:dyDescent="0.25">
      <c r="A7385" s="61" t="s">
        <v>241</v>
      </c>
      <c r="B7385" s="61" t="s">
        <v>242</v>
      </c>
      <c r="C7385" s="62">
        <v>2009</v>
      </c>
      <c r="D7385" s="61" t="s">
        <v>72</v>
      </c>
      <c r="E7385" s="62">
        <v>12</v>
      </c>
      <c r="F7385" s="63"/>
      <c r="G7385" s="63"/>
      <c r="H7385" s="63"/>
      <c r="I7385" s="63"/>
      <c r="J7385" s="63"/>
      <c r="K7385" s="62">
        <v>0</v>
      </c>
      <c r="L7385" s="63"/>
      <c r="M7385" s="63"/>
      <c r="N7385" s="63"/>
      <c r="O7385" s="63"/>
      <c r="P7385" s="63"/>
      <c r="Q7385" s="63"/>
      <c r="R7385" s="63"/>
      <c r="S7385" s="63"/>
      <c r="T7385" s="63"/>
      <c r="U7385" s="63"/>
      <c r="V7385" s="63"/>
      <c r="W7385" s="63"/>
      <c r="X7385" s="63"/>
      <c r="Y7385" s="63"/>
      <c r="Z7385" s="62">
        <v>0</v>
      </c>
      <c r="AA7385" s="63"/>
      <c r="AB7385" s="63"/>
      <c r="AC7385" s="62">
        <v>0</v>
      </c>
    </row>
    <row r="7386" spans="1:29" x14ac:dyDescent="0.25">
      <c r="A7386" s="61" t="s">
        <v>161</v>
      </c>
      <c r="B7386" s="61" t="s">
        <v>162</v>
      </c>
      <c r="C7386" s="62">
        <v>2004</v>
      </c>
      <c r="D7386" s="61" t="s">
        <v>86</v>
      </c>
      <c r="E7386" s="62">
        <v>220</v>
      </c>
      <c r="F7386" s="62">
        <v>23628</v>
      </c>
      <c r="G7386" s="62">
        <v>3585</v>
      </c>
      <c r="H7386" s="62">
        <v>1.36</v>
      </c>
      <c r="I7386" s="62">
        <v>107.4</v>
      </c>
      <c r="J7386" s="62">
        <v>21974.04</v>
      </c>
      <c r="K7386" s="62">
        <v>7192.37</v>
      </c>
      <c r="L7386" s="62">
        <v>4365</v>
      </c>
      <c r="M7386" s="62">
        <v>1.65</v>
      </c>
      <c r="N7386" s="62">
        <v>32.69</v>
      </c>
      <c r="O7386" s="62">
        <v>86734.94</v>
      </c>
      <c r="P7386" s="63"/>
      <c r="Q7386" s="63"/>
      <c r="R7386" s="63"/>
      <c r="S7386" s="63"/>
      <c r="T7386" s="63"/>
      <c r="U7386" s="63"/>
      <c r="V7386" s="63"/>
      <c r="W7386" s="63"/>
      <c r="X7386" s="63"/>
      <c r="Y7386" s="63"/>
      <c r="Z7386" s="62">
        <v>1088981</v>
      </c>
      <c r="AA7386" s="62">
        <v>95842</v>
      </c>
      <c r="AB7386" s="62">
        <v>36.299999999999997</v>
      </c>
      <c r="AC7386" s="62">
        <v>4949.91</v>
      </c>
    </row>
    <row r="7387" spans="1:29" x14ac:dyDescent="0.25">
      <c r="A7387" s="61" t="s">
        <v>79</v>
      </c>
      <c r="B7387" s="61" t="s">
        <v>80</v>
      </c>
      <c r="C7387" s="62">
        <v>2009</v>
      </c>
      <c r="D7387" s="61" t="s">
        <v>94</v>
      </c>
      <c r="E7387" s="62">
        <v>6</v>
      </c>
      <c r="F7387" s="63"/>
      <c r="G7387" s="63"/>
      <c r="H7387" s="63"/>
      <c r="I7387" s="63"/>
      <c r="J7387" s="63"/>
      <c r="K7387" s="62">
        <v>0</v>
      </c>
      <c r="L7387" s="63"/>
      <c r="M7387" s="63"/>
      <c r="N7387" s="63"/>
      <c r="O7387" s="63"/>
      <c r="P7387" s="63"/>
      <c r="Q7387" s="63"/>
      <c r="R7387" s="63"/>
      <c r="S7387" s="63"/>
      <c r="T7387" s="63"/>
      <c r="U7387" s="63"/>
      <c r="V7387" s="63"/>
      <c r="W7387" s="63"/>
      <c r="X7387" s="63"/>
      <c r="Y7387" s="63"/>
      <c r="Z7387" s="62">
        <v>57157</v>
      </c>
      <c r="AA7387" s="62">
        <v>2907</v>
      </c>
      <c r="AB7387" s="62">
        <v>40.380000000000003</v>
      </c>
      <c r="AC7387" s="62">
        <v>9526.17</v>
      </c>
    </row>
    <row r="7388" spans="1:29" ht="30" x14ac:dyDescent="0.25">
      <c r="A7388" s="61" t="s">
        <v>269</v>
      </c>
      <c r="B7388" s="61" t="s">
        <v>270</v>
      </c>
      <c r="C7388" s="62">
        <v>2011</v>
      </c>
      <c r="D7388" s="61" t="s">
        <v>86</v>
      </c>
      <c r="E7388" s="62">
        <v>91</v>
      </c>
      <c r="F7388" s="62">
        <v>128070</v>
      </c>
      <c r="G7388" s="62">
        <v>22099</v>
      </c>
      <c r="H7388" s="62">
        <v>20.239999999999998</v>
      </c>
      <c r="I7388" s="62">
        <v>1407.36</v>
      </c>
      <c r="J7388" s="62">
        <v>119105.1</v>
      </c>
      <c r="K7388" s="62">
        <v>64765.279999999999</v>
      </c>
      <c r="L7388" s="62">
        <v>63898</v>
      </c>
      <c r="M7388" s="62">
        <v>58.51</v>
      </c>
      <c r="N7388" s="62">
        <v>711.71</v>
      </c>
      <c r="O7388" s="62">
        <v>781023.9</v>
      </c>
      <c r="P7388" s="63"/>
      <c r="Q7388" s="63"/>
      <c r="R7388" s="63"/>
      <c r="S7388" s="63"/>
      <c r="T7388" s="63"/>
      <c r="U7388" s="63"/>
      <c r="V7388" s="63"/>
      <c r="W7388" s="63"/>
      <c r="X7388" s="63"/>
      <c r="Y7388" s="63"/>
      <c r="Z7388" s="62">
        <v>734100</v>
      </c>
      <c r="AA7388" s="62">
        <v>30708</v>
      </c>
      <c r="AB7388" s="62">
        <v>28.12</v>
      </c>
      <c r="AC7388" s="62">
        <v>8067.03</v>
      </c>
    </row>
    <row r="7389" spans="1:29" x14ac:dyDescent="0.25">
      <c r="A7389" s="61" t="s">
        <v>210</v>
      </c>
      <c r="B7389" s="61" t="s">
        <v>211</v>
      </c>
      <c r="C7389" s="62">
        <v>2008</v>
      </c>
      <c r="D7389" s="61" t="s">
        <v>78</v>
      </c>
      <c r="E7389" s="62">
        <v>56</v>
      </c>
      <c r="F7389" s="62">
        <v>45720</v>
      </c>
      <c r="G7389" s="62">
        <v>8644</v>
      </c>
      <c r="H7389" s="62">
        <v>12.86</v>
      </c>
      <c r="I7389" s="62">
        <v>816.43</v>
      </c>
      <c r="J7389" s="62">
        <v>42519.6</v>
      </c>
      <c r="K7389" s="62">
        <v>48001.72</v>
      </c>
      <c r="L7389" s="62">
        <v>41738</v>
      </c>
      <c r="M7389" s="62">
        <v>62.11</v>
      </c>
      <c r="N7389" s="62">
        <v>857.17</v>
      </c>
      <c r="O7389" s="62">
        <v>578867.18999999994</v>
      </c>
      <c r="P7389" s="63"/>
      <c r="Q7389" s="63"/>
      <c r="R7389" s="63"/>
      <c r="S7389" s="63"/>
      <c r="T7389" s="63"/>
      <c r="U7389" s="63"/>
      <c r="V7389" s="63"/>
      <c r="W7389" s="63"/>
      <c r="X7389" s="63"/>
      <c r="Y7389" s="63"/>
      <c r="Z7389" s="62">
        <v>403278</v>
      </c>
      <c r="AA7389" s="62">
        <v>101434</v>
      </c>
      <c r="AB7389" s="62">
        <v>150.94</v>
      </c>
      <c r="AC7389" s="62">
        <v>7201.39</v>
      </c>
    </row>
    <row r="7390" spans="1:29" ht="30" x14ac:dyDescent="0.25">
      <c r="A7390" s="61" t="s">
        <v>415</v>
      </c>
      <c r="B7390" s="61" t="s">
        <v>416</v>
      </c>
      <c r="C7390" s="62">
        <v>2015</v>
      </c>
      <c r="D7390" s="61" t="s">
        <v>94</v>
      </c>
      <c r="E7390" s="62">
        <v>11</v>
      </c>
      <c r="F7390" s="62">
        <v>10893</v>
      </c>
      <c r="G7390" s="62">
        <v>3102</v>
      </c>
      <c r="H7390" s="62">
        <v>23.5</v>
      </c>
      <c r="I7390" s="62">
        <v>990.27</v>
      </c>
      <c r="J7390" s="62">
        <v>10130.49</v>
      </c>
      <c r="K7390" s="62">
        <v>1246.3599999999999</v>
      </c>
      <c r="L7390" s="62">
        <v>2359</v>
      </c>
      <c r="M7390" s="62">
        <v>17.87</v>
      </c>
      <c r="N7390" s="62">
        <v>113.31</v>
      </c>
      <c r="O7390" s="62">
        <v>15030.26</v>
      </c>
      <c r="P7390" s="63"/>
      <c r="Q7390" s="63"/>
      <c r="R7390" s="63"/>
      <c r="S7390" s="63"/>
      <c r="T7390" s="63"/>
      <c r="U7390" s="63"/>
      <c r="V7390" s="63"/>
      <c r="W7390" s="63"/>
      <c r="X7390" s="63"/>
      <c r="Y7390" s="63"/>
      <c r="Z7390" s="62">
        <v>169500</v>
      </c>
      <c r="AA7390" s="62">
        <v>26297</v>
      </c>
      <c r="AB7390" s="62">
        <v>199.22</v>
      </c>
      <c r="AC7390" s="62">
        <v>15409.09</v>
      </c>
    </row>
    <row r="7391" spans="1:29" ht="30" x14ac:dyDescent="0.25">
      <c r="A7391" s="61" t="s">
        <v>561</v>
      </c>
      <c r="B7391" s="61" t="s">
        <v>562</v>
      </c>
      <c r="C7391" s="62">
        <v>2011</v>
      </c>
      <c r="D7391" s="61" t="s">
        <v>75</v>
      </c>
      <c r="E7391" s="62">
        <v>12</v>
      </c>
      <c r="F7391" s="62">
        <v>20772</v>
      </c>
      <c r="G7391" s="62">
        <v>3136</v>
      </c>
      <c r="H7391" s="62">
        <v>21.78</v>
      </c>
      <c r="I7391" s="62">
        <v>1731</v>
      </c>
      <c r="J7391" s="62">
        <v>19317.96</v>
      </c>
      <c r="K7391" s="62">
        <v>1183.32</v>
      </c>
      <c r="L7391" s="62">
        <v>1862</v>
      </c>
      <c r="M7391" s="62">
        <v>12.93</v>
      </c>
      <c r="N7391" s="62">
        <v>98.61</v>
      </c>
      <c r="O7391" s="62">
        <v>14269.98</v>
      </c>
      <c r="P7391" s="63"/>
      <c r="Q7391" s="63"/>
      <c r="R7391" s="63"/>
      <c r="S7391" s="63"/>
      <c r="T7391" s="63"/>
      <c r="U7391" s="63"/>
      <c r="V7391" s="63"/>
      <c r="W7391" s="63"/>
      <c r="X7391" s="63"/>
      <c r="Y7391" s="63"/>
      <c r="Z7391" s="62">
        <v>15</v>
      </c>
      <c r="AA7391" s="62">
        <v>509</v>
      </c>
      <c r="AB7391" s="62">
        <v>3.53</v>
      </c>
      <c r="AC7391" s="62">
        <v>1.25</v>
      </c>
    </row>
    <row r="7392" spans="1:29" ht="30" x14ac:dyDescent="0.25">
      <c r="A7392" s="61" t="s">
        <v>231</v>
      </c>
      <c r="B7392" s="61" t="s">
        <v>232</v>
      </c>
      <c r="C7392" s="62">
        <v>2005</v>
      </c>
      <c r="D7392" s="61" t="s">
        <v>78</v>
      </c>
      <c r="E7392" s="62">
        <v>76</v>
      </c>
      <c r="F7392" s="62">
        <v>305736</v>
      </c>
      <c r="G7392" s="62">
        <v>27764</v>
      </c>
      <c r="H7392" s="62">
        <v>30.44</v>
      </c>
      <c r="I7392" s="62">
        <v>4022.84</v>
      </c>
      <c r="J7392" s="62">
        <v>284334.48</v>
      </c>
      <c r="K7392" s="62">
        <v>42054.32</v>
      </c>
      <c r="L7392" s="62">
        <v>60025</v>
      </c>
      <c r="M7392" s="62">
        <v>65.819999999999993</v>
      </c>
      <c r="N7392" s="62">
        <v>553.35</v>
      </c>
      <c r="O7392" s="62">
        <v>507145.62</v>
      </c>
      <c r="P7392" s="63"/>
      <c r="Q7392" s="63"/>
      <c r="R7392" s="63"/>
      <c r="S7392" s="63"/>
      <c r="T7392" s="63"/>
      <c r="U7392" s="63"/>
      <c r="V7392" s="63"/>
      <c r="W7392" s="63"/>
      <c r="X7392" s="63"/>
      <c r="Y7392" s="63"/>
      <c r="Z7392" s="62">
        <v>387348</v>
      </c>
      <c r="AA7392" s="62">
        <v>15990</v>
      </c>
      <c r="AB7392" s="62">
        <v>17.53</v>
      </c>
      <c r="AC7392" s="62">
        <v>5096.68</v>
      </c>
    </row>
    <row r="7393" spans="1:29" ht="30" x14ac:dyDescent="0.25">
      <c r="A7393" s="61" t="s">
        <v>247</v>
      </c>
      <c r="B7393" s="61" t="s">
        <v>248</v>
      </c>
      <c r="C7393" s="62">
        <v>2017</v>
      </c>
      <c r="D7393" s="61" t="s">
        <v>78</v>
      </c>
      <c r="E7393" s="62">
        <v>31</v>
      </c>
      <c r="F7393" s="62">
        <v>71467</v>
      </c>
      <c r="G7393" s="62">
        <v>12983</v>
      </c>
      <c r="H7393" s="62">
        <v>34.9</v>
      </c>
      <c r="I7393" s="62">
        <v>2305.39</v>
      </c>
      <c r="J7393" s="62">
        <v>66464.31</v>
      </c>
      <c r="K7393" s="62">
        <v>11942.77</v>
      </c>
      <c r="L7393" s="62">
        <v>12425</v>
      </c>
      <c r="M7393" s="62">
        <v>33.4</v>
      </c>
      <c r="N7393" s="62">
        <v>385.25</v>
      </c>
      <c r="O7393" s="62">
        <v>144021.49</v>
      </c>
      <c r="P7393" s="63"/>
      <c r="Q7393" s="63"/>
      <c r="R7393" s="63"/>
      <c r="S7393" s="63"/>
      <c r="T7393" s="63"/>
      <c r="U7393" s="63"/>
      <c r="V7393" s="63"/>
      <c r="W7393" s="63"/>
      <c r="X7393" s="63"/>
      <c r="Y7393" s="63"/>
      <c r="Z7393" s="62">
        <v>59200</v>
      </c>
      <c r="AA7393" s="62">
        <v>4822</v>
      </c>
      <c r="AB7393" s="62">
        <v>12.96</v>
      </c>
      <c r="AC7393" s="62">
        <v>1909.68</v>
      </c>
    </row>
    <row r="7394" spans="1:29" x14ac:dyDescent="0.25">
      <c r="A7394" s="61" t="s">
        <v>413</v>
      </c>
      <c r="B7394" s="61" t="s">
        <v>414</v>
      </c>
      <c r="C7394" s="62">
        <v>2011</v>
      </c>
      <c r="D7394" s="61" t="s">
        <v>75</v>
      </c>
      <c r="E7394" s="62">
        <v>14</v>
      </c>
      <c r="F7394" s="62">
        <v>132001</v>
      </c>
      <c r="G7394" s="62">
        <v>15853</v>
      </c>
      <c r="H7394" s="62">
        <v>94.36</v>
      </c>
      <c r="I7394" s="62">
        <v>9428.64</v>
      </c>
      <c r="J7394" s="62">
        <v>122760.93</v>
      </c>
      <c r="K7394" s="62">
        <v>9190</v>
      </c>
      <c r="L7394" s="62">
        <v>14414</v>
      </c>
      <c r="M7394" s="62">
        <v>85.8</v>
      </c>
      <c r="N7394" s="62">
        <v>656.43</v>
      </c>
      <c r="O7394" s="62">
        <v>110824.97</v>
      </c>
      <c r="P7394" s="63"/>
      <c r="Q7394" s="63"/>
      <c r="R7394" s="63"/>
      <c r="S7394" s="63"/>
      <c r="T7394" s="63"/>
      <c r="U7394" s="63"/>
      <c r="V7394" s="63"/>
      <c r="W7394" s="63"/>
      <c r="X7394" s="63"/>
      <c r="Y7394" s="63"/>
      <c r="Z7394" s="62">
        <v>196319</v>
      </c>
      <c r="AA7394" s="62">
        <v>23789</v>
      </c>
      <c r="AB7394" s="62">
        <v>141.6</v>
      </c>
      <c r="AC7394" s="62">
        <v>14022.79</v>
      </c>
    </row>
    <row r="7395" spans="1:29" x14ac:dyDescent="0.25">
      <c r="A7395" s="61" t="s">
        <v>376</v>
      </c>
      <c r="B7395" s="61" t="s">
        <v>377</v>
      </c>
      <c r="C7395" s="62">
        <v>2018</v>
      </c>
      <c r="D7395" s="61" t="s">
        <v>78</v>
      </c>
      <c r="E7395" s="62">
        <v>42</v>
      </c>
      <c r="F7395" s="62">
        <v>172586</v>
      </c>
      <c r="G7395" s="62">
        <v>29177</v>
      </c>
      <c r="H7395" s="62">
        <v>57.89</v>
      </c>
      <c r="I7395" s="62">
        <v>4109.1899999999996</v>
      </c>
      <c r="J7395" s="62">
        <v>160504.98000000001</v>
      </c>
      <c r="K7395" s="62">
        <v>15731.33</v>
      </c>
      <c r="L7395" s="62">
        <v>14655</v>
      </c>
      <c r="M7395" s="62">
        <v>29.08</v>
      </c>
      <c r="N7395" s="62">
        <v>374.56</v>
      </c>
      <c r="O7395" s="62">
        <v>189708.81</v>
      </c>
      <c r="P7395" s="63"/>
      <c r="Q7395" s="63"/>
      <c r="R7395" s="63"/>
      <c r="S7395" s="63"/>
      <c r="T7395" s="63"/>
      <c r="U7395" s="63"/>
      <c r="V7395" s="63"/>
      <c r="W7395" s="63"/>
      <c r="X7395" s="63"/>
      <c r="Y7395" s="63"/>
      <c r="Z7395" s="62">
        <v>106550</v>
      </c>
      <c r="AA7395" s="62">
        <v>8507</v>
      </c>
      <c r="AB7395" s="62">
        <v>16.88</v>
      </c>
      <c r="AC7395" s="62">
        <v>2536.9</v>
      </c>
    </row>
    <row r="7396" spans="1:29" x14ac:dyDescent="0.25">
      <c r="A7396" s="61" t="s">
        <v>90</v>
      </c>
      <c r="B7396" s="61" t="s">
        <v>91</v>
      </c>
      <c r="C7396" s="62">
        <v>2016</v>
      </c>
      <c r="D7396" s="61" t="s">
        <v>99</v>
      </c>
      <c r="E7396" s="62">
        <v>26</v>
      </c>
      <c r="F7396" s="62">
        <v>85464</v>
      </c>
      <c r="G7396" s="62">
        <v>8280</v>
      </c>
      <c r="H7396" s="62">
        <v>26.54</v>
      </c>
      <c r="I7396" s="62">
        <v>3287.08</v>
      </c>
      <c r="J7396" s="62">
        <v>79481.52</v>
      </c>
      <c r="K7396" s="62">
        <v>713.87</v>
      </c>
      <c r="L7396" s="62">
        <v>6408</v>
      </c>
      <c r="M7396" s="62">
        <v>20.54</v>
      </c>
      <c r="N7396" s="62">
        <v>27.46</v>
      </c>
      <c r="O7396" s="62">
        <v>8608.77</v>
      </c>
      <c r="P7396" s="63"/>
      <c r="Q7396" s="63"/>
      <c r="R7396" s="63"/>
      <c r="S7396" s="63"/>
      <c r="T7396" s="63"/>
      <c r="U7396" s="63"/>
      <c r="V7396" s="63"/>
      <c r="W7396" s="63"/>
      <c r="X7396" s="63"/>
      <c r="Y7396" s="63"/>
      <c r="Z7396" s="62">
        <v>289</v>
      </c>
      <c r="AA7396" s="62">
        <v>6461</v>
      </c>
      <c r="AB7396" s="62">
        <v>20.71</v>
      </c>
      <c r="AC7396" s="62">
        <v>11.12</v>
      </c>
    </row>
    <row r="7397" spans="1:29" ht="30" x14ac:dyDescent="0.25">
      <c r="A7397" s="61" t="s">
        <v>283</v>
      </c>
      <c r="B7397" s="61" t="s">
        <v>284</v>
      </c>
      <c r="C7397" s="62">
        <v>2004</v>
      </c>
      <c r="D7397" s="61" t="s">
        <v>135</v>
      </c>
      <c r="E7397" s="62">
        <v>240</v>
      </c>
      <c r="F7397" s="62">
        <v>396880</v>
      </c>
      <c r="G7397" s="62">
        <v>53501</v>
      </c>
      <c r="H7397" s="62">
        <v>18.579999999999998</v>
      </c>
      <c r="I7397" s="62">
        <v>1653.67</v>
      </c>
      <c r="J7397" s="62">
        <v>369098.4</v>
      </c>
      <c r="K7397" s="62">
        <v>0</v>
      </c>
      <c r="L7397" s="62">
        <v>284316</v>
      </c>
      <c r="M7397" s="62">
        <v>98.72</v>
      </c>
      <c r="N7397" s="62">
        <v>0</v>
      </c>
      <c r="O7397" s="62">
        <v>0</v>
      </c>
      <c r="P7397" s="63"/>
      <c r="Q7397" s="63"/>
      <c r="R7397" s="63"/>
      <c r="S7397" s="63"/>
      <c r="T7397" s="63"/>
      <c r="U7397" s="63"/>
      <c r="V7397" s="63"/>
      <c r="W7397" s="63"/>
      <c r="X7397" s="63"/>
      <c r="Y7397" s="63"/>
      <c r="Z7397" s="62">
        <v>15313773.109999999</v>
      </c>
      <c r="AA7397" s="62">
        <v>1580832</v>
      </c>
      <c r="AB7397" s="62">
        <v>548.9</v>
      </c>
      <c r="AC7397" s="62">
        <v>63807.39</v>
      </c>
    </row>
    <row r="7398" spans="1:29" x14ac:dyDescent="0.25">
      <c r="A7398" s="61" t="s">
        <v>81</v>
      </c>
      <c r="B7398" s="61" t="s">
        <v>82</v>
      </c>
      <c r="C7398" s="62">
        <v>2005</v>
      </c>
      <c r="D7398" s="61" t="s">
        <v>99</v>
      </c>
      <c r="E7398" s="62">
        <v>24</v>
      </c>
      <c r="F7398" s="62">
        <v>62329</v>
      </c>
      <c r="G7398" s="62">
        <v>7134</v>
      </c>
      <c r="H7398" s="62">
        <v>24.77</v>
      </c>
      <c r="I7398" s="62">
        <v>2597.04</v>
      </c>
      <c r="J7398" s="62">
        <v>57965.97</v>
      </c>
      <c r="K7398" s="62">
        <v>7380.33</v>
      </c>
      <c r="L7398" s="62">
        <v>12284</v>
      </c>
      <c r="M7398" s="62">
        <v>42.65</v>
      </c>
      <c r="N7398" s="62">
        <v>307.51</v>
      </c>
      <c r="O7398" s="62">
        <v>89001.66</v>
      </c>
      <c r="P7398" s="63"/>
      <c r="Q7398" s="63"/>
      <c r="R7398" s="63"/>
      <c r="S7398" s="63"/>
      <c r="T7398" s="63"/>
      <c r="U7398" s="63"/>
      <c r="V7398" s="63"/>
      <c r="W7398" s="63"/>
      <c r="X7398" s="63"/>
      <c r="Y7398" s="63"/>
      <c r="Z7398" s="62">
        <v>765</v>
      </c>
      <c r="AA7398" s="62">
        <v>8212</v>
      </c>
      <c r="AB7398" s="62">
        <v>28.51</v>
      </c>
      <c r="AC7398" s="62">
        <v>31.88</v>
      </c>
    </row>
    <row r="7399" spans="1:29" ht="30" x14ac:dyDescent="0.25">
      <c r="A7399" s="61" t="s">
        <v>385</v>
      </c>
      <c r="B7399" s="61" t="s">
        <v>386</v>
      </c>
      <c r="C7399" s="62">
        <v>2010</v>
      </c>
      <c r="D7399" s="61" t="s">
        <v>94</v>
      </c>
      <c r="E7399" s="62">
        <v>8</v>
      </c>
      <c r="F7399" s="62">
        <v>2535</v>
      </c>
      <c r="G7399" s="62">
        <v>440</v>
      </c>
      <c r="H7399" s="62">
        <v>4.58</v>
      </c>
      <c r="I7399" s="62">
        <v>316.88</v>
      </c>
      <c r="J7399" s="62">
        <v>2357.5500000000002</v>
      </c>
      <c r="K7399" s="62">
        <v>0</v>
      </c>
      <c r="L7399" s="63"/>
      <c r="M7399" s="63"/>
      <c r="N7399" s="63"/>
      <c r="O7399" s="63"/>
      <c r="P7399" s="63"/>
      <c r="Q7399" s="63"/>
      <c r="R7399" s="63"/>
      <c r="S7399" s="63"/>
      <c r="T7399" s="63"/>
      <c r="U7399" s="63"/>
      <c r="V7399" s="63"/>
      <c r="W7399" s="63"/>
      <c r="X7399" s="63"/>
      <c r="Y7399" s="63"/>
      <c r="Z7399" s="62">
        <v>34198.129999999997</v>
      </c>
      <c r="AA7399" s="62">
        <v>1998</v>
      </c>
      <c r="AB7399" s="62">
        <v>20.81</v>
      </c>
      <c r="AC7399" s="62">
        <v>4274.7700000000004</v>
      </c>
    </row>
    <row r="7400" spans="1:29" ht="30" x14ac:dyDescent="0.25">
      <c r="A7400" s="61" t="s">
        <v>216</v>
      </c>
      <c r="B7400" s="61" t="s">
        <v>217</v>
      </c>
      <c r="C7400" s="62">
        <v>2005</v>
      </c>
      <c r="D7400" s="61" t="s">
        <v>78</v>
      </c>
      <c r="E7400" s="62">
        <v>60</v>
      </c>
      <c r="F7400" s="62">
        <v>319838</v>
      </c>
      <c r="G7400" s="62">
        <v>51935</v>
      </c>
      <c r="H7400" s="62">
        <v>72.13</v>
      </c>
      <c r="I7400" s="62">
        <v>5330.63</v>
      </c>
      <c r="J7400" s="62">
        <v>297449.34000000003</v>
      </c>
      <c r="K7400" s="62">
        <v>26840.93</v>
      </c>
      <c r="L7400" s="62">
        <v>96938</v>
      </c>
      <c r="M7400" s="62">
        <v>134.63999999999999</v>
      </c>
      <c r="N7400" s="62">
        <v>447.35</v>
      </c>
      <c r="O7400" s="62">
        <v>323682.84000000003</v>
      </c>
      <c r="P7400" s="63"/>
      <c r="Q7400" s="63"/>
      <c r="R7400" s="63"/>
      <c r="S7400" s="63"/>
      <c r="T7400" s="63"/>
      <c r="U7400" s="63"/>
      <c r="V7400" s="63"/>
      <c r="W7400" s="63"/>
      <c r="X7400" s="63"/>
      <c r="Y7400" s="63"/>
      <c r="Z7400" s="62">
        <v>5760</v>
      </c>
      <c r="AA7400" s="62">
        <v>36292</v>
      </c>
      <c r="AB7400" s="62">
        <v>50.41</v>
      </c>
      <c r="AC7400" s="62">
        <v>96</v>
      </c>
    </row>
    <row r="7401" spans="1:29" ht="30" x14ac:dyDescent="0.25">
      <c r="A7401" s="61" t="s">
        <v>309</v>
      </c>
      <c r="B7401" s="61" t="s">
        <v>310</v>
      </c>
      <c r="C7401" s="62">
        <v>2005</v>
      </c>
      <c r="D7401" s="61" t="s">
        <v>298</v>
      </c>
      <c r="E7401" s="62">
        <v>18</v>
      </c>
      <c r="F7401" s="62">
        <v>0</v>
      </c>
      <c r="G7401" s="62">
        <v>0</v>
      </c>
      <c r="H7401" s="62">
        <v>0</v>
      </c>
      <c r="I7401" s="62">
        <v>0</v>
      </c>
      <c r="J7401" s="62">
        <v>0</v>
      </c>
      <c r="K7401" s="62">
        <v>0</v>
      </c>
      <c r="L7401" s="62">
        <v>0</v>
      </c>
      <c r="M7401" s="62">
        <v>0</v>
      </c>
      <c r="N7401" s="63"/>
      <c r="O7401" s="63"/>
      <c r="P7401" s="62">
        <v>0</v>
      </c>
      <c r="Q7401" s="62">
        <v>0</v>
      </c>
      <c r="R7401" s="62">
        <v>0</v>
      </c>
      <c r="S7401" s="62">
        <v>0</v>
      </c>
      <c r="T7401" s="62">
        <v>0</v>
      </c>
      <c r="U7401" s="62">
        <v>0</v>
      </c>
      <c r="V7401" s="62">
        <v>0</v>
      </c>
      <c r="W7401" s="62">
        <v>0</v>
      </c>
      <c r="X7401" s="62">
        <v>0</v>
      </c>
      <c r="Y7401" s="62">
        <v>0</v>
      </c>
      <c r="Z7401" s="62">
        <v>49600</v>
      </c>
      <c r="AA7401" s="62">
        <v>1088</v>
      </c>
      <c r="AB7401" s="62">
        <v>5.04</v>
      </c>
      <c r="AC7401" s="62">
        <v>2755.56</v>
      </c>
    </row>
    <row r="7402" spans="1:29" ht="30" x14ac:dyDescent="0.25">
      <c r="A7402" s="61" t="s">
        <v>452</v>
      </c>
      <c r="B7402" s="61" t="s">
        <v>453</v>
      </c>
      <c r="C7402" s="62">
        <v>2013</v>
      </c>
      <c r="D7402" s="61" t="s">
        <v>75</v>
      </c>
      <c r="E7402" s="62">
        <v>12</v>
      </c>
      <c r="F7402" s="62">
        <v>5</v>
      </c>
      <c r="G7402" s="62">
        <v>7</v>
      </c>
      <c r="H7402" s="62">
        <v>0.05</v>
      </c>
      <c r="I7402" s="62">
        <v>0.42</v>
      </c>
      <c r="J7402" s="62">
        <v>4.6500000000000004</v>
      </c>
      <c r="K7402" s="62">
        <v>0</v>
      </c>
      <c r="L7402" s="63"/>
      <c r="M7402" s="63"/>
      <c r="N7402" s="63"/>
      <c r="O7402" s="63"/>
      <c r="P7402" s="63"/>
      <c r="Q7402" s="63"/>
      <c r="R7402" s="63"/>
      <c r="S7402" s="63"/>
      <c r="T7402" s="63"/>
      <c r="U7402" s="63"/>
      <c r="V7402" s="63"/>
      <c r="W7402" s="63"/>
      <c r="X7402" s="63"/>
      <c r="Y7402" s="63"/>
      <c r="Z7402" s="62">
        <v>231.13</v>
      </c>
      <c r="AA7402" s="62">
        <v>8797</v>
      </c>
      <c r="AB7402" s="62">
        <v>61.09</v>
      </c>
      <c r="AC7402" s="62">
        <v>19.260000000000002</v>
      </c>
    </row>
    <row r="7403" spans="1:29" ht="30" x14ac:dyDescent="0.25">
      <c r="A7403" s="61" t="s">
        <v>87</v>
      </c>
      <c r="B7403" s="61" t="s">
        <v>88</v>
      </c>
      <c r="C7403" s="62">
        <v>2014</v>
      </c>
      <c r="D7403" s="61" t="s">
        <v>94</v>
      </c>
      <c r="E7403" s="62">
        <v>2</v>
      </c>
      <c r="F7403" s="63"/>
      <c r="G7403" s="63"/>
      <c r="H7403" s="63"/>
      <c r="I7403" s="63"/>
      <c r="J7403" s="63"/>
      <c r="K7403" s="62">
        <v>1457.81</v>
      </c>
      <c r="L7403" s="62">
        <v>1224</v>
      </c>
      <c r="M7403" s="62">
        <v>51</v>
      </c>
      <c r="N7403" s="62">
        <v>728.9</v>
      </c>
      <c r="O7403" s="62">
        <v>17580.14</v>
      </c>
      <c r="P7403" s="63"/>
      <c r="Q7403" s="63"/>
      <c r="R7403" s="63"/>
      <c r="S7403" s="63"/>
      <c r="T7403" s="63"/>
      <c r="U7403" s="63"/>
      <c r="V7403" s="63"/>
      <c r="W7403" s="63"/>
      <c r="X7403" s="63"/>
      <c r="Y7403" s="63"/>
      <c r="Z7403" s="62">
        <v>13380</v>
      </c>
      <c r="AA7403" s="62">
        <v>1623</v>
      </c>
      <c r="AB7403" s="62">
        <v>67.63</v>
      </c>
      <c r="AC7403" s="62">
        <v>6690</v>
      </c>
    </row>
    <row r="7404" spans="1:29" x14ac:dyDescent="0.25">
      <c r="A7404" s="61" t="s">
        <v>319</v>
      </c>
      <c r="B7404" s="61" t="s">
        <v>320</v>
      </c>
      <c r="C7404" s="62">
        <v>2010</v>
      </c>
      <c r="D7404" s="61" t="s">
        <v>78</v>
      </c>
      <c r="E7404" s="62">
        <v>72</v>
      </c>
      <c r="F7404" s="62">
        <v>789874</v>
      </c>
      <c r="G7404" s="62">
        <v>182704</v>
      </c>
      <c r="H7404" s="62">
        <v>211.46</v>
      </c>
      <c r="I7404" s="62">
        <v>10970.47</v>
      </c>
      <c r="J7404" s="62">
        <v>734582.82</v>
      </c>
      <c r="K7404" s="62">
        <v>0</v>
      </c>
      <c r="L7404" s="63"/>
      <c r="M7404" s="63"/>
      <c r="N7404" s="63"/>
      <c r="O7404" s="63"/>
      <c r="P7404" s="63"/>
      <c r="Q7404" s="63"/>
      <c r="R7404" s="63"/>
      <c r="S7404" s="63"/>
      <c r="T7404" s="63"/>
      <c r="U7404" s="63"/>
      <c r="V7404" s="63"/>
      <c r="W7404" s="63"/>
      <c r="X7404" s="63"/>
      <c r="Y7404" s="63"/>
      <c r="Z7404" s="62">
        <v>2606.2800000000002</v>
      </c>
      <c r="AA7404" s="62">
        <v>16496</v>
      </c>
      <c r="AB7404" s="62">
        <v>19.09</v>
      </c>
      <c r="AC7404" s="62">
        <v>36.200000000000003</v>
      </c>
    </row>
    <row r="7405" spans="1:29" ht="45" x14ac:dyDescent="0.25">
      <c r="A7405" s="61" t="s">
        <v>326</v>
      </c>
      <c r="B7405" s="61" t="s">
        <v>327</v>
      </c>
      <c r="C7405" s="62">
        <v>2003</v>
      </c>
      <c r="D7405" s="61" t="s">
        <v>89</v>
      </c>
      <c r="E7405" s="62">
        <v>50</v>
      </c>
      <c r="F7405" s="62">
        <v>148731</v>
      </c>
      <c r="G7405" s="62">
        <v>12328</v>
      </c>
      <c r="H7405" s="62">
        <v>20.55</v>
      </c>
      <c r="I7405" s="62">
        <v>2974.62</v>
      </c>
      <c r="J7405" s="62">
        <v>138319.82999999999</v>
      </c>
      <c r="K7405" s="62">
        <v>0</v>
      </c>
      <c r="L7405" s="63"/>
      <c r="M7405" s="63"/>
      <c r="N7405" s="63"/>
      <c r="O7405" s="63"/>
      <c r="P7405" s="63"/>
      <c r="Q7405" s="63"/>
      <c r="R7405" s="63"/>
      <c r="S7405" s="63"/>
      <c r="T7405" s="63"/>
      <c r="U7405" s="62">
        <v>2000</v>
      </c>
      <c r="V7405" s="62">
        <v>2120</v>
      </c>
      <c r="W7405" s="62">
        <v>3.53</v>
      </c>
      <c r="X7405" s="62">
        <v>40</v>
      </c>
      <c r="Y7405" s="62">
        <v>44768</v>
      </c>
      <c r="Z7405" s="62">
        <v>41500</v>
      </c>
      <c r="AA7405" s="62">
        <v>2972</v>
      </c>
      <c r="AB7405" s="62">
        <v>4.95</v>
      </c>
      <c r="AC7405" s="62">
        <v>830</v>
      </c>
    </row>
    <row r="7406" spans="1:29" x14ac:dyDescent="0.25">
      <c r="A7406" s="61" t="s">
        <v>102</v>
      </c>
      <c r="B7406" s="61" t="s">
        <v>103</v>
      </c>
      <c r="C7406" s="62">
        <v>2013</v>
      </c>
      <c r="D7406" s="61" t="s">
        <v>511</v>
      </c>
      <c r="E7406" s="62">
        <v>18</v>
      </c>
      <c r="F7406" s="62">
        <v>3741</v>
      </c>
      <c r="G7406" s="62">
        <v>604</v>
      </c>
      <c r="H7406" s="62">
        <v>2.8</v>
      </c>
      <c r="I7406" s="62">
        <v>207.83</v>
      </c>
      <c r="J7406" s="62">
        <v>3479.13</v>
      </c>
      <c r="K7406" s="62">
        <v>0</v>
      </c>
      <c r="L7406" s="63"/>
      <c r="M7406" s="63"/>
      <c r="N7406" s="63"/>
      <c r="O7406" s="63"/>
      <c r="P7406" s="63"/>
      <c r="Q7406" s="63"/>
      <c r="R7406" s="63"/>
      <c r="S7406" s="63"/>
      <c r="T7406" s="63"/>
      <c r="U7406" s="63"/>
      <c r="V7406" s="63"/>
      <c r="W7406" s="63"/>
      <c r="X7406" s="63"/>
      <c r="Y7406" s="63"/>
      <c r="Z7406" s="62">
        <v>0</v>
      </c>
      <c r="AA7406" s="63"/>
      <c r="AB7406" s="63"/>
      <c r="AC7406" s="62">
        <v>0</v>
      </c>
    </row>
    <row r="7407" spans="1:29" ht="30" x14ac:dyDescent="0.25">
      <c r="A7407" s="61" t="s">
        <v>153</v>
      </c>
      <c r="B7407" s="61" t="s">
        <v>154</v>
      </c>
      <c r="C7407" s="62">
        <v>2006</v>
      </c>
      <c r="D7407" s="61" t="s">
        <v>89</v>
      </c>
      <c r="E7407" s="62">
        <v>66</v>
      </c>
      <c r="F7407" s="62">
        <v>161822</v>
      </c>
      <c r="G7407" s="62">
        <v>23991</v>
      </c>
      <c r="H7407" s="62">
        <v>30.29</v>
      </c>
      <c r="I7407" s="62">
        <v>2451.85</v>
      </c>
      <c r="J7407" s="62">
        <v>150494.46</v>
      </c>
      <c r="K7407" s="62">
        <v>12416.1</v>
      </c>
      <c r="L7407" s="62">
        <v>20685</v>
      </c>
      <c r="M7407" s="62">
        <v>26.12</v>
      </c>
      <c r="N7407" s="63"/>
      <c r="O7407" s="63"/>
      <c r="P7407" s="63"/>
      <c r="Q7407" s="63"/>
      <c r="R7407" s="63"/>
      <c r="S7407" s="63"/>
      <c r="T7407" s="63"/>
      <c r="U7407" s="63"/>
      <c r="V7407" s="63"/>
      <c r="W7407" s="63"/>
      <c r="X7407" s="63"/>
      <c r="Y7407" s="63"/>
      <c r="Z7407" s="62">
        <v>1068</v>
      </c>
      <c r="AA7407" s="62">
        <v>16154</v>
      </c>
      <c r="AB7407" s="62">
        <v>20.399999999999999</v>
      </c>
      <c r="AC7407" s="62">
        <v>16.18</v>
      </c>
    </row>
    <row r="7408" spans="1:29" ht="45" x14ac:dyDescent="0.25">
      <c r="A7408" s="61" t="s">
        <v>326</v>
      </c>
      <c r="B7408" s="61" t="s">
        <v>327</v>
      </c>
      <c r="C7408" s="62">
        <v>2005</v>
      </c>
      <c r="D7408" s="61" t="s">
        <v>86</v>
      </c>
      <c r="E7408" s="62">
        <v>20</v>
      </c>
      <c r="F7408" s="63"/>
      <c r="G7408" s="63"/>
      <c r="H7408" s="63"/>
      <c r="I7408" s="63"/>
      <c r="J7408" s="63"/>
      <c r="K7408" s="62">
        <v>0</v>
      </c>
      <c r="L7408" s="63"/>
      <c r="M7408" s="63"/>
      <c r="N7408" s="63"/>
      <c r="O7408" s="63"/>
      <c r="P7408" s="63"/>
      <c r="Q7408" s="63"/>
      <c r="R7408" s="63"/>
      <c r="S7408" s="63"/>
      <c r="T7408" s="63"/>
      <c r="U7408" s="63"/>
      <c r="V7408" s="63"/>
      <c r="W7408" s="63"/>
      <c r="X7408" s="63"/>
      <c r="Y7408" s="63"/>
      <c r="Z7408" s="62">
        <v>242100</v>
      </c>
      <c r="AA7408" s="62">
        <v>9189</v>
      </c>
      <c r="AB7408" s="62">
        <v>38.29</v>
      </c>
      <c r="AC7408" s="62">
        <v>12105</v>
      </c>
    </row>
    <row r="7409" spans="1:29" ht="30" x14ac:dyDescent="0.25">
      <c r="A7409" s="61" t="s">
        <v>342</v>
      </c>
      <c r="B7409" s="61" t="s">
        <v>343</v>
      </c>
      <c r="C7409" s="62">
        <v>2016</v>
      </c>
      <c r="D7409" s="61" t="s">
        <v>99</v>
      </c>
      <c r="E7409" s="62">
        <v>10</v>
      </c>
      <c r="F7409" s="62">
        <v>42057</v>
      </c>
      <c r="G7409" s="62">
        <v>8378</v>
      </c>
      <c r="H7409" s="62">
        <v>69.819999999999993</v>
      </c>
      <c r="I7409" s="62">
        <v>4205.7</v>
      </c>
      <c r="J7409" s="62">
        <v>39113.01</v>
      </c>
      <c r="K7409" s="62">
        <v>0</v>
      </c>
      <c r="L7409" s="63"/>
      <c r="M7409" s="63"/>
      <c r="N7409" s="63"/>
      <c r="O7409" s="63"/>
      <c r="P7409" s="62">
        <v>4635</v>
      </c>
      <c r="Q7409" s="62">
        <v>5849</v>
      </c>
      <c r="R7409" s="62">
        <v>48.74</v>
      </c>
      <c r="S7409" s="62">
        <v>463</v>
      </c>
      <c r="T7409" s="62">
        <v>58720.82</v>
      </c>
      <c r="U7409" s="63"/>
      <c r="V7409" s="63"/>
      <c r="W7409" s="63"/>
      <c r="X7409" s="63"/>
      <c r="Y7409" s="63"/>
      <c r="Z7409" s="62">
        <v>7456</v>
      </c>
      <c r="AA7409" s="62">
        <v>977</v>
      </c>
      <c r="AB7409" s="62">
        <v>8.14</v>
      </c>
      <c r="AC7409" s="62">
        <v>745.6</v>
      </c>
    </row>
    <row r="7410" spans="1:29" ht="30" x14ac:dyDescent="0.25">
      <c r="A7410" s="61" t="s">
        <v>100</v>
      </c>
      <c r="B7410" s="61" t="s">
        <v>101</v>
      </c>
      <c r="C7410" s="62">
        <v>2006</v>
      </c>
      <c r="D7410" s="61" t="s">
        <v>78</v>
      </c>
      <c r="E7410" s="62">
        <v>52</v>
      </c>
      <c r="F7410" s="62">
        <v>561642</v>
      </c>
      <c r="G7410" s="62">
        <v>95547</v>
      </c>
      <c r="H7410" s="62">
        <v>153.12</v>
      </c>
      <c r="I7410" s="62">
        <v>10800.81</v>
      </c>
      <c r="J7410" s="62">
        <v>522327.06</v>
      </c>
      <c r="K7410" s="62">
        <v>0</v>
      </c>
      <c r="L7410" s="63"/>
      <c r="M7410" s="63"/>
      <c r="N7410" s="63"/>
      <c r="O7410" s="63"/>
      <c r="P7410" s="62">
        <v>286</v>
      </c>
      <c r="Q7410" s="62">
        <v>811</v>
      </c>
      <c r="R7410" s="62">
        <v>1.3</v>
      </c>
      <c r="S7410" s="62">
        <v>5</v>
      </c>
      <c r="T7410" s="62">
        <v>3623.33</v>
      </c>
      <c r="U7410" s="63"/>
      <c r="V7410" s="63"/>
      <c r="W7410" s="63"/>
      <c r="X7410" s="63"/>
      <c r="Y7410" s="63"/>
      <c r="Z7410" s="62">
        <v>58199</v>
      </c>
      <c r="AA7410" s="62">
        <v>3651</v>
      </c>
      <c r="AB7410" s="62">
        <v>5.85</v>
      </c>
      <c r="AC7410" s="62">
        <v>1119.21</v>
      </c>
    </row>
    <row r="7411" spans="1:29" x14ac:dyDescent="0.25">
      <c r="A7411" s="61" t="s">
        <v>79</v>
      </c>
      <c r="B7411" s="61" t="s">
        <v>80</v>
      </c>
      <c r="C7411" s="62">
        <v>2017</v>
      </c>
      <c r="D7411" s="61" t="s">
        <v>99</v>
      </c>
      <c r="E7411" s="62">
        <v>64</v>
      </c>
      <c r="F7411" s="62">
        <v>217960</v>
      </c>
      <c r="G7411" s="62">
        <v>36788</v>
      </c>
      <c r="H7411" s="62">
        <v>47.9</v>
      </c>
      <c r="I7411" s="62">
        <v>3405.63</v>
      </c>
      <c r="J7411" s="62">
        <v>202702.8</v>
      </c>
      <c r="K7411" s="62">
        <v>23881.67</v>
      </c>
      <c r="L7411" s="62">
        <v>31056</v>
      </c>
      <c r="M7411" s="62">
        <v>40.44</v>
      </c>
      <c r="N7411" s="62">
        <v>373.15</v>
      </c>
      <c r="O7411" s="62">
        <v>287996.2</v>
      </c>
      <c r="P7411" s="63"/>
      <c r="Q7411" s="63"/>
      <c r="R7411" s="63"/>
      <c r="S7411" s="63"/>
      <c r="T7411" s="63"/>
      <c r="U7411" s="63"/>
      <c r="V7411" s="63"/>
      <c r="W7411" s="63"/>
      <c r="X7411" s="63"/>
      <c r="Y7411" s="63"/>
      <c r="Z7411" s="62">
        <v>221154</v>
      </c>
      <c r="AA7411" s="62">
        <v>17533</v>
      </c>
      <c r="AB7411" s="62">
        <v>22.83</v>
      </c>
      <c r="AC7411" s="62">
        <v>3455.53</v>
      </c>
    </row>
    <row r="7412" spans="1:29" ht="30" x14ac:dyDescent="0.25">
      <c r="A7412" s="61" t="s">
        <v>237</v>
      </c>
      <c r="B7412" s="61" t="s">
        <v>238</v>
      </c>
      <c r="C7412" s="62">
        <v>2010</v>
      </c>
      <c r="D7412" s="61" t="s">
        <v>89</v>
      </c>
      <c r="E7412" s="62">
        <v>116</v>
      </c>
      <c r="F7412" s="62">
        <v>500752</v>
      </c>
      <c r="G7412" s="62">
        <v>93012</v>
      </c>
      <c r="H7412" s="62">
        <v>66.819999999999993</v>
      </c>
      <c r="I7412" s="62">
        <v>4316.83</v>
      </c>
      <c r="J7412" s="62">
        <v>465699.36</v>
      </c>
      <c r="K7412" s="62">
        <v>49286.13</v>
      </c>
      <c r="L7412" s="62">
        <v>53609</v>
      </c>
      <c r="M7412" s="62">
        <v>38.51</v>
      </c>
      <c r="N7412" s="62">
        <v>424.88</v>
      </c>
      <c r="O7412" s="62">
        <v>594356.23</v>
      </c>
      <c r="P7412" s="63"/>
      <c r="Q7412" s="63"/>
      <c r="R7412" s="63"/>
      <c r="S7412" s="63"/>
      <c r="T7412" s="63"/>
      <c r="U7412" s="63"/>
      <c r="V7412" s="63"/>
      <c r="W7412" s="63"/>
      <c r="X7412" s="63"/>
      <c r="Y7412" s="63"/>
      <c r="Z7412" s="62">
        <v>401659</v>
      </c>
      <c r="AA7412" s="62">
        <v>20991</v>
      </c>
      <c r="AB7412" s="62">
        <v>15.08</v>
      </c>
      <c r="AC7412" s="62">
        <v>3462.58</v>
      </c>
    </row>
    <row r="7413" spans="1:29" x14ac:dyDescent="0.25">
      <c r="A7413" s="61" t="s">
        <v>70</v>
      </c>
      <c r="B7413" s="61" t="s">
        <v>71</v>
      </c>
      <c r="C7413" s="62">
        <v>2015</v>
      </c>
      <c r="D7413" s="61" t="s">
        <v>78</v>
      </c>
      <c r="E7413" s="62">
        <v>149</v>
      </c>
      <c r="F7413" s="63"/>
      <c r="G7413" s="63"/>
      <c r="H7413" s="63"/>
      <c r="I7413" s="63"/>
      <c r="J7413" s="63"/>
      <c r="K7413" s="62">
        <v>0</v>
      </c>
      <c r="L7413" s="63"/>
      <c r="M7413" s="63"/>
      <c r="N7413" s="63"/>
      <c r="O7413" s="63"/>
      <c r="P7413" s="63"/>
      <c r="Q7413" s="63"/>
      <c r="R7413" s="63"/>
      <c r="S7413" s="63"/>
      <c r="T7413" s="63"/>
      <c r="U7413" s="63"/>
      <c r="V7413" s="63"/>
      <c r="W7413" s="63"/>
      <c r="X7413" s="63"/>
      <c r="Y7413" s="63"/>
      <c r="Z7413" s="62">
        <v>0</v>
      </c>
      <c r="AA7413" s="63"/>
      <c r="AB7413" s="63"/>
      <c r="AC7413" s="62">
        <v>0</v>
      </c>
    </row>
    <row r="7414" spans="1:29" ht="30" x14ac:dyDescent="0.25">
      <c r="A7414" s="61" t="s">
        <v>233</v>
      </c>
      <c r="B7414" s="61" t="s">
        <v>234</v>
      </c>
      <c r="C7414" s="62">
        <v>2011</v>
      </c>
      <c r="D7414" s="61" t="s">
        <v>72</v>
      </c>
      <c r="E7414" s="62">
        <v>97</v>
      </c>
      <c r="F7414" s="62">
        <v>1070000</v>
      </c>
      <c r="G7414" s="62">
        <v>139200</v>
      </c>
      <c r="H7414" s="62">
        <v>119.59</v>
      </c>
      <c r="I7414" s="62">
        <v>11030.93</v>
      </c>
      <c r="J7414" s="62">
        <v>995100</v>
      </c>
      <c r="K7414" s="62">
        <v>12626.58</v>
      </c>
      <c r="L7414" s="62">
        <v>15823</v>
      </c>
      <c r="M7414" s="62">
        <v>13.59</v>
      </c>
      <c r="N7414" s="63"/>
      <c r="O7414" s="63"/>
      <c r="P7414" s="63"/>
      <c r="Q7414" s="63"/>
      <c r="R7414" s="63"/>
      <c r="S7414" s="63"/>
      <c r="T7414" s="63"/>
      <c r="U7414" s="63"/>
      <c r="V7414" s="63"/>
      <c r="W7414" s="63"/>
      <c r="X7414" s="63"/>
      <c r="Y7414" s="63"/>
      <c r="Z7414" s="62">
        <v>2101.46</v>
      </c>
      <c r="AA7414" s="62">
        <v>30724</v>
      </c>
      <c r="AB7414" s="62">
        <v>26.4</v>
      </c>
      <c r="AC7414" s="62">
        <v>21.66</v>
      </c>
    </row>
    <row r="7415" spans="1:29" ht="30" x14ac:dyDescent="0.25">
      <c r="A7415" s="61" t="s">
        <v>367</v>
      </c>
      <c r="B7415" s="61" t="s">
        <v>368</v>
      </c>
      <c r="C7415" s="62">
        <v>2005</v>
      </c>
      <c r="D7415" s="61" t="s">
        <v>99</v>
      </c>
      <c r="E7415" s="62">
        <v>60</v>
      </c>
      <c r="F7415" s="62">
        <v>211272</v>
      </c>
      <c r="G7415" s="62">
        <v>39441</v>
      </c>
      <c r="H7415" s="62">
        <v>54.78</v>
      </c>
      <c r="I7415" s="62">
        <v>3521.2</v>
      </c>
      <c r="J7415" s="62">
        <v>196482.96</v>
      </c>
      <c r="K7415" s="62">
        <v>39512.120000000003</v>
      </c>
      <c r="L7415" s="62">
        <v>56040</v>
      </c>
      <c r="M7415" s="62">
        <v>77.83</v>
      </c>
      <c r="N7415" s="62">
        <v>658.54</v>
      </c>
      <c r="O7415" s="62">
        <v>476488.56</v>
      </c>
      <c r="P7415" s="63"/>
      <c r="Q7415" s="63"/>
      <c r="R7415" s="63"/>
      <c r="S7415" s="63"/>
      <c r="T7415" s="63"/>
      <c r="U7415" s="63"/>
      <c r="V7415" s="63"/>
      <c r="W7415" s="63"/>
      <c r="X7415" s="63"/>
      <c r="Y7415" s="63"/>
      <c r="Z7415" s="62">
        <v>374</v>
      </c>
      <c r="AA7415" s="62">
        <v>2015</v>
      </c>
      <c r="AB7415" s="62">
        <v>2.8</v>
      </c>
      <c r="AC7415" s="62">
        <v>6.23</v>
      </c>
    </row>
    <row r="7416" spans="1:29" x14ac:dyDescent="0.25">
      <c r="A7416" s="61" t="s">
        <v>332</v>
      </c>
      <c r="B7416" s="61" t="s">
        <v>333</v>
      </c>
      <c r="C7416" s="62">
        <v>2004</v>
      </c>
      <c r="D7416" s="61" t="s">
        <v>226</v>
      </c>
      <c r="E7416" s="62">
        <v>23</v>
      </c>
      <c r="F7416" s="62">
        <v>48520</v>
      </c>
      <c r="G7416" s="62">
        <v>4913</v>
      </c>
      <c r="H7416" s="62">
        <v>17.8</v>
      </c>
      <c r="I7416" s="62">
        <v>2109.5700000000002</v>
      </c>
      <c r="J7416" s="62">
        <v>45123.6</v>
      </c>
      <c r="K7416" s="62">
        <v>2192.0500000000002</v>
      </c>
      <c r="L7416" s="62">
        <v>3432</v>
      </c>
      <c r="M7416" s="62">
        <v>12.43</v>
      </c>
      <c r="N7416" s="62">
        <v>95.31</v>
      </c>
      <c r="O7416" s="62">
        <v>26434.55</v>
      </c>
      <c r="P7416" s="63"/>
      <c r="Q7416" s="63"/>
      <c r="R7416" s="63"/>
      <c r="S7416" s="63"/>
      <c r="T7416" s="63"/>
      <c r="U7416" s="63"/>
      <c r="V7416" s="63"/>
      <c r="W7416" s="63"/>
      <c r="X7416" s="63"/>
      <c r="Y7416" s="63"/>
      <c r="Z7416" s="62">
        <v>35743</v>
      </c>
      <c r="AA7416" s="62">
        <v>1906</v>
      </c>
      <c r="AB7416" s="62">
        <v>6.91</v>
      </c>
      <c r="AC7416" s="62">
        <v>1554.04</v>
      </c>
    </row>
    <row r="7417" spans="1:29" x14ac:dyDescent="0.25">
      <c r="A7417" s="61" t="s">
        <v>469</v>
      </c>
      <c r="B7417" s="61" t="s">
        <v>470</v>
      </c>
      <c r="C7417" s="62">
        <v>2009</v>
      </c>
      <c r="D7417" s="61" t="s">
        <v>99</v>
      </c>
      <c r="E7417" s="62">
        <v>54</v>
      </c>
      <c r="F7417" s="62">
        <v>255120</v>
      </c>
      <c r="G7417" s="62">
        <v>35942</v>
      </c>
      <c r="H7417" s="62">
        <v>55.47</v>
      </c>
      <c r="I7417" s="62">
        <v>4724.4399999999996</v>
      </c>
      <c r="J7417" s="62">
        <v>237261.6</v>
      </c>
      <c r="K7417" s="62">
        <v>7332.69</v>
      </c>
      <c r="L7417" s="62">
        <v>38896</v>
      </c>
      <c r="M7417" s="62">
        <v>60.02</v>
      </c>
      <c r="N7417" s="63"/>
      <c r="O7417" s="63"/>
      <c r="P7417" s="63"/>
      <c r="Q7417" s="63"/>
      <c r="R7417" s="63"/>
      <c r="S7417" s="63"/>
      <c r="T7417" s="63"/>
      <c r="U7417" s="63"/>
      <c r="V7417" s="63"/>
      <c r="W7417" s="63"/>
      <c r="X7417" s="63"/>
      <c r="Y7417" s="63"/>
      <c r="Z7417" s="62">
        <v>2835.44</v>
      </c>
      <c r="AA7417" s="62">
        <v>22667</v>
      </c>
      <c r="AB7417" s="62">
        <v>34.979999999999997</v>
      </c>
      <c r="AC7417" s="62">
        <v>52.51</v>
      </c>
    </row>
    <row r="7418" spans="1:29" x14ac:dyDescent="0.25">
      <c r="A7418" s="61" t="s">
        <v>161</v>
      </c>
      <c r="B7418" s="61" t="s">
        <v>162</v>
      </c>
      <c r="C7418" s="62">
        <v>2005</v>
      </c>
      <c r="D7418" s="61" t="s">
        <v>78</v>
      </c>
      <c r="E7418" s="62">
        <v>38</v>
      </c>
      <c r="F7418" s="62">
        <v>434871</v>
      </c>
      <c r="G7418" s="62">
        <v>53690</v>
      </c>
      <c r="H7418" s="62">
        <v>117.74</v>
      </c>
      <c r="I7418" s="62">
        <v>11443.97</v>
      </c>
      <c r="J7418" s="62">
        <v>404430.03</v>
      </c>
      <c r="K7418" s="62">
        <v>46446.6</v>
      </c>
      <c r="L7418" s="62">
        <v>76485</v>
      </c>
      <c r="M7418" s="62">
        <v>167.73</v>
      </c>
      <c r="N7418" s="62">
        <v>1222.28</v>
      </c>
      <c r="O7418" s="62">
        <v>560113.53</v>
      </c>
      <c r="P7418" s="63"/>
      <c r="Q7418" s="63"/>
      <c r="R7418" s="63"/>
      <c r="S7418" s="63"/>
      <c r="T7418" s="63"/>
      <c r="U7418" s="63"/>
      <c r="V7418" s="63"/>
      <c r="W7418" s="63"/>
      <c r="X7418" s="63"/>
      <c r="Y7418" s="63"/>
      <c r="Z7418" s="62">
        <v>279100</v>
      </c>
      <c r="AA7418" s="62">
        <v>47285</v>
      </c>
      <c r="AB7418" s="62">
        <v>103.7</v>
      </c>
      <c r="AC7418" s="62">
        <v>7344.74</v>
      </c>
    </row>
    <row r="7419" spans="1:29" x14ac:dyDescent="0.25">
      <c r="A7419" s="61" t="s">
        <v>397</v>
      </c>
      <c r="B7419" s="61" t="s">
        <v>398</v>
      </c>
      <c r="C7419" s="62">
        <v>2005</v>
      </c>
      <c r="D7419" s="61" t="s">
        <v>78</v>
      </c>
      <c r="E7419" s="62">
        <v>27</v>
      </c>
      <c r="F7419" s="62">
        <v>108102</v>
      </c>
      <c r="G7419" s="62">
        <v>13179</v>
      </c>
      <c r="H7419" s="62">
        <v>40.68</v>
      </c>
      <c r="I7419" s="62">
        <v>4003.78</v>
      </c>
      <c r="J7419" s="62">
        <v>100534.86</v>
      </c>
      <c r="K7419" s="62">
        <v>0</v>
      </c>
      <c r="L7419" s="63"/>
      <c r="M7419" s="63"/>
      <c r="N7419" s="63"/>
      <c r="O7419" s="63"/>
      <c r="P7419" s="63"/>
      <c r="Q7419" s="63"/>
      <c r="R7419" s="63"/>
      <c r="S7419" s="63"/>
      <c r="T7419" s="63"/>
      <c r="U7419" s="62">
        <v>15058</v>
      </c>
      <c r="V7419" s="62">
        <v>26447</v>
      </c>
      <c r="W7419" s="62">
        <v>81.63</v>
      </c>
      <c r="X7419" s="62">
        <v>557</v>
      </c>
      <c r="Y7419" s="62">
        <v>337058.27</v>
      </c>
      <c r="Z7419" s="62">
        <v>49000</v>
      </c>
      <c r="AA7419" s="62">
        <v>1858</v>
      </c>
      <c r="AB7419" s="62">
        <v>5.73</v>
      </c>
      <c r="AC7419" s="62">
        <v>1814.81</v>
      </c>
    </row>
    <row r="7420" spans="1:29" ht="30" x14ac:dyDescent="0.25">
      <c r="A7420" s="61" t="s">
        <v>111</v>
      </c>
      <c r="B7420" s="61" t="s">
        <v>112</v>
      </c>
      <c r="C7420" s="62">
        <v>2010</v>
      </c>
      <c r="D7420" s="61" t="s">
        <v>78</v>
      </c>
      <c r="E7420" s="62">
        <v>44</v>
      </c>
      <c r="F7420" s="62">
        <v>133840</v>
      </c>
      <c r="G7420" s="62">
        <v>18690</v>
      </c>
      <c r="H7420" s="62">
        <v>35.4</v>
      </c>
      <c r="I7420" s="62">
        <v>3041.82</v>
      </c>
      <c r="J7420" s="62">
        <v>124471.2</v>
      </c>
      <c r="K7420" s="62">
        <v>27047.53</v>
      </c>
      <c r="L7420" s="62">
        <v>27530</v>
      </c>
      <c r="M7420" s="62">
        <v>52.14</v>
      </c>
      <c r="N7420" s="62">
        <v>614.72</v>
      </c>
      <c r="O7420" s="62">
        <v>326174.24</v>
      </c>
      <c r="P7420" s="63"/>
      <c r="Q7420" s="63"/>
      <c r="R7420" s="63"/>
      <c r="S7420" s="63"/>
      <c r="T7420" s="63"/>
      <c r="U7420" s="63"/>
      <c r="V7420" s="63"/>
      <c r="W7420" s="63"/>
      <c r="X7420" s="63"/>
      <c r="Y7420" s="63"/>
      <c r="Z7420" s="62">
        <v>10660</v>
      </c>
      <c r="AA7420" s="62">
        <v>6925</v>
      </c>
      <c r="AB7420" s="62">
        <v>13.12</v>
      </c>
      <c r="AC7420" s="62">
        <v>242.27</v>
      </c>
    </row>
    <row r="7421" spans="1:29" ht="30" x14ac:dyDescent="0.25">
      <c r="A7421" s="61" t="s">
        <v>142</v>
      </c>
      <c r="B7421" s="61" t="s">
        <v>143</v>
      </c>
      <c r="C7421" s="62">
        <v>2007</v>
      </c>
      <c r="D7421" s="61" t="s">
        <v>135</v>
      </c>
      <c r="E7421" s="62">
        <v>50</v>
      </c>
      <c r="F7421" s="62">
        <v>1887</v>
      </c>
      <c r="G7421" s="62">
        <v>627</v>
      </c>
      <c r="H7421" s="62">
        <v>1.05</v>
      </c>
      <c r="I7421" s="62">
        <v>37.74</v>
      </c>
      <c r="J7421" s="62">
        <v>1754.91</v>
      </c>
      <c r="K7421" s="62">
        <v>446.17</v>
      </c>
      <c r="L7421" s="62">
        <v>1321</v>
      </c>
      <c r="M7421" s="62">
        <v>2.2000000000000002</v>
      </c>
      <c r="N7421" s="62">
        <v>8.92</v>
      </c>
      <c r="O7421" s="62">
        <v>5380.48</v>
      </c>
      <c r="P7421" s="63"/>
      <c r="Q7421" s="63"/>
      <c r="R7421" s="63"/>
      <c r="S7421" s="63"/>
      <c r="T7421" s="63"/>
      <c r="U7421" s="63"/>
      <c r="V7421" s="63"/>
      <c r="W7421" s="63"/>
      <c r="X7421" s="63"/>
      <c r="Y7421" s="63"/>
      <c r="Z7421" s="62">
        <v>2804</v>
      </c>
      <c r="AA7421" s="62">
        <v>17200</v>
      </c>
      <c r="AB7421" s="62">
        <v>28.67</v>
      </c>
      <c r="AC7421" s="62">
        <v>56.08</v>
      </c>
    </row>
    <row r="7422" spans="1:29" x14ac:dyDescent="0.25">
      <c r="A7422" s="61" t="s">
        <v>399</v>
      </c>
      <c r="B7422" s="61" t="s">
        <v>400</v>
      </c>
      <c r="C7422" s="62">
        <v>2012</v>
      </c>
      <c r="D7422" s="61" t="s">
        <v>99</v>
      </c>
      <c r="E7422" s="62">
        <v>33</v>
      </c>
      <c r="F7422" s="62">
        <v>88856</v>
      </c>
      <c r="G7422" s="62">
        <v>18185</v>
      </c>
      <c r="H7422" s="62">
        <v>45.92</v>
      </c>
      <c r="I7422" s="62">
        <v>2692.61</v>
      </c>
      <c r="J7422" s="62">
        <v>82636.08</v>
      </c>
      <c r="K7422" s="62">
        <v>8826</v>
      </c>
      <c r="L7422" s="62">
        <v>12418</v>
      </c>
      <c r="M7422" s="62">
        <v>31.36</v>
      </c>
      <c r="N7422" s="62">
        <v>267.45</v>
      </c>
      <c r="O7422" s="62">
        <v>106435.38</v>
      </c>
      <c r="P7422" s="63"/>
      <c r="Q7422" s="63"/>
      <c r="R7422" s="63"/>
      <c r="S7422" s="63"/>
      <c r="T7422" s="63"/>
      <c r="U7422" s="63"/>
      <c r="V7422" s="63"/>
      <c r="W7422" s="63"/>
      <c r="X7422" s="63"/>
      <c r="Y7422" s="63"/>
      <c r="Z7422" s="62">
        <v>0</v>
      </c>
      <c r="AA7422" s="62">
        <v>65900</v>
      </c>
      <c r="AB7422" s="62">
        <v>166.41</v>
      </c>
      <c r="AC7422" s="62">
        <v>0</v>
      </c>
    </row>
    <row r="7423" spans="1:29" ht="30" x14ac:dyDescent="0.25">
      <c r="A7423" s="61" t="s">
        <v>430</v>
      </c>
      <c r="B7423" s="61" t="s">
        <v>431</v>
      </c>
      <c r="C7423" s="62">
        <v>2003</v>
      </c>
      <c r="D7423" s="61" t="s">
        <v>89</v>
      </c>
      <c r="E7423" s="62">
        <v>125</v>
      </c>
      <c r="F7423" s="62">
        <v>764000</v>
      </c>
      <c r="G7423" s="62">
        <v>55526</v>
      </c>
      <c r="H7423" s="62">
        <v>37.020000000000003</v>
      </c>
      <c r="I7423" s="62">
        <v>6112</v>
      </c>
      <c r="J7423" s="62">
        <v>710520</v>
      </c>
      <c r="K7423" s="62">
        <v>3920</v>
      </c>
      <c r="L7423" s="62">
        <v>3958</v>
      </c>
      <c r="M7423" s="62">
        <v>2.64</v>
      </c>
      <c r="N7423" s="62">
        <v>31.36</v>
      </c>
      <c r="O7423" s="62">
        <v>47272.46</v>
      </c>
      <c r="P7423" s="63"/>
      <c r="Q7423" s="63"/>
      <c r="R7423" s="63"/>
      <c r="S7423" s="63"/>
      <c r="T7423" s="63"/>
      <c r="U7423" s="63"/>
      <c r="V7423" s="63"/>
      <c r="W7423" s="63"/>
      <c r="X7423" s="63"/>
      <c r="Y7423" s="63"/>
      <c r="Z7423" s="62">
        <v>8582</v>
      </c>
      <c r="AA7423" s="62">
        <v>50563</v>
      </c>
      <c r="AB7423" s="62">
        <v>33.71</v>
      </c>
      <c r="AC7423" s="62">
        <v>68.66</v>
      </c>
    </row>
    <row r="7424" spans="1:29" ht="30" x14ac:dyDescent="0.25">
      <c r="A7424" s="61" t="s">
        <v>269</v>
      </c>
      <c r="B7424" s="61" t="s">
        <v>270</v>
      </c>
      <c r="C7424" s="62">
        <v>2018</v>
      </c>
      <c r="D7424" s="61" t="s">
        <v>86</v>
      </c>
      <c r="E7424" s="62">
        <v>91</v>
      </c>
      <c r="F7424" s="62">
        <v>138994</v>
      </c>
      <c r="G7424" s="62">
        <v>27640</v>
      </c>
      <c r="H7424" s="62">
        <v>25.31</v>
      </c>
      <c r="I7424" s="62">
        <v>1527.41</v>
      </c>
      <c r="J7424" s="62">
        <v>129264.42</v>
      </c>
      <c r="K7424" s="62">
        <v>50907.86</v>
      </c>
      <c r="L7424" s="62">
        <v>54042</v>
      </c>
      <c r="M7424" s="62">
        <v>49.49</v>
      </c>
      <c r="N7424" s="62">
        <v>559.42999999999995</v>
      </c>
      <c r="O7424" s="62">
        <v>613913.11</v>
      </c>
      <c r="P7424" s="63"/>
      <c r="Q7424" s="63"/>
      <c r="R7424" s="63"/>
      <c r="S7424" s="63"/>
      <c r="T7424" s="63"/>
      <c r="U7424" s="63"/>
      <c r="V7424" s="63"/>
      <c r="W7424" s="63"/>
      <c r="X7424" s="63"/>
      <c r="Y7424" s="63"/>
      <c r="Z7424" s="62">
        <v>622500</v>
      </c>
      <c r="AA7424" s="62">
        <v>28950</v>
      </c>
      <c r="AB7424" s="62">
        <v>26.51</v>
      </c>
      <c r="AC7424" s="62">
        <v>6840.66</v>
      </c>
    </row>
    <row r="7425" spans="1:29" ht="30" x14ac:dyDescent="0.25">
      <c r="A7425" s="61" t="s">
        <v>269</v>
      </c>
      <c r="B7425" s="61" t="s">
        <v>270</v>
      </c>
      <c r="C7425" s="62">
        <v>2005</v>
      </c>
      <c r="D7425" s="61" t="s">
        <v>72</v>
      </c>
      <c r="E7425" s="62">
        <v>75</v>
      </c>
      <c r="F7425" s="62">
        <v>996960</v>
      </c>
      <c r="G7425" s="62">
        <v>93574</v>
      </c>
      <c r="H7425" s="62">
        <v>103.97</v>
      </c>
      <c r="I7425" s="62">
        <v>13292.8</v>
      </c>
      <c r="J7425" s="62">
        <v>927172.8</v>
      </c>
      <c r="K7425" s="62">
        <v>0</v>
      </c>
      <c r="L7425" s="63"/>
      <c r="M7425" s="63"/>
      <c r="N7425" s="63"/>
      <c r="O7425" s="63"/>
      <c r="P7425" s="63"/>
      <c r="Q7425" s="63"/>
      <c r="R7425" s="63"/>
      <c r="S7425" s="63"/>
      <c r="T7425" s="63"/>
      <c r="U7425" s="63"/>
      <c r="V7425" s="63"/>
      <c r="W7425" s="63"/>
      <c r="X7425" s="63"/>
      <c r="Y7425" s="63"/>
      <c r="Z7425" s="62">
        <v>149600</v>
      </c>
      <c r="AA7425" s="62">
        <v>6629</v>
      </c>
      <c r="AB7425" s="62">
        <v>7.37</v>
      </c>
      <c r="AC7425" s="62">
        <v>1994.67</v>
      </c>
    </row>
    <row r="7426" spans="1:29" x14ac:dyDescent="0.25">
      <c r="A7426" s="61" t="s">
        <v>336</v>
      </c>
      <c r="B7426" s="61" t="s">
        <v>337</v>
      </c>
      <c r="C7426" s="62">
        <v>2017</v>
      </c>
      <c r="D7426" s="61" t="s">
        <v>150</v>
      </c>
      <c r="E7426" s="62">
        <v>8</v>
      </c>
      <c r="F7426" s="63"/>
      <c r="G7426" s="63"/>
      <c r="H7426" s="63"/>
      <c r="I7426" s="63"/>
      <c r="J7426" s="63"/>
      <c r="K7426" s="62">
        <v>0</v>
      </c>
      <c r="L7426" s="63"/>
      <c r="M7426" s="63"/>
      <c r="N7426" s="63"/>
      <c r="O7426" s="63"/>
      <c r="P7426" s="63"/>
      <c r="Q7426" s="63"/>
      <c r="R7426" s="63"/>
      <c r="S7426" s="63"/>
      <c r="T7426" s="63"/>
      <c r="U7426" s="63"/>
      <c r="V7426" s="63"/>
      <c r="W7426" s="63"/>
      <c r="X7426" s="63"/>
      <c r="Y7426" s="63"/>
      <c r="Z7426" s="62">
        <v>31100</v>
      </c>
      <c r="AA7426" s="62">
        <v>4001</v>
      </c>
      <c r="AB7426" s="62">
        <v>41.68</v>
      </c>
      <c r="AC7426" s="62">
        <v>3887.5</v>
      </c>
    </row>
    <row r="7427" spans="1:29" ht="30" x14ac:dyDescent="0.25">
      <c r="A7427" s="61" t="s">
        <v>422</v>
      </c>
      <c r="B7427" s="61" t="s">
        <v>423</v>
      </c>
      <c r="C7427" s="62">
        <v>2003</v>
      </c>
      <c r="D7427" s="61" t="s">
        <v>99</v>
      </c>
      <c r="E7427" s="62">
        <v>60</v>
      </c>
      <c r="F7427" s="62">
        <v>640800</v>
      </c>
      <c r="G7427" s="62">
        <v>74237</v>
      </c>
      <c r="H7427" s="62">
        <v>103.11</v>
      </c>
      <c r="I7427" s="62">
        <v>10680</v>
      </c>
      <c r="J7427" s="62">
        <v>595944</v>
      </c>
      <c r="K7427" s="62">
        <v>0</v>
      </c>
      <c r="L7427" s="63"/>
      <c r="M7427" s="63"/>
      <c r="N7427" s="63"/>
      <c r="O7427" s="63"/>
      <c r="P7427" s="63"/>
      <c r="Q7427" s="63"/>
      <c r="R7427" s="63"/>
      <c r="S7427" s="63"/>
      <c r="T7427" s="63"/>
      <c r="U7427" s="63"/>
      <c r="V7427" s="63"/>
      <c r="W7427" s="63"/>
      <c r="X7427" s="63"/>
      <c r="Y7427" s="63"/>
      <c r="Z7427" s="62">
        <v>1911</v>
      </c>
      <c r="AA7427" s="62">
        <v>3898</v>
      </c>
      <c r="AB7427" s="62">
        <v>5.41</v>
      </c>
      <c r="AC7427" s="62">
        <v>31.85</v>
      </c>
    </row>
    <row r="7428" spans="1:29" ht="30" x14ac:dyDescent="0.25">
      <c r="A7428" s="61" t="s">
        <v>115</v>
      </c>
      <c r="B7428" s="61" t="s">
        <v>116</v>
      </c>
      <c r="C7428" s="62">
        <v>2009</v>
      </c>
      <c r="D7428" s="61" t="s">
        <v>89</v>
      </c>
      <c r="E7428" s="62">
        <v>40</v>
      </c>
      <c r="F7428" s="62">
        <v>34163</v>
      </c>
      <c r="G7428" s="62">
        <v>7322</v>
      </c>
      <c r="H7428" s="62">
        <v>15.25</v>
      </c>
      <c r="I7428" s="62">
        <v>854.08</v>
      </c>
      <c r="J7428" s="62">
        <v>31771.59</v>
      </c>
      <c r="K7428" s="62">
        <v>21384.09</v>
      </c>
      <c r="L7428" s="62">
        <v>41254</v>
      </c>
      <c r="M7428" s="62">
        <v>85.95</v>
      </c>
      <c r="N7428" s="62">
        <v>534.6</v>
      </c>
      <c r="O7428" s="62">
        <v>257877.19</v>
      </c>
      <c r="P7428" s="63"/>
      <c r="Q7428" s="63"/>
      <c r="R7428" s="63"/>
      <c r="S7428" s="63"/>
      <c r="T7428" s="63"/>
      <c r="U7428" s="63"/>
      <c r="V7428" s="63"/>
      <c r="W7428" s="63"/>
      <c r="X7428" s="63"/>
      <c r="Y7428" s="63"/>
      <c r="Z7428" s="62">
        <v>119200</v>
      </c>
      <c r="AA7428" s="62">
        <v>14725</v>
      </c>
      <c r="AB7428" s="62">
        <v>30.68</v>
      </c>
      <c r="AC7428" s="62">
        <v>2980</v>
      </c>
    </row>
    <row r="7429" spans="1:29" ht="30" x14ac:dyDescent="0.25">
      <c r="A7429" s="61" t="s">
        <v>309</v>
      </c>
      <c r="B7429" s="61" t="s">
        <v>310</v>
      </c>
      <c r="C7429" s="62">
        <v>2012</v>
      </c>
      <c r="D7429" s="61" t="s">
        <v>298</v>
      </c>
      <c r="E7429" s="62">
        <v>18</v>
      </c>
      <c r="F7429" s="62">
        <v>0</v>
      </c>
      <c r="G7429" s="62">
        <v>0</v>
      </c>
      <c r="H7429" s="62">
        <v>0</v>
      </c>
      <c r="I7429" s="62">
        <v>0</v>
      </c>
      <c r="J7429" s="62">
        <v>0</v>
      </c>
      <c r="K7429" s="62">
        <v>0</v>
      </c>
      <c r="L7429" s="62">
        <v>0</v>
      </c>
      <c r="M7429" s="62">
        <v>0</v>
      </c>
      <c r="N7429" s="63"/>
      <c r="O7429" s="63"/>
      <c r="P7429" s="62">
        <v>0</v>
      </c>
      <c r="Q7429" s="62">
        <v>0</v>
      </c>
      <c r="R7429" s="62">
        <v>0</v>
      </c>
      <c r="S7429" s="62">
        <v>0</v>
      </c>
      <c r="T7429" s="62">
        <v>0</v>
      </c>
      <c r="U7429" s="62">
        <v>0</v>
      </c>
      <c r="V7429" s="62">
        <v>0</v>
      </c>
      <c r="W7429" s="62">
        <v>0</v>
      </c>
      <c r="X7429" s="62">
        <v>0</v>
      </c>
      <c r="Y7429" s="62">
        <v>0</v>
      </c>
      <c r="Z7429" s="62">
        <v>0</v>
      </c>
      <c r="AA7429" s="62">
        <v>0</v>
      </c>
      <c r="AB7429" s="62">
        <v>0</v>
      </c>
      <c r="AC7429" s="62">
        <v>0</v>
      </c>
    </row>
    <row r="7430" spans="1:29" x14ac:dyDescent="0.25">
      <c r="A7430" s="61" t="s">
        <v>90</v>
      </c>
      <c r="B7430" s="61" t="s">
        <v>91</v>
      </c>
      <c r="C7430" s="62">
        <v>2009</v>
      </c>
      <c r="D7430" s="61" t="s">
        <v>99</v>
      </c>
      <c r="E7430" s="62">
        <v>26</v>
      </c>
      <c r="F7430" s="63"/>
      <c r="G7430" s="63"/>
      <c r="H7430" s="63"/>
      <c r="I7430" s="63"/>
      <c r="J7430" s="63"/>
      <c r="K7430" s="62">
        <v>0</v>
      </c>
      <c r="L7430" s="63"/>
      <c r="M7430" s="63"/>
      <c r="N7430" s="63"/>
      <c r="O7430" s="63"/>
      <c r="P7430" s="63"/>
      <c r="Q7430" s="63"/>
      <c r="R7430" s="63"/>
      <c r="S7430" s="63"/>
      <c r="T7430" s="63"/>
      <c r="U7430" s="63"/>
      <c r="V7430" s="63"/>
      <c r="W7430" s="63"/>
      <c r="X7430" s="63"/>
      <c r="Y7430" s="63"/>
      <c r="Z7430" s="62">
        <v>0</v>
      </c>
      <c r="AA7430" s="63"/>
      <c r="AB7430" s="63"/>
      <c r="AC7430" s="62">
        <v>0</v>
      </c>
    </row>
    <row r="7431" spans="1:29" x14ac:dyDescent="0.25">
      <c r="A7431" s="61" t="s">
        <v>376</v>
      </c>
      <c r="B7431" s="61" t="s">
        <v>377</v>
      </c>
      <c r="C7431" s="62">
        <v>2011</v>
      </c>
      <c r="D7431" s="61" t="s">
        <v>78</v>
      </c>
      <c r="E7431" s="62">
        <v>42</v>
      </c>
      <c r="F7431" s="62">
        <v>264084</v>
      </c>
      <c r="G7431" s="62">
        <v>38475</v>
      </c>
      <c r="H7431" s="62">
        <v>76.34</v>
      </c>
      <c r="I7431" s="62">
        <v>6287.71</v>
      </c>
      <c r="J7431" s="62">
        <v>245598.12</v>
      </c>
      <c r="K7431" s="62">
        <v>21879.73</v>
      </c>
      <c r="L7431" s="62">
        <v>23940</v>
      </c>
      <c r="M7431" s="62">
        <v>47.5</v>
      </c>
      <c r="N7431" s="62">
        <v>520.95000000000005</v>
      </c>
      <c r="O7431" s="62">
        <v>263854.21000000002</v>
      </c>
      <c r="P7431" s="63"/>
      <c r="Q7431" s="63"/>
      <c r="R7431" s="63"/>
      <c r="S7431" s="63"/>
      <c r="T7431" s="63"/>
      <c r="U7431" s="63"/>
      <c r="V7431" s="63"/>
      <c r="W7431" s="63"/>
      <c r="X7431" s="63"/>
      <c r="Y7431" s="63"/>
      <c r="Z7431" s="62">
        <v>104800</v>
      </c>
      <c r="AA7431" s="62">
        <v>6360</v>
      </c>
      <c r="AB7431" s="62">
        <v>12.62</v>
      </c>
      <c r="AC7431" s="62">
        <v>2495.2399999999998</v>
      </c>
    </row>
    <row r="7432" spans="1:29" ht="45" x14ac:dyDescent="0.25">
      <c r="A7432" s="61" t="s">
        <v>460</v>
      </c>
      <c r="B7432" s="61" t="s">
        <v>461</v>
      </c>
      <c r="C7432" s="62">
        <v>2012</v>
      </c>
      <c r="D7432" s="61" t="s">
        <v>78</v>
      </c>
      <c r="E7432" s="62">
        <v>48</v>
      </c>
      <c r="F7432" s="62">
        <v>383198</v>
      </c>
      <c r="G7432" s="62">
        <v>55850</v>
      </c>
      <c r="H7432" s="62">
        <v>96.96</v>
      </c>
      <c r="I7432" s="62">
        <v>7983.29</v>
      </c>
      <c r="J7432" s="62">
        <v>356374.14</v>
      </c>
      <c r="K7432" s="62">
        <v>0</v>
      </c>
      <c r="L7432" s="63"/>
      <c r="M7432" s="63"/>
      <c r="N7432" s="63"/>
      <c r="O7432" s="63"/>
      <c r="P7432" s="63"/>
      <c r="Q7432" s="63"/>
      <c r="R7432" s="63"/>
      <c r="S7432" s="63"/>
      <c r="T7432" s="63"/>
      <c r="U7432" s="63"/>
      <c r="V7432" s="63"/>
      <c r="W7432" s="63"/>
      <c r="X7432" s="63"/>
      <c r="Y7432" s="63"/>
      <c r="Z7432" s="62">
        <v>93975</v>
      </c>
      <c r="AA7432" s="62">
        <v>4341</v>
      </c>
      <c r="AB7432" s="62">
        <v>7.54</v>
      </c>
      <c r="AC7432" s="62">
        <v>1957.81</v>
      </c>
    </row>
    <row r="7433" spans="1:29" ht="30" x14ac:dyDescent="0.25">
      <c r="A7433" s="61" t="s">
        <v>348</v>
      </c>
      <c r="B7433" s="61" t="s">
        <v>349</v>
      </c>
      <c r="C7433" s="62">
        <v>2007</v>
      </c>
      <c r="D7433" s="61" t="s">
        <v>78</v>
      </c>
      <c r="E7433" s="62">
        <v>48</v>
      </c>
      <c r="F7433" s="62">
        <v>422220</v>
      </c>
      <c r="G7433" s="62">
        <v>31930</v>
      </c>
      <c r="H7433" s="62">
        <v>55.43</v>
      </c>
      <c r="I7433" s="62">
        <v>8796.25</v>
      </c>
      <c r="J7433" s="62">
        <v>392664.6</v>
      </c>
      <c r="K7433" s="62">
        <v>0</v>
      </c>
      <c r="L7433" s="63"/>
      <c r="M7433" s="63"/>
      <c r="N7433" s="63"/>
      <c r="O7433" s="63"/>
      <c r="P7433" s="63"/>
      <c r="Q7433" s="63"/>
      <c r="R7433" s="63"/>
      <c r="S7433" s="63"/>
      <c r="T7433" s="63"/>
      <c r="U7433" s="63"/>
      <c r="V7433" s="63"/>
      <c r="W7433" s="63"/>
      <c r="X7433" s="63"/>
      <c r="Y7433" s="63"/>
      <c r="Z7433" s="62">
        <v>0</v>
      </c>
      <c r="AA7433" s="63"/>
      <c r="AB7433" s="63"/>
      <c r="AC7433" s="62">
        <v>0</v>
      </c>
    </row>
    <row r="7434" spans="1:29" x14ac:dyDescent="0.25">
      <c r="A7434" s="61" t="s">
        <v>304</v>
      </c>
      <c r="B7434" s="61" t="s">
        <v>305</v>
      </c>
      <c r="C7434" s="62">
        <v>2005</v>
      </c>
      <c r="D7434" s="61" t="s">
        <v>75</v>
      </c>
      <c r="E7434" s="62">
        <v>6</v>
      </c>
      <c r="F7434" s="62">
        <v>1684</v>
      </c>
      <c r="G7434" s="62">
        <v>275</v>
      </c>
      <c r="H7434" s="62">
        <v>3.82</v>
      </c>
      <c r="I7434" s="62">
        <v>280.67</v>
      </c>
      <c r="J7434" s="62">
        <v>1566.12</v>
      </c>
      <c r="K7434" s="62">
        <v>9</v>
      </c>
      <c r="L7434" s="62">
        <v>18</v>
      </c>
      <c r="M7434" s="62">
        <v>0.25</v>
      </c>
      <c r="N7434" s="63"/>
      <c r="O7434" s="63"/>
      <c r="P7434" s="63"/>
      <c r="Q7434" s="63"/>
      <c r="R7434" s="63"/>
      <c r="S7434" s="63"/>
      <c r="T7434" s="63"/>
      <c r="U7434" s="63"/>
      <c r="V7434" s="63"/>
      <c r="W7434" s="63"/>
      <c r="X7434" s="63"/>
      <c r="Y7434" s="63"/>
      <c r="Z7434" s="62">
        <v>787.38</v>
      </c>
      <c r="AA7434" s="62">
        <v>2612</v>
      </c>
      <c r="AB7434" s="62">
        <v>36.28</v>
      </c>
      <c r="AC7434" s="62">
        <v>131.22999999999999</v>
      </c>
    </row>
    <row r="7435" spans="1:29" x14ac:dyDescent="0.25">
      <c r="A7435" s="61" t="s">
        <v>524</v>
      </c>
      <c r="B7435" s="61" t="s">
        <v>525</v>
      </c>
      <c r="C7435" s="62">
        <v>2011</v>
      </c>
      <c r="D7435" s="61" t="s">
        <v>99</v>
      </c>
      <c r="E7435" s="62">
        <v>60</v>
      </c>
      <c r="F7435" s="62">
        <v>576312</v>
      </c>
      <c r="G7435" s="62">
        <v>123923</v>
      </c>
      <c r="H7435" s="62">
        <v>172.12</v>
      </c>
      <c r="I7435" s="62">
        <v>9605.2000000000007</v>
      </c>
      <c r="J7435" s="62">
        <v>535970.16</v>
      </c>
      <c r="K7435" s="62">
        <v>0</v>
      </c>
      <c r="L7435" s="63"/>
      <c r="M7435" s="63"/>
      <c r="N7435" s="63"/>
      <c r="O7435" s="63"/>
      <c r="P7435" s="63"/>
      <c r="Q7435" s="63"/>
      <c r="R7435" s="63"/>
      <c r="S7435" s="63"/>
      <c r="T7435" s="63"/>
      <c r="U7435" s="63"/>
      <c r="V7435" s="63"/>
      <c r="W7435" s="63"/>
      <c r="X7435" s="63"/>
      <c r="Y7435" s="63"/>
      <c r="Z7435" s="62">
        <v>155160</v>
      </c>
      <c r="AA7435" s="62">
        <v>6898</v>
      </c>
      <c r="AB7435" s="62">
        <v>9.58</v>
      </c>
      <c r="AC7435" s="62">
        <v>2586</v>
      </c>
    </row>
    <row r="7436" spans="1:29" ht="30" x14ac:dyDescent="0.25">
      <c r="A7436" s="61" t="s">
        <v>448</v>
      </c>
      <c r="B7436" s="61" t="s">
        <v>449</v>
      </c>
      <c r="C7436" s="62">
        <v>2018</v>
      </c>
      <c r="D7436" s="61" t="s">
        <v>150</v>
      </c>
      <c r="E7436" s="62">
        <v>8</v>
      </c>
      <c r="F7436" s="62">
        <v>0</v>
      </c>
      <c r="G7436" s="62">
        <v>0</v>
      </c>
      <c r="H7436" s="62">
        <v>0</v>
      </c>
      <c r="I7436" s="62">
        <v>0</v>
      </c>
      <c r="J7436" s="62">
        <v>0</v>
      </c>
      <c r="K7436" s="62">
        <v>0</v>
      </c>
      <c r="L7436" s="62">
        <v>0</v>
      </c>
      <c r="M7436" s="62">
        <v>0</v>
      </c>
      <c r="N7436" s="63"/>
      <c r="O7436" s="63"/>
      <c r="P7436" s="63"/>
      <c r="Q7436" s="63"/>
      <c r="R7436" s="63"/>
      <c r="S7436" s="63"/>
      <c r="T7436" s="63"/>
      <c r="U7436" s="63"/>
      <c r="V7436" s="63"/>
      <c r="W7436" s="63"/>
      <c r="X7436" s="63"/>
      <c r="Y7436" s="63"/>
      <c r="Z7436" s="62">
        <v>0</v>
      </c>
      <c r="AA7436" s="62">
        <v>0</v>
      </c>
      <c r="AB7436" s="62">
        <v>0</v>
      </c>
      <c r="AC7436" s="62">
        <v>0</v>
      </c>
    </row>
    <row r="7437" spans="1:29" ht="30" x14ac:dyDescent="0.25">
      <c r="A7437" s="61" t="s">
        <v>188</v>
      </c>
      <c r="B7437" s="61" t="s">
        <v>189</v>
      </c>
      <c r="C7437" s="62">
        <v>2010</v>
      </c>
      <c r="D7437" s="61" t="s">
        <v>135</v>
      </c>
      <c r="E7437" s="62">
        <v>150</v>
      </c>
      <c r="F7437" s="62">
        <v>769600</v>
      </c>
      <c r="G7437" s="62">
        <v>139386</v>
      </c>
      <c r="H7437" s="62">
        <v>77.44</v>
      </c>
      <c r="I7437" s="62">
        <v>5130.67</v>
      </c>
      <c r="J7437" s="62">
        <v>715728</v>
      </c>
      <c r="K7437" s="62">
        <v>123516.97</v>
      </c>
      <c r="L7437" s="62">
        <v>169260</v>
      </c>
      <c r="M7437" s="62">
        <v>94.03</v>
      </c>
      <c r="N7437" s="63"/>
      <c r="O7437" s="63"/>
      <c r="P7437" s="63"/>
      <c r="Q7437" s="63"/>
      <c r="R7437" s="63"/>
      <c r="S7437" s="63"/>
      <c r="T7437" s="63"/>
      <c r="U7437" s="63"/>
      <c r="V7437" s="63"/>
      <c r="W7437" s="63"/>
      <c r="X7437" s="63"/>
      <c r="Y7437" s="63"/>
      <c r="Z7437" s="62">
        <v>15349</v>
      </c>
      <c r="AA7437" s="62">
        <v>94309</v>
      </c>
      <c r="AB7437" s="62">
        <v>52.39</v>
      </c>
      <c r="AC7437" s="62">
        <v>102.33</v>
      </c>
    </row>
    <row r="7438" spans="1:29" ht="30" x14ac:dyDescent="0.25">
      <c r="A7438" s="61" t="s">
        <v>122</v>
      </c>
      <c r="B7438" s="61" t="s">
        <v>123</v>
      </c>
      <c r="C7438" s="62">
        <v>2014</v>
      </c>
      <c r="D7438" s="61" t="s">
        <v>78</v>
      </c>
      <c r="E7438" s="62">
        <v>50</v>
      </c>
      <c r="F7438" s="62">
        <v>152068</v>
      </c>
      <c r="G7438" s="62">
        <v>21942</v>
      </c>
      <c r="H7438" s="62">
        <v>36.57</v>
      </c>
      <c r="I7438" s="62">
        <v>3041.36</v>
      </c>
      <c r="J7438" s="62">
        <v>141423.24</v>
      </c>
      <c r="K7438" s="62">
        <v>0</v>
      </c>
      <c r="L7438" s="63"/>
      <c r="M7438" s="63"/>
      <c r="N7438" s="63"/>
      <c r="O7438" s="63"/>
      <c r="P7438" s="62">
        <v>1450</v>
      </c>
      <c r="Q7438" s="62">
        <v>5352</v>
      </c>
      <c r="R7438" s="62">
        <v>8.92</v>
      </c>
      <c r="S7438" s="62">
        <v>29</v>
      </c>
      <c r="T7438" s="62">
        <v>18370.05</v>
      </c>
      <c r="U7438" s="62">
        <v>7220</v>
      </c>
      <c r="V7438" s="62">
        <v>25612</v>
      </c>
      <c r="W7438" s="62">
        <v>42.69</v>
      </c>
      <c r="X7438" s="62">
        <v>144</v>
      </c>
      <c r="Y7438" s="62">
        <v>161612.48000000001</v>
      </c>
      <c r="Z7438" s="62">
        <v>904.58</v>
      </c>
      <c r="AA7438" s="62">
        <v>20683</v>
      </c>
      <c r="AB7438" s="62">
        <v>34.47</v>
      </c>
      <c r="AC7438" s="62">
        <v>18.09</v>
      </c>
    </row>
    <row r="7439" spans="1:29" x14ac:dyDescent="0.25">
      <c r="A7439" s="61" t="s">
        <v>413</v>
      </c>
      <c r="B7439" s="61" t="s">
        <v>414</v>
      </c>
      <c r="C7439" s="62">
        <v>2004</v>
      </c>
      <c r="D7439" s="61" t="s">
        <v>75</v>
      </c>
      <c r="E7439" s="62">
        <v>14</v>
      </c>
      <c r="F7439" s="62">
        <v>223077</v>
      </c>
      <c r="G7439" s="62">
        <v>12931</v>
      </c>
      <c r="H7439" s="62">
        <v>76.97</v>
      </c>
      <c r="I7439" s="62">
        <v>15934.07</v>
      </c>
      <c r="J7439" s="62">
        <v>207461.61</v>
      </c>
      <c r="K7439" s="62">
        <v>4204.6499999999996</v>
      </c>
      <c r="L7439" s="62">
        <v>5118</v>
      </c>
      <c r="M7439" s="62">
        <v>30.46</v>
      </c>
      <c r="N7439" s="62">
        <v>300.33</v>
      </c>
      <c r="O7439" s="62">
        <v>50705.18</v>
      </c>
      <c r="P7439" s="63"/>
      <c r="Q7439" s="63"/>
      <c r="R7439" s="63"/>
      <c r="S7439" s="63"/>
      <c r="T7439" s="63"/>
      <c r="U7439" s="63"/>
      <c r="V7439" s="63"/>
      <c r="W7439" s="63"/>
      <c r="X7439" s="63"/>
      <c r="Y7439" s="63"/>
      <c r="Z7439" s="62">
        <v>114004</v>
      </c>
      <c r="AA7439" s="62">
        <v>9784</v>
      </c>
      <c r="AB7439" s="62">
        <v>58.24</v>
      </c>
      <c r="AC7439" s="62">
        <v>8143.14</v>
      </c>
    </row>
    <row r="7440" spans="1:29" x14ac:dyDescent="0.25">
      <c r="A7440" s="61" t="s">
        <v>273</v>
      </c>
      <c r="B7440" s="61" t="s">
        <v>274</v>
      </c>
      <c r="C7440" s="62">
        <v>2004</v>
      </c>
      <c r="D7440" s="61" t="s">
        <v>75</v>
      </c>
      <c r="E7440" s="62">
        <v>13</v>
      </c>
      <c r="F7440" s="62">
        <v>9004</v>
      </c>
      <c r="G7440" s="62">
        <v>1460</v>
      </c>
      <c r="H7440" s="62">
        <v>9.36</v>
      </c>
      <c r="I7440" s="62">
        <v>692.62</v>
      </c>
      <c r="J7440" s="62">
        <v>8373.7199999999993</v>
      </c>
      <c r="K7440" s="62">
        <v>0</v>
      </c>
      <c r="L7440" s="62">
        <v>3894</v>
      </c>
      <c r="M7440" s="62">
        <v>24.96</v>
      </c>
      <c r="N7440" s="63"/>
      <c r="O7440" s="63"/>
      <c r="P7440" s="63"/>
      <c r="Q7440" s="63"/>
      <c r="R7440" s="63"/>
      <c r="S7440" s="63"/>
      <c r="T7440" s="63"/>
      <c r="U7440" s="62">
        <v>376</v>
      </c>
      <c r="V7440" s="62">
        <v>702</v>
      </c>
      <c r="W7440" s="62">
        <v>4.5</v>
      </c>
      <c r="X7440" s="62">
        <v>28</v>
      </c>
      <c r="Y7440" s="62">
        <v>8416.3799999999992</v>
      </c>
      <c r="Z7440" s="62">
        <v>407.73</v>
      </c>
      <c r="AA7440" s="62">
        <v>1020</v>
      </c>
      <c r="AB7440" s="62">
        <v>6.54</v>
      </c>
      <c r="AC7440" s="62">
        <v>31.36</v>
      </c>
    </row>
    <row r="7441" spans="1:29" ht="30" x14ac:dyDescent="0.25">
      <c r="A7441" s="61" t="s">
        <v>526</v>
      </c>
      <c r="B7441" s="61" t="s">
        <v>527</v>
      </c>
      <c r="C7441" s="62">
        <v>2007</v>
      </c>
      <c r="D7441" s="61" t="s">
        <v>78</v>
      </c>
      <c r="E7441" s="62">
        <v>51</v>
      </c>
      <c r="F7441" s="62">
        <v>157320</v>
      </c>
      <c r="G7441" s="62">
        <v>25336</v>
      </c>
      <c r="H7441" s="62">
        <v>41.4</v>
      </c>
      <c r="I7441" s="62">
        <v>3084.71</v>
      </c>
      <c r="J7441" s="62">
        <v>146307.6</v>
      </c>
      <c r="K7441" s="62">
        <v>28848.69</v>
      </c>
      <c r="L7441" s="62">
        <v>39337</v>
      </c>
      <c r="M7441" s="62">
        <v>64.28</v>
      </c>
      <c r="N7441" s="63"/>
      <c r="O7441" s="63"/>
      <c r="P7441" s="63"/>
      <c r="Q7441" s="63"/>
      <c r="R7441" s="63"/>
      <c r="S7441" s="63"/>
      <c r="T7441" s="63"/>
      <c r="U7441" s="63"/>
      <c r="V7441" s="63"/>
      <c r="W7441" s="63"/>
      <c r="X7441" s="63"/>
      <c r="Y7441" s="63"/>
      <c r="Z7441" s="62">
        <v>1173000</v>
      </c>
      <c r="AA7441" s="62">
        <v>26726</v>
      </c>
      <c r="AB7441" s="62">
        <v>43.67</v>
      </c>
      <c r="AC7441" s="62">
        <v>23000</v>
      </c>
    </row>
    <row r="7442" spans="1:29" x14ac:dyDescent="0.25">
      <c r="A7442" s="61" t="s">
        <v>299</v>
      </c>
      <c r="B7442" s="61" t="s">
        <v>300</v>
      </c>
      <c r="C7442" s="62">
        <v>2010</v>
      </c>
      <c r="D7442" s="61" t="s">
        <v>78</v>
      </c>
      <c r="E7442" s="62">
        <v>48</v>
      </c>
      <c r="F7442" s="62">
        <v>496262</v>
      </c>
      <c r="G7442" s="62">
        <v>74639</v>
      </c>
      <c r="H7442" s="62">
        <v>129.58000000000001</v>
      </c>
      <c r="I7442" s="62">
        <v>10338.790000000001</v>
      </c>
      <c r="J7442" s="62">
        <v>461523.66</v>
      </c>
      <c r="K7442" s="62">
        <v>0</v>
      </c>
      <c r="L7442" s="63"/>
      <c r="M7442" s="63"/>
      <c r="N7442" s="63"/>
      <c r="O7442" s="63"/>
      <c r="P7442" s="63"/>
      <c r="Q7442" s="63"/>
      <c r="R7442" s="63"/>
      <c r="S7442" s="63"/>
      <c r="T7442" s="63"/>
      <c r="U7442" s="63"/>
      <c r="V7442" s="63"/>
      <c r="W7442" s="63"/>
      <c r="X7442" s="63"/>
      <c r="Y7442" s="63"/>
      <c r="Z7442" s="62">
        <v>110667</v>
      </c>
      <c r="AA7442" s="62">
        <v>5037</v>
      </c>
      <c r="AB7442" s="62">
        <v>8.74</v>
      </c>
      <c r="AC7442" s="62">
        <v>2305.56</v>
      </c>
    </row>
    <row r="7443" spans="1:29" ht="30" x14ac:dyDescent="0.25">
      <c r="A7443" s="61" t="s">
        <v>356</v>
      </c>
      <c r="B7443" s="61" t="s">
        <v>357</v>
      </c>
      <c r="C7443" s="62">
        <v>2008</v>
      </c>
      <c r="D7443" s="61" t="s">
        <v>94</v>
      </c>
      <c r="E7443" s="62">
        <v>1</v>
      </c>
      <c r="F7443" s="63"/>
      <c r="G7443" s="63"/>
      <c r="H7443" s="63"/>
      <c r="I7443" s="63"/>
      <c r="J7443" s="63"/>
      <c r="K7443" s="62">
        <v>0</v>
      </c>
      <c r="L7443" s="63"/>
      <c r="M7443" s="63"/>
      <c r="N7443" s="63"/>
      <c r="O7443" s="63"/>
      <c r="P7443" s="63"/>
      <c r="Q7443" s="63"/>
      <c r="R7443" s="63"/>
      <c r="S7443" s="63"/>
      <c r="T7443" s="63"/>
      <c r="U7443" s="63"/>
      <c r="V7443" s="63"/>
      <c r="W7443" s="63"/>
      <c r="X7443" s="63"/>
      <c r="Y7443" s="63"/>
      <c r="Z7443" s="62">
        <v>0.04</v>
      </c>
      <c r="AA7443" s="62">
        <v>253</v>
      </c>
      <c r="AB7443" s="62">
        <v>21.08</v>
      </c>
      <c r="AC7443" s="62">
        <v>0.04</v>
      </c>
    </row>
    <row r="7444" spans="1:29" ht="30" x14ac:dyDescent="0.25">
      <c r="A7444" s="61" t="s">
        <v>342</v>
      </c>
      <c r="B7444" s="61" t="s">
        <v>343</v>
      </c>
      <c r="C7444" s="62">
        <v>2008</v>
      </c>
      <c r="D7444" s="61" t="s">
        <v>94</v>
      </c>
      <c r="E7444" s="62">
        <v>12</v>
      </c>
      <c r="F7444" s="62">
        <v>844</v>
      </c>
      <c r="G7444" s="62">
        <v>182</v>
      </c>
      <c r="H7444" s="62">
        <v>1.26</v>
      </c>
      <c r="I7444" s="62">
        <v>70.33</v>
      </c>
      <c r="J7444" s="62">
        <v>784.92</v>
      </c>
      <c r="K7444" s="62">
        <v>0</v>
      </c>
      <c r="L7444" s="63"/>
      <c r="M7444" s="63"/>
      <c r="N7444" s="63"/>
      <c r="O7444" s="63"/>
      <c r="P7444" s="62">
        <v>53</v>
      </c>
      <c r="Q7444" s="62">
        <v>200</v>
      </c>
      <c r="R7444" s="62">
        <v>1.39</v>
      </c>
      <c r="S7444" s="62">
        <v>4</v>
      </c>
      <c r="T7444" s="62">
        <v>671.46</v>
      </c>
      <c r="U7444" s="63"/>
      <c r="V7444" s="63"/>
      <c r="W7444" s="63"/>
      <c r="X7444" s="63"/>
      <c r="Y7444" s="63"/>
      <c r="Z7444" s="62">
        <v>101160</v>
      </c>
      <c r="AA7444" s="62">
        <v>9180</v>
      </c>
      <c r="AB7444" s="62">
        <v>63.75</v>
      </c>
      <c r="AC7444" s="62">
        <v>8430</v>
      </c>
    </row>
    <row r="7445" spans="1:29" ht="30" x14ac:dyDescent="0.25">
      <c r="A7445" s="61" t="s">
        <v>218</v>
      </c>
      <c r="B7445" s="61" t="s">
        <v>219</v>
      </c>
      <c r="C7445" s="62">
        <v>2005</v>
      </c>
      <c r="D7445" s="61" t="s">
        <v>78</v>
      </c>
      <c r="E7445" s="62">
        <v>30</v>
      </c>
      <c r="F7445" s="62">
        <v>76880</v>
      </c>
      <c r="G7445" s="62">
        <v>10265</v>
      </c>
      <c r="H7445" s="62">
        <v>28.51</v>
      </c>
      <c r="I7445" s="62">
        <v>2562.67</v>
      </c>
      <c r="J7445" s="62">
        <v>71498.399999999994</v>
      </c>
      <c r="K7445" s="62">
        <v>17451.990000000002</v>
      </c>
      <c r="L7445" s="62">
        <v>25014</v>
      </c>
      <c r="M7445" s="62">
        <v>69.48</v>
      </c>
      <c r="N7445" s="62">
        <v>581.73</v>
      </c>
      <c r="O7445" s="62">
        <v>210458.76</v>
      </c>
      <c r="P7445" s="63"/>
      <c r="Q7445" s="63"/>
      <c r="R7445" s="63"/>
      <c r="S7445" s="63"/>
      <c r="T7445" s="63"/>
      <c r="U7445" s="63"/>
      <c r="V7445" s="63"/>
      <c r="W7445" s="63"/>
      <c r="X7445" s="63"/>
      <c r="Y7445" s="63"/>
      <c r="Z7445" s="62">
        <v>106300</v>
      </c>
      <c r="AA7445" s="62">
        <v>8790</v>
      </c>
      <c r="AB7445" s="62">
        <v>24.42</v>
      </c>
      <c r="AC7445" s="62">
        <v>3543.33</v>
      </c>
    </row>
    <row r="7446" spans="1:29" ht="30" x14ac:dyDescent="0.25">
      <c r="A7446" s="61" t="s">
        <v>446</v>
      </c>
      <c r="B7446" s="61" t="s">
        <v>447</v>
      </c>
      <c r="C7446" s="62">
        <v>2014</v>
      </c>
      <c r="D7446" s="61" t="s">
        <v>83</v>
      </c>
      <c r="E7446" s="62">
        <v>12</v>
      </c>
      <c r="F7446" s="62">
        <v>3131</v>
      </c>
      <c r="G7446" s="62">
        <v>639</v>
      </c>
      <c r="H7446" s="62">
        <v>4.4400000000000004</v>
      </c>
      <c r="I7446" s="62">
        <v>260.92</v>
      </c>
      <c r="J7446" s="62">
        <v>2911.83</v>
      </c>
      <c r="K7446" s="62">
        <v>60.14</v>
      </c>
      <c r="L7446" s="63"/>
      <c r="M7446" s="63"/>
      <c r="N7446" s="62">
        <v>5.01</v>
      </c>
      <c r="O7446" s="62">
        <v>725.2</v>
      </c>
      <c r="P7446" s="63"/>
      <c r="Q7446" s="63"/>
      <c r="R7446" s="63"/>
      <c r="S7446" s="63"/>
      <c r="T7446" s="63"/>
      <c r="U7446" s="63"/>
      <c r="V7446" s="63"/>
      <c r="W7446" s="63"/>
      <c r="X7446" s="63"/>
      <c r="Y7446" s="63"/>
      <c r="Z7446" s="62">
        <v>72155</v>
      </c>
      <c r="AA7446" s="62">
        <v>3590</v>
      </c>
      <c r="AB7446" s="62">
        <v>24.93</v>
      </c>
      <c r="AC7446" s="62">
        <v>6012.92</v>
      </c>
    </row>
    <row r="7447" spans="1:29" ht="30" x14ac:dyDescent="0.25">
      <c r="A7447" s="61" t="s">
        <v>255</v>
      </c>
      <c r="B7447" s="61" t="s">
        <v>256</v>
      </c>
      <c r="C7447" s="62">
        <v>2007</v>
      </c>
      <c r="D7447" s="61" t="s">
        <v>94</v>
      </c>
      <c r="E7447" s="62">
        <v>58</v>
      </c>
      <c r="F7447" s="63"/>
      <c r="G7447" s="63"/>
      <c r="H7447" s="63"/>
      <c r="I7447" s="63"/>
      <c r="J7447" s="63"/>
      <c r="K7447" s="62">
        <v>0</v>
      </c>
      <c r="L7447" s="63"/>
      <c r="M7447" s="63"/>
      <c r="N7447" s="63"/>
      <c r="O7447" s="63"/>
      <c r="P7447" s="63"/>
      <c r="Q7447" s="63"/>
      <c r="R7447" s="63"/>
      <c r="S7447" s="63"/>
      <c r="T7447" s="63"/>
      <c r="U7447" s="63"/>
      <c r="V7447" s="63"/>
      <c r="W7447" s="63"/>
      <c r="X7447" s="63"/>
      <c r="Y7447" s="63"/>
      <c r="Z7447" s="62">
        <v>124071</v>
      </c>
      <c r="AA7447" s="62">
        <v>40263</v>
      </c>
      <c r="AB7447" s="62">
        <v>57.85</v>
      </c>
      <c r="AC7447" s="62">
        <v>2139.16</v>
      </c>
    </row>
    <row r="7448" spans="1:29" ht="30" x14ac:dyDescent="0.25">
      <c r="A7448" s="61" t="s">
        <v>239</v>
      </c>
      <c r="B7448" s="61" t="s">
        <v>240</v>
      </c>
      <c r="C7448" s="62">
        <v>2005</v>
      </c>
      <c r="D7448" s="61" t="s">
        <v>438</v>
      </c>
      <c r="E7448" s="62">
        <v>8</v>
      </c>
      <c r="F7448" s="63"/>
      <c r="G7448" s="63"/>
      <c r="H7448" s="63"/>
      <c r="I7448" s="63"/>
      <c r="J7448" s="63"/>
      <c r="K7448" s="62">
        <v>0</v>
      </c>
      <c r="L7448" s="63"/>
      <c r="M7448" s="63"/>
      <c r="N7448" s="63"/>
      <c r="O7448" s="63"/>
      <c r="P7448" s="63"/>
      <c r="Q7448" s="63"/>
      <c r="R7448" s="63"/>
      <c r="S7448" s="63"/>
      <c r="T7448" s="63"/>
      <c r="U7448" s="63"/>
      <c r="V7448" s="63"/>
      <c r="W7448" s="63"/>
      <c r="X7448" s="63"/>
      <c r="Y7448" s="63"/>
      <c r="Z7448" s="62">
        <v>0</v>
      </c>
      <c r="AA7448" s="63"/>
      <c r="AB7448" s="63"/>
      <c r="AC7448" s="62">
        <v>0</v>
      </c>
    </row>
    <row r="7449" spans="1:29" x14ac:dyDescent="0.25">
      <c r="A7449" s="61" t="s">
        <v>241</v>
      </c>
      <c r="B7449" s="61" t="s">
        <v>242</v>
      </c>
      <c r="C7449" s="62">
        <v>2013</v>
      </c>
      <c r="D7449" s="61" t="s">
        <v>89</v>
      </c>
      <c r="E7449" s="62">
        <v>69</v>
      </c>
      <c r="F7449" s="62">
        <v>269457</v>
      </c>
      <c r="G7449" s="62">
        <v>33401</v>
      </c>
      <c r="H7449" s="62">
        <v>40.340000000000003</v>
      </c>
      <c r="I7449" s="62">
        <v>3905.17</v>
      </c>
      <c r="J7449" s="62">
        <v>250595.01</v>
      </c>
      <c r="K7449" s="62">
        <v>31406.400000000001</v>
      </c>
      <c r="L7449" s="62">
        <v>49908</v>
      </c>
      <c r="M7449" s="62">
        <v>60.28</v>
      </c>
      <c r="N7449" s="63"/>
      <c r="O7449" s="63"/>
      <c r="P7449" s="63"/>
      <c r="Q7449" s="63"/>
      <c r="R7449" s="63"/>
      <c r="S7449" s="63"/>
      <c r="T7449" s="63"/>
      <c r="U7449" s="63"/>
      <c r="V7449" s="63"/>
      <c r="W7449" s="63"/>
      <c r="X7449" s="63"/>
      <c r="Y7449" s="63"/>
      <c r="Z7449" s="62">
        <v>223325</v>
      </c>
      <c r="AA7449" s="62">
        <v>20903</v>
      </c>
      <c r="AB7449" s="62">
        <v>25.25</v>
      </c>
      <c r="AC7449" s="62">
        <v>3236.59</v>
      </c>
    </row>
    <row r="7450" spans="1:29" ht="30" x14ac:dyDescent="0.25">
      <c r="A7450" s="61" t="s">
        <v>92</v>
      </c>
      <c r="B7450" s="61" t="s">
        <v>93</v>
      </c>
      <c r="C7450" s="62">
        <v>2005</v>
      </c>
      <c r="D7450" s="61" t="s">
        <v>83</v>
      </c>
      <c r="E7450" s="62">
        <v>6</v>
      </c>
      <c r="F7450" s="62">
        <v>0</v>
      </c>
      <c r="G7450" s="62">
        <v>0</v>
      </c>
      <c r="H7450" s="62">
        <v>0</v>
      </c>
      <c r="I7450" s="62">
        <v>0</v>
      </c>
      <c r="J7450" s="62">
        <v>0</v>
      </c>
      <c r="K7450" s="62">
        <v>0</v>
      </c>
      <c r="L7450" s="62">
        <v>0</v>
      </c>
      <c r="M7450" s="62">
        <v>0</v>
      </c>
      <c r="N7450" s="63"/>
      <c r="O7450" s="63"/>
      <c r="P7450" s="63"/>
      <c r="Q7450" s="63"/>
      <c r="R7450" s="63"/>
      <c r="S7450" s="63"/>
      <c r="T7450" s="63"/>
      <c r="U7450" s="63"/>
      <c r="V7450" s="63"/>
      <c r="W7450" s="63"/>
      <c r="X7450" s="63"/>
      <c r="Y7450" s="63"/>
      <c r="Z7450" s="62">
        <v>1007.55</v>
      </c>
      <c r="AA7450" s="62">
        <v>2602</v>
      </c>
      <c r="AB7450" s="62">
        <v>36.14</v>
      </c>
      <c r="AC7450" s="62">
        <v>167.92</v>
      </c>
    </row>
    <row r="7451" spans="1:29" ht="30" x14ac:dyDescent="0.25">
      <c r="A7451" s="61" t="s">
        <v>136</v>
      </c>
      <c r="B7451" s="61" t="s">
        <v>137</v>
      </c>
      <c r="C7451" s="62">
        <v>2014</v>
      </c>
      <c r="D7451" s="61" t="s">
        <v>78</v>
      </c>
      <c r="E7451" s="62">
        <v>24</v>
      </c>
      <c r="F7451" s="62">
        <v>70955</v>
      </c>
      <c r="G7451" s="62">
        <v>11240</v>
      </c>
      <c r="H7451" s="62">
        <v>39.03</v>
      </c>
      <c r="I7451" s="62">
        <v>2956.46</v>
      </c>
      <c r="J7451" s="62">
        <v>65988.149999999994</v>
      </c>
      <c r="K7451" s="62">
        <v>11580.99</v>
      </c>
      <c r="L7451" s="62">
        <v>17648</v>
      </c>
      <c r="M7451" s="62">
        <v>61.28</v>
      </c>
      <c r="N7451" s="62">
        <v>482.54</v>
      </c>
      <c r="O7451" s="62">
        <v>139658.62</v>
      </c>
      <c r="P7451" s="63"/>
      <c r="Q7451" s="63"/>
      <c r="R7451" s="63"/>
      <c r="S7451" s="63"/>
      <c r="T7451" s="63"/>
      <c r="U7451" s="63"/>
      <c r="V7451" s="63"/>
      <c r="W7451" s="63"/>
      <c r="X7451" s="63"/>
      <c r="Y7451" s="63"/>
      <c r="Z7451" s="62">
        <v>631.64</v>
      </c>
      <c r="AA7451" s="62">
        <v>1753</v>
      </c>
      <c r="AB7451" s="62">
        <v>6.09</v>
      </c>
      <c r="AC7451" s="62">
        <v>26.32</v>
      </c>
    </row>
    <row r="7452" spans="1:29" ht="30" x14ac:dyDescent="0.25">
      <c r="A7452" s="61" t="s">
        <v>498</v>
      </c>
      <c r="B7452" s="61" t="s">
        <v>499</v>
      </c>
      <c r="C7452" s="62">
        <v>2012</v>
      </c>
      <c r="D7452" s="61" t="s">
        <v>78</v>
      </c>
      <c r="E7452" s="62">
        <v>48</v>
      </c>
      <c r="F7452" s="62">
        <v>109011</v>
      </c>
      <c r="G7452" s="62">
        <v>10155</v>
      </c>
      <c r="H7452" s="62">
        <v>17.63</v>
      </c>
      <c r="I7452" s="62">
        <v>2271.06</v>
      </c>
      <c r="J7452" s="62">
        <v>101380.23</v>
      </c>
      <c r="K7452" s="62">
        <v>0</v>
      </c>
      <c r="L7452" s="63"/>
      <c r="M7452" s="63"/>
      <c r="N7452" s="63"/>
      <c r="O7452" s="63"/>
      <c r="P7452" s="63"/>
      <c r="Q7452" s="63"/>
      <c r="R7452" s="63"/>
      <c r="S7452" s="63"/>
      <c r="T7452" s="63"/>
      <c r="U7452" s="63"/>
      <c r="V7452" s="63"/>
      <c r="W7452" s="63"/>
      <c r="X7452" s="63"/>
      <c r="Y7452" s="63"/>
      <c r="Z7452" s="62">
        <v>129.66999999999999</v>
      </c>
      <c r="AA7452" s="62">
        <v>1019</v>
      </c>
      <c r="AB7452" s="62">
        <v>1.77</v>
      </c>
      <c r="AC7452" s="62">
        <v>2.7</v>
      </c>
    </row>
    <row r="7453" spans="1:29" ht="30" x14ac:dyDescent="0.25">
      <c r="A7453" s="61" t="s">
        <v>448</v>
      </c>
      <c r="B7453" s="61" t="s">
        <v>449</v>
      </c>
      <c r="C7453" s="62">
        <v>2011</v>
      </c>
      <c r="D7453" s="61" t="s">
        <v>150</v>
      </c>
      <c r="E7453" s="62">
        <v>8</v>
      </c>
      <c r="F7453" s="63"/>
      <c r="G7453" s="62">
        <v>0</v>
      </c>
      <c r="H7453" s="62">
        <v>0</v>
      </c>
      <c r="I7453" s="63"/>
      <c r="J7453" s="63"/>
      <c r="K7453" s="62">
        <v>0</v>
      </c>
      <c r="L7453" s="62">
        <v>0</v>
      </c>
      <c r="M7453" s="62">
        <v>0</v>
      </c>
      <c r="N7453" s="63"/>
      <c r="O7453" s="63"/>
      <c r="P7453" s="63"/>
      <c r="Q7453" s="63"/>
      <c r="R7453" s="63"/>
      <c r="S7453" s="63"/>
      <c r="T7453" s="63"/>
      <c r="U7453" s="63"/>
      <c r="V7453" s="63"/>
      <c r="W7453" s="63"/>
      <c r="X7453" s="63"/>
      <c r="Y7453" s="63"/>
      <c r="Z7453" s="62">
        <v>0</v>
      </c>
      <c r="AA7453" s="62">
        <v>0</v>
      </c>
      <c r="AB7453" s="62">
        <v>0</v>
      </c>
      <c r="AC7453" s="62">
        <v>0</v>
      </c>
    </row>
    <row r="7454" spans="1:29" ht="30" x14ac:dyDescent="0.25">
      <c r="A7454" s="61" t="s">
        <v>100</v>
      </c>
      <c r="B7454" s="61" t="s">
        <v>101</v>
      </c>
      <c r="C7454" s="62">
        <v>2018</v>
      </c>
      <c r="D7454" s="61" t="s">
        <v>75</v>
      </c>
      <c r="E7454" s="62">
        <v>10</v>
      </c>
      <c r="F7454" s="62">
        <v>1660</v>
      </c>
      <c r="G7454" s="62">
        <v>465</v>
      </c>
      <c r="H7454" s="62">
        <v>3.88</v>
      </c>
      <c r="I7454" s="62">
        <v>166</v>
      </c>
      <c r="J7454" s="62">
        <v>1543.8</v>
      </c>
      <c r="K7454" s="62">
        <v>0</v>
      </c>
      <c r="L7454" s="63"/>
      <c r="M7454" s="63"/>
      <c r="N7454" s="63"/>
      <c r="O7454" s="63"/>
      <c r="P7454" s="63"/>
      <c r="Q7454" s="63"/>
      <c r="R7454" s="63"/>
      <c r="S7454" s="63"/>
      <c r="T7454" s="63"/>
      <c r="U7454" s="63"/>
      <c r="V7454" s="63"/>
      <c r="W7454" s="63"/>
      <c r="X7454" s="63"/>
      <c r="Y7454" s="63"/>
      <c r="Z7454" s="62">
        <v>4500</v>
      </c>
      <c r="AA7454" s="62">
        <v>372</v>
      </c>
      <c r="AB7454" s="62">
        <v>3.1</v>
      </c>
      <c r="AC7454" s="62">
        <v>450</v>
      </c>
    </row>
    <row r="7455" spans="1:29" x14ac:dyDescent="0.25">
      <c r="A7455" s="61" t="s">
        <v>413</v>
      </c>
      <c r="B7455" s="61" t="s">
        <v>414</v>
      </c>
      <c r="C7455" s="62">
        <v>2012</v>
      </c>
      <c r="D7455" s="61" t="s">
        <v>99</v>
      </c>
      <c r="E7455" s="62">
        <v>48</v>
      </c>
      <c r="F7455" s="62">
        <v>193138</v>
      </c>
      <c r="G7455" s="62">
        <v>25206</v>
      </c>
      <c r="H7455" s="62">
        <v>43.76</v>
      </c>
      <c r="I7455" s="62">
        <v>4023.71</v>
      </c>
      <c r="J7455" s="62">
        <v>179618.34</v>
      </c>
      <c r="K7455" s="62">
        <v>11846</v>
      </c>
      <c r="L7455" s="62">
        <v>15801</v>
      </c>
      <c r="M7455" s="62">
        <v>27.43</v>
      </c>
      <c r="N7455" s="63"/>
      <c r="O7455" s="63"/>
      <c r="P7455" s="63"/>
      <c r="Q7455" s="63"/>
      <c r="R7455" s="63"/>
      <c r="S7455" s="63"/>
      <c r="T7455" s="63"/>
      <c r="U7455" s="63"/>
      <c r="V7455" s="63"/>
      <c r="W7455" s="63"/>
      <c r="X7455" s="63"/>
      <c r="Y7455" s="63"/>
      <c r="Z7455" s="62">
        <v>193971</v>
      </c>
      <c r="AA7455" s="62">
        <v>22073</v>
      </c>
      <c r="AB7455" s="62">
        <v>38.32</v>
      </c>
      <c r="AC7455" s="62">
        <v>4041.06</v>
      </c>
    </row>
    <row r="7456" spans="1:29" x14ac:dyDescent="0.25">
      <c r="A7456" s="61" t="s">
        <v>190</v>
      </c>
      <c r="B7456" s="61" t="s">
        <v>191</v>
      </c>
      <c r="C7456" s="62">
        <v>2005</v>
      </c>
      <c r="D7456" s="61" t="s">
        <v>150</v>
      </c>
      <c r="E7456" s="62">
        <v>8</v>
      </c>
      <c r="F7456" s="63"/>
      <c r="G7456" s="63"/>
      <c r="H7456" s="63"/>
      <c r="I7456" s="63"/>
      <c r="J7456" s="63"/>
      <c r="K7456" s="62">
        <v>0</v>
      </c>
      <c r="L7456" s="63"/>
      <c r="M7456" s="63"/>
      <c r="N7456" s="63"/>
      <c r="O7456" s="63"/>
      <c r="P7456" s="63"/>
      <c r="Q7456" s="63"/>
      <c r="R7456" s="63"/>
      <c r="S7456" s="63"/>
      <c r="T7456" s="63"/>
      <c r="U7456" s="63"/>
      <c r="V7456" s="63"/>
      <c r="W7456" s="63"/>
      <c r="X7456" s="63"/>
      <c r="Y7456" s="63"/>
      <c r="Z7456" s="62">
        <v>0</v>
      </c>
      <c r="AA7456" s="63"/>
      <c r="AB7456" s="63"/>
      <c r="AC7456" s="62">
        <v>0</v>
      </c>
    </row>
    <row r="7457" spans="1:29" ht="30" x14ac:dyDescent="0.25">
      <c r="A7457" s="61" t="s">
        <v>138</v>
      </c>
      <c r="B7457" s="61" t="s">
        <v>139</v>
      </c>
      <c r="C7457" s="62">
        <v>2006</v>
      </c>
      <c r="D7457" s="61" t="s">
        <v>78</v>
      </c>
      <c r="E7457" s="62">
        <v>40</v>
      </c>
      <c r="F7457" s="62">
        <v>103610</v>
      </c>
      <c r="G7457" s="62">
        <v>17108</v>
      </c>
      <c r="H7457" s="62">
        <v>35.64</v>
      </c>
      <c r="I7457" s="62">
        <v>2590.25</v>
      </c>
      <c r="J7457" s="62">
        <v>96357.3</v>
      </c>
      <c r="K7457" s="62">
        <v>0</v>
      </c>
      <c r="L7457" s="63"/>
      <c r="M7457" s="63"/>
      <c r="N7457" s="63"/>
      <c r="O7457" s="63"/>
      <c r="P7457" s="63"/>
      <c r="Q7457" s="63"/>
      <c r="R7457" s="63"/>
      <c r="S7457" s="63"/>
      <c r="T7457" s="63"/>
      <c r="U7457" s="63"/>
      <c r="V7457" s="63"/>
      <c r="W7457" s="63"/>
      <c r="X7457" s="63"/>
      <c r="Y7457" s="63"/>
      <c r="Z7457" s="62">
        <v>57531</v>
      </c>
      <c r="AA7457" s="62">
        <v>10615</v>
      </c>
      <c r="AB7457" s="62">
        <v>22.11</v>
      </c>
      <c r="AC7457" s="62">
        <v>1438.28</v>
      </c>
    </row>
    <row r="7458" spans="1:29" ht="30" x14ac:dyDescent="0.25">
      <c r="A7458" s="61" t="s">
        <v>439</v>
      </c>
      <c r="B7458" s="61" t="s">
        <v>440</v>
      </c>
      <c r="C7458" s="62">
        <v>2017</v>
      </c>
      <c r="D7458" s="61" t="s">
        <v>99</v>
      </c>
      <c r="E7458" s="62">
        <v>48</v>
      </c>
      <c r="F7458" s="62">
        <v>102000</v>
      </c>
      <c r="G7458" s="62">
        <v>18782</v>
      </c>
      <c r="H7458" s="62">
        <v>32.61</v>
      </c>
      <c r="I7458" s="62">
        <v>2125</v>
      </c>
      <c r="J7458" s="62">
        <v>94860</v>
      </c>
      <c r="K7458" s="62">
        <v>38441.54</v>
      </c>
      <c r="L7458" s="62">
        <v>25779</v>
      </c>
      <c r="M7458" s="62">
        <v>44.76</v>
      </c>
      <c r="N7458" s="62">
        <v>800.87</v>
      </c>
      <c r="O7458" s="62">
        <v>463578.02</v>
      </c>
      <c r="P7458" s="63"/>
      <c r="Q7458" s="63"/>
      <c r="R7458" s="63"/>
      <c r="S7458" s="63"/>
      <c r="T7458" s="63"/>
      <c r="U7458" s="63"/>
      <c r="V7458" s="63"/>
      <c r="W7458" s="63"/>
      <c r="X7458" s="63"/>
      <c r="Y7458" s="63"/>
      <c r="Z7458" s="62">
        <v>196400</v>
      </c>
      <c r="AA7458" s="62">
        <v>26072</v>
      </c>
      <c r="AB7458" s="62">
        <v>45.26</v>
      </c>
      <c r="AC7458" s="62">
        <v>4091.67</v>
      </c>
    </row>
    <row r="7459" spans="1:29" x14ac:dyDescent="0.25">
      <c r="A7459" s="61" t="s">
        <v>102</v>
      </c>
      <c r="B7459" s="61" t="s">
        <v>103</v>
      </c>
      <c r="C7459" s="62">
        <v>2014</v>
      </c>
      <c r="D7459" s="61" t="s">
        <v>419</v>
      </c>
      <c r="E7459" s="62">
        <v>24</v>
      </c>
      <c r="F7459" s="62">
        <v>172938</v>
      </c>
      <c r="G7459" s="62">
        <v>26996</v>
      </c>
      <c r="H7459" s="62">
        <v>93.74</v>
      </c>
      <c r="I7459" s="62">
        <v>7205.75</v>
      </c>
      <c r="J7459" s="62">
        <v>160832.34</v>
      </c>
      <c r="K7459" s="62">
        <v>2903.98</v>
      </c>
      <c r="L7459" s="62">
        <v>4267</v>
      </c>
      <c r="M7459" s="62">
        <v>14.82</v>
      </c>
      <c r="N7459" s="62">
        <v>121</v>
      </c>
      <c r="O7459" s="62">
        <v>35019.93</v>
      </c>
      <c r="P7459" s="63"/>
      <c r="Q7459" s="63"/>
      <c r="R7459" s="63"/>
      <c r="S7459" s="63"/>
      <c r="T7459" s="63"/>
      <c r="U7459" s="63"/>
      <c r="V7459" s="63"/>
      <c r="W7459" s="63"/>
      <c r="X7459" s="63"/>
      <c r="Y7459" s="63"/>
      <c r="Z7459" s="62">
        <v>949</v>
      </c>
      <c r="AA7459" s="62">
        <v>14071</v>
      </c>
      <c r="AB7459" s="62">
        <v>48.86</v>
      </c>
      <c r="AC7459" s="62">
        <v>39.54</v>
      </c>
    </row>
    <row r="7460" spans="1:29" ht="30" x14ac:dyDescent="0.25">
      <c r="A7460" s="61" t="s">
        <v>482</v>
      </c>
      <c r="B7460" s="61" t="s">
        <v>483</v>
      </c>
      <c r="C7460" s="62">
        <v>2004</v>
      </c>
      <c r="D7460" s="61" t="s">
        <v>75</v>
      </c>
      <c r="E7460" s="62">
        <v>12</v>
      </c>
      <c r="F7460" s="62">
        <v>0</v>
      </c>
      <c r="G7460" s="62">
        <v>0</v>
      </c>
      <c r="H7460" s="62">
        <v>0</v>
      </c>
      <c r="I7460" s="62">
        <v>0</v>
      </c>
      <c r="J7460" s="62">
        <v>0</v>
      </c>
      <c r="K7460" s="62">
        <v>0</v>
      </c>
      <c r="L7460" s="63"/>
      <c r="M7460" s="63"/>
      <c r="N7460" s="63"/>
      <c r="O7460" s="63"/>
      <c r="P7460" s="63"/>
      <c r="Q7460" s="63"/>
      <c r="R7460" s="63"/>
      <c r="S7460" s="63"/>
      <c r="T7460" s="63"/>
      <c r="U7460" s="63"/>
      <c r="V7460" s="63"/>
      <c r="W7460" s="63"/>
      <c r="X7460" s="63"/>
      <c r="Y7460" s="63"/>
      <c r="Z7460" s="62">
        <v>1062.1099999999999</v>
      </c>
      <c r="AA7460" s="62">
        <v>4425</v>
      </c>
      <c r="AB7460" s="62">
        <v>30.73</v>
      </c>
      <c r="AC7460" s="62">
        <v>88.51</v>
      </c>
    </row>
    <row r="7461" spans="1:29" x14ac:dyDescent="0.25">
      <c r="A7461" s="61" t="s">
        <v>260</v>
      </c>
      <c r="B7461" s="61" t="s">
        <v>261</v>
      </c>
      <c r="C7461" s="62">
        <v>2016</v>
      </c>
      <c r="D7461" s="61" t="s">
        <v>99</v>
      </c>
      <c r="E7461" s="62">
        <v>26</v>
      </c>
      <c r="F7461" s="62">
        <v>80143</v>
      </c>
      <c r="G7461" s="62">
        <v>14019</v>
      </c>
      <c r="H7461" s="62">
        <v>44.93</v>
      </c>
      <c r="I7461" s="62">
        <v>3082.42</v>
      </c>
      <c r="J7461" s="62">
        <v>74532.990000000005</v>
      </c>
      <c r="K7461" s="62">
        <v>22260.91</v>
      </c>
      <c r="L7461" s="62">
        <v>16135</v>
      </c>
      <c r="M7461" s="62">
        <v>51.71</v>
      </c>
      <c r="N7461" s="62">
        <v>856.19</v>
      </c>
      <c r="O7461" s="62">
        <v>268451.01</v>
      </c>
      <c r="P7461" s="63"/>
      <c r="Q7461" s="63"/>
      <c r="R7461" s="63"/>
      <c r="S7461" s="63"/>
      <c r="T7461" s="63"/>
      <c r="U7461" s="63"/>
      <c r="V7461" s="63"/>
      <c r="W7461" s="63"/>
      <c r="X7461" s="63"/>
      <c r="Y7461" s="63"/>
      <c r="Z7461" s="62">
        <v>632</v>
      </c>
      <c r="AA7461" s="62">
        <v>5770</v>
      </c>
      <c r="AB7461" s="62">
        <v>18.489999999999998</v>
      </c>
      <c r="AC7461" s="62">
        <v>24.31</v>
      </c>
    </row>
    <row r="7462" spans="1:29" ht="30" x14ac:dyDescent="0.25">
      <c r="A7462" s="61" t="s">
        <v>180</v>
      </c>
      <c r="B7462" s="61" t="s">
        <v>181</v>
      </c>
      <c r="C7462" s="62">
        <v>2014</v>
      </c>
      <c r="D7462" s="61" t="s">
        <v>72</v>
      </c>
      <c r="E7462" s="62">
        <v>80</v>
      </c>
      <c r="F7462" s="62">
        <v>364560</v>
      </c>
      <c r="G7462" s="62">
        <v>51659</v>
      </c>
      <c r="H7462" s="62">
        <v>53.81</v>
      </c>
      <c r="I7462" s="62">
        <v>4557</v>
      </c>
      <c r="J7462" s="62">
        <v>339040.8</v>
      </c>
      <c r="K7462" s="62">
        <v>0</v>
      </c>
      <c r="L7462" s="63"/>
      <c r="M7462" s="63"/>
      <c r="N7462" s="63"/>
      <c r="O7462" s="63"/>
      <c r="P7462" s="63"/>
      <c r="Q7462" s="63"/>
      <c r="R7462" s="63"/>
      <c r="S7462" s="63"/>
      <c r="T7462" s="63"/>
      <c r="U7462" s="63"/>
      <c r="V7462" s="63"/>
      <c r="W7462" s="63"/>
      <c r="X7462" s="63"/>
      <c r="Y7462" s="63"/>
      <c r="Z7462" s="62">
        <v>2027.25</v>
      </c>
      <c r="AA7462" s="62">
        <v>29111</v>
      </c>
      <c r="AB7462" s="62">
        <v>30.32</v>
      </c>
      <c r="AC7462" s="62">
        <v>25.34</v>
      </c>
    </row>
    <row r="7463" spans="1:29" x14ac:dyDescent="0.25">
      <c r="A7463" s="61" t="s">
        <v>95</v>
      </c>
      <c r="B7463" s="61" t="s">
        <v>96</v>
      </c>
      <c r="C7463" s="62">
        <v>2010</v>
      </c>
      <c r="D7463" s="61" t="s">
        <v>150</v>
      </c>
      <c r="E7463" s="62">
        <v>8</v>
      </c>
      <c r="F7463" s="63"/>
      <c r="G7463" s="62">
        <v>0</v>
      </c>
      <c r="H7463" s="62">
        <v>0</v>
      </c>
      <c r="I7463" s="63"/>
      <c r="J7463" s="63"/>
      <c r="K7463" s="62">
        <v>0</v>
      </c>
      <c r="L7463" s="62">
        <v>0</v>
      </c>
      <c r="M7463" s="62">
        <v>0</v>
      </c>
      <c r="N7463" s="63"/>
      <c r="O7463" s="63"/>
      <c r="P7463" s="63"/>
      <c r="Q7463" s="63"/>
      <c r="R7463" s="63"/>
      <c r="S7463" s="63"/>
      <c r="T7463" s="63"/>
      <c r="U7463" s="63"/>
      <c r="V7463" s="63"/>
      <c r="W7463" s="63"/>
      <c r="X7463" s="63"/>
      <c r="Y7463" s="63"/>
      <c r="Z7463" s="62">
        <v>0</v>
      </c>
      <c r="AA7463" s="62">
        <v>0</v>
      </c>
      <c r="AB7463" s="62">
        <v>0</v>
      </c>
      <c r="AC7463" s="62">
        <v>0</v>
      </c>
    </row>
    <row r="7464" spans="1:29" ht="30" x14ac:dyDescent="0.25">
      <c r="A7464" s="61" t="s">
        <v>452</v>
      </c>
      <c r="B7464" s="61" t="s">
        <v>453</v>
      </c>
      <c r="C7464" s="62">
        <v>2010</v>
      </c>
      <c r="D7464" s="61" t="s">
        <v>99</v>
      </c>
      <c r="E7464" s="62">
        <v>36</v>
      </c>
      <c r="F7464" s="62">
        <v>47091</v>
      </c>
      <c r="G7464" s="62">
        <v>11400</v>
      </c>
      <c r="H7464" s="62">
        <v>26.39</v>
      </c>
      <c r="I7464" s="62">
        <v>1308.08</v>
      </c>
      <c r="J7464" s="62">
        <v>43794.63</v>
      </c>
      <c r="K7464" s="62">
        <v>8838.99</v>
      </c>
      <c r="L7464" s="62">
        <v>8751</v>
      </c>
      <c r="M7464" s="62">
        <v>20.260000000000002</v>
      </c>
      <c r="N7464" s="62">
        <v>245.53</v>
      </c>
      <c r="O7464" s="62">
        <v>106592.05</v>
      </c>
      <c r="P7464" s="63"/>
      <c r="Q7464" s="63"/>
      <c r="R7464" s="63"/>
      <c r="S7464" s="63"/>
      <c r="T7464" s="63"/>
      <c r="U7464" s="63"/>
      <c r="V7464" s="63"/>
      <c r="W7464" s="63"/>
      <c r="X7464" s="63"/>
      <c r="Y7464" s="63"/>
      <c r="Z7464" s="62">
        <v>21.52</v>
      </c>
      <c r="AA7464" s="62">
        <v>747</v>
      </c>
      <c r="AB7464" s="62">
        <v>1.73</v>
      </c>
      <c r="AC7464" s="62">
        <v>0.6</v>
      </c>
    </row>
    <row r="7465" spans="1:29" ht="45" x14ac:dyDescent="0.25">
      <c r="A7465" s="61" t="s">
        <v>326</v>
      </c>
      <c r="B7465" s="61" t="s">
        <v>327</v>
      </c>
      <c r="C7465" s="62">
        <v>2017</v>
      </c>
      <c r="D7465" s="61" t="s">
        <v>89</v>
      </c>
      <c r="E7465" s="62">
        <v>50</v>
      </c>
      <c r="F7465" s="62">
        <v>270152</v>
      </c>
      <c r="G7465" s="62">
        <v>36590</v>
      </c>
      <c r="H7465" s="62">
        <v>60.98</v>
      </c>
      <c r="I7465" s="62">
        <v>5403.04</v>
      </c>
      <c r="J7465" s="62">
        <v>251241.36</v>
      </c>
      <c r="K7465" s="62">
        <v>13209.51</v>
      </c>
      <c r="L7465" s="62">
        <v>14311</v>
      </c>
      <c r="M7465" s="62">
        <v>23.85</v>
      </c>
      <c r="N7465" s="62">
        <v>264.19</v>
      </c>
      <c r="O7465" s="62">
        <v>159297.39000000001</v>
      </c>
      <c r="P7465" s="63"/>
      <c r="Q7465" s="63"/>
      <c r="R7465" s="63"/>
      <c r="S7465" s="63"/>
      <c r="T7465" s="63"/>
      <c r="U7465" s="63"/>
      <c r="V7465" s="63"/>
      <c r="W7465" s="63"/>
      <c r="X7465" s="63"/>
      <c r="Y7465" s="63"/>
      <c r="Z7465" s="62">
        <v>106679</v>
      </c>
      <c r="AA7465" s="62">
        <v>17588</v>
      </c>
      <c r="AB7465" s="62">
        <v>29.31</v>
      </c>
      <c r="AC7465" s="62">
        <v>2133.58</v>
      </c>
    </row>
    <row r="7466" spans="1:29" ht="45" x14ac:dyDescent="0.25">
      <c r="A7466" s="61" t="s">
        <v>167</v>
      </c>
      <c r="B7466" s="61" t="s">
        <v>168</v>
      </c>
      <c r="C7466" s="62">
        <v>2009</v>
      </c>
      <c r="D7466" s="61" t="s">
        <v>75</v>
      </c>
      <c r="E7466" s="62">
        <v>10</v>
      </c>
      <c r="F7466" s="63"/>
      <c r="G7466" s="63"/>
      <c r="H7466" s="63"/>
      <c r="I7466" s="63"/>
      <c r="J7466" s="63"/>
      <c r="K7466" s="62">
        <v>0</v>
      </c>
      <c r="L7466" s="63"/>
      <c r="M7466" s="63"/>
      <c r="N7466" s="63"/>
      <c r="O7466" s="63"/>
      <c r="P7466" s="63"/>
      <c r="Q7466" s="63"/>
      <c r="R7466" s="63"/>
      <c r="S7466" s="63"/>
      <c r="T7466" s="63"/>
      <c r="U7466" s="63"/>
      <c r="V7466" s="63"/>
      <c r="W7466" s="63"/>
      <c r="X7466" s="63"/>
      <c r="Y7466" s="63"/>
      <c r="Z7466" s="62">
        <v>0</v>
      </c>
      <c r="AA7466" s="63"/>
      <c r="AB7466" s="63"/>
      <c r="AC7466" s="62">
        <v>0</v>
      </c>
    </row>
    <row r="7467" spans="1:29" ht="30" x14ac:dyDescent="0.25">
      <c r="A7467" s="61" t="s">
        <v>237</v>
      </c>
      <c r="B7467" s="61" t="s">
        <v>238</v>
      </c>
      <c r="C7467" s="62">
        <v>2009</v>
      </c>
      <c r="D7467" s="61" t="s">
        <v>308</v>
      </c>
      <c r="E7467" s="62">
        <v>50</v>
      </c>
      <c r="F7467" s="62">
        <v>34086</v>
      </c>
      <c r="G7467" s="62">
        <v>12162</v>
      </c>
      <c r="H7467" s="62">
        <v>20.27</v>
      </c>
      <c r="I7467" s="62">
        <v>681.72</v>
      </c>
      <c r="J7467" s="62">
        <v>31699.98</v>
      </c>
      <c r="K7467" s="62">
        <v>35755.58</v>
      </c>
      <c r="L7467" s="62">
        <v>48379</v>
      </c>
      <c r="M7467" s="62">
        <v>80.63</v>
      </c>
      <c r="N7467" s="62">
        <v>715.11</v>
      </c>
      <c r="O7467" s="62">
        <v>431187.23</v>
      </c>
      <c r="P7467" s="63"/>
      <c r="Q7467" s="63"/>
      <c r="R7467" s="63"/>
      <c r="S7467" s="63"/>
      <c r="T7467" s="63"/>
      <c r="U7467" s="63"/>
      <c r="V7467" s="63"/>
      <c r="W7467" s="63"/>
      <c r="X7467" s="63"/>
      <c r="Y7467" s="63"/>
      <c r="Z7467" s="62">
        <v>297317</v>
      </c>
      <c r="AA7467" s="62">
        <v>14095</v>
      </c>
      <c r="AB7467" s="62">
        <v>23.49</v>
      </c>
      <c r="AC7467" s="62">
        <v>5946.34</v>
      </c>
    </row>
    <row r="7468" spans="1:29" x14ac:dyDescent="0.25">
      <c r="A7468" s="61" t="s">
        <v>456</v>
      </c>
      <c r="B7468" s="61" t="s">
        <v>457</v>
      </c>
      <c r="C7468" s="62">
        <v>2010</v>
      </c>
      <c r="D7468" s="61" t="s">
        <v>99</v>
      </c>
      <c r="E7468" s="62">
        <v>74</v>
      </c>
      <c r="F7468" s="62">
        <v>513440</v>
      </c>
      <c r="G7468" s="62">
        <v>79816</v>
      </c>
      <c r="H7468" s="62">
        <v>89.88</v>
      </c>
      <c r="I7468" s="62">
        <v>6938.38</v>
      </c>
      <c r="J7468" s="62">
        <v>477499.2</v>
      </c>
      <c r="K7468" s="62">
        <v>0</v>
      </c>
      <c r="L7468" s="63"/>
      <c r="M7468" s="63"/>
      <c r="N7468" s="63"/>
      <c r="O7468" s="63"/>
      <c r="P7468" s="63"/>
      <c r="Q7468" s="63"/>
      <c r="R7468" s="63"/>
      <c r="S7468" s="63"/>
      <c r="T7468" s="63"/>
      <c r="U7468" s="63"/>
      <c r="V7468" s="63"/>
      <c r="W7468" s="63"/>
      <c r="X7468" s="63"/>
      <c r="Y7468" s="63"/>
      <c r="Z7468" s="62">
        <v>484311</v>
      </c>
      <c r="AA7468" s="62">
        <v>73755</v>
      </c>
      <c r="AB7468" s="62">
        <v>83.06</v>
      </c>
      <c r="AC7468" s="62">
        <v>6544.74</v>
      </c>
    </row>
    <row r="7469" spans="1:29" x14ac:dyDescent="0.25">
      <c r="A7469" s="61" t="s">
        <v>409</v>
      </c>
      <c r="B7469" s="61" t="s">
        <v>410</v>
      </c>
      <c r="C7469" s="62">
        <v>2003</v>
      </c>
      <c r="D7469" s="61" t="s">
        <v>86</v>
      </c>
      <c r="E7469" s="62">
        <v>16</v>
      </c>
      <c r="F7469" s="62">
        <v>33034</v>
      </c>
      <c r="G7469" s="62">
        <v>4209</v>
      </c>
      <c r="H7469" s="62">
        <v>21.92</v>
      </c>
      <c r="I7469" s="62">
        <v>2064.63</v>
      </c>
      <c r="J7469" s="62">
        <v>30721.62</v>
      </c>
      <c r="K7469" s="62">
        <v>0</v>
      </c>
      <c r="L7469" s="63"/>
      <c r="M7469" s="63"/>
      <c r="N7469" s="63"/>
      <c r="O7469" s="63"/>
      <c r="P7469" s="63"/>
      <c r="Q7469" s="63"/>
      <c r="R7469" s="63"/>
      <c r="S7469" s="63"/>
      <c r="T7469" s="63"/>
      <c r="U7469" s="62">
        <v>102446</v>
      </c>
      <c r="V7469" s="62">
        <v>2432</v>
      </c>
      <c r="W7469" s="62">
        <v>12.67</v>
      </c>
      <c r="X7469" s="62">
        <v>6402</v>
      </c>
      <c r="Y7469" s="62">
        <v>2293151.2599999998</v>
      </c>
      <c r="Z7469" s="62">
        <v>694.47</v>
      </c>
      <c r="AA7469" s="62">
        <v>2519</v>
      </c>
      <c r="AB7469" s="62">
        <v>13.12</v>
      </c>
      <c r="AC7469" s="62">
        <v>43.4</v>
      </c>
    </row>
    <row r="7470" spans="1:29" x14ac:dyDescent="0.25">
      <c r="A7470" s="61" t="s">
        <v>163</v>
      </c>
      <c r="B7470" s="61" t="s">
        <v>164</v>
      </c>
      <c r="C7470" s="62">
        <v>2015</v>
      </c>
      <c r="D7470" s="61" t="s">
        <v>78</v>
      </c>
      <c r="E7470" s="62">
        <v>50</v>
      </c>
      <c r="F7470" s="62">
        <v>137107</v>
      </c>
      <c r="G7470" s="62">
        <v>26142</v>
      </c>
      <c r="H7470" s="62">
        <v>43.57</v>
      </c>
      <c r="I7470" s="62">
        <v>2742.14</v>
      </c>
      <c r="J7470" s="62">
        <v>127509.51</v>
      </c>
      <c r="K7470" s="62">
        <v>41594.57</v>
      </c>
      <c r="L7470" s="62">
        <v>23714</v>
      </c>
      <c r="M7470" s="62">
        <v>39.520000000000003</v>
      </c>
      <c r="N7470" s="62">
        <v>831.89</v>
      </c>
      <c r="O7470" s="62">
        <v>501601.38</v>
      </c>
      <c r="P7470" s="63"/>
      <c r="Q7470" s="63"/>
      <c r="R7470" s="63"/>
      <c r="S7470" s="63"/>
      <c r="T7470" s="63"/>
      <c r="U7470" s="63"/>
      <c r="V7470" s="63"/>
      <c r="W7470" s="63"/>
      <c r="X7470" s="63"/>
      <c r="Y7470" s="63"/>
      <c r="Z7470" s="62">
        <v>256009</v>
      </c>
      <c r="AA7470" s="62">
        <v>21923</v>
      </c>
      <c r="AB7470" s="62">
        <v>36.54</v>
      </c>
      <c r="AC7470" s="62">
        <v>5120.18</v>
      </c>
    </row>
    <row r="7471" spans="1:29" ht="30" x14ac:dyDescent="0.25">
      <c r="A7471" s="61" t="s">
        <v>224</v>
      </c>
      <c r="B7471" s="61" t="s">
        <v>225</v>
      </c>
      <c r="C7471" s="62">
        <v>2017</v>
      </c>
      <c r="D7471" s="61" t="s">
        <v>72</v>
      </c>
      <c r="E7471" s="62">
        <v>6</v>
      </c>
      <c r="F7471" s="63"/>
      <c r="G7471" s="63"/>
      <c r="H7471" s="63"/>
      <c r="I7471" s="63"/>
      <c r="J7471" s="63"/>
      <c r="K7471" s="62">
        <v>0</v>
      </c>
      <c r="L7471" s="63"/>
      <c r="M7471" s="63"/>
      <c r="N7471" s="63"/>
      <c r="O7471" s="63"/>
      <c r="P7471" s="63"/>
      <c r="Q7471" s="63"/>
      <c r="R7471" s="63"/>
      <c r="S7471" s="63"/>
      <c r="T7471" s="63"/>
      <c r="U7471" s="63"/>
      <c r="V7471" s="63"/>
      <c r="W7471" s="63"/>
      <c r="X7471" s="63"/>
      <c r="Y7471" s="63"/>
      <c r="Z7471" s="62">
        <v>0</v>
      </c>
      <c r="AA7471" s="63"/>
      <c r="AB7471" s="63"/>
      <c r="AC7471" s="62">
        <v>0</v>
      </c>
    </row>
    <row r="7472" spans="1:29" x14ac:dyDescent="0.25">
      <c r="A7472" s="61" t="s">
        <v>380</v>
      </c>
      <c r="B7472" s="61" t="s">
        <v>381</v>
      </c>
      <c r="C7472" s="62">
        <v>2005</v>
      </c>
      <c r="D7472" s="61" t="s">
        <v>78</v>
      </c>
      <c r="E7472" s="62">
        <v>64</v>
      </c>
      <c r="F7472" s="62">
        <v>706800</v>
      </c>
      <c r="G7472" s="62">
        <v>82728</v>
      </c>
      <c r="H7472" s="62">
        <v>107.72</v>
      </c>
      <c r="I7472" s="62">
        <v>11043.75</v>
      </c>
      <c r="J7472" s="62">
        <v>657324</v>
      </c>
      <c r="K7472" s="62">
        <v>0</v>
      </c>
      <c r="L7472" s="63"/>
      <c r="M7472" s="63"/>
      <c r="N7472" s="63"/>
      <c r="O7472" s="63"/>
      <c r="P7472" s="63"/>
      <c r="Q7472" s="63"/>
      <c r="R7472" s="63"/>
      <c r="S7472" s="63"/>
      <c r="T7472" s="63"/>
      <c r="U7472" s="63"/>
      <c r="V7472" s="63"/>
      <c r="W7472" s="63"/>
      <c r="X7472" s="63"/>
      <c r="Y7472" s="63"/>
      <c r="Z7472" s="62">
        <v>174500</v>
      </c>
      <c r="AA7472" s="62">
        <v>5781</v>
      </c>
      <c r="AB7472" s="62">
        <v>7.53</v>
      </c>
      <c r="AC7472" s="62">
        <v>2726.56</v>
      </c>
    </row>
    <row r="7473" spans="1:29" x14ac:dyDescent="0.25">
      <c r="A7473" s="61" t="s">
        <v>512</v>
      </c>
      <c r="B7473" s="61" t="s">
        <v>513</v>
      </c>
      <c r="C7473" s="62">
        <v>2016</v>
      </c>
      <c r="D7473" s="61" t="s">
        <v>78</v>
      </c>
      <c r="E7473" s="62">
        <v>40</v>
      </c>
      <c r="F7473" s="62">
        <v>332480</v>
      </c>
      <c r="G7473" s="62">
        <v>50614</v>
      </c>
      <c r="H7473" s="62">
        <v>105.45</v>
      </c>
      <c r="I7473" s="62">
        <v>8312</v>
      </c>
      <c r="J7473" s="62">
        <v>309206.40000000002</v>
      </c>
      <c r="K7473" s="62">
        <v>0</v>
      </c>
      <c r="L7473" s="63"/>
      <c r="M7473" s="63"/>
      <c r="N7473" s="63"/>
      <c r="O7473" s="63"/>
      <c r="P7473" s="63"/>
      <c r="Q7473" s="63"/>
      <c r="R7473" s="63"/>
      <c r="S7473" s="63"/>
      <c r="T7473" s="63"/>
      <c r="U7473" s="63"/>
      <c r="V7473" s="63"/>
      <c r="W7473" s="63"/>
      <c r="X7473" s="63"/>
      <c r="Y7473" s="63"/>
      <c r="Z7473" s="62">
        <v>642000</v>
      </c>
      <c r="AA7473" s="62">
        <v>3936</v>
      </c>
      <c r="AB7473" s="62">
        <v>8.1999999999999993</v>
      </c>
      <c r="AC7473" s="62">
        <v>16050</v>
      </c>
    </row>
    <row r="7474" spans="1:29" x14ac:dyDescent="0.25">
      <c r="A7474" s="61" t="s">
        <v>144</v>
      </c>
      <c r="B7474" s="61" t="s">
        <v>145</v>
      </c>
      <c r="C7474" s="62">
        <v>2009</v>
      </c>
      <c r="D7474" s="61" t="s">
        <v>78</v>
      </c>
      <c r="E7474" s="62">
        <v>72</v>
      </c>
      <c r="F7474" s="62">
        <v>652960</v>
      </c>
      <c r="G7474" s="62">
        <v>114995</v>
      </c>
      <c r="H7474" s="62">
        <v>133.1</v>
      </c>
      <c r="I7474" s="62">
        <v>9068.89</v>
      </c>
      <c r="J7474" s="62">
        <v>607252.80000000005</v>
      </c>
      <c r="K7474" s="62">
        <v>0</v>
      </c>
      <c r="L7474" s="62">
        <v>0</v>
      </c>
      <c r="M7474" s="62">
        <v>0</v>
      </c>
      <c r="N7474" s="62">
        <v>0</v>
      </c>
      <c r="O7474" s="62">
        <v>0</v>
      </c>
      <c r="P7474" s="63"/>
      <c r="Q7474" s="63"/>
      <c r="R7474" s="63"/>
      <c r="S7474" s="63"/>
      <c r="T7474" s="63"/>
      <c r="U7474" s="63"/>
      <c r="V7474" s="63"/>
      <c r="W7474" s="63"/>
      <c r="X7474" s="63"/>
      <c r="Y7474" s="63"/>
      <c r="Z7474" s="62">
        <v>1970</v>
      </c>
      <c r="AA7474" s="62">
        <v>20024</v>
      </c>
      <c r="AB7474" s="62">
        <v>23.18</v>
      </c>
      <c r="AC7474" s="62">
        <v>27.36</v>
      </c>
    </row>
    <row r="7475" spans="1:29" ht="30" x14ac:dyDescent="0.25">
      <c r="A7475" s="61" t="s">
        <v>216</v>
      </c>
      <c r="B7475" s="61" t="s">
        <v>217</v>
      </c>
      <c r="C7475" s="62">
        <v>2012</v>
      </c>
      <c r="D7475" s="61" t="s">
        <v>78</v>
      </c>
      <c r="E7475" s="62">
        <v>60</v>
      </c>
      <c r="F7475" s="63"/>
      <c r="G7475" s="63"/>
      <c r="H7475" s="63"/>
      <c r="I7475" s="63"/>
      <c r="J7475" s="63"/>
      <c r="K7475" s="62">
        <v>0</v>
      </c>
      <c r="L7475" s="63"/>
      <c r="M7475" s="63"/>
      <c r="N7475" s="63"/>
      <c r="O7475" s="63"/>
      <c r="P7475" s="63"/>
      <c r="Q7475" s="63"/>
      <c r="R7475" s="63"/>
      <c r="S7475" s="63"/>
      <c r="T7475" s="63"/>
      <c r="U7475" s="63"/>
      <c r="V7475" s="63"/>
      <c r="W7475" s="63"/>
      <c r="X7475" s="63"/>
      <c r="Y7475" s="63"/>
      <c r="Z7475" s="62">
        <v>0</v>
      </c>
      <c r="AA7475" s="63"/>
      <c r="AB7475" s="63"/>
      <c r="AC7475" s="62">
        <v>0</v>
      </c>
    </row>
    <row r="7476" spans="1:29" ht="30" x14ac:dyDescent="0.25">
      <c r="A7476" s="61" t="s">
        <v>247</v>
      </c>
      <c r="B7476" s="61" t="s">
        <v>248</v>
      </c>
      <c r="C7476" s="62">
        <v>2010</v>
      </c>
      <c r="D7476" s="61" t="s">
        <v>78</v>
      </c>
      <c r="E7476" s="62">
        <v>31</v>
      </c>
      <c r="F7476" s="62">
        <v>95040</v>
      </c>
      <c r="G7476" s="62">
        <v>17003</v>
      </c>
      <c r="H7476" s="62">
        <v>45.71</v>
      </c>
      <c r="I7476" s="62">
        <v>3065.81</v>
      </c>
      <c r="J7476" s="62">
        <v>88387.199999999997</v>
      </c>
      <c r="K7476" s="62">
        <v>12272.55</v>
      </c>
      <c r="L7476" s="62">
        <v>16126</v>
      </c>
      <c r="M7476" s="62">
        <v>43.35</v>
      </c>
      <c r="N7476" s="62">
        <v>395.89</v>
      </c>
      <c r="O7476" s="62">
        <v>147998.37</v>
      </c>
      <c r="P7476" s="63"/>
      <c r="Q7476" s="63"/>
      <c r="R7476" s="63"/>
      <c r="S7476" s="63"/>
      <c r="T7476" s="63"/>
      <c r="U7476" s="63"/>
      <c r="V7476" s="63"/>
      <c r="W7476" s="63"/>
      <c r="X7476" s="63"/>
      <c r="Y7476" s="63"/>
      <c r="Z7476" s="62">
        <v>119</v>
      </c>
      <c r="AA7476" s="62">
        <v>6828</v>
      </c>
      <c r="AB7476" s="62">
        <v>18.350000000000001</v>
      </c>
      <c r="AC7476" s="62">
        <v>3.84</v>
      </c>
    </row>
    <row r="7477" spans="1:29" ht="45" x14ac:dyDescent="0.25">
      <c r="A7477" s="61" t="s">
        <v>334</v>
      </c>
      <c r="B7477" s="61" t="s">
        <v>335</v>
      </c>
      <c r="C7477" s="62">
        <v>2007</v>
      </c>
      <c r="D7477" s="61" t="s">
        <v>78</v>
      </c>
      <c r="E7477" s="62">
        <v>32</v>
      </c>
      <c r="F7477" s="62">
        <v>286747</v>
      </c>
      <c r="G7477" s="62">
        <v>40037</v>
      </c>
      <c r="H7477" s="62">
        <v>104.26</v>
      </c>
      <c r="I7477" s="62">
        <v>8960.84</v>
      </c>
      <c r="J7477" s="62">
        <v>266674.71000000002</v>
      </c>
      <c r="K7477" s="62">
        <v>0</v>
      </c>
      <c r="L7477" s="63"/>
      <c r="M7477" s="63"/>
      <c r="N7477" s="63"/>
      <c r="O7477" s="63"/>
      <c r="P7477" s="63"/>
      <c r="Q7477" s="63"/>
      <c r="R7477" s="63"/>
      <c r="S7477" s="63"/>
      <c r="T7477" s="63"/>
      <c r="U7477" s="63"/>
      <c r="V7477" s="63"/>
      <c r="W7477" s="63"/>
      <c r="X7477" s="63"/>
      <c r="Y7477" s="63"/>
      <c r="Z7477" s="62">
        <v>385.68</v>
      </c>
      <c r="AA7477" s="62">
        <v>1918</v>
      </c>
      <c r="AB7477" s="62">
        <v>4.99</v>
      </c>
      <c r="AC7477" s="62">
        <v>12.05</v>
      </c>
    </row>
    <row r="7478" spans="1:29" x14ac:dyDescent="0.25">
      <c r="A7478" s="61" t="s">
        <v>488</v>
      </c>
      <c r="B7478" s="61" t="s">
        <v>489</v>
      </c>
      <c r="C7478" s="62">
        <v>2013</v>
      </c>
      <c r="D7478" s="61" t="s">
        <v>99</v>
      </c>
      <c r="E7478" s="62">
        <v>20</v>
      </c>
      <c r="F7478" s="62">
        <v>58139</v>
      </c>
      <c r="G7478" s="62">
        <v>15545</v>
      </c>
      <c r="H7478" s="62">
        <v>64.77</v>
      </c>
      <c r="I7478" s="62">
        <v>2906.95</v>
      </c>
      <c r="J7478" s="62">
        <v>54069.27</v>
      </c>
      <c r="K7478" s="62">
        <v>0</v>
      </c>
      <c r="L7478" s="63"/>
      <c r="M7478" s="63"/>
      <c r="N7478" s="63"/>
      <c r="O7478" s="63"/>
      <c r="P7478" s="63"/>
      <c r="Q7478" s="63"/>
      <c r="R7478" s="63"/>
      <c r="S7478" s="63"/>
      <c r="T7478" s="63"/>
      <c r="U7478" s="63"/>
      <c r="V7478" s="63"/>
      <c r="W7478" s="63"/>
      <c r="X7478" s="63"/>
      <c r="Y7478" s="63"/>
      <c r="Z7478" s="62">
        <v>0</v>
      </c>
      <c r="AA7478" s="63"/>
      <c r="AB7478" s="63"/>
      <c r="AC7478" s="62">
        <v>0</v>
      </c>
    </row>
    <row r="7479" spans="1:29" ht="30" x14ac:dyDescent="0.25">
      <c r="A7479" s="61" t="s">
        <v>231</v>
      </c>
      <c r="B7479" s="61" t="s">
        <v>232</v>
      </c>
      <c r="C7479" s="62">
        <v>2004</v>
      </c>
      <c r="D7479" s="61" t="s">
        <v>86</v>
      </c>
      <c r="E7479" s="62">
        <v>226</v>
      </c>
      <c r="F7479" s="62">
        <v>2106711</v>
      </c>
      <c r="G7479" s="62">
        <v>176914</v>
      </c>
      <c r="H7479" s="62">
        <v>65.23</v>
      </c>
      <c r="I7479" s="62">
        <v>9321.73</v>
      </c>
      <c r="J7479" s="62">
        <v>1959241.23</v>
      </c>
      <c r="K7479" s="62">
        <v>220924.35</v>
      </c>
      <c r="L7479" s="62">
        <v>229095</v>
      </c>
      <c r="M7479" s="62">
        <v>84.47</v>
      </c>
      <c r="N7479" s="62">
        <v>977.54</v>
      </c>
      <c r="O7479" s="62">
        <v>2664192.96</v>
      </c>
      <c r="P7479" s="63"/>
      <c r="Q7479" s="63"/>
      <c r="R7479" s="63"/>
      <c r="S7479" s="63"/>
      <c r="T7479" s="63"/>
      <c r="U7479" s="63"/>
      <c r="V7479" s="63"/>
      <c r="W7479" s="63"/>
      <c r="X7479" s="63"/>
      <c r="Y7479" s="63"/>
      <c r="Z7479" s="62">
        <v>3338612.47</v>
      </c>
      <c r="AA7479" s="62">
        <v>147821</v>
      </c>
      <c r="AB7479" s="62">
        <v>54.51</v>
      </c>
      <c r="AC7479" s="62">
        <v>14772.62</v>
      </c>
    </row>
    <row r="7480" spans="1:29" ht="30" x14ac:dyDescent="0.25">
      <c r="A7480" s="61" t="s">
        <v>239</v>
      </c>
      <c r="B7480" s="61" t="s">
        <v>240</v>
      </c>
      <c r="C7480" s="62">
        <v>2012</v>
      </c>
      <c r="D7480" s="61" t="s">
        <v>438</v>
      </c>
      <c r="E7480" s="62">
        <v>8</v>
      </c>
      <c r="F7480" s="62">
        <v>9660</v>
      </c>
      <c r="G7480" s="62">
        <v>1337</v>
      </c>
      <c r="H7480" s="62">
        <v>13.93</v>
      </c>
      <c r="I7480" s="62">
        <v>1207.5</v>
      </c>
      <c r="J7480" s="62">
        <v>8983.7999999999993</v>
      </c>
      <c r="K7480" s="62">
        <v>0</v>
      </c>
      <c r="L7480" s="62">
        <v>809</v>
      </c>
      <c r="M7480" s="62">
        <v>8.43</v>
      </c>
      <c r="N7480" s="63"/>
      <c r="O7480" s="63"/>
      <c r="P7480" s="63"/>
      <c r="Q7480" s="63"/>
      <c r="R7480" s="63"/>
      <c r="S7480" s="63"/>
      <c r="T7480" s="63"/>
      <c r="U7480" s="63"/>
      <c r="V7480" s="63"/>
      <c r="W7480" s="63"/>
      <c r="X7480" s="63"/>
      <c r="Y7480" s="63"/>
      <c r="Z7480" s="62">
        <v>0</v>
      </c>
      <c r="AA7480" s="63"/>
      <c r="AB7480" s="63"/>
      <c r="AC7480" s="62">
        <v>0</v>
      </c>
    </row>
    <row r="7481" spans="1:29" x14ac:dyDescent="0.25">
      <c r="A7481" s="61" t="s">
        <v>444</v>
      </c>
      <c r="B7481" s="61" t="s">
        <v>445</v>
      </c>
      <c r="C7481" s="62">
        <v>2015</v>
      </c>
      <c r="D7481" s="61" t="s">
        <v>78</v>
      </c>
      <c r="E7481" s="62">
        <v>40</v>
      </c>
      <c r="F7481" s="62">
        <v>425600</v>
      </c>
      <c r="G7481" s="62">
        <v>71839</v>
      </c>
      <c r="H7481" s="62">
        <v>149.66</v>
      </c>
      <c r="I7481" s="62">
        <v>10640</v>
      </c>
      <c r="J7481" s="62">
        <v>395808</v>
      </c>
      <c r="K7481" s="62">
        <v>0</v>
      </c>
      <c r="L7481" s="63"/>
      <c r="M7481" s="63"/>
      <c r="N7481" s="63"/>
      <c r="O7481" s="63"/>
      <c r="P7481" s="63"/>
      <c r="Q7481" s="63"/>
      <c r="R7481" s="63"/>
      <c r="S7481" s="63"/>
      <c r="T7481" s="63"/>
      <c r="U7481" s="63"/>
      <c r="V7481" s="63"/>
      <c r="W7481" s="63"/>
      <c r="X7481" s="63"/>
      <c r="Y7481" s="63"/>
      <c r="Z7481" s="62">
        <v>33.29</v>
      </c>
      <c r="AA7481" s="62">
        <v>5012</v>
      </c>
      <c r="AB7481" s="62">
        <v>10.44</v>
      </c>
      <c r="AC7481" s="62">
        <v>0.83</v>
      </c>
    </row>
    <row r="7482" spans="1:29" x14ac:dyDescent="0.25">
      <c r="A7482" s="61" t="s">
        <v>376</v>
      </c>
      <c r="B7482" s="61" t="s">
        <v>377</v>
      </c>
      <c r="C7482" s="62">
        <v>2007</v>
      </c>
      <c r="D7482" s="61" t="s">
        <v>99</v>
      </c>
      <c r="E7482" s="62">
        <v>40</v>
      </c>
      <c r="F7482" s="62">
        <v>136727</v>
      </c>
      <c r="G7482" s="62">
        <v>23960</v>
      </c>
      <c r="H7482" s="62">
        <v>49.92</v>
      </c>
      <c r="I7482" s="62">
        <v>3418.18</v>
      </c>
      <c r="J7482" s="62">
        <v>127156.11</v>
      </c>
      <c r="K7482" s="62">
        <v>26199.81</v>
      </c>
      <c r="L7482" s="62">
        <v>24859</v>
      </c>
      <c r="M7482" s="62">
        <v>51.79</v>
      </c>
      <c r="N7482" s="62">
        <v>655</v>
      </c>
      <c r="O7482" s="62">
        <v>315951.32</v>
      </c>
      <c r="P7482" s="63"/>
      <c r="Q7482" s="63"/>
      <c r="R7482" s="63"/>
      <c r="S7482" s="63"/>
      <c r="T7482" s="63"/>
      <c r="U7482" s="63"/>
      <c r="V7482" s="63"/>
      <c r="W7482" s="63"/>
      <c r="X7482" s="63"/>
      <c r="Y7482" s="63"/>
      <c r="Z7482" s="62">
        <v>169860</v>
      </c>
      <c r="AA7482" s="62">
        <v>6798</v>
      </c>
      <c r="AB7482" s="62">
        <v>14.16</v>
      </c>
      <c r="AC7482" s="62">
        <v>4246.5</v>
      </c>
    </row>
    <row r="7483" spans="1:29" x14ac:dyDescent="0.25">
      <c r="A7483" s="61" t="s">
        <v>420</v>
      </c>
      <c r="B7483" s="61" t="s">
        <v>421</v>
      </c>
      <c r="C7483" s="62">
        <v>2017</v>
      </c>
      <c r="D7483" s="61" t="s">
        <v>135</v>
      </c>
      <c r="E7483" s="62">
        <v>60</v>
      </c>
      <c r="F7483" s="62">
        <v>399</v>
      </c>
      <c r="G7483" s="62">
        <v>311</v>
      </c>
      <c r="H7483" s="62">
        <v>0.43</v>
      </c>
      <c r="I7483" s="62">
        <v>6.65</v>
      </c>
      <c r="J7483" s="62">
        <v>371.07</v>
      </c>
      <c r="K7483" s="62">
        <v>0</v>
      </c>
      <c r="L7483" s="63"/>
      <c r="M7483" s="63"/>
      <c r="N7483" s="63"/>
      <c r="O7483" s="63"/>
      <c r="P7483" s="63"/>
      <c r="Q7483" s="63"/>
      <c r="R7483" s="63"/>
      <c r="S7483" s="63"/>
      <c r="T7483" s="63"/>
      <c r="U7483" s="63"/>
      <c r="V7483" s="63"/>
      <c r="W7483" s="63"/>
      <c r="X7483" s="63"/>
      <c r="Y7483" s="63"/>
      <c r="Z7483" s="62">
        <v>2723</v>
      </c>
      <c r="AA7483" s="62">
        <v>28372</v>
      </c>
      <c r="AB7483" s="62">
        <v>39.409999999999997</v>
      </c>
      <c r="AC7483" s="62">
        <v>45.38</v>
      </c>
    </row>
    <row r="7484" spans="1:29" x14ac:dyDescent="0.25">
      <c r="A7484" s="61" t="s">
        <v>514</v>
      </c>
      <c r="B7484" s="61" t="s">
        <v>515</v>
      </c>
      <c r="C7484" s="62">
        <v>2015</v>
      </c>
      <c r="D7484" s="61" t="s">
        <v>75</v>
      </c>
      <c r="E7484" s="62">
        <v>4</v>
      </c>
      <c r="F7484" s="63"/>
      <c r="G7484" s="63"/>
      <c r="H7484" s="63"/>
      <c r="I7484" s="63"/>
      <c r="J7484" s="63"/>
      <c r="K7484" s="62">
        <v>0</v>
      </c>
      <c r="L7484" s="63"/>
      <c r="M7484" s="63"/>
      <c r="N7484" s="63"/>
      <c r="O7484" s="63"/>
      <c r="P7484" s="63"/>
      <c r="Q7484" s="63"/>
      <c r="R7484" s="63"/>
      <c r="S7484" s="63"/>
      <c r="T7484" s="63"/>
      <c r="U7484" s="63"/>
      <c r="V7484" s="63"/>
      <c r="W7484" s="63"/>
      <c r="X7484" s="63"/>
      <c r="Y7484" s="63"/>
      <c r="Z7484" s="62">
        <v>26.09</v>
      </c>
      <c r="AA7484" s="62">
        <v>3312</v>
      </c>
      <c r="AB7484" s="62">
        <v>69</v>
      </c>
      <c r="AC7484" s="62">
        <v>6.52</v>
      </c>
    </row>
    <row r="7485" spans="1:29" x14ac:dyDescent="0.25">
      <c r="A7485" s="61" t="s">
        <v>319</v>
      </c>
      <c r="B7485" s="61" t="s">
        <v>320</v>
      </c>
      <c r="C7485" s="62">
        <v>2003</v>
      </c>
      <c r="D7485" s="61" t="s">
        <v>78</v>
      </c>
      <c r="E7485" s="62">
        <v>72</v>
      </c>
      <c r="F7485" s="62">
        <v>422091</v>
      </c>
      <c r="G7485" s="62">
        <v>36956</v>
      </c>
      <c r="H7485" s="62">
        <v>42.77</v>
      </c>
      <c r="I7485" s="62">
        <v>5862.38</v>
      </c>
      <c r="J7485" s="62">
        <v>392544.63</v>
      </c>
      <c r="K7485" s="62">
        <v>0</v>
      </c>
      <c r="L7485" s="63"/>
      <c r="M7485" s="63"/>
      <c r="N7485" s="63"/>
      <c r="O7485" s="63"/>
      <c r="P7485" s="63"/>
      <c r="Q7485" s="63"/>
      <c r="R7485" s="63"/>
      <c r="S7485" s="63"/>
      <c r="T7485" s="63"/>
      <c r="U7485" s="63"/>
      <c r="V7485" s="63"/>
      <c r="W7485" s="63"/>
      <c r="X7485" s="63"/>
      <c r="Y7485" s="63"/>
      <c r="Z7485" s="62">
        <v>1029.08</v>
      </c>
      <c r="AA7485" s="62">
        <v>2558</v>
      </c>
      <c r="AB7485" s="62">
        <v>2.96</v>
      </c>
      <c r="AC7485" s="62">
        <v>14.29</v>
      </c>
    </row>
    <row r="7486" spans="1:29" ht="30" x14ac:dyDescent="0.25">
      <c r="A7486" s="61" t="s">
        <v>422</v>
      </c>
      <c r="B7486" s="61" t="s">
        <v>423</v>
      </c>
      <c r="C7486" s="62">
        <v>2007</v>
      </c>
      <c r="D7486" s="61" t="s">
        <v>78</v>
      </c>
      <c r="E7486" s="62">
        <v>52</v>
      </c>
      <c r="F7486" s="62">
        <v>321840</v>
      </c>
      <c r="G7486" s="62">
        <v>54862</v>
      </c>
      <c r="H7486" s="62">
        <v>87.92</v>
      </c>
      <c r="I7486" s="62">
        <v>6189.23</v>
      </c>
      <c r="J7486" s="62">
        <v>299311.2</v>
      </c>
      <c r="K7486" s="62">
        <v>0</v>
      </c>
      <c r="L7486" s="63"/>
      <c r="M7486" s="63"/>
      <c r="N7486" s="63"/>
      <c r="O7486" s="63"/>
      <c r="P7486" s="63"/>
      <c r="Q7486" s="63"/>
      <c r="R7486" s="63"/>
      <c r="S7486" s="63"/>
      <c r="T7486" s="63"/>
      <c r="U7486" s="63"/>
      <c r="V7486" s="63"/>
      <c r="W7486" s="63"/>
      <c r="X7486" s="63"/>
      <c r="Y7486" s="63"/>
      <c r="Z7486" s="62">
        <v>1079.8499999999999</v>
      </c>
      <c r="AA7486" s="62">
        <v>5446</v>
      </c>
      <c r="AB7486" s="62">
        <v>8.73</v>
      </c>
      <c r="AC7486" s="62">
        <v>20.77</v>
      </c>
    </row>
    <row r="7487" spans="1:29" ht="30" x14ac:dyDescent="0.25">
      <c r="A7487" s="61" t="s">
        <v>182</v>
      </c>
      <c r="B7487" s="61" t="s">
        <v>183</v>
      </c>
      <c r="C7487" s="62">
        <v>2017</v>
      </c>
      <c r="D7487" s="61" t="s">
        <v>89</v>
      </c>
      <c r="E7487" s="62">
        <v>42</v>
      </c>
      <c r="F7487" s="62">
        <v>167200</v>
      </c>
      <c r="G7487" s="62">
        <v>18317</v>
      </c>
      <c r="H7487" s="62">
        <v>36.340000000000003</v>
      </c>
      <c r="I7487" s="62">
        <v>3980.95</v>
      </c>
      <c r="J7487" s="62">
        <v>155496</v>
      </c>
      <c r="K7487" s="62">
        <v>12053.35</v>
      </c>
      <c r="L7487" s="62">
        <v>13257</v>
      </c>
      <c r="M7487" s="62">
        <v>26.3</v>
      </c>
      <c r="N7487" s="62">
        <v>286.98</v>
      </c>
      <c r="O7487" s="62">
        <v>145354.92000000001</v>
      </c>
      <c r="P7487" s="63"/>
      <c r="Q7487" s="63"/>
      <c r="R7487" s="63"/>
      <c r="S7487" s="63"/>
      <c r="T7487" s="63"/>
      <c r="U7487" s="63"/>
      <c r="V7487" s="63"/>
      <c r="W7487" s="63"/>
      <c r="X7487" s="63"/>
      <c r="Y7487" s="63"/>
      <c r="Z7487" s="62">
        <v>105411</v>
      </c>
      <c r="AA7487" s="62">
        <v>15808</v>
      </c>
      <c r="AB7487" s="62">
        <v>31.37</v>
      </c>
      <c r="AC7487" s="62">
        <v>2509.79</v>
      </c>
    </row>
    <row r="7488" spans="1:29" ht="30" x14ac:dyDescent="0.25">
      <c r="A7488" s="61" t="s">
        <v>436</v>
      </c>
      <c r="B7488" s="61" t="s">
        <v>437</v>
      </c>
      <c r="C7488" s="62">
        <v>2016</v>
      </c>
      <c r="D7488" s="61" t="s">
        <v>78</v>
      </c>
      <c r="E7488" s="62">
        <v>60</v>
      </c>
      <c r="F7488" s="62">
        <v>153700</v>
      </c>
      <c r="G7488" s="62">
        <v>24493</v>
      </c>
      <c r="H7488" s="62">
        <v>34.020000000000003</v>
      </c>
      <c r="I7488" s="62">
        <v>2561.67</v>
      </c>
      <c r="J7488" s="62">
        <v>142941</v>
      </c>
      <c r="K7488" s="62">
        <v>19712.900000000001</v>
      </c>
      <c r="L7488" s="62">
        <v>15062</v>
      </c>
      <c r="M7488" s="62">
        <v>20.92</v>
      </c>
      <c r="N7488" s="62">
        <v>328.55</v>
      </c>
      <c r="O7488" s="62">
        <v>237723.78</v>
      </c>
      <c r="P7488" s="63"/>
      <c r="Q7488" s="63"/>
      <c r="R7488" s="63"/>
      <c r="S7488" s="63"/>
      <c r="T7488" s="63"/>
      <c r="U7488" s="63"/>
      <c r="V7488" s="63"/>
      <c r="W7488" s="63"/>
      <c r="X7488" s="63"/>
      <c r="Y7488" s="63"/>
      <c r="Z7488" s="62">
        <v>179470</v>
      </c>
      <c r="AA7488" s="62">
        <v>26680</v>
      </c>
      <c r="AB7488" s="62">
        <v>37.06</v>
      </c>
      <c r="AC7488" s="62">
        <v>2991.17</v>
      </c>
    </row>
    <row r="7489" spans="1:29" x14ac:dyDescent="0.25">
      <c r="A7489" s="61" t="s">
        <v>426</v>
      </c>
      <c r="B7489" s="61" t="s">
        <v>427</v>
      </c>
      <c r="C7489" s="62">
        <v>2013</v>
      </c>
      <c r="D7489" s="61" t="s">
        <v>150</v>
      </c>
      <c r="E7489" s="62">
        <v>8</v>
      </c>
      <c r="F7489" s="63"/>
      <c r="G7489" s="63"/>
      <c r="H7489" s="63"/>
      <c r="I7489" s="63"/>
      <c r="J7489" s="63"/>
      <c r="K7489" s="62">
        <v>0</v>
      </c>
      <c r="L7489" s="63"/>
      <c r="M7489" s="63"/>
      <c r="N7489" s="63"/>
      <c r="O7489" s="63"/>
      <c r="P7489" s="63"/>
      <c r="Q7489" s="63"/>
      <c r="R7489" s="63"/>
      <c r="S7489" s="63"/>
      <c r="T7489" s="63"/>
      <c r="U7489" s="63"/>
      <c r="V7489" s="63"/>
      <c r="W7489" s="63"/>
      <c r="X7489" s="63"/>
      <c r="Y7489" s="63"/>
      <c r="Z7489" s="62">
        <v>0</v>
      </c>
      <c r="AA7489" s="63"/>
      <c r="AB7489" s="63"/>
      <c r="AC7489" s="62">
        <v>0</v>
      </c>
    </row>
    <row r="7490" spans="1:29" x14ac:dyDescent="0.25">
      <c r="A7490" s="61" t="s">
        <v>469</v>
      </c>
      <c r="B7490" s="61" t="s">
        <v>470</v>
      </c>
      <c r="C7490" s="62">
        <v>2015</v>
      </c>
      <c r="D7490" s="61" t="s">
        <v>75</v>
      </c>
      <c r="E7490" s="62">
        <v>8</v>
      </c>
      <c r="F7490" s="62">
        <v>4759</v>
      </c>
      <c r="G7490" s="62">
        <v>1219</v>
      </c>
      <c r="H7490" s="62">
        <v>12.7</v>
      </c>
      <c r="I7490" s="62">
        <v>594.88</v>
      </c>
      <c r="J7490" s="62">
        <v>4425.87</v>
      </c>
      <c r="K7490" s="62">
        <v>290.01</v>
      </c>
      <c r="L7490" s="62">
        <v>742</v>
      </c>
      <c r="M7490" s="62">
        <v>7.73</v>
      </c>
      <c r="N7490" s="62">
        <v>36.25</v>
      </c>
      <c r="O7490" s="62">
        <v>3497.31</v>
      </c>
      <c r="P7490" s="63"/>
      <c r="Q7490" s="63"/>
      <c r="R7490" s="63"/>
      <c r="S7490" s="63"/>
      <c r="T7490" s="63"/>
      <c r="U7490" s="63"/>
      <c r="V7490" s="63"/>
      <c r="W7490" s="63"/>
      <c r="X7490" s="63"/>
      <c r="Y7490" s="63"/>
      <c r="Z7490" s="62">
        <v>361.09</v>
      </c>
      <c r="AA7490" s="62">
        <v>4711</v>
      </c>
      <c r="AB7490" s="62">
        <v>49.07</v>
      </c>
      <c r="AC7490" s="62">
        <v>45.14</v>
      </c>
    </row>
    <row r="7491" spans="1:29" ht="30" x14ac:dyDescent="0.25">
      <c r="A7491" s="61" t="s">
        <v>188</v>
      </c>
      <c r="B7491" s="61" t="s">
        <v>189</v>
      </c>
      <c r="C7491" s="62">
        <v>2006</v>
      </c>
      <c r="D7491" s="61" t="s">
        <v>86</v>
      </c>
      <c r="E7491" s="62">
        <v>100</v>
      </c>
      <c r="F7491" s="62">
        <v>544920</v>
      </c>
      <c r="G7491" s="62">
        <v>84214</v>
      </c>
      <c r="H7491" s="62">
        <v>70.180000000000007</v>
      </c>
      <c r="I7491" s="62">
        <v>5449.2</v>
      </c>
      <c r="J7491" s="62">
        <v>506775.6</v>
      </c>
      <c r="K7491" s="62">
        <v>93438.41</v>
      </c>
      <c r="L7491" s="62">
        <v>122629</v>
      </c>
      <c r="M7491" s="62">
        <v>102.19</v>
      </c>
      <c r="N7491" s="62">
        <v>934.38</v>
      </c>
      <c r="O7491" s="62">
        <v>1126801.81</v>
      </c>
      <c r="P7491" s="63"/>
      <c r="Q7491" s="63"/>
      <c r="R7491" s="63"/>
      <c r="S7491" s="63"/>
      <c r="T7491" s="63"/>
      <c r="U7491" s="63"/>
      <c r="V7491" s="63"/>
      <c r="W7491" s="63"/>
      <c r="X7491" s="63"/>
      <c r="Y7491" s="63"/>
      <c r="Z7491" s="62">
        <v>10238</v>
      </c>
      <c r="AA7491" s="62">
        <v>44975</v>
      </c>
      <c r="AB7491" s="62">
        <v>37.479999999999997</v>
      </c>
      <c r="AC7491" s="62">
        <v>102.38</v>
      </c>
    </row>
    <row r="7492" spans="1:29" x14ac:dyDescent="0.25">
      <c r="A7492" s="61" t="s">
        <v>332</v>
      </c>
      <c r="B7492" s="61" t="s">
        <v>333</v>
      </c>
      <c r="C7492" s="62">
        <v>2013</v>
      </c>
      <c r="D7492" s="61" t="s">
        <v>75</v>
      </c>
      <c r="E7492" s="62">
        <v>18</v>
      </c>
      <c r="F7492" s="62">
        <v>2575</v>
      </c>
      <c r="G7492" s="62">
        <v>526</v>
      </c>
      <c r="H7492" s="62">
        <v>2.44</v>
      </c>
      <c r="I7492" s="62">
        <v>143.06</v>
      </c>
      <c r="J7492" s="62">
        <v>2394.75</v>
      </c>
      <c r="K7492" s="62">
        <v>1417.07</v>
      </c>
      <c r="L7492" s="62">
        <v>1831</v>
      </c>
      <c r="M7492" s="62">
        <v>8.48</v>
      </c>
      <c r="N7492" s="62">
        <v>78.73</v>
      </c>
      <c r="O7492" s="62">
        <v>17088.88</v>
      </c>
      <c r="P7492" s="63"/>
      <c r="Q7492" s="63"/>
      <c r="R7492" s="63"/>
      <c r="S7492" s="63"/>
      <c r="T7492" s="63"/>
      <c r="U7492" s="63"/>
      <c r="V7492" s="63"/>
      <c r="W7492" s="63"/>
      <c r="X7492" s="63"/>
      <c r="Y7492" s="63"/>
      <c r="Z7492" s="62">
        <v>167855</v>
      </c>
      <c r="AA7492" s="62">
        <v>35211</v>
      </c>
      <c r="AB7492" s="62">
        <v>163.01</v>
      </c>
      <c r="AC7492" s="62">
        <v>9325.2800000000007</v>
      </c>
    </row>
    <row r="7493" spans="1:29" ht="30" x14ac:dyDescent="0.25">
      <c r="A7493" s="61" t="s">
        <v>117</v>
      </c>
      <c r="B7493" s="61" t="s">
        <v>118</v>
      </c>
      <c r="C7493" s="62">
        <v>2003</v>
      </c>
      <c r="D7493" s="61" t="s">
        <v>119</v>
      </c>
      <c r="E7493" s="62">
        <v>4</v>
      </c>
      <c r="F7493" s="63"/>
      <c r="G7493" s="63"/>
      <c r="H7493" s="63"/>
      <c r="I7493" s="63"/>
      <c r="J7493" s="63"/>
      <c r="K7493" s="62">
        <v>697.38</v>
      </c>
      <c r="L7493" s="62">
        <v>1042</v>
      </c>
      <c r="M7493" s="62">
        <v>21.71</v>
      </c>
      <c r="N7493" s="63"/>
      <c r="O7493" s="63"/>
      <c r="P7493" s="63"/>
      <c r="Q7493" s="63"/>
      <c r="R7493" s="63"/>
      <c r="S7493" s="63"/>
      <c r="T7493" s="63"/>
      <c r="U7493" s="63"/>
      <c r="V7493" s="63"/>
      <c r="W7493" s="63"/>
      <c r="X7493" s="63"/>
      <c r="Y7493" s="63"/>
      <c r="Z7493" s="62">
        <v>230</v>
      </c>
      <c r="AA7493" s="62">
        <v>1856</v>
      </c>
      <c r="AB7493" s="62">
        <v>38.67</v>
      </c>
      <c r="AC7493" s="62">
        <v>57.5</v>
      </c>
    </row>
    <row r="7494" spans="1:29" ht="30" x14ac:dyDescent="0.25">
      <c r="A7494" s="61" t="s">
        <v>216</v>
      </c>
      <c r="B7494" s="61" t="s">
        <v>217</v>
      </c>
      <c r="C7494" s="62">
        <v>2008</v>
      </c>
      <c r="D7494" s="61" t="s">
        <v>438</v>
      </c>
      <c r="E7494" s="62">
        <v>8</v>
      </c>
      <c r="F7494" s="62">
        <v>0</v>
      </c>
      <c r="G7494" s="62">
        <v>0</v>
      </c>
      <c r="H7494" s="62">
        <v>0</v>
      </c>
      <c r="I7494" s="62">
        <v>0</v>
      </c>
      <c r="J7494" s="62">
        <v>0</v>
      </c>
      <c r="K7494" s="62">
        <v>0</v>
      </c>
      <c r="L7494" s="62">
        <v>0</v>
      </c>
      <c r="M7494" s="62">
        <v>0</v>
      </c>
      <c r="N7494" s="63"/>
      <c r="O7494" s="63"/>
      <c r="P7494" s="63"/>
      <c r="Q7494" s="63"/>
      <c r="R7494" s="63"/>
      <c r="S7494" s="63"/>
      <c r="T7494" s="63"/>
      <c r="U7494" s="63"/>
      <c r="V7494" s="63"/>
      <c r="W7494" s="63"/>
      <c r="X7494" s="63"/>
      <c r="Y7494" s="63"/>
      <c r="Z7494" s="62">
        <v>0</v>
      </c>
      <c r="AA7494" s="62">
        <v>0</v>
      </c>
      <c r="AB7494" s="62">
        <v>0</v>
      </c>
      <c r="AC7494" s="62">
        <v>0</v>
      </c>
    </row>
    <row r="7495" spans="1:29" x14ac:dyDescent="0.25">
      <c r="A7495" s="61" t="s">
        <v>426</v>
      </c>
      <c r="B7495" s="61" t="s">
        <v>427</v>
      </c>
      <c r="C7495" s="62">
        <v>2017</v>
      </c>
      <c r="D7495" s="61" t="s">
        <v>78</v>
      </c>
      <c r="E7495" s="62">
        <v>80</v>
      </c>
      <c r="F7495" s="62">
        <v>677590</v>
      </c>
      <c r="G7495" s="62">
        <v>141777</v>
      </c>
      <c r="H7495" s="62">
        <v>147.68</v>
      </c>
      <c r="I7495" s="62">
        <v>8469.8799999999992</v>
      </c>
      <c r="J7495" s="62">
        <v>630158.69999999995</v>
      </c>
      <c r="K7495" s="62">
        <v>0</v>
      </c>
      <c r="L7495" s="63"/>
      <c r="M7495" s="63"/>
      <c r="N7495" s="63"/>
      <c r="O7495" s="63"/>
      <c r="P7495" s="63"/>
      <c r="Q7495" s="63"/>
      <c r="R7495" s="63"/>
      <c r="S7495" s="63"/>
      <c r="T7495" s="63"/>
      <c r="U7495" s="63"/>
      <c r="V7495" s="63"/>
      <c r="W7495" s="63"/>
      <c r="X7495" s="63"/>
      <c r="Y7495" s="63"/>
      <c r="Z7495" s="62">
        <v>318000</v>
      </c>
      <c r="AA7495" s="62">
        <v>14237</v>
      </c>
      <c r="AB7495" s="62">
        <v>14.83</v>
      </c>
      <c r="AC7495" s="62">
        <v>3975</v>
      </c>
    </row>
    <row r="7496" spans="1:29" ht="30" x14ac:dyDescent="0.25">
      <c r="A7496" s="61" t="s">
        <v>255</v>
      </c>
      <c r="B7496" s="61" t="s">
        <v>256</v>
      </c>
      <c r="C7496" s="62">
        <v>2007</v>
      </c>
      <c r="D7496" s="61" t="s">
        <v>72</v>
      </c>
      <c r="E7496" s="62">
        <v>80</v>
      </c>
      <c r="F7496" s="62">
        <v>575460</v>
      </c>
      <c r="G7496" s="62">
        <v>104287</v>
      </c>
      <c r="H7496" s="62">
        <v>108.63</v>
      </c>
      <c r="I7496" s="62">
        <v>7193.25</v>
      </c>
      <c r="J7496" s="62">
        <v>535177.80000000005</v>
      </c>
      <c r="K7496" s="62">
        <v>0</v>
      </c>
      <c r="L7496" s="62">
        <v>0</v>
      </c>
      <c r="M7496" s="62">
        <v>0</v>
      </c>
      <c r="N7496" s="63"/>
      <c r="O7496" s="63"/>
      <c r="P7496" s="63"/>
      <c r="Q7496" s="63"/>
      <c r="R7496" s="63"/>
      <c r="S7496" s="63"/>
      <c r="T7496" s="63"/>
      <c r="U7496" s="63"/>
      <c r="V7496" s="63"/>
      <c r="W7496" s="63"/>
      <c r="X7496" s="63"/>
      <c r="Y7496" s="63"/>
      <c r="Z7496" s="62">
        <v>3378</v>
      </c>
      <c r="AA7496" s="62">
        <v>25342</v>
      </c>
      <c r="AB7496" s="62">
        <v>26.4</v>
      </c>
      <c r="AC7496" s="62">
        <v>42.23</v>
      </c>
    </row>
    <row r="7497" spans="1:29" x14ac:dyDescent="0.25">
      <c r="A7497" s="61" t="s">
        <v>273</v>
      </c>
      <c r="B7497" s="61" t="s">
        <v>274</v>
      </c>
      <c r="C7497" s="62">
        <v>2018</v>
      </c>
      <c r="D7497" s="61" t="s">
        <v>75</v>
      </c>
      <c r="E7497" s="62">
        <v>13</v>
      </c>
      <c r="F7497" s="62">
        <v>1795</v>
      </c>
      <c r="G7497" s="62">
        <v>659</v>
      </c>
      <c r="H7497" s="62">
        <v>4.22</v>
      </c>
      <c r="I7497" s="62">
        <v>138.08000000000001</v>
      </c>
      <c r="J7497" s="62">
        <v>1669.35</v>
      </c>
      <c r="K7497" s="62">
        <v>808.92</v>
      </c>
      <c r="L7497" s="62">
        <v>1593</v>
      </c>
      <c r="M7497" s="62">
        <v>10.210000000000001</v>
      </c>
      <c r="N7497" s="62">
        <v>62.22</v>
      </c>
      <c r="O7497" s="62">
        <v>9755.0499999999993</v>
      </c>
      <c r="P7497" s="63"/>
      <c r="Q7497" s="63"/>
      <c r="R7497" s="63"/>
      <c r="S7497" s="63"/>
      <c r="T7497" s="63"/>
      <c r="U7497" s="63"/>
      <c r="V7497" s="63"/>
      <c r="W7497" s="63"/>
      <c r="X7497" s="63"/>
      <c r="Y7497" s="63"/>
      <c r="Z7497" s="62">
        <v>291.42</v>
      </c>
      <c r="AA7497" s="62">
        <v>1358</v>
      </c>
      <c r="AB7497" s="62">
        <v>8.7100000000000009</v>
      </c>
      <c r="AC7497" s="62">
        <v>22.42</v>
      </c>
    </row>
    <row r="7498" spans="1:29" x14ac:dyDescent="0.25">
      <c r="A7498" s="61" t="s">
        <v>235</v>
      </c>
      <c r="B7498" s="61" t="s">
        <v>236</v>
      </c>
      <c r="C7498" s="62">
        <v>2008</v>
      </c>
      <c r="D7498" s="61" t="s">
        <v>99</v>
      </c>
      <c r="E7498" s="62">
        <v>30</v>
      </c>
      <c r="F7498" s="62">
        <v>93359</v>
      </c>
      <c r="G7498" s="62">
        <v>14344</v>
      </c>
      <c r="H7498" s="62">
        <v>39.840000000000003</v>
      </c>
      <c r="I7498" s="62">
        <v>3111.97</v>
      </c>
      <c r="J7498" s="62">
        <v>86823.87</v>
      </c>
      <c r="K7498" s="62">
        <v>27359.84</v>
      </c>
      <c r="L7498" s="62">
        <v>27953</v>
      </c>
      <c r="M7498" s="62">
        <v>77.650000000000006</v>
      </c>
      <c r="N7498" s="62">
        <v>911.99</v>
      </c>
      <c r="O7498" s="62">
        <v>329940.58</v>
      </c>
      <c r="P7498" s="63"/>
      <c r="Q7498" s="63"/>
      <c r="R7498" s="63"/>
      <c r="S7498" s="63"/>
      <c r="T7498" s="63"/>
      <c r="U7498" s="63"/>
      <c r="V7498" s="63"/>
      <c r="W7498" s="63"/>
      <c r="X7498" s="63"/>
      <c r="Y7498" s="63"/>
      <c r="Z7498" s="62">
        <v>133117.78</v>
      </c>
      <c r="AA7498" s="62">
        <v>3459</v>
      </c>
      <c r="AB7498" s="62">
        <v>9.61</v>
      </c>
      <c r="AC7498" s="62">
        <v>4437.26</v>
      </c>
    </row>
    <row r="7499" spans="1:29" x14ac:dyDescent="0.25">
      <c r="A7499" s="61" t="s">
        <v>212</v>
      </c>
      <c r="B7499" s="61" t="s">
        <v>213</v>
      </c>
      <c r="C7499" s="62">
        <v>2008</v>
      </c>
      <c r="D7499" s="61" t="s">
        <v>75</v>
      </c>
      <c r="E7499" s="62">
        <v>10</v>
      </c>
      <c r="F7499" s="62">
        <v>1506</v>
      </c>
      <c r="G7499" s="62">
        <v>508</v>
      </c>
      <c r="H7499" s="62">
        <v>4.2300000000000004</v>
      </c>
      <c r="I7499" s="62">
        <v>150.6</v>
      </c>
      <c r="J7499" s="62">
        <v>1400.58</v>
      </c>
      <c r="K7499" s="62">
        <v>60.14</v>
      </c>
      <c r="L7499" s="62">
        <v>116</v>
      </c>
      <c r="M7499" s="62">
        <v>0.97</v>
      </c>
      <c r="N7499" s="63"/>
      <c r="O7499" s="63"/>
      <c r="P7499" s="63"/>
      <c r="Q7499" s="63"/>
      <c r="R7499" s="63"/>
      <c r="S7499" s="63"/>
      <c r="T7499" s="63"/>
      <c r="U7499" s="63"/>
      <c r="V7499" s="63"/>
      <c r="W7499" s="63"/>
      <c r="X7499" s="63"/>
      <c r="Y7499" s="63"/>
      <c r="Z7499" s="62">
        <v>131800</v>
      </c>
      <c r="AA7499" s="62">
        <v>10338</v>
      </c>
      <c r="AB7499" s="62">
        <v>86.15</v>
      </c>
      <c r="AC7499" s="62">
        <v>13180</v>
      </c>
    </row>
    <row r="7500" spans="1:29" x14ac:dyDescent="0.25">
      <c r="A7500" s="61" t="s">
        <v>332</v>
      </c>
      <c r="B7500" s="61" t="s">
        <v>333</v>
      </c>
      <c r="C7500" s="62">
        <v>2016</v>
      </c>
      <c r="D7500" s="61" t="s">
        <v>314</v>
      </c>
      <c r="E7500" s="62">
        <v>64</v>
      </c>
      <c r="F7500" s="62">
        <v>244258</v>
      </c>
      <c r="G7500" s="62">
        <v>59894</v>
      </c>
      <c r="H7500" s="62">
        <v>77.989999999999995</v>
      </c>
      <c r="I7500" s="62">
        <v>3816.53</v>
      </c>
      <c r="J7500" s="62">
        <v>227159.94</v>
      </c>
      <c r="K7500" s="62">
        <v>36934.04</v>
      </c>
      <c r="L7500" s="62">
        <v>24523</v>
      </c>
      <c r="M7500" s="62">
        <v>31.93</v>
      </c>
      <c r="N7500" s="62">
        <v>577.09</v>
      </c>
      <c r="O7500" s="62">
        <v>445398.72</v>
      </c>
      <c r="P7500" s="63"/>
      <c r="Q7500" s="63"/>
      <c r="R7500" s="63"/>
      <c r="S7500" s="63"/>
      <c r="T7500" s="63"/>
      <c r="U7500" s="63"/>
      <c r="V7500" s="63"/>
      <c r="W7500" s="63"/>
      <c r="X7500" s="63"/>
      <c r="Y7500" s="63"/>
      <c r="Z7500" s="62">
        <v>222479</v>
      </c>
      <c r="AA7500" s="62">
        <v>38321</v>
      </c>
      <c r="AB7500" s="62">
        <v>49.9</v>
      </c>
      <c r="AC7500" s="62">
        <v>3476.23</v>
      </c>
    </row>
    <row r="7501" spans="1:29" x14ac:dyDescent="0.25">
      <c r="A7501" s="61" t="s">
        <v>159</v>
      </c>
      <c r="B7501" s="61" t="s">
        <v>160</v>
      </c>
      <c r="C7501" s="62">
        <v>2012</v>
      </c>
      <c r="D7501" s="61" t="s">
        <v>75</v>
      </c>
      <c r="E7501" s="62">
        <v>16</v>
      </c>
      <c r="F7501" s="62">
        <v>3366</v>
      </c>
      <c r="G7501" s="62">
        <v>756</v>
      </c>
      <c r="H7501" s="62">
        <v>3.94</v>
      </c>
      <c r="I7501" s="62">
        <v>210.38</v>
      </c>
      <c r="J7501" s="62">
        <v>3130.38</v>
      </c>
      <c r="K7501" s="62">
        <v>260.91000000000003</v>
      </c>
      <c r="L7501" s="62">
        <v>752</v>
      </c>
      <c r="M7501" s="62">
        <v>3.92</v>
      </c>
      <c r="N7501" s="62">
        <v>16.309999999999999</v>
      </c>
      <c r="O7501" s="62">
        <v>3146.41</v>
      </c>
      <c r="P7501" s="63"/>
      <c r="Q7501" s="63"/>
      <c r="R7501" s="63"/>
      <c r="S7501" s="63"/>
      <c r="T7501" s="63"/>
      <c r="U7501" s="63"/>
      <c r="V7501" s="63"/>
      <c r="W7501" s="63"/>
      <c r="X7501" s="63"/>
      <c r="Y7501" s="63"/>
      <c r="Z7501" s="62">
        <v>4498</v>
      </c>
      <c r="AA7501" s="62">
        <v>17448</v>
      </c>
      <c r="AB7501" s="62">
        <v>90.88</v>
      </c>
      <c r="AC7501" s="62">
        <v>281.13</v>
      </c>
    </row>
    <row r="7502" spans="1:29" ht="30" x14ac:dyDescent="0.25">
      <c r="A7502" s="61" t="s">
        <v>287</v>
      </c>
      <c r="B7502" s="61" t="s">
        <v>288</v>
      </c>
      <c r="C7502" s="62">
        <v>2010</v>
      </c>
      <c r="D7502" s="61" t="s">
        <v>94</v>
      </c>
      <c r="E7502" s="62">
        <v>10</v>
      </c>
      <c r="F7502" s="62">
        <v>896</v>
      </c>
      <c r="G7502" s="62">
        <v>130</v>
      </c>
      <c r="H7502" s="62">
        <v>1.08</v>
      </c>
      <c r="I7502" s="62">
        <v>89.6</v>
      </c>
      <c r="J7502" s="62">
        <v>833.28</v>
      </c>
      <c r="K7502" s="62">
        <v>0</v>
      </c>
      <c r="L7502" s="62">
        <v>121</v>
      </c>
      <c r="M7502" s="62">
        <v>1.01</v>
      </c>
      <c r="N7502" s="63"/>
      <c r="O7502" s="63"/>
      <c r="P7502" s="63"/>
      <c r="Q7502" s="63"/>
      <c r="R7502" s="63"/>
      <c r="S7502" s="63"/>
      <c r="T7502" s="63"/>
      <c r="U7502" s="63"/>
      <c r="V7502" s="63"/>
      <c r="W7502" s="63"/>
      <c r="X7502" s="63"/>
      <c r="Y7502" s="63"/>
      <c r="Z7502" s="62">
        <v>47800</v>
      </c>
      <c r="AA7502" s="62">
        <v>7087</v>
      </c>
      <c r="AB7502" s="62">
        <v>59.06</v>
      </c>
      <c r="AC7502" s="62">
        <v>4780</v>
      </c>
    </row>
    <row r="7503" spans="1:29" ht="30" x14ac:dyDescent="0.25">
      <c r="A7503" s="61" t="s">
        <v>97</v>
      </c>
      <c r="B7503" s="61" t="s">
        <v>98</v>
      </c>
      <c r="C7503" s="62">
        <v>2017</v>
      </c>
      <c r="D7503" s="61" t="s">
        <v>78</v>
      </c>
      <c r="E7503" s="62">
        <v>44</v>
      </c>
      <c r="F7503" s="62">
        <v>356800</v>
      </c>
      <c r="G7503" s="62">
        <v>72960</v>
      </c>
      <c r="H7503" s="62">
        <v>138.18</v>
      </c>
      <c r="I7503" s="62">
        <v>8109.09</v>
      </c>
      <c r="J7503" s="62">
        <v>331824</v>
      </c>
      <c r="K7503" s="62">
        <v>0</v>
      </c>
      <c r="L7503" s="63"/>
      <c r="M7503" s="63"/>
      <c r="N7503" s="63"/>
      <c r="O7503" s="63"/>
      <c r="P7503" s="63"/>
      <c r="Q7503" s="63"/>
      <c r="R7503" s="63"/>
      <c r="S7503" s="63"/>
      <c r="T7503" s="63"/>
      <c r="U7503" s="63"/>
      <c r="V7503" s="63"/>
      <c r="W7503" s="63"/>
      <c r="X7503" s="63"/>
      <c r="Y7503" s="63"/>
      <c r="Z7503" s="62">
        <v>89570</v>
      </c>
      <c r="AA7503" s="62">
        <v>11135</v>
      </c>
      <c r="AB7503" s="62">
        <v>21.09</v>
      </c>
      <c r="AC7503" s="62">
        <v>2035.68</v>
      </c>
    </row>
    <row r="7504" spans="1:29" x14ac:dyDescent="0.25">
      <c r="A7504" s="61" t="s">
        <v>192</v>
      </c>
      <c r="B7504" s="61" t="s">
        <v>193</v>
      </c>
      <c r="C7504" s="62">
        <v>2010</v>
      </c>
      <c r="D7504" s="61" t="s">
        <v>78</v>
      </c>
      <c r="E7504" s="62">
        <v>40</v>
      </c>
      <c r="F7504" s="62">
        <v>413600</v>
      </c>
      <c r="G7504" s="62">
        <v>86025</v>
      </c>
      <c r="H7504" s="62">
        <v>179.22</v>
      </c>
      <c r="I7504" s="62">
        <v>10340</v>
      </c>
      <c r="J7504" s="62">
        <v>384648</v>
      </c>
      <c r="K7504" s="62">
        <v>0</v>
      </c>
      <c r="L7504" s="63"/>
      <c r="M7504" s="63"/>
      <c r="N7504" s="63"/>
      <c r="O7504" s="63"/>
      <c r="P7504" s="63"/>
      <c r="Q7504" s="63"/>
      <c r="R7504" s="63"/>
      <c r="S7504" s="63"/>
      <c r="T7504" s="63"/>
      <c r="U7504" s="63"/>
      <c r="V7504" s="63"/>
      <c r="W7504" s="63"/>
      <c r="X7504" s="63"/>
      <c r="Y7504" s="63"/>
      <c r="Z7504" s="62">
        <v>125400</v>
      </c>
      <c r="AA7504" s="62">
        <v>5179</v>
      </c>
      <c r="AB7504" s="62">
        <v>10.79</v>
      </c>
      <c r="AC7504" s="62">
        <v>3135</v>
      </c>
    </row>
    <row r="7505" spans="1:29" ht="30" x14ac:dyDescent="0.25">
      <c r="A7505" s="61" t="s">
        <v>528</v>
      </c>
      <c r="B7505" s="61" t="s">
        <v>529</v>
      </c>
      <c r="C7505" s="62">
        <v>2007</v>
      </c>
      <c r="D7505" s="61" t="s">
        <v>99</v>
      </c>
      <c r="E7505" s="62">
        <v>36</v>
      </c>
      <c r="F7505" s="62">
        <v>337067</v>
      </c>
      <c r="G7505" s="62">
        <v>44478</v>
      </c>
      <c r="H7505" s="62">
        <v>102.96</v>
      </c>
      <c r="I7505" s="62">
        <v>9362.9699999999993</v>
      </c>
      <c r="J7505" s="62">
        <v>313472.31</v>
      </c>
      <c r="K7505" s="62">
        <v>0</v>
      </c>
      <c r="L7505" s="63"/>
      <c r="M7505" s="63"/>
      <c r="N7505" s="63"/>
      <c r="O7505" s="63"/>
      <c r="P7505" s="63"/>
      <c r="Q7505" s="63"/>
      <c r="R7505" s="63"/>
      <c r="S7505" s="63"/>
      <c r="T7505" s="63"/>
      <c r="U7505" s="63"/>
      <c r="V7505" s="63"/>
      <c r="W7505" s="63"/>
      <c r="X7505" s="63"/>
      <c r="Y7505" s="63"/>
      <c r="Z7505" s="62">
        <v>307.70999999999998</v>
      </c>
      <c r="AA7505" s="62">
        <v>2300</v>
      </c>
      <c r="AB7505" s="62">
        <v>5.32</v>
      </c>
      <c r="AC7505" s="62">
        <v>8.5500000000000007</v>
      </c>
    </row>
    <row r="7506" spans="1:29" ht="30" x14ac:dyDescent="0.25">
      <c r="A7506" s="61" t="s">
        <v>171</v>
      </c>
      <c r="B7506" s="61" t="s">
        <v>172</v>
      </c>
      <c r="C7506" s="62">
        <v>2008</v>
      </c>
      <c r="D7506" s="61" t="s">
        <v>89</v>
      </c>
      <c r="E7506" s="62">
        <v>49</v>
      </c>
      <c r="F7506" s="62">
        <v>76187</v>
      </c>
      <c r="G7506" s="62">
        <v>9109</v>
      </c>
      <c r="H7506" s="62">
        <v>15.49</v>
      </c>
      <c r="I7506" s="62">
        <v>1554.84</v>
      </c>
      <c r="J7506" s="62">
        <v>70853.91</v>
      </c>
      <c r="K7506" s="62">
        <v>12758.49</v>
      </c>
      <c r="L7506" s="62">
        <v>20522</v>
      </c>
      <c r="M7506" s="62">
        <v>34.9</v>
      </c>
      <c r="N7506" s="62">
        <v>260.38</v>
      </c>
      <c r="O7506" s="62">
        <v>153858.42000000001</v>
      </c>
      <c r="P7506" s="63"/>
      <c r="Q7506" s="63"/>
      <c r="R7506" s="63"/>
      <c r="S7506" s="63"/>
      <c r="T7506" s="63"/>
      <c r="U7506" s="63"/>
      <c r="V7506" s="63"/>
      <c r="W7506" s="63"/>
      <c r="X7506" s="63"/>
      <c r="Y7506" s="63"/>
      <c r="Z7506" s="62">
        <v>1810</v>
      </c>
      <c r="AA7506" s="62">
        <v>14104</v>
      </c>
      <c r="AB7506" s="62">
        <v>23.99</v>
      </c>
      <c r="AC7506" s="62">
        <v>36.94</v>
      </c>
    </row>
    <row r="7507" spans="1:29" ht="30" x14ac:dyDescent="0.25">
      <c r="A7507" s="61" t="s">
        <v>530</v>
      </c>
      <c r="B7507" s="61" t="s">
        <v>531</v>
      </c>
      <c r="C7507" s="62">
        <v>2011</v>
      </c>
      <c r="D7507" s="61" t="s">
        <v>78</v>
      </c>
      <c r="E7507" s="62">
        <v>60</v>
      </c>
      <c r="F7507" s="62">
        <v>555540</v>
      </c>
      <c r="G7507" s="62">
        <v>2588532</v>
      </c>
      <c r="H7507" s="62">
        <v>3595.18</v>
      </c>
      <c r="I7507" s="62">
        <v>9259</v>
      </c>
      <c r="J7507" s="62">
        <v>516652.2</v>
      </c>
      <c r="K7507" s="62">
        <v>0</v>
      </c>
      <c r="L7507" s="63"/>
      <c r="M7507" s="63"/>
      <c r="N7507" s="63"/>
      <c r="O7507" s="63"/>
      <c r="P7507" s="63"/>
      <c r="Q7507" s="63"/>
      <c r="R7507" s="63"/>
      <c r="S7507" s="63"/>
      <c r="T7507" s="63"/>
      <c r="U7507" s="63"/>
      <c r="V7507" s="63"/>
      <c r="W7507" s="63"/>
      <c r="X7507" s="63"/>
      <c r="Y7507" s="63"/>
      <c r="Z7507" s="62">
        <v>1340.82</v>
      </c>
      <c r="AA7507" s="62">
        <v>424241</v>
      </c>
      <c r="AB7507" s="62">
        <v>589.22</v>
      </c>
      <c r="AC7507" s="62">
        <v>22.35</v>
      </c>
    </row>
    <row r="7508" spans="1:29" x14ac:dyDescent="0.25">
      <c r="A7508" s="61" t="s">
        <v>328</v>
      </c>
      <c r="B7508" s="61" t="s">
        <v>329</v>
      </c>
      <c r="C7508" s="62">
        <v>2018</v>
      </c>
      <c r="D7508" s="61" t="s">
        <v>75</v>
      </c>
      <c r="E7508" s="62">
        <v>5</v>
      </c>
      <c r="F7508" s="63"/>
      <c r="G7508" s="63"/>
      <c r="H7508" s="63"/>
      <c r="I7508" s="63"/>
      <c r="J7508" s="63"/>
      <c r="K7508" s="62">
        <v>0</v>
      </c>
      <c r="L7508" s="63"/>
      <c r="M7508" s="63"/>
      <c r="N7508" s="63"/>
      <c r="O7508" s="63"/>
      <c r="P7508" s="63"/>
      <c r="Q7508" s="63"/>
      <c r="R7508" s="63"/>
      <c r="S7508" s="63"/>
      <c r="T7508" s="63"/>
      <c r="U7508" s="63"/>
      <c r="V7508" s="63"/>
      <c r="W7508" s="63"/>
      <c r="X7508" s="63"/>
      <c r="Y7508" s="63"/>
      <c r="Z7508" s="62">
        <v>122.99</v>
      </c>
      <c r="AA7508" s="62">
        <v>488</v>
      </c>
      <c r="AB7508" s="62">
        <v>8.1300000000000008</v>
      </c>
      <c r="AC7508" s="62">
        <v>24.6</v>
      </c>
    </row>
    <row r="7509" spans="1:29" x14ac:dyDescent="0.25">
      <c r="A7509" s="61" t="s">
        <v>253</v>
      </c>
      <c r="B7509" s="61" t="s">
        <v>254</v>
      </c>
      <c r="C7509" s="62">
        <v>2007</v>
      </c>
      <c r="D7509" s="61" t="s">
        <v>99</v>
      </c>
      <c r="E7509" s="62">
        <v>40</v>
      </c>
      <c r="F7509" s="62">
        <v>97950</v>
      </c>
      <c r="G7509" s="62">
        <v>13706</v>
      </c>
      <c r="H7509" s="62">
        <v>28.55</v>
      </c>
      <c r="I7509" s="62">
        <v>2448.75</v>
      </c>
      <c r="J7509" s="62">
        <v>91093.5</v>
      </c>
      <c r="K7509" s="62">
        <v>30904.95</v>
      </c>
      <c r="L7509" s="62">
        <v>48098</v>
      </c>
      <c r="M7509" s="62">
        <v>100.2</v>
      </c>
      <c r="N7509" s="63"/>
      <c r="O7509" s="63"/>
      <c r="P7509" s="63"/>
      <c r="Q7509" s="63"/>
      <c r="R7509" s="63"/>
      <c r="S7509" s="63"/>
      <c r="T7509" s="63"/>
      <c r="U7509" s="63"/>
      <c r="V7509" s="63"/>
      <c r="W7509" s="63"/>
      <c r="X7509" s="63"/>
      <c r="Y7509" s="63"/>
      <c r="Z7509" s="62">
        <v>149120</v>
      </c>
      <c r="AA7509" s="62">
        <v>8526</v>
      </c>
      <c r="AB7509" s="62">
        <v>17.760000000000002</v>
      </c>
      <c r="AC7509" s="62">
        <v>3728</v>
      </c>
    </row>
    <row r="7510" spans="1:29" ht="30" x14ac:dyDescent="0.25">
      <c r="A7510" s="61" t="s">
        <v>561</v>
      </c>
      <c r="B7510" s="61" t="s">
        <v>562</v>
      </c>
      <c r="C7510" s="62">
        <v>2012</v>
      </c>
      <c r="D7510" s="61" t="s">
        <v>99</v>
      </c>
      <c r="E7510" s="62">
        <v>40</v>
      </c>
      <c r="F7510" s="62">
        <v>177200</v>
      </c>
      <c r="G7510" s="62">
        <v>21894</v>
      </c>
      <c r="H7510" s="62">
        <v>45.61</v>
      </c>
      <c r="I7510" s="62">
        <v>4430</v>
      </c>
      <c r="J7510" s="62">
        <v>164796</v>
      </c>
      <c r="K7510" s="62">
        <v>22904.95</v>
      </c>
      <c r="L7510" s="62">
        <v>24960</v>
      </c>
      <c r="M7510" s="62">
        <v>52</v>
      </c>
      <c r="N7510" s="62">
        <v>572.62</v>
      </c>
      <c r="O7510" s="62">
        <v>276217.62</v>
      </c>
      <c r="P7510" s="63"/>
      <c r="Q7510" s="63"/>
      <c r="R7510" s="63"/>
      <c r="S7510" s="63"/>
      <c r="T7510" s="63"/>
      <c r="U7510" s="63"/>
      <c r="V7510" s="63"/>
      <c r="W7510" s="63"/>
      <c r="X7510" s="63"/>
      <c r="Y7510" s="63"/>
      <c r="Z7510" s="62">
        <v>960</v>
      </c>
      <c r="AA7510" s="62">
        <v>13193</v>
      </c>
      <c r="AB7510" s="62">
        <v>27.49</v>
      </c>
      <c r="AC7510" s="62">
        <v>24</v>
      </c>
    </row>
    <row r="7511" spans="1:29" ht="30" x14ac:dyDescent="0.25">
      <c r="A7511" s="61" t="s">
        <v>188</v>
      </c>
      <c r="B7511" s="61" t="s">
        <v>189</v>
      </c>
      <c r="C7511" s="62">
        <v>2017</v>
      </c>
      <c r="D7511" s="61" t="s">
        <v>135</v>
      </c>
      <c r="E7511" s="62">
        <v>150</v>
      </c>
      <c r="F7511" s="62">
        <v>665200</v>
      </c>
      <c r="G7511" s="62">
        <v>109974</v>
      </c>
      <c r="H7511" s="62">
        <v>61.1</v>
      </c>
      <c r="I7511" s="62">
        <v>4434.67</v>
      </c>
      <c r="J7511" s="62">
        <v>618636</v>
      </c>
      <c r="K7511" s="62">
        <v>112117.36</v>
      </c>
      <c r="L7511" s="62">
        <v>111139</v>
      </c>
      <c r="M7511" s="62">
        <v>61.74</v>
      </c>
      <c r="N7511" s="62">
        <v>747.45</v>
      </c>
      <c r="O7511" s="62">
        <v>1352056.9</v>
      </c>
      <c r="P7511" s="63"/>
      <c r="Q7511" s="63"/>
      <c r="R7511" s="63"/>
      <c r="S7511" s="63"/>
      <c r="T7511" s="63"/>
      <c r="U7511" s="63"/>
      <c r="V7511" s="63"/>
      <c r="W7511" s="63"/>
      <c r="X7511" s="63"/>
      <c r="Y7511" s="63"/>
      <c r="Z7511" s="62">
        <v>14939</v>
      </c>
      <c r="AA7511" s="62">
        <v>113626</v>
      </c>
      <c r="AB7511" s="62">
        <v>63.13</v>
      </c>
      <c r="AC7511" s="62">
        <v>99.59</v>
      </c>
    </row>
    <row r="7512" spans="1:29" x14ac:dyDescent="0.25">
      <c r="A7512" s="61" t="s">
        <v>338</v>
      </c>
      <c r="B7512" s="61" t="s">
        <v>339</v>
      </c>
      <c r="C7512" s="62">
        <v>2009</v>
      </c>
      <c r="D7512" s="61" t="s">
        <v>78</v>
      </c>
      <c r="E7512" s="62">
        <v>36</v>
      </c>
      <c r="F7512" s="62">
        <v>81975</v>
      </c>
      <c r="G7512" s="62">
        <v>16408</v>
      </c>
      <c r="H7512" s="62">
        <v>37.979999999999997</v>
      </c>
      <c r="I7512" s="62">
        <v>2277.08</v>
      </c>
      <c r="J7512" s="62">
        <v>76236.75</v>
      </c>
      <c r="K7512" s="62">
        <v>25057.23</v>
      </c>
      <c r="L7512" s="62">
        <v>43731</v>
      </c>
      <c r="M7512" s="62">
        <v>101.23</v>
      </c>
      <c r="N7512" s="62">
        <v>696.03</v>
      </c>
      <c r="O7512" s="62">
        <v>302172.61</v>
      </c>
      <c r="P7512" s="63"/>
      <c r="Q7512" s="63"/>
      <c r="R7512" s="63"/>
      <c r="S7512" s="63"/>
      <c r="T7512" s="63"/>
      <c r="U7512" s="63"/>
      <c r="V7512" s="63"/>
      <c r="W7512" s="63"/>
      <c r="X7512" s="63"/>
      <c r="Y7512" s="63"/>
      <c r="Z7512" s="62">
        <v>1969.11</v>
      </c>
      <c r="AA7512" s="62">
        <v>21904</v>
      </c>
      <c r="AB7512" s="62">
        <v>50.7</v>
      </c>
      <c r="AC7512" s="62">
        <v>54.7</v>
      </c>
    </row>
    <row r="7513" spans="1:29" ht="30" x14ac:dyDescent="0.25">
      <c r="A7513" s="61" t="s">
        <v>269</v>
      </c>
      <c r="B7513" s="61" t="s">
        <v>270</v>
      </c>
      <c r="C7513" s="62">
        <v>2007</v>
      </c>
      <c r="D7513" s="61" t="s">
        <v>298</v>
      </c>
      <c r="E7513" s="62">
        <v>2</v>
      </c>
      <c r="F7513" s="62">
        <v>26471</v>
      </c>
      <c r="G7513" s="62">
        <v>2941</v>
      </c>
      <c r="H7513" s="62">
        <v>122.54</v>
      </c>
      <c r="I7513" s="62">
        <v>13235.5</v>
      </c>
      <c r="J7513" s="62">
        <v>24618.03</v>
      </c>
      <c r="K7513" s="62">
        <v>0</v>
      </c>
      <c r="L7513" s="63"/>
      <c r="M7513" s="63"/>
      <c r="N7513" s="63"/>
      <c r="O7513" s="63"/>
      <c r="P7513" s="63"/>
      <c r="Q7513" s="63"/>
      <c r="R7513" s="63"/>
      <c r="S7513" s="63"/>
      <c r="T7513" s="63"/>
      <c r="U7513" s="62">
        <v>2515</v>
      </c>
      <c r="V7513" s="62">
        <v>6490</v>
      </c>
      <c r="W7513" s="62">
        <v>270.42</v>
      </c>
      <c r="X7513" s="62">
        <v>1257</v>
      </c>
      <c r="Y7513" s="62">
        <v>56295.76</v>
      </c>
      <c r="Z7513" s="62">
        <v>26700</v>
      </c>
      <c r="AA7513" s="62">
        <v>1165</v>
      </c>
      <c r="AB7513" s="62">
        <v>48.54</v>
      </c>
      <c r="AC7513" s="62">
        <v>13350</v>
      </c>
    </row>
    <row r="7514" spans="1:29" ht="30" x14ac:dyDescent="0.25">
      <c r="A7514" s="61" t="s">
        <v>124</v>
      </c>
      <c r="B7514" s="61" t="s">
        <v>125</v>
      </c>
      <c r="C7514" s="62">
        <v>2006</v>
      </c>
      <c r="D7514" s="61" t="s">
        <v>72</v>
      </c>
      <c r="E7514" s="62">
        <v>48</v>
      </c>
      <c r="F7514" s="62">
        <v>204940</v>
      </c>
      <c r="G7514" s="62">
        <v>24135</v>
      </c>
      <c r="H7514" s="62">
        <v>41.9</v>
      </c>
      <c r="I7514" s="62">
        <v>4269.58</v>
      </c>
      <c r="J7514" s="62">
        <v>190594.2</v>
      </c>
      <c r="K7514" s="62">
        <v>23826.38</v>
      </c>
      <c r="L7514" s="62">
        <v>35494</v>
      </c>
      <c r="M7514" s="62">
        <v>61.62</v>
      </c>
      <c r="N7514" s="62">
        <v>496.38</v>
      </c>
      <c r="O7514" s="62">
        <v>287329.49</v>
      </c>
      <c r="P7514" s="63"/>
      <c r="Q7514" s="63"/>
      <c r="R7514" s="63"/>
      <c r="S7514" s="63"/>
      <c r="T7514" s="63"/>
      <c r="U7514" s="63"/>
      <c r="V7514" s="63"/>
      <c r="W7514" s="63"/>
      <c r="X7514" s="63"/>
      <c r="Y7514" s="63"/>
      <c r="Z7514" s="62">
        <v>237.89</v>
      </c>
      <c r="AA7514" s="62">
        <v>12996</v>
      </c>
      <c r="AB7514" s="62">
        <v>22.56</v>
      </c>
      <c r="AC7514" s="62">
        <v>4.96</v>
      </c>
    </row>
    <row r="7515" spans="1:29" x14ac:dyDescent="0.25">
      <c r="A7515" s="61" t="s">
        <v>79</v>
      </c>
      <c r="B7515" s="61" t="s">
        <v>80</v>
      </c>
      <c r="C7515" s="62">
        <v>2007</v>
      </c>
      <c r="D7515" s="61" t="s">
        <v>438</v>
      </c>
      <c r="E7515" s="62">
        <v>8</v>
      </c>
      <c r="F7515" s="63"/>
      <c r="G7515" s="63"/>
      <c r="H7515" s="63"/>
      <c r="I7515" s="63"/>
      <c r="J7515" s="63"/>
      <c r="K7515" s="62">
        <v>0</v>
      </c>
      <c r="L7515" s="63"/>
      <c r="M7515" s="63"/>
      <c r="N7515" s="63"/>
      <c r="O7515" s="63"/>
      <c r="P7515" s="63"/>
      <c r="Q7515" s="63"/>
      <c r="R7515" s="63"/>
      <c r="S7515" s="63"/>
      <c r="T7515" s="63"/>
      <c r="U7515" s="63"/>
      <c r="V7515" s="63"/>
      <c r="W7515" s="63"/>
      <c r="X7515" s="63"/>
      <c r="Y7515" s="63"/>
      <c r="Z7515" s="62">
        <v>0</v>
      </c>
      <c r="AA7515" s="63"/>
      <c r="AB7515" s="63"/>
      <c r="AC7515" s="62">
        <v>0</v>
      </c>
    </row>
    <row r="7516" spans="1:29" ht="30" x14ac:dyDescent="0.25">
      <c r="A7516" s="61" t="s">
        <v>188</v>
      </c>
      <c r="B7516" s="61" t="s">
        <v>189</v>
      </c>
      <c r="C7516" s="62">
        <v>2007</v>
      </c>
      <c r="D7516" s="61" t="s">
        <v>78</v>
      </c>
      <c r="E7516" s="62">
        <v>75</v>
      </c>
      <c r="F7516" s="62">
        <v>95897</v>
      </c>
      <c r="G7516" s="62">
        <v>19463</v>
      </c>
      <c r="H7516" s="62">
        <v>21.63</v>
      </c>
      <c r="I7516" s="62">
        <v>1278.6300000000001</v>
      </c>
      <c r="J7516" s="62">
        <v>89184.21</v>
      </c>
      <c r="K7516" s="62">
        <v>26978.66</v>
      </c>
      <c r="L7516" s="62">
        <v>48950</v>
      </c>
      <c r="M7516" s="62">
        <v>54.39</v>
      </c>
      <c r="N7516" s="62">
        <v>359.72</v>
      </c>
      <c r="O7516" s="62">
        <v>325343.77</v>
      </c>
      <c r="P7516" s="63"/>
      <c r="Q7516" s="63"/>
      <c r="R7516" s="63"/>
      <c r="S7516" s="63"/>
      <c r="T7516" s="63"/>
      <c r="U7516" s="63"/>
      <c r="V7516" s="63"/>
      <c r="W7516" s="63"/>
      <c r="X7516" s="63"/>
      <c r="Y7516" s="63"/>
      <c r="Z7516" s="62">
        <v>2611</v>
      </c>
      <c r="AA7516" s="62">
        <v>14023</v>
      </c>
      <c r="AB7516" s="62">
        <v>15.58</v>
      </c>
      <c r="AC7516" s="62">
        <v>34.81</v>
      </c>
    </row>
    <row r="7517" spans="1:29" x14ac:dyDescent="0.25">
      <c r="A7517" s="61" t="s">
        <v>113</v>
      </c>
      <c r="B7517" s="61" t="s">
        <v>114</v>
      </c>
      <c r="C7517" s="62">
        <v>2016</v>
      </c>
      <c r="D7517" s="61" t="s">
        <v>94</v>
      </c>
      <c r="E7517" s="62">
        <v>36</v>
      </c>
      <c r="F7517" s="63"/>
      <c r="G7517" s="63"/>
      <c r="H7517" s="63"/>
      <c r="I7517" s="63"/>
      <c r="J7517" s="63"/>
      <c r="K7517" s="62">
        <v>0</v>
      </c>
      <c r="L7517" s="63"/>
      <c r="M7517" s="63"/>
      <c r="N7517" s="63"/>
      <c r="O7517" s="63"/>
      <c r="P7517" s="63"/>
      <c r="Q7517" s="63"/>
      <c r="R7517" s="63"/>
      <c r="S7517" s="63"/>
      <c r="T7517" s="63"/>
      <c r="U7517" s="63"/>
      <c r="V7517" s="63"/>
      <c r="W7517" s="63"/>
      <c r="X7517" s="63"/>
      <c r="Y7517" s="63"/>
      <c r="Z7517" s="62">
        <v>98400</v>
      </c>
      <c r="AA7517" s="62">
        <v>21905</v>
      </c>
      <c r="AB7517" s="62">
        <v>50.71</v>
      </c>
      <c r="AC7517" s="62">
        <v>2733.33</v>
      </c>
    </row>
    <row r="7518" spans="1:29" x14ac:dyDescent="0.25">
      <c r="A7518" s="61" t="s">
        <v>409</v>
      </c>
      <c r="B7518" s="61" t="s">
        <v>410</v>
      </c>
      <c r="C7518" s="62">
        <v>2011</v>
      </c>
      <c r="D7518" s="61" t="s">
        <v>78</v>
      </c>
      <c r="E7518" s="62">
        <v>40</v>
      </c>
      <c r="F7518" s="62">
        <v>278400</v>
      </c>
      <c r="G7518" s="62">
        <v>51688</v>
      </c>
      <c r="H7518" s="62">
        <v>107.68</v>
      </c>
      <c r="I7518" s="62">
        <v>6960</v>
      </c>
      <c r="J7518" s="62">
        <v>258912</v>
      </c>
      <c r="K7518" s="62">
        <v>0</v>
      </c>
      <c r="L7518" s="63"/>
      <c r="M7518" s="63"/>
      <c r="N7518" s="63"/>
      <c r="O7518" s="63"/>
      <c r="P7518" s="63"/>
      <c r="Q7518" s="63"/>
      <c r="R7518" s="63"/>
      <c r="S7518" s="63"/>
      <c r="T7518" s="63"/>
      <c r="U7518" s="63"/>
      <c r="V7518" s="63"/>
      <c r="W7518" s="63"/>
      <c r="X7518" s="63"/>
      <c r="Y7518" s="63"/>
      <c r="Z7518" s="62">
        <v>1048.99</v>
      </c>
      <c r="AA7518" s="62">
        <v>6396</v>
      </c>
      <c r="AB7518" s="62">
        <v>13.33</v>
      </c>
      <c r="AC7518" s="62">
        <v>26.22</v>
      </c>
    </row>
    <row r="7519" spans="1:29" ht="30" x14ac:dyDescent="0.25">
      <c r="A7519" s="61" t="s">
        <v>122</v>
      </c>
      <c r="B7519" s="61" t="s">
        <v>123</v>
      </c>
      <c r="C7519" s="62">
        <v>2007</v>
      </c>
      <c r="D7519" s="61" t="s">
        <v>78</v>
      </c>
      <c r="E7519" s="62">
        <v>50</v>
      </c>
      <c r="F7519" s="62">
        <v>238152</v>
      </c>
      <c r="G7519" s="62">
        <v>18829</v>
      </c>
      <c r="H7519" s="62">
        <v>31.38</v>
      </c>
      <c r="I7519" s="62">
        <v>4763.04</v>
      </c>
      <c r="J7519" s="62">
        <v>221481.36</v>
      </c>
      <c r="K7519" s="62">
        <v>0</v>
      </c>
      <c r="L7519" s="63"/>
      <c r="M7519" s="63"/>
      <c r="N7519" s="63"/>
      <c r="O7519" s="63"/>
      <c r="P7519" s="63"/>
      <c r="Q7519" s="63"/>
      <c r="R7519" s="63"/>
      <c r="S7519" s="63"/>
      <c r="T7519" s="63"/>
      <c r="U7519" s="62">
        <v>16940</v>
      </c>
      <c r="V7519" s="62">
        <v>37016</v>
      </c>
      <c r="W7519" s="62">
        <v>61.69</v>
      </c>
      <c r="X7519" s="62">
        <v>338</v>
      </c>
      <c r="Y7519" s="62">
        <v>379184.96</v>
      </c>
      <c r="Z7519" s="62">
        <v>1545.04</v>
      </c>
      <c r="AA7519" s="62">
        <v>18735</v>
      </c>
      <c r="AB7519" s="62">
        <v>31.23</v>
      </c>
      <c r="AC7519" s="62">
        <v>30.9</v>
      </c>
    </row>
    <row r="7520" spans="1:29" ht="30" x14ac:dyDescent="0.25">
      <c r="A7520" s="61" t="s">
        <v>117</v>
      </c>
      <c r="B7520" s="61" t="s">
        <v>118</v>
      </c>
      <c r="C7520" s="62">
        <v>2014</v>
      </c>
      <c r="D7520" s="61" t="s">
        <v>94</v>
      </c>
      <c r="E7520" s="62">
        <v>15</v>
      </c>
      <c r="F7520" s="63"/>
      <c r="G7520" s="63"/>
      <c r="H7520" s="63"/>
      <c r="I7520" s="63"/>
      <c r="J7520" s="63"/>
      <c r="K7520" s="62">
        <v>0</v>
      </c>
      <c r="L7520" s="63"/>
      <c r="M7520" s="63"/>
      <c r="N7520" s="63"/>
      <c r="O7520" s="63"/>
      <c r="P7520" s="63"/>
      <c r="Q7520" s="63"/>
      <c r="R7520" s="63"/>
      <c r="S7520" s="63"/>
      <c r="T7520" s="63"/>
      <c r="U7520" s="63"/>
      <c r="V7520" s="63"/>
      <c r="W7520" s="63"/>
      <c r="X7520" s="63"/>
      <c r="Y7520" s="63"/>
      <c r="Z7520" s="62">
        <v>0</v>
      </c>
      <c r="AA7520" s="63"/>
      <c r="AB7520" s="63"/>
      <c r="AC7520" s="62">
        <v>0</v>
      </c>
    </row>
    <row r="7521" spans="1:29" ht="30" x14ac:dyDescent="0.25">
      <c r="A7521" s="61" t="s">
        <v>165</v>
      </c>
      <c r="B7521" s="61" t="s">
        <v>166</v>
      </c>
      <c r="C7521" s="62">
        <v>2013</v>
      </c>
      <c r="D7521" s="61" t="s">
        <v>72</v>
      </c>
      <c r="E7521" s="62">
        <v>30</v>
      </c>
      <c r="F7521" s="62">
        <v>107848</v>
      </c>
      <c r="G7521" s="62">
        <v>15748</v>
      </c>
      <c r="H7521" s="62">
        <v>43.74</v>
      </c>
      <c r="I7521" s="62">
        <v>3594.93</v>
      </c>
      <c r="J7521" s="62">
        <v>100298.64</v>
      </c>
      <c r="K7521" s="62">
        <v>7133.85</v>
      </c>
      <c r="L7521" s="62">
        <v>9575</v>
      </c>
      <c r="M7521" s="62">
        <v>26.6</v>
      </c>
      <c r="N7521" s="62">
        <v>237.8</v>
      </c>
      <c r="O7521" s="62">
        <v>86029.24</v>
      </c>
      <c r="P7521" s="63"/>
      <c r="Q7521" s="63"/>
      <c r="R7521" s="63"/>
      <c r="S7521" s="63"/>
      <c r="T7521" s="63"/>
      <c r="U7521" s="63"/>
      <c r="V7521" s="63"/>
      <c r="W7521" s="63"/>
      <c r="X7521" s="63"/>
      <c r="Y7521" s="63"/>
      <c r="Z7521" s="62">
        <v>1.36</v>
      </c>
      <c r="AA7521" s="62">
        <v>9998</v>
      </c>
      <c r="AB7521" s="62">
        <v>27.77</v>
      </c>
      <c r="AC7521" s="62">
        <v>0.05</v>
      </c>
    </row>
    <row r="7522" spans="1:29" x14ac:dyDescent="0.25">
      <c r="A7522" s="61" t="s">
        <v>295</v>
      </c>
      <c r="B7522" s="61" t="s">
        <v>296</v>
      </c>
      <c r="C7522" s="62">
        <v>2009</v>
      </c>
      <c r="D7522" s="61" t="s">
        <v>75</v>
      </c>
      <c r="E7522" s="62">
        <v>5</v>
      </c>
      <c r="F7522" s="62">
        <v>2489</v>
      </c>
      <c r="G7522" s="62">
        <v>591</v>
      </c>
      <c r="H7522" s="62">
        <v>9.85</v>
      </c>
      <c r="I7522" s="62">
        <v>497.8</v>
      </c>
      <c r="J7522" s="62">
        <v>2314.77</v>
      </c>
      <c r="K7522" s="62">
        <v>0</v>
      </c>
      <c r="L7522" s="63"/>
      <c r="M7522" s="63"/>
      <c r="N7522" s="63"/>
      <c r="O7522" s="63"/>
      <c r="P7522" s="63"/>
      <c r="Q7522" s="63"/>
      <c r="R7522" s="63"/>
      <c r="S7522" s="63"/>
      <c r="T7522" s="63"/>
      <c r="U7522" s="62">
        <v>2588</v>
      </c>
      <c r="V7522" s="62">
        <v>4414</v>
      </c>
      <c r="W7522" s="62">
        <v>73.569999999999993</v>
      </c>
      <c r="X7522" s="62">
        <v>517</v>
      </c>
      <c r="Y7522" s="62">
        <v>57929.79</v>
      </c>
      <c r="Z7522" s="62">
        <v>0</v>
      </c>
      <c r="AA7522" s="63"/>
      <c r="AB7522" s="63"/>
      <c r="AC7522" s="62">
        <v>0</v>
      </c>
    </row>
    <row r="7523" spans="1:29" ht="30" x14ac:dyDescent="0.25">
      <c r="A7523" s="61" t="s">
        <v>387</v>
      </c>
      <c r="B7523" s="61" t="s">
        <v>388</v>
      </c>
      <c r="C7523" s="62">
        <v>2010</v>
      </c>
      <c r="D7523" s="61" t="s">
        <v>78</v>
      </c>
      <c r="E7523" s="62">
        <v>48</v>
      </c>
      <c r="F7523" s="62">
        <v>418560</v>
      </c>
      <c r="G7523" s="62">
        <v>78720</v>
      </c>
      <c r="H7523" s="62">
        <v>136.66999999999999</v>
      </c>
      <c r="I7523" s="62">
        <v>8720</v>
      </c>
      <c r="J7523" s="62">
        <v>389260.79999999999</v>
      </c>
      <c r="K7523" s="62">
        <v>0</v>
      </c>
      <c r="L7523" s="63"/>
      <c r="M7523" s="63"/>
      <c r="N7523" s="63"/>
      <c r="O7523" s="63"/>
      <c r="P7523" s="63"/>
      <c r="Q7523" s="63"/>
      <c r="R7523" s="63"/>
      <c r="S7523" s="63"/>
      <c r="T7523" s="63"/>
      <c r="U7523" s="63"/>
      <c r="V7523" s="63"/>
      <c r="W7523" s="63"/>
      <c r="X7523" s="63"/>
      <c r="Y7523" s="63"/>
      <c r="Z7523" s="62">
        <v>153.33000000000001</v>
      </c>
      <c r="AA7523" s="62">
        <v>10137</v>
      </c>
      <c r="AB7523" s="62">
        <v>17.600000000000001</v>
      </c>
      <c r="AC7523" s="62">
        <v>3.19</v>
      </c>
    </row>
    <row r="7524" spans="1:29" x14ac:dyDescent="0.25">
      <c r="A7524" s="61" t="s">
        <v>273</v>
      </c>
      <c r="B7524" s="61" t="s">
        <v>274</v>
      </c>
      <c r="C7524" s="62">
        <v>2018</v>
      </c>
      <c r="D7524" s="61" t="s">
        <v>86</v>
      </c>
      <c r="E7524" s="62">
        <v>25</v>
      </c>
      <c r="F7524" s="62">
        <v>443</v>
      </c>
      <c r="G7524" s="62">
        <v>99</v>
      </c>
      <c r="H7524" s="62">
        <v>0.33</v>
      </c>
      <c r="I7524" s="62">
        <v>17.72</v>
      </c>
      <c r="J7524" s="62">
        <v>411.99</v>
      </c>
      <c r="K7524" s="62">
        <v>0</v>
      </c>
      <c r="L7524" s="63"/>
      <c r="M7524" s="63"/>
      <c r="N7524" s="63"/>
      <c r="O7524" s="63"/>
      <c r="P7524" s="63"/>
      <c r="Q7524" s="63"/>
      <c r="R7524" s="63"/>
      <c r="S7524" s="63"/>
      <c r="T7524" s="63"/>
      <c r="U7524" s="62">
        <v>250</v>
      </c>
      <c r="V7524" s="62">
        <v>675</v>
      </c>
      <c r="W7524" s="62">
        <v>2.25</v>
      </c>
      <c r="X7524" s="62">
        <v>10</v>
      </c>
      <c r="Y7524" s="62">
        <v>5596</v>
      </c>
      <c r="Z7524" s="62">
        <v>782.08</v>
      </c>
      <c r="AA7524" s="62">
        <v>5032</v>
      </c>
      <c r="AB7524" s="62">
        <v>16.77</v>
      </c>
      <c r="AC7524" s="62">
        <v>31.28</v>
      </c>
    </row>
    <row r="7525" spans="1:29" x14ac:dyDescent="0.25">
      <c r="A7525" s="61" t="s">
        <v>469</v>
      </c>
      <c r="B7525" s="61" t="s">
        <v>470</v>
      </c>
      <c r="C7525" s="62">
        <v>2008</v>
      </c>
      <c r="D7525" s="61" t="s">
        <v>75</v>
      </c>
      <c r="E7525" s="62">
        <v>8</v>
      </c>
      <c r="F7525" s="62">
        <v>4666</v>
      </c>
      <c r="G7525" s="62">
        <v>1050</v>
      </c>
      <c r="H7525" s="62">
        <v>10.94</v>
      </c>
      <c r="I7525" s="62">
        <v>583.25</v>
      </c>
      <c r="J7525" s="62">
        <v>4339.38</v>
      </c>
      <c r="K7525" s="62">
        <v>121.24</v>
      </c>
      <c r="L7525" s="62">
        <v>730</v>
      </c>
      <c r="M7525" s="62">
        <v>7.6</v>
      </c>
      <c r="N7525" s="63"/>
      <c r="O7525" s="63"/>
      <c r="P7525" s="63"/>
      <c r="Q7525" s="63"/>
      <c r="R7525" s="63"/>
      <c r="S7525" s="63"/>
      <c r="T7525" s="63"/>
      <c r="U7525" s="63"/>
      <c r="V7525" s="63"/>
      <c r="W7525" s="63"/>
      <c r="X7525" s="63"/>
      <c r="Y7525" s="63"/>
      <c r="Z7525" s="62">
        <v>1113.75</v>
      </c>
      <c r="AA7525" s="62">
        <v>8157</v>
      </c>
      <c r="AB7525" s="62">
        <v>84.97</v>
      </c>
      <c r="AC7525" s="62">
        <v>139.22</v>
      </c>
    </row>
    <row r="7526" spans="1:29" ht="30" x14ac:dyDescent="0.25">
      <c r="A7526" s="61" t="s">
        <v>528</v>
      </c>
      <c r="B7526" s="61" t="s">
        <v>529</v>
      </c>
      <c r="C7526" s="62">
        <v>2018</v>
      </c>
      <c r="D7526" s="61" t="s">
        <v>78</v>
      </c>
      <c r="E7526" s="62">
        <v>30</v>
      </c>
      <c r="F7526" s="62">
        <v>210928</v>
      </c>
      <c r="G7526" s="62">
        <v>37523</v>
      </c>
      <c r="H7526" s="62">
        <v>104.23</v>
      </c>
      <c r="I7526" s="62">
        <v>7030.93</v>
      </c>
      <c r="J7526" s="62">
        <v>196163.04</v>
      </c>
      <c r="K7526" s="62">
        <v>0</v>
      </c>
      <c r="L7526" s="63"/>
      <c r="M7526" s="63"/>
      <c r="N7526" s="63"/>
      <c r="O7526" s="63"/>
      <c r="P7526" s="63"/>
      <c r="Q7526" s="63"/>
      <c r="R7526" s="63"/>
      <c r="S7526" s="63"/>
      <c r="T7526" s="63"/>
      <c r="U7526" s="63"/>
      <c r="V7526" s="63"/>
      <c r="W7526" s="63"/>
      <c r="X7526" s="63"/>
      <c r="Y7526" s="63"/>
      <c r="Z7526" s="62">
        <v>492.68</v>
      </c>
      <c r="AA7526" s="62">
        <v>4474</v>
      </c>
      <c r="AB7526" s="62">
        <v>12.43</v>
      </c>
      <c r="AC7526" s="62">
        <v>16.420000000000002</v>
      </c>
    </row>
    <row r="7527" spans="1:29" ht="30" x14ac:dyDescent="0.25">
      <c r="A7527" s="61" t="s">
        <v>287</v>
      </c>
      <c r="B7527" s="61" t="s">
        <v>288</v>
      </c>
      <c r="C7527" s="62">
        <v>2017</v>
      </c>
      <c r="D7527" s="61" t="s">
        <v>94</v>
      </c>
      <c r="E7527" s="62">
        <v>10</v>
      </c>
      <c r="F7527" s="62">
        <v>96</v>
      </c>
      <c r="G7527" s="62">
        <v>143</v>
      </c>
      <c r="H7527" s="62">
        <v>1.19</v>
      </c>
      <c r="I7527" s="62">
        <v>9.6</v>
      </c>
      <c r="J7527" s="62">
        <v>89.28</v>
      </c>
      <c r="K7527" s="62">
        <v>0</v>
      </c>
      <c r="L7527" s="63"/>
      <c r="M7527" s="63"/>
      <c r="N7527" s="63"/>
      <c r="O7527" s="63"/>
      <c r="P7527" s="63"/>
      <c r="Q7527" s="63"/>
      <c r="R7527" s="63"/>
      <c r="S7527" s="63"/>
      <c r="T7527" s="63"/>
      <c r="U7527" s="63"/>
      <c r="V7527" s="63"/>
      <c r="W7527" s="63"/>
      <c r="X7527" s="63"/>
      <c r="Y7527" s="63"/>
      <c r="Z7527" s="62">
        <v>57816</v>
      </c>
      <c r="AA7527" s="62">
        <v>10285</v>
      </c>
      <c r="AB7527" s="62">
        <v>85.71</v>
      </c>
      <c r="AC7527" s="62">
        <v>5781.6</v>
      </c>
    </row>
    <row r="7528" spans="1:29" ht="30" x14ac:dyDescent="0.25">
      <c r="A7528" s="61" t="s">
        <v>363</v>
      </c>
      <c r="B7528" s="61" t="s">
        <v>364</v>
      </c>
      <c r="C7528" s="62">
        <v>2008</v>
      </c>
      <c r="D7528" s="61" t="s">
        <v>78</v>
      </c>
      <c r="E7528" s="62">
        <v>56</v>
      </c>
      <c r="F7528" s="62">
        <v>461066</v>
      </c>
      <c r="G7528" s="62">
        <v>69419</v>
      </c>
      <c r="H7528" s="62">
        <v>103.3</v>
      </c>
      <c r="I7528" s="62">
        <v>8233.32</v>
      </c>
      <c r="J7528" s="62">
        <v>428791.38</v>
      </c>
      <c r="K7528" s="62">
        <v>0</v>
      </c>
      <c r="L7528" s="63"/>
      <c r="M7528" s="63"/>
      <c r="N7528" s="63"/>
      <c r="O7528" s="63"/>
      <c r="P7528" s="63"/>
      <c r="Q7528" s="63"/>
      <c r="R7528" s="63"/>
      <c r="S7528" s="63"/>
      <c r="T7528" s="63"/>
      <c r="U7528" s="63"/>
      <c r="V7528" s="63"/>
      <c r="W7528" s="63"/>
      <c r="X7528" s="63"/>
      <c r="Y7528" s="63"/>
      <c r="Z7528" s="62">
        <v>621.62</v>
      </c>
      <c r="AA7528" s="62">
        <v>3240</v>
      </c>
      <c r="AB7528" s="62">
        <v>4.82</v>
      </c>
      <c r="AC7528" s="62">
        <v>11.1</v>
      </c>
    </row>
    <row r="7529" spans="1:29" ht="30" x14ac:dyDescent="0.25">
      <c r="A7529" s="61" t="s">
        <v>97</v>
      </c>
      <c r="B7529" s="61" t="s">
        <v>98</v>
      </c>
      <c r="C7529" s="62">
        <v>2010</v>
      </c>
      <c r="D7529" s="61" t="s">
        <v>78</v>
      </c>
      <c r="E7529" s="62">
        <v>44</v>
      </c>
      <c r="F7529" s="62">
        <v>371960</v>
      </c>
      <c r="G7529" s="62">
        <v>64305</v>
      </c>
      <c r="H7529" s="62">
        <v>121.79</v>
      </c>
      <c r="I7529" s="62">
        <v>8453.64</v>
      </c>
      <c r="J7529" s="62">
        <v>345922.8</v>
      </c>
      <c r="K7529" s="62">
        <v>0</v>
      </c>
      <c r="L7529" s="63"/>
      <c r="M7529" s="63"/>
      <c r="N7529" s="63"/>
      <c r="O7529" s="63"/>
      <c r="P7529" s="63"/>
      <c r="Q7529" s="63"/>
      <c r="R7529" s="63"/>
      <c r="S7529" s="63"/>
      <c r="T7529" s="63"/>
      <c r="U7529" s="63"/>
      <c r="V7529" s="63"/>
      <c r="W7529" s="63"/>
      <c r="X7529" s="63"/>
      <c r="Y7529" s="63"/>
      <c r="Z7529" s="62">
        <v>107695</v>
      </c>
      <c r="AA7529" s="62">
        <v>12496</v>
      </c>
      <c r="AB7529" s="62">
        <v>23.67</v>
      </c>
      <c r="AC7529" s="62">
        <v>2447.61</v>
      </c>
    </row>
    <row r="7530" spans="1:29" ht="30" x14ac:dyDescent="0.25">
      <c r="A7530" s="61" t="s">
        <v>536</v>
      </c>
      <c r="B7530" s="61" t="s">
        <v>537</v>
      </c>
      <c r="C7530" s="62">
        <v>2005</v>
      </c>
      <c r="D7530" s="61" t="s">
        <v>75</v>
      </c>
      <c r="E7530" s="62">
        <v>6</v>
      </c>
      <c r="F7530" s="62">
        <v>1388</v>
      </c>
      <c r="G7530" s="62">
        <v>186</v>
      </c>
      <c r="H7530" s="62">
        <v>2.58</v>
      </c>
      <c r="I7530" s="62">
        <v>231.33</v>
      </c>
      <c r="J7530" s="62">
        <v>1290.8399999999999</v>
      </c>
      <c r="K7530" s="62">
        <v>0</v>
      </c>
      <c r="L7530" s="63"/>
      <c r="M7530" s="63"/>
      <c r="N7530" s="63"/>
      <c r="O7530" s="63"/>
      <c r="P7530" s="63"/>
      <c r="Q7530" s="63"/>
      <c r="R7530" s="63"/>
      <c r="S7530" s="63"/>
      <c r="T7530" s="63"/>
      <c r="U7530" s="63"/>
      <c r="V7530" s="63"/>
      <c r="W7530" s="63"/>
      <c r="X7530" s="63"/>
      <c r="Y7530" s="63"/>
      <c r="Z7530" s="62">
        <v>0</v>
      </c>
      <c r="AA7530" s="63"/>
      <c r="AB7530" s="63"/>
      <c r="AC7530" s="62">
        <v>0</v>
      </c>
    </row>
    <row r="7531" spans="1:29" ht="30" x14ac:dyDescent="0.25">
      <c r="A7531" s="61" t="s">
        <v>194</v>
      </c>
      <c r="B7531" s="61" t="s">
        <v>195</v>
      </c>
      <c r="C7531" s="62">
        <v>2016</v>
      </c>
      <c r="D7531" s="61" t="s">
        <v>99</v>
      </c>
      <c r="E7531" s="62">
        <v>76</v>
      </c>
      <c r="F7531" s="62">
        <v>669600</v>
      </c>
      <c r="G7531" s="62">
        <v>90126</v>
      </c>
      <c r="H7531" s="62">
        <v>98.82</v>
      </c>
      <c r="I7531" s="62">
        <v>8810.5300000000007</v>
      </c>
      <c r="J7531" s="62">
        <v>622728</v>
      </c>
      <c r="K7531" s="62">
        <v>0</v>
      </c>
      <c r="L7531" s="63"/>
      <c r="M7531" s="63"/>
      <c r="N7531" s="63"/>
      <c r="O7531" s="63"/>
      <c r="P7531" s="63"/>
      <c r="Q7531" s="63"/>
      <c r="R7531" s="63"/>
      <c r="S7531" s="63"/>
      <c r="T7531" s="63"/>
      <c r="U7531" s="63"/>
      <c r="V7531" s="63"/>
      <c r="W7531" s="63"/>
      <c r="X7531" s="63"/>
      <c r="Y7531" s="63"/>
      <c r="Z7531" s="62">
        <v>1910</v>
      </c>
      <c r="AA7531" s="62">
        <v>36388</v>
      </c>
      <c r="AB7531" s="62">
        <v>39.9</v>
      </c>
      <c r="AC7531" s="62">
        <v>25.13</v>
      </c>
    </row>
    <row r="7532" spans="1:29" x14ac:dyDescent="0.25">
      <c r="A7532" s="61" t="s">
        <v>426</v>
      </c>
      <c r="B7532" s="61" t="s">
        <v>427</v>
      </c>
      <c r="C7532" s="62">
        <v>2006</v>
      </c>
      <c r="D7532" s="61" t="s">
        <v>150</v>
      </c>
      <c r="E7532" s="62">
        <v>8</v>
      </c>
      <c r="F7532" s="63"/>
      <c r="G7532" s="63"/>
      <c r="H7532" s="63"/>
      <c r="I7532" s="63"/>
      <c r="J7532" s="63"/>
      <c r="K7532" s="62">
        <v>0</v>
      </c>
      <c r="L7532" s="63"/>
      <c r="M7532" s="63"/>
      <c r="N7532" s="63"/>
      <c r="O7532" s="63"/>
      <c r="P7532" s="63"/>
      <c r="Q7532" s="63"/>
      <c r="R7532" s="63"/>
      <c r="S7532" s="63"/>
      <c r="T7532" s="63"/>
      <c r="U7532" s="63"/>
      <c r="V7532" s="63"/>
      <c r="W7532" s="63"/>
      <c r="X7532" s="63"/>
      <c r="Y7532" s="63"/>
      <c r="Z7532" s="62">
        <v>0</v>
      </c>
      <c r="AA7532" s="63"/>
      <c r="AB7532" s="63"/>
      <c r="AC7532" s="62">
        <v>0</v>
      </c>
    </row>
    <row r="7533" spans="1:29" x14ac:dyDescent="0.25">
      <c r="A7533" s="61" t="s">
        <v>126</v>
      </c>
      <c r="B7533" s="61" t="s">
        <v>127</v>
      </c>
      <c r="C7533" s="62">
        <v>2010</v>
      </c>
      <c r="D7533" s="61" t="s">
        <v>78</v>
      </c>
      <c r="E7533" s="62">
        <v>24</v>
      </c>
      <c r="F7533" s="62">
        <v>110480</v>
      </c>
      <c r="G7533" s="62">
        <v>20375</v>
      </c>
      <c r="H7533" s="62">
        <v>70.75</v>
      </c>
      <c r="I7533" s="62">
        <v>4603.33</v>
      </c>
      <c r="J7533" s="62">
        <v>102746.4</v>
      </c>
      <c r="K7533" s="62">
        <v>12469.45</v>
      </c>
      <c r="L7533" s="62">
        <v>18853</v>
      </c>
      <c r="M7533" s="62">
        <v>65.459999999999994</v>
      </c>
      <c r="N7533" s="62">
        <v>519.55999999999995</v>
      </c>
      <c r="O7533" s="62">
        <v>150372.79999999999</v>
      </c>
      <c r="P7533" s="63"/>
      <c r="Q7533" s="63"/>
      <c r="R7533" s="63"/>
      <c r="S7533" s="63"/>
      <c r="T7533" s="63"/>
      <c r="U7533" s="63"/>
      <c r="V7533" s="63"/>
      <c r="W7533" s="63"/>
      <c r="X7533" s="63"/>
      <c r="Y7533" s="63"/>
      <c r="Z7533" s="62">
        <v>940</v>
      </c>
      <c r="AA7533" s="62">
        <v>8966</v>
      </c>
      <c r="AB7533" s="62">
        <v>31.13</v>
      </c>
      <c r="AC7533" s="62">
        <v>39.17</v>
      </c>
    </row>
    <row r="7534" spans="1:29" ht="30" x14ac:dyDescent="0.25">
      <c r="A7534" s="61" t="s">
        <v>117</v>
      </c>
      <c r="B7534" s="61" t="s">
        <v>118</v>
      </c>
      <c r="C7534" s="62">
        <v>2003</v>
      </c>
      <c r="D7534" s="61" t="s">
        <v>297</v>
      </c>
      <c r="E7534" s="62">
        <v>60</v>
      </c>
      <c r="F7534" s="62">
        <v>36991</v>
      </c>
      <c r="G7534" s="62">
        <v>4330</v>
      </c>
      <c r="H7534" s="62">
        <v>6.01</v>
      </c>
      <c r="I7534" s="62">
        <v>616.52</v>
      </c>
      <c r="J7534" s="62">
        <v>34401.629999999997</v>
      </c>
      <c r="K7534" s="62">
        <v>20390.88</v>
      </c>
      <c r="L7534" s="62">
        <v>18165</v>
      </c>
      <c r="M7534" s="62">
        <v>25.23</v>
      </c>
      <c r="N7534" s="63"/>
      <c r="O7534" s="63"/>
      <c r="P7534" s="63"/>
      <c r="Q7534" s="63"/>
      <c r="R7534" s="63"/>
      <c r="S7534" s="63"/>
      <c r="T7534" s="63"/>
      <c r="U7534" s="63"/>
      <c r="V7534" s="63"/>
      <c r="W7534" s="63"/>
      <c r="X7534" s="63"/>
      <c r="Y7534" s="63"/>
      <c r="Z7534" s="62">
        <v>2956</v>
      </c>
      <c r="AA7534" s="62">
        <v>24026</v>
      </c>
      <c r="AB7534" s="62">
        <v>33.369999999999997</v>
      </c>
      <c r="AC7534" s="62">
        <v>49.27</v>
      </c>
    </row>
    <row r="7535" spans="1:29" ht="30" x14ac:dyDescent="0.25">
      <c r="A7535" s="61" t="s">
        <v>348</v>
      </c>
      <c r="B7535" s="61" t="s">
        <v>349</v>
      </c>
      <c r="C7535" s="62">
        <v>2014</v>
      </c>
      <c r="D7535" s="61" t="s">
        <v>78</v>
      </c>
      <c r="E7535" s="62">
        <v>48</v>
      </c>
      <c r="F7535" s="62">
        <v>478240</v>
      </c>
      <c r="G7535" s="62">
        <v>89352</v>
      </c>
      <c r="H7535" s="62">
        <v>155.13</v>
      </c>
      <c r="I7535" s="62">
        <v>9963.33</v>
      </c>
      <c r="J7535" s="62">
        <v>444763.2</v>
      </c>
      <c r="K7535" s="62">
        <v>0</v>
      </c>
      <c r="L7535" s="62">
        <v>0</v>
      </c>
      <c r="M7535" s="62">
        <v>0</v>
      </c>
      <c r="N7535" s="63"/>
      <c r="O7535" s="63"/>
      <c r="P7535" s="62">
        <v>0</v>
      </c>
      <c r="Q7535" s="62">
        <v>0</v>
      </c>
      <c r="R7535" s="62">
        <v>0</v>
      </c>
      <c r="S7535" s="62">
        <v>0</v>
      </c>
      <c r="T7535" s="62">
        <v>0</v>
      </c>
      <c r="U7535" s="62">
        <v>0</v>
      </c>
      <c r="V7535" s="62">
        <v>0</v>
      </c>
      <c r="W7535" s="62">
        <v>0</v>
      </c>
      <c r="X7535" s="62">
        <v>0</v>
      </c>
      <c r="Y7535" s="62">
        <v>0</v>
      </c>
      <c r="Z7535" s="62">
        <v>297.39</v>
      </c>
      <c r="AA7535" s="62">
        <v>9821</v>
      </c>
      <c r="AB7535" s="62">
        <v>17.05</v>
      </c>
      <c r="AC7535" s="62">
        <v>6.2</v>
      </c>
    </row>
    <row r="7536" spans="1:29" x14ac:dyDescent="0.25">
      <c r="A7536" s="61" t="s">
        <v>413</v>
      </c>
      <c r="B7536" s="61" t="s">
        <v>414</v>
      </c>
      <c r="C7536" s="62">
        <v>2005</v>
      </c>
      <c r="D7536" s="61" t="s">
        <v>99</v>
      </c>
      <c r="E7536" s="62">
        <v>48</v>
      </c>
      <c r="F7536" s="62">
        <v>158996</v>
      </c>
      <c r="G7536" s="62">
        <v>21201</v>
      </c>
      <c r="H7536" s="62">
        <v>36.81</v>
      </c>
      <c r="I7536" s="62">
        <v>3312.42</v>
      </c>
      <c r="J7536" s="62">
        <v>147866.28</v>
      </c>
      <c r="K7536" s="62">
        <v>15190</v>
      </c>
      <c r="L7536" s="62">
        <v>21810</v>
      </c>
      <c r="M7536" s="62">
        <v>37.86</v>
      </c>
      <c r="N7536" s="63"/>
      <c r="O7536" s="63"/>
      <c r="P7536" s="63"/>
      <c r="Q7536" s="63"/>
      <c r="R7536" s="63"/>
      <c r="S7536" s="63"/>
      <c r="T7536" s="63"/>
      <c r="U7536" s="63"/>
      <c r="V7536" s="63"/>
      <c r="W7536" s="63"/>
      <c r="X7536" s="63"/>
      <c r="Y7536" s="63"/>
      <c r="Z7536" s="62">
        <v>174797</v>
      </c>
      <c r="AA7536" s="62">
        <v>15390</v>
      </c>
      <c r="AB7536" s="62">
        <v>26.72</v>
      </c>
      <c r="AC7536" s="62">
        <v>3641.6</v>
      </c>
    </row>
    <row r="7537" spans="1:29" ht="30" x14ac:dyDescent="0.25">
      <c r="A7537" s="61" t="s">
        <v>176</v>
      </c>
      <c r="B7537" s="61" t="s">
        <v>177</v>
      </c>
      <c r="C7537" s="62">
        <v>2013</v>
      </c>
      <c r="D7537" s="61" t="s">
        <v>78</v>
      </c>
      <c r="E7537" s="62">
        <v>31</v>
      </c>
      <c r="F7537" s="62">
        <v>100751</v>
      </c>
      <c r="G7537" s="62">
        <v>14961</v>
      </c>
      <c r="H7537" s="62">
        <v>40.22</v>
      </c>
      <c r="I7537" s="62">
        <v>3250.03</v>
      </c>
      <c r="J7537" s="62">
        <v>93698.43</v>
      </c>
      <c r="K7537" s="62">
        <v>11129</v>
      </c>
      <c r="L7537" s="62">
        <v>18341</v>
      </c>
      <c r="M7537" s="62">
        <v>49.3</v>
      </c>
      <c r="N7537" s="62">
        <v>359</v>
      </c>
      <c r="O7537" s="62">
        <v>134207.96</v>
      </c>
      <c r="P7537" s="63"/>
      <c r="Q7537" s="63"/>
      <c r="R7537" s="63"/>
      <c r="S7537" s="63"/>
      <c r="T7537" s="63"/>
      <c r="U7537" s="63"/>
      <c r="V7537" s="63"/>
      <c r="W7537" s="63"/>
      <c r="X7537" s="63"/>
      <c r="Y7537" s="63"/>
      <c r="Z7537" s="62">
        <v>450</v>
      </c>
      <c r="AA7537" s="62">
        <v>11918</v>
      </c>
      <c r="AB7537" s="62">
        <v>32.04</v>
      </c>
      <c r="AC7537" s="62">
        <v>14.52</v>
      </c>
    </row>
    <row r="7538" spans="1:29" x14ac:dyDescent="0.25">
      <c r="A7538" s="61" t="s">
        <v>338</v>
      </c>
      <c r="B7538" s="61" t="s">
        <v>339</v>
      </c>
      <c r="C7538" s="62">
        <v>2008</v>
      </c>
      <c r="D7538" s="61" t="s">
        <v>86</v>
      </c>
      <c r="E7538" s="62">
        <v>286</v>
      </c>
      <c r="F7538" s="62">
        <v>1838563</v>
      </c>
      <c r="G7538" s="62">
        <v>437640</v>
      </c>
      <c r="H7538" s="62">
        <v>127.52</v>
      </c>
      <c r="I7538" s="62">
        <v>6428.54</v>
      </c>
      <c r="J7538" s="62">
        <v>1709863.59</v>
      </c>
      <c r="K7538" s="62">
        <v>221.14</v>
      </c>
      <c r="L7538" s="62">
        <v>199</v>
      </c>
      <c r="M7538" s="62">
        <v>0.06</v>
      </c>
      <c r="N7538" s="62">
        <v>0.77</v>
      </c>
      <c r="O7538" s="62">
        <v>2666.85</v>
      </c>
      <c r="P7538" s="63"/>
      <c r="Q7538" s="63"/>
      <c r="R7538" s="63"/>
      <c r="S7538" s="63"/>
      <c r="T7538" s="63"/>
      <c r="U7538" s="62">
        <v>7658</v>
      </c>
      <c r="V7538" s="62">
        <v>17844</v>
      </c>
      <c r="W7538" s="62">
        <v>5.2</v>
      </c>
      <c r="X7538" s="62">
        <v>26</v>
      </c>
      <c r="Y7538" s="62">
        <v>171416.67</v>
      </c>
      <c r="Z7538" s="62">
        <v>21180.65</v>
      </c>
      <c r="AA7538" s="62">
        <v>224537</v>
      </c>
      <c r="AB7538" s="62">
        <v>65.42</v>
      </c>
      <c r="AC7538" s="62">
        <v>74.06</v>
      </c>
    </row>
    <row r="7539" spans="1:29" ht="30" x14ac:dyDescent="0.25">
      <c r="A7539" s="61" t="s">
        <v>482</v>
      </c>
      <c r="B7539" s="61" t="s">
        <v>483</v>
      </c>
      <c r="C7539" s="62">
        <v>2011</v>
      </c>
      <c r="D7539" s="61" t="s">
        <v>75</v>
      </c>
      <c r="E7539" s="62">
        <v>12</v>
      </c>
      <c r="F7539" s="62">
        <v>0</v>
      </c>
      <c r="G7539" s="62">
        <v>0</v>
      </c>
      <c r="H7539" s="62">
        <v>0</v>
      </c>
      <c r="I7539" s="62">
        <v>0</v>
      </c>
      <c r="J7539" s="62">
        <v>0</v>
      </c>
      <c r="K7539" s="62">
        <v>0</v>
      </c>
      <c r="L7539" s="63"/>
      <c r="M7539" s="63"/>
      <c r="N7539" s="63"/>
      <c r="O7539" s="63"/>
      <c r="P7539" s="63"/>
      <c r="Q7539" s="63"/>
      <c r="R7539" s="63"/>
      <c r="S7539" s="63"/>
      <c r="T7539" s="63"/>
      <c r="U7539" s="63"/>
      <c r="V7539" s="63"/>
      <c r="W7539" s="63"/>
      <c r="X7539" s="63"/>
      <c r="Y7539" s="63"/>
      <c r="Z7539" s="62">
        <v>820</v>
      </c>
      <c r="AA7539" s="62">
        <v>13473</v>
      </c>
      <c r="AB7539" s="62">
        <v>93.56</v>
      </c>
      <c r="AC7539" s="62">
        <v>68.33</v>
      </c>
    </row>
    <row r="7540" spans="1:29" ht="30" x14ac:dyDescent="0.25">
      <c r="A7540" s="61" t="s">
        <v>464</v>
      </c>
      <c r="B7540" s="61" t="s">
        <v>465</v>
      </c>
      <c r="C7540" s="62">
        <v>2011</v>
      </c>
      <c r="D7540" s="61" t="s">
        <v>89</v>
      </c>
      <c r="E7540" s="62">
        <v>9</v>
      </c>
      <c r="F7540" s="62">
        <v>54413</v>
      </c>
      <c r="G7540" s="62">
        <v>8912</v>
      </c>
      <c r="H7540" s="62">
        <v>82.52</v>
      </c>
      <c r="I7540" s="62">
        <v>6045.89</v>
      </c>
      <c r="J7540" s="62">
        <v>50604.09</v>
      </c>
      <c r="K7540" s="62">
        <v>0</v>
      </c>
      <c r="L7540" s="63"/>
      <c r="M7540" s="63"/>
      <c r="N7540" s="63"/>
      <c r="O7540" s="63"/>
      <c r="P7540" s="63"/>
      <c r="Q7540" s="63"/>
      <c r="R7540" s="63"/>
      <c r="S7540" s="63"/>
      <c r="T7540" s="63"/>
      <c r="U7540" s="62">
        <v>2631</v>
      </c>
      <c r="V7540" s="62">
        <v>7275</v>
      </c>
      <c r="W7540" s="62">
        <v>67.36</v>
      </c>
      <c r="X7540" s="62">
        <v>292</v>
      </c>
      <c r="Y7540" s="62">
        <v>58892.3</v>
      </c>
      <c r="Z7540" s="62">
        <v>153.72999999999999</v>
      </c>
      <c r="AA7540" s="62">
        <v>264</v>
      </c>
      <c r="AB7540" s="62">
        <v>2.44</v>
      </c>
      <c r="AC7540" s="62">
        <v>17.079999999999998</v>
      </c>
    </row>
    <row r="7541" spans="1:29" x14ac:dyDescent="0.25">
      <c r="A7541" s="61" t="s">
        <v>354</v>
      </c>
      <c r="B7541" s="61" t="s">
        <v>355</v>
      </c>
      <c r="C7541" s="62">
        <v>2009</v>
      </c>
      <c r="D7541" s="61" t="s">
        <v>89</v>
      </c>
      <c r="E7541" s="62">
        <v>34</v>
      </c>
      <c r="F7541" s="62">
        <v>100640</v>
      </c>
      <c r="G7541" s="62">
        <v>8387</v>
      </c>
      <c r="H7541" s="62">
        <v>20.56</v>
      </c>
      <c r="I7541" s="62">
        <v>2960</v>
      </c>
      <c r="J7541" s="62">
        <v>93595.199999999997</v>
      </c>
      <c r="K7541" s="62">
        <v>13967.02</v>
      </c>
      <c r="L7541" s="62">
        <v>11240</v>
      </c>
      <c r="M7541" s="62">
        <v>27.55</v>
      </c>
      <c r="N7541" s="62">
        <v>410.79</v>
      </c>
      <c r="O7541" s="62">
        <v>168432.51</v>
      </c>
      <c r="P7541" s="63"/>
      <c r="Q7541" s="63"/>
      <c r="R7541" s="63"/>
      <c r="S7541" s="63"/>
      <c r="T7541" s="63"/>
      <c r="U7541" s="63"/>
      <c r="V7541" s="63"/>
      <c r="W7541" s="63"/>
      <c r="X7541" s="63"/>
      <c r="Y7541" s="63"/>
      <c r="Z7541" s="62">
        <v>63401</v>
      </c>
      <c r="AA7541" s="62">
        <v>1232</v>
      </c>
      <c r="AB7541" s="62">
        <v>3.02</v>
      </c>
      <c r="AC7541" s="62">
        <v>1864.74</v>
      </c>
    </row>
    <row r="7542" spans="1:29" x14ac:dyDescent="0.25">
      <c r="A7542" s="61" t="s">
        <v>190</v>
      </c>
      <c r="B7542" s="61" t="s">
        <v>191</v>
      </c>
      <c r="C7542" s="62">
        <v>2016</v>
      </c>
      <c r="D7542" s="61" t="s">
        <v>175</v>
      </c>
      <c r="E7542" s="62">
        <v>6</v>
      </c>
      <c r="F7542" s="63"/>
      <c r="G7542" s="63"/>
      <c r="H7542" s="63"/>
      <c r="I7542" s="63"/>
      <c r="J7542" s="63"/>
      <c r="K7542" s="62">
        <v>0</v>
      </c>
      <c r="L7542" s="63"/>
      <c r="M7542" s="63"/>
      <c r="N7542" s="63"/>
      <c r="O7542" s="63"/>
      <c r="P7542" s="63"/>
      <c r="Q7542" s="63"/>
      <c r="R7542" s="63"/>
      <c r="S7542" s="63"/>
      <c r="T7542" s="63"/>
      <c r="U7542" s="63"/>
      <c r="V7542" s="63"/>
      <c r="W7542" s="63"/>
      <c r="X7542" s="63"/>
      <c r="Y7542" s="63"/>
      <c r="Z7542" s="62">
        <v>0</v>
      </c>
      <c r="AA7542" s="63"/>
      <c r="AB7542" s="63"/>
      <c r="AC7542" s="62">
        <v>0</v>
      </c>
    </row>
    <row r="7543" spans="1:29" x14ac:dyDescent="0.25">
      <c r="A7543" s="61" t="s">
        <v>79</v>
      </c>
      <c r="B7543" s="61" t="s">
        <v>80</v>
      </c>
      <c r="C7543" s="62">
        <v>2016</v>
      </c>
      <c r="D7543" s="61" t="s">
        <v>94</v>
      </c>
      <c r="E7543" s="62">
        <v>6</v>
      </c>
      <c r="F7543" s="63"/>
      <c r="G7543" s="63"/>
      <c r="H7543" s="63"/>
      <c r="I7543" s="63"/>
      <c r="J7543" s="63"/>
      <c r="K7543" s="62">
        <v>0</v>
      </c>
      <c r="L7543" s="63"/>
      <c r="M7543" s="63"/>
      <c r="N7543" s="63"/>
      <c r="O7543" s="63"/>
      <c r="P7543" s="63"/>
      <c r="Q7543" s="63"/>
      <c r="R7543" s="63"/>
      <c r="S7543" s="63"/>
      <c r="T7543" s="63"/>
      <c r="U7543" s="63"/>
      <c r="V7543" s="63"/>
      <c r="W7543" s="63"/>
      <c r="X7543" s="63"/>
      <c r="Y7543" s="63"/>
      <c r="Z7543" s="62">
        <v>48344</v>
      </c>
      <c r="AA7543" s="62">
        <v>2720</v>
      </c>
      <c r="AB7543" s="62">
        <v>37.78</v>
      </c>
      <c r="AC7543" s="62">
        <v>8057.33</v>
      </c>
    </row>
    <row r="7544" spans="1:29" x14ac:dyDescent="0.25">
      <c r="A7544" s="61" t="s">
        <v>267</v>
      </c>
      <c r="B7544" s="61" t="s">
        <v>268</v>
      </c>
      <c r="C7544" s="62">
        <v>2003</v>
      </c>
      <c r="D7544" s="61" t="s">
        <v>99</v>
      </c>
      <c r="E7544" s="62">
        <v>10</v>
      </c>
      <c r="F7544" s="62">
        <v>25520</v>
      </c>
      <c r="G7544" s="62">
        <v>3369</v>
      </c>
      <c r="H7544" s="62">
        <v>28.08</v>
      </c>
      <c r="I7544" s="62">
        <v>2552</v>
      </c>
      <c r="J7544" s="62">
        <v>23733.599999999999</v>
      </c>
      <c r="K7544" s="62">
        <v>1694.47</v>
      </c>
      <c r="L7544" s="62">
        <v>1807</v>
      </c>
      <c r="M7544" s="62">
        <v>15.06</v>
      </c>
      <c r="N7544" s="63"/>
      <c r="O7544" s="63"/>
      <c r="P7544" s="63"/>
      <c r="Q7544" s="63"/>
      <c r="R7544" s="63"/>
      <c r="S7544" s="63"/>
      <c r="T7544" s="63"/>
      <c r="U7544" s="63"/>
      <c r="V7544" s="63"/>
      <c r="W7544" s="63"/>
      <c r="X7544" s="63"/>
      <c r="Y7544" s="63"/>
      <c r="Z7544" s="62">
        <v>0</v>
      </c>
      <c r="AA7544" s="63"/>
      <c r="AB7544" s="63"/>
      <c r="AC7544" s="62">
        <v>0</v>
      </c>
    </row>
    <row r="7545" spans="1:29" x14ac:dyDescent="0.25">
      <c r="A7545" s="61" t="s">
        <v>95</v>
      </c>
      <c r="B7545" s="61" t="s">
        <v>96</v>
      </c>
      <c r="C7545" s="62">
        <v>2003</v>
      </c>
      <c r="D7545" s="61" t="s">
        <v>150</v>
      </c>
      <c r="E7545" s="62">
        <v>8</v>
      </c>
      <c r="F7545" s="63"/>
      <c r="G7545" s="62">
        <v>0</v>
      </c>
      <c r="H7545" s="62">
        <v>0</v>
      </c>
      <c r="I7545" s="63"/>
      <c r="J7545" s="63"/>
      <c r="K7545" s="62">
        <v>0</v>
      </c>
      <c r="L7545" s="62">
        <v>0</v>
      </c>
      <c r="M7545" s="62">
        <v>0</v>
      </c>
      <c r="N7545" s="63"/>
      <c r="O7545" s="63"/>
      <c r="P7545" s="63"/>
      <c r="Q7545" s="63"/>
      <c r="R7545" s="63"/>
      <c r="S7545" s="63"/>
      <c r="T7545" s="63"/>
      <c r="U7545" s="63"/>
      <c r="V7545" s="63"/>
      <c r="W7545" s="63"/>
      <c r="X7545" s="63"/>
      <c r="Y7545" s="63"/>
      <c r="Z7545" s="62">
        <v>0</v>
      </c>
      <c r="AA7545" s="62">
        <v>0</v>
      </c>
      <c r="AB7545" s="62">
        <v>0</v>
      </c>
      <c r="AC7545" s="62">
        <v>0</v>
      </c>
    </row>
    <row r="7546" spans="1:29" x14ac:dyDescent="0.25">
      <c r="A7546" s="61" t="s">
        <v>161</v>
      </c>
      <c r="B7546" s="61" t="s">
        <v>162</v>
      </c>
      <c r="C7546" s="62">
        <v>2015</v>
      </c>
      <c r="D7546" s="61" t="s">
        <v>72</v>
      </c>
      <c r="E7546" s="62">
        <v>10</v>
      </c>
      <c r="F7546" s="62">
        <v>45318</v>
      </c>
      <c r="G7546" s="62">
        <v>9635</v>
      </c>
      <c r="H7546" s="62">
        <v>80.290000000000006</v>
      </c>
      <c r="I7546" s="62">
        <v>4531.8</v>
      </c>
      <c r="J7546" s="62">
        <v>42145.74</v>
      </c>
      <c r="K7546" s="62">
        <v>0</v>
      </c>
      <c r="L7546" s="62">
        <v>5656</v>
      </c>
      <c r="M7546" s="62">
        <v>47.13</v>
      </c>
      <c r="N7546" s="63"/>
      <c r="O7546" s="63"/>
      <c r="P7546" s="63"/>
      <c r="Q7546" s="63"/>
      <c r="R7546" s="63"/>
      <c r="S7546" s="63"/>
      <c r="T7546" s="63"/>
      <c r="U7546" s="63"/>
      <c r="V7546" s="63"/>
      <c r="W7546" s="63"/>
      <c r="X7546" s="63"/>
      <c r="Y7546" s="63"/>
      <c r="Z7546" s="62">
        <v>0</v>
      </c>
      <c r="AA7546" s="62">
        <v>22790</v>
      </c>
      <c r="AB7546" s="62">
        <v>189.92</v>
      </c>
      <c r="AC7546" s="62">
        <v>0</v>
      </c>
    </row>
    <row r="7547" spans="1:29" ht="30" x14ac:dyDescent="0.25">
      <c r="A7547" s="61" t="s">
        <v>237</v>
      </c>
      <c r="B7547" s="61" t="s">
        <v>238</v>
      </c>
      <c r="C7547" s="62">
        <v>2003</v>
      </c>
      <c r="D7547" s="61" t="s">
        <v>89</v>
      </c>
      <c r="E7547" s="62">
        <v>116</v>
      </c>
      <c r="F7547" s="62">
        <v>238683</v>
      </c>
      <c r="G7547" s="62">
        <v>26926</v>
      </c>
      <c r="H7547" s="62">
        <v>19.34</v>
      </c>
      <c r="I7547" s="62">
        <v>2057.61</v>
      </c>
      <c r="J7547" s="62">
        <v>221975.19</v>
      </c>
      <c r="K7547" s="62">
        <v>11691.56</v>
      </c>
      <c r="L7547" s="62">
        <v>9099</v>
      </c>
      <c r="M7547" s="62">
        <v>6.54</v>
      </c>
      <c r="N7547" s="62">
        <v>100.79</v>
      </c>
      <c r="O7547" s="62">
        <v>140992.04999999999</v>
      </c>
      <c r="P7547" s="63"/>
      <c r="Q7547" s="63"/>
      <c r="R7547" s="63"/>
      <c r="S7547" s="63"/>
      <c r="T7547" s="63"/>
      <c r="U7547" s="63"/>
      <c r="V7547" s="63"/>
      <c r="W7547" s="63"/>
      <c r="X7547" s="63"/>
      <c r="Y7547" s="63"/>
      <c r="Z7547" s="62">
        <v>2728</v>
      </c>
      <c r="AA7547" s="62">
        <v>7097</v>
      </c>
      <c r="AB7547" s="62">
        <v>5.0999999999999996</v>
      </c>
      <c r="AC7547" s="62">
        <v>23.52</v>
      </c>
    </row>
    <row r="7548" spans="1:29" ht="30" x14ac:dyDescent="0.25">
      <c r="A7548" s="61" t="s">
        <v>180</v>
      </c>
      <c r="B7548" s="61" t="s">
        <v>181</v>
      </c>
      <c r="C7548" s="62">
        <v>2007</v>
      </c>
      <c r="D7548" s="61" t="s">
        <v>72</v>
      </c>
      <c r="E7548" s="62">
        <v>80</v>
      </c>
      <c r="F7548" s="62">
        <v>458740</v>
      </c>
      <c r="G7548" s="62">
        <v>42911</v>
      </c>
      <c r="H7548" s="62">
        <v>44.7</v>
      </c>
      <c r="I7548" s="62">
        <v>5734.25</v>
      </c>
      <c r="J7548" s="62">
        <v>426628.2</v>
      </c>
      <c r="K7548" s="62">
        <v>0</v>
      </c>
      <c r="L7548" s="63"/>
      <c r="M7548" s="63"/>
      <c r="N7548" s="63"/>
      <c r="O7548" s="63"/>
      <c r="P7548" s="63"/>
      <c r="Q7548" s="63"/>
      <c r="R7548" s="63"/>
      <c r="S7548" s="63"/>
      <c r="T7548" s="63"/>
      <c r="U7548" s="63"/>
      <c r="V7548" s="63"/>
      <c r="W7548" s="63"/>
      <c r="X7548" s="63"/>
      <c r="Y7548" s="63"/>
      <c r="Z7548" s="62">
        <v>1448.65</v>
      </c>
      <c r="AA7548" s="62">
        <v>20068</v>
      </c>
      <c r="AB7548" s="62">
        <v>20.9</v>
      </c>
      <c r="AC7548" s="62">
        <v>18.11</v>
      </c>
    </row>
    <row r="7549" spans="1:29" x14ac:dyDescent="0.25">
      <c r="A7549" s="61" t="s">
        <v>397</v>
      </c>
      <c r="B7549" s="61" t="s">
        <v>398</v>
      </c>
      <c r="C7549" s="62">
        <v>2012</v>
      </c>
      <c r="D7549" s="61" t="s">
        <v>78</v>
      </c>
      <c r="E7549" s="62">
        <v>27</v>
      </c>
      <c r="F7549" s="62">
        <v>102909</v>
      </c>
      <c r="G7549" s="62">
        <v>16125</v>
      </c>
      <c r="H7549" s="62">
        <v>49.77</v>
      </c>
      <c r="I7549" s="62">
        <v>3811.44</v>
      </c>
      <c r="J7549" s="62">
        <v>95705.37</v>
      </c>
      <c r="K7549" s="62">
        <v>0</v>
      </c>
      <c r="L7549" s="63"/>
      <c r="M7549" s="63"/>
      <c r="N7549" s="63"/>
      <c r="O7549" s="63"/>
      <c r="P7549" s="63"/>
      <c r="Q7549" s="63"/>
      <c r="R7549" s="63"/>
      <c r="S7549" s="63"/>
      <c r="T7549" s="63"/>
      <c r="U7549" s="62">
        <v>12086</v>
      </c>
      <c r="V7549" s="62">
        <v>46519</v>
      </c>
      <c r="W7549" s="62">
        <v>143.58000000000001</v>
      </c>
      <c r="X7549" s="62">
        <v>447</v>
      </c>
      <c r="Y7549" s="62">
        <v>270533.02</v>
      </c>
      <c r="Z7549" s="62">
        <v>48800</v>
      </c>
      <c r="AA7549" s="62">
        <v>4782</v>
      </c>
      <c r="AB7549" s="62">
        <v>14.76</v>
      </c>
      <c r="AC7549" s="62">
        <v>1807.41</v>
      </c>
    </row>
    <row r="7550" spans="1:29" ht="30" x14ac:dyDescent="0.25">
      <c r="A7550" s="61" t="s">
        <v>233</v>
      </c>
      <c r="B7550" s="61" t="s">
        <v>234</v>
      </c>
      <c r="C7550" s="62">
        <v>2018</v>
      </c>
      <c r="D7550" s="61" t="s">
        <v>72</v>
      </c>
      <c r="E7550" s="62">
        <v>97</v>
      </c>
      <c r="F7550" s="62">
        <v>593478</v>
      </c>
      <c r="G7550" s="62">
        <v>42245</v>
      </c>
      <c r="H7550" s="62">
        <v>36.29</v>
      </c>
      <c r="I7550" s="62">
        <v>6118.33</v>
      </c>
      <c r="J7550" s="62">
        <v>551934.54</v>
      </c>
      <c r="K7550" s="62">
        <v>6240.54</v>
      </c>
      <c r="L7550" s="62">
        <v>8717</v>
      </c>
      <c r="M7550" s="62">
        <v>7.49</v>
      </c>
      <c r="N7550" s="62">
        <v>64.34</v>
      </c>
      <c r="O7550" s="62">
        <v>75256.58</v>
      </c>
      <c r="P7550" s="63"/>
      <c r="Q7550" s="63"/>
      <c r="R7550" s="63"/>
      <c r="S7550" s="63"/>
      <c r="T7550" s="63"/>
      <c r="U7550" s="63"/>
      <c r="V7550" s="63"/>
      <c r="W7550" s="63"/>
      <c r="X7550" s="63"/>
      <c r="Y7550" s="63"/>
      <c r="Z7550" s="62">
        <v>2686.99</v>
      </c>
      <c r="AA7550" s="62">
        <v>45371</v>
      </c>
      <c r="AB7550" s="62">
        <v>38.979999999999997</v>
      </c>
      <c r="AC7550" s="62">
        <v>27.7</v>
      </c>
    </row>
    <row r="7551" spans="1:29" ht="30" x14ac:dyDescent="0.25">
      <c r="A7551" s="61" t="s">
        <v>385</v>
      </c>
      <c r="B7551" s="61" t="s">
        <v>386</v>
      </c>
      <c r="C7551" s="62">
        <v>2014</v>
      </c>
      <c r="D7551" s="61" t="s">
        <v>75</v>
      </c>
      <c r="E7551" s="62">
        <v>4</v>
      </c>
      <c r="F7551" s="62">
        <v>2068</v>
      </c>
      <c r="G7551" s="62">
        <v>346</v>
      </c>
      <c r="H7551" s="62">
        <v>7.21</v>
      </c>
      <c r="I7551" s="62">
        <v>517</v>
      </c>
      <c r="J7551" s="62">
        <v>1923.24</v>
      </c>
      <c r="K7551" s="62">
        <v>0</v>
      </c>
      <c r="L7551" s="63"/>
      <c r="M7551" s="63"/>
      <c r="N7551" s="63"/>
      <c r="O7551" s="63"/>
      <c r="P7551" s="63"/>
      <c r="Q7551" s="63"/>
      <c r="R7551" s="63"/>
      <c r="S7551" s="63"/>
      <c r="T7551" s="63"/>
      <c r="U7551" s="63"/>
      <c r="V7551" s="63"/>
      <c r="W7551" s="63"/>
      <c r="X7551" s="63"/>
      <c r="Y7551" s="63"/>
      <c r="Z7551" s="62">
        <v>33182</v>
      </c>
      <c r="AA7551" s="62">
        <v>1423</v>
      </c>
      <c r="AB7551" s="62">
        <v>29.65</v>
      </c>
      <c r="AC7551" s="62">
        <v>8295.5</v>
      </c>
    </row>
    <row r="7552" spans="1:29" x14ac:dyDescent="0.25">
      <c r="A7552" s="61" t="s">
        <v>490</v>
      </c>
      <c r="B7552" s="61" t="s">
        <v>491</v>
      </c>
      <c r="C7552" s="62">
        <v>2018</v>
      </c>
      <c r="D7552" s="61" t="s">
        <v>75</v>
      </c>
      <c r="E7552" s="62">
        <v>2</v>
      </c>
      <c r="F7552" s="63"/>
      <c r="G7552" s="62">
        <v>0</v>
      </c>
      <c r="H7552" s="62">
        <v>0</v>
      </c>
      <c r="I7552" s="63"/>
      <c r="J7552" s="63"/>
      <c r="K7552" s="62">
        <v>0</v>
      </c>
      <c r="L7552" s="63"/>
      <c r="M7552" s="63"/>
      <c r="N7552" s="63"/>
      <c r="O7552" s="63"/>
      <c r="P7552" s="63"/>
      <c r="Q7552" s="63"/>
      <c r="R7552" s="63"/>
      <c r="S7552" s="63"/>
      <c r="T7552" s="63"/>
      <c r="U7552" s="63"/>
      <c r="V7552" s="63"/>
      <c r="W7552" s="63"/>
      <c r="X7552" s="63"/>
      <c r="Y7552" s="63"/>
      <c r="Z7552" s="62">
        <v>0</v>
      </c>
      <c r="AA7552" s="63"/>
      <c r="AB7552" s="63"/>
      <c r="AC7552" s="62">
        <v>0</v>
      </c>
    </row>
    <row r="7553" spans="1:29" ht="30" x14ac:dyDescent="0.25">
      <c r="A7553" s="61" t="s">
        <v>269</v>
      </c>
      <c r="B7553" s="61" t="s">
        <v>270</v>
      </c>
      <c r="C7553" s="62">
        <v>2012</v>
      </c>
      <c r="D7553" s="61" t="s">
        <v>72</v>
      </c>
      <c r="E7553" s="62">
        <v>75</v>
      </c>
      <c r="F7553" s="62">
        <v>842400</v>
      </c>
      <c r="G7553" s="62">
        <v>131769</v>
      </c>
      <c r="H7553" s="62">
        <v>146.41</v>
      </c>
      <c r="I7553" s="62">
        <v>11232</v>
      </c>
      <c r="J7553" s="62">
        <v>783432</v>
      </c>
      <c r="K7553" s="62">
        <v>0</v>
      </c>
      <c r="L7553" s="63"/>
      <c r="M7553" s="63"/>
      <c r="N7553" s="63"/>
      <c r="O7553" s="63"/>
      <c r="P7553" s="63"/>
      <c r="Q7553" s="63"/>
      <c r="R7553" s="63"/>
      <c r="S7553" s="63"/>
      <c r="T7553" s="63"/>
      <c r="U7553" s="63"/>
      <c r="V7553" s="63"/>
      <c r="W7553" s="63"/>
      <c r="X7553" s="63"/>
      <c r="Y7553" s="63"/>
      <c r="Z7553" s="62">
        <v>192965</v>
      </c>
      <c r="AA7553" s="62">
        <v>8390</v>
      </c>
      <c r="AB7553" s="62">
        <v>9.32</v>
      </c>
      <c r="AC7553" s="62">
        <v>2572.87</v>
      </c>
    </row>
    <row r="7554" spans="1:29" ht="30" x14ac:dyDescent="0.25">
      <c r="A7554" s="61" t="s">
        <v>237</v>
      </c>
      <c r="B7554" s="61" t="s">
        <v>238</v>
      </c>
      <c r="C7554" s="62">
        <v>2016</v>
      </c>
      <c r="D7554" s="61" t="s">
        <v>308</v>
      </c>
      <c r="E7554" s="62">
        <v>50</v>
      </c>
      <c r="F7554" s="62">
        <v>0</v>
      </c>
      <c r="G7554" s="62">
        <v>0</v>
      </c>
      <c r="H7554" s="62">
        <v>0</v>
      </c>
      <c r="I7554" s="62">
        <v>0</v>
      </c>
      <c r="J7554" s="62">
        <v>0</v>
      </c>
      <c r="K7554" s="62">
        <v>0</v>
      </c>
      <c r="L7554" s="62">
        <v>0</v>
      </c>
      <c r="M7554" s="62">
        <v>0</v>
      </c>
      <c r="N7554" s="63"/>
      <c r="O7554" s="63"/>
      <c r="P7554" s="63"/>
      <c r="Q7554" s="63"/>
      <c r="R7554" s="63"/>
      <c r="S7554" s="63"/>
      <c r="T7554" s="63"/>
      <c r="U7554" s="63"/>
      <c r="V7554" s="63"/>
      <c r="W7554" s="63"/>
      <c r="X7554" s="63"/>
      <c r="Y7554" s="63"/>
      <c r="Z7554" s="62">
        <v>0</v>
      </c>
      <c r="AA7554" s="62">
        <v>0</v>
      </c>
      <c r="AB7554" s="62">
        <v>0</v>
      </c>
      <c r="AC7554" s="62">
        <v>0</v>
      </c>
    </row>
    <row r="7555" spans="1:29" ht="30" x14ac:dyDescent="0.25">
      <c r="A7555" s="61" t="s">
        <v>115</v>
      </c>
      <c r="B7555" s="61" t="s">
        <v>116</v>
      </c>
      <c r="C7555" s="62">
        <v>2016</v>
      </c>
      <c r="D7555" s="61" t="s">
        <v>89</v>
      </c>
      <c r="E7555" s="62">
        <v>40</v>
      </c>
      <c r="F7555" s="62">
        <v>22701</v>
      </c>
      <c r="G7555" s="62">
        <v>5234</v>
      </c>
      <c r="H7555" s="62">
        <v>10.9</v>
      </c>
      <c r="I7555" s="62">
        <v>567.53</v>
      </c>
      <c r="J7555" s="62">
        <v>21111.93</v>
      </c>
      <c r="K7555" s="62">
        <v>19697.38</v>
      </c>
      <c r="L7555" s="62">
        <v>25104</v>
      </c>
      <c r="M7555" s="62">
        <v>52.3</v>
      </c>
      <c r="N7555" s="62">
        <v>492.43</v>
      </c>
      <c r="O7555" s="62">
        <v>237536.63</v>
      </c>
      <c r="P7555" s="63"/>
      <c r="Q7555" s="63"/>
      <c r="R7555" s="63"/>
      <c r="S7555" s="63"/>
      <c r="T7555" s="63"/>
      <c r="U7555" s="63"/>
      <c r="V7555" s="63"/>
      <c r="W7555" s="63"/>
      <c r="X7555" s="63"/>
      <c r="Y7555" s="63"/>
      <c r="Z7555" s="62">
        <v>117000</v>
      </c>
      <c r="AA7555" s="62">
        <v>17448</v>
      </c>
      <c r="AB7555" s="62">
        <v>36.35</v>
      </c>
      <c r="AC7555" s="62">
        <v>2925</v>
      </c>
    </row>
    <row r="7556" spans="1:29" ht="30" x14ac:dyDescent="0.25">
      <c r="A7556" s="61" t="s">
        <v>311</v>
      </c>
      <c r="B7556" s="61" t="s">
        <v>312</v>
      </c>
      <c r="C7556" s="62">
        <v>2009</v>
      </c>
      <c r="D7556" s="61" t="s">
        <v>99</v>
      </c>
      <c r="E7556" s="62">
        <v>64</v>
      </c>
      <c r="F7556" s="62">
        <v>271835</v>
      </c>
      <c r="G7556" s="62">
        <v>31446</v>
      </c>
      <c r="H7556" s="62">
        <v>40.950000000000003</v>
      </c>
      <c r="I7556" s="62">
        <v>4247.42</v>
      </c>
      <c r="J7556" s="62">
        <v>252806.55</v>
      </c>
      <c r="K7556" s="62">
        <v>29095.05</v>
      </c>
      <c r="L7556" s="62">
        <v>44155</v>
      </c>
      <c r="M7556" s="62">
        <v>57.49</v>
      </c>
      <c r="N7556" s="62">
        <v>454.61</v>
      </c>
      <c r="O7556" s="62">
        <v>350865.98</v>
      </c>
      <c r="P7556" s="63"/>
      <c r="Q7556" s="63"/>
      <c r="R7556" s="63"/>
      <c r="S7556" s="63"/>
      <c r="T7556" s="63"/>
      <c r="U7556" s="63"/>
      <c r="V7556" s="63"/>
      <c r="W7556" s="63"/>
      <c r="X7556" s="63"/>
      <c r="Y7556" s="63"/>
      <c r="Z7556" s="62">
        <v>366.72</v>
      </c>
      <c r="AA7556" s="62">
        <v>20367</v>
      </c>
      <c r="AB7556" s="62">
        <v>26.52</v>
      </c>
      <c r="AC7556" s="62">
        <v>5.73</v>
      </c>
    </row>
    <row r="7557" spans="1:29" x14ac:dyDescent="0.25">
      <c r="A7557" s="61" t="s">
        <v>81</v>
      </c>
      <c r="B7557" s="61" t="s">
        <v>82</v>
      </c>
      <c r="C7557" s="62">
        <v>2009</v>
      </c>
      <c r="D7557" s="61" t="s">
        <v>78</v>
      </c>
      <c r="E7557" s="62">
        <v>32</v>
      </c>
      <c r="F7557" s="62">
        <v>289760</v>
      </c>
      <c r="G7557" s="62">
        <v>36103</v>
      </c>
      <c r="H7557" s="62">
        <v>94.02</v>
      </c>
      <c r="I7557" s="62">
        <v>9055</v>
      </c>
      <c r="J7557" s="62">
        <v>269476.8</v>
      </c>
      <c r="K7557" s="62">
        <v>0</v>
      </c>
      <c r="L7557" s="63"/>
      <c r="M7557" s="63"/>
      <c r="N7557" s="63"/>
      <c r="O7557" s="63"/>
      <c r="P7557" s="63"/>
      <c r="Q7557" s="63"/>
      <c r="R7557" s="63"/>
      <c r="S7557" s="63"/>
      <c r="T7557" s="63"/>
      <c r="U7557" s="63"/>
      <c r="V7557" s="63"/>
      <c r="W7557" s="63"/>
      <c r="X7557" s="63"/>
      <c r="Y7557" s="63"/>
      <c r="Z7557" s="62">
        <v>534</v>
      </c>
      <c r="AA7557" s="62">
        <v>3772</v>
      </c>
      <c r="AB7557" s="62">
        <v>9.82</v>
      </c>
      <c r="AC7557" s="62">
        <v>16.690000000000001</v>
      </c>
    </row>
    <row r="7558" spans="1:29" ht="30" x14ac:dyDescent="0.25">
      <c r="A7558" s="61" t="s">
        <v>124</v>
      </c>
      <c r="B7558" s="61" t="s">
        <v>125</v>
      </c>
      <c r="C7558" s="62">
        <v>2016</v>
      </c>
      <c r="D7558" s="61" t="s">
        <v>135</v>
      </c>
      <c r="E7558" s="62">
        <v>54</v>
      </c>
      <c r="F7558" s="63"/>
      <c r="G7558" s="63"/>
      <c r="H7558" s="63"/>
      <c r="I7558" s="63"/>
      <c r="J7558" s="63"/>
      <c r="K7558" s="62">
        <v>0</v>
      </c>
      <c r="L7558" s="63"/>
      <c r="M7558" s="63"/>
      <c r="N7558" s="63"/>
      <c r="O7558" s="63"/>
      <c r="P7558" s="63"/>
      <c r="Q7558" s="63"/>
      <c r="R7558" s="63"/>
      <c r="S7558" s="63"/>
      <c r="T7558" s="63"/>
      <c r="U7558" s="63"/>
      <c r="V7558" s="63"/>
      <c r="W7558" s="63"/>
      <c r="X7558" s="63"/>
      <c r="Y7558" s="63"/>
      <c r="Z7558" s="62">
        <v>521.22</v>
      </c>
      <c r="AA7558" s="62">
        <v>58606</v>
      </c>
      <c r="AB7558" s="62">
        <v>90.44</v>
      </c>
      <c r="AC7558" s="62">
        <v>9.65</v>
      </c>
    </row>
    <row r="7559" spans="1:29" ht="30" x14ac:dyDescent="0.25">
      <c r="A7559" s="61" t="s">
        <v>500</v>
      </c>
      <c r="B7559" s="61" t="s">
        <v>501</v>
      </c>
      <c r="C7559" s="62">
        <v>2015</v>
      </c>
      <c r="D7559" s="61" t="s">
        <v>78</v>
      </c>
      <c r="E7559" s="62">
        <v>100</v>
      </c>
      <c r="F7559" s="62">
        <v>1044730</v>
      </c>
      <c r="G7559" s="62">
        <v>130563</v>
      </c>
      <c r="H7559" s="62">
        <v>108.8</v>
      </c>
      <c r="I7559" s="62">
        <v>10447.299999999999</v>
      </c>
      <c r="J7559" s="62">
        <v>971598.9</v>
      </c>
      <c r="K7559" s="62">
        <v>0</v>
      </c>
      <c r="L7559" s="63"/>
      <c r="M7559" s="63"/>
      <c r="N7559" s="63"/>
      <c r="O7559" s="63"/>
      <c r="P7559" s="63"/>
      <c r="Q7559" s="63"/>
      <c r="R7559" s="63"/>
      <c r="S7559" s="63"/>
      <c r="T7559" s="63"/>
      <c r="U7559" s="63"/>
      <c r="V7559" s="63"/>
      <c r="W7559" s="63"/>
      <c r="X7559" s="63"/>
      <c r="Y7559" s="63"/>
      <c r="Z7559" s="62">
        <v>3693.56</v>
      </c>
      <c r="AA7559" s="62">
        <v>51818</v>
      </c>
      <c r="AB7559" s="62">
        <v>43.18</v>
      </c>
      <c r="AC7559" s="62">
        <v>36.94</v>
      </c>
    </row>
    <row r="7560" spans="1:29" x14ac:dyDescent="0.25">
      <c r="A7560" s="61" t="s">
        <v>130</v>
      </c>
      <c r="B7560" s="61" t="s">
        <v>131</v>
      </c>
      <c r="C7560" s="62">
        <v>2015</v>
      </c>
      <c r="D7560" s="61" t="s">
        <v>132</v>
      </c>
      <c r="E7560" s="62">
        <v>15</v>
      </c>
      <c r="F7560" s="62">
        <v>510</v>
      </c>
      <c r="G7560" s="62">
        <v>61</v>
      </c>
      <c r="H7560" s="62">
        <v>0.34</v>
      </c>
      <c r="I7560" s="62">
        <v>34</v>
      </c>
      <c r="J7560" s="62">
        <v>474.3</v>
      </c>
      <c r="K7560" s="62">
        <v>55.29</v>
      </c>
      <c r="L7560" s="62">
        <v>84</v>
      </c>
      <c r="M7560" s="62">
        <v>0.47</v>
      </c>
      <c r="N7560" s="63"/>
      <c r="O7560" s="63"/>
      <c r="P7560" s="63"/>
      <c r="Q7560" s="63"/>
      <c r="R7560" s="63"/>
      <c r="S7560" s="63"/>
      <c r="T7560" s="63"/>
      <c r="U7560" s="63"/>
      <c r="V7560" s="63"/>
      <c r="W7560" s="63"/>
      <c r="X7560" s="63"/>
      <c r="Y7560" s="63"/>
      <c r="Z7560" s="62">
        <v>1842</v>
      </c>
      <c r="AA7560" s="62">
        <v>10647</v>
      </c>
      <c r="AB7560" s="62">
        <v>59.15</v>
      </c>
      <c r="AC7560" s="62">
        <v>122.8</v>
      </c>
    </row>
    <row r="7561" spans="1:29" ht="30" x14ac:dyDescent="0.25">
      <c r="A7561" s="61" t="s">
        <v>111</v>
      </c>
      <c r="B7561" s="61" t="s">
        <v>112</v>
      </c>
      <c r="C7561" s="62">
        <v>2003</v>
      </c>
      <c r="D7561" s="61" t="s">
        <v>78</v>
      </c>
      <c r="E7561" s="62">
        <v>44</v>
      </c>
      <c r="F7561" s="62">
        <v>60080</v>
      </c>
      <c r="G7561" s="62">
        <v>7043</v>
      </c>
      <c r="H7561" s="62">
        <v>13.34</v>
      </c>
      <c r="I7561" s="62">
        <v>1365.45</v>
      </c>
      <c r="J7561" s="62">
        <v>55874.400000000001</v>
      </c>
      <c r="K7561" s="62">
        <v>10264.790000000001</v>
      </c>
      <c r="L7561" s="62">
        <v>10248</v>
      </c>
      <c r="M7561" s="62">
        <v>19.41</v>
      </c>
      <c r="N7561" s="62">
        <v>233.29</v>
      </c>
      <c r="O7561" s="62">
        <v>123786.2</v>
      </c>
      <c r="P7561" s="63"/>
      <c r="Q7561" s="63"/>
      <c r="R7561" s="63"/>
      <c r="S7561" s="63"/>
      <c r="T7561" s="63"/>
      <c r="U7561" s="63"/>
      <c r="V7561" s="63"/>
      <c r="W7561" s="63"/>
      <c r="X7561" s="63"/>
      <c r="Y7561" s="63"/>
      <c r="Z7561" s="62">
        <v>12.42</v>
      </c>
      <c r="AA7561" s="62">
        <v>3767</v>
      </c>
      <c r="AB7561" s="62">
        <v>7.13</v>
      </c>
      <c r="AC7561" s="62">
        <v>0.28000000000000003</v>
      </c>
    </row>
    <row r="7562" spans="1:29" ht="30" x14ac:dyDescent="0.25">
      <c r="A7562" s="61" t="s">
        <v>391</v>
      </c>
      <c r="B7562" s="61" t="s">
        <v>392</v>
      </c>
      <c r="C7562" s="62">
        <v>2018</v>
      </c>
      <c r="D7562" s="61" t="s">
        <v>75</v>
      </c>
      <c r="E7562" s="62">
        <v>15</v>
      </c>
      <c r="F7562" s="62">
        <v>243</v>
      </c>
      <c r="G7562" s="62">
        <v>402</v>
      </c>
      <c r="H7562" s="62">
        <v>2.23</v>
      </c>
      <c r="I7562" s="62">
        <v>16.2</v>
      </c>
      <c r="J7562" s="62">
        <v>225.99</v>
      </c>
      <c r="K7562" s="62">
        <v>0</v>
      </c>
      <c r="L7562" s="63"/>
      <c r="M7562" s="63"/>
      <c r="N7562" s="63"/>
      <c r="O7562" s="63"/>
      <c r="P7562" s="63"/>
      <c r="Q7562" s="63"/>
      <c r="R7562" s="63"/>
      <c r="S7562" s="63"/>
      <c r="T7562" s="63"/>
      <c r="U7562" s="63"/>
      <c r="V7562" s="63"/>
      <c r="W7562" s="63"/>
      <c r="X7562" s="63"/>
      <c r="Y7562" s="63"/>
      <c r="Z7562" s="62">
        <v>608</v>
      </c>
      <c r="AA7562" s="62">
        <v>7140</v>
      </c>
      <c r="AB7562" s="62">
        <v>39.67</v>
      </c>
      <c r="AC7562" s="62">
        <v>40.53</v>
      </c>
    </row>
    <row r="7563" spans="1:29" ht="30" x14ac:dyDescent="0.25">
      <c r="A7563" s="61" t="s">
        <v>500</v>
      </c>
      <c r="B7563" s="61" t="s">
        <v>501</v>
      </c>
      <c r="C7563" s="62">
        <v>2014</v>
      </c>
      <c r="D7563" s="61" t="s">
        <v>75</v>
      </c>
      <c r="E7563" s="62">
        <v>13</v>
      </c>
      <c r="F7563" s="62">
        <v>8846</v>
      </c>
      <c r="G7563" s="62">
        <v>1052</v>
      </c>
      <c r="H7563" s="62">
        <v>6.74</v>
      </c>
      <c r="I7563" s="62">
        <v>680.46</v>
      </c>
      <c r="J7563" s="62">
        <v>8226.7800000000007</v>
      </c>
      <c r="K7563" s="62">
        <v>0</v>
      </c>
      <c r="L7563" s="63"/>
      <c r="M7563" s="63"/>
      <c r="N7563" s="63"/>
      <c r="O7563" s="63"/>
      <c r="P7563" s="63"/>
      <c r="Q7563" s="63"/>
      <c r="R7563" s="63"/>
      <c r="S7563" s="63"/>
      <c r="T7563" s="63"/>
      <c r="U7563" s="63"/>
      <c r="V7563" s="63"/>
      <c r="W7563" s="63"/>
      <c r="X7563" s="63"/>
      <c r="Y7563" s="63"/>
      <c r="Z7563" s="62">
        <v>795.54</v>
      </c>
      <c r="AA7563" s="62">
        <v>7999</v>
      </c>
      <c r="AB7563" s="62">
        <v>51.28</v>
      </c>
      <c r="AC7563" s="62">
        <v>61.2</v>
      </c>
    </row>
    <row r="7564" spans="1:29" x14ac:dyDescent="0.25">
      <c r="A7564" s="61" t="s">
        <v>102</v>
      </c>
      <c r="B7564" s="61" t="s">
        <v>103</v>
      </c>
      <c r="C7564" s="62">
        <v>2012</v>
      </c>
      <c r="D7564" s="61" t="s">
        <v>78</v>
      </c>
      <c r="E7564" s="62">
        <v>40</v>
      </c>
      <c r="F7564" s="62">
        <v>13183</v>
      </c>
      <c r="G7564" s="62">
        <v>2295</v>
      </c>
      <c r="H7564" s="62">
        <v>4.78</v>
      </c>
      <c r="I7564" s="62">
        <v>329.58</v>
      </c>
      <c r="J7564" s="62">
        <v>12260.19</v>
      </c>
      <c r="K7564" s="62">
        <v>0</v>
      </c>
      <c r="L7564" s="63"/>
      <c r="M7564" s="63"/>
      <c r="N7564" s="63"/>
      <c r="O7564" s="63"/>
      <c r="P7564" s="63"/>
      <c r="Q7564" s="63"/>
      <c r="R7564" s="63"/>
      <c r="S7564" s="63"/>
      <c r="T7564" s="63"/>
      <c r="U7564" s="63"/>
      <c r="V7564" s="63"/>
      <c r="W7564" s="63"/>
      <c r="X7564" s="63"/>
      <c r="Y7564" s="63"/>
      <c r="Z7564" s="62">
        <v>183</v>
      </c>
      <c r="AA7564" s="62">
        <v>2540</v>
      </c>
      <c r="AB7564" s="62">
        <v>5.29</v>
      </c>
      <c r="AC7564" s="62">
        <v>4.58</v>
      </c>
    </row>
    <row r="7565" spans="1:29" x14ac:dyDescent="0.25">
      <c r="A7565" s="61" t="s">
        <v>454</v>
      </c>
      <c r="B7565" s="61" t="s">
        <v>455</v>
      </c>
      <c r="C7565" s="62">
        <v>2011</v>
      </c>
      <c r="D7565" s="61" t="s">
        <v>75</v>
      </c>
      <c r="E7565" s="62">
        <v>8</v>
      </c>
      <c r="F7565" s="63"/>
      <c r="G7565" s="63"/>
      <c r="H7565" s="63"/>
      <c r="I7565" s="63"/>
      <c r="J7565" s="63"/>
      <c r="K7565" s="62">
        <v>0</v>
      </c>
      <c r="L7565" s="63"/>
      <c r="M7565" s="63"/>
      <c r="N7565" s="63"/>
      <c r="O7565" s="63"/>
      <c r="P7565" s="63"/>
      <c r="Q7565" s="63"/>
      <c r="R7565" s="63"/>
      <c r="S7565" s="63"/>
      <c r="T7565" s="63"/>
      <c r="U7565" s="63"/>
      <c r="V7565" s="63"/>
      <c r="W7565" s="63"/>
      <c r="X7565" s="63"/>
      <c r="Y7565" s="63"/>
      <c r="Z7565" s="62">
        <v>875772</v>
      </c>
      <c r="AA7565" s="62">
        <v>56016</v>
      </c>
      <c r="AB7565" s="62">
        <v>583.5</v>
      </c>
      <c r="AC7565" s="62">
        <v>109471.5</v>
      </c>
    </row>
    <row r="7566" spans="1:29" ht="30" x14ac:dyDescent="0.25">
      <c r="A7566" s="61" t="s">
        <v>124</v>
      </c>
      <c r="B7566" s="61" t="s">
        <v>125</v>
      </c>
      <c r="C7566" s="62">
        <v>2004</v>
      </c>
      <c r="D7566" s="61" t="s">
        <v>86</v>
      </c>
      <c r="E7566" s="62">
        <v>22</v>
      </c>
      <c r="F7566" s="63"/>
      <c r="G7566" s="63"/>
      <c r="H7566" s="63"/>
      <c r="I7566" s="63"/>
      <c r="J7566" s="63"/>
      <c r="K7566" s="62">
        <v>0</v>
      </c>
      <c r="L7566" s="63"/>
      <c r="M7566" s="63"/>
      <c r="N7566" s="63"/>
      <c r="O7566" s="63"/>
      <c r="P7566" s="63"/>
      <c r="Q7566" s="63"/>
      <c r="R7566" s="63"/>
      <c r="S7566" s="63"/>
      <c r="T7566" s="63"/>
      <c r="U7566" s="63"/>
      <c r="V7566" s="63"/>
      <c r="W7566" s="63"/>
      <c r="X7566" s="63"/>
      <c r="Y7566" s="63"/>
      <c r="Z7566" s="62">
        <v>0</v>
      </c>
      <c r="AA7566" s="63"/>
      <c r="AB7566" s="63"/>
      <c r="AC7566" s="62">
        <v>0</v>
      </c>
    </row>
    <row r="7567" spans="1:29" ht="30" x14ac:dyDescent="0.25">
      <c r="A7567" s="61" t="s">
        <v>115</v>
      </c>
      <c r="B7567" s="61" t="s">
        <v>116</v>
      </c>
      <c r="C7567" s="62">
        <v>2011</v>
      </c>
      <c r="D7567" s="61" t="s">
        <v>89</v>
      </c>
      <c r="E7567" s="62">
        <v>40</v>
      </c>
      <c r="F7567" s="62">
        <v>35522</v>
      </c>
      <c r="G7567" s="62">
        <v>7036</v>
      </c>
      <c r="H7567" s="62">
        <v>14.66</v>
      </c>
      <c r="I7567" s="62">
        <v>888.05</v>
      </c>
      <c r="J7567" s="62">
        <v>33035.46</v>
      </c>
      <c r="K7567" s="62">
        <v>20209.509999999998</v>
      </c>
      <c r="L7567" s="62">
        <v>38847</v>
      </c>
      <c r="M7567" s="62">
        <v>80.930000000000007</v>
      </c>
      <c r="N7567" s="62">
        <v>505.24</v>
      </c>
      <c r="O7567" s="62">
        <v>243712.49</v>
      </c>
      <c r="P7567" s="63"/>
      <c r="Q7567" s="63"/>
      <c r="R7567" s="63"/>
      <c r="S7567" s="63"/>
      <c r="T7567" s="63"/>
      <c r="U7567" s="63"/>
      <c r="V7567" s="63"/>
      <c r="W7567" s="63"/>
      <c r="X7567" s="63"/>
      <c r="Y7567" s="63"/>
      <c r="Z7567" s="62">
        <v>146000</v>
      </c>
      <c r="AA7567" s="62">
        <v>19209</v>
      </c>
      <c r="AB7567" s="62">
        <v>40.020000000000003</v>
      </c>
      <c r="AC7567" s="62">
        <v>3650</v>
      </c>
    </row>
    <row r="7568" spans="1:29" x14ac:dyDescent="0.25">
      <c r="A7568" s="61" t="s">
        <v>502</v>
      </c>
      <c r="B7568" s="61" t="s">
        <v>503</v>
      </c>
      <c r="C7568" s="62">
        <v>2015</v>
      </c>
      <c r="D7568" s="61" t="s">
        <v>99</v>
      </c>
      <c r="E7568" s="62">
        <v>40</v>
      </c>
      <c r="F7568" s="62">
        <v>260640</v>
      </c>
      <c r="G7568" s="62">
        <v>40329</v>
      </c>
      <c r="H7568" s="62">
        <v>84.02</v>
      </c>
      <c r="I7568" s="62">
        <v>6516</v>
      </c>
      <c r="J7568" s="62">
        <v>242395.2</v>
      </c>
      <c r="K7568" s="62">
        <v>0</v>
      </c>
      <c r="L7568" s="63"/>
      <c r="M7568" s="63"/>
      <c r="N7568" s="63"/>
      <c r="O7568" s="63"/>
      <c r="P7568" s="63"/>
      <c r="Q7568" s="63"/>
      <c r="R7568" s="63"/>
      <c r="S7568" s="63"/>
      <c r="T7568" s="63"/>
      <c r="U7568" s="63"/>
      <c r="V7568" s="63"/>
      <c r="W7568" s="63"/>
      <c r="X7568" s="63"/>
      <c r="Y7568" s="63"/>
      <c r="Z7568" s="62">
        <v>939.62</v>
      </c>
      <c r="AA7568" s="62">
        <v>17695</v>
      </c>
      <c r="AB7568" s="62">
        <v>36.86</v>
      </c>
      <c r="AC7568" s="62">
        <v>23.49</v>
      </c>
    </row>
    <row r="7569" spans="1:29" x14ac:dyDescent="0.25">
      <c r="A7569" s="61" t="s">
        <v>235</v>
      </c>
      <c r="B7569" s="61" t="s">
        <v>236</v>
      </c>
      <c r="C7569" s="62">
        <v>2016</v>
      </c>
      <c r="D7569" s="61" t="s">
        <v>94</v>
      </c>
      <c r="E7569" s="62">
        <v>10</v>
      </c>
      <c r="F7569" s="62">
        <v>9676</v>
      </c>
      <c r="G7569" s="62">
        <v>1955</v>
      </c>
      <c r="H7569" s="62">
        <v>16.29</v>
      </c>
      <c r="I7569" s="62">
        <v>967.6</v>
      </c>
      <c r="J7569" s="62">
        <v>8998.68</v>
      </c>
      <c r="K7569" s="62">
        <v>1674.1</v>
      </c>
      <c r="L7569" s="62">
        <v>2628</v>
      </c>
      <c r="M7569" s="62">
        <v>21.9</v>
      </c>
      <c r="N7569" s="62">
        <v>167.41</v>
      </c>
      <c r="O7569" s="62">
        <v>20188.509999999998</v>
      </c>
      <c r="P7569" s="63"/>
      <c r="Q7569" s="63"/>
      <c r="R7569" s="63"/>
      <c r="S7569" s="63"/>
      <c r="T7569" s="63"/>
      <c r="U7569" s="62">
        <v>456</v>
      </c>
      <c r="V7569" s="62">
        <v>911</v>
      </c>
      <c r="W7569" s="62">
        <v>7.59</v>
      </c>
      <c r="X7569" s="62">
        <v>45</v>
      </c>
      <c r="Y7569" s="62">
        <v>10207.1</v>
      </c>
      <c r="Z7569" s="62">
        <v>34600</v>
      </c>
      <c r="AA7569" s="62">
        <v>1930</v>
      </c>
      <c r="AB7569" s="62">
        <v>16.079999999999998</v>
      </c>
      <c r="AC7569" s="62">
        <v>3460</v>
      </c>
    </row>
    <row r="7570" spans="1:29" x14ac:dyDescent="0.25">
      <c r="A7570" s="61" t="s">
        <v>229</v>
      </c>
      <c r="B7570" s="61" t="s">
        <v>230</v>
      </c>
      <c r="C7570" s="62">
        <v>2010</v>
      </c>
      <c r="D7570" s="61" t="s">
        <v>83</v>
      </c>
      <c r="E7570" s="62">
        <v>12</v>
      </c>
      <c r="F7570" s="62">
        <v>1346</v>
      </c>
      <c r="G7570" s="62">
        <v>214</v>
      </c>
      <c r="H7570" s="62">
        <v>1.49</v>
      </c>
      <c r="I7570" s="62">
        <v>112.17</v>
      </c>
      <c r="J7570" s="62">
        <v>1251.78</v>
      </c>
      <c r="K7570" s="62">
        <v>201.75</v>
      </c>
      <c r="L7570" s="62">
        <v>338</v>
      </c>
      <c r="M7570" s="62">
        <v>2.35</v>
      </c>
      <c r="N7570" s="62">
        <v>16.809999999999999</v>
      </c>
      <c r="O7570" s="62">
        <v>2432.91</v>
      </c>
      <c r="P7570" s="63"/>
      <c r="Q7570" s="63"/>
      <c r="R7570" s="63"/>
      <c r="S7570" s="63"/>
      <c r="T7570" s="63"/>
      <c r="U7570" s="63"/>
      <c r="V7570" s="63"/>
      <c r="W7570" s="63"/>
      <c r="X7570" s="63"/>
      <c r="Y7570" s="63"/>
      <c r="Z7570" s="62">
        <v>307460.51</v>
      </c>
      <c r="AA7570" s="62">
        <v>40198</v>
      </c>
      <c r="AB7570" s="62">
        <v>279.14999999999998</v>
      </c>
      <c r="AC7570" s="62">
        <v>25621.71</v>
      </c>
    </row>
    <row r="7571" spans="1:29" x14ac:dyDescent="0.25">
      <c r="A7571" s="61" t="s">
        <v>328</v>
      </c>
      <c r="B7571" s="61" t="s">
        <v>329</v>
      </c>
      <c r="C7571" s="62">
        <v>2006</v>
      </c>
      <c r="D7571" s="61" t="s">
        <v>298</v>
      </c>
      <c r="E7571" s="62">
        <v>12</v>
      </c>
      <c r="F7571" s="63"/>
      <c r="G7571" s="63"/>
      <c r="H7571" s="63"/>
      <c r="I7571" s="63"/>
      <c r="J7571" s="63"/>
      <c r="K7571" s="62">
        <v>0</v>
      </c>
      <c r="L7571" s="63"/>
      <c r="M7571" s="63"/>
      <c r="N7571" s="63"/>
      <c r="O7571" s="63"/>
      <c r="P7571" s="63"/>
      <c r="Q7571" s="63"/>
      <c r="R7571" s="63"/>
      <c r="S7571" s="63"/>
      <c r="T7571" s="63"/>
      <c r="U7571" s="63"/>
      <c r="V7571" s="63"/>
      <c r="W7571" s="63"/>
      <c r="X7571" s="63"/>
      <c r="Y7571" s="63"/>
      <c r="Z7571" s="62">
        <v>863.1</v>
      </c>
      <c r="AA7571" s="62">
        <v>4092</v>
      </c>
      <c r="AB7571" s="62">
        <v>28.42</v>
      </c>
      <c r="AC7571" s="62">
        <v>71.92</v>
      </c>
    </row>
    <row r="7572" spans="1:29" ht="30" x14ac:dyDescent="0.25">
      <c r="A7572" s="61" t="s">
        <v>393</v>
      </c>
      <c r="B7572" s="61" t="s">
        <v>394</v>
      </c>
      <c r="C7572" s="62">
        <v>2007</v>
      </c>
      <c r="D7572" s="61" t="s">
        <v>78</v>
      </c>
      <c r="E7572" s="62">
        <v>64</v>
      </c>
      <c r="F7572" s="62">
        <v>540480</v>
      </c>
      <c r="G7572" s="62">
        <v>62785</v>
      </c>
      <c r="H7572" s="62">
        <v>81.75</v>
      </c>
      <c r="I7572" s="62">
        <v>8445</v>
      </c>
      <c r="J7572" s="62">
        <v>502646.4</v>
      </c>
      <c r="K7572" s="62">
        <v>0</v>
      </c>
      <c r="L7572" s="63"/>
      <c r="M7572" s="63"/>
      <c r="N7572" s="63"/>
      <c r="O7572" s="63"/>
      <c r="P7572" s="63"/>
      <c r="Q7572" s="63"/>
      <c r="R7572" s="63"/>
      <c r="S7572" s="63"/>
      <c r="T7572" s="63"/>
      <c r="U7572" s="63"/>
      <c r="V7572" s="63"/>
      <c r="W7572" s="63"/>
      <c r="X7572" s="63"/>
      <c r="Y7572" s="63"/>
      <c r="Z7572" s="62">
        <v>2245.84</v>
      </c>
      <c r="AA7572" s="62">
        <v>7270</v>
      </c>
      <c r="AB7572" s="62">
        <v>9.4700000000000006</v>
      </c>
      <c r="AC7572" s="62">
        <v>35.090000000000003</v>
      </c>
    </row>
    <row r="7573" spans="1:29" ht="30" x14ac:dyDescent="0.25">
      <c r="A7573" s="61" t="s">
        <v>363</v>
      </c>
      <c r="B7573" s="61" t="s">
        <v>364</v>
      </c>
      <c r="C7573" s="62">
        <v>2017</v>
      </c>
      <c r="D7573" s="61" t="s">
        <v>75</v>
      </c>
      <c r="E7573" s="62">
        <v>5</v>
      </c>
      <c r="F7573" s="63"/>
      <c r="G7573" s="63"/>
      <c r="H7573" s="63"/>
      <c r="I7573" s="63"/>
      <c r="J7573" s="63"/>
      <c r="K7573" s="62">
        <v>0</v>
      </c>
      <c r="L7573" s="63"/>
      <c r="M7573" s="63"/>
      <c r="N7573" s="63"/>
      <c r="O7573" s="63"/>
      <c r="P7573" s="63"/>
      <c r="Q7573" s="63"/>
      <c r="R7573" s="63"/>
      <c r="S7573" s="63"/>
      <c r="T7573" s="63"/>
      <c r="U7573" s="63"/>
      <c r="V7573" s="63"/>
      <c r="W7573" s="63"/>
      <c r="X7573" s="63"/>
      <c r="Y7573" s="63"/>
      <c r="Z7573" s="62">
        <v>184.48</v>
      </c>
      <c r="AA7573" s="62">
        <v>609</v>
      </c>
      <c r="AB7573" s="62">
        <v>10.15</v>
      </c>
      <c r="AC7573" s="62">
        <v>36.9</v>
      </c>
    </row>
    <row r="7574" spans="1:29" ht="45" x14ac:dyDescent="0.25">
      <c r="A7574" s="61" t="s">
        <v>344</v>
      </c>
      <c r="B7574" s="61" t="s">
        <v>345</v>
      </c>
      <c r="C7574" s="62">
        <v>2011</v>
      </c>
      <c r="D7574" s="61" t="s">
        <v>78</v>
      </c>
      <c r="E7574" s="62">
        <v>40</v>
      </c>
      <c r="F7574" s="62">
        <v>151561</v>
      </c>
      <c r="G7574" s="62">
        <v>35405</v>
      </c>
      <c r="H7574" s="62">
        <v>73.760000000000005</v>
      </c>
      <c r="I7574" s="62">
        <v>3789.03</v>
      </c>
      <c r="J7574" s="62">
        <v>140951.73000000001</v>
      </c>
      <c r="K7574" s="62">
        <v>16339.48</v>
      </c>
      <c r="L7574" s="62">
        <v>24693</v>
      </c>
      <c r="M7574" s="62">
        <v>51.44</v>
      </c>
      <c r="N7574" s="62">
        <v>408.49</v>
      </c>
      <c r="O7574" s="62">
        <v>197042.65</v>
      </c>
      <c r="P7574" s="63"/>
      <c r="Q7574" s="63"/>
      <c r="R7574" s="63"/>
      <c r="S7574" s="63"/>
      <c r="T7574" s="63"/>
      <c r="U7574" s="63"/>
      <c r="V7574" s="63"/>
      <c r="W7574" s="63"/>
      <c r="X7574" s="63"/>
      <c r="Y7574" s="63"/>
      <c r="Z7574" s="62">
        <v>1580</v>
      </c>
      <c r="AA7574" s="62">
        <v>5616</v>
      </c>
      <c r="AB7574" s="62">
        <v>11.7</v>
      </c>
      <c r="AC7574" s="62">
        <v>39.5</v>
      </c>
    </row>
    <row r="7575" spans="1:29" x14ac:dyDescent="0.25">
      <c r="A7575" s="61" t="s">
        <v>102</v>
      </c>
      <c r="B7575" s="61" t="s">
        <v>103</v>
      </c>
      <c r="C7575" s="62">
        <v>2016</v>
      </c>
      <c r="D7575" s="61" t="s">
        <v>75</v>
      </c>
      <c r="E7575" s="62">
        <v>20</v>
      </c>
      <c r="F7575" s="62">
        <v>11488</v>
      </c>
      <c r="G7575" s="62">
        <v>2217</v>
      </c>
      <c r="H7575" s="62">
        <v>9.24</v>
      </c>
      <c r="I7575" s="62">
        <v>574.4</v>
      </c>
      <c r="J7575" s="62">
        <v>10683.84</v>
      </c>
      <c r="K7575" s="62">
        <v>0</v>
      </c>
      <c r="L7575" s="63"/>
      <c r="M7575" s="63"/>
      <c r="N7575" s="63"/>
      <c r="O7575" s="63"/>
      <c r="P7575" s="63"/>
      <c r="Q7575" s="63"/>
      <c r="R7575" s="63"/>
      <c r="S7575" s="63"/>
      <c r="T7575" s="63"/>
      <c r="U7575" s="63"/>
      <c r="V7575" s="63"/>
      <c r="W7575" s="63"/>
      <c r="X7575" s="63"/>
      <c r="Y7575" s="63"/>
      <c r="Z7575" s="62">
        <v>2464</v>
      </c>
      <c r="AA7575" s="62">
        <v>43070</v>
      </c>
      <c r="AB7575" s="62">
        <v>179.46</v>
      </c>
      <c r="AC7575" s="62">
        <v>123.2</v>
      </c>
    </row>
    <row r="7576" spans="1:29" ht="30" x14ac:dyDescent="0.25">
      <c r="A7576" s="61" t="s">
        <v>378</v>
      </c>
      <c r="B7576" s="61" t="s">
        <v>379</v>
      </c>
      <c r="C7576" s="62">
        <v>2016</v>
      </c>
      <c r="D7576" s="61" t="s">
        <v>75</v>
      </c>
      <c r="E7576" s="62">
        <v>8</v>
      </c>
      <c r="F7576" s="62">
        <v>2164</v>
      </c>
      <c r="G7576" s="62">
        <v>535</v>
      </c>
      <c r="H7576" s="62">
        <v>5.57</v>
      </c>
      <c r="I7576" s="62">
        <v>270.5</v>
      </c>
      <c r="J7576" s="62">
        <v>2012.52</v>
      </c>
      <c r="K7576" s="62">
        <v>0</v>
      </c>
      <c r="L7576" s="63"/>
      <c r="M7576" s="63"/>
      <c r="N7576" s="63"/>
      <c r="O7576" s="63"/>
      <c r="P7576" s="63"/>
      <c r="Q7576" s="63"/>
      <c r="R7576" s="63"/>
      <c r="S7576" s="63"/>
      <c r="T7576" s="63"/>
      <c r="U7576" s="63"/>
      <c r="V7576" s="63"/>
      <c r="W7576" s="63"/>
      <c r="X7576" s="63"/>
      <c r="Y7576" s="63"/>
      <c r="Z7576" s="62">
        <v>71596</v>
      </c>
      <c r="AA7576" s="62">
        <v>8593</v>
      </c>
      <c r="AB7576" s="62">
        <v>89.51</v>
      </c>
      <c r="AC7576" s="62">
        <v>8949.5</v>
      </c>
    </row>
    <row r="7577" spans="1:29" x14ac:dyDescent="0.25">
      <c r="A7577" s="61" t="s">
        <v>454</v>
      </c>
      <c r="B7577" s="61" t="s">
        <v>455</v>
      </c>
      <c r="C7577" s="62">
        <v>2007</v>
      </c>
      <c r="D7577" s="61" t="s">
        <v>78</v>
      </c>
      <c r="E7577" s="62">
        <v>48</v>
      </c>
      <c r="F7577" s="62">
        <v>622300</v>
      </c>
      <c r="G7577" s="62">
        <v>103223</v>
      </c>
      <c r="H7577" s="62">
        <v>179.21</v>
      </c>
      <c r="I7577" s="62">
        <v>12964.58</v>
      </c>
      <c r="J7577" s="62">
        <v>578739</v>
      </c>
      <c r="K7577" s="62">
        <v>0</v>
      </c>
      <c r="L7577" s="63"/>
      <c r="M7577" s="63"/>
      <c r="N7577" s="63"/>
      <c r="O7577" s="63"/>
      <c r="P7577" s="63"/>
      <c r="Q7577" s="63"/>
      <c r="R7577" s="63"/>
      <c r="S7577" s="63"/>
      <c r="T7577" s="63"/>
      <c r="U7577" s="63"/>
      <c r="V7577" s="63"/>
      <c r="W7577" s="63"/>
      <c r="X7577" s="63"/>
      <c r="Y7577" s="63"/>
      <c r="Z7577" s="62">
        <v>1463484</v>
      </c>
      <c r="AA7577" s="62">
        <v>74776</v>
      </c>
      <c r="AB7577" s="62">
        <v>129.82</v>
      </c>
      <c r="AC7577" s="62">
        <v>30489.25</v>
      </c>
    </row>
    <row r="7578" spans="1:29" x14ac:dyDescent="0.25">
      <c r="A7578" s="61" t="s">
        <v>524</v>
      </c>
      <c r="B7578" s="61" t="s">
        <v>525</v>
      </c>
      <c r="C7578" s="62">
        <v>2014</v>
      </c>
      <c r="D7578" s="61" t="s">
        <v>78</v>
      </c>
      <c r="E7578" s="62">
        <v>34</v>
      </c>
      <c r="F7578" s="62">
        <v>312360</v>
      </c>
      <c r="G7578" s="62">
        <v>47283</v>
      </c>
      <c r="H7578" s="62">
        <v>115.89</v>
      </c>
      <c r="I7578" s="62">
        <v>9187.06</v>
      </c>
      <c r="J7578" s="62">
        <v>290494.8</v>
      </c>
      <c r="K7578" s="62">
        <v>0</v>
      </c>
      <c r="L7578" s="63"/>
      <c r="M7578" s="63"/>
      <c r="N7578" s="63"/>
      <c r="O7578" s="63"/>
      <c r="P7578" s="63"/>
      <c r="Q7578" s="63"/>
      <c r="R7578" s="63"/>
      <c r="S7578" s="63"/>
      <c r="T7578" s="63"/>
      <c r="U7578" s="63"/>
      <c r="V7578" s="63"/>
      <c r="W7578" s="63"/>
      <c r="X7578" s="63"/>
      <c r="Y7578" s="63"/>
      <c r="Z7578" s="62">
        <v>0</v>
      </c>
      <c r="AA7578" s="63"/>
      <c r="AB7578" s="63"/>
      <c r="AC7578" s="62">
        <v>0</v>
      </c>
    </row>
    <row r="7579" spans="1:29" x14ac:dyDescent="0.25">
      <c r="A7579" s="61" t="s">
        <v>466</v>
      </c>
      <c r="B7579" s="61" t="s">
        <v>467</v>
      </c>
      <c r="C7579" s="62">
        <v>2017</v>
      </c>
      <c r="D7579" s="61" t="s">
        <v>83</v>
      </c>
      <c r="E7579" s="62">
        <v>2</v>
      </c>
      <c r="F7579" s="63"/>
      <c r="G7579" s="63"/>
      <c r="H7579" s="63"/>
      <c r="I7579" s="63"/>
      <c r="J7579" s="63"/>
      <c r="K7579" s="62">
        <v>0</v>
      </c>
      <c r="L7579" s="63"/>
      <c r="M7579" s="63"/>
      <c r="N7579" s="63"/>
      <c r="O7579" s="63"/>
      <c r="P7579" s="62">
        <v>167</v>
      </c>
      <c r="Q7579" s="62">
        <v>704</v>
      </c>
      <c r="R7579" s="62">
        <v>29.33</v>
      </c>
      <c r="S7579" s="62">
        <v>83</v>
      </c>
      <c r="T7579" s="62">
        <v>2115.7199999999998</v>
      </c>
      <c r="U7579" s="63"/>
      <c r="V7579" s="63"/>
      <c r="W7579" s="63"/>
      <c r="X7579" s="63"/>
      <c r="Y7579" s="63"/>
      <c r="Z7579" s="62">
        <v>0</v>
      </c>
      <c r="AA7579" s="63"/>
      <c r="AB7579" s="63"/>
      <c r="AC7579" s="62">
        <v>0</v>
      </c>
    </row>
    <row r="7580" spans="1:29" x14ac:dyDescent="0.25">
      <c r="A7580" s="61" t="s">
        <v>330</v>
      </c>
      <c r="B7580" s="61" t="s">
        <v>331</v>
      </c>
      <c r="C7580" s="62">
        <v>2017</v>
      </c>
      <c r="D7580" s="61" t="s">
        <v>99</v>
      </c>
      <c r="E7580" s="62">
        <v>53</v>
      </c>
      <c r="F7580" s="62">
        <v>131520</v>
      </c>
      <c r="G7580" s="62">
        <v>19564</v>
      </c>
      <c r="H7580" s="62">
        <v>30.76</v>
      </c>
      <c r="I7580" s="62">
        <v>2481.5100000000002</v>
      </c>
      <c r="J7580" s="62">
        <v>122313.60000000001</v>
      </c>
      <c r="K7580" s="62">
        <v>13992.11</v>
      </c>
      <c r="L7580" s="62">
        <v>10157</v>
      </c>
      <c r="M7580" s="62">
        <v>15.97</v>
      </c>
      <c r="N7580" s="62">
        <v>264</v>
      </c>
      <c r="O7580" s="62">
        <v>168735.08</v>
      </c>
      <c r="P7580" s="63"/>
      <c r="Q7580" s="63"/>
      <c r="R7580" s="63"/>
      <c r="S7580" s="63"/>
      <c r="T7580" s="63"/>
      <c r="U7580" s="63"/>
      <c r="V7580" s="63"/>
      <c r="W7580" s="63"/>
      <c r="X7580" s="63"/>
      <c r="Y7580" s="63"/>
      <c r="Z7580" s="62">
        <v>73000</v>
      </c>
      <c r="AA7580" s="62">
        <v>5500</v>
      </c>
      <c r="AB7580" s="62">
        <v>8.65</v>
      </c>
      <c r="AC7580" s="62">
        <v>1377.36</v>
      </c>
    </row>
    <row r="7581" spans="1:29" ht="30" x14ac:dyDescent="0.25">
      <c r="A7581" s="61" t="s">
        <v>507</v>
      </c>
      <c r="B7581" s="61" t="s">
        <v>508</v>
      </c>
      <c r="C7581" s="62">
        <v>2007</v>
      </c>
      <c r="D7581" s="61" t="s">
        <v>78</v>
      </c>
      <c r="E7581" s="62">
        <v>71</v>
      </c>
      <c r="F7581" s="62">
        <v>376000</v>
      </c>
      <c r="G7581" s="62">
        <v>52394</v>
      </c>
      <c r="H7581" s="62">
        <v>61.5</v>
      </c>
      <c r="I7581" s="62">
        <v>5295.77</v>
      </c>
      <c r="J7581" s="62">
        <v>349680</v>
      </c>
      <c r="K7581" s="62">
        <v>21902.04</v>
      </c>
      <c r="L7581" s="62">
        <v>36189</v>
      </c>
      <c r="M7581" s="62">
        <v>42.48</v>
      </c>
      <c r="N7581" s="62">
        <v>308.48</v>
      </c>
      <c r="O7581" s="62">
        <v>264123.23</v>
      </c>
      <c r="P7581" s="63"/>
      <c r="Q7581" s="63"/>
      <c r="R7581" s="63"/>
      <c r="S7581" s="63"/>
      <c r="T7581" s="63"/>
      <c r="U7581" s="63"/>
      <c r="V7581" s="63"/>
      <c r="W7581" s="63"/>
      <c r="X7581" s="63"/>
      <c r="Y7581" s="63"/>
      <c r="Z7581" s="62">
        <v>6.22</v>
      </c>
      <c r="AA7581" s="62">
        <v>23720</v>
      </c>
      <c r="AB7581" s="62">
        <v>27.84</v>
      </c>
      <c r="AC7581" s="62">
        <v>0.09</v>
      </c>
    </row>
    <row r="7582" spans="1:29" x14ac:dyDescent="0.25">
      <c r="A7582" s="61" t="s">
        <v>163</v>
      </c>
      <c r="B7582" s="61" t="s">
        <v>164</v>
      </c>
      <c r="C7582" s="62">
        <v>2012</v>
      </c>
      <c r="D7582" s="61" t="s">
        <v>150</v>
      </c>
      <c r="E7582" s="62">
        <v>17</v>
      </c>
      <c r="F7582" s="62">
        <v>38553</v>
      </c>
      <c r="G7582" s="62">
        <v>5510</v>
      </c>
      <c r="H7582" s="62">
        <v>27.01</v>
      </c>
      <c r="I7582" s="62">
        <v>2267.8200000000002</v>
      </c>
      <c r="J7582" s="62">
        <v>35854.29</v>
      </c>
      <c r="K7582" s="62">
        <v>0</v>
      </c>
      <c r="L7582" s="63"/>
      <c r="M7582" s="63"/>
      <c r="N7582" s="63"/>
      <c r="O7582" s="63"/>
      <c r="P7582" s="63"/>
      <c r="Q7582" s="63"/>
      <c r="R7582" s="63"/>
      <c r="S7582" s="63"/>
      <c r="T7582" s="63"/>
      <c r="U7582" s="63"/>
      <c r="V7582" s="63"/>
      <c r="W7582" s="63"/>
      <c r="X7582" s="63"/>
      <c r="Y7582" s="63"/>
      <c r="Z7582" s="62">
        <v>137904</v>
      </c>
      <c r="AA7582" s="62">
        <v>10402</v>
      </c>
      <c r="AB7582" s="62">
        <v>50.99</v>
      </c>
      <c r="AC7582" s="62">
        <v>8112</v>
      </c>
    </row>
    <row r="7583" spans="1:29" ht="45" x14ac:dyDescent="0.25">
      <c r="A7583" s="61" t="s">
        <v>167</v>
      </c>
      <c r="B7583" s="61" t="s">
        <v>168</v>
      </c>
      <c r="C7583" s="62">
        <v>2014</v>
      </c>
      <c r="D7583" s="61" t="s">
        <v>150</v>
      </c>
      <c r="E7583" s="62">
        <v>8</v>
      </c>
      <c r="F7583" s="63"/>
      <c r="G7583" s="63"/>
      <c r="H7583" s="63"/>
      <c r="I7583" s="63"/>
      <c r="J7583" s="63"/>
      <c r="K7583" s="62">
        <v>0</v>
      </c>
      <c r="L7583" s="63"/>
      <c r="M7583" s="63"/>
      <c r="N7583" s="63"/>
      <c r="O7583" s="63"/>
      <c r="P7583" s="63"/>
      <c r="Q7583" s="63"/>
      <c r="R7583" s="63"/>
      <c r="S7583" s="63"/>
      <c r="T7583" s="63"/>
      <c r="U7583" s="63"/>
      <c r="V7583" s="63"/>
      <c r="W7583" s="63"/>
      <c r="X7583" s="63"/>
      <c r="Y7583" s="63"/>
      <c r="Z7583" s="62">
        <v>0</v>
      </c>
      <c r="AA7583" s="63"/>
      <c r="AB7583" s="63"/>
      <c r="AC7583" s="62">
        <v>0</v>
      </c>
    </row>
    <row r="7584" spans="1:29" x14ac:dyDescent="0.25">
      <c r="A7584" s="61" t="s">
        <v>434</v>
      </c>
      <c r="B7584" s="61" t="s">
        <v>435</v>
      </c>
      <c r="C7584" s="62">
        <v>2012</v>
      </c>
      <c r="D7584" s="61" t="s">
        <v>75</v>
      </c>
      <c r="E7584" s="62">
        <v>24</v>
      </c>
      <c r="F7584" s="62">
        <v>7317</v>
      </c>
      <c r="G7584" s="62">
        <v>1315</v>
      </c>
      <c r="H7584" s="62">
        <v>4.57</v>
      </c>
      <c r="I7584" s="62">
        <v>304.88</v>
      </c>
      <c r="J7584" s="62">
        <v>6804.81</v>
      </c>
      <c r="K7584" s="62">
        <v>0</v>
      </c>
      <c r="L7584" s="63"/>
      <c r="M7584" s="63"/>
      <c r="N7584" s="63"/>
      <c r="O7584" s="63"/>
      <c r="P7584" s="63"/>
      <c r="Q7584" s="63"/>
      <c r="R7584" s="63"/>
      <c r="S7584" s="63"/>
      <c r="T7584" s="63"/>
      <c r="U7584" s="63"/>
      <c r="V7584" s="63"/>
      <c r="W7584" s="63"/>
      <c r="X7584" s="63"/>
      <c r="Y7584" s="63"/>
      <c r="Z7584" s="62">
        <v>701.2</v>
      </c>
      <c r="AA7584" s="62">
        <v>6756</v>
      </c>
      <c r="AB7584" s="62">
        <v>23.46</v>
      </c>
      <c r="AC7584" s="62">
        <v>29.22</v>
      </c>
    </row>
    <row r="7585" spans="1:29" x14ac:dyDescent="0.25">
      <c r="A7585" s="61" t="s">
        <v>260</v>
      </c>
      <c r="B7585" s="61" t="s">
        <v>261</v>
      </c>
      <c r="C7585" s="62">
        <v>2012</v>
      </c>
      <c r="D7585" s="61" t="s">
        <v>75</v>
      </c>
      <c r="E7585" s="62">
        <v>15</v>
      </c>
      <c r="F7585" s="62">
        <v>2810</v>
      </c>
      <c r="G7585" s="62">
        <v>688</v>
      </c>
      <c r="H7585" s="62">
        <v>3.82</v>
      </c>
      <c r="I7585" s="62">
        <v>187.33</v>
      </c>
      <c r="J7585" s="62">
        <v>2613.3000000000002</v>
      </c>
      <c r="K7585" s="62">
        <v>215.32</v>
      </c>
      <c r="L7585" s="62">
        <v>322</v>
      </c>
      <c r="M7585" s="62">
        <v>1.79</v>
      </c>
      <c r="N7585" s="62">
        <v>14.35</v>
      </c>
      <c r="O7585" s="62">
        <v>2596.67</v>
      </c>
      <c r="P7585" s="63"/>
      <c r="Q7585" s="63"/>
      <c r="R7585" s="63"/>
      <c r="S7585" s="63"/>
      <c r="T7585" s="63"/>
      <c r="U7585" s="63"/>
      <c r="V7585" s="63"/>
      <c r="W7585" s="63"/>
      <c r="X7585" s="63"/>
      <c r="Y7585" s="63"/>
      <c r="Z7585" s="62">
        <v>413</v>
      </c>
      <c r="AA7585" s="62">
        <v>3390</v>
      </c>
      <c r="AB7585" s="62">
        <v>18.829999999999998</v>
      </c>
      <c r="AC7585" s="62">
        <v>27.53</v>
      </c>
    </row>
    <row r="7586" spans="1:29" ht="30" x14ac:dyDescent="0.25">
      <c r="A7586" s="61" t="s">
        <v>247</v>
      </c>
      <c r="B7586" s="61" t="s">
        <v>248</v>
      </c>
      <c r="C7586" s="62">
        <v>2007</v>
      </c>
      <c r="D7586" s="61" t="s">
        <v>150</v>
      </c>
      <c r="E7586" s="62">
        <v>2</v>
      </c>
      <c r="F7586" s="62">
        <v>41213</v>
      </c>
      <c r="G7586" s="62">
        <v>5115</v>
      </c>
      <c r="H7586" s="62">
        <v>213.13</v>
      </c>
      <c r="I7586" s="62">
        <v>20606.5</v>
      </c>
      <c r="J7586" s="62">
        <v>38328.089999999997</v>
      </c>
      <c r="K7586" s="62">
        <v>0</v>
      </c>
      <c r="L7586" s="63"/>
      <c r="M7586" s="63"/>
      <c r="N7586" s="63"/>
      <c r="O7586" s="63"/>
      <c r="P7586" s="63"/>
      <c r="Q7586" s="63"/>
      <c r="R7586" s="63"/>
      <c r="S7586" s="63"/>
      <c r="T7586" s="63"/>
      <c r="U7586" s="62">
        <v>3567</v>
      </c>
      <c r="V7586" s="62">
        <v>8975</v>
      </c>
      <c r="W7586" s="62">
        <v>373.96</v>
      </c>
      <c r="X7586" s="62">
        <v>1783</v>
      </c>
      <c r="Y7586" s="62">
        <v>79843.73</v>
      </c>
      <c r="Z7586" s="62">
        <v>110</v>
      </c>
      <c r="AA7586" s="62">
        <v>949</v>
      </c>
      <c r="AB7586" s="62">
        <v>39.54</v>
      </c>
      <c r="AC7586" s="62">
        <v>55</v>
      </c>
    </row>
    <row r="7587" spans="1:29" x14ac:dyDescent="0.25">
      <c r="A7587" s="61" t="s">
        <v>462</v>
      </c>
      <c r="B7587" s="61" t="s">
        <v>463</v>
      </c>
      <c r="C7587" s="62">
        <v>2004</v>
      </c>
      <c r="D7587" s="61" t="s">
        <v>493</v>
      </c>
      <c r="E7587" s="62">
        <v>202</v>
      </c>
      <c r="F7587" s="62">
        <v>1014440</v>
      </c>
      <c r="G7587" s="62">
        <v>135789</v>
      </c>
      <c r="H7587" s="62">
        <v>56.02</v>
      </c>
      <c r="I7587" s="62">
        <v>5021.9799999999996</v>
      </c>
      <c r="J7587" s="62">
        <v>943429.2</v>
      </c>
      <c r="K7587" s="62">
        <v>182395.73</v>
      </c>
      <c r="L7587" s="62">
        <v>191400</v>
      </c>
      <c r="M7587" s="62">
        <v>78.959999999999994</v>
      </c>
      <c r="N7587" s="62">
        <v>902.95</v>
      </c>
      <c r="O7587" s="62">
        <v>2199564.85</v>
      </c>
      <c r="P7587" s="63"/>
      <c r="Q7587" s="63"/>
      <c r="R7587" s="63"/>
      <c r="S7587" s="63"/>
      <c r="T7587" s="63"/>
      <c r="U7587" s="63"/>
      <c r="V7587" s="63"/>
      <c r="W7587" s="63"/>
      <c r="X7587" s="63"/>
      <c r="Y7587" s="63"/>
      <c r="Z7587" s="62">
        <v>1115</v>
      </c>
      <c r="AA7587" s="62">
        <v>79552</v>
      </c>
      <c r="AB7587" s="62">
        <v>32.82</v>
      </c>
      <c r="AC7587" s="62">
        <v>5.52</v>
      </c>
    </row>
    <row r="7588" spans="1:29" x14ac:dyDescent="0.25">
      <c r="A7588" s="61" t="s">
        <v>383</v>
      </c>
      <c r="B7588" s="61" t="s">
        <v>384</v>
      </c>
      <c r="C7588" s="62">
        <v>2014</v>
      </c>
      <c r="D7588" s="61" t="s">
        <v>75</v>
      </c>
      <c r="E7588" s="62">
        <v>20</v>
      </c>
      <c r="F7588" s="62">
        <v>1019</v>
      </c>
      <c r="G7588" s="62">
        <v>291</v>
      </c>
      <c r="H7588" s="62">
        <v>1.21</v>
      </c>
      <c r="I7588" s="62">
        <v>50.95</v>
      </c>
      <c r="J7588" s="62">
        <v>947.67</v>
      </c>
      <c r="K7588" s="62">
        <v>33</v>
      </c>
      <c r="L7588" s="62">
        <v>93</v>
      </c>
      <c r="M7588" s="62">
        <v>0.39</v>
      </c>
      <c r="N7588" s="62">
        <v>1.65</v>
      </c>
      <c r="O7588" s="62">
        <v>397.96</v>
      </c>
      <c r="P7588" s="63"/>
      <c r="Q7588" s="63"/>
      <c r="R7588" s="63"/>
      <c r="S7588" s="63"/>
      <c r="T7588" s="63"/>
      <c r="U7588" s="63"/>
      <c r="V7588" s="63"/>
      <c r="W7588" s="63"/>
      <c r="X7588" s="63"/>
      <c r="Y7588" s="63"/>
      <c r="Z7588" s="62">
        <v>0.45</v>
      </c>
      <c r="AA7588" s="62">
        <v>1138</v>
      </c>
      <c r="AB7588" s="62">
        <v>4.74</v>
      </c>
      <c r="AC7588" s="62">
        <v>0.02</v>
      </c>
    </row>
    <row r="7589" spans="1:29" ht="30" x14ac:dyDescent="0.25">
      <c r="A7589" s="61" t="s">
        <v>572</v>
      </c>
      <c r="B7589" s="61" t="s">
        <v>573</v>
      </c>
      <c r="C7589" s="62">
        <v>2008</v>
      </c>
      <c r="D7589" s="61" t="s">
        <v>323</v>
      </c>
      <c r="E7589" s="62">
        <v>56</v>
      </c>
      <c r="F7589" s="62">
        <v>560810</v>
      </c>
      <c r="G7589" s="62">
        <v>100452</v>
      </c>
      <c r="H7589" s="62">
        <v>149.47999999999999</v>
      </c>
      <c r="I7589" s="62">
        <v>10014.459999999999</v>
      </c>
      <c r="J7589" s="62">
        <v>521553.3</v>
      </c>
      <c r="K7589" s="62">
        <v>0</v>
      </c>
      <c r="L7589" s="63"/>
      <c r="M7589" s="63"/>
      <c r="N7589" s="63"/>
      <c r="O7589" s="63"/>
      <c r="P7589" s="63"/>
      <c r="Q7589" s="63"/>
      <c r="R7589" s="63"/>
      <c r="S7589" s="63"/>
      <c r="T7589" s="63"/>
      <c r="U7589" s="63"/>
      <c r="V7589" s="63"/>
      <c r="W7589" s="63"/>
      <c r="X7589" s="63"/>
      <c r="Y7589" s="63"/>
      <c r="Z7589" s="62">
        <v>0</v>
      </c>
      <c r="AA7589" s="63"/>
      <c r="AB7589" s="63"/>
      <c r="AC7589" s="62">
        <v>0</v>
      </c>
    </row>
    <row r="7590" spans="1:29" x14ac:dyDescent="0.25">
      <c r="A7590" s="61" t="s">
        <v>413</v>
      </c>
      <c r="B7590" s="61" t="s">
        <v>414</v>
      </c>
      <c r="C7590" s="62">
        <v>2010</v>
      </c>
      <c r="D7590" s="61" t="s">
        <v>86</v>
      </c>
      <c r="E7590" s="62">
        <v>24</v>
      </c>
      <c r="F7590" s="62">
        <v>6278</v>
      </c>
      <c r="G7590" s="62">
        <v>1262</v>
      </c>
      <c r="H7590" s="62">
        <v>4.38</v>
      </c>
      <c r="I7590" s="62">
        <v>261.58</v>
      </c>
      <c r="J7590" s="62">
        <v>5838.54</v>
      </c>
      <c r="K7590" s="62">
        <v>1782</v>
      </c>
      <c r="L7590" s="62">
        <v>2121</v>
      </c>
      <c r="M7590" s="62">
        <v>7.36</v>
      </c>
      <c r="N7590" s="63"/>
      <c r="O7590" s="63"/>
      <c r="P7590" s="63"/>
      <c r="Q7590" s="63"/>
      <c r="R7590" s="63"/>
      <c r="S7590" s="63"/>
      <c r="T7590" s="63"/>
      <c r="U7590" s="63"/>
      <c r="V7590" s="63"/>
      <c r="W7590" s="63"/>
      <c r="X7590" s="63"/>
      <c r="Y7590" s="63"/>
      <c r="Z7590" s="62">
        <v>160681</v>
      </c>
      <c r="AA7590" s="62">
        <v>15425</v>
      </c>
      <c r="AB7590" s="62">
        <v>53.56</v>
      </c>
      <c r="AC7590" s="62">
        <v>6695.04</v>
      </c>
    </row>
    <row r="7591" spans="1:29" x14ac:dyDescent="0.25">
      <c r="A7591" s="61" t="s">
        <v>338</v>
      </c>
      <c r="B7591" s="61" t="s">
        <v>339</v>
      </c>
      <c r="C7591" s="62">
        <v>2015</v>
      </c>
      <c r="D7591" s="61" t="s">
        <v>89</v>
      </c>
      <c r="E7591" s="62">
        <v>60</v>
      </c>
      <c r="F7591" s="62">
        <v>680960</v>
      </c>
      <c r="G7591" s="62">
        <v>63282</v>
      </c>
      <c r="H7591" s="62">
        <v>87.89</v>
      </c>
      <c r="I7591" s="62">
        <v>11349.33</v>
      </c>
      <c r="J7591" s="62">
        <v>633292.80000000005</v>
      </c>
      <c r="K7591" s="62">
        <v>0</v>
      </c>
      <c r="L7591" s="62">
        <v>0</v>
      </c>
      <c r="M7591" s="62">
        <v>0</v>
      </c>
      <c r="N7591" s="63"/>
      <c r="O7591" s="63"/>
      <c r="P7591" s="63"/>
      <c r="Q7591" s="63"/>
      <c r="R7591" s="63"/>
      <c r="S7591" s="63"/>
      <c r="T7591" s="63"/>
      <c r="U7591" s="63"/>
      <c r="V7591" s="63"/>
      <c r="W7591" s="63"/>
      <c r="X7591" s="63"/>
      <c r="Y7591" s="63"/>
      <c r="Z7591" s="62">
        <v>1682.75</v>
      </c>
      <c r="AA7591" s="62">
        <v>39441</v>
      </c>
      <c r="AB7591" s="62">
        <v>54.78</v>
      </c>
      <c r="AC7591" s="62">
        <v>28.05</v>
      </c>
    </row>
    <row r="7592" spans="1:29" x14ac:dyDescent="0.25">
      <c r="A7592" s="61" t="s">
        <v>204</v>
      </c>
      <c r="B7592" s="61" t="s">
        <v>205</v>
      </c>
      <c r="C7592" s="62">
        <v>2006</v>
      </c>
      <c r="D7592" s="61" t="s">
        <v>99</v>
      </c>
      <c r="E7592" s="62">
        <v>40</v>
      </c>
      <c r="F7592" s="62">
        <v>200280</v>
      </c>
      <c r="G7592" s="62">
        <v>34689</v>
      </c>
      <c r="H7592" s="62">
        <v>72.27</v>
      </c>
      <c r="I7592" s="62">
        <v>5007</v>
      </c>
      <c r="J7592" s="62">
        <v>186260.4</v>
      </c>
      <c r="K7592" s="62">
        <v>0</v>
      </c>
      <c r="L7592" s="63"/>
      <c r="M7592" s="63"/>
      <c r="N7592" s="63"/>
      <c r="O7592" s="63"/>
      <c r="P7592" s="63"/>
      <c r="Q7592" s="63"/>
      <c r="R7592" s="63"/>
      <c r="S7592" s="63"/>
      <c r="T7592" s="63"/>
      <c r="U7592" s="63"/>
      <c r="V7592" s="63"/>
      <c r="W7592" s="63"/>
      <c r="X7592" s="63"/>
      <c r="Y7592" s="63"/>
      <c r="Z7592" s="62">
        <v>0</v>
      </c>
      <c r="AA7592" s="63"/>
      <c r="AB7592" s="63"/>
      <c r="AC7592" s="62">
        <v>0</v>
      </c>
    </row>
    <row r="7593" spans="1:29" x14ac:dyDescent="0.25">
      <c r="A7593" s="61" t="s">
        <v>275</v>
      </c>
      <c r="B7593" s="61" t="s">
        <v>276</v>
      </c>
      <c r="C7593" s="62">
        <v>2004</v>
      </c>
      <c r="D7593" s="61" t="s">
        <v>75</v>
      </c>
      <c r="E7593" s="62">
        <v>17</v>
      </c>
      <c r="F7593" s="62">
        <v>997</v>
      </c>
      <c r="G7593" s="62">
        <v>176</v>
      </c>
      <c r="H7593" s="62">
        <v>0.86</v>
      </c>
      <c r="I7593" s="62">
        <v>58.65</v>
      </c>
      <c r="J7593" s="62">
        <v>927.21</v>
      </c>
      <c r="K7593" s="62">
        <v>0</v>
      </c>
      <c r="L7593" s="63"/>
      <c r="M7593" s="63"/>
      <c r="N7593" s="63"/>
      <c r="O7593" s="63"/>
      <c r="P7593" s="63"/>
      <c r="Q7593" s="63"/>
      <c r="R7593" s="63"/>
      <c r="S7593" s="63"/>
      <c r="T7593" s="63"/>
      <c r="U7593" s="63"/>
      <c r="V7593" s="63"/>
      <c r="W7593" s="63"/>
      <c r="X7593" s="63"/>
      <c r="Y7593" s="63"/>
      <c r="Z7593" s="62">
        <v>1077.47</v>
      </c>
      <c r="AA7593" s="62">
        <v>3469</v>
      </c>
      <c r="AB7593" s="62">
        <v>17</v>
      </c>
      <c r="AC7593" s="62">
        <v>63.38</v>
      </c>
    </row>
    <row r="7594" spans="1:29" ht="30" x14ac:dyDescent="0.25">
      <c r="A7594" s="61" t="s">
        <v>283</v>
      </c>
      <c r="B7594" s="61" t="s">
        <v>284</v>
      </c>
      <c r="C7594" s="62">
        <v>2013</v>
      </c>
      <c r="D7594" s="61" t="s">
        <v>99</v>
      </c>
      <c r="E7594" s="62">
        <v>100</v>
      </c>
      <c r="F7594" s="62">
        <v>158360</v>
      </c>
      <c r="G7594" s="62">
        <v>21930</v>
      </c>
      <c r="H7594" s="62">
        <v>18.28</v>
      </c>
      <c r="I7594" s="62">
        <v>1583.6</v>
      </c>
      <c r="J7594" s="62">
        <v>147274.79999999999</v>
      </c>
      <c r="K7594" s="62">
        <v>53311.35</v>
      </c>
      <c r="L7594" s="62">
        <v>62716</v>
      </c>
      <c r="M7594" s="62">
        <v>52.26</v>
      </c>
      <c r="N7594" s="63"/>
      <c r="O7594" s="63"/>
      <c r="P7594" s="63"/>
      <c r="Q7594" s="63"/>
      <c r="R7594" s="63"/>
      <c r="S7594" s="63"/>
      <c r="T7594" s="63"/>
      <c r="U7594" s="63"/>
      <c r="V7594" s="63"/>
      <c r="W7594" s="63"/>
      <c r="X7594" s="63"/>
      <c r="Y7594" s="63"/>
      <c r="Z7594" s="62">
        <v>0</v>
      </c>
      <c r="AA7594" s="63"/>
      <c r="AB7594" s="63"/>
      <c r="AC7594" s="62">
        <v>0</v>
      </c>
    </row>
    <row r="7595" spans="1:29" ht="30" x14ac:dyDescent="0.25">
      <c r="A7595" s="61" t="s">
        <v>237</v>
      </c>
      <c r="B7595" s="61" t="s">
        <v>238</v>
      </c>
      <c r="C7595" s="62">
        <v>2007</v>
      </c>
      <c r="D7595" s="61" t="s">
        <v>226</v>
      </c>
      <c r="E7595" s="62">
        <v>102</v>
      </c>
      <c r="F7595" s="62">
        <v>166240</v>
      </c>
      <c r="G7595" s="62">
        <v>25452</v>
      </c>
      <c r="H7595" s="62">
        <v>20.79</v>
      </c>
      <c r="I7595" s="62">
        <v>1629.8</v>
      </c>
      <c r="J7595" s="62">
        <v>154603.20000000001</v>
      </c>
      <c r="K7595" s="62">
        <v>54521.82</v>
      </c>
      <c r="L7595" s="62">
        <v>51941</v>
      </c>
      <c r="M7595" s="62">
        <v>42.44</v>
      </c>
      <c r="N7595" s="62">
        <v>534.53</v>
      </c>
      <c r="O7595" s="62">
        <v>657495.03</v>
      </c>
      <c r="P7595" s="63"/>
      <c r="Q7595" s="63"/>
      <c r="R7595" s="63"/>
      <c r="S7595" s="63"/>
      <c r="T7595" s="63"/>
      <c r="U7595" s="63"/>
      <c r="V7595" s="63"/>
      <c r="W7595" s="63"/>
      <c r="X7595" s="63"/>
      <c r="Y7595" s="63"/>
      <c r="Z7595" s="62">
        <v>579800</v>
      </c>
      <c r="AA7595" s="62">
        <v>22876</v>
      </c>
      <c r="AB7595" s="62">
        <v>18.690000000000001</v>
      </c>
      <c r="AC7595" s="62">
        <v>5684.31</v>
      </c>
    </row>
    <row r="7596" spans="1:29" x14ac:dyDescent="0.25">
      <c r="A7596" s="61" t="s">
        <v>332</v>
      </c>
      <c r="B7596" s="61" t="s">
        <v>333</v>
      </c>
      <c r="C7596" s="62">
        <v>2017</v>
      </c>
      <c r="D7596" s="61" t="s">
        <v>75</v>
      </c>
      <c r="E7596" s="62">
        <v>18</v>
      </c>
      <c r="F7596" s="62">
        <v>6029</v>
      </c>
      <c r="G7596" s="62">
        <v>1397</v>
      </c>
      <c r="H7596" s="62">
        <v>6.47</v>
      </c>
      <c r="I7596" s="62">
        <v>334.94</v>
      </c>
      <c r="J7596" s="62">
        <v>5606.97</v>
      </c>
      <c r="K7596" s="62">
        <v>0</v>
      </c>
      <c r="L7596" s="62">
        <v>0</v>
      </c>
      <c r="M7596" s="62">
        <v>0</v>
      </c>
      <c r="N7596" s="63"/>
      <c r="O7596" s="63"/>
      <c r="P7596" s="63"/>
      <c r="Q7596" s="63"/>
      <c r="R7596" s="63"/>
      <c r="S7596" s="63"/>
      <c r="T7596" s="63"/>
      <c r="U7596" s="63"/>
      <c r="V7596" s="63"/>
      <c r="W7596" s="63"/>
      <c r="X7596" s="63"/>
      <c r="Y7596" s="63"/>
      <c r="Z7596" s="62">
        <v>159619</v>
      </c>
      <c r="AA7596" s="62">
        <v>12588</v>
      </c>
      <c r="AB7596" s="62">
        <v>58.28</v>
      </c>
      <c r="AC7596" s="62">
        <v>8867.7199999999993</v>
      </c>
    </row>
    <row r="7597" spans="1:29" ht="30" x14ac:dyDescent="0.25">
      <c r="A7597" s="61" t="s">
        <v>391</v>
      </c>
      <c r="B7597" s="61" t="s">
        <v>392</v>
      </c>
      <c r="C7597" s="62">
        <v>2015</v>
      </c>
      <c r="D7597" s="61" t="s">
        <v>78</v>
      </c>
      <c r="E7597" s="62">
        <v>48</v>
      </c>
      <c r="F7597" s="62">
        <v>140580</v>
      </c>
      <c r="G7597" s="62">
        <v>37345</v>
      </c>
      <c r="H7597" s="62">
        <v>64.84</v>
      </c>
      <c r="I7597" s="62">
        <v>2928.75</v>
      </c>
      <c r="J7597" s="62">
        <v>130739.4</v>
      </c>
      <c r="K7597" s="62">
        <v>36283.22</v>
      </c>
      <c r="L7597" s="62">
        <v>61194</v>
      </c>
      <c r="M7597" s="62">
        <v>106.24</v>
      </c>
      <c r="N7597" s="62">
        <v>755.9</v>
      </c>
      <c r="O7597" s="62">
        <v>437550.24</v>
      </c>
      <c r="P7597" s="63"/>
      <c r="Q7597" s="63"/>
      <c r="R7597" s="63"/>
      <c r="S7597" s="63"/>
      <c r="T7597" s="63"/>
      <c r="U7597" s="63"/>
      <c r="V7597" s="63"/>
      <c r="W7597" s="63"/>
      <c r="X7597" s="63"/>
      <c r="Y7597" s="63"/>
      <c r="Z7597" s="62">
        <v>1978</v>
      </c>
      <c r="AA7597" s="62">
        <v>20643</v>
      </c>
      <c r="AB7597" s="62">
        <v>35.840000000000003</v>
      </c>
      <c r="AC7597" s="62">
        <v>41.21</v>
      </c>
    </row>
    <row r="7598" spans="1:29" ht="30" x14ac:dyDescent="0.25">
      <c r="A7598" s="61" t="s">
        <v>287</v>
      </c>
      <c r="B7598" s="61" t="s">
        <v>288</v>
      </c>
      <c r="C7598" s="62">
        <v>2012</v>
      </c>
      <c r="D7598" s="61" t="s">
        <v>150</v>
      </c>
      <c r="E7598" s="62">
        <v>8</v>
      </c>
      <c r="F7598" s="63"/>
      <c r="G7598" s="63"/>
      <c r="H7598" s="63"/>
      <c r="I7598" s="63"/>
      <c r="J7598" s="63"/>
      <c r="K7598" s="62">
        <v>0</v>
      </c>
      <c r="L7598" s="63"/>
      <c r="M7598" s="63"/>
      <c r="N7598" s="63"/>
      <c r="O7598" s="63"/>
      <c r="P7598" s="63"/>
      <c r="Q7598" s="63"/>
      <c r="R7598" s="63"/>
      <c r="S7598" s="63"/>
      <c r="T7598" s="63"/>
      <c r="U7598" s="63"/>
      <c r="V7598" s="63"/>
      <c r="W7598" s="63"/>
      <c r="X7598" s="63"/>
      <c r="Y7598" s="63"/>
      <c r="Z7598" s="62">
        <v>0</v>
      </c>
      <c r="AA7598" s="63"/>
      <c r="AB7598" s="63"/>
      <c r="AC7598" s="62">
        <v>0</v>
      </c>
    </row>
    <row r="7599" spans="1:29" x14ac:dyDescent="0.25">
      <c r="A7599" s="61" t="s">
        <v>295</v>
      </c>
      <c r="B7599" s="61" t="s">
        <v>296</v>
      </c>
      <c r="C7599" s="62">
        <v>2013</v>
      </c>
      <c r="D7599" s="61" t="s">
        <v>75</v>
      </c>
      <c r="E7599" s="62">
        <v>5</v>
      </c>
      <c r="F7599" s="62">
        <v>3912</v>
      </c>
      <c r="G7599" s="62">
        <v>679</v>
      </c>
      <c r="H7599" s="62">
        <v>11.32</v>
      </c>
      <c r="I7599" s="62">
        <v>782.4</v>
      </c>
      <c r="J7599" s="62">
        <v>3638.16</v>
      </c>
      <c r="K7599" s="62">
        <v>0</v>
      </c>
      <c r="L7599" s="63"/>
      <c r="M7599" s="63"/>
      <c r="N7599" s="63"/>
      <c r="O7599" s="63"/>
      <c r="P7599" s="63"/>
      <c r="Q7599" s="63"/>
      <c r="R7599" s="63"/>
      <c r="S7599" s="63"/>
      <c r="T7599" s="63"/>
      <c r="U7599" s="62">
        <v>3809</v>
      </c>
      <c r="V7599" s="62">
        <v>12003</v>
      </c>
      <c r="W7599" s="62">
        <v>200.05</v>
      </c>
      <c r="X7599" s="62">
        <v>761</v>
      </c>
      <c r="Y7599" s="62">
        <v>85260.66</v>
      </c>
      <c r="Z7599" s="62">
        <v>0</v>
      </c>
      <c r="AA7599" s="63"/>
      <c r="AB7599" s="63"/>
      <c r="AC7599" s="62">
        <v>0</v>
      </c>
    </row>
    <row r="7600" spans="1:29" x14ac:dyDescent="0.25">
      <c r="A7600" s="61" t="s">
        <v>163</v>
      </c>
      <c r="B7600" s="61" t="s">
        <v>164</v>
      </c>
      <c r="C7600" s="62">
        <v>2013</v>
      </c>
      <c r="D7600" s="61" t="s">
        <v>301</v>
      </c>
      <c r="E7600" s="62">
        <v>54</v>
      </c>
      <c r="F7600" s="62">
        <v>270680</v>
      </c>
      <c r="G7600" s="62">
        <v>32747</v>
      </c>
      <c r="H7600" s="62">
        <v>50.54</v>
      </c>
      <c r="I7600" s="62">
        <v>5012.59</v>
      </c>
      <c r="J7600" s="62">
        <v>251732.4</v>
      </c>
      <c r="K7600" s="62">
        <v>29730.36</v>
      </c>
      <c r="L7600" s="62">
        <v>21987</v>
      </c>
      <c r="M7600" s="62">
        <v>33.93</v>
      </c>
      <c r="N7600" s="62">
        <v>550.55999999999995</v>
      </c>
      <c r="O7600" s="62">
        <v>358527.32</v>
      </c>
      <c r="P7600" s="63"/>
      <c r="Q7600" s="63"/>
      <c r="R7600" s="63"/>
      <c r="S7600" s="63"/>
      <c r="T7600" s="63"/>
      <c r="U7600" s="63"/>
      <c r="V7600" s="63"/>
      <c r="W7600" s="63"/>
      <c r="X7600" s="63"/>
      <c r="Y7600" s="63"/>
      <c r="Z7600" s="62">
        <v>251000</v>
      </c>
      <c r="AA7600" s="62">
        <v>20052</v>
      </c>
      <c r="AB7600" s="62">
        <v>30.94</v>
      </c>
      <c r="AC7600" s="62">
        <v>4648.1499999999996</v>
      </c>
    </row>
    <row r="7601" spans="1:29" ht="30" x14ac:dyDescent="0.25">
      <c r="A7601" s="61" t="s">
        <v>283</v>
      </c>
      <c r="B7601" s="61" t="s">
        <v>284</v>
      </c>
      <c r="C7601" s="62">
        <v>2007</v>
      </c>
      <c r="D7601" s="61" t="s">
        <v>86</v>
      </c>
      <c r="E7601" s="62">
        <v>216</v>
      </c>
      <c r="F7601" s="62">
        <v>1012093</v>
      </c>
      <c r="G7601" s="62">
        <v>565673</v>
      </c>
      <c r="H7601" s="62">
        <v>218.24</v>
      </c>
      <c r="I7601" s="62">
        <v>4685.62</v>
      </c>
      <c r="J7601" s="62">
        <v>941246.49</v>
      </c>
      <c r="K7601" s="62">
        <v>304317.17</v>
      </c>
      <c r="L7601" s="62">
        <v>228664</v>
      </c>
      <c r="M7601" s="62">
        <v>88.22</v>
      </c>
      <c r="N7601" s="62">
        <v>1408.88</v>
      </c>
      <c r="O7601" s="62">
        <v>3669852.02</v>
      </c>
      <c r="P7601" s="63"/>
      <c r="Q7601" s="63"/>
      <c r="R7601" s="63"/>
      <c r="S7601" s="63"/>
      <c r="T7601" s="63"/>
      <c r="U7601" s="63"/>
      <c r="V7601" s="63"/>
      <c r="W7601" s="63"/>
      <c r="X7601" s="63"/>
      <c r="Y7601" s="63"/>
      <c r="Z7601" s="62">
        <v>607893</v>
      </c>
      <c r="AA7601" s="62">
        <v>748875</v>
      </c>
      <c r="AB7601" s="62">
        <v>288.92</v>
      </c>
      <c r="AC7601" s="62">
        <v>2814.32</v>
      </c>
    </row>
    <row r="7602" spans="1:29" x14ac:dyDescent="0.25">
      <c r="A7602" s="61" t="s">
        <v>260</v>
      </c>
      <c r="B7602" s="61" t="s">
        <v>261</v>
      </c>
      <c r="C7602" s="62">
        <v>2008</v>
      </c>
      <c r="D7602" s="61" t="s">
        <v>78</v>
      </c>
      <c r="E7602" s="62">
        <v>12</v>
      </c>
      <c r="F7602" s="62">
        <v>396</v>
      </c>
      <c r="G7602" s="62">
        <v>150</v>
      </c>
      <c r="H7602" s="62">
        <v>1.04</v>
      </c>
      <c r="I7602" s="62">
        <v>33</v>
      </c>
      <c r="J7602" s="62">
        <v>368.28</v>
      </c>
      <c r="K7602" s="62">
        <v>0</v>
      </c>
      <c r="L7602" s="62">
        <v>153</v>
      </c>
      <c r="M7602" s="62">
        <v>1.06</v>
      </c>
      <c r="N7602" s="63"/>
      <c r="O7602" s="63"/>
      <c r="P7602" s="63"/>
      <c r="Q7602" s="63"/>
      <c r="R7602" s="63"/>
      <c r="S7602" s="63"/>
      <c r="T7602" s="63"/>
      <c r="U7602" s="63"/>
      <c r="V7602" s="63"/>
      <c r="W7602" s="63"/>
      <c r="X7602" s="63"/>
      <c r="Y7602" s="63"/>
      <c r="Z7602" s="62">
        <v>0</v>
      </c>
      <c r="AA7602" s="62">
        <v>275</v>
      </c>
      <c r="AB7602" s="62">
        <v>1.91</v>
      </c>
      <c r="AC7602" s="62">
        <v>0</v>
      </c>
    </row>
    <row r="7603" spans="1:29" x14ac:dyDescent="0.25">
      <c r="A7603" s="61" t="s">
        <v>159</v>
      </c>
      <c r="B7603" s="61" t="s">
        <v>160</v>
      </c>
      <c r="C7603" s="62">
        <v>2017</v>
      </c>
      <c r="D7603" s="61" t="s">
        <v>150</v>
      </c>
      <c r="E7603" s="62">
        <v>16</v>
      </c>
      <c r="F7603" s="62">
        <v>81328</v>
      </c>
      <c r="G7603" s="62">
        <v>14658</v>
      </c>
      <c r="H7603" s="62">
        <v>76.34</v>
      </c>
      <c r="I7603" s="62">
        <v>5083</v>
      </c>
      <c r="J7603" s="62">
        <v>75635.039999999994</v>
      </c>
      <c r="K7603" s="62">
        <v>0</v>
      </c>
      <c r="L7603" s="63"/>
      <c r="M7603" s="63"/>
      <c r="N7603" s="63"/>
      <c r="O7603" s="63"/>
      <c r="P7603" s="63"/>
      <c r="Q7603" s="63"/>
      <c r="R7603" s="63"/>
      <c r="S7603" s="63"/>
      <c r="T7603" s="63"/>
      <c r="U7603" s="63"/>
      <c r="V7603" s="63"/>
      <c r="W7603" s="63"/>
      <c r="X7603" s="63"/>
      <c r="Y7603" s="63"/>
      <c r="Z7603" s="62">
        <v>140</v>
      </c>
      <c r="AA7603" s="62">
        <v>910</v>
      </c>
      <c r="AB7603" s="62">
        <v>4.74</v>
      </c>
      <c r="AC7603" s="62">
        <v>8.75</v>
      </c>
    </row>
    <row r="7604" spans="1:29" ht="30" x14ac:dyDescent="0.25">
      <c r="A7604" s="61" t="s">
        <v>385</v>
      </c>
      <c r="B7604" s="61" t="s">
        <v>386</v>
      </c>
      <c r="C7604" s="62">
        <v>2013</v>
      </c>
      <c r="D7604" s="61" t="s">
        <v>75</v>
      </c>
      <c r="E7604" s="62">
        <v>4</v>
      </c>
      <c r="F7604" s="62">
        <v>650</v>
      </c>
      <c r="G7604" s="62">
        <v>129</v>
      </c>
      <c r="H7604" s="62">
        <v>2.69</v>
      </c>
      <c r="I7604" s="62">
        <v>162.5</v>
      </c>
      <c r="J7604" s="62">
        <v>604.5</v>
      </c>
      <c r="K7604" s="62">
        <v>0</v>
      </c>
      <c r="L7604" s="63"/>
      <c r="M7604" s="63"/>
      <c r="N7604" s="63"/>
      <c r="O7604" s="63"/>
      <c r="P7604" s="63"/>
      <c r="Q7604" s="63"/>
      <c r="R7604" s="63"/>
      <c r="S7604" s="63"/>
      <c r="T7604" s="63"/>
      <c r="U7604" s="63"/>
      <c r="V7604" s="63"/>
      <c r="W7604" s="63"/>
      <c r="X7604" s="63"/>
      <c r="Y7604" s="63"/>
      <c r="Z7604" s="62">
        <v>31166</v>
      </c>
      <c r="AA7604" s="62">
        <v>1249</v>
      </c>
      <c r="AB7604" s="62">
        <v>26.02</v>
      </c>
      <c r="AC7604" s="62">
        <v>7791.5</v>
      </c>
    </row>
    <row r="7605" spans="1:29" ht="30" x14ac:dyDescent="0.25">
      <c r="A7605" s="61" t="s">
        <v>188</v>
      </c>
      <c r="B7605" s="61" t="s">
        <v>189</v>
      </c>
      <c r="C7605" s="62">
        <v>2005</v>
      </c>
      <c r="D7605" s="61" t="s">
        <v>441</v>
      </c>
      <c r="E7605" s="62">
        <v>10</v>
      </c>
      <c r="F7605" s="62">
        <v>77761</v>
      </c>
      <c r="G7605" s="62">
        <v>12215</v>
      </c>
      <c r="H7605" s="62">
        <v>101.79</v>
      </c>
      <c r="I7605" s="62">
        <v>7776.1</v>
      </c>
      <c r="J7605" s="62">
        <v>72317.73</v>
      </c>
      <c r="K7605" s="62">
        <v>9988.36</v>
      </c>
      <c r="L7605" s="62">
        <v>16993</v>
      </c>
      <c r="M7605" s="62">
        <v>141.61000000000001</v>
      </c>
      <c r="N7605" s="62">
        <v>998.84</v>
      </c>
      <c r="O7605" s="62">
        <v>120452.64</v>
      </c>
      <c r="P7605" s="63"/>
      <c r="Q7605" s="63"/>
      <c r="R7605" s="63"/>
      <c r="S7605" s="63"/>
      <c r="T7605" s="63"/>
      <c r="U7605" s="63"/>
      <c r="V7605" s="63"/>
      <c r="W7605" s="63"/>
      <c r="X7605" s="63"/>
      <c r="Y7605" s="63"/>
      <c r="Z7605" s="62">
        <v>1733</v>
      </c>
      <c r="AA7605" s="62">
        <v>8094</v>
      </c>
      <c r="AB7605" s="62">
        <v>67.45</v>
      </c>
      <c r="AC7605" s="62">
        <v>173.3</v>
      </c>
    </row>
    <row r="7606" spans="1:29" ht="30" x14ac:dyDescent="0.25">
      <c r="A7606" s="61" t="s">
        <v>439</v>
      </c>
      <c r="B7606" s="61" t="s">
        <v>440</v>
      </c>
      <c r="C7606" s="62">
        <v>2010</v>
      </c>
      <c r="D7606" s="61" t="s">
        <v>75</v>
      </c>
      <c r="E7606" s="62">
        <v>4</v>
      </c>
      <c r="F7606" s="63"/>
      <c r="G7606" s="63"/>
      <c r="H7606" s="63"/>
      <c r="I7606" s="63"/>
      <c r="J7606" s="63"/>
      <c r="K7606" s="62">
        <v>0</v>
      </c>
      <c r="L7606" s="63"/>
      <c r="M7606" s="63"/>
      <c r="N7606" s="63"/>
      <c r="O7606" s="63"/>
      <c r="P7606" s="63"/>
      <c r="Q7606" s="63"/>
      <c r="R7606" s="63"/>
      <c r="S7606" s="63"/>
      <c r="T7606" s="63"/>
      <c r="U7606" s="63"/>
      <c r="V7606" s="63"/>
      <c r="W7606" s="63"/>
      <c r="X7606" s="63"/>
      <c r="Y7606" s="63"/>
      <c r="Z7606" s="62">
        <v>12012.57</v>
      </c>
      <c r="AA7606" s="62">
        <v>1188</v>
      </c>
      <c r="AB7606" s="62">
        <v>24.75</v>
      </c>
      <c r="AC7606" s="62">
        <v>3003.14</v>
      </c>
    </row>
    <row r="7607" spans="1:29" x14ac:dyDescent="0.25">
      <c r="A7607" s="61" t="s">
        <v>159</v>
      </c>
      <c r="B7607" s="61" t="s">
        <v>160</v>
      </c>
      <c r="C7607" s="62">
        <v>2018</v>
      </c>
      <c r="D7607" s="61" t="s">
        <v>89</v>
      </c>
      <c r="E7607" s="62">
        <v>23</v>
      </c>
      <c r="F7607" s="62">
        <v>8489</v>
      </c>
      <c r="G7607" s="62">
        <v>12749</v>
      </c>
      <c r="H7607" s="62">
        <v>46.19</v>
      </c>
      <c r="I7607" s="62">
        <v>369.09</v>
      </c>
      <c r="J7607" s="62">
        <v>7894.77</v>
      </c>
      <c r="K7607" s="62">
        <v>0</v>
      </c>
      <c r="L7607" s="63"/>
      <c r="M7607" s="63"/>
      <c r="N7607" s="63"/>
      <c r="O7607" s="63"/>
      <c r="P7607" s="63"/>
      <c r="Q7607" s="63"/>
      <c r="R7607" s="63"/>
      <c r="S7607" s="63"/>
      <c r="T7607" s="63"/>
      <c r="U7607" s="62">
        <v>2639</v>
      </c>
      <c r="V7607" s="62">
        <v>5463</v>
      </c>
      <c r="W7607" s="62">
        <v>19.79</v>
      </c>
      <c r="X7607" s="62">
        <v>114</v>
      </c>
      <c r="Y7607" s="62">
        <v>59071.38</v>
      </c>
      <c r="Z7607" s="62">
        <v>0</v>
      </c>
      <c r="AA7607" s="62">
        <v>5368</v>
      </c>
      <c r="AB7607" s="62">
        <v>19.45</v>
      </c>
      <c r="AC7607" s="62">
        <v>0</v>
      </c>
    </row>
    <row r="7608" spans="1:29" x14ac:dyDescent="0.25">
      <c r="A7608" s="61" t="s">
        <v>397</v>
      </c>
      <c r="B7608" s="61" t="s">
        <v>398</v>
      </c>
      <c r="C7608" s="62">
        <v>2009</v>
      </c>
      <c r="D7608" s="61" t="s">
        <v>99</v>
      </c>
      <c r="E7608" s="62">
        <v>50</v>
      </c>
      <c r="F7608" s="62">
        <v>541239</v>
      </c>
      <c r="G7608" s="62">
        <v>93872</v>
      </c>
      <c r="H7608" s="62">
        <v>156.44999999999999</v>
      </c>
      <c r="I7608" s="62">
        <v>10824.78</v>
      </c>
      <c r="J7608" s="62">
        <v>503352.27</v>
      </c>
      <c r="K7608" s="62">
        <v>0</v>
      </c>
      <c r="L7608" s="63"/>
      <c r="M7608" s="63"/>
      <c r="N7608" s="63"/>
      <c r="O7608" s="63"/>
      <c r="P7608" s="63"/>
      <c r="Q7608" s="63"/>
      <c r="R7608" s="63"/>
      <c r="S7608" s="63"/>
      <c r="T7608" s="63"/>
      <c r="U7608" s="63"/>
      <c r="V7608" s="63"/>
      <c r="W7608" s="63"/>
      <c r="X7608" s="63"/>
      <c r="Y7608" s="63"/>
      <c r="Z7608" s="62">
        <v>87900</v>
      </c>
      <c r="AA7608" s="62">
        <v>10546</v>
      </c>
      <c r="AB7608" s="62">
        <v>17.579999999999998</v>
      </c>
      <c r="AC7608" s="62">
        <v>1758</v>
      </c>
    </row>
    <row r="7609" spans="1:29" x14ac:dyDescent="0.25">
      <c r="A7609" s="61" t="s">
        <v>210</v>
      </c>
      <c r="B7609" s="61" t="s">
        <v>211</v>
      </c>
      <c r="C7609" s="62">
        <v>2018</v>
      </c>
      <c r="D7609" s="61" t="s">
        <v>297</v>
      </c>
      <c r="E7609" s="62">
        <v>96</v>
      </c>
      <c r="F7609" s="62">
        <v>629133</v>
      </c>
      <c r="G7609" s="62">
        <v>139061</v>
      </c>
      <c r="H7609" s="62">
        <v>120.71</v>
      </c>
      <c r="I7609" s="62">
        <v>6553.47</v>
      </c>
      <c r="J7609" s="62">
        <v>585093.68999999994</v>
      </c>
      <c r="K7609" s="62">
        <v>58552.86</v>
      </c>
      <c r="L7609" s="62">
        <v>73152</v>
      </c>
      <c r="M7609" s="62">
        <v>63.5</v>
      </c>
      <c r="N7609" s="62">
        <v>609.92999999999995</v>
      </c>
      <c r="O7609" s="62">
        <v>706106.52</v>
      </c>
      <c r="P7609" s="63"/>
      <c r="Q7609" s="63"/>
      <c r="R7609" s="63"/>
      <c r="S7609" s="63"/>
      <c r="T7609" s="63"/>
      <c r="U7609" s="63"/>
      <c r="V7609" s="63"/>
      <c r="W7609" s="63"/>
      <c r="X7609" s="63"/>
      <c r="Y7609" s="63"/>
      <c r="Z7609" s="62">
        <v>695.07</v>
      </c>
      <c r="AA7609" s="62">
        <v>108417</v>
      </c>
      <c r="AB7609" s="62">
        <v>94.11</v>
      </c>
      <c r="AC7609" s="62">
        <v>7.24</v>
      </c>
    </row>
    <row r="7610" spans="1:29" ht="30" x14ac:dyDescent="0.25">
      <c r="A7610" s="61" t="s">
        <v>367</v>
      </c>
      <c r="B7610" s="61" t="s">
        <v>368</v>
      </c>
      <c r="C7610" s="62">
        <v>2006</v>
      </c>
      <c r="D7610" s="61" t="s">
        <v>89</v>
      </c>
      <c r="E7610" s="62">
        <v>81</v>
      </c>
      <c r="F7610" s="62">
        <v>348633</v>
      </c>
      <c r="G7610" s="62">
        <v>53167</v>
      </c>
      <c r="H7610" s="62">
        <v>54.7</v>
      </c>
      <c r="I7610" s="62">
        <v>4304.1099999999997</v>
      </c>
      <c r="J7610" s="62">
        <v>324228.69</v>
      </c>
      <c r="K7610" s="62">
        <v>3383.12</v>
      </c>
      <c r="L7610" s="62">
        <v>75778</v>
      </c>
      <c r="M7610" s="62">
        <v>77.959999999999994</v>
      </c>
      <c r="N7610" s="62">
        <v>41.77</v>
      </c>
      <c r="O7610" s="62">
        <v>40798.1</v>
      </c>
      <c r="P7610" s="63"/>
      <c r="Q7610" s="63"/>
      <c r="R7610" s="63"/>
      <c r="S7610" s="63"/>
      <c r="T7610" s="63"/>
      <c r="U7610" s="63"/>
      <c r="V7610" s="63"/>
      <c r="W7610" s="63"/>
      <c r="X7610" s="63"/>
      <c r="Y7610" s="63"/>
      <c r="Z7610" s="62">
        <v>171600</v>
      </c>
      <c r="AA7610" s="62">
        <v>10188</v>
      </c>
      <c r="AB7610" s="62">
        <v>10.48</v>
      </c>
      <c r="AC7610" s="62">
        <v>2118.52</v>
      </c>
    </row>
    <row r="7611" spans="1:29" x14ac:dyDescent="0.25">
      <c r="A7611" s="61" t="s">
        <v>397</v>
      </c>
      <c r="B7611" s="61" t="s">
        <v>398</v>
      </c>
      <c r="C7611" s="62">
        <v>2008</v>
      </c>
      <c r="D7611" s="61" t="s">
        <v>83</v>
      </c>
      <c r="E7611" s="62">
        <v>3</v>
      </c>
      <c r="F7611" s="63"/>
      <c r="G7611" s="63"/>
      <c r="H7611" s="63"/>
      <c r="I7611" s="63"/>
      <c r="J7611" s="63"/>
      <c r="K7611" s="62">
        <v>0</v>
      </c>
      <c r="L7611" s="63"/>
      <c r="M7611" s="63"/>
      <c r="N7611" s="63"/>
      <c r="O7611" s="63"/>
      <c r="P7611" s="63"/>
      <c r="Q7611" s="63"/>
      <c r="R7611" s="63"/>
      <c r="S7611" s="63"/>
      <c r="T7611" s="63"/>
      <c r="U7611" s="63"/>
      <c r="V7611" s="63"/>
      <c r="W7611" s="63"/>
      <c r="X7611" s="63"/>
      <c r="Y7611" s="63"/>
      <c r="Z7611" s="62">
        <v>0</v>
      </c>
      <c r="AA7611" s="63"/>
      <c r="AB7611" s="63"/>
      <c r="AC7611" s="62">
        <v>0</v>
      </c>
    </row>
    <row r="7612" spans="1:29" x14ac:dyDescent="0.25">
      <c r="A7612" s="61" t="s">
        <v>289</v>
      </c>
      <c r="B7612" s="61" t="s">
        <v>290</v>
      </c>
      <c r="C7612" s="62">
        <v>2003</v>
      </c>
      <c r="D7612" s="61" t="s">
        <v>89</v>
      </c>
      <c r="E7612" s="62">
        <v>40</v>
      </c>
      <c r="F7612" s="62">
        <v>65210</v>
      </c>
      <c r="G7612" s="62">
        <v>6345</v>
      </c>
      <c r="H7612" s="62">
        <v>13.22</v>
      </c>
      <c r="I7612" s="62">
        <v>1630.25</v>
      </c>
      <c r="J7612" s="62">
        <v>60645.3</v>
      </c>
      <c r="K7612" s="62">
        <v>5695.44</v>
      </c>
      <c r="L7612" s="62">
        <v>6518</v>
      </c>
      <c r="M7612" s="62">
        <v>13.58</v>
      </c>
      <c r="N7612" s="62">
        <v>142.38999999999999</v>
      </c>
      <c r="O7612" s="62">
        <v>68683.039999999994</v>
      </c>
      <c r="P7612" s="63"/>
      <c r="Q7612" s="63"/>
      <c r="R7612" s="63"/>
      <c r="S7612" s="63"/>
      <c r="T7612" s="63"/>
      <c r="U7612" s="63"/>
      <c r="V7612" s="63"/>
      <c r="W7612" s="63"/>
      <c r="X7612" s="63"/>
      <c r="Y7612" s="63"/>
      <c r="Z7612" s="62">
        <v>50000</v>
      </c>
      <c r="AA7612" s="62">
        <v>3469</v>
      </c>
      <c r="AB7612" s="62">
        <v>7.23</v>
      </c>
      <c r="AC7612" s="62">
        <v>1250</v>
      </c>
    </row>
    <row r="7613" spans="1:29" x14ac:dyDescent="0.25">
      <c r="A7613" s="61" t="s">
        <v>374</v>
      </c>
      <c r="B7613" s="61" t="s">
        <v>375</v>
      </c>
      <c r="C7613" s="62">
        <v>2011</v>
      </c>
      <c r="D7613" s="61" t="s">
        <v>438</v>
      </c>
      <c r="E7613" s="62">
        <v>8</v>
      </c>
      <c r="F7613" s="63"/>
      <c r="G7613" s="63"/>
      <c r="H7613" s="63"/>
      <c r="I7613" s="63"/>
      <c r="J7613" s="63"/>
      <c r="K7613" s="62">
        <v>0</v>
      </c>
      <c r="L7613" s="63"/>
      <c r="M7613" s="63"/>
      <c r="N7613" s="63"/>
      <c r="O7613" s="63"/>
      <c r="P7613" s="63"/>
      <c r="Q7613" s="63"/>
      <c r="R7613" s="63"/>
      <c r="S7613" s="63"/>
      <c r="T7613" s="63"/>
      <c r="U7613" s="63"/>
      <c r="V7613" s="63"/>
      <c r="W7613" s="63"/>
      <c r="X7613" s="63"/>
      <c r="Y7613" s="63"/>
      <c r="Z7613" s="62">
        <v>0</v>
      </c>
      <c r="AA7613" s="63"/>
      <c r="AB7613" s="63"/>
      <c r="AC7613" s="62">
        <v>0</v>
      </c>
    </row>
    <row r="7614" spans="1:29" ht="30" x14ac:dyDescent="0.25">
      <c r="A7614" s="61" t="s">
        <v>224</v>
      </c>
      <c r="B7614" s="61" t="s">
        <v>225</v>
      </c>
      <c r="C7614" s="62">
        <v>2014</v>
      </c>
      <c r="D7614" s="61" t="s">
        <v>150</v>
      </c>
      <c r="E7614" s="62">
        <v>8</v>
      </c>
      <c r="F7614" s="63"/>
      <c r="G7614" s="63"/>
      <c r="H7614" s="63"/>
      <c r="I7614" s="63"/>
      <c r="J7614" s="63"/>
      <c r="K7614" s="62">
        <v>0</v>
      </c>
      <c r="L7614" s="63"/>
      <c r="M7614" s="63"/>
      <c r="N7614" s="63"/>
      <c r="O7614" s="63"/>
      <c r="P7614" s="63"/>
      <c r="Q7614" s="63"/>
      <c r="R7614" s="63"/>
      <c r="S7614" s="63"/>
      <c r="T7614" s="63"/>
      <c r="U7614" s="63"/>
      <c r="V7614" s="63"/>
      <c r="W7614" s="63"/>
      <c r="X7614" s="63"/>
      <c r="Y7614" s="63"/>
      <c r="Z7614" s="62">
        <v>0</v>
      </c>
      <c r="AA7614" s="63"/>
      <c r="AB7614" s="63"/>
      <c r="AC7614" s="62">
        <v>0</v>
      </c>
    </row>
    <row r="7615" spans="1:29" ht="30" x14ac:dyDescent="0.25">
      <c r="A7615" s="61" t="s">
        <v>422</v>
      </c>
      <c r="B7615" s="61" t="s">
        <v>423</v>
      </c>
      <c r="C7615" s="62">
        <v>2011</v>
      </c>
      <c r="D7615" s="61" t="s">
        <v>99</v>
      </c>
      <c r="E7615" s="62">
        <v>60</v>
      </c>
      <c r="F7615" s="62">
        <v>653200</v>
      </c>
      <c r="G7615" s="62">
        <v>115088</v>
      </c>
      <c r="H7615" s="62">
        <v>159.84</v>
      </c>
      <c r="I7615" s="62">
        <v>10886.67</v>
      </c>
      <c r="J7615" s="62">
        <v>607476</v>
      </c>
      <c r="K7615" s="62">
        <v>0</v>
      </c>
      <c r="L7615" s="63"/>
      <c r="M7615" s="63"/>
      <c r="N7615" s="63"/>
      <c r="O7615" s="63"/>
      <c r="P7615" s="63"/>
      <c r="Q7615" s="63"/>
      <c r="R7615" s="63"/>
      <c r="S7615" s="63"/>
      <c r="T7615" s="63"/>
      <c r="U7615" s="63"/>
      <c r="V7615" s="63"/>
      <c r="W7615" s="63"/>
      <c r="X7615" s="63"/>
      <c r="Y7615" s="63"/>
      <c r="Z7615" s="62">
        <v>1546</v>
      </c>
      <c r="AA7615" s="62">
        <v>3794</v>
      </c>
      <c r="AB7615" s="62">
        <v>5.27</v>
      </c>
      <c r="AC7615" s="62">
        <v>25.77</v>
      </c>
    </row>
    <row r="7616" spans="1:29" x14ac:dyDescent="0.25">
      <c r="A7616" s="61" t="s">
        <v>383</v>
      </c>
      <c r="B7616" s="61" t="s">
        <v>384</v>
      </c>
      <c r="C7616" s="62">
        <v>2009</v>
      </c>
      <c r="D7616" s="61" t="s">
        <v>89</v>
      </c>
      <c r="E7616" s="62">
        <v>32</v>
      </c>
      <c r="F7616" s="62">
        <v>292560</v>
      </c>
      <c r="G7616" s="62">
        <v>56474</v>
      </c>
      <c r="H7616" s="62">
        <v>147.07</v>
      </c>
      <c r="I7616" s="62">
        <v>9142.5</v>
      </c>
      <c r="J7616" s="62">
        <v>272080.8</v>
      </c>
      <c r="K7616" s="62">
        <v>11</v>
      </c>
      <c r="L7616" s="62">
        <v>97</v>
      </c>
      <c r="M7616" s="62">
        <v>0.25</v>
      </c>
      <c r="N7616" s="62">
        <v>0.34</v>
      </c>
      <c r="O7616" s="62">
        <v>132.65</v>
      </c>
      <c r="P7616" s="63"/>
      <c r="Q7616" s="63"/>
      <c r="R7616" s="63"/>
      <c r="S7616" s="63"/>
      <c r="T7616" s="63"/>
      <c r="U7616" s="63"/>
      <c r="V7616" s="63"/>
      <c r="W7616" s="63"/>
      <c r="X7616" s="63"/>
      <c r="Y7616" s="63"/>
      <c r="Z7616" s="62">
        <v>1.07</v>
      </c>
      <c r="AA7616" s="62">
        <v>2423</v>
      </c>
      <c r="AB7616" s="62">
        <v>6.31</v>
      </c>
      <c r="AC7616" s="62">
        <v>0.03</v>
      </c>
    </row>
    <row r="7617" spans="1:29" x14ac:dyDescent="0.25">
      <c r="A7617" s="61" t="s">
        <v>95</v>
      </c>
      <c r="B7617" s="61" t="s">
        <v>96</v>
      </c>
      <c r="C7617" s="62">
        <v>2014</v>
      </c>
      <c r="D7617" s="61" t="s">
        <v>150</v>
      </c>
      <c r="E7617" s="62">
        <v>8</v>
      </c>
      <c r="F7617" s="63"/>
      <c r="G7617" s="62">
        <v>0</v>
      </c>
      <c r="H7617" s="62">
        <v>0</v>
      </c>
      <c r="I7617" s="63"/>
      <c r="J7617" s="63"/>
      <c r="K7617" s="62">
        <v>0</v>
      </c>
      <c r="L7617" s="62">
        <v>0</v>
      </c>
      <c r="M7617" s="62">
        <v>0</v>
      </c>
      <c r="N7617" s="63"/>
      <c r="O7617" s="63"/>
      <c r="P7617" s="63"/>
      <c r="Q7617" s="62">
        <v>0</v>
      </c>
      <c r="R7617" s="62">
        <v>0</v>
      </c>
      <c r="S7617" s="63"/>
      <c r="T7617" s="63"/>
      <c r="U7617" s="63"/>
      <c r="V7617" s="62">
        <v>0</v>
      </c>
      <c r="W7617" s="62">
        <v>0</v>
      </c>
      <c r="X7617" s="63"/>
      <c r="Y7617" s="63"/>
      <c r="Z7617" s="62">
        <v>0</v>
      </c>
      <c r="AA7617" s="62">
        <v>0</v>
      </c>
      <c r="AB7617" s="62">
        <v>0</v>
      </c>
      <c r="AC7617" s="62">
        <v>0</v>
      </c>
    </row>
    <row r="7618" spans="1:29" x14ac:dyDescent="0.25">
      <c r="A7618" s="61" t="s">
        <v>229</v>
      </c>
      <c r="B7618" s="61" t="s">
        <v>230</v>
      </c>
      <c r="C7618" s="62">
        <v>2011</v>
      </c>
      <c r="D7618" s="61" t="s">
        <v>78</v>
      </c>
      <c r="E7618" s="62">
        <v>68</v>
      </c>
      <c r="F7618" s="62">
        <v>226420</v>
      </c>
      <c r="G7618" s="62">
        <v>30192</v>
      </c>
      <c r="H7618" s="62">
        <v>37</v>
      </c>
      <c r="I7618" s="62">
        <v>3329.71</v>
      </c>
      <c r="J7618" s="62">
        <v>210570.6</v>
      </c>
      <c r="K7618" s="62">
        <v>40718.720000000001</v>
      </c>
      <c r="L7618" s="62">
        <v>53745</v>
      </c>
      <c r="M7618" s="62">
        <v>65.86</v>
      </c>
      <c r="N7618" s="62">
        <v>598.79999999999995</v>
      </c>
      <c r="O7618" s="62">
        <v>491039.26</v>
      </c>
      <c r="P7618" s="63"/>
      <c r="Q7618" s="63"/>
      <c r="R7618" s="63"/>
      <c r="S7618" s="63"/>
      <c r="T7618" s="63"/>
      <c r="U7618" s="63"/>
      <c r="V7618" s="63"/>
      <c r="W7618" s="63"/>
      <c r="X7618" s="63"/>
      <c r="Y7618" s="63"/>
      <c r="Z7618" s="62">
        <v>760900</v>
      </c>
      <c r="AA7618" s="62">
        <v>20439</v>
      </c>
      <c r="AB7618" s="62">
        <v>25.05</v>
      </c>
      <c r="AC7618" s="62">
        <v>11189.71</v>
      </c>
    </row>
    <row r="7619" spans="1:29" x14ac:dyDescent="0.25">
      <c r="A7619" s="61" t="s">
        <v>198</v>
      </c>
      <c r="B7619" s="61" t="s">
        <v>199</v>
      </c>
      <c r="C7619" s="62">
        <v>2003</v>
      </c>
      <c r="D7619" s="61" t="s">
        <v>75</v>
      </c>
      <c r="E7619" s="62">
        <v>6</v>
      </c>
      <c r="F7619" s="62">
        <v>104</v>
      </c>
      <c r="G7619" s="62">
        <v>11</v>
      </c>
      <c r="H7619" s="62">
        <v>0.15</v>
      </c>
      <c r="I7619" s="62">
        <v>17.329999999999998</v>
      </c>
      <c r="J7619" s="62">
        <v>96.72</v>
      </c>
      <c r="K7619" s="62">
        <v>16.489999999999998</v>
      </c>
      <c r="L7619" s="62">
        <v>29</v>
      </c>
      <c r="M7619" s="62">
        <v>0.4</v>
      </c>
      <c r="N7619" s="62">
        <v>2.75</v>
      </c>
      <c r="O7619" s="62">
        <v>198.84</v>
      </c>
      <c r="P7619" s="63"/>
      <c r="Q7619" s="63"/>
      <c r="R7619" s="63"/>
      <c r="S7619" s="63"/>
      <c r="T7619" s="63"/>
      <c r="U7619" s="63"/>
      <c r="V7619" s="63"/>
      <c r="W7619" s="63"/>
      <c r="X7619" s="63"/>
      <c r="Y7619" s="63"/>
      <c r="Z7619" s="62">
        <v>0</v>
      </c>
      <c r="AA7619" s="63"/>
      <c r="AB7619" s="63"/>
      <c r="AC7619" s="62">
        <v>0</v>
      </c>
    </row>
    <row r="7620" spans="1:29" ht="30" x14ac:dyDescent="0.25">
      <c r="A7620" s="61" t="s">
        <v>148</v>
      </c>
      <c r="B7620" s="61" t="s">
        <v>149</v>
      </c>
      <c r="C7620" s="62">
        <v>2011</v>
      </c>
      <c r="D7620" s="61" t="s">
        <v>99</v>
      </c>
      <c r="E7620" s="62">
        <v>30</v>
      </c>
      <c r="F7620" s="62">
        <v>301605</v>
      </c>
      <c r="G7620" s="62">
        <v>46251</v>
      </c>
      <c r="H7620" s="62">
        <v>128.47999999999999</v>
      </c>
      <c r="I7620" s="62">
        <v>10053.5</v>
      </c>
      <c r="J7620" s="62">
        <v>280492.65000000002</v>
      </c>
      <c r="K7620" s="62">
        <v>0</v>
      </c>
      <c r="L7620" s="62">
        <v>0</v>
      </c>
      <c r="M7620" s="62">
        <v>0</v>
      </c>
      <c r="N7620" s="63"/>
      <c r="O7620" s="63"/>
      <c r="P7620" s="63"/>
      <c r="Q7620" s="63"/>
      <c r="R7620" s="63"/>
      <c r="S7620" s="63"/>
      <c r="T7620" s="63"/>
      <c r="U7620" s="63"/>
      <c r="V7620" s="63"/>
      <c r="W7620" s="63"/>
      <c r="X7620" s="63"/>
      <c r="Y7620" s="63"/>
      <c r="Z7620" s="62">
        <v>0</v>
      </c>
      <c r="AA7620" s="63"/>
      <c r="AB7620" s="63"/>
      <c r="AC7620" s="62">
        <v>0</v>
      </c>
    </row>
    <row r="7621" spans="1:29" ht="30" x14ac:dyDescent="0.25">
      <c r="A7621" s="61" t="s">
        <v>287</v>
      </c>
      <c r="B7621" s="61" t="s">
        <v>288</v>
      </c>
      <c r="C7621" s="62">
        <v>2011</v>
      </c>
      <c r="D7621" s="61" t="s">
        <v>175</v>
      </c>
      <c r="E7621" s="62">
        <v>8</v>
      </c>
      <c r="F7621" s="63"/>
      <c r="G7621" s="63"/>
      <c r="H7621" s="63"/>
      <c r="I7621" s="63"/>
      <c r="J7621" s="63"/>
      <c r="K7621" s="62">
        <v>0</v>
      </c>
      <c r="L7621" s="63"/>
      <c r="M7621" s="63"/>
      <c r="N7621" s="63"/>
      <c r="O7621" s="63"/>
      <c r="P7621" s="63"/>
      <c r="Q7621" s="63"/>
      <c r="R7621" s="63"/>
      <c r="S7621" s="63"/>
      <c r="T7621" s="63"/>
      <c r="U7621" s="63"/>
      <c r="V7621" s="63"/>
      <c r="W7621" s="63"/>
      <c r="X7621" s="63"/>
      <c r="Y7621" s="63"/>
      <c r="Z7621" s="62">
        <v>0</v>
      </c>
      <c r="AA7621" s="63"/>
      <c r="AB7621" s="63"/>
      <c r="AC7621" s="62">
        <v>0</v>
      </c>
    </row>
    <row r="7622" spans="1:29" x14ac:dyDescent="0.25">
      <c r="A7622" s="61" t="s">
        <v>376</v>
      </c>
      <c r="B7622" s="61" t="s">
        <v>377</v>
      </c>
      <c r="C7622" s="62">
        <v>2003</v>
      </c>
      <c r="D7622" s="61" t="s">
        <v>78</v>
      </c>
      <c r="E7622" s="62">
        <v>42</v>
      </c>
      <c r="F7622" s="62">
        <v>137280</v>
      </c>
      <c r="G7622" s="62">
        <v>12078</v>
      </c>
      <c r="H7622" s="62">
        <v>23.96</v>
      </c>
      <c r="I7622" s="62">
        <v>3268.57</v>
      </c>
      <c r="J7622" s="62">
        <v>127670.39999999999</v>
      </c>
      <c r="K7622" s="62">
        <v>9694.4699999999993</v>
      </c>
      <c r="L7622" s="62">
        <v>10734</v>
      </c>
      <c r="M7622" s="62">
        <v>21.3</v>
      </c>
      <c r="N7622" s="62">
        <v>230.82</v>
      </c>
      <c r="O7622" s="62">
        <v>116908.54</v>
      </c>
      <c r="P7622" s="63"/>
      <c r="Q7622" s="63"/>
      <c r="R7622" s="63"/>
      <c r="S7622" s="63"/>
      <c r="T7622" s="63"/>
      <c r="U7622" s="63"/>
      <c r="V7622" s="63"/>
      <c r="W7622" s="63"/>
      <c r="X7622" s="63"/>
      <c r="Y7622" s="63"/>
      <c r="Z7622" s="62">
        <v>112350</v>
      </c>
      <c r="AA7622" s="62">
        <v>5670</v>
      </c>
      <c r="AB7622" s="62">
        <v>11.25</v>
      </c>
      <c r="AC7622" s="62">
        <v>2675</v>
      </c>
    </row>
    <row r="7623" spans="1:29" x14ac:dyDescent="0.25">
      <c r="A7623" s="61" t="s">
        <v>184</v>
      </c>
      <c r="B7623" s="61" t="s">
        <v>185</v>
      </c>
      <c r="C7623" s="62">
        <v>2005</v>
      </c>
      <c r="D7623" s="61" t="s">
        <v>99</v>
      </c>
      <c r="E7623" s="62">
        <v>66</v>
      </c>
      <c r="F7623" s="62">
        <v>195484</v>
      </c>
      <c r="G7623" s="62">
        <v>21541</v>
      </c>
      <c r="H7623" s="62">
        <v>27.2</v>
      </c>
      <c r="I7623" s="62">
        <v>2961.88</v>
      </c>
      <c r="J7623" s="62">
        <v>181800.12</v>
      </c>
      <c r="K7623" s="62">
        <v>0</v>
      </c>
      <c r="L7623" s="63"/>
      <c r="M7623" s="63"/>
      <c r="N7623" s="63"/>
      <c r="O7623" s="63"/>
      <c r="P7623" s="63"/>
      <c r="Q7623" s="63"/>
      <c r="R7623" s="63"/>
      <c r="S7623" s="63"/>
      <c r="T7623" s="63"/>
      <c r="U7623" s="62">
        <v>15225</v>
      </c>
      <c r="V7623" s="62">
        <v>28414</v>
      </c>
      <c r="W7623" s="62">
        <v>35.880000000000003</v>
      </c>
      <c r="X7623" s="62">
        <v>230</v>
      </c>
      <c r="Y7623" s="62">
        <v>340796.4</v>
      </c>
      <c r="Z7623" s="62">
        <v>0</v>
      </c>
      <c r="AA7623" s="63"/>
      <c r="AB7623" s="63"/>
      <c r="AC7623" s="62">
        <v>0</v>
      </c>
    </row>
    <row r="7624" spans="1:29" x14ac:dyDescent="0.25">
      <c r="A7624" s="61" t="s">
        <v>163</v>
      </c>
      <c r="B7624" s="61" t="s">
        <v>164</v>
      </c>
      <c r="C7624" s="62">
        <v>2012</v>
      </c>
      <c r="D7624" s="61" t="s">
        <v>226</v>
      </c>
      <c r="E7624" s="62">
        <v>110</v>
      </c>
      <c r="F7624" s="62">
        <v>1262180</v>
      </c>
      <c r="G7624" s="62">
        <v>136611</v>
      </c>
      <c r="H7624" s="62">
        <v>103.49</v>
      </c>
      <c r="I7624" s="62">
        <v>11474.36</v>
      </c>
      <c r="J7624" s="62">
        <v>1173827.3999999999</v>
      </c>
      <c r="K7624" s="62">
        <v>18785.650000000001</v>
      </c>
      <c r="L7624" s="62">
        <v>12106</v>
      </c>
      <c r="M7624" s="62">
        <v>9.17</v>
      </c>
      <c r="N7624" s="62">
        <v>170.78</v>
      </c>
      <c r="O7624" s="62">
        <v>226541.73</v>
      </c>
      <c r="P7624" s="63"/>
      <c r="Q7624" s="63"/>
      <c r="R7624" s="63"/>
      <c r="S7624" s="63"/>
      <c r="T7624" s="63"/>
      <c r="U7624" s="63"/>
      <c r="V7624" s="63"/>
      <c r="W7624" s="63"/>
      <c r="X7624" s="63"/>
      <c r="Y7624" s="63"/>
      <c r="Z7624" s="62">
        <v>464154.54</v>
      </c>
      <c r="AA7624" s="62">
        <v>47404</v>
      </c>
      <c r="AB7624" s="62">
        <v>35.909999999999997</v>
      </c>
      <c r="AC7624" s="62">
        <v>4219.59</v>
      </c>
    </row>
    <row r="7625" spans="1:29" x14ac:dyDescent="0.25">
      <c r="A7625" s="61" t="s">
        <v>229</v>
      </c>
      <c r="B7625" s="61" t="s">
        <v>230</v>
      </c>
      <c r="C7625" s="62">
        <v>2012</v>
      </c>
      <c r="D7625" s="61" t="s">
        <v>99</v>
      </c>
      <c r="E7625" s="62">
        <v>154</v>
      </c>
      <c r="F7625" s="62">
        <v>1085308</v>
      </c>
      <c r="G7625" s="62">
        <v>135947</v>
      </c>
      <c r="H7625" s="62">
        <v>73.56</v>
      </c>
      <c r="I7625" s="62">
        <v>7047.45</v>
      </c>
      <c r="J7625" s="62">
        <v>1009336.44</v>
      </c>
      <c r="K7625" s="62">
        <v>14929.42</v>
      </c>
      <c r="L7625" s="62">
        <v>21761</v>
      </c>
      <c r="M7625" s="62">
        <v>11.78</v>
      </c>
      <c r="N7625" s="62">
        <v>96.94</v>
      </c>
      <c r="O7625" s="62">
        <v>180038.32</v>
      </c>
      <c r="P7625" s="63"/>
      <c r="Q7625" s="63"/>
      <c r="R7625" s="63"/>
      <c r="S7625" s="63"/>
      <c r="T7625" s="63"/>
      <c r="U7625" s="63"/>
      <c r="V7625" s="63"/>
      <c r="W7625" s="63"/>
      <c r="X7625" s="63"/>
      <c r="Y7625" s="63"/>
      <c r="Z7625" s="62">
        <v>1381500</v>
      </c>
      <c r="AA7625" s="62">
        <v>51905</v>
      </c>
      <c r="AB7625" s="62">
        <v>28.09</v>
      </c>
      <c r="AC7625" s="62">
        <v>8970.7800000000007</v>
      </c>
    </row>
    <row r="7626" spans="1:29" ht="30" x14ac:dyDescent="0.25">
      <c r="A7626" s="61" t="s">
        <v>277</v>
      </c>
      <c r="B7626" s="61" t="s">
        <v>278</v>
      </c>
      <c r="C7626" s="62">
        <v>2015</v>
      </c>
      <c r="D7626" s="61" t="s">
        <v>75</v>
      </c>
      <c r="E7626" s="62">
        <v>12</v>
      </c>
      <c r="F7626" s="62">
        <v>1590</v>
      </c>
      <c r="G7626" s="62">
        <v>371</v>
      </c>
      <c r="H7626" s="62">
        <v>2.58</v>
      </c>
      <c r="I7626" s="62">
        <v>132.5</v>
      </c>
      <c r="J7626" s="62">
        <v>1478.7</v>
      </c>
      <c r="K7626" s="62">
        <v>0</v>
      </c>
      <c r="L7626" s="62">
        <v>56</v>
      </c>
      <c r="M7626" s="62">
        <v>0.39</v>
      </c>
      <c r="N7626" s="63"/>
      <c r="O7626" s="63"/>
      <c r="P7626" s="63"/>
      <c r="Q7626" s="63"/>
      <c r="R7626" s="63"/>
      <c r="S7626" s="63"/>
      <c r="T7626" s="63"/>
      <c r="U7626" s="63"/>
      <c r="V7626" s="63"/>
      <c r="W7626" s="63"/>
      <c r="X7626" s="63"/>
      <c r="Y7626" s="63"/>
      <c r="Z7626" s="62">
        <v>105500</v>
      </c>
      <c r="AA7626" s="62">
        <v>4120</v>
      </c>
      <c r="AB7626" s="62">
        <v>28.61</v>
      </c>
      <c r="AC7626" s="62">
        <v>8791.67</v>
      </c>
    </row>
    <row r="7627" spans="1:29" ht="30" x14ac:dyDescent="0.25">
      <c r="A7627" s="61" t="s">
        <v>498</v>
      </c>
      <c r="B7627" s="61" t="s">
        <v>499</v>
      </c>
      <c r="C7627" s="62">
        <v>2003</v>
      </c>
      <c r="D7627" s="61" t="s">
        <v>83</v>
      </c>
      <c r="E7627" s="62">
        <v>1</v>
      </c>
      <c r="F7627" s="63"/>
      <c r="G7627" s="63"/>
      <c r="H7627" s="63"/>
      <c r="I7627" s="63"/>
      <c r="J7627" s="63"/>
      <c r="K7627" s="62">
        <v>0</v>
      </c>
      <c r="L7627" s="63"/>
      <c r="M7627" s="63"/>
      <c r="N7627" s="63"/>
      <c r="O7627" s="63"/>
      <c r="P7627" s="63"/>
      <c r="Q7627" s="63"/>
      <c r="R7627" s="63"/>
      <c r="S7627" s="63"/>
      <c r="T7627" s="63"/>
      <c r="U7627" s="63"/>
      <c r="V7627" s="63"/>
      <c r="W7627" s="63"/>
      <c r="X7627" s="63"/>
      <c r="Y7627" s="63"/>
      <c r="Z7627" s="62">
        <v>64.17</v>
      </c>
      <c r="AA7627" s="62">
        <v>171</v>
      </c>
      <c r="AB7627" s="62">
        <v>14.25</v>
      </c>
      <c r="AC7627" s="62">
        <v>64.17</v>
      </c>
    </row>
    <row r="7628" spans="1:29" x14ac:dyDescent="0.25">
      <c r="A7628" s="61" t="s">
        <v>140</v>
      </c>
      <c r="B7628" s="61" t="s">
        <v>141</v>
      </c>
      <c r="C7628" s="62">
        <v>2014</v>
      </c>
      <c r="D7628" s="61" t="s">
        <v>89</v>
      </c>
      <c r="E7628" s="62">
        <v>44</v>
      </c>
      <c r="F7628" s="62">
        <v>164599</v>
      </c>
      <c r="G7628" s="62">
        <v>25363</v>
      </c>
      <c r="H7628" s="62">
        <v>48.04</v>
      </c>
      <c r="I7628" s="62">
        <v>3740.89</v>
      </c>
      <c r="J7628" s="62">
        <v>153077.07</v>
      </c>
      <c r="K7628" s="62">
        <v>16301.65</v>
      </c>
      <c r="L7628" s="62">
        <v>22914</v>
      </c>
      <c r="M7628" s="62">
        <v>43.4</v>
      </c>
      <c r="N7628" s="63"/>
      <c r="O7628" s="63"/>
      <c r="P7628" s="63"/>
      <c r="Q7628" s="63"/>
      <c r="R7628" s="63"/>
      <c r="S7628" s="63"/>
      <c r="T7628" s="63"/>
      <c r="U7628" s="63"/>
      <c r="V7628" s="63"/>
      <c r="W7628" s="63"/>
      <c r="X7628" s="63"/>
      <c r="Y7628" s="63"/>
      <c r="Z7628" s="62">
        <v>1328</v>
      </c>
      <c r="AA7628" s="62">
        <v>21021</v>
      </c>
      <c r="AB7628" s="62">
        <v>39.81</v>
      </c>
      <c r="AC7628" s="62">
        <v>30.18</v>
      </c>
    </row>
    <row r="7629" spans="1:29" ht="30" x14ac:dyDescent="0.25">
      <c r="A7629" s="61" t="s">
        <v>358</v>
      </c>
      <c r="B7629" s="61" t="s">
        <v>359</v>
      </c>
      <c r="C7629" s="62">
        <v>2007</v>
      </c>
      <c r="D7629" s="61" t="s">
        <v>78</v>
      </c>
      <c r="E7629" s="62">
        <v>54</v>
      </c>
      <c r="F7629" s="62">
        <v>752400</v>
      </c>
      <c r="G7629" s="62">
        <v>355220</v>
      </c>
      <c r="H7629" s="62">
        <v>548.17999999999995</v>
      </c>
      <c r="I7629" s="62">
        <v>13933.33</v>
      </c>
      <c r="J7629" s="62">
        <v>699732</v>
      </c>
      <c r="K7629" s="62">
        <v>0</v>
      </c>
      <c r="L7629" s="63"/>
      <c r="M7629" s="63"/>
      <c r="N7629" s="63"/>
      <c r="O7629" s="63"/>
      <c r="P7629" s="63"/>
      <c r="Q7629" s="63"/>
      <c r="R7629" s="63"/>
      <c r="S7629" s="63"/>
      <c r="T7629" s="63"/>
      <c r="U7629" s="63"/>
      <c r="V7629" s="63"/>
      <c r="W7629" s="63"/>
      <c r="X7629" s="63"/>
      <c r="Y7629" s="63"/>
      <c r="Z7629" s="62">
        <v>147100</v>
      </c>
      <c r="AA7629" s="62">
        <v>5324</v>
      </c>
      <c r="AB7629" s="62">
        <v>8.2200000000000006</v>
      </c>
      <c r="AC7629" s="62">
        <v>2724.07</v>
      </c>
    </row>
    <row r="7630" spans="1:29" ht="30" x14ac:dyDescent="0.25">
      <c r="A7630" s="61" t="s">
        <v>367</v>
      </c>
      <c r="B7630" s="61" t="s">
        <v>368</v>
      </c>
      <c r="C7630" s="62">
        <v>2011</v>
      </c>
      <c r="D7630" s="61" t="s">
        <v>150</v>
      </c>
      <c r="E7630" s="62">
        <v>8</v>
      </c>
      <c r="F7630" s="63"/>
      <c r="G7630" s="63"/>
      <c r="H7630" s="63"/>
      <c r="I7630" s="63"/>
      <c r="J7630" s="63"/>
      <c r="K7630" s="62">
        <v>0</v>
      </c>
      <c r="L7630" s="63"/>
      <c r="M7630" s="63"/>
      <c r="N7630" s="63"/>
      <c r="O7630" s="63"/>
      <c r="P7630" s="63"/>
      <c r="Q7630" s="63"/>
      <c r="R7630" s="63"/>
      <c r="S7630" s="63"/>
      <c r="T7630" s="63"/>
      <c r="U7630" s="63"/>
      <c r="V7630" s="63"/>
      <c r="W7630" s="63"/>
      <c r="X7630" s="63"/>
      <c r="Y7630" s="63"/>
      <c r="Z7630" s="62">
        <v>0</v>
      </c>
      <c r="AA7630" s="63"/>
      <c r="AB7630" s="63"/>
      <c r="AC7630" s="62">
        <v>0</v>
      </c>
    </row>
    <row r="7631" spans="1:29" ht="30" x14ac:dyDescent="0.25">
      <c r="A7631" s="61" t="s">
        <v>450</v>
      </c>
      <c r="B7631" s="61" t="s">
        <v>451</v>
      </c>
      <c r="C7631" s="62">
        <v>2011</v>
      </c>
      <c r="D7631" s="61" t="s">
        <v>99</v>
      </c>
      <c r="E7631" s="62">
        <v>64</v>
      </c>
      <c r="F7631" s="62">
        <v>213334</v>
      </c>
      <c r="G7631" s="62">
        <v>22394</v>
      </c>
      <c r="H7631" s="62">
        <v>29.16</v>
      </c>
      <c r="I7631" s="62">
        <v>3333.34</v>
      </c>
      <c r="J7631" s="62">
        <v>198400.62</v>
      </c>
      <c r="K7631" s="62">
        <v>13009.7</v>
      </c>
      <c r="L7631" s="62">
        <v>41241</v>
      </c>
      <c r="M7631" s="62">
        <v>53.7</v>
      </c>
      <c r="N7631" s="62">
        <v>203.28</v>
      </c>
      <c r="O7631" s="62">
        <v>156887.87</v>
      </c>
      <c r="P7631" s="63"/>
      <c r="Q7631" s="63"/>
      <c r="R7631" s="63"/>
      <c r="S7631" s="63"/>
      <c r="T7631" s="63"/>
      <c r="U7631" s="63"/>
      <c r="V7631" s="63"/>
      <c r="W7631" s="63"/>
      <c r="X7631" s="63"/>
      <c r="Y7631" s="63"/>
      <c r="Z7631" s="62">
        <v>0</v>
      </c>
      <c r="AA7631" s="63"/>
      <c r="AB7631" s="63"/>
      <c r="AC7631" s="62">
        <v>0</v>
      </c>
    </row>
    <row r="7632" spans="1:29" ht="30" x14ac:dyDescent="0.25">
      <c r="A7632" s="61" t="s">
        <v>218</v>
      </c>
      <c r="B7632" s="61" t="s">
        <v>219</v>
      </c>
      <c r="C7632" s="62">
        <v>2015</v>
      </c>
      <c r="D7632" s="61" t="s">
        <v>89</v>
      </c>
      <c r="E7632" s="62">
        <v>100</v>
      </c>
      <c r="F7632" s="62">
        <v>1024560</v>
      </c>
      <c r="G7632" s="62">
        <v>197012</v>
      </c>
      <c r="H7632" s="62">
        <v>164.18</v>
      </c>
      <c r="I7632" s="62">
        <v>10245.6</v>
      </c>
      <c r="J7632" s="62">
        <v>952840.8</v>
      </c>
      <c r="K7632" s="62">
        <v>0</v>
      </c>
      <c r="L7632" s="63"/>
      <c r="M7632" s="63"/>
      <c r="N7632" s="63"/>
      <c r="O7632" s="63"/>
      <c r="P7632" s="63"/>
      <c r="Q7632" s="63"/>
      <c r="R7632" s="63"/>
      <c r="S7632" s="63"/>
      <c r="T7632" s="63"/>
      <c r="U7632" s="63"/>
      <c r="V7632" s="63"/>
      <c r="W7632" s="63"/>
      <c r="X7632" s="63"/>
      <c r="Y7632" s="63"/>
      <c r="Z7632" s="62">
        <v>2875</v>
      </c>
      <c r="AA7632" s="62">
        <v>46869</v>
      </c>
      <c r="AB7632" s="62">
        <v>39.06</v>
      </c>
      <c r="AC7632" s="62">
        <v>28.75</v>
      </c>
    </row>
    <row r="7633" spans="1:29" x14ac:dyDescent="0.25">
      <c r="A7633" s="61" t="s">
        <v>397</v>
      </c>
      <c r="B7633" s="61" t="s">
        <v>398</v>
      </c>
      <c r="C7633" s="62">
        <v>2007</v>
      </c>
      <c r="D7633" s="61" t="s">
        <v>94</v>
      </c>
      <c r="E7633" s="62">
        <v>8</v>
      </c>
      <c r="F7633" s="62">
        <v>1256</v>
      </c>
      <c r="G7633" s="62">
        <v>373</v>
      </c>
      <c r="H7633" s="62">
        <v>3.89</v>
      </c>
      <c r="I7633" s="62">
        <v>157</v>
      </c>
      <c r="J7633" s="62">
        <v>1168.08</v>
      </c>
      <c r="K7633" s="62">
        <v>0</v>
      </c>
      <c r="L7633" s="63"/>
      <c r="M7633" s="63"/>
      <c r="N7633" s="63"/>
      <c r="O7633" s="63"/>
      <c r="P7633" s="63"/>
      <c r="Q7633" s="63"/>
      <c r="R7633" s="63"/>
      <c r="S7633" s="63"/>
      <c r="T7633" s="63"/>
      <c r="U7633" s="62">
        <v>798</v>
      </c>
      <c r="V7633" s="62">
        <v>2091</v>
      </c>
      <c r="W7633" s="62">
        <v>21.78</v>
      </c>
      <c r="X7633" s="62">
        <v>99</v>
      </c>
      <c r="Y7633" s="62">
        <v>17862.43</v>
      </c>
      <c r="Z7633" s="62">
        <v>22300</v>
      </c>
      <c r="AA7633" s="62">
        <v>652</v>
      </c>
      <c r="AB7633" s="62">
        <v>6.79</v>
      </c>
      <c r="AC7633" s="62">
        <v>2787.5</v>
      </c>
    </row>
    <row r="7634" spans="1:29" x14ac:dyDescent="0.25">
      <c r="A7634" s="61" t="s">
        <v>456</v>
      </c>
      <c r="B7634" s="61" t="s">
        <v>457</v>
      </c>
      <c r="C7634" s="62">
        <v>2017</v>
      </c>
      <c r="D7634" s="61" t="s">
        <v>86</v>
      </c>
      <c r="E7634" s="62">
        <v>100</v>
      </c>
      <c r="F7634" s="62">
        <v>54302</v>
      </c>
      <c r="G7634" s="62">
        <v>11793</v>
      </c>
      <c r="H7634" s="62">
        <v>9.83</v>
      </c>
      <c r="I7634" s="62">
        <v>543.02</v>
      </c>
      <c r="J7634" s="62">
        <v>50500.86</v>
      </c>
      <c r="K7634" s="62">
        <v>658.58</v>
      </c>
      <c r="L7634" s="62">
        <v>1056</v>
      </c>
      <c r="M7634" s="62">
        <v>0.88</v>
      </c>
      <c r="N7634" s="62">
        <v>6.59</v>
      </c>
      <c r="O7634" s="62">
        <v>7942.06</v>
      </c>
      <c r="P7634" s="63"/>
      <c r="Q7634" s="63"/>
      <c r="R7634" s="63"/>
      <c r="S7634" s="63"/>
      <c r="T7634" s="63"/>
      <c r="U7634" s="63"/>
      <c r="V7634" s="63"/>
      <c r="W7634" s="63"/>
      <c r="X7634" s="63"/>
      <c r="Y7634" s="63"/>
      <c r="Z7634" s="62">
        <v>500854</v>
      </c>
      <c r="AA7634" s="62">
        <v>170807</v>
      </c>
      <c r="AB7634" s="62">
        <v>142.34</v>
      </c>
      <c r="AC7634" s="62">
        <v>5008.54</v>
      </c>
    </row>
    <row r="7635" spans="1:29" ht="30" x14ac:dyDescent="0.25">
      <c r="A7635" s="61" t="s">
        <v>361</v>
      </c>
      <c r="B7635" s="61" t="s">
        <v>362</v>
      </c>
      <c r="C7635" s="62">
        <v>2009</v>
      </c>
      <c r="D7635" s="61" t="s">
        <v>99</v>
      </c>
      <c r="E7635" s="62">
        <v>64</v>
      </c>
      <c r="F7635" s="62">
        <v>473200</v>
      </c>
      <c r="G7635" s="62">
        <v>79322</v>
      </c>
      <c r="H7635" s="62">
        <v>103.28</v>
      </c>
      <c r="I7635" s="62">
        <v>7393.75</v>
      </c>
      <c r="J7635" s="62">
        <v>440076</v>
      </c>
      <c r="K7635" s="62">
        <v>0</v>
      </c>
      <c r="L7635" s="63"/>
      <c r="M7635" s="63"/>
      <c r="N7635" s="63"/>
      <c r="O7635" s="63"/>
      <c r="P7635" s="63"/>
      <c r="Q7635" s="63"/>
      <c r="R7635" s="63"/>
      <c r="S7635" s="63"/>
      <c r="T7635" s="63"/>
      <c r="U7635" s="63"/>
      <c r="V7635" s="63"/>
      <c r="W7635" s="63"/>
      <c r="X7635" s="63"/>
      <c r="Y7635" s="63"/>
      <c r="Z7635" s="62">
        <v>86.89</v>
      </c>
      <c r="AA7635" s="62">
        <v>20104</v>
      </c>
      <c r="AB7635" s="62">
        <v>26.18</v>
      </c>
      <c r="AC7635" s="62">
        <v>1.36</v>
      </c>
    </row>
    <row r="7636" spans="1:29" x14ac:dyDescent="0.25">
      <c r="A7636" s="61" t="s">
        <v>257</v>
      </c>
      <c r="B7636" s="61" t="s">
        <v>258</v>
      </c>
      <c r="C7636" s="62">
        <v>2010</v>
      </c>
      <c r="D7636" s="61" t="s">
        <v>78</v>
      </c>
      <c r="E7636" s="62">
        <v>56</v>
      </c>
      <c r="F7636" s="62">
        <v>484388</v>
      </c>
      <c r="G7636" s="62">
        <v>74312</v>
      </c>
      <c r="H7636" s="62">
        <v>110.58</v>
      </c>
      <c r="I7636" s="62">
        <v>8649.7900000000009</v>
      </c>
      <c r="J7636" s="62">
        <v>450480.84</v>
      </c>
      <c r="K7636" s="62">
        <v>0</v>
      </c>
      <c r="L7636" s="63"/>
      <c r="M7636" s="63"/>
      <c r="N7636" s="63"/>
      <c r="O7636" s="63"/>
      <c r="P7636" s="63"/>
      <c r="Q7636" s="63"/>
      <c r="R7636" s="63"/>
      <c r="S7636" s="63"/>
      <c r="T7636" s="63"/>
      <c r="U7636" s="63"/>
      <c r="V7636" s="63"/>
      <c r="W7636" s="63"/>
      <c r="X7636" s="63"/>
      <c r="Y7636" s="63"/>
      <c r="Z7636" s="62">
        <v>171.95</v>
      </c>
      <c r="AA7636" s="62">
        <v>14149</v>
      </c>
      <c r="AB7636" s="62">
        <v>21.06</v>
      </c>
      <c r="AC7636" s="62">
        <v>3.07</v>
      </c>
    </row>
    <row r="7637" spans="1:29" x14ac:dyDescent="0.25">
      <c r="A7637" s="61" t="s">
        <v>79</v>
      </c>
      <c r="B7637" s="61" t="s">
        <v>80</v>
      </c>
      <c r="C7637" s="62">
        <v>2018</v>
      </c>
      <c r="D7637" s="61" t="s">
        <v>438</v>
      </c>
      <c r="E7637" s="62">
        <v>8</v>
      </c>
      <c r="F7637" s="63"/>
      <c r="G7637" s="63"/>
      <c r="H7637" s="63"/>
      <c r="I7637" s="63"/>
      <c r="J7637" s="63"/>
      <c r="K7637" s="62">
        <v>0</v>
      </c>
      <c r="L7637" s="63"/>
      <c r="M7637" s="63"/>
      <c r="N7637" s="63"/>
      <c r="O7637" s="63"/>
      <c r="P7637" s="63"/>
      <c r="Q7637" s="63"/>
      <c r="R7637" s="63"/>
      <c r="S7637" s="63"/>
      <c r="T7637" s="63"/>
      <c r="U7637" s="63"/>
      <c r="V7637" s="63"/>
      <c r="W7637" s="63"/>
      <c r="X7637" s="63"/>
      <c r="Y7637" s="63"/>
      <c r="Z7637" s="62">
        <v>0</v>
      </c>
      <c r="AA7637" s="63"/>
      <c r="AB7637" s="63"/>
      <c r="AC7637" s="62">
        <v>0</v>
      </c>
    </row>
    <row r="7638" spans="1:29" ht="30" x14ac:dyDescent="0.25">
      <c r="A7638" s="61" t="s">
        <v>446</v>
      </c>
      <c r="B7638" s="61" t="s">
        <v>447</v>
      </c>
      <c r="C7638" s="62">
        <v>2005</v>
      </c>
      <c r="D7638" s="61" t="s">
        <v>75</v>
      </c>
      <c r="E7638" s="62">
        <v>14</v>
      </c>
      <c r="F7638" s="62">
        <v>282</v>
      </c>
      <c r="G7638" s="62">
        <v>100</v>
      </c>
      <c r="H7638" s="62">
        <v>0.6</v>
      </c>
      <c r="I7638" s="62">
        <v>20.14</v>
      </c>
      <c r="J7638" s="62">
        <v>262.26</v>
      </c>
      <c r="K7638" s="62">
        <v>885.55</v>
      </c>
      <c r="L7638" s="62">
        <v>697</v>
      </c>
      <c r="M7638" s="62">
        <v>4.1500000000000004</v>
      </c>
      <c r="N7638" s="62">
        <v>63.25</v>
      </c>
      <c r="O7638" s="62">
        <v>10679.09</v>
      </c>
      <c r="P7638" s="63"/>
      <c r="Q7638" s="63"/>
      <c r="R7638" s="63"/>
      <c r="S7638" s="63"/>
      <c r="T7638" s="63"/>
      <c r="U7638" s="63"/>
      <c r="V7638" s="63"/>
      <c r="W7638" s="63"/>
      <c r="X7638" s="63"/>
      <c r="Y7638" s="63"/>
      <c r="Z7638" s="62">
        <v>682019</v>
      </c>
      <c r="AA7638" s="62">
        <v>30395</v>
      </c>
      <c r="AB7638" s="62">
        <v>180.92</v>
      </c>
      <c r="AC7638" s="62">
        <v>48715.64</v>
      </c>
    </row>
    <row r="7639" spans="1:29" ht="30" x14ac:dyDescent="0.25">
      <c r="A7639" s="61" t="s">
        <v>277</v>
      </c>
      <c r="B7639" s="61" t="s">
        <v>278</v>
      </c>
      <c r="C7639" s="62">
        <v>2018</v>
      </c>
      <c r="D7639" s="61" t="s">
        <v>78</v>
      </c>
      <c r="E7639" s="62">
        <v>40</v>
      </c>
      <c r="F7639" s="62">
        <v>261870</v>
      </c>
      <c r="G7639" s="62">
        <v>33581</v>
      </c>
      <c r="H7639" s="62">
        <v>69.959999999999994</v>
      </c>
      <c r="I7639" s="62">
        <v>6546.75</v>
      </c>
      <c r="J7639" s="62">
        <v>243539.1</v>
      </c>
      <c r="K7639" s="62">
        <v>0</v>
      </c>
      <c r="L7639" s="63"/>
      <c r="M7639" s="63"/>
      <c r="N7639" s="63"/>
      <c r="O7639" s="63"/>
      <c r="P7639" s="63"/>
      <c r="Q7639" s="63"/>
      <c r="R7639" s="63"/>
      <c r="S7639" s="63"/>
      <c r="T7639" s="63"/>
      <c r="U7639" s="63"/>
      <c r="V7639" s="63"/>
      <c r="W7639" s="63"/>
      <c r="X7639" s="63"/>
      <c r="Y7639" s="63"/>
      <c r="Z7639" s="62">
        <v>136500</v>
      </c>
      <c r="AA7639" s="62">
        <v>7310</v>
      </c>
      <c r="AB7639" s="62">
        <v>15.23</v>
      </c>
      <c r="AC7639" s="62">
        <v>3412.5</v>
      </c>
    </row>
    <row r="7640" spans="1:29" ht="30" x14ac:dyDescent="0.25">
      <c r="A7640" s="61" t="s">
        <v>237</v>
      </c>
      <c r="B7640" s="61" t="s">
        <v>238</v>
      </c>
      <c r="C7640" s="62">
        <v>2013</v>
      </c>
      <c r="D7640" s="61" t="s">
        <v>83</v>
      </c>
      <c r="E7640" s="62">
        <v>8</v>
      </c>
      <c r="F7640" s="62">
        <v>326</v>
      </c>
      <c r="G7640" s="62">
        <v>85</v>
      </c>
      <c r="H7640" s="62">
        <v>0.89</v>
      </c>
      <c r="I7640" s="62">
        <v>40.75</v>
      </c>
      <c r="J7640" s="62">
        <v>303.18</v>
      </c>
      <c r="K7640" s="62">
        <v>5832.16</v>
      </c>
      <c r="L7640" s="62">
        <v>9733</v>
      </c>
      <c r="M7640" s="62">
        <v>101.39</v>
      </c>
      <c r="N7640" s="62">
        <v>729.02</v>
      </c>
      <c r="O7640" s="62">
        <v>70331.759999999995</v>
      </c>
      <c r="P7640" s="63"/>
      <c r="Q7640" s="63"/>
      <c r="R7640" s="63"/>
      <c r="S7640" s="63"/>
      <c r="T7640" s="63"/>
      <c r="U7640" s="63"/>
      <c r="V7640" s="63"/>
      <c r="W7640" s="63"/>
      <c r="X7640" s="63"/>
      <c r="Y7640" s="63"/>
      <c r="Z7640" s="62">
        <v>68262</v>
      </c>
      <c r="AA7640" s="62">
        <v>7929</v>
      </c>
      <c r="AB7640" s="62">
        <v>82.59</v>
      </c>
      <c r="AC7640" s="62">
        <v>8532.75</v>
      </c>
    </row>
    <row r="7641" spans="1:29" ht="30" x14ac:dyDescent="0.25">
      <c r="A7641" s="61" t="s">
        <v>224</v>
      </c>
      <c r="B7641" s="61" t="s">
        <v>225</v>
      </c>
      <c r="C7641" s="62">
        <v>2016</v>
      </c>
      <c r="D7641" s="61" t="s">
        <v>72</v>
      </c>
      <c r="E7641" s="62">
        <v>6</v>
      </c>
      <c r="F7641" s="63"/>
      <c r="G7641" s="63"/>
      <c r="H7641" s="63"/>
      <c r="I7641" s="63"/>
      <c r="J7641" s="63"/>
      <c r="K7641" s="62">
        <v>0</v>
      </c>
      <c r="L7641" s="63"/>
      <c r="M7641" s="63"/>
      <c r="N7641" s="63"/>
      <c r="O7641" s="63"/>
      <c r="P7641" s="63"/>
      <c r="Q7641" s="63"/>
      <c r="R7641" s="63"/>
      <c r="S7641" s="63"/>
      <c r="T7641" s="63"/>
      <c r="U7641" s="63"/>
      <c r="V7641" s="63"/>
      <c r="W7641" s="63"/>
      <c r="X7641" s="63"/>
      <c r="Y7641" s="63"/>
      <c r="Z7641" s="62">
        <v>0</v>
      </c>
      <c r="AA7641" s="63"/>
      <c r="AB7641" s="63"/>
      <c r="AC7641" s="62">
        <v>0</v>
      </c>
    </row>
    <row r="7642" spans="1:29" x14ac:dyDescent="0.25">
      <c r="A7642" s="61" t="s">
        <v>229</v>
      </c>
      <c r="B7642" s="61" t="s">
        <v>230</v>
      </c>
      <c r="C7642" s="62">
        <v>2009</v>
      </c>
      <c r="D7642" s="61" t="s">
        <v>94</v>
      </c>
      <c r="E7642" s="62">
        <v>7</v>
      </c>
      <c r="F7642" s="62">
        <v>506</v>
      </c>
      <c r="G7642" s="62">
        <v>138</v>
      </c>
      <c r="H7642" s="62">
        <v>1.64</v>
      </c>
      <c r="I7642" s="62">
        <v>72.290000000000006</v>
      </c>
      <c r="J7642" s="62">
        <v>470.58</v>
      </c>
      <c r="K7642" s="62">
        <v>334.63</v>
      </c>
      <c r="L7642" s="62">
        <v>496</v>
      </c>
      <c r="M7642" s="62">
        <v>5.9</v>
      </c>
      <c r="N7642" s="62">
        <v>47.8</v>
      </c>
      <c r="O7642" s="62">
        <v>4035.36</v>
      </c>
      <c r="P7642" s="63"/>
      <c r="Q7642" s="63"/>
      <c r="R7642" s="63"/>
      <c r="S7642" s="63"/>
      <c r="T7642" s="63"/>
      <c r="U7642" s="63"/>
      <c r="V7642" s="63"/>
      <c r="W7642" s="63"/>
      <c r="X7642" s="63"/>
      <c r="Y7642" s="63"/>
      <c r="Z7642" s="62">
        <v>0</v>
      </c>
      <c r="AA7642" s="62">
        <v>7860</v>
      </c>
      <c r="AB7642" s="62">
        <v>93.57</v>
      </c>
      <c r="AC7642" s="62">
        <v>0</v>
      </c>
    </row>
    <row r="7643" spans="1:29" ht="30" x14ac:dyDescent="0.25">
      <c r="A7643" s="61" t="s">
        <v>452</v>
      </c>
      <c r="B7643" s="61" t="s">
        <v>453</v>
      </c>
      <c r="C7643" s="62">
        <v>2018</v>
      </c>
      <c r="D7643" s="61" t="s">
        <v>99</v>
      </c>
      <c r="E7643" s="62">
        <v>36</v>
      </c>
      <c r="F7643" s="62">
        <v>43769</v>
      </c>
      <c r="G7643" s="62">
        <v>8259</v>
      </c>
      <c r="H7643" s="62">
        <v>19.12</v>
      </c>
      <c r="I7643" s="62">
        <v>1215.81</v>
      </c>
      <c r="J7643" s="62">
        <v>40705.17</v>
      </c>
      <c r="K7643" s="62">
        <v>6864.21</v>
      </c>
      <c r="L7643" s="62">
        <v>6729</v>
      </c>
      <c r="M7643" s="62">
        <v>15.58</v>
      </c>
      <c r="N7643" s="62">
        <v>190.67</v>
      </c>
      <c r="O7643" s="62">
        <v>82777.56</v>
      </c>
      <c r="P7643" s="63"/>
      <c r="Q7643" s="63"/>
      <c r="R7643" s="63"/>
      <c r="S7643" s="63"/>
      <c r="T7643" s="63"/>
      <c r="U7643" s="63"/>
      <c r="V7643" s="63"/>
      <c r="W7643" s="63"/>
      <c r="X7643" s="63"/>
      <c r="Y7643" s="63"/>
      <c r="Z7643" s="62">
        <v>21.42</v>
      </c>
      <c r="AA7643" s="62">
        <v>962</v>
      </c>
      <c r="AB7643" s="62">
        <v>2.23</v>
      </c>
      <c r="AC7643" s="62">
        <v>0.59</v>
      </c>
    </row>
    <row r="7644" spans="1:29" ht="30" x14ac:dyDescent="0.25">
      <c r="A7644" s="61" t="s">
        <v>283</v>
      </c>
      <c r="B7644" s="61" t="s">
        <v>284</v>
      </c>
      <c r="C7644" s="62">
        <v>2012</v>
      </c>
      <c r="D7644" s="61" t="s">
        <v>78</v>
      </c>
      <c r="E7644" s="62">
        <v>64</v>
      </c>
      <c r="F7644" s="63"/>
      <c r="G7644" s="62">
        <v>0</v>
      </c>
      <c r="H7644" s="62">
        <v>0</v>
      </c>
      <c r="I7644" s="63"/>
      <c r="J7644" s="63"/>
      <c r="K7644" s="62">
        <v>0</v>
      </c>
      <c r="L7644" s="63"/>
      <c r="M7644" s="63"/>
      <c r="N7644" s="63"/>
      <c r="O7644" s="63"/>
      <c r="P7644" s="63"/>
      <c r="Q7644" s="63"/>
      <c r="R7644" s="63"/>
      <c r="S7644" s="63"/>
      <c r="T7644" s="63"/>
      <c r="U7644" s="63"/>
      <c r="V7644" s="63"/>
      <c r="W7644" s="63"/>
      <c r="X7644" s="63"/>
      <c r="Y7644" s="63"/>
      <c r="Z7644" s="62">
        <v>0</v>
      </c>
      <c r="AA7644" s="63"/>
      <c r="AB7644" s="63"/>
      <c r="AC7644" s="62">
        <v>0</v>
      </c>
    </row>
    <row r="7645" spans="1:29" ht="30" x14ac:dyDescent="0.25">
      <c r="A7645" s="61" t="s">
        <v>363</v>
      </c>
      <c r="B7645" s="61" t="s">
        <v>364</v>
      </c>
      <c r="C7645" s="62">
        <v>2018</v>
      </c>
      <c r="D7645" s="61" t="s">
        <v>94</v>
      </c>
      <c r="E7645" s="62">
        <v>2</v>
      </c>
      <c r="F7645" s="63"/>
      <c r="G7645" s="63"/>
      <c r="H7645" s="63"/>
      <c r="I7645" s="63"/>
      <c r="J7645" s="63"/>
      <c r="K7645" s="62">
        <v>0</v>
      </c>
      <c r="L7645" s="63"/>
      <c r="M7645" s="63"/>
      <c r="N7645" s="63"/>
      <c r="O7645" s="63"/>
      <c r="P7645" s="63"/>
      <c r="Q7645" s="63"/>
      <c r="R7645" s="63"/>
      <c r="S7645" s="63"/>
      <c r="T7645" s="63"/>
      <c r="U7645" s="63"/>
      <c r="V7645" s="63"/>
      <c r="W7645" s="63"/>
      <c r="X7645" s="63"/>
      <c r="Y7645" s="63"/>
      <c r="Z7645" s="62">
        <v>0</v>
      </c>
      <c r="AA7645" s="63"/>
      <c r="AB7645" s="63"/>
      <c r="AC7645" s="62">
        <v>0</v>
      </c>
    </row>
    <row r="7646" spans="1:29" x14ac:dyDescent="0.25">
      <c r="A7646" s="61" t="s">
        <v>462</v>
      </c>
      <c r="B7646" s="61" t="s">
        <v>463</v>
      </c>
      <c r="C7646" s="62">
        <v>2005</v>
      </c>
      <c r="D7646" s="61" t="s">
        <v>588</v>
      </c>
      <c r="E7646" s="62">
        <v>344</v>
      </c>
      <c r="F7646" s="62">
        <v>702090</v>
      </c>
      <c r="G7646" s="62">
        <v>106287</v>
      </c>
      <c r="H7646" s="62">
        <v>25.75</v>
      </c>
      <c r="I7646" s="62">
        <v>2040.96</v>
      </c>
      <c r="J7646" s="62">
        <v>652943.69999999995</v>
      </c>
      <c r="K7646" s="62">
        <v>269720.65999999997</v>
      </c>
      <c r="L7646" s="62">
        <v>363853</v>
      </c>
      <c r="M7646" s="62">
        <v>88.14</v>
      </c>
      <c r="N7646" s="62">
        <v>784.07</v>
      </c>
      <c r="O7646" s="62">
        <v>3252642.35</v>
      </c>
      <c r="P7646" s="63"/>
      <c r="Q7646" s="63"/>
      <c r="R7646" s="63"/>
      <c r="S7646" s="63"/>
      <c r="T7646" s="63"/>
      <c r="U7646" s="63"/>
      <c r="V7646" s="63"/>
      <c r="W7646" s="63"/>
      <c r="X7646" s="63"/>
      <c r="Y7646" s="63"/>
      <c r="Z7646" s="62">
        <v>2855</v>
      </c>
      <c r="AA7646" s="62">
        <v>212706</v>
      </c>
      <c r="AB7646" s="62">
        <v>51.53</v>
      </c>
      <c r="AC7646" s="62">
        <v>8.3000000000000007</v>
      </c>
    </row>
    <row r="7647" spans="1:29" ht="30" x14ac:dyDescent="0.25">
      <c r="A7647" s="61" t="s">
        <v>233</v>
      </c>
      <c r="B7647" s="61" t="s">
        <v>234</v>
      </c>
      <c r="C7647" s="62">
        <v>2006</v>
      </c>
      <c r="D7647" s="61" t="s">
        <v>301</v>
      </c>
      <c r="E7647" s="62">
        <v>56</v>
      </c>
      <c r="F7647" s="62">
        <v>239360</v>
      </c>
      <c r="G7647" s="62">
        <v>44158</v>
      </c>
      <c r="H7647" s="62">
        <v>65.709999999999994</v>
      </c>
      <c r="I7647" s="62">
        <v>4274.29</v>
      </c>
      <c r="J7647" s="62">
        <v>222604.79999999999</v>
      </c>
      <c r="K7647" s="62">
        <v>1665.37</v>
      </c>
      <c r="L7647" s="62">
        <v>27262</v>
      </c>
      <c r="M7647" s="62">
        <v>40.57</v>
      </c>
      <c r="N7647" s="62">
        <v>29.74</v>
      </c>
      <c r="O7647" s="62">
        <v>20083.240000000002</v>
      </c>
      <c r="P7647" s="63"/>
      <c r="Q7647" s="63"/>
      <c r="R7647" s="63"/>
      <c r="S7647" s="63"/>
      <c r="T7647" s="63"/>
      <c r="U7647" s="63"/>
      <c r="V7647" s="63"/>
      <c r="W7647" s="63"/>
      <c r="X7647" s="63"/>
      <c r="Y7647" s="63"/>
      <c r="Z7647" s="62">
        <v>1203.1300000000001</v>
      </c>
      <c r="AA7647" s="62">
        <v>11646</v>
      </c>
      <c r="AB7647" s="62">
        <v>17.329999999999998</v>
      </c>
      <c r="AC7647" s="62">
        <v>21.48</v>
      </c>
    </row>
    <row r="7648" spans="1:29" ht="30" x14ac:dyDescent="0.25">
      <c r="A7648" s="61" t="s">
        <v>188</v>
      </c>
      <c r="B7648" s="61" t="s">
        <v>189</v>
      </c>
      <c r="C7648" s="62">
        <v>2012</v>
      </c>
      <c r="D7648" s="61" t="s">
        <v>441</v>
      </c>
      <c r="E7648" s="62">
        <v>10</v>
      </c>
      <c r="F7648" s="62">
        <v>71401</v>
      </c>
      <c r="G7648" s="62">
        <v>15439</v>
      </c>
      <c r="H7648" s="62">
        <v>128.66</v>
      </c>
      <c r="I7648" s="62">
        <v>7140.1</v>
      </c>
      <c r="J7648" s="62">
        <v>66402.929999999993</v>
      </c>
      <c r="K7648" s="62">
        <v>9471.39</v>
      </c>
      <c r="L7648" s="62">
        <v>16357</v>
      </c>
      <c r="M7648" s="62">
        <v>136.31</v>
      </c>
      <c r="N7648" s="62">
        <v>947.14</v>
      </c>
      <c r="O7648" s="62">
        <v>114218.3</v>
      </c>
      <c r="P7648" s="63"/>
      <c r="Q7648" s="63"/>
      <c r="R7648" s="63"/>
      <c r="S7648" s="63"/>
      <c r="T7648" s="63"/>
      <c r="U7648" s="63"/>
      <c r="V7648" s="63"/>
      <c r="W7648" s="63"/>
      <c r="X7648" s="63"/>
      <c r="Y7648" s="63"/>
      <c r="Z7648" s="62">
        <v>1295</v>
      </c>
      <c r="AA7648" s="62">
        <v>9333</v>
      </c>
      <c r="AB7648" s="62">
        <v>77.78</v>
      </c>
      <c r="AC7648" s="62">
        <v>129.5</v>
      </c>
    </row>
    <row r="7649" spans="1:29" ht="30" x14ac:dyDescent="0.25">
      <c r="A7649" s="61" t="s">
        <v>171</v>
      </c>
      <c r="B7649" s="61" t="s">
        <v>172</v>
      </c>
      <c r="C7649" s="62">
        <v>2017</v>
      </c>
      <c r="D7649" s="61" t="s">
        <v>89</v>
      </c>
      <c r="E7649" s="62">
        <v>49</v>
      </c>
      <c r="F7649" s="62">
        <v>72367</v>
      </c>
      <c r="G7649" s="62">
        <v>9061</v>
      </c>
      <c r="H7649" s="62">
        <v>15.41</v>
      </c>
      <c r="I7649" s="62">
        <v>1476.88</v>
      </c>
      <c r="J7649" s="62">
        <v>67301.31</v>
      </c>
      <c r="K7649" s="62">
        <v>14455.87</v>
      </c>
      <c r="L7649" s="62">
        <v>14748</v>
      </c>
      <c r="M7649" s="62">
        <v>25.08</v>
      </c>
      <c r="N7649" s="62">
        <v>295.02</v>
      </c>
      <c r="O7649" s="62">
        <v>174327.65</v>
      </c>
      <c r="P7649" s="63"/>
      <c r="Q7649" s="63"/>
      <c r="R7649" s="63"/>
      <c r="S7649" s="63"/>
      <c r="T7649" s="63"/>
      <c r="U7649" s="63"/>
      <c r="V7649" s="63"/>
      <c r="W7649" s="63"/>
      <c r="X7649" s="63"/>
      <c r="Y7649" s="63"/>
      <c r="Z7649" s="62">
        <v>3096</v>
      </c>
      <c r="AA7649" s="62">
        <v>21961</v>
      </c>
      <c r="AB7649" s="62">
        <v>37.35</v>
      </c>
      <c r="AC7649" s="62">
        <v>63.18</v>
      </c>
    </row>
    <row r="7650" spans="1:29" ht="30" x14ac:dyDescent="0.25">
      <c r="A7650" s="61" t="s">
        <v>87</v>
      </c>
      <c r="B7650" s="61" t="s">
        <v>88</v>
      </c>
      <c r="C7650" s="62">
        <v>2018</v>
      </c>
      <c r="D7650" s="61" t="s">
        <v>135</v>
      </c>
      <c r="E7650" s="62">
        <v>60</v>
      </c>
      <c r="F7650" s="62">
        <v>45689</v>
      </c>
      <c r="G7650" s="62">
        <v>11102</v>
      </c>
      <c r="H7650" s="62">
        <v>15.42</v>
      </c>
      <c r="I7650" s="62">
        <v>761.48</v>
      </c>
      <c r="J7650" s="62">
        <v>42490.77</v>
      </c>
      <c r="K7650" s="62">
        <v>27191.08</v>
      </c>
      <c r="L7650" s="62">
        <v>25571</v>
      </c>
      <c r="M7650" s="62">
        <v>35.520000000000003</v>
      </c>
      <c r="N7650" s="62">
        <v>453.18</v>
      </c>
      <c r="O7650" s="62">
        <v>327905.34999999998</v>
      </c>
      <c r="P7650" s="63"/>
      <c r="Q7650" s="63"/>
      <c r="R7650" s="63"/>
      <c r="S7650" s="63"/>
      <c r="T7650" s="63"/>
      <c r="U7650" s="63"/>
      <c r="V7650" s="63"/>
      <c r="W7650" s="63"/>
      <c r="X7650" s="63"/>
      <c r="Y7650" s="63"/>
      <c r="Z7650" s="62">
        <v>292433</v>
      </c>
      <c r="AA7650" s="62">
        <v>69328</v>
      </c>
      <c r="AB7650" s="62">
        <v>96.29</v>
      </c>
      <c r="AC7650" s="62">
        <v>4873.88</v>
      </c>
    </row>
    <row r="7651" spans="1:29" ht="30" x14ac:dyDescent="0.25">
      <c r="A7651" s="61" t="s">
        <v>255</v>
      </c>
      <c r="B7651" s="61" t="s">
        <v>256</v>
      </c>
      <c r="C7651" s="62">
        <v>2005</v>
      </c>
      <c r="D7651" s="61" t="s">
        <v>86</v>
      </c>
      <c r="E7651" s="62">
        <v>110</v>
      </c>
      <c r="F7651" s="62">
        <v>110</v>
      </c>
      <c r="G7651" s="62">
        <v>6500</v>
      </c>
      <c r="H7651" s="62">
        <v>4.92</v>
      </c>
      <c r="I7651" s="62">
        <v>1</v>
      </c>
      <c r="J7651" s="62">
        <v>102.3</v>
      </c>
      <c r="K7651" s="62">
        <v>0</v>
      </c>
      <c r="L7651" s="63"/>
      <c r="M7651" s="63"/>
      <c r="N7651" s="63"/>
      <c r="O7651" s="63"/>
      <c r="P7651" s="63"/>
      <c r="Q7651" s="63"/>
      <c r="R7651" s="63"/>
      <c r="S7651" s="63"/>
      <c r="T7651" s="63"/>
      <c r="U7651" s="63"/>
      <c r="V7651" s="63"/>
      <c r="W7651" s="63"/>
      <c r="X7651" s="63"/>
      <c r="Y7651" s="63"/>
      <c r="Z7651" s="62">
        <v>0</v>
      </c>
      <c r="AA7651" s="63"/>
      <c r="AB7651" s="63"/>
      <c r="AC7651" s="62">
        <v>0</v>
      </c>
    </row>
    <row r="7652" spans="1:29" ht="30" x14ac:dyDescent="0.25">
      <c r="A7652" s="61" t="s">
        <v>452</v>
      </c>
      <c r="B7652" s="61" t="s">
        <v>453</v>
      </c>
      <c r="C7652" s="62">
        <v>2010</v>
      </c>
      <c r="D7652" s="61" t="s">
        <v>78</v>
      </c>
      <c r="E7652" s="62">
        <v>40</v>
      </c>
      <c r="F7652" s="62">
        <v>340894</v>
      </c>
      <c r="G7652" s="62">
        <v>41677</v>
      </c>
      <c r="H7652" s="62">
        <v>86.83</v>
      </c>
      <c r="I7652" s="62">
        <v>8522.35</v>
      </c>
      <c r="J7652" s="62">
        <v>317031.42</v>
      </c>
      <c r="K7652" s="62">
        <v>0</v>
      </c>
      <c r="L7652" s="63"/>
      <c r="M7652" s="63"/>
      <c r="N7652" s="63"/>
      <c r="O7652" s="63"/>
      <c r="P7652" s="63"/>
      <c r="Q7652" s="63"/>
      <c r="R7652" s="63"/>
      <c r="S7652" s="63"/>
      <c r="T7652" s="63"/>
      <c r="U7652" s="63"/>
      <c r="V7652" s="63"/>
      <c r="W7652" s="63"/>
      <c r="X7652" s="63"/>
      <c r="Y7652" s="63"/>
      <c r="Z7652" s="62">
        <v>228.59</v>
      </c>
      <c r="AA7652" s="62">
        <v>8497</v>
      </c>
      <c r="AB7652" s="62">
        <v>17.7</v>
      </c>
      <c r="AC7652" s="62">
        <v>5.71</v>
      </c>
    </row>
    <row r="7653" spans="1:29" ht="45" x14ac:dyDescent="0.25">
      <c r="A7653" s="61" t="s">
        <v>344</v>
      </c>
      <c r="B7653" s="61" t="s">
        <v>345</v>
      </c>
      <c r="C7653" s="62">
        <v>2018</v>
      </c>
      <c r="D7653" s="61" t="s">
        <v>78</v>
      </c>
      <c r="E7653" s="62">
        <v>40</v>
      </c>
      <c r="F7653" s="62">
        <v>44358</v>
      </c>
      <c r="G7653" s="62">
        <v>7809</v>
      </c>
      <c r="H7653" s="62">
        <v>16.27</v>
      </c>
      <c r="I7653" s="62">
        <v>1108.95</v>
      </c>
      <c r="J7653" s="62">
        <v>41252.94</v>
      </c>
      <c r="K7653" s="62">
        <v>1306.5</v>
      </c>
      <c r="L7653" s="62">
        <v>8664</v>
      </c>
      <c r="M7653" s="62">
        <v>18.05</v>
      </c>
      <c r="N7653" s="62">
        <v>32.659999999999997</v>
      </c>
      <c r="O7653" s="62">
        <v>15755.46</v>
      </c>
      <c r="P7653" s="63"/>
      <c r="Q7653" s="63"/>
      <c r="R7653" s="63"/>
      <c r="S7653" s="63"/>
      <c r="T7653" s="63"/>
      <c r="U7653" s="63"/>
      <c r="V7653" s="63"/>
      <c r="W7653" s="63"/>
      <c r="X7653" s="63"/>
      <c r="Y7653" s="63"/>
      <c r="Z7653" s="62">
        <v>483</v>
      </c>
      <c r="AA7653" s="62">
        <v>2898</v>
      </c>
      <c r="AB7653" s="62">
        <v>6.04</v>
      </c>
      <c r="AC7653" s="62">
        <v>12.08</v>
      </c>
    </row>
    <row r="7654" spans="1:29" x14ac:dyDescent="0.25">
      <c r="A7654" s="61" t="s">
        <v>420</v>
      </c>
      <c r="B7654" s="61" t="s">
        <v>421</v>
      </c>
      <c r="C7654" s="62">
        <v>2009</v>
      </c>
      <c r="D7654" s="61" t="s">
        <v>135</v>
      </c>
      <c r="E7654" s="62">
        <v>60</v>
      </c>
      <c r="F7654" s="62">
        <v>3420</v>
      </c>
      <c r="G7654" s="62">
        <v>803</v>
      </c>
      <c r="H7654" s="62">
        <v>1.1200000000000001</v>
      </c>
      <c r="I7654" s="62">
        <v>57</v>
      </c>
      <c r="J7654" s="62">
        <v>3180.6</v>
      </c>
      <c r="K7654" s="62">
        <v>419.98</v>
      </c>
      <c r="L7654" s="62">
        <v>816</v>
      </c>
      <c r="M7654" s="62">
        <v>1.1299999999999999</v>
      </c>
      <c r="N7654" s="62">
        <v>7</v>
      </c>
      <c r="O7654" s="62">
        <v>5064.67</v>
      </c>
      <c r="P7654" s="63"/>
      <c r="Q7654" s="63"/>
      <c r="R7654" s="63"/>
      <c r="S7654" s="63"/>
      <c r="T7654" s="63"/>
      <c r="U7654" s="63"/>
      <c r="V7654" s="63"/>
      <c r="W7654" s="63"/>
      <c r="X7654" s="63"/>
      <c r="Y7654" s="63"/>
      <c r="Z7654" s="62">
        <v>4793</v>
      </c>
      <c r="AA7654" s="62">
        <v>32811</v>
      </c>
      <c r="AB7654" s="62">
        <v>45.57</v>
      </c>
      <c r="AC7654" s="62">
        <v>79.88</v>
      </c>
    </row>
    <row r="7655" spans="1:29" ht="30" x14ac:dyDescent="0.25">
      <c r="A7655" s="61" t="s">
        <v>358</v>
      </c>
      <c r="B7655" s="61" t="s">
        <v>359</v>
      </c>
      <c r="C7655" s="62">
        <v>2014</v>
      </c>
      <c r="D7655" s="61" t="s">
        <v>78</v>
      </c>
      <c r="E7655" s="62">
        <v>54</v>
      </c>
      <c r="F7655" s="62">
        <v>579401</v>
      </c>
      <c r="G7655" s="62">
        <v>97845</v>
      </c>
      <c r="H7655" s="62">
        <v>151</v>
      </c>
      <c r="I7655" s="62">
        <v>10729.65</v>
      </c>
      <c r="J7655" s="62">
        <v>538842.93000000005</v>
      </c>
      <c r="K7655" s="62">
        <v>0</v>
      </c>
      <c r="L7655" s="63"/>
      <c r="M7655" s="63"/>
      <c r="N7655" s="63"/>
      <c r="O7655" s="63"/>
      <c r="P7655" s="63"/>
      <c r="Q7655" s="63"/>
      <c r="R7655" s="63"/>
      <c r="S7655" s="63"/>
      <c r="T7655" s="63"/>
      <c r="U7655" s="63"/>
      <c r="V7655" s="63"/>
      <c r="W7655" s="63"/>
      <c r="X7655" s="63"/>
      <c r="Y7655" s="63"/>
      <c r="Z7655" s="62">
        <v>36441.15</v>
      </c>
      <c r="AA7655" s="62">
        <v>9608</v>
      </c>
      <c r="AB7655" s="62">
        <v>14.83</v>
      </c>
      <c r="AC7655" s="62">
        <v>674.84</v>
      </c>
    </row>
    <row r="7656" spans="1:29" ht="30" x14ac:dyDescent="0.25">
      <c r="A7656" s="61" t="s">
        <v>171</v>
      </c>
      <c r="B7656" s="61" t="s">
        <v>172</v>
      </c>
      <c r="C7656" s="62">
        <v>2005</v>
      </c>
      <c r="D7656" s="61" t="s">
        <v>75</v>
      </c>
      <c r="E7656" s="62">
        <v>8</v>
      </c>
      <c r="F7656" s="62">
        <v>0</v>
      </c>
      <c r="G7656" s="62">
        <v>72</v>
      </c>
      <c r="H7656" s="62">
        <v>0.75</v>
      </c>
      <c r="I7656" s="62">
        <v>0</v>
      </c>
      <c r="J7656" s="62">
        <v>0</v>
      </c>
      <c r="K7656" s="62">
        <v>28.13</v>
      </c>
      <c r="L7656" s="62">
        <v>50</v>
      </c>
      <c r="M7656" s="62">
        <v>0.52</v>
      </c>
      <c r="N7656" s="63"/>
      <c r="O7656" s="63"/>
      <c r="P7656" s="63"/>
      <c r="Q7656" s="63"/>
      <c r="R7656" s="63"/>
      <c r="S7656" s="63"/>
      <c r="T7656" s="63"/>
      <c r="U7656" s="63"/>
      <c r="V7656" s="63"/>
      <c r="W7656" s="63"/>
      <c r="X7656" s="63"/>
      <c r="Y7656" s="63"/>
      <c r="Z7656" s="62">
        <v>671</v>
      </c>
      <c r="AA7656" s="62">
        <v>4373</v>
      </c>
      <c r="AB7656" s="62">
        <v>45.55</v>
      </c>
      <c r="AC7656" s="62">
        <v>83.88</v>
      </c>
    </row>
    <row r="7657" spans="1:29" ht="30" x14ac:dyDescent="0.25">
      <c r="A7657" s="61" t="s">
        <v>269</v>
      </c>
      <c r="B7657" s="61" t="s">
        <v>270</v>
      </c>
      <c r="C7657" s="62">
        <v>2013</v>
      </c>
      <c r="D7657" s="61" t="s">
        <v>75</v>
      </c>
      <c r="E7657" s="62">
        <v>15</v>
      </c>
      <c r="F7657" s="62">
        <v>183280</v>
      </c>
      <c r="G7657" s="62">
        <v>24845</v>
      </c>
      <c r="H7657" s="62">
        <v>138.03</v>
      </c>
      <c r="I7657" s="62">
        <v>12218.67</v>
      </c>
      <c r="J7657" s="62">
        <v>170450.4</v>
      </c>
      <c r="K7657" s="62">
        <v>0</v>
      </c>
      <c r="L7657" s="63"/>
      <c r="M7657" s="63"/>
      <c r="N7657" s="63"/>
      <c r="O7657" s="63"/>
      <c r="P7657" s="63"/>
      <c r="Q7657" s="63"/>
      <c r="R7657" s="63"/>
      <c r="S7657" s="63"/>
      <c r="T7657" s="63"/>
      <c r="U7657" s="63"/>
      <c r="V7657" s="63"/>
      <c r="W7657" s="63"/>
      <c r="X7657" s="63"/>
      <c r="Y7657" s="63"/>
      <c r="Z7657" s="62">
        <v>101600</v>
      </c>
      <c r="AA7657" s="62">
        <v>4541</v>
      </c>
      <c r="AB7657" s="62">
        <v>25.23</v>
      </c>
      <c r="AC7657" s="62">
        <v>6773.33</v>
      </c>
    </row>
    <row r="7658" spans="1:29" ht="30" x14ac:dyDescent="0.25">
      <c r="A7658" s="61" t="s">
        <v>180</v>
      </c>
      <c r="B7658" s="61" t="s">
        <v>181</v>
      </c>
      <c r="C7658" s="62">
        <v>2006</v>
      </c>
      <c r="D7658" s="61" t="s">
        <v>226</v>
      </c>
      <c r="E7658" s="62">
        <v>55</v>
      </c>
      <c r="F7658" s="62">
        <v>229772</v>
      </c>
      <c r="G7658" s="62">
        <v>18689</v>
      </c>
      <c r="H7658" s="62">
        <v>28.32</v>
      </c>
      <c r="I7658" s="62">
        <v>4177.67</v>
      </c>
      <c r="J7658" s="62">
        <v>213687.96</v>
      </c>
      <c r="K7658" s="62">
        <v>22000</v>
      </c>
      <c r="L7658" s="62">
        <v>38908</v>
      </c>
      <c r="M7658" s="62">
        <v>58.95</v>
      </c>
      <c r="N7658" s="62">
        <v>400</v>
      </c>
      <c r="O7658" s="62">
        <v>265304.59999999998</v>
      </c>
      <c r="P7658" s="63"/>
      <c r="Q7658" s="63"/>
      <c r="R7658" s="63"/>
      <c r="S7658" s="63"/>
      <c r="T7658" s="63"/>
      <c r="U7658" s="63"/>
      <c r="V7658" s="63"/>
      <c r="W7658" s="63"/>
      <c r="X7658" s="63"/>
      <c r="Y7658" s="63"/>
      <c r="Z7658" s="62">
        <v>159.04</v>
      </c>
      <c r="AA7658" s="62">
        <v>15924</v>
      </c>
      <c r="AB7658" s="62">
        <v>24.13</v>
      </c>
      <c r="AC7658" s="62">
        <v>2.89</v>
      </c>
    </row>
    <row r="7659" spans="1:29" ht="30" x14ac:dyDescent="0.25">
      <c r="A7659" s="61" t="s">
        <v>352</v>
      </c>
      <c r="B7659" s="61" t="s">
        <v>353</v>
      </c>
      <c r="C7659" s="62">
        <v>2016</v>
      </c>
      <c r="D7659" s="61" t="s">
        <v>86</v>
      </c>
      <c r="E7659" s="62">
        <v>28</v>
      </c>
      <c r="F7659" s="62">
        <v>130776</v>
      </c>
      <c r="G7659" s="62">
        <v>26274</v>
      </c>
      <c r="H7659" s="62">
        <v>78.2</v>
      </c>
      <c r="I7659" s="62">
        <v>4670.57</v>
      </c>
      <c r="J7659" s="62">
        <v>121621.68</v>
      </c>
      <c r="K7659" s="62">
        <v>0</v>
      </c>
      <c r="L7659" s="63"/>
      <c r="M7659" s="63"/>
      <c r="N7659" s="63"/>
      <c r="O7659" s="63"/>
      <c r="P7659" s="63"/>
      <c r="Q7659" s="63"/>
      <c r="R7659" s="63"/>
      <c r="S7659" s="63"/>
      <c r="T7659" s="63"/>
      <c r="U7659" s="62">
        <v>7397</v>
      </c>
      <c r="V7659" s="62">
        <v>12808</v>
      </c>
      <c r="W7659" s="62">
        <v>38.119999999999997</v>
      </c>
      <c r="X7659" s="62">
        <v>264</v>
      </c>
      <c r="Y7659" s="62">
        <v>165574.45000000001</v>
      </c>
      <c r="Z7659" s="62">
        <v>2410</v>
      </c>
      <c r="AA7659" s="62">
        <v>28980</v>
      </c>
      <c r="AB7659" s="62">
        <v>86.25</v>
      </c>
      <c r="AC7659" s="62">
        <v>86.07</v>
      </c>
    </row>
    <row r="7660" spans="1:29" x14ac:dyDescent="0.25">
      <c r="A7660" s="61" t="s">
        <v>354</v>
      </c>
      <c r="B7660" s="61" t="s">
        <v>355</v>
      </c>
      <c r="C7660" s="62">
        <v>2004</v>
      </c>
      <c r="D7660" s="61" t="s">
        <v>72</v>
      </c>
      <c r="E7660" s="62">
        <v>28</v>
      </c>
      <c r="F7660" s="62">
        <v>79195</v>
      </c>
      <c r="G7660" s="62">
        <v>8861</v>
      </c>
      <c r="H7660" s="62">
        <v>26.37</v>
      </c>
      <c r="I7660" s="62">
        <v>2828.39</v>
      </c>
      <c r="J7660" s="62">
        <v>73651.350000000006</v>
      </c>
      <c r="K7660" s="62">
        <v>6913.68</v>
      </c>
      <c r="L7660" s="62">
        <v>9294</v>
      </c>
      <c r="M7660" s="62">
        <v>27.66</v>
      </c>
      <c r="N7660" s="62">
        <v>246.92</v>
      </c>
      <c r="O7660" s="62">
        <v>83374.09</v>
      </c>
      <c r="P7660" s="63"/>
      <c r="Q7660" s="63"/>
      <c r="R7660" s="63"/>
      <c r="S7660" s="63"/>
      <c r="T7660" s="63"/>
      <c r="U7660" s="63"/>
      <c r="V7660" s="63"/>
      <c r="W7660" s="63"/>
      <c r="X7660" s="63"/>
      <c r="Y7660" s="63"/>
      <c r="Z7660" s="62">
        <v>27700</v>
      </c>
      <c r="AA7660" s="62">
        <v>475</v>
      </c>
      <c r="AB7660" s="62">
        <v>1.41</v>
      </c>
      <c r="AC7660" s="62">
        <v>989.29</v>
      </c>
    </row>
    <row r="7661" spans="1:29" ht="30" x14ac:dyDescent="0.25">
      <c r="A7661" s="61" t="s">
        <v>255</v>
      </c>
      <c r="B7661" s="61" t="s">
        <v>256</v>
      </c>
      <c r="C7661" s="62">
        <v>2010</v>
      </c>
      <c r="D7661" s="61" t="s">
        <v>83</v>
      </c>
      <c r="E7661" s="62">
        <v>12</v>
      </c>
      <c r="F7661" s="62">
        <v>49790</v>
      </c>
      <c r="G7661" s="62">
        <v>9492</v>
      </c>
      <c r="H7661" s="62">
        <v>65.92</v>
      </c>
      <c r="I7661" s="62">
        <v>4149.17</v>
      </c>
      <c r="J7661" s="62">
        <v>46304.7</v>
      </c>
      <c r="K7661" s="62">
        <v>6496.61</v>
      </c>
      <c r="L7661" s="62">
        <v>7243</v>
      </c>
      <c r="M7661" s="62">
        <v>50.3</v>
      </c>
      <c r="N7661" s="62">
        <v>541.38</v>
      </c>
      <c r="O7661" s="62">
        <v>78344.509999999995</v>
      </c>
      <c r="P7661" s="63"/>
      <c r="Q7661" s="63"/>
      <c r="R7661" s="63"/>
      <c r="S7661" s="63"/>
      <c r="T7661" s="63"/>
      <c r="U7661" s="63"/>
      <c r="V7661" s="63"/>
      <c r="W7661" s="63"/>
      <c r="X7661" s="63"/>
      <c r="Y7661" s="63"/>
      <c r="Z7661" s="62">
        <v>0.73</v>
      </c>
      <c r="AA7661" s="62">
        <v>7550</v>
      </c>
      <c r="AB7661" s="62">
        <v>52.43</v>
      </c>
      <c r="AC7661" s="62">
        <v>0.06</v>
      </c>
    </row>
    <row r="7662" spans="1:29" ht="30" x14ac:dyDescent="0.25">
      <c r="A7662" s="61" t="s">
        <v>464</v>
      </c>
      <c r="B7662" s="61" t="s">
        <v>465</v>
      </c>
      <c r="C7662" s="62">
        <v>2009</v>
      </c>
      <c r="D7662" s="61" t="s">
        <v>99</v>
      </c>
      <c r="E7662" s="62">
        <v>31</v>
      </c>
      <c r="F7662" s="62">
        <v>125760</v>
      </c>
      <c r="G7662" s="62">
        <v>20203</v>
      </c>
      <c r="H7662" s="62">
        <v>54.31</v>
      </c>
      <c r="I7662" s="62">
        <v>4056.77</v>
      </c>
      <c r="J7662" s="62">
        <v>116956.8</v>
      </c>
      <c r="K7662" s="62">
        <v>0</v>
      </c>
      <c r="L7662" s="63"/>
      <c r="M7662" s="63"/>
      <c r="N7662" s="63"/>
      <c r="O7662" s="63"/>
      <c r="P7662" s="63"/>
      <c r="Q7662" s="63"/>
      <c r="R7662" s="63"/>
      <c r="S7662" s="63"/>
      <c r="T7662" s="63"/>
      <c r="U7662" s="63"/>
      <c r="V7662" s="63"/>
      <c r="W7662" s="63"/>
      <c r="X7662" s="63"/>
      <c r="Y7662" s="63"/>
      <c r="Z7662" s="62">
        <v>0</v>
      </c>
      <c r="AA7662" s="63"/>
      <c r="AB7662" s="63"/>
      <c r="AC7662" s="62">
        <v>0</v>
      </c>
    </row>
    <row r="7663" spans="1:29" ht="30" x14ac:dyDescent="0.25">
      <c r="A7663" s="61" t="s">
        <v>237</v>
      </c>
      <c r="B7663" s="61" t="s">
        <v>238</v>
      </c>
      <c r="C7663" s="62">
        <v>2010</v>
      </c>
      <c r="D7663" s="61" t="s">
        <v>297</v>
      </c>
      <c r="E7663" s="62">
        <v>136</v>
      </c>
      <c r="F7663" s="62">
        <v>164838</v>
      </c>
      <c r="G7663" s="62">
        <v>48174</v>
      </c>
      <c r="H7663" s="62">
        <v>29.52</v>
      </c>
      <c r="I7663" s="62">
        <v>1212.04</v>
      </c>
      <c r="J7663" s="62">
        <v>153299.34</v>
      </c>
      <c r="K7663" s="62">
        <v>121750.73</v>
      </c>
      <c r="L7663" s="62">
        <v>153759</v>
      </c>
      <c r="M7663" s="62">
        <v>94.22</v>
      </c>
      <c r="N7663" s="62">
        <v>895.23</v>
      </c>
      <c r="O7663" s="62">
        <v>1468228.55</v>
      </c>
      <c r="P7663" s="63"/>
      <c r="Q7663" s="63"/>
      <c r="R7663" s="63"/>
      <c r="S7663" s="63"/>
      <c r="T7663" s="63"/>
      <c r="U7663" s="63"/>
      <c r="V7663" s="63"/>
      <c r="W7663" s="63"/>
      <c r="X7663" s="63"/>
      <c r="Y7663" s="63"/>
      <c r="Z7663" s="62">
        <v>1566583</v>
      </c>
      <c r="AA7663" s="62">
        <v>81520</v>
      </c>
      <c r="AB7663" s="62">
        <v>49.95</v>
      </c>
      <c r="AC7663" s="62">
        <v>11518.99</v>
      </c>
    </row>
    <row r="7664" spans="1:29" x14ac:dyDescent="0.25">
      <c r="A7664" s="61" t="s">
        <v>107</v>
      </c>
      <c r="B7664" s="61" t="s">
        <v>108</v>
      </c>
      <c r="C7664" s="62">
        <v>2015</v>
      </c>
      <c r="D7664" s="61" t="s">
        <v>297</v>
      </c>
      <c r="E7664" s="62">
        <v>48</v>
      </c>
      <c r="F7664" s="63"/>
      <c r="G7664" s="63"/>
      <c r="H7664" s="63"/>
      <c r="I7664" s="63"/>
      <c r="J7664" s="63"/>
      <c r="K7664" s="62">
        <v>0</v>
      </c>
      <c r="L7664" s="63"/>
      <c r="M7664" s="63"/>
      <c r="N7664" s="63"/>
      <c r="O7664" s="63"/>
      <c r="P7664" s="63"/>
      <c r="Q7664" s="63"/>
      <c r="R7664" s="63"/>
      <c r="S7664" s="63"/>
      <c r="T7664" s="63"/>
      <c r="U7664" s="63"/>
      <c r="V7664" s="63"/>
      <c r="W7664" s="63"/>
      <c r="X7664" s="63"/>
      <c r="Y7664" s="63"/>
      <c r="Z7664" s="62">
        <v>0</v>
      </c>
      <c r="AA7664" s="62">
        <v>25584</v>
      </c>
      <c r="AB7664" s="62">
        <v>44.42</v>
      </c>
      <c r="AC7664" s="62">
        <v>0</v>
      </c>
    </row>
    <row r="7665" spans="1:29" x14ac:dyDescent="0.25">
      <c r="A7665" s="61" t="s">
        <v>413</v>
      </c>
      <c r="B7665" s="61" t="s">
        <v>414</v>
      </c>
      <c r="C7665" s="62">
        <v>2016</v>
      </c>
      <c r="D7665" s="61" t="s">
        <v>99</v>
      </c>
      <c r="E7665" s="62">
        <v>48</v>
      </c>
      <c r="F7665" s="62">
        <v>175258</v>
      </c>
      <c r="G7665" s="62">
        <v>24921</v>
      </c>
      <c r="H7665" s="62">
        <v>43.27</v>
      </c>
      <c r="I7665" s="62">
        <v>3651.21</v>
      </c>
      <c r="J7665" s="62">
        <v>162989.94</v>
      </c>
      <c r="K7665" s="62">
        <v>13193</v>
      </c>
      <c r="L7665" s="62">
        <v>13694</v>
      </c>
      <c r="M7665" s="62">
        <v>23.77</v>
      </c>
      <c r="N7665" s="62">
        <v>274.85000000000002</v>
      </c>
      <c r="O7665" s="62">
        <v>159098.34</v>
      </c>
      <c r="P7665" s="63"/>
      <c r="Q7665" s="63"/>
      <c r="R7665" s="63"/>
      <c r="S7665" s="63"/>
      <c r="T7665" s="63"/>
      <c r="U7665" s="63"/>
      <c r="V7665" s="63"/>
      <c r="W7665" s="63"/>
      <c r="X7665" s="63"/>
      <c r="Y7665" s="63"/>
      <c r="Z7665" s="62">
        <v>157650</v>
      </c>
      <c r="AA7665" s="62">
        <v>26775</v>
      </c>
      <c r="AB7665" s="62">
        <v>46.48</v>
      </c>
      <c r="AC7665" s="62">
        <v>3284.38</v>
      </c>
    </row>
    <row r="7666" spans="1:29" x14ac:dyDescent="0.25">
      <c r="A7666" s="61" t="s">
        <v>524</v>
      </c>
      <c r="B7666" s="61" t="s">
        <v>525</v>
      </c>
      <c r="C7666" s="62">
        <v>2008</v>
      </c>
      <c r="D7666" s="61" t="s">
        <v>438</v>
      </c>
      <c r="E7666" s="62">
        <v>6</v>
      </c>
      <c r="F7666" s="63"/>
      <c r="G7666" s="63"/>
      <c r="H7666" s="63"/>
      <c r="I7666" s="63"/>
      <c r="J7666" s="63"/>
      <c r="K7666" s="62">
        <v>0</v>
      </c>
      <c r="L7666" s="63"/>
      <c r="M7666" s="63"/>
      <c r="N7666" s="63"/>
      <c r="O7666" s="63"/>
      <c r="P7666" s="63"/>
      <c r="Q7666" s="63"/>
      <c r="R7666" s="63"/>
      <c r="S7666" s="63"/>
      <c r="T7666" s="63"/>
      <c r="U7666" s="63"/>
      <c r="V7666" s="63"/>
      <c r="W7666" s="63"/>
      <c r="X7666" s="63"/>
      <c r="Y7666" s="63"/>
      <c r="Z7666" s="62">
        <v>0</v>
      </c>
      <c r="AA7666" s="63"/>
      <c r="AB7666" s="63"/>
      <c r="AC7666" s="62">
        <v>0</v>
      </c>
    </row>
    <row r="7667" spans="1:29" x14ac:dyDescent="0.25">
      <c r="A7667" s="61" t="s">
        <v>235</v>
      </c>
      <c r="B7667" s="61" t="s">
        <v>236</v>
      </c>
      <c r="C7667" s="62">
        <v>2015</v>
      </c>
      <c r="D7667" s="61" t="s">
        <v>75</v>
      </c>
      <c r="E7667" s="62">
        <v>12</v>
      </c>
      <c r="F7667" s="62">
        <v>6976</v>
      </c>
      <c r="G7667" s="62">
        <v>1488</v>
      </c>
      <c r="H7667" s="62">
        <v>10.33</v>
      </c>
      <c r="I7667" s="62">
        <v>581.33000000000004</v>
      </c>
      <c r="J7667" s="62">
        <v>6487.68</v>
      </c>
      <c r="K7667" s="62">
        <v>2937.92</v>
      </c>
      <c r="L7667" s="62">
        <v>2929</v>
      </c>
      <c r="M7667" s="62">
        <v>20.34</v>
      </c>
      <c r="N7667" s="62">
        <v>244.83</v>
      </c>
      <c r="O7667" s="62">
        <v>35429.31</v>
      </c>
      <c r="P7667" s="63"/>
      <c r="Q7667" s="63"/>
      <c r="R7667" s="63"/>
      <c r="S7667" s="63"/>
      <c r="T7667" s="63"/>
      <c r="U7667" s="63"/>
      <c r="V7667" s="63"/>
      <c r="W7667" s="63"/>
      <c r="X7667" s="63"/>
      <c r="Y7667" s="63"/>
      <c r="Z7667" s="62">
        <v>66600</v>
      </c>
      <c r="AA7667" s="62">
        <v>3642</v>
      </c>
      <c r="AB7667" s="62">
        <v>25.29</v>
      </c>
      <c r="AC7667" s="62">
        <v>5550</v>
      </c>
    </row>
    <row r="7668" spans="1:29" ht="30" x14ac:dyDescent="0.25">
      <c r="A7668" s="61" t="s">
        <v>446</v>
      </c>
      <c r="B7668" s="61" t="s">
        <v>447</v>
      </c>
      <c r="C7668" s="62">
        <v>2012</v>
      </c>
      <c r="D7668" s="61" t="s">
        <v>75</v>
      </c>
      <c r="E7668" s="62">
        <v>14</v>
      </c>
      <c r="F7668" s="62">
        <v>1080</v>
      </c>
      <c r="G7668" s="62">
        <v>286</v>
      </c>
      <c r="H7668" s="62">
        <v>1.7</v>
      </c>
      <c r="I7668" s="62">
        <v>77.14</v>
      </c>
      <c r="J7668" s="62">
        <v>1004.4</v>
      </c>
      <c r="K7668" s="62">
        <v>0</v>
      </c>
      <c r="L7668" s="63"/>
      <c r="M7668" s="63"/>
      <c r="N7668" s="63"/>
      <c r="O7668" s="63"/>
      <c r="P7668" s="63"/>
      <c r="Q7668" s="63"/>
      <c r="R7668" s="63"/>
      <c r="S7668" s="63"/>
      <c r="T7668" s="63"/>
      <c r="U7668" s="63"/>
      <c r="V7668" s="63"/>
      <c r="W7668" s="63"/>
      <c r="X7668" s="63"/>
      <c r="Y7668" s="63"/>
      <c r="Z7668" s="62">
        <v>140203</v>
      </c>
      <c r="AA7668" s="62">
        <v>6704</v>
      </c>
      <c r="AB7668" s="62">
        <v>39.9</v>
      </c>
      <c r="AC7668" s="62">
        <v>10014.5</v>
      </c>
    </row>
    <row r="7669" spans="1:29" ht="30" x14ac:dyDescent="0.25">
      <c r="A7669" s="61" t="s">
        <v>218</v>
      </c>
      <c r="B7669" s="61" t="s">
        <v>219</v>
      </c>
      <c r="C7669" s="62">
        <v>2008</v>
      </c>
      <c r="D7669" s="61" t="s">
        <v>89</v>
      </c>
      <c r="E7669" s="62">
        <v>100</v>
      </c>
      <c r="F7669" s="62">
        <v>1119133</v>
      </c>
      <c r="G7669" s="62">
        <v>190567</v>
      </c>
      <c r="H7669" s="62">
        <v>158.81</v>
      </c>
      <c r="I7669" s="62">
        <v>11191.33</v>
      </c>
      <c r="J7669" s="62">
        <v>1040793.69</v>
      </c>
      <c r="K7669" s="62">
        <v>0</v>
      </c>
      <c r="L7669" s="63"/>
      <c r="M7669" s="63"/>
      <c r="N7669" s="63"/>
      <c r="O7669" s="63"/>
      <c r="P7669" s="63"/>
      <c r="Q7669" s="63"/>
      <c r="R7669" s="63"/>
      <c r="S7669" s="63"/>
      <c r="T7669" s="63"/>
      <c r="U7669" s="63"/>
      <c r="V7669" s="63"/>
      <c r="W7669" s="63"/>
      <c r="X7669" s="63"/>
      <c r="Y7669" s="63"/>
      <c r="Z7669" s="62">
        <v>339300</v>
      </c>
      <c r="AA7669" s="62">
        <v>40172</v>
      </c>
      <c r="AB7669" s="62">
        <v>33.479999999999997</v>
      </c>
      <c r="AC7669" s="62">
        <v>3393</v>
      </c>
    </row>
    <row r="7670" spans="1:29" x14ac:dyDescent="0.25">
      <c r="A7670" s="61" t="s">
        <v>79</v>
      </c>
      <c r="B7670" s="61" t="s">
        <v>80</v>
      </c>
      <c r="C7670" s="62">
        <v>2013</v>
      </c>
      <c r="D7670" s="61" t="s">
        <v>373</v>
      </c>
      <c r="E7670" s="62">
        <v>8</v>
      </c>
      <c r="F7670" s="63"/>
      <c r="G7670" s="63"/>
      <c r="H7670" s="63"/>
      <c r="I7670" s="63"/>
      <c r="J7670" s="63"/>
      <c r="K7670" s="62">
        <v>0</v>
      </c>
      <c r="L7670" s="63"/>
      <c r="M7670" s="63"/>
      <c r="N7670" s="63"/>
      <c r="O7670" s="63"/>
      <c r="P7670" s="63"/>
      <c r="Q7670" s="63"/>
      <c r="R7670" s="63"/>
      <c r="S7670" s="63"/>
      <c r="T7670" s="63"/>
      <c r="U7670" s="63"/>
      <c r="V7670" s="63"/>
      <c r="W7670" s="63"/>
      <c r="X7670" s="63"/>
      <c r="Y7670" s="63"/>
      <c r="Z7670" s="62">
        <v>0</v>
      </c>
      <c r="AA7670" s="63"/>
      <c r="AB7670" s="63"/>
      <c r="AC7670" s="62">
        <v>0</v>
      </c>
    </row>
    <row r="7671" spans="1:29" x14ac:dyDescent="0.25">
      <c r="A7671" s="61" t="s">
        <v>496</v>
      </c>
      <c r="B7671" s="61" t="s">
        <v>497</v>
      </c>
      <c r="C7671" s="62">
        <v>2013</v>
      </c>
      <c r="D7671" s="61" t="s">
        <v>75</v>
      </c>
      <c r="E7671" s="62">
        <v>12</v>
      </c>
      <c r="F7671" s="62">
        <v>511</v>
      </c>
      <c r="G7671" s="62">
        <v>159</v>
      </c>
      <c r="H7671" s="62">
        <v>1.1000000000000001</v>
      </c>
      <c r="I7671" s="62">
        <v>42.58</v>
      </c>
      <c r="J7671" s="62">
        <v>475.23</v>
      </c>
      <c r="K7671" s="62">
        <v>273.52</v>
      </c>
      <c r="L7671" s="62">
        <v>588</v>
      </c>
      <c r="M7671" s="62">
        <v>4.08</v>
      </c>
      <c r="N7671" s="62">
        <v>22.79</v>
      </c>
      <c r="O7671" s="62">
        <v>3298.47</v>
      </c>
      <c r="P7671" s="63"/>
      <c r="Q7671" s="63"/>
      <c r="R7671" s="63"/>
      <c r="S7671" s="63"/>
      <c r="T7671" s="63"/>
      <c r="U7671" s="63"/>
      <c r="V7671" s="63"/>
      <c r="W7671" s="63"/>
      <c r="X7671" s="63"/>
      <c r="Y7671" s="63"/>
      <c r="Z7671" s="62">
        <v>187770</v>
      </c>
      <c r="AA7671" s="62">
        <v>7233</v>
      </c>
      <c r="AB7671" s="62">
        <v>50.23</v>
      </c>
      <c r="AC7671" s="62">
        <v>15647.5</v>
      </c>
    </row>
    <row r="7672" spans="1:29" x14ac:dyDescent="0.25">
      <c r="A7672" s="61" t="s">
        <v>488</v>
      </c>
      <c r="B7672" s="61" t="s">
        <v>489</v>
      </c>
      <c r="C7672" s="62">
        <v>2012</v>
      </c>
      <c r="D7672" s="61" t="s">
        <v>78</v>
      </c>
      <c r="E7672" s="62">
        <v>56</v>
      </c>
      <c r="F7672" s="62">
        <v>432880</v>
      </c>
      <c r="G7672" s="62">
        <v>59006</v>
      </c>
      <c r="H7672" s="62">
        <v>87.81</v>
      </c>
      <c r="I7672" s="62">
        <v>7730</v>
      </c>
      <c r="J7672" s="62">
        <v>402578.4</v>
      </c>
      <c r="K7672" s="62">
        <v>0</v>
      </c>
      <c r="L7672" s="63"/>
      <c r="M7672" s="63"/>
      <c r="N7672" s="63"/>
      <c r="O7672" s="63"/>
      <c r="P7672" s="63"/>
      <c r="Q7672" s="63"/>
      <c r="R7672" s="63"/>
      <c r="S7672" s="63"/>
      <c r="T7672" s="63"/>
      <c r="U7672" s="63"/>
      <c r="V7672" s="63"/>
      <c r="W7672" s="63"/>
      <c r="X7672" s="63"/>
      <c r="Y7672" s="63"/>
      <c r="Z7672" s="62">
        <v>56.41</v>
      </c>
      <c r="AA7672" s="62">
        <v>9315</v>
      </c>
      <c r="AB7672" s="62">
        <v>13.86</v>
      </c>
      <c r="AC7672" s="62">
        <v>1.01</v>
      </c>
    </row>
    <row r="7673" spans="1:29" ht="30" x14ac:dyDescent="0.25">
      <c r="A7673" s="61" t="s">
        <v>448</v>
      </c>
      <c r="B7673" s="61" t="s">
        <v>449</v>
      </c>
      <c r="C7673" s="62">
        <v>2005</v>
      </c>
      <c r="D7673" s="61" t="s">
        <v>78</v>
      </c>
      <c r="E7673" s="62">
        <v>30</v>
      </c>
      <c r="F7673" s="62">
        <v>82560</v>
      </c>
      <c r="G7673" s="62">
        <v>11130</v>
      </c>
      <c r="H7673" s="62">
        <v>30.92</v>
      </c>
      <c r="I7673" s="62">
        <v>2752</v>
      </c>
      <c r="J7673" s="62">
        <v>76780.800000000003</v>
      </c>
      <c r="K7673" s="62">
        <v>8679</v>
      </c>
      <c r="L7673" s="62">
        <v>23086</v>
      </c>
      <c r="M7673" s="62">
        <v>64.13</v>
      </c>
      <c r="N7673" s="62">
        <v>289.3</v>
      </c>
      <c r="O7673" s="62">
        <v>104662.66</v>
      </c>
      <c r="P7673" s="63"/>
      <c r="Q7673" s="63"/>
      <c r="R7673" s="63"/>
      <c r="S7673" s="63"/>
      <c r="T7673" s="63"/>
      <c r="U7673" s="63"/>
      <c r="V7673" s="63"/>
      <c r="W7673" s="63"/>
      <c r="X7673" s="63"/>
      <c r="Y7673" s="63"/>
      <c r="Z7673" s="62">
        <v>874</v>
      </c>
      <c r="AA7673" s="62">
        <v>9050</v>
      </c>
      <c r="AB7673" s="62">
        <v>25.14</v>
      </c>
      <c r="AC7673" s="62">
        <v>29.13</v>
      </c>
    </row>
    <row r="7674" spans="1:29" ht="30" x14ac:dyDescent="0.25">
      <c r="A7674" s="61" t="s">
        <v>482</v>
      </c>
      <c r="B7674" s="61" t="s">
        <v>483</v>
      </c>
      <c r="C7674" s="62">
        <v>2010</v>
      </c>
      <c r="D7674" s="61" t="s">
        <v>78</v>
      </c>
      <c r="E7674" s="62">
        <v>10</v>
      </c>
      <c r="F7674" s="62">
        <v>83634</v>
      </c>
      <c r="G7674" s="62">
        <v>14137</v>
      </c>
      <c r="H7674" s="62">
        <v>117.81</v>
      </c>
      <c r="I7674" s="62">
        <v>8363.4</v>
      </c>
      <c r="J7674" s="62">
        <v>77779.62</v>
      </c>
      <c r="K7674" s="62">
        <v>0</v>
      </c>
      <c r="L7674" s="63"/>
      <c r="M7674" s="63"/>
      <c r="N7674" s="63"/>
      <c r="O7674" s="63"/>
      <c r="P7674" s="63"/>
      <c r="Q7674" s="63"/>
      <c r="R7674" s="63"/>
      <c r="S7674" s="63"/>
      <c r="T7674" s="63"/>
      <c r="U7674" s="63"/>
      <c r="V7674" s="63"/>
      <c r="W7674" s="63"/>
      <c r="X7674" s="63"/>
      <c r="Y7674" s="63"/>
      <c r="Z7674" s="62">
        <v>288</v>
      </c>
      <c r="AA7674" s="62">
        <v>6862</v>
      </c>
      <c r="AB7674" s="62">
        <v>57.18</v>
      </c>
      <c r="AC7674" s="62">
        <v>28.8</v>
      </c>
    </row>
    <row r="7675" spans="1:29" x14ac:dyDescent="0.25">
      <c r="A7675" s="61" t="s">
        <v>454</v>
      </c>
      <c r="B7675" s="61" t="s">
        <v>455</v>
      </c>
      <c r="C7675" s="62">
        <v>2004</v>
      </c>
      <c r="D7675" s="61" t="s">
        <v>75</v>
      </c>
      <c r="E7675" s="62">
        <v>8</v>
      </c>
      <c r="F7675" s="63"/>
      <c r="G7675" s="62">
        <v>0</v>
      </c>
      <c r="H7675" s="62">
        <v>0</v>
      </c>
      <c r="I7675" s="63"/>
      <c r="J7675" s="63"/>
      <c r="K7675" s="62">
        <v>0</v>
      </c>
      <c r="L7675" s="62">
        <v>0</v>
      </c>
      <c r="M7675" s="62">
        <v>0</v>
      </c>
      <c r="N7675" s="63"/>
      <c r="O7675" s="63"/>
      <c r="P7675" s="63"/>
      <c r="Q7675" s="62">
        <v>0</v>
      </c>
      <c r="R7675" s="62">
        <v>0</v>
      </c>
      <c r="S7675" s="63"/>
      <c r="T7675" s="63"/>
      <c r="U7675" s="63"/>
      <c r="V7675" s="62">
        <v>0</v>
      </c>
      <c r="W7675" s="62">
        <v>0</v>
      </c>
      <c r="X7675" s="63"/>
      <c r="Y7675" s="63"/>
      <c r="Z7675" s="62">
        <v>738111</v>
      </c>
      <c r="AA7675" s="62">
        <v>46538</v>
      </c>
      <c r="AB7675" s="62">
        <v>484.77</v>
      </c>
      <c r="AC7675" s="62">
        <v>92263.88</v>
      </c>
    </row>
    <row r="7676" spans="1:29" x14ac:dyDescent="0.25">
      <c r="A7676" s="61" t="s">
        <v>442</v>
      </c>
      <c r="B7676" s="61" t="s">
        <v>443</v>
      </c>
      <c r="C7676" s="62">
        <v>2012</v>
      </c>
      <c r="D7676" s="61" t="s">
        <v>75</v>
      </c>
      <c r="E7676" s="62">
        <v>11</v>
      </c>
      <c r="F7676" s="62">
        <v>1789</v>
      </c>
      <c r="G7676" s="62">
        <v>326</v>
      </c>
      <c r="H7676" s="62">
        <v>2.4700000000000002</v>
      </c>
      <c r="I7676" s="62">
        <v>162.63999999999999</v>
      </c>
      <c r="J7676" s="62">
        <v>1663.77</v>
      </c>
      <c r="K7676" s="62">
        <v>0</v>
      </c>
      <c r="L7676" s="63"/>
      <c r="M7676" s="63"/>
      <c r="N7676" s="63"/>
      <c r="O7676" s="63"/>
      <c r="P7676" s="63"/>
      <c r="Q7676" s="63"/>
      <c r="R7676" s="63"/>
      <c r="S7676" s="63"/>
      <c r="T7676" s="63"/>
      <c r="U7676" s="63"/>
      <c r="V7676" s="63"/>
      <c r="W7676" s="63"/>
      <c r="X7676" s="63"/>
      <c r="Y7676" s="63"/>
      <c r="Z7676" s="62">
        <v>731.78</v>
      </c>
      <c r="AA7676" s="62">
        <v>3285</v>
      </c>
      <c r="AB7676" s="62">
        <v>24.89</v>
      </c>
      <c r="AC7676" s="62">
        <v>66.53</v>
      </c>
    </row>
    <row r="7677" spans="1:29" x14ac:dyDescent="0.25">
      <c r="A7677" s="61" t="s">
        <v>229</v>
      </c>
      <c r="B7677" s="61" t="s">
        <v>230</v>
      </c>
      <c r="C7677" s="62">
        <v>2017</v>
      </c>
      <c r="D7677" s="61" t="s">
        <v>83</v>
      </c>
      <c r="E7677" s="62">
        <v>12</v>
      </c>
      <c r="F7677" s="62">
        <v>253</v>
      </c>
      <c r="G7677" s="62">
        <v>79</v>
      </c>
      <c r="H7677" s="62">
        <v>0.55000000000000004</v>
      </c>
      <c r="I7677" s="62">
        <v>21.08</v>
      </c>
      <c r="J7677" s="62">
        <v>235.29</v>
      </c>
      <c r="K7677" s="62">
        <v>81.47</v>
      </c>
      <c r="L7677" s="62">
        <v>104</v>
      </c>
      <c r="M7677" s="62">
        <v>0.72</v>
      </c>
      <c r="N7677" s="62">
        <v>6.79</v>
      </c>
      <c r="O7677" s="62">
        <v>982.52</v>
      </c>
      <c r="P7677" s="63"/>
      <c r="Q7677" s="63"/>
      <c r="R7677" s="63"/>
      <c r="S7677" s="63"/>
      <c r="T7677" s="63"/>
      <c r="U7677" s="63"/>
      <c r="V7677" s="63"/>
      <c r="W7677" s="63"/>
      <c r="X7677" s="63"/>
      <c r="Y7677" s="63"/>
      <c r="Z7677" s="62">
        <v>171838</v>
      </c>
      <c r="AA7677" s="62">
        <v>8180</v>
      </c>
      <c r="AB7677" s="62">
        <v>56.81</v>
      </c>
      <c r="AC7677" s="62">
        <v>14319.83</v>
      </c>
    </row>
    <row r="7678" spans="1:29" ht="30" x14ac:dyDescent="0.25">
      <c r="A7678" s="61" t="s">
        <v>117</v>
      </c>
      <c r="B7678" s="61" t="s">
        <v>118</v>
      </c>
      <c r="C7678" s="62">
        <v>2004</v>
      </c>
      <c r="D7678" s="61" t="s">
        <v>72</v>
      </c>
      <c r="E7678" s="62">
        <v>51</v>
      </c>
      <c r="F7678" s="62">
        <v>89438</v>
      </c>
      <c r="G7678" s="62">
        <v>18099</v>
      </c>
      <c r="H7678" s="62">
        <v>29.57</v>
      </c>
      <c r="I7678" s="62">
        <v>1753.69</v>
      </c>
      <c r="J7678" s="62">
        <v>83177.34</v>
      </c>
      <c r="K7678" s="62">
        <v>14584.87</v>
      </c>
      <c r="L7678" s="62">
        <v>16312</v>
      </c>
      <c r="M7678" s="62">
        <v>26.65</v>
      </c>
      <c r="N7678" s="63"/>
      <c r="O7678" s="63"/>
      <c r="P7678" s="63"/>
      <c r="Q7678" s="63"/>
      <c r="R7678" s="63"/>
      <c r="S7678" s="63"/>
      <c r="T7678" s="63"/>
      <c r="U7678" s="63"/>
      <c r="V7678" s="63"/>
      <c r="W7678" s="63"/>
      <c r="X7678" s="63"/>
      <c r="Y7678" s="63"/>
      <c r="Z7678" s="62">
        <v>2341</v>
      </c>
      <c r="AA7678" s="62">
        <v>10391</v>
      </c>
      <c r="AB7678" s="62">
        <v>16.98</v>
      </c>
      <c r="AC7678" s="62">
        <v>45.9</v>
      </c>
    </row>
    <row r="7679" spans="1:29" x14ac:dyDescent="0.25">
      <c r="A7679" s="61" t="s">
        <v>235</v>
      </c>
      <c r="B7679" s="61" t="s">
        <v>236</v>
      </c>
      <c r="C7679" s="62">
        <v>2018</v>
      </c>
      <c r="D7679" s="61" t="s">
        <v>78</v>
      </c>
      <c r="E7679" s="62">
        <v>30</v>
      </c>
      <c r="F7679" s="62">
        <v>21351</v>
      </c>
      <c r="G7679" s="62">
        <v>2463</v>
      </c>
      <c r="H7679" s="62">
        <v>6.84</v>
      </c>
      <c r="I7679" s="62">
        <v>711.7</v>
      </c>
      <c r="J7679" s="62">
        <v>19856.43</v>
      </c>
      <c r="K7679" s="62">
        <v>0</v>
      </c>
      <c r="L7679" s="63"/>
      <c r="M7679" s="63"/>
      <c r="N7679" s="63"/>
      <c r="O7679" s="63"/>
      <c r="P7679" s="63"/>
      <c r="Q7679" s="63"/>
      <c r="R7679" s="63"/>
      <c r="S7679" s="63"/>
      <c r="T7679" s="63"/>
      <c r="U7679" s="63"/>
      <c r="V7679" s="63"/>
      <c r="W7679" s="63"/>
      <c r="X7679" s="63"/>
      <c r="Y7679" s="63"/>
      <c r="Z7679" s="62">
        <v>31700</v>
      </c>
      <c r="AA7679" s="62">
        <v>1366</v>
      </c>
      <c r="AB7679" s="62">
        <v>3.79</v>
      </c>
      <c r="AC7679" s="62">
        <v>1056.67</v>
      </c>
    </row>
    <row r="7680" spans="1:29" x14ac:dyDescent="0.25">
      <c r="A7680" s="61" t="s">
        <v>434</v>
      </c>
      <c r="B7680" s="61" t="s">
        <v>435</v>
      </c>
      <c r="C7680" s="62">
        <v>2005</v>
      </c>
      <c r="D7680" s="61" t="s">
        <v>75</v>
      </c>
      <c r="E7680" s="62">
        <v>24</v>
      </c>
      <c r="F7680" s="62">
        <v>13454</v>
      </c>
      <c r="G7680" s="62">
        <v>1946</v>
      </c>
      <c r="H7680" s="62">
        <v>6.76</v>
      </c>
      <c r="I7680" s="62">
        <v>560.58000000000004</v>
      </c>
      <c r="J7680" s="62">
        <v>12512.22</v>
      </c>
      <c r="K7680" s="62">
        <v>1434</v>
      </c>
      <c r="L7680" s="62">
        <v>2910</v>
      </c>
      <c r="M7680" s="62">
        <v>10.1</v>
      </c>
      <c r="N7680" s="62">
        <v>59.75</v>
      </c>
      <c r="O7680" s="62">
        <v>17293.04</v>
      </c>
      <c r="P7680" s="63"/>
      <c r="Q7680" s="63"/>
      <c r="R7680" s="63"/>
      <c r="S7680" s="63"/>
      <c r="T7680" s="63"/>
      <c r="U7680" s="63"/>
      <c r="V7680" s="63"/>
      <c r="W7680" s="63"/>
      <c r="X7680" s="63"/>
      <c r="Y7680" s="63"/>
      <c r="Z7680" s="62">
        <v>3508.08</v>
      </c>
      <c r="AA7680" s="62">
        <v>10965</v>
      </c>
      <c r="AB7680" s="62">
        <v>38.07</v>
      </c>
      <c r="AC7680" s="62">
        <v>146.16999999999999</v>
      </c>
    </row>
    <row r="7681" spans="1:29" x14ac:dyDescent="0.25">
      <c r="A7681" s="61" t="s">
        <v>81</v>
      </c>
      <c r="B7681" s="61" t="s">
        <v>82</v>
      </c>
      <c r="C7681" s="62">
        <v>2008</v>
      </c>
      <c r="D7681" s="61" t="s">
        <v>89</v>
      </c>
      <c r="E7681" s="62">
        <v>20</v>
      </c>
      <c r="F7681" s="62">
        <v>38722</v>
      </c>
      <c r="G7681" s="62">
        <v>7047</v>
      </c>
      <c r="H7681" s="62">
        <v>29.36</v>
      </c>
      <c r="I7681" s="62">
        <v>1936.1</v>
      </c>
      <c r="J7681" s="62">
        <v>36011.46</v>
      </c>
      <c r="K7681" s="62">
        <v>7276.43</v>
      </c>
      <c r="L7681" s="62">
        <v>12103</v>
      </c>
      <c r="M7681" s="62">
        <v>50.43</v>
      </c>
      <c r="N7681" s="62">
        <v>363.82</v>
      </c>
      <c r="O7681" s="62">
        <v>87748.66</v>
      </c>
      <c r="P7681" s="63"/>
      <c r="Q7681" s="63"/>
      <c r="R7681" s="63"/>
      <c r="S7681" s="63"/>
      <c r="T7681" s="63"/>
      <c r="U7681" s="63"/>
      <c r="V7681" s="63"/>
      <c r="W7681" s="63"/>
      <c r="X7681" s="63"/>
      <c r="Y7681" s="63"/>
      <c r="Z7681" s="62">
        <v>813</v>
      </c>
      <c r="AA7681" s="62">
        <v>4246</v>
      </c>
      <c r="AB7681" s="62">
        <v>17.690000000000001</v>
      </c>
      <c r="AC7681" s="62">
        <v>40.65</v>
      </c>
    </row>
    <row r="7682" spans="1:29" ht="30" x14ac:dyDescent="0.25">
      <c r="A7682" s="61" t="s">
        <v>283</v>
      </c>
      <c r="B7682" s="61" t="s">
        <v>284</v>
      </c>
      <c r="C7682" s="62">
        <v>2011</v>
      </c>
      <c r="D7682" s="61" t="s">
        <v>313</v>
      </c>
      <c r="E7682" s="62">
        <v>41</v>
      </c>
      <c r="F7682" s="63"/>
      <c r="G7682" s="62">
        <v>0</v>
      </c>
      <c r="H7682" s="62">
        <v>0</v>
      </c>
      <c r="I7682" s="63"/>
      <c r="J7682" s="63"/>
      <c r="K7682" s="62">
        <v>0</v>
      </c>
      <c r="L7682" s="63"/>
      <c r="M7682" s="63"/>
      <c r="N7682" s="63"/>
      <c r="O7682" s="63"/>
      <c r="P7682" s="63"/>
      <c r="Q7682" s="63"/>
      <c r="R7682" s="63"/>
      <c r="S7682" s="63"/>
      <c r="T7682" s="63"/>
      <c r="U7682" s="63"/>
      <c r="V7682" s="63"/>
      <c r="W7682" s="63"/>
      <c r="X7682" s="63"/>
      <c r="Y7682" s="63"/>
      <c r="Z7682" s="62">
        <v>0</v>
      </c>
      <c r="AA7682" s="63"/>
      <c r="AB7682" s="63"/>
      <c r="AC7682" s="62">
        <v>0</v>
      </c>
    </row>
    <row r="7683" spans="1:29" x14ac:dyDescent="0.25">
      <c r="A7683" s="61" t="s">
        <v>128</v>
      </c>
      <c r="B7683" s="61" t="s">
        <v>129</v>
      </c>
      <c r="C7683" s="62">
        <v>2013</v>
      </c>
      <c r="D7683" s="61" t="s">
        <v>86</v>
      </c>
      <c r="E7683" s="62">
        <v>36</v>
      </c>
      <c r="F7683" s="62">
        <v>231474</v>
      </c>
      <c r="G7683" s="62">
        <v>31474</v>
      </c>
      <c r="H7683" s="62">
        <v>72.86</v>
      </c>
      <c r="I7683" s="62">
        <v>6429.83</v>
      </c>
      <c r="J7683" s="62">
        <v>215270.82</v>
      </c>
      <c r="K7683" s="62">
        <v>26846.75</v>
      </c>
      <c r="L7683" s="62">
        <v>20585</v>
      </c>
      <c r="M7683" s="62">
        <v>47.65</v>
      </c>
      <c r="N7683" s="62">
        <v>745.74</v>
      </c>
      <c r="O7683" s="62">
        <v>323753.02</v>
      </c>
      <c r="P7683" s="63"/>
      <c r="Q7683" s="63"/>
      <c r="R7683" s="63"/>
      <c r="S7683" s="63"/>
      <c r="T7683" s="63"/>
      <c r="U7683" s="63"/>
      <c r="V7683" s="63"/>
      <c r="W7683" s="63"/>
      <c r="X7683" s="63"/>
      <c r="Y7683" s="63"/>
      <c r="Z7683" s="62">
        <v>2842</v>
      </c>
      <c r="AA7683" s="62">
        <v>18561</v>
      </c>
      <c r="AB7683" s="62">
        <v>42.97</v>
      </c>
      <c r="AC7683" s="62">
        <v>78.94</v>
      </c>
    </row>
    <row r="7684" spans="1:29" x14ac:dyDescent="0.25">
      <c r="A7684" s="61" t="s">
        <v>130</v>
      </c>
      <c r="B7684" s="61" t="s">
        <v>131</v>
      </c>
      <c r="C7684" s="62">
        <v>2018</v>
      </c>
      <c r="D7684" s="61" t="s">
        <v>78</v>
      </c>
      <c r="E7684" s="62">
        <v>35</v>
      </c>
      <c r="F7684" s="62">
        <v>79438</v>
      </c>
      <c r="G7684" s="62">
        <v>9015</v>
      </c>
      <c r="H7684" s="62">
        <v>21.46</v>
      </c>
      <c r="I7684" s="62">
        <v>2269.66</v>
      </c>
      <c r="J7684" s="62">
        <v>73877.34</v>
      </c>
      <c r="K7684" s="62">
        <v>8514.06</v>
      </c>
      <c r="L7684" s="62">
        <v>12128</v>
      </c>
      <c r="M7684" s="62">
        <v>28.88</v>
      </c>
      <c r="N7684" s="62">
        <v>243.26</v>
      </c>
      <c r="O7684" s="62">
        <v>102673.65</v>
      </c>
      <c r="P7684" s="63"/>
      <c r="Q7684" s="63"/>
      <c r="R7684" s="63"/>
      <c r="S7684" s="63"/>
      <c r="T7684" s="63"/>
      <c r="U7684" s="63"/>
      <c r="V7684" s="63"/>
      <c r="W7684" s="63"/>
      <c r="X7684" s="63"/>
      <c r="Y7684" s="63"/>
      <c r="Z7684" s="62">
        <v>980</v>
      </c>
      <c r="AA7684" s="62">
        <v>6455</v>
      </c>
      <c r="AB7684" s="62">
        <v>15.37</v>
      </c>
      <c r="AC7684" s="62">
        <v>28</v>
      </c>
    </row>
    <row r="7685" spans="1:29" ht="30" x14ac:dyDescent="0.25">
      <c r="A7685" s="61" t="s">
        <v>509</v>
      </c>
      <c r="B7685" s="61" t="s">
        <v>510</v>
      </c>
      <c r="C7685" s="62">
        <v>2013</v>
      </c>
      <c r="D7685" s="61" t="s">
        <v>86</v>
      </c>
      <c r="E7685" s="62">
        <v>60</v>
      </c>
      <c r="F7685" s="62">
        <v>0</v>
      </c>
      <c r="G7685" s="62">
        <v>0</v>
      </c>
      <c r="H7685" s="62">
        <v>0</v>
      </c>
      <c r="I7685" s="62">
        <v>0</v>
      </c>
      <c r="J7685" s="62">
        <v>0</v>
      </c>
      <c r="K7685" s="62">
        <v>0</v>
      </c>
      <c r="L7685" s="62">
        <v>0</v>
      </c>
      <c r="M7685" s="62">
        <v>0</v>
      </c>
      <c r="N7685" s="63"/>
      <c r="O7685" s="63"/>
      <c r="P7685" s="63"/>
      <c r="Q7685" s="63"/>
      <c r="R7685" s="63"/>
      <c r="S7685" s="63"/>
      <c r="T7685" s="63"/>
      <c r="U7685" s="63"/>
      <c r="V7685" s="63"/>
      <c r="W7685" s="63"/>
      <c r="X7685" s="63"/>
      <c r="Y7685" s="63"/>
      <c r="Z7685" s="62">
        <v>2222</v>
      </c>
      <c r="AA7685" s="62">
        <v>27573</v>
      </c>
      <c r="AB7685" s="62">
        <v>38.299999999999997</v>
      </c>
      <c r="AC7685" s="62">
        <v>37.03</v>
      </c>
    </row>
    <row r="7686" spans="1:29" x14ac:dyDescent="0.25">
      <c r="A7686" s="61" t="s">
        <v>466</v>
      </c>
      <c r="B7686" s="61" t="s">
        <v>467</v>
      </c>
      <c r="C7686" s="62">
        <v>2010</v>
      </c>
      <c r="D7686" s="61" t="s">
        <v>83</v>
      </c>
      <c r="E7686" s="62">
        <v>2</v>
      </c>
      <c r="F7686" s="62">
        <v>228</v>
      </c>
      <c r="G7686" s="62">
        <v>35</v>
      </c>
      <c r="H7686" s="62">
        <v>1.46</v>
      </c>
      <c r="I7686" s="62">
        <v>114</v>
      </c>
      <c r="J7686" s="62">
        <v>212.04</v>
      </c>
      <c r="K7686" s="62">
        <v>0</v>
      </c>
      <c r="L7686" s="63"/>
      <c r="M7686" s="63"/>
      <c r="N7686" s="63"/>
      <c r="O7686" s="63"/>
      <c r="P7686" s="63"/>
      <c r="Q7686" s="63"/>
      <c r="R7686" s="63"/>
      <c r="S7686" s="63"/>
      <c r="T7686" s="63"/>
      <c r="U7686" s="63"/>
      <c r="V7686" s="63"/>
      <c r="W7686" s="63"/>
      <c r="X7686" s="63"/>
      <c r="Y7686" s="63"/>
      <c r="Z7686" s="62">
        <v>24.6</v>
      </c>
      <c r="AA7686" s="62">
        <v>872</v>
      </c>
      <c r="AB7686" s="62">
        <v>36.33</v>
      </c>
      <c r="AC7686" s="62">
        <v>12.3</v>
      </c>
    </row>
    <row r="7687" spans="1:29" x14ac:dyDescent="0.25">
      <c r="A7687" s="61" t="s">
        <v>229</v>
      </c>
      <c r="B7687" s="61" t="s">
        <v>230</v>
      </c>
      <c r="C7687" s="62">
        <v>2010</v>
      </c>
      <c r="D7687" s="61" t="s">
        <v>419</v>
      </c>
      <c r="E7687" s="62">
        <v>10</v>
      </c>
      <c r="F7687" s="63"/>
      <c r="G7687" s="63"/>
      <c r="H7687" s="63"/>
      <c r="I7687" s="63"/>
      <c r="J7687" s="63"/>
      <c r="K7687" s="62">
        <v>0</v>
      </c>
      <c r="L7687" s="63"/>
      <c r="M7687" s="63"/>
      <c r="N7687" s="63"/>
      <c r="O7687" s="63"/>
      <c r="P7687" s="63"/>
      <c r="Q7687" s="63"/>
      <c r="R7687" s="63"/>
      <c r="S7687" s="63"/>
      <c r="T7687" s="63"/>
      <c r="U7687" s="63"/>
      <c r="V7687" s="63"/>
      <c r="W7687" s="63"/>
      <c r="X7687" s="63"/>
      <c r="Y7687" s="63"/>
      <c r="Z7687" s="62">
        <v>231314</v>
      </c>
      <c r="AA7687" s="62">
        <v>6108</v>
      </c>
      <c r="AB7687" s="62">
        <v>50.9</v>
      </c>
      <c r="AC7687" s="62">
        <v>23131.4</v>
      </c>
    </row>
    <row r="7688" spans="1:29" x14ac:dyDescent="0.25">
      <c r="A7688" s="61" t="s">
        <v>113</v>
      </c>
      <c r="B7688" s="61" t="s">
        <v>114</v>
      </c>
      <c r="C7688" s="62">
        <v>2016</v>
      </c>
      <c r="D7688" s="61" t="s">
        <v>419</v>
      </c>
      <c r="E7688" s="62">
        <v>8</v>
      </c>
      <c r="F7688" s="63"/>
      <c r="G7688" s="63"/>
      <c r="H7688" s="63"/>
      <c r="I7688" s="63"/>
      <c r="J7688" s="63"/>
      <c r="K7688" s="62">
        <v>0</v>
      </c>
      <c r="L7688" s="63"/>
      <c r="M7688" s="63"/>
      <c r="N7688" s="63"/>
      <c r="O7688" s="63"/>
      <c r="P7688" s="63"/>
      <c r="Q7688" s="63"/>
      <c r="R7688" s="63"/>
      <c r="S7688" s="63"/>
      <c r="T7688" s="63"/>
      <c r="U7688" s="63"/>
      <c r="V7688" s="63"/>
      <c r="W7688" s="63"/>
      <c r="X7688" s="63"/>
      <c r="Y7688" s="63"/>
      <c r="Z7688" s="62">
        <v>0</v>
      </c>
      <c r="AA7688" s="63"/>
      <c r="AB7688" s="63"/>
      <c r="AC7688" s="62">
        <v>0</v>
      </c>
    </row>
    <row r="7689" spans="1:29" x14ac:dyDescent="0.25">
      <c r="A7689" s="61" t="s">
        <v>469</v>
      </c>
      <c r="B7689" s="61" t="s">
        <v>470</v>
      </c>
      <c r="C7689" s="62">
        <v>2004</v>
      </c>
      <c r="D7689" s="61" t="s">
        <v>75</v>
      </c>
      <c r="E7689" s="62">
        <v>8</v>
      </c>
      <c r="F7689" s="62">
        <v>6199</v>
      </c>
      <c r="G7689" s="62">
        <v>953</v>
      </c>
      <c r="H7689" s="62">
        <v>9.93</v>
      </c>
      <c r="I7689" s="62">
        <v>774.88</v>
      </c>
      <c r="J7689" s="62">
        <v>5765.07</v>
      </c>
      <c r="K7689" s="62">
        <v>148.4</v>
      </c>
      <c r="L7689" s="62">
        <v>500</v>
      </c>
      <c r="M7689" s="62">
        <v>5.21</v>
      </c>
      <c r="N7689" s="63"/>
      <c r="O7689" s="63"/>
      <c r="P7689" s="63"/>
      <c r="Q7689" s="63"/>
      <c r="R7689" s="63"/>
      <c r="S7689" s="63"/>
      <c r="T7689" s="63"/>
      <c r="U7689" s="63"/>
      <c r="V7689" s="63"/>
      <c r="W7689" s="63"/>
      <c r="X7689" s="63"/>
      <c r="Y7689" s="63"/>
      <c r="Z7689" s="62">
        <v>498.42</v>
      </c>
      <c r="AA7689" s="62">
        <v>3041</v>
      </c>
      <c r="AB7689" s="62">
        <v>31.68</v>
      </c>
      <c r="AC7689" s="62">
        <v>62.3</v>
      </c>
    </row>
    <row r="7690" spans="1:29" x14ac:dyDescent="0.25">
      <c r="A7690" s="61" t="s">
        <v>275</v>
      </c>
      <c r="B7690" s="61" t="s">
        <v>276</v>
      </c>
      <c r="C7690" s="62">
        <v>2011</v>
      </c>
      <c r="D7690" s="61" t="s">
        <v>75</v>
      </c>
      <c r="E7690" s="62">
        <v>17</v>
      </c>
      <c r="F7690" s="62">
        <v>1981</v>
      </c>
      <c r="G7690" s="62">
        <v>305</v>
      </c>
      <c r="H7690" s="62">
        <v>1.5</v>
      </c>
      <c r="I7690" s="62">
        <v>116.53</v>
      </c>
      <c r="J7690" s="62">
        <v>1842.33</v>
      </c>
      <c r="K7690" s="62">
        <v>0</v>
      </c>
      <c r="L7690" s="63"/>
      <c r="M7690" s="63"/>
      <c r="N7690" s="63"/>
      <c r="O7690" s="63"/>
      <c r="P7690" s="63"/>
      <c r="Q7690" s="63"/>
      <c r="R7690" s="63"/>
      <c r="S7690" s="63"/>
      <c r="T7690" s="63"/>
      <c r="U7690" s="63"/>
      <c r="V7690" s="63"/>
      <c r="W7690" s="63"/>
      <c r="X7690" s="63"/>
      <c r="Y7690" s="63"/>
      <c r="Z7690" s="62">
        <v>779.36</v>
      </c>
      <c r="AA7690" s="62">
        <v>2925</v>
      </c>
      <c r="AB7690" s="62">
        <v>14.34</v>
      </c>
      <c r="AC7690" s="62">
        <v>45.84</v>
      </c>
    </row>
    <row r="7691" spans="1:29" ht="30" x14ac:dyDescent="0.25">
      <c r="A7691" s="61" t="s">
        <v>237</v>
      </c>
      <c r="B7691" s="61" t="s">
        <v>238</v>
      </c>
      <c r="C7691" s="62">
        <v>2014</v>
      </c>
      <c r="D7691" s="61" t="s">
        <v>226</v>
      </c>
      <c r="E7691" s="62">
        <v>102</v>
      </c>
      <c r="F7691" s="62">
        <v>259910</v>
      </c>
      <c r="G7691" s="62">
        <v>43051</v>
      </c>
      <c r="H7691" s="62">
        <v>35.17</v>
      </c>
      <c r="I7691" s="62">
        <v>2548.14</v>
      </c>
      <c r="J7691" s="62">
        <v>241716.3</v>
      </c>
      <c r="K7691" s="62">
        <v>98642.23</v>
      </c>
      <c r="L7691" s="62">
        <v>88735</v>
      </c>
      <c r="M7691" s="62">
        <v>72.5</v>
      </c>
      <c r="N7691" s="62">
        <v>967.08</v>
      </c>
      <c r="O7691" s="62">
        <v>1189556.23</v>
      </c>
      <c r="P7691" s="63"/>
      <c r="Q7691" s="63"/>
      <c r="R7691" s="63"/>
      <c r="S7691" s="63"/>
      <c r="T7691" s="63"/>
      <c r="U7691" s="63"/>
      <c r="V7691" s="63"/>
      <c r="W7691" s="63"/>
      <c r="X7691" s="63"/>
      <c r="Y7691" s="63"/>
      <c r="Z7691" s="62">
        <v>343260</v>
      </c>
      <c r="AA7691" s="62">
        <v>30060</v>
      </c>
      <c r="AB7691" s="62">
        <v>24.56</v>
      </c>
      <c r="AC7691" s="62">
        <v>3365.29</v>
      </c>
    </row>
    <row r="7692" spans="1:29" x14ac:dyDescent="0.25">
      <c r="A7692" s="61" t="s">
        <v>105</v>
      </c>
      <c r="B7692" s="61" t="s">
        <v>106</v>
      </c>
      <c r="C7692" s="62">
        <v>2018</v>
      </c>
      <c r="D7692" s="61" t="s">
        <v>150</v>
      </c>
      <c r="E7692" s="62">
        <v>16</v>
      </c>
      <c r="F7692" s="62">
        <v>10148</v>
      </c>
      <c r="G7692" s="62">
        <v>2842</v>
      </c>
      <c r="H7692" s="62">
        <v>14.8</v>
      </c>
      <c r="I7692" s="62">
        <v>634.25</v>
      </c>
      <c r="J7692" s="62">
        <v>9437.64</v>
      </c>
      <c r="K7692" s="62">
        <v>0</v>
      </c>
      <c r="L7692" s="63"/>
      <c r="M7692" s="63"/>
      <c r="N7692" s="63"/>
      <c r="O7692" s="63"/>
      <c r="P7692" s="63"/>
      <c r="Q7692" s="63"/>
      <c r="R7692" s="63"/>
      <c r="S7692" s="63"/>
      <c r="T7692" s="63"/>
      <c r="U7692" s="63"/>
      <c r="V7692" s="63"/>
      <c r="W7692" s="63"/>
      <c r="X7692" s="63"/>
      <c r="Y7692" s="63"/>
      <c r="Z7692" s="62">
        <v>1036.03</v>
      </c>
      <c r="AA7692" s="62">
        <v>2643</v>
      </c>
      <c r="AB7692" s="62">
        <v>13.77</v>
      </c>
      <c r="AC7692" s="62">
        <v>64.75</v>
      </c>
    </row>
    <row r="7693" spans="1:29" x14ac:dyDescent="0.25">
      <c r="A7693" s="61" t="s">
        <v>420</v>
      </c>
      <c r="B7693" s="61" t="s">
        <v>421</v>
      </c>
      <c r="C7693" s="62">
        <v>2017</v>
      </c>
      <c r="D7693" s="61" t="s">
        <v>86</v>
      </c>
      <c r="E7693" s="62">
        <v>268</v>
      </c>
      <c r="F7693" s="62">
        <v>16856</v>
      </c>
      <c r="G7693" s="62">
        <v>4379</v>
      </c>
      <c r="H7693" s="62">
        <v>1.36</v>
      </c>
      <c r="I7693" s="62">
        <v>62.9</v>
      </c>
      <c r="J7693" s="62">
        <v>15676.08</v>
      </c>
      <c r="K7693" s="62">
        <v>0</v>
      </c>
      <c r="L7693" s="63"/>
      <c r="M7693" s="63"/>
      <c r="N7693" s="63"/>
      <c r="O7693" s="63"/>
      <c r="P7693" s="63"/>
      <c r="Q7693" s="63"/>
      <c r="R7693" s="63"/>
      <c r="S7693" s="63"/>
      <c r="T7693" s="63"/>
      <c r="U7693" s="62">
        <v>2490</v>
      </c>
      <c r="V7693" s="62">
        <v>6993</v>
      </c>
      <c r="W7693" s="62">
        <v>2.17</v>
      </c>
      <c r="X7693" s="62">
        <v>9</v>
      </c>
      <c r="Y7693" s="62">
        <v>55736.160000000003</v>
      </c>
      <c r="Z7693" s="62">
        <v>15316</v>
      </c>
      <c r="AA7693" s="62">
        <v>156482</v>
      </c>
      <c r="AB7693" s="62">
        <v>48.66</v>
      </c>
      <c r="AC7693" s="62">
        <v>57.15</v>
      </c>
    </row>
    <row r="7694" spans="1:29" ht="30" x14ac:dyDescent="0.25">
      <c r="A7694" s="61" t="s">
        <v>387</v>
      </c>
      <c r="B7694" s="61" t="s">
        <v>388</v>
      </c>
      <c r="C7694" s="62">
        <v>2018</v>
      </c>
      <c r="D7694" s="61" t="s">
        <v>78</v>
      </c>
      <c r="E7694" s="62">
        <v>48</v>
      </c>
      <c r="F7694" s="62">
        <v>485836</v>
      </c>
      <c r="G7694" s="62">
        <v>37146</v>
      </c>
      <c r="H7694" s="62">
        <v>64.489999999999995</v>
      </c>
      <c r="I7694" s="62">
        <v>10121.58</v>
      </c>
      <c r="J7694" s="62">
        <v>451827.48</v>
      </c>
      <c r="K7694" s="62">
        <v>0</v>
      </c>
      <c r="L7694" s="63"/>
      <c r="M7694" s="63"/>
      <c r="N7694" s="63"/>
      <c r="O7694" s="63"/>
      <c r="P7694" s="63"/>
      <c r="Q7694" s="63"/>
      <c r="R7694" s="63"/>
      <c r="S7694" s="63"/>
      <c r="T7694" s="63"/>
      <c r="U7694" s="63"/>
      <c r="V7694" s="63"/>
      <c r="W7694" s="63"/>
      <c r="X7694" s="63"/>
      <c r="Y7694" s="63"/>
      <c r="Z7694" s="62">
        <v>28338.1</v>
      </c>
      <c r="AA7694" s="62">
        <v>6451</v>
      </c>
      <c r="AB7694" s="62">
        <v>11.2</v>
      </c>
      <c r="AC7694" s="62">
        <v>590.38</v>
      </c>
    </row>
    <row r="7695" spans="1:29" x14ac:dyDescent="0.25">
      <c r="A7695" s="61" t="s">
        <v>496</v>
      </c>
      <c r="B7695" s="61" t="s">
        <v>497</v>
      </c>
      <c r="C7695" s="62">
        <v>2016</v>
      </c>
      <c r="D7695" s="61" t="s">
        <v>78</v>
      </c>
      <c r="E7695" s="62">
        <v>40</v>
      </c>
      <c r="F7695" s="62">
        <v>141986</v>
      </c>
      <c r="G7695" s="62">
        <v>23813</v>
      </c>
      <c r="H7695" s="62">
        <v>49.61</v>
      </c>
      <c r="I7695" s="62">
        <v>3549.65</v>
      </c>
      <c r="J7695" s="62">
        <v>132046.98000000001</v>
      </c>
      <c r="K7695" s="62">
        <v>0</v>
      </c>
      <c r="L7695" s="63"/>
      <c r="M7695" s="63"/>
      <c r="N7695" s="63"/>
      <c r="O7695" s="63"/>
      <c r="P7695" s="63"/>
      <c r="Q7695" s="63"/>
      <c r="R7695" s="63"/>
      <c r="S7695" s="63"/>
      <c r="T7695" s="63"/>
      <c r="U7695" s="62">
        <v>13153</v>
      </c>
      <c r="V7695" s="62">
        <v>20688</v>
      </c>
      <c r="W7695" s="62">
        <v>43.1</v>
      </c>
      <c r="X7695" s="62">
        <v>328</v>
      </c>
      <c r="Y7695" s="62">
        <v>294416.75</v>
      </c>
      <c r="Z7695" s="62">
        <v>189100</v>
      </c>
      <c r="AA7695" s="62">
        <v>6659</v>
      </c>
      <c r="AB7695" s="62">
        <v>13.87</v>
      </c>
      <c r="AC7695" s="62">
        <v>4727.5</v>
      </c>
    </row>
    <row r="7696" spans="1:29" x14ac:dyDescent="0.25">
      <c r="A7696" s="61" t="s">
        <v>432</v>
      </c>
      <c r="B7696" s="61" t="s">
        <v>433</v>
      </c>
      <c r="C7696" s="62">
        <v>2013</v>
      </c>
      <c r="D7696" s="61" t="s">
        <v>75</v>
      </c>
      <c r="E7696" s="62">
        <v>12</v>
      </c>
      <c r="F7696" s="63"/>
      <c r="G7696" s="63"/>
      <c r="H7696" s="63"/>
      <c r="I7696" s="63"/>
      <c r="J7696" s="63"/>
      <c r="K7696" s="62">
        <v>0</v>
      </c>
      <c r="L7696" s="63"/>
      <c r="M7696" s="63"/>
      <c r="N7696" s="63"/>
      <c r="O7696" s="63"/>
      <c r="P7696" s="63"/>
      <c r="Q7696" s="63"/>
      <c r="R7696" s="63"/>
      <c r="S7696" s="63"/>
      <c r="T7696" s="63"/>
      <c r="U7696" s="63"/>
      <c r="V7696" s="63"/>
      <c r="W7696" s="63"/>
      <c r="X7696" s="63"/>
      <c r="Y7696" s="63"/>
      <c r="Z7696" s="62">
        <v>0</v>
      </c>
      <c r="AA7696" s="63"/>
      <c r="AB7696" s="63"/>
      <c r="AC7696" s="62">
        <v>0</v>
      </c>
    </row>
    <row r="7697" spans="1:29" ht="30" x14ac:dyDescent="0.25">
      <c r="A7697" s="61" t="s">
        <v>422</v>
      </c>
      <c r="B7697" s="61" t="s">
        <v>423</v>
      </c>
      <c r="C7697" s="62">
        <v>2004</v>
      </c>
      <c r="D7697" s="61" t="s">
        <v>99</v>
      </c>
      <c r="E7697" s="62">
        <v>60</v>
      </c>
      <c r="F7697" s="62">
        <v>559800</v>
      </c>
      <c r="G7697" s="62">
        <v>64069</v>
      </c>
      <c r="H7697" s="62">
        <v>88.98</v>
      </c>
      <c r="I7697" s="62">
        <v>9330</v>
      </c>
      <c r="J7697" s="62">
        <v>520614</v>
      </c>
      <c r="K7697" s="62">
        <v>0</v>
      </c>
      <c r="L7697" s="63"/>
      <c r="M7697" s="63"/>
      <c r="N7697" s="63"/>
      <c r="O7697" s="63"/>
      <c r="P7697" s="63"/>
      <c r="Q7697" s="63"/>
      <c r="R7697" s="63"/>
      <c r="S7697" s="63"/>
      <c r="T7697" s="63"/>
      <c r="U7697" s="63"/>
      <c r="V7697" s="63"/>
      <c r="W7697" s="63"/>
      <c r="X7697" s="63"/>
      <c r="Y7697" s="63"/>
      <c r="Z7697" s="62">
        <v>1960</v>
      </c>
      <c r="AA7697" s="62">
        <v>4464</v>
      </c>
      <c r="AB7697" s="62">
        <v>6.2</v>
      </c>
      <c r="AC7697" s="62">
        <v>32.67</v>
      </c>
    </row>
    <row r="7698" spans="1:29" ht="30" x14ac:dyDescent="0.25">
      <c r="A7698" s="61" t="s">
        <v>269</v>
      </c>
      <c r="B7698" s="61" t="s">
        <v>270</v>
      </c>
      <c r="C7698" s="62">
        <v>2016</v>
      </c>
      <c r="D7698" s="61" t="s">
        <v>78</v>
      </c>
      <c r="E7698" s="62">
        <v>113</v>
      </c>
      <c r="F7698" s="62">
        <v>1049040</v>
      </c>
      <c r="G7698" s="62">
        <v>158767</v>
      </c>
      <c r="H7698" s="62">
        <v>117.08</v>
      </c>
      <c r="I7698" s="62">
        <v>9283.5400000000009</v>
      </c>
      <c r="J7698" s="62">
        <v>975607.2</v>
      </c>
      <c r="K7698" s="62">
        <v>0</v>
      </c>
      <c r="L7698" s="63"/>
      <c r="M7698" s="63"/>
      <c r="N7698" s="63"/>
      <c r="O7698" s="63"/>
      <c r="P7698" s="63"/>
      <c r="Q7698" s="63"/>
      <c r="R7698" s="63"/>
      <c r="S7698" s="63"/>
      <c r="T7698" s="63"/>
      <c r="U7698" s="63"/>
      <c r="V7698" s="63"/>
      <c r="W7698" s="63"/>
      <c r="X7698" s="63"/>
      <c r="Y7698" s="63"/>
      <c r="Z7698" s="62">
        <v>353300</v>
      </c>
      <c r="AA7698" s="62">
        <v>16125</v>
      </c>
      <c r="AB7698" s="62">
        <v>11.89</v>
      </c>
      <c r="AC7698" s="62">
        <v>3126.55</v>
      </c>
    </row>
    <row r="7699" spans="1:29" x14ac:dyDescent="0.25">
      <c r="A7699" s="61" t="s">
        <v>198</v>
      </c>
      <c r="B7699" s="61" t="s">
        <v>199</v>
      </c>
      <c r="C7699" s="62">
        <v>2010</v>
      </c>
      <c r="D7699" s="61" t="s">
        <v>75</v>
      </c>
      <c r="E7699" s="62">
        <v>6</v>
      </c>
      <c r="F7699" s="63"/>
      <c r="G7699" s="62">
        <v>0</v>
      </c>
      <c r="H7699" s="62">
        <v>0</v>
      </c>
      <c r="I7699" s="63"/>
      <c r="J7699" s="63"/>
      <c r="K7699" s="62">
        <v>0</v>
      </c>
      <c r="L7699" s="62">
        <v>0</v>
      </c>
      <c r="M7699" s="62">
        <v>0</v>
      </c>
      <c r="N7699" s="63"/>
      <c r="O7699" s="63"/>
      <c r="P7699" s="63"/>
      <c r="Q7699" s="63"/>
      <c r="R7699" s="63"/>
      <c r="S7699" s="63"/>
      <c r="T7699" s="63"/>
      <c r="U7699" s="63"/>
      <c r="V7699" s="63"/>
      <c r="W7699" s="63"/>
      <c r="X7699" s="63"/>
      <c r="Y7699" s="63"/>
      <c r="Z7699" s="62">
        <v>578</v>
      </c>
      <c r="AA7699" s="62">
        <v>8254</v>
      </c>
      <c r="AB7699" s="62">
        <v>114.64</v>
      </c>
      <c r="AC7699" s="62">
        <v>96.33</v>
      </c>
    </row>
    <row r="7700" spans="1:29" x14ac:dyDescent="0.25">
      <c r="A7700" s="61" t="s">
        <v>376</v>
      </c>
      <c r="B7700" s="61" t="s">
        <v>377</v>
      </c>
      <c r="C7700" s="62">
        <v>2010</v>
      </c>
      <c r="D7700" s="61" t="s">
        <v>78</v>
      </c>
      <c r="E7700" s="62">
        <v>42</v>
      </c>
      <c r="F7700" s="62">
        <v>282255</v>
      </c>
      <c r="G7700" s="62">
        <v>40716</v>
      </c>
      <c r="H7700" s="62">
        <v>80.790000000000006</v>
      </c>
      <c r="I7700" s="62">
        <v>6720.36</v>
      </c>
      <c r="J7700" s="62">
        <v>262497.15000000002</v>
      </c>
      <c r="K7700" s="62">
        <v>23118.33</v>
      </c>
      <c r="L7700" s="62">
        <v>28980</v>
      </c>
      <c r="M7700" s="62">
        <v>57.5</v>
      </c>
      <c r="N7700" s="62">
        <v>550.44000000000005</v>
      </c>
      <c r="O7700" s="62">
        <v>278790.90000000002</v>
      </c>
      <c r="P7700" s="63"/>
      <c r="Q7700" s="63"/>
      <c r="R7700" s="63"/>
      <c r="S7700" s="63"/>
      <c r="T7700" s="63"/>
      <c r="U7700" s="63"/>
      <c r="V7700" s="63"/>
      <c r="W7700" s="63"/>
      <c r="X7700" s="63"/>
      <c r="Y7700" s="63"/>
      <c r="Z7700" s="62">
        <v>56148.87</v>
      </c>
      <c r="AA7700" s="62">
        <v>6829</v>
      </c>
      <c r="AB7700" s="62">
        <v>13.55</v>
      </c>
      <c r="AC7700" s="62">
        <v>1336.88</v>
      </c>
    </row>
    <row r="7701" spans="1:29" ht="30" x14ac:dyDescent="0.25">
      <c r="A7701" s="61" t="s">
        <v>124</v>
      </c>
      <c r="B7701" s="61" t="s">
        <v>125</v>
      </c>
      <c r="C7701" s="62">
        <v>2010</v>
      </c>
      <c r="D7701" s="61" t="s">
        <v>226</v>
      </c>
      <c r="E7701" s="62">
        <v>41</v>
      </c>
      <c r="F7701" s="62">
        <v>180880</v>
      </c>
      <c r="G7701" s="62">
        <v>22195</v>
      </c>
      <c r="H7701" s="62">
        <v>45.11</v>
      </c>
      <c r="I7701" s="62">
        <v>4411.71</v>
      </c>
      <c r="J7701" s="62">
        <v>168218.4</v>
      </c>
      <c r="K7701" s="62">
        <v>0</v>
      </c>
      <c r="L7701" s="63"/>
      <c r="M7701" s="63"/>
      <c r="N7701" s="63"/>
      <c r="O7701" s="63"/>
      <c r="P7701" s="63"/>
      <c r="Q7701" s="63"/>
      <c r="R7701" s="63"/>
      <c r="S7701" s="63"/>
      <c r="T7701" s="63"/>
      <c r="U7701" s="62">
        <v>12998</v>
      </c>
      <c r="V7701" s="62">
        <v>30007</v>
      </c>
      <c r="W7701" s="62">
        <v>60.99</v>
      </c>
      <c r="X7701" s="62">
        <v>317</v>
      </c>
      <c r="Y7701" s="62">
        <v>290947.23</v>
      </c>
      <c r="Z7701" s="62">
        <v>171.51</v>
      </c>
      <c r="AA7701" s="62">
        <v>13215</v>
      </c>
      <c r="AB7701" s="62">
        <v>26.86</v>
      </c>
      <c r="AC7701" s="62">
        <v>4.18</v>
      </c>
    </row>
    <row r="7702" spans="1:29" x14ac:dyDescent="0.25">
      <c r="A7702" s="61" t="s">
        <v>257</v>
      </c>
      <c r="B7702" s="61" t="s">
        <v>258</v>
      </c>
      <c r="C7702" s="62">
        <v>2003</v>
      </c>
      <c r="D7702" s="61" t="s">
        <v>78</v>
      </c>
      <c r="E7702" s="62">
        <v>56</v>
      </c>
      <c r="F7702" s="62">
        <v>204694</v>
      </c>
      <c r="G7702" s="62">
        <v>21978</v>
      </c>
      <c r="H7702" s="62">
        <v>32.71</v>
      </c>
      <c r="I7702" s="62">
        <v>3655.25</v>
      </c>
      <c r="J7702" s="62">
        <v>190365.42</v>
      </c>
      <c r="K7702" s="62">
        <v>0</v>
      </c>
      <c r="L7702" s="63"/>
      <c r="M7702" s="63"/>
      <c r="N7702" s="63"/>
      <c r="O7702" s="63"/>
      <c r="P7702" s="63"/>
      <c r="Q7702" s="63"/>
      <c r="R7702" s="63"/>
      <c r="S7702" s="63"/>
      <c r="T7702" s="63"/>
      <c r="U7702" s="63"/>
      <c r="V7702" s="63"/>
      <c r="W7702" s="63"/>
      <c r="X7702" s="63"/>
      <c r="Y7702" s="63"/>
      <c r="Z7702" s="62">
        <v>98.82</v>
      </c>
      <c r="AA7702" s="62">
        <v>4436</v>
      </c>
      <c r="AB7702" s="62">
        <v>6.6</v>
      </c>
      <c r="AC7702" s="62">
        <v>1.76</v>
      </c>
    </row>
    <row r="7703" spans="1:29" ht="30" x14ac:dyDescent="0.25">
      <c r="A7703" s="61" t="s">
        <v>188</v>
      </c>
      <c r="B7703" s="61" t="s">
        <v>189</v>
      </c>
      <c r="C7703" s="62">
        <v>2013</v>
      </c>
      <c r="D7703" s="61" t="s">
        <v>75</v>
      </c>
      <c r="E7703" s="62">
        <v>24</v>
      </c>
      <c r="F7703" s="62">
        <v>138709</v>
      </c>
      <c r="G7703" s="62">
        <v>29312</v>
      </c>
      <c r="H7703" s="62">
        <v>101.78</v>
      </c>
      <c r="I7703" s="62">
        <v>5779.54</v>
      </c>
      <c r="J7703" s="62">
        <v>128999.37</v>
      </c>
      <c r="K7703" s="62">
        <v>15079.53</v>
      </c>
      <c r="L7703" s="62">
        <v>20927</v>
      </c>
      <c r="M7703" s="62">
        <v>72.66</v>
      </c>
      <c r="N7703" s="63"/>
      <c r="O7703" s="63"/>
      <c r="P7703" s="63"/>
      <c r="Q7703" s="63"/>
      <c r="R7703" s="63"/>
      <c r="S7703" s="63"/>
      <c r="T7703" s="63"/>
      <c r="U7703" s="63"/>
      <c r="V7703" s="63"/>
      <c r="W7703" s="63"/>
      <c r="X7703" s="63"/>
      <c r="Y7703" s="63"/>
      <c r="Z7703" s="62">
        <v>2684</v>
      </c>
      <c r="AA7703" s="62">
        <v>19267</v>
      </c>
      <c r="AB7703" s="62">
        <v>66.900000000000006</v>
      </c>
      <c r="AC7703" s="62">
        <v>111.83</v>
      </c>
    </row>
    <row r="7704" spans="1:29" ht="30" x14ac:dyDescent="0.25">
      <c r="A7704" s="61" t="s">
        <v>117</v>
      </c>
      <c r="B7704" s="61" t="s">
        <v>118</v>
      </c>
      <c r="C7704" s="62">
        <v>2012</v>
      </c>
      <c r="D7704" s="61" t="s">
        <v>468</v>
      </c>
      <c r="E7704" s="62">
        <v>24</v>
      </c>
      <c r="F7704" s="63"/>
      <c r="G7704" s="63"/>
      <c r="H7704" s="63"/>
      <c r="I7704" s="63"/>
      <c r="J7704" s="63"/>
      <c r="K7704" s="62">
        <v>0</v>
      </c>
      <c r="L7704" s="63"/>
      <c r="M7704" s="63"/>
      <c r="N7704" s="63"/>
      <c r="O7704" s="63"/>
      <c r="P7704" s="63"/>
      <c r="Q7704" s="63"/>
      <c r="R7704" s="63"/>
      <c r="S7704" s="63"/>
      <c r="T7704" s="63"/>
      <c r="U7704" s="63"/>
      <c r="V7704" s="63"/>
      <c r="W7704" s="63"/>
      <c r="X7704" s="63"/>
      <c r="Y7704" s="63"/>
      <c r="Z7704" s="62">
        <v>0</v>
      </c>
      <c r="AA7704" s="63"/>
      <c r="AB7704" s="63"/>
      <c r="AC7704" s="62">
        <v>0</v>
      </c>
    </row>
    <row r="7705" spans="1:29" ht="30" x14ac:dyDescent="0.25">
      <c r="A7705" s="61" t="s">
        <v>231</v>
      </c>
      <c r="B7705" s="61" t="s">
        <v>232</v>
      </c>
      <c r="C7705" s="62">
        <v>2015</v>
      </c>
      <c r="D7705" s="61" t="s">
        <v>301</v>
      </c>
      <c r="E7705" s="62">
        <v>96</v>
      </c>
      <c r="F7705" s="62">
        <v>684100</v>
      </c>
      <c r="G7705" s="62">
        <v>85190</v>
      </c>
      <c r="H7705" s="62">
        <v>73.95</v>
      </c>
      <c r="I7705" s="62">
        <v>7126.04</v>
      </c>
      <c r="J7705" s="62">
        <v>636213</v>
      </c>
      <c r="K7705" s="62">
        <v>0</v>
      </c>
      <c r="L7705" s="62">
        <v>312</v>
      </c>
      <c r="M7705" s="62">
        <v>0.27</v>
      </c>
      <c r="N7705" s="63"/>
      <c r="O7705" s="63"/>
      <c r="P7705" s="63"/>
      <c r="Q7705" s="63"/>
      <c r="R7705" s="63"/>
      <c r="S7705" s="63"/>
      <c r="T7705" s="63"/>
      <c r="U7705" s="63"/>
      <c r="V7705" s="63"/>
      <c r="W7705" s="63"/>
      <c r="X7705" s="63"/>
      <c r="Y7705" s="63"/>
      <c r="Z7705" s="62">
        <v>2603</v>
      </c>
      <c r="AA7705" s="62">
        <v>26031</v>
      </c>
      <c r="AB7705" s="62">
        <v>22.6</v>
      </c>
      <c r="AC7705" s="62">
        <v>27.11</v>
      </c>
    </row>
    <row r="7706" spans="1:29" ht="30" x14ac:dyDescent="0.25">
      <c r="A7706" s="61" t="s">
        <v>464</v>
      </c>
      <c r="B7706" s="61" t="s">
        <v>465</v>
      </c>
      <c r="C7706" s="62">
        <v>2008</v>
      </c>
      <c r="D7706" s="61" t="s">
        <v>78</v>
      </c>
      <c r="E7706" s="62">
        <v>40</v>
      </c>
      <c r="F7706" s="62">
        <v>341807</v>
      </c>
      <c r="G7706" s="62">
        <v>27225</v>
      </c>
      <c r="H7706" s="62">
        <v>56.72</v>
      </c>
      <c r="I7706" s="62">
        <v>8545.18</v>
      </c>
      <c r="J7706" s="62">
        <v>317880.51</v>
      </c>
      <c r="K7706" s="62">
        <v>0</v>
      </c>
      <c r="L7706" s="63"/>
      <c r="M7706" s="63"/>
      <c r="N7706" s="63"/>
      <c r="O7706" s="63"/>
      <c r="P7706" s="63"/>
      <c r="Q7706" s="63"/>
      <c r="R7706" s="63"/>
      <c r="S7706" s="63"/>
      <c r="T7706" s="63"/>
      <c r="U7706" s="63"/>
      <c r="V7706" s="63"/>
      <c r="W7706" s="63"/>
      <c r="X7706" s="63"/>
      <c r="Y7706" s="63"/>
      <c r="Z7706" s="62">
        <v>0</v>
      </c>
      <c r="AA7706" s="63"/>
      <c r="AB7706" s="63"/>
      <c r="AC7706" s="62">
        <v>0</v>
      </c>
    </row>
    <row r="7707" spans="1:29" ht="30" x14ac:dyDescent="0.25">
      <c r="A7707" s="61" t="s">
        <v>153</v>
      </c>
      <c r="B7707" s="61" t="s">
        <v>154</v>
      </c>
      <c r="C7707" s="62">
        <v>2013</v>
      </c>
      <c r="D7707" s="61" t="s">
        <v>135</v>
      </c>
      <c r="E7707" s="62">
        <v>371</v>
      </c>
      <c r="F7707" s="62">
        <v>1719958</v>
      </c>
      <c r="G7707" s="62">
        <v>254609</v>
      </c>
      <c r="H7707" s="62">
        <v>57.19</v>
      </c>
      <c r="I7707" s="62">
        <v>4636.01</v>
      </c>
      <c r="J7707" s="62">
        <v>1599560.94</v>
      </c>
      <c r="K7707" s="62">
        <v>315585.84000000003</v>
      </c>
      <c r="L7707" s="62">
        <v>314223</v>
      </c>
      <c r="M7707" s="62">
        <v>70.58</v>
      </c>
      <c r="N7707" s="62">
        <v>850.64</v>
      </c>
      <c r="O7707" s="62">
        <v>3805744.31</v>
      </c>
      <c r="P7707" s="63"/>
      <c r="Q7707" s="63"/>
      <c r="R7707" s="63"/>
      <c r="S7707" s="63"/>
      <c r="T7707" s="63"/>
      <c r="U7707" s="63"/>
      <c r="V7707" s="63"/>
      <c r="W7707" s="63"/>
      <c r="X7707" s="63"/>
      <c r="Y7707" s="63"/>
      <c r="Z7707" s="62">
        <v>54332</v>
      </c>
      <c r="AA7707" s="62">
        <v>547669</v>
      </c>
      <c r="AB7707" s="62">
        <v>123.02</v>
      </c>
      <c r="AC7707" s="62">
        <v>146.44999999999999</v>
      </c>
    </row>
    <row r="7708" spans="1:29" ht="30" x14ac:dyDescent="0.25">
      <c r="A7708" s="61" t="s">
        <v>148</v>
      </c>
      <c r="B7708" s="61" t="s">
        <v>149</v>
      </c>
      <c r="C7708" s="62">
        <v>2018</v>
      </c>
      <c r="D7708" s="61" t="s">
        <v>99</v>
      </c>
      <c r="E7708" s="62">
        <v>30</v>
      </c>
      <c r="F7708" s="62">
        <v>172000</v>
      </c>
      <c r="G7708" s="62">
        <v>31690</v>
      </c>
      <c r="H7708" s="62">
        <v>88.03</v>
      </c>
      <c r="I7708" s="62">
        <v>5733.33</v>
      </c>
      <c r="J7708" s="62">
        <v>159960</v>
      </c>
      <c r="K7708" s="62">
        <v>0</v>
      </c>
      <c r="L7708" s="63"/>
      <c r="M7708" s="63"/>
      <c r="N7708" s="63"/>
      <c r="O7708" s="63"/>
      <c r="P7708" s="63"/>
      <c r="Q7708" s="63"/>
      <c r="R7708" s="63"/>
      <c r="S7708" s="63"/>
      <c r="T7708" s="63"/>
      <c r="U7708" s="63"/>
      <c r="V7708" s="63"/>
      <c r="W7708" s="63"/>
      <c r="X7708" s="63"/>
      <c r="Y7708" s="63"/>
      <c r="Z7708" s="62">
        <v>88.26</v>
      </c>
      <c r="AA7708" s="62">
        <v>10467</v>
      </c>
      <c r="AB7708" s="62">
        <v>29.08</v>
      </c>
      <c r="AC7708" s="62">
        <v>2.94</v>
      </c>
    </row>
    <row r="7709" spans="1:29" x14ac:dyDescent="0.25">
      <c r="A7709" s="61" t="s">
        <v>478</v>
      </c>
      <c r="B7709" s="61" t="s">
        <v>479</v>
      </c>
      <c r="C7709" s="62">
        <v>2012</v>
      </c>
      <c r="D7709" s="61" t="s">
        <v>78</v>
      </c>
      <c r="E7709" s="62">
        <v>40</v>
      </c>
      <c r="F7709" s="62">
        <v>338960</v>
      </c>
      <c r="G7709" s="62">
        <v>35201</v>
      </c>
      <c r="H7709" s="62">
        <v>73.34</v>
      </c>
      <c r="I7709" s="62">
        <v>8474</v>
      </c>
      <c r="J7709" s="62">
        <v>315232.8</v>
      </c>
      <c r="K7709" s="62">
        <v>0</v>
      </c>
      <c r="L7709" s="63"/>
      <c r="M7709" s="63"/>
      <c r="N7709" s="63"/>
      <c r="O7709" s="63"/>
      <c r="P7709" s="63"/>
      <c r="Q7709" s="63"/>
      <c r="R7709" s="63"/>
      <c r="S7709" s="63"/>
      <c r="T7709" s="63"/>
      <c r="U7709" s="63"/>
      <c r="V7709" s="63"/>
      <c r="W7709" s="63"/>
      <c r="X7709" s="63"/>
      <c r="Y7709" s="63"/>
      <c r="Z7709" s="62">
        <v>935.65</v>
      </c>
      <c r="AA7709" s="62">
        <v>18230</v>
      </c>
      <c r="AB7709" s="62">
        <v>37.979999999999997</v>
      </c>
      <c r="AC7709" s="62">
        <v>23.39</v>
      </c>
    </row>
    <row r="7710" spans="1:29" x14ac:dyDescent="0.25">
      <c r="A7710" s="61" t="s">
        <v>484</v>
      </c>
      <c r="B7710" s="61" t="s">
        <v>485</v>
      </c>
      <c r="C7710" s="62">
        <v>2010</v>
      </c>
      <c r="D7710" s="61" t="s">
        <v>78</v>
      </c>
      <c r="E7710" s="62">
        <v>40</v>
      </c>
      <c r="F7710" s="62">
        <v>332160</v>
      </c>
      <c r="G7710" s="62">
        <v>47003</v>
      </c>
      <c r="H7710" s="62">
        <v>97.92</v>
      </c>
      <c r="I7710" s="62">
        <v>8304</v>
      </c>
      <c r="J7710" s="62">
        <v>308908.79999999999</v>
      </c>
      <c r="K7710" s="62">
        <v>0</v>
      </c>
      <c r="L7710" s="63"/>
      <c r="M7710" s="63"/>
      <c r="N7710" s="63"/>
      <c r="O7710" s="63"/>
      <c r="P7710" s="63"/>
      <c r="Q7710" s="63"/>
      <c r="R7710" s="63"/>
      <c r="S7710" s="63"/>
      <c r="T7710" s="63"/>
      <c r="U7710" s="63"/>
      <c r="V7710" s="63"/>
      <c r="W7710" s="63"/>
      <c r="X7710" s="63"/>
      <c r="Y7710" s="63"/>
      <c r="Z7710" s="62">
        <v>0</v>
      </c>
      <c r="AA7710" s="63"/>
      <c r="AB7710" s="63"/>
      <c r="AC7710" s="62">
        <v>0</v>
      </c>
    </row>
    <row r="7711" spans="1:29" ht="30" x14ac:dyDescent="0.25">
      <c r="A7711" s="61" t="s">
        <v>233</v>
      </c>
      <c r="B7711" s="61" t="s">
        <v>234</v>
      </c>
      <c r="C7711" s="62">
        <v>2005</v>
      </c>
      <c r="D7711" s="61" t="s">
        <v>226</v>
      </c>
      <c r="E7711" s="62">
        <v>81</v>
      </c>
      <c r="F7711" s="62">
        <v>308640</v>
      </c>
      <c r="G7711" s="62">
        <v>33630</v>
      </c>
      <c r="H7711" s="62">
        <v>34.6</v>
      </c>
      <c r="I7711" s="62">
        <v>3810.37</v>
      </c>
      <c r="J7711" s="62">
        <v>287035.2</v>
      </c>
      <c r="K7711" s="62">
        <v>7127.06</v>
      </c>
      <c r="L7711" s="62">
        <v>40543</v>
      </c>
      <c r="M7711" s="62">
        <v>41.71</v>
      </c>
      <c r="N7711" s="63"/>
      <c r="O7711" s="63"/>
      <c r="P7711" s="63"/>
      <c r="Q7711" s="63"/>
      <c r="R7711" s="63"/>
      <c r="S7711" s="63"/>
      <c r="T7711" s="63"/>
      <c r="U7711" s="63"/>
      <c r="V7711" s="63"/>
      <c r="W7711" s="63"/>
      <c r="X7711" s="63"/>
      <c r="Y7711" s="63"/>
      <c r="Z7711" s="62">
        <v>2499.83</v>
      </c>
      <c r="AA7711" s="62">
        <v>20235</v>
      </c>
      <c r="AB7711" s="62">
        <v>20.82</v>
      </c>
      <c r="AC7711" s="62">
        <v>30.86</v>
      </c>
    </row>
    <row r="7712" spans="1:29" ht="30" x14ac:dyDescent="0.25">
      <c r="A7712" s="61" t="s">
        <v>283</v>
      </c>
      <c r="B7712" s="61" t="s">
        <v>284</v>
      </c>
      <c r="C7712" s="62">
        <v>2018</v>
      </c>
      <c r="D7712" s="61" t="s">
        <v>313</v>
      </c>
      <c r="E7712" s="62">
        <v>41</v>
      </c>
      <c r="F7712" s="63"/>
      <c r="G7712" s="62">
        <v>0</v>
      </c>
      <c r="H7712" s="62">
        <v>0</v>
      </c>
      <c r="I7712" s="63"/>
      <c r="J7712" s="63"/>
      <c r="K7712" s="62">
        <v>0</v>
      </c>
      <c r="L7712" s="63"/>
      <c r="M7712" s="63"/>
      <c r="N7712" s="63"/>
      <c r="O7712" s="63"/>
      <c r="P7712" s="63"/>
      <c r="Q7712" s="63"/>
      <c r="R7712" s="63"/>
      <c r="S7712" s="63"/>
      <c r="T7712" s="63"/>
      <c r="U7712" s="63"/>
      <c r="V7712" s="63"/>
      <c r="W7712" s="63"/>
      <c r="X7712" s="63"/>
      <c r="Y7712" s="63"/>
      <c r="Z7712" s="62">
        <v>0</v>
      </c>
      <c r="AA7712" s="63"/>
      <c r="AB7712" s="63"/>
      <c r="AC7712" s="62">
        <v>0</v>
      </c>
    </row>
    <row r="7713" spans="1:29" x14ac:dyDescent="0.25">
      <c r="A7713" s="61" t="s">
        <v>190</v>
      </c>
      <c r="B7713" s="61" t="s">
        <v>191</v>
      </c>
      <c r="C7713" s="62">
        <v>2013</v>
      </c>
      <c r="D7713" s="61" t="s">
        <v>78</v>
      </c>
      <c r="E7713" s="62">
        <v>40</v>
      </c>
      <c r="F7713" s="62">
        <v>347635</v>
      </c>
      <c r="G7713" s="62">
        <v>65938</v>
      </c>
      <c r="H7713" s="62">
        <v>137.37</v>
      </c>
      <c r="I7713" s="62">
        <v>8690.8799999999992</v>
      </c>
      <c r="J7713" s="62">
        <v>323300.55</v>
      </c>
      <c r="K7713" s="62">
        <v>386.03</v>
      </c>
      <c r="L7713" s="62">
        <v>390</v>
      </c>
      <c r="M7713" s="62">
        <v>0.81</v>
      </c>
      <c r="N7713" s="63"/>
      <c r="O7713" s="63"/>
      <c r="P7713" s="63"/>
      <c r="Q7713" s="63"/>
      <c r="R7713" s="63"/>
      <c r="S7713" s="63"/>
      <c r="T7713" s="63"/>
      <c r="U7713" s="63"/>
      <c r="V7713" s="63"/>
      <c r="W7713" s="63"/>
      <c r="X7713" s="63"/>
      <c r="Y7713" s="63"/>
      <c r="Z7713" s="62">
        <v>916</v>
      </c>
      <c r="AA7713" s="62">
        <v>8358</v>
      </c>
      <c r="AB7713" s="62">
        <v>17.41</v>
      </c>
      <c r="AC7713" s="62">
        <v>22.9</v>
      </c>
    </row>
    <row r="7714" spans="1:29" ht="45" x14ac:dyDescent="0.25">
      <c r="A7714" s="61" t="s">
        <v>109</v>
      </c>
      <c r="B7714" s="61" t="s">
        <v>110</v>
      </c>
      <c r="C7714" s="62">
        <v>2013</v>
      </c>
      <c r="D7714" s="61" t="s">
        <v>94</v>
      </c>
      <c r="E7714" s="62">
        <v>4</v>
      </c>
      <c r="F7714" s="63"/>
      <c r="G7714" s="63"/>
      <c r="H7714" s="63"/>
      <c r="I7714" s="63"/>
      <c r="J7714" s="63"/>
      <c r="K7714" s="62">
        <v>0</v>
      </c>
      <c r="L7714" s="62">
        <v>585</v>
      </c>
      <c r="M7714" s="62">
        <v>12.19</v>
      </c>
      <c r="N7714" s="63"/>
      <c r="O7714" s="63"/>
      <c r="P7714" s="62">
        <v>353</v>
      </c>
      <c r="Q7714" s="62">
        <v>643</v>
      </c>
      <c r="R7714" s="62">
        <v>13.4</v>
      </c>
      <c r="S7714" s="62">
        <v>88</v>
      </c>
      <c r="T7714" s="62">
        <v>4472.16</v>
      </c>
      <c r="U7714" s="62">
        <v>1891</v>
      </c>
      <c r="V7714" s="62">
        <v>6387</v>
      </c>
      <c r="W7714" s="62">
        <v>133.06</v>
      </c>
      <c r="X7714" s="62">
        <v>472</v>
      </c>
      <c r="Y7714" s="62">
        <v>42328.14</v>
      </c>
      <c r="Z7714" s="62">
        <v>8334</v>
      </c>
      <c r="AA7714" s="62">
        <v>4244</v>
      </c>
      <c r="AB7714" s="62">
        <v>88.42</v>
      </c>
      <c r="AC7714" s="62">
        <v>2083.5</v>
      </c>
    </row>
    <row r="7715" spans="1:29" x14ac:dyDescent="0.25">
      <c r="A7715" s="61" t="s">
        <v>401</v>
      </c>
      <c r="B7715" s="61" t="s">
        <v>402</v>
      </c>
      <c r="C7715" s="62">
        <v>2018</v>
      </c>
      <c r="D7715" s="61" t="s">
        <v>75</v>
      </c>
      <c r="E7715" s="62">
        <v>12</v>
      </c>
      <c r="F7715" s="62">
        <v>2514</v>
      </c>
      <c r="G7715" s="62">
        <v>630</v>
      </c>
      <c r="H7715" s="62">
        <v>4.38</v>
      </c>
      <c r="I7715" s="62">
        <v>209.5</v>
      </c>
      <c r="J7715" s="62">
        <v>2338.02</v>
      </c>
      <c r="K7715" s="62">
        <v>0</v>
      </c>
      <c r="L7715" s="63"/>
      <c r="M7715" s="63"/>
      <c r="N7715" s="63"/>
      <c r="O7715" s="63"/>
      <c r="P7715" s="63"/>
      <c r="Q7715" s="63"/>
      <c r="R7715" s="63"/>
      <c r="S7715" s="63"/>
      <c r="T7715" s="63"/>
      <c r="U7715" s="63"/>
      <c r="V7715" s="63"/>
      <c r="W7715" s="63"/>
      <c r="X7715" s="63"/>
      <c r="Y7715" s="63"/>
      <c r="Z7715" s="62">
        <v>1231</v>
      </c>
      <c r="AA7715" s="62">
        <v>2362</v>
      </c>
      <c r="AB7715" s="62">
        <v>16.399999999999999</v>
      </c>
      <c r="AC7715" s="62">
        <v>102.58</v>
      </c>
    </row>
    <row r="7716" spans="1:29" ht="30" x14ac:dyDescent="0.25">
      <c r="A7716" s="61" t="s">
        <v>138</v>
      </c>
      <c r="B7716" s="61" t="s">
        <v>139</v>
      </c>
      <c r="C7716" s="62">
        <v>2008</v>
      </c>
      <c r="D7716" s="61" t="s">
        <v>226</v>
      </c>
      <c r="E7716" s="62">
        <v>24</v>
      </c>
      <c r="F7716" s="62">
        <v>107103</v>
      </c>
      <c r="G7716" s="62">
        <v>19841</v>
      </c>
      <c r="H7716" s="62">
        <v>68.89</v>
      </c>
      <c r="I7716" s="62">
        <v>4462.63</v>
      </c>
      <c r="J7716" s="62">
        <v>99605.79</v>
      </c>
      <c r="K7716" s="62">
        <v>2345.3000000000002</v>
      </c>
      <c r="L7716" s="62">
        <v>13637</v>
      </c>
      <c r="M7716" s="62">
        <v>47.35</v>
      </c>
      <c r="N7716" s="63"/>
      <c r="O7716" s="63"/>
      <c r="P7716" s="63"/>
      <c r="Q7716" s="63"/>
      <c r="R7716" s="63"/>
      <c r="S7716" s="63"/>
      <c r="T7716" s="63"/>
      <c r="U7716" s="63"/>
      <c r="V7716" s="63"/>
      <c r="W7716" s="63"/>
      <c r="X7716" s="63"/>
      <c r="Y7716" s="63"/>
      <c r="Z7716" s="62">
        <v>35463</v>
      </c>
      <c r="AA7716" s="62">
        <v>6042</v>
      </c>
      <c r="AB7716" s="62">
        <v>20.98</v>
      </c>
      <c r="AC7716" s="62">
        <v>1477.63</v>
      </c>
    </row>
    <row r="7717" spans="1:29" x14ac:dyDescent="0.25">
      <c r="A7717" s="61" t="s">
        <v>409</v>
      </c>
      <c r="B7717" s="61" t="s">
        <v>410</v>
      </c>
      <c r="C7717" s="62">
        <v>2014</v>
      </c>
      <c r="D7717" s="61" t="s">
        <v>89</v>
      </c>
      <c r="E7717" s="62">
        <v>24</v>
      </c>
      <c r="F7717" s="62">
        <v>280385</v>
      </c>
      <c r="G7717" s="62">
        <v>38154</v>
      </c>
      <c r="H7717" s="62">
        <v>132.47999999999999</v>
      </c>
      <c r="I7717" s="62">
        <v>11682.71</v>
      </c>
      <c r="J7717" s="62">
        <v>260758.05</v>
      </c>
      <c r="K7717" s="62">
        <v>0</v>
      </c>
      <c r="L7717" s="63"/>
      <c r="M7717" s="63"/>
      <c r="N7717" s="63"/>
      <c r="O7717" s="63"/>
      <c r="P7717" s="63"/>
      <c r="Q7717" s="63"/>
      <c r="R7717" s="63"/>
      <c r="S7717" s="63"/>
      <c r="T7717" s="63"/>
      <c r="U7717" s="63"/>
      <c r="V7717" s="63"/>
      <c r="W7717" s="63"/>
      <c r="X7717" s="63"/>
      <c r="Y7717" s="63"/>
      <c r="Z7717" s="62">
        <v>1240.56</v>
      </c>
      <c r="AA7717" s="62">
        <v>5277</v>
      </c>
      <c r="AB7717" s="62">
        <v>18.32</v>
      </c>
      <c r="AC7717" s="62">
        <v>51.69</v>
      </c>
    </row>
    <row r="7718" spans="1:29" x14ac:dyDescent="0.25">
      <c r="A7718" s="61" t="s">
        <v>70</v>
      </c>
      <c r="B7718" s="61" t="s">
        <v>71</v>
      </c>
      <c r="C7718" s="62">
        <v>2015</v>
      </c>
      <c r="D7718" s="61" t="s">
        <v>135</v>
      </c>
      <c r="E7718" s="62">
        <v>196</v>
      </c>
      <c r="F7718" s="62">
        <v>1018079</v>
      </c>
      <c r="G7718" s="62">
        <v>157165</v>
      </c>
      <c r="H7718" s="62">
        <v>66.819999999999993</v>
      </c>
      <c r="I7718" s="62">
        <v>5194.28</v>
      </c>
      <c r="J7718" s="62">
        <v>946813.47</v>
      </c>
      <c r="K7718" s="62">
        <v>148672</v>
      </c>
      <c r="L7718" s="62">
        <v>223551</v>
      </c>
      <c r="M7718" s="62">
        <v>95.05</v>
      </c>
      <c r="N7718" s="62">
        <v>758.53</v>
      </c>
      <c r="O7718" s="62">
        <v>1792880.25</v>
      </c>
      <c r="P7718" s="63"/>
      <c r="Q7718" s="63"/>
      <c r="R7718" s="63"/>
      <c r="S7718" s="63"/>
      <c r="T7718" s="63"/>
      <c r="U7718" s="63"/>
      <c r="V7718" s="63"/>
      <c r="W7718" s="63"/>
      <c r="X7718" s="63"/>
      <c r="Y7718" s="63"/>
      <c r="Z7718" s="62">
        <v>18390</v>
      </c>
      <c r="AA7718" s="62">
        <v>152743</v>
      </c>
      <c r="AB7718" s="62">
        <v>64.94</v>
      </c>
      <c r="AC7718" s="62">
        <v>93.83</v>
      </c>
    </row>
    <row r="7719" spans="1:29" x14ac:dyDescent="0.25">
      <c r="A7719" s="61" t="s">
        <v>371</v>
      </c>
      <c r="B7719" s="61" t="s">
        <v>372</v>
      </c>
      <c r="C7719" s="62">
        <v>2004</v>
      </c>
      <c r="D7719" s="61" t="s">
        <v>75</v>
      </c>
      <c r="E7719" s="62">
        <v>20</v>
      </c>
      <c r="F7719" s="62">
        <v>4969</v>
      </c>
      <c r="G7719" s="62">
        <v>836</v>
      </c>
      <c r="H7719" s="62">
        <v>3.48</v>
      </c>
      <c r="I7719" s="62">
        <v>248.45</v>
      </c>
      <c r="J7719" s="62">
        <v>4621.17</v>
      </c>
      <c r="K7719" s="62">
        <v>0</v>
      </c>
      <c r="L7719" s="63"/>
      <c r="M7719" s="63"/>
      <c r="N7719" s="63"/>
      <c r="O7719" s="63"/>
      <c r="P7719" s="63"/>
      <c r="Q7719" s="63"/>
      <c r="R7719" s="63"/>
      <c r="S7719" s="63"/>
      <c r="T7719" s="63"/>
      <c r="U7719" s="63"/>
      <c r="V7719" s="63"/>
      <c r="W7719" s="63"/>
      <c r="X7719" s="63"/>
      <c r="Y7719" s="63"/>
      <c r="Z7719" s="62">
        <v>89000</v>
      </c>
      <c r="AA7719" s="62">
        <v>3067</v>
      </c>
      <c r="AB7719" s="62">
        <v>12.78</v>
      </c>
      <c r="AC7719" s="62">
        <v>4450</v>
      </c>
    </row>
    <row r="7720" spans="1:29" ht="30" x14ac:dyDescent="0.25">
      <c r="A7720" s="61" t="s">
        <v>117</v>
      </c>
      <c r="B7720" s="61" t="s">
        <v>118</v>
      </c>
      <c r="C7720" s="62">
        <v>2011</v>
      </c>
      <c r="D7720" s="61" t="s">
        <v>571</v>
      </c>
      <c r="E7720" s="62">
        <v>75</v>
      </c>
      <c r="F7720" s="63"/>
      <c r="G7720" s="63"/>
      <c r="H7720" s="63"/>
      <c r="I7720" s="63"/>
      <c r="J7720" s="63"/>
      <c r="K7720" s="62">
        <v>0</v>
      </c>
      <c r="L7720" s="63"/>
      <c r="M7720" s="63"/>
      <c r="N7720" s="63"/>
      <c r="O7720" s="63"/>
      <c r="P7720" s="63"/>
      <c r="Q7720" s="63"/>
      <c r="R7720" s="63"/>
      <c r="S7720" s="63"/>
      <c r="T7720" s="63"/>
      <c r="U7720" s="63"/>
      <c r="V7720" s="63"/>
      <c r="W7720" s="63"/>
      <c r="X7720" s="63"/>
      <c r="Y7720" s="63"/>
      <c r="Z7720" s="62">
        <v>0</v>
      </c>
      <c r="AA7720" s="63"/>
      <c r="AB7720" s="63"/>
      <c r="AC7720" s="62">
        <v>0</v>
      </c>
    </row>
    <row r="7721" spans="1:29" x14ac:dyDescent="0.25">
      <c r="A7721" s="61" t="s">
        <v>79</v>
      </c>
      <c r="B7721" s="61" t="s">
        <v>80</v>
      </c>
      <c r="C7721" s="62">
        <v>2011</v>
      </c>
      <c r="D7721" s="61" t="s">
        <v>438</v>
      </c>
      <c r="E7721" s="62">
        <v>8</v>
      </c>
      <c r="F7721" s="63"/>
      <c r="G7721" s="63"/>
      <c r="H7721" s="63"/>
      <c r="I7721" s="63"/>
      <c r="J7721" s="63"/>
      <c r="K7721" s="62">
        <v>0</v>
      </c>
      <c r="L7721" s="63"/>
      <c r="M7721" s="63"/>
      <c r="N7721" s="63"/>
      <c r="O7721" s="63"/>
      <c r="P7721" s="63"/>
      <c r="Q7721" s="63"/>
      <c r="R7721" s="63"/>
      <c r="S7721" s="63"/>
      <c r="T7721" s="63"/>
      <c r="U7721" s="63"/>
      <c r="V7721" s="63"/>
      <c r="W7721" s="63"/>
      <c r="X7721" s="63"/>
      <c r="Y7721" s="63"/>
      <c r="Z7721" s="62">
        <v>0</v>
      </c>
      <c r="AA7721" s="63"/>
      <c r="AB7721" s="63"/>
      <c r="AC7721" s="62">
        <v>0</v>
      </c>
    </row>
    <row r="7722" spans="1:29" ht="30" x14ac:dyDescent="0.25">
      <c r="A7722" s="61" t="s">
        <v>227</v>
      </c>
      <c r="B7722" s="61" t="s">
        <v>228</v>
      </c>
      <c r="C7722" s="62">
        <v>2013</v>
      </c>
      <c r="D7722" s="61" t="s">
        <v>89</v>
      </c>
      <c r="E7722" s="62">
        <v>50</v>
      </c>
      <c r="F7722" s="62">
        <v>235680</v>
      </c>
      <c r="G7722" s="62">
        <v>30261</v>
      </c>
      <c r="H7722" s="62">
        <v>50.44</v>
      </c>
      <c r="I7722" s="62">
        <v>4713.6000000000004</v>
      </c>
      <c r="J7722" s="62">
        <v>219182.4</v>
      </c>
      <c r="K7722" s="62">
        <v>9921.44</v>
      </c>
      <c r="L7722" s="62">
        <v>10788</v>
      </c>
      <c r="M7722" s="62">
        <v>17.98</v>
      </c>
      <c r="N7722" s="62">
        <v>198.43</v>
      </c>
      <c r="O7722" s="62">
        <v>119645.57</v>
      </c>
      <c r="P7722" s="63"/>
      <c r="Q7722" s="63"/>
      <c r="R7722" s="63"/>
      <c r="S7722" s="63"/>
      <c r="T7722" s="63"/>
      <c r="U7722" s="63"/>
      <c r="V7722" s="63"/>
      <c r="W7722" s="63"/>
      <c r="X7722" s="63"/>
      <c r="Y7722" s="63"/>
      <c r="Z7722" s="62">
        <v>102735</v>
      </c>
      <c r="AA7722" s="62">
        <v>12871</v>
      </c>
      <c r="AB7722" s="62">
        <v>21.45</v>
      </c>
      <c r="AC7722" s="62">
        <v>2054.6999999999998</v>
      </c>
    </row>
    <row r="7723" spans="1:29" ht="30" x14ac:dyDescent="0.25">
      <c r="A7723" s="61" t="s">
        <v>391</v>
      </c>
      <c r="B7723" s="61" t="s">
        <v>392</v>
      </c>
      <c r="C7723" s="62">
        <v>2017</v>
      </c>
      <c r="D7723" s="61" t="s">
        <v>86</v>
      </c>
      <c r="E7723" s="62">
        <v>160</v>
      </c>
      <c r="F7723" s="62">
        <v>41390</v>
      </c>
      <c r="G7723" s="62">
        <v>15729</v>
      </c>
      <c r="H7723" s="62">
        <v>8.19</v>
      </c>
      <c r="I7723" s="62">
        <v>258.69</v>
      </c>
      <c r="J7723" s="62">
        <v>38492.699999999997</v>
      </c>
      <c r="K7723" s="62">
        <v>2799.22</v>
      </c>
      <c r="L7723" s="62">
        <v>7097</v>
      </c>
      <c r="M7723" s="62">
        <v>3.7</v>
      </c>
      <c r="N7723" s="62">
        <v>17.5</v>
      </c>
      <c r="O7723" s="62">
        <v>33756.68</v>
      </c>
      <c r="P7723" s="63"/>
      <c r="Q7723" s="63"/>
      <c r="R7723" s="63"/>
      <c r="S7723" s="63"/>
      <c r="T7723" s="63"/>
      <c r="U7723" s="63"/>
      <c r="V7723" s="63"/>
      <c r="W7723" s="63"/>
      <c r="X7723" s="63"/>
      <c r="Y7723" s="63"/>
      <c r="Z7723" s="62">
        <v>9497</v>
      </c>
      <c r="AA7723" s="62">
        <v>124438</v>
      </c>
      <c r="AB7723" s="62">
        <v>64.81</v>
      </c>
      <c r="AC7723" s="62">
        <v>59.36</v>
      </c>
    </row>
    <row r="7724" spans="1:29" ht="30" x14ac:dyDescent="0.25">
      <c r="A7724" s="61" t="s">
        <v>283</v>
      </c>
      <c r="B7724" s="61" t="s">
        <v>284</v>
      </c>
      <c r="C7724" s="62">
        <v>2005</v>
      </c>
      <c r="D7724" s="61" t="s">
        <v>78</v>
      </c>
      <c r="E7724" s="62">
        <v>64</v>
      </c>
      <c r="F7724" s="62">
        <v>12402</v>
      </c>
      <c r="G7724" s="62">
        <v>1689</v>
      </c>
      <c r="H7724" s="62">
        <v>2.2000000000000002</v>
      </c>
      <c r="I7724" s="62">
        <v>193.78</v>
      </c>
      <c r="J7724" s="62">
        <v>11533.86</v>
      </c>
      <c r="K7724" s="62">
        <v>0</v>
      </c>
      <c r="L7724" s="62">
        <v>24064</v>
      </c>
      <c r="M7724" s="62">
        <v>31.33</v>
      </c>
      <c r="N7724" s="63"/>
      <c r="O7724" s="63"/>
      <c r="P7724" s="63"/>
      <c r="Q7724" s="63"/>
      <c r="R7724" s="63"/>
      <c r="S7724" s="63"/>
      <c r="T7724" s="63"/>
      <c r="U7724" s="63"/>
      <c r="V7724" s="63"/>
      <c r="W7724" s="63"/>
      <c r="X7724" s="63"/>
      <c r="Y7724" s="63"/>
      <c r="Z7724" s="62">
        <v>2074500</v>
      </c>
      <c r="AA7724" s="62">
        <v>133977</v>
      </c>
      <c r="AB7724" s="62">
        <v>174.45</v>
      </c>
      <c r="AC7724" s="62">
        <v>32414.06</v>
      </c>
    </row>
    <row r="7725" spans="1:29" ht="30" x14ac:dyDescent="0.25">
      <c r="A7725" s="61" t="s">
        <v>283</v>
      </c>
      <c r="B7725" s="61" t="s">
        <v>284</v>
      </c>
      <c r="C7725" s="62">
        <v>2018</v>
      </c>
      <c r="D7725" s="61" t="s">
        <v>419</v>
      </c>
      <c r="E7725" s="62">
        <v>8</v>
      </c>
      <c r="F7725" s="62">
        <v>1669</v>
      </c>
      <c r="G7725" s="62">
        <v>481</v>
      </c>
      <c r="H7725" s="62">
        <v>5.01</v>
      </c>
      <c r="I7725" s="62">
        <v>208.63</v>
      </c>
      <c r="J7725" s="62">
        <v>1552.17</v>
      </c>
      <c r="K7725" s="62">
        <v>4189.1400000000003</v>
      </c>
      <c r="L7725" s="62">
        <v>3617</v>
      </c>
      <c r="M7725" s="62">
        <v>37.68</v>
      </c>
      <c r="N7725" s="62">
        <v>523.64</v>
      </c>
      <c r="O7725" s="62">
        <v>50518.06</v>
      </c>
      <c r="P7725" s="63"/>
      <c r="Q7725" s="63"/>
      <c r="R7725" s="63"/>
      <c r="S7725" s="63"/>
      <c r="T7725" s="63"/>
      <c r="U7725" s="63"/>
      <c r="V7725" s="63"/>
      <c r="W7725" s="63"/>
      <c r="X7725" s="63"/>
      <c r="Y7725" s="63"/>
      <c r="Z7725" s="62">
        <v>0</v>
      </c>
      <c r="AA7725" s="63"/>
      <c r="AB7725" s="63"/>
      <c r="AC7725" s="62">
        <v>0</v>
      </c>
    </row>
    <row r="7726" spans="1:29" ht="30" x14ac:dyDescent="0.25">
      <c r="A7726" s="61" t="s">
        <v>115</v>
      </c>
      <c r="B7726" s="61" t="s">
        <v>116</v>
      </c>
      <c r="C7726" s="62">
        <v>2018</v>
      </c>
      <c r="D7726" s="61" t="s">
        <v>89</v>
      </c>
      <c r="E7726" s="62">
        <v>40</v>
      </c>
      <c r="F7726" s="62">
        <v>16553</v>
      </c>
      <c r="G7726" s="62">
        <v>3699</v>
      </c>
      <c r="H7726" s="62">
        <v>7.71</v>
      </c>
      <c r="I7726" s="62">
        <v>413.83</v>
      </c>
      <c r="J7726" s="62">
        <v>15394.29</v>
      </c>
      <c r="K7726" s="62">
        <v>14586.81</v>
      </c>
      <c r="L7726" s="62">
        <v>19494</v>
      </c>
      <c r="M7726" s="62">
        <v>40.61</v>
      </c>
      <c r="N7726" s="62">
        <v>364.67</v>
      </c>
      <c r="O7726" s="62">
        <v>175906.7</v>
      </c>
      <c r="P7726" s="63"/>
      <c r="Q7726" s="63"/>
      <c r="R7726" s="63"/>
      <c r="S7726" s="63"/>
      <c r="T7726" s="63"/>
      <c r="U7726" s="63"/>
      <c r="V7726" s="63"/>
      <c r="W7726" s="63"/>
      <c r="X7726" s="63"/>
      <c r="Y7726" s="63"/>
      <c r="Z7726" s="62">
        <v>66000</v>
      </c>
      <c r="AA7726" s="62">
        <v>10786</v>
      </c>
      <c r="AB7726" s="62">
        <v>22.47</v>
      </c>
      <c r="AC7726" s="62">
        <v>1650</v>
      </c>
    </row>
    <row r="7727" spans="1:29" x14ac:dyDescent="0.25">
      <c r="A7727" s="61" t="s">
        <v>389</v>
      </c>
      <c r="B7727" s="61" t="s">
        <v>390</v>
      </c>
      <c r="C7727" s="62">
        <v>2018</v>
      </c>
      <c r="D7727" s="61" t="s">
        <v>75</v>
      </c>
      <c r="E7727" s="62">
        <v>14</v>
      </c>
      <c r="F7727" s="62">
        <v>676</v>
      </c>
      <c r="G7727" s="62">
        <v>325</v>
      </c>
      <c r="H7727" s="62">
        <v>1.93</v>
      </c>
      <c r="I7727" s="62">
        <v>48.29</v>
      </c>
      <c r="J7727" s="62">
        <v>628.67999999999995</v>
      </c>
      <c r="K7727" s="62">
        <v>0</v>
      </c>
      <c r="L7727" s="63"/>
      <c r="M7727" s="63"/>
      <c r="N7727" s="63"/>
      <c r="O7727" s="63"/>
      <c r="P7727" s="63"/>
      <c r="Q7727" s="63"/>
      <c r="R7727" s="63"/>
      <c r="S7727" s="63"/>
      <c r="T7727" s="63"/>
      <c r="U7727" s="63"/>
      <c r="V7727" s="63"/>
      <c r="W7727" s="63"/>
      <c r="X7727" s="63"/>
      <c r="Y7727" s="63"/>
      <c r="Z7727" s="62">
        <v>831</v>
      </c>
      <c r="AA7727" s="62">
        <v>4769</v>
      </c>
      <c r="AB7727" s="62">
        <v>28.39</v>
      </c>
      <c r="AC7727" s="62">
        <v>59.36</v>
      </c>
    </row>
    <row r="7728" spans="1:29" ht="30" x14ac:dyDescent="0.25">
      <c r="A7728" s="61" t="s">
        <v>350</v>
      </c>
      <c r="B7728" s="61" t="s">
        <v>351</v>
      </c>
      <c r="C7728" s="62">
        <v>2004</v>
      </c>
      <c r="D7728" s="61" t="s">
        <v>78</v>
      </c>
      <c r="E7728" s="62">
        <v>51</v>
      </c>
      <c r="F7728" s="62">
        <v>407514</v>
      </c>
      <c r="G7728" s="62">
        <v>45148</v>
      </c>
      <c r="H7728" s="62">
        <v>73.77</v>
      </c>
      <c r="I7728" s="62">
        <v>7990.47</v>
      </c>
      <c r="J7728" s="62">
        <v>378988.02</v>
      </c>
      <c r="K7728" s="62">
        <v>3510</v>
      </c>
      <c r="L7728" s="62">
        <v>3716</v>
      </c>
      <c r="M7728" s="62">
        <v>6.07</v>
      </c>
      <c r="N7728" s="63"/>
      <c r="O7728" s="63"/>
      <c r="P7728" s="63"/>
      <c r="Q7728" s="63"/>
      <c r="R7728" s="63"/>
      <c r="S7728" s="63"/>
      <c r="T7728" s="63"/>
      <c r="U7728" s="63"/>
      <c r="V7728" s="63"/>
      <c r="W7728" s="63"/>
      <c r="X7728" s="63"/>
      <c r="Y7728" s="63"/>
      <c r="Z7728" s="62">
        <v>111100</v>
      </c>
      <c r="AA7728" s="62">
        <v>9038</v>
      </c>
      <c r="AB7728" s="62">
        <v>14.77</v>
      </c>
      <c r="AC7728" s="62">
        <v>2178.4299999999998</v>
      </c>
    </row>
    <row r="7729" spans="1:29" x14ac:dyDescent="0.25">
      <c r="A7729" s="61" t="s">
        <v>338</v>
      </c>
      <c r="B7729" s="61" t="s">
        <v>339</v>
      </c>
      <c r="C7729" s="62">
        <v>2007</v>
      </c>
      <c r="D7729" s="61" t="s">
        <v>301</v>
      </c>
      <c r="E7729" s="62">
        <v>106</v>
      </c>
      <c r="F7729" s="62">
        <v>1865400</v>
      </c>
      <c r="G7729" s="62">
        <v>233533</v>
      </c>
      <c r="H7729" s="62">
        <v>183.6</v>
      </c>
      <c r="I7729" s="62">
        <v>17598.11</v>
      </c>
      <c r="J7729" s="62">
        <v>1734822</v>
      </c>
      <c r="K7729" s="62">
        <v>5068.87</v>
      </c>
      <c r="L7729" s="62">
        <v>10889</v>
      </c>
      <c r="M7729" s="62">
        <v>8.56</v>
      </c>
      <c r="N7729" s="62">
        <v>47.82</v>
      </c>
      <c r="O7729" s="62">
        <v>61126.97</v>
      </c>
      <c r="P7729" s="63"/>
      <c r="Q7729" s="63"/>
      <c r="R7729" s="63"/>
      <c r="S7729" s="63"/>
      <c r="T7729" s="63"/>
      <c r="U7729" s="63"/>
      <c r="V7729" s="63"/>
      <c r="W7729" s="63"/>
      <c r="X7729" s="63"/>
      <c r="Y7729" s="63"/>
      <c r="Z7729" s="62">
        <v>5168.09</v>
      </c>
      <c r="AA7729" s="62">
        <v>64225</v>
      </c>
      <c r="AB7729" s="62">
        <v>50.49</v>
      </c>
      <c r="AC7729" s="62">
        <v>48.76</v>
      </c>
    </row>
    <row r="7730" spans="1:29" x14ac:dyDescent="0.25">
      <c r="A7730" s="61" t="s">
        <v>102</v>
      </c>
      <c r="B7730" s="61" t="s">
        <v>103</v>
      </c>
      <c r="C7730" s="62">
        <v>2009</v>
      </c>
      <c r="D7730" s="61" t="s">
        <v>75</v>
      </c>
      <c r="E7730" s="62">
        <v>20</v>
      </c>
      <c r="F7730" s="62">
        <v>26042</v>
      </c>
      <c r="G7730" s="62">
        <v>5034</v>
      </c>
      <c r="H7730" s="62">
        <v>20.98</v>
      </c>
      <c r="I7730" s="62">
        <v>1302.0999999999999</v>
      </c>
      <c r="J7730" s="62">
        <v>24219.06</v>
      </c>
      <c r="K7730" s="62">
        <v>0</v>
      </c>
      <c r="L7730" s="63"/>
      <c r="M7730" s="63"/>
      <c r="N7730" s="63"/>
      <c r="O7730" s="63"/>
      <c r="P7730" s="63"/>
      <c r="Q7730" s="63"/>
      <c r="R7730" s="63"/>
      <c r="S7730" s="63"/>
      <c r="T7730" s="63"/>
      <c r="U7730" s="63"/>
      <c r="V7730" s="63"/>
      <c r="W7730" s="63"/>
      <c r="X7730" s="63"/>
      <c r="Y7730" s="63"/>
      <c r="Z7730" s="62">
        <v>3283</v>
      </c>
      <c r="AA7730" s="62">
        <v>36573</v>
      </c>
      <c r="AB7730" s="62">
        <v>152.38999999999999</v>
      </c>
      <c r="AC7730" s="62">
        <v>164.15</v>
      </c>
    </row>
    <row r="7731" spans="1:29" ht="30" x14ac:dyDescent="0.25">
      <c r="A7731" s="61" t="s">
        <v>415</v>
      </c>
      <c r="B7731" s="61" t="s">
        <v>416</v>
      </c>
      <c r="C7731" s="62">
        <v>2009</v>
      </c>
      <c r="D7731" s="61" t="s">
        <v>78</v>
      </c>
      <c r="E7731" s="62">
        <v>98</v>
      </c>
      <c r="F7731" s="62">
        <v>989212</v>
      </c>
      <c r="G7731" s="62">
        <v>126044</v>
      </c>
      <c r="H7731" s="62">
        <v>107.18</v>
      </c>
      <c r="I7731" s="62">
        <v>10094</v>
      </c>
      <c r="J7731" s="62">
        <v>919967.16</v>
      </c>
      <c r="K7731" s="62">
        <v>0</v>
      </c>
      <c r="L7731" s="63"/>
      <c r="M7731" s="63"/>
      <c r="N7731" s="63"/>
      <c r="O7731" s="63"/>
      <c r="P7731" s="63"/>
      <c r="Q7731" s="63"/>
      <c r="R7731" s="63"/>
      <c r="S7731" s="63"/>
      <c r="T7731" s="63"/>
      <c r="U7731" s="63"/>
      <c r="V7731" s="63"/>
      <c r="W7731" s="63"/>
      <c r="X7731" s="63"/>
      <c r="Y7731" s="63"/>
      <c r="Z7731" s="62">
        <v>284.94</v>
      </c>
      <c r="AA7731" s="62">
        <v>29570</v>
      </c>
      <c r="AB7731" s="62">
        <v>25.14</v>
      </c>
      <c r="AC7731" s="62">
        <v>2.91</v>
      </c>
    </row>
    <row r="7732" spans="1:29" ht="45" x14ac:dyDescent="0.25">
      <c r="A7732" s="61" t="s">
        <v>460</v>
      </c>
      <c r="B7732" s="61" t="s">
        <v>461</v>
      </c>
      <c r="C7732" s="62">
        <v>2004</v>
      </c>
      <c r="D7732" s="61" t="s">
        <v>78</v>
      </c>
      <c r="E7732" s="62">
        <v>48</v>
      </c>
      <c r="F7732" s="62">
        <v>525782</v>
      </c>
      <c r="G7732" s="62">
        <v>52172</v>
      </c>
      <c r="H7732" s="62">
        <v>90.58</v>
      </c>
      <c r="I7732" s="62">
        <v>10953.79</v>
      </c>
      <c r="J7732" s="62">
        <v>488977.26</v>
      </c>
      <c r="K7732" s="62">
        <v>0</v>
      </c>
      <c r="L7732" s="63"/>
      <c r="M7732" s="63"/>
      <c r="N7732" s="63"/>
      <c r="O7732" s="63"/>
      <c r="P7732" s="63"/>
      <c r="Q7732" s="63"/>
      <c r="R7732" s="63"/>
      <c r="S7732" s="63"/>
      <c r="T7732" s="63"/>
      <c r="U7732" s="63"/>
      <c r="V7732" s="63"/>
      <c r="W7732" s="63"/>
      <c r="X7732" s="63"/>
      <c r="Y7732" s="63"/>
      <c r="Z7732" s="62">
        <v>165302</v>
      </c>
      <c r="AA7732" s="62">
        <v>5277</v>
      </c>
      <c r="AB7732" s="62">
        <v>9.16</v>
      </c>
      <c r="AC7732" s="62">
        <v>3443.79</v>
      </c>
    </row>
    <row r="7733" spans="1:29" x14ac:dyDescent="0.25">
      <c r="A7733" s="61" t="s">
        <v>260</v>
      </c>
      <c r="B7733" s="61" t="s">
        <v>261</v>
      </c>
      <c r="C7733" s="62">
        <v>2005</v>
      </c>
      <c r="D7733" s="61" t="s">
        <v>75</v>
      </c>
      <c r="E7733" s="62">
        <v>15</v>
      </c>
      <c r="F7733" s="62">
        <v>137</v>
      </c>
      <c r="G7733" s="62">
        <v>37</v>
      </c>
      <c r="H7733" s="62">
        <v>0.21</v>
      </c>
      <c r="I7733" s="62">
        <v>9.1300000000000008</v>
      </c>
      <c r="J7733" s="62">
        <v>127.41</v>
      </c>
      <c r="K7733" s="62">
        <v>0</v>
      </c>
      <c r="L7733" s="63"/>
      <c r="M7733" s="63"/>
      <c r="N7733" s="63"/>
      <c r="O7733" s="63"/>
      <c r="P7733" s="63"/>
      <c r="Q7733" s="63"/>
      <c r="R7733" s="63"/>
      <c r="S7733" s="63"/>
      <c r="T7733" s="63"/>
      <c r="U7733" s="63"/>
      <c r="V7733" s="63"/>
      <c r="W7733" s="63"/>
      <c r="X7733" s="63"/>
      <c r="Y7733" s="63"/>
      <c r="Z7733" s="62">
        <v>470</v>
      </c>
      <c r="AA7733" s="62">
        <v>2276</v>
      </c>
      <c r="AB7733" s="62">
        <v>12.64</v>
      </c>
      <c r="AC7733" s="62">
        <v>31.33</v>
      </c>
    </row>
    <row r="7734" spans="1:29" x14ac:dyDescent="0.25">
      <c r="A7734" s="61" t="s">
        <v>338</v>
      </c>
      <c r="B7734" s="61" t="s">
        <v>339</v>
      </c>
      <c r="C7734" s="62">
        <v>2004</v>
      </c>
      <c r="D7734" s="61" t="s">
        <v>94</v>
      </c>
      <c r="E7734" s="62">
        <v>45</v>
      </c>
      <c r="F7734" s="62">
        <v>13042</v>
      </c>
      <c r="G7734" s="62">
        <v>2032</v>
      </c>
      <c r="H7734" s="62">
        <v>3.76</v>
      </c>
      <c r="I7734" s="62">
        <v>289.82</v>
      </c>
      <c r="J7734" s="62">
        <v>12129.06</v>
      </c>
      <c r="K7734" s="62">
        <v>3411.25</v>
      </c>
      <c r="L7734" s="62">
        <v>1586</v>
      </c>
      <c r="M7734" s="62">
        <v>2.94</v>
      </c>
      <c r="N7734" s="62">
        <v>75.81</v>
      </c>
      <c r="O7734" s="62">
        <v>41137.300000000003</v>
      </c>
      <c r="P7734" s="63"/>
      <c r="Q7734" s="63"/>
      <c r="R7734" s="63"/>
      <c r="S7734" s="63"/>
      <c r="T7734" s="63"/>
      <c r="U7734" s="63"/>
      <c r="V7734" s="63"/>
      <c r="W7734" s="63"/>
      <c r="X7734" s="63"/>
      <c r="Y7734" s="63"/>
      <c r="Z7734" s="62">
        <v>2851.69</v>
      </c>
      <c r="AA7734" s="62">
        <v>23873</v>
      </c>
      <c r="AB7734" s="62">
        <v>44.21</v>
      </c>
      <c r="AC7734" s="62">
        <v>63.37</v>
      </c>
    </row>
    <row r="7735" spans="1:29" ht="30" x14ac:dyDescent="0.25">
      <c r="A7735" s="61" t="s">
        <v>151</v>
      </c>
      <c r="B7735" s="61" t="s">
        <v>152</v>
      </c>
      <c r="C7735" s="62">
        <v>2018</v>
      </c>
      <c r="D7735" s="61" t="s">
        <v>99</v>
      </c>
      <c r="E7735" s="62">
        <v>65</v>
      </c>
      <c r="F7735" s="62">
        <v>235800</v>
      </c>
      <c r="G7735" s="62">
        <v>54553</v>
      </c>
      <c r="H7735" s="62">
        <v>69.94</v>
      </c>
      <c r="I7735" s="62">
        <v>3627.69</v>
      </c>
      <c r="J7735" s="62">
        <v>219294</v>
      </c>
      <c r="K7735" s="62">
        <v>19957.32</v>
      </c>
      <c r="L7735" s="62">
        <v>23284</v>
      </c>
      <c r="M7735" s="62">
        <v>29.85</v>
      </c>
      <c r="N7735" s="62">
        <v>307.04000000000002</v>
      </c>
      <c r="O7735" s="62">
        <v>240671.35</v>
      </c>
      <c r="P7735" s="63"/>
      <c r="Q7735" s="63"/>
      <c r="R7735" s="63"/>
      <c r="S7735" s="63"/>
      <c r="T7735" s="63"/>
      <c r="U7735" s="63"/>
      <c r="V7735" s="63"/>
      <c r="W7735" s="63"/>
      <c r="X7735" s="63"/>
      <c r="Y7735" s="63"/>
      <c r="Z7735" s="62">
        <v>962.89</v>
      </c>
      <c r="AA7735" s="62">
        <v>9781</v>
      </c>
      <c r="AB7735" s="62">
        <v>12.54</v>
      </c>
      <c r="AC7735" s="62">
        <v>14.81</v>
      </c>
    </row>
    <row r="7736" spans="1:29" x14ac:dyDescent="0.25">
      <c r="A7736" s="61" t="s">
        <v>389</v>
      </c>
      <c r="B7736" s="61" t="s">
        <v>390</v>
      </c>
      <c r="C7736" s="62">
        <v>2011</v>
      </c>
      <c r="D7736" s="61" t="s">
        <v>78</v>
      </c>
      <c r="E7736" s="62">
        <v>130</v>
      </c>
      <c r="F7736" s="62">
        <v>1140018</v>
      </c>
      <c r="G7736" s="62">
        <v>207852</v>
      </c>
      <c r="H7736" s="62">
        <v>133.24</v>
      </c>
      <c r="I7736" s="62">
        <v>8769.3700000000008</v>
      </c>
      <c r="J7736" s="62">
        <v>1060216.74</v>
      </c>
      <c r="K7736" s="62">
        <v>0</v>
      </c>
      <c r="L7736" s="63"/>
      <c r="M7736" s="63"/>
      <c r="N7736" s="63"/>
      <c r="O7736" s="63"/>
      <c r="P7736" s="63"/>
      <c r="Q7736" s="63"/>
      <c r="R7736" s="63"/>
      <c r="S7736" s="63"/>
      <c r="T7736" s="63"/>
      <c r="U7736" s="63"/>
      <c r="V7736" s="63"/>
      <c r="W7736" s="63"/>
      <c r="X7736" s="63"/>
      <c r="Y7736" s="63"/>
      <c r="Z7736" s="62">
        <v>924.77</v>
      </c>
      <c r="AA7736" s="62">
        <v>18116</v>
      </c>
      <c r="AB7736" s="62">
        <v>11.61</v>
      </c>
      <c r="AC7736" s="62">
        <v>7.11</v>
      </c>
    </row>
    <row r="7737" spans="1:29" x14ac:dyDescent="0.25">
      <c r="A7737" s="61" t="s">
        <v>371</v>
      </c>
      <c r="B7737" s="61" t="s">
        <v>372</v>
      </c>
      <c r="C7737" s="62">
        <v>2007</v>
      </c>
      <c r="D7737" s="61" t="s">
        <v>150</v>
      </c>
      <c r="E7737" s="62">
        <v>8</v>
      </c>
      <c r="F7737" s="63"/>
      <c r="G7737" s="63"/>
      <c r="H7737" s="63"/>
      <c r="I7737" s="63"/>
      <c r="J7737" s="63"/>
      <c r="K7737" s="62">
        <v>0</v>
      </c>
      <c r="L7737" s="63"/>
      <c r="M7737" s="63"/>
      <c r="N7737" s="63"/>
      <c r="O7737" s="63"/>
      <c r="P7737" s="63"/>
      <c r="Q7737" s="63"/>
      <c r="R7737" s="63"/>
      <c r="S7737" s="63"/>
      <c r="T7737" s="63"/>
      <c r="U7737" s="63"/>
      <c r="V7737" s="63"/>
      <c r="W7737" s="63"/>
      <c r="X7737" s="63"/>
      <c r="Y7737" s="63"/>
      <c r="Z7737" s="62">
        <v>0</v>
      </c>
      <c r="AA7737" s="63"/>
      <c r="AB7737" s="63"/>
      <c r="AC7737" s="62">
        <v>0</v>
      </c>
    </row>
    <row r="7738" spans="1:29" x14ac:dyDescent="0.25">
      <c r="A7738" s="61" t="s">
        <v>319</v>
      </c>
      <c r="B7738" s="61" t="s">
        <v>320</v>
      </c>
      <c r="C7738" s="62">
        <v>2018</v>
      </c>
      <c r="D7738" s="61" t="s">
        <v>78</v>
      </c>
      <c r="E7738" s="62">
        <v>72</v>
      </c>
      <c r="F7738" s="62">
        <v>583703</v>
      </c>
      <c r="G7738" s="62">
        <v>104002</v>
      </c>
      <c r="H7738" s="62">
        <v>120.37</v>
      </c>
      <c r="I7738" s="62">
        <v>8106.99</v>
      </c>
      <c r="J7738" s="62">
        <v>542843.79</v>
      </c>
      <c r="K7738" s="62">
        <v>0</v>
      </c>
      <c r="L7738" s="63"/>
      <c r="M7738" s="63"/>
      <c r="N7738" s="63"/>
      <c r="O7738" s="63"/>
      <c r="P7738" s="63"/>
      <c r="Q7738" s="63"/>
      <c r="R7738" s="63"/>
      <c r="S7738" s="63"/>
      <c r="T7738" s="63"/>
      <c r="U7738" s="63"/>
      <c r="V7738" s="63"/>
      <c r="W7738" s="63"/>
      <c r="X7738" s="63"/>
      <c r="Y7738" s="63"/>
      <c r="Z7738" s="62">
        <v>1182.6300000000001</v>
      </c>
      <c r="AA7738" s="62">
        <v>6838</v>
      </c>
      <c r="AB7738" s="62">
        <v>7.91</v>
      </c>
      <c r="AC7738" s="62">
        <v>16.43</v>
      </c>
    </row>
    <row r="7739" spans="1:29" x14ac:dyDescent="0.25">
      <c r="A7739" s="61" t="s">
        <v>332</v>
      </c>
      <c r="B7739" s="61" t="s">
        <v>333</v>
      </c>
      <c r="C7739" s="62">
        <v>2010</v>
      </c>
      <c r="D7739" s="61" t="s">
        <v>75</v>
      </c>
      <c r="E7739" s="62">
        <v>18</v>
      </c>
      <c r="F7739" s="62">
        <v>1152</v>
      </c>
      <c r="G7739" s="62">
        <v>365</v>
      </c>
      <c r="H7739" s="62">
        <v>1.69</v>
      </c>
      <c r="I7739" s="62">
        <v>64</v>
      </c>
      <c r="J7739" s="62">
        <v>1071.3599999999999</v>
      </c>
      <c r="K7739" s="62">
        <v>80.5</v>
      </c>
      <c r="L7739" s="62">
        <v>251</v>
      </c>
      <c r="M7739" s="62">
        <v>1.1599999999999999</v>
      </c>
      <c r="N7739" s="62">
        <v>4.47</v>
      </c>
      <c r="O7739" s="62">
        <v>970.83</v>
      </c>
      <c r="P7739" s="63"/>
      <c r="Q7739" s="63"/>
      <c r="R7739" s="63"/>
      <c r="S7739" s="63"/>
      <c r="T7739" s="63"/>
      <c r="U7739" s="63"/>
      <c r="V7739" s="63"/>
      <c r="W7739" s="63"/>
      <c r="X7739" s="63"/>
      <c r="Y7739" s="63"/>
      <c r="Z7739" s="62">
        <v>343697</v>
      </c>
      <c r="AA7739" s="62">
        <v>33666</v>
      </c>
      <c r="AB7739" s="62">
        <v>155.86000000000001</v>
      </c>
      <c r="AC7739" s="62">
        <v>19094.28</v>
      </c>
    </row>
    <row r="7740" spans="1:29" x14ac:dyDescent="0.25">
      <c r="A7740" s="61" t="s">
        <v>332</v>
      </c>
      <c r="B7740" s="61" t="s">
        <v>333</v>
      </c>
      <c r="C7740" s="62">
        <v>2013</v>
      </c>
      <c r="D7740" s="61" t="s">
        <v>314</v>
      </c>
      <c r="E7740" s="62">
        <v>64</v>
      </c>
      <c r="F7740" s="62">
        <v>270907</v>
      </c>
      <c r="G7740" s="62">
        <v>42951</v>
      </c>
      <c r="H7740" s="62">
        <v>55.93</v>
      </c>
      <c r="I7740" s="62">
        <v>4232.92</v>
      </c>
      <c r="J7740" s="62">
        <v>251943.51</v>
      </c>
      <c r="K7740" s="62">
        <v>46459.75</v>
      </c>
      <c r="L7740" s="62">
        <v>47581</v>
      </c>
      <c r="M7740" s="62">
        <v>61.95</v>
      </c>
      <c r="N7740" s="62">
        <v>725.93</v>
      </c>
      <c r="O7740" s="62">
        <v>560272.04</v>
      </c>
      <c r="P7740" s="63"/>
      <c r="Q7740" s="63"/>
      <c r="R7740" s="63"/>
      <c r="S7740" s="63"/>
      <c r="T7740" s="63"/>
      <c r="U7740" s="63"/>
      <c r="V7740" s="63"/>
      <c r="W7740" s="63"/>
      <c r="X7740" s="63"/>
      <c r="Y7740" s="63"/>
      <c r="Z7740" s="62">
        <v>144610</v>
      </c>
      <c r="AA7740" s="62">
        <v>68957</v>
      </c>
      <c r="AB7740" s="62">
        <v>89.79</v>
      </c>
      <c r="AC7740" s="62">
        <v>2259.5300000000002</v>
      </c>
    </row>
    <row r="7741" spans="1:29" ht="30" x14ac:dyDescent="0.25">
      <c r="A7741" s="61" t="s">
        <v>171</v>
      </c>
      <c r="B7741" s="61" t="s">
        <v>172</v>
      </c>
      <c r="C7741" s="62">
        <v>2012</v>
      </c>
      <c r="D7741" s="61" t="s">
        <v>75</v>
      </c>
      <c r="E7741" s="62">
        <v>8</v>
      </c>
      <c r="F7741" s="62">
        <v>466</v>
      </c>
      <c r="G7741" s="62">
        <v>118</v>
      </c>
      <c r="H7741" s="62">
        <v>1.23</v>
      </c>
      <c r="I7741" s="62">
        <v>58.25</v>
      </c>
      <c r="J7741" s="62">
        <v>433.38</v>
      </c>
      <c r="K7741" s="62">
        <v>0</v>
      </c>
      <c r="L7741" s="63"/>
      <c r="M7741" s="63"/>
      <c r="N7741" s="63"/>
      <c r="O7741" s="63"/>
      <c r="P7741" s="63"/>
      <c r="Q7741" s="63"/>
      <c r="R7741" s="63"/>
      <c r="S7741" s="63"/>
      <c r="T7741" s="63"/>
      <c r="U7741" s="63"/>
      <c r="V7741" s="63"/>
      <c r="W7741" s="63"/>
      <c r="X7741" s="63"/>
      <c r="Y7741" s="63"/>
      <c r="Z7741" s="62">
        <v>548</v>
      </c>
      <c r="AA7741" s="62">
        <v>5675</v>
      </c>
      <c r="AB7741" s="62">
        <v>59.11</v>
      </c>
      <c r="AC7741" s="62">
        <v>68.5</v>
      </c>
    </row>
    <row r="7742" spans="1:29" ht="30" x14ac:dyDescent="0.25">
      <c r="A7742" s="61" t="s">
        <v>572</v>
      </c>
      <c r="B7742" s="61" t="s">
        <v>573</v>
      </c>
      <c r="C7742" s="62">
        <v>2015</v>
      </c>
      <c r="D7742" s="61" t="s">
        <v>323</v>
      </c>
      <c r="E7742" s="62">
        <v>56</v>
      </c>
      <c r="F7742" s="62">
        <v>600174</v>
      </c>
      <c r="G7742" s="62">
        <v>107324</v>
      </c>
      <c r="H7742" s="62">
        <v>159.71</v>
      </c>
      <c r="I7742" s="62">
        <v>10717.39</v>
      </c>
      <c r="J7742" s="62">
        <v>558161.81999999995</v>
      </c>
      <c r="K7742" s="62">
        <v>0</v>
      </c>
      <c r="L7742" s="63"/>
      <c r="M7742" s="63"/>
      <c r="N7742" s="63"/>
      <c r="O7742" s="63"/>
      <c r="P7742" s="63"/>
      <c r="Q7742" s="63"/>
      <c r="R7742" s="63"/>
      <c r="S7742" s="63"/>
      <c r="T7742" s="63"/>
      <c r="U7742" s="63"/>
      <c r="V7742" s="63"/>
      <c r="W7742" s="63"/>
      <c r="X7742" s="63"/>
      <c r="Y7742" s="63"/>
      <c r="Z7742" s="62">
        <v>0</v>
      </c>
      <c r="AA7742" s="63"/>
      <c r="AB7742" s="63"/>
      <c r="AC7742" s="62">
        <v>0</v>
      </c>
    </row>
    <row r="7743" spans="1:29" ht="30" x14ac:dyDescent="0.25">
      <c r="A7743" s="61" t="s">
        <v>439</v>
      </c>
      <c r="B7743" s="61" t="s">
        <v>440</v>
      </c>
      <c r="C7743" s="62">
        <v>2017</v>
      </c>
      <c r="D7743" s="61" t="s">
        <v>75</v>
      </c>
      <c r="E7743" s="62">
        <v>4</v>
      </c>
      <c r="F7743" s="63"/>
      <c r="G7743" s="63"/>
      <c r="H7743" s="63"/>
      <c r="I7743" s="63"/>
      <c r="J7743" s="63"/>
      <c r="K7743" s="62">
        <v>0</v>
      </c>
      <c r="L7743" s="63"/>
      <c r="M7743" s="63"/>
      <c r="N7743" s="63"/>
      <c r="O7743" s="63"/>
      <c r="P7743" s="63"/>
      <c r="Q7743" s="63"/>
      <c r="R7743" s="63"/>
      <c r="S7743" s="63"/>
      <c r="T7743" s="63"/>
      <c r="U7743" s="63"/>
      <c r="V7743" s="63"/>
      <c r="W7743" s="63"/>
      <c r="X7743" s="63"/>
      <c r="Y7743" s="63"/>
      <c r="Z7743" s="62">
        <v>40900</v>
      </c>
      <c r="AA7743" s="62">
        <v>2372</v>
      </c>
      <c r="AB7743" s="62">
        <v>49.42</v>
      </c>
      <c r="AC7743" s="62">
        <v>10225</v>
      </c>
    </row>
    <row r="7744" spans="1:29" x14ac:dyDescent="0.25">
      <c r="A7744" s="61" t="s">
        <v>107</v>
      </c>
      <c r="B7744" s="61" t="s">
        <v>108</v>
      </c>
      <c r="C7744" s="62">
        <v>2008</v>
      </c>
      <c r="D7744" s="61" t="s">
        <v>297</v>
      </c>
      <c r="E7744" s="62">
        <v>48</v>
      </c>
      <c r="F7744" s="62">
        <v>149</v>
      </c>
      <c r="G7744" s="62">
        <v>33</v>
      </c>
      <c r="H7744" s="62">
        <v>0.06</v>
      </c>
      <c r="I7744" s="62">
        <v>3.1</v>
      </c>
      <c r="J7744" s="62">
        <v>138.57</v>
      </c>
      <c r="K7744" s="62">
        <v>336.57</v>
      </c>
      <c r="L7744" s="62">
        <v>626</v>
      </c>
      <c r="M7744" s="62">
        <v>1.0900000000000001</v>
      </c>
      <c r="N7744" s="62">
        <v>7.01</v>
      </c>
      <c r="O7744" s="62">
        <v>4058.76</v>
      </c>
      <c r="P7744" s="63"/>
      <c r="Q7744" s="63"/>
      <c r="R7744" s="63"/>
      <c r="S7744" s="63"/>
      <c r="T7744" s="63"/>
      <c r="U7744" s="63"/>
      <c r="V7744" s="63"/>
      <c r="W7744" s="63"/>
      <c r="X7744" s="63"/>
      <c r="Y7744" s="63"/>
      <c r="Z7744" s="62">
        <v>0</v>
      </c>
      <c r="AA7744" s="62">
        <v>12336</v>
      </c>
      <c r="AB7744" s="62">
        <v>21.42</v>
      </c>
      <c r="AC7744" s="62">
        <v>0</v>
      </c>
    </row>
    <row r="7745" spans="1:29" x14ac:dyDescent="0.25">
      <c r="A7745" s="61" t="s">
        <v>338</v>
      </c>
      <c r="B7745" s="61" t="s">
        <v>339</v>
      </c>
      <c r="C7745" s="62">
        <v>2008</v>
      </c>
      <c r="D7745" s="61" t="s">
        <v>89</v>
      </c>
      <c r="E7745" s="62">
        <v>60</v>
      </c>
      <c r="F7745" s="62">
        <v>485213</v>
      </c>
      <c r="G7745" s="62">
        <v>84026</v>
      </c>
      <c r="H7745" s="62">
        <v>116.7</v>
      </c>
      <c r="I7745" s="62">
        <v>8086.88</v>
      </c>
      <c r="J7745" s="62">
        <v>451248.09</v>
      </c>
      <c r="K7745" s="62">
        <v>0</v>
      </c>
      <c r="L7745" s="63"/>
      <c r="M7745" s="63"/>
      <c r="N7745" s="63"/>
      <c r="O7745" s="63"/>
      <c r="P7745" s="63"/>
      <c r="Q7745" s="63"/>
      <c r="R7745" s="63"/>
      <c r="S7745" s="63"/>
      <c r="T7745" s="63"/>
      <c r="U7745" s="63"/>
      <c r="V7745" s="63"/>
      <c r="W7745" s="63"/>
      <c r="X7745" s="63"/>
      <c r="Y7745" s="63"/>
      <c r="Z7745" s="62">
        <v>4784.71</v>
      </c>
      <c r="AA7745" s="62">
        <v>46376</v>
      </c>
      <c r="AB7745" s="62">
        <v>64.41</v>
      </c>
      <c r="AC7745" s="62">
        <v>79.75</v>
      </c>
    </row>
    <row r="7746" spans="1:29" ht="30" x14ac:dyDescent="0.25">
      <c r="A7746" s="61" t="s">
        <v>283</v>
      </c>
      <c r="B7746" s="61" t="s">
        <v>284</v>
      </c>
      <c r="C7746" s="62">
        <v>2014</v>
      </c>
      <c r="D7746" s="61" t="s">
        <v>86</v>
      </c>
      <c r="E7746" s="62">
        <v>216</v>
      </c>
      <c r="F7746" s="62">
        <v>1180880</v>
      </c>
      <c r="G7746" s="62">
        <v>239162</v>
      </c>
      <c r="H7746" s="62">
        <v>92.27</v>
      </c>
      <c r="I7746" s="62">
        <v>5467.04</v>
      </c>
      <c r="J7746" s="62">
        <v>1098218.3999999999</v>
      </c>
      <c r="K7746" s="62">
        <v>204880.7</v>
      </c>
      <c r="L7746" s="62">
        <v>232191</v>
      </c>
      <c r="M7746" s="62">
        <v>89.58</v>
      </c>
      <c r="N7746" s="63"/>
      <c r="O7746" s="63"/>
      <c r="P7746" s="63"/>
      <c r="Q7746" s="63"/>
      <c r="R7746" s="63"/>
      <c r="S7746" s="63"/>
      <c r="T7746" s="63"/>
      <c r="U7746" s="63"/>
      <c r="V7746" s="63"/>
      <c r="W7746" s="63"/>
      <c r="X7746" s="63"/>
      <c r="Y7746" s="63"/>
      <c r="Z7746" s="62">
        <v>0</v>
      </c>
      <c r="AA7746" s="63"/>
      <c r="AB7746" s="63"/>
      <c r="AC7746" s="62">
        <v>0</v>
      </c>
    </row>
    <row r="7747" spans="1:29" x14ac:dyDescent="0.25">
      <c r="A7747" s="61" t="s">
        <v>260</v>
      </c>
      <c r="B7747" s="61" t="s">
        <v>261</v>
      </c>
      <c r="C7747" s="62">
        <v>2015</v>
      </c>
      <c r="D7747" s="61" t="s">
        <v>78</v>
      </c>
      <c r="E7747" s="62">
        <v>12</v>
      </c>
      <c r="F7747" s="62">
        <v>56986</v>
      </c>
      <c r="G7747" s="62">
        <v>12492</v>
      </c>
      <c r="H7747" s="62">
        <v>86.75</v>
      </c>
      <c r="I7747" s="62">
        <v>4748.83</v>
      </c>
      <c r="J7747" s="62">
        <v>52996.98</v>
      </c>
      <c r="K7747" s="62">
        <v>2812.8</v>
      </c>
      <c r="L7747" s="62">
        <v>4387</v>
      </c>
      <c r="M7747" s="62">
        <v>30.47</v>
      </c>
      <c r="N7747" s="62">
        <v>234.4</v>
      </c>
      <c r="O7747" s="62">
        <v>33920.44</v>
      </c>
      <c r="P7747" s="63"/>
      <c r="Q7747" s="63"/>
      <c r="R7747" s="63"/>
      <c r="S7747" s="63"/>
      <c r="T7747" s="63"/>
      <c r="U7747" s="63"/>
      <c r="V7747" s="63"/>
      <c r="W7747" s="63"/>
      <c r="X7747" s="63"/>
      <c r="Y7747" s="63"/>
      <c r="Z7747" s="62">
        <v>527</v>
      </c>
      <c r="AA7747" s="62">
        <v>5051</v>
      </c>
      <c r="AB7747" s="62">
        <v>35.08</v>
      </c>
      <c r="AC7747" s="62">
        <v>43.92</v>
      </c>
    </row>
    <row r="7748" spans="1:29" x14ac:dyDescent="0.25">
      <c r="A7748" s="61" t="s">
        <v>208</v>
      </c>
      <c r="B7748" s="61" t="s">
        <v>209</v>
      </c>
      <c r="C7748" s="62">
        <v>2017</v>
      </c>
      <c r="D7748" s="61" t="s">
        <v>360</v>
      </c>
      <c r="E7748" s="62">
        <v>57</v>
      </c>
      <c r="F7748" s="63"/>
      <c r="G7748" s="63"/>
      <c r="H7748" s="63"/>
      <c r="I7748" s="63"/>
      <c r="J7748" s="63"/>
      <c r="K7748" s="62">
        <v>0</v>
      </c>
      <c r="L7748" s="63"/>
      <c r="M7748" s="63"/>
      <c r="N7748" s="63"/>
      <c r="O7748" s="63"/>
      <c r="P7748" s="63"/>
      <c r="Q7748" s="63"/>
      <c r="R7748" s="63"/>
      <c r="S7748" s="63"/>
      <c r="T7748" s="63"/>
      <c r="U7748" s="63"/>
      <c r="V7748" s="63"/>
      <c r="W7748" s="63"/>
      <c r="X7748" s="63"/>
      <c r="Y7748" s="63"/>
      <c r="Z7748" s="62">
        <v>0</v>
      </c>
      <c r="AA7748" s="63"/>
      <c r="AB7748" s="63"/>
      <c r="AC7748" s="62">
        <v>0</v>
      </c>
    </row>
    <row r="7749" spans="1:29" x14ac:dyDescent="0.25">
      <c r="A7749" s="61" t="s">
        <v>413</v>
      </c>
      <c r="B7749" s="61" t="s">
        <v>414</v>
      </c>
      <c r="C7749" s="62">
        <v>2009</v>
      </c>
      <c r="D7749" s="61" t="s">
        <v>99</v>
      </c>
      <c r="E7749" s="62">
        <v>48</v>
      </c>
      <c r="F7749" s="62">
        <v>184829</v>
      </c>
      <c r="G7749" s="62">
        <v>24134</v>
      </c>
      <c r="H7749" s="62">
        <v>41.9</v>
      </c>
      <c r="I7749" s="62">
        <v>3850.6</v>
      </c>
      <c r="J7749" s="62">
        <v>171890.97</v>
      </c>
      <c r="K7749" s="62">
        <v>15179</v>
      </c>
      <c r="L7749" s="62">
        <v>20508</v>
      </c>
      <c r="M7749" s="62">
        <v>35.6</v>
      </c>
      <c r="N7749" s="62">
        <v>316.23</v>
      </c>
      <c r="O7749" s="62">
        <v>183048.11</v>
      </c>
      <c r="P7749" s="63"/>
      <c r="Q7749" s="63"/>
      <c r="R7749" s="63"/>
      <c r="S7749" s="63"/>
      <c r="T7749" s="63"/>
      <c r="U7749" s="63"/>
      <c r="V7749" s="63"/>
      <c r="W7749" s="63"/>
      <c r="X7749" s="63"/>
      <c r="Y7749" s="63"/>
      <c r="Z7749" s="62">
        <v>207257</v>
      </c>
      <c r="AA7749" s="62">
        <v>20338</v>
      </c>
      <c r="AB7749" s="62">
        <v>35.31</v>
      </c>
      <c r="AC7749" s="62">
        <v>4317.8500000000004</v>
      </c>
    </row>
    <row r="7750" spans="1:29" x14ac:dyDescent="0.25">
      <c r="A7750" s="61" t="s">
        <v>159</v>
      </c>
      <c r="B7750" s="61" t="s">
        <v>160</v>
      </c>
      <c r="C7750" s="62">
        <v>2011</v>
      </c>
      <c r="D7750" s="61" t="s">
        <v>89</v>
      </c>
      <c r="E7750" s="62">
        <v>23</v>
      </c>
      <c r="F7750" s="62">
        <v>97880</v>
      </c>
      <c r="G7750" s="62">
        <v>13865</v>
      </c>
      <c r="H7750" s="62">
        <v>50.24</v>
      </c>
      <c r="I7750" s="62">
        <v>4255.6499999999996</v>
      </c>
      <c r="J7750" s="62">
        <v>91028.4</v>
      </c>
      <c r="K7750" s="62">
        <v>0</v>
      </c>
      <c r="L7750" s="63"/>
      <c r="M7750" s="63"/>
      <c r="N7750" s="63"/>
      <c r="O7750" s="63"/>
      <c r="P7750" s="63"/>
      <c r="Q7750" s="63"/>
      <c r="R7750" s="63"/>
      <c r="S7750" s="63"/>
      <c r="T7750" s="63"/>
      <c r="U7750" s="62">
        <v>4491</v>
      </c>
      <c r="V7750" s="62">
        <v>11658</v>
      </c>
      <c r="W7750" s="62">
        <v>42.24</v>
      </c>
      <c r="X7750" s="62">
        <v>195</v>
      </c>
      <c r="Y7750" s="62">
        <v>100526.54</v>
      </c>
      <c r="Z7750" s="62">
        <v>547</v>
      </c>
      <c r="AA7750" s="62">
        <v>4257</v>
      </c>
      <c r="AB7750" s="62">
        <v>15.42</v>
      </c>
      <c r="AC7750" s="62">
        <v>23.78</v>
      </c>
    </row>
    <row r="7751" spans="1:29" ht="30" x14ac:dyDescent="0.25">
      <c r="A7751" s="61" t="s">
        <v>494</v>
      </c>
      <c r="B7751" s="61" t="s">
        <v>495</v>
      </c>
      <c r="C7751" s="62">
        <v>2005</v>
      </c>
      <c r="D7751" s="61" t="s">
        <v>78</v>
      </c>
      <c r="E7751" s="62">
        <v>24</v>
      </c>
      <c r="F7751" s="62">
        <v>168720</v>
      </c>
      <c r="G7751" s="62">
        <v>18997</v>
      </c>
      <c r="H7751" s="62">
        <v>65.959999999999994</v>
      </c>
      <c r="I7751" s="62">
        <v>7030</v>
      </c>
      <c r="J7751" s="62">
        <v>156909.6</v>
      </c>
      <c r="K7751" s="62">
        <v>0</v>
      </c>
      <c r="L7751" s="63"/>
      <c r="M7751" s="63"/>
      <c r="N7751" s="63"/>
      <c r="O7751" s="63"/>
      <c r="P7751" s="62">
        <v>1631</v>
      </c>
      <c r="Q7751" s="62">
        <v>2632</v>
      </c>
      <c r="R7751" s="62">
        <v>9.14</v>
      </c>
      <c r="S7751" s="62">
        <v>67</v>
      </c>
      <c r="T7751" s="62">
        <v>20663.14</v>
      </c>
      <c r="U7751" s="63"/>
      <c r="V7751" s="63"/>
      <c r="W7751" s="63"/>
      <c r="X7751" s="63"/>
      <c r="Y7751" s="63"/>
      <c r="Z7751" s="62">
        <v>0</v>
      </c>
      <c r="AA7751" s="62">
        <v>5452</v>
      </c>
      <c r="AB7751" s="62">
        <v>18.93</v>
      </c>
      <c r="AC7751" s="62">
        <v>0</v>
      </c>
    </row>
    <row r="7752" spans="1:29" x14ac:dyDescent="0.25">
      <c r="A7752" s="61" t="s">
        <v>328</v>
      </c>
      <c r="B7752" s="61" t="s">
        <v>329</v>
      </c>
      <c r="C7752" s="62">
        <v>2006</v>
      </c>
      <c r="D7752" s="61" t="s">
        <v>78</v>
      </c>
      <c r="E7752" s="62">
        <v>64</v>
      </c>
      <c r="F7752" s="62">
        <v>309540</v>
      </c>
      <c r="G7752" s="62">
        <v>46091</v>
      </c>
      <c r="H7752" s="62">
        <v>60.01</v>
      </c>
      <c r="I7752" s="62">
        <v>4836.5600000000004</v>
      </c>
      <c r="J7752" s="62">
        <v>287872.2</v>
      </c>
      <c r="K7752" s="62">
        <v>0</v>
      </c>
      <c r="L7752" s="63"/>
      <c r="M7752" s="63"/>
      <c r="N7752" s="63"/>
      <c r="O7752" s="63"/>
      <c r="P7752" s="63"/>
      <c r="Q7752" s="63"/>
      <c r="R7752" s="63"/>
      <c r="S7752" s="63"/>
      <c r="T7752" s="63"/>
      <c r="U7752" s="63"/>
      <c r="V7752" s="63"/>
      <c r="W7752" s="63"/>
      <c r="X7752" s="63"/>
      <c r="Y7752" s="63"/>
      <c r="Z7752" s="62">
        <v>1271.23</v>
      </c>
      <c r="AA7752" s="62">
        <v>5559</v>
      </c>
      <c r="AB7752" s="62">
        <v>7.24</v>
      </c>
      <c r="AC7752" s="62">
        <v>19.86</v>
      </c>
    </row>
    <row r="7753" spans="1:29" ht="30" x14ac:dyDescent="0.25">
      <c r="A7753" s="61" t="s">
        <v>224</v>
      </c>
      <c r="B7753" s="61" t="s">
        <v>225</v>
      </c>
      <c r="C7753" s="62">
        <v>2009</v>
      </c>
      <c r="D7753" s="61" t="s">
        <v>72</v>
      </c>
      <c r="E7753" s="62">
        <v>6</v>
      </c>
      <c r="F7753" s="62">
        <v>9088</v>
      </c>
      <c r="G7753" s="62">
        <v>1778</v>
      </c>
      <c r="H7753" s="62">
        <v>24.69</v>
      </c>
      <c r="I7753" s="62">
        <v>1514.67</v>
      </c>
      <c r="J7753" s="62">
        <v>8451.84</v>
      </c>
      <c r="K7753" s="62">
        <v>0</v>
      </c>
      <c r="L7753" s="63"/>
      <c r="M7753" s="63"/>
      <c r="N7753" s="63"/>
      <c r="O7753" s="63"/>
      <c r="P7753" s="63"/>
      <c r="Q7753" s="63"/>
      <c r="R7753" s="63"/>
      <c r="S7753" s="63"/>
      <c r="T7753" s="63"/>
      <c r="U7753" s="63"/>
      <c r="V7753" s="63"/>
      <c r="W7753" s="63"/>
      <c r="X7753" s="63"/>
      <c r="Y7753" s="63"/>
      <c r="Z7753" s="62">
        <v>0</v>
      </c>
      <c r="AA7753" s="63"/>
      <c r="AB7753" s="63"/>
      <c r="AC7753" s="62">
        <v>0</v>
      </c>
    </row>
    <row r="7754" spans="1:29" x14ac:dyDescent="0.25">
      <c r="A7754" s="61" t="s">
        <v>184</v>
      </c>
      <c r="B7754" s="61" t="s">
        <v>185</v>
      </c>
      <c r="C7754" s="62">
        <v>2012</v>
      </c>
      <c r="D7754" s="61" t="s">
        <v>99</v>
      </c>
      <c r="E7754" s="62">
        <v>66</v>
      </c>
      <c r="F7754" s="62">
        <v>196800</v>
      </c>
      <c r="G7754" s="62">
        <v>21412</v>
      </c>
      <c r="H7754" s="62">
        <v>27.04</v>
      </c>
      <c r="I7754" s="62">
        <v>2981.82</v>
      </c>
      <c r="J7754" s="62">
        <v>183024</v>
      </c>
      <c r="K7754" s="62">
        <v>0</v>
      </c>
      <c r="L7754" s="63"/>
      <c r="M7754" s="63"/>
      <c r="N7754" s="63"/>
      <c r="O7754" s="63"/>
      <c r="P7754" s="63"/>
      <c r="Q7754" s="63"/>
      <c r="R7754" s="63"/>
      <c r="S7754" s="63"/>
      <c r="T7754" s="63"/>
      <c r="U7754" s="62">
        <v>553873</v>
      </c>
      <c r="V7754" s="62">
        <v>40803</v>
      </c>
      <c r="W7754" s="62">
        <v>51.52</v>
      </c>
      <c r="X7754" s="62">
        <v>8392</v>
      </c>
      <c r="Y7754" s="62">
        <v>12397893.23</v>
      </c>
      <c r="Z7754" s="62">
        <v>0</v>
      </c>
      <c r="AA7754" s="63"/>
      <c r="AB7754" s="63"/>
      <c r="AC7754" s="62">
        <v>0</v>
      </c>
    </row>
    <row r="7755" spans="1:29" x14ac:dyDescent="0.25">
      <c r="A7755" s="61" t="s">
        <v>442</v>
      </c>
      <c r="B7755" s="61" t="s">
        <v>443</v>
      </c>
      <c r="C7755" s="62">
        <v>2005</v>
      </c>
      <c r="D7755" s="61" t="s">
        <v>75</v>
      </c>
      <c r="E7755" s="62">
        <v>11</v>
      </c>
      <c r="F7755" s="62">
        <v>5101</v>
      </c>
      <c r="G7755" s="62">
        <v>920</v>
      </c>
      <c r="H7755" s="62">
        <v>6.97</v>
      </c>
      <c r="I7755" s="62">
        <v>463.73</v>
      </c>
      <c r="J7755" s="62">
        <v>4743.93</v>
      </c>
      <c r="K7755" s="62">
        <v>0</v>
      </c>
      <c r="L7755" s="63"/>
      <c r="M7755" s="63"/>
      <c r="N7755" s="63"/>
      <c r="O7755" s="63"/>
      <c r="P7755" s="63"/>
      <c r="Q7755" s="63"/>
      <c r="R7755" s="63"/>
      <c r="S7755" s="63"/>
      <c r="T7755" s="63"/>
      <c r="U7755" s="63"/>
      <c r="V7755" s="63"/>
      <c r="W7755" s="63"/>
      <c r="X7755" s="63"/>
      <c r="Y7755" s="63"/>
      <c r="Z7755" s="62">
        <v>801.45</v>
      </c>
      <c r="AA7755" s="62">
        <v>5899</v>
      </c>
      <c r="AB7755" s="62">
        <v>44.69</v>
      </c>
      <c r="AC7755" s="62">
        <v>72.86</v>
      </c>
    </row>
    <row r="7756" spans="1:29" x14ac:dyDescent="0.25">
      <c r="A7756" s="61" t="s">
        <v>113</v>
      </c>
      <c r="B7756" s="61" t="s">
        <v>114</v>
      </c>
      <c r="C7756" s="62">
        <v>2017</v>
      </c>
      <c r="D7756" s="61" t="s">
        <v>175</v>
      </c>
      <c r="E7756" s="62">
        <v>12</v>
      </c>
      <c r="F7756" s="63"/>
      <c r="G7756" s="63"/>
      <c r="H7756" s="63"/>
      <c r="I7756" s="63"/>
      <c r="J7756" s="63"/>
      <c r="K7756" s="62">
        <v>0</v>
      </c>
      <c r="L7756" s="63"/>
      <c r="M7756" s="63"/>
      <c r="N7756" s="63"/>
      <c r="O7756" s="63"/>
      <c r="P7756" s="63"/>
      <c r="Q7756" s="63"/>
      <c r="R7756" s="63"/>
      <c r="S7756" s="63"/>
      <c r="T7756" s="63"/>
      <c r="U7756" s="63"/>
      <c r="V7756" s="63"/>
      <c r="W7756" s="63"/>
      <c r="X7756" s="63"/>
      <c r="Y7756" s="63"/>
      <c r="Z7756" s="62">
        <v>0</v>
      </c>
      <c r="AA7756" s="63"/>
      <c r="AB7756" s="63"/>
      <c r="AC7756" s="62">
        <v>0</v>
      </c>
    </row>
    <row r="7757" spans="1:29" x14ac:dyDescent="0.25">
      <c r="A7757" s="61" t="s">
        <v>456</v>
      </c>
      <c r="B7757" s="61" t="s">
        <v>457</v>
      </c>
      <c r="C7757" s="62">
        <v>2015</v>
      </c>
      <c r="D7757" s="61" t="s">
        <v>78</v>
      </c>
      <c r="E7757" s="62">
        <v>80</v>
      </c>
      <c r="F7757" s="62">
        <v>886880</v>
      </c>
      <c r="G7757" s="62">
        <v>164294</v>
      </c>
      <c r="H7757" s="62">
        <v>171.14</v>
      </c>
      <c r="I7757" s="62">
        <v>11086</v>
      </c>
      <c r="J7757" s="62">
        <v>824798.4</v>
      </c>
      <c r="K7757" s="62">
        <v>0</v>
      </c>
      <c r="L7757" s="63"/>
      <c r="M7757" s="63"/>
      <c r="N7757" s="63"/>
      <c r="O7757" s="63"/>
      <c r="P7757" s="63"/>
      <c r="Q7757" s="63"/>
      <c r="R7757" s="63"/>
      <c r="S7757" s="63"/>
      <c r="T7757" s="63"/>
      <c r="U7757" s="63"/>
      <c r="V7757" s="63"/>
      <c r="W7757" s="63"/>
      <c r="X7757" s="63"/>
      <c r="Y7757" s="63"/>
      <c r="Z7757" s="62">
        <v>660048</v>
      </c>
      <c r="AA7757" s="62">
        <v>211647</v>
      </c>
      <c r="AB7757" s="62">
        <v>220.47</v>
      </c>
      <c r="AC7757" s="62">
        <v>8250.6</v>
      </c>
    </row>
    <row r="7758" spans="1:29" ht="30" x14ac:dyDescent="0.25">
      <c r="A7758" s="61" t="s">
        <v>153</v>
      </c>
      <c r="B7758" s="61" t="s">
        <v>154</v>
      </c>
      <c r="C7758" s="62">
        <v>2014</v>
      </c>
      <c r="D7758" s="61" t="s">
        <v>86</v>
      </c>
      <c r="E7758" s="62">
        <v>204</v>
      </c>
      <c r="F7758" s="62">
        <v>0</v>
      </c>
      <c r="G7758" s="62">
        <v>0</v>
      </c>
      <c r="H7758" s="62">
        <v>0</v>
      </c>
      <c r="I7758" s="62">
        <v>0</v>
      </c>
      <c r="J7758" s="62">
        <v>0</v>
      </c>
      <c r="K7758" s="62">
        <v>0</v>
      </c>
      <c r="L7758" s="62">
        <v>0</v>
      </c>
      <c r="M7758" s="62">
        <v>0</v>
      </c>
      <c r="N7758" s="62">
        <v>0</v>
      </c>
      <c r="O7758" s="62">
        <v>0</v>
      </c>
      <c r="P7758" s="63"/>
      <c r="Q7758" s="63"/>
      <c r="R7758" s="63"/>
      <c r="S7758" s="63"/>
      <c r="T7758" s="63"/>
      <c r="U7758" s="63"/>
      <c r="V7758" s="63"/>
      <c r="W7758" s="63"/>
      <c r="X7758" s="63"/>
      <c r="Y7758" s="63"/>
      <c r="Z7758" s="62">
        <v>0</v>
      </c>
      <c r="AA7758" s="63"/>
      <c r="AB7758" s="63"/>
      <c r="AC7758" s="62">
        <v>0</v>
      </c>
    </row>
    <row r="7759" spans="1:29" x14ac:dyDescent="0.25">
      <c r="A7759" s="61" t="s">
        <v>95</v>
      </c>
      <c r="B7759" s="61" t="s">
        <v>96</v>
      </c>
      <c r="C7759" s="62">
        <v>2006</v>
      </c>
      <c r="D7759" s="61" t="s">
        <v>89</v>
      </c>
      <c r="E7759" s="62">
        <v>20</v>
      </c>
      <c r="F7759" s="62">
        <v>46249</v>
      </c>
      <c r="G7759" s="62">
        <v>5716</v>
      </c>
      <c r="H7759" s="62">
        <v>23.82</v>
      </c>
      <c r="I7759" s="62">
        <v>2312.4499999999998</v>
      </c>
      <c r="J7759" s="62">
        <v>43011.57</v>
      </c>
      <c r="K7759" s="62">
        <v>2266</v>
      </c>
      <c r="L7759" s="62">
        <v>4232</v>
      </c>
      <c r="M7759" s="62">
        <v>17.63</v>
      </c>
      <c r="N7759" s="62">
        <v>113.3</v>
      </c>
      <c r="O7759" s="62">
        <v>27326.37</v>
      </c>
      <c r="P7759" s="63"/>
      <c r="Q7759" s="63"/>
      <c r="R7759" s="63"/>
      <c r="S7759" s="63"/>
      <c r="T7759" s="63"/>
      <c r="U7759" s="63"/>
      <c r="V7759" s="63"/>
      <c r="W7759" s="63"/>
      <c r="X7759" s="63"/>
      <c r="Y7759" s="63"/>
      <c r="Z7759" s="62">
        <v>203.33</v>
      </c>
      <c r="AA7759" s="62">
        <v>596</v>
      </c>
      <c r="AB7759" s="62">
        <v>2.48</v>
      </c>
      <c r="AC7759" s="62">
        <v>10.17</v>
      </c>
    </row>
    <row r="7760" spans="1:29" x14ac:dyDescent="0.25">
      <c r="A7760" s="61" t="s">
        <v>413</v>
      </c>
      <c r="B7760" s="61" t="s">
        <v>414</v>
      </c>
      <c r="C7760" s="62">
        <v>2008</v>
      </c>
      <c r="D7760" s="61" t="s">
        <v>78</v>
      </c>
      <c r="E7760" s="62">
        <v>20</v>
      </c>
      <c r="F7760" s="62">
        <v>42625</v>
      </c>
      <c r="G7760" s="62">
        <v>7219</v>
      </c>
      <c r="H7760" s="62">
        <v>30.08</v>
      </c>
      <c r="I7760" s="62">
        <v>2131.25</v>
      </c>
      <c r="J7760" s="62">
        <v>39641.25</v>
      </c>
      <c r="K7760" s="62">
        <v>15716</v>
      </c>
      <c r="L7760" s="62">
        <v>24386</v>
      </c>
      <c r="M7760" s="62">
        <v>101.61</v>
      </c>
      <c r="N7760" s="62">
        <v>785.8</v>
      </c>
      <c r="O7760" s="62">
        <v>189523.96</v>
      </c>
      <c r="P7760" s="63"/>
      <c r="Q7760" s="63"/>
      <c r="R7760" s="63"/>
      <c r="S7760" s="63"/>
      <c r="T7760" s="63"/>
      <c r="U7760" s="63"/>
      <c r="V7760" s="63"/>
      <c r="W7760" s="63"/>
      <c r="X7760" s="63"/>
      <c r="Y7760" s="63"/>
      <c r="Z7760" s="62">
        <v>46605</v>
      </c>
      <c r="AA7760" s="62">
        <v>5111</v>
      </c>
      <c r="AB7760" s="62">
        <v>21.3</v>
      </c>
      <c r="AC7760" s="62">
        <v>2330.25</v>
      </c>
    </row>
    <row r="7761" spans="1:29" ht="30" x14ac:dyDescent="0.25">
      <c r="A7761" s="61" t="s">
        <v>122</v>
      </c>
      <c r="B7761" s="61" t="s">
        <v>123</v>
      </c>
      <c r="C7761" s="62">
        <v>2016</v>
      </c>
      <c r="D7761" s="61" t="s">
        <v>226</v>
      </c>
      <c r="E7761" s="62">
        <v>64</v>
      </c>
      <c r="F7761" s="62">
        <v>252800</v>
      </c>
      <c r="G7761" s="62">
        <v>36566</v>
      </c>
      <c r="H7761" s="62">
        <v>47.61</v>
      </c>
      <c r="I7761" s="62">
        <v>3950</v>
      </c>
      <c r="J7761" s="62">
        <v>235104</v>
      </c>
      <c r="K7761" s="62">
        <v>17886</v>
      </c>
      <c r="L7761" s="62">
        <v>22264</v>
      </c>
      <c r="M7761" s="62">
        <v>28.99</v>
      </c>
      <c r="N7761" s="62">
        <v>279.47000000000003</v>
      </c>
      <c r="O7761" s="62">
        <v>215692.64</v>
      </c>
      <c r="P7761" s="63"/>
      <c r="Q7761" s="63"/>
      <c r="R7761" s="63"/>
      <c r="S7761" s="63"/>
      <c r="T7761" s="63"/>
      <c r="U7761" s="63"/>
      <c r="V7761" s="63"/>
      <c r="W7761" s="63"/>
      <c r="X7761" s="63"/>
      <c r="Y7761" s="63"/>
      <c r="Z7761" s="62">
        <v>1771.27</v>
      </c>
      <c r="AA7761" s="62">
        <v>24303</v>
      </c>
      <c r="AB7761" s="62">
        <v>31.64</v>
      </c>
      <c r="AC7761" s="62">
        <v>27.68</v>
      </c>
    </row>
    <row r="7762" spans="1:29" x14ac:dyDescent="0.25">
      <c r="A7762" s="61" t="s">
        <v>389</v>
      </c>
      <c r="B7762" s="61" t="s">
        <v>390</v>
      </c>
      <c r="C7762" s="62">
        <v>2004</v>
      </c>
      <c r="D7762" s="61" t="s">
        <v>78</v>
      </c>
      <c r="E7762" s="62">
        <v>130</v>
      </c>
      <c r="F7762" s="62">
        <v>14710920</v>
      </c>
      <c r="G7762" s="62">
        <v>149667</v>
      </c>
      <c r="H7762" s="62">
        <v>95.94</v>
      </c>
      <c r="I7762" s="62">
        <v>113160.92</v>
      </c>
      <c r="J7762" s="62">
        <v>13681155.6</v>
      </c>
      <c r="K7762" s="62">
        <v>0</v>
      </c>
      <c r="L7762" s="63"/>
      <c r="M7762" s="63"/>
      <c r="N7762" s="63"/>
      <c r="O7762" s="63"/>
      <c r="P7762" s="63"/>
      <c r="Q7762" s="63"/>
      <c r="R7762" s="63"/>
      <c r="S7762" s="63"/>
      <c r="T7762" s="63"/>
      <c r="U7762" s="63"/>
      <c r="V7762" s="63"/>
      <c r="W7762" s="63"/>
      <c r="X7762" s="63"/>
      <c r="Y7762" s="63"/>
      <c r="Z7762" s="62">
        <v>334857</v>
      </c>
      <c r="AA7762" s="62">
        <v>15797</v>
      </c>
      <c r="AB7762" s="62">
        <v>10.130000000000001</v>
      </c>
      <c r="AC7762" s="62">
        <v>2575.8200000000002</v>
      </c>
    </row>
    <row r="7763" spans="1:29" x14ac:dyDescent="0.25">
      <c r="A7763" s="61" t="s">
        <v>190</v>
      </c>
      <c r="B7763" s="61" t="s">
        <v>191</v>
      </c>
      <c r="C7763" s="62">
        <v>2006</v>
      </c>
      <c r="D7763" s="61" t="s">
        <v>78</v>
      </c>
      <c r="E7763" s="62">
        <v>40</v>
      </c>
      <c r="F7763" s="62">
        <v>373080</v>
      </c>
      <c r="G7763" s="62">
        <v>55053</v>
      </c>
      <c r="H7763" s="62">
        <v>114.69</v>
      </c>
      <c r="I7763" s="62">
        <v>9327</v>
      </c>
      <c r="J7763" s="62">
        <v>346964.4</v>
      </c>
      <c r="K7763" s="62">
        <v>0</v>
      </c>
      <c r="L7763" s="63"/>
      <c r="M7763" s="63"/>
      <c r="N7763" s="63"/>
      <c r="O7763" s="63"/>
      <c r="P7763" s="63"/>
      <c r="Q7763" s="63"/>
      <c r="R7763" s="63"/>
      <c r="S7763" s="63"/>
      <c r="T7763" s="63"/>
      <c r="U7763" s="63"/>
      <c r="V7763" s="63"/>
      <c r="W7763" s="63"/>
      <c r="X7763" s="63"/>
      <c r="Y7763" s="63"/>
      <c r="Z7763" s="62">
        <v>1240</v>
      </c>
      <c r="AA7763" s="62">
        <v>10738</v>
      </c>
      <c r="AB7763" s="62">
        <v>22.37</v>
      </c>
      <c r="AC7763" s="62">
        <v>31</v>
      </c>
    </row>
    <row r="7764" spans="1:29" ht="30" x14ac:dyDescent="0.25">
      <c r="A7764" s="61" t="s">
        <v>239</v>
      </c>
      <c r="B7764" s="61" t="s">
        <v>240</v>
      </c>
      <c r="C7764" s="62">
        <v>2010</v>
      </c>
      <c r="D7764" s="61" t="s">
        <v>89</v>
      </c>
      <c r="E7764" s="62">
        <v>60</v>
      </c>
      <c r="F7764" s="62">
        <v>524284</v>
      </c>
      <c r="G7764" s="62">
        <v>75491</v>
      </c>
      <c r="H7764" s="62">
        <v>104.85</v>
      </c>
      <c r="I7764" s="62">
        <v>8738.07</v>
      </c>
      <c r="J7764" s="62">
        <v>487584.12</v>
      </c>
      <c r="K7764" s="62">
        <v>0</v>
      </c>
      <c r="L7764" s="63"/>
      <c r="M7764" s="63"/>
      <c r="N7764" s="63"/>
      <c r="O7764" s="63"/>
      <c r="P7764" s="63"/>
      <c r="Q7764" s="63"/>
      <c r="R7764" s="63"/>
      <c r="S7764" s="63"/>
      <c r="T7764" s="63"/>
      <c r="U7764" s="63"/>
      <c r="V7764" s="63"/>
      <c r="W7764" s="63"/>
      <c r="X7764" s="63"/>
      <c r="Y7764" s="63"/>
      <c r="Z7764" s="62">
        <v>6038.37</v>
      </c>
      <c r="AA7764" s="62">
        <v>46783</v>
      </c>
      <c r="AB7764" s="62">
        <v>64.98</v>
      </c>
      <c r="AC7764" s="62">
        <v>100.64</v>
      </c>
    </row>
    <row r="7765" spans="1:29" x14ac:dyDescent="0.25">
      <c r="A7765" s="61" t="s">
        <v>374</v>
      </c>
      <c r="B7765" s="61" t="s">
        <v>375</v>
      </c>
      <c r="C7765" s="62">
        <v>2011</v>
      </c>
      <c r="D7765" s="61" t="s">
        <v>99</v>
      </c>
      <c r="E7765" s="62">
        <v>54</v>
      </c>
      <c r="F7765" s="62">
        <v>197440</v>
      </c>
      <c r="G7765" s="62">
        <v>30867</v>
      </c>
      <c r="H7765" s="62">
        <v>47.63</v>
      </c>
      <c r="I7765" s="62">
        <v>3656.3</v>
      </c>
      <c r="J7765" s="62">
        <v>183619.20000000001</v>
      </c>
      <c r="K7765" s="62">
        <v>19310.38</v>
      </c>
      <c r="L7765" s="62">
        <v>37337</v>
      </c>
      <c r="M7765" s="62">
        <v>57.62</v>
      </c>
      <c r="N7765" s="62">
        <v>357.6</v>
      </c>
      <c r="O7765" s="62">
        <v>232869.64</v>
      </c>
      <c r="P7765" s="63"/>
      <c r="Q7765" s="63"/>
      <c r="R7765" s="63"/>
      <c r="S7765" s="63"/>
      <c r="T7765" s="63"/>
      <c r="U7765" s="63"/>
      <c r="V7765" s="63"/>
      <c r="W7765" s="63"/>
      <c r="X7765" s="63"/>
      <c r="Y7765" s="63"/>
      <c r="Z7765" s="62">
        <v>2182</v>
      </c>
      <c r="AA7765" s="62">
        <v>24079</v>
      </c>
      <c r="AB7765" s="62">
        <v>37.159999999999997</v>
      </c>
      <c r="AC7765" s="62">
        <v>40.409999999999997</v>
      </c>
    </row>
    <row r="7766" spans="1:29" x14ac:dyDescent="0.25">
      <c r="A7766" s="61" t="s">
        <v>196</v>
      </c>
      <c r="B7766" s="61" t="s">
        <v>197</v>
      </c>
      <c r="C7766" s="62">
        <v>2012</v>
      </c>
      <c r="D7766" s="61" t="s">
        <v>135</v>
      </c>
      <c r="E7766" s="62">
        <v>100</v>
      </c>
      <c r="F7766" s="62">
        <v>91278</v>
      </c>
      <c r="G7766" s="62">
        <v>24284</v>
      </c>
      <c r="H7766" s="62">
        <v>20.239999999999998</v>
      </c>
      <c r="I7766" s="62">
        <v>912.78</v>
      </c>
      <c r="J7766" s="62">
        <v>84888.54</v>
      </c>
      <c r="K7766" s="62">
        <v>105626.58</v>
      </c>
      <c r="L7766" s="62">
        <v>136788</v>
      </c>
      <c r="M7766" s="62">
        <v>113.99</v>
      </c>
      <c r="N7766" s="62">
        <v>1056.27</v>
      </c>
      <c r="O7766" s="62">
        <v>1273782.57</v>
      </c>
      <c r="P7766" s="63"/>
      <c r="Q7766" s="63"/>
      <c r="R7766" s="63"/>
      <c r="S7766" s="63"/>
      <c r="T7766" s="63"/>
      <c r="U7766" s="63"/>
      <c r="V7766" s="63"/>
      <c r="W7766" s="63"/>
      <c r="X7766" s="63"/>
      <c r="Y7766" s="63"/>
      <c r="Z7766" s="62">
        <v>186079</v>
      </c>
      <c r="AA7766" s="62">
        <v>93756</v>
      </c>
      <c r="AB7766" s="62">
        <v>78.13</v>
      </c>
      <c r="AC7766" s="62">
        <v>1860.79</v>
      </c>
    </row>
    <row r="7767" spans="1:29" ht="30" x14ac:dyDescent="0.25">
      <c r="A7767" s="61" t="s">
        <v>378</v>
      </c>
      <c r="B7767" s="61" t="s">
        <v>379</v>
      </c>
      <c r="C7767" s="62">
        <v>2003</v>
      </c>
      <c r="D7767" s="61" t="s">
        <v>99</v>
      </c>
      <c r="E7767" s="62">
        <v>37</v>
      </c>
      <c r="F7767" s="62">
        <v>172794</v>
      </c>
      <c r="G7767" s="62">
        <v>16539</v>
      </c>
      <c r="H7767" s="62">
        <v>37.25</v>
      </c>
      <c r="I7767" s="62">
        <v>4670.1099999999997</v>
      </c>
      <c r="J7767" s="62">
        <v>160698.42000000001</v>
      </c>
      <c r="K7767" s="62">
        <v>0</v>
      </c>
      <c r="L7767" s="62">
        <v>0</v>
      </c>
      <c r="M7767" s="62">
        <v>0</v>
      </c>
      <c r="N7767" s="62">
        <v>0</v>
      </c>
      <c r="O7767" s="62">
        <v>0</v>
      </c>
      <c r="P7767" s="62">
        <v>0</v>
      </c>
      <c r="Q7767" s="62">
        <v>0</v>
      </c>
      <c r="R7767" s="62">
        <v>0</v>
      </c>
      <c r="S7767" s="62">
        <v>0</v>
      </c>
      <c r="T7767" s="62">
        <v>0</v>
      </c>
      <c r="U7767" s="62">
        <v>0</v>
      </c>
      <c r="V7767" s="62">
        <v>0</v>
      </c>
      <c r="W7767" s="62">
        <v>0</v>
      </c>
      <c r="X7767" s="62">
        <v>0</v>
      </c>
      <c r="Y7767" s="62">
        <v>0</v>
      </c>
      <c r="Z7767" s="62">
        <v>81141</v>
      </c>
      <c r="AA7767" s="62">
        <v>3197</v>
      </c>
      <c r="AB7767" s="62">
        <v>7.2</v>
      </c>
      <c r="AC7767" s="62">
        <v>2193</v>
      </c>
    </row>
    <row r="7768" spans="1:29" ht="30" x14ac:dyDescent="0.25">
      <c r="A7768" s="61" t="s">
        <v>367</v>
      </c>
      <c r="B7768" s="61" t="s">
        <v>368</v>
      </c>
      <c r="C7768" s="62">
        <v>2004</v>
      </c>
      <c r="D7768" s="61" t="s">
        <v>150</v>
      </c>
      <c r="E7768" s="62">
        <v>8</v>
      </c>
      <c r="F7768" s="63"/>
      <c r="G7768" s="63"/>
      <c r="H7768" s="63"/>
      <c r="I7768" s="63"/>
      <c r="J7768" s="63"/>
      <c r="K7768" s="62">
        <v>0</v>
      </c>
      <c r="L7768" s="63"/>
      <c r="M7768" s="63"/>
      <c r="N7768" s="63"/>
      <c r="O7768" s="63"/>
      <c r="P7768" s="63"/>
      <c r="Q7768" s="63"/>
      <c r="R7768" s="63"/>
      <c r="S7768" s="63"/>
      <c r="T7768" s="63"/>
      <c r="U7768" s="63"/>
      <c r="V7768" s="63"/>
      <c r="W7768" s="63"/>
      <c r="X7768" s="63"/>
      <c r="Y7768" s="63"/>
      <c r="Z7768" s="62">
        <v>0</v>
      </c>
      <c r="AA7768" s="63"/>
      <c r="AB7768" s="63"/>
      <c r="AC7768" s="62">
        <v>0</v>
      </c>
    </row>
    <row r="7769" spans="1:29" x14ac:dyDescent="0.25">
      <c r="A7769" s="61" t="s">
        <v>369</v>
      </c>
      <c r="B7769" s="61" t="s">
        <v>370</v>
      </c>
      <c r="C7769" s="62">
        <v>2004</v>
      </c>
      <c r="D7769" s="61" t="s">
        <v>78</v>
      </c>
      <c r="E7769" s="62">
        <v>64</v>
      </c>
      <c r="F7769" s="62">
        <v>731523</v>
      </c>
      <c r="G7769" s="62">
        <v>75927</v>
      </c>
      <c r="H7769" s="62">
        <v>98.86</v>
      </c>
      <c r="I7769" s="62">
        <v>11430.05</v>
      </c>
      <c r="J7769" s="62">
        <v>680316.39</v>
      </c>
      <c r="K7769" s="62">
        <v>0</v>
      </c>
      <c r="L7769" s="63"/>
      <c r="M7769" s="63"/>
      <c r="N7769" s="63"/>
      <c r="O7769" s="63"/>
      <c r="P7769" s="63"/>
      <c r="Q7769" s="63"/>
      <c r="R7769" s="63"/>
      <c r="S7769" s="63"/>
      <c r="T7769" s="63"/>
      <c r="U7769" s="63"/>
      <c r="V7769" s="63"/>
      <c r="W7769" s="63"/>
      <c r="X7769" s="63"/>
      <c r="Y7769" s="63"/>
      <c r="Z7769" s="62">
        <v>4592.41</v>
      </c>
      <c r="AA7769" s="62">
        <v>13283</v>
      </c>
      <c r="AB7769" s="62">
        <v>17.3</v>
      </c>
      <c r="AC7769" s="62">
        <v>71.760000000000005</v>
      </c>
    </row>
    <row r="7770" spans="1:29" x14ac:dyDescent="0.25">
      <c r="A7770" s="61" t="s">
        <v>235</v>
      </c>
      <c r="B7770" s="61" t="s">
        <v>236</v>
      </c>
      <c r="C7770" s="62">
        <v>2011</v>
      </c>
      <c r="D7770" s="61" t="s">
        <v>78</v>
      </c>
      <c r="E7770" s="62">
        <v>30</v>
      </c>
      <c r="F7770" s="62">
        <v>98001</v>
      </c>
      <c r="G7770" s="62">
        <v>14640</v>
      </c>
      <c r="H7770" s="62">
        <v>40.67</v>
      </c>
      <c r="I7770" s="62">
        <v>3266.7</v>
      </c>
      <c r="J7770" s="62">
        <v>91140.93</v>
      </c>
      <c r="K7770" s="62">
        <v>28735.21</v>
      </c>
      <c r="L7770" s="62">
        <v>40917</v>
      </c>
      <c r="M7770" s="62">
        <v>113.66</v>
      </c>
      <c r="N7770" s="62">
        <v>957.84</v>
      </c>
      <c r="O7770" s="62">
        <v>346526.5</v>
      </c>
      <c r="P7770" s="63"/>
      <c r="Q7770" s="63"/>
      <c r="R7770" s="63"/>
      <c r="S7770" s="63"/>
      <c r="T7770" s="63"/>
      <c r="U7770" s="63"/>
      <c r="V7770" s="63"/>
      <c r="W7770" s="63"/>
      <c r="X7770" s="63"/>
      <c r="Y7770" s="63"/>
      <c r="Z7770" s="62">
        <v>99100</v>
      </c>
      <c r="AA7770" s="62">
        <v>2936</v>
      </c>
      <c r="AB7770" s="62">
        <v>8.16</v>
      </c>
      <c r="AC7770" s="62">
        <v>3303.33</v>
      </c>
    </row>
    <row r="7771" spans="1:29" ht="30" x14ac:dyDescent="0.25">
      <c r="A7771" s="61" t="s">
        <v>448</v>
      </c>
      <c r="B7771" s="61" t="s">
        <v>449</v>
      </c>
      <c r="C7771" s="62">
        <v>2012</v>
      </c>
      <c r="D7771" s="61" t="s">
        <v>78</v>
      </c>
      <c r="E7771" s="62">
        <v>30</v>
      </c>
      <c r="F7771" s="62">
        <v>31280</v>
      </c>
      <c r="G7771" s="62">
        <v>6084</v>
      </c>
      <c r="H7771" s="62">
        <v>16.899999999999999</v>
      </c>
      <c r="I7771" s="62">
        <v>1042.67</v>
      </c>
      <c r="J7771" s="62">
        <v>29090.400000000001</v>
      </c>
      <c r="K7771" s="62">
        <v>13080</v>
      </c>
      <c r="L7771" s="62">
        <v>18346</v>
      </c>
      <c r="M7771" s="62">
        <v>50.96</v>
      </c>
      <c r="N7771" s="63"/>
      <c r="O7771" s="63"/>
      <c r="P7771" s="63"/>
      <c r="Q7771" s="63"/>
      <c r="R7771" s="63"/>
      <c r="S7771" s="63"/>
      <c r="T7771" s="63"/>
      <c r="U7771" s="63"/>
      <c r="V7771" s="63"/>
      <c r="W7771" s="63"/>
      <c r="X7771" s="63"/>
      <c r="Y7771" s="63"/>
      <c r="Z7771" s="62">
        <v>0</v>
      </c>
      <c r="AA7771" s="62">
        <v>9681</v>
      </c>
      <c r="AB7771" s="62">
        <v>26.89</v>
      </c>
      <c r="AC7771" s="62">
        <v>0</v>
      </c>
    </row>
    <row r="7772" spans="1:29" x14ac:dyDescent="0.25">
      <c r="A7772" s="61" t="s">
        <v>126</v>
      </c>
      <c r="B7772" s="61" t="s">
        <v>127</v>
      </c>
      <c r="C7772" s="62">
        <v>2009</v>
      </c>
      <c r="D7772" s="61" t="s">
        <v>226</v>
      </c>
      <c r="E7772" s="62">
        <v>50</v>
      </c>
      <c r="F7772" s="62">
        <v>272737</v>
      </c>
      <c r="G7772" s="62">
        <v>40450</v>
      </c>
      <c r="H7772" s="62">
        <v>67.42</v>
      </c>
      <c r="I7772" s="62">
        <v>5454.74</v>
      </c>
      <c r="J7772" s="62">
        <v>253645.41</v>
      </c>
      <c r="K7772" s="62">
        <v>19573.23</v>
      </c>
      <c r="L7772" s="62">
        <v>30087</v>
      </c>
      <c r="M7772" s="62">
        <v>50.15</v>
      </c>
      <c r="N7772" s="62">
        <v>391.46</v>
      </c>
      <c r="O7772" s="62">
        <v>236039.45</v>
      </c>
      <c r="P7772" s="63"/>
      <c r="Q7772" s="63"/>
      <c r="R7772" s="63"/>
      <c r="S7772" s="63"/>
      <c r="T7772" s="63"/>
      <c r="U7772" s="63"/>
      <c r="V7772" s="63"/>
      <c r="W7772" s="63"/>
      <c r="X7772" s="63"/>
      <c r="Y7772" s="63"/>
      <c r="Z7772" s="62">
        <v>2247</v>
      </c>
      <c r="AA7772" s="62">
        <v>20996</v>
      </c>
      <c r="AB7772" s="62">
        <v>34.99</v>
      </c>
      <c r="AC7772" s="62">
        <v>44.94</v>
      </c>
    </row>
    <row r="7773" spans="1:29" ht="30" x14ac:dyDescent="0.25">
      <c r="A7773" s="61" t="s">
        <v>498</v>
      </c>
      <c r="B7773" s="61" t="s">
        <v>499</v>
      </c>
      <c r="C7773" s="62">
        <v>2004</v>
      </c>
      <c r="D7773" s="61" t="s">
        <v>78</v>
      </c>
      <c r="E7773" s="62">
        <v>48</v>
      </c>
      <c r="F7773" s="62">
        <v>506590</v>
      </c>
      <c r="G7773" s="62">
        <v>41908</v>
      </c>
      <c r="H7773" s="62">
        <v>72.760000000000005</v>
      </c>
      <c r="I7773" s="62">
        <v>10553.96</v>
      </c>
      <c r="J7773" s="62">
        <v>471128.7</v>
      </c>
      <c r="K7773" s="62">
        <v>0</v>
      </c>
      <c r="L7773" s="62">
        <v>0</v>
      </c>
      <c r="M7773" s="62">
        <v>0</v>
      </c>
      <c r="N7773" s="63"/>
      <c r="O7773" s="63"/>
      <c r="P7773" s="63"/>
      <c r="Q7773" s="62">
        <v>0</v>
      </c>
      <c r="R7773" s="62">
        <v>0</v>
      </c>
      <c r="S7773" s="63"/>
      <c r="T7773" s="63"/>
      <c r="U7773" s="63"/>
      <c r="V7773" s="62">
        <v>0</v>
      </c>
      <c r="W7773" s="62">
        <v>0</v>
      </c>
      <c r="X7773" s="63"/>
      <c r="Y7773" s="63"/>
      <c r="Z7773" s="62">
        <v>308.8</v>
      </c>
      <c r="AA7773" s="62">
        <v>2916</v>
      </c>
      <c r="AB7773" s="62">
        <v>5.0599999999999996</v>
      </c>
      <c r="AC7773" s="62">
        <v>6.43</v>
      </c>
    </row>
    <row r="7774" spans="1:29" x14ac:dyDescent="0.25">
      <c r="A7774" s="61" t="s">
        <v>70</v>
      </c>
      <c r="B7774" s="61" t="s">
        <v>71</v>
      </c>
      <c r="C7774" s="62">
        <v>2008</v>
      </c>
      <c r="D7774" s="61" t="s">
        <v>297</v>
      </c>
      <c r="E7774" s="62">
        <v>100</v>
      </c>
      <c r="F7774" s="62">
        <v>451493</v>
      </c>
      <c r="G7774" s="62">
        <v>65740</v>
      </c>
      <c r="H7774" s="62">
        <v>54.78</v>
      </c>
      <c r="I7774" s="62">
        <v>4514.93</v>
      </c>
      <c r="J7774" s="62">
        <v>419888.49</v>
      </c>
      <c r="K7774" s="62">
        <v>81458</v>
      </c>
      <c r="L7774" s="62">
        <v>145245</v>
      </c>
      <c r="M7774" s="62">
        <v>121.04</v>
      </c>
      <c r="N7774" s="62">
        <v>814.58</v>
      </c>
      <c r="O7774" s="62">
        <v>982326.46</v>
      </c>
      <c r="P7774" s="63"/>
      <c r="Q7774" s="63"/>
      <c r="R7774" s="63"/>
      <c r="S7774" s="63"/>
      <c r="T7774" s="63"/>
      <c r="U7774" s="63"/>
      <c r="V7774" s="63"/>
      <c r="W7774" s="63"/>
      <c r="X7774" s="63"/>
      <c r="Y7774" s="63"/>
      <c r="Z7774" s="62">
        <v>6964</v>
      </c>
      <c r="AA7774" s="62">
        <v>32439</v>
      </c>
      <c r="AB7774" s="62">
        <v>27.03</v>
      </c>
      <c r="AC7774" s="62">
        <v>69.64</v>
      </c>
    </row>
    <row r="7775" spans="1:29" x14ac:dyDescent="0.25">
      <c r="A7775" s="61" t="s">
        <v>475</v>
      </c>
      <c r="B7775" s="61" t="s">
        <v>476</v>
      </c>
      <c r="C7775" s="62">
        <v>2016</v>
      </c>
      <c r="D7775" s="61" t="s">
        <v>99</v>
      </c>
      <c r="E7775" s="62">
        <v>7</v>
      </c>
      <c r="F7775" s="62">
        <v>22689</v>
      </c>
      <c r="G7775" s="62">
        <v>4240</v>
      </c>
      <c r="H7775" s="62">
        <v>50.48</v>
      </c>
      <c r="I7775" s="62">
        <v>3241.29</v>
      </c>
      <c r="J7775" s="62">
        <v>21100.77</v>
      </c>
      <c r="K7775" s="62">
        <v>1474.3</v>
      </c>
      <c r="L7775" s="62">
        <v>1961</v>
      </c>
      <c r="M7775" s="62">
        <v>23.35</v>
      </c>
      <c r="N7775" s="62">
        <v>210.61</v>
      </c>
      <c r="O7775" s="62">
        <v>17778.990000000002</v>
      </c>
      <c r="P7775" s="63"/>
      <c r="Q7775" s="63"/>
      <c r="R7775" s="63"/>
      <c r="S7775" s="63"/>
      <c r="T7775" s="63"/>
      <c r="U7775" s="63"/>
      <c r="V7775" s="63"/>
      <c r="W7775" s="63"/>
      <c r="X7775" s="63"/>
      <c r="Y7775" s="63"/>
      <c r="Z7775" s="62">
        <v>0</v>
      </c>
      <c r="AA7775" s="62">
        <v>647</v>
      </c>
      <c r="AB7775" s="62">
        <v>7.7</v>
      </c>
      <c r="AC7775" s="62">
        <v>0</v>
      </c>
    </row>
    <row r="7776" spans="1:29" ht="30" x14ac:dyDescent="0.25">
      <c r="A7776" s="61" t="s">
        <v>561</v>
      </c>
      <c r="B7776" s="61" t="s">
        <v>562</v>
      </c>
      <c r="C7776" s="62">
        <v>2015</v>
      </c>
      <c r="D7776" s="61" t="s">
        <v>86</v>
      </c>
      <c r="E7776" s="62">
        <v>90</v>
      </c>
      <c r="F7776" s="62">
        <v>220912</v>
      </c>
      <c r="G7776" s="62">
        <v>31469</v>
      </c>
      <c r="H7776" s="62">
        <v>29.14</v>
      </c>
      <c r="I7776" s="62">
        <v>2454.58</v>
      </c>
      <c r="J7776" s="62">
        <v>205448.16</v>
      </c>
      <c r="K7776" s="62">
        <v>68869.06</v>
      </c>
      <c r="L7776" s="62">
        <v>65301</v>
      </c>
      <c r="M7776" s="62">
        <v>60.46</v>
      </c>
      <c r="N7776" s="62">
        <v>765.21</v>
      </c>
      <c r="O7776" s="62">
        <v>830512.65</v>
      </c>
      <c r="P7776" s="63"/>
      <c r="Q7776" s="63"/>
      <c r="R7776" s="63"/>
      <c r="S7776" s="63"/>
      <c r="T7776" s="63"/>
      <c r="U7776" s="63"/>
      <c r="V7776" s="63"/>
      <c r="W7776" s="63"/>
      <c r="X7776" s="63"/>
      <c r="Y7776" s="63"/>
      <c r="Z7776" s="62">
        <v>9390</v>
      </c>
      <c r="AA7776" s="62">
        <v>126946</v>
      </c>
      <c r="AB7776" s="62">
        <v>117.54</v>
      </c>
      <c r="AC7776" s="62">
        <v>104.33</v>
      </c>
    </row>
    <row r="7777" spans="1:29" ht="30" x14ac:dyDescent="0.25">
      <c r="A7777" s="61" t="s">
        <v>393</v>
      </c>
      <c r="B7777" s="61" t="s">
        <v>394</v>
      </c>
      <c r="C7777" s="62">
        <v>2005</v>
      </c>
      <c r="D7777" s="61" t="s">
        <v>94</v>
      </c>
      <c r="E7777" s="62">
        <v>1</v>
      </c>
      <c r="F7777" s="63"/>
      <c r="G7777" s="63"/>
      <c r="H7777" s="63"/>
      <c r="I7777" s="63"/>
      <c r="J7777" s="63"/>
      <c r="K7777" s="62">
        <v>0</v>
      </c>
      <c r="L7777" s="63"/>
      <c r="M7777" s="63"/>
      <c r="N7777" s="63"/>
      <c r="O7777" s="63"/>
      <c r="P7777" s="63"/>
      <c r="Q7777" s="63"/>
      <c r="R7777" s="63"/>
      <c r="S7777" s="63"/>
      <c r="T7777" s="63"/>
      <c r="U7777" s="63"/>
      <c r="V7777" s="63"/>
      <c r="W7777" s="63"/>
      <c r="X7777" s="63"/>
      <c r="Y7777" s="63"/>
      <c r="Z7777" s="62">
        <v>40.1</v>
      </c>
      <c r="AA7777" s="62">
        <v>68</v>
      </c>
      <c r="AB7777" s="62">
        <v>5.67</v>
      </c>
      <c r="AC7777" s="62">
        <v>40.1</v>
      </c>
    </row>
    <row r="7778" spans="1:29" x14ac:dyDescent="0.25">
      <c r="A7778" s="61" t="s">
        <v>229</v>
      </c>
      <c r="B7778" s="61" t="s">
        <v>230</v>
      </c>
      <c r="C7778" s="62">
        <v>2017</v>
      </c>
      <c r="D7778" s="61" t="s">
        <v>419</v>
      </c>
      <c r="E7778" s="62">
        <v>10</v>
      </c>
      <c r="F7778" s="63"/>
      <c r="G7778" s="63"/>
      <c r="H7778" s="63"/>
      <c r="I7778" s="63"/>
      <c r="J7778" s="63"/>
      <c r="K7778" s="62">
        <v>0</v>
      </c>
      <c r="L7778" s="63"/>
      <c r="M7778" s="63"/>
      <c r="N7778" s="63"/>
      <c r="O7778" s="63"/>
      <c r="P7778" s="63"/>
      <c r="Q7778" s="63"/>
      <c r="R7778" s="63"/>
      <c r="S7778" s="63"/>
      <c r="T7778" s="63"/>
      <c r="U7778" s="63"/>
      <c r="V7778" s="63"/>
      <c r="W7778" s="63"/>
      <c r="X7778" s="63"/>
      <c r="Y7778" s="63"/>
      <c r="Z7778" s="62">
        <v>135000</v>
      </c>
      <c r="AA7778" s="62">
        <v>4399</v>
      </c>
      <c r="AB7778" s="62">
        <v>36.659999999999997</v>
      </c>
      <c r="AC7778" s="62">
        <v>13500</v>
      </c>
    </row>
    <row r="7779" spans="1:29" ht="30" x14ac:dyDescent="0.25">
      <c r="A7779" s="61" t="s">
        <v>231</v>
      </c>
      <c r="B7779" s="61" t="s">
        <v>232</v>
      </c>
      <c r="C7779" s="62">
        <v>2018</v>
      </c>
      <c r="D7779" s="61" t="s">
        <v>86</v>
      </c>
      <c r="E7779" s="62">
        <v>226</v>
      </c>
      <c r="F7779" s="62">
        <v>1376695</v>
      </c>
      <c r="G7779" s="62">
        <v>192385</v>
      </c>
      <c r="H7779" s="62">
        <v>70.94</v>
      </c>
      <c r="I7779" s="62">
        <v>6091.57</v>
      </c>
      <c r="J7779" s="62">
        <v>1280326.3500000001</v>
      </c>
      <c r="K7779" s="62">
        <v>135943.74</v>
      </c>
      <c r="L7779" s="62">
        <v>132834</v>
      </c>
      <c r="M7779" s="62">
        <v>48.98</v>
      </c>
      <c r="N7779" s="62">
        <v>601.52</v>
      </c>
      <c r="O7779" s="62">
        <v>1639386.39</v>
      </c>
      <c r="P7779" s="63"/>
      <c r="Q7779" s="63"/>
      <c r="R7779" s="63"/>
      <c r="S7779" s="63"/>
      <c r="T7779" s="63"/>
      <c r="U7779" s="63"/>
      <c r="V7779" s="63"/>
      <c r="W7779" s="63"/>
      <c r="X7779" s="63"/>
      <c r="Y7779" s="63"/>
      <c r="Z7779" s="62">
        <v>23062</v>
      </c>
      <c r="AA7779" s="62">
        <v>266706</v>
      </c>
      <c r="AB7779" s="62">
        <v>98.34</v>
      </c>
      <c r="AC7779" s="62">
        <v>102.04</v>
      </c>
    </row>
    <row r="7780" spans="1:29" ht="30" x14ac:dyDescent="0.25">
      <c r="A7780" s="61" t="s">
        <v>218</v>
      </c>
      <c r="B7780" s="61" t="s">
        <v>219</v>
      </c>
      <c r="C7780" s="62">
        <v>2003</v>
      </c>
      <c r="D7780" s="61" t="s">
        <v>75</v>
      </c>
      <c r="E7780" s="62">
        <v>8</v>
      </c>
      <c r="F7780" s="62">
        <v>1551</v>
      </c>
      <c r="G7780" s="62">
        <v>280</v>
      </c>
      <c r="H7780" s="62">
        <v>2.92</v>
      </c>
      <c r="I7780" s="62">
        <v>193.88</v>
      </c>
      <c r="J7780" s="62">
        <v>1442.43</v>
      </c>
      <c r="K7780" s="62">
        <v>0</v>
      </c>
      <c r="L7780" s="63"/>
      <c r="M7780" s="63"/>
      <c r="N7780" s="63"/>
      <c r="O7780" s="63"/>
      <c r="P7780" s="63"/>
      <c r="Q7780" s="63"/>
      <c r="R7780" s="63"/>
      <c r="S7780" s="63"/>
      <c r="T7780" s="63"/>
      <c r="U7780" s="63"/>
      <c r="V7780" s="63"/>
      <c r="W7780" s="63"/>
      <c r="X7780" s="63"/>
      <c r="Y7780" s="63"/>
      <c r="Z7780" s="62">
        <v>32900</v>
      </c>
      <c r="AA7780" s="62">
        <v>2529</v>
      </c>
      <c r="AB7780" s="62">
        <v>26.34</v>
      </c>
      <c r="AC7780" s="62">
        <v>4112.5</v>
      </c>
    </row>
    <row r="7781" spans="1:29" x14ac:dyDescent="0.25">
      <c r="A7781" s="61" t="s">
        <v>144</v>
      </c>
      <c r="B7781" s="61" t="s">
        <v>145</v>
      </c>
      <c r="C7781" s="62">
        <v>2014</v>
      </c>
      <c r="D7781" s="61" t="s">
        <v>150</v>
      </c>
      <c r="E7781" s="62">
        <v>12</v>
      </c>
      <c r="F7781" s="62">
        <v>6833</v>
      </c>
      <c r="G7781" s="62">
        <v>1184</v>
      </c>
      <c r="H7781" s="62">
        <v>8.2200000000000006</v>
      </c>
      <c r="I7781" s="62">
        <v>569.41999999999996</v>
      </c>
      <c r="J7781" s="62">
        <v>6354.69</v>
      </c>
      <c r="K7781" s="62">
        <v>9965.08</v>
      </c>
      <c r="L7781" s="62">
        <v>14045</v>
      </c>
      <c r="M7781" s="62">
        <v>97.53</v>
      </c>
      <c r="N7781" s="62">
        <v>830.42</v>
      </c>
      <c r="O7781" s="62">
        <v>120171.92</v>
      </c>
      <c r="P7781" s="63"/>
      <c r="Q7781" s="63"/>
      <c r="R7781" s="63"/>
      <c r="S7781" s="63"/>
      <c r="T7781" s="63"/>
      <c r="U7781" s="63"/>
      <c r="V7781" s="63"/>
      <c r="W7781" s="63"/>
      <c r="X7781" s="63"/>
      <c r="Y7781" s="63"/>
      <c r="Z7781" s="62">
        <v>706</v>
      </c>
      <c r="AA7781" s="62">
        <v>9033</v>
      </c>
      <c r="AB7781" s="62">
        <v>62.73</v>
      </c>
      <c r="AC7781" s="62">
        <v>58.83</v>
      </c>
    </row>
    <row r="7782" spans="1:29" x14ac:dyDescent="0.25">
      <c r="A7782" s="61" t="s">
        <v>469</v>
      </c>
      <c r="B7782" s="61" t="s">
        <v>470</v>
      </c>
      <c r="C7782" s="62">
        <v>2014</v>
      </c>
      <c r="D7782" s="61" t="s">
        <v>78</v>
      </c>
      <c r="E7782" s="62">
        <v>48</v>
      </c>
      <c r="F7782" s="62">
        <v>135719</v>
      </c>
      <c r="G7782" s="62">
        <v>20251</v>
      </c>
      <c r="H7782" s="62">
        <v>35.159999999999997</v>
      </c>
      <c r="I7782" s="62">
        <v>2827.48</v>
      </c>
      <c r="J7782" s="62">
        <v>126218.67</v>
      </c>
      <c r="K7782" s="62">
        <v>20649.849999999999</v>
      </c>
      <c r="L7782" s="62">
        <v>29459</v>
      </c>
      <c r="M7782" s="62">
        <v>51.14</v>
      </c>
      <c r="N7782" s="62">
        <v>430.21</v>
      </c>
      <c r="O7782" s="62">
        <v>249022.79</v>
      </c>
      <c r="P7782" s="63"/>
      <c r="Q7782" s="63"/>
      <c r="R7782" s="63"/>
      <c r="S7782" s="63"/>
      <c r="T7782" s="63"/>
      <c r="U7782" s="63"/>
      <c r="V7782" s="63"/>
      <c r="W7782" s="63"/>
      <c r="X7782" s="63"/>
      <c r="Y7782" s="63"/>
      <c r="Z7782" s="62">
        <v>1056.55</v>
      </c>
      <c r="AA7782" s="62">
        <v>13258</v>
      </c>
      <c r="AB7782" s="62">
        <v>23.02</v>
      </c>
      <c r="AC7782" s="62">
        <v>22.01</v>
      </c>
    </row>
    <row r="7783" spans="1:29" ht="30" x14ac:dyDescent="0.25">
      <c r="A7783" s="61" t="s">
        <v>494</v>
      </c>
      <c r="B7783" s="61" t="s">
        <v>495</v>
      </c>
      <c r="C7783" s="62">
        <v>2012</v>
      </c>
      <c r="D7783" s="61" t="s">
        <v>78</v>
      </c>
      <c r="E7783" s="62">
        <v>24</v>
      </c>
      <c r="F7783" s="62">
        <v>154560</v>
      </c>
      <c r="G7783" s="62">
        <v>22759</v>
      </c>
      <c r="H7783" s="62">
        <v>79.02</v>
      </c>
      <c r="I7783" s="62">
        <v>6440</v>
      </c>
      <c r="J7783" s="62">
        <v>143740.79999999999</v>
      </c>
      <c r="K7783" s="62">
        <v>0</v>
      </c>
      <c r="L7783" s="63"/>
      <c r="M7783" s="63"/>
      <c r="N7783" s="63"/>
      <c r="O7783" s="63"/>
      <c r="P7783" s="62">
        <v>1601</v>
      </c>
      <c r="Q7783" s="62">
        <v>3853</v>
      </c>
      <c r="R7783" s="62">
        <v>13.38</v>
      </c>
      <c r="S7783" s="62">
        <v>66</v>
      </c>
      <c r="T7783" s="62">
        <v>20283.07</v>
      </c>
      <c r="U7783" s="63"/>
      <c r="V7783" s="63"/>
      <c r="W7783" s="63"/>
      <c r="X7783" s="63"/>
      <c r="Y7783" s="63"/>
      <c r="Z7783" s="62">
        <v>601.55999999999995</v>
      </c>
      <c r="AA7783" s="62">
        <v>5185</v>
      </c>
      <c r="AB7783" s="62">
        <v>18</v>
      </c>
      <c r="AC7783" s="62">
        <v>25.07</v>
      </c>
    </row>
    <row r="7784" spans="1:29" ht="30" x14ac:dyDescent="0.25">
      <c r="A7784" s="61" t="s">
        <v>415</v>
      </c>
      <c r="B7784" s="61" t="s">
        <v>416</v>
      </c>
      <c r="C7784" s="62">
        <v>2006</v>
      </c>
      <c r="D7784" s="61" t="s">
        <v>75</v>
      </c>
      <c r="E7784" s="62">
        <v>7</v>
      </c>
      <c r="F7784" s="63"/>
      <c r="G7784" s="63"/>
      <c r="H7784" s="63"/>
      <c r="I7784" s="63"/>
      <c r="J7784" s="63"/>
      <c r="K7784" s="62">
        <v>0</v>
      </c>
      <c r="L7784" s="63"/>
      <c r="M7784" s="63"/>
      <c r="N7784" s="63"/>
      <c r="O7784" s="63"/>
      <c r="P7784" s="63"/>
      <c r="Q7784" s="63"/>
      <c r="R7784" s="63"/>
      <c r="S7784" s="63"/>
      <c r="T7784" s="63"/>
      <c r="U7784" s="63"/>
      <c r="V7784" s="63"/>
      <c r="W7784" s="63"/>
      <c r="X7784" s="63"/>
      <c r="Y7784" s="63"/>
      <c r="Z7784" s="62">
        <v>38500</v>
      </c>
      <c r="AA7784" s="62">
        <v>6211</v>
      </c>
      <c r="AB7784" s="62">
        <v>73.94</v>
      </c>
      <c r="AC7784" s="62">
        <v>5500</v>
      </c>
    </row>
    <row r="7785" spans="1:29" x14ac:dyDescent="0.25">
      <c r="A7785" s="61" t="s">
        <v>502</v>
      </c>
      <c r="B7785" s="61" t="s">
        <v>503</v>
      </c>
      <c r="C7785" s="62">
        <v>2008</v>
      </c>
      <c r="D7785" s="61" t="s">
        <v>99</v>
      </c>
      <c r="E7785" s="62">
        <v>40</v>
      </c>
      <c r="F7785" s="63"/>
      <c r="G7785" s="63"/>
      <c r="H7785" s="63"/>
      <c r="I7785" s="63"/>
      <c r="J7785" s="63"/>
      <c r="K7785" s="62">
        <v>0</v>
      </c>
      <c r="L7785" s="63"/>
      <c r="M7785" s="63"/>
      <c r="N7785" s="63"/>
      <c r="O7785" s="63"/>
      <c r="P7785" s="63"/>
      <c r="Q7785" s="63"/>
      <c r="R7785" s="63"/>
      <c r="S7785" s="63"/>
      <c r="T7785" s="63"/>
      <c r="U7785" s="63"/>
      <c r="V7785" s="63"/>
      <c r="W7785" s="63"/>
      <c r="X7785" s="63"/>
      <c r="Y7785" s="63"/>
      <c r="Z7785" s="62">
        <v>300.3</v>
      </c>
      <c r="AA7785" s="62">
        <v>4594</v>
      </c>
      <c r="AB7785" s="62">
        <v>9.57</v>
      </c>
      <c r="AC7785" s="62">
        <v>7.51</v>
      </c>
    </row>
    <row r="7786" spans="1:29" x14ac:dyDescent="0.25">
      <c r="A7786" s="61" t="s">
        <v>198</v>
      </c>
      <c r="B7786" s="61" t="s">
        <v>199</v>
      </c>
      <c r="C7786" s="62">
        <v>2017</v>
      </c>
      <c r="D7786" s="61" t="s">
        <v>75</v>
      </c>
      <c r="E7786" s="62">
        <v>6</v>
      </c>
      <c r="F7786" s="62">
        <v>209</v>
      </c>
      <c r="G7786" s="62">
        <v>43</v>
      </c>
      <c r="H7786" s="62">
        <v>0.6</v>
      </c>
      <c r="I7786" s="62">
        <v>34.83</v>
      </c>
      <c r="J7786" s="62">
        <v>194.37</v>
      </c>
      <c r="K7786" s="62">
        <v>73.010000000000005</v>
      </c>
      <c r="L7786" s="62">
        <v>274</v>
      </c>
      <c r="M7786" s="62">
        <v>3.81</v>
      </c>
      <c r="N7786" s="62">
        <v>12.17</v>
      </c>
      <c r="O7786" s="62">
        <v>880.42</v>
      </c>
      <c r="P7786" s="63"/>
      <c r="Q7786" s="63"/>
      <c r="R7786" s="63"/>
      <c r="S7786" s="63"/>
      <c r="T7786" s="63"/>
      <c r="U7786" s="63"/>
      <c r="V7786" s="63"/>
      <c r="W7786" s="63"/>
      <c r="X7786" s="63"/>
      <c r="Y7786" s="63"/>
      <c r="Z7786" s="62">
        <v>474</v>
      </c>
      <c r="AA7786" s="62">
        <v>9135</v>
      </c>
      <c r="AB7786" s="62">
        <v>126.88</v>
      </c>
      <c r="AC7786" s="62">
        <v>79</v>
      </c>
    </row>
    <row r="7787" spans="1:29" ht="30" x14ac:dyDescent="0.25">
      <c r="A7787" s="61" t="s">
        <v>87</v>
      </c>
      <c r="B7787" s="61" t="s">
        <v>88</v>
      </c>
      <c r="C7787" s="62">
        <v>2009</v>
      </c>
      <c r="D7787" s="61" t="s">
        <v>99</v>
      </c>
      <c r="E7787" s="62">
        <v>164</v>
      </c>
      <c r="F7787" s="62">
        <v>857372</v>
      </c>
      <c r="G7787" s="62">
        <v>138225</v>
      </c>
      <c r="H7787" s="62">
        <v>70.239999999999995</v>
      </c>
      <c r="I7787" s="62">
        <v>5227.88</v>
      </c>
      <c r="J7787" s="62">
        <v>797355.96</v>
      </c>
      <c r="K7787" s="62">
        <v>22270.61</v>
      </c>
      <c r="L7787" s="62">
        <v>11564</v>
      </c>
      <c r="M7787" s="62">
        <v>5.88</v>
      </c>
      <c r="N7787" s="63"/>
      <c r="O7787" s="63"/>
      <c r="P7787" s="63"/>
      <c r="Q7787" s="63"/>
      <c r="R7787" s="63"/>
      <c r="S7787" s="63"/>
      <c r="T7787" s="63"/>
      <c r="U7787" s="63"/>
      <c r="V7787" s="63"/>
      <c r="W7787" s="63"/>
      <c r="X7787" s="63"/>
      <c r="Y7787" s="63"/>
      <c r="Z7787" s="62">
        <v>1086000</v>
      </c>
      <c r="AA7787" s="62">
        <v>203772</v>
      </c>
      <c r="AB7787" s="62">
        <v>103.54</v>
      </c>
      <c r="AC7787" s="62">
        <v>6621.95</v>
      </c>
    </row>
    <row r="7788" spans="1:29" ht="45" x14ac:dyDescent="0.25">
      <c r="A7788" s="61" t="s">
        <v>326</v>
      </c>
      <c r="B7788" s="61" t="s">
        <v>327</v>
      </c>
      <c r="C7788" s="62">
        <v>2016</v>
      </c>
      <c r="D7788" s="61" t="s">
        <v>75</v>
      </c>
      <c r="E7788" s="62">
        <v>4</v>
      </c>
      <c r="F7788" s="62">
        <v>27273</v>
      </c>
      <c r="G7788" s="62">
        <v>6732</v>
      </c>
      <c r="H7788" s="62">
        <v>140.25</v>
      </c>
      <c r="I7788" s="62">
        <v>6818.25</v>
      </c>
      <c r="J7788" s="62">
        <v>25363.89</v>
      </c>
      <c r="K7788" s="62">
        <v>0</v>
      </c>
      <c r="L7788" s="63"/>
      <c r="M7788" s="63"/>
      <c r="N7788" s="63"/>
      <c r="O7788" s="63"/>
      <c r="P7788" s="63"/>
      <c r="Q7788" s="63"/>
      <c r="R7788" s="63"/>
      <c r="S7788" s="63"/>
      <c r="T7788" s="63"/>
      <c r="U7788" s="62">
        <v>1877</v>
      </c>
      <c r="V7788" s="62">
        <v>3855</v>
      </c>
      <c r="W7788" s="62">
        <v>80.31</v>
      </c>
      <c r="X7788" s="62">
        <v>469</v>
      </c>
      <c r="Y7788" s="62">
        <v>42014.77</v>
      </c>
      <c r="Z7788" s="62">
        <v>21900</v>
      </c>
      <c r="AA7788" s="62">
        <v>2032</v>
      </c>
      <c r="AB7788" s="62">
        <v>42.33</v>
      </c>
      <c r="AC7788" s="62">
        <v>5475</v>
      </c>
    </row>
    <row r="7789" spans="1:29" ht="30" x14ac:dyDescent="0.25">
      <c r="A7789" s="61" t="s">
        <v>269</v>
      </c>
      <c r="B7789" s="61" t="s">
        <v>270</v>
      </c>
      <c r="C7789" s="62">
        <v>2009</v>
      </c>
      <c r="D7789" s="61" t="s">
        <v>78</v>
      </c>
      <c r="E7789" s="62">
        <v>113</v>
      </c>
      <c r="F7789" s="62">
        <v>1172160</v>
      </c>
      <c r="G7789" s="62">
        <v>161598</v>
      </c>
      <c r="H7789" s="62">
        <v>119.17</v>
      </c>
      <c r="I7789" s="62">
        <v>10373.1</v>
      </c>
      <c r="J7789" s="62">
        <v>1090108.8</v>
      </c>
      <c r="K7789" s="62">
        <v>0</v>
      </c>
      <c r="L7789" s="63"/>
      <c r="M7789" s="63"/>
      <c r="N7789" s="63"/>
      <c r="O7789" s="63"/>
      <c r="P7789" s="63"/>
      <c r="Q7789" s="63"/>
      <c r="R7789" s="63"/>
      <c r="S7789" s="63"/>
      <c r="T7789" s="63"/>
      <c r="U7789" s="63"/>
      <c r="V7789" s="63"/>
      <c r="W7789" s="63"/>
      <c r="X7789" s="63"/>
      <c r="Y7789" s="63"/>
      <c r="Z7789" s="62">
        <v>244500</v>
      </c>
      <c r="AA7789" s="62">
        <v>11988</v>
      </c>
      <c r="AB7789" s="62">
        <v>8.84</v>
      </c>
      <c r="AC7789" s="62">
        <v>2163.7199999999998</v>
      </c>
    </row>
    <row r="7790" spans="1:29" ht="30" x14ac:dyDescent="0.25">
      <c r="A7790" s="61" t="s">
        <v>122</v>
      </c>
      <c r="B7790" s="61" t="s">
        <v>123</v>
      </c>
      <c r="C7790" s="62">
        <v>2016</v>
      </c>
      <c r="D7790" s="61" t="s">
        <v>150</v>
      </c>
      <c r="E7790" s="62">
        <v>14</v>
      </c>
      <c r="F7790" s="63"/>
      <c r="G7790" s="63"/>
      <c r="H7790" s="63"/>
      <c r="I7790" s="63"/>
      <c r="J7790" s="63"/>
      <c r="K7790" s="62">
        <v>0</v>
      </c>
      <c r="L7790" s="63"/>
      <c r="M7790" s="63"/>
      <c r="N7790" s="63"/>
      <c r="O7790" s="63"/>
      <c r="P7790" s="63"/>
      <c r="Q7790" s="63"/>
      <c r="R7790" s="63"/>
      <c r="S7790" s="63"/>
      <c r="T7790" s="63"/>
      <c r="U7790" s="63"/>
      <c r="V7790" s="63"/>
      <c r="W7790" s="63"/>
      <c r="X7790" s="63"/>
      <c r="Y7790" s="63"/>
      <c r="Z7790" s="62">
        <v>412.41</v>
      </c>
      <c r="AA7790" s="62">
        <v>4105</v>
      </c>
      <c r="AB7790" s="62">
        <v>24.43</v>
      </c>
      <c r="AC7790" s="62">
        <v>29.46</v>
      </c>
    </row>
    <row r="7791" spans="1:29" x14ac:dyDescent="0.25">
      <c r="A7791" s="61" t="s">
        <v>484</v>
      </c>
      <c r="B7791" s="61" t="s">
        <v>485</v>
      </c>
      <c r="C7791" s="62">
        <v>2017</v>
      </c>
      <c r="D7791" s="61" t="s">
        <v>78</v>
      </c>
      <c r="E7791" s="62">
        <v>40</v>
      </c>
      <c r="F7791" s="62">
        <v>117280</v>
      </c>
      <c r="G7791" s="62">
        <v>20873</v>
      </c>
      <c r="H7791" s="62">
        <v>43.49</v>
      </c>
      <c r="I7791" s="62">
        <v>2932</v>
      </c>
      <c r="J7791" s="62">
        <v>109070.39999999999</v>
      </c>
      <c r="K7791" s="62">
        <v>0</v>
      </c>
      <c r="L7791" s="63"/>
      <c r="M7791" s="63"/>
      <c r="N7791" s="63"/>
      <c r="O7791" s="63"/>
      <c r="P7791" s="63"/>
      <c r="Q7791" s="63"/>
      <c r="R7791" s="63"/>
      <c r="S7791" s="63"/>
      <c r="T7791" s="63"/>
      <c r="U7791" s="63"/>
      <c r="V7791" s="63"/>
      <c r="W7791" s="63"/>
      <c r="X7791" s="63"/>
      <c r="Y7791" s="63"/>
      <c r="Z7791" s="62">
        <v>0</v>
      </c>
      <c r="AA7791" s="62">
        <v>4958</v>
      </c>
      <c r="AB7791" s="62">
        <v>10.33</v>
      </c>
      <c r="AC7791" s="62">
        <v>0</v>
      </c>
    </row>
    <row r="7792" spans="1:29" x14ac:dyDescent="0.25">
      <c r="A7792" s="61" t="s">
        <v>328</v>
      </c>
      <c r="B7792" s="61" t="s">
        <v>329</v>
      </c>
      <c r="C7792" s="62">
        <v>2013</v>
      </c>
      <c r="D7792" s="61" t="s">
        <v>298</v>
      </c>
      <c r="E7792" s="62">
        <v>12</v>
      </c>
      <c r="F7792" s="63"/>
      <c r="G7792" s="63"/>
      <c r="H7792" s="63"/>
      <c r="I7792" s="63"/>
      <c r="J7792" s="63"/>
      <c r="K7792" s="62">
        <v>0</v>
      </c>
      <c r="L7792" s="63"/>
      <c r="M7792" s="63"/>
      <c r="N7792" s="63"/>
      <c r="O7792" s="63"/>
      <c r="P7792" s="63"/>
      <c r="Q7792" s="63"/>
      <c r="R7792" s="63"/>
      <c r="S7792" s="63"/>
      <c r="T7792" s="63"/>
      <c r="U7792" s="63"/>
      <c r="V7792" s="63"/>
      <c r="W7792" s="63"/>
      <c r="X7792" s="63"/>
      <c r="Y7792" s="63"/>
      <c r="Z7792" s="62">
        <v>875.61</v>
      </c>
      <c r="AA7792" s="62">
        <v>2381</v>
      </c>
      <c r="AB7792" s="62">
        <v>16.53</v>
      </c>
      <c r="AC7792" s="62">
        <v>72.97</v>
      </c>
    </row>
    <row r="7793" spans="1:29" ht="30" x14ac:dyDescent="0.25">
      <c r="A7793" s="61" t="s">
        <v>393</v>
      </c>
      <c r="B7793" s="61" t="s">
        <v>394</v>
      </c>
      <c r="C7793" s="62">
        <v>2014</v>
      </c>
      <c r="D7793" s="61" t="s">
        <v>78</v>
      </c>
      <c r="E7793" s="62">
        <v>64</v>
      </c>
      <c r="F7793" s="62">
        <v>569640</v>
      </c>
      <c r="G7793" s="62">
        <v>85624</v>
      </c>
      <c r="H7793" s="62">
        <v>111.49</v>
      </c>
      <c r="I7793" s="62">
        <v>8900.6299999999992</v>
      </c>
      <c r="J7793" s="62">
        <v>529765.19999999995</v>
      </c>
      <c r="K7793" s="62">
        <v>0</v>
      </c>
      <c r="L7793" s="63"/>
      <c r="M7793" s="63"/>
      <c r="N7793" s="63"/>
      <c r="O7793" s="63"/>
      <c r="P7793" s="63"/>
      <c r="Q7793" s="63"/>
      <c r="R7793" s="63"/>
      <c r="S7793" s="63"/>
      <c r="T7793" s="63"/>
      <c r="U7793" s="63"/>
      <c r="V7793" s="63"/>
      <c r="W7793" s="63"/>
      <c r="X7793" s="63"/>
      <c r="Y7793" s="63"/>
      <c r="Z7793" s="62">
        <v>1848.27</v>
      </c>
      <c r="AA7793" s="62">
        <v>17704</v>
      </c>
      <c r="AB7793" s="62">
        <v>23.05</v>
      </c>
      <c r="AC7793" s="62">
        <v>28.88</v>
      </c>
    </row>
    <row r="7794" spans="1:29" ht="30" x14ac:dyDescent="0.25">
      <c r="A7794" s="61" t="s">
        <v>171</v>
      </c>
      <c r="B7794" s="61" t="s">
        <v>172</v>
      </c>
      <c r="C7794" s="62">
        <v>2010</v>
      </c>
      <c r="D7794" s="61" t="s">
        <v>89</v>
      </c>
      <c r="E7794" s="62">
        <v>49</v>
      </c>
      <c r="F7794" s="62">
        <v>73827</v>
      </c>
      <c r="G7794" s="62">
        <v>13854</v>
      </c>
      <c r="H7794" s="62">
        <v>23.56</v>
      </c>
      <c r="I7794" s="62">
        <v>1506.67</v>
      </c>
      <c r="J7794" s="62">
        <v>68659.11</v>
      </c>
      <c r="K7794" s="62">
        <v>11808.92</v>
      </c>
      <c r="L7794" s="62">
        <v>16304</v>
      </c>
      <c r="M7794" s="62">
        <v>27.73</v>
      </c>
      <c r="N7794" s="63"/>
      <c r="O7794" s="63"/>
      <c r="P7794" s="63"/>
      <c r="Q7794" s="63"/>
      <c r="R7794" s="63"/>
      <c r="S7794" s="63"/>
      <c r="T7794" s="63"/>
      <c r="U7794" s="63"/>
      <c r="V7794" s="63"/>
      <c r="W7794" s="63"/>
      <c r="X7794" s="63"/>
      <c r="Y7794" s="63"/>
      <c r="Z7794" s="62">
        <v>1750</v>
      </c>
      <c r="AA7794" s="62">
        <v>15050</v>
      </c>
      <c r="AB7794" s="62">
        <v>25.6</v>
      </c>
      <c r="AC7794" s="62">
        <v>35.71</v>
      </c>
    </row>
    <row r="7795" spans="1:29" ht="30" x14ac:dyDescent="0.25">
      <c r="A7795" s="61" t="s">
        <v>363</v>
      </c>
      <c r="B7795" s="61" t="s">
        <v>364</v>
      </c>
      <c r="C7795" s="62">
        <v>2004</v>
      </c>
      <c r="D7795" s="61" t="s">
        <v>99</v>
      </c>
      <c r="E7795" s="62">
        <v>60</v>
      </c>
      <c r="F7795" s="62">
        <v>253291</v>
      </c>
      <c r="G7795" s="62">
        <v>49570</v>
      </c>
      <c r="H7795" s="62">
        <v>68.849999999999994</v>
      </c>
      <c r="I7795" s="62">
        <v>4221.5200000000004</v>
      </c>
      <c r="J7795" s="62">
        <v>235560.63</v>
      </c>
      <c r="K7795" s="62">
        <v>1418883.61</v>
      </c>
      <c r="L7795" s="62">
        <v>12118</v>
      </c>
      <c r="M7795" s="62">
        <v>16.829999999999998</v>
      </c>
      <c r="N7795" s="62">
        <v>23648.06</v>
      </c>
      <c r="O7795" s="62">
        <v>17110743.100000001</v>
      </c>
      <c r="P7795" s="63"/>
      <c r="Q7795" s="63"/>
      <c r="R7795" s="63"/>
      <c r="S7795" s="63"/>
      <c r="T7795" s="63"/>
      <c r="U7795" s="63"/>
      <c r="V7795" s="63"/>
      <c r="W7795" s="63"/>
      <c r="X7795" s="63"/>
      <c r="Y7795" s="63"/>
      <c r="Z7795" s="62">
        <v>1130.94</v>
      </c>
      <c r="AA7795" s="62">
        <v>3577</v>
      </c>
      <c r="AB7795" s="62">
        <v>4.97</v>
      </c>
      <c r="AC7795" s="62">
        <v>18.850000000000001</v>
      </c>
    </row>
    <row r="7796" spans="1:29" ht="30" x14ac:dyDescent="0.25">
      <c r="A7796" s="61" t="s">
        <v>255</v>
      </c>
      <c r="B7796" s="61" t="s">
        <v>256</v>
      </c>
      <c r="C7796" s="62">
        <v>2017</v>
      </c>
      <c r="D7796" s="61" t="s">
        <v>313</v>
      </c>
      <c r="E7796" s="62">
        <v>72</v>
      </c>
      <c r="F7796" s="62">
        <v>270010</v>
      </c>
      <c r="G7796" s="62">
        <v>60402</v>
      </c>
      <c r="H7796" s="62">
        <v>69.91</v>
      </c>
      <c r="I7796" s="62">
        <v>3750.14</v>
      </c>
      <c r="J7796" s="62">
        <v>251109.3</v>
      </c>
      <c r="K7796" s="62">
        <v>17093.11</v>
      </c>
      <c r="L7796" s="62">
        <v>15207</v>
      </c>
      <c r="M7796" s="62">
        <v>17.600000000000001</v>
      </c>
      <c r="N7796" s="62">
        <v>237.4</v>
      </c>
      <c r="O7796" s="62">
        <v>206130.98</v>
      </c>
      <c r="P7796" s="63"/>
      <c r="Q7796" s="63"/>
      <c r="R7796" s="63"/>
      <c r="S7796" s="63"/>
      <c r="T7796" s="63"/>
      <c r="U7796" s="63"/>
      <c r="V7796" s="63"/>
      <c r="W7796" s="63"/>
      <c r="X7796" s="63"/>
      <c r="Y7796" s="63"/>
      <c r="Z7796" s="62">
        <v>2462</v>
      </c>
      <c r="AA7796" s="62">
        <v>59592</v>
      </c>
      <c r="AB7796" s="62">
        <v>68.97</v>
      </c>
      <c r="AC7796" s="62">
        <v>34.19</v>
      </c>
    </row>
    <row r="7797" spans="1:29" x14ac:dyDescent="0.25">
      <c r="A7797" s="61" t="s">
        <v>462</v>
      </c>
      <c r="B7797" s="61" t="s">
        <v>463</v>
      </c>
      <c r="C7797" s="62">
        <v>2005</v>
      </c>
      <c r="D7797" s="61" t="s">
        <v>89</v>
      </c>
      <c r="E7797" s="62">
        <v>68</v>
      </c>
      <c r="F7797" s="62">
        <v>439100</v>
      </c>
      <c r="G7797" s="62">
        <v>54575</v>
      </c>
      <c r="H7797" s="62">
        <v>66.88</v>
      </c>
      <c r="I7797" s="62">
        <v>6457.35</v>
      </c>
      <c r="J7797" s="62">
        <v>408363</v>
      </c>
      <c r="K7797" s="62">
        <v>4779.83</v>
      </c>
      <c r="L7797" s="62">
        <v>5331</v>
      </c>
      <c r="M7797" s="62">
        <v>6.53</v>
      </c>
      <c r="N7797" s="62">
        <v>70.290000000000006</v>
      </c>
      <c r="O7797" s="62">
        <v>57641.35</v>
      </c>
      <c r="P7797" s="63"/>
      <c r="Q7797" s="63"/>
      <c r="R7797" s="63"/>
      <c r="S7797" s="63"/>
      <c r="T7797" s="63"/>
      <c r="U7797" s="63"/>
      <c r="V7797" s="63"/>
      <c r="W7797" s="63"/>
      <c r="X7797" s="63"/>
      <c r="Y7797" s="63"/>
      <c r="Z7797" s="62">
        <v>168</v>
      </c>
      <c r="AA7797" s="62">
        <v>13167</v>
      </c>
      <c r="AB7797" s="62">
        <v>16.14</v>
      </c>
      <c r="AC7797" s="62">
        <v>2.4700000000000002</v>
      </c>
    </row>
    <row r="7798" spans="1:29" x14ac:dyDescent="0.25">
      <c r="A7798" s="61" t="s">
        <v>319</v>
      </c>
      <c r="B7798" s="61" t="s">
        <v>320</v>
      </c>
      <c r="C7798" s="62">
        <v>2011</v>
      </c>
      <c r="D7798" s="61" t="s">
        <v>78</v>
      </c>
      <c r="E7798" s="62">
        <v>72</v>
      </c>
      <c r="F7798" s="62">
        <v>1736348</v>
      </c>
      <c r="G7798" s="62">
        <v>316956</v>
      </c>
      <c r="H7798" s="62">
        <v>366.85</v>
      </c>
      <c r="I7798" s="62">
        <v>24115.94</v>
      </c>
      <c r="J7798" s="62">
        <v>1614803.64</v>
      </c>
      <c r="K7798" s="62">
        <v>0</v>
      </c>
      <c r="L7798" s="63"/>
      <c r="M7798" s="63"/>
      <c r="N7798" s="63"/>
      <c r="O7798" s="63"/>
      <c r="P7798" s="63"/>
      <c r="Q7798" s="63"/>
      <c r="R7798" s="63"/>
      <c r="S7798" s="63"/>
      <c r="T7798" s="63"/>
      <c r="U7798" s="63"/>
      <c r="V7798" s="63"/>
      <c r="W7798" s="63"/>
      <c r="X7798" s="63"/>
      <c r="Y7798" s="63"/>
      <c r="Z7798" s="62">
        <v>207.59</v>
      </c>
      <c r="AA7798" s="62">
        <v>11713</v>
      </c>
      <c r="AB7798" s="62">
        <v>13.56</v>
      </c>
      <c r="AC7798" s="62">
        <v>2.88</v>
      </c>
    </row>
    <row r="7799" spans="1:29" ht="30" x14ac:dyDescent="0.25">
      <c r="A7799" s="61" t="s">
        <v>269</v>
      </c>
      <c r="B7799" s="61" t="s">
        <v>270</v>
      </c>
      <c r="C7799" s="62">
        <v>2006</v>
      </c>
      <c r="D7799" s="61" t="s">
        <v>75</v>
      </c>
      <c r="E7799" s="62">
        <v>15</v>
      </c>
      <c r="F7799" s="62">
        <v>200400</v>
      </c>
      <c r="G7799" s="62">
        <v>22256</v>
      </c>
      <c r="H7799" s="62">
        <v>123.64</v>
      </c>
      <c r="I7799" s="62">
        <v>13360</v>
      </c>
      <c r="J7799" s="62">
        <v>186372</v>
      </c>
      <c r="K7799" s="62">
        <v>0</v>
      </c>
      <c r="L7799" s="63"/>
      <c r="M7799" s="63"/>
      <c r="N7799" s="63"/>
      <c r="O7799" s="63"/>
      <c r="P7799" s="63"/>
      <c r="Q7799" s="63"/>
      <c r="R7799" s="63"/>
      <c r="S7799" s="63"/>
      <c r="T7799" s="63"/>
      <c r="U7799" s="63"/>
      <c r="V7799" s="63"/>
      <c r="W7799" s="63"/>
      <c r="X7799" s="63"/>
      <c r="Y7799" s="63"/>
      <c r="Z7799" s="62">
        <v>77100</v>
      </c>
      <c r="AA7799" s="62">
        <v>3010</v>
      </c>
      <c r="AB7799" s="62">
        <v>16.72</v>
      </c>
      <c r="AC7799" s="62">
        <v>5140</v>
      </c>
    </row>
    <row r="7800" spans="1:29" ht="45" x14ac:dyDescent="0.25">
      <c r="A7800" s="61" t="s">
        <v>109</v>
      </c>
      <c r="B7800" s="61" t="s">
        <v>110</v>
      </c>
      <c r="C7800" s="62">
        <v>2006</v>
      </c>
      <c r="D7800" s="61" t="s">
        <v>94</v>
      </c>
      <c r="E7800" s="62">
        <v>4</v>
      </c>
      <c r="F7800" s="62">
        <v>1816</v>
      </c>
      <c r="G7800" s="62">
        <v>541</v>
      </c>
      <c r="H7800" s="62">
        <v>11.27</v>
      </c>
      <c r="I7800" s="62">
        <v>454</v>
      </c>
      <c r="J7800" s="62">
        <v>1688.88</v>
      </c>
      <c r="K7800" s="62">
        <v>0</v>
      </c>
      <c r="L7800" s="63"/>
      <c r="M7800" s="63"/>
      <c r="N7800" s="63"/>
      <c r="O7800" s="63"/>
      <c r="P7800" s="62">
        <v>729</v>
      </c>
      <c r="Q7800" s="62">
        <v>1164</v>
      </c>
      <c r="R7800" s="62">
        <v>24.25</v>
      </c>
      <c r="S7800" s="62">
        <v>182</v>
      </c>
      <c r="T7800" s="62">
        <v>9235.7000000000007</v>
      </c>
      <c r="U7800" s="62">
        <v>854</v>
      </c>
      <c r="V7800" s="62">
        <v>1861</v>
      </c>
      <c r="W7800" s="62">
        <v>38.770000000000003</v>
      </c>
      <c r="X7800" s="62">
        <v>213</v>
      </c>
      <c r="Y7800" s="62">
        <v>19115.939999999999</v>
      </c>
      <c r="Z7800" s="62">
        <v>54833</v>
      </c>
      <c r="AA7800" s="62">
        <v>6604</v>
      </c>
      <c r="AB7800" s="62">
        <v>137.58000000000001</v>
      </c>
      <c r="AC7800" s="62">
        <v>13708.25</v>
      </c>
    </row>
    <row r="7801" spans="1:29" x14ac:dyDescent="0.25">
      <c r="A7801" s="61" t="s">
        <v>522</v>
      </c>
      <c r="B7801" s="61" t="s">
        <v>523</v>
      </c>
      <c r="C7801" s="62">
        <v>2017</v>
      </c>
      <c r="D7801" s="61" t="s">
        <v>99</v>
      </c>
      <c r="E7801" s="62">
        <v>56</v>
      </c>
      <c r="F7801" s="62">
        <v>193321</v>
      </c>
      <c r="G7801" s="62">
        <v>40402</v>
      </c>
      <c r="H7801" s="62">
        <v>60.12</v>
      </c>
      <c r="I7801" s="62">
        <v>3452.16</v>
      </c>
      <c r="J7801" s="62">
        <v>179788.53</v>
      </c>
      <c r="K7801" s="62">
        <v>20901.07</v>
      </c>
      <c r="L7801" s="62">
        <v>22385</v>
      </c>
      <c r="M7801" s="62">
        <v>33.31</v>
      </c>
      <c r="N7801" s="62">
        <v>373.23</v>
      </c>
      <c r="O7801" s="62">
        <v>252052.24</v>
      </c>
      <c r="P7801" s="63"/>
      <c r="Q7801" s="63"/>
      <c r="R7801" s="63"/>
      <c r="S7801" s="63"/>
      <c r="T7801" s="63"/>
      <c r="U7801" s="63"/>
      <c r="V7801" s="63"/>
      <c r="W7801" s="63"/>
      <c r="X7801" s="63"/>
      <c r="Y7801" s="63"/>
      <c r="Z7801" s="62">
        <v>91011.23</v>
      </c>
      <c r="AA7801" s="62">
        <v>23651</v>
      </c>
      <c r="AB7801" s="62">
        <v>35.19</v>
      </c>
      <c r="AC7801" s="62">
        <v>1625.2</v>
      </c>
    </row>
    <row r="7802" spans="1:29" ht="30" x14ac:dyDescent="0.25">
      <c r="A7802" s="61" t="s">
        <v>138</v>
      </c>
      <c r="B7802" s="61" t="s">
        <v>139</v>
      </c>
      <c r="C7802" s="62">
        <v>2015</v>
      </c>
      <c r="D7802" s="61" t="s">
        <v>226</v>
      </c>
      <c r="E7802" s="62">
        <v>24</v>
      </c>
      <c r="F7802" s="62">
        <v>101040</v>
      </c>
      <c r="G7802" s="62">
        <v>18851</v>
      </c>
      <c r="H7802" s="62">
        <v>65.45</v>
      </c>
      <c r="I7802" s="62">
        <v>4210</v>
      </c>
      <c r="J7802" s="62">
        <v>93967.2</v>
      </c>
      <c r="K7802" s="62">
        <v>7773.04</v>
      </c>
      <c r="L7802" s="62">
        <v>7612</v>
      </c>
      <c r="M7802" s="62">
        <v>26.43</v>
      </c>
      <c r="N7802" s="62">
        <v>323.88</v>
      </c>
      <c r="O7802" s="62">
        <v>93737.37</v>
      </c>
      <c r="P7802" s="63"/>
      <c r="Q7802" s="63"/>
      <c r="R7802" s="63"/>
      <c r="S7802" s="63"/>
      <c r="T7802" s="63"/>
      <c r="U7802" s="63"/>
      <c r="V7802" s="63"/>
      <c r="W7802" s="63"/>
      <c r="X7802" s="63"/>
      <c r="Y7802" s="63"/>
      <c r="Z7802" s="62">
        <v>75200</v>
      </c>
      <c r="AA7802" s="62">
        <v>6802</v>
      </c>
      <c r="AB7802" s="62">
        <v>23.62</v>
      </c>
      <c r="AC7802" s="62">
        <v>3133.33</v>
      </c>
    </row>
    <row r="7803" spans="1:29" ht="45" x14ac:dyDescent="0.25">
      <c r="A7803" s="61" t="s">
        <v>214</v>
      </c>
      <c r="B7803" s="61" t="s">
        <v>215</v>
      </c>
      <c r="C7803" s="62">
        <v>2005</v>
      </c>
      <c r="D7803" s="61" t="s">
        <v>72</v>
      </c>
      <c r="E7803" s="62">
        <v>28</v>
      </c>
      <c r="F7803" s="62">
        <v>201344</v>
      </c>
      <c r="G7803" s="62">
        <v>21423</v>
      </c>
      <c r="H7803" s="62">
        <v>63.76</v>
      </c>
      <c r="I7803" s="62">
        <v>7190.86</v>
      </c>
      <c r="J7803" s="62">
        <v>187249.92000000001</v>
      </c>
      <c r="K7803" s="62">
        <v>22979.63</v>
      </c>
      <c r="L7803" s="62">
        <v>14909</v>
      </c>
      <c r="M7803" s="62">
        <v>44.37</v>
      </c>
      <c r="N7803" s="62">
        <v>820.7</v>
      </c>
      <c r="O7803" s="62">
        <v>277118.27</v>
      </c>
      <c r="P7803" s="63"/>
      <c r="Q7803" s="63"/>
      <c r="R7803" s="63"/>
      <c r="S7803" s="63"/>
      <c r="T7803" s="63"/>
      <c r="U7803" s="63"/>
      <c r="V7803" s="63"/>
      <c r="W7803" s="63"/>
      <c r="X7803" s="63"/>
      <c r="Y7803" s="63"/>
      <c r="Z7803" s="62">
        <v>1005</v>
      </c>
      <c r="AA7803" s="62">
        <v>3480</v>
      </c>
      <c r="AB7803" s="62">
        <v>10.36</v>
      </c>
      <c r="AC7803" s="62">
        <v>35.89</v>
      </c>
    </row>
    <row r="7804" spans="1:29" x14ac:dyDescent="0.25">
      <c r="A7804" s="61" t="s">
        <v>204</v>
      </c>
      <c r="B7804" s="61" t="s">
        <v>205</v>
      </c>
      <c r="C7804" s="62">
        <v>2013</v>
      </c>
      <c r="D7804" s="61" t="s">
        <v>99</v>
      </c>
      <c r="E7804" s="62">
        <v>40</v>
      </c>
      <c r="F7804" s="62">
        <v>283200</v>
      </c>
      <c r="G7804" s="62">
        <v>38499</v>
      </c>
      <c r="H7804" s="62">
        <v>80.209999999999994</v>
      </c>
      <c r="I7804" s="62">
        <v>7080</v>
      </c>
      <c r="J7804" s="62">
        <v>263376</v>
      </c>
      <c r="K7804" s="62">
        <v>0</v>
      </c>
      <c r="L7804" s="63"/>
      <c r="M7804" s="63"/>
      <c r="N7804" s="63"/>
      <c r="O7804" s="63"/>
      <c r="P7804" s="63"/>
      <c r="Q7804" s="63"/>
      <c r="R7804" s="63"/>
      <c r="S7804" s="63"/>
      <c r="T7804" s="63"/>
      <c r="U7804" s="63"/>
      <c r="V7804" s="63"/>
      <c r="W7804" s="63"/>
      <c r="X7804" s="63"/>
      <c r="Y7804" s="63"/>
      <c r="Z7804" s="62">
        <v>0</v>
      </c>
      <c r="AA7804" s="63"/>
      <c r="AB7804" s="63"/>
      <c r="AC7804" s="62">
        <v>0</v>
      </c>
    </row>
    <row r="7805" spans="1:29" x14ac:dyDescent="0.25">
      <c r="A7805" s="61" t="s">
        <v>434</v>
      </c>
      <c r="B7805" s="61" t="s">
        <v>435</v>
      </c>
      <c r="C7805" s="62">
        <v>2015</v>
      </c>
      <c r="D7805" s="61" t="s">
        <v>78</v>
      </c>
      <c r="E7805" s="62">
        <v>32</v>
      </c>
      <c r="F7805" s="62">
        <v>33610</v>
      </c>
      <c r="G7805" s="62">
        <v>7120</v>
      </c>
      <c r="H7805" s="62">
        <v>18.54</v>
      </c>
      <c r="I7805" s="62">
        <v>1050.31</v>
      </c>
      <c r="J7805" s="62">
        <v>31257.3</v>
      </c>
      <c r="K7805" s="62">
        <v>4566.4399999999996</v>
      </c>
      <c r="L7805" s="62">
        <v>11561</v>
      </c>
      <c r="M7805" s="62">
        <v>30.11</v>
      </c>
      <c r="N7805" s="63"/>
      <c r="O7805" s="63"/>
      <c r="P7805" s="63"/>
      <c r="Q7805" s="63"/>
      <c r="R7805" s="63"/>
      <c r="S7805" s="63"/>
      <c r="T7805" s="63"/>
      <c r="U7805" s="63"/>
      <c r="V7805" s="63"/>
      <c r="W7805" s="63"/>
      <c r="X7805" s="63"/>
      <c r="Y7805" s="63"/>
      <c r="Z7805" s="62">
        <v>605.57000000000005</v>
      </c>
      <c r="AA7805" s="62">
        <v>3115</v>
      </c>
      <c r="AB7805" s="62">
        <v>8.11</v>
      </c>
      <c r="AC7805" s="62">
        <v>18.920000000000002</v>
      </c>
    </row>
    <row r="7806" spans="1:29" ht="30" x14ac:dyDescent="0.25">
      <c r="A7806" s="61" t="s">
        <v>255</v>
      </c>
      <c r="B7806" s="61" t="s">
        <v>256</v>
      </c>
      <c r="C7806" s="62">
        <v>2017</v>
      </c>
      <c r="D7806" s="61" t="s">
        <v>83</v>
      </c>
      <c r="E7806" s="62">
        <v>12</v>
      </c>
      <c r="F7806" s="62">
        <v>21132</v>
      </c>
      <c r="G7806" s="62">
        <v>4617</v>
      </c>
      <c r="H7806" s="62">
        <v>32.06</v>
      </c>
      <c r="I7806" s="62">
        <v>1761</v>
      </c>
      <c r="J7806" s="62">
        <v>19652.759999999998</v>
      </c>
      <c r="K7806" s="62">
        <v>6733.27</v>
      </c>
      <c r="L7806" s="62">
        <v>5911</v>
      </c>
      <c r="M7806" s="62">
        <v>41.05</v>
      </c>
      <c r="N7806" s="62">
        <v>561.11</v>
      </c>
      <c r="O7806" s="62">
        <v>81198.509999999995</v>
      </c>
      <c r="P7806" s="63"/>
      <c r="Q7806" s="63"/>
      <c r="R7806" s="63"/>
      <c r="S7806" s="63"/>
      <c r="T7806" s="63"/>
      <c r="U7806" s="63"/>
      <c r="V7806" s="63"/>
      <c r="W7806" s="63"/>
      <c r="X7806" s="63"/>
      <c r="Y7806" s="63"/>
      <c r="Z7806" s="62">
        <v>691</v>
      </c>
      <c r="AA7806" s="62">
        <v>10567</v>
      </c>
      <c r="AB7806" s="62">
        <v>73.38</v>
      </c>
      <c r="AC7806" s="62">
        <v>57.58</v>
      </c>
    </row>
    <row r="7807" spans="1:29" x14ac:dyDescent="0.25">
      <c r="A7807" s="61" t="s">
        <v>229</v>
      </c>
      <c r="B7807" s="61" t="s">
        <v>230</v>
      </c>
      <c r="C7807" s="62">
        <v>2004</v>
      </c>
      <c r="D7807" s="61" t="s">
        <v>78</v>
      </c>
      <c r="E7807" s="62">
        <v>68</v>
      </c>
      <c r="F7807" s="62">
        <v>193280</v>
      </c>
      <c r="G7807" s="62">
        <v>18121</v>
      </c>
      <c r="H7807" s="62">
        <v>22.21</v>
      </c>
      <c r="I7807" s="62">
        <v>2842.35</v>
      </c>
      <c r="J7807" s="62">
        <v>179750.39999999999</v>
      </c>
      <c r="K7807" s="62">
        <v>43800</v>
      </c>
      <c r="L7807" s="62">
        <v>55212</v>
      </c>
      <c r="M7807" s="62">
        <v>67.66</v>
      </c>
      <c r="N7807" s="62">
        <v>644.12</v>
      </c>
      <c r="O7807" s="62">
        <v>528197.34</v>
      </c>
      <c r="P7807" s="63"/>
      <c r="Q7807" s="63"/>
      <c r="R7807" s="63"/>
      <c r="S7807" s="63"/>
      <c r="T7807" s="63"/>
      <c r="U7807" s="63"/>
      <c r="V7807" s="63"/>
      <c r="W7807" s="63"/>
      <c r="X7807" s="63"/>
      <c r="Y7807" s="63"/>
      <c r="Z7807" s="62">
        <v>872631</v>
      </c>
      <c r="AA7807" s="62">
        <v>19488</v>
      </c>
      <c r="AB7807" s="62">
        <v>23.88</v>
      </c>
      <c r="AC7807" s="62">
        <v>12832.81</v>
      </c>
    </row>
    <row r="7808" spans="1:29" x14ac:dyDescent="0.25">
      <c r="A7808" s="61" t="s">
        <v>210</v>
      </c>
      <c r="B7808" s="61" t="s">
        <v>211</v>
      </c>
      <c r="C7808" s="62">
        <v>2011</v>
      </c>
      <c r="D7808" s="61" t="s">
        <v>297</v>
      </c>
      <c r="E7808" s="62">
        <v>96</v>
      </c>
      <c r="F7808" s="62">
        <v>910674</v>
      </c>
      <c r="G7808" s="62">
        <v>153498</v>
      </c>
      <c r="H7808" s="62">
        <v>133.24</v>
      </c>
      <c r="I7808" s="62">
        <v>9486.19</v>
      </c>
      <c r="J7808" s="62">
        <v>846926.82</v>
      </c>
      <c r="K7808" s="62">
        <v>143857.42000000001</v>
      </c>
      <c r="L7808" s="62">
        <v>127391</v>
      </c>
      <c r="M7808" s="62">
        <v>110.58</v>
      </c>
      <c r="N7808" s="62">
        <v>1498.51</v>
      </c>
      <c r="O7808" s="62">
        <v>1734819.78</v>
      </c>
      <c r="P7808" s="63"/>
      <c r="Q7808" s="63"/>
      <c r="R7808" s="63"/>
      <c r="S7808" s="63"/>
      <c r="T7808" s="63"/>
      <c r="U7808" s="63"/>
      <c r="V7808" s="63"/>
      <c r="W7808" s="63"/>
      <c r="X7808" s="63"/>
      <c r="Y7808" s="63"/>
      <c r="Z7808" s="62">
        <v>895463</v>
      </c>
      <c r="AA7808" s="62">
        <v>275316</v>
      </c>
      <c r="AB7808" s="62">
        <v>238.99</v>
      </c>
      <c r="AC7808" s="62">
        <v>9327.74</v>
      </c>
    </row>
    <row r="7809" spans="1:29" x14ac:dyDescent="0.25">
      <c r="A7809" s="61" t="s">
        <v>235</v>
      </c>
      <c r="B7809" s="61" t="s">
        <v>236</v>
      </c>
      <c r="C7809" s="62">
        <v>2008</v>
      </c>
      <c r="D7809" s="61" t="s">
        <v>75</v>
      </c>
      <c r="E7809" s="62">
        <v>12</v>
      </c>
      <c r="F7809" s="62">
        <v>5434</v>
      </c>
      <c r="G7809" s="62">
        <v>1050</v>
      </c>
      <c r="H7809" s="62">
        <v>7.29</v>
      </c>
      <c r="I7809" s="62">
        <v>452.83</v>
      </c>
      <c r="J7809" s="62">
        <v>5053.62</v>
      </c>
      <c r="K7809" s="62">
        <v>4058.2</v>
      </c>
      <c r="L7809" s="62">
        <v>3544</v>
      </c>
      <c r="M7809" s="62">
        <v>24.61</v>
      </c>
      <c r="N7809" s="62">
        <v>338.18</v>
      </c>
      <c r="O7809" s="62">
        <v>48939</v>
      </c>
      <c r="P7809" s="63"/>
      <c r="Q7809" s="63"/>
      <c r="R7809" s="63"/>
      <c r="S7809" s="63"/>
      <c r="T7809" s="63"/>
      <c r="U7809" s="63"/>
      <c r="V7809" s="63"/>
      <c r="W7809" s="63"/>
      <c r="X7809" s="63"/>
      <c r="Y7809" s="63"/>
      <c r="Z7809" s="62">
        <v>57200</v>
      </c>
      <c r="AA7809" s="62">
        <v>1713</v>
      </c>
      <c r="AB7809" s="62">
        <v>11.9</v>
      </c>
      <c r="AC7809" s="62">
        <v>4766.67</v>
      </c>
    </row>
    <row r="7810" spans="1:29" ht="30" x14ac:dyDescent="0.25">
      <c r="A7810" s="61" t="s">
        <v>237</v>
      </c>
      <c r="B7810" s="61" t="s">
        <v>238</v>
      </c>
      <c r="C7810" s="62">
        <v>2003</v>
      </c>
      <c r="D7810" s="61" t="s">
        <v>297</v>
      </c>
      <c r="E7810" s="62">
        <v>136</v>
      </c>
      <c r="F7810" s="62">
        <v>57430</v>
      </c>
      <c r="G7810" s="62">
        <v>13010</v>
      </c>
      <c r="H7810" s="62">
        <v>7.97</v>
      </c>
      <c r="I7810" s="62">
        <v>422.28</v>
      </c>
      <c r="J7810" s="62">
        <v>53409.9</v>
      </c>
      <c r="K7810" s="62">
        <v>23870.03</v>
      </c>
      <c r="L7810" s="62">
        <v>35003</v>
      </c>
      <c r="M7810" s="62">
        <v>21.45</v>
      </c>
      <c r="N7810" s="62">
        <v>175.51</v>
      </c>
      <c r="O7810" s="62">
        <v>287855.84000000003</v>
      </c>
      <c r="P7810" s="63"/>
      <c r="Q7810" s="63"/>
      <c r="R7810" s="63"/>
      <c r="S7810" s="63"/>
      <c r="T7810" s="63"/>
      <c r="U7810" s="63"/>
      <c r="V7810" s="63"/>
      <c r="W7810" s="63"/>
      <c r="X7810" s="63"/>
      <c r="Y7810" s="63"/>
      <c r="Z7810" s="62">
        <v>5817</v>
      </c>
      <c r="AA7810" s="62">
        <v>49102</v>
      </c>
      <c r="AB7810" s="62">
        <v>30.09</v>
      </c>
      <c r="AC7810" s="62">
        <v>42.77</v>
      </c>
    </row>
    <row r="7811" spans="1:29" x14ac:dyDescent="0.25">
      <c r="A7811" s="61" t="s">
        <v>253</v>
      </c>
      <c r="B7811" s="61" t="s">
        <v>254</v>
      </c>
      <c r="C7811" s="62">
        <v>2017</v>
      </c>
      <c r="D7811" s="61" t="s">
        <v>78</v>
      </c>
      <c r="E7811" s="62">
        <v>40</v>
      </c>
      <c r="F7811" s="62">
        <v>134600</v>
      </c>
      <c r="G7811" s="62">
        <v>31868</v>
      </c>
      <c r="H7811" s="62">
        <v>66.39</v>
      </c>
      <c r="I7811" s="62">
        <v>3365</v>
      </c>
      <c r="J7811" s="62">
        <v>125178</v>
      </c>
      <c r="K7811" s="62">
        <v>20396.7</v>
      </c>
      <c r="L7811" s="62">
        <v>20152</v>
      </c>
      <c r="M7811" s="62">
        <v>41.98</v>
      </c>
      <c r="N7811" s="62">
        <v>509.92</v>
      </c>
      <c r="O7811" s="62">
        <v>245969.95</v>
      </c>
      <c r="P7811" s="63"/>
      <c r="Q7811" s="63"/>
      <c r="R7811" s="63"/>
      <c r="S7811" s="63"/>
      <c r="T7811" s="63"/>
      <c r="U7811" s="63"/>
      <c r="V7811" s="63"/>
      <c r="W7811" s="63"/>
      <c r="X7811" s="63"/>
      <c r="Y7811" s="63"/>
      <c r="Z7811" s="62">
        <v>52000</v>
      </c>
      <c r="AA7811" s="62">
        <v>3029</v>
      </c>
      <c r="AB7811" s="62">
        <v>6.31</v>
      </c>
      <c r="AC7811" s="62">
        <v>1300</v>
      </c>
    </row>
    <row r="7812" spans="1:29" x14ac:dyDescent="0.25">
      <c r="A7812" s="61" t="s">
        <v>107</v>
      </c>
      <c r="B7812" s="61" t="s">
        <v>108</v>
      </c>
      <c r="C7812" s="62">
        <v>2004</v>
      </c>
      <c r="D7812" s="61" t="s">
        <v>89</v>
      </c>
      <c r="E7812" s="62">
        <v>100</v>
      </c>
      <c r="F7812" s="62">
        <v>1073280</v>
      </c>
      <c r="G7812" s="62">
        <v>110091</v>
      </c>
      <c r="H7812" s="62">
        <v>91.74</v>
      </c>
      <c r="I7812" s="62">
        <v>10732.8</v>
      </c>
      <c r="J7812" s="62">
        <v>998150.4</v>
      </c>
      <c r="K7812" s="62">
        <v>12372.45</v>
      </c>
      <c r="L7812" s="62">
        <v>11522</v>
      </c>
      <c r="M7812" s="62">
        <v>9.6</v>
      </c>
      <c r="N7812" s="62">
        <v>123.72</v>
      </c>
      <c r="O7812" s="62">
        <v>149203.13</v>
      </c>
      <c r="P7812" s="63"/>
      <c r="Q7812" s="63"/>
      <c r="R7812" s="63"/>
      <c r="S7812" s="63"/>
      <c r="T7812" s="63"/>
      <c r="U7812" s="63"/>
      <c r="V7812" s="63"/>
      <c r="W7812" s="63"/>
      <c r="X7812" s="63"/>
      <c r="Y7812" s="63"/>
      <c r="Z7812" s="62">
        <v>0</v>
      </c>
      <c r="AA7812" s="62">
        <v>18500</v>
      </c>
      <c r="AB7812" s="62">
        <v>15.42</v>
      </c>
      <c r="AC7812" s="62">
        <v>0</v>
      </c>
    </row>
    <row r="7813" spans="1:29" ht="30" x14ac:dyDescent="0.25">
      <c r="A7813" s="61" t="s">
        <v>148</v>
      </c>
      <c r="B7813" s="61" t="s">
        <v>149</v>
      </c>
      <c r="C7813" s="62">
        <v>2017</v>
      </c>
      <c r="D7813" s="61" t="s">
        <v>75</v>
      </c>
      <c r="E7813" s="62">
        <v>10</v>
      </c>
      <c r="F7813" s="62">
        <v>86184</v>
      </c>
      <c r="G7813" s="62">
        <v>18500</v>
      </c>
      <c r="H7813" s="62">
        <v>154.16999999999999</v>
      </c>
      <c r="I7813" s="62">
        <v>8618.4</v>
      </c>
      <c r="J7813" s="62">
        <v>80151.12</v>
      </c>
      <c r="K7813" s="62">
        <v>6411.9</v>
      </c>
      <c r="L7813" s="62">
        <v>13206</v>
      </c>
      <c r="M7813" s="62">
        <v>110.05</v>
      </c>
      <c r="N7813" s="62">
        <v>641.19000000000005</v>
      </c>
      <c r="O7813" s="62">
        <v>77322.97</v>
      </c>
      <c r="P7813" s="63"/>
      <c r="Q7813" s="63"/>
      <c r="R7813" s="63"/>
      <c r="S7813" s="63"/>
      <c r="T7813" s="63"/>
      <c r="U7813" s="63"/>
      <c r="V7813" s="63"/>
      <c r="W7813" s="63"/>
      <c r="X7813" s="63"/>
      <c r="Y7813" s="63"/>
      <c r="Z7813" s="62">
        <v>112.94</v>
      </c>
      <c r="AA7813" s="62">
        <v>17159</v>
      </c>
      <c r="AB7813" s="62">
        <v>142.99</v>
      </c>
      <c r="AC7813" s="62">
        <v>11.29</v>
      </c>
    </row>
    <row r="7814" spans="1:29" x14ac:dyDescent="0.25">
      <c r="A7814" s="61" t="s">
        <v>126</v>
      </c>
      <c r="B7814" s="61" t="s">
        <v>127</v>
      </c>
      <c r="C7814" s="62">
        <v>2011</v>
      </c>
      <c r="D7814" s="61" t="s">
        <v>78</v>
      </c>
      <c r="E7814" s="62">
        <v>24</v>
      </c>
      <c r="F7814" s="62">
        <v>116240</v>
      </c>
      <c r="G7814" s="62">
        <v>20194</v>
      </c>
      <c r="H7814" s="62">
        <v>70.12</v>
      </c>
      <c r="I7814" s="62">
        <v>4843.33</v>
      </c>
      <c r="J7814" s="62">
        <v>108103.2</v>
      </c>
      <c r="K7814" s="62">
        <v>12678.95</v>
      </c>
      <c r="L7814" s="62">
        <v>20360</v>
      </c>
      <c r="M7814" s="62">
        <v>70.69</v>
      </c>
      <c r="N7814" s="62">
        <v>528.29</v>
      </c>
      <c r="O7814" s="62">
        <v>152899.29</v>
      </c>
      <c r="P7814" s="63"/>
      <c r="Q7814" s="63"/>
      <c r="R7814" s="63"/>
      <c r="S7814" s="63"/>
      <c r="T7814" s="63"/>
      <c r="U7814" s="63"/>
      <c r="V7814" s="63"/>
      <c r="W7814" s="63"/>
      <c r="X7814" s="63"/>
      <c r="Y7814" s="63"/>
      <c r="Z7814" s="62">
        <v>1170</v>
      </c>
      <c r="AA7814" s="62">
        <v>10119</v>
      </c>
      <c r="AB7814" s="62">
        <v>35.14</v>
      </c>
      <c r="AC7814" s="62">
        <v>48.75</v>
      </c>
    </row>
    <row r="7815" spans="1:29" x14ac:dyDescent="0.25">
      <c r="A7815" s="61" t="s">
        <v>178</v>
      </c>
      <c r="B7815" s="61" t="s">
        <v>179</v>
      </c>
      <c r="C7815" s="62">
        <v>2011</v>
      </c>
      <c r="D7815" s="61" t="s">
        <v>89</v>
      </c>
      <c r="E7815" s="62">
        <v>72</v>
      </c>
      <c r="F7815" s="62">
        <v>167517</v>
      </c>
      <c r="G7815" s="62">
        <v>28634</v>
      </c>
      <c r="H7815" s="62">
        <v>33.14</v>
      </c>
      <c r="I7815" s="62">
        <v>2326.63</v>
      </c>
      <c r="J7815" s="62">
        <v>155790.81</v>
      </c>
      <c r="K7815" s="62">
        <v>25715.81</v>
      </c>
      <c r="L7815" s="62">
        <v>58366</v>
      </c>
      <c r="M7815" s="62">
        <v>67.55</v>
      </c>
      <c r="N7815" s="62">
        <v>357.16</v>
      </c>
      <c r="O7815" s="62">
        <v>310114.67</v>
      </c>
      <c r="P7815" s="63"/>
      <c r="Q7815" s="63"/>
      <c r="R7815" s="63"/>
      <c r="S7815" s="63"/>
      <c r="T7815" s="63"/>
      <c r="U7815" s="63"/>
      <c r="V7815" s="63"/>
      <c r="W7815" s="63"/>
      <c r="X7815" s="63"/>
      <c r="Y7815" s="63"/>
      <c r="Z7815" s="62">
        <v>1.49</v>
      </c>
      <c r="AA7815" s="62">
        <v>8445</v>
      </c>
      <c r="AB7815" s="62">
        <v>9.77</v>
      </c>
      <c r="AC7815" s="62">
        <v>0.02</v>
      </c>
    </row>
    <row r="7816" spans="1:29" x14ac:dyDescent="0.25">
      <c r="A7816" s="61" t="s">
        <v>471</v>
      </c>
      <c r="B7816" s="61" t="s">
        <v>472</v>
      </c>
      <c r="C7816" s="62">
        <v>2006</v>
      </c>
      <c r="D7816" s="61" t="s">
        <v>99</v>
      </c>
      <c r="E7816" s="62">
        <v>40</v>
      </c>
      <c r="F7816" s="62">
        <v>7653</v>
      </c>
      <c r="G7816" s="62">
        <v>1358</v>
      </c>
      <c r="H7816" s="62">
        <v>2.83</v>
      </c>
      <c r="I7816" s="62">
        <v>191.33</v>
      </c>
      <c r="J7816" s="62">
        <v>7117.29</v>
      </c>
      <c r="K7816" s="62">
        <v>18587.78</v>
      </c>
      <c r="L7816" s="62">
        <v>33996</v>
      </c>
      <c r="M7816" s="62">
        <v>70.83</v>
      </c>
      <c r="N7816" s="63"/>
      <c r="O7816" s="63"/>
      <c r="P7816" s="63"/>
      <c r="Q7816" s="63"/>
      <c r="R7816" s="63"/>
      <c r="S7816" s="63"/>
      <c r="T7816" s="63"/>
      <c r="U7816" s="63"/>
      <c r="V7816" s="63"/>
      <c r="W7816" s="63"/>
      <c r="X7816" s="63"/>
      <c r="Y7816" s="63"/>
      <c r="Z7816" s="62">
        <v>61800</v>
      </c>
      <c r="AA7816" s="62">
        <v>5772</v>
      </c>
      <c r="AB7816" s="62">
        <v>12.03</v>
      </c>
      <c r="AC7816" s="62">
        <v>1545</v>
      </c>
    </row>
    <row r="7817" spans="1:29" ht="30" x14ac:dyDescent="0.25">
      <c r="A7817" s="61" t="s">
        <v>365</v>
      </c>
      <c r="B7817" s="61" t="s">
        <v>366</v>
      </c>
      <c r="C7817" s="62">
        <v>2016</v>
      </c>
      <c r="D7817" s="61" t="s">
        <v>78</v>
      </c>
      <c r="E7817" s="62">
        <v>100</v>
      </c>
      <c r="F7817" s="62">
        <v>839480</v>
      </c>
      <c r="G7817" s="62">
        <v>131644</v>
      </c>
      <c r="H7817" s="62">
        <v>109.7</v>
      </c>
      <c r="I7817" s="62">
        <v>8394.7999999999993</v>
      </c>
      <c r="J7817" s="62">
        <v>780716.4</v>
      </c>
      <c r="K7817" s="62">
        <v>13111.54</v>
      </c>
      <c r="L7817" s="62">
        <v>12382</v>
      </c>
      <c r="M7817" s="62">
        <v>10.32</v>
      </c>
      <c r="N7817" s="62">
        <v>131.12</v>
      </c>
      <c r="O7817" s="62">
        <v>158116.01999999999</v>
      </c>
      <c r="P7817" s="63"/>
      <c r="Q7817" s="63"/>
      <c r="R7817" s="63"/>
      <c r="S7817" s="63"/>
      <c r="T7817" s="63"/>
      <c r="U7817" s="63"/>
      <c r="V7817" s="63"/>
      <c r="W7817" s="63"/>
      <c r="X7817" s="63"/>
      <c r="Y7817" s="63"/>
      <c r="Z7817" s="62">
        <v>332272</v>
      </c>
      <c r="AA7817" s="62">
        <v>28685</v>
      </c>
      <c r="AB7817" s="62">
        <v>23.9</v>
      </c>
      <c r="AC7817" s="62">
        <v>3322.72</v>
      </c>
    </row>
    <row r="7818" spans="1:29" x14ac:dyDescent="0.25">
      <c r="A7818" s="61" t="s">
        <v>332</v>
      </c>
      <c r="B7818" s="61" t="s">
        <v>333</v>
      </c>
      <c r="C7818" s="62">
        <v>2009</v>
      </c>
      <c r="D7818" s="61" t="s">
        <v>83</v>
      </c>
      <c r="E7818" s="62">
        <v>2</v>
      </c>
      <c r="F7818" s="62">
        <v>429</v>
      </c>
      <c r="G7818" s="62">
        <v>71</v>
      </c>
      <c r="H7818" s="62">
        <v>2.96</v>
      </c>
      <c r="I7818" s="62">
        <v>214.5</v>
      </c>
      <c r="J7818" s="62">
        <v>398.97</v>
      </c>
      <c r="K7818" s="62">
        <v>52.38</v>
      </c>
      <c r="L7818" s="62">
        <v>102</v>
      </c>
      <c r="M7818" s="62">
        <v>4.25</v>
      </c>
      <c r="N7818" s="62">
        <v>26.19</v>
      </c>
      <c r="O7818" s="62">
        <v>631.62</v>
      </c>
      <c r="P7818" s="63"/>
      <c r="Q7818" s="63"/>
      <c r="R7818" s="63"/>
      <c r="S7818" s="63"/>
      <c r="T7818" s="63"/>
      <c r="U7818" s="63"/>
      <c r="V7818" s="63"/>
      <c r="W7818" s="63"/>
      <c r="X7818" s="63"/>
      <c r="Y7818" s="63"/>
      <c r="Z7818" s="62">
        <v>133118</v>
      </c>
      <c r="AA7818" s="62">
        <v>10613</v>
      </c>
      <c r="AB7818" s="62">
        <v>442.21</v>
      </c>
      <c r="AC7818" s="62">
        <v>66559</v>
      </c>
    </row>
    <row r="7819" spans="1:29" x14ac:dyDescent="0.25">
      <c r="A7819" s="61" t="s">
        <v>130</v>
      </c>
      <c r="B7819" s="61" t="s">
        <v>131</v>
      </c>
      <c r="C7819" s="62">
        <v>2008</v>
      </c>
      <c r="D7819" s="61" t="s">
        <v>298</v>
      </c>
      <c r="E7819" s="62">
        <v>4</v>
      </c>
      <c r="F7819" s="62">
        <v>25028</v>
      </c>
      <c r="G7819" s="62">
        <v>3050</v>
      </c>
      <c r="H7819" s="62">
        <v>63.54</v>
      </c>
      <c r="I7819" s="62">
        <v>6257</v>
      </c>
      <c r="J7819" s="62">
        <v>23276.04</v>
      </c>
      <c r="K7819" s="62">
        <v>4094.08</v>
      </c>
      <c r="L7819" s="62">
        <v>9552</v>
      </c>
      <c r="M7819" s="62">
        <v>199</v>
      </c>
      <c r="N7819" s="62">
        <v>1023.52</v>
      </c>
      <c r="O7819" s="62">
        <v>49371.78</v>
      </c>
      <c r="P7819" s="63"/>
      <c r="Q7819" s="63"/>
      <c r="R7819" s="63"/>
      <c r="S7819" s="63"/>
      <c r="T7819" s="63"/>
      <c r="U7819" s="63"/>
      <c r="V7819" s="63"/>
      <c r="W7819" s="63"/>
      <c r="X7819" s="63"/>
      <c r="Y7819" s="63"/>
      <c r="Z7819" s="62">
        <v>418</v>
      </c>
      <c r="AA7819" s="62">
        <v>2530</v>
      </c>
      <c r="AB7819" s="62">
        <v>52.71</v>
      </c>
      <c r="AC7819" s="62">
        <v>104.5</v>
      </c>
    </row>
    <row r="7820" spans="1:29" ht="30" x14ac:dyDescent="0.25">
      <c r="A7820" s="61" t="s">
        <v>148</v>
      </c>
      <c r="B7820" s="61" t="s">
        <v>149</v>
      </c>
      <c r="C7820" s="62">
        <v>2013</v>
      </c>
      <c r="D7820" s="61" t="s">
        <v>72</v>
      </c>
      <c r="E7820" s="62">
        <v>102</v>
      </c>
      <c r="F7820" s="62">
        <v>1229760</v>
      </c>
      <c r="G7820" s="62">
        <v>127756</v>
      </c>
      <c r="H7820" s="62">
        <v>104.38</v>
      </c>
      <c r="I7820" s="62">
        <v>12056.47</v>
      </c>
      <c r="J7820" s="62">
        <v>1143676.8</v>
      </c>
      <c r="K7820" s="62">
        <v>9359.84</v>
      </c>
      <c r="L7820" s="62">
        <v>10375</v>
      </c>
      <c r="M7820" s="62">
        <v>8.48</v>
      </c>
      <c r="N7820" s="62">
        <v>91.76</v>
      </c>
      <c r="O7820" s="62">
        <v>112873.18</v>
      </c>
      <c r="P7820" s="63"/>
      <c r="Q7820" s="63"/>
      <c r="R7820" s="63"/>
      <c r="S7820" s="63"/>
      <c r="T7820" s="63"/>
      <c r="U7820" s="63"/>
      <c r="V7820" s="63"/>
      <c r="W7820" s="63"/>
      <c r="X7820" s="63"/>
      <c r="Y7820" s="63"/>
      <c r="Z7820" s="62">
        <v>136260</v>
      </c>
      <c r="AA7820" s="62">
        <v>17428</v>
      </c>
      <c r="AB7820" s="62">
        <v>14.24</v>
      </c>
      <c r="AC7820" s="62">
        <v>1335.88</v>
      </c>
    </row>
    <row r="7821" spans="1:29" x14ac:dyDescent="0.25">
      <c r="A7821" s="61" t="s">
        <v>369</v>
      </c>
      <c r="B7821" s="61" t="s">
        <v>370</v>
      </c>
      <c r="C7821" s="62">
        <v>2009</v>
      </c>
      <c r="D7821" s="61" t="s">
        <v>94</v>
      </c>
      <c r="E7821" s="62">
        <v>6</v>
      </c>
      <c r="F7821" s="63"/>
      <c r="G7821" s="63"/>
      <c r="H7821" s="63"/>
      <c r="I7821" s="63"/>
      <c r="J7821" s="63"/>
      <c r="K7821" s="62">
        <v>7746</v>
      </c>
      <c r="L7821" s="62">
        <v>11605</v>
      </c>
      <c r="M7821" s="62">
        <v>161.18</v>
      </c>
      <c r="N7821" s="63"/>
      <c r="O7821" s="63"/>
      <c r="P7821" s="63"/>
      <c r="Q7821" s="63"/>
      <c r="R7821" s="63"/>
      <c r="S7821" s="63"/>
      <c r="T7821" s="63"/>
      <c r="U7821" s="63"/>
      <c r="V7821" s="63"/>
      <c r="W7821" s="63"/>
      <c r="X7821" s="63"/>
      <c r="Y7821" s="63"/>
      <c r="Z7821" s="62">
        <v>510.66</v>
      </c>
      <c r="AA7821" s="62">
        <v>1566</v>
      </c>
      <c r="AB7821" s="62">
        <v>21.75</v>
      </c>
      <c r="AC7821" s="62">
        <v>85.11</v>
      </c>
    </row>
    <row r="7822" spans="1:29" ht="30" x14ac:dyDescent="0.25">
      <c r="A7822" s="61" t="s">
        <v>356</v>
      </c>
      <c r="B7822" s="61" t="s">
        <v>357</v>
      </c>
      <c r="C7822" s="62">
        <v>2005</v>
      </c>
      <c r="D7822" s="61" t="s">
        <v>78</v>
      </c>
      <c r="E7822" s="62">
        <v>100</v>
      </c>
      <c r="F7822" s="62">
        <v>1109605</v>
      </c>
      <c r="G7822" s="62">
        <v>135043</v>
      </c>
      <c r="H7822" s="62">
        <v>112.54</v>
      </c>
      <c r="I7822" s="62">
        <v>11096.05</v>
      </c>
      <c r="J7822" s="62">
        <v>1031932.65</v>
      </c>
      <c r="K7822" s="62">
        <v>0</v>
      </c>
      <c r="L7822" s="63"/>
      <c r="M7822" s="63"/>
      <c r="N7822" s="63"/>
      <c r="O7822" s="63"/>
      <c r="P7822" s="63"/>
      <c r="Q7822" s="63"/>
      <c r="R7822" s="63"/>
      <c r="S7822" s="63"/>
      <c r="T7822" s="63"/>
      <c r="U7822" s="63"/>
      <c r="V7822" s="63"/>
      <c r="W7822" s="63"/>
      <c r="X7822" s="63"/>
      <c r="Y7822" s="63"/>
      <c r="Z7822" s="62">
        <v>412</v>
      </c>
      <c r="AA7822" s="62">
        <v>3208</v>
      </c>
      <c r="AB7822" s="62">
        <v>2.67</v>
      </c>
      <c r="AC7822" s="62">
        <v>4.12</v>
      </c>
    </row>
    <row r="7823" spans="1:29" x14ac:dyDescent="0.25">
      <c r="A7823" s="61" t="s">
        <v>471</v>
      </c>
      <c r="B7823" s="61" t="s">
        <v>472</v>
      </c>
      <c r="C7823" s="62">
        <v>2017</v>
      </c>
      <c r="D7823" s="61" t="s">
        <v>89</v>
      </c>
      <c r="E7823" s="62">
        <v>78</v>
      </c>
      <c r="F7823" s="62">
        <v>218880</v>
      </c>
      <c r="G7823" s="62">
        <v>34844</v>
      </c>
      <c r="H7823" s="62">
        <v>37.229999999999997</v>
      </c>
      <c r="I7823" s="62">
        <v>2806.15</v>
      </c>
      <c r="J7823" s="62">
        <v>203558.39999999999</v>
      </c>
      <c r="K7823" s="62">
        <v>24202.720000000001</v>
      </c>
      <c r="L7823" s="62">
        <v>41570</v>
      </c>
      <c r="M7823" s="62">
        <v>44.41</v>
      </c>
      <c r="N7823" s="62">
        <v>310.29000000000002</v>
      </c>
      <c r="O7823" s="62">
        <v>291867.81</v>
      </c>
      <c r="P7823" s="63"/>
      <c r="Q7823" s="63"/>
      <c r="R7823" s="63"/>
      <c r="S7823" s="63"/>
      <c r="T7823" s="63"/>
      <c r="U7823" s="63"/>
      <c r="V7823" s="63"/>
      <c r="W7823" s="63"/>
      <c r="X7823" s="63"/>
      <c r="Y7823" s="63"/>
      <c r="Z7823" s="62">
        <v>184000</v>
      </c>
      <c r="AA7823" s="62">
        <v>29575</v>
      </c>
      <c r="AB7823" s="62">
        <v>31.6</v>
      </c>
      <c r="AC7823" s="62">
        <v>2358.9699999999998</v>
      </c>
    </row>
    <row r="7824" spans="1:29" ht="30" x14ac:dyDescent="0.25">
      <c r="A7824" s="61" t="s">
        <v>309</v>
      </c>
      <c r="B7824" s="61" t="s">
        <v>310</v>
      </c>
      <c r="C7824" s="62">
        <v>2016</v>
      </c>
      <c r="D7824" s="61" t="s">
        <v>94</v>
      </c>
      <c r="E7824" s="62">
        <v>8</v>
      </c>
      <c r="F7824" s="63"/>
      <c r="G7824" s="63"/>
      <c r="H7824" s="63"/>
      <c r="I7824" s="63"/>
      <c r="J7824" s="63"/>
      <c r="K7824" s="62">
        <v>0</v>
      </c>
      <c r="L7824" s="63"/>
      <c r="M7824" s="63"/>
      <c r="N7824" s="63"/>
      <c r="O7824" s="63"/>
      <c r="P7824" s="63"/>
      <c r="Q7824" s="63"/>
      <c r="R7824" s="63"/>
      <c r="S7824" s="63"/>
      <c r="T7824" s="63"/>
      <c r="U7824" s="63"/>
      <c r="V7824" s="63"/>
      <c r="W7824" s="63"/>
      <c r="X7824" s="63"/>
      <c r="Y7824" s="63"/>
      <c r="Z7824" s="62">
        <v>0</v>
      </c>
      <c r="AA7824" s="63"/>
      <c r="AB7824" s="63"/>
      <c r="AC7824" s="62">
        <v>0</v>
      </c>
    </row>
    <row r="7825" spans="1:29" x14ac:dyDescent="0.25">
      <c r="A7825" s="61" t="s">
        <v>95</v>
      </c>
      <c r="B7825" s="61" t="s">
        <v>96</v>
      </c>
      <c r="C7825" s="62">
        <v>2011</v>
      </c>
      <c r="D7825" s="61" t="s">
        <v>75</v>
      </c>
      <c r="E7825" s="62">
        <v>12</v>
      </c>
      <c r="F7825" s="62">
        <v>61</v>
      </c>
      <c r="G7825" s="62">
        <v>21</v>
      </c>
      <c r="H7825" s="62">
        <v>0.15</v>
      </c>
      <c r="I7825" s="62">
        <v>5.08</v>
      </c>
      <c r="J7825" s="62">
        <v>56.73</v>
      </c>
      <c r="K7825" s="62">
        <v>6</v>
      </c>
      <c r="L7825" s="62">
        <v>13</v>
      </c>
      <c r="M7825" s="62">
        <v>0.09</v>
      </c>
      <c r="N7825" s="62">
        <v>0.5</v>
      </c>
      <c r="O7825" s="62">
        <v>72.36</v>
      </c>
      <c r="P7825" s="63"/>
      <c r="Q7825" s="63"/>
      <c r="R7825" s="63"/>
      <c r="S7825" s="63"/>
      <c r="T7825" s="63"/>
      <c r="U7825" s="63"/>
      <c r="V7825" s="63"/>
      <c r="W7825" s="63"/>
      <c r="X7825" s="63"/>
      <c r="Y7825" s="63"/>
      <c r="Z7825" s="62">
        <v>1582.01</v>
      </c>
      <c r="AA7825" s="62">
        <v>8652</v>
      </c>
      <c r="AB7825" s="62">
        <v>60.08</v>
      </c>
      <c r="AC7825" s="62">
        <v>131.83000000000001</v>
      </c>
    </row>
    <row r="7826" spans="1:29" x14ac:dyDescent="0.25">
      <c r="A7826" s="61" t="s">
        <v>79</v>
      </c>
      <c r="B7826" s="61" t="s">
        <v>80</v>
      </c>
      <c r="C7826" s="62">
        <v>2010</v>
      </c>
      <c r="D7826" s="61" t="s">
        <v>78</v>
      </c>
      <c r="E7826" s="62">
        <v>40</v>
      </c>
      <c r="F7826" s="62">
        <v>162156</v>
      </c>
      <c r="G7826" s="62">
        <v>21345</v>
      </c>
      <c r="H7826" s="62">
        <v>44.47</v>
      </c>
      <c r="I7826" s="62">
        <v>4053.9</v>
      </c>
      <c r="J7826" s="62">
        <v>150805.07999999999</v>
      </c>
      <c r="K7826" s="62">
        <v>26343.360000000001</v>
      </c>
      <c r="L7826" s="62">
        <v>28454</v>
      </c>
      <c r="M7826" s="62">
        <v>59.28</v>
      </c>
      <c r="N7826" s="62">
        <v>658.58</v>
      </c>
      <c r="O7826" s="62">
        <v>317682.43</v>
      </c>
      <c r="P7826" s="63"/>
      <c r="Q7826" s="63"/>
      <c r="R7826" s="63"/>
      <c r="S7826" s="63"/>
      <c r="T7826" s="63"/>
      <c r="U7826" s="63"/>
      <c r="V7826" s="63"/>
      <c r="W7826" s="63"/>
      <c r="X7826" s="63"/>
      <c r="Y7826" s="63"/>
      <c r="Z7826" s="62">
        <v>185890</v>
      </c>
      <c r="AA7826" s="62">
        <v>9995</v>
      </c>
      <c r="AB7826" s="62">
        <v>20.82</v>
      </c>
      <c r="AC7826" s="62">
        <v>4647.25</v>
      </c>
    </row>
    <row r="7827" spans="1:29" ht="30" x14ac:dyDescent="0.25">
      <c r="A7827" s="61" t="s">
        <v>509</v>
      </c>
      <c r="B7827" s="61" t="s">
        <v>510</v>
      </c>
      <c r="C7827" s="62">
        <v>2011</v>
      </c>
      <c r="D7827" s="61" t="s">
        <v>78</v>
      </c>
      <c r="E7827" s="62">
        <v>32</v>
      </c>
      <c r="F7827" s="62">
        <v>126216</v>
      </c>
      <c r="G7827" s="62">
        <v>19351</v>
      </c>
      <c r="H7827" s="62">
        <v>50.39</v>
      </c>
      <c r="I7827" s="62">
        <v>3944.25</v>
      </c>
      <c r="J7827" s="62">
        <v>117380.88</v>
      </c>
      <c r="K7827" s="62">
        <v>17899.13</v>
      </c>
      <c r="L7827" s="62">
        <v>26030</v>
      </c>
      <c r="M7827" s="62">
        <v>67.790000000000006</v>
      </c>
      <c r="N7827" s="62">
        <v>559.35</v>
      </c>
      <c r="O7827" s="62">
        <v>215850.94</v>
      </c>
      <c r="P7827" s="63"/>
      <c r="Q7827" s="63"/>
      <c r="R7827" s="63"/>
      <c r="S7827" s="63"/>
      <c r="T7827" s="63"/>
      <c r="U7827" s="63"/>
      <c r="V7827" s="63"/>
      <c r="W7827" s="63"/>
      <c r="X7827" s="63"/>
      <c r="Y7827" s="63"/>
      <c r="Z7827" s="62">
        <v>1743</v>
      </c>
      <c r="AA7827" s="62">
        <v>13039</v>
      </c>
      <c r="AB7827" s="62">
        <v>33.96</v>
      </c>
      <c r="AC7827" s="62">
        <v>54.47</v>
      </c>
    </row>
    <row r="7828" spans="1:29" x14ac:dyDescent="0.25">
      <c r="A7828" s="61" t="s">
        <v>130</v>
      </c>
      <c r="B7828" s="61" t="s">
        <v>131</v>
      </c>
      <c r="C7828" s="62">
        <v>2003</v>
      </c>
      <c r="D7828" s="61" t="s">
        <v>86</v>
      </c>
      <c r="E7828" s="62">
        <v>68</v>
      </c>
      <c r="F7828" s="62">
        <v>8639</v>
      </c>
      <c r="G7828" s="62">
        <v>1107</v>
      </c>
      <c r="H7828" s="62">
        <v>1.36</v>
      </c>
      <c r="I7828" s="62">
        <v>127.04</v>
      </c>
      <c r="J7828" s="62">
        <v>8034.27</v>
      </c>
      <c r="K7828" s="62">
        <v>0</v>
      </c>
      <c r="L7828" s="63"/>
      <c r="M7828" s="63"/>
      <c r="N7828" s="63"/>
      <c r="O7828" s="63"/>
      <c r="P7828" s="63"/>
      <c r="Q7828" s="63"/>
      <c r="R7828" s="63"/>
      <c r="S7828" s="63"/>
      <c r="T7828" s="63"/>
      <c r="U7828" s="62">
        <v>282</v>
      </c>
      <c r="V7828" s="62">
        <v>261</v>
      </c>
      <c r="W7828" s="62">
        <v>0.32</v>
      </c>
      <c r="X7828" s="62">
        <v>4</v>
      </c>
      <c r="Y7828" s="62">
        <v>6312.29</v>
      </c>
      <c r="Z7828" s="62">
        <v>4861</v>
      </c>
      <c r="AA7828" s="62">
        <v>26093</v>
      </c>
      <c r="AB7828" s="62">
        <v>31.98</v>
      </c>
      <c r="AC7828" s="62">
        <v>71.489999999999995</v>
      </c>
    </row>
    <row r="7829" spans="1:29" ht="30" x14ac:dyDescent="0.25">
      <c r="A7829" s="61" t="s">
        <v>153</v>
      </c>
      <c r="B7829" s="61" t="s">
        <v>154</v>
      </c>
      <c r="C7829" s="62">
        <v>2010</v>
      </c>
      <c r="D7829" s="61" t="s">
        <v>75</v>
      </c>
      <c r="E7829" s="62">
        <v>24</v>
      </c>
      <c r="F7829" s="62">
        <v>2562</v>
      </c>
      <c r="G7829" s="62">
        <v>428</v>
      </c>
      <c r="H7829" s="62">
        <v>1.49</v>
      </c>
      <c r="I7829" s="62">
        <v>106.75</v>
      </c>
      <c r="J7829" s="62">
        <v>2382.66</v>
      </c>
      <c r="K7829" s="62">
        <v>24379.24</v>
      </c>
      <c r="L7829" s="62">
        <v>28817</v>
      </c>
      <c r="M7829" s="62">
        <v>100.06</v>
      </c>
      <c r="N7829" s="63"/>
      <c r="O7829" s="63"/>
      <c r="P7829" s="63"/>
      <c r="Q7829" s="63"/>
      <c r="R7829" s="63"/>
      <c r="S7829" s="63"/>
      <c r="T7829" s="63"/>
      <c r="U7829" s="63"/>
      <c r="V7829" s="63"/>
      <c r="W7829" s="63"/>
      <c r="X7829" s="63"/>
      <c r="Y7829" s="63"/>
      <c r="Z7829" s="62">
        <v>0</v>
      </c>
      <c r="AA7829" s="63"/>
      <c r="AB7829" s="63"/>
      <c r="AC7829" s="62">
        <v>0</v>
      </c>
    </row>
    <row r="7830" spans="1:29" x14ac:dyDescent="0.25">
      <c r="A7830" s="61" t="s">
        <v>442</v>
      </c>
      <c r="B7830" s="61" t="s">
        <v>443</v>
      </c>
      <c r="C7830" s="62">
        <v>2005</v>
      </c>
      <c r="D7830" s="61" t="s">
        <v>78</v>
      </c>
      <c r="E7830" s="62">
        <v>40</v>
      </c>
      <c r="F7830" s="62">
        <v>869086</v>
      </c>
      <c r="G7830" s="62">
        <v>126208</v>
      </c>
      <c r="H7830" s="62">
        <v>262.93</v>
      </c>
      <c r="I7830" s="62">
        <v>21727.15</v>
      </c>
      <c r="J7830" s="62">
        <v>808249.98</v>
      </c>
      <c r="K7830" s="62">
        <v>0</v>
      </c>
      <c r="L7830" s="63"/>
      <c r="M7830" s="63"/>
      <c r="N7830" s="63"/>
      <c r="O7830" s="63"/>
      <c r="P7830" s="63"/>
      <c r="Q7830" s="63"/>
      <c r="R7830" s="63"/>
      <c r="S7830" s="63"/>
      <c r="T7830" s="63"/>
      <c r="U7830" s="63"/>
      <c r="V7830" s="63"/>
      <c r="W7830" s="63"/>
      <c r="X7830" s="63"/>
      <c r="Y7830" s="63"/>
      <c r="Z7830" s="62">
        <v>1737.1</v>
      </c>
      <c r="AA7830" s="62">
        <v>12491</v>
      </c>
      <c r="AB7830" s="62">
        <v>26.02</v>
      </c>
      <c r="AC7830" s="62">
        <v>43.43</v>
      </c>
    </row>
    <row r="7831" spans="1:29" x14ac:dyDescent="0.25">
      <c r="A7831" s="61" t="s">
        <v>190</v>
      </c>
      <c r="B7831" s="61" t="s">
        <v>191</v>
      </c>
      <c r="C7831" s="62">
        <v>2003</v>
      </c>
      <c r="D7831" s="61" t="s">
        <v>175</v>
      </c>
      <c r="E7831" s="62">
        <v>6</v>
      </c>
      <c r="F7831" s="63"/>
      <c r="G7831" s="63"/>
      <c r="H7831" s="63"/>
      <c r="I7831" s="63"/>
      <c r="J7831" s="63"/>
      <c r="K7831" s="62">
        <v>0</v>
      </c>
      <c r="L7831" s="63"/>
      <c r="M7831" s="63"/>
      <c r="N7831" s="63"/>
      <c r="O7831" s="63"/>
      <c r="P7831" s="63"/>
      <c r="Q7831" s="63"/>
      <c r="R7831" s="63"/>
      <c r="S7831" s="63"/>
      <c r="T7831" s="63"/>
      <c r="U7831" s="63"/>
      <c r="V7831" s="63"/>
      <c r="W7831" s="63"/>
      <c r="X7831" s="63"/>
      <c r="Y7831" s="63"/>
      <c r="Z7831" s="62">
        <v>0</v>
      </c>
      <c r="AA7831" s="63"/>
      <c r="AB7831" s="63"/>
      <c r="AC7831" s="62">
        <v>0</v>
      </c>
    </row>
    <row r="7832" spans="1:29" ht="30" x14ac:dyDescent="0.25">
      <c r="A7832" s="61" t="s">
        <v>224</v>
      </c>
      <c r="B7832" s="61" t="s">
        <v>225</v>
      </c>
      <c r="C7832" s="62">
        <v>2013</v>
      </c>
      <c r="D7832" s="61" t="s">
        <v>78</v>
      </c>
      <c r="E7832" s="62">
        <v>64</v>
      </c>
      <c r="F7832" s="62">
        <v>467135</v>
      </c>
      <c r="G7832" s="62">
        <v>66207</v>
      </c>
      <c r="H7832" s="62">
        <v>86.21</v>
      </c>
      <c r="I7832" s="62">
        <v>7298.98</v>
      </c>
      <c r="J7832" s="62">
        <v>434435.55</v>
      </c>
      <c r="K7832" s="62">
        <v>8517.94</v>
      </c>
      <c r="L7832" s="62">
        <v>11897</v>
      </c>
      <c r="M7832" s="62">
        <v>15.49</v>
      </c>
      <c r="N7832" s="63"/>
      <c r="O7832" s="63"/>
      <c r="P7832" s="63"/>
      <c r="Q7832" s="63"/>
      <c r="R7832" s="63"/>
      <c r="S7832" s="63"/>
      <c r="T7832" s="63"/>
      <c r="U7832" s="63"/>
      <c r="V7832" s="63"/>
      <c r="W7832" s="63"/>
      <c r="X7832" s="63"/>
      <c r="Y7832" s="63"/>
      <c r="Z7832" s="62">
        <v>0</v>
      </c>
      <c r="AA7832" s="62">
        <v>4379</v>
      </c>
      <c r="AB7832" s="62">
        <v>5.7</v>
      </c>
      <c r="AC7832" s="62">
        <v>0</v>
      </c>
    </row>
    <row r="7833" spans="1:29" ht="30" x14ac:dyDescent="0.25">
      <c r="A7833" s="61" t="s">
        <v>151</v>
      </c>
      <c r="B7833" s="61" t="s">
        <v>152</v>
      </c>
      <c r="C7833" s="62">
        <v>2011</v>
      </c>
      <c r="D7833" s="61" t="s">
        <v>99</v>
      </c>
      <c r="E7833" s="62">
        <v>65</v>
      </c>
      <c r="F7833" s="62">
        <v>366407</v>
      </c>
      <c r="G7833" s="62">
        <v>60567</v>
      </c>
      <c r="H7833" s="62">
        <v>77.650000000000006</v>
      </c>
      <c r="I7833" s="62">
        <v>5637.03</v>
      </c>
      <c r="J7833" s="62">
        <v>340758.51</v>
      </c>
      <c r="K7833" s="62">
        <v>36227.93</v>
      </c>
      <c r="L7833" s="62">
        <v>58117</v>
      </c>
      <c r="M7833" s="62">
        <v>74.510000000000005</v>
      </c>
      <c r="N7833" s="62">
        <v>557.35</v>
      </c>
      <c r="O7833" s="62">
        <v>436883.53</v>
      </c>
      <c r="P7833" s="63"/>
      <c r="Q7833" s="63"/>
      <c r="R7833" s="63"/>
      <c r="S7833" s="63"/>
      <c r="T7833" s="63"/>
      <c r="U7833" s="63"/>
      <c r="V7833" s="63"/>
      <c r="W7833" s="63"/>
      <c r="X7833" s="63"/>
      <c r="Y7833" s="63"/>
      <c r="Z7833" s="62">
        <v>0</v>
      </c>
      <c r="AA7833" s="62">
        <v>5682</v>
      </c>
      <c r="AB7833" s="62">
        <v>7.28</v>
      </c>
      <c r="AC7833" s="62">
        <v>0</v>
      </c>
    </row>
    <row r="7834" spans="1:29" x14ac:dyDescent="0.25">
      <c r="A7834" s="61" t="s">
        <v>198</v>
      </c>
      <c r="B7834" s="61" t="s">
        <v>199</v>
      </c>
      <c r="C7834" s="62">
        <v>2018</v>
      </c>
      <c r="D7834" s="61" t="s">
        <v>94</v>
      </c>
      <c r="E7834" s="62">
        <v>4</v>
      </c>
      <c r="F7834" s="62">
        <v>0</v>
      </c>
      <c r="G7834" s="62">
        <v>0</v>
      </c>
      <c r="H7834" s="62">
        <v>0</v>
      </c>
      <c r="I7834" s="62">
        <v>0</v>
      </c>
      <c r="J7834" s="62">
        <v>0</v>
      </c>
      <c r="K7834" s="62">
        <v>0</v>
      </c>
      <c r="L7834" s="62">
        <v>0</v>
      </c>
      <c r="M7834" s="62">
        <v>0</v>
      </c>
      <c r="N7834" s="63"/>
      <c r="O7834" s="63"/>
      <c r="P7834" s="63"/>
      <c r="Q7834" s="63"/>
      <c r="R7834" s="63"/>
      <c r="S7834" s="63"/>
      <c r="T7834" s="63"/>
      <c r="U7834" s="63"/>
      <c r="V7834" s="63"/>
      <c r="W7834" s="63"/>
      <c r="X7834" s="63"/>
      <c r="Y7834" s="63"/>
      <c r="Z7834" s="62">
        <v>198</v>
      </c>
      <c r="AA7834" s="62">
        <v>4006</v>
      </c>
      <c r="AB7834" s="62">
        <v>83.46</v>
      </c>
      <c r="AC7834" s="62">
        <v>49.5</v>
      </c>
    </row>
    <row r="7835" spans="1:29" x14ac:dyDescent="0.25">
      <c r="A7835" s="61" t="s">
        <v>128</v>
      </c>
      <c r="B7835" s="61" t="s">
        <v>129</v>
      </c>
      <c r="C7835" s="62">
        <v>2005</v>
      </c>
      <c r="D7835" s="61" t="s">
        <v>135</v>
      </c>
      <c r="E7835" s="62">
        <v>68</v>
      </c>
      <c r="F7835" s="63"/>
      <c r="G7835" s="63"/>
      <c r="H7835" s="63"/>
      <c r="I7835" s="63"/>
      <c r="J7835" s="63"/>
      <c r="K7835" s="62">
        <v>0</v>
      </c>
      <c r="L7835" s="63"/>
      <c r="M7835" s="63"/>
      <c r="N7835" s="63"/>
      <c r="O7835" s="63"/>
      <c r="P7835" s="63"/>
      <c r="Q7835" s="63"/>
      <c r="R7835" s="63"/>
      <c r="S7835" s="63"/>
      <c r="T7835" s="63"/>
      <c r="U7835" s="63"/>
      <c r="V7835" s="63"/>
      <c r="W7835" s="63"/>
      <c r="X7835" s="63"/>
      <c r="Y7835" s="63"/>
      <c r="Z7835" s="62">
        <v>10388</v>
      </c>
      <c r="AA7835" s="62">
        <v>29902</v>
      </c>
      <c r="AB7835" s="62">
        <v>36.64</v>
      </c>
      <c r="AC7835" s="62">
        <v>152.76</v>
      </c>
    </row>
    <row r="7836" spans="1:29" x14ac:dyDescent="0.25">
      <c r="A7836" s="61" t="s">
        <v>376</v>
      </c>
      <c r="B7836" s="61" t="s">
        <v>377</v>
      </c>
      <c r="C7836" s="62">
        <v>2018</v>
      </c>
      <c r="D7836" s="61" t="s">
        <v>99</v>
      </c>
      <c r="E7836" s="62">
        <v>40</v>
      </c>
      <c r="F7836" s="62">
        <v>91040</v>
      </c>
      <c r="G7836" s="62">
        <v>17069</v>
      </c>
      <c r="H7836" s="62">
        <v>35.56</v>
      </c>
      <c r="I7836" s="62">
        <v>2276</v>
      </c>
      <c r="J7836" s="62">
        <v>84667.199999999997</v>
      </c>
      <c r="K7836" s="62">
        <v>16346.27</v>
      </c>
      <c r="L7836" s="62">
        <v>15197</v>
      </c>
      <c r="M7836" s="62">
        <v>31.66</v>
      </c>
      <c r="N7836" s="62">
        <v>408.66</v>
      </c>
      <c r="O7836" s="62">
        <v>197124.52</v>
      </c>
      <c r="P7836" s="63"/>
      <c r="Q7836" s="63"/>
      <c r="R7836" s="63"/>
      <c r="S7836" s="63"/>
      <c r="T7836" s="63"/>
      <c r="U7836" s="63"/>
      <c r="V7836" s="63"/>
      <c r="W7836" s="63"/>
      <c r="X7836" s="63"/>
      <c r="Y7836" s="63"/>
      <c r="Z7836" s="62">
        <v>167325</v>
      </c>
      <c r="AA7836" s="62">
        <v>13292</v>
      </c>
      <c r="AB7836" s="62">
        <v>27.69</v>
      </c>
      <c r="AC7836" s="62">
        <v>4183.13</v>
      </c>
    </row>
    <row r="7837" spans="1:29" x14ac:dyDescent="0.25">
      <c r="A7837" s="61" t="s">
        <v>338</v>
      </c>
      <c r="B7837" s="61" t="s">
        <v>339</v>
      </c>
      <c r="C7837" s="62">
        <v>2013</v>
      </c>
      <c r="D7837" s="61" t="s">
        <v>78</v>
      </c>
      <c r="E7837" s="62">
        <v>36</v>
      </c>
      <c r="F7837" s="62">
        <v>103065</v>
      </c>
      <c r="G7837" s="62">
        <v>15775</v>
      </c>
      <c r="H7837" s="62">
        <v>36.520000000000003</v>
      </c>
      <c r="I7837" s="62">
        <v>2862.92</v>
      </c>
      <c r="J7837" s="62">
        <v>95850.45</v>
      </c>
      <c r="K7837" s="62">
        <v>20794.37</v>
      </c>
      <c r="L7837" s="62">
        <v>23405</v>
      </c>
      <c r="M7837" s="62">
        <v>54.18</v>
      </c>
      <c r="N7837" s="62">
        <v>577.62</v>
      </c>
      <c r="O7837" s="62">
        <v>250765.6</v>
      </c>
      <c r="P7837" s="63"/>
      <c r="Q7837" s="63"/>
      <c r="R7837" s="63"/>
      <c r="S7837" s="63"/>
      <c r="T7837" s="63"/>
      <c r="U7837" s="63"/>
      <c r="V7837" s="63"/>
      <c r="W7837" s="63"/>
      <c r="X7837" s="63"/>
      <c r="Y7837" s="63"/>
      <c r="Z7837" s="62">
        <v>821.42</v>
      </c>
      <c r="AA7837" s="62">
        <v>15529</v>
      </c>
      <c r="AB7837" s="62">
        <v>35.950000000000003</v>
      </c>
      <c r="AC7837" s="62">
        <v>22.82</v>
      </c>
    </row>
    <row r="7838" spans="1:29" ht="30" x14ac:dyDescent="0.25">
      <c r="A7838" s="61" t="s">
        <v>342</v>
      </c>
      <c r="B7838" s="61" t="s">
        <v>343</v>
      </c>
      <c r="C7838" s="62">
        <v>2005</v>
      </c>
      <c r="D7838" s="61" t="s">
        <v>99</v>
      </c>
      <c r="E7838" s="62">
        <v>10</v>
      </c>
      <c r="F7838" s="62">
        <v>42726</v>
      </c>
      <c r="G7838" s="62">
        <v>5206</v>
      </c>
      <c r="H7838" s="62">
        <v>43.38</v>
      </c>
      <c r="I7838" s="62">
        <v>4272.6000000000004</v>
      </c>
      <c r="J7838" s="62">
        <v>39735.18</v>
      </c>
      <c r="K7838" s="62">
        <v>0</v>
      </c>
      <c r="L7838" s="63"/>
      <c r="M7838" s="63"/>
      <c r="N7838" s="63"/>
      <c r="O7838" s="63"/>
      <c r="P7838" s="62">
        <v>6894</v>
      </c>
      <c r="Q7838" s="62">
        <v>9782</v>
      </c>
      <c r="R7838" s="62">
        <v>81.52</v>
      </c>
      <c r="S7838" s="62">
        <v>689</v>
      </c>
      <c r="T7838" s="62">
        <v>87340.09</v>
      </c>
      <c r="U7838" s="63"/>
      <c r="V7838" s="63"/>
      <c r="W7838" s="63"/>
      <c r="X7838" s="63"/>
      <c r="Y7838" s="63"/>
      <c r="Z7838" s="62">
        <v>16600</v>
      </c>
      <c r="AA7838" s="62">
        <v>1090</v>
      </c>
      <c r="AB7838" s="62">
        <v>9.08</v>
      </c>
      <c r="AC7838" s="62">
        <v>1660</v>
      </c>
    </row>
    <row r="7839" spans="1:29" x14ac:dyDescent="0.25">
      <c r="A7839" s="61" t="s">
        <v>208</v>
      </c>
      <c r="B7839" s="61" t="s">
        <v>209</v>
      </c>
      <c r="C7839" s="62">
        <v>2014</v>
      </c>
      <c r="D7839" s="61" t="s">
        <v>75</v>
      </c>
      <c r="E7839" s="62">
        <v>22</v>
      </c>
      <c r="F7839" s="62">
        <v>35139</v>
      </c>
      <c r="G7839" s="62">
        <v>9438</v>
      </c>
      <c r="H7839" s="62">
        <v>35.75</v>
      </c>
      <c r="I7839" s="62">
        <v>1597.23</v>
      </c>
      <c r="J7839" s="62">
        <v>32679.27</v>
      </c>
      <c r="K7839" s="62">
        <v>20748.82</v>
      </c>
      <c r="L7839" s="62">
        <v>26229</v>
      </c>
      <c r="M7839" s="62">
        <v>99.35</v>
      </c>
      <c r="N7839" s="62">
        <v>943.13</v>
      </c>
      <c r="O7839" s="62">
        <v>250216.23</v>
      </c>
      <c r="P7839" s="63"/>
      <c r="Q7839" s="63"/>
      <c r="R7839" s="63"/>
      <c r="S7839" s="63"/>
      <c r="T7839" s="63"/>
      <c r="U7839" s="63"/>
      <c r="V7839" s="63"/>
      <c r="W7839" s="63"/>
      <c r="X7839" s="63"/>
      <c r="Y7839" s="63"/>
      <c r="Z7839" s="62">
        <v>3567</v>
      </c>
      <c r="AA7839" s="62">
        <v>21568</v>
      </c>
      <c r="AB7839" s="62">
        <v>81.7</v>
      </c>
      <c r="AC7839" s="62">
        <v>162.13999999999999</v>
      </c>
    </row>
    <row r="7840" spans="1:29" x14ac:dyDescent="0.25">
      <c r="A7840" s="61" t="s">
        <v>260</v>
      </c>
      <c r="B7840" s="61" t="s">
        <v>261</v>
      </c>
      <c r="C7840" s="62">
        <v>2017</v>
      </c>
      <c r="D7840" s="61" t="s">
        <v>89</v>
      </c>
      <c r="E7840" s="62">
        <v>54</v>
      </c>
      <c r="F7840" s="62">
        <v>165360</v>
      </c>
      <c r="G7840" s="62">
        <v>26928</v>
      </c>
      <c r="H7840" s="62">
        <v>41.56</v>
      </c>
      <c r="I7840" s="62">
        <v>3062.22</v>
      </c>
      <c r="J7840" s="62">
        <v>153784.79999999999</v>
      </c>
      <c r="K7840" s="62">
        <v>26893.31</v>
      </c>
      <c r="L7840" s="62">
        <v>27212</v>
      </c>
      <c r="M7840" s="62">
        <v>41.99</v>
      </c>
      <c r="N7840" s="62">
        <v>498.02</v>
      </c>
      <c r="O7840" s="62">
        <v>324314.46000000002</v>
      </c>
      <c r="P7840" s="63"/>
      <c r="Q7840" s="63"/>
      <c r="R7840" s="63"/>
      <c r="S7840" s="63"/>
      <c r="T7840" s="63"/>
      <c r="U7840" s="63"/>
      <c r="V7840" s="63"/>
      <c r="W7840" s="63"/>
      <c r="X7840" s="63"/>
      <c r="Y7840" s="63"/>
      <c r="Z7840" s="62">
        <v>1598</v>
      </c>
      <c r="AA7840" s="62">
        <v>17225</v>
      </c>
      <c r="AB7840" s="62">
        <v>26.58</v>
      </c>
      <c r="AC7840" s="62">
        <v>29.59</v>
      </c>
    </row>
    <row r="7841" spans="1:29" ht="30" x14ac:dyDescent="0.25">
      <c r="A7841" s="61" t="s">
        <v>350</v>
      </c>
      <c r="B7841" s="61" t="s">
        <v>351</v>
      </c>
      <c r="C7841" s="62">
        <v>2009</v>
      </c>
      <c r="D7841" s="61" t="s">
        <v>75</v>
      </c>
      <c r="E7841" s="62">
        <v>7</v>
      </c>
      <c r="F7841" s="62">
        <v>8391</v>
      </c>
      <c r="G7841" s="62">
        <v>1975</v>
      </c>
      <c r="H7841" s="62">
        <v>23.51</v>
      </c>
      <c r="I7841" s="62">
        <v>1198.71</v>
      </c>
      <c r="J7841" s="62">
        <v>7803.63</v>
      </c>
      <c r="K7841" s="62">
        <v>0</v>
      </c>
      <c r="L7841" s="63"/>
      <c r="M7841" s="63"/>
      <c r="N7841" s="63"/>
      <c r="O7841" s="63"/>
      <c r="P7841" s="63"/>
      <c r="Q7841" s="63"/>
      <c r="R7841" s="63"/>
      <c r="S7841" s="63"/>
      <c r="T7841" s="63"/>
      <c r="U7841" s="63"/>
      <c r="V7841" s="63"/>
      <c r="W7841" s="63"/>
      <c r="X7841" s="63"/>
      <c r="Y7841" s="63"/>
      <c r="Z7841" s="62">
        <v>75000</v>
      </c>
      <c r="AA7841" s="62">
        <v>6023</v>
      </c>
      <c r="AB7841" s="62">
        <v>71.7</v>
      </c>
      <c r="AC7841" s="62">
        <v>10714.29</v>
      </c>
    </row>
    <row r="7842" spans="1:29" x14ac:dyDescent="0.25">
      <c r="A7842" s="61" t="s">
        <v>212</v>
      </c>
      <c r="B7842" s="61" t="s">
        <v>213</v>
      </c>
      <c r="C7842" s="62">
        <v>2018</v>
      </c>
      <c r="D7842" s="61" t="s">
        <v>94</v>
      </c>
      <c r="E7842" s="62">
        <v>8</v>
      </c>
      <c r="F7842" s="62">
        <v>178</v>
      </c>
      <c r="G7842" s="62">
        <v>56</v>
      </c>
      <c r="H7842" s="62">
        <v>0.57999999999999996</v>
      </c>
      <c r="I7842" s="62">
        <v>22.25</v>
      </c>
      <c r="J7842" s="62">
        <v>165.54</v>
      </c>
      <c r="K7842" s="62">
        <v>195.93</v>
      </c>
      <c r="L7842" s="62">
        <v>319</v>
      </c>
      <c r="M7842" s="62">
        <v>3.32</v>
      </c>
      <c r="N7842" s="62">
        <v>24.49</v>
      </c>
      <c r="O7842" s="62">
        <v>2362.73</v>
      </c>
      <c r="P7842" s="63"/>
      <c r="Q7842" s="63"/>
      <c r="R7842" s="63"/>
      <c r="S7842" s="63"/>
      <c r="T7842" s="63"/>
      <c r="U7842" s="63"/>
      <c r="V7842" s="63"/>
      <c r="W7842" s="63"/>
      <c r="X7842" s="63"/>
      <c r="Y7842" s="63"/>
      <c r="Z7842" s="62">
        <v>26604</v>
      </c>
      <c r="AA7842" s="62">
        <v>3126</v>
      </c>
      <c r="AB7842" s="62">
        <v>32.56</v>
      </c>
      <c r="AC7842" s="62">
        <v>3325.5</v>
      </c>
    </row>
    <row r="7843" spans="1:29" x14ac:dyDescent="0.25">
      <c r="A7843" s="61" t="s">
        <v>161</v>
      </c>
      <c r="B7843" s="61" t="s">
        <v>162</v>
      </c>
      <c r="C7843" s="62">
        <v>2004</v>
      </c>
      <c r="D7843" s="61" t="s">
        <v>72</v>
      </c>
      <c r="E7843" s="62">
        <v>10</v>
      </c>
      <c r="F7843" s="62">
        <v>39969</v>
      </c>
      <c r="G7843" s="62">
        <v>4897</v>
      </c>
      <c r="H7843" s="62">
        <v>40.81</v>
      </c>
      <c r="I7843" s="62">
        <v>3996.9</v>
      </c>
      <c r="J7843" s="62">
        <v>37171.17</v>
      </c>
      <c r="K7843" s="62">
        <v>1961.72</v>
      </c>
      <c r="L7843" s="62">
        <v>3055</v>
      </c>
      <c r="M7843" s="62">
        <v>25.46</v>
      </c>
      <c r="N7843" s="62">
        <v>196.17</v>
      </c>
      <c r="O7843" s="62">
        <v>23657.02</v>
      </c>
      <c r="P7843" s="63"/>
      <c r="Q7843" s="63"/>
      <c r="R7843" s="63"/>
      <c r="S7843" s="63"/>
      <c r="T7843" s="63"/>
      <c r="U7843" s="63"/>
      <c r="V7843" s="63"/>
      <c r="W7843" s="63"/>
      <c r="X7843" s="63"/>
      <c r="Y7843" s="63"/>
      <c r="Z7843" s="62">
        <v>35000</v>
      </c>
      <c r="AA7843" s="62">
        <v>3293</v>
      </c>
      <c r="AB7843" s="62">
        <v>27.44</v>
      </c>
      <c r="AC7843" s="62">
        <v>3500</v>
      </c>
    </row>
    <row r="7844" spans="1:29" ht="45" x14ac:dyDescent="0.25">
      <c r="A7844" s="61" t="s">
        <v>326</v>
      </c>
      <c r="B7844" s="61" t="s">
        <v>327</v>
      </c>
      <c r="C7844" s="62">
        <v>2004</v>
      </c>
      <c r="D7844" s="61" t="s">
        <v>86</v>
      </c>
      <c r="E7844" s="62">
        <v>20</v>
      </c>
      <c r="F7844" s="63"/>
      <c r="G7844" s="63"/>
      <c r="H7844" s="63"/>
      <c r="I7844" s="63"/>
      <c r="J7844" s="63"/>
      <c r="K7844" s="62">
        <v>0</v>
      </c>
      <c r="L7844" s="63"/>
      <c r="M7844" s="63"/>
      <c r="N7844" s="63"/>
      <c r="O7844" s="63"/>
      <c r="P7844" s="63"/>
      <c r="Q7844" s="63"/>
      <c r="R7844" s="63"/>
      <c r="S7844" s="63"/>
      <c r="T7844" s="63"/>
      <c r="U7844" s="63"/>
      <c r="V7844" s="63"/>
      <c r="W7844" s="63"/>
      <c r="X7844" s="63"/>
      <c r="Y7844" s="63"/>
      <c r="Z7844" s="62">
        <v>264000</v>
      </c>
      <c r="AA7844" s="62">
        <v>8854</v>
      </c>
      <c r="AB7844" s="62">
        <v>36.89</v>
      </c>
      <c r="AC7844" s="62">
        <v>13200</v>
      </c>
    </row>
    <row r="7845" spans="1:29" ht="45" x14ac:dyDescent="0.25">
      <c r="A7845" s="61" t="s">
        <v>518</v>
      </c>
      <c r="B7845" s="61" t="s">
        <v>519</v>
      </c>
      <c r="C7845" s="62">
        <v>2008</v>
      </c>
      <c r="D7845" s="61" t="s">
        <v>78</v>
      </c>
      <c r="E7845" s="62">
        <v>64</v>
      </c>
      <c r="F7845" s="62">
        <v>172228</v>
      </c>
      <c r="G7845" s="62">
        <v>31382</v>
      </c>
      <c r="H7845" s="62">
        <v>40.86</v>
      </c>
      <c r="I7845" s="62">
        <v>2691.06</v>
      </c>
      <c r="J7845" s="62">
        <v>160172.04</v>
      </c>
      <c r="K7845" s="62">
        <v>35022.31</v>
      </c>
      <c r="L7845" s="62">
        <v>9508</v>
      </c>
      <c r="M7845" s="62">
        <v>12.38</v>
      </c>
      <c r="N7845" s="62">
        <v>547.22</v>
      </c>
      <c r="O7845" s="62">
        <v>422344.52</v>
      </c>
      <c r="P7845" s="63"/>
      <c r="Q7845" s="63"/>
      <c r="R7845" s="63"/>
      <c r="S7845" s="63"/>
      <c r="T7845" s="63"/>
      <c r="U7845" s="63"/>
      <c r="V7845" s="63"/>
      <c r="W7845" s="63"/>
      <c r="X7845" s="63"/>
      <c r="Y7845" s="63"/>
      <c r="Z7845" s="62">
        <v>107936.64</v>
      </c>
      <c r="AA7845" s="62">
        <v>95346</v>
      </c>
      <c r="AB7845" s="62">
        <v>124.15</v>
      </c>
      <c r="AC7845" s="62">
        <v>1686.51</v>
      </c>
    </row>
    <row r="7846" spans="1:29" ht="30" x14ac:dyDescent="0.25">
      <c r="A7846" s="61" t="s">
        <v>227</v>
      </c>
      <c r="B7846" s="61" t="s">
        <v>228</v>
      </c>
      <c r="C7846" s="62">
        <v>2018</v>
      </c>
      <c r="D7846" s="61" t="s">
        <v>78</v>
      </c>
      <c r="E7846" s="62">
        <v>40</v>
      </c>
      <c r="F7846" s="62">
        <v>287100</v>
      </c>
      <c r="G7846" s="62">
        <v>46211</v>
      </c>
      <c r="H7846" s="62">
        <v>96.27</v>
      </c>
      <c r="I7846" s="62">
        <v>7177.5</v>
      </c>
      <c r="J7846" s="62">
        <v>267003</v>
      </c>
      <c r="K7846" s="62">
        <v>0</v>
      </c>
      <c r="L7846" s="63"/>
      <c r="M7846" s="63"/>
      <c r="N7846" s="63"/>
      <c r="O7846" s="63"/>
      <c r="P7846" s="63"/>
      <c r="Q7846" s="63"/>
      <c r="R7846" s="63"/>
      <c r="S7846" s="63"/>
      <c r="T7846" s="63"/>
      <c r="U7846" s="63"/>
      <c r="V7846" s="63"/>
      <c r="W7846" s="63"/>
      <c r="X7846" s="63"/>
      <c r="Y7846" s="63"/>
      <c r="Z7846" s="62">
        <v>386</v>
      </c>
      <c r="AA7846" s="62">
        <v>4684</v>
      </c>
      <c r="AB7846" s="62">
        <v>9.76</v>
      </c>
      <c r="AC7846" s="62">
        <v>9.65</v>
      </c>
    </row>
    <row r="7847" spans="1:29" x14ac:dyDescent="0.25">
      <c r="A7847" s="61" t="s">
        <v>196</v>
      </c>
      <c r="B7847" s="61" t="s">
        <v>197</v>
      </c>
      <c r="C7847" s="62">
        <v>2015</v>
      </c>
      <c r="D7847" s="61" t="s">
        <v>576</v>
      </c>
      <c r="E7847" s="62">
        <v>20</v>
      </c>
      <c r="F7847" s="62">
        <v>73040</v>
      </c>
      <c r="G7847" s="62">
        <v>10744</v>
      </c>
      <c r="H7847" s="62">
        <v>44.77</v>
      </c>
      <c r="I7847" s="62">
        <v>3652</v>
      </c>
      <c r="J7847" s="62">
        <v>67927.199999999997</v>
      </c>
      <c r="K7847" s="62">
        <v>4000.97</v>
      </c>
      <c r="L7847" s="62">
        <v>4778</v>
      </c>
      <c r="M7847" s="62">
        <v>19.91</v>
      </c>
      <c r="N7847" s="62">
        <v>200.05</v>
      </c>
      <c r="O7847" s="62">
        <v>48248.9</v>
      </c>
      <c r="P7847" s="63"/>
      <c r="Q7847" s="63"/>
      <c r="R7847" s="63"/>
      <c r="S7847" s="63"/>
      <c r="T7847" s="63"/>
      <c r="U7847" s="63"/>
      <c r="V7847" s="63"/>
      <c r="W7847" s="63"/>
      <c r="X7847" s="63"/>
      <c r="Y7847" s="63"/>
      <c r="Z7847" s="62">
        <v>47400</v>
      </c>
      <c r="AA7847" s="62">
        <v>6941</v>
      </c>
      <c r="AB7847" s="62">
        <v>28.92</v>
      </c>
      <c r="AC7847" s="62">
        <v>2370</v>
      </c>
    </row>
    <row r="7848" spans="1:29" ht="30" x14ac:dyDescent="0.25">
      <c r="A7848" s="61" t="s">
        <v>348</v>
      </c>
      <c r="B7848" s="61" t="s">
        <v>349</v>
      </c>
      <c r="C7848" s="62">
        <v>2011</v>
      </c>
      <c r="D7848" s="61" t="s">
        <v>75</v>
      </c>
      <c r="E7848" s="62">
        <v>12</v>
      </c>
      <c r="F7848" s="62">
        <v>1215</v>
      </c>
      <c r="G7848" s="62">
        <v>1572</v>
      </c>
      <c r="H7848" s="62">
        <v>10.92</v>
      </c>
      <c r="I7848" s="62">
        <v>101.25</v>
      </c>
      <c r="J7848" s="62">
        <v>1129.95</v>
      </c>
      <c r="K7848" s="62">
        <v>0</v>
      </c>
      <c r="L7848" s="63"/>
      <c r="M7848" s="63"/>
      <c r="N7848" s="63"/>
      <c r="O7848" s="63"/>
      <c r="P7848" s="63"/>
      <c r="Q7848" s="63"/>
      <c r="R7848" s="63"/>
      <c r="S7848" s="63"/>
      <c r="T7848" s="63"/>
      <c r="U7848" s="63"/>
      <c r="V7848" s="63"/>
      <c r="W7848" s="63"/>
      <c r="X7848" s="63"/>
      <c r="Y7848" s="63"/>
      <c r="Z7848" s="62">
        <v>90.21</v>
      </c>
      <c r="AA7848" s="62">
        <v>2083</v>
      </c>
      <c r="AB7848" s="62">
        <v>14.47</v>
      </c>
      <c r="AC7848" s="62">
        <v>7.52</v>
      </c>
    </row>
    <row r="7849" spans="1:29" x14ac:dyDescent="0.25">
      <c r="A7849" s="61" t="s">
        <v>409</v>
      </c>
      <c r="B7849" s="61" t="s">
        <v>410</v>
      </c>
      <c r="C7849" s="62">
        <v>2007</v>
      </c>
      <c r="D7849" s="61" t="s">
        <v>86</v>
      </c>
      <c r="E7849" s="62">
        <v>16</v>
      </c>
      <c r="F7849" s="62">
        <v>71357</v>
      </c>
      <c r="G7849" s="62">
        <v>13297</v>
      </c>
      <c r="H7849" s="62">
        <v>69.260000000000005</v>
      </c>
      <c r="I7849" s="62">
        <v>4459.8100000000004</v>
      </c>
      <c r="J7849" s="62">
        <v>66362.009999999995</v>
      </c>
      <c r="K7849" s="62">
        <v>0</v>
      </c>
      <c r="L7849" s="63"/>
      <c r="M7849" s="63"/>
      <c r="N7849" s="63"/>
      <c r="O7849" s="63"/>
      <c r="P7849" s="63"/>
      <c r="Q7849" s="63"/>
      <c r="R7849" s="63"/>
      <c r="S7849" s="63"/>
      <c r="T7849" s="63"/>
      <c r="U7849" s="62">
        <v>6098</v>
      </c>
      <c r="V7849" s="62">
        <v>16472</v>
      </c>
      <c r="W7849" s="62">
        <v>85.79</v>
      </c>
      <c r="X7849" s="62">
        <v>381</v>
      </c>
      <c r="Y7849" s="62">
        <v>136497.63</v>
      </c>
      <c r="Z7849" s="62">
        <v>2992.45</v>
      </c>
      <c r="AA7849" s="62">
        <v>8761</v>
      </c>
      <c r="AB7849" s="62">
        <v>45.63</v>
      </c>
      <c r="AC7849" s="62">
        <v>187.03</v>
      </c>
    </row>
    <row r="7850" spans="1:29" ht="30" x14ac:dyDescent="0.25">
      <c r="A7850" s="61" t="s">
        <v>171</v>
      </c>
      <c r="B7850" s="61" t="s">
        <v>172</v>
      </c>
      <c r="C7850" s="62">
        <v>2015</v>
      </c>
      <c r="D7850" s="61" t="s">
        <v>78</v>
      </c>
      <c r="E7850" s="62">
        <v>136</v>
      </c>
      <c r="F7850" s="62">
        <v>443213</v>
      </c>
      <c r="G7850" s="62">
        <v>60683</v>
      </c>
      <c r="H7850" s="62">
        <v>37.18</v>
      </c>
      <c r="I7850" s="62">
        <v>3258.92</v>
      </c>
      <c r="J7850" s="62">
        <v>412188.09</v>
      </c>
      <c r="K7850" s="62">
        <v>39375.360000000001</v>
      </c>
      <c r="L7850" s="62">
        <v>62044</v>
      </c>
      <c r="M7850" s="62">
        <v>38.020000000000003</v>
      </c>
      <c r="N7850" s="63"/>
      <c r="O7850" s="63"/>
      <c r="P7850" s="63"/>
      <c r="Q7850" s="63"/>
      <c r="R7850" s="63"/>
      <c r="S7850" s="63"/>
      <c r="T7850" s="63"/>
      <c r="U7850" s="63"/>
      <c r="V7850" s="63"/>
      <c r="W7850" s="63"/>
      <c r="X7850" s="63"/>
      <c r="Y7850" s="63"/>
      <c r="Z7850" s="62">
        <v>6087</v>
      </c>
      <c r="AA7850" s="62">
        <v>73330</v>
      </c>
      <c r="AB7850" s="62">
        <v>44.93</v>
      </c>
      <c r="AC7850" s="62">
        <v>44.76</v>
      </c>
    </row>
    <row r="7851" spans="1:29" ht="30" x14ac:dyDescent="0.25">
      <c r="A7851" s="61" t="s">
        <v>117</v>
      </c>
      <c r="B7851" s="61" t="s">
        <v>118</v>
      </c>
      <c r="C7851" s="62">
        <v>2005</v>
      </c>
      <c r="D7851" s="61" t="s">
        <v>468</v>
      </c>
      <c r="E7851" s="62">
        <v>24</v>
      </c>
      <c r="F7851" s="62">
        <v>20324</v>
      </c>
      <c r="G7851" s="62">
        <v>2273</v>
      </c>
      <c r="H7851" s="62">
        <v>7.89</v>
      </c>
      <c r="I7851" s="62">
        <v>846.83</v>
      </c>
      <c r="J7851" s="62">
        <v>18901.32</v>
      </c>
      <c r="K7851" s="62">
        <v>4589.72</v>
      </c>
      <c r="L7851" s="62">
        <v>5552</v>
      </c>
      <c r="M7851" s="62">
        <v>19.28</v>
      </c>
      <c r="N7851" s="63"/>
      <c r="O7851" s="63"/>
      <c r="P7851" s="63"/>
      <c r="Q7851" s="63"/>
      <c r="R7851" s="63"/>
      <c r="S7851" s="63"/>
      <c r="T7851" s="63"/>
      <c r="U7851" s="63"/>
      <c r="V7851" s="63"/>
      <c r="W7851" s="63"/>
      <c r="X7851" s="63"/>
      <c r="Y7851" s="63"/>
      <c r="Z7851" s="62">
        <v>244</v>
      </c>
      <c r="AA7851" s="62">
        <v>2014</v>
      </c>
      <c r="AB7851" s="62">
        <v>6.99</v>
      </c>
      <c r="AC7851" s="62">
        <v>10.17</v>
      </c>
    </row>
    <row r="7852" spans="1:29" x14ac:dyDescent="0.25">
      <c r="A7852" s="61" t="s">
        <v>79</v>
      </c>
      <c r="B7852" s="61" t="s">
        <v>80</v>
      </c>
      <c r="C7852" s="62">
        <v>2015</v>
      </c>
      <c r="D7852" s="61" t="s">
        <v>226</v>
      </c>
      <c r="E7852" s="62">
        <v>41</v>
      </c>
      <c r="F7852" s="62">
        <v>179262</v>
      </c>
      <c r="G7852" s="62">
        <v>33835</v>
      </c>
      <c r="H7852" s="62">
        <v>68.77</v>
      </c>
      <c r="I7852" s="62">
        <v>4372.24</v>
      </c>
      <c r="J7852" s="62">
        <v>166713.66</v>
      </c>
      <c r="K7852" s="62">
        <v>7275.46</v>
      </c>
      <c r="L7852" s="62">
        <v>8274</v>
      </c>
      <c r="M7852" s="62">
        <v>16.82</v>
      </c>
      <c r="N7852" s="62">
        <v>177.45</v>
      </c>
      <c r="O7852" s="62">
        <v>87736.960000000006</v>
      </c>
      <c r="P7852" s="63"/>
      <c r="Q7852" s="63"/>
      <c r="R7852" s="63"/>
      <c r="S7852" s="63"/>
      <c r="T7852" s="63"/>
      <c r="U7852" s="63"/>
      <c r="V7852" s="63"/>
      <c r="W7852" s="63"/>
      <c r="X7852" s="63"/>
      <c r="Y7852" s="63"/>
      <c r="Z7852" s="62">
        <v>157400</v>
      </c>
      <c r="AA7852" s="62">
        <v>8558</v>
      </c>
      <c r="AB7852" s="62">
        <v>17.39</v>
      </c>
      <c r="AC7852" s="62">
        <v>3839.02</v>
      </c>
    </row>
    <row r="7853" spans="1:29" ht="30" x14ac:dyDescent="0.25">
      <c r="A7853" s="61" t="s">
        <v>239</v>
      </c>
      <c r="B7853" s="61" t="s">
        <v>240</v>
      </c>
      <c r="C7853" s="62">
        <v>2004</v>
      </c>
      <c r="D7853" s="61" t="s">
        <v>438</v>
      </c>
      <c r="E7853" s="62">
        <v>8</v>
      </c>
      <c r="F7853" s="63"/>
      <c r="G7853" s="63"/>
      <c r="H7853" s="63"/>
      <c r="I7853" s="63"/>
      <c r="J7853" s="63"/>
      <c r="K7853" s="62">
        <v>0</v>
      </c>
      <c r="L7853" s="63"/>
      <c r="M7853" s="63"/>
      <c r="N7853" s="63"/>
      <c r="O7853" s="63"/>
      <c r="P7853" s="63"/>
      <c r="Q7853" s="63"/>
      <c r="R7853" s="63"/>
      <c r="S7853" s="63"/>
      <c r="T7853" s="63"/>
      <c r="U7853" s="63"/>
      <c r="V7853" s="63"/>
      <c r="W7853" s="63"/>
      <c r="X7853" s="63"/>
      <c r="Y7853" s="63"/>
      <c r="Z7853" s="62">
        <v>0</v>
      </c>
      <c r="AA7853" s="63"/>
      <c r="AB7853" s="63"/>
      <c r="AC7853" s="62">
        <v>0</v>
      </c>
    </row>
    <row r="7854" spans="1:29" x14ac:dyDescent="0.25">
      <c r="A7854" s="61" t="s">
        <v>70</v>
      </c>
      <c r="B7854" s="61" t="s">
        <v>71</v>
      </c>
      <c r="C7854" s="62">
        <v>2015</v>
      </c>
      <c r="D7854" s="61" t="s">
        <v>99</v>
      </c>
      <c r="E7854" s="62">
        <v>152</v>
      </c>
      <c r="F7854" s="63"/>
      <c r="G7854" s="63"/>
      <c r="H7854" s="63"/>
      <c r="I7854" s="63"/>
      <c r="J7854" s="63"/>
      <c r="K7854" s="62">
        <v>0</v>
      </c>
      <c r="L7854" s="63"/>
      <c r="M7854" s="63"/>
      <c r="N7854" s="63"/>
      <c r="O7854" s="63"/>
      <c r="P7854" s="63"/>
      <c r="Q7854" s="63"/>
      <c r="R7854" s="63"/>
      <c r="S7854" s="63"/>
      <c r="T7854" s="63"/>
      <c r="U7854" s="63"/>
      <c r="V7854" s="63"/>
      <c r="W7854" s="63"/>
      <c r="X7854" s="63"/>
      <c r="Y7854" s="63"/>
      <c r="Z7854" s="62">
        <v>0</v>
      </c>
      <c r="AA7854" s="63"/>
      <c r="AB7854" s="63"/>
      <c r="AC7854" s="62">
        <v>0</v>
      </c>
    </row>
    <row r="7855" spans="1:29" ht="30" x14ac:dyDescent="0.25">
      <c r="A7855" s="61" t="s">
        <v>188</v>
      </c>
      <c r="B7855" s="61" t="s">
        <v>189</v>
      </c>
      <c r="C7855" s="62">
        <v>2005</v>
      </c>
      <c r="D7855" s="61" t="s">
        <v>297</v>
      </c>
      <c r="E7855" s="62">
        <v>80</v>
      </c>
      <c r="F7855" s="62">
        <v>249524</v>
      </c>
      <c r="G7855" s="62">
        <v>31084</v>
      </c>
      <c r="H7855" s="62">
        <v>32.380000000000003</v>
      </c>
      <c r="I7855" s="62">
        <v>3119.05</v>
      </c>
      <c r="J7855" s="62">
        <v>232057.32</v>
      </c>
      <c r="K7855" s="62">
        <v>70171.679999999993</v>
      </c>
      <c r="L7855" s="62">
        <v>97316</v>
      </c>
      <c r="M7855" s="62">
        <v>101.37</v>
      </c>
      <c r="N7855" s="62">
        <v>877.15</v>
      </c>
      <c r="O7855" s="62">
        <v>846221.32</v>
      </c>
      <c r="P7855" s="63"/>
      <c r="Q7855" s="63"/>
      <c r="R7855" s="63"/>
      <c r="S7855" s="63"/>
      <c r="T7855" s="63"/>
      <c r="U7855" s="63"/>
      <c r="V7855" s="63"/>
      <c r="W7855" s="63"/>
      <c r="X7855" s="63"/>
      <c r="Y7855" s="63"/>
      <c r="Z7855" s="62">
        <v>8468</v>
      </c>
      <c r="AA7855" s="62">
        <v>37148</v>
      </c>
      <c r="AB7855" s="62">
        <v>38.700000000000003</v>
      </c>
      <c r="AC7855" s="62">
        <v>105.85</v>
      </c>
    </row>
    <row r="7856" spans="1:29" x14ac:dyDescent="0.25">
      <c r="A7856" s="61" t="s">
        <v>163</v>
      </c>
      <c r="B7856" s="61" t="s">
        <v>164</v>
      </c>
      <c r="C7856" s="62">
        <v>2005</v>
      </c>
      <c r="D7856" s="61" t="s">
        <v>314</v>
      </c>
      <c r="E7856" s="62">
        <v>20</v>
      </c>
      <c r="F7856" s="62">
        <v>49516</v>
      </c>
      <c r="G7856" s="62">
        <v>7532</v>
      </c>
      <c r="H7856" s="62">
        <v>31.38</v>
      </c>
      <c r="I7856" s="62">
        <v>2475.8000000000002</v>
      </c>
      <c r="J7856" s="62">
        <v>46049.88</v>
      </c>
      <c r="K7856" s="62">
        <v>15351.12</v>
      </c>
      <c r="L7856" s="62">
        <v>14360</v>
      </c>
      <c r="M7856" s="62">
        <v>59.83</v>
      </c>
      <c r="N7856" s="62">
        <v>767.56</v>
      </c>
      <c r="O7856" s="62">
        <v>185123.71</v>
      </c>
      <c r="P7856" s="63"/>
      <c r="Q7856" s="63"/>
      <c r="R7856" s="63"/>
      <c r="S7856" s="63"/>
      <c r="T7856" s="63"/>
      <c r="U7856" s="63"/>
      <c r="V7856" s="63"/>
      <c r="W7856" s="63"/>
      <c r="X7856" s="63"/>
      <c r="Y7856" s="63"/>
      <c r="Z7856" s="62">
        <v>96500</v>
      </c>
      <c r="AA7856" s="62">
        <v>5703</v>
      </c>
      <c r="AB7856" s="62">
        <v>23.76</v>
      </c>
      <c r="AC7856" s="62">
        <v>4825</v>
      </c>
    </row>
    <row r="7857" spans="1:29" ht="30" x14ac:dyDescent="0.25">
      <c r="A7857" s="61" t="s">
        <v>176</v>
      </c>
      <c r="B7857" s="61" t="s">
        <v>177</v>
      </c>
      <c r="C7857" s="62">
        <v>2010</v>
      </c>
      <c r="D7857" s="61" t="s">
        <v>89</v>
      </c>
      <c r="E7857" s="62">
        <v>116</v>
      </c>
      <c r="F7857" s="62">
        <v>731700</v>
      </c>
      <c r="G7857" s="62">
        <v>99121</v>
      </c>
      <c r="H7857" s="62">
        <v>71.209999999999994</v>
      </c>
      <c r="I7857" s="62">
        <v>6307.76</v>
      </c>
      <c r="J7857" s="62">
        <v>680481</v>
      </c>
      <c r="K7857" s="62">
        <v>0</v>
      </c>
      <c r="L7857" s="62">
        <v>1445</v>
      </c>
      <c r="M7857" s="62">
        <v>1.04</v>
      </c>
      <c r="N7857" s="63"/>
      <c r="O7857" s="63"/>
      <c r="P7857" s="63"/>
      <c r="Q7857" s="63"/>
      <c r="R7857" s="63"/>
      <c r="S7857" s="63"/>
      <c r="T7857" s="63"/>
      <c r="U7857" s="63"/>
      <c r="V7857" s="63"/>
      <c r="W7857" s="63"/>
      <c r="X7857" s="63"/>
      <c r="Y7857" s="63"/>
      <c r="Z7857" s="62">
        <v>0</v>
      </c>
      <c r="AA7857" s="62">
        <v>18938</v>
      </c>
      <c r="AB7857" s="62">
        <v>13.6</v>
      </c>
      <c r="AC7857" s="62">
        <v>0</v>
      </c>
    </row>
    <row r="7858" spans="1:29" ht="30" x14ac:dyDescent="0.25">
      <c r="A7858" s="61" t="s">
        <v>120</v>
      </c>
      <c r="B7858" s="61" t="s">
        <v>121</v>
      </c>
      <c r="C7858" s="62">
        <v>2007</v>
      </c>
      <c r="D7858" s="61" t="s">
        <v>150</v>
      </c>
      <c r="E7858" s="62">
        <v>8</v>
      </c>
      <c r="F7858" s="62">
        <v>0</v>
      </c>
      <c r="G7858" s="62">
        <v>0</v>
      </c>
      <c r="H7858" s="62">
        <v>0</v>
      </c>
      <c r="I7858" s="62">
        <v>0</v>
      </c>
      <c r="J7858" s="62">
        <v>0</v>
      </c>
      <c r="K7858" s="62">
        <v>0</v>
      </c>
      <c r="L7858" s="62">
        <v>0</v>
      </c>
      <c r="M7858" s="62">
        <v>0</v>
      </c>
      <c r="N7858" s="63"/>
      <c r="O7858" s="63"/>
      <c r="P7858" s="63"/>
      <c r="Q7858" s="63"/>
      <c r="R7858" s="63"/>
      <c r="S7858" s="63"/>
      <c r="T7858" s="63"/>
      <c r="U7858" s="63"/>
      <c r="V7858" s="63"/>
      <c r="W7858" s="63"/>
      <c r="X7858" s="63"/>
      <c r="Y7858" s="63"/>
      <c r="Z7858" s="62">
        <v>18400</v>
      </c>
      <c r="AA7858" s="62">
        <v>1072</v>
      </c>
      <c r="AB7858" s="62">
        <v>11.17</v>
      </c>
      <c r="AC7858" s="62">
        <v>2300</v>
      </c>
    </row>
    <row r="7859" spans="1:29" x14ac:dyDescent="0.25">
      <c r="A7859" s="61" t="s">
        <v>371</v>
      </c>
      <c r="B7859" s="61" t="s">
        <v>372</v>
      </c>
      <c r="C7859" s="62">
        <v>2012</v>
      </c>
      <c r="D7859" s="61" t="s">
        <v>94</v>
      </c>
      <c r="E7859" s="62">
        <v>12</v>
      </c>
      <c r="F7859" s="63"/>
      <c r="G7859" s="63"/>
      <c r="H7859" s="63"/>
      <c r="I7859" s="63"/>
      <c r="J7859" s="63"/>
      <c r="K7859" s="62">
        <v>0</v>
      </c>
      <c r="L7859" s="63"/>
      <c r="M7859" s="63"/>
      <c r="N7859" s="63"/>
      <c r="O7859" s="63"/>
      <c r="P7859" s="63"/>
      <c r="Q7859" s="63"/>
      <c r="R7859" s="63"/>
      <c r="S7859" s="63"/>
      <c r="T7859" s="63"/>
      <c r="U7859" s="63"/>
      <c r="V7859" s="63"/>
      <c r="W7859" s="63"/>
      <c r="X7859" s="63"/>
      <c r="Y7859" s="63"/>
      <c r="Z7859" s="62">
        <v>0</v>
      </c>
      <c r="AA7859" s="63"/>
      <c r="AB7859" s="63"/>
      <c r="AC7859" s="62">
        <v>0</v>
      </c>
    </row>
    <row r="7860" spans="1:29" x14ac:dyDescent="0.25">
      <c r="A7860" s="61" t="s">
        <v>144</v>
      </c>
      <c r="B7860" s="61" t="s">
        <v>145</v>
      </c>
      <c r="C7860" s="62">
        <v>2011</v>
      </c>
      <c r="D7860" s="61" t="s">
        <v>75</v>
      </c>
      <c r="E7860" s="62">
        <v>4</v>
      </c>
      <c r="F7860" s="62">
        <v>0</v>
      </c>
      <c r="G7860" s="62">
        <v>0</v>
      </c>
      <c r="H7860" s="62">
        <v>0</v>
      </c>
      <c r="I7860" s="62">
        <v>0</v>
      </c>
      <c r="J7860" s="62">
        <v>0</v>
      </c>
      <c r="K7860" s="62">
        <v>0</v>
      </c>
      <c r="L7860" s="62">
        <v>0</v>
      </c>
      <c r="M7860" s="62">
        <v>0</v>
      </c>
      <c r="N7860" s="62">
        <v>0</v>
      </c>
      <c r="O7860" s="62">
        <v>0</v>
      </c>
      <c r="P7860" s="63"/>
      <c r="Q7860" s="63"/>
      <c r="R7860" s="63"/>
      <c r="S7860" s="63"/>
      <c r="T7860" s="63"/>
      <c r="U7860" s="63"/>
      <c r="V7860" s="63"/>
      <c r="W7860" s="63"/>
      <c r="X7860" s="63"/>
      <c r="Y7860" s="63"/>
      <c r="Z7860" s="62">
        <v>282</v>
      </c>
      <c r="AA7860" s="62">
        <v>3065</v>
      </c>
      <c r="AB7860" s="62">
        <v>63.85</v>
      </c>
      <c r="AC7860" s="62">
        <v>70.5</v>
      </c>
    </row>
    <row r="7861" spans="1:29" x14ac:dyDescent="0.25">
      <c r="A7861" s="61" t="s">
        <v>128</v>
      </c>
      <c r="B7861" s="61" t="s">
        <v>129</v>
      </c>
      <c r="C7861" s="62">
        <v>2009</v>
      </c>
      <c r="D7861" s="61" t="s">
        <v>94</v>
      </c>
      <c r="E7861" s="62">
        <v>24</v>
      </c>
      <c r="F7861" s="62">
        <v>6380</v>
      </c>
      <c r="G7861" s="62">
        <v>1244</v>
      </c>
      <c r="H7861" s="62">
        <v>4.32</v>
      </c>
      <c r="I7861" s="62">
        <v>265.83</v>
      </c>
      <c r="J7861" s="62">
        <v>5933.4</v>
      </c>
      <c r="K7861" s="62">
        <v>0</v>
      </c>
      <c r="L7861" s="63"/>
      <c r="M7861" s="63"/>
      <c r="N7861" s="63"/>
      <c r="O7861" s="63"/>
      <c r="P7861" s="63"/>
      <c r="Q7861" s="63"/>
      <c r="R7861" s="63"/>
      <c r="S7861" s="63"/>
      <c r="T7861" s="63"/>
      <c r="U7861" s="63"/>
      <c r="V7861" s="63"/>
      <c r="W7861" s="63"/>
      <c r="X7861" s="63"/>
      <c r="Y7861" s="63"/>
      <c r="Z7861" s="62">
        <v>2360</v>
      </c>
      <c r="AA7861" s="62">
        <v>14327</v>
      </c>
      <c r="AB7861" s="62">
        <v>49.75</v>
      </c>
      <c r="AC7861" s="62">
        <v>98.33</v>
      </c>
    </row>
    <row r="7862" spans="1:29" ht="30" x14ac:dyDescent="0.25">
      <c r="A7862" s="61" t="s">
        <v>239</v>
      </c>
      <c r="B7862" s="61" t="s">
        <v>240</v>
      </c>
      <c r="C7862" s="62">
        <v>2011</v>
      </c>
      <c r="D7862" s="61" t="s">
        <v>99</v>
      </c>
      <c r="E7862" s="62">
        <v>40</v>
      </c>
      <c r="F7862" s="62">
        <v>86698</v>
      </c>
      <c r="G7862" s="62">
        <v>26485</v>
      </c>
      <c r="H7862" s="62">
        <v>55.18</v>
      </c>
      <c r="I7862" s="62">
        <v>2167.4499999999998</v>
      </c>
      <c r="J7862" s="62">
        <v>80629.14</v>
      </c>
      <c r="K7862" s="62">
        <v>19294</v>
      </c>
      <c r="L7862" s="62">
        <v>26196</v>
      </c>
      <c r="M7862" s="62">
        <v>54.58</v>
      </c>
      <c r="N7862" s="62">
        <v>482.35</v>
      </c>
      <c r="O7862" s="62">
        <v>232672.13</v>
      </c>
      <c r="P7862" s="63"/>
      <c r="Q7862" s="63"/>
      <c r="R7862" s="63"/>
      <c r="S7862" s="63"/>
      <c r="T7862" s="63"/>
      <c r="U7862" s="63"/>
      <c r="V7862" s="63"/>
      <c r="W7862" s="63"/>
      <c r="X7862" s="63"/>
      <c r="Y7862" s="63"/>
      <c r="Z7862" s="62">
        <v>902.35</v>
      </c>
      <c r="AA7862" s="62">
        <v>6575</v>
      </c>
      <c r="AB7862" s="62">
        <v>13.7</v>
      </c>
      <c r="AC7862" s="62">
        <v>22.56</v>
      </c>
    </row>
    <row r="7863" spans="1:29" ht="30" x14ac:dyDescent="0.25">
      <c r="A7863" s="61" t="s">
        <v>516</v>
      </c>
      <c r="B7863" s="61" t="s">
        <v>517</v>
      </c>
      <c r="C7863" s="62">
        <v>2008</v>
      </c>
      <c r="D7863" s="61" t="s">
        <v>78</v>
      </c>
      <c r="E7863" s="62">
        <v>40</v>
      </c>
      <c r="F7863" s="62">
        <v>284760</v>
      </c>
      <c r="G7863" s="62">
        <v>44350</v>
      </c>
      <c r="H7863" s="62">
        <v>92.4</v>
      </c>
      <c r="I7863" s="62">
        <v>7119</v>
      </c>
      <c r="J7863" s="62">
        <v>264826.8</v>
      </c>
      <c r="K7863" s="62">
        <v>0</v>
      </c>
      <c r="L7863" s="63"/>
      <c r="M7863" s="63"/>
      <c r="N7863" s="63"/>
      <c r="O7863" s="63"/>
      <c r="P7863" s="63"/>
      <c r="Q7863" s="63"/>
      <c r="R7863" s="63"/>
      <c r="S7863" s="63"/>
      <c r="T7863" s="63"/>
      <c r="U7863" s="63"/>
      <c r="V7863" s="63"/>
      <c r="W7863" s="63"/>
      <c r="X7863" s="63"/>
      <c r="Y7863" s="63"/>
      <c r="Z7863" s="62">
        <v>0</v>
      </c>
      <c r="AA7863" s="63"/>
      <c r="AB7863" s="63"/>
      <c r="AC7863" s="62">
        <v>0</v>
      </c>
    </row>
    <row r="7864" spans="1:29" ht="30" x14ac:dyDescent="0.25">
      <c r="A7864" s="61" t="s">
        <v>153</v>
      </c>
      <c r="B7864" s="61" t="s">
        <v>154</v>
      </c>
      <c r="C7864" s="62">
        <v>2006</v>
      </c>
      <c r="D7864" s="61" t="s">
        <v>135</v>
      </c>
      <c r="E7864" s="62">
        <v>371</v>
      </c>
      <c r="F7864" s="62">
        <v>2938795</v>
      </c>
      <c r="G7864" s="62">
        <v>372684</v>
      </c>
      <c r="H7864" s="62">
        <v>83.71</v>
      </c>
      <c r="I7864" s="62">
        <v>7921.28</v>
      </c>
      <c r="J7864" s="62">
        <v>2733079.35</v>
      </c>
      <c r="K7864" s="62">
        <v>310368.57</v>
      </c>
      <c r="L7864" s="62">
        <v>524356</v>
      </c>
      <c r="M7864" s="62">
        <v>117.78</v>
      </c>
      <c r="N7864" s="62">
        <v>836.57</v>
      </c>
      <c r="O7864" s="62">
        <v>3742827.75</v>
      </c>
      <c r="P7864" s="63"/>
      <c r="Q7864" s="63"/>
      <c r="R7864" s="63"/>
      <c r="S7864" s="63"/>
      <c r="T7864" s="63"/>
      <c r="U7864" s="63"/>
      <c r="V7864" s="63"/>
      <c r="W7864" s="63"/>
      <c r="X7864" s="63"/>
      <c r="Y7864" s="63"/>
      <c r="Z7864" s="62">
        <v>70940</v>
      </c>
      <c r="AA7864" s="62">
        <v>401691</v>
      </c>
      <c r="AB7864" s="62">
        <v>90.23</v>
      </c>
      <c r="AC7864" s="62">
        <v>191.21</v>
      </c>
    </row>
    <row r="7865" spans="1:29" x14ac:dyDescent="0.25">
      <c r="A7865" s="61" t="s">
        <v>70</v>
      </c>
      <c r="B7865" s="61" t="s">
        <v>71</v>
      </c>
      <c r="C7865" s="62">
        <v>2014</v>
      </c>
      <c r="D7865" s="61" t="s">
        <v>78</v>
      </c>
      <c r="E7865" s="62">
        <v>149</v>
      </c>
      <c r="F7865" s="63"/>
      <c r="G7865" s="63"/>
      <c r="H7865" s="63"/>
      <c r="I7865" s="63"/>
      <c r="J7865" s="63"/>
      <c r="K7865" s="62">
        <v>0</v>
      </c>
      <c r="L7865" s="63"/>
      <c r="M7865" s="63"/>
      <c r="N7865" s="63"/>
      <c r="O7865" s="63"/>
      <c r="P7865" s="63"/>
      <c r="Q7865" s="63"/>
      <c r="R7865" s="63"/>
      <c r="S7865" s="63"/>
      <c r="T7865" s="63"/>
      <c r="U7865" s="63"/>
      <c r="V7865" s="63"/>
      <c r="W7865" s="63"/>
      <c r="X7865" s="63"/>
      <c r="Y7865" s="63"/>
      <c r="Z7865" s="62">
        <v>0</v>
      </c>
      <c r="AA7865" s="63"/>
      <c r="AB7865" s="63"/>
      <c r="AC7865" s="62">
        <v>0</v>
      </c>
    </row>
    <row r="7866" spans="1:29" ht="30" x14ac:dyDescent="0.25">
      <c r="A7866" s="61" t="s">
        <v>171</v>
      </c>
      <c r="B7866" s="61" t="s">
        <v>172</v>
      </c>
      <c r="C7866" s="62">
        <v>2013</v>
      </c>
      <c r="D7866" s="61" t="s">
        <v>94</v>
      </c>
      <c r="E7866" s="62">
        <v>4</v>
      </c>
      <c r="F7866" s="63"/>
      <c r="G7866" s="63"/>
      <c r="H7866" s="63"/>
      <c r="I7866" s="63"/>
      <c r="J7866" s="63"/>
      <c r="K7866" s="62">
        <v>0</v>
      </c>
      <c r="L7866" s="63"/>
      <c r="M7866" s="63"/>
      <c r="N7866" s="63"/>
      <c r="O7866" s="63"/>
      <c r="P7866" s="63"/>
      <c r="Q7866" s="63"/>
      <c r="R7866" s="63"/>
      <c r="S7866" s="63"/>
      <c r="T7866" s="63"/>
      <c r="U7866" s="63"/>
      <c r="V7866" s="63"/>
      <c r="W7866" s="63"/>
      <c r="X7866" s="63"/>
      <c r="Y7866" s="63"/>
      <c r="Z7866" s="62">
        <v>0</v>
      </c>
      <c r="AA7866" s="63"/>
      <c r="AB7866" s="63"/>
      <c r="AC7866" s="62">
        <v>0</v>
      </c>
    </row>
    <row r="7867" spans="1:29" x14ac:dyDescent="0.25">
      <c r="A7867" s="61" t="s">
        <v>76</v>
      </c>
      <c r="B7867" s="61" t="s">
        <v>77</v>
      </c>
      <c r="C7867" s="62">
        <v>2008</v>
      </c>
      <c r="D7867" s="61" t="s">
        <v>94</v>
      </c>
      <c r="E7867" s="62">
        <v>7</v>
      </c>
      <c r="F7867" s="63"/>
      <c r="G7867" s="63"/>
      <c r="H7867" s="63"/>
      <c r="I7867" s="63"/>
      <c r="J7867" s="63"/>
      <c r="K7867" s="62">
        <v>0</v>
      </c>
      <c r="L7867" s="63"/>
      <c r="M7867" s="63"/>
      <c r="N7867" s="63"/>
      <c r="O7867" s="63"/>
      <c r="P7867" s="63"/>
      <c r="Q7867" s="63"/>
      <c r="R7867" s="63"/>
      <c r="S7867" s="63"/>
      <c r="T7867" s="63"/>
      <c r="U7867" s="63"/>
      <c r="V7867" s="63"/>
      <c r="W7867" s="63"/>
      <c r="X7867" s="63"/>
      <c r="Y7867" s="63"/>
      <c r="Z7867" s="62">
        <v>489.42</v>
      </c>
      <c r="AA7867" s="62">
        <v>1501</v>
      </c>
      <c r="AB7867" s="62">
        <v>17.87</v>
      </c>
      <c r="AC7867" s="62">
        <v>69.92</v>
      </c>
    </row>
    <row r="7868" spans="1:29" ht="30" x14ac:dyDescent="0.25">
      <c r="A7868" s="61" t="s">
        <v>509</v>
      </c>
      <c r="B7868" s="61" t="s">
        <v>510</v>
      </c>
      <c r="C7868" s="62">
        <v>2012</v>
      </c>
      <c r="D7868" s="61" t="s">
        <v>99</v>
      </c>
      <c r="E7868" s="62">
        <v>40</v>
      </c>
      <c r="F7868" s="62">
        <v>157515</v>
      </c>
      <c r="G7868" s="62">
        <v>23904</v>
      </c>
      <c r="H7868" s="62">
        <v>49.8</v>
      </c>
      <c r="I7868" s="62">
        <v>3937.88</v>
      </c>
      <c r="J7868" s="62">
        <v>146488.95000000001</v>
      </c>
      <c r="K7868" s="62">
        <v>23109.599999999999</v>
      </c>
      <c r="L7868" s="62">
        <v>28225</v>
      </c>
      <c r="M7868" s="62">
        <v>58.8</v>
      </c>
      <c r="N7868" s="62">
        <v>577.74</v>
      </c>
      <c r="O7868" s="62">
        <v>278685.63</v>
      </c>
      <c r="P7868" s="63"/>
      <c r="Q7868" s="63"/>
      <c r="R7868" s="63"/>
      <c r="S7868" s="63"/>
      <c r="T7868" s="63"/>
      <c r="U7868" s="63"/>
      <c r="V7868" s="63"/>
      <c r="W7868" s="63"/>
      <c r="X7868" s="63"/>
      <c r="Y7868" s="63"/>
      <c r="Z7868" s="62">
        <v>1548</v>
      </c>
      <c r="AA7868" s="62">
        <v>16969</v>
      </c>
      <c r="AB7868" s="62">
        <v>35.35</v>
      </c>
      <c r="AC7868" s="62">
        <v>38.700000000000003</v>
      </c>
    </row>
    <row r="7869" spans="1:29" ht="30" x14ac:dyDescent="0.25">
      <c r="A7869" s="61" t="s">
        <v>138</v>
      </c>
      <c r="B7869" s="61" t="s">
        <v>139</v>
      </c>
      <c r="C7869" s="62">
        <v>2010</v>
      </c>
      <c r="D7869" s="61" t="s">
        <v>78</v>
      </c>
      <c r="E7869" s="62">
        <v>40</v>
      </c>
      <c r="F7869" s="62">
        <v>110840</v>
      </c>
      <c r="G7869" s="62">
        <v>19429</v>
      </c>
      <c r="H7869" s="62">
        <v>40.479999999999997</v>
      </c>
      <c r="I7869" s="62">
        <v>2771</v>
      </c>
      <c r="J7869" s="62">
        <v>103081.2</v>
      </c>
      <c r="K7869" s="62">
        <v>42677.01</v>
      </c>
      <c r="L7869" s="62">
        <v>65567</v>
      </c>
      <c r="M7869" s="62">
        <v>136.6</v>
      </c>
      <c r="N7869" s="62">
        <v>1066.93</v>
      </c>
      <c r="O7869" s="62">
        <v>514654.9</v>
      </c>
      <c r="P7869" s="63"/>
      <c r="Q7869" s="63"/>
      <c r="R7869" s="63"/>
      <c r="S7869" s="63"/>
      <c r="T7869" s="63"/>
      <c r="U7869" s="63"/>
      <c r="V7869" s="63"/>
      <c r="W7869" s="63"/>
      <c r="X7869" s="63"/>
      <c r="Y7869" s="63"/>
      <c r="Z7869" s="62">
        <v>6225900</v>
      </c>
      <c r="AA7869" s="62">
        <v>9849</v>
      </c>
      <c r="AB7869" s="62">
        <v>20.52</v>
      </c>
      <c r="AC7869" s="62">
        <v>155647.5</v>
      </c>
    </row>
    <row r="7870" spans="1:29" ht="30" x14ac:dyDescent="0.25">
      <c r="A7870" s="61" t="s">
        <v>520</v>
      </c>
      <c r="B7870" s="61" t="s">
        <v>521</v>
      </c>
      <c r="C7870" s="62">
        <v>2011</v>
      </c>
      <c r="D7870" s="61" t="s">
        <v>86</v>
      </c>
      <c r="E7870" s="62">
        <v>10</v>
      </c>
      <c r="F7870" s="63"/>
      <c r="G7870" s="63"/>
      <c r="H7870" s="63"/>
      <c r="I7870" s="63"/>
      <c r="J7870" s="63"/>
      <c r="K7870" s="62">
        <v>0</v>
      </c>
      <c r="L7870" s="63"/>
      <c r="M7870" s="63"/>
      <c r="N7870" s="63"/>
      <c r="O7870" s="63"/>
      <c r="P7870" s="63"/>
      <c r="Q7870" s="63"/>
      <c r="R7870" s="63"/>
      <c r="S7870" s="63"/>
      <c r="T7870" s="63"/>
      <c r="U7870" s="63"/>
      <c r="V7870" s="63"/>
      <c r="W7870" s="63"/>
      <c r="X7870" s="63"/>
      <c r="Y7870" s="63"/>
      <c r="Z7870" s="62">
        <v>23355</v>
      </c>
      <c r="AA7870" s="62">
        <v>2851</v>
      </c>
      <c r="AB7870" s="62">
        <v>23.76</v>
      </c>
      <c r="AC7870" s="62">
        <v>2335.5</v>
      </c>
    </row>
    <row r="7871" spans="1:29" ht="30" x14ac:dyDescent="0.25">
      <c r="A7871" s="61" t="s">
        <v>100</v>
      </c>
      <c r="B7871" s="61" t="s">
        <v>101</v>
      </c>
      <c r="C7871" s="62">
        <v>2010</v>
      </c>
      <c r="D7871" s="61" t="s">
        <v>75</v>
      </c>
      <c r="E7871" s="62">
        <v>10</v>
      </c>
      <c r="F7871" s="62">
        <v>2698</v>
      </c>
      <c r="G7871" s="62">
        <v>559</v>
      </c>
      <c r="H7871" s="62">
        <v>4.66</v>
      </c>
      <c r="I7871" s="62">
        <v>269.8</v>
      </c>
      <c r="J7871" s="62">
        <v>2509.14</v>
      </c>
      <c r="K7871" s="62">
        <v>0</v>
      </c>
      <c r="L7871" s="63"/>
      <c r="M7871" s="63"/>
      <c r="N7871" s="63"/>
      <c r="O7871" s="63"/>
      <c r="P7871" s="63"/>
      <c r="Q7871" s="63"/>
      <c r="R7871" s="63"/>
      <c r="S7871" s="63"/>
      <c r="T7871" s="63"/>
      <c r="U7871" s="63"/>
      <c r="V7871" s="63"/>
      <c r="W7871" s="63"/>
      <c r="X7871" s="63"/>
      <c r="Y7871" s="63"/>
      <c r="Z7871" s="62">
        <v>87800</v>
      </c>
      <c r="AA7871" s="62">
        <v>4406</v>
      </c>
      <c r="AB7871" s="62">
        <v>36.72</v>
      </c>
      <c r="AC7871" s="62">
        <v>8780</v>
      </c>
    </row>
    <row r="7872" spans="1:29" x14ac:dyDescent="0.25">
      <c r="A7872" s="61" t="s">
        <v>253</v>
      </c>
      <c r="B7872" s="61" t="s">
        <v>254</v>
      </c>
      <c r="C7872" s="62">
        <v>2018</v>
      </c>
      <c r="D7872" s="61" t="s">
        <v>99</v>
      </c>
      <c r="E7872" s="62">
        <v>40</v>
      </c>
      <c r="F7872" s="62">
        <v>80680</v>
      </c>
      <c r="G7872" s="62">
        <v>13473</v>
      </c>
      <c r="H7872" s="62">
        <v>28.07</v>
      </c>
      <c r="I7872" s="62">
        <v>2017</v>
      </c>
      <c r="J7872" s="62">
        <v>75032.399999999994</v>
      </c>
      <c r="K7872" s="62">
        <v>12706.11</v>
      </c>
      <c r="L7872" s="62">
        <v>13787</v>
      </c>
      <c r="M7872" s="62">
        <v>28.72</v>
      </c>
      <c r="N7872" s="62">
        <v>317.64999999999998</v>
      </c>
      <c r="O7872" s="62">
        <v>153226.79999999999</v>
      </c>
      <c r="P7872" s="63"/>
      <c r="Q7872" s="63"/>
      <c r="R7872" s="63"/>
      <c r="S7872" s="63"/>
      <c r="T7872" s="63"/>
      <c r="U7872" s="63"/>
      <c r="V7872" s="63"/>
      <c r="W7872" s="63"/>
      <c r="X7872" s="63"/>
      <c r="Y7872" s="63"/>
      <c r="Z7872" s="62">
        <v>0</v>
      </c>
      <c r="AA7872" s="63"/>
      <c r="AB7872" s="63"/>
      <c r="AC7872" s="62">
        <v>0</v>
      </c>
    </row>
    <row r="7873" spans="1:29" ht="45" x14ac:dyDescent="0.25">
      <c r="A7873" s="61" t="s">
        <v>518</v>
      </c>
      <c r="B7873" s="61" t="s">
        <v>519</v>
      </c>
      <c r="C7873" s="62">
        <v>2015</v>
      </c>
      <c r="D7873" s="61" t="s">
        <v>78</v>
      </c>
      <c r="E7873" s="62">
        <v>64</v>
      </c>
      <c r="F7873" s="62">
        <v>109831</v>
      </c>
      <c r="G7873" s="62">
        <v>20436</v>
      </c>
      <c r="H7873" s="62">
        <v>26.61</v>
      </c>
      <c r="I7873" s="62">
        <v>1716.11</v>
      </c>
      <c r="J7873" s="62">
        <v>102142.83</v>
      </c>
      <c r="K7873" s="62">
        <v>0</v>
      </c>
      <c r="L7873" s="62">
        <v>11190</v>
      </c>
      <c r="M7873" s="62">
        <v>14.57</v>
      </c>
      <c r="N7873" s="63"/>
      <c r="O7873" s="63"/>
      <c r="P7873" s="63"/>
      <c r="Q7873" s="63"/>
      <c r="R7873" s="63"/>
      <c r="S7873" s="63"/>
      <c r="T7873" s="63"/>
      <c r="U7873" s="63"/>
      <c r="V7873" s="63"/>
      <c r="W7873" s="63"/>
      <c r="X7873" s="63"/>
      <c r="Y7873" s="63"/>
      <c r="Z7873" s="62">
        <v>1117.57</v>
      </c>
      <c r="AA7873" s="62">
        <v>9154</v>
      </c>
      <c r="AB7873" s="62">
        <v>11.92</v>
      </c>
      <c r="AC7873" s="62">
        <v>17.46</v>
      </c>
    </row>
    <row r="7874" spans="1:29" x14ac:dyDescent="0.25">
      <c r="A7874" s="61" t="s">
        <v>260</v>
      </c>
      <c r="B7874" s="61" t="s">
        <v>261</v>
      </c>
      <c r="C7874" s="62">
        <v>2010</v>
      </c>
      <c r="D7874" s="61" t="s">
        <v>89</v>
      </c>
      <c r="E7874" s="62">
        <v>54</v>
      </c>
      <c r="F7874" s="62">
        <v>188937</v>
      </c>
      <c r="G7874" s="62">
        <v>25322</v>
      </c>
      <c r="H7874" s="62">
        <v>39.08</v>
      </c>
      <c r="I7874" s="62">
        <v>3498.83</v>
      </c>
      <c r="J7874" s="62">
        <v>175711.41</v>
      </c>
      <c r="K7874" s="62">
        <v>37742</v>
      </c>
      <c r="L7874" s="62">
        <v>41508</v>
      </c>
      <c r="M7874" s="62">
        <v>64.06</v>
      </c>
      <c r="N7874" s="62">
        <v>698.93</v>
      </c>
      <c r="O7874" s="62">
        <v>455142.08</v>
      </c>
      <c r="P7874" s="63"/>
      <c r="Q7874" s="63"/>
      <c r="R7874" s="63"/>
      <c r="S7874" s="63"/>
      <c r="T7874" s="63"/>
      <c r="U7874" s="63"/>
      <c r="V7874" s="63"/>
      <c r="W7874" s="63"/>
      <c r="X7874" s="63"/>
      <c r="Y7874" s="63"/>
      <c r="Z7874" s="62">
        <v>1632</v>
      </c>
      <c r="AA7874" s="62">
        <v>12457</v>
      </c>
      <c r="AB7874" s="62">
        <v>19.22</v>
      </c>
      <c r="AC7874" s="62">
        <v>30.22</v>
      </c>
    </row>
    <row r="7875" spans="1:29" ht="30" x14ac:dyDescent="0.25">
      <c r="A7875" s="61" t="s">
        <v>120</v>
      </c>
      <c r="B7875" s="61" t="s">
        <v>121</v>
      </c>
      <c r="C7875" s="62">
        <v>2018</v>
      </c>
      <c r="D7875" s="61" t="s">
        <v>75</v>
      </c>
      <c r="E7875" s="62">
        <v>8</v>
      </c>
      <c r="F7875" s="62">
        <v>1251</v>
      </c>
      <c r="G7875" s="62">
        <v>612</v>
      </c>
      <c r="H7875" s="62">
        <v>6.38</v>
      </c>
      <c r="I7875" s="62">
        <v>156.38</v>
      </c>
      <c r="J7875" s="62">
        <v>1163.43</v>
      </c>
      <c r="K7875" s="62">
        <v>1118.33</v>
      </c>
      <c r="L7875" s="62">
        <v>1572</v>
      </c>
      <c r="M7875" s="62">
        <v>16.38</v>
      </c>
      <c r="N7875" s="62">
        <v>139.79</v>
      </c>
      <c r="O7875" s="62">
        <v>13486.3</v>
      </c>
      <c r="P7875" s="63"/>
      <c r="Q7875" s="63"/>
      <c r="R7875" s="63"/>
      <c r="S7875" s="63"/>
      <c r="T7875" s="63"/>
      <c r="U7875" s="63"/>
      <c r="V7875" s="63"/>
      <c r="W7875" s="63"/>
      <c r="X7875" s="63"/>
      <c r="Y7875" s="63"/>
      <c r="Z7875" s="62">
        <v>69300</v>
      </c>
      <c r="AA7875" s="62">
        <v>5620</v>
      </c>
      <c r="AB7875" s="62">
        <v>58.54</v>
      </c>
      <c r="AC7875" s="62">
        <v>8662.5</v>
      </c>
    </row>
    <row r="7876" spans="1:29" x14ac:dyDescent="0.25">
      <c r="A7876" s="61" t="s">
        <v>79</v>
      </c>
      <c r="B7876" s="61" t="s">
        <v>80</v>
      </c>
      <c r="C7876" s="62">
        <v>2015</v>
      </c>
      <c r="D7876" s="61" t="s">
        <v>175</v>
      </c>
      <c r="E7876" s="62">
        <v>8</v>
      </c>
      <c r="F7876" s="62">
        <v>3355</v>
      </c>
      <c r="G7876" s="62">
        <v>705</v>
      </c>
      <c r="H7876" s="62">
        <v>7.34</v>
      </c>
      <c r="I7876" s="62">
        <v>419.38</v>
      </c>
      <c r="J7876" s="62">
        <v>3120.15</v>
      </c>
      <c r="K7876" s="62">
        <v>0</v>
      </c>
      <c r="L7876" s="63"/>
      <c r="M7876" s="63"/>
      <c r="N7876" s="63"/>
      <c r="O7876" s="63"/>
      <c r="P7876" s="63"/>
      <c r="Q7876" s="63"/>
      <c r="R7876" s="63"/>
      <c r="S7876" s="63"/>
      <c r="T7876" s="63"/>
      <c r="U7876" s="63"/>
      <c r="V7876" s="63"/>
      <c r="W7876" s="63"/>
      <c r="X7876" s="63"/>
      <c r="Y7876" s="63"/>
      <c r="Z7876" s="62">
        <v>96889</v>
      </c>
      <c r="AA7876" s="62">
        <v>4786</v>
      </c>
      <c r="AB7876" s="62">
        <v>49.85</v>
      </c>
      <c r="AC7876" s="62">
        <v>12111.13</v>
      </c>
    </row>
    <row r="7877" spans="1:29" ht="30" x14ac:dyDescent="0.25">
      <c r="A7877" s="61" t="s">
        <v>350</v>
      </c>
      <c r="B7877" s="61" t="s">
        <v>351</v>
      </c>
      <c r="C7877" s="62">
        <v>2016</v>
      </c>
      <c r="D7877" s="61" t="s">
        <v>75</v>
      </c>
      <c r="E7877" s="62">
        <v>7</v>
      </c>
      <c r="F7877" s="62">
        <v>4525</v>
      </c>
      <c r="G7877" s="62">
        <v>869</v>
      </c>
      <c r="H7877" s="62">
        <v>10.35</v>
      </c>
      <c r="I7877" s="62">
        <v>646.42999999999995</v>
      </c>
      <c r="J7877" s="62">
        <v>4208.25</v>
      </c>
      <c r="K7877" s="62">
        <v>0</v>
      </c>
      <c r="L7877" s="63"/>
      <c r="M7877" s="63"/>
      <c r="N7877" s="63"/>
      <c r="O7877" s="63"/>
      <c r="P7877" s="63"/>
      <c r="Q7877" s="63"/>
      <c r="R7877" s="63"/>
      <c r="S7877" s="63"/>
      <c r="T7877" s="63"/>
      <c r="U7877" s="63"/>
      <c r="V7877" s="63"/>
      <c r="W7877" s="63"/>
      <c r="X7877" s="63"/>
      <c r="Y7877" s="63"/>
      <c r="Z7877" s="62">
        <v>36.090000000000003</v>
      </c>
      <c r="AA7877" s="62">
        <v>3358</v>
      </c>
      <c r="AB7877" s="62">
        <v>39.979999999999997</v>
      </c>
      <c r="AC7877" s="62">
        <v>5.16</v>
      </c>
    </row>
    <row r="7878" spans="1:29" x14ac:dyDescent="0.25">
      <c r="A7878" s="61" t="s">
        <v>159</v>
      </c>
      <c r="B7878" s="61" t="s">
        <v>160</v>
      </c>
      <c r="C7878" s="62">
        <v>2013</v>
      </c>
      <c r="D7878" s="61" t="s">
        <v>75</v>
      </c>
      <c r="E7878" s="62">
        <v>16</v>
      </c>
      <c r="F7878" s="62">
        <v>10761</v>
      </c>
      <c r="G7878" s="62">
        <v>2007</v>
      </c>
      <c r="H7878" s="62">
        <v>10.45</v>
      </c>
      <c r="I7878" s="62">
        <v>672.56</v>
      </c>
      <c r="J7878" s="62">
        <v>10007.73</v>
      </c>
      <c r="K7878" s="62">
        <v>41.71</v>
      </c>
      <c r="L7878" s="62">
        <v>1277</v>
      </c>
      <c r="M7878" s="62">
        <v>6.65</v>
      </c>
      <c r="N7878" s="62">
        <v>2.61</v>
      </c>
      <c r="O7878" s="62">
        <v>502.96</v>
      </c>
      <c r="P7878" s="63"/>
      <c r="Q7878" s="63"/>
      <c r="R7878" s="63"/>
      <c r="S7878" s="63"/>
      <c r="T7878" s="63"/>
      <c r="U7878" s="62">
        <v>149</v>
      </c>
      <c r="V7878" s="62">
        <v>217</v>
      </c>
      <c r="W7878" s="62">
        <v>1.1299999999999999</v>
      </c>
      <c r="X7878" s="62">
        <v>9</v>
      </c>
      <c r="Y7878" s="62">
        <v>3335.22</v>
      </c>
      <c r="Z7878" s="62">
        <v>10166</v>
      </c>
      <c r="AA7878" s="62">
        <v>38350</v>
      </c>
      <c r="AB7878" s="62">
        <v>199.74</v>
      </c>
      <c r="AC7878" s="62">
        <v>635.38</v>
      </c>
    </row>
    <row r="7879" spans="1:29" ht="45" x14ac:dyDescent="0.25">
      <c r="A7879" s="61" t="s">
        <v>326</v>
      </c>
      <c r="B7879" s="61" t="s">
        <v>327</v>
      </c>
      <c r="C7879" s="62">
        <v>2011</v>
      </c>
      <c r="D7879" s="61" t="s">
        <v>86</v>
      </c>
      <c r="E7879" s="62">
        <v>20</v>
      </c>
      <c r="F7879" s="63"/>
      <c r="G7879" s="63"/>
      <c r="H7879" s="63"/>
      <c r="I7879" s="63"/>
      <c r="J7879" s="63"/>
      <c r="K7879" s="62">
        <v>0</v>
      </c>
      <c r="L7879" s="62">
        <v>4074</v>
      </c>
      <c r="M7879" s="62">
        <v>16.98</v>
      </c>
      <c r="N7879" s="63"/>
      <c r="O7879" s="63"/>
      <c r="P7879" s="63"/>
      <c r="Q7879" s="63"/>
      <c r="R7879" s="63"/>
      <c r="S7879" s="63"/>
      <c r="T7879" s="63"/>
      <c r="U7879" s="63"/>
      <c r="V7879" s="63"/>
      <c r="W7879" s="63"/>
      <c r="X7879" s="63"/>
      <c r="Y7879" s="63"/>
      <c r="Z7879" s="62">
        <v>139821</v>
      </c>
      <c r="AA7879" s="62">
        <v>12469</v>
      </c>
      <c r="AB7879" s="62">
        <v>51.95</v>
      </c>
      <c r="AC7879" s="62">
        <v>6991.05</v>
      </c>
    </row>
    <row r="7880" spans="1:29" x14ac:dyDescent="0.25">
      <c r="A7880" s="61" t="s">
        <v>102</v>
      </c>
      <c r="B7880" s="61" t="s">
        <v>103</v>
      </c>
      <c r="C7880" s="62">
        <v>2009</v>
      </c>
      <c r="D7880" s="61" t="s">
        <v>298</v>
      </c>
      <c r="E7880" s="62">
        <v>15</v>
      </c>
      <c r="F7880" s="63"/>
      <c r="G7880" s="63"/>
      <c r="H7880" s="63"/>
      <c r="I7880" s="63"/>
      <c r="J7880" s="63"/>
      <c r="K7880" s="62">
        <v>0</v>
      </c>
      <c r="L7880" s="63"/>
      <c r="M7880" s="63"/>
      <c r="N7880" s="63"/>
      <c r="O7880" s="63"/>
      <c r="P7880" s="63"/>
      <c r="Q7880" s="63"/>
      <c r="R7880" s="63"/>
      <c r="S7880" s="63"/>
      <c r="T7880" s="63"/>
      <c r="U7880" s="63"/>
      <c r="V7880" s="63"/>
      <c r="W7880" s="63"/>
      <c r="X7880" s="63"/>
      <c r="Y7880" s="63"/>
      <c r="Z7880" s="62">
        <v>6902.82</v>
      </c>
      <c r="AA7880" s="62">
        <v>11820</v>
      </c>
      <c r="AB7880" s="62">
        <v>65.67</v>
      </c>
      <c r="AC7880" s="62">
        <v>460.19</v>
      </c>
    </row>
    <row r="7881" spans="1:29" ht="30" x14ac:dyDescent="0.25">
      <c r="A7881" s="61" t="s">
        <v>577</v>
      </c>
      <c r="B7881" s="61" t="s">
        <v>578</v>
      </c>
      <c r="C7881" s="62">
        <v>2017</v>
      </c>
      <c r="D7881" s="61" t="s">
        <v>75</v>
      </c>
      <c r="E7881" s="62">
        <v>2</v>
      </c>
      <c r="F7881" s="62">
        <v>7631</v>
      </c>
      <c r="G7881" s="62">
        <v>1930</v>
      </c>
      <c r="H7881" s="62">
        <v>80.42</v>
      </c>
      <c r="I7881" s="62">
        <v>3815.5</v>
      </c>
      <c r="J7881" s="62">
        <v>7096.83</v>
      </c>
      <c r="K7881" s="62">
        <v>0</v>
      </c>
      <c r="L7881" s="63"/>
      <c r="M7881" s="63"/>
      <c r="N7881" s="63"/>
      <c r="O7881" s="63"/>
      <c r="P7881" s="63"/>
      <c r="Q7881" s="63"/>
      <c r="R7881" s="63"/>
      <c r="S7881" s="63"/>
      <c r="T7881" s="63"/>
      <c r="U7881" s="62">
        <v>1113</v>
      </c>
      <c r="V7881" s="62">
        <v>481</v>
      </c>
      <c r="W7881" s="62">
        <v>20.04</v>
      </c>
      <c r="X7881" s="62">
        <v>556</v>
      </c>
      <c r="Y7881" s="62">
        <v>24913.39</v>
      </c>
      <c r="Z7881" s="62">
        <v>27.77</v>
      </c>
      <c r="AA7881" s="62">
        <v>110</v>
      </c>
      <c r="AB7881" s="62">
        <v>4.58</v>
      </c>
      <c r="AC7881" s="62">
        <v>13.89</v>
      </c>
    </row>
    <row r="7882" spans="1:29" x14ac:dyDescent="0.25">
      <c r="A7882" s="61" t="s">
        <v>210</v>
      </c>
      <c r="B7882" s="61" t="s">
        <v>211</v>
      </c>
      <c r="C7882" s="62">
        <v>2008</v>
      </c>
      <c r="D7882" s="61" t="s">
        <v>99</v>
      </c>
      <c r="E7882" s="62">
        <v>209</v>
      </c>
      <c r="F7882" s="62">
        <v>4059075</v>
      </c>
      <c r="G7882" s="62">
        <v>397679</v>
      </c>
      <c r="H7882" s="62">
        <v>158.56</v>
      </c>
      <c r="I7882" s="62">
        <v>19421.41</v>
      </c>
      <c r="J7882" s="62">
        <v>3774939.75</v>
      </c>
      <c r="K7882" s="62">
        <v>1194.52</v>
      </c>
      <c r="L7882" s="62">
        <v>1642</v>
      </c>
      <c r="M7882" s="62">
        <v>0.65</v>
      </c>
      <c r="N7882" s="62">
        <v>5.72</v>
      </c>
      <c r="O7882" s="62">
        <v>14405.12</v>
      </c>
      <c r="P7882" s="63"/>
      <c r="Q7882" s="63"/>
      <c r="R7882" s="63"/>
      <c r="S7882" s="63"/>
      <c r="T7882" s="63"/>
      <c r="U7882" s="63"/>
      <c r="V7882" s="63"/>
      <c r="W7882" s="63"/>
      <c r="X7882" s="63"/>
      <c r="Y7882" s="63"/>
      <c r="Z7882" s="62">
        <v>683341</v>
      </c>
      <c r="AA7882" s="62">
        <v>150370</v>
      </c>
      <c r="AB7882" s="62">
        <v>59.96</v>
      </c>
      <c r="AC7882" s="62">
        <v>3269.57</v>
      </c>
    </row>
    <row r="7883" spans="1:29" ht="30" x14ac:dyDescent="0.25">
      <c r="A7883" s="61" t="s">
        <v>446</v>
      </c>
      <c r="B7883" s="61" t="s">
        <v>447</v>
      </c>
      <c r="C7883" s="62">
        <v>2015</v>
      </c>
      <c r="D7883" s="61" t="s">
        <v>150</v>
      </c>
      <c r="E7883" s="62">
        <v>8</v>
      </c>
      <c r="F7883" s="63"/>
      <c r="G7883" s="63"/>
      <c r="H7883" s="63"/>
      <c r="I7883" s="63"/>
      <c r="J7883" s="63"/>
      <c r="K7883" s="62">
        <v>0</v>
      </c>
      <c r="L7883" s="63"/>
      <c r="M7883" s="63"/>
      <c r="N7883" s="63"/>
      <c r="O7883" s="63"/>
      <c r="P7883" s="63"/>
      <c r="Q7883" s="63"/>
      <c r="R7883" s="63"/>
      <c r="S7883" s="63"/>
      <c r="T7883" s="63"/>
      <c r="U7883" s="63"/>
      <c r="V7883" s="63"/>
      <c r="W7883" s="63"/>
      <c r="X7883" s="63"/>
      <c r="Y7883" s="63"/>
      <c r="Z7883" s="62">
        <v>0</v>
      </c>
      <c r="AA7883" s="63"/>
      <c r="AB7883" s="63"/>
      <c r="AC7883" s="62">
        <v>0</v>
      </c>
    </row>
    <row r="7884" spans="1:29" x14ac:dyDescent="0.25">
      <c r="A7884" s="61" t="s">
        <v>113</v>
      </c>
      <c r="B7884" s="61" t="s">
        <v>114</v>
      </c>
      <c r="C7884" s="62">
        <v>2003</v>
      </c>
      <c r="D7884" s="61" t="s">
        <v>78</v>
      </c>
      <c r="E7884" s="62">
        <v>45</v>
      </c>
      <c r="F7884" s="62">
        <v>68719</v>
      </c>
      <c r="G7884" s="62">
        <v>8274</v>
      </c>
      <c r="H7884" s="62">
        <v>15.32</v>
      </c>
      <c r="I7884" s="62">
        <v>1527.09</v>
      </c>
      <c r="J7884" s="62">
        <v>63908.67</v>
      </c>
      <c r="K7884" s="62">
        <v>2832.2</v>
      </c>
      <c r="L7884" s="62">
        <v>5041</v>
      </c>
      <c r="M7884" s="62">
        <v>9.34</v>
      </c>
      <c r="N7884" s="62">
        <v>62.94</v>
      </c>
      <c r="O7884" s="62">
        <v>34154.370000000003</v>
      </c>
      <c r="P7884" s="63"/>
      <c r="Q7884" s="63"/>
      <c r="R7884" s="63"/>
      <c r="S7884" s="63"/>
      <c r="T7884" s="63"/>
      <c r="U7884" s="63"/>
      <c r="V7884" s="63"/>
      <c r="W7884" s="63"/>
      <c r="X7884" s="63"/>
      <c r="Y7884" s="63"/>
      <c r="Z7884" s="62">
        <v>2488</v>
      </c>
      <c r="AA7884" s="62">
        <v>17240</v>
      </c>
      <c r="AB7884" s="62">
        <v>31.93</v>
      </c>
      <c r="AC7884" s="62">
        <v>55.29</v>
      </c>
    </row>
    <row r="7885" spans="1:29" x14ac:dyDescent="0.25">
      <c r="A7885" s="61" t="s">
        <v>332</v>
      </c>
      <c r="B7885" s="61" t="s">
        <v>333</v>
      </c>
      <c r="C7885" s="62">
        <v>2015</v>
      </c>
      <c r="D7885" s="61" t="s">
        <v>89</v>
      </c>
      <c r="E7885" s="62">
        <v>269</v>
      </c>
      <c r="F7885" s="63"/>
      <c r="G7885" s="62">
        <v>0</v>
      </c>
      <c r="H7885" s="62">
        <v>0</v>
      </c>
      <c r="I7885" s="63"/>
      <c r="J7885" s="63"/>
      <c r="K7885" s="62">
        <v>0</v>
      </c>
      <c r="L7885" s="63"/>
      <c r="M7885" s="63"/>
      <c r="N7885" s="63"/>
      <c r="O7885" s="63"/>
      <c r="P7885" s="63"/>
      <c r="Q7885" s="63"/>
      <c r="R7885" s="63"/>
      <c r="S7885" s="63"/>
      <c r="T7885" s="63"/>
      <c r="U7885" s="63"/>
      <c r="V7885" s="63"/>
      <c r="W7885" s="63"/>
      <c r="X7885" s="63"/>
      <c r="Y7885" s="63"/>
      <c r="Z7885" s="62">
        <v>0</v>
      </c>
      <c r="AA7885" s="63"/>
      <c r="AB7885" s="63"/>
      <c r="AC7885" s="62">
        <v>0</v>
      </c>
    </row>
    <row r="7886" spans="1:29" x14ac:dyDescent="0.25">
      <c r="A7886" s="61" t="s">
        <v>409</v>
      </c>
      <c r="B7886" s="61" t="s">
        <v>410</v>
      </c>
      <c r="C7886" s="62">
        <v>2014</v>
      </c>
      <c r="D7886" s="61" t="s">
        <v>86</v>
      </c>
      <c r="E7886" s="62">
        <v>16</v>
      </c>
      <c r="F7886" s="62">
        <v>57366</v>
      </c>
      <c r="G7886" s="62">
        <v>9109</v>
      </c>
      <c r="H7886" s="62">
        <v>47.44</v>
      </c>
      <c r="I7886" s="62">
        <v>3585.38</v>
      </c>
      <c r="J7886" s="62">
        <v>53350.38</v>
      </c>
      <c r="K7886" s="62">
        <v>0</v>
      </c>
      <c r="L7886" s="63"/>
      <c r="M7886" s="63"/>
      <c r="N7886" s="63"/>
      <c r="O7886" s="63"/>
      <c r="P7886" s="63"/>
      <c r="Q7886" s="63"/>
      <c r="R7886" s="63"/>
      <c r="S7886" s="63"/>
      <c r="T7886" s="63"/>
      <c r="U7886" s="62">
        <v>6687</v>
      </c>
      <c r="V7886" s="62">
        <v>24236</v>
      </c>
      <c r="W7886" s="62">
        <v>126.23</v>
      </c>
      <c r="X7886" s="62">
        <v>417</v>
      </c>
      <c r="Y7886" s="62">
        <v>149681.81</v>
      </c>
      <c r="Z7886" s="62">
        <v>850.21</v>
      </c>
      <c r="AA7886" s="62">
        <v>6745</v>
      </c>
      <c r="AB7886" s="62">
        <v>35.130000000000003</v>
      </c>
      <c r="AC7886" s="62">
        <v>53.14</v>
      </c>
    </row>
    <row r="7887" spans="1:29" x14ac:dyDescent="0.25">
      <c r="A7887" s="61" t="s">
        <v>442</v>
      </c>
      <c r="B7887" s="61" t="s">
        <v>443</v>
      </c>
      <c r="C7887" s="62">
        <v>2006</v>
      </c>
      <c r="D7887" s="61" t="s">
        <v>99</v>
      </c>
      <c r="E7887" s="62">
        <v>60</v>
      </c>
      <c r="F7887" s="62">
        <v>186228</v>
      </c>
      <c r="G7887" s="62">
        <v>28169</v>
      </c>
      <c r="H7887" s="62">
        <v>39.119999999999997</v>
      </c>
      <c r="I7887" s="62">
        <v>3103.8</v>
      </c>
      <c r="J7887" s="62">
        <v>173192.04</v>
      </c>
      <c r="K7887" s="62">
        <v>0</v>
      </c>
      <c r="L7887" s="63"/>
      <c r="M7887" s="63"/>
      <c r="N7887" s="63"/>
      <c r="O7887" s="63"/>
      <c r="P7887" s="63"/>
      <c r="Q7887" s="63"/>
      <c r="R7887" s="63"/>
      <c r="S7887" s="63"/>
      <c r="T7887" s="63"/>
      <c r="U7887" s="63"/>
      <c r="V7887" s="63"/>
      <c r="W7887" s="63"/>
      <c r="X7887" s="63"/>
      <c r="Y7887" s="63"/>
      <c r="Z7887" s="62">
        <v>1133.6099999999999</v>
      </c>
      <c r="AA7887" s="62">
        <v>4483</v>
      </c>
      <c r="AB7887" s="62">
        <v>6.23</v>
      </c>
      <c r="AC7887" s="62">
        <v>18.89</v>
      </c>
    </row>
    <row r="7888" spans="1:29" ht="30" x14ac:dyDescent="0.25">
      <c r="A7888" s="61" t="s">
        <v>363</v>
      </c>
      <c r="B7888" s="61" t="s">
        <v>364</v>
      </c>
      <c r="C7888" s="62">
        <v>2011</v>
      </c>
      <c r="D7888" s="61" t="s">
        <v>99</v>
      </c>
      <c r="E7888" s="62">
        <v>60</v>
      </c>
      <c r="F7888" s="62">
        <v>306967</v>
      </c>
      <c r="G7888" s="62">
        <v>34616</v>
      </c>
      <c r="H7888" s="62">
        <v>48.08</v>
      </c>
      <c r="I7888" s="62">
        <v>5116.12</v>
      </c>
      <c r="J7888" s="62">
        <v>285479.31</v>
      </c>
      <c r="K7888" s="62">
        <v>14255.09</v>
      </c>
      <c r="L7888" s="62">
        <v>23384</v>
      </c>
      <c r="M7888" s="62">
        <v>32.479999999999997</v>
      </c>
      <c r="N7888" s="62">
        <v>237.58</v>
      </c>
      <c r="O7888" s="62">
        <v>171906.43</v>
      </c>
      <c r="P7888" s="63"/>
      <c r="Q7888" s="63"/>
      <c r="R7888" s="63"/>
      <c r="S7888" s="63"/>
      <c r="T7888" s="63"/>
      <c r="U7888" s="63"/>
      <c r="V7888" s="63"/>
      <c r="W7888" s="63"/>
      <c r="X7888" s="63"/>
      <c r="Y7888" s="63"/>
      <c r="Z7888" s="62">
        <v>1398.3</v>
      </c>
      <c r="AA7888" s="62">
        <v>4113</v>
      </c>
      <c r="AB7888" s="62">
        <v>5.71</v>
      </c>
      <c r="AC7888" s="62">
        <v>23.31</v>
      </c>
    </row>
    <row r="7889" spans="1:29" ht="30" x14ac:dyDescent="0.25">
      <c r="A7889" s="61" t="s">
        <v>231</v>
      </c>
      <c r="B7889" s="61" t="s">
        <v>232</v>
      </c>
      <c r="C7889" s="62">
        <v>2017</v>
      </c>
      <c r="D7889" s="61" t="s">
        <v>99</v>
      </c>
      <c r="E7889" s="62">
        <v>66</v>
      </c>
      <c r="F7889" s="62">
        <v>236080</v>
      </c>
      <c r="G7889" s="62">
        <v>30538</v>
      </c>
      <c r="H7889" s="62">
        <v>38.56</v>
      </c>
      <c r="I7889" s="62">
        <v>3576.97</v>
      </c>
      <c r="J7889" s="62">
        <v>219554.4</v>
      </c>
      <c r="K7889" s="62">
        <v>24115.42</v>
      </c>
      <c r="L7889" s="62">
        <v>25819</v>
      </c>
      <c r="M7889" s="62">
        <v>32.6</v>
      </c>
      <c r="N7889" s="62">
        <v>365.39</v>
      </c>
      <c r="O7889" s="62">
        <v>290815.11</v>
      </c>
      <c r="P7889" s="63"/>
      <c r="Q7889" s="63"/>
      <c r="R7889" s="63"/>
      <c r="S7889" s="63"/>
      <c r="T7889" s="63"/>
      <c r="U7889" s="63"/>
      <c r="V7889" s="63"/>
      <c r="W7889" s="63"/>
      <c r="X7889" s="63"/>
      <c r="Y7889" s="63"/>
      <c r="Z7889" s="62">
        <v>2437</v>
      </c>
      <c r="AA7889" s="62">
        <v>27709</v>
      </c>
      <c r="AB7889" s="62">
        <v>34.99</v>
      </c>
      <c r="AC7889" s="62">
        <v>36.92</v>
      </c>
    </row>
    <row r="7890" spans="1:29" x14ac:dyDescent="0.25">
      <c r="A7890" s="61" t="s">
        <v>514</v>
      </c>
      <c r="B7890" s="61" t="s">
        <v>515</v>
      </c>
      <c r="C7890" s="62">
        <v>2010</v>
      </c>
      <c r="D7890" s="61" t="s">
        <v>94</v>
      </c>
      <c r="E7890" s="62">
        <v>8</v>
      </c>
      <c r="F7890" s="63"/>
      <c r="G7890" s="63"/>
      <c r="H7890" s="63"/>
      <c r="I7890" s="63"/>
      <c r="J7890" s="63"/>
      <c r="K7890" s="62">
        <v>0</v>
      </c>
      <c r="L7890" s="63"/>
      <c r="M7890" s="63"/>
      <c r="N7890" s="63"/>
      <c r="O7890" s="63"/>
      <c r="P7890" s="63"/>
      <c r="Q7890" s="63"/>
      <c r="R7890" s="63"/>
      <c r="S7890" s="63"/>
      <c r="T7890" s="63"/>
      <c r="U7890" s="63"/>
      <c r="V7890" s="63"/>
      <c r="W7890" s="63"/>
      <c r="X7890" s="63"/>
      <c r="Y7890" s="63"/>
      <c r="Z7890" s="62">
        <v>733149</v>
      </c>
      <c r="AA7890" s="62">
        <v>113526</v>
      </c>
      <c r="AB7890" s="62">
        <v>1182.56</v>
      </c>
      <c r="AC7890" s="62">
        <v>91643.63</v>
      </c>
    </row>
    <row r="7891" spans="1:29" x14ac:dyDescent="0.25">
      <c r="A7891" s="61" t="s">
        <v>332</v>
      </c>
      <c r="B7891" s="61" t="s">
        <v>333</v>
      </c>
      <c r="C7891" s="62">
        <v>2005</v>
      </c>
      <c r="D7891" s="61" t="s">
        <v>86</v>
      </c>
      <c r="E7891" s="62">
        <v>102</v>
      </c>
      <c r="F7891" s="62">
        <v>669951</v>
      </c>
      <c r="G7891" s="62">
        <v>89124</v>
      </c>
      <c r="H7891" s="62">
        <v>72.81</v>
      </c>
      <c r="I7891" s="62">
        <v>6568.15</v>
      </c>
      <c r="J7891" s="62">
        <v>623054.43000000005</v>
      </c>
      <c r="K7891" s="62">
        <v>2948.59</v>
      </c>
      <c r="L7891" s="62">
        <v>5850</v>
      </c>
      <c r="M7891" s="62">
        <v>4.78</v>
      </c>
      <c r="N7891" s="62">
        <v>28.91</v>
      </c>
      <c r="O7891" s="62">
        <v>35557.97</v>
      </c>
      <c r="P7891" s="63"/>
      <c r="Q7891" s="63"/>
      <c r="R7891" s="63"/>
      <c r="S7891" s="63"/>
      <c r="T7891" s="63"/>
      <c r="U7891" s="63"/>
      <c r="V7891" s="63"/>
      <c r="W7891" s="63"/>
      <c r="X7891" s="63"/>
      <c r="Y7891" s="63"/>
      <c r="Z7891" s="62">
        <v>419892</v>
      </c>
      <c r="AA7891" s="62">
        <v>26176</v>
      </c>
      <c r="AB7891" s="62">
        <v>21.39</v>
      </c>
      <c r="AC7891" s="62">
        <v>4116.59</v>
      </c>
    </row>
    <row r="7892" spans="1:29" ht="30" x14ac:dyDescent="0.25">
      <c r="A7892" s="61" t="s">
        <v>153</v>
      </c>
      <c r="B7892" s="61" t="s">
        <v>154</v>
      </c>
      <c r="C7892" s="62">
        <v>2017</v>
      </c>
      <c r="D7892" s="61" t="s">
        <v>75</v>
      </c>
      <c r="E7892" s="62">
        <v>24</v>
      </c>
      <c r="F7892" s="62">
        <v>8301</v>
      </c>
      <c r="G7892" s="62">
        <v>1840</v>
      </c>
      <c r="H7892" s="62">
        <v>6.39</v>
      </c>
      <c r="I7892" s="62">
        <v>345.88</v>
      </c>
      <c r="J7892" s="62">
        <v>7719.93</v>
      </c>
      <c r="K7892" s="62">
        <v>20407.37</v>
      </c>
      <c r="L7892" s="62">
        <v>24783</v>
      </c>
      <c r="M7892" s="62">
        <v>86.05</v>
      </c>
      <c r="N7892" s="62">
        <v>850.31</v>
      </c>
      <c r="O7892" s="62">
        <v>246098.61</v>
      </c>
      <c r="P7892" s="63"/>
      <c r="Q7892" s="63"/>
      <c r="R7892" s="63"/>
      <c r="S7892" s="63"/>
      <c r="T7892" s="63"/>
      <c r="U7892" s="63"/>
      <c r="V7892" s="63"/>
      <c r="W7892" s="63"/>
      <c r="X7892" s="63"/>
      <c r="Y7892" s="63"/>
      <c r="Z7892" s="62">
        <v>1886</v>
      </c>
      <c r="AA7892" s="62">
        <v>22001</v>
      </c>
      <c r="AB7892" s="62">
        <v>76.39</v>
      </c>
      <c r="AC7892" s="62">
        <v>78.58</v>
      </c>
    </row>
    <row r="7893" spans="1:29" x14ac:dyDescent="0.25">
      <c r="A7893" s="61" t="s">
        <v>281</v>
      </c>
      <c r="B7893" s="61" t="s">
        <v>282</v>
      </c>
      <c r="C7893" s="62">
        <v>2017</v>
      </c>
      <c r="D7893" s="61" t="s">
        <v>86</v>
      </c>
      <c r="E7893" s="62">
        <v>12</v>
      </c>
      <c r="F7893" s="63"/>
      <c r="G7893" s="63"/>
      <c r="H7893" s="63"/>
      <c r="I7893" s="63"/>
      <c r="J7893" s="63"/>
      <c r="K7893" s="62">
        <v>0</v>
      </c>
      <c r="L7893" s="63"/>
      <c r="M7893" s="63"/>
      <c r="N7893" s="63"/>
      <c r="O7893" s="63"/>
      <c r="P7893" s="63"/>
      <c r="Q7893" s="63"/>
      <c r="R7893" s="63"/>
      <c r="S7893" s="63"/>
      <c r="T7893" s="63"/>
      <c r="U7893" s="63"/>
      <c r="V7893" s="63"/>
      <c r="W7893" s="63"/>
      <c r="X7893" s="63"/>
      <c r="Y7893" s="63"/>
      <c r="Z7893" s="62">
        <v>77071</v>
      </c>
      <c r="AA7893" s="62">
        <v>9227</v>
      </c>
      <c r="AB7893" s="62">
        <v>64.08</v>
      </c>
      <c r="AC7893" s="62">
        <v>6422.58</v>
      </c>
    </row>
    <row r="7894" spans="1:29" ht="30" x14ac:dyDescent="0.25">
      <c r="A7894" s="61" t="s">
        <v>142</v>
      </c>
      <c r="B7894" s="61" t="s">
        <v>143</v>
      </c>
      <c r="C7894" s="62">
        <v>2012</v>
      </c>
      <c r="D7894" s="61" t="s">
        <v>301</v>
      </c>
      <c r="E7894" s="62">
        <v>5</v>
      </c>
      <c r="F7894" s="62">
        <v>0</v>
      </c>
      <c r="G7894" s="62">
        <v>0</v>
      </c>
      <c r="H7894" s="62">
        <v>0</v>
      </c>
      <c r="I7894" s="62">
        <v>0</v>
      </c>
      <c r="J7894" s="62">
        <v>0</v>
      </c>
      <c r="K7894" s="62">
        <v>0</v>
      </c>
      <c r="L7894" s="63"/>
      <c r="M7894" s="63"/>
      <c r="N7894" s="63"/>
      <c r="O7894" s="63"/>
      <c r="P7894" s="63"/>
      <c r="Q7894" s="63"/>
      <c r="R7894" s="63"/>
      <c r="S7894" s="63"/>
      <c r="T7894" s="63"/>
      <c r="U7894" s="63"/>
      <c r="V7894" s="63"/>
      <c r="W7894" s="63"/>
      <c r="X7894" s="63"/>
      <c r="Y7894" s="63"/>
      <c r="Z7894" s="62">
        <v>0</v>
      </c>
      <c r="AA7894" s="63"/>
      <c r="AB7894" s="63"/>
      <c r="AC7894" s="62">
        <v>0</v>
      </c>
    </row>
    <row r="7895" spans="1:29" x14ac:dyDescent="0.25">
      <c r="A7895" s="61" t="s">
        <v>144</v>
      </c>
      <c r="B7895" s="61" t="s">
        <v>145</v>
      </c>
      <c r="C7895" s="62">
        <v>2018</v>
      </c>
      <c r="D7895" s="61" t="s">
        <v>75</v>
      </c>
      <c r="E7895" s="62">
        <v>4</v>
      </c>
      <c r="F7895" s="62">
        <v>0</v>
      </c>
      <c r="G7895" s="62">
        <v>0</v>
      </c>
      <c r="H7895" s="62">
        <v>0</v>
      </c>
      <c r="I7895" s="62">
        <v>0</v>
      </c>
      <c r="J7895" s="62">
        <v>0</v>
      </c>
      <c r="K7895" s="62">
        <v>0</v>
      </c>
      <c r="L7895" s="62">
        <v>0</v>
      </c>
      <c r="M7895" s="62">
        <v>0</v>
      </c>
      <c r="N7895" s="62">
        <v>0</v>
      </c>
      <c r="O7895" s="62">
        <v>0</v>
      </c>
      <c r="P7895" s="63"/>
      <c r="Q7895" s="63"/>
      <c r="R7895" s="63"/>
      <c r="S7895" s="63"/>
      <c r="T7895" s="63"/>
      <c r="U7895" s="63"/>
      <c r="V7895" s="63"/>
      <c r="W7895" s="63"/>
      <c r="X7895" s="63"/>
      <c r="Y7895" s="63"/>
      <c r="Z7895" s="62">
        <v>747</v>
      </c>
      <c r="AA7895" s="62">
        <v>16502</v>
      </c>
      <c r="AB7895" s="62">
        <v>343.79</v>
      </c>
      <c r="AC7895" s="62">
        <v>186.75</v>
      </c>
    </row>
    <row r="7896" spans="1:29" x14ac:dyDescent="0.25">
      <c r="A7896" s="61" t="s">
        <v>522</v>
      </c>
      <c r="B7896" s="61" t="s">
        <v>523</v>
      </c>
      <c r="C7896" s="62">
        <v>2010</v>
      </c>
      <c r="D7896" s="61" t="s">
        <v>99</v>
      </c>
      <c r="E7896" s="62">
        <v>56</v>
      </c>
      <c r="F7896" s="62">
        <v>245520</v>
      </c>
      <c r="G7896" s="62">
        <v>40788</v>
      </c>
      <c r="H7896" s="62">
        <v>60.7</v>
      </c>
      <c r="I7896" s="62">
        <v>4384.29</v>
      </c>
      <c r="J7896" s="62">
        <v>228333.6</v>
      </c>
      <c r="K7896" s="62">
        <v>20838.990000000002</v>
      </c>
      <c r="L7896" s="62">
        <v>32638</v>
      </c>
      <c r="M7896" s="62">
        <v>48.57</v>
      </c>
      <c r="N7896" s="63"/>
      <c r="O7896" s="63"/>
      <c r="P7896" s="63"/>
      <c r="Q7896" s="63"/>
      <c r="R7896" s="63"/>
      <c r="S7896" s="63"/>
      <c r="T7896" s="63"/>
      <c r="U7896" s="63"/>
      <c r="V7896" s="63"/>
      <c r="W7896" s="63"/>
      <c r="X7896" s="63"/>
      <c r="Y7896" s="63"/>
      <c r="Z7896" s="62">
        <v>168000</v>
      </c>
      <c r="AA7896" s="62">
        <v>24681</v>
      </c>
      <c r="AB7896" s="62">
        <v>36.729999999999997</v>
      </c>
      <c r="AC7896" s="62">
        <v>3000</v>
      </c>
    </row>
    <row r="7897" spans="1:29" ht="30" x14ac:dyDescent="0.25">
      <c r="A7897" s="61" t="s">
        <v>500</v>
      </c>
      <c r="B7897" s="61" t="s">
        <v>501</v>
      </c>
      <c r="C7897" s="62">
        <v>2014</v>
      </c>
      <c r="D7897" s="61" t="s">
        <v>78</v>
      </c>
      <c r="E7897" s="62">
        <v>100</v>
      </c>
      <c r="F7897" s="62">
        <v>1189091</v>
      </c>
      <c r="G7897" s="62">
        <v>134823</v>
      </c>
      <c r="H7897" s="62">
        <v>112.35</v>
      </c>
      <c r="I7897" s="62">
        <v>11890.91</v>
      </c>
      <c r="J7897" s="62">
        <v>1105854.6299999999</v>
      </c>
      <c r="K7897" s="62">
        <v>0</v>
      </c>
      <c r="L7897" s="63"/>
      <c r="M7897" s="63"/>
      <c r="N7897" s="63"/>
      <c r="O7897" s="63"/>
      <c r="P7897" s="63"/>
      <c r="Q7897" s="63"/>
      <c r="R7897" s="63"/>
      <c r="S7897" s="63"/>
      <c r="T7897" s="63"/>
      <c r="U7897" s="63"/>
      <c r="V7897" s="63"/>
      <c r="W7897" s="63"/>
      <c r="X7897" s="63"/>
      <c r="Y7897" s="63"/>
      <c r="Z7897" s="62">
        <v>3760.32</v>
      </c>
      <c r="AA7897" s="62">
        <v>40155</v>
      </c>
      <c r="AB7897" s="62">
        <v>33.46</v>
      </c>
      <c r="AC7897" s="62">
        <v>37.6</v>
      </c>
    </row>
    <row r="7898" spans="1:29" x14ac:dyDescent="0.25">
      <c r="A7898" s="61" t="s">
        <v>371</v>
      </c>
      <c r="B7898" s="61" t="s">
        <v>372</v>
      </c>
      <c r="C7898" s="62">
        <v>2005</v>
      </c>
      <c r="D7898" s="61" t="s">
        <v>94</v>
      </c>
      <c r="E7898" s="62">
        <v>12</v>
      </c>
      <c r="F7898" s="62">
        <v>2265</v>
      </c>
      <c r="G7898" s="62">
        <v>346</v>
      </c>
      <c r="H7898" s="62">
        <v>2.4</v>
      </c>
      <c r="I7898" s="62">
        <v>188.75</v>
      </c>
      <c r="J7898" s="62">
        <v>2106.4499999999998</v>
      </c>
      <c r="K7898" s="62">
        <v>0</v>
      </c>
      <c r="L7898" s="63"/>
      <c r="M7898" s="63"/>
      <c r="N7898" s="63"/>
      <c r="O7898" s="63"/>
      <c r="P7898" s="63"/>
      <c r="Q7898" s="63"/>
      <c r="R7898" s="63"/>
      <c r="S7898" s="63"/>
      <c r="T7898" s="63"/>
      <c r="U7898" s="63"/>
      <c r="V7898" s="63"/>
      <c r="W7898" s="63"/>
      <c r="X7898" s="63"/>
      <c r="Y7898" s="63"/>
      <c r="Z7898" s="62">
        <v>39479</v>
      </c>
      <c r="AA7898" s="62">
        <v>1287</v>
      </c>
      <c r="AB7898" s="62">
        <v>8.94</v>
      </c>
      <c r="AC7898" s="62">
        <v>3289.92</v>
      </c>
    </row>
    <row r="7899" spans="1:29" x14ac:dyDescent="0.25">
      <c r="A7899" s="61" t="s">
        <v>475</v>
      </c>
      <c r="B7899" s="61" t="s">
        <v>476</v>
      </c>
      <c r="C7899" s="62">
        <v>2018</v>
      </c>
      <c r="D7899" s="61" t="s">
        <v>314</v>
      </c>
      <c r="E7899" s="62">
        <v>34</v>
      </c>
      <c r="F7899" s="62">
        <v>88801</v>
      </c>
      <c r="G7899" s="62">
        <v>15421</v>
      </c>
      <c r="H7899" s="62">
        <v>37.799999999999997</v>
      </c>
      <c r="I7899" s="62">
        <v>2611.79</v>
      </c>
      <c r="J7899" s="62">
        <v>82584.929999999993</v>
      </c>
      <c r="K7899" s="62">
        <v>0</v>
      </c>
      <c r="L7899" s="62">
        <v>5677</v>
      </c>
      <c r="M7899" s="62">
        <v>13.91</v>
      </c>
      <c r="N7899" s="63"/>
      <c r="O7899" s="63"/>
      <c r="P7899" s="63"/>
      <c r="Q7899" s="63"/>
      <c r="R7899" s="63"/>
      <c r="S7899" s="63"/>
      <c r="T7899" s="63"/>
      <c r="U7899" s="63"/>
      <c r="V7899" s="63"/>
      <c r="W7899" s="63"/>
      <c r="X7899" s="63"/>
      <c r="Y7899" s="63"/>
      <c r="Z7899" s="62">
        <v>0</v>
      </c>
      <c r="AA7899" s="62">
        <v>7411</v>
      </c>
      <c r="AB7899" s="62">
        <v>18.16</v>
      </c>
      <c r="AC7899" s="62">
        <v>0</v>
      </c>
    </row>
    <row r="7900" spans="1:29" ht="45" x14ac:dyDescent="0.25">
      <c r="A7900" s="61" t="s">
        <v>334</v>
      </c>
      <c r="B7900" s="61" t="s">
        <v>335</v>
      </c>
      <c r="C7900" s="62">
        <v>2017</v>
      </c>
      <c r="D7900" s="61" t="s">
        <v>99</v>
      </c>
      <c r="E7900" s="62">
        <v>32</v>
      </c>
      <c r="F7900" s="62">
        <v>187391</v>
      </c>
      <c r="G7900" s="62">
        <v>31130</v>
      </c>
      <c r="H7900" s="62">
        <v>81.069999999999993</v>
      </c>
      <c r="I7900" s="62">
        <v>5855.97</v>
      </c>
      <c r="J7900" s="62">
        <v>174273.63</v>
      </c>
      <c r="K7900" s="62">
        <v>0</v>
      </c>
      <c r="L7900" s="63"/>
      <c r="M7900" s="63"/>
      <c r="N7900" s="63"/>
      <c r="O7900" s="63"/>
      <c r="P7900" s="62">
        <v>7171</v>
      </c>
      <c r="Q7900" s="62">
        <v>12597</v>
      </c>
      <c r="R7900" s="62">
        <v>32.799999999999997</v>
      </c>
      <c r="S7900" s="62">
        <v>224</v>
      </c>
      <c r="T7900" s="62">
        <v>90849.4</v>
      </c>
      <c r="U7900" s="63"/>
      <c r="V7900" s="63"/>
      <c r="W7900" s="63"/>
      <c r="X7900" s="63"/>
      <c r="Y7900" s="63"/>
      <c r="Z7900" s="62">
        <v>641.91</v>
      </c>
      <c r="AA7900" s="62">
        <v>5954</v>
      </c>
      <c r="AB7900" s="62">
        <v>15.51</v>
      </c>
      <c r="AC7900" s="62">
        <v>20.059999999999999</v>
      </c>
    </row>
    <row r="7901" spans="1:29" ht="30" x14ac:dyDescent="0.25">
      <c r="A7901" s="61" t="s">
        <v>302</v>
      </c>
      <c r="B7901" s="61" t="s">
        <v>303</v>
      </c>
      <c r="C7901" s="62">
        <v>2007</v>
      </c>
      <c r="D7901" s="61" t="s">
        <v>99</v>
      </c>
      <c r="E7901" s="62">
        <v>40</v>
      </c>
      <c r="F7901" s="62">
        <v>446480</v>
      </c>
      <c r="G7901" s="62">
        <v>65689</v>
      </c>
      <c r="H7901" s="62">
        <v>136.85</v>
      </c>
      <c r="I7901" s="62">
        <v>11162</v>
      </c>
      <c r="J7901" s="62">
        <v>415226.4</v>
      </c>
      <c r="K7901" s="62">
        <v>0</v>
      </c>
      <c r="L7901" s="63"/>
      <c r="M7901" s="63"/>
      <c r="N7901" s="63"/>
      <c r="O7901" s="63"/>
      <c r="P7901" s="63"/>
      <c r="Q7901" s="63"/>
      <c r="R7901" s="63"/>
      <c r="S7901" s="63"/>
      <c r="T7901" s="63"/>
      <c r="U7901" s="63"/>
      <c r="V7901" s="63"/>
      <c r="W7901" s="63"/>
      <c r="X7901" s="63"/>
      <c r="Y7901" s="63"/>
      <c r="Z7901" s="62">
        <v>0</v>
      </c>
      <c r="AA7901" s="62">
        <v>4993</v>
      </c>
      <c r="AB7901" s="62">
        <v>10.4</v>
      </c>
      <c r="AC7901" s="62">
        <v>0</v>
      </c>
    </row>
    <row r="7902" spans="1:29" ht="30" x14ac:dyDescent="0.25">
      <c r="A7902" s="61" t="s">
        <v>227</v>
      </c>
      <c r="B7902" s="61" t="s">
        <v>228</v>
      </c>
      <c r="C7902" s="62">
        <v>2011</v>
      </c>
      <c r="D7902" s="61" t="s">
        <v>78</v>
      </c>
      <c r="E7902" s="62">
        <v>40</v>
      </c>
      <c r="F7902" s="62">
        <v>316650</v>
      </c>
      <c r="G7902" s="62">
        <v>43451</v>
      </c>
      <c r="H7902" s="62">
        <v>90.52</v>
      </c>
      <c r="I7902" s="62">
        <v>7916.25</v>
      </c>
      <c r="J7902" s="62">
        <v>294484.5</v>
      </c>
      <c r="K7902" s="62">
        <v>0</v>
      </c>
      <c r="L7902" s="63"/>
      <c r="M7902" s="63"/>
      <c r="N7902" s="63"/>
      <c r="O7902" s="63"/>
      <c r="P7902" s="63"/>
      <c r="Q7902" s="63"/>
      <c r="R7902" s="63"/>
      <c r="S7902" s="63"/>
      <c r="T7902" s="63"/>
      <c r="U7902" s="63"/>
      <c r="V7902" s="63"/>
      <c r="W7902" s="63"/>
      <c r="X7902" s="63"/>
      <c r="Y7902" s="63"/>
      <c r="Z7902" s="62">
        <v>67.150000000000006</v>
      </c>
      <c r="AA7902" s="62">
        <v>7157</v>
      </c>
      <c r="AB7902" s="62">
        <v>14.91</v>
      </c>
      <c r="AC7902" s="62">
        <v>1.68</v>
      </c>
    </row>
    <row r="7903" spans="1:29" x14ac:dyDescent="0.25">
      <c r="A7903" s="61" t="s">
        <v>229</v>
      </c>
      <c r="B7903" s="61" t="s">
        <v>230</v>
      </c>
      <c r="C7903" s="62">
        <v>2004</v>
      </c>
      <c r="D7903" s="61" t="s">
        <v>504</v>
      </c>
      <c r="E7903" s="62">
        <v>40</v>
      </c>
      <c r="F7903" s="62">
        <v>107825</v>
      </c>
      <c r="G7903" s="62">
        <v>10353</v>
      </c>
      <c r="H7903" s="62">
        <v>21.57</v>
      </c>
      <c r="I7903" s="62">
        <v>2695.63</v>
      </c>
      <c r="J7903" s="62">
        <v>100277.25</v>
      </c>
      <c r="K7903" s="62">
        <v>24724</v>
      </c>
      <c r="L7903" s="62">
        <v>30937</v>
      </c>
      <c r="M7903" s="62">
        <v>64.45</v>
      </c>
      <c r="N7903" s="62">
        <v>618.1</v>
      </c>
      <c r="O7903" s="62">
        <v>298154.13</v>
      </c>
      <c r="P7903" s="63"/>
      <c r="Q7903" s="63"/>
      <c r="R7903" s="63"/>
      <c r="S7903" s="63"/>
      <c r="T7903" s="63"/>
      <c r="U7903" s="63"/>
      <c r="V7903" s="63"/>
      <c r="W7903" s="63"/>
      <c r="X7903" s="63"/>
      <c r="Y7903" s="63"/>
      <c r="Z7903" s="62">
        <v>572433</v>
      </c>
      <c r="AA7903" s="62">
        <v>13035</v>
      </c>
      <c r="AB7903" s="62">
        <v>27.16</v>
      </c>
      <c r="AC7903" s="62">
        <v>14310.83</v>
      </c>
    </row>
    <row r="7904" spans="1:29" ht="30" x14ac:dyDescent="0.25">
      <c r="A7904" s="61" t="s">
        <v>311</v>
      </c>
      <c r="B7904" s="61" t="s">
        <v>312</v>
      </c>
      <c r="C7904" s="62">
        <v>2008</v>
      </c>
      <c r="D7904" s="61" t="s">
        <v>99</v>
      </c>
      <c r="E7904" s="62">
        <v>64</v>
      </c>
      <c r="F7904" s="62">
        <v>153482</v>
      </c>
      <c r="G7904" s="62">
        <v>25604</v>
      </c>
      <c r="H7904" s="62">
        <v>33.340000000000003</v>
      </c>
      <c r="I7904" s="62">
        <v>2398.16</v>
      </c>
      <c r="J7904" s="62">
        <v>142738.26</v>
      </c>
      <c r="K7904" s="62">
        <v>32984.480000000003</v>
      </c>
      <c r="L7904" s="62">
        <v>52299</v>
      </c>
      <c r="M7904" s="62">
        <v>68.099999999999994</v>
      </c>
      <c r="N7904" s="62">
        <v>515.38</v>
      </c>
      <c r="O7904" s="62">
        <v>397769.75</v>
      </c>
      <c r="P7904" s="63"/>
      <c r="Q7904" s="63"/>
      <c r="R7904" s="63"/>
      <c r="S7904" s="63"/>
      <c r="T7904" s="63"/>
      <c r="U7904" s="63"/>
      <c r="V7904" s="63"/>
      <c r="W7904" s="63"/>
      <c r="X7904" s="63"/>
      <c r="Y7904" s="63"/>
      <c r="Z7904" s="62">
        <v>463.91</v>
      </c>
      <c r="AA7904" s="62">
        <v>9190</v>
      </c>
      <c r="AB7904" s="62">
        <v>11.97</v>
      </c>
      <c r="AC7904" s="62">
        <v>7.25</v>
      </c>
    </row>
    <row r="7905" spans="1:29" x14ac:dyDescent="0.25">
      <c r="A7905" s="61" t="s">
        <v>251</v>
      </c>
      <c r="B7905" s="61" t="s">
        <v>252</v>
      </c>
      <c r="C7905" s="62">
        <v>2004</v>
      </c>
      <c r="D7905" s="61" t="s">
        <v>89</v>
      </c>
      <c r="E7905" s="62">
        <v>56</v>
      </c>
      <c r="F7905" s="62">
        <v>674640</v>
      </c>
      <c r="G7905" s="62">
        <v>71194</v>
      </c>
      <c r="H7905" s="62">
        <v>105.94</v>
      </c>
      <c r="I7905" s="62">
        <v>12047.14</v>
      </c>
      <c r="J7905" s="62">
        <v>627415.19999999995</v>
      </c>
      <c r="K7905" s="62">
        <v>0</v>
      </c>
      <c r="L7905" s="63"/>
      <c r="M7905" s="63"/>
      <c r="N7905" s="63"/>
      <c r="O7905" s="63"/>
      <c r="P7905" s="63"/>
      <c r="Q7905" s="63"/>
      <c r="R7905" s="63"/>
      <c r="S7905" s="63"/>
      <c r="T7905" s="63"/>
      <c r="U7905" s="63"/>
      <c r="V7905" s="63"/>
      <c r="W7905" s="63"/>
      <c r="X7905" s="63"/>
      <c r="Y7905" s="63"/>
      <c r="Z7905" s="62">
        <v>2519</v>
      </c>
      <c r="AA7905" s="62">
        <v>20009</v>
      </c>
      <c r="AB7905" s="62">
        <v>29.78</v>
      </c>
      <c r="AC7905" s="62">
        <v>44.98</v>
      </c>
    </row>
    <row r="7906" spans="1:29" x14ac:dyDescent="0.25">
      <c r="A7906" s="61" t="s">
        <v>407</v>
      </c>
      <c r="B7906" s="61" t="s">
        <v>408</v>
      </c>
      <c r="C7906" s="62">
        <v>2016</v>
      </c>
      <c r="D7906" s="61" t="s">
        <v>78</v>
      </c>
      <c r="E7906" s="62">
        <v>64</v>
      </c>
      <c r="F7906" s="62">
        <v>596600</v>
      </c>
      <c r="G7906" s="62">
        <v>100622</v>
      </c>
      <c r="H7906" s="62">
        <v>131.02000000000001</v>
      </c>
      <c r="I7906" s="62">
        <v>9321.8799999999992</v>
      </c>
      <c r="J7906" s="62">
        <v>554838</v>
      </c>
      <c r="K7906" s="62">
        <v>0</v>
      </c>
      <c r="L7906" s="63"/>
      <c r="M7906" s="63"/>
      <c r="N7906" s="63"/>
      <c r="O7906" s="63"/>
      <c r="P7906" s="63"/>
      <c r="Q7906" s="63"/>
      <c r="R7906" s="63"/>
      <c r="S7906" s="63"/>
      <c r="T7906" s="63"/>
      <c r="U7906" s="63"/>
      <c r="V7906" s="63"/>
      <c r="W7906" s="63"/>
      <c r="X7906" s="63"/>
      <c r="Y7906" s="63"/>
      <c r="Z7906" s="62">
        <v>1303.99</v>
      </c>
      <c r="AA7906" s="62">
        <v>8472</v>
      </c>
      <c r="AB7906" s="62">
        <v>11.03</v>
      </c>
      <c r="AC7906" s="62">
        <v>20.37</v>
      </c>
    </row>
    <row r="7907" spans="1:29" ht="30" x14ac:dyDescent="0.25">
      <c r="A7907" s="61" t="s">
        <v>283</v>
      </c>
      <c r="B7907" s="61" t="s">
        <v>284</v>
      </c>
      <c r="C7907" s="62">
        <v>2003</v>
      </c>
      <c r="D7907" s="61" t="s">
        <v>150</v>
      </c>
      <c r="E7907" s="62">
        <v>8</v>
      </c>
      <c r="F7907" s="62">
        <v>0</v>
      </c>
      <c r="G7907" s="62">
        <v>0</v>
      </c>
      <c r="H7907" s="62">
        <v>0</v>
      </c>
      <c r="I7907" s="62">
        <v>0</v>
      </c>
      <c r="J7907" s="62">
        <v>0</v>
      </c>
      <c r="K7907" s="62">
        <v>0</v>
      </c>
      <c r="L7907" s="62">
        <v>0</v>
      </c>
      <c r="M7907" s="62">
        <v>0</v>
      </c>
      <c r="N7907" s="63"/>
      <c r="O7907" s="63"/>
      <c r="P7907" s="63"/>
      <c r="Q7907" s="63"/>
      <c r="R7907" s="63"/>
      <c r="S7907" s="63"/>
      <c r="T7907" s="63"/>
      <c r="U7907" s="63"/>
      <c r="V7907" s="63"/>
      <c r="W7907" s="63"/>
      <c r="X7907" s="63"/>
      <c r="Y7907" s="63"/>
      <c r="Z7907" s="62">
        <v>120000</v>
      </c>
      <c r="AA7907" s="62">
        <v>11784</v>
      </c>
      <c r="AB7907" s="62">
        <v>122.75</v>
      </c>
      <c r="AC7907" s="62">
        <v>15000</v>
      </c>
    </row>
    <row r="7908" spans="1:29" x14ac:dyDescent="0.25">
      <c r="A7908" s="61" t="s">
        <v>126</v>
      </c>
      <c r="B7908" s="61" t="s">
        <v>127</v>
      </c>
      <c r="C7908" s="62">
        <v>2018</v>
      </c>
      <c r="D7908" s="61" t="s">
        <v>78</v>
      </c>
      <c r="E7908" s="62">
        <v>24</v>
      </c>
      <c r="F7908" s="62">
        <v>47840</v>
      </c>
      <c r="G7908" s="62">
        <v>10511</v>
      </c>
      <c r="H7908" s="62">
        <v>36.5</v>
      </c>
      <c r="I7908" s="62">
        <v>1993.33</v>
      </c>
      <c r="J7908" s="62">
        <v>44491.199999999997</v>
      </c>
      <c r="K7908" s="62">
        <v>6868.09</v>
      </c>
      <c r="L7908" s="62">
        <v>7844</v>
      </c>
      <c r="M7908" s="62">
        <v>27.24</v>
      </c>
      <c r="N7908" s="62">
        <v>286.17</v>
      </c>
      <c r="O7908" s="62">
        <v>82824.350000000006</v>
      </c>
      <c r="P7908" s="63"/>
      <c r="Q7908" s="63"/>
      <c r="R7908" s="63"/>
      <c r="S7908" s="63"/>
      <c r="T7908" s="63"/>
      <c r="U7908" s="63"/>
      <c r="V7908" s="63"/>
      <c r="W7908" s="63"/>
      <c r="X7908" s="63"/>
      <c r="Y7908" s="63"/>
      <c r="Z7908" s="62">
        <v>954</v>
      </c>
      <c r="AA7908" s="62">
        <v>9229</v>
      </c>
      <c r="AB7908" s="62">
        <v>32.049999999999997</v>
      </c>
      <c r="AC7908" s="62">
        <v>39.75</v>
      </c>
    </row>
    <row r="7909" spans="1:29" x14ac:dyDescent="0.25">
      <c r="A7909" s="61" t="s">
        <v>285</v>
      </c>
      <c r="B7909" s="61" t="s">
        <v>286</v>
      </c>
      <c r="C7909" s="62">
        <v>2014</v>
      </c>
      <c r="D7909" s="61" t="s">
        <v>78</v>
      </c>
      <c r="E7909" s="62">
        <v>64</v>
      </c>
      <c r="F7909" s="62">
        <v>218930</v>
      </c>
      <c r="G7909" s="62">
        <v>26702</v>
      </c>
      <c r="H7909" s="62">
        <v>34.770000000000003</v>
      </c>
      <c r="I7909" s="62">
        <v>3420.78</v>
      </c>
      <c r="J7909" s="62">
        <v>203604.9</v>
      </c>
      <c r="K7909" s="62">
        <v>25130</v>
      </c>
      <c r="L7909" s="62">
        <v>26351</v>
      </c>
      <c r="M7909" s="62">
        <v>34.31</v>
      </c>
      <c r="N7909" s="62">
        <v>392.66</v>
      </c>
      <c r="O7909" s="62">
        <v>303050.21000000002</v>
      </c>
      <c r="P7909" s="63"/>
      <c r="Q7909" s="63"/>
      <c r="R7909" s="63"/>
      <c r="S7909" s="63"/>
      <c r="T7909" s="63"/>
      <c r="U7909" s="63"/>
      <c r="V7909" s="63"/>
      <c r="W7909" s="63"/>
      <c r="X7909" s="63"/>
      <c r="Y7909" s="63"/>
      <c r="Z7909" s="62">
        <v>320000</v>
      </c>
      <c r="AA7909" s="62">
        <v>25145</v>
      </c>
      <c r="AB7909" s="62">
        <v>32.74</v>
      </c>
      <c r="AC7909" s="62">
        <v>5000</v>
      </c>
    </row>
    <row r="7910" spans="1:29" ht="30" x14ac:dyDescent="0.25">
      <c r="A7910" s="61" t="s">
        <v>574</v>
      </c>
      <c r="B7910" s="61" t="s">
        <v>575</v>
      </c>
      <c r="C7910" s="62">
        <v>2016</v>
      </c>
      <c r="D7910" s="61" t="s">
        <v>75</v>
      </c>
      <c r="E7910" s="62">
        <v>3</v>
      </c>
      <c r="F7910" s="63"/>
      <c r="G7910" s="63"/>
      <c r="H7910" s="63"/>
      <c r="I7910" s="63"/>
      <c r="J7910" s="63"/>
      <c r="K7910" s="62">
        <v>0</v>
      </c>
      <c r="L7910" s="63"/>
      <c r="M7910" s="63"/>
      <c r="N7910" s="63"/>
      <c r="O7910" s="63"/>
      <c r="P7910" s="63"/>
      <c r="Q7910" s="63"/>
      <c r="R7910" s="63"/>
      <c r="S7910" s="63"/>
      <c r="T7910" s="63"/>
      <c r="U7910" s="63"/>
      <c r="V7910" s="63"/>
      <c r="W7910" s="63"/>
      <c r="X7910" s="63"/>
      <c r="Y7910" s="63"/>
      <c r="Z7910" s="62">
        <v>18600</v>
      </c>
      <c r="AA7910" s="62">
        <v>862</v>
      </c>
      <c r="AB7910" s="62">
        <v>23.94</v>
      </c>
      <c r="AC7910" s="62">
        <v>6200</v>
      </c>
    </row>
    <row r="7911" spans="1:29" ht="45" x14ac:dyDescent="0.25">
      <c r="A7911" s="61" t="s">
        <v>167</v>
      </c>
      <c r="B7911" s="61" t="s">
        <v>168</v>
      </c>
      <c r="C7911" s="62">
        <v>2010</v>
      </c>
      <c r="D7911" s="61" t="s">
        <v>75</v>
      </c>
      <c r="E7911" s="62">
        <v>10</v>
      </c>
      <c r="F7911" s="63"/>
      <c r="G7911" s="63"/>
      <c r="H7911" s="63"/>
      <c r="I7911" s="63"/>
      <c r="J7911" s="63"/>
      <c r="K7911" s="62">
        <v>0</v>
      </c>
      <c r="L7911" s="63"/>
      <c r="M7911" s="63"/>
      <c r="N7911" s="63"/>
      <c r="O7911" s="63"/>
      <c r="P7911" s="63"/>
      <c r="Q7911" s="63"/>
      <c r="R7911" s="63"/>
      <c r="S7911" s="63"/>
      <c r="T7911" s="63"/>
      <c r="U7911" s="63"/>
      <c r="V7911" s="63"/>
      <c r="W7911" s="63"/>
      <c r="X7911" s="63"/>
      <c r="Y7911" s="63"/>
      <c r="Z7911" s="62">
        <v>0</v>
      </c>
      <c r="AA7911" s="63"/>
      <c r="AB7911" s="63"/>
      <c r="AC7911" s="62">
        <v>0</v>
      </c>
    </row>
    <row r="7912" spans="1:29" ht="30" x14ac:dyDescent="0.25">
      <c r="A7912" s="61" t="s">
        <v>367</v>
      </c>
      <c r="B7912" s="61" t="s">
        <v>368</v>
      </c>
      <c r="C7912" s="62">
        <v>2008</v>
      </c>
      <c r="D7912" s="61" t="s">
        <v>75</v>
      </c>
      <c r="E7912" s="62">
        <v>5</v>
      </c>
      <c r="F7912" s="62">
        <v>50535</v>
      </c>
      <c r="G7912" s="62">
        <v>9835</v>
      </c>
      <c r="H7912" s="62">
        <v>163.92</v>
      </c>
      <c r="I7912" s="62">
        <v>10107</v>
      </c>
      <c r="J7912" s="62">
        <v>46997.55</v>
      </c>
      <c r="K7912" s="62">
        <v>393.79</v>
      </c>
      <c r="L7912" s="62">
        <v>6738</v>
      </c>
      <c r="M7912" s="62">
        <v>112.3</v>
      </c>
      <c r="N7912" s="63"/>
      <c r="O7912" s="63"/>
      <c r="P7912" s="62">
        <v>56</v>
      </c>
      <c r="Q7912" s="62">
        <v>188</v>
      </c>
      <c r="R7912" s="62">
        <v>3.13</v>
      </c>
      <c r="S7912" s="62">
        <v>11</v>
      </c>
      <c r="T7912" s="62">
        <v>709.46</v>
      </c>
      <c r="U7912" s="62">
        <v>695</v>
      </c>
      <c r="V7912" s="62">
        <v>2362</v>
      </c>
      <c r="W7912" s="62">
        <v>39.369999999999997</v>
      </c>
      <c r="X7912" s="62">
        <v>139</v>
      </c>
      <c r="Y7912" s="62">
        <v>15556.88</v>
      </c>
      <c r="Z7912" s="62">
        <v>13096</v>
      </c>
      <c r="AA7912" s="62">
        <v>2063</v>
      </c>
      <c r="AB7912" s="62">
        <v>34.380000000000003</v>
      </c>
      <c r="AC7912" s="62">
        <v>2619.1999999999998</v>
      </c>
    </row>
    <row r="7913" spans="1:29" ht="30" x14ac:dyDescent="0.25">
      <c r="A7913" s="61" t="s">
        <v>283</v>
      </c>
      <c r="B7913" s="61" t="s">
        <v>284</v>
      </c>
      <c r="C7913" s="62">
        <v>2004</v>
      </c>
      <c r="D7913" s="61" t="s">
        <v>301</v>
      </c>
      <c r="E7913" s="62">
        <v>53</v>
      </c>
      <c r="F7913" s="62">
        <v>82120</v>
      </c>
      <c r="G7913" s="62">
        <v>13017</v>
      </c>
      <c r="H7913" s="62">
        <v>20.47</v>
      </c>
      <c r="I7913" s="62">
        <v>1549.43</v>
      </c>
      <c r="J7913" s="62">
        <v>76371.600000000006</v>
      </c>
      <c r="K7913" s="62">
        <v>3358.87</v>
      </c>
      <c r="L7913" s="62">
        <v>15160</v>
      </c>
      <c r="M7913" s="62">
        <v>23.84</v>
      </c>
      <c r="N7913" s="62">
        <v>63.37</v>
      </c>
      <c r="O7913" s="62">
        <v>40505.68</v>
      </c>
      <c r="P7913" s="63"/>
      <c r="Q7913" s="63"/>
      <c r="R7913" s="63"/>
      <c r="S7913" s="63"/>
      <c r="T7913" s="63"/>
      <c r="U7913" s="63"/>
      <c r="V7913" s="63"/>
      <c r="W7913" s="63"/>
      <c r="X7913" s="63"/>
      <c r="Y7913" s="63"/>
      <c r="Z7913" s="62">
        <v>1009809.3</v>
      </c>
      <c r="AA7913" s="62">
        <v>118315</v>
      </c>
      <c r="AB7913" s="62">
        <v>186.03</v>
      </c>
      <c r="AC7913" s="62">
        <v>19053.009999999998</v>
      </c>
    </row>
    <row r="7914" spans="1:29" x14ac:dyDescent="0.25">
      <c r="A7914" s="61" t="s">
        <v>478</v>
      </c>
      <c r="B7914" s="61" t="s">
        <v>479</v>
      </c>
      <c r="C7914" s="62">
        <v>2005</v>
      </c>
      <c r="D7914" s="61" t="s">
        <v>78</v>
      </c>
      <c r="E7914" s="62">
        <v>40</v>
      </c>
      <c r="F7914" s="62">
        <v>232800</v>
      </c>
      <c r="G7914" s="62">
        <v>24482</v>
      </c>
      <c r="H7914" s="62">
        <v>51</v>
      </c>
      <c r="I7914" s="62">
        <v>5820</v>
      </c>
      <c r="J7914" s="62">
        <v>216504</v>
      </c>
      <c r="K7914" s="62">
        <v>0</v>
      </c>
      <c r="L7914" s="63"/>
      <c r="M7914" s="63"/>
      <c r="N7914" s="63"/>
      <c r="O7914" s="63"/>
      <c r="P7914" s="63"/>
      <c r="Q7914" s="63"/>
      <c r="R7914" s="63"/>
      <c r="S7914" s="63"/>
      <c r="T7914" s="63"/>
      <c r="U7914" s="63"/>
      <c r="V7914" s="63"/>
      <c r="W7914" s="63"/>
      <c r="X7914" s="63"/>
      <c r="Y7914" s="63"/>
      <c r="Z7914" s="62">
        <v>375.8</v>
      </c>
      <c r="AA7914" s="62">
        <v>1769</v>
      </c>
      <c r="AB7914" s="62">
        <v>3.69</v>
      </c>
      <c r="AC7914" s="62">
        <v>9.4</v>
      </c>
    </row>
    <row r="7915" spans="1:29" ht="30" x14ac:dyDescent="0.25">
      <c r="A7915" s="61" t="s">
        <v>176</v>
      </c>
      <c r="B7915" s="61" t="s">
        <v>177</v>
      </c>
      <c r="C7915" s="62">
        <v>2011</v>
      </c>
      <c r="D7915" s="61" t="s">
        <v>99</v>
      </c>
      <c r="E7915" s="62">
        <v>50</v>
      </c>
      <c r="F7915" s="62">
        <v>137281</v>
      </c>
      <c r="G7915" s="62">
        <v>18566</v>
      </c>
      <c r="H7915" s="62">
        <v>30.94</v>
      </c>
      <c r="I7915" s="62">
        <v>2745.62</v>
      </c>
      <c r="J7915" s="62">
        <v>127671.33</v>
      </c>
      <c r="K7915" s="62">
        <v>0</v>
      </c>
      <c r="L7915" s="62">
        <v>44883</v>
      </c>
      <c r="M7915" s="62">
        <v>74.81</v>
      </c>
      <c r="N7915" s="63"/>
      <c r="O7915" s="63"/>
      <c r="P7915" s="63"/>
      <c r="Q7915" s="63"/>
      <c r="R7915" s="63"/>
      <c r="S7915" s="63"/>
      <c r="T7915" s="63"/>
      <c r="U7915" s="63"/>
      <c r="V7915" s="63"/>
      <c r="W7915" s="63"/>
      <c r="X7915" s="63"/>
      <c r="Y7915" s="63"/>
      <c r="Z7915" s="62">
        <v>0</v>
      </c>
      <c r="AA7915" s="62">
        <v>7618</v>
      </c>
      <c r="AB7915" s="62">
        <v>12.7</v>
      </c>
      <c r="AC7915" s="62">
        <v>0</v>
      </c>
    </row>
    <row r="7916" spans="1:29" x14ac:dyDescent="0.25">
      <c r="A7916" s="61" t="s">
        <v>79</v>
      </c>
      <c r="B7916" s="61" t="s">
        <v>80</v>
      </c>
      <c r="C7916" s="62">
        <v>2017</v>
      </c>
      <c r="D7916" s="61" t="s">
        <v>78</v>
      </c>
      <c r="E7916" s="62">
        <v>40</v>
      </c>
      <c r="F7916" s="62">
        <v>143563</v>
      </c>
      <c r="G7916" s="62">
        <v>26128</v>
      </c>
      <c r="H7916" s="62">
        <v>54.43</v>
      </c>
      <c r="I7916" s="62">
        <v>3589.08</v>
      </c>
      <c r="J7916" s="62">
        <v>133513.59</v>
      </c>
      <c r="K7916" s="62">
        <v>25510.18</v>
      </c>
      <c r="L7916" s="62">
        <v>28901</v>
      </c>
      <c r="M7916" s="62">
        <v>60.21</v>
      </c>
      <c r="N7916" s="62">
        <v>637.75</v>
      </c>
      <c r="O7916" s="62">
        <v>307634.96999999997</v>
      </c>
      <c r="P7916" s="63"/>
      <c r="Q7916" s="63"/>
      <c r="R7916" s="63"/>
      <c r="S7916" s="63"/>
      <c r="T7916" s="63"/>
      <c r="U7916" s="63"/>
      <c r="V7916" s="63"/>
      <c r="W7916" s="63"/>
      <c r="X7916" s="63"/>
      <c r="Y7916" s="63"/>
      <c r="Z7916" s="62">
        <v>256060</v>
      </c>
      <c r="AA7916" s="62">
        <v>19716</v>
      </c>
      <c r="AB7916" s="62">
        <v>41.08</v>
      </c>
      <c r="AC7916" s="62">
        <v>6401.5</v>
      </c>
    </row>
    <row r="7917" spans="1:29" ht="30" x14ac:dyDescent="0.25">
      <c r="A7917" s="61" t="s">
        <v>245</v>
      </c>
      <c r="B7917" s="61" t="s">
        <v>246</v>
      </c>
      <c r="C7917" s="62">
        <v>2012</v>
      </c>
      <c r="D7917" s="61" t="s">
        <v>78</v>
      </c>
      <c r="E7917" s="62">
        <v>76</v>
      </c>
      <c r="F7917" s="62">
        <v>714517</v>
      </c>
      <c r="G7917" s="62">
        <v>98758</v>
      </c>
      <c r="H7917" s="62">
        <v>108.29</v>
      </c>
      <c r="I7917" s="62">
        <v>9401.5400000000009</v>
      </c>
      <c r="J7917" s="62">
        <v>664500.81000000006</v>
      </c>
      <c r="K7917" s="62">
        <v>0</v>
      </c>
      <c r="L7917" s="63"/>
      <c r="M7917" s="63"/>
      <c r="N7917" s="63"/>
      <c r="O7917" s="63"/>
      <c r="P7917" s="63"/>
      <c r="Q7917" s="63"/>
      <c r="R7917" s="63"/>
      <c r="S7917" s="63"/>
      <c r="T7917" s="63"/>
      <c r="U7917" s="63"/>
      <c r="V7917" s="63"/>
      <c r="W7917" s="63"/>
      <c r="X7917" s="63"/>
      <c r="Y7917" s="63"/>
      <c r="Z7917" s="62">
        <v>255800</v>
      </c>
      <c r="AA7917" s="62">
        <v>27182</v>
      </c>
      <c r="AB7917" s="62">
        <v>29.8</v>
      </c>
      <c r="AC7917" s="62">
        <v>3365.79</v>
      </c>
    </row>
    <row r="7918" spans="1:29" ht="30" x14ac:dyDescent="0.25">
      <c r="A7918" s="61" t="s">
        <v>269</v>
      </c>
      <c r="B7918" s="61" t="s">
        <v>270</v>
      </c>
      <c r="C7918" s="62">
        <v>2006</v>
      </c>
      <c r="D7918" s="61" t="s">
        <v>298</v>
      </c>
      <c r="E7918" s="62">
        <v>2</v>
      </c>
      <c r="F7918" s="62">
        <v>26706</v>
      </c>
      <c r="G7918" s="62">
        <v>2946</v>
      </c>
      <c r="H7918" s="62">
        <v>122.75</v>
      </c>
      <c r="I7918" s="62">
        <v>13353</v>
      </c>
      <c r="J7918" s="62">
        <v>24836.58</v>
      </c>
      <c r="K7918" s="62">
        <v>0</v>
      </c>
      <c r="L7918" s="63"/>
      <c r="M7918" s="63"/>
      <c r="N7918" s="63"/>
      <c r="O7918" s="63"/>
      <c r="P7918" s="63"/>
      <c r="Q7918" s="63"/>
      <c r="R7918" s="63"/>
      <c r="S7918" s="63"/>
      <c r="T7918" s="63"/>
      <c r="U7918" s="62">
        <v>1447</v>
      </c>
      <c r="V7918" s="62">
        <v>3456</v>
      </c>
      <c r="W7918" s="62">
        <v>144</v>
      </c>
      <c r="X7918" s="62">
        <v>723</v>
      </c>
      <c r="Y7918" s="62">
        <v>32389.65</v>
      </c>
      <c r="Z7918" s="62">
        <v>15500</v>
      </c>
      <c r="AA7918" s="62">
        <v>485</v>
      </c>
      <c r="AB7918" s="62">
        <v>20.21</v>
      </c>
      <c r="AC7918" s="62">
        <v>7750</v>
      </c>
    </row>
    <row r="7919" spans="1:29" x14ac:dyDescent="0.25">
      <c r="A7919" s="61" t="s">
        <v>144</v>
      </c>
      <c r="B7919" s="61" t="s">
        <v>145</v>
      </c>
      <c r="C7919" s="62">
        <v>2006</v>
      </c>
      <c r="D7919" s="61" t="s">
        <v>89</v>
      </c>
      <c r="E7919" s="62">
        <v>58</v>
      </c>
      <c r="F7919" s="62">
        <v>241320</v>
      </c>
      <c r="G7919" s="62">
        <v>43324</v>
      </c>
      <c r="H7919" s="62">
        <v>62.25</v>
      </c>
      <c r="I7919" s="62">
        <v>4160.6899999999996</v>
      </c>
      <c r="J7919" s="62">
        <v>224427.6</v>
      </c>
      <c r="K7919" s="62">
        <v>16992.53</v>
      </c>
      <c r="L7919" s="62">
        <v>24726</v>
      </c>
      <c r="M7919" s="62">
        <v>35.53</v>
      </c>
      <c r="N7919" s="62">
        <v>292.97000000000003</v>
      </c>
      <c r="O7919" s="62">
        <v>204918.07</v>
      </c>
      <c r="P7919" s="63"/>
      <c r="Q7919" s="63"/>
      <c r="R7919" s="63"/>
      <c r="S7919" s="63"/>
      <c r="T7919" s="63"/>
      <c r="U7919" s="63"/>
      <c r="V7919" s="63"/>
      <c r="W7919" s="63"/>
      <c r="X7919" s="63"/>
      <c r="Y7919" s="63"/>
      <c r="Z7919" s="62">
        <v>2335</v>
      </c>
      <c r="AA7919" s="62">
        <v>18951</v>
      </c>
      <c r="AB7919" s="62">
        <v>27.23</v>
      </c>
      <c r="AC7919" s="62">
        <v>40.26</v>
      </c>
    </row>
    <row r="7920" spans="1:29" ht="30" x14ac:dyDescent="0.25">
      <c r="A7920" s="61" t="s">
        <v>122</v>
      </c>
      <c r="B7920" s="61" t="s">
        <v>123</v>
      </c>
      <c r="C7920" s="62">
        <v>2009</v>
      </c>
      <c r="D7920" s="61" t="s">
        <v>226</v>
      </c>
      <c r="E7920" s="62">
        <v>64</v>
      </c>
      <c r="F7920" s="62">
        <v>235786</v>
      </c>
      <c r="G7920" s="62">
        <v>56827</v>
      </c>
      <c r="H7920" s="62">
        <v>73.989999999999995</v>
      </c>
      <c r="I7920" s="62">
        <v>3684.16</v>
      </c>
      <c r="J7920" s="62">
        <v>219280.98</v>
      </c>
      <c r="K7920" s="62">
        <v>20854</v>
      </c>
      <c r="L7920" s="62">
        <v>25600</v>
      </c>
      <c r="M7920" s="62">
        <v>33.33</v>
      </c>
      <c r="N7920" s="62">
        <v>325.83999999999997</v>
      </c>
      <c r="O7920" s="62">
        <v>251484.64</v>
      </c>
      <c r="P7920" s="63"/>
      <c r="Q7920" s="63"/>
      <c r="R7920" s="63"/>
      <c r="S7920" s="63"/>
      <c r="T7920" s="63"/>
      <c r="U7920" s="63"/>
      <c r="V7920" s="63"/>
      <c r="W7920" s="63"/>
      <c r="X7920" s="63"/>
      <c r="Y7920" s="63"/>
      <c r="Z7920" s="62">
        <v>1595.48</v>
      </c>
      <c r="AA7920" s="62">
        <v>21164</v>
      </c>
      <c r="AB7920" s="62">
        <v>27.56</v>
      </c>
      <c r="AC7920" s="62">
        <v>24.93</v>
      </c>
    </row>
    <row r="7921" spans="1:29" ht="45" x14ac:dyDescent="0.25">
      <c r="A7921" s="61" t="s">
        <v>109</v>
      </c>
      <c r="B7921" s="61" t="s">
        <v>110</v>
      </c>
      <c r="C7921" s="62">
        <v>2005</v>
      </c>
      <c r="D7921" s="61" t="s">
        <v>75</v>
      </c>
      <c r="E7921" s="62">
        <v>17</v>
      </c>
      <c r="F7921" s="62">
        <v>12634</v>
      </c>
      <c r="G7921" s="62">
        <v>2553</v>
      </c>
      <c r="H7921" s="62">
        <v>12.51</v>
      </c>
      <c r="I7921" s="62">
        <v>743.18</v>
      </c>
      <c r="J7921" s="62">
        <v>11749.62</v>
      </c>
      <c r="K7921" s="62">
        <v>0</v>
      </c>
      <c r="L7921" s="62">
        <v>0</v>
      </c>
      <c r="M7921" s="62">
        <v>0</v>
      </c>
      <c r="N7921" s="63"/>
      <c r="O7921" s="63"/>
      <c r="P7921" s="62">
        <v>5983</v>
      </c>
      <c r="Q7921" s="62">
        <v>9885</v>
      </c>
      <c r="R7921" s="62">
        <v>48.46</v>
      </c>
      <c r="S7921" s="62">
        <v>351</v>
      </c>
      <c r="T7921" s="62">
        <v>75798.63</v>
      </c>
      <c r="U7921" s="62">
        <v>4525</v>
      </c>
      <c r="V7921" s="62">
        <v>8026</v>
      </c>
      <c r="W7921" s="62">
        <v>39.340000000000003</v>
      </c>
      <c r="X7921" s="62">
        <v>266</v>
      </c>
      <c r="Y7921" s="62">
        <v>101287.6</v>
      </c>
      <c r="Z7921" s="62">
        <v>1557014</v>
      </c>
      <c r="AA7921" s="62">
        <v>25183</v>
      </c>
      <c r="AB7921" s="62">
        <v>123.45</v>
      </c>
      <c r="AC7921" s="62">
        <v>91589.06</v>
      </c>
    </row>
    <row r="7922" spans="1:29" x14ac:dyDescent="0.25">
      <c r="A7922" s="61" t="s">
        <v>473</v>
      </c>
      <c r="B7922" s="61" t="s">
        <v>474</v>
      </c>
      <c r="C7922" s="62">
        <v>2005</v>
      </c>
      <c r="D7922" s="61" t="s">
        <v>75</v>
      </c>
      <c r="E7922" s="62">
        <v>8</v>
      </c>
      <c r="F7922" s="62">
        <v>110</v>
      </c>
      <c r="G7922" s="62">
        <v>2065</v>
      </c>
      <c r="H7922" s="62">
        <v>21.51</v>
      </c>
      <c r="I7922" s="62">
        <v>13.75</v>
      </c>
      <c r="J7922" s="62">
        <v>102.3</v>
      </c>
      <c r="K7922" s="62">
        <v>20.37</v>
      </c>
      <c r="L7922" s="62">
        <v>5244</v>
      </c>
      <c r="M7922" s="62">
        <v>54.63</v>
      </c>
      <c r="N7922" s="63"/>
      <c r="O7922" s="63"/>
      <c r="P7922" s="63"/>
      <c r="Q7922" s="63"/>
      <c r="R7922" s="63"/>
      <c r="S7922" s="63"/>
      <c r="T7922" s="63"/>
      <c r="U7922" s="63"/>
      <c r="V7922" s="63"/>
      <c r="W7922" s="63"/>
      <c r="X7922" s="63"/>
      <c r="Y7922" s="63"/>
      <c r="Z7922" s="62">
        <v>0</v>
      </c>
      <c r="AA7922" s="62">
        <v>0</v>
      </c>
      <c r="AB7922" s="62">
        <v>0</v>
      </c>
      <c r="AC7922" s="62">
        <v>0</v>
      </c>
    </row>
    <row r="7923" spans="1:29" x14ac:dyDescent="0.25">
      <c r="A7923" s="61" t="s">
        <v>502</v>
      </c>
      <c r="B7923" s="61" t="s">
        <v>503</v>
      </c>
      <c r="C7923" s="62">
        <v>2007</v>
      </c>
      <c r="D7923" s="61" t="s">
        <v>78</v>
      </c>
      <c r="E7923" s="62">
        <v>40</v>
      </c>
      <c r="F7923" s="62">
        <v>99840</v>
      </c>
      <c r="G7923" s="62">
        <v>10517</v>
      </c>
      <c r="H7923" s="62">
        <v>21.91</v>
      </c>
      <c r="I7923" s="62">
        <v>2496</v>
      </c>
      <c r="J7923" s="62">
        <v>92851.199999999997</v>
      </c>
      <c r="K7923" s="62">
        <v>0</v>
      </c>
      <c r="L7923" s="63"/>
      <c r="M7923" s="63"/>
      <c r="N7923" s="63"/>
      <c r="O7923" s="63"/>
      <c r="P7923" s="63"/>
      <c r="Q7923" s="63"/>
      <c r="R7923" s="63"/>
      <c r="S7923" s="63"/>
      <c r="T7923" s="63"/>
      <c r="U7923" s="63"/>
      <c r="V7923" s="63"/>
      <c r="W7923" s="63"/>
      <c r="X7923" s="63"/>
      <c r="Y7923" s="63"/>
      <c r="Z7923" s="62">
        <v>1125.26</v>
      </c>
      <c r="AA7923" s="62">
        <v>16470</v>
      </c>
      <c r="AB7923" s="62">
        <v>34.31</v>
      </c>
      <c r="AC7923" s="62">
        <v>28.13</v>
      </c>
    </row>
    <row r="7924" spans="1:29" x14ac:dyDescent="0.25">
      <c r="A7924" s="61" t="s">
        <v>409</v>
      </c>
      <c r="B7924" s="61" t="s">
        <v>410</v>
      </c>
      <c r="C7924" s="62">
        <v>2012</v>
      </c>
      <c r="D7924" s="61" t="s">
        <v>78</v>
      </c>
      <c r="E7924" s="62">
        <v>40</v>
      </c>
      <c r="F7924" s="62">
        <v>291960</v>
      </c>
      <c r="G7924" s="62">
        <v>39983</v>
      </c>
      <c r="H7924" s="62">
        <v>83.3</v>
      </c>
      <c r="I7924" s="62">
        <v>7299</v>
      </c>
      <c r="J7924" s="62">
        <v>271522.8</v>
      </c>
      <c r="K7924" s="62">
        <v>0</v>
      </c>
      <c r="L7924" s="63"/>
      <c r="M7924" s="63"/>
      <c r="N7924" s="63"/>
      <c r="O7924" s="63"/>
      <c r="P7924" s="63"/>
      <c r="Q7924" s="63"/>
      <c r="R7924" s="63"/>
      <c r="S7924" s="63"/>
      <c r="T7924" s="63"/>
      <c r="U7924" s="63"/>
      <c r="V7924" s="63"/>
      <c r="W7924" s="63"/>
      <c r="X7924" s="63"/>
      <c r="Y7924" s="63"/>
      <c r="Z7924" s="62">
        <v>1247.24</v>
      </c>
      <c r="AA7924" s="62">
        <v>7841</v>
      </c>
      <c r="AB7924" s="62">
        <v>16.34</v>
      </c>
      <c r="AC7924" s="62">
        <v>31.18</v>
      </c>
    </row>
    <row r="7925" spans="1:29" ht="30" x14ac:dyDescent="0.25">
      <c r="A7925" s="61" t="s">
        <v>526</v>
      </c>
      <c r="B7925" s="61" t="s">
        <v>527</v>
      </c>
      <c r="C7925" s="62">
        <v>2013</v>
      </c>
      <c r="D7925" s="61" t="s">
        <v>78</v>
      </c>
      <c r="E7925" s="62">
        <v>51</v>
      </c>
      <c r="F7925" s="62">
        <v>187120</v>
      </c>
      <c r="G7925" s="62">
        <v>24996</v>
      </c>
      <c r="H7925" s="62">
        <v>40.840000000000003</v>
      </c>
      <c r="I7925" s="62">
        <v>3669.02</v>
      </c>
      <c r="J7925" s="62">
        <v>174021.6</v>
      </c>
      <c r="K7925" s="62">
        <v>22164.89</v>
      </c>
      <c r="L7925" s="62">
        <v>30866</v>
      </c>
      <c r="M7925" s="62">
        <v>50.43</v>
      </c>
      <c r="N7925" s="62">
        <v>434.61</v>
      </c>
      <c r="O7925" s="62">
        <v>267293.03999999998</v>
      </c>
      <c r="P7925" s="63"/>
      <c r="Q7925" s="63"/>
      <c r="R7925" s="63"/>
      <c r="S7925" s="63"/>
      <c r="T7925" s="63"/>
      <c r="U7925" s="63"/>
      <c r="V7925" s="63"/>
      <c r="W7925" s="63"/>
      <c r="X7925" s="63"/>
      <c r="Y7925" s="63"/>
      <c r="Z7925" s="62">
        <v>179487</v>
      </c>
      <c r="AA7925" s="62">
        <v>6733</v>
      </c>
      <c r="AB7925" s="62">
        <v>11</v>
      </c>
      <c r="AC7925" s="62">
        <v>3519.35</v>
      </c>
    </row>
    <row r="7926" spans="1:29" x14ac:dyDescent="0.25">
      <c r="A7926" s="61" t="s">
        <v>289</v>
      </c>
      <c r="B7926" s="61" t="s">
        <v>290</v>
      </c>
      <c r="C7926" s="62">
        <v>2018</v>
      </c>
      <c r="D7926" s="61" t="s">
        <v>72</v>
      </c>
      <c r="E7926" s="62">
        <v>38</v>
      </c>
      <c r="F7926" s="62">
        <v>63888</v>
      </c>
      <c r="G7926" s="62">
        <v>7562</v>
      </c>
      <c r="H7926" s="62">
        <v>16.579999999999998</v>
      </c>
      <c r="I7926" s="62">
        <v>1681.26</v>
      </c>
      <c r="J7926" s="62">
        <v>59415.839999999997</v>
      </c>
      <c r="K7926" s="62">
        <v>10349.18</v>
      </c>
      <c r="L7926" s="62">
        <v>14800</v>
      </c>
      <c r="M7926" s="62">
        <v>32.46</v>
      </c>
      <c r="N7926" s="63"/>
      <c r="O7926" s="63"/>
      <c r="P7926" s="63"/>
      <c r="Q7926" s="63"/>
      <c r="R7926" s="63"/>
      <c r="S7926" s="63"/>
      <c r="T7926" s="63"/>
      <c r="U7926" s="63"/>
      <c r="V7926" s="63"/>
      <c r="W7926" s="63"/>
      <c r="X7926" s="63"/>
      <c r="Y7926" s="63"/>
      <c r="Z7926" s="62">
        <v>55685</v>
      </c>
      <c r="AA7926" s="62">
        <v>7075</v>
      </c>
      <c r="AB7926" s="62">
        <v>15.52</v>
      </c>
      <c r="AC7926" s="62">
        <v>1465.39</v>
      </c>
    </row>
    <row r="7927" spans="1:29" ht="30" x14ac:dyDescent="0.25">
      <c r="A7927" s="61" t="s">
        <v>342</v>
      </c>
      <c r="B7927" s="61" t="s">
        <v>343</v>
      </c>
      <c r="C7927" s="62">
        <v>2015</v>
      </c>
      <c r="D7927" s="61" t="s">
        <v>150</v>
      </c>
      <c r="E7927" s="62">
        <v>8</v>
      </c>
      <c r="F7927" s="63"/>
      <c r="G7927" s="63"/>
      <c r="H7927" s="63"/>
      <c r="I7927" s="63"/>
      <c r="J7927" s="63"/>
      <c r="K7927" s="62">
        <v>0</v>
      </c>
      <c r="L7927" s="63"/>
      <c r="M7927" s="63"/>
      <c r="N7927" s="63"/>
      <c r="O7927" s="63"/>
      <c r="P7927" s="63"/>
      <c r="Q7927" s="63"/>
      <c r="R7927" s="63"/>
      <c r="S7927" s="63"/>
      <c r="T7927" s="63"/>
      <c r="U7927" s="63"/>
      <c r="V7927" s="63"/>
      <c r="W7927" s="63"/>
      <c r="X7927" s="63"/>
      <c r="Y7927" s="63"/>
      <c r="Z7927" s="62">
        <v>0</v>
      </c>
      <c r="AA7927" s="63"/>
      <c r="AB7927" s="63"/>
      <c r="AC7927" s="62">
        <v>0</v>
      </c>
    </row>
    <row r="7928" spans="1:29" x14ac:dyDescent="0.25">
      <c r="A7928" s="61" t="s">
        <v>79</v>
      </c>
      <c r="B7928" s="61" t="s">
        <v>80</v>
      </c>
      <c r="C7928" s="62">
        <v>2007</v>
      </c>
      <c r="D7928" s="61" t="s">
        <v>419</v>
      </c>
      <c r="E7928" s="62">
        <v>16</v>
      </c>
      <c r="F7928" s="63"/>
      <c r="G7928" s="63"/>
      <c r="H7928" s="63"/>
      <c r="I7928" s="63"/>
      <c r="J7928" s="63"/>
      <c r="K7928" s="62">
        <v>0</v>
      </c>
      <c r="L7928" s="63"/>
      <c r="M7928" s="63"/>
      <c r="N7928" s="63"/>
      <c r="O7928" s="63"/>
      <c r="P7928" s="63"/>
      <c r="Q7928" s="63"/>
      <c r="R7928" s="63"/>
      <c r="S7928" s="63"/>
      <c r="T7928" s="63"/>
      <c r="U7928" s="63"/>
      <c r="V7928" s="63"/>
      <c r="W7928" s="63"/>
      <c r="X7928" s="63"/>
      <c r="Y7928" s="63"/>
      <c r="Z7928" s="62">
        <v>0</v>
      </c>
      <c r="AA7928" s="63"/>
      <c r="AB7928" s="63"/>
      <c r="AC7928" s="62">
        <v>0</v>
      </c>
    </row>
    <row r="7929" spans="1:29" x14ac:dyDescent="0.25">
      <c r="A7929" s="61" t="s">
        <v>319</v>
      </c>
      <c r="B7929" s="61" t="s">
        <v>320</v>
      </c>
      <c r="C7929" s="62">
        <v>2016</v>
      </c>
      <c r="D7929" s="61" t="s">
        <v>75</v>
      </c>
      <c r="E7929" s="62">
        <v>8</v>
      </c>
      <c r="F7929" s="63"/>
      <c r="G7929" s="63"/>
      <c r="H7929" s="63"/>
      <c r="I7929" s="63"/>
      <c r="J7929" s="63"/>
      <c r="K7929" s="62">
        <v>11.64</v>
      </c>
      <c r="L7929" s="62">
        <v>50</v>
      </c>
      <c r="M7929" s="62">
        <v>0.52</v>
      </c>
      <c r="N7929" s="62">
        <v>1.45</v>
      </c>
      <c r="O7929" s="62">
        <v>140.36000000000001</v>
      </c>
      <c r="P7929" s="63"/>
      <c r="Q7929" s="63"/>
      <c r="R7929" s="63"/>
      <c r="S7929" s="63"/>
      <c r="T7929" s="63"/>
      <c r="U7929" s="63"/>
      <c r="V7929" s="63"/>
      <c r="W7929" s="63"/>
      <c r="X7929" s="63"/>
      <c r="Y7929" s="63"/>
      <c r="Z7929" s="62">
        <v>575.91</v>
      </c>
      <c r="AA7929" s="62">
        <v>2481</v>
      </c>
      <c r="AB7929" s="62">
        <v>25.84</v>
      </c>
      <c r="AC7929" s="62">
        <v>71.989999999999995</v>
      </c>
    </row>
    <row r="7930" spans="1:29" ht="45" x14ac:dyDescent="0.25">
      <c r="A7930" s="61" t="s">
        <v>344</v>
      </c>
      <c r="B7930" s="61" t="s">
        <v>345</v>
      </c>
      <c r="C7930" s="62">
        <v>2013</v>
      </c>
      <c r="D7930" s="61" t="s">
        <v>89</v>
      </c>
      <c r="E7930" s="62">
        <v>80</v>
      </c>
      <c r="F7930" s="62">
        <v>730640</v>
      </c>
      <c r="G7930" s="62">
        <v>129770</v>
      </c>
      <c r="H7930" s="62">
        <v>135.18</v>
      </c>
      <c r="I7930" s="62">
        <v>9133</v>
      </c>
      <c r="J7930" s="62">
        <v>679495.2</v>
      </c>
      <c r="K7930" s="62">
        <v>0</v>
      </c>
      <c r="L7930" s="63"/>
      <c r="M7930" s="63"/>
      <c r="N7930" s="63"/>
      <c r="O7930" s="63"/>
      <c r="P7930" s="63"/>
      <c r="Q7930" s="63"/>
      <c r="R7930" s="63"/>
      <c r="S7930" s="63"/>
      <c r="T7930" s="63"/>
      <c r="U7930" s="63"/>
      <c r="V7930" s="63"/>
      <c r="W7930" s="63"/>
      <c r="X7930" s="63"/>
      <c r="Y7930" s="63"/>
      <c r="Z7930" s="62">
        <v>2468</v>
      </c>
      <c r="AA7930" s="62">
        <v>11465</v>
      </c>
      <c r="AB7930" s="62">
        <v>11.94</v>
      </c>
      <c r="AC7930" s="62">
        <v>30.85</v>
      </c>
    </row>
    <row r="7931" spans="1:29" x14ac:dyDescent="0.25">
      <c r="A7931" s="61" t="s">
        <v>81</v>
      </c>
      <c r="B7931" s="61" t="s">
        <v>82</v>
      </c>
      <c r="C7931" s="62">
        <v>2016</v>
      </c>
      <c r="D7931" s="61" t="s">
        <v>99</v>
      </c>
      <c r="E7931" s="62">
        <v>24</v>
      </c>
      <c r="F7931" s="62">
        <v>74257</v>
      </c>
      <c r="G7931" s="62">
        <v>13034</v>
      </c>
      <c r="H7931" s="62">
        <v>45.26</v>
      </c>
      <c r="I7931" s="62">
        <v>3094.04</v>
      </c>
      <c r="J7931" s="62">
        <v>69059.009999999995</v>
      </c>
      <c r="K7931" s="62">
        <v>15963.14</v>
      </c>
      <c r="L7931" s="62">
        <v>16069</v>
      </c>
      <c r="M7931" s="62">
        <v>55.8</v>
      </c>
      <c r="N7931" s="62">
        <v>665.13</v>
      </c>
      <c r="O7931" s="62">
        <v>192504.33</v>
      </c>
      <c r="P7931" s="63"/>
      <c r="Q7931" s="63"/>
      <c r="R7931" s="63"/>
      <c r="S7931" s="63"/>
      <c r="T7931" s="63"/>
      <c r="U7931" s="63"/>
      <c r="V7931" s="63"/>
      <c r="W7931" s="63"/>
      <c r="X7931" s="63"/>
      <c r="Y7931" s="63"/>
      <c r="Z7931" s="62">
        <v>683</v>
      </c>
      <c r="AA7931" s="62">
        <v>4699</v>
      </c>
      <c r="AB7931" s="62">
        <v>16.32</v>
      </c>
      <c r="AC7931" s="62">
        <v>28.46</v>
      </c>
    </row>
    <row r="7932" spans="1:29" ht="30" x14ac:dyDescent="0.25">
      <c r="A7932" s="61" t="s">
        <v>171</v>
      </c>
      <c r="B7932" s="61" t="s">
        <v>172</v>
      </c>
      <c r="C7932" s="62">
        <v>2008</v>
      </c>
      <c r="D7932" s="61" t="s">
        <v>78</v>
      </c>
      <c r="E7932" s="62">
        <v>136</v>
      </c>
      <c r="F7932" s="62">
        <v>406720</v>
      </c>
      <c r="G7932" s="62">
        <v>48823</v>
      </c>
      <c r="H7932" s="62">
        <v>29.92</v>
      </c>
      <c r="I7932" s="62">
        <v>2990.59</v>
      </c>
      <c r="J7932" s="62">
        <v>378249.6</v>
      </c>
      <c r="K7932" s="62">
        <v>77291.95</v>
      </c>
      <c r="L7932" s="62">
        <v>132277</v>
      </c>
      <c r="M7932" s="62">
        <v>81.05</v>
      </c>
      <c r="N7932" s="62">
        <v>568.32000000000005</v>
      </c>
      <c r="O7932" s="62">
        <v>932086.81</v>
      </c>
      <c r="P7932" s="63"/>
      <c r="Q7932" s="63"/>
      <c r="R7932" s="63"/>
      <c r="S7932" s="63"/>
      <c r="T7932" s="63"/>
      <c r="U7932" s="63"/>
      <c r="V7932" s="63"/>
      <c r="W7932" s="63"/>
      <c r="X7932" s="63"/>
      <c r="Y7932" s="63"/>
      <c r="Z7932" s="62">
        <v>5633</v>
      </c>
      <c r="AA7932" s="62">
        <v>43588</v>
      </c>
      <c r="AB7932" s="62">
        <v>26.71</v>
      </c>
      <c r="AC7932" s="62">
        <v>41.42</v>
      </c>
    </row>
    <row r="7933" spans="1:29" x14ac:dyDescent="0.25">
      <c r="A7933" s="61" t="s">
        <v>229</v>
      </c>
      <c r="B7933" s="61" t="s">
        <v>230</v>
      </c>
      <c r="C7933" s="62">
        <v>2013</v>
      </c>
      <c r="D7933" s="61" t="s">
        <v>86</v>
      </c>
      <c r="E7933" s="62">
        <v>127</v>
      </c>
      <c r="F7933" s="62">
        <v>48854</v>
      </c>
      <c r="G7933" s="62">
        <v>11728</v>
      </c>
      <c r="H7933" s="62">
        <v>7.7</v>
      </c>
      <c r="I7933" s="62">
        <v>384.68</v>
      </c>
      <c r="J7933" s="62">
        <v>45434.22</v>
      </c>
      <c r="K7933" s="62">
        <v>17341.419999999998</v>
      </c>
      <c r="L7933" s="62">
        <v>28314</v>
      </c>
      <c r="M7933" s="62">
        <v>18.579999999999998</v>
      </c>
      <c r="N7933" s="62">
        <v>136.55000000000001</v>
      </c>
      <c r="O7933" s="62">
        <v>209125.34</v>
      </c>
      <c r="P7933" s="63"/>
      <c r="Q7933" s="63"/>
      <c r="R7933" s="63"/>
      <c r="S7933" s="63"/>
      <c r="T7933" s="63"/>
      <c r="U7933" s="63"/>
      <c r="V7933" s="63"/>
      <c r="W7933" s="63"/>
      <c r="X7933" s="63"/>
      <c r="Y7933" s="63"/>
      <c r="Z7933" s="62">
        <v>0</v>
      </c>
      <c r="AA7933" s="62">
        <v>144230</v>
      </c>
      <c r="AB7933" s="62">
        <v>94.64</v>
      </c>
      <c r="AC7933" s="62">
        <v>0</v>
      </c>
    </row>
    <row r="7934" spans="1:29" x14ac:dyDescent="0.25">
      <c r="A7934" s="61" t="s">
        <v>161</v>
      </c>
      <c r="B7934" s="61" t="s">
        <v>162</v>
      </c>
      <c r="C7934" s="62">
        <v>2015</v>
      </c>
      <c r="D7934" s="61" t="s">
        <v>86</v>
      </c>
      <c r="E7934" s="62">
        <v>220</v>
      </c>
      <c r="F7934" s="63"/>
      <c r="G7934" s="63"/>
      <c r="H7934" s="63"/>
      <c r="I7934" s="63"/>
      <c r="J7934" s="63"/>
      <c r="K7934" s="62">
        <v>0</v>
      </c>
      <c r="L7934" s="63"/>
      <c r="M7934" s="63"/>
      <c r="N7934" s="63"/>
      <c r="O7934" s="63"/>
      <c r="P7934" s="63"/>
      <c r="Q7934" s="63"/>
      <c r="R7934" s="63"/>
      <c r="S7934" s="63"/>
      <c r="T7934" s="63"/>
      <c r="U7934" s="63"/>
      <c r="V7934" s="63"/>
      <c r="W7934" s="63"/>
      <c r="X7934" s="63"/>
      <c r="Y7934" s="63"/>
      <c r="Z7934" s="62">
        <v>0</v>
      </c>
      <c r="AA7934" s="63"/>
      <c r="AB7934" s="63"/>
      <c r="AC7934" s="62">
        <v>0</v>
      </c>
    </row>
    <row r="7935" spans="1:29" ht="30" x14ac:dyDescent="0.25">
      <c r="A7935" s="61" t="s">
        <v>422</v>
      </c>
      <c r="B7935" s="61" t="s">
        <v>423</v>
      </c>
      <c r="C7935" s="62">
        <v>2003</v>
      </c>
      <c r="D7935" s="61" t="s">
        <v>78</v>
      </c>
      <c r="E7935" s="62">
        <v>52</v>
      </c>
      <c r="F7935" s="62">
        <v>507240</v>
      </c>
      <c r="G7935" s="62">
        <v>51759</v>
      </c>
      <c r="H7935" s="62">
        <v>82.95</v>
      </c>
      <c r="I7935" s="62">
        <v>9754.6200000000008</v>
      </c>
      <c r="J7935" s="62">
        <v>471733.2</v>
      </c>
      <c r="K7935" s="62">
        <v>0</v>
      </c>
      <c r="L7935" s="63"/>
      <c r="M7935" s="63"/>
      <c r="N7935" s="63"/>
      <c r="O7935" s="63"/>
      <c r="P7935" s="63"/>
      <c r="Q7935" s="63"/>
      <c r="R7935" s="63"/>
      <c r="S7935" s="63"/>
      <c r="T7935" s="63"/>
      <c r="U7935" s="63"/>
      <c r="V7935" s="63"/>
      <c r="W7935" s="63"/>
      <c r="X7935" s="63"/>
      <c r="Y7935" s="63"/>
      <c r="Z7935" s="62">
        <v>2229</v>
      </c>
      <c r="AA7935" s="62">
        <v>5167</v>
      </c>
      <c r="AB7935" s="62">
        <v>8.2799999999999994</v>
      </c>
      <c r="AC7935" s="62">
        <v>42.87</v>
      </c>
    </row>
    <row r="7936" spans="1:29" x14ac:dyDescent="0.25">
      <c r="A7936" s="61" t="s">
        <v>263</v>
      </c>
      <c r="B7936" s="61" t="s">
        <v>264</v>
      </c>
      <c r="C7936" s="62">
        <v>2010</v>
      </c>
      <c r="D7936" s="61" t="s">
        <v>83</v>
      </c>
      <c r="E7936" s="62">
        <v>8</v>
      </c>
      <c r="F7936" s="62">
        <v>152</v>
      </c>
      <c r="G7936" s="62">
        <v>24</v>
      </c>
      <c r="H7936" s="62">
        <v>0.25</v>
      </c>
      <c r="I7936" s="62">
        <v>19</v>
      </c>
      <c r="J7936" s="62">
        <v>141.36000000000001</v>
      </c>
      <c r="K7936" s="62">
        <v>0</v>
      </c>
      <c r="L7936" s="62">
        <v>38</v>
      </c>
      <c r="M7936" s="62">
        <v>0.4</v>
      </c>
      <c r="N7936" s="62">
        <v>0</v>
      </c>
      <c r="O7936" s="62">
        <v>0</v>
      </c>
      <c r="P7936" s="63"/>
      <c r="Q7936" s="63"/>
      <c r="R7936" s="63"/>
      <c r="S7936" s="63"/>
      <c r="T7936" s="63"/>
      <c r="U7936" s="63"/>
      <c r="V7936" s="63"/>
      <c r="W7936" s="63"/>
      <c r="X7936" s="63"/>
      <c r="Y7936" s="63"/>
      <c r="Z7936" s="62">
        <v>54794</v>
      </c>
      <c r="AA7936" s="62">
        <v>8558</v>
      </c>
      <c r="AB7936" s="62">
        <v>89.15</v>
      </c>
      <c r="AC7936" s="62">
        <v>6849.25</v>
      </c>
    </row>
    <row r="7937" spans="1:29" x14ac:dyDescent="0.25">
      <c r="A7937" s="61" t="s">
        <v>376</v>
      </c>
      <c r="B7937" s="61" t="s">
        <v>377</v>
      </c>
      <c r="C7937" s="62">
        <v>2011</v>
      </c>
      <c r="D7937" s="61" t="s">
        <v>99</v>
      </c>
      <c r="E7937" s="62">
        <v>40</v>
      </c>
      <c r="F7937" s="62">
        <v>130320</v>
      </c>
      <c r="G7937" s="62">
        <v>22172</v>
      </c>
      <c r="H7937" s="62">
        <v>46.19</v>
      </c>
      <c r="I7937" s="62">
        <v>3258</v>
      </c>
      <c r="J7937" s="62">
        <v>121197.6</v>
      </c>
      <c r="K7937" s="62">
        <v>20913.68</v>
      </c>
      <c r="L7937" s="62">
        <v>22802</v>
      </c>
      <c r="M7937" s="62">
        <v>47.5</v>
      </c>
      <c r="N7937" s="62">
        <v>522.84</v>
      </c>
      <c r="O7937" s="62">
        <v>252204.29</v>
      </c>
      <c r="P7937" s="63"/>
      <c r="Q7937" s="63"/>
      <c r="R7937" s="63"/>
      <c r="S7937" s="63"/>
      <c r="T7937" s="63"/>
      <c r="U7937" s="63"/>
      <c r="V7937" s="63"/>
      <c r="W7937" s="63"/>
      <c r="X7937" s="63"/>
      <c r="Y7937" s="63"/>
      <c r="Z7937" s="62">
        <v>156340</v>
      </c>
      <c r="AA7937" s="62">
        <v>8133</v>
      </c>
      <c r="AB7937" s="62">
        <v>16.940000000000001</v>
      </c>
      <c r="AC7937" s="62">
        <v>3908.5</v>
      </c>
    </row>
    <row r="7938" spans="1:29" x14ac:dyDescent="0.25">
      <c r="A7938" s="61" t="s">
        <v>279</v>
      </c>
      <c r="B7938" s="61" t="s">
        <v>280</v>
      </c>
      <c r="C7938" s="62">
        <v>2016</v>
      </c>
      <c r="D7938" s="61" t="s">
        <v>86</v>
      </c>
      <c r="E7938" s="62">
        <v>22</v>
      </c>
      <c r="F7938" s="62">
        <v>6989</v>
      </c>
      <c r="G7938" s="62">
        <v>1812</v>
      </c>
      <c r="H7938" s="62">
        <v>6.86</v>
      </c>
      <c r="I7938" s="62">
        <v>317.68</v>
      </c>
      <c r="J7938" s="62">
        <v>6499.77</v>
      </c>
      <c r="K7938" s="62">
        <v>70.81</v>
      </c>
      <c r="L7938" s="62">
        <v>104</v>
      </c>
      <c r="M7938" s="62">
        <v>0.39</v>
      </c>
      <c r="N7938" s="63"/>
      <c r="O7938" s="63"/>
      <c r="P7938" s="63"/>
      <c r="Q7938" s="63"/>
      <c r="R7938" s="63"/>
      <c r="S7938" s="63"/>
      <c r="T7938" s="63"/>
      <c r="U7938" s="63"/>
      <c r="V7938" s="63"/>
      <c r="W7938" s="63"/>
      <c r="X7938" s="63"/>
      <c r="Y7938" s="63"/>
      <c r="Z7938" s="62">
        <v>37129.93</v>
      </c>
      <c r="AA7938" s="62">
        <v>18859</v>
      </c>
      <c r="AB7938" s="62">
        <v>71.44</v>
      </c>
      <c r="AC7938" s="62">
        <v>1687.72</v>
      </c>
    </row>
    <row r="7939" spans="1:29" x14ac:dyDescent="0.25">
      <c r="A7939" s="61" t="s">
        <v>251</v>
      </c>
      <c r="B7939" s="61" t="s">
        <v>252</v>
      </c>
      <c r="C7939" s="62">
        <v>2011</v>
      </c>
      <c r="D7939" s="61" t="s">
        <v>89</v>
      </c>
      <c r="E7939" s="62">
        <v>56</v>
      </c>
      <c r="F7939" s="62">
        <v>578186</v>
      </c>
      <c r="G7939" s="62">
        <v>99925</v>
      </c>
      <c r="H7939" s="62">
        <v>148.69999999999999</v>
      </c>
      <c r="I7939" s="62">
        <v>10324.75</v>
      </c>
      <c r="J7939" s="62">
        <v>537712.98</v>
      </c>
      <c r="K7939" s="62">
        <v>0</v>
      </c>
      <c r="L7939" s="63"/>
      <c r="M7939" s="63"/>
      <c r="N7939" s="63"/>
      <c r="O7939" s="63"/>
      <c r="P7939" s="63"/>
      <c r="Q7939" s="63"/>
      <c r="R7939" s="63"/>
      <c r="S7939" s="63"/>
      <c r="T7939" s="63"/>
      <c r="U7939" s="63"/>
      <c r="V7939" s="63"/>
      <c r="W7939" s="63"/>
      <c r="X7939" s="63"/>
      <c r="Y7939" s="63"/>
      <c r="Z7939" s="62">
        <v>2059</v>
      </c>
      <c r="AA7939" s="62">
        <v>19541</v>
      </c>
      <c r="AB7939" s="62">
        <v>29.08</v>
      </c>
      <c r="AC7939" s="62">
        <v>36.770000000000003</v>
      </c>
    </row>
    <row r="7940" spans="1:29" x14ac:dyDescent="0.25">
      <c r="A7940" s="61" t="s">
        <v>299</v>
      </c>
      <c r="B7940" s="61" t="s">
        <v>300</v>
      </c>
      <c r="C7940" s="62">
        <v>2012</v>
      </c>
      <c r="D7940" s="61" t="s">
        <v>94</v>
      </c>
      <c r="E7940" s="62">
        <v>16</v>
      </c>
      <c r="F7940" s="62">
        <v>1145</v>
      </c>
      <c r="G7940" s="62">
        <v>529</v>
      </c>
      <c r="H7940" s="62">
        <v>2.76</v>
      </c>
      <c r="I7940" s="62">
        <v>71.56</v>
      </c>
      <c r="J7940" s="62">
        <v>1064.8499999999999</v>
      </c>
      <c r="K7940" s="62">
        <v>215</v>
      </c>
      <c r="L7940" s="62">
        <v>548</v>
      </c>
      <c r="M7940" s="62">
        <v>2.85</v>
      </c>
      <c r="N7940" s="62">
        <v>13.44</v>
      </c>
      <c r="O7940" s="62">
        <v>2592.75</v>
      </c>
      <c r="P7940" s="63"/>
      <c r="Q7940" s="63"/>
      <c r="R7940" s="63"/>
      <c r="S7940" s="63"/>
      <c r="T7940" s="63"/>
      <c r="U7940" s="63"/>
      <c r="V7940" s="63"/>
      <c r="W7940" s="63"/>
      <c r="X7940" s="63"/>
      <c r="Y7940" s="63"/>
      <c r="Z7940" s="62">
        <v>132184</v>
      </c>
      <c r="AA7940" s="62">
        <v>6382</v>
      </c>
      <c r="AB7940" s="62">
        <v>33.24</v>
      </c>
      <c r="AC7940" s="62">
        <v>8261.5</v>
      </c>
    </row>
    <row r="7941" spans="1:29" ht="30" x14ac:dyDescent="0.25">
      <c r="A7941" s="61" t="s">
        <v>142</v>
      </c>
      <c r="B7941" s="61" t="s">
        <v>143</v>
      </c>
      <c r="C7941" s="62">
        <v>2011</v>
      </c>
      <c r="D7941" s="61" t="s">
        <v>226</v>
      </c>
      <c r="E7941" s="62">
        <v>67</v>
      </c>
      <c r="F7941" s="62">
        <v>292920</v>
      </c>
      <c r="G7941" s="62">
        <v>55532</v>
      </c>
      <c r="H7941" s="62">
        <v>69.069999999999993</v>
      </c>
      <c r="I7941" s="62">
        <v>4371.9399999999996</v>
      </c>
      <c r="J7941" s="62">
        <v>272415.59999999998</v>
      </c>
      <c r="K7941" s="62">
        <v>29845.78</v>
      </c>
      <c r="L7941" s="62">
        <v>38293</v>
      </c>
      <c r="M7941" s="62">
        <v>47.63</v>
      </c>
      <c r="N7941" s="62">
        <v>445.46</v>
      </c>
      <c r="O7941" s="62">
        <v>359919.22</v>
      </c>
      <c r="P7941" s="63"/>
      <c r="Q7941" s="63"/>
      <c r="R7941" s="63"/>
      <c r="S7941" s="63"/>
      <c r="T7941" s="63"/>
      <c r="U7941" s="63"/>
      <c r="V7941" s="63"/>
      <c r="W7941" s="63"/>
      <c r="X7941" s="63"/>
      <c r="Y7941" s="63"/>
      <c r="Z7941" s="62">
        <v>1790</v>
      </c>
      <c r="AA7941" s="62">
        <v>10502</v>
      </c>
      <c r="AB7941" s="62">
        <v>13.06</v>
      </c>
      <c r="AC7941" s="62">
        <v>26.72</v>
      </c>
    </row>
    <row r="7942" spans="1:29" ht="30" x14ac:dyDescent="0.25">
      <c r="A7942" s="61" t="s">
        <v>115</v>
      </c>
      <c r="B7942" s="61" t="s">
        <v>116</v>
      </c>
      <c r="C7942" s="62">
        <v>2013</v>
      </c>
      <c r="D7942" s="61" t="s">
        <v>86</v>
      </c>
      <c r="E7942" s="62">
        <v>48</v>
      </c>
      <c r="F7942" s="62">
        <v>16092</v>
      </c>
      <c r="G7942" s="62">
        <v>3308</v>
      </c>
      <c r="H7942" s="62">
        <v>5.74</v>
      </c>
      <c r="I7942" s="62">
        <v>335.25</v>
      </c>
      <c r="J7942" s="62">
        <v>14965.56</v>
      </c>
      <c r="K7942" s="62">
        <v>0</v>
      </c>
      <c r="L7942" s="63"/>
      <c r="M7942" s="63"/>
      <c r="N7942" s="63"/>
      <c r="O7942" s="63"/>
      <c r="P7942" s="63"/>
      <c r="Q7942" s="63"/>
      <c r="R7942" s="63"/>
      <c r="S7942" s="63"/>
      <c r="T7942" s="63"/>
      <c r="U7942" s="62">
        <v>1037</v>
      </c>
      <c r="V7942" s="62">
        <v>3572</v>
      </c>
      <c r="W7942" s="62">
        <v>6.2</v>
      </c>
      <c r="X7942" s="62">
        <v>21</v>
      </c>
      <c r="Y7942" s="62">
        <v>23212.21</v>
      </c>
      <c r="Z7942" s="62">
        <v>192900</v>
      </c>
      <c r="AA7942" s="62">
        <v>27237</v>
      </c>
      <c r="AB7942" s="62">
        <v>47.29</v>
      </c>
      <c r="AC7942" s="62">
        <v>4018.75</v>
      </c>
    </row>
    <row r="7943" spans="1:29" x14ac:dyDescent="0.25">
      <c r="A7943" s="61" t="s">
        <v>397</v>
      </c>
      <c r="B7943" s="61" t="s">
        <v>398</v>
      </c>
      <c r="C7943" s="62">
        <v>2015</v>
      </c>
      <c r="D7943" s="61" t="s">
        <v>83</v>
      </c>
      <c r="E7943" s="62">
        <v>3</v>
      </c>
      <c r="F7943" s="62">
        <v>875</v>
      </c>
      <c r="G7943" s="62">
        <v>296</v>
      </c>
      <c r="H7943" s="62">
        <v>8.2200000000000006</v>
      </c>
      <c r="I7943" s="62">
        <v>291.67</v>
      </c>
      <c r="J7943" s="62">
        <v>813.75</v>
      </c>
      <c r="K7943" s="62">
        <v>0</v>
      </c>
      <c r="L7943" s="63"/>
      <c r="M7943" s="63"/>
      <c r="N7943" s="63"/>
      <c r="O7943" s="63"/>
      <c r="P7943" s="63"/>
      <c r="Q7943" s="63"/>
      <c r="R7943" s="63"/>
      <c r="S7943" s="63"/>
      <c r="T7943" s="63"/>
      <c r="U7943" s="62">
        <v>100</v>
      </c>
      <c r="V7943" s="62">
        <v>188</v>
      </c>
      <c r="W7943" s="62">
        <v>5.22</v>
      </c>
      <c r="X7943" s="62">
        <v>33</v>
      </c>
      <c r="Y7943" s="62">
        <v>2238.4</v>
      </c>
      <c r="Z7943" s="62">
        <v>7200</v>
      </c>
      <c r="AA7943" s="62">
        <v>321</v>
      </c>
      <c r="AB7943" s="62">
        <v>8.92</v>
      </c>
      <c r="AC7943" s="62">
        <v>2400</v>
      </c>
    </row>
    <row r="7944" spans="1:29" x14ac:dyDescent="0.25">
      <c r="A7944" s="61" t="s">
        <v>184</v>
      </c>
      <c r="B7944" s="61" t="s">
        <v>185</v>
      </c>
      <c r="C7944" s="62">
        <v>2005</v>
      </c>
      <c r="D7944" s="61" t="s">
        <v>150</v>
      </c>
      <c r="E7944" s="62">
        <v>8</v>
      </c>
      <c r="F7944" s="62">
        <v>33153</v>
      </c>
      <c r="G7944" s="62">
        <v>3932</v>
      </c>
      <c r="H7944" s="62">
        <v>40.96</v>
      </c>
      <c r="I7944" s="62">
        <v>4144.13</v>
      </c>
      <c r="J7944" s="62">
        <v>30832.29</v>
      </c>
      <c r="K7944" s="62">
        <v>0</v>
      </c>
      <c r="L7944" s="63"/>
      <c r="M7944" s="63"/>
      <c r="N7944" s="63"/>
      <c r="O7944" s="63"/>
      <c r="P7944" s="63"/>
      <c r="Q7944" s="63"/>
      <c r="R7944" s="63"/>
      <c r="S7944" s="63"/>
      <c r="T7944" s="63"/>
      <c r="U7944" s="62">
        <v>2025</v>
      </c>
      <c r="V7944" s="62">
        <v>3847</v>
      </c>
      <c r="W7944" s="62">
        <v>40.07</v>
      </c>
      <c r="X7944" s="62">
        <v>253</v>
      </c>
      <c r="Y7944" s="62">
        <v>45327.6</v>
      </c>
      <c r="Z7944" s="62">
        <v>0</v>
      </c>
      <c r="AA7944" s="63"/>
      <c r="AB7944" s="63"/>
      <c r="AC7944" s="62">
        <v>0</v>
      </c>
    </row>
    <row r="7945" spans="1:29" x14ac:dyDescent="0.25">
      <c r="A7945" s="61" t="s">
        <v>163</v>
      </c>
      <c r="B7945" s="61" t="s">
        <v>164</v>
      </c>
      <c r="C7945" s="62">
        <v>2005</v>
      </c>
      <c r="D7945" s="61" t="s">
        <v>226</v>
      </c>
      <c r="E7945" s="62">
        <v>110</v>
      </c>
      <c r="F7945" s="62">
        <v>1068151</v>
      </c>
      <c r="G7945" s="62">
        <v>158922</v>
      </c>
      <c r="H7945" s="62">
        <v>120.4</v>
      </c>
      <c r="I7945" s="62">
        <v>9710.4599999999991</v>
      </c>
      <c r="J7945" s="62">
        <v>993380.43</v>
      </c>
      <c r="K7945" s="62">
        <v>23486.41</v>
      </c>
      <c r="L7945" s="62">
        <v>14703</v>
      </c>
      <c r="M7945" s="62">
        <v>11.14</v>
      </c>
      <c r="N7945" s="62">
        <v>213.51</v>
      </c>
      <c r="O7945" s="62">
        <v>283229.68</v>
      </c>
      <c r="P7945" s="63"/>
      <c r="Q7945" s="63"/>
      <c r="R7945" s="63"/>
      <c r="S7945" s="63"/>
      <c r="T7945" s="63"/>
      <c r="U7945" s="63"/>
      <c r="V7945" s="63"/>
      <c r="W7945" s="63"/>
      <c r="X7945" s="63"/>
      <c r="Y7945" s="63"/>
      <c r="Z7945" s="62">
        <v>567000</v>
      </c>
      <c r="AA7945" s="62">
        <v>33383</v>
      </c>
      <c r="AB7945" s="62">
        <v>25.29</v>
      </c>
      <c r="AC7945" s="62">
        <v>5154.55</v>
      </c>
    </row>
    <row r="7946" spans="1:29" ht="45" x14ac:dyDescent="0.25">
      <c r="A7946" s="61" t="s">
        <v>167</v>
      </c>
      <c r="B7946" s="61" t="s">
        <v>168</v>
      </c>
      <c r="C7946" s="62">
        <v>2003</v>
      </c>
      <c r="D7946" s="61" t="s">
        <v>75</v>
      </c>
      <c r="E7946" s="62">
        <v>10</v>
      </c>
      <c r="F7946" s="62">
        <v>0</v>
      </c>
      <c r="G7946" s="62">
        <v>0</v>
      </c>
      <c r="H7946" s="62">
        <v>0</v>
      </c>
      <c r="I7946" s="62">
        <v>0</v>
      </c>
      <c r="J7946" s="62">
        <v>0</v>
      </c>
      <c r="K7946" s="62">
        <v>0</v>
      </c>
      <c r="L7946" s="62">
        <v>0</v>
      </c>
      <c r="M7946" s="62">
        <v>0</v>
      </c>
      <c r="N7946" s="62">
        <v>0</v>
      </c>
      <c r="O7946" s="62">
        <v>0</v>
      </c>
      <c r="P7946" s="63"/>
      <c r="Q7946" s="63"/>
      <c r="R7946" s="63"/>
      <c r="S7946" s="63"/>
      <c r="T7946" s="63"/>
      <c r="U7946" s="63"/>
      <c r="V7946" s="63"/>
      <c r="W7946" s="63"/>
      <c r="X7946" s="63"/>
      <c r="Y7946" s="63"/>
      <c r="Z7946" s="62">
        <v>25403</v>
      </c>
      <c r="AA7946" s="62">
        <v>953</v>
      </c>
      <c r="AB7946" s="62">
        <v>7.94</v>
      </c>
      <c r="AC7946" s="62">
        <v>2540.3000000000002</v>
      </c>
    </row>
    <row r="7947" spans="1:29" ht="30" x14ac:dyDescent="0.25">
      <c r="A7947" s="61" t="s">
        <v>231</v>
      </c>
      <c r="B7947" s="61" t="s">
        <v>232</v>
      </c>
      <c r="C7947" s="62">
        <v>2016</v>
      </c>
      <c r="D7947" s="61" t="s">
        <v>78</v>
      </c>
      <c r="E7947" s="62">
        <v>76</v>
      </c>
      <c r="F7947" s="62">
        <v>269426</v>
      </c>
      <c r="G7947" s="62">
        <v>34132</v>
      </c>
      <c r="H7947" s="62">
        <v>37.43</v>
      </c>
      <c r="I7947" s="62">
        <v>3545.08</v>
      </c>
      <c r="J7947" s="62">
        <v>250566.18</v>
      </c>
      <c r="K7947" s="62">
        <v>35881.67</v>
      </c>
      <c r="L7947" s="62">
        <v>40125</v>
      </c>
      <c r="M7947" s="62">
        <v>44</v>
      </c>
      <c r="N7947" s="62">
        <v>472.13</v>
      </c>
      <c r="O7947" s="62">
        <v>432707.8</v>
      </c>
      <c r="P7947" s="63"/>
      <c r="Q7947" s="63"/>
      <c r="R7947" s="63"/>
      <c r="S7947" s="63"/>
      <c r="T7947" s="63"/>
      <c r="U7947" s="63"/>
      <c r="V7947" s="63"/>
      <c r="W7947" s="63"/>
      <c r="X7947" s="63"/>
      <c r="Y7947" s="63"/>
      <c r="Z7947" s="62">
        <v>3660</v>
      </c>
      <c r="AA7947" s="62">
        <v>37051</v>
      </c>
      <c r="AB7947" s="62">
        <v>40.630000000000003</v>
      </c>
      <c r="AC7947" s="62">
        <v>48.16</v>
      </c>
    </row>
    <row r="7948" spans="1:29" x14ac:dyDescent="0.25">
      <c r="A7948" s="61" t="s">
        <v>289</v>
      </c>
      <c r="B7948" s="61" t="s">
        <v>290</v>
      </c>
      <c r="C7948" s="62">
        <v>2010</v>
      </c>
      <c r="D7948" s="61" t="s">
        <v>89</v>
      </c>
      <c r="E7948" s="62">
        <v>40</v>
      </c>
      <c r="F7948" s="62">
        <v>197360</v>
      </c>
      <c r="G7948" s="62">
        <v>24994</v>
      </c>
      <c r="H7948" s="62">
        <v>52.07</v>
      </c>
      <c r="I7948" s="62">
        <v>4934</v>
      </c>
      <c r="J7948" s="62">
        <v>183544.8</v>
      </c>
      <c r="K7948" s="62">
        <v>0</v>
      </c>
      <c r="L7948" s="62">
        <v>31634</v>
      </c>
      <c r="M7948" s="62">
        <v>65.900000000000006</v>
      </c>
      <c r="N7948" s="63"/>
      <c r="O7948" s="63"/>
      <c r="P7948" s="63"/>
      <c r="Q7948" s="63"/>
      <c r="R7948" s="63"/>
      <c r="S7948" s="63"/>
      <c r="T7948" s="63"/>
      <c r="U7948" s="63"/>
      <c r="V7948" s="63"/>
      <c r="W7948" s="63"/>
      <c r="X7948" s="63"/>
      <c r="Y7948" s="63"/>
      <c r="Z7948" s="62">
        <v>125.66</v>
      </c>
      <c r="AA7948" s="62">
        <v>11216</v>
      </c>
      <c r="AB7948" s="62">
        <v>23.37</v>
      </c>
      <c r="AC7948" s="62">
        <v>3.14</v>
      </c>
    </row>
    <row r="7949" spans="1:29" ht="30" x14ac:dyDescent="0.25">
      <c r="A7949" s="61" t="s">
        <v>415</v>
      </c>
      <c r="B7949" s="61" t="s">
        <v>416</v>
      </c>
      <c r="C7949" s="62">
        <v>2007</v>
      </c>
      <c r="D7949" s="61" t="s">
        <v>94</v>
      </c>
      <c r="E7949" s="62">
        <v>11</v>
      </c>
      <c r="F7949" s="63"/>
      <c r="G7949" s="63"/>
      <c r="H7949" s="63"/>
      <c r="I7949" s="63"/>
      <c r="J7949" s="63"/>
      <c r="K7949" s="62">
        <v>0</v>
      </c>
      <c r="L7949" s="63"/>
      <c r="M7949" s="63"/>
      <c r="N7949" s="63"/>
      <c r="O7949" s="63"/>
      <c r="P7949" s="63"/>
      <c r="Q7949" s="63"/>
      <c r="R7949" s="63"/>
      <c r="S7949" s="63"/>
      <c r="T7949" s="63"/>
      <c r="U7949" s="63"/>
      <c r="V7949" s="63"/>
      <c r="W7949" s="63"/>
      <c r="X7949" s="63"/>
      <c r="Y7949" s="63"/>
      <c r="Z7949" s="62">
        <v>34585.29</v>
      </c>
      <c r="AA7949" s="62">
        <v>12894</v>
      </c>
      <c r="AB7949" s="62">
        <v>97.68</v>
      </c>
      <c r="AC7949" s="62">
        <v>3144.12</v>
      </c>
    </row>
    <row r="7950" spans="1:29" x14ac:dyDescent="0.25">
      <c r="A7950" s="61" t="s">
        <v>267</v>
      </c>
      <c r="B7950" s="61" t="s">
        <v>268</v>
      </c>
      <c r="C7950" s="62">
        <v>2006</v>
      </c>
      <c r="D7950" s="61" t="s">
        <v>75</v>
      </c>
      <c r="E7950" s="62">
        <v>10</v>
      </c>
      <c r="F7950" s="62">
        <v>82</v>
      </c>
      <c r="G7950" s="62">
        <v>19</v>
      </c>
      <c r="H7950" s="62">
        <v>0.16</v>
      </c>
      <c r="I7950" s="62">
        <v>8.1999999999999993</v>
      </c>
      <c r="J7950" s="62">
        <v>76.260000000000005</v>
      </c>
      <c r="K7950" s="62">
        <v>3.88</v>
      </c>
      <c r="L7950" s="62">
        <v>22</v>
      </c>
      <c r="M7950" s="62">
        <v>0.18</v>
      </c>
      <c r="N7950" s="62">
        <v>0.39</v>
      </c>
      <c r="O7950" s="62">
        <v>46.79</v>
      </c>
      <c r="P7950" s="63"/>
      <c r="Q7950" s="63"/>
      <c r="R7950" s="63"/>
      <c r="S7950" s="63"/>
      <c r="T7950" s="63"/>
      <c r="U7950" s="63"/>
      <c r="V7950" s="63"/>
      <c r="W7950" s="63"/>
      <c r="X7950" s="63"/>
      <c r="Y7950" s="63"/>
      <c r="Z7950" s="62">
        <v>1697.89</v>
      </c>
      <c r="AA7950" s="62">
        <v>11302</v>
      </c>
      <c r="AB7950" s="62">
        <v>94.18</v>
      </c>
      <c r="AC7950" s="62">
        <v>169.79</v>
      </c>
    </row>
    <row r="7951" spans="1:29" ht="30" x14ac:dyDescent="0.25">
      <c r="A7951" s="61" t="s">
        <v>430</v>
      </c>
      <c r="B7951" s="61" t="s">
        <v>431</v>
      </c>
      <c r="C7951" s="62">
        <v>2011</v>
      </c>
      <c r="D7951" s="61" t="s">
        <v>89</v>
      </c>
      <c r="E7951" s="62">
        <v>125</v>
      </c>
      <c r="F7951" s="62">
        <v>1274000</v>
      </c>
      <c r="G7951" s="62">
        <v>177947</v>
      </c>
      <c r="H7951" s="62">
        <v>118.63</v>
      </c>
      <c r="I7951" s="62">
        <v>10192</v>
      </c>
      <c r="J7951" s="62">
        <v>1184820</v>
      </c>
      <c r="K7951" s="62">
        <v>6797.28</v>
      </c>
      <c r="L7951" s="62">
        <v>8087</v>
      </c>
      <c r="M7951" s="62">
        <v>5.39</v>
      </c>
      <c r="N7951" s="62">
        <v>54.38</v>
      </c>
      <c r="O7951" s="62">
        <v>81970.490000000005</v>
      </c>
      <c r="P7951" s="63"/>
      <c r="Q7951" s="63"/>
      <c r="R7951" s="63"/>
      <c r="S7951" s="63"/>
      <c r="T7951" s="63"/>
      <c r="U7951" s="63"/>
      <c r="V7951" s="63"/>
      <c r="W7951" s="63"/>
      <c r="X7951" s="63"/>
      <c r="Y7951" s="63"/>
      <c r="Z7951" s="62">
        <v>678.57</v>
      </c>
      <c r="AA7951" s="62">
        <v>26811</v>
      </c>
      <c r="AB7951" s="62">
        <v>17.87</v>
      </c>
      <c r="AC7951" s="62">
        <v>5.43</v>
      </c>
    </row>
    <row r="7952" spans="1:29" x14ac:dyDescent="0.25">
      <c r="A7952" s="61" t="s">
        <v>399</v>
      </c>
      <c r="B7952" s="61" t="s">
        <v>400</v>
      </c>
      <c r="C7952" s="62">
        <v>2015</v>
      </c>
      <c r="D7952" s="61" t="s">
        <v>75</v>
      </c>
      <c r="E7952" s="62">
        <v>6</v>
      </c>
      <c r="F7952" s="63"/>
      <c r="G7952" s="63"/>
      <c r="H7952" s="63"/>
      <c r="I7952" s="63"/>
      <c r="J7952" s="63"/>
      <c r="K7952" s="62">
        <v>0</v>
      </c>
      <c r="L7952" s="63"/>
      <c r="M7952" s="63"/>
      <c r="N7952" s="63"/>
      <c r="O7952" s="63"/>
      <c r="P7952" s="63"/>
      <c r="Q7952" s="63"/>
      <c r="R7952" s="63"/>
      <c r="S7952" s="63"/>
      <c r="T7952" s="63"/>
      <c r="U7952" s="63"/>
      <c r="V7952" s="63"/>
      <c r="W7952" s="63"/>
      <c r="X7952" s="63"/>
      <c r="Y7952" s="63"/>
      <c r="Z7952" s="62">
        <v>0</v>
      </c>
      <c r="AA7952" s="63"/>
      <c r="AB7952" s="63"/>
      <c r="AC7952" s="62">
        <v>0</v>
      </c>
    </row>
    <row r="7953" spans="1:29" x14ac:dyDescent="0.25">
      <c r="A7953" s="61" t="s">
        <v>107</v>
      </c>
      <c r="B7953" s="61" t="s">
        <v>108</v>
      </c>
      <c r="C7953" s="62">
        <v>2005</v>
      </c>
      <c r="D7953" s="61" t="s">
        <v>99</v>
      </c>
      <c r="E7953" s="62">
        <v>54</v>
      </c>
      <c r="F7953" s="62">
        <v>469613</v>
      </c>
      <c r="G7953" s="62">
        <v>57675</v>
      </c>
      <c r="H7953" s="62">
        <v>89</v>
      </c>
      <c r="I7953" s="62">
        <v>8696.5400000000009</v>
      </c>
      <c r="J7953" s="62">
        <v>436740.09</v>
      </c>
      <c r="K7953" s="62">
        <v>0</v>
      </c>
      <c r="L7953" s="63"/>
      <c r="M7953" s="63"/>
      <c r="N7953" s="63"/>
      <c r="O7953" s="63"/>
      <c r="P7953" s="63"/>
      <c r="Q7953" s="63"/>
      <c r="R7953" s="63"/>
      <c r="S7953" s="63"/>
      <c r="T7953" s="63"/>
      <c r="U7953" s="63"/>
      <c r="V7953" s="63"/>
      <c r="W7953" s="63"/>
      <c r="X7953" s="63"/>
      <c r="Y7953" s="63"/>
      <c r="Z7953" s="62">
        <v>0</v>
      </c>
      <c r="AA7953" s="62">
        <v>19980</v>
      </c>
      <c r="AB7953" s="62">
        <v>30.83</v>
      </c>
      <c r="AC7953" s="62">
        <v>0</v>
      </c>
    </row>
    <row r="7954" spans="1:29" x14ac:dyDescent="0.25">
      <c r="A7954" s="61" t="s">
        <v>579</v>
      </c>
      <c r="B7954" s="61" t="s">
        <v>580</v>
      </c>
      <c r="C7954" s="62">
        <v>2015</v>
      </c>
      <c r="D7954" s="61" t="s">
        <v>78</v>
      </c>
      <c r="E7954" s="62">
        <v>60</v>
      </c>
      <c r="F7954" s="62">
        <v>549836</v>
      </c>
      <c r="G7954" s="62">
        <v>103000</v>
      </c>
      <c r="H7954" s="62">
        <v>143.06</v>
      </c>
      <c r="I7954" s="62">
        <v>9163.93</v>
      </c>
      <c r="J7954" s="62">
        <v>511347.48</v>
      </c>
      <c r="K7954" s="62">
        <v>0</v>
      </c>
      <c r="L7954" s="63"/>
      <c r="M7954" s="63"/>
      <c r="N7954" s="63"/>
      <c r="O7954" s="63"/>
      <c r="P7954" s="63"/>
      <c r="Q7954" s="63"/>
      <c r="R7954" s="63"/>
      <c r="S7954" s="63"/>
      <c r="T7954" s="63"/>
      <c r="U7954" s="63"/>
      <c r="V7954" s="63"/>
      <c r="W7954" s="63"/>
      <c r="X7954" s="63"/>
      <c r="Y7954" s="63"/>
      <c r="Z7954" s="62">
        <v>1.44</v>
      </c>
      <c r="AA7954" s="62">
        <v>15726</v>
      </c>
      <c r="AB7954" s="62">
        <v>21.84</v>
      </c>
      <c r="AC7954" s="62">
        <v>0.02</v>
      </c>
    </row>
    <row r="7955" spans="1:29" x14ac:dyDescent="0.25">
      <c r="A7955" s="61" t="s">
        <v>514</v>
      </c>
      <c r="B7955" s="61" t="s">
        <v>515</v>
      </c>
      <c r="C7955" s="62">
        <v>2003</v>
      </c>
      <c r="D7955" s="61" t="s">
        <v>94</v>
      </c>
      <c r="E7955" s="62">
        <v>8</v>
      </c>
      <c r="F7955" s="63"/>
      <c r="G7955" s="63"/>
      <c r="H7955" s="63"/>
      <c r="I7955" s="63"/>
      <c r="J7955" s="63"/>
      <c r="K7955" s="62">
        <v>0</v>
      </c>
      <c r="L7955" s="63"/>
      <c r="M7955" s="63"/>
      <c r="N7955" s="63"/>
      <c r="O7955" s="63"/>
      <c r="P7955" s="63"/>
      <c r="Q7955" s="63"/>
      <c r="R7955" s="63"/>
      <c r="S7955" s="63"/>
      <c r="T7955" s="63"/>
      <c r="U7955" s="63"/>
      <c r="V7955" s="63"/>
      <c r="W7955" s="63"/>
      <c r="X7955" s="63"/>
      <c r="Y7955" s="63"/>
      <c r="Z7955" s="62">
        <v>552618</v>
      </c>
      <c r="AA7955" s="62">
        <v>56928</v>
      </c>
      <c r="AB7955" s="62">
        <v>593</v>
      </c>
      <c r="AC7955" s="62">
        <v>69077.25</v>
      </c>
    </row>
    <row r="7956" spans="1:29" ht="30" x14ac:dyDescent="0.25">
      <c r="A7956" s="61" t="s">
        <v>115</v>
      </c>
      <c r="B7956" s="61" t="s">
        <v>116</v>
      </c>
      <c r="C7956" s="62">
        <v>2016</v>
      </c>
      <c r="D7956" s="61" t="s">
        <v>78</v>
      </c>
      <c r="E7956" s="62">
        <v>29</v>
      </c>
      <c r="F7956" s="62">
        <v>23221</v>
      </c>
      <c r="G7956" s="62">
        <v>5110</v>
      </c>
      <c r="H7956" s="62">
        <v>14.68</v>
      </c>
      <c r="I7956" s="62">
        <v>800.72</v>
      </c>
      <c r="J7956" s="62">
        <v>21595.53</v>
      </c>
      <c r="K7956" s="62">
        <v>13767.22</v>
      </c>
      <c r="L7956" s="62">
        <v>13942</v>
      </c>
      <c r="M7956" s="62">
        <v>40.06</v>
      </c>
      <c r="N7956" s="62">
        <v>474.73</v>
      </c>
      <c r="O7956" s="62">
        <v>166022.99</v>
      </c>
      <c r="P7956" s="63"/>
      <c r="Q7956" s="63"/>
      <c r="R7956" s="63"/>
      <c r="S7956" s="63"/>
      <c r="T7956" s="63"/>
      <c r="U7956" s="63"/>
      <c r="V7956" s="63"/>
      <c r="W7956" s="63"/>
      <c r="X7956" s="63"/>
      <c r="Y7956" s="63"/>
      <c r="Z7956" s="62">
        <v>64000</v>
      </c>
      <c r="AA7956" s="62">
        <v>9555</v>
      </c>
      <c r="AB7956" s="62">
        <v>27.46</v>
      </c>
      <c r="AC7956" s="62">
        <v>2206.9</v>
      </c>
    </row>
    <row r="7957" spans="1:29" x14ac:dyDescent="0.25">
      <c r="A7957" s="61" t="s">
        <v>374</v>
      </c>
      <c r="B7957" s="61" t="s">
        <v>375</v>
      </c>
      <c r="C7957" s="62">
        <v>2017</v>
      </c>
      <c r="D7957" s="61" t="s">
        <v>75</v>
      </c>
      <c r="E7957" s="62">
        <v>12</v>
      </c>
      <c r="F7957" s="62">
        <v>7613</v>
      </c>
      <c r="G7957" s="62">
        <v>1550</v>
      </c>
      <c r="H7957" s="62">
        <v>10.76</v>
      </c>
      <c r="I7957" s="62">
        <v>634.41999999999996</v>
      </c>
      <c r="J7957" s="62">
        <v>7080.09</v>
      </c>
      <c r="K7957" s="62">
        <v>0</v>
      </c>
      <c r="L7957" s="63"/>
      <c r="M7957" s="63"/>
      <c r="N7957" s="63"/>
      <c r="O7957" s="63"/>
      <c r="P7957" s="63"/>
      <c r="Q7957" s="63"/>
      <c r="R7957" s="63"/>
      <c r="S7957" s="63"/>
      <c r="T7957" s="63"/>
      <c r="U7957" s="63"/>
      <c r="V7957" s="63"/>
      <c r="W7957" s="63"/>
      <c r="X7957" s="63"/>
      <c r="Y7957" s="63"/>
      <c r="Z7957" s="62">
        <v>647</v>
      </c>
      <c r="AA7957" s="62">
        <v>8146</v>
      </c>
      <c r="AB7957" s="62">
        <v>56.57</v>
      </c>
      <c r="AC7957" s="62">
        <v>53.92</v>
      </c>
    </row>
    <row r="7958" spans="1:29" x14ac:dyDescent="0.25">
      <c r="A7958" s="61" t="s">
        <v>212</v>
      </c>
      <c r="B7958" s="61" t="s">
        <v>213</v>
      </c>
      <c r="C7958" s="62">
        <v>2012</v>
      </c>
      <c r="D7958" s="61" t="s">
        <v>78</v>
      </c>
      <c r="E7958" s="62">
        <v>40</v>
      </c>
      <c r="F7958" s="62">
        <v>231560</v>
      </c>
      <c r="G7958" s="62">
        <v>25653</v>
      </c>
      <c r="H7958" s="62">
        <v>53.44</v>
      </c>
      <c r="I7958" s="62">
        <v>5789</v>
      </c>
      <c r="J7958" s="62">
        <v>215350.8</v>
      </c>
      <c r="K7958" s="62">
        <v>0</v>
      </c>
      <c r="L7958" s="63"/>
      <c r="M7958" s="63"/>
      <c r="N7958" s="63"/>
      <c r="O7958" s="63"/>
      <c r="P7958" s="63"/>
      <c r="Q7958" s="63"/>
      <c r="R7958" s="63"/>
      <c r="S7958" s="63"/>
      <c r="T7958" s="63"/>
      <c r="U7958" s="63"/>
      <c r="V7958" s="63"/>
      <c r="W7958" s="63"/>
      <c r="X7958" s="63"/>
      <c r="Y7958" s="63"/>
      <c r="Z7958" s="62">
        <v>46235</v>
      </c>
      <c r="AA7958" s="62">
        <v>5086</v>
      </c>
      <c r="AB7958" s="62">
        <v>10.6</v>
      </c>
      <c r="AC7958" s="62">
        <v>1155.8800000000001</v>
      </c>
    </row>
    <row r="7959" spans="1:29" x14ac:dyDescent="0.25">
      <c r="A7959" s="61" t="s">
        <v>424</v>
      </c>
      <c r="B7959" s="61" t="s">
        <v>425</v>
      </c>
      <c r="C7959" s="62">
        <v>2018</v>
      </c>
      <c r="D7959" s="61" t="s">
        <v>78</v>
      </c>
      <c r="E7959" s="62">
        <v>56</v>
      </c>
      <c r="F7959" s="62">
        <v>388180</v>
      </c>
      <c r="G7959" s="62">
        <v>7535</v>
      </c>
      <c r="H7959" s="62">
        <v>11.21</v>
      </c>
      <c r="I7959" s="62">
        <v>6931.79</v>
      </c>
      <c r="J7959" s="62">
        <v>361007.4</v>
      </c>
      <c r="K7959" s="62">
        <v>0</v>
      </c>
      <c r="L7959" s="63"/>
      <c r="M7959" s="63"/>
      <c r="N7959" s="63"/>
      <c r="O7959" s="63"/>
      <c r="P7959" s="63"/>
      <c r="Q7959" s="63"/>
      <c r="R7959" s="63"/>
      <c r="S7959" s="63"/>
      <c r="T7959" s="63"/>
      <c r="U7959" s="63"/>
      <c r="V7959" s="63"/>
      <c r="W7959" s="63"/>
      <c r="X7959" s="63"/>
      <c r="Y7959" s="63"/>
      <c r="Z7959" s="62">
        <v>76000</v>
      </c>
      <c r="AA7959" s="62">
        <v>7596</v>
      </c>
      <c r="AB7959" s="62">
        <v>11.3</v>
      </c>
      <c r="AC7959" s="62">
        <v>1357.14</v>
      </c>
    </row>
    <row r="7960" spans="1:29" x14ac:dyDescent="0.25">
      <c r="A7960" s="61" t="s">
        <v>466</v>
      </c>
      <c r="B7960" s="61" t="s">
        <v>467</v>
      </c>
      <c r="C7960" s="62">
        <v>2009</v>
      </c>
      <c r="D7960" s="61" t="s">
        <v>94</v>
      </c>
      <c r="E7960" s="62">
        <v>2</v>
      </c>
      <c r="F7960" s="62">
        <v>465</v>
      </c>
      <c r="G7960" s="62">
        <v>179</v>
      </c>
      <c r="H7960" s="62">
        <v>7.46</v>
      </c>
      <c r="I7960" s="62">
        <v>232.5</v>
      </c>
      <c r="J7960" s="62">
        <v>432.45</v>
      </c>
      <c r="K7960" s="62">
        <v>0</v>
      </c>
      <c r="L7960" s="63"/>
      <c r="M7960" s="63"/>
      <c r="N7960" s="63"/>
      <c r="O7960" s="63"/>
      <c r="P7960" s="63"/>
      <c r="Q7960" s="63"/>
      <c r="R7960" s="63"/>
      <c r="S7960" s="63"/>
      <c r="T7960" s="63"/>
      <c r="U7960" s="63"/>
      <c r="V7960" s="63"/>
      <c r="W7960" s="63"/>
      <c r="X7960" s="63"/>
      <c r="Y7960" s="63"/>
      <c r="Z7960" s="62">
        <v>0</v>
      </c>
      <c r="AA7960" s="63"/>
      <c r="AB7960" s="63"/>
      <c r="AC7960" s="62">
        <v>0</v>
      </c>
    </row>
    <row r="7961" spans="1:29" ht="30" x14ac:dyDescent="0.25">
      <c r="A7961" s="61" t="s">
        <v>146</v>
      </c>
      <c r="B7961" s="61" t="s">
        <v>147</v>
      </c>
      <c r="C7961" s="62">
        <v>2011</v>
      </c>
      <c r="D7961" s="61" t="s">
        <v>86</v>
      </c>
      <c r="E7961" s="62">
        <v>10</v>
      </c>
      <c r="F7961" s="63"/>
      <c r="G7961" s="62">
        <v>8433</v>
      </c>
      <c r="H7961" s="62">
        <v>70.28</v>
      </c>
      <c r="I7961" s="63"/>
      <c r="J7961" s="63"/>
      <c r="K7961" s="62">
        <v>0</v>
      </c>
      <c r="L7961" s="63"/>
      <c r="M7961" s="63"/>
      <c r="N7961" s="63"/>
      <c r="O7961" s="63"/>
      <c r="P7961" s="63"/>
      <c r="Q7961" s="63"/>
      <c r="R7961" s="63"/>
      <c r="S7961" s="63"/>
      <c r="T7961" s="63"/>
      <c r="U7961" s="63"/>
      <c r="V7961" s="63"/>
      <c r="W7961" s="63"/>
      <c r="X7961" s="63"/>
      <c r="Y7961" s="63"/>
      <c r="Z7961" s="62">
        <v>0</v>
      </c>
      <c r="AA7961" s="63"/>
      <c r="AB7961" s="63"/>
      <c r="AC7961" s="62">
        <v>0</v>
      </c>
    </row>
    <row r="7962" spans="1:29" x14ac:dyDescent="0.25">
      <c r="A7962" s="61" t="s">
        <v>81</v>
      </c>
      <c r="B7962" s="61" t="s">
        <v>82</v>
      </c>
      <c r="C7962" s="62">
        <v>2009</v>
      </c>
      <c r="D7962" s="61" t="s">
        <v>99</v>
      </c>
      <c r="E7962" s="62">
        <v>24</v>
      </c>
      <c r="F7962" s="62">
        <v>118800</v>
      </c>
      <c r="G7962" s="62">
        <v>14253</v>
      </c>
      <c r="H7962" s="62">
        <v>49.49</v>
      </c>
      <c r="I7962" s="62">
        <v>4950</v>
      </c>
      <c r="J7962" s="62">
        <v>110484</v>
      </c>
      <c r="K7962" s="62">
        <v>19072.740000000002</v>
      </c>
      <c r="L7962" s="62">
        <v>24742</v>
      </c>
      <c r="M7962" s="62">
        <v>85.91</v>
      </c>
      <c r="N7962" s="62">
        <v>794.7</v>
      </c>
      <c r="O7962" s="62">
        <v>230003.95</v>
      </c>
      <c r="P7962" s="63"/>
      <c r="Q7962" s="63"/>
      <c r="R7962" s="63"/>
      <c r="S7962" s="63"/>
      <c r="T7962" s="63"/>
      <c r="U7962" s="63"/>
      <c r="V7962" s="63"/>
      <c r="W7962" s="63"/>
      <c r="X7962" s="63"/>
      <c r="Y7962" s="63"/>
      <c r="Z7962" s="62">
        <v>1101</v>
      </c>
      <c r="AA7962" s="62">
        <v>5176</v>
      </c>
      <c r="AB7962" s="62">
        <v>17.97</v>
      </c>
      <c r="AC7962" s="62">
        <v>45.88</v>
      </c>
    </row>
    <row r="7963" spans="1:29" x14ac:dyDescent="0.25">
      <c r="A7963" s="61" t="s">
        <v>532</v>
      </c>
      <c r="B7963" s="61" t="s">
        <v>533</v>
      </c>
      <c r="C7963" s="62">
        <v>2011</v>
      </c>
      <c r="D7963" s="61" t="s">
        <v>78</v>
      </c>
      <c r="E7963" s="62">
        <v>64</v>
      </c>
      <c r="F7963" s="62">
        <v>642390</v>
      </c>
      <c r="G7963" s="62">
        <v>86288</v>
      </c>
      <c r="H7963" s="62">
        <v>112.35</v>
      </c>
      <c r="I7963" s="62">
        <v>10037.34</v>
      </c>
      <c r="J7963" s="62">
        <v>597422.69999999995</v>
      </c>
      <c r="K7963" s="62">
        <v>0</v>
      </c>
      <c r="L7963" s="63"/>
      <c r="M7963" s="63"/>
      <c r="N7963" s="63"/>
      <c r="O7963" s="63"/>
      <c r="P7963" s="63"/>
      <c r="Q7963" s="63"/>
      <c r="R7963" s="63"/>
      <c r="S7963" s="63"/>
      <c r="T7963" s="63"/>
      <c r="U7963" s="63"/>
      <c r="V7963" s="63"/>
      <c r="W7963" s="63"/>
      <c r="X7963" s="63"/>
      <c r="Y7963" s="63"/>
      <c r="Z7963" s="62">
        <v>893.94</v>
      </c>
      <c r="AA7963" s="62">
        <v>19897</v>
      </c>
      <c r="AB7963" s="62">
        <v>25.91</v>
      </c>
      <c r="AC7963" s="62">
        <v>13.97</v>
      </c>
    </row>
    <row r="7964" spans="1:29" x14ac:dyDescent="0.25">
      <c r="A7964" s="61" t="s">
        <v>76</v>
      </c>
      <c r="B7964" s="61" t="s">
        <v>77</v>
      </c>
      <c r="C7964" s="62">
        <v>2015</v>
      </c>
      <c r="D7964" s="61" t="s">
        <v>94</v>
      </c>
      <c r="E7964" s="62">
        <v>7</v>
      </c>
      <c r="F7964" s="62">
        <v>69</v>
      </c>
      <c r="G7964" s="62">
        <v>128</v>
      </c>
      <c r="H7964" s="62">
        <v>1.52</v>
      </c>
      <c r="I7964" s="62">
        <v>9.86</v>
      </c>
      <c r="J7964" s="62">
        <v>64.17</v>
      </c>
      <c r="K7964" s="62">
        <v>0</v>
      </c>
      <c r="L7964" s="63"/>
      <c r="M7964" s="63"/>
      <c r="N7964" s="63"/>
      <c r="O7964" s="63"/>
      <c r="P7964" s="63"/>
      <c r="Q7964" s="63"/>
      <c r="R7964" s="63"/>
      <c r="S7964" s="63"/>
      <c r="T7964" s="63"/>
      <c r="U7964" s="63"/>
      <c r="V7964" s="63"/>
      <c r="W7964" s="63"/>
      <c r="X7964" s="63"/>
      <c r="Y7964" s="63"/>
      <c r="Z7964" s="62">
        <v>454.92</v>
      </c>
      <c r="AA7964" s="62">
        <v>1540</v>
      </c>
      <c r="AB7964" s="62">
        <v>18.329999999999998</v>
      </c>
      <c r="AC7964" s="62">
        <v>64.989999999999995</v>
      </c>
    </row>
    <row r="7965" spans="1:29" x14ac:dyDescent="0.25">
      <c r="A7965" s="61" t="s">
        <v>70</v>
      </c>
      <c r="B7965" s="61" t="s">
        <v>71</v>
      </c>
      <c r="C7965" s="62">
        <v>2007</v>
      </c>
      <c r="D7965" s="61" t="s">
        <v>78</v>
      </c>
      <c r="E7965" s="62">
        <v>149</v>
      </c>
      <c r="F7965" s="62">
        <v>663560</v>
      </c>
      <c r="G7965" s="62">
        <v>91134</v>
      </c>
      <c r="H7965" s="62">
        <v>50.97</v>
      </c>
      <c r="I7965" s="62">
        <v>4453.42</v>
      </c>
      <c r="J7965" s="62">
        <v>617110.80000000005</v>
      </c>
      <c r="K7965" s="62">
        <v>59341</v>
      </c>
      <c r="L7965" s="62">
        <v>105947</v>
      </c>
      <c r="M7965" s="62">
        <v>59.25</v>
      </c>
      <c r="N7965" s="62">
        <v>398.26</v>
      </c>
      <c r="O7965" s="62">
        <v>715610.92</v>
      </c>
      <c r="P7965" s="63"/>
      <c r="Q7965" s="63"/>
      <c r="R7965" s="63"/>
      <c r="S7965" s="63"/>
      <c r="T7965" s="63"/>
      <c r="U7965" s="63"/>
      <c r="V7965" s="63"/>
      <c r="W7965" s="63"/>
      <c r="X7965" s="63"/>
      <c r="Y7965" s="63"/>
      <c r="Z7965" s="62">
        <v>7145</v>
      </c>
      <c r="AA7965" s="62">
        <v>43018</v>
      </c>
      <c r="AB7965" s="62">
        <v>24.06</v>
      </c>
      <c r="AC7965" s="62">
        <v>47.95</v>
      </c>
    </row>
    <row r="7966" spans="1:29" ht="30" x14ac:dyDescent="0.25">
      <c r="A7966" s="61" t="s">
        <v>415</v>
      </c>
      <c r="B7966" s="61" t="s">
        <v>416</v>
      </c>
      <c r="C7966" s="62">
        <v>2011</v>
      </c>
      <c r="D7966" s="61" t="s">
        <v>89</v>
      </c>
      <c r="E7966" s="62">
        <v>69</v>
      </c>
      <c r="F7966" s="62">
        <v>748818</v>
      </c>
      <c r="G7966" s="62">
        <v>100434</v>
      </c>
      <c r="H7966" s="62">
        <v>121.3</v>
      </c>
      <c r="I7966" s="62">
        <v>10852.43</v>
      </c>
      <c r="J7966" s="62">
        <v>696400.74</v>
      </c>
      <c r="K7966" s="62">
        <v>0</v>
      </c>
      <c r="L7966" s="62">
        <v>0</v>
      </c>
      <c r="M7966" s="62">
        <v>0</v>
      </c>
      <c r="N7966" s="63"/>
      <c r="O7966" s="63"/>
      <c r="P7966" s="63"/>
      <c r="Q7966" s="63"/>
      <c r="R7966" s="63"/>
      <c r="S7966" s="63"/>
      <c r="T7966" s="63"/>
      <c r="U7966" s="63"/>
      <c r="V7966" s="63"/>
      <c r="W7966" s="63"/>
      <c r="X7966" s="63"/>
      <c r="Y7966" s="63"/>
      <c r="Z7966" s="62">
        <v>164.43</v>
      </c>
      <c r="AA7966" s="62">
        <v>33819</v>
      </c>
      <c r="AB7966" s="62">
        <v>40.840000000000003</v>
      </c>
      <c r="AC7966" s="62">
        <v>2.38</v>
      </c>
    </row>
    <row r="7967" spans="1:29" ht="30" x14ac:dyDescent="0.25">
      <c r="A7967" s="61" t="s">
        <v>188</v>
      </c>
      <c r="B7967" s="61" t="s">
        <v>189</v>
      </c>
      <c r="C7967" s="62">
        <v>2006</v>
      </c>
      <c r="D7967" s="61" t="s">
        <v>78</v>
      </c>
      <c r="E7967" s="62">
        <v>75</v>
      </c>
      <c r="F7967" s="62">
        <v>110483</v>
      </c>
      <c r="G7967" s="62">
        <v>17346</v>
      </c>
      <c r="H7967" s="62">
        <v>19.27</v>
      </c>
      <c r="I7967" s="62">
        <v>1473.11</v>
      </c>
      <c r="J7967" s="62">
        <v>102749.19</v>
      </c>
      <c r="K7967" s="62">
        <v>34266.730000000003</v>
      </c>
      <c r="L7967" s="62">
        <v>52707</v>
      </c>
      <c r="M7967" s="62">
        <v>58.56</v>
      </c>
      <c r="N7967" s="63"/>
      <c r="O7967" s="63"/>
      <c r="P7967" s="63"/>
      <c r="Q7967" s="63"/>
      <c r="R7967" s="63"/>
      <c r="S7967" s="63"/>
      <c r="T7967" s="63"/>
      <c r="U7967" s="63"/>
      <c r="V7967" s="63"/>
      <c r="W7967" s="63"/>
      <c r="X7967" s="63"/>
      <c r="Y7967" s="63"/>
      <c r="Z7967" s="62">
        <v>3199</v>
      </c>
      <c r="AA7967" s="62">
        <v>14369</v>
      </c>
      <c r="AB7967" s="62">
        <v>15.97</v>
      </c>
      <c r="AC7967" s="62">
        <v>42.65</v>
      </c>
    </row>
    <row r="7968" spans="1:29" ht="30" x14ac:dyDescent="0.25">
      <c r="A7968" s="61" t="s">
        <v>450</v>
      </c>
      <c r="B7968" s="61" t="s">
        <v>451</v>
      </c>
      <c r="C7968" s="62">
        <v>2004</v>
      </c>
      <c r="D7968" s="61" t="s">
        <v>99</v>
      </c>
      <c r="E7968" s="62">
        <v>64</v>
      </c>
      <c r="F7968" s="62">
        <v>166683</v>
      </c>
      <c r="G7968" s="62">
        <v>22265</v>
      </c>
      <c r="H7968" s="62">
        <v>28.99</v>
      </c>
      <c r="I7968" s="62">
        <v>2604.42</v>
      </c>
      <c r="J7968" s="62">
        <v>155015.19</v>
      </c>
      <c r="K7968" s="62">
        <v>12506</v>
      </c>
      <c r="L7968" s="62">
        <v>83184</v>
      </c>
      <c r="M7968" s="62">
        <v>108.31</v>
      </c>
      <c r="N7968" s="62">
        <v>195.41</v>
      </c>
      <c r="O7968" s="62">
        <v>150813.60999999999</v>
      </c>
      <c r="P7968" s="63"/>
      <c r="Q7968" s="63"/>
      <c r="R7968" s="63"/>
      <c r="S7968" s="63"/>
      <c r="T7968" s="63"/>
      <c r="U7968" s="63"/>
      <c r="V7968" s="63"/>
      <c r="W7968" s="63"/>
      <c r="X7968" s="63"/>
      <c r="Y7968" s="63"/>
      <c r="Z7968" s="62">
        <v>2.3199999999999998</v>
      </c>
      <c r="AA7968" s="62">
        <v>2962</v>
      </c>
      <c r="AB7968" s="62">
        <v>3.86</v>
      </c>
      <c r="AC7968" s="62">
        <v>0.04</v>
      </c>
    </row>
    <row r="7969" spans="1:29" ht="30" x14ac:dyDescent="0.25">
      <c r="A7969" s="61" t="s">
        <v>500</v>
      </c>
      <c r="B7969" s="61" t="s">
        <v>501</v>
      </c>
      <c r="C7969" s="62">
        <v>2015</v>
      </c>
      <c r="D7969" s="61" t="s">
        <v>99</v>
      </c>
      <c r="E7969" s="62">
        <v>36</v>
      </c>
      <c r="F7969" s="62">
        <v>136247</v>
      </c>
      <c r="G7969" s="62">
        <v>17937</v>
      </c>
      <c r="H7969" s="62">
        <v>41.52</v>
      </c>
      <c r="I7969" s="62">
        <v>3784.64</v>
      </c>
      <c r="J7969" s="62">
        <v>126709.71</v>
      </c>
      <c r="K7969" s="62">
        <v>3796.13</v>
      </c>
      <c r="L7969" s="62">
        <v>7626</v>
      </c>
      <c r="M7969" s="62">
        <v>17.649999999999999</v>
      </c>
      <c r="N7969" s="62">
        <v>105.45</v>
      </c>
      <c r="O7969" s="62">
        <v>45778.66</v>
      </c>
      <c r="P7969" s="63"/>
      <c r="Q7969" s="63"/>
      <c r="R7969" s="63"/>
      <c r="S7969" s="63"/>
      <c r="T7969" s="63"/>
      <c r="U7969" s="63"/>
      <c r="V7969" s="63"/>
      <c r="W7969" s="63"/>
      <c r="X7969" s="63"/>
      <c r="Y7969" s="63"/>
      <c r="Z7969" s="62">
        <v>334.2</v>
      </c>
      <c r="AA7969" s="62">
        <v>3477</v>
      </c>
      <c r="AB7969" s="62">
        <v>8.0500000000000007</v>
      </c>
      <c r="AC7969" s="62">
        <v>9.2799999999999994</v>
      </c>
    </row>
    <row r="7970" spans="1:29" ht="30" x14ac:dyDescent="0.25">
      <c r="A7970" s="61" t="s">
        <v>188</v>
      </c>
      <c r="B7970" s="61" t="s">
        <v>189</v>
      </c>
      <c r="C7970" s="62">
        <v>2007</v>
      </c>
      <c r="D7970" s="61" t="s">
        <v>99</v>
      </c>
      <c r="E7970" s="62">
        <v>202</v>
      </c>
      <c r="F7970" s="62">
        <v>764760</v>
      </c>
      <c r="G7970" s="62">
        <v>165453</v>
      </c>
      <c r="H7970" s="62">
        <v>68.260000000000005</v>
      </c>
      <c r="I7970" s="62">
        <v>3785.94</v>
      </c>
      <c r="J7970" s="62">
        <v>711226.8</v>
      </c>
      <c r="K7970" s="62">
        <v>92333.66</v>
      </c>
      <c r="L7970" s="62">
        <v>136923</v>
      </c>
      <c r="M7970" s="62">
        <v>56.49</v>
      </c>
      <c r="N7970" s="62">
        <v>457.1</v>
      </c>
      <c r="O7970" s="62">
        <v>1113479.27</v>
      </c>
      <c r="P7970" s="63"/>
      <c r="Q7970" s="63"/>
      <c r="R7970" s="63"/>
      <c r="S7970" s="63"/>
      <c r="T7970" s="63"/>
      <c r="U7970" s="63"/>
      <c r="V7970" s="63"/>
      <c r="W7970" s="63"/>
      <c r="X7970" s="63"/>
      <c r="Y7970" s="63"/>
      <c r="Z7970" s="62">
        <v>5640</v>
      </c>
      <c r="AA7970" s="62">
        <v>28361</v>
      </c>
      <c r="AB7970" s="62">
        <v>11.7</v>
      </c>
      <c r="AC7970" s="62">
        <v>27.92</v>
      </c>
    </row>
    <row r="7971" spans="1:29" ht="30" x14ac:dyDescent="0.25">
      <c r="A7971" s="61" t="s">
        <v>249</v>
      </c>
      <c r="B7971" s="61" t="s">
        <v>250</v>
      </c>
      <c r="C7971" s="62">
        <v>2009</v>
      </c>
      <c r="D7971" s="61" t="s">
        <v>75</v>
      </c>
      <c r="E7971" s="62">
        <v>4</v>
      </c>
      <c r="F7971" s="62">
        <v>1826</v>
      </c>
      <c r="G7971" s="62">
        <v>281</v>
      </c>
      <c r="H7971" s="62">
        <v>5.85</v>
      </c>
      <c r="I7971" s="62">
        <v>456.5</v>
      </c>
      <c r="J7971" s="62">
        <v>1698.18</v>
      </c>
      <c r="K7971" s="62">
        <v>0</v>
      </c>
      <c r="L7971" s="63"/>
      <c r="M7971" s="63"/>
      <c r="N7971" s="63"/>
      <c r="O7971" s="63"/>
      <c r="P7971" s="63"/>
      <c r="Q7971" s="63"/>
      <c r="R7971" s="63"/>
      <c r="S7971" s="63"/>
      <c r="T7971" s="63"/>
      <c r="U7971" s="63"/>
      <c r="V7971" s="63"/>
      <c r="W7971" s="63"/>
      <c r="X7971" s="63"/>
      <c r="Y7971" s="63"/>
      <c r="Z7971" s="62">
        <v>370.3</v>
      </c>
      <c r="AA7971" s="62">
        <v>2034</v>
      </c>
      <c r="AB7971" s="62">
        <v>42.38</v>
      </c>
      <c r="AC7971" s="62">
        <v>92.57</v>
      </c>
    </row>
    <row r="7972" spans="1:29" x14ac:dyDescent="0.25">
      <c r="A7972" s="61" t="s">
        <v>159</v>
      </c>
      <c r="B7972" s="61" t="s">
        <v>160</v>
      </c>
      <c r="C7972" s="62">
        <v>2009</v>
      </c>
      <c r="D7972" s="61" t="s">
        <v>175</v>
      </c>
      <c r="E7972" s="62">
        <v>8</v>
      </c>
      <c r="F7972" s="63"/>
      <c r="G7972" s="63"/>
      <c r="H7972" s="63"/>
      <c r="I7972" s="63"/>
      <c r="J7972" s="63"/>
      <c r="K7972" s="62">
        <v>0</v>
      </c>
      <c r="L7972" s="63"/>
      <c r="M7972" s="63"/>
      <c r="N7972" s="63"/>
      <c r="O7972" s="63"/>
      <c r="P7972" s="63"/>
      <c r="Q7972" s="63"/>
      <c r="R7972" s="63"/>
      <c r="S7972" s="63"/>
      <c r="T7972" s="63"/>
      <c r="U7972" s="63"/>
      <c r="V7972" s="63"/>
      <c r="W7972" s="63"/>
      <c r="X7972" s="63"/>
      <c r="Y7972" s="63"/>
      <c r="Z7972" s="62">
        <v>0</v>
      </c>
      <c r="AA7972" s="63"/>
      <c r="AB7972" s="63"/>
      <c r="AC7972" s="62">
        <v>0</v>
      </c>
    </row>
    <row r="7973" spans="1:29" x14ac:dyDescent="0.25">
      <c r="A7973" s="61" t="s">
        <v>558</v>
      </c>
      <c r="B7973" s="61" t="s">
        <v>559</v>
      </c>
      <c r="C7973" s="62">
        <v>2007</v>
      </c>
      <c r="D7973" s="61" t="s">
        <v>78</v>
      </c>
      <c r="E7973" s="62">
        <v>30</v>
      </c>
      <c r="F7973" s="62">
        <v>288320</v>
      </c>
      <c r="G7973" s="62">
        <v>50102</v>
      </c>
      <c r="H7973" s="62">
        <v>139.16999999999999</v>
      </c>
      <c r="I7973" s="62">
        <v>9610.67</v>
      </c>
      <c r="J7973" s="62">
        <v>268137.59999999998</v>
      </c>
      <c r="K7973" s="62">
        <v>0</v>
      </c>
      <c r="L7973" s="63"/>
      <c r="M7973" s="63"/>
      <c r="N7973" s="63"/>
      <c r="O7973" s="63"/>
      <c r="P7973" s="63"/>
      <c r="Q7973" s="63"/>
      <c r="R7973" s="63"/>
      <c r="S7973" s="63"/>
      <c r="T7973" s="63"/>
      <c r="U7973" s="63"/>
      <c r="V7973" s="63"/>
      <c r="W7973" s="63"/>
      <c r="X7973" s="63"/>
      <c r="Y7973" s="63"/>
      <c r="Z7973" s="62">
        <v>0</v>
      </c>
      <c r="AA7973" s="63"/>
      <c r="AB7973" s="63"/>
      <c r="AC7973" s="62">
        <v>0</v>
      </c>
    </row>
    <row r="7974" spans="1:29" ht="30" x14ac:dyDescent="0.25">
      <c r="A7974" s="61" t="s">
        <v>356</v>
      </c>
      <c r="B7974" s="61" t="s">
        <v>357</v>
      </c>
      <c r="C7974" s="62">
        <v>2012</v>
      </c>
      <c r="D7974" s="61" t="s">
        <v>78</v>
      </c>
      <c r="E7974" s="62">
        <v>100</v>
      </c>
      <c r="F7974" s="62">
        <v>940415</v>
      </c>
      <c r="G7974" s="62">
        <v>157684</v>
      </c>
      <c r="H7974" s="62">
        <v>131.4</v>
      </c>
      <c r="I7974" s="62">
        <v>9404.15</v>
      </c>
      <c r="J7974" s="62">
        <v>874585.95</v>
      </c>
      <c r="K7974" s="62">
        <v>0</v>
      </c>
      <c r="L7974" s="63"/>
      <c r="M7974" s="63"/>
      <c r="N7974" s="63"/>
      <c r="O7974" s="63"/>
      <c r="P7974" s="63"/>
      <c r="Q7974" s="63"/>
      <c r="R7974" s="63"/>
      <c r="S7974" s="63"/>
      <c r="T7974" s="63"/>
      <c r="U7974" s="63"/>
      <c r="V7974" s="63"/>
      <c r="W7974" s="63"/>
      <c r="X7974" s="63"/>
      <c r="Y7974" s="63"/>
      <c r="Z7974" s="62">
        <v>7004</v>
      </c>
      <c r="AA7974" s="62">
        <v>70797</v>
      </c>
      <c r="AB7974" s="62">
        <v>59</v>
      </c>
      <c r="AC7974" s="62">
        <v>70.040000000000006</v>
      </c>
    </row>
    <row r="7975" spans="1:29" x14ac:dyDescent="0.25">
      <c r="A7975" s="61" t="s">
        <v>454</v>
      </c>
      <c r="B7975" s="61" t="s">
        <v>455</v>
      </c>
      <c r="C7975" s="62">
        <v>2014</v>
      </c>
      <c r="D7975" s="61" t="s">
        <v>78</v>
      </c>
      <c r="E7975" s="62">
        <v>48</v>
      </c>
      <c r="F7975" s="62">
        <v>627077</v>
      </c>
      <c r="G7975" s="62">
        <v>82325</v>
      </c>
      <c r="H7975" s="62">
        <v>142.93</v>
      </c>
      <c r="I7975" s="62">
        <v>13064.1</v>
      </c>
      <c r="J7975" s="62">
        <v>583181.61</v>
      </c>
      <c r="K7975" s="62">
        <v>0</v>
      </c>
      <c r="L7975" s="63"/>
      <c r="M7975" s="63"/>
      <c r="N7975" s="63"/>
      <c r="O7975" s="63"/>
      <c r="P7975" s="63"/>
      <c r="Q7975" s="63"/>
      <c r="R7975" s="63"/>
      <c r="S7975" s="63"/>
      <c r="T7975" s="63"/>
      <c r="U7975" s="63"/>
      <c r="V7975" s="63"/>
      <c r="W7975" s="63"/>
      <c r="X7975" s="63"/>
      <c r="Y7975" s="63"/>
      <c r="Z7975" s="62">
        <v>1528560</v>
      </c>
      <c r="AA7975" s="62">
        <v>1830550</v>
      </c>
      <c r="AB7975" s="62">
        <v>3178.04</v>
      </c>
      <c r="AC7975" s="62">
        <v>31845</v>
      </c>
    </row>
    <row r="7976" spans="1:29" x14ac:dyDescent="0.25">
      <c r="A7976" s="61" t="s">
        <v>95</v>
      </c>
      <c r="B7976" s="61" t="s">
        <v>96</v>
      </c>
      <c r="C7976" s="62">
        <v>2018</v>
      </c>
      <c r="D7976" s="61" t="s">
        <v>75</v>
      </c>
      <c r="E7976" s="62">
        <v>12</v>
      </c>
      <c r="F7976" s="63"/>
      <c r="G7976" s="63"/>
      <c r="H7976" s="63"/>
      <c r="I7976" s="63"/>
      <c r="J7976" s="63"/>
      <c r="K7976" s="62">
        <v>0</v>
      </c>
      <c r="L7976" s="63"/>
      <c r="M7976" s="63"/>
      <c r="N7976" s="63"/>
      <c r="O7976" s="63"/>
      <c r="P7976" s="63"/>
      <c r="Q7976" s="63"/>
      <c r="R7976" s="63"/>
      <c r="S7976" s="63"/>
      <c r="T7976" s="63"/>
      <c r="U7976" s="63"/>
      <c r="V7976" s="63"/>
      <c r="W7976" s="63"/>
      <c r="X7976" s="63"/>
      <c r="Y7976" s="63"/>
      <c r="Z7976" s="62">
        <v>1503.59</v>
      </c>
      <c r="AA7976" s="62">
        <v>5102</v>
      </c>
      <c r="AB7976" s="62">
        <v>35.43</v>
      </c>
      <c r="AC7976" s="62">
        <v>125.3</v>
      </c>
    </row>
    <row r="7977" spans="1:29" x14ac:dyDescent="0.25">
      <c r="A7977" s="61" t="s">
        <v>130</v>
      </c>
      <c r="B7977" s="61" t="s">
        <v>131</v>
      </c>
      <c r="C7977" s="62">
        <v>2010</v>
      </c>
      <c r="D7977" s="61" t="s">
        <v>86</v>
      </c>
      <c r="E7977" s="62">
        <v>68</v>
      </c>
      <c r="F7977" s="62">
        <v>24313</v>
      </c>
      <c r="G7977" s="62">
        <v>3368</v>
      </c>
      <c r="H7977" s="62">
        <v>4.13</v>
      </c>
      <c r="I7977" s="62">
        <v>357.54</v>
      </c>
      <c r="J7977" s="62">
        <v>22611.09</v>
      </c>
      <c r="K7977" s="62">
        <v>0</v>
      </c>
      <c r="L7977" s="63"/>
      <c r="M7977" s="63"/>
      <c r="N7977" s="63"/>
      <c r="O7977" s="63"/>
      <c r="P7977" s="63"/>
      <c r="Q7977" s="63"/>
      <c r="R7977" s="63"/>
      <c r="S7977" s="63"/>
      <c r="T7977" s="63"/>
      <c r="U7977" s="62">
        <v>1611</v>
      </c>
      <c r="V7977" s="62">
        <v>3925</v>
      </c>
      <c r="W7977" s="62">
        <v>4.8099999999999996</v>
      </c>
      <c r="X7977" s="62">
        <v>23</v>
      </c>
      <c r="Y7977" s="62">
        <v>36060.620000000003</v>
      </c>
      <c r="Z7977" s="62">
        <v>7476</v>
      </c>
      <c r="AA7977" s="62">
        <v>46161</v>
      </c>
      <c r="AB7977" s="62">
        <v>56.57</v>
      </c>
      <c r="AC7977" s="62">
        <v>109.94</v>
      </c>
    </row>
    <row r="7978" spans="1:29" ht="30" x14ac:dyDescent="0.25">
      <c r="A7978" s="61" t="s">
        <v>363</v>
      </c>
      <c r="B7978" s="61" t="s">
        <v>364</v>
      </c>
      <c r="C7978" s="62">
        <v>2010</v>
      </c>
      <c r="D7978" s="61" t="s">
        <v>75</v>
      </c>
      <c r="E7978" s="62">
        <v>5</v>
      </c>
      <c r="F7978" s="62">
        <v>1453</v>
      </c>
      <c r="G7978" s="62">
        <v>246</v>
      </c>
      <c r="H7978" s="62">
        <v>4.0999999999999996</v>
      </c>
      <c r="I7978" s="62">
        <v>290.60000000000002</v>
      </c>
      <c r="J7978" s="62">
        <v>1351.29</v>
      </c>
      <c r="K7978" s="62">
        <v>561.59</v>
      </c>
      <c r="L7978" s="62">
        <v>786</v>
      </c>
      <c r="M7978" s="62">
        <v>13.1</v>
      </c>
      <c r="N7978" s="63"/>
      <c r="O7978" s="63"/>
      <c r="P7978" s="63"/>
      <c r="Q7978" s="63"/>
      <c r="R7978" s="63"/>
      <c r="S7978" s="63"/>
      <c r="T7978" s="63"/>
      <c r="U7978" s="63"/>
      <c r="V7978" s="63"/>
      <c r="W7978" s="63"/>
      <c r="X7978" s="63"/>
      <c r="Y7978" s="63"/>
      <c r="Z7978" s="62">
        <v>314.14999999999998</v>
      </c>
      <c r="AA7978" s="62">
        <v>765</v>
      </c>
      <c r="AB7978" s="62">
        <v>12.75</v>
      </c>
      <c r="AC7978" s="62">
        <v>62.83</v>
      </c>
    </row>
    <row r="7979" spans="1:29" ht="30" x14ac:dyDescent="0.25">
      <c r="A7979" s="61" t="s">
        <v>446</v>
      </c>
      <c r="B7979" s="61" t="s">
        <v>447</v>
      </c>
      <c r="C7979" s="62">
        <v>2006</v>
      </c>
      <c r="D7979" s="61" t="s">
        <v>99</v>
      </c>
      <c r="E7979" s="62">
        <v>32</v>
      </c>
      <c r="F7979" s="62">
        <v>113040</v>
      </c>
      <c r="G7979" s="62">
        <v>17353</v>
      </c>
      <c r="H7979" s="62">
        <v>45.19</v>
      </c>
      <c r="I7979" s="62">
        <v>3532.5</v>
      </c>
      <c r="J7979" s="62">
        <v>105127.2</v>
      </c>
      <c r="K7979" s="62">
        <v>9615.91</v>
      </c>
      <c r="L7979" s="62">
        <v>17495</v>
      </c>
      <c r="M7979" s="62">
        <v>45.56</v>
      </c>
      <c r="N7979" s="62">
        <v>300.5</v>
      </c>
      <c r="O7979" s="62">
        <v>115961.11</v>
      </c>
      <c r="P7979" s="63"/>
      <c r="Q7979" s="63"/>
      <c r="R7979" s="63"/>
      <c r="S7979" s="63"/>
      <c r="T7979" s="63"/>
      <c r="U7979" s="63"/>
      <c r="V7979" s="63"/>
      <c r="W7979" s="63"/>
      <c r="X7979" s="63"/>
      <c r="Y7979" s="63"/>
      <c r="Z7979" s="62">
        <v>405427.15</v>
      </c>
      <c r="AA7979" s="62">
        <v>78591</v>
      </c>
      <c r="AB7979" s="62">
        <v>204.66</v>
      </c>
      <c r="AC7979" s="62">
        <v>12669.6</v>
      </c>
    </row>
    <row r="7980" spans="1:29" ht="30" x14ac:dyDescent="0.25">
      <c r="A7980" s="61" t="s">
        <v>530</v>
      </c>
      <c r="B7980" s="61" t="s">
        <v>531</v>
      </c>
      <c r="C7980" s="62">
        <v>2005</v>
      </c>
      <c r="D7980" s="61" t="s">
        <v>78</v>
      </c>
      <c r="E7980" s="62">
        <v>60</v>
      </c>
      <c r="F7980" s="62">
        <v>750160</v>
      </c>
      <c r="G7980" s="62">
        <v>90677</v>
      </c>
      <c r="H7980" s="62">
        <v>125.94</v>
      </c>
      <c r="I7980" s="62">
        <v>12502.67</v>
      </c>
      <c r="J7980" s="62">
        <v>697648.8</v>
      </c>
      <c r="K7980" s="62">
        <v>0</v>
      </c>
      <c r="L7980" s="63"/>
      <c r="M7980" s="63"/>
      <c r="N7980" s="63"/>
      <c r="O7980" s="63"/>
      <c r="P7980" s="62">
        <v>64</v>
      </c>
      <c r="Q7980" s="62">
        <v>368</v>
      </c>
      <c r="R7980" s="62">
        <v>0.51</v>
      </c>
      <c r="S7980" s="62">
        <v>1</v>
      </c>
      <c r="T7980" s="62">
        <v>810.82</v>
      </c>
      <c r="U7980" s="63"/>
      <c r="V7980" s="63"/>
      <c r="W7980" s="63"/>
      <c r="X7980" s="63"/>
      <c r="Y7980" s="63"/>
      <c r="Z7980" s="62">
        <v>6007.62</v>
      </c>
      <c r="AA7980" s="62">
        <v>116196</v>
      </c>
      <c r="AB7980" s="62">
        <v>161.38</v>
      </c>
      <c r="AC7980" s="62">
        <v>100.13</v>
      </c>
    </row>
    <row r="7981" spans="1:29" ht="30" x14ac:dyDescent="0.25">
      <c r="A7981" s="61" t="s">
        <v>176</v>
      </c>
      <c r="B7981" s="61" t="s">
        <v>177</v>
      </c>
      <c r="C7981" s="62">
        <v>2018</v>
      </c>
      <c r="D7981" s="61" t="s">
        <v>99</v>
      </c>
      <c r="E7981" s="62">
        <v>50</v>
      </c>
      <c r="F7981" s="62">
        <v>93332</v>
      </c>
      <c r="G7981" s="62">
        <v>15263</v>
      </c>
      <c r="H7981" s="62">
        <v>25.44</v>
      </c>
      <c r="I7981" s="62">
        <v>1866.64</v>
      </c>
      <c r="J7981" s="62">
        <v>86798.76</v>
      </c>
      <c r="K7981" s="62">
        <v>9918.5300000000007</v>
      </c>
      <c r="L7981" s="62">
        <v>10715</v>
      </c>
      <c r="M7981" s="62">
        <v>17.86</v>
      </c>
      <c r="N7981" s="62">
        <v>198.37</v>
      </c>
      <c r="O7981" s="62">
        <v>119610.48</v>
      </c>
      <c r="P7981" s="63"/>
      <c r="Q7981" s="63"/>
      <c r="R7981" s="63"/>
      <c r="S7981" s="63"/>
      <c r="T7981" s="63"/>
      <c r="U7981" s="63"/>
      <c r="V7981" s="63"/>
      <c r="W7981" s="63"/>
      <c r="X7981" s="63"/>
      <c r="Y7981" s="63"/>
      <c r="Z7981" s="62">
        <v>820</v>
      </c>
      <c r="AA7981" s="62">
        <v>6683</v>
      </c>
      <c r="AB7981" s="62">
        <v>11.14</v>
      </c>
      <c r="AC7981" s="62">
        <v>16.399999999999999</v>
      </c>
    </row>
    <row r="7982" spans="1:29" ht="30" x14ac:dyDescent="0.25">
      <c r="A7982" s="61" t="s">
        <v>544</v>
      </c>
      <c r="B7982" s="61" t="s">
        <v>545</v>
      </c>
      <c r="C7982" s="62">
        <v>2015</v>
      </c>
      <c r="D7982" s="61" t="s">
        <v>78</v>
      </c>
      <c r="E7982" s="62">
        <v>48</v>
      </c>
      <c r="F7982" s="62">
        <v>125944</v>
      </c>
      <c r="G7982" s="62">
        <v>23676</v>
      </c>
      <c r="H7982" s="62">
        <v>41.1</v>
      </c>
      <c r="I7982" s="62">
        <v>2623.83</v>
      </c>
      <c r="J7982" s="62">
        <v>117127.92</v>
      </c>
      <c r="K7982" s="62">
        <v>15808.58</v>
      </c>
      <c r="L7982" s="62">
        <v>18782</v>
      </c>
      <c r="M7982" s="62">
        <v>32.61</v>
      </c>
      <c r="N7982" s="62">
        <v>329.35</v>
      </c>
      <c r="O7982" s="62">
        <v>190640.37</v>
      </c>
      <c r="P7982" s="63"/>
      <c r="Q7982" s="63"/>
      <c r="R7982" s="63"/>
      <c r="S7982" s="63"/>
      <c r="T7982" s="63"/>
      <c r="U7982" s="63"/>
      <c r="V7982" s="63"/>
      <c r="W7982" s="63"/>
      <c r="X7982" s="63"/>
      <c r="Y7982" s="63"/>
      <c r="Z7982" s="62">
        <v>330</v>
      </c>
      <c r="AA7982" s="62">
        <v>3079</v>
      </c>
      <c r="AB7982" s="62">
        <v>5.35</v>
      </c>
      <c r="AC7982" s="62">
        <v>6.88</v>
      </c>
    </row>
    <row r="7983" spans="1:29" x14ac:dyDescent="0.25">
      <c r="A7983" s="61" t="s">
        <v>522</v>
      </c>
      <c r="B7983" s="61" t="s">
        <v>523</v>
      </c>
      <c r="C7983" s="62">
        <v>2003</v>
      </c>
      <c r="D7983" s="61" t="s">
        <v>99</v>
      </c>
      <c r="E7983" s="62">
        <v>56</v>
      </c>
      <c r="F7983" s="62">
        <v>104040</v>
      </c>
      <c r="G7983" s="62">
        <v>14878</v>
      </c>
      <c r="H7983" s="62">
        <v>22.14</v>
      </c>
      <c r="I7983" s="62">
        <v>1857.86</v>
      </c>
      <c r="J7983" s="62">
        <v>96757.2</v>
      </c>
      <c r="K7983" s="62">
        <v>5259.94</v>
      </c>
      <c r="L7983" s="62">
        <v>5924</v>
      </c>
      <c r="M7983" s="62">
        <v>8.82</v>
      </c>
      <c r="N7983" s="63"/>
      <c r="O7983" s="63"/>
      <c r="P7983" s="63"/>
      <c r="Q7983" s="63"/>
      <c r="R7983" s="63"/>
      <c r="S7983" s="63"/>
      <c r="T7983" s="63"/>
      <c r="U7983" s="63"/>
      <c r="V7983" s="63"/>
      <c r="W7983" s="63"/>
      <c r="X7983" s="63"/>
      <c r="Y7983" s="63"/>
      <c r="Z7983" s="62">
        <v>0</v>
      </c>
      <c r="AA7983" s="62">
        <v>6204</v>
      </c>
      <c r="AB7983" s="62">
        <v>9.23</v>
      </c>
      <c r="AC7983" s="62">
        <v>0</v>
      </c>
    </row>
    <row r="7984" spans="1:29" ht="30" x14ac:dyDescent="0.25">
      <c r="A7984" s="61" t="s">
        <v>165</v>
      </c>
      <c r="B7984" s="61" t="s">
        <v>166</v>
      </c>
      <c r="C7984" s="62">
        <v>2006</v>
      </c>
      <c r="D7984" s="61" t="s">
        <v>86</v>
      </c>
      <c r="E7984" s="62">
        <v>24</v>
      </c>
      <c r="F7984" s="62">
        <v>675</v>
      </c>
      <c r="G7984" s="62">
        <v>214</v>
      </c>
      <c r="H7984" s="62">
        <v>0.74</v>
      </c>
      <c r="I7984" s="62">
        <v>28.13</v>
      </c>
      <c r="J7984" s="62">
        <v>627.75</v>
      </c>
      <c r="K7984" s="62">
        <v>0</v>
      </c>
      <c r="L7984" s="63"/>
      <c r="M7984" s="63"/>
      <c r="N7984" s="63"/>
      <c r="O7984" s="63"/>
      <c r="P7984" s="63"/>
      <c r="Q7984" s="63"/>
      <c r="R7984" s="63"/>
      <c r="S7984" s="63"/>
      <c r="T7984" s="63"/>
      <c r="U7984" s="63"/>
      <c r="V7984" s="63"/>
      <c r="W7984" s="63"/>
      <c r="X7984" s="63"/>
      <c r="Y7984" s="63"/>
      <c r="Z7984" s="62">
        <v>2630</v>
      </c>
      <c r="AA7984" s="62">
        <v>15308</v>
      </c>
      <c r="AB7984" s="62">
        <v>53.15</v>
      </c>
      <c r="AC7984" s="62">
        <v>109.58</v>
      </c>
    </row>
    <row r="7985" spans="1:29" x14ac:dyDescent="0.25">
      <c r="A7985" s="61" t="s">
        <v>273</v>
      </c>
      <c r="B7985" s="61" t="s">
        <v>274</v>
      </c>
      <c r="C7985" s="62">
        <v>2008</v>
      </c>
      <c r="D7985" s="61" t="s">
        <v>89</v>
      </c>
      <c r="E7985" s="62">
        <v>54</v>
      </c>
      <c r="F7985" s="62">
        <v>578397</v>
      </c>
      <c r="G7985" s="62">
        <v>74530</v>
      </c>
      <c r="H7985" s="62">
        <v>115.02</v>
      </c>
      <c r="I7985" s="62">
        <v>10711.06</v>
      </c>
      <c r="J7985" s="62">
        <v>537909.21</v>
      </c>
      <c r="K7985" s="62">
        <v>0</v>
      </c>
      <c r="L7985" s="63"/>
      <c r="M7985" s="63"/>
      <c r="N7985" s="63"/>
      <c r="O7985" s="63"/>
      <c r="P7985" s="63"/>
      <c r="Q7985" s="63"/>
      <c r="R7985" s="63"/>
      <c r="S7985" s="63"/>
      <c r="T7985" s="63"/>
      <c r="U7985" s="63"/>
      <c r="V7985" s="63"/>
      <c r="W7985" s="63"/>
      <c r="X7985" s="63"/>
      <c r="Y7985" s="63"/>
      <c r="Z7985" s="62">
        <v>121579.92</v>
      </c>
      <c r="AA7985" s="62">
        <v>9541</v>
      </c>
      <c r="AB7985" s="62">
        <v>14.72</v>
      </c>
      <c r="AC7985" s="62">
        <v>2251.48</v>
      </c>
    </row>
    <row r="7986" spans="1:29" x14ac:dyDescent="0.25">
      <c r="A7986" s="61" t="s">
        <v>159</v>
      </c>
      <c r="B7986" s="61" t="s">
        <v>160</v>
      </c>
      <c r="C7986" s="62">
        <v>2006</v>
      </c>
      <c r="D7986" s="61" t="s">
        <v>75</v>
      </c>
      <c r="E7986" s="62">
        <v>16</v>
      </c>
      <c r="F7986" s="62">
        <v>314</v>
      </c>
      <c r="G7986" s="62">
        <v>138</v>
      </c>
      <c r="H7986" s="62">
        <v>0.72</v>
      </c>
      <c r="I7986" s="62">
        <v>19.63</v>
      </c>
      <c r="J7986" s="62">
        <v>292.02</v>
      </c>
      <c r="K7986" s="62">
        <v>0</v>
      </c>
      <c r="L7986" s="63"/>
      <c r="M7986" s="63"/>
      <c r="N7986" s="63"/>
      <c r="O7986" s="63"/>
      <c r="P7986" s="63"/>
      <c r="Q7986" s="63"/>
      <c r="R7986" s="63"/>
      <c r="S7986" s="63"/>
      <c r="T7986" s="63"/>
      <c r="U7986" s="63"/>
      <c r="V7986" s="63"/>
      <c r="W7986" s="63"/>
      <c r="X7986" s="63"/>
      <c r="Y7986" s="63"/>
      <c r="Z7986" s="62">
        <v>1445</v>
      </c>
      <c r="AA7986" s="62">
        <v>6856</v>
      </c>
      <c r="AB7986" s="62">
        <v>35.71</v>
      </c>
      <c r="AC7986" s="62">
        <v>90.31</v>
      </c>
    </row>
    <row r="7987" spans="1:29" ht="45" x14ac:dyDescent="0.25">
      <c r="A7987" s="61" t="s">
        <v>340</v>
      </c>
      <c r="B7987" s="61" t="s">
        <v>341</v>
      </c>
      <c r="C7987" s="62">
        <v>2005</v>
      </c>
      <c r="D7987" s="61" t="s">
        <v>75</v>
      </c>
      <c r="E7987" s="62">
        <v>8</v>
      </c>
      <c r="F7987" s="62">
        <v>836</v>
      </c>
      <c r="G7987" s="62">
        <v>151</v>
      </c>
      <c r="H7987" s="62">
        <v>1.57</v>
      </c>
      <c r="I7987" s="62">
        <v>104.5</v>
      </c>
      <c r="J7987" s="62">
        <v>777.48</v>
      </c>
      <c r="K7987" s="62">
        <v>169.43</v>
      </c>
      <c r="L7987" s="62">
        <v>376</v>
      </c>
      <c r="M7987" s="62">
        <v>3.92</v>
      </c>
      <c r="N7987" s="62">
        <v>21.18</v>
      </c>
      <c r="O7987" s="62">
        <v>2043.2</v>
      </c>
      <c r="P7987" s="63"/>
      <c r="Q7987" s="63"/>
      <c r="R7987" s="63"/>
      <c r="S7987" s="63"/>
      <c r="T7987" s="63"/>
      <c r="U7987" s="63"/>
      <c r="V7987" s="63"/>
      <c r="W7987" s="63"/>
      <c r="X7987" s="63"/>
      <c r="Y7987" s="63"/>
      <c r="Z7987" s="62">
        <v>31400</v>
      </c>
      <c r="AA7987" s="62">
        <v>749</v>
      </c>
      <c r="AB7987" s="62">
        <v>7.8</v>
      </c>
      <c r="AC7987" s="62">
        <v>3925</v>
      </c>
    </row>
    <row r="7988" spans="1:29" x14ac:dyDescent="0.25">
      <c r="A7988" s="61" t="s">
        <v>524</v>
      </c>
      <c r="B7988" s="61" t="s">
        <v>525</v>
      </c>
      <c r="C7988" s="62">
        <v>2015</v>
      </c>
      <c r="D7988" s="61" t="s">
        <v>438</v>
      </c>
      <c r="E7988" s="62">
        <v>6</v>
      </c>
      <c r="F7988" s="63"/>
      <c r="G7988" s="63"/>
      <c r="H7988" s="63"/>
      <c r="I7988" s="63"/>
      <c r="J7988" s="63"/>
      <c r="K7988" s="62">
        <v>0</v>
      </c>
      <c r="L7988" s="63"/>
      <c r="M7988" s="63"/>
      <c r="N7988" s="63"/>
      <c r="O7988" s="63"/>
      <c r="P7988" s="63"/>
      <c r="Q7988" s="63"/>
      <c r="R7988" s="63"/>
      <c r="S7988" s="63"/>
      <c r="T7988" s="63"/>
      <c r="U7988" s="63"/>
      <c r="V7988" s="63"/>
      <c r="W7988" s="63"/>
      <c r="X7988" s="63"/>
      <c r="Y7988" s="63"/>
      <c r="Z7988" s="62">
        <v>0</v>
      </c>
      <c r="AA7988" s="63"/>
      <c r="AB7988" s="63"/>
      <c r="AC7988" s="62">
        <v>0</v>
      </c>
    </row>
    <row r="7989" spans="1:29" x14ac:dyDescent="0.25">
      <c r="A7989" s="61" t="s">
        <v>304</v>
      </c>
      <c r="B7989" s="61" t="s">
        <v>305</v>
      </c>
      <c r="C7989" s="62">
        <v>2004</v>
      </c>
      <c r="D7989" s="61" t="s">
        <v>75</v>
      </c>
      <c r="E7989" s="62">
        <v>6</v>
      </c>
      <c r="F7989" s="62">
        <v>999</v>
      </c>
      <c r="G7989" s="62">
        <v>230</v>
      </c>
      <c r="H7989" s="62">
        <v>3.19</v>
      </c>
      <c r="I7989" s="62">
        <v>166.5</v>
      </c>
      <c r="J7989" s="62">
        <v>929.07</v>
      </c>
      <c r="K7989" s="62">
        <v>0</v>
      </c>
      <c r="L7989" s="63"/>
      <c r="M7989" s="63"/>
      <c r="N7989" s="63"/>
      <c r="O7989" s="63"/>
      <c r="P7989" s="63"/>
      <c r="Q7989" s="63"/>
      <c r="R7989" s="63"/>
      <c r="S7989" s="63"/>
      <c r="T7989" s="63"/>
      <c r="U7989" s="63"/>
      <c r="V7989" s="63"/>
      <c r="W7989" s="63"/>
      <c r="X7989" s="63"/>
      <c r="Y7989" s="63"/>
      <c r="Z7989" s="62">
        <v>513.33000000000004</v>
      </c>
      <c r="AA7989" s="62">
        <v>2324</v>
      </c>
      <c r="AB7989" s="62">
        <v>32.28</v>
      </c>
      <c r="AC7989" s="62">
        <v>85.56</v>
      </c>
    </row>
    <row r="7990" spans="1:29" ht="30" x14ac:dyDescent="0.25">
      <c r="A7990" s="61" t="s">
        <v>561</v>
      </c>
      <c r="B7990" s="61" t="s">
        <v>562</v>
      </c>
      <c r="C7990" s="62">
        <v>2013</v>
      </c>
      <c r="D7990" s="61" t="s">
        <v>89</v>
      </c>
      <c r="E7990" s="62">
        <v>57</v>
      </c>
      <c r="F7990" s="62">
        <v>698640</v>
      </c>
      <c r="G7990" s="62">
        <v>82128</v>
      </c>
      <c r="H7990" s="62">
        <v>120.07</v>
      </c>
      <c r="I7990" s="62">
        <v>12256.84</v>
      </c>
      <c r="J7990" s="62">
        <v>649735.19999999995</v>
      </c>
      <c r="K7990" s="62">
        <v>0</v>
      </c>
      <c r="L7990" s="63"/>
      <c r="M7990" s="63"/>
      <c r="N7990" s="63"/>
      <c r="O7990" s="63"/>
      <c r="P7990" s="63"/>
      <c r="Q7990" s="63"/>
      <c r="R7990" s="63"/>
      <c r="S7990" s="63"/>
      <c r="T7990" s="63"/>
      <c r="U7990" s="63"/>
      <c r="V7990" s="63"/>
      <c r="W7990" s="63"/>
      <c r="X7990" s="63"/>
      <c r="Y7990" s="63"/>
      <c r="Z7990" s="62">
        <v>1753</v>
      </c>
      <c r="AA7990" s="62">
        <v>23062</v>
      </c>
      <c r="AB7990" s="62">
        <v>33.72</v>
      </c>
      <c r="AC7990" s="62">
        <v>30.75</v>
      </c>
    </row>
    <row r="7991" spans="1:29" ht="30" x14ac:dyDescent="0.25">
      <c r="A7991" s="61" t="s">
        <v>528</v>
      </c>
      <c r="B7991" s="61" t="s">
        <v>529</v>
      </c>
      <c r="C7991" s="62">
        <v>2013</v>
      </c>
      <c r="D7991" s="61" t="s">
        <v>99</v>
      </c>
      <c r="E7991" s="62">
        <v>36</v>
      </c>
      <c r="F7991" s="62">
        <v>267305</v>
      </c>
      <c r="G7991" s="62">
        <v>35186</v>
      </c>
      <c r="H7991" s="62">
        <v>81.45</v>
      </c>
      <c r="I7991" s="62">
        <v>7425.14</v>
      </c>
      <c r="J7991" s="62">
        <v>248593.65</v>
      </c>
      <c r="K7991" s="62">
        <v>0</v>
      </c>
      <c r="L7991" s="63"/>
      <c r="M7991" s="63"/>
      <c r="N7991" s="63"/>
      <c r="O7991" s="63"/>
      <c r="P7991" s="63"/>
      <c r="Q7991" s="63"/>
      <c r="R7991" s="63"/>
      <c r="S7991" s="63"/>
      <c r="T7991" s="63"/>
      <c r="U7991" s="63"/>
      <c r="V7991" s="63"/>
      <c r="W7991" s="63"/>
      <c r="X7991" s="63"/>
      <c r="Y7991" s="63"/>
      <c r="Z7991" s="62">
        <v>3795.33</v>
      </c>
      <c r="AA7991" s="62">
        <v>16854</v>
      </c>
      <c r="AB7991" s="62">
        <v>39.01</v>
      </c>
      <c r="AC7991" s="62">
        <v>105.43</v>
      </c>
    </row>
    <row r="7992" spans="1:29" x14ac:dyDescent="0.25">
      <c r="A7992" s="61" t="s">
        <v>273</v>
      </c>
      <c r="B7992" s="61" t="s">
        <v>274</v>
      </c>
      <c r="C7992" s="62">
        <v>2009</v>
      </c>
      <c r="D7992" s="61" t="s">
        <v>72</v>
      </c>
      <c r="E7992" s="62">
        <v>23</v>
      </c>
      <c r="F7992" s="62">
        <v>99937</v>
      </c>
      <c r="G7992" s="62">
        <v>16301</v>
      </c>
      <c r="H7992" s="62">
        <v>59.06</v>
      </c>
      <c r="I7992" s="62">
        <v>4345.09</v>
      </c>
      <c r="J7992" s="62">
        <v>92941.41</v>
      </c>
      <c r="K7992" s="62">
        <v>0</v>
      </c>
      <c r="L7992" s="63"/>
      <c r="M7992" s="63"/>
      <c r="N7992" s="63"/>
      <c r="O7992" s="63"/>
      <c r="P7992" s="63"/>
      <c r="Q7992" s="63"/>
      <c r="R7992" s="63"/>
      <c r="S7992" s="63"/>
      <c r="T7992" s="63"/>
      <c r="U7992" s="62">
        <v>3043</v>
      </c>
      <c r="V7992" s="62">
        <v>5629</v>
      </c>
      <c r="W7992" s="62">
        <v>20.39</v>
      </c>
      <c r="X7992" s="62">
        <v>132</v>
      </c>
      <c r="Y7992" s="62">
        <v>68114.509999999995</v>
      </c>
      <c r="Z7992" s="62">
        <v>583.98</v>
      </c>
      <c r="AA7992" s="62">
        <v>3664</v>
      </c>
      <c r="AB7992" s="62">
        <v>13.28</v>
      </c>
      <c r="AC7992" s="62">
        <v>25.39</v>
      </c>
    </row>
    <row r="7993" spans="1:29" ht="30" x14ac:dyDescent="0.25">
      <c r="A7993" s="61" t="s">
        <v>352</v>
      </c>
      <c r="B7993" s="61" t="s">
        <v>353</v>
      </c>
      <c r="C7993" s="62">
        <v>2009</v>
      </c>
      <c r="D7993" s="61" t="s">
        <v>86</v>
      </c>
      <c r="E7993" s="62">
        <v>28</v>
      </c>
      <c r="F7993" s="62">
        <v>139520</v>
      </c>
      <c r="G7993" s="62">
        <v>23942</v>
      </c>
      <c r="H7993" s="62">
        <v>71.260000000000005</v>
      </c>
      <c r="I7993" s="62">
        <v>4982.8599999999997</v>
      </c>
      <c r="J7993" s="62">
        <v>129753.60000000001</v>
      </c>
      <c r="K7993" s="62">
        <v>0</v>
      </c>
      <c r="L7993" s="63"/>
      <c r="M7993" s="63"/>
      <c r="N7993" s="63"/>
      <c r="O7993" s="63"/>
      <c r="P7993" s="63"/>
      <c r="Q7993" s="63"/>
      <c r="R7993" s="63"/>
      <c r="S7993" s="63"/>
      <c r="T7993" s="63"/>
      <c r="U7993" s="62">
        <v>13299</v>
      </c>
      <c r="V7993" s="62">
        <v>25995</v>
      </c>
      <c r="W7993" s="62">
        <v>77.37</v>
      </c>
      <c r="X7993" s="62">
        <v>474</v>
      </c>
      <c r="Y7993" s="62">
        <v>297684.82</v>
      </c>
      <c r="Z7993" s="62">
        <v>2188</v>
      </c>
      <c r="AA7993" s="62">
        <v>15221</v>
      </c>
      <c r="AB7993" s="62">
        <v>45.3</v>
      </c>
      <c r="AC7993" s="62">
        <v>78.14</v>
      </c>
    </row>
    <row r="7994" spans="1:29" x14ac:dyDescent="0.25">
      <c r="A7994" s="61" t="s">
        <v>409</v>
      </c>
      <c r="B7994" s="61" t="s">
        <v>410</v>
      </c>
      <c r="C7994" s="62">
        <v>2005</v>
      </c>
      <c r="D7994" s="61" t="s">
        <v>78</v>
      </c>
      <c r="E7994" s="62">
        <v>40</v>
      </c>
      <c r="F7994" s="62">
        <v>305420</v>
      </c>
      <c r="G7994" s="62">
        <v>38088</v>
      </c>
      <c r="H7994" s="62">
        <v>79.349999999999994</v>
      </c>
      <c r="I7994" s="62">
        <v>7635.5</v>
      </c>
      <c r="J7994" s="62">
        <v>284040.59999999998</v>
      </c>
      <c r="K7994" s="62">
        <v>0</v>
      </c>
      <c r="L7994" s="63"/>
      <c r="M7994" s="63"/>
      <c r="N7994" s="63"/>
      <c r="O7994" s="63"/>
      <c r="P7994" s="63"/>
      <c r="Q7994" s="63"/>
      <c r="R7994" s="63"/>
      <c r="S7994" s="63"/>
      <c r="T7994" s="63"/>
      <c r="U7994" s="63"/>
      <c r="V7994" s="63"/>
      <c r="W7994" s="63"/>
      <c r="X7994" s="63"/>
      <c r="Y7994" s="63"/>
      <c r="Z7994" s="62">
        <v>1498.56</v>
      </c>
      <c r="AA7994" s="62">
        <v>7361</v>
      </c>
      <c r="AB7994" s="62">
        <v>15.34</v>
      </c>
      <c r="AC7994" s="62">
        <v>37.46</v>
      </c>
    </row>
    <row r="7995" spans="1:29" ht="30" x14ac:dyDescent="0.25">
      <c r="A7995" s="61" t="s">
        <v>450</v>
      </c>
      <c r="B7995" s="61" t="s">
        <v>451</v>
      </c>
      <c r="C7995" s="62">
        <v>2003</v>
      </c>
      <c r="D7995" s="61" t="s">
        <v>78</v>
      </c>
      <c r="E7995" s="62">
        <v>40</v>
      </c>
      <c r="F7995" s="62">
        <v>60636</v>
      </c>
      <c r="G7995" s="62">
        <v>17046</v>
      </c>
      <c r="H7995" s="62">
        <v>35.51</v>
      </c>
      <c r="I7995" s="62">
        <v>1515.9</v>
      </c>
      <c r="J7995" s="62">
        <v>56391.48</v>
      </c>
      <c r="K7995" s="62">
        <v>9673</v>
      </c>
      <c r="L7995" s="62">
        <v>14104</v>
      </c>
      <c r="M7995" s="62">
        <v>29.38</v>
      </c>
      <c r="N7995" s="63"/>
      <c r="O7995" s="63"/>
      <c r="P7995" s="63"/>
      <c r="Q7995" s="63"/>
      <c r="R7995" s="63"/>
      <c r="S7995" s="63"/>
      <c r="T7995" s="63"/>
      <c r="U7995" s="63"/>
      <c r="V7995" s="63"/>
      <c r="W7995" s="63"/>
      <c r="X7995" s="63"/>
      <c r="Y7995" s="63"/>
      <c r="Z7995" s="62">
        <v>0</v>
      </c>
      <c r="AA7995" s="62">
        <v>1957</v>
      </c>
      <c r="AB7995" s="62">
        <v>4.08</v>
      </c>
      <c r="AC7995" s="62">
        <v>0</v>
      </c>
    </row>
    <row r="7996" spans="1:29" ht="30" x14ac:dyDescent="0.25">
      <c r="A7996" s="61" t="s">
        <v>538</v>
      </c>
      <c r="B7996" s="61" t="s">
        <v>539</v>
      </c>
      <c r="C7996" s="62">
        <v>2006</v>
      </c>
      <c r="D7996" s="61" t="s">
        <v>78</v>
      </c>
      <c r="E7996" s="62">
        <v>56</v>
      </c>
      <c r="F7996" s="62">
        <v>583080</v>
      </c>
      <c r="G7996" s="62">
        <v>93189</v>
      </c>
      <c r="H7996" s="62">
        <v>138.66999999999999</v>
      </c>
      <c r="I7996" s="62">
        <v>10412.14</v>
      </c>
      <c r="J7996" s="62">
        <v>542264.4</v>
      </c>
      <c r="K7996" s="62">
        <v>0</v>
      </c>
      <c r="L7996" s="63"/>
      <c r="M7996" s="63"/>
      <c r="N7996" s="63"/>
      <c r="O7996" s="63"/>
      <c r="P7996" s="63"/>
      <c r="Q7996" s="63"/>
      <c r="R7996" s="63"/>
      <c r="S7996" s="63"/>
      <c r="T7996" s="63"/>
      <c r="U7996" s="63"/>
      <c r="V7996" s="63"/>
      <c r="W7996" s="63"/>
      <c r="X7996" s="63"/>
      <c r="Y7996" s="63"/>
      <c r="Z7996" s="62">
        <v>0</v>
      </c>
      <c r="AA7996" s="63"/>
      <c r="AB7996" s="63"/>
      <c r="AC7996" s="62">
        <v>0</v>
      </c>
    </row>
    <row r="7997" spans="1:29" x14ac:dyDescent="0.25">
      <c r="A7997" s="61" t="s">
        <v>540</v>
      </c>
      <c r="B7997" s="61" t="s">
        <v>541</v>
      </c>
      <c r="C7997" s="62">
        <v>2009</v>
      </c>
      <c r="D7997" s="61" t="s">
        <v>99</v>
      </c>
      <c r="E7997" s="62">
        <v>82</v>
      </c>
      <c r="F7997" s="62">
        <v>752792</v>
      </c>
      <c r="G7997" s="62">
        <v>119536</v>
      </c>
      <c r="H7997" s="62">
        <v>121.48</v>
      </c>
      <c r="I7997" s="62">
        <v>9180.39</v>
      </c>
      <c r="J7997" s="62">
        <v>700096.56</v>
      </c>
      <c r="K7997" s="62">
        <v>0</v>
      </c>
      <c r="L7997" s="63"/>
      <c r="M7997" s="63"/>
      <c r="N7997" s="63"/>
      <c r="O7997" s="63"/>
      <c r="P7997" s="63"/>
      <c r="Q7997" s="63"/>
      <c r="R7997" s="63"/>
      <c r="S7997" s="63"/>
      <c r="T7997" s="63"/>
      <c r="U7997" s="63"/>
      <c r="V7997" s="63"/>
      <c r="W7997" s="63"/>
      <c r="X7997" s="63"/>
      <c r="Y7997" s="63"/>
      <c r="Z7997" s="62">
        <v>153476.07999999999</v>
      </c>
      <c r="AA7997" s="62">
        <v>21971</v>
      </c>
      <c r="AB7997" s="62">
        <v>22.33</v>
      </c>
      <c r="AC7997" s="62">
        <v>1871.66</v>
      </c>
    </row>
    <row r="7998" spans="1:29" x14ac:dyDescent="0.25">
      <c r="A7998" s="61" t="s">
        <v>306</v>
      </c>
      <c r="B7998" s="61" t="s">
        <v>307</v>
      </c>
      <c r="C7998" s="62">
        <v>2010</v>
      </c>
      <c r="D7998" s="61" t="s">
        <v>75</v>
      </c>
      <c r="E7998" s="62">
        <v>5</v>
      </c>
      <c r="F7998" s="63"/>
      <c r="G7998" s="62">
        <v>0</v>
      </c>
      <c r="H7998" s="62">
        <v>0</v>
      </c>
      <c r="I7998" s="63"/>
      <c r="J7998" s="63"/>
      <c r="K7998" s="62">
        <v>0</v>
      </c>
      <c r="L7998" s="62">
        <v>0</v>
      </c>
      <c r="M7998" s="62">
        <v>0</v>
      </c>
      <c r="N7998" s="63"/>
      <c r="O7998" s="63"/>
      <c r="P7998" s="63"/>
      <c r="Q7998" s="62">
        <v>0</v>
      </c>
      <c r="R7998" s="62">
        <v>0</v>
      </c>
      <c r="S7998" s="63"/>
      <c r="T7998" s="63"/>
      <c r="U7998" s="63"/>
      <c r="V7998" s="62">
        <v>0</v>
      </c>
      <c r="W7998" s="62">
        <v>0</v>
      </c>
      <c r="X7998" s="63"/>
      <c r="Y7998" s="63"/>
      <c r="Z7998" s="62">
        <v>458.53</v>
      </c>
      <c r="AA7998" s="62">
        <v>5051</v>
      </c>
      <c r="AB7998" s="62">
        <v>84.18</v>
      </c>
      <c r="AC7998" s="62">
        <v>91.71</v>
      </c>
    </row>
    <row r="7999" spans="1:29" ht="30" x14ac:dyDescent="0.25">
      <c r="A7999" s="61" t="s">
        <v>249</v>
      </c>
      <c r="B7999" s="61" t="s">
        <v>250</v>
      </c>
      <c r="C7999" s="62">
        <v>2016</v>
      </c>
      <c r="D7999" s="61" t="s">
        <v>75</v>
      </c>
      <c r="E7999" s="62">
        <v>4</v>
      </c>
      <c r="F7999" s="62">
        <v>308</v>
      </c>
      <c r="G7999" s="62">
        <v>85</v>
      </c>
      <c r="H7999" s="62">
        <v>1.77</v>
      </c>
      <c r="I7999" s="62">
        <v>77</v>
      </c>
      <c r="J7999" s="62">
        <v>286.44</v>
      </c>
      <c r="K7999" s="62">
        <v>0</v>
      </c>
      <c r="L7999" s="63"/>
      <c r="M7999" s="63"/>
      <c r="N7999" s="63"/>
      <c r="O7999" s="63"/>
      <c r="P7999" s="63"/>
      <c r="Q7999" s="63"/>
      <c r="R7999" s="63"/>
      <c r="S7999" s="63"/>
      <c r="T7999" s="63"/>
      <c r="U7999" s="62">
        <v>30</v>
      </c>
      <c r="V7999" s="62">
        <v>90</v>
      </c>
      <c r="W7999" s="62">
        <v>1.88</v>
      </c>
      <c r="X7999" s="62">
        <v>7</v>
      </c>
      <c r="Y7999" s="62">
        <v>671.52</v>
      </c>
      <c r="Z7999" s="62">
        <v>283.39999999999998</v>
      </c>
      <c r="AA7999" s="62">
        <v>2606</v>
      </c>
      <c r="AB7999" s="62">
        <v>54.29</v>
      </c>
      <c r="AC7999" s="62">
        <v>70.849999999999994</v>
      </c>
    </row>
    <row r="8000" spans="1:29" ht="30" x14ac:dyDescent="0.25">
      <c r="A8000" s="61" t="s">
        <v>498</v>
      </c>
      <c r="B8000" s="61" t="s">
        <v>499</v>
      </c>
      <c r="C8000" s="62">
        <v>2002</v>
      </c>
      <c r="D8000" s="61" t="s">
        <v>150</v>
      </c>
      <c r="E8000" s="62">
        <v>6</v>
      </c>
      <c r="F8000" s="63"/>
      <c r="G8000" s="63"/>
      <c r="H8000" s="63"/>
      <c r="I8000" s="63"/>
      <c r="J8000" s="63"/>
      <c r="K8000" s="62">
        <v>0</v>
      </c>
      <c r="L8000" s="63"/>
      <c r="M8000" s="63"/>
      <c r="N8000" s="63"/>
      <c r="O8000" s="63"/>
      <c r="P8000" s="63"/>
      <c r="Q8000" s="63"/>
      <c r="R8000" s="63"/>
      <c r="S8000" s="63"/>
      <c r="T8000" s="63"/>
      <c r="U8000" s="63"/>
      <c r="V8000" s="63"/>
      <c r="W8000" s="63"/>
      <c r="X8000" s="63"/>
      <c r="Y8000" s="63"/>
      <c r="Z8000" s="62">
        <v>0</v>
      </c>
      <c r="AA8000" s="63"/>
      <c r="AB8000" s="63"/>
      <c r="AC8000" s="62">
        <v>0</v>
      </c>
    </row>
    <row r="8001" spans="1:29" ht="45" x14ac:dyDescent="0.25">
      <c r="A8001" s="61" t="s">
        <v>334</v>
      </c>
      <c r="B8001" s="61" t="s">
        <v>335</v>
      </c>
      <c r="C8001" s="62">
        <v>2004</v>
      </c>
      <c r="D8001" s="61" t="s">
        <v>75</v>
      </c>
      <c r="E8001" s="62">
        <v>16</v>
      </c>
      <c r="F8001" s="63"/>
      <c r="G8001" s="63"/>
      <c r="H8001" s="63"/>
      <c r="I8001" s="63"/>
      <c r="J8001" s="63"/>
      <c r="K8001" s="62">
        <v>0</v>
      </c>
      <c r="L8001" s="63"/>
      <c r="M8001" s="63"/>
      <c r="N8001" s="63"/>
      <c r="O8001" s="63"/>
      <c r="P8001" s="63"/>
      <c r="Q8001" s="63"/>
      <c r="R8001" s="63"/>
      <c r="S8001" s="63"/>
      <c r="T8001" s="63"/>
      <c r="U8001" s="63"/>
      <c r="V8001" s="63"/>
      <c r="W8001" s="63"/>
      <c r="X8001" s="63"/>
      <c r="Y8001" s="63"/>
      <c r="Z8001" s="62">
        <v>785.51</v>
      </c>
      <c r="AA8001" s="62">
        <v>4805</v>
      </c>
      <c r="AB8001" s="62">
        <v>25.03</v>
      </c>
      <c r="AC8001" s="62">
        <v>49.09</v>
      </c>
    </row>
    <row r="8002" spans="1:29" ht="30" x14ac:dyDescent="0.25">
      <c r="A8002" s="61" t="s">
        <v>526</v>
      </c>
      <c r="B8002" s="61" t="s">
        <v>527</v>
      </c>
      <c r="C8002" s="62">
        <v>2006</v>
      </c>
      <c r="D8002" s="61" t="s">
        <v>78</v>
      </c>
      <c r="E8002" s="62">
        <v>51</v>
      </c>
      <c r="F8002" s="62">
        <v>175040</v>
      </c>
      <c r="G8002" s="62">
        <v>26562</v>
      </c>
      <c r="H8002" s="62">
        <v>43.4</v>
      </c>
      <c r="I8002" s="62">
        <v>3432.16</v>
      </c>
      <c r="J8002" s="62">
        <v>162787.20000000001</v>
      </c>
      <c r="K8002" s="62">
        <v>26129</v>
      </c>
      <c r="L8002" s="62">
        <v>44500</v>
      </c>
      <c r="M8002" s="62">
        <v>72.709999999999994</v>
      </c>
      <c r="N8002" s="62">
        <v>512.33000000000004</v>
      </c>
      <c r="O8002" s="62">
        <v>315097.46000000002</v>
      </c>
      <c r="P8002" s="63"/>
      <c r="Q8002" s="63"/>
      <c r="R8002" s="63"/>
      <c r="S8002" s="63"/>
      <c r="T8002" s="63"/>
      <c r="U8002" s="63"/>
      <c r="V8002" s="63"/>
      <c r="W8002" s="63"/>
      <c r="X8002" s="63"/>
      <c r="Y8002" s="63"/>
      <c r="Z8002" s="62">
        <v>1119060</v>
      </c>
      <c r="AA8002" s="62">
        <v>21821</v>
      </c>
      <c r="AB8002" s="62">
        <v>35.659999999999997</v>
      </c>
      <c r="AC8002" s="62">
        <v>21942.35</v>
      </c>
    </row>
    <row r="8003" spans="1:29" x14ac:dyDescent="0.25">
      <c r="A8003" s="61" t="s">
        <v>263</v>
      </c>
      <c r="B8003" s="61" t="s">
        <v>264</v>
      </c>
      <c r="C8003" s="62">
        <v>2009</v>
      </c>
      <c r="D8003" s="61" t="s">
        <v>78</v>
      </c>
      <c r="E8003" s="62">
        <v>155</v>
      </c>
      <c r="F8003" s="62">
        <v>1384705</v>
      </c>
      <c r="G8003" s="62">
        <v>161523</v>
      </c>
      <c r="H8003" s="62">
        <v>86.84</v>
      </c>
      <c r="I8003" s="62">
        <v>8933.58</v>
      </c>
      <c r="J8003" s="62">
        <v>1287775.6499999999</v>
      </c>
      <c r="K8003" s="62">
        <v>14100.87</v>
      </c>
      <c r="L8003" s="62">
        <v>19463</v>
      </c>
      <c r="M8003" s="62">
        <v>10.46</v>
      </c>
      <c r="N8003" s="62">
        <v>90.97</v>
      </c>
      <c r="O8003" s="62">
        <v>170046.66</v>
      </c>
      <c r="P8003" s="63"/>
      <c r="Q8003" s="63"/>
      <c r="R8003" s="63"/>
      <c r="S8003" s="63"/>
      <c r="T8003" s="63"/>
      <c r="U8003" s="63"/>
      <c r="V8003" s="63"/>
      <c r="W8003" s="63"/>
      <c r="X8003" s="63"/>
      <c r="Y8003" s="63"/>
      <c r="Z8003" s="62">
        <v>528270</v>
      </c>
      <c r="AA8003" s="62">
        <v>66100</v>
      </c>
      <c r="AB8003" s="62">
        <v>35.54</v>
      </c>
      <c r="AC8003" s="62">
        <v>3408.19</v>
      </c>
    </row>
    <row r="8004" spans="1:29" ht="30" x14ac:dyDescent="0.25">
      <c r="A8004" s="61" t="s">
        <v>348</v>
      </c>
      <c r="B8004" s="61" t="s">
        <v>349</v>
      </c>
      <c r="C8004" s="62">
        <v>2018</v>
      </c>
      <c r="D8004" s="61" t="s">
        <v>75</v>
      </c>
      <c r="E8004" s="62">
        <v>12</v>
      </c>
      <c r="F8004" s="62">
        <v>808</v>
      </c>
      <c r="G8004" s="62">
        <v>707</v>
      </c>
      <c r="H8004" s="62">
        <v>4.91</v>
      </c>
      <c r="I8004" s="62">
        <v>67.33</v>
      </c>
      <c r="J8004" s="62">
        <v>751.44</v>
      </c>
      <c r="K8004" s="62">
        <v>0</v>
      </c>
      <c r="L8004" s="63"/>
      <c r="M8004" s="63"/>
      <c r="N8004" s="63"/>
      <c r="O8004" s="63"/>
      <c r="P8004" s="63"/>
      <c r="Q8004" s="63"/>
      <c r="R8004" s="63"/>
      <c r="S8004" s="63"/>
      <c r="T8004" s="63"/>
      <c r="U8004" s="62">
        <v>524</v>
      </c>
      <c r="V8004" s="62">
        <v>1413</v>
      </c>
      <c r="W8004" s="62">
        <v>9.81</v>
      </c>
      <c r="X8004" s="62">
        <v>43</v>
      </c>
      <c r="Y8004" s="62">
        <v>11729.22</v>
      </c>
      <c r="Z8004" s="62">
        <v>56</v>
      </c>
      <c r="AA8004" s="62">
        <v>3107</v>
      </c>
      <c r="AB8004" s="62">
        <v>21.58</v>
      </c>
      <c r="AC8004" s="62">
        <v>4.67</v>
      </c>
    </row>
    <row r="8005" spans="1:29" x14ac:dyDescent="0.25">
      <c r="A8005" s="61" t="s">
        <v>79</v>
      </c>
      <c r="B8005" s="61" t="s">
        <v>80</v>
      </c>
      <c r="C8005" s="62">
        <v>2008</v>
      </c>
      <c r="D8005" s="61" t="s">
        <v>226</v>
      </c>
      <c r="E8005" s="62">
        <v>41</v>
      </c>
      <c r="F8005" s="62">
        <v>231850</v>
      </c>
      <c r="G8005" s="62">
        <v>38502</v>
      </c>
      <c r="H8005" s="62">
        <v>78.260000000000005</v>
      </c>
      <c r="I8005" s="62">
        <v>5654.88</v>
      </c>
      <c r="J8005" s="62">
        <v>215620.5</v>
      </c>
      <c r="K8005" s="62">
        <v>4872.9399999999996</v>
      </c>
      <c r="L8005" s="62">
        <v>7473</v>
      </c>
      <c r="M8005" s="62">
        <v>15.19</v>
      </c>
      <c r="N8005" s="63"/>
      <c r="O8005" s="63"/>
      <c r="P8005" s="63"/>
      <c r="Q8005" s="63"/>
      <c r="R8005" s="63"/>
      <c r="S8005" s="63"/>
      <c r="T8005" s="63"/>
      <c r="U8005" s="63"/>
      <c r="V8005" s="63"/>
      <c r="W8005" s="63"/>
      <c r="X8005" s="63"/>
      <c r="Y8005" s="63"/>
      <c r="Z8005" s="62">
        <v>142000</v>
      </c>
      <c r="AA8005" s="62">
        <v>7303</v>
      </c>
      <c r="AB8005" s="62">
        <v>14.84</v>
      </c>
      <c r="AC8005" s="62">
        <v>3463.41</v>
      </c>
    </row>
    <row r="8006" spans="1:29" ht="30" x14ac:dyDescent="0.25">
      <c r="A8006" s="61" t="s">
        <v>233</v>
      </c>
      <c r="B8006" s="61" t="s">
        <v>234</v>
      </c>
      <c r="C8006" s="62">
        <v>2016</v>
      </c>
      <c r="D8006" s="61" t="s">
        <v>86</v>
      </c>
      <c r="E8006" s="62">
        <v>160</v>
      </c>
      <c r="F8006" s="62">
        <v>31311</v>
      </c>
      <c r="G8006" s="62">
        <v>6373</v>
      </c>
      <c r="H8006" s="62">
        <v>3.32</v>
      </c>
      <c r="I8006" s="62">
        <v>195.69</v>
      </c>
      <c r="J8006" s="62">
        <v>29119.23</v>
      </c>
      <c r="K8006" s="62">
        <v>2118.33</v>
      </c>
      <c r="L8006" s="62">
        <v>3359</v>
      </c>
      <c r="M8006" s="62">
        <v>1.75</v>
      </c>
      <c r="N8006" s="62">
        <v>13.24</v>
      </c>
      <c r="O8006" s="62">
        <v>25545.599999999999</v>
      </c>
      <c r="P8006" s="63"/>
      <c r="Q8006" s="63"/>
      <c r="R8006" s="63"/>
      <c r="S8006" s="63"/>
      <c r="T8006" s="63"/>
      <c r="U8006" s="63"/>
      <c r="V8006" s="63"/>
      <c r="W8006" s="63"/>
      <c r="X8006" s="63"/>
      <c r="Y8006" s="63"/>
      <c r="Z8006" s="62">
        <v>32921.599999999999</v>
      </c>
      <c r="AA8006" s="62">
        <v>531392</v>
      </c>
      <c r="AB8006" s="62">
        <v>276.77</v>
      </c>
      <c r="AC8006" s="62">
        <v>205.76</v>
      </c>
    </row>
    <row r="8007" spans="1:29" ht="30" x14ac:dyDescent="0.25">
      <c r="A8007" s="61" t="s">
        <v>239</v>
      </c>
      <c r="B8007" s="61" t="s">
        <v>240</v>
      </c>
      <c r="C8007" s="62">
        <v>2018</v>
      </c>
      <c r="D8007" s="61" t="s">
        <v>99</v>
      </c>
      <c r="E8007" s="62">
        <v>40</v>
      </c>
      <c r="F8007" s="62">
        <v>86315</v>
      </c>
      <c r="G8007" s="62">
        <v>14157</v>
      </c>
      <c r="H8007" s="62">
        <v>29.49</v>
      </c>
      <c r="I8007" s="62">
        <v>2157.88</v>
      </c>
      <c r="J8007" s="62">
        <v>80272.95</v>
      </c>
      <c r="K8007" s="62">
        <v>0</v>
      </c>
      <c r="L8007" s="62">
        <v>10483</v>
      </c>
      <c r="M8007" s="62">
        <v>21.84</v>
      </c>
      <c r="N8007" s="62">
        <v>0</v>
      </c>
      <c r="O8007" s="62">
        <v>0</v>
      </c>
      <c r="P8007" s="63"/>
      <c r="Q8007" s="63"/>
      <c r="R8007" s="63"/>
      <c r="S8007" s="63"/>
      <c r="T8007" s="63"/>
      <c r="U8007" s="63"/>
      <c r="V8007" s="63"/>
      <c r="W8007" s="63"/>
      <c r="X8007" s="63"/>
      <c r="Y8007" s="63"/>
      <c r="Z8007" s="62">
        <v>592.87</v>
      </c>
      <c r="AA8007" s="62">
        <v>7988</v>
      </c>
      <c r="AB8007" s="62">
        <v>16.64</v>
      </c>
      <c r="AC8007" s="62">
        <v>14.82</v>
      </c>
    </row>
    <row r="8008" spans="1:29" ht="30" x14ac:dyDescent="0.25">
      <c r="A8008" s="61" t="s">
        <v>120</v>
      </c>
      <c r="B8008" s="61" t="s">
        <v>121</v>
      </c>
      <c r="C8008" s="62">
        <v>2014</v>
      </c>
      <c r="D8008" s="61" t="s">
        <v>150</v>
      </c>
      <c r="E8008" s="62">
        <v>8</v>
      </c>
      <c r="F8008" s="62">
        <v>0</v>
      </c>
      <c r="G8008" s="62">
        <v>0</v>
      </c>
      <c r="H8008" s="62">
        <v>0</v>
      </c>
      <c r="I8008" s="62">
        <v>0</v>
      </c>
      <c r="J8008" s="62">
        <v>0</v>
      </c>
      <c r="K8008" s="62">
        <v>0</v>
      </c>
      <c r="L8008" s="62">
        <v>0</v>
      </c>
      <c r="M8008" s="62">
        <v>0</v>
      </c>
      <c r="N8008" s="62">
        <v>0</v>
      </c>
      <c r="O8008" s="62">
        <v>0</v>
      </c>
      <c r="P8008" s="63"/>
      <c r="Q8008" s="63"/>
      <c r="R8008" s="63"/>
      <c r="S8008" s="63"/>
      <c r="T8008" s="63"/>
      <c r="U8008" s="63"/>
      <c r="V8008" s="63"/>
      <c r="W8008" s="63"/>
      <c r="X8008" s="63"/>
      <c r="Y8008" s="63"/>
      <c r="Z8008" s="62">
        <v>21800</v>
      </c>
      <c r="AA8008" s="62">
        <v>1502</v>
      </c>
      <c r="AB8008" s="62">
        <v>15.65</v>
      </c>
      <c r="AC8008" s="62">
        <v>2725</v>
      </c>
    </row>
    <row r="8009" spans="1:29" x14ac:dyDescent="0.25">
      <c r="A8009" s="61" t="s">
        <v>159</v>
      </c>
      <c r="B8009" s="61" t="s">
        <v>160</v>
      </c>
      <c r="C8009" s="62">
        <v>2016</v>
      </c>
      <c r="D8009" s="61" t="s">
        <v>175</v>
      </c>
      <c r="E8009" s="62">
        <v>8</v>
      </c>
      <c r="F8009" s="63"/>
      <c r="G8009" s="63"/>
      <c r="H8009" s="63"/>
      <c r="I8009" s="63"/>
      <c r="J8009" s="63"/>
      <c r="K8009" s="62">
        <v>0</v>
      </c>
      <c r="L8009" s="63"/>
      <c r="M8009" s="63"/>
      <c r="N8009" s="63"/>
      <c r="O8009" s="63"/>
      <c r="P8009" s="63"/>
      <c r="Q8009" s="63"/>
      <c r="R8009" s="63"/>
      <c r="S8009" s="63"/>
      <c r="T8009" s="63"/>
      <c r="U8009" s="63"/>
      <c r="V8009" s="63"/>
      <c r="W8009" s="63"/>
      <c r="X8009" s="63"/>
      <c r="Y8009" s="63"/>
      <c r="Z8009" s="62">
        <v>0</v>
      </c>
      <c r="AA8009" s="63"/>
      <c r="AB8009" s="63"/>
      <c r="AC8009" s="62">
        <v>0</v>
      </c>
    </row>
    <row r="8010" spans="1:29" x14ac:dyDescent="0.25">
      <c r="A8010" s="61" t="s">
        <v>260</v>
      </c>
      <c r="B8010" s="61" t="s">
        <v>261</v>
      </c>
      <c r="C8010" s="62">
        <v>2018</v>
      </c>
      <c r="D8010" s="61" t="s">
        <v>72</v>
      </c>
      <c r="E8010" s="62">
        <v>50</v>
      </c>
      <c r="F8010" s="62">
        <v>54610</v>
      </c>
      <c r="G8010" s="62">
        <v>10107</v>
      </c>
      <c r="H8010" s="62">
        <v>16.850000000000001</v>
      </c>
      <c r="I8010" s="62">
        <v>1092.2</v>
      </c>
      <c r="J8010" s="62">
        <v>50787.3</v>
      </c>
      <c r="K8010" s="62">
        <v>12031.04</v>
      </c>
      <c r="L8010" s="62">
        <v>12639</v>
      </c>
      <c r="M8010" s="62">
        <v>21.07</v>
      </c>
      <c r="N8010" s="62">
        <v>240.62</v>
      </c>
      <c r="O8010" s="62">
        <v>145085.89000000001</v>
      </c>
      <c r="P8010" s="63"/>
      <c r="Q8010" s="63"/>
      <c r="R8010" s="63"/>
      <c r="S8010" s="63"/>
      <c r="T8010" s="63"/>
      <c r="U8010" s="63"/>
      <c r="V8010" s="63"/>
      <c r="W8010" s="63"/>
      <c r="X8010" s="63"/>
      <c r="Y8010" s="63"/>
      <c r="Z8010" s="62">
        <v>587</v>
      </c>
      <c r="AA8010" s="62">
        <v>5230</v>
      </c>
      <c r="AB8010" s="62">
        <v>8.7200000000000006</v>
      </c>
      <c r="AC8010" s="62">
        <v>11.74</v>
      </c>
    </row>
    <row r="8011" spans="1:29" x14ac:dyDescent="0.25">
      <c r="A8011" s="61" t="s">
        <v>113</v>
      </c>
      <c r="B8011" s="61" t="s">
        <v>114</v>
      </c>
      <c r="C8011" s="62">
        <v>2009</v>
      </c>
      <c r="D8011" s="61" t="s">
        <v>419</v>
      </c>
      <c r="E8011" s="62">
        <v>8</v>
      </c>
      <c r="F8011" s="63"/>
      <c r="G8011" s="63"/>
      <c r="H8011" s="63"/>
      <c r="I8011" s="63"/>
      <c r="J8011" s="63"/>
      <c r="K8011" s="62">
        <v>0</v>
      </c>
      <c r="L8011" s="63"/>
      <c r="M8011" s="63"/>
      <c r="N8011" s="63"/>
      <c r="O8011" s="63"/>
      <c r="P8011" s="63"/>
      <c r="Q8011" s="63"/>
      <c r="R8011" s="63"/>
      <c r="S8011" s="63"/>
      <c r="T8011" s="63"/>
      <c r="U8011" s="63"/>
      <c r="V8011" s="63"/>
      <c r="W8011" s="63"/>
      <c r="X8011" s="63"/>
      <c r="Y8011" s="63"/>
      <c r="Z8011" s="62">
        <v>0</v>
      </c>
      <c r="AA8011" s="63"/>
      <c r="AB8011" s="63"/>
      <c r="AC8011" s="62">
        <v>0</v>
      </c>
    </row>
    <row r="8012" spans="1:29" ht="45" x14ac:dyDescent="0.25">
      <c r="A8012" s="61" t="s">
        <v>109</v>
      </c>
      <c r="B8012" s="61" t="s">
        <v>110</v>
      </c>
      <c r="C8012" s="62">
        <v>2013</v>
      </c>
      <c r="D8012" s="61" t="s">
        <v>226</v>
      </c>
      <c r="E8012" s="62">
        <v>14</v>
      </c>
      <c r="F8012" s="62">
        <v>72804</v>
      </c>
      <c r="G8012" s="62">
        <v>16304</v>
      </c>
      <c r="H8012" s="62">
        <v>97.05</v>
      </c>
      <c r="I8012" s="62">
        <v>5200.29</v>
      </c>
      <c r="J8012" s="62">
        <v>67707.72</v>
      </c>
      <c r="K8012" s="62">
        <v>0</v>
      </c>
      <c r="L8012" s="63"/>
      <c r="M8012" s="63"/>
      <c r="N8012" s="63"/>
      <c r="O8012" s="63"/>
      <c r="P8012" s="63"/>
      <c r="Q8012" s="63"/>
      <c r="R8012" s="63"/>
      <c r="S8012" s="63"/>
      <c r="T8012" s="63"/>
      <c r="U8012" s="62">
        <v>4743</v>
      </c>
      <c r="V8012" s="62">
        <v>16083</v>
      </c>
      <c r="W8012" s="62">
        <v>95.73</v>
      </c>
      <c r="X8012" s="62">
        <v>338</v>
      </c>
      <c r="Y8012" s="62">
        <v>106167.31</v>
      </c>
      <c r="Z8012" s="62">
        <v>102633</v>
      </c>
      <c r="AA8012" s="62">
        <v>27731</v>
      </c>
      <c r="AB8012" s="62">
        <v>165.07</v>
      </c>
      <c r="AC8012" s="62">
        <v>7330.93</v>
      </c>
    </row>
    <row r="8013" spans="1:29" x14ac:dyDescent="0.25">
      <c r="A8013" s="61" t="s">
        <v>260</v>
      </c>
      <c r="B8013" s="61" t="s">
        <v>261</v>
      </c>
      <c r="C8013" s="62">
        <v>2016</v>
      </c>
      <c r="D8013" s="61" t="s">
        <v>135</v>
      </c>
      <c r="E8013" s="62">
        <v>40</v>
      </c>
      <c r="F8013" s="62">
        <v>15302</v>
      </c>
      <c r="G8013" s="62">
        <v>3656</v>
      </c>
      <c r="H8013" s="62">
        <v>7.62</v>
      </c>
      <c r="I8013" s="62">
        <v>382.55</v>
      </c>
      <c r="J8013" s="62">
        <v>14230.86</v>
      </c>
      <c r="K8013" s="62">
        <v>2134.8200000000002</v>
      </c>
      <c r="L8013" s="62">
        <v>3039</v>
      </c>
      <c r="M8013" s="62">
        <v>6.33</v>
      </c>
      <c r="N8013" s="62">
        <v>53.37</v>
      </c>
      <c r="O8013" s="62">
        <v>25744.44</v>
      </c>
      <c r="P8013" s="63"/>
      <c r="Q8013" s="63"/>
      <c r="R8013" s="63"/>
      <c r="S8013" s="63"/>
      <c r="T8013" s="63"/>
      <c r="U8013" s="62">
        <v>399</v>
      </c>
      <c r="V8013" s="62">
        <v>826</v>
      </c>
      <c r="W8013" s="62">
        <v>1.72</v>
      </c>
      <c r="X8013" s="62">
        <v>9</v>
      </c>
      <c r="Y8013" s="62">
        <v>8931.2199999999993</v>
      </c>
      <c r="Z8013" s="62">
        <v>1453</v>
      </c>
      <c r="AA8013" s="62">
        <v>26587</v>
      </c>
      <c r="AB8013" s="62">
        <v>55.39</v>
      </c>
      <c r="AC8013" s="62">
        <v>36.33</v>
      </c>
    </row>
    <row r="8014" spans="1:29" ht="30" x14ac:dyDescent="0.25">
      <c r="A8014" s="61" t="s">
        <v>100</v>
      </c>
      <c r="B8014" s="61" t="s">
        <v>101</v>
      </c>
      <c r="C8014" s="62">
        <v>2017</v>
      </c>
      <c r="D8014" s="61" t="s">
        <v>75</v>
      </c>
      <c r="E8014" s="62">
        <v>10</v>
      </c>
      <c r="F8014" s="62">
        <v>1418</v>
      </c>
      <c r="G8014" s="62">
        <v>541</v>
      </c>
      <c r="H8014" s="62">
        <v>4.51</v>
      </c>
      <c r="I8014" s="62">
        <v>141.80000000000001</v>
      </c>
      <c r="J8014" s="62">
        <v>1318.74</v>
      </c>
      <c r="K8014" s="62">
        <v>0</v>
      </c>
      <c r="L8014" s="63"/>
      <c r="M8014" s="63"/>
      <c r="N8014" s="63"/>
      <c r="O8014" s="63"/>
      <c r="P8014" s="63"/>
      <c r="Q8014" s="63"/>
      <c r="R8014" s="63"/>
      <c r="S8014" s="63"/>
      <c r="T8014" s="63"/>
      <c r="U8014" s="63"/>
      <c r="V8014" s="63"/>
      <c r="W8014" s="63"/>
      <c r="X8014" s="63"/>
      <c r="Y8014" s="63"/>
      <c r="Z8014" s="62">
        <v>24500</v>
      </c>
      <c r="AA8014" s="62">
        <v>1708</v>
      </c>
      <c r="AB8014" s="62">
        <v>14.23</v>
      </c>
      <c r="AC8014" s="62">
        <v>2450</v>
      </c>
    </row>
    <row r="8015" spans="1:29" ht="30" x14ac:dyDescent="0.25">
      <c r="A8015" s="61" t="s">
        <v>415</v>
      </c>
      <c r="B8015" s="61" t="s">
        <v>416</v>
      </c>
      <c r="C8015" s="62">
        <v>2012</v>
      </c>
      <c r="D8015" s="61" t="s">
        <v>72</v>
      </c>
      <c r="E8015" s="62">
        <v>19</v>
      </c>
      <c r="F8015" s="62">
        <v>74922</v>
      </c>
      <c r="G8015" s="62">
        <v>12273</v>
      </c>
      <c r="H8015" s="62">
        <v>53.83</v>
      </c>
      <c r="I8015" s="62">
        <v>3943.26</v>
      </c>
      <c r="J8015" s="62">
        <v>69677.460000000006</v>
      </c>
      <c r="K8015" s="62">
        <v>2465.5700000000002</v>
      </c>
      <c r="L8015" s="62">
        <v>1852</v>
      </c>
      <c r="M8015" s="62">
        <v>8.1199999999999992</v>
      </c>
      <c r="N8015" s="62">
        <v>129.77000000000001</v>
      </c>
      <c r="O8015" s="62">
        <v>29733.02</v>
      </c>
      <c r="P8015" s="63"/>
      <c r="Q8015" s="63"/>
      <c r="R8015" s="63"/>
      <c r="S8015" s="63"/>
      <c r="T8015" s="63"/>
      <c r="U8015" s="63"/>
      <c r="V8015" s="63"/>
      <c r="W8015" s="63"/>
      <c r="X8015" s="63"/>
      <c r="Y8015" s="63"/>
      <c r="Z8015" s="62">
        <v>106.68</v>
      </c>
      <c r="AA8015" s="62">
        <v>14178</v>
      </c>
      <c r="AB8015" s="62">
        <v>62.18</v>
      </c>
      <c r="AC8015" s="62">
        <v>5.61</v>
      </c>
    </row>
    <row r="8016" spans="1:29" x14ac:dyDescent="0.25">
      <c r="A8016" s="61" t="s">
        <v>190</v>
      </c>
      <c r="B8016" s="61" t="s">
        <v>191</v>
      </c>
      <c r="C8016" s="62">
        <v>2004</v>
      </c>
      <c r="D8016" s="61" t="s">
        <v>150</v>
      </c>
      <c r="E8016" s="62">
        <v>8</v>
      </c>
      <c r="F8016" s="63"/>
      <c r="G8016" s="63"/>
      <c r="H8016" s="63"/>
      <c r="I8016" s="63"/>
      <c r="J8016" s="63"/>
      <c r="K8016" s="62">
        <v>0</v>
      </c>
      <c r="L8016" s="63"/>
      <c r="M8016" s="63"/>
      <c r="N8016" s="63"/>
      <c r="O8016" s="63"/>
      <c r="P8016" s="63"/>
      <c r="Q8016" s="63"/>
      <c r="R8016" s="63"/>
      <c r="S8016" s="63"/>
      <c r="T8016" s="63"/>
      <c r="U8016" s="63"/>
      <c r="V8016" s="63"/>
      <c r="W8016" s="63"/>
      <c r="X8016" s="63"/>
      <c r="Y8016" s="63"/>
      <c r="Z8016" s="62">
        <v>0</v>
      </c>
      <c r="AA8016" s="63"/>
      <c r="AB8016" s="63"/>
      <c r="AC8016" s="62">
        <v>0</v>
      </c>
    </row>
    <row r="8017" spans="1:29" x14ac:dyDescent="0.25">
      <c r="A8017" s="61" t="s">
        <v>488</v>
      </c>
      <c r="B8017" s="61" t="s">
        <v>489</v>
      </c>
      <c r="C8017" s="62">
        <v>2014</v>
      </c>
      <c r="D8017" s="61" t="s">
        <v>89</v>
      </c>
      <c r="E8017" s="62">
        <v>10</v>
      </c>
      <c r="F8017" s="62">
        <v>90283</v>
      </c>
      <c r="G8017" s="62">
        <v>17388</v>
      </c>
      <c r="H8017" s="62">
        <v>144.9</v>
      </c>
      <c r="I8017" s="62">
        <v>9028.2999999999993</v>
      </c>
      <c r="J8017" s="62">
        <v>83963.19</v>
      </c>
      <c r="K8017" s="62">
        <v>0</v>
      </c>
      <c r="L8017" s="63"/>
      <c r="M8017" s="63"/>
      <c r="N8017" s="63"/>
      <c r="O8017" s="63"/>
      <c r="P8017" s="63"/>
      <c r="Q8017" s="63"/>
      <c r="R8017" s="63"/>
      <c r="S8017" s="63"/>
      <c r="T8017" s="63"/>
      <c r="U8017" s="63"/>
      <c r="V8017" s="63"/>
      <c r="W8017" s="63"/>
      <c r="X8017" s="63"/>
      <c r="Y8017" s="63"/>
      <c r="Z8017" s="62">
        <v>0</v>
      </c>
      <c r="AA8017" s="63"/>
      <c r="AB8017" s="63"/>
      <c r="AC8017" s="62">
        <v>0</v>
      </c>
    </row>
    <row r="8018" spans="1:29" x14ac:dyDescent="0.25">
      <c r="A8018" s="61" t="s">
        <v>413</v>
      </c>
      <c r="B8018" s="61" t="s">
        <v>414</v>
      </c>
      <c r="C8018" s="62">
        <v>2015</v>
      </c>
      <c r="D8018" s="61" t="s">
        <v>75</v>
      </c>
      <c r="E8018" s="62">
        <v>14</v>
      </c>
      <c r="F8018" s="62">
        <v>118222</v>
      </c>
      <c r="G8018" s="62">
        <v>16258</v>
      </c>
      <c r="H8018" s="62">
        <v>96.77</v>
      </c>
      <c r="I8018" s="62">
        <v>8444.43</v>
      </c>
      <c r="J8018" s="62">
        <v>109946.46</v>
      </c>
      <c r="K8018" s="62">
        <v>9675</v>
      </c>
      <c r="L8018" s="62">
        <v>12109</v>
      </c>
      <c r="M8018" s="62">
        <v>72.08</v>
      </c>
      <c r="N8018" s="63"/>
      <c r="O8018" s="63"/>
      <c r="P8018" s="63"/>
      <c r="Q8018" s="63"/>
      <c r="R8018" s="63"/>
      <c r="S8018" s="63"/>
      <c r="T8018" s="63"/>
      <c r="U8018" s="63"/>
      <c r="V8018" s="63"/>
      <c r="W8018" s="63"/>
      <c r="X8018" s="63"/>
      <c r="Y8018" s="63"/>
      <c r="Z8018" s="62">
        <v>106128</v>
      </c>
      <c r="AA8018" s="62">
        <v>15751</v>
      </c>
      <c r="AB8018" s="62">
        <v>93.76</v>
      </c>
      <c r="AC8018" s="62">
        <v>7580.57</v>
      </c>
    </row>
    <row r="8019" spans="1:29" x14ac:dyDescent="0.25">
      <c r="A8019" s="61" t="s">
        <v>289</v>
      </c>
      <c r="B8019" s="61" t="s">
        <v>290</v>
      </c>
      <c r="C8019" s="62">
        <v>2011</v>
      </c>
      <c r="D8019" s="61" t="s">
        <v>72</v>
      </c>
      <c r="E8019" s="62">
        <v>38</v>
      </c>
      <c r="F8019" s="62">
        <v>153360</v>
      </c>
      <c r="G8019" s="62">
        <v>19017</v>
      </c>
      <c r="H8019" s="62">
        <v>41.7</v>
      </c>
      <c r="I8019" s="62">
        <v>4035.79</v>
      </c>
      <c r="J8019" s="62">
        <v>142624.79999999999</v>
      </c>
      <c r="K8019" s="62">
        <v>0</v>
      </c>
      <c r="L8019" s="62">
        <v>21013</v>
      </c>
      <c r="M8019" s="62">
        <v>46.08</v>
      </c>
      <c r="N8019" s="63"/>
      <c r="O8019" s="63"/>
      <c r="P8019" s="63"/>
      <c r="Q8019" s="63"/>
      <c r="R8019" s="63"/>
      <c r="S8019" s="63"/>
      <c r="T8019" s="63"/>
      <c r="U8019" s="63"/>
      <c r="V8019" s="63"/>
      <c r="W8019" s="63"/>
      <c r="X8019" s="63"/>
      <c r="Y8019" s="63"/>
      <c r="Z8019" s="62">
        <v>131.01</v>
      </c>
      <c r="AA8019" s="62">
        <v>11129</v>
      </c>
      <c r="AB8019" s="62">
        <v>24.41</v>
      </c>
      <c r="AC8019" s="62">
        <v>3.45</v>
      </c>
    </row>
    <row r="8020" spans="1:29" x14ac:dyDescent="0.25">
      <c r="A8020" s="61" t="s">
        <v>161</v>
      </c>
      <c r="B8020" s="61" t="s">
        <v>162</v>
      </c>
      <c r="C8020" s="62">
        <v>2008</v>
      </c>
      <c r="D8020" s="61" t="s">
        <v>86</v>
      </c>
      <c r="E8020" s="62">
        <v>220</v>
      </c>
      <c r="F8020" s="62">
        <v>47186</v>
      </c>
      <c r="G8020" s="62">
        <v>12094</v>
      </c>
      <c r="H8020" s="62">
        <v>4.58</v>
      </c>
      <c r="I8020" s="62">
        <v>214.48</v>
      </c>
      <c r="J8020" s="62">
        <v>43882.98</v>
      </c>
      <c r="K8020" s="62">
        <v>2636.28</v>
      </c>
      <c r="L8020" s="62">
        <v>19445</v>
      </c>
      <c r="M8020" s="62">
        <v>7.37</v>
      </c>
      <c r="N8020" s="63"/>
      <c r="O8020" s="63"/>
      <c r="P8020" s="63"/>
      <c r="Q8020" s="63"/>
      <c r="R8020" s="63"/>
      <c r="S8020" s="63"/>
      <c r="T8020" s="63"/>
      <c r="U8020" s="63"/>
      <c r="V8020" s="63"/>
      <c r="W8020" s="63"/>
      <c r="X8020" s="63"/>
      <c r="Y8020" s="63"/>
      <c r="Z8020" s="62">
        <v>0</v>
      </c>
      <c r="AA8020" s="62">
        <v>238377</v>
      </c>
      <c r="AB8020" s="62">
        <v>90.29</v>
      </c>
      <c r="AC8020" s="62">
        <v>0</v>
      </c>
    </row>
    <row r="8021" spans="1:29" x14ac:dyDescent="0.25">
      <c r="A8021" s="61" t="s">
        <v>190</v>
      </c>
      <c r="B8021" s="61" t="s">
        <v>191</v>
      </c>
      <c r="C8021" s="62">
        <v>2014</v>
      </c>
      <c r="D8021" s="61" t="s">
        <v>99</v>
      </c>
      <c r="E8021" s="62">
        <v>19</v>
      </c>
      <c r="F8021" s="62">
        <v>61372</v>
      </c>
      <c r="G8021" s="62">
        <v>11920</v>
      </c>
      <c r="H8021" s="62">
        <v>52.28</v>
      </c>
      <c r="I8021" s="62">
        <v>3230.11</v>
      </c>
      <c r="J8021" s="62">
        <v>57075.96</v>
      </c>
      <c r="K8021" s="62">
        <v>3743.94</v>
      </c>
      <c r="L8021" s="62">
        <v>5185</v>
      </c>
      <c r="M8021" s="62">
        <v>22.74</v>
      </c>
      <c r="N8021" s="62">
        <v>197.05</v>
      </c>
      <c r="O8021" s="62">
        <v>45149.27</v>
      </c>
      <c r="P8021" s="63"/>
      <c r="Q8021" s="63"/>
      <c r="R8021" s="63"/>
      <c r="S8021" s="63"/>
      <c r="T8021" s="63"/>
      <c r="U8021" s="63"/>
      <c r="V8021" s="63"/>
      <c r="W8021" s="63"/>
      <c r="X8021" s="63"/>
      <c r="Y8021" s="63"/>
      <c r="Z8021" s="62">
        <v>117</v>
      </c>
      <c r="AA8021" s="62">
        <v>1061</v>
      </c>
      <c r="AB8021" s="62">
        <v>4.6500000000000004</v>
      </c>
      <c r="AC8021" s="62">
        <v>6.16</v>
      </c>
    </row>
    <row r="8022" spans="1:29" ht="30" x14ac:dyDescent="0.25">
      <c r="A8022" s="61" t="s">
        <v>138</v>
      </c>
      <c r="B8022" s="61" t="s">
        <v>139</v>
      </c>
      <c r="C8022" s="62">
        <v>2017</v>
      </c>
      <c r="D8022" s="61" t="s">
        <v>78</v>
      </c>
      <c r="E8022" s="62">
        <v>40</v>
      </c>
      <c r="F8022" s="62">
        <v>129880</v>
      </c>
      <c r="G8022" s="62">
        <v>23767</v>
      </c>
      <c r="H8022" s="62">
        <v>49.51</v>
      </c>
      <c r="I8022" s="62">
        <v>3247</v>
      </c>
      <c r="J8022" s="62">
        <v>120788.4</v>
      </c>
      <c r="K8022" s="62">
        <v>22479.15</v>
      </c>
      <c r="L8022" s="62">
        <v>20725</v>
      </c>
      <c r="M8022" s="62">
        <v>43.18</v>
      </c>
      <c r="N8022" s="62">
        <v>561.98</v>
      </c>
      <c r="O8022" s="62">
        <v>271082.77</v>
      </c>
      <c r="P8022" s="63"/>
      <c r="Q8022" s="63"/>
      <c r="R8022" s="63"/>
      <c r="S8022" s="63"/>
      <c r="T8022" s="63"/>
      <c r="U8022" s="63"/>
      <c r="V8022" s="63"/>
      <c r="W8022" s="63"/>
      <c r="X8022" s="63"/>
      <c r="Y8022" s="63"/>
      <c r="Z8022" s="62">
        <v>105600</v>
      </c>
      <c r="AA8022" s="62">
        <v>9900</v>
      </c>
      <c r="AB8022" s="62">
        <v>20.63</v>
      </c>
      <c r="AC8022" s="62">
        <v>2640</v>
      </c>
    </row>
    <row r="8023" spans="1:29" x14ac:dyDescent="0.25">
      <c r="A8023" s="61" t="s">
        <v>275</v>
      </c>
      <c r="B8023" s="61" t="s">
        <v>276</v>
      </c>
      <c r="C8023" s="62">
        <v>2018</v>
      </c>
      <c r="D8023" s="61" t="s">
        <v>75</v>
      </c>
      <c r="E8023" s="62">
        <v>17</v>
      </c>
      <c r="F8023" s="62">
        <v>121</v>
      </c>
      <c r="G8023" s="62">
        <v>83</v>
      </c>
      <c r="H8023" s="62">
        <v>0.41</v>
      </c>
      <c r="I8023" s="62">
        <v>7.12</v>
      </c>
      <c r="J8023" s="62">
        <v>112.53</v>
      </c>
      <c r="K8023" s="62">
        <v>0</v>
      </c>
      <c r="L8023" s="63"/>
      <c r="M8023" s="63"/>
      <c r="N8023" s="63"/>
      <c r="O8023" s="63"/>
      <c r="P8023" s="63"/>
      <c r="Q8023" s="63"/>
      <c r="R8023" s="63"/>
      <c r="S8023" s="63"/>
      <c r="T8023" s="63"/>
      <c r="U8023" s="63"/>
      <c r="V8023" s="63"/>
      <c r="W8023" s="63"/>
      <c r="X8023" s="63"/>
      <c r="Y8023" s="63"/>
      <c r="Z8023" s="62">
        <v>502.64</v>
      </c>
      <c r="AA8023" s="62">
        <v>2595</v>
      </c>
      <c r="AB8023" s="62">
        <v>12.72</v>
      </c>
      <c r="AC8023" s="62">
        <v>29.57</v>
      </c>
    </row>
    <row r="8024" spans="1:29" ht="30" x14ac:dyDescent="0.25">
      <c r="A8024" s="61" t="s">
        <v>287</v>
      </c>
      <c r="B8024" s="61" t="s">
        <v>288</v>
      </c>
      <c r="C8024" s="62">
        <v>2014</v>
      </c>
      <c r="D8024" s="61" t="s">
        <v>78</v>
      </c>
      <c r="E8024" s="62">
        <v>40</v>
      </c>
      <c r="F8024" s="62">
        <v>367320</v>
      </c>
      <c r="G8024" s="62">
        <v>52583</v>
      </c>
      <c r="H8024" s="62">
        <v>109.55</v>
      </c>
      <c r="I8024" s="62">
        <v>9183</v>
      </c>
      <c r="J8024" s="62">
        <v>341607.6</v>
      </c>
      <c r="K8024" s="62">
        <v>0</v>
      </c>
      <c r="L8024" s="63"/>
      <c r="M8024" s="63"/>
      <c r="N8024" s="63"/>
      <c r="O8024" s="63"/>
      <c r="P8024" s="63"/>
      <c r="Q8024" s="63"/>
      <c r="R8024" s="63"/>
      <c r="S8024" s="63"/>
      <c r="T8024" s="63"/>
      <c r="U8024" s="63"/>
      <c r="V8024" s="63"/>
      <c r="W8024" s="63"/>
      <c r="X8024" s="63"/>
      <c r="Y8024" s="63"/>
      <c r="Z8024" s="62">
        <v>94419</v>
      </c>
      <c r="AA8024" s="62">
        <v>13845</v>
      </c>
      <c r="AB8024" s="62">
        <v>28.84</v>
      </c>
      <c r="AC8024" s="62">
        <v>2360.48</v>
      </c>
    </row>
    <row r="8025" spans="1:29" x14ac:dyDescent="0.25">
      <c r="A8025" s="61" t="s">
        <v>208</v>
      </c>
      <c r="B8025" s="61" t="s">
        <v>209</v>
      </c>
      <c r="C8025" s="62">
        <v>2007</v>
      </c>
      <c r="D8025" s="61" t="s">
        <v>75</v>
      </c>
      <c r="E8025" s="62">
        <v>22</v>
      </c>
      <c r="F8025" s="62">
        <v>36450</v>
      </c>
      <c r="G8025" s="62">
        <v>7154</v>
      </c>
      <c r="H8025" s="62">
        <v>27.1</v>
      </c>
      <c r="I8025" s="62">
        <v>1656.82</v>
      </c>
      <c r="J8025" s="62">
        <v>33898.5</v>
      </c>
      <c r="K8025" s="62">
        <v>14936</v>
      </c>
      <c r="L8025" s="62">
        <v>27859</v>
      </c>
      <c r="M8025" s="62">
        <v>105.53</v>
      </c>
      <c r="N8025" s="63"/>
      <c r="O8025" s="63"/>
      <c r="P8025" s="63"/>
      <c r="Q8025" s="63"/>
      <c r="R8025" s="63"/>
      <c r="S8025" s="63"/>
      <c r="T8025" s="63"/>
      <c r="U8025" s="63"/>
      <c r="V8025" s="63"/>
      <c r="W8025" s="63"/>
      <c r="X8025" s="63"/>
      <c r="Y8025" s="63"/>
      <c r="Z8025" s="62">
        <v>4462</v>
      </c>
      <c r="AA8025" s="62">
        <v>16963</v>
      </c>
      <c r="AB8025" s="62">
        <v>64.25</v>
      </c>
      <c r="AC8025" s="62">
        <v>202.82</v>
      </c>
    </row>
    <row r="8026" spans="1:29" ht="30" x14ac:dyDescent="0.25">
      <c r="A8026" s="61" t="s">
        <v>528</v>
      </c>
      <c r="B8026" s="61" t="s">
        <v>529</v>
      </c>
      <c r="C8026" s="62">
        <v>2006</v>
      </c>
      <c r="D8026" s="61" t="s">
        <v>99</v>
      </c>
      <c r="E8026" s="62">
        <v>36</v>
      </c>
      <c r="F8026" s="62">
        <v>326756</v>
      </c>
      <c r="G8026" s="62">
        <v>57858</v>
      </c>
      <c r="H8026" s="62">
        <v>133.93</v>
      </c>
      <c r="I8026" s="62">
        <v>9076.56</v>
      </c>
      <c r="J8026" s="62">
        <v>303883.08</v>
      </c>
      <c r="K8026" s="62">
        <v>0</v>
      </c>
      <c r="L8026" s="63"/>
      <c r="M8026" s="63"/>
      <c r="N8026" s="63"/>
      <c r="O8026" s="63"/>
      <c r="P8026" s="63"/>
      <c r="Q8026" s="63"/>
      <c r="R8026" s="63"/>
      <c r="S8026" s="63"/>
      <c r="T8026" s="63"/>
      <c r="U8026" s="63"/>
      <c r="V8026" s="63"/>
      <c r="W8026" s="63"/>
      <c r="X8026" s="63"/>
      <c r="Y8026" s="63"/>
      <c r="Z8026" s="62">
        <v>0</v>
      </c>
      <c r="AA8026" s="63"/>
      <c r="AB8026" s="63"/>
      <c r="AC8026" s="62">
        <v>0</v>
      </c>
    </row>
    <row r="8027" spans="1:29" ht="45" x14ac:dyDescent="0.25">
      <c r="A8027" s="61" t="s">
        <v>109</v>
      </c>
      <c r="B8027" s="61" t="s">
        <v>110</v>
      </c>
      <c r="C8027" s="62">
        <v>2006</v>
      </c>
      <c r="D8027" s="61" t="s">
        <v>99</v>
      </c>
      <c r="E8027" s="62">
        <v>20</v>
      </c>
      <c r="F8027" s="62">
        <v>85240</v>
      </c>
      <c r="G8027" s="62">
        <v>12415</v>
      </c>
      <c r="H8027" s="62">
        <v>51.73</v>
      </c>
      <c r="I8027" s="62">
        <v>4262</v>
      </c>
      <c r="J8027" s="62">
        <v>79273.2</v>
      </c>
      <c r="K8027" s="62">
        <v>0</v>
      </c>
      <c r="L8027" s="63"/>
      <c r="M8027" s="63"/>
      <c r="N8027" s="63"/>
      <c r="O8027" s="63"/>
      <c r="P8027" s="63"/>
      <c r="Q8027" s="63"/>
      <c r="R8027" s="63"/>
      <c r="S8027" s="63"/>
      <c r="T8027" s="63"/>
      <c r="U8027" s="62">
        <v>802</v>
      </c>
      <c r="V8027" s="62">
        <v>1954</v>
      </c>
      <c r="W8027" s="62">
        <v>8.14</v>
      </c>
      <c r="X8027" s="62">
        <v>40</v>
      </c>
      <c r="Y8027" s="62">
        <v>17951.97</v>
      </c>
      <c r="Z8027" s="62">
        <v>68059</v>
      </c>
      <c r="AA8027" s="62">
        <v>9654</v>
      </c>
      <c r="AB8027" s="62">
        <v>40.229999999999997</v>
      </c>
      <c r="AC8027" s="62">
        <v>3402.95</v>
      </c>
    </row>
    <row r="8028" spans="1:29" ht="30" x14ac:dyDescent="0.25">
      <c r="A8028" s="61" t="s">
        <v>452</v>
      </c>
      <c r="B8028" s="61" t="s">
        <v>453</v>
      </c>
      <c r="C8028" s="62">
        <v>2011</v>
      </c>
      <c r="D8028" s="61" t="s">
        <v>99</v>
      </c>
      <c r="E8028" s="62">
        <v>36</v>
      </c>
      <c r="F8028" s="62">
        <v>58821</v>
      </c>
      <c r="G8028" s="62">
        <v>8667</v>
      </c>
      <c r="H8028" s="62">
        <v>20.059999999999999</v>
      </c>
      <c r="I8028" s="62">
        <v>1633.92</v>
      </c>
      <c r="J8028" s="62">
        <v>54703.53</v>
      </c>
      <c r="K8028" s="62">
        <v>7935.01</v>
      </c>
      <c r="L8028" s="62">
        <v>8906</v>
      </c>
      <c r="M8028" s="62">
        <v>20.62</v>
      </c>
      <c r="N8028" s="62">
        <v>220.42</v>
      </c>
      <c r="O8028" s="62">
        <v>95690.72</v>
      </c>
      <c r="P8028" s="63"/>
      <c r="Q8028" s="63"/>
      <c r="R8028" s="63"/>
      <c r="S8028" s="63"/>
      <c r="T8028" s="63"/>
      <c r="U8028" s="63"/>
      <c r="V8028" s="63"/>
      <c r="W8028" s="63"/>
      <c r="X8028" s="63"/>
      <c r="Y8028" s="63"/>
      <c r="Z8028" s="62">
        <v>19.97</v>
      </c>
      <c r="AA8028" s="62">
        <v>624</v>
      </c>
      <c r="AB8028" s="62">
        <v>1.44</v>
      </c>
      <c r="AC8028" s="62">
        <v>0.55000000000000004</v>
      </c>
    </row>
    <row r="8029" spans="1:29" ht="30" x14ac:dyDescent="0.25">
      <c r="A8029" s="61" t="s">
        <v>594</v>
      </c>
      <c r="B8029" s="61" t="s">
        <v>595</v>
      </c>
      <c r="C8029" s="62">
        <v>2008</v>
      </c>
      <c r="D8029" s="61" t="s">
        <v>75</v>
      </c>
      <c r="E8029" s="62">
        <v>14</v>
      </c>
      <c r="F8029" s="63"/>
      <c r="G8029" s="63"/>
      <c r="H8029" s="63"/>
      <c r="I8029" s="63"/>
      <c r="J8029" s="63"/>
      <c r="K8029" s="62">
        <v>0</v>
      </c>
      <c r="L8029" s="63"/>
      <c r="M8029" s="63"/>
      <c r="N8029" s="63"/>
      <c r="O8029" s="63"/>
      <c r="P8029" s="63"/>
      <c r="Q8029" s="63"/>
      <c r="R8029" s="63"/>
      <c r="S8029" s="63"/>
      <c r="T8029" s="63"/>
      <c r="U8029" s="63"/>
      <c r="V8029" s="63"/>
      <c r="W8029" s="63"/>
      <c r="X8029" s="63"/>
      <c r="Y8029" s="63"/>
      <c r="Z8029" s="62">
        <v>0</v>
      </c>
      <c r="AA8029" s="63"/>
      <c r="AB8029" s="63"/>
      <c r="AC8029" s="62">
        <v>0</v>
      </c>
    </row>
    <row r="8030" spans="1:29" ht="30" x14ac:dyDescent="0.25">
      <c r="A8030" s="61" t="s">
        <v>247</v>
      </c>
      <c r="B8030" s="61" t="s">
        <v>248</v>
      </c>
      <c r="C8030" s="62">
        <v>2009</v>
      </c>
      <c r="D8030" s="61" t="s">
        <v>78</v>
      </c>
      <c r="E8030" s="62">
        <v>31</v>
      </c>
      <c r="F8030" s="62">
        <v>81440</v>
      </c>
      <c r="G8030" s="62">
        <v>14591</v>
      </c>
      <c r="H8030" s="62">
        <v>39.22</v>
      </c>
      <c r="I8030" s="62">
        <v>2627.1</v>
      </c>
      <c r="J8030" s="62">
        <v>75739.199999999997</v>
      </c>
      <c r="K8030" s="62">
        <v>15634.34</v>
      </c>
      <c r="L8030" s="62">
        <v>19054</v>
      </c>
      <c r="M8030" s="62">
        <v>51.22</v>
      </c>
      <c r="N8030" s="62">
        <v>504.33</v>
      </c>
      <c r="O8030" s="62">
        <v>188539.14</v>
      </c>
      <c r="P8030" s="63"/>
      <c r="Q8030" s="63"/>
      <c r="R8030" s="63"/>
      <c r="S8030" s="63"/>
      <c r="T8030" s="63"/>
      <c r="U8030" s="63"/>
      <c r="V8030" s="63"/>
      <c r="W8030" s="63"/>
      <c r="X8030" s="63"/>
      <c r="Y8030" s="63"/>
      <c r="Z8030" s="62">
        <v>96</v>
      </c>
      <c r="AA8030" s="62">
        <v>5840</v>
      </c>
      <c r="AB8030" s="62">
        <v>15.7</v>
      </c>
      <c r="AC8030" s="62">
        <v>3.1</v>
      </c>
    </row>
    <row r="8031" spans="1:29" x14ac:dyDescent="0.25">
      <c r="A8031" s="61" t="s">
        <v>369</v>
      </c>
      <c r="B8031" s="61" t="s">
        <v>370</v>
      </c>
      <c r="C8031" s="62">
        <v>2016</v>
      </c>
      <c r="D8031" s="61" t="s">
        <v>94</v>
      </c>
      <c r="E8031" s="62">
        <v>6</v>
      </c>
      <c r="F8031" s="63"/>
      <c r="G8031" s="63"/>
      <c r="H8031" s="63"/>
      <c r="I8031" s="63"/>
      <c r="J8031" s="63"/>
      <c r="K8031" s="62">
        <v>5562.5</v>
      </c>
      <c r="L8031" s="62">
        <v>6749</v>
      </c>
      <c r="M8031" s="62">
        <v>93.74</v>
      </c>
      <c r="N8031" s="62">
        <v>927.08</v>
      </c>
      <c r="O8031" s="62">
        <v>67079.850000000006</v>
      </c>
      <c r="P8031" s="63"/>
      <c r="Q8031" s="63"/>
      <c r="R8031" s="63"/>
      <c r="S8031" s="63"/>
      <c r="T8031" s="63"/>
      <c r="U8031" s="63"/>
      <c r="V8031" s="63"/>
      <c r="W8031" s="63"/>
      <c r="X8031" s="63"/>
      <c r="Y8031" s="63"/>
      <c r="Z8031" s="62">
        <v>782.7</v>
      </c>
      <c r="AA8031" s="62">
        <v>3297</v>
      </c>
      <c r="AB8031" s="62">
        <v>45.79</v>
      </c>
      <c r="AC8031" s="62">
        <v>130.44999999999999</v>
      </c>
    </row>
    <row r="8032" spans="1:29" ht="30" x14ac:dyDescent="0.25">
      <c r="A8032" s="61" t="s">
        <v>269</v>
      </c>
      <c r="B8032" s="61" t="s">
        <v>270</v>
      </c>
      <c r="C8032" s="62">
        <v>2007</v>
      </c>
      <c r="D8032" s="61" t="s">
        <v>226</v>
      </c>
      <c r="E8032" s="62">
        <v>59</v>
      </c>
      <c r="F8032" s="62">
        <v>730800</v>
      </c>
      <c r="G8032" s="62">
        <v>75136</v>
      </c>
      <c r="H8032" s="62">
        <v>106.12</v>
      </c>
      <c r="I8032" s="62">
        <v>12386.44</v>
      </c>
      <c r="J8032" s="62">
        <v>679644</v>
      </c>
      <c r="K8032" s="62">
        <v>2894.28</v>
      </c>
      <c r="L8032" s="62">
        <v>4377</v>
      </c>
      <c r="M8032" s="62">
        <v>6.18</v>
      </c>
      <c r="N8032" s="62">
        <v>49.06</v>
      </c>
      <c r="O8032" s="62">
        <v>34902.959999999999</v>
      </c>
      <c r="P8032" s="63"/>
      <c r="Q8032" s="63"/>
      <c r="R8032" s="63"/>
      <c r="S8032" s="63"/>
      <c r="T8032" s="63"/>
      <c r="U8032" s="63"/>
      <c r="V8032" s="63"/>
      <c r="W8032" s="63"/>
      <c r="X8032" s="63"/>
      <c r="Y8032" s="63"/>
      <c r="Z8032" s="62">
        <v>107700</v>
      </c>
      <c r="AA8032" s="62">
        <v>4720</v>
      </c>
      <c r="AB8032" s="62">
        <v>6.67</v>
      </c>
      <c r="AC8032" s="62">
        <v>1825.42</v>
      </c>
    </row>
    <row r="8033" spans="1:29" ht="30" x14ac:dyDescent="0.25">
      <c r="A8033" s="61" t="s">
        <v>446</v>
      </c>
      <c r="B8033" s="61" t="s">
        <v>447</v>
      </c>
      <c r="C8033" s="62">
        <v>2008</v>
      </c>
      <c r="D8033" s="61" t="s">
        <v>150</v>
      </c>
      <c r="E8033" s="62">
        <v>8</v>
      </c>
      <c r="F8033" s="63"/>
      <c r="G8033" s="63"/>
      <c r="H8033" s="63"/>
      <c r="I8033" s="63"/>
      <c r="J8033" s="63"/>
      <c r="K8033" s="62">
        <v>0</v>
      </c>
      <c r="L8033" s="63"/>
      <c r="M8033" s="63"/>
      <c r="N8033" s="63"/>
      <c r="O8033" s="63"/>
      <c r="P8033" s="63"/>
      <c r="Q8033" s="63"/>
      <c r="R8033" s="63"/>
      <c r="S8033" s="63"/>
      <c r="T8033" s="63"/>
      <c r="U8033" s="63"/>
      <c r="V8033" s="63"/>
      <c r="W8033" s="63"/>
      <c r="X8033" s="63"/>
      <c r="Y8033" s="63"/>
      <c r="Z8033" s="62">
        <v>0</v>
      </c>
      <c r="AA8033" s="63"/>
      <c r="AB8033" s="63"/>
      <c r="AC8033" s="62">
        <v>0</v>
      </c>
    </row>
    <row r="8034" spans="1:29" ht="30" x14ac:dyDescent="0.25">
      <c r="A8034" s="61" t="s">
        <v>430</v>
      </c>
      <c r="B8034" s="61" t="s">
        <v>431</v>
      </c>
      <c r="C8034" s="62">
        <v>2004</v>
      </c>
      <c r="D8034" s="61" t="s">
        <v>89</v>
      </c>
      <c r="E8034" s="62">
        <v>125</v>
      </c>
      <c r="F8034" s="62">
        <v>1496800</v>
      </c>
      <c r="G8034" s="62">
        <v>102314</v>
      </c>
      <c r="H8034" s="62">
        <v>68.209999999999994</v>
      </c>
      <c r="I8034" s="62">
        <v>11974.4</v>
      </c>
      <c r="J8034" s="62">
        <v>1392024</v>
      </c>
      <c r="K8034" s="62">
        <v>8935</v>
      </c>
      <c r="L8034" s="62">
        <v>9616</v>
      </c>
      <c r="M8034" s="62">
        <v>6.41</v>
      </c>
      <c r="N8034" s="62">
        <v>71.48</v>
      </c>
      <c r="O8034" s="62">
        <v>107749.85</v>
      </c>
      <c r="P8034" s="63"/>
      <c r="Q8034" s="63"/>
      <c r="R8034" s="63"/>
      <c r="S8034" s="63"/>
      <c r="T8034" s="63"/>
      <c r="U8034" s="63"/>
      <c r="V8034" s="63"/>
      <c r="W8034" s="63"/>
      <c r="X8034" s="63"/>
      <c r="Y8034" s="63"/>
      <c r="Z8034" s="62">
        <v>7661</v>
      </c>
      <c r="AA8034" s="62">
        <v>43702</v>
      </c>
      <c r="AB8034" s="62">
        <v>29.13</v>
      </c>
      <c r="AC8034" s="62">
        <v>61.29</v>
      </c>
    </row>
    <row r="8035" spans="1:29" x14ac:dyDescent="0.25">
      <c r="A8035" s="61" t="s">
        <v>79</v>
      </c>
      <c r="B8035" s="61" t="s">
        <v>80</v>
      </c>
      <c r="C8035" s="62">
        <v>2008</v>
      </c>
      <c r="D8035" s="61" t="s">
        <v>175</v>
      </c>
      <c r="E8035" s="62">
        <v>8</v>
      </c>
      <c r="F8035" s="62">
        <v>5899</v>
      </c>
      <c r="G8035" s="62">
        <v>1080</v>
      </c>
      <c r="H8035" s="62">
        <v>11.25</v>
      </c>
      <c r="I8035" s="62">
        <v>737.38</v>
      </c>
      <c r="J8035" s="62">
        <v>5486.07</v>
      </c>
      <c r="K8035" s="62">
        <v>215.32</v>
      </c>
      <c r="L8035" s="62">
        <v>373</v>
      </c>
      <c r="M8035" s="62">
        <v>3.89</v>
      </c>
      <c r="N8035" s="63"/>
      <c r="O8035" s="63"/>
      <c r="P8035" s="63"/>
      <c r="Q8035" s="63"/>
      <c r="R8035" s="63"/>
      <c r="S8035" s="63"/>
      <c r="T8035" s="63"/>
      <c r="U8035" s="63"/>
      <c r="V8035" s="63"/>
      <c r="W8035" s="63"/>
      <c r="X8035" s="63"/>
      <c r="Y8035" s="63"/>
      <c r="Z8035" s="62">
        <v>87320</v>
      </c>
      <c r="AA8035" s="62">
        <v>4153</v>
      </c>
      <c r="AB8035" s="62">
        <v>43.26</v>
      </c>
      <c r="AC8035" s="62">
        <v>10915</v>
      </c>
    </row>
    <row r="8036" spans="1:29" ht="30" x14ac:dyDescent="0.25">
      <c r="A8036" s="61" t="s">
        <v>415</v>
      </c>
      <c r="B8036" s="61" t="s">
        <v>416</v>
      </c>
      <c r="C8036" s="62">
        <v>2014</v>
      </c>
      <c r="D8036" s="61" t="s">
        <v>94</v>
      </c>
      <c r="E8036" s="62">
        <v>11</v>
      </c>
      <c r="F8036" s="63"/>
      <c r="G8036" s="63"/>
      <c r="H8036" s="63"/>
      <c r="I8036" s="63"/>
      <c r="J8036" s="63"/>
      <c r="K8036" s="62">
        <v>0</v>
      </c>
      <c r="L8036" s="63"/>
      <c r="M8036" s="63"/>
      <c r="N8036" s="63"/>
      <c r="O8036" s="63"/>
      <c r="P8036" s="63"/>
      <c r="Q8036" s="63"/>
      <c r="R8036" s="63"/>
      <c r="S8036" s="63"/>
      <c r="T8036" s="63"/>
      <c r="U8036" s="63"/>
      <c r="V8036" s="63"/>
      <c r="W8036" s="63"/>
      <c r="X8036" s="63"/>
      <c r="Y8036" s="63"/>
      <c r="Z8036" s="62">
        <v>186100</v>
      </c>
      <c r="AA8036" s="62">
        <v>27312</v>
      </c>
      <c r="AB8036" s="62">
        <v>206.91</v>
      </c>
      <c r="AC8036" s="62">
        <v>16918.18</v>
      </c>
    </row>
    <row r="8037" spans="1:29" ht="45" x14ac:dyDescent="0.25">
      <c r="A8037" s="61" t="s">
        <v>214</v>
      </c>
      <c r="B8037" s="61" t="s">
        <v>215</v>
      </c>
      <c r="C8037" s="62">
        <v>2003</v>
      </c>
      <c r="D8037" s="61" t="s">
        <v>150</v>
      </c>
      <c r="E8037" s="62">
        <v>6</v>
      </c>
      <c r="F8037" s="63"/>
      <c r="G8037" s="63"/>
      <c r="H8037" s="63"/>
      <c r="I8037" s="63"/>
      <c r="J8037" s="63"/>
      <c r="K8037" s="62">
        <v>0</v>
      </c>
      <c r="L8037" s="63"/>
      <c r="M8037" s="63"/>
      <c r="N8037" s="63"/>
      <c r="O8037" s="63"/>
      <c r="P8037" s="63"/>
      <c r="Q8037" s="63"/>
      <c r="R8037" s="63"/>
      <c r="S8037" s="63"/>
      <c r="T8037" s="63"/>
      <c r="U8037" s="63"/>
      <c r="V8037" s="63"/>
      <c r="W8037" s="63"/>
      <c r="X8037" s="63"/>
      <c r="Y8037" s="63"/>
      <c r="Z8037" s="62">
        <v>0</v>
      </c>
      <c r="AA8037" s="63"/>
      <c r="AB8037" s="63"/>
      <c r="AC8037" s="62">
        <v>0</v>
      </c>
    </row>
    <row r="8038" spans="1:29" ht="30" x14ac:dyDescent="0.25">
      <c r="A8038" s="61" t="s">
        <v>530</v>
      </c>
      <c r="B8038" s="61" t="s">
        <v>531</v>
      </c>
      <c r="C8038" s="62">
        <v>2012</v>
      </c>
      <c r="D8038" s="61" t="s">
        <v>78</v>
      </c>
      <c r="E8038" s="62">
        <v>60</v>
      </c>
      <c r="F8038" s="62">
        <v>324360</v>
      </c>
      <c r="G8038" s="62">
        <v>3604839</v>
      </c>
      <c r="H8038" s="62">
        <v>5006.72</v>
      </c>
      <c r="I8038" s="62">
        <v>5406</v>
      </c>
      <c r="J8038" s="62">
        <v>301654.8</v>
      </c>
      <c r="K8038" s="62">
        <v>0</v>
      </c>
      <c r="L8038" s="63"/>
      <c r="M8038" s="63"/>
      <c r="N8038" s="63"/>
      <c r="O8038" s="63"/>
      <c r="P8038" s="63"/>
      <c r="Q8038" s="63"/>
      <c r="R8038" s="63"/>
      <c r="S8038" s="63"/>
      <c r="T8038" s="63"/>
      <c r="U8038" s="63"/>
      <c r="V8038" s="63"/>
      <c r="W8038" s="63"/>
      <c r="X8038" s="63"/>
      <c r="Y8038" s="63"/>
      <c r="Z8038" s="62">
        <v>764.65</v>
      </c>
      <c r="AA8038" s="62">
        <v>160589</v>
      </c>
      <c r="AB8038" s="62">
        <v>223.04</v>
      </c>
      <c r="AC8038" s="62">
        <v>12.74</v>
      </c>
    </row>
    <row r="8039" spans="1:29" x14ac:dyDescent="0.25">
      <c r="A8039" s="61" t="s">
        <v>130</v>
      </c>
      <c r="B8039" s="61" t="s">
        <v>131</v>
      </c>
      <c r="C8039" s="62">
        <v>2007</v>
      </c>
      <c r="D8039" s="61" t="s">
        <v>83</v>
      </c>
      <c r="E8039" s="62">
        <v>26</v>
      </c>
      <c r="F8039" s="62">
        <v>144623</v>
      </c>
      <c r="G8039" s="62">
        <v>13943</v>
      </c>
      <c r="H8039" s="62">
        <v>44.69</v>
      </c>
      <c r="I8039" s="62">
        <v>5562.42</v>
      </c>
      <c r="J8039" s="62">
        <v>134499.39000000001</v>
      </c>
      <c r="K8039" s="62">
        <v>12657.61</v>
      </c>
      <c r="L8039" s="62">
        <v>23204</v>
      </c>
      <c r="M8039" s="62">
        <v>74.37</v>
      </c>
      <c r="N8039" s="62">
        <v>486.83</v>
      </c>
      <c r="O8039" s="62">
        <v>152641.96</v>
      </c>
      <c r="P8039" s="63"/>
      <c r="Q8039" s="63"/>
      <c r="R8039" s="63"/>
      <c r="S8039" s="63"/>
      <c r="T8039" s="63"/>
      <c r="U8039" s="62">
        <v>653</v>
      </c>
      <c r="V8039" s="62">
        <v>1520</v>
      </c>
      <c r="W8039" s="62">
        <v>4.87</v>
      </c>
      <c r="X8039" s="62">
        <v>25</v>
      </c>
      <c r="Y8039" s="62">
        <v>14616.75</v>
      </c>
      <c r="Z8039" s="62">
        <v>2359</v>
      </c>
      <c r="AA8039" s="62">
        <v>13474</v>
      </c>
      <c r="AB8039" s="62">
        <v>43.19</v>
      </c>
      <c r="AC8039" s="62">
        <v>90.73</v>
      </c>
    </row>
    <row r="8040" spans="1:29" ht="30" x14ac:dyDescent="0.25">
      <c r="A8040" s="61" t="s">
        <v>182</v>
      </c>
      <c r="B8040" s="61" t="s">
        <v>183</v>
      </c>
      <c r="C8040" s="62">
        <v>2004</v>
      </c>
      <c r="D8040" s="61" t="s">
        <v>86</v>
      </c>
      <c r="E8040" s="62">
        <v>10</v>
      </c>
      <c r="F8040" s="63"/>
      <c r="G8040" s="63"/>
      <c r="H8040" s="63"/>
      <c r="I8040" s="63"/>
      <c r="J8040" s="63"/>
      <c r="K8040" s="62">
        <v>0</v>
      </c>
      <c r="L8040" s="63"/>
      <c r="M8040" s="63"/>
      <c r="N8040" s="63"/>
      <c r="O8040" s="63"/>
      <c r="P8040" s="63"/>
      <c r="Q8040" s="63"/>
      <c r="R8040" s="63"/>
      <c r="S8040" s="63"/>
      <c r="T8040" s="63"/>
      <c r="U8040" s="63"/>
      <c r="V8040" s="63"/>
      <c r="W8040" s="63"/>
      <c r="X8040" s="63"/>
      <c r="Y8040" s="63"/>
      <c r="Z8040" s="62">
        <v>126466</v>
      </c>
      <c r="AA8040" s="62">
        <v>6110</v>
      </c>
      <c r="AB8040" s="62">
        <v>50.92</v>
      </c>
      <c r="AC8040" s="62">
        <v>12646.6</v>
      </c>
    </row>
    <row r="8041" spans="1:29" x14ac:dyDescent="0.25">
      <c r="A8041" s="61" t="s">
        <v>157</v>
      </c>
      <c r="B8041" s="61" t="s">
        <v>158</v>
      </c>
      <c r="C8041" s="62">
        <v>2011</v>
      </c>
      <c r="D8041" s="61" t="s">
        <v>83</v>
      </c>
      <c r="E8041" s="62">
        <v>18</v>
      </c>
      <c r="F8041" s="62">
        <v>3303</v>
      </c>
      <c r="G8041" s="62">
        <v>659</v>
      </c>
      <c r="H8041" s="62">
        <v>3.05</v>
      </c>
      <c r="I8041" s="62">
        <v>183.5</v>
      </c>
      <c r="J8041" s="62">
        <v>3071.79</v>
      </c>
      <c r="K8041" s="62">
        <v>94.08</v>
      </c>
      <c r="L8041" s="62">
        <v>147</v>
      </c>
      <c r="M8041" s="62">
        <v>0.68</v>
      </c>
      <c r="N8041" s="62">
        <v>5.23</v>
      </c>
      <c r="O8041" s="62">
        <v>1134.58</v>
      </c>
      <c r="P8041" s="63"/>
      <c r="Q8041" s="63"/>
      <c r="R8041" s="63"/>
      <c r="S8041" s="63"/>
      <c r="T8041" s="63"/>
      <c r="U8041" s="63"/>
      <c r="V8041" s="63"/>
      <c r="W8041" s="63"/>
      <c r="X8041" s="63"/>
      <c r="Y8041" s="63"/>
      <c r="Z8041" s="62">
        <v>136.47</v>
      </c>
      <c r="AA8041" s="62">
        <v>572</v>
      </c>
      <c r="AB8041" s="62">
        <v>2.65</v>
      </c>
      <c r="AC8041" s="62">
        <v>7.58</v>
      </c>
    </row>
    <row r="8042" spans="1:29" ht="30" x14ac:dyDescent="0.25">
      <c r="A8042" s="61" t="s">
        <v>224</v>
      </c>
      <c r="B8042" s="61" t="s">
        <v>225</v>
      </c>
      <c r="C8042" s="62">
        <v>2006</v>
      </c>
      <c r="D8042" s="61" t="s">
        <v>78</v>
      </c>
      <c r="E8042" s="62">
        <v>64</v>
      </c>
      <c r="F8042" s="62">
        <v>330080</v>
      </c>
      <c r="G8042" s="62">
        <v>54689</v>
      </c>
      <c r="H8042" s="62">
        <v>71.209999999999994</v>
      </c>
      <c r="I8042" s="62">
        <v>5157.5</v>
      </c>
      <c r="J8042" s="62">
        <v>306974.40000000002</v>
      </c>
      <c r="K8042" s="62">
        <v>6829</v>
      </c>
      <c r="L8042" s="62">
        <v>8049</v>
      </c>
      <c r="M8042" s="62">
        <v>10.48</v>
      </c>
      <c r="N8042" s="62">
        <v>106.7</v>
      </c>
      <c r="O8042" s="62">
        <v>82352.960000000006</v>
      </c>
      <c r="P8042" s="63"/>
      <c r="Q8042" s="63"/>
      <c r="R8042" s="63"/>
      <c r="S8042" s="63"/>
      <c r="T8042" s="63"/>
      <c r="U8042" s="63"/>
      <c r="V8042" s="63"/>
      <c r="W8042" s="63"/>
      <c r="X8042" s="63"/>
      <c r="Y8042" s="63"/>
      <c r="Z8042" s="62">
        <v>4689.53</v>
      </c>
      <c r="AA8042" s="62">
        <v>21373</v>
      </c>
      <c r="AB8042" s="62">
        <v>27.83</v>
      </c>
      <c r="AC8042" s="62">
        <v>73.27</v>
      </c>
    </row>
    <row r="8043" spans="1:29" ht="30" x14ac:dyDescent="0.25">
      <c r="A8043" s="61" t="s">
        <v>151</v>
      </c>
      <c r="B8043" s="61" t="s">
        <v>152</v>
      </c>
      <c r="C8043" s="62">
        <v>2004</v>
      </c>
      <c r="D8043" s="61" t="s">
        <v>99</v>
      </c>
      <c r="E8043" s="62">
        <v>65</v>
      </c>
      <c r="F8043" s="62">
        <v>529827</v>
      </c>
      <c r="G8043" s="62">
        <v>30999</v>
      </c>
      <c r="H8043" s="62">
        <v>39.74</v>
      </c>
      <c r="I8043" s="62">
        <v>8151.18</v>
      </c>
      <c r="J8043" s="62">
        <v>492739.11</v>
      </c>
      <c r="K8043" s="62">
        <v>56822.5</v>
      </c>
      <c r="L8043" s="62">
        <v>35613</v>
      </c>
      <c r="M8043" s="62">
        <v>45.66</v>
      </c>
      <c r="N8043" s="62">
        <v>874.19</v>
      </c>
      <c r="O8043" s="62">
        <v>685239.6</v>
      </c>
      <c r="P8043" s="63"/>
      <c r="Q8043" s="63"/>
      <c r="R8043" s="63"/>
      <c r="S8043" s="63"/>
      <c r="T8043" s="63"/>
      <c r="U8043" s="63"/>
      <c r="V8043" s="63"/>
      <c r="W8043" s="63"/>
      <c r="X8043" s="63"/>
      <c r="Y8043" s="63"/>
      <c r="Z8043" s="62">
        <v>1199.79</v>
      </c>
      <c r="AA8043" s="62">
        <v>7719</v>
      </c>
      <c r="AB8043" s="62">
        <v>9.9</v>
      </c>
      <c r="AC8043" s="62">
        <v>18.46</v>
      </c>
    </row>
    <row r="8044" spans="1:29" x14ac:dyDescent="0.25">
      <c r="A8044" s="61" t="s">
        <v>212</v>
      </c>
      <c r="B8044" s="61" t="s">
        <v>213</v>
      </c>
      <c r="C8044" s="62">
        <v>2005</v>
      </c>
      <c r="D8044" s="61" t="s">
        <v>78</v>
      </c>
      <c r="E8044" s="62">
        <v>40</v>
      </c>
      <c r="F8044" s="62">
        <v>419760</v>
      </c>
      <c r="G8044" s="62">
        <v>50254</v>
      </c>
      <c r="H8044" s="62">
        <v>104.7</v>
      </c>
      <c r="I8044" s="62">
        <v>10494</v>
      </c>
      <c r="J8044" s="62">
        <v>390376.8</v>
      </c>
      <c r="K8044" s="62">
        <v>0</v>
      </c>
      <c r="L8044" s="63"/>
      <c r="M8044" s="63"/>
      <c r="N8044" s="63"/>
      <c r="O8044" s="63"/>
      <c r="P8044" s="63"/>
      <c r="Q8044" s="63"/>
      <c r="R8044" s="63"/>
      <c r="S8044" s="63"/>
      <c r="T8044" s="63"/>
      <c r="U8044" s="63"/>
      <c r="V8044" s="63"/>
      <c r="W8044" s="63"/>
      <c r="X8044" s="63"/>
      <c r="Y8044" s="63"/>
      <c r="Z8044" s="62">
        <v>34750</v>
      </c>
      <c r="AA8044" s="62">
        <v>2179</v>
      </c>
      <c r="AB8044" s="62">
        <v>4.54</v>
      </c>
      <c r="AC8044" s="62">
        <v>868.75</v>
      </c>
    </row>
    <row r="8045" spans="1:29" x14ac:dyDescent="0.25">
      <c r="A8045" s="61" t="s">
        <v>424</v>
      </c>
      <c r="B8045" s="61" t="s">
        <v>425</v>
      </c>
      <c r="C8045" s="62">
        <v>2011</v>
      </c>
      <c r="D8045" s="61" t="s">
        <v>78</v>
      </c>
      <c r="E8045" s="62">
        <v>56</v>
      </c>
      <c r="F8045" s="62">
        <v>499296</v>
      </c>
      <c r="G8045" s="62">
        <v>81891</v>
      </c>
      <c r="H8045" s="62">
        <v>121.86</v>
      </c>
      <c r="I8045" s="62">
        <v>8916</v>
      </c>
      <c r="J8045" s="62">
        <v>464345.28</v>
      </c>
      <c r="K8045" s="62">
        <v>0</v>
      </c>
      <c r="L8045" s="63"/>
      <c r="M8045" s="63"/>
      <c r="N8045" s="63"/>
      <c r="O8045" s="63"/>
      <c r="P8045" s="63"/>
      <c r="Q8045" s="63"/>
      <c r="R8045" s="63"/>
      <c r="S8045" s="63"/>
      <c r="T8045" s="63"/>
      <c r="U8045" s="63"/>
      <c r="V8045" s="63"/>
      <c r="W8045" s="63"/>
      <c r="X8045" s="63"/>
      <c r="Y8045" s="63"/>
      <c r="Z8045" s="62">
        <v>112400</v>
      </c>
      <c r="AA8045" s="62">
        <v>8500</v>
      </c>
      <c r="AB8045" s="62">
        <v>12.65</v>
      </c>
      <c r="AC8045" s="62">
        <v>2007.14</v>
      </c>
    </row>
    <row r="8046" spans="1:29" ht="30" x14ac:dyDescent="0.25">
      <c r="A8046" s="61" t="s">
        <v>342</v>
      </c>
      <c r="B8046" s="61" t="s">
        <v>343</v>
      </c>
      <c r="C8046" s="62">
        <v>2012</v>
      </c>
      <c r="D8046" s="61" t="s">
        <v>99</v>
      </c>
      <c r="E8046" s="62">
        <v>10</v>
      </c>
      <c r="F8046" s="62">
        <v>48063</v>
      </c>
      <c r="G8046" s="62">
        <v>7063</v>
      </c>
      <c r="H8046" s="62">
        <v>58.86</v>
      </c>
      <c r="I8046" s="62">
        <v>4806.3</v>
      </c>
      <c r="J8046" s="62">
        <v>44698.59</v>
      </c>
      <c r="K8046" s="62">
        <v>0</v>
      </c>
      <c r="L8046" s="63"/>
      <c r="M8046" s="63"/>
      <c r="N8046" s="63"/>
      <c r="O8046" s="63"/>
      <c r="P8046" s="62">
        <v>2445</v>
      </c>
      <c r="Q8046" s="62">
        <v>4921</v>
      </c>
      <c r="R8046" s="62">
        <v>41.01</v>
      </c>
      <c r="S8046" s="62">
        <v>244</v>
      </c>
      <c r="T8046" s="62">
        <v>30975.71</v>
      </c>
      <c r="U8046" s="63"/>
      <c r="V8046" s="63"/>
      <c r="W8046" s="63"/>
      <c r="X8046" s="63"/>
      <c r="Y8046" s="63"/>
      <c r="Z8046" s="62">
        <v>2800</v>
      </c>
      <c r="AA8046" s="62">
        <v>346</v>
      </c>
      <c r="AB8046" s="62">
        <v>2.88</v>
      </c>
      <c r="AC8046" s="62">
        <v>280</v>
      </c>
    </row>
    <row r="8047" spans="1:29" x14ac:dyDescent="0.25">
      <c r="A8047" s="61" t="s">
        <v>420</v>
      </c>
      <c r="B8047" s="61" t="s">
        <v>421</v>
      </c>
      <c r="C8047" s="62">
        <v>2016</v>
      </c>
      <c r="D8047" s="61" t="s">
        <v>135</v>
      </c>
      <c r="E8047" s="62">
        <v>60</v>
      </c>
      <c r="F8047" s="62">
        <v>391</v>
      </c>
      <c r="G8047" s="62">
        <v>259</v>
      </c>
      <c r="H8047" s="62">
        <v>0.36</v>
      </c>
      <c r="I8047" s="62">
        <v>6.52</v>
      </c>
      <c r="J8047" s="62">
        <v>363.63</v>
      </c>
      <c r="K8047" s="62">
        <v>296.8</v>
      </c>
      <c r="L8047" s="62">
        <v>483</v>
      </c>
      <c r="M8047" s="62">
        <v>0.67</v>
      </c>
      <c r="N8047" s="62">
        <v>4.95</v>
      </c>
      <c r="O8047" s="62">
        <v>3579.19</v>
      </c>
      <c r="P8047" s="63"/>
      <c r="Q8047" s="63"/>
      <c r="R8047" s="63"/>
      <c r="S8047" s="63"/>
      <c r="T8047" s="63"/>
      <c r="U8047" s="63"/>
      <c r="V8047" s="63"/>
      <c r="W8047" s="63"/>
      <c r="X8047" s="63"/>
      <c r="Y8047" s="63"/>
      <c r="Z8047" s="62">
        <v>5408</v>
      </c>
      <c r="AA8047" s="62">
        <v>57201</v>
      </c>
      <c r="AB8047" s="62">
        <v>79.45</v>
      </c>
      <c r="AC8047" s="62">
        <v>90.13</v>
      </c>
    </row>
    <row r="8048" spans="1:29" x14ac:dyDescent="0.25">
      <c r="A8048" s="61" t="s">
        <v>532</v>
      </c>
      <c r="B8048" s="61" t="s">
        <v>533</v>
      </c>
      <c r="C8048" s="62">
        <v>2018</v>
      </c>
      <c r="D8048" s="61" t="s">
        <v>78</v>
      </c>
      <c r="E8048" s="62">
        <v>64</v>
      </c>
      <c r="F8048" s="62">
        <v>392700</v>
      </c>
      <c r="G8048" s="62">
        <v>68568</v>
      </c>
      <c r="H8048" s="62">
        <v>89.28</v>
      </c>
      <c r="I8048" s="62">
        <v>6135.94</v>
      </c>
      <c r="J8048" s="62">
        <v>365211</v>
      </c>
      <c r="K8048" s="62">
        <v>0</v>
      </c>
      <c r="L8048" s="63"/>
      <c r="M8048" s="63"/>
      <c r="N8048" s="63"/>
      <c r="O8048" s="63"/>
      <c r="P8048" s="63"/>
      <c r="Q8048" s="63"/>
      <c r="R8048" s="63"/>
      <c r="S8048" s="63"/>
      <c r="T8048" s="63"/>
      <c r="U8048" s="63"/>
      <c r="V8048" s="63"/>
      <c r="W8048" s="63"/>
      <c r="X8048" s="63"/>
      <c r="Y8048" s="63"/>
      <c r="Z8048" s="62">
        <v>408.97</v>
      </c>
      <c r="AA8048" s="62">
        <v>8825</v>
      </c>
      <c r="AB8048" s="62">
        <v>11.49</v>
      </c>
      <c r="AC8048" s="62">
        <v>6.39</v>
      </c>
    </row>
    <row r="8049" spans="1:29" ht="45" x14ac:dyDescent="0.25">
      <c r="A8049" s="61" t="s">
        <v>344</v>
      </c>
      <c r="B8049" s="61" t="s">
        <v>345</v>
      </c>
      <c r="C8049" s="62">
        <v>2014</v>
      </c>
      <c r="D8049" s="61" t="s">
        <v>72</v>
      </c>
      <c r="E8049" s="62">
        <v>16</v>
      </c>
      <c r="F8049" s="62">
        <v>118080</v>
      </c>
      <c r="G8049" s="62">
        <v>19411</v>
      </c>
      <c r="H8049" s="62">
        <v>101.1</v>
      </c>
      <c r="I8049" s="62">
        <v>7380</v>
      </c>
      <c r="J8049" s="62">
        <v>109814.39999999999</v>
      </c>
      <c r="K8049" s="62">
        <v>0</v>
      </c>
      <c r="L8049" s="63"/>
      <c r="M8049" s="63"/>
      <c r="N8049" s="63"/>
      <c r="O8049" s="63"/>
      <c r="P8049" s="63"/>
      <c r="Q8049" s="63"/>
      <c r="R8049" s="63"/>
      <c r="S8049" s="63"/>
      <c r="T8049" s="63"/>
      <c r="U8049" s="63"/>
      <c r="V8049" s="63"/>
      <c r="W8049" s="63"/>
      <c r="X8049" s="63"/>
      <c r="Y8049" s="63"/>
      <c r="Z8049" s="62">
        <v>460</v>
      </c>
      <c r="AA8049" s="62">
        <v>2273</v>
      </c>
      <c r="AB8049" s="62">
        <v>11.84</v>
      </c>
      <c r="AC8049" s="62">
        <v>28.75</v>
      </c>
    </row>
    <row r="8050" spans="1:29" ht="30" x14ac:dyDescent="0.25">
      <c r="A8050" s="61" t="s">
        <v>180</v>
      </c>
      <c r="B8050" s="61" t="s">
        <v>181</v>
      </c>
      <c r="C8050" s="62">
        <v>2017</v>
      </c>
      <c r="D8050" s="61" t="s">
        <v>86</v>
      </c>
      <c r="E8050" s="62">
        <v>75</v>
      </c>
      <c r="F8050" s="62">
        <v>5330</v>
      </c>
      <c r="G8050" s="62">
        <v>1137</v>
      </c>
      <c r="H8050" s="62">
        <v>1.26</v>
      </c>
      <c r="I8050" s="62">
        <v>71.069999999999993</v>
      </c>
      <c r="J8050" s="62">
        <v>4956.8999999999996</v>
      </c>
      <c r="K8050" s="62">
        <v>457.81</v>
      </c>
      <c r="L8050" s="62">
        <v>892</v>
      </c>
      <c r="M8050" s="62">
        <v>0.99</v>
      </c>
      <c r="N8050" s="62">
        <v>6.1</v>
      </c>
      <c r="O8050" s="62">
        <v>5520.84</v>
      </c>
      <c r="P8050" s="63"/>
      <c r="Q8050" s="63"/>
      <c r="R8050" s="63"/>
      <c r="S8050" s="63"/>
      <c r="T8050" s="63"/>
      <c r="U8050" s="63"/>
      <c r="V8050" s="63"/>
      <c r="W8050" s="63"/>
      <c r="X8050" s="63"/>
      <c r="Y8050" s="63"/>
      <c r="Z8050" s="62">
        <v>5200</v>
      </c>
      <c r="AA8050" s="62">
        <v>62526</v>
      </c>
      <c r="AB8050" s="62">
        <v>69.47</v>
      </c>
      <c r="AC8050" s="62">
        <v>69.33</v>
      </c>
    </row>
    <row r="8051" spans="1:29" ht="30" x14ac:dyDescent="0.25">
      <c r="A8051" s="61" t="s">
        <v>436</v>
      </c>
      <c r="B8051" s="61" t="s">
        <v>437</v>
      </c>
      <c r="C8051" s="62">
        <v>2005</v>
      </c>
      <c r="D8051" s="61" t="s">
        <v>78</v>
      </c>
      <c r="E8051" s="62">
        <v>60</v>
      </c>
      <c r="F8051" s="62">
        <v>69800</v>
      </c>
      <c r="G8051" s="62">
        <v>11122</v>
      </c>
      <c r="H8051" s="62">
        <v>15.45</v>
      </c>
      <c r="I8051" s="62">
        <v>1163.33</v>
      </c>
      <c r="J8051" s="62">
        <v>64914</v>
      </c>
      <c r="K8051" s="62">
        <v>4668.28</v>
      </c>
      <c r="L8051" s="62">
        <v>7575</v>
      </c>
      <c r="M8051" s="62">
        <v>10.52</v>
      </c>
      <c r="N8051" s="63"/>
      <c r="O8051" s="63"/>
      <c r="P8051" s="63"/>
      <c r="Q8051" s="63"/>
      <c r="R8051" s="63"/>
      <c r="S8051" s="63"/>
      <c r="T8051" s="63"/>
      <c r="U8051" s="63"/>
      <c r="V8051" s="63"/>
      <c r="W8051" s="63"/>
      <c r="X8051" s="63"/>
      <c r="Y8051" s="63"/>
      <c r="Z8051" s="62">
        <v>121.65</v>
      </c>
      <c r="AA8051" s="62">
        <v>6276</v>
      </c>
      <c r="AB8051" s="62">
        <v>8.7200000000000006</v>
      </c>
      <c r="AC8051" s="62">
        <v>2.0299999999999998</v>
      </c>
    </row>
    <row r="8052" spans="1:29" ht="30" x14ac:dyDescent="0.25">
      <c r="A8052" s="61" t="s">
        <v>287</v>
      </c>
      <c r="B8052" s="61" t="s">
        <v>288</v>
      </c>
      <c r="C8052" s="62">
        <v>2012</v>
      </c>
      <c r="D8052" s="61" t="s">
        <v>94</v>
      </c>
      <c r="E8052" s="62">
        <v>10</v>
      </c>
      <c r="F8052" s="62">
        <v>340</v>
      </c>
      <c r="G8052" s="62">
        <v>50</v>
      </c>
      <c r="H8052" s="62">
        <v>0.42</v>
      </c>
      <c r="I8052" s="62">
        <v>34</v>
      </c>
      <c r="J8052" s="62">
        <v>316.2</v>
      </c>
      <c r="K8052" s="62">
        <v>7</v>
      </c>
      <c r="L8052" s="62">
        <v>125</v>
      </c>
      <c r="M8052" s="62">
        <v>1.04</v>
      </c>
      <c r="N8052" s="62">
        <v>0.7</v>
      </c>
      <c r="O8052" s="62">
        <v>84.42</v>
      </c>
      <c r="P8052" s="63"/>
      <c r="Q8052" s="63"/>
      <c r="R8052" s="63"/>
      <c r="S8052" s="63"/>
      <c r="T8052" s="63"/>
      <c r="U8052" s="63"/>
      <c r="V8052" s="63"/>
      <c r="W8052" s="63"/>
      <c r="X8052" s="63"/>
      <c r="Y8052" s="63"/>
      <c r="Z8052" s="62">
        <v>73363</v>
      </c>
      <c r="AA8052" s="62">
        <v>7315</v>
      </c>
      <c r="AB8052" s="62">
        <v>60.96</v>
      </c>
      <c r="AC8052" s="62">
        <v>7336.3</v>
      </c>
    </row>
    <row r="8053" spans="1:29" ht="30" x14ac:dyDescent="0.25">
      <c r="A8053" s="61" t="s">
        <v>233</v>
      </c>
      <c r="B8053" s="61" t="s">
        <v>234</v>
      </c>
      <c r="C8053" s="62">
        <v>2008</v>
      </c>
      <c r="D8053" s="61" t="s">
        <v>99</v>
      </c>
      <c r="E8053" s="62">
        <v>76</v>
      </c>
      <c r="F8053" s="62">
        <v>47806</v>
      </c>
      <c r="G8053" s="62">
        <v>9127</v>
      </c>
      <c r="H8053" s="62">
        <v>10.01</v>
      </c>
      <c r="I8053" s="62">
        <v>629.03</v>
      </c>
      <c r="J8053" s="62">
        <v>44459.58</v>
      </c>
      <c r="K8053" s="62">
        <v>3965.08</v>
      </c>
      <c r="L8053" s="62">
        <v>62578</v>
      </c>
      <c r="M8053" s="62">
        <v>68.62</v>
      </c>
      <c r="N8053" s="63"/>
      <c r="O8053" s="63"/>
      <c r="P8053" s="63"/>
      <c r="Q8053" s="63"/>
      <c r="R8053" s="63"/>
      <c r="S8053" s="63"/>
      <c r="T8053" s="63"/>
      <c r="U8053" s="63"/>
      <c r="V8053" s="63"/>
      <c r="W8053" s="63"/>
      <c r="X8053" s="63"/>
      <c r="Y8053" s="63"/>
      <c r="Z8053" s="62">
        <v>1556.05</v>
      </c>
      <c r="AA8053" s="62">
        <v>22354</v>
      </c>
      <c r="AB8053" s="62">
        <v>24.51</v>
      </c>
      <c r="AC8053" s="62">
        <v>20.47</v>
      </c>
    </row>
    <row r="8054" spans="1:29" x14ac:dyDescent="0.25">
      <c r="A8054" s="61" t="s">
        <v>126</v>
      </c>
      <c r="B8054" s="61" t="s">
        <v>127</v>
      </c>
      <c r="C8054" s="62">
        <v>2006</v>
      </c>
      <c r="D8054" s="61" t="s">
        <v>75</v>
      </c>
      <c r="E8054" s="62">
        <v>35</v>
      </c>
      <c r="F8054" s="62">
        <v>35656</v>
      </c>
      <c r="G8054" s="62">
        <v>6380</v>
      </c>
      <c r="H8054" s="62">
        <v>15.19</v>
      </c>
      <c r="I8054" s="62">
        <v>1018.74</v>
      </c>
      <c r="J8054" s="62">
        <v>33160.080000000002</v>
      </c>
      <c r="K8054" s="62">
        <v>6882.04</v>
      </c>
      <c r="L8054" s="62">
        <v>12688</v>
      </c>
      <c r="M8054" s="62">
        <v>30.21</v>
      </c>
      <c r="N8054" s="62">
        <v>196.63</v>
      </c>
      <c r="O8054" s="62">
        <v>82992.61</v>
      </c>
      <c r="P8054" s="63"/>
      <c r="Q8054" s="63"/>
      <c r="R8054" s="63"/>
      <c r="S8054" s="63"/>
      <c r="T8054" s="63"/>
      <c r="U8054" s="63"/>
      <c r="V8054" s="63"/>
      <c r="W8054" s="63"/>
      <c r="X8054" s="63"/>
      <c r="Y8054" s="63"/>
      <c r="Z8054" s="62">
        <v>4278</v>
      </c>
      <c r="AA8054" s="62">
        <v>31144</v>
      </c>
      <c r="AB8054" s="62">
        <v>74.150000000000006</v>
      </c>
      <c r="AC8054" s="62">
        <v>122.23</v>
      </c>
    </row>
    <row r="8055" spans="1:29" ht="30" x14ac:dyDescent="0.25">
      <c r="A8055" s="61" t="s">
        <v>188</v>
      </c>
      <c r="B8055" s="61" t="s">
        <v>189</v>
      </c>
      <c r="C8055" s="62">
        <v>2014</v>
      </c>
      <c r="D8055" s="61" t="s">
        <v>99</v>
      </c>
      <c r="E8055" s="62">
        <v>202</v>
      </c>
      <c r="F8055" s="62">
        <v>568000</v>
      </c>
      <c r="G8055" s="62">
        <v>96448</v>
      </c>
      <c r="H8055" s="62">
        <v>39.79</v>
      </c>
      <c r="I8055" s="62">
        <v>2811.88</v>
      </c>
      <c r="J8055" s="62">
        <v>528240</v>
      </c>
      <c r="K8055" s="62">
        <v>77433.56</v>
      </c>
      <c r="L8055" s="62">
        <v>132069</v>
      </c>
      <c r="M8055" s="62">
        <v>54.48</v>
      </c>
      <c r="N8055" s="62">
        <v>383.33</v>
      </c>
      <c r="O8055" s="62">
        <v>933794.53</v>
      </c>
      <c r="P8055" s="63"/>
      <c r="Q8055" s="63"/>
      <c r="R8055" s="63"/>
      <c r="S8055" s="63"/>
      <c r="T8055" s="63"/>
      <c r="U8055" s="63"/>
      <c r="V8055" s="63"/>
      <c r="W8055" s="63"/>
      <c r="X8055" s="63"/>
      <c r="Y8055" s="63"/>
      <c r="Z8055" s="62">
        <v>2950</v>
      </c>
      <c r="AA8055" s="62">
        <v>20742</v>
      </c>
      <c r="AB8055" s="62">
        <v>8.56</v>
      </c>
      <c r="AC8055" s="62">
        <v>14.6</v>
      </c>
    </row>
    <row r="8056" spans="1:29" ht="45" x14ac:dyDescent="0.25">
      <c r="A8056" s="61" t="s">
        <v>214</v>
      </c>
      <c r="B8056" s="61" t="s">
        <v>215</v>
      </c>
      <c r="C8056" s="62">
        <v>2018</v>
      </c>
      <c r="D8056" s="61" t="s">
        <v>86</v>
      </c>
      <c r="E8056" s="62">
        <v>90</v>
      </c>
      <c r="F8056" s="62">
        <v>9951</v>
      </c>
      <c r="G8056" s="62">
        <v>2820</v>
      </c>
      <c r="H8056" s="62">
        <v>2.61</v>
      </c>
      <c r="I8056" s="62">
        <v>110.57</v>
      </c>
      <c r="J8056" s="62">
        <v>9254.43</v>
      </c>
      <c r="K8056" s="62">
        <v>3171.68</v>
      </c>
      <c r="L8056" s="62">
        <v>2972</v>
      </c>
      <c r="M8056" s="62">
        <v>2.75</v>
      </c>
      <c r="N8056" s="62">
        <v>35.24</v>
      </c>
      <c r="O8056" s="62">
        <v>38248.22</v>
      </c>
      <c r="P8056" s="63"/>
      <c r="Q8056" s="63"/>
      <c r="R8056" s="63"/>
      <c r="S8056" s="63"/>
      <c r="T8056" s="63"/>
      <c r="U8056" s="63"/>
      <c r="V8056" s="63"/>
      <c r="W8056" s="63"/>
      <c r="X8056" s="63"/>
      <c r="Y8056" s="63"/>
      <c r="Z8056" s="62">
        <v>1705</v>
      </c>
      <c r="AA8056" s="62">
        <v>11844</v>
      </c>
      <c r="AB8056" s="62">
        <v>10.97</v>
      </c>
      <c r="AC8056" s="62">
        <v>18.940000000000001</v>
      </c>
    </row>
    <row r="8057" spans="1:29" ht="30" x14ac:dyDescent="0.25">
      <c r="A8057" s="61" t="s">
        <v>367</v>
      </c>
      <c r="B8057" s="61" t="s">
        <v>368</v>
      </c>
      <c r="C8057" s="62">
        <v>2007</v>
      </c>
      <c r="D8057" s="61" t="s">
        <v>99</v>
      </c>
      <c r="E8057" s="62">
        <v>60</v>
      </c>
      <c r="F8057" s="62">
        <v>163367</v>
      </c>
      <c r="G8057" s="62">
        <v>23953</v>
      </c>
      <c r="H8057" s="62">
        <v>33.270000000000003</v>
      </c>
      <c r="I8057" s="62">
        <v>2722.78</v>
      </c>
      <c r="J8057" s="62">
        <v>151931.31</v>
      </c>
      <c r="K8057" s="62">
        <v>5032.9799999999996</v>
      </c>
      <c r="L8057" s="62">
        <v>50466</v>
      </c>
      <c r="M8057" s="62">
        <v>70.09</v>
      </c>
      <c r="N8057" s="63"/>
      <c r="O8057" s="63"/>
      <c r="P8057" s="63"/>
      <c r="Q8057" s="63"/>
      <c r="R8057" s="63"/>
      <c r="S8057" s="63"/>
      <c r="T8057" s="63"/>
      <c r="U8057" s="63"/>
      <c r="V8057" s="63"/>
      <c r="W8057" s="63"/>
      <c r="X8057" s="63"/>
      <c r="Y8057" s="63"/>
      <c r="Z8057" s="62">
        <v>27100</v>
      </c>
      <c r="AA8057" s="62">
        <v>1473</v>
      </c>
      <c r="AB8057" s="62">
        <v>2.0499999999999998</v>
      </c>
      <c r="AC8057" s="62">
        <v>451.67</v>
      </c>
    </row>
    <row r="8058" spans="1:29" x14ac:dyDescent="0.25">
      <c r="A8058" s="61" t="s">
        <v>338</v>
      </c>
      <c r="B8058" s="61" t="s">
        <v>339</v>
      </c>
      <c r="C8058" s="62">
        <v>2016</v>
      </c>
      <c r="D8058" s="61" t="s">
        <v>99</v>
      </c>
      <c r="E8058" s="62">
        <v>46</v>
      </c>
      <c r="F8058" s="62">
        <v>182436</v>
      </c>
      <c r="G8058" s="62">
        <v>29258</v>
      </c>
      <c r="H8058" s="62">
        <v>53</v>
      </c>
      <c r="I8058" s="62">
        <v>3966</v>
      </c>
      <c r="J8058" s="62">
        <v>169665.48</v>
      </c>
      <c r="K8058" s="62">
        <v>30233.75</v>
      </c>
      <c r="L8058" s="62">
        <v>29931</v>
      </c>
      <c r="M8058" s="62">
        <v>54.22</v>
      </c>
      <c r="N8058" s="62">
        <v>657.26</v>
      </c>
      <c r="O8058" s="62">
        <v>364597.91</v>
      </c>
      <c r="P8058" s="63"/>
      <c r="Q8058" s="63"/>
      <c r="R8058" s="63"/>
      <c r="S8058" s="63"/>
      <c r="T8058" s="63"/>
      <c r="U8058" s="63"/>
      <c r="V8058" s="63"/>
      <c r="W8058" s="63"/>
      <c r="X8058" s="63"/>
      <c r="Y8058" s="63"/>
      <c r="Z8058" s="62">
        <v>2048.73</v>
      </c>
      <c r="AA8058" s="62">
        <v>47247</v>
      </c>
      <c r="AB8058" s="62">
        <v>85.59</v>
      </c>
      <c r="AC8058" s="62">
        <v>44.54</v>
      </c>
    </row>
    <row r="8059" spans="1:29" ht="30" x14ac:dyDescent="0.25">
      <c r="A8059" s="61" t="s">
        <v>237</v>
      </c>
      <c r="B8059" s="61" t="s">
        <v>238</v>
      </c>
      <c r="C8059" s="62">
        <v>2014</v>
      </c>
      <c r="D8059" s="61" t="s">
        <v>72</v>
      </c>
      <c r="E8059" s="62">
        <v>40</v>
      </c>
      <c r="F8059" s="62">
        <v>168206</v>
      </c>
      <c r="G8059" s="62">
        <v>25227</v>
      </c>
      <c r="H8059" s="62">
        <v>52.56</v>
      </c>
      <c r="I8059" s="62">
        <v>4205.1499999999996</v>
      </c>
      <c r="J8059" s="62">
        <v>156431.57999999999</v>
      </c>
      <c r="K8059" s="62">
        <v>27847.74</v>
      </c>
      <c r="L8059" s="62">
        <v>30589</v>
      </c>
      <c r="M8059" s="62">
        <v>63.73</v>
      </c>
      <c r="N8059" s="62">
        <v>696.19</v>
      </c>
      <c r="O8059" s="62">
        <v>335824.25</v>
      </c>
      <c r="P8059" s="63"/>
      <c r="Q8059" s="63"/>
      <c r="R8059" s="63"/>
      <c r="S8059" s="63"/>
      <c r="T8059" s="63"/>
      <c r="U8059" s="63"/>
      <c r="V8059" s="63"/>
      <c r="W8059" s="63"/>
      <c r="X8059" s="63"/>
      <c r="Y8059" s="63"/>
      <c r="Z8059" s="62">
        <v>146971</v>
      </c>
      <c r="AA8059" s="62">
        <v>11619</v>
      </c>
      <c r="AB8059" s="62">
        <v>24.21</v>
      </c>
      <c r="AC8059" s="62">
        <v>3674.28</v>
      </c>
    </row>
    <row r="8060" spans="1:29" x14ac:dyDescent="0.25">
      <c r="A8060" s="61" t="s">
        <v>107</v>
      </c>
      <c r="B8060" s="61" t="s">
        <v>108</v>
      </c>
      <c r="C8060" s="62">
        <v>2009</v>
      </c>
      <c r="D8060" s="61" t="s">
        <v>78</v>
      </c>
      <c r="E8060" s="62">
        <v>40</v>
      </c>
      <c r="F8060" s="62">
        <v>126386</v>
      </c>
      <c r="G8060" s="62">
        <v>24333</v>
      </c>
      <c r="H8060" s="62">
        <v>50.69</v>
      </c>
      <c r="I8060" s="62">
        <v>3159.65</v>
      </c>
      <c r="J8060" s="62">
        <v>117538.98</v>
      </c>
      <c r="K8060" s="62">
        <v>19917.560000000001</v>
      </c>
      <c r="L8060" s="62">
        <v>33953</v>
      </c>
      <c r="M8060" s="62">
        <v>70.739999999999995</v>
      </c>
      <c r="N8060" s="62">
        <v>497.94</v>
      </c>
      <c r="O8060" s="62">
        <v>240191.78</v>
      </c>
      <c r="P8060" s="63"/>
      <c r="Q8060" s="63"/>
      <c r="R8060" s="63"/>
      <c r="S8060" s="63"/>
      <c r="T8060" s="63"/>
      <c r="U8060" s="63"/>
      <c r="V8060" s="63"/>
      <c r="W8060" s="63"/>
      <c r="X8060" s="63"/>
      <c r="Y8060" s="63"/>
      <c r="Z8060" s="62">
        <v>0</v>
      </c>
      <c r="AA8060" s="62">
        <v>24480</v>
      </c>
      <c r="AB8060" s="62">
        <v>51</v>
      </c>
      <c r="AC8060" s="62">
        <v>0</v>
      </c>
    </row>
    <row r="8061" spans="1:29" x14ac:dyDescent="0.25">
      <c r="A8061" s="61" t="s">
        <v>235</v>
      </c>
      <c r="B8061" s="61" t="s">
        <v>236</v>
      </c>
      <c r="C8061" s="62">
        <v>2004</v>
      </c>
      <c r="D8061" s="61" t="s">
        <v>175</v>
      </c>
      <c r="E8061" s="62">
        <v>8</v>
      </c>
      <c r="F8061" s="63"/>
      <c r="G8061" s="63"/>
      <c r="H8061" s="63"/>
      <c r="I8061" s="63"/>
      <c r="J8061" s="63"/>
      <c r="K8061" s="62">
        <v>0</v>
      </c>
      <c r="L8061" s="63"/>
      <c r="M8061" s="63"/>
      <c r="N8061" s="63"/>
      <c r="O8061" s="63"/>
      <c r="P8061" s="63"/>
      <c r="Q8061" s="63"/>
      <c r="R8061" s="63"/>
      <c r="S8061" s="63"/>
      <c r="T8061" s="63"/>
      <c r="U8061" s="63"/>
      <c r="V8061" s="63"/>
      <c r="W8061" s="63"/>
      <c r="X8061" s="63"/>
      <c r="Y8061" s="63"/>
      <c r="Z8061" s="62">
        <v>0</v>
      </c>
      <c r="AA8061" s="63"/>
      <c r="AB8061" s="63"/>
      <c r="AC8061" s="62">
        <v>0</v>
      </c>
    </row>
    <row r="8062" spans="1:29" ht="30" x14ac:dyDescent="0.25">
      <c r="A8062" s="61" t="s">
        <v>165</v>
      </c>
      <c r="B8062" s="61" t="s">
        <v>166</v>
      </c>
      <c r="C8062" s="62">
        <v>2005</v>
      </c>
      <c r="D8062" s="61" t="s">
        <v>72</v>
      </c>
      <c r="E8062" s="62">
        <v>30</v>
      </c>
      <c r="F8062" s="62">
        <v>79598</v>
      </c>
      <c r="G8062" s="62">
        <v>11671</v>
      </c>
      <c r="H8062" s="62">
        <v>32.42</v>
      </c>
      <c r="I8062" s="62">
        <v>2653.27</v>
      </c>
      <c r="J8062" s="62">
        <v>74026.14</v>
      </c>
      <c r="K8062" s="62">
        <v>7262.85</v>
      </c>
      <c r="L8062" s="62">
        <v>10752</v>
      </c>
      <c r="M8062" s="62">
        <v>29.87</v>
      </c>
      <c r="N8062" s="63"/>
      <c r="O8062" s="63"/>
      <c r="P8062" s="63"/>
      <c r="Q8062" s="63"/>
      <c r="R8062" s="63"/>
      <c r="S8062" s="63"/>
      <c r="T8062" s="63"/>
      <c r="U8062" s="63"/>
      <c r="V8062" s="63"/>
      <c r="W8062" s="63"/>
      <c r="X8062" s="63"/>
      <c r="Y8062" s="63"/>
      <c r="Z8062" s="62">
        <v>3270</v>
      </c>
      <c r="AA8062" s="62">
        <v>10377</v>
      </c>
      <c r="AB8062" s="62">
        <v>28.83</v>
      </c>
      <c r="AC8062" s="62">
        <v>109</v>
      </c>
    </row>
    <row r="8063" spans="1:29" ht="30" x14ac:dyDescent="0.25">
      <c r="A8063" s="61" t="s">
        <v>536</v>
      </c>
      <c r="B8063" s="61" t="s">
        <v>537</v>
      </c>
      <c r="C8063" s="62">
        <v>2013</v>
      </c>
      <c r="D8063" s="61" t="s">
        <v>75</v>
      </c>
      <c r="E8063" s="62">
        <v>6</v>
      </c>
      <c r="F8063" s="62">
        <v>3688</v>
      </c>
      <c r="G8063" s="62">
        <v>701</v>
      </c>
      <c r="H8063" s="62">
        <v>9.74</v>
      </c>
      <c r="I8063" s="62">
        <v>614.66999999999996</v>
      </c>
      <c r="J8063" s="62">
        <v>3429.84</v>
      </c>
      <c r="K8063" s="62">
        <v>0</v>
      </c>
      <c r="L8063" s="63"/>
      <c r="M8063" s="63"/>
      <c r="N8063" s="63"/>
      <c r="O8063" s="63"/>
      <c r="P8063" s="62">
        <v>91</v>
      </c>
      <c r="Q8063" s="62">
        <v>271</v>
      </c>
      <c r="R8063" s="62">
        <v>3.76</v>
      </c>
      <c r="S8063" s="62">
        <v>15</v>
      </c>
      <c r="T8063" s="62">
        <v>1152.8800000000001</v>
      </c>
      <c r="U8063" s="63"/>
      <c r="V8063" s="63"/>
      <c r="W8063" s="63"/>
      <c r="X8063" s="63"/>
      <c r="Y8063" s="63"/>
      <c r="Z8063" s="62">
        <v>437.38</v>
      </c>
      <c r="AA8063" s="62">
        <v>3091</v>
      </c>
      <c r="AB8063" s="62">
        <v>42.93</v>
      </c>
      <c r="AC8063" s="62">
        <v>72.900000000000006</v>
      </c>
    </row>
    <row r="8064" spans="1:29" ht="30" x14ac:dyDescent="0.25">
      <c r="A8064" s="61" t="s">
        <v>218</v>
      </c>
      <c r="B8064" s="61" t="s">
        <v>219</v>
      </c>
      <c r="C8064" s="62">
        <v>2015</v>
      </c>
      <c r="D8064" s="61" t="s">
        <v>86</v>
      </c>
      <c r="E8064" s="62">
        <v>73</v>
      </c>
      <c r="F8064" s="62">
        <v>16939</v>
      </c>
      <c r="G8064" s="62">
        <v>3597</v>
      </c>
      <c r="H8064" s="62">
        <v>4.1100000000000003</v>
      </c>
      <c r="I8064" s="62">
        <v>232.04</v>
      </c>
      <c r="J8064" s="62">
        <v>15753.27</v>
      </c>
      <c r="K8064" s="62">
        <v>1263.82</v>
      </c>
      <c r="L8064" s="62">
        <v>2132</v>
      </c>
      <c r="M8064" s="62">
        <v>2.4300000000000002</v>
      </c>
      <c r="N8064" s="62">
        <v>17.309999999999999</v>
      </c>
      <c r="O8064" s="62">
        <v>15240.8</v>
      </c>
      <c r="P8064" s="63"/>
      <c r="Q8064" s="63"/>
      <c r="R8064" s="63"/>
      <c r="S8064" s="63"/>
      <c r="T8064" s="63"/>
      <c r="U8064" s="63"/>
      <c r="V8064" s="63"/>
      <c r="W8064" s="63"/>
      <c r="X8064" s="63"/>
      <c r="Y8064" s="63"/>
      <c r="Z8064" s="62">
        <v>4699</v>
      </c>
      <c r="AA8064" s="62">
        <v>77874</v>
      </c>
      <c r="AB8064" s="62">
        <v>88.9</v>
      </c>
      <c r="AC8064" s="62">
        <v>64.37</v>
      </c>
    </row>
    <row r="8065" spans="1:29" x14ac:dyDescent="0.25">
      <c r="A8065" s="61" t="s">
        <v>407</v>
      </c>
      <c r="B8065" s="61" t="s">
        <v>408</v>
      </c>
      <c r="C8065" s="62">
        <v>2006</v>
      </c>
      <c r="D8065" s="61" t="s">
        <v>75</v>
      </c>
      <c r="E8065" s="62">
        <v>6</v>
      </c>
      <c r="F8065" s="62">
        <v>2737</v>
      </c>
      <c r="G8065" s="62">
        <v>589</v>
      </c>
      <c r="H8065" s="62">
        <v>8.18</v>
      </c>
      <c r="I8065" s="62">
        <v>456.17</v>
      </c>
      <c r="J8065" s="62">
        <v>2545.41</v>
      </c>
      <c r="K8065" s="62">
        <v>0</v>
      </c>
      <c r="L8065" s="63"/>
      <c r="M8065" s="63"/>
      <c r="N8065" s="63"/>
      <c r="O8065" s="63"/>
      <c r="P8065" s="63"/>
      <c r="Q8065" s="63"/>
      <c r="R8065" s="63"/>
      <c r="S8065" s="63"/>
      <c r="T8065" s="63"/>
      <c r="U8065" s="63"/>
      <c r="V8065" s="63"/>
      <c r="W8065" s="63"/>
      <c r="X8065" s="63"/>
      <c r="Y8065" s="63"/>
      <c r="Z8065" s="62">
        <v>294.10000000000002</v>
      </c>
      <c r="AA8065" s="62">
        <v>1440</v>
      </c>
      <c r="AB8065" s="62">
        <v>20</v>
      </c>
      <c r="AC8065" s="62">
        <v>49.02</v>
      </c>
    </row>
    <row r="8066" spans="1:29" ht="30" x14ac:dyDescent="0.25">
      <c r="A8066" s="61" t="s">
        <v>255</v>
      </c>
      <c r="B8066" s="61" t="s">
        <v>256</v>
      </c>
      <c r="C8066" s="62">
        <v>2017</v>
      </c>
      <c r="D8066" s="61" t="s">
        <v>301</v>
      </c>
      <c r="E8066" s="62">
        <v>84</v>
      </c>
      <c r="F8066" s="62">
        <v>558634</v>
      </c>
      <c r="G8066" s="62">
        <v>99910</v>
      </c>
      <c r="H8066" s="62">
        <v>99.12</v>
      </c>
      <c r="I8066" s="62">
        <v>6650.4</v>
      </c>
      <c r="J8066" s="62">
        <v>519529.62</v>
      </c>
      <c r="K8066" s="62">
        <v>36108.629999999997</v>
      </c>
      <c r="L8066" s="62">
        <v>31408</v>
      </c>
      <c r="M8066" s="62">
        <v>31.16</v>
      </c>
      <c r="N8066" s="62">
        <v>429.86</v>
      </c>
      <c r="O8066" s="62">
        <v>435444.83</v>
      </c>
      <c r="P8066" s="63"/>
      <c r="Q8066" s="63"/>
      <c r="R8066" s="63"/>
      <c r="S8066" s="63"/>
      <c r="T8066" s="63"/>
      <c r="U8066" s="63"/>
      <c r="V8066" s="63"/>
      <c r="W8066" s="63"/>
      <c r="X8066" s="63"/>
      <c r="Y8066" s="63"/>
      <c r="Z8066" s="62">
        <v>3080</v>
      </c>
      <c r="AA8066" s="62">
        <v>70311</v>
      </c>
      <c r="AB8066" s="62">
        <v>69.75</v>
      </c>
      <c r="AC8066" s="62">
        <v>36.67</v>
      </c>
    </row>
    <row r="8067" spans="1:29" x14ac:dyDescent="0.25">
      <c r="A8067" s="61" t="s">
        <v>202</v>
      </c>
      <c r="B8067" s="61" t="s">
        <v>203</v>
      </c>
      <c r="C8067" s="62">
        <v>2010</v>
      </c>
      <c r="D8067" s="61" t="s">
        <v>75</v>
      </c>
      <c r="E8067" s="62">
        <v>6</v>
      </c>
      <c r="F8067" s="62">
        <v>8819</v>
      </c>
      <c r="G8067" s="62">
        <v>1503</v>
      </c>
      <c r="H8067" s="62">
        <v>20.88</v>
      </c>
      <c r="I8067" s="62">
        <v>1469.83</v>
      </c>
      <c r="J8067" s="62">
        <v>8201.67</v>
      </c>
      <c r="K8067" s="62">
        <v>0</v>
      </c>
      <c r="L8067" s="63"/>
      <c r="M8067" s="63"/>
      <c r="N8067" s="63"/>
      <c r="O8067" s="63"/>
      <c r="P8067" s="63"/>
      <c r="Q8067" s="63"/>
      <c r="R8067" s="63"/>
      <c r="S8067" s="63"/>
      <c r="T8067" s="63"/>
      <c r="U8067" s="63"/>
      <c r="V8067" s="63"/>
      <c r="W8067" s="63"/>
      <c r="X8067" s="63"/>
      <c r="Y8067" s="63"/>
      <c r="Z8067" s="62">
        <v>58933.85</v>
      </c>
      <c r="AA8067" s="62">
        <v>3900</v>
      </c>
      <c r="AB8067" s="62">
        <v>54.17</v>
      </c>
      <c r="AC8067" s="62">
        <v>9822.31</v>
      </c>
    </row>
    <row r="8068" spans="1:29" x14ac:dyDescent="0.25">
      <c r="A8068" s="61" t="s">
        <v>273</v>
      </c>
      <c r="B8068" s="61" t="s">
        <v>274</v>
      </c>
      <c r="C8068" s="62">
        <v>2004</v>
      </c>
      <c r="D8068" s="61" t="s">
        <v>72</v>
      </c>
      <c r="E8068" s="62">
        <v>23</v>
      </c>
      <c r="F8068" s="62">
        <v>75991</v>
      </c>
      <c r="G8068" s="62">
        <v>16261</v>
      </c>
      <c r="H8068" s="62">
        <v>58.92</v>
      </c>
      <c r="I8068" s="62">
        <v>3303.96</v>
      </c>
      <c r="J8068" s="62">
        <v>70671.63</v>
      </c>
      <c r="K8068" s="62">
        <v>0</v>
      </c>
      <c r="L8068" s="63"/>
      <c r="M8068" s="63"/>
      <c r="N8068" s="63"/>
      <c r="O8068" s="63"/>
      <c r="P8068" s="63"/>
      <c r="Q8068" s="63"/>
      <c r="R8068" s="63"/>
      <c r="S8068" s="63"/>
      <c r="T8068" s="63"/>
      <c r="U8068" s="62">
        <v>3636</v>
      </c>
      <c r="V8068" s="62">
        <v>4190</v>
      </c>
      <c r="W8068" s="62">
        <v>15.18</v>
      </c>
      <c r="X8068" s="62">
        <v>158</v>
      </c>
      <c r="Y8068" s="62">
        <v>81388.22</v>
      </c>
      <c r="Z8068" s="62">
        <v>663.06</v>
      </c>
      <c r="AA8068" s="62">
        <v>1541</v>
      </c>
      <c r="AB8068" s="62">
        <v>5.58</v>
      </c>
      <c r="AC8068" s="62">
        <v>28.83</v>
      </c>
    </row>
    <row r="8069" spans="1:29" ht="30" x14ac:dyDescent="0.25">
      <c r="A8069" s="61" t="s">
        <v>538</v>
      </c>
      <c r="B8069" s="61" t="s">
        <v>539</v>
      </c>
      <c r="C8069" s="62">
        <v>2011</v>
      </c>
      <c r="D8069" s="61" t="s">
        <v>78</v>
      </c>
      <c r="E8069" s="62">
        <v>56</v>
      </c>
      <c r="F8069" s="62">
        <v>596200</v>
      </c>
      <c r="G8069" s="62">
        <v>82938</v>
      </c>
      <c r="H8069" s="62">
        <v>123.42</v>
      </c>
      <c r="I8069" s="62">
        <v>10646.43</v>
      </c>
      <c r="J8069" s="62">
        <v>554466</v>
      </c>
      <c r="K8069" s="62">
        <v>0</v>
      </c>
      <c r="L8069" s="63"/>
      <c r="M8069" s="63"/>
      <c r="N8069" s="63"/>
      <c r="O8069" s="63"/>
      <c r="P8069" s="63"/>
      <c r="Q8069" s="63"/>
      <c r="R8069" s="63"/>
      <c r="S8069" s="63"/>
      <c r="T8069" s="63"/>
      <c r="U8069" s="63"/>
      <c r="V8069" s="63"/>
      <c r="W8069" s="63"/>
      <c r="X8069" s="63"/>
      <c r="Y8069" s="63"/>
      <c r="Z8069" s="62">
        <v>0</v>
      </c>
      <c r="AA8069" s="63"/>
      <c r="AB8069" s="63"/>
      <c r="AC8069" s="62">
        <v>0</v>
      </c>
    </row>
    <row r="8070" spans="1:29" x14ac:dyDescent="0.25">
      <c r="A8070" s="61" t="s">
        <v>157</v>
      </c>
      <c r="B8070" s="61" t="s">
        <v>158</v>
      </c>
      <c r="C8070" s="62">
        <v>2013</v>
      </c>
      <c r="D8070" s="61" t="s">
        <v>99</v>
      </c>
      <c r="E8070" s="62">
        <v>23</v>
      </c>
      <c r="F8070" s="62">
        <v>91920</v>
      </c>
      <c r="G8070" s="62">
        <v>16007</v>
      </c>
      <c r="H8070" s="62">
        <v>58</v>
      </c>
      <c r="I8070" s="62">
        <v>3996.52</v>
      </c>
      <c r="J8070" s="62">
        <v>85485.6</v>
      </c>
      <c r="K8070" s="62">
        <v>3846.75</v>
      </c>
      <c r="L8070" s="62">
        <v>8560</v>
      </c>
      <c r="M8070" s="62">
        <v>31.01</v>
      </c>
      <c r="N8070" s="62">
        <v>167.25</v>
      </c>
      <c r="O8070" s="62">
        <v>46389.120000000003</v>
      </c>
      <c r="P8070" s="63"/>
      <c r="Q8070" s="63"/>
      <c r="R8070" s="63"/>
      <c r="S8070" s="63"/>
      <c r="T8070" s="63"/>
      <c r="U8070" s="63"/>
      <c r="V8070" s="63"/>
      <c r="W8070" s="63"/>
      <c r="X8070" s="63"/>
      <c r="Y8070" s="63"/>
      <c r="Z8070" s="62">
        <v>1053.33</v>
      </c>
      <c r="AA8070" s="62">
        <v>6107</v>
      </c>
      <c r="AB8070" s="62">
        <v>22.13</v>
      </c>
      <c r="AC8070" s="62">
        <v>45.8</v>
      </c>
    </row>
    <row r="8071" spans="1:29" x14ac:dyDescent="0.25">
      <c r="A8071" s="61" t="s">
        <v>95</v>
      </c>
      <c r="B8071" s="61" t="s">
        <v>96</v>
      </c>
      <c r="C8071" s="62">
        <v>2010</v>
      </c>
      <c r="D8071" s="61" t="s">
        <v>86</v>
      </c>
      <c r="E8071" s="62">
        <v>215</v>
      </c>
      <c r="F8071" s="62">
        <v>40953</v>
      </c>
      <c r="G8071" s="62">
        <v>7827</v>
      </c>
      <c r="H8071" s="62">
        <v>3.03</v>
      </c>
      <c r="I8071" s="62">
        <v>190.48</v>
      </c>
      <c r="J8071" s="62">
        <v>38086.29</v>
      </c>
      <c r="K8071" s="62">
        <v>230606</v>
      </c>
      <c r="L8071" s="62">
        <v>237807</v>
      </c>
      <c r="M8071" s="62">
        <v>92.17</v>
      </c>
      <c r="N8071" s="62">
        <v>1072.5899999999999</v>
      </c>
      <c r="O8071" s="62">
        <v>2780946.94</v>
      </c>
      <c r="P8071" s="63"/>
      <c r="Q8071" s="63"/>
      <c r="R8071" s="63"/>
      <c r="S8071" s="63"/>
      <c r="T8071" s="63"/>
      <c r="U8071" s="63"/>
      <c r="V8071" s="63"/>
      <c r="W8071" s="63"/>
      <c r="X8071" s="63"/>
      <c r="Y8071" s="63"/>
      <c r="Z8071" s="62">
        <v>6458.3</v>
      </c>
      <c r="AA8071" s="62">
        <v>29245</v>
      </c>
      <c r="AB8071" s="62">
        <v>11.34</v>
      </c>
      <c r="AC8071" s="62">
        <v>30.04</v>
      </c>
    </row>
    <row r="8072" spans="1:29" x14ac:dyDescent="0.25">
      <c r="A8072" s="61" t="s">
        <v>192</v>
      </c>
      <c r="B8072" s="61" t="s">
        <v>193</v>
      </c>
      <c r="C8072" s="62">
        <v>2015</v>
      </c>
      <c r="D8072" s="61" t="s">
        <v>72</v>
      </c>
      <c r="E8072" s="62">
        <v>35</v>
      </c>
      <c r="F8072" s="62">
        <v>66548</v>
      </c>
      <c r="G8072" s="62">
        <v>10216</v>
      </c>
      <c r="H8072" s="62">
        <v>24.32</v>
      </c>
      <c r="I8072" s="62">
        <v>1901.37</v>
      </c>
      <c r="J8072" s="62">
        <v>61889.64</v>
      </c>
      <c r="K8072" s="62">
        <v>5422.89</v>
      </c>
      <c r="L8072" s="62">
        <v>8834</v>
      </c>
      <c r="M8072" s="62">
        <v>21.03</v>
      </c>
      <c r="N8072" s="62">
        <v>154.94</v>
      </c>
      <c r="O8072" s="62">
        <v>65396.26</v>
      </c>
      <c r="P8072" s="63"/>
      <c r="Q8072" s="63"/>
      <c r="R8072" s="63"/>
      <c r="S8072" s="63"/>
      <c r="T8072" s="63"/>
      <c r="U8072" s="63"/>
      <c r="V8072" s="63"/>
      <c r="W8072" s="63"/>
      <c r="X8072" s="63"/>
      <c r="Y8072" s="63"/>
      <c r="Z8072" s="62">
        <v>106000</v>
      </c>
      <c r="AA8072" s="62">
        <v>5815</v>
      </c>
      <c r="AB8072" s="62">
        <v>13.85</v>
      </c>
      <c r="AC8072" s="62">
        <v>3028.57</v>
      </c>
    </row>
    <row r="8073" spans="1:29" ht="30" x14ac:dyDescent="0.25">
      <c r="A8073" s="61" t="s">
        <v>186</v>
      </c>
      <c r="B8073" s="61" t="s">
        <v>187</v>
      </c>
      <c r="C8073" s="62">
        <v>2015</v>
      </c>
      <c r="D8073" s="61" t="s">
        <v>75</v>
      </c>
      <c r="E8073" s="62">
        <v>3</v>
      </c>
      <c r="F8073" s="63"/>
      <c r="G8073" s="63"/>
      <c r="H8073" s="63"/>
      <c r="I8073" s="63"/>
      <c r="J8073" s="63"/>
      <c r="K8073" s="62">
        <v>0</v>
      </c>
      <c r="L8073" s="63"/>
      <c r="M8073" s="63"/>
      <c r="N8073" s="63"/>
      <c r="O8073" s="63"/>
      <c r="P8073" s="63"/>
      <c r="Q8073" s="63"/>
      <c r="R8073" s="63"/>
      <c r="S8073" s="63"/>
      <c r="T8073" s="63"/>
      <c r="U8073" s="63"/>
      <c r="V8073" s="63"/>
      <c r="W8073" s="63"/>
      <c r="X8073" s="63"/>
      <c r="Y8073" s="63"/>
      <c r="Z8073" s="62">
        <v>15900</v>
      </c>
      <c r="AA8073" s="62">
        <v>725</v>
      </c>
      <c r="AB8073" s="62">
        <v>20.14</v>
      </c>
      <c r="AC8073" s="62">
        <v>5300</v>
      </c>
    </row>
    <row r="8074" spans="1:29" x14ac:dyDescent="0.25">
      <c r="A8074" s="61" t="s">
        <v>105</v>
      </c>
      <c r="B8074" s="61" t="s">
        <v>106</v>
      </c>
      <c r="C8074" s="62">
        <v>2017</v>
      </c>
      <c r="D8074" s="61" t="s">
        <v>75</v>
      </c>
      <c r="E8074" s="62">
        <v>14</v>
      </c>
      <c r="F8074" s="62">
        <v>2003</v>
      </c>
      <c r="G8074" s="62">
        <v>725</v>
      </c>
      <c r="H8074" s="62">
        <v>4.32</v>
      </c>
      <c r="I8074" s="62">
        <v>143.07</v>
      </c>
      <c r="J8074" s="62">
        <v>1862.79</v>
      </c>
      <c r="K8074" s="62">
        <v>0</v>
      </c>
      <c r="L8074" s="63"/>
      <c r="M8074" s="63"/>
      <c r="N8074" s="63"/>
      <c r="O8074" s="63"/>
      <c r="P8074" s="63"/>
      <c r="Q8074" s="63"/>
      <c r="R8074" s="63"/>
      <c r="S8074" s="63"/>
      <c r="T8074" s="63"/>
      <c r="U8074" s="63"/>
      <c r="V8074" s="63"/>
      <c r="W8074" s="63"/>
      <c r="X8074" s="63"/>
      <c r="Y8074" s="63"/>
      <c r="Z8074" s="62">
        <v>1066.77</v>
      </c>
      <c r="AA8074" s="62">
        <v>3058</v>
      </c>
      <c r="AB8074" s="62">
        <v>18.2</v>
      </c>
      <c r="AC8074" s="62">
        <v>76.2</v>
      </c>
    </row>
    <row r="8075" spans="1:29" x14ac:dyDescent="0.25">
      <c r="A8075" s="61" t="s">
        <v>130</v>
      </c>
      <c r="B8075" s="61" t="s">
        <v>131</v>
      </c>
      <c r="C8075" s="62">
        <v>2014</v>
      </c>
      <c r="D8075" s="61" t="s">
        <v>132</v>
      </c>
      <c r="E8075" s="62">
        <v>15</v>
      </c>
      <c r="F8075" s="63"/>
      <c r="G8075" s="63"/>
      <c r="H8075" s="63"/>
      <c r="I8075" s="63"/>
      <c r="J8075" s="63"/>
      <c r="K8075" s="62">
        <v>0</v>
      </c>
      <c r="L8075" s="63"/>
      <c r="M8075" s="63"/>
      <c r="N8075" s="63"/>
      <c r="O8075" s="63"/>
      <c r="P8075" s="63"/>
      <c r="Q8075" s="63"/>
      <c r="R8075" s="63"/>
      <c r="S8075" s="63"/>
      <c r="T8075" s="63"/>
      <c r="U8075" s="63"/>
      <c r="V8075" s="63"/>
      <c r="W8075" s="63"/>
      <c r="X8075" s="63"/>
      <c r="Y8075" s="63"/>
      <c r="Z8075" s="62">
        <v>1845</v>
      </c>
      <c r="AA8075" s="62">
        <v>10649</v>
      </c>
      <c r="AB8075" s="62">
        <v>59.16</v>
      </c>
      <c r="AC8075" s="62">
        <v>123</v>
      </c>
    </row>
    <row r="8076" spans="1:29" x14ac:dyDescent="0.25">
      <c r="A8076" s="61" t="s">
        <v>70</v>
      </c>
      <c r="B8076" s="61" t="s">
        <v>71</v>
      </c>
      <c r="C8076" s="62">
        <v>2017</v>
      </c>
      <c r="D8076" s="61" t="s">
        <v>72</v>
      </c>
      <c r="E8076" s="62">
        <v>67</v>
      </c>
      <c r="F8076" s="63"/>
      <c r="G8076" s="63"/>
      <c r="H8076" s="63"/>
      <c r="I8076" s="63"/>
      <c r="J8076" s="63"/>
      <c r="K8076" s="62">
        <v>0</v>
      </c>
      <c r="L8076" s="63"/>
      <c r="M8076" s="63"/>
      <c r="N8076" s="63"/>
      <c r="O8076" s="63"/>
      <c r="P8076" s="63"/>
      <c r="Q8076" s="63"/>
      <c r="R8076" s="63"/>
      <c r="S8076" s="63"/>
      <c r="T8076" s="63"/>
      <c r="U8076" s="63"/>
      <c r="V8076" s="63"/>
      <c r="W8076" s="63"/>
      <c r="X8076" s="63"/>
      <c r="Y8076" s="63"/>
      <c r="Z8076" s="62">
        <v>0</v>
      </c>
      <c r="AA8076" s="63"/>
      <c r="AB8076" s="63"/>
      <c r="AC8076" s="62">
        <v>0</v>
      </c>
    </row>
    <row r="8077" spans="1:29" ht="30" x14ac:dyDescent="0.25">
      <c r="A8077" s="61" t="s">
        <v>122</v>
      </c>
      <c r="B8077" s="61" t="s">
        <v>123</v>
      </c>
      <c r="C8077" s="62">
        <v>2006</v>
      </c>
      <c r="D8077" s="61" t="s">
        <v>78</v>
      </c>
      <c r="E8077" s="62">
        <v>50</v>
      </c>
      <c r="F8077" s="62">
        <v>132144</v>
      </c>
      <c r="G8077" s="62">
        <v>17028</v>
      </c>
      <c r="H8077" s="62">
        <v>28.38</v>
      </c>
      <c r="I8077" s="62">
        <v>2642.88</v>
      </c>
      <c r="J8077" s="62">
        <v>122893.92</v>
      </c>
      <c r="K8077" s="62">
        <v>0</v>
      </c>
      <c r="L8077" s="63"/>
      <c r="M8077" s="63"/>
      <c r="N8077" s="63"/>
      <c r="O8077" s="63"/>
      <c r="P8077" s="63"/>
      <c r="Q8077" s="63"/>
      <c r="R8077" s="63"/>
      <c r="S8077" s="63"/>
      <c r="T8077" s="63"/>
      <c r="U8077" s="62">
        <v>18833</v>
      </c>
      <c r="V8077" s="62">
        <v>36932</v>
      </c>
      <c r="W8077" s="62">
        <v>61.55</v>
      </c>
      <c r="X8077" s="62">
        <v>376</v>
      </c>
      <c r="Y8077" s="62">
        <v>421557.87</v>
      </c>
      <c r="Z8077" s="62">
        <v>1373.02</v>
      </c>
      <c r="AA8077" s="62">
        <v>16913</v>
      </c>
      <c r="AB8077" s="62">
        <v>28.19</v>
      </c>
      <c r="AC8077" s="62">
        <v>27.46</v>
      </c>
    </row>
    <row r="8078" spans="1:29" ht="30" x14ac:dyDescent="0.25">
      <c r="A8078" s="61" t="s">
        <v>356</v>
      </c>
      <c r="B8078" s="61" t="s">
        <v>357</v>
      </c>
      <c r="C8078" s="62">
        <v>2008</v>
      </c>
      <c r="D8078" s="61" t="s">
        <v>99</v>
      </c>
      <c r="E8078" s="62">
        <v>48</v>
      </c>
      <c r="F8078" s="62">
        <v>546770</v>
      </c>
      <c r="G8078" s="62">
        <v>89768</v>
      </c>
      <c r="H8078" s="62">
        <v>155.85</v>
      </c>
      <c r="I8078" s="62">
        <v>11391.04</v>
      </c>
      <c r="J8078" s="62">
        <v>508496.1</v>
      </c>
      <c r="K8078" s="62">
        <v>0</v>
      </c>
      <c r="L8078" s="63"/>
      <c r="M8078" s="63"/>
      <c r="N8078" s="63"/>
      <c r="O8078" s="63"/>
      <c r="P8078" s="63"/>
      <c r="Q8078" s="63"/>
      <c r="R8078" s="63"/>
      <c r="S8078" s="63"/>
      <c r="T8078" s="63"/>
      <c r="U8078" s="63"/>
      <c r="V8078" s="63"/>
      <c r="W8078" s="63"/>
      <c r="X8078" s="63"/>
      <c r="Y8078" s="63"/>
      <c r="Z8078" s="62">
        <v>1.37</v>
      </c>
      <c r="AA8078" s="62">
        <v>9009</v>
      </c>
      <c r="AB8078" s="62">
        <v>15.64</v>
      </c>
      <c r="AC8078" s="62">
        <v>0.03</v>
      </c>
    </row>
    <row r="8079" spans="1:29" ht="30" x14ac:dyDescent="0.25">
      <c r="A8079" s="61" t="s">
        <v>115</v>
      </c>
      <c r="B8079" s="61" t="s">
        <v>116</v>
      </c>
      <c r="C8079" s="62">
        <v>2017</v>
      </c>
      <c r="D8079" s="61" t="s">
        <v>135</v>
      </c>
      <c r="E8079" s="62">
        <v>24</v>
      </c>
      <c r="F8079" s="62">
        <v>7917</v>
      </c>
      <c r="G8079" s="62">
        <v>1981</v>
      </c>
      <c r="H8079" s="62">
        <v>6.88</v>
      </c>
      <c r="I8079" s="62">
        <v>329.88</v>
      </c>
      <c r="J8079" s="62">
        <v>7362.81</v>
      </c>
      <c r="K8079" s="62">
        <v>0</v>
      </c>
      <c r="L8079" s="63"/>
      <c r="M8079" s="63"/>
      <c r="N8079" s="63"/>
      <c r="O8079" s="63"/>
      <c r="P8079" s="63"/>
      <c r="Q8079" s="63"/>
      <c r="R8079" s="63"/>
      <c r="S8079" s="63"/>
      <c r="T8079" s="63"/>
      <c r="U8079" s="62">
        <v>573</v>
      </c>
      <c r="V8079" s="62">
        <v>1217</v>
      </c>
      <c r="W8079" s="62">
        <v>4.2300000000000004</v>
      </c>
      <c r="X8079" s="62">
        <v>23</v>
      </c>
      <c r="Y8079" s="62">
        <v>12826.03</v>
      </c>
      <c r="Z8079" s="62">
        <v>138100</v>
      </c>
      <c r="AA8079" s="62">
        <v>20274</v>
      </c>
      <c r="AB8079" s="62">
        <v>70.400000000000006</v>
      </c>
      <c r="AC8079" s="62">
        <v>5754.17</v>
      </c>
    </row>
    <row r="8080" spans="1:29" ht="30" x14ac:dyDescent="0.25">
      <c r="A8080" s="61" t="s">
        <v>124</v>
      </c>
      <c r="B8080" s="61" t="s">
        <v>125</v>
      </c>
      <c r="C8080" s="62">
        <v>2009</v>
      </c>
      <c r="D8080" s="61" t="s">
        <v>89</v>
      </c>
      <c r="E8080" s="62">
        <v>64</v>
      </c>
      <c r="F8080" s="62">
        <v>221928</v>
      </c>
      <c r="G8080" s="62">
        <v>27475</v>
      </c>
      <c r="H8080" s="62">
        <v>35.770000000000003</v>
      </c>
      <c r="I8080" s="62">
        <v>3467.63</v>
      </c>
      <c r="J8080" s="62">
        <v>206393.04</v>
      </c>
      <c r="K8080" s="62">
        <v>35459.75</v>
      </c>
      <c r="L8080" s="62">
        <v>43403</v>
      </c>
      <c r="M8080" s="62">
        <v>56.51</v>
      </c>
      <c r="N8080" s="62">
        <v>554.05999999999995</v>
      </c>
      <c r="O8080" s="62">
        <v>427619.74</v>
      </c>
      <c r="P8080" s="63"/>
      <c r="Q8080" s="63"/>
      <c r="R8080" s="63"/>
      <c r="S8080" s="63"/>
      <c r="T8080" s="63"/>
      <c r="U8080" s="63"/>
      <c r="V8080" s="63"/>
      <c r="W8080" s="63"/>
      <c r="X8080" s="63"/>
      <c r="Y8080" s="63"/>
      <c r="Z8080" s="62">
        <v>153.28</v>
      </c>
      <c r="AA8080" s="62">
        <v>11246</v>
      </c>
      <c r="AB8080" s="62">
        <v>14.64</v>
      </c>
      <c r="AC8080" s="62">
        <v>2.39</v>
      </c>
    </row>
    <row r="8081" spans="1:29" x14ac:dyDescent="0.25">
      <c r="A8081" s="61" t="s">
        <v>229</v>
      </c>
      <c r="B8081" s="61" t="s">
        <v>230</v>
      </c>
      <c r="C8081" s="62">
        <v>2011</v>
      </c>
      <c r="D8081" s="61" t="s">
        <v>89</v>
      </c>
      <c r="E8081" s="62">
        <v>103</v>
      </c>
      <c r="F8081" s="62">
        <v>747830</v>
      </c>
      <c r="G8081" s="62">
        <v>96456</v>
      </c>
      <c r="H8081" s="62">
        <v>78.040000000000006</v>
      </c>
      <c r="I8081" s="62">
        <v>7260.49</v>
      </c>
      <c r="J8081" s="62">
        <v>695481.9</v>
      </c>
      <c r="K8081" s="62">
        <v>48849.66</v>
      </c>
      <c r="L8081" s="62">
        <v>56927</v>
      </c>
      <c r="M8081" s="62">
        <v>46.06</v>
      </c>
      <c r="N8081" s="62">
        <v>474.27</v>
      </c>
      <c r="O8081" s="62">
        <v>589092.71</v>
      </c>
      <c r="P8081" s="63"/>
      <c r="Q8081" s="63"/>
      <c r="R8081" s="63"/>
      <c r="S8081" s="63"/>
      <c r="T8081" s="63"/>
      <c r="U8081" s="63"/>
      <c r="V8081" s="63"/>
      <c r="W8081" s="63"/>
      <c r="X8081" s="63"/>
      <c r="Y8081" s="63"/>
      <c r="Z8081" s="62">
        <v>463246</v>
      </c>
      <c r="AA8081" s="62">
        <v>12867</v>
      </c>
      <c r="AB8081" s="62">
        <v>10.41</v>
      </c>
      <c r="AC8081" s="62">
        <v>4497.53</v>
      </c>
    </row>
    <row r="8082" spans="1:29" x14ac:dyDescent="0.25">
      <c r="A8082" s="61" t="s">
        <v>490</v>
      </c>
      <c r="B8082" s="61" t="s">
        <v>491</v>
      </c>
      <c r="C8082" s="62">
        <v>2011</v>
      </c>
      <c r="D8082" s="61" t="s">
        <v>99</v>
      </c>
      <c r="E8082" s="62">
        <v>70</v>
      </c>
      <c r="F8082" s="62">
        <v>790160</v>
      </c>
      <c r="G8082" s="62">
        <v>93524</v>
      </c>
      <c r="H8082" s="62">
        <v>111.34</v>
      </c>
      <c r="I8082" s="62">
        <v>11288</v>
      </c>
      <c r="J8082" s="62">
        <v>734848.8</v>
      </c>
      <c r="K8082" s="62">
        <v>0</v>
      </c>
      <c r="L8082" s="63"/>
      <c r="M8082" s="63"/>
      <c r="N8082" s="63"/>
      <c r="O8082" s="63"/>
      <c r="P8082" s="63"/>
      <c r="Q8082" s="63"/>
      <c r="R8082" s="63"/>
      <c r="S8082" s="63"/>
      <c r="T8082" s="63"/>
      <c r="U8082" s="63"/>
      <c r="V8082" s="63"/>
      <c r="W8082" s="63"/>
      <c r="X8082" s="63"/>
      <c r="Y8082" s="63"/>
      <c r="Z8082" s="62">
        <v>234740</v>
      </c>
      <c r="AA8082" s="62">
        <v>7230</v>
      </c>
      <c r="AB8082" s="62">
        <v>8.61</v>
      </c>
      <c r="AC8082" s="62">
        <v>3353.43</v>
      </c>
    </row>
    <row r="8083" spans="1:29" x14ac:dyDescent="0.25">
      <c r="A8083" s="61" t="s">
        <v>84</v>
      </c>
      <c r="B8083" s="61" t="s">
        <v>85</v>
      </c>
      <c r="C8083" s="62">
        <v>2004</v>
      </c>
      <c r="D8083" s="61" t="s">
        <v>78</v>
      </c>
      <c r="E8083" s="62">
        <v>25</v>
      </c>
      <c r="F8083" s="63"/>
      <c r="G8083" s="63"/>
      <c r="H8083" s="63"/>
      <c r="I8083" s="63"/>
      <c r="J8083" s="63"/>
      <c r="K8083" s="62">
        <v>0</v>
      </c>
      <c r="L8083" s="63"/>
      <c r="M8083" s="63"/>
      <c r="N8083" s="63"/>
      <c r="O8083" s="63"/>
      <c r="P8083" s="63"/>
      <c r="Q8083" s="63"/>
      <c r="R8083" s="63"/>
      <c r="S8083" s="63"/>
      <c r="T8083" s="63"/>
      <c r="U8083" s="63"/>
      <c r="V8083" s="63"/>
      <c r="W8083" s="63"/>
      <c r="X8083" s="63"/>
      <c r="Y8083" s="63"/>
      <c r="Z8083" s="62">
        <v>0</v>
      </c>
      <c r="AA8083" s="63"/>
      <c r="AB8083" s="63"/>
      <c r="AC8083" s="62">
        <v>0</v>
      </c>
    </row>
    <row r="8084" spans="1:29" x14ac:dyDescent="0.25">
      <c r="A8084" s="61" t="s">
        <v>144</v>
      </c>
      <c r="B8084" s="61" t="s">
        <v>145</v>
      </c>
      <c r="C8084" s="62">
        <v>2011</v>
      </c>
      <c r="D8084" s="61" t="s">
        <v>78</v>
      </c>
      <c r="E8084" s="62">
        <v>72</v>
      </c>
      <c r="F8084" s="62">
        <v>675955</v>
      </c>
      <c r="G8084" s="62">
        <v>104838</v>
      </c>
      <c r="H8084" s="62">
        <v>121.34</v>
      </c>
      <c r="I8084" s="62">
        <v>9388.26</v>
      </c>
      <c r="J8084" s="62">
        <v>628638.15</v>
      </c>
      <c r="K8084" s="62">
        <v>0</v>
      </c>
      <c r="L8084" s="62">
        <v>0</v>
      </c>
      <c r="M8084" s="62">
        <v>0</v>
      </c>
      <c r="N8084" s="62">
        <v>0</v>
      </c>
      <c r="O8084" s="62">
        <v>0</v>
      </c>
      <c r="P8084" s="63"/>
      <c r="Q8084" s="63"/>
      <c r="R8084" s="63"/>
      <c r="S8084" s="63"/>
      <c r="T8084" s="63"/>
      <c r="U8084" s="63"/>
      <c r="V8084" s="63"/>
      <c r="W8084" s="63"/>
      <c r="X8084" s="63"/>
      <c r="Y8084" s="63"/>
      <c r="Z8084" s="62">
        <v>2036</v>
      </c>
      <c r="AA8084" s="62">
        <v>29173</v>
      </c>
      <c r="AB8084" s="62">
        <v>33.770000000000003</v>
      </c>
      <c r="AC8084" s="62">
        <v>28.28</v>
      </c>
    </row>
    <row r="8085" spans="1:29" ht="30" x14ac:dyDescent="0.25">
      <c r="A8085" s="61" t="s">
        <v>146</v>
      </c>
      <c r="B8085" s="61" t="s">
        <v>147</v>
      </c>
      <c r="C8085" s="62">
        <v>2005</v>
      </c>
      <c r="D8085" s="61" t="s">
        <v>75</v>
      </c>
      <c r="E8085" s="62">
        <v>25</v>
      </c>
      <c r="F8085" s="63"/>
      <c r="G8085" s="62">
        <v>400</v>
      </c>
      <c r="H8085" s="62">
        <v>1.33</v>
      </c>
      <c r="I8085" s="63"/>
      <c r="J8085" s="63"/>
      <c r="K8085" s="62">
        <v>0</v>
      </c>
      <c r="L8085" s="63"/>
      <c r="M8085" s="63"/>
      <c r="N8085" s="63"/>
      <c r="O8085" s="63"/>
      <c r="P8085" s="63"/>
      <c r="Q8085" s="63"/>
      <c r="R8085" s="63"/>
      <c r="S8085" s="63"/>
      <c r="T8085" s="63"/>
      <c r="U8085" s="63"/>
      <c r="V8085" s="63"/>
      <c r="W8085" s="63"/>
      <c r="X8085" s="63"/>
      <c r="Y8085" s="63"/>
      <c r="Z8085" s="62">
        <v>0</v>
      </c>
      <c r="AA8085" s="63"/>
      <c r="AB8085" s="63"/>
      <c r="AC8085" s="62">
        <v>0</v>
      </c>
    </row>
    <row r="8086" spans="1:29" x14ac:dyDescent="0.25">
      <c r="A8086" s="61" t="s">
        <v>161</v>
      </c>
      <c r="B8086" s="61" t="s">
        <v>162</v>
      </c>
      <c r="C8086" s="62">
        <v>2013</v>
      </c>
      <c r="D8086" s="61" t="s">
        <v>78</v>
      </c>
      <c r="E8086" s="62">
        <v>38</v>
      </c>
      <c r="F8086" s="62">
        <v>338180</v>
      </c>
      <c r="G8086" s="62">
        <v>39482</v>
      </c>
      <c r="H8086" s="62">
        <v>86.58</v>
      </c>
      <c r="I8086" s="62">
        <v>8899.4699999999993</v>
      </c>
      <c r="J8086" s="62">
        <v>314507.40000000002</v>
      </c>
      <c r="K8086" s="62">
        <v>0</v>
      </c>
      <c r="L8086" s="62">
        <v>51228</v>
      </c>
      <c r="M8086" s="62">
        <v>112.34</v>
      </c>
      <c r="N8086" s="62">
        <v>0</v>
      </c>
      <c r="O8086" s="62">
        <v>0</v>
      </c>
      <c r="P8086" s="63"/>
      <c r="Q8086" s="63"/>
      <c r="R8086" s="63"/>
      <c r="S8086" s="63"/>
      <c r="T8086" s="63"/>
      <c r="U8086" s="63"/>
      <c r="V8086" s="63"/>
      <c r="W8086" s="63"/>
      <c r="X8086" s="63"/>
      <c r="Y8086" s="63"/>
      <c r="Z8086" s="62">
        <v>0</v>
      </c>
      <c r="AA8086" s="62">
        <v>58677</v>
      </c>
      <c r="AB8086" s="62">
        <v>128.68</v>
      </c>
      <c r="AC8086" s="62">
        <v>0</v>
      </c>
    </row>
    <row r="8087" spans="1:29" ht="30" x14ac:dyDescent="0.25">
      <c r="A8087" s="61" t="s">
        <v>122</v>
      </c>
      <c r="B8087" s="61" t="s">
        <v>123</v>
      </c>
      <c r="C8087" s="62">
        <v>2007</v>
      </c>
      <c r="D8087" s="61" t="s">
        <v>99</v>
      </c>
      <c r="E8087" s="62">
        <v>52</v>
      </c>
      <c r="F8087" s="62">
        <v>134193</v>
      </c>
      <c r="G8087" s="62">
        <v>20835</v>
      </c>
      <c r="H8087" s="62">
        <v>33.39</v>
      </c>
      <c r="I8087" s="62">
        <v>2580.63</v>
      </c>
      <c r="J8087" s="62">
        <v>124799.49</v>
      </c>
      <c r="K8087" s="62">
        <v>43615</v>
      </c>
      <c r="L8087" s="62">
        <v>55932</v>
      </c>
      <c r="M8087" s="62">
        <v>89.63</v>
      </c>
      <c r="N8087" s="62">
        <v>838.75</v>
      </c>
      <c r="O8087" s="62">
        <v>525966.37</v>
      </c>
      <c r="P8087" s="63"/>
      <c r="Q8087" s="63"/>
      <c r="R8087" s="63"/>
      <c r="S8087" s="63"/>
      <c r="T8087" s="63"/>
      <c r="U8087" s="63"/>
      <c r="V8087" s="63"/>
      <c r="W8087" s="63"/>
      <c r="X8087" s="63"/>
      <c r="Y8087" s="63"/>
      <c r="Z8087" s="62">
        <v>1145.6500000000001</v>
      </c>
      <c r="AA8087" s="62">
        <v>16301</v>
      </c>
      <c r="AB8087" s="62">
        <v>26.12</v>
      </c>
      <c r="AC8087" s="62">
        <v>22.03</v>
      </c>
    </row>
    <row r="8088" spans="1:29" ht="30" x14ac:dyDescent="0.25">
      <c r="A8088" s="61" t="s">
        <v>117</v>
      </c>
      <c r="B8088" s="61" t="s">
        <v>118</v>
      </c>
      <c r="C8088" s="62">
        <v>2014</v>
      </c>
      <c r="D8088" s="61" t="s">
        <v>83</v>
      </c>
      <c r="E8088" s="62">
        <v>12</v>
      </c>
      <c r="F8088" s="63"/>
      <c r="G8088" s="63"/>
      <c r="H8088" s="63"/>
      <c r="I8088" s="63"/>
      <c r="J8088" s="63"/>
      <c r="K8088" s="62">
        <v>0</v>
      </c>
      <c r="L8088" s="63"/>
      <c r="M8088" s="63"/>
      <c r="N8088" s="63"/>
      <c r="O8088" s="63"/>
      <c r="P8088" s="63"/>
      <c r="Q8088" s="63"/>
      <c r="R8088" s="63"/>
      <c r="S8088" s="63"/>
      <c r="T8088" s="63"/>
      <c r="U8088" s="63"/>
      <c r="V8088" s="63"/>
      <c r="W8088" s="63"/>
      <c r="X8088" s="63"/>
      <c r="Y8088" s="63"/>
      <c r="Z8088" s="62">
        <v>0</v>
      </c>
      <c r="AA8088" s="63"/>
      <c r="AB8088" s="63"/>
      <c r="AC8088" s="62">
        <v>0</v>
      </c>
    </row>
    <row r="8089" spans="1:29" ht="30" x14ac:dyDescent="0.25">
      <c r="A8089" s="61" t="s">
        <v>151</v>
      </c>
      <c r="B8089" s="61" t="s">
        <v>152</v>
      </c>
      <c r="C8089" s="62">
        <v>2017</v>
      </c>
      <c r="D8089" s="61" t="s">
        <v>75</v>
      </c>
      <c r="E8089" s="62">
        <v>2</v>
      </c>
      <c r="F8089" s="63"/>
      <c r="G8089" s="63"/>
      <c r="H8089" s="63"/>
      <c r="I8089" s="63"/>
      <c r="J8089" s="63"/>
      <c r="K8089" s="62">
        <v>0</v>
      </c>
      <c r="L8089" s="63"/>
      <c r="M8089" s="63"/>
      <c r="N8089" s="63"/>
      <c r="O8089" s="63"/>
      <c r="P8089" s="63"/>
      <c r="Q8089" s="63"/>
      <c r="R8089" s="63"/>
      <c r="S8089" s="63"/>
      <c r="T8089" s="63"/>
      <c r="U8089" s="63"/>
      <c r="V8089" s="63"/>
      <c r="W8089" s="63"/>
      <c r="X8089" s="63"/>
      <c r="Y8089" s="63"/>
      <c r="Z8089" s="62">
        <v>211.32</v>
      </c>
      <c r="AA8089" s="62">
        <v>985</v>
      </c>
      <c r="AB8089" s="62">
        <v>41.04</v>
      </c>
      <c r="AC8089" s="62">
        <v>105.66</v>
      </c>
    </row>
    <row r="8090" spans="1:29" x14ac:dyDescent="0.25">
      <c r="A8090" s="61" t="s">
        <v>163</v>
      </c>
      <c r="B8090" s="61" t="s">
        <v>164</v>
      </c>
      <c r="C8090" s="62">
        <v>2014</v>
      </c>
      <c r="D8090" s="61" t="s">
        <v>78</v>
      </c>
      <c r="E8090" s="62">
        <v>50</v>
      </c>
      <c r="F8090" s="62">
        <v>148399</v>
      </c>
      <c r="G8090" s="62">
        <v>22395</v>
      </c>
      <c r="H8090" s="62">
        <v>37.33</v>
      </c>
      <c r="I8090" s="62">
        <v>2967.98</v>
      </c>
      <c r="J8090" s="62">
        <v>138011.07</v>
      </c>
      <c r="K8090" s="62">
        <v>45902.04</v>
      </c>
      <c r="L8090" s="62">
        <v>30920</v>
      </c>
      <c r="M8090" s="62">
        <v>51.53</v>
      </c>
      <c r="N8090" s="62">
        <v>918.04</v>
      </c>
      <c r="O8090" s="62">
        <v>553546.43000000005</v>
      </c>
      <c r="P8090" s="63"/>
      <c r="Q8090" s="63"/>
      <c r="R8090" s="63"/>
      <c r="S8090" s="63"/>
      <c r="T8090" s="63"/>
      <c r="U8090" s="63"/>
      <c r="V8090" s="63"/>
      <c r="W8090" s="63"/>
      <c r="X8090" s="63"/>
      <c r="Y8090" s="63"/>
      <c r="Z8090" s="62">
        <v>251674</v>
      </c>
      <c r="AA8090" s="62">
        <v>20814</v>
      </c>
      <c r="AB8090" s="62">
        <v>34.69</v>
      </c>
      <c r="AC8090" s="62">
        <v>5033.4799999999996</v>
      </c>
    </row>
    <row r="8091" spans="1:29" ht="30" x14ac:dyDescent="0.25">
      <c r="A8091" s="61" t="s">
        <v>171</v>
      </c>
      <c r="B8091" s="61" t="s">
        <v>172</v>
      </c>
      <c r="C8091" s="62">
        <v>2016</v>
      </c>
      <c r="D8091" s="61" t="s">
        <v>419</v>
      </c>
      <c r="E8091" s="62">
        <v>6</v>
      </c>
      <c r="F8091" s="62">
        <v>8857</v>
      </c>
      <c r="G8091" s="62">
        <v>1557</v>
      </c>
      <c r="H8091" s="62">
        <v>21.63</v>
      </c>
      <c r="I8091" s="62">
        <v>1476.17</v>
      </c>
      <c r="J8091" s="62">
        <v>8237.01</v>
      </c>
      <c r="K8091" s="62">
        <v>0</v>
      </c>
      <c r="L8091" s="63"/>
      <c r="M8091" s="63"/>
      <c r="N8091" s="63"/>
      <c r="O8091" s="63"/>
      <c r="P8091" s="63"/>
      <c r="Q8091" s="63"/>
      <c r="R8091" s="63"/>
      <c r="S8091" s="63"/>
      <c r="T8091" s="63"/>
      <c r="U8091" s="63"/>
      <c r="V8091" s="63"/>
      <c r="W8091" s="63"/>
      <c r="X8091" s="63"/>
      <c r="Y8091" s="63"/>
      <c r="Z8091" s="62">
        <v>424</v>
      </c>
      <c r="AA8091" s="62">
        <v>2893</v>
      </c>
      <c r="AB8091" s="62">
        <v>40.18</v>
      </c>
      <c r="AC8091" s="62">
        <v>70.67</v>
      </c>
    </row>
    <row r="8092" spans="1:29" ht="30" x14ac:dyDescent="0.25">
      <c r="A8092" s="61" t="s">
        <v>283</v>
      </c>
      <c r="B8092" s="61" t="s">
        <v>284</v>
      </c>
      <c r="C8092" s="62">
        <v>2018</v>
      </c>
      <c r="D8092" s="61" t="s">
        <v>301</v>
      </c>
      <c r="E8092" s="62">
        <v>53</v>
      </c>
      <c r="F8092" s="63"/>
      <c r="G8092" s="62">
        <v>0</v>
      </c>
      <c r="H8092" s="62">
        <v>0</v>
      </c>
      <c r="I8092" s="63"/>
      <c r="J8092" s="63"/>
      <c r="K8092" s="62">
        <v>0</v>
      </c>
      <c r="L8092" s="63"/>
      <c r="M8092" s="63"/>
      <c r="N8092" s="63"/>
      <c r="O8092" s="63"/>
      <c r="P8092" s="63"/>
      <c r="Q8092" s="63"/>
      <c r="R8092" s="63"/>
      <c r="S8092" s="63"/>
      <c r="T8092" s="63"/>
      <c r="U8092" s="63"/>
      <c r="V8092" s="63"/>
      <c r="W8092" s="63"/>
      <c r="X8092" s="63"/>
      <c r="Y8092" s="63"/>
      <c r="Z8092" s="62">
        <v>0</v>
      </c>
      <c r="AA8092" s="63"/>
      <c r="AB8092" s="63"/>
      <c r="AC8092" s="62">
        <v>0</v>
      </c>
    </row>
    <row r="8093" spans="1:29" x14ac:dyDescent="0.25">
      <c r="A8093" s="61" t="s">
        <v>405</v>
      </c>
      <c r="B8093" s="61" t="s">
        <v>406</v>
      </c>
      <c r="C8093" s="62">
        <v>2008</v>
      </c>
      <c r="D8093" s="61" t="s">
        <v>78</v>
      </c>
      <c r="E8093" s="62">
        <v>44</v>
      </c>
      <c r="F8093" s="62">
        <v>299520</v>
      </c>
      <c r="G8093" s="62">
        <v>47104</v>
      </c>
      <c r="H8093" s="62">
        <v>89.21</v>
      </c>
      <c r="I8093" s="62">
        <v>6807.27</v>
      </c>
      <c r="J8093" s="62">
        <v>278553.59999999998</v>
      </c>
      <c r="K8093" s="62">
        <v>3754.61</v>
      </c>
      <c r="L8093" s="62">
        <v>7441</v>
      </c>
      <c r="M8093" s="62">
        <v>14.09</v>
      </c>
      <c r="N8093" s="63"/>
      <c r="O8093" s="63"/>
      <c r="P8093" s="63"/>
      <c r="Q8093" s="63"/>
      <c r="R8093" s="63"/>
      <c r="S8093" s="63"/>
      <c r="T8093" s="63"/>
      <c r="U8093" s="63"/>
      <c r="V8093" s="63"/>
      <c r="W8093" s="63"/>
      <c r="X8093" s="63"/>
      <c r="Y8093" s="63"/>
      <c r="Z8093" s="62">
        <v>266.29000000000002</v>
      </c>
      <c r="AA8093" s="62">
        <v>13636</v>
      </c>
      <c r="AB8093" s="62">
        <v>25.83</v>
      </c>
      <c r="AC8093" s="62">
        <v>6.05</v>
      </c>
    </row>
    <row r="8094" spans="1:29" ht="30" x14ac:dyDescent="0.25">
      <c r="A8094" s="61" t="s">
        <v>550</v>
      </c>
      <c r="B8094" s="61" t="s">
        <v>551</v>
      </c>
      <c r="C8094" s="62">
        <v>2015</v>
      </c>
      <c r="D8094" s="61" t="s">
        <v>78</v>
      </c>
      <c r="E8094" s="62">
        <v>64</v>
      </c>
      <c r="F8094" s="62">
        <v>154240</v>
      </c>
      <c r="G8094" s="62">
        <v>71214</v>
      </c>
      <c r="H8094" s="62">
        <v>92.73</v>
      </c>
      <c r="I8094" s="62">
        <v>2410</v>
      </c>
      <c r="J8094" s="62">
        <v>143443.20000000001</v>
      </c>
      <c r="K8094" s="62">
        <v>0</v>
      </c>
      <c r="L8094" s="63"/>
      <c r="M8094" s="63"/>
      <c r="N8094" s="63"/>
      <c r="O8094" s="63"/>
      <c r="P8094" s="63"/>
      <c r="Q8094" s="63"/>
      <c r="R8094" s="63"/>
      <c r="S8094" s="63"/>
      <c r="T8094" s="63"/>
      <c r="U8094" s="63"/>
      <c r="V8094" s="63"/>
      <c r="W8094" s="63"/>
      <c r="X8094" s="63"/>
      <c r="Y8094" s="63"/>
      <c r="Z8094" s="62">
        <v>315499</v>
      </c>
      <c r="AA8094" s="62">
        <v>6019</v>
      </c>
      <c r="AB8094" s="62">
        <v>7.84</v>
      </c>
      <c r="AC8094" s="62">
        <v>4929.67</v>
      </c>
    </row>
    <row r="8095" spans="1:29" ht="30" x14ac:dyDescent="0.25">
      <c r="A8095" s="61" t="s">
        <v>180</v>
      </c>
      <c r="B8095" s="61" t="s">
        <v>181</v>
      </c>
      <c r="C8095" s="62">
        <v>2006</v>
      </c>
      <c r="D8095" s="61" t="s">
        <v>72</v>
      </c>
      <c r="E8095" s="62">
        <v>80</v>
      </c>
      <c r="F8095" s="62">
        <v>435120</v>
      </c>
      <c r="G8095" s="62">
        <v>33508</v>
      </c>
      <c r="H8095" s="62">
        <v>34.9</v>
      </c>
      <c r="I8095" s="62">
        <v>5439</v>
      </c>
      <c r="J8095" s="62">
        <v>404661.6</v>
      </c>
      <c r="K8095" s="62">
        <v>0</v>
      </c>
      <c r="L8095" s="63"/>
      <c r="M8095" s="63"/>
      <c r="N8095" s="63"/>
      <c r="O8095" s="63"/>
      <c r="P8095" s="63"/>
      <c r="Q8095" s="63"/>
      <c r="R8095" s="63"/>
      <c r="S8095" s="63"/>
      <c r="T8095" s="63"/>
      <c r="U8095" s="63"/>
      <c r="V8095" s="63"/>
      <c r="W8095" s="63"/>
      <c r="X8095" s="63"/>
      <c r="Y8095" s="63"/>
      <c r="Z8095" s="62">
        <v>180.35</v>
      </c>
      <c r="AA8095" s="62">
        <v>18062</v>
      </c>
      <c r="AB8095" s="62">
        <v>18.809999999999999</v>
      </c>
      <c r="AC8095" s="62">
        <v>2.25</v>
      </c>
    </row>
    <row r="8096" spans="1:29" x14ac:dyDescent="0.25">
      <c r="A8096" s="61" t="s">
        <v>163</v>
      </c>
      <c r="B8096" s="61" t="s">
        <v>164</v>
      </c>
      <c r="C8096" s="62">
        <v>2013</v>
      </c>
      <c r="D8096" s="61" t="s">
        <v>83</v>
      </c>
      <c r="E8096" s="62">
        <v>12</v>
      </c>
      <c r="F8096" s="62">
        <v>5900</v>
      </c>
      <c r="G8096" s="62">
        <v>1547</v>
      </c>
      <c r="H8096" s="62">
        <v>10.74</v>
      </c>
      <c r="I8096" s="62">
        <v>491.67</v>
      </c>
      <c r="J8096" s="62">
        <v>5487</v>
      </c>
      <c r="K8096" s="62">
        <v>0</v>
      </c>
      <c r="L8096" s="63"/>
      <c r="M8096" s="63"/>
      <c r="N8096" s="63"/>
      <c r="O8096" s="63"/>
      <c r="P8096" s="63"/>
      <c r="Q8096" s="63"/>
      <c r="R8096" s="63"/>
      <c r="S8096" s="63"/>
      <c r="T8096" s="63"/>
      <c r="U8096" s="63"/>
      <c r="V8096" s="63"/>
      <c r="W8096" s="63"/>
      <c r="X8096" s="63"/>
      <c r="Y8096" s="63"/>
      <c r="Z8096" s="62">
        <v>152721</v>
      </c>
      <c r="AA8096" s="62">
        <v>11819</v>
      </c>
      <c r="AB8096" s="62">
        <v>82.08</v>
      </c>
      <c r="AC8096" s="62">
        <v>12726.75</v>
      </c>
    </row>
    <row r="8097" spans="1:29" ht="30" x14ac:dyDescent="0.25">
      <c r="A8097" s="61" t="s">
        <v>153</v>
      </c>
      <c r="B8097" s="61" t="s">
        <v>154</v>
      </c>
      <c r="C8097" s="62">
        <v>2003</v>
      </c>
      <c r="D8097" s="61" t="s">
        <v>72</v>
      </c>
      <c r="E8097" s="62">
        <v>50</v>
      </c>
      <c r="F8097" s="62">
        <v>75062</v>
      </c>
      <c r="G8097" s="62">
        <v>7355</v>
      </c>
      <c r="H8097" s="62">
        <v>12.26</v>
      </c>
      <c r="I8097" s="62">
        <v>1501.24</v>
      </c>
      <c r="J8097" s="62">
        <v>69807.66</v>
      </c>
      <c r="K8097" s="62">
        <v>2103.7800000000002</v>
      </c>
      <c r="L8097" s="62">
        <v>3134</v>
      </c>
      <c r="M8097" s="62">
        <v>5.22</v>
      </c>
      <c r="N8097" s="62">
        <v>42.08</v>
      </c>
      <c r="O8097" s="62">
        <v>25370.15</v>
      </c>
      <c r="P8097" s="63"/>
      <c r="Q8097" s="63"/>
      <c r="R8097" s="63"/>
      <c r="S8097" s="63"/>
      <c r="T8097" s="63"/>
      <c r="U8097" s="63"/>
      <c r="V8097" s="63"/>
      <c r="W8097" s="63"/>
      <c r="X8097" s="63"/>
      <c r="Y8097" s="63"/>
      <c r="Z8097" s="62">
        <v>0</v>
      </c>
      <c r="AA8097" s="63"/>
      <c r="AB8097" s="63"/>
      <c r="AC8097" s="62">
        <v>0</v>
      </c>
    </row>
    <row r="8098" spans="1:29" ht="30" x14ac:dyDescent="0.25">
      <c r="A8098" s="61" t="s">
        <v>120</v>
      </c>
      <c r="B8098" s="61" t="s">
        <v>121</v>
      </c>
      <c r="C8098" s="62">
        <v>2010</v>
      </c>
      <c r="D8098" s="61" t="s">
        <v>83</v>
      </c>
      <c r="E8098" s="62">
        <v>10</v>
      </c>
      <c r="F8098" s="62">
        <v>1479</v>
      </c>
      <c r="G8098" s="62">
        <v>515</v>
      </c>
      <c r="H8098" s="62">
        <v>4.29</v>
      </c>
      <c r="I8098" s="62">
        <v>147.9</v>
      </c>
      <c r="J8098" s="62">
        <v>1375.47</v>
      </c>
      <c r="K8098" s="62">
        <v>50.44</v>
      </c>
      <c r="L8098" s="62">
        <v>130</v>
      </c>
      <c r="M8098" s="62">
        <v>1.08</v>
      </c>
      <c r="N8098" s="62">
        <v>5.04</v>
      </c>
      <c r="O8098" s="62">
        <v>608.23</v>
      </c>
      <c r="P8098" s="63"/>
      <c r="Q8098" s="63"/>
      <c r="R8098" s="63"/>
      <c r="S8098" s="63"/>
      <c r="T8098" s="63"/>
      <c r="U8098" s="63"/>
      <c r="V8098" s="63"/>
      <c r="W8098" s="63"/>
      <c r="X8098" s="63"/>
      <c r="Y8098" s="63"/>
      <c r="Z8098" s="62">
        <v>92300</v>
      </c>
      <c r="AA8098" s="62">
        <v>6218</v>
      </c>
      <c r="AB8098" s="62">
        <v>51.82</v>
      </c>
      <c r="AC8098" s="62">
        <v>9230</v>
      </c>
    </row>
    <row r="8099" spans="1:29" ht="30" x14ac:dyDescent="0.25">
      <c r="A8099" s="61" t="s">
        <v>194</v>
      </c>
      <c r="B8099" s="61" t="s">
        <v>195</v>
      </c>
      <c r="C8099" s="62">
        <v>2015</v>
      </c>
      <c r="D8099" s="61" t="s">
        <v>99</v>
      </c>
      <c r="E8099" s="62">
        <v>76</v>
      </c>
      <c r="F8099" s="62">
        <v>695040</v>
      </c>
      <c r="G8099" s="62">
        <v>36956</v>
      </c>
      <c r="H8099" s="62">
        <v>40.520000000000003</v>
      </c>
      <c r="I8099" s="62">
        <v>9145.26</v>
      </c>
      <c r="J8099" s="62">
        <v>646387.19999999995</v>
      </c>
      <c r="K8099" s="62">
        <v>0</v>
      </c>
      <c r="L8099" s="63"/>
      <c r="M8099" s="63"/>
      <c r="N8099" s="63"/>
      <c r="O8099" s="63"/>
      <c r="P8099" s="63"/>
      <c r="Q8099" s="63"/>
      <c r="R8099" s="63"/>
      <c r="S8099" s="63"/>
      <c r="T8099" s="63"/>
      <c r="U8099" s="63"/>
      <c r="V8099" s="63"/>
      <c r="W8099" s="63"/>
      <c r="X8099" s="63"/>
      <c r="Y8099" s="63"/>
      <c r="Z8099" s="62">
        <v>9690.74</v>
      </c>
      <c r="AA8099" s="62">
        <v>203275</v>
      </c>
      <c r="AB8099" s="62">
        <v>222.89</v>
      </c>
      <c r="AC8099" s="62">
        <v>127.51</v>
      </c>
    </row>
    <row r="8100" spans="1:29" x14ac:dyDescent="0.25">
      <c r="A8100" s="61" t="s">
        <v>107</v>
      </c>
      <c r="B8100" s="61" t="s">
        <v>108</v>
      </c>
      <c r="C8100" s="62">
        <v>2015</v>
      </c>
      <c r="D8100" s="61" t="s">
        <v>135</v>
      </c>
      <c r="E8100" s="62">
        <v>60</v>
      </c>
      <c r="F8100" s="62">
        <v>23681</v>
      </c>
      <c r="G8100" s="62">
        <v>4617</v>
      </c>
      <c r="H8100" s="62">
        <v>6.41</v>
      </c>
      <c r="I8100" s="62">
        <v>394.68</v>
      </c>
      <c r="J8100" s="62">
        <v>22023.33</v>
      </c>
      <c r="K8100" s="62">
        <v>44029.1</v>
      </c>
      <c r="L8100" s="62">
        <v>54880</v>
      </c>
      <c r="M8100" s="62">
        <v>76.22</v>
      </c>
      <c r="N8100" s="62">
        <v>733.82</v>
      </c>
      <c r="O8100" s="62">
        <v>530960.1</v>
      </c>
      <c r="P8100" s="63"/>
      <c r="Q8100" s="63"/>
      <c r="R8100" s="63"/>
      <c r="S8100" s="63"/>
      <c r="T8100" s="63"/>
      <c r="U8100" s="63"/>
      <c r="V8100" s="63"/>
      <c r="W8100" s="63"/>
      <c r="X8100" s="63"/>
      <c r="Y8100" s="63"/>
      <c r="Z8100" s="62">
        <v>0</v>
      </c>
      <c r="AA8100" s="62">
        <v>31980</v>
      </c>
      <c r="AB8100" s="62">
        <v>44.42</v>
      </c>
      <c r="AC8100" s="62">
        <v>0</v>
      </c>
    </row>
    <row r="8101" spans="1:29" x14ac:dyDescent="0.25">
      <c r="A8101" s="61" t="s">
        <v>267</v>
      </c>
      <c r="B8101" s="61" t="s">
        <v>268</v>
      </c>
      <c r="C8101" s="62">
        <v>2013</v>
      </c>
      <c r="D8101" s="61" t="s">
        <v>75</v>
      </c>
      <c r="E8101" s="62">
        <v>10</v>
      </c>
      <c r="F8101" s="63"/>
      <c r="G8101" s="63"/>
      <c r="H8101" s="63"/>
      <c r="I8101" s="63"/>
      <c r="J8101" s="63"/>
      <c r="K8101" s="62">
        <v>0</v>
      </c>
      <c r="L8101" s="63"/>
      <c r="M8101" s="63"/>
      <c r="N8101" s="63"/>
      <c r="O8101" s="63"/>
      <c r="P8101" s="63"/>
      <c r="Q8101" s="63"/>
      <c r="R8101" s="63"/>
      <c r="S8101" s="63"/>
      <c r="T8101" s="63"/>
      <c r="U8101" s="63"/>
      <c r="V8101" s="63"/>
      <c r="W8101" s="63"/>
      <c r="X8101" s="63"/>
      <c r="Y8101" s="63"/>
      <c r="Z8101" s="62">
        <v>99200</v>
      </c>
      <c r="AA8101" s="62">
        <v>11069</v>
      </c>
      <c r="AB8101" s="62">
        <v>92.24</v>
      </c>
      <c r="AC8101" s="62">
        <v>9920</v>
      </c>
    </row>
    <row r="8102" spans="1:29" x14ac:dyDescent="0.25">
      <c r="A8102" s="61" t="s">
        <v>81</v>
      </c>
      <c r="B8102" s="61" t="s">
        <v>82</v>
      </c>
      <c r="C8102" s="62">
        <v>2011</v>
      </c>
      <c r="D8102" s="61" t="s">
        <v>94</v>
      </c>
      <c r="E8102" s="62">
        <v>14</v>
      </c>
      <c r="F8102" s="62">
        <v>2108</v>
      </c>
      <c r="G8102" s="62">
        <v>455</v>
      </c>
      <c r="H8102" s="62">
        <v>2.71</v>
      </c>
      <c r="I8102" s="62">
        <v>150.57</v>
      </c>
      <c r="J8102" s="62">
        <v>1960.44</v>
      </c>
      <c r="K8102" s="62">
        <v>0</v>
      </c>
      <c r="L8102" s="63"/>
      <c r="M8102" s="63"/>
      <c r="N8102" s="63"/>
      <c r="O8102" s="63"/>
      <c r="P8102" s="63"/>
      <c r="Q8102" s="63"/>
      <c r="R8102" s="63"/>
      <c r="S8102" s="63"/>
      <c r="T8102" s="63"/>
      <c r="U8102" s="63"/>
      <c r="V8102" s="63"/>
      <c r="W8102" s="63"/>
      <c r="X8102" s="63"/>
      <c r="Y8102" s="63"/>
      <c r="Z8102" s="62">
        <v>114</v>
      </c>
      <c r="AA8102" s="62">
        <v>582</v>
      </c>
      <c r="AB8102" s="62">
        <v>3.46</v>
      </c>
      <c r="AC8102" s="62">
        <v>8.14</v>
      </c>
    </row>
    <row r="8103" spans="1:29" x14ac:dyDescent="0.25">
      <c r="A8103" s="61" t="s">
        <v>299</v>
      </c>
      <c r="B8103" s="61" t="s">
        <v>300</v>
      </c>
      <c r="C8103" s="62">
        <v>2018</v>
      </c>
      <c r="D8103" s="61" t="s">
        <v>78</v>
      </c>
      <c r="E8103" s="62">
        <v>48</v>
      </c>
      <c r="F8103" s="62">
        <v>251712</v>
      </c>
      <c r="G8103" s="62">
        <v>44859</v>
      </c>
      <c r="H8103" s="62">
        <v>77.88</v>
      </c>
      <c r="I8103" s="62">
        <v>5244</v>
      </c>
      <c r="J8103" s="62">
        <v>234092.16</v>
      </c>
      <c r="K8103" s="62">
        <v>0</v>
      </c>
      <c r="L8103" s="63"/>
      <c r="M8103" s="63"/>
      <c r="N8103" s="63"/>
      <c r="O8103" s="63"/>
      <c r="P8103" s="63"/>
      <c r="Q8103" s="63"/>
      <c r="R8103" s="63"/>
      <c r="S8103" s="63"/>
      <c r="T8103" s="63"/>
      <c r="U8103" s="63"/>
      <c r="V8103" s="63"/>
      <c r="W8103" s="63"/>
      <c r="X8103" s="63"/>
      <c r="Y8103" s="63"/>
      <c r="Z8103" s="62">
        <v>50001</v>
      </c>
      <c r="AA8103" s="62">
        <v>3045</v>
      </c>
      <c r="AB8103" s="62">
        <v>5.29</v>
      </c>
      <c r="AC8103" s="62">
        <v>1041.69</v>
      </c>
    </row>
    <row r="8104" spans="1:29" ht="30" x14ac:dyDescent="0.25">
      <c r="A8104" s="61" t="s">
        <v>283</v>
      </c>
      <c r="B8104" s="61" t="s">
        <v>284</v>
      </c>
      <c r="C8104" s="62">
        <v>2007</v>
      </c>
      <c r="D8104" s="61" t="s">
        <v>89</v>
      </c>
      <c r="E8104" s="62">
        <v>110</v>
      </c>
      <c r="F8104" s="62">
        <v>283200</v>
      </c>
      <c r="G8104" s="62">
        <v>54087</v>
      </c>
      <c r="H8104" s="62">
        <v>40.98</v>
      </c>
      <c r="I8104" s="62">
        <v>2574.5500000000002</v>
      </c>
      <c r="J8104" s="62">
        <v>263376</v>
      </c>
      <c r="K8104" s="62">
        <v>39119.300000000003</v>
      </c>
      <c r="L8104" s="62">
        <v>55842</v>
      </c>
      <c r="M8104" s="62">
        <v>42.3</v>
      </c>
      <c r="N8104" s="62">
        <v>355.63</v>
      </c>
      <c r="O8104" s="62">
        <v>471751.39</v>
      </c>
      <c r="P8104" s="63"/>
      <c r="Q8104" s="63"/>
      <c r="R8104" s="63"/>
      <c r="S8104" s="63"/>
      <c r="T8104" s="63"/>
      <c r="U8104" s="63"/>
      <c r="V8104" s="63"/>
      <c r="W8104" s="63"/>
      <c r="X8104" s="63"/>
      <c r="Y8104" s="63"/>
      <c r="Z8104" s="62">
        <v>348.91</v>
      </c>
      <c r="AA8104" s="62">
        <v>29069</v>
      </c>
      <c r="AB8104" s="62">
        <v>22.02</v>
      </c>
      <c r="AC8104" s="62">
        <v>3.17</v>
      </c>
    </row>
    <row r="8105" spans="1:29" x14ac:dyDescent="0.25">
      <c r="A8105" s="61" t="s">
        <v>263</v>
      </c>
      <c r="B8105" s="61" t="s">
        <v>264</v>
      </c>
      <c r="C8105" s="62">
        <v>2013</v>
      </c>
      <c r="D8105" s="61" t="s">
        <v>75</v>
      </c>
      <c r="E8105" s="62">
        <v>3</v>
      </c>
      <c r="F8105" s="63"/>
      <c r="G8105" s="63"/>
      <c r="H8105" s="63"/>
      <c r="I8105" s="63"/>
      <c r="J8105" s="63"/>
      <c r="K8105" s="62">
        <v>0</v>
      </c>
      <c r="L8105" s="63"/>
      <c r="M8105" s="63"/>
      <c r="N8105" s="63"/>
      <c r="O8105" s="63"/>
      <c r="P8105" s="63"/>
      <c r="Q8105" s="63"/>
      <c r="R8105" s="63"/>
      <c r="S8105" s="63"/>
      <c r="T8105" s="63"/>
      <c r="U8105" s="63"/>
      <c r="V8105" s="63"/>
      <c r="W8105" s="63"/>
      <c r="X8105" s="63"/>
      <c r="Y8105" s="63"/>
      <c r="Z8105" s="62">
        <v>22471</v>
      </c>
      <c r="AA8105" s="62">
        <v>3994</v>
      </c>
      <c r="AB8105" s="62">
        <v>110.94</v>
      </c>
      <c r="AC8105" s="62">
        <v>7490.33</v>
      </c>
    </row>
    <row r="8106" spans="1:29" ht="30" x14ac:dyDescent="0.25">
      <c r="A8106" s="61" t="s">
        <v>169</v>
      </c>
      <c r="B8106" s="61" t="s">
        <v>170</v>
      </c>
      <c r="C8106" s="62">
        <v>2016</v>
      </c>
      <c r="D8106" s="61" t="s">
        <v>78</v>
      </c>
      <c r="E8106" s="62">
        <v>48</v>
      </c>
      <c r="F8106" s="62">
        <v>405760</v>
      </c>
      <c r="G8106" s="62">
        <v>66385</v>
      </c>
      <c r="H8106" s="62">
        <v>115.25</v>
      </c>
      <c r="I8106" s="62">
        <v>8453.33</v>
      </c>
      <c r="J8106" s="62">
        <v>377356.79999999999</v>
      </c>
      <c r="K8106" s="62">
        <v>0</v>
      </c>
      <c r="L8106" s="63"/>
      <c r="M8106" s="63"/>
      <c r="N8106" s="63"/>
      <c r="O8106" s="63"/>
      <c r="P8106" s="63"/>
      <c r="Q8106" s="63"/>
      <c r="R8106" s="63"/>
      <c r="S8106" s="63"/>
      <c r="T8106" s="63"/>
      <c r="U8106" s="63"/>
      <c r="V8106" s="63"/>
      <c r="W8106" s="63"/>
      <c r="X8106" s="63"/>
      <c r="Y8106" s="63"/>
      <c r="Z8106" s="62">
        <v>1005.01</v>
      </c>
      <c r="AA8106" s="62">
        <v>21823</v>
      </c>
      <c r="AB8106" s="62">
        <v>37.89</v>
      </c>
      <c r="AC8106" s="62">
        <v>20.94</v>
      </c>
    </row>
    <row r="8107" spans="1:29" x14ac:dyDescent="0.25">
      <c r="A8107" s="61" t="s">
        <v>84</v>
      </c>
      <c r="B8107" s="61" t="s">
        <v>85</v>
      </c>
      <c r="C8107" s="62">
        <v>2010</v>
      </c>
      <c r="D8107" s="61" t="s">
        <v>86</v>
      </c>
      <c r="E8107" s="62">
        <v>80</v>
      </c>
      <c r="F8107" s="62">
        <v>20057</v>
      </c>
      <c r="G8107" s="62">
        <v>4340</v>
      </c>
      <c r="H8107" s="62">
        <v>4.5199999999999996</v>
      </c>
      <c r="I8107" s="62">
        <v>250.71</v>
      </c>
      <c r="J8107" s="62">
        <v>18653.009999999998</v>
      </c>
      <c r="K8107" s="62">
        <v>3230</v>
      </c>
      <c r="L8107" s="62">
        <v>5393</v>
      </c>
      <c r="M8107" s="62">
        <v>5.62</v>
      </c>
      <c r="N8107" s="62">
        <v>40.380000000000003</v>
      </c>
      <c r="O8107" s="62">
        <v>38951.54</v>
      </c>
      <c r="P8107" s="63"/>
      <c r="Q8107" s="63"/>
      <c r="R8107" s="63"/>
      <c r="S8107" s="63"/>
      <c r="T8107" s="63"/>
      <c r="U8107" s="63"/>
      <c r="V8107" s="63"/>
      <c r="W8107" s="63"/>
      <c r="X8107" s="63"/>
      <c r="Y8107" s="63"/>
      <c r="Z8107" s="62">
        <v>3442</v>
      </c>
      <c r="AA8107" s="62">
        <v>22274</v>
      </c>
      <c r="AB8107" s="62">
        <v>23.2</v>
      </c>
      <c r="AC8107" s="62">
        <v>43.03</v>
      </c>
    </row>
    <row r="8108" spans="1:29" x14ac:dyDescent="0.25">
      <c r="A8108" s="61" t="s">
        <v>157</v>
      </c>
      <c r="B8108" s="61" t="s">
        <v>158</v>
      </c>
      <c r="C8108" s="62">
        <v>2006</v>
      </c>
      <c r="D8108" s="61" t="s">
        <v>83</v>
      </c>
      <c r="E8108" s="62">
        <v>18</v>
      </c>
      <c r="F8108" s="63"/>
      <c r="G8108" s="63"/>
      <c r="H8108" s="63"/>
      <c r="I8108" s="63"/>
      <c r="J8108" s="63"/>
      <c r="K8108" s="62">
        <v>0</v>
      </c>
      <c r="L8108" s="63"/>
      <c r="M8108" s="63"/>
      <c r="N8108" s="63"/>
      <c r="O8108" s="63"/>
      <c r="P8108" s="63"/>
      <c r="Q8108" s="63"/>
      <c r="R8108" s="63"/>
      <c r="S8108" s="63"/>
      <c r="T8108" s="63"/>
      <c r="U8108" s="63"/>
      <c r="V8108" s="63"/>
      <c r="W8108" s="63"/>
      <c r="X8108" s="63"/>
      <c r="Y8108" s="63"/>
      <c r="Z8108" s="62">
        <v>9064</v>
      </c>
      <c r="AA8108" s="62">
        <v>477</v>
      </c>
      <c r="AB8108" s="62">
        <v>2.21</v>
      </c>
      <c r="AC8108" s="62">
        <v>503.56</v>
      </c>
    </row>
    <row r="8109" spans="1:29" ht="30" x14ac:dyDescent="0.25">
      <c r="A8109" s="61" t="s">
        <v>194</v>
      </c>
      <c r="B8109" s="61" t="s">
        <v>195</v>
      </c>
      <c r="C8109" s="62">
        <v>2014</v>
      </c>
      <c r="D8109" s="61" t="s">
        <v>86</v>
      </c>
      <c r="E8109" s="62">
        <v>189</v>
      </c>
      <c r="F8109" s="62">
        <v>50428</v>
      </c>
      <c r="G8109" s="62">
        <v>10102</v>
      </c>
      <c r="H8109" s="62">
        <v>4.45</v>
      </c>
      <c r="I8109" s="62">
        <v>266.81</v>
      </c>
      <c r="J8109" s="62">
        <v>46898.04</v>
      </c>
      <c r="K8109" s="62">
        <v>45915.62</v>
      </c>
      <c r="L8109" s="62">
        <v>74809</v>
      </c>
      <c r="M8109" s="62">
        <v>32.979999999999997</v>
      </c>
      <c r="N8109" s="62">
        <v>242.94</v>
      </c>
      <c r="O8109" s="62">
        <v>553710.18999999994</v>
      </c>
      <c r="P8109" s="63"/>
      <c r="Q8109" s="63"/>
      <c r="R8109" s="63"/>
      <c r="S8109" s="63"/>
      <c r="T8109" s="63"/>
      <c r="U8109" s="63"/>
      <c r="V8109" s="63"/>
      <c r="W8109" s="63"/>
      <c r="X8109" s="63"/>
      <c r="Y8109" s="63"/>
      <c r="Z8109" s="62">
        <v>0</v>
      </c>
      <c r="AA8109" s="62">
        <v>1501445</v>
      </c>
      <c r="AB8109" s="62">
        <v>662.01</v>
      </c>
      <c r="AC8109" s="62">
        <v>0</v>
      </c>
    </row>
    <row r="8110" spans="1:29" x14ac:dyDescent="0.25">
      <c r="A8110" s="61" t="s">
        <v>163</v>
      </c>
      <c r="B8110" s="61" t="s">
        <v>164</v>
      </c>
      <c r="C8110" s="62">
        <v>2007</v>
      </c>
      <c r="D8110" s="61" t="s">
        <v>78</v>
      </c>
      <c r="E8110" s="62">
        <v>50</v>
      </c>
      <c r="F8110" s="62">
        <v>138738</v>
      </c>
      <c r="G8110" s="62">
        <v>24163</v>
      </c>
      <c r="H8110" s="62">
        <v>40.270000000000003</v>
      </c>
      <c r="I8110" s="62">
        <v>2774.76</v>
      </c>
      <c r="J8110" s="62">
        <v>129026.34</v>
      </c>
      <c r="K8110" s="62">
        <v>48090.2</v>
      </c>
      <c r="L8110" s="62">
        <v>35950</v>
      </c>
      <c r="M8110" s="62">
        <v>59.92</v>
      </c>
      <c r="N8110" s="62">
        <v>961.8</v>
      </c>
      <c r="O8110" s="62">
        <v>579934.18999999994</v>
      </c>
      <c r="P8110" s="63"/>
      <c r="Q8110" s="63"/>
      <c r="R8110" s="63"/>
      <c r="S8110" s="63"/>
      <c r="T8110" s="63"/>
      <c r="U8110" s="63"/>
      <c r="V8110" s="63"/>
      <c r="W8110" s="63"/>
      <c r="X8110" s="63"/>
      <c r="Y8110" s="63"/>
      <c r="Z8110" s="62">
        <v>254000</v>
      </c>
      <c r="AA8110" s="62">
        <v>16046</v>
      </c>
      <c r="AB8110" s="62">
        <v>26.74</v>
      </c>
      <c r="AC8110" s="62">
        <v>5080</v>
      </c>
    </row>
    <row r="8111" spans="1:29" ht="30" x14ac:dyDescent="0.25">
      <c r="A8111" s="61" t="s">
        <v>544</v>
      </c>
      <c r="B8111" s="61" t="s">
        <v>545</v>
      </c>
      <c r="C8111" s="62">
        <v>2010</v>
      </c>
      <c r="D8111" s="61" t="s">
        <v>78</v>
      </c>
      <c r="E8111" s="62">
        <v>48</v>
      </c>
      <c r="F8111" s="62">
        <v>134740</v>
      </c>
      <c r="G8111" s="62">
        <v>22734</v>
      </c>
      <c r="H8111" s="62">
        <v>39.47</v>
      </c>
      <c r="I8111" s="62">
        <v>2807.08</v>
      </c>
      <c r="J8111" s="62">
        <v>125308.2</v>
      </c>
      <c r="K8111" s="62">
        <v>13845.03</v>
      </c>
      <c r="L8111" s="62">
        <v>22421</v>
      </c>
      <c r="M8111" s="62">
        <v>38.93</v>
      </c>
      <c r="N8111" s="62">
        <v>288.44</v>
      </c>
      <c r="O8111" s="62">
        <v>166961.31</v>
      </c>
      <c r="P8111" s="63"/>
      <c r="Q8111" s="63"/>
      <c r="R8111" s="63"/>
      <c r="S8111" s="63"/>
      <c r="T8111" s="63"/>
      <c r="U8111" s="63"/>
      <c r="V8111" s="63"/>
      <c r="W8111" s="63"/>
      <c r="X8111" s="63"/>
      <c r="Y8111" s="63"/>
      <c r="Z8111" s="62">
        <v>400</v>
      </c>
      <c r="AA8111" s="62">
        <v>6100</v>
      </c>
      <c r="AB8111" s="62">
        <v>10.59</v>
      </c>
      <c r="AC8111" s="62">
        <v>8.33</v>
      </c>
    </row>
    <row r="8112" spans="1:29" x14ac:dyDescent="0.25">
      <c r="A8112" s="61" t="s">
        <v>490</v>
      </c>
      <c r="B8112" s="61" t="s">
        <v>491</v>
      </c>
      <c r="C8112" s="62">
        <v>2004</v>
      </c>
      <c r="D8112" s="61" t="s">
        <v>99</v>
      </c>
      <c r="E8112" s="62">
        <v>70</v>
      </c>
      <c r="F8112" s="62">
        <v>789320</v>
      </c>
      <c r="G8112" s="62">
        <v>79601</v>
      </c>
      <c r="H8112" s="62">
        <v>94.76</v>
      </c>
      <c r="I8112" s="62">
        <v>11276</v>
      </c>
      <c r="J8112" s="62">
        <v>734067.6</v>
      </c>
      <c r="K8112" s="62">
        <v>0</v>
      </c>
      <c r="L8112" s="63"/>
      <c r="M8112" s="63"/>
      <c r="N8112" s="63"/>
      <c r="O8112" s="63"/>
      <c r="P8112" s="63"/>
      <c r="Q8112" s="63"/>
      <c r="R8112" s="63"/>
      <c r="S8112" s="63"/>
      <c r="T8112" s="63"/>
      <c r="U8112" s="63"/>
      <c r="V8112" s="63"/>
      <c r="W8112" s="63"/>
      <c r="X8112" s="63"/>
      <c r="Y8112" s="63"/>
      <c r="Z8112" s="62">
        <v>0</v>
      </c>
      <c r="AA8112" s="63"/>
      <c r="AB8112" s="63"/>
      <c r="AC8112" s="62">
        <v>0</v>
      </c>
    </row>
    <row r="8113" spans="1:29" ht="30" x14ac:dyDescent="0.25">
      <c r="A8113" s="61" t="s">
        <v>218</v>
      </c>
      <c r="B8113" s="61" t="s">
        <v>219</v>
      </c>
      <c r="C8113" s="62">
        <v>2016</v>
      </c>
      <c r="D8113" s="61" t="s">
        <v>99</v>
      </c>
      <c r="E8113" s="62">
        <v>176</v>
      </c>
      <c r="F8113" s="62">
        <v>1509520</v>
      </c>
      <c r="G8113" s="62">
        <v>295387</v>
      </c>
      <c r="H8113" s="62">
        <v>139.86000000000001</v>
      </c>
      <c r="I8113" s="62">
        <v>8576.82</v>
      </c>
      <c r="J8113" s="62">
        <v>1403853.6</v>
      </c>
      <c r="K8113" s="62">
        <v>0</v>
      </c>
      <c r="L8113" s="63"/>
      <c r="M8113" s="63"/>
      <c r="N8113" s="63"/>
      <c r="O8113" s="63"/>
      <c r="P8113" s="63"/>
      <c r="Q8113" s="63"/>
      <c r="R8113" s="63"/>
      <c r="S8113" s="63"/>
      <c r="T8113" s="63"/>
      <c r="U8113" s="63"/>
      <c r="V8113" s="63"/>
      <c r="W8113" s="63"/>
      <c r="X8113" s="63"/>
      <c r="Y8113" s="63"/>
      <c r="Z8113" s="62">
        <v>5139</v>
      </c>
      <c r="AA8113" s="62">
        <v>105238</v>
      </c>
      <c r="AB8113" s="62">
        <v>49.83</v>
      </c>
      <c r="AC8113" s="62">
        <v>29.2</v>
      </c>
    </row>
    <row r="8114" spans="1:29" x14ac:dyDescent="0.25">
      <c r="A8114" s="61" t="s">
        <v>140</v>
      </c>
      <c r="B8114" s="61" t="s">
        <v>141</v>
      </c>
      <c r="C8114" s="62">
        <v>2015</v>
      </c>
      <c r="D8114" s="61" t="s">
        <v>99</v>
      </c>
      <c r="E8114" s="62">
        <v>70</v>
      </c>
      <c r="F8114" s="63"/>
      <c r="G8114" s="63"/>
      <c r="H8114" s="63"/>
      <c r="I8114" s="63"/>
      <c r="J8114" s="63"/>
      <c r="K8114" s="62">
        <v>0</v>
      </c>
      <c r="L8114" s="63"/>
      <c r="M8114" s="63"/>
      <c r="N8114" s="63"/>
      <c r="O8114" s="63"/>
      <c r="P8114" s="63"/>
      <c r="Q8114" s="63"/>
      <c r="R8114" s="63"/>
      <c r="S8114" s="63"/>
      <c r="T8114" s="63"/>
      <c r="U8114" s="63"/>
      <c r="V8114" s="63"/>
      <c r="W8114" s="63"/>
      <c r="X8114" s="63"/>
      <c r="Y8114" s="63"/>
      <c r="Z8114" s="62">
        <v>0</v>
      </c>
      <c r="AA8114" s="63"/>
      <c r="AB8114" s="63"/>
      <c r="AC8114" s="62">
        <v>0</v>
      </c>
    </row>
    <row r="8115" spans="1:29" ht="45" x14ac:dyDescent="0.25">
      <c r="A8115" s="61" t="s">
        <v>334</v>
      </c>
      <c r="B8115" s="61" t="s">
        <v>335</v>
      </c>
      <c r="C8115" s="62">
        <v>2009</v>
      </c>
      <c r="D8115" s="61" t="s">
        <v>78</v>
      </c>
      <c r="E8115" s="62">
        <v>32</v>
      </c>
      <c r="F8115" s="62">
        <v>226263</v>
      </c>
      <c r="G8115" s="62">
        <v>39957</v>
      </c>
      <c r="H8115" s="62">
        <v>104.05</v>
      </c>
      <c r="I8115" s="62">
        <v>7070.72</v>
      </c>
      <c r="J8115" s="62">
        <v>210424.59</v>
      </c>
      <c r="K8115" s="62">
        <v>0</v>
      </c>
      <c r="L8115" s="63"/>
      <c r="M8115" s="63"/>
      <c r="N8115" s="63"/>
      <c r="O8115" s="63"/>
      <c r="P8115" s="63"/>
      <c r="Q8115" s="63"/>
      <c r="R8115" s="63"/>
      <c r="S8115" s="63"/>
      <c r="T8115" s="63"/>
      <c r="U8115" s="63"/>
      <c r="V8115" s="63"/>
      <c r="W8115" s="63"/>
      <c r="X8115" s="63"/>
      <c r="Y8115" s="63"/>
      <c r="Z8115" s="62">
        <v>0</v>
      </c>
      <c r="AA8115" s="62">
        <v>6701</v>
      </c>
      <c r="AB8115" s="62">
        <v>17.45</v>
      </c>
      <c r="AC8115" s="62">
        <v>0</v>
      </c>
    </row>
    <row r="8116" spans="1:29" x14ac:dyDescent="0.25">
      <c r="A8116" s="61" t="s">
        <v>260</v>
      </c>
      <c r="B8116" s="61" t="s">
        <v>261</v>
      </c>
      <c r="C8116" s="62">
        <v>2014</v>
      </c>
      <c r="D8116" s="61" t="s">
        <v>301</v>
      </c>
      <c r="E8116" s="62">
        <v>47</v>
      </c>
      <c r="F8116" s="62">
        <v>494400</v>
      </c>
      <c r="G8116" s="62">
        <v>65845</v>
      </c>
      <c r="H8116" s="62">
        <v>116.75</v>
      </c>
      <c r="I8116" s="62">
        <v>10519.15</v>
      </c>
      <c r="J8116" s="62">
        <v>459792</v>
      </c>
      <c r="K8116" s="62">
        <v>0</v>
      </c>
      <c r="L8116" s="63"/>
      <c r="M8116" s="63"/>
      <c r="N8116" s="63"/>
      <c r="O8116" s="63"/>
      <c r="P8116" s="63"/>
      <c r="Q8116" s="63"/>
      <c r="R8116" s="63"/>
      <c r="S8116" s="63"/>
      <c r="T8116" s="63"/>
      <c r="U8116" s="63"/>
      <c r="V8116" s="63"/>
      <c r="W8116" s="63"/>
      <c r="X8116" s="63"/>
      <c r="Y8116" s="63"/>
      <c r="Z8116" s="62">
        <v>1163</v>
      </c>
      <c r="AA8116" s="62">
        <v>10255</v>
      </c>
      <c r="AB8116" s="62">
        <v>18.18</v>
      </c>
      <c r="AC8116" s="62">
        <v>24.74</v>
      </c>
    </row>
    <row r="8117" spans="1:29" ht="30" x14ac:dyDescent="0.25">
      <c r="A8117" s="61" t="s">
        <v>171</v>
      </c>
      <c r="B8117" s="61" t="s">
        <v>172</v>
      </c>
      <c r="C8117" s="62">
        <v>2009</v>
      </c>
      <c r="D8117" s="61" t="s">
        <v>419</v>
      </c>
      <c r="E8117" s="62">
        <v>6</v>
      </c>
      <c r="F8117" s="62">
        <v>11444</v>
      </c>
      <c r="G8117" s="62">
        <v>2451</v>
      </c>
      <c r="H8117" s="62">
        <v>34.04</v>
      </c>
      <c r="I8117" s="62">
        <v>1907.33</v>
      </c>
      <c r="J8117" s="62">
        <v>10642.92</v>
      </c>
      <c r="K8117" s="62">
        <v>0</v>
      </c>
      <c r="L8117" s="63"/>
      <c r="M8117" s="63"/>
      <c r="N8117" s="63"/>
      <c r="O8117" s="63"/>
      <c r="P8117" s="63"/>
      <c r="Q8117" s="63"/>
      <c r="R8117" s="63"/>
      <c r="S8117" s="63"/>
      <c r="T8117" s="63"/>
      <c r="U8117" s="63"/>
      <c r="V8117" s="63"/>
      <c r="W8117" s="63"/>
      <c r="X8117" s="63"/>
      <c r="Y8117" s="63"/>
      <c r="Z8117" s="62">
        <v>109</v>
      </c>
      <c r="AA8117" s="62">
        <v>912</v>
      </c>
      <c r="AB8117" s="62">
        <v>12.67</v>
      </c>
      <c r="AC8117" s="62">
        <v>18.170000000000002</v>
      </c>
    </row>
    <row r="8118" spans="1:29" x14ac:dyDescent="0.25">
      <c r="A8118" s="61" t="s">
        <v>144</v>
      </c>
      <c r="B8118" s="61" t="s">
        <v>145</v>
      </c>
      <c r="C8118" s="62">
        <v>2014</v>
      </c>
      <c r="D8118" s="61" t="s">
        <v>94</v>
      </c>
      <c r="E8118" s="62">
        <v>3</v>
      </c>
      <c r="F8118" s="62">
        <v>0</v>
      </c>
      <c r="G8118" s="62">
        <v>0</v>
      </c>
      <c r="H8118" s="62">
        <v>0</v>
      </c>
      <c r="I8118" s="62">
        <v>0</v>
      </c>
      <c r="J8118" s="62">
        <v>0</v>
      </c>
      <c r="K8118" s="62">
        <v>0</v>
      </c>
      <c r="L8118" s="62">
        <v>0</v>
      </c>
      <c r="M8118" s="62">
        <v>0</v>
      </c>
      <c r="N8118" s="62">
        <v>0</v>
      </c>
      <c r="O8118" s="62">
        <v>0</v>
      </c>
      <c r="P8118" s="63"/>
      <c r="Q8118" s="63"/>
      <c r="R8118" s="63"/>
      <c r="S8118" s="63"/>
      <c r="T8118" s="63"/>
      <c r="U8118" s="63"/>
      <c r="V8118" s="63"/>
      <c r="W8118" s="63"/>
      <c r="X8118" s="63"/>
      <c r="Y8118" s="63"/>
      <c r="Z8118" s="62">
        <v>351</v>
      </c>
      <c r="AA8118" s="62">
        <v>6261</v>
      </c>
      <c r="AB8118" s="62">
        <v>173.92</v>
      </c>
      <c r="AC8118" s="62">
        <v>117</v>
      </c>
    </row>
    <row r="8119" spans="1:29" x14ac:dyDescent="0.25">
      <c r="A8119" s="61" t="s">
        <v>220</v>
      </c>
      <c r="B8119" s="61" t="s">
        <v>221</v>
      </c>
      <c r="C8119" s="62">
        <v>2015</v>
      </c>
      <c r="D8119" s="61" t="s">
        <v>78</v>
      </c>
      <c r="E8119" s="62">
        <v>52</v>
      </c>
      <c r="F8119" s="62">
        <v>231960</v>
      </c>
      <c r="G8119" s="62">
        <v>36814</v>
      </c>
      <c r="H8119" s="62">
        <v>59</v>
      </c>
      <c r="I8119" s="62">
        <v>4460.7700000000004</v>
      </c>
      <c r="J8119" s="62">
        <v>215722.8</v>
      </c>
      <c r="K8119" s="62">
        <v>22770</v>
      </c>
      <c r="L8119" s="62">
        <v>32564</v>
      </c>
      <c r="M8119" s="62">
        <v>52.19</v>
      </c>
      <c r="N8119" s="63"/>
      <c r="O8119" s="63"/>
      <c r="P8119" s="63"/>
      <c r="Q8119" s="63"/>
      <c r="R8119" s="63"/>
      <c r="S8119" s="63"/>
      <c r="T8119" s="63"/>
      <c r="U8119" s="63"/>
      <c r="V8119" s="63"/>
      <c r="W8119" s="63"/>
      <c r="X8119" s="63"/>
      <c r="Y8119" s="63"/>
      <c r="Z8119" s="62">
        <v>0.67</v>
      </c>
      <c r="AA8119" s="62">
        <v>6588</v>
      </c>
      <c r="AB8119" s="62">
        <v>10.56</v>
      </c>
      <c r="AC8119" s="62">
        <v>0.01</v>
      </c>
    </row>
    <row r="8120" spans="1:29" ht="30" x14ac:dyDescent="0.25">
      <c r="A8120" s="61" t="s">
        <v>138</v>
      </c>
      <c r="B8120" s="61" t="s">
        <v>139</v>
      </c>
      <c r="C8120" s="62">
        <v>2012</v>
      </c>
      <c r="D8120" s="61" t="s">
        <v>75</v>
      </c>
      <c r="E8120" s="62">
        <v>6</v>
      </c>
      <c r="F8120" s="63"/>
      <c r="G8120" s="63"/>
      <c r="H8120" s="63"/>
      <c r="I8120" s="63"/>
      <c r="J8120" s="63"/>
      <c r="K8120" s="62">
        <v>0</v>
      </c>
      <c r="L8120" s="63"/>
      <c r="M8120" s="63"/>
      <c r="N8120" s="63"/>
      <c r="O8120" s="63"/>
      <c r="P8120" s="63"/>
      <c r="Q8120" s="63"/>
      <c r="R8120" s="63"/>
      <c r="S8120" s="63"/>
      <c r="T8120" s="63"/>
      <c r="U8120" s="63"/>
      <c r="V8120" s="63"/>
      <c r="W8120" s="63"/>
      <c r="X8120" s="63"/>
      <c r="Y8120" s="63"/>
      <c r="Z8120" s="62">
        <v>35100</v>
      </c>
      <c r="AA8120" s="62">
        <v>3428</v>
      </c>
      <c r="AB8120" s="62">
        <v>47.61</v>
      </c>
      <c r="AC8120" s="62">
        <v>5850</v>
      </c>
    </row>
    <row r="8121" spans="1:29" ht="30" x14ac:dyDescent="0.25">
      <c r="A8121" s="61" t="s">
        <v>92</v>
      </c>
      <c r="B8121" s="61" t="s">
        <v>93</v>
      </c>
      <c r="C8121" s="62">
        <v>2015</v>
      </c>
      <c r="D8121" s="61" t="s">
        <v>78</v>
      </c>
      <c r="E8121" s="62">
        <v>64</v>
      </c>
      <c r="F8121" s="62">
        <v>227200</v>
      </c>
      <c r="G8121" s="62">
        <v>37290</v>
      </c>
      <c r="H8121" s="62">
        <v>48.55</v>
      </c>
      <c r="I8121" s="62">
        <v>3550</v>
      </c>
      <c r="J8121" s="62">
        <v>211296</v>
      </c>
      <c r="K8121" s="62">
        <v>27607.98</v>
      </c>
      <c r="L8121" s="62">
        <v>38663</v>
      </c>
      <c r="M8121" s="62">
        <v>50.34</v>
      </c>
      <c r="N8121" s="62">
        <v>431.37</v>
      </c>
      <c r="O8121" s="62">
        <v>332932.90999999997</v>
      </c>
      <c r="P8121" s="63"/>
      <c r="Q8121" s="63"/>
      <c r="R8121" s="63"/>
      <c r="S8121" s="63"/>
      <c r="T8121" s="63"/>
      <c r="U8121" s="63"/>
      <c r="V8121" s="63"/>
      <c r="W8121" s="63"/>
      <c r="X8121" s="63"/>
      <c r="Y8121" s="63"/>
      <c r="Z8121" s="62">
        <v>0</v>
      </c>
      <c r="AA8121" s="62">
        <v>7579</v>
      </c>
      <c r="AB8121" s="62">
        <v>9.8699999999999992</v>
      </c>
      <c r="AC8121" s="62">
        <v>0</v>
      </c>
    </row>
    <row r="8122" spans="1:29" x14ac:dyDescent="0.25">
      <c r="A8122" s="61" t="s">
        <v>163</v>
      </c>
      <c r="B8122" s="61" t="s">
        <v>164</v>
      </c>
      <c r="C8122" s="62">
        <v>2006</v>
      </c>
      <c r="D8122" s="61" t="s">
        <v>83</v>
      </c>
      <c r="E8122" s="62">
        <v>12</v>
      </c>
      <c r="F8122" s="62">
        <v>3684</v>
      </c>
      <c r="G8122" s="62">
        <v>1220</v>
      </c>
      <c r="H8122" s="62">
        <v>8.4700000000000006</v>
      </c>
      <c r="I8122" s="62">
        <v>307</v>
      </c>
      <c r="J8122" s="62">
        <v>3426.12</v>
      </c>
      <c r="K8122" s="62">
        <v>0</v>
      </c>
      <c r="L8122" s="63"/>
      <c r="M8122" s="63"/>
      <c r="N8122" s="63"/>
      <c r="O8122" s="63"/>
      <c r="P8122" s="63"/>
      <c r="Q8122" s="63"/>
      <c r="R8122" s="63"/>
      <c r="S8122" s="63"/>
      <c r="T8122" s="63"/>
      <c r="U8122" s="63"/>
      <c r="V8122" s="63"/>
      <c r="W8122" s="63"/>
      <c r="X8122" s="63"/>
      <c r="Y8122" s="63"/>
      <c r="Z8122" s="62">
        <v>151800</v>
      </c>
      <c r="AA8122" s="62">
        <v>9098</v>
      </c>
      <c r="AB8122" s="62">
        <v>63.18</v>
      </c>
      <c r="AC8122" s="62">
        <v>12650</v>
      </c>
    </row>
    <row r="8123" spans="1:29" ht="30" x14ac:dyDescent="0.25">
      <c r="A8123" s="61" t="s">
        <v>115</v>
      </c>
      <c r="B8123" s="61" t="s">
        <v>116</v>
      </c>
      <c r="C8123" s="62">
        <v>2005</v>
      </c>
      <c r="D8123" s="61" t="s">
        <v>99</v>
      </c>
      <c r="E8123" s="62">
        <v>40</v>
      </c>
      <c r="F8123" s="62">
        <v>55928</v>
      </c>
      <c r="G8123" s="62">
        <v>8793</v>
      </c>
      <c r="H8123" s="62">
        <v>18.32</v>
      </c>
      <c r="I8123" s="62">
        <v>1398.2</v>
      </c>
      <c r="J8123" s="62">
        <v>52013.04</v>
      </c>
      <c r="K8123" s="62">
        <v>22000.3</v>
      </c>
      <c r="L8123" s="62">
        <v>33113</v>
      </c>
      <c r="M8123" s="62">
        <v>68.989999999999995</v>
      </c>
      <c r="N8123" s="62">
        <v>550.01</v>
      </c>
      <c r="O8123" s="62">
        <v>265308.25</v>
      </c>
      <c r="P8123" s="63"/>
      <c r="Q8123" s="63"/>
      <c r="R8123" s="63"/>
      <c r="S8123" s="63"/>
      <c r="T8123" s="63"/>
      <c r="U8123" s="63"/>
      <c r="V8123" s="63"/>
      <c r="W8123" s="63"/>
      <c r="X8123" s="63"/>
      <c r="Y8123" s="63"/>
      <c r="Z8123" s="62">
        <v>106000</v>
      </c>
      <c r="AA8123" s="62">
        <v>9825</v>
      </c>
      <c r="AB8123" s="62">
        <v>20.47</v>
      </c>
      <c r="AC8123" s="62">
        <v>2650</v>
      </c>
    </row>
    <row r="8124" spans="1:29" ht="30" x14ac:dyDescent="0.25">
      <c r="A8124" s="61" t="s">
        <v>136</v>
      </c>
      <c r="B8124" s="61" t="s">
        <v>137</v>
      </c>
      <c r="C8124" s="62">
        <v>2011</v>
      </c>
      <c r="D8124" s="61" t="s">
        <v>99</v>
      </c>
      <c r="E8124" s="62">
        <v>30</v>
      </c>
      <c r="F8124" s="62">
        <v>72902</v>
      </c>
      <c r="G8124" s="62">
        <v>11570</v>
      </c>
      <c r="H8124" s="62">
        <v>32.14</v>
      </c>
      <c r="I8124" s="62">
        <v>2430.0700000000002</v>
      </c>
      <c r="J8124" s="62">
        <v>67798.86</v>
      </c>
      <c r="K8124" s="62">
        <v>13215</v>
      </c>
      <c r="L8124" s="62">
        <v>15816</v>
      </c>
      <c r="M8124" s="62">
        <v>43.93</v>
      </c>
      <c r="N8124" s="63"/>
      <c r="O8124" s="63"/>
      <c r="P8124" s="63"/>
      <c r="Q8124" s="63"/>
      <c r="R8124" s="63"/>
      <c r="S8124" s="63"/>
      <c r="T8124" s="63"/>
      <c r="U8124" s="63"/>
      <c r="V8124" s="63"/>
      <c r="W8124" s="63"/>
      <c r="X8124" s="63"/>
      <c r="Y8124" s="63"/>
      <c r="Z8124" s="62">
        <v>638</v>
      </c>
      <c r="AA8124" s="62">
        <v>1792</v>
      </c>
      <c r="AB8124" s="62">
        <v>4.9800000000000004</v>
      </c>
      <c r="AC8124" s="62">
        <v>21.27</v>
      </c>
    </row>
    <row r="8125" spans="1:29" x14ac:dyDescent="0.25">
      <c r="A8125" s="61" t="s">
        <v>130</v>
      </c>
      <c r="B8125" s="61" t="s">
        <v>131</v>
      </c>
      <c r="C8125" s="62">
        <v>2004</v>
      </c>
      <c r="D8125" s="61" t="s">
        <v>226</v>
      </c>
      <c r="E8125" s="62">
        <v>50</v>
      </c>
      <c r="F8125" s="62">
        <v>304000</v>
      </c>
      <c r="G8125" s="62">
        <v>33676</v>
      </c>
      <c r="H8125" s="62">
        <v>56.13</v>
      </c>
      <c r="I8125" s="62">
        <v>6080</v>
      </c>
      <c r="J8125" s="62">
        <v>282720</v>
      </c>
      <c r="K8125" s="62">
        <v>0</v>
      </c>
      <c r="L8125" s="63"/>
      <c r="M8125" s="63"/>
      <c r="N8125" s="63"/>
      <c r="O8125" s="63"/>
      <c r="P8125" s="63"/>
      <c r="Q8125" s="63"/>
      <c r="R8125" s="63"/>
      <c r="S8125" s="63"/>
      <c r="T8125" s="63"/>
      <c r="U8125" s="63"/>
      <c r="V8125" s="63"/>
      <c r="W8125" s="63"/>
      <c r="X8125" s="63"/>
      <c r="Y8125" s="63"/>
      <c r="Z8125" s="62">
        <v>2790</v>
      </c>
      <c r="AA8125" s="62">
        <v>15004</v>
      </c>
      <c r="AB8125" s="62">
        <v>25.01</v>
      </c>
      <c r="AC8125" s="62">
        <v>55.8</v>
      </c>
    </row>
    <row r="8126" spans="1:29" x14ac:dyDescent="0.25">
      <c r="A8126" s="61" t="s">
        <v>107</v>
      </c>
      <c r="B8126" s="61" t="s">
        <v>108</v>
      </c>
      <c r="C8126" s="62">
        <v>2004</v>
      </c>
      <c r="D8126" s="61" t="s">
        <v>86</v>
      </c>
      <c r="E8126" s="62">
        <v>68</v>
      </c>
      <c r="F8126" s="62">
        <v>65141</v>
      </c>
      <c r="G8126" s="62">
        <v>9383</v>
      </c>
      <c r="H8126" s="62">
        <v>11.5</v>
      </c>
      <c r="I8126" s="62">
        <v>957.96</v>
      </c>
      <c r="J8126" s="62">
        <v>60581.13</v>
      </c>
      <c r="K8126" s="62">
        <v>85319.11</v>
      </c>
      <c r="L8126" s="62">
        <v>70538</v>
      </c>
      <c r="M8126" s="62">
        <v>86.44</v>
      </c>
      <c r="N8126" s="62">
        <v>1254.69</v>
      </c>
      <c r="O8126" s="62">
        <v>1028888.72</v>
      </c>
      <c r="P8126" s="63"/>
      <c r="Q8126" s="63"/>
      <c r="R8126" s="63"/>
      <c r="S8126" s="63"/>
      <c r="T8126" s="63"/>
      <c r="U8126" s="63"/>
      <c r="V8126" s="63"/>
      <c r="W8126" s="63"/>
      <c r="X8126" s="63"/>
      <c r="Y8126" s="63"/>
      <c r="Z8126" s="62">
        <v>0</v>
      </c>
      <c r="AA8126" s="62">
        <v>12580</v>
      </c>
      <c r="AB8126" s="62">
        <v>15.42</v>
      </c>
      <c r="AC8126" s="62">
        <v>0</v>
      </c>
    </row>
    <row r="8127" spans="1:29" ht="30" x14ac:dyDescent="0.25">
      <c r="A8127" s="61" t="s">
        <v>216</v>
      </c>
      <c r="B8127" s="61" t="s">
        <v>217</v>
      </c>
      <c r="C8127" s="62">
        <v>2018</v>
      </c>
      <c r="D8127" s="61" t="s">
        <v>89</v>
      </c>
      <c r="E8127" s="62">
        <v>15</v>
      </c>
      <c r="F8127" s="62">
        <v>22431</v>
      </c>
      <c r="G8127" s="62">
        <v>4836</v>
      </c>
      <c r="H8127" s="62">
        <v>26.87</v>
      </c>
      <c r="I8127" s="62">
        <v>1495.4</v>
      </c>
      <c r="J8127" s="62">
        <v>20860.830000000002</v>
      </c>
      <c r="K8127" s="62">
        <v>5545.1</v>
      </c>
      <c r="L8127" s="62">
        <v>9250</v>
      </c>
      <c r="M8127" s="62">
        <v>51.39</v>
      </c>
      <c r="N8127" s="62">
        <v>369.67</v>
      </c>
      <c r="O8127" s="62">
        <v>66870.05</v>
      </c>
      <c r="P8127" s="63"/>
      <c r="Q8127" s="63"/>
      <c r="R8127" s="63"/>
      <c r="S8127" s="63"/>
      <c r="T8127" s="63"/>
      <c r="U8127" s="63"/>
      <c r="V8127" s="63"/>
      <c r="W8127" s="63"/>
      <c r="X8127" s="63"/>
      <c r="Y8127" s="63"/>
      <c r="Z8127" s="62">
        <v>426</v>
      </c>
      <c r="AA8127" s="62">
        <v>6419</v>
      </c>
      <c r="AB8127" s="62">
        <v>35.659999999999997</v>
      </c>
      <c r="AC8127" s="62">
        <v>28.4</v>
      </c>
    </row>
    <row r="8128" spans="1:29" ht="30" x14ac:dyDescent="0.25">
      <c r="A8128" s="61" t="s">
        <v>122</v>
      </c>
      <c r="B8128" s="61" t="s">
        <v>123</v>
      </c>
      <c r="C8128" s="62">
        <v>2016</v>
      </c>
      <c r="D8128" s="61" t="s">
        <v>94</v>
      </c>
      <c r="E8128" s="62">
        <v>20</v>
      </c>
      <c r="F8128" s="62">
        <v>373</v>
      </c>
      <c r="G8128" s="62">
        <v>107</v>
      </c>
      <c r="H8128" s="62">
        <v>0.45</v>
      </c>
      <c r="I8128" s="62">
        <v>18.649999999999999</v>
      </c>
      <c r="J8128" s="62">
        <v>346.89</v>
      </c>
      <c r="K8128" s="62">
        <v>311</v>
      </c>
      <c r="L8128" s="62">
        <v>636</v>
      </c>
      <c r="M8128" s="62">
        <v>2.65</v>
      </c>
      <c r="N8128" s="62">
        <v>15.55</v>
      </c>
      <c r="O8128" s="62">
        <v>3750.44</v>
      </c>
      <c r="P8128" s="63"/>
      <c r="Q8128" s="63"/>
      <c r="R8128" s="63"/>
      <c r="S8128" s="63"/>
      <c r="T8128" s="63"/>
      <c r="U8128" s="63"/>
      <c r="V8128" s="63"/>
      <c r="W8128" s="63"/>
      <c r="X8128" s="63"/>
      <c r="Y8128" s="63"/>
      <c r="Z8128" s="62">
        <v>2384.67</v>
      </c>
      <c r="AA8128" s="62">
        <v>14044</v>
      </c>
      <c r="AB8128" s="62">
        <v>58.52</v>
      </c>
      <c r="AC8128" s="62">
        <v>119.23</v>
      </c>
    </row>
    <row r="8129" spans="1:29" x14ac:dyDescent="0.25">
      <c r="A8129" s="61" t="s">
        <v>208</v>
      </c>
      <c r="B8129" s="61" t="s">
        <v>209</v>
      </c>
      <c r="C8129" s="62">
        <v>2011</v>
      </c>
      <c r="D8129" s="61" t="s">
        <v>83</v>
      </c>
      <c r="E8129" s="62">
        <v>32</v>
      </c>
      <c r="F8129" s="62">
        <v>65227</v>
      </c>
      <c r="G8129" s="62">
        <v>9389</v>
      </c>
      <c r="H8129" s="62">
        <v>24.45</v>
      </c>
      <c r="I8129" s="62">
        <v>2038.34</v>
      </c>
      <c r="J8129" s="62">
        <v>60661.11</v>
      </c>
      <c r="K8129" s="62">
        <v>1754</v>
      </c>
      <c r="L8129" s="62">
        <v>2486</v>
      </c>
      <c r="M8129" s="62">
        <v>6.47</v>
      </c>
      <c r="N8129" s="63"/>
      <c r="O8129" s="63"/>
      <c r="P8129" s="63"/>
      <c r="Q8129" s="63"/>
      <c r="R8129" s="63"/>
      <c r="S8129" s="63"/>
      <c r="T8129" s="63"/>
      <c r="U8129" s="63"/>
      <c r="V8129" s="63"/>
      <c r="W8129" s="63"/>
      <c r="X8129" s="63"/>
      <c r="Y8129" s="63"/>
      <c r="Z8129" s="62">
        <v>2738</v>
      </c>
      <c r="AA8129" s="62">
        <v>14675</v>
      </c>
      <c r="AB8129" s="62">
        <v>38.22</v>
      </c>
      <c r="AC8129" s="62">
        <v>85.56</v>
      </c>
    </row>
    <row r="8130" spans="1:29" x14ac:dyDescent="0.25">
      <c r="A8130" s="61" t="s">
        <v>279</v>
      </c>
      <c r="B8130" s="61" t="s">
        <v>280</v>
      </c>
      <c r="C8130" s="62">
        <v>2014</v>
      </c>
      <c r="D8130" s="61" t="s">
        <v>78</v>
      </c>
      <c r="E8130" s="62">
        <v>30</v>
      </c>
      <c r="F8130" s="62">
        <v>90640</v>
      </c>
      <c r="G8130" s="62">
        <v>13715</v>
      </c>
      <c r="H8130" s="62">
        <v>38.1</v>
      </c>
      <c r="I8130" s="62">
        <v>3021.33</v>
      </c>
      <c r="J8130" s="62">
        <v>84295.2</v>
      </c>
      <c r="K8130" s="62">
        <v>15079.53</v>
      </c>
      <c r="L8130" s="62">
        <v>17652</v>
      </c>
      <c r="M8130" s="62">
        <v>49.03</v>
      </c>
      <c r="N8130" s="62">
        <v>502.65</v>
      </c>
      <c r="O8130" s="62">
        <v>181848.63</v>
      </c>
      <c r="P8130" s="63"/>
      <c r="Q8130" s="63"/>
      <c r="R8130" s="63"/>
      <c r="S8130" s="63"/>
      <c r="T8130" s="63"/>
      <c r="U8130" s="63"/>
      <c r="V8130" s="63"/>
      <c r="W8130" s="63"/>
      <c r="X8130" s="63"/>
      <c r="Y8130" s="63"/>
      <c r="Z8130" s="62">
        <v>82.27</v>
      </c>
      <c r="AA8130" s="62">
        <v>10643</v>
      </c>
      <c r="AB8130" s="62">
        <v>29.56</v>
      </c>
      <c r="AC8130" s="62">
        <v>2.74</v>
      </c>
    </row>
    <row r="8131" spans="1:29" x14ac:dyDescent="0.25">
      <c r="A8131" s="61" t="s">
        <v>128</v>
      </c>
      <c r="B8131" s="61" t="s">
        <v>129</v>
      </c>
      <c r="C8131" s="62">
        <v>2009</v>
      </c>
      <c r="D8131" s="61" t="s">
        <v>78</v>
      </c>
      <c r="E8131" s="62">
        <v>52</v>
      </c>
      <c r="F8131" s="62">
        <v>165681</v>
      </c>
      <c r="G8131" s="62">
        <v>30040</v>
      </c>
      <c r="H8131" s="62">
        <v>48.14</v>
      </c>
      <c r="I8131" s="62">
        <v>3186.17</v>
      </c>
      <c r="J8131" s="62">
        <v>154083.32999999999</v>
      </c>
      <c r="K8131" s="62">
        <v>38069.839999999997</v>
      </c>
      <c r="L8131" s="62">
        <v>47960</v>
      </c>
      <c r="M8131" s="62">
        <v>76.86</v>
      </c>
      <c r="N8131" s="62">
        <v>732.11</v>
      </c>
      <c r="O8131" s="62">
        <v>459095.56</v>
      </c>
      <c r="P8131" s="63"/>
      <c r="Q8131" s="63"/>
      <c r="R8131" s="63"/>
      <c r="S8131" s="63"/>
      <c r="T8131" s="63"/>
      <c r="U8131" s="63"/>
      <c r="V8131" s="63"/>
      <c r="W8131" s="63"/>
      <c r="X8131" s="63"/>
      <c r="Y8131" s="63"/>
      <c r="Z8131" s="62">
        <v>2040</v>
      </c>
      <c r="AA8131" s="62">
        <v>12408</v>
      </c>
      <c r="AB8131" s="62">
        <v>19.88</v>
      </c>
      <c r="AC8131" s="62">
        <v>39.229999999999997</v>
      </c>
    </row>
    <row r="8132" spans="1:29" ht="30" x14ac:dyDescent="0.25">
      <c r="A8132" s="61" t="s">
        <v>231</v>
      </c>
      <c r="B8132" s="61" t="s">
        <v>232</v>
      </c>
      <c r="C8132" s="62">
        <v>2018</v>
      </c>
      <c r="D8132" s="61" t="s">
        <v>75</v>
      </c>
      <c r="E8132" s="62">
        <v>80</v>
      </c>
      <c r="F8132" s="62">
        <v>619400</v>
      </c>
      <c r="G8132" s="62">
        <v>80197</v>
      </c>
      <c r="H8132" s="62">
        <v>83.54</v>
      </c>
      <c r="I8132" s="62">
        <v>7742.5</v>
      </c>
      <c r="J8132" s="62">
        <v>576042</v>
      </c>
      <c r="K8132" s="62">
        <v>0</v>
      </c>
      <c r="L8132" s="63"/>
      <c r="M8132" s="63"/>
      <c r="N8132" s="63"/>
      <c r="O8132" s="63"/>
      <c r="P8132" s="63"/>
      <c r="Q8132" s="63"/>
      <c r="R8132" s="63"/>
      <c r="S8132" s="63"/>
      <c r="T8132" s="63"/>
      <c r="U8132" s="63"/>
      <c r="V8132" s="63"/>
      <c r="W8132" s="63"/>
      <c r="X8132" s="63"/>
      <c r="Y8132" s="63"/>
      <c r="Z8132" s="62">
        <v>4451</v>
      </c>
      <c r="AA8132" s="62">
        <v>51466</v>
      </c>
      <c r="AB8132" s="62">
        <v>53.61</v>
      </c>
      <c r="AC8132" s="62">
        <v>55.64</v>
      </c>
    </row>
    <row r="8133" spans="1:29" ht="30" x14ac:dyDescent="0.25">
      <c r="A8133" s="61" t="s">
        <v>182</v>
      </c>
      <c r="B8133" s="61" t="s">
        <v>183</v>
      </c>
      <c r="C8133" s="62">
        <v>2010</v>
      </c>
      <c r="D8133" s="61" t="s">
        <v>99</v>
      </c>
      <c r="E8133" s="62">
        <v>60</v>
      </c>
      <c r="F8133" s="62">
        <v>462834</v>
      </c>
      <c r="G8133" s="62">
        <v>84740</v>
      </c>
      <c r="H8133" s="62">
        <v>117.69</v>
      </c>
      <c r="I8133" s="62">
        <v>7713.9</v>
      </c>
      <c r="J8133" s="62">
        <v>430435.62</v>
      </c>
      <c r="K8133" s="62">
        <v>0</v>
      </c>
      <c r="L8133" s="63"/>
      <c r="M8133" s="63"/>
      <c r="N8133" s="63"/>
      <c r="O8133" s="63"/>
      <c r="P8133" s="63"/>
      <c r="Q8133" s="63"/>
      <c r="R8133" s="63"/>
      <c r="S8133" s="63"/>
      <c r="T8133" s="63"/>
      <c r="U8133" s="63"/>
      <c r="V8133" s="63"/>
      <c r="W8133" s="63"/>
      <c r="X8133" s="63"/>
      <c r="Y8133" s="63"/>
      <c r="Z8133" s="62">
        <v>233973</v>
      </c>
      <c r="AA8133" s="62">
        <v>25417</v>
      </c>
      <c r="AB8133" s="62">
        <v>35.299999999999997</v>
      </c>
      <c r="AC8133" s="62">
        <v>3899.55</v>
      </c>
    </row>
    <row r="8134" spans="1:29" ht="30" x14ac:dyDescent="0.25">
      <c r="A8134" s="61" t="s">
        <v>92</v>
      </c>
      <c r="B8134" s="61" t="s">
        <v>93</v>
      </c>
      <c r="C8134" s="62">
        <v>2012</v>
      </c>
      <c r="D8134" s="61" t="s">
        <v>75</v>
      </c>
      <c r="E8134" s="62">
        <v>8</v>
      </c>
      <c r="F8134" s="63"/>
      <c r="G8134" s="63"/>
      <c r="H8134" s="63"/>
      <c r="I8134" s="63"/>
      <c r="J8134" s="63"/>
      <c r="K8134" s="62">
        <v>0</v>
      </c>
      <c r="L8134" s="63"/>
      <c r="M8134" s="63"/>
      <c r="N8134" s="63"/>
      <c r="O8134" s="63"/>
      <c r="P8134" s="63"/>
      <c r="Q8134" s="63"/>
      <c r="R8134" s="63"/>
      <c r="S8134" s="63"/>
      <c r="T8134" s="63"/>
      <c r="U8134" s="63"/>
      <c r="V8134" s="63"/>
      <c r="W8134" s="63"/>
      <c r="X8134" s="63"/>
      <c r="Y8134" s="63"/>
      <c r="Z8134" s="62">
        <v>0</v>
      </c>
      <c r="AA8134" s="62">
        <v>5260</v>
      </c>
      <c r="AB8134" s="62">
        <v>54.79</v>
      </c>
      <c r="AC8134" s="62">
        <v>0</v>
      </c>
    </row>
    <row r="8135" spans="1:29" x14ac:dyDescent="0.25">
      <c r="A8135" s="61" t="s">
        <v>159</v>
      </c>
      <c r="B8135" s="61" t="s">
        <v>160</v>
      </c>
      <c r="C8135" s="62">
        <v>2012</v>
      </c>
      <c r="D8135" s="61" t="s">
        <v>99</v>
      </c>
      <c r="E8135" s="62">
        <v>80</v>
      </c>
      <c r="F8135" s="62">
        <v>580490</v>
      </c>
      <c r="G8135" s="62">
        <v>53162</v>
      </c>
      <c r="H8135" s="62">
        <v>55.38</v>
      </c>
      <c r="I8135" s="62">
        <v>7256.13</v>
      </c>
      <c r="J8135" s="62">
        <v>539855.69999999995</v>
      </c>
      <c r="K8135" s="62">
        <v>9591.66</v>
      </c>
      <c r="L8135" s="62">
        <v>29513</v>
      </c>
      <c r="M8135" s="62">
        <v>30.74</v>
      </c>
      <c r="N8135" s="62">
        <v>119.9</v>
      </c>
      <c r="O8135" s="62">
        <v>115668.69</v>
      </c>
      <c r="P8135" s="63"/>
      <c r="Q8135" s="63"/>
      <c r="R8135" s="63"/>
      <c r="S8135" s="63"/>
      <c r="T8135" s="63"/>
      <c r="U8135" s="63"/>
      <c r="V8135" s="63"/>
      <c r="W8135" s="63"/>
      <c r="X8135" s="63"/>
      <c r="Y8135" s="63"/>
      <c r="Z8135" s="62">
        <v>12751</v>
      </c>
      <c r="AA8135" s="62">
        <v>51448</v>
      </c>
      <c r="AB8135" s="62">
        <v>53.59</v>
      </c>
      <c r="AC8135" s="62">
        <v>159.38999999999999</v>
      </c>
    </row>
    <row r="8136" spans="1:29" ht="30" x14ac:dyDescent="0.25">
      <c r="A8136" s="61" t="s">
        <v>309</v>
      </c>
      <c r="B8136" s="61" t="s">
        <v>310</v>
      </c>
      <c r="C8136" s="62">
        <v>2004</v>
      </c>
      <c r="D8136" s="61" t="s">
        <v>78</v>
      </c>
      <c r="E8136" s="62">
        <v>64</v>
      </c>
      <c r="F8136" s="62">
        <v>196380</v>
      </c>
      <c r="G8136" s="62">
        <v>23388</v>
      </c>
      <c r="H8136" s="62">
        <v>30.45</v>
      </c>
      <c r="I8136" s="62">
        <v>3068.44</v>
      </c>
      <c r="J8136" s="62">
        <v>182633.4</v>
      </c>
      <c r="K8136" s="62">
        <v>0</v>
      </c>
      <c r="L8136" s="62">
        <v>0</v>
      </c>
      <c r="M8136" s="62">
        <v>0</v>
      </c>
      <c r="N8136" s="63"/>
      <c r="O8136" s="63"/>
      <c r="P8136" s="62">
        <v>0</v>
      </c>
      <c r="Q8136" s="62">
        <v>0</v>
      </c>
      <c r="R8136" s="62">
        <v>0</v>
      </c>
      <c r="S8136" s="62">
        <v>0</v>
      </c>
      <c r="T8136" s="62">
        <v>0</v>
      </c>
      <c r="U8136" s="62">
        <v>0</v>
      </c>
      <c r="V8136" s="62">
        <v>0</v>
      </c>
      <c r="W8136" s="62">
        <v>0</v>
      </c>
      <c r="X8136" s="62">
        <v>0</v>
      </c>
      <c r="Y8136" s="62">
        <v>0</v>
      </c>
      <c r="Z8136" s="62">
        <v>100500</v>
      </c>
      <c r="AA8136" s="62">
        <v>1844</v>
      </c>
      <c r="AB8136" s="62">
        <v>2.4</v>
      </c>
      <c r="AC8136" s="62">
        <v>1570.31</v>
      </c>
    </row>
    <row r="8137" spans="1:29" x14ac:dyDescent="0.25">
      <c r="A8137" s="61" t="s">
        <v>241</v>
      </c>
      <c r="B8137" s="61" t="s">
        <v>242</v>
      </c>
      <c r="C8137" s="62">
        <v>2006</v>
      </c>
      <c r="D8137" s="61" t="s">
        <v>99</v>
      </c>
      <c r="E8137" s="62">
        <v>96</v>
      </c>
      <c r="F8137" s="62">
        <v>893800</v>
      </c>
      <c r="G8137" s="62">
        <v>123352</v>
      </c>
      <c r="H8137" s="62">
        <v>107.08</v>
      </c>
      <c r="I8137" s="62">
        <v>9310.42</v>
      </c>
      <c r="J8137" s="62">
        <v>831234</v>
      </c>
      <c r="K8137" s="62">
        <v>363</v>
      </c>
      <c r="L8137" s="62">
        <v>7652</v>
      </c>
      <c r="M8137" s="62">
        <v>6.64</v>
      </c>
      <c r="N8137" s="62">
        <v>3.78</v>
      </c>
      <c r="O8137" s="62">
        <v>4377.53</v>
      </c>
      <c r="P8137" s="63"/>
      <c r="Q8137" s="63"/>
      <c r="R8137" s="63"/>
      <c r="S8137" s="63"/>
      <c r="T8137" s="63"/>
      <c r="U8137" s="63"/>
      <c r="V8137" s="63"/>
      <c r="W8137" s="63"/>
      <c r="X8137" s="63"/>
      <c r="Y8137" s="63"/>
      <c r="Z8137" s="62">
        <v>175680</v>
      </c>
      <c r="AA8137" s="62">
        <v>3124</v>
      </c>
      <c r="AB8137" s="62">
        <v>2.71</v>
      </c>
      <c r="AC8137" s="62">
        <v>1830</v>
      </c>
    </row>
    <row r="8138" spans="1:29" ht="30" x14ac:dyDescent="0.25">
      <c r="A8138" s="61" t="s">
        <v>97</v>
      </c>
      <c r="B8138" s="61" t="s">
        <v>98</v>
      </c>
      <c r="C8138" s="62">
        <v>2008</v>
      </c>
      <c r="D8138" s="61" t="s">
        <v>99</v>
      </c>
      <c r="E8138" s="62">
        <v>40</v>
      </c>
      <c r="F8138" s="62">
        <v>119200</v>
      </c>
      <c r="G8138" s="62">
        <v>18509</v>
      </c>
      <c r="H8138" s="62">
        <v>38.56</v>
      </c>
      <c r="I8138" s="62">
        <v>2980</v>
      </c>
      <c r="J8138" s="62">
        <v>110856</v>
      </c>
      <c r="K8138" s="62">
        <v>24189.14</v>
      </c>
      <c r="L8138" s="62">
        <v>45471</v>
      </c>
      <c r="M8138" s="62">
        <v>94.73</v>
      </c>
      <c r="N8138" s="62">
        <v>604.73</v>
      </c>
      <c r="O8138" s="62">
        <v>291704.06</v>
      </c>
      <c r="P8138" s="63"/>
      <c r="Q8138" s="63"/>
      <c r="R8138" s="63"/>
      <c r="S8138" s="63"/>
      <c r="T8138" s="63"/>
      <c r="U8138" s="63"/>
      <c r="V8138" s="63"/>
      <c r="W8138" s="63"/>
      <c r="X8138" s="63"/>
      <c r="Y8138" s="63"/>
      <c r="Z8138" s="62">
        <v>172050</v>
      </c>
      <c r="AA8138" s="62">
        <v>16078</v>
      </c>
      <c r="AB8138" s="62">
        <v>33.5</v>
      </c>
      <c r="AC8138" s="62">
        <v>4301.25</v>
      </c>
    </row>
    <row r="8139" spans="1:29" ht="30" x14ac:dyDescent="0.25">
      <c r="A8139" s="61" t="s">
        <v>237</v>
      </c>
      <c r="B8139" s="61" t="s">
        <v>238</v>
      </c>
      <c r="C8139" s="62">
        <v>2003</v>
      </c>
      <c r="D8139" s="61" t="s">
        <v>135</v>
      </c>
      <c r="E8139" s="62">
        <v>196</v>
      </c>
      <c r="F8139" s="62">
        <v>48630</v>
      </c>
      <c r="G8139" s="62">
        <v>14081</v>
      </c>
      <c r="H8139" s="62">
        <v>5.99</v>
      </c>
      <c r="I8139" s="62">
        <v>248.11</v>
      </c>
      <c r="J8139" s="62">
        <v>45225.9</v>
      </c>
      <c r="K8139" s="62">
        <v>43258.97</v>
      </c>
      <c r="L8139" s="62">
        <v>47784</v>
      </c>
      <c r="M8139" s="62">
        <v>20.32</v>
      </c>
      <c r="N8139" s="63"/>
      <c r="O8139" s="63"/>
      <c r="P8139" s="63"/>
      <c r="Q8139" s="63"/>
      <c r="R8139" s="63"/>
      <c r="S8139" s="63"/>
      <c r="T8139" s="63"/>
      <c r="U8139" s="63"/>
      <c r="V8139" s="63"/>
      <c r="W8139" s="63"/>
      <c r="X8139" s="63"/>
      <c r="Y8139" s="63"/>
      <c r="Z8139" s="62">
        <v>15971</v>
      </c>
      <c r="AA8139" s="62">
        <v>43169</v>
      </c>
      <c r="AB8139" s="62">
        <v>18.350000000000001</v>
      </c>
      <c r="AC8139" s="62">
        <v>81.48</v>
      </c>
    </row>
    <row r="8140" spans="1:29" ht="30" x14ac:dyDescent="0.25">
      <c r="A8140" s="61" t="s">
        <v>516</v>
      </c>
      <c r="B8140" s="61" t="s">
        <v>517</v>
      </c>
      <c r="C8140" s="62">
        <v>2016</v>
      </c>
      <c r="D8140" s="61" t="s">
        <v>99</v>
      </c>
      <c r="E8140" s="62">
        <v>30</v>
      </c>
      <c r="F8140" s="62">
        <v>246840</v>
      </c>
      <c r="G8140" s="62">
        <v>36721</v>
      </c>
      <c r="H8140" s="62">
        <v>102</v>
      </c>
      <c r="I8140" s="62">
        <v>8228</v>
      </c>
      <c r="J8140" s="62">
        <v>229561.2</v>
      </c>
      <c r="K8140" s="62">
        <v>0</v>
      </c>
      <c r="L8140" s="63"/>
      <c r="M8140" s="63"/>
      <c r="N8140" s="63"/>
      <c r="O8140" s="63"/>
      <c r="P8140" s="63"/>
      <c r="Q8140" s="63"/>
      <c r="R8140" s="63"/>
      <c r="S8140" s="63"/>
      <c r="T8140" s="63"/>
      <c r="U8140" s="63"/>
      <c r="V8140" s="63"/>
      <c r="W8140" s="63"/>
      <c r="X8140" s="63"/>
      <c r="Y8140" s="63"/>
      <c r="Z8140" s="62">
        <v>0</v>
      </c>
      <c r="AA8140" s="63"/>
      <c r="AB8140" s="63"/>
      <c r="AC8140" s="62">
        <v>0</v>
      </c>
    </row>
    <row r="8141" spans="1:29" x14ac:dyDescent="0.25">
      <c r="A8141" s="61" t="s">
        <v>235</v>
      </c>
      <c r="B8141" s="61" t="s">
        <v>236</v>
      </c>
      <c r="C8141" s="62">
        <v>2011</v>
      </c>
      <c r="D8141" s="61" t="s">
        <v>175</v>
      </c>
      <c r="E8141" s="62">
        <v>8</v>
      </c>
      <c r="F8141" s="63"/>
      <c r="G8141" s="63"/>
      <c r="H8141" s="63"/>
      <c r="I8141" s="63"/>
      <c r="J8141" s="63"/>
      <c r="K8141" s="62">
        <v>0</v>
      </c>
      <c r="L8141" s="63"/>
      <c r="M8141" s="63"/>
      <c r="N8141" s="63"/>
      <c r="O8141" s="63"/>
      <c r="P8141" s="63"/>
      <c r="Q8141" s="63"/>
      <c r="R8141" s="63"/>
      <c r="S8141" s="63"/>
      <c r="T8141" s="63"/>
      <c r="U8141" s="63"/>
      <c r="V8141" s="63"/>
      <c r="W8141" s="63"/>
      <c r="X8141" s="63"/>
      <c r="Y8141" s="63"/>
      <c r="Z8141" s="62">
        <v>9000</v>
      </c>
      <c r="AA8141" s="62">
        <v>282</v>
      </c>
      <c r="AB8141" s="62">
        <v>2.94</v>
      </c>
      <c r="AC8141" s="62">
        <v>1125</v>
      </c>
    </row>
    <row r="8142" spans="1:29" x14ac:dyDescent="0.25">
      <c r="A8142" s="61" t="s">
        <v>163</v>
      </c>
      <c r="B8142" s="61" t="s">
        <v>164</v>
      </c>
      <c r="C8142" s="62">
        <v>2009</v>
      </c>
      <c r="D8142" s="61" t="s">
        <v>86</v>
      </c>
      <c r="E8142" s="62">
        <v>32</v>
      </c>
      <c r="F8142" s="62">
        <v>16976</v>
      </c>
      <c r="G8142" s="62">
        <v>3162</v>
      </c>
      <c r="H8142" s="62">
        <v>8.23</v>
      </c>
      <c r="I8142" s="62">
        <v>530.5</v>
      </c>
      <c r="J8142" s="62">
        <v>15787.68</v>
      </c>
      <c r="K8142" s="62">
        <v>15017.46</v>
      </c>
      <c r="L8142" s="62">
        <v>17139</v>
      </c>
      <c r="M8142" s="62">
        <v>44.63</v>
      </c>
      <c r="N8142" s="62">
        <v>469.3</v>
      </c>
      <c r="O8142" s="62">
        <v>181100.04</v>
      </c>
      <c r="P8142" s="63"/>
      <c r="Q8142" s="63"/>
      <c r="R8142" s="63"/>
      <c r="S8142" s="63"/>
      <c r="T8142" s="63"/>
      <c r="U8142" s="63"/>
      <c r="V8142" s="63"/>
      <c r="W8142" s="63"/>
      <c r="X8142" s="63"/>
      <c r="Y8142" s="63"/>
      <c r="Z8142" s="62">
        <v>250000</v>
      </c>
      <c r="AA8142" s="62">
        <v>16874</v>
      </c>
      <c r="AB8142" s="62">
        <v>43.94</v>
      </c>
      <c r="AC8142" s="62">
        <v>7812.5</v>
      </c>
    </row>
    <row r="8143" spans="1:29" ht="30" x14ac:dyDescent="0.25">
      <c r="A8143" s="61" t="s">
        <v>97</v>
      </c>
      <c r="B8143" s="61" t="s">
        <v>98</v>
      </c>
      <c r="C8143" s="62">
        <v>2012</v>
      </c>
      <c r="D8143" s="61" t="s">
        <v>78</v>
      </c>
      <c r="E8143" s="62">
        <v>44</v>
      </c>
      <c r="F8143" s="62">
        <v>391360</v>
      </c>
      <c r="G8143" s="62">
        <v>69025</v>
      </c>
      <c r="H8143" s="62">
        <v>130.72999999999999</v>
      </c>
      <c r="I8143" s="62">
        <v>8894.5499999999993</v>
      </c>
      <c r="J8143" s="62">
        <v>363964.8</v>
      </c>
      <c r="K8143" s="62">
        <v>0</v>
      </c>
      <c r="L8143" s="63"/>
      <c r="M8143" s="63"/>
      <c r="N8143" s="63"/>
      <c r="O8143" s="63"/>
      <c r="P8143" s="63"/>
      <c r="Q8143" s="63"/>
      <c r="R8143" s="63"/>
      <c r="S8143" s="63"/>
      <c r="T8143" s="63"/>
      <c r="U8143" s="63"/>
      <c r="V8143" s="63"/>
      <c r="W8143" s="63"/>
      <c r="X8143" s="63"/>
      <c r="Y8143" s="63"/>
      <c r="Z8143" s="62">
        <v>93089</v>
      </c>
      <c r="AA8143" s="62">
        <v>11160</v>
      </c>
      <c r="AB8143" s="62">
        <v>21.14</v>
      </c>
      <c r="AC8143" s="62">
        <v>2115.66</v>
      </c>
    </row>
    <row r="8144" spans="1:29" ht="30" x14ac:dyDescent="0.25">
      <c r="A8144" s="61" t="s">
        <v>239</v>
      </c>
      <c r="B8144" s="61" t="s">
        <v>240</v>
      </c>
      <c r="C8144" s="62">
        <v>2005</v>
      </c>
      <c r="D8144" s="61" t="s">
        <v>75</v>
      </c>
      <c r="E8144" s="62">
        <v>1</v>
      </c>
      <c r="F8144" s="63"/>
      <c r="G8144" s="63"/>
      <c r="H8144" s="63"/>
      <c r="I8144" s="63"/>
      <c r="J8144" s="63"/>
      <c r="K8144" s="62">
        <v>0</v>
      </c>
      <c r="L8144" s="63"/>
      <c r="M8144" s="63"/>
      <c r="N8144" s="63"/>
      <c r="O8144" s="63"/>
      <c r="P8144" s="63"/>
      <c r="Q8144" s="63"/>
      <c r="R8144" s="63"/>
      <c r="S8144" s="63"/>
      <c r="T8144" s="63"/>
      <c r="U8144" s="63"/>
      <c r="V8144" s="63"/>
      <c r="W8144" s="63"/>
      <c r="X8144" s="63"/>
      <c r="Y8144" s="63"/>
      <c r="Z8144" s="62">
        <v>0</v>
      </c>
      <c r="AA8144" s="63"/>
      <c r="AB8144" s="63"/>
      <c r="AC8144" s="62">
        <v>0</v>
      </c>
    </row>
    <row r="8145" spans="1:29" ht="45" x14ac:dyDescent="0.25">
      <c r="A8145" s="61" t="s">
        <v>109</v>
      </c>
      <c r="B8145" s="61" t="s">
        <v>110</v>
      </c>
      <c r="C8145" s="62">
        <v>2005</v>
      </c>
      <c r="D8145" s="61" t="s">
        <v>89</v>
      </c>
      <c r="E8145" s="62">
        <v>17</v>
      </c>
      <c r="F8145" s="62">
        <v>53600</v>
      </c>
      <c r="G8145" s="62">
        <v>5995</v>
      </c>
      <c r="H8145" s="62">
        <v>29.39</v>
      </c>
      <c r="I8145" s="62">
        <v>3152.94</v>
      </c>
      <c r="J8145" s="62">
        <v>49848</v>
      </c>
      <c r="K8145" s="62">
        <v>3095.07</v>
      </c>
      <c r="L8145" s="62">
        <v>5935</v>
      </c>
      <c r="M8145" s="62">
        <v>29.09</v>
      </c>
      <c r="N8145" s="62">
        <v>182.06</v>
      </c>
      <c r="O8145" s="62">
        <v>37324.43</v>
      </c>
      <c r="P8145" s="63"/>
      <c r="Q8145" s="63"/>
      <c r="R8145" s="63"/>
      <c r="S8145" s="63"/>
      <c r="T8145" s="63"/>
      <c r="U8145" s="63"/>
      <c r="V8145" s="63"/>
      <c r="W8145" s="63"/>
      <c r="X8145" s="63"/>
      <c r="Y8145" s="63"/>
      <c r="Z8145" s="62">
        <v>5801.75</v>
      </c>
      <c r="AA8145" s="62">
        <v>7664</v>
      </c>
      <c r="AB8145" s="62">
        <v>37.57</v>
      </c>
      <c r="AC8145" s="62">
        <v>341.28</v>
      </c>
    </row>
    <row r="8146" spans="1:29" ht="30" x14ac:dyDescent="0.25">
      <c r="A8146" s="61" t="s">
        <v>92</v>
      </c>
      <c r="B8146" s="61" t="s">
        <v>93</v>
      </c>
      <c r="C8146" s="62">
        <v>2008</v>
      </c>
      <c r="D8146" s="61" t="s">
        <v>94</v>
      </c>
      <c r="E8146" s="62">
        <v>2</v>
      </c>
      <c r="F8146" s="63"/>
      <c r="G8146" s="63"/>
      <c r="H8146" s="63"/>
      <c r="I8146" s="63"/>
      <c r="J8146" s="63"/>
      <c r="K8146" s="62">
        <v>0</v>
      </c>
      <c r="L8146" s="63"/>
      <c r="M8146" s="63"/>
      <c r="N8146" s="63"/>
      <c r="O8146" s="63"/>
      <c r="P8146" s="63"/>
      <c r="Q8146" s="63"/>
      <c r="R8146" s="63"/>
      <c r="S8146" s="63"/>
      <c r="T8146" s="63"/>
      <c r="U8146" s="63"/>
      <c r="V8146" s="63"/>
      <c r="W8146" s="63"/>
      <c r="X8146" s="63"/>
      <c r="Y8146" s="63"/>
      <c r="Z8146" s="62">
        <v>0</v>
      </c>
      <c r="AA8146" s="63"/>
      <c r="AB8146" s="63"/>
      <c r="AC8146" s="62">
        <v>0</v>
      </c>
    </row>
    <row r="8147" spans="1:29" ht="45" x14ac:dyDescent="0.25">
      <c r="A8147" s="61" t="s">
        <v>214</v>
      </c>
      <c r="B8147" s="61" t="s">
        <v>215</v>
      </c>
      <c r="C8147" s="62">
        <v>2011</v>
      </c>
      <c r="D8147" s="61" t="s">
        <v>86</v>
      </c>
      <c r="E8147" s="62">
        <v>90</v>
      </c>
      <c r="F8147" s="62">
        <v>5553</v>
      </c>
      <c r="G8147" s="62">
        <v>1701</v>
      </c>
      <c r="H8147" s="62">
        <v>1.58</v>
      </c>
      <c r="I8147" s="62">
        <v>61.7</v>
      </c>
      <c r="J8147" s="62">
        <v>5164.29</v>
      </c>
      <c r="K8147" s="62">
        <v>749.76</v>
      </c>
      <c r="L8147" s="62">
        <v>1247</v>
      </c>
      <c r="M8147" s="62">
        <v>1.1499999999999999</v>
      </c>
      <c r="N8147" s="62">
        <v>8.33</v>
      </c>
      <c r="O8147" s="62">
        <v>9041.5499999999993</v>
      </c>
      <c r="P8147" s="63"/>
      <c r="Q8147" s="63"/>
      <c r="R8147" s="63"/>
      <c r="S8147" s="63"/>
      <c r="T8147" s="63"/>
      <c r="U8147" s="63"/>
      <c r="V8147" s="63"/>
      <c r="W8147" s="63"/>
      <c r="X8147" s="63"/>
      <c r="Y8147" s="63"/>
      <c r="Z8147" s="62">
        <v>319137</v>
      </c>
      <c r="AA8147" s="62">
        <v>41560</v>
      </c>
      <c r="AB8147" s="62">
        <v>38.479999999999997</v>
      </c>
      <c r="AC8147" s="62">
        <v>3545.97</v>
      </c>
    </row>
    <row r="8148" spans="1:29" ht="30" x14ac:dyDescent="0.25">
      <c r="A8148" s="61" t="s">
        <v>309</v>
      </c>
      <c r="B8148" s="61" t="s">
        <v>310</v>
      </c>
      <c r="C8148" s="62">
        <v>2013</v>
      </c>
      <c r="D8148" s="61" t="s">
        <v>75</v>
      </c>
      <c r="E8148" s="62">
        <v>26</v>
      </c>
      <c r="F8148" s="62">
        <v>0</v>
      </c>
      <c r="G8148" s="62">
        <v>0</v>
      </c>
      <c r="H8148" s="62">
        <v>0</v>
      </c>
      <c r="I8148" s="62">
        <v>0</v>
      </c>
      <c r="J8148" s="62">
        <v>0</v>
      </c>
      <c r="K8148" s="62">
        <v>0</v>
      </c>
      <c r="L8148" s="62">
        <v>0</v>
      </c>
      <c r="M8148" s="62">
        <v>0</v>
      </c>
      <c r="N8148" s="63"/>
      <c r="O8148" s="63"/>
      <c r="P8148" s="62">
        <v>0</v>
      </c>
      <c r="Q8148" s="62">
        <v>0</v>
      </c>
      <c r="R8148" s="62">
        <v>0</v>
      </c>
      <c r="S8148" s="62">
        <v>0</v>
      </c>
      <c r="T8148" s="62">
        <v>0</v>
      </c>
      <c r="U8148" s="62">
        <v>0</v>
      </c>
      <c r="V8148" s="62">
        <v>0</v>
      </c>
      <c r="W8148" s="62">
        <v>0</v>
      </c>
      <c r="X8148" s="62">
        <v>0</v>
      </c>
      <c r="Y8148" s="62">
        <v>0</v>
      </c>
      <c r="Z8148" s="62">
        <v>0</v>
      </c>
      <c r="AA8148" s="62">
        <v>0</v>
      </c>
      <c r="AB8148" s="62">
        <v>0</v>
      </c>
      <c r="AC8148" s="62">
        <v>0</v>
      </c>
    </row>
    <row r="8149" spans="1:29" x14ac:dyDescent="0.25">
      <c r="A8149" s="61" t="s">
        <v>383</v>
      </c>
      <c r="B8149" s="61" t="s">
        <v>384</v>
      </c>
      <c r="C8149" s="62">
        <v>2015</v>
      </c>
      <c r="D8149" s="61" t="s">
        <v>99</v>
      </c>
      <c r="E8149" s="62">
        <v>40</v>
      </c>
      <c r="F8149" s="62">
        <v>227064</v>
      </c>
      <c r="G8149" s="62">
        <v>43119</v>
      </c>
      <c r="H8149" s="62">
        <v>89.83</v>
      </c>
      <c r="I8149" s="62">
        <v>5676.6</v>
      </c>
      <c r="J8149" s="62">
        <v>211169.52</v>
      </c>
      <c r="K8149" s="62">
        <v>14206</v>
      </c>
      <c r="L8149" s="62">
        <v>14198</v>
      </c>
      <c r="M8149" s="62">
        <v>29.58</v>
      </c>
      <c r="N8149" s="62">
        <v>355.15</v>
      </c>
      <c r="O8149" s="62">
        <v>171314.42</v>
      </c>
      <c r="P8149" s="63"/>
      <c r="Q8149" s="63"/>
      <c r="R8149" s="63"/>
      <c r="S8149" s="63"/>
      <c r="T8149" s="63"/>
      <c r="U8149" s="63"/>
      <c r="V8149" s="63"/>
      <c r="W8149" s="63"/>
      <c r="X8149" s="63"/>
      <c r="Y8149" s="63"/>
      <c r="Z8149" s="62">
        <v>1272.6400000000001</v>
      </c>
      <c r="AA8149" s="62">
        <v>2073</v>
      </c>
      <c r="AB8149" s="62">
        <v>4.32</v>
      </c>
      <c r="AC8149" s="62">
        <v>31.82</v>
      </c>
    </row>
    <row r="8150" spans="1:29" ht="30" x14ac:dyDescent="0.25">
      <c r="A8150" s="61" t="s">
        <v>237</v>
      </c>
      <c r="B8150" s="61" t="s">
        <v>238</v>
      </c>
      <c r="C8150" s="62">
        <v>2007</v>
      </c>
      <c r="D8150" s="61" t="s">
        <v>72</v>
      </c>
      <c r="E8150" s="62">
        <v>40</v>
      </c>
      <c r="F8150" s="62">
        <v>156196</v>
      </c>
      <c r="G8150" s="62">
        <v>28361</v>
      </c>
      <c r="H8150" s="62">
        <v>59.09</v>
      </c>
      <c r="I8150" s="62">
        <v>3904.9</v>
      </c>
      <c r="J8150" s="62">
        <v>145262.28</v>
      </c>
      <c r="K8150" s="62">
        <v>16952.47</v>
      </c>
      <c r="L8150" s="62">
        <v>18482</v>
      </c>
      <c r="M8150" s="62">
        <v>38.5</v>
      </c>
      <c r="N8150" s="62">
        <v>423.81</v>
      </c>
      <c r="O8150" s="62">
        <v>204434.96</v>
      </c>
      <c r="P8150" s="63"/>
      <c r="Q8150" s="63"/>
      <c r="R8150" s="63"/>
      <c r="S8150" s="63"/>
      <c r="T8150" s="63"/>
      <c r="U8150" s="63"/>
      <c r="V8150" s="63"/>
      <c r="W8150" s="63"/>
      <c r="X8150" s="63"/>
      <c r="Y8150" s="63"/>
      <c r="Z8150" s="62">
        <v>116637</v>
      </c>
      <c r="AA8150" s="62">
        <v>6204</v>
      </c>
      <c r="AB8150" s="62">
        <v>12.93</v>
      </c>
      <c r="AC8150" s="62">
        <v>2915.93</v>
      </c>
    </row>
    <row r="8151" spans="1:29" x14ac:dyDescent="0.25">
      <c r="A8151" s="61" t="s">
        <v>222</v>
      </c>
      <c r="B8151" s="61" t="s">
        <v>223</v>
      </c>
      <c r="C8151" s="62">
        <v>2006</v>
      </c>
      <c r="D8151" s="61" t="s">
        <v>99</v>
      </c>
      <c r="E8151" s="62">
        <v>40</v>
      </c>
      <c r="F8151" s="62">
        <v>325920</v>
      </c>
      <c r="G8151" s="62">
        <v>82604</v>
      </c>
      <c r="H8151" s="62">
        <v>172.09</v>
      </c>
      <c r="I8151" s="62">
        <v>8148</v>
      </c>
      <c r="J8151" s="62">
        <v>303105.59999999998</v>
      </c>
      <c r="K8151" s="62">
        <v>0</v>
      </c>
      <c r="L8151" s="63"/>
      <c r="M8151" s="63"/>
      <c r="N8151" s="63"/>
      <c r="O8151" s="63"/>
      <c r="P8151" s="63"/>
      <c r="Q8151" s="63"/>
      <c r="R8151" s="63"/>
      <c r="S8151" s="63"/>
      <c r="T8151" s="63"/>
      <c r="U8151" s="63"/>
      <c r="V8151" s="63"/>
      <c r="W8151" s="63"/>
      <c r="X8151" s="63"/>
      <c r="Y8151" s="63"/>
      <c r="Z8151" s="62">
        <v>189660</v>
      </c>
      <c r="AA8151" s="62">
        <v>20831</v>
      </c>
      <c r="AB8151" s="62">
        <v>43.4</v>
      </c>
      <c r="AC8151" s="62">
        <v>4741.5</v>
      </c>
    </row>
    <row r="8152" spans="1:29" x14ac:dyDescent="0.25">
      <c r="A8152" s="61" t="s">
        <v>546</v>
      </c>
      <c r="B8152" s="61" t="s">
        <v>547</v>
      </c>
      <c r="C8152" s="62">
        <v>2017</v>
      </c>
      <c r="D8152" s="61" t="s">
        <v>78</v>
      </c>
      <c r="E8152" s="62">
        <v>40</v>
      </c>
      <c r="F8152" s="62">
        <v>332586</v>
      </c>
      <c r="G8152" s="62">
        <v>56456</v>
      </c>
      <c r="H8152" s="62">
        <v>117.62</v>
      </c>
      <c r="I8152" s="62">
        <v>8314.65</v>
      </c>
      <c r="J8152" s="62">
        <v>309304.98</v>
      </c>
      <c r="K8152" s="62">
        <v>0</v>
      </c>
      <c r="L8152" s="63"/>
      <c r="M8152" s="63"/>
      <c r="N8152" s="63"/>
      <c r="O8152" s="63"/>
      <c r="P8152" s="63"/>
      <c r="Q8152" s="63"/>
      <c r="R8152" s="63"/>
      <c r="S8152" s="63"/>
      <c r="T8152" s="63"/>
      <c r="U8152" s="63"/>
      <c r="V8152" s="63"/>
      <c r="W8152" s="63"/>
      <c r="X8152" s="63"/>
      <c r="Y8152" s="63"/>
      <c r="Z8152" s="62">
        <v>1148.5899999999999</v>
      </c>
      <c r="AA8152" s="62">
        <v>80122</v>
      </c>
      <c r="AB8152" s="62">
        <v>166.92</v>
      </c>
      <c r="AC8152" s="62">
        <v>28.71</v>
      </c>
    </row>
    <row r="8153" spans="1:29" ht="30" x14ac:dyDescent="0.25">
      <c r="A8153" s="61" t="s">
        <v>176</v>
      </c>
      <c r="B8153" s="61" t="s">
        <v>177</v>
      </c>
      <c r="C8153" s="62">
        <v>2018</v>
      </c>
      <c r="D8153" s="61" t="s">
        <v>72</v>
      </c>
      <c r="E8153" s="62">
        <v>104</v>
      </c>
      <c r="F8153" s="62">
        <v>666231</v>
      </c>
      <c r="G8153" s="62">
        <v>77594</v>
      </c>
      <c r="H8153" s="62">
        <v>62.17</v>
      </c>
      <c r="I8153" s="62">
        <v>6406.07</v>
      </c>
      <c r="J8153" s="62">
        <v>619594.82999999996</v>
      </c>
      <c r="K8153" s="62">
        <v>343.36</v>
      </c>
      <c r="L8153" s="62">
        <v>657</v>
      </c>
      <c r="M8153" s="62">
        <v>0.53</v>
      </c>
      <c r="N8153" s="62">
        <v>3.3</v>
      </c>
      <c r="O8153" s="62">
        <v>4140.63</v>
      </c>
      <c r="P8153" s="63"/>
      <c r="Q8153" s="63"/>
      <c r="R8153" s="63"/>
      <c r="S8153" s="63"/>
      <c r="T8153" s="63"/>
      <c r="U8153" s="63"/>
      <c r="V8153" s="63"/>
      <c r="W8153" s="63"/>
      <c r="X8153" s="63"/>
      <c r="Y8153" s="63"/>
      <c r="Z8153" s="62">
        <v>1520</v>
      </c>
      <c r="AA8153" s="62">
        <v>12112</v>
      </c>
      <c r="AB8153" s="62">
        <v>9.7100000000000009</v>
      </c>
      <c r="AC8153" s="62">
        <v>14.62</v>
      </c>
    </row>
    <row r="8154" spans="1:29" x14ac:dyDescent="0.25">
      <c r="A8154" s="61" t="s">
        <v>229</v>
      </c>
      <c r="B8154" s="61" t="s">
        <v>230</v>
      </c>
      <c r="C8154" s="62">
        <v>2009</v>
      </c>
      <c r="D8154" s="61" t="s">
        <v>150</v>
      </c>
      <c r="E8154" s="62">
        <v>6</v>
      </c>
      <c r="F8154" s="63"/>
      <c r="G8154" s="63"/>
      <c r="H8154" s="63"/>
      <c r="I8154" s="63"/>
      <c r="J8154" s="63"/>
      <c r="K8154" s="62">
        <v>0</v>
      </c>
      <c r="L8154" s="63"/>
      <c r="M8154" s="63"/>
      <c r="N8154" s="63"/>
      <c r="O8154" s="63"/>
      <c r="P8154" s="63"/>
      <c r="Q8154" s="63"/>
      <c r="R8154" s="63"/>
      <c r="S8154" s="63"/>
      <c r="T8154" s="63"/>
      <c r="U8154" s="63"/>
      <c r="V8154" s="63"/>
      <c r="W8154" s="63"/>
      <c r="X8154" s="63"/>
      <c r="Y8154" s="63"/>
      <c r="Z8154" s="62">
        <v>0</v>
      </c>
      <c r="AA8154" s="62">
        <v>3464</v>
      </c>
      <c r="AB8154" s="62">
        <v>48.11</v>
      </c>
      <c r="AC8154" s="62">
        <v>0</v>
      </c>
    </row>
    <row r="8155" spans="1:29" ht="30" x14ac:dyDescent="0.25">
      <c r="A8155" s="61" t="s">
        <v>148</v>
      </c>
      <c r="B8155" s="61" t="s">
        <v>149</v>
      </c>
      <c r="C8155" s="62">
        <v>2013</v>
      </c>
      <c r="D8155" s="61" t="s">
        <v>150</v>
      </c>
      <c r="E8155" s="62">
        <v>8</v>
      </c>
      <c r="F8155" s="62">
        <v>0</v>
      </c>
      <c r="G8155" s="62">
        <v>0</v>
      </c>
      <c r="H8155" s="62">
        <v>0</v>
      </c>
      <c r="I8155" s="62">
        <v>0</v>
      </c>
      <c r="J8155" s="62">
        <v>0</v>
      </c>
      <c r="K8155" s="62">
        <v>0</v>
      </c>
      <c r="L8155" s="62">
        <v>0</v>
      </c>
      <c r="M8155" s="62">
        <v>0</v>
      </c>
      <c r="N8155" s="62">
        <v>0</v>
      </c>
      <c r="O8155" s="62">
        <v>0</v>
      </c>
      <c r="P8155" s="62">
        <v>0</v>
      </c>
      <c r="Q8155" s="62">
        <v>0</v>
      </c>
      <c r="R8155" s="62">
        <v>0</v>
      </c>
      <c r="S8155" s="62">
        <v>0</v>
      </c>
      <c r="T8155" s="62">
        <v>0</v>
      </c>
      <c r="U8155" s="63"/>
      <c r="V8155" s="63"/>
      <c r="W8155" s="63"/>
      <c r="X8155" s="63"/>
      <c r="Y8155" s="63"/>
      <c r="Z8155" s="62">
        <v>0</v>
      </c>
      <c r="AA8155" s="62">
        <v>0</v>
      </c>
      <c r="AB8155" s="62">
        <v>0</v>
      </c>
      <c r="AC8155" s="62">
        <v>0</v>
      </c>
    </row>
    <row r="8156" spans="1:29" ht="30" x14ac:dyDescent="0.25">
      <c r="A8156" s="61" t="s">
        <v>509</v>
      </c>
      <c r="B8156" s="61" t="s">
        <v>510</v>
      </c>
      <c r="C8156" s="62">
        <v>2018</v>
      </c>
      <c r="D8156" s="61" t="s">
        <v>89</v>
      </c>
      <c r="E8156" s="62">
        <v>80</v>
      </c>
      <c r="F8156" s="62">
        <v>173512</v>
      </c>
      <c r="G8156" s="62">
        <v>37988</v>
      </c>
      <c r="H8156" s="62">
        <v>39.57</v>
      </c>
      <c r="I8156" s="62">
        <v>2168.9</v>
      </c>
      <c r="J8156" s="62">
        <v>161366.16</v>
      </c>
      <c r="K8156" s="62">
        <v>17250.240000000002</v>
      </c>
      <c r="L8156" s="62">
        <v>19071</v>
      </c>
      <c r="M8156" s="62">
        <v>19.87</v>
      </c>
      <c r="N8156" s="62">
        <v>215.63</v>
      </c>
      <c r="O8156" s="62">
        <v>208025.85</v>
      </c>
      <c r="P8156" s="63"/>
      <c r="Q8156" s="63"/>
      <c r="R8156" s="63"/>
      <c r="S8156" s="63"/>
      <c r="T8156" s="63"/>
      <c r="U8156" s="63"/>
      <c r="V8156" s="63"/>
      <c r="W8156" s="63"/>
      <c r="X8156" s="63"/>
      <c r="Y8156" s="63"/>
      <c r="Z8156" s="62">
        <v>2256</v>
      </c>
      <c r="AA8156" s="62">
        <v>28435</v>
      </c>
      <c r="AB8156" s="62">
        <v>29.62</v>
      </c>
      <c r="AC8156" s="62">
        <v>28.2</v>
      </c>
    </row>
    <row r="8157" spans="1:29" x14ac:dyDescent="0.25">
      <c r="A8157" s="61" t="s">
        <v>229</v>
      </c>
      <c r="B8157" s="61" t="s">
        <v>230</v>
      </c>
      <c r="C8157" s="62">
        <v>2018</v>
      </c>
      <c r="D8157" s="61" t="s">
        <v>89</v>
      </c>
      <c r="E8157" s="62">
        <v>103</v>
      </c>
      <c r="F8157" s="62">
        <v>191876</v>
      </c>
      <c r="G8157" s="62">
        <v>36120</v>
      </c>
      <c r="H8157" s="62">
        <v>29.22</v>
      </c>
      <c r="I8157" s="62">
        <v>1862.87</v>
      </c>
      <c r="J8157" s="62">
        <v>178444.68</v>
      </c>
      <c r="K8157" s="62">
        <v>53992.24</v>
      </c>
      <c r="L8157" s="62">
        <v>32104</v>
      </c>
      <c r="M8157" s="62">
        <v>25.97</v>
      </c>
      <c r="N8157" s="63"/>
      <c r="O8157" s="63"/>
      <c r="P8157" s="63"/>
      <c r="Q8157" s="63"/>
      <c r="R8157" s="63"/>
      <c r="S8157" s="63"/>
      <c r="T8157" s="63"/>
      <c r="U8157" s="63"/>
      <c r="V8157" s="63"/>
      <c r="W8157" s="63"/>
      <c r="X8157" s="63"/>
      <c r="Y8157" s="63"/>
      <c r="Z8157" s="62">
        <v>422419</v>
      </c>
      <c r="AA8157" s="62">
        <v>13774</v>
      </c>
      <c r="AB8157" s="62">
        <v>11.14</v>
      </c>
      <c r="AC8157" s="62">
        <v>4101.16</v>
      </c>
    </row>
    <row r="8158" spans="1:29" x14ac:dyDescent="0.25">
      <c r="A8158" s="61" t="s">
        <v>212</v>
      </c>
      <c r="B8158" s="61" t="s">
        <v>213</v>
      </c>
      <c r="C8158" s="62">
        <v>2010</v>
      </c>
      <c r="D8158" s="61" t="s">
        <v>75</v>
      </c>
      <c r="E8158" s="62">
        <v>10</v>
      </c>
      <c r="F8158" s="62">
        <v>1047</v>
      </c>
      <c r="G8158" s="62">
        <v>391</v>
      </c>
      <c r="H8158" s="62">
        <v>3.26</v>
      </c>
      <c r="I8158" s="62">
        <v>104.7</v>
      </c>
      <c r="J8158" s="62">
        <v>973.71</v>
      </c>
      <c r="K8158" s="62">
        <v>95.05</v>
      </c>
      <c r="L8158" s="62">
        <v>160</v>
      </c>
      <c r="M8158" s="62">
        <v>1.33</v>
      </c>
      <c r="N8158" s="62">
        <v>9.51</v>
      </c>
      <c r="O8158" s="62">
        <v>1146.28</v>
      </c>
      <c r="P8158" s="63"/>
      <c r="Q8158" s="63"/>
      <c r="R8158" s="63"/>
      <c r="S8158" s="63"/>
      <c r="T8158" s="63"/>
      <c r="U8158" s="63"/>
      <c r="V8158" s="63"/>
      <c r="W8158" s="63"/>
      <c r="X8158" s="63"/>
      <c r="Y8158" s="63"/>
      <c r="Z8158" s="62">
        <v>40691</v>
      </c>
      <c r="AA8158" s="62">
        <v>10205</v>
      </c>
      <c r="AB8158" s="62">
        <v>85.04</v>
      </c>
      <c r="AC8158" s="62">
        <v>4069.1</v>
      </c>
    </row>
    <row r="8159" spans="1:29" x14ac:dyDescent="0.25">
      <c r="A8159" s="61" t="s">
        <v>426</v>
      </c>
      <c r="B8159" s="61" t="s">
        <v>427</v>
      </c>
      <c r="C8159" s="62">
        <v>2005</v>
      </c>
      <c r="D8159" s="61" t="s">
        <v>150</v>
      </c>
      <c r="E8159" s="62">
        <v>8</v>
      </c>
      <c r="F8159" s="63"/>
      <c r="G8159" s="63"/>
      <c r="H8159" s="63"/>
      <c r="I8159" s="63"/>
      <c r="J8159" s="63"/>
      <c r="K8159" s="62">
        <v>0</v>
      </c>
      <c r="L8159" s="63"/>
      <c r="M8159" s="63"/>
      <c r="N8159" s="63"/>
      <c r="O8159" s="63"/>
      <c r="P8159" s="63"/>
      <c r="Q8159" s="63"/>
      <c r="R8159" s="63"/>
      <c r="S8159" s="63"/>
      <c r="T8159" s="63"/>
      <c r="U8159" s="63"/>
      <c r="V8159" s="63"/>
      <c r="W8159" s="63"/>
      <c r="X8159" s="63"/>
      <c r="Y8159" s="63"/>
      <c r="Z8159" s="62">
        <v>0</v>
      </c>
      <c r="AA8159" s="63"/>
      <c r="AB8159" s="63"/>
      <c r="AC8159" s="62">
        <v>0</v>
      </c>
    </row>
    <row r="8160" spans="1:29" x14ac:dyDescent="0.25">
      <c r="A8160" s="61" t="s">
        <v>95</v>
      </c>
      <c r="B8160" s="61" t="s">
        <v>96</v>
      </c>
      <c r="C8160" s="62">
        <v>2017</v>
      </c>
      <c r="D8160" s="61" t="s">
        <v>86</v>
      </c>
      <c r="E8160" s="62">
        <v>215</v>
      </c>
      <c r="F8160" s="63"/>
      <c r="G8160" s="62">
        <v>0</v>
      </c>
      <c r="H8160" s="62">
        <v>0</v>
      </c>
      <c r="I8160" s="63"/>
      <c r="J8160" s="63"/>
      <c r="K8160" s="62">
        <v>0</v>
      </c>
      <c r="L8160" s="62">
        <v>0</v>
      </c>
      <c r="M8160" s="62">
        <v>0</v>
      </c>
      <c r="N8160" s="63"/>
      <c r="O8160" s="63"/>
      <c r="P8160" s="63"/>
      <c r="Q8160" s="63"/>
      <c r="R8160" s="63"/>
      <c r="S8160" s="63"/>
      <c r="T8160" s="63"/>
      <c r="U8160" s="63"/>
      <c r="V8160" s="63"/>
      <c r="W8160" s="63"/>
      <c r="X8160" s="63"/>
      <c r="Y8160" s="63"/>
      <c r="Z8160" s="62">
        <v>0</v>
      </c>
      <c r="AA8160" s="62">
        <v>0</v>
      </c>
      <c r="AB8160" s="62">
        <v>0</v>
      </c>
      <c r="AC8160" s="62">
        <v>0</v>
      </c>
    </row>
    <row r="8161" spans="1:29" x14ac:dyDescent="0.25">
      <c r="A8161" s="61" t="s">
        <v>192</v>
      </c>
      <c r="B8161" s="61" t="s">
        <v>193</v>
      </c>
      <c r="C8161" s="62">
        <v>2008</v>
      </c>
      <c r="D8161" s="61" t="s">
        <v>72</v>
      </c>
      <c r="E8161" s="62">
        <v>35</v>
      </c>
      <c r="F8161" s="62">
        <v>65453</v>
      </c>
      <c r="G8161" s="62">
        <v>11550</v>
      </c>
      <c r="H8161" s="62">
        <v>27.5</v>
      </c>
      <c r="I8161" s="62">
        <v>1870.09</v>
      </c>
      <c r="J8161" s="62">
        <v>60871.29</v>
      </c>
      <c r="K8161" s="62">
        <v>7709.99</v>
      </c>
      <c r="L8161" s="62">
        <v>11753</v>
      </c>
      <c r="M8161" s="62">
        <v>27.98</v>
      </c>
      <c r="N8161" s="62">
        <v>220.29</v>
      </c>
      <c r="O8161" s="62">
        <v>92977.09</v>
      </c>
      <c r="P8161" s="63"/>
      <c r="Q8161" s="63"/>
      <c r="R8161" s="63"/>
      <c r="S8161" s="63"/>
      <c r="T8161" s="63"/>
      <c r="U8161" s="63"/>
      <c r="V8161" s="63"/>
      <c r="W8161" s="63"/>
      <c r="X8161" s="63"/>
      <c r="Y8161" s="63"/>
      <c r="Z8161" s="62">
        <v>0</v>
      </c>
      <c r="AA8161" s="63"/>
      <c r="AB8161" s="63"/>
      <c r="AC8161" s="62">
        <v>0</v>
      </c>
    </row>
    <row r="8162" spans="1:29" x14ac:dyDescent="0.25">
      <c r="A8162" s="61" t="s">
        <v>514</v>
      </c>
      <c r="B8162" s="61" t="s">
        <v>515</v>
      </c>
      <c r="C8162" s="62">
        <v>2007</v>
      </c>
      <c r="D8162" s="61" t="s">
        <v>75</v>
      </c>
      <c r="E8162" s="62">
        <v>4</v>
      </c>
      <c r="F8162" s="63"/>
      <c r="G8162" s="63"/>
      <c r="H8162" s="63"/>
      <c r="I8162" s="63"/>
      <c r="J8162" s="63"/>
      <c r="K8162" s="62">
        <v>0</v>
      </c>
      <c r="L8162" s="63"/>
      <c r="M8162" s="63"/>
      <c r="N8162" s="63"/>
      <c r="O8162" s="63"/>
      <c r="P8162" s="63"/>
      <c r="Q8162" s="63"/>
      <c r="R8162" s="63"/>
      <c r="S8162" s="63"/>
      <c r="T8162" s="63"/>
      <c r="U8162" s="63"/>
      <c r="V8162" s="63"/>
      <c r="W8162" s="63"/>
      <c r="X8162" s="63"/>
      <c r="Y8162" s="63"/>
      <c r="Z8162" s="62">
        <v>320730</v>
      </c>
      <c r="AA8162" s="62">
        <v>39786</v>
      </c>
      <c r="AB8162" s="62">
        <v>828.88</v>
      </c>
      <c r="AC8162" s="62">
        <v>80182.5</v>
      </c>
    </row>
    <row r="8163" spans="1:29" ht="45" x14ac:dyDescent="0.25">
      <c r="A8163" s="61" t="s">
        <v>243</v>
      </c>
      <c r="B8163" s="61" t="s">
        <v>244</v>
      </c>
      <c r="C8163" s="62">
        <v>2010</v>
      </c>
      <c r="D8163" s="61" t="s">
        <v>75</v>
      </c>
      <c r="E8163" s="62">
        <v>8</v>
      </c>
      <c r="F8163" s="63"/>
      <c r="G8163" s="63"/>
      <c r="H8163" s="63"/>
      <c r="I8163" s="63"/>
      <c r="J8163" s="63"/>
      <c r="K8163" s="62">
        <v>0</v>
      </c>
      <c r="L8163" s="63"/>
      <c r="M8163" s="63"/>
      <c r="N8163" s="63"/>
      <c r="O8163" s="63"/>
      <c r="P8163" s="63"/>
      <c r="Q8163" s="63"/>
      <c r="R8163" s="63"/>
      <c r="S8163" s="63"/>
      <c r="T8163" s="63"/>
      <c r="U8163" s="63"/>
      <c r="V8163" s="63"/>
      <c r="W8163" s="63"/>
      <c r="X8163" s="63"/>
      <c r="Y8163" s="63"/>
      <c r="Z8163" s="62">
        <v>0</v>
      </c>
      <c r="AA8163" s="63"/>
      <c r="AB8163" s="63"/>
      <c r="AC8163" s="62">
        <v>0</v>
      </c>
    </row>
    <row r="8164" spans="1:29" ht="30" x14ac:dyDescent="0.25">
      <c r="A8164" s="61" t="s">
        <v>117</v>
      </c>
      <c r="B8164" s="61" t="s">
        <v>118</v>
      </c>
      <c r="C8164" s="62">
        <v>2004</v>
      </c>
      <c r="D8164" s="61" t="s">
        <v>297</v>
      </c>
      <c r="E8164" s="62">
        <v>60</v>
      </c>
      <c r="F8164" s="62">
        <v>73906</v>
      </c>
      <c r="G8164" s="62">
        <v>8544</v>
      </c>
      <c r="H8164" s="62">
        <v>11.87</v>
      </c>
      <c r="I8164" s="62">
        <v>1231.77</v>
      </c>
      <c r="J8164" s="62">
        <v>68732.58</v>
      </c>
      <c r="K8164" s="62">
        <v>72863.240000000005</v>
      </c>
      <c r="L8164" s="62">
        <v>72560</v>
      </c>
      <c r="M8164" s="62">
        <v>100.78</v>
      </c>
      <c r="N8164" s="63"/>
      <c r="O8164" s="63"/>
      <c r="P8164" s="63"/>
      <c r="Q8164" s="63"/>
      <c r="R8164" s="63"/>
      <c r="S8164" s="63"/>
      <c r="T8164" s="63"/>
      <c r="U8164" s="63"/>
      <c r="V8164" s="63"/>
      <c r="W8164" s="63"/>
      <c r="X8164" s="63"/>
      <c r="Y8164" s="63"/>
      <c r="Z8164" s="62">
        <v>7331</v>
      </c>
      <c r="AA8164" s="62">
        <v>63699</v>
      </c>
      <c r="AB8164" s="62">
        <v>88.47</v>
      </c>
      <c r="AC8164" s="62">
        <v>122.18</v>
      </c>
    </row>
    <row r="8165" spans="1:29" ht="30" x14ac:dyDescent="0.25">
      <c r="A8165" s="61" t="s">
        <v>245</v>
      </c>
      <c r="B8165" s="61" t="s">
        <v>246</v>
      </c>
      <c r="C8165" s="62">
        <v>2015</v>
      </c>
      <c r="D8165" s="61" t="s">
        <v>72</v>
      </c>
      <c r="E8165" s="62">
        <v>17</v>
      </c>
      <c r="F8165" s="62">
        <v>161942</v>
      </c>
      <c r="G8165" s="62">
        <v>25826</v>
      </c>
      <c r="H8165" s="62">
        <v>126.6</v>
      </c>
      <c r="I8165" s="62">
        <v>9526</v>
      </c>
      <c r="J8165" s="62">
        <v>150606.06</v>
      </c>
      <c r="K8165" s="62">
        <v>0</v>
      </c>
      <c r="L8165" s="63"/>
      <c r="M8165" s="63"/>
      <c r="N8165" s="63"/>
      <c r="O8165" s="63"/>
      <c r="P8165" s="63"/>
      <c r="Q8165" s="63"/>
      <c r="R8165" s="63"/>
      <c r="S8165" s="63"/>
      <c r="T8165" s="63"/>
      <c r="U8165" s="62">
        <v>2575</v>
      </c>
      <c r="V8165" s="62">
        <v>4169</v>
      </c>
      <c r="W8165" s="62">
        <v>20.440000000000001</v>
      </c>
      <c r="X8165" s="62">
        <v>151</v>
      </c>
      <c r="Y8165" s="62">
        <v>57638.8</v>
      </c>
      <c r="Z8165" s="62">
        <v>39000</v>
      </c>
      <c r="AA8165" s="62">
        <v>5532</v>
      </c>
      <c r="AB8165" s="62">
        <v>27.12</v>
      </c>
      <c r="AC8165" s="62">
        <v>2294.12</v>
      </c>
    </row>
    <row r="8166" spans="1:29" ht="30" x14ac:dyDescent="0.25">
      <c r="A8166" s="61" t="s">
        <v>247</v>
      </c>
      <c r="B8166" s="61" t="s">
        <v>248</v>
      </c>
      <c r="C8166" s="62">
        <v>2010</v>
      </c>
      <c r="D8166" s="61" t="s">
        <v>99</v>
      </c>
      <c r="E8166" s="62">
        <v>40</v>
      </c>
      <c r="F8166" s="62">
        <v>338941</v>
      </c>
      <c r="G8166" s="62">
        <v>104887</v>
      </c>
      <c r="H8166" s="62">
        <v>218.51</v>
      </c>
      <c r="I8166" s="62">
        <v>8473.5300000000007</v>
      </c>
      <c r="J8166" s="62">
        <v>315215.13</v>
      </c>
      <c r="K8166" s="62">
        <v>0</v>
      </c>
      <c r="L8166" s="63"/>
      <c r="M8166" s="63"/>
      <c r="N8166" s="63"/>
      <c r="O8166" s="63"/>
      <c r="P8166" s="63"/>
      <c r="Q8166" s="63"/>
      <c r="R8166" s="63"/>
      <c r="S8166" s="63"/>
      <c r="T8166" s="63"/>
      <c r="U8166" s="63"/>
      <c r="V8166" s="63"/>
      <c r="W8166" s="63"/>
      <c r="X8166" s="63"/>
      <c r="Y8166" s="63"/>
      <c r="Z8166" s="62">
        <v>1445</v>
      </c>
      <c r="AA8166" s="62">
        <v>6433</v>
      </c>
      <c r="AB8166" s="62">
        <v>13.4</v>
      </c>
      <c r="AC8166" s="62">
        <v>36.130000000000003</v>
      </c>
    </row>
    <row r="8167" spans="1:29" x14ac:dyDescent="0.25">
      <c r="A8167" s="61" t="s">
        <v>113</v>
      </c>
      <c r="B8167" s="61" t="s">
        <v>114</v>
      </c>
      <c r="C8167" s="62">
        <v>2018</v>
      </c>
      <c r="D8167" s="61" t="s">
        <v>72</v>
      </c>
      <c r="E8167" s="62">
        <v>200</v>
      </c>
      <c r="F8167" s="62">
        <v>1505700</v>
      </c>
      <c r="G8167" s="62">
        <v>296748</v>
      </c>
      <c r="H8167" s="62">
        <v>123.65</v>
      </c>
      <c r="I8167" s="62">
        <v>7528.5</v>
      </c>
      <c r="J8167" s="62">
        <v>1400301</v>
      </c>
      <c r="K8167" s="62">
        <v>10883.61</v>
      </c>
      <c r="L8167" s="62">
        <v>33104</v>
      </c>
      <c r="M8167" s="62">
        <v>13.79</v>
      </c>
      <c r="N8167" s="63"/>
      <c r="O8167" s="63"/>
      <c r="P8167" s="63"/>
      <c r="Q8167" s="63"/>
      <c r="R8167" s="63"/>
      <c r="S8167" s="63"/>
      <c r="T8167" s="63"/>
      <c r="U8167" s="63"/>
      <c r="V8167" s="63"/>
      <c r="W8167" s="63"/>
      <c r="X8167" s="63"/>
      <c r="Y8167" s="63"/>
      <c r="Z8167" s="62">
        <v>860580</v>
      </c>
      <c r="AA8167" s="62">
        <v>208239</v>
      </c>
      <c r="AB8167" s="62">
        <v>86.77</v>
      </c>
      <c r="AC8167" s="62">
        <v>4302.8999999999996</v>
      </c>
    </row>
    <row r="8168" spans="1:29" ht="30" x14ac:dyDescent="0.25">
      <c r="A8168" s="61" t="s">
        <v>422</v>
      </c>
      <c r="B8168" s="61" t="s">
        <v>423</v>
      </c>
      <c r="C8168" s="62">
        <v>2003</v>
      </c>
      <c r="D8168" s="61" t="s">
        <v>75</v>
      </c>
      <c r="E8168" s="62">
        <v>7</v>
      </c>
      <c r="F8168" s="62">
        <v>721</v>
      </c>
      <c r="G8168" s="62">
        <v>213</v>
      </c>
      <c r="H8168" s="62">
        <v>2.54</v>
      </c>
      <c r="I8168" s="62">
        <v>103</v>
      </c>
      <c r="J8168" s="62">
        <v>670.53</v>
      </c>
      <c r="K8168" s="62">
        <v>0</v>
      </c>
      <c r="L8168" s="63"/>
      <c r="M8168" s="63"/>
      <c r="N8168" s="63"/>
      <c r="O8168" s="63"/>
      <c r="P8168" s="63"/>
      <c r="Q8168" s="63"/>
      <c r="R8168" s="63"/>
      <c r="S8168" s="63"/>
      <c r="T8168" s="63"/>
      <c r="U8168" s="63"/>
      <c r="V8168" s="63"/>
      <c r="W8168" s="63"/>
      <c r="X8168" s="63"/>
      <c r="Y8168" s="63"/>
      <c r="Z8168" s="62">
        <v>368</v>
      </c>
      <c r="AA8168" s="62">
        <v>2262</v>
      </c>
      <c r="AB8168" s="62">
        <v>26.93</v>
      </c>
      <c r="AC8168" s="62">
        <v>52.57</v>
      </c>
    </row>
    <row r="8169" spans="1:29" x14ac:dyDescent="0.25">
      <c r="A8169" s="61" t="s">
        <v>241</v>
      </c>
      <c r="B8169" s="61" t="s">
        <v>242</v>
      </c>
      <c r="C8169" s="62">
        <v>2015</v>
      </c>
      <c r="D8169" s="61" t="s">
        <v>94</v>
      </c>
      <c r="E8169" s="62">
        <v>13</v>
      </c>
      <c r="F8169" s="63"/>
      <c r="G8169" s="63"/>
      <c r="H8169" s="63"/>
      <c r="I8169" s="63"/>
      <c r="J8169" s="63"/>
      <c r="K8169" s="62">
        <v>0</v>
      </c>
      <c r="L8169" s="63"/>
      <c r="M8169" s="63"/>
      <c r="N8169" s="63"/>
      <c r="O8169" s="63"/>
      <c r="P8169" s="63"/>
      <c r="Q8169" s="63"/>
      <c r="R8169" s="63"/>
      <c r="S8169" s="63"/>
      <c r="T8169" s="63"/>
      <c r="U8169" s="63"/>
      <c r="V8169" s="63"/>
      <c r="W8169" s="63"/>
      <c r="X8169" s="63"/>
      <c r="Y8169" s="63"/>
      <c r="Z8169" s="62">
        <v>136994</v>
      </c>
      <c r="AA8169" s="62">
        <v>13323</v>
      </c>
      <c r="AB8169" s="62">
        <v>85.4</v>
      </c>
      <c r="AC8169" s="62">
        <v>10538</v>
      </c>
    </row>
    <row r="8170" spans="1:29" ht="30" x14ac:dyDescent="0.25">
      <c r="A8170" s="61" t="s">
        <v>536</v>
      </c>
      <c r="B8170" s="61" t="s">
        <v>537</v>
      </c>
      <c r="C8170" s="62">
        <v>2006</v>
      </c>
      <c r="D8170" s="61" t="s">
        <v>75</v>
      </c>
      <c r="E8170" s="62">
        <v>6</v>
      </c>
      <c r="F8170" s="62">
        <v>3686</v>
      </c>
      <c r="G8170" s="62">
        <v>795</v>
      </c>
      <c r="H8170" s="62">
        <v>11.04</v>
      </c>
      <c r="I8170" s="62">
        <v>614.33000000000004</v>
      </c>
      <c r="J8170" s="62">
        <v>3427.98</v>
      </c>
      <c r="K8170" s="62">
        <v>0</v>
      </c>
      <c r="L8170" s="63"/>
      <c r="M8170" s="63"/>
      <c r="N8170" s="63"/>
      <c r="O8170" s="63"/>
      <c r="P8170" s="63"/>
      <c r="Q8170" s="63"/>
      <c r="R8170" s="63"/>
      <c r="S8170" s="63"/>
      <c r="T8170" s="63"/>
      <c r="U8170" s="63"/>
      <c r="V8170" s="63"/>
      <c r="W8170" s="63"/>
      <c r="X8170" s="63"/>
      <c r="Y8170" s="63"/>
      <c r="Z8170" s="62">
        <v>523900</v>
      </c>
      <c r="AA8170" s="62">
        <v>4481</v>
      </c>
      <c r="AB8170" s="62">
        <v>62.24</v>
      </c>
      <c r="AC8170" s="62">
        <v>87316.67</v>
      </c>
    </row>
    <row r="8171" spans="1:29" ht="30" x14ac:dyDescent="0.25">
      <c r="A8171" s="61" t="s">
        <v>186</v>
      </c>
      <c r="B8171" s="61" t="s">
        <v>187</v>
      </c>
      <c r="C8171" s="62">
        <v>2004</v>
      </c>
      <c r="D8171" s="61" t="s">
        <v>94</v>
      </c>
      <c r="E8171" s="62">
        <v>6</v>
      </c>
      <c r="F8171" s="62">
        <v>86</v>
      </c>
      <c r="G8171" s="62">
        <v>36</v>
      </c>
      <c r="H8171" s="62">
        <v>0.5</v>
      </c>
      <c r="I8171" s="62">
        <v>14.33</v>
      </c>
      <c r="J8171" s="62">
        <v>79.98</v>
      </c>
      <c r="K8171" s="62">
        <v>46.56</v>
      </c>
      <c r="L8171" s="62">
        <v>123</v>
      </c>
      <c r="M8171" s="62">
        <v>1.71</v>
      </c>
      <c r="N8171" s="63"/>
      <c r="O8171" s="63"/>
      <c r="P8171" s="63"/>
      <c r="Q8171" s="63"/>
      <c r="R8171" s="63"/>
      <c r="S8171" s="63"/>
      <c r="T8171" s="63"/>
      <c r="U8171" s="63"/>
      <c r="V8171" s="63"/>
      <c r="W8171" s="63"/>
      <c r="X8171" s="63"/>
      <c r="Y8171" s="63"/>
      <c r="Z8171" s="62">
        <v>0</v>
      </c>
      <c r="AA8171" s="63"/>
      <c r="AB8171" s="63"/>
      <c r="AC8171" s="62">
        <v>0</v>
      </c>
    </row>
    <row r="8172" spans="1:29" x14ac:dyDescent="0.25">
      <c r="A8172" s="61" t="s">
        <v>548</v>
      </c>
      <c r="B8172" s="61" t="s">
        <v>549</v>
      </c>
      <c r="C8172" s="62">
        <v>2009</v>
      </c>
      <c r="D8172" s="61" t="s">
        <v>78</v>
      </c>
      <c r="E8172" s="62">
        <v>48</v>
      </c>
      <c r="F8172" s="62">
        <v>362806</v>
      </c>
      <c r="G8172" s="62">
        <v>68657</v>
      </c>
      <c r="H8172" s="62">
        <v>119.2</v>
      </c>
      <c r="I8172" s="62">
        <v>7558.46</v>
      </c>
      <c r="J8172" s="62">
        <v>337409.58</v>
      </c>
      <c r="K8172" s="62">
        <v>0</v>
      </c>
      <c r="L8172" s="63"/>
      <c r="M8172" s="63"/>
      <c r="N8172" s="63"/>
      <c r="O8172" s="63"/>
      <c r="P8172" s="63"/>
      <c r="Q8172" s="63"/>
      <c r="R8172" s="63"/>
      <c r="S8172" s="63"/>
      <c r="T8172" s="63"/>
      <c r="U8172" s="63"/>
      <c r="V8172" s="63"/>
      <c r="W8172" s="63"/>
      <c r="X8172" s="63"/>
      <c r="Y8172" s="63"/>
      <c r="Z8172" s="62">
        <v>165086</v>
      </c>
      <c r="AA8172" s="62">
        <v>7910</v>
      </c>
      <c r="AB8172" s="62">
        <v>13.73</v>
      </c>
      <c r="AC8172" s="62">
        <v>3439.29</v>
      </c>
    </row>
    <row r="8173" spans="1:29" x14ac:dyDescent="0.25">
      <c r="A8173" s="61" t="s">
        <v>84</v>
      </c>
      <c r="B8173" s="61" t="s">
        <v>85</v>
      </c>
      <c r="C8173" s="62">
        <v>2011</v>
      </c>
      <c r="D8173" s="61" t="s">
        <v>78</v>
      </c>
      <c r="E8173" s="62">
        <v>25</v>
      </c>
      <c r="F8173" s="62">
        <v>83994</v>
      </c>
      <c r="G8173" s="62">
        <v>13025</v>
      </c>
      <c r="H8173" s="62">
        <v>43.42</v>
      </c>
      <c r="I8173" s="62">
        <v>3359.76</v>
      </c>
      <c r="J8173" s="62">
        <v>78114.42</v>
      </c>
      <c r="K8173" s="62">
        <v>10345</v>
      </c>
      <c r="L8173" s="62">
        <v>4451</v>
      </c>
      <c r="M8173" s="62">
        <v>14.84</v>
      </c>
      <c r="N8173" s="63"/>
      <c r="O8173" s="63"/>
      <c r="P8173" s="63"/>
      <c r="Q8173" s="63"/>
      <c r="R8173" s="63"/>
      <c r="S8173" s="63"/>
      <c r="T8173" s="63"/>
      <c r="U8173" s="63"/>
      <c r="V8173" s="63"/>
      <c r="W8173" s="63"/>
      <c r="X8173" s="63"/>
      <c r="Y8173" s="63"/>
      <c r="Z8173" s="62">
        <v>591</v>
      </c>
      <c r="AA8173" s="62">
        <v>3071</v>
      </c>
      <c r="AB8173" s="62">
        <v>10.24</v>
      </c>
      <c r="AC8173" s="62">
        <v>23.64</v>
      </c>
    </row>
    <row r="8174" spans="1:29" ht="30" x14ac:dyDescent="0.25">
      <c r="A8174" s="61" t="s">
        <v>120</v>
      </c>
      <c r="B8174" s="61" t="s">
        <v>121</v>
      </c>
      <c r="C8174" s="62">
        <v>2017</v>
      </c>
      <c r="D8174" s="61" t="s">
        <v>99</v>
      </c>
      <c r="E8174" s="62">
        <v>40</v>
      </c>
      <c r="F8174" s="62">
        <v>360214</v>
      </c>
      <c r="G8174" s="62">
        <v>54748</v>
      </c>
      <c r="H8174" s="62">
        <v>114.06</v>
      </c>
      <c r="I8174" s="62">
        <v>9005.35</v>
      </c>
      <c r="J8174" s="62">
        <v>334999.02</v>
      </c>
      <c r="K8174" s="62">
        <v>0</v>
      </c>
      <c r="L8174" s="63"/>
      <c r="M8174" s="63"/>
      <c r="N8174" s="63"/>
      <c r="O8174" s="63"/>
      <c r="P8174" s="63"/>
      <c r="Q8174" s="63"/>
      <c r="R8174" s="63"/>
      <c r="S8174" s="63"/>
      <c r="T8174" s="63"/>
      <c r="U8174" s="63"/>
      <c r="V8174" s="63"/>
      <c r="W8174" s="63"/>
      <c r="X8174" s="63"/>
      <c r="Y8174" s="63"/>
      <c r="Z8174" s="62">
        <v>140230</v>
      </c>
      <c r="AA8174" s="62">
        <v>9998</v>
      </c>
      <c r="AB8174" s="62">
        <v>20.83</v>
      </c>
      <c r="AC8174" s="62">
        <v>3505.75</v>
      </c>
    </row>
    <row r="8175" spans="1:29" ht="30" x14ac:dyDescent="0.25">
      <c r="A8175" s="61" t="s">
        <v>151</v>
      </c>
      <c r="B8175" s="61" t="s">
        <v>152</v>
      </c>
      <c r="C8175" s="62">
        <v>2003</v>
      </c>
      <c r="D8175" s="61" t="s">
        <v>78</v>
      </c>
      <c r="E8175" s="62">
        <v>40</v>
      </c>
      <c r="F8175" s="62">
        <v>308300</v>
      </c>
      <c r="G8175" s="62">
        <v>16537</v>
      </c>
      <c r="H8175" s="62">
        <v>34.450000000000003</v>
      </c>
      <c r="I8175" s="62">
        <v>7707.5</v>
      </c>
      <c r="J8175" s="62">
        <v>286719</v>
      </c>
      <c r="K8175" s="62">
        <v>0</v>
      </c>
      <c r="L8175" s="62">
        <v>0</v>
      </c>
      <c r="M8175" s="62">
        <v>0</v>
      </c>
      <c r="N8175" s="63"/>
      <c r="O8175" s="63"/>
      <c r="P8175" s="63"/>
      <c r="Q8175" s="62">
        <v>0</v>
      </c>
      <c r="R8175" s="62">
        <v>0</v>
      </c>
      <c r="S8175" s="63"/>
      <c r="T8175" s="63"/>
      <c r="U8175" s="63"/>
      <c r="V8175" s="62">
        <v>0</v>
      </c>
      <c r="W8175" s="62">
        <v>0</v>
      </c>
      <c r="X8175" s="63"/>
      <c r="Y8175" s="63"/>
      <c r="Z8175" s="62">
        <v>1007.61</v>
      </c>
      <c r="AA8175" s="62">
        <v>5357</v>
      </c>
      <c r="AB8175" s="62">
        <v>11.16</v>
      </c>
      <c r="AC8175" s="62">
        <v>25.19</v>
      </c>
    </row>
    <row r="8176" spans="1:29" ht="30" x14ac:dyDescent="0.25">
      <c r="A8176" s="61" t="s">
        <v>231</v>
      </c>
      <c r="B8176" s="61" t="s">
        <v>232</v>
      </c>
      <c r="C8176" s="62">
        <v>2007</v>
      </c>
      <c r="D8176" s="61" t="s">
        <v>72</v>
      </c>
      <c r="E8176" s="62">
        <v>92</v>
      </c>
      <c r="F8176" s="62">
        <v>777600</v>
      </c>
      <c r="G8176" s="62">
        <v>89838</v>
      </c>
      <c r="H8176" s="62">
        <v>81.38</v>
      </c>
      <c r="I8176" s="62">
        <v>8452.17</v>
      </c>
      <c r="J8176" s="62">
        <v>723168</v>
      </c>
      <c r="K8176" s="62">
        <v>0</v>
      </c>
      <c r="L8176" s="63"/>
      <c r="M8176" s="63"/>
      <c r="N8176" s="63"/>
      <c r="O8176" s="63"/>
      <c r="P8176" s="63"/>
      <c r="Q8176" s="63"/>
      <c r="R8176" s="63"/>
      <c r="S8176" s="63"/>
      <c r="T8176" s="63"/>
      <c r="U8176" s="63"/>
      <c r="V8176" s="63"/>
      <c r="W8176" s="63"/>
      <c r="X8176" s="63"/>
      <c r="Y8176" s="63"/>
      <c r="Z8176" s="62">
        <v>387290</v>
      </c>
      <c r="AA8176" s="62">
        <v>19255</v>
      </c>
      <c r="AB8176" s="62">
        <v>17.440000000000001</v>
      </c>
      <c r="AC8176" s="62">
        <v>4209.67</v>
      </c>
    </row>
    <row r="8177" spans="1:29" ht="30" x14ac:dyDescent="0.25">
      <c r="A8177" s="61" t="s">
        <v>237</v>
      </c>
      <c r="B8177" s="61" t="s">
        <v>238</v>
      </c>
      <c r="C8177" s="62">
        <v>2018</v>
      </c>
      <c r="D8177" s="61" t="s">
        <v>89</v>
      </c>
      <c r="E8177" s="62">
        <v>116</v>
      </c>
      <c r="F8177" s="62">
        <v>591929</v>
      </c>
      <c r="G8177" s="62">
        <v>68888</v>
      </c>
      <c r="H8177" s="62">
        <v>49.49</v>
      </c>
      <c r="I8177" s="62">
        <v>5102.84</v>
      </c>
      <c r="J8177" s="62">
        <v>550493.97</v>
      </c>
      <c r="K8177" s="62">
        <v>34272.550000000003</v>
      </c>
      <c r="L8177" s="62">
        <v>30216</v>
      </c>
      <c r="M8177" s="62">
        <v>21.71</v>
      </c>
      <c r="N8177" s="62">
        <v>295.45</v>
      </c>
      <c r="O8177" s="62">
        <v>413302.97</v>
      </c>
      <c r="P8177" s="63"/>
      <c r="Q8177" s="63"/>
      <c r="R8177" s="63"/>
      <c r="S8177" s="63"/>
      <c r="T8177" s="63"/>
      <c r="U8177" s="63"/>
      <c r="V8177" s="63"/>
      <c r="W8177" s="63"/>
      <c r="X8177" s="63"/>
      <c r="Y8177" s="63"/>
      <c r="Z8177" s="62">
        <v>442042</v>
      </c>
      <c r="AA8177" s="62">
        <v>36694</v>
      </c>
      <c r="AB8177" s="62">
        <v>26.36</v>
      </c>
      <c r="AC8177" s="62">
        <v>3810.71</v>
      </c>
    </row>
    <row r="8178" spans="1:29" x14ac:dyDescent="0.25">
      <c r="A8178" s="61" t="s">
        <v>95</v>
      </c>
      <c r="B8178" s="61" t="s">
        <v>96</v>
      </c>
      <c r="C8178" s="62">
        <v>2012</v>
      </c>
      <c r="D8178" s="61" t="s">
        <v>99</v>
      </c>
      <c r="E8178" s="62">
        <v>40</v>
      </c>
      <c r="F8178" s="62">
        <v>165260</v>
      </c>
      <c r="G8178" s="62">
        <v>24598</v>
      </c>
      <c r="H8178" s="62">
        <v>51.25</v>
      </c>
      <c r="I8178" s="62">
        <v>4131.5</v>
      </c>
      <c r="J8178" s="62">
        <v>153691.79999999999</v>
      </c>
      <c r="K8178" s="62">
        <v>20687</v>
      </c>
      <c r="L8178" s="62">
        <v>22057</v>
      </c>
      <c r="M8178" s="62">
        <v>45.95</v>
      </c>
      <c r="N8178" s="62">
        <v>517.17999999999995</v>
      </c>
      <c r="O8178" s="62">
        <v>249470.74</v>
      </c>
      <c r="P8178" s="63"/>
      <c r="Q8178" s="63"/>
      <c r="R8178" s="63"/>
      <c r="S8178" s="63"/>
      <c r="T8178" s="63"/>
      <c r="U8178" s="63"/>
      <c r="V8178" s="63"/>
      <c r="W8178" s="63"/>
      <c r="X8178" s="63"/>
      <c r="Y8178" s="63"/>
      <c r="Z8178" s="62">
        <v>366698.6</v>
      </c>
      <c r="AA8178" s="62">
        <v>5892</v>
      </c>
      <c r="AB8178" s="62">
        <v>12.28</v>
      </c>
      <c r="AC8178" s="62">
        <v>9167.4599999999991</v>
      </c>
    </row>
    <row r="8179" spans="1:29" ht="30" x14ac:dyDescent="0.25">
      <c r="A8179" s="61" t="s">
        <v>92</v>
      </c>
      <c r="B8179" s="61" t="s">
        <v>93</v>
      </c>
      <c r="C8179" s="62">
        <v>2005</v>
      </c>
      <c r="D8179" s="61" t="s">
        <v>75</v>
      </c>
      <c r="E8179" s="62">
        <v>8</v>
      </c>
      <c r="F8179" s="62">
        <v>0</v>
      </c>
      <c r="G8179" s="62">
        <v>0</v>
      </c>
      <c r="H8179" s="62">
        <v>0</v>
      </c>
      <c r="I8179" s="62">
        <v>0</v>
      </c>
      <c r="J8179" s="62">
        <v>0</v>
      </c>
      <c r="K8179" s="62">
        <v>0</v>
      </c>
      <c r="L8179" s="62">
        <v>0</v>
      </c>
      <c r="M8179" s="62">
        <v>0</v>
      </c>
      <c r="N8179" s="63"/>
      <c r="O8179" s="63"/>
      <c r="P8179" s="63"/>
      <c r="Q8179" s="63"/>
      <c r="R8179" s="63"/>
      <c r="S8179" s="63"/>
      <c r="T8179" s="63"/>
      <c r="U8179" s="63"/>
      <c r="V8179" s="63"/>
      <c r="W8179" s="63"/>
      <c r="X8179" s="63"/>
      <c r="Y8179" s="63"/>
      <c r="Z8179" s="62">
        <v>1113.56</v>
      </c>
      <c r="AA8179" s="62">
        <v>8235</v>
      </c>
      <c r="AB8179" s="62">
        <v>85.78</v>
      </c>
      <c r="AC8179" s="62">
        <v>139.19999999999999</v>
      </c>
    </row>
    <row r="8180" spans="1:29" x14ac:dyDescent="0.25">
      <c r="A8180" s="61" t="s">
        <v>212</v>
      </c>
      <c r="B8180" s="61" t="s">
        <v>213</v>
      </c>
      <c r="C8180" s="62">
        <v>2015</v>
      </c>
      <c r="D8180" s="61" t="s">
        <v>72</v>
      </c>
      <c r="E8180" s="62">
        <v>44</v>
      </c>
      <c r="F8180" s="62">
        <v>35428</v>
      </c>
      <c r="G8180" s="62">
        <v>7846</v>
      </c>
      <c r="H8180" s="62">
        <v>14.86</v>
      </c>
      <c r="I8180" s="62">
        <v>805.18</v>
      </c>
      <c r="J8180" s="62">
        <v>32948.04</v>
      </c>
      <c r="K8180" s="62">
        <v>18723.57</v>
      </c>
      <c r="L8180" s="62">
        <v>19640</v>
      </c>
      <c r="M8180" s="62">
        <v>37.200000000000003</v>
      </c>
      <c r="N8180" s="62">
        <v>425.54</v>
      </c>
      <c r="O8180" s="62">
        <v>225793.14</v>
      </c>
      <c r="P8180" s="63"/>
      <c r="Q8180" s="63"/>
      <c r="R8180" s="63"/>
      <c r="S8180" s="63"/>
      <c r="T8180" s="63"/>
      <c r="U8180" s="63"/>
      <c r="V8180" s="63"/>
      <c r="W8180" s="63"/>
      <c r="X8180" s="63"/>
      <c r="Y8180" s="63"/>
      <c r="Z8180" s="62">
        <v>98570</v>
      </c>
      <c r="AA8180" s="62">
        <v>10843</v>
      </c>
      <c r="AB8180" s="62">
        <v>20.54</v>
      </c>
      <c r="AC8180" s="62">
        <v>2240.23</v>
      </c>
    </row>
    <row r="8181" spans="1:29" ht="30" x14ac:dyDescent="0.25">
      <c r="A8181" s="61" t="s">
        <v>117</v>
      </c>
      <c r="B8181" s="61" t="s">
        <v>118</v>
      </c>
      <c r="C8181" s="62">
        <v>2007</v>
      </c>
      <c r="D8181" s="61" t="s">
        <v>86</v>
      </c>
      <c r="E8181" s="62">
        <v>69</v>
      </c>
      <c r="F8181" s="62">
        <v>11408</v>
      </c>
      <c r="G8181" s="62">
        <v>1922</v>
      </c>
      <c r="H8181" s="62">
        <v>2.3199999999999998</v>
      </c>
      <c r="I8181" s="62">
        <v>165.33</v>
      </c>
      <c r="J8181" s="62">
        <v>10609.44</v>
      </c>
      <c r="K8181" s="62">
        <v>7452.96</v>
      </c>
      <c r="L8181" s="62">
        <v>11467</v>
      </c>
      <c r="M8181" s="62">
        <v>13.85</v>
      </c>
      <c r="N8181" s="63"/>
      <c r="O8181" s="63"/>
      <c r="P8181" s="63"/>
      <c r="Q8181" s="63"/>
      <c r="R8181" s="63"/>
      <c r="S8181" s="63"/>
      <c r="T8181" s="63"/>
      <c r="U8181" s="63"/>
      <c r="V8181" s="63"/>
      <c r="W8181" s="63"/>
      <c r="X8181" s="63"/>
      <c r="Y8181" s="63"/>
      <c r="Z8181" s="62">
        <v>948</v>
      </c>
      <c r="AA8181" s="62">
        <v>9098</v>
      </c>
      <c r="AB8181" s="62">
        <v>10.99</v>
      </c>
      <c r="AC8181" s="62">
        <v>13.74</v>
      </c>
    </row>
    <row r="8182" spans="1:29" x14ac:dyDescent="0.25">
      <c r="A8182" s="61" t="s">
        <v>200</v>
      </c>
      <c r="B8182" s="61" t="s">
        <v>201</v>
      </c>
      <c r="C8182" s="62">
        <v>2006</v>
      </c>
      <c r="D8182" s="61" t="s">
        <v>75</v>
      </c>
      <c r="E8182" s="62">
        <v>2</v>
      </c>
      <c r="F8182" s="62">
        <v>317</v>
      </c>
      <c r="G8182" s="62">
        <v>137</v>
      </c>
      <c r="H8182" s="62">
        <v>5.71</v>
      </c>
      <c r="I8182" s="62">
        <v>158.5</v>
      </c>
      <c r="J8182" s="62">
        <v>294.81</v>
      </c>
      <c r="K8182" s="62">
        <v>0</v>
      </c>
      <c r="L8182" s="63"/>
      <c r="M8182" s="63"/>
      <c r="N8182" s="63"/>
      <c r="O8182" s="63"/>
      <c r="P8182" s="63"/>
      <c r="Q8182" s="63"/>
      <c r="R8182" s="63"/>
      <c r="S8182" s="63"/>
      <c r="T8182" s="63"/>
      <c r="U8182" s="63"/>
      <c r="V8182" s="63"/>
      <c r="W8182" s="63"/>
      <c r="X8182" s="63"/>
      <c r="Y8182" s="63"/>
      <c r="Z8182" s="62">
        <v>6200</v>
      </c>
      <c r="AA8182" s="62">
        <v>210</v>
      </c>
      <c r="AB8182" s="62">
        <v>8.75</v>
      </c>
      <c r="AC8182" s="62">
        <v>3100</v>
      </c>
    </row>
    <row r="8183" spans="1:29" x14ac:dyDescent="0.25">
      <c r="A8183" s="61" t="s">
        <v>128</v>
      </c>
      <c r="B8183" s="61" t="s">
        <v>129</v>
      </c>
      <c r="C8183" s="62">
        <v>2014</v>
      </c>
      <c r="D8183" s="61" t="s">
        <v>94</v>
      </c>
      <c r="E8183" s="62">
        <v>24</v>
      </c>
      <c r="F8183" s="62">
        <v>3926</v>
      </c>
      <c r="G8183" s="62">
        <v>809</v>
      </c>
      <c r="H8183" s="62">
        <v>2.81</v>
      </c>
      <c r="I8183" s="62">
        <v>163.58000000000001</v>
      </c>
      <c r="J8183" s="62">
        <v>3651.18</v>
      </c>
      <c r="K8183" s="62">
        <v>0</v>
      </c>
      <c r="L8183" s="63"/>
      <c r="M8183" s="63"/>
      <c r="N8183" s="63"/>
      <c r="O8183" s="63"/>
      <c r="P8183" s="63"/>
      <c r="Q8183" s="63"/>
      <c r="R8183" s="63"/>
      <c r="S8183" s="63"/>
      <c r="T8183" s="63"/>
      <c r="U8183" s="63"/>
      <c r="V8183" s="63"/>
      <c r="W8183" s="63"/>
      <c r="X8183" s="63"/>
      <c r="Y8183" s="63"/>
      <c r="Z8183" s="62">
        <v>1621</v>
      </c>
      <c r="AA8183" s="62">
        <v>14498</v>
      </c>
      <c r="AB8183" s="62">
        <v>50.34</v>
      </c>
      <c r="AC8183" s="62">
        <v>67.540000000000006</v>
      </c>
    </row>
    <row r="8184" spans="1:29" x14ac:dyDescent="0.25">
      <c r="A8184" s="61" t="s">
        <v>128</v>
      </c>
      <c r="B8184" s="61" t="s">
        <v>129</v>
      </c>
      <c r="C8184" s="62">
        <v>2018</v>
      </c>
      <c r="D8184" s="61" t="s">
        <v>89</v>
      </c>
      <c r="E8184" s="62">
        <v>92</v>
      </c>
      <c r="F8184" s="62">
        <v>82054</v>
      </c>
      <c r="G8184" s="62">
        <v>14333</v>
      </c>
      <c r="H8184" s="62">
        <v>12.98</v>
      </c>
      <c r="I8184" s="62">
        <v>891.89</v>
      </c>
      <c r="J8184" s="62">
        <v>76310.22</v>
      </c>
      <c r="K8184" s="62">
        <v>28726.48</v>
      </c>
      <c r="L8184" s="62">
        <v>16068</v>
      </c>
      <c r="M8184" s="62">
        <v>14.55</v>
      </c>
      <c r="N8184" s="62">
        <v>312.24</v>
      </c>
      <c r="O8184" s="62">
        <v>346421.23</v>
      </c>
      <c r="P8184" s="63"/>
      <c r="Q8184" s="63"/>
      <c r="R8184" s="63"/>
      <c r="S8184" s="63"/>
      <c r="T8184" s="63"/>
      <c r="U8184" s="63"/>
      <c r="V8184" s="63"/>
      <c r="W8184" s="63"/>
      <c r="X8184" s="63"/>
      <c r="Y8184" s="63"/>
      <c r="Z8184" s="62">
        <v>3069</v>
      </c>
      <c r="AA8184" s="62">
        <v>23877</v>
      </c>
      <c r="AB8184" s="62">
        <v>21.63</v>
      </c>
      <c r="AC8184" s="62">
        <v>33.36</v>
      </c>
    </row>
    <row r="8185" spans="1:29" ht="30" x14ac:dyDescent="0.25">
      <c r="A8185" s="61" t="s">
        <v>122</v>
      </c>
      <c r="B8185" s="61" t="s">
        <v>123</v>
      </c>
      <c r="C8185" s="62">
        <v>2014</v>
      </c>
      <c r="D8185" s="61" t="s">
        <v>99</v>
      </c>
      <c r="E8185" s="62">
        <v>52</v>
      </c>
      <c r="F8185" s="62">
        <v>240716</v>
      </c>
      <c r="G8185" s="62">
        <v>33974</v>
      </c>
      <c r="H8185" s="62">
        <v>54.45</v>
      </c>
      <c r="I8185" s="62">
        <v>4629.1499999999996</v>
      </c>
      <c r="J8185" s="62">
        <v>223865.88</v>
      </c>
      <c r="K8185" s="62">
        <v>14643</v>
      </c>
      <c r="L8185" s="62">
        <v>21564</v>
      </c>
      <c r="M8185" s="62">
        <v>34.56</v>
      </c>
      <c r="N8185" s="62">
        <v>281.60000000000002</v>
      </c>
      <c r="O8185" s="62">
        <v>176584.33</v>
      </c>
      <c r="P8185" s="63"/>
      <c r="Q8185" s="63"/>
      <c r="R8185" s="63"/>
      <c r="S8185" s="63"/>
      <c r="T8185" s="63"/>
      <c r="U8185" s="63"/>
      <c r="V8185" s="63"/>
      <c r="W8185" s="63"/>
      <c r="X8185" s="63"/>
      <c r="Y8185" s="63"/>
      <c r="Z8185" s="62">
        <v>487.94</v>
      </c>
      <c r="AA8185" s="62">
        <v>19566</v>
      </c>
      <c r="AB8185" s="62">
        <v>31.36</v>
      </c>
      <c r="AC8185" s="62">
        <v>9.3800000000000008</v>
      </c>
    </row>
    <row r="8186" spans="1:29" ht="30" x14ac:dyDescent="0.25">
      <c r="A8186" s="61" t="s">
        <v>269</v>
      </c>
      <c r="B8186" s="61" t="s">
        <v>270</v>
      </c>
      <c r="C8186" s="62">
        <v>2013</v>
      </c>
      <c r="D8186" s="61" t="s">
        <v>86</v>
      </c>
      <c r="E8186" s="62">
        <v>91</v>
      </c>
      <c r="F8186" s="62">
        <v>201471</v>
      </c>
      <c r="G8186" s="62">
        <v>30613</v>
      </c>
      <c r="H8186" s="62">
        <v>28.03</v>
      </c>
      <c r="I8186" s="62">
        <v>2213.9699999999998</v>
      </c>
      <c r="J8186" s="62">
        <v>187368.03</v>
      </c>
      <c r="K8186" s="62">
        <v>66467.509999999995</v>
      </c>
      <c r="L8186" s="62">
        <v>67983</v>
      </c>
      <c r="M8186" s="62">
        <v>62.26</v>
      </c>
      <c r="N8186" s="62">
        <v>730.41</v>
      </c>
      <c r="O8186" s="62">
        <v>801551.61</v>
      </c>
      <c r="P8186" s="63"/>
      <c r="Q8186" s="63"/>
      <c r="R8186" s="63"/>
      <c r="S8186" s="63"/>
      <c r="T8186" s="63"/>
      <c r="U8186" s="63"/>
      <c r="V8186" s="63"/>
      <c r="W8186" s="63"/>
      <c r="X8186" s="63"/>
      <c r="Y8186" s="63"/>
      <c r="Z8186" s="62">
        <v>797953</v>
      </c>
      <c r="AA8186" s="62">
        <v>35852</v>
      </c>
      <c r="AB8186" s="62">
        <v>32.83</v>
      </c>
      <c r="AC8186" s="62">
        <v>8768.7099999999991</v>
      </c>
    </row>
    <row r="8187" spans="1:29" x14ac:dyDescent="0.25">
      <c r="A8187" s="61" t="s">
        <v>163</v>
      </c>
      <c r="B8187" s="61" t="s">
        <v>164</v>
      </c>
      <c r="C8187" s="62">
        <v>2018</v>
      </c>
      <c r="D8187" s="61" t="s">
        <v>259</v>
      </c>
      <c r="E8187" s="62">
        <v>35</v>
      </c>
      <c r="F8187" s="62">
        <v>104502</v>
      </c>
      <c r="G8187" s="62">
        <v>25468</v>
      </c>
      <c r="H8187" s="62">
        <v>60.64</v>
      </c>
      <c r="I8187" s="62">
        <v>2985.77</v>
      </c>
      <c r="J8187" s="62">
        <v>97186.86</v>
      </c>
      <c r="K8187" s="62">
        <v>12525.7</v>
      </c>
      <c r="L8187" s="62">
        <v>8770</v>
      </c>
      <c r="M8187" s="62">
        <v>20.88</v>
      </c>
      <c r="N8187" s="62">
        <v>357.88</v>
      </c>
      <c r="O8187" s="62">
        <v>151051.21</v>
      </c>
      <c r="P8187" s="63"/>
      <c r="Q8187" s="63"/>
      <c r="R8187" s="63"/>
      <c r="S8187" s="63"/>
      <c r="T8187" s="63"/>
      <c r="U8187" s="63"/>
      <c r="V8187" s="63"/>
      <c r="W8187" s="63"/>
      <c r="X8187" s="63"/>
      <c r="Y8187" s="63"/>
      <c r="Z8187" s="62">
        <v>109487</v>
      </c>
      <c r="AA8187" s="62">
        <v>10106</v>
      </c>
      <c r="AB8187" s="62">
        <v>24.06</v>
      </c>
      <c r="AC8187" s="62">
        <v>3128.2</v>
      </c>
    </row>
    <row r="8188" spans="1:29" x14ac:dyDescent="0.25">
      <c r="A8188" s="61" t="s">
        <v>198</v>
      </c>
      <c r="B8188" s="61" t="s">
        <v>199</v>
      </c>
      <c r="C8188" s="62">
        <v>2003</v>
      </c>
      <c r="D8188" s="61" t="s">
        <v>78</v>
      </c>
      <c r="E8188" s="62">
        <v>40</v>
      </c>
      <c r="F8188" s="62">
        <v>162240</v>
      </c>
      <c r="G8188" s="62">
        <v>13580</v>
      </c>
      <c r="H8188" s="62">
        <v>28.29</v>
      </c>
      <c r="I8188" s="62">
        <v>4056</v>
      </c>
      <c r="J8188" s="62">
        <v>150883.20000000001</v>
      </c>
      <c r="K8188" s="62">
        <v>0</v>
      </c>
      <c r="L8188" s="63"/>
      <c r="M8188" s="63"/>
      <c r="N8188" s="63"/>
      <c r="O8188" s="63"/>
      <c r="P8188" s="63"/>
      <c r="Q8188" s="63"/>
      <c r="R8188" s="63"/>
      <c r="S8188" s="63"/>
      <c r="T8188" s="63"/>
      <c r="U8188" s="63"/>
      <c r="V8188" s="63"/>
      <c r="W8188" s="63"/>
      <c r="X8188" s="63"/>
      <c r="Y8188" s="63"/>
      <c r="Z8188" s="62">
        <v>0</v>
      </c>
      <c r="AA8188" s="63"/>
      <c r="AB8188" s="63"/>
      <c r="AC8188" s="62">
        <v>0</v>
      </c>
    </row>
    <row r="8189" spans="1:29" ht="45" x14ac:dyDescent="0.25">
      <c r="A8189" s="61" t="s">
        <v>243</v>
      </c>
      <c r="B8189" s="61" t="s">
        <v>244</v>
      </c>
      <c r="C8189" s="62">
        <v>2017</v>
      </c>
      <c r="D8189" s="61" t="s">
        <v>75</v>
      </c>
      <c r="E8189" s="62">
        <v>8</v>
      </c>
      <c r="F8189" s="63"/>
      <c r="G8189" s="63"/>
      <c r="H8189" s="63"/>
      <c r="I8189" s="63"/>
      <c r="J8189" s="63"/>
      <c r="K8189" s="62">
        <v>0</v>
      </c>
      <c r="L8189" s="63"/>
      <c r="M8189" s="63"/>
      <c r="N8189" s="63"/>
      <c r="O8189" s="63"/>
      <c r="P8189" s="62">
        <v>362</v>
      </c>
      <c r="Q8189" s="62">
        <v>739</v>
      </c>
      <c r="R8189" s="62">
        <v>7.7</v>
      </c>
      <c r="S8189" s="62">
        <v>45</v>
      </c>
      <c r="T8189" s="62">
        <v>4586.18</v>
      </c>
      <c r="U8189" s="63"/>
      <c r="V8189" s="63"/>
      <c r="W8189" s="63"/>
      <c r="X8189" s="63"/>
      <c r="Y8189" s="63"/>
      <c r="Z8189" s="62">
        <v>56.35</v>
      </c>
      <c r="AA8189" s="62">
        <v>1665</v>
      </c>
      <c r="AB8189" s="62">
        <v>17.34</v>
      </c>
      <c r="AC8189" s="62">
        <v>7.04</v>
      </c>
    </row>
    <row r="8190" spans="1:29" ht="30" x14ac:dyDescent="0.25">
      <c r="A8190" s="61" t="s">
        <v>151</v>
      </c>
      <c r="B8190" s="61" t="s">
        <v>152</v>
      </c>
      <c r="C8190" s="62">
        <v>2010</v>
      </c>
      <c r="D8190" s="61" t="s">
        <v>75</v>
      </c>
      <c r="E8190" s="62">
        <v>2</v>
      </c>
      <c r="F8190" s="63"/>
      <c r="G8190" s="63"/>
      <c r="H8190" s="63"/>
      <c r="I8190" s="63"/>
      <c r="J8190" s="63"/>
      <c r="K8190" s="62">
        <v>0</v>
      </c>
      <c r="L8190" s="63"/>
      <c r="M8190" s="63"/>
      <c r="N8190" s="63"/>
      <c r="O8190" s="63"/>
      <c r="P8190" s="63"/>
      <c r="Q8190" s="63"/>
      <c r="R8190" s="63"/>
      <c r="S8190" s="63"/>
      <c r="T8190" s="63"/>
      <c r="U8190" s="63"/>
      <c r="V8190" s="63"/>
      <c r="W8190" s="63"/>
      <c r="X8190" s="63"/>
      <c r="Y8190" s="63"/>
      <c r="Z8190" s="62">
        <v>0</v>
      </c>
      <c r="AA8190" s="63"/>
      <c r="AB8190" s="63"/>
      <c r="AC8190" s="62">
        <v>0</v>
      </c>
    </row>
    <row r="8191" spans="1:29" ht="30" x14ac:dyDescent="0.25">
      <c r="A8191" s="61" t="s">
        <v>224</v>
      </c>
      <c r="B8191" s="61" t="s">
        <v>225</v>
      </c>
      <c r="C8191" s="62">
        <v>2004</v>
      </c>
      <c r="D8191" s="61" t="s">
        <v>226</v>
      </c>
      <c r="E8191" s="62">
        <v>51</v>
      </c>
      <c r="F8191" s="62">
        <v>82320</v>
      </c>
      <c r="G8191" s="62">
        <v>10418</v>
      </c>
      <c r="H8191" s="62">
        <v>17.02</v>
      </c>
      <c r="I8191" s="62">
        <v>1614.12</v>
      </c>
      <c r="J8191" s="62">
        <v>76557.600000000006</v>
      </c>
      <c r="K8191" s="62">
        <v>4186</v>
      </c>
      <c r="L8191" s="62">
        <v>7891</v>
      </c>
      <c r="M8191" s="62">
        <v>12.89</v>
      </c>
      <c r="N8191" s="62">
        <v>82.08</v>
      </c>
      <c r="O8191" s="62">
        <v>50480.23</v>
      </c>
      <c r="P8191" s="63"/>
      <c r="Q8191" s="63"/>
      <c r="R8191" s="63"/>
      <c r="S8191" s="63"/>
      <c r="T8191" s="63"/>
      <c r="U8191" s="63"/>
      <c r="V8191" s="63"/>
      <c r="W8191" s="63"/>
      <c r="X8191" s="63"/>
      <c r="Y8191" s="63"/>
      <c r="Z8191" s="62">
        <v>2287.9499999999998</v>
      </c>
      <c r="AA8191" s="62">
        <v>4003</v>
      </c>
      <c r="AB8191" s="62">
        <v>6.54</v>
      </c>
      <c r="AC8191" s="62">
        <v>44.86</v>
      </c>
    </row>
    <row r="8192" spans="1:29" ht="30" x14ac:dyDescent="0.25">
      <c r="A8192" s="61" t="s">
        <v>117</v>
      </c>
      <c r="B8192" s="61" t="s">
        <v>118</v>
      </c>
      <c r="C8192" s="62">
        <v>2011</v>
      </c>
      <c r="D8192" s="61" t="s">
        <v>297</v>
      </c>
      <c r="E8192" s="62">
        <v>60</v>
      </c>
      <c r="F8192" s="63"/>
      <c r="G8192" s="63"/>
      <c r="H8192" s="63"/>
      <c r="I8192" s="63"/>
      <c r="J8192" s="63"/>
      <c r="K8192" s="62">
        <v>0</v>
      </c>
      <c r="L8192" s="63"/>
      <c r="M8192" s="63"/>
      <c r="N8192" s="63"/>
      <c r="O8192" s="63"/>
      <c r="P8192" s="63"/>
      <c r="Q8192" s="63"/>
      <c r="R8192" s="63"/>
      <c r="S8192" s="63"/>
      <c r="T8192" s="63"/>
      <c r="U8192" s="63"/>
      <c r="V8192" s="63"/>
      <c r="W8192" s="63"/>
      <c r="X8192" s="63"/>
      <c r="Y8192" s="63"/>
      <c r="Z8192" s="62">
        <v>0</v>
      </c>
      <c r="AA8192" s="63"/>
      <c r="AB8192" s="63"/>
      <c r="AC8192" s="62">
        <v>0</v>
      </c>
    </row>
    <row r="8193" spans="1:29" ht="30" x14ac:dyDescent="0.25">
      <c r="A8193" s="61" t="s">
        <v>176</v>
      </c>
      <c r="B8193" s="61" t="s">
        <v>177</v>
      </c>
      <c r="C8193" s="62">
        <v>2015</v>
      </c>
      <c r="D8193" s="61" t="s">
        <v>78</v>
      </c>
      <c r="E8193" s="62">
        <v>31</v>
      </c>
      <c r="F8193" s="62">
        <v>100993</v>
      </c>
      <c r="G8193" s="62">
        <v>18143</v>
      </c>
      <c r="H8193" s="62">
        <v>48.77</v>
      </c>
      <c r="I8193" s="62">
        <v>3257.84</v>
      </c>
      <c r="J8193" s="62">
        <v>93923.49</v>
      </c>
      <c r="K8193" s="62">
        <v>10565.47</v>
      </c>
      <c r="L8193" s="62">
        <v>17511</v>
      </c>
      <c r="M8193" s="62">
        <v>47.07</v>
      </c>
      <c r="N8193" s="62">
        <v>340.82</v>
      </c>
      <c r="O8193" s="62">
        <v>127412.18</v>
      </c>
      <c r="P8193" s="63"/>
      <c r="Q8193" s="63"/>
      <c r="R8193" s="63"/>
      <c r="S8193" s="63"/>
      <c r="T8193" s="63"/>
      <c r="U8193" s="63"/>
      <c r="V8193" s="63"/>
      <c r="W8193" s="63"/>
      <c r="X8193" s="63"/>
      <c r="Y8193" s="63"/>
      <c r="Z8193" s="62">
        <v>530</v>
      </c>
      <c r="AA8193" s="62">
        <v>5619</v>
      </c>
      <c r="AB8193" s="62">
        <v>15.1</v>
      </c>
      <c r="AC8193" s="62">
        <v>17.100000000000001</v>
      </c>
    </row>
    <row r="8194" spans="1:29" x14ac:dyDescent="0.25">
      <c r="A8194" s="61" t="s">
        <v>157</v>
      </c>
      <c r="B8194" s="61" t="s">
        <v>158</v>
      </c>
      <c r="C8194" s="62">
        <v>2017</v>
      </c>
      <c r="D8194" s="61" t="s">
        <v>78</v>
      </c>
      <c r="E8194" s="62">
        <v>68</v>
      </c>
      <c r="F8194" s="62">
        <v>442292</v>
      </c>
      <c r="G8194" s="62">
        <v>98472</v>
      </c>
      <c r="H8194" s="62">
        <v>120.68</v>
      </c>
      <c r="I8194" s="62">
        <v>6504.29</v>
      </c>
      <c r="J8194" s="62">
        <v>411331.56</v>
      </c>
      <c r="K8194" s="62">
        <v>0</v>
      </c>
      <c r="L8194" s="63"/>
      <c r="M8194" s="63"/>
      <c r="N8194" s="63"/>
      <c r="O8194" s="63"/>
      <c r="P8194" s="63"/>
      <c r="Q8194" s="63"/>
      <c r="R8194" s="63"/>
      <c r="S8194" s="63"/>
      <c r="T8194" s="63"/>
      <c r="U8194" s="63"/>
      <c r="V8194" s="63"/>
      <c r="W8194" s="63"/>
      <c r="X8194" s="63"/>
      <c r="Y8194" s="63"/>
      <c r="Z8194" s="62">
        <v>2635.62</v>
      </c>
      <c r="AA8194" s="62">
        <v>27458</v>
      </c>
      <c r="AB8194" s="62">
        <v>33.65</v>
      </c>
      <c r="AC8194" s="62">
        <v>38.76</v>
      </c>
    </row>
    <row r="8195" spans="1:29" x14ac:dyDescent="0.25">
      <c r="A8195" s="61" t="s">
        <v>552</v>
      </c>
      <c r="B8195" s="61" t="s">
        <v>553</v>
      </c>
      <c r="C8195" s="62">
        <v>2012</v>
      </c>
      <c r="D8195" s="61" t="s">
        <v>78</v>
      </c>
      <c r="E8195" s="62">
        <v>20</v>
      </c>
      <c r="F8195" s="62">
        <v>33372</v>
      </c>
      <c r="G8195" s="62">
        <v>4083</v>
      </c>
      <c r="H8195" s="62">
        <v>17.010000000000002</v>
      </c>
      <c r="I8195" s="62">
        <v>1668.6</v>
      </c>
      <c r="J8195" s="62">
        <v>31035.96</v>
      </c>
      <c r="K8195" s="62">
        <v>1219</v>
      </c>
      <c r="L8195" s="62">
        <v>2625</v>
      </c>
      <c r="M8195" s="62">
        <v>10.94</v>
      </c>
      <c r="N8195" s="63"/>
      <c r="O8195" s="63"/>
      <c r="P8195" s="63"/>
      <c r="Q8195" s="63"/>
      <c r="R8195" s="63"/>
      <c r="S8195" s="63"/>
      <c r="T8195" s="63"/>
      <c r="U8195" s="63"/>
      <c r="V8195" s="63"/>
      <c r="W8195" s="63"/>
      <c r="X8195" s="63"/>
      <c r="Y8195" s="63"/>
      <c r="Z8195" s="62">
        <v>26.87</v>
      </c>
      <c r="AA8195" s="62">
        <v>4449</v>
      </c>
      <c r="AB8195" s="62">
        <v>18.54</v>
      </c>
      <c r="AC8195" s="62">
        <v>1.34</v>
      </c>
    </row>
    <row r="8196" spans="1:29" ht="45" x14ac:dyDescent="0.25">
      <c r="A8196" s="61" t="s">
        <v>518</v>
      </c>
      <c r="B8196" s="61" t="s">
        <v>519</v>
      </c>
      <c r="C8196" s="62">
        <v>2005</v>
      </c>
      <c r="D8196" s="61" t="s">
        <v>75</v>
      </c>
      <c r="E8196" s="62">
        <v>14</v>
      </c>
      <c r="F8196" s="62">
        <v>6222</v>
      </c>
      <c r="G8196" s="62">
        <v>877</v>
      </c>
      <c r="H8196" s="62">
        <v>5.22</v>
      </c>
      <c r="I8196" s="62">
        <v>444.43</v>
      </c>
      <c r="J8196" s="62">
        <v>5786.46</v>
      </c>
      <c r="K8196" s="62">
        <v>615.91</v>
      </c>
      <c r="L8196" s="62">
        <v>1344</v>
      </c>
      <c r="M8196" s="62">
        <v>8</v>
      </c>
      <c r="N8196" s="63"/>
      <c r="O8196" s="63"/>
      <c r="P8196" s="63"/>
      <c r="Q8196" s="63"/>
      <c r="R8196" s="63"/>
      <c r="S8196" s="63"/>
      <c r="T8196" s="63"/>
      <c r="U8196" s="63"/>
      <c r="V8196" s="63"/>
      <c r="W8196" s="63"/>
      <c r="X8196" s="63"/>
      <c r="Y8196" s="63"/>
      <c r="Z8196" s="62">
        <v>978.95</v>
      </c>
      <c r="AA8196" s="62">
        <v>4628</v>
      </c>
      <c r="AB8196" s="62">
        <v>27.55</v>
      </c>
      <c r="AC8196" s="62">
        <v>69.92</v>
      </c>
    </row>
    <row r="8197" spans="1:29" ht="30" x14ac:dyDescent="0.25">
      <c r="A8197" s="61" t="s">
        <v>206</v>
      </c>
      <c r="B8197" s="61" t="s">
        <v>207</v>
      </c>
      <c r="C8197" s="62">
        <v>2006</v>
      </c>
      <c r="D8197" s="61" t="s">
        <v>78</v>
      </c>
      <c r="E8197" s="62">
        <v>32</v>
      </c>
      <c r="F8197" s="62">
        <v>45144</v>
      </c>
      <c r="G8197" s="62">
        <v>9867</v>
      </c>
      <c r="H8197" s="62">
        <v>25.7</v>
      </c>
      <c r="I8197" s="62">
        <v>1410.75</v>
      </c>
      <c r="J8197" s="62">
        <v>41983.92</v>
      </c>
      <c r="K8197" s="62">
        <v>9573.23</v>
      </c>
      <c r="L8197" s="62">
        <v>65322</v>
      </c>
      <c r="M8197" s="62">
        <v>170.11</v>
      </c>
      <c r="N8197" s="62">
        <v>299.16000000000003</v>
      </c>
      <c r="O8197" s="62">
        <v>115446.45</v>
      </c>
      <c r="P8197" s="63"/>
      <c r="Q8197" s="63"/>
      <c r="R8197" s="63"/>
      <c r="S8197" s="63"/>
      <c r="T8197" s="63"/>
      <c r="U8197" s="63"/>
      <c r="V8197" s="63"/>
      <c r="W8197" s="63"/>
      <c r="X8197" s="63"/>
      <c r="Y8197" s="63"/>
      <c r="Z8197" s="62">
        <v>26900</v>
      </c>
      <c r="AA8197" s="62">
        <v>570</v>
      </c>
      <c r="AB8197" s="62">
        <v>1.48</v>
      </c>
      <c r="AC8197" s="62">
        <v>840.63</v>
      </c>
    </row>
    <row r="8198" spans="1:29" ht="30" x14ac:dyDescent="0.25">
      <c r="A8198" s="61" t="s">
        <v>153</v>
      </c>
      <c r="B8198" s="61" t="s">
        <v>154</v>
      </c>
      <c r="C8198" s="62">
        <v>2010</v>
      </c>
      <c r="D8198" s="61" t="s">
        <v>72</v>
      </c>
      <c r="E8198" s="62">
        <v>50</v>
      </c>
      <c r="F8198" s="62">
        <v>86298</v>
      </c>
      <c r="G8198" s="62">
        <v>12649</v>
      </c>
      <c r="H8198" s="62">
        <v>21.08</v>
      </c>
      <c r="I8198" s="62">
        <v>1725.96</v>
      </c>
      <c r="J8198" s="62">
        <v>80257.14</v>
      </c>
      <c r="K8198" s="62">
        <v>11003.88</v>
      </c>
      <c r="L8198" s="62">
        <v>15783</v>
      </c>
      <c r="M8198" s="62">
        <v>26.31</v>
      </c>
      <c r="N8198" s="63"/>
      <c r="O8198" s="63"/>
      <c r="P8198" s="63"/>
      <c r="Q8198" s="63"/>
      <c r="R8198" s="63"/>
      <c r="S8198" s="63"/>
      <c r="T8198" s="63"/>
      <c r="U8198" s="63"/>
      <c r="V8198" s="63"/>
      <c r="W8198" s="63"/>
      <c r="X8198" s="63"/>
      <c r="Y8198" s="63"/>
      <c r="Z8198" s="62">
        <v>0</v>
      </c>
      <c r="AA8198" s="63"/>
      <c r="AB8198" s="63"/>
      <c r="AC8198" s="62">
        <v>0</v>
      </c>
    </row>
    <row r="8199" spans="1:29" x14ac:dyDescent="0.25">
      <c r="A8199" s="61" t="s">
        <v>285</v>
      </c>
      <c r="B8199" s="61" t="s">
        <v>286</v>
      </c>
      <c r="C8199" s="62">
        <v>2011</v>
      </c>
      <c r="D8199" s="61" t="s">
        <v>75</v>
      </c>
      <c r="E8199" s="62">
        <v>12</v>
      </c>
      <c r="F8199" s="62">
        <v>2172</v>
      </c>
      <c r="G8199" s="62">
        <v>327</v>
      </c>
      <c r="H8199" s="62">
        <v>2.27</v>
      </c>
      <c r="I8199" s="62">
        <v>181</v>
      </c>
      <c r="J8199" s="62">
        <v>2019.96</v>
      </c>
      <c r="K8199" s="62">
        <v>0</v>
      </c>
      <c r="L8199" s="62">
        <v>5</v>
      </c>
      <c r="M8199" s="62">
        <v>0.03</v>
      </c>
      <c r="N8199" s="63"/>
      <c r="O8199" s="63"/>
      <c r="P8199" s="63"/>
      <c r="Q8199" s="63"/>
      <c r="R8199" s="63"/>
      <c r="S8199" s="63"/>
      <c r="T8199" s="63"/>
      <c r="U8199" s="63"/>
      <c r="V8199" s="63"/>
      <c r="W8199" s="63"/>
      <c r="X8199" s="63"/>
      <c r="Y8199" s="63"/>
      <c r="Z8199" s="62">
        <v>83000</v>
      </c>
      <c r="AA8199" s="62">
        <v>2182</v>
      </c>
      <c r="AB8199" s="62">
        <v>15.15</v>
      </c>
      <c r="AC8199" s="62">
        <v>6916.67</v>
      </c>
    </row>
    <row r="8200" spans="1:29" ht="30" x14ac:dyDescent="0.25">
      <c r="A8200" s="61" t="s">
        <v>550</v>
      </c>
      <c r="B8200" s="61" t="s">
        <v>551</v>
      </c>
      <c r="C8200" s="62">
        <v>2008</v>
      </c>
      <c r="D8200" s="61" t="s">
        <v>78</v>
      </c>
      <c r="E8200" s="62">
        <v>64</v>
      </c>
      <c r="F8200" s="62">
        <v>704</v>
      </c>
      <c r="G8200" s="62">
        <v>5027084</v>
      </c>
      <c r="H8200" s="62">
        <v>6545.68</v>
      </c>
      <c r="I8200" s="62">
        <v>11</v>
      </c>
      <c r="J8200" s="62">
        <v>654.72</v>
      </c>
      <c r="K8200" s="62">
        <v>0</v>
      </c>
      <c r="L8200" s="63"/>
      <c r="M8200" s="63"/>
      <c r="N8200" s="63"/>
      <c r="O8200" s="63"/>
      <c r="P8200" s="63"/>
      <c r="Q8200" s="63"/>
      <c r="R8200" s="63"/>
      <c r="S8200" s="63"/>
      <c r="T8200" s="63"/>
      <c r="U8200" s="63"/>
      <c r="V8200" s="63"/>
      <c r="W8200" s="63"/>
      <c r="X8200" s="63"/>
      <c r="Y8200" s="63"/>
      <c r="Z8200" s="62">
        <v>132936</v>
      </c>
      <c r="AA8200" s="62">
        <v>336189</v>
      </c>
      <c r="AB8200" s="62">
        <v>437.75</v>
      </c>
      <c r="AC8200" s="62">
        <v>2077.13</v>
      </c>
    </row>
    <row r="8201" spans="1:29" ht="30" x14ac:dyDescent="0.25">
      <c r="A8201" s="61" t="s">
        <v>237</v>
      </c>
      <c r="B8201" s="61" t="s">
        <v>238</v>
      </c>
      <c r="C8201" s="62">
        <v>2004</v>
      </c>
      <c r="D8201" s="61" t="s">
        <v>78</v>
      </c>
      <c r="E8201" s="62">
        <v>75</v>
      </c>
      <c r="F8201" s="62">
        <v>248481</v>
      </c>
      <c r="G8201" s="62">
        <v>28241</v>
      </c>
      <c r="H8201" s="62">
        <v>31.38</v>
      </c>
      <c r="I8201" s="62">
        <v>3313.08</v>
      </c>
      <c r="J8201" s="62">
        <v>231087.33</v>
      </c>
      <c r="K8201" s="62">
        <v>27112.51</v>
      </c>
      <c r="L8201" s="62">
        <v>30265</v>
      </c>
      <c r="M8201" s="62">
        <v>33.630000000000003</v>
      </c>
      <c r="N8201" s="62">
        <v>361.5</v>
      </c>
      <c r="O8201" s="62">
        <v>326957.92</v>
      </c>
      <c r="P8201" s="63"/>
      <c r="Q8201" s="63"/>
      <c r="R8201" s="63"/>
      <c r="S8201" s="63"/>
      <c r="T8201" s="63"/>
      <c r="U8201" s="63"/>
      <c r="V8201" s="63"/>
      <c r="W8201" s="63"/>
      <c r="X8201" s="63"/>
      <c r="Y8201" s="63"/>
      <c r="Z8201" s="62">
        <v>3086</v>
      </c>
      <c r="AA8201" s="62">
        <v>10023</v>
      </c>
      <c r="AB8201" s="62">
        <v>11.14</v>
      </c>
      <c r="AC8201" s="62">
        <v>41.15</v>
      </c>
    </row>
    <row r="8202" spans="1:29" ht="30" x14ac:dyDescent="0.25">
      <c r="A8202" s="61" t="s">
        <v>194</v>
      </c>
      <c r="B8202" s="61" t="s">
        <v>195</v>
      </c>
      <c r="C8202" s="62">
        <v>2008</v>
      </c>
      <c r="D8202" s="61" t="s">
        <v>99</v>
      </c>
      <c r="E8202" s="62">
        <v>76</v>
      </c>
      <c r="F8202" s="62">
        <v>507778</v>
      </c>
      <c r="G8202" s="62">
        <v>79145</v>
      </c>
      <c r="H8202" s="62">
        <v>86.78</v>
      </c>
      <c r="I8202" s="62">
        <v>6681.29</v>
      </c>
      <c r="J8202" s="62">
        <v>472233.54</v>
      </c>
      <c r="K8202" s="62">
        <v>0</v>
      </c>
      <c r="L8202" s="63"/>
      <c r="M8202" s="63"/>
      <c r="N8202" s="63"/>
      <c r="O8202" s="63"/>
      <c r="P8202" s="63"/>
      <c r="Q8202" s="63"/>
      <c r="R8202" s="63"/>
      <c r="S8202" s="63"/>
      <c r="T8202" s="63"/>
      <c r="U8202" s="63"/>
      <c r="V8202" s="63"/>
      <c r="W8202" s="63"/>
      <c r="X8202" s="63"/>
      <c r="Y8202" s="63"/>
      <c r="Z8202" s="62">
        <v>28710</v>
      </c>
      <c r="AA8202" s="62">
        <v>607428</v>
      </c>
      <c r="AB8202" s="62">
        <v>666.04</v>
      </c>
      <c r="AC8202" s="62">
        <v>377.76</v>
      </c>
    </row>
    <row r="8203" spans="1:29" x14ac:dyDescent="0.25">
      <c r="A8203" s="61" t="s">
        <v>155</v>
      </c>
      <c r="B8203" s="61" t="s">
        <v>156</v>
      </c>
      <c r="C8203" s="62">
        <v>2015</v>
      </c>
      <c r="D8203" s="61" t="s">
        <v>99</v>
      </c>
      <c r="E8203" s="62">
        <v>60</v>
      </c>
      <c r="F8203" s="62">
        <v>467131</v>
      </c>
      <c r="G8203" s="62">
        <v>110948</v>
      </c>
      <c r="H8203" s="62">
        <v>154.09</v>
      </c>
      <c r="I8203" s="62">
        <v>7785.52</v>
      </c>
      <c r="J8203" s="62">
        <v>434431.83</v>
      </c>
      <c r="K8203" s="62">
        <v>0</v>
      </c>
      <c r="L8203" s="63"/>
      <c r="M8203" s="63"/>
      <c r="N8203" s="63"/>
      <c r="O8203" s="63"/>
      <c r="P8203" s="63"/>
      <c r="Q8203" s="63"/>
      <c r="R8203" s="63"/>
      <c r="S8203" s="63"/>
      <c r="T8203" s="63"/>
      <c r="U8203" s="63"/>
      <c r="V8203" s="63"/>
      <c r="W8203" s="63"/>
      <c r="X8203" s="63"/>
      <c r="Y8203" s="63"/>
      <c r="Z8203" s="62">
        <v>141074</v>
      </c>
      <c r="AA8203" s="62">
        <v>10529</v>
      </c>
      <c r="AB8203" s="62">
        <v>14.62</v>
      </c>
      <c r="AC8203" s="62">
        <v>2351.23</v>
      </c>
    </row>
    <row r="8204" spans="1:29" x14ac:dyDescent="0.25">
      <c r="A8204" s="61" t="s">
        <v>265</v>
      </c>
      <c r="B8204" s="61" t="s">
        <v>266</v>
      </c>
      <c r="C8204" s="62">
        <v>2017</v>
      </c>
      <c r="D8204" s="61" t="s">
        <v>78</v>
      </c>
      <c r="E8204" s="62">
        <v>144</v>
      </c>
      <c r="F8204" s="62">
        <v>446609</v>
      </c>
      <c r="G8204" s="62">
        <v>74598</v>
      </c>
      <c r="H8204" s="62">
        <v>43.17</v>
      </c>
      <c r="I8204" s="62">
        <v>3101.45</v>
      </c>
      <c r="J8204" s="62">
        <v>415346.37</v>
      </c>
      <c r="K8204" s="62">
        <v>20135.79</v>
      </c>
      <c r="L8204" s="62">
        <v>64008</v>
      </c>
      <c r="M8204" s="62">
        <v>37.04</v>
      </c>
      <c r="N8204" s="62">
        <v>139.83000000000001</v>
      </c>
      <c r="O8204" s="62">
        <v>242823.54</v>
      </c>
      <c r="P8204" s="63"/>
      <c r="Q8204" s="63"/>
      <c r="R8204" s="63"/>
      <c r="S8204" s="63"/>
      <c r="T8204" s="63"/>
      <c r="U8204" s="63"/>
      <c r="V8204" s="63"/>
      <c r="W8204" s="63"/>
      <c r="X8204" s="63"/>
      <c r="Y8204" s="63"/>
      <c r="Z8204" s="62">
        <v>3207.1</v>
      </c>
      <c r="AA8204" s="62">
        <v>60773</v>
      </c>
      <c r="AB8204" s="62">
        <v>35.17</v>
      </c>
      <c r="AC8204" s="62">
        <v>22.27</v>
      </c>
    </row>
    <row r="8205" spans="1:29" ht="30" x14ac:dyDescent="0.25">
      <c r="A8205" s="61" t="s">
        <v>520</v>
      </c>
      <c r="B8205" s="61" t="s">
        <v>521</v>
      </c>
      <c r="C8205" s="62">
        <v>2018</v>
      </c>
      <c r="D8205" s="61" t="s">
        <v>86</v>
      </c>
      <c r="E8205" s="62">
        <v>10</v>
      </c>
      <c r="F8205" s="62">
        <v>65</v>
      </c>
      <c r="G8205" s="62">
        <v>556</v>
      </c>
      <c r="H8205" s="62">
        <v>4.63</v>
      </c>
      <c r="I8205" s="62">
        <v>6.5</v>
      </c>
      <c r="J8205" s="62">
        <v>60.45</v>
      </c>
      <c r="K8205" s="62">
        <v>0</v>
      </c>
      <c r="L8205" s="62">
        <v>0</v>
      </c>
      <c r="M8205" s="62">
        <v>0</v>
      </c>
      <c r="N8205" s="63"/>
      <c r="O8205" s="63"/>
      <c r="P8205" s="63"/>
      <c r="Q8205" s="63"/>
      <c r="R8205" s="63"/>
      <c r="S8205" s="63"/>
      <c r="T8205" s="63"/>
      <c r="U8205" s="63"/>
      <c r="V8205" s="63"/>
      <c r="W8205" s="63"/>
      <c r="X8205" s="63"/>
      <c r="Y8205" s="63"/>
      <c r="Z8205" s="62">
        <v>0</v>
      </c>
      <c r="AA8205" s="63"/>
      <c r="AB8205" s="63"/>
      <c r="AC8205" s="62">
        <v>0</v>
      </c>
    </row>
    <row r="8206" spans="1:29" ht="30" x14ac:dyDescent="0.25">
      <c r="A8206" s="61" t="s">
        <v>142</v>
      </c>
      <c r="B8206" s="61" t="s">
        <v>143</v>
      </c>
      <c r="C8206" s="62">
        <v>2006</v>
      </c>
      <c r="D8206" s="61" t="s">
        <v>78</v>
      </c>
      <c r="E8206" s="62">
        <v>72</v>
      </c>
      <c r="F8206" s="62">
        <v>199418</v>
      </c>
      <c r="G8206" s="62">
        <v>78542</v>
      </c>
      <c r="H8206" s="62">
        <v>90.91</v>
      </c>
      <c r="I8206" s="62">
        <v>2769.69</v>
      </c>
      <c r="J8206" s="62">
        <v>185458.74</v>
      </c>
      <c r="K8206" s="62">
        <v>0</v>
      </c>
      <c r="L8206" s="63"/>
      <c r="M8206" s="63"/>
      <c r="N8206" s="63"/>
      <c r="O8206" s="63"/>
      <c r="P8206" s="63"/>
      <c r="Q8206" s="63"/>
      <c r="R8206" s="63"/>
      <c r="S8206" s="63"/>
      <c r="T8206" s="63"/>
      <c r="U8206" s="62">
        <v>27815</v>
      </c>
      <c r="V8206" s="62">
        <v>50671</v>
      </c>
      <c r="W8206" s="62">
        <v>58.65</v>
      </c>
      <c r="X8206" s="62">
        <v>386</v>
      </c>
      <c r="Y8206" s="62">
        <v>622610.96</v>
      </c>
      <c r="Z8206" s="62">
        <v>7552</v>
      </c>
      <c r="AA8206" s="62">
        <v>55804</v>
      </c>
      <c r="AB8206" s="62">
        <v>64.59</v>
      </c>
      <c r="AC8206" s="62">
        <v>104.89</v>
      </c>
    </row>
    <row r="8207" spans="1:29" x14ac:dyDescent="0.25">
      <c r="A8207" s="61" t="s">
        <v>263</v>
      </c>
      <c r="B8207" s="61" t="s">
        <v>264</v>
      </c>
      <c r="C8207" s="62">
        <v>2017</v>
      </c>
      <c r="D8207" s="61" t="s">
        <v>99</v>
      </c>
      <c r="E8207" s="62">
        <v>150</v>
      </c>
      <c r="F8207" s="62">
        <v>1542743</v>
      </c>
      <c r="G8207" s="62">
        <v>224917</v>
      </c>
      <c r="H8207" s="62">
        <v>124.95</v>
      </c>
      <c r="I8207" s="62">
        <v>10284.950000000001</v>
      </c>
      <c r="J8207" s="62">
        <v>1434750.99</v>
      </c>
      <c r="K8207" s="62">
        <v>14281.28</v>
      </c>
      <c r="L8207" s="62">
        <v>13808</v>
      </c>
      <c r="M8207" s="62">
        <v>7.67</v>
      </c>
      <c r="N8207" s="62">
        <v>95.21</v>
      </c>
      <c r="O8207" s="62">
        <v>172222.24</v>
      </c>
      <c r="P8207" s="63"/>
      <c r="Q8207" s="63"/>
      <c r="R8207" s="63"/>
      <c r="S8207" s="63"/>
      <c r="T8207" s="63"/>
      <c r="U8207" s="63"/>
      <c r="V8207" s="63"/>
      <c r="W8207" s="63"/>
      <c r="X8207" s="63"/>
      <c r="Y8207" s="63"/>
      <c r="Z8207" s="62">
        <v>368430</v>
      </c>
      <c r="AA8207" s="62">
        <v>93544</v>
      </c>
      <c r="AB8207" s="62">
        <v>51.97</v>
      </c>
      <c r="AC8207" s="62">
        <v>2456.1999999999998</v>
      </c>
    </row>
    <row r="8208" spans="1:29" ht="30" x14ac:dyDescent="0.25">
      <c r="A8208" s="61" t="s">
        <v>415</v>
      </c>
      <c r="B8208" s="61" t="s">
        <v>416</v>
      </c>
      <c r="C8208" s="62">
        <v>2018</v>
      </c>
      <c r="D8208" s="61" t="s">
        <v>86</v>
      </c>
      <c r="E8208" s="62">
        <v>26</v>
      </c>
      <c r="F8208" s="62">
        <v>3957</v>
      </c>
      <c r="G8208" s="62">
        <v>1116</v>
      </c>
      <c r="H8208" s="62">
        <v>3.58</v>
      </c>
      <c r="I8208" s="62">
        <v>152.19</v>
      </c>
      <c r="J8208" s="62">
        <v>3680.01</v>
      </c>
      <c r="K8208" s="62">
        <v>457.81</v>
      </c>
      <c r="L8208" s="62">
        <v>1397</v>
      </c>
      <c r="M8208" s="62">
        <v>4.4800000000000004</v>
      </c>
      <c r="N8208" s="62">
        <v>17.61</v>
      </c>
      <c r="O8208" s="62">
        <v>5520.84</v>
      </c>
      <c r="P8208" s="63"/>
      <c r="Q8208" s="63"/>
      <c r="R8208" s="63"/>
      <c r="S8208" s="63"/>
      <c r="T8208" s="63"/>
      <c r="U8208" s="63"/>
      <c r="V8208" s="63"/>
      <c r="W8208" s="63"/>
      <c r="X8208" s="63"/>
      <c r="Y8208" s="63"/>
      <c r="Z8208" s="62">
        <v>125400</v>
      </c>
      <c r="AA8208" s="62">
        <v>23629</v>
      </c>
      <c r="AB8208" s="62">
        <v>75.73</v>
      </c>
      <c r="AC8208" s="62">
        <v>4823.08</v>
      </c>
    </row>
    <row r="8209" spans="1:29" x14ac:dyDescent="0.25">
      <c r="A8209" s="61" t="s">
        <v>107</v>
      </c>
      <c r="B8209" s="61" t="s">
        <v>108</v>
      </c>
      <c r="C8209" s="62">
        <v>2016</v>
      </c>
      <c r="D8209" s="61" t="s">
        <v>78</v>
      </c>
      <c r="E8209" s="62">
        <v>40</v>
      </c>
      <c r="F8209" s="62">
        <v>97508</v>
      </c>
      <c r="G8209" s="62">
        <v>23276</v>
      </c>
      <c r="H8209" s="62">
        <v>48.49</v>
      </c>
      <c r="I8209" s="62">
        <v>2437.6999999999998</v>
      </c>
      <c r="J8209" s="62">
        <v>90682.44</v>
      </c>
      <c r="K8209" s="62">
        <v>9665.3700000000008</v>
      </c>
      <c r="L8209" s="62">
        <v>10972</v>
      </c>
      <c r="M8209" s="62">
        <v>22.86</v>
      </c>
      <c r="N8209" s="62">
        <v>241.63</v>
      </c>
      <c r="O8209" s="62">
        <v>116557.64</v>
      </c>
      <c r="P8209" s="63"/>
      <c r="Q8209" s="63"/>
      <c r="R8209" s="63"/>
      <c r="S8209" s="63"/>
      <c r="T8209" s="63"/>
      <c r="U8209" s="63"/>
      <c r="V8209" s="63"/>
      <c r="W8209" s="63"/>
      <c r="X8209" s="63"/>
      <c r="Y8209" s="63"/>
      <c r="Z8209" s="62">
        <v>0</v>
      </c>
      <c r="AA8209" s="62">
        <v>21320</v>
      </c>
      <c r="AB8209" s="62">
        <v>44.42</v>
      </c>
      <c r="AC8209" s="62">
        <v>0</v>
      </c>
    </row>
    <row r="8210" spans="1:29" ht="30" x14ac:dyDescent="0.25">
      <c r="A8210" s="61" t="s">
        <v>309</v>
      </c>
      <c r="B8210" s="61" t="s">
        <v>310</v>
      </c>
      <c r="C8210" s="62">
        <v>2009</v>
      </c>
      <c r="D8210" s="61" t="s">
        <v>94</v>
      </c>
      <c r="E8210" s="62">
        <v>8</v>
      </c>
      <c r="F8210" s="62">
        <v>0</v>
      </c>
      <c r="G8210" s="62">
        <v>0</v>
      </c>
      <c r="H8210" s="62">
        <v>0</v>
      </c>
      <c r="I8210" s="62">
        <v>0</v>
      </c>
      <c r="J8210" s="62">
        <v>0</v>
      </c>
      <c r="K8210" s="62">
        <v>0</v>
      </c>
      <c r="L8210" s="62">
        <v>0</v>
      </c>
      <c r="M8210" s="62">
        <v>0</v>
      </c>
      <c r="N8210" s="63"/>
      <c r="O8210" s="63"/>
      <c r="P8210" s="62">
        <v>0</v>
      </c>
      <c r="Q8210" s="62">
        <v>0</v>
      </c>
      <c r="R8210" s="62">
        <v>0</v>
      </c>
      <c r="S8210" s="62">
        <v>0</v>
      </c>
      <c r="T8210" s="62">
        <v>0</v>
      </c>
      <c r="U8210" s="62">
        <v>0</v>
      </c>
      <c r="V8210" s="62">
        <v>0</v>
      </c>
      <c r="W8210" s="62">
        <v>0</v>
      </c>
      <c r="X8210" s="62">
        <v>0</v>
      </c>
      <c r="Y8210" s="62">
        <v>0</v>
      </c>
      <c r="Z8210" s="62">
        <v>0</v>
      </c>
      <c r="AA8210" s="62">
        <v>0</v>
      </c>
      <c r="AB8210" s="62">
        <v>0</v>
      </c>
      <c r="AC8210" s="62">
        <v>0</v>
      </c>
    </row>
    <row r="8211" spans="1:29" ht="30" x14ac:dyDescent="0.25">
      <c r="A8211" s="61" t="s">
        <v>182</v>
      </c>
      <c r="B8211" s="61" t="s">
        <v>183</v>
      </c>
      <c r="C8211" s="62">
        <v>2003</v>
      </c>
      <c r="D8211" s="61" t="s">
        <v>99</v>
      </c>
      <c r="E8211" s="62">
        <v>60</v>
      </c>
      <c r="F8211" s="62">
        <v>266020</v>
      </c>
      <c r="G8211" s="62">
        <v>34742</v>
      </c>
      <c r="H8211" s="62">
        <v>48.25</v>
      </c>
      <c r="I8211" s="62">
        <v>4433.67</v>
      </c>
      <c r="J8211" s="62">
        <v>247398.6</v>
      </c>
      <c r="K8211" s="62">
        <v>0</v>
      </c>
      <c r="L8211" s="63"/>
      <c r="M8211" s="63"/>
      <c r="N8211" s="63"/>
      <c r="O8211" s="63"/>
      <c r="P8211" s="63"/>
      <c r="Q8211" s="63"/>
      <c r="R8211" s="63"/>
      <c r="S8211" s="63"/>
      <c r="T8211" s="63"/>
      <c r="U8211" s="63"/>
      <c r="V8211" s="63"/>
      <c r="W8211" s="63"/>
      <c r="X8211" s="63"/>
      <c r="Y8211" s="63"/>
      <c r="Z8211" s="62">
        <v>95243</v>
      </c>
      <c r="AA8211" s="62">
        <v>5217</v>
      </c>
      <c r="AB8211" s="62">
        <v>7.25</v>
      </c>
      <c r="AC8211" s="62">
        <v>1587.38</v>
      </c>
    </row>
    <row r="8212" spans="1:29" ht="30" x14ac:dyDescent="0.25">
      <c r="A8212" s="61" t="s">
        <v>287</v>
      </c>
      <c r="B8212" s="61" t="s">
        <v>288</v>
      </c>
      <c r="C8212" s="62">
        <v>2010</v>
      </c>
      <c r="D8212" s="61" t="s">
        <v>99</v>
      </c>
      <c r="E8212" s="62">
        <v>64</v>
      </c>
      <c r="F8212" s="62">
        <v>554320</v>
      </c>
      <c r="G8212" s="62">
        <v>80409</v>
      </c>
      <c r="H8212" s="62">
        <v>104.7</v>
      </c>
      <c r="I8212" s="62">
        <v>8661.25</v>
      </c>
      <c r="J8212" s="62">
        <v>515517.6</v>
      </c>
      <c r="K8212" s="62">
        <v>0</v>
      </c>
      <c r="L8212" s="63"/>
      <c r="M8212" s="63"/>
      <c r="N8212" s="63"/>
      <c r="O8212" s="63"/>
      <c r="P8212" s="63"/>
      <c r="Q8212" s="63"/>
      <c r="R8212" s="63"/>
      <c r="S8212" s="63"/>
      <c r="T8212" s="63"/>
      <c r="U8212" s="63"/>
      <c r="V8212" s="63"/>
      <c r="W8212" s="63"/>
      <c r="X8212" s="63"/>
      <c r="Y8212" s="63"/>
      <c r="Z8212" s="62">
        <v>48000</v>
      </c>
      <c r="AA8212" s="62">
        <v>11564</v>
      </c>
      <c r="AB8212" s="62">
        <v>15.06</v>
      </c>
      <c r="AC8212" s="62">
        <v>750</v>
      </c>
    </row>
    <row r="8213" spans="1:29" x14ac:dyDescent="0.25">
      <c r="A8213" s="61" t="s">
        <v>241</v>
      </c>
      <c r="B8213" s="61" t="s">
        <v>242</v>
      </c>
      <c r="C8213" s="62">
        <v>2010</v>
      </c>
      <c r="D8213" s="61" t="s">
        <v>78</v>
      </c>
      <c r="E8213" s="62">
        <v>84</v>
      </c>
      <c r="F8213" s="62">
        <v>705600</v>
      </c>
      <c r="G8213" s="62">
        <v>87932</v>
      </c>
      <c r="H8213" s="62">
        <v>87.23</v>
      </c>
      <c r="I8213" s="62">
        <v>8400</v>
      </c>
      <c r="J8213" s="62">
        <v>656208</v>
      </c>
      <c r="K8213" s="62">
        <v>0</v>
      </c>
      <c r="L8213" s="63"/>
      <c r="M8213" s="63"/>
      <c r="N8213" s="63"/>
      <c r="O8213" s="63"/>
      <c r="P8213" s="63"/>
      <c r="Q8213" s="63"/>
      <c r="R8213" s="63"/>
      <c r="S8213" s="63"/>
      <c r="T8213" s="63"/>
      <c r="U8213" s="63"/>
      <c r="V8213" s="63"/>
      <c r="W8213" s="63"/>
      <c r="X8213" s="63"/>
      <c r="Y8213" s="63"/>
      <c r="Z8213" s="62">
        <v>151647</v>
      </c>
      <c r="AA8213" s="62">
        <v>13475</v>
      </c>
      <c r="AB8213" s="62">
        <v>13.37</v>
      </c>
      <c r="AC8213" s="62">
        <v>1805.32</v>
      </c>
    </row>
    <row r="8214" spans="1:29" x14ac:dyDescent="0.25">
      <c r="A8214" s="61" t="s">
        <v>462</v>
      </c>
      <c r="B8214" s="61" t="s">
        <v>463</v>
      </c>
      <c r="C8214" s="62">
        <v>2005</v>
      </c>
      <c r="D8214" s="61" t="s">
        <v>585</v>
      </c>
      <c r="E8214" s="62">
        <v>251</v>
      </c>
      <c r="F8214" s="62">
        <v>1190529</v>
      </c>
      <c r="G8214" s="62">
        <v>181628</v>
      </c>
      <c r="H8214" s="62">
        <v>60.3</v>
      </c>
      <c r="I8214" s="62">
        <v>4743.1400000000003</v>
      </c>
      <c r="J8214" s="62">
        <v>1107191.97</v>
      </c>
      <c r="K8214" s="62">
        <v>194903.98</v>
      </c>
      <c r="L8214" s="62">
        <v>310008</v>
      </c>
      <c r="M8214" s="62">
        <v>102.92</v>
      </c>
      <c r="N8214" s="62">
        <v>776.51</v>
      </c>
      <c r="O8214" s="62">
        <v>2350405.5299999998</v>
      </c>
      <c r="P8214" s="63"/>
      <c r="Q8214" s="63"/>
      <c r="R8214" s="63"/>
      <c r="S8214" s="63"/>
      <c r="T8214" s="63"/>
      <c r="U8214" s="63"/>
      <c r="V8214" s="63"/>
      <c r="W8214" s="63"/>
      <c r="X8214" s="63"/>
      <c r="Y8214" s="63"/>
      <c r="Z8214" s="62">
        <v>1906.34</v>
      </c>
      <c r="AA8214" s="62">
        <v>151656</v>
      </c>
      <c r="AB8214" s="62">
        <v>50.35</v>
      </c>
      <c r="AC8214" s="62">
        <v>7.59</v>
      </c>
    </row>
    <row r="8215" spans="1:29" ht="30" x14ac:dyDescent="0.25">
      <c r="A8215" s="61" t="s">
        <v>233</v>
      </c>
      <c r="B8215" s="61" t="s">
        <v>234</v>
      </c>
      <c r="C8215" s="62">
        <v>2015</v>
      </c>
      <c r="D8215" s="61" t="s">
        <v>99</v>
      </c>
      <c r="E8215" s="62">
        <v>76</v>
      </c>
      <c r="F8215" s="62">
        <v>34856</v>
      </c>
      <c r="G8215" s="62">
        <v>7849</v>
      </c>
      <c r="H8215" s="62">
        <v>8.61</v>
      </c>
      <c r="I8215" s="62">
        <v>458.63</v>
      </c>
      <c r="J8215" s="62">
        <v>32416.080000000002</v>
      </c>
      <c r="K8215" s="62">
        <v>24068.87</v>
      </c>
      <c r="L8215" s="62">
        <v>37258</v>
      </c>
      <c r="M8215" s="62">
        <v>40.85</v>
      </c>
      <c r="N8215" s="62">
        <v>316.7</v>
      </c>
      <c r="O8215" s="62">
        <v>290253.67</v>
      </c>
      <c r="P8215" s="63"/>
      <c r="Q8215" s="63"/>
      <c r="R8215" s="63"/>
      <c r="S8215" s="63"/>
      <c r="T8215" s="63"/>
      <c r="U8215" s="63"/>
      <c r="V8215" s="63"/>
      <c r="W8215" s="63"/>
      <c r="X8215" s="63"/>
      <c r="Y8215" s="63"/>
      <c r="Z8215" s="62">
        <v>1011.96</v>
      </c>
      <c r="AA8215" s="62">
        <v>14966</v>
      </c>
      <c r="AB8215" s="62">
        <v>16.41</v>
      </c>
      <c r="AC8215" s="62">
        <v>13.32</v>
      </c>
    </row>
    <row r="8216" spans="1:29" ht="30" x14ac:dyDescent="0.25">
      <c r="A8216" s="61" t="s">
        <v>176</v>
      </c>
      <c r="B8216" s="61" t="s">
        <v>177</v>
      </c>
      <c r="C8216" s="62">
        <v>2009</v>
      </c>
      <c r="D8216" s="61" t="s">
        <v>86</v>
      </c>
      <c r="E8216" s="62">
        <v>72</v>
      </c>
      <c r="F8216" s="62">
        <v>9690</v>
      </c>
      <c r="G8216" s="62">
        <v>2326</v>
      </c>
      <c r="H8216" s="62">
        <v>2.69</v>
      </c>
      <c r="I8216" s="62">
        <v>134.58000000000001</v>
      </c>
      <c r="J8216" s="62">
        <v>9011.7000000000007</v>
      </c>
      <c r="K8216" s="62">
        <v>0</v>
      </c>
      <c r="L8216" s="62">
        <v>3483</v>
      </c>
      <c r="M8216" s="62">
        <v>4.03</v>
      </c>
      <c r="N8216" s="63"/>
      <c r="O8216" s="63"/>
      <c r="P8216" s="63"/>
      <c r="Q8216" s="63"/>
      <c r="R8216" s="63"/>
      <c r="S8216" s="63"/>
      <c r="T8216" s="63"/>
      <c r="U8216" s="63"/>
      <c r="V8216" s="63"/>
      <c r="W8216" s="63"/>
      <c r="X8216" s="63"/>
      <c r="Y8216" s="63"/>
      <c r="Z8216" s="62">
        <v>0</v>
      </c>
      <c r="AA8216" s="62">
        <v>15412</v>
      </c>
      <c r="AB8216" s="62">
        <v>17.84</v>
      </c>
      <c r="AC8216" s="62">
        <v>0</v>
      </c>
    </row>
    <row r="8217" spans="1:29" x14ac:dyDescent="0.25">
      <c r="A8217" s="61" t="s">
        <v>130</v>
      </c>
      <c r="B8217" s="61" t="s">
        <v>131</v>
      </c>
      <c r="C8217" s="62">
        <v>2007</v>
      </c>
      <c r="D8217" s="61" t="s">
        <v>132</v>
      </c>
      <c r="E8217" s="62">
        <v>15</v>
      </c>
      <c r="F8217" s="62">
        <v>1510</v>
      </c>
      <c r="G8217" s="62">
        <v>144</v>
      </c>
      <c r="H8217" s="62">
        <v>0.8</v>
      </c>
      <c r="I8217" s="62">
        <v>100.67</v>
      </c>
      <c r="J8217" s="62">
        <v>1404.3</v>
      </c>
      <c r="K8217" s="62">
        <v>265.76</v>
      </c>
      <c r="L8217" s="62">
        <v>531</v>
      </c>
      <c r="M8217" s="62">
        <v>2.95</v>
      </c>
      <c r="N8217" s="63"/>
      <c r="O8217" s="63"/>
      <c r="P8217" s="63"/>
      <c r="Q8217" s="63"/>
      <c r="R8217" s="63"/>
      <c r="S8217" s="63"/>
      <c r="T8217" s="63"/>
      <c r="U8217" s="63"/>
      <c r="V8217" s="63"/>
      <c r="W8217" s="63"/>
      <c r="X8217" s="63"/>
      <c r="Y8217" s="63"/>
      <c r="Z8217" s="62">
        <v>1274</v>
      </c>
      <c r="AA8217" s="62">
        <v>6870</v>
      </c>
      <c r="AB8217" s="62">
        <v>38.17</v>
      </c>
      <c r="AC8217" s="62">
        <v>84.93</v>
      </c>
    </row>
    <row r="8218" spans="1:29" ht="30" x14ac:dyDescent="0.25">
      <c r="A8218" s="61" t="s">
        <v>302</v>
      </c>
      <c r="B8218" s="61" t="s">
        <v>303</v>
      </c>
      <c r="C8218" s="62">
        <v>2012</v>
      </c>
      <c r="D8218" s="61" t="s">
        <v>99</v>
      </c>
      <c r="E8218" s="62">
        <v>40</v>
      </c>
      <c r="F8218" s="62">
        <v>408640</v>
      </c>
      <c r="G8218" s="62">
        <v>45435</v>
      </c>
      <c r="H8218" s="62">
        <v>94.66</v>
      </c>
      <c r="I8218" s="62">
        <v>10216</v>
      </c>
      <c r="J8218" s="62">
        <v>380035.2</v>
      </c>
      <c r="K8218" s="62">
        <v>0</v>
      </c>
      <c r="L8218" s="63"/>
      <c r="M8218" s="63"/>
      <c r="N8218" s="63"/>
      <c r="O8218" s="63"/>
      <c r="P8218" s="63"/>
      <c r="Q8218" s="63"/>
      <c r="R8218" s="63"/>
      <c r="S8218" s="63"/>
      <c r="T8218" s="63"/>
      <c r="U8218" s="63"/>
      <c r="V8218" s="63"/>
      <c r="W8218" s="63"/>
      <c r="X8218" s="63"/>
      <c r="Y8218" s="63"/>
      <c r="Z8218" s="62">
        <v>16610.29</v>
      </c>
      <c r="AA8218" s="62">
        <v>2698</v>
      </c>
      <c r="AB8218" s="62">
        <v>5.62</v>
      </c>
      <c r="AC8218" s="62">
        <v>415.26</v>
      </c>
    </row>
    <row r="8219" spans="1:29" x14ac:dyDescent="0.25">
      <c r="A8219" s="61" t="s">
        <v>113</v>
      </c>
      <c r="B8219" s="61" t="s">
        <v>114</v>
      </c>
      <c r="C8219" s="62">
        <v>2018</v>
      </c>
      <c r="D8219" s="61" t="s">
        <v>94</v>
      </c>
      <c r="E8219" s="62">
        <v>36</v>
      </c>
      <c r="F8219" s="62">
        <v>2</v>
      </c>
      <c r="G8219" s="62">
        <v>21</v>
      </c>
      <c r="H8219" s="62">
        <v>0.05</v>
      </c>
      <c r="I8219" s="62">
        <v>0.06</v>
      </c>
      <c r="J8219" s="62">
        <v>1.86</v>
      </c>
      <c r="K8219" s="62">
        <v>0</v>
      </c>
      <c r="L8219" s="63"/>
      <c r="M8219" s="63"/>
      <c r="N8219" s="63"/>
      <c r="O8219" s="63"/>
      <c r="P8219" s="63"/>
      <c r="Q8219" s="63"/>
      <c r="R8219" s="63"/>
      <c r="S8219" s="63"/>
      <c r="T8219" s="63"/>
      <c r="U8219" s="63"/>
      <c r="V8219" s="63"/>
      <c r="W8219" s="63"/>
      <c r="X8219" s="63"/>
      <c r="Y8219" s="63"/>
      <c r="Z8219" s="62">
        <v>0</v>
      </c>
      <c r="AA8219" s="62">
        <v>30854</v>
      </c>
      <c r="AB8219" s="62">
        <v>71.42</v>
      </c>
      <c r="AC8219" s="62">
        <v>0</v>
      </c>
    </row>
    <row r="8220" spans="1:29" ht="30" x14ac:dyDescent="0.25">
      <c r="A8220" s="61" t="s">
        <v>122</v>
      </c>
      <c r="B8220" s="61" t="s">
        <v>123</v>
      </c>
      <c r="C8220" s="62">
        <v>2016</v>
      </c>
      <c r="D8220" s="61" t="s">
        <v>72</v>
      </c>
      <c r="E8220" s="62">
        <v>112</v>
      </c>
      <c r="F8220" s="62">
        <v>1687680</v>
      </c>
      <c r="G8220" s="62">
        <v>201122</v>
      </c>
      <c r="H8220" s="62">
        <v>149.63999999999999</v>
      </c>
      <c r="I8220" s="62">
        <v>15068.57</v>
      </c>
      <c r="J8220" s="62">
        <v>1569542.4</v>
      </c>
      <c r="K8220" s="62">
        <v>0</v>
      </c>
      <c r="L8220" s="63"/>
      <c r="M8220" s="63"/>
      <c r="N8220" s="63"/>
      <c r="O8220" s="63"/>
      <c r="P8220" s="63"/>
      <c r="Q8220" s="63"/>
      <c r="R8220" s="63"/>
      <c r="S8220" s="63"/>
      <c r="T8220" s="63"/>
      <c r="U8220" s="63"/>
      <c r="V8220" s="63"/>
      <c r="W8220" s="63"/>
      <c r="X8220" s="63"/>
      <c r="Y8220" s="63"/>
      <c r="Z8220" s="62">
        <v>5406.06</v>
      </c>
      <c r="AA8220" s="62">
        <v>46850</v>
      </c>
      <c r="AB8220" s="62">
        <v>34.86</v>
      </c>
      <c r="AC8220" s="62">
        <v>48.27</v>
      </c>
    </row>
    <row r="8221" spans="1:29" x14ac:dyDescent="0.25">
      <c r="A8221" s="61" t="s">
        <v>190</v>
      </c>
      <c r="B8221" s="61" t="s">
        <v>191</v>
      </c>
      <c r="C8221" s="62">
        <v>2008</v>
      </c>
      <c r="D8221" s="61" t="s">
        <v>75</v>
      </c>
      <c r="E8221" s="62">
        <v>12</v>
      </c>
      <c r="F8221" s="63"/>
      <c r="G8221" s="63"/>
      <c r="H8221" s="63"/>
      <c r="I8221" s="63"/>
      <c r="J8221" s="63"/>
      <c r="K8221" s="62">
        <v>0</v>
      </c>
      <c r="L8221" s="63"/>
      <c r="M8221" s="63"/>
      <c r="N8221" s="63"/>
      <c r="O8221" s="63"/>
      <c r="P8221" s="63"/>
      <c r="Q8221" s="63"/>
      <c r="R8221" s="63"/>
      <c r="S8221" s="63"/>
      <c r="T8221" s="63"/>
      <c r="U8221" s="63"/>
      <c r="V8221" s="63"/>
      <c r="W8221" s="63"/>
      <c r="X8221" s="63"/>
      <c r="Y8221" s="63"/>
      <c r="Z8221" s="62">
        <v>718</v>
      </c>
      <c r="AA8221" s="62">
        <v>7547</v>
      </c>
      <c r="AB8221" s="62">
        <v>52.41</v>
      </c>
      <c r="AC8221" s="62">
        <v>59.83</v>
      </c>
    </row>
    <row r="8222" spans="1:29" ht="30" x14ac:dyDescent="0.25">
      <c r="A8222" s="61" t="s">
        <v>269</v>
      </c>
      <c r="B8222" s="61" t="s">
        <v>270</v>
      </c>
      <c r="C8222" s="62">
        <v>2004</v>
      </c>
      <c r="D8222" s="61" t="s">
        <v>89</v>
      </c>
      <c r="E8222" s="62">
        <v>72</v>
      </c>
      <c r="F8222" s="62">
        <v>772968</v>
      </c>
      <c r="G8222" s="62">
        <v>80092</v>
      </c>
      <c r="H8222" s="62">
        <v>92.7</v>
      </c>
      <c r="I8222" s="62">
        <v>10735.67</v>
      </c>
      <c r="J8222" s="62">
        <v>718860.24</v>
      </c>
      <c r="K8222" s="62">
        <v>0</v>
      </c>
      <c r="L8222" s="63"/>
      <c r="M8222" s="63"/>
      <c r="N8222" s="63"/>
      <c r="O8222" s="63"/>
      <c r="P8222" s="63"/>
      <c r="Q8222" s="63"/>
      <c r="R8222" s="63"/>
      <c r="S8222" s="63"/>
      <c r="T8222" s="63"/>
      <c r="U8222" s="63"/>
      <c r="V8222" s="63"/>
      <c r="W8222" s="63"/>
      <c r="X8222" s="63"/>
      <c r="Y8222" s="63"/>
      <c r="Z8222" s="62">
        <v>126800</v>
      </c>
      <c r="AA8222" s="62">
        <v>3564</v>
      </c>
      <c r="AB8222" s="62">
        <v>4.13</v>
      </c>
      <c r="AC8222" s="62">
        <v>1761.11</v>
      </c>
    </row>
    <row r="8223" spans="1:29" x14ac:dyDescent="0.25">
      <c r="A8223" s="61" t="s">
        <v>102</v>
      </c>
      <c r="B8223" s="61" t="s">
        <v>103</v>
      </c>
      <c r="C8223" s="62">
        <v>2016</v>
      </c>
      <c r="D8223" s="61" t="s">
        <v>104</v>
      </c>
      <c r="E8223" s="62">
        <v>10</v>
      </c>
      <c r="F8223" s="62">
        <v>1658</v>
      </c>
      <c r="G8223" s="62">
        <v>321</v>
      </c>
      <c r="H8223" s="62">
        <v>2.68</v>
      </c>
      <c r="I8223" s="62">
        <v>165.8</v>
      </c>
      <c r="J8223" s="62">
        <v>1541.94</v>
      </c>
      <c r="K8223" s="62">
        <v>0</v>
      </c>
      <c r="L8223" s="63"/>
      <c r="M8223" s="63"/>
      <c r="N8223" s="63"/>
      <c r="O8223" s="63"/>
      <c r="P8223" s="63"/>
      <c r="Q8223" s="63"/>
      <c r="R8223" s="63"/>
      <c r="S8223" s="63"/>
      <c r="T8223" s="63"/>
      <c r="U8223" s="63"/>
      <c r="V8223" s="63"/>
      <c r="W8223" s="63"/>
      <c r="X8223" s="63"/>
      <c r="Y8223" s="63"/>
      <c r="Z8223" s="62">
        <v>411</v>
      </c>
      <c r="AA8223" s="62">
        <v>7828</v>
      </c>
      <c r="AB8223" s="62">
        <v>65.23</v>
      </c>
      <c r="AC8223" s="62">
        <v>41.1</v>
      </c>
    </row>
    <row r="8224" spans="1:29" ht="30" x14ac:dyDescent="0.25">
      <c r="A8224" s="61" t="s">
        <v>180</v>
      </c>
      <c r="B8224" s="61" t="s">
        <v>181</v>
      </c>
      <c r="C8224" s="62">
        <v>2017</v>
      </c>
      <c r="D8224" s="61" t="s">
        <v>89</v>
      </c>
      <c r="E8224" s="62">
        <v>72</v>
      </c>
      <c r="F8224" s="62">
        <v>647375</v>
      </c>
      <c r="G8224" s="62">
        <v>82742</v>
      </c>
      <c r="H8224" s="62">
        <v>95.77</v>
      </c>
      <c r="I8224" s="62">
        <v>8991.32</v>
      </c>
      <c r="J8224" s="62">
        <v>602058.75</v>
      </c>
      <c r="K8224" s="62">
        <v>31322.99</v>
      </c>
      <c r="L8224" s="62">
        <v>34844</v>
      </c>
      <c r="M8224" s="62">
        <v>40.33</v>
      </c>
      <c r="N8224" s="62">
        <v>435.04</v>
      </c>
      <c r="O8224" s="62">
        <v>377733.3</v>
      </c>
      <c r="P8224" s="63"/>
      <c r="Q8224" s="63"/>
      <c r="R8224" s="63"/>
      <c r="S8224" s="63"/>
      <c r="T8224" s="63"/>
      <c r="U8224" s="63"/>
      <c r="V8224" s="63"/>
      <c r="W8224" s="63"/>
      <c r="X8224" s="63"/>
      <c r="Y8224" s="63"/>
      <c r="Z8224" s="62">
        <v>2779</v>
      </c>
      <c r="AA8224" s="62">
        <v>41168</v>
      </c>
      <c r="AB8224" s="62">
        <v>47.65</v>
      </c>
      <c r="AC8224" s="62">
        <v>38.6</v>
      </c>
    </row>
    <row r="8225" spans="1:29" ht="30" x14ac:dyDescent="0.25">
      <c r="A8225" s="61" t="s">
        <v>186</v>
      </c>
      <c r="B8225" s="61" t="s">
        <v>187</v>
      </c>
      <c r="C8225" s="62">
        <v>2008</v>
      </c>
      <c r="D8225" s="61" t="s">
        <v>75</v>
      </c>
      <c r="E8225" s="62">
        <v>3</v>
      </c>
      <c r="F8225" s="62">
        <v>241</v>
      </c>
      <c r="G8225" s="62">
        <v>127</v>
      </c>
      <c r="H8225" s="62">
        <v>3.53</v>
      </c>
      <c r="I8225" s="62">
        <v>80.33</v>
      </c>
      <c r="J8225" s="62">
        <v>224.13</v>
      </c>
      <c r="K8225" s="62">
        <v>0</v>
      </c>
      <c r="L8225" s="63"/>
      <c r="M8225" s="63"/>
      <c r="N8225" s="63"/>
      <c r="O8225" s="63"/>
      <c r="P8225" s="63"/>
      <c r="Q8225" s="63"/>
      <c r="R8225" s="63"/>
      <c r="S8225" s="63"/>
      <c r="T8225" s="63"/>
      <c r="U8225" s="62">
        <v>664</v>
      </c>
      <c r="V8225" s="62">
        <v>1637</v>
      </c>
      <c r="W8225" s="62">
        <v>45.47</v>
      </c>
      <c r="X8225" s="62">
        <v>221</v>
      </c>
      <c r="Y8225" s="62">
        <v>14862.98</v>
      </c>
      <c r="Z8225" s="62">
        <v>6.15</v>
      </c>
      <c r="AA8225" s="62">
        <v>174</v>
      </c>
      <c r="AB8225" s="62">
        <v>4.83</v>
      </c>
      <c r="AC8225" s="62">
        <v>2.0499999999999998</v>
      </c>
    </row>
    <row r="8226" spans="1:29" ht="30" x14ac:dyDescent="0.25">
      <c r="A8226" s="61" t="s">
        <v>247</v>
      </c>
      <c r="B8226" s="61" t="s">
        <v>248</v>
      </c>
      <c r="C8226" s="62">
        <v>2004</v>
      </c>
      <c r="D8226" s="61" t="s">
        <v>86</v>
      </c>
      <c r="E8226" s="62">
        <v>31</v>
      </c>
      <c r="F8226" s="63"/>
      <c r="G8226" s="63"/>
      <c r="H8226" s="63"/>
      <c r="I8226" s="63"/>
      <c r="J8226" s="63"/>
      <c r="K8226" s="62">
        <v>0</v>
      </c>
      <c r="L8226" s="63"/>
      <c r="M8226" s="63"/>
      <c r="N8226" s="63"/>
      <c r="O8226" s="63"/>
      <c r="P8226" s="63"/>
      <c r="Q8226" s="63"/>
      <c r="R8226" s="63"/>
      <c r="S8226" s="63"/>
      <c r="T8226" s="63"/>
      <c r="U8226" s="63"/>
      <c r="V8226" s="63"/>
      <c r="W8226" s="63"/>
      <c r="X8226" s="63"/>
      <c r="Y8226" s="63"/>
      <c r="Z8226" s="62">
        <v>292</v>
      </c>
      <c r="AA8226" s="62">
        <v>12657</v>
      </c>
      <c r="AB8226" s="62">
        <v>34.020000000000003</v>
      </c>
      <c r="AC8226" s="62">
        <v>9.42</v>
      </c>
    </row>
    <row r="8227" spans="1:29" x14ac:dyDescent="0.25">
      <c r="A8227" s="61" t="s">
        <v>295</v>
      </c>
      <c r="B8227" s="61" t="s">
        <v>296</v>
      </c>
      <c r="C8227" s="62">
        <v>2008</v>
      </c>
      <c r="D8227" s="61" t="s">
        <v>86</v>
      </c>
      <c r="E8227" s="62">
        <v>14</v>
      </c>
      <c r="F8227" s="62">
        <v>624</v>
      </c>
      <c r="G8227" s="62">
        <v>121</v>
      </c>
      <c r="H8227" s="62">
        <v>0.72</v>
      </c>
      <c r="I8227" s="62">
        <v>44.57</v>
      </c>
      <c r="J8227" s="62">
        <v>580.32000000000005</v>
      </c>
      <c r="K8227" s="62">
        <v>50</v>
      </c>
      <c r="L8227" s="62">
        <v>166</v>
      </c>
      <c r="M8227" s="62">
        <v>0.99</v>
      </c>
      <c r="N8227" s="63"/>
      <c r="O8227" s="63"/>
      <c r="P8227" s="63"/>
      <c r="Q8227" s="63"/>
      <c r="R8227" s="63"/>
      <c r="S8227" s="63"/>
      <c r="T8227" s="63"/>
      <c r="U8227" s="63"/>
      <c r="V8227" s="63"/>
      <c r="W8227" s="63"/>
      <c r="X8227" s="63"/>
      <c r="Y8227" s="63"/>
      <c r="Z8227" s="62">
        <v>114.38</v>
      </c>
      <c r="AA8227" s="62">
        <v>5508</v>
      </c>
      <c r="AB8227" s="62">
        <v>32.79</v>
      </c>
      <c r="AC8227" s="62">
        <v>8.17</v>
      </c>
    </row>
    <row r="8228" spans="1:29" x14ac:dyDescent="0.25">
      <c r="A8228" s="61" t="s">
        <v>279</v>
      </c>
      <c r="B8228" s="61" t="s">
        <v>280</v>
      </c>
      <c r="C8228" s="62">
        <v>2003</v>
      </c>
      <c r="D8228" s="61" t="s">
        <v>99</v>
      </c>
      <c r="E8228" s="62">
        <v>56</v>
      </c>
      <c r="F8228" s="62">
        <v>251378</v>
      </c>
      <c r="G8228" s="62">
        <v>25488</v>
      </c>
      <c r="H8228" s="62">
        <v>37.93</v>
      </c>
      <c r="I8228" s="62">
        <v>4488.8900000000003</v>
      </c>
      <c r="J8228" s="62">
        <v>233781.54</v>
      </c>
      <c r="K8228" s="62">
        <v>0</v>
      </c>
      <c r="L8228" s="63"/>
      <c r="M8228" s="63"/>
      <c r="N8228" s="63"/>
      <c r="O8228" s="63"/>
      <c r="P8228" s="63"/>
      <c r="Q8228" s="63"/>
      <c r="R8228" s="63"/>
      <c r="S8228" s="63"/>
      <c r="T8228" s="63"/>
      <c r="U8228" s="63"/>
      <c r="V8228" s="63"/>
      <c r="W8228" s="63"/>
      <c r="X8228" s="63"/>
      <c r="Y8228" s="63"/>
      <c r="Z8228" s="62">
        <v>74992</v>
      </c>
      <c r="AA8228" s="62">
        <v>3690</v>
      </c>
      <c r="AB8228" s="62">
        <v>5.49</v>
      </c>
      <c r="AC8228" s="62">
        <v>1339.14</v>
      </c>
    </row>
    <row r="8229" spans="1:29" ht="30" x14ac:dyDescent="0.25">
      <c r="A8229" s="61" t="s">
        <v>218</v>
      </c>
      <c r="B8229" s="61" t="s">
        <v>219</v>
      </c>
      <c r="C8229" s="62">
        <v>2013</v>
      </c>
      <c r="D8229" s="61" t="s">
        <v>78</v>
      </c>
      <c r="E8229" s="62">
        <v>30</v>
      </c>
      <c r="F8229" s="62">
        <v>90120</v>
      </c>
      <c r="G8229" s="62">
        <v>14149</v>
      </c>
      <c r="H8229" s="62">
        <v>39.299999999999997</v>
      </c>
      <c r="I8229" s="62">
        <v>3004</v>
      </c>
      <c r="J8229" s="62">
        <v>83811.600000000006</v>
      </c>
      <c r="K8229" s="62">
        <v>14405.43</v>
      </c>
      <c r="L8229" s="62">
        <v>16521</v>
      </c>
      <c r="M8229" s="62">
        <v>45.89</v>
      </c>
      <c r="N8229" s="62">
        <v>480.18</v>
      </c>
      <c r="O8229" s="62">
        <v>173719.42</v>
      </c>
      <c r="P8229" s="63"/>
      <c r="Q8229" s="63"/>
      <c r="R8229" s="63"/>
      <c r="S8229" s="63"/>
      <c r="T8229" s="63"/>
      <c r="U8229" s="63"/>
      <c r="V8229" s="63"/>
      <c r="W8229" s="63"/>
      <c r="X8229" s="63"/>
      <c r="Y8229" s="63"/>
      <c r="Z8229" s="62">
        <v>40837</v>
      </c>
      <c r="AA8229" s="62">
        <v>9332</v>
      </c>
      <c r="AB8229" s="62">
        <v>25.92</v>
      </c>
      <c r="AC8229" s="62">
        <v>1361.23</v>
      </c>
    </row>
    <row r="8230" spans="1:29" x14ac:dyDescent="0.25">
      <c r="A8230" s="61" t="s">
        <v>260</v>
      </c>
      <c r="B8230" s="61" t="s">
        <v>261</v>
      </c>
      <c r="C8230" s="62">
        <v>2005</v>
      </c>
      <c r="D8230" s="61" t="s">
        <v>262</v>
      </c>
      <c r="E8230" s="62">
        <v>42</v>
      </c>
      <c r="F8230" s="62">
        <v>257255</v>
      </c>
      <c r="G8230" s="62">
        <v>36519</v>
      </c>
      <c r="H8230" s="62">
        <v>72.459999999999994</v>
      </c>
      <c r="I8230" s="62">
        <v>6125.12</v>
      </c>
      <c r="J8230" s="62">
        <v>239247.15</v>
      </c>
      <c r="K8230" s="62">
        <v>20621.46</v>
      </c>
      <c r="L8230" s="62">
        <v>27590</v>
      </c>
      <c r="M8230" s="62">
        <v>54.74</v>
      </c>
      <c r="N8230" s="62">
        <v>490.99</v>
      </c>
      <c r="O8230" s="62">
        <v>248680.35</v>
      </c>
      <c r="P8230" s="63"/>
      <c r="Q8230" s="63"/>
      <c r="R8230" s="63"/>
      <c r="S8230" s="63"/>
      <c r="T8230" s="63"/>
      <c r="U8230" s="63"/>
      <c r="V8230" s="63"/>
      <c r="W8230" s="63"/>
      <c r="X8230" s="63"/>
      <c r="Y8230" s="63"/>
      <c r="Z8230" s="62">
        <v>1844</v>
      </c>
      <c r="AA8230" s="62">
        <v>12168</v>
      </c>
      <c r="AB8230" s="62">
        <v>24.14</v>
      </c>
      <c r="AC8230" s="62">
        <v>43.9</v>
      </c>
    </row>
    <row r="8231" spans="1:29" x14ac:dyDescent="0.25">
      <c r="A8231" s="61" t="s">
        <v>273</v>
      </c>
      <c r="B8231" s="61" t="s">
        <v>274</v>
      </c>
      <c r="C8231" s="62">
        <v>2003</v>
      </c>
      <c r="D8231" s="61" t="s">
        <v>75</v>
      </c>
      <c r="E8231" s="62">
        <v>13</v>
      </c>
      <c r="F8231" s="62">
        <v>3835</v>
      </c>
      <c r="G8231" s="62">
        <v>516</v>
      </c>
      <c r="H8231" s="62">
        <v>3.31</v>
      </c>
      <c r="I8231" s="62">
        <v>295</v>
      </c>
      <c r="J8231" s="62">
        <v>3566.55</v>
      </c>
      <c r="K8231" s="62">
        <v>0</v>
      </c>
      <c r="L8231" s="62">
        <v>479</v>
      </c>
      <c r="M8231" s="62">
        <v>3.07</v>
      </c>
      <c r="N8231" s="63"/>
      <c r="O8231" s="63"/>
      <c r="P8231" s="63"/>
      <c r="Q8231" s="63"/>
      <c r="R8231" s="63"/>
      <c r="S8231" s="63"/>
      <c r="T8231" s="63"/>
      <c r="U8231" s="63"/>
      <c r="V8231" s="63"/>
      <c r="W8231" s="63"/>
      <c r="X8231" s="63"/>
      <c r="Y8231" s="63"/>
      <c r="Z8231" s="62">
        <v>391.88</v>
      </c>
      <c r="AA8231" s="62">
        <v>1585</v>
      </c>
      <c r="AB8231" s="62">
        <v>10.16</v>
      </c>
      <c r="AC8231" s="62">
        <v>30.14</v>
      </c>
    </row>
    <row r="8232" spans="1:29" ht="30" x14ac:dyDescent="0.25">
      <c r="A8232" s="61" t="s">
        <v>231</v>
      </c>
      <c r="B8232" s="61" t="s">
        <v>232</v>
      </c>
      <c r="C8232" s="62">
        <v>2011</v>
      </c>
      <c r="D8232" s="61" t="s">
        <v>75</v>
      </c>
      <c r="E8232" s="62">
        <v>80</v>
      </c>
      <c r="F8232" s="62">
        <v>1012180</v>
      </c>
      <c r="G8232" s="62">
        <v>130814</v>
      </c>
      <c r="H8232" s="62">
        <v>136.26</v>
      </c>
      <c r="I8232" s="62">
        <v>12652.25</v>
      </c>
      <c r="J8232" s="62">
        <v>941327.4</v>
      </c>
      <c r="K8232" s="62">
        <v>0</v>
      </c>
      <c r="L8232" s="63"/>
      <c r="M8232" s="63"/>
      <c r="N8232" s="63"/>
      <c r="O8232" s="63"/>
      <c r="P8232" s="63"/>
      <c r="Q8232" s="63"/>
      <c r="R8232" s="63"/>
      <c r="S8232" s="63"/>
      <c r="T8232" s="63"/>
      <c r="U8232" s="63"/>
      <c r="V8232" s="63"/>
      <c r="W8232" s="63"/>
      <c r="X8232" s="63"/>
      <c r="Y8232" s="63"/>
      <c r="Z8232" s="62">
        <v>445640</v>
      </c>
      <c r="AA8232" s="62">
        <v>32092</v>
      </c>
      <c r="AB8232" s="62">
        <v>33.43</v>
      </c>
      <c r="AC8232" s="62">
        <v>5570.5</v>
      </c>
    </row>
    <row r="8233" spans="1:29" x14ac:dyDescent="0.25">
      <c r="A8233" s="61" t="s">
        <v>140</v>
      </c>
      <c r="B8233" s="61" t="s">
        <v>141</v>
      </c>
      <c r="C8233" s="62">
        <v>2012</v>
      </c>
      <c r="D8233" s="61" t="s">
        <v>135</v>
      </c>
      <c r="E8233" s="62">
        <v>40</v>
      </c>
      <c r="F8233" s="62">
        <v>48833</v>
      </c>
      <c r="G8233" s="62">
        <v>8182</v>
      </c>
      <c r="H8233" s="62">
        <v>17.05</v>
      </c>
      <c r="I8233" s="62">
        <v>1220.83</v>
      </c>
      <c r="J8233" s="62">
        <v>45414.69</v>
      </c>
      <c r="K8233" s="62">
        <v>281.27999999999997</v>
      </c>
      <c r="L8233" s="62">
        <v>7673</v>
      </c>
      <c r="M8233" s="62">
        <v>15.99</v>
      </c>
      <c r="N8233" s="62">
        <v>7.03</v>
      </c>
      <c r="O8233" s="62">
        <v>3392.04</v>
      </c>
      <c r="P8233" s="63"/>
      <c r="Q8233" s="63"/>
      <c r="R8233" s="63"/>
      <c r="S8233" s="63"/>
      <c r="T8233" s="63"/>
      <c r="U8233" s="62">
        <v>2898</v>
      </c>
      <c r="V8233" s="62">
        <v>10176</v>
      </c>
      <c r="W8233" s="62">
        <v>21.2</v>
      </c>
      <c r="X8233" s="62">
        <v>72</v>
      </c>
      <c r="Y8233" s="62">
        <v>64868.83</v>
      </c>
      <c r="Z8233" s="62">
        <v>3850</v>
      </c>
      <c r="AA8233" s="62">
        <v>35303</v>
      </c>
      <c r="AB8233" s="62">
        <v>73.55</v>
      </c>
      <c r="AC8233" s="62">
        <v>96.25</v>
      </c>
    </row>
    <row r="8234" spans="1:29" ht="30" x14ac:dyDescent="0.25">
      <c r="A8234" s="61" t="s">
        <v>188</v>
      </c>
      <c r="B8234" s="61" t="s">
        <v>189</v>
      </c>
      <c r="C8234" s="62">
        <v>2005</v>
      </c>
      <c r="D8234" s="61" t="s">
        <v>83</v>
      </c>
      <c r="E8234" s="62">
        <v>58</v>
      </c>
      <c r="F8234" s="62">
        <v>359061</v>
      </c>
      <c r="G8234" s="62">
        <v>50403</v>
      </c>
      <c r="H8234" s="62">
        <v>72.42</v>
      </c>
      <c r="I8234" s="62">
        <v>6190.71</v>
      </c>
      <c r="J8234" s="62">
        <v>333926.73</v>
      </c>
      <c r="K8234" s="62">
        <v>45167.94</v>
      </c>
      <c r="L8234" s="62">
        <v>54343</v>
      </c>
      <c r="M8234" s="62">
        <v>78.08</v>
      </c>
      <c r="N8234" s="62">
        <v>778.76</v>
      </c>
      <c r="O8234" s="62">
        <v>544693.77</v>
      </c>
      <c r="P8234" s="63"/>
      <c r="Q8234" s="63"/>
      <c r="R8234" s="63"/>
      <c r="S8234" s="63"/>
      <c r="T8234" s="63"/>
      <c r="U8234" s="63"/>
      <c r="V8234" s="63"/>
      <c r="W8234" s="63"/>
      <c r="X8234" s="63"/>
      <c r="Y8234" s="63"/>
      <c r="Z8234" s="62">
        <v>8241</v>
      </c>
      <c r="AA8234" s="62">
        <v>36593</v>
      </c>
      <c r="AB8234" s="62">
        <v>52.58</v>
      </c>
      <c r="AC8234" s="62">
        <v>142.09</v>
      </c>
    </row>
    <row r="8235" spans="1:29" x14ac:dyDescent="0.25">
      <c r="A8235" s="61" t="s">
        <v>79</v>
      </c>
      <c r="B8235" s="61" t="s">
        <v>80</v>
      </c>
      <c r="C8235" s="62">
        <v>2016</v>
      </c>
      <c r="D8235" s="61" t="s">
        <v>150</v>
      </c>
      <c r="E8235" s="62">
        <v>8</v>
      </c>
      <c r="F8235" s="63"/>
      <c r="G8235" s="63"/>
      <c r="H8235" s="63"/>
      <c r="I8235" s="63"/>
      <c r="J8235" s="63"/>
      <c r="K8235" s="62">
        <v>0</v>
      </c>
      <c r="L8235" s="63"/>
      <c r="M8235" s="63"/>
      <c r="N8235" s="63"/>
      <c r="O8235" s="63"/>
      <c r="P8235" s="63"/>
      <c r="Q8235" s="63"/>
      <c r="R8235" s="63"/>
      <c r="S8235" s="63"/>
      <c r="T8235" s="63"/>
      <c r="U8235" s="63"/>
      <c r="V8235" s="63"/>
      <c r="W8235" s="63"/>
      <c r="X8235" s="63"/>
      <c r="Y8235" s="63"/>
      <c r="Z8235" s="62">
        <v>0</v>
      </c>
      <c r="AA8235" s="63"/>
      <c r="AB8235" s="63"/>
      <c r="AC8235" s="62">
        <v>0</v>
      </c>
    </row>
    <row r="8236" spans="1:29" ht="30" x14ac:dyDescent="0.25">
      <c r="A8236" s="61" t="s">
        <v>269</v>
      </c>
      <c r="B8236" s="61" t="s">
        <v>270</v>
      </c>
      <c r="C8236" s="62">
        <v>2009</v>
      </c>
      <c r="D8236" s="61" t="s">
        <v>150</v>
      </c>
      <c r="E8236" s="62">
        <v>22</v>
      </c>
      <c r="F8236" s="63"/>
      <c r="G8236" s="63"/>
      <c r="H8236" s="63"/>
      <c r="I8236" s="63"/>
      <c r="J8236" s="63"/>
      <c r="K8236" s="62">
        <v>0</v>
      </c>
      <c r="L8236" s="63"/>
      <c r="M8236" s="63"/>
      <c r="N8236" s="63"/>
      <c r="O8236" s="63"/>
      <c r="P8236" s="63"/>
      <c r="Q8236" s="63"/>
      <c r="R8236" s="63"/>
      <c r="S8236" s="63"/>
      <c r="T8236" s="63"/>
      <c r="U8236" s="63"/>
      <c r="V8236" s="63"/>
      <c r="W8236" s="63"/>
      <c r="X8236" s="63"/>
      <c r="Y8236" s="63"/>
      <c r="Z8236" s="62">
        <v>0</v>
      </c>
      <c r="AA8236" s="63"/>
      <c r="AB8236" s="63"/>
      <c r="AC8236" s="62">
        <v>0</v>
      </c>
    </row>
    <row r="8237" spans="1:29" x14ac:dyDescent="0.25">
      <c r="A8237" s="61" t="s">
        <v>81</v>
      </c>
      <c r="B8237" s="61" t="s">
        <v>82</v>
      </c>
      <c r="C8237" s="62">
        <v>2015</v>
      </c>
      <c r="D8237" s="61" t="s">
        <v>75</v>
      </c>
      <c r="E8237" s="62">
        <v>3</v>
      </c>
      <c r="F8237" s="63"/>
      <c r="G8237" s="63"/>
      <c r="H8237" s="63"/>
      <c r="I8237" s="63"/>
      <c r="J8237" s="63"/>
      <c r="K8237" s="62">
        <v>0</v>
      </c>
      <c r="L8237" s="63"/>
      <c r="M8237" s="63"/>
      <c r="N8237" s="63"/>
      <c r="O8237" s="63"/>
      <c r="P8237" s="63"/>
      <c r="Q8237" s="63"/>
      <c r="R8237" s="63"/>
      <c r="S8237" s="63"/>
      <c r="T8237" s="63"/>
      <c r="U8237" s="63"/>
      <c r="V8237" s="63"/>
      <c r="W8237" s="63"/>
      <c r="X8237" s="63"/>
      <c r="Y8237" s="63"/>
      <c r="Z8237" s="62">
        <v>187</v>
      </c>
      <c r="AA8237" s="62">
        <v>900</v>
      </c>
      <c r="AB8237" s="62">
        <v>25</v>
      </c>
      <c r="AC8237" s="62">
        <v>62.33</v>
      </c>
    </row>
    <row r="8238" spans="1:29" ht="30" x14ac:dyDescent="0.25">
      <c r="A8238" s="61" t="s">
        <v>283</v>
      </c>
      <c r="B8238" s="61" t="s">
        <v>284</v>
      </c>
      <c r="C8238" s="62">
        <v>2007</v>
      </c>
      <c r="D8238" s="61" t="s">
        <v>75</v>
      </c>
      <c r="E8238" s="62">
        <v>3</v>
      </c>
      <c r="F8238" s="62">
        <v>13947</v>
      </c>
      <c r="G8238" s="62">
        <v>2550</v>
      </c>
      <c r="H8238" s="62">
        <v>70.83</v>
      </c>
      <c r="I8238" s="62">
        <v>4649</v>
      </c>
      <c r="J8238" s="62">
        <v>12970.71</v>
      </c>
      <c r="K8238" s="62">
        <v>502.42</v>
      </c>
      <c r="L8238" s="62">
        <v>7893</v>
      </c>
      <c r="M8238" s="62">
        <v>219.25</v>
      </c>
      <c r="N8238" s="62">
        <v>167.47</v>
      </c>
      <c r="O8238" s="62">
        <v>6058.89</v>
      </c>
      <c r="P8238" s="63"/>
      <c r="Q8238" s="63"/>
      <c r="R8238" s="63"/>
      <c r="S8238" s="63"/>
      <c r="T8238" s="63"/>
      <c r="U8238" s="63"/>
      <c r="V8238" s="63"/>
      <c r="W8238" s="63"/>
      <c r="X8238" s="63"/>
      <c r="Y8238" s="63"/>
      <c r="Z8238" s="62">
        <v>61.09</v>
      </c>
      <c r="AA8238" s="62">
        <v>4595</v>
      </c>
      <c r="AB8238" s="62">
        <v>127.64</v>
      </c>
      <c r="AC8238" s="62">
        <v>20.36</v>
      </c>
    </row>
    <row r="8239" spans="1:29" ht="30" x14ac:dyDescent="0.25">
      <c r="A8239" s="61" t="s">
        <v>237</v>
      </c>
      <c r="B8239" s="61" t="s">
        <v>238</v>
      </c>
      <c r="C8239" s="62">
        <v>2010</v>
      </c>
      <c r="D8239" s="61" t="s">
        <v>135</v>
      </c>
      <c r="E8239" s="62">
        <v>196</v>
      </c>
      <c r="F8239" s="62">
        <v>307092</v>
      </c>
      <c r="G8239" s="62">
        <v>71072</v>
      </c>
      <c r="H8239" s="62">
        <v>30.22</v>
      </c>
      <c r="I8239" s="62">
        <v>1566.8</v>
      </c>
      <c r="J8239" s="62">
        <v>285595.56</v>
      </c>
      <c r="K8239" s="62">
        <v>187941.8</v>
      </c>
      <c r="L8239" s="62">
        <v>233445</v>
      </c>
      <c r="M8239" s="62">
        <v>99.25</v>
      </c>
      <c r="N8239" s="62">
        <v>958.89</v>
      </c>
      <c r="O8239" s="62">
        <v>2266446.6</v>
      </c>
      <c r="P8239" s="63"/>
      <c r="Q8239" s="63"/>
      <c r="R8239" s="63"/>
      <c r="S8239" s="63"/>
      <c r="T8239" s="63"/>
      <c r="U8239" s="63"/>
      <c r="V8239" s="63"/>
      <c r="W8239" s="63"/>
      <c r="X8239" s="63"/>
      <c r="Y8239" s="63"/>
      <c r="Z8239" s="62">
        <v>2318892</v>
      </c>
      <c r="AA8239" s="62">
        <v>122491</v>
      </c>
      <c r="AB8239" s="62">
        <v>52.08</v>
      </c>
      <c r="AC8239" s="62">
        <v>11831.08</v>
      </c>
    </row>
    <row r="8240" spans="1:29" ht="30" x14ac:dyDescent="0.25">
      <c r="A8240" s="61" t="s">
        <v>142</v>
      </c>
      <c r="B8240" s="61" t="s">
        <v>143</v>
      </c>
      <c r="C8240" s="62">
        <v>2013</v>
      </c>
      <c r="D8240" s="61" t="s">
        <v>78</v>
      </c>
      <c r="E8240" s="62">
        <v>72</v>
      </c>
      <c r="F8240" s="62">
        <v>187552</v>
      </c>
      <c r="G8240" s="62">
        <v>36753</v>
      </c>
      <c r="H8240" s="62">
        <v>42.54</v>
      </c>
      <c r="I8240" s="62">
        <v>2604.89</v>
      </c>
      <c r="J8240" s="62">
        <v>174423.36</v>
      </c>
      <c r="K8240" s="62">
        <v>13455.87</v>
      </c>
      <c r="L8240" s="62">
        <v>33549</v>
      </c>
      <c r="M8240" s="62">
        <v>38.83</v>
      </c>
      <c r="N8240" s="62">
        <v>186.89</v>
      </c>
      <c r="O8240" s="62">
        <v>162268.35</v>
      </c>
      <c r="P8240" s="63"/>
      <c r="Q8240" s="63"/>
      <c r="R8240" s="63"/>
      <c r="S8240" s="63"/>
      <c r="T8240" s="63"/>
      <c r="U8240" s="63"/>
      <c r="V8240" s="63"/>
      <c r="W8240" s="63"/>
      <c r="X8240" s="63"/>
      <c r="Y8240" s="63"/>
      <c r="Z8240" s="62">
        <v>2798.58</v>
      </c>
      <c r="AA8240" s="62">
        <v>29904</v>
      </c>
      <c r="AB8240" s="62">
        <v>34.61</v>
      </c>
      <c r="AC8240" s="62">
        <v>38.869999999999997</v>
      </c>
    </row>
    <row r="8241" spans="1:29" ht="30" x14ac:dyDescent="0.25">
      <c r="A8241" s="61" t="s">
        <v>309</v>
      </c>
      <c r="B8241" s="61" t="s">
        <v>310</v>
      </c>
      <c r="C8241" s="62">
        <v>2006</v>
      </c>
      <c r="D8241" s="61" t="s">
        <v>89</v>
      </c>
      <c r="E8241" s="62">
        <v>18</v>
      </c>
      <c r="F8241" s="62">
        <v>65200</v>
      </c>
      <c r="G8241" s="62">
        <v>11172</v>
      </c>
      <c r="H8241" s="62">
        <v>51.72</v>
      </c>
      <c r="I8241" s="62">
        <v>3622.22</v>
      </c>
      <c r="J8241" s="62">
        <v>60636</v>
      </c>
      <c r="K8241" s="62">
        <v>5909</v>
      </c>
      <c r="L8241" s="62">
        <v>10494</v>
      </c>
      <c r="M8241" s="62">
        <v>48.58</v>
      </c>
      <c r="N8241" s="62">
        <v>328.28</v>
      </c>
      <c r="O8241" s="62">
        <v>71258.399999999994</v>
      </c>
      <c r="P8241" s="62">
        <v>0</v>
      </c>
      <c r="Q8241" s="62">
        <v>0</v>
      </c>
      <c r="R8241" s="62">
        <v>0</v>
      </c>
      <c r="S8241" s="62">
        <v>0</v>
      </c>
      <c r="T8241" s="62">
        <v>0</v>
      </c>
      <c r="U8241" s="62">
        <v>0</v>
      </c>
      <c r="V8241" s="62">
        <v>0</v>
      </c>
      <c r="W8241" s="62">
        <v>0</v>
      </c>
      <c r="X8241" s="62">
        <v>0</v>
      </c>
      <c r="Y8241" s="62">
        <v>0</v>
      </c>
      <c r="Z8241" s="62">
        <v>620</v>
      </c>
      <c r="AA8241" s="62">
        <v>1065</v>
      </c>
      <c r="AB8241" s="62">
        <v>4.93</v>
      </c>
      <c r="AC8241" s="62">
        <v>34.44</v>
      </c>
    </row>
    <row r="8242" spans="1:29" ht="30" x14ac:dyDescent="0.25">
      <c r="A8242" s="61" t="s">
        <v>216</v>
      </c>
      <c r="B8242" s="61" t="s">
        <v>217</v>
      </c>
      <c r="C8242" s="62">
        <v>2004</v>
      </c>
      <c r="D8242" s="61" t="s">
        <v>78</v>
      </c>
      <c r="E8242" s="62">
        <v>60</v>
      </c>
      <c r="F8242" s="62">
        <v>95000</v>
      </c>
      <c r="G8242" s="62">
        <v>12953</v>
      </c>
      <c r="H8242" s="62">
        <v>17.989999999999998</v>
      </c>
      <c r="I8242" s="62">
        <v>1583.33</v>
      </c>
      <c r="J8242" s="62">
        <v>88350</v>
      </c>
      <c r="K8242" s="62">
        <v>0</v>
      </c>
      <c r="L8242" s="62">
        <v>0</v>
      </c>
      <c r="M8242" s="62">
        <v>0</v>
      </c>
      <c r="N8242" s="63"/>
      <c r="O8242" s="63"/>
      <c r="P8242" s="63"/>
      <c r="Q8242" s="63"/>
      <c r="R8242" s="63"/>
      <c r="S8242" s="63"/>
      <c r="T8242" s="63"/>
      <c r="U8242" s="63"/>
      <c r="V8242" s="63"/>
      <c r="W8242" s="63"/>
      <c r="X8242" s="63"/>
      <c r="Y8242" s="63"/>
      <c r="Z8242" s="62">
        <v>1090</v>
      </c>
      <c r="AA8242" s="62">
        <v>9398</v>
      </c>
      <c r="AB8242" s="62">
        <v>13.05</v>
      </c>
      <c r="AC8242" s="62">
        <v>18.170000000000002</v>
      </c>
    </row>
    <row r="8243" spans="1:29" ht="30" x14ac:dyDescent="0.25">
      <c r="A8243" s="61" t="s">
        <v>171</v>
      </c>
      <c r="B8243" s="61" t="s">
        <v>172</v>
      </c>
      <c r="C8243" s="62">
        <v>2005</v>
      </c>
      <c r="D8243" s="61" t="s">
        <v>175</v>
      </c>
      <c r="E8243" s="62">
        <v>20</v>
      </c>
      <c r="F8243" s="63"/>
      <c r="G8243" s="63"/>
      <c r="H8243" s="63"/>
      <c r="I8243" s="63"/>
      <c r="J8243" s="63"/>
      <c r="K8243" s="62">
        <v>0</v>
      </c>
      <c r="L8243" s="63"/>
      <c r="M8243" s="63"/>
      <c r="N8243" s="63"/>
      <c r="O8243" s="63"/>
      <c r="P8243" s="63"/>
      <c r="Q8243" s="63"/>
      <c r="R8243" s="63"/>
      <c r="S8243" s="63"/>
      <c r="T8243" s="63"/>
      <c r="U8243" s="63"/>
      <c r="V8243" s="63"/>
      <c r="W8243" s="63"/>
      <c r="X8243" s="63"/>
      <c r="Y8243" s="63"/>
      <c r="Z8243" s="62">
        <v>0</v>
      </c>
      <c r="AA8243" s="63"/>
      <c r="AB8243" s="63"/>
      <c r="AC8243" s="62">
        <v>0</v>
      </c>
    </row>
    <row r="8244" spans="1:29" x14ac:dyDescent="0.25">
      <c r="A8244" s="61" t="s">
        <v>163</v>
      </c>
      <c r="B8244" s="61" t="s">
        <v>164</v>
      </c>
      <c r="C8244" s="62">
        <v>2016</v>
      </c>
      <c r="D8244" s="61" t="s">
        <v>86</v>
      </c>
      <c r="E8244" s="62">
        <v>32</v>
      </c>
      <c r="F8244" s="62">
        <v>11676</v>
      </c>
      <c r="G8244" s="62">
        <v>2495</v>
      </c>
      <c r="H8244" s="62">
        <v>6.5</v>
      </c>
      <c r="I8244" s="62">
        <v>364.88</v>
      </c>
      <c r="J8244" s="62">
        <v>10858.68</v>
      </c>
      <c r="K8244" s="62">
        <v>26304.560000000001</v>
      </c>
      <c r="L8244" s="62">
        <v>15807</v>
      </c>
      <c r="M8244" s="62">
        <v>41.16</v>
      </c>
      <c r="N8244" s="62">
        <v>822.02</v>
      </c>
      <c r="O8244" s="62">
        <v>317214.56</v>
      </c>
      <c r="P8244" s="63"/>
      <c r="Q8244" s="63"/>
      <c r="R8244" s="63"/>
      <c r="S8244" s="63"/>
      <c r="T8244" s="63"/>
      <c r="U8244" s="63"/>
      <c r="V8244" s="63"/>
      <c r="W8244" s="63"/>
      <c r="X8244" s="63"/>
      <c r="Y8244" s="63"/>
      <c r="Z8244" s="62">
        <v>237538</v>
      </c>
      <c r="AA8244" s="62">
        <v>20583</v>
      </c>
      <c r="AB8244" s="62">
        <v>53.6</v>
      </c>
      <c r="AC8244" s="62">
        <v>7423.06</v>
      </c>
    </row>
    <row r="8245" spans="1:29" x14ac:dyDescent="0.25">
      <c r="A8245" s="61" t="s">
        <v>208</v>
      </c>
      <c r="B8245" s="61" t="s">
        <v>209</v>
      </c>
      <c r="C8245" s="62">
        <v>2008</v>
      </c>
      <c r="D8245" s="61" t="s">
        <v>226</v>
      </c>
      <c r="E8245" s="62">
        <v>4</v>
      </c>
      <c r="F8245" s="62">
        <v>4596</v>
      </c>
      <c r="G8245" s="62">
        <v>810</v>
      </c>
      <c r="H8245" s="62">
        <v>16.88</v>
      </c>
      <c r="I8245" s="62">
        <v>1149</v>
      </c>
      <c r="J8245" s="62">
        <v>4274.28</v>
      </c>
      <c r="K8245" s="62">
        <v>118</v>
      </c>
      <c r="L8245" s="62">
        <v>275</v>
      </c>
      <c r="M8245" s="62">
        <v>5.73</v>
      </c>
      <c r="N8245" s="62">
        <v>29.5</v>
      </c>
      <c r="O8245" s="62">
        <v>1423</v>
      </c>
      <c r="P8245" s="63"/>
      <c r="Q8245" s="63"/>
      <c r="R8245" s="63"/>
      <c r="S8245" s="63"/>
      <c r="T8245" s="63"/>
      <c r="U8245" s="63"/>
      <c r="V8245" s="63"/>
      <c r="W8245" s="63"/>
      <c r="X8245" s="63"/>
      <c r="Y8245" s="63"/>
      <c r="Z8245" s="62">
        <v>203</v>
      </c>
      <c r="AA8245" s="62">
        <v>893</v>
      </c>
      <c r="AB8245" s="62">
        <v>18.600000000000001</v>
      </c>
      <c r="AC8245" s="62">
        <v>50.75</v>
      </c>
    </row>
    <row r="8246" spans="1:29" ht="30" x14ac:dyDescent="0.25">
      <c r="A8246" s="61" t="s">
        <v>176</v>
      </c>
      <c r="B8246" s="61" t="s">
        <v>177</v>
      </c>
      <c r="C8246" s="62">
        <v>2004</v>
      </c>
      <c r="D8246" s="61" t="s">
        <v>99</v>
      </c>
      <c r="E8246" s="62">
        <v>50</v>
      </c>
      <c r="F8246" s="62">
        <v>51430</v>
      </c>
      <c r="G8246" s="62">
        <v>6263</v>
      </c>
      <c r="H8246" s="62">
        <v>10.44</v>
      </c>
      <c r="I8246" s="62">
        <v>1028.5999999999999</v>
      </c>
      <c r="J8246" s="62">
        <v>47829.9</v>
      </c>
      <c r="K8246" s="62">
        <v>4102.8100000000004</v>
      </c>
      <c r="L8246" s="62">
        <v>12089</v>
      </c>
      <c r="M8246" s="62">
        <v>20.149999999999999</v>
      </c>
      <c r="N8246" s="63"/>
      <c r="O8246" s="63"/>
      <c r="P8246" s="63"/>
      <c r="Q8246" s="63"/>
      <c r="R8246" s="63"/>
      <c r="S8246" s="63"/>
      <c r="T8246" s="63"/>
      <c r="U8246" s="63"/>
      <c r="V8246" s="63"/>
      <c r="W8246" s="63"/>
      <c r="X8246" s="63"/>
      <c r="Y8246" s="63"/>
      <c r="Z8246" s="62">
        <v>1.34</v>
      </c>
      <c r="AA8246" s="62">
        <v>3078</v>
      </c>
      <c r="AB8246" s="62">
        <v>5.13</v>
      </c>
      <c r="AC8246" s="62">
        <v>0.03</v>
      </c>
    </row>
    <row r="8247" spans="1:29" ht="30" x14ac:dyDescent="0.25">
      <c r="A8247" s="61" t="s">
        <v>283</v>
      </c>
      <c r="B8247" s="61" t="s">
        <v>284</v>
      </c>
      <c r="C8247" s="62">
        <v>2011</v>
      </c>
      <c r="D8247" s="61" t="s">
        <v>301</v>
      </c>
      <c r="E8247" s="62">
        <v>53</v>
      </c>
      <c r="F8247" s="62">
        <v>22800</v>
      </c>
      <c r="G8247" s="62">
        <v>3346</v>
      </c>
      <c r="H8247" s="62">
        <v>5.26</v>
      </c>
      <c r="I8247" s="62">
        <v>430.19</v>
      </c>
      <c r="J8247" s="62">
        <v>21204</v>
      </c>
      <c r="K8247" s="62">
        <v>5797.28</v>
      </c>
      <c r="L8247" s="62">
        <v>6372</v>
      </c>
      <c r="M8247" s="62">
        <v>10.02</v>
      </c>
      <c r="N8247" s="63"/>
      <c r="O8247" s="63"/>
      <c r="P8247" s="63"/>
      <c r="Q8247" s="63"/>
      <c r="R8247" s="63"/>
      <c r="S8247" s="63"/>
      <c r="T8247" s="63"/>
      <c r="U8247" s="63"/>
      <c r="V8247" s="63"/>
      <c r="W8247" s="63"/>
      <c r="X8247" s="63"/>
      <c r="Y8247" s="63"/>
      <c r="Z8247" s="62">
        <v>0</v>
      </c>
      <c r="AA8247" s="63"/>
      <c r="AB8247" s="63"/>
      <c r="AC8247" s="62">
        <v>0</v>
      </c>
    </row>
    <row r="8248" spans="1:29" x14ac:dyDescent="0.25">
      <c r="A8248" s="61" t="s">
        <v>241</v>
      </c>
      <c r="B8248" s="61" t="s">
        <v>242</v>
      </c>
      <c r="C8248" s="62">
        <v>2017</v>
      </c>
      <c r="D8248" s="61" t="s">
        <v>78</v>
      </c>
      <c r="E8248" s="62">
        <v>84</v>
      </c>
      <c r="F8248" s="62">
        <v>665924</v>
      </c>
      <c r="G8248" s="62">
        <v>66190</v>
      </c>
      <c r="H8248" s="62">
        <v>65.66</v>
      </c>
      <c r="I8248" s="62">
        <v>7927.67</v>
      </c>
      <c r="J8248" s="62">
        <v>619309.31999999995</v>
      </c>
      <c r="K8248" s="62">
        <v>0</v>
      </c>
      <c r="L8248" s="63"/>
      <c r="M8248" s="63"/>
      <c r="N8248" s="63"/>
      <c r="O8248" s="63"/>
      <c r="P8248" s="63"/>
      <c r="Q8248" s="63"/>
      <c r="R8248" s="63"/>
      <c r="S8248" s="63"/>
      <c r="T8248" s="63"/>
      <c r="U8248" s="63"/>
      <c r="V8248" s="63"/>
      <c r="W8248" s="63"/>
      <c r="X8248" s="63"/>
      <c r="Y8248" s="63"/>
      <c r="Z8248" s="62">
        <v>88700</v>
      </c>
      <c r="AA8248" s="62">
        <v>9000</v>
      </c>
      <c r="AB8248" s="62">
        <v>8.93</v>
      </c>
      <c r="AC8248" s="62">
        <v>1055.95</v>
      </c>
    </row>
    <row r="8249" spans="1:29" ht="30" x14ac:dyDescent="0.25">
      <c r="A8249" s="61" t="s">
        <v>309</v>
      </c>
      <c r="B8249" s="61" t="s">
        <v>310</v>
      </c>
      <c r="C8249" s="62">
        <v>2011</v>
      </c>
      <c r="D8249" s="61" t="s">
        <v>78</v>
      </c>
      <c r="E8249" s="62">
        <v>64</v>
      </c>
      <c r="F8249" s="62">
        <v>670840</v>
      </c>
      <c r="G8249" s="62">
        <v>101245</v>
      </c>
      <c r="H8249" s="62">
        <v>131.83000000000001</v>
      </c>
      <c r="I8249" s="62">
        <v>10481.879999999999</v>
      </c>
      <c r="J8249" s="62">
        <v>623881.19999999995</v>
      </c>
      <c r="K8249" s="62">
        <v>0</v>
      </c>
      <c r="L8249" s="62">
        <v>0</v>
      </c>
      <c r="M8249" s="62">
        <v>0</v>
      </c>
      <c r="N8249" s="62">
        <v>0</v>
      </c>
      <c r="O8249" s="62">
        <v>0</v>
      </c>
      <c r="P8249" s="62">
        <v>0</v>
      </c>
      <c r="Q8249" s="62">
        <v>0</v>
      </c>
      <c r="R8249" s="62">
        <v>0</v>
      </c>
      <c r="S8249" s="62">
        <v>0</v>
      </c>
      <c r="T8249" s="62">
        <v>0</v>
      </c>
      <c r="U8249" s="62">
        <v>0</v>
      </c>
      <c r="V8249" s="62">
        <v>0</v>
      </c>
      <c r="W8249" s="62">
        <v>0</v>
      </c>
      <c r="X8249" s="62">
        <v>0</v>
      </c>
      <c r="Y8249" s="62">
        <v>0</v>
      </c>
      <c r="Z8249" s="62">
        <v>1829</v>
      </c>
      <c r="AA8249" s="62">
        <v>5309</v>
      </c>
      <c r="AB8249" s="62">
        <v>6.91</v>
      </c>
      <c r="AC8249" s="62">
        <v>28.58</v>
      </c>
    </row>
    <row r="8250" spans="1:29" x14ac:dyDescent="0.25">
      <c r="A8250" s="61" t="s">
        <v>458</v>
      </c>
      <c r="B8250" s="61" t="s">
        <v>459</v>
      </c>
      <c r="C8250" s="62">
        <v>2015</v>
      </c>
      <c r="D8250" s="61" t="s">
        <v>75</v>
      </c>
      <c r="E8250" s="62">
        <v>20</v>
      </c>
      <c r="F8250" s="62">
        <v>8379</v>
      </c>
      <c r="G8250" s="62">
        <v>1810</v>
      </c>
      <c r="H8250" s="62">
        <v>7.54</v>
      </c>
      <c r="I8250" s="62">
        <v>418.95</v>
      </c>
      <c r="J8250" s="62">
        <v>7792.47</v>
      </c>
      <c r="K8250" s="62">
        <v>0</v>
      </c>
      <c r="L8250" s="63"/>
      <c r="M8250" s="63"/>
      <c r="N8250" s="63"/>
      <c r="O8250" s="63"/>
      <c r="P8250" s="63"/>
      <c r="Q8250" s="63"/>
      <c r="R8250" s="63"/>
      <c r="S8250" s="63"/>
      <c r="T8250" s="63"/>
      <c r="U8250" s="63"/>
      <c r="V8250" s="63"/>
      <c r="W8250" s="63"/>
      <c r="X8250" s="63"/>
      <c r="Y8250" s="63"/>
      <c r="Z8250" s="62">
        <v>598.6</v>
      </c>
      <c r="AA8250" s="62">
        <v>3719</v>
      </c>
      <c r="AB8250" s="62">
        <v>15.5</v>
      </c>
      <c r="AC8250" s="62">
        <v>29.93</v>
      </c>
    </row>
    <row r="8251" spans="1:29" x14ac:dyDescent="0.25">
      <c r="A8251" s="61" t="s">
        <v>159</v>
      </c>
      <c r="B8251" s="61" t="s">
        <v>160</v>
      </c>
      <c r="C8251" s="62">
        <v>2005</v>
      </c>
      <c r="D8251" s="61" t="s">
        <v>99</v>
      </c>
      <c r="E8251" s="62">
        <v>80</v>
      </c>
      <c r="F8251" s="62">
        <v>450720</v>
      </c>
      <c r="G8251" s="62">
        <v>44732</v>
      </c>
      <c r="H8251" s="62">
        <v>46.6</v>
      </c>
      <c r="I8251" s="62">
        <v>5634</v>
      </c>
      <c r="J8251" s="62">
        <v>419169.6</v>
      </c>
      <c r="K8251" s="62">
        <v>25980.6</v>
      </c>
      <c r="L8251" s="62">
        <v>34756</v>
      </c>
      <c r="M8251" s="62">
        <v>36.200000000000003</v>
      </c>
      <c r="N8251" s="62">
        <v>324.76</v>
      </c>
      <c r="O8251" s="62">
        <v>313307.87</v>
      </c>
      <c r="P8251" s="63"/>
      <c r="Q8251" s="63"/>
      <c r="R8251" s="63"/>
      <c r="S8251" s="63"/>
      <c r="T8251" s="63"/>
      <c r="U8251" s="63"/>
      <c r="V8251" s="63"/>
      <c r="W8251" s="63"/>
      <c r="X8251" s="63"/>
      <c r="Y8251" s="63"/>
      <c r="Z8251" s="62">
        <v>4239</v>
      </c>
      <c r="AA8251" s="62">
        <v>18319</v>
      </c>
      <c r="AB8251" s="62">
        <v>19.079999999999998</v>
      </c>
      <c r="AC8251" s="62">
        <v>52.99</v>
      </c>
    </row>
    <row r="8252" spans="1:29" ht="30" x14ac:dyDescent="0.25">
      <c r="A8252" s="61" t="s">
        <v>498</v>
      </c>
      <c r="B8252" s="61" t="s">
        <v>499</v>
      </c>
      <c r="C8252" s="62">
        <v>2018</v>
      </c>
      <c r="D8252" s="61" t="s">
        <v>175</v>
      </c>
      <c r="E8252" s="62">
        <v>8</v>
      </c>
      <c r="F8252" s="63"/>
      <c r="G8252" s="63"/>
      <c r="H8252" s="63"/>
      <c r="I8252" s="63"/>
      <c r="J8252" s="63"/>
      <c r="K8252" s="62">
        <v>0</v>
      </c>
      <c r="L8252" s="63"/>
      <c r="M8252" s="63"/>
      <c r="N8252" s="63"/>
      <c r="O8252" s="63"/>
      <c r="P8252" s="63"/>
      <c r="Q8252" s="63"/>
      <c r="R8252" s="63"/>
      <c r="S8252" s="63"/>
      <c r="T8252" s="63"/>
      <c r="U8252" s="63"/>
      <c r="V8252" s="63"/>
      <c r="W8252" s="63"/>
      <c r="X8252" s="63"/>
      <c r="Y8252" s="63"/>
      <c r="Z8252" s="62">
        <v>0</v>
      </c>
      <c r="AA8252" s="63"/>
      <c r="AB8252" s="63"/>
      <c r="AC8252" s="62">
        <v>0</v>
      </c>
    </row>
    <row r="8253" spans="1:29" ht="30" x14ac:dyDescent="0.25">
      <c r="A8253" s="61" t="s">
        <v>180</v>
      </c>
      <c r="B8253" s="61" t="s">
        <v>181</v>
      </c>
      <c r="C8253" s="62">
        <v>2015</v>
      </c>
      <c r="D8253" s="61" t="s">
        <v>78</v>
      </c>
      <c r="E8253" s="62">
        <v>50</v>
      </c>
      <c r="F8253" s="62">
        <v>196000</v>
      </c>
      <c r="G8253" s="62">
        <v>25602</v>
      </c>
      <c r="H8253" s="62">
        <v>42.67</v>
      </c>
      <c r="I8253" s="62">
        <v>3920</v>
      </c>
      <c r="J8253" s="62">
        <v>182280</v>
      </c>
      <c r="K8253" s="62">
        <v>34666.339999999997</v>
      </c>
      <c r="L8253" s="62">
        <v>43337</v>
      </c>
      <c r="M8253" s="62">
        <v>72.23</v>
      </c>
      <c r="N8253" s="62">
        <v>693.33</v>
      </c>
      <c r="O8253" s="62">
        <v>418051.83</v>
      </c>
      <c r="P8253" s="63"/>
      <c r="Q8253" s="63"/>
      <c r="R8253" s="63"/>
      <c r="S8253" s="63"/>
      <c r="T8253" s="63"/>
      <c r="U8253" s="63"/>
      <c r="V8253" s="63"/>
      <c r="W8253" s="63"/>
      <c r="X8253" s="63"/>
      <c r="Y8253" s="63"/>
      <c r="Z8253" s="62">
        <v>1671</v>
      </c>
      <c r="AA8253" s="62">
        <v>20814</v>
      </c>
      <c r="AB8253" s="62">
        <v>34.69</v>
      </c>
      <c r="AC8253" s="62">
        <v>33.42</v>
      </c>
    </row>
    <row r="8254" spans="1:29" ht="30" x14ac:dyDescent="0.25">
      <c r="A8254" s="61" t="s">
        <v>311</v>
      </c>
      <c r="B8254" s="61" t="s">
        <v>312</v>
      </c>
      <c r="C8254" s="62">
        <v>2012</v>
      </c>
      <c r="D8254" s="61" t="s">
        <v>78</v>
      </c>
      <c r="E8254" s="62">
        <v>48</v>
      </c>
      <c r="F8254" s="62">
        <v>162400</v>
      </c>
      <c r="G8254" s="62">
        <v>20304</v>
      </c>
      <c r="H8254" s="62">
        <v>35.25</v>
      </c>
      <c r="I8254" s="62">
        <v>3383.33</v>
      </c>
      <c r="J8254" s="62">
        <v>151032</v>
      </c>
      <c r="K8254" s="62">
        <v>14798.25</v>
      </c>
      <c r="L8254" s="62">
        <v>21021</v>
      </c>
      <c r="M8254" s="62">
        <v>36.49</v>
      </c>
      <c r="N8254" s="62">
        <v>308.3</v>
      </c>
      <c r="O8254" s="62">
        <v>178456.59</v>
      </c>
      <c r="P8254" s="63"/>
      <c r="Q8254" s="63"/>
      <c r="R8254" s="63"/>
      <c r="S8254" s="63"/>
      <c r="T8254" s="63"/>
      <c r="U8254" s="63"/>
      <c r="V8254" s="63"/>
      <c r="W8254" s="63"/>
      <c r="X8254" s="63"/>
      <c r="Y8254" s="63"/>
      <c r="Z8254" s="62">
        <v>71332</v>
      </c>
      <c r="AA8254" s="62">
        <v>9049</v>
      </c>
      <c r="AB8254" s="62">
        <v>15.71</v>
      </c>
      <c r="AC8254" s="62">
        <v>1486.08</v>
      </c>
    </row>
    <row r="8255" spans="1:29" x14ac:dyDescent="0.25">
      <c r="A8255" s="61" t="s">
        <v>251</v>
      </c>
      <c r="B8255" s="61" t="s">
        <v>252</v>
      </c>
      <c r="C8255" s="62">
        <v>2016</v>
      </c>
      <c r="D8255" s="61" t="s">
        <v>75</v>
      </c>
      <c r="E8255" s="62">
        <v>5</v>
      </c>
      <c r="F8255" s="63"/>
      <c r="G8255" s="63"/>
      <c r="H8255" s="63"/>
      <c r="I8255" s="63"/>
      <c r="J8255" s="63"/>
      <c r="K8255" s="62">
        <v>0</v>
      </c>
      <c r="L8255" s="63"/>
      <c r="M8255" s="63"/>
      <c r="N8255" s="63"/>
      <c r="O8255" s="63"/>
      <c r="P8255" s="63"/>
      <c r="Q8255" s="63"/>
      <c r="R8255" s="63"/>
      <c r="S8255" s="63"/>
      <c r="T8255" s="63"/>
      <c r="U8255" s="63"/>
      <c r="V8255" s="63"/>
      <c r="W8255" s="63"/>
      <c r="X8255" s="63"/>
      <c r="Y8255" s="63"/>
      <c r="Z8255" s="62">
        <v>262</v>
      </c>
      <c r="AA8255" s="62">
        <v>2705</v>
      </c>
      <c r="AB8255" s="62">
        <v>45.08</v>
      </c>
      <c r="AC8255" s="62">
        <v>52.4</v>
      </c>
    </row>
    <row r="8256" spans="1:29" x14ac:dyDescent="0.25">
      <c r="A8256" s="61" t="s">
        <v>212</v>
      </c>
      <c r="B8256" s="61" t="s">
        <v>213</v>
      </c>
      <c r="C8256" s="62">
        <v>2017</v>
      </c>
      <c r="D8256" s="61" t="s">
        <v>75</v>
      </c>
      <c r="E8256" s="62">
        <v>10</v>
      </c>
      <c r="F8256" s="62">
        <v>1114</v>
      </c>
      <c r="G8256" s="62">
        <v>459</v>
      </c>
      <c r="H8256" s="62">
        <v>3.83</v>
      </c>
      <c r="I8256" s="62">
        <v>111.4</v>
      </c>
      <c r="J8256" s="62">
        <v>1036.02</v>
      </c>
      <c r="K8256" s="62">
        <v>0</v>
      </c>
      <c r="L8256" s="63"/>
      <c r="M8256" s="63"/>
      <c r="N8256" s="63"/>
      <c r="O8256" s="63"/>
      <c r="P8256" s="63"/>
      <c r="Q8256" s="63"/>
      <c r="R8256" s="63"/>
      <c r="S8256" s="63"/>
      <c r="T8256" s="63"/>
      <c r="U8256" s="63"/>
      <c r="V8256" s="63"/>
      <c r="W8256" s="63"/>
      <c r="X8256" s="63"/>
      <c r="Y8256" s="63"/>
      <c r="Z8256" s="62">
        <v>63000</v>
      </c>
      <c r="AA8256" s="62">
        <v>7403</v>
      </c>
      <c r="AB8256" s="62">
        <v>61.69</v>
      </c>
      <c r="AC8256" s="62">
        <v>6300</v>
      </c>
    </row>
    <row r="8257" spans="1:29" ht="30" x14ac:dyDescent="0.25">
      <c r="A8257" s="61" t="s">
        <v>206</v>
      </c>
      <c r="B8257" s="61" t="s">
        <v>207</v>
      </c>
      <c r="C8257" s="62">
        <v>2015</v>
      </c>
      <c r="D8257" s="61" t="s">
        <v>75</v>
      </c>
      <c r="E8257" s="62">
        <v>6</v>
      </c>
      <c r="F8257" s="63"/>
      <c r="G8257" s="62">
        <v>244</v>
      </c>
      <c r="H8257" s="62">
        <v>3.39</v>
      </c>
      <c r="I8257" s="63"/>
      <c r="J8257" s="63"/>
      <c r="K8257" s="62">
        <v>0</v>
      </c>
      <c r="L8257" s="63"/>
      <c r="M8257" s="63"/>
      <c r="N8257" s="63"/>
      <c r="O8257" s="63"/>
      <c r="P8257" s="63"/>
      <c r="Q8257" s="63"/>
      <c r="R8257" s="63"/>
      <c r="S8257" s="63"/>
      <c r="T8257" s="63"/>
      <c r="U8257" s="63"/>
      <c r="V8257" s="63"/>
      <c r="W8257" s="63"/>
      <c r="X8257" s="63"/>
      <c r="Y8257" s="63"/>
      <c r="Z8257" s="62">
        <v>42.78</v>
      </c>
      <c r="AA8257" s="62">
        <v>1784</v>
      </c>
      <c r="AB8257" s="62">
        <v>24.78</v>
      </c>
      <c r="AC8257" s="62">
        <v>7.13</v>
      </c>
    </row>
    <row r="8258" spans="1:29" ht="30" x14ac:dyDescent="0.25">
      <c r="A8258" s="61" t="s">
        <v>247</v>
      </c>
      <c r="B8258" s="61" t="s">
        <v>248</v>
      </c>
      <c r="C8258" s="62">
        <v>2011</v>
      </c>
      <c r="D8258" s="61" t="s">
        <v>86</v>
      </c>
      <c r="E8258" s="62">
        <v>31</v>
      </c>
      <c r="F8258" s="62">
        <v>290</v>
      </c>
      <c r="G8258" s="62">
        <v>87</v>
      </c>
      <c r="H8258" s="62">
        <v>0.23</v>
      </c>
      <c r="I8258" s="62">
        <v>9.35</v>
      </c>
      <c r="J8258" s="62">
        <v>269.7</v>
      </c>
      <c r="K8258" s="62">
        <v>14.55</v>
      </c>
      <c r="L8258" s="62">
        <v>12</v>
      </c>
      <c r="M8258" s="62">
        <v>0.03</v>
      </c>
      <c r="N8258" s="63"/>
      <c r="O8258" s="63"/>
      <c r="P8258" s="63"/>
      <c r="Q8258" s="63"/>
      <c r="R8258" s="63"/>
      <c r="S8258" s="63"/>
      <c r="T8258" s="63"/>
      <c r="U8258" s="62">
        <v>250</v>
      </c>
      <c r="V8258" s="62">
        <v>806</v>
      </c>
      <c r="W8258" s="62">
        <v>2.17</v>
      </c>
      <c r="X8258" s="62">
        <v>8</v>
      </c>
      <c r="Y8258" s="62">
        <v>5596</v>
      </c>
      <c r="Z8258" s="62">
        <v>322</v>
      </c>
      <c r="AA8258" s="62">
        <v>20522</v>
      </c>
      <c r="AB8258" s="62">
        <v>55.17</v>
      </c>
      <c r="AC8258" s="62">
        <v>10.39</v>
      </c>
    </row>
    <row r="8259" spans="1:29" ht="30" x14ac:dyDescent="0.25">
      <c r="A8259" s="61" t="s">
        <v>255</v>
      </c>
      <c r="B8259" s="61" t="s">
        <v>256</v>
      </c>
      <c r="C8259" s="62">
        <v>2010</v>
      </c>
      <c r="D8259" s="61" t="s">
        <v>301</v>
      </c>
      <c r="E8259" s="62">
        <v>84</v>
      </c>
      <c r="F8259" s="62">
        <v>739072</v>
      </c>
      <c r="G8259" s="62">
        <v>161095</v>
      </c>
      <c r="H8259" s="62">
        <v>159.82</v>
      </c>
      <c r="I8259" s="62">
        <v>8798.48</v>
      </c>
      <c r="J8259" s="62">
        <v>687336.95999999996</v>
      </c>
      <c r="K8259" s="62">
        <v>62160.04</v>
      </c>
      <c r="L8259" s="62">
        <v>75903</v>
      </c>
      <c r="M8259" s="62">
        <v>75.3</v>
      </c>
      <c r="N8259" s="62">
        <v>740</v>
      </c>
      <c r="O8259" s="62">
        <v>749606.56</v>
      </c>
      <c r="P8259" s="63"/>
      <c r="Q8259" s="63"/>
      <c r="R8259" s="63"/>
      <c r="S8259" s="63"/>
      <c r="T8259" s="63"/>
      <c r="U8259" s="63"/>
      <c r="V8259" s="63"/>
      <c r="W8259" s="63"/>
      <c r="X8259" s="63"/>
      <c r="Y8259" s="63"/>
      <c r="Z8259" s="62">
        <v>7.38</v>
      </c>
      <c r="AA8259" s="62">
        <v>91928</v>
      </c>
      <c r="AB8259" s="62">
        <v>91.2</v>
      </c>
      <c r="AC8259" s="62">
        <v>0.09</v>
      </c>
    </row>
    <row r="8260" spans="1:29" ht="30" x14ac:dyDescent="0.25">
      <c r="A8260" s="61" t="s">
        <v>186</v>
      </c>
      <c r="B8260" s="61" t="s">
        <v>187</v>
      </c>
      <c r="C8260" s="62">
        <v>2006</v>
      </c>
      <c r="D8260" s="61" t="s">
        <v>78</v>
      </c>
      <c r="E8260" s="62">
        <v>40</v>
      </c>
      <c r="F8260" s="62">
        <v>323890</v>
      </c>
      <c r="G8260" s="62">
        <v>55011</v>
      </c>
      <c r="H8260" s="62">
        <v>114.61</v>
      </c>
      <c r="I8260" s="62">
        <v>8097.25</v>
      </c>
      <c r="J8260" s="62">
        <v>301217.7</v>
      </c>
      <c r="K8260" s="62">
        <v>0</v>
      </c>
      <c r="L8260" s="63"/>
      <c r="M8260" s="63"/>
      <c r="N8260" s="63"/>
      <c r="O8260" s="63"/>
      <c r="P8260" s="63"/>
      <c r="Q8260" s="63"/>
      <c r="R8260" s="63"/>
      <c r="S8260" s="63"/>
      <c r="T8260" s="63"/>
      <c r="U8260" s="63"/>
      <c r="V8260" s="63"/>
      <c r="W8260" s="63"/>
      <c r="X8260" s="63"/>
      <c r="Y8260" s="63"/>
      <c r="Z8260" s="62">
        <v>12865.76</v>
      </c>
      <c r="AA8260" s="62">
        <v>3170</v>
      </c>
      <c r="AB8260" s="62">
        <v>6.6</v>
      </c>
      <c r="AC8260" s="62">
        <v>321.64</v>
      </c>
    </row>
    <row r="8261" spans="1:29" x14ac:dyDescent="0.25">
      <c r="A8261" s="61" t="s">
        <v>260</v>
      </c>
      <c r="B8261" s="61" t="s">
        <v>261</v>
      </c>
      <c r="C8261" s="62">
        <v>2016</v>
      </c>
      <c r="D8261" s="61" t="s">
        <v>313</v>
      </c>
      <c r="E8261" s="62">
        <v>57</v>
      </c>
      <c r="F8261" s="62">
        <v>523440</v>
      </c>
      <c r="G8261" s="62">
        <v>93710</v>
      </c>
      <c r="H8261" s="62">
        <v>137</v>
      </c>
      <c r="I8261" s="62">
        <v>9183.16</v>
      </c>
      <c r="J8261" s="62">
        <v>486799.2</v>
      </c>
      <c r="K8261" s="62">
        <v>2153.25</v>
      </c>
      <c r="L8261" s="62">
        <v>3038</v>
      </c>
      <c r="M8261" s="62">
        <v>4.4400000000000004</v>
      </c>
      <c r="N8261" s="62">
        <v>37.78</v>
      </c>
      <c r="O8261" s="62">
        <v>25966.68</v>
      </c>
      <c r="P8261" s="63"/>
      <c r="Q8261" s="63"/>
      <c r="R8261" s="63"/>
      <c r="S8261" s="63"/>
      <c r="T8261" s="63"/>
      <c r="U8261" s="63"/>
      <c r="V8261" s="63"/>
      <c r="W8261" s="63"/>
      <c r="X8261" s="63"/>
      <c r="Y8261" s="63"/>
      <c r="Z8261" s="62">
        <v>321</v>
      </c>
      <c r="AA8261" s="62">
        <v>10051</v>
      </c>
      <c r="AB8261" s="62">
        <v>14.69</v>
      </c>
      <c r="AC8261" s="62">
        <v>5.63</v>
      </c>
    </row>
    <row r="8262" spans="1:29" ht="30" x14ac:dyDescent="0.25">
      <c r="A8262" s="61" t="s">
        <v>536</v>
      </c>
      <c r="B8262" s="61" t="s">
        <v>537</v>
      </c>
      <c r="C8262" s="62">
        <v>2016</v>
      </c>
      <c r="D8262" s="61" t="s">
        <v>78</v>
      </c>
      <c r="E8262" s="62">
        <v>14</v>
      </c>
      <c r="F8262" s="62">
        <v>78880</v>
      </c>
      <c r="G8262" s="62">
        <v>14527</v>
      </c>
      <c r="H8262" s="62">
        <v>86.47</v>
      </c>
      <c r="I8262" s="62">
        <v>5634.29</v>
      </c>
      <c r="J8262" s="62">
        <v>73358.399999999994</v>
      </c>
      <c r="K8262" s="62">
        <v>720.72</v>
      </c>
      <c r="L8262" s="62">
        <v>1657</v>
      </c>
      <c r="M8262" s="62">
        <v>9.86</v>
      </c>
      <c r="N8262" s="62">
        <v>51.48</v>
      </c>
      <c r="O8262" s="62">
        <v>8691.3700000000008</v>
      </c>
      <c r="P8262" s="63"/>
      <c r="Q8262" s="63"/>
      <c r="R8262" s="63"/>
      <c r="S8262" s="63"/>
      <c r="T8262" s="63"/>
      <c r="U8262" s="62">
        <v>2000</v>
      </c>
      <c r="V8262" s="62">
        <v>2658</v>
      </c>
      <c r="W8262" s="62">
        <v>15.82</v>
      </c>
      <c r="X8262" s="62">
        <v>142</v>
      </c>
      <c r="Y8262" s="62">
        <v>44768</v>
      </c>
      <c r="Z8262" s="62">
        <v>239.81</v>
      </c>
      <c r="AA8262" s="62">
        <v>4769</v>
      </c>
      <c r="AB8262" s="62">
        <v>28.39</v>
      </c>
      <c r="AC8262" s="62">
        <v>17.13</v>
      </c>
    </row>
    <row r="8263" spans="1:29" x14ac:dyDescent="0.25">
      <c r="A8263" s="61" t="s">
        <v>178</v>
      </c>
      <c r="B8263" s="61" t="s">
        <v>179</v>
      </c>
      <c r="C8263" s="62">
        <v>2017</v>
      </c>
      <c r="D8263" s="61" t="s">
        <v>99</v>
      </c>
      <c r="E8263" s="62">
        <v>44</v>
      </c>
      <c r="F8263" s="62">
        <v>106410</v>
      </c>
      <c r="G8263" s="62">
        <v>16923</v>
      </c>
      <c r="H8263" s="62">
        <v>32.049999999999997</v>
      </c>
      <c r="I8263" s="62">
        <v>2418.41</v>
      </c>
      <c r="J8263" s="62">
        <v>98961.3</v>
      </c>
      <c r="K8263" s="62">
        <v>8414.16</v>
      </c>
      <c r="L8263" s="62">
        <v>12211</v>
      </c>
      <c r="M8263" s="62">
        <v>23.13</v>
      </c>
      <c r="N8263" s="62">
        <v>191.23</v>
      </c>
      <c r="O8263" s="62">
        <v>101468.89</v>
      </c>
      <c r="P8263" s="63"/>
      <c r="Q8263" s="63"/>
      <c r="R8263" s="63"/>
      <c r="S8263" s="63"/>
      <c r="T8263" s="63"/>
      <c r="U8263" s="63"/>
      <c r="V8263" s="63"/>
      <c r="W8263" s="63"/>
      <c r="X8263" s="63"/>
      <c r="Y8263" s="63"/>
      <c r="Z8263" s="62">
        <v>196.63</v>
      </c>
      <c r="AA8263" s="62">
        <v>4831</v>
      </c>
      <c r="AB8263" s="62">
        <v>9.15</v>
      </c>
      <c r="AC8263" s="62">
        <v>4.47</v>
      </c>
    </row>
    <row r="8264" spans="1:29" ht="30" x14ac:dyDescent="0.25">
      <c r="A8264" s="61" t="s">
        <v>247</v>
      </c>
      <c r="B8264" s="61" t="s">
        <v>248</v>
      </c>
      <c r="C8264" s="62">
        <v>2017</v>
      </c>
      <c r="D8264" s="61" t="s">
        <v>99</v>
      </c>
      <c r="E8264" s="62">
        <v>40</v>
      </c>
      <c r="F8264" s="62">
        <v>295835</v>
      </c>
      <c r="G8264" s="62">
        <v>51644</v>
      </c>
      <c r="H8264" s="62">
        <v>107.59</v>
      </c>
      <c r="I8264" s="62">
        <v>7395.88</v>
      </c>
      <c r="J8264" s="62">
        <v>275126.55</v>
      </c>
      <c r="K8264" s="62">
        <v>0</v>
      </c>
      <c r="L8264" s="63"/>
      <c r="M8264" s="63"/>
      <c r="N8264" s="63"/>
      <c r="O8264" s="63"/>
      <c r="P8264" s="63"/>
      <c r="Q8264" s="63"/>
      <c r="R8264" s="63"/>
      <c r="S8264" s="63"/>
      <c r="T8264" s="63"/>
      <c r="U8264" s="63"/>
      <c r="V8264" s="63"/>
      <c r="W8264" s="63"/>
      <c r="X8264" s="63"/>
      <c r="Y8264" s="63"/>
      <c r="Z8264" s="62">
        <v>85000</v>
      </c>
      <c r="AA8264" s="62">
        <v>7648</v>
      </c>
      <c r="AB8264" s="62">
        <v>15.93</v>
      </c>
      <c r="AC8264" s="62">
        <v>2125</v>
      </c>
    </row>
    <row r="8265" spans="1:29" ht="30" x14ac:dyDescent="0.25">
      <c r="A8265" s="61" t="s">
        <v>237</v>
      </c>
      <c r="B8265" s="61" t="s">
        <v>238</v>
      </c>
      <c r="C8265" s="62">
        <v>2009</v>
      </c>
      <c r="D8265" s="61" t="s">
        <v>75</v>
      </c>
      <c r="E8265" s="62">
        <v>20</v>
      </c>
      <c r="F8265" s="62">
        <v>348</v>
      </c>
      <c r="G8265" s="62">
        <v>90</v>
      </c>
      <c r="H8265" s="62">
        <v>0.38</v>
      </c>
      <c r="I8265" s="62">
        <v>17.399999999999999</v>
      </c>
      <c r="J8265" s="62">
        <v>323.64</v>
      </c>
      <c r="K8265" s="62">
        <v>22640.16</v>
      </c>
      <c r="L8265" s="62">
        <v>28651</v>
      </c>
      <c r="M8265" s="62">
        <v>119.38</v>
      </c>
      <c r="N8265" s="62">
        <v>1132.01</v>
      </c>
      <c r="O8265" s="62">
        <v>273024.42</v>
      </c>
      <c r="P8265" s="63"/>
      <c r="Q8265" s="63"/>
      <c r="R8265" s="63"/>
      <c r="S8265" s="63"/>
      <c r="T8265" s="63"/>
      <c r="U8265" s="63"/>
      <c r="V8265" s="63"/>
      <c r="W8265" s="63"/>
      <c r="X8265" s="63"/>
      <c r="Y8265" s="63"/>
      <c r="Z8265" s="62">
        <v>486673</v>
      </c>
      <c r="AA8265" s="62">
        <v>23319</v>
      </c>
      <c r="AB8265" s="62">
        <v>97.16</v>
      </c>
      <c r="AC8265" s="62">
        <v>24333.65</v>
      </c>
    </row>
    <row r="8266" spans="1:29" ht="30" x14ac:dyDescent="0.25">
      <c r="A8266" s="61" t="s">
        <v>182</v>
      </c>
      <c r="B8266" s="61" t="s">
        <v>183</v>
      </c>
      <c r="C8266" s="62">
        <v>2014</v>
      </c>
      <c r="D8266" s="61" t="s">
        <v>78</v>
      </c>
      <c r="E8266" s="62">
        <v>29</v>
      </c>
      <c r="F8266" s="62">
        <v>67141</v>
      </c>
      <c r="G8266" s="62">
        <v>8713</v>
      </c>
      <c r="H8266" s="62">
        <v>25.04</v>
      </c>
      <c r="I8266" s="62">
        <v>2315.21</v>
      </c>
      <c r="J8266" s="62">
        <v>62441.13</v>
      </c>
      <c r="K8266" s="62">
        <v>10098.93</v>
      </c>
      <c r="L8266" s="62">
        <v>12811</v>
      </c>
      <c r="M8266" s="62">
        <v>36.81</v>
      </c>
      <c r="N8266" s="62">
        <v>348.24</v>
      </c>
      <c r="O8266" s="62">
        <v>121786.06</v>
      </c>
      <c r="P8266" s="63"/>
      <c r="Q8266" s="63"/>
      <c r="R8266" s="63"/>
      <c r="S8266" s="63"/>
      <c r="T8266" s="63"/>
      <c r="U8266" s="63"/>
      <c r="V8266" s="63"/>
      <c r="W8266" s="63"/>
      <c r="X8266" s="63"/>
      <c r="Y8266" s="63"/>
      <c r="Z8266" s="62">
        <v>66707</v>
      </c>
      <c r="AA8266" s="62">
        <v>8285</v>
      </c>
      <c r="AB8266" s="62">
        <v>23.81</v>
      </c>
      <c r="AC8266" s="62">
        <v>2300.2399999999998</v>
      </c>
    </row>
    <row r="8267" spans="1:29" x14ac:dyDescent="0.25">
      <c r="A8267" s="61" t="s">
        <v>196</v>
      </c>
      <c r="B8267" s="61" t="s">
        <v>197</v>
      </c>
      <c r="C8267" s="62">
        <v>2013</v>
      </c>
      <c r="D8267" s="61" t="s">
        <v>89</v>
      </c>
      <c r="E8267" s="62">
        <v>24</v>
      </c>
      <c r="F8267" s="62">
        <v>16440</v>
      </c>
      <c r="G8267" s="62">
        <v>5040</v>
      </c>
      <c r="H8267" s="62">
        <v>17.5</v>
      </c>
      <c r="I8267" s="62">
        <v>685</v>
      </c>
      <c r="J8267" s="62">
        <v>15289.2</v>
      </c>
      <c r="K8267" s="62">
        <v>9540.25</v>
      </c>
      <c r="L8267" s="62">
        <v>12540</v>
      </c>
      <c r="M8267" s="62">
        <v>43.54</v>
      </c>
      <c r="N8267" s="62">
        <v>397.51</v>
      </c>
      <c r="O8267" s="62">
        <v>115048.76</v>
      </c>
      <c r="P8267" s="63"/>
      <c r="Q8267" s="63"/>
      <c r="R8267" s="63"/>
      <c r="S8267" s="63"/>
      <c r="T8267" s="63"/>
      <c r="U8267" s="63"/>
      <c r="V8267" s="63"/>
      <c r="W8267" s="63"/>
      <c r="X8267" s="63"/>
      <c r="Y8267" s="63"/>
      <c r="Z8267" s="62">
        <v>37800</v>
      </c>
      <c r="AA8267" s="62">
        <v>5623</v>
      </c>
      <c r="AB8267" s="62">
        <v>19.52</v>
      </c>
      <c r="AC8267" s="62">
        <v>1575</v>
      </c>
    </row>
    <row r="8268" spans="1:29" x14ac:dyDescent="0.25">
      <c r="A8268" s="61" t="s">
        <v>241</v>
      </c>
      <c r="B8268" s="61" t="s">
        <v>242</v>
      </c>
      <c r="C8268" s="62">
        <v>2008</v>
      </c>
      <c r="D8268" s="61" t="s">
        <v>94</v>
      </c>
      <c r="E8268" s="62">
        <v>13</v>
      </c>
      <c r="F8268" s="63"/>
      <c r="G8268" s="63"/>
      <c r="H8268" s="63"/>
      <c r="I8268" s="63"/>
      <c r="J8268" s="63"/>
      <c r="K8268" s="62">
        <v>0</v>
      </c>
      <c r="L8268" s="63"/>
      <c r="M8268" s="63"/>
      <c r="N8268" s="63"/>
      <c r="O8268" s="63"/>
      <c r="P8268" s="63"/>
      <c r="Q8268" s="63"/>
      <c r="R8268" s="63"/>
      <c r="S8268" s="63"/>
      <c r="T8268" s="63"/>
      <c r="U8268" s="63"/>
      <c r="V8268" s="63"/>
      <c r="W8268" s="63"/>
      <c r="X8268" s="63"/>
      <c r="Y8268" s="63"/>
      <c r="Z8268" s="62">
        <v>62469</v>
      </c>
      <c r="AA8268" s="62">
        <v>4504</v>
      </c>
      <c r="AB8268" s="62">
        <v>28.87</v>
      </c>
      <c r="AC8268" s="62">
        <v>4805.3100000000004</v>
      </c>
    </row>
    <row r="8269" spans="1:29" x14ac:dyDescent="0.25">
      <c r="A8269" s="61" t="s">
        <v>299</v>
      </c>
      <c r="B8269" s="61" t="s">
        <v>300</v>
      </c>
      <c r="C8269" s="62">
        <v>2011</v>
      </c>
      <c r="D8269" s="61" t="s">
        <v>78</v>
      </c>
      <c r="E8269" s="62">
        <v>48</v>
      </c>
      <c r="F8269" s="62">
        <v>488231</v>
      </c>
      <c r="G8269" s="62">
        <v>75617</v>
      </c>
      <c r="H8269" s="62">
        <v>131.28</v>
      </c>
      <c r="I8269" s="62">
        <v>10171.48</v>
      </c>
      <c r="J8269" s="62">
        <v>454054.83</v>
      </c>
      <c r="K8269" s="62">
        <v>0</v>
      </c>
      <c r="L8269" s="63"/>
      <c r="M8269" s="63"/>
      <c r="N8269" s="63"/>
      <c r="O8269" s="63"/>
      <c r="P8269" s="63"/>
      <c r="Q8269" s="63"/>
      <c r="R8269" s="63"/>
      <c r="S8269" s="63"/>
      <c r="T8269" s="63"/>
      <c r="U8269" s="63"/>
      <c r="V8269" s="63"/>
      <c r="W8269" s="63"/>
      <c r="X8269" s="63"/>
      <c r="Y8269" s="63"/>
      <c r="Z8269" s="62">
        <v>97767</v>
      </c>
      <c r="AA8269" s="62">
        <v>4449</v>
      </c>
      <c r="AB8269" s="62">
        <v>7.72</v>
      </c>
      <c r="AC8269" s="62">
        <v>2036.81</v>
      </c>
    </row>
    <row r="8270" spans="1:29" x14ac:dyDescent="0.25">
      <c r="A8270" s="61" t="s">
        <v>128</v>
      </c>
      <c r="B8270" s="61" t="s">
        <v>129</v>
      </c>
      <c r="C8270" s="62">
        <v>2011</v>
      </c>
      <c r="D8270" s="61" t="s">
        <v>89</v>
      </c>
      <c r="E8270" s="62">
        <v>92</v>
      </c>
      <c r="F8270" s="62">
        <v>339840</v>
      </c>
      <c r="G8270" s="62">
        <v>39004</v>
      </c>
      <c r="H8270" s="62">
        <v>35.33</v>
      </c>
      <c r="I8270" s="62">
        <v>3693.91</v>
      </c>
      <c r="J8270" s="62">
        <v>316051.20000000001</v>
      </c>
      <c r="K8270" s="62">
        <v>51148.4</v>
      </c>
      <c r="L8270" s="62">
        <v>20404</v>
      </c>
      <c r="M8270" s="62">
        <v>18.48</v>
      </c>
      <c r="N8270" s="62">
        <v>555.96</v>
      </c>
      <c r="O8270" s="62">
        <v>616813.9</v>
      </c>
      <c r="P8270" s="63"/>
      <c r="Q8270" s="63"/>
      <c r="R8270" s="63"/>
      <c r="S8270" s="63"/>
      <c r="T8270" s="63"/>
      <c r="U8270" s="63"/>
      <c r="V8270" s="63"/>
      <c r="W8270" s="63"/>
      <c r="X8270" s="63"/>
      <c r="Y8270" s="63"/>
      <c r="Z8270" s="62">
        <v>6033</v>
      </c>
      <c r="AA8270" s="62">
        <v>36641</v>
      </c>
      <c r="AB8270" s="62">
        <v>33.19</v>
      </c>
      <c r="AC8270" s="62">
        <v>65.58</v>
      </c>
    </row>
    <row r="8271" spans="1:29" ht="30" x14ac:dyDescent="0.25">
      <c r="A8271" s="61" t="s">
        <v>231</v>
      </c>
      <c r="B8271" s="61" t="s">
        <v>232</v>
      </c>
      <c r="C8271" s="62">
        <v>2004</v>
      </c>
      <c r="D8271" s="61" t="s">
        <v>75</v>
      </c>
      <c r="E8271" s="62">
        <v>80</v>
      </c>
      <c r="F8271" s="62">
        <v>891240</v>
      </c>
      <c r="G8271" s="62">
        <v>62846</v>
      </c>
      <c r="H8271" s="62">
        <v>65.459999999999994</v>
      </c>
      <c r="I8271" s="62">
        <v>11140.5</v>
      </c>
      <c r="J8271" s="62">
        <v>828853.2</v>
      </c>
      <c r="K8271" s="62">
        <v>0</v>
      </c>
      <c r="L8271" s="63"/>
      <c r="M8271" s="63"/>
      <c r="N8271" s="63"/>
      <c r="O8271" s="63"/>
      <c r="P8271" s="63"/>
      <c r="Q8271" s="63"/>
      <c r="R8271" s="63"/>
      <c r="S8271" s="63"/>
      <c r="T8271" s="63"/>
      <c r="U8271" s="63"/>
      <c r="V8271" s="63"/>
      <c r="W8271" s="63"/>
      <c r="X8271" s="63"/>
      <c r="Y8271" s="63"/>
      <c r="Z8271" s="62">
        <v>637332.56999999995</v>
      </c>
      <c r="AA8271" s="62">
        <v>28458</v>
      </c>
      <c r="AB8271" s="62">
        <v>29.64</v>
      </c>
      <c r="AC8271" s="62">
        <v>7966.66</v>
      </c>
    </row>
    <row r="8272" spans="1:29" x14ac:dyDescent="0.25">
      <c r="A8272" s="61" t="s">
        <v>84</v>
      </c>
      <c r="B8272" s="61" t="s">
        <v>85</v>
      </c>
      <c r="C8272" s="62">
        <v>2017</v>
      </c>
      <c r="D8272" s="61" t="s">
        <v>86</v>
      </c>
      <c r="E8272" s="62">
        <v>80</v>
      </c>
      <c r="F8272" s="62">
        <v>25400</v>
      </c>
      <c r="G8272" s="62">
        <v>5574</v>
      </c>
      <c r="H8272" s="62">
        <v>5.81</v>
      </c>
      <c r="I8272" s="62">
        <v>317.5</v>
      </c>
      <c r="J8272" s="62">
        <v>23622</v>
      </c>
      <c r="K8272" s="62">
        <v>992.24</v>
      </c>
      <c r="L8272" s="62">
        <v>1513</v>
      </c>
      <c r="M8272" s="62">
        <v>1.58</v>
      </c>
      <c r="N8272" s="62">
        <v>12.4</v>
      </c>
      <c r="O8272" s="62">
        <v>11965.73</v>
      </c>
      <c r="P8272" s="63"/>
      <c r="Q8272" s="63"/>
      <c r="R8272" s="63"/>
      <c r="S8272" s="63"/>
      <c r="T8272" s="63"/>
      <c r="U8272" s="63"/>
      <c r="V8272" s="63"/>
      <c r="W8272" s="63"/>
      <c r="X8272" s="63"/>
      <c r="Y8272" s="63"/>
      <c r="Z8272" s="62">
        <v>4914</v>
      </c>
      <c r="AA8272" s="62">
        <v>30136</v>
      </c>
      <c r="AB8272" s="62">
        <v>31.39</v>
      </c>
      <c r="AC8272" s="62">
        <v>61.43</v>
      </c>
    </row>
    <row r="8273" spans="1:29" x14ac:dyDescent="0.25">
      <c r="A8273" s="61" t="s">
        <v>442</v>
      </c>
      <c r="B8273" s="61" t="s">
        <v>443</v>
      </c>
      <c r="C8273" s="62">
        <v>2013</v>
      </c>
      <c r="D8273" s="61" t="s">
        <v>99</v>
      </c>
      <c r="E8273" s="62">
        <v>60</v>
      </c>
      <c r="F8273" s="62">
        <v>922640</v>
      </c>
      <c r="G8273" s="62">
        <v>145657</v>
      </c>
      <c r="H8273" s="62">
        <v>202.3</v>
      </c>
      <c r="I8273" s="62">
        <v>15377.33</v>
      </c>
      <c r="J8273" s="62">
        <v>858055.2</v>
      </c>
      <c r="K8273" s="62">
        <v>0</v>
      </c>
      <c r="L8273" s="63"/>
      <c r="M8273" s="63"/>
      <c r="N8273" s="63"/>
      <c r="O8273" s="63"/>
      <c r="P8273" s="63"/>
      <c r="Q8273" s="63"/>
      <c r="R8273" s="63"/>
      <c r="S8273" s="63"/>
      <c r="T8273" s="63"/>
      <c r="U8273" s="63"/>
      <c r="V8273" s="63"/>
      <c r="W8273" s="63"/>
      <c r="X8273" s="63"/>
      <c r="Y8273" s="63"/>
      <c r="Z8273" s="62">
        <v>1800.56</v>
      </c>
      <c r="AA8273" s="62">
        <v>8136</v>
      </c>
      <c r="AB8273" s="62">
        <v>11.3</v>
      </c>
      <c r="AC8273" s="62">
        <v>30.01</v>
      </c>
    </row>
    <row r="8274" spans="1:29" ht="30" x14ac:dyDescent="0.25">
      <c r="A8274" s="61" t="s">
        <v>324</v>
      </c>
      <c r="B8274" s="61" t="s">
        <v>325</v>
      </c>
      <c r="C8274" s="62">
        <v>2012</v>
      </c>
      <c r="D8274" s="61" t="s">
        <v>75</v>
      </c>
      <c r="E8274" s="62">
        <v>3</v>
      </c>
      <c r="F8274" s="62">
        <v>253</v>
      </c>
      <c r="G8274" s="62">
        <v>41</v>
      </c>
      <c r="H8274" s="62">
        <v>1.1399999999999999</v>
      </c>
      <c r="I8274" s="62">
        <v>84.33</v>
      </c>
      <c r="J8274" s="62">
        <v>235.29</v>
      </c>
      <c r="K8274" s="62">
        <v>0</v>
      </c>
      <c r="L8274" s="63"/>
      <c r="M8274" s="63"/>
      <c r="N8274" s="63"/>
      <c r="O8274" s="63"/>
      <c r="P8274" s="63"/>
      <c r="Q8274" s="63"/>
      <c r="R8274" s="63"/>
      <c r="S8274" s="63"/>
      <c r="T8274" s="63"/>
      <c r="U8274" s="63"/>
      <c r="V8274" s="63"/>
      <c r="W8274" s="63"/>
      <c r="X8274" s="63"/>
      <c r="Y8274" s="63"/>
      <c r="Z8274" s="62">
        <v>14100</v>
      </c>
      <c r="AA8274" s="62">
        <v>504</v>
      </c>
      <c r="AB8274" s="62">
        <v>14</v>
      </c>
      <c r="AC8274" s="62">
        <v>4700</v>
      </c>
    </row>
    <row r="8275" spans="1:29" x14ac:dyDescent="0.25">
      <c r="A8275" s="61" t="s">
        <v>257</v>
      </c>
      <c r="B8275" s="61" t="s">
        <v>258</v>
      </c>
      <c r="C8275" s="62">
        <v>2005</v>
      </c>
      <c r="D8275" s="61" t="s">
        <v>75</v>
      </c>
      <c r="E8275" s="62">
        <v>10</v>
      </c>
      <c r="F8275" s="62">
        <v>109760</v>
      </c>
      <c r="G8275" s="62">
        <v>14235</v>
      </c>
      <c r="H8275" s="62">
        <v>118.63</v>
      </c>
      <c r="I8275" s="62">
        <v>10976</v>
      </c>
      <c r="J8275" s="62">
        <v>102076.8</v>
      </c>
      <c r="K8275" s="62">
        <v>0</v>
      </c>
      <c r="L8275" s="63"/>
      <c r="M8275" s="63"/>
      <c r="N8275" s="63"/>
      <c r="O8275" s="63"/>
      <c r="P8275" s="62">
        <v>12958</v>
      </c>
      <c r="Q8275" s="62">
        <v>19755</v>
      </c>
      <c r="R8275" s="62">
        <v>164.63</v>
      </c>
      <c r="S8275" s="62">
        <v>1295</v>
      </c>
      <c r="T8275" s="62">
        <v>164164.9</v>
      </c>
      <c r="U8275" s="63"/>
      <c r="V8275" s="63"/>
      <c r="W8275" s="63"/>
      <c r="X8275" s="63"/>
      <c r="Y8275" s="63"/>
      <c r="Z8275" s="62">
        <v>147.44</v>
      </c>
      <c r="AA8275" s="62">
        <v>8770</v>
      </c>
      <c r="AB8275" s="62">
        <v>73.08</v>
      </c>
      <c r="AC8275" s="62">
        <v>14.74</v>
      </c>
    </row>
    <row r="8276" spans="1:29" ht="30" x14ac:dyDescent="0.25">
      <c r="A8276" s="61" t="s">
        <v>165</v>
      </c>
      <c r="B8276" s="61" t="s">
        <v>166</v>
      </c>
      <c r="C8276" s="62">
        <v>2016</v>
      </c>
      <c r="D8276" s="61" t="s">
        <v>89</v>
      </c>
      <c r="E8276" s="62">
        <v>52</v>
      </c>
      <c r="F8276" s="62">
        <v>406659</v>
      </c>
      <c r="G8276" s="62">
        <v>80396</v>
      </c>
      <c r="H8276" s="62">
        <v>128.84</v>
      </c>
      <c r="I8276" s="62">
        <v>7820.37</v>
      </c>
      <c r="J8276" s="62">
        <v>378192.87</v>
      </c>
      <c r="K8276" s="62">
        <v>0</v>
      </c>
      <c r="L8276" s="63"/>
      <c r="M8276" s="63"/>
      <c r="N8276" s="63"/>
      <c r="O8276" s="63"/>
      <c r="P8276" s="63"/>
      <c r="Q8276" s="63"/>
      <c r="R8276" s="63"/>
      <c r="S8276" s="63"/>
      <c r="T8276" s="63"/>
      <c r="U8276" s="63"/>
      <c r="V8276" s="63"/>
      <c r="W8276" s="63"/>
      <c r="X8276" s="63"/>
      <c r="Y8276" s="63"/>
      <c r="Z8276" s="62">
        <v>1.23</v>
      </c>
      <c r="AA8276" s="62">
        <v>10102</v>
      </c>
      <c r="AB8276" s="62">
        <v>16.190000000000001</v>
      </c>
      <c r="AC8276" s="62">
        <v>0.02</v>
      </c>
    </row>
    <row r="8277" spans="1:29" x14ac:dyDescent="0.25">
      <c r="A8277" s="61" t="s">
        <v>140</v>
      </c>
      <c r="B8277" s="61" t="s">
        <v>141</v>
      </c>
      <c r="C8277" s="62">
        <v>2008</v>
      </c>
      <c r="D8277" s="61" t="s">
        <v>99</v>
      </c>
      <c r="E8277" s="62">
        <v>70</v>
      </c>
      <c r="F8277" s="62">
        <v>258560</v>
      </c>
      <c r="G8277" s="62">
        <v>46939</v>
      </c>
      <c r="H8277" s="62">
        <v>55.88</v>
      </c>
      <c r="I8277" s="62">
        <v>3693.71</v>
      </c>
      <c r="J8277" s="62">
        <v>240460.79999999999</v>
      </c>
      <c r="K8277" s="62">
        <v>1681.86</v>
      </c>
      <c r="L8277" s="62">
        <v>29259</v>
      </c>
      <c r="M8277" s="62">
        <v>34.83</v>
      </c>
      <c r="N8277" s="62">
        <v>24.03</v>
      </c>
      <c r="O8277" s="62">
        <v>20282.080000000002</v>
      </c>
      <c r="P8277" s="63"/>
      <c r="Q8277" s="63"/>
      <c r="R8277" s="63"/>
      <c r="S8277" s="63"/>
      <c r="T8277" s="63"/>
      <c r="U8277" s="63"/>
      <c r="V8277" s="63"/>
      <c r="W8277" s="63"/>
      <c r="X8277" s="63"/>
      <c r="Y8277" s="63"/>
      <c r="Z8277" s="62">
        <v>2761</v>
      </c>
      <c r="AA8277" s="62">
        <v>21138</v>
      </c>
      <c r="AB8277" s="62">
        <v>25.16</v>
      </c>
      <c r="AC8277" s="62">
        <v>39.44</v>
      </c>
    </row>
    <row r="8278" spans="1:29" x14ac:dyDescent="0.25">
      <c r="A8278" s="61" t="s">
        <v>413</v>
      </c>
      <c r="B8278" s="61" t="s">
        <v>414</v>
      </c>
      <c r="C8278" s="62">
        <v>2015</v>
      </c>
      <c r="D8278" s="61" t="s">
        <v>89</v>
      </c>
      <c r="E8278" s="62">
        <v>52</v>
      </c>
      <c r="F8278" s="62">
        <v>207458</v>
      </c>
      <c r="G8278" s="62">
        <v>30096</v>
      </c>
      <c r="H8278" s="62">
        <v>48.23</v>
      </c>
      <c r="I8278" s="62">
        <v>3989.58</v>
      </c>
      <c r="J8278" s="62">
        <v>192935.94</v>
      </c>
      <c r="K8278" s="62">
        <v>15446</v>
      </c>
      <c r="L8278" s="62">
        <v>16354</v>
      </c>
      <c r="M8278" s="62">
        <v>26.21</v>
      </c>
      <c r="N8278" s="62">
        <v>297.04000000000002</v>
      </c>
      <c r="O8278" s="62">
        <v>186267.95</v>
      </c>
      <c r="P8278" s="63"/>
      <c r="Q8278" s="63"/>
      <c r="R8278" s="63"/>
      <c r="S8278" s="63"/>
      <c r="T8278" s="63"/>
      <c r="U8278" s="63"/>
      <c r="V8278" s="63"/>
      <c r="W8278" s="63"/>
      <c r="X8278" s="63"/>
      <c r="Y8278" s="63"/>
      <c r="Z8278" s="62">
        <v>151855</v>
      </c>
      <c r="AA8278" s="62">
        <v>24800</v>
      </c>
      <c r="AB8278" s="62">
        <v>39.74</v>
      </c>
      <c r="AC8278" s="62">
        <v>2920.29</v>
      </c>
    </row>
    <row r="8279" spans="1:29" ht="30" x14ac:dyDescent="0.25">
      <c r="A8279" s="61" t="s">
        <v>509</v>
      </c>
      <c r="B8279" s="61" t="s">
        <v>510</v>
      </c>
      <c r="C8279" s="62">
        <v>2004</v>
      </c>
      <c r="D8279" s="61" t="s">
        <v>78</v>
      </c>
      <c r="E8279" s="62">
        <v>32</v>
      </c>
      <c r="F8279" s="63"/>
      <c r="G8279" s="63"/>
      <c r="H8279" s="63"/>
      <c r="I8279" s="63"/>
      <c r="J8279" s="63"/>
      <c r="K8279" s="62">
        <v>0</v>
      </c>
      <c r="L8279" s="63"/>
      <c r="M8279" s="63"/>
      <c r="N8279" s="63"/>
      <c r="O8279" s="63"/>
      <c r="P8279" s="63"/>
      <c r="Q8279" s="63"/>
      <c r="R8279" s="63"/>
      <c r="S8279" s="63"/>
      <c r="T8279" s="63"/>
      <c r="U8279" s="63"/>
      <c r="V8279" s="63"/>
      <c r="W8279" s="63"/>
      <c r="X8279" s="63"/>
      <c r="Y8279" s="63"/>
      <c r="Z8279" s="62">
        <v>0</v>
      </c>
      <c r="AA8279" s="63"/>
      <c r="AB8279" s="63"/>
      <c r="AC8279" s="62">
        <v>0</v>
      </c>
    </row>
    <row r="8280" spans="1:29" x14ac:dyDescent="0.25">
      <c r="A8280" s="61" t="s">
        <v>241</v>
      </c>
      <c r="B8280" s="61" t="s">
        <v>242</v>
      </c>
      <c r="C8280" s="62">
        <v>2004</v>
      </c>
      <c r="D8280" s="61" t="s">
        <v>135</v>
      </c>
      <c r="E8280" s="62">
        <v>41</v>
      </c>
      <c r="F8280" s="63"/>
      <c r="G8280" s="63"/>
      <c r="H8280" s="63"/>
      <c r="I8280" s="63"/>
      <c r="J8280" s="63"/>
      <c r="K8280" s="62">
        <v>0</v>
      </c>
      <c r="L8280" s="63"/>
      <c r="M8280" s="63"/>
      <c r="N8280" s="63"/>
      <c r="O8280" s="63"/>
      <c r="P8280" s="63"/>
      <c r="Q8280" s="63"/>
      <c r="R8280" s="63"/>
      <c r="S8280" s="63"/>
      <c r="T8280" s="63"/>
      <c r="U8280" s="63"/>
      <c r="V8280" s="63"/>
      <c r="W8280" s="63"/>
      <c r="X8280" s="63"/>
      <c r="Y8280" s="63"/>
      <c r="Z8280" s="62">
        <v>140050</v>
      </c>
      <c r="AA8280" s="62">
        <v>9418</v>
      </c>
      <c r="AB8280" s="62">
        <v>19.14</v>
      </c>
      <c r="AC8280" s="62">
        <v>3415.85</v>
      </c>
    </row>
    <row r="8281" spans="1:29" ht="30" x14ac:dyDescent="0.25">
      <c r="A8281" s="61" t="s">
        <v>216</v>
      </c>
      <c r="B8281" s="61" t="s">
        <v>217</v>
      </c>
      <c r="C8281" s="62">
        <v>2011</v>
      </c>
      <c r="D8281" s="61" t="s">
        <v>89</v>
      </c>
      <c r="E8281" s="62">
        <v>15</v>
      </c>
      <c r="F8281" s="62">
        <v>40279</v>
      </c>
      <c r="G8281" s="62">
        <v>6694</v>
      </c>
      <c r="H8281" s="62">
        <v>37.19</v>
      </c>
      <c r="I8281" s="62">
        <v>2685.27</v>
      </c>
      <c r="J8281" s="62">
        <v>37459.47</v>
      </c>
      <c r="K8281" s="62">
        <v>9037.83</v>
      </c>
      <c r="L8281" s="62">
        <v>19072</v>
      </c>
      <c r="M8281" s="62">
        <v>105.96</v>
      </c>
      <c r="N8281" s="62">
        <v>602.52</v>
      </c>
      <c r="O8281" s="62">
        <v>108989.87</v>
      </c>
      <c r="P8281" s="63"/>
      <c r="Q8281" s="63"/>
      <c r="R8281" s="63"/>
      <c r="S8281" s="63"/>
      <c r="T8281" s="63"/>
      <c r="U8281" s="63"/>
      <c r="V8281" s="63"/>
      <c r="W8281" s="63"/>
      <c r="X8281" s="63"/>
      <c r="Y8281" s="63"/>
      <c r="Z8281" s="62">
        <v>683</v>
      </c>
      <c r="AA8281" s="62">
        <v>8469</v>
      </c>
      <c r="AB8281" s="62">
        <v>47.05</v>
      </c>
      <c r="AC8281" s="62">
        <v>45.53</v>
      </c>
    </row>
    <row r="8282" spans="1:29" x14ac:dyDescent="0.25">
      <c r="A8282" s="61" t="s">
        <v>321</v>
      </c>
      <c r="B8282" s="61" t="s">
        <v>322</v>
      </c>
      <c r="C8282" s="62">
        <v>2008</v>
      </c>
      <c r="D8282" s="61" t="s">
        <v>323</v>
      </c>
      <c r="E8282" s="62">
        <v>62</v>
      </c>
      <c r="F8282" s="62">
        <v>243468</v>
      </c>
      <c r="G8282" s="62">
        <v>45905</v>
      </c>
      <c r="H8282" s="62">
        <v>61.7</v>
      </c>
      <c r="I8282" s="62">
        <v>3926.9</v>
      </c>
      <c r="J8282" s="62">
        <v>226425.24</v>
      </c>
      <c r="K8282" s="62">
        <v>429.68</v>
      </c>
      <c r="L8282" s="62">
        <v>1296</v>
      </c>
      <c r="M8282" s="62">
        <v>1.74</v>
      </c>
      <c r="N8282" s="63"/>
      <c r="O8282" s="63"/>
      <c r="P8282" s="63"/>
      <c r="Q8282" s="63"/>
      <c r="R8282" s="63"/>
      <c r="S8282" s="63"/>
      <c r="T8282" s="63"/>
      <c r="U8282" s="62">
        <v>12250</v>
      </c>
      <c r="V8282" s="62">
        <v>40414</v>
      </c>
      <c r="W8282" s="62">
        <v>54.32</v>
      </c>
      <c r="X8282" s="62">
        <v>197</v>
      </c>
      <c r="Y8282" s="62">
        <v>274204</v>
      </c>
      <c r="Z8282" s="62">
        <v>1375.58</v>
      </c>
      <c r="AA8282" s="62">
        <v>1922</v>
      </c>
      <c r="AB8282" s="62">
        <v>2.58</v>
      </c>
      <c r="AC8282" s="62">
        <v>22.19</v>
      </c>
    </row>
    <row r="8283" spans="1:29" ht="30" x14ac:dyDescent="0.25">
      <c r="A8283" s="61" t="s">
        <v>247</v>
      </c>
      <c r="B8283" s="61" t="s">
        <v>248</v>
      </c>
      <c r="C8283" s="62">
        <v>2012</v>
      </c>
      <c r="D8283" s="61" t="s">
        <v>72</v>
      </c>
      <c r="E8283" s="62">
        <v>30</v>
      </c>
      <c r="F8283" s="62">
        <v>108529</v>
      </c>
      <c r="G8283" s="62">
        <v>18546</v>
      </c>
      <c r="H8283" s="62">
        <v>51.52</v>
      </c>
      <c r="I8283" s="62">
        <v>3617.63</v>
      </c>
      <c r="J8283" s="62">
        <v>100931.97</v>
      </c>
      <c r="K8283" s="62">
        <v>3944.71</v>
      </c>
      <c r="L8283" s="62">
        <v>9832</v>
      </c>
      <c r="M8283" s="62">
        <v>27.31</v>
      </c>
      <c r="N8283" s="63"/>
      <c r="O8283" s="63"/>
      <c r="P8283" s="63"/>
      <c r="Q8283" s="63"/>
      <c r="R8283" s="63"/>
      <c r="S8283" s="63"/>
      <c r="T8283" s="63"/>
      <c r="U8283" s="63"/>
      <c r="V8283" s="63"/>
      <c r="W8283" s="63"/>
      <c r="X8283" s="63"/>
      <c r="Y8283" s="63"/>
      <c r="Z8283" s="62">
        <v>644</v>
      </c>
      <c r="AA8283" s="62">
        <v>4549</v>
      </c>
      <c r="AB8283" s="62">
        <v>12.64</v>
      </c>
      <c r="AC8283" s="62">
        <v>21.47</v>
      </c>
    </row>
    <row r="8284" spans="1:29" ht="30" x14ac:dyDescent="0.25">
      <c r="A8284" s="61" t="s">
        <v>180</v>
      </c>
      <c r="B8284" s="61" t="s">
        <v>181</v>
      </c>
      <c r="C8284" s="62">
        <v>2010</v>
      </c>
      <c r="D8284" s="61" t="s">
        <v>89</v>
      </c>
      <c r="E8284" s="62">
        <v>72</v>
      </c>
      <c r="F8284" s="62">
        <v>630396</v>
      </c>
      <c r="G8284" s="62">
        <v>73375</v>
      </c>
      <c r="H8284" s="62">
        <v>84.92</v>
      </c>
      <c r="I8284" s="62">
        <v>8755.5</v>
      </c>
      <c r="J8284" s="62">
        <v>586268.28</v>
      </c>
      <c r="K8284" s="62">
        <v>32655.67</v>
      </c>
      <c r="L8284" s="62">
        <v>52522</v>
      </c>
      <c r="M8284" s="62">
        <v>60.79</v>
      </c>
      <c r="N8284" s="62">
        <v>453.55</v>
      </c>
      <c r="O8284" s="62">
        <v>393804.57</v>
      </c>
      <c r="P8284" s="63"/>
      <c r="Q8284" s="63"/>
      <c r="R8284" s="63"/>
      <c r="S8284" s="63"/>
      <c r="T8284" s="63"/>
      <c r="U8284" s="63"/>
      <c r="V8284" s="63"/>
      <c r="W8284" s="63"/>
      <c r="X8284" s="63"/>
      <c r="Y8284" s="63"/>
      <c r="Z8284" s="62">
        <v>2093</v>
      </c>
      <c r="AA8284" s="62">
        <v>24689</v>
      </c>
      <c r="AB8284" s="62">
        <v>28.58</v>
      </c>
      <c r="AC8284" s="62">
        <v>29.07</v>
      </c>
    </row>
    <row r="8285" spans="1:29" ht="30" x14ac:dyDescent="0.25">
      <c r="A8285" s="61" t="s">
        <v>239</v>
      </c>
      <c r="B8285" s="61" t="s">
        <v>240</v>
      </c>
      <c r="C8285" s="62">
        <v>2015</v>
      </c>
      <c r="D8285" s="61" t="s">
        <v>78</v>
      </c>
      <c r="E8285" s="62">
        <v>40</v>
      </c>
      <c r="F8285" s="62">
        <v>59010</v>
      </c>
      <c r="G8285" s="62">
        <v>7966</v>
      </c>
      <c r="H8285" s="62">
        <v>16.600000000000001</v>
      </c>
      <c r="I8285" s="62">
        <v>1475.25</v>
      </c>
      <c r="J8285" s="62">
        <v>54879.3</v>
      </c>
      <c r="K8285" s="62">
        <v>0</v>
      </c>
      <c r="L8285" s="62">
        <v>12402</v>
      </c>
      <c r="M8285" s="62">
        <v>25.84</v>
      </c>
      <c r="N8285" s="62">
        <v>0</v>
      </c>
      <c r="O8285" s="62">
        <v>0</v>
      </c>
      <c r="P8285" s="63"/>
      <c r="Q8285" s="63"/>
      <c r="R8285" s="63"/>
      <c r="S8285" s="63"/>
      <c r="T8285" s="63"/>
      <c r="U8285" s="63"/>
      <c r="V8285" s="63"/>
      <c r="W8285" s="63"/>
      <c r="X8285" s="63"/>
      <c r="Y8285" s="63"/>
      <c r="Z8285" s="62">
        <v>1626.9</v>
      </c>
      <c r="AA8285" s="62">
        <v>21069</v>
      </c>
      <c r="AB8285" s="62">
        <v>43.89</v>
      </c>
      <c r="AC8285" s="62">
        <v>40.67</v>
      </c>
    </row>
    <row r="8286" spans="1:29" ht="30" x14ac:dyDescent="0.25">
      <c r="A8286" s="61" t="s">
        <v>117</v>
      </c>
      <c r="B8286" s="61" t="s">
        <v>118</v>
      </c>
      <c r="C8286" s="62">
        <v>2015</v>
      </c>
      <c r="D8286" s="61" t="s">
        <v>175</v>
      </c>
      <c r="E8286" s="62">
        <v>8</v>
      </c>
      <c r="F8286" s="63"/>
      <c r="G8286" s="63"/>
      <c r="H8286" s="63"/>
      <c r="I8286" s="63"/>
      <c r="J8286" s="63"/>
      <c r="K8286" s="62">
        <v>0</v>
      </c>
      <c r="L8286" s="63"/>
      <c r="M8286" s="63"/>
      <c r="N8286" s="63"/>
      <c r="O8286" s="63"/>
      <c r="P8286" s="63"/>
      <c r="Q8286" s="63"/>
      <c r="R8286" s="63"/>
      <c r="S8286" s="63"/>
      <c r="T8286" s="63"/>
      <c r="U8286" s="63"/>
      <c r="V8286" s="63"/>
      <c r="W8286" s="63"/>
      <c r="X8286" s="63"/>
      <c r="Y8286" s="63"/>
      <c r="Z8286" s="62">
        <v>0</v>
      </c>
      <c r="AA8286" s="63"/>
      <c r="AB8286" s="63"/>
      <c r="AC8286" s="62">
        <v>0</v>
      </c>
    </row>
    <row r="8287" spans="1:29" ht="30" x14ac:dyDescent="0.25">
      <c r="A8287" s="61" t="s">
        <v>122</v>
      </c>
      <c r="B8287" s="61" t="s">
        <v>123</v>
      </c>
      <c r="C8287" s="62">
        <v>2008</v>
      </c>
      <c r="D8287" s="61" t="s">
        <v>86</v>
      </c>
      <c r="E8287" s="62">
        <v>62</v>
      </c>
      <c r="F8287" s="62">
        <v>14202</v>
      </c>
      <c r="G8287" s="62">
        <v>2546</v>
      </c>
      <c r="H8287" s="62">
        <v>3.42</v>
      </c>
      <c r="I8287" s="62">
        <v>229.06</v>
      </c>
      <c r="J8287" s="62">
        <v>13207.86</v>
      </c>
      <c r="K8287" s="62">
        <v>806</v>
      </c>
      <c r="L8287" s="62">
        <v>1489</v>
      </c>
      <c r="M8287" s="62">
        <v>2</v>
      </c>
      <c r="N8287" s="62">
        <v>13</v>
      </c>
      <c r="O8287" s="62">
        <v>9719.7999999999993</v>
      </c>
      <c r="P8287" s="63"/>
      <c r="Q8287" s="63"/>
      <c r="R8287" s="63"/>
      <c r="S8287" s="63"/>
      <c r="T8287" s="63"/>
      <c r="U8287" s="62">
        <v>450</v>
      </c>
      <c r="V8287" s="62">
        <v>1447</v>
      </c>
      <c r="W8287" s="62">
        <v>1.94</v>
      </c>
      <c r="X8287" s="62">
        <v>7</v>
      </c>
      <c r="Y8287" s="62">
        <v>10072.799999999999</v>
      </c>
      <c r="Z8287" s="62">
        <v>5255.26</v>
      </c>
      <c r="AA8287" s="62">
        <v>29979</v>
      </c>
      <c r="AB8287" s="62">
        <v>40.29</v>
      </c>
      <c r="AC8287" s="62">
        <v>84.76</v>
      </c>
    </row>
    <row r="8288" spans="1:29" x14ac:dyDescent="0.25">
      <c r="A8288" s="61" t="s">
        <v>222</v>
      </c>
      <c r="B8288" s="61" t="s">
        <v>223</v>
      </c>
      <c r="C8288" s="62">
        <v>2017</v>
      </c>
      <c r="D8288" s="61" t="s">
        <v>78</v>
      </c>
      <c r="E8288" s="62">
        <v>40</v>
      </c>
      <c r="F8288" s="62">
        <v>107360</v>
      </c>
      <c r="G8288" s="62">
        <v>8616</v>
      </c>
      <c r="H8288" s="62">
        <v>17.95</v>
      </c>
      <c r="I8288" s="62">
        <v>2684</v>
      </c>
      <c r="J8288" s="62">
        <v>99844.800000000003</v>
      </c>
      <c r="K8288" s="62">
        <v>0</v>
      </c>
      <c r="L8288" s="63"/>
      <c r="M8288" s="63"/>
      <c r="N8288" s="63"/>
      <c r="O8288" s="63"/>
      <c r="P8288" s="63"/>
      <c r="Q8288" s="63"/>
      <c r="R8288" s="63"/>
      <c r="S8288" s="63"/>
      <c r="T8288" s="63"/>
      <c r="U8288" s="62">
        <v>20604</v>
      </c>
      <c r="V8288" s="62">
        <v>38324</v>
      </c>
      <c r="W8288" s="62">
        <v>79.84</v>
      </c>
      <c r="X8288" s="62">
        <v>515</v>
      </c>
      <c r="Y8288" s="62">
        <v>461199.94</v>
      </c>
      <c r="Z8288" s="62">
        <v>88760</v>
      </c>
      <c r="AA8288" s="62">
        <v>20182</v>
      </c>
      <c r="AB8288" s="62">
        <v>42.05</v>
      </c>
      <c r="AC8288" s="62">
        <v>2219</v>
      </c>
    </row>
    <row r="8289" spans="1:29" ht="30" x14ac:dyDescent="0.25">
      <c r="A8289" s="61" t="s">
        <v>115</v>
      </c>
      <c r="B8289" s="61" t="s">
        <v>116</v>
      </c>
      <c r="C8289" s="62">
        <v>2012</v>
      </c>
      <c r="D8289" s="61" t="s">
        <v>99</v>
      </c>
      <c r="E8289" s="62">
        <v>40</v>
      </c>
      <c r="F8289" s="62">
        <v>62220</v>
      </c>
      <c r="G8289" s="62">
        <v>10573</v>
      </c>
      <c r="H8289" s="62">
        <v>22.03</v>
      </c>
      <c r="I8289" s="62">
        <v>1555.5</v>
      </c>
      <c r="J8289" s="62">
        <v>57864.6</v>
      </c>
      <c r="K8289" s="62">
        <v>19636.28</v>
      </c>
      <c r="L8289" s="62">
        <v>26896</v>
      </c>
      <c r="M8289" s="62">
        <v>56.03</v>
      </c>
      <c r="N8289" s="62">
        <v>490.91</v>
      </c>
      <c r="O8289" s="62">
        <v>236799.74</v>
      </c>
      <c r="P8289" s="63"/>
      <c r="Q8289" s="63"/>
      <c r="R8289" s="63"/>
      <c r="S8289" s="63"/>
      <c r="T8289" s="63"/>
      <c r="U8289" s="63"/>
      <c r="V8289" s="63"/>
      <c r="W8289" s="63"/>
      <c r="X8289" s="63"/>
      <c r="Y8289" s="63"/>
      <c r="Z8289" s="62">
        <v>167000</v>
      </c>
      <c r="AA8289" s="62">
        <v>23441</v>
      </c>
      <c r="AB8289" s="62">
        <v>48.84</v>
      </c>
      <c r="AC8289" s="62">
        <v>4175</v>
      </c>
    </row>
    <row r="8290" spans="1:29" ht="30" x14ac:dyDescent="0.25">
      <c r="A8290" s="61" t="s">
        <v>255</v>
      </c>
      <c r="B8290" s="61" t="s">
        <v>256</v>
      </c>
      <c r="C8290" s="62">
        <v>2006</v>
      </c>
      <c r="D8290" s="61" t="s">
        <v>75</v>
      </c>
      <c r="E8290" s="62">
        <v>6</v>
      </c>
      <c r="F8290" s="63"/>
      <c r="G8290" s="63"/>
      <c r="H8290" s="63"/>
      <c r="I8290" s="63"/>
      <c r="J8290" s="63"/>
      <c r="K8290" s="62">
        <v>0</v>
      </c>
      <c r="L8290" s="63"/>
      <c r="M8290" s="63"/>
      <c r="N8290" s="63"/>
      <c r="O8290" s="63"/>
      <c r="P8290" s="63"/>
      <c r="Q8290" s="63"/>
      <c r="R8290" s="63"/>
      <c r="S8290" s="63"/>
      <c r="T8290" s="63"/>
      <c r="U8290" s="63"/>
      <c r="V8290" s="63"/>
      <c r="W8290" s="63"/>
      <c r="X8290" s="63"/>
      <c r="Y8290" s="63"/>
      <c r="Z8290" s="62">
        <v>597</v>
      </c>
      <c r="AA8290" s="62">
        <v>4267</v>
      </c>
      <c r="AB8290" s="62">
        <v>59.26</v>
      </c>
      <c r="AC8290" s="62">
        <v>99.5</v>
      </c>
    </row>
    <row r="8291" spans="1:29" ht="30" x14ac:dyDescent="0.25">
      <c r="A8291" s="61" t="s">
        <v>138</v>
      </c>
      <c r="B8291" s="61" t="s">
        <v>139</v>
      </c>
      <c r="C8291" s="62">
        <v>2005</v>
      </c>
      <c r="D8291" s="61" t="s">
        <v>75</v>
      </c>
      <c r="E8291" s="62">
        <v>6</v>
      </c>
      <c r="F8291" s="62">
        <v>0</v>
      </c>
      <c r="G8291" s="62">
        <v>0</v>
      </c>
      <c r="H8291" s="62">
        <v>0</v>
      </c>
      <c r="I8291" s="62">
        <v>0</v>
      </c>
      <c r="J8291" s="62">
        <v>0</v>
      </c>
      <c r="K8291" s="62">
        <v>0</v>
      </c>
      <c r="L8291" s="62">
        <v>0</v>
      </c>
      <c r="M8291" s="62">
        <v>0</v>
      </c>
      <c r="N8291" s="63"/>
      <c r="O8291" s="63"/>
      <c r="P8291" s="63"/>
      <c r="Q8291" s="63"/>
      <c r="R8291" s="63"/>
      <c r="S8291" s="63"/>
      <c r="T8291" s="63"/>
      <c r="U8291" s="63"/>
      <c r="V8291" s="63"/>
      <c r="W8291" s="63"/>
      <c r="X8291" s="63"/>
      <c r="Y8291" s="63"/>
      <c r="Z8291" s="62">
        <v>50000</v>
      </c>
      <c r="AA8291" s="62">
        <v>3416</v>
      </c>
      <c r="AB8291" s="62">
        <v>47.44</v>
      </c>
      <c r="AC8291" s="62">
        <v>8333.33</v>
      </c>
    </row>
    <row r="8292" spans="1:29" x14ac:dyDescent="0.25">
      <c r="A8292" s="61" t="s">
        <v>105</v>
      </c>
      <c r="B8292" s="61" t="s">
        <v>106</v>
      </c>
      <c r="C8292" s="62">
        <v>2010</v>
      </c>
      <c r="D8292" s="61" t="s">
        <v>75</v>
      </c>
      <c r="E8292" s="62">
        <v>14</v>
      </c>
      <c r="F8292" s="62">
        <v>1347</v>
      </c>
      <c r="G8292" s="62">
        <v>403</v>
      </c>
      <c r="H8292" s="62">
        <v>2.4</v>
      </c>
      <c r="I8292" s="62">
        <v>96.21</v>
      </c>
      <c r="J8292" s="62">
        <v>1252.71</v>
      </c>
      <c r="K8292" s="62">
        <v>255</v>
      </c>
      <c r="L8292" s="62">
        <v>658</v>
      </c>
      <c r="M8292" s="62">
        <v>3.92</v>
      </c>
      <c r="N8292" s="62">
        <v>18.21</v>
      </c>
      <c r="O8292" s="62">
        <v>3075.12</v>
      </c>
      <c r="P8292" s="63"/>
      <c r="Q8292" s="63"/>
      <c r="R8292" s="63"/>
      <c r="S8292" s="63"/>
      <c r="T8292" s="63"/>
      <c r="U8292" s="63"/>
      <c r="V8292" s="63"/>
      <c r="W8292" s="63"/>
      <c r="X8292" s="63"/>
      <c r="Y8292" s="63"/>
      <c r="Z8292" s="62">
        <v>1081.48</v>
      </c>
      <c r="AA8292" s="62">
        <v>2622</v>
      </c>
      <c r="AB8292" s="62">
        <v>15.61</v>
      </c>
      <c r="AC8292" s="62">
        <v>77.25</v>
      </c>
    </row>
    <row r="8293" spans="1:29" ht="30" x14ac:dyDescent="0.25">
      <c r="A8293" s="61" t="s">
        <v>391</v>
      </c>
      <c r="B8293" s="61" t="s">
        <v>392</v>
      </c>
      <c r="C8293" s="62">
        <v>2013</v>
      </c>
      <c r="D8293" s="61" t="s">
        <v>226</v>
      </c>
      <c r="E8293" s="62">
        <v>125</v>
      </c>
      <c r="F8293" s="62">
        <v>1389142</v>
      </c>
      <c r="G8293" s="62">
        <v>270550</v>
      </c>
      <c r="H8293" s="62">
        <v>180.37</v>
      </c>
      <c r="I8293" s="62">
        <v>11113.14</v>
      </c>
      <c r="J8293" s="62">
        <v>1291902.06</v>
      </c>
      <c r="K8293" s="62">
        <v>7461.49</v>
      </c>
      <c r="L8293" s="62">
        <v>14232</v>
      </c>
      <c r="M8293" s="62">
        <v>9.49</v>
      </c>
      <c r="N8293" s="62">
        <v>59.69</v>
      </c>
      <c r="O8293" s="62">
        <v>89980.4</v>
      </c>
      <c r="P8293" s="63"/>
      <c r="Q8293" s="63"/>
      <c r="R8293" s="63"/>
      <c r="S8293" s="63"/>
      <c r="T8293" s="63"/>
      <c r="U8293" s="63"/>
      <c r="V8293" s="63"/>
      <c r="W8293" s="63"/>
      <c r="X8293" s="63"/>
      <c r="Y8293" s="63"/>
      <c r="Z8293" s="62">
        <v>2725</v>
      </c>
      <c r="AA8293" s="62">
        <v>31713</v>
      </c>
      <c r="AB8293" s="62">
        <v>21.14</v>
      </c>
      <c r="AC8293" s="62">
        <v>21.8</v>
      </c>
    </row>
    <row r="8294" spans="1:29" x14ac:dyDescent="0.25">
      <c r="A8294" s="61" t="s">
        <v>161</v>
      </c>
      <c r="B8294" s="61" t="s">
        <v>162</v>
      </c>
      <c r="C8294" s="62">
        <v>2006</v>
      </c>
      <c r="D8294" s="61" t="s">
        <v>78</v>
      </c>
      <c r="E8294" s="62">
        <v>38</v>
      </c>
      <c r="F8294" s="62">
        <v>344640</v>
      </c>
      <c r="G8294" s="62">
        <v>55898</v>
      </c>
      <c r="H8294" s="62">
        <v>122.58</v>
      </c>
      <c r="I8294" s="62">
        <v>9069.4699999999993</v>
      </c>
      <c r="J8294" s="62">
        <v>320515.20000000001</v>
      </c>
      <c r="K8294" s="62">
        <v>44432.97</v>
      </c>
      <c r="L8294" s="62">
        <v>70620</v>
      </c>
      <c r="M8294" s="62">
        <v>154.87</v>
      </c>
      <c r="N8294" s="62">
        <v>1169.29</v>
      </c>
      <c r="O8294" s="62">
        <v>535830.55000000005</v>
      </c>
      <c r="P8294" s="63"/>
      <c r="Q8294" s="63"/>
      <c r="R8294" s="63"/>
      <c r="S8294" s="63"/>
      <c r="T8294" s="63"/>
      <c r="U8294" s="63"/>
      <c r="V8294" s="63"/>
      <c r="W8294" s="63"/>
      <c r="X8294" s="63"/>
      <c r="Y8294" s="63"/>
      <c r="Z8294" s="62">
        <v>419999</v>
      </c>
      <c r="AA8294" s="62">
        <v>51332</v>
      </c>
      <c r="AB8294" s="62">
        <v>112.57</v>
      </c>
      <c r="AC8294" s="62">
        <v>11052.61</v>
      </c>
    </row>
    <row r="8295" spans="1:29" ht="30" x14ac:dyDescent="0.25">
      <c r="A8295" s="61" t="s">
        <v>237</v>
      </c>
      <c r="B8295" s="61" t="s">
        <v>238</v>
      </c>
      <c r="C8295" s="62">
        <v>2011</v>
      </c>
      <c r="D8295" s="61" t="s">
        <v>78</v>
      </c>
      <c r="E8295" s="62">
        <v>75</v>
      </c>
      <c r="F8295" s="62">
        <v>198547</v>
      </c>
      <c r="G8295" s="62">
        <v>46940</v>
      </c>
      <c r="H8295" s="62">
        <v>52.16</v>
      </c>
      <c r="I8295" s="62">
        <v>2647.29</v>
      </c>
      <c r="J8295" s="62">
        <v>184648.71</v>
      </c>
      <c r="K8295" s="62">
        <v>22133.84</v>
      </c>
      <c r="L8295" s="62">
        <v>27212</v>
      </c>
      <c r="M8295" s="62">
        <v>30.24</v>
      </c>
      <c r="N8295" s="62">
        <v>295.12</v>
      </c>
      <c r="O8295" s="62">
        <v>266918.59000000003</v>
      </c>
      <c r="P8295" s="63"/>
      <c r="Q8295" s="63"/>
      <c r="R8295" s="63"/>
      <c r="S8295" s="63"/>
      <c r="T8295" s="63"/>
      <c r="U8295" s="63"/>
      <c r="V8295" s="63"/>
      <c r="W8295" s="63"/>
      <c r="X8295" s="63"/>
      <c r="Y8295" s="63"/>
      <c r="Z8295" s="62">
        <v>195533</v>
      </c>
      <c r="AA8295" s="62">
        <v>15074</v>
      </c>
      <c r="AB8295" s="62">
        <v>16.75</v>
      </c>
      <c r="AC8295" s="62">
        <v>2607.11</v>
      </c>
    </row>
    <row r="8296" spans="1:29" ht="30" x14ac:dyDescent="0.25">
      <c r="A8296" s="61" t="s">
        <v>269</v>
      </c>
      <c r="B8296" s="61" t="s">
        <v>270</v>
      </c>
      <c r="C8296" s="62">
        <v>2017</v>
      </c>
      <c r="D8296" s="61" t="s">
        <v>83</v>
      </c>
      <c r="E8296" s="62">
        <v>2</v>
      </c>
      <c r="F8296" s="62">
        <v>7334</v>
      </c>
      <c r="G8296" s="62">
        <v>1851</v>
      </c>
      <c r="H8296" s="62">
        <v>77.13</v>
      </c>
      <c r="I8296" s="62">
        <v>3667</v>
      </c>
      <c r="J8296" s="62">
        <v>6820.62</v>
      </c>
      <c r="K8296" s="62">
        <v>1492.73</v>
      </c>
      <c r="L8296" s="62">
        <v>2029</v>
      </c>
      <c r="M8296" s="62">
        <v>84.54</v>
      </c>
      <c r="N8296" s="62">
        <v>746.36</v>
      </c>
      <c r="O8296" s="62">
        <v>18001.22</v>
      </c>
      <c r="P8296" s="63"/>
      <c r="Q8296" s="63"/>
      <c r="R8296" s="63"/>
      <c r="S8296" s="63"/>
      <c r="T8296" s="63"/>
      <c r="U8296" s="63"/>
      <c r="V8296" s="63"/>
      <c r="W8296" s="63"/>
      <c r="X8296" s="63"/>
      <c r="Y8296" s="63"/>
      <c r="Z8296" s="62">
        <v>0</v>
      </c>
      <c r="AA8296" s="62">
        <v>92</v>
      </c>
      <c r="AB8296" s="62">
        <v>3.83</v>
      </c>
      <c r="AC8296" s="62">
        <v>0</v>
      </c>
    </row>
    <row r="8297" spans="1:29" x14ac:dyDescent="0.25">
      <c r="A8297" s="61" t="s">
        <v>304</v>
      </c>
      <c r="B8297" s="61" t="s">
        <v>305</v>
      </c>
      <c r="C8297" s="62">
        <v>2009</v>
      </c>
      <c r="D8297" s="61" t="s">
        <v>78</v>
      </c>
      <c r="E8297" s="62">
        <v>24</v>
      </c>
      <c r="F8297" s="62">
        <v>85360</v>
      </c>
      <c r="G8297" s="62">
        <v>21573</v>
      </c>
      <c r="H8297" s="62">
        <v>74.91</v>
      </c>
      <c r="I8297" s="62">
        <v>3556.67</v>
      </c>
      <c r="J8297" s="62">
        <v>79384.800000000003</v>
      </c>
      <c r="K8297" s="62">
        <v>5546</v>
      </c>
      <c r="L8297" s="62">
        <v>7259</v>
      </c>
      <c r="M8297" s="62">
        <v>25.2</v>
      </c>
      <c r="N8297" s="62">
        <v>231.08</v>
      </c>
      <c r="O8297" s="62">
        <v>66880.88</v>
      </c>
      <c r="P8297" s="63"/>
      <c r="Q8297" s="63"/>
      <c r="R8297" s="63"/>
      <c r="S8297" s="63"/>
      <c r="T8297" s="63"/>
      <c r="U8297" s="63"/>
      <c r="V8297" s="63"/>
      <c r="W8297" s="63"/>
      <c r="X8297" s="63"/>
      <c r="Y8297" s="63"/>
      <c r="Z8297" s="62">
        <v>1590.8</v>
      </c>
      <c r="AA8297" s="62">
        <v>2217</v>
      </c>
      <c r="AB8297" s="62">
        <v>7.7</v>
      </c>
      <c r="AC8297" s="62">
        <v>66.28</v>
      </c>
    </row>
    <row r="8298" spans="1:29" ht="30" x14ac:dyDescent="0.25">
      <c r="A8298" s="61" t="s">
        <v>120</v>
      </c>
      <c r="B8298" s="61" t="s">
        <v>121</v>
      </c>
      <c r="C8298" s="62">
        <v>2006</v>
      </c>
      <c r="D8298" s="61" t="s">
        <v>298</v>
      </c>
      <c r="E8298" s="62">
        <v>8</v>
      </c>
      <c r="F8298" s="62">
        <v>0</v>
      </c>
      <c r="G8298" s="62">
        <v>0</v>
      </c>
      <c r="H8298" s="62">
        <v>0</v>
      </c>
      <c r="I8298" s="62">
        <v>0</v>
      </c>
      <c r="J8298" s="62">
        <v>0</v>
      </c>
      <c r="K8298" s="62">
        <v>0</v>
      </c>
      <c r="L8298" s="62">
        <v>0</v>
      </c>
      <c r="M8298" s="62">
        <v>0</v>
      </c>
      <c r="N8298" s="63"/>
      <c r="O8298" s="63"/>
      <c r="P8298" s="63"/>
      <c r="Q8298" s="63"/>
      <c r="R8298" s="63"/>
      <c r="S8298" s="63"/>
      <c r="T8298" s="63"/>
      <c r="U8298" s="63"/>
      <c r="V8298" s="63"/>
      <c r="W8298" s="63"/>
      <c r="X8298" s="63"/>
      <c r="Y8298" s="63"/>
      <c r="Z8298" s="62">
        <v>29400</v>
      </c>
      <c r="AA8298" s="62">
        <v>1535</v>
      </c>
      <c r="AB8298" s="62">
        <v>15.99</v>
      </c>
      <c r="AC8298" s="62">
        <v>3675</v>
      </c>
    </row>
    <row r="8299" spans="1:29" ht="30" x14ac:dyDescent="0.25">
      <c r="A8299" s="61" t="s">
        <v>138</v>
      </c>
      <c r="B8299" s="61" t="s">
        <v>139</v>
      </c>
      <c r="C8299" s="62">
        <v>2008</v>
      </c>
      <c r="D8299" s="61" t="s">
        <v>72</v>
      </c>
      <c r="E8299" s="62">
        <v>55</v>
      </c>
      <c r="F8299" s="62">
        <v>213653</v>
      </c>
      <c r="G8299" s="62">
        <v>35995</v>
      </c>
      <c r="H8299" s="62">
        <v>54.54</v>
      </c>
      <c r="I8299" s="62">
        <v>3884.6</v>
      </c>
      <c r="J8299" s="62">
        <v>198697.29</v>
      </c>
      <c r="K8299" s="62">
        <v>0</v>
      </c>
      <c r="L8299" s="63"/>
      <c r="M8299" s="63"/>
      <c r="N8299" s="63"/>
      <c r="O8299" s="63"/>
      <c r="P8299" s="63"/>
      <c r="Q8299" s="63"/>
      <c r="R8299" s="63"/>
      <c r="S8299" s="63"/>
      <c r="T8299" s="63"/>
      <c r="U8299" s="63"/>
      <c r="V8299" s="63"/>
      <c r="W8299" s="63"/>
      <c r="X8299" s="63"/>
      <c r="Y8299" s="63"/>
      <c r="Z8299" s="62">
        <v>90651</v>
      </c>
      <c r="AA8299" s="62">
        <v>17684</v>
      </c>
      <c r="AB8299" s="62">
        <v>26.79</v>
      </c>
      <c r="AC8299" s="62">
        <v>1648.2</v>
      </c>
    </row>
    <row r="8300" spans="1:29" x14ac:dyDescent="0.25">
      <c r="A8300" s="61" t="s">
        <v>128</v>
      </c>
      <c r="B8300" s="61" t="s">
        <v>129</v>
      </c>
      <c r="C8300" s="62">
        <v>2016</v>
      </c>
      <c r="D8300" s="61" t="s">
        <v>78</v>
      </c>
      <c r="E8300" s="62">
        <v>52</v>
      </c>
      <c r="F8300" s="62">
        <v>172748</v>
      </c>
      <c r="G8300" s="62">
        <v>36433</v>
      </c>
      <c r="H8300" s="62">
        <v>58.39</v>
      </c>
      <c r="I8300" s="62">
        <v>3322.08</v>
      </c>
      <c r="J8300" s="62">
        <v>160655.64000000001</v>
      </c>
      <c r="K8300" s="62">
        <v>21021.34</v>
      </c>
      <c r="L8300" s="62">
        <v>22942</v>
      </c>
      <c r="M8300" s="62">
        <v>36.770000000000003</v>
      </c>
      <c r="N8300" s="62">
        <v>404.26</v>
      </c>
      <c r="O8300" s="62">
        <v>253502.63</v>
      </c>
      <c r="P8300" s="63"/>
      <c r="Q8300" s="63"/>
      <c r="R8300" s="63"/>
      <c r="S8300" s="63"/>
      <c r="T8300" s="63"/>
      <c r="U8300" s="63"/>
      <c r="V8300" s="63"/>
      <c r="W8300" s="63"/>
      <c r="X8300" s="63"/>
      <c r="Y8300" s="63"/>
      <c r="Z8300" s="62">
        <v>750</v>
      </c>
      <c r="AA8300" s="62">
        <v>5175</v>
      </c>
      <c r="AB8300" s="62">
        <v>8.2899999999999991</v>
      </c>
      <c r="AC8300" s="62">
        <v>14.42</v>
      </c>
    </row>
    <row r="8301" spans="1:29" ht="30" x14ac:dyDescent="0.25">
      <c r="A8301" s="61" t="s">
        <v>188</v>
      </c>
      <c r="B8301" s="61" t="s">
        <v>189</v>
      </c>
      <c r="C8301" s="62">
        <v>2008</v>
      </c>
      <c r="D8301" s="61" t="s">
        <v>86</v>
      </c>
      <c r="E8301" s="62">
        <v>100</v>
      </c>
      <c r="F8301" s="62">
        <v>586800</v>
      </c>
      <c r="G8301" s="62">
        <v>98431</v>
      </c>
      <c r="H8301" s="62">
        <v>82.03</v>
      </c>
      <c r="I8301" s="62">
        <v>5868</v>
      </c>
      <c r="J8301" s="62">
        <v>545724</v>
      </c>
      <c r="K8301" s="62">
        <v>79028.13</v>
      </c>
      <c r="L8301" s="62">
        <v>114936</v>
      </c>
      <c r="M8301" s="62">
        <v>95.78</v>
      </c>
      <c r="N8301" s="62">
        <v>790.28</v>
      </c>
      <c r="O8301" s="62">
        <v>953023.9</v>
      </c>
      <c r="P8301" s="63"/>
      <c r="Q8301" s="63"/>
      <c r="R8301" s="63"/>
      <c r="S8301" s="63"/>
      <c r="T8301" s="63"/>
      <c r="U8301" s="63"/>
      <c r="V8301" s="63"/>
      <c r="W8301" s="63"/>
      <c r="X8301" s="63"/>
      <c r="Y8301" s="63"/>
      <c r="Z8301" s="62">
        <v>9945</v>
      </c>
      <c r="AA8301" s="62">
        <v>50949</v>
      </c>
      <c r="AB8301" s="62">
        <v>42.46</v>
      </c>
      <c r="AC8301" s="62">
        <v>99.45</v>
      </c>
    </row>
    <row r="8302" spans="1:29" ht="30" x14ac:dyDescent="0.25">
      <c r="A8302" s="61" t="s">
        <v>352</v>
      </c>
      <c r="B8302" s="61" t="s">
        <v>353</v>
      </c>
      <c r="C8302" s="62">
        <v>2014</v>
      </c>
      <c r="D8302" s="61" t="s">
        <v>78</v>
      </c>
      <c r="E8302" s="62">
        <v>40</v>
      </c>
      <c r="F8302" s="62">
        <v>114945</v>
      </c>
      <c r="G8302" s="62">
        <v>14081</v>
      </c>
      <c r="H8302" s="62">
        <v>29.34</v>
      </c>
      <c r="I8302" s="62">
        <v>2873.63</v>
      </c>
      <c r="J8302" s="62">
        <v>106898.85</v>
      </c>
      <c r="K8302" s="62">
        <v>20900</v>
      </c>
      <c r="L8302" s="62">
        <v>28199</v>
      </c>
      <c r="M8302" s="62">
        <v>58.75</v>
      </c>
      <c r="N8302" s="62">
        <v>522.5</v>
      </c>
      <c r="O8302" s="62">
        <v>252039.37</v>
      </c>
      <c r="P8302" s="63"/>
      <c r="Q8302" s="63"/>
      <c r="R8302" s="63"/>
      <c r="S8302" s="63"/>
      <c r="T8302" s="63"/>
      <c r="U8302" s="63"/>
      <c r="V8302" s="63"/>
      <c r="W8302" s="63"/>
      <c r="X8302" s="63"/>
      <c r="Y8302" s="63"/>
      <c r="Z8302" s="62">
        <v>520</v>
      </c>
      <c r="AA8302" s="62">
        <v>6203</v>
      </c>
      <c r="AB8302" s="62">
        <v>12.92</v>
      </c>
      <c r="AC8302" s="62">
        <v>13</v>
      </c>
    </row>
    <row r="8303" spans="1:29" ht="30" x14ac:dyDescent="0.25">
      <c r="A8303" s="61" t="s">
        <v>446</v>
      </c>
      <c r="B8303" s="61" t="s">
        <v>447</v>
      </c>
      <c r="C8303" s="62">
        <v>2009</v>
      </c>
      <c r="D8303" s="61" t="s">
        <v>83</v>
      </c>
      <c r="E8303" s="62">
        <v>12</v>
      </c>
      <c r="F8303" s="62">
        <v>4231</v>
      </c>
      <c r="G8303" s="62">
        <v>796</v>
      </c>
      <c r="H8303" s="62">
        <v>5.53</v>
      </c>
      <c r="I8303" s="62">
        <v>352.58</v>
      </c>
      <c r="J8303" s="62">
        <v>3934.83</v>
      </c>
      <c r="K8303" s="62">
        <v>154.22</v>
      </c>
      <c r="L8303" s="62">
        <v>41</v>
      </c>
      <c r="M8303" s="62">
        <v>0.28000000000000003</v>
      </c>
      <c r="N8303" s="62">
        <v>12.85</v>
      </c>
      <c r="O8303" s="62">
        <v>1859.78</v>
      </c>
      <c r="P8303" s="62">
        <v>467</v>
      </c>
      <c r="Q8303" s="62">
        <v>1008</v>
      </c>
      <c r="R8303" s="62">
        <v>7</v>
      </c>
      <c r="S8303" s="62">
        <v>38</v>
      </c>
      <c r="T8303" s="62">
        <v>5916.42</v>
      </c>
      <c r="U8303" s="63"/>
      <c r="V8303" s="63"/>
      <c r="W8303" s="63"/>
      <c r="X8303" s="63"/>
      <c r="Y8303" s="63"/>
      <c r="Z8303" s="62">
        <v>887985</v>
      </c>
      <c r="AA8303" s="62">
        <v>38554</v>
      </c>
      <c r="AB8303" s="62">
        <v>267.74</v>
      </c>
      <c r="AC8303" s="62">
        <v>73998.75</v>
      </c>
    </row>
    <row r="8304" spans="1:29" ht="30" x14ac:dyDescent="0.25">
      <c r="A8304" s="61" t="s">
        <v>269</v>
      </c>
      <c r="B8304" s="61" t="s">
        <v>270</v>
      </c>
      <c r="C8304" s="62">
        <v>2011</v>
      </c>
      <c r="D8304" s="61" t="s">
        <v>89</v>
      </c>
      <c r="E8304" s="62">
        <v>72</v>
      </c>
      <c r="F8304" s="62">
        <v>719280</v>
      </c>
      <c r="G8304" s="62">
        <v>110878</v>
      </c>
      <c r="H8304" s="62">
        <v>128.33000000000001</v>
      </c>
      <c r="I8304" s="62">
        <v>9990</v>
      </c>
      <c r="J8304" s="62">
        <v>668930.4</v>
      </c>
      <c r="K8304" s="62">
        <v>0</v>
      </c>
      <c r="L8304" s="63"/>
      <c r="M8304" s="63"/>
      <c r="N8304" s="63"/>
      <c r="O8304" s="63"/>
      <c r="P8304" s="63"/>
      <c r="Q8304" s="63"/>
      <c r="R8304" s="63"/>
      <c r="S8304" s="63"/>
      <c r="T8304" s="63"/>
      <c r="U8304" s="63"/>
      <c r="V8304" s="63"/>
      <c r="W8304" s="63"/>
      <c r="X8304" s="63"/>
      <c r="Y8304" s="63"/>
      <c r="Z8304" s="62">
        <v>126800</v>
      </c>
      <c r="AA8304" s="62">
        <v>5372</v>
      </c>
      <c r="AB8304" s="62">
        <v>6.22</v>
      </c>
      <c r="AC8304" s="62">
        <v>1761.11</v>
      </c>
    </row>
    <row r="8305" spans="1:29" ht="30" x14ac:dyDescent="0.25">
      <c r="A8305" s="61" t="s">
        <v>350</v>
      </c>
      <c r="B8305" s="61" t="s">
        <v>351</v>
      </c>
      <c r="C8305" s="62">
        <v>2011</v>
      </c>
      <c r="D8305" s="61" t="s">
        <v>78</v>
      </c>
      <c r="E8305" s="62">
        <v>51</v>
      </c>
      <c r="F8305" s="62">
        <v>277605</v>
      </c>
      <c r="G8305" s="62">
        <v>56127</v>
      </c>
      <c r="H8305" s="62">
        <v>91.71</v>
      </c>
      <c r="I8305" s="62">
        <v>5443.24</v>
      </c>
      <c r="J8305" s="62">
        <v>258172.65</v>
      </c>
      <c r="K8305" s="62">
        <v>3153</v>
      </c>
      <c r="L8305" s="62">
        <v>5510</v>
      </c>
      <c r="M8305" s="62">
        <v>9</v>
      </c>
      <c r="N8305" s="62">
        <v>61.82</v>
      </c>
      <c r="O8305" s="62">
        <v>38022.97</v>
      </c>
      <c r="P8305" s="63"/>
      <c r="Q8305" s="63"/>
      <c r="R8305" s="63"/>
      <c r="S8305" s="63"/>
      <c r="T8305" s="63"/>
      <c r="U8305" s="63"/>
      <c r="V8305" s="63"/>
      <c r="W8305" s="63"/>
      <c r="X8305" s="63"/>
      <c r="Y8305" s="63"/>
      <c r="Z8305" s="62">
        <v>151000</v>
      </c>
      <c r="AA8305" s="62">
        <v>15575</v>
      </c>
      <c r="AB8305" s="62">
        <v>25.45</v>
      </c>
      <c r="AC8305" s="62">
        <v>2960.78</v>
      </c>
    </row>
    <row r="8306" spans="1:29" ht="30" x14ac:dyDescent="0.25">
      <c r="A8306" s="61" t="s">
        <v>287</v>
      </c>
      <c r="B8306" s="61" t="s">
        <v>288</v>
      </c>
      <c r="C8306" s="62">
        <v>2017</v>
      </c>
      <c r="D8306" s="61" t="s">
        <v>99</v>
      </c>
      <c r="E8306" s="62">
        <v>64</v>
      </c>
      <c r="F8306" s="62">
        <v>572640</v>
      </c>
      <c r="G8306" s="62">
        <v>101859</v>
      </c>
      <c r="H8306" s="62">
        <v>132.63</v>
      </c>
      <c r="I8306" s="62">
        <v>8947.5</v>
      </c>
      <c r="J8306" s="62">
        <v>532555.19999999995</v>
      </c>
      <c r="K8306" s="62">
        <v>0</v>
      </c>
      <c r="L8306" s="63"/>
      <c r="M8306" s="63"/>
      <c r="N8306" s="63"/>
      <c r="O8306" s="63"/>
      <c r="P8306" s="63"/>
      <c r="Q8306" s="63"/>
      <c r="R8306" s="63"/>
      <c r="S8306" s="63"/>
      <c r="T8306" s="63"/>
      <c r="U8306" s="63"/>
      <c r="V8306" s="63"/>
      <c r="W8306" s="63"/>
      <c r="X8306" s="63"/>
      <c r="Y8306" s="63"/>
      <c r="Z8306" s="62">
        <v>147863</v>
      </c>
      <c r="AA8306" s="62">
        <v>32776</v>
      </c>
      <c r="AB8306" s="62">
        <v>42.68</v>
      </c>
      <c r="AC8306" s="62">
        <v>2310.36</v>
      </c>
    </row>
    <row r="8307" spans="1:29" ht="30" x14ac:dyDescent="0.25">
      <c r="A8307" s="61" t="s">
        <v>165</v>
      </c>
      <c r="B8307" s="61" t="s">
        <v>166</v>
      </c>
      <c r="C8307" s="62">
        <v>2006</v>
      </c>
      <c r="D8307" s="61" t="s">
        <v>75</v>
      </c>
      <c r="E8307" s="62">
        <v>4</v>
      </c>
      <c r="F8307" s="62">
        <v>851</v>
      </c>
      <c r="G8307" s="62">
        <v>205</v>
      </c>
      <c r="H8307" s="62">
        <v>4.2699999999999996</v>
      </c>
      <c r="I8307" s="62">
        <v>212.75</v>
      </c>
      <c r="J8307" s="62">
        <v>791.43</v>
      </c>
      <c r="K8307" s="62">
        <v>0</v>
      </c>
      <c r="L8307" s="63"/>
      <c r="M8307" s="63"/>
      <c r="N8307" s="63"/>
      <c r="O8307" s="63"/>
      <c r="P8307" s="63"/>
      <c r="Q8307" s="63"/>
      <c r="R8307" s="63"/>
      <c r="S8307" s="63"/>
      <c r="T8307" s="63"/>
      <c r="U8307" s="63"/>
      <c r="V8307" s="63"/>
      <c r="W8307" s="63"/>
      <c r="X8307" s="63"/>
      <c r="Y8307" s="63"/>
      <c r="Z8307" s="62">
        <v>250</v>
      </c>
      <c r="AA8307" s="62">
        <v>1550</v>
      </c>
      <c r="AB8307" s="62">
        <v>32.29</v>
      </c>
      <c r="AC8307" s="62">
        <v>62.5</v>
      </c>
    </row>
    <row r="8308" spans="1:29" x14ac:dyDescent="0.25">
      <c r="A8308" s="61" t="s">
        <v>558</v>
      </c>
      <c r="B8308" s="61" t="s">
        <v>559</v>
      </c>
      <c r="C8308" s="62">
        <v>2009</v>
      </c>
      <c r="D8308" s="61" t="s">
        <v>75</v>
      </c>
      <c r="E8308" s="62">
        <v>6</v>
      </c>
      <c r="F8308" s="62">
        <v>176</v>
      </c>
      <c r="G8308" s="62">
        <v>42</v>
      </c>
      <c r="H8308" s="62">
        <v>0.57999999999999996</v>
      </c>
      <c r="I8308" s="62">
        <v>29.33</v>
      </c>
      <c r="J8308" s="62">
        <v>163.68</v>
      </c>
      <c r="K8308" s="62">
        <v>0</v>
      </c>
      <c r="L8308" s="63"/>
      <c r="M8308" s="63"/>
      <c r="N8308" s="63"/>
      <c r="O8308" s="63"/>
      <c r="P8308" s="63"/>
      <c r="Q8308" s="63"/>
      <c r="R8308" s="63"/>
      <c r="S8308" s="63"/>
      <c r="T8308" s="63"/>
      <c r="U8308" s="63"/>
      <c r="V8308" s="63"/>
      <c r="W8308" s="63"/>
      <c r="X8308" s="63"/>
      <c r="Y8308" s="63"/>
      <c r="Z8308" s="62">
        <v>0</v>
      </c>
      <c r="AA8308" s="63"/>
      <c r="AB8308" s="63"/>
      <c r="AC8308" s="62">
        <v>0</v>
      </c>
    </row>
    <row r="8309" spans="1:29" x14ac:dyDescent="0.25">
      <c r="A8309" s="61" t="s">
        <v>90</v>
      </c>
      <c r="B8309" s="61" t="s">
        <v>91</v>
      </c>
      <c r="C8309" s="62">
        <v>2015</v>
      </c>
      <c r="D8309" s="61" t="s">
        <v>78</v>
      </c>
      <c r="E8309" s="62">
        <v>58</v>
      </c>
      <c r="F8309" s="62">
        <v>294978</v>
      </c>
      <c r="G8309" s="62">
        <v>47983</v>
      </c>
      <c r="H8309" s="62">
        <v>68.94</v>
      </c>
      <c r="I8309" s="62">
        <v>5085.83</v>
      </c>
      <c r="J8309" s="62">
        <v>274329.53999999998</v>
      </c>
      <c r="K8309" s="62">
        <v>21208.54</v>
      </c>
      <c r="L8309" s="62">
        <v>20654</v>
      </c>
      <c r="M8309" s="62">
        <v>29.68</v>
      </c>
      <c r="N8309" s="62">
        <v>365.66</v>
      </c>
      <c r="O8309" s="62">
        <v>255760.09</v>
      </c>
      <c r="P8309" s="63"/>
      <c r="Q8309" s="63"/>
      <c r="R8309" s="63"/>
      <c r="S8309" s="63"/>
      <c r="T8309" s="63"/>
      <c r="U8309" s="63"/>
      <c r="V8309" s="63"/>
      <c r="W8309" s="63"/>
      <c r="X8309" s="63"/>
      <c r="Y8309" s="63"/>
      <c r="Z8309" s="62">
        <v>0</v>
      </c>
      <c r="AA8309" s="62">
        <v>24192</v>
      </c>
      <c r="AB8309" s="62">
        <v>34.76</v>
      </c>
      <c r="AC8309" s="62">
        <v>0</v>
      </c>
    </row>
    <row r="8310" spans="1:29" ht="30" x14ac:dyDescent="0.25">
      <c r="A8310" s="61" t="s">
        <v>277</v>
      </c>
      <c r="B8310" s="61" t="s">
        <v>278</v>
      </c>
      <c r="C8310" s="62">
        <v>2008</v>
      </c>
      <c r="D8310" s="61" t="s">
        <v>89</v>
      </c>
      <c r="E8310" s="62">
        <v>48</v>
      </c>
      <c r="F8310" s="62">
        <v>374928</v>
      </c>
      <c r="G8310" s="62">
        <v>57510</v>
      </c>
      <c r="H8310" s="62">
        <v>99.84</v>
      </c>
      <c r="I8310" s="62">
        <v>7811</v>
      </c>
      <c r="J8310" s="62">
        <v>348683.04</v>
      </c>
      <c r="K8310" s="62">
        <v>0</v>
      </c>
      <c r="L8310" s="63"/>
      <c r="M8310" s="63"/>
      <c r="N8310" s="63"/>
      <c r="O8310" s="63"/>
      <c r="P8310" s="63"/>
      <c r="Q8310" s="63"/>
      <c r="R8310" s="63"/>
      <c r="S8310" s="63"/>
      <c r="T8310" s="63"/>
      <c r="U8310" s="63"/>
      <c r="V8310" s="63"/>
      <c r="W8310" s="63"/>
      <c r="X8310" s="63"/>
      <c r="Y8310" s="63"/>
      <c r="Z8310" s="62">
        <v>170650</v>
      </c>
      <c r="AA8310" s="62">
        <v>5834</v>
      </c>
      <c r="AB8310" s="62">
        <v>10.130000000000001</v>
      </c>
      <c r="AC8310" s="62">
        <v>3555.21</v>
      </c>
    </row>
    <row r="8311" spans="1:29" x14ac:dyDescent="0.25">
      <c r="A8311" s="61" t="s">
        <v>253</v>
      </c>
      <c r="B8311" s="61" t="s">
        <v>254</v>
      </c>
      <c r="C8311" s="62">
        <v>2005</v>
      </c>
      <c r="D8311" s="61" t="s">
        <v>86</v>
      </c>
      <c r="E8311" s="62">
        <v>34</v>
      </c>
      <c r="F8311" s="62">
        <v>2913</v>
      </c>
      <c r="G8311" s="62">
        <v>859</v>
      </c>
      <c r="H8311" s="62">
        <v>2.11</v>
      </c>
      <c r="I8311" s="62">
        <v>85.68</v>
      </c>
      <c r="J8311" s="62">
        <v>2709.09</v>
      </c>
      <c r="K8311" s="62">
        <v>157.13</v>
      </c>
      <c r="L8311" s="62">
        <v>319</v>
      </c>
      <c r="M8311" s="62">
        <v>0.78</v>
      </c>
      <c r="N8311" s="62">
        <v>4.62</v>
      </c>
      <c r="O8311" s="62">
        <v>1894.87</v>
      </c>
      <c r="P8311" s="63"/>
      <c r="Q8311" s="63"/>
      <c r="R8311" s="63"/>
      <c r="S8311" s="63"/>
      <c r="T8311" s="63"/>
      <c r="U8311" s="62">
        <v>350</v>
      </c>
      <c r="V8311" s="62">
        <v>715</v>
      </c>
      <c r="W8311" s="62">
        <v>1.75</v>
      </c>
      <c r="X8311" s="62">
        <v>10</v>
      </c>
      <c r="Y8311" s="62">
        <v>7834.4</v>
      </c>
      <c r="Z8311" s="62">
        <v>264590</v>
      </c>
      <c r="AA8311" s="62">
        <v>8897</v>
      </c>
      <c r="AB8311" s="62">
        <v>21.81</v>
      </c>
      <c r="AC8311" s="62">
        <v>7782.06</v>
      </c>
    </row>
    <row r="8312" spans="1:29" ht="30" x14ac:dyDescent="0.25">
      <c r="A8312" s="61" t="s">
        <v>188</v>
      </c>
      <c r="B8312" s="61" t="s">
        <v>189</v>
      </c>
      <c r="C8312" s="62">
        <v>2009</v>
      </c>
      <c r="D8312" s="61" t="s">
        <v>94</v>
      </c>
      <c r="E8312" s="62">
        <v>38</v>
      </c>
      <c r="F8312" s="62">
        <v>169146</v>
      </c>
      <c r="G8312" s="62">
        <v>36889</v>
      </c>
      <c r="H8312" s="62">
        <v>80.900000000000006</v>
      </c>
      <c r="I8312" s="62">
        <v>4451.21</v>
      </c>
      <c r="J8312" s="62">
        <v>157305.78</v>
      </c>
      <c r="K8312" s="62">
        <v>21901.07</v>
      </c>
      <c r="L8312" s="62">
        <v>33484</v>
      </c>
      <c r="M8312" s="62">
        <v>73.430000000000007</v>
      </c>
      <c r="N8312" s="62">
        <v>576.34</v>
      </c>
      <c r="O8312" s="62">
        <v>264111.53999999998</v>
      </c>
      <c r="P8312" s="63"/>
      <c r="Q8312" s="63"/>
      <c r="R8312" s="63"/>
      <c r="S8312" s="63"/>
      <c r="T8312" s="63"/>
      <c r="U8312" s="63"/>
      <c r="V8312" s="63"/>
      <c r="W8312" s="63"/>
      <c r="X8312" s="63"/>
      <c r="Y8312" s="63"/>
      <c r="Z8312" s="62">
        <v>2548</v>
      </c>
      <c r="AA8312" s="62">
        <v>14971</v>
      </c>
      <c r="AB8312" s="62">
        <v>32.83</v>
      </c>
      <c r="AC8312" s="62">
        <v>67.05</v>
      </c>
    </row>
    <row r="8313" spans="1:29" x14ac:dyDescent="0.25">
      <c r="A8313" s="61" t="s">
        <v>271</v>
      </c>
      <c r="B8313" s="61" t="s">
        <v>272</v>
      </c>
      <c r="C8313" s="62">
        <v>2011</v>
      </c>
      <c r="D8313" s="61" t="s">
        <v>78</v>
      </c>
      <c r="E8313" s="62">
        <v>80</v>
      </c>
      <c r="F8313" s="62">
        <v>653200</v>
      </c>
      <c r="G8313" s="62">
        <v>90399</v>
      </c>
      <c r="H8313" s="62">
        <v>94.17</v>
      </c>
      <c r="I8313" s="62">
        <v>8165</v>
      </c>
      <c r="J8313" s="62">
        <v>607476</v>
      </c>
      <c r="K8313" s="62">
        <v>0</v>
      </c>
      <c r="L8313" s="63"/>
      <c r="M8313" s="63"/>
      <c r="N8313" s="63"/>
      <c r="O8313" s="63"/>
      <c r="P8313" s="63"/>
      <c r="Q8313" s="63"/>
      <c r="R8313" s="63"/>
      <c r="S8313" s="63"/>
      <c r="T8313" s="63"/>
      <c r="U8313" s="63"/>
      <c r="V8313" s="63"/>
      <c r="W8313" s="63"/>
      <c r="X8313" s="63"/>
      <c r="Y8313" s="63"/>
      <c r="Z8313" s="62">
        <v>604.66</v>
      </c>
      <c r="AA8313" s="62">
        <v>4494</v>
      </c>
      <c r="AB8313" s="62">
        <v>4.68</v>
      </c>
      <c r="AC8313" s="62">
        <v>7.56</v>
      </c>
    </row>
    <row r="8314" spans="1:29" ht="30" x14ac:dyDescent="0.25">
      <c r="A8314" s="61" t="s">
        <v>171</v>
      </c>
      <c r="B8314" s="61" t="s">
        <v>172</v>
      </c>
      <c r="C8314" s="62">
        <v>2003</v>
      </c>
      <c r="D8314" s="61" t="s">
        <v>89</v>
      </c>
      <c r="E8314" s="62">
        <v>49</v>
      </c>
      <c r="F8314" s="62">
        <v>32707</v>
      </c>
      <c r="G8314" s="62">
        <v>3374</v>
      </c>
      <c r="H8314" s="62">
        <v>5.74</v>
      </c>
      <c r="I8314" s="62">
        <v>667.49</v>
      </c>
      <c r="J8314" s="62">
        <v>30417.51</v>
      </c>
      <c r="K8314" s="62">
        <v>4073.71</v>
      </c>
      <c r="L8314" s="62">
        <v>3713</v>
      </c>
      <c r="M8314" s="62">
        <v>6.31</v>
      </c>
      <c r="N8314" s="62">
        <v>83.14</v>
      </c>
      <c r="O8314" s="62">
        <v>49126.15</v>
      </c>
      <c r="P8314" s="63"/>
      <c r="Q8314" s="63"/>
      <c r="R8314" s="63"/>
      <c r="S8314" s="63"/>
      <c r="T8314" s="63"/>
      <c r="U8314" s="63"/>
      <c r="V8314" s="63"/>
      <c r="W8314" s="63"/>
      <c r="X8314" s="63"/>
      <c r="Y8314" s="63"/>
      <c r="Z8314" s="62">
        <v>2151</v>
      </c>
      <c r="AA8314" s="62">
        <v>12213</v>
      </c>
      <c r="AB8314" s="62">
        <v>20.77</v>
      </c>
      <c r="AC8314" s="62">
        <v>43.9</v>
      </c>
    </row>
    <row r="8315" spans="1:29" ht="30" x14ac:dyDescent="0.25">
      <c r="A8315" s="61" t="s">
        <v>122</v>
      </c>
      <c r="B8315" s="61" t="s">
        <v>123</v>
      </c>
      <c r="C8315" s="62">
        <v>2009</v>
      </c>
      <c r="D8315" s="61" t="s">
        <v>72</v>
      </c>
      <c r="E8315" s="62">
        <v>112</v>
      </c>
      <c r="F8315" s="62">
        <v>1589920</v>
      </c>
      <c r="G8315" s="62">
        <v>368062</v>
      </c>
      <c r="H8315" s="62">
        <v>273.86</v>
      </c>
      <c r="I8315" s="62">
        <v>14195.71</v>
      </c>
      <c r="J8315" s="62">
        <v>1478625.6</v>
      </c>
      <c r="K8315" s="62">
        <v>0</v>
      </c>
      <c r="L8315" s="63"/>
      <c r="M8315" s="63"/>
      <c r="N8315" s="63"/>
      <c r="O8315" s="63"/>
      <c r="P8315" s="63"/>
      <c r="Q8315" s="63"/>
      <c r="R8315" s="63"/>
      <c r="S8315" s="63"/>
      <c r="T8315" s="63"/>
      <c r="U8315" s="63"/>
      <c r="V8315" s="63"/>
      <c r="W8315" s="63"/>
      <c r="X8315" s="63"/>
      <c r="Y8315" s="63"/>
      <c r="Z8315" s="62">
        <v>3200.99</v>
      </c>
      <c r="AA8315" s="62">
        <v>37788</v>
      </c>
      <c r="AB8315" s="62">
        <v>28.12</v>
      </c>
      <c r="AC8315" s="62">
        <v>28.58</v>
      </c>
    </row>
    <row r="8316" spans="1:29" ht="30" x14ac:dyDescent="0.25">
      <c r="A8316" s="61" t="s">
        <v>415</v>
      </c>
      <c r="B8316" s="61" t="s">
        <v>416</v>
      </c>
      <c r="C8316" s="62">
        <v>2016</v>
      </c>
      <c r="D8316" s="61" t="s">
        <v>78</v>
      </c>
      <c r="E8316" s="62">
        <v>98</v>
      </c>
      <c r="F8316" s="62">
        <v>936547</v>
      </c>
      <c r="G8316" s="62">
        <v>139792</v>
      </c>
      <c r="H8316" s="62">
        <v>118.87</v>
      </c>
      <c r="I8316" s="62">
        <v>9556.6</v>
      </c>
      <c r="J8316" s="62">
        <v>870988.71</v>
      </c>
      <c r="K8316" s="62">
        <v>0</v>
      </c>
      <c r="L8316" s="62">
        <v>0</v>
      </c>
      <c r="M8316" s="62">
        <v>0</v>
      </c>
      <c r="N8316" s="63"/>
      <c r="O8316" s="63"/>
      <c r="P8316" s="63"/>
      <c r="Q8316" s="63"/>
      <c r="R8316" s="63"/>
      <c r="S8316" s="63"/>
      <c r="T8316" s="63"/>
      <c r="U8316" s="63"/>
      <c r="V8316" s="63"/>
      <c r="W8316" s="63"/>
      <c r="X8316" s="63"/>
      <c r="Y8316" s="63"/>
      <c r="Z8316" s="62">
        <v>180955</v>
      </c>
      <c r="AA8316" s="62">
        <v>31334</v>
      </c>
      <c r="AB8316" s="62">
        <v>26.64</v>
      </c>
      <c r="AC8316" s="62">
        <v>1846.48</v>
      </c>
    </row>
    <row r="8317" spans="1:29" ht="30" x14ac:dyDescent="0.25">
      <c r="A8317" s="61" t="s">
        <v>117</v>
      </c>
      <c r="B8317" s="61" t="s">
        <v>118</v>
      </c>
      <c r="C8317" s="62">
        <v>2011</v>
      </c>
      <c r="D8317" s="61" t="s">
        <v>135</v>
      </c>
      <c r="E8317" s="62">
        <v>109</v>
      </c>
      <c r="F8317" s="62">
        <v>86331</v>
      </c>
      <c r="G8317" s="62">
        <v>14278</v>
      </c>
      <c r="H8317" s="62">
        <v>10.92</v>
      </c>
      <c r="I8317" s="62">
        <v>792.03</v>
      </c>
      <c r="J8317" s="62">
        <v>80287.83</v>
      </c>
      <c r="K8317" s="62">
        <v>46561.59</v>
      </c>
      <c r="L8317" s="62">
        <v>50858</v>
      </c>
      <c r="M8317" s="62">
        <v>38.880000000000003</v>
      </c>
      <c r="N8317" s="62">
        <v>427.17</v>
      </c>
      <c r="O8317" s="62">
        <v>561500.18999999994</v>
      </c>
      <c r="P8317" s="63"/>
      <c r="Q8317" s="63"/>
      <c r="R8317" s="63"/>
      <c r="S8317" s="63"/>
      <c r="T8317" s="63"/>
      <c r="U8317" s="63"/>
      <c r="V8317" s="63"/>
      <c r="W8317" s="63"/>
      <c r="X8317" s="63"/>
      <c r="Y8317" s="63"/>
      <c r="Z8317" s="62">
        <v>6924</v>
      </c>
      <c r="AA8317" s="62">
        <v>71150</v>
      </c>
      <c r="AB8317" s="62">
        <v>54.4</v>
      </c>
      <c r="AC8317" s="62">
        <v>63.52</v>
      </c>
    </row>
    <row r="8318" spans="1:29" x14ac:dyDescent="0.25">
      <c r="A8318" s="61" t="s">
        <v>295</v>
      </c>
      <c r="B8318" s="61" t="s">
        <v>296</v>
      </c>
      <c r="C8318" s="62">
        <v>2006</v>
      </c>
      <c r="D8318" s="61" t="s">
        <v>78</v>
      </c>
      <c r="E8318" s="62">
        <v>29</v>
      </c>
      <c r="F8318" s="62">
        <v>103920</v>
      </c>
      <c r="G8318" s="62">
        <v>14378</v>
      </c>
      <c r="H8318" s="62">
        <v>41.32</v>
      </c>
      <c r="I8318" s="62">
        <v>3583.45</v>
      </c>
      <c r="J8318" s="62">
        <v>96645.6</v>
      </c>
      <c r="K8318" s="62">
        <v>0</v>
      </c>
      <c r="L8318" s="63"/>
      <c r="M8318" s="63"/>
      <c r="N8318" s="63"/>
      <c r="O8318" s="63"/>
      <c r="P8318" s="63"/>
      <c r="Q8318" s="63"/>
      <c r="R8318" s="63"/>
      <c r="S8318" s="63"/>
      <c r="T8318" s="63"/>
      <c r="U8318" s="62">
        <v>4981</v>
      </c>
      <c r="V8318" s="62">
        <v>9252</v>
      </c>
      <c r="W8318" s="62">
        <v>26.59</v>
      </c>
      <c r="X8318" s="62">
        <v>171</v>
      </c>
      <c r="Y8318" s="62">
        <v>111494.7</v>
      </c>
      <c r="Z8318" s="62">
        <v>205.69</v>
      </c>
      <c r="AA8318" s="62">
        <v>11082</v>
      </c>
      <c r="AB8318" s="62">
        <v>31.84</v>
      </c>
      <c r="AC8318" s="62">
        <v>7.09</v>
      </c>
    </row>
    <row r="8319" spans="1:29" x14ac:dyDescent="0.25">
      <c r="A8319" s="61" t="s">
        <v>315</v>
      </c>
      <c r="B8319" s="61" t="s">
        <v>316</v>
      </c>
      <c r="C8319" s="62">
        <v>2018</v>
      </c>
      <c r="D8319" s="61" t="s">
        <v>78</v>
      </c>
      <c r="E8319" s="62">
        <v>42</v>
      </c>
      <c r="F8319" s="62">
        <v>162300</v>
      </c>
      <c r="G8319" s="62">
        <v>24785</v>
      </c>
      <c r="H8319" s="62">
        <v>49.18</v>
      </c>
      <c r="I8319" s="62">
        <v>3864.29</v>
      </c>
      <c r="J8319" s="62">
        <v>150939</v>
      </c>
      <c r="K8319" s="62">
        <v>0</v>
      </c>
      <c r="L8319" s="63"/>
      <c r="M8319" s="63"/>
      <c r="N8319" s="63"/>
      <c r="O8319" s="63"/>
      <c r="P8319" s="63"/>
      <c r="Q8319" s="63"/>
      <c r="R8319" s="63"/>
      <c r="S8319" s="63"/>
      <c r="T8319" s="63"/>
      <c r="U8319" s="63"/>
      <c r="V8319" s="63"/>
      <c r="W8319" s="63"/>
      <c r="X8319" s="63"/>
      <c r="Y8319" s="63"/>
      <c r="Z8319" s="62">
        <v>316.97000000000003</v>
      </c>
      <c r="AA8319" s="62">
        <v>4918</v>
      </c>
      <c r="AB8319" s="62">
        <v>9.76</v>
      </c>
      <c r="AC8319" s="62">
        <v>7.55</v>
      </c>
    </row>
    <row r="8320" spans="1:29" ht="30" x14ac:dyDescent="0.25">
      <c r="A8320" s="61" t="s">
        <v>231</v>
      </c>
      <c r="B8320" s="61" t="s">
        <v>232</v>
      </c>
      <c r="C8320" s="62">
        <v>2011</v>
      </c>
      <c r="D8320" s="61" t="s">
        <v>89</v>
      </c>
      <c r="E8320" s="62">
        <v>68</v>
      </c>
      <c r="F8320" s="62">
        <v>263320</v>
      </c>
      <c r="G8320" s="62">
        <v>35468</v>
      </c>
      <c r="H8320" s="62">
        <v>43.47</v>
      </c>
      <c r="I8320" s="62">
        <v>3872.35</v>
      </c>
      <c r="J8320" s="62">
        <v>244887.6</v>
      </c>
      <c r="K8320" s="62">
        <v>37676.04</v>
      </c>
      <c r="L8320" s="62">
        <v>55875</v>
      </c>
      <c r="M8320" s="62">
        <v>68.47</v>
      </c>
      <c r="N8320" s="62">
        <v>554.05999999999995</v>
      </c>
      <c r="O8320" s="62">
        <v>454346.7</v>
      </c>
      <c r="P8320" s="63"/>
      <c r="Q8320" s="63"/>
      <c r="R8320" s="63"/>
      <c r="S8320" s="63"/>
      <c r="T8320" s="63"/>
      <c r="U8320" s="63"/>
      <c r="V8320" s="63"/>
      <c r="W8320" s="63"/>
      <c r="X8320" s="63"/>
      <c r="Y8320" s="63"/>
      <c r="Z8320" s="62">
        <v>282059</v>
      </c>
      <c r="AA8320" s="62">
        <v>26137</v>
      </c>
      <c r="AB8320" s="62">
        <v>32.03</v>
      </c>
      <c r="AC8320" s="62">
        <v>4147.93</v>
      </c>
    </row>
    <row r="8321" spans="1:29" x14ac:dyDescent="0.25">
      <c r="A8321" s="61" t="s">
        <v>376</v>
      </c>
      <c r="B8321" s="61" t="s">
        <v>377</v>
      </c>
      <c r="C8321" s="62">
        <v>2017</v>
      </c>
      <c r="D8321" s="61" t="s">
        <v>89</v>
      </c>
      <c r="E8321" s="62">
        <v>96</v>
      </c>
      <c r="F8321" s="62">
        <v>925840</v>
      </c>
      <c r="G8321" s="62">
        <v>166311</v>
      </c>
      <c r="H8321" s="62">
        <v>144.37</v>
      </c>
      <c r="I8321" s="62">
        <v>9644.17</v>
      </c>
      <c r="J8321" s="62">
        <v>861031.2</v>
      </c>
      <c r="K8321" s="62">
        <v>0</v>
      </c>
      <c r="L8321" s="63"/>
      <c r="M8321" s="63"/>
      <c r="N8321" s="63"/>
      <c r="O8321" s="63"/>
      <c r="P8321" s="63"/>
      <c r="Q8321" s="63"/>
      <c r="R8321" s="63"/>
      <c r="S8321" s="63"/>
      <c r="T8321" s="63"/>
      <c r="U8321" s="63"/>
      <c r="V8321" s="63"/>
      <c r="W8321" s="63"/>
      <c r="X8321" s="63"/>
      <c r="Y8321" s="63"/>
      <c r="Z8321" s="62">
        <v>240488</v>
      </c>
      <c r="AA8321" s="62">
        <v>17164</v>
      </c>
      <c r="AB8321" s="62">
        <v>14.9</v>
      </c>
      <c r="AC8321" s="62">
        <v>2505.08</v>
      </c>
    </row>
    <row r="8322" spans="1:29" x14ac:dyDescent="0.25">
      <c r="A8322" s="61" t="s">
        <v>338</v>
      </c>
      <c r="B8322" s="61" t="s">
        <v>339</v>
      </c>
      <c r="C8322" s="62">
        <v>2011</v>
      </c>
      <c r="D8322" s="61" t="s">
        <v>94</v>
      </c>
      <c r="E8322" s="62">
        <v>45</v>
      </c>
      <c r="F8322" s="62">
        <v>47850</v>
      </c>
      <c r="G8322" s="62">
        <v>8389</v>
      </c>
      <c r="H8322" s="62">
        <v>15.54</v>
      </c>
      <c r="I8322" s="62">
        <v>1063.33</v>
      </c>
      <c r="J8322" s="62">
        <v>44500.5</v>
      </c>
      <c r="K8322" s="62">
        <v>19752.669999999998</v>
      </c>
      <c r="L8322" s="62">
        <v>31828</v>
      </c>
      <c r="M8322" s="62">
        <v>58.94</v>
      </c>
      <c r="N8322" s="62">
        <v>438.95</v>
      </c>
      <c r="O8322" s="62">
        <v>238203.34</v>
      </c>
      <c r="P8322" s="63"/>
      <c r="Q8322" s="63"/>
      <c r="R8322" s="63"/>
      <c r="S8322" s="63"/>
      <c r="T8322" s="63"/>
      <c r="U8322" s="63"/>
      <c r="V8322" s="63"/>
      <c r="W8322" s="63"/>
      <c r="X8322" s="63"/>
      <c r="Y8322" s="63"/>
      <c r="Z8322" s="62">
        <v>3750.36</v>
      </c>
      <c r="AA8322" s="62">
        <v>57132</v>
      </c>
      <c r="AB8322" s="62">
        <v>105.8</v>
      </c>
      <c r="AC8322" s="62">
        <v>83.34</v>
      </c>
    </row>
    <row r="8323" spans="1:29" ht="30" x14ac:dyDescent="0.25">
      <c r="A8323" s="61" t="s">
        <v>176</v>
      </c>
      <c r="B8323" s="61" t="s">
        <v>177</v>
      </c>
      <c r="C8323" s="62">
        <v>2016</v>
      </c>
      <c r="D8323" s="61" t="s">
        <v>86</v>
      </c>
      <c r="E8323" s="62">
        <v>72</v>
      </c>
      <c r="F8323" s="62">
        <v>27828</v>
      </c>
      <c r="G8323" s="62">
        <v>7739</v>
      </c>
      <c r="H8323" s="62">
        <v>8.9600000000000009</v>
      </c>
      <c r="I8323" s="62">
        <v>386.5</v>
      </c>
      <c r="J8323" s="62">
        <v>25880.04</v>
      </c>
      <c r="K8323" s="62">
        <v>1387</v>
      </c>
      <c r="L8323" s="62">
        <v>1983</v>
      </c>
      <c r="M8323" s="62">
        <v>2.2999999999999998</v>
      </c>
      <c r="N8323" s="62">
        <v>19.260000000000002</v>
      </c>
      <c r="O8323" s="62">
        <v>16726.28</v>
      </c>
      <c r="P8323" s="63"/>
      <c r="Q8323" s="63"/>
      <c r="R8323" s="63"/>
      <c r="S8323" s="63"/>
      <c r="T8323" s="63"/>
      <c r="U8323" s="63"/>
      <c r="V8323" s="63"/>
      <c r="W8323" s="63"/>
      <c r="X8323" s="63"/>
      <c r="Y8323" s="63"/>
      <c r="Z8323" s="62">
        <v>4427</v>
      </c>
      <c r="AA8323" s="62">
        <v>29684</v>
      </c>
      <c r="AB8323" s="62">
        <v>34.36</v>
      </c>
      <c r="AC8323" s="62">
        <v>61.49</v>
      </c>
    </row>
    <row r="8324" spans="1:29" ht="30" x14ac:dyDescent="0.25">
      <c r="A8324" s="61" t="s">
        <v>255</v>
      </c>
      <c r="B8324" s="61" t="s">
        <v>256</v>
      </c>
      <c r="C8324" s="62">
        <v>2013</v>
      </c>
      <c r="D8324" s="61" t="s">
        <v>75</v>
      </c>
      <c r="E8324" s="62">
        <v>6</v>
      </c>
      <c r="F8324" s="62">
        <v>99</v>
      </c>
      <c r="G8324" s="62">
        <v>152</v>
      </c>
      <c r="H8324" s="62">
        <v>2.11</v>
      </c>
      <c r="I8324" s="62">
        <v>16.5</v>
      </c>
      <c r="J8324" s="62">
        <v>92.07</v>
      </c>
      <c r="K8324" s="62">
        <v>634.34</v>
      </c>
      <c r="L8324" s="62">
        <v>949</v>
      </c>
      <c r="M8324" s="62">
        <v>13.18</v>
      </c>
      <c r="N8324" s="62">
        <v>105.72</v>
      </c>
      <c r="O8324" s="62">
        <v>7649.64</v>
      </c>
      <c r="P8324" s="63"/>
      <c r="Q8324" s="63"/>
      <c r="R8324" s="63"/>
      <c r="S8324" s="63"/>
      <c r="T8324" s="63"/>
      <c r="U8324" s="63"/>
      <c r="V8324" s="63"/>
      <c r="W8324" s="63"/>
      <c r="X8324" s="63"/>
      <c r="Y8324" s="63"/>
      <c r="Z8324" s="62">
        <v>216</v>
      </c>
      <c r="AA8324" s="62">
        <v>4669</v>
      </c>
      <c r="AB8324" s="62">
        <v>64.849999999999994</v>
      </c>
      <c r="AC8324" s="62">
        <v>36</v>
      </c>
    </row>
    <row r="8325" spans="1:29" ht="30" x14ac:dyDescent="0.25">
      <c r="A8325" s="61" t="s">
        <v>87</v>
      </c>
      <c r="B8325" s="61" t="s">
        <v>88</v>
      </c>
      <c r="C8325" s="62">
        <v>2004</v>
      </c>
      <c r="D8325" s="61" t="s">
        <v>135</v>
      </c>
      <c r="E8325" s="62">
        <v>60</v>
      </c>
      <c r="F8325" s="62">
        <v>55208</v>
      </c>
      <c r="G8325" s="62">
        <v>7727</v>
      </c>
      <c r="H8325" s="62">
        <v>10.73</v>
      </c>
      <c r="I8325" s="62">
        <v>920.13</v>
      </c>
      <c r="J8325" s="62">
        <v>51343.44</v>
      </c>
      <c r="K8325" s="62">
        <v>491.76</v>
      </c>
      <c r="L8325" s="62">
        <v>1801</v>
      </c>
      <c r="M8325" s="62">
        <v>2.5</v>
      </c>
      <c r="N8325" s="62">
        <v>8.1999999999999993</v>
      </c>
      <c r="O8325" s="62">
        <v>5930.23</v>
      </c>
      <c r="P8325" s="63"/>
      <c r="Q8325" s="63"/>
      <c r="R8325" s="63"/>
      <c r="S8325" s="63"/>
      <c r="T8325" s="63"/>
      <c r="U8325" s="62">
        <v>59728</v>
      </c>
      <c r="V8325" s="62">
        <v>63307</v>
      </c>
      <c r="W8325" s="62">
        <v>87.93</v>
      </c>
      <c r="X8325" s="62">
        <v>995</v>
      </c>
      <c r="Y8325" s="62">
        <v>1336951.55</v>
      </c>
      <c r="Z8325" s="62">
        <v>445796</v>
      </c>
      <c r="AA8325" s="62">
        <v>47488</v>
      </c>
      <c r="AB8325" s="62">
        <v>65.959999999999994</v>
      </c>
      <c r="AC8325" s="62">
        <v>7429.93</v>
      </c>
    </row>
    <row r="8326" spans="1:29" ht="30" x14ac:dyDescent="0.25">
      <c r="A8326" s="61" t="s">
        <v>556</v>
      </c>
      <c r="B8326" s="61" t="s">
        <v>557</v>
      </c>
      <c r="C8326" s="62">
        <v>2011</v>
      </c>
      <c r="D8326" s="61" t="s">
        <v>78</v>
      </c>
      <c r="E8326" s="62">
        <v>52</v>
      </c>
      <c r="F8326" s="62">
        <v>626740</v>
      </c>
      <c r="G8326" s="62">
        <v>82987</v>
      </c>
      <c r="H8326" s="62">
        <v>132.99</v>
      </c>
      <c r="I8326" s="62">
        <v>12052.69</v>
      </c>
      <c r="J8326" s="62">
        <v>582868.19999999995</v>
      </c>
      <c r="K8326" s="62">
        <v>0</v>
      </c>
      <c r="L8326" s="63"/>
      <c r="M8326" s="63"/>
      <c r="N8326" s="63"/>
      <c r="O8326" s="63"/>
      <c r="P8326" s="63"/>
      <c r="Q8326" s="63"/>
      <c r="R8326" s="63"/>
      <c r="S8326" s="63"/>
      <c r="T8326" s="63"/>
      <c r="U8326" s="63"/>
      <c r="V8326" s="63"/>
      <c r="W8326" s="63"/>
      <c r="X8326" s="63"/>
      <c r="Y8326" s="63"/>
      <c r="Z8326" s="62">
        <v>2208.41</v>
      </c>
      <c r="AA8326" s="62">
        <v>16516</v>
      </c>
      <c r="AB8326" s="62">
        <v>26.47</v>
      </c>
      <c r="AC8326" s="62">
        <v>42.47</v>
      </c>
    </row>
    <row r="8327" spans="1:29" ht="30" x14ac:dyDescent="0.25">
      <c r="A8327" s="61" t="s">
        <v>245</v>
      </c>
      <c r="B8327" s="61" t="s">
        <v>246</v>
      </c>
      <c r="C8327" s="62">
        <v>2016</v>
      </c>
      <c r="D8327" s="61" t="s">
        <v>75</v>
      </c>
      <c r="E8327" s="62">
        <v>3</v>
      </c>
      <c r="F8327" s="63"/>
      <c r="G8327" s="63"/>
      <c r="H8327" s="63"/>
      <c r="I8327" s="63"/>
      <c r="J8327" s="63"/>
      <c r="K8327" s="62">
        <v>0</v>
      </c>
      <c r="L8327" s="63"/>
      <c r="M8327" s="63"/>
      <c r="N8327" s="63"/>
      <c r="O8327" s="63"/>
      <c r="P8327" s="63"/>
      <c r="Q8327" s="63"/>
      <c r="R8327" s="63"/>
      <c r="S8327" s="63"/>
      <c r="T8327" s="63"/>
      <c r="U8327" s="63"/>
      <c r="V8327" s="63"/>
      <c r="W8327" s="63"/>
      <c r="X8327" s="63"/>
      <c r="Y8327" s="63"/>
      <c r="Z8327" s="62">
        <v>21600</v>
      </c>
      <c r="AA8327" s="62">
        <v>2400</v>
      </c>
      <c r="AB8327" s="62">
        <v>66.67</v>
      </c>
      <c r="AC8327" s="62">
        <v>7200</v>
      </c>
    </row>
    <row r="8328" spans="1:29" ht="30" x14ac:dyDescent="0.25">
      <c r="A8328" s="61" t="s">
        <v>87</v>
      </c>
      <c r="B8328" s="61" t="s">
        <v>88</v>
      </c>
      <c r="C8328" s="62">
        <v>2009</v>
      </c>
      <c r="D8328" s="61" t="s">
        <v>94</v>
      </c>
      <c r="E8328" s="62">
        <v>2</v>
      </c>
      <c r="F8328" s="63"/>
      <c r="G8328" s="63"/>
      <c r="H8328" s="63"/>
      <c r="I8328" s="63"/>
      <c r="J8328" s="63"/>
      <c r="K8328" s="62">
        <v>1146.46</v>
      </c>
      <c r="L8328" s="62">
        <v>853</v>
      </c>
      <c r="M8328" s="62">
        <v>35.54</v>
      </c>
      <c r="N8328" s="62">
        <v>573.23</v>
      </c>
      <c r="O8328" s="62">
        <v>13825.5</v>
      </c>
      <c r="P8328" s="63"/>
      <c r="Q8328" s="63"/>
      <c r="R8328" s="63"/>
      <c r="S8328" s="63"/>
      <c r="T8328" s="63"/>
      <c r="U8328" s="63"/>
      <c r="V8328" s="63"/>
      <c r="W8328" s="63"/>
      <c r="X8328" s="63"/>
      <c r="Y8328" s="63"/>
      <c r="Z8328" s="62">
        <v>23990</v>
      </c>
      <c r="AA8328" s="62">
        <v>2749</v>
      </c>
      <c r="AB8328" s="62">
        <v>114.54</v>
      </c>
      <c r="AC8328" s="62">
        <v>11995</v>
      </c>
    </row>
    <row r="8329" spans="1:29" ht="30" x14ac:dyDescent="0.25">
      <c r="A8329" s="61" t="s">
        <v>356</v>
      </c>
      <c r="B8329" s="61" t="s">
        <v>357</v>
      </c>
      <c r="C8329" s="62">
        <v>2003</v>
      </c>
      <c r="D8329" s="61" t="s">
        <v>94</v>
      </c>
      <c r="E8329" s="62">
        <v>1</v>
      </c>
      <c r="F8329" s="63"/>
      <c r="G8329" s="63"/>
      <c r="H8329" s="63"/>
      <c r="I8329" s="63"/>
      <c r="J8329" s="63"/>
      <c r="K8329" s="62">
        <v>0</v>
      </c>
      <c r="L8329" s="63"/>
      <c r="M8329" s="63"/>
      <c r="N8329" s="63"/>
      <c r="O8329" s="63"/>
      <c r="P8329" s="63"/>
      <c r="Q8329" s="63"/>
      <c r="R8329" s="63"/>
      <c r="S8329" s="63"/>
      <c r="T8329" s="63"/>
      <c r="U8329" s="63"/>
      <c r="V8329" s="63"/>
      <c r="W8329" s="63"/>
      <c r="X8329" s="63"/>
      <c r="Y8329" s="63"/>
      <c r="Z8329" s="62">
        <v>0</v>
      </c>
      <c r="AA8329" s="63"/>
      <c r="AB8329" s="63"/>
      <c r="AC8329" s="62">
        <v>0</v>
      </c>
    </row>
    <row r="8330" spans="1:29" ht="30" x14ac:dyDescent="0.25">
      <c r="A8330" s="61" t="s">
        <v>269</v>
      </c>
      <c r="B8330" s="61" t="s">
        <v>270</v>
      </c>
      <c r="C8330" s="62">
        <v>2010</v>
      </c>
      <c r="D8330" s="61" t="s">
        <v>83</v>
      </c>
      <c r="E8330" s="62">
        <v>2</v>
      </c>
      <c r="F8330" s="62">
        <v>11596</v>
      </c>
      <c r="G8330" s="62">
        <v>2043</v>
      </c>
      <c r="H8330" s="62">
        <v>85.13</v>
      </c>
      <c r="I8330" s="62">
        <v>5798</v>
      </c>
      <c r="J8330" s="62">
        <v>10784.28</v>
      </c>
      <c r="K8330" s="62">
        <v>2129</v>
      </c>
      <c r="L8330" s="62">
        <v>2854</v>
      </c>
      <c r="M8330" s="62">
        <v>118.92</v>
      </c>
      <c r="N8330" s="62">
        <v>1064.5</v>
      </c>
      <c r="O8330" s="62">
        <v>25674.26</v>
      </c>
      <c r="P8330" s="63"/>
      <c r="Q8330" s="63"/>
      <c r="R8330" s="63"/>
      <c r="S8330" s="63"/>
      <c r="T8330" s="63"/>
      <c r="U8330" s="63"/>
      <c r="V8330" s="63"/>
      <c r="W8330" s="63"/>
      <c r="X8330" s="63"/>
      <c r="Y8330" s="63"/>
      <c r="Z8330" s="62">
        <v>7600</v>
      </c>
      <c r="AA8330" s="62">
        <v>299</v>
      </c>
      <c r="AB8330" s="62">
        <v>12.46</v>
      </c>
      <c r="AC8330" s="62">
        <v>3800</v>
      </c>
    </row>
    <row r="8331" spans="1:29" x14ac:dyDescent="0.25">
      <c r="A8331" s="61" t="s">
        <v>155</v>
      </c>
      <c r="B8331" s="61" t="s">
        <v>156</v>
      </c>
      <c r="C8331" s="62">
        <v>2011</v>
      </c>
      <c r="D8331" s="61" t="s">
        <v>75</v>
      </c>
      <c r="E8331" s="62">
        <v>8</v>
      </c>
      <c r="F8331" s="63"/>
      <c r="G8331" s="63"/>
      <c r="H8331" s="63"/>
      <c r="I8331" s="63"/>
      <c r="J8331" s="63"/>
      <c r="K8331" s="62">
        <v>4413.1899999999996</v>
      </c>
      <c r="L8331" s="62">
        <v>7451</v>
      </c>
      <c r="M8331" s="62">
        <v>77.61</v>
      </c>
      <c r="N8331" s="63"/>
      <c r="O8331" s="63"/>
      <c r="P8331" s="63"/>
      <c r="Q8331" s="63"/>
      <c r="R8331" s="63"/>
      <c r="S8331" s="63"/>
      <c r="T8331" s="63"/>
      <c r="U8331" s="63"/>
      <c r="V8331" s="63"/>
      <c r="W8331" s="63"/>
      <c r="X8331" s="63"/>
      <c r="Y8331" s="63"/>
      <c r="Z8331" s="62">
        <v>86.04</v>
      </c>
      <c r="AA8331" s="62">
        <v>16152</v>
      </c>
      <c r="AB8331" s="62">
        <v>168.25</v>
      </c>
      <c r="AC8331" s="62">
        <v>10.75</v>
      </c>
    </row>
    <row r="8332" spans="1:29" ht="30" x14ac:dyDescent="0.25">
      <c r="A8332" s="61" t="s">
        <v>194</v>
      </c>
      <c r="B8332" s="61" t="s">
        <v>195</v>
      </c>
      <c r="C8332" s="62">
        <v>2012</v>
      </c>
      <c r="D8332" s="61" t="s">
        <v>78</v>
      </c>
      <c r="E8332" s="62">
        <v>80</v>
      </c>
      <c r="F8332" s="62">
        <v>690176</v>
      </c>
      <c r="G8332" s="62">
        <v>94133</v>
      </c>
      <c r="H8332" s="62">
        <v>98.06</v>
      </c>
      <c r="I8332" s="62">
        <v>8627.2000000000007</v>
      </c>
      <c r="J8332" s="62">
        <v>641863.68000000005</v>
      </c>
      <c r="K8332" s="62">
        <v>0</v>
      </c>
      <c r="L8332" s="63"/>
      <c r="M8332" s="63"/>
      <c r="N8332" s="63"/>
      <c r="O8332" s="63"/>
      <c r="P8332" s="63"/>
      <c r="Q8332" s="63"/>
      <c r="R8332" s="63"/>
      <c r="S8332" s="63"/>
      <c r="T8332" s="63"/>
      <c r="U8332" s="63"/>
      <c r="V8332" s="63"/>
      <c r="W8332" s="63"/>
      <c r="X8332" s="63"/>
      <c r="Y8332" s="63"/>
      <c r="Z8332" s="62">
        <v>15392</v>
      </c>
      <c r="AA8332" s="62">
        <v>399777</v>
      </c>
      <c r="AB8332" s="62">
        <v>416.43</v>
      </c>
      <c r="AC8332" s="62">
        <v>192.4</v>
      </c>
    </row>
    <row r="8333" spans="1:29" ht="30" x14ac:dyDescent="0.25">
      <c r="A8333" s="61" t="s">
        <v>239</v>
      </c>
      <c r="B8333" s="61" t="s">
        <v>240</v>
      </c>
      <c r="C8333" s="62">
        <v>2005</v>
      </c>
      <c r="D8333" s="61" t="s">
        <v>89</v>
      </c>
      <c r="E8333" s="62">
        <v>60</v>
      </c>
      <c r="F8333" s="62">
        <v>639680</v>
      </c>
      <c r="G8333" s="62">
        <v>74229</v>
      </c>
      <c r="H8333" s="62">
        <v>103.1</v>
      </c>
      <c r="I8333" s="62">
        <v>10661.33</v>
      </c>
      <c r="J8333" s="62">
        <v>594902.4</v>
      </c>
      <c r="K8333" s="62">
        <v>0</v>
      </c>
      <c r="L8333" s="63"/>
      <c r="M8333" s="63"/>
      <c r="N8333" s="63"/>
      <c r="O8333" s="63"/>
      <c r="P8333" s="63"/>
      <c r="Q8333" s="63"/>
      <c r="R8333" s="63"/>
      <c r="S8333" s="63"/>
      <c r="T8333" s="63"/>
      <c r="U8333" s="63"/>
      <c r="V8333" s="63"/>
      <c r="W8333" s="63"/>
      <c r="X8333" s="63"/>
      <c r="Y8333" s="63"/>
      <c r="Z8333" s="62">
        <v>1099.79</v>
      </c>
      <c r="AA8333" s="62">
        <v>8512</v>
      </c>
      <c r="AB8333" s="62">
        <v>11.82</v>
      </c>
      <c r="AC8333" s="62">
        <v>18.329999999999998</v>
      </c>
    </row>
    <row r="8334" spans="1:29" ht="30" x14ac:dyDescent="0.25">
      <c r="A8334" s="61" t="s">
        <v>361</v>
      </c>
      <c r="B8334" s="61" t="s">
        <v>362</v>
      </c>
      <c r="C8334" s="62">
        <v>2010</v>
      </c>
      <c r="D8334" s="61" t="s">
        <v>75</v>
      </c>
      <c r="E8334" s="62">
        <v>8</v>
      </c>
      <c r="F8334" s="62">
        <v>1325</v>
      </c>
      <c r="G8334" s="62">
        <v>495</v>
      </c>
      <c r="H8334" s="62">
        <v>5.16</v>
      </c>
      <c r="I8334" s="62">
        <v>165.63</v>
      </c>
      <c r="J8334" s="62">
        <v>1232.25</v>
      </c>
      <c r="K8334" s="62">
        <v>178</v>
      </c>
      <c r="L8334" s="62">
        <v>303</v>
      </c>
      <c r="M8334" s="62">
        <v>3.16</v>
      </c>
      <c r="N8334" s="62">
        <v>22.25</v>
      </c>
      <c r="O8334" s="62">
        <v>2146.56</v>
      </c>
      <c r="P8334" s="63"/>
      <c r="Q8334" s="63"/>
      <c r="R8334" s="63"/>
      <c r="S8334" s="63"/>
      <c r="T8334" s="63"/>
      <c r="U8334" s="62">
        <v>4456</v>
      </c>
      <c r="V8334" s="62">
        <v>10833</v>
      </c>
      <c r="W8334" s="62">
        <v>112.84</v>
      </c>
      <c r="X8334" s="62">
        <v>557</v>
      </c>
      <c r="Y8334" s="62">
        <v>99743.1</v>
      </c>
      <c r="Z8334" s="62">
        <v>43.58</v>
      </c>
      <c r="AA8334" s="62">
        <v>8367</v>
      </c>
      <c r="AB8334" s="62">
        <v>87.16</v>
      </c>
      <c r="AC8334" s="62">
        <v>5.45</v>
      </c>
    </row>
    <row r="8335" spans="1:29" ht="30" x14ac:dyDescent="0.25">
      <c r="A8335" s="61" t="s">
        <v>287</v>
      </c>
      <c r="B8335" s="61" t="s">
        <v>288</v>
      </c>
      <c r="C8335" s="62">
        <v>2009</v>
      </c>
      <c r="D8335" s="61" t="s">
        <v>75</v>
      </c>
      <c r="E8335" s="62">
        <v>10</v>
      </c>
      <c r="F8335" s="62">
        <v>0</v>
      </c>
      <c r="G8335" s="62">
        <v>0</v>
      </c>
      <c r="H8335" s="62">
        <v>0</v>
      </c>
      <c r="I8335" s="62">
        <v>0</v>
      </c>
      <c r="J8335" s="62">
        <v>0</v>
      </c>
      <c r="K8335" s="62">
        <v>0</v>
      </c>
      <c r="L8335" s="62">
        <v>51</v>
      </c>
      <c r="M8335" s="62">
        <v>0.43</v>
      </c>
      <c r="N8335" s="62">
        <v>0</v>
      </c>
      <c r="O8335" s="62">
        <v>0</v>
      </c>
      <c r="P8335" s="63"/>
      <c r="Q8335" s="63"/>
      <c r="R8335" s="63"/>
      <c r="S8335" s="63"/>
      <c r="T8335" s="63"/>
      <c r="U8335" s="63"/>
      <c r="V8335" s="63"/>
      <c r="W8335" s="63"/>
      <c r="X8335" s="63"/>
      <c r="Y8335" s="63"/>
      <c r="Z8335" s="62">
        <v>35635.96</v>
      </c>
      <c r="AA8335" s="62">
        <v>3829</v>
      </c>
      <c r="AB8335" s="62">
        <v>31.91</v>
      </c>
      <c r="AC8335" s="62">
        <v>3563.6</v>
      </c>
    </row>
    <row r="8336" spans="1:29" ht="30" x14ac:dyDescent="0.25">
      <c r="A8336" s="61" t="s">
        <v>269</v>
      </c>
      <c r="B8336" s="61" t="s">
        <v>270</v>
      </c>
      <c r="C8336" s="62">
        <v>2016</v>
      </c>
      <c r="D8336" s="61" t="s">
        <v>150</v>
      </c>
      <c r="E8336" s="62">
        <v>22</v>
      </c>
      <c r="F8336" s="63"/>
      <c r="G8336" s="63"/>
      <c r="H8336" s="63"/>
      <c r="I8336" s="63"/>
      <c r="J8336" s="63"/>
      <c r="K8336" s="62">
        <v>0</v>
      </c>
      <c r="L8336" s="63"/>
      <c r="M8336" s="63"/>
      <c r="N8336" s="63"/>
      <c r="O8336" s="63"/>
      <c r="P8336" s="63"/>
      <c r="Q8336" s="63"/>
      <c r="R8336" s="63"/>
      <c r="S8336" s="63"/>
      <c r="T8336" s="63"/>
      <c r="U8336" s="63"/>
      <c r="V8336" s="63"/>
      <c r="W8336" s="63"/>
      <c r="X8336" s="63"/>
      <c r="Y8336" s="63"/>
      <c r="Z8336" s="62">
        <v>0</v>
      </c>
      <c r="AA8336" s="63"/>
      <c r="AB8336" s="63"/>
      <c r="AC8336" s="62">
        <v>0</v>
      </c>
    </row>
    <row r="8337" spans="1:29" ht="30" x14ac:dyDescent="0.25">
      <c r="A8337" s="61" t="s">
        <v>430</v>
      </c>
      <c r="B8337" s="61" t="s">
        <v>431</v>
      </c>
      <c r="C8337" s="62">
        <v>2010</v>
      </c>
      <c r="D8337" s="61" t="s">
        <v>99</v>
      </c>
      <c r="E8337" s="62">
        <v>60</v>
      </c>
      <c r="F8337" s="62">
        <v>715040</v>
      </c>
      <c r="G8337" s="62">
        <v>94367</v>
      </c>
      <c r="H8337" s="62">
        <v>131.07</v>
      </c>
      <c r="I8337" s="62">
        <v>11917.33</v>
      </c>
      <c r="J8337" s="62">
        <v>664987.19999999995</v>
      </c>
      <c r="K8337" s="62">
        <v>0</v>
      </c>
      <c r="L8337" s="63"/>
      <c r="M8337" s="63"/>
      <c r="N8337" s="63"/>
      <c r="O8337" s="63"/>
      <c r="P8337" s="63"/>
      <c r="Q8337" s="63"/>
      <c r="R8337" s="63"/>
      <c r="S8337" s="63"/>
      <c r="T8337" s="63"/>
      <c r="U8337" s="63"/>
      <c r="V8337" s="63"/>
      <c r="W8337" s="63"/>
      <c r="X8337" s="63"/>
      <c r="Y8337" s="63"/>
      <c r="Z8337" s="62">
        <v>581.17999999999995</v>
      </c>
      <c r="AA8337" s="62">
        <v>6065</v>
      </c>
      <c r="AB8337" s="62">
        <v>8.42</v>
      </c>
      <c r="AC8337" s="62">
        <v>9.69</v>
      </c>
    </row>
    <row r="8338" spans="1:29" x14ac:dyDescent="0.25">
      <c r="A8338" s="61" t="s">
        <v>159</v>
      </c>
      <c r="B8338" s="61" t="s">
        <v>160</v>
      </c>
      <c r="C8338" s="62">
        <v>2016</v>
      </c>
      <c r="D8338" s="61" t="s">
        <v>78</v>
      </c>
      <c r="E8338" s="62">
        <v>30</v>
      </c>
      <c r="F8338" s="62">
        <v>56760</v>
      </c>
      <c r="G8338" s="62">
        <v>17663</v>
      </c>
      <c r="H8338" s="62">
        <v>49.06</v>
      </c>
      <c r="I8338" s="62">
        <v>1892</v>
      </c>
      <c r="J8338" s="62">
        <v>52786.8</v>
      </c>
      <c r="K8338" s="62">
        <v>10879.73</v>
      </c>
      <c r="L8338" s="62">
        <v>14874</v>
      </c>
      <c r="M8338" s="62">
        <v>41.32</v>
      </c>
      <c r="N8338" s="62">
        <v>362.66</v>
      </c>
      <c r="O8338" s="62">
        <v>131201.91</v>
      </c>
      <c r="P8338" s="63"/>
      <c r="Q8338" s="63"/>
      <c r="R8338" s="63"/>
      <c r="S8338" s="63"/>
      <c r="T8338" s="63"/>
      <c r="U8338" s="63"/>
      <c r="V8338" s="63"/>
      <c r="W8338" s="63"/>
      <c r="X8338" s="63"/>
      <c r="Y8338" s="63"/>
      <c r="Z8338" s="62">
        <v>1420</v>
      </c>
      <c r="AA8338" s="62">
        <v>5122</v>
      </c>
      <c r="AB8338" s="62">
        <v>14.23</v>
      </c>
      <c r="AC8338" s="62">
        <v>47.33</v>
      </c>
    </row>
    <row r="8339" spans="1:29" x14ac:dyDescent="0.25">
      <c r="A8339" s="61" t="s">
        <v>409</v>
      </c>
      <c r="B8339" s="61" t="s">
        <v>410</v>
      </c>
      <c r="C8339" s="62">
        <v>2008</v>
      </c>
      <c r="D8339" s="61" t="s">
        <v>99</v>
      </c>
      <c r="E8339" s="62">
        <v>64</v>
      </c>
      <c r="F8339" s="62">
        <v>876113</v>
      </c>
      <c r="G8339" s="62">
        <v>59645</v>
      </c>
      <c r="H8339" s="62">
        <v>77.66</v>
      </c>
      <c r="I8339" s="62">
        <v>13689.27</v>
      </c>
      <c r="J8339" s="62">
        <v>814785.09</v>
      </c>
      <c r="K8339" s="62">
        <v>0</v>
      </c>
      <c r="L8339" s="63"/>
      <c r="M8339" s="63"/>
      <c r="N8339" s="63"/>
      <c r="O8339" s="63"/>
      <c r="P8339" s="63"/>
      <c r="Q8339" s="63"/>
      <c r="R8339" s="63"/>
      <c r="S8339" s="63"/>
      <c r="T8339" s="63"/>
      <c r="U8339" s="63"/>
      <c r="V8339" s="63"/>
      <c r="W8339" s="63"/>
      <c r="X8339" s="63"/>
      <c r="Y8339" s="63"/>
      <c r="Z8339" s="62">
        <v>5313.82</v>
      </c>
      <c r="AA8339" s="62">
        <v>15640</v>
      </c>
      <c r="AB8339" s="62">
        <v>20.36</v>
      </c>
      <c r="AC8339" s="62">
        <v>83.03</v>
      </c>
    </row>
    <row r="8340" spans="1:29" x14ac:dyDescent="0.25">
      <c r="A8340" s="61" t="s">
        <v>196</v>
      </c>
      <c r="B8340" s="61" t="s">
        <v>197</v>
      </c>
      <c r="C8340" s="62">
        <v>2006</v>
      </c>
      <c r="D8340" s="61" t="s">
        <v>78</v>
      </c>
      <c r="E8340" s="62">
        <v>24</v>
      </c>
      <c r="F8340" s="62">
        <v>4388</v>
      </c>
      <c r="G8340" s="62">
        <v>2223</v>
      </c>
      <c r="H8340" s="62">
        <v>7.72</v>
      </c>
      <c r="I8340" s="62">
        <v>182.83</v>
      </c>
      <c r="J8340" s="62">
        <v>4080.84</v>
      </c>
      <c r="K8340" s="62">
        <v>0</v>
      </c>
      <c r="L8340" s="63"/>
      <c r="M8340" s="63"/>
      <c r="N8340" s="63"/>
      <c r="O8340" s="63"/>
      <c r="P8340" s="63"/>
      <c r="Q8340" s="63"/>
      <c r="R8340" s="63"/>
      <c r="S8340" s="63"/>
      <c r="T8340" s="63"/>
      <c r="U8340" s="62">
        <v>8325</v>
      </c>
      <c r="V8340" s="62">
        <v>16093</v>
      </c>
      <c r="W8340" s="62">
        <v>55.88</v>
      </c>
      <c r="X8340" s="62">
        <v>346</v>
      </c>
      <c r="Y8340" s="62">
        <v>186346.8</v>
      </c>
      <c r="Z8340" s="62">
        <v>26800</v>
      </c>
      <c r="AA8340" s="62">
        <v>5846</v>
      </c>
      <c r="AB8340" s="62">
        <v>20.3</v>
      </c>
      <c r="AC8340" s="62">
        <v>1116.67</v>
      </c>
    </row>
    <row r="8341" spans="1:29" ht="30" x14ac:dyDescent="0.25">
      <c r="A8341" s="61" t="s">
        <v>367</v>
      </c>
      <c r="B8341" s="61" t="s">
        <v>368</v>
      </c>
      <c r="C8341" s="62">
        <v>2004</v>
      </c>
      <c r="D8341" s="61" t="s">
        <v>78</v>
      </c>
      <c r="E8341" s="62">
        <v>50</v>
      </c>
      <c r="F8341" s="62">
        <v>135220</v>
      </c>
      <c r="G8341" s="62">
        <v>16224</v>
      </c>
      <c r="H8341" s="62">
        <v>27.04</v>
      </c>
      <c r="I8341" s="62">
        <v>2704.4</v>
      </c>
      <c r="J8341" s="62">
        <v>125754.6</v>
      </c>
      <c r="K8341" s="62">
        <v>73910.77</v>
      </c>
      <c r="L8341" s="62">
        <v>37503</v>
      </c>
      <c r="M8341" s="62">
        <v>62.51</v>
      </c>
      <c r="N8341" s="62">
        <v>1478.22</v>
      </c>
      <c r="O8341" s="62">
        <v>891312.1</v>
      </c>
      <c r="P8341" s="63"/>
      <c r="Q8341" s="63"/>
      <c r="R8341" s="63"/>
      <c r="S8341" s="63"/>
      <c r="T8341" s="63"/>
      <c r="U8341" s="63"/>
      <c r="V8341" s="63"/>
      <c r="W8341" s="63"/>
      <c r="X8341" s="63"/>
      <c r="Y8341" s="63"/>
      <c r="Z8341" s="62">
        <v>3304</v>
      </c>
      <c r="AA8341" s="62">
        <v>18012</v>
      </c>
      <c r="AB8341" s="62">
        <v>30.02</v>
      </c>
      <c r="AC8341" s="62">
        <v>66.08</v>
      </c>
    </row>
    <row r="8342" spans="1:29" x14ac:dyDescent="0.25">
      <c r="A8342" s="61" t="s">
        <v>336</v>
      </c>
      <c r="B8342" s="61" t="s">
        <v>337</v>
      </c>
      <c r="C8342" s="62">
        <v>2012</v>
      </c>
      <c r="D8342" s="61" t="s">
        <v>150</v>
      </c>
      <c r="E8342" s="62">
        <v>8</v>
      </c>
      <c r="F8342" s="63"/>
      <c r="G8342" s="63"/>
      <c r="H8342" s="63"/>
      <c r="I8342" s="63"/>
      <c r="J8342" s="63"/>
      <c r="K8342" s="62">
        <v>0</v>
      </c>
      <c r="L8342" s="63"/>
      <c r="M8342" s="63"/>
      <c r="N8342" s="63"/>
      <c r="O8342" s="63"/>
      <c r="P8342" s="63"/>
      <c r="Q8342" s="63"/>
      <c r="R8342" s="63"/>
      <c r="S8342" s="63"/>
      <c r="T8342" s="63"/>
      <c r="U8342" s="63"/>
      <c r="V8342" s="63"/>
      <c r="W8342" s="63"/>
      <c r="X8342" s="63"/>
      <c r="Y8342" s="63"/>
      <c r="Z8342" s="62">
        <v>20500</v>
      </c>
      <c r="AA8342" s="62">
        <v>5051</v>
      </c>
      <c r="AB8342" s="62">
        <v>52.61</v>
      </c>
      <c r="AC8342" s="62">
        <v>2562.5</v>
      </c>
    </row>
    <row r="8343" spans="1:29" x14ac:dyDescent="0.25">
      <c r="A8343" s="61" t="s">
        <v>107</v>
      </c>
      <c r="B8343" s="61" t="s">
        <v>108</v>
      </c>
      <c r="C8343" s="62">
        <v>2012</v>
      </c>
      <c r="D8343" s="61" t="s">
        <v>72</v>
      </c>
      <c r="E8343" s="62">
        <v>45</v>
      </c>
      <c r="F8343" s="62">
        <v>192560</v>
      </c>
      <c r="G8343" s="62">
        <v>31481</v>
      </c>
      <c r="H8343" s="62">
        <v>58.3</v>
      </c>
      <c r="I8343" s="62">
        <v>4279.1099999999997</v>
      </c>
      <c r="J8343" s="62">
        <v>179080.8</v>
      </c>
      <c r="K8343" s="62">
        <v>13955.38</v>
      </c>
      <c r="L8343" s="62">
        <v>19188</v>
      </c>
      <c r="M8343" s="62">
        <v>35.53</v>
      </c>
      <c r="N8343" s="62">
        <v>310.12</v>
      </c>
      <c r="O8343" s="62">
        <v>168292.15</v>
      </c>
      <c r="P8343" s="63"/>
      <c r="Q8343" s="63"/>
      <c r="R8343" s="63"/>
      <c r="S8343" s="63"/>
      <c r="T8343" s="63"/>
      <c r="U8343" s="63"/>
      <c r="V8343" s="63"/>
      <c r="W8343" s="63"/>
      <c r="X8343" s="63"/>
      <c r="Y8343" s="63"/>
      <c r="Z8343" s="62">
        <v>0</v>
      </c>
      <c r="AA8343" s="62">
        <v>23986</v>
      </c>
      <c r="AB8343" s="62">
        <v>44.42</v>
      </c>
      <c r="AC8343" s="62">
        <v>0</v>
      </c>
    </row>
    <row r="8344" spans="1:29" x14ac:dyDescent="0.25">
      <c r="A8344" s="61" t="s">
        <v>369</v>
      </c>
      <c r="B8344" s="61" t="s">
        <v>370</v>
      </c>
      <c r="C8344" s="62">
        <v>2011</v>
      </c>
      <c r="D8344" s="61" t="s">
        <v>78</v>
      </c>
      <c r="E8344" s="62">
        <v>64</v>
      </c>
      <c r="F8344" s="62">
        <v>683824</v>
      </c>
      <c r="G8344" s="62">
        <v>95468</v>
      </c>
      <c r="H8344" s="62">
        <v>124.31</v>
      </c>
      <c r="I8344" s="62">
        <v>10684.75</v>
      </c>
      <c r="J8344" s="62">
        <v>635956.31999999995</v>
      </c>
      <c r="K8344" s="62">
        <v>0</v>
      </c>
      <c r="L8344" s="63"/>
      <c r="M8344" s="63"/>
      <c r="N8344" s="63"/>
      <c r="O8344" s="63"/>
      <c r="P8344" s="63"/>
      <c r="Q8344" s="63"/>
      <c r="R8344" s="63"/>
      <c r="S8344" s="63"/>
      <c r="T8344" s="63"/>
      <c r="U8344" s="63"/>
      <c r="V8344" s="63"/>
      <c r="W8344" s="63"/>
      <c r="X8344" s="63"/>
      <c r="Y8344" s="63"/>
      <c r="Z8344" s="62">
        <v>1401.64</v>
      </c>
      <c r="AA8344" s="62">
        <v>6145</v>
      </c>
      <c r="AB8344" s="62">
        <v>8</v>
      </c>
      <c r="AC8344" s="62">
        <v>21.9</v>
      </c>
    </row>
    <row r="8345" spans="1:29" x14ac:dyDescent="0.25">
      <c r="A8345" s="61" t="s">
        <v>374</v>
      </c>
      <c r="B8345" s="61" t="s">
        <v>375</v>
      </c>
      <c r="C8345" s="62">
        <v>2008</v>
      </c>
      <c r="D8345" s="61" t="s">
        <v>78</v>
      </c>
      <c r="E8345" s="62">
        <v>64</v>
      </c>
      <c r="F8345" s="62">
        <v>154720</v>
      </c>
      <c r="G8345" s="62">
        <v>26188</v>
      </c>
      <c r="H8345" s="62">
        <v>34.1</v>
      </c>
      <c r="I8345" s="62">
        <v>2417.5</v>
      </c>
      <c r="J8345" s="62">
        <v>143889.60000000001</v>
      </c>
      <c r="K8345" s="62">
        <v>20915.62</v>
      </c>
      <c r="L8345" s="62">
        <v>37342</v>
      </c>
      <c r="M8345" s="62">
        <v>48.62</v>
      </c>
      <c r="N8345" s="62">
        <v>326.81</v>
      </c>
      <c r="O8345" s="62">
        <v>252227.69</v>
      </c>
      <c r="P8345" s="63"/>
      <c r="Q8345" s="63"/>
      <c r="R8345" s="63"/>
      <c r="S8345" s="63"/>
      <c r="T8345" s="63"/>
      <c r="U8345" s="63"/>
      <c r="V8345" s="63"/>
      <c r="W8345" s="63"/>
      <c r="X8345" s="63"/>
      <c r="Y8345" s="63"/>
      <c r="Z8345" s="62">
        <v>131350</v>
      </c>
      <c r="AA8345" s="62">
        <v>12452</v>
      </c>
      <c r="AB8345" s="62">
        <v>16.21</v>
      </c>
      <c r="AC8345" s="62">
        <v>2052.34</v>
      </c>
    </row>
    <row r="8346" spans="1:29" ht="30" x14ac:dyDescent="0.25">
      <c r="A8346" s="61" t="s">
        <v>171</v>
      </c>
      <c r="B8346" s="61" t="s">
        <v>172</v>
      </c>
      <c r="C8346" s="62">
        <v>2004</v>
      </c>
      <c r="D8346" s="61" t="s">
        <v>99</v>
      </c>
      <c r="E8346" s="62">
        <v>198</v>
      </c>
      <c r="F8346" s="62">
        <v>1970782</v>
      </c>
      <c r="G8346" s="62">
        <v>188537</v>
      </c>
      <c r="H8346" s="62">
        <v>79.349999999999994</v>
      </c>
      <c r="I8346" s="62">
        <v>9953.44</v>
      </c>
      <c r="J8346" s="62">
        <v>1832827.26</v>
      </c>
      <c r="K8346" s="62">
        <v>16374.39</v>
      </c>
      <c r="L8346" s="62">
        <v>15454</v>
      </c>
      <c r="M8346" s="62">
        <v>6.5</v>
      </c>
      <c r="N8346" s="62">
        <v>82.7</v>
      </c>
      <c r="O8346" s="62">
        <v>197463.73</v>
      </c>
      <c r="P8346" s="63"/>
      <c r="Q8346" s="63"/>
      <c r="R8346" s="63"/>
      <c r="S8346" s="63"/>
      <c r="T8346" s="63"/>
      <c r="U8346" s="63"/>
      <c r="V8346" s="63"/>
      <c r="W8346" s="63"/>
      <c r="X8346" s="63"/>
      <c r="Y8346" s="63"/>
      <c r="Z8346" s="62">
        <v>9250</v>
      </c>
      <c r="AA8346" s="62">
        <v>56404</v>
      </c>
      <c r="AB8346" s="62">
        <v>23.74</v>
      </c>
      <c r="AC8346" s="62">
        <v>46.72</v>
      </c>
    </row>
    <row r="8347" spans="1:29" ht="30" x14ac:dyDescent="0.25">
      <c r="A8347" s="61" t="s">
        <v>385</v>
      </c>
      <c r="B8347" s="61" t="s">
        <v>386</v>
      </c>
      <c r="C8347" s="62">
        <v>2017</v>
      </c>
      <c r="D8347" s="61" t="s">
        <v>83</v>
      </c>
      <c r="E8347" s="62">
        <v>1</v>
      </c>
      <c r="F8347" s="63"/>
      <c r="G8347" s="63"/>
      <c r="H8347" s="63"/>
      <c r="I8347" s="63"/>
      <c r="J8347" s="63"/>
      <c r="K8347" s="62">
        <v>0</v>
      </c>
      <c r="L8347" s="63"/>
      <c r="M8347" s="63"/>
      <c r="N8347" s="63"/>
      <c r="O8347" s="63"/>
      <c r="P8347" s="63"/>
      <c r="Q8347" s="63"/>
      <c r="R8347" s="63"/>
      <c r="S8347" s="63"/>
      <c r="T8347" s="63"/>
      <c r="U8347" s="63"/>
      <c r="V8347" s="63"/>
      <c r="W8347" s="63"/>
      <c r="X8347" s="63"/>
      <c r="Y8347" s="63"/>
      <c r="Z8347" s="62">
        <v>13291</v>
      </c>
      <c r="AA8347" s="62">
        <v>1274</v>
      </c>
      <c r="AB8347" s="62">
        <v>106.17</v>
      </c>
      <c r="AC8347" s="62">
        <v>13291</v>
      </c>
    </row>
    <row r="8348" spans="1:29" x14ac:dyDescent="0.25">
      <c r="A8348" s="61" t="s">
        <v>376</v>
      </c>
      <c r="B8348" s="61" t="s">
        <v>377</v>
      </c>
      <c r="C8348" s="62">
        <v>2005</v>
      </c>
      <c r="D8348" s="61" t="s">
        <v>86</v>
      </c>
      <c r="E8348" s="62">
        <v>56</v>
      </c>
      <c r="F8348" s="62">
        <v>391661</v>
      </c>
      <c r="G8348" s="62">
        <v>49876</v>
      </c>
      <c r="H8348" s="62">
        <v>74.22</v>
      </c>
      <c r="I8348" s="62">
        <v>6993.95</v>
      </c>
      <c r="J8348" s="62">
        <v>364244.73</v>
      </c>
      <c r="K8348" s="62">
        <v>44344.33</v>
      </c>
      <c r="L8348" s="62">
        <v>63807</v>
      </c>
      <c r="M8348" s="62">
        <v>94.95</v>
      </c>
      <c r="N8348" s="62">
        <v>791.86</v>
      </c>
      <c r="O8348" s="62">
        <v>534761.53</v>
      </c>
      <c r="P8348" s="63"/>
      <c r="Q8348" s="63"/>
      <c r="R8348" s="63"/>
      <c r="S8348" s="63"/>
      <c r="T8348" s="63"/>
      <c r="U8348" s="63"/>
      <c r="V8348" s="63"/>
      <c r="W8348" s="63"/>
      <c r="X8348" s="63"/>
      <c r="Y8348" s="63"/>
      <c r="Z8348" s="62">
        <v>252950</v>
      </c>
      <c r="AA8348" s="62">
        <v>31158</v>
      </c>
      <c r="AB8348" s="62">
        <v>46.37</v>
      </c>
      <c r="AC8348" s="62">
        <v>4516.96</v>
      </c>
    </row>
    <row r="8349" spans="1:29" x14ac:dyDescent="0.25">
      <c r="A8349" s="61" t="s">
        <v>229</v>
      </c>
      <c r="B8349" s="61" t="s">
        <v>230</v>
      </c>
      <c r="C8349" s="62">
        <v>2006</v>
      </c>
      <c r="D8349" s="61" t="s">
        <v>175</v>
      </c>
      <c r="E8349" s="62">
        <v>8</v>
      </c>
      <c r="F8349" s="63"/>
      <c r="G8349" s="63"/>
      <c r="H8349" s="63"/>
      <c r="I8349" s="63"/>
      <c r="J8349" s="63"/>
      <c r="K8349" s="62">
        <v>0</v>
      </c>
      <c r="L8349" s="63"/>
      <c r="M8349" s="63"/>
      <c r="N8349" s="63"/>
      <c r="O8349" s="63"/>
      <c r="P8349" s="63"/>
      <c r="Q8349" s="63"/>
      <c r="R8349" s="63"/>
      <c r="S8349" s="63"/>
      <c r="T8349" s="63"/>
      <c r="U8349" s="63"/>
      <c r="V8349" s="63"/>
      <c r="W8349" s="63"/>
      <c r="X8349" s="63"/>
      <c r="Y8349" s="63"/>
      <c r="Z8349" s="62">
        <v>145314</v>
      </c>
      <c r="AA8349" s="62">
        <v>4057</v>
      </c>
      <c r="AB8349" s="62">
        <v>42.26</v>
      </c>
      <c r="AC8349" s="62">
        <v>18164.25</v>
      </c>
    </row>
    <row r="8350" spans="1:29" ht="30" x14ac:dyDescent="0.25">
      <c r="A8350" s="61" t="s">
        <v>122</v>
      </c>
      <c r="B8350" s="61" t="s">
        <v>123</v>
      </c>
      <c r="C8350" s="62">
        <v>2013</v>
      </c>
      <c r="D8350" s="61" t="s">
        <v>75</v>
      </c>
      <c r="E8350" s="62">
        <v>6</v>
      </c>
      <c r="F8350" s="62">
        <v>373</v>
      </c>
      <c r="G8350" s="62">
        <v>104</v>
      </c>
      <c r="H8350" s="62">
        <v>1.44</v>
      </c>
      <c r="I8350" s="62">
        <v>62.17</v>
      </c>
      <c r="J8350" s="62">
        <v>346.89</v>
      </c>
      <c r="K8350" s="62">
        <v>0</v>
      </c>
      <c r="L8350" s="63"/>
      <c r="M8350" s="63"/>
      <c r="N8350" s="63"/>
      <c r="O8350" s="63"/>
      <c r="P8350" s="63"/>
      <c r="Q8350" s="63"/>
      <c r="R8350" s="63"/>
      <c r="S8350" s="63"/>
      <c r="T8350" s="63"/>
      <c r="U8350" s="63"/>
      <c r="V8350" s="63"/>
      <c r="W8350" s="63"/>
      <c r="X8350" s="63"/>
      <c r="Y8350" s="63"/>
      <c r="Z8350" s="62">
        <v>137.49</v>
      </c>
      <c r="AA8350" s="62">
        <v>2327</v>
      </c>
      <c r="AB8350" s="62">
        <v>32.32</v>
      </c>
      <c r="AC8350" s="62">
        <v>22.92</v>
      </c>
    </row>
    <row r="8351" spans="1:29" ht="30" x14ac:dyDescent="0.25">
      <c r="A8351" s="61" t="s">
        <v>387</v>
      </c>
      <c r="B8351" s="61" t="s">
        <v>388</v>
      </c>
      <c r="C8351" s="62">
        <v>2014</v>
      </c>
      <c r="D8351" s="61" t="s">
        <v>99</v>
      </c>
      <c r="E8351" s="62">
        <v>25</v>
      </c>
      <c r="F8351" s="62">
        <v>82408</v>
      </c>
      <c r="G8351" s="62">
        <v>15391</v>
      </c>
      <c r="H8351" s="62">
        <v>51.3</v>
      </c>
      <c r="I8351" s="62">
        <v>3296.32</v>
      </c>
      <c r="J8351" s="62">
        <v>76639.44</v>
      </c>
      <c r="K8351" s="62">
        <v>0</v>
      </c>
      <c r="L8351" s="62">
        <v>11055</v>
      </c>
      <c r="M8351" s="62">
        <v>36.85</v>
      </c>
      <c r="N8351" s="63"/>
      <c r="O8351" s="63"/>
      <c r="P8351" s="63"/>
      <c r="Q8351" s="63"/>
      <c r="R8351" s="63"/>
      <c r="S8351" s="63"/>
      <c r="T8351" s="63"/>
      <c r="U8351" s="63"/>
      <c r="V8351" s="63"/>
      <c r="W8351" s="63"/>
      <c r="X8351" s="63"/>
      <c r="Y8351" s="63"/>
      <c r="Z8351" s="62">
        <v>88.23</v>
      </c>
      <c r="AA8351" s="62">
        <v>4886</v>
      </c>
      <c r="AB8351" s="62">
        <v>16.29</v>
      </c>
      <c r="AC8351" s="62">
        <v>3.53</v>
      </c>
    </row>
    <row r="8352" spans="1:29" x14ac:dyDescent="0.25">
      <c r="A8352" s="61" t="s">
        <v>128</v>
      </c>
      <c r="B8352" s="61" t="s">
        <v>129</v>
      </c>
      <c r="C8352" s="62">
        <v>2012</v>
      </c>
      <c r="D8352" s="61" t="s">
        <v>99</v>
      </c>
      <c r="E8352" s="62">
        <v>80</v>
      </c>
      <c r="F8352" s="62">
        <v>267896</v>
      </c>
      <c r="G8352" s="62">
        <v>39391</v>
      </c>
      <c r="H8352" s="62">
        <v>41.03</v>
      </c>
      <c r="I8352" s="62">
        <v>3348.7</v>
      </c>
      <c r="J8352" s="62">
        <v>249143.28</v>
      </c>
      <c r="K8352" s="62">
        <v>42024.25</v>
      </c>
      <c r="L8352" s="62">
        <v>16967</v>
      </c>
      <c r="M8352" s="62">
        <v>17.670000000000002</v>
      </c>
      <c r="N8352" s="62">
        <v>525.29999999999995</v>
      </c>
      <c r="O8352" s="62">
        <v>506783.02</v>
      </c>
      <c r="P8352" s="63"/>
      <c r="Q8352" s="63"/>
      <c r="R8352" s="63"/>
      <c r="S8352" s="63"/>
      <c r="T8352" s="63"/>
      <c r="U8352" s="63"/>
      <c r="V8352" s="63"/>
      <c r="W8352" s="63"/>
      <c r="X8352" s="63"/>
      <c r="Y8352" s="63"/>
      <c r="Z8352" s="62">
        <v>1805</v>
      </c>
      <c r="AA8352" s="62">
        <v>11491</v>
      </c>
      <c r="AB8352" s="62">
        <v>11.97</v>
      </c>
      <c r="AC8352" s="62">
        <v>22.56</v>
      </c>
    </row>
    <row r="8353" spans="1:29" x14ac:dyDescent="0.25">
      <c r="A8353" s="61" t="s">
        <v>163</v>
      </c>
      <c r="B8353" s="61" t="s">
        <v>164</v>
      </c>
      <c r="C8353" s="62">
        <v>2017</v>
      </c>
      <c r="D8353" s="61" t="s">
        <v>72</v>
      </c>
      <c r="E8353" s="62">
        <v>104</v>
      </c>
      <c r="F8353" s="62">
        <v>701900</v>
      </c>
      <c r="G8353" s="62">
        <v>133875</v>
      </c>
      <c r="H8353" s="62">
        <v>107.27</v>
      </c>
      <c r="I8353" s="62">
        <v>6749.04</v>
      </c>
      <c r="J8353" s="62">
        <v>652767</v>
      </c>
      <c r="K8353" s="62">
        <v>0</v>
      </c>
      <c r="L8353" s="63"/>
      <c r="M8353" s="63"/>
      <c r="N8353" s="63"/>
      <c r="O8353" s="63"/>
      <c r="P8353" s="63"/>
      <c r="Q8353" s="63"/>
      <c r="R8353" s="63"/>
      <c r="S8353" s="63"/>
      <c r="T8353" s="63"/>
      <c r="U8353" s="63"/>
      <c r="V8353" s="63"/>
      <c r="W8353" s="63"/>
      <c r="X8353" s="63"/>
      <c r="Y8353" s="63"/>
      <c r="Z8353" s="62">
        <v>1033098</v>
      </c>
      <c r="AA8353" s="62">
        <v>89994</v>
      </c>
      <c r="AB8353" s="62">
        <v>72.11</v>
      </c>
      <c r="AC8353" s="62">
        <v>9933.6299999999992</v>
      </c>
    </row>
    <row r="8354" spans="1:29" ht="30" x14ac:dyDescent="0.25">
      <c r="A8354" s="61" t="s">
        <v>245</v>
      </c>
      <c r="B8354" s="61" t="s">
        <v>246</v>
      </c>
      <c r="C8354" s="62">
        <v>2005</v>
      </c>
      <c r="D8354" s="61" t="s">
        <v>94</v>
      </c>
      <c r="E8354" s="62">
        <v>4</v>
      </c>
      <c r="F8354" s="63"/>
      <c r="G8354" s="63"/>
      <c r="H8354" s="63"/>
      <c r="I8354" s="63"/>
      <c r="J8354" s="63"/>
      <c r="K8354" s="62">
        <v>0</v>
      </c>
      <c r="L8354" s="63"/>
      <c r="M8354" s="63"/>
      <c r="N8354" s="63"/>
      <c r="O8354" s="63"/>
      <c r="P8354" s="63"/>
      <c r="Q8354" s="63"/>
      <c r="R8354" s="63"/>
      <c r="S8354" s="63"/>
      <c r="T8354" s="63"/>
      <c r="U8354" s="63"/>
      <c r="V8354" s="63"/>
      <c r="W8354" s="63"/>
      <c r="X8354" s="63"/>
      <c r="Y8354" s="63"/>
      <c r="Z8354" s="62">
        <v>18214.439999999999</v>
      </c>
      <c r="AA8354" s="62">
        <v>2407</v>
      </c>
      <c r="AB8354" s="62">
        <v>50.15</v>
      </c>
      <c r="AC8354" s="62">
        <v>4553.6099999999997</v>
      </c>
    </row>
    <row r="8355" spans="1:29" ht="30" x14ac:dyDescent="0.25">
      <c r="A8355" s="61" t="s">
        <v>186</v>
      </c>
      <c r="B8355" s="61" t="s">
        <v>187</v>
      </c>
      <c r="C8355" s="62">
        <v>2009</v>
      </c>
      <c r="D8355" s="61" t="s">
        <v>99</v>
      </c>
      <c r="E8355" s="62">
        <v>35</v>
      </c>
      <c r="F8355" s="62">
        <v>166560</v>
      </c>
      <c r="G8355" s="62">
        <v>18383</v>
      </c>
      <c r="H8355" s="62">
        <v>43.77</v>
      </c>
      <c r="I8355" s="62">
        <v>4758.8599999999997</v>
      </c>
      <c r="J8355" s="62">
        <v>154900.79999999999</v>
      </c>
      <c r="K8355" s="62">
        <v>6269.64</v>
      </c>
      <c r="L8355" s="62">
        <v>9960</v>
      </c>
      <c r="M8355" s="62">
        <v>23.71</v>
      </c>
      <c r="N8355" s="63"/>
      <c r="O8355" s="63"/>
      <c r="P8355" s="63"/>
      <c r="Q8355" s="63"/>
      <c r="R8355" s="63"/>
      <c r="S8355" s="63"/>
      <c r="T8355" s="63"/>
      <c r="U8355" s="63"/>
      <c r="V8355" s="63"/>
      <c r="W8355" s="63"/>
      <c r="X8355" s="63"/>
      <c r="Y8355" s="63"/>
      <c r="Z8355" s="62">
        <v>61216.58</v>
      </c>
      <c r="AA8355" s="62">
        <v>1554</v>
      </c>
      <c r="AB8355" s="62">
        <v>3.7</v>
      </c>
      <c r="AC8355" s="62">
        <v>1749.05</v>
      </c>
    </row>
    <row r="8356" spans="1:29" ht="30" x14ac:dyDescent="0.25">
      <c r="A8356" s="61" t="s">
        <v>342</v>
      </c>
      <c r="B8356" s="61" t="s">
        <v>343</v>
      </c>
      <c r="C8356" s="62">
        <v>2003</v>
      </c>
      <c r="D8356" s="61" t="s">
        <v>94</v>
      </c>
      <c r="E8356" s="62">
        <v>12</v>
      </c>
      <c r="F8356" s="62">
        <v>106</v>
      </c>
      <c r="G8356" s="62">
        <v>18</v>
      </c>
      <c r="H8356" s="62">
        <v>0.13</v>
      </c>
      <c r="I8356" s="62">
        <v>8.83</v>
      </c>
      <c r="J8356" s="62">
        <v>98.58</v>
      </c>
      <c r="K8356" s="62">
        <v>0</v>
      </c>
      <c r="L8356" s="63"/>
      <c r="M8356" s="63"/>
      <c r="N8356" s="63"/>
      <c r="O8356" s="63"/>
      <c r="P8356" s="62">
        <v>31</v>
      </c>
      <c r="Q8356" s="62">
        <v>30</v>
      </c>
      <c r="R8356" s="62">
        <v>0.21</v>
      </c>
      <c r="S8356" s="62">
        <v>2</v>
      </c>
      <c r="T8356" s="62">
        <v>392.74</v>
      </c>
      <c r="U8356" s="63"/>
      <c r="V8356" s="63"/>
      <c r="W8356" s="63"/>
      <c r="X8356" s="63"/>
      <c r="Y8356" s="63"/>
      <c r="Z8356" s="62">
        <v>0</v>
      </c>
      <c r="AA8356" s="63"/>
      <c r="AB8356" s="63"/>
      <c r="AC8356" s="62">
        <v>0</v>
      </c>
    </row>
    <row r="8357" spans="1:29" ht="30" x14ac:dyDescent="0.25">
      <c r="A8357" s="61" t="s">
        <v>180</v>
      </c>
      <c r="B8357" s="61" t="s">
        <v>181</v>
      </c>
      <c r="C8357" s="62">
        <v>2004</v>
      </c>
      <c r="D8357" s="61" t="s">
        <v>99</v>
      </c>
      <c r="E8357" s="62">
        <v>36</v>
      </c>
      <c r="F8357" s="62">
        <v>30120</v>
      </c>
      <c r="G8357" s="62">
        <v>2114</v>
      </c>
      <c r="H8357" s="62">
        <v>4.8899999999999997</v>
      </c>
      <c r="I8357" s="62">
        <v>836.67</v>
      </c>
      <c r="J8357" s="62">
        <v>28011.599999999999</v>
      </c>
      <c r="K8357" s="62">
        <v>3056.26</v>
      </c>
      <c r="L8357" s="62">
        <v>4449</v>
      </c>
      <c r="M8357" s="62">
        <v>10.3</v>
      </c>
      <c r="N8357" s="63"/>
      <c r="O8357" s="63"/>
      <c r="P8357" s="63"/>
      <c r="Q8357" s="63"/>
      <c r="R8357" s="63"/>
      <c r="S8357" s="63"/>
      <c r="T8357" s="63"/>
      <c r="U8357" s="63"/>
      <c r="V8357" s="63"/>
      <c r="W8357" s="63"/>
      <c r="X8357" s="63"/>
      <c r="Y8357" s="63"/>
      <c r="Z8357" s="62">
        <v>1.18</v>
      </c>
      <c r="AA8357" s="62">
        <v>3186</v>
      </c>
      <c r="AB8357" s="62">
        <v>7.38</v>
      </c>
      <c r="AC8357" s="62">
        <v>0.03</v>
      </c>
    </row>
    <row r="8358" spans="1:29" ht="30" x14ac:dyDescent="0.25">
      <c r="A8358" s="61" t="s">
        <v>494</v>
      </c>
      <c r="B8358" s="61" t="s">
        <v>495</v>
      </c>
      <c r="C8358" s="62">
        <v>2014</v>
      </c>
      <c r="D8358" s="61" t="s">
        <v>75</v>
      </c>
      <c r="E8358" s="62">
        <v>10</v>
      </c>
      <c r="F8358" s="62">
        <v>766</v>
      </c>
      <c r="G8358" s="62">
        <v>293</v>
      </c>
      <c r="H8358" s="62">
        <v>2.44</v>
      </c>
      <c r="I8358" s="62">
        <v>76.599999999999994</v>
      </c>
      <c r="J8358" s="62">
        <v>712.38</v>
      </c>
      <c r="K8358" s="62">
        <v>0</v>
      </c>
      <c r="L8358" s="63"/>
      <c r="M8358" s="63"/>
      <c r="N8358" s="63"/>
      <c r="O8358" s="63"/>
      <c r="P8358" s="63"/>
      <c r="Q8358" s="63"/>
      <c r="R8358" s="63"/>
      <c r="S8358" s="63"/>
      <c r="T8358" s="63"/>
      <c r="U8358" s="63"/>
      <c r="V8358" s="63"/>
      <c r="W8358" s="63"/>
      <c r="X8358" s="63"/>
      <c r="Y8358" s="63"/>
      <c r="Z8358" s="62">
        <v>457.19</v>
      </c>
      <c r="AA8358" s="62">
        <v>4281</v>
      </c>
      <c r="AB8358" s="62">
        <v>35.68</v>
      </c>
      <c r="AC8358" s="62">
        <v>45.72</v>
      </c>
    </row>
    <row r="8359" spans="1:29" ht="30" x14ac:dyDescent="0.25">
      <c r="A8359" s="61" t="s">
        <v>117</v>
      </c>
      <c r="B8359" s="61" t="s">
        <v>118</v>
      </c>
      <c r="C8359" s="62">
        <v>2011</v>
      </c>
      <c r="D8359" s="61" t="s">
        <v>560</v>
      </c>
      <c r="E8359" s="62">
        <v>9</v>
      </c>
      <c r="F8359" s="63"/>
      <c r="G8359" s="63"/>
      <c r="H8359" s="63"/>
      <c r="I8359" s="63"/>
      <c r="J8359" s="63"/>
      <c r="K8359" s="62">
        <v>0</v>
      </c>
      <c r="L8359" s="63"/>
      <c r="M8359" s="63"/>
      <c r="N8359" s="63"/>
      <c r="O8359" s="63"/>
      <c r="P8359" s="63"/>
      <c r="Q8359" s="63"/>
      <c r="R8359" s="63"/>
      <c r="S8359" s="63"/>
      <c r="T8359" s="63"/>
      <c r="U8359" s="63"/>
      <c r="V8359" s="63"/>
      <c r="W8359" s="63"/>
      <c r="X8359" s="63"/>
      <c r="Y8359" s="63"/>
      <c r="Z8359" s="62">
        <v>0</v>
      </c>
      <c r="AA8359" s="63"/>
      <c r="AB8359" s="63"/>
      <c r="AC8359" s="62">
        <v>0</v>
      </c>
    </row>
    <row r="8360" spans="1:29" ht="30" x14ac:dyDescent="0.25">
      <c r="A8360" s="61" t="s">
        <v>430</v>
      </c>
      <c r="B8360" s="61" t="s">
        <v>431</v>
      </c>
      <c r="C8360" s="62">
        <v>2017</v>
      </c>
      <c r="D8360" s="61" t="s">
        <v>99</v>
      </c>
      <c r="E8360" s="62">
        <v>60</v>
      </c>
      <c r="F8360" s="62">
        <v>431040</v>
      </c>
      <c r="G8360" s="62">
        <v>61456</v>
      </c>
      <c r="H8360" s="62">
        <v>85.36</v>
      </c>
      <c r="I8360" s="62">
        <v>7184</v>
      </c>
      <c r="J8360" s="62">
        <v>400867.2</v>
      </c>
      <c r="K8360" s="62">
        <v>0</v>
      </c>
      <c r="L8360" s="63"/>
      <c r="M8360" s="63"/>
      <c r="N8360" s="63"/>
      <c r="O8360" s="63"/>
      <c r="P8360" s="63"/>
      <c r="Q8360" s="63"/>
      <c r="R8360" s="63"/>
      <c r="S8360" s="63"/>
      <c r="T8360" s="63"/>
      <c r="U8360" s="63"/>
      <c r="V8360" s="63"/>
      <c r="W8360" s="63"/>
      <c r="X8360" s="63"/>
      <c r="Y8360" s="63"/>
      <c r="Z8360" s="62">
        <v>3913</v>
      </c>
      <c r="AA8360" s="62">
        <v>26668</v>
      </c>
      <c r="AB8360" s="62">
        <v>37.04</v>
      </c>
      <c r="AC8360" s="62">
        <v>65.22</v>
      </c>
    </row>
    <row r="8361" spans="1:29" ht="30" x14ac:dyDescent="0.25">
      <c r="A8361" s="61" t="s">
        <v>283</v>
      </c>
      <c r="B8361" s="61" t="s">
        <v>284</v>
      </c>
      <c r="C8361" s="62">
        <v>2003</v>
      </c>
      <c r="D8361" s="61" t="s">
        <v>72</v>
      </c>
      <c r="E8361" s="62">
        <v>134</v>
      </c>
      <c r="F8361" s="62">
        <v>1536575</v>
      </c>
      <c r="G8361" s="62">
        <v>79548</v>
      </c>
      <c r="H8361" s="62">
        <v>49.47</v>
      </c>
      <c r="I8361" s="62">
        <v>11466.98</v>
      </c>
      <c r="J8361" s="62">
        <v>1429014.75</v>
      </c>
      <c r="K8361" s="62">
        <v>1.94</v>
      </c>
      <c r="L8361" s="62">
        <v>896</v>
      </c>
      <c r="M8361" s="62">
        <v>0.56000000000000005</v>
      </c>
      <c r="N8361" s="63"/>
      <c r="O8361" s="63"/>
      <c r="P8361" s="63"/>
      <c r="Q8361" s="63"/>
      <c r="R8361" s="63"/>
      <c r="S8361" s="63"/>
      <c r="T8361" s="63"/>
      <c r="U8361" s="63"/>
      <c r="V8361" s="63"/>
      <c r="W8361" s="63"/>
      <c r="X8361" s="63"/>
      <c r="Y8361" s="63"/>
      <c r="Z8361" s="62">
        <v>4323.24</v>
      </c>
      <c r="AA8361" s="62">
        <v>269592</v>
      </c>
      <c r="AB8361" s="62">
        <v>167.66</v>
      </c>
      <c r="AC8361" s="62">
        <v>32.26</v>
      </c>
    </row>
    <row r="8362" spans="1:29" ht="30" x14ac:dyDescent="0.25">
      <c r="A8362" s="61" t="s">
        <v>309</v>
      </c>
      <c r="B8362" s="61" t="s">
        <v>310</v>
      </c>
      <c r="C8362" s="62">
        <v>2007</v>
      </c>
      <c r="D8362" s="61" t="s">
        <v>99</v>
      </c>
      <c r="E8362" s="62">
        <v>71</v>
      </c>
      <c r="F8362" s="62">
        <v>629542</v>
      </c>
      <c r="G8362" s="62">
        <v>105768</v>
      </c>
      <c r="H8362" s="62">
        <v>124.14</v>
      </c>
      <c r="I8362" s="62">
        <v>8866.7900000000009</v>
      </c>
      <c r="J8362" s="62">
        <v>585474.06000000006</v>
      </c>
      <c r="K8362" s="62">
        <v>0</v>
      </c>
      <c r="L8362" s="62">
        <v>0</v>
      </c>
      <c r="M8362" s="62">
        <v>0</v>
      </c>
      <c r="N8362" s="63"/>
      <c r="O8362" s="63"/>
      <c r="P8362" s="62">
        <v>0</v>
      </c>
      <c r="Q8362" s="62">
        <v>0</v>
      </c>
      <c r="R8362" s="62">
        <v>0</v>
      </c>
      <c r="S8362" s="62">
        <v>0</v>
      </c>
      <c r="T8362" s="62">
        <v>0</v>
      </c>
      <c r="U8362" s="62">
        <v>0</v>
      </c>
      <c r="V8362" s="62">
        <v>0</v>
      </c>
      <c r="W8362" s="62">
        <v>0</v>
      </c>
      <c r="X8362" s="62">
        <v>0</v>
      </c>
      <c r="Y8362" s="62">
        <v>0</v>
      </c>
      <c r="Z8362" s="62">
        <v>2998</v>
      </c>
      <c r="AA8362" s="62">
        <v>4877</v>
      </c>
      <c r="AB8362" s="62">
        <v>5.72</v>
      </c>
      <c r="AC8362" s="62">
        <v>42.23</v>
      </c>
    </row>
    <row r="8363" spans="1:29" ht="30" x14ac:dyDescent="0.25">
      <c r="A8363" s="61" t="s">
        <v>124</v>
      </c>
      <c r="B8363" s="61" t="s">
        <v>125</v>
      </c>
      <c r="C8363" s="62">
        <v>2016</v>
      </c>
      <c r="D8363" s="61" t="s">
        <v>75</v>
      </c>
      <c r="E8363" s="62">
        <v>8</v>
      </c>
      <c r="F8363" s="63"/>
      <c r="G8363" s="63"/>
      <c r="H8363" s="63"/>
      <c r="I8363" s="63"/>
      <c r="J8363" s="63"/>
      <c r="K8363" s="62">
        <v>0</v>
      </c>
      <c r="L8363" s="63"/>
      <c r="M8363" s="63"/>
      <c r="N8363" s="63"/>
      <c r="O8363" s="63"/>
      <c r="P8363" s="63"/>
      <c r="Q8363" s="63"/>
      <c r="R8363" s="63"/>
      <c r="S8363" s="63"/>
      <c r="T8363" s="63"/>
      <c r="U8363" s="63"/>
      <c r="V8363" s="63"/>
      <c r="W8363" s="63"/>
      <c r="X8363" s="63"/>
      <c r="Y8363" s="63"/>
      <c r="Z8363" s="62">
        <v>70.45</v>
      </c>
      <c r="AA8363" s="62">
        <v>7983</v>
      </c>
      <c r="AB8363" s="62">
        <v>83.16</v>
      </c>
      <c r="AC8363" s="62">
        <v>8.81</v>
      </c>
    </row>
    <row r="8364" spans="1:29" ht="45" x14ac:dyDescent="0.25">
      <c r="A8364" s="61" t="s">
        <v>340</v>
      </c>
      <c r="B8364" s="61" t="s">
        <v>341</v>
      </c>
      <c r="C8364" s="62">
        <v>2007</v>
      </c>
      <c r="D8364" s="61" t="s">
        <v>78</v>
      </c>
      <c r="E8364" s="62">
        <v>48</v>
      </c>
      <c r="F8364" s="62">
        <v>371120</v>
      </c>
      <c r="G8364" s="62">
        <v>61550</v>
      </c>
      <c r="H8364" s="62">
        <v>106.86</v>
      </c>
      <c r="I8364" s="62">
        <v>7731.67</v>
      </c>
      <c r="J8364" s="62">
        <v>345141.6</v>
      </c>
      <c r="K8364" s="62">
        <v>0</v>
      </c>
      <c r="L8364" s="63"/>
      <c r="M8364" s="63"/>
      <c r="N8364" s="63"/>
      <c r="O8364" s="63"/>
      <c r="P8364" s="63"/>
      <c r="Q8364" s="63"/>
      <c r="R8364" s="63"/>
      <c r="S8364" s="63"/>
      <c r="T8364" s="63"/>
      <c r="U8364" s="63"/>
      <c r="V8364" s="63"/>
      <c r="W8364" s="63"/>
      <c r="X8364" s="63"/>
      <c r="Y8364" s="63"/>
      <c r="Z8364" s="62">
        <v>99460</v>
      </c>
      <c r="AA8364" s="62">
        <v>8063</v>
      </c>
      <c r="AB8364" s="62">
        <v>14</v>
      </c>
      <c r="AC8364" s="62">
        <v>2072.08</v>
      </c>
    </row>
    <row r="8365" spans="1:29" ht="30" x14ac:dyDescent="0.25">
      <c r="A8365" s="61" t="s">
        <v>324</v>
      </c>
      <c r="B8365" s="61" t="s">
        <v>325</v>
      </c>
      <c r="C8365" s="62">
        <v>2010</v>
      </c>
      <c r="D8365" s="61" t="s">
        <v>78</v>
      </c>
      <c r="E8365" s="62">
        <v>56</v>
      </c>
      <c r="F8365" s="62">
        <v>560502</v>
      </c>
      <c r="G8365" s="62">
        <v>83009</v>
      </c>
      <c r="H8365" s="62">
        <v>123.53</v>
      </c>
      <c r="I8365" s="62">
        <v>10008.959999999999</v>
      </c>
      <c r="J8365" s="62">
        <v>521266.86</v>
      </c>
      <c r="K8365" s="62">
        <v>0</v>
      </c>
      <c r="L8365" s="63"/>
      <c r="M8365" s="63"/>
      <c r="N8365" s="63"/>
      <c r="O8365" s="63"/>
      <c r="P8365" s="63"/>
      <c r="Q8365" s="63"/>
      <c r="R8365" s="63"/>
      <c r="S8365" s="63"/>
      <c r="T8365" s="63"/>
      <c r="U8365" s="63"/>
      <c r="V8365" s="63"/>
      <c r="W8365" s="63"/>
      <c r="X8365" s="63"/>
      <c r="Y8365" s="63"/>
      <c r="Z8365" s="62">
        <v>1294800</v>
      </c>
      <c r="AA8365" s="62">
        <v>59815</v>
      </c>
      <c r="AB8365" s="62">
        <v>89.01</v>
      </c>
      <c r="AC8365" s="62">
        <v>23121.43</v>
      </c>
    </row>
    <row r="8366" spans="1:29" x14ac:dyDescent="0.25">
      <c r="A8366" s="61" t="s">
        <v>113</v>
      </c>
      <c r="B8366" s="61" t="s">
        <v>114</v>
      </c>
      <c r="C8366" s="62">
        <v>2013</v>
      </c>
      <c r="D8366" s="61" t="s">
        <v>150</v>
      </c>
      <c r="E8366" s="62">
        <v>5</v>
      </c>
      <c r="F8366" s="63"/>
      <c r="G8366" s="63"/>
      <c r="H8366" s="63"/>
      <c r="I8366" s="63"/>
      <c r="J8366" s="63"/>
      <c r="K8366" s="62">
        <v>0</v>
      </c>
      <c r="L8366" s="63"/>
      <c r="M8366" s="63"/>
      <c r="N8366" s="63"/>
      <c r="O8366" s="63"/>
      <c r="P8366" s="63"/>
      <c r="Q8366" s="63"/>
      <c r="R8366" s="63"/>
      <c r="S8366" s="63"/>
      <c r="T8366" s="63"/>
      <c r="U8366" s="63"/>
      <c r="V8366" s="63"/>
      <c r="W8366" s="63"/>
      <c r="X8366" s="63"/>
      <c r="Y8366" s="63"/>
      <c r="Z8366" s="62">
        <v>0</v>
      </c>
      <c r="AA8366" s="63"/>
      <c r="AB8366" s="63"/>
      <c r="AC8366" s="62">
        <v>0</v>
      </c>
    </row>
    <row r="8367" spans="1:29" ht="30" x14ac:dyDescent="0.25">
      <c r="A8367" s="61" t="s">
        <v>346</v>
      </c>
      <c r="B8367" s="61" t="s">
        <v>347</v>
      </c>
      <c r="C8367" s="62">
        <v>2007</v>
      </c>
      <c r="D8367" s="61" t="s">
        <v>78</v>
      </c>
      <c r="E8367" s="62">
        <v>60</v>
      </c>
      <c r="F8367" s="62">
        <v>506880</v>
      </c>
      <c r="G8367" s="62">
        <v>73101</v>
      </c>
      <c r="H8367" s="62">
        <v>101.53</v>
      </c>
      <c r="I8367" s="62">
        <v>8448</v>
      </c>
      <c r="J8367" s="62">
        <v>471398.40000000002</v>
      </c>
      <c r="K8367" s="62">
        <v>0</v>
      </c>
      <c r="L8367" s="63"/>
      <c r="M8367" s="63"/>
      <c r="N8367" s="63"/>
      <c r="O8367" s="63"/>
      <c r="P8367" s="63"/>
      <c r="Q8367" s="63"/>
      <c r="R8367" s="63"/>
      <c r="S8367" s="63"/>
      <c r="T8367" s="63"/>
      <c r="U8367" s="63"/>
      <c r="V8367" s="63"/>
      <c r="W8367" s="63"/>
      <c r="X8367" s="63"/>
      <c r="Y8367" s="63"/>
      <c r="Z8367" s="62">
        <v>597.54999999999995</v>
      </c>
      <c r="AA8367" s="62">
        <v>2645</v>
      </c>
      <c r="AB8367" s="62">
        <v>3.67</v>
      </c>
      <c r="AC8367" s="62">
        <v>9.9600000000000009</v>
      </c>
    </row>
    <row r="8368" spans="1:29" ht="30" x14ac:dyDescent="0.25">
      <c r="A8368" s="61" t="s">
        <v>391</v>
      </c>
      <c r="B8368" s="61" t="s">
        <v>392</v>
      </c>
      <c r="C8368" s="62">
        <v>2005</v>
      </c>
      <c r="D8368" s="61" t="s">
        <v>89</v>
      </c>
      <c r="E8368" s="62">
        <v>130</v>
      </c>
      <c r="F8368" s="62">
        <v>1348800</v>
      </c>
      <c r="G8368" s="62">
        <v>197339</v>
      </c>
      <c r="H8368" s="62">
        <v>126.5</v>
      </c>
      <c r="I8368" s="62">
        <v>10375.379999999999</v>
      </c>
      <c r="J8368" s="62">
        <v>1254384</v>
      </c>
      <c r="K8368" s="62">
        <v>7708</v>
      </c>
      <c r="L8368" s="62">
        <v>12608</v>
      </c>
      <c r="M8368" s="62">
        <v>8.08</v>
      </c>
      <c r="N8368" s="62">
        <v>59.29</v>
      </c>
      <c r="O8368" s="62">
        <v>92953.08</v>
      </c>
      <c r="P8368" s="63"/>
      <c r="Q8368" s="63"/>
      <c r="R8368" s="63"/>
      <c r="S8368" s="63"/>
      <c r="T8368" s="63"/>
      <c r="U8368" s="63"/>
      <c r="V8368" s="63"/>
      <c r="W8368" s="63"/>
      <c r="X8368" s="63"/>
      <c r="Y8368" s="63"/>
      <c r="Z8368" s="62">
        <v>7486</v>
      </c>
      <c r="AA8368" s="62">
        <v>30415</v>
      </c>
      <c r="AB8368" s="62">
        <v>19.5</v>
      </c>
      <c r="AC8368" s="62">
        <v>57.58</v>
      </c>
    </row>
    <row r="8369" spans="1:29" ht="30" x14ac:dyDescent="0.25">
      <c r="A8369" s="61" t="s">
        <v>120</v>
      </c>
      <c r="B8369" s="61" t="s">
        <v>121</v>
      </c>
      <c r="C8369" s="62">
        <v>2014</v>
      </c>
      <c r="D8369" s="61" t="s">
        <v>94</v>
      </c>
      <c r="E8369" s="62">
        <v>12</v>
      </c>
      <c r="F8369" s="62">
        <v>550</v>
      </c>
      <c r="G8369" s="62">
        <v>127</v>
      </c>
      <c r="H8369" s="62">
        <v>0.88</v>
      </c>
      <c r="I8369" s="62">
        <v>45.83</v>
      </c>
      <c r="J8369" s="62">
        <v>511.5</v>
      </c>
      <c r="K8369" s="62">
        <v>116.39</v>
      </c>
      <c r="L8369" s="62">
        <v>197</v>
      </c>
      <c r="M8369" s="62">
        <v>1.37</v>
      </c>
      <c r="N8369" s="62">
        <v>9.6999999999999993</v>
      </c>
      <c r="O8369" s="62">
        <v>1403.6</v>
      </c>
      <c r="P8369" s="63"/>
      <c r="Q8369" s="63"/>
      <c r="R8369" s="63"/>
      <c r="S8369" s="63"/>
      <c r="T8369" s="63"/>
      <c r="U8369" s="63"/>
      <c r="V8369" s="63"/>
      <c r="W8369" s="63"/>
      <c r="X8369" s="63"/>
      <c r="Y8369" s="63"/>
      <c r="Z8369" s="62">
        <v>128900</v>
      </c>
      <c r="AA8369" s="62">
        <v>8881</v>
      </c>
      <c r="AB8369" s="62">
        <v>61.67</v>
      </c>
      <c r="AC8369" s="62">
        <v>10741.67</v>
      </c>
    </row>
    <row r="8370" spans="1:29" x14ac:dyDescent="0.25">
      <c r="A8370" s="61" t="s">
        <v>328</v>
      </c>
      <c r="B8370" s="61" t="s">
        <v>329</v>
      </c>
      <c r="C8370" s="62">
        <v>2013</v>
      </c>
      <c r="D8370" s="61" t="s">
        <v>75</v>
      </c>
      <c r="E8370" s="62">
        <v>5</v>
      </c>
      <c r="F8370" s="63"/>
      <c r="G8370" s="63"/>
      <c r="H8370" s="63"/>
      <c r="I8370" s="63"/>
      <c r="J8370" s="63"/>
      <c r="K8370" s="62">
        <v>0</v>
      </c>
      <c r="L8370" s="63"/>
      <c r="M8370" s="63"/>
      <c r="N8370" s="63"/>
      <c r="O8370" s="63"/>
      <c r="P8370" s="63"/>
      <c r="Q8370" s="63"/>
      <c r="R8370" s="63"/>
      <c r="S8370" s="63"/>
      <c r="T8370" s="63"/>
      <c r="U8370" s="63"/>
      <c r="V8370" s="63"/>
      <c r="W8370" s="63"/>
      <c r="X8370" s="63"/>
      <c r="Y8370" s="63"/>
      <c r="Z8370" s="62">
        <v>188.49</v>
      </c>
      <c r="AA8370" s="62">
        <v>463</v>
      </c>
      <c r="AB8370" s="62">
        <v>7.72</v>
      </c>
      <c r="AC8370" s="62">
        <v>37.700000000000003</v>
      </c>
    </row>
    <row r="8371" spans="1:29" x14ac:dyDescent="0.25">
      <c r="A8371" s="61" t="s">
        <v>490</v>
      </c>
      <c r="B8371" s="61" t="s">
        <v>491</v>
      </c>
      <c r="C8371" s="62">
        <v>2008</v>
      </c>
      <c r="D8371" s="61" t="s">
        <v>78</v>
      </c>
      <c r="E8371" s="62">
        <v>40</v>
      </c>
      <c r="F8371" s="62">
        <v>402760</v>
      </c>
      <c r="G8371" s="62">
        <v>65924</v>
      </c>
      <c r="H8371" s="62">
        <v>137.34</v>
      </c>
      <c r="I8371" s="62">
        <v>10069</v>
      </c>
      <c r="J8371" s="62">
        <v>374566.8</v>
      </c>
      <c r="K8371" s="62">
        <v>0</v>
      </c>
      <c r="L8371" s="63"/>
      <c r="M8371" s="63"/>
      <c r="N8371" s="63"/>
      <c r="O8371" s="63"/>
      <c r="P8371" s="63"/>
      <c r="Q8371" s="63"/>
      <c r="R8371" s="63"/>
      <c r="S8371" s="63"/>
      <c r="T8371" s="63"/>
      <c r="U8371" s="63"/>
      <c r="V8371" s="63"/>
      <c r="W8371" s="63"/>
      <c r="X8371" s="63"/>
      <c r="Y8371" s="63"/>
      <c r="Z8371" s="62">
        <v>115720</v>
      </c>
      <c r="AA8371" s="62">
        <v>3692</v>
      </c>
      <c r="AB8371" s="62">
        <v>7.69</v>
      </c>
      <c r="AC8371" s="62">
        <v>2893</v>
      </c>
    </row>
    <row r="8372" spans="1:29" x14ac:dyDescent="0.25">
      <c r="A8372" s="61" t="s">
        <v>253</v>
      </c>
      <c r="B8372" s="61" t="s">
        <v>254</v>
      </c>
      <c r="C8372" s="62">
        <v>2010</v>
      </c>
      <c r="D8372" s="61" t="s">
        <v>78</v>
      </c>
      <c r="E8372" s="62">
        <v>40</v>
      </c>
      <c r="F8372" s="62">
        <v>144413</v>
      </c>
      <c r="G8372" s="62">
        <v>23829</v>
      </c>
      <c r="H8372" s="62">
        <v>49.64</v>
      </c>
      <c r="I8372" s="62">
        <v>3610.33</v>
      </c>
      <c r="J8372" s="62">
        <v>134304.09</v>
      </c>
      <c r="K8372" s="62">
        <v>21907.86</v>
      </c>
      <c r="L8372" s="62">
        <v>30861</v>
      </c>
      <c r="M8372" s="62">
        <v>64.290000000000006</v>
      </c>
      <c r="N8372" s="62">
        <v>547.70000000000005</v>
      </c>
      <c r="O8372" s="62">
        <v>264193.40999999997</v>
      </c>
      <c r="P8372" s="63"/>
      <c r="Q8372" s="63"/>
      <c r="R8372" s="63"/>
      <c r="S8372" s="63"/>
      <c r="T8372" s="63"/>
      <c r="U8372" s="63"/>
      <c r="V8372" s="63"/>
      <c r="W8372" s="63"/>
      <c r="X8372" s="63"/>
      <c r="Y8372" s="63"/>
      <c r="Z8372" s="62">
        <v>129900</v>
      </c>
      <c r="AA8372" s="62">
        <v>7400</v>
      </c>
      <c r="AB8372" s="62">
        <v>15.42</v>
      </c>
      <c r="AC8372" s="62">
        <v>3247.5</v>
      </c>
    </row>
    <row r="8373" spans="1:29" ht="30" x14ac:dyDescent="0.25">
      <c r="A8373" s="61" t="s">
        <v>247</v>
      </c>
      <c r="B8373" s="61" t="s">
        <v>248</v>
      </c>
      <c r="C8373" s="62">
        <v>2016</v>
      </c>
      <c r="D8373" s="61" t="s">
        <v>75</v>
      </c>
      <c r="E8373" s="62">
        <v>4</v>
      </c>
      <c r="F8373" s="62">
        <v>26</v>
      </c>
      <c r="G8373" s="62">
        <v>41</v>
      </c>
      <c r="H8373" s="62">
        <v>0.85</v>
      </c>
      <c r="I8373" s="62">
        <v>6.5</v>
      </c>
      <c r="J8373" s="62">
        <v>24.18</v>
      </c>
      <c r="K8373" s="62">
        <v>96.02</v>
      </c>
      <c r="L8373" s="62">
        <v>161</v>
      </c>
      <c r="M8373" s="62">
        <v>3.35</v>
      </c>
      <c r="N8373" s="62">
        <v>24.01</v>
      </c>
      <c r="O8373" s="62">
        <v>1157.97</v>
      </c>
      <c r="P8373" s="63"/>
      <c r="Q8373" s="63"/>
      <c r="R8373" s="63"/>
      <c r="S8373" s="63"/>
      <c r="T8373" s="63"/>
      <c r="U8373" s="63"/>
      <c r="V8373" s="63"/>
      <c r="W8373" s="63"/>
      <c r="X8373" s="63"/>
      <c r="Y8373" s="63"/>
      <c r="Z8373" s="62">
        <v>23270</v>
      </c>
      <c r="AA8373" s="62">
        <v>2993</v>
      </c>
      <c r="AB8373" s="62">
        <v>62.35</v>
      </c>
      <c r="AC8373" s="62">
        <v>5817.5</v>
      </c>
    </row>
    <row r="8374" spans="1:29" x14ac:dyDescent="0.25">
      <c r="A8374" s="61" t="s">
        <v>128</v>
      </c>
      <c r="B8374" s="61" t="s">
        <v>129</v>
      </c>
      <c r="C8374" s="62">
        <v>2005</v>
      </c>
      <c r="D8374" s="61" t="s">
        <v>99</v>
      </c>
      <c r="E8374" s="62">
        <v>80</v>
      </c>
      <c r="F8374" s="62">
        <v>162557</v>
      </c>
      <c r="G8374" s="62">
        <v>33290</v>
      </c>
      <c r="H8374" s="62">
        <v>34.68</v>
      </c>
      <c r="I8374" s="62">
        <v>2031.96</v>
      </c>
      <c r="J8374" s="62">
        <v>151178.01</v>
      </c>
      <c r="K8374" s="62">
        <v>63015.66</v>
      </c>
      <c r="L8374" s="62">
        <v>80302</v>
      </c>
      <c r="M8374" s="62">
        <v>83.65</v>
      </c>
      <c r="N8374" s="62">
        <v>787.7</v>
      </c>
      <c r="O8374" s="62">
        <v>759924.8</v>
      </c>
      <c r="P8374" s="63"/>
      <c r="Q8374" s="63"/>
      <c r="R8374" s="63"/>
      <c r="S8374" s="63"/>
      <c r="T8374" s="63"/>
      <c r="U8374" s="63"/>
      <c r="V8374" s="63"/>
      <c r="W8374" s="63"/>
      <c r="X8374" s="63"/>
      <c r="Y8374" s="63"/>
      <c r="Z8374" s="62">
        <v>3991</v>
      </c>
      <c r="AA8374" s="62">
        <v>9901</v>
      </c>
      <c r="AB8374" s="62">
        <v>10.31</v>
      </c>
      <c r="AC8374" s="62">
        <v>49.89</v>
      </c>
    </row>
    <row r="8375" spans="1:29" x14ac:dyDescent="0.25">
      <c r="A8375" s="61" t="s">
        <v>376</v>
      </c>
      <c r="B8375" s="61" t="s">
        <v>377</v>
      </c>
      <c r="C8375" s="62">
        <v>2006</v>
      </c>
      <c r="D8375" s="61" t="s">
        <v>72</v>
      </c>
      <c r="E8375" s="62">
        <v>40</v>
      </c>
      <c r="F8375" s="62">
        <v>164480</v>
      </c>
      <c r="G8375" s="62">
        <v>23970</v>
      </c>
      <c r="H8375" s="62">
        <v>49.94</v>
      </c>
      <c r="I8375" s="62">
        <v>4112</v>
      </c>
      <c r="J8375" s="62">
        <v>152966.39999999999</v>
      </c>
      <c r="K8375" s="62">
        <v>192677.01</v>
      </c>
      <c r="L8375" s="62">
        <v>22880</v>
      </c>
      <c r="M8375" s="62">
        <v>47.67</v>
      </c>
      <c r="N8375" s="63"/>
      <c r="O8375" s="63"/>
      <c r="P8375" s="63"/>
      <c r="Q8375" s="63"/>
      <c r="R8375" s="63"/>
      <c r="S8375" s="63"/>
      <c r="T8375" s="63"/>
      <c r="U8375" s="63"/>
      <c r="V8375" s="63"/>
      <c r="W8375" s="63"/>
      <c r="X8375" s="63"/>
      <c r="Y8375" s="63"/>
      <c r="Z8375" s="62">
        <v>103080</v>
      </c>
      <c r="AA8375" s="62">
        <v>5663</v>
      </c>
      <c r="AB8375" s="62">
        <v>11.8</v>
      </c>
      <c r="AC8375" s="62">
        <v>2577</v>
      </c>
    </row>
    <row r="8376" spans="1:29" x14ac:dyDescent="0.25">
      <c r="A8376" s="61" t="s">
        <v>229</v>
      </c>
      <c r="B8376" s="61" t="s">
        <v>230</v>
      </c>
      <c r="C8376" s="62">
        <v>2013</v>
      </c>
      <c r="D8376" s="61" t="s">
        <v>175</v>
      </c>
      <c r="E8376" s="62">
        <v>8</v>
      </c>
      <c r="F8376" s="63"/>
      <c r="G8376" s="63"/>
      <c r="H8376" s="63"/>
      <c r="I8376" s="63"/>
      <c r="J8376" s="63"/>
      <c r="K8376" s="62">
        <v>0</v>
      </c>
      <c r="L8376" s="63"/>
      <c r="M8376" s="63"/>
      <c r="N8376" s="63"/>
      <c r="O8376" s="63"/>
      <c r="P8376" s="63"/>
      <c r="Q8376" s="63"/>
      <c r="R8376" s="63"/>
      <c r="S8376" s="63"/>
      <c r="T8376" s="63"/>
      <c r="U8376" s="63"/>
      <c r="V8376" s="63"/>
      <c r="W8376" s="63"/>
      <c r="X8376" s="63"/>
      <c r="Y8376" s="63"/>
      <c r="Z8376" s="62">
        <v>135500</v>
      </c>
      <c r="AA8376" s="62">
        <v>4180</v>
      </c>
      <c r="AB8376" s="62">
        <v>43.54</v>
      </c>
      <c r="AC8376" s="62">
        <v>16937.5</v>
      </c>
    </row>
    <row r="8377" spans="1:29" ht="30" x14ac:dyDescent="0.25">
      <c r="A8377" s="61" t="s">
        <v>342</v>
      </c>
      <c r="B8377" s="61" t="s">
        <v>343</v>
      </c>
      <c r="C8377" s="62">
        <v>2014</v>
      </c>
      <c r="D8377" s="61" t="s">
        <v>75</v>
      </c>
      <c r="E8377" s="62">
        <v>12</v>
      </c>
      <c r="F8377" s="62">
        <v>1735</v>
      </c>
      <c r="G8377" s="62">
        <v>679</v>
      </c>
      <c r="H8377" s="62">
        <v>4.72</v>
      </c>
      <c r="I8377" s="62">
        <v>144.58000000000001</v>
      </c>
      <c r="J8377" s="62">
        <v>1613.55</v>
      </c>
      <c r="K8377" s="62">
        <v>0</v>
      </c>
      <c r="L8377" s="63"/>
      <c r="M8377" s="63"/>
      <c r="N8377" s="63"/>
      <c r="O8377" s="63"/>
      <c r="P8377" s="63"/>
      <c r="Q8377" s="63"/>
      <c r="R8377" s="63"/>
      <c r="S8377" s="63"/>
      <c r="T8377" s="63"/>
      <c r="U8377" s="63"/>
      <c r="V8377" s="63"/>
      <c r="W8377" s="63"/>
      <c r="X8377" s="63"/>
      <c r="Y8377" s="63"/>
      <c r="Z8377" s="62">
        <v>27110</v>
      </c>
      <c r="AA8377" s="62">
        <v>3349</v>
      </c>
      <c r="AB8377" s="62">
        <v>23.26</v>
      </c>
      <c r="AC8377" s="62">
        <v>2259.17</v>
      </c>
    </row>
    <row r="8378" spans="1:29" ht="30" x14ac:dyDescent="0.25">
      <c r="A8378" s="61" t="s">
        <v>247</v>
      </c>
      <c r="B8378" s="61" t="s">
        <v>248</v>
      </c>
      <c r="C8378" s="62">
        <v>2005</v>
      </c>
      <c r="D8378" s="61" t="s">
        <v>72</v>
      </c>
      <c r="E8378" s="62">
        <v>30</v>
      </c>
      <c r="F8378" s="62">
        <v>100400</v>
      </c>
      <c r="G8378" s="62">
        <v>11457</v>
      </c>
      <c r="H8378" s="62">
        <v>31.83</v>
      </c>
      <c r="I8378" s="62">
        <v>3346.67</v>
      </c>
      <c r="J8378" s="62">
        <v>93372</v>
      </c>
      <c r="K8378" s="62">
        <v>15391.85</v>
      </c>
      <c r="L8378" s="62">
        <v>11494</v>
      </c>
      <c r="M8378" s="62">
        <v>31.93</v>
      </c>
      <c r="N8378" s="62">
        <v>513.05999999999995</v>
      </c>
      <c r="O8378" s="62">
        <v>185614.97</v>
      </c>
      <c r="P8378" s="63"/>
      <c r="Q8378" s="63"/>
      <c r="R8378" s="63"/>
      <c r="S8378" s="63"/>
      <c r="T8378" s="63"/>
      <c r="U8378" s="63"/>
      <c r="V8378" s="63"/>
      <c r="W8378" s="63"/>
      <c r="X8378" s="63"/>
      <c r="Y8378" s="63"/>
      <c r="Z8378" s="62">
        <v>83</v>
      </c>
      <c r="AA8378" s="62">
        <v>3647</v>
      </c>
      <c r="AB8378" s="62">
        <v>10.130000000000001</v>
      </c>
      <c r="AC8378" s="62">
        <v>2.77</v>
      </c>
    </row>
    <row r="8379" spans="1:29" x14ac:dyDescent="0.25">
      <c r="A8379" s="61" t="s">
        <v>84</v>
      </c>
      <c r="B8379" s="61" t="s">
        <v>85</v>
      </c>
      <c r="C8379" s="62">
        <v>2006</v>
      </c>
      <c r="D8379" s="61" t="s">
        <v>89</v>
      </c>
      <c r="E8379" s="62">
        <v>100</v>
      </c>
      <c r="F8379" s="62">
        <v>793800</v>
      </c>
      <c r="G8379" s="62">
        <v>156909</v>
      </c>
      <c r="H8379" s="62">
        <v>130.76</v>
      </c>
      <c r="I8379" s="62">
        <v>7938</v>
      </c>
      <c r="J8379" s="62">
        <v>738234</v>
      </c>
      <c r="K8379" s="62">
        <v>0</v>
      </c>
      <c r="L8379" s="63"/>
      <c r="M8379" s="63"/>
      <c r="N8379" s="63"/>
      <c r="O8379" s="63"/>
      <c r="P8379" s="63"/>
      <c r="Q8379" s="63"/>
      <c r="R8379" s="63"/>
      <c r="S8379" s="63"/>
      <c r="T8379" s="63"/>
      <c r="U8379" s="63"/>
      <c r="V8379" s="63"/>
      <c r="W8379" s="63"/>
      <c r="X8379" s="63"/>
      <c r="Y8379" s="63"/>
      <c r="Z8379" s="62">
        <v>3003</v>
      </c>
      <c r="AA8379" s="62">
        <v>15373</v>
      </c>
      <c r="AB8379" s="62">
        <v>12.81</v>
      </c>
      <c r="AC8379" s="62">
        <v>30.03</v>
      </c>
    </row>
    <row r="8380" spans="1:29" x14ac:dyDescent="0.25">
      <c r="A8380" s="61" t="s">
        <v>251</v>
      </c>
      <c r="B8380" s="61" t="s">
        <v>252</v>
      </c>
      <c r="C8380" s="62">
        <v>2017</v>
      </c>
      <c r="D8380" s="61" t="s">
        <v>99</v>
      </c>
      <c r="E8380" s="62">
        <v>40</v>
      </c>
      <c r="F8380" s="62">
        <v>378080</v>
      </c>
      <c r="G8380" s="62">
        <v>64641</v>
      </c>
      <c r="H8380" s="62">
        <v>134.66999999999999</v>
      </c>
      <c r="I8380" s="62">
        <v>9452</v>
      </c>
      <c r="J8380" s="62">
        <v>351614.4</v>
      </c>
      <c r="K8380" s="62">
        <v>0</v>
      </c>
      <c r="L8380" s="63"/>
      <c r="M8380" s="63"/>
      <c r="N8380" s="63"/>
      <c r="O8380" s="63"/>
      <c r="P8380" s="63"/>
      <c r="Q8380" s="63"/>
      <c r="R8380" s="63"/>
      <c r="S8380" s="63"/>
      <c r="T8380" s="63"/>
      <c r="U8380" s="63"/>
      <c r="V8380" s="63"/>
      <c r="W8380" s="63"/>
      <c r="X8380" s="63"/>
      <c r="Y8380" s="63"/>
      <c r="Z8380" s="62">
        <v>827</v>
      </c>
      <c r="AA8380" s="62">
        <v>10695</v>
      </c>
      <c r="AB8380" s="62">
        <v>22.28</v>
      </c>
      <c r="AC8380" s="62">
        <v>20.68</v>
      </c>
    </row>
    <row r="8381" spans="1:29" x14ac:dyDescent="0.25">
      <c r="A8381" s="61" t="s">
        <v>411</v>
      </c>
      <c r="B8381" s="61" t="s">
        <v>412</v>
      </c>
      <c r="C8381" s="62">
        <v>2018</v>
      </c>
      <c r="D8381" s="61" t="s">
        <v>99</v>
      </c>
      <c r="E8381" s="62">
        <v>12</v>
      </c>
      <c r="F8381" s="62">
        <v>14863</v>
      </c>
      <c r="G8381" s="62">
        <v>4570</v>
      </c>
      <c r="H8381" s="62">
        <v>31.74</v>
      </c>
      <c r="I8381" s="62">
        <v>1238.58</v>
      </c>
      <c r="J8381" s="62">
        <v>13822.59</v>
      </c>
      <c r="K8381" s="62">
        <v>2024.18</v>
      </c>
      <c r="L8381" s="62">
        <v>2250</v>
      </c>
      <c r="M8381" s="62">
        <v>15.63</v>
      </c>
      <c r="N8381" s="62">
        <v>168.68</v>
      </c>
      <c r="O8381" s="62">
        <v>24410.16</v>
      </c>
      <c r="P8381" s="63"/>
      <c r="Q8381" s="63"/>
      <c r="R8381" s="63"/>
      <c r="S8381" s="63"/>
      <c r="T8381" s="63"/>
      <c r="U8381" s="63"/>
      <c r="V8381" s="63"/>
      <c r="W8381" s="63"/>
      <c r="X8381" s="63"/>
      <c r="Y8381" s="63"/>
      <c r="Z8381" s="62">
        <v>36.090000000000003</v>
      </c>
      <c r="AA8381" s="62">
        <v>538</v>
      </c>
      <c r="AB8381" s="62">
        <v>3.74</v>
      </c>
      <c r="AC8381" s="62">
        <v>3.01</v>
      </c>
    </row>
    <row r="8382" spans="1:29" x14ac:dyDescent="0.25">
      <c r="A8382" s="61" t="s">
        <v>79</v>
      </c>
      <c r="B8382" s="61" t="s">
        <v>80</v>
      </c>
      <c r="C8382" s="62">
        <v>2015</v>
      </c>
      <c r="D8382" s="61" t="s">
        <v>75</v>
      </c>
      <c r="E8382" s="62">
        <v>8</v>
      </c>
      <c r="F8382" s="62">
        <v>3359</v>
      </c>
      <c r="G8382" s="62">
        <v>707</v>
      </c>
      <c r="H8382" s="62">
        <v>7.36</v>
      </c>
      <c r="I8382" s="62">
        <v>419.88</v>
      </c>
      <c r="J8382" s="62">
        <v>3123.87</v>
      </c>
      <c r="K8382" s="62">
        <v>0</v>
      </c>
      <c r="L8382" s="63"/>
      <c r="M8382" s="63"/>
      <c r="N8382" s="63"/>
      <c r="O8382" s="63"/>
      <c r="P8382" s="63"/>
      <c r="Q8382" s="63"/>
      <c r="R8382" s="63"/>
      <c r="S8382" s="63"/>
      <c r="T8382" s="63"/>
      <c r="U8382" s="63"/>
      <c r="V8382" s="63"/>
      <c r="W8382" s="63"/>
      <c r="X8382" s="63"/>
      <c r="Y8382" s="63"/>
      <c r="Z8382" s="62">
        <v>102440</v>
      </c>
      <c r="AA8382" s="62">
        <v>5018</v>
      </c>
      <c r="AB8382" s="62">
        <v>52.27</v>
      </c>
      <c r="AC8382" s="62">
        <v>12805</v>
      </c>
    </row>
    <row r="8383" spans="1:29" ht="30" x14ac:dyDescent="0.25">
      <c r="A8383" s="61" t="s">
        <v>561</v>
      </c>
      <c r="B8383" s="61" t="s">
        <v>562</v>
      </c>
      <c r="C8383" s="62">
        <v>2018</v>
      </c>
      <c r="D8383" s="61" t="s">
        <v>78</v>
      </c>
      <c r="E8383" s="62">
        <v>36</v>
      </c>
      <c r="F8383" s="62">
        <v>55008</v>
      </c>
      <c r="G8383" s="62">
        <v>7244</v>
      </c>
      <c r="H8383" s="62">
        <v>16.77</v>
      </c>
      <c r="I8383" s="62">
        <v>1528</v>
      </c>
      <c r="J8383" s="62">
        <v>51157.440000000002</v>
      </c>
      <c r="K8383" s="62">
        <v>9689.6200000000008</v>
      </c>
      <c r="L8383" s="62">
        <v>12240</v>
      </c>
      <c r="M8383" s="62">
        <v>28.33</v>
      </c>
      <c r="N8383" s="62">
        <v>269.16000000000003</v>
      </c>
      <c r="O8383" s="62">
        <v>116850.06</v>
      </c>
      <c r="P8383" s="63"/>
      <c r="Q8383" s="63"/>
      <c r="R8383" s="63"/>
      <c r="S8383" s="63"/>
      <c r="T8383" s="63"/>
      <c r="U8383" s="63"/>
      <c r="V8383" s="63"/>
      <c r="W8383" s="63"/>
      <c r="X8383" s="63"/>
      <c r="Y8383" s="63"/>
      <c r="Z8383" s="62">
        <v>770</v>
      </c>
      <c r="AA8383" s="62">
        <v>10549</v>
      </c>
      <c r="AB8383" s="62">
        <v>24.42</v>
      </c>
      <c r="AC8383" s="62">
        <v>21.39</v>
      </c>
    </row>
    <row r="8384" spans="1:29" x14ac:dyDescent="0.25">
      <c r="A8384" s="61" t="s">
        <v>140</v>
      </c>
      <c r="B8384" s="61" t="s">
        <v>141</v>
      </c>
      <c r="C8384" s="62">
        <v>2005</v>
      </c>
      <c r="D8384" s="61" t="s">
        <v>135</v>
      </c>
      <c r="E8384" s="62">
        <v>40</v>
      </c>
      <c r="F8384" s="62">
        <v>49433</v>
      </c>
      <c r="G8384" s="62">
        <v>6726</v>
      </c>
      <c r="H8384" s="62">
        <v>14.01</v>
      </c>
      <c r="I8384" s="62">
        <v>1235.83</v>
      </c>
      <c r="J8384" s="62">
        <v>45972.69</v>
      </c>
      <c r="K8384" s="62">
        <v>5963.14</v>
      </c>
      <c r="L8384" s="62">
        <v>8052</v>
      </c>
      <c r="M8384" s="62">
        <v>16.78</v>
      </c>
      <c r="N8384" s="62">
        <v>149.08000000000001</v>
      </c>
      <c r="O8384" s="62">
        <v>71911.33</v>
      </c>
      <c r="P8384" s="63"/>
      <c r="Q8384" s="63"/>
      <c r="R8384" s="63"/>
      <c r="S8384" s="63"/>
      <c r="T8384" s="63"/>
      <c r="U8384" s="62">
        <v>4229</v>
      </c>
      <c r="V8384" s="62">
        <v>8156</v>
      </c>
      <c r="W8384" s="62">
        <v>16.989999999999998</v>
      </c>
      <c r="X8384" s="62">
        <v>105</v>
      </c>
      <c r="Y8384" s="62">
        <v>94661.94</v>
      </c>
      <c r="Z8384" s="62">
        <v>5126</v>
      </c>
      <c r="AA8384" s="62">
        <v>19117</v>
      </c>
      <c r="AB8384" s="62">
        <v>39.83</v>
      </c>
      <c r="AC8384" s="62">
        <v>128.15</v>
      </c>
    </row>
    <row r="8385" spans="1:29" x14ac:dyDescent="0.25">
      <c r="A8385" s="61" t="s">
        <v>466</v>
      </c>
      <c r="B8385" s="61" t="s">
        <v>467</v>
      </c>
      <c r="C8385" s="62">
        <v>2016</v>
      </c>
      <c r="D8385" s="61" t="s">
        <v>78</v>
      </c>
      <c r="E8385" s="62">
        <v>60</v>
      </c>
      <c r="F8385" s="62">
        <v>539563</v>
      </c>
      <c r="G8385" s="62">
        <v>93483</v>
      </c>
      <c r="H8385" s="62">
        <v>129.84</v>
      </c>
      <c r="I8385" s="62">
        <v>8992.7199999999993</v>
      </c>
      <c r="J8385" s="62">
        <v>501793.59</v>
      </c>
      <c r="K8385" s="62">
        <v>0</v>
      </c>
      <c r="L8385" s="63"/>
      <c r="M8385" s="63"/>
      <c r="N8385" s="63"/>
      <c r="O8385" s="63"/>
      <c r="P8385" s="62">
        <v>6987</v>
      </c>
      <c r="Q8385" s="62">
        <v>1812</v>
      </c>
      <c r="R8385" s="62">
        <v>2.52</v>
      </c>
      <c r="S8385" s="62">
        <v>116</v>
      </c>
      <c r="T8385" s="62">
        <v>88518.3</v>
      </c>
      <c r="U8385" s="63"/>
      <c r="V8385" s="63"/>
      <c r="W8385" s="63"/>
      <c r="X8385" s="63"/>
      <c r="Y8385" s="63"/>
      <c r="Z8385" s="62">
        <v>61.49</v>
      </c>
      <c r="AA8385" s="62">
        <v>10300</v>
      </c>
      <c r="AB8385" s="62">
        <v>14.31</v>
      </c>
      <c r="AC8385" s="62">
        <v>1.02</v>
      </c>
    </row>
    <row r="8386" spans="1:29" x14ac:dyDescent="0.25">
      <c r="A8386" s="61" t="s">
        <v>159</v>
      </c>
      <c r="B8386" s="61" t="s">
        <v>160</v>
      </c>
      <c r="C8386" s="62">
        <v>2009</v>
      </c>
      <c r="D8386" s="61" t="s">
        <v>94</v>
      </c>
      <c r="E8386" s="62">
        <v>2</v>
      </c>
      <c r="F8386" s="63"/>
      <c r="G8386" s="63"/>
      <c r="H8386" s="63"/>
      <c r="I8386" s="63"/>
      <c r="J8386" s="63"/>
      <c r="K8386" s="62">
        <v>21.34</v>
      </c>
      <c r="L8386" s="62">
        <v>35</v>
      </c>
      <c r="M8386" s="62">
        <v>1.46</v>
      </c>
      <c r="N8386" s="62">
        <v>10.67</v>
      </c>
      <c r="O8386" s="62">
        <v>257.33</v>
      </c>
      <c r="P8386" s="63"/>
      <c r="Q8386" s="63"/>
      <c r="R8386" s="63"/>
      <c r="S8386" s="63"/>
      <c r="T8386" s="63"/>
      <c r="U8386" s="63"/>
      <c r="V8386" s="63"/>
      <c r="W8386" s="63"/>
      <c r="X8386" s="63"/>
      <c r="Y8386" s="63"/>
      <c r="Z8386" s="62">
        <v>66</v>
      </c>
      <c r="AA8386" s="62">
        <v>432</v>
      </c>
      <c r="AB8386" s="62">
        <v>18</v>
      </c>
      <c r="AC8386" s="62">
        <v>33</v>
      </c>
    </row>
    <row r="8387" spans="1:29" x14ac:dyDescent="0.25">
      <c r="A8387" s="61" t="s">
        <v>208</v>
      </c>
      <c r="B8387" s="61" t="s">
        <v>209</v>
      </c>
      <c r="C8387" s="62">
        <v>2005</v>
      </c>
      <c r="D8387" s="61" t="s">
        <v>78</v>
      </c>
      <c r="E8387" s="62">
        <v>63</v>
      </c>
      <c r="F8387" s="62">
        <v>396071</v>
      </c>
      <c r="G8387" s="62">
        <v>88194</v>
      </c>
      <c r="H8387" s="62">
        <v>116.66</v>
      </c>
      <c r="I8387" s="62">
        <v>6286.84</v>
      </c>
      <c r="J8387" s="62">
        <v>368346.03</v>
      </c>
      <c r="K8387" s="62">
        <v>1015</v>
      </c>
      <c r="L8387" s="62">
        <v>34102</v>
      </c>
      <c r="M8387" s="62">
        <v>45.11</v>
      </c>
      <c r="N8387" s="62">
        <v>16.11</v>
      </c>
      <c r="O8387" s="62">
        <v>12240.19</v>
      </c>
      <c r="P8387" s="63"/>
      <c r="Q8387" s="63"/>
      <c r="R8387" s="63"/>
      <c r="S8387" s="63"/>
      <c r="T8387" s="63"/>
      <c r="U8387" s="63"/>
      <c r="V8387" s="63"/>
      <c r="W8387" s="63"/>
      <c r="X8387" s="63"/>
      <c r="Y8387" s="63"/>
      <c r="Z8387" s="62">
        <v>764</v>
      </c>
      <c r="AA8387" s="62">
        <v>5886</v>
      </c>
      <c r="AB8387" s="62">
        <v>7.79</v>
      </c>
      <c r="AC8387" s="62">
        <v>12.13</v>
      </c>
    </row>
    <row r="8388" spans="1:29" ht="30" x14ac:dyDescent="0.25">
      <c r="A8388" s="61" t="s">
        <v>180</v>
      </c>
      <c r="B8388" s="61" t="s">
        <v>181</v>
      </c>
      <c r="C8388" s="62">
        <v>2011</v>
      </c>
      <c r="D8388" s="61" t="s">
        <v>99</v>
      </c>
      <c r="E8388" s="62">
        <v>36</v>
      </c>
      <c r="F8388" s="62">
        <v>130920</v>
      </c>
      <c r="G8388" s="62">
        <v>16830</v>
      </c>
      <c r="H8388" s="62">
        <v>38.96</v>
      </c>
      <c r="I8388" s="62">
        <v>3636.67</v>
      </c>
      <c r="J8388" s="62">
        <v>121755.6</v>
      </c>
      <c r="K8388" s="62">
        <v>18899.13</v>
      </c>
      <c r="L8388" s="62">
        <v>32767</v>
      </c>
      <c r="M8388" s="62">
        <v>75.849999999999994</v>
      </c>
      <c r="N8388" s="63"/>
      <c r="O8388" s="63"/>
      <c r="P8388" s="63"/>
      <c r="Q8388" s="63"/>
      <c r="R8388" s="63"/>
      <c r="S8388" s="63"/>
      <c r="T8388" s="63"/>
      <c r="U8388" s="63"/>
      <c r="V8388" s="63"/>
      <c r="W8388" s="63"/>
      <c r="X8388" s="63"/>
      <c r="Y8388" s="63"/>
      <c r="Z8388" s="62">
        <v>2021</v>
      </c>
      <c r="AA8388" s="62">
        <v>10681</v>
      </c>
      <c r="AB8388" s="62">
        <v>24.72</v>
      </c>
      <c r="AC8388" s="62">
        <v>56.14</v>
      </c>
    </row>
    <row r="8389" spans="1:29" x14ac:dyDescent="0.25">
      <c r="A8389" s="61" t="s">
        <v>271</v>
      </c>
      <c r="B8389" s="61" t="s">
        <v>272</v>
      </c>
      <c r="C8389" s="62">
        <v>2004</v>
      </c>
      <c r="D8389" s="61" t="s">
        <v>78</v>
      </c>
      <c r="E8389" s="62">
        <v>80</v>
      </c>
      <c r="F8389" s="62">
        <v>758926</v>
      </c>
      <c r="G8389" s="62">
        <v>70864</v>
      </c>
      <c r="H8389" s="62">
        <v>73.819999999999993</v>
      </c>
      <c r="I8389" s="62">
        <v>9486.58</v>
      </c>
      <c r="J8389" s="62">
        <v>705801.18</v>
      </c>
      <c r="K8389" s="62">
        <v>0</v>
      </c>
      <c r="L8389" s="63"/>
      <c r="M8389" s="63"/>
      <c r="N8389" s="63"/>
      <c r="O8389" s="63"/>
      <c r="P8389" s="63"/>
      <c r="Q8389" s="63"/>
      <c r="R8389" s="63"/>
      <c r="S8389" s="63"/>
      <c r="T8389" s="63"/>
      <c r="U8389" s="63"/>
      <c r="V8389" s="63"/>
      <c r="W8389" s="63"/>
      <c r="X8389" s="63"/>
      <c r="Y8389" s="63"/>
      <c r="Z8389" s="62">
        <v>2785.91</v>
      </c>
      <c r="AA8389" s="62">
        <v>9128</v>
      </c>
      <c r="AB8389" s="62">
        <v>9.51</v>
      </c>
      <c r="AC8389" s="62">
        <v>34.82</v>
      </c>
    </row>
    <row r="8390" spans="1:29" ht="30" x14ac:dyDescent="0.25">
      <c r="A8390" s="61" t="s">
        <v>363</v>
      </c>
      <c r="B8390" s="61" t="s">
        <v>364</v>
      </c>
      <c r="C8390" s="62">
        <v>2003</v>
      </c>
      <c r="D8390" s="61" t="s">
        <v>78</v>
      </c>
      <c r="E8390" s="62">
        <v>56</v>
      </c>
      <c r="F8390" s="62">
        <v>177074</v>
      </c>
      <c r="G8390" s="62">
        <v>17518</v>
      </c>
      <c r="H8390" s="62">
        <v>26.07</v>
      </c>
      <c r="I8390" s="62">
        <v>3162.04</v>
      </c>
      <c r="J8390" s="62">
        <v>164678.82</v>
      </c>
      <c r="K8390" s="62">
        <v>0</v>
      </c>
      <c r="L8390" s="63"/>
      <c r="M8390" s="63"/>
      <c r="N8390" s="63"/>
      <c r="O8390" s="63"/>
      <c r="P8390" s="63"/>
      <c r="Q8390" s="63"/>
      <c r="R8390" s="63"/>
      <c r="S8390" s="63"/>
      <c r="T8390" s="63"/>
      <c r="U8390" s="63"/>
      <c r="V8390" s="63"/>
      <c r="W8390" s="63"/>
      <c r="X8390" s="63"/>
      <c r="Y8390" s="63"/>
      <c r="Z8390" s="62">
        <v>0</v>
      </c>
      <c r="AA8390" s="63"/>
      <c r="AB8390" s="63"/>
      <c r="AC8390" s="62">
        <v>0</v>
      </c>
    </row>
    <row r="8391" spans="1:29" x14ac:dyDescent="0.25">
      <c r="A8391" s="61" t="s">
        <v>432</v>
      </c>
      <c r="B8391" s="61" t="s">
        <v>433</v>
      </c>
      <c r="C8391" s="62">
        <v>2015</v>
      </c>
      <c r="D8391" s="61" t="s">
        <v>78</v>
      </c>
      <c r="E8391" s="62">
        <v>48</v>
      </c>
      <c r="F8391" s="62">
        <v>156917</v>
      </c>
      <c r="G8391" s="62">
        <v>18475</v>
      </c>
      <c r="H8391" s="62">
        <v>32.07</v>
      </c>
      <c r="I8391" s="62">
        <v>3269.1</v>
      </c>
      <c r="J8391" s="62">
        <v>145932.81</v>
      </c>
      <c r="K8391" s="62">
        <v>18573</v>
      </c>
      <c r="L8391" s="62">
        <v>24805</v>
      </c>
      <c r="M8391" s="62">
        <v>43.06</v>
      </c>
      <c r="N8391" s="63"/>
      <c r="O8391" s="63"/>
      <c r="P8391" s="63"/>
      <c r="Q8391" s="63"/>
      <c r="R8391" s="63"/>
      <c r="S8391" s="63"/>
      <c r="T8391" s="63"/>
      <c r="U8391" s="63"/>
      <c r="V8391" s="63"/>
      <c r="W8391" s="63"/>
      <c r="X8391" s="63"/>
      <c r="Y8391" s="63"/>
      <c r="Z8391" s="62">
        <v>203240</v>
      </c>
      <c r="AA8391" s="62">
        <v>13202</v>
      </c>
      <c r="AB8391" s="62">
        <v>22.92</v>
      </c>
      <c r="AC8391" s="62">
        <v>4234.17</v>
      </c>
    </row>
    <row r="8392" spans="1:29" ht="30" x14ac:dyDescent="0.25">
      <c r="A8392" s="61" t="s">
        <v>146</v>
      </c>
      <c r="B8392" s="61" t="s">
        <v>147</v>
      </c>
      <c r="C8392" s="62">
        <v>2010</v>
      </c>
      <c r="D8392" s="61" t="s">
        <v>78</v>
      </c>
      <c r="E8392" s="62">
        <v>5</v>
      </c>
      <c r="F8392" s="63"/>
      <c r="G8392" s="63"/>
      <c r="H8392" s="63"/>
      <c r="I8392" s="63"/>
      <c r="J8392" s="63"/>
      <c r="K8392" s="62">
        <v>0</v>
      </c>
      <c r="L8392" s="63"/>
      <c r="M8392" s="63"/>
      <c r="N8392" s="63"/>
      <c r="O8392" s="63"/>
      <c r="P8392" s="63"/>
      <c r="Q8392" s="63"/>
      <c r="R8392" s="63"/>
      <c r="S8392" s="63"/>
      <c r="T8392" s="63"/>
      <c r="U8392" s="63"/>
      <c r="V8392" s="63"/>
      <c r="W8392" s="63"/>
      <c r="X8392" s="63"/>
      <c r="Y8392" s="63"/>
      <c r="Z8392" s="62">
        <v>0</v>
      </c>
      <c r="AA8392" s="63"/>
      <c r="AB8392" s="63"/>
      <c r="AC8392" s="62">
        <v>0</v>
      </c>
    </row>
    <row r="8393" spans="1:29" ht="30" x14ac:dyDescent="0.25">
      <c r="A8393" s="61" t="s">
        <v>528</v>
      </c>
      <c r="B8393" s="61" t="s">
        <v>529</v>
      </c>
      <c r="C8393" s="62">
        <v>2014</v>
      </c>
      <c r="D8393" s="61" t="s">
        <v>75</v>
      </c>
      <c r="E8393" s="62">
        <v>15</v>
      </c>
      <c r="F8393" s="62">
        <v>3634</v>
      </c>
      <c r="G8393" s="62">
        <v>1119</v>
      </c>
      <c r="H8393" s="62">
        <v>6.22</v>
      </c>
      <c r="I8393" s="62">
        <v>242.27</v>
      </c>
      <c r="J8393" s="62">
        <v>3379.62</v>
      </c>
      <c r="K8393" s="62">
        <v>0</v>
      </c>
      <c r="L8393" s="63"/>
      <c r="M8393" s="63"/>
      <c r="N8393" s="63"/>
      <c r="O8393" s="63"/>
      <c r="P8393" s="63"/>
      <c r="Q8393" s="63"/>
      <c r="R8393" s="63"/>
      <c r="S8393" s="63"/>
      <c r="T8393" s="63"/>
      <c r="U8393" s="63"/>
      <c r="V8393" s="63"/>
      <c r="W8393" s="63"/>
      <c r="X8393" s="63"/>
      <c r="Y8393" s="63"/>
      <c r="Z8393" s="62">
        <v>4807.17</v>
      </c>
      <c r="AA8393" s="62">
        <v>27630</v>
      </c>
      <c r="AB8393" s="62">
        <v>153.5</v>
      </c>
      <c r="AC8393" s="62">
        <v>320.48</v>
      </c>
    </row>
    <row r="8394" spans="1:29" ht="30" x14ac:dyDescent="0.25">
      <c r="A8394" s="61" t="s">
        <v>269</v>
      </c>
      <c r="B8394" s="61" t="s">
        <v>270</v>
      </c>
      <c r="C8394" s="62">
        <v>2006</v>
      </c>
      <c r="D8394" s="61" t="s">
        <v>86</v>
      </c>
      <c r="E8394" s="62">
        <v>91</v>
      </c>
      <c r="F8394" s="62">
        <v>82012</v>
      </c>
      <c r="G8394" s="62">
        <v>12183</v>
      </c>
      <c r="H8394" s="62">
        <v>11.16</v>
      </c>
      <c r="I8394" s="62">
        <v>901.23</v>
      </c>
      <c r="J8394" s="62">
        <v>76271.16</v>
      </c>
      <c r="K8394" s="62">
        <v>95499.520000000004</v>
      </c>
      <c r="L8394" s="62">
        <v>132411</v>
      </c>
      <c r="M8394" s="62">
        <v>121.26</v>
      </c>
      <c r="N8394" s="62">
        <v>1049.45</v>
      </c>
      <c r="O8394" s="62">
        <v>1151657.3</v>
      </c>
      <c r="P8394" s="63"/>
      <c r="Q8394" s="63"/>
      <c r="R8394" s="63"/>
      <c r="S8394" s="63"/>
      <c r="T8394" s="63"/>
      <c r="U8394" s="63"/>
      <c r="V8394" s="63"/>
      <c r="W8394" s="63"/>
      <c r="X8394" s="63"/>
      <c r="Y8394" s="63"/>
      <c r="Z8394" s="62">
        <v>657000</v>
      </c>
      <c r="AA8394" s="62">
        <v>20468</v>
      </c>
      <c r="AB8394" s="62">
        <v>18.739999999999998</v>
      </c>
      <c r="AC8394" s="62">
        <v>7219.78</v>
      </c>
    </row>
    <row r="8395" spans="1:29" x14ac:dyDescent="0.25">
      <c r="A8395" s="61" t="s">
        <v>126</v>
      </c>
      <c r="B8395" s="61" t="s">
        <v>127</v>
      </c>
      <c r="C8395" s="62">
        <v>2003</v>
      </c>
      <c r="D8395" s="61" t="s">
        <v>563</v>
      </c>
      <c r="E8395" s="62">
        <v>40</v>
      </c>
      <c r="F8395" s="62">
        <v>65797</v>
      </c>
      <c r="G8395" s="62">
        <v>7767</v>
      </c>
      <c r="H8395" s="62">
        <v>16.18</v>
      </c>
      <c r="I8395" s="62">
        <v>1644.93</v>
      </c>
      <c r="J8395" s="62">
        <v>61191.21</v>
      </c>
      <c r="K8395" s="62">
        <v>3562</v>
      </c>
      <c r="L8395" s="62">
        <v>9523</v>
      </c>
      <c r="M8395" s="62">
        <v>19.84</v>
      </c>
      <c r="N8395" s="62">
        <v>89.05</v>
      </c>
      <c r="O8395" s="62">
        <v>42955.23</v>
      </c>
      <c r="P8395" s="63"/>
      <c r="Q8395" s="63"/>
      <c r="R8395" s="63"/>
      <c r="S8395" s="63"/>
      <c r="T8395" s="63"/>
      <c r="U8395" s="63"/>
      <c r="V8395" s="63"/>
      <c r="W8395" s="63"/>
      <c r="X8395" s="63"/>
      <c r="Y8395" s="63"/>
      <c r="Z8395" s="62">
        <v>1346</v>
      </c>
      <c r="AA8395" s="62">
        <v>7087</v>
      </c>
      <c r="AB8395" s="62">
        <v>14.76</v>
      </c>
      <c r="AC8395" s="62">
        <v>33.65</v>
      </c>
    </row>
    <row r="8396" spans="1:29" x14ac:dyDescent="0.25">
      <c r="A8396" s="61" t="s">
        <v>409</v>
      </c>
      <c r="B8396" s="61" t="s">
        <v>410</v>
      </c>
      <c r="C8396" s="62">
        <v>2007</v>
      </c>
      <c r="D8396" s="61" t="s">
        <v>89</v>
      </c>
      <c r="E8396" s="62">
        <v>24</v>
      </c>
      <c r="F8396" s="63"/>
      <c r="G8396" s="63"/>
      <c r="H8396" s="63"/>
      <c r="I8396" s="63"/>
      <c r="J8396" s="63"/>
      <c r="K8396" s="62">
        <v>0</v>
      </c>
      <c r="L8396" s="63"/>
      <c r="M8396" s="63"/>
      <c r="N8396" s="63"/>
      <c r="O8396" s="63"/>
      <c r="P8396" s="63"/>
      <c r="Q8396" s="63"/>
      <c r="R8396" s="63"/>
      <c r="S8396" s="63"/>
      <c r="T8396" s="63"/>
      <c r="U8396" s="63"/>
      <c r="V8396" s="63"/>
      <c r="W8396" s="63"/>
      <c r="X8396" s="63"/>
      <c r="Y8396" s="63"/>
      <c r="Z8396" s="62">
        <v>0</v>
      </c>
      <c r="AA8396" s="63"/>
      <c r="AB8396" s="63"/>
      <c r="AC8396" s="62">
        <v>0</v>
      </c>
    </row>
    <row r="8397" spans="1:29" ht="30" x14ac:dyDescent="0.25">
      <c r="A8397" s="61" t="s">
        <v>231</v>
      </c>
      <c r="B8397" s="61" t="s">
        <v>232</v>
      </c>
      <c r="C8397" s="62">
        <v>2018</v>
      </c>
      <c r="D8397" s="61" t="s">
        <v>89</v>
      </c>
      <c r="E8397" s="62">
        <v>68</v>
      </c>
      <c r="F8397" s="62">
        <v>167760</v>
      </c>
      <c r="G8397" s="62">
        <v>23468</v>
      </c>
      <c r="H8397" s="62">
        <v>28.76</v>
      </c>
      <c r="I8397" s="62">
        <v>2467.06</v>
      </c>
      <c r="J8397" s="62">
        <v>156016.79999999999</v>
      </c>
      <c r="K8397" s="62">
        <v>20196.900000000001</v>
      </c>
      <c r="L8397" s="62">
        <v>21290</v>
      </c>
      <c r="M8397" s="62">
        <v>26.09</v>
      </c>
      <c r="N8397" s="62">
        <v>297.01</v>
      </c>
      <c r="O8397" s="62">
        <v>243560.43</v>
      </c>
      <c r="P8397" s="63"/>
      <c r="Q8397" s="63"/>
      <c r="R8397" s="63"/>
      <c r="S8397" s="63"/>
      <c r="T8397" s="63"/>
      <c r="U8397" s="63"/>
      <c r="V8397" s="63"/>
      <c r="W8397" s="63"/>
      <c r="X8397" s="63"/>
      <c r="Y8397" s="63"/>
      <c r="Z8397" s="62">
        <v>2633</v>
      </c>
      <c r="AA8397" s="62">
        <v>28721</v>
      </c>
      <c r="AB8397" s="62">
        <v>35.200000000000003</v>
      </c>
      <c r="AC8397" s="62">
        <v>38.72</v>
      </c>
    </row>
    <row r="8398" spans="1:29" x14ac:dyDescent="0.25">
      <c r="A8398" s="61" t="s">
        <v>374</v>
      </c>
      <c r="B8398" s="61" t="s">
        <v>375</v>
      </c>
      <c r="C8398" s="62">
        <v>2004</v>
      </c>
      <c r="D8398" s="61" t="s">
        <v>99</v>
      </c>
      <c r="E8398" s="62">
        <v>54</v>
      </c>
      <c r="F8398" s="62">
        <v>180400</v>
      </c>
      <c r="G8398" s="62">
        <v>21341</v>
      </c>
      <c r="H8398" s="62">
        <v>32.93</v>
      </c>
      <c r="I8398" s="62">
        <v>3340.74</v>
      </c>
      <c r="J8398" s="62">
        <v>167772</v>
      </c>
      <c r="K8398" s="62">
        <v>19757.52</v>
      </c>
      <c r="L8398" s="62">
        <v>24252</v>
      </c>
      <c r="M8398" s="62">
        <v>37.43</v>
      </c>
      <c r="N8398" s="62">
        <v>365.88</v>
      </c>
      <c r="O8398" s="62">
        <v>238261.82</v>
      </c>
      <c r="P8398" s="63"/>
      <c r="Q8398" s="63"/>
      <c r="R8398" s="63"/>
      <c r="S8398" s="63"/>
      <c r="T8398" s="63"/>
      <c r="U8398" s="63"/>
      <c r="V8398" s="63"/>
      <c r="W8398" s="63"/>
      <c r="X8398" s="63"/>
      <c r="Y8398" s="63"/>
      <c r="Z8398" s="62">
        <v>230.45</v>
      </c>
      <c r="AA8398" s="62">
        <v>14072</v>
      </c>
      <c r="AB8398" s="62">
        <v>21.72</v>
      </c>
      <c r="AC8398" s="62">
        <v>4.2699999999999996</v>
      </c>
    </row>
    <row r="8399" spans="1:29" ht="30" x14ac:dyDescent="0.25">
      <c r="A8399" s="61" t="s">
        <v>124</v>
      </c>
      <c r="B8399" s="61" t="s">
        <v>125</v>
      </c>
      <c r="C8399" s="62">
        <v>2017</v>
      </c>
      <c r="D8399" s="61" t="s">
        <v>226</v>
      </c>
      <c r="E8399" s="62">
        <v>41</v>
      </c>
      <c r="F8399" s="62">
        <v>152450</v>
      </c>
      <c r="G8399" s="62">
        <v>22495</v>
      </c>
      <c r="H8399" s="62">
        <v>45.72</v>
      </c>
      <c r="I8399" s="62">
        <v>3718.29</v>
      </c>
      <c r="J8399" s="62">
        <v>141778.5</v>
      </c>
      <c r="K8399" s="62">
        <v>13739.09</v>
      </c>
      <c r="L8399" s="62">
        <v>14132</v>
      </c>
      <c r="M8399" s="62">
        <v>28.72</v>
      </c>
      <c r="N8399" s="62">
        <v>335.1</v>
      </c>
      <c r="O8399" s="62">
        <v>165683.79</v>
      </c>
      <c r="P8399" s="63"/>
      <c r="Q8399" s="63"/>
      <c r="R8399" s="63"/>
      <c r="S8399" s="63"/>
      <c r="T8399" s="63"/>
      <c r="U8399" s="63"/>
      <c r="V8399" s="63"/>
      <c r="W8399" s="63"/>
      <c r="X8399" s="63"/>
      <c r="Y8399" s="63"/>
      <c r="Z8399" s="62">
        <v>103.34</v>
      </c>
      <c r="AA8399" s="62">
        <v>11897</v>
      </c>
      <c r="AB8399" s="62">
        <v>24.18</v>
      </c>
      <c r="AC8399" s="62">
        <v>2.52</v>
      </c>
    </row>
    <row r="8400" spans="1:29" ht="30" x14ac:dyDescent="0.25">
      <c r="A8400" s="61" t="s">
        <v>561</v>
      </c>
      <c r="B8400" s="61" t="s">
        <v>562</v>
      </c>
      <c r="C8400" s="62">
        <v>2014</v>
      </c>
      <c r="D8400" s="61" t="s">
        <v>99</v>
      </c>
      <c r="E8400" s="62">
        <v>40</v>
      </c>
      <c r="F8400" s="62">
        <v>178400</v>
      </c>
      <c r="G8400" s="62">
        <v>20995</v>
      </c>
      <c r="H8400" s="62">
        <v>43.74</v>
      </c>
      <c r="I8400" s="62">
        <v>4460</v>
      </c>
      <c r="J8400" s="62">
        <v>165912</v>
      </c>
      <c r="K8400" s="62">
        <v>24744.91</v>
      </c>
      <c r="L8400" s="62">
        <v>29366</v>
      </c>
      <c r="M8400" s="62">
        <v>61.18</v>
      </c>
      <c r="N8400" s="62">
        <v>618.62</v>
      </c>
      <c r="O8400" s="62">
        <v>298406.27</v>
      </c>
      <c r="P8400" s="63"/>
      <c r="Q8400" s="63"/>
      <c r="R8400" s="63"/>
      <c r="S8400" s="63"/>
      <c r="T8400" s="63"/>
      <c r="U8400" s="63"/>
      <c r="V8400" s="63"/>
      <c r="W8400" s="63"/>
      <c r="X8400" s="63"/>
      <c r="Y8400" s="63"/>
      <c r="Z8400" s="62">
        <v>955</v>
      </c>
      <c r="AA8400" s="62">
        <v>12664</v>
      </c>
      <c r="AB8400" s="62">
        <v>26.38</v>
      </c>
      <c r="AC8400" s="62">
        <v>23.88</v>
      </c>
    </row>
    <row r="8401" spans="1:29" x14ac:dyDescent="0.25">
      <c r="A8401" s="61" t="s">
        <v>295</v>
      </c>
      <c r="B8401" s="61" t="s">
        <v>296</v>
      </c>
      <c r="C8401" s="62">
        <v>2013</v>
      </c>
      <c r="D8401" s="61" t="s">
        <v>78</v>
      </c>
      <c r="E8401" s="62">
        <v>29</v>
      </c>
      <c r="F8401" s="62">
        <v>126560</v>
      </c>
      <c r="G8401" s="62">
        <v>17892</v>
      </c>
      <c r="H8401" s="62">
        <v>51.41</v>
      </c>
      <c r="I8401" s="62">
        <v>4364.1400000000003</v>
      </c>
      <c r="J8401" s="62">
        <v>117700.8</v>
      </c>
      <c r="K8401" s="62">
        <v>0</v>
      </c>
      <c r="L8401" s="63"/>
      <c r="M8401" s="63"/>
      <c r="N8401" s="63"/>
      <c r="O8401" s="63"/>
      <c r="P8401" s="63"/>
      <c r="Q8401" s="63"/>
      <c r="R8401" s="63"/>
      <c r="S8401" s="63"/>
      <c r="T8401" s="63"/>
      <c r="U8401" s="62">
        <v>8968</v>
      </c>
      <c r="V8401" s="62">
        <v>28413</v>
      </c>
      <c r="W8401" s="62">
        <v>81.650000000000006</v>
      </c>
      <c r="X8401" s="62">
        <v>309</v>
      </c>
      <c r="Y8401" s="62">
        <v>200739.71</v>
      </c>
      <c r="Z8401" s="62">
        <v>130608</v>
      </c>
      <c r="AA8401" s="62">
        <v>20561</v>
      </c>
      <c r="AB8401" s="62">
        <v>59.08</v>
      </c>
      <c r="AC8401" s="62">
        <v>4503.72</v>
      </c>
    </row>
    <row r="8402" spans="1:29" x14ac:dyDescent="0.25">
      <c r="A8402" s="61" t="s">
        <v>502</v>
      </c>
      <c r="B8402" s="61" t="s">
        <v>503</v>
      </c>
      <c r="C8402" s="62">
        <v>2016</v>
      </c>
      <c r="D8402" s="61" t="s">
        <v>75</v>
      </c>
      <c r="E8402" s="62">
        <v>24</v>
      </c>
      <c r="F8402" s="62">
        <v>20836</v>
      </c>
      <c r="G8402" s="62">
        <v>5547</v>
      </c>
      <c r="H8402" s="62">
        <v>19.260000000000002</v>
      </c>
      <c r="I8402" s="62">
        <v>868.17</v>
      </c>
      <c r="J8402" s="62">
        <v>19377.48</v>
      </c>
      <c r="K8402" s="62">
        <v>0</v>
      </c>
      <c r="L8402" s="63"/>
      <c r="M8402" s="63"/>
      <c r="N8402" s="63"/>
      <c r="O8402" s="63"/>
      <c r="P8402" s="63"/>
      <c r="Q8402" s="63"/>
      <c r="R8402" s="63"/>
      <c r="S8402" s="63"/>
      <c r="T8402" s="63"/>
      <c r="U8402" s="63"/>
      <c r="V8402" s="63"/>
      <c r="W8402" s="63"/>
      <c r="X8402" s="63"/>
      <c r="Y8402" s="63"/>
      <c r="Z8402" s="62">
        <v>2346.8200000000002</v>
      </c>
      <c r="AA8402" s="62">
        <v>32234</v>
      </c>
      <c r="AB8402" s="62">
        <v>111.92</v>
      </c>
      <c r="AC8402" s="62">
        <v>97.78</v>
      </c>
    </row>
    <row r="8403" spans="1:29" x14ac:dyDescent="0.25">
      <c r="A8403" s="61" t="s">
        <v>140</v>
      </c>
      <c r="B8403" s="61" t="s">
        <v>141</v>
      </c>
      <c r="C8403" s="62">
        <v>2004</v>
      </c>
      <c r="D8403" s="61" t="s">
        <v>75</v>
      </c>
      <c r="E8403" s="62">
        <v>9</v>
      </c>
      <c r="F8403" s="62">
        <v>6178</v>
      </c>
      <c r="G8403" s="62">
        <v>1009</v>
      </c>
      <c r="H8403" s="62">
        <v>9.34</v>
      </c>
      <c r="I8403" s="62">
        <v>686.44</v>
      </c>
      <c r="J8403" s="62">
        <v>5745.54</v>
      </c>
      <c r="K8403" s="62">
        <v>0</v>
      </c>
      <c r="L8403" s="63"/>
      <c r="M8403" s="63"/>
      <c r="N8403" s="63"/>
      <c r="O8403" s="63"/>
      <c r="P8403" s="63"/>
      <c r="Q8403" s="63"/>
      <c r="R8403" s="63"/>
      <c r="S8403" s="63"/>
      <c r="T8403" s="63"/>
      <c r="U8403" s="63"/>
      <c r="V8403" s="63"/>
      <c r="W8403" s="63"/>
      <c r="X8403" s="63"/>
      <c r="Y8403" s="63"/>
      <c r="Z8403" s="62">
        <v>1325</v>
      </c>
      <c r="AA8403" s="62">
        <v>5085</v>
      </c>
      <c r="AB8403" s="62">
        <v>47.08</v>
      </c>
      <c r="AC8403" s="62">
        <v>147.22</v>
      </c>
    </row>
    <row r="8404" spans="1:29" x14ac:dyDescent="0.25">
      <c r="A8404" s="61" t="s">
        <v>289</v>
      </c>
      <c r="B8404" s="61" t="s">
        <v>290</v>
      </c>
      <c r="C8404" s="62">
        <v>2015</v>
      </c>
      <c r="D8404" s="61" t="s">
        <v>75</v>
      </c>
      <c r="E8404" s="62">
        <v>8</v>
      </c>
      <c r="F8404" s="62">
        <v>20172</v>
      </c>
      <c r="G8404" s="62">
        <v>3543</v>
      </c>
      <c r="H8404" s="62">
        <v>36.909999999999997</v>
      </c>
      <c r="I8404" s="62">
        <v>2521.5</v>
      </c>
      <c r="J8404" s="62">
        <v>18759.96</v>
      </c>
      <c r="K8404" s="62">
        <v>5739.09</v>
      </c>
      <c r="L8404" s="62">
        <v>8568</v>
      </c>
      <c r="M8404" s="62">
        <v>89.25</v>
      </c>
      <c r="N8404" s="63"/>
      <c r="O8404" s="63"/>
      <c r="P8404" s="63"/>
      <c r="Q8404" s="63"/>
      <c r="R8404" s="63"/>
      <c r="S8404" s="63"/>
      <c r="T8404" s="63"/>
      <c r="U8404" s="63"/>
      <c r="V8404" s="63"/>
      <c r="W8404" s="63"/>
      <c r="X8404" s="63"/>
      <c r="Y8404" s="63"/>
      <c r="Z8404" s="62">
        <v>46657</v>
      </c>
      <c r="AA8404" s="62">
        <v>5593</v>
      </c>
      <c r="AB8404" s="62">
        <v>58.26</v>
      </c>
      <c r="AC8404" s="62">
        <v>5832.13</v>
      </c>
    </row>
    <row r="8405" spans="1:29" ht="30" x14ac:dyDescent="0.25">
      <c r="A8405" s="61" t="s">
        <v>186</v>
      </c>
      <c r="B8405" s="61" t="s">
        <v>187</v>
      </c>
      <c r="C8405" s="62">
        <v>2013</v>
      </c>
      <c r="D8405" s="61" t="s">
        <v>78</v>
      </c>
      <c r="E8405" s="62">
        <v>40</v>
      </c>
      <c r="F8405" s="62">
        <v>342066</v>
      </c>
      <c r="G8405" s="62">
        <v>49790</v>
      </c>
      <c r="H8405" s="62">
        <v>103.73</v>
      </c>
      <c r="I8405" s="62">
        <v>8551.65</v>
      </c>
      <c r="J8405" s="62">
        <v>318121.38</v>
      </c>
      <c r="K8405" s="62">
        <v>0</v>
      </c>
      <c r="L8405" s="63"/>
      <c r="M8405" s="63"/>
      <c r="N8405" s="63"/>
      <c r="O8405" s="63"/>
      <c r="P8405" s="63"/>
      <c r="Q8405" s="63"/>
      <c r="R8405" s="63"/>
      <c r="S8405" s="63"/>
      <c r="T8405" s="63"/>
      <c r="U8405" s="63"/>
      <c r="V8405" s="63"/>
      <c r="W8405" s="63"/>
      <c r="X8405" s="63"/>
      <c r="Y8405" s="63"/>
      <c r="Z8405" s="62">
        <v>91500</v>
      </c>
      <c r="AA8405" s="62">
        <v>7912</v>
      </c>
      <c r="AB8405" s="62">
        <v>16.48</v>
      </c>
      <c r="AC8405" s="62">
        <v>2287.5</v>
      </c>
    </row>
    <row r="8406" spans="1:29" ht="30" x14ac:dyDescent="0.25">
      <c r="A8406" s="61" t="s">
        <v>206</v>
      </c>
      <c r="B8406" s="61" t="s">
        <v>207</v>
      </c>
      <c r="C8406" s="62">
        <v>2008</v>
      </c>
      <c r="D8406" s="61" t="s">
        <v>75</v>
      </c>
      <c r="E8406" s="62">
        <v>6</v>
      </c>
      <c r="F8406" s="63"/>
      <c r="G8406" s="63"/>
      <c r="H8406" s="63"/>
      <c r="I8406" s="63"/>
      <c r="J8406" s="63"/>
      <c r="K8406" s="62">
        <v>0</v>
      </c>
      <c r="L8406" s="63"/>
      <c r="M8406" s="63"/>
      <c r="N8406" s="63"/>
      <c r="O8406" s="63"/>
      <c r="P8406" s="63"/>
      <c r="Q8406" s="63"/>
      <c r="R8406" s="63"/>
      <c r="S8406" s="63"/>
      <c r="T8406" s="63"/>
      <c r="U8406" s="63"/>
      <c r="V8406" s="63"/>
      <c r="W8406" s="63"/>
      <c r="X8406" s="63"/>
      <c r="Y8406" s="63"/>
      <c r="Z8406" s="62">
        <v>0</v>
      </c>
      <c r="AA8406" s="63"/>
      <c r="AB8406" s="63"/>
      <c r="AC8406" s="62">
        <v>0</v>
      </c>
    </row>
    <row r="8407" spans="1:29" ht="30" x14ac:dyDescent="0.25">
      <c r="A8407" s="61" t="s">
        <v>117</v>
      </c>
      <c r="B8407" s="61" t="s">
        <v>118</v>
      </c>
      <c r="C8407" s="62">
        <v>2011</v>
      </c>
      <c r="D8407" s="61" t="s">
        <v>226</v>
      </c>
      <c r="E8407" s="62">
        <v>5</v>
      </c>
      <c r="F8407" s="63"/>
      <c r="G8407" s="63"/>
      <c r="H8407" s="63"/>
      <c r="I8407" s="63"/>
      <c r="J8407" s="63"/>
      <c r="K8407" s="62">
        <v>0</v>
      </c>
      <c r="L8407" s="63"/>
      <c r="M8407" s="63"/>
      <c r="N8407" s="63"/>
      <c r="O8407" s="63"/>
      <c r="P8407" s="63"/>
      <c r="Q8407" s="63"/>
      <c r="R8407" s="63"/>
      <c r="S8407" s="63"/>
      <c r="T8407" s="63"/>
      <c r="U8407" s="63"/>
      <c r="V8407" s="63"/>
      <c r="W8407" s="63"/>
      <c r="X8407" s="63"/>
      <c r="Y8407" s="63"/>
      <c r="Z8407" s="62">
        <v>0</v>
      </c>
      <c r="AA8407" s="63"/>
      <c r="AB8407" s="63"/>
      <c r="AC8407" s="62">
        <v>0</v>
      </c>
    </row>
    <row r="8408" spans="1:29" ht="30" x14ac:dyDescent="0.25">
      <c r="A8408" s="61" t="s">
        <v>136</v>
      </c>
      <c r="B8408" s="61" t="s">
        <v>137</v>
      </c>
      <c r="C8408" s="62">
        <v>2017</v>
      </c>
      <c r="D8408" s="61" t="s">
        <v>75</v>
      </c>
      <c r="E8408" s="62">
        <v>25</v>
      </c>
      <c r="F8408" s="62">
        <v>2654</v>
      </c>
      <c r="G8408" s="62">
        <v>673</v>
      </c>
      <c r="H8408" s="62">
        <v>2.2400000000000002</v>
      </c>
      <c r="I8408" s="62">
        <v>106.16</v>
      </c>
      <c r="J8408" s="62">
        <v>2468.2199999999998</v>
      </c>
      <c r="K8408" s="62">
        <v>160.04</v>
      </c>
      <c r="L8408" s="62">
        <v>218</v>
      </c>
      <c r="M8408" s="62">
        <v>0.73</v>
      </c>
      <c r="N8408" s="63"/>
      <c r="O8408" s="63"/>
      <c r="P8408" s="63"/>
      <c r="Q8408" s="63"/>
      <c r="R8408" s="63"/>
      <c r="S8408" s="63"/>
      <c r="T8408" s="63"/>
      <c r="U8408" s="62">
        <v>750</v>
      </c>
      <c r="V8408" s="62">
        <v>1341</v>
      </c>
      <c r="W8408" s="62">
        <v>4.47</v>
      </c>
      <c r="X8408" s="62">
        <v>30</v>
      </c>
      <c r="Y8408" s="62">
        <v>16788</v>
      </c>
      <c r="Z8408" s="62">
        <v>1849.62</v>
      </c>
      <c r="AA8408" s="62">
        <v>10015</v>
      </c>
      <c r="AB8408" s="62">
        <v>33.380000000000003</v>
      </c>
      <c r="AC8408" s="62">
        <v>73.98</v>
      </c>
    </row>
    <row r="8409" spans="1:29" ht="30" x14ac:dyDescent="0.25">
      <c r="A8409" s="61" t="s">
        <v>367</v>
      </c>
      <c r="B8409" s="61" t="s">
        <v>368</v>
      </c>
      <c r="C8409" s="62">
        <v>2011</v>
      </c>
      <c r="D8409" s="61" t="s">
        <v>78</v>
      </c>
      <c r="E8409" s="62">
        <v>50</v>
      </c>
      <c r="F8409" s="62">
        <v>121283</v>
      </c>
      <c r="G8409" s="62">
        <v>19793</v>
      </c>
      <c r="H8409" s="62">
        <v>32.99</v>
      </c>
      <c r="I8409" s="62">
        <v>2425.66</v>
      </c>
      <c r="J8409" s="62">
        <v>112793.19</v>
      </c>
      <c r="K8409" s="62">
        <v>23443.26</v>
      </c>
      <c r="L8409" s="62">
        <v>25982</v>
      </c>
      <c r="M8409" s="62">
        <v>43.3</v>
      </c>
      <c r="N8409" s="62">
        <v>468.87</v>
      </c>
      <c r="O8409" s="62">
        <v>282709.28999999998</v>
      </c>
      <c r="P8409" s="63"/>
      <c r="Q8409" s="63"/>
      <c r="R8409" s="63"/>
      <c r="S8409" s="63"/>
      <c r="T8409" s="63"/>
      <c r="U8409" s="63"/>
      <c r="V8409" s="63"/>
      <c r="W8409" s="63"/>
      <c r="X8409" s="63"/>
      <c r="Y8409" s="63"/>
      <c r="Z8409" s="62">
        <v>174700</v>
      </c>
      <c r="AA8409" s="62">
        <v>14556</v>
      </c>
      <c r="AB8409" s="62">
        <v>24.26</v>
      </c>
      <c r="AC8409" s="62">
        <v>3494</v>
      </c>
    </row>
    <row r="8410" spans="1:29" ht="30" x14ac:dyDescent="0.25">
      <c r="A8410" s="61" t="s">
        <v>133</v>
      </c>
      <c r="B8410" s="61" t="s">
        <v>134</v>
      </c>
      <c r="C8410" s="62">
        <v>2003</v>
      </c>
      <c r="D8410" s="61" t="s">
        <v>78</v>
      </c>
      <c r="E8410" s="62">
        <v>58</v>
      </c>
      <c r="F8410" s="62">
        <v>224</v>
      </c>
      <c r="G8410" s="62">
        <v>7142</v>
      </c>
      <c r="H8410" s="62">
        <v>10.26</v>
      </c>
      <c r="I8410" s="62">
        <v>3.86</v>
      </c>
      <c r="J8410" s="62">
        <v>208.32</v>
      </c>
      <c r="K8410" s="62">
        <v>0</v>
      </c>
      <c r="L8410" s="63"/>
      <c r="M8410" s="63"/>
      <c r="N8410" s="63"/>
      <c r="O8410" s="63"/>
      <c r="P8410" s="63"/>
      <c r="Q8410" s="63"/>
      <c r="R8410" s="63"/>
      <c r="S8410" s="63"/>
      <c r="T8410" s="63"/>
      <c r="U8410" s="63"/>
      <c r="V8410" s="63"/>
      <c r="W8410" s="63"/>
      <c r="X8410" s="63"/>
      <c r="Y8410" s="63"/>
      <c r="Z8410" s="62">
        <v>0</v>
      </c>
      <c r="AA8410" s="63"/>
      <c r="AB8410" s="63"/>
      <c r="AC8410" s="62">
        <v>0</v>
      </c>
    </row>
    <row r="8411" spans="1:29" x14ac:dyDescent="0.25">
      <c r="A8411" s="61" t="s">
        <v>281</v>
      </c>
      <c r="B8411" s="61" t="s">
        <v>282</v>
      </c>
      <c r="C8411" s="62">
        <v>2012</v>
      </c>
      <c r="D8411" s="61" t="s">
        <v>99</v>
      </c>
      <c r="E8411" s="62">
        <v>40</v>
      </c>
      <c r="F8411" s="62">
        <v>358890</v>
      </c>
      <c r="G8411" s="62">
        <v>50504</v>
      </c>
      <c r="H8411" s="62">
        <v>105.22</v>
      </c>
      <c r="I8411" s="62">
        <v>8972.25</v>
      </c>
      <c r="J8411" s="62">
        <v>333767.7</v>
      </c>
      <c r="K8411" s="62">
        <v>0</v>
      </c>
      <c r="L8411" s="63"/>
      <c r="M8411" s="63"/>
      <c r="N8411" s="63"/>
      <c r="O8411" s="63"/>
      <c r="P8411" s="63"/>
      <c r="Q8411" s="63"/>
      <c r="R8411" s="63"/>
      <c r="S8411" s="63"/>
      <c r="T8411" s="63"/>
      <c r="U8411" s="63"/>
      <c r="V8411" s="63"/>
      <c r="W8411" s="63"/>
      <c r="X8411" s="63"/>
      <c r="Y8411" s="63"/>
      <c r="Z8411" s="62">
        <v>102600</v>
      </c>
      <c r="AA8411" s="62">
        <v>13366</v>
      </c>
      <c r="AB8411" s="62">
        <v>27.85</v>
      </c>
      <c r="AC8411" s="62">
        <v>2565</v>
      </c>
    </row>
    <row r="8412" spans="1:29" x14ac:dyDescent="0.25">
      <c r="A8412" s="61" t="s">
        <v>401</v>
      </c>
      <c r="B8412" s="61" t="s">
        <v>402</v>
      </c>
      <c r="C8412" s="62">
        <v>2011</v>
      </c>
      <c r="D8412" s="61" t="s">
        <v>75</v>
      </c>
      <c r="E8412" s="62">
        <v>12</v>
      </c>
      <c r="F8412" s="62">
        <v>2098</v>
      </c>
      <c r="G8412" s="62">
        <v>1396</v>
      </c>
      <c r="H8412" s="62">
        <v>9.69</v>
      </c>
      <c r="I8412" s="62">
        <v>174.83</v>
      </c>
      <c r="J8412" s="62">
        <v>1951.14</v>
      </c>
      <c r="K8412" s="62">
        <v>0</v>
      </c>
      <c r="L8412" s="63"/>
      <c r="M8412" s="63"/>
      <c r="N8412" s="63"/>
      <c r="O8412" s="63"/>
      <c r="P8412" s="63"/>
      <c r="Q8412" s="63"/>
      <c r="R8412" s="63"/>
      <c r="S8412" s="63"/>
      <c r="T8412" s="63"/>
      <c r="U8412" s="63"/>
      <c r="V8412" s="63"/>
      <c r="W8412" s="63"/>
      <c r="X8412" s="63"/>
      <c r="Y8412" s="63"/>
      <c r="Z8412" s="62">
        <v>226.17</v>
      </c>
      <c r="AA8412" s="62">
        <v>1394</v>
      </c>
      <c r="AB8412" s="62">
        <v>9.68</v>
      </c>
      <c r="AC8412" s="62">
        <v>18.850000000000001</v>
      </c>
    </row>
    <row r="8413" spans="1:29" ht="30" x14ac:dyDescent="0.25">
      <c r="A8413" s="61" t="s">
        <v>361</v>
      </c>
      <c r="B8413" s="61" t="s">
        <v>362</v>
      </c>
      <c r="C8413" s="62">
        <v>2003</v>
      </c>
      <c r="D8413" s="61" t="s">
        <v>75</v>
      </c>
      <c r="E8413" s="62">
        <v>8</v>
      </c>
      <c r="F8413" s="62">
        <v>1405</v>
      </c>
      <c r="G8413" s="62">
        <v>222</v>
      </c>
      <c r="H8413" s="62">
        <v>2.31</v>
      </c>
      <c r="I8413" s="62">
        <v>175.63</v>
      </c>
      <c r="J8413" s="62">
        <v>1306.6500000000001</v>
      </c>
      <c r="K8413" s="62">
        <v>16</v>
      </c>
      <c r="L8413" s="62">
        <v>63</v>
      </c>
      <c r="M8413" s="62">
        <v>0.66</v>
      </c>
      <c r="N8413" s="63"/>
      <c r="O8413" s="63"/>
      <c r="P8413" s="63"/>
      <c r="Q8413" s="63"/>
      <c r="R8413" s="63"/>
      <c r="S8413" s="63"/>
      <c r="T8413" s="63"/>
      <c r="U8413" s="62">
        <v>1819</v>
      </c>
      <c r="V8413" s="62">
        <v>1885</v>
      </c>
      <c r="W8413" s="62">
        <v>19.64</v>
      </c>
      <c r="X8413" s="62">
        <v>227</v>
      </c>
      <c r="Y8413" s="62">
        <v>40716.5</v>
      </c>
      <c r="Z8413" s="62">
        <v>56.01</v>
      </c>
      <c r="AA8413" s="62">
        <v>2997</v>
      </c>
      <c r="AB8413" s="62">
        <v>31.22</v>
      </c>
      <c r="AC8413" s="62">
        <v>7</v>
      </c>
    </row>
    <row r="8414" spans="1:29" ht="30" x14ac:dyDescent="0.25">
      <c r="A8414" s="61" t="s">
        <v>245</v>
      </c>
      <c r="B8414" s="61" t="s">
        <v>246</v>
      </c>
      <c r="C8414" s="62">
        <v>2009</v>
      </c>
      <c r="D8414" s="61" t="s">
        <v>75</v>
      </c>
      <c r="E8414" s="62">
        <v>3</v>
      </c>
      <c r="F8414" s="63"/>
      <c r="G8414" s="63"/>
      <c r="H8414" s="63"/>
      <c r="I8414" s="63"/>
      <c r="J8414" s="63"/>
      <c r="K8414" s="62">
        <v>0</v>
      </c>
      <c r="L8414" s="63"/>
      <c r="M8414" s="63"/>
      <c r="N8414" s="63"/>
      <c r="O8414" s="63"/>
      <c r="P8414" s="63"/>
      <c r="Q8414" s="63"/>
      <c r="R8414" s="63"/>
      <c r="S8414" s="63"/>
      <c r="T8414" s="63"/>
      <c r="U8414" s="63"/>
      <c r="V8414" s="63"/>
      <c r="W8414" s="63"/>
      <c r="X8414" s="63"/>
      <c r="Y8414" s="63"/>
      <c r="Z8414" s="62">
        <v>25000</v>
      </c>
      <c r="AA8414" s="62">
        <v>2254</v>
      </c>
      <c r="AB8414" s="62">
        <v>62.61</v>
      </c>
      <c r="AC8414" s="62">
        <v>8333.33</v>
      </c>
    </row>
    <row r="8415" spans="1:29" x14ac:dyDescent="0.25">
      <c r="A8415" s="61" t="s">
        <v>399</v>
      </c>
      <c r="B8415" s="61" t="s">
        <v>400</v>
      </c>
      <c r="C8415" s="62">
        <v>2018</v>
      </c>
      <c r="D8415" s="61" t="s">
        <v>78</v>
      </c>
      <c r="E8415" s="62">
        <v>40</v>
      </c>
      <c r="F8415" s="62">
        <v>267007</v>
      </c>
      <c r="G8415" s="62">
        <v>49412</v>
      </c>
      <c r="H8415" s="62">
        <v>102.94</v>
      </c>
      <c r="I8415" s="62">
        <v>6675.18</v>
      </c>
      <c r="J8415" s="62">
        <v>248316.51</v>
      </c>
      <c r="K8415" s="62">
        <v>0</v>
      </c>
      <c r="L8415" s="63"/>
      <c r="M8415" s="63"/>
      <c r="N8415" s="63"/>
      <c r="O8415" s="63"/>
      <c r="P8415" s="63"/>
      <c r="Q8415" s="63"/>
      <c r="R8415" s="63"/>
      <c r="S8415" s="63"/>
      <c r="T8415" s="63"/>
      <c r="U8415" s="63"/>
      <c r="V8415" s="63"/>
      <c r="W8415" s="63"/>
      <c r="X8415" s="63"/>
      <c r="Y8415" s="63"/>
      <c r="Z8415" s="62">
        <v>0</v>
      </c>
      <c r="AA8415" s="62">
        <v>37400</v>
      </c>
      <c r="AB8415" s="62">
        <v>77.92</v>
      </c>
      <c r="AC8415" s="62">
        <v>0</v>
      </c>
    </row>
    <row r="8416" spans="1:29" x14ac:dyDescent="0.25">
      <c r="A8416" s="61" t="s">
        <v>155</v>
      </c>
      <c r="B8416" s="61" t="s">
        <v>156</v>
      </c>
      <c r="C8416" s="62">
        <v>2004</v>
      </c>
      <c r="D8416" s="61" t="s">
        <v>75</v>
      </c>
      <c r="E8416" s="62">
        <v>8</v>
      </c>
      <c r="F8416" s="62">
        <v>191</v>
      </c>
      <c r="G8416" s="62">
        <v>29</v>
      </c>
      <c r="H8416" s="62">
        <v>0.3</v>
      </c>
      <c r="I8416" s="62">
        <v>23.88</v>
      </c>
      <c r="J8416" s="62">
        <v>177.63</v>
      </c>
      <c r="K8416" s="62">
        <v>67.900000000000006</v>
      </c>
      <c r="L8416" s="62">
        <v>105</v>
      </c>
      <c r="M8416" s="62">
        <v>1.0900000000000001</v>
      </c>
      <c r="N8416" s="62">
        <v>8.49</v>
      </c>
      <c r="O8416" s="62">
        <v>818.77</v>
      </c>
      <c r="P8416" s="63"/>
      <c r="Q8416" s="63"/>
      <c r="R8416" s="63"/>
      <c r="S8416" s="63"/>
      <c r="T8416" s="63"/>
      <c r="U8416" s="63"/>
      <c r="V8416" s="63"/>
      <c r="W8416" s="63"/>
      <c r="X8416" s="63"/>
      <c r="Y8416" s="63"/>
      <c r="Z8416" s="62">
        <v>160.94999999999999</v>
      </c>
      <c r="AA8416" s="62">
        <v>3476</v>
      </c>
      <c r="AB8416" s="62">
        <v>36.21</v>
      </c>
      <c r="AC8416" s="62">
        <v>20.12</v>
      </c>
    </row>
    <row r="8417" spans="1:29" x14ac:dyDescent="0.25">
      <c r="A8417" s="61" t="s">
        <v>354</v>
      </c>
      <c r="B8417" s="61" t="s">
        <v>355</v>
      </c>
      <c r="C8417" s="62">
        <v>2013</v>
      </c>
      <c r="D8417" s="61" t="s">
        <v>78</v>
      </c>
      <c r="E8417" s="62">
        <v>40</v>
      </c>
      <c r="F8417" s="62">
        <v>89219</v>
      </c>
      <c r="G8417" s="62">
        <v>21978</v>
      </c>
      <c r="H8417" s="62">
        <v>45.79</v>
      </c>
      <c r="I8417" s="62">
        <v>2230.48</v>
      </c>
      <c r="J8417" s="62">
        <v>82973.67</v>
      </c>
      <c r="K8417" s="62">
        <v>133992.24</v>
      </c>
      <c r="L8417" s="62">
        <v>26910</v>
      </c>
      <c r="M8417" s="62">
        <v>56.06</v>
      </c>
      <c r="N8417" s="62">
        <v>3349.81</v>
      </c>
      <c r="O8417" s="62">
        <v>1615852.63</v>
      </c>
      <c r="P8417" s="63"/>
      <c r="Q8417" s="63"/>
      <c r="R8417" s="63"/>
      <c r="S8417" s="63"/>
      <c r="T8417" s="63"/>
      <c r="U8417" s="63"/>
      <c r="V8417" s="63"/>
      <c r="W8417" s="63"/>
      <c r="X8417" s="63"/>
      <c r="Y8417" s="63"/>
      <c r="Z8417" s="62">
        <v>118400</v>
      </c>
      <c r="AA8417" s="62">
        <v>3105</v>
      </c>
      <c r="AB8417" s="62">
        <v>6.47</v>
      </c>
      <c r="AC8417" s="62">
        <v>2960</v>
      </c>
    </row>
    <row r="8418" spans="1:29" ht="30" x14ac:dyDescent="0.25">
      <c r="A8418" s="61" t="s">
        <v>117</v>
      </c>
      <c r="B8418" s="61" t="s">
        <v>118</v>
      </c>
      <c r="C8418" s="62">
        <v>2004</v>
      </c>
      <c r="D8418" s="61" t="s">
        <v>571</v>
      </c>
      <c r="E8418" s="62">
        <v>75</v>
      </c>
      <c r="F8418" s="62">
        <v>581361</v>
      </c>
      <c r="G8418" s="62">
        <v>56863</v>
      </c>
      <c r="H8418" s="62">
        <v>63.18</v>
      </c>
      <c r="I8418" s="62">
        <v>7751.48</v>
      </c>
      <c r="J8418" s="62">
        <v>540665.73</v>
      </c>
      <c r="K8418" s="62">
        <v>69995.149999999994</v>
      </c>
      <c r="L8418" s="62">
        <v>77714</v>
      </c>
      <c r="M8418" s="62">
        <v>86.35</v>
      </c>
      <c r="N8418" s="62">
        <v>933.27</v>
      </c>
      <c r="O8418" s="62">
        <v>844092.52</v>
      </c>
      <c r="P8418" s="63"/>
      <c r="Q8418" s="63"/>
      <c r="R8418" s="63"/>
      <c r="S8418" s="63"/>
      <c r="T8418" s="63"/>
      <c r="U8418" s="63"/>
      <c r="V8418" s="63"/>
      <c r="W8418" s="63"/>
      <c r="X8418" s="63"/>
      <c r="Y8418" s="63"/>
      <c r="Z8418" s="62">
        <v>4524</v>
      </c>
      <c r="AA8418" s="62">
        <v>37984</v>
      </c>
      <c r="AB8418" s="62">
        <v>42.2</v>
      </c>
      <c r="AC8418" s="62">
        <v>60.32</v>
      </c>
    </row>
    <row r="8419" spans="1:29" ht="30" x14ac:dyDescent="0.25">
      <c r="A8419" s="61" t="s">
        <v>142</v>
      </c>
      <c r="B8419" s="61" t="s">
        <v>143</v>
      </c>
      <c r="C8419" s="62">
        <v>2009</v>
      </c>
      <c r="D8419" s="61" t="s">
        <v>135</v>
      </c>
      <c r="E8419" s="62">
        <v>50</v>
      </c>
      <c r="F8419" s="62">
        <v>8552</v>
      </c>
      <c r="G8419" s="62">
        <v>2913</v>
      </c>
      <c r="H8419" s="62">
        <v>4.8600000000000003</v>
      </c>
      <c r="I8419" s="62">
        <v>171.04</v>
      </c>
      <c r="J8419" s="62">
        <v>7953.36</v>
      </c>
      <c r="K8419" s="62">
        <v>1084.3800000000001</v>
      </c>
      <c r="L8419" s="62">
        <v>2709</v>
      </c>
      <c r="M8419" s="62">
        <v>4.5199999999999996</v>
      </c>
      <c r="N8419" s="62">
        <v>21.69</v>
      </c>
      <c r="O8419" s="62">
        <v>13076.91</v>
      </c>
      <c r="P8419" s="63"/>
      <c r="Q8419" s="63"/>
      <c r="R8419" s="63"/>
      <c r="S8419" s="63"/>
      <c r="T8419" s="63"/>
      <c r="U8419" s="63"/>
      <c r="V8419" s="63"/>
      <c r="W8419" s="63"/>
      <c r="X8419" s="63"/>
      <c r="Y8419" s="63"/>
      <c r="Z8419" s="62">
        <v>0</v>
      </c>
      <c r="AA8419" s="63"/>
      <c r="AB8419" s="63"/>
      <c r="AC8419" s="62">
        <v>0</v>
      </c>
    </row>
    <row r="8420" spans="1:29" ht="30" x14ac:dyDescent="0.25">
      <c r="A8420" s="61" t="s">
        <v>269</v>
      </c>
      <c r="B8420" s="61" t="s">
        <v>270</v>
      </c>
      <c r="C8420" s="62">
        <v>2007</v>
      </c>
      <c r="D8420" s="61" t="s">
        <v>72</v>
      </c>
      <c r="E8420" s="62">
        <v>75</v>
      </c>
      <c r="F8420" s="62">
        <v>1065360</v>
      </c>
      <c r="G8420" s="62">
        <v>103533</v>
      </c>
      <c r="H8420" s="62">
        <v>115.04</v>
      </c>
      <c r="I8420" s="62">
        <v>14204.8</v>
      </c>
      <c r="J8420" s="62">
        <v>990784.8</v>
      </c>
      <c r="K8420" s="62">
        <v>0</v>
      </c>
      <c r="L8420" s="63"/>
      <c r="M8420" s="63"/>
      <c r="N8420" s="63"/>
      <c r="O8420" s="63"/>
      <c r="P8420" s="63"/>
      <c r="Q8420" s="63"/>
      <c r="R8420" s="63"/>
      <c r="S8420" s="63"/>
      <c r="T8420" s="63"/>
      <c r="U8420" s="63"/>
      <c r="V8420" s="63"/>
      <c r="W8420" s="63"/>
      <c r="X8420" s="63"/>
      <c r="Y8420" s="63"/>
      <c r="Z8420" s="62">
        <v>186600</v>
      </c>
      <c r="AA8420" s="62">
        <v>6244</v>
      </c>
      <c r="AB8420" s="62">
        <v>6.94</v>
      </c>
      <c r="AC8420" s="62">
        <v>2488</v>
      </c>
    </row>
    <row r="8421" spans="1:29" ht="30" x14ac:dyDescent="0.25">
      <c r="A8421" s="61" t="s">
        <v>350</v>
      </c>
      <c r="B8421" s="61" t="s">
        <v>351</v>
      </c>
      <c r="C8421" s="62">
        <v>2007</v>
      </c>
      <c r="D8421" s="61" t="s">
        <v>99</v>
      </c>
      <c r="E8421" s="62">
        <v>12</v>
      </c>
      <c r="F8421" s="62">
        <v>92639</v>
      </c>
      <c r="G8421" s="62">
        <v>10332</v>
      </c>
      <c r="H8421" s="62">
        <v>71.75</v>
      </c>
      <c r="I8421" s="62">
        <v>7719.92</v>
      </c>
      <c r="J8421" s="62">
        <v>86154.27</v>
      </c>
      <c r="K8421" s="62">
        <v>3369</v>
      </c>
      <c r="L8421" s="62">
        <v>5780</v>
      </c>
      <c r="M8421" s="62">
        <v>40.14</v>
      </c>
      <c r="N8421" s="62">
        <v>280.75</v>
      </c>
      <c r="O8421" s="62">
        <v>40627.78</v>
      </c>
      <c r="P8421" s="63"/>
      <c r="Q8421" s="63"/>
      <c r="R8421" s="63"/>
      <c r="S8421" s="63"/>
      <c r="T8421" s="63"/>
      <c r="U8421" s="63"/>
      <c r="V8421" s="63"/>
      <c r="W8421" s="63"/>
      <c r="X8421" s="63"/>
      <c r="Y8421" s="63"/>
      <c r="Z8421" s="62">
        <v>57900</v>
      </c>
      <c r="AA8421" s="62">
        <v>4323</v>
      </c>
      <c r="AB8421" s="62">
        <v>30.02</v>
      </c>
      <c r="AC8421" s="62">
        <v>4825</v>
      </c>
    </row>
    <row r="8422" spans="1:29" ht="30" x14ac:dyDescent="0.25">
      <c r="A8422" s="61" t="s">
        <v>403</v>
      </c>
      <c r="B8422" s="61" t="s">
        <v>404</v>
      </c>
      <c r="C8422" s="62">
        <v>2017</v>
      </c>
      <c r="D8422" s="61" t="s">
        <v>99</v>
      </c>
      <c r="E8422" s="62">
        <v>44</v>
      </c>
      <c r="F8422" s="62">
        <v>265576</v>
      </c>
      <c r="G8422" s="62">
        <v>51040</v>
      </c>
      <c r="H8422" s="62">
        <v>96.67</v>
      </c>
      <c r="I8422" s="62">
        <v>6035.82</v>
      </c>
      <c r="J8422" s="62">
        <v>246985.68</v>
      </c>
      <c r="K8422" s="62">
        <v>0</v>
      </c>
      <c r="L8422" s="63"/>
      <c r="M8422" s="63"/>
      <c r="N8422" s="63"/>
      <c r="O8422" s="63"/>
      <c r="P8422" s="63"/>
      <c r="Q8422" s="63"/>
      <c r="R8422" s="63"/>
      <c r="S8422" s="63"/>
      <c r="T8422" s="63"/>
      <c r="U8422" s="63"/>
      <c r="V8422" s="63"/>
      <c r="W8422" s="63"/>
      <c r="X8422" s="63"/>
      <c r="Y8422" s="63"/>
      <c r="Z8422" s="62">
        <v>45580</v>
      </c>
      <c r="AA8422" s="62">
        <v>2230</v>
      </c>
      <c r="AB8422" s="62">
        <v>4.22</v>
      </c>
      <c r="AC8422" s="62">
        <v>1035.9100000000001</v>
      </c>
    </row>
    <row r="8423" spans="1:29" ht="30" x14ac:dyDescent="0.25">
      <c r="A8423" s="61" t="s">
        <v>287</v>
      </c>
      <c r="B8423" s="61" t="s">
        <v>288</v>
      </c>
      <c r="C8423" s="62">
        <v>2016</v>
      </c>
      <c r="D8423" s="61" t="s">
        <v>75</v>
      </c>
      <c r="E8423" s="62">
        <v>10</v>
      </c>
      <c r="F8423" s="62">
        <v>4142</v>
      </c>
      <c r="G8423" s="62">
        <v>783</v>
      </c>
      <c r="H8423" s="62">
        <v>6.53</v>
      </c>
      <c r="I8423" s="62">
        <v>414.2</v>
      </c>
      <c r="J8423" s="62">
        <v>3852.06</v>
      </c>
      <c r="K8423" s="62">
        <v>0</v>
      </c>
      <c r="L8423" s="63"/>
      <c r="M8423" s="63"/>
      <c r="N8423" s="63"/>
      <c r="O8423" s="63"/>
      <c r="P8423" s="63"/>
      <c r="Q8423" s="63"/>
      <c r="R8423" s="63"/>
      <c r="S8423" s="63"/>
      <c r="T8423" s="63"/>
      <c r="U8423" s="63"/>
      <c r="V8423" s="63"/>
      <c r="W8423" s="63"/>
      <c r="X8423" s="63"/>
      <c r="Y8423" s="63"/>
      <c r="Z8423" s="62">
        <v>71503</v>
      </c>
      <c r="AA8423" s="62">
        <v>5033</v>
      </c>
      <c r="AB8423" s="62">
        <v>41.94</v>
      </c>
      <c r="AC8423" s="62">
        <v>7150.3</v>
      </c>
    </row>
    <row r="8424" spans="1:29" ht="30" x14ac:dyDescent="0.25">
      <c r="A8424" s="61" t="s">
        <v>100</v>
      </c>
      <c r="B8424" s="61" t="s">
        <v>101</v>
      </c>
      <c r="C8424" s="62">
        <v>2008</v>
      </c>
      <c r="D8424" s="61" t="s">
        <v>78</v>
      </c>
      <c r="E8424" s="62">
        <v>52</v>
      </c>
      <c r="F8424" s="62">
        <v>541793</v>
      </c>
      <c r="G8424" s="62">
        <v>87557</v>
      </c>
      <c r="H8424" s="62">
        <v>140.32</v>
      </c>
      <c r="I8424" s="62">
        <v>10419.1</v>
      </c>
      <c r="J8424" s="62">
        <v>503867.49</v>
      </c>
      <c r="K8424" s="62">
        <v>0</v>
      </c>
      <c r="L8424" s="63"/>
      <c r="M8424" s="63"/>
      <c r="N8424" s="63"/>
      <c r="O8424" s="63"/>
      <c r="P8424" s="62">
        <v>302</v>
      </c>
      <c r="Q8424" s="62">
        <v>708</v>
      </c>
      <c r="R8424" s="62">
        <v>1.1299999999999999</v>
      </c>
      <c r="S8424" s="62">
        <v>5</v>
      </c>
      <c r="T8424" s="62">
        <v>3826.04</v>
      </c>
      <c r="U8424" s="63"/>
      <c r="V8424" s="63"/>
      <c r="W8424" s="63"/>
      <c r="X8424" s="63"/>
      <c r="Y8424" s="63"/>
      <c r="Z8424" s="62">
        <v>153565</v>
      </c>
      <c r="AA8424" s="62">
        <v>7473</v>
      </c>
      <c r="AB8424" s="62">
        <v>11.98</v>
      </c>
      <c r="AC8424" s="62">
        <v>2953.17</v>
      </c>
    </row>
    <row r="8425" spans="1:29" ht="30" x14ac:dyDescent="0.25">
      <c r="A8425" s="61" t="s">
        <v>452</v>
      </c>
      <c r="B8425" s="61" t="s">
        <v>453</v>
      </c>
      <c r="C8425" s="62">
        <v>2008</v>
      </c>
      <c r="D8425" s="61" t="s">
        <v>75</v>
      </c>
      <c r="E8425" s="62">
        <v>12</v>
      </c>
      <c r="F8425" s="62">
        <v>47</v>
      </c>
      <c r="G8425" s="62">
        <v>20</v>
      </c>
      <c r="H8425" s="62">
        <v>0.14000000000000001</v>
      </c>
      <c r="I8425" s="62">
        <v>3.92</v>
      </c>
      <c r="J8425" s="62">
        <v>43.71</v>
      </c>
      <c r="K8425" s="62">
        <v>75.650000000000006</v>
      </c>
      <c r="L8425" s="62">
        <v>151</v>
      </c>
      <c r="M8425" s="62">
        <v>1.05</v>
      </c>
      <c r="N8425" s="62">
        <v>6.3</v>
      </c>
      <c r="O8425" s="62">
        <v>912.34</v>
      </c>
      <c r="P8425" s="63"/>
      <c r="Q8425" s="63"/>
      <c r="R8425" s="63"/>
      <c r="S8425" s="63"/>
      <c r="T8425" s="63"/>
      <c r="U8425" s="63"/>
      <c r="V8425" s="63"/>
      <c r="W8425" s="63"/>
      <c r="X8425" s="63"/>
      <c r="Y8425" s="63"/>
      <c r="Z8425" s="62">
        <v>175.9</v>
      </c>
      <c r="AA8425" s="62">
        <v>5239</v>
      </c>
      <c r="AB8425" s="62">
        <v>36.380000000000003</v>
      </c>
      <c r="AC8425" s="62">
        <v>14.66</v>
      </c>
    </row>
    <row r="8426" spans="1:29" x14ac:dyDescent="0.25">
      <c r="A8426" s="61" t="s">
        <v>405</v>
      </c>
      <c r="B8426" s="61" t="s">
        <v>406</v>
      </c>
      <c r="C8426" s="62">
        <v>2015</v>
      </c>
      <c r="D8426" s="61" t="s">
        <v>78</v>
      </c>
      <c r="E8426" s="62">
        <v>44</v>
      </c>
      <c r="F8426" s="62">
        <v>225920</v>
      </c>
      <c r="G8426" s="62">
        <v>48287</v>
      </c>
      <c r="H8426" s="62">
        <v>91.45</v>
      </c>
      <c r="I8426" s="62">
        <v>5134.55</v>
      </c>
      <c r="J8426" s="62">
        <v>210105.60000000001</v>
      </c>
      <c r="K8426" s="62">
        <v>3267</v>
      </c>
      <c r="L8426" s="62">
        <v>4410</v>
      </c>
      <c r="M8426" s="62">
        <v>8.35</v>
      </c>
      <c r="N8426" s="63"/>
      <c r="O8426" s="63"/>
      <c r="P8426" s="63"/>
      <c r="Q8426" s="63"/>
      <c r="R8426" s="63"/>
      <c r="S8426" s="63"/>
      <c r="T8426" s="63"/>
      <c r="U8426" s="63"/>
      <c r="V8426" s="63"/>
      <c r="W8426" s="63"/>
      <c r="X8426" s="63"/>
      <c r="Y8426" s="63"/>
      <c r="Z8426" s="62">
        <v>110.96</v>
      </c>
      <c r="AA8426" s="62">
        <v>8354</v>
      </c>
      <c r="AB8426" s="62">
        <v>15.82</v>
      </c>
      <c r="AC8426" s="62">
        <v>2.52</v>
      </c>
    </row>
    <row r="8427" spans="1:29" x14ac:dyDescent="0.25">
      <c r="A8427" s="61" t="s">
        <v>260</v>
      </c>
      <c r="B8427" s="61" t="s">
        <v>261</v>
      </c>
      <c r="C8427" s="62">
        <v>2004</v>
      </c>
      <c r="D8427" s="61" t="s">
        <v>99</v>
      </c>
      <c r="E8427" s="62">
        <v>26</v>
      </c>
      <c r="F8427" s="62">
        <v>56061</v>
      </c>
      <c r="G8427" s="62">
        <v>7124</v>
      </c>
      <c r="H8427" s="62">
        <v>22.83</v>
      </c>
      <c r="I8427" s="62">
        <v>2156.19</v>
      </c>
      <c r="J8427" s="62">
        <v>52136.73</v>
      </c>
      <c r="K8427" s="62">
        <v>20176.55</v>
      </c>
      <c r="L8427" s="62">
        <v>22452</v>
      </c>
      <c r="M8427" s="62">
        <v>71.959999999999994</v>
      </c>
      <c r="N8427" s="62">
        <v>776.02</v>
      </c>
      <c r="O8427" s="62">
        <v>243315.09</v>
      </c>
      <c r="P8427" s="63"/>
      <c r="Q8427" s="63"/>
      <c r="R8427" s="63"/>
      <c r="S8427" s="63"/>
      <c r="T8427" s="63"/>
      <c r="U8427" s="63"/>
      <c r="V8427" s="63"/>
      <c r="W8427" s="63"/>
      <c r="X8427" s="63"/>
      <c r="Y8427" s="63"/>
      <c r="Z8427" s="62">
        <v>911</v>
      </c>
      <c r="AA8427" s="62">
        <v>5877</v>
      </c>
      <c r="AB8427" s="62">
        <v>18.84</v>
      </c>
      <c r="AC8427" s="62">
        <v>35.04</v>
      </c>
    </row>
    <row r="8428" spans="1:29" x14ac:dyDescent="0.25">
      <c r="A8428" s="61" t="s">
        <v>514</v>
      </c>
      <c r="B8428" s="61" t="s">
        <v>515</v>
      </c>
      <c r="C8428" s="62">
        <v>2005</v>
      </c>
      <c r="D8428" s="61" t="s">
        <v>78</v>
      </c>
      <c r="E8428" s="62">
        <v>40</v>
      </c>
      <c r="F8428" s="62">
        <v>1067549</v>
      </c>
      <c r="G8428" s="62">
        <v>57806</v>
      </c>
      <c r="H8428" s="62">
        <v>120.43</v>
      </c>
      <c r="I8428" s="62">
        <v>26688.73</v>
      </c>
      <c r="J8428" s="62">
        <v>992820.57</v>
      </c>
      <c r="K8428" s="62">
        <v>0</v>
      </c>
      <c r="L8428" s="63"/>
      <c r="M8428" s="63"/>
      <c r="N8428" s="63"/>
      <c r="O8428" s="63"/>
      <c r="P8428" s="63"/>
      <c r="Q8428" s="63"/>
      <c r="R8428" s="63"/>
      <c r="S8428" s="63"/>
      <c r="T8428" s="63"/>
      <c r="U8428" s="63"/>
      <c r="V8428" s="63"/>
      <c r="W8428" s="63"/>
      <c r="X8428" s="63"/>
      <c r="Y8428" s="63"/>
      <c r="Z8428" s="62">
        <v>1776241</v>
      </c>
      <c r="AA8428" s="62">
        <v>175964</v>
      </c>
      <c r="AB8428" s="62">
        <v>366.59</v>
      </c>
      <c r="AC8428" s="62">
        <v>44406.03</v>
      </c>
    </row>
    <row r="8429" spans="1:29" ht="30" x14ac:dyDescent="0.25">
      <c r="A8429" s="61" t="s">
        <v>171</v>
      </c>
      <c r="B8429" s="61" t="s">
        <v>172</v>
      </c>
      <c r="C8429" s="62">
        <v>2011</v>
      </c>
      <c r="D8429" s="61" t="s">
        <v>99</v>
      </c>
      <c r="E8429" s="62">
        <v>198</v>
      </c>
      <c r="F8429" s="62">
        <v>1922882</v>
      </c>
      <c r="G8429" s="62">
        <v>294467</v>
      </c>
      <c r="H8429" s="62">
        <v>123.93</v>
      </c>
      <c r="I8429" s="62">
        <v>9711.5300000000007</v>
      </c>
      <c r="J8429" s="62">
        <v>1788280.26</v>
      </c>
      <c r="K8429" s="62">
        <v>14078.56</v>
      </c>
      <c r="L8429" s="62">
        <v>15623</v>
      </c>
      <c r="M8429" s="62">
        <v>6.58</v>
      </c>
      <c r="N8429" s="63"/>
      <c r="O8429" s="63"/>
      <c r="P8429" s="63"/>
      <c r="Q8429" s="63"/>
      <c r="R8429" s="63"/>
      <c r="S8429" s="63"/>
      <c r="T8429" s="63"/>
      <c r="U8429" s="63"/>
      <c r="V8429" s="63"/>
      <c r="W8429" s="63"/>
      <c r="X8429" s="63"/>
      <c r="Y8429" s="63"/>
      <c r="Z8429" s="62">
        <v>9025</v>
      </c>
      <c r="AA8429" s="62">
        <v>84654</v>
      </c>
      <c r="AB8429" s="62">
        <v>35.630000000000003</v>
      </c>
      <c r="AC8429" s="62">
        <v>45.58</v>
      </c>
    </row>
    <row r="8430" spans="1:29" x14ac:dyDescent="0.25">
      <c r="A8430" s="61" t="s">
        <v>198</v>
      </c>
      <c r="B8430" s="61" t="s">
        <v>199</v>
      </c>
      <c r="C8430" s="62">
        <v>2013</v>
      </c>
      <c r="D8430" s="61" t="s">
        <v>150</v>
      </c>
      <c r="E8430" s="62">
        <v>8</v>
      </c>
      <c r="F8430" s="62">
        <v>0</v>
      </c>
      <c r="G8430" s="62">
        <v>0</v>
      </c>
      <c r="H8430" s="62">
        <v>0</v>
      </c>
      <c r="I8430" s="62">
        <v>0</v>
      </c>
      <c r="J8430" s="62">
        <v>0</v>
      </c>
      <c r="K8430" s="62">
        <v>0</v>
      </c>
      <c r="L8430" s="63"/>
      <c r="M8430" s="63"/>
      <c r="N8430" s="63"/>
      <c r="O8430" s="63"/>
      <c r="P8430" s="63"/>
      <c r="Q8430" s="63"/>
      <c r="R8430" s="63"/>
      <c r="S8430" s="63"/>
      <c r="T8430" s="63"/>
      <c r="U8430" s="63"/>
      <c r="V8430" s="63"/>
      <c r="W8430" s="63"/>
      <c r="X8430" s="63"/>
      <c r="Y8430" s="63"/>
      <c r="Z8430" s="62">
        <v>0</v>
      </c>
      <c r="AA8430" s="62">
        <v>0</v>
      </c>
      <c r="AB8430" s="62">
        <v>0</v>
      </c>
      <c r="AC8430" s="62">
        <v>0</v>
      </c>
    </row>
    <row r="8431" spans="1:29" ht="30" x14ac:dyDescent="0.25">
      <c r="A8431" s="61" t="s">
        <v>536</v>
      </c>
      <c r="B8431" s="61" t="s">
        <v>537</v>
      </c>
      <c r="C8431" s="62">
        <v>2009</v>
      </c>
      <c r="D8431" s="61" t="s">
        <v>94</v>
      </c>
      <c r="E8431" s="62">
        <v>6</v>
      </c>
      <c r="F8431" s="62">
        <v>3819</v>
      </c>
      <c r="G8431" s="62">
        <v>792</v>
      </c>
      <c r="H8431" s="62">
        <v>11</v>
      </c>
      <c r="I8431" s="62">
        <v>636.5</v>
      </c>
      <c r="J8431" s="62">
        <v>3551.67</v>
      </c>
      <c r="K8431" s="62">
        <v>0</v>
      </c>
      <c r="L8431" s="63"/>
      <c r="M8431" s="63"/>
      <c r="N8431" s="63"/>
      <c r="O8431" s="63"/>
      <c r="P8431" s="63"/>
      <c r="Q8431" s="63"/>
      <c r="R8431" s="63"/>
      <c r="S8431" s="63"/>
      <c r="T8431" s="63"/>
      <c r="U8431" s="63"/>
      <c r="V8431" s="63"/>
      <c r="W8431" s="63"/>
      <c r="X8431" s="63"/>
      <c r="Y8431" s="63"/>
      <c r="Z8431" s="62">
        <v>370300</v>
      </c>
      <c r="AA8431" s="62">
        <v>3550</v>
      </c>
      <c r="AB8431" s="62">
        <v>49.31</v>
      </c>
      <c r="AC8431" s="62">
        <v>61716.67</v>
      </c>
    </row>
    <row r="8432" spans="1:29" x14ac:dyDescent="0.25">
      <c r="A8432" s="61" t="s">
        <v>338</v>
      </c>
      <c r="B8432" s="61" t="s">
        <v>339</v>
      </c>
      <c r="C8432" s="62">
        <v>2011</v>
      </c>
      <c r="D8432" s="61" t="s">
        <v>72</v>
      </c>
      <c r="E8432" s="62">
        <v>103</v>
      </c>
      <c r="F8432" s="62">
        <v>1213774</v>
      </c>
      <c r="G8432" s="62">
        <v>152121</v>
      </c>
      <c r="H8432" s="62">
        <v>123.08</v>
      </c>
      <c r="I8432" s="62">
        <v>11784.21</v>
      </c>
      <c r="J8432" s="62">
        <v>1128809.82</v>
      </c>
      <c r="K8432" s="62">
        <v>18224.05</v>
      </c>
      <c r="L8432" s="62">
        <v>16557</v>
      </c>
      <c r="M8432" s="62">
        <v>13.4</v>
      </c>
      <c r="N8432" s="62">
        <v>176.93</v>
      </c>
      <c r="O8432" s="62">
        <v>219769.34</v>
      </c>
      <c r="P8432" s="63"/>
      <c r="Q8432" s="63"/>
      <c r="R8432" s="63"/>
      <c r="S8432" s="63"/>
      <c r="T8432" s="63"/>
      <c r="U8432" s="63"/>
      <c r="V8432" s="63"/>
      <c r="W8432" s="63"/>
      <c r="X8432" s="63"/>
      <c r="Y8432" s="63"/>
      <c r="Z8432" s="62">
        <v>5932.33</v>
      </c>
      <c r="AA8432" s="62">
        <v>113732</v>
      </c>
      <c r="AB8432" s="62">
        <v>92.02</v>
      </c>
      <c r="AC8432" s="62">
        <v>57.6</v>
      </c>
    </row>
    <row r="8433" spans="1:29" x14ac:dyDescent="0.25">
      <c r="A8433" s="61" t="s">
        <v>263</v>
      </c>
      <c r="B8433" s="61" t="s">
        <v>264</v>
      </c>
      <c r="C8433" s="62">
        <v>2006</v>
      </c>
      <c r="D8433" s="61" t="s">
        <v>75</v>
      </c>
      <c r="E8433" s="62">
        <v>3</v>
      </c>
      <c r="F8433" s="63"/>
      <c r="G8433" s="63"/>
      <c r="H8433" s="63"/>
      <c r="I8433" s="63"/>
      <c r="J8433" s="63"/>
      <c r="K8433" s="62">
        <v>0</v>
      </c>
      <c r="L8433" s="63"/>
      <c r="M8433" s="63"/>
      <c r="N8433" s="63"/>
      <c r="O8433" s="63"/>
      <c r="P8433" s="63"/>
      <c r="Q8433" s="63"/>
      <c r="R8433" s="63"/>
      <c r="S8433" s="63"/>
      <c r="T8433" s="63"/>
      <c r="U8433" s="63"/>
      <c r="V8433" s="63"/>
      <c r="W8433" s="63"/>
      <c r="X8433" s="63"/>
      <c r="Y8433" s="63"/>
      <c r="Z8433" s="62">
        <v>36184</v>
      </c>
      <c r="AA8433" s="62">
        <v>4730</v>
      </c>
      <c r="AB8433" s="62">
        <v>131.38999999999999</v>
      </c>
      <c r="AC8433" s="62">
        <v>12061.33</v>
      </c>
    </row>
    <row r="8434" spans="1:29" ht="30" x14ac:dyDescent="0.25">
      <c r="A8434" s="61" t="s">
        <v>120</v>
      </c>
      <c r="B8434" s="61" t="s">
        <v>121</v>
      </c>
      <c r="C8434" s="62">
        <v>2003</v>
      </c>
      <c r="D8434" s="61" t="s">
        <v>83</v>
      </c>
      <c r="E8434" s="62">
        <v>10</v>
      </c>
      <c r="F8434" s="62">
        <v>517</v>
      </c>
      <c r="G8434" s="62">
        <v>171</v>
      </c>
      <c r="H8434" s="62">
        <v>1.43</v>
      </c>
      <c r="I8434" s="62">
        <v>51.7</v>
      </c>
      <c r="J8434" s="62">
        <v>480.81</v>
      </c>
      <c r="K8434" s="62">
        <v>0</v>
      </c>
      <c r="L8434" s="62">
        <v>98</v>
      </c>
      <c r="M8434" s="62">
        <v>0.82</v>
      </c>
      <c r="N8434" s="63"/>
      <c r="O8434" s="63"/>
      <c r="P8434" s="63"/>
      <c r="Q8434" s="63"/>
      <c r="R8434" s="63"/>
      <c r="S8434" s="63"/>
      <c r="T8434" s="63"/>
      <c r="U8434" s="63"/>
      <c r="V8434" s="63"/>
      <c r="W8434" s="63"/>
      <c r="X8434" s="63"/>
      <c r="Y8434" s="63"/>
      <c r="Z8434" s="62">
        <v>0</v>
      </c>
      <c r="AA8434" s="63"/>
      <c r="AB8434" s="63"/>
      <c r="AC8434" s="62">
        <v>0</v>
      </c>
    </row>
    <row r="8435" spans="1:29" ht="30" x14ac:dyDescent="0.25">
      <c r="A8435" s="61" t="s">
        <v>293</v>
      </c>
      <c r="B8435" s="61" t="s">
        <v>294</v>
      </c>
      <c r="C8435" s="62">
        <v>2012</v>
      </c>
      <c r="D8435" s="61" t="s">
        <v>78</v>
      </c>
      <c r="E8435" s="62">
        <v>36</v>
      </c>
      <c r="F8435" s="62">
        <v>210885</v>
      </c>
      <c r="G8435" s="62">
        <v>30886</v>
      </c>
      <c r="H8435" s="62">
        <v>71.5</v>
      </c>
      <c r="I8435" s="62">
        <v>5857.92</v>
      </c>
      <c r="J8435" s="62">
        <v>196123.05</v>
      </c>
      <c r="K8435" s="62">
        <v>9851</v>
      </c>
      <c r="L8435" s="62">
        <v>10860</v>
      </c>
      <c r="M8435" s="62">
        <v>25.14</v>
      </c>
      <c r="N8435" s="62">
        <v>273.64</v>
      </c>
      <c r="O8435" s="62">
        <v>118796.16</v>
      </c>
      <c r="P8435" s="63"/>
      <c r="Q8435" s="63"/>
      <c r="R8435" s="63"/>
      <c r="S8435" s="63"/>
      <c r="T8435" s="63"/>
      <c r="U8435" s="63"/>
      <c r="V8435" s="63"/>
      <c r="W8435" s="63"/>
      <c r="X8435" s="63"/>
      <c r="Y8435" s="63"/>
      <c r="Z8435" s="62">
        <v>0.75</v>
      </c>
      <c r="AA8435" s="62">
        <v>1467</v>
      </c>
      <c r="AB8435" s="62">
        <v>3.4</v>
      </c>
      <c r="AC8435" s="62">
        <v>0.02</v>
      </c>
    </row>
    <row r="8436" spans="1:29" ht="30" x14ac:dyDescent="0.25">
      <c r="A8436" s="61" t="s">
        <v>269</v>
      </c>
      <c r="B8436" s="61" t="s">
        <v>270</v>
      </c>
      <c r="C8436" s="62">
        <v>2014</v>
      </c>
      <c r="D8436" s="61" t="s">
        <v>94</v>
      </c>
      <c r="E8436" s="62">
        <v>2</v>
      </c>
      <c r="F8436" s="62">
        <v>17674</v>
      </c>
      <c r="G8436" s="62">
        <v>2646</v>
      </c>
      <c r="H8436" s="62">
        <v>110.25</v>
      </c>
      <c r="I8436" s="62">
        <v>8837</v>
      </c>
      <c r="J8436" s="62">
        <v>16436.82</v>
      </c>
      <c r="K8436" s="62">
        <v>612.03</v>
      </c>
      <c r="L8436" s="62">
        <v>1160</v>
      </c>
      <c r="M8436" s="62">
        <v>48.33</v>
      </c>
      <c r="N8436" s="62">
        <v>306.01</v>
      </c>
      <c r="O8436" s="62">
        <v>7380.62</v>
      </c>
      <c r="P8436" s="63"/>
      <c r="Q8436" s="63"/>
      <c r="R8436" s="63"/>
      <c r="S8436" s="63"/>
      <c r="T8436" s="63"/>
      <c r="U8436" s="62">
        <v>782</v>
      </c>
      <c r="V8436" s="62">
        <v>2600</v>
      </c>
      <c r="W8436" s="62">
        <v>108.33</v>
      </c>
      <c r="X8436" s="62">
        <v>391</v>
      </c>
      <c r="Y8436" s="62">
        <v>17504.29</v>
      </c>
      <c r="Z8436" s="62">
        <v>25400</v>
      </c>
      <c r="AA8436" s="62">
        <v>1136</v>
      </c>
      <c r="AB8436" s="62">
        <v>47.33</v>
      </c>
      <c r="AC8436" s="62">
        <v>12700</v>
      </c>
    </row>
    <row r="8437" spans="1:29" x14ac:dyDescent="0.25">
      <c r="A8437" s="61" t="s">
        <v>332</v>
      </c>
      <c r="B8437" s="61" t="s">
        <v>333</v>
      </c>
      <c r="C8437" s="62">
        <v>2009</v>
      </c>
      <c r="D8437" s="61" t="s">
        <v>99</v>
      </c>
      <c r="E8437" s="62">
        <v>120</v>
      </c>
      <c r="F8437" s="62">
        <v>423708</v>
      </c>
      <c r="G8437" s="62">
        <v>77599</v>
      </c>
      <c r="H8437" s="62">
        <v>53.89</v>
      </c>
      <c r="I8437" s="62">
        <v>3530.9</v>
      </c>
      <c r="J8437" s="62">
        <v>394048.44</v>
      </c>
      <c r="K8437" s="62">
        <v>76714.84</v>
      </c>
      <c r="L8437" s="62">
        <v>88435</v>
      </c>
      <c r="M8437" s="62">
        <v>61.41</v>
      </c>
      <c r="N8437" s="62">
        <v>639.29</v>
      </c>
      <c r="O8437" s="62">
        <v>925127.27</v>
      </c>
      <c r="P8437" s="63"/>
      <c r="Q8437" s="63"/>
      <c r="R8437" s="63"/>
      <c r="S8437" s="63"/>
      <c r="T8437" s="63"/>
      <c r="U8437" s="63"/>
      <c r="V8437" s="63"/>
      <c r="W8437" s="63"/>
      <c r="X8437" s="63"/>
      <c r="Y8437" s="63"/>
      <c r="Z8437" s="62">
        <v>746841</v>
      </c>
      <c r="AA8437" s="62">
        <v>86219</v>
      </c>
      <c r="AB8437" s="62">
        <v>59.87</v>
      </c>
      <c r="AC8437" s="62">
        <v>6223.68</v>
      </c>
    </row>
    <row r="8438" spans="1:29" x14ac:dyDescent="0.25">
      <c r="A8438" s="61" t="s">
        <v>161</v>
      </c>
      <c r="B8438" s="61" t="s">
        <v>162</v>
      </c>
      <c r="C8438" s="62">
        <v>2009</v>
      </c>
      <c r="D8438" s="61" t="s">
        <v>99</v>
      </c>
      <c r="E8438" s="62">
        <v>24</v>
      </c>
      <c r="F8438" s="62">
        <v>82680</v>
      </c>
      <c r="G8438" s="62">
        <v>14761</v>
      </c>
      <c r="H8438" s="62">
        <v>51.25</v>
      </c>
      <c r="I8438" s="62">
        <v>3445</v>
      </c>
      <c r="J8438" s="62">
        <v>76892.399999999994</v>
      </c>
      <c r="K8438" s="62">
        <v>0</v>
      </c>
      <c r="L8438" s="62">
        <v>18165</v>
      </c>
      <c r="M8438" s="62">
        <v>63.07</v>
      </c>
      <c r="N8438" s="62">
        <v>0</v>
      </c>
      <c r="O8438" s="62">
        <v>0</v>
      </c>
      <c r="P8438" s="63"/>
      <c r="Q8438" s="63"/>
      <c r="R8438" s="63"/>
      <c r="S8438" s="63"/>
      <c r="T8438" s="63"/>
      <c r="U8438" s="63"/>
      <c r="V8438" s="63"/>
      <c r="W8438" s="63"/>
      <c r="X8438" s="63"/>
      <c r="Y8438" s="63"/>
      <c r="Z8438" s="62">
        <v>172.85</v>
      </c>
      <c r="AA8438" s="62">
        <v>18798</v>
      </c>
      <c r="AB8438" s="62">
        <v>65.27</v>
      </c>
      <c r="AC8438" s="62">
        <v>7.2</v>
      </c>
    </row>
    <row r="8439" spans="1:29" ht="30" x14ac:dyDescent="0.25">
      <c r="A8439" s="61" t="s">
        <v>385</v>
      </c>
      <c r="B8439" s="61" t="s">
        <v>386</v>
      </c>
      <c r="C8439" s="62">
        <v>2004</v>
      </c>
      <c r="D8439" s="61" t="s">
        <v>78</v>
      </c>
      <c r="E8439" s="62">
        <v>40</v>
      </c>
      <c r="F8439" s="62">
        <v>89859</v>
      </c>
      <c r="G8439" s="62">
        <v>9528</v>
      </c>
      <c r="H8439" s="62">
        <v>19.850000000000001</v>
      </c>
      <c r="I8439" s="62">
        <v>2246.48</v>
      </c>
      <c r="J8439" s="62">
        <v>83568.87</v>
      </c>
      <c r="K8439" s="62">
        <v>11112</v>
      </c>
      <c r="L8439" s="62">
        <v>15492</v>
      </c>
      <c r="M8439" s="62">
        <v>32.28</v>
      </c>
      <c r="N8439" s="62">
        <v>277.8</v>
      </c>
      <c r="O8439" s="62">
        <v>134002.94</v>
      </c>
      <c r="P8439" s="63"/>
      <c r="Q8439" s="63"/>
      <c r="R8439" s="63"/>
      <c r="S8439" s="63"/>
      <c r="T8439" s="63"/>
      <c r="U8439" s="63"/>
      <c r="V8439" s="63"/>
      <c r="W8439" s="63"/>
      <c r="X8439" s="63"/>
      <c r="Y8439" s="63"/>
      <c r="Z8439" s="62">
        <v>1373.49</v>
      </c>
      <c r="AA8439" s="62">
        <v>32268</v>
      </c>
      <c r="AB8439" s="62">
        <v>67.23</v>
      </c>
      <c r="AC8439" s="62">
        <v>34.340000000000003</v>
      </c>
    </row>
    <row r="8440" spans="1:29" ht="30" x14ac:dyDescent="0.25">
      <c r="A8440" s="61" t="s">
        <v>231</v>
      </c>
      <c r="B8440" s="61" t="s">
        <v>232</v>
      </c>
      <c r="C8440" s="62">
        <v>2004</v>
      </c>
      <c r="D8440" s="61" t="s">
        <v>89</v>
      </c>
      <c r="E8440" s="62">
        <v>68</v>
      </c>
      <c r="F8440" s="62">
        <v>255680</v>
      </c>
      <c r="G8440" s="62">
        <v>21547</v>
      </c>
      <c r="H8440" s="62">
        <v>26.41</v>
      </c>
      <c r="I8440" s="62">
        <v>3760</v>
      </c>
      <c r="J8440" s="62">
        <v>237782.39999999999</v>
      </c>
      <c r="K8440" s="62">
        <v>34470.42</v>
      </c>
      <c r="L8440" s="62">
        <v>38756</v>
      </c>
      <c r="M8440" s="62">
        <v>47.5</v>
      </c>
      <c r="N8440" s="63"/>
      <c r="O8440" s="63"/>
      <c r="P8440" s="63"/>
      <c r="Q8440" s="63"/>
      <c r="R8440" s="63"/>
      <c r="S8440" s="63"/>
      <c r="T8440" s="63"/>
      <c r="U8440" s="63"/>
      <c r="V8440" s="63"/>
      <c r="W8440" s="63"/>
      <c r="X8440" s="63"/>
      <c r="Y8440" s="63"/>
      <c r="Z8440" s="62">
        <v>402845.34</v>
      </c>
      <c r="AA8440" s="62">
        <v>19511</v>
      </c>
      <c r="AB8440" s="62">
        <v>23.91</v>
      </c>
      <c r="AC8440" s="62">
        <v>5924.2</v>
      </c>
    </row>
    <row r="8441" spans="1:29" x14ac:dyDescent="0.25">
      <c r="A8441" s="61" t="s">
        <v>70</v>
      </c>
      <c r="B8441" s="61" t="s">
        <v>71</v>
      </c>
      <c r="C8441" s="62">
        <v>2011</v>
      </c>
      <c r="D8441" s="61" t="s">
        <v>75</v>
      </c>
      <c r="E8441" s="62">
        <v>9</v>
      </c>
      <c r="F8441" s="62">
        <v>1910</v>
      </c>
      <c r="G8441" s="62">
        <v>800</v>
      </c>
      <c r="H8441" s="62">
        <v>7.41</v>
      </c>
      <c r="I8441" s="62">
        <v>212.22</v>
      </c>
      <c r="J8441" s="62">
        <v>1776.3</v>
      </c>
      <c r="K8441" s="62">
        <v>3</v>
      </c>
      <c r="L8441" s="62">
        <v>528</v>
      </c>
      <c r="M8441" s="62">
        <v>4.8899999999999997</v>
      </c>
      <c r="N8441" s="63"/>
      <c r="O8441" s="63"/>
      <c r="P8441" s="63"/>
      <c r="Q8441" s="63"/>
      <c r="R8441" s="63"/>
      <c r="S8441" s="63"/>
      <c r="T8441" s="63"/>
      <c r="U8441" s="63"/>
      <c r="V8441" s="63"/>
      <c r="W8441" s="63"/>
      <c r="X8441" s="63"/>
      <c r="Y8441" s="63"/>
      <c r="Z8441" s="62">
        <v>1</v>
      </c>
      <c r="AA8441" s="62">
        <v>345</v>
      </c>
      <c r="AB8441" s="62">
        <v>3.19</v>
      </c>
      <c r="AC8441" s="62">
        <v>0.11</v>
      </c>
    </row>
    <row r="8442" spans="1:29" ht="30" x14ac:dyDescent="0.25">
      <c r="A8442" s="61" t="s">
        <v>446</v>
      </c>
      <c r="B8442" s="61" t="s">
        <v>447</v>
      </c>
      <c r="C8442" s="62">
        <v>2016</v>
      </c>
      <c r="D8442" s="61" t="s">
        <v>83</v>
      </c>
      <c r="E8442" s="62">
        <v>12</v>
      </c>
      <c r="F8442" s="62">
        <v>1498</v>
      </c>
      <c r="G8442" s="62">
        <v>398</v>
      </c>
      <c r="H8442" s="62">
        <v>2.76</v>
      </c>
      <c r="I8442" s="62">
        <v>124.83</v>
      </c>
      <c r="J8442" s="62">
        <v>1393.14</v>
      </c>
      <c r="K8442" s="62">
        <v>40.74</v>
      </c>
      <c r="L8442" s="62">
        <v>67</v>
      </c>
      <c r="M8442" s="62">
        <v>0.47</v>
      </c>
      <c r="N8442" s="62">
        <v>3.39</v>
      </c>
      <c r="O8442" s="62">
        <v>491.26</v>
      </c>
      <c r="P8442" s="63"/>
      <c r="Q8442" s="63"/>
      <c r="R8442" s="63"/>
      <c r="S8442" s="63"/>
      <c r="T8442" s="63"/>
      <c r="U8442" s="63"/>
      <c r="V8442" s="63"/>
      <c r="W8442" s="63"/>
      <c r="X8442" s="63"/>
      <c r="Y8442" s="63"/>
      <c r="Z8442" s="62">
        <v>62613</v>
      </c>
      <c r="AA8442" s="62">
        <v>3188</v>
      </c>
      <c r="AB8442" s="62">
        <v>22.14</v>
      </c>
      <c r="AC8442" s="62">
        <v>5217.75</v>
      </c>
    </row>
    <row r="8443" spans="1:29" ht="30" x14ac:dyDescent="0.25">
      <c r="A8443" s="61" t="s">
        <v>239</v>
      </c>
      <c r="B8443" s="61" t="s">
        <v>240</v>
      </c>
      <c r="C8443" s="62">
        <v>2014</v>
      </c>
      <c r="D8443" s="61" t="s">
        <v>83</v>
      </c>
      <c r="E8443" s="62">
        <v>12</v>
      </c>
      <c r="F8443" s="63"/>
      <c r="G8443" s="63"/>
      <c r="H8443" s="63"/>
      <c r="I8443" s="63"/>
      <c r="J8443" s="63"/>
      <c r="K8443" s="62">
        <v>0</v>
      </c>
      <c r="L8443" s="63"/>
      <c r="M8443" s="63"/>
      <c r="N8443" s="63"/>
      <c r="O8443" s="63"/>
      <c r="P8443" s="63"/>
      <c r="Q8443" s="63"/>
      <c r="R8443" s="63"/>
      <c r="S8443" s="63"/>
      <c r="T8443" s="63"/>
      <c r="U8443" s="63"/>
      <c r="V8443" s="63"/>
      <c r="W8443" s="63"/>
      <c r="X8443" s="63"/>
      <c r="Y8443" s="63"/>
      <c r="Z8443" s="62">
        <v>272.70999999999998</v>
      </c>
      <c r="AA8443" s="62">
        <v>3995</v>
      </c>
      <c r="AB8443" s="62">
        <v>27.74</v>
      </c>
      <c r="AC8443" s="62">
        <v>22.73</v>
      </c>
    </row>
    <row r="8444" spans="1:29" ht="30" x14ac:dyDescent="0.25">
      <c r="A8444" s="61" t="s">
        <v>153</v>
      </c>
      <c r="B8444" s="61" t="s">
        <v>154</v>
      </c>
      <c r="C8444" s="62">
        <v>2007</v>
      </c>
      <c r="D8444" s="61" t="s">
        <v>78</v>
      </c>
      <c r="E8444" s="62">
        <v>75</v>
      </c>
      <c r="F8444" s="62">
        <v>250880</v>
      </c>
      <c r="G8444" s="62">
        <v>38103</v>
      </c>
      <c r="H8444" s="62">
        <v>42.34</v>
      </c>
      <c r="I8444" s="62">
        <v>3345.07</v>
      </c>
      <c r="J8444" s="62">
        <v>233318.39999999999</v>
      </c>
      <c r="K8444" s="62">
        <v>49107.66</v>
      </c>
      <c r="L8444" s="62">
        <v>83938</v>
      </c>
      <c r="M8444" s="62">
        <v>93.26</v>
      </c>
      <c r="N8444" s="62">
        <v>654.77</v>
      </c>
      <c r="O8444" s="62">
        <v>592204.03</v>
      </c>
      <c r="P8444" s="63"/>
      <c r="Q8444" s="63"/>
      <c r="R8444" s="63"/>
      <c r="S8444" s="63"/>
      <c r="T8444" s="63"/>
      <c r="U8444" s="63"/>
      <c r="V8444" s="63"/>
      <c r="W8444" s="63"/>
      <c r="X8444" s="63"/>
      <c r="Y8444" s="63"/>
      <c r="Z8444" s="62">
        <v>4730</v>
      </c>
      <c r="AA8444" s="62">
        <v>29680</v>
      </c>
      <c r="AB8444" s="62">
        <v>32.979999999999997</v>
      </c>
      <c r="AC8444" s="62">
        <v>63.07</v>
      </c>
    </row>
    <row r="8445" spans="1:29" x14ac:dyDescent="0.25">
      <c r="A8445" s="61" t="s">
        <v>409</v>
      </c>
      <c r="B8445" s="61" t="s">
        <v>410</v>
      </c>
      <c r="C8445" s="62">
        <v>2007</v>
      </c>
      <c r="D8445" s="61" t="s">
        <v>75</v>
      </c>
      <c r="E8445" s="62">
        <v>6</v>
      </c>
      <c r="F8445" s="63"/>
      <c r="G8445" s="63"/>
      <c r="H8445" s="63"/>
      <c r="I8445" s="63"/>
      <c r="J8445" s="63"/>
      <c r="K8445" s="62">
        <v>0</v>
      </c>
      <c r="L8445" s="63"/>
      <c r="M8445" s="63"/>
      <c r="N8445" s="63"/>
      <c r="O8445" s="63"/>
      <c r="P8445" s="63"/>
      <c r="Q8445" s="63"/>
      <c r="R8445" s="63"/>
      <c r="S8445" s="63"/>
      <c r="T8445" s="63"/>
      <c r="U8445" s="63"/>
      <c r="V8445" s="63"/>
      <c r="W8445" s="63"/>
      <c r="X8445" s="63"/>
      <c r="Y8445" s="63"/>
      <c r="Z8445" s="62">
        <v>957.16</v>
      </c>
      <c r="AA8445" s="62">
        <v>3228</v>
      </c>
      <c r="AB8445" s="62">
        <v>44.83</v>
      </c>
      <c r="AC8445" s="62">
        <v>159.53</v>
      </c>
    </row>
    <row r="8446" spans="1:29" x14ac:dyDescent="0.25">
      <c r="A8446" s="61" t="s">
        <v>401</v>
      </c>
      <c r="B8446" s="61" t="s">
        <v>402</v>
      </c>
      <c r="C8446" s="62">
        <v>2012</v>
      </c>
      <c r="D8446" s="61" t="s">
        <v>150</v>
      </c>
      <c r="E8446" s="62">
        <v>8</v>
      </c>
      <c r="F8446" s="63"/>
      <c r="G8446" s="63"/>
      <c r="H8446" s="63"/>
      <c r="I8446" s="63"/>
      <c r="J8446" s="63"/>
      <c r="K8446" s="62">
        <v>0</v>
      </c>
      <c r="L8446" s="63"/>
      <c r="M8446" s="63"/>
      <c r="N8446" s="63"/>
      <c r="O8446" s="63"/>
      <c r="P8446" s="63"/>
      <c r="Q8446" s="63"/>
      <c r="R8446" s="63"/>
      <c r="S8446" s="63"/>
      <c r="T8446" s="63"/>
      <c r="U8446" s="63"/>
      <c r="V8446" s="63"/>
      <c r="W8446" s="63"/>
      <c r="X8446" s="63"/>
      <c r="Y8446" s="63"/>
      <c r="Z8446" s="62">
        <v>0</v>
      </c>
      <c r="AA8446" s="63"/>
      <c r="AB8446" s="63"/>
      <c r="AC8446" s="62">
        <v>0</v>
      </c>
    </row>
    <row r="8447" spans="1:29" x14ac:dyDescent="0.25">
      <c r="A8447" s="61" t="s">
        <v>79</v>
      </c>
      <c r="B8447" s="61" t="s">
        <v>80</v>
      </c>
      <c r="C8447" s="62">
        <v>2012</v>
      </c>
      <c r="D8447" s="61" t="s">
        <v>86</v>
      </c>
      <c r="E8447" s="62">
        <v>60</v>
      </c>
      <c r="F8447" s="62">
        <v>27036</v>
      </c>
      <c r="G8447" s="62">
        <v>5577</v>
      </c>
      <c r="H8447" s="62">
        <v>7.75</v>
      </c>
      <c r="I8447" s="62">
        <v>450.6</v>
      </c>
      <c r="J8447" s="62">
        <v>25143.48</v>
      </c>
      <c r="K8447" s="62">
        <v>54.32</v>
      </c>
      <c r="L8447" s="62">
        <v>314</v>
      </c>
      <c r="M8447" s="62">
        <v>0.44</v>
      </c>
      <c r="N8447" s="62">
        <v>0.91</v>
      </c>
      <c r="O8447" s="62">
        <v>655.02</v>
      </c>
      <c r="P8447" s="63"/>
      <c r="Q8447" s="63"/>
      <c r="R8447" s="63"/>
      <c r="S8447" s="63"/>
      <c r="T8447" s="63"/>
      <c r="U8447" s="63"/>
      <c r="V8447" s="63"/>
      <c r="W8447" s="63"/>
      <c r="X8447" s="63"/>
      <c r="Y8447" s="63"/>
      <c r="Z8447" s="62">
        <v>601018</v>
      </c>
      <c r="AA8447" s="62">
        <v>31122</v>
      </c>
      <c r="AB8447" s="62">
        <v>43.23</v>
      </c>
      <c r="AC8447" s="62">
        <v>10016.969999999999</v>
      </c>
    </row>
    <row r="8448" spans="1:29" x14ac:dyDescent="0.25">
      <c r="A8448" s="61" t="s">
        <v>330</v>
      </c>
      <c r="B8448" s="61" t="s">
        <v>331</v>
      </c>
      <c r="C8448" s="62">
        <v>2009</v>
      </c>
      <c r="D8448" s="61" t="s">
        <v>78</v>
      </c>
      <c r="E8448" s="62">
        <v>80</v>
      </c>
      <c r="F8448" s="62">
        <v>1070281</v>
      </c>
      <c r="G8448" s="62">
        <v>173941</v>
      </c>
      <c r="H8448" s="62">
        <v>181.19</v>
      </c>
      <c r="I8448" s="62">
        <v>13378.51</v>
      </c>
      <c r="J8448" s="62">
        <v>995361.33</v>
      </c>
      <c r="K8448" s="62">
        <v>0</v>
      </c>
      <c r="L8448" s="63"/>
      <c r="M8448" s="63"/>
      <c r="N8448" s="63"/>
      <c r="O8448" s="63"/>
      <c r="P8448" s="63"/>
      <c r="Q8448" s="63"/>
      <c r="R8448" s="63"/>
      <c r="S8448" s="63"/>
      <c r="T8448" s="63"/>
      <c r="U8448" s="63"/>
      <c r="V8448" s="63"/>
      <c r="W8448" s="63"/>
      <c r="X8448" s="63"/>
      <c r="Y8448" s="63"/>
      <c r="Z8448" s="62">
        <v>273910</v>
      </c>
      <c r="AA8448" s="62">
        <v>12430</v>
      </c>
      <c r="AB8448" s="62">
        <v>12.95</v>
      </c>
      <c r="AC8448" s="62">
        <v>3423.88</v>
      </c>
    </row>
    <row r="8449" spans="1:29" x14ac:dyDescent="0.25">
      <c r="A8449" s="61" t="s">
        <v>126</v>
      </c>
      <c r="B8449" s="61" t="s">
        <v>127</v>
      </c>
      <c r="C8449" s="62">
        <v>2013</v>
      </c>
      <c r="D8449" s="61" t="s">
        <v>75</v>
      </c>
      <c r="E8449" s="62">
        <v>35</v>
      </c>
      <c r="F8449" s="62">
        <v>46582</v>
      </c>
      <c r="G8449" s="62">
        <v>8275</v>
      </c>
      <c r="H8449" s="62">
        <v>19.7</v>
      </c>
      <c r="I8449" s="62">
        <v>1330.91</v>
      </c>
      <c r="J8449" s="62">
        <v>43321.26</v>
      </c>
      <c r="K8449" s="62">
        <v>9521.82</v>
      </c>
      <c r="L8449" s="62">
        <v>13089</v>
      </c>
      <c r="M8449" s="62">
        <v>31.16</v>
      </c>
      <c r="N8449" s="62">
        <v>272.05</v>
      </c>
      <c r="O8449" s="62">
        <v>114826.53</v>
      </c>
      <c r="P8449" s="63"/>
      <c r="Q8449" s="63"/>
      <c r="R8449" s="63"/>
      <c r="S8449" s="63"/>
      <c r="T8449" s="63"/>
      <c r="U8449" s="63"/>
      <c r="V8449" s="63"/>
      <c r="W8449" s="63"/>
      <c r="X8449" s="63"/>
      <c r="Y8449" s="63"/>
      <c r="Z8449" s="62">
        <v>3414</v>
      </c>
      <c r="AA8449" s="62">
        <v>33283</v>
      </c>
      <c r="AB8449" s="62">
        <v>79.25</v>
      </c>
      <c r="AC8449" s="62">
        <v>97.54</v>
      </c>
    </row>
    <row r="8450" spans="1:29" x14ac:dyDescent="0.25">
      <c r="A8450" s="61" t="s">
        <v>413</v>
      </c>
      <c r="B8450" s="61" t="s">
        <v>414</v>
      </c>
      <c r="C8450" s="62">
        <v>2011</v>
      </c>
      <c r="D8450" s="61" t="s">
        <v>72</v>
      </c>
      <c r="E8450" s="62">
        <v>80</v>
      </c>
      <c r="F8450" s="62">
        <v>402405</v>
      </c>
      <c r="G8450" s="62">
        <v>53311</v>
      </c>
      <c r="H8450" s="62">
        <v>55.53</v>
      </c>
      <c r="I8450" s="62">
        <v>5030.0600000000004</v>
      </c>
      <c r="J8450" s="62">
        <v>374236.65</v>
      </c>
      <c r="K8450" s="62">
        <v>46895</v>
      </c>
      <c r="L8450" s="62">
        <v>58976</v>
      </c>
      <c r="M8450" s="62">
        <v>61.43</v>
      </c>
      <c r="N8450" s="62">
        <v>586.19000000000005</v>
      </c>
      <c r="O8450" s="62">
        <v>565520.87</v>
      </c>
      <c r="P8450" s="63"/>
      <c r="Q8450" s="63"/>
      <c r="R8450" s="63"/>
      <c r="S8450" s="63"/>
      <c r="T8450" s="63"/>
      <c r="U8450" s="63"/>
      <c r="V8450" s="63"/>
      <c r="W8450" s="63"/>
      <c r="X8450" s="63"/>
      <c r="Y8450" s="63"/>
      <c r="Z8450" s="62">
        <v>262426</v>
      </c>
      <c r="AA8450" s="62">
        <v>31611</v>
      </c>
      <c r="AB8450" s="62">
        <v>32.93</v>
      </c>
      <c r="AC8450" s="62">
        <v>3280.33</v>
      </c>
    </row>
    <row r="8451" spans="1:29" ht="30" x14ac:dyDescent="0.25">
      <c r="A8451" s="61" t="s">
        <v>348</v>
      </c>
      <c r="B8451" s="61" t="s">
        <v>349</v>
      </c>
      <c r="C8451" s="62">
        <v>2003</v>
      </c>
      <c r="D8451" s="61" t="s">
        <v>419</v>
      </c>
      <c r="E8451" s="62">
        <v>4</v>
      </c>
      <c r="F8451" s="62">
        <v>266</v>
      </c>
      <c r="G8451" s="62">
        <v>161</v>
      </c>
      <c r="H8451" s="62">
        <v>3.35</v>
      </c>
      <c r="I8451" s="62">
        <v>66.5</v>
      </c>
      <c r="J8451" s="62">
        <v>247.38</v>
      </c>
      <c r="K8451" s="62">
        <v>0</v>
      </c>
      <c r="L8451" s="63"/>
      <c r="M8451" s="63"/>
      <c r="N8451" s="63"/>
      <c r="O8451" s="63"/>
      <c r="P8451" s="63"/>
      <c r="Q8451" s="63"/>
      <c r="R8451" s="63"/>
      <c r="S8451" s="63"/>
      <c r="T8451" s="63"/>
      <c r="U8451" s="63"/>
      <c r="V8451" s="63"/>
      <c r="W8451" s="63"/>
      <c r="X8451" s="63"/>
      <c r="Y8451" s="63"/>
      <c r="Z8451" s="62">
        <v>26.34</v>
      </c>
      <c r="AA8451" s="62">
        <v>769</v>
      </c>
      <c r="AB8451" s="62">
        <v>16.02</v>
      </c>
      <c r="AC8451" s="62">
        <v>6.58</v>
      </c>
    </row>
    <row r="8452" spans="1:29" ht="30" x14ac:dyDescent="0.25">
      <c r="A8452" s="61" t="s">
        <v>247</v>
      </c>
      <c r="B8452" s="61" t="s">
        <v>248</v>
      </c>
      <c r="C8452" s="62">
        <v>2016</v>
      </c>
      <c r="D8452" s="61" t="s">
        <v>89</v>
      </c>
      <c r="E8452" s="62">
        <v>50</v>
      </c>
      <c r="F8452" s="62">
        <v>374133</v>
      </c>
      <c r="G8452" s="62">
        <v>104006</v>
      </c>
      <c r="H8452" s="62">
        <v>173.34</v>
      </c>
      <c r="I8452" s="62">
        <v>7482.66</v>
      </c>
      <c r="J8452" s="62">
        <v>347943.69</v>
      </c>
      <c r="K8452" s="62">
        <v>0</v>
      </c>
      <c r="L8452" s="63"/>
      <c r="M8452" s="63"/>
      <c r="N8452" s="63"/>
      <c r="O8452" s="63"/>
      <c r="P8452" s="63"/>
      <c r="Q8452" s="63"/>
      <c r="R8452" s="63"/>
      <c r="S8452" s="63"/>
      <c r="T8452" s="63"/>
      <c r="U8452" s="63"/>
      <c r="V8452" s="63"/>
      <c r="W8452" s="63"/>
      <c r="X8452" s="63"/>
      <c r="Y8452" s="63"/>
      <c r="Z8452" s="62">
        <v>10503.74</v>
      </c>
      <c r="AA8452" s="62">
        <v>13516</v>
      </c>
      <c r="AB8452" s="62">
        <v>22.53</v>
      </c>
      <c r="AC8452" s="62">
        <v>210.07</v>
      </c>
    </row>
    <row r="8453" spans="1:29" ht="45" x14ac:dyDescent="0.25">
      <c r="A8453" s="61" t="s">
        <v>326</v>
      </c>
      <c r="B8453" s="61" t="s">
        <v>327</v>
      </c>
      <c r="C8453" s="62">
        <v>2003</v>
      </c>
      <c r="D8453" s="61" t="s">
        <v>99</v>
      </c>
      <c r="E8453" s="62">
        <v>72</v>
      </c>
      <c r="F8453" s="62">
        <v>371880</v>
      </c>
      <c r="G8453" s="62">
        <v>34157</v>
      </c>
      <c r="H8453" s="62">
        <v>39.53</v>
      </c>
      <c r="I8453" s="62">
        <v>5165</v>
      </c>
      <c r="J8453" s="62">
        <v>345848.4</v>
      </c>
      <c r="K8453" s="62">
        <v>1594.57</v>
      </c>
      <c r="L8453" s="62">
        <v>2629</v>
      </c>
      <c r="M8453" s="62">
        <v>3.04</v>
      </c>
      <c r="N8453" s="62">
        <v>22.15</v>
      </c>
      <c r="O8453" s="62">
        <v>19229.38</v>
      </c>
      <c r="P8453" s="63"/>
      <c r="Q8453" s="63"/>
      <c r="R8453" s="63"/>
      <c r="S8453" s="63"/>
      <c r="T8453" s="63"/>
      <c r="U8453" s="63"/>
      <c r="V8453" s="63"/>
      <c r="W8453" s="63"/>
      <c r="X8453" s="63"/>
      <c r="Y8453" s="63"/>
      <c r="Z8453" s="62">
        <v>130300</v>
      </c>
      <c r="AA8453" s="62">
        <v>5752</v>
      </c>
      <c r="AB8453" s="62">
        <v>6.66</v>
      </c>
      <c r="AC8453" s="62">
        <v>1809.72</v>
      </c>
    </row>
    <row r="8454" spans="1:29" x14ac:dyDescent="0.25">
      <c r="A8454" s="61" t="s">
        <v>407</v>
      </c>
      <c r="B8454" s="61" t="s">
        <v>408</v>
      </c>
      <c r="C8454" s="62">
        <v>2013</v>
      </c>
      <c r="D8454" s="61" t="s">
        <v>75</v>
      </c>
      <c r="E8454" s="62">
        <v>6</v>
      </c>
      <c r="F8454" s="62">
        <v>3640</v>
      </c>
      <c r="G8454" s="62">
        <v>705</v>
      </c>
      <c r="H8454" s="62">
        <v>9.7899999999999991</v>
      </c>
      <c r="I8454" s="62">
        <v>606.66999999999996</v>
      </c>
      <c r="J8454" s="62">
        <v>3385.2</v>
      </c>
      <c r="K8454" s="62">
        <v>0</v>
      </c>
      <c r="L8454" s="63"/>
      <c r="M8454" s="63"/>
      <c r="N8454" s="63"/>
      <c r="O8454" s="63"/>
      <c r="P8454" s="63"/>
      <c r="Q8454" s="63"/>
      <c r="R8454" s="63"/>
      <c r="S8454" s="63"/>
      <c r="T8454" s="63"/>
      <c r="U8454" s="63"/>
      <c r="V8454" s="63"/>
      <c r="W8454" s="63"/>
      <c r="X8454" s="63"/>
      <c r="Y8454" s="63"/>
      <c r="Z8454" s="62">
        <v>298.67</v>
      </c>
      <c r="AA8454" s="62">
        <v>5108</v>
      </c>
      <c r="AB8454" s="62">
        <v>70.94</v>
      </c>
      <c r="AC8454" s="62">
        <v>49.78</v>
      </c>
    </row>
    <row r="8455" spans="1:29" x14ac:dyDescent="0.25">
      <c r="A8455" s="61" t="s">
        <v>275</v>
      </c>
      <c r="B8455" s="61" t="s">
        <v>276</v>
      </c>
      <c r="C8455" s="62">
        <v>2004</v>
      </c>
      <c r="D8455" s="61" t="s">
        <v>78</v>
      </c>
      <c r="E8455" s="62">
        <v>56</v>
      </c>
      <c r="F8455" s="62">
        <v>382400</v>
      </c>
      <c r="G8455" s="62">
        <v>134714</v>
      </c>
      <c r="H8455" s="62">
        <v>200.47</v>
      </c>
      <c r="I8455" s="62">
        <v>6828.57</v>
      </c>
      <c r="J8455" s="62">
        <v>355632</v>
      </c>
      <c r="K8455" s="62">
        <v>0</v>
      </c>
      <c r="L8455" s="63"/>
      <c r="M8455" s="63"/>
      <c r="N8455" s="63"/>
      <c r="O8455" s="63"/>
      <c r="P8455" s="63"/>
      <c r="Q8455" s="63"/>
      <c r="R8455" s="63"/>
      <c r="S8455" s="63"/>
      <c r="T8455" s="63"/>
      <c r="U8455" s="63"/>
      <c r="V8455" s="63"/>
      <c r="W8455" s="63"/>
      <c r="X8455" s="63"/>
      <c r="Y8455" s="63"/>
      <c r="Z8455" s="62">
        <v>1630.91</v>
      </c>
      <c r="AA8455" s="62">
        <v>4000</v>
      </c>
      <c r="AB8455" s="62">
        <v>5.95</v>
      </c>
      <c r="AC8455" s="62">
        <v>29.12</v>
      </c>
    </row>
    <row r="8456" spans="1:29" ht="30" x14ac:dyDescent="0.25">
      <c r="A8456" s="61" t="s">
        <v>188</v>
      </c>
      <c r="B8456" s="61" t="s">
        <v>189</v>
      </c>
      <c r="C8456" s="62">
        <v>2012</v>
      </c>
      <c r="D8456" s="61" t="s">
        <v>135</v>
      </c>
      <c r="E8456" s="62">
        <v>150</v>
      </c>
      <c r="F8456" s="62">
        <v>708000</v>
      </c>
      <c r="G8456" s="62">
        <v>130952</v>
      </c>
      <c r="H8456" s="62">
        <v>72.75</v>
      </c>
      <c r="I8456" s="62">
        <v>4720</v>
      </c>
      <c r="J8456" s="62">
        <v>658440</v>
      </c>
      <c r="K8456" s="62">
        <v>105782.74</v>
      </c>
      <c r="L8456" s="62">
        <v>148090</v>
      </c>
      <c r="M8456" s="62">
        <v>82.27</v>
      </c>
      <c r="N8456" s="62">
        <v>705.22</v>
      </c>
      <c r="O8456" s="62">
        <v>1275665.74</v>
      </c>
      <c r="P8456" s="63"/>
      <c r="Q8456" s="63"/>
      <c r="R8456" s="63"/>
      <c r="S8456" s="63"/>
      <c r="T8456" s="63"/>
      <c r="U8456" s="63"/>
      <c r="V8456" s="63"/>
      <c r="W8456" s="63"/>
      <c r="X8456" s="63"/>
      <c r="Y8456" s="63"/>
      <c r="Z8456" s="62">
        <v>14854</v>
      </c>
      <c r="AA8456" s="62">
        <v>96122</v>
      </c>
      <c r="AB8456" s="62">
        <v>53.4</v>
      </c>
      <c r="AC8456" s="62">
        <v>99.03</v>
      </c>
    </row>
    <row r="8457" spans="1:29" ht="30" x14ac:dyDescent="0.25">
      <c r="A8457" s="61" t="s">
        <v>255</v>
      </c>
      <c r="B8457" s="61" t="s">
        <v>256</v>
      </c>
      <c r="C8457" s="62">
        <v>2013</v>
      </c>
      <c r="D8457" s="61" t="s">
        <v>89</v>
      </c>
      <c r="E8457" s="62">
        <v>80</v>
      </c>
      <c r="F8457" s="62">
        <v>779698</v>
      </c>
      <c r="G8457" s="62">
        <v>95168</v>
      </c>
      <c r="H8457" s="62">
        <v>99.13</v>
      </c>
      <c r="I8457" s="62">
        <v>9746.23</v>
      </c>
      <c r="J8457" s="62">
        <v>725119.14</v>
      </c>
      <c r="K8457" s="62">
        <v>6447.14</v>
      </c>
      <c r="L8457" s="62">
        <v>6296</v>
      </c>
      <c r="M8457" s="62">
        <v>6.56</v>
      </c>
      <c r="N8457" s="62">
        <v>80.59</v>
      </c>
      <c r="O8457" s="62">
        <v>77747.98</v>
      </c>
      <c r="P8457" s="63"/>
      <c r="Q8457" s="63"/>
      <c r="R8457" s="63"/>
      <c r="S8457" s="63"/>
      <c r="T8457" s="63"/>
      <c r="U8457" s="63"/>
      <c r="V8457" s="63"/>
      <c r="W8457" s="63"/>
      <c r="X8457" s="63"/>
      <c r="Y8457" s="63"/>
      <c r="Z8457" s="62">
        <v>1723</v>
      </c>
      <c r="AA8457" s="62">
        <v>22245</v>
      </c>
      <c r="AB8457" s="62">
        <v>23.17</v>
      </c>
      <c r="AC8457" s="62">
        <v>21.54</v>
      </c>
    </row>
    <row r="8458" spans="1:29" ht="30" x14ac:dyDescent="0.25">
      <c r="A8458" s="61" t="s">
        <v>482</v>
      </c>
      <c r="B8458" s="61" t="s">
        <v>483</v>
      </c>
      <c r="C8458" s="62">
        <v>2015</v>
      </c>
      <c r="D8458" s="61" t="s">
        <v>78</v>
      </c>
      <c r="E8458" s="62">
        <v>10</v>
      </c>
      <c r="F8458" s="62">
        <v>84882</v>
      </c>
      <c r="G8458" s="62">
        <v>20285</v>
      </c>
      <c r="H8458" s="62">
        <v>169.04</v>
      </c>
      <c r="I8458" s="62">
        <v>8488.2000000000007</v>
      </c>
      <c r="J8458" s="62">
        <v>78940.259999999995</v>
      </c>
      <c r="K8458" s="62">
        <v>0</v>
      </c>
      <c r="L8458" s="63"/>
      <c r="M8458" s="63"/>
      <c r="N8458" s="63"/>
      <c r="O8458" s="63"/>
      <c r="P8458" s="63"/>
      <c r="Q8458" s="63"/>
      <c r="R8458" s="63"/>
      <c r="S8458" s="63"/>
      <c r="T8458" s="63"/>
      <c r="U8458" s="63"/>
      <c r="V8458" s="63"/>
      <c r="W8458" s="63"/>
      <c r="X8458" s="63"/>
      <c r="Y8458" s="63"/>
      <c r="Z8458" s="62">
        <v>307</v>
      </c>
      <c r="AA8458" s="62">
        <v>8156</v>
      </c>
      <c r="AB8458" s="62">
        <v>67.97</v>
      </c>
      <c r="AC8458" s="62">
        <v>30.7</v>
      </c>
    </row>
    <row r="8459" spans="1:29" ht="30" x14ac:dyDescent="0.25">
      <c r="A8459" s="61" t="s">
        <v>422</v>
      </c>
      <c r="B8459" s="61" t="s">
        <v>423</v>
      </c>
      <c r="C8459" s="62">
        <v>2017</v>
      </c>
      <c r="D8459" s="61" t="s">
        <v>75</v>
      </c>
      <c r="E8459" s="62">
        <v>7</v>
      </c>
      <c r="F8459" s="62">
        <v>76925</v>
      </c>
      <c r="G8459" s="62">
        <v>1312</v>
      </c>
      <c r="H8459" s="62">
        <v>15.62</v>
      </c>
      <c r="I8459" s="62">
        <v>10989.29</v>
      </c>
      <c r="J8459" s="62">
        <v>71540.25</v>
      </c>
      <c r="K8459" s="62">
        <v>0</v>
      </c>
      <c r="L8459" s="63"/>
      <c r="M8459" s="63"/>
      <c r="N8459" s="63"/>
      <c r="O8459" s="63"/>
      <c r="P8459" s="63"/>
      <c r="Q8459" s="63"/>
      <c r="R8459" s="63"/>
      <c r="S8459" s="63"/>
      <c r="T8459" s="63"/>
      <c r="U8459" s="63"/>
      <c r="V8459" s="63"/>
      <c r="W8459" s="63"/>
      <c r="X8459" s="63"/>
      <c r="Y8459" s="63"/>
      <c r="Z8459" s="62">
        <v>666</v>
      </c>
      <c r="AA8459" s="62">
        <v>1819</v>
      </c>
      <c r="AB8459" s="62">
        <v>21.65</v>
      </c>
      <c r="AC8459" s="62">
        <v>95.14</v>
      </c>
    </row>
    <row r="8460" spans="1:29" ht="30" x14ac:dyDescent="0.25">
      <c r="A8460" s="61" t="s">
        <v>387</v>
      </c>
      <c r="B8460" s="61" t="s">
        <v>388</v>
      </c>
      <c r="C8460" s="62">
        <v>2013</v>
      </c>
      <c r="D8460" s="61" t="s">
        <v>75</v>
      </c>
      <c r="E8460" s="62">
        <v>6</v>
      </c>
      <c r="F8460" s="63"/>
      <c r="G8460" s="63"/>
      <c r="H8460" s="63"/>
      <c r="I8460" s="63"/>
      <c r="J8460" s="63"/>
      <c r="K8460" s="62">
        <v>0</v>
      </c>
      <c r="L8460" s="63"/>
      <c r="M8460" s="63"/>
      <c r="N8460" s="63"/>
      <c r="O8460" s="63"/>
      <c r="P8460" s="63"/>
      <c r="Q8460" s="63"/>
      <c r="R8460" s="63"/>
      <c r="S8460" s="63"/>
      <c r="T8460" s="63"/>
      <c r="U8460" s="63"/>
      <c r="V8460" s="63"/>
      <c r="W8460" s="63"/>
      <c r="X8460" s="63"/>
      <c r="Y8460" s="63"/>
      <c r="Z8460" s="62">
        <v>26.07</v>
      </c>
      <c r="AA8460" s="62">
        <v>1049</v>
      </c>
      <c r="AB8460" s="62">
        <v>14.57</v>
      </c>
      <c r="AC8460" s="62">
        <v>4.34</v>
      </c>
    </row>
    <row r="8461" spans="1:29" ht="30" x14ac:dyDescent="0.25">
      <c r="A8461" s="61" t="s">
        <v>269</v>
      </c>
      <c r="B8461" s="61" t="s">
        <v>270</v>
      </c>
      <c r="C8461" s="62">
        <v>2003</v>
      </c>
      <c r="D8461" s="61" t="s">
        <v>83</v>
      </c>
      <c r="E8461" s="62">
        <v>2</v>
      </c>
      <c r="F8461" s="62">
        <v>15223</v>
      </c>
      <c r="G8461" s="62">
        <v>1621</v>
      </c>
      <c r="H8461" s="62">
        <v>67.540000000000006</v>
      </c>
      <c r="I8461" s="62">
        <v>7611.5</v>
      </c>
      <c r="J8461" s="62">
        <v>14157.39</v>
      </c>
      <c r="K8461" s="62">
        <v>827.35</v>
      </c>
      <c r="L8461" s="62">
        <v>973</v>
      </c>
      <c r="M8461" s="62">
        <v>40.54</v>
      </c>
      <c r="N8461" s="63"/>
      <c r="O8461" s="63"/>
      <c r="P8461" s="63"/>
      <c r="Q8461" s="63"/>
      <c r="R8461" s="63"/>
      <c r="S8461" s="63"/>
      <c r="T8461" s="63"/>
      <c r="U8461" s="63"/>
      <c r="V8461" s="63"/>
      <c r="W8461" s="63"/>
      <c r="X8461" s="63"/>
      <c r="Y8461" s="63"/>
      <c r="Z8461" s="62">
        <v>9600</v>
      </c>
      <c r="AA8461" s="62">
        <v>244</v>
      </c>
      <c r="AB8461" s="62">
        <v>10.17</v>
      </c>
      <c r="AC8461" s="62">
        <v>4800</v>
      </c>
    </row>
    <row r="8462" spans="1:29" ht="30" x14ac:dyDescent="0.25">
      <c r="A8462" s="61" t="s">
        <v>138</v>
      </c>
      <c r="B8462" s="61" t="s">
        <v>139</v>
      </c>
      <c r="C8462" s="62">
        <v>2012</v>
      </c>
      <c r="D8462" s="61" t="s">
        <v>89</v>
      </c>
      <c r="E8462" s="62">
        <v>108</v>
      </c>
      <c r="F8462" s="62">
        <v>402480</v>
      </c>
      <c r="G8462" s="62">
        <v>62189</v>
      </c>
      <c r="H8462" s="62">
        <v>47.99</v>
      </c>
      <c r="I8462" s="62">
        <v>3726.67</v>
      </c>
      <c r="J8462" s="62">
        <v>374306.4</v>
      </c>
      <c r="K8462" s="62">
        <v>42709.02</v>
      </c>
      <c r="L8462" s="62">
        <v>53007</v>
      </c>
      <c r="M8462" s="62">
        <v>40.9</v>
      </c>
      <c r="N8462" s="62">
        <v>395.45</v>
      </c>
      <c r="O8462" s="62">
        <v>515040.89</v>
      </c>
      <c r="P8462" s="63"/>
      <c r="Q8462" s="63"/>
      <c r="R8462" s="63"/>
      <c r="S8462" s="63"/>
      <c r="T8462" s="63"/>
      <c r="U8462" s="63"/>
      <c r="V8462" s="63"/>
      <c r="W8462" s="63"/>
      <c r="X8462" s="63"/>
      <c r="Y8462" s="63"/>
      <c r="Z8462" s="62">
        <v>246300</v>
      </c>
      <c r="AA8462" s="62">
        <v>22783</v>
      </c>
      <c r="AB8462" s="62">
        <v>17.579999999999998</v>
      </c>
      <c r="AC8462" s="62">
        <v>2280.56</v>
      </c>
    </row>
    <row r="8463" spans="1:29" ht="30" x14ac:dyDescent="0.25">
      <c r="A8463" s="61" t="s">
        <v>233</v>
      </c>
      <c r="B8463" s="61" t="s">
        <v>234</v>
      </c>
      <c r="C8463" s="62">
        <v>2004</v>
      </c>
      <c r="D8463" s="61" t="s">
        <v>75</v>
      </c>
      <c r="E8463" s="62">
        <v>15</v>
      </c>
      <c r="F8463" s="62">
        <v>3905</v>
      </c>
      <c r="G8463" s="62">
        <v>574</v>
      </c>
      <c r="H8463" s="62">
        <v>3.19</v>
      </c>
      <c r="I8463" s="62">
        <v>260.33</v>
      </c>
      <c r="J8463" s="62">
        <v>3631.65</v>
      </c>
      <c r="K8463" s="62">
        <v>0</v>
      </c>
      <c r="L8463" s="63"/>
      <c r="M8463" s="63"/>
      <c r="N8463" s="63"/>
      <c r="O8463" s="63"/>
      <c r="P8463" s="63"/>
      <c r="Q8463" s="63"/>
      <c r="R8463" s="63"/>
      <c r="S8463" s="63"/>
      <c r="T8463" s="63"/>
      <c r="U8463" s="63"/>
      <c r="V8463" s="63"/>
      <c r="W8463" s="63"/>
      <c r="X8463" s="63"/>
      <c r="Y8463" s="63"/>
      <c r="Z8463" s="62">
        <v>347.57</v>
      </c>
      <c r="AA8463" s="62">
        <v>3849</v>
      </c>
      <c r="AB8463" s="62">
        <v>21.38</v>
      </c>
      <c r="AC8463" s="62">
        <v>23.17</v>
      </c>
    </row>
    <row r="8464" spans="1:29" x14ac:dyDescent="0.25">
      <c r="A8464" s="61" t="s">
        <v>253</v>
      </c>
      <c r="B8464" s="61" t="s">
        <v>254</v>
      </c>
      <c r="C8464" s="62">
        <v>2012</v>
      </c>
      <c r="D8464" s="61" t="s">
        <v>86</v>
      </c>
      <c r="E8464" s="62">
        <v>34</v>
      </c>
      <c r="F8464" s="62">
        <v>2383</v>
      </c>
      <c r="G8464" s="62">
        <v>774</v>
      </c>
      <c r="H8464" s="62">
        <v>1.9</v>
      </c>
      <c r="I8464" s="62">
        <v>70.09</v>
      </c>
      <c r="J8464" s="62">
        <v>2216.19</v>
      </c>
      <c r="K8464" s="62">
        <v>16.489999999999998</v>
      </c>
      <c r="L8464" s="62">
        <v>46</v>
      </c>
      <c r="M8464" s="62">
        <v>0.11</v>
      </c>
      <c r="N8464" s="63"/>
      <c r="O8464" s="63"/>
      <c r="P8464" s="63"/>
      <c r="Q8464" s="63"/>
      <c r="R8464" s="63"/>
      <c r="S8464" s="63"/>
      <c r="T8464" s="63"/>
      <c r="U8464" s="63"/>
      <c r="V8464" s="63"/>
      <c r="W8464" s="63"/>
      <c r="X8464" s="63"/>
      <c r="Y8464" s="63"/>
      <c r="Z8464" s="62">
        <v>262250</v>
      </c>
      <c r="AA8464" s="62">
        <v>9739</v>
      </c>
      <c r="AB8464" s="62">
        <v>23.87</v>
      </c>
      <c r="AC8464" s="62">
        <v>7713.24</v>
      </c>
    </row>
    <row r="8465" spans="1:29" x14ac:dyDescent="0.25">
      <c r="A8465" s="61" t="s">
        <v>354</v>
      </c>
      <c r="B8465" s="61" t="s">
        <v>355</v>
      </c>
      <c r="C8465" s="62">
        <v>2009</v>
      </c>
      <c r="D8465" s="61" t="s">
        <v>99</v>
      </c>
      <c r="E8465" s="62">
        <v>48</v>
      </c>
      <c r="F8465" s="62">
        <v>61235</v>
      </c>
      <c r="G8465" s="62">
        <v>4643</v>
      </c>
      <c r="H8465" s="62">
        <v>8.06</v>
      </c>
      <c r="I8465" s="62">
        <v>1275.73</v>
      </c>
      <c r="J8465" s="62">
        <v>56948.55</v>
      </c>
      <c r="K8465" s="62">
        <v>32052.38</v>
      </c>
      <c r="L8465" s="62">
        <v>26360</v>
      </c>
      <c r="M8465" s="62">
        <v>45.76</v>
      </c>
      <c r="N8465" s="62">
        <v>667.76</v>
      </c>
      <c r="O8465" s="62">
        <v>386529.22</v>
      </c>
      <c r="P8465" s="63"/>
      <c r="Q8465" s="63"/>
      <c r="R8465" s="63"/>
      <c r="S8465" s="63"/>
      <c r="T8465" s="63"/>
      <c r="U8465" s="63"/>
      <c r="V8465" s="63"/>
      <c r="W8465" s="63"/>
      <c r="X8465" s="63"/>
      <c r="Y8465" s="63"/>
      <c r="Z8465" s="62">
        <v>84573</v>
      </c>
      <c r="AA8465" s="62">
        <v>1715</v>
      </c>
      <c r="AB8465" s="62">
        <v>2.98</v>
      </c>
      <c r="AC8465" s="62">
        <v>1761.94</v>
      </c>
    </row>
    <row r="8466" spans="1:29" ht="30" x14ac:dyDescent="0.25">
      <c r="A8466" s="61" t="s">
        <v>87</v>
      </c>
      <c r="B8466" s="61" t="s">
        <v>88</v>
      </c>
      <c r="C8466" s="62">
        <v>2016</v>
      </c>
      <c r="D8466" s="61" t="s">
        <v>94</v>
      </c>
      <c r="E8466" s="62">
        <v>2</v>
      </c>
      <c r="F8466" s="63"/>
      <c r="G8466" s="63"/>
      <c r="H8466" s="63"/>
      <c r="I8466" s="63"/>
      <c r="J8466" s="63"/>
      <c r="K8466" s="62">
        <v>1092.1400000000001</v>
      </c>
      <c r="L8466" s="62">
        <v>1147</v>
      </c>
      <c r="M8466" s="62">
        <v>47.79</v>
      </c>
      <c r="N8466" s="62">
        <v>546.07000000000005</v>
      </c>
      <c r="O8466" s="62">
        <v>13170.49</v>
      </c>
      <c r="P8466" s="63"/>
      <c r="Q8466" s="62">
        <v>5</v>
      </c>
      <c r="R8466" s="62">
        <v>0.21</v>
      </c>
      <c r="S8466" s="63"/>
      <c r="T8466" s="63"/>
      <c r="U8466" s="63"/>
      <c r="V8466" s="63"/>
      <c r="W8466" s="63"/>
      <c r="X8466" s="63"/>
      <c r="Y8466" s="63"/>
      <c r="Z8466" s="62">
        <v>8906</v>
      </c>
      <c r="AA8466" s="62">
        <v>1175</v>
      </c>
      <c r="AB8466" s="62">
        <v>48.96</v>
      </c>
      <c r="AC8466" s="62">
        <v>4453</v>
      </c>
    </row>
    <row r="8467" spans="1:29" ht="30" x14ac:dyDescent="0.25">
      <c r="A8467" s="61" t="s">
        <v>352</v>
      </c>
      <c r="B8467" s="61" t="s">
        <v>353</v>
      </c>
      <c r="C8467" s="62">
        <v>2010</v>
      </c>
      <c r="D8467" s="61" t="s">
        <v>99</v>
      </c>
      <c r="E8467" s="62">
        <v>50</v>
      </c>
      <c r="F8467" s="62">
        <v>173768</v>
      </c>
      <c r="G8467" s="62">
        <v>28713</v>
      </c>
      <c r="H8467" s="62">
        <v>47.86</v>
      </c>
      <c r="I8467" s="62">
        <v>3475.36</v>
      </c>
      <c r="J8467" s="62">
        <v>161604.24</v>
      </c>
      <c r="K8467" s="62">
        <v>34489</v>
      </c>
      <c r="L8467" s="62">
        <v>57442</v>
      </c>
      <c r="M8467" s="62">
        <v>95.74</v>
      </c>
      <c r="N8467" s="62">
        <v>689.78</v>
      </c>
      <c r="O8467" s="62">
        <v>415913.2</v>
      </c>
      <c r="P8467" s="63"/>
      <c r="Q8467" s="63"/>
      <c r="R8467" s="63"/>
      <c r="S8467" s="63"/>
      <c r="T8467" s="63"/>
      <c r="U8467" s="63"/>
      <c r="V8467" s="63"/>
      <c r="W8467" s="63"/>
      <c r="X8467" s="63"/>
      <c r="Y8467" s="63"/>
      <c r="Z8467" s="62">
        <v>1163</v>
      </c>
      <c r="AA8467" s="62">
        <v>11790</v>
      </c>
      <c r="AB8467" s="62">
        <v>19.649999999999999</v>
      </c>
      <c r="AC8467" s="62">
        <v>23.26</v>
      </c>
    </row>
    <row r="8468" spans="1:29" ht="30" x14ac:dyDescent="0.25">
      <c r="A8468" s="61" t="s">
        <v>556</v>
      </c>
      <c r="B8468" s="61" t="s">
        <v>557</v>
      </c>
      <c r="C8468" s="62">
        <v>2004</v>
      </c>
      <c r="D8468" s="61" t="s">
        <v>78</v>
      </c>
      <c r="E8468" s="62">
        <v>52</v>
      </c>
      <c r="F8468" s="62">
        <v>620820</v>
      </c>
      <c r="G8468" s="62">
        <v>71114</v>
      </c>
      <c r="H8468" s="62">
        <v>113.96</v>
      </c>
      <c r="I8468" s="62">
        <v>11938.85</v>
      </c>
      <c r="J8468" s="62">
        <v>577362.6</v>
      </c>
      <c r="K8468" s="62">
        <v>0</v>
      </c>
      <c r="L8468" s="63"/>
      <c r="M8468" s="63"/>
      <c r="N8468" s="63"/>
      <c r="O8468" s="63"/>
      <c r="P8468" s="63"/>
      <c r="Q8468" s="63"/>
      <c r="R8468" s="63"/>
      <c r="S8468" s="63"/>
      <c r="T8468" s="63"/>
      <c r="U8468" s="63"/>
      <c r="V8468" s="63"/>
      <c r="W8468" s="63"/>
      <c r="X8468" s="63"/>
      <c r="Y8468" s="63"/>
      <c r="Z8468" s="62">
        <v>1713.79</v>
      </c>
      <c r="AA8468" s="62">
        <v>11223</v>
      </c>
      <c r="AB8468" s="62">
        <v>17.989999999999998</v>
      </c>
      <c r="AC8468" s="62">
        <v>32.96</v>
      </c>
    </row>
    <row r="8469" spans="1:29" ht="30" x14ac:dyDescent="0.25">
      <c r="A8469" s="61" t="s">
        <v>117</v>
      </c>
      <c r="B8469" s="61" t="s">
        <v>118</v>
      </c>
      <c r="C8469" s="62">
        <v>2003</v>
      </c>
      <c r="D8469" s="61" t="s">
        <v>75</v>
      </c>
      <c r="E8469" s="62">
        <v>15</v>
      </c>
      <c r="F8469" s="62">
        <v>4237</v>
      </c>
      <c r="G8469" s="62">
        <v>489</v>
      </c>
      <c r="H8469" s="62">
        <v>2.72</v>
      </c>
      <c r="I8469" s="62">
        <v>282.47000000000003</v>
      </c>
      <c r="J8469" s="62">
        <v>3940.41</v>
      </c>
      <c r="K8469" s="62">
        <v>3948.59</v>
      </c>
      <c r="L8469" s="62">
        <v>4243</v>
      </c>
      <c r="M8469" s="62">
        <v>23.57</v>
      </c>
      <c r="N8469" s="62">
        <v>263.24</v>
      </c>
      <c r="O8469" s="62">
        <v>47617.27</v>
      </c>
      <c r="P8469" s="63"/>
      <c r="Q8469" s="63"/>
      <c r="R8469" s="63"/>
      <c r="S8469" s="63"/>
      <c r="T8469" s="63"/>
      <c r="U8469" s="63"/>
      <c r="V8469" s="63"/>
      <c r="W8469" s="63"/>
      <c r="X8469" s="63"/>
      <c r="Y8469" s="63"/>
      <c r="Z8469" s="62">
        <v>545</v>
      </c>
      <c r="AA8469" s="62">
        <v>4339</v>
      </c>
      <c r="AB8469" s="62">
        <v>24.11</v>
      </c>
      <c r="AC8469" s="62">
        <v>36.33</v>
      </c>
    </row>
    <row r="8470" spans="1:29" ht="30" x14ac:dyDescent="0.25">
      <c r="A8470" s="61" t="s">
        <v>237</v>
      </c>
      <c r="B8470" s="61" t="s">
        <v>238</v>
      </c>
      <c r="C8470" s="62">
        <v>2006</v>
      </c>
      <c r="D8470" s="61" t="s">
        <v>86</v>
      </c>
      <c r="E8470" s="62">
        <v>150</v>
      </c>
      <c r="F8470" s="62">
        <v>67900</v>
      </c>
      <c r="G8470" s="62">
        <v>17894</v>
      </c>
      <c r="H8470" s="62">
        <v>9.94</v>
      </c>
      <c r="I8470" s="62">
        <v>452.67</v>
      </c>
      <c r="J8470" s="62">
        <v>63147</v>
      </c>
      <c r="K8470" s="62">
        <v>75427.740000000005</v>
      </c>
      <c r="L8470" s="62">
        <v>121784</v>
      </c>
      <c r="M8470" s="62">
        <v>67.66</v>
      </c>
      <c r="N8470" s="62">
        <v>502.85</v>
      </c>
      <c r="O8470" s="62">
        <v>909605.75</v>
      </c>
      <c r="P8470" s="63"/>
      <c r="Q8470" s="63"/>
      <c r="R8470" s="63"/>
      <c r="S8470" s="63"/>
      <c r="T8470" s="63"/>
      <c r="U8470" s="63"/>
      <c r="V8470" s="63"/>
      <c r="W8470" s="63"/>
      <c r="X8470" s="63"/>
      <c r="Y8470" s="63"/>
      <c r="Z8470" s="62">
        <v>350427</v>
      </c>
      <c r="AA8470" s="62">
        <v>12274</v>
      </c>
      <c r="AB8470" s="62">
        <v>6.82</v>
      </c>
      <c r="AC8470" s="62">
        <v>2336.1799999999998</v>
      </c>
    </row>
    <row r="8471" spans="1:29" x14ac:dyDescent="0.25">
      <c r="A8471" s="61" t="s">
        <v>144</v>
      </c>
      <c r="B8471" s="61" t="s">
        <v>145</v>
      </c>
      <c r="C8471" s="62">
        <v>2004</v>
      </c>
      <c r="D8471" s="61" t="s">
        <v>78</v>
      </c>
      <c r="E8471" s="62">
        <v>72</v>
      </c>
      <c r="F8471" s="62">
        <v>292320</v>
      </c>
      <c r="G8471" s="62">
        <v>34055</v>
      </c>
      <c r="H8471" s="62">
        <v>39.42</v>
      </c>
      <c r="I8471" s="62">
        <v>4060</v>
      </c>
      <c r="J8471" s="62">
        <v>271857.59999999998</v>
      </c>
      <c r="K8471" s="62">
        <v>0</v>
      </c>
      <c r="L8471" s="63"/>
      <c r="M8471" s="63"/>
      <c r="N8471" s="63"/>
      <c r="O8471" s="63"/>
      <c r="P8471" s="63"/>
      <c r="Q8471" s="63"/>
      <c r="R8471" s="63"/>
      <c r="S8471" s="63"/>
      <c r="T8471" s="63"/>
      <c r="U8471" s="63"/>
      <c r="V8471" s="63"/>
      <c r="W8471" s="63"/>
      <c r="X8471" s="63"/>
      <c r="Y8471" s="63"/>
      <c r="Z8471" s="62">
        <v>2051</v>
      </c>
      <c r="AA8471" s="62">
        <v>10404</v>
      </c>
      <c r="AB8471" s="62">
        <v>12.04</v>
      </c>
      <c r="AC8471" s="62">
        <v>28.49</v>
      </c>
    </row>
    <row r="8472" spans="1:29" x14ac:dyDescent="0.25">
      <c r="A8472" s="61" t="s">
        <v>81</v>
      </c>
      <c r="B8472" s="61" t="s">
        <v>82</v>
      </c>
      <c r="C8472" s="62">
        <v>2015</v>
      </c>
      <c r="D8472" s="61" t="s">
        <v>89</v>
      </c>
      <c r="E8472" s="62">
        <v>20</v>
      </c>
      <c r="F8472" s="62">
        <v>66448</v>
      </c>
      <c r="G8472" s="62">
        <v>12226</v>
      </c>
      <c r="H8472" s="62">
        <v>50.94</v>
      </c>
      <c r="I8472" s="62">
        <v>3322.4</v>
      </c>
      <c r="J8472" s="62">
        <v>61796.639999999999</v>
      </c>
      <c r="K8472" s="62">
        <v>7834.14</v>
      </c>
      <c r="L8472" s="62">
        <v>9085</v>
      </c>
      <c r="M8472" s="62">
        <v>37.85</v>
      </c>
      <c r="N8472" s="63"/>
      <c r="O8472" s="63"/>
      <c r="P8472" s="63"/>
      <c r="Q8472" s="63"/>
      <c r="R8472" s="63"/>
      <c r="S8472" s="63"/>
      <c r="T8472" s="63"/>
      <c r="U8472" s="63"/>
      <c r="V8472" s="63"/>
      <c r="W8472" s="63"/>
      <c r="X8472" s="63"/>
      <c r="Y8472" s="63"/>
      <c r="Z8472" s="62">
        <v>508</v>
      </c>
      <c r="AA8472" s="62">
        <v>2775</v>
      </c>
      <c r="AB8472" s="62">
        <v>11.56</v>
      </c>
      <c r="AC8472" s="62">
        <v>25.4</v>
      </c>
    </row>
    <row r="8473" spans="1:29" x14ac:dyDescent="0.25">
      <c r="A8473" s="61" t="s">
        <v>76</v>
      </c>
      <c r="B8473" s="61" t="s">
        <v>77</v>
      </c>
      <c r="C8473" s="62">
        <v>2013</v>
      </c>
      <c r="D8473" s="61" t="s">
        <v>99</v>
      </c>
      <c r="E8473" s="62">
        <v>80</v>
      </c>
      <c r="F8473" s="62">
        <v>1090600</v>
      </c>
      <c r="G8473" s="62">
        <v>134274</v>
      </c>
      <c r="H8473" s="62">
        <v>139.87</v>
      </c>
      <c r="I8473" s="62">
        <v>13632.5</v>
      </c>
      <c r="J8473" s="62">
        <v>1014258</v>
      </c>
      <c r="K8473" s="62">
        <v>0</v>
      </c>
      <c r="L8473" s="63"/>
      <c r="M8473" s="63"/>
      <c r="N8473" s="63"/>
      <c r="O8473" s="63"/>
      <c r="P8473" s="63"/>
      <c r="Q8473" s="63"/>
      <c r="R8473" s="63"/>
      <c r="S8473" s="63"/>
      <c r="T8473" s="63"/>
      <c r="U8473" s="63"/>
      <c r="V8473" s="63"/>
      <c r="W8473" s="63"/>
      <c r="X8473" s="63"/>
      <c r="Y8473" s="63"/>
      <c r="Z8473" s="62">
        <v>2280.59</v>
      </c>
      <c r="AA8473" s="62">
        <v>7063</v>
      </c>
      <c r="AB8473" s="62">
        <v>7.36</v>
      </c>
      <c r="AC8473" s="62">
        <v>28.51</v>
      </c>
    </row>
    <row r="8474" spans="1:29" x14ac:dyDescent="0.25">
      <c r="A8474" s="61" t="s">
        <v>502</v>
      </c>
      <c r="B8474" s="61" t="s">
        <v>503</v>
      </c>
      <c r="C8474" s="62">
        <v>2009</v>
      </c>
      <c r="D8474" s="61" t="s">
        <v>75</v>
      </c>
      <c r="E8474" s="62">
        <v>24</v>
      </c>
      <c r="F8474" s="63"/>
      <c r="G8474" s="63"/>
      <c r="H8474" s="63"/>
      <c r="I8474" s="63"/>
      <c r="J8474" s="63"/>
      <c r="K8474" s="62">
        <v>0</v>
      </c>
      <c r="L8474" s="63"/>
      <c r="M8474" s="63"/>
      <c r="N8474" s="63"/>
      <c r="O8474" s="63"/>
      <c r="P8474" s="63"/>
      <c r="Q8474" s="63"/>
      <c r="R8474" s="63"/>
      <c r="S8474" s="63"/>
      <c r="T8474" s="63"/>
      <c r="U8474" s="63"/>
      <c r="V8474" s="63"/>
      <c r="W8474" s="63"/>
      <c r="X8474" s="63"/>
      <c r="Y8474" s="63"/>
      <c r="Z8474" s="62">
        <v>863.26</v>
      </c>
      <c r="AA8474" s="62">
        <v>13135</v>
      </c>
      <c r="AB8474" s="62">
        <v>45.61</v>
      </c>
      <c r="AC8474" s="62">
        <v>35.97</v>
      </c>
    </row>
    <row r="8475" spans="1:29" x14ac:dyDescent="0.25">
      <c r="A8475" s="61" t="s">
        <v>420</v>
      </c>
      <c r="B8475" s="61" t="s">
        <v>421</v>
      </c>
      <c r="C8475" s="62">
        <v>2009</v>
      </c>
      <c r="D8475" s="61" t="s">
        <v>297</v>
      </c>
      <c r="E8475" s="62">
        <v>64</v>
      </c>
      <c r="F8475" s="62">
        <v>8160</v>
      </c>
      <c r="G8475" s="62">
        <v>1595</v>
      </c>
      <c r="H8475" s="62">
        <v>2.08</v>
      </c>
      <c r="I8475" s="62">
        <v>127.5</v>
      </c>
      <c r="J8475" s="62">
        <v>7588.8</v>
      </c>
      <c r="K8475" s="62">
        <v>289.04000000000002</v>
      </c>
      <c r="L8475" s="62">
        <v>366</v>
      </c>
      <c r="M8475" s="62">
        <v>0.48</v>
      </c>
      <c r="N8475" s="62">
        <v>4.5199999999999996</v>
      </c>
      <c r="O8475" s="62">
        <v>3485.62</v>
      </c>
      <c r="P8475" s="63"/>
      <c r="Q8475" s="63"/>
      <c r="R8475" s="63"/>
      <c r="S8475" s="63"/>
      <c r="T8475" s="63"/>
      <c r="U8475" s="63"/>
      <c r="V8475" s="63"/>
      <c r="W8475" s="63"/>
      <c r="X8475" s="63"/>
      <c r="Y8475" s="63"/>
      <c r="Z8475" s="62">
        <v>7192</v>
      </c>
      <c r="AA8475" s="62">
        <v>53540</v>
      </c>
      <c r="AB8475" s="62">
        <v>69.709999999999994</v>
      </c>
      <c r="AC8475" s="62">
        <v>112.38</v>
      </c>
    </row>
    <row r="8476" spans="1:29" x14ac:dyDescent="0.25">
      <c r="A8476" s="61" t="s">
        <v>413</v>
      </c>
      <c r="B8476" s="61" t="s">
        <v>414</v>
      </c>
      <c r="C8476" s="62">
        <v>2018</v>
      </c>
      <c r="D8476" s="61" t="s">
        <v>72</v>
      </c>
      <c r="E8476" s="62">
        <v>80</v>
      </c>
      <c r="F8476" s="62">
        <v>222800</v>
      </c>
      <c r="G8476" s="62">
        <v>38967</v>
      </c>
      <c r="H8476" s="62">
        <v>40.590000000000003</v>
      </c>
      <c r="I8476" s="62">
        <v>2785</v>
      </c>
      <c r="J8476" s="62">
        <v>207204</v>
      </c>
      <c r="K8476" s="62">
        <v>11404</v>
      </c>
      <c r="L8476" s="62">
        <v>21489</v>
      </c>
      <c r="M8476" s="62">
        <v>22.38</v>
      </c>
      <c r="N8476" s="62">
        <v>142.55000000000001</v>
      </c>
      <c r="O8476" s="62">
        <v>137524.26</v>
      </c>
      <c r="P8476" s="63"/>
      <c r="Q8476" s="63"/>
      <c r="R8476" s="63"/>
      <c r="S8476" s="63"/>
      <c r="T8476" s="63"/>
      <c r="U8476" s="63"/>
      <c r="V8476" s="63"/>
      <c r="W8476" s="63"/>
      <c r="X8476" s="63"/>
      <c r="Y8476" s="63"/>
      <c r="Z8476" s="62">
        <v>226.76</v>
      </c>
      <c r="AA8476" s="62">
        <v>21979</v>
      </c>
      <c r="AB8476" s="62">
        <v>22.89</v>
      </c>
      <c r="AC8476" s="62">
        <v>2.83</v>
      </c>
    </row>
    <row r="8477" spans="1:29" x14ac:dyDescent="0.25">
      <c r="A8477" s="61" t="s">
        <v>432</v>
      </c>
      <c r="B8477" s="61" t="s">
        <v>433</v>
      </c>
      <c r="C8477" s="62">
        <v>2008</v>
      </c>
      <c r="D8477" s="61" t="s">
        <v>78</v>
      </c>
      <c r="E8477" s="62">
        <v>48</v>
      </c>
      <c r="F8477" s="62">
        <v>93004</v>
      </c>
      <c r="G8477" s="62">
        <v>10444</v>
      </c>
      <c r="H8477" s="62">
        <v>18.13</v>
      </c>
      <c r="I8477" s="62">
        <v>1937.58</v>
      </c>
      <c r="J8477" s="62">
        <v>86493.72</v>
      </c>
      <c r="K8477" s="62">
        <v>4173.62</v>
      </c>
      <c r="L8477" s="62">
        <v>18288</v>
      </c>
      <c r="M8477" s="62">
        <v>31.75</v>
      </c>
      <c r="N8477" s="63"/>
      <c r="O8477" s="63"/>
      <c r="P8477" s="63"/>
      <c r="Q8477" s="63"/>
      <c r="R8477" s="63"/>
      <c r="S8477" s="63"/>
      <c r="T8477" s="63"/>
      <c r="U8477" s="63"/>
      <c r="V8477" s="63"/>
      <c r="W8477" s="63"/>
      <c r="X8477" s="63"/>
      <c r="Y8477" s="63"/>
      <c r="Z8477" s="62">
        <v>53209.74</v>
      </c>
      <c r="AA8477" s="62">
        <v>4929</v>
      </c>
      <c r="AB8477" s="62">
        <v>8.56</v>
      </c>
      <c r="AC8477" s="62">
        <v>1108.54</v>
      </c>
    </row>
    <row r="8478" spans="1:29" x14ac:dyDescent="0.25">
      <c r="A8478" s="61" t="s">
        <v>70</v>
      </c>
      <c r="B8478" s="61" t="s">
        <v>71</v>
      </c>
      <c r="C8478" s="62">
        <v>2004</v>
      </c>
      <c r="D8478" s="61" t="s">
        <v>75</v>
      </c>
      <c r="E8478" s="62">
        <v>9</v>
      </c>
      <c r="F8478" s="62">
        <v>13599</v>
      </c>
      <c r="G8478" s="62">
        <v>1910</v>
      </c>
      <c r="H8478" s="62">
        <v>17.690000000000001</v>
      </c>
      <c r="I8478" s="62">
        <v>1511</v>
      </c>
      <c r="J8478" s="62">
        <v>12647.07</v>
      </c>
      <c r="K8478" s="62">
        <v>2736</v>
      </c>
      <c r="L8478" s="62">
        <v>4828</v>
      </c>
      <c r="M8478" s="62">
        <v>44.7</v>
      </c>
      <c r="N8478" s="63"/>
      <c r="O8478" s="63"/>
      <c r="P8478" s="63"/>
      <c r="Q8478" s="63"/>
      <c r="R8478" s="63"/>
      <c r="S8478" s="63"/>
      <c r="T8478" s="63"/>
      <c r="U8478" s="63"/>
      <c r="V8478" s="63"/>
      <c r="W8478" s="63"/>
      <c r="X8478" s="63"/>
      <c r="Y8478" s="63"/>
      <c r="Z8478" s="62">
        <v>89</v>
      </c>
      <c r="AA8478" s="62">
        <v>396</v>
      </c>
      <c r="AB8478" s="62">
        <v>3.67</v>
      </c>
      <c r="AC8478" s="62">
        <v>9.89</v>
      </c>
    </row>
    <row r="8479" spans="1:29" ht="30" x14ac:dyDescent="0.25">
      <c r="A8479" s="61" t="s">
        <v>358</v>
      </c>
      <c r="B8479" s="61" t="s">
        <v>359</v>
      </c>
      <c r="C8479" s="62">
        <v>2009</v>
      </c>
      <c r="D8479" s="61" t="s">
        <v>75</v>
      </c>
      <c r="E8479" s="62">
        <v>12</v>
      </c>
      <c r="F8479" s="62">
        <v>2903</v>
      </c>
      <c r="G8479" s="62">
        <v>397</v>
      </c>
      <c r="H8479" s="62">
        <v>2.76</v>
      </c>
      <c r="I8479" s="62">
        <v>241.92</v>
      </c>
      <c r="J8479" s="62">
        <v>2699.79</v>
      </c>
      <c r="K8479" s="62">
        <v>0</v>
      </c>
      <c r="L8479" s="63"/>
      <c r="M8479" s="63"/>
      <c r="N8479" s="63"/>
      <c r="O8479" s="63"/>
      <c r="P8479" s="63"/>
      <c r="Q8479" s="63"/>
      <c r="R8479" s="63"/>
      <c r="S8479" s="63"/>
      <c r="T8479" s="63"/>
      <c r="U8479" s="63"/>
      <c r="V8479" s="63"/>
      <c r="W8479" s="63"/>
      <c r="X8479" s="63"/>
      <c r="Y8479" s="63"/>
      <c r="Z8479" s="62">
        <v>75300</v>
      </c>
      <c r="AA8479" s="62">
        <v>4443</v>
      </c>
      <c r="AB8479" s="62">
        <v>30.85</v>
      </c>
      <c r="AC8479" s="62">
        <v>6275</v>
      </c>
    </row>
    <row r="8480" spans="1:29" ht="30" x14ac:dyDescent="0.25">
      <c r="A8480" s="61" t="s">
        <v>255</v>
      </c>
      <c r="B8480" s="61" t="s">
        <v>256</v>
      </c>
      <c r="C8480" s="62">
        <v>2006</v>
      </c>
      <c r="D8480" s="61" t="s">
        <v>89</v>
      </c>
      <c r="E8480" s="62">
        <v>80</v>
      </c>
      <c r="F8480" s="62">
        <v>705720</v>
      </c>
      <c r="G8480" s="62">
        <v>133052</v>
      </c>
      <c r="H8480" s="62">
        <v>138.6</v>
      </c>
      <c r="I8480" s="62">
        <v>8821.5</v>
      </c>
      <c r="J8480" s="62">
        <v>656319.6</v>
      </c>
      <c r="K8480" s="62">
        <v>712.9</v>
      </c>
      <c r="L8480" s="62">
        <v>1265</v>
      </c>
      <c r="M8480" s="62">
        <v>1.32</v>
      </c>
      <c r="N8480" s="62">
        <v>8.91</v>
      </c>
      <c r="O8480" s="62">
        <v>8597.08</v>
      </c>
      <c r="P8480" s="63"/>
      <c r="Q8480" s="63"/>
      <c r="R8480" s="63"/>
      <c r="S8480" s="63"/>
      <c r="T8480" s="63"/>
      <c r="U8480" s="63"/>
      <c r="V8480" s="63"/>
      <c r="W8480" s="63"/>
      <c r="X8480" s="63"/>
      <c r="Y8480" s="63"/>
      <c r="Z8480" s="62">
        <v>8497</v>
      </c>
      <c r="AA8480" s="62">
        <v>42783</v>
      </c>
      <c r="AB8480" s="62">
        <v>44.57</v>
      </c>
      <c r="AC8480" s="62">
        <v>106.21</v>
      </c>
    </row>
    <row r="8481" spans="1:29" x14ac:dyDescent="0.25">
      <c r="A8481" s="61" t="s">
        <v>273</v>
      </c>
      <c r="B8481" s="61" t="s">
        <v>274</v>
      </c>
      <c r="C8481" s="62">
        <v>2014</v>
      </c>
      <c r="D8481" s="61" t="s">
        <v>99</v>
      </c>
      <c r="E8481" s="62">
        <v>60</v>
      </c>
      <c r="F8481" s="62">
        <v>487135</v>
      </c>
      <c r="G8481" s="62">
        <v>70821</v>
      </c>
      <c r="H8481" s="62">
        <v>98.36</v>
      </c>
      <c r="I8481" s="62">
        <v>8118.92</v>
      </c>
      <c r="J8481" s="62">
        <v>453035.55</v>
      </c>
      <c r="K8481" s="62">
        <v>0</v>
      </c>
      <c r="L8481" s="63"/>
      <c r="M8481" s="63"/>
      <c r="N8481" s="63"/>
      <c r="O8481" s="63"/>
      <c r="P8481" s="63"/>
      <c r="Q8481" s="63"/>
      <c r="R8481" s="63"/>
      <c r="S8481" s="63"/>
      <c r="T8481" s="63"/>
      <c r="U8481" s="63"/>
      <c r="V8481" s="63"/>
      <c r="W8481" s="63"/>
      <c r="X8481" s="63"/>
      <c r="Y8481" s="63"/>
      <c r="Z8481" s="62">
        <v>1951.74</v>
      </c>
      <c r="AA8481" s="62">
        <v>7231</v>
      </c>
      <c r="AB8481" s="62">
        <v>10.039999999999999</v>
      </c>
      <c r="AC8481" s="62">
        <v>32.53</v>
      </c>
    </row>
    <row r="8482" spans="1:29" ht="30" x14ac:dyDescent="0.25">
      <c r="A8482" s="61" t="s">
        <v>138</v>
      </c>
      <c r="B8482" s="61" t="s">
        <v>139</v>
      </c>
      <c r="C8482" s="62">
        <v>2005</v>
      </c>
      <c r="D8482" s="61" t="s">
        <v>89</v>
      </c>
      <c r="E8482" s="62">
        <v>108</v>
      </c>
      <c r="F8482" s="62">
        <v>451532</v>
      </c>
      <c r="G8482" s="62">
        <v>57150</v>
      </c>
      <c r="H8482" s="62">
        <v>44.1</v>
      </c>
      <c r="I8482" s="62">
        <v>4180.8500000000004</v>
      </c>
      <c r="J8482" s="62">
        <v>419924.76</v>
      </c>
      <c r="K8482" s="62">
        <v>70931.13</v>
      </c>
      <c r="L8482" s="62">
        <v>92720</v>
      </c>
      <c r="M8482" s="62">
        <v>71.540000000000006</v>
      </c>
      <c r="N8482" s="62">
        <v>656.77</v>
      </c>
      <c r="O8482" s="62">
        <v>855379.83</v>
      </c>
      <c r="P8482" s="63"/>
      <c r="Q8482" s="63"/>
      <c r="R8482" s="63"/>
      <c r="S8482" s="63"/>
      <c r="T8482" s="63"/>
      <c r="U8482" s="63"/>
      <c r="V8482" s="63"/>
      <c r="W8482" s="63"/>
      <c r="X8482" s="63"/>
      <c r="Y8482" s="63"/>
      <c r="Z8482" s="62">
        <v>331100</v>
      </c>
      <c r="AA8482" s="62">
        <v>22168</v>
      </c>
      <c r="AB8482" s="62">
        <v>17.100000000000001</v>
      </c>
      <c r="AC8482" s="62">
        <v>3065.74</v>
      </c>
    </row>
    <row r="8483" spans="1:29" ht="30" x14ac:dyDescent="0.25">
      <c r="A8483" s="61" t="s">
        <v>188</v>
      </c>
      <c r="B8483" s="61" t="s">
        <v>189</v>
      </c>
      <c r="C8483" s="62">
        <v>2005</v>
      </c>
      <c r="D8483" s="61" t="s">
        <v>135</v>
      </c>
      <c r="E8483" s="62">
        <v>150</v>
      </c>
      <c r="F8483" s="62">
        <v>768100</v>
      </c>
      <c r="G8483" s="62">
        <v>105342</v>
      </c>
      <c r="H8483" s="62">
        <v>58.52</v>
      </c>
      <c r="I8483" s="62">
        <v>5120.67</v>
      </c>
      <c r="J8483" s="62">
        <v>714333</v>
      </c>
      <c r="K8483" s="62">
        <v>103956.35</v>
      </c>
      <c r="L8483" s="62">
        <v>237177</v>
      </c>
      <c r="M8483" s="62">
        <v>131.77000000000001</v>
      </c>
      <c r="N8483" s="62">
        <v>693.04</v>
      </c>
      <c r="O8483" s="62">
        <v>1253640.8500000001</v>
      </c>
      <c r="P8483" s="63"/>
      <c r="Q8483" s="63"/>
      <c r="R8483" s="63"/>
      <c r="S8483" s="63"/>
      <c r="T8483" s="63"/>
      <c r="U8483" s="63"/>
      <c r="V8483" s="63"/>
      <c r="W8483" s="63"/>
      <c r="X8483" s="63"/>
      <c r="Y8483" s="63"/>
      <c r="Z8483" s="62">
        <v>19083</v>
      </c>
      <c r="AA8483" s="62">
        <v>79189</v>
      </c>
      <c r="AB8483" s="62">
        <v>43.99</v>
      </c>
      <c r="AC8483" s="62">
        <v>127.22</v>
      </c>
    </row>
    <row r="8484" spans="1:29" x14ac:dyDescent="0.25">
      <c r="A8484" s="61" t="s">
        <v>376</v>
      </c>
      <c r="B8484" s="61" t="s">
        <v>377</v>
      </c>
      <c r="C8484" s="62">
        <v>2012</v>
      </c>
      <c r="D8484" s="61" t="s">
        <v>86</v>
      </c>
      <c r="E8484" s="62">
        <v>56</v>
      </c>
      <c r="F8484" s="62">
        <v>371543</v>
      </c>
      <c r="G8484" s="62">
        <v>53731</v>
      </c>
      <c r="H8484" s="62">
        <v>79.959999999999994</v>
      </c>
      <c r="I8484" s="62">
        <v>6634.7</v>
      </c>
      <c r="J8484" s="62">
        <v>345534.99</v>
      </c>
      <c r="K8484" s="62">
        <v>39156.160000000003</v>
      </c>
      <c r="L8484" s="62">
        <v>43502</v>
      </c>
      <c r="M8484" s="62">
        <v>64.739999999999995</v>
      </c>
      <c r="N8484" s="62">
        <v>699.22</v>
      </c>
      <c r="O8484" s="62">
        <v>472195.87</v>
      </c>
      <c r="P8484" s="63"/>
      <c r="Q8484" s="63"/>
      <c r="R8484" s="63"/>
      <c r="S8484" s="63"/>
      <c r="T8484" s="63"/>
      <c r="U8484" s="63"/>
      <c r="V8484" s="63"/>
      <c r="W8484" s="63"/>
      <c r="X8484" s="63"/>
      <c r="Y8484" s="63"/>
      <c r="Z8484" s="62">
        <v>687810</v>
      </c>
      <c r="AA8484" s="62">
        <v>41917</v>
      </c>
      <c r="AB8484" s="62">
        <v>62.38</v>
      </c>
      <c r="AC8484" s="62">
        <v>12282.32</v>
      </c>
    </row>
    <row r="8485" spans="1:29" x14ac:dyDescent="0.25">
      <c r="A8485" s="61" t="s">
        <v>417</v>
      </c>
      <c r="B8485" s="61" t="s">
        <v>418</v>
      </c>
      <c r="C8485" s="62">
        <v>2005</v>
      </c>
      <c r="D8485" s="61" t="s">
        <v>78</v>
      </c>
      <c r="E8485" s="62">
        <v>20</v>
      </c>
      <c r="F8485" s="62">
        <v>5870</v>
      </c>
      <c r="G8485" s="62">
        <v>586</v>
      </c>
      <c r="H8485" s="62">
        <v>2.44</v>
      </c>
      <c r="I8485" s="62">
        <v>293.5</v>
      </c>
      <c r="J8485" s="62">
        <v>5459.1</v>
      </c>
      <c r="K8485" s="62">
        <v>0</v>
      </c>
      <c r="L8485" s="63"/>
      <c r="M8485" s="63"/>
      <c r="N8485" s="63"/>
      <c r="O8485" s="63"/>
      <c r="P8485" s="62">
        <v>792</v>
      </c>
      <c r="Q8485" s="62">
        <v>1213</v>
      </c>
      <c r="R8485" s="62">
        <v>5.05</v>
      </c>
      <c r="S8485" s="62">
        <v>39</v>
      </c>
      <c r="T8485" s="62">
        <v>10033.85</v>
      </c>
      <c r="U8485" s="63"/>
      <c r="V8485" s="63"/>
      <c r="W8485" s="63"/>
      <c r="X8485" s="63"/>
      <c r="Y8485" s="63"/>
      <c r="Z8485" s="62">
        <v>791.42</v>
      </c>
      <c r="AA8485" s="62">
        <v>1499</v>
      </c>
      <c r="AB8485" s="62">
        <v>6.25</v>
      </c>
      <c r="AC8485" s="62">
        <v>39.57</v>
      </c>
    </row>
    <row r="8486" spans="1:29" ht="30" x14ac:dyDescent="0.25">
      <c r="A8486" s="61" t="s">
        <v>422</v>
      </c>
      <c r="B8486" s="61" t="s">
        <v>423</v>
      </c>
      <c r="C8486" s="62">
        <v>2010</v>
      </c>
      <c r="D8486" s="61" t="s">
        <v>75</v>
      </c>
      <c r="E8486" s="62">
        <v>7</v>
      </c>
      <c r="F8486" s="62">
        <v>5185</v>
      </c>
      <c r="G8486" s="62">
        <v>1003</v>
      </c>
      <c r="H8486" s="62">
        <v>11.94</v>
      </c>
      <c r="I8486" s="62">
        <v>740.71</v>
      </c>
      <c r="J8486" s="62">
        <v>4822.05</v>
      </c>
      <c r="K8486" s="62">
        <v>0</v>
      </c>
      <c r="L8486" s="63"/>
      <c r="M8486" s="63"/>
      <c r="N8486" s="63"/>
      <c r="O8486" s="63"/>
      <c r="P8486" s="63"/>
      <c r="Q8486" s="63"/>
      <c r="R8486" s="63"/>
      <c r="S8486" s="63"/>
      <c r="T8486" s="63"/>
      <c r="U8486" s="63"/>
      <c r="V8486" s="63"/>
      <c r="W8486" s="63"/>
      <c r="X8486" s="63"/>
      <c r="Y8486" s="63"/>
      <c r="Z8486" s="62">
        <v>625</v>
      </c>
      <c r="AA8486" s="62">
        <v>3079</v>
      </c>
      <c r="AB8486" s="62">
        <v>36.65</v>
      </c>
      <c r="AC8486" s="62">
        <v>89.29</v>
      </c>
    </row>
    <row r="8487" spans="1:29" x14ac:dyDescent="0.25">
      <c r="A8487" s="61" t="s">
        <v>192</v>
      </c>
      <c r="B8487" s="61" t="s">
        <v>193</v>
      </c>
      <c r="C8487" s="62">
        <v>2014</v>
      </c>
      <c r="D8487" s="61" t="s">
        <v>86</v>
      </c>
      <c r="E8487" s="62">
        <v>32</v>
      </c>
      <c r="F8487" s="62">
        <v>13914</v>
      </c>
      <c r="G8487" s="62">
        <v>7410</v>
      </c>
      <c r="H8487" s="62">
        <v>19.3</v>
      </c>
      <c r="I8487" s="62">
        <v>434.81</v>
      </c>
      <c r="J8487" s="62">
        <v>12940.02</v>
      </c>
      <c r="K8487" s="62">
        <v>8793.4</v>
      </c>
      <c r="L8487" s="62">
        <v>15095</v>
      </c>
      <c r="M8487" s="62">
        <v>39.31</v>
      </c>
      <c r="N8487" s="62">
        <v>274.79000000000002</v>
      </c>
      <c r="O8487" s="62">
        <v>106042.3</v>
      </c>
      <c r="P8487" s="63"/>
      <c r="Q8487" s="63"/>
      <c r="R8487" s="63"/>
      <c r="S8487" s="63"/>
      <c r="T8487" s="63"/>
      <c r="U8487" s="63"/>
      <c r="V8487" s="63"/>
      <c r="W8487" s="63"/>
      <c r="X8487" s="63"/>
      <c r="Y8487" s="63"/>
      <c r="Z8487" s="62">
        <v>278300</v>
      </c>
      <c r="AA8487" s="62">
        <v>13784</v>
      </c>
      <c r="AB8487" s="62">
        <v>35.9</v>
      </c>
      <c r="AC8487" s="62">
        <v>8696.8799999999992</v>
      </c>
    </row>
    <row r="8488" spans="1:29" ht="30" x14ac:dyDescent="0.25">
      <c r="A8488" s="61" t="s">
        <v>352</v>
      </c>
      <c r="B8488" s="61" t="s">
        <v>353</v>
      </c>
      <c r="C8488" s="62">
        <v>2003</v>
      </c>
      <c r="D8488" s="61" t="s">
        <v>99</v>
      </c>
      <c r="E8488" s="62">
        <v>50</v>
      </c>
      <c r="F8488" s="62">
        <v>93241</v>
      </c>
      <c r="G8488" s="62">
        <v>10095</v>
      </c>
      <c r="H8488" s="62">
        <v>16.829999999999998</v>
      </c>
      <c r="I8488" s="62">
        <v>1864.82</v>
      </c>
      <c r="J8488" s="62">
        <v>86714.13</v>
      </c>
      <c r="K8488" s="62">
        <v>8628</v>
      </c>
      <c r="L8488" s="62">
        <v>9893</v>
      </c>
      <c r="M8488" s="62">
        <v>16.489999999999998</v>
      </c>
      <c r="N8488" s="62">
        <v>172.56</v>
      </c>
      <c r="O8488" s="62">
        <v>104047.64</v>
      </c>
      <c r="P8488" s="63"/>
      <c r="Q8488" s="63"/>
      <c r="R8488" s="63"/>
      <c r="S8488" s="63"/>
      <c r="T8488" s="63"/>
      <c r="U8488" s="63"/>
      <c r="V8488" s="63"/>
      <c r="W8488" s="63"/>
      <c r="X8488" s="63"/>
      <c r="Y8488" s="63"/>
      <c r="Z8488" s="62">
        <v>1004</v>
      </c>
      <c r="AA8488" s="62">
        <v>5887</v>
      </c>
      <c r="AB8488" s="62">
        <v>9.81</v>
      </c>
      <c r="AC8488" s="62">
        <v>20.079999999999998</v>
      </c>
    </row>
    <row r="8489" spans="1:29" x14ac:dyDescent="0.25">
      <c r="A8489" s="61" t="s">
        <v>428</v>
      </c>
      <c r="B8489" s="61" t="s">
        <v>429</v>
      </c>
      <c r="C8489" s="62">
        <v>2004</v>
      </c>
      <c r="D8489" s="61" t="s">
        <v>78</v>
      </c>
      <c r="E8489" s="62">
        <v>48</v>
      </c>
      <c r="F8489" s="62">
        <v>473700</v>
      </c>
      <c r="G8489" s="62">
        <v>55782</v>
      </c>
      <c r="H8489" s="62">
        <v>96.84</v>
      </c>
      <c r="I8489" s="62">
        <v>9868.75</v>
      </c>
      <c r="J8489" s="62">
        <v>440541</v>
      </c>
      <c r="K8489" s="62">
        <v>0</v>
      </c>
      <c r="L8489" s="63"/>
      <c r="M8489" s="63"/>
      <c r="N8489" s="63"/>
      <c r="O8489" s="63"/>
      <c r="P8489" s="63"/>
      <c r="Q8489" s="63"/>
      <c r="R8489" s="63"/>
      <c r="S8489" s="63"/>
      <c r="T8489" s="63"/>
      <c r="U8489" s="63"/>
      <c r="V8489" s="63"/>
      <c r="W8489" s="63"/>
      <c r="X8489" s="63"/>
      <c r="Y8489" s="63"/>
      <c r="Z8489" s="62">
        <v>1894.26</v>
      </c>
      <c r="AA8489" s="62">
        <v>6722</v>
      </c>
      <c r="AB8489" s="62">
        <v>11.67</v>
      </c>
      <c r="AC8489" s="62">
        <v>39.46</v>
      </c>
    </row>
    <row r="8490" spans="1:29" x14ac:dyDescent="0.25">
      <c r="A8490" s="61" t="s">
        <v>229</v>
      </c>
      <c r="B8490" s="61" t="s">
        <v>230</v>
      </c>
      <c r="C8490" s="62">
        <v>2018</v>
      </c>
      <c r="D8490" s="61" t="s">
        <v>373</v>
      </c>
      <c r="E8490" s="62">
        <v>12</v>
      </c>
      <c r="F8490" s="63"/>
      <c r="G8490" s="63"/>
      <c r="H8490" s="63"/>
      <c r="I8490" s="63"/>
      <c r="J8490" s="63"/>
      <c r="K8490" s="62">
        <v>0</v>
      </c>
      <c r="L8490" s="63"/>
      <c r="M8490" s="63"/>
      <c r="N8490" s="63"/>
      <c r="O8490" s="63"/>
      <c r="P8490" s="63"/>
      <c r="Q8490" s="63"/>
      <c r="R8490" s="63"/>
      <c r="S8490" s="63"/>
      <c r="T8490" s="63"/>
      <c r="U8490" s="63"/>
      <c r="V8490" s="63"/>
      <c r="W8490" s="63"/>
      <c r="X8490" s="63"/>
      <c r="Y8490" s="63"/>
      <c r="Z8490" s="62">
        <v>106300</v>
      </c>
      <c r="AA8490" s="62">
        <v>5849</v>
      </c>
      <c r="AB8490" s="62">
        <v>40.619999999999997</v>
      </c>
      <c r="AC8490" s="62">
        <v>8858.33</v>
      </c>
    </row>
    <row r="8491" spans="1:29" ht="30" x14ac:dyDescent="0.25">
      <c r="A8491" s="61" t="s">
        <v>342</v>
      </c>
      <c r="B8491" s="61" t="s">
        <v>343</v>
      </c>
      <c r="C8491" s="62">
        <v>2010</v>
      </c>
      <c r="D8491" s="61" t="s">
        <v>94</v>
      </c>
      <c r="E8491" s="62">
        <v>12</v>
      </c>
      <c r="F8491" s="63"/>
      <c r="G8491" s="63"/>
      <c r="H8491" s="63"/>
      <c r="I8491" s="63"/>
      <c r="J8491" s="63"/>
      <c r="K8491" s="62">
        <v>0</v>
      </c>
      <c r="L8491" s="63"/>
      <c r="M8491" s="63"/>
      <c r="N8491" s="63"/>
      <c r="O8491" s="63"/>
      <c r="P8491" s="62">
        <v>331</v>
      </c>
      <c r="Q8491" s="62">
        <v>619</v>
      </c>
      <c r="R8491" s="62">
        <v>4.3</v>
      </c>
      <c r="S8491" s="62">
        <v>27</v>
      </c>
      <c r="T8491" s="62">
        <v>4193.4399999999996</v>
      </c>
      <c r="U8491" s="63"/>
      <c r="V8491" s="63"/>
      <c r="W8491" s="63"/>
      <c r="X8491" s="63"/>
      <c r="Y8491" s="63"/>
      <c r="Z8491" s="62">
        <v>160544</v>
      </c>
      <c r="AA8491" s="62">
        <v>19828</v>
      </c>
      <c r="AB8491" s="62">
        <v>137.69</v>
      </c>
      <c r="AC8491" s="62">
        <v>13378.67</v>
      </c>
    </row>
    <row r="8492" spans="1:29" ht="45" x14ac:dyDescent="0.25">
      <c r="A8492" s="61" t="s">
        <v>326</v>
      </c>
      <c r="B8492" s="61" t="s">
        <v>327</v>
      </c>
      <c r="C8492" s="62">
        <v>2017</v>
      </c>
      <c r="D8492" s="61" t="s">
        <v>150</v>
      </c>
      <c r="E8492" s="62">
        <v>12</v>
      </c>
      <c r="F8492" s="62">
        <v>216120</v>
      </c>
      <c r="G8492" s="62">
        <v>31949</v>
      </c>
      <c r="H8492" s="62">
        <v>221.87</v>
      </c>
      <c r="I8492" s="62">
        <v>18010</v>
      </c>
      <c r="J8492" s="62">
        <v>200991.6</v>
      </c>
      <c r="K8492" s="62">
        <v>0</v>
      </c>
      <c r="L8492" s="63"/>
      <c r="M8492" s="63"/>
      <c r="N8492" s="63"/>
      <c r="O8492" s="63"/>
      <c r="P8492" s="63"/>
      <c r="Q8492" s="63"/>
      <c r="R8492" s="63"/>
      <c r="S8492" s="63"/>
      <c r="T8492" s="63"/>
      <c r="U8492" s="63"/>
      <c r="V8492" s="63"/>
      <c r="W8492" s="63"/>
      <c r="X8492" s="63"/>
      <c r="Y8492" s="63"/>
      <c r="Z8492" s="62">
        <v>65000</v>
      </c>
      <c r="AA8492" s="62">
        <v>6250</v>
      </c>
      <c r="AB8492" s="62">
        <v>43.4</v>
      </c>
      <c r="AC8492" s="62">
        <v>5416.67</v>
      </c>
    </row>
    <row r="8493" spans="1:29" ht="30" x14ac:dyDescent="0.25">
      <c r="A8493" s="61" t="s">
        <v>520</v>
      </c>
      <c r="B8493" s="61" t="s">
        <v>521</v>
      </c>
      <c r="C8493" s="62">
        <v>2016</v>
      </c>
      <c r="D8493" s="61" t="s">
        <v>78</v>
      </c>
      <c r="E8493" s="62">
        <v>54</v>
      </c>
      <c r="F8493" s="62">
        <v>398509</v>
      </c>
      <c r="G8493" s="62">
        <v>66611</v>
      </c>
      <c r="H8493" s="62">
        <v>102.79</v>
      </c>
      <c r="I8493" s="62">
        <v>7379.8</v>
      </c>
      <c r="J8493" s="62">
        <v>370613.37</v>
      </c>
      <c r="K8493" s="62">
        <v>7500.48</v>
      </c>
      <c r="L8493" s="62">
        <v>6399</v>
      </c>
      <c r="M8493" s="62">
        <v>9.8800000000000008</v>
      </c>
      <c r="N8493" s="62">
        <v>138.9</v>
      </c>
      <c r="O8493" s="62">
        <v>90450.6</v>
      </c>
      <c r="P8493" s="63"/>
      <c r="Q8493" s="63"/>
      <c r="R8493" s="63"/>
      <c r="S8493" s="63"/>
      <c r="T8493" s="63"/>
      <c r="U8493" s="63"/>
      <c r="V8493" s="63"/>
      <c r="W8493" s="63"/>
      <c r="X8493" s="63"/>
      <c r="Y8493" s="63"/>
      <c r="Z8493" s="62">
        <v>141728</v>
      </c>
      <c r="AA8493" s="62">
        <v>23868</v>
      </c>
      <c r="AB8493" s="62">
        <v>36.83</v>
      </c>
      <c r="AC8493" s="62">
        <v>2624.59</v>
      </c>
    </row>
    <row r="8494" spans="1:29" x14ac:dyDescent="0.25">
      <c r="A8494" s="61" t="s">
        <v>184</v>
      </c>
      <c r="B8494" s="61" t="s">
        <v>185</v>
      </c>
      <c r="C8494" s="62">
        <v>2009</v>
      </c>
      <c r="D8494" s="61" t="s">
        <v>78</v>
      </c>
      <c r="E8494" s="62">
        <v>52</v>
      </c>
      <c r="F8494" s="62">
        <v>669651</v>
      </c>
      <c r="G8494" s="62">
        <v>102780</v>
      </c>
      <c r="H8494" s="62">
        <v>164.71</v>
      </c>
      <c r="I8494" s="62">
        <v>12877.9</v>
      </c>
      <c r="J8494" s="62">
        <v>622775.43000000005</v>
      </c>
      <c r="K8494" s="62">
        <v>0</v>
      </c>
      <c r="L8494" s="63"/>
      <c r="M8494" s="63"/>
      <c r="N8494" s="63"/>
      <c r="O8494" s="63"/>
      <c r="P8494" s="63"/>
      <c r="Q8494" s="63"/>
      <c r="R8494" s="63"/>
      <c r="S8494" s="63"/>
      <c r="T8494" s="63"/>
      <c r="U8494" s="63"/>
      <c r="V8494" s="63"/>
      <c r="W8494" s="63"/>
      <c r="X8494" s="63"/>
      <c r="Y8494" s="63"/>
      <c r="Z8494" s="62">
        <v>430179.07</v>
      </c>
      <c r="AA8494" s="62">
        <v>9999</v>
      </c>
      <c r="AB8494" s="62">
        <v>16.02</v>
      </c>
      <c r="AC8494" s="62">
        <v>8272.67</v>
      </c>
    </row>
    <row r="8495" spans="1:29" ht="30" x14ac:dyDescent="0.25">
      <c r="A8495" s="61" t="s">
        <v>218</v>
      </c>
      <c r="B8495" s="61" t="s">
        <v>219</v>
      </c>
      <c r="C8495" s="62">
        <v>2009</v>
      </c>
      <c r="D8495" s="61" t="s">
        <v>99</v>
      </c>
      <c r="E8495" s="62">
        <v>176</v>
      </c>
      <c r="F8495" s="62">
        <v>2110140</v>
      </c>
      <c r="G8495" s="62">
        <v>341347</v>
      </c>
      <c r="H8495" s="62">
        <v>161.62</v>
      </c>
      <c r="I8495" s="62">
        <v>11989.43</v>
      </c>
      <c r="J8495" s="62">
        <v>1962430.2</v>
      </c>
      <c r="K8495" s="62">
        <v>0</v>
      </c>
      <c r="L8495" s="63"/>
      <c r="M8495" s="63"/>
      <c r="N8495" s="63"/>
      <c r="O8495" s="63"/>
      <c r="P8495" s="63"/>
      <c r="Q8495" s="63"/>
      <c r="R8495" s="63"/>
      <c r="S8495" s="63"/>
      <c r="T8495" s="63"/>
      <c r="U8495" s="63"/>
      <c r="V8495" s="63"/>
      <c r="W8495" s="63"/>
      <c r="X8495" s="63"/>
      <c r="Y8495" s="63"/>
      <c r="Z8495" s="62">
        <v>594000</v>
      </c>
      <c r="AA8495" s="62">
        <v>75205</v>
      </c>
      <c r="AB8495" s="62">
        <v>35.61</v>
      </c>
      <c r="AC8495" s="62">
        <v>3375</v>
      </c>
    </row>
    <row r="8496" spans="1:29" x14ac:dyDescent="0.25">
      <c r="A8496" s="61" t="s">
        <v>79</v>
      </c>
      <c r="B8496" s="61" t="s">
        <v>80</v>
      </c>
      <c r="C8496" s="62">
        <v>2004</v>
      </c>
      <c r="D8496" s="61" t="s">
        <v>94</v>
      </c>
      <c r="E8496" s="62">
        <v>6</v>
      </c>
      <c r="F8496" s="63"/>
      <c r="G8496" s="62">
        <v>0</v>
      </c>
      <c r="H8496" s="62">
        <v>0</v>
      </c>
      <c r="I8496" s="63"/>
      <c r="J8496" s="63"/>
      <c r="K8496" s="62">
        <v>0</v>
      </c>
      <c r="L8496" s="63"/>
      <c r="M8496" s="63"/>
      <c r="N8496" s="63"/>
      <c r="O8496" s="63"/>
      <c r="P8496" s="63"/>
      <c r="Q8496" s="63"/>
      <c r="R8496" s="63"/>
      <c r="S8496" s="63"/>
      <c r="T8496" s="63"/>
      <c r="U8496" s="63"/>
      <c r="V8496" s="63"/>
      <c r="W8496" s="63"/>
      <c r="X8496" s="63"/>
      <c r="Y8496" s="63"/>
      <c r="Z8496" s="62">
        <v>0</v>
      </c>
      <c r="AA8496" s="63"/>
      <c r="AB8496" s="63"/>
      <c r="AC8496" s="62">
        <v>0</v>
      </c>
    </row>
    <row r="8497" spans="1:29" ht="30" x14ac:dyDescent="0.25">
      <c r="A8497" s="61" t="s">
        <v>269</v>
      </c>
      <c r="B8497" s="61" t="s">
        <v>270</v>
      </c>
      <c r="C8497" s="62">
        <v>2018</v>
      </c>
      <c r="D8497" s="61" t="s">
        <v>89</v>
      </c>
      <c r="E8497" s="62">
        <v>72</v>
      </c>
      <c r="F8497" s="62">
        <v>526080</v>
      </c>
      <c r="G8497" s="62">
        <v>85002</v>
      </c>
      <c r="H8497" s="62">
        <v>98.38</v>
      </c>
      <c r="I8497" s="62">
        <v>7306.67</v>
      </c>
      <c r="J8497" s="62">
        <v>489254.40000000002</v>
      </c>
      <c r="K8497" s="62">
        <v>0</v>
      </c>
      <c r="L8497" s="63"/>
      <c r="M8497" s="63"/>
      <c r="N8497" s="63"/>
      <c r="O8497" s="63"/>
      <c r="P8497" s="63"/>
      <c r="Q8497" s="63"/>
      <c r="R8497" s="63"/>
      <c r="S8497" s="63"/>
      <c r="T8497" s="63"/>
      <c r="U8497" s="63"/>
      <c r="V8497" s="63"/>
      <c r="W8497" s="63"/>
      <c r="X8497" s="63"/>
      <c r="Y8497" s="63"/>
      <c r="Z8497" s="62">
        <v>140600</v>
      </c>
      <c r="AA8497" s="62">
        <v>6584</v>
      </c>
      <c r="AB8497" s="62">
        <v>7.62</v>
      </c>
      <c r="AC8497" s="62">
        <v>1952.78</v>
      </c>
    </row>
    <row r="8498" spans="1:29" x14ac:dyDescent="0.25">
      <c r="A8498" s="61" t="s">
        <v>338</v>
      </c>
      <c r="B8498" s="61" t="s">
        <v>339</v>
      </c>
      <c r="C8498" s="62">
        <v>2004</v>
      </c>
      <c r="D8498" s="61" t="s">
        <v>72</v>
      </c>
      <c r="E8498" s="62">
        <v>103</v>
      </c>
      <c r="F8498" s="62">
        <v>468951</v>
      </c>
      <c r="G8498" s="62">
        <v>35398</v>
      </c>
      <c r="H8498" s="62">
        <v>28.64</v>
      </c>
      <c r="I8498" s="62">
        <v>4552.92</v>
      </c>
      <c r="J8498" s="62">
        <v>436124.43</v>
      </c>
      <c r="K8498" s="62">
        <v>1.94</v>
      </c>
      <c r="L8498" s="62">
        <v>648</v>
      </c>
      <c r="M8498" s="62">
        <v>0.52</v>
      </c>
      <c r="N8498" s="62">
        <v>0.02</v>
      </c>
      <c r="O8498" s="62">
        <v>23.39</v>
      </c>
      <c r="P8498" s="63"/>
      <c r="Q8498" s="63"/>
      <c r="R8498" s="63"/>
      <c r="S8498" s="63"/>
      <c r="T8498" s="63"/>
      <c r="U8498" s="63"/>
      <c r="V8498" s="63"/>
      <c r="W8498" s="63"/>
      <c r="X8498" s="63"/>
      <c r="Y8498" s="63"/>
      <c r="Z8498" s="62">
        <v>3491.37</v>
      </c>
      <c r="AA8498" s="62">
        <v>33105</v>
      </c>
      <c r="AB8498" s="62">
        <v>26.78</v>
      </c>
      <c r="AC8498" s="62">
        <v>33.9</v>
      </c>
    </row>
    <row r="8499" spans="1:29" ht="30" x14ac:dyDescent="0.25">
      <c r="A8499" s="61" t="s">
        <v>224</v>
      </c>
      <c r="B8499" s="61" t="s">
        <v>225</v>
      </c>
      <c r="C8499" s="62">
        <v>2003</v>
      </c>
      <c r="D8499" s="61" t="s">
        <v>75</v>
      </c>
      <c r="E8499" s="62">
        <v>11</v>
      </c>
      <c r="F8499" s="62">
        <v>7586</v>
      </c>
      <c r="G8499" s="62">
        <v>1060</v>
      </c>
      <c r="H8499" s="62">
        <v>8.0299999999999994</v>
      </c>
      <c r="I8499" s="62">
        <v>689.64</v>
      </c>
      <c r="J8499" s="62">
        <v>7054.98</v>
      </c>
      <c r="K8499" s="62">
        <v>0</v>
      </c>
      <c r="L8499" s="63"/>
      <c r="M8499" s="63"/>
      <c r="N8499" s="63"/>
      <c r="O8499" s="63"/>
      <c r="P8499" s="63"/>
      <c r="Q8499" s="63"/>
      <c r="R8499" s="63"/>
      <c r="S8499" s="63"/>
      <c r="T8499" s="63"/>
      <c r="U8499" s="63"/>
      <c r="V8499" s="63"/>
      <c r="W8499" s="63"/>
      <c r="X8499" s="63"/>
      <c r="Y8499" s="63"/>
      <c r="Z8499" s="62">
        <v>0</v>
      </c>
      <c r="AA8499" s="63"/>
      <c r="AB8499" s="63"/>
      <c r="AC8499" s="62">
        <v>0</v>
      </c>
    </row>
    <row r="8500" spans="1:29" x14ac:dyDescent="0.25">
      <c r="A8500" s="61" t="s">
        <v>490</v>
      </c>
      <c r="B8500" s="61" t="s">
        <v>491</v>
      </c>
      <c r="C8500" s="62">
        <v>2015</v>
      </c>
      <c r="D8500" s="61" t="s">
        <v>78</v>
      </c>
      <c r="E8500" s="62">
        <v>40</v>
      </c>
      <c r="F8500" s="62">
        <v>420460</v>
      </c>
      <c r="G8500" s="62">
        <v>51313</v>
      </c>
      <c r="H8500" s="62">
        <v>106.9</v>
      </c>
      <c r="I8500" s="62">
        <v>10511.5</v>
      </c>
      <c r="J8500" s="62">
        <v>391027.8</v>
      </c>
      <c r="K8500" s="62">
        <v>0</v>
      </c>
      <c r="L8500" s="63"/>
      <c r="M8500" s="63"/>
      <c r="N8500" s="63"/>
      <c r="O8500" s="63"/>
      <c r="P8500" s="63"/>
      <c r="Q8500" s="63"/>
      <c r="R8500" s="63"/>
      <c r="S8500" s="63"/>
      <c r="T8500" s="63"/>
      <c r="U8500" s="63"/>
      <c r="V8500" s="63"/>
      <c r="W8500" s="63"/>
      <c r="X8500" s="63"/>
      <c r="Y8500" s="63"/>
      <c r="Z8500" s="62">
        <v>95250</v>
      </c>
      <c r="AA8500" s="62">
        <v>3739</v>
      </c>
      <c r="AB8500" s="62">
        <v>7.79</v>
      </c>
      <c r="AC8500" s="62">
        <v>2381.25</v>
      </c>
    </row>
    <row r="8501" spans="1:29" x14ac:dyDescent="0.25">
      <c r="A8501" s="61" t="s">
        <v>564</v>
      </c>
      <c r="B8501" s="61" t="s">
        <v>565</v>
      </c>
      <c r="C8501" s="62">
        <v>2013</v>
      </c>
      <c r="D8501" s="61" t="s">
        <v>78</v>
      </c>
      <c r="E8501" s="62">
        <v>84</v>
      </c>
      <c r="F8501" s="62">
        <v>873179</v>
      </c>
      <c r="G8501" s="62">
        <v>103337</v>
      </c>
      <c r="H8501" s="62">
        <v>102.52</v>
      </c>
      <c r="I8501" s="62">
        <v>10394.99</v>
      </c>
      <c r="J8501" s="62">
        <v>812056.47</v>
      </c>
      <c r="K8501" s="62">
        <v>3908.32</v>
      </c>
      <c r="L8501" s="62">
        <v>4944</v>
      </c>
      <c r="M8501" s="62">
        <v>4.9000000000000004</v>
      </c>
      <c r="N8501" s="62">
        <v>46.53</v>
      </c>
      <c r="O8501" s="62">
        <v>47131.63</v>
      </c>
      <c r="P8501" s="63"/>
      <c r="Q8501" s="63"/>
      <c r="R8501" s="63"/>
      <c r="S8501" s="63"/>
      <c r="T8501" s="63"/>
      <c r="U8501" s="63"/>
      <c r="V8501" s="63"/>
      <c r="W8501" s="63"/>
      <c r="X8501" s="63"/>
      <c r="Y8501" s="63"/>
      <c r="Z8501" s="62">
        <v>1756.57</v>
      </c>
      <c r="AA8501" s="62">
        <v>9328</v>
      </c>
      <c r="AB8501" s="62">
        <v>9.25</v>
      </c>
      <c r="AC8501" s="62">
        <v>20.91</v>
      </c>
    </row>
    <row r="8502" spans="1:29" x14ac:dyDescent="0.25">
      <c r="A8502" s="61" t="s">
        <v>163</v>
      </c>
      <c r="B8502" s="61" t="s">
        <v>164</v>
      </c>
      <c r="C8502" s="62">
        <v>2017</v>
      </c>
      <c r="D8502" s="61" t="s">
        <v>94</v>
      </c>
      <c r="E8502" s="62">
        <v>14</v>
      </c>
      <c r="F8502" s="62">
        <v>18277</v>
      </c>
      <c r="G8502" s="62">
        <v>4802</v>
      </c>
      <c r="H8502" s="62">
        <v>28.58</v>
      </c>
      <c r="I8502" s="62">
        <v>1305.5</v>
      </c>
      <c r="J8502" s="62">
        <v>16997.61</v>
      </c>
      <c r="K8502" s="62">
        <v>0</v>
      </c>
      <c r="L8502" s="63"/>
      <c r="M8502" s="63"/>
      <c r="N8502" s="63"/>
      <c r="O8502" s="63"/>
      <c r="P8502" s="63"/>
      <c r="Q8502" s="63"/>
      <c r="R8502" s="63"/>
      <c r="S8502" s="63"/>
      <c r="T8502" s="63"/>
      <c r="U8502" s="63"/>
      <c r="V8502" s="63"/>
      <c r="W8502" s="63"/>
      <c r="X8502" s="63"/>
      <c r="Y8502" s="63"/>
      <c r="Z8502" s="62">
        <v>137546</v>
      </c>
      <c r="AA8502" s="62">
        <v>10280</v>
      </c>
      <c r="AB8502" s="62">
        <v>61.19</v>
      </c>
      <c r="AC8502" s="62">
        <v>9824.7099999999991</v>
      </c>
    </row>
    <row r="8503" spans="1:29" ht="30" x14ac:dyDescent="0.25">
      <c r="A8503" s="61" t="s">
        <v>87</v>
      </c>
      <c r="B8503" s="61" t="s">
        <v>88</v>
      </c>
      <c r="C8503" s="62">
        <v>2011</v>
      </c>
      <c r="D8503" s="61" t="s">
        <v>135</v>
      </c>
      <c r="E8503" s="62">
        <v>60</v>
      </c>
      <c r="F8503" s="62">
        <v>85868</v>
      </c>
      <c r="G8503" s="62">
        <v>15763</v>
      </c>
      <c r="H8503" s="62">
        <v>21.89</v>
      </c>
      <c r="I8503" s="62">
        <v>1431.13</v>
      </c>
      <c r="J8503" s="62">
        <v>79857.240000000005</v>
      </c>
      <c r="K8503" s="62">
        <v>35650.82</v>
      </c>
      <c r="L8503" s="62">
        <v>24716</v>
      </c>
      <c r="M8503" s="62">
        <v>34.33</v>
      </c>
      <c r="N8503" s="63"/>
      <c r="O8503" s="63"/>
      <c r="P8503" s="63"/>
      <c r="Q8503" s="63"/>
      <c r="R8503" s="63"/>
      <c r="S8503" s="63"/>
      <c r="T8503" s="63"/>
      <c r="U8503" s="63"/>
      <c r="V8503" s="63"/>
      <c r="W8503" s="63"/>
      <c r="X8503" s="63"/>
      <c r="Y8503" s="63"/>
      <c r="Z8503" s="62">
        <v>588582</v>
      </c>
      <c r="AA8503" s="62">
        <v>84809</v>
      </c>
      <c r="AB8503" s="62">
        <v>117.79</v>
      </c>
      <c r="AC8503" s="62">
        <v>9809.7000000000007</v>
      </c>
    </row>
    <row r="8504" spans="1:29" x14ac:dyDescent="0.25">
      <c r="A8504" s="61" t="s">
        <v>374</v>
      </c>
      <c r="B8504" s="61" t="s">
        <v>375</v>
      </c>
      <c r="C8504" s="62">
        <v>2015</v>
      </c>
      <c r="D8504" s="61" t="s">
        <v>78</v>
      </c>
      <c r="E8504" s="62">
        <v>64</v>
      </c>
      <c r="F8504" s="62">
        <v>136760</v>
      </c>
      <c r="G8504" s="62">
        <v>20743</v>
      </c>
      <c r="H8504" s="62">
        <v>27.01</v>
      </c>
      <c r="I8504" s="62">
        <v>2136.88</v>
      </c>
      <c r="J8504" s="62">
        <v>127186.8</v>
      </c>
      <c r="K8504" s="62">
        <v>21984.48</v>
      </c>
      <c r="L8504" s="62">
        <v>29999</v>
      </c>
      <c r="M8504" s="62">
        <v>39.06</v>
      </c>
      <c r="N8504" s="62">
        <v>343.51</v>
      </c>
      <c r="O8504" s="62">
        <v>265117.45</v>
      </c>
      <c r="P8504" s="63"/>
      <c r="Q8504" s="63"/>
      <c r="R8504" s="63"/>
      <c r="S8504" s="63"/>
      <c r="T8504" s="63"/>
      <c r="U8504" s="63"/>
      <c r="V8504" s="63"/>
      <c r="W8504" s="63"/>
      <c r="X8504" s="63"/>
      <c r="Y8504" s="63"/>
      <c r="Z8504" s="62">
        <v>1466</v>
      </c>
      <c r="AA8504" s="62">
        <v>17100</v>
      </c>
      <c r="AB8504" s="62">
        <v>22.27</v>
      </c>
      <c r="AC8504" s="62">
        <v>22.91</v>
      </c>
    </row>
    <row r="8505" spans="1:29" ht="30" x14ac:dyDescent="0.25">
      <c r="A8505" s="61" t="s">
        <v>136</v>
      </c>
      <c r="B8505" s="61" t="s">
        <v>137</v>
      </c>
      <c r="C8505" s="62">
        <v>2018</v>
      </c>
      <c r="D8505" s="61" t="s">
        <v>99</v>
      </c>
      <c r="E8505" s="62">
        <v>30</v>
      </c>
      <c r="F8505" s="62">
        <v>32862</v>
      </c>
      <c r="G8505" s="62">
        <v>5719</v>
      </c>
      <c r="H8505" s="62">
        <v>15.89</v>
      </c>
      <c r="I8505" s="62">
        <v>1095.4000000000001</v>
      </c>
      <c r="J8505" s="62">
        <v>30561.66</v>
      </c>
      <c r="K8505" s="62">
        <v>10613</v>
      </c>
      <c r="L8505" s="62">
        <v>13151</v>
      </c>
      <c r="M8505" s="62">
        <v>36.53</v>
      </c>
      <c r="N8505" s="63"/>
      <c r="O8505" s="63"/>
      <c r="P8505" s="63"/>
      <c r="Q8505" s="63"/>
      <c r="R8505" s="63"/>
      <c r="S8505" s="63"/>
      <c r="T8505" s="63"/>
      <c r="U8505" s="63"/>
      <c r="V8505" s="63"/>
      <c r="W8505" s="63"/>
      <c r="X8505" s="63"/>
      <c r="Y8505" s="63"/>
      <c r="Z8505" s="62">
        <v>324.83999999999997</v>
      </c>
      <c r="AA8505" s="62">
        <v>1073</v>
      </c>
      <c r="AB8505" s="62">
        <v>2.98</v>
      </c>
      <c r="AC8505" s="62">
        <v>10.83</v>
      </c>
    </row>
    <row r="8506" spans="1:29" ht="30" x14ac:dyDescent="0.25">
      <c r="A8506" s="61" t="s">
        <v>142</v>
      </c>
      <c r="B8506" s="61" t="s">
        <v>143</v>
      </c>
      <c r="C8506" s="62">
        <v>2016</v>
      </c>
      <c r="D8506" s="61" t="s">
        <v>72</v>
      </c>
      <c r="E8506" s="62">
        <v>144</v>
      </c>
      <c r="F8506" s="62">
        <v>1110011</v>
      </c>
      <c r="G8506" s="62">
        <v>159890</v>
      </c>
      <c r="H8506" s="62">
        <v>92.53</v>
      </c>
      <c r="I8506" s="62">
        <v>7708.41</v>
      </c>
      <c r="J8506" s="62">
        <v>1032310.23</v>
      </c>
      <c r="K8506" s="62">
        <v>11056.26</v>
      </c>
      <c r="L8506" s="62">
        <v>10086</v>
      </c>
      <c r="M8506" s="62">
        <v>5.84</v>
      </c>
      <c r="N8506" s="62">
        <v>76.78</v>
      </c>
      <c r="O8506" s="62">
        <v>133330.71</v>
      </c>
      <c r="P8506" s="63"/>
      <c r="Q8506" s="63"/>
      <c r="R8506" s="63"/>
      <c r="S8506" s="63"/>
      <c r="T8506" s="63"/>
      <c r="U8506" s="63"/>
      <c r="V8506" s="63"/>
      <c r="W8506" s="63"/>
      <c r="X8506" s="63"/>
      <c r="Y8506" s="63"/>
      <c r="Z8506" s="62">
        <v>1473</v>
      </c>
      <c r="AA8506" s="62">
        <v>20742</v>
      </c>
      <c r="AB8506" s="62">
        <v>12</v>
      </c>
      <c r="AC8506" s="62">
        <v>10.23</v>
      </c>
    </row>
    <row r="8507" spans="1:29" x14ac:dyDescent="0.25">
      <c r="A8507" s="61" t="s">
        <v>178</v>
      </c>
      <c r="B8507" s="61" t="s">
        <v>179</v>
      </c>
      <c r="C8507" s="62">
        <v>2016</v>
      </c>
      <c r="D8507" s="61" t="s">
        <v>298</v>
      </c>
      <c r="E8507" s="62">
        <v>16</v>
      </c>
      <c r="F8507" s="62">
        <v>5011</v>
      </c>
      <c r="G8507" s="62">
        <v>1238</v>
      </c>
      <c r="H8507" s="62">
        <v>6.45</v>
      </c>
      <c r="I8507" s="62">
        <v>313.19</v>
      </c>
      <c r="J8507" s="62">
        <v>4660.2299999999996</v>
      </c>
      <c r="K8507" s="62">
        <v>52.38</v>
      </c>
      <c r="L8507" s="62">
        <v>92</v>
      </c>
      <c r="M8507" s="62">
        <v>0.48</v>
      </c>
      <c r="N8507" s="62">
        <v>3.27</v>
      </c>
      <c r="O8507" s="62">
        <v>631.62</v>
      </c>
      <c r="P8507" s="63"/>
      <c r="Q8507" s="63"/>
      <c r="R8507" s="63"/>
      <c r="S8507" s="63"/>
      <c r="T8507" s="63"/>
      <c r="U8507" s="63"/>
      <c r="V8507" s="63"/>
      <c r="W8507" s="63"/>
      <c r="X8507" s="63"/>
      <c r="Y8507" s="63"/>
      <c r="Z8507" s="62">
        <v>2.0299999999999998</v>
      </c>
      <c r="AA8507" s="62">
        <v>16833</v>
      </c>
      <c r="AB8507" s="62">
        <v>87.67</v>
      </c>
      <c r="AC8507" s="62">
        <v>0.13</v>
      </c>
    </row>
    <row r="8508" spans="1:29" x14ac:dyDescent="0.25">
      <c r="A8508" s="61" t="s">
        <v>198</v>
      </c>
      <c r="B8508" s="61" t="s">
        <v>199</v>
      </c>
      <c r="C8508" s="62">
        <v>2006</v>
      </c>
      <c r="D8508" s="61" t="s">
        <v>150</v>
      </c>
      <c r="E8508" s="62">
        <v>8</v>
      </c>
      <c r="F8508" s="62">
        <v>0</v>
      </c>
      <c r="G8508" s="62">
        <v>0</v>
      </c>
      <c r="H8508" s="62">
        <v>0</v>
      </c>
      <c r="I8508" s="62">
        <v>0</v>
      </c>
      <c r="J8508" s="62">
        <v>0</v>
      </c>
      <c r="K8508" s="62">
        <v>0</v>
      </c>
      <c r="L8508" s="63"/>
      <c r="M8508" s="63"/>
      <c r="N8508" s="63"/>
      <c r="O8508" s="63"/>
      <c r="P8508" s="63"/>
      <c r="Q8508" s="63"/>
      <c r="R8508" s="63"/>
      <c r="S8508" s="63"/>
      <c r="T8508" s="63"/>
      <c r="U8508" s="63"/>
      <c r="V8508" s="63"/>
      <c r="W8508" s="63"/>
      <c r="X8508" s="63"/>
      <c r="Y8508" s="63"/>
      <c r="Z8508" s="62">
        <v>0</v>
      </c>
      <c r="AA8508" s="63"/>
      <c r="AB8508" s="63"/>
      <c r="AC8508" s="62">
        <v>0</v>
      </c>
    </row>
    <row r="8509" spans="1:29" x14ac:dyDescent="0.25">
      <c r="A8509" s="61" t="s">
        <v>376</v>
      </c>
      <c r="B8509" s="61" t="s">
        <v>377</v>
      </c>
      <c r="C8509" s="62">
        <v>2013</v>
      </c>
      <c r="D8509" s="61" t="s">
        <v>72</v>
      </c>
      <c r="E8509" s="62">
        <v>40</v>
      </c>
      <c r="F8509" s="62">
        <v>140720</v>
      </c>
      <c r="G8509" s="62">
        <v>21280</v>
      </c>
      <c r="H8509" s="62">
        <v>44.33</v>
      </c>
      <c r="I8509" s="62">
        <v>3518</v>
      </c>
      <c r="J8509" s="62">
        <v>130869.6</v>
      </c>
      <c r="K8509" s="62">
        <v>10534.43</v>
      </c>
      <c r="L8509" s="62">
        <v>11049</v>
      </c>
      <c r="M8509" s="62">
        <v>23.02</v>
      </c>
      <c r="N8509" s="62">
        <v>263.36</v>
      </c>
      <c r="O8509" s="62">
        <v>127037.88</v>
      </c>
      <c r="P8509" s="63"/>
      <c r="Q8509" s="63"/>
      <c r="R8509" s="63"/>
      <c r="S8509" s="63"/>
      <c r="T8509" s="63"/>
      <c r="U8509" s="63"/>
      <c r="V8509" s="63"/>
      <c r="W8509" s="63"/>
      <c r="X8509" s="63"/>
      <c r="Y8509" s="63"/>
      <c r="Z8509" s="62">
        <v>58905</v>
      </c>
      <c r="AA8509" s="62">
        <v>7754</v>
      </c>
      <c r="AB8509" s="62">
        <v>16.149999999999999</v>
      </c>
      <c r="AC8509" s="62">
        <v>1472.63</v>
      </c>
    </row>
    <row r="8510" spans="1:29" x14ac:dyDescent="0.25">
      <c r="A8510" s="61" t="s">
        <v>208</v>
      </c>
      <c r="B8510" s="61" t="s">
        <v>209</v>
      </c>
      <c r="C8510" s="62">
        <v>2018</v>
      </c>
      <c r="D8510" s="61" t="s">
        <v>83</v>
      </c>
      <c r="E8510" s="62">
        <v>32</v>
      </c>
      <c r="F8510" s="62">
        <v>22911</v>
      </c>
      <c r="G8510" s="62">
        <v>4735</v>
      </c>
      <c r="H8510" s="62">
        <v>12.33</v>
      </c>
      <c r="I8510" s="62">
        <v>715.97</v>
      </c>
      <c r="J8510" s="62">
        <v>21307.23</v>
      </c>
      <c r="K8510" s="62">
        <v>1248.3</v>
      </c>
      <c r="L8510" s="62">
        <v>1922</v>
      </c>
      <c r="M8510" s="62">
        <v>5.01</v>
      </c>
      <c r="N8510" s="62">
        <v>39.01</v>
      </c>
      <c r="O8510" s="62">
        <v>15053.66</v>
      </c>
      <c r="P8510" s="63"/>
      <c r="Q8510" s="63"/>
      <c r="R8510" s="63"/>
      <c r="S8510" s="63"/>
      <c r="T8510" s="63"/>
      <c r="U8510" s="63"/>
      <c r="V8510" s="63"/>
      <c r="W8510" s="63"/>
      <c r="X8510" s="63"/>
      <c r="Y8510" s="63"/>
      <c r="Z8510" s="62">
        <v>1634</v>
      </c>
      <c r="AA8510" s="62">
        <v>11242</v>
      </c>
      <c r="AB8510" s="62">
        <v>29.28</v>
      </c>
      <c r="AC8510" s="62">
        <v>51.06</v>
      </c>
    </row>
    <row r="8511" spans="1:29" x14ac:dyDescent="0.25">
      <c r="A8511" s="61" t="s">
        <v>107</v>
      </c>
      <c r="B8511" s="61" t="s">
        <v>108</v>
      </c>
      <c r="C8511" s="62">
        <v>2011</v>
      </c>
      <c r="D8511" s="61" t="s">
        <v>86</v>
      </c>
      <c r="E8511" s="62">
        <v>68</v>
      </c>
      <c r="F8511" s="62">
        <v>51732</v>
      </c>
      <c r="G8511" s="62">
        <v>10198</v>
      </c>
      <c r="H8511" s="62">
        <v>12.5</v>
      </c>
      <c r="I8511" s="62">
        <v>760.76</v>
      </c>
      <c r="J8511" s="62">
        <v>48110.76</v>
      </c>
      <c r="K8511" s="62">
        <v>81050.44</v>
      </c>
      <c r="L8511" s="62">
        <v>118365</v>
      </c>
      <c r="M8511" s="62">
        <v>145.06</v>
      </c>
      <c r="N8511" s="62">
        <v>1191.92</v>
      </c>
      <c r="O8511" s="62">
        <v>977411.53</v>
      </c>
      <c r="P8511" s="63"/>
      <c r="Q8511" s="63"/>
      <c r="R8511" s="63"/>
      <c r="S8511" s="63"/>
      <c r="T8511" s="63"/>
      <c r="U8511" s="63"/>
      <c r="V8511" s="63"/>
      <c r="W8511" s="63"/>
      <c r="X8511" s="63"/>
      <c r="Y8511" s="63"/>
      <c r="Z8511" s="62">
        <v>0</v>
      </c>
      <c r="AA8511" s="62">
        <v>35224</v>
      </c>
      <c r="AB8511" s="62">
        <v>43.17</v>
      </c>
      <c r="AC8511" s="62">
        <v>0</v>
      </c>
    </row>
    <row r="8512" spans="1:29" ht="30" x14ac:dyDescent="0.25">
      <c r="A8512" s="61" t="s">
        <v>122</v>
      </c>
      <c r="B8512" s="61" t="s">
        <v>123</v>
      </c>
      <c r="C8512" s="62">
        <v>2013</v>
      </c>
      <c r="D8512" s="61" t="s">
        <v>89</v>
      </c>
      <c r="E8512" s="62">
        <v>60</v>
      </c>
      <c r="F8512" s="62">
        <v>222840</v>
      </c>
      <c r="G8512" s="62">
        <v>30457</v>
      </c>
      <c r="H8512" s="62">
        <v>42.3</v>
      </c>
      <c r="I8512" s="62">
        <v>3714</v>
      </c>
      <c r="J8512" s="62">
        <v>207241.2</v>
      </c>
      <c r="K8512" s="62">
        <v>35660</v>
      </c>
      <c r="L8512" s="62">
        <v>42491</v>
      </c>
      <c r="M8512" s="62">
        <v>59.02</v>
      </c>
      <c r="N8512" s="62">
        <v>594.33000000000004</v>
      </c>
      <c r="O8512" s="62">
        <v>430034.64</v>
      </c>
      <c r="P8512" s="63"/>
      <c r="Q8512" s="63"/>
      <c r="R8512" s="63"/>
      <c r="S8512" s="63"/>
      <c r="T8512" s="63"/>
      <c r="U8512" s="63"/>
      <c r="V8512" s="63"/>
      <c r="W8512" s="63"/>
      <c r="X8512" s="63"/>
      <c r="Y8512" s="63"/>
      <c r="Z8512" s="62">
        <v>560.19000000000005</v>
      </c>
      <c r="AA8512" s="62">
        <v>16827</v>
      </c>
      <c r="AB8512" s="62">
        <v>23.37</v>
      </c>
      <c r="AC8512" s="62">
        <v>9.34</v>
      </c>
    </row>
    <row r="8513" spans="1:29" ht="30" x14ac:dyDescent="0.25">
      <c r="A8513" s="61" t="s">
        <v>169</v>
      </c>
      <c r="B8513" s="61" t="s">
        <v>170</v>
      </c>
      <c r="C8513" s="62">
        <v>2011</v>
      </c>
      <c r="D8513" s="61" t="s">
        <v>75</v>
      </c>
      <c r="E8513" s="62">
        <v>4</v>
      </c>
      <c r="F8513" s="62">
        <v>438</v>
      </c>
      <c r="G8513" s="62">
        <v>442</v>
      </c>
      <c r="H8513" s="62">
        <v>9.2100000000000009</v>
      </c>
      <c r="I8513" s="62">
        <v>109.5</v>
      </c>
      <c r="J8513" s="62">
        <v>407.34</v>
      </c>
      <c r="K8513" s="62">
        <v>977.69</v>
      </c>
      <c r="L8513" s="62">
        <v>1562</v>
      </c>
      <c r="M8513" s="62">
        <v>32.54</v>
      </c>
      <c r="N8513" s="62">
        <v>244.42</v>
      </c>
      <c r="O8513" s="62">
        <v>11790.28</v>
      </c>
      <c r="P8513" s="63"/>
      <c r="Q8513" s="63"/>
      <c r="R8513" s="63"/>
      <c r="S8513" s="63"/>
      <c r="T8513" s="63"/>
      <c r="U8513" s="63"/>
      <c r="V8513" s="63"/>
      <c r="W8513" s="63"/>
      <c r="X8513" s="63"/>
      <c r="Y8513" s="63"/>
      <c r="Z8513" s="62">
        <v>229.42</v>
      </c>
      <c r="AA8513" s="62">
        <v>3894</v>
      </c>
      <c r="AB8513" s="62">
        <v>81.13</v>
      </c>
      <c r="AC8513" s="62">
        <v>57.36</v>
      </c>
    </row>
    <row r="8514" spans="1:29" x14ac:dyDescent="0.25">
      <c r="A8514" s="61" t="s">
        <v>235</v>
      </c>
      <c r="B8514" s="61" t="s">
        <v>236</v>
      </c>
      <c r="C8514" s="62">
        <v>2014</v>
      </c>
      <c r="D8514" s="61" t="s">
        <v>72</v>
      </c>
      <c r="E8514" s="62">
        <v>80</v>
      </c>
      <c r="F8514" s="62">
        <v>385131</v>
      </c>
      <c r="G8514" s="62">
        <v>49534</v>
      </c>
      <c r="H8514" s="62">
        <v>51.6</v>
      </c>
      <c r="I8514" s="62">
        <v>4814.1400000000003</v>
      </c>
      <c r="J8514" s="62">
        <v>358171.83</v>
      </c>
      <c r="K8514" s="62">
        <v>52111.96</v>
      </c>
      <c r="L8514" s="62">
        <v>46674</v>
      </c>
      <c r="M8514" s="62">
        <v>48.62</v>
      </c>
      <c r="N8514" s="62">
        <v>651.4</v>
      </c>
      <c r="O8514" s="62">
        <v>628433.77</v>
      </c>
      <c r="P8514" s="63"/>
      <c r="Q8514" s="63"/>
      <c r="R8514" s="63"/>
      <c r="S8514" s="63"/>
      <c r="T8514" s="63"/>
      <c r="U8514" s="63"/>
      <c r="V8514" s="63"/>
      <c r="W8514" s="63"/>
      <c r="X8514" s="63"/>
      <c r="Y8514" s="63"/>
      <c r="Z8514" s="62">
        <v>307900</v>
      </c>
      <c r="AA8514" s="62">
        <v>13008</v>
      </c>
      <c r="AB8514" s="62">
        <v>13.55</v>
      </c>
      <c r="AC8514" s="62">
        <v>3848.75</v>
      </c>
    </row>
    <row r="8515" spans="1:29" x14ac:dyDescent="0.25">
      <c r="A8515" s="61" t="s">
        <v>260</v>
      </c>
      <c r="B8515" s="61" t="s">
        <v>261</v>
      </c>
      <c r="C8515" s="62">
        <v>2011</v>
      </c>
      <c r="D8515" s="61" t="s">
        <v>99</v>
      </c>
      <c r="E8515" s="62">
        <v>26</v>
      </c>
      <c r="F8515" s="62">
        <v>61696</v>
      </c>
      <c r="G8515" s="62">
        <v>8740</v>
      </c>
      <c r="H8515" s="62">
        <v>28.01</v>
      </c>
      <c r="I8515" s="62">
        <v>2372.92</v>
      </c>
      <c r="J8515" s="62">
        <v>57377.279999999999</v>
      </c>
      <c r="K8515" s="62">
        <v>18227.93</v>
      </c>
      <c r="L8515" s="62">
        <v>21191</v>
      </c>
      <c r="M8515" s="62">
        <v>67.92</v>
      </c>
      <c r="N8515" s="62">
        <v>701.07</v>
      </c>
      <c r="O8515" s="62">
        <v>219816.13</v>
      </c>
      <c r="P8515" s="63"/>
      <c r="Q8515" s="63"/>
      <c r="R8515" s="63"/>
      <c r="S8515" s="63"/>
      <c r="T8515" s="63"/>
      <c r="U8515" s="63"/>
      <c r="V8515" s="63"/>
      <c r="W8515" s="63"/>
      <c r="X8515" s="63"/>
      <c r="Y8515" s="63"/>
      <c r="Z8515" s="62">
        <v>877</v>
      </c>
      <c r="AA8515" s="62">
        <v>6911</v>
      </c>
      <c r="AB8515" s="62">
        <v>22.15</v>
      </c>
      <c r="AC8515" s="62">
        <v>33.729999999999997</v>
      </c>
    </row>
    <row r="8516" spans="1:29" x14ac:dyDescent="0.25">
      <c r="A8516" s="61" t="s">
        <v>289</v>
      </c>
      <c r="B8516" s="61" t="s">
        <v>290</v>
      </c>
      <c r="C8516" s="62">
        <v>2016</v>
      </c>
      <c r="D8516" s="61" t="s">
        <v>99</v>
      </c>
      <c r="E8516" s="62">
        <v>62</v>
      </c>
      <c r="F8516" s="62">
        <v>456570</v>
      </c>
      <c r="G8516" s="62">
        <v>60131</v>
      </c>
      <c r="H8516" s="62">
        <v>80.819999999999993</v>
      </c>
      <c r="I8516" s="62">
        <v>7364.03</v>
      </c>
      <c r="J8516" s="62">
        <v>424610.1</v>
      </c>
      <c r="K8516" s="62">
        <v>0</v>
      </c>
      <c r="L8516" s="62">
        <v>2364</v>
      </c>
      <c r="M8516" s="62">
        <v>3.18</v>
      </c>
      <c r="N8516" s="63"/>
      <c r="O8516" s="63"/>
      <c r="P8516" s="63"/>
      <c r="Q8516" s="63"/>
      <c r="R8516" s="63"/>
      <c r="S8516" s="63"/>
      <c r="T8516" s="63"/>
      <c r="U8516" s="63"/>
      <c r="V8516" s="63"/>
      <c r="W8516" s="63"/>
      <c r="X8516" s="63"/>
      <c r="Y8516" s="63"/>
      <c r="Z8516" s="62">
        <v>159171</v>
      </c>
      <c r="AA8516" s="62">
        <v>48436</v>
      </c>
      <c r="AB8516" s="62">
        <v>65.099999999999994</v>
      </c>
      <c r="AC8516" s="62">
        <v>2567.27</v>
      </c>
    </row>
    <row r="8517" spans="1:29" x14ac:dyDescent="0.25">
      <c r="A8517" s="61" t="s">
        <v>332</v>
      </c>
      <c r="B8517" s="61" t="s">
        <v>333</v>
      </c>
      <c r="C8517" s="62">
        <v>2016</v>
      </c>
      <c r="D8517" s="61" t="s">
        <v>99</v>
      </c>
      <c r="E8517" s="62">
        <v>120</v>
      </c>
      <c r="F8517" s="62">
        <v>467490</v>
      </c>
      <c r="G8517" s="62">
        <v>115598</v>
      </c>
      <c r="H8517" s="62">
        <v>80.28</v>
      </c>
      <c r="I8517" s="62">
        <v>3895.75</v>
      </c>
      <c r="J8517" s="62">
        <v>434765.7</v>
      </c>
      <c r="K8517" s="62">
        <v>58603.3</v>
      </c>
      <c r="L8517" s="62">
        <v>37212</v>
      </c>
      <c r="M8517" s="62">
        <v>25.84</v>
      </c>
      <c r="N8517" s="62">
        <v>488.36</v>
      </c>
      <c r="O8517" s="62">
        <v>706714.75</v>
      </c>
      <c r="P8517" s="63"/>
      <c r="Q8517" s="63"/>
      <c r="R8517" s="63"/>
      <c r="S8517" s="63"/>
      <c r="T8517" s="63"/>
      <c r="U8517" s="63"/>
      <c r="V8517" s="63"/>
      <c r="W8517" s="63"/>
      <c r="X8517" s="63"/>
      <c r="Y8517" s="63"/>
      <c r="Z8517" s="62">
        <v>468355</v>
      </c>
      <c r="AA8517" s="62">
        <v>52310</v>
      </c>
      <c r="AB8517" s="62">
        <v>36.33</v>
      </c>
      <c r="AC8517" s="62">
        <v>3902.96</v>
      </c>
    </row>
    <row r="8518" spans="1:29" ht="30" x14ac:dyDescent="0.25">
      <c r="A8518" s="61" t="s">
        <v>188</v>
      </c>
      <c r="B8518" s="61" t="s">
        <v>189</v>
      </c>
      <c r="C8518" s="62">
        <v>2013</v>
      </c>
      <c r="D8518" s="61" t="s">
        <v>89</v>
      </c>
      <c r="E8518" s="62">
        <v>112</v>
      </c>
      <c r="F8518" s="62">
        <v>224164</v>
      </c>
      <c r="G8518" s="62">
        <v>47189</v>
      </c>
      <c r="H8518" s="62">
        <v>35.11</v>
      </c>
      <c r="I8518" s="62">
        <v>2001.46</v>
      </c>
      <c r="J8518" s="62">
        <v>208472.52</v>
      </c>
      <c r="K8518" s="62">
        <v>68552.86</v>
      </c>
      <c r="L8518" s="62">
        <v>94006</v>
      </c>
      <c r="M8518" s="62">
        <v>69.94</v>
      </c>
      <c r="N8518" s="62">
        <v>612.08000000000004</v>
      </c>
      <c r="O8518" s="62">
        <v>826699.52</v>
      </c>
      <c r="P8518" s="63"/>
      <c r="Q8518" s="63"/>
      <c r="R8518" s="63"/>
      <c r="S8518" s="63"/>
      <c r="T8518" s="63"/>
      <c r="U8518" s="63"/>
      <c r="V8518" s="63"/>
      <c r="W8518" s="63"/>
      <c r="X8518" s="63"/>
      <c r="Y8518" s="63"/>
      <c r="Z8518" s="62">
        <v>4236</v>
      </c>
      <c r="AA8518" s="62">
        <v>28013</v>
      </c>
      <c r="AB8518" s="62">
        <v>20.84</v>
      </c>
      <c r="AC8518" s="62">
        <v>37.82</v>
      </c>
    </row>
    <row r="8519" spans="1:29" ht="30" x14ac:dyDescent="0.25">
      <c r="A8519" s="61" t="s">
        <v>122</v>
      </c>
      <c r="B8519" s="61" t="s">
        <v>123</v>
      </c>
      <c r="C8519" s="62">
        <v>2009</v>
      </c>
      <c r="D8519" s="61" t="s">
        <v>94</v>
      </c>
      <c r="E8519" s="62">
        <v>20</v>
      </c>
      <c r="F8519" s="62">
        <v>1363</v>
      </c>
      <c r="G8519" s="62">
        <v>173</v>
      </c>
      <c r="H8519" s="62">
        <v>0.72</v>
      </c>
      <c r="I8519" s="62">
        <v>68.150000000000006</v>
      </c>
      <c r="J8519" s="62">
        <v>1267.5899999999999</v>
      </c>
      <c r="K8519" s="62">
        <v>1043</v>
      </c>
      <c r="L8519" s="62">
        <v>1541</v>
      </c>
      <c r="M8519" s="62">
        <v>6.42</v>
      </c>
      <c r="N8519" s="62">
        <v>52.15</v>
      </c>
      <c r="O8519" s="62">
        <v>12577.85</v>
      </c>
      <c r="P8519" s="63"/>
      <c r="Q8519" s="63"/>
      <c r="R8519" s="63"/>
      <c r="S8519" s="63"/>
      <c r="T8519" s="63"/>
      <c r="U8519" s="63"/>
      <c r="V8519" s="63"/>
      <c r="W8519" s="63"/>
      <c r="X8519" s="63"/>
      <c r="Y8519" s="63"/>
      <c r="Z8519" s="62">
        <v>2101.5300000000002</v>
      </c>
      <c r="AA8519" s="62">
        <v>12029</v>
      </c>
      <c r="AB8519" s="62">
        <v>50.12</v>
      </c>
      <c r="AC8519" s="62">
        <v>105.08</v>
      </c>
    </row>
    <row r="8520" spans="1:29" x14ac:dyDescent="0.25">
      <c r="A8520" s="61" t="s">
        <v>332</v>
      </c>
      <c r="B8520" s="61" t="s">
        <v>333</v>
      </c>
      <c r="C8520" s="62">
        <v>2006</v>
      </c>
      <c r="D8520" s="61" t="s">
        <v>226</v>
      </c>
      <c r="E8520" s="62">
        <v>23</v>
      </c>
      <c r="F8520" s="62">
        <v>92880</v>
      </c>
      <c r="G8520" s="62">
        <v>14906</v>
      </c>
      <c r="H8520" s="62">
        <v>54.01</v>
      </c>
      <c r="I8520" s="62">
        <v>4038.26</v>
      </c>
      <c r="J8520" s="62">
        <v>86378.4</v>
      </c>
      <c r="K8520" s="62">
        <v>5203.6899999999996</v>
      </c>
      <c r="L8520" s="62">
        <v>7926</v>
      </c>
      <c r="M8520" s="62">
        <v>28.72</v>
      </c>
      <c r="N8520" s="62">
        <v>226.25</v>
      </c>
      <c r="O8520" s="62">
        <v>62752.81</v>
      </c>
      <c r="P8520" s="63"/>
      <c r="Q8520" s="63"/>
      <c r="R8520" s="63"/>
      <c r="S8520" s="63"/>
      <c r="T8520" s="63"/>
      <c r="U8520" s="63"/>
      <c r="V8520" s="63"/>
      <c r="W8520" s="63"/>
      <c r="X8520" s="63"/>
      <c r="Y8520" s="63"/>
      <c r="Z8520" s="62">
        <v>79630</v>
      </c>
      <c r="AA8520" s="62">
        <v>5128</v>
      </c>
      <c r="AB8520" s="62">
        <v>18.579999999999998</v>
      </c>
      <c r="AC8520" s="62">
        <v>3462.17</v>
      </c>
    </row>
    <row r="8521" spans="1:29" ht="30" x14ac:dyDescent="0.25">
      <c r="A8521" s="61" t="s">
        <v>180</v>
      </c>
      <c r="B8521" s="61" t="s">
        <v>181</v>
      </c>
      <c r="C8521" s="62">
        <v>2018</v>
      </c>
      <c r="D8521" s="61" t="s">
        <v>99</v>
      </c>
      <c r="E8521" s="62">
        <v>36</v>
      </c>
      <c r="F8521" s="62">
        <v>100680</v>
      </c>
      <c r="G8521" s="62">
        <v>15151</v>
      </c>
      <c r="H8521" s="62">
        <v>35.07</v>
      </c>
      <c r="I8521" s="62">
        <v>2796.67</v>
      </c>
      <c r="J8521" s="62">
        <v>93632.4</v>
      </c>
      <c r="K8521" s="62">
        <v>16597.48</v>
      </c>
      <c r="L8521" s="62">
        <v>19699</v>
      </c>
      <c r="M8521" s="62">
        <v>45.6</v>
      </c>
      <c r="N8521" s="62">
        <v>461.04</v>
      </c>
      <c r="O8521" s="62">
        <v>200153.97</v>
      </c>
      <c r="P8521" s="63"/>
      <c r="Q8521" s="63"/>
      <c r="R8521" s="63"/>
      <c r="S8521" s="63"/>
      <c r="T8521" s="63"/>
      <c r="U8521" s="63"/>
      <c r="V8521" s="63"/>
      <c r="W8521" s="63"/>
      <c r="X8521" s="63"/>
      <c r="Y8521" s="63"/>
      <c r="Z8521" s="62">
        <v>1945</v>
      </c>
      <c r="AA8521" s="62">
        <v>16060</v>
      </c>
      <c r="AB8521" s="62">
        <v>37.18</v>
      </c>
      <c r="AC8521" s="62">
        <v>54.03</v>
      </c>
    </row>
    <row r="8522" spans="1:29" x14ac:dyDescent="0.25">
      <c r="A8522" s="61" t="s">
        <v>279</v>
      </c>
      <c r="B8522" s="61" t="s">
        <v>280</v>
      </c>
      <c r="C8522" s="62">
        <v>2016</v>
      </c>
      <c r="D8522" s="61" t="s">
        <v>75</v>
      </c>
      <c r="E8522" s="62">
        <v>12</v>
      </c>
      <c r="F8522" s="62">
        <v>1213</v>
      </c>
      <c r="G8522" s="62">
        <v>520</v>
      </c>
      <c r="H8522" s="62">
        <v>3.61</v>
      </c>
      <c r="I8522" s="62">
        <v>101.08</v>
      </c>
      <c r="J8522" s="62">
        <v>1128.0899999999999</v>
      </c>
      <c r="K8522" s="62">
        <v>194.96</v>
      </c>
      <c r="L8522" s="62">
        <v>47</v>
      </c>
      <c r="M8522" s="62">
        <v>0.33</v>
      </c>
      <c r="N8522" s="63"/>
      <c r="O8522" s="63"/>
      <c r="P8522" s="63"/>
      <c r="Q8522" s="63"/>
      <c r="R8522" s="63"/>
      <c r="S8522" s="63"/>
      <c r="T8522" s="63"/>
      <c r="U8522" s="63"/>
      <c r="V8522" s="63"/>
      <c r="W8522" s="63"/>
      <c r="X8522" s="63"/>
      <c r="Y8522" s="63"/>
      <c r="Z8522" s="62">
        <v>15637.53</v>
      </c>
      <c r="AA8522" s="62">
        <v>30281</v>
      </c>
      <c r="AB8522" s="62">
        <v>210.28</v>
      </c>
      <c r="AC8522" s="62">
        <v>1303.1300000000001</v>
      </c>
    </row>
    <row r="8523" spans="1:29" x14ac:dyDescent="0.25">
      <c r="A8523" s="61" t="s">
        <v>469</v>
      </c>
      <c r="B8523" s="61" t="s">
        <v>470</v>
      </c>
      <c r="C8523" s="62">
        <v>2016</v>
      </c>
      <c r="D8523" s="61" t="s">
        <v>75</v>
      </c>
      <c r="E8523" s="62">
        <v>8</v>
      </c>
      <c r="F8523" s="62">
        <v>6323</v>
      </c>
      <c r="G8523" s="62">
        <v>1326</v>
      </c>
      <c r="H8523" s="62">
        <v>13.81</v>
      </c>
      <c r="I8523" s="62">
        <v>790.38</v>
      </c>
      <c r="J8523" s="62">
        <v>5880.39</v>
      </c>
      <c r="K8523" s="62">
        <v>263.82</v>
      </c>
      <c r="L8523" s="62">
        <v>1164</v>
      </c>
      <c r="M8523" s="62">
        <v>12.13</v>
      </c>
      <c r="N8523" s="63"/>
      <c r="O8523" s="63"/>
      <c r="P8523" s="63"/>
      <c r="Q8523" s="63"/>
      <c r="R8523" s="63"/>
      <c r="S8523" s="63"/>
      <c r="T8523" s="63"/>
      <c r="U8523" s="63"/>
      <c r="V8523" s="63"/>
      <c r="W8523" s="63"/>
      <c r="X8523" s="63"/>
      <c r="Y8523" s="63"/>
      <c r="Z8523" s="62">
        <v>334.6</v>
      </c>
      <c r="AA8523" s="62">
        <v>4746</v>
      </c>
      <c r="AB8523" s="62">
        <v>49.44</v>
      </c>
      <c r="AC8523" s="62">
        <v>41.83</v>
      </c>
    </row>
    <row r="8524" spans="1:29" ht="30" x14ac:dyDescent="0.25">
      <c r="A8524" s="61" t="s">
        <v>367</v>
      </c>
      <c r="B8524" s="61" t="s">
        <v>368</v>
      </c>
      <c r="C8524" s="62">
        <v>2018</v>
      </c>
      <c r="D8524" s="61" t="s">
        <v>89</v>
      </c>
      <c r="E8524" s="62">
        <v>81</v>
      </c>
      <c r="F8524" s="62">
        <v>288948</v>
      </c>
      <c r="G8524" s="62">
        <v>47593</v>
      </c>
      <c r="H8524" s="62">
        <v>48.96</v>
      </c>
      <c r="I8524" s="62">
        <v>3567.26</v>
      </c>
      <c r="J8524" s="62">
        <v>268721.64</v>
      </c>
      <c r="K8524" s="62">
        <v>22727.45</v>
      </c>
      <c r="L8524" s="62">
        <v>25601</v>
      </c>
      <c r="M8524" s="62">
        <v>26.34</v>
      </c>
      <c r="N8524" s="63"/>
      <c r="O8524" s="63"/>
      <c r="P8524" s="63"/>
      <c r="Q8524" s="63"/>
      <c r="R8524" s="63"/>
      <c r="S8524" s="63"/>
      <c r="T8524" s="63"/>
      <c r="U8524" s="63"/>
      <c r="V8524" s="63"/>
      <c r="W8524" s="63"/>
      <c r="X8524" s="63"/>
      <c r="Y8524" s="63"/>
      <c r="Z8524" s="62">
        <v>125600</v>
      </c>
      <c r="AA8524" s="62">
        <v>20994</v>
      </c>
      <c r="AB8524" s="62">
        <v>21.6</v>
      </c>
      <c r="AC8524" s="62">
        <v>1550.62</v>
      </c>
    </row>
    <row r="8525" spans="1:29" x14ac:dyDescent="0.25">
      <c r="A8525" s="61" t="s">
        <v>473</v>
      </c>
      <c r="B8525" s="61" t="s">
        <v>474</v>
      </c>
      <c r="C8525" s="62">
        <v>2017</v>
      </c>
      <c r="D8525" s="61" t="s">
        <v>78</v>
      </c>
      <c r="E8525" s="62">
        <v>20</v>
      </c>
      <c r="F8525" s="62">
        <v>60361</v>
      </c>
      <c r="G8525" s="62">
        <v>18546</v>
      </c>
      <c r="H8525" s="62">
        <v>77.28</v>
      </c>
      <c r="I8525" s="62">
        <v>3018.05</v>
      </c>
      <c r="J8525" s="62">
        <v>56135.73</v>
      </c>
      <c r="K8525" s="62">
        <v>753</v>
      </c>
      <c r="L8525" s="62">
        <v>5972</v>
      </c>
      <c r="M8525" s="62">
        <v>24.88</v>
      </c>
      <c r="N8525" s="62">
        <v>37.65</v>
      </c>
      <c r="O8525" s="62">
        <v>9080.65</v>
      </c>
      <c r="P8525" s="63"/>
      <c r="Q8525" s="63"/>
      <c r="R8525" s="63"/>
      <c r="S8525" s="63"/>
      <c r="T8525" s="63"/>
      <c r="U8525" s="63"/>
      <c r="V8525" s="63"/>
      <c r="W8525" s="63"/>
      <c r="X8525" s="63"/>
      <c r="Y8525" s="63"/>
      <c r="Z8525" s="62">
        <v>0</v>
      </c>
      <c r="AA8525" s="63"/>
      <c r="AB8525" s="63"/>
      <c r="AC8525" s="62">
        <v>0</v>
      </c>
    </row>
    <row r="8526" spans="1:29" x14ac:dyDescent="0.25">
      <c r="A8526" s="61" t="s">
        <v>409</v>
      </c>
      <c r="B8526" s="61" t="s">
        <v>410</v>
      </c>
      <c r="C8526" s="62">
        <v>2014</v>
      </c>
      <c r="D8526" s="61" t="s">
        <v>75</v>
      </c>
      <c r="E8526" s="62">
        <v>6</v>
      </c>
      <c r="F8526" s="62">
        <v>4768</v>
      </c>
      <c r="G8526" s="62">
        <v>829</v>
      </c>
      <c r="H8526" s="62">
        <v>11.51</v>
      </c>
      <c r="I8526" s="62">
        <v>794.67</v>
      </c>
      <c r="J8526" s="62">
        <v>4434.24</v>
      </c>
      <c r="K8526" s="62">
        <v>309.41000000000003</v>
      </c>
      <c r="L8526" s="62">
        <v>402</v>
      </c>
      <c r="M8526" s="62">
        <v>5.58</v>
      </c>
      <c r="N8526" s="62">
        <v>51.57</v>
      </c>
      <c r="O8526" s="62">
        <v>3731.25</v>
      </c>
      <c r="P8526" s="63"/>
      <c r="Q8526" s="63"/>
      <c r="R8526" s="63"/>
      <c r="S8526" s="63"/>
      <c r="T8526" s="63"/>
      <c r="U8526" s="63"/>
      <c r="V8526" s="63"/>
      <c r="W8526" s="63"/>
      <c r="X8526" s="63"/>
      <c r="Y8526" s="63"/>
      <c r="Z8526" s="62">
        <v>565.47</v>
      </c>
      <c r="AA8526" s="62">
        <v>2669</v>
      </c>
      <c r="AB8526" s="62">
        <v>37.07</v>
      </c>
      <c r="AC8526" s="62">
        <v>94.25</v>
      </c>
    </row>
    <row r="8527" spans="1:29" x14ac:dyDescent="0.25">
      <c r="A8527" s="61" t="s">
        <v>235</v>
      </c>
      <c r="B8527" s="61" t="s">
        <v>236</v>
      </c>
      <c r="C8527" s="62">
        <v>2004</v>
      </c>
      <c r="D8527" s="61" t="s">
        <v>94</v>
      </c>
      <c r="E8527" s="62">
        <v>10</v>
      </c>
      <c r="F8527" s="62">
        <v>4857</v>
      </c>
      <c r="G8527" s="62">
        <v>823</v>
      </c>
      <c r="H8527" s="62">
        <v>6.86</v>
      </c>
      <c r="I8527" s="62">
        <v>485.7</v>
      </c>
      <c r="J8527" s="62">
        <v>4517.01</v>
      </c>
      <c r="K8527" s="62">
        <v>2993.21</v>
      </c>
      <c r="L8527" s="62">
        <v>4019</v>
      </c>
      <c r="M8527" s="62">
        <v>33.49</v>
      </c>
      <c r="N8527" s="62">
        <v>299.32</v>
      </c>
      <c r="O8527" s="62">
        <v>36096.019999999997</v>
      </c>
      <c r="P8527" s="63"/>
      <c r="Q8527" s="63"/>
      <c r="R8527" s="63"/>
      <c r="S8527" s="63"/>
      <c r="T8527" s="63"/>
      <c r="U8527" s="63"/>
      <c r="V8527" s="63"/>
      <c r="W8527" s="63"/>
      <c r="X8527" s="63"/>
      <c r="Y8527" s="63"/>
      <c r="Z8527" s="62">
        <v>81700</v>
      </c>
      <c r="AA8527" s="62">
        <v>1944</v>
      </c>
      <c r="AB8527" s="62">
        <v>16.2</v>
      </c>
      <c r="AC8527" s="62">
        <v>8170</v>
      </c>
    </row>
    <row r="8528" spans="1:29" ht="30" x14ac:dyDescent="0.25">
      <c r="A8528" s="61" t="s">
        <v>153</v>
      </c>
      <c r="B8528" s="61" t="s">
        <v>154</v>
      </c>
      <c r="C8528" s="62">
        <v>2015</v>
      </c>
      <c r="D8528" s="61" t="s">
        <v>99</v>
      </c>
      <c r="E8528" s="62">
        <v>61</v>
      </c>
      <c r="F8528" s="62">
        <v>259520</v>
      </c>
      <c r="G8528" s="62">
        <v>45412</v>
      </c>
      <c r="H8528" s="62">
        <v>62.04</v>
      </c>
      <c r="I8528" s="62">
        <v>4254.43</v>
      </c>
      <c r="J8528" s="62">
        <v>241353.60000000001</v>
      </c>
      <c r="K8528" s="62">
        <v>15434.53</v>
      </c>
      <c r="L8528" s="62">
        <v>16023</v>
      </c>
      <c r="M8528" s="62">
        <v>21.89</v>
      </c>
      <c r="N8528" s="62">
        <v>253.03</v>
      </c>
      <c r="O8528" s="62">
        <v>186129.62</v>
      </c>
      <c r="P8528" s="63"/>
      <c r="Q8528" s="63"/>
      <c r="R8528" s="63"/>
      <c r="S8528" s="63"/>
      <c r="T8528" s="63"/>
      <c r="U8528" s="63"/>
      <c r="V8528" s="63"/>
      <c r="W8528" s="63"/>
      <c r="X8528" s="63"/>
      <c r="Y8528" s="63"/>
      <c r="Z8528" s="62">
        <v>1854</v>
      </c>
      <c r="AA8528" s="62">
        <v>18608</v>
      </c>
      <c r="AB8528" s="62">
        <v>25.42</v>
      </c>
      <c r="AC8528" s="62">
        <v>30.39</v>
      </c>
    </row>
    <row r="8529" spans="1:29" x14ac:dyDescent="0.25">
      <c r="A8529" s="61" t="s">
        <v>426</v>
      </c>
      <c r="B8529" s="61" t="s">
        <v>427</v>
      </c>
      <c r="C8529" s="62">
        <v>2007</v>
      </c>
      <c r="D8529" s="61" t="s">
        <v>78</v>
      </c>
      <c r="E8529" s="62">
        <v>80</v>
      </c>
      <c r="F8529" s="62">
        <v>622750</v>
      </c>
      <c r="G8529" s="62">
        <v>102443</v>
      </c>
      <c r="H8529" s="62">
        <v>106.71</v>
      </c>
      <c r="I8529" s="62">
        <v>7784.38</v>
      </c>
      <c r="J8529" s="62">
        <v>579157.5</v>
      </c>
      <c r="K8529" s="62">
        <v>0</v>
      </c>
      <c r="L8529" s="63"/>
      <c r="M8529" s="63"/>
      <c r="N8529" s="63"/>
      <c r="O8529" s="63"/>
      <c r="P8529" s="63"/>
      <c r="Q8529" s="63"/>
      <c r="R8529" s="63"/>
      <c r="S8529" s="63"/>
      <c r="T8529" s="63"/>
      <c r="U8529" s="63"/>
      <c r="V8529" s="63"/>
      <c r="W8529" s="63"/>
      <c r="X8529" s="63"/>
      <c r="Y8529" s="63"/>
      <c r="Z8529" s="62">
        <v>171000</v>
      </c>
      <c r="AA8529" s="62">
        <v>48556</v>
      </c>
      <c r="AB8529" s="62">
        <v>50.58</v>
      </c>
      <c r="AC8529" s="62">
        <v>2137.5</v>
      </c>
    </row>
    <row r="8530" spans="1:29" x14ac:dyDescent="0.25">
      <c r="A8530" s="61" t="s">
        <v>144</v>
      </c>
      <c r="B8530" s="61" t="s">
        <v>145</v>
      </c>
      <c r="C8530" s="62">
        <v>2009</v>
      </c>
      <c r="D8530" s="61" t="s">
        <v>150</v>
      </c>
      <c r="E8530" s="62">
        <v>12</v>
      </c>
      <c r="F8530" s="62">
        <v>6895</v>
      </c>
      <c r="G8530" s="62">
        <v>9552</v>
      </c>
      <c r="H8530" s="62">
        <v>66.33</v>
      </c>
      <c r="I8530" s="62">
        <v>574.58000000000004</v>
      </c>
      <c r="J8530" s="62">
        <v>6412.35</v>
      </c>
      <c r="K8530" s="62">
        <v>10639.19</v>
      </c>
      <c r="L8530" s="62">
        <v>15931</v>
      </c>
      <c r="M8530" s="62">
        <v>110.63</v>
      </c>
      <c r="N8530" s="62">
        <v>886.6</v>
      </c>
      <c r="O8530" s="62">
        <v>128301.13</v>
      </c>
      <c r="P8530" s="63"/>
      <c r="Q8530" s="63"/>
      <c r="R8530" s="63"/>
      <c r="S8530" s="63"/>
      <c r="T8530" s="63"/>
      <c r="U8530" s="63"/>
      <c r="V8530" s="63"/>
      <c r="W8530" s="63"/>
      <c r="X8530" s="63"/>
      <c r="Y8530" s="63"/>
      <c r="Z8530" s="62">
        <v>566</v>
      </c>
      <c r="AA8530" s="62">
        <v>5426</v>
      </c>
      <c r="AB8530" s="62">
        <v>37.68</v>
      </c>
      <c r="AC8530" s="62">
        <v>47.17</v>
      </c>
    </row>
    <row r="8531" spans="1:29" ht="45" x14ac:dyDescent="0.25">
      <c r="A8531" s="61" t="s">
        <v>109</v>
      </c>
      <c r="B8531" s="61" t="s">
        <v>110</v>
      </c>
      <c r="C8531" s="62">
        <v>2009</v>
      </c>
      <c r="D8531" s="61" t="s">
        <v>83</v>
      </c>
      <c r="E8531" s="62">
        <v>6</v>
      </c>
      <c r="F8531" s="62">
        <v>111</v>
      </c>
      <c r="G8531" s="62">
        <v>233</v>
      </c>
      <c r="H8531" s="62">
        <v>3.24</v>
      </c>
      <c r="I8531" s="62">
        <v>18.5</v>
      </c>
      <c r="J8531" s="62">
        <v>103.23</v>
      </c>
      <c r="K8531" s="62">
        <v>0</v>
      </c>
      <c r="L8531" s="63"/>
      <c r="M8531" s="63"/>
      <c r="N8531" s="63"/>
      <c r="O8531" s="63"/>
      <c r="P8531" s="62">
        <v>6095</v>
      </c>
      <c r="Q8531" s="62">
        <v>18726</v>
      </c>
      <c r="R8531" s="62">
        <v>260.08</v>
      </c>
      <c r="S8531" s="62">
        <v>1015</v>
      </c>
      <c r="T8531" s="62">
        <v>77217.56</v>
      </c>
      <c r="U8531" s="63"/>
      <c r="V8531" s="63"/>
      <c r="W8531" s="63"/>
      <c r="X8531" s="63"/>
      <c r="Y8531" s="63"/>
      <c r="Z8531" s="62">
        <v>8942</v>
      </c>
      <c r="AA8531" s="62">
        <v>25845</v>
      </c>
      <c r="AB8531" s="62">
        <v>358.96</v>
      </c>
      <c r="AC8531" s="62">
        <v>1490.33</v>
      </c>
    </row>
    <row r="8532" spans="1:29" ht="30" x14ac:dyDescent="0.25">
      <c r="A8532" s="61" t="s">
        <v>194</v>
      </c>
      <c r="B8532" s="61" t="s">
        <v>195</v>
      </c>
      <c r="C8532" s="62">
        <v>2014</v>
      </c>
      <c r="D8532" s="61" t="s">
        <v>89</v>
      </c>
      <c r="E8532" s="62">
        <v>60</v>
      </c>
      <c r="F8532" s="62">
        <v>173280</v>
      </c>
      <c r="G8532" s="62">
        <v>22043</v>
      </c>
      <c r="H8532" s="62">
        <v>30.62</v>
      </c>
      <c r="I8532" s="62">
        <v>2888</v>
      </c>
      <c r="J8532" s="62">
        <v>161150.39999999999</v>
      </c>
      <c r="K8532" s="62">
        <v>1366.63</v>
      </c>
      <c r="L8532" s="62">
        <v>11872</v>
      </c>
      <c r="M8532" s="62">
        <v>16.489999999999998</v>
      </c>
      <c r="N8532" s="62">
        <v>22.78</v>
      </c>
      <c r="O8532" s="62">
        <v>16480.650000000001</v>
      </c>
      <c r="P8532" s="63"/>
      <c r="Q8532" s="63"/>
      <c r="R8532" s="63"/>
      <c r="S8532" s="63"/>
      <c r="T8532" s="63"/>
      <c r="U8532" s="63"/>
      <c r="V8532" s="63"/>
      <c r="W8532" s="63"/>
      <c r="X8532" s="63"/>
      <c r="Y8532" s="63"/>
      <c r="Z8532" s="62">
        <v>18645.759999999998</v>
      </c>
      <c r="AA8532" s="62">
        <v>455095</v>
      </c>
      <c r="AB8532" s="62">
        <v>632.08000000000004</v>
      </c>
      <c r="AC8532" s="62">
        <v>310.76</v>
      </c>
    </row>
    <row r="8533" spans="1:29" ht="60" x14ac:dyDescent="0.25">
      <c r="A8533" s="61" t="s">
        <v>567</v>
      </c>
      <c r="B8533" s="61" t="s">
        <v>568</v>
      </c>
      <c r="C8533" s="62">
        <v>2014</v>
      </c>
      <c r="D8533" s="61" t="s">
        <v>75</v>
      </c>
      <c r="E8533" s="62">
        <v>4</v>
      </c>
      <c r="F8533" s="63"/>
      <c r="G8533" s="63"/>
      <c r="H8533" s="63"/>
      <c r="I8533" s="63"/>
      <c r="J8533" s="63"/>
      <c r="K8533" s="62">
        <v>0</v>
      </c>
      <c r="L8533" s="63"/>
      <c r="M8533" s="63"/>
      <c r="N8533" s="63"/>
      <c r="O8533" s="63"/>
      <c r="P8533" s="63"/>
      <c r="Q8533" s="63"/>
      <c r="R8533" s="63"/>
      <c r="S8533" s="63"/>
      <c r="T8533" s="63"/>
      <c r="U8533" s="63"/>
      <c r="V8533" s="63"/>
      <c r="W8533" s="63"/>
      <c r="X8533" s="63"/>
      <c r="Y8533" s="63"/>
      <c r="Z8533" s="62">
        <v>0</v>
      </c>
      <c r="AA8533" s="63"/>
      <c r="AB8533" s="63"/>
      <c r="AC8533" s="62">
        <v>0</v>
      </c>
    </row>
    <row r="8534" spans="1:29" x14ac:dyDescent="0.25">
      <c r="A8534" s="61" t="s">
        <v>70</v>
      </c>
      <c r="B8534" s="61" t="s">
        <v>71</v>
      </c>
      <c r="C8534" s="62">
        <v>2011</v>
      </c>
      <c r="D8534" s="61" t="s">
        <v>86</v>
      </c>
      <c r="E8534" s="62">
        <v>131</v>
      </c>
      <c r="F8534" s="62">
        <v>947114</v>
      </c>
      <c r="G8534" s="62">
        <v>130894</v>
      </c>
      <c r="H8534" s="62">
        <v>83.27</v>
      </c>
      <c r="I8534" s="62">
        <v>7229.88</v>
      </c>
      <c r="J8534" s="62">
        <v>880816.02</v>
      </c>
      <c r="K8534" s="62">
        <v>93785</v>
      </c>
      <c r="L8534" s="62">
        <v>146947</v>
      </c>
      <c r="M8534" s="62">
        <v>93.48</v>
      </c>
      <c r="N8534" s="63"/>
      <c r="O8534" s="63"/>
      <c r="P8534" s="63"/>
      <c r="Q8534" s="63"/>
      <c r="R8534" s="63"/>
      <c r="S8534" s="63"/>
      <c r="T8534" s="63"/>
      <c r="U8534" s="63"/>
      <c r="V8534" s="63"/>
      <c r="W8534" s="63"/>
      <c r="X8534" s="63"/>
      <c r="Y8534" s="63"/>
      <c r="Z8534" s="62">
        <v>11919</v>
      </c>
      <c r="AA8534" s="62">
        <v>94160</v>
      </c>
      <c r="AB8534" s="62">
        <v>59.9</v>
      </c>
      <c r="AC8534" s="62">
        <v>90.98</v>
      </c>
    </row>
    <row r="8535" spans="1:29" ht="30" x14ac:dyDescent="0.25">
      <c r="A8535" s="61" t="s">
        <v>87</v>
      </c>
      <c r="B8535" s="61" t="s">
        <v>88</v>
      </c>
      <c r="C8535" s="62">
        <v>2014</v>
      </c>
      <c r="D8535" s="61" t="s">
        <v>99</v>
      </c>
      <c r="E8535" s="62">
        <v>164</v>
      </c>
      <c r="F8535" s="62">
        <v>948732</v>
      </c>
      <c r="G8535" s="62">
        <v>133737</v>
      </c>
      <c r="H8535" s="62">
        <v>67.959999999999994</v>
      </c>
      <c r="I8535" s="62">
        <v>5784.95</v>
      </c>
      <c r="J8535" s="62">
        <v>882320.76</v>
      </c>
      <c r="K8535" s="62">
        <v>19243.45</v>
      </c>
      <c r="L8535" s="62">
        <v>9057</v>
      </c>
      <c r="M8535" s="62">
        <v>4.5999999999999996</v>
      </c>
      <c r="N8535" s="62">
        <v>117.34</v>
      </c>
      <c r="O8535" s="62">
        <v>232062.57</v>
      </c>
      <c r="P8535" s="63"/>
      <c r="Q8535" s="63"/>
      <c r="R8535" s="63"/>
      <c r="S8535" s="63"/>
      <c r="T8535" s="63"/>
      <c r="U8535" s="63"/>
      <c r="V8535" s="63"/>
      <c r="W8535" s="63"/>
      <c r="X8535" s="63"/>
      <c r="Y8535" s="63"/>
      <c r="Z8535" s="62">
        <v>502530</v>
      </c>
      <c r="AA8535" s="62">
        <v>108205</v>
      </c>
      <c r="AB8535" s="62">
        <v>54.98</v>
      </c>
      <c r="AC8535" s="62">
        <v>3064.21</v>
      </c>
    </row>
    <row r="8536" spans="1:29" ht="30" x14ac:dyDescent="0.25">
      <c r="A8536" s="61" t="s">
        <v>182</v>
      </c>
      <c r="B8536" s="61" t="s">
        <v>183</v>
      </c>
      <c r="C8536" s="62">
        <v>2016</v>
      </c>
      <c r="D8536" s="61" t="s">
        <v>89</v>
      </c>
      <c r="E8536" s="62">
        <v>42</v>
      </c>
      <c r="F8536" s="62">
        <v>169920</v>
      </c>
      <c r="G8536" s="62">
        <v>19419</v>
      </c>
      <c r="H8536" s="62">
        <v>38.53</v>
      </c>
      <c r="I8536" s="62">
        <v>4045.71</v>
      </c>
      <c r="J8536" s="62">
        <v>158025.60000000001</v>
      </c>
      <c r="K8536" s="62">
        <v>13996.12</v>
      </c>
      <c r="L8536" s="62">
        <v>13693</v>
      </c>
      <c r="M8536" s="62">
        <v>27.17</v>
      </c>
      <c r="N8536" s="62">
        <v>333.24</v>
      </c>
      <c r="O8536" s="62">
        <v>168783.41</v>
      </c>
      <c r="P8536" s="63"/>
      <c r="Q8536" s="63"/>
      <c r="R8536" s="63"/>
      <c r="S8536" s="63"/>
      <c r="T8536" s="63"/>
      <c r="U8536" s="63"/>
      <c r="V8536" s="63"/>
      <c r="W8536" s="63"/>
      <c r="X8536" s="63"/>
      <c r="Y8536" s="63"/>
      <c r="Z8536" s="62">
        <v>113555</v>
      </c>
      <c r="AA8536" s="62">
        <v>16675</v>
      </c>
      <c r="AB8536" s="62">
        <v>33.090000000000003</v>
      </c>
      <c r="AC8536" s="62">
        <v>2703.69</v>
      </c>
    </row>
    <row r="8537" spans="1:29" ht="30" x14ac:dyDescent="0.25">
      <c r="A8537" s="61" t="s">
        <v>142</v>
      </c>
      <c r="B8537" s="61" t="s">
        <v>143</v>
      </c>
      <c r="C8537" s="62">
        <v>2017</v>
      </c>
      <c r="D8537" s="61" t="s">
        <v>86</v>
      </c>
      <c r="E8537" s="62">
        <v>126</v>
      </c>
      <c r="F8537" s="63"/>
      <c r="G8537" s="63"/>
      <c r="H8537" s="63"/>
      <c r="I8537" s="63"/>
      <c r="J8537" s="63"/>
      <c r="K8537" s="62">
        <v>0</v>
      </c>
      <c r="L8537" s="63"/>
      <c r="M8537" s="63"/>
      <c r="N8537" s="63"/>
      <c r="O8537" s="63"/>
      <c r="P8537" s="63"/>
      <c r="Q8537" s="63"/>
      <c r="R8537" s="63"/>
      <c r="S8537" s="63"/>
      <c r="T8537" s="63"/>
      <c r="U8537" s="63"/>
      <c r="V8537" s="63"/>
      <c r="W8537" s="63"/>
      <c r="X8537" s="63"/>
      <c r="Y8537" s="63"/>
      <c r="Z8537" s="62">
        <v>6967</v>
      </c>
      <c r="AA8537" s="62">
        <v>90165</v>
      </c>
      <c r="AB8537" s="62">
        <v>59.63</v>
      </c>
      <c r="AC8537" s="62">
        <v>55.29</v>
      </c>
    </row>
    <row r="8538" spans="1:29" ht="30" x14ac:dyDescent="0.25">
      <c r="A8538" s="61" t="s">
        <v>188</v>
      </c>
      <c r="B8538" s="61" t="s">
        <v>189</v>
      </c>
      <c r="C8538" s="62">
        <v>2017</v>
      </c>
      <c r="D8538" s="61" t="s">
        <v>441</v>
      </c>
      <c r="E8538" s="62">
        <v>10</v>
      </c>
      <c r="F8538" s="62">
        <v>65987</v>
      </c>
      <c r="G8538" s="62">
        <v>14052</v>
      </c>
      <c r="H8538" s="62">
        <v>117.1</v>
      </c>
      <c r="I8538" s="62">
        <v>6598.7</v>
      </c>
      <c r="J8538" s="62">
        <v>61367.91</v>
      </c>
      <c r="K8538" s="62">
        <v>7982.54</v>
      </c>
      <c r="L8538" s="62">
        <v>11926</v>
      </c>
      <c r="M8538" s="62">
        <v>99.38</v>
      </c>
      <c r="N8538" s="62">
        <v>798.25</v>
      </c>
      <c r="O8538" s="62">
        <v>96263.86</v>
      </c>
      <c r="P8538" s="63"/>
      <c r="Q8538" s="63"/>
      <c r="R8538" s="63"/>
      <c r="S8538" s="63"/>
      <c r="T8538" s="63"/>
      <c r="U8538" s="63"/>
      <c r="V8538" s="63"/>
      <c r="W8538" s="63"/>
      <c r="X8538" s="63"/>
      <c r="Y8538" s="63"/>
      <c r="Z8538" s="62">
        <v>988</v>
      </c>
      <c r="AA8538" s="62">
        <v>8701</v>
      </c>
      <c r="AB8538" s="62">
        <v>72.510000000000005</v>
      </c>
      <c r="AC8538" s="62">
        <v>98.8</v>
      </c>
    </row>
    <row r="8539" spans="1:29" ht="30" x14ac:dyDescent="0.25">
      <c r="A8539" s="61" t="s">
        <v>148</v>
      </c>
      <c r="B8539" s="61" t="s">
        <v>149</v>
      </c>
      <c r="C8539" s="62">
        <v>2016</v>
      </c>
      <c r="D8539" s="61" t="s">
        <v>86</v>
      </c>
      <c r="E8539" s="62">
        <v>27</v>
      </c>
      <c r="F8539" s="62">
        <v>2742</v>
      </c>
      <c r="G8539" s="62">
        <v>971</v>
      </c>
      <c r="H8539" s="62">
        <v>3</v>
      </c>
      <c r="I8539" s="62">
        <v>101.56</v>
      </c>
      <c r="J8539" s="62">
        <v>2550.06</v>
      </c>
      <c r="K8539" s="62">
        <v>0</v>
      </c>
      <c r="L8539" s="63"/>
      <c r="M8539" s="63"/>
      <c r="N8539" s="63"/>
      <c r="O8539" s="63"/>
      <c r="P8539" s="63"/>
      <c r="Q8539" s="63"/>
      <c r="R8539" s="63"/>
      <c r="S8539" s="63"/>
      <c r="T8539" s="63"/>
      <c r="U8539" s="63"/>
      <c r="V8539" s="63"/>
      <c r="W8539" s="63"/>
      <c r="X8539" s="63"/>
      <c r="Y8539" s="63"/>
      <c r="Z8539" s="62">
        <v>399.13</v>
      </c>
      <c r="AA8539" s="62">
        <v>46449</v>
      </c>
      <c r="AB8539" s="62">
        <v>143.36000000000001</v>
      </c>
      <c r="AC8539" s="62">
        <v>14.78</v>
      </c>
    </row>
    <row r="8540" spans="1:29" ht="30" x14ac:dyDescent="0.25">
      <c r="A8540" s="61" t="s">
        <v>124</v>
      </c>
      <c r="B8540" s="61" t="s">
        <v>125</v>
      </c>
      <c r="C8540" s="62">
        <v>2016</v>
      </c>
      <c r="D8540" s="61" t="s">
        <v>86</v>
      </c>
      <c r="E8540" s="62">
        <v>22</v>
      </c>
      <c r="F8540" s="63"/>
      <c r="G8540" s="63"/>
      <c r="H8540" s="63"/>
      <c r="I8540" s="63"/>
      <c r="J8540" s="63"/>
      <c r="K8540" s="62">
        <v>0</v>
      </c>
      <c r="L8540" s="63"/>
      <c r="M8540" s="63"/>
      <c r="N8540" s="63"/>
      <c r="O8540" s="63"/>
      <c r="P8540" s="63"/>
      <c r="Q8540" s="63"/>
      <c r="R8540" s="63"/>
      <c r="S8540" s="63"/>
      <c r="T8540" s="63"/>
      <c r="U8540" s="63"/>
      <c r="V8540" s="63"/>
      <c r="W8540" s="63"/>
      <c r="X8540" s="63"/>
      <c r="Y8540" s="63"/>
      <c r="Z8540" s="62">
        <v>195.84</v>
      </c>
      <c r="AA8540" s="62">
        <v>22187</v>
      </c>
      <c r="AB8540" s="62">
        <v>84.04</v>
      </c>
      <c r="AC8540" s="62">
        <v>8.9</v>
      </c>
    </row>
    <row r="8541" spans="1:29" ht="30" x14ac:dyDescent="0.25">
      <c r="A8541" s="61" t="s">
        <v>176</v>
      </c>
      <c r="B8541" s="61" t="s">
        <v>177</v>
      </c>
      <c r="C8541" s="62">
        <v>2006</v>
      </c>
      <c r="D8541" s="61" t="s">
        <v>226</v>
      </c>
      <c r="E8541" s="62">
        <v>40</v>
      </c>
      <c r="F8541" s="62">
        <v>412640</v>
      </c>
      <c r="G8541" s="62">
        <v>85156</v>
      </c>
      <c r="H8541" s="62">
        <v>177.41</v>
      </c>
      <c r="I8541" s="62">
        <v>10316</v>
      </c>
      <c r="J8541" s="62">
        <v>383755.2</v>
      </c>
      <c r="K8541" s="62">
        <v>0</v>
      </c>
      <c r="L8541" s="63"/>
      <c r="M8541" s="63"/>
      <c r="N8541" s="63"/>
      <c r="O8541" s="63"/>
      <c r="P8541" s="63"/>
      <c r="Q8541" s="63"/>
      <c r="R8541" s="63"/>
      <c r="S8541" s="63"/>
      <c r="T8541" s="63"/>
      <c r="U8541" s="63"/>
      <c r="V8541" s="63"/>
      <c r="W8541" s="63"/>
      <c r="X8541" s="63"/>
      <c r="Y8541" s="63"/>
      <c r="Z8541" s="62">
        <v>265.37</v>
      </c>
      <c r="AA8541" s="62">
        <v>4497</v>
      </c>
      <c r="AB8541" s="62">
        <v>9.3699999999999992</v>
      </c>
      <c r="AC8541" s="62">
        <v>6.63</v>
      </c>
    </row>
    <row r="8542" spans="1:29" x14ac:dyDescent="0.25">
      <c r="A8542" s="61" t="s">
        <v>420</v>
      </c>
      <c r="B8542" s="61" t="s">
        <v>421</v>
      </c>
      <c r="C8542" s="62">
        <v>2011</v>
      </c>
      <c r="D8542" s="61" t="s">
        <v>99</v>
      </c>
      <c r="E8542" s="62">
        <v>120</v>
      </c>
      <c r="F8542" s="62">
        <v>689120</v>
      </c>
      <c r="G8542" s="62">
        <v>93182</v>
      </c>
      <c r="H8542" s="62">
        <v>64.709999999999994</v>
      </c>
      <c r="I8542" s="62">
        <v>5742.67</v>
      </c>
      <c r="J8542" s="62">
        <v>640881.6</v>
      </c>
      <c r="K8542" s="62">
        <v>54415.13</v>
      </c>
      <c r="L8542" s="62">
        <v>86442</v>
      </c>
      <c r="M8542" s="62">
        <v>60.03</v>
      </c>
      <c r="N8542" s="62">
        <v>453.46</v>
      </c>
      <c r="O8542" s="62">
        <v>656208.39</v>
      </c>
      <c r="P8542" s="63"/>
      <c r="Q8542" s="63"/>
      <c r="R8542" s="63"/>
      <c r="S8542" s="63"/>
      <c r="T8542" s="63"/>
      <c r="U8542" s="63"/>
      <c r="V8542" s="63"/>
      <c r="W8542" s="63"/>
      <c r="X8542" s="63"/>
      <c r="Y8542" s="63"/>
      <c r="Z8542" s="62">
        <v>1116</v>
      </c>
      <c r="AA8542" s="62">
        <v>41280</v>
      </c>
      <c r="AB8542" s="62">
        <v>28.67</v>
      </c>
      <c r="AC8542" s="62">
        <v>9.3000000000000007</v>
      </c>
    </row>
    <row r="8543" spans="1:29" ht="30" x14ac:dyDescent="0.25">
      <c r="A8543" s="61" t="s">
        <v>391</v>
      </c>
      <c r="B8543" s="61" t="s">
        <v>392</v>
      </c>
      <c r="C8543" s="62">
        <v>2003</v>
      </c>
      <c r="D8543" s="61" t="s">
        <v>78</v>
      </c>
      <c r="E8543" s="62">
        <v>48</v>
      </c>
      <c r="F8543" s="62">
        <v>57890</v>
      </c>
      <c r="G8543" s="62">
        <v>8708</v>
      </c>
      <c r="H8543" s="62">
        <v>15.12</v>
      </c>
      <c r="I8543" s="62">
        <v>1206.04</v>
      </c>
      <c r="J8543" s="62">
        <v>53837.7</v>
      </c>
      <c r="K8543" s="62">
        <v>13459</v>
      </c>
      <c r="L8543" s="62">
        <v>17863</v>
      </c>
      <c r="M8543" s="62">
        <v>31.01</v>
      </c>
      <c r="N8543" s="63"/>
      <c r="O8543" s="63"/>
      <c r="P8543" s="63"/>
      <c r="Q8543" s="63"/>
      <c r="R8543" s="63"/>
      <c r="S8543" s="63"/>
      <c r="T8543" s="63"/>
      <c r="U8543" s="63"/>
      <c r="V8543" s="63"/>
      <c r="W8543" s="63"/>
      <c r="X8543" s="63"/>
      <c r="Y8543" s="63"/>
      <c r="Z8543" s="62">
        <v>780</v>
      </c>
      <c r="AA8543" s="62">
        <v>2942</v>
      </c>
      <c r="AB8543" s="62">
        <v>5.1100000000000003</v>
      </c>
      <c r="AC8543" s="62">
        <v>16.25</v>
      </c>
    </row>
    <row r="8544" spans="1:29" ht="30" x14ac:dyDescent="0.25">
      <c r="A8544" s="61" t="s">
        <v>165</v>
      </c>
      <c r="B8544" s="61" t="s">
        <v>166</v>
      </c>
      <c r="C8544" s="62">
        <v>2017</v>
      </c>
      <c r="D8544" s="61" t="s">
        <v>99</v>
      </c>
      <c r="E8544" s="62">
        <v>42</v>
      </c>
      <c r="F8544" s="62">
        <v>93107</v>
      </c>
      <c r="G8544" s="62">
        <v>23410</v>
      </c>
      <c r="H8544" s="62">
        <v>46.45</v>
      </c>
      <c r="I8544" s="62">
        <v>2216.83</v>
      </c>
      <c r="J8544" s="62">
        <v>86589.51</v>
      </c>
      <c r="K8544" s="62">
        <v>17572.259999999998</v>
      </c>
      <c r="L8544" s="62">
        <v>20722</v>
      </c>
      <c r="M8544" s="62">
        <v>41.12</v>
      </c>
      <c r="N8544" s="63"/>
      <c r="O8544" s="63"/>
      <c r="P8544" s="63"/>
      <c r="Q8544" s="63"/>
      <c r="R8544" s="63"/>
      <c r="S8544" s="63"/>
      <c r="T8544" s="63"/>
      <c r="U8544" s="63"/>
      <c r="V8544" s="63"/>
      <c r="W8544" s="63"/>
      <c r="X8544" s="63"/>
      <c r="Y8544" s="63"/>
      <c r="Z8544" s="62">
        <v>0.71</v>
      </c>
      <c r="AA8544" s="62">
        <v>7705</v>
      </c>
      <c r="AB8544" s="62">
        <v>15.29</v>
      </c>
      <c r="AC8544" s="62">
        <v>0.02</v>
      </c>
    </row>
    <row r="8545" spans="1:29" ht="30" x14ac:dyDescent="0.25">
      <c r="A8545" s="61" t="s">
        <v>120</v>
      </c>
      <c r="B8545" s="61" t="s">
        <v>121</v>
      </c>
      <c r="C8545" s="62">
        <v>2011</v>
      </c>
      <c r="D8545" s="61" t="s">
        <v>89</v>
      </c>
      <c r="E8545" s="62">
        <v>20</v>
      </c>
      <c r="F8545" s="62">
        <v>80960</v>
      </c>
      <c r="G8545" s="62">
        <v>12408</v>
      </c>
      <c r="H8545" s="62">
        <v>51.7</v>
      </c>
      <c r="I8545" s="62">
        <v>4048</v>
      </c>
      <c r="J8545" s="62">
        <v>75292.800000000003</v>
      </c>
      <c r="K8545" s="62">
        <v>7673.13</v>
      </c>
      <c r="L8545" s="62">
        <v>11476</v>
      </c>
      <c r="M8545" s="62">
        <v>47.82</v>
      </c>
      <c r="N8545" s="62">
        <v>383.66</v>
      </c>
      <c r="O8545" s="62">
        <v>92532.61</v>
      </c>
      <c r="P8545" s="63"/>
      <c r="Q8545" s="63"/>
      <c r="R8545" s="63"/>
      <c r="S8545" s="63"/>
      <c r="T8545" s="63"/>
      <c r="U8545" s="63"/>
      <c r="V8545" s="63"/>
      <c r="W8545" s="63"/>
      <c r="X8545" s="63"/>
      <c r="Y8545" s="63"/>
      <c r="Z8545" s="62">
        <v>45000</v>
      </c>
      <c r="AA8545" s="62">
        <v>3101</v>
      </c>
      <c r="AB8545" s="62">
        <v>12.92</v>
      </c>
      <c r="AC8545" s="62">
        <v>2250</v>
      </c>
    </row>
    <row r="8546" spans="1:29" ht="45" x14ac:dyDescent="0.25">
      <c r="A8546" s="61" t="s">
        <v>109</v>
      </c>
      <c r="B8546" s="61" t="s">
        <v>110</v>
      </c>
      <c r="C8546" s="62">
        <v>2010</v>
      </c>
      <c r="D8546" s="61" t="s">
        <v>78</v>
      </c>
      <c r="E8546" s="62">
        <v>20</v>
      </c>
      <c r="F8546" s="62">
        <v>196960</v>
      </c>
      <c r="G8546" s="62">
        <v>27403</v>
      </c>
      <c r="H8546" s="62">
        <v>114.18</v>
      </c>
      <c r="I8546" s="62">
        <v>9848</v>
      </c>
      <c r="J8546" s="62">
        <v>183172.8</v>
      </c>
      <c r="K8546" s="62">
        <v>0</v>
      </c>
      <c r="L8546" s="62">
        <v>422</v>
      </c>
      <c r="M8546" s="62">
        <v>1.76</v>
      </c>
      <c r="N8546" s="63"/>
      <c r="O8546" s="63"/>
      <c r="P8546" s="62">
        <v>2068</v>
      </c>
      <c r="Q8546" s="62">
        <v>5250</v>
      </c>
      <c r="R8546" s="62">
        <v>21.88</v>
      </c>
      <c r="S8546" s="62">
        <v>103</v>
      </c>
      <c r="T8546" s="62">
        <v>26199.49</v>
      </c>
      <c r="U8546" s="63"/>
      <c r="V8546" s="63"/>
      <c r="W8546" s="63"/>
      <c r="X8546" s="63"/>
      <c r="Y8546" s="63"/>
      <c r="Z8546" s="62">
        <v>4368.6899999999996</v>
      </c>
      <c r="AA8546" s="62">
        <v>3973</v>
      </c>
      <c r="AB8546" s="62">
        <v>16.55</v>
      </c>
      <c r="AC8546" s="62">
        <v>218.43</v>
      </c>
    </row>
    <row r="8547" spans="1:29" x14ac:dyDescent="0.25">
      <c r="A8547" s="61" t="s">
        <v>79</v>
      </c>
      <c r="B8547" s="61" t="s">
        <v>80</v>
      </c>
      <c r="C8547" s="62">
        <v>2013</v>
      </c>
      <c r="D8547" s="61" t="s">
        <v>99</v>
      </c>
      <c r="E8547" s="62">
        <v>64</v>
      </c>
      <c r="F8547" s="62">
        <v>220060</v>
      </c>
      <c r="G8547" s="62">
        <v>34629</v>
      </c>
      <c r="H8547" s="62">
        <v>45.09</v>
      </c>
      <c r="I8547" s="62">
        <v>3438.44</v>
      </c>
      <c r="J8547" s="62">
        <v>204655.8</v>
      </c>
      <c r="K8547" s="62">
        <v>25817.65</v>
      </c>
      <c r="L8547" s="62">
        <v>31057</v>
      </c>
      <c r="M8547" s="62">
        <v>40.44</v>
      </c>
      <c r="N8547" s="62">
        <v>403.4</v>
      </c>
      <c r="O8547" s="62">
        <v>311342.82</v>
      </c>
      <c r="P8547" s="63"/>
      <c r="Q8547" s="63"/>
      <c r="R8547" s="63"/>
      <c r="S8547" s="63"/>
      <c r="T8547" s="63"/>
      <c r="U8547" s="63"/>
      <c r="V8547" s="63"/>
      <c r="W8547" s="63"/>
      <c r="X8547" s="63"/>
      <c r="Y8547" s="63"/>
      <c r="Z8547" s="62">
        <v>186345</v>
      </c>
      <c r="AA8547" s="62">
        <v>9530</v>
      </c>
      <c r="AB8547" s="62">
        <v>12.41</v>
      </c>
      <c r="AC8547" s="62">
        <v>2911.64</v>
      </c>
    </row>
    <row r="8548" spans="1:29" ht="30" x14ac:dyDescent="0.25">
      <c r="A8548" s="61" t="s">
        <v>87</v>
      </c>
      <c r="B8548" s="61" t="s">
        <v>88</v>
      </c>
      <c r="C8548" s="62">
        <v>2013</v>
      </c>
      <c r="D8548" s="61" t="s">
        <v>78</v>
      </c>
      <c r="E8548" s="62">
        <v>40</v>
      </c>
      <c r="F8548" s="62">
        <v>124523</v>
      </c>
      <c r="G8548" s="62">
        <v>22184</v>
      </c>
      <c r="H8548" s="62">
        <v>46.22</v>
      </c>
      <c r="I8548" s="62">
        <v>3113.08</v>
      </c>
      <c r="J8548" s="62">
        <v>115806.39</v>
      </c>
      <c r="K8548" s="62">
        <v>14708.05</v>
      </c>
      <c r="L8548" s="62">
        <v>7428</v>
      </c>
      <c r="M8548" s="62">
        <v>15.48</v>
      </c>
      <c r="N8548" s="62">
        <v>367.7</v>
      </c>
      <c r="O8548" s="62">
        <v>177368.79</v>
      </c>
      <c r="P8548" s="63"/>
      <c r="Q8548" s="63"/>
      <c r="R8548" s="63"/>
      <c r="S8548" s="63"/>
      <c r="T8548" s="63"/>
      <c r="U8548" s="63"/>
      <c r="V8548" s="63"/>
      <c r="W8548" s="63"/>
      <c r="X8548" s="63"/>
      <c r="Y8548" s="63"/>
      <c r="Z8548" s="62">
        <v>117158</v>
      </c>
      <c r="AA8548" s="62">
        <v>23024</v>
      </c>
      <c r="AB8548" s="62">
        <v>47.97</v>
      </c>
      <c r="AC8548" s="62">
        <v>2928.95</v>
      </c>
    </row>
    <row r="8549" spans="1:29" x14ac:dyDescent="0.25">
      <c r="A8549" s="61" t="s">
        <v>428</v>
      </c>
      <c r="B8549" s="61" t="s">
        <v>429</v>
      </c>
      <c r="C8549" s="62">
        <v>2011</v>
      </c>
      <c r="D8549" s="61" t="s">
        <v>78</v>
      </c>
      <c r="E8549" s="62">
        <v>48</v>
      </c>
      <c r="F8549" s="62">
        <v>506800</v>
      </c>
      <c r="G8549" s="62">
        <v>137846</v>
      </c>
      <c r="H8549" s="62">
        <v>239.32</v>
      </c>
      <c r="I8549" s="62">
        <v>10558.33</v>
      </c>
      <c r="J8549" s="62">
        <v>471324</v>
      </c>
      <c r="K8549" s="62">
        <v>0</v>
      </c>
      <c r="L8549" s="63"/>
      <c r="M8549" s="63"/>
      <c r="N8549" s="63"/>
      <c r="O8549" s="63"/>
      <c r="P8549" s="63"/>
      <c r="Q8549" s="63"/>
      <c r="R8549" s="63"/>
      <c r="S8549" s="63"/>
      <c r="T8549" s="63"/>
      <c r="U8549" s="63"/>
      <c r="V8549" s="63"/>
      <c r="W8549" s="63"/>
      <c r="X8549" s="63"/>
      <c r="Y8549" s="63"/>
      <c r="Z8549" s="62">
        <v>430.45</v>
      </c>
      <c r="AA8549" s="62">
        <v>4961</v>
      </c>
      <c r="AB8549" s="62">
        <v>8.61</v>
      </c>
      <c r="AC8549" s="62">
        <v>8.9700000000000006</v>
      </c>
    </row>
    <row r="8550" spans="1:29" x14ac:dyDescent="0.25">
      <c r="A8550" s="61" t="s">
        <v>471</v>
      </c>
      <c r="B8550" s="61" t="s">
        <v>472</v>
      </c>
      <c r="C8550" s="62">
        <v>2003</v>
      </c>
      <c r="D8550" s="61" t="s">
        <v>78</v>
      </c>
      <c r="E8550" s="62">
        <v>40</v>
      </c>
      <c r="F8550" s="62">
        <v>21754</v>
      </c>
      <c r="G8550" s="62">
        <v>2680</v>
      </c>
      <c r="H8550" s="62">
        <v>5.58</v>
      </c>
      <c r="I8550" s="62">
        <v>543.85</v>
      </c>
      <c r="J8550" s="62">
        <v>20231.22</v>
      </c>
      <c r="K8550" s="62">
        <v>6870.03</v>
      </c>
      <c r="L8550" s="62">
        <v>5998</v>
      </c>
      <c r="M8550" s="62">
        <v>12.5</v>
      </c>
      <c r="N8550" s="62">
        <v>171.75</v>
      </c>
      <c r="O8550" s="62">
        <v>82847.740000000005</v>
      </c>
      <c r="P8550" s="63"/>
      <c r="Q8550" s="63"/>
      <c r="R8550" s="63"/>
      <c r="S8550" s="63"/>
      <c r="T8550" s="63"/>
      <c r="U8550" s="63"/>
      <c r="V8550" s="63"/>
      <c r="W8550" s="63"/>
      <c r="X8550" s="63"/>
      <c r="Y8550" s="63"/>
      <c r="Z8550" s="62">
        <v>50300</v>
      </c>
      <c r="AA8550" s="62">
        <v>1750</v>
      </c>
      <c r="AB8550" s="62">
        <v>3.65</v>
      </c>
      <c r="AC8550" s="62">
        <v>1257.5</v>
      </c>
    </row>
    <row r="8551" spans="1:29" ht="30" x14ac:dyDescent="0.25">
      <c r="A8551" s="61" t="s">
        <v>124</v>
      </c>
      <c r="B8551" s="61" t="s">
        <v>125</v>
      </c>
      <c r="C8551" s="62">
        <v>2015</v>
      </c>
      <c r="D8551" s="61" t="s">
        <v>135</v>
      </c>
      <c r="E8551" s="62">
        <v>54</v>
      </c>
      <c r="F8551" s="63"/>
      <c r="G8551" s="63"/>
      <c r="H8551" s="63"/>
      <c r="I8551" s="63"/>
      <c r="J8551" s="63"/>
      <c r="K8551" s="62">
        <v>0</v>
      </c>
      <c r="L8551" s="63"/>
      <c r="M8551" s="63"/>
      <c r="N8551" s="63"/>
      <c r="O8551" s="63"/>
      <c r="P8551" s="63"/>
      <c r="Q8551" s="63"/>
      <c r="R8551" s="63"/>
      <c r="S8551" s="63"/>
      <c r="T8551" s="63"/>
      <c r="U8551" s="63"/>
      <c r="V8551" s="63"/>
      <c r="W8551" s="63"/>
      <c r="X8551" s="63"/>
      <c r="Y8551" s="63"/>
      <c r="Z8551" s="62">
        <v>488.34</v>
      </c>
      <c r="AA8551" s="62">
        <v>54395</v>
      </c>
      <c r="AB8551" s="62">
        <v>83.94</v>
      </c>
      <c r="AC8551" s="62">
        <v>9.0399999999999991</v>
      </c>
    </row>
    <row r="8552" spans="1:29" ht="30" x14ac:dyDescent="0.25">
      <c r="A8552" s="61" t="s">
        <v>153</v>
      </c>
      <c r="B8552" s="61" t="s">
        <v>154</v>
      </c>
      <c r="C8552" s="62">
        <v>2013</v>
      </c>
      <c r="D8552" s="61" t="s">
        <v>94</v>
      </c>
      <c r="E8552" s="62">
        <v>16</v>
      </c>
      <c r="F8552" s="62">
        <v>9646</v>
      </c>
      <c r="G8552" s="62">
        <v>1523</v>
      </c>
      <c r="H8552" s="62">
        <v>7.93</v>
      </c>
      <c r="I8552" s="62">
        <v>602.88</v>
      </c>
      <c r="J8552" s="62">
        <v>8970.7800000000007</v>
      </c>
      <c r="K8552" s="62">
        <v>968.96</v>
      </c>
      <c r="L8552" s="62">
        <v>1209</v>
      </c>
      <c r="M8552" s="62">
        <v>6.3</v>
      </c>
      <c r="N8552" s="62">
        <v>60.56</v>
      </c>
      <c r="O8552" s="62">
        <v>11685.01</v>
      </c>
      <c r="P8552" s="63"/>
      <c r="Q8552" s="63"/>
      <c r="R8552" s="63"/>
      <c r="S8552" s="63"/>
      <c r="T8552" s="63"/>
      <c r="U8552" s="63"/>
      <c r="V8552" s="63"/>
      <c r="W8552" s="63"/>
      <c r="X8552" s="63"/>
      <c r="Y8552" s="63"/>
      <c r="Z8552" s="62">
        <v>1864</v>
      </c>
      <c r="AA8552" s="62">
        <v>17683</v>
      </c>
      <c r="AB8552" s="62">
        <v>92.1</v>
      </c>
      <c r="AC8552" s="62">
        <v>116.5</v>
      </c>
    </row>
    <row r="8553" spans="1:29" ht="30" x14ac:dyDescent="0.25">
      <c r="A8553" s="61" t="s">
        <v>393</v>
      </c>
      <c r="B8553" s="61" t="s">
        <v>394</v>
      </c>
      <c r="C8553" s="62">
        <v>2017</v>
      </c>
      <c r="D8553" s="61" t="s">
        <v>94</v>
      </c>
      <c r="E8553" s="62">
        <v>1</v>
      </c>
      <c r="F8553" s="62">
        <v>58889</v>
      </c>
      <c r="G8553" s="62">
        <v>215</v>
      </c>
      <c r="H8553" s="62">
        <v>17.920000000000002</v>
      </c>
      <c r="I8553" s="62">
        <v>58889</v>
      </c>
      <c r="J8553" s="62">
        <v>54766.77</v>
      </c>
      <c r="K8553" s="62">
        <v>0</v>
      </c>
      <c r="L8553" s="63"/>
      <c r="M8553" s="63"/>
      <c r="N8553" s="63"/>
      <c r="O8553" s="63"/>
      <c r="P8553" s="63"/>
      <c r="Q8553" s="63"/>
      <c r="R8553" s="63"/>
      <c r="S8553" s="63"/>
      <c r="T8553" s="63"/>
      <c r="U8553" s="63"/>
      <c r="V8553" s="63"/>
      <c r="W8553" s="63"/>
      <c r="X8553" s="63"/>
      <c r="Y8553" s="63"/>
      <c r="Z8553" s="62">
        <v>61.49</v>
      </c>
      <c r="AA8553" s="62">
        <v>839</v>
      </c>
      <c r="AB8553" s="62">
        <v>69.92</v>
      </c>
      <c r="AC8553" s="62">
        <v>61.49</v>
      </c>
    </row>
    <row r="8554" spans="1:29" ht="45" x14ac:dyDescent="0.25">
      <c r="A8554" s="61" t="s">
        <v>326</v>
      </c>
      <c r="B8554" s="61" t="s">
        <v>327</v>
      </c>
      <c r="C8554" s="62">
        <v>2012</v>
      </c>
      <c r="D8554" s="61" t="s">
        <v>94</v>
      </c>
      <c r="E8554" s="62">
        <v>10</v>
      </c>
      <c r="F8554" s="62">
        <v>71915</v>
      </c>
      <c r="G8554" s="62">
        <v>9080</v>
      </c>
      <c r="H8554" s="62">
        <v>75.67</v>
      </c>
      <c r="I8554" s="62">
        <v>7191.5</v>
      </c>
      <c r="J8554" s="62">
        <v>66880.95</v>
      </c>
      <c r="K8554" s="62">
        <v>0</v>
      </c>
      <c r="L8554" s="63"/>
      <c r="M8554" s="63"/>
      <c r="N8554" s="63"/>
      <c r="O8554" s="63"/>
      <c r="P8554" s="62">
        <v>5212</v>
      </c>
      <c r="Q8554" s="62">
        <v>13064</v>
      </c>
      <c r="R8554" s="62">
        <v>108.87</v>
      </c>
      <c r="S8554" s="62">
        <v>521</v>
      </c>
      <c r="T8554" s="62">
        <v>66030.83</v>
      </c>
      <c r="U8554" s="63"/>
      <c r="V8554" s="63"/>
      <c r="W8554" s="63"/>
      <c r="X8554" s="63"/>
      <c r="Y8554" s="63"/>
      <c r="Z8554" s="62">
        <v>78284</v>
      </c>
      <c r="AA8554" s="62">
        <v>6671</v>
      </c>
      <c r="AB8554" s="62">
        <v>55.59</v>
      </c>
      <c r="AC8554" s="62">
        <v>7828.4</v>
      </c>
    </row>
    <row r="8555" spans="1:29" ht="30" x14ac:dyDescent="0.25">
      <c r="A8555" s="61" t="s">
        <v>277</v>
      </c>
      <c r="B8555" s="61" t="s">
        <v>278</v>
      </c>
      <c r="C8555" s="62">
        <v>2006</v>
      </c>
      <c r="D8555" s="61" t="s">
        <v>78</v>
      </c>
      <c r="E8555" s="62">
        <v>40</v>
      </c>
      <c r="F8555" s="62">
        <v>440930</v>
      </c>
      <c r="G8555" s="62">
        <v>52971</v>
      </c>
      <c r="H8555" s="62">
        <v>110.36</v>
      </c>
      <c r="I8555" s="62">
        <v>11023.25</v>
      </c>
      <c r="J8555" s="62">
        <v>410064.9</v>
      </c>
      <c r="K8555" s="62">
        <v>0</v>
      </c>
      <c r="L8555" s="63"/>
      <c r="M8555" s="63"/>
      <c r="N8555" s="63"/>
      <c r="O8555" s="63"/>
      <c r="P8555" s="63"/>
      <c r="Q8555" s="63"/>
      <c r="R8555" s="63"/>
      <c r="S8555" s="63"/>
      <c r="T8555" s="63"/>
      <c r="U8555" s="63"/>
      <c r="V8555" s="63"/>
      <c r="W8555" s="63"/>
      <c r="X8555" s="63"/>
      <c r="Y8555" s="63"/>
      <c r="Z8555" s="62">
        <v>173700</v>
      </c>
      <c r="AA8555" s="62">
        <v>5808</v>
      </c>
      <c r="AB8555" s="62">
        <v>12.1</v>
      </c>
      <c r="AC8555" s="62">
        <v>4342.5</v>
      </c>
    </row>
    <row r="8556" spans="1:29" ht="30" x14ac:dyDescent="0.25">
      <c r="A8556" s="61" t="s">
        <v>218</v>
      </c>
      <c r="B8556" s="61" t="s">
        <v>219</v>
      </c>
      <c r="C8556" s="62">
        <v>2003</v>
      </c>
      <c r="D8556" s="61" t="s">
        <v>89</v>
      </c>
      <c r="E8556" s="62">
        <v>100</v>
      </c>
      <c r="F8556" s="62">
        <v>537200</v>
      </c>
      <c r="G8556" s="62">
        <v>56615</v>
      </c>
      <c r="H8556" s="62">
        <v>47.18</v>
      </c>
      <c r="I8556" s="62">
        <v>5372</v>
      </c>
      <c r="J8556" s="62">
        <v>499596</v>
      </c>
      <c r="K8556" s="62">
        <v>0</v>
      </c>
      <c r="L8556" s="63"/>
      <c r="M8556" s="63"/>
      <c r="N8556" s="63"/>
      <c r="O8556" s="63"/>
      <c r="P8556" s="63"/>
      <c r="Q8556" s="63"/>
      <c r="R8556" s="63"/>
      <c r="S8556" s="63"/>
      <c r="T8556" s="63"/>
      <c r="U8556" s="63"/>
      <c r="V8556" s="63"/>
      <c r="W8556" s="63"/>
      <c r="X8556" s="63"/>
      <c r="Y8556" s="63"/>
      <c r="Z8556" s="62">
        <v>224800</v>
      </c>
      <c r="AA8556" s="62">
        <v>17287</v>
      </c>
      <c r="AB8556" s="62">
        <v>14.41</v>
      </c>
      <c r="AC8556" s="62">
        <v>2248</v>
      </c>
    </row>
    <row r="8557" spans="1:29" x14ac:dyDescent="0.25">
      <c r="A8557" s="61" t="s">
        <v>241</v>
      </c>
      <c r="B8557" s="61" t="s">
        <v>242</v>
      </c>
      <c r="C8557" s="62">
        <v>2005</v>
      </c>
      <c r="D8557" s="61" t="s">
        <v>89</v>
      </c>
      <c r="E8557" s="62">
        <v>69</v>
      </c>
      <c r="F8557" s="62">
        <v>306080</v>
      </c>
      <c r="G8557" s="62">
        <v>34930</v>
      </c>
      <c r="H8557" s="62">
        <v>42.19</v>
      </c>
      <c r="I8557" s="62">
        <v>4435.9399999999996</v>
      </c>
      <c r="J8557" s="62">
        <v>284654.40000000002</v>
      </c>
      <c r="K8557" s="62">
        <v>26311</v>
      </c>
      <c r="L8557" s="62">
        <v>29491</v>
      </c>
      <c r="M8557" s="62">
        <v>35.619999999999997</v>
      </c>
      <c r="N8557" s="62">
        <v>381.32</v>
      </c>
      <c r="O8557" s="62">
        <v>317292.24</v>
      </c>
      <c r="P8557" s="63"/>
      <c r="Q8557" s="63"/>
      <c r="R8557" s="63"/>
      <c r="S8557" s="63"/>
      <c r="T8557" s="63"/>
      <c r="U8557" s="63"/>
      <c r="V8557" s="63"/>
      <c r="W8557" s="63"/>
      <c r="X8557" s="63"/>
      <c r="Y8557" s="63"/>
      <c r="Z8557" s="62">
        <v>260900</v>
      </c>
      <c r="AA8557" s="62">
        <v>18419</v>
      </c>
      <c r="AB8557" s="62">
        <v>22.25</v>
      </c>
      <c r="AC8557" s="62">
        <v>3781.16</v>
      </c>
    </row>
    <row r="8558" spans="1:29" ht="30" x14ac:dyDescent="0.25">
      <c r="A8558" s="61" t="s">
        <v>293</v>
      </c>
      <c r="B8558" s="61" t="s">
        <v>294</v>
      </c>
      <c r="C8558" s="62">
        <v>2014</v>
      </c>
      <c r="D8558" s="61" t="s">
        <v>75</v>
      </c>
      <c r="E8558" s="62">
        <v>13</v>
      </c>
      <c r="F8558" s="62">
        <v>2471</v>
      </c>
      <c r="G8558" s="62">
        <v>469</v>
      </c>
      <c r="H8558" s="62">
        <v>3.01</v>
      </c>
      <c r="I8558" s="62">
        <v>190.08</v>
      </c>
      <c r="J8558" s="62">
        <v>2298.0300000000002</v>
      </c>
      <c r="K8558" s="62">
        <v>0</v>
      </c>
      <c r="L8558" s="63"/>
      <c r="M8558" s="63"/>
      <c r="N8558" s="63"/>
      <c r="O8558" s="63"/>
      <c r="P8558" s="63"/>
      <c r="Q8558" s="63"/>
      <c r="R8558" s="63"/>
      <c r="S8558" s="63"/>
      <c r="T8558" s="63"/>
      <c r="U8558" s="63"/>
      <c r="V8558" s="63"/>
      <c r="W8558" s="63"/>
      <c r="X8558" s="63"/>
      <c r="Y8558" s="63"/>
      <c r="Z8558" s="62">
        <v>1430.39</v>
      </c>
      <c r="AA8558" s="62">
        <v>1976</v>
      </c>
      <c r="AB8558" s="62">
        <v>12.67</v>
      </c>
      <c r="AC8558" s="62">
        <v>110.03</v>
      </c>
    </row>
    <row r="8559" spans="1:29" x14ac:dyDescent="0.25">
      <c r="A8559" s="61" t="s">
        <v>235</v>
      </c>
      <c r="B8559" s="61" t="s">
        <v>236</v>
      </c>
      <c r="C8559" s="62">
        <v>2005</v>
      </c>
      <c r="D8559" s="61" t="s">
        <v>83</v>
      </c>
      <c r="E8559" s="62">
        <v>1</v>
      </c>
      <c r="F8559" s="63"/>
      <c r="G8559" s="62">
        <v>0</v>
      </c>
      <c r="H8559" s="62">
        <v>0</v>
      </c>
      <c r="I8559" s="63"/>
      <c r="J8559" s="63"/>
      <c r="K8559" s="62">
        <v>0</v>
      </c>
      <c r="L8559" s="63"/>
      <c r="M8559" s="63"/>
      <c r="N8559" s="63"/>
      <c r="O8559" s="63"/>
      <c r="P8559" s="63"/>
      <c r="Q8559" s="63"/>
      <c r="R8559" s="63"/>
      <c r="S8559" s="63"/>
      <c r="T8559" s="63"/>
      <c r="U8559" s="63"/>
      <c r="V8559" s="63"/>
      <c r="W8559" s="63"/>
      <c r="X8559" s="63"/>
      <c r="Y8559" s="63"/>
      <c r="Z8559" s="62">
        <v>15500</v>
      </c>
      <c r="AA8559" s="62">
        <v>371</v>
      </c>
      <c r="AB8559" s="62">
        <v>30.92</v>
      </c>
      <c r="AC8559" s="62">
        <v>15500</v>
      </c>
    </row>
    <row r="8560" spans="1:29" ht="30" x14ac:dyDescent="0.25">
      <c r="A8560" s="61" t="s">
        <v>498</v>
      </c>
      <c r="B8560" s="61" t="s">
        <v>499</v>
      </c>
      <c r="C8560" s="62">
        <v>2015</v>
      </c>
      <c r="D8560" s="61" t="s">
        <v>83</v>
      </c>
      <c r="E8560" s="62">
        <v>1</v>
      </c>
      <c r="F8560" s="63"/>
      <c r="G8560" s="63"/>
      <c r="H8560" s="63"/>
      <c r="I8560" s="63"/>
      <c r="J8560" s="63"/>
      <c r="K8560" s="62">
        <v>0</v>
      </c>
      <c r="L8560" s="63"/>
      <c r="M8560" s="63"/>
      <c r="N8560" s="63"/>
      <c r="O8560" s="63"/>
      <c r="P8560" s="63"/>
      <c r="Q8560" s="63"/>
      <c r="R8560" s="63"/>
      <c r="S8560" s="63"/>
      <c r="T8560" s="63"/>
      <c r="U8560" s="63"/>
      <c r="V8560" s="63"/>
      <c r="W8560" s="63"/>
      <c r="X8560" s="63"/>
      <c r="Y8560" s="63"/>
      <c r="Z8560" s="62">
        <v>0</v>
      </c>
      <c r="AA8560" s="63"/>
      <c r="AB8560" s="63"/>
      <c r="AC8560" s="62">
        <v>0</v>
      </c>
    </row>
    <row r="8561" spans="1:29" ht="45" x14ac:dyDescent="0.25">
      <c r="A8561" s="61" t="s">
        <v>109</v>
      </c>
      <c r="B8561" s="61" t="s">
        <v>110</v>
      </c>
      <c r="C8561" s="62">
        <v>2011</v>
      </c>
      <c r="D8561" s="61" t="s">
        <v>99</v>
      </c>
      <c r="E8561" s="62">
        <v>20</v>
      </c>
      <c r="F8561" s="62">
        <v>72640</v>
      </c>
      <c r="G8561" s="62">
        <v>10944</v>
      </c>
      <c r="H8561" s="62">
        <v>45.6</v>
      </c>
      <c r="I8561" s="62">
        <v>3632</v>
      </c>
      <c r="J8561" s="62">
        <v>67555.199999999997</v>
      </c>
      <c r="K8561" s="62">
        <v>0</v>
      </c>
      <c r="L8561" s="63"/>
      <c r="M8561" s="63"/>
      <c r="N8561" s="63"/>
      <c r="O8561" s="63"/>
      <c r="P8561" s="63"/>
      <c r="Q8561" s="63"/>
      <c r="R8561" s="63"/>
      <c r="S8561" s="63"/>
      <c r="T8561" s="63"/>
      <c r="U8561" s="62">
        <v>5935</v>
      </c>
      <c r="V8561" s="62">
        <v>19518</v>
      </c>
      <c r="W8561" s="62">
        <v>81.33</v>
      </c>
      <c r="X8561" s="62">
        <v>296</v>
      </c>
      <c r="Y8561" s="62">
        <v>132849.04</v>
      </c>
      <c r="Z8561" s="62">
        <v>9555</v>
      </c>
      <c r="AA8561" s="62">
        <v>24867</v>
      </c>
      <c r="AB8561" s="62">
        <v>103.61</v>
      </c>
      <c r="AC8561" s="62">
        <v>477.75</v>
      </c>
    </row>
    <row r="8562" spans="1:29" ht="30" x14ac:dyDescent="0.25">
      <c r="A8562" s="61" t="s">
        <v>87</v>
      </c>
      <c r="B8562" s="61" t="s">
        <v>88</v>
      </c>
      <c r="C8562" s="62">
        <v>2007</v>
      </c>
      <c r="D8562" s="61" t="s">
        <v>86</v>
      </c>
      <c r="E8562" s="62">
        <v>24</v>
      </c>
      <c r="F8562" s="62">
        <v>150105</v>
      </c>
      <c r="G8562" s="62">
        <v>29445</v>
      </c>
      <c r="H8562" s="62">
        <v>102.24</v>
      </c>
      <c r="I8562" s="62">
        <v>6254.38</v>
      </c>
      <c r="J8562" s="62">
        <v>139597.65</v>
      </c>
      <c r="K8562" s="62">
        <v>122366.63</v>
      </c>
      <c r="L8562" s="62">
        <v>44546</v>
      </c>
      <c r="M8562" s="62">
        <v>154.66999999999999</v>
      </c>
      <c r="N8562" s="62">
        <v>5098.6099999999997</v>
      </c>
      <c r="O8562" s="62">
        <v>1475655.95</v>
      </c>
      <c r="P8562" s="63"/>
      <c r="Q8562" s="63"/>
      <c r="R8562" s="63"/>
      <c r="S8562" s="63"/>
      <c r="T8562" s="63"/>
      <c r="U8562" s="62">
        <v>2873</v>
      </c>
      <c r="V8562" s="62">
        <v>6251</v>
      </c>
      <c r="W8562" s="62">
        <v>21.7</v>
      </c>
      <c r="X8562" s="62">
        <v>119</v>
      </c>
      <c r="Y8562" s="62">
        <v>64309.23</v>
      </c>
      <c r="Z8562" s="62">
        <v>1838469</v>
      </c>
      <c r="AA8562" s="62">
        <v>212180</v>
      </c>
      <c r="AB8562" s="62">
        <v>736.74</v>
      </c>
      <c r="AC8562" s="62">
        <v>76602.880000000005</v>
      </c>
    </row>
    <row r="8563" spans="1:29" x14ac:dyDescent="0.25">
      <c r="A8563" s="61" t="s">
        <v>81</v>
      </c>
      <c r="B8563" s="61" t="s">
        <v>82</v>
      </c>
      <c r="C8563" s="62">
        <v>2018</v>
      </c>
      <c r="D8563" s="61" t="s">
        <v>150</v>
      </c>
      <c r="E8563" s="62">
        <v>8</v>
      </c>
      <c r="F8563" s="63"/>
      <c r="G8563" s="63"/>
      <c r="H8563" s="63"/>
      <c r="I8563" s="63"/>
      <c r="J8563" s="63"/>
      <c r="K8563" s="62">
        <v>0</v>
      </c>
      <c r="L8563" s="63"/>
      <c r="M8563" s="63"/>
      <c r="N8563" s="63"/>
      <c r="O8563" s="63"/>
      <c r="P8563" s="63"/>
      <c r="Q8563" s="63"/>
      <c r="R8563" s="63"/>
      <c r="S8563" s="63"/>
      <c r="T8563" s="63"/>
      <c r="U8563" s="63"/>
      <c r="V8563" s="63"/>
      <c r="W8563" s="63"/>
      <c r="X8563" s="63"/>
      <c r="Y8563" s="63"/>
      <c r="Z8563" s="62">
        <v>0</v>
      </c>
      <c r="AA8563" s="63"/>
      <c r="AB8563" s="63"/>
      <c r="AC8563" s="62">
        <v>0</v>
      </c>
    </row>
    <row r="8564" spans="1:29" ht="45" x14ac:dyDescent="0.25">
      <c r="A8564" s="61" t="s">
        <v>214</v>
      </c>
      <c r="B8564" s="61" t="s">
        <v>215</v>
      </c>
      <c r="C8564" s="62">
        <v>2004</v>
      </c>
      <c r="D8564" s="61" t="s">
        <v>75</v>
      </c>
      <c r="E8564" s="62">
        <v>9</v>
      </c>
      <c r="F8564" s="62">
        <v>1499</v>
      </c>
      <c r="G8564" s="62">
        <v>190</v>
      </c>
      <c r="H8564" s="62">
        <v>1.76</v>
      </c>
      <c r="I8564" s="62">
        <v>166.56</v>
      </c>
      <c r="J8564" s="62">
        <v>1394.07</v>
      </c>
      <c r="K8564" s="62">
        <v>7.76</v>
      </c>
      <c r="L8564" s="62">
        <v>17</v>
      </c>
      <c r="M8564" s="62">
        <v>0.16</v>
      </c>
      <c r="N8564" s="62">
        <v>0.86</v>
      </c>
      <c r="O8564" s="62">
        <v>93.57</v>
      </c>
      <c r="P8564" s="63"/>
      <c r="Q8564" s="63"/>
      <c r="R8564" s="63"/>
      <c r="S8564" s="63"/>
      <c r="T8564" s="63"/>
      <c r="U8564" s="63"/>
      <c r="V8564" s="63"/>
      <c r="W8564" s="63"/>
      <c r="X8564" s="63"/>
      <c r="Y8564" s="63"/>
      <c r="Z8564" s="62">
        <v>311</v>
      </c>
      <c r="AA8564" s="62">
        <v>927</v>
      </c>
      <c r="AB8564" s="62">
        <v>8.58</v>
      </c>
      <c r="AC8564" s="62">
        <v>34.56</v>
      </c>
    </row>
    <row r="8565" spans="1:29" ht="30" x14ac:dyDescent="0.25">
      <c r="A8565" s="61" t="s">
        <v>509</v>
      </c>
      <c r="B8565" s="61" t="s">
        <v>510</v>
      </c>
      <c r="C8565" s="62">
        <v>2008</v>
      </c>
      <c r="D8565" s="61" t="s">
        <v>86</v>
      </c>
      <c r="E8565" s="62">
        <v>60</v>
      </c>
      <c r="F8565" s="62">
        <v>325</v>
      </c>
      <c r="G8565" s="62">
        <v>87</v>
      </c>
      <c r="H8565" s="62">
        <v>0.12</v>
      </c>
      <c r="I8565" s="62">
        <v>5.42</v>
      </c>
      <c r="J8565" s="62">
        <v>302.25</v>
      </c>
      <c r="K8565" s="62">
        <v>374.39</v>
      </c>
      <c r="L8565" s="62">
        <v>593</v>
      </c>
      <c r="M8565" s="62">
        <v>0.82</v>
      </c>
      <c r="N8565" s="62">
        <v>6.24</v>
      </c>
      <c r="O8565" s="62">
        <v>4514.93</v>
      </c>
      <c r="P8565" s="63"/>
      <c r="Q8565" s="63"/>
      <c r="R8565" s="63"/>
      <c r="S8565" s="63"/>
      <c r="T8565" s="63"/>
      <c r="U8565" s="63"/>
      <c r="V8565" s="63"/>
      <c r="W8565" s="63"/>
      <c r="X8565" s="63"/>
      <c r="Y8565" s="63"/>
      <c r="Z8565" s="62">
        <v>5564</v>
      </c>
      <c r="AA8565" s="62">
        <v>62925</v>
      </c>
      <c r="AB8565" s="62">
        <v>87.4</v>
      </c>
      <c r="AC8565" s="62">
        <v>92.73</v>
      </c>
    </row>
    <row r="8566" spans="1:29" x14ac:dyDescent="0.25">
      <c r="A8566" s="61" t="s">
        <v>229</v>
      </c>
      <c r="B8566" s="61" t="s">
        <v>230</v>
      </c>
      <c r="C8566" s="62">
        <v>2011</v>
      </c>
      <c r="D8566" s="61" t="s">
        <v>373</v>
      </c>
      <c r="E8566" s="62">
        <v>12</v>
      </c>
      <c r="F8566" s="63"/>
      <c r="G8566" s="63"/>
      <c r="H8566" s="63"/>
      <c r="I8566" s="63"/>
      <c r="J8566" s="63"/>
      <c r="K8566" s="62">
        <v>0</v>
      </c>
      <c r="L8566" s="63"/>
      <c r="M8566" s="63"/>
      <c r="N8566" s="63"/>
      <c r="O8566" s="63"/>
      <c r="P8566" s="63"/>
      <c r="Q8566" s="63"/>
      <c r="R8566" s="63"/>
      <c r="S8566" s="63"/>
      <c r="T8566" s="63"/>
      <c r="U8566" s="63"/>
      <c r="V8566" s="63"/>
      <c r="W8566" s="63"/>
      <c r="X8566" s="63"/>
      <c r="Y8566" s="63"/>
      <c r="Z8566" s="62">
        <v>138700</v>
      </c>
      <c r="AA8566" s="62">
        <v>4468</v>
      </c>
      <c r="AB8566" s="62">
        <v>31.03</v>
      </c>
      <c r="AC8566" s="62">
        <v>11558.33</v>
      </c>
    </row>
    <row r="8567" spans="1:29" x14ac:dyDescent="0.25">
      <c r="A8567" s="61" t="s">
        <v>328</v>
      </c>
      <c r="B8567" s="61" t="s">
        <v>329</v>
      </c>
      <c r="C8567" s="62">
        <v>2018</v>
      </c>
      <c r="D8567" s="61" t="s">
        <v>78</v>
      </c>
      <c r="E8567" s="62">
        <v>64</v>
      </c>
      <c r="F8567" s="62">
        <v>364500</v>
      </c>
      <c r="G8567" s="62">
        <v>61689</v>
      </c>
      <c r="H8567" s="62">
        <v>80.319999999999993</v>
      </c>
      <c r="I8567" s="62">
        <v>5695.31</v>
      </c>
      <c r="J8567" s="62">
        <v>338985</v>
      </c>
      <c r="K8567" s="62">
        <v>0</v>
      </c>
      <c r="L8567" s="63"/>
      <c r="M8567" s="63"/>
      <c r="N8567" s="63"/>
      <c r="O8567" s="63"/>
      <c r="P8567" s="63"/>
      <c r="Q8567" s="63"/>
      <c r="R8567" s="63"/>
      <c r="S8567" s="63"/>
      <c r="T8567" s="63"/>
      <c r="U8567" s="63"/>
      <c r="V8567" s="63"/>
      <c r="W8567" s="63"/>
      <c r="X8567" s="63"/>
      <c r="Y8567" s="63"/>
      <c r="Z8567" s="62">
        <v>1208.48</v>
      </c>
      <c r="AA8567" s="62">
        <v>3676</v>
      </c>
      <c r="AB8567" s="62">
        <v>4.79</v>
      </c>
      <c r="AC8567" s="62">
        <v>18.88</v>
      </c>
    </row>
    <row r="8568" spans="1:29" ht="45" x14ac:dyDescent="0.25">
      <c r="A8568" s="61" t="s">
        <v>326</v>
      </c>
      <c r="B8568" s="61" t="s">
        <v>327</v>
      </c>
      <c r="C8568" s="62">
        <v>2014</v>
      </c>
      <c r="D8568" s="61" t="s">
        <v>78</v>
      </c>
      <c r="E8568" s="62">
        <v>104</v>
      </c>
      <c r="F8568" s="62">
        <v>1157218</v>
      </c>
      <c r="G8568" s="62">
        <v>142309</v>
      </c>
      <c r="H8568" s="62">
        <v>114.03</v>
      </c>
      <c r="I8568" s="62">
        <v>11127.1</v>
      </c>
      <c r="J8568" s="62">
        <v>1076212.74</v>
      </c>
      <c r="K8568" s="62">
        <v>0</v>
      </c>
      <c r="L8568" s="63"/>
      <c r="M8568" s="63"/>
      <c r="N8568" s="63"/>
      <c r="O8568" s="63"/>
      <c r="P8568" s="63"/>
      <c r="Q8568" s="63"/>
      <c r="R8568" s="63"/>
      <c r="S8568" s="63"/>
      <c r="T8568" s="63"/>
      <c r="U8568" s="63"/>
      <c r="V8568" s="63"/>
      <c r="W8568" s="63"/>
      <c r="X8568" s="63"/>
      <c r="Y8568" s="63"/>
      <c r="Z8568" s="62">
        <v>281878</v>
      </c>
      <c r="AA8568" s="62">
        <v>36742</v>
      </c>
      <c r="AB8568" s="62">
        <v>29.44</v>
      </c>
      <c r="AC8568" s="62">
        <v>2710.37</v>
      </c>
    </row>
    <row r="8569" spans="1:29" x14ac:dyDescent="0.25">
      <c r="A8569" s="61" t="s">
        <v>184</v>
      </c>
      <c r="B8569" s="61" t="s">
        <v>185</v>
      </c>
      <c r="C8569" s="62">
        <v>2016</v>
      </c>
      <c r="D8569" s="61" t="s">
        <v>78</v>
      </c>
      <c r="E8569" s="62">
        <v>52</v>
      </c>
      <c r="F8569" s="62">
        <v>526808</v>
      </c>
      <c r="G8569" s="62">
        <v>86091</v>
      </c>
      <c r="H8569" s="62">
        <v>137.97</v>
      </c>
      <c r="I8569" s="62">
        <v>10130.92</v>
      </c>
      <c r="J8569" s="62">
        <v>489931.44</v>
      </c>
      <c r="K8569" s="62">
        <v>0</v>
      </c>
      <c r="L8569" s="63"/>
      <c r="M8569" s="63"/>
      <c r="N8569" s="63"/>
      <c r="O8569" s="63"/>
      <c r="P8569" s="63"/>
      <c r="Q8569" s="63"/>
      <c r="R8569" s="63"/>
      <c r="S8569" s="63"/>
      <c r="T8569" s="63"/>
      <c r="U8569" s="63"/>
      <c r="V8569" s="63"/>
      <c r="W8569" s="63"/>
      <c r="X8569" s="63"/>
      <c r="Y8569" s="63"/>
      <c r="Z8569" s="62">
        <v>761</v>
      </c>
      <c r="AA8569" s="62">
        <v>5484</v>
      </c>
      <c r="AB8569" s="62">
        <v>8.7899999999999991</v>
      </c>
      <c r="AC8569" s="62">
        <v>14.63</v>
      </c>
    </row>
    <row r="8570" spans="1:29" ht="30" x14ac:dyDescent="0.25">
      <c r="A8570" s="61" t="s">
        <v>391</v>
      </c>
      <c r="B8570" s="61" t="s">
        <v>392</v>
      </c>
      <c r="C8570" s="62">
        <v>2010</v>
      </c>
      <c r="D8570" s="61" t="s">
        <v>78</v>
      </c>
      <c r="E8570" s="62">
        <v>48</v>
      </c>
      <c r="F8570" s="62">
        <v>148694</v>
      </c>
      <c r="G8570" s="62">
        <v>31961</v>
      </c>
      <c r="H8570" s="62">
        <v>55.49</v>
      </c>
      <c r="I8570" s="62">
        <v>3097.79</v>
      </c>
      <c r="J8570" s="62">
        <v>138285.42000000001</v>
      </c>
      <c r="K8570" s="62">
        <v>33625</v>
      </c>
      <c r="L8570" s="62">
        <v>75591</v>
      </c>
      <c r="M8570" s="62">
        <v>131.22999999999999</v>
      </c>
      <c r="N8570" s="63"/>
      <c r="O8570" s="63"/>
      <c r="P8570" s="63"/>
      <c r="Q8570" s="63"/>
      <c r="R8570" s="63"/>
      <c r="S8570" s="63"/>
      <c r="T8570" s="63"/>
      <c r="U8570" s="63"/>
      <c r="V8570" s="63"/>
      <c r="W8570" s="63"/>
      <c r="X8570" s="63"/>
      <c r="Y8570" s="63"/>
      <c r="Z8570" s="62">
        <v>1651</v>
      </c>
      <c r="AA8570" s="62">
        <v>15324</v>
      </c>
      <c r="AB8570" s="62">
        <v>26.6</v>
      </c>
      <c r="AC8570" s="62">
        <v>34.4</v>
      </c>
    </row>
    <row r="8571" spans="1:29" ht="30" x14ac:dyDescent="0.25">
      <c r="A8571" s="61" t="s">
        <v>255</v>
      </c>
      <c r="B8571" s="61" t="s">
        <v>256</v>
      </c>
      <c r="C8571" s="62">
        <v>2007</v>
      </c>
      <c r="D8571" s="61" t="s">
        <v>99</v>
      </c>
      <c r="E8571" s="62">
        <v>40</v>
      </c>
      <c r="F8571" s="62">
        <v>505800</v>
      </c>
      <c r="G8571" s="62">
        <v>51849</v>
      </c>
      <c r="H8571" s="62">
        <v>108.02</v>
      </c>
      <c r="I8571" s="62">
        <v>12645</v>
      </c>
      <c r="J8571" s="62">
        <v>470394</v>
      </c>
      <c r="K8571" s="62">
        <v>0</v>
      </c>
      <c r="L8571" s="62">
        <v>0</v>
      </c>
      <c r="M8571" s="62">
        <v>0</v>
      </c>
      <c r="N8571" s="63"/>
      <c r="O8571" s="63"/>
      <c r="P8571" s="63"/>
      <c r="Q8571" s="63"/>
      <c r="R8571" s="63"/>
      <c r="S8571" s="63"/>
      <c r="T8571" s="63"/>
      <c r="U8571" s="63"/>
      <c r="V8571" s="63"/>
      <c r="W8571" s="63"/>
      <c r="X8571" s="63"/>
      <c r="Y8571" s="63"/>
      <c r="Z8571" s="62">
        <v>976</v>
      </c>
      <c r="AA8571" s="62">
        <v>7318</v>
      </c>
      <c r="AB8571" s="62">
        <v>15.25</v>
      </c>
      <c r="AC8571" s="62">
        <v>24.4</v>
      </c>
    </row>
    <row r="8572" spans="1:29" x14ac:dyDescent="0.25">
      <c r="A8572" s="61" t="s">
        <v>196</v>
      </c>
      <c r="B8572" s="61" t="s">
        <v>197</v>
      </c>
      <c r="C8572" s="62">
        <v>2014</v>
      </c>
      <c r="D8572" s="61" t="s">
        <v>99</v>
      </c>
      <c r="E8572" s="62">
        <v>60</v>
      </c>
      <c r="F8572" s="62">
        <v>65025</v>
      </c>
      <c r="G8572" s="62">
        <v>13186</v>
      </c>
      <c r="H8572" s="62">
        <v>18.309999999999999</v>
      </c>
      <c r="I8572" s="62">
        <v>1083.75</v>
      </c>
      <c r="J8572" s="62">
        <v>60473.25</v>
      </c>
      <c r="K8572" s="62">
        <v>30487.88</v>
      </c>
      <c r="L8572" s="62">
        <v>41478</v>
      </c>
      <c r="M8572" s="62">
        <v>57.61</v>
      </c>
      <c r="N8572" s="62">
        <v>508.13</v>
      </c>
      <c r="O8572" s="62">
        <v>367662.44</v>
      </c>
      <c r="P8572" s="63"/>
      <c r="Q8572" s="63"/>
      <c r="R8572" s="63"/>
      <c r="S8572" s="63"/>
      <c r="T8572" s="63"/>
      <c r="U8572" s="63"/>
      <c r="V8572" s="63"/>
      <c r="W8572" s="63"/>
      <c r="X8572" s="63"/>
      <c r="Y8572" s="63"/>
      <c r="Z8572" s="62">
        <v>222600</v>
      </c>
      <c r="AA8572" s="62">
        <v>58576</v>
      </c>
      <c r="AB8572" s="62">
        <v>81.36</v>
      </c>
      <c r="AC8572" s="62">
        <v>3710</v>
      </c>
    </row>
    <row r="8573" spans="1:29" ht="30" x14ac:dyDescent="0.25">
      <c r="A8573" s="61" t="s">
        <v>216</v>
      </c>
      <c r="B8573" s="61" t="s">
        <v>217</v>
      </c>
      <c r="C8573" s="62">
        <v>2012</v>
      </c>
      <c r="D8573" s="61" t="s">
        <v>438</v>
      </c>
      <c r="E8573" s="62">
        <v>8</v>
      </c>
      <c r="F8573" s="62">
        <v>0</v>
      </c>
      <c r="G8573" s="62">
        <v>0</v>
      </c>
      <c r="H8573" s="62">
        <v>0</v>
      </c>
      <c r="I8573" s="62">
        <v>0</v>
      </c>
      <c r="J8573" s="62">
        <v>0</v>
      </c>
      <c r="K8573" s="62">
        <v>0</v>
      </c>
      <c r="L8573" s="62">
        <v>0</v>
      </c>
      <c r="M8573" s="62">
        <v>0</v>
      </c>
      <c r="N8573" s="63"/>
      <c r="O8573" s="63"/>
      <c r="P8573" s="63"/>
      <c r="Q8573" s="63"/>
      <c r="R8573" s="63"/>
      <c r="S8573" s="63"/>
      <c r="T8573" s="63"/>
      <c r="U8573" s="63"/>
      <c r="V8573" s="63"/>
      <c r="W8573" s="63"/>
      <c r="X8573" s="63"/>
      <c r="Y8573" s="63"/>
      <c r="Z8573" s="62">
        <v>0</v>
      </c>
      <c r="AA8573" s="62">
        <v>0</v>
      </c>
      <c r="AB8573" s="62">
        <v>0</v>
      </c>
      <c r="AC8573" s="62">
        <v>0</v>
      </c>
    </row>
    <row r="8574" spans="1:29" x14ac:dyDescent="0.25">
      <c r="A8574" s="61" t="s">
        <v>413</v>
      </c>
      <c r="B8574" s="61" t="s">
        <v>414</v>
      </c>
      <c r="C8574" s="62">
        <v>2004</v>
      </c>
      <c r="D8574" s="61" t="s">
        <v>99</v>
      </c>
      <c r="E8574" s="62">
        <v>48</v>
      </c>
      <c r="F8574" s="62">
        <v>74105</v>
      </c>
      <c r="G8574" s="62">
        <v>6134</v>
      </c>
      <c r="H8574" s="62">
        <v>10.65</v>
      </c>
      <c r="I8574" s="62">
        <v>1543.85</v>
      </c>
      <c r="J8574" s="62">
        <v>68917.649999999994</v>
      </c>
      <c r="K8574" s="62">
        <v>4408.7299999999996</v>
      </c>
      <c r="L8574" s="62">
        <v>4840</v>
      </c>
      <c r="M8574" s="62">
        <v>8.4</v>
      </c>
      <c r="N8574" s="62">
        <v>91.85</v>
      </c>
      <c r="O8574" s="62">
        <v>53166.2</v>
      </c>
      <c r="P8574" s="63"/>
      <c r="Q8574" s="63"/>
      <c r="R8574" s="63"/>
      <c r="S8574" s="63"/>
      <c r="T8574" s="63"/>
      <c r="U8574" s="63"/>
      <c r="V8574" s="63"/>
      <c r="W8574" s="63"/>
      <c r="X8574" s="63"/>
      <c r="Y8574" s="63"/>
      <c r="Z8574" s="62">
        <v>64138</v>
      </c>
      <c r="AA8574" s="62">
        <v>6121</v>
      </c>
      <c r="AB8574" s="62">
        <v>10.63</v>
      </c>
      <c r="AC8574" s="62">
        <v>1336.21</v>
      </c>
    </row>
    <row r="8575" spans="1:29" ht="45" x14ac:dyDescent="0.25">
      <c r="A8575" s="61" t="s">
        <v>326</v>
      </c>
      <c r="B8575" s="61" t="s">
        <v>327</v>
      </c>
      <c r="C8575" s="62">
        <v>2005</v>
      </c>
      <c r="D8575" s="61" t="s">
        <v>94</v>
      </c>
      <c r="E8575" s="62">
        <v>10</v>
      </c>
      <c r="F8575" s="62">
        <v>80083</v>
      </c>
      <c r="G8575" s="62">
        <v>8994</v>
      </c>
      <c r="H8575" s="62">
        <v>74.95</v>
      </c>
      <c r="I8575" s="62">
        <v>8008.3</v>
      </c>
      <c r="J8575" s="62">
        <v>74477.19</v>
      </c>
      <c r="K8575" s="62">
        <v>0</v>
      </c>
      <c r="L8575" s="63"/>
      <c r="M8575" s="63"/>
      <c r="N8575" s="63"/>
      <c r="O8575" s="63"/>
      <c r="P8575" s="62">
        <v>8774</v>
      </c>
      <c r="Q8575" s="62">
        <v>10734</v>
      </c>
      <c r="R8575" s="62">
        <v>89.45</v>
      </c>
      <c r="S8575" s="62">
        <v>877</v>
      </c>
      <c r="T8575" s="62">
        <v>111157.81</v>
      </c>
      <c r="U8575" s="63"/>
      <c r="V8575" s="63"/>
      <c r="W8575" s="63"/>
      <c r="X8575" s="63"/>
      <c r="Y8575" s="63"/>
      <c r="Z8575" s="62">
        <v>90000</v>
      </c>
      <c r="AA8575" s="62">
        <v>3420</v>
      </c>
      <c r="AB8575" s="62">
        <v>28.5</v>
      </c>
      <c r="AC8575" s="62">
        <v>9000</v>
      </c>
    </row>
    <row r="8576" spans="1:29" ht="30" x14ac:dyDescent="0.25">
      <c r="A8576" s="61" t="s">
        <v>363</v>
      </c>
      <c r="B8576" s="61" t="s">
        <v>364</v>
      </c>
      <c r="C8576" s="62">
        <v>2006</v>
      </c>
      <c r="D8576" s="61" t="s">
        <v>94</v>
      </c>
      <c r="E8576" s="62">
        <v>2</v>
      </c>
      <c r="F8576" s="62">
        <v>0</v>
      </c>
      <c r="G8576" s="62">
        <v>0</v>
      </c>
      <c r="H8576" s="62">
        <v>0</v>
      </c>
      <c r="I8576" s="62">
        <v>0</v>
      </c>
      <c r="J8576" s="62">
        <v>0</v>
      </c>
      <c r="K8576" s="62">
        <v>0</v>
      </c>
      <c r="L8576" s="62">
        <v>0</v>
      </c>
      <c r="M8576" s="62">
        <v>0</v>
      </c>
      <c r="N8576" s="63"/>
      <c r="O8576" s="63"/>
      <c r="P8576" s="63"/>
      <c r="Q8576" s="63"/>
      <c r="R8576" s="63"/>
      <c r="S8576" s="63"/>
      <c r="T8576" s="63"/>
      <c r="U8576" s="63"/>
      <c r="V8576" s="63"/>
      <c r="W8576" s="63"/>
      <c r="X8576" s="63"/>
      <c r="Y8576" s="63"/>
      <c r="Z8576" s="62">
        <v>207.21</v>
      </c>
      <c r="AA8576" s="62">
        <v>590</v>
      </c>
      <c r="AB8576" s="62">
        <v>24.58</v>
      </c>
      <c r="AC8576" s="62">
        <v>103.6</v>
      </c>
    </row>
    <row r="8577" spans="1:29" ht="30" x14ac:dyDescent="0.25">
      <c r="A8577" s="61" t="s">
        <v>507</v>
      </c>
      <c r="B8577" s="61" t="s">
        <v>508</v>
      </c>
      <c r="C8577" s="62">
        <v>2006</v>
      </c>
      <c r="D8577" s="61" t="s">
        <v>135</v>
      </c>
      <c r="E8577" s="62">
        <v>195</v>
      </c>
      <c r="F8577" s="62">
        <v>1510200</v>
      </c>
      <c r="G8577" s="62">
        <v>209065</v>
      </c>
      <c r="H8577" s="62">
        <v>89.34</v>
      </c>
      <c r="I8577" s="62">
        <v>7744.62</v>
      </c>
      <c r="J8577" s="62">
        <v>1404486</v>
      </c>
      <c r="K8577" s="62">
        <v>192321.05</v>
      </c>
      <c r="L8577" s="62">
        <v>276212</v>
      </c>
      <c r="M8577" s="62">
        <v>118.04</v>
      </c>
      <c r="N8577" s="62">
        <v>986.26</v>
      </c>
      <c r="O8577" s="62">
        <v>2319257.21</v>
      </c>
      <c r="P8577" s="63"/>
      <c r="Q8577" s="63"/>
      <c r="R8577" s="63"/>
      <c r="S8577" s="63"/>
      <c r="T8577" s="63"/>
      <c r="U8577" s="63"/>
      <c r="V8577" s="63"/>
      <c r="W8577" s="63"/>
      <c r="X8577" s="63"/>
      <c r="Y8577" s="63"/>
      <c r="Z8577" s="62">
        <v>22.29</v>
      </c>
      <c r="AA8577" s="62">
        <v>74054</v>
      </c>
      <c r="AB8577" s="62">
        <v>31.65</v>
      </c>
      <c r="AC8577" s="62">
        <v>0.11</v>
      </c>
    </row>
    <row r="8578" spans="1:29" x14ac:dyDescent="0.25">
      <c r="A8578" s="61" t="s">
        <v>444</v>
      </c>
      <c r="B8578" s="61" t="s">
        <v>445</v>
      </c>
      <c r="C8578" s="62">
        <v>2004</v>
      </c>
      <c r="D8578" s="61" t="s">
        <v>78</v>
      </c>
      <c r="E8578" s="62">
        <v>40</v>
      </c>
      <c r="F8578" s="62">
        <v>150400</v>
      </c>
      <c r="G8578" s="62">
        <v>19346</v>
      </c>
      <c r="H8578" s="62">
        <v>40.299999999999997</v>
      </c>
      <c r="I8578" s="62">
        <v>3760</v>
      </c>
      <c r="J8578" s="62">
        <v>139872</v>
      </c>
      <c r="K8578" s="62">
        <v>0</v>
      </c>
      <c r="L8578" s="63"/>
      <c r="M8578" s="63"/>
      <c r="N8578" s="63"/>
      <c r="O8578" s="63"/>
      <c r="P8578" s="63"/>
      <c r="Q8578" s="63"/>
      <c r="R8578" s="63"/>
      <c r="S8578" s="63"/>
      <c r="T8578" s="63"/>
      <c r="U8578" s="63"/>
      <c r="V8578" s="63"/>
      <c r="W8578" s="63"/>
      <c r="X8578" s="63"/>
      <c r="Y8578" s="63"/>
      <c r="Z8578" s="62">
        <v>0</v>
      </c>
      <c r="AA8578" s="63"/>
      <c r="AB8578" s="63"/>
      <c r="AC8578" s="62">
        <v>0</v>
      </c>
    </row>
    <row r="8579" spans="1:29" ht="30" x14ac:dyDescent="0.25">
      <c r="A8579" s="61" t="s">
        <v>216</v>
      </c>
      <c r="B8579" s="61" t="s">
        <v>217</v>
      </c>
      <c r="C8579" s="62">
        <v>2013</v>
      </c>
      <c r="D8579" s="61" t="s">
        <v>86</v>
      </c>
      <c r="E8579" s="62">
        <v>177</v>
      </c>
      <c r="F8579" s="62">
        <v>1115748</v>
      </c>
      <c r="G8579" s="62">
        <v>171045</v>
      </c>
      <c r="H8579" s="62">
        <v>80.53</v>
      </c>
      <c r="I8579" s="62">
        <v>6303.66</v>
      </c>
      <c r="J8579" s="62">
        <v>1037645.64</v>
      </c>
      <c r="K8579" s="62">
        <v>147881.67000000001</v>
      </c>
      <c r="L8579" s="62">
        <v>176474</v>
      </c>
      <c r="M8579" s="62">
        <v>83.09</v>
      </c>
      <c r="N8579" s="62">
        <v>835.49</v>
      </c>
      <c r="O8579" s="62">
        <v>1783349.4</v>
      </c>
      <c r="P8579" s="63"/>
      <c r="Q8579" s="63"/>
      <c r="R8579" s="63"/>
      <c r="S8579" s="63"/>
      <c r="T8579" s="63"/>
      <c r="U8579" s="63"/>
      <c r="V8579" s="63"/>
      <c r="W8579" s="63"/>
      <c r="X8579" s="63"/>
      <c r="Y8579" s="63"/>
      <c r="Z8579" s="62">
        <v>21185</v>
      </c>
      <c r="AA8579" s="62">
        <v>270683</v>
      </c>
      <c r="AB8579" s="62">
        <v>127.44</v>
      </c>
      <c r="AC8579" s="62">
        <v>119.69</v>
      </c>
    </row>
    <row r="8580" spans="1:29" x14ac:dyDescent="0.25">
      <c r="A8580" s="61" t="s">
        <v>289</v>
      </c>
      <c r="B8580" s="61" t="s">
        <v>290</v>
      </c>
      <c r="C8580" s="62">
        <v>2015</v>
      </c>
      <c r="D8580" s="61" t="s">
        <v>89</v>
      </c>
      <c r="E8580" s="62">
        <v>40</v>
      </c>
      <c r="F8580" s="62">
        <v>187200</v>
      </c>
      <c r="G8580" s="62">
        <v>24595</v>
      </c>
      <c r="H8580" s="62">
        <v>51.24</v>
      </c>
      <c r="I8580" s="62">
        <v>4680</v>
      </c>
      <c r="J8580" s="62">
        <v>174096</v>
      </c>
      <c r="K8580" s="62">
        <v>10392.82</v>
      </c>
      <c r="L8580" s="62">
        <v>23238</v>
      </c>
      <c r="M8580" s="62">
        <v>48.41</v>
      </c>
      <c r="N8580" s="62">
        <v>259.82</v>
      </c>
      <c r="O8580" s="62">
        <v>125330.16</v>
      </c>
      <c r="P8580" s="63"/>
      <c r="Q8580" s="63"/>
      <c r="R8580" s="63"/>
      <c r="S8580" s="63"/>
      <c r="T8580" s="63"/>
      <c r="U8580" s="63"/>
      <c r="V8580" s="63"/>
      <c r="W8580" s="63"/>
      <c r="X8580" s="63"/>
      <c r="Y8580" s="63"/>
      <c r="Z8580" s="62">
        <v>136299</v>
      </c>
      <c r="AA8580" s="62">
        <v>27015</v>
      </c>
      <c r="AB8580" s="62">
        <v>56.28</v>
      </c>
      <c r="AC8580" s="62">
        <v>3407.48</v>
      </c>
    </row>
    <row r="8581" spans="1:29" ht="30" x14ac:dyDescent="0.25">
      <c r="A8581" s="61" t="s">
        <v>255</v>
      </c>
      <c r="B8581" s="61" t="s">
        <v>256</v>
      </c>
      <c r="C8581" s="62">
        <v>2017</v>
      </c>
      <c r="D8581" s="61" t="s">
        <v>86</v>
      </c>
      <c r="E8581" s="62">
        <v>110</v>
      </c>
      <c r="F8581" s="62">
        <v>108162</v>
      </c>
      <c r="G8581" s="62">
        <v>23288</v>
      </c>
      <c r="H8581" s="62">
        <v>17.64</v>
      </c>
      <c r="I8581" s="62">
        <v>983.29</v>
      </c>
      <c r="J8581" s="62">
        <v>100590.66</v>
      </c>
      <c r="K8581" s="62">
        <v>57637.25</v>
      </c>
      <c r="L8581" s="62">
        <v>52984</v>
      </c>
      <c r="M8581" s="62">
        <v>40.14</v>
      </c>
      <c r="N8581" s="62">
        <v>523.97</v>
      </c>
      <c r="O8581" s="62">
        <v>695064.83</v>
      </c>
      <c r="P8581" s="63"/>
      <c r="Q8581" s="63"/>
      <c r="R8581" s="63"/>
      <c r="S8581" s="63"/>
      <c r="T8581" s="63"/>
      <c r="U8581" s="63"/>
      <c r="V8581" s="63"/>
      <c r="W8581" s="63"/>
      <c r="X8581" s="63"/>
      <c r="Y8581" s="63"/>
      <c r="Z8581" s="62">
        <v>13262</v>
      </c>
      <c r="AA8581" s="62">
        <v>260881</v>
      </c>
      <c r="AB8581" s="62">
        <v>197.64</v>
      </c>
      <c r="AC8581" s="62">
        <v>120.56</v>
      </c>
    </row>
    <row r="8582" spans="1:29" x14ac:dyDescent="0.25">
      <c r="A8582" s="61" t="s">
        <v>458</v>
      </c>
      <c r="B8582" s="61" t="s">
        <v>459</v>
      </c>
      <c r="C8582" s="62">
        <v>2008</v>
      </c>
      <c r="D8582" s="61" t="s">
        <v>78</v>
      </c>
      <c r="E8582" s="62">
        <v>64</v>
      </c>
      <c r="F8582" s="62">
        <v>637200</v>
      </c>
      <c r="G8582" s="62">
        <v>100752</v>
      </c>
      <c r="H8582" s="62">
        <v>131.19</v>
      </c>
      <c r="I8582" s="62">
        <v>9956.25</v>
      </c>
      <c r="J8582" s="62">
        <v>592596</v>
      </c>
      <c r="K8582" s="62">
        <v>0</v>
      </c>
      <c r="L8582" s="63"/>
      <c r="M8582" s="63"/>
      <c r="N8582" s="63"/>
      <c r="O8582" s="63"/>
      <c r="P8582" s="63"/>
      <c r="Q8582" s="63"/>
      <c r="R8582" s="63"/>
      <c r="S8582" s="63"/>
      <c r="T8582" s="63"/>
      <c r="U8582" s="63"/>
      <c r="V8582" s="63"/>
      <c r="W8582" s="63"/>
      <c r="X8582" s="63"/>
      <c r="Y8582" s="63"/>
      <c r="Z8582" s="62">
        <v>2834.92</v>
      </c>
      <c r="AA8582" s="62">
        <v>22995</v>
      </c>
      <c r="AB8582" s="62">
        <v>29.94</v>
      </c>
      <c r="AC8582" s="62">
        <v>44.3</v>
      </c>
    </row>
    <row r="8583" spans="1:29" ht="30" x14ac:dyDescent="0.25">
      <c r="A8583" s="61" t="s">
        <v>507</v>
      </c>
      <c r="B8583" s="61" t="s">
        <v>508</v>
      </c>
      <c r="C8583" s="62">
        <v>2012</v>
      </c>
      <c r="D8583" s="61" t="s">
        <v>78</v>
      </c>
      <c r="E8583" s="62">
        <v>71</v>
      </c>
      <c r="F8583" s="62">
        <v>417120</v>
      </c>
      <c r="G8583" s="62">
        <v>50066</v>
      </c>
      <c r="H8583" s="62">
        <v>58.76</v>
      </c>
      <c r="I8583" s="62">
        <v>5874.93</v>
      </c>
      <c r="J8583" s="62">
        <v>387921.6</v>
      </c>
      <c r="K8583" s="62">
        <v>28252.18</v>
      </c>
      <c r="L8583" s="62">
        <v>32517</v>
      </c>
      <c r="M8583" s="62">
        <v>38.17</v>
      </c>
      <c r="N8583" s="62">
        <v>397.92</v>
      </c>
      <c r="O8583" s="62">
        <v>340701.54</v>
      </c>
      <c r="P8583" s="63"/>
      <c r="Q8583" s="63"/>
      <c r="R8583" s="63"/>
      <c r="S8583" s="63"/>
      <c r="T8583" s="63"/>
      <c r="U8583" s="63"/>
      <c r="V8583" s="63"/>
      <c r="W8583" s="63"/>
      <c r="X8583" s="63"/>
      <c r="Y8583" s="63"/>
      <c r="Z8583" s="62">
        <v>5.75</v>
      </c>
      <c r="AA8583" s="62">
        <v>29631</v>
      </c>
      <c r="AB8583" s="62">
        <v>34.78</v>
      </c>
      <c r="AC8583" s="62">
        <v>0.08</v>
      </c>
    </row>
    <row r="8584" spans="1:29" ht="45" x14ac:dyDescent="0.25">
      <c r="A8584" s="61" t="s">
        <v>460</v>
      </c>
      <c r="B8584" s="61" t="s">
        <v>461</v>
      </c>
      <c r="C8584" s="62">
        <v>2009</v>
      </c>
      <c r="D8584" s="61" t="s">
        <v>78</v>
      </c>
      <c r="E8584" s="62">
        <v>48</v>
      </c>
      <c r="F8584" s="62">
        <v>490799</v>
      </c>
      <c r="G8584" s="62">
        <v>145236</v>
      </c>
      <c r="H8584" s="62">
        <v>252.15</v>
      </c>
      <c r="I8584" s="62">
        <v>10224.98</v>
      </c>
      <c r="J8584" s="62">
        <v>456443.07</v>
      </c>
      <c r="K8584" s="62">
        <v>0</v>
      </c>
      <c r="L8584" s="63"/>
      <c r="M8584" s="63"/>
      <c r="N8584" s="63"/>
      <c r="O8584" s="63"/>
      <c r="P8584" s="63"/>
      <c r="Q8584" s="63"/>
      <c r="R8584" s="63"/>
      <c r="S8584" s="63"/>
      <c r="T8584" s="63"/>
      <c r="U8584" s="63"/>
      <c r="V8584" s="63"/>
      <c r="W8584" s="63"/>
      <c r="X8584" s="63"/>
      <c r="Y8584" s="63"/>
      <c r="Z8584" s="62">
        <v>162548</v>
      </c>
      <c r="AA8584" s="62">
        <v>6310</v>
      </c>
      <c r="AB8584" s="62">
        <v>10.95</v>
      </c>
      <c r="AC8584" s="62">
        <v>3386.42</v>
      </c>
    </row>
    <row r="8585" spans="1:29" ht="30" x14ac:dyDescent="0.25">
      <c r="A8585" s="61" t="s">
        <v>227</v>
      </c>
      <c r="B8585" s="61" t="s">
        <v>228</v>
      </c>
      <c r="C8585" s="62">
        <v>2006</v>
      </c>
      <c r="D8585" s="61" t="s">
        <v>75</v>
      </c>
      <c r="E8585" s="62">
        <v>12</v>
      </c>
      <c r="F8585" s="63"/>
      <c r="G8585" s="63"/>
      <c r="H8585" s="63"/>
      <c r="I8585" s="63"/>
      <c r="J8585" s="63"/>
      <c r="K8585" s="62">
        <v>0</v>
      </c>
      <c r="L8585" s="63"/>
      <c r="M8585" s="63"/>
      <c r="N8585" s="63"/>
      <c r="O8585" s="63"/>
      <c r="P8585" s="63"/>
      <c r="Q8585" s="63"/>
      <c r="R8585" s="63"/>
      <c r="S8585" s="63"/>
      <c r="T8585" s="63"/>
      <c r="U8585" s="63"/>
      <c r="V8585" s="63"/>
      <c r="W8585" s="63"/>
      <c r="X8585" s="63"/>
      <c r="Y8585" s="63"/>
      <c r="Z8585" s="62">
        <v>186.31</v>
      </c>
      <c r="AA8585" s="62">
        <v>8363</v>
      </c>
      <c r="AB8585" s="62">
        <v>58.08</v>
      </c>
      <c r="AC8585" s="62">
        <v>15.53</v>
      </c>
    </row>
    <row r="8586" spans="1:29" x14ac:dyDescent="0.25">
      <c r="A8586" s="61" t="s">
        <v>79</v>
      </c>
      <c r="B8586" s="61" t="s">
        <v>80</v>
      </c>
      <c r="C8586" s="62">
        <v>2011</v>
      </c>
      <c r="D8586" s="61" t="s">
        <v>94</v>
      </c>
      <c r="E8586" s="62">
        <v>6</v>
      </c>
      <c r="F8586" s="62">
        <v>33</v>
      </c>
      <c r="G8586" s="62">
        <v>9</v>
      </c>
      <c r="H8586" s="62">
        <v>0.13</v>
      </c>
      <c r="I8586" s="62">
        <v>5.5</v>
      </c>
      <c r="J8586" s="62">
        <v>30.69</v>
      </c>
      <c r="K8586" s="62">
        <v>15.52</v>
      </c>
      <c r="L8586" s="62">
        <v>22</v>
      </c>
      <c r="M8586" s="62">
        <v>0.31</v>
      </c>
      <c r="N8586" s="63"/>
      <c r="O8586" s="63"/>
      <c r="P8586" s="63"/>
      <c r="Q8586" s="63"/>
      <c r="R8586" s="63"/>
      <c r="S8586" s="63"/>
      <c r="T8586" s="63"/>
      <c r="U8586" s="63"/>
      <c r="V8586" s="63"/>
      <c r="W8586" s="63"/>
      <c r="X8586" s="63"/>
      <c r="Y8586" s="63"/>
      <c r="Z8586" s="62">
        <v>65663</v>
      </c>
      <c r="AA8586" s="62">
        <v>3365</v>
      </c>
      <c r="AB8586" s="62">
        <v>46.74</v>
      </c>
      <c r="AC8586" s="62">
        <v>10943.83</v>
      </c>
    </row>
    <row r="8587" spans="1:29" ht="30" x14ac:dyDescent="0.25">
      <c r="A8587" s="61" t="s">
        <v>391</v>
      </c>
      <c r="B8587" s="61" t="s">
        <v>392</v>
      </c>
      <c r="C8587" s="62">
        <v>2008</v>
      </c>
      <c r="D8587" s="61" t="s">
        <v>75</v>
      </c>
      <c r="E8587" s="62">
        <v>15</v>
      </c>
      <c r="F8587" s="62">
        <v>7279</v>
      </c>
      <c r="G8587" s="62">
        <v>1965</v>
      </c>
      <c r="H8587" s="62">
        <v>10.92</v>
      </c>
      <c r="I8587" s="62">
        <v>485.27</v>
      </c>
      <c r="J8587" s="62">
        <v>6769.47</v>
      </c>
      <c r="K8587" s="62">
        <v>5238</v>
      </c>
      <c r="L8587" s="62">
        <v>11253</v>
      </c>
      <c r="M8587" s="62">
        <v>62.52</v>
      </c>
      <c r="N8587" s="62">
        <v>349.2</v>
      </c>
      <c r="O8587" s="62">
        <v>63166.61</v>
      </c>
      <c r="P8587" s="63"/>
      <c r="Q8587" s="63"/>
      <c r="R8587" s="63"/>
      <c r="S8587" s="63"/>
      <c r="T8587" s="63"/>
      <c r="U8587" s="62">
        <v>300</v>
      </c>
      <c r="V8587" s="62">
        <v>1010</v>
      </c>
      <c r="W8587" s="62">
        <v>5.61</v>
      </c>
      <c r="X8587" s="62">
        <v>20</v>
      </c>
      <c r="Y8587" s="62">
        <v>6715.2</v>
      </c>
      <c r="Z8587" s="62">
        <v>888</v>
      </c>
      <c r="AA8587" s="62">
        <v>5746</v>
      </c>
      <c r="AB8587" s="62">
        <v>31.92</v>
      </c>
      <c r="AC8587" s="62">
        <v>59.2</v>
      </c>
    </row>
    <row r="8588" spans="1:29" x14ac:dyDescent="0.25">
      <c r="A8588" s="61" t="s">
        <v>161</v>
      </c>
      <c r="B8588" s="61" t="s">
        <v>162</v>
      </c>
      <c r="C8588" s="62">
        <v>2008</v>
      </c>
      <c r="D8588" s="61" t="s">
        <v>89</v>
      </c>
      <c r="E8588" s="62">
        <v>103</v>
      </c>
      <c r="F8588" s="62">
        <v>63344</v>
      </c>
      <c r="G8588" s="62">
        <v>6969</v>
      </c>
      <c r="H8588" s="62">
        <v>5.64</v>
      </c>
      <c r="I8588" s="62">
        <v>614.99</v>
      </c>
      <c r="J8588" s="62">
        <v>58909.919999999998</v>
      </c>
      <c r="K8588" s="62">
        <v>385.06</v>
      </c>
      <c r="L8588" s="62">
        <v>3888</v>
      </c>
      <c r="M8588" s="62">
        <v>3.15</v>
      </c>
      <c r="N8588" s="62">
        <v>3.74</v>
      </c>
      <c r="O8588" s="62">
        <v>4643.59</v>
      </c>
      <c r="P8588" s="63"/>
      <c r="Q8588" s="63"/>
      <c r="R8588" s="63"/>
      <c r="S8588" s="63"/>
      <c r="T8588" s="63"/>
      <c r="U8588" s="63"/>
      <c r="V8588" s="63"/>
      <c r="W8588" s="63"/>
      <c r="X8588" s="63"/>
      <c r="Y8588" s="63"/>
      <c r="Z8588" s="62">
        <v>55600</v>
      </c>
      <c r="AA8588" s="62">
        <v>31628</v>
      </c>
      <c r="AB8588" s="62">
        <v>25.59</v>
      </c>
      <c r="AC8588" s="62">
        <v>539.80999999999995</v>
      </c>
    </row>
    <row r="8589" spans="1:29" ht="30" x14ac:dyDescent="0.25">
      <c r="A8589" s="61" t="s">
        <v>387</v>
      </c>
      <c r="B8589" s="61" t="s">
        <v>388</v>
      </c>
      <c r="C8589" s="62">
        <v>2006</v>
      </c>
      <c r="D8589" s="61" t="s">
        <v>78</v>
      </c>
      <c r="E8589" s="62">
        <v>48</v>
      </c>
      <c r="F8589" s="62">
        <v>439120</v>
      </c>
      <c r="G8589" s="62">
        <v>88005</v>
      </c>
      <c r="H8589" s="62">
        <v>152.79</v>
      </c>
      <c r="I8589" s="62">
        <v>9148.33</v>
      </c>
      <c r="J8589" s="62">
        <v>408381.6</v>
      </c>
      <c r="K8589" s="62">
        <v>0</v>
      </c>
      <c r="L8589" s="63"/>
      <c r="M8589" s="63"/>
      <c r="N8589" s="63"/>
      <c r="O8589" s="63"/>
      <c r="P8589" s="63"/>
      <c r="Q8589" s="63"/>
      <c r="R8589" s="63"/>
      <c r="S8589" s="63"/>
      <c r="T8589" s="63"/>
      <c r="U8589" s="63"/>
      <c r="V8589" s="63"/>
      <c r="W8589" s="63"/>
      <c r="X8589" s="63"/>
      <c r="Y8589" s="63"/>
      <c r="Z8589" s="62">
        <v>35040.1</v>
      </c>
      <c r="AA8589" s="62">
        <v>6221</v>
      </c>
      <c r="AB8589" s="62">
        <v>10.8</v>
      </c>
      <c r="AC8589" s="62">
        <v>730</v>
      </c>
    </row>
    <row r="8590" spans="1:29" x14ac:dyDescent="0.25">
      <c r="A8590" s="61" t="s">
        <v>383</v>
      </c>
      <c r="B8590" s="61" t="s">
        <v>384</v>
      </c>
      <c r="C8590" s="62">
        <v>2009</v>
      </c>
      <c r="D8590" s="61" t="s">
        <v>75</v>
      </c>
      <c r="E8590" s="62">
        <v>20</v>
      </c>
      <c r="F8590" s="62">
        <v>24825</v>
      </c>
      <c r="G8590" s="62">
        <v>5448</v>
      </c>
      <c r="H8590" s="62">
        <v>22.7</v>
      </c>
      <c r="I8590" s="62">
        <v>1241.25</v>
      </c>
      <c r="J8590" s="62">
        <v>23087.25</v>
      </c>
      <c r="K8590" s="62">
        <v>1018</v>
      </c>
      <c r="L8590" s="62">
        <v>2365</v>
      </c>
      <c r="M8590" s="62">
        <v>9.85</v>
      </c>
      <c r="N8590" s="62">
        <v>50.9</v>
      </c>
      <c r="O8590" s="62">
        <v>12276.37</v>
      </c>
      <c r="P8590" s="63"/>
      <c r="Q8590" s="63"/>
      <c r="R8590" s="63"/>
      <c r="S8590" s="63"/>
      <c r="T8590" s="63"/>
      <c r="U8590" s="63"/>
      <c r="V8590" s="63"/>
      <c r="W8590" s="63"/>
      <c r="X8590" s="63"/>
      <c r="Y8590" s="63"/>
      <c r="Z8590" s="62">
        <v>0.37</v>
      </c>
      <c r="AA8590" s="62">
        <v>1014</v>
      </c>
      <c r="AB8590" s="62">
        <v>4.2300000000000004</v>
      </c>
      <c r="AC8590" s="62">
        <v>0.02</v>
      </c>
    </row>
    <row r="8591" spans="1:29" x14ac:dyDescent="0.25">
      <c r="A8591" s="61" t="s">
        <v>159</v>
      </c>
      <c r="B8591" s="61" t="s">
        <v>160</v>
      </c>
      <c r="C8591" s="62">
        <v>2005</v>
      </c>
      <c r="D8591" s="61" t="s">
        <v>150</v>
      </c>
      <c r="E8591" s="62">
        <v>16</v>
      </c>
      <c r="F8591" s="62">
        <v>115616</v>
      </c>
      <c r="G8591" s="62">
        <v>12776</v>
      </c>
      <c r="H8591" s="62">
        <v>66.540000000000006</v>
      </c>
      <c r="I8591" s="62">
        <v>7226</v>
      </c>
      <c r="J8591" s="62">
        <v>107522.88</v>
      </c>
      <c r="K8591" s="62">
        <v>13574.2</v>
      </c>
      <c r="L8591" s="62">
        <v>18928</v>
      </c>
      <c r="M8591" s="62">
        <v>98.58</v>
      </c>
      <c r="N8591" s="62">
        <v>848.39</v>
      </c>
      <c r="O8591" s="62">
        <v>163695.35</v>
      </c>
      <c r="P8591" s="63"/>
      <c r="Q8591" s="63"/>
      <c r="R8591" s="63"/>
      <c r="S8591" s="63"/>
      <c r="T8591" s="63"/>
      <c r="U8591" s="63"/>
      <c r="V8591" s="63"/>
      <c r="W8591" s="63"/>
      <c r="X8591" s="63"/>
      <c r="Y8591" s="63"/>
      <c r="Z8591" s="62">
        <v>0</v>
      </c>
      <c r="AA8591" s="63"/>
      <c r="AB8591" s="63"/>
      <c r="AC8591" s="62">
        <v>0</v>
      </c>
    </row>
    <row r="8592" spans="1:29" x14ac:dyDescent="0.25">
      <c r="A8592" s="61" t="s">
        <v>354</v>
      </c>
      <c r="B8592" s="61" t="s">
        <v>355</v>
      </c>
      <c r="C8592" s="62">
        <v>2016</v>
      </c>
      <c r="D8592" s="61" t="s">
        <v>72</v>
      </c>
      <c r="E8592" s="62">
        <v>28</v>
      </c>
      <c r="F8592" s="62">
        <v>74245</v>
      </c>
      <c r="G8592" s="62">
        <v>11963</v>
      </c>
      <c r="H8592" s="62">
        <v>35.6</v>
      </c>
      <c r="I8592" s="62">
        <v>2651.61</v>
      </c>
      <c r="J8592" s="62">
        <v>69047.850000000006</v>
      </c>
      <c r="K8592" s="62">
        <v>6351.92</v>
      </c>
      <c r="L8592" s="62">
        <v>8020</v>
      </c>
      <c r="M8592" s="62">
        <v>23.87</v>
      </c>
      <c r="N8592" s="62">
        <v>226.85</v>
      </c>
      <c r="O8592" s="62">
        <v>76599.69</v>
      </c>
      <c r="P8592" s="63"/>
      <c r="Q8592" s="63"/>
      <c r="R8592" s="63"/>
      <c r="S8592" s="63"/>
      <c r="T8592" s="63"/>
      <c r="U8592" s="63"/>
      <c r="V8592" s="63"/>
      <c r="W8592" s="63"/>
      <c r="X8592" s="63"/>
      <c r="Y8592" s="63"/>
      <c r="Z8592" s="62">
        <v>75796</v>
      </c>
      <c r="AA8592" s="62">
        <v>3684</v>
      </c>
      <c r="AB8592" s="62">
        <v>10.96</v>
      </c>
      <c r="AC8592" s="62">
        <v>2707</v>
      </c>
    </row>
    <row r="8593" spans="1:29" ht="30" x14ac:dyDescent="0.25">
      <c r="A8593" s="61" t="s">
        <v>148</v>
      </c>
      <c r="B8593" s="61" t="s">
        <v>149</v>
      </c>
      <c r="C8593" s="62">
        <v>2015</v>
      </c>
      <c r="D8593" s="61" t="s">
        <v>78</v>
      </c>
      <c r="E8593" s="62">
        <v>30</v>
      </c>
      <c r="F8593" s="62">
        <v>97140</v>
      </c>
      <c r="G8593" s="62">
        <v>20286</v>
      </c>
      <c r="H8593" s="62">
        <v>56.35</v>
      </c>
      <c r="I8593" s="62">
        <v>3238</v>
      </c>
      <c r="J8593" s="62">
        <v>90340.2</v>
      </c>
      <c r="K8593" s="62">
        <v>6530.55</v>
      </c>
      <c r="L8593" s="62">
        <v>13648</v>
      </c>
      <c r="M8593" s="62">
        <v>37.909999999999997</v>
      </c>
      <c r="N8593" s="62">
        <v>217.69</v>
      </c>
      <c r="O8593" s="62">
        <v>78753.899999999994</v>
      </c>
      <c r="P8593" s="63"/>
      <c r="Q8593" s="63"/>
      <c r="R8593" s="63"/>
      <c r="S8593" s="63"/>
      <c r="T8593" s="63"/>
      <c r="U8593" s="63"/>
      <c r="V8593" s="63"/>
      <c r="W8593" s="63"/>
      <c r="X8593" s="63"/>
      <c r="Y8593" s="63"/>
      <c r="Z8593" s="62">
        <v>17464.32</v>
      </c>
      <c r="AA8593" s="62">
        <v>10453</v>
      </c>
      <c r="AB8593" s="62">
        <v>29.04</v>
      </c>
      <c r="AC8593" s="62">
        <v>582.14</v>
      </c>
    </row>
    <row r="8594" spans="1:29" x14ac:dyDescent="0.25">
      <c r="A8594" s="61" t="s">
        <v>90</v>
      </c>
      <c r="B8594" s="61" t="s">
        <v>91</v>
      </c>
      <c r="C8594" s="62">
        <v>2018</v>
      </c>
      <c r="D8594" s="61" t="s">
        <v>99</v>
      </c>
      <c r="E8594" s="62">
        <v>26</v>
      </c>
      <c r="F8594" s="63"/>
      <c r="G8594" s="63"/>
      <c r="H8594" s="63"/>
      <c r="I8594" s="63"/>
      <c r="J8594" s="63"/>
      <c r="K8594" s="62">
        <v>0</v>
      </c>
      <c r="L8594" s="63"/>
      <c r="M8594" s="63"/>
      <c r="N8594" s="63"/>
      <c r="O8594" s="63"/>
      <c r="P8594" s="63"/>
      <c r="Q8594" s="63"/>
      <c r="R8594" s="63"/>
      <c r="S8594" s="63"/>
      <c r="T8594" s="63"/>
      <c r="U8594" s="63"/>
      <c r="V8594" s="63"/>
      <c r="W8594" s="63"/>
      <c r="X8594" s="63"/>
      <c r="Y8594" s="63"/>
      <c r="Z8594" s="62">
        <v>0</v>
      </c>
      <c r="AA8594" s="63"/>
      <c r="AB8594" s="63"/>
      <c r="AC8594" s="62">
        <v>0</v>
      </c>
    </row>
    <row r="8595" spans="1:29" x14ac:dyDescent="0.25">
      <c r="A8595" s="61" t="s">
        <v>126</v>
      </c>
      <c r="B8595" s="61" t="s">
        <v>127</v>
      </c>
      <c r="C8595" s="62">
        <v>2008</v>
      </c>
      <c r="D8595" s="61" t="s">
        <v>468</v>
      </c>
      <c r="E8595" s="62">
        <v>85</v>
      </c>
      <c r="F8595" s="62">
        <v>336735</v>
      </c>
      <c r="G8595" s="62">
        <v>54154</v>
      </c>
      <c r="H8595" s="62">
        <v>53.09</v>
      </c>
      <c r="I8595" s="62">
        <v>3961.59</v>
      </c>
      <c r="J8595" s="62">
        <v>313163.55</v>
      </c>
      <c r="K8595" s="62">
        <v>55305.53</v>
      </c>
      <c r="L8595" s="62">
        <v>71110</v>
      </c>
      <c r="M8595" s="62">
        <v>69.72</v>
      </c>
      <c r="N8595" s="62">
        <v>650.65</v>
      </c>
      <c r="O8595" s="62">
        <v>666945.96</v>
      </c>
      <c r="P8595" s="63"/>
      <c r="Q8595" s="63"/>
      <c r="R8595" s="63"/>
      <c r="S8595" s="63"/>
      <c r="T8595" s="63"/>
      <c r="U8595" s="63"/>
      <c r="V8595" s="63"/>
      <c r="W8595" s="63"/>
      <c r="X8595" s="63"/>
      <c r="Y8595" s="63"/>
      <c r="Z8595" s="62">
        <v>4207</v>
      </c>
      <c r="AA8595" s="62">
        <v>30773</v>
      </c>
      <c r="AB8595" s="62">
        <v>30.17</v>
      </c>
      <c r="AC8595" s="62">
        <v>49.49</v>
      </c>
    </row>
    <row r="8596" spans="1:29" x14ac:dyDescent="0.25">
      <c r="A8596" s="61" t="s">
        <v>496</v>
      </c>
      <c r="B8596" s="61" t="s">
        <v>497</v>
      </c>
      <c r="C8596" s="62">
        <v>2004</v>
      </c>
      <c r="D8596" s="61" t="s">
        <v>78</v>
      </c>
      <c r="E8596" s="62">
        <v>40</v>
      </c>
      <c r="F8596" s="62">
        <v>81264</v>
      </c>
      <c r="G8596" s="62">
        <v>10167</v>
      </c>
      <c r="H8596" s="62">
        <v>21.18</v>
      </c>
      <c r="I8596" s="62">
        <v>2031.6</v>
      </c>
      <c r="J8596" s="62">
        <v>75575.520000000004</v>
      </c>
      <c r="K8596" s="62">
        <v>0</v>
      </c>
      <c r="L8596" s="63"/>
      <c r="M8596" s="63"/>
      <c r="N8596" s="63"/>
      <c r="O8596" s="63"/>
      <c r="P8596" s="63"/>
      <c r="Q8596" s="63"/>
      <c r="R8596" s="63"/>
      <c r="S8596" s="63"/>
      <c r="T8596" s="63"/>
      <c r="U8596" s="62">
        <v>16035</v>
      </c>
      <c r="V8596" s="62">
        <v>21095</v>
      </c>
      <c r="W8596" s="62">
        <v>43.95</v>
      </c>
      <c r="X8596" s="62">
        <v>400</v>
      </c>
      <c r="Y8596" s="62">
        <v>358927.44</v>
      </c>
      <c r="Z8596" s="62">
        <v>121.47</v>
      </c>
      <c r="AA8596" s="62">
        <v>2276</v>
      </c>
      <c r="AB8596" s="62">
        <v>4.74</v>
      </c>
      <c r="AC8596" s="62">
        <v>3.04</v>
      </c>
    </row>
    <row r="8597" spans="1:29" x14ac:dyDescent="0.25">
      <c r="A8597" s="61" t="s">
        <v>338</v>
      </c>
      <c r="B8597" s="61" t="s">
        <v>339</v>
      </c>
      <c r="C8597" s="62">
        <v>2008</v>
      </c>
      <c r="D8597" s="61" t="s">
        <v>75</v>
      </c>
      <c r="E8597" s="62">
        <v>24</v>
      </c>
      <c r="F8597" s="62">
        <v>35509</v>
      </c>
      <c r="G8597" s="62">
        <v>2347</v>
      </c>
      <c r="H8597" s="62">
        <v>8.15</v>
      </c>
      <c r="I8597" s="62">
        <v>1479.54</v>
      </c>
      <c r="J8597" s="62">
        <v>33023.370000000003</v>
      </c>
      <c r="K8597" s="62">
        <v>0</v>
      </c>
      <c r="L8597" s="62">
        <v>0</v>
      </c>
      <c r="M8597" s="62">
        <v>0</v>
      </c>
      <c r="N8597" s="63"/>
      <c r="O8597" s="63"/>
      <c r="P8597" s="63"/>
      <c r="Q8597" s="63"/>
      <c r="R8597" s="63"/>
      <c r="S8597" s="63"/>
      <c r="T8597" s="63"/>
      <c r="U8597" s="63"/>
      <c r="V8597" s="63"/>
      <c r="W8597" s="63"/>
      <c r="X8597" s="63"/>
      <c r="Y8597" s="63"/>
      <c r="Z8597" s="62">
        <v>2903.89</v>
      </c>
      <c r="AA8597" s="62">
        <v>30660</v>
      </c>
      <c r="AB8597" s="62">
        <v>106.46</v>
      </c>
      <c r="AC8597" s="62">
        <v>121</v>
      </c>
    </row>
    <row r="8598" spans="1:29" x14ac:dyDescent="0.25">
      <c r="A8598" s="61" t="s">
        <v>332</v>
      </c>
      <c r="B8598" s="61" t="s">
        <v>333</v>
      </c>
      <c r="C8598" s="62">
        <v>2006</v>
      </c>
      <c r="D8598" s="61" t="s">
        <v>94</v>
      </c>
      <c r="E8598" s="62">
        <v>19</v>
      </c>
      <c r="F8598" s="62">
        <v>23218</v>
      </c>
      <c r="G8598" s="62">
        <v>5208</v>
      </c>
      <c r="H8598" s="62">
        <v>22.84</v>
      </c>
      <c r="I8598" s="62">
        <v>1222</v>
      </c>
      <c r="J8598" s="62">
        <v>21592.74</v>
      </c>
      <c r="K8598" s="62">
        <v>1951.5</v>
      </c>
      <c r="L8598" s="62">
        <v>3369</v>
      </c>
      <c r="M8598" s="62">
        <v>14.78</v>
      </c>
      <c r="N8598" s="62">
        <v>102.71</v>
      </c>
      <c r="O8598" s="62">
        <v>23533.759999999998</v>
      </c>
      <c r="P8598" s="63"/>
      <c r="Q8598" s="63"/>
      <c r="R8598" s="63"/>
      <c r="S8598" s="63"/>
      <c r="T8598" s="63"/>
      <c r="U8598" s="63"/>
      <c r="V8598" s="63"/>
      <c r="W8598" s="63"/>
      <c r="X8598" s="63"/>
      <c r="Y8598" s="63"/>
      <c r="Z8598" s="62">
        <v>304635</v>
      </c>
      <c r="AA8598" s="62">
        <v>17585</v>
      </c>
      <c r="AB8598" s="62">
        <v>77.13</v>
      </c>
      <c r="AC8598" s="62">
        <v>16033.42</v>
      </c>
    </row>
    <row r="8599" spans="1:29" ht="30" x14ac:dyDescent="0.25">
      <c r="A8599" s="61" t="s">
        <v>448</v>
      </c>
      <c r="B8599" s="61" t="s">
        <v>449</v>
      </c>
      <c r="C8599" s="62">
        <v>2014</v>
      </c>
      <c r="D8599" s="61" t="s">
        <v>75</v>
      </c>
      <c r="E8599" s="62">
        <v>8</v>
      </c>
      <c r="F8599" s="63"/>
      <c r="G8599" s="62">
        <v>0</v>
      </c>
      <c r="H8599" s="62">
        <v>0</v>
      </c>
      <c r="I8599" s="63"/>
      <c r="J8599" s="63"/>
      <c r="K8599" s="62">
        <v>0</v>
      </c>
      <c r="L8599" s="62">
        <v>0</v>
      </c>
      <c r="M8599" s="62">
        <v>0</v>
      </c>
      <c r="N8599" s="63"/>
      <c r="O8599" s="63"/>
      <c r="P8599" s="63"/>
      <c r="Q8599" s="63"/>
      <c r="R8599" s="63"/>
      <c r="S8599" s="63"/>
      <c r="T8599" s="63"/>
      <c r="U8599" s="63"/>
      <c r="V8599" s="63"/>
      <c r="W8599" s="63"/>
      <c r="X8599" s="63"/>
      <c r="Y8599" s="63"/>
      <c r="Z8599" s="62">
        <v>0</v>
      </c>
      <c r="AA8599" s="62">
        <v>4857</v>
      </c>
      <c r="AB8599" s="62">
        <v>50.59</v>
      </c>
      <c r="AC8599" s="62">
        <v>0</v>
      </c>
    </row>
    <row r="8600" spans="1:29" x14ac:dyDescent="0.25">
      <c r="A8600" s="61" t="s">
        <v>81</v>
      </c>
      <c r="B8600" s="61" t="s">
        <v>82</v>
      </c>
      <c r="C8600" s="62">
        <v>2011</v>
      </c>
      <c r="D8600" s="61" t="s">
        <v>150</v>
      </c>
      <c r="E8600" s="62">
        <v>8</v>
      </c>
      <c r="F8600" s="63"/>
      <c r="G8600" s="63"/>
      <c r="H8600" s="63"/>
      <c r="I8600" s="63"/>
      <c r="J8600" s="63"/>
      <c r="K8600" s="62">
        <v>0</v>
      </c>
      <c r="L8600" s="63"/>
      <c r="M8600" s="63"/>
      <c r="N8600" s="63"/>
      <c r="O8600" s="63"/>
      <c r="P8600" s="63"/>
      <c r="Q8600" s="63"/>
      <c r="R8600" s="63"/>
      <c r="S8600" s="63"/>
      <c r="T8600" s="63"/>
      <c r="U8600" s="63"/>
      <c r="V8600" s="63"/>
      <c r="W8600" s="63"/>
      <c r="X8600" s="63"/>
      <c r="Y8600" s="63"/>
      <c r="Z8600" s="62">
        <v>0</v>
      </c>
      <c r="AA8600" s="63"/>
      <c r="AB8600" s="63"/>
      <c r="AC8600" s="62">
        <v>0</v>
      </c>
    </row>
    <row r="8601" spans="1:29" ht="30" x14ac:dyDescent="0.25">
      <c r="A8601" s="61" t="s">
        <v>218</v>
      </c>
      <c r="B8601" s="61" t="s">
        <v>219</v>
      </c>
      <c r="C8601" s="62">
        <v>2008</v>
      </c>
      <c r="D8601" s="61" t="s">
        <v>75</v>
      </c>
      <c r="E8601" s="62">
        <v>8</v>
      </c>
      <c r="F8601" s="62">
        <v>7130</v>
      </c>
      <c r="G8601" s="62">
        <v>1594</v>
      </c>
      <c r="H8601" s="62">
        <v>16.600000000000001</v>
      </c>
      <c r="I8601" s="62">
        <v>891.25</v>
      </c>
      <c r="J8601" s="62">
        <v>6630.9</v>
      </c>
      <c r="K8601" s="62">
        <v>0</v>
      </c>
      <c r="L8601" s="63"/>
      <c r="M8601" s="63"/>
      <c r="N8601" s="63"/>
      <c r="O8601" s="63"/>
      <c r="P8601" s="63"/>
      <c r="Q8601" s="63"/>
      <c r="R8601" s="63"/>
      <c r="S8601" s="63"/>
      <c r="T8601" s="63"/>
      <c r="U8601" s="63"/>
      <c r="V8601" s="63"/>
      <c r="W8601" s="63"/>
      <c r="X8601" s="63"/>
      <c r="Y8601" s="63"/>
      <c r="Z8601" s="62">
        <v>54800</v>
      </c>
      <c r="AA8601" s="62">
        <v>6474</v>
      </c>
      <c r="AB8601" s="62">
        <v>67.44</v>
      </c>
      <c r="AC8601" s="62">
        <v>6850</v>
      </c>
    </row>
    <row r="8602" spans="1:29" x14ac:dyDescent="0.25">
      <c r="A8602" s="61" t="s">
        <v>184</v>
      </c>
      <c r="B8602" s="61" t="s">
        <v>185</v>
      </c>
      <c r="C8602" s="62">
        <v>2014</v>
      </c>
      <c r="D8602" s="61" t="s">
        <v>75</v>
      </c>
      <c r="E8602" s="62">
        <v>14</v>
      </c>
      <c r="F8602" s="63"/>
      <c r="G8602" s="63"/>
      <c r="H8602" s="63"/>
      <c r="I8602" s="63"/>
      <c r="J8602" s="63"/>
      <c r="K8602" s="62">
        <v>0</v>
      </c>
      <c r="L8602" s="63"/>
      <c r="M8602" s="63"/>
      <c r="N8602" s="63"/>
      <c r="O8602" s="63"/>
      <c r="P8602" s="63"/>
      <c r="Q8602" s="63"/>
      <c r="R8602" s="63"/>
      <c r="S8602" s="63"/>
      <c r="T8602" s="63"/>
      <c r="U8602" s="63"/>
      <c r="V8602" s="63"/>
      <c r="W8602" s="63"/>
      <c r="X8602" s="63"/>
      <c r="Y8602" s="63"/>
      <c r="Z8602" s="62">
        <v>0</v>
      </c>
      <c r="AA8602" s="63"/>
      <c r="AB8602" s="63"/>
      <c r="AC8602" s="62">
        <v>0</v>
      </c>
    </row>
    <row r="8603" spans="1:29" ht="30" x14ac:dyDescent="0.25">
      <c r="A8603" s="61" t="s">
        <v>237</v>
      </c>
      <c r="B8603" s="61" t="s">
        <v>238</v>
      </c>
      <c r="C8603" s="62">
        <v>2018</v>
      </c>
      <c r="D8603" s="61" t="s">
        <v>83</v>
      </c>
      <c r="E8603" s="62">
        <v>8</v>
      </c>
      <c r="F8603" s="62">
        <v>0</v>
      </c>
      <c r="G8603" s="62">
        <v>0</v>
      </c>
      <c r="H8603" s="62">
        <v>0</v>
      </c>
      <c r="I8603" s="62">
        <v>0</v>
      </c>
      <c r="J8603" s="62">
        <v>0</v>
      </c>
      <c r="K8603" s="62">
        <v>6108.63</v>
      </c>
      <c r="L8603" s="62">
        <v>8135</v>
      </c>
      <c r="M8603" s="62">
        <v>84.74</v>
      </c>
      <c r="N8603" s="62">
        <v>763.58</v>
      </c>
      <c r="O8603" s="62">
        <v>73665.83</v>
      </c>
      <c r="P8603" s="63"/>
      <c r="Q8603" s="63"/>
      <c r="R8603" s="63"/>
      <c r="S8603" s="63"/>
      <c r="T8603" s="63"/>
      <c r="U8603" s="63"/>
      <c r="V8603" s="63"/>
      <c r="W8603" s="63"/>
      <c r="X8603" s="63"/>
      <c r="Y8603" s="63"/>
      <c r="Z8603" s="62">
        <v>76609</v>
      </c>
      <c r="AA8603" s="62">
        <v>6422</v>
      </c>
      <c r="AB8603" s="62">
        <v>66.900000000000006</v>
      </c>
      <c r="AC8603" s="62">
        <v>9576.1299999999992</v>
      </c>
    </row>
    <row r="8604" spans="1:29" x14ac:dyDescent="0.25">
      <c r="A8604" s="61" t="s">
        <v>332</v>
      </c>
      <c r="B8604" s="61" t="s">
        <v>333</v>
      </c>
      <c r="C8604" s="62">
        <v>2018</v>
      </c>
      <c r="D8604" s="61" t="s">
        <v>72</v>
      </c>
      <c r="E8604" s="62">
        <v>74</v>
      </c>
      <c r="F8604" s="62">
        <v>255984</v>
      </c>
      <c r="G8604" s="62">
        <v>43421</v>
      </c>
      <c r="H8604" s="62">
        <v>48.9</v>
      </c>
      <c r="I8604" s="62">
        <v>3459.24</v>
      </c>
      <c r="J8604" s="62">
        <v>238065.12</v>
      </c>
      <c r="K8604" s="62">
        <v>11620.76</v>
      </c>
      <c r="L8604" s="62">
        <v>14272</v>
      </c>
      <c r="M8604" s="62">
        <v>16.07</v>
      </c>
      <c r="N8604" s="62">
        <v>157.04</v>
      </c>
      <c r="O8604" s="62">
        <v>140138.19</v>
      </c>
      <c r="P8604" s="63"/>
      <c r="Q8604" s="63"/>
      <c r="R8604" s="63"/>
      <c r="S8604" s="63"/>
      <c r="T8604" s="63"/>
      <c r="U8604" s="63"/>
      <c r="V8604" s="63"/>
      <c r="W8604" s="63"/>
      <c r="X8604" s="63"/>
      <c r="Y8604" s="63"/>
      <c r="Z8604" s="62">
        <v>175907</v>
      </c>
      <c r="AA8604" s="62">
        <v>31873</v>
      </c>
      <c r="AB8604" s="62">
        <v>35.89</v>
      </c>
      <c r="AC8604" s="62">
        <v>2377.12</v>
      </c>
    </row>
    <row r="8605" spans="1:29" ht="30" x14ac:dyDescent="0.25">
      <c r="A8605" s="61" t="s">
        <v>352</v>
      </c>
      <c r="B8605" s="61" t="s">
        <v>353</v>
      </c>
      <c r="C8605" s="62">
        <v>2004</v>
      </c>
      <c r="D8605" s="61" t="s">
        <v>86</v>
      </c>
      <c r="E8605" s="62">
        <v>28</v>
      </c>
      <c r="F8605" s="62">
        <v>9331</v>
      </c>
      <c r="G8605" s="62">
        <v>16782</v>
      </c>
      <c r="H8605" s="62">
        <v>49.95</v>
      </c>
      <c r="I8605" s="62">
        <v>333.25</v>
      </c>
      <c r="J8605" s="62">
        <v>8677.83</v>
      </c>
      <c r="K8605" s="62">
        <v>0</v>
      </c>
      <c r="L8605" s="63"/>
      <c r="M8605" s="63"/>
      <c r="N8605" s="63"/>
      <c r="O8605" s="63"/>
      <c r="P8605" s="63"/>
      <c r="Q8605" s="63"/>
      <c r="R8605" s="63"/>
      <c r="S8605" s="63"/>
      <c r="T8605" s="63"/>
      <c r="U8605" s="62">
        <v>15380</v>
      </c>
      <c r="V8605" s="62">
        <v>20071</v>
      </c>
      <c r="W8605" s="62">
        <v>59.74</v>
      </c>
      <c r="X8605" s="62">
        <v>549</v>
      </c>
      <c r="Y8605" s="62">
        <v>344265.92</v>
      </c>
      <c r="Z8605" s="62">
        <v>2817</v>
      </c>
      <c r="AA8605" s="62">
        <v>11848</v>
      </c>
      <c r="AB8605" s="62">
        <v>35.26</v>
      </c>
      <c r="AC8605" s="62">
        <v>100.61</v>
      </c>
    </row>
    <row r="8606" spans="1:29" x14ac:dyDescent="0.25">
      <c r="A8606" s="61" t="s">
        <v>420</v>
      </c>
      <c r="B8606" s="61" t="s">
        <v>421</v>
      </c>
      <c r="C8606" s="62">
        <v>2005</v>
      </c>
      <c r="D8606" s="61" t="s">
        <v>86</v>
      </c>
      <c r="E8606" s="62">
        <v>268</v>
      </c>
      <c r="F8606" s="62">
        <v>33365</v>
      </c>
      <c r="G8606" s="62">
        <v>6131</v>
      </c>
      <c r="H8606" s="62">
        <v>1.91</v>
      </c>
      <c r="I8606" s="62">
        <v>124.5</v>
      </c>
      <c r="J8606" s="62">
        <v>31029.45</v>
      </c>
      <c r="K8606" s="62">
        <v>684.77</v>
      </c>
      <c r="L8606" s="62">
        <v>1285</v>
      </c>
      <c r="M8606" s="62">
        <v>0.4</v>
      </c>
      <c r="N8606" s="62">
        <v>2.56</v>
      </c>
      <c r="O8606" s="62">
        <v>8257.8700000000008</v>
      </c>
      <c r="P8606" s="63"/>
      <c r="Q8606" s="63"/>
      <c r="R8606" s="63"/>
      <c r="S8606" s="63"/>
      <c r="T8606" s="63"/>
      <c r="U8606" s="62">
        <v>1646</v>
      </c>
      <c r="V8606" s="62">
        <v>4558</v>
      </c>
      <c r="W8606" s="62">
        <v>1.42</v>
      </c>
      <c r="X8606" s="62">
        <v>6</v>
      </c>
      <c r="Y8606" s="62">
        <v>36844.06</v>
      </c>
      <c r="Z8606" s="62">
        <v>27586</v>
      </c>
      <c r="AA8606" s="62">
        <v>249176</v>
      </c>
      <c r="AB8606" s="62">
        <v>77.48</v>
      </c>
      <c r="AC8606" s="62">
        <v>102.93</v>
      </c>
    </row>
    <row r="8607" spans="1:29" x14ac:dyDescent="0.25">
      <c r="A8607" s="61" t="s">
        <v>196</v>
      </c>
      <c r="B8607" s="61" t="s">
        <v>197</v>
      </c>
      <c r="C8607" s="62">
        <v>2013</v>
      </c>
      <c r="D8607" s="61" t="s">
        <v>262</v>
      </c>
      <c r="E8607" s="62">
        <v>59</v>
      </c>
      <c r="F8607" s="62">
        <v>311680</v>
      </c>
      <c r="G8607" s="62">
        <v>69167</v>
      </c>
      <c r="H8607" s="62">
        <v>97.69</v>
      </c>
      <c r="I8607" s="62">
        <v>5282.71</v>
      </c>
      <c r="J8607" s="62">
        <v>289862.40000000002</v>
      </c>
      <c r="K8607" s="62">
        <v>29574.2</v>
      </c>
      <c r="L8607" s="62">
        <v>34544</v>
      </c>
      <c r="M8607" s="62">
        <v>48.79</v>
      </c>
      <c r="N8607" s="62">
        <v>501.26</v>
      </c>
      <c r="O8607" s="62">
        <v>356644.15</v>
      </c>
      <c r="P8607" s="63"/>
      <c r="Q8607" s="63"/>
      <c r="R8607" s="63"/>
      <c r="S8607" s="63"/>
      <c r="T8607" s="63"/>
      <c r="U8607" s="63"/>
      <c r="V8607" s="63"/>
      <c r="W8607" s="63"/>
      <c r="X8607" s="63"/>
      <c r="Y8607" s="63"/>
      <c r="Z8607" s="62">
        <v>239100</v>
      </c>
      <c r="AA8607" s="62">
        <v>52523</v>
      </c>
      <c r="AB8607" s="62">
        <v>74.19</v>
      </c>
      <c r="AC8607" s="62">
        <v>4052.54</v>
      </c>
    </row>
    <row r="8608" spans="1:29" x14ac:dyDescent="0.25">
      <c r="A8608" s="61" t="s">
        <v>488</v>
      </c>
      <c r="B8608" s="61" t="s">
        <v>489</v>
      </c>
      <c r="C8608" s="62">
        <v>2015</v>
      </c>
      <c r="D8608" s="61" t="s">
        <v>94</v>
      </c>
      <c r="E8608" s="62">
        <v>22</v>
      </c>
      <c r="F8608" s="62">
        <v>13128</v>
      </c>
      <c r="G8608" s="62">
        <v>1114</v>
      </c>
      <c r="H8608" s="62">
        <v>4.22</v>
      </c>
      <c r="I8608" s="62">
        <v>596.73</v>
      </c>
      <c r="J8608" s="62">
        <v>12209.04</v>
      </c>
      <c r="K8608" s="62">
        <v>0</v>
      </c>
      <c r="L8608" s="63"/>
      <c r="M8608" s="63"/>
      <c r="N8608" s="63"/>
      <c r="O8608" s="63"/>
      <c r="P8608" s="63"/>
      <c r="Q8608" s="63"/>
      <c r="R8608" s="63"/>
      <c r="S8608" s="63"/>
      <c r="T8608" s="63"/>
      <c r="U8608" s="63"/>
      <c r="V8608" s="63"/>
      <c r="W8608" s="63"/>
      <c r="X8608" s="63"/>
      <c r="Y8608" s="63"/>
      <c r="Z8608" s="62">
        <v>0</v>
      </c>
      <c r="AA8608" s="63"/>
      <c r="AB8608" s="63"/>
      <c r="AC8608" s="62">
        <v>0</v>
      </c>
    </row>
    <row r="8609" spans="1:29" x14ac:dyDescent="0.25">
      <c r="A8609" s="61" t="s">
        <v>486</v>
      </c>
      <c r="B8609" s="61" t="s">
        <v>487</v>
      </c>
      <c r="C8609" s="62">
        <v>2015</v>
      </c>
      <c r="D8609" s="61" t="s">
        <v>78</v>
      </c>
      <c r="E8609" s="62">
        <v>42</v>
      </c>
      <c r="F8609" s="62">
        <v>363270</v>
      </c>
      <c r="G8609" s="62">
        <v>64930</v>
      </c>
      <c r="H8609" s="62">
        <v>128.83000000000001</v>
      </c>
      <c r="I8609" s="62">
        <v>8649.2900000000009</v>
      </c>
      <c r="J8609" s="62">
        <v>337841.1</v>
      </c>
      <c r="K8609" s="62">
        <v>0</v>
      </c>
      <c r="L8609" s="63"/>
      <c r="M8609" s="63"/>
      <c r="N8609" s="63"/>
      <c r="O8609" s="63"/>
      <c r="P8609" s="63"/>
      <c r="Q8609" s="63"/>
      <c r="R8609" s="63"/>
      <c r="S8609" s="63"/>
      <c r="T8609" s="63"/>
      <c r="U8609" s="63"/>
      <c r="V8609" s="63"/>
      <c r="W8609" s="63"/>
      <c r="X8609" s="63"/>
      <c r="Y8609" s="63"/>
      <c r="Z8609" s="62">
        <v>102562</v>
      </c>
      <c r="AA8609" s="62">
        <v>9791</v>
      </c>
      <c r="AB8609" s="62">
        <v>19.43</v>
      </c>
      <c r="AC8609" s="62">
        <v>2441.9499999999998</v>
      </c>
    </row>
    <row r="8610" spans="1:29" x14ac:dyDescent="0.25">
      <c r="A8610" s="61" t="s">
        <v>336</v>
      </c>
      <c r="B8610" s="61" t="s">
        <v>337</v>
      </c>
      <c r="C8610" s="62">
        <v>2015</v>
      </c>
      <c r="D8610" s="61" t="s">
        <v>86</v>
      </c>
      <c r="E8610" s="62">
        <v>30</v>
      </c>
      <c r="F8610" s="63"/>
      <c r="G8610" s="63"/>
      <c r="H8610" s="63"/>
      <c r="I8610" s="63"/>
      <c r="J8610" s="63"/>
      <c r="K8610" s="62">
        <v>0</v>
      </c>
      <c r="L8610" s="63"/>
      <c r="M8610" s="63"/>
      <c r="N8610" s="63"/>
      <c r="O8610" s="63"/>
      <c r="P8610" s="63"/>
      <c r="Q8610" s="63"/>
      <c r="R8610" s="63"/>
      <c r="S8610" s="63"/>
      <c r="T8610" s="63"/>
      <c r="U8610" s="63"/>
      <c r="V8610" s="63"/>
      <c r="W8610" s="63"/>
      <c r="X8610" s="63"/>
      <c r="Y8610" s="63"/>
      <c r="Z8610" s="62">
        <v>188600</v>
      </c>
      <c r="AA8610" s="62">
        <v>22939</v>
      </c>
      <c r="AB8610" s="62">
        <v>63.72</v>
      </c>
      <c r="AC8610" s="62">
        <v>6286.67</v>
      </c>
    </row>
    <row r="8611" spans="1:29" x14ac:dyDescent="0.25">
      <c r="A8611" s="61" t="s">
        <v>411</v>
      </c>
      <c r="B8611" s="61" t="s">
        <v>412</v>
      </c>
      <c r="C8611" s="62">
        <v>2012</v>
      </c>
      <c r="D8611" s="61" t="s">
        <v>75</v>
      </c>
      <c r="E8611" s="62">
        <v>7</v>
      </c>
      <c r="F8611" s="62">
        <v>6010</v>
      </c>
      <c r="G8611" s="62">
        <v>1010</v>
      </c>
      <c r="H8611" s="62">
        <v>12.02</v>
      </c>
      <c r="I8611" s="62">
        <v>858.57</v>
      </c>
      <c r="J8611" s="62">
        <v>5589.3</v>
      </c>
      <c r="K8611" s="62">
        <v>588.75</v>
      </c>
      <c r="L8611" s="62">
        <v>811</v>
      </c>
      <c r="M8611" s="62">
        <v>9.65</v>
      </c>
      <c r="N8611" s="62">
        <v>84.11</v>
      </c>
      <c r="O8611" s="62">
        <v>7099.9</v>
      </c>
      <c r="P8611" s="63"/>
      <c r="Q8611" s="63"/>
      <c r="R8611" s="63"/>
      <c r="S8611" s="63"/>
      <c r="T8611" s="63"/>
      <c r="U8611" s="63"/>
      <c r="V8611" s="63"/>
      <c r="W8611" s="63"/>
      <c r="X8611" s="63"/>
      <c r="Y8611" s="63"/>
      <c r="Z8611" s="62">
        <v>467.88</v>
      </c>
      <c r="AA8611" s="62">
        <v>1787</v>
      </c>
      <c r="AB8611" s="62">
        <v>21.27</v>
      </c>
      <c r="AC8611" s="62">
        <v>66.84</v>
      </c>
    </row>
    <row r="8612" spans="1:29" x14ac:dyDescent="0.25">
      <c r="A8612" s="61" t="s">
        <v>265</v>
      </c>
      <c r="B8612" s="61" t="s">
        <v>266</v>
      </c>
      <c r="C8612" s="62">
        <v>2012</v>
      </c>
      <c r="D8612" s="61" t="s">
        <v>89</v>
      </c>
      <c r="E8612" s="62">
        <v>75</v>
      </c>
      <c r="F8612" s="62">
        <v>51975</v>
      </c>
      <c r="G8612" s="62">
        <v>6164</v>
      </c>
      <c r="H8612" s="62">
        <v>6.85</v>
      </c>
      <c r="I8612" s="62">
        <v>693</v>
      </c>
      <c r="J8612" s="62">
        <v>48336.75</v>
      </c>
      <c r="K8612" s="62">
        <v>17145.490000000002</v>
      </c>
      <c r="L8612" s="62">
        <v>22775</v>
      </c>
      <c r="M8612" s="62">
        <v>25.31</v>
      </c>
      <c r="N8612" s="62">
        <v>228.61</v>
      </c>
      <c r="O8612" s="62">
        <v>206762.61</v>
      </c>
      <c r="P8612" s="63"/>
      <c r="Q8612" s="63"/>
      <c r="R8612" s="63"/>
      <c r="S8612" s="63"/>
      <c r="T8612" s="63"/>
      <c r="U8612" s="63"/>
      <c r="V8612" s="63"/>
      <c r="W8612" s="63"/>
      <c r="X8612" s="63"/>
      <c r="Y8612" s="63"/>
      <c r="Z8612" s="62">
        <v>351</v>
      </c>
      <c r="AA8612" s="62">
        <v>4532</v>
      </c>
      <c r="AB8612" s="62">
        <v>5.04</v>
      </c>
      <c r="AC8612" s="62">
        <v>4.68</v>
      </c>
    </row>
    <row r="8613" spans="1:29" ht="30" x14ac:dyDescent="0.25">
      <c r="A8613" s="61" t="s">
        <v>142</v>
      </c>
      <c r="B8613" s="61" t="s">
        <v>143</v>
      </c>
      <c r="C8613" s="62">
        <v>2010</v>
      </c>
      <c r="D8613" s="61" t="s">
        <v>86</v>
      </c>
      <c r="E8613" s="62">
        <v>126</v>
      </c>
      <c r="F8613" s="62">
        <v>57992</v>
      </c>
      <c r="G8613" s="62">
        <v>11894</v>
      </c>
      <c r="H8613" s="62">
        <v>7.87</v>
      </c>
      <c r="I8613" s="62">
        <v>460.25</v>
      </c>
      <c r="J8613" s="62">
        <v>53932.56</v>
      </c>
      <c r="K8613" s="62">
        <v>1201.75</v>
      </c>
      <c r="L8613" s="62">
        <v>3259</v>
      </c>
      <c r="M8613" s="62">
        <v>2.16</v>
      </c>
      <c r="N8613" s="62">
        <v>9.5399999999999991</v>
      </c>
      <c r="O8613" s="62">
        <v>14492.21</v>
      </c>
      <c r="P8613" s="63"/>
      <c r="Q8613" s="63"/>
      <c r="R8613" s="63"/>
      <c r="S8613" s="63"/>
      <c r="T8613" s="63"/>
      <c r="U8613" s="63"/>
      <c r="V8613" s="63"/>
      <c r="W8613" s="63"/>
      <c r="X8613" s="63"/>
      <c r="Y8613" s="63"/>
      <c r="Z8613" s="62">
        <v>8690</v>
      </c>
      <c r="AA8613" s="62">
        <v>38378</v>
      </c>
      <c r="AB8613" s="62">
        <v>25.38</v>
      </c>
      <c r="AC8613" s="62">
        <v>68.97</v>
      </c>
    </row>
    <row r="8614" spans="1:29" x14ac:dyDescent="0.25">
      <c r="A8614" s="61" t="s">
        <v>229</v>
      </c>
      <c r="B8614" s="61" t="s">
        <v>230</v>
      </c>
      <c r="C8614" s="62">
        <v>2005</v>
      </c>
      <c r="D8614" s="61" t="s">
        <v>83</v>
      </c>
      <c r="E8614" s="62">
        <v>12</v>
      </c>
      <c r="F8614" s="62">
        <v>726</v>
      </c>
      <c r="G8614" s="62">
        <v>301</v>
      </c>
      <c r="H8614" s="62">
        <v>2.09</v>
      </c>
      <c r="I8614" s="62">
        <v>60.5</v>
      </c>
      <c r="J8614" s="62">
        <v>675.18</v>
      </c>
      <c r="K8614" s="62">
        <v>612</v>
      </c>
      <c r="L8614" s="62">
        <v>979</v>
      </c>
      <c r="M8614" s="62">
        <v>6.8</v>
      </c>
      <c r="N8614" s="62">
        <v>51</v>
      </c>
      <c r="O8614" s="62">
        <v>7380.29</v>
      </c>
      <c r="P8614" s="63"/>
      <c r="Q8614" s="63"/>
      <c r="R8614" s="63"/>
      <c r="S8614" s="63"/>
      <c r="T8614" s="63"/>
      <c r="U8614" s="63"/>
      <c r="V8614" s="63"/>
      <c r="W8614" s="63"/>
      <c r="X8614" s="63"/>
      <c r="Y8614" s="63"/>
      <c r="Z8614" s="62">
        <v>358320</v>
      </c>
      <c r="AA8614" s="62">
        <v>10344</v>
      </c>
      <c r="AB8614" s="62">
        <v>71.83</v>
      </c>
      <c r="AC8614" s="62">
        <v>29860</v>
      </c>
    </row>
    <row r="8615" spans="1:29" x14ac:dyDescent="0.25">
      <c r="A8615" s="61" t="s">
        <v>569</v>
      </c>
      <c r="B8615" s="61" t="s">
        <v>570</v>
      </c>
      <c r="C8615" s="62">
        <v>2008</v>
      </c>
      <c r="D8615" s="61" t="s">
        <v>78</v>
      </c>
      <c r="E8615" s="62">
        <v>64</v>
      </c>
      <c r="F8615" s="62">
        <v>402240</v>
      </c>
      <c r="G8615" s="62">
        <v>48731</v>
      </c>
      <c r="H8615" s="62">
        <v>63.45</v>
      </c>
      <c r="I8615" s="62">
        <v>6285</v>
      </c>
      <c r="J8615" s="62">
        <v>374083.2</v>
      </c>
      <c r="K8615" s="62">
        <v>0</v>
      </c>
      <c r="L8615" s="63"/>
      <c r="M8615" s="63"/>
      <c r="N8615" s="63"/>
      <c r="O8615" s="63"/>
      <c r="P8615" s="63"/>
      <c r="Q8615" s="63"/>
      <c r="R8615" s="63"/>
      <c r="S8615" s="63"/>
      <c r="T8615" s="63"/>
      <c r="U8615" s="63"/>
      <c r="V8615" s="63"/>
      <c r="W8615" s="63"/>
      <c r="X8615" s="63"/>
      <c r="Y8615" s="63"/>
      <c r="Z8615" s="62">
        <v>1577.97</v>
      </c>
      <c r="AA8615" s="62">
        <v>4990</v>
      </c>
      <c r="AB8615" s="62">
        <v>6.5</v>
      </c>
      <c r="AC8615" s="62">
        <v>24.66</v>
      </c>
    </row>
    <row r="8616" spans="1:29" ht="30" x14ac:dyDescent="0.25">
      <c r="A8616" s="61" t="s">
        <v>393</v>
      </c>
      <c r="B8616" s="61" t="s">
        <v>394</v>
      </c>
      <c r="C8616" s="62">
        <v>2003</v>
      </c>
      <c r="D8616" s="61" t="s">
        <v>99</v>
      </c>
      <c r="E8616" s="62">
        <v>56</v>
      </c>
      <c r="F8616" s="62">
        <v>245600</v>
      </c>
      <c r="G8616" s="62">
        <v>23525</v>
      </c>
      <c r="H8616" s="62">
        <v>35.01</v>
      </c>
      <c r="I8616" s="62">
        <v>4385.71</v>
      </c>
      <c r="J8616" s="62">
        <v>228408</v>
      </c>
      <c r="K8616" s="62">
        <v>0</v>
      </c>
      <c r="L8616" s="63"/>
      <c r="M8616" s="63"/>
      <c r="N8616" s="63"/>
      <c r="O8616" s="63"/>
      <c r="P8616" s="63"/>
      <c r="Q8616" s="63"/>
      <c r="R8616" s="63"/>
      <c r="S8616" s="63"/>
      <c r="T8616" s="63"/>
      <c r="U8616" s="63"/>
      <c r="V8616" s="63"/>
      <c r="W8616" s="63"/>
      <c r="X8616" s="63"/>
      <c r="Y8616" s="63"/>
      <c r="Z8616" s="62">
        <v>2125.5300000000002</v>
      </c>
      <c r="AA8616" s="62">
        <v>14753</v>
      </c>
      <c r="AB8616" s="62">
        <v>21.95</v>
      </c>
      <c r="AC8616" s="62">
        <v>37.96</v>
      </c>
    </row>
    <row r="8617" spans="1:29" ht="30" x14ac:dyDescent="0.25">
      <c r="A8617" s="61" t="s">
        <v>507</v>
      </c>
      <c r="B8617" s="61" t="s">
        <v>508</v>
      </c>
      <c r="C8617" s="62">
        <v>2014</v>
      </c>
      <c r="D8617" s="61" t="s">
        <v>86</v>
      </c>
      <c r="E8617" s="62">
        <v>256</v>
      </c>
      <c r="F8617" s="62">
        <v>1979877</v>
      </c>
      <c r="G8617" s="62">
        <v>244086</v>
      </c>
      <c r="H8617" s="62">
        <v>79.459999999999994</v>
      </c>
      <c r="I8617" s="62">
        <v>7733.89</v>
      </c>
      <c r="J8617" s="62">
        <v>1841285.61</v>
      </c>
      <c r="K8617" s="62">
        <v>212732.3</v>
      </c>
      <c r="L8617" s="62">
        <v>278112</v>
      </c>
      <c r="M8617" s="62">
        <v>90.53</v>
      </c>
      <c r="N8617" s="62">
        <v>830.99</v>
      </c>
      <c r="O8617" s="62">
        <v>2565402.61</v>
      </c>
      <c r="P8617" s="63"/>
      <c r="Q8617" s="63"/>
      <c r="R8617" s="63"/>
      <c r="S8617" s="63"/>
      <c r="T8617" s="63"/>
      <c r="U8617" s="63"/>
      <c r="V8617" s="63"/>
      <c r="W8617" s="63"/>
      <c r="X8617" s="63"/>
      <c r="Y8617" s="63"/>
      <c r="Z8617" s="62">
        <v>40.44</v>
      </c>
      <c r="AA8617" s="62">
        <v>195151</v>
      </c>
      <c r="AB8617" s="62">
        <v>63.53</v>
      </c>
      <c r="AC8617" s="62">
        <v>0.16</v>
      </c>
    </row>
    <row r="8618" spans="1:29" ht="30" x14ac:dyDescent="0.25">
      <c r="A8618" s="61" t="s">
        <v>176</v>
      </c>
      <c r="B8618" s="61" t="s">
        <v>177</v>
      </c>
      <c r="C8618" s="62">
        <v>2013</v>
      </c>
      <c r="D8618" s="61" t="s">
        <v>226</v>
      </c>
      <c r="E8618" s="62">
        <v>40</v>
      </c>
      <c r="F8618" s="62">
        <v>349836</v>
      </c>
      <c r="G8618" s="62">
        <v>51660</v>
      </c>
      <c r="H8618" s="62">
        <v>107.63</v>
      </c>
      <c r="I8618" s="62">
        <v>8745.9</v>
      </c>
      <c r="J8618" s="62">
        <v>325347.48</v>
      </c>
      <c r="K8618" s="62">
        <v>0</v>
      </c>
      <c r="L8618" s="63"/>
      <c r="M8618" s="63"/>
      <c r="N8618" s="63"/>
      <c r="O8618" s="63"/>
      <c r="P8618" s="63"/>
      <c r="Q8618" s="63"/>
      <c r="R8618" s="63"/>
      <c r="S8618" s="63"/>
      <c r="T8618" s="63"/>
      <c r="U8618" s="63"/>
      <c r="V8618" s="63"/>
      <c r="W8618" s="63"/>
      <c r="X8618" s="63"/>
      <c r="Y8618" s="63"/>
      <c r="Z8618" s="62">
        <v>205</v>
      </c>
      <c r="AA8618" s="62">
        <v>6362</v>
      </c>
      <c r="AB8618" s="62">
        <v>13.25</v>
      </c>
      <c r="AC8618" s="62">
        <v>5.13</v>
      </c>
    </row>
    <row r="8619" spans="1:29" ht="30" x14ac:dyDescent="0.25">
      <c r="A8619" s="61" t="s">
        <v>124</v>
      </c>
      <c r="B8619" s="61" t="s">
        <v>125</v>
      </c>
      <c r="C8619" s="62">
        <v>2015</v>
      </c>
      <c r="D8619" s="61" t="s">
        <v>99</v>
      </c>
      <c r="E8619" s="62">
        <v>32</v>
      </c>
      <c r="F8619" s="62">
        <v>99120</v>
      </c>
      <c r="G8619" s="62">
        <v>15746</v>
      </c>
      <c r="H8619" s="62">
        <v>41.01</v>
      </c>
      <c r="I8619" s="62">
        <v>3097.5</v>
      </c>
      <c r="J8619" s="62">
        <v>92181.6</v>
      </c>
      <c r="K8619" s="62">
        <v>19182.349999999999</v>
      </c>
      <c r="L8619" s="62">
        <v>19097</v>
      </c>
      <c r="M8619" s="62">
        <v>49.73</v>
      </c>
      <c r="N8619" s="62">
        <v>599.45000000000005</v>
      </c>
      <c r="O8619" s="62">
        <v>231325.68</v>
      </c>
      <c r="P8619" s="63"/>
      <c r="Q8619" s="63"/>
      <c r="R8619" s="63"/>
      <c r="S8619" s="63"/>
      <c r="T8619" s="63"/>
      <c r="U8619" s="63"/>
      <c r="V8619" s="63"/>
      <c r="W8619" s="63"/>
      <c r="X8619" s="63"/>
      <c r="Y8619" s="63"/>
      <c r="Z8619" s="62">
        <v>91.44</v>
      </c>
      <c r="AA8619" s="62">
        <v>9789</v>
      </c>
      <c r="AB8619" s="62">
        <v>25.49</v>
      </c>
      <c r="AC8619" s="62">
        <v>2.86</v>
      </c>
    </row>
    <row r="8620" spans="1:29" x14ac:dyDescent="0.25">
      <c r="A8620" s="61" t="s">
        <v>130</v>
      </c>
      <c r="B8620" s="61" t="s">
        <v>131</v>
      </c>
      <c r="C8620" s="62">
        <v>2006</v>
      </c>
      <c r="D8620" s="61" t="s">
        <v>78</v>
      </c>
      <c r="E8620" s="62">
        <v>35</v>
      </c>
      <c r="F8620" s="62">
        <v>105624</v>
      </c>
      <c r="G8620" s="62">
        <v>13136</v>
      </c>
      <c r="H8620" s="62">
        <v>31.28</v>
      </c>
      <c r="I8620" s="62">
        <v>3017.83</v>
      </c>
      <c r="J8620" s="62">
        <v>98230.32</v>
      </c>
      <c r="K8620" s="62">
        <v>19937.919999999998</v>
      </c>
      <c r="L8620" s="62">
        <v>35298</v>
      </c>
      <c r="M8620" s="62">
        <v>84.04</v>
      </c>
      <c r="N8620" s="63"/>
      <c r="O8620" s="63"/>
      <c r="P8620" s="63"/>
      <c r="Q8620" s="63"/>
      <c r="R8620" s="63"/>
      <c r="S8620" s="63"/>
      <c r="T8620" s="63"/>
      <c r="U8620" s="63"/>
      <c r="V8620" s="63"/>
      <c r="W8620" s="63"/>
      <c r="X8620" s="63"/>
      <c r="Y8620" s="63"/>
      <c r="Z8620" s="62">
        <v>1480</v>
      </c>
      <c r="AA8620" s="62">
        <v>8018</v>
      </c>
      <c r="AB8620" s="62">
        <v>19.09</v>
      </c>
      <c r="AC8620" s="62">
        <v>42.29</v>
      </c>
    </row>
    <row r="8621" spans="1:29" x14ac:dyDescent="0.25">
      <c r="A8621" s="61" t="s">
        <v>420</v>
      </c>
      <c r="B8621" s="61" t="s">
        <v>421</v>
      </c>
      <c r="C8621" s="62">
        <v>2018</v>
      </c>
      <c r="D8621" s="61" t="s">
        <v>99</v>
      </c>
      <c r="E8621" s="62">
        <v>120</v>
      </c>
      <c r="F8621" s="62">
        <v>336876</v>
      </c>
      <c r="G8621" s="62">
        <v>63019</v>
      </c>
      <c r="H8621" s="62">
        <v>43.76</v>
      </c>
      <c r="I8621" s="62">
        <v>2807.3</v>
      </c>
      <c r="J8621" s="62">
        <v>313294.68</v>
      </c>
      <c r="K8621" s="62">
        <v>30094.080000000002</v>
      </c>
      <c r="L8621" s="62">
        <v>36877</v>
      </c>
      <c r="M8621" s="62">
        <v>25.61</v>
      </c>
      <c r="N8621" s="63"/>
      <c r="O8621" s="63"/>
      <c r="P8621" s="63"/>
      <c r="Q8621" s="63"/>
      <c r="R8621" s="63"/>
      <c r="S8621" s="63"/>
      <c r="T8621" s="63"/>
      <c r="U8621" s="63"/>
      <c r="V8621" s="63"/>
      <c r="W8621" s="63"/>
      <c r="X8621" s="63"/>
      <c r="Y8621" s="63"/>
      <c r="Z8621" s="62">
        <v>4993</v>
      </c>
      <c r="AA8621" s="62">
        <v>81481</v>
      </c>
      <c r="AB8621" s="62">
        <v>56.58</v>
      </c>
      <c r="AC8621" s="62">
        <v>41.61</v>
      </c>
    </row>
    <row r="8622" spans="1:29" x14ac:dyDescent="0.25">
      <c r="A8622" s="61" t="s">
        <v>354</v>
      </c>
      <c r="B8622" s="61" t="s">
        <v>355</v>
      </c>
      <c r="C8622" s="62">
        <v>2010</v>
      </c>
      <c r="D8622" s="61" t="s">
        <v>75</v>
      </c>
      <c r="E8622" s="62">
        <v>16</v>
      </c>
      <c r="F8622" s="62">
        <v>74</v>
      </c>
      <c r="G8622" s="62">
        <v>80</v>
      </c>
      <c r="H8622" s="62">
        <v>0.42</v>
      </c>
      <c r="I8622" s="62">
        <v>4.63</v>
      </c>
      <c r="J8622" s="62">
        <v>68.819999999999993</v>
      </c>
      <c r="K8622" s="62">
        <v>0</v>
      </c>
      <c r="L8622" s="62">
        <v>66</v>
      </c>
      <c r="M8622" s="62">
        <v>0.34</v>
      </c>
      <c r="N8622" s="63"/>
      <c r="O8622" s="63"/>
      <c r="P8622" s="63"/>
      <c r="Q8622" s="63"/>
      <c r="R8622" s="63"/>
      <c r="S8622" s="63"/>
      <c r="T8622" s="63"/>
      <c r="U8622" s="63"/>
      <c r="V8622" s="63"/>
      <c r="W8622" s="63"/>
      <c r="X8622" s="63"/>
      <c r="Y8622" s="63"/>
      <c r="Z8622" s="62">
        <v>62507</v>
      </c>
      <c r="AA8622" s="62">
        <v>1488</v>
      </c>
      <c r="AB8622" s="62">
        <v>7.75</v>
      </c>
      <c r="AC8622" s="62">
        <v>3906.69</v>
      </c>
    </row>
    <row r="8623" spans="1:29" x14ac:dyDescent="0.25">
      <c r="A8623" s="61" t="s">
        <v>140</v>
      </c>
      <c r="B8623" s="61" t="s">
        <v>141</v>
      </c>
      <c r="C8623" s="62">
        <v>2009</v>
      </c>
      <c r="D8623" s="61" t="s">
        <v>89</v>
      </c>
      <c r="E8623" s="62">
        <v>44</v>
      </c>
      <c r="F8623" s="62">
        <v>156800</v>
      </c>
      <c r="G8623" s="62">
        <v>24173</v>
      </c>
      <c r="H8623" s="62">
        <v>45.78</v>
      </c>
      <c r="I8623" s="62">
        <v>3563.64</v>
      </c>
      <c r="J8623" s="62">
        <v>145824</v>
      </c>
      <c r="K8623" s="62">
        <v>2307.4699999999998</v>
      </c>
      <c r="L8623" s="62">
        <v>29233</v>
      </c>
      <c r="M8623" s="62">
        <v>55.37</v>
      </c>
      <c r="N8623" s="62">
        <v>52.44</v>
      </c>
      <c r="O8623" s="62">
        <v>27826.45</v>
      </c>
      <c r="P8623" s="63"/>
      <c r="Q8623" s="63"/>
      <c r="R8623" s="63"/>
      <c r="S8623" s="63"/>
      <c r="T8623" s="63"/>
      <c r="U8623" s="63"/>
      <c r="V8623" s="63"/>
      <c r="W8623" s="63"/>
      <c r="X8623" s="63"/>
      <c r="Y8623" s="63"/>
      <c r="Z8623" s="62">
        <v>1779</v>
      </c>
      <c r="AA8623" s="62">
        <v>16242</v>
      </c>
      <c r="AB8623" s="62">
        <v>30.76</v>
      </c>
      <c r="AC8623" s="62">
        <v>40.43</v>
      </c>
    </row>
    <row r="8624" spans="1:29" x14ac:dyDescent="0.25">
      <c r="A8624" s="61" t="s">
        <v>471</v>
      </c>
      <c r="B8624" s="61" t="s">
        <v>472</v>
      </c>
      <c r="C8624" s="62">
        <v>2010</v>
      </c>
      <c r="D8624" s="61" t="s">
        <v>78</v>
      </c>
      <c r="E8624" s="62">
        <v>40</v>
      </c>
      <c r="F8624" s="62">
        <v>39125</v>
      </c>
      <c r="G8624" s="62">
        <v>5846</v>
      </c>
      <c r="H8624" s="62">
        <v>12.18</v>
      </c>
      <c r="I8624" s="62">
        <v>978.13</v>
      </c>
      <c r="J8624" s="62">
        <v>36386.25</v>
      </c>
      <c r="K8624" s="62">
        <v>20780.13</v>
      </c>
      <c r="L8624" s="62">
        <v>27544</v>
      </c>
      <c r="M8624" s="62">
        <v>57.38</v>
      </c>
      <c r="N8624" s="62">
        <v>519.5</v>
      </c>
      <c r="O8624" s="62">
        <v>250593.84</v>
      </c>
      <c r="P8624" s="63"/>
      <c r="Q8624" s="63"/>
      <c r="R8624" s="63"/>
      <c r="S8624" s="63"/>
      <c r="T8624" s="63"/>
      <c r="U8624" s="63"/>
      <c r="V8624" s="63"/>
      <c r="W8624" s="63"/>
      <c r="X8624" s="63"/>
      <c r="Y8624" s="63"/>
      <c r="Z8624" s="62">
        <v>76400</v>
      </c>
      <c r="AA8624" s="62">
        <v>4631</v>
      </c>
      <c r="AB8624" s="62">
        <v>9.65</v>
      </c>
      <c r="AC8624" s="62">
        <v>1910</v>
      </c>
    </row>
    <row r="8625" spans="1:29" ht="30" x14ac:dyDescent="0.25">
      <c r="A8625" s="61" t="s">
        <v>233</v>
      </c>
      <c r="B8625" s="61" t="s">
        <v>234</v>
      </c>
      <c r="C8625" s="62">
        <v>2003</v>
      </c>
      <c r="D8625" s="61" t="s">
        <v>72</v>
      </c>
      <c r="E8625" s="62">
        <v>97</v>
      </c>
      <c r="F8625" s="62">
        <v>268401</v>
      </c>
      <c r="G8625" s="62">
        <v>23725</v>
      </c>
      <c r="H8625" s="62">
        <v>20.38</v>
      </c>
      <c r="I8625" s="62">
        <v>2767.02</v>
      </c>
      <c r="J8625" s="62">
        <v>249612.93</v>
      </c>
      <c r="K8625" s="62">
        <v>36.86</v>
      </c>
      <c r="L8625" s="62">
        <v>4315</v>
      </c>
      <c r="M8625" s="62">
        <v>3.71</v>
      </c>
      <c r="N8625" s="63"/>
      <c r="O8625" s="63"/>
      <c r="P8625" s="63"/>
      <c r="Q8625" s="63"/>
      <c r="R8625" s="63"/>
      <c r="S8625" s="63"/>
      <c r="T8625" s="63"/>
      <c r="U8625" s="63"/>
      <c r="V8625" s="63"/>
      <c r="W8625" s="63"/>
      <c r="X8625" s="63"/>
      <c r="Y8625" s="63"/>
      <c r="Z8625" s="62">
        <v>1916.98</v>
      </c>
      <c r="AA8625" s="62">
        <v>13838</v>
      </c>
      <c r="AB8625" s="62">
        <v>11.89</v>
      </c>
      <c r="AC8625" s="62">
        <v>19.760000000000002</v>
      </c>
    </row>
    <row r="8626" spans="1:29" x14ac:dyDescent="0.25">
      <c r="A8626" s="61" t="s">
        <v>130</v>
      </c>
      <c r="B8626" s="61" t="s">
        <v>131</v>
      </c>
      <c r="C8626" s="62">
        <v>2007</v>
      </c>
      <c r="D8626" s="61" t="s">
        <v>135</v>
      </c>
      <c r="E8626" s="62">
        <v>24</v>
      </c>
      <c r="F8626" s="62">
        <v>5834</v>
      </c>
      <c r="G8626" s="62">
        <v>602</v>
      </c>
      <c r="H8626" s="62">
        <v>2.09</v>
      </c>
      <c r="I8626" s="62">
        <v>243.08</v>
      </c>
      <c r="J8626" s="62">
        <v>5425.62</v>
      </c>
      <c r="K8626" s="62">
        <v>0</v>
      </c>
      <c r="L8626" s="63"/>
      <c r="M8626" s="63"/>
      <c r="N8626" s="63"/>
      <c r="O8626" s="63"/>
      <c r="P8626" s="63"/>
      <c r="Q8626" s="63"/>
      <c r="R8626" s="63"/>
      <c r="S8626" s="63"/>
      <c r="T8626" s="63"/>
      <c r="U8626" s="63"/>
      <c r="V8626" s="63"/>
      <c r="W8626" s="63"/>
      <c r="X8626" s="63"/>
      <c r="Y8626" s="63"/>
      <c r="Z8626" s="62">
        <v>2210</v>
      </c>
      <c r="AA8626" s="62">
        <v>12798</v>
      </c>
      <c r="AB8626" s="62">
        <v>44.44</v>
      </c>
      <c r="AC8626" s="62">
        <v>92.08</v>
      </c>
    </row>
    <row r="8627" spans="1:29" ht="45" x14ac:dyDescent="0.25">
      <c r="A8627" s="61" t="s">
        <v>214</v>
      </c>
      <c r="B8627" s="61" t="s">
        <v>215</v>
      </c>
      <c r="C8627" s="62">
        <v>2016</v>
      </c>
      <c r="D8627" s="61" t="s">
        <v>89</v>
      </c>
      <c r="E8627" s="62">
        <v>100</v>
      </c>
      <c r="F8627" s="62">
        <v>373510</v>
      </c>
      <c r="G8627" s="62">
        <v>60994</v>
      </c>
      <c r="H8627" s="62">
        <v>50.83</v>
      </c>
      <c r="I8627" s="62">
        <v>3735.1</v>
      </c>
      <c r="J8627" s="62">
        <v>347364.3</v>
      </c>
      <c r="K8627" s="62">
        <v>39378.269999999997</v>
      </c>
      <c r="L8627" s="62">
        <v>50164</v>
      </c>
      <c r="M8627" s="62">
        <v>41.8</v>
      </c>
      <c r="N8627" s="62">
        <v>393.78</v>
      </c>
      <c r="O8627" s="62">
        <v>474874.41</v>
      </c>
      <c r="P8627" s="63"/>
      <c r="Q8627" s="63"/>
      <c r="R8627" s="63"/>
      <c r="S8627" s="63"/>
      <c r="T8627" s="63"/>
      <c r="U8627" s="63"/>
      <c r="V8627" s="63"/>
      <c r="W8627" s="63"/>
      <c r="X8627" s="63"/>
      <c r="Y8627" s="63"/>
      <c r="Z8627" s="62">
        <v>3962</v>
      </c>
      <c r="AA8627" s="62">
        <v>21219</v>
      </c>
      <c r="AB8627" s="62">
        <v>17.68</v>
      </c>
      <c r="AC8627" s="62">
        <v>39.619999999999997</v>
      </c>
    </row>
    <row r="8628" spans="1:29" ht="30" x14ac:dyDescent="0.25">
      <c r="A8628" s="61" t="s">
        <v>120</v>
      </c>
      <c r="B8628" s="61" t="s">
        <v>121</v>
      </c>
      <c r="C8628" s="62">
        <v>2004</v>
      </c>
      <c r="D8628" s="61" t="s">
        <v>89</v>
      </c>
      <c r="E8628" s="62">
        <v>20</v>
      </c>
      <c r="F8628" s="62">
        <v>64180</v>
      </c>
      <c r="G8628" s="62">
        <v>6916</v>
      </c>
      <c r="H8628" s="62">
        <v>28.82</v>
      </c>
      <c r="I8628" s="62">
        <v>3209</v>
      </c>
      <c r="J8628" s="62">
        <v>59687.4</v>
      </c>
      <c r="K8628" s="62">
        <v>6979</v>
      </c>
      <c r="L8628" s="62">
        <v>7816</v>
      </c>
      <c r="M8628" s="62">
        <v>32.57</v>
      </c>
      <c r="N8628" s="62">
        <v>348.95</v>
      </c>
      <c r="O8628" s="62">
        <v>84161.85</v>
      </c>
      <c r="P8628" s="63"/>
      <c r="Q8628" s="63"/>
      <c r="R8628" s="63"/>
      <c r="S8628" s="63"/>
      <c r="T8628" s="63"/>
      <c r="U8628" s="63"/>
      <c r="V8628" s="63"/>
      <c r="W8628" s="63"/>
      <c r="X8628" s="63"/>
      <c r="Y8628" s="63"/>
      <c r="Z8628" s="62">
        <v>44000</v>
      </c>
      <c r="AA8628" s="62">
        <v>2042</v>
      </c>
      <c r="AB8628" s="62">
        <v>8.51</v>
      </c>
      <c r="AC8628" s="62">
        <v>2200</v>
      </c>
    </row>
    <row r="8629" spans="1:29" ht="30" x14ac:dyDescent="0.25">
      <c r="A8629" s="61" t="s">
        <v>124</v>
      </c>
      <c r="B8629" s="61" t="s">
        <v>125</v>
      </c>
      <c r="C8629" s="62">
        <v>2008</v>
      </c>
      <c r="D8629" s="61" t="s">
        <v>135</v>
      </c>
      <c r="E8629" s="62">
        <v>54</v>
      </c>
      <c r="F8629" s="63"/>
      <c r="G8629" s="63"/>
      <c r="H8629" s="63"/>
      <c r="I8629" s="63"/>
      <c r="J8629" s="63"/>
      <c r="K8629" s="62">
        <v>0</v>
      </c>
      <c r="L8629" s="63"/>
      <c r="M8629" s="63"/>
      <c r="N8629" s="63"/>
      <c r="O8629" s="63"/>
      <c r="P8629" s="63"/>
      <c r="Q8629" s="63"/>
      <c r="R8629" s="63"/>
      <c r="S8629" s="63"/>
      <c r="T8629" s="63"/>
      <c r="U8629" s="63"/>
      <c r="V8629" s="63"/>
      <c r="W8629" s="63"/>
      <c r="X8629" s="63"/>
      <c r="Y8629" s="63"/>
      <c r="Z8629" s="62">
        <v>541.54</v>
      </c>
      <c r="AA8629" s="62">
        <v>40528</v>
      </c>
      <c r="AB8629" s="62">
        <v>62.54</v>
      </c>
      <c r="AC8629" s="62">
        <v>10.029999999999999</v>
      </c>
    </row>
    <row r="8630" spans="1:29" ht="30" x14ac:dyDescent="0.25">
      <c r="A8630" s="61" t="s">
        <v>153</v>
      </c>
      <c r="B8630" s="61" t="s">
        <v>154</v>
      </c>
      <c r="C8630" s="62">
        <v>2006</v>
      </c>
      <c r="D8630" s="61" t="s">
        <v>94</v>
      </c>
      <c r="E8630" s="62">
        <v>16</v>
      </c>
      <c r="F8630" s="62">
        <v>4502</v>
      </c>
      <c r="G8630" s="62">
        <v>754</v>
      </c>
      <c r="H8630" s="62">
        <v>3.93</v>
      </c>
      <c r="I8630" s="62">
        <v>281.38</v>
      </c>
      <c r="J8630" s="62">
        <v>4186.8599999999997</v>
      </c>
      <c r="K8630" s="62">
        <v>153.25</v>
      </c>
      <c r="L8630" s="62">
        <v>330</v>
      </c>
      <c r="M8630" s="62">
        <v>1.72</v>
      </c>
      <c r="N8630" s="63"/>
      <c r="O8630" s="63"/>
      <c r="P8630" s="63"/>
      <c r="Q8630" s="63"/>
      <c r="R8630" s="63"/>
      <c r="S8630" s="63"/>
      <c r="T8630" s="63"/>
      <c r="U8630" s="63"/>
      <c r="V8630" s="63"/>
      <c r="W8630" s="63"/>
      <c r="X8630" s="63"/>
      <c r="Y8630" s="63"/>
      <c r="Z8630" s="62">
        <v>3311</v>
      </c>
      <c r="AA8630" s="62">
        <v>18116</v>
      </c>
      <c r="AB8630" s="62">
        <v>94.35</v>
      </c>
      <c r="AC8630" s="62">
        <v>206.94</v>
      </c>
    </row>
    <row r="8631" spans="1:29" x14ac:dyDescent="0.25">
      <c r="A8631" s="61" t="s">
        <v>257</v>
      </c>
      <c r="B8631" s="61" t="s">
        <v>258</v>
      </c>
      <c r="C8631" s="62">
        <v>2015</v>
      </c>
      <c r="D8631" s="61" t="s">
        <v>78</v>
      </c>
      <c r="E8631" s="62">
        <v>56</v>
      </c>
      <c r="F8631" s="62">
        <v>422071</v>
      </c>
      <c r="G8631" s="62">
        <v>71365</v>
      </c>
      <c r="H8631" s="62">
        <v>106.2</v>
      </c>
      <c r="I8631" s="62">
        <v>7536.98</v>
      </c>
      <c r="J8631" s="62">
        <v>392526.03</v>
      </c>
      <c r="K8631" s="62">
        <v>0</v>
      </c>
      <c r="L8631" s="63"/>
      <c r="M8631" s="63"/>
      <c r="N8631" s="63"/>
      <c r="O8631" s="63"/>
      <c r="P8631" s="63"/>
      <c r="Q8631" s="63"/>
      <c r="R8631" s="63"/>
      <c r="S8631" s="63"/>
      <c r="T8631" s="63"/>
      <c r="U8631" s="63"/>
      <c r="V8631" s="63"/>
      <c r="W8631" s="63"/>
      <c r="X8631" s="63"/>
      <c r="Y8631" s="63"/>
      <c r="Z8631" s="62">
        <v>111600</v>
      </c>
      <c r="AA8631" s="62">
        <v>17856</v>
      </c>
      <c r="AB8631" s="62">
        <v>26.57</v>
      </c>
      <c r="AC8631" s="62">
        <v>1992.86</v>
      </c>
    </row>
    <row r="8632" spans="1:29" x14ac:dyDescent="0.25">
      <c r="A8632" s="61" t="s">
        <v>420</v>
      </c>
      <c r="B8632" s="61" t="s">
        <v>421</v>
      </c>
      <c r="C8632" s="62">
        <v>2003</v>
      </c>
      <c r="D8632" s="61" t="s">
        <v>78</v>
      </c>
      <c r="E8632" s="62">
        <v>39</v>
      </c>
      <c r="F8632" s="62">
        <v>40144</v>
      </c>
      <c r="G8632" s="62">
        <v>5090</v>
      </c>
      <c r="H8632" s="62">
        <v>10.88</v>
      </c>
      <c r="I8632" s="62">
        <v>1029.33</v>
      </c>
      <c r="J8632" s="62">
        <v>37333.919999999998</v>
      </c>
      <c r="K8632" s="62">
        <v>1777.89</v>
      </c>
      <c r="L8632" s="62">
        <v>794</v>
      </c>
      <c r="M8632" s="62">
        <v>1.7</v>
      </c>
      <c r="N8632" s="62">
        <v>45.59</v>
      </c>
      <c r="O8632" s="62">
        <v>21440.06</v>
      </c>
      <c r="P8632" s="63"/>
      <c r="Q8632" s="63"/>
      <c r="R8632" s="63"/>
      <c r="S8632" s="63"/>
      <c r="T8632" s="63"/>
      <c r="U8632" s="63"/>
      <c r="V8632" s="63"/>
      <c r="W8632" s="63"/>
      <c r="X8632" s="63"/>
      <c r="Y8632" s="63"/>
      <c r="Z8632" s="62">
        <v>402</v>
      </c>
      <c r="AA8632" s="62">
        <v>2990</v>
      </c>
      <c r="AB8632" s="62">
        <v>6.39</v>
      </c>
      <c r="AC8632" s="62">
        <v>10.31</v>
      </c>
    </row>
    <row r="8633" spans="1:29" x14ac:dyDescent="0.25">
      <c r="A8633" s="61" t="s">
        <v>90</v>
      </c>
      <c r="B8633" s="61" t="s">
        <v>91</v>
      </c>
      <c r="C8633" s="62">
        <v>2011</v>
      </c>
      <c r="D8633" s="61" t="s">
        <v>99</v>
      </c>
      <c r="E8633" s="62">
        <v>26</v>
      </c>
      <c r="F8633" s="63"/>
      <c r="G8633" s="63"/>
      <c r="H8633" s="63"/>
      <c r="I8633" s="63"/>
      <c r="J8633" s="63"/>
      <c r="K8633" s="62">
        <v>0</v>
      </c>
      <c r="L8633" s="63"/>
      <c r="M8633" s="63"/>
      <c r="N8633" s="63"/>
      <c r="O8633" s="63"/>
      <c r="P8633" s="63"/>
      <c r="Q8633" s="63"/>
      <c r="R8633" s="63"/>
      <c r="S8633" s="63"/>
      <c r="T8633" s="63"/>
      <c r="U8633" s="63"/>
      <c r="V8633" s="63"/>
      <c r="W8633" s="63"/>
      <c r="X8633" s="63"/>
      <c r="Y8633" s="63"/>
      <c r="Z8633" s="62">
        <v>0</v>
      </c>
      <c r="AA8633" s="63"/>
      <c r="AB8633" s="63"/>
      <c r="AC8633" s="62">
        <v>0</v>
      </c>
    </row>
    <row r="8634" spans="1:29" ht="30" x14ac:dyDescent="0.25">
      <c r="A8634" s="61" t="s">
        <v>391</v>
      </c>
      <c r="B8634" s="61" t="s">
        <v>392</v>
      </c>
      <c r="C8634" s="62">
        <v>2011</v>
      </c>
      <c r="D8634" s="61" t="s">
        <v>99</v>
      </c>
      <c r="E8634" s="62">
        <v>56</v>
      </c>
      <c r="F8634" s="62">
        <v>206658</v>
      </c>
      <c r="G8634" s="62">
        <v>43532</v>
      </c>
      <c r="H8634" s="62">
        <v>64.78</v>
      </c>
      <c r="I8634" s="62">
        <v>3690.32</v>
      </c>
      <c r="J8634" s="62">
        <v>192191.94</v>
      </c>
      <c r="K8634" s="62">
        <v>38347</v>
      </c>
      <c r="L8634" s="62">
        <v>93081</v>
      </c>
      <c r="M8634" s="62">
        <v>138.51</v>
      </c>
      <c r="N8634" s="62">
        <v>684.77</v>
      </c>
      <c r="O8634" s="62">
        <v>462437.98</v>
      </c>
      <c r="P8634" s="63"/>
      <c r="Q8634" s="63"/>
      <c r="R8634" s="63"/>
      <c r="S8634" s="63"/>
      <c r="T8634" s="63"/>
      <c r="U8634" s="63"/>
      <c r="V8634" s="63"/>
      <c r="W8634" s="63"/>
      <c r="X8634" s="63"/>
      <c r="Y8634" s="63"/>
      <c r="Z8634" s="62">
        <v>2268</v>
      </c>
      <c r="AA8634" s="62">
        <v>16972</v>
      </c>
      <c r="AB8634" s="62">
        <v>25.26</v>
      </c>
      <c r="AC8634" s="62">
        <v>40.5</v>
      </c>
    </row>
    <row r="8635" spans="1:29" x14ac:dyDescent="0.25">
      <c r="A8635" s="61" t="s">
        <v>420</v>
      </c>
      <c r="B8635" s="61" t="s">
        <v>421</v>
      </c>
      <c r="C8635" s="62">
        <v>2012</v>
      </c>
      <c r="D8635" s="61" t="s">
        <v>86</v>
      </c>
      <c r="E8635" s="62">
        <v>268</v>
      </c>
      <c r="F8635" s="62">
        <v>43957</v>
      </c>
      <c r="G8635" s="62">
        <v>8019</v>
      </c>
      <c r="H8635" s="62">
        <v>2.4900000000000002</v>
      </c>
      <c r="I8635" s="62">
        <v>164.02</v>
      </c>
      <c r="J8635" s="62">
        <v>40880.01</v>
      </c>
      <c r="K8635" s="62">
        <v>2725.51</v>
      </c>
      <c r="L8635" s="62">
        <v>4257</v>
      </c>
      <c r="M8635" s="62">
        <v>1.32</v>
      </c>
      <c r="N8635" s="62">
        <v>10.17</v>
      </c>
      <c r="O8635" s="62">
        <v>32867.730000000003</v>
      </c>
      <c r="P8635" s="63"/>
      <c r="Q8635" s="63"/>
      <c r="R8635" s="63"/>
      <c r="S8635" s="63"/>
      <c r="T8635" s="63"/>
      <c r="U8635" s="62">
        <v>1213</v>
      </c>
      <c r="V8635" s="62">
        <v>4750</v>
      </c>
      <c r="W8635" s="62">
        <v>1.48</v>
      </c>
      <c r="X8635" s="62">
        <v>4</v>
      </c>
      <c r="Y8635" s="62">
        <v>27151.79</v>
      </c>
      <c r="Z8635" s="62">
        <v>23198</v>
      </c>
      <c r="AA8635" s="62">
        <v>210108</v>
      </c>
      <c r="AB8635" s="62">
        <v>65.33</v>
      </c>
      <c r="AC8635" s="62">
        <v>86.56</v>
      </c>
    </row>
    <row r="8636" spans="1:29" x14ac:dyDescent="0.25">
      <c r="A8636" s="61" t="s">
        <v>369</v>
      </c>
      <c r="B8636" s="61" t="s">
        <v>370</v>
      </c>
      <c r="C8636" s="62">
        <v>2013</v>
      </c>
      <c r="D8636" s="61" t="s">
        <v>75</v>
      </c>
      <c r="E8636" s="62">
        <v>19</v>
      </c>
      <c r="F8636" s="62">
        <v>8507</v>
      </c>
      <c r="G8636" s="62">
        <v>1494</v>
      </c>
      <c r="H8636" s="62">
        <v>6.55</v>
      </c>
      <c r="I8636" s="62">
        <v>447.74</v>
      </c>
      <c r="J8636" s="62">
        <v>7911.51</v>
      </c>
      <c r="K8636" s="62">
        <v>2097.96</v>
      </c>
      <c r="L8636" s="62">
        <v>22856</v>
      </c>
      <c r="M8636" s="62">
        <v>100.25</v>
      </c>
      <c r="N8636" s="63"/>
      <c r="O8636" s="63"/>
      <c r="P8636" s="63"/>
      <c r="Q8636" s="63"/>
      <c r="R8636" s="63"/>
      <c r="S8636" s="63"/>
      <c r="T8636" s="63"/>
      <c r="U8636" s="63"/>
      <c r="V8636" s="63"/>
      <c r="W8636" s="63"/>
      <c r="X8636" s="63"/>
      <c r="Y8636" s="63"/>
      <c r="Z8636" s="62">
        <v>599.73</v>
      </c>
      <c r="AA8636" s="62">
        <v>3702</v>
      </c>
      <c r="AB8636" s="62">
        <v>16.239999999999998</v>
      </c>
      <c r="AC8636" s="62">
        <v>31.56</v>
      </c>
    </row>
    <row r="8637" spans="1:29" ht="30" x14ac:dyDescent="0.25">
      <c r="A8637" s="61" t="s">
        <v>115</v>
      </c>
      <c r="B8637" s="61" t="s">
        <v>116</v>
      </c>
      <c r="C8637" s="62">
        <v>2007</v>
      </c>
      <c r="D8637" s="61" t="s">
        <v>72</v>
      </c>
      <c r="E8637" s="62">
        <v>100</v>
      </c>
      <c r="F8637" s="62">
        <v>828080</v>
      </c>
      <c r="G8637" s="62">
        <v>136093</v>
      </c>
      <c r="H8637" s="62">
        <v>113.41</v>
      </c>
      <c r="I8637" s="62">
        <v>8280.7999999999993</v>
      </c>
      <c r="J8637" s="62">
        <v>770114.4</v>
      </c>
      <c r="K8637" s="62">
        <v>0</v>
      </c>
      <c r="L8637" s="63"/>
      <c r="M8637" s="63"/>
      <c r="N8637" s="63"/>
      <c r="O8637" s="63"/>
      <c r="P8637" s="63"/>
      <c r="Q8637" s="63"/>
      <c r="R8637" s="63"/>
      <c r="S8637" s="63"/>
      <c r="T8637" s="63"/>
      <c r="U8637" s="63"/>
      <c r="V8637" s="63"/>
      <c r="W8637" s="63"/>
      <c r="X8637" s="63"/>
      <c r="Y8637" s="63"/>
      <c r="Z8637" s="62">
        <v>229600</v>
      </c>
      <c r="AA8637" s="62">
        <v>23602</v>
      </c>
      <c r="AB8637" s="62">
        <v>19.670000000000002</v>
      </c>
      <c r="AC8637" s="62">
        <v>2296</v>
      </c>
    </row>
    <row r="8638" spans="1:29" ht="45" x14ac:dyDescent="0.25">
      <c r="A8638" s="61" t="s">
        <v>109</v>
      </c>
      <c r="B8638" s="61" t="s">
        <v>110</v>
      </c>
      <c r="C8638" s="62">
        <v>2003</v>
      </c>
      <c r="D8638" s="61" t="s">
        <v>78</v>
      </c>
      <c r="E8638" s="62">
        <v>20</v>
      </c>
      <c r="F8638" s="62">
        <v>74720</v>
      </c>
      <c r="G8638" s="62">
        <v>7593</v>
      </c>
      <c r="H8638" s="62">
        <v>31.64</v>
      </c>
      <c r="I8638" s="62">
        <v>3736</v>
      </c>
      <c r="J8638" s="62">
        <v>69489.600000000006</v>
      </c>
      <c r="K8638" s="62">
        <v>0</v>
      </c>
      <c r="L8638" s="63"/>
      <c r="M8638" s="63"/>
      <c r="N8638" s="63"/>
      <c r="O8638" s="63"/>
      <c r="P8638" s="62">
        <v>1026</v>
      </c>
      <c r="Q8638" s="62">
        <v>1270</v>
      </c>
      <c r="R8638" s="62">
        <v>5.29</v>
      </c>
      <c r="S8638" s="62">
        <v>51</v>
      </c>
      <c r="T8638" s="62">
        <v>12998.39</v>
      </c>
      <c r="U8638" s="63"/>
      <c r="V8638" s="63"/>
      <c r="W8638" s="63"/>
      <c r="X8638" s="63"/>
      <c r="Y8638" s="63"/>
      <c r="Z8638" s="62">
        <v>0</v>
      </c>
      <c r="AA8638" s="62">
        <v>3774</v>
      </c>
      <c r="AB8638" s="62">
        <v>15.73</v>
      </c>
      <c r="AC8638" s="62">
        <v>0</v>
      </c>
    </row>
    <row r="8639" spans="1:29" x14ac:dyDescent="0.25">
      <c r="A8639" s="61" t="s">
        <v>371</v>
      </c>
      <c r="B8639" s="61" t="s">
        <v>372</v>
      </c>
      <c r="C8639" s="62">
        <v>2016</v>
      </c>
      <c r="D8639" s="61" t="s">
        <v>75</v>
      </c>
      <c r="E8639" s="62">
        <v>20</v>
      </c>
      <c r="F8639" s="62">
        <v>6825</v>
      </c>
      <c r="G8639" s="62">
        <v>2243</v>
      </c>
      <c r="H8639" s="62">
        <v>9.35</v>
      </c>
      <c r="I8639" s="62">
        <v>341.25</v>
      </c>
      <c r="J8639" s="62">
        <v>6347.25</v>
      </c>
      <c r="K8639" s="62">
        <v>0</v>
      </c>
      <c r="L8639" s="63"/>
      <c r="M8639" s="63"/>
      <c r="N8639" s="63"/>
      <c r="O8639" s="63"/>
      <c r="P8639" s="63"/>
      <c r="Q8639" s="63"/>
      <c r="R8639" s="63"/>
      <c r="S8639" s="63"/>
      <c r="T8639" s="63"/>
      <c r="U8639" s="63"/>
      <c r="V8639" s="63"/>
      <c r="W8639" s="63"/>
      <c r="X8639" s="63"/>
      <c r="Y8639" s="63"/>
      <c r="Z8639" s="62">
        <v>971610</v>
      </c>
      <c r="AA8639" s="62">
        <v>54900</v>
      </c>
      <c r="AB8639" s="62">
        <v>228.75</v>
      </c>
      <c r="AC8639" s="62">
        <v>48580.5</v>
      </c>
    </row>
    <row r="8640" spans="1:29" x14ac:dyDescent="0.25">
      <c r="A8640" s="61" t="s">
        <v>222</v>
      </c>
      <c r="B8640" s="61" t="s">
        <v>223</v>
      </c>
      <c r="C8640" s="62">
        <v>2012</v>
      </c>
      <c r="D8640" s="61" t="s">
        <v>89</v>
      </c>
      <c r="E8640" s="62">
        <v>44</v>
      </c>
      <c r="F8640" s="62">
        <v>422640</v>
      </c>
      <c r="G8640" s="62">
        <v>48021</v>
      </c>
      <c r="H8640" s="62">
        <v>90.95</v>
      </c>
      <c r="I8640" s="62">
        <v>9605.4500000000007</v>
      </c>
      <c r="J8640" s="62">
        <v>393055.2</v>
      </c>
      <c r="K8640" s="62">
        <v>0</v>
      </c>
      <c r="L8640" s="63"/>
      <c r="M8640" s="63"/>
      <c r="N8640" s="63"/>
      <c r="O8640" s="63"/>
      <c r="P8640" s="63"/>
      <c r="Q8640" s="63"/>
      <c r="R8640" s="63"/>
      <c r="S8640" s="63"/>
      <c r="T8640" s="63"/>
      <c r="U8640" s="63"/>
      <c r="V8640" s="63"/>
      <c r="W8640" s="63"/>
      <c r="X8640" s="63"/>
      <c r="Y8640" s="63"/>
      <c r="Z8640" s="62">
        <v>113100</v>
      </c>
      <c r="AA8640" s="62">
        <v>12561</v>
      </c>
      <c r="AB8640" s="62">
        <v>23.79</v>
      </c>
      <c r="AC8640" s="62">
        <v>2570.4499999999998</v>
      </c>
    </row>
    <row r="8641" spans="1:29" ht="45" x14ac:dyDescent="0.25">
      <c r="A8641" s="61" t="s">
        <v>326</v>
      </c>
      <c r="B8641" s="61" t="s">
        <v>327</v>
      </c>
      <c r="C8641" s="62">
        <v>2004</v>
      </c>
      <c r="D8641" s="61" t="s">
        <v>75</v>
      </c>
      <c r="E8641" s="62">
        <v>4</v>
      </c>
      <c r="F8641" s="62">
        <v>39276</v>
      </c>
      <c r="G8641" s="62">
        <v>4537</v>
      </c>
      <c r="H8641" s="62">
        <v>94.52</v>
      </c>
      <c r="I8641" s="62">
        <v>9819</v>
      </c>
      <c r="J8641" s="62">
        <v>36526.68</v>
      </c>
      <c r="K8641" s="62">
        <v>0</v>
      </c>
      <c r="L8641" s="63"/>
      <c r="M8641" s="63"/>
      <c r="N8641" s="63"/>
      <c r="O8641" s="63"/>
      <c r="P8641" s="62">
        <v>0</v>
      </c>
      <c r="Q8641" s="62">
        <v>0</v>
      </c>
      <c r="R8641" s="62">
        <v>0</v>
      </c>
      <c r="S8641" s="62">
        <v>0</v>
      </c>
      <c r="T8641" s="62">
        <v>0</v>
      </c>
      <c r="U8641" s="62">
        <v>2708</v>
      </c>
      <c r="V8641" s="62">
        <v>3381</v>
      </c>
      <c r="W8641" s="62">
        <v>70.44</v>
      </c>
      <c r="X8641" s="62">
        <v>677</v>
      </c>
      <c r="Y8641" s="62">
        <v>60615.87</v>
      </c>
      <c r="Z8641" s="62">
        <v>43700</v>
      </c>
      <c r="AA8641" s="62">
        <v>1442</v>
      </c>
      <c r="AB8641" s="62">
        <v>30.04</v>
      </c>
      <c r="AC8641" s="62">
        <v>10925</v>
      </c>
    </row>
    <row r="8642" spans="1:29" x14ac:dyDescent="0.25">
      <c r="A8642" s="61" t="s">
        <v>389</v>
      </c>
      <c r="B8642" s="61" t="s">
        <v>390</v>
      </c>
      <c r="C8642" s="62">
        <v>2006</v>
      </c>
      <c r="D8642" s="61" t="s">
        <v>75</v>
      </c>
      <c r="E8642" s="62">
        <v>14</v>
      </c>
      <c r="F8642" s="62">
        <v>2806</v>
      </c>
      <c r="G8642" s="62">
        <v>666</v>
      </c>
      <c r="H8642" s="62">
        <v>3.96</v>
      </c>
      <c r="I8642" s="62">
        <v>200.43</v>
      </c>
      <c r="J8642" s="62">
        <v>2609.58</v>
      </c>
      <c r="K8642" s="62">
        <v>0</v>
      </c>
      <c r="L8642" s="63"/>
      <c r="M8642" s="63"/>
      <c r="N8642" s="63"/>
      <c r="O8642" s="63"/>
      <c r="P8642" s="63"/>
      <c r="Q8642" s="63"/>
      <c r="R8642" s="63"/>
      <c r="S8642" s="63"/>
      <c r="T8642" s="63"/>
      <c r="U8642" s="63"/>
      <c r="V8642" s="63"/>
      <c r="W8642" s="63"/>
      <c r="X8642" s="63"/>
      <c r="Y8642" s="63"/>
      <c r="Z8642" s="62">
        <v>29989</v>
      </c>
      <c r="AA8642" s="62">
        <v>2324</v>
      </c>
      <c r="AB8642" s="62">
        <v>13.83</v>
      </c>
      <c r="AC8642" s="62">
        <v>2142.0700000000002</v>
      </c>
    </row>
    <row r="8643" spans="1:29" x14ac:dyDescent="0.25">
      <c r="A8643" s="61" t="s">
        <v>196</v>
      </c>
      <c r="B8643" s="61" t="s">
        <v>197</v>
      </c>
      <c r="C8643" s="62">
        <v>2017</v>
      </c>
      <c r="D8643" s="61" t="s">
        <v>297</v>
      </c>
      <c r="E8643" s="62">
        <v>32</v>
      </c>
      <c r="F8643" s="62">
        <v>19003</v>
      </c>
      <c r="G8643" s="62">
        <v>4067</v>
      </c>
      <c r="H8643" s="62">
        <v>10.59</v>
      </c>
      <c r="I8643" s="62">
        <v>593.84</v>
      </c>
      <c r="J8643" s="62">
        <v>17672.79</v>
      </c>
      <c r="K8643" s="62">
        <v>18674.099999999999</v>
      </c>
      <c r="L8643" s="62">
        <v>25744</v>
      </c>
      <c r="M8643" s="62">
        <v>67.040000000000006</v>
      </c>
      <c r="N8643" s="62">
        <v>583.57000000000005</v>
      </c>
      <c r="O8643" s="62">
        <v>225196.61</v>
      </c>
      <c r="P8643" s="63"/>
      <c r="Q8643" s="63"/>
      <c r="R8643" s="63"/>
      <c r="S8643" s="63"/>
      <c r="T8643" s="63"/>
      <c r="U8643" s="63"/>
      <c r="V8643" s="63"/>
      <c r="W8643" s="63"/>
      <c r="X8643" s="63"/>
      <c r="Y8643" s="63"/>
      <c r="Z8643" s="62">
        <v>218742</v>
      </c>
      <c r="AA8643" s="62">
        <v>18785</v>
      </c>
      <c r="AB8643" s="62">
        <v>48.92</v>
      </c>
      <c r="AC8643" s="62">
        <v>6835.69</v>
      </c>
    </row>
    <row r="8644" spans="1:29" ht="30" x14ac:dyDescent="0.25">
      <c r="A8644" s="61" t="s">
        <v>342</v>
      </c>
      <c r="B8644" s="61" t="s">
        <v>343</v>
      </c>
      <c r="C8644" s="62">
        <v>2009</v>
      </c>
      <c r="D8644" s="61" t="s">
        <v>78</v>
      </c>
      <c r="E8644" s="62">
        <v>77</v>
      </c>
      <c r="F8644" s="62">
        <v>744380</v>
      </c>
      <c r="G8644" s="62">
        <v>118962</v>
      </c>
      <c r="H8644" s="62">
        <v>128.75</v>
      </c>
      <c r="I8644" s="62">
        <v>9667.27</v>
      </c>
      <c r="J8644" s="62">
        <v>692273.4</v>
      </c>
      <c r="K8644" s="62">
        <v>0</v>
      </c>
      <c r="L8644" s="63"/>
      <c r="M8644" s="63"/>
      <c r="N8644" s="63"/>
      <c r="O8644" s="63"/>
      <c r="P8644" s="63"/>
      <c r="Q8644" s="63"/>
      <c r="R8644" s="63"/>
      <c r="S8644" s="63"/>
      <c r="T8644" s="63"/>
      <c r="U8644" s="63"/>
      <c r="V8644" s="63"/>
      <c r="W8644" s="63"/>
      <c r="X8644" s="63"/>
      <c r="Y8644" s="63"/>
      <c r="Z8644" s="62">
        <v>100000</v>
      </c>
      <c r="AA8644" s="62">
        <v>10054</v>
      </c>
      <c r="AB8644" s="62">
        <v>10.88</v>
      </c>
      <c r="AC8644" s="62">
        <v>1298.7</v>
      </c>
    </row>
    <row r="8645" spans="1:29" x14ac:dyDescent="0.25">
      <c r="A8645" s="61" t="s">
        <v>383</v>
      </c>
      <c r="B8645" s="61" t="s">
        <v>384</v>
      </c>
      <c r="C8645" s="62">
        <v>2010</v>
      </c>
      <c r="D8645" s="61" t="s">
        <v>94</v>
      </c>
      <c r="E8645" s="62">
        <v>10</v>
      </c>
      <c r="F8645" s="62">
        <v>1533</v>
      </c>
      <c r="G8645" s="62">
        <v>359</v>
      </c>
      <c r="H8645" s="62">
        <v>2.99</v>
      </c>
      <c r="I8645" s="62">
        <v>153.30000000000001</v>
      </c>
      <c r="J8645" s="62">
        <v>1425.69</v>
      </c>
      <c r="K8645" s="62">
        <v>27</v>
      </c>
      <c r="L8645" s="62">
        <v>43</v>
      </c>
      <c r="M8645" s="62">
        <v>0.36</v>
      </c>
      <c r="N8645" s="63"/>
      <c r="O8645" s="63"/>
      <c r="P8645" s="63"/>
      <c r="Q8645" s="63"/>
      <c r="R8645" s="63"/>
      <c r="S8645" s="63"/>
      <c r="T8645" s="63"/>
      <c r="U8645" s="63"/>
      <c r="V8645" s="63"/>
      <c r="W8645" s="63"/>
      <c r="X8645" s="63"/>
      <c r="Y8645" s="63"/>
      <c r="Z8645" s="62">
        <v>0.85</v>
      </c>
      <c r="AA8645" s="62">
        <v>2275</v>
      </c>
      <c r="AB8645" s="62">
        <v>18.96</v>
      </c>
      <c r="AC8645" s="62">
        <v>0.09</v>
      </c>
    </row>
    <row r="8646" spans="1:29" x14ac:dyDescent="0.25">
      <c r="A8646" s="61" t="s">
        <v>383</v>
      </c>
      <c r="B8646" s="61" t="s">
        <v>384</v>
      </c>
      <c r="C8646" s="62">
        <v>2014</v>
      </c>
      <c r="D8646" s="61" t="s">
        <v>89</v>
      </c>
      <c r="E8646" s="62">
        <v>32</v>
      </c>
      <c r="F8646" s="62">
        <v>255520</v>
      </c>
      <c r="G8646" s="62">
        <v>42102</v>
      </c>
      <c r="H8646" s="62">
        <v>109.64</v>
      </c>
      <c r="I8646" s="62">
        <v>7985</v>
      </c>
      <c r="J8646" s="62">
        <v>237633.6</v>
      </c>
      <c r="K8646" s="62">
        <v>8</v>
      </c>
      <c r="L8646" s="62">
        <v>118</v>
      </c>
      <c r="M8646" s="62">
        <v>0.31</v>
      </c>
      <c r="N8646" s="62">
        <v>0.25</v>
      </c>
      <c r="O8646" s="62">
        <v>96.47</v>
      </c>
      <c r="P8646" s="63"/>
      <c r="Q8646" s="63"/>
      <c r="R8646" s="63"/>
      <c r="S8646" s="63"/>
      <c r="T8646" s="63"/>
      <c r="U8646" s="63"/>
      <c r="V8646" s="63"/>
      <c r="W8646" s="63"/>
      <c r="X8646" s="63"/>
      <c r="Y8646" s="63"/>
      <c r="Z8646" s="62">
        <v>0.44</v>
      </c>
      <c r="AA8646" s="62">
        <v>1112</v>
      </c>
      <c r="AB8646" s="62">
        <v>2.9</v>
      </c>
      <c r="AC8646" s="62">
        <v>0.01</v>
      </c>
    </row>
    <row r="8647" spans="1:29" x14ac:dyDescent="0.25">
      <c r="A8647" s="61" t="s">
        <v>95</v>
      </c>
      <c r="B8647" s="61" t="s">
        <v>96</v>
      </c>
      <c r="C8647" s="62">
        <v>2011</v>
      </c>
      <c r="D8647" s="61" t="s">
        <v>89</v>
      </c>
      <c r="E8647" s="62">
        <v>20</v>
      </c>
      <c r="F8647" s="62">
        <v>117692</v>
      </c>
      <c r="G8647" s="62">
        <v>16836</v>
      </c>
      <c r="H8647" s="62">
        <v>70.150000000000006</v>
      </c>
      <c r="I8647" s="62">
        <v>5884.6</v>
      </c>
      <c r="J8647" s="62">
        <v>109453.56</v>
      </c>
      <c r="K8647" s="62">
        <v>5266</v>
      </c>
      <c r="L8647" s="62">
        <v>6617</v>
      </c>
      <c r="M8647" s="62">
        <v>27.57</v>
      </c>
      <c r="N8647" s="62">
        <v>263.3</v>
      </c>
      <c r="O8647" s="62">
        <v>63504.27</v>
      </c>
      <c r="P8647" s="63"/>
      <c r="Q8647" s="63"/>
      <c r="R8647" s="63"/>
      <c r="S8647" s="63"/>
      <c r="T8647" s="63"/>
      <c r="U8647" s="63"/>
      <c r="V8647" s="63"/>
      <c r="W8647" s="63"/>
      <c r="X8647" s="63"/>
      <c r="Y8647" s="63"/>
      <c r="Z8647" s="62">
        <v>0</v>
      </c>
      <c r="AA8647" s="62">
        <v>904</v>
      </c>
      <c r="AB8647" s="62">
        <v>3.77</v>
      </c>
      <c r="AC8647" s="62">
        <v>0</v>
      </c>
    </row>
    <row r="8648" spans="1:29" ht="30" x14ac:dyDescent="0.25">
      <c r="A8648" s="61" t="s">
        <v>269</v>
      </c>
      <c r="B8648" s="61" t="s">
        <v>270</v>
      </c>
      <c r="C8648" s="62">
        <v>2004</v>
      </c>
      <c r="D8648" s="61" t="s">
        <v>78</v>
      </c>
      <c r="E8648" s="62">
        <v>113</v>
      </c>
      <c r="F8648" s="62">
        <v>1229040</v>
      </c>
      <c r="G8648" s="62">
        <v>113022</v>
      </c>
      <c r="H8648" s="62">
        <v>83.35</v>
      </c>
      <c r="I8648" s="62">
        <v>10876.46</v>
      </c>
      <c r="J8648" s="62">
        <v>1143007.2</v>
      </c>
      <c r="K8648" s="62">
        <v>0</v>
      </c>
      <c r="L8648" s="63"/>
      <c r="M8648" s="63"/>
      <c r="N8648" s="63"/>
      <c r="O8648" s="63"/>
      <c r="P8648" s="63"/>
      <c r="Q8648" s="63"/>
      <c r="R8648" s="63"/>
      <c r="S8648" s="63"/>
      <c r="T8648" s="63"/>
      <c r="U8648" s="63"/>
      <c r="V8648" s="63"/>
      <c r="W8648" s="63"/>
      <c r="X8648" s="63"/>
      <c r="Y8648" s="63"/>
      <c r="Z8648" s="62">
        <v>263800</v>
      </c>
      <c r="AA8648" s="62">
        <v>9143</v>
      </c>
      <c r="AB8648" s="62">
        <v>6.74</v>
      </c>
      <c r="AC8648" s="62">
        <v>2334.5100000000002</v>
      </c>
    </row>
    <row r="8649" spans="1:29" x14ac:dyDescent="0.25">
      <c r="A8649" s="61" t="s">
        <v>486</v>
      </c>
      <c r="B8649" s="61" t="s">
        <v>487</v>
      </c>
      <c r="C8649" s="62">
        <v>2008</v>
      </c>
      <c r="D8649" s="61" t="s">
        <v>78</v>
      </c>
      <c r="E8649" s="62">
        <v>42</v>
      </c>
      <c r="F8649" s="62">
        <v>196074</v>
      </c>
      <c r="G8649" s="62">
        <v>25364</v>
      </c>
      <c r="H8649" s="62">
        <v>50.33</v>
      </c>
      <c r="I8649" s="62">
        <v>4668.43</v>
      </c>
      <c r="J8649" s="62">
        <v>182348.82</v>
      </c>
      <c r="K8649" s="62">
        <v>0</v>
      </c>
      <c r="L8649" s="63"/>
      <c r="M8649" s="63"/>
      <c r="N8649" s="63"/>
      <c r="O8649" s="63"/>
      <c r="P8649" s="63"/>
      <c r="Q8649" s="63"/>
      <c r="R8649" s="63"/>
      <c r="S8649" s="63"/>
      <c r="T8649" s="63"/>
      <c r="U8649" s="63"/>
      <c r="V8649" s="63"/>
      <c r="W8649" s="63"/>
      <c r="X8649" s="63"/>
      <c r="Y8649" s="63"/>
      <c r="Z8649" s="62">
        <v>0</v>
      </c>
      <c r="AA8649" s="63"/>
      <c r="AB8649" s="63"/>
      <c r="AC8649" s="62">
        <v>0</v>
      </c>
    </row>
    <row r="8650" spans="1:29" ht="30" x14ac:dyDescent="0.25">
      <c r="A8650" s="61" t="s">
        <v>293</v>
      </c>
      <c r="B8650" s="61" t="s">
        <v>294</v>
      </c>
      <c r="C8650" s="62">
        <v>2007</v>
      </c>
      <c r="D8650" s="61" t="s">
        <v>75</v>
      </c>
      <c r="E8650" s="62">
        <v>13</v>
      </c>
      <c r="F8650" s="62">
        <v>4815</v>
      </c>
      <c r="G8650" s="62">
        <v>954</v>
      </c>
      <c r="H8650" s="62">
        <v>6.12</v>
      </c>
      <c r="I8650" s="62">
        <v>370.38</v>
      </c>
      <c r="J8650" s="62">
        <v>4477.95</v>
      </c>
      <c r="K8650" s="62">
        <v>0</v>
      </c>
      <c r="L8650" s="63"/>
      <c r="M8650" s="63"/>
      <c r="N8650" s="63"/>
      <c r="O8650" s="63"/>
      <c r="P8650" s="63"/>
      <c r="Q8650" s="63"/>
      <c r="R8650" s="63"/>
      <c r="S8650" s="63"/>
      <c r="T8650" s="63"/>
      <c r="U8650" s="63"/>
      <c r="V8650" s="63"/>
      <c r="W8650" s="63"/>
      <c r="X8650" s="63"/>
      <c r="Y8650" s="63"/>
      <c r="Z8650" s="62">
        <v>439.81</v>
      </c>
      <c r="AA8650" s="62">
        <v>525</v>
      </c>
      <c r="AB8650" s="62">
        <v>3.37</v>
      </c>
      <c r="AC8650" s="62">
        <v>33.83</v>
      </c>
    </row>
    <row r="8651" spans="1:29" x14ac:dyDescent="0.25">
      <c r="A8651" s="61" t="s">
        <v>354</v>
      </c>
      <c r="B8651" s="61" t="s">
        <v>355</v>
      </c>
      <c r="C8651" s="62">
        <v>2006</v>
      </c>
      <c r="D8651" s="61" t="s">
        <v>78</v>
      </c>
      <c r="E8651" s="62">
        <v>40</v>
      </c>
      <c r="F8651" s="62">
        <v>102979</v>
      </c>
      <c r="G8651" s="62">
        <v>21359</v>
      </c>
      <c r="H8651" s="62">
        <v>44.5</v>
      </c>
      <c r="I8651" s="62">
        <v>2574.48</v>
      </c>
      <c r="J8651" s="62">
        <v>95770.47</v>
      </c>
      <c r="K8651" s="62">
        <v>22483.03</v>
      </c>
      <c r="L8651" s="62">
        <v>30927</v>
      </c>
      <c r="M8651" s="62">
        <v>64.430000000000007</v>
      </c>
      <c r="N8651" s="62">
        <v>562.08000000000004</v>
      </c>
      <c r="O8651" s="62">
        <v>271129.56</v>
      </c>
      <c r="P8651" s="63"/>
      <c r="Q8651" s="63"/>
      <c r="R8651" s="63"/>
      <c r="S8651" s="63"/>
      <c r="T8651" s="63"/>
      <c r="U8651" s="63"/>
      <c r="V8651" s="63"/>
      <c r="W8651" s="63"/>
      <c r="X8651" s="63"/>
      <c r="Y8651" s="63"/>
      <c r="Z8651" s="62">
        <v>165200</v>
      </c>
      <c r="AA8651" s="62">
        <v>2807</v>
      </c>
      <c r="AB8651" s="62">
        <v>5.85</v>
      </c>
      <c r="AC8651" s="62">
        <v>4130</v>
      </c>
    </row>
    <row r="8652" spans="1:29" ht="30" x14ac:dyDescent="0.25">
      <c r="A8652" s="61" t="s">
        <v>480</v>
      </c>
      <c r="B8652" s="61" t="s">
        <v>481</v>
      </c>
      <c r="C8652" s="62">
        <v>2004</v>
      </c>
      <c r="D8652" s="61" t="s">
        <v>78</v>
      </c>
      <c r="E8652" s="62">
        <v>40</v>
      </c>
      <c r="F8652" s="62">
        <v>334683</v>
      </c>
      <c r="G8652" s="62">
        <v>36547</v>
      </c>
      <c r="H8652" s="62">
        <v>76.14</v>
      </c>
      <c r="I8652" s="62">
        <v>8367.08</v>
      </c>
      <c r="J8652" s="62">
        <v>311255.19</v>
      </c>
      <c r="K8652" s="62">
        <v>0</v>
      </c>
      <c r="L8652" s="63"/>
      <c r="M8652" s="63"/>
      <c r="N8652" s="63"/>
      <c r="O8652" s="63"/>
      <c r="P8652" s="63"/>
      <c r="Q8652" s="63"/>
      <c r="R8652" s="63"/>
      <c r="S8652" s="63"/>
      <c r="T8652" s="63"/>
      <c r="U8652" s="63"/>
      <c r="V8652" s="63"/>
      <c r="W8652" s="63"/>
      <c r="X8652" s="63"/>
      <c r="Y8652" s="63"/>
      <c r="Z8652" s="62">
        <v>91055.15</v>
      </c>
      <c r="AA8652" s="62">
        <v>9899</v>
      </c>
      <c r="AB8652" s="62">
        <v>20.62</v>
      </c>
      <c r="AC8652" s="62">
        <v>2276.38</v>
      </c>
    </row>
    <row r="8653" spans="1:29" ht="30" x14ac:dyDescent="0.25">
      <c r="A8653" s="61" t="s">
        <v>528</v>
      </c>
      <c r="B8653" s="61" t="s">
        <v>529</v>
      </c>
      <c r="C8653" s="62">
        <v>2010</v>
      </c>
      <c r="D8653" s="61" t="s">
        <v>78</v>
      </c>
      <c r="E8653" s="62">
        <v>30</v>
      </c>
      <c r="F8653" s="62">
        <v>281687</v>
      </c>
      <c r="G8653" s="62">
        <v>36028</v>
      </c>
      <c r="H8653" s="62">
        <v>100.08</v>
      </c>
      <c r="I8653" s="62">
        <v>9389.57</v>
      </c>
      <c r="J8653" s="62">
        <v>261968.91</v>
      </c>
      <c r="K8653" s="62">
        <v>0</v>
      </c>
      <c r="L8653" s="63"/>
      <c r="M8653" s="63"/>
      <c r="N8653" s="63"/>
      <c r="O8653" s="63"/>
      <c r="P8653" s="63"/>
      <c r="Q8653" s="63"/>
      <c r="R8653" s="63"/>
      <c r="S8653" s="63"/>
      <c r="T8653" s="63"/>
      <c r="U8653" s="63"/>
      <c r="V8653" s="63"/>
      <c r="W8653" s="63"/>
      <c r="X8653" s="63"/>
      <c r="Y8653" s="63"/>
      <c r="Z8653" s="62">
        <v>6276.44</v>
      </c>
      <c r="AA8653" s="62">
        <v>16320</v>
      </c>
      <c r="AB8653" s="62">
        <v>45.33</v>
      </c>
      <c r="AC8653" s="62">
        <v>209.21</v>
      </c>
    </row>
    <row r="8654" spans="1:29" x14ac:dyDescent="0.25">
      <c r="A8654" s="61" t="s">
        <v>235</v>
      </c>
      <c r="B8654" s="61" t="s">
        <v>236</v>
      </c>
      <c r="C8654" s="62">
        <v>2012</v>
      </c>
      <c r="D8654" s="61" t="s">
        <v>83</v>
      </c>
      <c r="E8654" s="62">
        <v>1</v>
      </c>
      <c r="F8654" s="63"/>
      <c r="G8654" s="63"/>
      <c r="H8654" s="63"/>
      <c r="I8654" s="63"/>
      <c r="J8654" s="63"/>
      <c r="K8654" s="62">
        <v>0</v>
      </c>
      <c r="L8654" s="63"/>
      <c r="M8654" s="63"/>
      <c r="N8654" s="63"/>
      <c r="O8654" s="63"/>
      <c r="P8654" s="63"/>
      <c r="Q8654" s="63"/>
      <c r="R8654" s="63"/>
      <c r="S8654" s="63"/>
      <c r="T8654" s="63"/>
      <c r="U8654" s="62">
        <v>866</v>
      </c>
      <c r="V8654" s="62">
        <v>3096</v>
      </c>
      <c r="W8654" s="62">
        <v>258</v>
      </c>
      <c r="X8654" s="62">
        <v>866</v>
      </c>
      <c r="Y8654" s="62">
        <v>19384.54</v>
      </c>
      <c r="Z8654" s="62">
        <v>10600</v>
      </c>
      <c r="AA8654" s="62">
        <v>376</v>
      </c>
      <c r="AB8654" s="62">
        <v>31.33</v>
      </c>
      <c r="AC8654" s="62">
        <v>10600</v>
      </c>
    </row>
    <row r="8655" spans="1:29" x14ac:dyDescent="0.25">
      <c r="A8655" s="61" t="s">
        <v>130</v>
      </c>
      <c r="B8655" s="61" t="s">
        <v>131</v>
      </c>
      <c r="C8655" s="62">
        <v>2013</v>
      </c>
      <c r="D8655" s="61" t="s">
        <v>78</v>
      </c>
      <c r="E8655" s="62">
        <v>35</v>
      </c>
      <c r="F8655" s="62">
        <v>120766</v>
      </c>
      <c r="G8655" s="62">
        <v>14661</v>
      </c>
      <c r="H8655" s="62">
        <v>34.909999999999997</v>
      </c>
      <c r="I8655" s="62">
        <v>3450.46</v>
      </c>
      <c r="J8655" s="62">
        <v>112312.38</v>
      </c>
      <c r="K8655" s="62">
        <v>25152.28</v>
      </c>
      <c r="L8655" s="62">
        <v>28665</v>
      </c>
      <c r="M8655" s="62">
        <v>68.25</v>
      </c>
      <c r="N8655" s="62">
        <v>718.64</v>
      </c>
      <c r="O8655" s="62">
        <v>303318.88</v>
      </c>
      <c r="P8655" s="63"/>
      <c r="Q8655" s="63"/>
      <c r="R8655" s="63"/>
      <c r="S8655" s="63"/>
      <c r="T8655" s="63"/>
      <c r="U8655" s="63"/>
      <c r="V8655" s="63"/>
      <c r="W8655" s="63"/>
      <c r="X8655" s="63"/>
      <c r="Y8655" s="63"/>
      <c r="Z8655" s="62">
        <v>510</v>
      </c>
      <c r="AA8655" s="62">
        <v>3016</v>
      </c>
      <c r="AB8655" s="62">
        <v>7.18</v>
      </c>
      <c r="AC8655" s="62">
        <v>14.57</v>
      </c>
    </row>
    <row r="8656" spans="1:29" ht="30" x14ac:dyDescent="0.25">
      <c r="A8656" s="61" t="s">
        <v>498</v>
      </c>
      <c r="B8656" s="61" t="s">
        <v>499</v>
      </c>
      <c r="C8656" s="62">
        <v>2008</v>
      </c>
      <c r="D8656" s="61" t="s">
        <v>83</v>
      </c>
      <c r="E8656" s="62">
        <v>1</v>
      </c>
      <c r="F8656" s="63"/>
      <c r="G8656" s="63"/>
      <c r="H8656" s="63"/>
      <c r="I8656" s="63"/>
      <c r="J8656" s="63"/>
      <c r="K8656" s="62">
        <v>0</v>
      </c>
      <c r="L8656" s="62">
        <v>881</v>
      </c>
      <c r="M8656" s="62">
        <v>73.42</v>
      </c>
      <c r="N8656" s="63"/>
      <c r="O8656" s="63"/>
      <c r="P8656" s="63"/>
      <c r="Q8656" s="63"/>
      <c r="R8656" s="63"/>
      <c r="S8656" s="63"/>
      <c r="T8656" s="63"/>
      <c r="U8656" s="63"/>
      <c r="V8656" s="63"/>
      <c r="W8656" s="63"/>
      <c r="X8656" s="63"/>
      <c r="Y8656" s="63"/>
      <c r="Z8656" s="62">
        <v>28.07</v>
      </c>
      <c r="AA8656" s="62">
        <v>517</v>
      </c>
      <c r="AB8656" s="62">
        <v>43.08</v>
      </c>
      <c r="AC8656" s="62">
        <v>28.07</v>
      </c>
    </row>
    <row r="8657" spans="1:29" x14ac:dyDescent="0.25">
      <c r="A8657" s="61" t="s">
        <v>130</v>
      </c>
      <c r="B8657" s="61" t="s">
        <v>131</v>
      </c>
      <c r="C8657" s="62">
        <v>2014</v>
      </c>
      <c r="D8657" s="61" t="s">
        <v>99</v>
      </c>
      <c r="E8657" s="62">
        <v>50</v>
      </c>
      <c r="F8657" s="62">
        <v>148600</v>
      </c>
      <c r="G8657" s="62">
        <v>18394</v>
      </c>
      <c r="H8657" s="62">
        <v>30.66</v>
      </c>
      <c r="I8657" s="62">
        <v>2972</v>
      </c>
      <c r="J8657" s="62">
        <v>138198</v>
      </c>
      <c r="K8657" s="62">
        <v>21515.03</v>
      </c>
      <c r="L8657" s="62">
        <v>37361</v>
      </c>
      <c r="M8657" s="62">
        <v>62.27</v>
      </c>
      <c r="N8657" s="62">
        <v>430.3</v>
      </c>
      <c r="O8657" s="62">
        <v>259456.25</v>
      </c>
      <c r="P8657" s="63"/>
      <c r="Q8657" s="63"/>
      <c r="R8657" s="63"/>
      <c r="S8657" s="63"/>
      <c r="T8657" s="63"/>
      <c r="U8657" s="63"/>
      <c r="V8657" s="63"/>
      <c r="W8657" s="63"/>
      <c r="X8657" s="63"/>
      <c r="Y8657" s="63"/>
      <c r="Z8657" s="62">
        <v>1810</v>
      </c>
      <c r="AA8657" s="62">
        <v>12147</v>
      </c>
      <c r="AB8657" s="62">
        <v>20.25</v>
      </c>
      <c r="AC8657" s="62">
        <v>36.200000000000003</v>
      </c>
    </row>
    <row r="8658" spans="1:29" x14ac:dyDescent="0.25">
      <c r="A8658" s="61" t="s">
        <v>190</v>
      </c>
      <c r="B8658" s="61" t="s">
        <v>191</v>
      </c>
      <c r="C8658" s="62">
        <v>2008</v>
      </c>
      <c r="D8658" s="61" t="s">
        <v>175</v>
      </c>
      <c r="E8658" s="62">
        <v>6</v>
      </c>
      <c r="F8658" s="63"/>
      <c r="G8658" s="63"/>
      <c r="H8658" s="63"/>
      <c r="I8658" s="63"/>
      <c r="J8658" s="63"/>
      <c r="K8658" s="62">
        <v>0</v>
      </c>
      <c r="L8658" s="63"/>
      <c r="M8658" s="63"/>
      <c r="N8658" s="63"/>
      <c r="O8658" s="63"/>
      <c r="P8658" s="63"/>
      <c r="Q8658" s="63"/>
      <c r="R8658" s="63"/>
      <c r="S8658" s="63"/>
      <c r="T8658" s="63"/>
      <c r="U8658" s="63"/>
      <c r="V8658" s="63"/>
      <c r="W8658" s="63"/>
      <c r="X8658" s="63"/>
      <c r="Y8658" s="63"/>
      <c r="Z8658" s="62">
        <v>0</v>
      </c>
      <c r="AA8658" s="63"/>
      <c r="AB8658" s="63"/>
      <c r="AC8658" s="62">
        <v>0</v>
      </c>
    </row>
    <row r="8659" spans="1:29" x14ac:dyDescent="0.25">
      <c r="A8659" s="61" t="s">
        <v>79</v>
      </c>
      <c r="B8659" s="61" t="s">
        <v>80</v>
      </c>
      <c r="C8659" s="62">
        <v>2012</v>
      </c>
      <c r="D8659" s="61" t="s">
        <v>419</v>
      </c>
      <c r="E8659" s="62">
        <v>16</v>
      </c>
      <c r="F8659" s="63"/>
      <c r="G8659" s="63"/>
      <c r="H8659" s="63"/>
      <c r="I8659" s="63"/>
      <c r="J8659" s="63"/>
      <c r="K8659" s="62">
        <v>0</v>
      </c>
      <c r="L8659" s="63"/>
      <c r="M8659" s="63"/>
      <c r="N8659" s="63"/>
      <c r="O8659" s="63"/>
      <c r="P8659" s="63"/>
      <c r="Q8659" s="63"/>
      <c r="R8659" s="63"/>
      <c r="S8659" s="63"/>
      <c r="T8659" s="63"/>
      <c r="U8659" s="63"/>
      <c r="V8659" s="63"/>
      <c r="W8659" s="63"/>
      <c r="X8659" s="63"/>
      <c r="Y8659" s="63"/>
      <c r="Z8659" s="62">
        <v>0</v>
      </c>
      <c r="AA8659" s="63"/>
      <c r="AB8659" s="63"/>
      <c r="AC8659" s="62">
        <v>0</v>
      </c>
    </row>
    <row r="8660" spans="1:29" x14ac:dyDescent="0.25">
      <c r="A8660" s="61" t="s">
        <v>229</v>
      </c>
      <c r="B8660" s="61" t="s">
        <v>230</v>
      </c>
      <c r="C8660" s="62">
        <v>2010</v>
      </c>
      <c r="D8660" s="61" t="s">
        <v>492</v>
      </c>
      <c r="E8660" s="62">
        <v>8</v>
      </c>
      <c r="F8660" s="63"/>
      <c r="G8660" s="63"/>
      <c r="H8660" s="63"/>
      <c r="I8660" s="63"/>
      <c r="J8660" s="63"/>
      <c r="K8660" s="62">
        <v>0</v>
      </c>
      <c r="L8660" s="63"/>
      <c r="M8660" s="63"/>
      <c r="N8660" s="63"/>
      <c r="O8660" s="63"/>
      <c r="P8660" s="63"/>
      <c r="Q8660" s="63"/>
      <c r="R8660" s="63"/>
      <c r="S8660" s="63"/>
      <c r="T8660" s="63"/>
      <c r="U8660" s="63"/>
      <c r="V8660" s="63"/>
      <c r="W8660" s="63"/>
      <c r="X8660" s="63"/>
      <c r="Y8660" s="63"/>
      <c r="Z8660" s="62">
        <v>55800</v>
      </c>
      <c r="AA8660" s="62">
        <v>2156</v>
      </c>
      <c r="AB8660" s="62">
        <v>22.46</v>
      </c>
      <c r="AC8660" s="62">
        <v>6975</v>
      </c>
    </row>
    <row r="8661" spans="1:29" x14ac:dyDescent="0.25">
      <c r="A8661" s="61" t="s">
        <v>70</v>
      </c>
      <c r="B8661" s="61" t="s">
        <v>71</v>
      </c>
      <c r="C8661" s="62">
        <v>2003</v>
      </c>
      <c r="D8661" s="61" t="s">
        <v>135</v>
      </c>
      <c r="E8661" s="62">
        <v>196</v>
      </c>
      <c r="F8661" s="62">
        <v>394631</v>
      </c>
      <c r="G8661" s="62">
        <v>58156</v>
      </c>
      <c r="H8661" s="62">
        <v>24.73</v>
      </c>
      <c r="I8661" s="62">
        <v>2013.42</v>
      </c>
      <c r="J8661" s="62">
        <v>367006.83</v>
      </c>
      <c r="K8661" s="62">
        <v>72301</v>
      </c>
      <c r="L8661" s="62">
        <v>94014</v>
      </c>
      <c r="M8661" s="62">
        <v>39.97</v>
      </c>
      <c r="N8661" s="62">
        <v>368.88</v>
      </c>
      <c r="O8661" s="62">
        <v>871899.45</v>
      </c>
      <c r="P8661" s="63"/>
      <c r="Q8661" s="63"/>
      <c r="R8661" s="63"/>
      <c r="S8661" s="63"/>
      <c r="T8661" s="63"/>
      <c r="U8661" s="63"/>
      <c r="V8661" s="63"/>
      <c r="W8661" s="63"/>
      <c r="X8661" s="63"/>
      <c r="Y8661" s="63"/>
      <c r="Z8661" s="62">
        <v>34970</v>
      </c>
      <c r="AA8661" s="62">
        <v>131743</v>
      </c>
      <c r="AB8661" s="62">
        <v>56.01</v>
      </c>
      <c r="AC8661" s="62">
        <v>178.42</v>
      </c>
    </row>
    <row r="8662" spans="1:29" x14ac:dyDescent="0.25">
      <c r="A8662" s="61" t="s">
        <v>473</v>
      </c>
      <c r="B8662" s="61" t="s">
        <v>474</v>
      </c>
      <c r="C8662" s="62">
        <v>2010</v>
      </c>
      <c r="D8662" s="61" t="s">
        <v>78</v>
      </c>
      <c r="E8662" s="62">
        <v>20</v>
      </c>
      <c r="F8662" s="62">
        <v>54343</v>
      </c>
      <c r="G8662" s="62">
        <v>11841</v>
      </c>
      <c r="H8662" s="62">
        <v>49.34</v>
      </c>
      <c r="I8662" s="62">
        <v>2717.15</v>
      </c>
      <c r="J8662" s="62">
        <v>50538.99</v>
      </c>
      <c r="K8662" s="62">
        <v>4999.03</v>
      </c>
      <c r="L8662" s="62">
        <v>2317</v>
      </c>
      <c r="M8662" s="62">
        <v>9.65</v>
      </c>
      <c r="N8662" s="62">
        <v>249.95</v>
      </c>
      <c r="O8662" s="62">
        <v>60284.800000000003</v>
      </c>
      <c r="P8662" s="63"/>
      <c r="Q8662" s="63"/>
      <c r="R8662" s="63"/>
      <c r="S8662" s="63"/>
      <c r="T8662" s="63"/>
      <c r="U8662" s="63"/>
      <c r="V8662" s="63"/>
      <c r="W8662" s="63"/>
      <c r="X8662" s="63"/>
      <c r="Y8662" s="63"/>
      <c r="Z8662" s="62">
        <v>0</v>
      </c>
      <c r="AA8662" s="63"/>
      <c r="AB8662" s="63"/>
      <c r="AC8662" s="62">
        <v>0</v>
      </c>
    </row>
    <row r="8663" spans="1:29" x14ac:dyDescent="0.25">
      <c r="A8663" s="61" t="s">
        <v>399</v>
      </c>
      <c r="B8663" s="61" t="s">
        <v>400</v>
      </c>
      <c r="C8663" s="62">
        <v>2014</v>
      </c>
      <c r="D8663" s="61" t="s">
        <v>99</v>
      </c>
      <c r="E8663" s="62">
        <v>33</v>
      </c>
      <c r="F8663" s="62">
        <v>89821</v>
      </c>
      <c r="G8663" s="62">
        <v>15996</v>
      </c>
      <c r="H8663" s="62">
        <v>40.39</v>
      </c>
      <c r="I8663" s="62">
        <v>2721.85</v>
      </c>
      <c r="J8663" s="62">
        <v>83533.53</v>
      </c>
      <c r="K8663" s="62">
        <v>11894</v>
      </c>
      <c r="L8663" s="62">
        <v>16355</v>
      </c>
      <c r="M8663" s="62">
        <v>41.3</v>
      </c>
      <c r="N8663" s="62">
        <v>360.42</v>
      </c>
      <c r="O8663" s="62">
        <v>143433.31</v>
      </c>
      <c r="P8663" s="63"/>
      <c r="Q8663" s="63"/>
      <c r="R8663" s="63"/>
      <c r="S8663" s="63"/>
      <c r="T8663" s="63"/>
      <c r="U8663" s="63"/>
      <c r="V8663" s="63"/>
      <c r="W8663" s="63"/>
      <c r="X8663" s="63"/>
      <c r="Y8663" s="63"/>
      <c r="Z8663" s="62">
        <v>0</v>
      </c>
      <c r="AA8663" s="62">
        <v>92160</v>
      </c>
      <c r="AB8663" s="62">
        <v>232.73</v>
      </c>
      <c r="AC8663" s="62">
        <v>0</v>
      </c>
    </row>
    <row r="8664" spans="1:29" ht="30" x14ac:dyDescent="0.25">
      <c r="A8664" s="61" t="s">
        <v>133</v>
      </c>
      <c r="B8664" s="61" t="s">
        <v>134</v>
      </c>
      <c r="C8664" s="62">
        <v>2010</v>
      </c>
      <c r="D8664" s="61" t="s">
        <v>75</v>
      </c>
      <c r="E8664" s="62">
        <v>14</v>
      </c>
      <c r="F8664" s="63"/>
      <c r="G8664" s="63"/>
      <c r="H8664" s="63"/>
      <c r="I8664" s="63"/>
      <c r="J8664" s="63"/>
      <c r="K8664" s="62">
        <v>0</v>
      </c>
      <c r="L8664" s="63"/>
      <c r="M8664" s="63"/>
      <c r="N8664" s="63"/>
      <c r="O8664" s="63"/>
      <c r="P8664" s="63"/>
      <c r="Q8664" s="63"/>
      <c r="R8664" s="63"/>
      <c r="S8664" s="63"/>
      <c r="T8664" s="63"/>
      <c r="U8664" s="63"/>
      <c r="V8664" s="63"/>
      <c r="W8664" s="63"/>
      <c r="X8664" s="63"/>
      <c r="Y8664" s="63"/>
      <c r="Z8664" s="62">
        <v>151500</v>
      </c>
      <c r="AA8664" s="62">
        <v>8214</v>
      </c>
      <c r="AB8664" s="62">
        <v>48.89</v>
      </c>
      <c r="AC8664" s="62">
        <v>10821.43</v>
      </c>
    </row>
    <row r="8665" spans="1:29" x14ac:dyDescent="0.25">
      <c r="A8665" s="61" t="s">
        <v>490</v>
      </c>
      <c r="B8665" s="61" t="s">
        <v>491</v>
      </c>
      <c r="C8665" s="62">
        <v>2010</v>
      </c>
      <c r="D8665" s="61" t="s">
        <v>75</v>
      </c>
      <c r="E8665" s="62">
        <v>2</v>
      </c>
      <c r="F8665" s="63"/>
      <c r="G8665" s="62">
        <v>0</v>
      </c>
      <c r="H8665" s="62">
        <v>0</v>
      </c>
      <c r="I8665" s="63"/>
      <c r="J8665" s="63"/>
      <c r="K8665" s="62">
        <v>0</v>
      </c>
      <c r="L8665" s="63"/>
      <c r="M8665" s="63"/>
      <c r="N8665" s="63"/>
      <c r="O8665" s="63"/>
      <c r="P8665" s="63"/>
      <c r="Q8665" s="63"/>
      <c r="R8665" s="63"/>
      <c r="S8665" s="63"/>
      <c r="T8665" s="63"/>
      <c r="U8665" s="63"/>
      <c r="V8665" s="63"/>
      <c r="W8665" s="63"/>
      <c r="X8665" s="63"/>
      <c r="Y8665" s="63"/>
      <c r="Z8665" s="62">
        <v>17100</v>
      </c>
      <c r="AA8665" s="62">
        <v>769</v>
      </c>
      <c r="AB8665" s="62">
        <v>32.04</v>
      </c>
      <c r="AC8665" s="62">
        <v>8550</v>
      </c>
    </row>
    <row r="8666" spans="1:29" ht="30" x14ac:dyDescent="0.25">
      <c r="A8666" s="61" t="s">
        <v>194</v>
      </c>
      <c r="B8666" s="61" t="s">
        <v>195</v>
      </c>
      <c r="C8666" s="62">
        <v>2007</v>
      </c>
      <c r="D8666" s="61" t="s">
        <v>89</v>
      </c>
      <c r="E8666" s="62">
        <v>60</v>
      </c>
      <c r="F8666" s="62">
        <v>306860</v>
      </c>
      <c r="G8666" s="62">
        <v>50688</v>
      </c>
      <c r="H8666" s="62">
        <v>70.400000000000006</v>
      </c>
      <c r="I8666" s="62">
        <v>5114.33</v>
      </c>
      <c r="J8666" s="62">
        <v>285379.8</v>
      </c>
      <c r="K8666" s="62">
        <v>23824.44</v>
      </c>
      <c r="L8666" s="62">
        <v>36669</v>
      </c>
      <c r="M8666" s="62">
        <v>50.93</v>
      </c>
      <c r="N8666" s="62">
        <v>397.07</v>
      </c>
      <c r="O8666" s="62">
        <v>287306.09999999998</v>
      </c>
      <c r="P8666" s="63"/>
      <c r="Q8666" s="63"/>
      <c r="R8666" s="63"/>
      <c r="S8666" s="63"/>
      <c r="T8666" s="63"/>
      <c r="U8666" s="63"/>
      <c r="V8666" s="63"/>
      <c r="W8666" s="63"/>
      <c r="X8666" s="63"/>
      <c r="Y8666" s="63"/>
      <c r="Z8666" s="62">
        <v>33846</v>
      </c>
      <c r="AA8666" s="62">
        <v>628377</v>
      </c>
      <c r="AB8666" s="62">
        <v>872.75</v>
      </c>
      <c r="AC8666" s="62">
        <v>564.1</v>
      </c>
    </row>
    <row r="8667" spans="1:29" x14ac:dyDescent="0.25">
      <c r="A8667" s="61" t="s">
        <v>70</v>
      </c>
      <c r="B8667" s="61" t="s">
        <v>71</v>
      </c>
      <c r="C8667" s="62">
        <v>2004</v>
      </c>
      <c r="D8667" s="61" t="s">
        <v>86</v>
      </c>
      <c r="E8667" s="62">
        <v>131</v>
      </c>
      <c r="F8667" s="62">
        <v>832225</v>
      </c>
      <c r="G8667" s="62">
        <v>82718</v>
      </c>
      <c r="H8667" s="62">
        <v>52.62</v>
      </c>
      <c r="I8667" s="62">
        <v>6352.86</v>
      </c>
      <c r="J8667" s="62">
        <v>773969.25</v>
      </c>
      <c r="K8667" s="62">
        <v>138226</v>
      </c>
      <c r="L8667" s="62">
        <v>167692</v>
      </c>
      <c r="M8667" s="62">
        <v>106.67</v>
      </c>
      <c r="N8667" s="62">
        <v>1055.1600000000001</v>
      </c>
      <c r="O8667" s="62">
        <v>1666908.8</v>
      </c>
      <c r="P8667" s="63"/>
      <c r="Q8667" s="63"/>
      <c r="R8667" s="63"/>
      <c r="S8667" s="63"/>
      <c r="T8667" s="63"/>
      <c r="U8667" s="63"/>
      <c r="V8667" s="63"/>
      <c r="W8667" s="63"/>
      <c r="X8667" s="63"/>
      <c r="Y8667" s="63"/>
      <c r="Z8667" s="62">
        <v>6400</v>
      </c>
      <c r="AA8667" s="62">
        <v>28480</v>
      </c>
      <c r="AB8667" s="62">
        <v>18.12</v>
      </c>
      <c r="AC8667" s="62">
        <v>48.85</v>
      </c>
    </row>
    <row r="8668" spans="1:29" ht="45" x14ac:dyDescent="0.25">
      <c r="A8668" s="61" t="s">
        <v>344</v>
      </c>
      <c r="B8668" s="61" t="s">
        <v>345</v>
      </c>
      <c r="C8668" s="62">
        <v>2013</v>
      </c>
      <c r="D8668" s="61" t="s">
        <v>75</v>
      </c>
      <c r="E8668" s="62">
        <v>6</v>
      </c>
      <c r="F8668" s="63"/>
      <c r="G8668" s="63"/>
      <c r="H8668" s="63"/>
      <c r="I8668" s="63"/>
      <c r="J8668" s="63"/>
      <c r="K8668" s="62">
        <v>0</v>
      </c>
      <c r="L8668" s="63"/>
      <c r="M8668" s="63"/>
      <c r="N8668" s="63"/>
      <c r="O8668" s="63"/>
      <c r="P8668" s="63"/>
      <c r="Q8668" s="63"/>
      <c r="R8668" s="63"/>
      <c r="S8668" s="63"/>
      <c r="T8668" s="63"/>
      <c r="U8668" s="63"/>
      <c r="V8668" s="63"/>
      <c r="W8668" s="63"/>
      <c r="X8668" s="63"/>
      <c r="Y8668" s="63"/>
      <c r="Z8668" s="62">
        <v>0</v>
      </c>
      <c r="AA8668" s="63"/>
      <c r="AB8668" s="63"/>
      <c r="AC8668" s="62">
        <v>0</v>
      </c>
    </row>
    <row r="8669" spans="1:29" ht="30" x14ac:dyDescent="0.25">
      <c r="A8669" s="61" t="s">
        <v>153</v>
      </c>
      <c r="B8669" s="61" t="s">
        <v>154</v>
      </c>
      <c r="C8669" s="62">
        <v>2008</v>
      </c>
      <c r="D8669" s="61" t="s">
        <v>99</v>
      </c>
      <c r="E8669" s="62">
        <v>61</v>
      </c>
      <c r="F8669" s="62">
        <v>231208</v>
      </c>
      <c r="G8669" s="62">
        <v>41998</v>
      </c>
      <c r="H8669" s="62">
        <v>57.37</v>
      </c>
      <c r="I8669" s="62">
        <v>3790.3</v>
      </c>
      <c r="J8669" s="62">
        <v>215023.44</v>
      </c>
      <c r="K8669" s="62">
        <v>17359.84</v>
      </c>
      <c r="L8669" s="62">
        <v>24535</v>
      </c>
      <c r="M8669" s="62">
        <v>33.520000000000003</v>
      </c>
      <c r="N8669" s="62">
        <v>284.58999999999997</v>
      </c>
      <c r="O8669" s="62">
        <v>209347.58</v>
      </c>
      <c r="P8669" s="63"/>
      <c r="Q8669" s="63"/>
      <c r="R8669" s="63"/>
      <c r="S8669" s="63"/>
      <c r="T8669" s="63"/>
      <c r="U8669" s="63"/>
      <c r="V8669" s="63"/>
      <c r="W8669" s="63"/>
      <c r="X8669" s="63"/>
      <c r="Y8669" s="63"/>
      <c r="Z8669" s="62">
        <v>0</v>
      </c>
      <c r="AA8669" s="63"/>
      <c r="AB8669" s="63"/>
      <c r="AC8669" s="62">
        <v>0</v>
      </c>
    </row>
    <row r="8670" spans="1:29" x14ac:dyDescent="0.25">
      <c r="A8670" s="61" t="s">
        <v>371</v>
      </c>
      <c r="B8670" s="61" t="s">
        <v>372</v>
      </c>
      <c r="C8670" s="62">
        <v>2018</v>
      </c>
      <c r="D8670" s="61" t="s">
        <v>78</v>
      </c>
      <c r="E8670" s="62">
        <v>59</v>
      </c>
      <c r="F8670" s="62">
        <v>468840</v>
      </c>
      <c r="G8670" s="62">
        <v>114724</v>
      </c>
      <c r="H8670" s="62">
        <v>162.04</v>
      </c>
      <c r="I8670" s="62">
        <v>7946.44</v>
      </c>
      <c r="J8670" s="62">
        <v>436021.2</v>
      </c>
      <c r="K8670" s="62">
        <v>0</v>
      </c>
      <c r="L8670" s="63"/>
      <c r="M8670" s="63"/>
      <c r="N8670" s="63"/>
      <c r="O8670" s="63"/>
      <c r="P8670" s="63"/>
      <c r="Q8670" s="63"/>
      <c r="R8670" s="63"/>
      <c r="S8670" s="63"/>
      <c r="T8670" s="63"/>
      <c r="U8670" s="63"/>
      <c r="V8670" s="63"/>
      <c r="W8670" s="63"/>
      <c r="X8670" s="63"/>
      <c r="Y8670" s="63"/>
      <c r="Z8670" s="62">
        <v>1100300</v>
      </c>
      <c r="AA8670" s="62">
        <v>87500</v>
      </c>
      <c r="AB8670" s="62">
        <v>123.59</v>
      </c>
      <c r="AC8670" s="62">
        <v>18649.150000000001</v>
      </c>
    </row>
    <row r="8671" spans="1:29" ht="30" x14ac:dyDescent="0.25">
      <c r="A8671" s="61" t="s">
        <v>393</v>
      </c>
      <c r="B8671" s="61" t="s">
        <v>394</v>
      </c>
      <c r="C8671" s="62">
        <v>2016</v>
      </c>
      <c r="D8671" s="61" t="s">
        <v>75</v>
      </c>
      <c r="E8671" s="62">
        <v>2</v>
      </c>
      <c r="F8671" s="62">
        <v>0</v>
      </c>
      <c r="G8671" s="62">
        <v>0</v>
      </c>
      <c r="H8671" s="62">
        <v>0</v>
      </c>
      <c r="I8671" s="62">
        <v>0</v>
      </c>
      <c r="J8671" s="62">
        <v>0</v>
      </c>
      <c r="K8671" s="62">
        <v>0</v>
      </c>
      <c r="L8671" s="63"/>
      <c r="M8671" s="63"/>
      <c r="N8671" s="63"/>
      <c r="O8671" s="63"/>
      <c r="P8671" s="63"/>
      <c r="Q8671" s="63"/>
      <c r="R8671" s="63"/>
      <c r="S8671" s="63"/>
      <c r="T8671" s="63"/>
      <c r="U8671" s="63"/>
      <c r="V8671" s="63"/>
      <c r="W8671" s="63"/>
      <c r="X8671" s="63"/>
      <c r="Y8671" s="63"/>
      <c r="Z8671" s="62">
        <v>68.42</v>
      </c>
      <c r="AA8671" s="62">
        <v>1667</v>
      </c>
      <c r="AB8671" s="62">
        <v>69.459999999999994</v>
      </c>
      <c r="AC8671" s="62">
        <v>34.21</v>
      </c>
    </row>
    <row r="8672" spans="1:29" ht="30" x14ac:dyDescent="0.25">
      <c r="A8672" s="61" t="s">
        <v>439</v>
      </c>
      <c r="B8672" s="61" t="s">
        <v>440</v>
      </c>
      <c r="C8672" s="62">
        <v>2008</v>
      </c>
      <c r="D8672" s="61" t="s">
        <v>78</v>
      </c>
      <c r="E8672" s="62">
        <v>32</v>
      </c>
      <c r="F8672" s="62">
        <v>74968</v>
      </c>
      <c r="G8672" s="62">
        <v>9065</v>
      </c>
      <c r="H8672" s="62">
        <v>23.61</v>
      </c>
      <c r="I8672" s="62">
        <v>2342.75</v>
      </c>
      <c r="J8672" s="62">
        <v>69720.240000000005</v>
      </c>
      <c r="K8672" s="62">
        <v>43135.79</v>
      </c>
      <c r="L8672" s="62">
        <v>33640</v>
      </c>
      <c r="M8672" s="62">
        <v>87.6</v>
      </c>
      <c r="N8672" s="62">
        <v>1347.99</v>
      </c>
      <c r="O8672" s="62">
        <v>520187.44</v>
      </c>
      <c r="P8672" s="63"/>
      <c r="Q8672" s="63"/>
      <c r="R8672" s="63"/>
      <c r="S8672" s="63"/>
      <c r="T8672" s="63"/>
      <c r="U8672" s="63"/>
      <c r="V8672" s="63"/>
      <c r="W8672" s="63"/>
      <c r="X8672" s="63"/>
      <c r="Y8672" s="63"/>
      <c r="Z8672" s="62">
        <v>0</v>
      </c>
      <c r="AA8672" s="62">
        <v>25632</v>
      </c>
      <c r="AB8672" s="62">
        <v>66.75</v>
      </c>
      <c r="AC8672" s="62">
        <v>0</v>
      </c>
    </row>
    <row r="8673" spans="1:29" ht="30" x14ac:dyDescent="0.25">
      <c r="A8673" s="61" t="s">
        <v>361</v>
      </c>
      <c r="B8673" s="61" t="s">
        <v>362</v>
      </c>
      <c r="C8673" s="62">
        <v>2017</v>
      </c>
      <c r="D8673" s="61" t="s">
        <v>75</v>
      </c>
      <c r="E8673" s="62">
        <v>8</v>
      </c>
      <c r="F8673" s="62">
        <v>4198</v>
      </c>
      <c r="G8673" s="62">
        <v>919</v>
      </c>
      <c r="H8673" s="62">
        <v>9.57</v>
      </c>
      <c r="I8673" s="62">
        <v>524.75</v>
      </c>
      <c r="J8673" s="62">
        <v>3904.14</v>
      </c>
      <c r="K8673" s="62">
        <v>64</v>
      </c>
      <c r="L8673" s="62">
        <v>615</v>
      </c>
      <c r="M8673" s="62">
        <v>6.41</v>
      </c>
      <c r="N8673" s="62">
        <v>8</v>
      </c>
      <c r="O8673" s="62">
        <v>771.8</v>
      </c>
      <c r="P8673" s="63"/>
      <c r="Q8673" s="63"/>
      <c r="R8673" s="63"/>
      <c r="S8673" s="63"/>
      <c r="T8673" s="63"/>
      <c r="U8673" s="62">
        <v>2438</v>
      </c>
      <c r="V8673" s="62">
        <v>4783</v>
      </c>
      <c r="W8673" s="62">
        <v>49.82</v>
      </c>
      <c r="X8673" s="62">
        <v>304</v>
      </c>
      <c r="Y8673" s="62">
        <v>54572.19</v>
      </c>
      <c r="Z8673" s="62">
        <v>109.08</v>
      </c>
      <c r="AA8673" s="62">
        <v>12945</v>
      </c>
      <c r="AB8673" s="62">
        <v>134.84</v>
      </c>
      <c r="AC8673" s="62">
        <v>13.64</v>
      </c>
    </row>
    <row r="8674" spans="1:29" ht="30" x14ac:dyDescent="0.25">
      <c r="A8674" s="61" t="s">
        <v>391</v>
      </c>
      <c r="B8674" s="61" t="s">
        <v>392</v>
      </c>
      <c r="C8674" s="62">
        <v>2005</v>
      </c>
      <c r="D8674" s="61" t="s">
        <v>86</v>
      </c>
      <c r="E8674" s="62">
        <v>160</v>
      </c>
      <c r="F8674" s="62">
        <v>44908</v>
      </c>
      <c r="G8674" s="62">
        <v>12477</v>
      </c>
      <c r="H8674" s="62">
        <v>6.5</v>
      </c>
      <c r="I8674" s="62">
        <v>280.68</v>
      </c>
      <c r="J8674" s="62">
        <v>41764.44</v>
      </c>
      <c r="K8674" s="62">
        <v>9547</v>
      </c>
      <c r="L8674" s="62">
        <v>17066</v>
      </c>
      <c r="M8674" s="62">
        <v>8.89</v>
      </c>
      <c r="N8674" s="62">
        <v>59.67</v>
      </c>
      <c r="O8674" s="62">
        <v>115130.14</v>
      </c>
      <c r="P8674" s="63"/>
      <c r="Q8674" s="63"/>
      <c r="R8674" s="63"/>
      <c r="S8674" s="63"/>
      <c r="T8674" s="63"/>
      <c r="U8674" s="63"/>
      <c r="V8674" s="63"/>
      <c r="W8674" s="63"/>
      <c r="X8674" s="63"/>
      <c r="Y8674" s="63"/>
      <c r="Z8674" s="62">
        <v>10908</v>
      </c>
      <c r="AA8674" s="62">
        <v>40733</v>
      </c>
      <c r="AB8674" s="62">
        <v>21.22</v>
      </c>
      <c r="AC8674" s="62">
        <v>68.180000000000007</v>
      </c>
    </row>
    <row r="8675" spans="1:29" x14ac:dyDescent="0.25">
      <c r="A8675" s="61" t="s">
        <v>306</v>
      </c>
      <c r="B8675" s="61" t="s">
        <v>307</v>
      </c>
      <c r="C8675" s="62">
        <v>2016</v>
      </c>
      <c r="D8675" s="61" t="s">
        <v>99</v>
      </c>
      <c r="E8675" s="62">
        <v>41</v>
      </c>
      <c r="F8675" s="62">
        <v>317280</v>
      </c>
      <c r="G8675" s="62">
        <v>60597</v>
      </c>
      <c r="H8675" s="62">
        <v>123.16</v>
      </c>
      <c r="I8675" s="62">
        <v>7738.54</v>
      </c>
      <c r="J8675" s="62">
        <v>295070.40000000002</v>
      </c>
      <c r="K8675" s="62">
        <v>0</v>
      </c>
      <c r="L8675" s="63"/>
      <c r="M8675" s="63"/>
      <c r="N8675" s="63"/>
      <c r="O8675" s="63"/>
      <c r="P8675" s="63"/>
      <c r="Q8675" s="63"/>
      <c r="R8675" s="63"/>
      <c r="S8675" s="63"/>
      <c r="T8675" s="63"/>
      <c r="U8675" s="63"/>
      <c r="V8675" s="63"/>
      <c r="W8675" s="63"/>
      <c r="X8675" s="63"/>
      <c r="Y8675" s="63"/>
      <c r="Z8675" s="62">
        <v>0.88</v>
      </c>
      <c r="AA8675" s="62">
        <v>12643</v>
      </c>
      <c r="AB8675" s="62">
        <v>25.7</v>
      </c>
      <c r="AC8675" s="62">
        <v>0.02</v>
      </c>
    </row>
    <row r="8676" spans="1:29" x14ac:dyDescent="0.25">
      <c r="A8676" s="61" t="s">
        <v>395</v>
      </c>
      <c r="B8676" s="61" t="s">
        <v>396</v>
      </c>
      <c r="C8676" s="62">
        <v>2007</v>
      </c>
      <c r="D8676" s="61" t="s">
        <v>78</v>
      </c>
      <c r="E8676" s="62">
        <v>30</v>
      </c>
      <c r="F8676" s="62">
        <v>324521</v>
      </c>
      <c r="G8676" s="62">
        <v>48304</v>
      </c>
      <c r="H8676" s="62">
        <v>134.18</v>
      </c>
      <c r="I8676" s="62">
        <v>10817.37</v>
      </c>
      <c r="J8676" s="62">
        <v>301804.53000000003</v>
      </c>
      <c r="K8676" s="62">
        <v>0</v>
      </c>
      <c r="L8676" s="63"/>
      <c r="M8676" s="63"/>
      <c r="N8676" s="63"/>
      <c r="O8676" s="63"/>
      <c r="P8676" s="63"/>
      <c r="Q8676" s="63"/>
      <c r="R8676" s="63"/>
      <c r="S8676" s="63"/>
      <c r="T8676" s="63"/>
      <c r="U8676" s="63"/>
      <c r="V8676" s="63"/>
      <c r="W8676" s="63"/>
      <c r="X8676" s="63"/>
      <c r="Y8676" s="63"/>
      <c r="Z8676" s="62">
        <v>0</v>
      </c>
      <c r="AA8676" s="63"/>
      <c r="AB8676" s="63"/>
      <c r="AC8676" s="62">
        <v>0</v>
      </c>
    </row>
    <row r="8677" spans="1:29" ht="30" x14ac:dyDescent="0.25">
      <c r="A8677" s="61" t="s">
        <v>165</v>
      </c>
      <c r="B8677" s="61" t="s">
        <v>166</v>
      </c>
      <c r="C8677" s="62">
        <v>2009</v>
      </c>
      <c r="D8677" s="61" t="s">
        <v>78</v>
      </c>
      <c r="E8677" s="62">
        <v>40</v>
      </c>
      <c r="F8677" s="62">
        <v>85118</v>
      </c>
      <c r="G8677" s="62">
        <v>17309</v>
      </c>
      <c r="H8677" s="62">
        <v>36.06</v>
      </c>
      <c r="I8677" s="62">
        <v>2127.9499999999998</v>
      </c>
      <c r="J8677" s="62">
        <v>79159.740000000005</v>
      </c>
      <c r="K8677" s="62">
        <v>20160.04</v>
      </c>
      <c r="L8677" s="62">
        <v>26208</v>
      </c>
      <c r="M8677" s="62">
        <v>54.6</v>
      </c>
      <c r="N8677" s="62">
        <v>504</v>
      </c>
      <c r="O8677" s="62">
        <v>243115.96</v>
      </c>
      <c r="P8677" s="63"/>
      <c r="Q8677" s="63"/>
      <c r="R8677" s="63"/>
      <c r="S8677" s="63"/>
      <c r="T8677" s="63"/>
      <c r="U8677" s="63"/>
      <c r="V8677" s="63"/>
      <c r="W8677" s="63"/>
      <c r="X8677" s="63"/>
      <c r="Y8677" s="63"/>
      <c r="Z8677" s="62">
        <v>299.82</v>
      </c>
      <c r="AA8677" s="62">
        <v>8639</v>
      </c>
      <c r="AB8677" s="62">
        <v>18</v>
      </c>
      <c r="AC8677" s="62">
        <v>7.5</v>
      </c>
    </row>
    <row r="8678" spans="1:29" x14ac:dyDescent="0.25">
      <c r="A8678" s="61" t="s">
        <v>338</v>
      </c>
      <c r="B8678" s="61" t="s">
        <v>339</v>
      </c>
      <c r="C8678" s="62">
        <v>2015</v>
      </c>
      <c r="D8678" s="61" t="s">
        <v>75</v>
      </c>
      <c r="E8678" s="62">
        <v>24</v>
      </c>
      <c r="F8678" s="62">
        <v>21887</v>
      </c>
      <c r="G8678" s="62">
        <v>5190</v>
      </c>
      <c r="H8678" s="62">
        <v>18.02</v>
      </c>
      <c r="I8678" s="62">
        <v>911.96</v>
      </c>
      <c r="J8678" s="62">
        <v>20354.91</v>
      </c>
      <c r="K8678" s="62">
        <v>3878.76</v>
      </c>
      <c r="L8678" s="62">
        <v>3372</v>
      </c>
      <c r="M8678" s="62">
        <v>11.71</v>
      </c>
      <c r="N8678" s="62">
        <v>161.61000000000001</v>
      </c>
      <c r="O8678" s="62">
        <v>46775.11</v>
      </c>
      <c r="P8678" s="63"/>
      <c r="Q8678" s="63"/>
      <c r="R8678" s="63"/>
      <c r="S8678" s="63"/>
      <c r="T8678" s="63"/>
      <c r="U8678" s="63"/>
      <c r="V8678" s="63"/>
      <c r="W8678" s="63"/>
      <c r="X8678" s="63"/>
      <c r="Y8678" s="63"/>
      <c r="Z8678" s="62">
        <v>1030.57</v>
      </c>
      <c r="AA8678" s="62">
        <v>23867</v>
      </c>
      <c r="AB8678" s="62">
        <v>82.87</v>
      </c>
      <c r="AC8678" s="62">
        <v>42.94</v>
      </c>
    </row>
    <row r="8679" spans="1:29" ht="30" x14ac:dyDescent="0.25">
      <c r="A8679" s="61" t="s">
        <v>165</v>
      </c>
      <c r="B8679" s="61" t="s">
        <v>166</v>
      </c>
      <c r="C8679" s="62">
        <v>2010</v>
      </c>
      <c r="D8679" s="61" t="s">
        <v>99</v>
      </c>
      <c r="E8679" s="62">
        <v>42</v>
      </c>
      <c r="F8679" s="62">
        <v>81635</v>
      </c>
      <c r="G8679" s="62">
        <v>19135</v>
      </c>
      <c r="H8679" s="62">
        <v>37.97</v>
      </c>
      <c r="I8679" s="62">
        <v>1943.69</v>
      </c>
      <c r="J8679" s="62">
        <v>75920.55</v>
      </c>
      <c r="K8679" s="62">
        <v>19532.490000000002</v>
      </c>
      <c r="L8679" s="62">
        <v>23435</v>
      </c>
      <c r="M8679" s="62">
        <v>46.5</v>
      </c>
      <c r="N8679" s="62">
        <v>465.06</v>
      </c>
      <c r="O8679" s="62">
        <v>235548.19</v>
      </c>
      <c r="P8679" s="63"/>
      <c r="Q8679" s="63"/>
      <c r="R8679" s="63"/>
      <c r="S8679" s="63"/>
      <c r="T8679" s="63"/>
      <c r="U8679" s="63"/>
      <c r="V8679" s="63"/>
      <c r="W8679" s="63"/>
      <c r="X8679" s="63"/>
      <c r="Y8679" s="63"/>
      <c r="Z8679" s="62">
        <v>1.99</v>
      </c>
      <c r="AA8679" s="62">
        <v>11667</v>
      </c>
      <c r="AB8679" s="62">
        <v>23.15</v>
      </c>
      <c r="AC8679" s="62">
        <v>0.05</v>
      </c>
    </row>
    <row r="8680" spans="1:29" ht="45" x14ac:dyDescent="0.25">
      <c r="A8680" s="61" t="s">
        <v>460</v>
      </c>
      <c r="B8680" s="61" t="s">
        <v>461</v>
      </c>
      <c r="C8680" s="62">
        <v>2016</v>
      </c>
      <c r="D8680" s="61" t="s">
        <v>78</v>
      </c>
      <c r="E8680" s="62">
        <v>48</v>
      </c>
      <c r="F8680" s="62">
        <v>403413</v>
      </c>
      <c r="G8680" s="62">
        <v>58703</v>
      </c>
      <c r="H8680" s="62">
        <v>101.91</v>
      </c>
      <c r="I8680" s="62">
        <v>8404.44</v>
      </c>
      <c r="J8680" s="62">
        <v>375174.09</v>
      </c>
      <c r="K8680" s="62">
        <v>0</v>
      </c>
      <c r="L8680" s="63"/>
      <c r="M8680" s="63"/>
      <c r="N8680" s="63"/>
      <c r="O8680" s="63"/>
      <c r="P8680" s="63"/>
      <c r="Q8680" s="63"/>
      <c r="R8680" s="63"/>
      <c r="S8680" s="63"/>
      <c r="T8680" s="63"/>
      <c r="U8680" s="63"/>
      <c r="V8680" s="63"/>
      <c r="W8680" s="63"/>
      <c r="X8680" s="63"/>
      <c r="Y8680" s="63"/>
      <c r="Z8680" s="62">
        <v>15374</v>
      </c>
      <c r="AA8680" s="62">
        <v>5155</v>
      </c>
      <c r="AB8680" s="62">
        <v>8.9499999999999993</v>
      </c>
      <c r="AC8680" s="62">
        <v>320.29000000000002</v>
      </c>
    </row>
    <row r="8681" spans="1:29" ht="30" x14ac:dyDescent="0.25">
      <c r="A8681" s="61" t="s">
        <v>231</v>
      </c>
      <c r="B8681" s="61" t="s">
        <v>232</v>
      </c>
      <c r="C8681" s="62">
        <v>2003</v>
      </c>
      <c r="D8681" s="61" t="s">
        <v>301</v>
      </c>
      <c r="E8681" s="62">
        <v>96</v>
      </c>
      <c r="F8681" s="62">
        <v>302000</v>
      </c>
      <c r="G8681" s="62">
        <v>22097</v>
      </c>
      <c r="H8681" s="62">
        <v>19.18</v>
      </c>
      <c r="I8681" s="62">
        <v>3145.83</v>
      </c>
      <c r="J8681" s="62">
        <v>280860</v>
      </c>
      <c r="K8681" s="62">
        <v>0</v>
      </c>
      <c r="L8681" s="63"/>
      <c r="M8681" s="63"/>
      <c r="N8681" s="63"/>
      <c r="O8681" s="63"/>
      <c r="P8681" s="63"/>
      <c r="Q8681" s="63"/>
      <c r="R8681" s="63"/>
      <c r="S8681" s="63"/>
      <c r="T8681" s="63"/>
      <c r="U8681" s="63"/>
      <c r="V8681" s="63"/>
      <c r="W8681" s="63"/>
      <c r="X8681" s="63"/>
      <c r="Y8681" s="63"/>
      <c r="Z8681" s="62">
        <v>0</v>
      </c>
      <c r="AA8681" s="63"/>
      <c r="AB8681" s="63"/>
      <c r="AC8681" s="62">
        <v>0</v>
      </c>
    </row>
    <row r="8682" spans="1:29" ht="45" x14ac:dyDescent="0.25">
      <c r="A8682" s="61" t="s">
        <v>340</v>
      </c>
      <c r="B8682" s="61" t="s">
        <v>341</v>
      </c>
      <c r="C8682" s="62">
        <v>2012</v>
      </c>
      <c r="D8682" s="61" t="s">
        <v>78</v>
      </c>
      <c r="E8682" s="62">
        <v>48</v>
      </c>
      <c r="F8682" s="62">
        <v>296120</v>
      </c>
      <c r="G8682" s="62">
        <v>38427</v>
      </c>
      <c r="H8682" s="62">
        <v>66.709999999999994</v>
      </c>
      <c r="I8682" s="62">
        <v>6169.17</v>
      </c>
      <c r="J8682" s="62">
        <v>275391.59999999998</v>
      </c>
      <c r="K8682" s="62">
        <v>0</v>
      </c>
      <c r="L8682" s="63"/>
      <c r="M8682" s="63"/>
      <c r="N8682" s="63"/>
      <c r="O8682" s="63"/>
      <c r="P8682" s="62">
        <v>112</v>
      </c>
      <c r="Q8682" s="62">
        <v>556</v>
      </c>
      <c r="R8682" s="62">
        <v>0.97</v>
      </c>
      <c r="S8682" s="62">
        <v>2</v>
      </c>
      <c r="T8682" s="62">
        <v>1418.93</v>
      </c>
      <c r="U8682" s="63"/>
      <c r="V8682" s="63"/>
      <c r="W8682" s="63"/>
      <c r="X8682" s="63"/>
      <c r="Y8682" s="63"/>
      <c r="Z8682" s="62">
        <v>125700</v>
      </c>
      <c r="AA8682" s="62">
        <v>10346</v>
      </c>
      <c r="AB8682" s="62">
        <v>17.96</v>
      </c>
      <c r="AC8682" s="62">
        <v>2618.75</v>
      </c>
    </row>
    <row r="8683" spans="1:29" ht="30" x14ac:dyDescent="0.25">
      <c r="A8683" s="61" t="s">
        <v>233</v>
      </c>
      <c r="B8683" s="61" t="s">
        <v>234</v>
      </c>
      <c r="C8683" s="62">
        <v>2017</v>
      </c>
      <c r="D8683" s="61" t="s">
        <v>226</v>
      </c>
      <c r="E8683" s="62">
        <v>81</v>
      </c>
      <c r="F8683" s="62">
        <v>314229</v>
      </c>
      <c r="G8683" s="62">
        <v>40015</v>
      </c>
      <c r="H8683" s="62">
        <v>41.17</v>
      </c>
      <c r="I8683" s="62">
        <v>3879.37</v>
      </c>
      <c r="J8683" s="62">
        <v>292232.96999999997</v>
      </c>
      <c r="K8683" s="62">
        <v>22144.52</v>
      </c>
      <c r="L8683" s="62">
        <v>29345</v>
      </c>
      <c r="M8683" s="62">
        <v>30.19</v>
      </c>
      <c r="N8683" s="62">
        <v>273.39</v>
      </c>
      <c r="O8683" s="62">
        <v>267047.40999999997</v>
      </c>
      <c r="P8683" s="63"/>
      <c r="Q8683" s="63"/>
      <c r="R8683" s="63"/>
      <c r="S8683" s="63"/>
      <c r="T8683" s="63"/>
      <c r="U8683" s="63"/>
      <c r="V8683" s="63"/>
      <c r="W8683" s="63"/>
      <c r="X8683" s="63"/>
      <c r="Y8683" s="63"/>
      <c r="Z8683" s="62">
        <v>2204.4</v>
      </c>
      <c r="AA8683" s="62">
        <v>36921</v>
      </c>
      <c r="AB8683" s="62">
        <v>37.979999999999997</v>
      </c>
      <c r="AC8683" s="62">
        <v>27.21</v>
      </c>
    </row>
    <row r="8684" spans="1:29" ht="30" x14ac:dyDescent="0.25">
      <c r="A8684" s="61" t="s">
        <v>122</v>
      </c>
      <c r="B8684" s="61" t="s">
        <v>123</v>
      </c>
      <c r="C8684" s="62">
        <v>2004</v>
      </c>
      <c r="D8684" s="61" t="s">
        <v>226</v>
      </c>
      <c r="E8684" s="62">
        <v>64</v>
      </c>
      <c r="F8684" s="62">
        <v>245600</v>
      </c>
      <c r="G8684" s="62">
        <v>26829</v>
      </c>
      <c r="H8684" s="62">
        <v>34.93</v>
      </c>
      <c r="I8684" s="62">
        <v>3837.5</v>
      </c>
      <c r="J8684" s="62">
        <v>228408</v>
      </c>
      <c r="K8684" s="62">
        <v>17958</v>
      </c>
      <c r="L8684" s="62">
        <v>24526</v>
      </c>
      <c r="M8684" s="62">
        <v>31.93</v>
      </c>
      <c r="N8684" s="62">
        <v>280.58999999999997</v>
      </c>
      <c r="O8684" s="62">
        <v>216560.91</v>
      </c>
      <c r="P8684" s="63"/>
      <c r="Q8684" s="63"/>
      <c r="R8684" s="63"/>
      <c r="S8684" s="63"/>
      <c r="T8684" s="63"/>
      <c r="U8684" s="63"/>
      <c r="V8684" s="63"/>
      <c r="W8684" s="63"/>
      <c r="X8684" s="63"/>
      <c r="Y8684" s="63"/>
      <c r="Z8684" s="62">
        <v>2158.9499999999998</v>
      </c>
      <c r="AA8684" s="62">
        <v>20278</v>
      </c>
      <c r="AB8684" s="62">
        <v>26.4</v>
      </c>
      <c r="AC8684" s="62">
        <v>33.729999999999997</v>
      </c>
    </row>
    <row r="8685" spans="1:29" x14ac:dyDescent="0.25">
      <c r="A8685" s="61" t="s">
        <v>319</v>
      </c>
      <c r="B8685" s="61" t="s">
        <v>320</v>
      </c>
      <c r="C8685" s="62">
        <v>2006</v>
      </c>
      <c r="D8685" s="61" t="s">
        <v>78</v>
      </c>
      <c r="E8685" s="62">
        <v>72</v>
      </c>
      <c r="F8685" s="62">
        <v>562455</v>
      </c>
      <c r="G8685" s="62">
        <v>68230</v>
      </c>
      <c r="H8685" s="62">
        <v>78.97</v>
      </c>
      <c r="I8685" s="62">
        <v>7811.88</v>
      </c>
      <c r="J8685" s="62">
        <v>523083.15</v>
      </c>
      <c r="K8685" s="62">
        <v>0</v>
      </c>
      <c r="L8685" s="63"/>
      <c r="M8685" s="63"/>
      <c r="N8685" s="63"/>
      <c r="O8685" s="63"/>
      <c r="P8685" s="63"/>
      <c r="Q8685" s="63"/>
      <c r="R8685" s="63"/>
      <c r="S8685" s="63"/>
      <c r="T8685" s="63"/>
      <c r="U8685" s="63"/>
      <c r="V8685" s="63"/>
      <c r="W8685" s="63"/>
      <c r="X8685" s="63"/>
      <c r="Y8685" s="63"/>
      <c r="Z8685" s="62">
        <v>853.95</v>
      </c>
      <c r="AA8685" s="62">
        <v>2789</v>
      </c>
      <c r="AB8685" s="62">
        <v>3.23</v>
      </c>
      <c r="AC8685" s="62">
        <v>11.86</v>
      </c>
    </row>
    <row r="8686" spans="1:29" x14ac:dyDescent="0.25">
      <c r="A8686" s="61" t="s">
        <v>229</v>
      </c>
      <c r="B8686" s="61" t="s">
        <v>230</v>
      </c>
      <c r="C8686" s="62">
        <v>2013</v>
      </c>
      <c r="D8686" s="61" t="s">
        <v>75</v>
      </c>
      <c r="E8686" s="62">
        <v>24</v>
      </c>
      <c r="F8686" s="62">
        <v>552</v>
      </c>
      <c r="G8686" s="62">
        <v>228</v>
      </c>
      <c r="H8686" s="62">
        <v>0.79</v>
      </c>
      <c r="I8686" s="62">
        <v>23</v>
      </c>
      <c r="J8686" s="62">
        <v>513.36</v>
      </c>
      <c r="K8686" s="62">
        <v>1011.64</v>
      </c>
      <c r="L8686" s="62">
        <v>1439</v>
      </c>
      <c r="M8686" s="62">
        <v>5</v>
      </c>
      <c r="N8686" s="62">
        <v>42.15</v>
      </c>
      <c r="O8686" s="62">
        <v>12199.66</v>
      </c>
      <c r="P8686" s="63"/>
      <c r="Q8686" s="63"/>
      <c r="R8686" s="63"/>
      <c r="S8686" s="63"/>
      <c r="T8686" s="63"/>
      <c r="U8686" s="63"/>
      <c r="V8686" s="63"/>
      <c r="W8686" s="63"/>
      <c r="X8686" s="63"/>
      <c r="Y8686" s="63"/>
      <c r="Z8686" s="62">
        <v>0</v>
      </c>
      <c r="AA8686" s="62">
        <v>22016</v>
      </c>
      <c r="AB8686" s="62">
        <v>76.44</v>
      </c>
      <c r="AC8686" s="62">
        <v>0</v>
      </c>
    </row>
    <row r="8687" spans="1:29" x14ac:dyDescent="0.25">
      <c r="A8687" s="61" t="s">
        <v>407</v>
      </c>
      <c r="B8687" s="61" t="s">
        <v>408</v>
      </c>
      <c r="C8687" s="62">
        <v>2012</v>
      </c>
      <c r="D8687" s="61" t="s">
        <v>99</v>
      </c>
      <c r="E8687" s="62">
        <v>24</v>
      </c>
      <c r="F8687" s="62">
        <v>270428</v>
      </c>
      <c r="G8687" s="62">
        <v>48568</v>
      </c>
      <c r="H8687" s="62">
        <v>168.64</v>
      </c>
      <c r="I8687" s="62">
        <v>11267.83</v>
      </c>
      <c r="J8687" s="62">
        <v>251498.04</v>
      </c>
      <c r="K8687" s="62">
        <v>0</v>
      </c>
      <c r="L8687" s="63"/>
      <c r="M8687" s="63"/>
      <c r="N8687" s="63"/>
      <c r="O8687" s="63"/>
      <c r="P8687" s="63"/>
      <c r="Q8687" s="63"/>
      <c r="R8687" s="63"/>
      <c r="S8687" s="63"/>
      <c r="T8687" s="63"/>
      <c r="U8687" s="63"/>
      <c r="V8687" s="63"/>
      <c r="W8687" s="63"/>
      <c r="X8687" s="63"/>
      <c r="Y8687" s="63"/>
      <c r="Z8687" s="62">
        <v>20418.96</v>
      </c>
      <c r="AA8687" s="62">
        <v>74819</v>
      </c>
      <c r="AB8687" s="62">
        <v>259.79000000000002</v>
      </c>
      <c r="AC8687" s="62">
        <v>850.79</v>
      </c>
    </row>
    <row r="8688" spans="1:29" ht="30" x14ac:dyDescent="0.25">
      <c r="A8688" s="61" t="s">
        <v>367</v>
      </c>
      <c r="B8688" s="61" t="s">
        <v>368</v>
      </c>
      <c r="C8688" s="62">
        <v>2016</v>
      </c>
      <c r="D8688" s="61" t="s">
        <v>150</v>
      </c>
      <c r="E8688" s="62">
        <v>8</v>
      </c>
      <c r="F8688" s="63"/>
      <c r="G8688" s="63"/>
      <c r="H8688" s="63"/>
      <c r="I8688" s="63"/>
      <c r="J8688" s="63"/>
      <c r="K8688" s="62">
        <v>0</v>
      </c>
      <c r="L8688" s="63"/>
      <c r="M8688" s="63"/>
      <c r="N8688" s="63"/>
      <c r="O8688" s="63"/>
      <c r="P8688" s="63"/>
      <c r="Q8688" s="63"/>
      <c r="R8688" s="63"/>
      <c r="S8688" s="63"/>
      <c r="T8688" s="63"/>
      <c r="U8688" s="63"/>
      <c r="V8688" s="63"/>
      <c r="W8688" s="63"/>
      <c r="X8688" s="63"/>
      <c r="Y8688" s="63"/>
      <c r="Z8688" s="62">
        <v>0</v>
      </c>
      <c r="AA8688" s="63"/>
      <c r="AB8688" s="63"/>
      <c r="AC8688" s="62">
        <v>0</v>
      </c>
    </row>
    <row r="8689" spans="1:29" ht="30" x14ac:dyDescent="0.25">
      <c r="A8689" s="61" t="s">
        <v>133</v>
      </c>
      <c r="B8689" s="61" t="s">
        <v>134</v>
      </c>
      <c r="C8689" s="62">
        <v>2017</v>
      </c>
      <c r="D8689" s="61" t="s">
        <v>75</v>
      </c>
      <c r="E8689" s="62">
        <v>14</v>
      </c>
      <c r="F8689" s="63"/>
      <c r="G8689" s="63"/>
      <c r="H8689" s="63"/>
      <c r="I8689" s="63"/>
      <c r="J8689" s="63"/>
      <c r="K8689" s="62">
        <v>0</v>
      </c>
      <c r="L8689" s="63"/>
      <c r="M8689" s="63"/>
      <c r="N8689" s="63"/>
      <c r="O8689" s="63"/>
      <c r="P8689" s="63"/>
      <c r="Q8689" s="63"/>
      <c r="R8689" s="63"/>
      <c r="S8689" s="63"/>
      <c r="T8689" s="63"/>
      <c r="U8689" s="63"/>
      <c r="V8689" s="63"/>
      <c r="W8689" s="63"/>
      <c r="X8689" s="63"/>
      <c r="Y8689" s="63"/>
      <c r="Z8689" s="62">
        <v>189600</v>
      </c>
      <c r="AA8689" s="62">
        <v>12583</v>
      </c>
      <c r="AB8689" s="62">
        <v>74.900000000000006</v>
      </c>
      <c r="AC8689" s="62">
        <v>13542.86</v>
      </c>
    </row>
    <row r="8690" spans="1:29" ht="30" x14ac:dyDescent="0.25">
      <c r="A8690" s="61" t="s">
        <v>572</v>
      </c>
      <c r="B8690" s="61" t="s">
        <v>573</v>
      </c>
      <c r="C8690" s="62">
        <v>2003</v>
      </c>
      <c r="D8690" s="61" t="s">
        <v>323</v>
      </c>
      <c r="E8690" s="62">
        <v>56</v>
      </c>
      <c r="F8690" s="62">
        <v>302560</v>
      </c>
      <c r="G8690" s="62">
        <v>34123</v>
      </c>
      <c r="H8690" s="62">
        <v>50.78</v>
      </c>
      <c r="I8690" s="62">
        <v>5402.86</v>
      </c>
      <c r="J8690" s="62">
        <v>281380.8</v>
      </c>
      <c r="K8690" s="62">
        <v>0</v>
      </c>
      <c r="L8690" s="63"/>
      <c r="M8690" s="63"/>
      <c r="N8690" s="63"/>
      <c r="O8690" s="63"/>
      <c r="P8690" s="63"/>
      <c r="Q8690" s="63"/>
      <c r="R8690" s="63"/>
      <c r="S8690" s="63"/>
      <c r="T8690" s="63"/>
      <c r="U8690" s="63"/>
      <c r="V8690" s="63"/>
      <c r="W8690" s="63"/>
      <c r="X8690" s="63"/>
      <c r="Y8690" s="63"/>
      <c r="Z8690" s="62">
        <v>0</v>
      </c>
      <c r="AA8690" s="63"/>
      <c r="AB8690" s="63"/>
      <c r="AC8690" s="62">
        <v>0</v>
      </c>
    </row>
    <row r="8691" spans="1:29" x14ac:dyDescent="0.25">
      <c r="A8691" s="61" t="s">
        <v>306</v>
      </c>
      <c r="B8691" s="61" t="s">
        <v>307</v>
      </c>
      <c r="C8691" s="62">
        <v>2015</v>
      </c>
      <c r="D8691" s="61" t="s">
        <v>78</v>
      </c>
      <c r="E8691" s="62">
        <v>32</v>
      </c>
      <c r="F8691" s="62">
        <v>264000</v>
      </c>
      <c r="G8691" s="62">
        <v>45032</v>
      </c>
      <c r="H8691" s="62">
        <v>117.27</v>
      </c>
      <c r="I8691" s="62">
        <v>8250</v>
      </c>
      <c r="J8691" s="62">
        <v>245520</v>
      </c>
      <c r="K8691" s="62">
        <v>0</v>
      </c>
      <c r="L8691" s="63"/>
      <c r="M8691" s="63"/>
      <c r="N8691" s="63"/>
      <c r="O8691" s="63"/>
      <c r="P8691" s="63"/>
      <c r="Q8691" s="63"/>
      <c r="R8691" s="63"/>
      <c r="S8691" s="63"/>
      <c r="T8691" s="63"/>
      <c r="U8691" s="63"/>
      <c r="V8691" s="63"/>
      <c r="W8691" s="63"/>
      <c r="X8691" s="63"/>
      <c r="Y8691" s="63"/>
      <c r="Z8691" s="62">
        <v>454.67</v>
      </c>
      <c r="AA8691" s="62">
        <v>8100</v>
      </c>
      <c r="AB8691" s="62">
        <v>21.09</v>
      </c>
      <c r="AC8691" s="62">
        <v>14.21</v>
      </c>
    </row>
    <row r="8692" spans="1:29" x14ac:dyDescent="0.25">
      <c r="A8692" s="61" t="s">
        <v>490</v>
      </c>
      <c r="B8692" s="61" t="s">
        <v>491</v>
      </c>
      <c r="C8692" s="62">
        <v>2003</v>
      </c>
      <c r="D8692" s="61" t="s">
        <v>75</v>
      </c>
      <c r="E8692" s="62">
        <v>2</v>
      </c>
      <c r="F8692" s="63"/>
      <c r="G8692" s="62">
        <v>0</v>
      </c>
      <c r="H8692" s="62">
        <v>0</v>
      </c>
      <c r="I8692" s="63"/>
      <c r="J8692" s="63"/>
      <c r="K8692" s="62">
        <v>0</v>
      </c>
      <c r="L8692" s="63"/>
      <c r="M8692" s="63"/>
      <c r="N8692" s="63"/>
      <c r="O8692" s="63"/>
      <c r="P8692" s="63"/>
      <c r="Q8692" s="63"/>
      <c r="R8692" s="63"/>
      <c r="S8692" s="63"/>
      <c r="T8692" s="63"/>
      <c r="U8692" s="63"/>
      <c r="V8692" s="63"/>
      <c r="W8692" s="63"/>
      <c r="X8692" s="63"/>
      <c r="Y8692" s="63"/>
      <c r="Z8692" s="62">
        <v>0</v>
      </c>
      <c r="AA8692" s="63"/>
      <c r="AB8692" s="63"/>
      <c r="AC8692" s="62">
        <v>0</v>
      </c>
    </row>
    <row r="8693" spans="1:29" x14ac:dyDescent="0.25">
      <c r="A8693" s="61" t="s">
        <v>229</v>
      </c>
      <c r="B8693" s="61" t="s">
        <v>230</v>
      </c>
      <c r="C8693" s="62">
        <v>2005</v>
      </c>
      <c r="D8693" s="61" t="s">
        <v>419</v>
      </c>
      <c r="E8693" s="62">
        <v>10</v>
      </c>
      <c r="F8693" s="63"/>
      <c r="G8693" s="63"/>
      <c r="H8693" s="63"/>
      <c r="I8693" s="63"/>
      <c r="J8693" s="63"/>
      <c r="K8693" s="62">
        <v>0</v>
      </c>
      <c r="L8693" s="63"/>
      <c r="M8693" s="63"/>
      <c r="N8693" s="63"/>
      <c r="O8693" s="63"/>
      <c r="P8693" s="63"/>
      <c r="Q8693" s="63"/>
      <c r="R8693" s="63"/>
      <c r="S8693" s="63"/>
      <c r="T8693" s="63"/>
      <c r="U8693" s="63"/>
      <c r="V8693" s="63"/>
      <c r="W8693" s="63"/>
      <c r="X8693" s="63"/>
      <c r="Y8693" s="63"/>
      <c r="Z8693" s="62">
        <v>462000</v>
      </c>
      <c r="AA8693" s="62">
        <v>7527</v>
      </c>
      <c r="AB8693" s="62">
        <v>62.73</v>
      </c>
      <c r="AC8693" s="62">
        <v>46200</v>
      </c>
    </row>
    <row r="8694" spans="1:29" x14ac:dyDescent="0.25">
      <c r="A8694" s="61" t="s">
        <v>332</v>
      </c>
      <c r="B8694" s="61" t="s">
        <v>333</v>
      </c>
      <c r="C8694" s="62">
        <v>2008</v>
      </c>
      <c r="D8694" s="61" t="s">
        <v>78</v>
      </c>
      <c r="E8694" s="62">
        <v>64</v>
      </c>
      <c r="F8694" s="62">
        <v>279990</v>
      </c>
      <c r="G8694" s="62">
        <v>52398</v>
      </c>
      <c r="H8694" s="62">
        <v>68.23</v>
      </c>
      <c r="I8694" s="62">
        <v>4374.84</v>
      </c>
      <c r="J8694" s="62">
        <v>260390.7</v>
      </c>
      <c r="K8694" s="62">
        <v>53146.46</v>
      </c>
      <c r="L8694" s="62">
        <v>65854</v>
      </c>
      <c r="M8694" s="62">
        <v>85.75</v>
      </c>
      <c r="N8694" s="62">
        <v>830.41</v>
      </c>
      <c r="O8694" s="62">
        <v>640909.1</v>
      </c>
      <c r="P8694" s="63"/>
      <c r="Q8694" s="63"/>
      <c r="R8694" s="63"/>
      <c r="S8694" s="63"/>
      <c r="T8694" s="63"/>
      <c r="U8694" s="63"/>
      <c r="V8694" s="63"/>
      <c r="W8694" s="63"/>
      <c r="X8694" s="63"/>
      <c r="Y8694" s="63"/>
      <c r="Z8694" s="62">
        <v>299300</v>
      </c>
      <c r="AA8694" s="62">
        <v>36371</v>
      </c>
      <c r="AB8694" s="62">
        <v>47.36</v>
      </c>
      <c r="AC8694" s="62">
        <v>4676.5600000000004</v>
      </c>
    </row>
    <row r="8695" spans="1:29" x14ac:dyDescent="0.25">
      <c r="A8695" s="61" t="s">
        <v>260</v>
      </c>
      <c r="B8695" s="61" t="s">
        <v>261</v>
      </c>
      <c r="C8695" s="62">
        <v>2003</v>
      </c>
      <c r="D8695" s="61" t="s">
        <v>78</v>
      </c>
      <c r="E8695" s="62">
        <v>12</v>
      </c>
      <c r="F8695" s="62">
        <v>13807</v>
      </c>
      <c r="G8695" s="62">
        <v>1645</v>
      </c>
      <c r="H8695" s="62">
        <v>11.42</v>
      </c>
      <c r="I8695" s="62">
        <v>1150.58</v>
      </c>
      <c r="J8695" s="62">
        <v>12840.51</v>
      </c>
      <c r="K8695" s="62">
        <v>1301</v>
      </c>
      <c r="L8695" s="62">
        <v>2016</v>
      </c>
      <c r="M8695" s="62">
        <v>14</v>
      </c>
      <c r="N8695" s="62">
        <v>108.42</v>
      </c>
      <c r="O8695" s="62">
        <v>15689.15</v>
      </c>
      <c r="P8695" s="63"/>
      <c r="Q8695" s="63"/>
      <c r="R8695" s="63"/>
      <c r="S8695" s="63"/>
      <c r="T8695" s="63"/>
      <c r="U8695" s="63"/>
      <c r="V8695" s="63"/>
      <c r="W8695" s="63"/>
      <c r="X8695" s="63"/>
      <c r="Y8695" s="63"/>
      <c r="Z8695" s="62">
        <v>309</v>
      </c>
      <c r="AA8695" s="62">
        <v>1995</v>
      </c>
      <c r="AB8695" s="62">
        <v>13.85</v>
      </c>
      <c r="AC8695" s="62">
        <v>25.75</v>
      </c>
    </row>
    <row r="8696" spans="1:29" x14ac:dyDescent="0.25">
      <c r="A8696" s="61" t="s">
        <v>76</v>
      </c>
      <c r="B8696" s="61" t="s">
        <v>77</v>
      </c>
      <c r="C8696" s="62">
        <v>2016</v>
      </c>
      <c r="D8696" s="61" t="s">
        <v>468</v>
      </c>
      <c r="E8696" s="62">
        <v>16</v>
      </c>
      <c r="F8696" s="63"/>
      <c r="G8696" s="63"/>
      <c r="H8696" s="63"/>
      <c r="I8696" s="63"/>
      <c r="J8696" s="63"/>
      <c r="K8696" s="62">
        <v>0</v>
      </c>
      <c r="L8696" s="63"/>
      <c r="M8696" s="63"/>
      <c r="N8696" s="63"/>
      <c r="O8696" s="63"/>
      <c r="P8696" s="63"/>
      <c r="Q8696" s="63"/>
      <c r="R8696" s="63"/>
      <c r="S8696" s="63"/>
      <c r="T8696" s="63"/>
      <c r="U8696" s="63"/>
      <c r="V8696" s="63"/>
      <c r="W8696" s="63"/>
      <c r="X8696" s="63"/>
      <c r="Y8696" s="63"/>
      <c r="Z8696" s="62">
        <v>269.39999999999998</v>
      </c>
      <c r="AA8696" s="62">
        <v>1155</v>
      </c>
      <c r="AB8696" s="62">
        <v>6.02</v>
      </c>
      <c r="AC8696" s="62">
        <v>16.84</v>
      </c>
    </row>
    <row r="8697" spans="1:29" ht="45" x14ac:dyDescent="0.25">
      <c r="A8697" s="61" t="s">
        <v>214</v>
      </c>
      <c r="B8697" s="61" t="s">
        <v>215</v>
      </c>
      <c r="C8697" s="62">
        <v>2017</v>
      </c>
      <c r="D8697" s="61" t="s">
        <v>72</v>
      </c>
      <c r="E8697" s="62">
        <v>28</v>
      </c>
      <c r="F8697" s="62">
        <v>200179</v>
      </c>
      <c r="G8697" s="62">
        <v>32026</v>
      </c>
      <c r="H8697" s="62">
        <v>95.32</v>
      </c>
      <c r="I8697" s="62">
        <v>7149.25</v>
      </c>
      <c r="J8697" s="62">
        <v>186166.47</v>
      </c>
      <c r="K8697" s="62">
        <v>12935.98</v>
      </c>
      <c r="L8697" s="62">
        <v>9742</v>
      </c>
      <c r="M8697" s="62">
        <v>28.99</v>
      </c>
      <c r="N8697" s="62">
        <v>462</v>
      </c>
      <c r="O8697" s="62">
        <v>155998.92000000001</v>
      </c>
      <c r="P8697" s="63"/>
      <c r="Q8697" s="63"/>
      <c r="R8697" s="63"/>
      <c r="S8697" s="63"/>
      <c r="T8697" s="63"/>
      <c r="U8697" s="63"/>
      <c r="V8697" s="63"/>
      <c r="W8697" s="63"/>
      <c r="X8697" s="63"/>
      <c r="Y8697" s="63"/>
      <c r="Z8697" s="62">
        <v>2043</v>
      </c>
      <c r="AA8697" s="62">
        <v>9811</v>
      </c>
      <c r="AB8697" s="62">
        <v>29.2</v>
      </c>
      <c r="AC8697" s="62">
        <v>72.959999999999994</v>
      </c>
    </row>
    <row r="8698" spans="1:29" ht="30" x14ac:dyDescent="0.25">
      <c r="A8698" s="61" t="s">
        <v>361</v>
      </c>
      <c r="B8698" s="61" t="s">
        <v>362</v>
      </c>
      <c r="C8698" s="62">
        <v>2013</v>
      </c>
      <c r="D8698" s="61" t="s">
        <v>78</v>
      </c>
      <c r="E8698" s="62">
        <v>52</v>
      </c>
      <c r="F8698" s="62">
        <v>146762</v>
      </c>
      <c r="G8698" s="62">
        <v>25777</v>
      </c>
      <c r="H8698" s="62">
        <v>41.31</v>
      </c>
      <c r="I8698" s="62">
        <v>2822.35</v>
      </c>
      <c r="J8698" s="62">
        <v>136488.66</v>
      </c>
      <c r="K8698" s="62">
        <v>20095</v>
      </c>
      <c r="L8698" s="62">
        <v>33035</v>
      </c>
      <c r="M8698" s="62">
        <v>52.94</v>
      </c>
      <c r="N8698" s="62">
        <v>386.44</v>
      </c>
      <c r="O8698" s="62">
        <v>242331.63</v>
      </c>
      <c r="P8698" s="63"/>
      <c r="Q8698" s="63"/>
      <c r="R8698" s="63"/>
      <c r="S8698" s="63"/>
      <c r="T8698" s="63"/>
      <c r="U8698" s="63"/>
      <c r="V8698" s="63"/>
      <c r="W8698" s="63"/>
      <c r="X8698" s="63"/>
      <c r="Y8698" s="63"/>
      <c r="Z8698" s="62">
        <v>211.98</v>
      </c>
      <c r="AA8698" s="62">
        <v>20516</v>
      </c>
      <c r="AB8698" s="62">
        <v>32.880000000000003</v>
      </c>
      <c r="AC8698" s="62">
        <v>4.08</v>
      </c>
    </row>
    <row r="8699" spans="1:29" ht="30" x14ac:dyDescent="0.25">
      <c r="A8699" s="61" t="s">
        <v>439</v>
      </c>
      <c r="B8699" s="61" t="s">
        <v>440</v>
      </c>
      <c r="C8699" s="62">
        <v>2005</v>
      </c>
      <c r="D8699" s="61" t="s">
        <v>75</v>
      </c>
      <c r="E8699" s="62">
        <v>4</v>
      </c>
      <c r="F8699" s="62">
        <v>44</v>
      </c>
      <c r="G8699" s="62">
        <v>12</v>
      </c>
      <c r="H8699" s="62">
        <v>0.25</v>
      </c>
      <c r="I8699" s="62">
        <v>11</v>
      </c>
      <c r="J8699" s="62">
        <v>40.92</v>
      </c>
      <c r="K8699" s="62">
        <v>0</v>
      </c>
      <c r="L8699" s="63"/>
      <c r="M8699" s="63"/>
      <c r="N8699" s="63"/>
      <c r="O8699" s="63"/>
      <c r="P8699" s="63"/>
      <c r="Q8699" s="63"/>
      <c r="R8699" s="63"/>
      <c r="S8699" s="63"/>
      <c r="T8699" s="63"/>
      <c r="U8699" s="62">
        <v>100</v>
      </c>
      <c r="V8699" s="62">
        <v>249</v>
      </c>
      <c r="W8699" s="62">
        <v>5.19</v>
      </c>
      <c r="X8699" s="62">
        <v>25</v>
      </c>
      <c r="Y8699" s="62">
        <v>2238.4</v>
      </c>
      <c r="Z8699" s="62">
        <v>5700</v>
      </c>
      <c r="AA8699" s="62">
        <v>834</v>
      </c>
      <c r="AB8699" s="62">
        <v>17.38</v>
      </c>
      <c r="AC8699" s="62">
        <v>1425</v>
      </c>
    </row>
    <row r="8700" spans="1:29" x14ac:dyDescent="0.25">
      <c r="A8700" s="61" t="s">
        <v>229</v>
      </c>
      <c r="B8700" s="61" t="s">
        <v>230</v>
      </c>
      <c r="C8700" s="62">
        <v>2003</v>
      </c>
      <c r="D8700" s="61" t="s">
        <v>492</v>
      </c>
      <c r="E8700" s="62">
        <v>8</v>
      </c>
      <c r="F8700" s="63"/>
      <c r="G8700" s="63"/>
      <c r="H8700" s="63"/>
      <c r="I8700" s="63"/>
      <c r="J8700" s="63"/>
      <c r="K8700" s="62">
        <v>0</v>
      </c>
      <c r="L8700" s="63"/>
      <c r="M8700" s="63"/>
      <c r="N8700" s="63"/>
      <c r="O8700" s="63"/>
      <c r="P8700" s="63"/>
      <c r="Q8700" s="63"/>
      <c r="R8700" s="63"/>
      <c r="S8700" s="63"/>
      <c r="T8700" s="63"/>
      <c r="U8700" s="63"/>
      <c r="V8700" s="63"/>
      <c r="W8700" s="63"/>
      <c r="X8700" s="63"/>
      <c r="Y8700" s="63"/>
      <c r="Z8700" s="62">
        <v>39000</v>
      </c>
      <c r="AA8700" s="62">
        <v>693</v>
      </c>
      <c r="AB8700" s="62">
        <v>7.22</v>
      </c>
      <c r="AC8700" s="62">
        <v>4875</v>
      </c>
    </row>
    <row r="8701" spans="1:29" x14ac:dyDescent="0.25">
      <c r="A8701" s="61" t="s">
        <v>241</v>
      </c>
      <c r="B8701" s="61" t="s">
        <v>242</v>
      </c>
      <c r="C8701" s="62">
        <v>2012</v>
      </c>
      <c r="D8701" s="61" t="s">
        <v>89</v>
      </c>
      <c r="E8701" s="62">
        <v>69</v>
      </c>
      <c r="F8701" s="62">
        <v>308240</v>
      </c>
      <c r="G8701" s="62">
        <v>35557</v>
      </c>
      <c r="H8701" s="62">
        <v>42.94</v>
      </c>
      <c r="I8701" s="62">
        <v>4467.25</v>
      </c>
      <c r="J8701" s="62">
        <v>286663.2</v>
      </c>
      <c r="K8701" s="62">
        <v>25144.52</v>
      </c>
      <c r="L8701" s="62">
        <v>39046</v>
      </c>
      <c r="M8701" s="62">
        <v>47.16</v>
      </c>
      <c r="N8701" s="63"/>
      <c r="O8701" s="63"/>
      <c r="P8701" s="63"/>
      <c r="Q8701" s="63"/>
      <c r="R8701" s="63"/>
      <c r="S8701" s="63"/>
      <c r="T8701" s="63"/>
      <c r="U8701" s="63"/>
      <c r="V8701" s="63"/>
      <c r="W8701" s="63"/>
      <c r="X8701" s="63"/>
      <c r="Y8701" s="63"/>
      <c r="Z8701" s="62">
        <v>210450</v>
      </c>
      <c r="AA8701" s="62">
        <v>24937</v>
      </c>
      <c r="AB8701" s="62">
        <v>30.12</v>
      </c>
      <c r="AC8701" s="62">
        <v>3050</v>
      </c>
    </row>
    <row r="8702" spans="1:29" ht="30" x14ac:dyDescent="0.25">
      <c r="A8702" s="61" t="s">
        <v>387</v>
      </c>
      <c r="B8702" s="61" t="s">
        <v>388</v>
      </c>
      <c r="C8702" s="62">
        <v>2013</v>
      </c>
      <c r="D8702" s="61" t="s">
        <v>78</v>
      </c>
      <c r="E8702" s="62">
        <v>48</v>
      </c>
      <c r="F8702" s="62">
        <v>599840</v>
      </c>
      <c r="G8702" s="62">
        <v>56483</v>
      </c>
      <c r="H8702" s="62">
        <v>98.06</v>
      </c>
      <c r="I8702" s="62">
        <v>12496.67</v>
      </c>
      <c r="J8702" s="62">
        <v>557851.19999999995</v>
      </c>
      <c r="K8702" s="62">
        <v>0</v>
      </c>
      <c r="L8702" s="63"/>
      <c r="M8702" s="63"/>
      <c r="N8702" s="63"/>
      <c r="O8702" s="63"/>
      <c r="P8702" s="63"/>
      <c r="Q8702" s="63"/>
      <c r="R8702" s="63"/>
      <c r="S8702" s="63"/>
      <c r="T8702" s="63"/>
      <c r="U8702" s="63"/>
      <c r="V8702" s="63"/>
      <c r="W8702" s="63"/>
      <c r="X8702" s="63"/>
      <c r="Y8702" s="63"/>
      <c r="Z8702" s="62">
        <v>201.86</v>
      </c>
      <c r="AA8702" s="62">
        <v>10953</v>
      </c>
      <c r="AB8702" s="62">
        <v>19.02</v>
      </c>
      <c r="AC8702" s="62">
        <v>4.21</v>
      </c>
    </row>
    <row r="8703" spans="1:29" x14ac:dyDescent="0.25">
      <c r="A8703" s="61" t="s">
        <v>434</v>
      </c>
      <c r="B8703" s="61" t="s">
        <v>435</v>
      </c>
      <c r="C8703" s="62">
        <v>2003</v>
      </c>
      <c r="D8703" s="61" t="s">
        <v>78</v>
      </c>
      <c r="E8703" s="62">
        <v>32</v>
      </c>
      <c r="F8703" s="62">
        <v>15468</v>
      </c>
      <c r="G8703" s="62">
        <v>2424</v>
      </c>
      <c r="H8703" s="62">
        <v>6.31</v>
      </c>
      <c r="I8703" s="62">
        <v>483.38</v>
      </c>
      <c r="J8703" s="62">
        <v>14385.24</v>
      </c>
      <c r="K8703" s="62">
        <v>2024</v>
      </c>
      <c r="L8703" s="62">
        <v>2652</v>
      </c>
      <c r="M8703" s="62">
        <v>6.91</v>
      </c>
      <c r="N8703" s="62">
        <v>63.25</v>
      </c>
      <c r="O8703" s="62">
        <v>24408.02</v>
      </c>
      <c r="P8703" s="63"/>
      <c r="Q8703" s="63"/>
      <c r="R8703" s="63"/>
      <c r="S8703" s="63"/>
      <c r="T8703" s="63"/>
      <c r="U8703" s="63"/>
      <c r="V8703" s="63"/>
      <c r="W8703" s="63"/>
      <c r="X8703" s="63"/>
      <c r="Y8703" s="63"/>
      <c r="Z8703" s="62">
        <v>486.6</v>
      </c>
      <c r="AA8703" s="62">
        <v>1252</v>
      </c>
      <c r="AB8703" s="62">
        <v>3.26</v>
      </c>
      <c r="AC8703" s="62">
        <v>15.21</v>
      </c>
    </row>
    <row r="8704" spans="1:29" x14ac:dyDescent="0.25">
      <c r="A8704" s="61" t="s">
        <v>496</v>
      </c>
      <c r="B8704" s="61" t="s">
        <v>497</v>
      </c>
      <c r="C8704" s="62">
        <v>2011</v>
      </c>
      <c r="D8704" s="61" t="s">
        <v>78</v>
      </c>
      <c r="E8704" s="62">
        <v>40</v>
      </c>
      <c r="F8704" s="62">
        <v>131191</v>
      </c>
      <c r="G8704" s="62">
        <v>22147</v>
      </c>
      <c r="H8704" s="62">
        <v>46.14</v>
      </c>
      <c r="I8704" s="62">
        <v>3279.78</v>
      </c>
      <c r="J8704" s="62">
        <v>122007.63</v>
      </c>
      <c r="K8704" s="62">
        <v>0</v>
      </c>
      <c r="L8704" s="62">
        <v>0</v>
      </c>
      <c r="M8704" s="62">
        <v>0</v>
      </c>
      <c r="N8704" s="63"/>
      <c r="O8704" s="63"/>
      <c r="P8704" s="63"/>
      <c r="Q8704" s="62">
        <v>0</v>
      </c>
      <c r="R8704" s="62">
        <v>0</v>
      </c>
      <c r="S8704" s="63"/>
      <c r="T8704" s="63"/>
      <c r="U8704" s="62">
        <v>12159</v>
      </c>
      <c r="V8704" s="62">
        <v>40645</v>
      </c>
      <c r="W8704" s="62">
        <v>84.68</v>
      </c>
      <c r="X8704" s="62">
        <v>303</v>
      </c>
      <c r="Y8704" s="62">
        <v>272167.06</v>
      </c>
      <c r="Z8704" s="62">
        <v>122030</v>
      </c>
      <c r="AA8704" s="62">
        <v>6291</v>
      </c>
      <c r="AB8704" s="62">
        <v>13.11</v>
      </c>
      <c r="AC8704" s="62">
        <v>3050.75</v>
      </c>
    </row>
    <row r="8705" spans="1:29" x14ac:dyDescent="0.25">
      <c r="A8705" s="61" t="s">
        <v>488</v>
      </c>
      <c r="B8705" s="61" t="s">
        <v>489</v>
      </c>
      <c r="C8705" s="62">
        <v>2014</v>
      </c>
      <c r="D8705" s="61" t="s">
        <v>75</v>
      </c>
      <c r="E8705" s="62">
        <v>3</v>
      </c>
      <c r="F8705" s="62">
        <v>365</v>
      </c>
      <c r="G8705" s="62">
        <v>160</v>
      </c>
      <c r="H8705" s="62">
        <v>4.4400000000000004</v>
      </c>
      <c r="I8705" s="62">
        <v>121.67</v>
      </c>
      <c r="J8705" s="62">
        <v>339.45</v>
      </c>
      <c r="K8705" s="62">
        <v>0</v>
      </c>
      <c r="L8705" s="63"/>
      <c r="M8705" s="63"/>
      <c r="N8705" s="63"/>
      <c r="O8705" s="63"/>
      <c r="P8705" s="63"/>
      <c r="Q8705" s="63"/>
      <c r="R8705" s="63"/>
      <c r="S8705" s="63"/>
      <c r="T8705" s="63"/>
      <c r="U8705" s="63"/>
      <c r="V8705" s="63"/>
      <c r="W8705" s="63"/>
      <c r="X8705" s="63"/>
      <c r="Y8705" s="63"/>
      <c r="Z8705" s="62">
        <v>0</v>
      </c>
      <c r="AA8705" s="63"/>
      <c r="AB8705" s="63"/>
      <c r="AC8705" s="62">
        <v>0</v>
      </c>
    </row>
    <row r="8706" spans="1:29" ht="30" x14ac:dyDescent="0.25">
      <c r="A8706" s="61" t="s">
        <v>528</v>
      </c>
      <c r="B8706" s="61" t="s">
        <v>529</v>
      </c>
      <c r="C8706" s="62">
        <v>2007</v>
      </c>
      <c r="D8706" s="61" t="s">
        <v>75</v>
      </c>
      <c r="E8706" s="62">
        <v>15</v>
      </c>
      <c r="F8706" s="62">
        <v>8977</v>
      </c>
      <c r="G8706" s="62">
        <v>2040</v>
      </c>
      <c r="H8706" s="62">
        <v>11.33</v>
      </c>
      <c r="I8706" s="62">
        <v>598.47</v>
      </c>
      <c r="J8706" s="62">
        <v>8348.61</v>
      </c>
      <c r="K8706" s="62">
        <v>0</v>
      </c>
      <c r="L8706" s="63"/>
      <c r="M8706" s="63"/>
      <c r="N8706" s="63"/>
      <c r="O8706" s="63"/>
      <c r="P8706" s="63"/>
      <c r="Q8706" s="63"/>
      <c r="R8706" s="63"/>
      <c r="S8706" s="63"/>
      <c r="T8706" s="63"/>
      <c r="U8706" s="63"/>
      <c r="V8706" s="63"/>
      <c r="W8706" s="63"/>
      <c r="X8706" s="63"/>
      <c r="Y8706" s="63"/>
      <c r="Z8706" s="62">
        <v>1019.99</v>
      </c>
      <c r="AA8706" s="62">
        <v>4113</v>
      </c>
      <c r="AB8706" s="62">
        <v>22.85</v>
      </c>
      <c r="AC8706" s="62">
        <v>68</v>
      </c>
    </row>
    <row r="8707" spans="1:29" ht="30" x14ac:dyDescent="0.25">
      <c r="A8707" s="61" t="s">
        <v>415</v>
      </c>
      <c r="B8707" s="61" t="s">
        <v>416</v>
      </c>
      <c r="C8707" s="62">
        <v>2018</v>
      </c>
      <c r="D8707" s="61" t="s">
        <v>75</v>
      </c>
      <c r="E8707" s="62">
        <v>7</v>
      </c>
      <c r="F8707" s="62">
        <v>631</v>
      </c>
      <c r="G8707" s="62">
        <v>200</v>
      </c>
      <c r="H8707" s="62">
        <v>2.38</v>
      </c>
      <c r="I8707" s="62">
        <v>90.14</v>
      </c>
      <c r="J8707" s="62">
        <v>586.83000000000004</v>
      </c>
      <c r="K8707" s="62">
        <v>863.24</v>
      </c>
      <c r="L8707" s="62">
        <v>2159</v>
      </c>
      <c r="M8707" s="62">
        <v>25.7</v>
      </c>
      <c r="N8707" s="63"/>
      <c r="O8707" s="63"/>
      <c r="P8707" s="63"/>
      <c r="Q8707" s="63"/>
      <c r="R8707" s="63"/>
      <c r="S8707" s="63"/>
      <c r="T8707" s="63"/>
      <c r="U8707" s="63"/>
      <c r="V8707" s="63"/>
      <c r="W8707" s="63"/>
      <c r="X8707" s="63"/>
      <c r="Y8707" s="63"/>
      <c r="Z8707" s="62">
        <v>19900</v>
      </c>
      <c r="AA8707" s="62">
        <v>3176</v>
      </c>
      <c r="AB8707" s="62">
        <v>37.81</v>
      </c>
      <c r="AC8707" s="62">
        <v>2842.86</v>
      </c>
    </row>
    <row r="8708" spans="1:29" ht="30" x14ac:dyDescent="0.25">
      <c r="A8708" s="61" t="s">
        <v>385</v>
      </c>
      <c r="B8708" s="61" t="s">
        <v>386</v>
      </c>
      <c r="C8708" s="62">
        <v>2010</v>
      </c>
      <c r="D8708" s="61" t="s">
        <v>83</v>
      </c>
      <c r="E8708" s="62">
        <v>1</v>
      </c>
      <c r="F8708" s="63"/>
      <c r="G8708" s="63"/>
      <c r="H8708" s="63"/>
      <c r="I8708" s="63"/>
      <c r="J8708" s="63"/>
      <c r="K8708" s="62">
        <v>0</v>
      </c>
      <c r="L8708" s="63"/>
      <c r="M8708" s="63"/>
      <c r="N8708" s="63"/>
      <c r="O8708" s="63"/>
      <c r="P8708" s="63"/>
      <c r="Q8708" s="63"/>
      <c r="R8708" s="63"/>
      <c r="S8708" s="63"/>
      <c r="T8708" s="63"/>
      <c r="U8708" s="63"/>
      <c r="V8708" s="63"/>
      <c r="W8708" s="63"/>
      <c r="X8708" s="63"/>
      <c r="Y8708" s="63"/>
      <c r="Z8708" s="62">
        <v>11474</v>
      </c>
      <c r="AA8708" s="62">
        <v>982</v>
      </c>
      <c r="AB8708" s="62">
        <v>81.83</v>
      </c>
      <c r="AC8708" s="62">
        <v>11474</v>
      </c>
    </row>
    <row r="8709" spans="1:29" ht="30" x14ac:dyDescent="0.25">
      <c r="A8709" s="61" t="s">
        <v>218</v>
      </c>
      <c r="B8709" s="61" t="s">
        <v>219</v>
      </c>
      <c r="C8709" s="62">
        <v>2015</v>
      </c>
      <c r="D8709" s="61" t="s">
        <v>75</v>
      </c>
      <c r="E8709" s="62">
        <v>8</v>
      </c>
      <c r="F8709" s="62">
        <v>2500</v>
      </c>
      <c r="G8709" s="62">
        <v>716</v>
      </c>
      <c r="H8709" s="62">
        <v>7.46</v>
      </c>
      <c r="I8709" s="62">
        <v>312.5</v>
      </c>
      <c r="J8709" s="62">
        <v>2325</v>
      </c>
      <c r="K8709" s="62">
        <v>0</v>
      </c>
      <c r="L8709" s="63"/>
      <c r="M8709" s="63"/>
      <c r="N8709" s="63"/>
      <c r="O8709" s="63"/>
      <c r="P8709" s="63"/>
      <c r="Q8709" s="63"/>
      <c r="R8709" s="63"/>
      <c r="S8709" s="63"/>
      <c r="T8709" s="63"/>
      <c r="U8709" s="63"/>
      <c r="V8709" s="63"/>
      <c r="W8709" s="63"/>
      <c r="X8709" s="63"/>
      <c r="Y8709" s="63"/>
      <c r="Z8709" s="62">
        <v>616</v>
      </c>
      <c r="AA8709" s="62">
        <v>10131</v>
      </c>
      <c r="AB8709" s="62">
        <v>105.53</v>
      </c>
      <c r="AC8709" s="62">
        <v>77</v>
      </c>
    </row>
    <row r="8710" spans="1:29" ht="30" x14ac:dyDescent="0.25">
      <c r="A8710" s="61" t="s">
        <v>138</v>
      </c>
      <c r="B8710" s="61" t="s">
        <v>139</v>
      </c>
      <c r="C8710" s="62">
        <v>2013</v>
      </c>
      <c r="D8710" s="61" t="s">
        <v>99</v>
      </c>
      <c r="E8710" s="62">
        <v>52</v>
      </c>
      <c r="F8710" s="62">
        <v>164040</v>
      </c>
      <c r="G8710" s="62">
        <v>27079</v>
      </c>
      <c r="H8710" s="62">
        <v>43.4</v>
      </c>
      <c r="I8710" s="62">
        <v>3154.62</v>
      </c>
      <c r="J8710" s="62">
        <v>152557.20000000001</v>
      </c>
      <c r="K8710" s="62">
        <v>0</v>
      </c>
      <c r="L8710" s="63"/>
      <c r="M8710" s="63"/>
      <c r="N8710" s="63"/>
      <c r="O8710" s="63"/>
      <c r="P8710" s="63"/>
      <c r="Q8710" s="63"/>
      <c r="R8710" s="63"/>
      <c r="S8710" s="63"/>
      <c r="T8710" s="63"/>
      <c r="U8710" s="63"/>
      <c r="V8710" s="63"/>
      <c r="W8710" s="63"/>
      <c r="X8710" s="63"/>
      <c r="Y8710" s="63"/>
      <c r="Z8710" s="62">
        <v>103800</v>
      </c>
      <c r="AA8710" s="62">
        <v>10054</v>
      </c>
      <c r="AB8710" s="62">
        <v>16.11</v>
      </c>
      <c r="AC8710" s="62">
        <v>1996.15</v>
      </c>
    </row>
    <row r="8711" spans="1:29" ht="30" x14ac:dyDescent="0.25">
      <c r="A8711" s="61" t="s">
        <v>367</v>
      </c>
      <c r="B8711" s="61" t="s">
        <v>368</v>
      </c>
      <c r="C8711" s="62">
        <v>2013</v>
      </c>
      <c r="D8711" s="61" t="s">
        <v>75</v>
      </c>
      <c r="E8711" s="62">
        <v>5</v>
      </c>
      <c r="F8711" s="62">
        <v>34093</v>
      </c>
      <c r="G8711" s="62">
        <v>6975</v>
      </c>
      <c r="H8711" s="62">
        <v>116.25</v>
      </c>
      <c r="I8711" s="62">
        <v>6818.6</v>
      </c>
      <c r="J8711" s="62">
        <v>31706.49</v>
      </c>
      <c r="K8711" s="62">
        <v>3010.67</v>
      </c>
      <c r="L8711" s="62">
        <v>3810</v>
      </c>
      <c r="M8711" s="62">
        <v>63.5</v>
      </c>
      <c r="N8711" s="63"/>
      <c r="O8711" s="63"/>
      <c r="P8711" s="62">
        <v>33</v>
      </c>
      <c r="Q8711" s="62">
        <v>118</v>
      </c>
      <c r="R8711" s="62">
        <v>1.97</v>
      </c>
      <c r="S8711" s="62">
        <v>6</v>
      </c>
      <c r="T8711" s="62">
        <v>418.08</v>
      </c>
      <c r="U8711" s="62">
        <v>474</v>
      </c>
      <c r="V8711" s="62">
        <v>1760</v>
      </c>
      <c r="W8711" s="62">
        <v>29.33</v>
      </c>
      <c r="X8711" s="62">
        <v>94</v>
      </c>
      <c r="Y8711" s="62">
        <v>10610.02</v>
      </c>
      <c r="Z8711" s="62">
        <v>30929.81</v>
      </c>
      <c r="AA8711" s="62">
        <v>1198</v>
      </c>
      <c r="AB8711" s="62">
        <v>19.97</v>
      </c>
      <c r="AC8711" s="62">
        <v>6185.96</v>
      </c>
    </row>
    <row r="8712" spans="1:29" ht="30" x14ac:dyDescent="0.25">
      <c r="A8712" s="61" t="s">
        <v>498</v>
      </c>
      <c r="B8712" s="61" t="s">
        <v>499</v>
      </c>
      <c r="C8712" s="62">
        <v>2016</v>
      </c>
      <c r="D8712" s="61" t="s">
        <v>78</v>
      </c>
      <c r="E8712" s="62">
        <v>48</v>
      </c>
      <c r="F8712" s="62">
        <v>453955</v>
      </c>
      <c r="G8712" s="62">
        <v>73314</v>
      </c>
      <c r="H8712" s="62">
        <v>127.28</v>
      </c>
      <c r="I8712" s="62">
        <v>9457.4</v>
      </c>
      <c r="J8712" s="62">
        <v>422178.15</v>
      </c>
      <c r="K8712" s="62">
        <v>0</v>
      </c>
      <c r="L8712" s="63"/>
      <c r="M8712" s="63"/>
      <c r="N8712" s="63"/>
      <c r="O8712" s="63"/>
      <c r="P8712" s="63"/>
      <c r="Q8712" s="63"/>
      <c r="R8712" s="63"/>
      <c r="S8712" s="63"/>
      <c r="T8712" s="63"/>
      <c r="U8712" s="63"/>
      <c r="V8712" s="63"/>
      <c r="W8712" s="63"/>
      <c r="X8712" s="63"/>
      <c r="Y8712" s="63"/>
      <c r="Z8712" s="62">
        <v>0</v>
      </c>
      <c r="AA8712" s="63"/>
      <c r="AB8712" s="63"/>
      <c r="AC8712" s="62">
        <v>0</v>
      </c>
    </row>
    <row r="8713" spans="1:29" ht="30" x14ac:dyDescent="0.25">
      <c r="A8713" s="61" t="s">
        <v>464</v>
      </c>
      <c r="B8713" s="61" t="s">
        <v>465</v>
      </c>
      <c r="C8713" s="62">
        <v>2013</v>
      </c>
      <c r="D8713" s="61" t="s">
        <v>78</v>
      </c>
      <c r="E8713" s="62">
        <v>40</v>
      </c>
      <c r="F8713" s="62">
        <v>324528</v>
      </c>
      <c r="G8713" s="62">
        <v>50646</v>
      </c>
      <c r="H8713" s="62">
        <v>105.51</v>
      </c>
      <c r="I8713" s="62">
        <v>8113.2</v>
      </c>
      <c r="J8713" s="62">
        <v>301811.03999999998</v>
      </c>
      <c r="K8713" s="62">
        <v>0</v>
      </c>
      <c r="L8713" s="63"/>
      <c r="M8713" s="63"/>
      <c r="N8713" s="63"/>
      <c r="O8713" s="63"/>
      <c r="P8713" s="63"/>
      <c r="Q8713" s="63"/>
      <c r="R8713" s="63"/>
      <c r="S8713" s="63"/>
      <c r="T8713" s="63"/>
      <c r="U8713" s="63"/>
      <c r="V8713" s="63"/>
      <c r="W8713" s="63"/>
      <c r="X8713" s="63"/>
      <c r="Y8713" s="63"/>
      <c r="Z8713" s="62">
        <v>1485.19</v>
      </c>
      <c r="AA8713" s="62">
        <v>2563</v>
      </c>
      <c r="AB8713" s="62">
        <v>5.34</v>
      </c>
      <c r="AC8713" s="62">
        <v>37.130000000000003</v>
      </c>
    </row>
    <row r="8714" spans="1:29" x14ac:dyDescent="0.25">
      <c r="A8714" s="61" t="s">
        <v>315</v>
      </c>
      <c r="B8714" s="61" t="s">
        <v>316</v>
      </c>
      <c r="C8714" s="62">
        <v>2013</v>
      </c>
      <c r="D8714" s="61" t="s">
        <v>78</v>
      </c>
      <c r="E8714" s="62">
        <v>42</v>
      </c>
      <c r="F8714" s="62">
        <v>402840</v>
      </c>
      <c r="G8714" s="62">
        <v>51445</v>
      </c>
      <c r="H8714" s="62">
        <v>102.07</v>
      </c>
      <c r="I8714" s="62">
        <v>9591.43</v>
      </c>
      <c r="J8714" s="62">
        <v>374641.2</v>
      </c>
      <c r="K8714" s="62">
        <v>0</v>
      </c>
      <c r="L8714" s="63"/>
      <c r="M8714" s="63"/>
      <c r="N8714" s="63"/>
      <c r="O8714" s="63"/>
      <c r="P8714" s="63"/>
      <c r="Q8714" s="63"/>
      <c r="R8714" s="63"/>
      <c r="S8714" s="63"/>
      <c r="T8714" s="63"/>
      <c r="U8714" s="63"/>
      <c r="V8714" s="63"/>
      <c r="W8714" s="63"/>
      <c r="X8714" s="63"/>
      <c r="Y8714" s="63"/>
      <c r="Z8714" s="62">
        <v>1057</v>
      </c>
      <c r="AA8714" s="62">
        <v>12058</v>
      </c>
      <c r="AB8714" s="62">
        <v>23.92</v>
      </c>
      <c r="AC8714" s="62">
        <v>25.17</v>
      </c>
    </row>
    <row r="8715" spans="1:29" x14ac:dyDescent="0.25">
      <c r="A8715" s="61" t="s">
        <v>397</v>
      </c>
      <c r="B8715" s="61" t="s">
        <v>398</v>
      </c>
      <c r="C8715" s="62">
        <v>2018</v>
      </c>
      <c r="D8715" s="61" t="s">
        <v>75</v>
      </c>
      <c r="E8715" s="62">
        <v>5</v>
      </c>
      <c r="F8715" s="62">
        <v>1366</v>
      </c>
      <c r="G8715" s="62">
        <v>442</v>
      </c>
      <c r="H8715" s="62">
        <v>7.37</v>
      </c>
      <c r="I8715" s="62">
        <v>273.2</v>
      </c>
      <c r="J8715" s="62">
        <v>1270.3800000000001</v>
      </c>
      <c r="K8715" s="62">
        <v>0</v>
      </c>
      <c r="L8715" s="63"/>
      <c r="M8715" s="63"/>
      <c r="N8715" s="63"/>
      <c r="O8715" s="63"/>
      <c r="P8715" s="63"/>
      <c r="Q8715" s="63"/>
      <c r="R8715" s="63"/>
      <c r="S8715" s="63"/>
      <c r="T8715" s="63"/>
      <c r="U8715" s="62">
        <v>2229</v>
      </c>
      <c r="V8715" s="62">
        <v>6123</v>
      </c>
      <c r="W8715" s="62">
        <v>102.05</v>
      </c>
      <c r="X8715" s="62">
        <v>445</v>
      </c>
      <c r="Y8715" s="62">
        <v>49893.94</v>
      </c>
      <c r="Z8715" s="62">
        <v>42400</v>
      </c>
      <c r="AA8715" s="62">
        <v>4743</v>
      </c>
      <c r="AB8715" s="62">
        <v>79.05</v>
      </c>
      <c r="AC8715" s="62">
        <v>8480</v>
      </c>
    </row>
    <row r="8716" spans="1:29" ht="30" x14ac:dyDescent="0.25">
      <c r="A8716" s="61" t="s">
        <v>188</v>
      </c>
      <c r="B8716" s="61" t="s">
        <v>189</v>
      </c>
      <c r="C8716" s="62">
        <v>2008</v>
      </c>
      <c r="D8716" s="61" t="s">
        <v>104</v>
      </c>
      <c r="E8716" s="62">
        <v>8</v>
      </c>
      <c r="F8716" s="62">
        <v>77071</v>
      </c>
      <c r="G8716" s="62">
        <v>15777</v>
      </c>
      <c r="H8716" s="62">
        <v>164.34</v>
      </c>
      <c r="I8716" s="62">
        <v>9633.8799999999992</v>
      </c>
      <c r="J8716" s="62">
        <v>71676.03</v>
      </c>
      <c r="K8716" s="62">
        <v>9634.34</v>
      </c>
      <c r="L8716" s="62">
        <v>14247</v>
      </c>
      <c r="M8716" s="62">
        <v>148.41</v>
      </c>
      <c r="N8716" s="62">
        <v>1204.29</v>
      </c>
      <c r="O8716" s="62">
        <v>116183.34</v>
      </c>
      <c r="P8716" s="63"/>
      <c r="Q8716" s="63"/>
      <c r="R8716" s="63"/>
      <c r="S8716" s="63"/>
      <c r="T8716" s="63"/>
      <c r="U8716" s="63"/>
      <c r="V8716" s="63"/>
      <c r="W8716" s="63"/>
      <c r="X8716" s="63"/>
      <c r="Y8716" s="63"/>
      <c r="Z8716" s="62">
        <v>1881</v>
      </c>
      <c r="AA8716" s="62">
        <v>10290</v>
      </c>
      <c r="AB8716" s="62">
        <v>107.19</v>
      </c>
      <c r="AC8716" s="62">
        <v>235.13</v>
      </c>
    </row>
    <row r="8717" spans="1:29" ht="30" x14ac:dyDescent="0.25">
      <c r="A8717" s="61" t="s">
        <v>277</v>
      </c>
      <c r="B8717" s="61" t="s">
        <v>278</v>
      </c>
      <c r="C8717" s="62">
        <v>2003</v>
      </c>
      <c r="D8717" s="61" t="s">
        <v>75</v>
      </c>
      <c r="E8717" s="62">
        <v>12</v>
      </c>
      <c r="F8717" s="62">
        <v>1420</v>
      </c>
      <c r="G8717" s="62">
        <v>212</v>
      </c>
      <c r="H8717" s="62">
        <v>1.47</v>
      </c>
      <c r="I8717" s="62">
        <v>118.33</v>
      </c>
      <c r="J8717" s="62">
        <v>1320.6</v>
      </c>
      <c r="K8717" s="62">
        <v>0</v>
      </c>
      <c r="L8717" s="63"/>
      <c r="M8717" s="63"/>
      <c r="N8717" s="63"/>
      <c r="O8717" s="63"/>
      <c r="P8717" s="63"/>
      <c r="Q8717" s="63"/>
      <c r="R8717" s="63"/>
      <c r="S8717" s="63"/>
      <c r="T8717" s="63"/>
      <c r="U8717" s="63"/>
      <c r="V8717" s="63"/>
      <c r="W8717" s="63"/>
      <c r="X8717" s="63"/>
      <c r="Y8717" s="63"/>
      <c r="Z8717" s="62">
        <v>104700</v>
      </c>
      <c r="AA8717" s="62">
        <v>2845</v>
      </c>
      <c r="AB8717" s="62">
        <v>19.760000000000002</v>
      </c>
      <c r="AC8717" s="62">
        <v>8725</v>
      </c>
    </row>
    <row r="8718" spans="1:29" ht="30" x14ac:dyDescent="0.25">
      <c r="A8718" s="61" t="s">
        <v>233</v>
      </c>
      <c r="B8718" s="61" t="s">
        <v>234</v>
      </c>
      <c r="C8718" s="62">
        <v>2010</v>
      </c>
      <c r="D8718" s="61" t="s">
        <v>226</v>
      </c>
      <c r="E8718" s="62">
        <v>81</v>
      </c>
      <c r="F8718" s="62">
        <v>349200</v>
      </c>
      <c r="G8718" s="62">
        <v>52557</v>
      </c>
      <c r="H8718" s="62">
        <v>54.07</v>
      </c>
      <c r="I8718" s="62">
        <v>4311.1099999999997</v>
      </c>
      <c r="J8718" s="62">
        <v>324756</v>
      </c>
      <c r="K8718" s="62">
        <v>34305.53</v>
      </c>
      <c r="L8718" s="62">
        <v>62254</v>
      </c>
      <c r="M8718" s="62">
        <v>64.05</v>
      </c>
      <c r="N8718" s="63"/>
      <c r="O8718" s="63"/>
      <c r="P8718" s="63"/>
      <c r="Q8718" s="63"/>
      <c r="R8718" s="63"/>
      <c r="S8718" s="63"/>
      <c r="T8718" s="63"/>
      <c r="U8718" s="63"/>
      <c r="V8718" s="63"/>
      <c r="W8718" s="63"/>
      <c r="X8718" s="63"/>
      <c r="Y8718" s="63"/>
      <c r="Z8718" s="62">
        <v>1920.99</v>
      </c>
      <c r="AA8718" s="62">
        <v>28519</v>
      </c>
      <c r="AB8718" s="62">
        <v>29.34</v>
      </c>
      <c r="AC8718" s="62">
        <v>23.72</v>
      </c>
    </row>
    <row r="8719" spans="1:29" ht="30" x14ac:dyDescent="0.25">
      <c r="A8719" s="61" t="s">
        <v>124</v>
      </c>
      <c r="B8719" s="61" t="s">
        <v>125</v>
      </c>
      <c r="C8719" s="62">
        <v>2008</v>
      </c>
      <c r="D8719" s="61" t="s">
        <v>99</v>
      </c>
      <c r="E8719" s="62">
        <v>32</v>
      </c>
      <c r="F8719" s="62">
        <v>99920</v>
      </c>
      <c r="G8719" s="62">
        <v>14715</v>
      </c>
      <c r="H8719" s="62">
        <v>38.32</v>
      </c>
      <c r="I8719" s="62">
        <v>3122.5</v>
      </c>
      <c r="J8719" s="62">
        <v>92925.6</v>
      </c>
      <c r="K8719" s="62">
        <v>18894.28</v>
      </c>
      <c r="L8719" s="62">
        <v>30607</v>
      </c>
      <c r="M8719" s="62">
        <v>79.709999999999994</v>
      </c>
      <c r="N8719" s="62">
        <v>590.45000000000005</v>
      </c>
      <c r="O8719" s="62">
        <v>227851.76</v>
      </c>
      <c r="P8719" s="63"/>
      <c r="Q8719" s="63"/>
      <c r="R8719" s="63"/>
      <c r="S8719" s="63"/>
      <c r="T8719" s="63"/>
      <c r="U8719" s="63"/>
      <c r="V8719" s="63"/>
      <c r="W8719" s="63"/>
      <c r="X8719" s="63"/>
      <c r="Y8719" s="63"/>
      <c r="Z8719" s="62">
        <v>136.49</v>
      </c>
      <c r="AA8719" s="62">
        <v>9749</v>
      </c>
      <c r="AB8719" s="62">
        <v>25.39</v>
      </c>
      <c r="AC8719" s="62">
        <v>4.2699999999999996</v>
      </c>
    </row>
    <row r="8720" spans="1:29" ht="30" x14ac:dyDescent="0.25">
      <c r="A8720" s="61" t="s">
        <v>452</v>
      </c>
      <c r="B8720" s="61" t="s">
        <v>453</v>
      </c>
      <c r="C8720" s="62">
        <v>2007</v>
      </c>
      <c r="D8720" s="61" t="s">
        <v>86</v>
      </c>
      <c r="E8720" s="62">
        <v>14</v>
      </c>
      <c r="F8720" s="62">
        <v>179</v>
      </c>
      <c r="G8720" s="62">
        <v>52</v>
      </c>
      <c r="H8720" s="62">
        <v>0.31</v>
      </c>
      <c r="I8720" s="62">
        <v>12.79</v>
      </c>
      <c r="J8720" s="62">
        <v>166.47</v>
      </c>
      <c r="K8720" s="62">
        <v>281.27999999999997</v>
      </c>
      <c r="L8720" s="62">
        <v>472</v>
      </c>
      <c r="M8720" s="62">
        <v>2.81</v>
      </c>
      <c r="N8720" s="62">
        <v>20.09</v>
      </c>
      <c r="O8720" s="62">
        <v>3392.04</v>
      </c>
      <c r="P8720" s="63"/>
      <c r="Q8720" s="63"/>
      <c r="R8720" s="63"/>
      <c r="S8720" s="63"/>
      <c r="T8720" s="63"/>
      <c r="U8720" s="63"/>
      <c r="V8720" s="63"/>
      <c r="W8720" s="63"/>
      <c r="X8720" s="63"/>
      <c r="Y8720" s="63"/>
      <c r="Z8720" s="62">
        <v>175.44</v>
      </c>
      <c r="AA8720" s="62">
        <v>5071</v>
      </c>
      <c r="AB8720" s="62">
        <v>30.18</v>
      </c>
      <c r="AC8720" s="62">
        <v>12.53</v>
      </c>
    </row>
    <row r="8721" spans="1:29" x14ac:dyDescent="0.25">
      <c r="A8721" s="61" t="s">
        <v>354</v>
      </c>
      <c r="B8721" s="61" t="s">
        <v>355</v>
      </c>
      <c r="C8721" s="62">
        <v>2003</v>
      </c>
      <c r="D8721" s="61" t="s">
        <v>75</v>
      </c>
      <c r="E8721" s="62">
        <v>16</v>
      </c>
      <c r="F8721" s="62">
        <v>1438</v>
      </c>
      <c r="G8721" s="62">
        <v>278</v>
      </c>
      <c r="H8721" s="62">
        <v>1.45</v>
      </c>
      <c r="I8721" s="62">
        <v>89.88</v>
      </c>
      <c r="J8721" s="62">
        <v>1337.34</v>
      </c>
      <c r="K8721" s="62">
        <v>7.76</v>
      </c>
      <c r="L8721" s="62">
        <v>11</v>
      </c>
      <c r="M8721" s="62">
        <v>0.06</v>
      </c>
      <c r="N8721" s="63"/>
      <c r="O8721" s="63"/>
      <c r="P8721" s="63"/>
      <c r="Q8721" s="63"/>
      <c r="R8721" s="63"/>
      <c r="S8721" s="63"/>
      <c r="T8721" s="63"/>
      <c r="U8721" s="63"/>
      <c r="V8721" s="63"/>
      <c r="W8721" s="63"/>
      <c r="X8721" s="63"/>
      <c r="Y8721" s="63"/>
      <c r="Z8721" s="62">
        <v>149252</v>
      </c>
      <c r="AA8721" s="62">
        <v>2148</v>
      </c>
      <c r="AB8721" s="62">
        <v>11.19</v>
      </c>
      <c r="AC8721" s="62">
        <v>9328.25</v>
      </c>
    </row>
    <row r="8722" spans="1:29" x14ac:dyDescent="0.25">
      <c r="A8722" s="61" t="s">
        <v>332</v>
      </c>
      <c r="B8722" s="61" t="s">
        <v>333</v>
      </c>
      <c r="C8722" s="62">
        <v>2005</v>
      </c>
      <c r="D8722" s="61" t="s">
        <v>75</v>
      </c>
      <c r="E8722" s="62">
        <v>18</v>
      </c>
      <c r="F8722" s="62">
        <v>1863</v>
      </c>
      <c r="G8722" s="62">
        <v>432</v>
      </c>
      <c r="H8722" s="62">
        <v>2</v>
      </c>
      <c r="I8722" s="62">
        <v>103.5</v>
      </c>
      <c r="J8722" s="62">
        <v>1732.59</v>
      </c>
      <c r="K8722" s="62">
        <v>437.44</v>
      </c>
      <c r="L8722" s="62">
        <v>862</v>
      </c>
      <c r="M8722" s="62">
        <v>3.99</v>
      </c>
      <c r="N8722" s="62">
        <v>24.3</v>
      </c>
      <c r="O8722" s="62">
        <v>5275.21</v>
      </c>
      <c r="P8722" s="63"/>
      <c r="Q8722" s="63"/>
      <c r="R8722" s="63"/>
      <c r="S8722" s="63"/>
      <c r="T8722" s="63"/>
      <c r="U8722" s="63"/>
      <c r="V8722" s="63"/>
      <c r="W8722" s="63"/>
      <c r="X8722" s="63"/>
      <c r="Y8722" s="63"/>
      <c r="Z8722" s="62">
        <v>355035</v>
      </c>
      <c r="AA8722" s="62">
        <v>17011</v>
      </c>
      <c r="AB8722" s="62">
        <v>78.75</v>
      </c>
      <c r="AC8722" s="62">
        <v>19724.169999999998</v>
      </c>
    </row>
    <row r="8723" spans="1:29" ht="30" x14ac:dyDescent="0.25">
      <c r="A8723" s="61" t="s">
        <v>498</v>
      </c>
      <c r="B8723" s="61" t="s">
        <v>499</v>
      </c>
      <c r="C8723" s="62">
        <v>2007</v>
      </c>
      <c r="D8723" s="61" t="s">
        <v>94</v>
      </c>
      <c r="E8723" s="62">
        <v>5</v>
      </c>
      <c r="F8723" s="63"/>
      <c r="G8723" s="63"/>
      <c r="H8723" s="63"/>
      <c r="I8723" s="63"/>
      <c r="J8723" s="63"/>
      <c r="K8723" s="62">
        <v>0</v>
      </c>
      <c r="L8723" s="63"/>
      <c r="M8723" s="63"/>
      <c r="N8723" s="63"/>
      <c r="O8723" s="63"/>
      <c r="P8723" s="63"/>
      <c r="Q8723" s="63"/>
      <c r="R8723" s="63"/>
      <c r="S8723" s="63"/>
      <c r="T8723" s="63"/>
      <c r="U8723" s="63"/>
      <c r="V8723" s="63"/>
      <c r="W8723" s="63"/>
      <c r="X8723" s="63"/>
      <c r="Y8723" s="63"/>
      <c r="Z8723" s="62">
        <v>270.04000000000002</v>
      </c>
      <c r="AA8723" s="62">
        <v>1448</v>
      </c>
      <c r="AB8723" s="62">
        <v>24.13</v>
      </c>
      <c r="AC8723" s="62">
        <v>54.01</v>
      </c>
    </row>
    <row r="8724" spans="1:29" ht="45" x14ac:dyDescent="0.25">
      <c r="A8724" s="61" t="s">
        <v>326</v>
      </c>
      <c r="B8724" s="61" t="s">
        <v>327</v>
      </c>
      <c r="C8724" s="62">
        <v>2007</v>
      </c>
      <c r="D8724" s="61" t="s">
        <v>78</v>
      </c>
      <c r="E8724" s="62">
        <v>104</v>
      </c>
      <c r="F8724" s="62">
        <v>1217999</v>
      </c>
      <c r="G8724" s="62">
        <v>119639</v>
      </c>
      <c r="H8724" s="62">
        <v>95.86</v>
      </c>
      <c r="I8724" s="62">
        <v>11711.53</v>
      </c>
      <c r="J8724" s="62">
        <v>1132739.07</v>
      </c>
      <c r="K8724" s="62">
        <v>0</v>
      </c>
      <c r="L8724" s="63"/>
      <c r="M8724" s="63"/>
      <c r="N8724" s="63"/>
      <c r="O8724" s="63"/>
      <c r="P8724" s="63"/>
      <c r="Q8724" s="63"/>
      <c r="R8724" s="63"/>
      <c r="S8724" s="63"/>
      <c r="T8724" s="63"/>
      <c r="U8724" s="63"/>
      <c r="V8724" s="63"/>
      <c r="W8724" s="63"/>
      <c r="X8724" s="63"/>
      <c r="Y8724" s="63"/>
      <c r="Z8724" s="62">
        <v>446.76</v>
      </c>
      <c r="AA8724" s="62">
        <v>22805</v>
      </c>
      <c r="AB8724" s="62">
        <v>18.27</v>
      </c>
      <c r="AC8724" s="62">
        <v>4.3</v>
      </c>
    </row>
    <row r="8725" spans="1:29" x14ac:dyDescent="0.25">
      <c r="A8725" s="61" t="s">
        <v>229</v>
      </c>
      <c r="B8725" s="61" t="s">
        <v>230</v>
      </c>
      <c r="C8725" s="62">
        <v>2009</v>
      </c>
      <c r="D8725" s="61" t="s">
        <v>504</v>
      </c>
      <c r="E8725" s="62">
        <v>40</v>
      </c>
      <c r="F8725" s="62">
        <v>101248</v>
      </c>
      <c r="G8725" s="62">
        <v>17658</v>
      </c>
      <c r="H8725" s="62">
        <v>36.79</v>
      </c>
      <c r="I8725" s="62">
        <v>2531.1999999999998</v>
      </c>
      <c r="J8725" s="62">
        <v>94160.639999999999</v>
      </c>
      <c r="K8725" s="62">
        <v>22886.52</v>
      </c>
      <c r="L8725" s="62">
        <v>28179</v>
      </c>
      <c r="M8725" s="62">
        <v>58.71</v>
      </c>
      <c r="N8725" s="62">
        <v>572.16</v>
      </c>
      <c r="O8725" s="62">
        <v>275995.39</v>
      </c>
      <c r="P8725" s="63"/>
      <c r="Q8725" s="63"/>
      <c r="R8725" s="63"/>
      <c r="S8725" s="63"/>
      <c r="T8725" s="63"/>
      <c r="U8725" s="63"/>
      <c r="V8725" s="63"/>
      <c r="W8725" s="63"/>
      <c r="X8725" s="63"/>
      <c r="Y8725" s="63"/>
      <c r="Z8725" s="62">
        <v>500498</v>
      </c>
      <c r="AA8725" s="62">
        <v>13710</v>
      </c>
      <c r="AB8725" s="62">
        <v>28.56</v>
      </c>
      <c r="AC8725" s="62">
        <v>12512.45</v>
      </c>
    </row>
    <row r="8726" spans="1:29" x14ac:dyDescent="0.25">
      <c r="A8726" s="61" t="s">
        <v>107</v>
      </c>
      <c r="B8726" s="61" t="s">
        <v>108</v>
      </c>
      <c r="C8726" s="62">
        <v>2016</v>
      </c>
      <c r="D8726" s="61" t="s">
        <v>89</v>
      </c>
      <c r="E8726" s="62">
        <v>100</v>
      </c>
      <c r="F8726" s="62">
        <v>790788</v>
      </c>
      <c r="G8726" s="62">
        <v>148067</v>
      </c>
      <c r="H8726" s="62">
        <v>123.39</v>
      </c>
      <c r="I8726" s="62">
        <v>7907.88</v>
      </c>
      <c r="J8726" s="62">
        <v>735432.84</v>
      </c>
      <c r="K8726" s="62">
        <v>8485.94</v>
      </c>
      <c r="L8726" s="62">
        <v>10098</v>
      </c>
      <c r="M8726" s="62">
        <v>8.42</v>
      </c>
      <c r="N8726" s="62">
        <v>84.86</v>
      </c>
      <c r="O8726" s="62">
        <v>102334.45</v>
      </c>
      <c r="P8726" s="63"/>
      <c r="Q8726" s="63"/>
      <c r="R8726" s="63"/>
      <c r="S8726" s="63"/>
      <c r="T8726" s="63"/>
      <c r="U8726" s="63"/>
      <c r="V8726" s="63"/>
      <c r="W8726" s="63"/>
      <c r="X8726" s="63"/>
      <c r="Y8726" s="63"/>
      <c r="Z8726" s="62">
        <v>0</v>
      </c>
      <c r="AA8726" s="62">
        <v>32800</v>
      </c>
      <c r="AB8726" s="62">
        <v>27.33</v>
      </c>
      <c r="AC8726" s="62">
        <v>0</v>
      </c>
    </row>
    <row r="8727" spans="1:29" ht="30" x14ac:dyDescent="0.25">
      <c r="A8727" s="61" t="s">
        <v>182</v>
      </c>
      <c r="B8727" s="61" t="s">
        <v>183</v>
      </c>
      <c r="C8727" s="62">
        <v>2009</v>
      </c>
      <c r="D8727" s="61" t="s">
        <v>89</v>
      </c>
      <c r="E8727" s="62">
        <v>42</v>
      </c>
      <c r="F8727" s="62">
        <v>121467</v>
      </c>
      <c r="G8727" s="62">
        <v>22596</v>
      </c>
      <c r="H8727" s="62">
        <v>44.83</v>
      </c>
      <c r="I8727" s="62">
        <v>2892.07</v>
      </c>
      <c r="J8727" s="62">
        <v>112964.31</v>
      </c>
      <c r="K8727" s="62">
        <v>32482.17</v>
      </c>
      <c r="L8727" s="62">
        <v>23708</v>
      </c>
      <c r="M8727" s="62">
        <v>47.04</v>
      </c>
      <c r="N8727" s="62">
        <v>773.38</v>
      </c>
      <c r="O8727" s="62">
        <v>391712.21</v>
      </c>
      <c r="P8727" s="63"/>
      <c r="Q8727" s="63"/>
      <c r="R8727" s="63"/>
      <c r="S8727" s="63"/>
      <c r="T8727" s="63"/>
      <c r="U8727" s="63"/>
      <c r="V8727" s="63"/>
      <c r="W8727" s="63"/>
      <c r="X8727" s="63"/>
      <c r="Y8727" s="63"/>
      <c r="Z8727" s="62">
        <v>129826</v>
      </c>
      <c r="AA8727" s="62">
        <v>12821</v>
      </c>
      <c r="AB8727" s="62">
        <v>25.44</v>
      </c>
      <c r="AC8727" s="62">
        <v>3091.1</v>
      </c>
    </row>
    <row r="8728" spans="1:29" x14ac:dyDescent="0.25">
      <c r="A8728" s="61" t="s">
        <v>95</v>
      </c>
      <c r="B8728" s="61" t="s">
        <v>96</v>
      </c>
      <c r="C8728" s="62">
        <v>2018</v>
      </c>
      <c r="D8728" s="61" t="s">
        <v>89</v>
      </c>
      <c r="E8728" s="62">
        <v>20</v>
      </c>
      <c r="F8728" s="62">
        <v>115843</v>
      </c>
      <c r="G8728" s="62">
        <v>12595</v>
      </c>
      <c r="H8728" s="62">
        <v>52.48</v>
      </c>
      <c r="I8728" s="62">
        <v>5792.15</v>
      </c>
      <c r="J8728" s="62">
        <v>107733.99</v>
      </c>
      <c r="K8728" s="62">
        <v>2816</v>
      </c>
      <c r="L8728" s="62">
        <v>5491</v>
      </c>
      <c r="M8728" s="62">
        <v>22.88</v>
      </c>
      <c r="N8728" s="62">
        <v>140.80000000000001</v>
      </c>
      <c r="O8728" s="62">
        <v>33958.99</v>
      </c>
      <c r="P8728" s="63"/>
      <c r="Q8728" s="63"/>
      <c r="R8728" s="63"/>
      <c r="S8728" s="63"/>
      <c r="T8728" s="63"/>
      <c r="U8728" s="63"/>
      <c r="V8728" s="63"/>
      <c r="W8728" s="63"/>
      <c r="X8728" s="63"/>
      <c r="Y8728" s="63"/>
      <c r="Z8728" s="62">
        <v>449.33</v>
      </c>
      <c r="AA8728" s="62">
        <v>1540</v>
      </c>
      <c r="AB8728" s="62">
        <v>6.42</v>
      </c>
      <c r="AC8728" s="62">
        <v>22.47</v>
      </c>
    </row>
    <row r="8729" spans="1:29" ht="30" x14ac:dyDescent="0.25">
      <c r="A8729" s="61" t="s">
        <v>309</v>
      </c>
      <c r="B8729" s="61" t="s">
        <v>310</v>
      </c>
      <c r="C8729" s="62">
        <v>2013</v>
      </c>
      <c r="D8729" s="61" t="s">
        <v>298</v>
      </c>
      <c r="E8729" s="62">
        <v>18</v>
      </c>
      <c r="F8729" s="62">
        <v>0</v>
      </c>
      <c r="G8729" s="62">
        <v>0</v>
      </c>
      <c r="H8729" s="62">
        <v>0</v>
      </c>
      <c r="I8729" s="62">
        <v>0</v>
      </c>
      <c r="J8729" s="62">
        <v>0</v>
      </c>
      <c r="K8729" s="62">
        <v>0</v>
      </c>
      <c r="L8729" s="62">
        <v>0</v>
      </c>
      <c r="M8729" s="62">
        <v>0</v>
      </c>
      <c r="N8729" s="63"/>
      <c r="O8729" s="63"/>
      <c r="P8729" s="62">
        <v>0</v>
      </c>
      <c r="Q8729" s="62">
        <v>0</v>
      </c>
      <c r="R8729" s="62">
        <v>0</v>
      </c>
      <c r="S8729" s="62">
        <v>0</v>
      </c>
      <c r="T8729" s="62">
        <v>0</v>
      </c>
      <c r="U8729" s="62">
        <v>0</v>
      </c>
      <c r="V8729" s="62">
        <v>0</v>
      </c>
      <c r="W8729" s="62">
        <v>0</v>
      </c>
      <c r="X8729" s="62">
        <v>0</v>
      </c>
      <c r="Y8729" s="62">
        <v>0</v>
      </c>
      <c r="Z8729" s="62">
        <v>0</v>
      </c>
      <c r="AA8729" s="62">
        <v>0</v>
      </c>
      <c r="AB8729" s="62">
        <v>0</v>
      </c>
      <c r="AC8729" s="62">
        <v>0</v>
      </c>
    </row>
    <row r="8730" spans="1:29" ht="30" x14ac:dyDescent="0.25">
      <c r="A8730" s="61" t="s">
        <v>363</v>
      </c>
      <c r="B8730" s="61" t="s">
        <v>364</v>
      </c>
      <c r="C8730" s="62">
        <v>2013</v>
      </c>
      <c r="D8730" s="61" t="s">
        <v>94</v>
      </c>
      <c r="E8730" s="62">
        <v>2</v>
      </c>
      <c r="F8730" s="63"/>
      <c r="G8730" s="63"/>
      <c r="H8730" s="63"/>
      <c r="I8730" s="63"/>
      <c r="J8730" s="63"/>
      <c r="K8730" s="62">
        <v>0</v>
      </c>
      <c r="L8730" s="63"/>
      <c r="M8730" s="63"/>
      <c r="N8730" s="63"/>
      <c r="O8730" s="63"/>
      <c r="P8730" s="63"/>
      <c r="Q8730" s="63"/>
      <c r="R8730" s="63"/>
      <c r="S8730" s="63"/>
      <c r="T8730" s="63"/>
      <c r="U8730" s="63"/>
      <c r="V8730" s="63"/>
      <c r="W8730" s="63"/>
      <c r="X8730" s="63"/>
      <c r="Y8730" s="63"/>
      <c r="Z8730" s="62">
        <v>57.48</v>
      </c>
      <c r="AA8730" s="62">
        <v>192</v>
      </c>
      <c r="AB8730" s="62">
        <v>8</v>
      </c>
      <c r="AC8730" s="62">
        <v>28.74</v>
      </c>
    </row>
    <row r="8731" spans="1:29" x14ac:dyDescent="0.25">
      <c r="A8731" s="61" t="s">
        <v>471</v>
      </c>
      <c r="B8731" s="61" t="s">
        <v>472</v>
      </c>
      <c r="C8731" s="62">
        <v>2011</v>
      </c>
      <c r="D8731" s="61" t="s">
        <v>99</v>
      </c>
      <c r="E8731" s="62">
        <v>40</v>
      </c>
      <c r="F8731" s="62">
        <v>16920</v>
      </c>
      <c r="G8731" s="62">
        <v>2957</v>
      </c>
      <c r="H8731" s="62">
        <v>6.16</v>
      </c>
      <c r="I8731" s="62">
        <v>423</v>
      </c>
      <c r="J8731" s="62">
        <v>15735.6</v>
      </c>
      <c r="K8731" s="62">
        <v>20571.36</v>
      </c>
      <c r="L8731" s="62">
        <v>38593</v>
      </c>
      <c r="M8731" s="62">
        <v>80.400000000000006</v>
      </c>
      <c r="N8731" s="62">
        <v>514.28</v>
      </c>
      <c r="O8731" s="62">
        <v>248076.18</v>
      </c>
      <c r="P8731" s="63"/>
      <c r="Q8731" s="63"/>
      <c r="R8731" s="63"/>
      <c r="S8731" s="63"/>
      <c r="T8731" s="63"/>
      <c r="U8731" s="63"/>
      <c r="V8731" s="63"/>
      <c r="W8731" s="63"/>
      <c r="X8731" s="63"/>
      <c r="Y8731" s="63"/>
      <c r="Z8731" s="62">
        <v>103100</v>
      </c>
      <c r="AA8731" s="62">
        <v>9096</v>
      </c>
      <c r="AB8731" s="62">
        <v>18.95</v>
      </c>
      <c r="AC8731" s="62">
        <v>2577.5</v>
      </c>
    </row>
    <row r="8732" spans="1:29" ht="30" x14ac:dyDescent="0.25">
      <c r="A8732" s="61" t="s">
        <v>342</v>
      </c>
      <c r="B8732" s="61" t="s">
        <v>343</v>
      </c>
      <c r="C8732" s="62">
        <v>2007</v>
      </c>
      <c r="D8732" s="61" t="s">
        <v>75</v>
      </c>
      <c r="E8732" s="62">
        <v>12</v>
      </c>
      <c r="F8732" s="62">
        <v>1416</v>
      </c>
      <c r="G8732" s="62">
        <v>543</v>
      </c>
      <c r="H8732" s="62">
        <v>3.77</v>
      </c>
      <c r="I8732" s="62">
        <v>118</v>
      </c>
      <c r="J8732" s="62">
        <v>1316.88</v>
      </c>
      <c r="K8732" s="62">
        <v>0</v>
      </c>
      <c r="L8732" s="63"/>
      <c r="M8732" s="63"/>
      <c r="N8732" s="63"/>
      <c r="O8732" s="63"/>
      <c r="P8732" s="63"/>
      <c r="Q8732" s="63"/>
      <c r="R8732" s="63"/>
      <c r="S8732" s="63"/>
      <c r="T8732" s="63"/>
      <c r="U8732" s="63"/>
      <c r="V8732" s="63"/>
      <c r="W8732" s="63"/>
      <c r="X8732" s="63"/>
      <c r="Y8732" s="63"/>
      <c r="Z8732" s="62">
        <v>39075</v>
      </c>
      <c r="AA8732" s="62">
        <v>7240</v>
      </c>
      <c r="AB8732" s="62">
        <v>50.28</v>
      </c>
      <c r="AC8732" s="62">
        <v>3256.25</v>
      </c>
    </row>
    <row r="8733" spans="1:29" ht="30" x14ac:dyDescent="0.25">
      <c r="A8733" s="61" t="s">
        <v>507</v>
      </c>
      <c r="B8733" s="61" t="s">
        <v>508</v>
      </c>
      <c r="C8733" s="62">
        <v>2013</v>
      </c>
      <c r="D8733" s="61" t="s">
        <v>135</v>
      </c>
      <c r="E8733" s="62">
        <v>195</v>
      </c>
      <c r="F8733" s="62">
        <v>1512973</v>
      </c>
      <c r="G8733" s="62">
        <v>203893</v>
      </c>
      <c r="H8733" s="62">
        <v>87.13</v>
      </c>
      <c r="I8733" s="62">
        <v>7758.84</v>
      </c>
      <c r="J8733" s="62">
        <v>1407064.89</v>
      </c>
      <c r="K8733" s="62">
        <v>187205.63</v>
      </c>
      <c r="L8733" s="62">
        <v>226485</v>
      </c>
      <c r="M8733" s="62">
        <v>96.79</v>
      </c>
      <c r="N8733" s="62">
        <v>960.03</v>
      </c>
      <c r="O8733" s="62">
        <v>2257568.7999999998</v>
      </c>
      <c r="P8733" s="63"/>
      <c r="Q8733" s="63"/>
      <c r="R8733" s="63"/>
      <c r="S8733" s="63"/>
      <c r="T8733" s="63"/>
      <c r="U8733" s="63"/>
      <c r="V8733" s="63"/>
      <c r="W8733" s="63"/>
      <c r="X8733" s="63"/>
      <c r="Y8733" s="63"/>
      <c r="Z8733" s="62">
        <v>34.4</v>
      </c>
      <c r="AA8733" s="62">
        <v>165965</v>
      </c>
      <c r="AB8733" s="62">
        <v>70.930000000000007</v>
      </c>
      <c r="AC8733" s="62">
        <v>0.18</v>
      </c>
    </row>
    <row r="8734" spans="1:29" x14ac:dyDescent="0.25">
      <c r="A8734" s="61" t="s">
        <v>229</v>
      </c>
      <c r="B8734" s="61" t="s">
        <v>230</v>
      </c>
      <c r="C8734" s="62">
        <v>2016</v>
      </c>
      <c r="D8734" s="61" t="s">
        <v>78</v>
      </c>
      <c r="E8734" s="62">
        <v>68</v>
      </c>
      <c r="F8734" s="62">
        <v>243120</v>
      </c>
      <c r="G8734" s="62">
        <v>35909</v>
      </c>
      <c r="H8734" s="62">
        <v>44.01</v>
      </c>
      <c r="I8734" s="62">
        <v>3575.29</v>
      </c>
      <c r="J8734" s="62">
        <v>226101.6</v>
      </c>
      <c r="K8734" s="62">
        <v>38662.46</v>
      </c>
      <c r="L8734" s="62">
        <v>43537</v>
      </c>
      <c r="M8734" s="62">
        <v>53.35</v>
      </c>
      <c r="N8734" s="62">
        <v>568.57000000000005</v>
      </c>
      <c r="O8734" s="62">
        <v>466242.25</v>
      </c>
      <c r="P8734" s="63"/>
      <c r="Q8734" s="63"/>
      <c r="R8734" s="63"/>
      <c r="S8734" s="63"/>
      <c r="T8734" s="63"/>
      <c r="U8734" s="63"/>
      <c r="V8734" s="63"/>
      <c r="W8734" s="63"/>
      <c r="X8734" s="63"/>
      <c r="Y8734" s="63"/>
      <c r="Z8734" s="62">
        <v>850395.72</v>
      </c>
      <c r="AA8734" s="62">
        <v>28780</v>
      </c>
      <c r="AB8734" s="62">
        <v>35.270000000000003</v>
      </c>
      <c r="AC8734" s="62">
        <v>12505.82</v>
      </c>
    </row>
    <row r="8735" spans="1:29" x14ac:dyDescent="0.25">
      <c r="A8735" s="61" t="s">
        <v>444</v>
      </c>
      <c r="B8735" s="61" t="s">
        <v>445</v>
      </c>
      <c r="C8735" s="62">
        <v>2011</v>
      </c>
      <c r="D8735" s="61" t="s">
        <v>78</v>
      </c>
      <c r="E8735" s="62">
        <v>40</v>
      </c>
      <c r="F8735" s="62">
        <v>426400</v>
      </c>
      <c r="G8735" s="62">
        <v>63055</v>
      </c>
      <c r="H8735" s="62">
        <v>131.36000000000001</v>
      </c>
      <c r="I8735" s="62">
        <v>10660</v>
      </c>
      <c r="J8735" s="62">
        <v>396552</v>
      </c>
      <c r="K8735" s="62">
        <v>0</v>
      </c>
      <c r="L8735" s="63"/>
      <c r="M8735" s="63"/>
      <c r="N8735" s="63"/>
      <c r="O8735" s="63"/>
      <c r="P8735" s="63"/>
      <c r="Q8735" s="63"/>
      <c r="R8735" s="63"/>
      <c r="S8735" s="63"/>
      <c r="T8735" s="63"/>
      <c r="U8735" s="63"/>
      <c r="V8735" s="63"/>
      <c r="W8735" s="63"/>
      <c r="X8735" s="63"/>
      <c r="Y8735" s="63"/>
      <c r="Z8735" s="62">
        <v>0</v>
      </c>
      <c r="AA8735" s="63"/>
      <c r="AB8735" s="63"/>
      <c r="AC8735" s="62">
        <v>0</v>
      </c>
    </row>
    <row r="8736" spans="1:29" ht="30" x14ac:dyDescent="0.25">
      <c r="A8736" s="61" t="s">
        <v>122</v>
      </c>
      <c r="B8736" s="61" t="s">
        <v>123</v>
      </c>
      <c r="C8736" s="62">
        <v>2004</v>
      </c>
      <c r="D8736" s="61" t="s">
        <v>150</v>
      </c>
      <c r="E8736" s="62">
        <v>14</v>
      </c>
      <c r="F8736" s="63"/>
      <c r="G8736" s="63"/>
      <c r="H8736" s="63"/>
      <c r="I8736" s="63"/>
      <c r="J8736" s="63"/>
      <c r="K8736" s="62">
        <v>0</v>
      </c>
      <c r="L8736" s="63"/>
      <c r="M8736" s="63"/>
      <c r="N8736" s="63"/>
      <c r="O8736" s="63"/>
      <c r="P8736" s="63"/>
      <c r="Q8736" s="63"/>
      <c r="R8736" s="63"/>
      <c r="S8736" s="63"/>
      <c r="T8736" s="63"/>
      <c r="U8736" s="63"/>
      <c r="V8736" s="63"/>
      <c r="W8736" s="63"/>
      <c r="X8736" s="63"/>
      <c r="Y8736" s="63"/>
      <c r="Z8736" s="62">
        <v>1776.62</v>
      </c>
      <c r="AA8736" s="62">
        <v>5568</v>
      </c>
      <c r="AB8736" s="62">
        <v>33.14</v>
      </c>
      <c r="AC8736" s="62">
        <v>126.9</v>
      </c>
    </row>
    <row r="8737" spans="1:29" x14ac:dyDescent="0.25">
      <c r="A8737" s="61" t="s">
        <v>126</v>
      </c>
      <c r="B8737" s="61" t="s">
        <v>127</v>
      </c>
      <c r="C8737" s="62">
        <v>2007</v>
      </c>
      <c r="D8737" s="61" t="s">
        <v>99</v>
      </c>
      <c r="E8737" s="62">
        <v>47</v>
      </c>
      <c r="F8737" s="62">
        <v>188881</v>
      </c>
      <c r="G8737" s="62">
        <v>30780</v>
      </c>
      <c r="H8737" s="62">
        <v>54.57</v>
      </c>
      <c r="I8737" s="62">
        <v>4018.74</v>
      </c>
      <c r="J8737" s="62">
        <v>175659.33</v>
      </c>
      <c r="K8737" s="62">
        <v>25715.81</v>
      </c>
      <c r="L8737" s="62">
        <v>32864</v>
      </c>
      <c r="M8737" s="62">
        <v>58.27</v>
      </c>
      <c r="N8737" s="62">
        <v>547.14</v>
      </c>
      <c r="O8737" s="62">
        <v>310114.67</v>
      </c>
      <c r="P8737" s="63"/>
      <c r="Q8737" s="63"/>
      <c r="R8737" s="63"/>
      <c r="S8737" s="63"/>
      <c r="T8737" s="63"/>
      <c r="U8737" s="63"/>
      <c r="V8737" s="63"/>
      <c r="W8737" s="63"/>
      <c r="X8737" s="63"/>
      <c r="Y8737" s="63"/>
      <c r="Z8737" s="62">
        <v>3596</v>
      </c>
      <c r="AA8737" s="62">
        <v>27905</v>
      </c>
      <c r="AB8737" s="62">
        <v>49.48</v>
      </c>
      <c r="AC8737" s="62">
        <v>76.510000000000005</v>
      </c>
    </row>
    <row r="8738" spans="1:29" x14ac:dyDescent="0.25">
      <c r="A8738" s="61" t="s">
        <v>369</v>
      </c>
      <c r="B8738" s="61" t="s">
        <v>370</v>
      </c>
      <c r="C8738" s="62">
        <v>2016</v>
      </c>
      <c r="D8738" s="61" t="s">
        <v>78</v>
      </c>
      <c r="E8738" s="62">
        <v>64</v>
      </c>
      <c r="F8738" s="62">
        <v>476037</v>
      </c>
      <c r="G8738" s="62">
        <v>87019</v>
      </c>
      <c r="H8738" s="62">
        <v>113.31</v>
      </c>
      <c r="I8738" s="62">
        <v>7438.08</v>
      </c>
      <c r="J8738" s="62">
        <v>442714.41</v>
      </c>
      <c r="K8738" s="62">
        <v>0</v>
      </c>
      <c r="L8738" s="63"/>
      <c r="M8738" s="63"/>
      <c r="N8738" s="63"/>
      <c r="O8738" s="63"/>
      <c r="P8738" s="63"/>
      <c r="Q8738" s="63"/>
      <c r="R8738" s="63"/>
      <c r="S8738" s="63"/>
      <c r="T8738" s="63"/>
      <c r="U8738" s="63"/>
      <c r="V8738" s="63"/>
      <c r="W8738" s="63"/>
      <c r="X8738" s="63"/>
      <c r="Y8738" s="63"/>
      <c r="Z8738" s="62">
        <v>1020.2</v>
      </c>
      <c r="AA8738" s="62">
        <v>9919</v>
      </c>
      <c r="AB8738" s="62">
        <v>12.92</v>
      </c>
      <c r="AC8738" s="62">
        <v>15.94</v>
      </c>
    </row>
    <row r="8739" spans="1:29" x14ac:dyDescent="0.25">
      <c r="A8739" s="61" t="s">
        <v>484</v>
      </c>
      <c r="B8739" s="61" t="s">
        <v>485</v>
      </c>
      <c r="C8739" s="62">
        <v>2005</v>
      </c>
      <c r="D8739" s="61" t="s">
        <v>78</v>
      </c>
      <c r="E8739" s="62">
        <v>40</v>
      </c>
      <c r="F8739" s="62">
        <v>40</v>
      </c>
      <c r="G8739" s="62">
        <v>73397</v>
      </c>
      <c r="H8739" s="62">
        <v>152.91</v>
      </c>
      <c r="I8739" s="62">
        <v>1</v>
      </c>
      <c r="J8739" s="62">
        <v>37.200000000000003</v>
      </c>
      <c r="K8739" s="62">
        <v>0</v>
      </c>
      <c r="L8739" s="62">
        <v>5968</v>
      </c>
      <c r="M8739" s="62">
        <v>12.43</v>
      </c>
      <c r="N8739" s="63"/>
      <c r="O8739" s="63"/>
      <c r="P8739" s="63"/>
      <c r="Q8739" s="62">
        <v>0</v>
      </c>
      <c r="R8739" s="62">
        <v>0</v>
      </c>
      <c r="S8739" s="63"/>
      <c r="T8739" s="63"/>
      <c r="U8739" s="63"/>
      <c r="V8739" s="62">
        <v>0</v>
      </c>
      <c r="W8739" s="62">
        <v>0</v>
      </c>
      <c r="X8739" s="63"/>
      <c r="Y8739" s="63"/>
      <c r="Z8739" s="62">
        <v>0</v>
      </c>
      <c r="AA8739" s="63"/>
      <c r="AB8739" s="63"/>
      <c r="AC8739" s="62">
        <v>0</v>
      </c>
    </row>
    <row r="8740" spans="1:29" ht="30" x14ac:dyDescent="0.25">
      <c r="A8740" s="61" t="s">
        <v>446</v>
      </c>
      <c r="B8740" s="61" t="s">
        <v>447</v>
      </c>
      <c r="C8740" s="62">
        <v>2010</v>
      </c>
      <c r="D8740" s="61" t="s">
        <v>78</v>
      </c>
      <c r="E8740" s="62">
        <v>72</v>
      </c>
      <c r="F8740" s="62">
        <v>1054352</v>
      </c>
      <c r="G8740" s="62">
        <v>98708</v>
      </c>
      <c r="H8740" s="62">
        <v>114.25</v>
      </c>
      <c r="I8740" s="62">
        <v>14643.78</v>
      </c>
      <c r="J8740" s="62">
        <v>980547.36</v>
      </c>
      <c r="K8740" s="62">
        <v>0</v>
      </c>
      <c r="L8740" s="63"/>
      <c r="M8740" s="63"/>
      <c r="N8740" s="63"/>
      <c r="O8740" s="63"/>
      <c r="P8740" s="62">
        <v>1296</v>
      </c>
      <c r="Q8740" s="62">
        <v>3671</v>
      </c>
      <c r="R8740" s="62">
        <v>4.25</v>
      </c>
      <c r="S8740" s="62">
        <v>18</v>
      </c>
      <c r="T8740" s="62">
        <v>16419.02</v>
      </c>
      <c r="U8740" s="63"/>
      <c r="V8740" s="63"/>
      <c r="W8740" s="63"/>
      <c r="X8740" s="63"/>
      <c r="Y8740" s="63"/>
      <c r="Z8740" s="62">
        <v>5091974</v>
      </c>
      <c r="AA8740" s="62">
        <v>207483</v>
      </c>
      <c r="AB8740" s="62">
        <v>240.14</v>
      </c>
      <c r="AC8740" s="62">
        <v>70721.86</v>
      </c>
    </row>
    <row r="8741" spans="1:29" x14ac:dyDescent="0.25">
      <c r="A8741" s="61" t="s">
        <v>70</v>
      </c>
      <c r="B8741" s="61" t="s">
        <v>71</v>
      </c>
      <c r="C8741" s="62">
        <v>2010</v>
      </c>
      <c r="D8741" s="61" t="s">
        <v>99</v>
      </c>
      <c r="E8741" s="62">
        <v>152</v>
      </c>
      <c r="F8741" s="62">
        <v>468200</v>
      </c>
      <c r="G8741" s="62">
        <v>64208</v>
      </c>
      <c r="H8741" s="62">
        <v>35.200000000000003</v>
      </c>
      <c r="I8741" s="62">
        <v>3080.26</v>
      </c>
      <c r="J8741" s="62">
        <v>435426</v>
      </c>
      <c r="K8741" s="62">
        <v>57605</v>
      </c>
      <c r="L8741" s="62">
        <v>113864</v>
      </c>
      <c r="M8741" s="62">
        <v>62.43</v>
      </c>
      <c r="N8741" s="62">
        <v>378.98</v>
      </c>
      <c r="O8741" s="62">
        <v>694675.98</v>
      </c>
      <c r="P8741" s="63"/>
      <c r="Q8741" s="63"/>
      <c r="R8741" s="63"/>
      <c r="S8741" s="63"/>
      <c r="T8741" s="63"/>
      <c r="U8741" s="63"/>
      <c r="V8741" s="63"/>
      <c r="W8741" s="63"/>
      <c r="X8741" s="63"/>
      <c r="Y8741" s="63"/>
      <c r="Z8741" s="62">
        <v>9384</v>
      </c>
      <c r="AA8741" s="62">
        <v>53478</v>
      </c>
      <c r="AB8741" s="62">
        <v>29.32</v>
      </c>
      <c r="AC8741" s="62">
        <v>61.74</v>
      </c>
    </row>
    <row r="8742" spans="1:29" x14ac:dyDescent="0.25">
      <c r="A8742" s="61" t="s">
        <v>389</v>
      </c>
      <c r="B8742" s="61" t="s">
        <v>390</v>
      </c>
      <c r="C8742" s="62">
        <v>2016</v>
      </c>
      <c r="D8742" s="61" t="s">
        <v>78</v>
      </c>
      <c r="E8742" s="62">
        <v>130</v>
      </c>
      <c r="F8742" s="62">
        <v>1217200</v>
      </c>
      <c r="G8742" s="62">
        <v>226415</v>
      </c>
      <c r="H8742" s="62">
        <v>145.13999999999999</v>
      </c>
      <c r="I8742" s="62">
        <v>9363.08</v>
      </c>
      <c r="J8742" s="62">
        <v>1131996</v>
      </c>
      <c r="K8742" s="62">
        <v>0</v>
      </c>
      <c r="L8742" s="63"/>
      <c r="M8742" s="63"/>
      <c r="N8742" s="63"/>
      <c r="O8742" s="63"/>
      <c r="P8742" s="63"/>
      <c r="Q8742" s="63"/>
      <c r="R8742" s="63"/>
      <c r="S8742" s="63"/>
      <c r="T8742" s="63"/>
      <c r="U8742" s="63"/>
      <c r="V8742" s="63"/>
      <c r="W8742" s="63"/>
      <c r="X8742" s="63"/>
      <c r="Y8742" s="63"/>
      <c r="Z8742" s="62">
        <v>2889</v>
      </c>
      <c r="AA8742" s="62">
        <v>17444</v>
      </c>
      <c r="AB8742" s="62">
        <v>11.18</v>
      </c>
      <c r="AC8742" s="62">
        <v>22.22</v>
      </c>
    </row>
    <row r="8743" spans="1:29" x14ac:dyDescent="0.25">
      <c r="A8743" s="61" t="s">
        <v>155</v>
      </c>
      <c r="B8743" s="61" t="s">
        <v>156</v>
      </c>
      <c r="C8743" s="62">
        <v>2009</v>
      </c>
      <c r="D8743" s="61" t="s">
        <v>89</v>
      </c>
      <c r="E8743" s="62">
        <v>30</v>
      </c>
      <c r="F8743" s="62">
        <v>103215</v>
      </c>
      <c r="G8743" s="62">
        <v>37488</v>
      </c>
      <c r="H8743" s="62">
        <v>104.13</v>
      </c>
      <c r="I8743" s="62">
        <v>3440.5</v>
      </c>
      <c r="J8743" s="62">
        <v>95989.95</v>
      </c>
      <c r="K8743" s="62">
        <v>6561.59</v>
      </c>
      <c r="L8743" s="62">
        <v>9848</v>
      </c>
      <c r="M8743" s="62">
        <v>27.36</v>
      </c>
      <c r="N8743" s="62">
        <v>218.72</v>
      </c>
      <c r="O8743" s="62">
        <v>79128.19</v>
      </c>
      <c r="P8743" s="63"/>
      <c r="Q8743" s="63"/>
      <c r="R8743" s="63"/>
      <c r="S8743" s="63"/>
      <c r="T8743" s="63"/>
      <c r="U8743" s="63"/>
      <c r="V8743" s="63"/>
      <c r="W8743" s="63"/>
      <c r="X8743" s="63"/>
      <c r="Y8743" s="63"/>
      <c r="Z8743" s="62">
        <v>66.540000000000006</v>
      </c>
      <c r="AA8743" s="62">
        <v>3448</v>
      </c>
      <c r="AB8743" s="62">
        <v>9.58</v>
      </c>
      <c r="AC8743" s="62">
        <v>2.2200000000000002</v>
      </c>
    </row>
    <row r="8744" spans="1:29" x14ac:dyDescent="0.25">
      <c r="A8744" s="61" t="s">
        <v>475</v>
      </c>
      <c r="B8744" s="61" t="s">
        <v>476</v>
      </c>
      <c r="C8744" s="62">
        <v>2010</v>
      </c>
      <c r="D8744" s="61" t="s">
        <v>75</v>
      </c>
      <c r="E8744" s="62">
        <v>13</v>
      </c>
      <c r="F8744" s="62">
        <v>9055</v>
      </c>
      <c r="G8744" s="62">
        <v>1396</v>
      </c>
      <c r="H8744" s="62">
        <v>8.9499999999999993</v>
      </c>
      <c r="I8744" s="62">
        <v>696.54</v>
      </c>
      <c r="J8744" s="62">
        <v>8421.15</v>
      </c>
      <c r="K8744" s="62">
        <v>0</v>
      </c>
      <c r="L8744" s="63"/>
      <c r="M8744" s="63"/>
      <c r="N8744" s="63"/>
      <c r="O8744" s="63"/>
      <c r="P8744" s="63"/>
      <c r="Q8744" s="63"/>
      <c r="R8744" s="63"/>
      <c r="S8744" s="63"/>
      <c r="T8744" s="63"/>
      <c r="U8744" s="63"/>
      <c r="V8744" s="63"/>
      <c r="W8744" s="63"/>
      <c r="X8744" s="63"/>
      <c r="Y8744" s="63"/>
      <c r="Z8744" s="62">
        <v>0</v>
      </c>
      <c r="AA8744" s="63"/>
      <c r="AB8744" s="63"/>
      <c r="AC8744" s="62">
        <v>0</v>
      </c>
    </row>
    <row r="8745" spans="1:29" x14ac:dyDescent="0.25">
      <c r="A8745" s="61" t="s">
        <v>267</v>
      </c>
      <c r="B8745" s="61" t="s">
        <v>268</v>
      </c>
      <c r="C8745" s="62">
        <v>2007</v>
      </c>
      <c r="D8745" s="61" t="s">
        <v>99</v>
      </c>
      <c r="E8745" s="62">
        <v>10</v>
      </c>
      <c r="F8745" s="62">
        <v>26320</v>
      </c>
      <c r="G8745" s="62">
        <v>4359</v>
      </c>
      <c r="H8745" s="62">
        <v>36.33</v>
      </c>
      <c r="I8745" s="62">
        <v>2632</v>
      </c>
      <c r="J8745" s="62">
        <v>24477.599999999999</v>
      </c>
      <c r="K8745" s="62">
        <v>4540.25</v>
      </c>
      <c r="L8745" s="62">
        <v>6421</v>
      </c>
      <c r="M8745" s="62">
        <v>53.51</v>
      </c>
      <c r="N8745" s="62">
        <v>454.03</v>
      </c>
      <c r="O8745" s="62">
        <v>54752.26</v>
      </c>
      <c r="P8745" s="63"/>
      <c r="Q8745" s="63"/>
      <c r="R8745" s="63"/>
      <c r="S8745" s="63"/>
      <c r="T8745" s="63"/>
      <c r="U8745" s="63"/>
      <c r="V8745" s="63"/>
      <c r="W8745" s="63"/>
      <c r="X8745" s="63"/>
      <c r="Y8745" s="63"/>
      <c r="Z8745" s="62">
        <v>585.96</v>
      </c>
      <c r="AA8745" s="62">
        <v>3889</v>
      </c>
      <c r="AB8745" s="62">
        <v>32.409999999999997</v>
      </c>
      <c r="AC8745" s="62">
        <v>58.6</v>
      </c>
    </row>
    <row r="8746" spans="1:29" x14ac:dyDescent="0.25">
      <c r="A8746" s="61" t="s">
        <v>190</v>
      </c>
      <c r="B8746" s="61" t="s">
        <v>191</v>
      </c>
      <c r="C8746" s="62">
        <v>2015</v>
      </c>
      <c r="D8746" s="61" t="s">
        <v>175</v>
      </c>
      <c r="E8746" s="62">
        <v>6</v>
      </c>
      <c r="F8746" s="63"/>
      <c r="G8746" s="63"/>
      <c r="H8746" s="63"/>
      <c r="I8746" s="63"/>
      <c r="J8746" s="63"/>
      <c r="K8746" s="62">
        <v>0</v>
      </c>
      <c r="L8746" s="63"/>
      <c r="M8746" s="63"/>
      <c r="N8746" s="63"/>
      <c r="O8746" s="63"/>
      <c r="P8746" s="63"/>
      <c r="Q8746" s="63"/>
      <c r="R8746" s="63"/>
      <c r="S8746" s="63"/>
      <c r="T8746" s="63"/>
      <c r="U8746" s="63"/>
      <c r="V8746" s="63"/>
      <c r="W8746" s="63"/>
      <c r="X8746" s="63"/>
      <c r="Y8746" s="63"/>
      <c r="Z8746" s="62">
        <v>0</v>
      </c>
      <c r="AA8746" s="63"/>
      <c r="AB8746" s="63"/>
      <c r="AC8746" s="62">
        <v>0</v>
      </c>
    </row>
    <row r="8747" spans="1:29" ht="30" x14ac:dyDescent="0.25">
      <c r="A8747" s="61" t="s">
        <v>142</v>
      </c>
      <c r="B8747" s="61" t="s">
        <v>143</v>
      </c>
      <c r="C8747" s="62">
        <v>2007</v>
      </c>
      <c r="D8747" s="61" t="s">
        <v>301</v>
      </c>
      <c r="E8747" s="62">
        <v>5</v>
      </c>
      <c r="F8747" s="63"/>
      <c r="G8747" s="62">
        <v>3952</v>
      </c>
      <c r="H8747" s="62">
        <v>65.87</v>
      </c>
      <c r="I8747" s="63"/>
      <c r="J8747" s="63"/>
      <c r="K8747" s="62">
        <v>0</v>
      </c>
      <c r="L8747" s="63"/>
      <c r="M8747" s="63"/>
      <c r="N8747" s="63"/>
      <c r="O8747" s="63"/>
      <c r="P8747" s="63"/>
      <c r="Q8747" s="63"/>
      <c r="R8747" s="63"/>
      <c r="S8747" s="63"/>
      <c r="T8747" s="63"/>
      <c r="U8747" s="63"/>
      <c r="V8747" s="62">
        <v>4583</v>
      </c>
      <c r="W8747" s="62">
        <v>76.38</v>
      </c>
      <c r="X8747" s="63"/>
      <c r="Y8747" s="63"/>
      <c r="Z8747" s="62">
        <v>0</v>
      </c>
      <c r="AA8747" s="63"/>
      <c r="AB8747" s="63"/>
      <c r="AC8747" s="62">
        <v>0</v>
      </c>
    </row>
    <row r="8748" spans="1:29" x14ac:dyDescent="0.25">
      <c r="A8748" s="61" t="s">
        <v>260</v>
      </c>
      <c r="B8748" s="61" t="s">
        <v>261</v>
      </c>
      <c r="C8748" s="62">
        <v>2011</v>
      </c>
      <c r="D8748" s="61" t="s">
        <v>135</v>
      </c>
      <c r="E8748" s="62">
        <v>40</v>
      </c>
      <c r="F8748" s="62">
        <v>24605</v>
      </c>
      <c r="G8748" s="62">
        <v>3676</v>
      </c>
      <c r="H8748" s="62">
        <v>7.66</v>
      </c>
      <c r="I8748" s="62">
        <v>615.13</v>
      </c>
      <c r="J8748" s="62">
        <v>22882.65</v>
      </c>
      <c r="K8748" s="62">
        <v>2200.7800000000002</v>
      </c>
      <c r="L8748" s="62">
        <v>3131</v>
      </c>
      <c r="M8748" s="62">
        <v>6.52</v>
      </c>
      <c r="N8748" s="62">
        <v>55.02</v>
      </c>
      <c r="O8748" s="62">
        <v>26539.82</v>
      </c>
      <c r="P8748" s="62">
        <v>168</v>
      </c>
      <c r="Q8748" s="62">
        <v>681</v>
      </c>
      <c r="R8748" s="62">
        <v>1.42</v>
      </c>
      <c r="S8748" s="62">
        <v>4</v>
      </c>
      <c r="T8748" s="62">
        <v>2128.39</v>
      </c>
      <c r="U8748" s="62">
        <v>461</v>
      </c>
      <c r="V8748" s="62">
        <v>1622</v>
      </c>
      <c r="W8748" s="62">
        <v>3.38</v>
      </c>
      <c r="X8748" s="62">
        <v>11</v>
      </c>
      <c r="Y8748" s="62">
        <v>10319.02</v>
      </c>
      <c r="Z8748" s="62">
        <v>6040</v>
      </c>
      <c r="AA8748" s="62">
        <v>48141</v>
      </c>
      <c r="AB8748" s="62">
        <v>100.29</v>
      </c>
      <c r="AC8748" s="62">
        <v>151</v>
      </c>
    </row>
    <row r="8749" spans="1:29" ht="30" x14ac:dyDescent="0.25">
      <c r="A8749" s="61" t="s">
        <v>124</v>
      </c>
      <c r="B8749" s="61" t="s">
        <v>125</v>
      </c>
      <c r="C8749" s="62">
        <v>2007</v>
      </c>
      <c r="D8749" s="61" t="s">
        <v>78</v>
      </c>
      <c r="E8749" s="62">
        <v>38</v>
      </c>
      <c r="F8749" s="62">
        <v>86603</v>
      </c>
      <c r="G8749" s="62">
        <v>11183</v>
      </c>
      <c r="H8749" s="62">
        <v>24.52</v>
      </c>
      <c r="I8749" s="62">
        <v>2279.0300000000002</v>
      </c>
      <c r="J8749" s="62">
        <v>80540.789999999994</v>
      </c>
      <c r="K8749" s="62">
        <v>29968.959999999999</v>
      </c>
      <c r="L8749" s="62">
        <v>45942</v>
      </c>
      <c r="M8749" s="62">
        <v>100.75</v>
      </c>
      <c r="N8749" s="62">
        <v>788.66</v>
      </c>
      <c r="O8749" s="62">
        <v>361404.71</v>
      </c>
      <c r="P8749" s="63"/>
      <c r="Q8749" s="63"/>
      <c r="R8749" s="63"/>
      <c r="S8749" s="63"/>
      <c r="T8749" s="63"/>
      <c r="U8749" s="63"/>
      <c r="V8749" s="63"/>
      <c r="W8749" s="63"/>
      <c r="X8749" s="63"/>
      <c r="Y8749" s="63"/>
      <c r="Z8749" s="62">
        <v>150.66</v>
      </c>
      <c r="AA8749" s="62">
        <v>10620</v>
      </c>
      <c r="AB8749" s="62">
        <v>23.29</v>
      </c>
      <c r="AC8749" s="62">
        <v>3.96</v>
      </c>
    </row>
    <row r="8750" spans="1:29" ht="30" x14ac:dyDescent="0.25">
      <c r="A8750" s="61" t="s">
        <v>311</v>
      </c>
      <c r="B8750" s="61" t="s">
        <v>312</v>
      </c>
      <c r="C8750" s="62">
        <v>2013</v>
      </c>
      <c r="D8750" s="61" t="s">
        <v>99</v>
      </c>
      <c r="E8750" s="62">
        <v>64</v>
      </c>
      <c r="F8750" s="62">
        <v>279060</v>
      </c>
      <c r="G8750" s="62">
        <v>23150</v>
      </c>
      <c r="H8750" s="62">
        <v>30.14</v>
      </c>
      <c r="I8750" s="62">
        <v>4360.3100000000004</v>
      </c>
      <c r="J8750" s="62">
        <v>259525.8</v>
      </c>
      <c r="K8750" s="62">
        <v>27796.31</v>
      </c>
      <c r="L8750" s="62">
        <v>37954</v>
      </c>
      <c r="M8750" s="62">
        <v>49.42</v>
      </c>
      <c r="N8750" s="63"/>
      <c r="O8750" s="63"/>
      <c r="P8750" s="63"/>
      <c r="Q8750" s="63"/>
      <c r="R8750" s="63"/>
      <c r="S8750" s="63"/>
      <c r="T8750" s="63"/>
      <c r="U8750" s="63"/>
      <c r="V8750" s="63"/>
      <c r="W8750" s="63"/>
      <c r="X8750" s="63"/>
      <c r="Y8750" s="63"/>
      <c r="Z8750" s="62">
        <v>103888</v>
      </c>
      <c r="AA8750" s="62">
        <v>12812</v>
      </c>
      <c r="AB8750" s="62">
        <v>16.68</v>
      </c>
      <c r="AC8750" s="62">
        <v>1623.25</v>
      </c>
    </row>
    <row r="8751" spans="1:29" x14ac:dyDescent="0.25">
      <c r="A8751" s="61" t="s">
        <v>198</v>
      </c>
      <c r="B8751" s="61" t="s">
        <v>199</v>
      </c>
      <c r="C8751" s="62">
        <v>2006</v>
      </c>
      <c r="D8751" s="61" t="s">
        <v>94</v>
      </c>
      <c r="E8751" s="62">
        <v>4</v>
      </c>
      <c r="F8751" s="62">
        <v>0</v>
      </c>
      <c r="G8751" s="62">
        <v>0</v>
      </c>
      <c r="H8751" s="62">
        <v>0</v>
      </c>
      <c r="I8751" s="62">
        <v>0</v>
      </c>
      <c r="J8751" s="62">
        <v>0</v>
      </c>
      <c r="K8751" s="62">
        <v>0</v>
      </c>
      <c r="L8751" s="62">
        <v>0</v>
      </c>
      <c r="M8751" s="62">
        <v>0</v>
      </c>
      <c r="N8751" s="63"/>
      <c r="O8751" s="63"/>
      <c r="P8751" s="63"/>
      <c r="Q8751" s="63"/>
      <c r="R8751" s="63"/>
      <c r="S8751" s="63"/>
      <c r="T8751" s="63"/>
      <c r="U8751" s="63"/>
      <c r="V8751" s="63"/>
      <c r="W8751" s="63"/>
      <c r="X8751" s="63"/>
      <c r="Y8751" s="63"/>
      <c r="Z8751" s="62">
        <v>25800</v>
      </c>
      <c r="AA8751" s="62">
        <v>2420</v>
      </c>
      <c r="AB8751" s="62">
        <v>50.42</v>
      </c>
      <c r="AC8751" s="62">
        <v>6450</v>
      </c>
    </row>
    <row r="8752" spans="1:29" x14ac:dyDescent="0.25">
      <c r="A8752" s="61" t="s">
        <v>469</v>
      </c>
      <c r="B8752" s="61" t="s">
        <v>470</v>
      </c>
      <c r="C8752" s="62">
        <v>2009</v>
      </c>
      <c r="D8752" s="61" t="s">
        <v>78</v>
      </c>
      <c r="E8752" s="62">
        <v>48</v>
      </c>
      <c r="F8752" s="62">
        <v>121909</v>
      </c>
      <c r="G8752" s="62">
        <v>17645</v>
      </c>
      <c r="H8752" s="62">
        <v>30.63</v>
      </c>
      <c r="I8752" s="62">
        <v>2539.77</v>
      </c>
      <c r="J8752" s="62">
        <v>113375.37</v>
      </c>
      <c r="K8752" s="62">
        <v>8319.11</v>
      </c>
      <c r="L8752" s="62">
        <v>43368</v>
      </c>
      <c r="M8752" s="62">
        <v>75.290000000000006</v>
      </c>
      <c r="N8752" s="63"/>
      <c r="O8752" s="63"/>
      <c r="P8752" s="63"/>
      <c r="Q8752" s="63"/>
      <c r="R8752" s="63"/>
      <c r="S8752" s="63"/>
      <c r="T8752" s="63"/>
      <c r="U8752" s="63"/>
      <c r="V8752" s="63"/>
      <c r="W8752" s="63"/>
      <c r="X8752" s="63"/>
      <c r="Y8752" s="63"/>
      <c r="Z8752" s="62">
        <v>3049.26</v>
      </c>
      <c r="AA8752" s="62">
        <v>24249</v>
      </c>
      <c r="AB8752" s="62">
        <v>42.1</v>
      </c>
      <c r="AC8752" s="62">
        <v>63.53</v>
      </c>
    </row>
    <row r="8753" spans="1:29" x14ac:dyDescent="0.25">
      <c r="A8753" s="61" t="s">
        <v>208</v>
      </c>
      <c r="B8753" s="61" t="s">
        <v>209</v>
      </c>
      <c r="C8753" s="62">
        <v>2014</v>
      </c>
      <c r="D8753" s="61" t="s">
        <v>175</v>
      </c>
      <c r="E8753" s="62">
        <v>8</v>
      </c>
      <c r="F8753" s="62">
        <v>0</v>
      </c>
      <c r="G8753" s="62">
        <v>0</v>
      </c>
      <c r="H8753" s="62">
        <v>0</v>
      </c>
      <c r="I8753" s="62">
        <v>0</v>
      </c>
      <c r="J8753" s="62">
        <v>0</v>
      </c>
      <c r="K8753" s="62">
        <v>0</v>
      </c>
      <c r="L8753" s="62">
        <v>0</v>
      </c>
      <c r="M8753" s="62">
        <v>0</v>
      </c>
      <c r="N8753" s="63"/>
      <c r="O8753" s="63"/>
      <c r="P8753" s="63"/>
      <c r="Q8753" s="63"/>
      <c r="R8753" s="63"/>
      <c r="S8753" s="63"/>
      <c r="T8753" s="63"/>
      <c r="U8753" s="63"/>
      <c r="V8753" s="63"/>
      <c r="W8753" s="63"/>
      <c r="X8753" s="63"/>
      <c r="Y8753" s="63"/>
      <c r="Z8753" s="62">
        <v>120</v>
      </c>
      <c r="AA8753" s="62">
        <v>827</v>
      </c>
      <c r="AB8753" s="62">
        <v>8.61</v>
      </c>
      <c r="AC8753" s="62">
        <v>15</v>
      </c>
    </row>
    <row r="8754" spans="1:29" ht="30" x14ac:dyDescent="0.25">
      <c r="A8754" s="61" t="s">
        <v>342</v>
      </c>
      <c r="B8754" s="61" t="s">
        <v>343</v>
      </c>
      <c r="C8754" s="62">
        <v>2003</v>
      </c>
      <c r="D8754" s="61" t="s">
        <v>150</v>
      </c>
      <c r="E8754" s="62">
        <v>8</v>
      </c>
      <c r="F8754" s="63"/>
      <c r="G8754" s="63"/>
      <c r="H8754" s="63"/>
      <c r="I8754" s="63"/>
      <c r="J8754" s="63"/>
      <c r="K8754" s="62">
        <v>0</v>
      </c>
      <c r="L8754" s="63"/>
      <c r="M8754" s="63"/>
      <c r="N8754" s="63"/>
      <c r="O8754" s="63"/>
      <c r="P8754" s="63"/>
      <c r="Q8754" s="63"/>
      <c r="R8754" s="63"/>
      <c r="S8754" s="63"/>
      <c r="T8754" s="63"/>
      <c r="U8754" s="63"/>
      <c r="V8754" s="63"/>
      <c r="W8754" s="63"/>
      <c r="X8754" s="63"/>
      <c r="Y8754" s="63"/>
      <c r="Z8754" s="62">
        <v>0</v>
      </c>
      <c r="AA8754" s="63"/>
      <c r="AB8754" s="63"/>
      <c r="AC8754" s="62">
        <v>0</v>
      </c>
    </row>
    <row r="8755" spans="1:29" x14ac:dyDescent="0.25">
      <c r="A8755" s="61" t="s">
        <v>490</v>
      </c>
      <c r="B8755" s="61" t="s">
        <v>491</v>
      </c>
      <c r="C8755" s="62">
        <v>2017</v>
      </c>
      <c r="D8755" s="61" t="s">
        <v>75</v>
      </c>
      <c r="E8755" s="62">
        <v>2</v>
      </c>
      <c r="F8755" s="63"/>
      <c r="G8755" s="62">
        <v>0</v>
      </c>
      <c r="H8755" s="62">
        <v>0</v>
      </c>
      <c r="I8755" s="63"/>
      <c r="J8755" s="63"/>
      <c r="K8755" s="62">
        <v>0</v>
      </c>
      <c r="L8755" s="63"/>
      <c r="M8755" s="63"/>
      <c r="N8755" s="63"/>
      <c r="O8755" s="63"/>
      <c r="P8755" s="63"/>
      <c r="Q8755" s="63"/>
      <c r="R8755" s="63"/>
      <c r="S8755" s="63"/>
      <c r="T8755" s="63"/>
      <c r="U8755" s="63"/>
      <c r="V8755" s="63"/>
      <c r="W8755" s="63"/>
      <c r="X8755" s="63"/>
      <c r="Y8755" s="63"/>
      <c r="Z8755" s="62">
        <v>11500</v>
      </c>
      <c r="AA8755" s="62">
        <v>684</v>
      </c>
      <c r="AB8755" s="62">
        <v>28.5</v>
      </c>
      <c r="AC8755" s="62">
        <v>5750</v>
      </c>
    </row>
    <row r="8756" spans="1:29" x14ac:dyDescent="0.25">
      <c r="A8756" s="61" t="s">
        <v>376</v>
      </c>
      <c r="B8756" s="61" t="s">
        <v>377</v>
      </c>
      <c r="C8756" s="62">
        <v>2006</v>
      </c>
      <c r="D8756" s="61" t="s">
        <v>99</v>
      </c>
      <c r="E8756" s="62">
        <v>40</v>
      </c>
      <c r="F8756" s="62">
        <v>143520</v>
      </c>
      <c r="G8756" s="62">
        <v>27407</v>
      </c>
      <c r="H8756" s="62">
        <v>57.1</v>
      </c>
      <c r="I8756" s="62">
        <v>3588</v>
      </c>
      <c r="J8756" s="62">
        <v>133473.60000000001</v>
      </c>
      <c r="K8756" s="62">
        <v>318734.24</v>
      </c>
      <c r="L8756" s="62">
        <v>37842</v>
      </c>
      <c r="M8756" s="62">
        <v>78.84</v>
      </c>
      <c r="N8756" s="63"/>
      <c r="O8756" s="63"/>
      <c r="P8756" s="63"/>
      <c r="Q8756" s="63"/>
      <c r="R8756" s="63"/>
      <c r="S8756" s="63"/>
      <c r="T8756" s="63"/>
      <c r="U8756" s="63"/>
      <c r="V8756" s="63"/>
      <c r="W8756" s="63"/>
      <c r="X8756" s="63"/>
      <c r="Y8756" s="63"/>
      <c r="Z8756" s="62">
        <v>98080</v>
      </c>
      <c r="AA8756" s="62">
        <v>5356</v>
      </c>
      <c r="AB8756" s="62">
        <v>11.16</v>
      </c>
      <c r="AC8756" s="62">
        <v>2452</v>
      </c>
    </row>
    <row r="8757" spans="1:29" x14ac:dyDescent="0.25">
      <c r="A8757" s="61" t="s">
        <v>332</v>
      </c>
      <c r="B8757" s="61" t="s">
        <v>333</v>
      </c>
      <c r="C8757" s="62">
        <v>2016</v>
      </c>
      <c r="D8757" s="61" t="s">
        <v>135</v>
      </c>
      <c r="E8757" s="62">
        <v>50</v>
      </c>
      <c r="F8757" s="62">
        <v>54687</v>
      </c>
      <c r="G8757" s="62">
        <v>13102</v>
      </c>
      <c r="H8757" s="62">
        <v>21.84</v>
      </c>
      <c r="I8757" s="62">
        <v>1093.74</v>
      </c>
      <c r="J8757" s="62">
        <v>50858.91</v>
      </c>
      <c r="K8757" s="62">
        <v>1743.94</v>
      </c>
      <c r="L8757" s="62">
        <v>2185</v>
      </c>
      <c r="M8757" s="62">
        <v>3.64</v>
      </c>
      <c r="N8757" s="62">
        <v>34.880000000000003</v>
      </c>
      <c r="O8757" s="62">
        <v>21030.67</v>
      </c>
      <c r="P8757" s="63"/>
      <c r="Q8757" s="63"/>
      <c r="R8757" s="63"/>
      <c r="S8757" s="63"/>
      <c r="T8757" s="63"/>
      <c r="U8757" s="63"/>
      <c r="V8757" s="63"/>
      <c r="W8757" s="63"/>
      <c r="X8757" s="63"/>
      <c r="Y8757" s="63"/>
      <c r="Z8757" s="62">
        <v>145655</v>
      </c>
      <c r="AA8757" s="62">
        <v>23746</v>
      </c>
      <c r="AB8757" s="62">
        <v>39.58</v>
      </c>
      <c r="AC8757" s="62">
        <v>2913.1</v>
      </c>
    </row>
    <row r="8758" spans="1:29" x14ac:dyDescent="0.25">
      <c r="A8758" s="61" t="s">
        <v>102</v>
      </c>
      <c r="B8758" s="61" t="s">
        <v>103</v>
      </c>
      <c r="C8758" s="62">
        <v>2012</v>
      </c>
      <c r="D8758" s="61" t="s">
        <v>511</v>
      </c>
      <c r="E8758" s="62">
        <v>18</v>
      </c>
      <c r="F8758" s="62">
        <v>1728</v>
      </c>
      <c r="G8758" s="62">
        <v>311</v>
      </c>
      <c r="H8758" s="62">
        <v>1.44</v>
      </c>
      <c r="I8758" s="62">
        <v>96</v>
      </c>
      <c r="J8758" s="62">
        <v>1607.04</v>
      </c>
      <c r="K8758" s="62">
        <v>0</v>
      </c>
      <c r="L8758" s="63"/>
      <c r="M8758" s="63"/>
      <c r="N8758" s="63"/>
      <c r="O8758" s="63"/>
      <c r="P8758" s="63"/>
      <c r="Q8758" s="63"/>
      <c r="R8758" s="63"/>
      <c r="S8758" s="63"/>
      <c r="T8758" s="63"/>
      <c r="U8758" s="63"/>
      <c r="V8758" s="63"/>
      <c r="W8758" s="63"/>
      <c r="X8758" s="63"/>
      <c r="Y8758" s="63"/>
      <c r="Z8758" s="62">
        <v>0</v>
      </c>
      <c r="AA8758" s="63"/>
      <c r="AB8758" s="63"/>
      <c r="AC8758" s="62">
        <v>0</v>
      </c>
    </row>
    <row r="8759" spans="1:29" x14ac:dyDescent="0.25">
      <c r="A8759" s="61" t="s">
        <v>471</v>
      </c>
      <c r="B8759" s="61" t="s">
        <v>472</v>
      </c>
      <c r="C8759" s="62">
        <v>2018</v>
      </c>
      <c r="D8759" s="61" t="s">
        <v>99</v>
      </c>
      <c r="E8759" s="62">
        <v>40</v>
      </c>
      <c r="F8759" s="62">
        <v>17382</v>
      </c>
      <c r="G8759" s="62">
        <v>3371</v>
      </c>
      <c r="H8759" s="62">
        <v>7.02</v>
      </c>
      <c r="I8759" s="62">
        <v>434.55</v>
      </c>
      <c r="J8759" s="62">
        <v>16165.26</v>
      </c>
      <c r="K8759" s="62">
        <v>11956.31</v>
      </c>
      <c r="L8759" s="62">
        <v>19938</v>
      </c>
      <c r="M8759" s="62">
        <v>41.54</v>
      </c>
      <c r="N8759" s="62">
        <v>298.91000000000003</v>
      </c>
      <c r="O8759" s="62">
        <v>144184.75</v>
      </c>
      <c r="P8759" s="63"/>
      <c r="Q8759" s="63"/>
      <c r="R8759" s="63"/>
      <c r="S8759" s="63"/>
      <c r="T8759" s="63"/>
      <c r="U8759" s="63"/>
      <c r="V8759" s="63"/>
      <c r="W8759" s="63"/>
      <c r="X8759" s="63"/>
      <c r="Y8759" s="63"/>
      <c r="Z8759" s="62">
        <v>91000</v>
      </c>
      <c r="AA8759" s="62">
        <v>12378</v>
      </c>
      <c r="AB8759" s="62">
        <v>25.79</v>
      </c>
      <c r="AC8759" s="62">
        <v>2275</v>
      </c>
    </row>
    <row r="8760" spans="1:29" ht="30" x14ac:dyDescent="0.25">
      <c r="A8760" s="61" t="s">
        <v>450</v>
      </c>
      <c r="B8760" s="61" t="s">
        <v>451</v>
      </c>
      <c r="C8760" s="62">
        <v>2008</v>
      </c>
      <c r="D8760" s="61" t="s">
        <v>78</v>
      </c>
      <c r="E8760" s="62">
        <v>40</v>
      </c>
      <c r="F8760" s="62">
        <v>120</v>
      </c>
      <c r="G8760" s="62">
        <v>1260</v>
      </c>
      <c r="H8760" s="62">
        <v>2.63</v>
      </c>
      <c r="I8760" s="62">
        <v>3</v>
      </c>
      <c r="J8760" s="62">
        <v>111.6</v>
      </c>
      <c r="K8760" s="62">
        <v>2938.89</v>
      </c>
      <c r="L8760" s="62">
        <v>4767</v>
      </c>
      <c r="M8760" s="62">
        <v>9.93</v>
      </c>
      <c r="N8760" s="63"/>
      <c r="O8760" s="63"/>
      <c r="P8760" s="63"/>
      <c r="Q8760" s="63"/>
      <c r="R8760" s="63"/>
      <c r="S8760" s="63"/>
      <c r="T8760" s="63"/>
      <c r="U8760" s="63"/>
      <c r="V8760" s="63"/>
      <c r="W8760" s="63"/>
      <c r="X8760" s="63"/>
      <c r="Y8760" s="63"/>
      <c r="Z8760" s="62">
        <v>0</v>
      </c>
      <c r="AA8760" s="63"/>
      <c r="AB8760" s="63"/>
      <c r="AC8760" s="62">
        <v>0</v>
      </c>
    </row>
    <row r="8761" spans="1:29" x14ac:dyDescent="0.25">
      <c r="A8761" s="61" t="s">
        <v>113</v>
      </c>
      <c r="B8761" s="61" t="s">
        <v>114</v>
      </c>
      <c r="C8761" s="62">
        <v>2009</v>
      </c>
      <c r="D8761" s="61" t="s">
        <v>86</v>
      </c>
      <c r="E8761" s="62">
        <v>400</v>
      </c>
      <c r="F8761" s="62">
        <v>88389</v>
      </c>
      <c r="G8761" s="62">
        <v>22710</v>
      </c>
      <c r="H8761" s="62">
        <v>4.7300000000000004</v>
      </c>
      <c r="I8761" s="62">
        <v>220.97</v>
      </c>
      <c r="J8761" s="62">
        <v>82201.77</v>
      </c>
      <c r="K8761" s="62">
        <v>2272.5500000000002</v>
      </c>
      <c r="L8761" s="62">
        <v>3909</v>
      </c>
      <c r="M8761" s="62">
        <v>0.81</v>
      </c>
      <c r="N8761" s="62">
        <v>5.68</v>
      </c>
      <c r="O8761" s="62">
        <v>27405.37</v>
      </c>
      <c r="P8761" s="63"/>
      <c r="Q8761" s="63"/>
      <c r="R8761" s="63"/>
      <c r="S8761" s="63"/>
      <c r="T8761" s="63"/>
      <c r="U8761" s="63"/>
      <c r="V8761" s="63"/>
      <c r="W8761" s="63"/>
      <c r="X8761" s="63"/>
      <c r="Y8761" s="63"/>
      <c r="Z8761" s="62">
        <v>613780</v>
      </c>
      <c r="AA8761" s="62">
        <v>186701</v>
      </c>
      <c r="AB8761" s="62">
        <v>38.9</v>
      </c>
      <c r="AC8761" s="62">
        <v>1534.45</v>
      </c>
    </row>
    <row r="8762" spans="1:29" x14ac:dyDescent="0.25">
      <c r="A8762" s="61" t="s">
        <v>466</v>
      </c>
      <c r="B8762" s="61" t="s">
        <v>467</v>
      </c>
      <c r="C8762" s="62">
        <v>2013</v>
      </c>
      <c r="D8762" s="61" t="s">
        <v>75</v>
      </c>
      <c r="E8762" s="62">
        <v>6</v>
      </c>
      <c r="F8762" s="62">
        <v>86960</v>
      </c>
      <c r="G8762" s="62">
        <v>12079</v>
      </c>
      <c r="H8762" s="62">
        <v>167.76</v>
      </c>
      <c r="I8762" s="62">
        <v>14493.33</v>
      </c>
      <c r="J8762" s="62">
        <v>80872.800000000003</v>
      </c>
      <c r="K8762" s="62">
        <v>0</v>
      </c>
      <c r="L8762" s="63"/>
      <c r="M8762" s="63"/>
      <c r="N8762" s="63"/>
      <c r="O8762" s="63"/>
      <c r="P8762" s="63"/>
      <c r="Q8762" s="63"/>
      <c r="R8762" s="63"/>
      <c r="S8762" s="63"/>
      <c r="T8762" s="63"/>
      <c r="U8762" s="63"/>
      <c r="V8762" s="63"/>
      <c r="W8762" s="63"/>
      <c r="X8762" s="63"/>
      <c r="Y8762" s="63"/>
      <c r="Z8762" s="62">
        <v>0</v>
      </c>
      <c r="AA8762" s="63"/>
      <c r="AB8762" s="63"/>
      <c r="AC8762" s="62">
        <v>0</v>
      </c>
    </row>
    <row r="8763" spans="1:29" x14ac:dyDescent="0.25">
      <c r="A8763" s="61" t="s">
        <v>140</v>
      </c>
      <c r="B8763" s="61" t="s">
        <v>141</v>
      </c>
      <c r="C8763" s="62">
        <v>2017</v>
      </c>
      <c r="D8763" s="61" t="s">
        <v>72</v>
      </c>
      <c r="E8763" s="62">
        <v>59</v>
      </c>
      <c r="F8763" s="63"/>
      <c r="G8763" s="63"/>
      <c r="H8763" s="63"/>
      <c r="I8763" s="63"/>
      <c r="J8763" s="63"/>
      <c r="K8763" s="62">
        <v>0</v>
      </c>
      <c r="L8763" s="63"/>
      <c r="M8763" s="63"/>
      <c r="N8763" s="63"/>
      <c r="O8763" s="63"/>
      <c r="P8763" s="63"/>
      <c r="Q8763" s="63"/>
      <c r="R8763" s="63"/>
      <c r="S8763" s="63"/>
      <c r="T8763" s="63"/>
      <c r="U8763" s="63"/>
      <c r="V8763" s="63"/>
      <c r="W8763" s="63"/>
      <c r="X8763" s="63"/>
      <c r="Y8763" s="63"/>
      <c r="Z8763" s="62">
        <v>0</v>
      </c>
      <c r="AA8763" s="63"/>
      <c r="AB8763" s="63"/>
      <c r="AC8763" s="62">
        <v>0</v>
      </c>
    </row>
    <row r="8764" spans="1:29" ht="30" x14ac:dyDescent="0.25">
      <c r="A8764" s="61" t="s">
        <v>255</v>
      </c>
      <c r="B8764" s="61" t="s">
        <v>256</v>
      </c>
      <c r="C8764" s="62">
        <v>2013</v>
      </c>
      <c r="D8764" s="61" t="s">
        <v>262</v>
      </c>
      <c r="E8764" s="62">
        <v>60</v>
      </c>
      <c r="F8764" s="62">
        <v>154370</v>
      </c>
      <c r="G8764" s="62">
        <v>18803</v>
      </c>
      <c r="H8764" s="62">
        <v>26.12</v>
      </c>
      <c r="I8764" s="62">
        <v>2572.83</v>
      </c>
      <c r="J8764" s="62">
        <v>143564.1</v>
      </c>
      <c r="K8764" s="62">
        <v>21709.99</v>
      </c>
      <c r="L8764" s="62">
        <v>25937</v>
      </c>
      <c r="M8764" s="62">
        <v>36.020000000000003</v>
      </c>
      <c r="N8764" s="62">
        <v>361.83</v>
      </c>
      <c r="O8764" s="62">
        <v>261807.29</v>
      </c>
      <c r="P8764" s="63"/>
      <c r="Q8764" s="63"/>
      <c r="R8764" s="63"/>
      <c r="S8764" s="63"/>
      <c r="T8764" s="63"/>
      <c r="U8764" s="63"/>
      <c r="V8764" s="63"/>
      <c r="W8764" s="63"/>
      <c r="X8764" s="63"/>
      <c r="Y8764" s="63"/>
      <c r="Z8764" s="62">
        <v>1408</v>
      </c>
      <c r="AA8764" s="62">
        <v>26561</v>
      </c>
      <c r="AB8764" s="62">
        <v>36.89</v>
      </c>
      <c r="AC8764" s="62">
        <v>23.47</v>
      </c>
    </row>
    <row r="8765" spans="1:29" x14ac:dyDescent="0.25">
      <c r="A8765" s="61" t="s">
        <v>462</v>
      </c>
      <c r="B8765" s="61" t="s">
        <v>463</v>
      </c>
      <c r="C8765" s="62">
        <v>2005</v>
      </c>
      <c r="D8765" s="61" t="s">
        <v>104</v>
      </c>
      <c r="E8765" s="62">
        <v>141</v>
      </c>
      <c r="F8765" s="62">
        <v>1426715</v>
      </c>
      <c r="G8765" s="62">
        <v>205667</v>
      </c>
      <c r="H8765" s="62">
        <v>121.55</v>
      </c>
      <c r="I8765" s="62">
        <v>10118.549999999999</v>
      </c>
      <c r="J8765" s="62">
        <v>1326844.95</v>
      </c>
      <c r="K8765" s="62">
        <v>35699.32</v>
      </c>
      <c r="L8765" s="62">
        <v>81205</v>
      </c>
      <c r="M8765" s="62">
        <v>47.99</v>
      </c>
      <c r="N8765" s="62">
        <v>253.19</v>
      </c>
      <c r="O8765" s="62">
        <v>430508.82</v>
      </c>
      <c r="P8765" s="63"/>
      <c r="Q8765" s="63"/>
      <c r="R8765" s="63"/>
      <c r="S8765" s="63"/>
      <c r="T8765" s="63"/>
      <c r="U8765" s="63"/>
      <c r="V8765" s="63"/>
      <c r="W8765" s="63"/>
      <c r="X8765" s="63"/>
      <c r="Y8765" s="63"/>
      <c r="Z8765" s="62">
        <v>2948</v>
      </c>
      <c r="AA8765" s="62">
        <v>71215</v>
      </c>
      <c r="AB8765" s="62">
        <v>42.09</v>
      </c>
      <c r="AC8765" s="62">
        <v>20.91</v>
      </c>
    </row>
    <row r="8766" spans="1:29" x14ac:dyDescent="0.25">
      <c r="A8766" s="61" t="s">
        <v>285</v>
      </c>
      <c r="B8766" s="61" t="s">
        <v>286</v>
      </c>
      <c r="C8766" s="62">
        <v>2007</v>
      </c>
      <c r="D8766" s="61" t="s">
        <v>150</v>
      </c>
      <c r="E8766" s="62">
        <v>16</v>
      </c>
      <c r="F8766" s="63"/>
      <c r="G8766" s="63"/>
      <c r="H8766" s="63"/>
      <c r="I8766" s="63"/>
      <c r="J8766" s="63"/>
      <c r="K8766" s="62">
        <v>0</v>
      </c>
      <c r="L8766" s="63"/>
      <c r="M8766" s="63"/>
      <c r="N8766" s="63"/>
      <c r="O8766" s="63"/>
      <c r="P8766" s="63"/>
      <c r="Q8766" s="63"/>
      <c r="R8766" s="63"/>
      <c r="S8766" s="63"/>
      <c r="T8766" s="63"/>
      <c r="U8766" s="63"/>
      <c r="V8766" s="63"/>
      <c r="W8766" s="63"/>
      <c r="X8766" s="63"/>
      <c r="Y8766" s="63"/>
      <c r="Z8766" s="62">
        <v>0</v>
      </c>
      <c r="AA8766" s="63"/>
      <c r="AB8766" s="63"/>
      <c r="AC8766" s="62">
        <v>0</v>
      </c>
    </row>
    <row r="8767" spans="1:29" ht="45" x14ac:dyDescent="0.25">
      <c r="A8767" s="61" t="s">
        <v>340</v>
      </c>
      <c r="B8767" s="61" t="s">
        <v>341</v>
      </c>
      <c r="C8767" s="62">
        <v>2007</v>
      </c>
      <c r="D8767" s="61" t="s">
        <v>89</v>
      </c>
      <c r="E8767" s="62">
        <v>33</v>
      </c>
      <c r="F8767" s="62">
        <v>137326</v>
      </c>
      <c r="G8767" s="62">
        <v>25532</v>
      </c>
      <c r="H8767" s="62">
        <v>64.47</v>
      </c>
      <c r="I8767" s="62">
        <v>4161.3900000000003</v>
      </c>
      <c r="J8767" s="62">
        <v>127713.18</v>
      </c>
      <c r="K8767" s="62">
        <v>7054</v>
      </c>
      <c r="L8767" s="62">
        <v>10376</v>
      </c>
      <c r="M8767" s="62">
        <v>26.2</v>
      </c>
      <c r="N8767" s="62">
        <v>213.76</v>
      </c>
      <c r="O8767" s="62">
        <v>85066.3</v>
      </c>
      <c r="P8767" s="63"/>
      <c r="Q8767" s="63"/>
      <c r="R8767" s="63"/>
      <c r="S8767" s="63"/>
      <c r="T8767" s="63"/>
      <c r="U8767" s="63"/>
      <c r="V8767" s="63"/>
      <c r="W8767" s="63"/>
      <c r="X8767" s="63"/>
      <c r="Y8767" s="63"/>
      <c r="Z8767" s="62">
        <v>88667</v>
      </c>
      <c r="AA8767" s="62">
        <v>4719</v>
      </c>
      <c r="AB8767" s="62">
        <v>11.92</v>
      </c>
      <c r="AC8767" s="62">
        <v>2686.88</v>
      </c>
    </row>
    <row r="8768" spans="1:29" x14ac:dyDescent="0.25">
      <c r="A8768" s="61" t="s">
        <v>471</v>
      </c>
      <c r="B8768" s="61" t="s">
        <v>472</v>
      </c>
      <c r="C8768" s="62">
        <v>2005</v>
      </c>
      <c r="D8768" s="61" t="s">
        <v>89</v>
      </c>
      <c r="E8768" s="62">
        <v>78</v>
      </c>
      <c r="F8768" s="62">
        <v>227400</v>
      </c>
      <c r="G8768" s="62">
        <v>20708</v>
      </c>
      <c r="H8768" s="62">
        <v>22.12</v>
      </c>
      <c r="I8768" s="62">
        <v>2915.38</v>
      </c>
      <c r="J8768" s="62">
        <v>211482</v>
      </c>
      <c r="K8768" s="62">
        <v>26920.47</v>
      </c>
      <c r="L8768" s="62">
        <v>55576</v>
      </c>
      <c r="M8768" s="62">
        <v>59.38</v>
      </c>
      <c r="N8768" s="62">
        <v>345.13</v>
      </c>
      <c r="O8768" s="62">
        <v>324641.96999999997</v>
      </c>
      <c r="P8768" s="63"/>
      <c r="Q8768" s="63"/>
      <c r="R8768" s="63"/>
      <c r="S8768" s="63"/>
      <c r="T8768" s="63"/>
      <c r="U8768" s="63"/>
      <c r="V8768" s="63"/>
      <c r="W8768" s="63"/>
      <c r="X8768" s="63"/>
      <c r="Y8768" s="63"/>
      <c r="Z8768" s="62">
        <v>196000</v>
      </c>
      <c r="AA8768" s="62">
        <v>18288</v>
      </c>
      <c r="AB8768" s="62">
        <v>19.54</v>
      </c>
      <c r="AC8768" s="62">
        <v>2512.8200000000002</v>
      </c>
    </row>
    <row r="8769" spans="1:29" ht="30" x14ac:dyDescent="0.25">
      <c r="A8769" s="61" t="s">
        <v>216</v>
      </c>
      <c r="B8769" s="61" t="s">
        <v>217</v>
      </c>
      <c r="C8769" s="62">
        <v>2005</v>
      </c>
      <c r="D8769" s="61" t="s">
        <v>99</v>
      </c>
      <c r="E8769" s="62">
        <v>2</v>
      </c>
      <c r="F8769" s="62">
        <v>0</v>
      </c>
      <c r="G8769" s="62">
        <v>0</v>
      </c>
      <c r="H8769" s="62">
        <v>0</v>
      </c>
      <c r="I8769" s="62">
        <v>0</v>
      </c>
      <c r="J8769" s="62">
        <v>0</v>
      </c>
      <c r="K8769" s="62">
        <v>0</v>
      </c>
      <c r="L8769" s="62">
        <v>0</v>
      </c>
      <c r="M8769" s="62">
        <v>0</v>
      </c>
      <c r="N8769" s="63"/>
      <c r="O8769" s="63"/>
      <c r="P8769" s="63"/>
      <c r="Q8769" s="63"/>
      <c r="R8769" s="63"/>
      <c r="S8769" s="63"/>
      <c r="T8769" s="63"/>
      <c r="U8769" s="63"/>
      <c r="V8769" s="63"/>
      <c r="W8769" s="63"/>
      <c r="X8769" s="63"/>
      <c r="Y8769" s="63"/>
      <c r="Z8769" s="62">
        <v>0</v>
      </c>
      <c r="AA8769" s="62">
        <v>0</v>
      </c>
      <c r="AB8769" s="62">
        <v>0</v>
      </c>
      <c r="AC8769" s="62">
        <v>0</v>
      </c>
    </row>
    <row r="8770" spans="1:29" ht="45" x14ac:dyDescent="0.25">
      <c r="A8770" s="61" t="s">
        <v>109</v>
      </c>
      <c r="B8770" s="61" t="s">
        <v>110</v>
      </c>
      <c r="C8770" s="62">
        <v>2017</v>
      </c>
      <c r="D8770" s="61" t="s">
        <v>75</v>
      </c>
      <c r="E8770" s="62">
        <v>17</v>
      </c>
      <c r="F8770" s="62">
        <v>9405</v>
      </c>
      <c r="G8770" s="62">
        <v>2406</v>
      </c>
      <c r="H8770" s="62">
        <v>11.79</v>
      </c>
      <c r="I8770" s="62">
        <v>553.24</v>
      </c>
      <c r="J8770" s="62">
        <v>8746.65</v>
      </c>
      <c r="K8770" s="62">
        <v>0</v>
      </c>
      <c r="L8770" s="62">
        <v>223</v>
      </c>
      <c r="M8770" s="62">
        <v>1.0900000000000001</v>
      </c>
      <c r="N8770" s="63"/>
      <c r="O8770" s="63"/>
      <c r="P8770" s="62">
        <v>1947</v>
      </c>
      <c r="Q8770" s="62">
        <v>2841</v>
      </c>
      <c r="R8770" s="62">
        <v>13.93</v>
      </c>
      <c r="S8770" s="62">
        <v>114</v>
      </c>
      <c r="T8770" s="62">
        <v>24666.54</v>
      </c>
      <c r="U8770" s="62">
        <v>5517</v>
      </c>
      <c r="V8770" s="62">
        <v>11636</v>
      </c>
      <c r="W8770" s="62">
        <v>57.04</v>
      </c>
      <c r="X8770" s="62">
        <v>324</v>
      </c>
      <c r="Y8770" s="62">
        <v>123492.53</v>
      </c>
      <c r="Z8770" s="62">
        <v>20505.48</v>
      </c>
      <c r="AA8770" s="62">
        <v>2358</v>
      </c>
      <c r="AB8770" s="62">
        <v>11.56</v>
      </c>
      <c r="AC8770" s="62">
        <v>1206.2</v>
      </c>
    </row>
    <row r="8771" spans="1:29" x14ac:dyDescent="0.25">
      <c r="A8771" s="61" t="s">
        <v>260</v>
      </c>
      <c r="B8771" s="61" t="s">
        <v>261</v>
      </c>
      <c r="C8771" s="62">
        <v>2005</v>
      </c>
      <c r="D8771" s="61" t="s">
        <v>86</v>
      </c>
      <c r="E8771" s="62">
        <v>77</v>
      </c>
      <c r="F8771" s="62">
        <v>9304</v>
      </c>
      <c r="G8771" s="62">
        <v>2420</v>
      </c>
      <c r="H8771" s="62">
        <v>2.62</v>
      </c>
      <c r="I8771" s="62">
        <v>120.83</v>
      </c>
      <c r="J8771" s="62">
        <v>8652.7199999999993</v>
      </c>
      <c r="K8771" s="62">
        <v>887.96</v>
      </c>
      <c r="L8771" s="62">
        <v>1452</v>
      </c>
      <c r="M8771" s="62">
        <v>1.57</v>
      </c>
      <c r="N8771" s="62">
        <v>11.53</v>
      </c>
      <c r="O8771" s="62">
        <v>10708.18</v>
      </c>
      <c r="P8771" s="63"/>
      <c r="Q8771" s="63"/>
      <c r="R8771" s="63"/>
      <c r="S8771" s="63"/>
      <c r="T8771" s="63"/>
      <c r="U8771" s="62">
        <v>175</v>
      </c>
      <c r="V8771" s="62">
        <v>379</v>
      </c>
      <c r="W8771" s="62">
        <v>0.41</v>
      </c>
      <c r="X8771" s="62">
        <v>2</v>
      </c>
      <c r="Y8771" s="62">
        <v>3917.2</v>
      </c>
      <c r="Z8771" s="62">
        <v>4573</v>
      </c>
      <c r="AA8771" s="62">
        <v>28748</v>
      </c>
      <c r="AB8771" s="62">
        <v>31.11</v>
      </c>
      <c r="AC8771" s="62">
        <v>59.39</v>
      </c>
    </row>
    <row r="8772" spans="1:29" x14ac:dyDescent="0.25">
      <c r="A8772" s="61" t="s">
        <v>70</v>
      </c>
      <c r="B8772" s="61" t="s">
        <v>71</v>
      </c>
      <c r="C8772" s="62">
        <v>2003</v>
      </c>
      <c r="D8772" s="61" t="s">
        <v>99</v>
      </c>
      <c r="E8772" s="62">
        <v>152</v>
      </c>
      <c r="F8772" s="62">
        <v>154504</v>
      </c>
      <c r="G8772" s="62">
        <v>25539</v>
      </c>
      <c r="H8772" s="62">
        <v>14</v>
      </c>
      <c r="I8772" s="62">
        <v>1016.47</v>
      </c>
      <c r="J8772" s="62">
        <v>143688.72</v>
      </c>
      <c r="K8772" s="62">
        <v>22173</v>
      </c>
      <c r="L8772" s="62">
        <v>26706</v>
      </c>
      <c r="M8772" s="62">
        <v>14.64</v>
      </c>
      <c r="N8772" s="62">
        <v>145.88</v>
      </c>
      <c r="O8772" s="62">
        <v>267390.86</v>
      </c>
      <c r="P8772" s="63"/>
      <c r="Q8772" s="63"/>
      <c r="R8772" s="63"/>
      <c r="S8772" s="63"/>
      <c r="T8772" s="63"/>
      <c r="U8772" s="63"/>
      <c r="V8772" s="63"/>
      <c r="W8772" s="63"/>
      <c r="X8772" s="63"/>
      <c r="Y8772" s="63"/>
      <c r="Z8772" s="62">
        <v>11412</v>
      </c>
      <c r="AA8772" s="62">
        <v>42557</v>
      </c>
      <c r="AB8772" s="62">
        <v>23.33</v>
      </c>
      <c r="AC8772" s="62">
        <v>75.08</v>
      </c>
    </row>
    <row r="8773" spans="1:29" ht="30" x14ac:dyDescent="0.25">
      <c r="A8773" s="61" t="s">
        <v>237</v>
      </c>
      <c r="B8773" s="61" t="s">
        <v>238</v>
      </c>
      <c r="C8773" s="62">
        <v>2011</v>
      </c>
      <c r="D8773" s="61" t="s">
        <v>89</v>
      </c>
      <c r="E8773" s="62">
        <v>116</v>
      </c>
      <c r="F8773" s="62">
        <v>398062</v>
      </c>
      <c r="G8773" s="62">
        <v>102012</v>
      </c>
      <c r="H8773" s="62">
        <v>73.28</v>
      </c>
      <c r="I8773" s="62">
        <v>3431.57</v>
      </c>
      <c r="J8773" s="62">
        <v>370197.66</v>
      </c>
      <c r="K8773" s="62">
        <v>34552.36</v>
      </c>
      <c r="L8773" s="62">
        <v>67335</v>
      </c>
      <c r="M8773" s="62">
        <v>48.37</v>
      </c>
      <c r="N8773" s="62">
        <v>297.87</v>
      </c>
      <c r="O8773" s="62">
        <v>416677.3</v>
      </c>
      <c r="P8773" s="63"/>
      <c r="Q8773" s="63"/>
      <c r="R8773" s="63"/>
      <c r="S8773" s="63"/>
      <c r="T8773" s="63"/>
      <c r="U8773" s="63"/>
      <c r="V8773" s="63"/>
      <c r="W8773" s="63"/>
      <c r="X8773" s="63"/>
      <c r="Y8773" s="63"/>
      <c r="Z8773" s="62">
        <v>324771</v>
      </c>
      <c r="AA8773" s="62">
        <v>24607</v>
      </c>
      <c r="AB8773" s="62">
        <v>17.68</v>
      </c>
      <c r="AC8773" s="62">
        <v>2799.75</v>
      </c>
    </row>
    <row r="8774" spans="1:29" x14ac:dyDescent="0.25">
      <c r="A8774" s="61" t="s">
        <v>442</v>
      </c>
      <c r="B8774" s="61" t="s">
        <v>443</v>
      </c>
      <c r="C8774" s="62">
        <v>2017</v>
      </c>
      <c r="D8774" s="61" t="s">
        <v>78</v>
      </c>
      <c r="E8774" s="62">
        <v>40</v>
      </c>
      <c r="F8774" s="62">
        <v>267092</v>
      </c>
      <c r="G8774" s="62">
        <v>42351</v>
      </c>
      <c r="H8774" s="62">
        <v>88.23</v>
      </c>
      <c r="I8774" s="62">
        <v>6677.3</v>
      </c>
      <c r="J8774" s="62">
        <v>248395.56</v>
      </c>
      <c r="K8774" s="62">
        <v>0</v>
      </c>
      <c r="L8774" s="63"/>
      <c r="M8774" s="63"/>
      <c r="N8774" s="63"/>
      <c r="O8774" s="63"/>
      <c r="P8774" s="63"/>
      <c r="Q8774" s="63"/>
      <c r="R8774" s="63"/>
      <c r="S8774" s="63"/>
      <c r="T8774" s="63"/>
      <c r="U8774" s="63"/>
      <c r="V8774" s="63"/>
      <c r="W8774" s="63"/>
      <c r="X8774" s="63"/>
      <c r="Y8774" s="63"/>
      <c r="Z8774" s="62">
        <v>441.72</v>
      </c>
      <c r="AA8774" s="62">
        <v>2354</v>
      </c>
      <c r="AB8774" s="62">
        <v>4.9000000000000004</v>
      </c>
      <c r="AC8774" s="62">
        <v>11.04</v>
      </c>
    </row>
    <row r="8775" spans="1:29" ht="30" x14ac:dyDescent="0.25">
      <c r="A8775" s="61" t="s">
        <v>188</v>
      </c>
      <c r="B8775" s="61" t="s">
        <v>189</v>
      </c>
      <c r="C8775" s="62">
        <v>2017</v>
      </c>
      <c r="D8775" s="61" t="s">
        <v>297</v>
      </c>
      <c r="E8775" s="62">
        <v>80</v>
      </c>
      <c r="F8775" s="62">
        <v>133600</v>
      </c>
      <c r="G8775" s="62">
        <v>22120</v>
      </c>
      <c r="H8775" s="62">
        <v>23.04</v>
      </c>
      <c r="I8775" s="62">
        <v>1670</v>
      </c>
      <c r="J8775" s="62">
        <v>124248</v>
      </c>
      <c r="K8775" s="62">
        <v>56632.4</v>
      </c>
      <c r="L8775" s="62">
        <v>56502</v>
      </c>
      <c r="M8775" s="62">
        <v>58.86</v>
      </c>
      <c r="N8775" s="62">
        <v>707.9</v>
      </c>
      <c r="O8775" s="62">
        <v>682947.05</v>
      </c>
      <c r="P8775" s="63"/>
      <c r="Q8775" s="63"/>
      <c r="R8775" s="63"/>
      <c r="S8775" s="63"/>
      <c r="T8775" s="63"/>
      <c r="U8775" s="63"/>
      <c r="V8775" s="63"/>
      <c r="W8775" s="63"/>
      <c r="X8775" s="63"/>
      <c r="Y8775" s="63"/>
      <c r="Z8775" s="62">
        <v>5095</v>
      </c>
      <c r="AA8775" s="62">
        <v>38884</v>
      </c>
      <c r="AB8775" s="62">
        <v>40.5</v>
      </c>
      <c r="AC8775" s="62">
        <v>63.69</v>
      </c>
    </row>
    <row r="8776" spans="1:29" x14ac:dyDescent="0.25">
      <c r="A8776" s="61" t="s">
        <v>466</v>
      </c>
      <c r="B8776" s="61" t="s">
        <v>467</v>
      </c>
      <c r="C8776" s="62">
        <v>2014</v>
      </c>
      <c r="D8776" s="61" t="s">
        <v>94</v>
      </c>
      <c r="E8776" s="62">
        <v>2</v>
      </c>
      <c r="F8776" s="62">
        <v>239</v>
      </c>
      <c r="G8776" s="62">
        <v>156</v>
      </c>
      <c r="H8776" s="62">
        <v>6.5</v>
      </c>
      <c r="I8776" s="62">
        <v>119.5</v>
      </c>
      <c r="J8776" s="62">
        <v>222.27</v>
      </c>
      <c r="K8776" s="62">
        <v>0</v>
      </c>
      <c r="L8776" s="63"/>
      <c r="M8776" s="63"/>
      <c r="N8776" s="63"/>
      <c r="O8776" s="63"/>
      <c r="P8776" s="63"/>
      <c r="Q8776" s="63"/>
      <c r="R8776" s="63"/>
      <c r="S8776" s="63"/>
      <c r="T8776" s="63"/>
      <c r="U8776" s="63"/>
      <c r="V8776" s="63"/>
      <c r="W8776" s="63"/>
      <c r="X8776" s="63"/>
      <c r="Y8776" s="63"/>
      <c r="Z8776" s="62">
        <v>0</v>
      </c>
      <c r="AA8776" s="63"/>
      <c r="AB8776" s="63"/>
      <c r="AC8776" s="62">
        <v>0</v>
      </c>
    </row>
    <row r="8777" spans="1:29" ht="30" x14ac:dyDescent="0.25">
      <c r="A8777" s="61" t="s">
        <v>171</v>
      </c>
      <c r="B8777" s="61" t="s">
        <v>172</v>
      </c>
      <c r="C8777" s="62">
        <v>2003</v>
      </c>
      <c r="D8777" s="61" t="s">
        <v>78</v>
      </c>
      <c r="E8777" s="62">
        <v>136</v>
      </c>
      <c r="F8777" s="62">
        <v>228270</v>
      </c>
      <c r="G8777" s="62">
        <v>22998</v>
      </c>
      <c r="H8777" s="62">
        <v>14.09</v>
      </c>
      <c r="I8777" s="62">
        <v>1678.46</v>
      </c>
      <c r="J8777" s="62">
        <v>212291.1</v>
      </c>
      <c r="K8777" s="62">
        <v>29831.23</v>
      </c>
      <c r="L8777" s="62">
        <v>26894</v>
      </c>
      <c r="M8777" s="62">
        <v>16.48</v>
      </c>
      <c r="N8777" s="62">
        <v>219.35</v>
      </c>
      <c r="O8777" s="62">
        <v>359743.77</v>
      </c>
      <c r="P8777" s="63"/>
      <c r="Q8777" s="63"/>
      <c r="R8777" s="63"/>
      <c r="S8777" s="63"/>
      <c r="T8777" s="63"/>
      <c r="U8777" s="63"/>
      <c r="V8777" s="63"/>
      <c r="W8777" s="63"/>
      <c r="X8777" s="63"/>
      <c r="Y8777" s="63"/>
      <c r="Z8777" s="62">
        <v>5781</v>
      </c>
      <c r="AA8777" s="62">
        <v>32873</v>
      </c>
      <c r="AB8777" s="62">
        <v>20.14</v>
      </c>
      <c r="AC8777" s="62">
        <v>42.51</v>
      </c>
    </row>
    <row r="8778" spans="1:29" x14ac:dyDescent="0.25">
      <c r="A8778" s="61" t="s">
        <v>229</v>
      </c>
      <c r="B8778" s="61" t="s">
        <v>230</v>
      </c>
      <c r="C8778" s="62">
        <v>2008</v>
      </c>
      <c r="D8778" s="61" t="s">
        <v>86</v>
      </c>
      <c r="E8778" s="62">
        <v>127</v>
      </c>
      <c r="F8778" s="62">
        <v>27020</v>
      </c>
      <c r="G8778" s="62">
        <v>8164</v>
      </c>
      <c r="H8778" s="62">
        <v>5.36</v>
      </c>
      <c r="I8778" s="62">
        <v>212.76</v>
      </c>
      <c r="J8778" s="62">
        <v>25128.6</v>
      </c>
      <c r="K8778" s="62">
        <v>7101.84</v>
      </c>
      <c r="L8778" s="62">
        <v>15011</v>
      </c>
      <c r="M8778" s="62">
        <v>9.85</v>
      </c>
      <c r="N8778" s="62">
        <v>55.92</v>
      </c>
      <c r="O8778" s="62">
        <v>85643.25</v>
      </c>
      <c r="P8778" s="63"/>
      <c r="Q8778" s="63"/>
      <c r="R8778" s="63"/>
      <c r="S8778" s="63"/>
      <c r="T8778" s="63"/>
      <c r="U8778" s="63"/>
      <c r="V8778" s="63"/>
      <c r="W8778" s="63"/>
      <c r="X8778" s="63"/>
      <c r="Y8778" s="63"/>
      <c r="Z8778" s="62">
        <v>0</v>
      </c>
      <c r="AA8778" s="62">
        <v>137832</v>
      </c>
      <c r="AB8778" s="62">
        <v>90.44</v>
      </c>
      <c r="AC8778" s="62">
        <v>0</v>
      </c>
    </row>
    <row r="8779" spans="1:29" x14ac:dyDescent="0.25">
      <c r="A8779" s="61" t="s">
        <v>407</v>
      </c>
      <c r="B8779" s="61" t="s">
        <v>408</v>
      </c>
      <c r="C8779" s="62">
        <v>2005</v>
      </c>
      <c r="D8779" s="61" t="s">
        <v>99</v>
      </c>
      <c r="E8779" s="62">
        <v>24</v>
      </c>
      <c r="F8779" s="62">
        <v>310577</v>
      </c>
      <c r="G8779" s="62">
        <v>34089</v>
      </c>
      <c r="H8779" s="62">
        <v>118.36</v>
      </c>
      <c r="I8779" s="62">
        <v>12940.71</v>
      </c>
      <c r="J8779" s="62">
        <v>288836.61</v>
      </c>
      <c r="K8779" s="62">
        <v>0</v>
      </c>
      <c r="L8779" s="63"/>
      <c r="M8779" s="63"/>
      <c r="N8779" s="63"/>
      <c r="O8779" s="63"/>
      <c r="P8779" s="63"/>
      <c r="Q8779" s="63"/>
      <c r="R8779" s="63"/>
      <c r="S8779" s="63"/>
      <c r="T8779" s="63"/>
      <c r="U8779" s="63"/>
      <c r="V8779" s="63"/>
      <c r="W8779" s="63"/>
      <c r="X8779" s="63"/>
      <c r="Y8779" s="63"/>
      <c r="Z8779" s="62">
        <v>25065.17</v>
      </c>
      <c r="AA8779" s="62">
        <v>27177</v>
      </c>
      <c r="AB8779" s="62">
        <v>94.36</v>
      </c>
      <c r="AC8779" s="62">
        <v>1044.3800000000001</v>
      </c>
    </row>
    <row r="8780" spans="1:29" ht="30" x14ac:dyDescent="0.25">
      <c r="A8780" s="61" t="s">
        <v>237</v>
      </c>
      <c r="B8780" s="61" t="s">
        <v>238</v>
      </c>
      <c r="C8780" s="62">
        <v>2008</v>
      </c>
      <c r="D8780" s="61" t="s">
        <v>308</v>
      </c>
      <c r="E8780" s="62">
        <v>50</v>
      </c>
      <c r="F8780" s="62">
        <v>34247</v>
      </c>
      <c r="G8780" s="62">
        <v>12481</v>
      </c>
      <c r="H8780" s="62">
        <v>20.8</v>
      </c>
      <c r="I8780" s="62">
        <v>684.94</v>
      </c>
      <c r="J8780" s="62">
        <v>31849.71</v>
      </c>
      <c r="K8780" s="62">
        <v>32691.56</v>
      </c>
      <c r="L8780" s="62">
        <v>50360</v>
      </c>
      <c r="M8780" s="62">
        <v>83.93</v>
      </c>
      <c r="N8780" s="62">
        <v>653.83000000000004</v>
      </c>
      <c r="O8780" s="62">
        <v>394237.35</v>
      </c>
      <c r="P8780" s="63"/>
      <c r="Q8780" s="63"/>
      <c r="R8780" s="63"/>
      <c r="S8780" s="63"/>
      <c r="T8780" s="63"/>
      <c r="U8780" s="63"/>
      <c r="V8780" s="63"/>
      <c r="W8780" s="63"/>
      <c r="X8780" s="63"/>
      <c r="Y8780" s="63"/>
      <c r="Z8780" s="62">
        <v>355516</v>
      </c>
      <c r="AA8780" s="62">
        <v>14895</v>
      </c>
      <c r="AB8780" s="62">
        <v>24.83</v>
      </c>
      <c r="AC8780" s="62">
        <v>7110.32</v>
      </c>
    </row>
    <row r="8781" spans="1:29" ht="30" x14ac:dyDescent="0.25">
      <c r="A8781" s="61" t="s">
        <v>342</v>
      </c>
      <c r="B8781" s="61" t="s">
        <v>343</v>
      </c>
      <c r="C8781" s="62">
        <v>2017</v>
      </c>
      <c r="D8781" s="61" t="s">
        <v>99</v>
      </c>
      <c r="E8781" s="62">
        <v>10</v>
      </c>
      <c r="F8781" s="62">
        <v>40913</v>
      </c>
      <c r="G8781" s="62">
        <v>8996</v>
      </c>
      <c r="H8781" s="62">
        <v>74.97</v>
      </c>
      <c r="I8781" s="62">
        <v>4091.3</v>
      </c>
      <c r="J8781" s="62">
        <v>38049.089999999997</v>
      </c>
      <c r="K8781" s="62">
        <v>0</v>
      </c>
      <c r="L8781" s="63"/>
      <c r="M8781" s="63"/>
      <c r="N8781" s="63"/>
      <c r="O8781" s="63"/>
      <c r="P8781" s="62">
        <v>4542</v>
      </c>
      <c r="Q8781" s="62">
        <v>6737</v>
      </c>
      <c r="R8781" s="62">
        <v>56.14</v>
      </c>
      <c r="S8781" s="62">
        <v>454</v>
      </c>
      <c r="T8781" s="62">
        <v>57542.6</v>
      </c>
      <c r="U8781" s="63"/>
      <c r="V8781" s="63"/>
      <c r="W8781" s="63"/>
      <c r="X8781" s="63"/>
      <c r="Y8781" s="63"/>
      <c r="Z8781" s="62">
        <v>13117</v>
      </c>
      <c r="AA8781" s="62">
        <v>1745</v>
      </c>
      <c r="AB8781" s="62">
        <v>14.54</v>
      </c>
      <c r="AC8781" s="62">
        <v>1311.7</v>
      </c>
    </row>
    <row r="8782" spans="1:29" x14ac:dyDescent="0.25">
      <c r="A8782" s="61" t="s">
        <v>475</v>
      </c>
      <c r="B8782" s="61" t="s">
        <v>476</v>
      </c>
      <c r="C8782" s="62">
        <v>2013</v>
      </c>
      <c r="D8782" s="61" t="s">
        <v>314</v>
      </c>
      <c r="E8782" s="62">
        <v>34</v>
      </c>
      <c r="F8782" s="62">
        <v>200942</v>
      </c>
      <c r="G8782" s="62">
        <v>24490</v>
      </c>
      <c r="H8782" s="62">
        <v>60.02</v>
      </c>
      <c r="I8782" s="62">
        <v>5910.06</v>
      </c>
      <c r="J8782" s="62">
        <v>186876.06</v>
      </c>
      <c r="K8782" s="62">
        <v>6265</v>
      </c>
      <c r="L8782" s="62">
        <v>7627</v>
      </c>
      <c r="M8782" s="62">
        <v>18.690000000000001</v>
      </c>
      <c r="N8782" s="62">
        <v>184.26</v>
      </c>
      <c r="O8782" s="62">
        <v>75551.509999999995</v>
      </c>
      <c r="P8782" s="63"/>
      <c r="Q8782" s="63"/>
      <c r="R8782" s="63"/>
      <c r="S8782" s="63"/>
      <c r="T8782" s="63"/>
      <c r="U8782" s="63"/>
      <c r="V8782" s="63"/>
      <c r="W8782" s="63"/>
      <c r="X8782" s="63"/>
      <c r="Y8782" s="63"/>
      <c r="Z8782" s="62">
        <v>95.47</v>
      </c>
      <c r="AA8782" s="62">
        <v>7747</v>
      </c>
      <c r="AB8782" s="62">
        <v>18.989999999999998</v>
      </c>
      <c r="AC8782" s="62">
        <v>2.81</v>
      </c>
    </row>
    <row r="8783" spans="1:29" x14ac:dyDescent="0.25">
      <c r="A8783" s="61" t="s">
        <v>469</v>
      </c>
      <c r="B8783" s="61" t="s">
        <v>470</v>
      </c>
      <c r="C8783" s="62">
        <v>2010</v>
      </c>
      <c r="D8783" s="61" t="s">
        <v>99</v>
      </c>
      <c r="E8783" s="62">
        <v>54</v>
      </c>
      <c r="F8783" s="62">
        <v>250320</v>
      </c>
      <c r="G8783" s="62">
        <v>36814</v>
      </c>
      <c r="H8783" s="62">
        <v>56.81</v>
      </c>
      <c r="I8783" s="62">
        <v>4635.5600000000004</v>
      </c>
      <c r="J8783" s="62">
        <v>232797.6</v>
      </c>
      <c r="K8783" s="62">
        <v>512.12</v>
      </c>
      <c r="L8783" s="62">
        <v>37795</v>
      </c>
      <c r="M8783" s="62">
        <v>58.33</v>
      </c>
      <c r="N8783" s="63"/>
      <c r="O8783" s="63"/>
      <c r="P8783" s="63"/>
      <c r="Q8783" s="63"/>
      <c r="R8783" s="63"/>
      <c r="S8783" s="63"/>
      <c r="T8783" s="63"/>
      <c r="U8783" s="63"/>
      <c r="V8783" s="63"/>
      <c r="W8783" s="63"/>
      <c r="X8783" s="63"/>
      <c r="Y8783" s="63"/>
      <c r="Z8783" s="62">
        <v>1284.6199999999999</v>
      </c>
      <c r="AA8783" s="62">
        <v>10869</v>
      </c>
      <c r="AB8783" s="62">
        <v>16.77</v>
      </c>
      <c r="AC8783" s="62">
        <v>23.79</v>
      </c>
    </row>
    <row r="8784" spans="1:29" ht="30" x14ac:dyDescent="0.25">
      <c r="A8784" s="61" t="s">
        <v>237</v>
      </c>
      <c r="B8784" s="61" t="s">
        <v>238</v>
      </c>
      <c r="C8784" s="62">
        <v>2010</v>
      </c>
      <c r="D8784" s="61" t="s">
        <v>150</v>
      </c>
      <c r="E8784" s="62">
        <v>10</v>
      </c>
      <c r="F8784" s="62">
        <v>0</v>
      </c>
      <c r="G8784" s="62">
        <v>0</v>
      </c>
      <c r="H8784" s="62">
        <v>0</v>
      </c>
      <c r="I8784" s="62">
        <v>0</v>
      </c>
      <c r="J8784" s="62">
        <v>0</v>
      </c>
      <c r="K8784" s="62">
        <v>7965.08</v>
      </c>
      <c r="L8784" s="62">
        <v>10842</v>
      </c>
      <c r="M8784" s="62">
        <v>90.35</v>
      </c>
      <c r="N8784" s="62">
        <v>796.51</v>
      </c>
      <c r="O8784" s="62">
        <v>96053.32</v>
      </c>
      <c r="P8784" s="63"/>
      <c r="Q8784" s="63"/>
      <c r="R8784" s="63"/>
      <c r="S8784" s="63"/>
      <c r="T8784" s="63"/>
      <c r="U8784" s="63"/>
      <c r="V8784" s="63"/>
      <c r="W8784" s="63"/>
      <c r="X8784" s="63"/>
      <c r="Y8784" s="63"/>
      <c r="Z8784" s="62">
        <v>116192</v>
      </c>
      <c r="AA8784" s="62">
        <v>6167</v>
      </c>
      <c r="AB8784" s="62">
        <v>51.39</v>
      </c>
      <c r="AC8784" s="62">
        <v>11619.2</v>
      </c>
    </row>
    <row r="8785" spans="1:29" ht="30" x14ac:dyDescent="0.25">
      <c r="A8785" s="61" t="s">
        <v>227</v>
      </c>
      <c r="B8785" s="61" t="s">
        <v>228</v>
      </c>
      <c r="C8785" s="62">
        <v>2006</v>
      </c>
      <c r="D8785" s="61" t="s">
        <v>78</v>
      </c>
      <c r="E8785" s="62">
        <v>40</v>
      </c>
      <c r="F8785" s="62">
        <v>354770</v>
      </c>
      <c r="G8785" s="62">
        <v>48389</v>
      </c>
      <c r="H8785" s="62">
        <v>100.81</v>
      </c>
      <c r="I8785" s="62">
        <v>8869.25</v>
      </c>
      <c r="J8785" s="62">
        <v>329936.09999999998</v>
      </c>
      <c r="K8785" s="62">
        <v>0</v>
      </c>
      <c r="L8785" s="63"/>
      <c r="M8785" s="63"/>
      <c r="N8785" s="63"/>
      <c r="O8785" s="63"/>
      <c r="P8785" s="63"/>
      <c r="Q8785" s="63"/>
      <c r="R8785" s="63"/>
      <c r="S8785" s="63"/>
      <c r="T8785" s="63"/>
      <c r="U8785" s="63"/>
      <c r="V8785" s="63"/>
      <c r="W8785" s="63"/>
      <c r="X8785" s="63"/>
      <c r="Y8785" s="63"/>
      <c r="Z8785" s="62">
        <v>245.64</v>
      </c>
      <c r="AA8785" s="62">
        <v>20269</v>
      </c>
      <c r="AB8785" s="62">
        <v>42.23</v>
      </c>
      <c r="AC8785" s="62">
        <v>6.14</v>
      </c>
    </row>
    <row r="8786" spans="1:29" x14ac:dyDescent="0.25">
      <c r="A8786" s="61" t="s">
        <v>128</v>
      </c>
      <c r="B8786" s="61" t="s">
        <v>129</v>
      </c>
      <c r="C8786" s="62">
        <v>2017</v>
      </c>
      <c r="D8786" s="61" t="s">
        <v>135</v>
      </c>
      <c r="E8786" s="62">
        <v>68</v>
      </c>
      <c r="F8786" s="62">
        <v>9025</v>
      </c>
      <c r="G8786" s="62">
        <v>3101</v>
      </c>
      <c r="H8786" s="62">
        <v>3.8</v>
      </c>
      <c r="I8786" s="62">
        <v>132.72</v>
      </c>
      <c r="J8786" s="62">
        <v>8393.25</v>
      </c>
      <c r="K8786" s="62">
        <v>742</v>
      </c>
      <c r="L8786" s="62">
        <v>1252</v>
      </c>
      <c r="M8786" s="62">
        <v>1.53</v>
      </c>
      <c r="N8786" s="62">
        <v>10.91</v>
      </c>
      <c r="O8786" s="62">
        <v>8947.98</v>
      </c>
      <c r="P8786" s="63"/>
      <c r="Q8786" s="63"/>
      <c r="R8786" s="63"/>
      <c r="S8786" s="63"/>
      <c r="T8786" s="63"/>
      <c r="U8786" s="63"/>
      <c r="V8786" s="63"/>
      <c r="W8786" s="63"/>
      <c r="X8786" s="63"/>
      <c r="Y8786" s="63"/>
      <c r="Z8786" s="62">
        <v>6561</v>
      </c>
      <c r="AA8786" s="62">
        <v>62373</v>
      </c>
      <c r="AB8786" s="62">
        <v>76.44</v>
      </c>
      <c r="AC8786" s="62">
        <v>96.49</v>
      </c>
    </row>
    <row r="8787" spans="1:29" ht="45" x14ac:dyDescent="0.25">
      <c r="A8787" s="61" t="s">
        <v>214</v>
      </c>
      <c r="B8787" s="61" t="s">
        <v>215</v>
      </c>
      <c r="C8787" s="62">
        <v>2007</v>
      </c>
      <c r="D8787" s="61" t="s">
        <v>175</v>
      </c>
      <c r="E8787" s="62">
        <v>4</v>
      </c>
      <c r="F8787" s="62">
        <v>0</v>
      </c>
      <c r="G8787" s="62">
        <v>0</v>
      </c>
      <c r="H8787" s="62">
        <v>0</v>
      </c>
      <c r="I8787" s="62">
        <v>0</v>
      </c>
      <c r="J8787" s="62">
        <v>0</v>
      </c>
      <c r="K8787" s="62">
        <v>0</v>
      </c>
      <c r="L8787" s="62">
        <v>0</v>
      </c>
      <c r="M8787" s="62">
        <v>0</v>
      </c>
      <c r="N8787" s="63"/>
      <c r="O8787" s="63"/>
      <c r="P8787" s="63"/>
      <c r="Q8787" s="63"/>
      <c r="R8787" s="63"/>
      <c r="S8787" s="63"/>
      <c r="T8787" s="63"/>
      <c r="U8787" s="63"/>
      <c r="V8787" s="63"/>
      <c r="W8787" s="63"/>
      <c r="X8787" s="63"/>
      <c r="Y8787" s="63"/>
      <c r="Z8787" s="62">
        <v>0</v>
      </c>
      <c r="AA8787" s="63"/>
      <c r="AB8787" s="63"/>
      <c r="AC8787" s="62">
        <v>0</v>
      </c>
    </row>
    <row r="8788" spans="1:29" x14ac:dyDescent="0.25">
      <c r="A8788" s="61" t="s">
        <v>321</v>
      </c>
      <c r="B8788" s="61" t="s">
        <v>322</v>
      </c>
      <c r="C8788" s="62">
        <v>2015</v>
      </c>
      <c r="D8788" s="61" t="s">
        <v>323</v>
      </c>
      <c r="E8788" s="62">
        <v>62</v>
      </c>
      <c r="F8788" s="62">
        <v>115448</v>
      </c>
      <c r="G8788" s="62">
        <v>41744</v>
      </c>
      <c r="H8788" s="62">
        <v>56.11</v>
      </c>
      <c r="I8788" s="62">
        <v>1862.06</v>
      </c>
      <c r="J8788" s="62">
        <v>107366.64</v>
      </c>
      <c r="K8788" s="62">
        <v>15752.07</v>
      </c>
      <c r="L8788" s="62">
        <v>25122</v>
      </c>
      <c r="M8788" s="62">
        <v>33.770000000000003</v>
      </c>
      <c r="N8788" s="62">
        <v>254.07</v>
      </c>
      <c r="O8788" s="62">
        <v>189958.89</v>
      </c>
      <c r="P8788" s="63"/>
      <c r="Q8788" s="63"/>
      <c r="R8788" s="63"/>
      <c r="S8788" s="63"/>
      <c r="T8788" s="63"/>
      <c r="U8788" s="63"/>
      <c r="V8788" s="63"/>
      <c r="W8788" s="63"/>
      <c r="X8788" s="63"/>
      <c r="Y8788" s="63"/>
      <c r="Z8788" s="62">
        <v>7950</v>
      </c>
      <c r="AA8788" s="62">
        <v>7571</v>
      </c>
      <c r="AB8788" s="62">
        <v>10.18</v>
      </c>
      <c r="AC8788" s="62">
        <v>128.22999999999999</v>
      </c>
    </row>
    <row r="8789" spans="1:29" ht="30" x14ac:dyDescent="0.25">
      <c r="A8789" s="61" t="s">
        <v>415</v>
      </c>
      <c r="B8789" s="61" t="s">
        <v>416</v>
      </c>
      <c r="C8789" s="62">
        <v>2016</v>
      </c>
      <c r="D8789" s="61" t="s">
        <v>89</v>
      </c>
      <c r="E8789" s="62">
        <v>69</v>
      </c>
      <c r="F8789" s="62">
        <v>636033</v>
      </c>
      <c r="G8789" s="62">
        <v>97068</v>
      </c>
      <c r="H8789" s="62">
        <v>117.23</v>
      </c>
      <c r="I8789" s="62">
        <v>9217.8700000000008</v>
      </c>
      <c r="J8789" s="62">
        <v>591510.68999999994</v>
      </c>
      <c r="K8789" s="62">
        <v>4800.1899999999996</v>
      </c>
      <c r="L8789" s="62">
        <v>4424</v>
      </c>
      <c r="M8789" s="62">
        <v>5.34</v>
      </c>
      <c r="N8789" s="62">
        <v>69.569999999999993</v>
      </c>
      <c r="O8789" s="62">
        <v>57886.98</v>
      </c>
      <c r="P8789" s="63"/>
      <c r="Q8789" s="63"/>
      <c r="R8789" s="63"/>
      <c r="S8789" s="63"/>
      <c r="T8789" s="63"/>
      <c r="U8789" s="63"/>
      <c r="V8789" s="63"/>
      <c r="W8789" s="63"/>
      <c r="X8789" s="63"/>
      <c r="Y8789" s="63"/>
      <c r="Z8789" s="62">
        <v>194000</v>
      </c>
      <c r="AA8789" s="62">
        <v>33842</v>
      </c>
      <c r="AB8789" s="62">
        <v>40.869999999999997</v>
      </c>
      <c r="AC8789" s="62">
        <v>2811.59</v>
      </c>
    </row>
    <row r="8790" spans="1:29" x14ac:dyDescent="0.25">
      <c r="A8790" s="61" t="s">
        <v>512</v>
      </c>
      <c r="B8790" s="61" t="s">
        <v>513</v>
      </c>
      <c r="C8790" s="62">
        <v>2012</v>
      </c>
      <c r="D8790" s="61" t="s">
        <v>78</v>
      </c>
      <c r="E8790" s="62">
        <v>40</v>
      </c>
      <c r="F8790" s="62">
        <v>336480</v>
      </c>
      <c r="G8790" s="62">
        <v>53908</v>
      </c>
      <c r="H8790" s="62">
        <v>112.31</v>
      </c>
      <c r="I8790" s="62">
        <v>8412</v>
      </c>
      <c r="J8790" s="62">
        <v>312926.40000000002</v>
      </c>
      <c r="K8790" s="62">
        <v>0</v>
      </c>
      <c r="L8790" s="63"/>
      <c r="M8790" s="63"/>
      <c r="N8790" s="63"/>
      <c r="O8790" s="63"/>
      <c r="P8790" s="63"/>
      <c r="Q8790" s="63"/>
      <c r="R8790" s="63"/>
      <c r="S8790" s="63"/>
      <c r="T8790" s="63"/>
      <c r="U8790" s="63"/>
      <c r="V8790" s="63"/>
      <c r="W8790" s="63"/>
      <c r="X8790" s="63"/>
      <c r="Y8790" s="63"/>
      <c r="Z8790" s="62">
        <v>338000</v>
      </c>
      <c r="AA8790" s="62">
        <v>1968</v>
      </c>
      <c r="AB8790" s="62">
        <v>4.0999999999999996</v>
      </c>
      <c r="AC8790" s="62">
        <v>8450</v>
      </c>
    </row>
    <row r="8791" spans="1:29" ht="30" x14ac:dyDescent="0.25">
      <c r="A8791" s="61" t="s">
        <v>237</v>
      </c>
      <c r="B8791" s="61" t="s">
        <v>238</v>
      </c>
      <c r="C8791" s="62">
        <v>2010</v>
      </c>
      <c r="D8791" s="61" t="s">
        <v>301</v>
      </c>
      <c r="E8791" s="62">
        <v>19</v>
      </c>
      <c r="F8791" s="62">
        <v>94875</v>
      </c>
      <c r="G8791" s="62">
        <v>18464</v>
      </c>
      <c r="H8791" s="62">
        <v>80.98</v>
      </c>
      <c r="I8791" s="62">
        <v>4993.42</v>
      </c>
      <c r="J8791" s="62">
        <v>88233.75</v>
      </c>
      <c r="K8791" s="62">
        <v>6694.47</v>
      </c>
      <c r="L8791" s="62">
        <v>7441</v>
      </c>
      <c r="M8791" s="62">
        <v>32.64</v>
      </c>
      <c r="N8791" s="62">
        <v>352.34</v>
      </c>
      <c r="O8791" s="62">
        <v>80730.64</v>
      </c>
      <c r="P8791" s="63"/>
      <c r="Q8791" s="63"/>
      <c r="R8791" s="63"/>
      <c r="S8791" s="63"/>
      <c r="T8791" s="63"/>
      <c r="U8791" s="63"/>
      <c r="V8791" s="63"/>
      <c r="W8791" s="63"/>
      <c r="X8791" s="63"/>
      <c r="Y8791" s="63"/>
      <c r="Z8791" s="62">
        <v>58900</v>
      </c>
      <c r="AA8791" s="62">
        <v>3275</v>
      </c>
      <c r="AB8791" s="62">
        <v>14.36</v>
      </c>
      <c r="AC8791" s="62">
        <v>3100</v>
      </c>
    </row>
    <row r="8792" spans="1:29" ht="30" x14ac:dyDescent="0.25">
      <c r="A8792" s="61" t="s">
        <v>342</v>
      </c>
      <c r="B8792" s="61" t="s">
        <v>343</v>
      </c>
      <c r="C8792" s="62">
        <v>2016</v>
      </c>
      <c r="D8792" s="61" t="s">
        <v>78</v>
      </c>
      <c r="E8792" s="62">
        <v>77</v>
      </c>
      <c r="F8792" s="62">
        <v>738560</v>
      </c>
      <c r="G8792" s="62">
        <v>102321</v>
      </c>
      <c r="H8792" s="62">
        <v>110.74</v>
      </c>
      <c r="I8792" s="62">
        <v>9591.69</v>
      </c>
      <c r="J8792" s="62">
        <v>686860.80000000005</v>
      </c>
      <c r="K8792" s="62">
        <v>0</v>
      </c>
      <c r="L8792" s="63"/>
      <c r="M8792" s="63"/>
      <c r="N8792" s="63"/>
      <c r="O8792" s="63"/>
      <c r="P8792" s="63"/>
      <c r="Q8792" s="63"/>
      <c r="R8792" s="63"/>
      <c r="S8792" s="63"/>
      <c r="T8792" s="63"/>
      <c r="U8792" s="63"/>
      <c r="V8792" s="63"/>
      <c r="W8792" s="63"/>
      <c r="X8792" s="63"/>
      <c r="Y8792" s="63"/>
      <c r="Z8792" s="62">
        <v>174953</v>
      </c>
      <c r="AA8792" s="62">
        <v>22908</v>
      </c>
      <c r="AB8792" s="62">
        <v>24.79</v>
      </c>
      <c r="AC8792" s="62">
        <v>2272.12</v>
      </c>
    </row>
    <row r="8793" spans="1:29" x14ac:dyDescent="0.25">
      <c r="A8793" s="61" t="s">
        <v>279</v>
      </c>
      <c r="B8793" s="61" t="s">
        <v>280</v>
      </c>
      <c r="C8793" s="62">
        <v>2011</v>
      </c>
      <c r="D8793" s="61" t="s">
        <v>86</v>
      </c>
      <c r="E8793" s="62">
        <v>22</v>
      </c>
      <c r="F8793" s="62">
        <v>8121</v>
      </c>
      <c r="G8793" s="62">
        <v>1549</v>
      </c>
      <c r="H8793" s="62">
        <v>5.87</v>
      </c>
      <c r="I8793" s="62">
        <v>369.14</v>
      </c>
      <c r="J8793" s="62">
        <v>7552.53</v>
      </c>
      <c r="K8793" s="62">
        <v>125.12</v>
      </c>
      <c r="L8793" s="62">
        <v>253</v>
      </c>
      <c r="M8793" s="62">
        <v>0.96</v>
      </c>
      <c r="N8793" s="63"/>
      <c r="O8793" s="63"/>
      <c r="P8793" s="63"/>
      <c r="Q8793" s="63"/>
      <c r="R8793" s="63"/>
      <c r="S8793" s="63"/>
      <c r="T8793" s="63"/>
      <c r="U8793" s="63"/>
      <c r="V8793" s="63"/>
      <c r="W8793" s="63"/>
      <c r="X8793" s="63"/>
      <c r="Y8793" s="63"/>
      <c r="Z8793" s="62">
        <v>96419.74</v>
      </c>
      <c r="AA8793" s="62">
        <v>14647</v>
      </c>
      <c r="AB8793" s="62">
        <v>55.48</v>
      </c>
      <c r="AC8793" s="62">
        <v>4382.72</v>
      </c>
    </row>
    <row r="8794" spans="1:29" x14ac:dyDescent="0.25">
      <c r="A8794" s="61" t="s">
        <v>251</v>
      </c>
      <c r="B8794" s="61" t="s">
        <v>252</v>
      </c>
      <c r="C8794" s="62">
        <v>2004</v>
      </c>
      <c r="D8794" s="61" t="s">
        <v>86</v>
      </c>
      <c r="E8794" s="62">
        <v>28</v>
      </c>
      <c r="F8794" s="62">
        <v>50</v>
      </c>
      <c r="G8794" s="62">
        <v>14</v>
      </c>
      <c r="H8794" s="62">
        <v>0.04</v>
      </c>
      <c r="I8794" s="62">
        <v>1.79</v>
      </c>
      <c r="J8794" s="62">
        <v>46.5</v>
      </c>
      <c r="K8794" s="62">
        <v>0</v>
      </c>
      <c r="L8794" s="63"/>
      <c r="M8794" s="63"/>
      <c r="N8794" s="63"/>
      <c r="O8794" s="63"/>
      <c r="P8794" s="63"/>
      <c r="Q8794" s="63"/>
      <c r="R8794" s="63"/>
      <c r="S8794" s="63"/>
      <c r="T8794" s="63"/>
      <c r="U8794" s="63"/>
      <c r="V8794" s="63"/>
      <c r="W8794" s="63"/>
      <c r="X8794" s="63"/>
      <c r="Y8794" s="63"/>
      <c r="Z8794" s="62">
        <v>1337</v>
      </c>
      <c r="AA8794" s="62">
        <v>9952</v>
      </c>
      <c r="AB8794" s="62">
        <v>29.62</v>
      </c>
      <c r="AC8794" s="62">
        <v>47.75</v>
      </c>
    </row>
    <row r="8795" spans="1:29" x14ac:dyDescent="0.25">
      <c r="A8795" s="61" t="s">
        <v>161</v>
      </c>
      <c r="B8795" s="61" t="s">
        <v>162</v>
      </c>
      <c r="C8795" s="62">
        <v>2016</v>
      </c>
      <c r="D8795" s="61" t="s">
        <v>72</v>
      </c>
      <c r="E8795" s="62">
        <v>10</v>
      </c>
      <c r="F8795" s="62">
        <v>47036</v>
      </c>
      <c r="G8795" s="62">
        <v>9743</v>
      </c>
      <c r="H8795" s="62">
        <v>81.19</v>
      </c>
      <c r="I8795" s="62">
        <v>4703.6000000000004</v>
      </c>
      <c r="J8795" s="62">
        <v>43743.48</v>
      </c>
      <c r="K8795" s="62">
        <v>1710.96</v>
      </c>
      <c r="L8795" s="62">
        <v>6190</v>
      </c>
      <c r="M8795" s="62">
        <v>51.58</v>
      </c>
      <c r="N8795" s="62">
        <v>171.1</v>
      </c>
      <c r="O8795" s="62">
        <v>20632.98</v>
      </c>
      <c r="P8795" s="63"/>
      <c r="Q8795" s="63"/>
      <c r="R8795" s="63"/>
      <c r="S8795" s="63"/>
      <c r="T8795" s="63"/>
      <c r="U8795" s="63"/>
      <c r="V8795" s="63"/>
      <c r="W8795" s="63"/>
      <c r="X8795" s="63"/>
      <c r="Y8795" s="63"/>
      <c r="Z8795" s="62">
        <v>11455</v>
      </c>
      <c r="AA8795" s="62">
        <v>10109</v>
      </c>
      <c r="AB8795" s="62">
        <v>84.24</v>
      </c>
      <c r="AC8795" s="62">
        <v>1145.5</v>
      </c>
    </row>
    <row r="8796" spans="1:29" x14ac:dyDescent="0.25">
      <c r="A8796" s="61" t="s">
        <v>273</v>
      </c>
      <c r="B8796" s="61" t="s">
        <v>274</v>
      </c>
      <c r="C8796" s="62">
        <v>2007</v>
      </c>
      <c r="D8796" s="61" t="s">
        <v>86</v>
      </c>
      <c r="E8796" s="62">
        <v>25</v>
      </c>
      <c r="F8796" s="62">
        <v>860</v>
      </c>
      <c r="G8796" s="62">
        <v>291</v>
      </c>
      <c r="H8796" s="62">
        <v>0.97</v>
      </c>
      <c r="I8796" s="62">
        <v>34.4</v>
      </c>
      <c r="J8796" s="62">
        <v>799.8</v>
      </c>
      <c r="K8796" s="62">
        <v>0</v>
      </c>
      <c r="L8796" s="63"/>
      <c r="M8796" s="63"/>
      <c r="N8796" s="63"/>
      <c r="O8796" s="63"/>
      <c r="P8796" s="63"/>
      <c r="Q8796" s="63"/>
      <c r="R8796" s="63"/>
      <c r="S8796" s="63"/>
      <c r="T8796" s="63"/>
      <c r="U8796" s="62">
        <v>59</v>
      </c>
      <c r="V8796" s="62">
        <v>129</v>
      </c>
      <c r="W8796" s="62">
        <v>0.43</v>
      </c>
      <c r="X8796" s="62">
        <v>2</v>
      </c>
      <c r="Y8796" s="62">
        <v>1320.66</v>
      </c>
      <c r="Z8796" s="62">
        <v>487968</v>
      </c>
      <c r="AA8796" s="62">
        <v>5453</v>
      </c>
      <c r="AB8796" s="62">
        <v>18.18</v>
      </c>
      <c r="AC8796" s="62">
        <v>19518.72</v>
      </c>
    </row>
    <row r="8797" spans="1:29" x14ac:dyDescent="0.25">
      <c r="A8797" s="61" t="s">
        <v>102</v>
      </c>
      <c r="B8797" s="61" t="s">
        <v>103</v>
      </c>
      <c r="C8797" s="62">
        <v>2013</v>
      </c>
      <c r="D8797" s="61" t="s">
        <v>419</v>
      </c>
      <c r="E8797" s="62">
        <v>24</v>
      </c>
      <c r="F8797" s="62">
        <v>195287</v>
      </c>
      <c r="G8797" s="62">
        <v>28318</v>
      </c>
      <c r="H8797" s="62">
        <v>98.33</v>
      </c>
      <c r="I8797" s="62">
        <v>8136.96</v>
      </c>
      <c r="J8797" s="62">
        <v>181616.91</v>
      </c>
      <c r="K8797" s="62">
        <v>3096.02</v>
      </c>
      <c r="L8797" s="62">
        <v>4583</v>
      </c>
      <c r="M8797" s="62">
        <v>15.91</v>
      </c>
      <c r="N8797" s="62">
        <v>129</v>
      </c>
      <c r="O8797" s="62">
        <v>37335.870000000003</v>
      </c>
      <c r="P8797" s="63"/>
      <c r="Q8797" s="63"/>
      <c r="R8797" s="63"/>
      <c r="S8797" s="63"/>
      <c r="T8797" s="63"/>
      <c r="U8797" s="63"/>
      <c r="V8797" s="63"/>
      <c r="W8797" s="63"/>
      <c r="X8797" s="63"/>
      <c r="Y8797" s="63"/>
      <c r="Z8797" s="62">
        <v>904</v>
      </c>
      <c r="AA8797" s="62">
        <v>12900</v>
      </c>
      <c r="AB8797" s="62">
        <v>44.79</v>
      </c>
      <c r="AC8797" s="62">
        <v>37.67</v>
      </c>
    </row>
    <row r="8798" spans="1:29" ht="30" x14ac:dyDescent="0.25">
      <c r="A8798" s="61" t="s">
        <v>92</v>
      </c>
      <c r="B8798" s="61" t="s">
        <v>93</v>
      </c>
      <c r="C8798" s="62">
        <v>2016</v>
      </c>
      <c r="D8798" s="61" t="s">
        <v>83</v>
      </c>
      <c r="E8798" s="62">
        <v>6</v>
      </c>
      <c r="F8798" s="63"/>
      <c r="G8798" s="63"/>
      <c r="H8798" s="63"/>
      <c r="I8798" s="63"/>
      <c r="J8798" s="63"/>
      <c r="K8798" s="62">
        <v>0</v>
      </c>
      <c r="L8798" s="63"/>
      <c r="M8798" s="63"/>
      <c r="N8798" s="63"/>
      <c r="O8798" s="63"/>
      <c r="P8798" s="63"/>
      <c r="Q8798" s="63"/>
      <c r="R8798" s="63"/>
      <c r="S8798" s="63"/>
      <c r="T8798" s="63"/>
      <c r="U8798" s="63"/>
      <c r="V8798" s="63"/>
      <c r="W8798" s="63"/>
      <c r="X8798" s="63"/>
      <c r="Y8798" s="63"/>
      <c r="Z8798" s="62">
        <v>0.28999999999999998</v>
      </c>
      <c r="AA8798" s="62">
        <v>3002</v>
      </c>
      <c r="AB8798" s="62">
        <v>41.69</v>
      </c>
      <c r="AC8798" s="62">
        <v>0.05</v>
      </c>
    </row>
    <row r="8799" spans="1:29" ht="30" x14ac:dyDescent="0.25">
      <c r="A8799" s="61" t="s">
        <v>239</v>
      </c>
      <c r="B8799" s="61" t="s">
        <v>240</v>
      </c>
      <c r="C8799" s="62">
        <v>2016</v>
      </c>
      <c r="D8799" s="61" t="s">
        <v>438</v>
      </c>
      <c r="E8799" s="62">
        <v>8</v>
      </c>
      <c r="F8799" s="63"/>
      <c r="G8799" s="63"/>
      <c r="H8799" s="63"/>
      <c r="I8799" s="63"/>
      <c r="J8799" s="63"/>
      <c r="K8799" s="62">
        <v>0</v>
      </c>
      <c r="L8799" s="63"/>
      <c r="M8799" s="63"/>
      <c r="N8799" s="63"/>
      <c r="O8799" s="63"/>
      <c r="P8799" s="63"/>
      <c r="Q8799" s="63"/>
      <c r="R8799" s="63"/>
      <c r="S8799" s="63"/>
      <c r="T8799" s="63"/>
      <c r="U8799" s="63"/>
      <c r="V8799" s="63"/>
      <c r="W8799" s="63"/>
      <c r="X8799" s="63"/>
      <c r="Y8799" s="63"/>
      <c r="Z8799" s="62">
        <v>0</v>
      </c>
      <c r="AA8799" s="63"/>
      <c r="AB8799" s="63"/>
      <c r="AC8799" s="62">
        <v>0</v>
      </c>
    </row>
    <row r="8800" spans="1:29" x14ac:dyDescent="0.25">
      <c r="A8800" s="61" t="s">
        <v>289</v>
      </c>
      <c r="B8800" s="61" t="s">
        <v>290</v>
      </c>
      <c r="C8800" s="62">
        <v>2011</v>
      </c>
      <c r="D8800" s="61" t="s">
        <v>94</v>
      </c>
      <c r="E8800" s="62">
        <v>8</v>
      </c>
      <c r="F8800" s="63"/>
      <c r="G8800" s="63"/>
      <c r="H8800" s="63"/>
      <c r="I8800" s="63"/>
      <c r="J8800" s="63"/>
      <c r="K8800" s="62">
        <v>0</v>
      </c>
      <c r="L8800" s="63"/>
      <c r="M8800" s="63"/>
      <c r="N8800" s="63"/>
      <c r="O8800" s="63"/>
      <c r="P8800" s="63"/>
      <c r="Q8800" s="63"/>
      <c r="R8800" s="63"/>
      <c r="S8800" s="63"/>
      <c r="T8800" s="63"/>
      <c r="U8800" s="63"/>
      <c r="V8800" s="63"/>
      <c r="W8800" s="63"/>
      <c r="X8800" s="63"/>
      <c r="Y8800" s="63"/>
      <c r="Z8800" s="62">
        <v>75.8</v>
      </c>
      <c r="AA8800" s="62">
        <v>6465</v>
      </c>
      <c r="AB8800" s="62">
        <v>67.34</v>
      </c>
      <c r="AC8800" s="62">
        <v>9.4700000000000006</v>
      </c>
    </row>
    <row r="8801" spans="1:29" x14ac:dyDescent="0.25">
      <c r="A8801" s="61" t="s">
        <v>552</v>
      </c>
      <c r="B8801" s="61" t="s">
        <v>553</v>
      </c>
      <c r="C8801" s="62">
        <v>2014</v>
      </c>
      <c r="D8801" s="61" t="s">
        <v>75</v>
      </c>
      <c r="E8801" s="62">
        <v>7</v>
      </c>
      <c r="F8801" s="63"/>
      <c r="G8801" s="63"/>
      <c r="H8801" s="63"/>
      <c r="I8801" s="63"/>
      <c r="J8801" s="63"/>
      <c r="K8801" s="62">
        <v>0</v>
      </c>
      <c r="L8801" s="63"/>
      <c r="M8801" s="63"/>
      <c r="N8801" s="63"/>
      <c r="O8801" s="63"/>
      <c r="P8801" s="63"/>
      <c r="Q8801" s="63"/>
      <c r="R8801" s="63"/>
      <c r="S8801" s="63"/>
      <c r="T8801" s="63"/>
      <c r="U8801" s="63"/>
      <c r="V8801" s="63"/>
      <c r="W8801" s="63"/>
      <c r="X8801" s="63"/>
      <c r="Y8801" s="63"/>
      <c r="Z8801" s="62">
        <v>400</v>
      </c>
      <c r="AA8801" s="62">
        <v>5347</v>
      </c>
      <c r="AB8801" s="62">
        <v>63.65</v>
      </c>
      <c r="AC8801" s="62">
        <v>57.14</v>
      </c>
    </row>
    <row r="8802" spans="1:29" ht="30" x14ac:dyDescent="0.25">
      <c r="A8802" s="61" t="s">
        <v>182</v>
      </c>
      <c r="B8802" s="61" t="s">
        <v>183</v>
      </c>
      <c r="C8802" s="62">
        <v>2012</v>
      </c>
      <c r="D8802" s="61" t="s">
        <v>94</v>
      </c>
      <c r="E8802" s="62">
        <v>8</v>
      </c>
      <c r="F8802" s="62">
        <v>151</v>
      </c>
      <c r="G8802" s="62">
        <v>34</v>
      </c>
      <c r="H8802" s="62">
        <v>0.35</v>
      </c>
      <c r="I8802" s="62">
        <v>18.88</v>
      </c>
      <c r="J8802" s="62">
        <v>140.43</v>
      </c>
      <c r="K8802" s="62">
        <v>0</v>
      </c>
      <c r="L8802" s="63"/>
      <c r="M8802" s="63"/>
      <c r="N8802" s="63"/>
      <c r="O8802" s="63"/>
      <c r="P8802" s="63"/>
      <c r="Q8802" s="63"/>
      <c r="R8802" s="63"/>
      <c r="S8802" s="63"/>
      <c r="T8802" s="63"/>
      <c r="U8802" s="63"/>
      <c r="V8802" s="63"/>
      <c r="W8802" s="63"/>
      <c r="X8802" s="63"/>
      <c r="Y8802" s="63"/>
      <c r="Z8802" s="62">
        <v>94761</v>
      </c>
      <c r="AA8802" s="62">
        <v>10529</v>
      </c>
      <c r="AB8802" s="62">
        <v>109.68</v>
      </c>
      <c r="AC8802" s="62">
        <v>11845.13</v>
      </c>
    </row>
    <row r="8803" spans="1:29" x14ac:dyDescent="0.25">
      <c r="A8803" s="61" t="s">
        <v>212</v>
      </c>
      <c r="B8803" s="61" t="s">
        <v>213</v>
      </c>
      <c r="C8803" s="62">
        <v>2006</v>
      </c>
      <c r="D8803" s="61" t="s">
        <v>94</v>
      </c>
      <c r="E8803" s="62">
        <v>8</v>
      </c>
      <c r="F8803" s="62">
        <v>462</v>
      </c>
      <c r="G8803" s="62">
        <v>110</v>
      </c>
      <c r="H8803" s="62">
        <v>1.1499999999999999</v>
      </c>
      <c r="I8803" s="62">
        <v>57.75</v>
      </c>
      <c r="J8803" s="62">
        <v>429.66</v>
      </c>
      <c r="K8803" s="62">
        <v>585.84</v>
      </c>
      <c r="L8803" s="62">
        <v>1140</v>
      </c>
      <c r="M8803" s="62">
        <v>11.88</v>
      </c>
      <c r="N8803" s="62">
        <v>73.23</v>
      </c>
      <c r="O8803" s="62">
        <v>7064.81</v>
      </c>
      <c r="P8803" s="63"/>
      <c r="Q8803" s="63"/>
      <c r="R8803" s="63"/>
      <c r="S8803" s="63"/>
      <c r="T8803" s="63"/>
      <c r="U8803" s="63"/>
      <c r="V8803" s="63"/>
      <c r="W8803" s="63"/>
      <c r="X8803" s="63"/>
      <c r="Y8803" s="63"/>
      <c r="Z8803" s="62">
        <v>79300</v>
      </c>
      <c r="AA8803" s="62">
        <v>4972</v>
      </c>
      <c r="AB8803" s="62">
        <v>51.79</v>
      </c>
      <c r="AC8803" s="62">
        <v>9912.5</v>
      </c>
    </row>
    <row r="8804" spans="1:29" ht="30" x14ac:dyDescent="0.25">
      <c r="A8804" s="61" t="s">
        <v>231</v>
      </c>
      <c r="B8804" s="61" t="s">
        <v>232</v>
      </c>
      <c r="C8804" s="62">
        <v>2010</v>
      </c>
      <c r="D8804" s="61" t="s">
        <v>313</v>
      </c>
      <c r="E8804" s="62">
        <v>40</v>
      </c>
      <c r="F8804" s="62">
        <v>294286</v>
      </c>
      <c r="G8804" s="62">
        <v>38902</v>
      </c>
      <c r="H8804" s="62">
        <v>81.05</v>
      </c>
      <c r="I8804" s="62">
        <v>7357.15</v>
      </c>
      <c r="J8804" s="62">
        <v>273685.98</v>
      </c>
      <c r="K8804" s="62">
        <v>0</v>
      </c>
      <c r="L8804" s="63"/>
      <c r="M8804" s="63"/>
      <c r="N8804" s="63"/>
      <c r="O8804" s="63"/>
      <c r="P8804" s="63"/>
      <c r="Q8804" s="63"/>
      <c r="R8804" s="63"/>
      <c r="S8804" s="63"/>
      <c r="T8804" s="63"/>
      <c r="U8804" s="63"/>
      <c r="V8804" s="63"/>
      <c r="W8804" s="63"/>
      <c r="X8804" s="63"/>
      <c r="Y8804" s="63"/>
      <c r="Z8804" s="62">
        <v>40680</v>
      </c>
      <c r="AA8804" s="62">
        <v>4840</v>
      </c>
      <c r="AB8804" s="62">
        <v>10.08</v>
      </c>
      <c r="AC8804" s="62">
        <v>1017</v>
      </c>
    </row>
    <row r="8805" spans="1:29" x14ac:dyDescent="0.25">
      <c r="A8805" s="61" t="s">
        <v>208</v>
      </c>
      <c r="B8805" s="61" t="s">
        <v>209</v>
      </c>
      <c r="C8805" s="62">
        <v>2015</v>
      </c>
      <c r="D8805" s="61" t="s">
        <v>226</v>
      </c>
      <c r="E8805" s="62">
        <v>4</v>
      </c>
      <c r="F8805" s="62">
        <v>4205</v>
      </c>
      <c r="G8805" s="62">
        <v>821</v>
      </c>
      <c r="H8805" s="62">
        <v>17.100000000000001</v>
      </c>
      <c r="I8805" s="62">
        <v>1051.25</v>
      </c>
      <c r="J8805" s="62">
        <v>3910.65</v>
      </c>
      <c r="K8805" s="62">
        <v>0</v>
      </c>
      <c r="L8805" s="63"/>
      <c r="M8805" s="63"/>
      <c r="N8805" s="63"/>
      <c r="O8805" s="63"/>
      <c r="P8805" s="63"/>
      <c r="Q8805" s="63"/>
      <c r="R8805" s="63"/>
      <c r="S8805" s="63"/>
      <c r="T8805" s="63"/>
      <c r="U8805" s="63"/>
      <c r="V8805" s="63"/>
      <c r="W8805" s="63"/>
      <c r="X8805" s="63"/>
      <c r="Y8805" s="63"/>
      <c r="Z8805" s="62">
        <v>101</v>
      </c>
      <c r="AA8805" s="62">
        <v>990</v>
      </c>
      <c r="AB8805" s="62">
        <v>20.63</v>
      </c>
      <c r="AC8805" s="62">
        <v>25.25</v>
      </c>
    </row>
    <row r="8806" spans="1:29" x14ac:dyDescent="0.25">
      <c r="A8806" s="61" t="s">
        <v>332</v>
      </c>
      <c r="B8806" s="61" t="s">
        <v>333</v>
      </c>
      <c r="C8806" s="62">
        <v>2004</v>
      </c>
      <c r="D8806" s="61" t="s">
        <v>72</v>
      </c>
      <c r="E8806" s="62">
        <v>74</v>
      </c>
      <c r="F8806" s="62">
        <v>234161</v>
      </c>
      <c r="G8806" s="62">
        <v>22578</v>
      </c>
      <c r="H8806" s="62">
        <v>25.43</v>
      </c>
      <c r="I8806" s="62">
        <v>3164.34</v>
      </c>
      <c r="J8806" s="62">
        <v>217769.73</v>
      </c>
      <c r="K8806" s="62">
        <v>10929.19</v>
      </c>
      <c r="L8806" s="62">
        <v>13194</v>
      </c>
      <c r="M8806" s="62">
        <v>14.86</v>
      </c>
      <c r="N8806" s="62">
        <v>147.69</v>
      </c>
      <c r="O8806" s="62">
        <v>131798.44</v>
      </c>
      <c r="P8806" s="63"/>
      <c r="Q8806" s="63"/>
      <c r="R8806" s="63"/>
      <c r="S8806" s="63"/>
      <c r="T8806" s="63"/>
      <c r="U8806" s="63"/>
      <c r="V8806" s="63"/>
      <c r="W8806" s="63"/>
      <c r="X8806" s="63"/>
      <c r="Y8806" s="63"/>
      <c r="Z8806" s="62">
        <v>98939</v>
      </c>
      <c r="AA8806" s="62">
        <v>4610</v>
      </c>
      <c r="AB8806" s="62">
        <v>5.19</v>
      </c>
      <c r="AC8806" s="62">
        <v>1337.01</v>
      </c>
    </row>
    <row r="8807" spans="1:29" ht="30" x14ac:dyDescent="0.25">
      <c r="A8807" s="61" t="s">
        <v>73</v>
      </c>
      <c r="B8807" s="61" t="s">
        <v>74</v>
      </c>
      <c r="C8807" s="62">
        <v>2015</v>
      </c>
      <c r="D8807" s="61" t="s">
        <v>78</v>
      </c>
      <c r="E8807" s="62">
        <v>48</v>
      </c>
      <c r="F8807" s="62">
        <v>342637</v>
      </c>
      <c r="G8807" s="62">
        <v>54245</v>
      </c>
      <c r="H8807" s="62">
        <v>94.18</v>
      </c>
      <c r="I8807" s="62">
        <v>7138.27</v>
      </c>
      <c r="J8807" s="62">
        <v>318652.40999999997</v>
      </c>
      <c r="K8807" s="62">
        <v>10837.05</v>
      </c>
      <c r="L8807" s="62">
        <v>30519</v>
      </c>
      <c r="M8807" s="62">
        <v>52.98</v>
      </c>
      <c r="N8807" s="62">
        <v>225.77</v>
      </c>
      <c r="O8807" s="62">
        <v>130687.25</v>
      </c>
      <c r="P8807" s="63"/>
      <c r="Q8807" s="63"/>
      <c r="R8807" s="63"/>
      <c r="S8807" s="63"/>
      <c r="T8807" s="63"/>
      <c r="U8807" s="63"/>
      <c r="V8807" s="63"/>
      <c r="W8807" s="63"/>
      <c r="X8807" s="63"/>
      <c r="Y8807" s="63"/>
      <c r="Z8807" s="62">
        <v>120300</v>
      </c>
      <c r="AA8807" s="62">
        <v>5557</v>
      </c>
      <c r="AB8807" s="62">
        <v>9.65</v>
      </c>
      <c r="AC8807" s="62">
        <v>2506.25</v>
      </c>
    </row>
    <row r="8808" spans="1:29" ht="30" x14ac:dyDescent="0.25">
      <c r="A8808" s="61" t="s">
        <v>365</v>
      </c>
      <c r="B8808" s="61" t="s">
        <v>366</v>
      </c>
      <c r="C8808" s="62">
        <v>2004</v>
      </c>
      <c r="D8808" s="61" t="s">
        <v>78</v>
      </c>
      <c r="E8808" s="62">
        <v>100</v>
      </c>
      <c r="F8808" s="62">
        <v>359928</v>
      </c>
      <c r="G8808" s="62">
        <v>34528</v>
      </c>
      <c r="H8808" s="62">
        <v>28.77</v>
      </c>
      <c r="I8808" s="62">
        <v>3599.28</v>
      </c>
      <c r="J8808" s="62">
        <v>334733.03999999998</v>
      </c>
      <c r="K8808" s="62">
        <v>4769.16</v>
      </c>
      <c r="L8808" s="62">
        <v>4700</v>
      </c>
      <c r="M8808" s="62">
        <v>3.92</v>
      </c>
      <c r="N8808" s="62">
        <v>47.69</v>
      </c>
      <c r="O8808" s="62">
        <v>57512.68</v>
      </c>
      <c r="P8808" s="63"/>
      <c r="Q8808" s="63"/>
      <c r="R8808" s="63"/>
      <c r="S8808" s="63"/>
      <c r="T8808" s="63"/>
      <c r="U8808" s="63"/>
      <c r="V8808" s="63"/>
      <c r="W8808" s="63"/>
      <c r="X8808" s="63"/>
      <c r="Y8808" s="63"/>
      <c r="Z8808" s="62">
        <v>123535</v>
      </c>
      <c r="AA8808" s="62">
        <v>3941</v>
      </c>
      <c r="AB8808" s="62">
        <v>3.28</v>
      </c>
      <c r="AC8808" s="62">
        <v>1235.3499999999999</v>
      </c>
    </row>
    <row r="8809" spans="1:29" x14ac:dyDescent="0.25">
      <c r="A8809" s="61" t="s">
        <v>253</v>
      </c>
      <c r="B8809" s="61" t="s">
        <v>254</v>
      </c>
      <c r="C8809" s="62">
        <v>2005</v>
      </c>
      <c r="D8809" s="61" t="s">
        <v>89</v>
      </c>
      <c r="E8809" s="62">
        <v>55</v>
      </c>
      <c r="F8809" s="62">
        <v>212506</v>
      </c>
      <c r="G8809" s="62">
        <v>23239</v>
      </c>
      <c r="H8809" s="62">
        <v>35.21</v>
      </c>
      <c r="I8809" s="62">
        <v>3863.75</v>
      </c>
      <c r="J8809" s="62">
        <v>197630.58</v>
      </c>
      <c r="K8809" s="62">
        <v>25402.52</v>
      </c>
      <c r="L8809" s="62">
        <v>44547</v>
      </c>
      <c r="M8809" s="62">
        <v>67.5</v>
      </c>
      <c r="N8809" s="62">
        <v>461.86</v>
      </c>
      <c r="O8809" s="62">
        <v>306336.63</v>
      </c>
      <c r="P8809" s="63"/>
      <c r="Q8809" s="63"/>
      <c r="R8809" s="63"/>
      <c r="S8809" s="63"/>
      <c r="T8809" s="63"/>
      <c r="U8809" s="63"/>
      <c r="V8809" s="63"/>
      <c r="W8809" s="63"/>
      <c r="X8809" s="63"/>
      <c r="Y8809" s="63"/>
      <c r="Z8809" s="62">
        <v>185800</v>
      </c>
      <c r="AA8809" s="62">
        <v>6734</v>
      </c>
      <c r="AB8809" s="62">
        <v>10.199999999999999</v>
      </c>
      <c r="AC8809" s="62">
        <v>3378.18</v>
      </c>
    </row>
    <row r="8810" spans="1:29" ht="30" x14ac:dyDescent="0.25">
      <c r="A8810" s="61" t="s">
        <v>480</v>
      </c>
      <c r="B8810" s="61" t="s">
        <v>481</v>
      </c>
      <c r="C8810" s="62">
        <v>2011</v>
      </c>
      <c r="D8810" s="61" t="s">
        <v>78</v>
      </c>
      <c r="E8810" s="62">
        <v>40</v>
      </c>
      <c r="F8810" s="62">
        <v>384480</v>
      </c>
      <c r="G8810" s="62">
        <v>58318</v>
      </c>
      <c r="H8810" s="62">
        <v>121.5</v>
      </c>
      <c r="I8810" s="62">
        <v>9612</v>
      </c>
      <c r="J8810" s="62">
        <v>357566.4</v>
      </c>
      <c r="K8810" s="62">
        <v>0</v>
      </c>
      <c r="L8810" s="63"/>
      <c r="M8810" s="63"/>
      <c r="N8810" s="63"/>
      <c r="O8810" s="63"/>
      <c r="P8810" s="63"/>
      <c r="Q8810" s="63"/>
      <c r="R8810" s="63"/>
      <c r="S8810" s="63"/>
      <c r="T8810" s="63"/>
      <c r="U8810" s="63"/>
      <c r="V8810" s="63"/>
      <c r="W8810" s="63"/>
      <c r="X8810" s="63"/>
      <c r="Y8810" s="63"/>
      <c r="Z8810" s="62">
        <v>702.09</v>
      </c>
      <c r="AA8810" s="62">
        <v>13758</v>
      </c>
      <c r="AB8810" s="62">
        <v>28.66</v>
      </c>
      <c r="AC8810" s="62">
        <v>17.55</v>
      </c>
    </row>
    <row r="8811" spans="1:29" ht="30" x14ac:dyDescent="0.25">
      <c r="A8811" s="61" t="s">
        <v>153</v>
      </c>
      <c r="B8811" s="61" t="s">
        <v>154</v>
      </c>
      <c r="C8811" s="62">
        <v>2018</v>
      </c>
      <c r="D8811" s="61" t="s">
        <v>135</v>
      </c>
      <c r="E8811" s="62">
        <v>371</v>
      </c>
      <c r="F8811" s="62">
        <v>1619720</v>
      </c>
      <c r="G8811" s="62">
        <v>235858</v>
      </c>
      <c r="H8811" s="62">
        <v>52.98</v>
      </c>
      <c r="I8811" s="62">
        <v>4365.82</v>
      </c>
      <c r="J8811" s="62">
        <v>1506339.6</v>
      </c>
      <c r="K8811" s="62">
        <v>251681.86</v>
      </c>
      <c r="L8811" s="62">
        <v>240020</v>
      </c>
      <c r="M8811" s="62">
        <v>53.91</v>
      </c>
      <c r="N8811" s="62">
        <v>678.39</v>
      </c>
      <c r="O8811" s="62">
        <v>3035107.08</v>
      </c>
      <c r="P8811" s="63"/>
      <c r="Q8811" s="63"/>
      <c r="R8811" s="63"/>
      <c r="S8811" s="63"/>
      <c r="T8811" s="63"/>
      <c r="U8811" s="63"/>
      <c r="V8811" s="63"/>
      <c r="W8811" s="63"/>
      <c r="X8811" s="63"/>
      <c r="Y8811" s="63"/>
      <c r="Z8811" s="62">
        <v>21620</v>
      </c>
      <c r="AA8811" s="62">
        <v>228806</v>
      </c>
      <c r="AB8811" s="62">
        <v>51.39</v>
      </c>
      <c r="AC8811" s="62">
        <v>58.27</v>
      </c>
    </row>
    <row r="8812" spans="1:29" ht="30" x14ac:dyDescent="0.25">
      <c r="A8812" s="61" t="s">
        <v>482</v>
      </c>
      <c r="B8812" s="61" t="s">
        <v>483</v>
      </c>
      <c r="C8812" s="62">
        <v>2012</v>
      </c>
      <c r="D8812" s="61" t="s">
        <v>75</v>
      </c>
      <c r="E8812" s="62">
        <v>12</v>
      </c>
      <c r="F8812" s="62">
        <v>0</v>
      </c>
      <c r="G8812" s="62">
        <v>0</v>
      </c>
      <c r="H8812" s="62">
        <v>0</v>
      </c>
      <c r="I8812" s="62">
        <v>0</v>
      </c>
      <c r="J8812" s="62">
        <v>0</v>
      </c>
      <c r="K8812" s="62">
        <v>0</v>
      </c>
      <c r="L8812" s="63"/>
      <c r="M8812" s="63"/>
      <c r="N8812" s="63"/>
      <c r="O8812" s="63"/>
      <c r="P8812" s="63"/>
      <c r="Q8812" s="63"/>
      <c r="R8812" s="63"/>
      <c r="S8812" s="63"/>
      <c r="T8812" s="63"/>
      <c r="U8812" s="63"/>
      <c r="V8812" s="63"/>
      <c r="W8812" s="63"/>
      <c r="X8812" s="63"/>
      <c r="Y8812" s="63"/>
      <c r="Z8812" s="62">
        <v>766</v>
      </c>
      <c r="AA8812" s="62">
        <v>14442</v>
      </c>
      <c r="AB8812" s="62">
        <v>100.29</v>
      </c>
      <c r="AC8812" s="62">
        <v>63.83</v>
      </c>
    </row>
    <row r="8813" spans="1:29" ht="30" x14ac:dyDescent="0.25">
      <c r="A8813" s="61" t="s">
        <v>233</v>
      </c>
      <c r="B8813" s="61" t="s">
        <v>234</v>
      </c>
      <c r="C8813" s="62">
        <v>2010</v>
      </c>
      <c r="D8813" s="61" t="s">
        <v>72</v>
      </c>
      <c r="E8813" s="62">
        <v>97</v>
      </c>
      <c r="F8813" s="62">
        <v>1026803</v>
      </c>
      <c r="G8813" s="62">
        <v>140731</v>
      </c>
      <c r="H8813" s="62">
        <v>120.9</v>
      </c>
      <c r="I8813" s="62">
        <v>10585.6</v>
      </c>
      <c r="J8813" s="62">
        <v>954926.79</v>
      </c>
      <c r="K8813" s="62">
        <v>10791.46</v>
      </c>
      <c r="L8813" s="62">
        <v>12700</v>
      </c>
      <c r="M8813" s="62">
        <v>10.91</v>
      </c>
      <c r="N8813" s="62">
        <v>111.25</v>
      </c>
      <c r="O8813" s="62">
        <v>130137.51</v>
      </c>
      <c r="P8813" s="63"/>
      <c r="Q8813" s="63"/>
      <c r="R8813" s="63"/>
      <c r="S8813" s="63"/>
      <c r="T8813" s="63"/>
      <c r="U8813" s="62">
        <v>136</v>
      </c>
      <c r="V8813" s="62">
        <v>373</v>
      </c>
      <c r="W8813" s="62">
        <v>0.32</v>
      </c>
      <c r="X8813" s="62">
        <v>1</v>
      </c>
      <c r="Y8813" s="62">
        <v>3044.22</v>
      </c>
      <c r="Z8813" s="62">
        <v>2015.91</v>
      </c>
      <c r="AA8813" s="62">
        <v>29926</v>
      </c>
      <c r="AB8813" s="62">
        <v>25.71</v>
      </c>
      <c r="AC8813" s="62">
        <v>20.78</v>
      </c>
    </row>
    <row r="8814" spans="1:29" ht="45" x14ac:dyDescent="0.25">
      <c r="A8814" s="61" t="s">
        <v>214</v>
      </c>
      <c r="B8814" s="61" t="s">
        <v>215</v>
      </c>
      <c r="C8814" s="62">
        <v>2009</v>
      </c>
      <c r="D8814" s="61" t="s">
        <v>89</v>
      </c>
      <c r="E8814" s="62">
        <v>100</v>
      </c>
      <c r="F8814" s="62">
        <v>412381</v>
      </c>
      <c r="G8814" s="62">
        <v>60190</v>
      </c>
      <c r="H8814" s="62">
        <v>50.16</v>
      </c>
      <c r="I8814" s="62">
        <v>4123.8100000000004</v>
      </c>
      <c r="J8814" s="62">
        <v>383514.33</v>
      </c>
      <c r="K8814" s="62">
        <v>30180.41</v>
      </c>
      <c r="L8814" s="62">
        <v>38193</v>
      </c>
      <c r="M8814" s="62">
        <v>31.83</v>
      </c>
      <c r="N8814" s="62">
        <v>301.8</v>
      </c>
      <c r="O8814" s="62">
        <v>363954.59</v>
      </c>
      <c r="P8814" s="63"/>
      <c r="Q8814" s="63"/>
      <c r="R8814" s="63"/>
      <c r="S8814" s="63"/>
      <c r="T8814" s="63"/>
      <c r="U8814" s="63"/>
      <c r="V8814" s="63"/>
      <c r="W8814" s="63"/>
      <c r="X8814" s="63"/>
      <c r="Y8814" s="63"/>
      <c r="Z8814" s="62">
        <v>5100</v>
      </c>
      <c r="AA8814" s="62">
        <v>18676</v>
      </c>
      <c r="AB8814" s="62">
        <v>15.56</v>
      </c>
      <c r="AC8814" s="62">
        <v>51</v>
      </c>
    </row>
    <row r="8815" spans="1:29" x14ac:dyDescent="0.25">
      <c r="A8815" s="61" t="s">
        <v>192</v>
      </c>
      <c r="B8815" s="61" t="s">
        <v>193</v>
      </c>
      <c r="C8815" s="62">
        <v>2012</v>
      </c>
      <c r="D8815" s="61" t="s">
        <v>89</v>
      </c>
      <c r="E8815" s="62">
        <v>64</v>
      </c>
      <c r="F8815" s="62">
        <v>286000</v>
      </c>
      <c r="G8815" s="62">
        <v>97096</v>
      </c>
      <c r="H8815" s="62">
        <v>126.43</v>
      </c>
      <c r="I8815" s="62">
        <v>4468.75</v>
      </c>
      <c r="J8815" s="62">
        <v>265980</v>
      </c>
      <c r="K8815" s="62">
        <v>0</v>
      </c>
      <c r="L8815" s="63"/>
      <c r="M8815" s="63"/>
      <c r="N8815" s="63"/>
      <c r="O8815" s="63"/>
      <c r="P8815" s="63"/>
      <c r="Q8815" s="63"/>
      <c r="R8815" s="63"/>
      <c r="S8815" s="63"/>
      <c r="T8815" s="63"/>
      <c r="U8815" s="63"/>
      <c r="V8815" s="63"/>
      <c r="W8815" s="63"/>
      <c r="X8815" s="63"/>
      <c r="Y8815" s="63"/>
      <c r="Z8815" s="62">
        <v>199300</v>
      </c>
      <c r="AA8815" s="62">
        <v>7929</v>
      </c>
      <c r="AB8815" s="62">
        <v>10.32</v>
      </c>
      <c r="AC8815" s="62">
        <v>3114.06</v>
      </c>
    </row>
    <row r="8816" spans="1:29" ht="30" x14ac:dyDescent="0.25">
      <c r="A8816" s="61" t="s">
        <v>231</v>
      </c>
      <c r="B8816" s="61" t="s">
        <v>232</v>
      </c>
      <c r="C8816" s="62">
        <v>2012</v>
      </c>
      <c r="D8816" s="61" t="s">
        <v>99</v>
      </c>
      <c r="E8816" s="62">
        <v>66</v>
      </c>
      <c r="F8816" s="62">
        <v>267040</v>
      </c>
      <c r="G8816" s="62">
        <v>33916</v>
      </c>
      <c r="H8816" s="62">
        <v>42.82</v>
      </c>
      <c r="I8816" s="62">
        <v>4046.06</v>
      </c>
      <c r="J8816" s="62">
        <v>248347.2</v>
      </c>
      <c r="K8816" s="62">
        <v>21072.74</v>
      </c>
      <c r="L8816" s="62">
        <v>27366</v>
      </c>
      <c r="M8816" s="62">
        <v>34.549999999999997</v>
      </c>
      <c r="N8816" s="63"/>
      <c r="O8816" s="63"/>
      <c r="P8816" s="63"/>
      <c r="Q8816" s="63"/>
      <c r="R8816" s="63"/>
      <c r="S8816" s="63"/>
      <c r="T8816" s="63"/>
      <c r="U8816" s="63"/>
      <c r="V8816" s="63"/>
      <c r="W8816" s="63"/>
      <c r="X8816" s="63"/>
      <c r="Y8816" s="63"/>
      <c r="Z8816" s="62">
        <v>3483</v>
      </c>
      <c r="AA8816" s="62">
        <v>26474</v>
      </c>
      <c r="AB8816" s="62">
        <v>33.43</v>
      </c>
      <c r="AC8816" s="62">
        <v>52.77</v>
      </c>
    </row>
    <row r="8817" spans="1:29" x14ac:dyDescent="0.25">
      <c r="A8817" s="61" t="s">
        <v>208</v>
      </c>
      <c r="B8817" s="61" t="s">
        <v>209</v>
      </c>
      <c r="C8817" s="62">
        <v>2015</v>
      </c>
      <c r="D8817" s="61" t="s">
        <v>150</v>
      </c>
      <c r="E8817" s="62">
        <v>8</v>
      </c>
      <c r="F8817" s="63"/>
      <c r="G8817" s="63"/>
      <c r="H8817" s="63"/>
      <c r="I8817" s="63"/>
      <c r="J8817" s="63"/>
      <c r="K8817" s="62">
        <v>0</v>
      </c>
      <c r="L8817" s="63"/>
      <c r="M8817" s="63"/>
      <c r="N8817" s="63"/>
      <c r="O8817" s="63"/>
      <c r="P8817" s="63"/>
      <c r="Q8817" s="63"/>
      <c r="R8817" s="63"/>
      <c r="S8817" s="63"/>
      <c r="T8817" s="63"/>
      <c r="U8817" s="63"/>
      <c r="V8817" s="63"/>
      <c r="W8817" s="63"/>
      <c r="X8817" s="63"/>
      <c r="Y8817" s="63"/>
      <c r="Z8817" s="62">
        <v>161</v>
      </c>
      <c r="AA8817" s="62">
        <v>893</v>
      </c>
      <c r="AB8817" s="62">
        <v>9.3000000000000007</v>
      </c>
      <c r="AC8817" s="62">
        <v>20.13</v>
      </c>
    </row>
    <row r="8818" spans="1:29" ht="45" x14ac:dyDescent="0.25">
      <c r="A8818" s="61" t="s">
        <v>326</v>
      </c>
      <c r="B8818" s="61" t="s">
        <v>327</v>
      </c>
      <c r="C8818" s="62">
        <v>2009</v>
      </c>
      <c r="D8818" s="61" t="s">
        <v>89</v>
      </c>
      <c r="E8818" s="62">
        <v>50</v>
      </c>
      <c r="F8818" s="62">
        <v>243608</v>
      </c>
      <c r="G8818" s="62">
        <v>27789</v>
      </c>
      <c r="H8818" s="62">
        <v>46.32</v>
      </c>
      <c r="I8818" s="62">
        <v>4872.16</v>
      </c>
      <c r="J8818" s="62">
        <v>226555.44</v>
      </c>
      <c r="K8818" s="62">
        <v>7686.76</v>
      </c>
      <c r="L8818" s="62">
        <v>12041</v>
      </c>
      <c r="M8818" s="62">
        <v>20.07</v>
      </c>
      <c r="N8818" s="62">
        <v>153.74</v>
      </c>
      <c r="O8818" s="62">
        <v>92696.99</v>
      </c>
      <c r="P8818" s="63"/>
      <c r="Q8818" s="63"/>
      <c r="R8818" s="63"/>
      <c r="S8818" s="63"/>
      <c r="T8818" s="63"/>
      <c r="U8818" s="63"/>
      <c r="V8818" s="63"/>
      <c r="W8818" s="63"/>
      <c r="X8818" s="63"/>
      <c r="Y8818" s="63"/>
      <c r="Z8818" s="62">
        <v>39730.35</v>
      </c>
      <c r="AA8818" s="62">
        <v>12657</v>
      </c>
      <c r="AB8818" s="62">
        <v>21.1</v>
      </c>
      <c r="AC8818" s="62">
        <v>794.61</v>
      </c>
    </row>
    <row r="8819" spans="1:29" x14ac:dyDescent="0.25">
      <c r="A8819" s="61" t="s">
        <v>328</v>
      </c>
      <c r="B8819" s="61" t="s">
        <v>329</v>
      </c>
      <c r="C8819" s="62">
        <v>2009</v>
      </c>
      <c r="D8819" s="61" t="s">
        <v>94</v>
      </c>
      <c r="E8819" s="62">
        <v>3</v>
      </c>
      <c r="F8819" s="63"/>
      <c r="G8819" s="63"/>
      <c r="H8819" s="63"/>
      <c r="I8819" s="63"/>
      <c r="J8819" s="63"/>
      <c r="K8819" s="62">
        <v>0</v>
      </c>
      <c r="L8819" s="63"/>
      <c r="M8819" s="63"/>
      <c r="N8819" s="63"/>
      <c r="O8819" s="63"/>
      <c r="P8819" s="63"/>
      <c r="Q8819" s="63"/>
      <c r="R8819" s="63"/>
      <c r="S8819" s="63"/>
      <c r="T8819" s="63"/>
      <c r="U8819" s="63"/>
      <c r="V8819" s="63"/>
      <c r="W8819" s="63"/>
      <c r="X8819" s="63"/>
      <c r="Y8819" s="63"/>
      <c r="Z8819" s="62">
        <v>1058.75</v>
      </c>
      <c r="AA8819" s="62">
        <v>2496</v>
      </c>
      <c r="AB8819" s="62">
        <v>69.33</v>
      </c>
      <c r="AC8819" s="62">
        <v>352.92</v>
      </c>
    </row>
    <row r="8820" spans="1:29" x14ac:dyDescent="0.25">
      <c r="A8820" s="61" t="s">
        <v>279</v>
      </c>
      <c r="B8820" s="61" t="s">
        <v>280</v>
      </c>
      <c r="C8820" s="62">
        <v>2004</v>
      </c>
      <c r="D8820" s="61" t="s">
        <v>86</v>
      </c>
      <c r="E8820" s="62">
        <v>22</v>
      </c>
      <c r="F8820" s="62">
        <v>6572</v>
      </c>
      <c r="G8820" s="62">
        <v>1193</v>
      </c>
      <c r="H8820" s="62">
        <v>4.5199999999999996</v>
      </c>
      <c r="I8820" s="62">
        <v>298.73</v>
      </c>
      <c r="J8820" s="62">
        <v>6111.96</v>
      </c>
      <c r="K8820" s="62">
        <v>0</v>
      </c>
      <c r="L8820" s="63"/>
      <c r="M8820" s="63"/>
      <c r="N8820" s="63"/>
      <c r="O8820" s="63"/>
      <c r="P8820" s="63"/>
      <c r="Q8820" s="63"/>
      <c r="R8820" s="63"/>
      <c r="S8820" s="63"/>
      <c r="T8820" s="63"/>
      <c r="U8820" s="63"/>
      <c r="V8820" s="63"/>
      <c r="W8820" s="63"/>
      <c r="X8820" s="63"/>
      <c r="Y8820" s="63"/>
      <c r="Z8820" s="62">
        <v>136690</v>
      </c>
      <c r="AA8820" s="62">
        <v>6617</v>
      </c>
      <c r="AB8820" s="62">
        <v>25.06</v>
      </c>
      <c r="AC8820" s="62">
        <v>6213.18</v>
      </c>
    </row>
    <row r="8821" spans="1:29" ht="30" x14ac:dyDescent="0.25">
      <c r="A8821" s="61" t="s">
        <v>206</v>
      </c>
      <c r="B8821" s="61" t="s">
        <v>207</v>
      </c>
      <c r="C8821" s="62">
        <v>2011</v>
      </c>
      <c r="D8821" s="61" t="s">
        <v>78</v>
      </c>
      <c r="E8821" s="62">
        <v>32</v>
      </c>
      <c r="F8821" s="62">
        <v>205987</v>
      </c>
      <c r="G8821" s="62">
        <v>33697</v>
      </c>
      <c r="H8821" s="62">
        <v>87.75</v>
      </c>
      <c r="I8821" s="62">
        <v>6437.09</v>
      </c>
      <c r="J8821" s="62">
        <v>191567.91</v>
      </c>
      <c r="K8821" s="62">
        <v>0</v>
      </c>
      <c r="L8821" s="62">
        <v>34545</v>
      </c>
      <c r="M8821" s="62">
        <v>89.96</v>
      </c>
      <c r="N8821" s="63"/>
      <c r="O8821" s="63"/>
      <c r="P8821" s="63"/>
      <c r="Q8821" s="63"/>
      <c r="R8821" s="63"/>
      <c r="S8821" s="63"/>
      <c r="T8821" s="63"/>
      <c r="U8821" s="63"/>
      <c r="V8821" s="63"/>
      <c r="W8821" s="63"/>
      <c r="X8821" s="63"/>
      <c r="Y8821" s="63"/>
      <c r="Z8821" s="62">
        <v>0</v>
      </c>
      <c r="AA8821" s="63"/>
      <c r="AB8821" s="63"/>
      <c r="AC8821" s="62">
        <v>0</v>
      </c>
    </row>
    <row r="8822" spans="1:29" ht="45" x14ac:dyDescent="0.25">
      <c r="A8822" s="61" t="s">
        <v>214</v>
      </c>
      <c r="B8822" s="61" t="s">
        <v>215</v>
      </c>
      <c r="C8822" s="62">
        <v>2014</v>
      </c>
      <c r="D8822" s="61" t="s">
        <v>175</v>
      </c>
      <c r="E8822" s="62">
        <v>4</v>
      </c>
      <c r="F8822" s="63"/>
      <c r="G8822" s="63"/>
      <c r="H8822" s="63"/>
      <c r="I8822" s="63"/>
      <c r="J8822" s="63"/>
      <c r="K8822" s="62">
        <v>0</v>
      </c>
      <c r="L8822" s="63"/>
      <c r="M8822" s="63"/>
      <c r="N8822" s="63"/>
      <c r="O8822" s="63"/>
      <c r="P8822" s="63"/>
      <c r="Q8822" s="63"/>
      <c r="R8822" s="63"/>
      <c r="S8822" s="63"/>
      <c r="T8822" s="63"/>
      <c r="U8822" s="63"/>
      <c r="V8822" s="63"/>
      <c r="W8822" s="63"/>
      <c r="X8822" s="63"/>
      <c r="Y8822" s="63"/>
      <c r="Z8822" s="62">
        <v>0</v>
      </c>
      <c r="AA8822" s="63"/>
      <c r="AB8822" s="63"/>
      <c r="AC8822" s="62">
        <v>0</v>
      </c>
    </row>
    <row r="8823" spans="1:29" x14ac:dyDescent="0.25">
      <c r="A8823" s="61" t="s">
        <v>332</v>
      </c>
      <c r="B8823" s="61" t="s">
        <v>333</v>
      </c>
      <c r="C8823" s="62">
        <v>2017</v>
      </c>
      <c r="D8823" s="61" t="s">
        <v>86</v>
      </c>
      <c r="E8823" s="62">
        <v>102</v>
      </c>
      <c r="F8823" s="62">
        <v>0</v>
      </c>
      <c r="G8823" s="62">
        <v>0</v>
      </c>
      <c r="H8823" s="62">
        <v>0</v>
      </c>
      <c r="I8823" s="62">
        <v>0</v>
      </c>
      <c r="J8823" s="62">
        <v>0</v>
      </c>
      <c r="K8823" s="62">
        <v>0</v>
      </c>
      <c r="L8823" s="62">
        <v>0</v>
      </c>
      <c r="M8823" s="62">
        <v>0</v>
      </c>
      <c r="N8823" s="62">
        <v>0</v>
      </c>
      <c r="O8823" s="62">
        <v>0</v>
      </c>
      <c r="P8823" s="63"/>
      <c r="Q8823" s="63"/>
      <c r="R8823" s="63"/>
      <c r="S8823" s="63"/>
      <c r="T8823" s="63"/>
      <c r="U8823" s="63"/>
      <c r="V8823" s="63"/>
      <c r="W8823" s="63"/>
      <c r="X8823" s="63"/>
      <c r="Y8823" s="63"/>
      <c r="Z8823" s="62">
        <v>0</v>
      </c>
      <c r="AA8823" s="63"/>
      <c r="AB8823" s="63"/>
      <c r="AC8823" s="62">
        <v>0</v>
      </c>
    </row>
    <row r="8824" spans="1:29" ht="30" x14ac:dyDescent="0.25">
      <c r="A8824" s="61" t="s">
        <v>287</v>
      </c>
      <c r="B8824" s="61" t="s">
        <v>288</v>
      </c>
      <c r="C8824" s="62">
        <v>2009</v>
      </c>
      <c r="D8824" s="61" t="s">
        <v>298</v>
      </c>
      <c r="E8824" s="62">
        <v>12</v>
      </c>
      <c r="F8824" s="62">
        <v>765</v>
      </c>
      <c r="G8824" s="62">
        <v>530</v>
      </c>
      <c r="H8824" s="62">
        <v>3.68</v>
      </c>
      <c r="I8824" s="62">
        <v>63.75</v>
      </c>
      <c r="J8824" s="62">
        <v>711.45</v>
      </c>
      <c r="K8824" s="62">
        <v>0</v>
      </c>
      <c r="L8824" s="62">
        <v>1320</v>
      </c>
      <c r="M8824" s="62">
        <v>9.17</v>
      </c>
      <c r="N8824" s="62">
        <v>0</v>
      </c>
      <c r="O8824" s="62">
        <v>0</v>
      </c>
      <c r="P8824" s="63"/>
      <c r="Q8824" s="63"/>
      <c r="R8824" s="63"/>
      <c r="S8824" s="63"/>
      <c r="T8824" s="63"/>
      <c r="U8824" s="63"/>
      <c r="V8824" s="63"/>
      <c r="W8824" s="63"/>
      <c r="X8824" s="63"/>
      <c r="Y8824" s="63"/>
      <c r="Z8824" s="62">
        <v>68409</v>
      </c>
      <c r="AA8824" s="62">
        <v>4124</v>
      </c>
      <c r="AB8824" s="62">
        <v>28.64</v>
      </c>
      <c r="AC8824" s="62">
        <v>5700.75</v>
      </c>
    </row>
    <row r="8825" spans="1:29" ht="30" x14ac:dyDescent="0.25">
      <c r="A8825" s="61" t="s">
        <v>439</v>
      </c>
      <c r="B8825" s="61" t="s">
        <v>440</v>
      </c>
      <c r="C8825" s="62">
        <v>2009</v>
      </c>
      <c r="D8825" s="61" t="s">
        <v>99</v>
      </c>
      <c r="E8825" s="62">
        <v>48</v>
      </c>
      <c r="F8825" s="62">
        <v>157720</v>
      </c>
      <c r="G8825" s="62">
        <v>18000</v>
      </c>
      <c r="H8825" s="62">
        <v>31.25</v>
      </c>
      <c r="I8825" s="62">
        <v>3285.83</v>
      </c>
      <c r="J8825" s="62">
        <v>146679.6</v>
      </c>
      <c r="K8825" s="62">
        <v>50837.05</v>
      </c>
      <c r="L8825" s="62">
        <v>54170</v>
      </c>
      <c r="M8825" s="62">
        <v>94.05</v>
      </c>
      <c r="N8825" s="62">
        <v>1059.1099999999999</v>
      </c>
      <c r="O8825" s="62">
        <v>613059.25</v>
      </c>
      <c r="P8825" s="63"/>
      <c r="Q8825" s="63"/>
      <c r="R8825" s="63"/>
      <c r="S8825" s="63"/>
      <c r="T8825" s="63"/>
      <c r="U8825" s="63"/>
      <c r="V8825" s="63"/>
      <c r="W8825" s="63"/>
      <c r="X8825" s="63"/>
      <c r="Y8825" s="63"/>
      <c r="Z8825" s="62">
        <v>62700</v>
      </c>
      <c r="AA8825" s="62">
        <v>9297</v>
      </c>
      <c r="AB8825" s="62">
        <v>16.14</v>
      </c>
      <c r="AC8825" s="62">
        <v>1306.25</v>
      </c>
    </row>
    <row r="8826" spans="1:29" x14ac:dyDescent="0.25">
      <c r="A8826" s="61" t="s">
        <v>319</v>
      </c>
      <c r="B8826" s="61" t="s">
        <v>320</v>
      </c>
      <c r="C8826" s="62">
        <v>2004</v>
      </c>
      <c r="D8826" s="61" t="s">
        <v>75</v>
      </c>
      <c r="E8826" s="62">
        <v>8</v>
      </c>
      <c r="F8826" s="63"/>
      <c r="G8826" s="63"/>
      <c r="H8826" s="63"/>
      <c r="I8826" s="63"/>
      <c r="J8826" s="63"/>
      <c r="K8826" s="62">
        <v>0</v>
      </c>
      <c r="L8826" s="63"/>
      <c r="M8826" s="63"/>
      <c r="N8826" s="63"/>
      <c r="O8826" s="63"/>
      <c r="P8826" s="63"/>
      <c r="Q8826" s="63"/>
      <c r="R8826" s="63"/>
      <c r="S8826" s="63"/>
      <c r="T8826" s="63"/>
      <c r="U8826" s="63"/>
      <c r="V8826" s="63"/>
      <c r="W8826" s="63"/>
      <c r="X8826" s="63"/>
      <c r="Y8826" s="63"/>
      <c r="Z8826" s="62">
        <v>1284.27</v>
      </c>
      <c r="AA8826" s="62">
        <v>3230</v>
      </c>
      <c r="AB8826" s="62">
        <v>33.65</v>
      </c>
      <c r="AC8826" s="62">
        <v>160.53</v>
      </c>
    </row>
    <row r="8827" spans="1:29" x14ac:dyDescent="0.25">
      <c r="A8827" s="61" t="s">
        <v>192</v>
      </c>
      <c r="B8827" s="61" t="s">
        <v>193</v>
      </c>
      <c r="C8827" s="62">
        <v>2013</v>
      </c>
      <c r="D8827" s="61" t="s">
        <v>99</v>
      </c>
      <c r="E8827" s="62">
        <v>52</v>
      </c>
      <c r="F8827" s="62">
        <v>458808</v>
      </c>
      <c r="G8827" s="62">
        <v>76737</v>
      </c>
      <c r="H8827" s="62">
        <v>122.98</v>
      </c>
      <c r="I8827" s="62">
        <v>8823.23</v>
      </c>
      <c r="J8827" s="62">
        <v>426691.44</v>
      </c>
      <c r="K8827" s="62">
        <v>0</v>
      </c>
      <c r="L8827" s="63"/>
      <c r="M8827" s="63"/>
      <c r="N8827" s="63"/>
      <c r="O8827" s="63"/>
      <c r="P8827" s="63"/>
      <c r="Q8827" s="63"/>
      <c r="R8827" s="63"/>
      <c r="S8827" s="63"/>
      <c r="T8827" s="63"/>
      <c r="U8827" s="63"/>
      <c r="V8827" s="63"/>
      <c r="W8827" s="63"/>
      <c r="X8827" s="63"/>
      <c r="Y8827" s="63"/>
      <c r="Z8827" s="62">
        <v>139100</v>
      </c>
      <c r="AA8827" s="62">
        <v>9904</v>
      </c>
      <c r="AB8827" s="62">
        <v>15.87</v>
      </c>
      <c r="AC8827" s="62">
        <v>2675</v>
      </c>
    </row>
    <row r="8828" spans="1:29" x14ac:dyDescent="0.25">
      <c r="A8828" s="61" t="s">
        <v>260</v>
      </c>
      <c r="B8828" s="61" t="s">
        <v>261</v>
      </c>
      <c r="C8828" s="62">
        <v>2012</v>
      </c>
      <c r="D8828" s="61" t="s">
        <v>86</v>
      </c>
      <c r="E8828" s="62">
        <v>77</v>
      </c>
      <c r="F8828" s="62">
        <v>17419</v>
      </c>
      <c r="G8828" s="62">
        <v>3561</v>
      </c>
      <c r="H8828" s="62">
        <v>3.85</v>
      </c>
      <c r="I8828" s="62">
        <v>226.22</v>
      </c>
      <c r="J8828" s="62">
        <v>16199.67</v>
      </c>
      <c r="K8828" s="62">
        <v>1111.54</v>
      </c>
      <c r="L8828" s="62">
        <v>1769</v>
      </c>
      <c r="M8828" s="62">
        <v>1.91</v>
      </c>
      <c r="N8828" s="62">
        <v>14.44</v>
      </c>
      <c r="O8828" s="62">
        <v>13404.42</v>
      </c>
      <c r="P8828" s="63"/>
      <c r="Q8828" s="63"/>
      <c r="R8828" s="63"/>
      <c r="S8828" s="63"/>
      <c r="T8828" s="63"/>
      <c r="U8828" s="63"/>
      <c r="V8828" s="63"/>
      <c r="W8828" s="63"/>
      <c r="X8828" s="63"/>
      <c r="Y8828" s="63"/>
      <c r="Z8828" s="62">
        <v>3070</v>
      </c>
      <c r="AA8828" s="62">
        <v>24697</v>
      </c>
      <c r="AB8828" s="62">
        <v>26.73</v>
      </c>
      <c r="AC8828" s="62">
        <v>39.869999999999997</v>
      </c>
    </row>
    <row r="8829" spans="1:29" x14ac:dyDescent="0.25">
      <c r="A8829" s="61" t="s">
        <v>512</v>
      </c>
      <c r="B8829" s="61" t="s">
        <v>513</v>
      </c>
      <c r="C8829" s="62">
        <v>2005</v>
      </c>
      <c r="D8829" s="61" t="s">
        <v>78</v>
      </c>
      <c r="E8829" s="62">
        <v>40</v>
      </c>
      <c r="F8829" s="62">
        <v>405200</v>
      </c>
      <c r="G8829" s="62">
        <v>44690</v>
      </c>
      <c r="H8829" s="62">
        <v>93.1</v>
      </c>
      <c r="I8829" s="62">
        <v>10130</v>
      </c>
      <c r="J8829" s="62">
        <v>376836</v>
      </c>
      <c r="K8829" s="62">
        <v>0</v>
      </c>
      <c r="L8829" s="63"/>
      <c r="M8829" s="63"/>
      <c r="N8829" s="63"/>
      <c r="O8829" s="63"/>
      <c r="P8829" s="63"/>
      <c r="Q8829" s="63"/>
      <c r="R8829" s="63"/>
      <c r="S8829" s="63"/>
      <c r="T8829" s="63"/>
      <c r="U8829" s="63"/>
      <c r="V8829" s="63"/>
      <c r="W8829" s="63"/>
      <c r="X8829" s="63"/>
      <c r="Y8829" s="63"/>
      <c r="Z8829" s="62">
        <v>1450.44</v>
      </c>
      <c r="AA8829" s="62">
        <v>4036</v>
      </c>
      <c r="AB8829" s="62">
        <v>8.41</v>
      </c>
      <c r="AC8829" s="62">
        <v>36.26</v>
      </c>
    </row>
    <row r="8830" spans="1:29" x14ac:dyDescent="0.25">
      <c r="A8830" s="61" t="s">
        <v>251</v>
      </c>
      <c r="B8830" s="61" t="s">
        <v>252</v>
      </c>
      <c r="C8830" s="62">
        <v>2016</v>
      </c>
      <c r="D8830" s="61" t="s">
        <v>89</v>
      </c>
      <c r="E8830" s="62">
        <v>56</v>
      </c>
      <c r="F8830" s="62">
        <v>588240</v>
      </c>
      <c r="G8830" s="62">
        <v>100614</v>
      </c>
      <c r="H8830" s="62">
        <v>149.72</v>
      </c>
      <c r="I8830" s="62">
        <v>10504.29</v>
      </c>
      <c r="J8830" s="62">
        <v>547063.19999999995</v>
      </c>
      <c r="K8830" s="62">
        <v>0</v>
      </c>
      <c r="L8830" s="63"/>
      <c r="M8830" s="63"/>
      <c r="N8830" s="63"/>
      <c r="O8830" s="63"/>
      <c r="P8830" s="63"/>
      <c r="Q8830" s="63"/>
      <c r="R8830" s="63"/>
      <c r="S8830" s="63"/>
      <c r="T8830" s="63"/>
      <c r="U8830" s="63"/>
      <c r="V8830" s="63"/>
      <c r="W8830" s="63"/>
      <c r="X8830" s="63"/>
      <c r="Y8830" s="63"/>
      <c r="Z8830" s="62">
        <v>1175</v>
      </c>
      <c r="AA8830" s="62">
        <v>13242</v>
      </c>
      <c r="AB8830" s="62">
        <v>19.71</v>
      </c>
      <c r="AC8830" s="62">
        <v>20.98</v>
      </c>
    </row>
    <row r="8831" spans="1:29" x14ac:dyDescent="0.25">
      <c r="A8831" s="61" t="s">
        <v>251</v>
      </c>
      <c r="B8831" s="61" t="s">
        <v>252</v>
      </c>
      <c r="C8831" s="62">
        <v>2011</v>
      </c>
      <c r="D8831" s="61" t="s">
        <v>86</v>
      </c>
      <c r="E8831" s="62">
        <v>28</v>
      </c>
      <c r="F8831" s="62">
        <v>401</v>
      </c>
      <c r="G8831" s="62">
        <v>79</v>
      </c>
      <c r="H8831" s="62">
        <v>0.24</v>
      </c>
      <c r="I8831" s="62">
        <v>14.32</v>
      </c>
      <c r="J8831" s="62">
        <v>372.93</v>
      </c>
      <c r="K8831" s="62">
        <v>89.23</v>
      </c>
      <c r="L8831" s="62">
        <v>229</v>
      </c>
      <c r="M8831" s="62">
        <v>0.68</v>
      </c>
      <c r="N8831" s="62">
        <v>3.19</v>
      </c>
      <c r="O8831" s="62">
        <v>1076.0999999999999</v>
      </c>
      <c r="P8831" s="63"/>
      <c r="Q8831" s="63"/>
      <c r="R8831" s="63"/>
      <c r="S8831" s="63"/>
      <c r="T8831" s="63"/>
      <c r="U8831" s="63"/>
      <c r="V8831" s="63"/>
      <c r="W8831" s="63"/>
      <c r="X8831" s="63"/>
      <c r="Y8831" s="63"/>
      <c r="Z8831" s="62">
        <v>1697</v>
      </c>
      <c r="AA8831" s="62">
        <v>15341</v>
      </c>
      <c r="AB8831" s="62">
        <v>45.66</v>
      </c>
      <c r="AC8831" s="62">
        <v>60.61</v>
      </c>
    </row>
    <row r="8832" spans="1:29" ht="30" x14ac:dyDescent="0.25">
      <c r="A8832" s="61" t="s">
        <v>505</v>
      </c>
      <c r="B8832" s="61" t="s">
        <v>506</v>
      </c>
      <c r="C8832" s="62">
        <v>2011</v>
      </c>
      <c r="D8832" s="61" t="s">
        <v>78</v>
      </c>
      <c r="E8832" s="62">
        <v>40</v>
      </c>
      <c r="F8832" s="62">
        <v>157280</v>
      </c>
      <c r="G8832" s="62">
        <v>24374</v>
      </c>
      <c r="H8832" s="62">
        <v>50.78</v>
      </c>
      <c r="I8832" s="62">
        <v>3932</v>
      </c>
      <c r="J8832" s="62">
        <v>146270.39999999999</v>
      </c>
      <c r="K8832" s="62">
        <v>23120</v>
      </c>
      <c r="L8832" s="62">
        <v>27021</v>
      </c>
      <c r="M8832" s="62">
        <v>56.29</v>
      </c>
      <c r="N8832" s="62">
        <v>578</v>
      </c>
      <c r="O8832" s="62">
        <v>278811.02</v>
      </c>
      <c r="P8832" s="63"/>
      <c r="Q8832" s="63"/>
      <c r="R8832" s="63"/>
      <c r="S8832" s="63"/>
      <c r="T8832" s="63"/>
      <c r="U8832" s="63"/>
      <c r="V8832" s="63"/>
      <c r="W8832" s="63"/>
      <c r="X8832" s="63"/>
      <c r="Y8832" s="63"/>
      <c r="Z8832" s="62">
        <v>876.95</v>
      </c>
      <c r="AA8832" s="62">
        <v>2163</v>
      </c>
      <c r="AB8832" s="62">
        <v>4.51</v>
      </c>
      <c r="AC8832" s="62">
        <v>21.92</v>
      </c>
    </row>
    <row r="8833" spans="1:29" ht="30" x14ac:dyDescent="0.25">
      <c r="A8833" s="61" t="s">
        <v>73</v>
      </c>
      <c r="B8833" s="61" t="s">
        <v>74</v>
      </c>
      <c r="C8833" s="62">
        <v>2008</v>
      </c>
      <c r="D8833" s="61" t="s">
        <v>78</v>
      </c>
      <c r="E8833" s="62">
        <v>48</v>
      </c>
      <c r="F8833" s="62">
        <v>502140</v>
      </c>
      <c r="G8833" s="62">
        <v>98905</v>
      </c>
      <c r="H8833" s="62">
        <v>171.71</v>
      </c>
      <c r="I8833" s="62">
        <v>10461.25</v>
      </c>
      <c r="J8833" s="62">
        <v>466990.2</v>
      </c>
      <c r="K8833" s="62">
        <v>0</v>
      </c>
      <c r="L8833" s="63"/>
      <c r="M8833" s="63"/>
      <c r="N8833" s="63"/>
      <c r="O8833" s="63"/>
      <c r="P8833" s="63"/>
      <c r="Q8833" s="63"/>
      <c r="R8833" s="63"/>
      <c r="S8833" s="63"/>
      <c r="T8833" s="63"/>
      <c r="U8833" s="63"/>
      <c r="V8833" s="63"/>
      <c r="W8833" s="63"/>
      <c r="X8833" s="63"/>
      <c r="Y8833" s="63"/>
      <c r="Z8833" s="62">
        <v>0</v>
      </c>
      <c r="AA8833" s="62">
        <v>4309</v>
      </c>
      <c r="AB8833" s="62">
        <v>7.48</v>
      </c>
      <c r="AC8833" s="62">
        <v>0</v>
      </c>
    </row>
    <row r="8834" spans="1:29" x14ac:dyDescent="0.25">
      <c r="A8834" s="61" t="s">
        <v>332</v>
      </c>
      <c r="B8834" s="61" t="s">
        <v>333</v>
      </c>
      <c r="C8834" s="62">
        <v>2014</v>
      </c>
      <c r="D8834" s="61" t="s">
        <v>83</v>
      </c>
      <c r="E8834" s="62">
        <v>2</v>
      </c>
      <c r="F8834" s="63"/>
      <c r="G8834" s="62">
        <v>0</v>
      </c>
      <c r="H8834" s="62">
        <v>0</v>
      </c>
      <c r="I8834" s="63"/>
      <c r="J8834" s="63"/>
      <c r="K8834" s="62">
        <v>0</v>
      </c>
      <c r="L8834" s="62">
        <v>0</v>
      </c>
      <c r="M8834" s="62">
        <v>0</v>
      </c>
      <c r="N8834" s="63"/>
      <c r="O8834" s="63"/>
      <c r="P8834" s="63"/>
      <c r="Q8834" s="63"/>
      <c r="R8834" s="63"/>
      <c r="S8834" s="63"/>
      <c r="T8834" s="63"/>
      <c r="U8834" s="63"/>
      <c r="V8834" s="63"/>
      <c r="W8834" s="63"/>
      <c r="X8834" s="63"/>
      <c r="Y8834" s="63"/>
      <c r="Z8834" s="62">
        <v>1635</v>
      </c>
      <c r="AA8834" s="62">
        <v>4762</v>
      </c>
      <c r="AB8834" s="62">
        <v>198.42</v>
      </c>
      <c r="AC8834" s="62">
        <v>817.5</v>
      </c>
    </row>
    <row r="8835" spans="1:29" x14ac:dyDescent="0.25">
      <c r="A8835" s="61" t="s">
        <v>253</v>
      </c>
      <c r="B8835" s="61" t="s">
        <v>254</v>
      </c>
      <c r="C8835" s="62">
        <v>2006</v>
      </c>
      <c r="D8835" s="61" t="s">
        <v>99</v>
      </c>
      <c r="E8835" s="62">
        <v>40</v>
      </c>
      <c r="F8835" s="62">
        <v>84390</v>
      </c>
      <c r="G8835" s="62">
        <v>12227</v>
      </c>
      <c r="H8835" s="62">
        <v>25.47</v>
      </c>
      <c r="I8835" s="62">
        <v>2109.75</v>
      </c>
      <c r="J8835" s="62">
        <v>78482.7</v>
      </c>
      <c r="K8835" s="62">
        <v>21028.13</v>
      </c>
      <c r="L8835" s="62">
        <v>38024</v>
      </c>
      <c r="M8835" s="62">
        <v>79.22</v>
      </c>
      <c r="N8835" s="63"/>
      <c r="O8835" s="63"/>
      <c r="P8835" s="63"/>
      <c r="Q8835" s="63"/>
      <c r="R8835" s="63"/>
      <c r="S8835" s="63"/>
      <c r="T8835" s="63"/>
      <c r="U8835" s="63"/>
      <c r="V8835" s="63"/>
      <c r="W8835" s="63"/>
      <c r="X8835" s="63"/>
      <c r="Y8835" s="63"/>
      <c r="Z8835" s="62">
        <v>140280</v>
      </c>
      <c r="AA8835" s="62">
        <v>6501</v>
      </c>
      <c r="AB8835" s="62">
        <v>13.54</v>
      </c>
      <c r="AC8835" s="62">
        <v>3507</v>
      </c>
    </row>
    <row r="8836" spans="1:29" ht="30" x14ac:dyDescent="0.25">
      <c r="A8836" s="61" t="s">
        <v>148</v>
      </c>
      <c r="B8836" s="61" t="s">
        <v>149</v>
      </c>
      <c r="C8836" s="62">
        <v>2018</v>
      </c>
      <c r="D8836" s="61" t="s">
        <v>72</v>
      </c>
      <c r="E8836" s="62">
        <v>102</v>
      </c>
      <c r="F8836" s="62">
        <v>814537</v>
      </c>
      <c r="G8836" s="62">
        <v>132351</v>
      </c>
      <c r="H8836" s="62">
        <v>108.13</v>
      </c>
      <c r="I8836" s="62">
        <v>7985.66</v>
      </c>
      <c r="J8836" s="62">
        <v>757519.41</v>
      </c>
      <c r="K8836" s="62">
        <v>10308.43</v>
      </c>
      <c r="L8836" s="62">
        <v>11698</v>
      </c>
      <c r="M8836" s="62">
        <v>9.56</v>
      </c>
      <c r="N8836" s="62">
        <v>101.06</v>
      </c>
      <c r="O8836" s="62">
        <v>124312.45</v>
      </c>
      <c r="P8836" s="63"/>
      <c r="Q8836" s="63"/>
      <c r="R8836" s="63"/>
      <c r="S8836" s="63"/>
      <c r="T8836" s="63"/>
      <c r="U8836" s="63"/>
      <c r="V8836" s="63"/>
      <c r="W8836" s="63"/>
      <c r="X8836" s="63"/>
      <c r="Y8836" s="63"/>
      <c r="Z8836" s="62">
        <v>162.88</v>
      </c>
      <c r="AA8836" s="62">
        <v>19318</v>
      </c>
      <c r="AB8836" s="62">
        <v>15.78</v>
      </c>
      <c r="AC8836" s="62">
        <v>1.6</v>
      </c>
    </row>
    <row r="8837" spans="1:29" ht="30" x14ac:dyDescent="0.25">
      <c r="A8837" s="61" t="s">
        <v>309</v>
      </c>
      <c r="B8837" s="61" t="s">
        <v>310</v>
      </c>
      <c r="C8837" s="62">
        <v>2006</v>
      </c>
      <c r="D8837" s="61" t="s">
        <v>298</v>
      </c>
      <c r="E8837" s="62">
        <v>18</v>
      </c>
      <c r="F8837" s="62">
        <v>0</v>
      </c>
      <c r="G8837" s="62">
        <v>0</v>
      </c>
      <c r="H8837" s="62">
        <v>0</v>
      </c>
      <c r="I8837" s="62">
        <v>0</v>
      </c>
      <c r="J8837" s="62">
        <v>0</v>
      </c>
      <c r="K8837" s="62">
        <v>0</v>
      </c>
      <c r="L8837" s="62">
        <v>0</v>
      </c>
      <c r="M8837" s="62">
        <v>0</v>
      </c>
      <c r="N8837" s="63"/>
      <c r="O8837" s="63"/>
      <c r="P8837" s="62">
        <v>0</v>
      </c>
      <c r="Q8837" s="62">
        <v>0</v>
      </c>
      <c r="R8837" s="62">
        <v>0</v>
      </c>
      <c r="S8837" s="62">
        <v>0</v>
      </c>
      <c r="T8837" s="62">
        <v>0</v>
      </c>
      <c r="U8837" s="62">
        <v>0</v>
      </c>
      <c r="V8837" s="62">
        <v>0</v>
      </c>
      <c r="W8837" s="62">
        <v>0</v>
      </c>
      <c r="X8837" s="62">
        <v>0</v>
      </c>
      <c r="Y8837" s="62">
        <v>0</v>
      </c>
      <c r="Z8837" s="62">
        <v>0</v>
      </c>
      <c r="AA8837" s="62">
        <v>0</v>
      </c>
      <c r="AB8837" s="62">
        <v>0</v>
      </c>
      <c r="AC8837" s="62">
        <v>0</v>
      </c>
    </row>
    <row r="8838" spans="1:29" x14ac:dyDescent="0.25">
      <c r="A8838" s="61" t="s">
        <v>354</v>
      </c>
      <c r="B8838" s="61" t="s">
        <v>355</v>
      </c>
      <c r="C8838" s="62">
        <v>2008</v>
      </c>
      <c r="D8838" s="61" t="s">
        <v>89</v>
      </c>
      <c r="E8838" s="62">
        <v>34</v>
      </c>
      <c r="F8838" s="62">
        <v>276840</v>
      </c>
      <c r="G8838" s="62">
        <v>26784</v>
      </c>
      <c r="H8838" s="62">
        <v>65.650000000000006</v>
      </c>
      <c r="I8838" s="62">
        <v>8142.35</v>
      </c>
      <c r="J8838" s="62">
        <v>257461.2</v>
      </c>
      <c r="K8838" s="62">
        <v>15179.44</v>
      </c>
      <c r="L8838" s="62">
        <v>19330</v>
      </c>
      <c r="M8838" s="62">
        <v>47.38</v>
      </c>
      <c r="N8838" s="62">
        <v>446.45</v>
      </c>
      <c r="O8838" s="62">
        <v>183053.39</v>
      </c>
      <c r="P8838" s="63"/>
      <c r="Q8838" s="63"/>
      <c r="R8838" s="63"/>
      <c r="S8838" s="63"/>
      <c r="T8838" s="63"/>
      <c r="U8838" s="63"/>
      <c r="V8838" s="63"/>
      <c r="W8838" s="63"/>
      <c r="X8838" s="63"/>
      <c r="Y8838" s="63"/>
      <c r="Z8838" s="62">
        <v>149947</v>
      </c>
      <c r="AA8838" s="62">
        <v>2773</v>
      </c>
      <c r="AB8838" s="62">
        <v>6.8</v>
      </c>
      <c r="AC8838" s="62">
        <v>4410.21</v>
      </c>
    </row>
    <row r="8839" spans="1:29" x14ac:dyDescent="0.25">
      <c r="A8839" s="61" t="s">
        <v>229</v>
      </c>
      <c r="B8839" s="61" t="s">
        <v>230</v>
      </c>
      <c r="C8839" s="62">
        <v>2016</v>
      </c>
      <c r="D8839" s="61" t="s">
        <v>504</v>
      </c>
      <c r="E8839" s="62">
        <v>40</v>
      </c>
      <c r="F8839" s="62">
        <v>132096</v>
      </c>
      <c r="G8839" s="62">
        <v>20586</v>
      </c>
      <c r="H8839" s="62">
        <v>42.89</v>
      </c>
      <c r="I8839" s="62">
        <v>3302.4</v>
      </c>
      <c r="J8839" s="62">
        <v>122849.28</v>
      </c>
      <c r="K8839" s="62">
        <v>20004.849999999999</v>
      </c>
      <c r="L8839" s="62">
        <v>26060</v>
      </c>
      <c r="M8839" s="62">
        <v>54.29</v>
      </c>
      <c r="N8839" s="62">
        <v>500.12</v>
      </c>
      <c r="O8839" s="62">
        <v>241244.48</v>
      </c>
      <c r="P8839" s="63"/>
      <c r="Q8839" s="63"/>
      <c r="R8839" s="63"/>
      <c r="S8839" s="63"/>
      <c r="T8839" s="63"/>
      <c r="U8839" s="63"/>
      <c r="V8839" s="63"/>
      <c r="W8839" s="63"/>
      <c r="X8839" s="63"/>
      <c r="Y8839" s="63"/>
      <c r="Z8839" s="62">
        <v>725700</v>
      </c>
      <c r="AA8839" s="62">
        <v>22659</v>
      </c>
      <c r="AB8839" s="62">
        <v>47.21</v>
      </c>
      <c r="AC8839" s="62">
        <v>18142.5</v>
      </c>
    </row>
    <row r="8840" spans="1:29" ht="30" x14ac:dyDescent="0.25">
      <c r="A8840" s="61" t="s">
        <v>283</v>
      </c>
      <c r="B8840" s="61" t="s">
        <v>284</v>
      </c>
      <c r="C8840" s="62">
        <v>2007</v>
      </c>
      <c r="D8840" s="61" t="s">
        <v>175</v>
      </c>
      <c r="E8840" s="62">
        <v>24</v>
      </c>
      <c r="F8840" s="62">
        <v>154380</v>
      </c>
      <c r="G8840" s="62">
        <v>29323</v>
      </c>
      <c r="H8840" s="62">
        <v>101.82</v>
      </c>
      <c r="I8840" s="62">
        <v>6432.5</v>
      </c>
      <c r="J8840" s="62">
        <v>143573.4</v>
      </c>
      <c r="K8840" s="62">
        <v>1323.96</v>
      </c>
      <c r="L8840" s="62">
        <v>18314</v>
      </c>
      <c r="M8840" s="62">
        <v>63.59</v>
      </c>
      <c r="N8840" s="62">
        <v>55.16</v>
      </c>
      <c r="O8840" s="62">
        <v>15966</v>
      </c>
      <c r="P8840" s="63"/>
      <c r="Q8840" s="63"/>
      <c r="R8840" s="63"/>
      <c r="S8840" s="63"/>
      <c r="T8840" s="63"/>
      <c r="U8840" s="63"/>
      <c r="V8840" s="63"/>
      <c r="W8840" s="63"/>
      <c r="X8840" s="63"/>
      <c r="Y8840" s="63"/>
      <c r="Z8840" s="62">
        <v>114.97</v>
      </c>
      <c r="AA8840" s="62">
        <v>9244</v>
      </c>
      <c r="AB8840" s="62">
        <v>32.1</v>
      </c>
      <c r="AC8840" s="62">
        <v>4.79</v>
      </c>
    </row>
    <row r="8841" spans="1:29" x14ac:dyDescent="0.25">
      <c r="A8841" s="61" t="s">
        <v>281</v>
      </c>
      <c r="B8841" s="61" t="s">
        <v>282</v>
      </c>
      <c r="C8841" s="62">
        <v>2005</v>
      </c>
      <c r="D8841" s="61" t="s">
        <v>86</v>
      </c>
      <c r="E8841" s="62">
        <v>12</v>
      </c>
      <c r="F8841" s="63"/>
      <c r="G8841" s="63"/>
      <c r="H8841" s="63"/>
      <c r="I8841" s="63"/>
      <c r="J8841" s="63"/>
      <c r="K8841" s="62">
        <v>0</v>
      </c>
      <c r="L8841" s="63"/>
      <c r="M8841" s="63"/>
      <c r="N8841" s="63"/>
      <c r="O8841" s="63"/>
      <c r="P8841" s="63"/>
      <c r="Q8841" s="63"/>
      <c r="R8841" s="63"/>
      <c r="S8841" s="63"/>
      <c r="T8841" s="63"/>
      <c r="U8841" s="63"/>
      <c r="V8841" s="63"/>
      <c r="W8841" s="63"/>
      <c r="X8841" s="63"/>
      <c r="Y8841" s="63"/>
      <c r="Z8841" s="62">
        <v>197284</v>
      </c>
      <c r="AA8841" s="62">
        <v>16440</v>
      </c>
      <c r="AB8841" s="62">
        <v>114.17</v>
      </c>
      <c r="AC8841" s="62">
        <v>16440.330000000002</v>
      </c>
    </row>
    <row r="8842" spans="1:29" ht="30" x14ac:dyDescent="0.25">
      <c r="A8842" s="61" t="s">
        <v>446</v>
      </c>
      <c r="B8842" s="61" t="s">
        <v>447</v>
      </c>
      <c r="C8842" s="62">
        <v>2017</v>
      </c>
      <c r="D8842" s="61" t="s">
        <v>78</v>
      </c>
      <c r="E8842" s="62">
        <v>72</v>
      </c>
      <c r="F8842" s="62">
        <v>603950</v>
      </c>
      <c r="G8842" s="62">
        <v>99097</v>
      </c>
      <c r="H8842" s="62">
        <v>114.7</v>
      </c>
      <c r="I8842" s="62">
        <v>8388.19</v>
      </c>
      <c r="J8842" s="62">
        <v>561673.5</v>
      </c>
      <c r="K8842" s="62">
        <v>0</v>
      </c>
      <c r="L8842" s="63"/>
      <c r="M8842" s="63"/>
      <c r="N8842" s="63"/>
      <c r="O8842" s="63"/>
      <c r="P8842" s="62">
        <v>3783</v>
      </c>
      <c r="Q8842" s="62">
        <v>12745</v>
      </c>
      <c r="R8842" s="62">
        <v>14.75</v>
      </c>
      <c r="S8842" s="62">
        <v>52</v>
      </c>
      <c r="T8842" s="62">
        <v>47926.83</v>
      </c>
      <c r="U8842" s="63"/>
      <c r="V8842" s="63"/>
      <c r="W8842" s="63"/>
      <c r="X8842" s="63"/>
      <c r="Y8842" s="63"/>
      <c r="Z8842" s="62">
        <v>337528</v>
      </c>
      <c r="AA8842" s="62">
        <v>31084</v>
      </c>
      <c r="AB8842" s="62">
        <v>35.979999999999997</v>
      </c>
      <c r="AC8842" s="62">
        <v>4687.8900000000003</v>
      </c>
    </row>
    <row r="8843" spans="1:29" ht="30" x14ac:dyDescent="0.25">
      <c r="A8843" s="61" t="s">
        <v>233</v>
      </c>
      <c r="B8843" s="61" t="s">
        <v>234</v>
      </c>
      <c r="C8843" s="62">
        <v>2017</v>
      </c>
      <c r="D8843" s="61" t="s">
        <v>72</v>
      </c>
      <c r="E8843" s="62">
        <v>97</v>
      </c>
      <c r="F8843" s="62">
        <v>900799</v>
      </c>
      <c r="G8843" s="62">
        <v>98483</v>
      </c>
      <c r="H8843" s="62">
        <v>84.61</v>
      </c>
      <c r="I8843" s="62">
        <v>9286.59</v>
      </c>
      <c r="J8843" s="62">
        <v>837743.07</v>
      </c>
      <c r="K8843" s="62">
        <v>9756.5499999999993</v>
      </c>
      <c r="L8843" s="62">
        <v>13131</v>
      </c>
      <c r="M8843" s="62">
        <v>11.28</v>
      </c>
      <c r="N8843" s="62">
        <v>100.58</v>
      </c>
      <c r="O8843" s="62">
        <v>117657.13</v>
      </c>
      <c r="P8843" s="63"/>
      <c r="Q8843" s="63"/>
      <c r="R8843" s="63"/>
      <c r="S8843" s="63"/>
      <c r="T8843" s="63"/>
      <c r="U8843" s="63"/>
      <c r="V8843" s="63"/>
      <c r="W8843" s="63"/>
      <c r="X8843" s="63"/>
      <c r="Y8843" s="63"/>
      <c r="Z8843" s="62">
        <v>4047.86</v>
      </c>
      <c r="AA8843" s="62">
        <v>116070</v>
      </c>
      <c r="AB8843" s="62">
        <v>99.72</v>
      </c>
      <c r="AC8843" s="62">
        <v>41.73</v>
      </c>
    </row>
    <row r="8844" spans="1:29" x14ac:dyDescent="0.25">
      <c r="A8844" s="61" t="s">
        <v>113</v>
      </c>
      <c r="B8844" s="61" t="s">
        <v>114</v>
      </c>
      <c r="C8844" s="62">
        <v>2015</v>
      </c>
      <c r="D8844" s="61" t="s">
        <v>78</v>
      </c>
      <c r="E8844" s="62">
        <v>45</v>
      </c>
      <c r="F8844" s="62">
        <v>218398</v>
      </c>
      <c r="G8844" s="62">
        <v>52986</v>
      </c>
      <c r="H8844" s="62">
        <v>98.12</v>
      </c>
      <c r="I8844" s="62">
        <v>4853.29</v>
      </c>
      <c r="J8844" s="62">
        <v>203110.14</v>
      </c>
      <c r="K8844" s="62">
        <v>15474.3</v>
      </c>
      <c r="L8844" s="62">
        <v>35142</v>
      </c>
      <c r="M8844" s="62">
        <v>65.08</v>
      </c>
      <c r="N8844" s="63"/>
      <c r="O8844" s="63"/>
      <c r="P8844" s="63"/>
      <c r="Q8844" s="63"/>
      <c r="R8844" s="63"/>
      <c r="S8844" s="63"/>
      <c r="T8844" s="63"/>
      <c r="U8844" s="63"/>
      <c r="V8844" s="63"/>
      <c r="W8844" s="63"/>
      <c r="X8844" s="63"/>
      <c r="Y8844" s="63"/>
      <c r="Z8844" s="62">
        <v>189670</v>
      </c>
      <c r="AA8844" s="62">
        <v>29044</v>
      </c>
      <c r="AB8844" s="62">
        <v>53.79</v>
      </c>
      <c r="AC8844" s="62">
        <v>4214.8900000000003</v>
      </c>
    </row>
    <row r="8845" spans="1:29" ht="30" x14ac:dyDescent="0.25">
      <c r="A8845" s="61" t="s">
        <v>231</v>
      </c>
      <c r="B8845" s="61" t="s">
        <v>232</v>
      </c>
      <c r="C8845" s="62">
        <v>2005</v>
      </c>
      <c r="D8845" s="61" t="s">
        <v>99</v>
      </c>
      <c r="E8845" s="62">
        <v>66</v>
      </c>
      <c r="F8845" s="62">
        <v>291640</v>
      </c>
      <c r="G8845" s="62">
        <v>26198</v>
      </c>
      <c r="H8845" s="62">
        <v>33.08</v>
      </c>
      <c r="I8845" s="62">
        <v>4418.79</v>
      </c>
      <c r="J8845" s="62">
        <v>271225.2</v>
      </c>
      <c r="K8845" s="62">
        <v>41919.5</v>
      </c>
      <c r="L8845" s="62">
        <v>58577</v>
      </c>
      <c r="M8845" s="62">
        <v>73.959999999999994</v>
      </c>
      <c r="N8845" s="62">
        <v>635.14</v>
      </c>
      <c r="O8845" s="62">
        <v>505519.77</v>
      </c>
      <c r="P8845" s="63"/>
      <c r="Q8845" s="63"/>
      <c r="R8845" s="63"/>
      <c r="S8845" s="63"/>
      <c r="T8845" s="63"/>
      <c r="U8845" s="63"/>
      <c r="V8845" s="63"/>
      <c r="W8845" s="63"/>
      <c r="X8845" s="63"/>
      <c r="Y8845" s="63"/>
      <c r="Z8845" s="62">
        <v>639810</v>
      </c>
      <c r="AA8845" s="62">
        <v>26326</v>
      </c>
      <c r="AB8845" s="62">
        <v>33.24</v>
      </c>
      <c r="AC8845" s="62">
        <v>9694.09</v>
      </c>
    </row>
    <row r="8846" spans="1:29" x14ac:dyDescent="0.25">
      <c r="A8846" s="61" t="s">
        <v>79</v>
      </c>
      <c r="B8846" s="61" t="s">
        <v>80</v>
      </c>
      <c r="C8846" s="62">
        <v>2005</v>
      </c>
      <c r="D8846" s="61" t="s">
        <v>78</v>
      </c>
      <c r="E8846" s="62">
        <v>40</v>
      </c>
      <c r="F8846" s="62">
        <v>110030</v>
      </c>
      <c r="G8846" s="62">
        <v>13629</v>
      </c>
      <c r="H8846" s="62">
        <v>28.39</v>
      </c>
      <c r="I8846" s="62">
        <v>2750.75</v>
      </c>
      <c r="J8846" s="62">
        <v>102327.9</v>
      </c>
      <c r="K8846" s="62">
        <v>16057.23</v>
      </c>
      <c r="L8846" s="62">
        <v>24983</v>
      </c>
      <c r="M8846" s="62">
        <v>52.05</v>
      </c>
      <c r="N8846" s="62">
        <v>401.43</v>
      </c>
      <c r="O8846" s="62">
        <v>193638.91</v>
      </c>
      <c r="P8846" s="63"/>
      <c r="Q8846" s="63"/>
      <c r="R8846" s="63"/>
      <c r="S8846" s="63"/>
      <c r="T8846" s="63"/>
      <c r="U8846" s="63"/>
      <c r="V8846" s="63"/>
      <c r="W8846" s="63"/>
      <c r="X8846" s="63"/>
      <c r="Y8846" s="63"/>
      <c r="Z8846" s="62">
        <v>366870</v>
      </c>
      <c r="AA8846" s="62">
        <v>13808</v>
      </c>
      <c r="AB8846" s="62">
        <v>28.77</v>
      </c>
      <c r="AC8846" s="62">
        <v>9171.75</v>
      </c>
    </row>
    <row r="8847" spans="1:29" x14ac:dyDescent="0.25">
      <c r="A8847" s="61" t="s">
        <v>273</v>
      </c>
      <c r="B8847" s="61" t="s">
        <v>274</v>
      </c>
      <c r="C8847" s="62">
        <v>2010</v>
      </c>
      <c r="D8847" s="61" t="s">
        <v>75</v>
      </c>
      <c r="E8847" s="62">
        <v>13</v>
      </c>
      <c r="F8847" s="62">
        <v>5802</v>
      </c>
      <c r="G8847" s="62">
        <v>982</v>
      </c>
      <c r="H8847" s="62">
        <v>6.29</v>
      </c>
      <c r="I8847" s="62">
        <v>446.31</v>
      </c>
      <c r="J8847" s="62">
        <v>5395.86</v>
      </c>
      <c r="K8847" s="62">
        <v>1425.8</v>
      </c>
      <c r="L8847" s="62">
        <v>1861</v>
      </c>
      <c r="M8847" s="62">
        <v>11.93</v>
      </c>
      <c r="N8847" s="62">
        <v>109.68</v>
      </c>
      <c r="O8847" s="62">
        <v>17194.150000000001</v>
      </c>
      <c r="P8847" s="63"/>
      <c r="Q8847" s="63"/>
      <c r="R8847" s="63"/>
      <c r="S8847" s="63"/>
      <c r="T8847" s="63"/>
      <c r="U8847" s="62">
        <v>100</v>
      </c>
      <c r="V8847" s="62">
        <v>280</v>
      </c>
      <c r="W8847" s="62">
        <v>1.79</v>
      </c>
      <c r="X8847" s="62">
        <v>7</v>
      </c>
      <c r="Y8847" s="62">
        <v>2238.4</v>
      </c>
      <c r="Z8847" s="62">
        <v>22148.05</v>
      </c>
      <c r="AA8847" s="62">
        <v>3878</v>
      </c>
      <c r="AB8847" s="62">
        <v>24.86</v>
      </c>
      <c r="AC8847" s="62">
        <v>1703.7</v>
      </c>
    </row>
    <row r="8848" spans="1:29" ht="30" x14ac:dyDescent="0.25">
      <c r="A8848" s="61" t="s">
        <v>153</v>
      </c>
      <c r="B8848" s="61" t="s">
        <v>154</v>
      </c>
      <c r="C8848" s="62">
        <v>2005</v>
      </c>
      <c r="D8848" s="61" t="s">
        <v>75</v>
      </c>
      <c r="E8848" s="62">
        <v>24</v>
      </c>
      <c r="F8848" s="62">
        <v>312</v>
      </c>
      <c r="G8848" s="62">
        <v>72</v>
      </c>
      <c r="H8848" s="62">
        <v>0.25</v>
      </c>
      <c r="I8848" s="62">
        <v>13</v>
      </c>
      <c r="J8848" s="62">
        <v>290.16000000000003</v>
      </c>
      <c r="K8848" s="62">
        <v>24549.95</v>
      </c>
      <c r="L8848" s="62">
        <v>37714</v>
      </c>
      <c r="M8848" s="62">
        <v>130.94999999999999</v>
      </c>
      <c r="N8848" s="62">
        <v>1022.91</v>
      </c>
      <c r="O8848" s="62">
        <v>296055.23</v>
      </c>
      <c r="P8848" s="63"/>
      <c r="Q8848" s="63"/>
      <c r="R8848" s="63"/>
      <c r="S8848" s="63"/>
      <c r="T8848" s="63"/>
      <c r="U8848" s="63"/>
      <c r="V8848" s="63"/>
      <c r="W8848" s="63"/>
      <c r="X8848" s="63"/>
      <c r="Y8848" s="63"/>
      <c r="Z8848" s="62">
        <v>4128.08</v>
      </c>
      <c r="AA8848" s="62">
        <v>49752</v>
      </c>
      <c r="AB8848" s="62">
        <v>172.75</v>
      </c>
      <c r="AC8848" s="62">
        <v>172</v>
      </c>
    </row>
    <row r="8849" spans="1:29" ht="30" x14ac:dyDescent="0.25">
      <c r="A8849" s="61" t="s">
        <v>120</v>
      </c>
      <c r="B8849" s="61" t="s">
        <v>121</v>
      </c>
      <c r="C8849" s="62">
        <v>2006</v>
      </c>
      <c r="D8849" s="61" t="s">
        <v>75</v>
      </c>
      <c r="E8849" s="62">
        <v>8</v>
      </c>
      <c r="F8849" s="62">
        <v>217</v>
      </c>
      <c r="G8849" s="62">
        <v>502</v>
      </c>
      <c r="H8849" s="62">
        <v>5.23</v>
      </c>
      <c r="I8849" s="62">
        <v>27.13</v>
      </c>
      <c r="J8849" s="62">
        <v>201.81</v>
      </c>
      <c r="K8849" s="62">
        <v>730.36</v>
      </c>
      <c r="L8849" s="62">
        <v>1383</v>
      </c>
      <c r="M8849" s="62">
        <v>14.41</v>
      </c>
      <c r="N8849" s="62">
        <v>91.29</v>
      </c>
      <c r="O8849" s="62">
        <v>8807.6200000000008</v>
      </c>
      <c r="P8849" s="63"/>
      <c r="Q8849" s="63"/>
      <c r="R8849" s="63"/>
      <c r="S8849" s="63"/>
      <c r="T8849" s="63"/>
      <c r="U8849" s="63"/>
      <c r="V8849" s="63"/>
      <c r="W8849" s="63"/>
      <c r="X8849" s="63"/>
      <c r="Y8849" s="63"/>
      <c r="Z8849" s="62">
        <v>76500</v>
      </c>
      <c r="AA8849" s="62">
        <v>4035</v>
      </c>
      <c r="AB8849" s="62">
        <v>42.03</v>
      </c>
      <c r="AC8849" s="62">
        <v>9562.5</v>
      </c>
    </row>
    <row r="8850" spans="1:29" ht="30" x14ac:dyDescent="0.25">
      <c r="A8850" s="61" t="s">
        <v>188</v>
      </c>
      <c r="B8850" s="61" t="s">
        <v>189</v>
      </c>
      <c r="C8850" s="62">
        <v>2009</v>
      </c>
      <c r="D8850" s="61" t="s">
        <v>511</v>
      </c>
      <c r="E8850" s="62">
        <v>10</v>
      </c>
      <c r="F8850" s="62">
        <v>58937</v>
      </c>
      <c r="G8850" s="62">
        <v>12671</v>
      </c>
      <c r="H8850" s="62">
        <v>105.59</v>
      </c>
      <c r="I8850" s="62">
        <v>5893.7</v>
      </c>
      <c r="J8850" s="62">
        <v>54811.41</v>
      </c>
      <c r="K8850" s="62">
        <v>8694.4699999999993</v>
      </c>
      <c r="L8850" s="62">
        <v>15852</v>
      </c>
      <c r="M8850" s="62">
        <v>132.1</v>
      </c>
      <c r="N8850" s="62">
        <v>869.45</v>
      </c>
      <c r="O8850" s="62">
        <v>104849.24</v>
      </c>
      <c r="P8850" s="63"/>
      <c r="Q8850" s="63"/>
      <c r="R8850" s="63"/>
      <c r="S8850" s="63"/>
      <c r="T8850" s="63"/>
      <c r="U8850" s="63"/>
      <c r="V8850" s="63"/>
      <c r="W8850" s="63"/>
      <c r="X8850" s="63"/>
      <c r="Y8850" s="63"/>
      <c r="Z8850" s="62">
        <v>1022</v>
      </c>
      <c r="AA8850" s="62">
        <v>6562</v>
      </c>
      <c r="AB8850" s="62">
        <v>54.68</v>
      </c>
      <c r="AC8850" s="62">
        <v>102.2</v>
      </c>
    </row>
    <row r="8851" spans="1:29" x14ac:dyDescent="0.25">
      <c r="A8851" s="61" t="s">
        <v>102</v>
      </c>
      <c r="B8851" s="61" t="s">
        <v>103</v>
      </c>
      <c r="C8851" s="62">
        <v>2015</v>
      </c>
      <c r="D8851" s="61" t="s">
        <v>99</v>
      </c>
      <c r="E8851" s="62">
        <v>42</v>
      </c>
      <c r="F8851" s="62">
        <v>162240</v>
      </c>
      <c r="G8851" s="62">
        <v>31445</v>
      </c>
      <c r="H8851" s="62">
        <v>62.39</v>
      </c>
      <c r="I8851" s="62">
        <v>3862.86</v>
      </c>
      <c r="J8851" s="62">
        <v>150883.20000000001</v>
      </c>
      <c r="K8851" s="62">
        <v>18133.849999999999</v>
      </c>
      <c r="L8851" s="62">
        <v>25037</v>
      </c>
      <c r="M8851" s="62">
        <v>49.68</v>
      </c>
      <c r="N8851" s="62">
        <v>431.76</v>
      </c>
      <c r="O8851" s="62">
        <v>218681.54</v>
      </c>
      <c r="P8851" s="63"/>
      <c r="Q8851" s="63"/>
      <c r="R8851" s="63"/>
      <c r="S8851" s="63"/>
      <c r="T8851" s="63"/>
      <c r="U8851" s="63"/>
      <c r="V8851" s="63"/>
      <c r="W8851" s="63"/>
      <c r="X8851" s="63"/>
      <c r="Y8851" s="63"/>
      <c r="Z8851" s="62">
        <v>2112</v>
      </c>
      <c r="AA8851" s="62">
        <v>32241</v>
      </c>
      <c r="AB8851" s="62">
        <v>63.97</v>
      </c>
      <c r="AC8851" s="62">
        <v>50.29</v>
      </c>
    </row>
    <row r="8852" spans="1:29" x14ac:dyDescent="0.25">
      <c r="A8852" s="61" t="s">
        <v>163</v>
      </c>
      <c r="B8852" s="61" t="s">
        <v>164</v>
      </c>
      <c r="C8852" s="62">
        <v>2010</v>
      </c>
      <c r="D8852" s="61" t="s">
        <v>99</v>
      </c>
      <c r="E8852" s="62">
        <v>40</v>
      </c>
      <c r="F8852" s="62">
        <v>353760</v>
      </c>
      <c r="G8852" s="62">
        <v>44733</v>
      </c>
      <c r="H8852" s="62">
        <v>93.19</v>
      </c>
      <c r="I8852" s="62">
        <v>8844</v>
      </c>
      <c r="J8852" s="62">
        <v>328996.8</v>
      </c>
      <c r="K8852" s="62">
        <v>0</v>
      </c>
      <c r="L8852" s="63"/>
      <c r="M8852" s="63"/>
      <c r="N8852" s="63"/>
      <c r="O8852" s="63"/>
      <c r="P8852" s="63"/>
      <c r="Q8852" s="63"/>
      <c r="R8852" s="63"/>
      <c r="S8852" s="63"/>
      <c r="T8852" s="63"/>
      <c r="U8852" s="63"/>
      <c r="V8852" s="63"/>
      <c r="W8852" s="63"/>
      <c r="X8852" s="63"/>
      <c r="Y8852" s="63"/>
      <c r="Z8852" s="62">
        <v>156240</v>
      </c>
      <c r="AA8852" s="62">
        <v>11251</v>
      </c>
      <c r="AB8852" s="62">
        <v>23.44</v>
      </c>
      <c r="AC8852" s="62">
        <v>3906</v>
      </c>
    </row>
    <row r="8853" spans="1:29" ht="30" x14ac:dyDescent="0.25">
      <c r="A8853" s="61" t="s">
        <v>378</v>
      </c>
      <c r="B8853" s="61" t="s">
        <v>379</v>
      </c>
      <c r="C8853" s="62">
        <v>2014</v>
      </c>
      <c r="D8853" s="61" t="s">
        <v>78</v>
      </c>
      <c r="E8853" s="62">
        <v>115</v>
      </c>
      <c r="F8853" s="62">
        <v>1090263</v>
      </c>
      <c r="G8853" s="62">
        <v>150478</v>
      </c>
      <c r="H8853" s="62">
        <v>109.04</v>
      </c>
      <c r="I8853" s="62">
        <v>9480.5499999999993</v>
      </c>
      <c r="J8853" s="62">
        <v>1013944.59</v>
      </c>
      <c r="K8853" s="62">
        <v>62940.83</v>
      </c>
      <c r="L8853" s="62">
        <v>12017</v>
      </c>
      <c r="M8853" s="62">
        <v>8.7100000000000009</v>
      </c>
      <c r="N8853" s="63"/>
      <c r="O8853" s="63"/>
      <c r="P8853" s="63"/>
      <c r="Q8853" s="63"/>
      <c r="R8853" s="63"/>
      <c r="S8853" s="63"/>
      <c r="T8853" s="63"/>
      <c r="U8853" s="63"/>
      <c r="V8853" s="63"/>
      <c r="W8853" s="63"/>
      <c r="X8853" s="63"/>
      <c r="Y8853" s="63"/>
      <c r="Z8853" s="62">
        <v>148491</v>
      </c>
      <c r="AA8853" s="62">
        <v>28076</v>
      </c>
      <c r="AB8853" s="62">
        <v>20.34</v>
      </c>
      <c r="AC8853" s="62">
        <v>1291.23</v>
      </c>
    </row>
    <row r="8854" spans="1:29" x14ac:dyDescent="0.25">
      <c r="A8854" s="61" t="s">
        <v>144</v>
      </c>
      <c r="B8854" s="61" t="s">
        <v>145</v>
      </c>
      <c r="C8854" s="62">
        <v>2006</v>
      </c>
      <c r="D8854" s="61" t="s">
        <v>75</v>
      </c>
      <c r="E8854" s="62">
        <v>4</v>
      </c>
      <c r="F8854" s="62">
        <v>0</v>
      </c>
      <c r="G8854" s="62">
        <v>0</v>
      </c>
      <c r="H8854" s="62">
        <v>0</v>
      </c>
      <c r="I8854" s="62">
        <v>0</v>
      </c>
      <c r="J8854" s="62">
        <v>0</v>
      </c>
      <c r="K8854" s="62">
        <v>0</v>
      </c>
      <c r="L8854" s="62">
        <v>0</v>
      </c>
      <c r="M8854" s="62">
        <v>0</v>
      </c>
      <c r="N8854" s="62">
        <v>0</v>
      </c>
      <c r="O8854" s="62">
        <v>0</v>
      </c>
      <c r="P8854" s="63"/>
      <c r="Q8854" s="63"/>
      <c r="R8854" s="63"/>
      <c r="S8854" s="63"/>
      <c r="T8854" s="63"/>
      <c r="U8854" s="63"/>
      <c r="V8854" s="63"/>
      <c r="W8854" s="63"/>
      <c r="X8854" s="63"/>
      <c r="Y8854" s="63"/>
      <c r="Z8854" s="62">
        <v>221</v>
      </c>
      <c r="AA8854" s="62">
        <v>1633</v>
      </c>
      <c r="AB8854" s="62">
        <v>34.020000000000003</v>
      </c>
      <c r="AC8854" s="62">
        <v>55.25</v>
      </c>
    </row>
    <row r="8855" spans="1:29" x14ac:dyDescent="0.25">
      <c r="A8855" s="61" t="s">
        <v>130</v>
      </c>
      <c r="B8855" s="61" t="s">
        <v>131</v>
      </c>
      <c r="C8855" s="62">
        <v>2014</v>
      </c>
      <c r="D8855" s="61" t="s">
        <v>135</v>
      </c>
      <c r="E8855" s="62">
        <v>24</v>
      </c>
      <c r="F8855" s="62">
        <v>1376</v>
      </c>
      <c r="G8855" s="62">
        <v>220</v>
      </c>
      <c r="H8855" s="62">
        <v>0.76</v>
      </c>
      <c r="I8855" s="62">
        <v>57.33</v>
      </c>
      <c r="J8855" s="62">
        <v>1279.68</v>
      </c>
      <c r="K8855" s="62">
        <v>0</v>
      </c>
      <c r="L8855" s="63"/>
      <c r="M8855" s="63"/>
      <c r="N8855" s="63"/>
      <c r="O8855" s="63"/>
      <c r="P8855" s="63"/>
      <c r="Q8855" s="63"/>
      <c r="R8855" s="63"/>
      <c r="S8855" s="63"/>
      <c r="T8855" s="63"/>
      <c r="U8855" s="63"/>
      <c r="V8855" s="63"/>
      <c r="W8855" s="63"/>
      <c r="X8855" s="63"/>
      <c r="Y8855" s="63"/>
      <c r="Z8855" s="62">
        <v>2290</v>
      </c>
      <c r="AA8855" s="62">
        <v>14118</v>
      </c>
      <c r="AB8855" s="62">
        <v>49.02</v>
      </c>
      <c r="AC8855" s="62">
        <v>95.42</v>
      </c>
    </row>
    <row r="8856" spans="1:29" x14ac:dyDescent="0.25">
      <c r="A8856" s="61" t="s">
        <v>81</v>
      </c>
      <c r="B8856" s="61" t="s">
        <v>82</v>
      </c>
      <c r="C8856" s="62">
        <v>2008</v>
      </c>
      <c r="D8856" s="61" t="s">
        <v>75</v>
      </c>
      <c r="E8856" s="62">
        <v>3</v>
      </c>
      <c r="F8856" s="63"/>
      <c r="G8856" s="63"/>
      <c r="H8856" s="63"/>
      <c r="I8856" s="63"/>
      <c r="J8856" s="63"/>
      <c r="K8856" s="62">
        <v>0</v>
      </c>
      <c r="L8856" s="62">
        <v>342</v>
      </c>
      <c r="M8856" s="62">
        <v>9.5</v>
      </c>
      <c r="N8856" s="63"/>
      <c r="O8856" s="63"/>
      <c r="P8856" s="63"/>
      <c r="Q8856" s="63"/>
      <c r="R8856" s="63"/>
      <c r="S8856" s="63"/>
      <c r="T8856" s="63"/>
      <c r="U8856" s="63"/>
      <c r="V8856" s="63"/>
      <c r="W8856" s="63"/>
      <c r="X8856" s="63"/>
      <c r="Y8856" s="63"/>
      <c r="Z8856" s="62">
        <v>330</v>
      </c>
      <c r="AA8856" s="62">
        <v>1630</v>
      </c>
      <c r="AB8856" s="62">
        <v>45.28</v>
      </c>
      <c r="AC8856" s="62">
        <v>110</v>
      </c>
    </row>
    <row r="8857" spans="1:29" ht="30" x14ac:dyDescent="0.25">
      <c r="A8857" s="61" t="s">
        <v>171</v>
      </c>
      <c r="B8857" s="61" t="s">
        <v>172</v>
      </c>
      <c r="C8857" s="62">
        <v>2008</v>
      </c>
      <c r="D8857" s="61" t="s">
        <v>94</v>
      </c>
      <c r="E8857" s="62">
        <v>4</v>
      </c>
      <c r="F8857" s="63"/>
      <c r="G8857" s="63"/>
      <c r="H8857" s="63"/>
      <c r="I8857" s="63"/>
      <c r="J8857" s="63"/>
      <c r="K8857" s="62">
        <v>0</v>
      </c>
      <c r="L8857" s="63"/>
      <c r="M8857" s="63"/>
      <c r="N8857" s="63"/>
      <c r="O8857" s="63"/>
      <c r="P8857" s="63"/>
      <c r="Q8857" s="63"/>
      <c r="R8857" s="63"/>
      <c r="S8857" s="63"/>
      <c r="T8857" s="63"/>
      <c r="U8857" s="63"/>
      <c r="V8857" s="63"/>
      <c r="W8857" s="63"/>
      <c r="X8857" s="63"/>
      <c r="Y8857" s="63"/>
      <c r="Z8857" s="62">
        <v>0</v>
      </c>
      <c r="AA8857" s="63"/>
      <c r="AB8857" s="63"/>
      <c r="AC8857" s="62">
        <v>0</v>
      </c>
    </row>
    <row r="8858" spans="1:29" ht="30" x14ac:dyDescent="0.25">
      <c r="A8858" s="61" t="s">
        <v>138</v>
      </c>
      <c r="B8858" s="61" t="s">
        <v>139</v>
      </c>
      <c r="C8858" s="62">
        <v>2006</v>
      </c>
      <c r="D8858" s="61" t="s">
        <v>99</v>
      </c>
      <c r="E8858" s="62">
        <v>52</v>
      </c>
      <c r="F8858" s="62">
        <v>174124</v>
      </c>
      <c r="G8858" s="62">
        <v>28738</v>
      </c>
      <c r="H8858" s="62">
        <v>46.05</v>
      </c>
      <c r="I8858" s="62">
        <v>3348.54</v>
      </c>
      <c r="J8858" s="62">
        <v>161935.32</v>
      </c>
      <c r="K8858" s="62">
        <v>29051.41</v>
      </c>
      <c r="L8858" s="62">
        <v>66295</v>
      </c>
      <c r="M8858" s="62">
        <v>106.24</v>
      </c>
      <c r="N8858" s="62">
        <v>558.67999999999995</v>
      </c>
      <c r="O8858" s="62">
        <v>350339.63</v>
      </c>
      <c r="P8858" s="63"/>
      <c r="Q8858" s="63"/>
      <c r="R8858" s="63"/>
      <c r="S8858" s="63"/>
      <c r="T8858" s="63"/>
      <c r="U8858" s="63"/>
      <c r="V8858" s="63"/>
      <c r="W8858" s="63"/>
      <c r="X8858" s="63"/>
      <c r="Y8858" s="63"/>
      <c r="Z8858" s="62">
        <v>66920</v>
      </c>
      <c r="AA8858" s="62">
        <v>12514</v>
      </c>
      <c r="AB8858" s="62">
        <v>20.05</v>
      </c>
      <c r="AC8858" s="62">
        <v>1286.92</v>
      </c>
    </row>
    <row r="8859" spans="1:29" ht="30" x14ac:dyDescent="0.25">
      <c r="A8859" s="61" t="s">
        <v>237</v>
      </c>
      <c r="B8859" s="61" t="s">
        <v>238</v>
      </c>
      <c r="C8859" s="62">
        <v>2012</v>
      </c>
      <c r="D8859" s="61" t="s">
        <v>99</v>
      </c>
      <c r="E8859" s="62">
        <v>32</v>
      </c>
      <c r="F8859" s="62">
        <v>112750</v>
      </c>
      <c r="G8859" s="62">
        <v>20120</v>
      </c>
      <c r="H8859" s="62">
        <v>52.4</v>
      </c>
      <c r="I8859" s="62">
        <v>3523.44</v>
      </c>
      <c r="J8859" s="62">
        <v>104857.5</v>
      </c>
      <c r="K8859" s="62">
        <v>5073</v>
      </c>
      <c r="L8859" s="62">
        <v>9642</v>
      </c>
      <c r="M8859" s="62">
        <v>25.11</v>
      </c>
      <c r="N8859" s="62">
        <v>158.53</v>
      </c>
      <c r="O8859" s="62">
        <v>61176.83</v>
      </c>
      <c r="P8859" s="63"/>
      <c r="Q8859" s="63"/>
      <c r="R8859" s="63"/>
      <c r="S8859" s="63"/>
      <c r="T8859" s="63"/>
      <c r="U8859" s="63"/>
      <c r="V8859" s="63"/>
      <c r="W8859" s="63"/>
      <c r="X8859" s="63"/>
      <c r="Y8859" s="63"/>
      <c r="Z8859" s="62">
        <v>143600</v>
      </c>
      <c r="AA8859" s="62">
        <v>10075</v>
      </c>
      <c r="AB8859" s="62">
        <v>26.24</v>
      </c>
      <c r="AC8859" s="62">
        <v>4487.5</v>
      </c>
    </row>
    <row r="8860" spans="1:29" ht="30" x14ac:dyDescent="0.25">
      <c r="A8860" s="61" t="s">
        <v>115</v>
      </c>
      <c r="B8860" s="61" t="s">
        <v>116</v>
      </c>
      <c r="C8860" s="62">
        <v>2014</v>
      </c>
      <c r="D8860" s="61" t="s">
        <v>72</v>
      </c>
      <c r="E8860" s="62">
        <v>100</v>
      </c>
      <c r="F8860" s="62">
        <v>909320</v>
      </c>
      <c r="G8860" s="62">
        <v>115452</v>
      </c>
      <c r="H8860" s="62">
        <v>96.21</v>
      </c>
      <c r="I8860" s="62">
        <v>9093.2000000000007</v>
      </c>
      <c r="J8860" s="62">
        <v>845667.6</v>
      </c>
      <c r="K8860" s="62">
        <v>0</v>
      </c>
      <c r="L8860" s="63"/>
      <c r="M8860" s="63"/>
      <c r="N8860" s="63"/>
      <c r="O8860" s="63"/>
      <c r="P8860" s="63"/>
      <c r="Q8860" s="63"/>
      <c r="R8860" s="63"/>
      <c r="S8860" s="63"/>
      <c r="T8860" s="63"/>
      <c r="U8860" s="63"/>
      <c r="V8860" s="63"/>
      <c r="W8860" s="63"/>
      <c r="X8860" s="63"/>
      <c r="Y8860" s="63"/>
      <c r="Z8860" s="62">
        <v>306400</v>
      </c>
      <c r="AA8860" s="62">
        <v>45093</v>
      </c>
      <c r="AB8860" s="62">
        <v>37.58</v>
      </c>
      <c r="AC8860" s="62">
        <v>3064</v>
      </c>
    </row>
    <row r="8861" spans="1:29" x14ac:dyDescent="0.25">
      <c r="A8861" s="61" t="s">
        <v>413</v>
      </c>
      <c r="B8861" s="61" t="s">
        <v>414</v>
      </c>
      <c r="C8861" s="62">
        <v>2010</v>
      </c>
      <c r="D8861" s="61" t="s">
        <v>75</v>
      </c>
      <c r="E8861" s="62">
        <v>14</v>
      </c>
      <c r="F8861" s="62">
        <v>130796</v>
      </c>
      <c r="G8861" s="62">
        <v>16318</v>
      </c>
      <c r="H8861" s="62">
        <v>97.13</v>
      </c>
      <c r="I8861" s="62">
        <v>9342.57</v>
      </c>
      <c r="J8861" s="62">
        <v>121640.28</v>
      </c>
      <c r="K8861" s="62">
        <v>7629</v>
      </c>
      <c r="L8861" s="62">
        <v>11260</v>
      </c>
      <c r="M8861" s="62">
        <v>67.02</v>
      </c>
      <c r="N8861" s="62">
        <v>544.92999999999995</v>
      </c>
      <c r="O8861" s="62">
        <v>92000.4</v>
      </c>
      <c r="P8861" s="63"/>
      <c r="Q8861" s="63"/>
      <c r="R8861" s="63"/>
      <c r="S8861" s="63"/>
      <c r="T8861" s="63"/>
      <c r="U8861" s="63"/>
      <c r="V8861" s="63"/>
      <c r="W8861" s="63"/>
      <c r="X8861" s="63"/>
      <c r="Y8861" s="63"/>
      <c r="Z8861" s="62">
        <v>150271</v>
      </c>
      <c r="AA8861" s="62">
        <v>14333</v>
      </c>
      <c r="AB8861" s="62">
        <v>85.32</v>
      </c>
      <c r="AC8861" s="62">
        <v>10733.64</v>
      </c>
    </row>
    <row r="8862" spans="1:29" x14ac:dyDescent="0.25">
      <c r="A8862" s="61" t="s">
        <v>130</v>
      </c>
      <c r="B8862" s="61" t="s">
        <v>131</v>
      </c>
      <c r="C8862" s="62">
        <v>2009</v>
      </c>
      <c r="D8862" s="61" t="s">
        <v>72</v>
      </c>
      <c r="E8862" s="62">
        <v>52</v>
      </c>
      <c r="F8862" s="62">
        <v>559360</v>
      </c>
      <c r="G8862" s="62">
        <v>60155</v>
      </c>
      <c r="H8862" s="62">
        <v>96.4</v>
      </c>
      <c r="I8862" s="62">
        <v>10756.92</v>
      </c>
      <c r="J8862" s="62">
        <v>520204.79999999999</v>
      </c>
      <c r="K8862" s="62">
        <v>0</v>
      </c>
      <c r="L8862" s="63"/>
      <c r="M8862" s="63"/>
      <c r="N8862" s="63"/>
      <c r="O8862" s="63"/>
      <c r="P8862" s="63"/>
      <c r="Q8862" s="63"/>
      <c r="R8862" s="63"/>
      <c r="S8862" s="63"/>
      <c r="T8862" s="63"/>
      <c r="U8862" s="63"/>
      <c r="V8862" s="63"/>
      <c r="W8862" s="63"/>
      <c r="X8862" s="63"/>
      <c r="Y8862" s="63"/>
      <c r="Z8862" s="62">
        <v>1100</v>
      </c>
      <c r="AA8862" s="62">
        <v>6752</v>
      </c>
      <c r="AB8862" s="62">
        <v>10.82</v>
      </c>
      <c r="AC8862" s="62">
        <v>21.15</v>
      </c>
    </row>
    <row r="8863" spans="1:29" ht="30" x14ac:dyDescent="0.25">
      <c r="A8863" s="61" t="s">
        <v>422</v>
      </c>
      <c r="B8863" s="61" t="s">
        <v>423</v>
      </c>
      <c r="C8863" s="62">
        <v>2015</v>
      </c>
      <c r="D8863" s="61" t="s">
        <v>78</v>
      </c>
      <c r="E8863" s="62">
        <v>52</v>
      </c>
      <c r="F8863" s="62">
        <v>454560</v>
      </c>
      <c r="G8863" s="62">
        <v>87691</v>
      </c>
      <c r="H8863" s="62">
        <v>140.53</v>
      </c>
      <c r="I8863" s="62">
        <v>8741.5400000000009</v>
      </c>
      <c r="J8863" s="62">
        <v>422740.8</v>
      </c>
      <c r="K8863" s="62">
        <v>0</v>
      </c>
      <c r="L8863" s="63"/>
      <c r="M8863" s="63"/>
      <c r="N8863" s="63"/>
      <c r="O8863" s="63"/>
      <c r="P8863" s="63"/>
      <c r="Q8863" s="63"/>
      <c r="R8863" s="63"/>
      <c r="S8863" s="63"/>
      <c r="T8863" s="63"/>
      <c r="U8863" s="63"/>
      <c r="V8863" s="63"/>
      <c r="W8863" s="63"/>
      <c r="X8863" s="63"/>
      <c r="Y8863" s="63"/>
      <c r="Z8863" s="62">
        <v>1142</v>
      </c>
      <c r="AA8863" s="62">
        <v>3289</v>
      </c>
      <c r="AB8863" s="62">
        <v>5.27</v>
      </c>
      <c r="AC8863" s="62">
        <v>21.96</v>
      </c>
    </row>
    <row r="8864" spans="1:29" x14ac:dyDescent="0.25">
      <c r="A8864" s="61" t="s">
        <v>155</v>
      </c>
      <c r="B8864" s="61" t="s">
        <v>156</v>
      </c>
      <c r="C8864" s="62">
        <v>2007</v>
      </c>
      <c r="D8864" s="61" t="s">
        <v>78</v>
      </c>
      <c r="E8864" s="62">
        <v>84</v>
      </c>
      <c r="F8864" s="62">
        <v>454980</v>
      </c>
      <c r="G8864" s="62">
        <v>54556</v>
      </c>
      <c r="H8864" s="62">
        <v>54.12</v>
      </c>
      <c r="I8864" s="62">
        <v>5416.43</v>
      </c>
      <c r="J8864" s="62">
        <v>423131.4</v>
      </c>
      <c r="K8864" s="62">
        <v>0</v>
      </c>
      <c r="L8864" s="63"/>
      <c r="M8864" s="63"/>
      <c r="N8864" s="63"/>
      <c r="O8864" s="63"/>
      <c r="P8864" s="63"/>
      <c r="Q8864" s="63"/>
      <c r="R8864" s="63"/>
      <c r="S8864" s="63"/>
      <c r="T8864" s="63"/>
      <c r="U8864" s="63"/>
      <c r="V8864" s="63"/>
      <c r="W8864" s="63"/>
      <c r="X8864" s="63"/>
      <c r="Y8864" s="63"/>
      <c r="Z8864" s="62">
        <v>176.78</v>
      </c>
      <c r="AA8864" s="62">
        <v>3911</v>
      </c>
      <c r="AB8864" s="62">
        <v>3.88</v>
      </c>
      <c r="AC8864" s="62">
        <v>2.1</v>
      </c>
    </row>
    <row r="8865" spans="1:29" x14ac:dyDescent="0.25">
      <c r="A8865" s="61" t="s">
        <v>196</v>
      </c>
      <c r="B8865" s="61" t="s">
        <v>197</v>
      </c>
      <c r="C8865" s="62">
        <v>2006</v>
      </c>
      <c r="D8865" s="61" t="s">
        <v>89</v>
      </c>
      <c r="E8865" s="62">
        <v>24</v>
      </c>
      <c r="F8865" s="62">
        <v>6592</v>
      </c>
      <c r="G8865" s="62">
        <v>2306</v>
      </c>
      <c r="H8865" s="62">
        <v>8.01</v>
      </c>
      <c r="I8865" s="62">
        <v>274.67</v>
      </c>
      <c r="J8865" s="62">
        <v>6130.56</v>
      </c>
      <c r="K8865" s="62">
        <v>2121.2399999999998</v>
      </c>
      <c r="L8865" s="62">
        <v>29478</v>
      </c>
      <c r="M8865" s="62">
        <v>102.35</v>
      </c>
      <c r="N8865" s="63"/>
      <c r="O8865" s="63"/>
      <c r="P8865" s="63"/>
      <c r="Q8865" s="63"/>
      <c r="R8865" s="63"/>
      <c r="S8865" s="63"/>
      <c r="T8865" s="63"/>
      <c r="U8865" s="63"/>
      <c r="V8865" s="63"/>
      <c r="W8865" s="63"/>
      <c r="X8865" s="63"/>
      <c r="Y8865" s="63"/>
      <c r="Z8865" s="62">
        <v>50400</v>
      </c>
      <c r="AA8865" s="62">
        <v>7111</v>
      </c>
      <c r="AB8865" s="62">
        <v>24.69</v>
      </c>
      <c r="AC8865" s="62">
        <v>2100</v>
      </c>
    </row>
    <row r="8866" spans="1:29" ht="30" x14ac:dyDescent="0.25">
      <c r="A8866" s="61" t="s">
        <v>111</v>
      </c>
      <c r="B8866" s="61" t="s">
        <v>112</v>
      </c>
      <c r="C8866" s="62">
        <v>2010</v>
      </c>
      <c r="D8866" s="61" t="s">
        <v>99</v>
      </c>
      <c r="E8866" s="62">
        <v>80</v>
      </c>
      <c r="F8866" s="62">
        <v>279360</v>
      </c>
      <c r="G8866" s="62">
        <v>44352</v>
      </c>
      <c r="H8866" s="62">
        <v>46.2</v>
      </c>
      <c r="I8866" s="62">
        <v>3492</v>
      </c>
      <c r="J8866" s="62">
        <v>259804.79999999999</v>
      </c>
      <c r="K8866" s="62">
        <v>32452.959999999999</v>
      </c>
      <c r="L8866" s="62">
        <v>32580</v>
      </c>
      <c r="M8866" s="62">
        <v>33.94</v>
      </c>
      <c r="N8866" s="62">
        <v>405.66</v>
      </c>
      <c r="O8866" s="62">
        <v>391359.96</v>
      </c>
      <c r="P8866" s="63"/>
      <c r="Q8866" s="63"/>
      <c r="R8866" s="63"/>
      <c r="S8866" s="63"/>
      <c r="T8866" s="63"/>
      <c r="U8866" s="63"/>
      <c r="V8866" s="63"/>
      <c r="W8866" s="63"/>
      <c r="X8866" s="63"/>
      <c r="Y8866" s="63"/>
      <c r="Z8866" s="62">
        <v>20625</v>
      </c>
      <c r="AA8866" s="62">
        <v>20040</v>
      </c>
      <c r="AB8866" s="62">
        <v>20.88</v>
      </c>
      <c r="AC8866" s="62">
        <v>257.81</v>
      </c>
    </row>
    <row r="8867" spans="1:29" x14ac:dyDescent="0.25">
      <c r="A8867" s="61" t="s">
        <v>113</v>
      </c>
      <c r="B8867" s="61" t="s">
        <v>114</v>
      </c>
      <c r="C8867" s="62">
        <v>2014</v>
      </c>
      <c r="D8867" s="61" t="s">
        <v>83</v>
      </c>
      <c r="E8867" s="62">
        <v>1</v>
      </c>
      <c r="F8867" s="63"/>
      <c r="G8867" s="63"/>
      <c r="H8867" s="63"/>
      <c r="I8867" s="63"/>
      <c r="J8867" s="63"/>
      <c r="K8867" s="62">
        <v>0</v>
      </c>
      <c r="L8867" s="63"/>
      <c r="M8867" s="63"/>
      <c r="N8867" s="63"/>
      <c r="O8867" s="63"/>
      <c r="P8867" s="63"/>
      <c r="Q8867" s="63"/>
      <c r="R8867" s="63"/>
      <c r="S8867" s="63"/>
      <c r="T8867" s="63"/>
      <c r="U8867" s="63"/>
      <c r="V8867" s="63"/>
      <c r="W8867" s="63"/>
      <c r="X8867" s="63"/>
      <c r="Y8867" s="63"/>
      <c r="Z8867" s="62">
        <v>0</v>
      </c>
      <c r="AA8867" s="63"/>
      <c r="AB8867" s="63"/>
      <c r="AC8867" s="62">
        <v>0</v>
      </c>
    </row>
    <row r="8868" spans="1:29" x14ac:dyDescent="0.25">
      <c r="A8868" s="61" t="s">
        <v>260</v>
      </c>
      <c r="B8868" s="61" t="s">
        <v>261</v>
      </c>
      <c r="C8868" s="62">
        <v>2009</v>
      </c>
      <c r="D8868" s="61" t="s">
        <v>313</v>
      </c>
      <c r="E8868" s="62">
        <v>57</v>
      </c>
      <c r="F8868" s="62">
        <v>567600</v>
      </c>
      <c r="G8868" s="62">
        <v>103651</v>
      </c>
      <c r="H8868" s="62">
        <v>151.54</v>
      </c>
      <c r="I8868" s="62">
        <v>9957.89</v>
      </c>
      <c r="J8868" s="62">
        <v>527868</v>
      </c>
      <c r="K8868" s="62">
        <v>0.97</v>
      </c>
      <c r="L8868" s="62">
        <v>346</v>
      </c>
      <c r="M8868" s="62">
        <v>0.51</v>
      </c>
      <c r="N8868" s="62">
        <v>0.02</v>
      </c>
      <c r="O8868" s="62">
        <v>11.7</v>
      </c>
      <c r="P8868" s="63"/>
      <c r="Q8868" s="63"/>
      <c r="R8868" s="63"/>
      <c r="S8868" s="63"/>
      <c r="T8868" s="63"/>
      <c r="U8868" s="63"/>
      <c r="V8868" s="63"/>
      <c r="W8868" s="63"/>
      <c r="X8868" s="63"/>
      <c r="Y8868" s="63"/>
      <c r="Z8868" s="62">
        <v>1674</v>
      </c>
      <c r="AA8868" s="62">
        <v>12515</v>
      </c>
      <c r="AB8868" s="62">
        <v>18.3</v>
      </c>
      <c r="AC8868" s="62">
        <v>29.37</v>
      </c>
    </row>
    <row r="8869" spans="1:29" ht="30" x14ac:dyDescent="0.25">
      <c r="A8869" s="61" t="s">
        <v>151</v>
      </c>
      <c r="B8869" s="61" t="s">
        <v>152</v>
      </c>
      <c r="C8869" s="62">
        <v>2015</v>
      </c>
      <c r="D8869" s="61" t="s">
        <v>78</v>
      </c>
      <c r="E8869" s="62">
        <v>40</v>
      </c>
      <c r="F8869" s="62">
        <v>346500</v>
      </c>
      <c r="G8869" s="62">
        <v>59945</v>
      </c>
      <c r="H8869" s="62">
        <v>124.89</v>
      </c>
      <c r="I8869" s="62">
        <v>8662.5</v>
      </c>
      <c r="J8869" s="62">
        <v>322245</v>
      </c>
      <c r="K8869" s="62">
        <v>0</v>
      </c>
      <c r="L8869" s="63"/>
      <c r="M8869" s="63"/>
      <c r="N8869" s="63"/>
      <c r="O8869" s="63"/>
      <c r="P8869" s="63"/>
      <c r="Q8869" s="63"/>
      <c r="R8869" s="63"/>
      <c r="S8869" s="63"/>
      <c r="T8869" s="63"/>
      <c r="U8869" s="63"/>
      <c r="V8869" s="63"/>
      <c r="W8869" s="63"/>
      <c r="X8869" s="63"/>
      <c r="Y8869" s="63"/>
      <c r="Z8869" s="62">
        <v>770.54</v>
      </c>
      <c r="AA8869" s="62">
        <v>4449</v>
      </c>
      <c r="AB8869" s="62">
        <v>9.27</v>
      </c>
      <c r="AC8869" s="62">
        <v>19.260000000000002</v>
      </c>
    </row>
    <row r="8870" spans="1:29" ht="30" x14ac:dyDescent="0.25">
      <c r="A8870" s="61" t="s">
        <v>92</v>
      </c>
      <c r="B8870" s="61" t="s">
        <v>93</v>
      </c>
      <c r="C8870" s="62">
        <v>2011</v>
      </c>
      <c r="D8870" s="61" t="s">
        <v>99</v>
      </c>
      <c r="E8870" s="62">
        <v>33</v>
      </c>
      <c r="F8870" s="62">
        <v>131072</v>
      </c>
      <c r="G8870" s="62">
        <v>29375</v>
      </c>
      <c r="H8870" s="62">
        <v>74.180000000000007</v>
      </c>
      <c r="I8870" s="62">
        <v>3971.88</v>
      </c>
      <c r="J8870" s="62">
        <v>121896.96000000001</v>
      </c>
      <c r="K8870" s="62">
        <v>8552.86</v>
      </c>
      <c r="L8870" s="62">
        <v>9979</v>
      </c>
      <c r="M8870" s="62">
        <v>25.2</v>
      </c>
      <c r="N8870" s="62">
        <v>259.18</v>
      </c>
      <c r="O8870" s="62">
        <v>103141.52</v>
      </c>
      <c r="P8870" s="63"/>
      <c r="Q8870" s="63"/>
      <c r="R8870" s="63"/>
      <c r="S8870" s="63"/>
      <c r="T8870" s="63"/>
      <c r="U8870" s="63"/>
      <c r="V8870" s="63"/>
      <c r="W8870" s="63"/>
      <c r="X8870" s="63"/>
      <c r="Y8870" s="63"/>
      <c r="Z8870" s="62">
        <v>0</v>
      </c>
      <c r="AA8870" s="62">
        <v>1757</v>
      </c>
      <c r="AB8870" s="62">
        <v>4.4400000000000004</v>
      </c>
      <c r="AC8870" s="62">
        <v>0</v>
      </c>
    </row>
    <row r="8871" spans="1:29" x14ac:dyDescent="0.25">
      <c r="A8871" s="61" t="s">
        <v>113</v>
      </c>
      <c r="B8871" s="61" t="s">
        <v>114</v>
      </c>
      <c r="C8871" s="62">
        <v>2016</v>
      </c>
      <c r="D8871" s="61" t="s">
        <v>86</v>
      </c>
      <c r="E8871" s="62">
        <v>400</v>
      </c>
      <c r="F8871" s="62">
        <v>103672</v>
      </c>
      <c r="G8871" s="62">
        <v>22347</v>
      </c>
      <c r="H8871" s="62">
        <v>4.66</v>
      </c>
      <c r="I8871" s="62">
        <v>259.18</v>
      </c>
      <c r="J8871" s="62">
        <v>96414.96</v>
      </c>
      <c r="K8871" s="62">
        <v>11886.52</v>
      </c>
      <c r="L8871" s="62">
        <v>18455</v>
      </c>
      <c r="M8871" s="62">
        <v>3.84</v>
      </c>
      <c r="N8871" s="62">
        <v>29.72</v>
      </c>
      <c r="O8871" s="62">
        <v>143343.09</v>
      </c>
      <c r="P8871" s="63"/>
      <c r="Q8871" s="63"/>
      <c r="R8871" s="63"/>
      <c r="S8871" s="63"/>
      <c r="T8871" s="63"/>
      <c r="U8871" s="63"/>
      <c r="V8871" s="63"/>
      <c r="W8871" s="63"/>
      <c r="X8871" s="63"/>
      <c r="Y8871" s="63"/>
      <c r="Z8871" s="62">
        <v>2512599</v>
      </c>
      <c r="AA8871" s="62">
        <v>520694</v>
      </c>
      <c r="AB8871" s="62">
        <v>108.48</v>
      </c>
      <c r="AC8871" s="62">
        <v>6281.5</v>
      </c>
    </row>
    <row r="8872" spans="1:29" x14ac:dyDescent="0.25">
      <c r="A8872" s="61" t="s">
        <v>140</v>
      </c>
      <c r="B8872" s="61" t="s">
        <v>141</v>
      </c>
      <c r="C8872" s="62">
        <v>2010</v>
      </c>
      <c r="D8872" s="61" t="s">
        <v>72</v>
      </c>
      <c r="E8872" s="62">
        <v>59</v>
      </c>
      <c r="F8872" s="62">
        <v>179881</v>
      </c>
      <c r="G8872" s="62">
        <v>27530</v>
      </c>
      <c r="H8872" s="62">
        <v>38.880000000000003</v>
      </c>
      <c r="I8872" s="62">
        <v>3048.83</v>
      </c>
      <c r="J8872" s="62">
        <v>167289.32999999999</v>
      </c>
      <c r="K8872" s="62">
        <v>1200.78</v>
      </c>
      <c r="L8872" s="62">
        <v>16081</v>
      </c>
      <c r="M8872" s="62">
        <v>22.71</v>
      </c>
      <c r="N8872" s="63"/>
      <c r="O8872" s="63"/>
      <c r="P8872" s="63"/>
      <c r="Q8872" s="63"/>
      <c r="R8872" s="63"/>
      <c r="S8872" s="63"/>
      <c r="T8872" s="63"/>
      <c r="U8872" s="63"/>
      <c r="V8872" s="63"/>
      <c r="W8872" s="63"/>
      <c r="X8872" s="63"/>
      <c r="Y8872" s="63"/>
      <c r="Z8872" s="62">
        <v>1410</v>
      </c>
      <c r="AA8872" s="62">
        <v>14860</v>
      </c>
      <c r="AB8872" s="62">
        <v>20.99</v>
      </c>
      <c r="AC8872" s="62">
        <v>23.9</v>
      </c>
    </row>
    <row r="8873" spans="1:29" ht="30" x14ac:dyDescent="0.25">
      <c r="A8873" s="61" t="s">
        <v>218</v>
      </c>
      <c r="B8873" s="61" t="s">
        <v>219</v>
      </c>
      <c r="C8873" s="62">
        <v>2011</v>
      </c>
      <c r="D8873" s="61" t="s">
        <v>72</v>
      </c>
      <c r="E8873" s="62">
        <v>42</v>
      </c>
      <c r="F8873" s="62">
        <v>418960</v>
      </c>
      <c r="G8873" s="62">
        <v>54743</v>
      </c>
      <c r="H8873" s="62">
        <v>108.62</v>
      </c>
      <c r="I8873" s="62">
        <v>9975.24</v>
      </c>
      <c r="J8873" s="62">
        <v>389632.8</v>
      </c>
      <c r="K8873" s="62">
        <v>0</v>
      </c>
      <c r="L8873" s="63"/>
      <c r="M8873" s="63"/>
      <c r="N8873" s="63"/>
      <c r="O8873" s="63"/>
      <c r="P8873" s="63"/>
      <c r="Q8873" s="63"/>
      <c r="R8873" s="63"/>
      <c r="S8873" s="63"/>
      <c r="T8873" s="63"/>
      <c r="U8873" s="63"/>
      <c r="V8873" s="63"/>
      <c r="W8873" s="63"/>
      <c r="X8873" s="63"/>
      <c r="Y8873" s="63"/>
      <c r="Z8873" s="62">
        <v>103920</v>
      </c>
      <c r="AA8873" s="62">
        <v>14039</v>
      </c>
      <c r="AB8873" s="62">
        <v>27.86</v>
      </c>
      <c r="AC8873" s="62">
        <v>2474.29</v>
      </c>
    </row>
    <row r="8874" spans="1:29" ht="30" x14ac:dyDescent="0.25">
      <c r="A8874" s="61" t="s">
        <v>269</v>
      </c>
      <c r="B8874" s="61" t="s">
        <v>270</v>
      </c>
      <c r="C8874" s="62">
        <v>2018</v>
      </c>
      <c r="D8874" s="61" t="s">
        <v>298</v>
      </c>
      <c r="E8874" s="62">
        <v>2</v>
      </c>
      <c r="F8874" s="62">
        <v>32909</v>
      </c>
      <c r="G8874" s="62">
        <v>6399</v>
      </c>
      <c r="H8874" s="62">
        <v>266.63</v>
      </c>
      <c r="I8874" s="62">
        <v>16454.5</v>
      </c>
      <c r="J8874" s="62">
        <v>30605.37</v>
      </c>
      <c r="K8874" s="62">
        <v>0</v>
      </c>
      <c r="L8874" s="63"/>
      <c r="M8874" s="63"/>
      <c r="N8874" s="63"/>
      <c r="O8874" s="63"/>
      <c r="P8874" s="63"/>
      <c r="Q8874" s="63"/>
      <c r="R8874" s="63"/>
      <c r="S8874" s="63"/>
      <c r="T8874" s="63"/>
      <c r="U8874" s="62">
        <v>1712</v>
      </c>
      <c r="V8874" s="62">
        <v>3003</v>
      </c>
      <c r="W8874" s="62">
        <v>125.13</v>
      </c>
      <c r="X8874" s="62">
        <v>856</v>
      </c>
      <c r="Y8874" s="62">
        <v>38321.410000000003</v>
      </c>
      <c r="Z8874" s="62">
        <v>23360</v>
      </c>
      <c r="AA8874" s="62">
        <v>1087</v>
      </c>
      <c r="AB8874" s="62">
        <v>45.29</v>
      </c>
      <c r="AC8874" s="62">
        <v>11680</v>
      </c>
    </row>
    <row r="8875" spans="1:29" x14ac:dyDescent="0.25">
      <c r="A8875" s="61" t="s">
        <v>144</v>
      </c>
      <c r="B8875" s="61" t="s">
        <v>145</v>
      </c>
      <c r="C8875" s="62">
        <v>2018</v>
      </c>
      <c r="D8875" s="61" t="s">
        <v>89</v>
      </c>
      <c r="E8875" s="62">
        <v>58</v>
      </c>
      <c r="F8875" s="62">
        <v>143086</v>
      </c>
      <c r="G8875" s="62">
        <v>29501</v>
      </c>
      <c r="H8875" s="62">
        <v>42.39</v>
      </c>
      <c r="I8875" s="62">
        <v>2467</v>
      </c>
      <c r="J8875" s="62">
        <v>133069.98000000001</v>
      </c>
      <c r="K8875" s="62">
        <v>9842.8700000000008</v>
      </c>
      <c r="L8875" s="62">
        <v>10630</v>
      </c>
      <c r="M8875" s="62">
        <v>15.27</v>
      </c>
      <c r="N8875" s="62">
        <v>169.7</v>
      </c>
      <c r="O8875" s="62">
        <v>118698.13</v>
      </c>
      <c r="P8875" s="63"/>
      <c r="Q8875" s="63"/>
      <c r="R8875" s="63"/>
      <c r="S8875" s="63"/>
      <c r="T8875" s="63"/>
      <c r="U8875" s="63"/>
      <c r="V8875" s="63"/>
      <c r="W8875" s="63"/>
      <c r="X8875" s="63"/>
      <c r="Y8875" s="63"/>
      <c r="Z8875" s="62">
        <v>967</v>
      </c>
      <c r="AA8875" s="62">
        <v>19947</v>
      </c>
      <c r="AB8875" s="62">
        <v>28.66</v>
      </c>
      <c r="AC8875" s="62">
        <v>16.670000000000002</v>
      </c>
    </row>
    <row r="8876" spans="1:29" ht="30" x14ac:dyDescent="0.25">
      <c r="A8876" s="61" t="s">
        <v>528</v>
      </c>
      <c r="B8876" s="61" t="s">
        <v>529</v>
      </c>
      <c r="C8876" s="62">
        <v>2017</v>
      </c>
      <c r="D8876" s="61" t="s">
        <v>78</v>
      </c>
      <c r="E8876" s="62">
        <v>30</v>
      </c>
      <c r="F8876" s="62">
        <v>212944</v>
      </c>
      <c r="G8876" s="62">
        <v>38576</v>
      </c>
      <c r="H8876" s="62">
        <v>107.16</v>
      </c>
      <c r="I8876" s="62">
        <v>7098.13</v>
      </c>
      <c r="J8876" s="62">
        <v>198037.92</v>
      </c>
      <c r="K8876" s="62">
        <v>0</v>
      </c>
      <c r="L8876" s="63"/>
      <c r="M8876" s="63"/>
      <c r="N8876" s="63"/>
      <c r="O8876" s="63"/>
      <c r="P8876" s="63"/>
      <c r="Q8876" s="63"/>
      <c r="R8876" s="63"/>
      <c r="S8876" s="63"/>
      <c r="T8876" s="63"/>
      <c r="U8876" s="63"/>
      <c r="V8876" s="63"/>
      <c r="W8876" s="63"/>
      <c r="X8876" s="63"/>
      <c r="Y8876" s="63"/>
      <c r="Z8876" s="62">
        <v>2886.3</v>
      </c>
      <c r="AA8876" s="62">
        <v>12951</v>
      </c>
      <c r="AB8876" s="62">
        <v>35.979999999999997</v>
      </c>
      <c r="AC8876" s="62">
        <v>96.21</v>
      </c>
    </row>
    <row r="8877" spans="1:29" ht="30" x14ac:dyDescent="0.25">
      <c r="A8877" s="61" t="s">
        <v>255</v>
      </c>
      <c r="B8877" s="61" t="s">
        <v>256</v>
      </c>
      <c r="C8877" s="62">
        <v>2006</v>
      </c>
      <c r="D8877" s="61" t="s">
        <v>262</v>
      </c>
      <c r="E8877" s="62">
        <v>60</v>
      </c>
      <c r="F8877" s="62">
        <v>198628</v>
      </c>
      <c r="G8877" s="62">
        <v>31578</v>
      </c>
      <c r="H8877" s="62">
        <v>43.86</v>
      </c>
      <c r="I8877" s="62">
        <v>3310.47</v>
      </c>
      <c r="J8877" s="62">
        <v>184724.04</v>
      </c>
      <c r="K8877" s="62">
        <v>40129</v>
      </c>
      <c r="L8877" s="62">
        <v>35560</v>
      </c>
      <c r="M8877" s="62">
        <v>49.39</v>
      </c>
      <c r="N8877" s="62">
        <v>668.82</v>
      </c>
      <c r="O8877" s="62">
        <v>483927.66</v>
      </c>
      <c r="P8877" s="63"/>
      <c r="Q8877" s="63"/>
      <c r="R8877" s="63"/>
      <c r="S8877" s="63"/>
      <c r="T8877" s="63"/>
      <c r="U8877" s="63"/>
      <c r="V8877" s="63"/>
      <c r="W8877" s="63"/>
      <c r="X8877" s="63"/>
      <c r="Y8877" s="63"/>
      <c r="Z8877" s="62">
        <v>3087</v>
      </c>
      <c r="AA8877" s="62">
        <v>23928</v>
      </c>
      <c r="AB8877" s="62">
        <v>33.229999999999997</v>
      </c>
      <c r="AC8877" s="62">
        <v>51.45</v>
      </c>
    </row>
    <row r="8878" spans="1:29" ht="30" x14ac:dyDescent="0.25">
      <c r="A8878" s="61" t="s">
        <v>577</v>
      </c>
      <c r="B8878" s="61" t="s">
        <v>578</v>
      </c>
      <c r="C8878" s="62">
        <v>2005</v>
      </c>
      <c r="D8878" s="61" t="s">
        <v>75</v>
      </c>
      <c r="E8878" s="62">
        <v>2</v>
      </c>
      <c r="F8878" s="62">
        <v>3222</v>
      </c>
      <c r="G8878" s="62">
        <v>382</v>
      </c>
      <c r="H8878" s="62">
        <v>15.92</v>
      </c>
      <c r="I8878" s="62">
        <v>1611</v>
      </c>
      <c r="J8878" s="62">
        <v>2996.46</v>
      </c>
      <c r="K8878" s="62">
        <v>0</v>
      </c>
      <c r="L8878" s="63"/>
      <c r="M8878" s="63"/>
      <c r="N8878" s="63"/>
      <c r="O8878" s="63"/>
      <c r="P8878" s="63"/>
      <c r="Q8878" s="63"/>
      <c r="R8878" s="63"/>
      <c r="S8878" s="63"/>
      <c r="T8878" s="63"/>
      <c r="U8878" s="62">
        <v>821</v>
      </c>
      <c r="V8878" s="62">
        <v>1544</v>
      </c>
      <c r="W8878" s="62">
        <v>64.33</v>
      </c>
      <c r="X8878" s="62">
        <v>410</v>
      </c>
      <c r="Y8878" s="62">
        <v>18377.259999999998</v>
      </c>
      <c r="Z8878" s="62">
        <v>68.180000000000007</v>
      </c>
      <c r="AA8878" s="62">
        <v>178</v>
      </c>
      <c r="AB8878" s="62">
        <v>7.42</v>
      </c>
      <c r="AC8878" s="62">
        <v>34.090000000000003</v>
      </c>
    </row>
    <row r="8879" spans="1:29" x14ac:dyDescent="0.25">
      <c r="A8879" s="61" t="s">
        <v>478</v>
      </c>
      <c r="B8879" s="61" t="s">
        <v>479</v>
      </c>
      <c r="C8879" s="62">
        <v>2017</v>
      </c>
      <c r="D8879" s="61" t="s">
        <v>78</v>
      </c>
      <c r="E8879" s="62">
        <v>40</v>
      </c>
      <c r="F8879" s="62">
        <v>285280</v>
      </c>
      <c r="G8879" s="62">
        <v>64311</v>
      </c>
      <c r="H8879" s="62">
        <v>133.97999999999999</v>
      </c>
      <c r="I8879" s="62">
        <v>7132</v>
      </c>
      <c r="J8879" s="62">
        <v>265310.40000000002</v>
      </c>
      <c r="K8879" s="62">
        <v>0</v>
      </c>
      <c r="L8879" s="63"/>
      <c r="M8879" s="63"/>
      <c r="N8879" s="63"/>
      <c r="O8879" s="63"/>
      <c r="P8879" s="63"/>
      <c r="Q8879" s="63"/>
      <c r="R8879" s="63"/>
      <c r="S8879" s="63"/>
      <c r="T8879" s="63"/>
      <c r="U8879" s="63"/>
      <c r="V8879" s="63"/>
      <c r="W8879" s="63"/>
      <c r="X8879" s="63"/>
      <c r="Y8879" s="63"/>
      <c r="Z8879" s="62">
        <v>757.57</v>
      </c>
      <c r="AA8879" s="62">
        <v>17974</v>
      </c>
      <c r="AB8879" s="62">
        <v>37.450000000000003</v>
      </c>
      <c r="AC8879" s="62">
        <v>18.940000000000001</v>
      </c>
    </row>
    <row r="8880" spans="1:29" ht="30" x14ac:dyDescent="0.25">
      <c r="A8880" s="61" t="s">
        <v>182</v>
      </c>
      <c r="B8880" s="61" t="s">
        <v>183</v>
      </c>
      <c r="C8880" s="62">
        <v>2007</v>
      </c>
      <c r="D8880" s="61" t="s">
        <v>78</v>
      </c>
      <c r="E8880" s="62">
        <v>29</v>
      </c>
      <c r="F8880" s="62">
        <v>41313</v>
      </c>
      <c r="G8880" s="62">
        <v>9833</v>
      </c>
      <c r="H8880" s="62">
        <v>28.26</v>
      </c>
      <c r="I8880" s="62">
        <v>1424.59</v>
      </c>
      <c r="J8880" s="62">
        <v>38421.089999999997</v>
      </c>
      <c r="K8880" s="62">
        <v>3282.25</v>
      </c>
      <c r="L8880" s="62">
        <v>23601</v>
      </c>
      <c r="M8880" s="62">
        <v>67.819999999999993</v>
      </c>
      <c r="N8880" s="62">
        <v>113.18</v>
      </c>
      <c r="O8880" s="62">
        <v>39581.64</v>
      </c>
      <c r="P8880" s="63"/>
      <c r="Q8880" s="63"/>
      <c r="R8880" s="63"/>
      <c r="S8880" s="63"/>
      <c r="T8880" s="63"/>
      <c r="U8880" s="63"/>
      <c r="V8880" s="63"/>
      <c r="W8880" s="63"/>
      <c r="X8880" s="63"/>
      <c r="Y8880" s="63"/>
      <c r="Z8880" s="62">
        <v>107851</v>
      </c>
      <c r="AA8880" s="62">
        <v>6389</v>
      </c>
      <c r="AB8880" s="62">
        <v>18.36</v>
      </c>
      <c r="AC8880" s="62">
        <v>3719</v>
      </c>
    </row>
    <row r="8881" spans="1:29" ht="30" x14ac:dyDescent="0.25">
      <c r="A8881" s="61" t="s">
        <v>87</v>
      </c>
      <c r="B8881" s="61" t="s">
        <v>88</v>
      </c>
      <c r="C8881" s="62">
        <v>2006</v>
      </c>
      <c r="D8881" s="61" t="s">
        <v>78</v>
      </c>
      <c r="E8881" s="62">
        <v>40</v>
      </c>
      <c r="F8881" s="62">
        <v>107148</v>
      </c>
      <c r="G8881" s="62">
        <v>30714</v>
      </c>
      <c r="H8881" s="62">
        <v>63.99</v>
      </c>
      <c r="I8881" s="62">
        <v>2678.7</v>
      </c>
      <c r="J8881" s="62">
        <v>99647.64</v>
      </c>
      <c r="K8881" s="62">
        <v>19757.52</v>
      </c>
      <c r="L8881" s="62">
        <v>5796</v>
      </c>
      <c r="M8881" s="62">
        <v>12.08</v>
      </c>
      <c r="N8881" s="62">
        <v>493.94</v>
      </c>
      <c r="O8881" s="62">
        <v>238261.82</v>
      </c>
      <c r="P8881" s="63"/>
      <c r="Q8881" s="63"/>
      <c r="R8881" s="63"/>
      <c r="S8881" s="63"/>
      <c r="T8881" s="63"/>
      <c r="U8881" s="63"/>
      <c r="V8881" s="63"/>
      <c r="W8881" s="63"/>
      <c r="X8881" s="63"/>
      <c r="Y8881" s="63"/>
      <c r="Z8881" s="62">
        <v>153270</v>
      </c>
      <c r="AA8881" s="62">
        <v>14974</v>
      </c>
      <c r="AB8881" s="62">
        <v>31.2</v>
      </c>
      <c r="AC8881" s="62">
        <v>3831.75</v>
      </c>
    </row>
    <row r="8882" spans="1:29" x14ac:dyDescent="0.25">
      <c r="A8882" s="61" t="s">
        <v>383</v>
      </c>
      <c r="B8882" s="61" t="s">
        <v>384</v>
      </c>
      <c r="C8882" s="62">
        <v>2013</v>
      </c>
      <c r="D8882" s="61" t="s">
        <v>150</v>
      </c>
      <c r="E8882" s="62">
        <v>8</v>
      </c>
      <c r="F8882" s="63"/>
      <c r="G8882" s="63"/>
      <c r="H8882" s="63"/>
      <c r="I8882" s="63"/>
      <c r="J8882" s="63"/>
      <c r="K8882" s="62">
        <v>0</v>
      </c>
      <c r="L8882" s="63"/>
      <c r="M8882" s="63"/>
      <c r="N8882" s="63"/>
      <c r="O8882" s="63"/>
      <c r="P8882" s="63"/>
      <c r="Q8882" s="63"/>
      <c r="R8882" s="63"/>
      <c r="S8882" s="63"/>
      <c r="T8882" s="63"/>
      <c r="U8882" s="63"/>
      <c r="V8882" s="63"/>
      <c r="W8882" s="63"/>
      <c r="X8882" s="63"/>
      <c r="Y8882" s="63"/>
      <c r="Z8882" s="62">
        <v>278.06</v>
      </c>
      <c r="AA8882" s="62">
        <v>690</v>
      </c>
      <c r="AB8882" s="62">
        <v>7.19</v>
      </c>
      <c r="AC8882" s="62">
        <v>34.76</v>
      </c>
    </row>
    <row r="8883" spans="1:29" ht="30" x14ac:dyDescent="0.25">
      <c r="A8883" s="61" t="s">
        <v>148</v>
      </c>
      <c r="B8883" s="61" t="s">
        <v>149</v>
      </c>
      <c r="C8883" s="62">
        <v>2013</v>
      </c>
      <c r="D8883" s="61" t="s">
        <v>94</v>
      </c>
      <c r="E8883" s="62">
        <v>13</v>
      </c>
      <c r="F8883" s="62">
        <v>7335</v>
      </c>
      <c r="G8883" s="62">
        <v>1737</v>
      </c>
      <c r="H8883" s="62">
        <v>11.13</v>
      </c>
      <c r="I8883" s="62">
        <v>564.23</v>
      </c>
      <c r="J8883" s="62">
        <v>6821.55</v>
      </c>
      <c r="K8883" s="62">
        <v>170.71</v>
      </c>
      <c r="L8883" s="62">
        <v>1101</v>
      </c>
      <c r="M8883" s="62">
        <v>7.06</v>
      </c>
      <c r="N8883" s="62">
        <v>13.13</v>
      </c>
      <c r="O8883" s="62">
        <v>2058.62</v>
      </c>
      <c r="P8883" s="63"/>
      <c r="Q8883" s="63"/>
      <c r="R8883" s="63"/>
      <c r="S8883" s="63"/>
      <c r="T8883" s="63"/>
      <c r="U8883" s="63"/>
      <c r="V8883" s="63"/>
      <c r="W8883" s="63"/>
      <c r="X8883" s="63"/>
      <c r="Y8883" s="63"/>
      <c r="Z8883" s="62">
        <v>119340</v>
      </c>
      <c r="AA8883" s="62">
        <v>15263</v>
      </c>
      <c r="AB8883" s="62">
        <v>97.84</v>
      </c>
      <c r="AC8883" s="62">
        <v>9180</v>
      </c>
    </row>
    <row r="8884" spans="1:29" x14ac:dyDescent="0.25">
      <c r="A8884" s="61" t="s">
        <v>579</v>
      </c>
      <c r="B8884" s="61" t="s">
        <v>580</v>
      </c>
      <c r="C8884" s="62">
        <v>2003</v>
      </c>
      <c r="D8884" s="61" t="s">
        <v>78</v>
      </c>
      <c r="E8884" s="62">
        <v>60</v>
      </c>
      <c r="F8884" s="62">
        <v>617763</v>
      </c>
      <c r="G8884" s="62">
        <v>76974</v>
      </c>
      <c r="H8884" s="62">
        <v>106.91</v>
      </c>
      <c r="I8884" s="62">
        <v>10296.049999999999</v>
      </c>
      <c r="J8884" s="62">
        <v>574519.59</v>
      </c>
      <c r="K8884" s="62">
        <v>0</v>
      </c>
      <c r="L8884" s="63"/>
      <c r="M8884" s="63"/>
      <c r="N8884" s="63"/>
      <c r="O8884" s="63"/>
      <c r="P8884" s="63"/>
      <c r="Q8884" s="63"/>
      <c r="R8884" s="63"/>
      <c r="S8884" s="63"/>
      <c r="T8884" s="63"/>
      <c r="U8884" s="63"/>
      <c r="V8884" s="63"/>
      <c r="W8884" s="63"/>
      <c r="X8884" s="63"/>
      <c r="Y8884" s="63"/>
      <c r="Z8884" s="62">
        <v>3.15</v>
      </c>
      <c r="AA8884" s="62">
        <v>21369</v>
      </c>
      <c r="AB8884" s="62">
        <v>29.68</v>
      </c>
      <c r="AC8884" s="62">
        <v>0.05</v>
      </c>
    </row>
    <row r="8885" spans="1:29" x14ac:dyDescent="0.25">
      <c r="A8885" s="61" t="s">
        <v>79</v>
      </c>
      <c r="B8885" s="61" t="s">
        <v>80</v>
      </c>
      <c r="C8885" s="62">
        <v>2006</v>
      </c>
      <c r="D8885" s="61" t="s">
        <v>99</v>
      </c>
      <c r="E8885" s="62">
        <v>64</v>
      </c>
      <c r="F8885" s="62">
        <v>219620</v>
      </c>
      <c r="G8885" s="62">
        <v>34549</v>
      </c>
      <c r="H8885" s="62">
        <v>44.99</v>
      </c>
      <c r="I8885" s="62">
        <v>3431.56</v>
      </c>
      <c r="J8885" s="62">
        <v>204246.6</v>
      </c>
      <c r="K8885" s="62">
        <v>24784.68</v>
      </c>
      <c r="L8885" s="62">
        <v>36094</v>
      </c>
      <c r="M8885" s="62">
        <v>47</v>
      </c>
      <c r="N8885" s="62">
        <v>387.26</v>
      </c>
      <c r="O8885" s="62">
        <v>298885.83</v>
      </c>
      <c r="P8885" s="63"/>
      <c r="Q8885" s="63"/>
      <c r="R8885" s="63"/>
      <c r="S8885" s="63"/>
      <c r="T8885" s="63"/>
      <c r="U8885" s="63"/>
      <c r="V8885" s="63"/>
      <c r="W8885" s="63"/>
      <c r="X8885" s="63"/>
      <c r="Y8885" s="63"/>
      <c r="Z8885" s="62">
        <v>237852</v>
      </c>
      <c r="AA8885" s="62">
        <v>8984</v>
      </c>
      <c r="AB8885" s="62">
        <v>11.7</v>
      </c>
      <c r="AC8885" s="62">
        <v>3716.44</v>
      </c>
    </row>
    <row r="8886" spans="1:29" ht="30" x14ac:dyDescent="0.25">
      <c r="A8886" s="61" t="s">
        <v>352</v>
      </c>
      <c r="B8886" s="61" t="s">
        <v>353</v>
      </c>
      <c r="C8886" s="62">
        <v>2009</v>
      </c>
      <c r="D8886" s="61" t="s">
        <v>89</v>
      </c>
      <c r="E8886" s="62">
        <v>64</v>
      </c>
      <c r="F8886" s="62">
        <v>226489</v>
      </c>
      <c r="G8886" s="62">
        <v>40369</v>
      </c>
      <c r="H8886" s="62">
        <v>52.56</v>
      </c>
      <c r="I8886" s="62">
        <v>3538.89</v>
      </c>
      <c r="J8886" s="62">
        <v>210634.77</v>
      </c>
      <c r="K8886" s="62">
        <v>37362</v>
      </c>
      <c r="L8886" s="62">
        <v>65235</v>
      </c>
      <c r="M8886" s="62">
        <v>84.94</v>
      </c>
      <c r="N8886" s="62">
        <v>583.78</v>
      </c>
      <c r="O8886" s="62">
        <v>450559.57</v>
      </c>
      <c r="P8886" s="63"/>
      <c r="Q8886" s="63"/>
      <c r="R8886" s="63"/>
      <c r="S8886" s="63"/>
      <c r="T8886" s="63"/>
      <c r="U8886" s="63"/>
      <c r="V8886" s="63"/>
      <c r="W8886" s="63"/>
      <c r="X8886" s="63"/>
      <c r="Y8886" s="63"/>
      <c r="Z8886" s="62">
        <v>2314</v>
      </c>
      <c r="AA8886" s="62">
        <v>21880</v>
      </c>
      <c r="AB8886" s="62">
        <v>28.49</v>
      </c>
      <c r="AC8886" s="62">
        <v>36.159999999999997</v>
      </c>
    </row>
    <row r="8887" spans="1:29" x14ac:dyDescent="0.25">
      <c r="A8887" s="61" t="s">
        <v>102</v>
      </c>
      <c r="B8887" s="61" t="s">
        <v>103</v>
      </c>
      <c r="C8887" s="62">
        <v>2008</v>
      </c>
      <c r="D8887" s="61" t="s">
        <v>99</v>
      </c>
      <c r="E8887" s="62">
        <v>42</v>
      </c>
      <c r="F8887" s="62">
        <v>123471</v>
      </c>
      <c r="G8887" s="62">
        <v>19279</v>
      </c>
      <c r="H8887" s="62">
        <v>38.25</v>
      </c>
      <c r="I8887" s="62">
        <v>2939.79</v>
      </c>
      <c r="J8887" s="62">
        <v>114828.03</v>
      </c>
      <c r="K8887" s="62">
        <v>26903.01</v>
      </c>
      <c r="L8887" s="62">
        <v>20942</v>
      </c>
      <c r="M8887" s="62">
        <v>41.55</v>
      </c>
      <c r="N8887" s="62">
        <v>640.54999999999995</v>
      </c>
      <c r="O8887" s="62">
        <v>324431.43</v>
      </c>
      <c r="P8887" s="63"/>
      <c r="Q8887" s="63"/>
      <c r="R8887" s="63"/>
      <c r="S8887" s="63"/>
      <c r="T8887" s="63"/>
      <c r="U8887" s="63"/>
      <c r="V8887" s="63"/>
      <c r="W8887" s="63"/>
      <c r="X8887" s="63"/>
      <c r="Y8887" s="63"/>
      <c r="Z8887" s="62">
        <v>2120</v>
      </c>
      <c r="AA8887" s="62">
        <v>19680</v>
      </c>
      <c r="AB8887" s="62">
        <v>39.049999999999997</v>
      </c>
      <c r="AC8887" s="62">
        <v>50.48</v>
      </c>
    </row>
    <row r="8888" spans="1:29" x14ac:dyDescent="0.25">
      <c r="A8888" s="61" t="s">
        <v>76</v>
      </c>
      <c r="B8888" s="61" t="s">
        <v>77</v>
      </c>
      <c r="C8888" s="62">
        <v>2007</v>
      </c>
      <c r="D8888" s="61" t="s">
        <v>89</v>
      </c>
      <c r="E8888" s="62">
        <v>24</v>
      </c>
      <c r="F8888" s="62">
        <v>247569</v>
      </c>
      <c r="G8888" s="62">
        <v>51974</v>
      </c>
      <c r="H8888" s="62">
        <v>180.47</v>
      </c>
      <c r="I8888" s="62">
        <v>10315.379999999999</v>
      </c>
      <c r="J8888" s="62">
        <v>230239.17</v>
      </c>
      <c r="K8888" s="62">
        <v>0</v>
      </c>
      <c r="L8888" s="63"/>
      <c r="M8888" s="63"/>
      <c r="N8888" s="63"/>
      <c r="O8888" s="63"/>
      <c r="P8888" s="63"/>
      <c r="Q8888" s="63"/>
      <c r="R8888" s="63"/>
      <c r="S8888" s="63"/>
      <c r="T8888" s="63"/>
      <c r="U8888" s="63"/>
      <c r="V8888" s="63"/>
      <c r="W8888" s="63"/>
      <c r="X8888" s="63"/>
      <c r="Y8888" s="63"/>
      <c r="Z8888" s="62">
        <v>1173.4000000000001</v>
      </c>
      <c r="AA8888" s="62">
        <v>3681</v>
      </c>
      <c r="AB8888" s="62">
        <v>12.78</v>
      </c>
      <c r="AC8888" s="62">
        <v>48.89</v>
      </c>
    </row>
    <row r="8889" spans="1:29" x14ac:dyDescent="0.25">
      <c r="A8889" s="61" t="s">
        <v>469</v>
      </c>
      <c r="B8889" s="61" t="s">
        <v>470</v>
      </c>
      <c r="C8889" s="62">
        <v>2017</v>
      </c>
      <c r="D8889" s="61" t="s">
        <v>99</v>
      </c>
      <c r="E8889" s="62">
        <v>54</v>
      </c>
      <c r="F8889" s="62">
        <v>950755</v>
      </c>
      <c r="G8889" s="62">
        <v>34643</v>
      </c>
      <c r="H8889" s="62">
        <v>53.46</v>
      </c>
      <c r="I8889" s="62">
        <v>17606.57</v>
      </c>
      <c r="J8889" s="62">
        <v>884202.15</v>
      </c>
      <c r="K8889" s="62">
        <v>11544.13</v>
      </c>
      <c r="L8889" s="62">
        <v>19458</v>
      </c>
      <c r="M8889" s="62">
        <v>30.03</v>
      </c>
      <c r="N8889" s="62">
        <v>213.78</v>
      </c>
      <c r="O8889" s="62">
        <v>139214.15</v>
      </c>
      <c r="P8889" s="63"/>
      <c r="Q8889" s="63"/>
      <c r="R8889" s="63"/>
      <c r="S8889" s="63"/>
      <c r="T8889" s="63"/>
      <c r="U8889" s="63"/>
      <c r="V8889" s="63"/>
      <c r="W8889" s="63"/>
      <c r="X8889" s="63"/>
      <c r="Y8889" s="63"/>
      <c r="Z8889" s="62">
        <v>0</v>
      </c>
      <c r="AA8889" s="63"/>
      <c r="AB8889" s="63"/>
      <c r="AC8889" s="62">
        <v>0</v>
      </c>
    </row>
    <row r="8890" spans="1:29" ht="30" x14ac:dyDescent="0.25">
      <c r="A8890" s="61" t="s">
        <v>561</v>
      </c>
      <c r="B8890" s="61" t="s">
        <v>562</v>
      </c>
      <c r="C8890" s="62">
        <v>2015</v>
      </c>
      <c r="D8890" s="61" t="s">
        <v>75</v>
      </c>
      <c r="E8890" s="62">
        <v>12</v>
      </c>
      <c r="F8890" s="62">
        <v>23293</v>
      </c>
      <c r="G8890" s="62">
        <v>6397</v>
      </c>
      <c r="H8890" s="62">
        <v>44.42</v>
      </c>
      <c r="I8890" s="62">
        <v>1941.08</v>
      </c>
      <c r="J8890" s="62">
        <v>21662.49</v>
      </c>
      <c r="K8890" s="62">
        <v>5599.42</v>
      </c>
      <c r="L8890" s="62">
        <v>7146</v>
      </c>
      <c r="M8890" s="62">
        <v>49.63</v>
      </c>
      <c r="N8890" s="62">
        <v>466.62</v>
      </c>
      <c r="O8890" s="62">
        <v>67525.06</v>
      </c>
      <c r="P8890" s="63"/>
      <c r="Q8890" s="63"/>
      <c r="R8890" s="63"/>
      <c r="S8890" s="63"/>
      <c r="T8890" s="63"/>
      <c r="U8890" s="63"/>
      <c r="V8890" s="63"/>
      <c r="W8890" s="63"/>
      <c r="X8890" s="63"/>
      <c r="Y8890" s="63"/>
      <c r="Z8890" s="62">
        <v>979</v>
      </c>
      <c r="AA8890" s="62">
        <v>12589</v>
      </c>
      <c r="AB8890" s="62">
        <v>87.42</v>
      </c>
      <c r="AC8890" s="62">
        <v>81.58</v>
      </c>
    </row>
    <row r="8891" spans="1:29" x14ac:dyDescent="0.25">
      <c r="A8891" s="61" t="s">
        <v>397</v>
      </c>
      <c r="B8891" s="61" t="s">
        <v>398</v>
      </c>
      <c r="C8891" s="62">
        <v>2013</v>
      </c>
      <c r="D8891" s="61" t="s">
        <v>78</v>
      </c>
      <c r="E8891" s="62">
        <v>27</v>
      </c>
      <c r="F8891" s="62">
        <v>108213</v>
      </c>
      <c r="G8891" s="62">
        <v>17762</v>
      </c>
      <c r="H8891" s="62">
        <v>54.82</v>
      </c>
      <c r="I8891" s="62">
        <v>4007.89</v>
      </c>
      <c r="J8891" s="62">
        <v>100638.09</v>
      </c>
      <c r="K8891" s="62">
        <v>0</v>
      </c>
      <c r="L8891" s="63"/>
      <c r="M8891" s="63"/>
      <c r="N8891" s="63"/>
      <c r="O8891" s="63"/>
      <c r="P8891" s="62">
        <v>617</v>
      </c>
      <c r="Q8891" s="63"/>
      <c r="R8891" s="63"/>
      <c r="S8891" s="62">
        <v>22</v>
      </c>
      <c r="T8891" s="62">
        <v>7816.77</v>
      </c>
      <c r="U8891" s="62">
        <v>13185</v>
      </c>
      <c r="V8891" s="62">
        <v>48022</v>
      </c>
      <c r="W8891" s="62">
        <v>148.22</v>
      </c>
      <c r="X8891" s="62">
        <v>488</v>
      </c>
      <c r="Y8891" s="62">
        <v>295133.03999999998</v>
      </c>
      <c r="Z8891" s="62">
        <v>62300</v>
      </c>
      <c r="AA8891" s="62">
        <v>6342</v>
      </c>
      <c r="AB8891" s="62">
        <v>19.57</v>
      </c>
      <c r="AC8891" s="62">
        <v>2307.41</v>
      </c>
    </row>
    <row r="8892" spans="1:29" ht="30" x14ac:dyDescent="0.25">
      <c r="A8892" s="61" t="s">
        <v>171</v>
      </c>
      <c r="B8892" s="61" t="s">
        <v>172</v>
      </c>
      <c r="C8892" s="62">
        <v>2005</v>
      </c>
      <c r="D8892" s="61" t="s">
        <v>86</v>
      </c>
      <c r="E8892" s="62">
        <v>80</v>
      </c>
      <c r="F8892" s="62">
        <v>21385</v>
      </c>
      <c r="G8892" s="62">
        <v>3942</v>
      </c>
      <c r="H8892" s="62">
        <v>4.1100000000000003</v>
      </c>
      <c r="I8892" s="62">
        <v>267.31</v>
      </c>
      <c r="J8892" s="62">
        <v>19888.05</v>
      </c>
      <c r="K8892" s="62">
        <v>1050.44</v>
      </c>
      <c r="L8892" s="62">
        <v>1879</v>
      </c>
      <c r="M8892" s="62">
        <v>1.96</v>
      </c>
      <c r="N8892" s="63"/>
      <c r="O8892" s="63"/>
      <c r="P8892" s="63"/>
      <c r="Q8892" s="63"/>
      <c r="R8892" s="63"/>
      <c r="S8892" s="63"/>
      <c r="T8892" s="63"/>
      <c r="U8892" s="63"/>
      <c r="V8892" s="63"/>
      <c r="W8892" s="63"/>
      <c r="X8892" s="63"/>
      <c r="Y8892" s="63"/>
      <c r="Z8892" s="62">
        <v>6131</v>
      </c>
      <c r="AA8892" s="62">
        <v>39896</v>
      </c>
      <c r="AB8892" s="62">
        <v>41.56</v>
      </c>
      <c r="AC8892" s="62">
        <v>76.64</v>
      </c>
    </row>
    <row r="8893" spans="1:29" ht="30" x14ac:dyDescent="0.25">
      <c r="A8893" s="61" t="s">
        <v>188</v>
      </c>
      <c r="B8893" s="61" t="s">
        <v>189</v>
      </c>
      <c r="C8893" s="62">
        <v>2018</v>
      </c>
      <c r="D8893" s="61" t="s">
        <v>78</v>
      </c>
      <c r="E8893" s="62">
        <v>75</v>
      </c>
      <c r="F8893" s="62">
        <v>95304</v>
      </c>
      <c r="G8893" s="62">
        <v>18105</v>
      </c>
      <c r="H8893" s="62">
        <v>20.12</v>
      </c>
      <c r="I8893" s="62">
        <v>1270.72</v>
      </c>
      <c r="J8893" s="62">
        <v>88632.72</v>
      </c>
      <c r="K8893" s="62">
        <v>3903.98</v>
      </c>
      <c r="L8893" s="62">
        <v>7834</v>
      </c>
      <c r="M8893" s="62">
        <v>8.6999999999999993</v>
      </c>
      <c r="N8893" s="62">
        <v>52.05</v>
      </c>
      <c r="O8893" s="62">
        <v>47079.23</v>
      </c>
      <c r="P8893" s="63"/>
      <c r="Q8893" s="63"/>
      <c r="R8893" s="63"/>
      <c r="S8893" s="63"/>
      <c r="T8893" s="63"/>
      <c r="U8893" s="63"/>
      <c r="V8893" s="63"/>
      <c r="W8893" s="63"/>
      <c r="X8893" s="63"/>
      <c r="Y8893" s="63"/>
      <c r="Z8893" s="62">
        <v>494</v>
      </c>
      <c r="AA8893" s="62">
        <v>4822</v>
      </c>
      <c r="AB8893" s="62">
        <v>5.36</v>
      </c>
      <c r="AC8893" s="62">
        <v>6.59</v>
      </c>
    </row>
    <row r="8894" spans="1:29" x14ac:dyDescent="0.25">
      <c r="A8894" s="61" t="s">
        <v>130</v>
      </c>
      <c r="B8894" s="61" t="s">
        <v>131</v>
      </c>
      <c r="C8894" s="62">
        <v>2016</v>
      </c>
      <c r="D8894" s="61" t="s">
        <v>72</v>
      </c>
      <c r="E8894" s="62">
        <v>52</v>
      </c>
      <c r="F8894" s="62">
        <v>525920</v>
      </c>
      <c r="G8894" s="62">
        <v>65433</v>
      </c>
      <c r="H8894" s="62">
        <v>104.86</v>
      </c>
      <c r="I8894" s="62">
        <v>10113.85</v>
      </c>
      <c r="J8894" s="62">
        <v>489105.6</v>
      </c>
      <c r="K8894" s="62">
        <v>0</v>
      </c>
      <c r="L8894" s="63"/>
      <c r="M8894" s="63"/>
      <c r="N8894" s="63"/>
      <c r="O8894" s="63"/>
      <c r="P8894" s="63"/>
      <c r="Q8894" s="63"/>
      <c r="R8894" s="63"/>
      <c r="S8894" s="63"/>
      <c r="T8894" s="63"/>
      <c r="U8894" s="63"/>
      <c r="V8894" s="63"/>
      <c r="W8894" s="63"/>
      <c r="X8894" s="63"/>
      <c r="Y8894" s="63"/>
      <c r="Z8894" s="62">
        <v>1410</v>
      </c>
      <c r="AA8894" s="62">
        <v>8769</v>
      </c>
      <c r="AB8894" s="62">
        <v>14.05</v>
      </c>
      <c r="AC8894" s="62">
        <v>27.12</v>
      </c>
    </row>
    <row r="8895" spans="1:29" ht="30" x14ac:dyDescent="0.25">
      <c r="A8895" s="61" t="s">
        <v>124</v>
      </c>
      <c r="B8895" s="61" t="s">
        <v>125</v>
      </c>
      <c r="C8895" s="62">
        <v>2017</v>
      </c>
      <c r="D8895" s="61" t="s">
        <v>72</v>
      </c>
      <c r="E8895" s="62">
        <v>48</v>
      </c>
      <c r="F8895" s="62">
        <v>116288</v>
      </c>
      <c r="G8895" s="62">
        <v>18120</v>
      </c>
      <c r="H8895" s="62">
        <v>31.46</v>
      </c>
      <c r="I8895" s="62">
        <v>2422.67</v>
      </c>
      <c r="J8895" s="62">
        <v>108147.84</v>
      </c>
      <c r="K8895" s="62">
        <v>16398.64</v>
      </c>
      <c r="L8895" s="62">
        <v>15091</v>
      </c>
      <c r="M8895" s="62">
        <v>26.2</v>
      </c>
      <c r="N8895" s="62">
        <v>341.64</v>
      </c>
      <c r="O8895" s="62">
        <v>197756.14</v>
      </c>
      <c r="P8895" s="63"/>
      <c r="Q8895" s="63"/>
      <c r="R8895" s="63"/>
      <c r="S8895" s="63"/>
      <c r="T8895" s="63"/>
      <c r="U8895" s="63"/>
      <c r="V8895" s="63"/>
      <c r="W8895" s="63"/>
      <c r="X8895" s="63"/>
      <c r="Y8895" s="63"/>
      <c r="Z8895" s="62">
        <v>140.74</v>
      </c>
      <c r="AA8895" s="62">
        <v>16327</v>
      </c>
      <c r="AB8895" s="62">
        <v>28.35</v>
      </c>
      <c r="AC8895" s="62">
        <v>2.93</v>
      </c>
    </row>
    <row r="8896" spans="1:29" ht="30" x14ac:dyDescent="0.25">
      <c r="A8896" s="61" t="s">
        <v>277</v>
      </c>
      <c r="B8896" s="61" t="s">
        <v>278</v>
      </c>
      <c r="C8896" s="62">
        <v>2013</v>
      </c>
      <c r="D8896" s="61" t="s">
        <v>78</v>
      </c>
      <c r="E8896" s="62">
        <v>40</v>
      </c>
      <c r="F8896" s="62">
        <v>438370</v>
      </c>
      <c r="G8896" s="62">
        <v>59399</v>
      </c>
      <c r="H8896" s="62">
        <v>123.75</v>
      </c>
      <c r="I8896" s="62">
        <v>10959.25</v>
      </c>
      <c r="J8896" s="62">
        <v>407684.1</v>
      </c>
      <c r="K8896" s="62">
        <v>0</v>
      </c>
      <c r="L8896" s="63"/>
      <c r="M8896" s="63"/>
      <c r="N8896" s="63"/>
      <c r="O8896" s="63"/>
      <c r="P8896" s="63"/>
      <c r="Q8896" s="63"/>
      <c r="R8896" s="63"/>
      <c r="S8896" s="63"/>
      <c r="T8896" s="63"/>
      <c r="U8896" s="63"/>
      <c r="V8896" s="63"/>
      <c r="W8896" s="63"/>
      <c r="X8896" s="63"/>
      <c r="Y8896" s="63"/>
      <c r="Z8896" s="62">
        <v>125900</v>
      </c>
      <c r="AA8896" s="62">
        <v>5108</v>
      </c>
      <c r="AB8896" s="62">
        <v>10.64</v>
      </c>
      <c r="AC8896" s="62">
        <v>3147.5</v>
      </c>
    </row>
    <row r="8897" spans="1:29" x14ac:dyDescent="0.25">
      <c r="A8897" s="61" t="s">
        <v>178</v>
      </c>
      <c r="B8897" s="61" t="s">
        <v>179</v>
      </c>
      <c r="C8897" s="62">
        <v>2011</v>
      </c>
      <c r="D8897" s="61" t="s">
        <v>75</v>
      </c>
      <c r="E8897" s="62">
        <v>3</v>
      </c>
      <c r="F8897" s="62">
        <v>0</v>
      </c>
      <c r="G8897" s="62">
        <v>0</v>
      </c>
      <c r="H8897" s="62">
        <v>0</v>
      </c>
      <c r="I8897" s="62">
        <v>0</v>
      </c>
      <c r="J8897" s="62">
        <v>0</v>
      </c>
      <c r="K8897" s="62">
        <v>0</v>
      </c>
      <c r="L8897" s="62">
        <v>0</v>
      </c>
      <c r="M8897" s="62">
        <v>0</v>
      </c>
      <c r="N8897" s="63"/>
      <c r="O8897" s="63"/>
      <c r="P8897" s="63"/>
      <c r="Q8897" s="63"/>
      <c r="R8897" s="63"/>
      <c r="S8897" s="63"/>
      <c r="T8897" s="63"/>
      <c r="U8897" s="63"/>
      <c r="V8897" s="63"/>
      <c r="W8897" s="63"/>
      <c r="X8897" s="63"/>
      <c r="Y8897" s="63"/>
      <c r="Z8897" s="62">
        <v>0.05</v>
      </c>
      <c r="AA8897" s="62">
        <v>219</v>
      </c>
      <c r="AB8897" s="62">
        <v>6.08</v>
      </c>
      <c r="AC8897" s="62">
        <v>0.02</v>
      </c>
    </row>
    <row r="8898" spans="1:29" ht="30" x14ac:dyDescent="0.25">
      <c r="A8898" s="61" t="s">
        <v>446</v>
      </c>
      <c r="B8898" s="61" t="s">
        <v>447</v>
      </c>
      <c r="C8898" s="62">
        <v>2018</v>
      </c>
      <c r="D8898" s="61" t="s">
        <v>99</v>
      </c>
      <c r="E8898" s="62">
        <v>32</v>
      </c>
      <c r="F8898" s="62">
        <v>44560</v>
      </c>
      <c r="G8898" s="62">
        <v>7906</v>
      </c>
      <c r="H8898" s="62">
        <v>20.59</v>
      </c>
      <c r="I8898" s="62">
        <v>1392.5</v>
      </c>
      <c r="J8898" s="62">
        <v>41440.800000000003</v>
      </c>
      <c r="K8898" s="62">
        <v>5579.05</v>
      </c>
      <c r="L8898" s="62">
        <v>7523</v>
      </c>
      <c r="M8898" s="62">
        <v>19.59</v>
      </c>
      <c r="N8898" s="62">
        <v>174.35</v>
      </c>
      <c r="O8898" s="62">
        <v>67279.429999999993</v>
      </c>
      <c r="P8898" s="63"/>
      <c r="Q8898" s="63"/>
      <c r="R8898" s="63"/>
      <c r="S8898" s="63"/>
      <c r="T8898" s="63"/>
      <c r="U8898" s="63"/>
      <c r="V8898" s="63"/>
      <c r="W8898" s="63"/>
      <c r="X8898" s="63"/>
      <c r="Y8898" s="63"/>
      <c r="Z8898" s="62">
        <v>85422</v>
      </c>
      <c r="AA8898" s="62">
        <v>6963</v>
      </c>
      <c r="AB8898" s="62">
        <v>18.13</v>
      </c>
      <c r="AC8898" s="62">
        <v>2669.44</v>
      </c>
    </row>
    <row r="8899" spans="1:29" x14ac:dyDescent="0.25">
      <c r="A8899" s="61" t="s">
        <v>332</v>
      </c>
      <c r="B8899" s="61" t="s">
        <v>333</v>
      </c>
      <c r="C8899" s="62">
        <v>2013</v>
      </c>
      <c r="D8899" s="61" t="s">
        <v>94</v>
      </c>
      <c r="E8899" s="62">
        <v>19</v>
      </c>
      <c r="F8899" s="62">
        <v>22857</v>
      </c>
      <c r="G8899" s="62">
        <v>4454</v>
      </c>
      <c r="H8899" s="62">
        <v>19.54</v>
      </c>
      <c r="I8899" s="62">
        <v>1203</v>
      </c>
      <c r="J8899" s="62">
        <v>21257.01</v>
      </c>
      <c r="K8899" s="62">
        <v>1212.42</v>
      </c>
      <c r="L8899" s="62">
        <v>1659</v>
      </c>
      <c r="M8899" s="62">
        <v>7.28</v>
      </c>
      <c r="N8899" s="62">
        <v>63.81</v>
      </c>
      <c r="O8899" s="62">
        <v>14620.88</v>
      </c>
      <c r="P8899" s="63"/>
      <c r="Q8899" s="63"/>
      <c r="R8899" s="63"/>
      <c r="S8899" s="63"/>
      <c r="T8899" s="63"/>
      <c r="U8899" s="63"/>
      <c r="V8899" s="63"/>
      <c r="W8899" s="63"/>
      <c r="X8899" s="63"/>
      <c r="Y8899" s="63"/>
      <c r="Z8899" s="62">
        <v>101790</v>
      </c>
      <c r="AA8899" s="62">
        <v>28568</v>
      </c>
      <c r="AB8899" s="62">
        <v>125.3</v>
      </c>
      <c r="AC8899" s="62">
        <v>5357.37</v>
      </c>
    </row>
    <row r="8900" spans="1:29" x14ac:dyDescent="0.25">
      <c r="A8900" s="61" t="s">
        <v>222</v>
      </c>
      <c r="B8900" s="61" t="s">
        <v>223</v>
      </c>
      <c r="C8900" s="62">
        <v>2013</v>
      </c>
      <c r="D8900" s="61" t="s">
        <v>99</v>
      </c>
      <c r="E8900" s="62">
        <v>40</v>
      </c>
      <c r="F8900" s="62">
        <v>310000</v>
      </c>
      <c r="G8900" s="62">
        <v>40525</v>
      </c>
      <c r="H8900" s="62">
        <v>84.43</v>
      </c>
      <c r="I8900" s="62">
        <v>7750</v>
      </c>
      <c r="J8900" s="62">
        <v>288300</v>
      </c>
      <c r="K8900" s="62">
        <v>0</v>
      </c>
      <c r="L8900" s="63"/>
      <c r="M8900" s="63"/>
      <c r="N8900" s="63"/>
      <c r="O8900" s="63"/>
      <c r="P8900" s="63"/>
      <c r="Q8900" s="63"/>
      <c r="R8900" s="63"/>
      <c r="S8900" s="63"/>
      <c r="T8900" s="63"/>
      <c r="U8900" s="63"/>
      <c r="V8900" s="63"/>
      <c r="W8900" s="63"/>
      <c r="X8900" s="63"/>
      <c r="Y8900" s="63"/>
      <c r="Z8900" s="62">
        <v>91320</v>
      </c>
      <c r="AA8900" s="62">
        <v>9522</v>
      </c>
      <c r="AB8900" s="62">
        <v>19.84</v>
      </c>
      <c r="AC8900" s="62">
        <v>2283</v>
      </c>
    </row>
    <row r="8901" spans="1:29" ht="30" x14ac:dyDescent="0.25">
      <c r="A8901" s="61" t="s">
        <v>287</v>
      </c>
      <c r="B8901" s="61" t="s">
        <v>288</v>
      </c>
      <c r="C8901" s="62">
        <v>2009</v>
      </c>
      <c r="D8901" s="61" t="s">
        <v>78</v>
      </c>
      <c r="E8901" s="62">
        <v>40</v>
      </c>
      <c r="F8901" s="62">
        <v>143753</v>
      </c>
      <c r="G8901" s="62">
        <v>78088</v>
      </c>
      <c r="H8901" s="62">
        <v>162.68</v>
      </c>
      <c r="I8901" s="62">
        <v>3593.83</v>
      </c>
      <c r="J8901" s="62">
        <v>133690.29</v>
      </c>
      <c r="K8901" s="62">
        <v>0</v>
      </c>
      <c r="L8901" s="63"/>
      <c r="M8901" s="63"/>
      <c r="N8901" s="63"/>
      <c r="O8901" s="63"/>
      <c r="P8901" s="63"/>
      <c r="Q8901" s="63"/>
      <c r="R8901" s="63"/>
      <c r="S8901" s="63"/>
      <c r="T8901" s="63"/>
      <c r="U8901" s="63"/>
      <c r="V8901" s="63"/>
      <c r="W8901" s="63"/>
      <c r="X8901" s="63"/>
      <c r="Y8901" s="63"/>
      <c r="Z8901" s="62">
        <v>82200</v>
      </c>
      <c r="AA8901" s="62">
        <v>9963</v>
      </c>
      <c r="AB8901" s="62">
        <v>20.76</v>
      </c>
      <c r="AC8901" s="62">
        <v>2055</v>
      </c>
    </row>
    <row r="8902" spans="1:29" ht="30" x14ac:dyDescent="0.25">
      <c r="A8902" s="61" t="s">
        <v>176</v>
      </c>
      <c r="B8902" s="61" t="s">
        <v>177</v>
      </c>
      <c r="C8902" s="62">
        <v>2010</v>
      </c>
      <c r="D8902" s="61" t="s">
        <v>75</v>
      </c>
      <c r="E8902" s="62">
        <v>10</v>
      </c>
      <c r="F8902" s="62">
        <v>135</v>
      </c>
      <c r="G8902" s="62">
        <v>774</v>
      </c>
      <c r="H8902" s="62">
        <v>6.45</v>
      </c>
      <c r="I8902" s="62">
        <v>13.5</v>
      </c>
      <c r="J8902" s="62">
        <v>125.55</v>
      </c>
      <c r="K8902" s="62">
        <v>0</v>
      </c>
      <c r="L8902" s="63"/>
      <c r="M8902" s="63"/>
      <c r="N8902" s="63"/>
      <c r="O8902" s="63"/>
      <c r="P8902" s="63"/>
      <c r="Q8902" s="63"/>
      <c r="R8902" s="63"/>
      <c r="S8902" s="63"/>
      <c r="T8902" s="63"/>
      <c r="U8902" s="63"/>
      <c r="V8902" s="63"/>
      <c r="W8902" s="63"/>
      <c r="X8902" s="63"/>
      <c r="Y8902" s="63"/>
      <c r="Z8902" s="62">
        <v>0</v>
      </c>
      <c r="AA8902" s="62">
        <v>1646</v>
      </c>
      <c r="AB8902" s="62">
        <v>13.72</v>
      </c>
      <c r="AC8902" s="62">
        <v>0</v>
      </c>
    </row>
    <row r="8903" spans="1:29" ht="45" x14ac:dyDescent="0.25">
      <c r="A8903" s="61" t="s">
        <v>109</v>
      </c>
      <c r="B8903" s="61" t="s">
        <v>110</v>
      </c>
      <c r="C8903" s="62">
        <v>2018</v>
      </c>
      <c r="D8903" s="61" t="s">
        <v>99</v>
      </c>
      <c r="E8903" s="62">
        <v>20</v>
      </c>
      <c r="F8903" s="62">
        <v>15182</v>
      </c>
      <c r="G8903" s="62">
        <v>9607</v>
      </c>
      <c r="H8903" s="62">
        <v>40.03</v>
      </c>
      <c r="I8903" s="62">
        <v>759.1</v>
      </c>
      <c r="J8903" s="62">
        <v>14119.26</v>
      </c>
      <c r="K8903" s="62">
        <v>0</v>
      </c>
      <c r="L8903" s="63"/>
      <c r="M8903" s="63"/>
      <c r="N8903" s="63"/>
      <c r="O8903" s="63"/>
      <c r="P8903" s="62">
        <v>93</v>
      </c>
      <c r="Q8903" s="62">
        <v>156</v>
      </c>
      <c r="R8903" s="62">
        <v>0.65</v>
      </c>
      <c r="S8903" s="62">
        <v>4</v>
      </c>
      <c r="T8903" s="62">
        <v>1178.22</v>
      </c>
      <c r="U8903" s="62">
        <v>2888</v>
      </c>
      <c r="V8903" s="62">
        <v>7834</v>
      </c>
      <c r="W8903" s="62">
        <v>32.64</v>
      </c>
      <c r="X8903" s="62">
        <v>144</v>
      </c>
      <c r="Y8903" s="62">
        <v>64644.99</v>
      </c>
      <c r="Z8903" s="62">
        <v>0</v>
      </c>
      <c r="AA8903" s="63"/>
      <c r="AB8903" s="63"/>
      <c r="AC8903" s="62">
        <v>0</v>
      </c>
    </row>
    <row r="8904" spans="1:29" x14ac:dyDescent="0.25">
      <c r="A8904" s="61" t="s">
        <v>552</v>
      </c>
      <c r="B8904" s="61" t="s">
        <v>553</v>
      </c>
      <c r="C8904" s="62">
        <v>2007</v>
      </c>
      <c r="D8904" s="61" t="s">
        <v>75</v>
      </c>
      <c r="E8904" s="62">
        <v>7</v>
      </c>
      <c r="F8904" s="63"/>
      <c r="G8904" s="63"/>
      <c r="H8904" s="63"/>
      <c r="I8904" s="63"/>
      <c r="J8904" s="63"/>
      <c r="K8904" s="62">
        <v>0</v>
      </c>
      <c r="L8904" s="63"/>
      <c r="M8904" s="63"/>
      <c r="N8904" s="63"/>
      <c r="O8904" s="63"/>
      <c r="P8904" s="63"/>
      <c r="Q8904" s="63"/>
      <c r="R8904" s="63"/>
      <c r="S8904" s="63"/>
      <c r="T8904" s="63"/>
      <c r="U8904" s="63"/>
      <c r="V8904" s="63"/>
      <c r="W8904" s="63"/>
      <c r="X8904" s="63"/>
      <c r="Y8904" s="63"/>
      <c r="Z8904" s="62">
        <v>45500</v>
      </c>
      <c r="AA8904" s="62">
        <v>5464</v>
      </c>
      <c r="AB8904" s="62">
        <v>65.05</v>
      </c>
      <c r="AC8904" s="62">
        <v>6500</v>
      </c>
    </row>
    <row r="8905" spans="1:29" ht="30" x14ac:dyDescent="0.25">
      <c r="A8905" s="61" t="s">
        <v>245</v>
      </c>
      <c r="B8905" s="61" t="s">
        <v>246</v>
      </c>
      <c r="C8905" s="62">
        <v>2008</v>
      </c>
      <c r="D8905" s="61" t="s">
        <v>99</v>
      </c>
      <c r="E8905" s="62">
        <v>28</v>
      </c>
      <c r="F8905" s="62">
        <v>289688</v>
      </c>
      <c r="G8905" s="62">
        <v>42911</v>
      </c>
      <c r="H8905" s="62">
        <v>127.71</v>
      </c>
      <c r="I8905" s="62">
        <v>10346</v>
      </c>
      <c r="J8905" s="62">
        <v>269409.84000000003</v>
      </c>
      <c r="K8905" s="62">
        <v>0</v>
      </c>
      <c r="L8905" s="63"/>
      <c r="M8905" s="63"/>
      <c r="N8905" s="63"/>
      <c r="O8905" s="63"/>
      <c r="P8905" s="63"/>
      <c r="Q8905" s="63"/>
      <c r="R8905" s="63"/>
      <c r="S8905" s="63"/>
      <c r="T8905" s="63"/>
      <c r="U8905" s="63"/>
      <c r="V8905" s="63"/>
      <c r="W8905" s="63"/>
      <c r="X8905" s="63"/>
      <c r="Y8905" s="63"/>
      <c r="Z8905" s="62">
        <v>65300</v>
      </c>
      <c r="AA8905" s="62">
        <v>6361</v>
      </c>
      <c r="AB8905" s="62">
        <v>18.93</v>
      </c>
      <c r="AC8905" s="62">
        <v>2332.14</v>
      </c>
    </row>
    <row r="8906" spans="1:29" x14ac:dyDescent="0.25">
      <c r="A8906" s="61" t="s">
        <v>204</v>
      </c>
      <c r="B8906" s="61" t="s">
        <v>205</v>
      </c>
      <c r="C8906" s="62">
        <v>2010</v>
      </c>
      <c r="D8906" s="61" t="s">
        <v>78</v>
      </c>
      <c r="E8906" s="62">
        <v>45</v>
      </c>
      <c r="F8906" s="62">
        <v>378080</v>
      </c>
      <c r="G8906" s="62">
        <v>46624</v>
      </c>
      <c r="H8906" s="62">
        <v>86.34</v>
      </c>
      <c r="I8906" s="62">
        <v>8401.7800000000007</v>
      </c>
      <c r="J8906" s="62">
        <v>351614.4</v>
      </c>
      <c r="K8906" s="62">
        <v>0</v>
      </c>
      <c r="L8906" s="63"/>
      <c r="M8906" s="63"/>
      <c r="N8906" s="63"/>
      <c r="O8906" s="63"/>
      <c r="P8906" s="63"/>
      <c r="Q8906" s="63"/>
      <c r="R8906" s="63"/>
      <c r="S8906" s="63"/>
      <c r="T8906" s="63"/>
      <c r="U8906" s="63"/>
      <c r="V8906" s="63"/>
      <c r="W8906" s="63"/>
      <c r="X8906" s="63"/>
      <c r="Y8906" s="63"/>
      <c r="Z8906" s="62">
        <v>0</v>
      </c>
      <c r="AA8906" s="63"/>
      <c r="AB8906" s="63"/>
      <c r="AC8906" s="62">
        <v>0</v>
      </c>
    </row>
    <row r="8907" spans="1:29" x14ac:dyDescent="0.25">
      <c r="A8907" s="61" t="s">
        <v>161</v>
      </c>
      <c r="B8907" s="61" t="s">
        <v>162</v>
      </c>
      <c r="C8907" s="62">
        <v>2009</v>
      </c>
      <c r="D8907" s="61" t="s">
        <v>72</v>
      </c>
      <c r="E8907" s="62">
        <v>10</v>
      </c>
      <c r="F8907" s="62">
        <v>59261</v>
      </c>
      <c r="G8907" s="62">
        <v>10753</v>
      </c>
      <c r="H8907" s="62">
        <v>89.61</v>
      </c>
      <c r="I8907" s="62">
        <v>5926.1</v>
      </c>
      <c r="J8907" s="62">
        <v>55112.73</v>
      </c>
      <c r="K8907" s="62">
        <v>0</v>
      </c>
      <c r="L8907" s="62">
        <v>9060</v>
      </c>
      <c r="M8907" s="62">
        <v>75.5</v>
      </c>
      <c r="N8907" s="62">
        <v>0</v>
      </c>
      <c r="O8907" s="62">
        <v>0</v>
      </c>
      <c r="P8907" s="63"/>
      <c r="Q8907" s="63"/>
      <c r="R8907" s="63"/>
      <c r="S8907" s="63"/>
      <c r="T8907" s="63"/>
      <c r="U8907" s="63"/>
      <c r="V8907" s="63"/>
      <c r="W8907" s="63"/>
      <c r="X8907" s="63"/>
      <c r="Y8907" s="63"/>
      <c r="Z8907" s="62">
        <v>26.74</v>
      </c>
      <c r="AA8907" s="62">
        <v>9103</v>
      </c>
      <c r="AB8907" s="62">
        <v>75.86</v>
      </c>
      <c r="AC8907" s="62">
        <v>2.67</v>
      </c>
    </row>
    <row r="8908" spans="1:29" ht="30" x14ac:dyDescent="0.25">
      <c r="A8908" s="61" t="s">
        <v>498</v>
      </c>
      <c r="B8908" s="61" t="s">
        <v>499</v>
      </c>
      <c r="C8908" s="62">
        <v>2007</v>
      </c>
      <c r="D8908" s="61" t="s">
        <v>150</v>
      </c>
      <c r="E8908" s="62">
        <v>6</v>
      </c>
      <c r="F8908" s="63"/>
      <c r="G8908" s="63"/>
      <c r="H8908" s="63"/>
      <c r="I8908" s="63"/>
      <c r="J8908" s="63"/>
      <c r="K8908" s="62">
        <v>0</v>
      </c>
      <c r="L8908" s="63"/>
      <c r="M8908" s="63"/>
      <c r="N8908" s="63"/>
      <c r="O8908" s="63"/>
      <c r="P8908" s="63"/>
      <c r="Q8908" s="63"/>
      <c r="R8908" s="63"/>
      <c r="S8908" s="63"/>
      <c r="T8908" s="63"/>
      <c r="U8908" s="63"/>
      <c r="V8908" s="63"/>
      <c r="W8908" s="63"/>
      <c r="X8908" s="63"/>
      <c r="Y8908" s="63"/>
      <c r="Z8908" s="62">
        <v>60.16</v>
      </c>
      <c r="AA8908" s="62">
        <v>196</v>
      </c>
      <c r="AB8908" s="62">
        <v>2.72</v>
      </c>
      <c r="AC8908" s="62">
        <v>10.029999999999999</v>
      </c>
    </row>
    <row r="8909" spans="1:29" x14ac:dyDescent="0.25">
      <c r="A8909" s="61" t="s">
        <v>289</v>
      </c>
      <c r="B8909" s="61" t="s">
        <v>290</v>
      </c>
      <c r="C8909" s="62">
        <v>2018</v>
      </c>
      <c r="D8909" s="61" t="s">
        <v>94</v>
      </c>
      <c r="E8909" s="62">
        <v>8</v>
      </c>
      <c r="F8909" s="63"/>
      <c r="G8909" s="63"/>
      <c r="H8909" s="63"/>
      <c r="I8909" s="63"/>
      <c r="J8909" s="63"/>
      <c r="K8909" s="62">
        <v>0</v>
      </c>
      <c r="L8909" s="63"/>
      <c r="M8909" s="63"/>
      <c r="N8909" s="63"/>
      <c r="O8909" s="63"/>
      <c r="P8909" s="63"/>
      <c r="Q8909" s="63"/>
      <c r="R8909" s="63"/>
      <c r="S8909" s="63"/>
      <c r="T8909" s="63"/>
      <c r="U8909" s="63"/>
      <c r="V8909" s="63"/>
      <c r="W8909" s="63"/>
      <c r="X8909" s="63"/>
      <c r="Y8909" s="63"/>
      <c r="Z8909" s="62">
        <v>68005</v>
      </c>
      <c r="AA8909" s="62">
        <v>8395</v>
      </c>
      <c r="AB8909" s="62">
        <v>87.45</v>
      </c>
      <c r="AC8909" s="62">
        <v>8500.6299999999992</v>
      </c>
    </row>
    <row r="8910" spans="1:29" ht="45" x14ac:dyDescent="0.25">
      <c r="A8910" s="61" t="s">
        <v>214</v>
      </c>
      <c r="B8910" s="61" t="s">
        <v>215</v>
      </c>
      <c r="C8910" s="62">
        <v>2015</v>
      </c>
      <c r="D8910" s="61" t="s">
        <v>150</v>
      </c>
      <c r="E8910" s="62">
        <v>6</v>
      </c>
      <c r="F8910" s="63"/>
      <c r="G8910" s="63"/>
      <c r="H8910" s="63"/>
      <c r="I8910" s="63"/>
      <c r="J8910" s="63"/>
      <c r="K8910" s="62">
        <v>0</v>
      </c>
      <c r="L8910" s="63"/>
      <c r="M8910" s="63"/>
      <c r="N8910" s="63"/>
      <c r="O8910" s="63"/>
      <c r="P8910" s="63"/>
      <c r="Q8910" s="63"/>
      <c r="R8910" s="63"/>
      <c r="S8910" s="63"/>
      <c r="T8910" s="63"/>
      <c r="U8910" s="63"/>
      <c r="V8910" s="63"/>
      <c r="W8910" s="63"/>
      <c r="X8910" s="63"/>
      <c r="Y8910" s="63"/>
      <c r="Z8910" s="62">
        <v>0</v>
      </c>
      <c r="AA8910" s="63"/>
      <c r="AB8910" s="63"/>
      <c r="AC8910" s="62">
        <v>0</v>
      </c>
    </row>
    <row r="8911" spans="1:29" ht="30" x14ac:dyDescent="0.25">
      <c r="A8911" s="61" t="s">
        <v>115</v>
      </c>
      <c r="B8911" s="61" t="s">
        <v>116</v>
      </c>
      <c r="C8911" s="62">
        <v>2004</v>
      </c>
      <c r="D8911" s="61" t="s">
        <v>78</v>
      </c>
      <c r="E8911" s="62">
        <v>29</v>
      </c>
      <c r="F8911" s="62">
        <v>22936</v>
      </c>
      <c r="G8911" s="62">
        <v>3555</v>
      </c>
      <c r="H8911" s="62">
        <v>10.220000000000001</v>
      </c>
      <c r="I8911" s="62">
        <v>790.9</v>
      </c>
      <c r="J8911" s="62">
        <v>21330.48</v>
      </c>
      <c r="K8911" s="62">
        <v>0</v>
      </c>
      <c r="L8911" s="63"/>
      <c r="M8911" s="63"/>
      <c r="N8911" s="63"/>
      <c r="O8911" s="63"/>
      <c r="P8911" s="63"/>
      <c r="Q8911" s="63"/>
      <c r="R8911" s="63"/>
      <c r="S8911" s="63"/>
      <c r="T8911" s="63"/>
      <c r="U8911" s="62">
        <v>16001</v>
      </c>
      <c r="V8911" s="62">
        <v>21709</v>
      </c>
      <c r="W8911" s="62">
        <v>62.38</v>
      </c>
      <c r="X8911" s="62">
        <v>551</v>
      </c>
      <c r="Y8911" s="62">
        <v>358166.38</v>
      </c>
      <c r="Z8911" s="62">
        <v>71000</v>
      </c>
      <c r="AA8911" s="62">
        <v>6433</v>
      </c>
      <c r="AB8911" s="62">
        <v>18.489999999999998</v>
      </c>
      <c r="AC8911" s="62">
        <v>2448.2800000000002</v>
      </c>
    </row>
    <row r="8912" spans="1:29" x14ac:dyDescent="0.25">
      <c r="A8912" s="61" t="s">
        <v>241</v>
      </c>
      <c r="B8912" s="61" t="s">
        <v>242</v>
      </c>
      <c r="C8912" s="62">
        <v>2013</v>
      </c>
      <c r="D8912" s="61" t="s">
        <v>72</v>
      </c>
      <c r="E8912" s="62">
        <v>12</v>
      </c>
      <c r="F8912" s="63"/>
      <c r="G8912" s="63"/>
      <c r="H8912" s="63"/>
      <c r="I8912" s="63"/>
      <c r="J8912" s="63"/>
      <c r="K8912" s="62">
        <v>0</v>
      </c>
      <c r="L8912" s="63"/>
      <c r="M8912" s="63"/>
      <c r="N8912" s="63"/>
      <c r="O8912" s="63"/>
      <c r="P8912" s="63"/>
      <c r="Q8912" s="63"/>
      <c r="R8912" s="63"/>
      <c r="S8912" s="63"/>
      <c r="T8912" s="63"/>
      <c r="U8912" s="63"/>
      <c r="V8912" s="63"/>
      <c r="W8912" s="63"/>
      <c r="X8912" s="63"/>
      <c r="Y8912" s="63"/>
      <c r="Z8912" s="62">
        <v>0</v>
      </c>
      <c r="AA8912" s="63"/>
      <c r="AB8912" s="63"/>
      <c r="AC8912" s="62">
        <v>0</v>
      </c>
    </row>
    <row r="8913" spans="1:29" ht="30" x14ac:dyDescent="0.25">
      <c r="A8913" s="61" t="s">
        <v>148</v>
      </c>
      <c r="B8913" s="61" t="s">
        <v>149</v>
      </c>
      <c r="C8913" s="62">
        <v>2017</v>
      </c>
      <c r="D8913" s="61" t="s">
        <v>89</v>
      </c>
      <c r="E8913" s="62">
        <v>43</v>
      </c>
      <c r="F8913" s="62">
        <v>332396</v>
      </c>
      <c r="G8913" s="62">
        <v>60620</v>
      </c>
      <c r="H8913" s="62">
        <v>117.48</v>
      </c>
      <c r="I8913" s="62">
        <v>7730.14</v>
      </c>
      <c r="J8913" s="62">
        <v>309128.28000000003</v>
      </c>
      <c r="K8913" s="62">
        <v>0</v>
      </c>
      <c r="L8913" s="63"/>
      <c r="M8913" s="63"/>
      <c r="N8913" s="63"/>
      <c r="O8913" s="63"/>
      <c r="P8913" s="63"/>
      <c r="Q8913" s="63"/>
      <c r="R8913" s="63"/>
      <c r="S8913" s="63"/>
      <c r="T8913" s="63"/>
      <c r="U8913" s="63"/>
      <c r="V8913" s="63"/>
      <c r="W8913" s="63"/>
      <c r="X8913" s="63"/>
      <c r="Y8913" s="63"/>
      <c r="Z8913" s="62">
        <v>107.17</v>
      </c>
      <c r="AA8913" s="62">
        <v>17359</v>
      </c>
      <c r="AB8913" s="62">
        <v>33.64</v>
      </c>
      <c r="AC8913" s="62">
        <v>2.4900000000000002</v>
      </c>
    </row>
    <row r="8914" spans="1:29" ht="30" x14ac:dyDescent="0.25">
      <c r="A8914" s="61" t="s">
        <v>165</v>
      </c>
      <c r="B8914" s="61" t="s">
        <v>166</v>
      </c>
      <c r="C8914" s="62">
        <v>2012</v>
      </c>
      <c r="D8914" s="61" t="s">
        <v>72</v>
      </c>
      <c r="E8914" s="62">
        <v>30</v>
      </c>
      <c r="F8914" s="62">
        <v>108603</v>
      </c>
      <c r="G8914" s="62">
        <v>16467</v>
      </c>
      <c r="H8914" s="62">
        <v>45.74</v>
      </c>
      <c r="I8914" s="62">
        <v>3620.1</v>
      </c>
      <c r="J8914" s="62">
        <v>101000.79</v>
      </c>
      <c r="K8914" s="62">
        <v>6343.36</v>
      </c>
      <c r="L8914" s="62">
        <v>8308</v>
      </c>
      <c r="M8914" s="62">
        <v>23.08</v>
      </c>
      <c r="N8914" s="62">
        <v>211.45</v>
      </c>
      <c r="O8914" s="62">
        <v>76496.429999999993</v>
      </c>
      <c r="P8914" s="63"/>
      <c r="Q8914" s="63"/>
      <c r="R8914" s="63"/>
      <c r="S8914" s="63"/>
      <c r="T8914" s="63"/>
      <c r="U8914" s="63"/>
      <c r="V8914" s="63"/>
      <c r="W8914" s="63"/>
      <c r="X8914" s="63"/>
      <c r="Y8914" s="63"/>
      <c r="Z8914" s="62">
        <v>1.3</v>
      </c>
      <c r="AA8914" s="62">
        <v>9501</v>
      </c>
      <c r="AB8914" s="62">
        <v>26.39</v>
      </c>
      <c r="AC8914" s="62">
        <v>0.04</v>
      </c>
    </row>
    <row r="8915" spans="1:29" ht="30" x14ac:dyDescent="0.25">
      <c r="A8915" s="61" t="s">
        <v>544</v>
      </c>
      <c r="B8915" s="61" t="s">
        <v>545</v>
      </c>
      <c r="C8915" s="62">
        <v>2003</v>
      </c>
      <c r="D8915" s="61" t="s">
        <v>78</v>
      </c>
      <c r="E8915" s="62">
        <v>48</v>
      </c>
      <c r="F8915" s="62">
        <v>62808</v>
      </c>
      <c r="G8915" s="62">
        <v>8478</v>
      </c>
      <c r="H8915" s="62">
        <v>14.72</v>
      </c>
      <c r="I8915" s="62">
        <v>1308.5</v>
      </c>
      <c r="J8915" s="62">
        <v>58411.44</v>
      </c>
      <c r="K8915" s="62">
        <v>7110</v>
      </c>
      <c r="L8915" s="62">
        <v>7205</v>
      </c>
      <c r="M8915" s="62">
        <v>12.51</v>
      </c>
      <c r="N8915" s="62">
        <v>148.13</v>
      </c>
      <c r="O8915" s="62">
        <v>85741.62</v>
      </c>
      <c r="P8915" s="63"/>
      <c r="Q8915" s="63"/>
      <c r="R8915" s="63"/>
      <c r="S8915" s="63"/>
      <c r="T8915" s="63"/>
      <c r="U8915" s="63"/>
      <c r="V8915" s="63"/>
      <c r="W8915" s="63"/>
      <c r="X8915" s="63"/>
      <c r="Y8915" s="63"/>
      <c r="Z8915" s="62">
        <v>1150</v>
      </c>
      <c r="AA8915" s="62">
        <v>2560</v>
      </c>
      <c r="AB8915" s="62">
        <v>4.4400000000000004</v>
      </c>
      <c r="AC8915" s="62">
        <v>23.96</v>
      </c>
    </row>
    <row r="8916" spans="1:29" x14ac:dyDescent="0.25">
      <c r="A8916" s="61" t="s">
        <v>285</v>
      </c>
      <c r="B8916" s="61" t="s">
        <v>286</v>
      </c>
      <c r="C8916" s="62">
        <v>2010</v>
      </c>
      <c r="D8916" s="61" t="s">
        <v>99</v>
      </c>
      <c r="E8916" s="62">
        <v>80</v>
      </c>
      <c r="F8916" s="62">
        <v>582274</v>
      </c>
      <c r="G8916" s="62">
        <v>58709</v>
      </c>
      <c r="H8916" s="62">
        <v>61.16</v>
      </c>
      <c r="I8916" s="62">
        <v>7278.43</v>
      </c>
      <c r="J8916" s="62">
        <v>541514.81999999995</v>
      </c>
      <c r="K8916" s="62">
        <v>128657</v>
      </c>
      <c r="L8916" s="62">
        <v>57727</v>
      </c>
      <c r="M8916" s="62">
        <v>60.13</v>
      </c>
      <c r="N8916" s="62">
        <v>1608.21</v>
      </c>
      <c r="O8916" s="62">
        <v>1551513.36</v>
      </c>
      <c r="P8916" s="63"/>
      <c r="Q8916" s="63"/>
      <c r="R8916" s="63"/>
      <c r="S8916" s="63"/>
      <c r="T8916" s="63"/>
      <c r="U8916" s="63"/>
      <c r="V8916" s="63"/>
      <c r="W8916" s="63"/>
      <c r="X8916" s="63"/>
      <c r="Y8916" s="63"/>
      <c r="Z8916" s="62">
        <v>57500</v>
      </c>
      <c r="AA8916" s="62">
        <v>2384</v>
      </c>
      <c r="AB8916" s="62">
        <v>2.48</v>
      </c>
      <c r="AC8916" s="62">
        <v>718.75</v>
      </c>
    </row>
    <row r="8917" spans="1:29" x14ac:dyDescent="0.25">
      <c r="A8917" s="61" t="s">
        <v>267</v>
      </c>
      <c r="B8917" s="61" t="s">
        <v>268</v>
      </c>
      <c r="C8917" s="62">
        <v>2014</v>
      </c>
      <c r="D8917" s="61" t="s">
        <v>99</v>
      </c>
      <c r="E8917" s="62">
        <v>10</v>
      </c>
      <c r="F8917" s="62">
        <v>28880</v>
      </c>
      <c r="G8917" s="62">
        <v>4792</v>
      </c>
      <c r="H8917" s="62">
        <v>39.93</v>
      </c>
      <c r="I8917" s="62">
        <v>2888</v>
      </c>
      <c r="J8917" s="62">
        <v>26858.400000000001</v>
      </c>
      <c r="K8917" s="62">
        <v>3784.68</v>
      </c>
      <c r="L8917" s="62">
        <v>5685</v>
      </c>
      <c r="M8917" s="62">
        <v>47.38</v>
      </c>
      <c r="N8917" s="62">
        <v>378.47</v>
      </c>
      <c r="O8917" s="62">
        <v>45640.53</v>
      </c>
      <c r="P8917" s="63"/>
      <c r="Q8917" s="63"/>
      <c r="R8917" s="63"/>
      <c r="S8917" s="63"/>
      <c r="T8917" s="63"/>
      <c r="U8917" s="63"/>
      <c r="V8917" s="63"/>
      <c r="W8917" s="63"/>
      <c r="X8917" s="63"/>
      <c r="Y8917" s="63"/>
      <c r="Z8917" s="62">
        <v>165.99</v>
      </c>
      <c r="AA8917" s="62">
        <v>261</v>
      </c>
      <c r="AB8917" s="62">
        <v>2.1800000000000002</v>
      </c>
      <c r="AC8917" s="62">
        <v>16.600000000000001</v>
      </c>
    </row>
    <row r="8918" spans="1:29" ht="30" x14ac:dyDescent="0.25">
      <c r="A8918" s="61" t="s">
        <v>218</v>
      </c>
      <c r="B8918" s="61" t="s">
        <v>219</v>
      </c>
      <c r="C8918" s="62">
        <v>2004</v>
      </c>
      <c r="D8918" s="61" t="s">
        <v>72</v>
      </c>
      <c r="E8918" s="62">
        <v>42</v>
      </c>
      <c r="F8918" s="62">
        <v>458960</v>
      </c>
      <c r="G8918" s="62">
        <v>49820</v>
      </c>
      <c r="H8918" s="62">
        <v>98.85</v>
      </c>
      <c r="I8918" s="62">
        <v>10927.62</v>
      </c>
      <c r="J8918" s="62">
        <v>426832.8</v>
      </c>
      <c r="K8918" s="62">
        <v>0</v>
      </c>
      <c r="L8918" s="63"/>
      <c r="M8918" s="63"/>
      <c r="N8918" s="63"/>
      <c r="O8918" s="63"/>
      <c r="P8918" s="63"/>
      <c r="Q8918" s="63"/>
      <c r="R8918" s="63"/>
      <c r="S8918" s="63"/>
      <c r="T8918" s="63"/>
      <c r="U8918" s="63"/>
      <c r="V8918" s="63"/>
      <c r="W8918" s="63"/>
      <c r="X8918" s="63"/>
      <c r="Y8918" s="63"/>
      <c r="Z8918" s="62">
        <v>195930</v>
      </c>
      <c r="AA8918" s="62">
        <v>15208</v>
      </c>
      <c r="AB8918" s="62">
        <v>30.17</v>
      </c>
      <c r="AC8918" s="62">
        <v>4665</v>
      </c>
    </row>
    <row r="8919" spans="1:29" x14ac:dyDescent="0.25">
      <c r="A8919" s="61" t="s">
        <v>469</v>
      </c>
      <c r="B8919" s="61" t="s">
        <v>470</v>
      </c>
      <c r="C8919" s="62">
        <v>2009</v>
      </c>
      <c r="D8919" s="61" t="s">
        <v>75</v>
      </c>
      <c r="E8919" s="62">
        <v>8</v>
      </c>
      <c r="F8919" s="62">
        <v>6796</v>
      </c>
      <c r="G8919" s="62">
        <v>1377</v>
      </c>
      <c r="H8919" s="62">
        <v>14.34</v>
      </c>
      <c r="I8919" s="62">
        <v>849.5</v>
      </c>
      <c r="J8919" s="62">
        <v>6320.28</v>
      </c>
      <c r="K8919" s="62">
        <v>15.52</v>
      </c>
      <c r="L8919" s="62">
        <v>664</v>
      </c>
      <c r="M8919" s="62">
        <v>6.92</v>
      </c>
      <c r="N8919" s="63"/>
      <c r="O8919" s="63"/>
      <c r="P8919" s="63"/>
      <c r="Q8919" s="63"/>
      <c r="R8919" s="63"/>
      <c r="S8919" s="63"/>
      <c r="T8919" s="63"/>
      <c r="U8919" s="63"/>
      <c r="V8919" s="63"/>
      <c r="W8919" s="63"/>
      <c r="X8919" s="63"/>
      <c r="Y8919" s="63"/>
      <c r="Z8919" s="62">
        <v>1009.22</v>
      </c>
      <c r="AA8919" s="62">
        <v>8068</v>
      </c>
      <c r="AB8919" s="62">
        <v>84.04</v>
      </c>
      <c r="AC8919" s="62">
        <v>126.15</v>
      </c>
    </row>
    <row r="8920" spans="1:29" x14ac:dyDescent="0.25">
      <c r="A8920" s="61" t="s">
        <v>295</v>
      </c>
      <c r="B8920" s="61" t="s">
        <v>296</v>
      </c>
      <c r="C8920" s="62">
        <v>2008</v>
      </c>
      <c r="D8920" s="61" t="s">
        <v>75</v>
      </c>
      <c r="E8920" s="62">
        <v>5</v>
      </c>
      <c r="F8920" s="62">
        <v>2837</v>
      </c>
      <c r="G8920" s="62">
        <v>709</v>
      </c>
      <c r="H8920" s="62">
        <v>11.82</v>
      </c>
      <c r="I8920" s="62">
        <v>567.4</v>
      </c>
      <c r="J8920" s="62">
        <v>2638.41</v>
      </c>
      <c r="K8920" s="62">
        <v>0</v>
      </c>
      <c r="L8920" s="63"/>
      <c r="M8920" s="63"/>
      <c r="N8920" s="63"/>
      <c r="O8920" s="63"/>
      <c r="P8920" s="63"/>
      <c r="Q8920" s="63"/>
      <c r="R8920" s="63"/>
      <c r="S8920" s="63"/>
      <c r="T8920" s="63"/>
      <c r="U8920" s="62">
        <v>2952</v>
      </c>
      <c r="V8920" s="62">
        <v>8226</v>
      </c>
      <c r="W8920" s="62">
        <v>137.1</v>
      </c>
      <c r="X8920" s="62">
        <v>590</v>
      </c>
      <c r="Y8920" s="62">
        <v>66077.570000000007</v>
      </c>
      <c r="Z8920" s="62">
        <v>0</v>
      </c>
      <c r="AA8920" s="63"/>
      <c r="AB8920" s="63"/>
      <c r="AC8920" s="62">
        <v>0</v>
      </c>
    </row>
    <row r="8921" spans="1:29" ht="45" x14ac:dyDescent="0.25">
      <c r="A8921" s="61" t="s">
        <v>109</v>
      </c>
      <c r="B8921" s="61" t="s">
        <v>110</v>
      </c>
      <c r="C8921" s="62">
        <v>2008</v>
      </c>
      <c r="D8921" s="61" t="s">
        <v>226</v>
      </c>
      <c r="E8921" s="62">
        <v>14</v>
      </c>
      <c r="F8921" s="62">
        <v>71120</v>
      </c>
      <c r="G8921" s="62">
        <v>12443</v>
      </c>
      <c r="H8921" s="62">
        <v>74.069999999999993</v>
      </c>
      <c r="I8921" s="62">
        <v>5080</v>
      </c>
      <c r="J8921" s="62">
        <v>66141.600000000006</v>
      </c>
      <c r="K8921" s="62">
        <v>0</v>
      </c>
      <c r="L8921" s="63"/>
      <c r="M8921" s="63"/>
      <c r="N8921" s="63"/>
      <c r="O8921" s="63"/>
      <c r="P8921" s="63"/>
      <c r="Q8921" s="63"/>
      <c r="R8921" s="63"/>
      <c r="S8921" s="63"/>
      <c r="T8921" s="63"/>
      <c r="U8921" s="62">
        <v>4248</v>
      </c>
      <c r="V8921" s="62">
        <v>11818</v>
      </c>
      <c r="W8921" s="62">
        <v>70.349999999999994</v>
      </c>
      <c r="X8921" s="62">
        <v>303</v>
      </c>
      <c r="Y8921" s="62">
        <v>95087.23</v>
      </c>
      <c r="Z8921" s="62">
        <v>5589</v>
      </c>
      <c r="AA8921" s="62">
        <v>33104</v>
      </c>
      <c r="AB8921" s="62">
        <v>197.05</v>
      </c>
      <c r="AC8921" s="62">
        <v>399.21</v>
      </c>
    </row>
    <row r="8922" spans="1:29" x14ac:dyDescent="0.25">
      <c r="A8922" s="61" t="s">
        <v>304</v>
      </c>
      <c r="B8922" s="61" t="s">
        <v>305</v>
      </c>
      <c r="C8922" s="62">
        <v>2016</v>
      </c>
      <c r="D8922" s="61" t="s">
        <v>75</v>
      </c>
      <c r="E8922" s="62">
        <v>6</v>
      </c>
      <c r="F8922" s="62">
        <v>969</v>
      </c>
      <c r="G8922" s="62">
        <v>426</v>
      </c>
      <c r="H8922" s="62">
        <v>5.92</v>
      </c>
      <c r="I8922" s="62">
        <v>161.5</v>
      </c>
      <c r="J8922" s="62">
        <v>901.17</v>
      </c>
      <c r="K8922" s="62">
        <v>0</v>
      </c>
      <c r="L8922" s="63"/>
      <c r="M8922" s="63"/>
      <c r="N8922" s="63"/>
      <c r="O8922" s="63"/>
      <c r="P8922" s="63"/>
      <c r="Q8922" s="63"/>
      <c r="R8922" s="63"/>
      <c r="S8922" s="63"/>
      <c r="T8922" s="63"/>
      <c r="U8922" s="63"/>
      <c r="V8922" s="63"/>
      <c r="W8922" s="63"/>
      <c r="X8922" s="63"/>
      <c r="Y8922" s="63"/>
      <c r="Z8922" s="62">
        <v>441.15</v>
      </c>
      <c r="AA8922" s="62">
        <v>1089</v>
      </c>
      <c r="AB8922" s="62">
        <v>15.13</v>
      </c>
      <c r="AC8922" s="62">
        <v>73.52</v>
      </c>
    </row>
    <row r="8923" spans="1:29" ht="30" x14ac:dyDescent="0.25">
      <c r="A8923" s="61" t="s">
        <v>173</v>
      </c>
      <c r="B8923" s="61" t="s">
        <v>174</v>
      </c>
      <c r="C8923" s="62">
        <v>2017</v>
      </c>
      <c r="D8923" s="61" t="s">
        <v>78</v>
      </c>
      <c r="E8923" s="62">
        <v>28</v>
      </c>
      <c r="F8923" s="62">
        <v>95583</v>
      </c>
      <c r="G8923" s="62">
        <v>14979</v>
      </c>
      <c r="H8923" s="62">
        <v>44.58</v>
      </c>
      <c r="I8923" s="62">
        <v>3413.68</v>
      </c>
      <c r="J8923" s="62">
        <v>88892.19</v>
      </c>
      <c r="K8923" s="62">
        <v>6833.17</v>
      </c>
      <c r="L8923" s="62">
        <v>8162</v>
      </c>
      <c r="M8923" s="62">
        <v>24.29</v>
      </c>
      <c r="N8923" s="62">
        <v>244.04</v>
      </c>
      <c r="O8923" s="62">
        <v>82403.27</v>
      </c>
      <c r="P8923" s="63"/>
      <c r="Q8923" s="63"/>
      <c r="R8923" s="63"/>
      <c r="S8923" s="63"/>
      <c r="T8923" s="63"/>
      <c r="U8923" s="63"/>
      <c r="V8923" s="63"/>
      <c r="W8923" s="63"/>
      <c r="X8923" s="63"/>
      <c r="Y8923" s="63"/>
      <c r="Z8923" s="62">
        <v>703.27</v>
      </c>
      <c r="AA8923" s="62">
        <v>3804</v>
      </c>
      <c r="AB8923" s="62">
        <v>11.32</v>
      </c>
      <c r="AC8923" s="62">
        <v>25.12</v>
      </c>
    </row>
    <row r="8924" spans="1:29" ht="45" x14ac:dyDescent="0.25">
      <c r="A8924" s="61" t="s">
        <v>344</v>
      </c>
      <c r="B8924" s="61" t="s">
        <v>345</v>
      </c>
      <c r="C8924" s="62">
        <v>2009</v>
      </c>
      <c r="D8924" s="61" t="s">
        <v>72</v>
      </c>
      <c r="E8924" s="62">
        <v>16</v>
      </c>
      <c r="F8924" s="62">
        <v>113600</v>
      </c>
      <c r="G8924" s="62">
        <v>18623</v>
      </c>
      <c r="H8924" s="62">
        <v>96.99</v>
      </c>
      <c r="I8924" s="62">
        <v>7100</v>
      </c>
      <c r="J8924" s="62">
        <v>105648</v>
      </c>
      <c r="K8924" s="62">
        <v>0</v>
      </c>
      <c r="L8924" s="63"/>
      <c r="M8924" s="63"/>
      <c r="N8924" s="63"/>
      <c r="O8924" s="63"/>
      <c r="P8924" s="63"/>
      <c r="Q8924" s="63"/>
      <c r="R8924" s="63"/>
      <c r="S8924" s="63"/>
      <c r="T8924" s="63"/>
      <c r="U8924" s="63"/>
      <c r="V8924" s="63"/>
      <c r="W8924" s="63"/>
      <c r="X8924" s="63"/>
      <c r="Y8924" s="63"/>
      <c r="Z8924" s="62">
        <v>408</v>
      </c>
      <c r="AA8924" s="62">
        <v>1877</v>
      </c>
      <c r="AB8924" s="62">
        <v>9.7799999999999994</v>
      </c>
      <c r="AC8924" s="62">
        <v>25.5</v>
      </c>
    </row>
    <row r="8925" spans="1:29" x14ac:dyDescent="0.25">
      <c r="A8925" s="61" t="s">
        <v>332</v>
      </c>
      <c r="B8925" s="61" t="s">
        <v>333</v>
      </c>
      <c r="C8925" s="62">
        <v>2009</v>
      </c>
      <c r="D8925" s="61" t="s">
        <v>135</v>
      </c>
      <c r="E8925" s="62">
        <v>50</v>
      </c>
      <c r="F8925" s="62">
        <v>48001</v>
      </c>
      <c r="G8925" s="62">
        <v>15961</v>
      </c>
      <c r="H8925" s="62">
        <v>26.6</v>
      </c>
      <c r="I8925" s="62">
        <v>960.02</v>
      </c>
      <c r="J8925" s="62">
        <v>44640.93</v>
      </c>
      <c r="K8925" s="62">
        <v>441.32</v>
      </c>
      <c r="L8925" s="62">
        <v>809</v>
      </c>
      <c r="M8925" s="62">
        <v>1.35</v>
      </c>
      <c r="N8925" s="62">
        <v>8.83</v>
      </c>
      <c r="O8925" s="62">
        <v>5322</v>
      </c>
      <c r="P8925" s="63"/>
      <c r="Q8925" s="63"/>
      <c r="R8925" s="63"/>
      <c r="S8925" s="63"/>
      <c r="T8925" s="63"/>
      <c r="U8925" s="63"/>
      <c r="V8925" s="63"/>
      <c r="W8925" s="63"/>
      <c r="X8925" s="63"/>
      <c r="Y8925" s="63"/>
      <c r="Z8925" s="62">
        <v>647962</v>
      </c>
      <c r="AA8925" s="62">
        <v>80389</v>
      </c>
      <c r="AB8925" s="62">
        <v>133.97999999999999</v>
      </c>
      <c r="AC8925" s="62">
        <v>12959.24</v>
      </c>
    </row>
    <row r="8926" spans="1:29" x14ac:dyDescent="0.25">
      <c r="A8926" s="61" t="s">
        <v>407</v>
      </c>
      <c r="B8926" s="61" t="s">
        <v>408</v>
      </c>
      <c r="C8926" s="62">
        <v>2004</v>
      </c>
      <c r="D8926" s="61" t="s">
        <v>78</v>
      </c>
      <c r="E8926" s="62">
        <v>64</v>
      </c>
      <c r="F8926" s="62">
        <v>726853</v>
      </c>
      <c r="G8926" s="62">
        <v>110048</v>
      </c>
      <c r="H8926" s="62">
        <v>143.29</v>
      </c>
      <c r="I8926" s="62">
        <v>11357.08</v>
      </c>
      <c r="J8926" s="62">
        <v>675973.29</v>
      </c>
      <c r="K8926" s="62">
        <v>0</v>
      </c>
      <c r="L8926" s="63"/>
      <c r="M8926" s="63"/>
      <c r="N8926" s="63"/>
      <c r="O8926" s="63"/>
      <c r="P8926" s="63"/>
      <c r="Q8926" s="63"/>
      <c r="R8926" s="63"/>
      <c r="S8926" s="63"/>
      <c r="T8926" s="63"/>
      <c r="U8926" s="63"/>
      <c r="V8926" s="63"/>
      <c r="W8926" s="63"/>
      <c r="X8926" s="63"/>
      <c r="Y8926" s="63"/>
      <c r="Z8926" s="62">
        <v>27640.45</v>
      </c>
      <c r="AA8926" s="62">
        <v>1959705</v>
      </c>
      <c r="AB8926" s="62">
        <v>2551.6999999999998</v>
      </c>
      <c r="AC8926" s="62">
        <v>431.88</v>
      </c>
    </row>
    <row r="8927" spans="1:29" x14ac:dyDescent="0.25">
      <c r="A8927" s="61" t="s">
        <v>202</v>
      </c>
      <c r="B8927" s="61" t="s">
        <v>203</v>
      </c>
      <c r="C8927" s="62">
        <v>2017</v>
      </c>
      <c r="D8927" s="61" t="s">
        <v>75</v>
      </c>
      <c r="E8927" s="62">
        <v>6</v>
      </c>
      <c r="F8927" s="62">
        <v>7725</v>
      </c>
      <c r="G8927" s="62">
        <v>1720</v>
      </c>
      <c r="H8927" s="62">
        <v>23.89</v>
      </c>
      <c r="I8927" s="62">
        <v>1287.5</v>
      </c>
      <c r="J8927" s="62">
        <v>7184.25</v>
      </c>
      <c r="K8927" s="62">
        <v>0</v>
      </c>
      <c r="L8927" s="63"/>
      <c r="M8927" s="63"/>
      <c r="N8927" s="63"/>
      <c r="O8927" s="63"/>
      <c r="P8927" s="63"/>
      <c r="Q8927" s="63"/>
      <c r="R8927" s="63"/>
      <c r="S8927" s="63"/>
      <c r="T8927" s="63"/>
      <c r="U8927" s="63"/>
      <c r="V8927" s="63"/>
      <c r="W8927" s="63"/>
      <c r="X8927" s="63"/>
      <c r="Y8927" s="63"/>
      <c r="Z8927" s="62">
        <v>28809</v>
      </c>
      <c r="AA8927" s="62">
        <v>1857</v>
      </c>
      <c r="AB8927" s="62">
        <v>25.79</v>
      </c>
      <c r="AC8927" s="62">
        <v>4801.5</v>
      </c>
    </row>
    <row r="8928" spans="1:29" ht="30" x14ac:dyDescent="0.25">
      <c r="A8928" s="61" t="s">
        <v>231</v>
      </c>
      <c r="B8928" s="61" t="s">
        <v>232</v>
      </c>
      <c r="C8928" s="62">
        <v>2011</v>
      </c>
      <c r="D8928" s="61" t="s">
        <v>262</v>
      </c>
      <c r="E8928" s="62">
        <v>72</v>
      </c>
      <c r="F8928" s="62">
        <v>592900</v>
      </c>
      <c r="G8928" s="62">
        <v>74216</v>
      </c>
      <c r="H8928" s="62">
        <v>85.9</v>
      </c>
      <c r="I8928" s="62">
        <v>8234.7199999999993</v>
      </c>
      <c r="J8928" s="62">
        <v>551397</v>
      </c>
      <c r="K8928" s="62">
        <v>5544.13</v>
      </c>
      <c r="L8928" s="62">
        <v>9178</v>
      </c>
      <c r="M8928" s="62">
        <v>10.62</v>
      </c>
      <c r="N8928" s="62">
        <v>77</v>
      </c>
      <c r="O8928" s="62">
        <v>66858.350000000006</v>
      </c>
      <c r="P8928" s="63"/>
      <c r="Q8928" s="63"/>
      <c r="R8928" s="63"/>
      <c r="S8928" s="63"/>
      <c r="T8928" s="63"/>
      <c r="U8928" s="63"/>
      <c r="V8928" s="63"/>
      <c r="W8928" s="63"/>
      <c r="X8928" s="63"/>
      <c r="Y8928" s="63"/>
      <c r="Z8928" s="62">
        <v>161420</v>
      </c>
      <c r="AA8928" s="62">
        <v>11598</v>
      </c>
      <c r="AB8928" s="62">
        <v>13.42</v>
      </c>
      <c r="AC8928" s="62">
        <v>2241.94</v>
      </c>
    </row>
    <row r="8929" spans="1:29" ht="45" x14ac:dyDescent="0.25">
      <c r="A8929" s="61" t="s">
        <v>340</v>
      </c>
      <c r="B8929" s="61" t="s">
        <v>341</v>
      </c>
      <c r="C8929" s="62">
        <v>2014</v>
      </c>
      <c r="D8929" s="61" t="s">
        <v>89</v>
      </c>
      <c r="E8929" s="62">
        <v>33</v>
      </c>
      <c r="F8929" s="62">
        <v>131643</v>
      </c>
      <c r="G8929" s="62">
        <v>20976</v>
      </c>
      <c r="H8929" s="62">
        <v>52.97</v>
      </c>
      <c r="I8929" s="62">
        <v>3989.18</v>
      </c>
      <c r="J8929" s="62">
        <v>122427.99</v>
      </c>
      <c r="K8929" s="62">
        <v>6023</v>
      </c>
      <c r="L8929" s="62">
        <v>9772</v>
      </c>
      <c r="M8929" s="62">
        <v>24.68</v>
      </c>
      <c r="N8929" s="63"/>
      <c r="O8929" s="63"/>
      <c r="P8929" s="63"/>
      <c r="Q8929" s="63"/>
      <c r="R8929" s="63"/>
      <c r="S8929" s="63"/>
      <c r="T8929" s="63"/>
      <c r="U8929" s="63"/>
      <c r="V8929" s="63"/>
      <c r="W8929" s="63"/>
      <c r="X8929" s="63"/>
      <c r="Y8929" s="63"/>
      <c r="Z8929" s="62">
        <v>83600</v>
      </c>
      <c r="AA8929" s="62">
        <v>6524</v>
      </c>
      <c r="AB8929" s="62">
        <v>16.47</v>
      </c>
      <c r="AC8929" s="62">
        <v>2533.33</v>
      </c>
    </row>
    <row r="8930" spans="1:29" ht="45" x14ac:dyDescent="0.25">
      <c r="A8930" s="61" t="s">
        <v>340</v>
      </c>
      <c r="B8930" s="61" t="s">
        <v>341</v>
      </c>
      <c r="C8930" s="62">
        <v>2017</v>
      </c>
      <c r="D8930" s="61" t="s">
        <v>75</v>
      </c>
      <c r="E8930" s="62">
        <v>8</v>
      </c>
      <c r="F8930" s="62">
        <v>233</v>
      </c>
      <c r="G8930" s="62">
        <v>60</v>
      </c>
      <c r="H8930" s="62">
        <v>0.63</v>
      </c>
      <c r="I8930" s="62">
        <v>29.13</v>
      </c>
      <c r="J8930" s="62">
        <v>216.69</v>
      </c>
      <c r="K8930" s="62">
        <v>12</v>
      </c>
      <c r="L8930" s="62">
        <v>36</v>
      </c>
      <c r="M8930" s="62">
        <v>0.38</v>
      </c>
      <c r="N8930" s="63"/>
      <c r="O8930" s="63"/>
      <c r="P8930" s="63"/>
      <c r="Q8930" s="63"/>
      <c r="R8930" s="63"/>
      <c r="S8930" s="63"/>
      <c r="T8930" s="63"/>
      <c r="U8930" s="63"/>
      <c r="V8930" s="63"/>
      <c r="W8930" s="63"/>
      <c r="X8930" s="63"/>
      <c r="Y8930" s="63"/>
      <c r="Z8930" s="62">
        <v>52028</v>
      </c>
      <c r="AA8930" s="62">
        <v>3240</v>
      </c>
      <c r="AB8930" s="62">
        <v>33.75</v>
      </c>
      <c r="AC8930" s="62">
        <v>6503.5</v>
      </c>
    </row>
    <row r="8931" spans="1:29" x14ac:dyDescent="0.25">
      <c r="A8931" s="61" t="s">
        <v>235</v>
      </c>
      <c r="B8931" s="61" t="s">
        <v>236</v>
      </c>
      <c r="C8931" s="62">
        <v>2014</v>
      </c>
      <c r="D8931" s="61" t="s">
        <v>99</v>
      </c>
      <c r="E8931" s="62">
        <v>30</v>
      </c>
      <c r="F8931" s="62">
        <v>111399</v>
      </c>
      <c r="G8931" s="62">
        <v>18010</v>
      </c>
      <c r="H8931" s="62">
        <v>50.03</v>
      </c>
      <c r="I8931" s="62">
        <v>3713.3</v>
      </c>
      <c r="J8931" s="62">
        <v>103601.07</v>
      </c>
      <c r="K8931" s="62">
        <v>24600.39</v>
      </c>
      <c r="L8931" s="62">
        <v>26152</v>
      </c>
      <c r="M8931" s="62">
        <v>72.64</v>
      </c>
      <c r="N8931" s="62">
        <v>820.01</v>
      </c>
      <c r="O8931" s="62">
        <v>296663.46000000002</v>
      </c>
      <c r="P8931" s="63"/>
      <c r="Q8931" s="63"/>
      <c r="R8931" s="63"/>
      <c r="S8931" s="63"/>
      <c r="T8931" s="63"/>
      <c r="U8931" s="63"/>
      <c r="V8931" s="63"/>
      <c r="W8931" s="63"/>
      <c r="X8931" s="63"/>
      <c r="Y8931" s="63"/>
      <c r="Z8931" s="62">
        <v>117000</v>
      </c>
      <c r="AA8931" s="62">
        <v>5567</v>
      </c>
      <c r="AB8931" s="62">
        <v>15.46</v>
      </c>
      <c r="AC8931" s="62">
        <v>3900</v>
      </c>
    </row>
    <row r="8932" spans="1:29" ht="30" x14ac:dyDescent="0.25">
      <c r="A8932" s="61" t="s">
        <v>239</v>
      </c>
      <c r="B8932" s="61" t="s">
        <v>240</v>
      </c>
      <c r="C8932" s="62">
        <v>2010</v>
      </c>
      <c r="D8932" s="61" t="s">
        <v>75</v>
      </c>
      <c r="E8932" s="62">
        <v>1</v>
      </c>
      <c r="F8932" s="63"/>
      <c r="G8932" s="63"/>
      <c r="H8932" s="63"/>
      <c r="I8932" s="63"/>
      <c r="J8932" s="63"/>
      <c r="K8932" s="62">
        <v>0</v>
      </c>
      <c r="L8932" s="63"/>
      <c r="M8932" s="63"/>
      <c r="N8932" s="63"/>
      <c r="O8932" s="63"/>
      <c r="P8932" s="63"/>
      <c r="Q8932" s="63"/>
      <c r="R8932" s="63"/>
      <c r="S8932" s="63"/>
      <c r="T8932" s="63"/>
      <c r="U8932" s="63"/>
      <c r="V8932" s="63"/>
      <c r="W8932" s="63"/>
      <c r="X8932" s="63"/>
      <c r="Y8932" s="63"/>
      <c r="Z8932" s="62">
        <v>139.03</v>
      </c>
      <c r="AA8932" s="62">
        <v>1507</v>
      </c>
      <c r="AB8932" s="62">
        <v>125.58</v>
      </c>
      <c r="AC8932" s="62">
        <v>139.03</v>
      </c>
    </row>
    <row r="8933" spans="1:29" x14ac:dyDescent="0.25">
      <c r="A8933" s="61" t="s">
        <v>102</v>
      </c>
      <c r="B8933" s="61" t="s">
        <v>103</v>
      </c>
      <c r="C8933" s="62">
        <v>2005</v>
      </c>
      <c r="D8933" s="61" t="s">
        <v>511</v>
      </c>
      <c r="E8933" s="62">
        <v>18</v>
      </c>
      <c r="F8933" s="63"/>
      <c r="G8933" s="63"/>
      <c r="H8933" s="63"/>
      <c r="I8933" s="63"/>
      <c r="J8933" s="63"/>
      <c r="K8933" s="62">
        <v>0</v>
      </c>
      <c r="L8933" s="63"/>
      <c r="M8933" s="63"/>
      <c r="N8933" s="63"/>
      <c r="O8933" s="63"/>
      <c r="P8933" s="63"/>
      <c r="Q8933" s="63"/>
      <c r="R8933" s="63"/>
      <c r="S8933" s="63"/>
      <c r="T8933" s="63"/>
      <c r="U8933" s="63"/>
      <c r="V8933" s="63"/>
      <c r="W8933" s="63"/>
      <c r="X8933" s="63"/>
      <c r="Y8933" s="63"/>
      <c r="Z8933" s="62">
        <v>0</v>
      </c>
      <c r="AA8933" s="63"/>
      <c r="AB8933" s="63"/>
      <c r="AC8933" s="62">
        <v>0</v>
      </c>
    </row>
    <row r="8934" spans="1:29" x14ac:dyDescent="0.25">
      <c r="A8934" s="61" t="s">
        <v>581</v>
      </c>
      <c r="B8934" s="61" t="s">
        <v>582</v>
      </c>
      <c r="C8934" s="62">
        <v>2006</v>
      </c>
      <c r="D8934" s="61" t="s">
        <v>78</v>
      </c>
      <c r="E8934" s="62">
        <v>80</v>
      </c>
      <c r="F8934" s="62">
        <v>566640</v>
      </c>
      <c r="G8934" s="62">
        <v>44872</v>
      </c>
      <c r="H8934" s="62">
        <v>46.74</v>
      </c>
      <c r="I8934" s="62">
        <v>7083</v>
      </c>
      <c r="J8934" s="62">
        <v>526975.19999999995</v>
      </c>
      <c r="K8934" s="62">
        <v>0</v>
      </c>
      <c r="L8934" s="63"/>
      <c r="M8934" s="63"/>
      <c r="N8934" s="63"/>
      <c r="O8934" s="63"/>
      <c r="P8934" s="63"/>
      <c r="Q8934" s="63"/>
      <c r="R8934" s="63"/>
      <c r="S8934" s="63"/>
      <c r="T8934" s="63"/>
      <c r="U8934" s="63"/>
      <c r="V8934" s="63"/>
      <c r="W8934" s="63"/>
      <c r="X8934" s="63"/>
      <c r="Y8934" s="63"/>
      <c r="Z8934" s="62">
        <v>1169.71</v>
      </c>
      <c r="AA8934" s="62">
        <v>7964</v>
      </c>
      <c r="AB8934" s="62">
        <v>8.3000000000000007</v>
      </c>
      <c r="AC8934" s="62">
        <v>14.62</v>
      </c>
    </row>
    <row r="8935" spans="1:29" ht="30" x14ac:dyDescent="0.25">
      <c r="A8935" s="61" t="s">
        <v>165</v>
      </c>
      <c r="B8935" s="61" t="s">
        <v>166</v>
      </c>
      <c r="C8935" s="62">
        <v>2018</v>
      </c>
      <c r="D8935" s="61" t="s">
        <v>86</v>
      </c>
      <c r="E8935" s="62">
        <v>24</v>
      </c>
      <c r="F8935" s="62">
        <v>124</v>
      </c>
      <c r="G8935" s="62">
        <v>116</v>
      </c>
      <c r="H8935" s="62">
        <v>0.4</v>
      </c>
      <c r="I8935" s="62">
        <v>5.17</v>
      </c>
      <c r="J8935" s="62">
        <v>115.32</v>
      </c>
      <c r="K8935" s="62">
        <v>0</v>
      </c>
      <c r="L8935" s="63"/>
      <c r="M8935" s="63"/>
      <c r="N8935" s="63"/>
      <c r="O8935" s="63"/>
      <c r="P8935" s="63"/>
      <c r="Q8935" s="63"/>
      <c r="R8935" s="63"/>
      <c r="S8935" s="63"/>
      <c r="T8935" s="63"/>
      <c r="U8935" s="63"/>
      <c r="V8935" s="63"/>
      <c r="W8935" s="63"/>
      <c r="X8935" s="63"/>
      <c r="Y8935" s="63"/>
      <c r="Z8935" s="62">
        <v>1.51</v>
      </c>
      <c r="AA8935" s="62">
        <v>11596</v>
      </c>
      <c r="AB8935" s="62">
        <v>40.26</v>
      </c>
      <c r="AC8935" s="62">
        <v>0.06</v>
      </c>
    </row>
    <row r="8936" spans="1:29" ht="30" x14ac:dyDescent="0.25">
      <c r="A8936" s="61" t="s">
        <v>448</v>
      </c>
      <c r="B8936" s="61" t="s">
        <v>449</v>
      </c>
      <c r="C8936" s="62">
        <v>2017</v>
      </c>
      <c r="D8936" s="61" t="s">
        <v>150</v>
      </c>
      <c r="E8936" s="62">
        <v>8</v>
      </c>
      <c r="F8936" s="62">
        <v>0</v>
      </c>
      <c r="G8936" s="62">
        <v>0</v>
      </c>
      <c r="H8936" s="62">
        <v>0</v>
      </c>
      <c r="I8936" s="62">
        <v>0</v>
      </c>
      <c r="J8936" s="62">
        <v>0</v>
      </c>
      <c r="K8936" s="62">
        <v>0</v>
      </c>
      <c r="L8936" s="62">
        <v>0</v>
      </c>
      <c r="M8936" s="62">
        <v>0</v>
      </c>
      <c r="N8936" s="63"/>
      <c r="O8936" s="63"/>
      <c r="P8936" s="63"/>
      <c r="Q8936" s="63"/>
      <c r="R8936" s="63"/>
      <c r="S8936" s="63"/>
      <c r="T8936" s="63"/>
      <c r="U8936" s="63"/>
      <c r="V8936" s="63"/>
      <c r="W8936" s="63"/>
      <c r="X8936" s="63"/>
      <c r="Y8936" s="63"/>
      <c r="Z8936" s="62">
        <v>0</v>
      </c>
      <c r="AA8936" s="62">
        <v>0</v>
      </c>
      <c r="AB8936" s="62">
        <v>0</v>
      </c>
      <c r="AC8936" s="62">
        <v>0</v>
      </c>
    </row>
    <row r="8937" spans="1:29" x14ac:dyDescent="0.25">
      <c r="A8937" s="61" t="s">
        <v>107</v>
      </c>
      <c r="B8937" s="61" t="s">
        <v>108</v>
      </c>
      <c r="C8937" s="62">
        <v>2017</v>
      </c>
      <c r="D8937" s="61" t="s">
        <v>99</v>
      </c>
      <c r="E8937" s="62">
        <v>54</v>
      </c>
      <c r="F8937" s="62">
        <v>508550</v>
      </c>
      <c r="G8937" s="62">
        <v>97076</v>
      </c>
      <c r="H8937" s="62">
        <v>149.81</v>
      </c>
      <c r="I8937" s="62">
        <v>9417.59</v>
      </c>
      <c r="J8937" s="62">
        <v>472951.5</v>
      </c>
      <c r="K8937" s="62">
        <v>0</v>
      </c>
      <c r="L8937" s="63"/>
      <c r="M8937" s="63"/>
      <c r="N8937" s="63"/>
      <c r="O8937" s="63"/>
      <c r="P8937" s="63"/>
      <c r="Q8937" s="63"/>
      <c r="R8937" s="63"/>
      <c r="S8937" s="63"/>
      <c r="T8937" s="63"/>
      <c r="U8937" s="63"/>
      <c r="V8937" s="63"/>
      <c r="W8937" s="63"/>
      <c r="X8937" s="63"/>
      <c r="Y8937" s="63"/>
      <c r="Z8937" s="62">
        <v>0</v>
      </c>
      <c r="AA8937" s="62">
        <v>28782</v>
      </c>
      <c r="AB8937" s="62">
        <v>44.42</v>
      </c>
      <c r="AC8937" s="62">
        <v>0</v>
      </c>
    </row>
    <row r="8938" spans="1:29" ht="30" x14ac:dyDescent="0.25">
      <c r="A8938" s="61" t="s">
        <v>216</v>
      </c>
      <c r="B8938" s="61" t="s">
        <v>217</v>
      </c>
      <c r="C8938" s="62">
        <v>2012</v>
      </c>
      <c r="D8938" s="61" t="s">
        <v>99</v>
      </c>
      <c r="E8938" s="62">
        <v>2</v>
      </c>
      <c r="F8938" s="63"/>
      <c r="G8938" s="63"/>
      <c r="H8938" s="63"/>
      <c r="I8938" s="63"/>
      <c r="J8938" s="63"/>
      <c r="K8938" s="62">
        <v>0</v>
      </c>
      <c r="L8938" s="63"/>
      <c r="M8938" s="63"/>
      <c r="N8938" s="63"/>
      <c r="O8938" s="63"/>
      <c r="P8938" s="63"/>
      <c r="Q8938" s="63"/>
      <c r="R8938" s="63"/>
      <c r="S8938" s="63"/>
      <c r="T8938" s="63"/>
      <c r="U8938" s="62">
        <v>348</v>
      </c>
      <c r="V8938" s="62">
        <v>960</v>
      </c>
      <c r="W8938" s="62">
        <v>40</v>
      </c>
      <c r="X8938" s="62">
        <v>174</v>
      </c>
      <c r="Y8938" s="62">
        <v>7789.63</v>
      </c>
      <c r="Z8938" s="62">
        <v>0</v>
      </c>
      <c r="AA8938" s="63"/>
      <c r="AB8938" s="63"/>
      <c r="AC8938" s="62">
        <v>0</v>
      </c>
    </row>
    <row r="8939" spans="1:29" x14ac:dyDescent="0.25">
      <c r="A8939" s="61" t="s">
        <v>524</v>
      </c>
      <c r="B8939" s="61" t="s">
        <v>525</v>
      </c>
      <c r="C8939" s="62">
        <v>2010</v>
      </c>
      <c r="D8939" s="61" t="s">
        <v>99</v>
      </c>
      <c r="E8939" s="62">
        <v>60</v>
      </c>
      <c r="F8939" s="62">
        <v>590200</v>
      </c>
      <c r="G8939" s="62">
        <v>108953</v>
      </c>
      <c r="H8939" s="62">
        <v>151.32</v>
      </c>
      <c r="I8939" s="62">
        <v>9836.67</v>
      </c>
      <c r="J8939" s="62">
        <v>548886</v>
      </c>
      <c r="K8939" s="62">
        <v>0</v>
      </c>
      <c r="L8939" s="63"/>
      <c r="M8939" s="63"/>
      <c r="N8939" s="63"/>
      <c r="O8939" s="63"/>
      <c r="P8939" s="63"/>
      <c r="Q8939" s="63"/>
      <c r="R8939" s="63"/>
      <c r="S8939" s="63"/>
      <c r="T8939" s="63"/>
      <c r="U8939" s="63"/>
      <c r="V8939" s="63"/>
      <c r="W8939" s="63"/>
      <c r="X8939" s="63"/>
      <c r="Y8939" s="63"/>
      <c r="Z8939" s="62">
        <v>0</v>
      </c>
      <c r="AA8939" s="63"/>
      <c r="AB8939" s="63"/>
      <c r="AC8939" s="62">
        <v>0</v>
      </c>
    </row>
    <row r="8940" spans="1:29" x14ac:dyDescent="0.25">
      <c r="A8940" s="61" t="s">
        <v>184</v>
      </c>
      <c r="B8940" s="61" t="s">
        <v>185</v>
      </c>
      <c r="C8940" s="62">
        <v>2017</v>
      </c>
      <c r="D8940" s="61" t="s">
        <v>150</v>
      </c>
      <c r="E8940" s="62">
        <v>8</v>
      </c>
      <c r="F8940" s="63"/>
      <c r="G8940" s="62">
        <v>0</v>
      </c>
      <c r="H8940" s="62">
        <v>0</v>
      </c>
      <c r="I8940" s="63"/>
      <c r="J8940" s="63"/>
      <c r="K8940" s="62">
        <v>0</v>
      </c>
      <c r="L8940" s="63"/>
      <c r="M8940" s="63"/>
      <c r="N8940" s="63"/>
      <c r="O8940" s="63"/>
      <c r="P8940" s="63"/>
      <c r="Q8940" s="63"/>
      <c r="R8940" s="63"/>
      <c r="S8940" s="63"/>
      <c r="T8940" s="63"/>
      <c r="U8940" s="63"/>
      <c r="V8940" s="63"/>
      <c r="W8940" s="63"/>
      <c r="X8940" s="63"/>
      <c r="Y8940" s="63"/>
      <c r="Z8940" s="62">
        <v>0</v>
      </c>
      <c r="AA8940" s="63"/>
      <c r="AB8940" s="63"/>
      <c r="AC8940" s="62">
        <v>0</v>
      </c>
    </row>
    <row r="8941" spans="1:29" ht="30" x14ac:dyDescent="0.25">
      <c r="A8941" s="61" t="s">
        <v>556</v>
      </c>
      <c r="B8941" s="61" t="s">
        <v>557</v>
      </c>
      <c r="C8941" s="62">
        <v>2013</v>
      </c>
      <c r="D8941" s="61" t="s">
        <v>75</v>
      </c>
      <c r="E8941" s="62">
        <v>8</v>
      </c>
      <c r="F8941" s="62">
        <v>15659</v>
      </c>
      <c r="G8941" s="62">
        <v>2098</v>
      </c>
      <c r="H8941" s="62">
        <v>21.85</v>
      </c>
      <c r="I8941" s="62">
        <v>1957.38</v>
      </c>
      <c r="J8941" s="62">
        <v>14562.87</v>
      </c>
      <c r="K8941" s="62">
        <v>0</v>
      </c>
      <c r="L8941" s="63"/>
      <c r="M8941" s="63"/>
      <c r="N8941" s="63"/>
      <c r="O8941" s="63"/>
      <c r="P8941" s="63"/>
      <c r="Q8941" s="63"/>
      <c r="R8941" s="63"/>
      <c r="S8941" s="63"/>
      <c r="T8941" s="63"/>
      <c r="U8941" s="63"/>
      <c r="V8941" s="63"/>
      <c r="W8941" s="63"/>
      <c r="X8941" s="63"/>
      <c r="Y8941" s="63"/>
      <c r="Z8941" s="62">
        <v>441.15</v>
      </c>
      <c r="AA8941" s="62">
        <v>5704</v>
      </c>
      <c r="AB8941" s="62">
        <v>59.42</v>
      </c>
      <c r="AC8941" s="62">
        <v>55.14</v>
      </c>
    </row>
    <row r="8942" spans="1:29" x14ac:dyDescent="0.25">
      <c r="A8942" s="61" t="s">
        <v>163</v>
      </c>
      <c r="B8942" s="61" t="s">
        <v>164</v>
      </c>
      <c r="C8942" s="62">
        <v>2003</v>
      </c>
      <c r="D8942" s="61" t="s">
        <v>99</v>
      </c>
      <c r="E8942" s="62">
        <v>40</v>
      </c>
      <c r="F8942" s="62">
        <v>112920</v>
      </c>
      <c r="G8942" s="62">
        <v>11065</v>
      </c>
      <c r="H8942" s="62">
        <v>23.05</v>
      </c>
      <c r="I8942" s="62">
        <v>2823</v>
      </c>
      <c r="J8942" s="62">
        <v>105015.6</v>
      </c>
      <c r="K8942" s="62">
        <v>0</v>
      </c>
      <c r="L8942" s="63"/>
      <c r="M8942" s="63"/>
      <c r="N8942" s="63"/>
      <c r="O8942" s="63"/>
      <c r="P8942" s="63"/>
      <c r="Q8942" s="63"/>
      <c r="R8942" s="63"/>
      <c r="S8942" s="63"/>
      <c r="T8942" s="63"/>
      <c r="U8942" s="63"/>
      <c r="V8942" s="63"/>
      <c r="W8942" s="63"/>
      <c r="X8942" s="63"/>
      <c r="Y8942" s="63"/>
      <c r="Z8942" s="62">
        <v>85400</v>
      </c>
      <c r="AA8942" s="62">
        <v>4705</v>
      </c>
      <c r="AB8942" s="62">
        <v>9.8000000000000007</v>
      </c>
      <c r="AC8942" s="62">
        <v>2135</v>
      </c>
    </row>
    <row r="8943" spans="1:29" x14ac:dyDescent="0.25">
      <c r="A8943" s="61" t="s">
        <v>442</v>
      </c>
      <c r="B8943" s="61" t="s">
        <v>443</v>
      </c>
      <c r="C8943" s="62">
        <v>2010</v>
      </c>
      <c r="D8943" s="61" t="s">
        <v>78</v>
      </c>
      <c r="E8943" s="62">
        <v>40</v>
      </c>
      <c r="F8943" s="62">
        <v>0</v>
      </c>
      <c r="G8943" s="62">
        <v>0</v>
      </c>
      <c r="H8943" s="62">
        <v>0</v>
      </c>
      <c r="I8943" s="62">
        <v>0</v>
      </c>
      <c r="J8943" s="62">
        <v>0</v>
      </c>
      <c r="K8943" s="62">
        <v>0</v>
      </c>
      <c r="L8943" s="63"/>
      <c r="M8943" s="63"/>
      <c r="N8943" s="63"/>
      <c r="O8943" s="63"/>
      <c r="P8943" s="63"/>
      <c r="Q8943" s="63"/>
      <c r="R8943" s="63"/>
      <c r="S8943" s="63"/>
      <c r="T8943" s="63"/>
      <c r="U8943" s="63"/>
      <c r="V8943" s="63"/>
      <c r="W8943" s="63"/>
      <c r="X8943" s="63"/>
      <c r="Y8943" s="63"/>
      <c r="Z8943" s="62">
        <v>0</v>
      </c>
      <c r="AA8943" s="63"/>
      <c r="AB8943" s="63"/>
      <c r="AC8943" s="62">
        <v>0</v>
      </c>
    </row>
    <row r="8944" spans="1:29" ht="30" x14ac:dyDescent="0.25">
      <c r="A8944" s="61" t="s">
        <v>378</v>
      </c>
      <c r="B8944" s="61" t="s">
        <v>379</v>
      </c>
      <c r="C8944" s="62">
        <v>2007</v>
      </c>
      <c r="D8944" s="61" t="s">
        <v>78</v>
      </c>
      <c r="E8944" s="62">
        <v>115</v>
      </c>
      <c r="F8944" s="62">
        <v>1252200</v>
      </c>
      <c r="G8944" s="62">
        <v>198640</v>
      </c>
      <c r="H8944" s="62">
        <v>143.94</v>
      </c>
      <c r="I8944" s="62">
        <v>10888.7</v>
      </c>
      <c r="J8944" s="62">
        <v>1164546</v>
      </c>
      <c r="K8944" s="62">
        <v>46.77</v>
      </c>
      <c r="L8944" s="62">
        <v>657</v>
      </c>
      <c r="M8944" s="62">
        <v>0.48</v>
      </c>
      <c r="N8944" s="62">
        <v>0.41</v>
      </c>
      <c r="O8944" s="62">
        <v>563.98</v>
      </c>
      <c r="P8944" s="62">
        <v>0</v>
      </c>
      <c r="Q8944" s="62">
        <v>0</v>
      </c>
      <c r="R8944" s="62">
        <v>0</v>
      </c>
      <c r="S8944" s="62">
        <v>0</v>
      </c>
      <c r="T8944" s="62">
        <v>0</v>
      </c>
      <c r="U8944" s="62">
        <v>0</v>
      </c>
      <c r="V8944" s="62">
        <v>0</v>
      </c>
      <c r="W8944" s="62">
        <v>0</v>
      </c>
      <c r="X8944" s="62">
        <v>0</v>
      </c>
      <c r="Y8944" s="62">
        <v>0</v>
      </c>
      <c r="Z8944" s="62">
        <v>645670</v>
      </c>
      <c r="AA8944" s="62">
        <v>56713</v>
      </c>
      <c r="AB8944" s="62">
        <v>41.1</v>
      </c>
      <c r="AC8944" s="62">
        <v>5614.52</v>
      </c>
    </row>
    <row r="8945" spans="1:29" ht="30" x14ac:dyDescent="0.25">
      <c r="A8945" s="61" t="s">
        <v>188</v>
      </c>
      <c r="B8945" s="61" t="s">
        <v>189</v>
      </c>
      <c r="C8945" s="62">
        <v>2016</v>
      </c>
      <c r="D8945" s="61" t="s">
        <v>511</v>
      </c>
      <c r="E8945" s="62">
        <v>10</v>
      </c>
      <c r="F8945" s="63"/>
      <c r="G8945" s="63"/>
      <c r="H8945" s="63"/>
      <c r="I8945" s="63"/>
      <c r="J8945" s="63"/>
      <c r="K8945" s="62">
        <v>0</v>
      </c>
      <c r="L8945" s="63"/>
      <c r="M8945" s="63"/>
      <c r="N8945" s="63"/>
      <c r="O8945" s="63"/>
      <c r="P8945" s="63"/>
      <c r="Q8945" s="63"/>
      <c r="R8945" s="63"/>
      <c r="S8945" s="63"/>
      <c r="T8945" s="63"/>
      <c r="U8945" s="63"/>
      <c r="V8945" s="63"/>
      <c r="W8945" s="63"/>
      <c r="X8945" s="63"/>
      <c r="Y8945" s="63"/>
      <c r="Z8945" s="62">
        <v>0</v>
      </c>
      <c r="AA8945" s="63"/>
      <c r="AB8945" s="63"/>
      <c r="AC8945" s="62">
        <v>0</v>
      </c>
    </row>
    <row r="8946" spans="1:29" x14ac:dyDescent="0.25">
      <c r="A8946" s="61" t="s">
        <v>126</v>
      </c>
      <c r="B8946" s="61" t="s">
        <v>127</v>
      </c>
      <c r="C8946" s="62">
        <v>2015</v>
      </c>
      <c r="D8946" s="61" t="s">
        <v>468</v>
      </c>
      <c r="E8946" s="62">
        <v>85</v>
      </c>
      <c r="F8946" s="62">
        <v>343287</v>
      </c>
      <c r="G8946" s="62">
        <v>65567</v>
      </c>
      <c r="H8946" s="62">
        <v>64.28</v>
      </c>
      <c r="I8946" s="62">
        <v>4038.67</v>
      </c>
      <c r="J8946" s="62">
        <v>319256.90999999997</v>
      </c>
      <c r="K8946" s="62">
        <v>45439.38</v>
      </c>
      <c r="L8946" s="62">
        <v>48794</v>
      </c>
      <c r="M8946" s="62">
        <v>47.84</v>
      </c>
      <c r="N8946" s="62">
        <v>534.58000000000004</v>
      </c>
      <c r="O8946" s="62">
        <v>547967.11</v>
      </c>
      <c r="P8946" s="63"/>
      <c r="Q8946" s="63"/>
      <c r="R8946" s="63"/>
      <c r="S8946" s="63"/>
      <c r="T8946" s="63"/>
      <c r="U8946" s="63"/>
      <c r="V8946" s="63"/>
      <c r="W8946" s="63"/>
      <c r="X8946" s="63"/>
      <c r="Y8946" s="63"/>
      <c r="Z8946" s="62">
        <v>4258</v>
      </c>
      <c r="AA8946" s="62">
        <v>32429</v>
      </c>
      <c r="AB8946" s="62">
        <v>31.79</v>
      </c>
      <c r="AC8946" s="62">
        <v>50.09</v>
      </c>
    </row>
    <row r="8947" spans="1:29" ht="30" x14ac:dyDescent="0.25">
      <c r="A8947" s="61" t="s">
        <v>448</v>
      </c>
      <c r="B8947" s="61" t="s">
        <v>449</v>
      </c>
      <c r="C8947" s="62">
        <v>2007</v>
      </c>
      <c r="D8947" s="61" t="s">
        <v>75</v>
      </c>
      <c r="E8947" s="62">
        <v>8</v>
      </c>
      <c r="F8947" s="62">
        <v>1460</v>
      </c>
      <c r="G8947" s="62">
        <v>380</v>
      </c>
      <c r="H8947" s="62">
        <v>3.96</v>
      </c>
      <c r="I8947" s="62">
        <v>182.5</v>
      </c>
      <c r="J8947" s="62">
        <v>1357.8</v>
      </c>
      <c r="K8947" s="62">
        <v>295</v>
      </c>
      <c r="L8947" s="62">
        <v>1857</v>
      </c>
      <c r="M8947" s="62">
        <v>19.34</v>
      </c>
      <c r="N8947" s="62">
        <v>36.880000000000003</v>
      </c>
      <c r="O8947" s="62">
        <v>3557.49</v>
      </c>
      <c r="P8947" s="63"/>
      <c r="Q8947" s="63"/>
      <c r="R8947" s="63"/>
      <c r="S8947" s="63"/>
      <c r="T8947" s="63"/>
      <c r="U8947" s="63"/>
      <c r="V8947" s="63"/>
      <c r="W8947" s="63"/>
      <c r="X8947" s="63"/>
      <c r="Y8947" s="63"/>
      <c r="Z8947" s="62">
        <v>0</v>
      </c>
      <c r="AA8947" s="62">
        <v>6466</v>
      </c>
      <c r="AB8947" s="62">
        <v>67.349999999999994</v>
      </c>
      <c r="AC8947" s="62">
        <v>0</v>
      </c>
    </row>
    <row r="8948" spans="1:29" ht="30" x14ac:dyDescent="0.25">
      <c r="A8948" s="61" t="s">
        <v>233</v>
      </c>
      <c r="B8948" s="61" t="s">
        <v>234</v>
      </c>
      <c r="C8948" s="62">
        <v>2004</v>
      </c>
      <c r="D8948" s="61" t="s">
        <v>86</v>
      </c>
      <c r="E8948" s="62">
        <v>160</v>
      </c>
      <c r="F8948" s="62">
        <v>33227</v>
      </c>
      <c r="G8948" s="62">
        <v>4248</v>
      </c>
      <c r="H8948" s="62">
        <v>2.21</v>
      </c>
      <c r="I8948" s="62">
        <v>207.67</v>
      </c>
      <c r="J8948" s="62">
        <v>30901.11</v>
      </c>
      <c r="K8948" s="62">
        <v>1544.13</v>
      </c>
      <c r="L8948" s="62">
        <v>1915</v>
      </c>
      <c r="M8948" s="62">
        <v>1</v>
      </c>
      <c r="N8948" s="62">
        <v>9.65</v>
      </c>
      <c r="O8948" s="62">
        <v>18621.150000000001</v>
      </c>
      <c r="P8948" s="63"/>
      <c r="Q8948" s="63"/>
      <c r="R8948" s="63"/>
      <c r="S8948" s="63"/>
      <c r="T8948" s="63"/>
      <c r="U8948" s="63"/>
      <c r="V8948" s="63"/>
      <c r="W8948" s="63"/>
      <c r="X8948" s="63"/>
      <c r="Y8948" s="63"/>
      <c r="Z8948" s="62">
        <v>10290.76</v>
      </c>
      <c r="AA8948" s="62">
        <v>76624</v>
      </c>
      <c r="AB8948" s="62">
        <v>39.909999999999997</v>
      </c>
      <c r="AC8948" s="62">
        <v>64.319999999999993</v>
      </c>
    </row>
    <row r="8949" spans="1:29" x14ac:dyDescent="0.25">
      <c r="A8949" s="61" t="s">
        <v>332</v>
      </c>
      <c r="B8949" s="61" t="s">
        <v>333</v>
      </c>
      <c r="C8949" s="62">
        <v>2011</v>
      </c>
      <c r="D8949" s="61" t="s">
        <v>72</v>
      </c>
      <c r="E8949" s="62">
        <v>74</v>
      </c>
      <c r="F8949" s="62">
        <v>765793</v>
      </c>
      <c r="G8949" s="62">
        <v>49101</v>
      </c>
      <c r="H8949" s="62">
        <v>55.29</v>
      </c>
      <c r="I8949" s="62">
        <v>10348.549999999999</v>
      </c>
      <c r="J8949" s="62">
        <v>712187.49</v>
      </c>
      <c r="K8949" s="62">
        <v>27233.75</v>
      </c>
      <c r="L8949" s="62">
        <v>30533</v>
      </c>
      <c r="M8949" s="62">
        <v>34.380000000000003</v>
      </c>
      <c r="N8949" s="62">
        <v>368.02</v>
      </c>
      <c r="O8949" s="62">
        <v>328420.01</v>
      </c>
      <c r="P8949" s="63"/>
      <c r="Q8949" s="63"/>
      <c r="R8949" s="63"/>
      <c r="S8949" s="63"/>
      <c r="T8949" s="63"/>
      <c r="U8949" s="63"/>
      <c r="V8949" s="63"/>
      <c r="W8949" s="63"/>
      <c r="X8949" s="63"/>
      <c r="Y8949" s="63"/>
      <c r="Z8949" s="62">
        <v>584670</v>
      </c>
      <c r="AA8949" s="62">
        <v>102171</v>
      </c>
      <c r="AB8949" s="62">
        <v>115.06</v>
      </c>
      <c r="AC8949" s="62">
        <v>7900.95</v>
      </c>
    </row>
    <row r="8950" spans="1:29" x14ac:dyDescent="0.25">
      <c r="A8950" s="61" t="s">
        <v>130</v>
      </c>
      <c r="B8950" s="61" t="s">
        <v>131</v>
      </c>
      <c r="C8950" s="62">
        <v>2012</v>
      </c>
      <c r="D8950" s="61" t="s">
        <v>313</v>
      </c>
      <c r="E8950" s="62">
        <v>29</v>
      </c>
      <c r="F8950" s="62">
        <v>150740</v>
      </c>
      <c r="G8950" s="62">
        <v>29816</v>
      </c>
      <c r="H8950" s="62">
        <v>85.68</v>
      </c>
      <c r="I8950" s="62">
        <v>5197.93</v>
      </c>
      <c r="J8950" s="62">
        <v>140188.20000000001</v>
      </c>
      <c r="K8950" s="62">
        <v>7404.46</v>
      </c>
      <c r="L8950" s="62">
        <v>8792</v>
      </c>
      <c r="M8950" s="62">
        <v>25.26</v>
      </c>
      <c r="N8950" s="62">
        <v>255.33</v>
      </c>
      <c r="O8950" s="62">
        <v>89292.62</v>
      </c>
      <c r="P8950" s="63"/>
      <c r="Q8950" s="63"/>
      <c r="R8950" s="63"/>
      <c r="S8950" s="63"/>
      <c r="T8950" s="63"/>
      <c r="U8950" s="63"/>
      <c r="V8950" s="63"/>
      <c r="W8950" s="63"/>
      <c r="X8950" s="63"/>
      <c r="Y8950" s="63"/>
      <c r="Z8950" s="62">
        <v>630</v>
      </c>
      <c r="AA8950" s="62">
        <v>3857</v>
      </c>
      <c r="AB8950" s="62">
        <v>11.08</v>
      </c>
      <c r="AC8950" s="62">
        <v>21.72</v>
      </c>
    </row>
    <row r="8951" spans="1:29" ht="30" x14ac:dyDescent="0.25">
      <c r="A8951" s="61" t="s">
        <v>498</v>
      </c>
      <c r="B8951" s="61" t="s">
        <v>499</v>
      </c>
      <c r="C8951" s="62">
        <v>2014</v>
      </c>
      <c r="D8951" s="61" t="s">
        <v>150</v>
      </c>
      <c r="E8951" s="62">
        <v>6</v>
      </c>
      <c r="F8951" s="63"/>
      <c r="G8951" s="63"/>
      <c r="H8951" s="63"/>
      <c r="I8951" s="63"/>
      <c r="J8951" s="63"/>
      <c r="K8951" s="62">
        <v>0</v>
      </c>
      <c r="L8951" s="63"/>
      <c r="M8951" s="63"/>
      <c r="N8951" s="63"/>
      <c r="O8951" s="63"/>
      <c r="P8951" s="63"/>
      <c r="Q8951" s="63"/>
      <c r="R8951" s="63"/>
      <c r="S8951" s="63"/>
      <c r="T8951" s="63"/>
      <c r="U8951" s="63"/>
      <c r="V8951" s="63"/>
      <c r="W8951" s="63"/>
      <c r="X8951" s="63"/>
      <c r="Y8951" s="63"/>
      <c r="Z8951" s="62">
        <v>0</v>
      </c>
      <c r="AA8951" s="63"/>
      <c r="AB8951" s="63"/>
      <c r="AC8951" s="62">
        <v>0</v>
      </c>
    </row>
    <row r="8952" spans="1:29" ht="30" x14ac:dyDescent="0.25">
      <c r="A8952" s="61" t="s">
        <v>436</v>
      </c>
      <c r="B8952" s="61" t="s">
        <v>437</v>
      </c>
      <c r="C8952" s="62">
        <v>2017</v>
      </c>
      <c r="D8952" s="61" t="s">
        <v>78</v>
      </c>
      <c r="E8952" s="62">
        <v>60</v>
      </c>
      <c r="F8952" s="62">
        <v>158720</v>
      </c>
      <c r="G8952" s="62">
        <v>26416</v>
      </c>
      <c r="H8952" s="62">
        <v>36.69</v>
      </c>
      <c r="I8952" s="62">
        <v>2645.33</v>
      </c>
      <c r="J8952" s="62">
        <v>147609.60000000001</v>
      </c>
      <c r="K8952" s="62">
        <v>17639.189999999999</v>
      </c>
      <c r="L8952" s="62">
        <v>14044</v>
      </c>
      <c r="M8952" s="62">
        <v>19.510000000000002</v>
      </c>
      <c r="N8952" s="63"/>
      <c r="O8952" s="63"/>
      <c r="P8952" s="63"/>
      <c r="Q8952" s="63"/>
      <c r="R8952" s="63"/>
      <c r="S8952" s="63"/>
      <c r="T8952" s="63"/>
      <c r="U8952" s="63"/>
      <c r="V8952" s="63"/>
      <c r="W8952" s="63"/>
      <c r="X8952" s="63"/>
      <c r="Y8952" s="63"/>
      <c r="Z8952" s="62">
        <v>147400</v>
      </c>
      <c r="AA8952" s="62">
        <v>22675</v>
      </c>
      <c r="AB8952" s="62">
        <v>31.49</v>
      </c>
      <c r="AC8952" s="62">
        <v>2456.67</v>
      </c>
    </row>
    <row r="8953" spans="1:29" ht="30" x14ac:dyDescent="0.25">
      <c r="A8953" s="61" t="s">
        <v>237</v>
      </c>
      <c r="B8953" s="61" t="s">
        <v>238</v>
      </c>
      <c r="C8953" s="62">
        <v>2003</v>
      </c>
      <c r="D8953" s="61" t="s">
        <v>150</v>
      </c>
      <c r="E8953" s="62">
        <v>10</v>
      </c>
      <c r="F8953" s="62">
        <v>37</v>
      </c>
      <c r="G8953" s="62">
        <v>18</v>
      </c>
      <c r="H8953" s="62">
        <v>0.15</v>
      </c>
      <c r="I8953" s="62">
        <v>3.7</v>
      </c>
      <c r="J8953" s="62">
        <v>34.409999999999997</v>
      </c>
      <c r="K8953" s="62">
        <v>1955.38</v>
      </c>
      <c r="L8953" s="62">
        <v>2151</v>
      </c>
      <c r="M8953" s="62">
        <v>17.93</v>
      </c>
      <c r="N8953" s="63"/>
      <c r="O8953" s="63"/>
      <c r="P8953" s="63"/>
      <c r="Q8953" s="63"/>
      <c r="R8953" s="63"/>
      <c r="S8953" s="63"/>
      <c r="T8953" s="63"/>
      <c r="U8953" s="63"/>
      <c r="V8953" s="63"/>
      <c r="W8953" s="63"/>
      <c r="X8953" s="63"/>
      <c r="Y8953" s="63"/>
      <c r="Z8953" s="62">
        <v>601</v>
      </c>
      <c r="AA8953" s="62">
        <v>1740</v>
      </c>
      <c r="AB8953" s="62">
        <v>14.5</v>
      </c>
      <c r="AC8953" s="62">
        <v>60.1</v>
      </c>
    </row>
    <row r="8954" spans="1:29" x14ac:dyDescent="0.25">
      <c r="A8954" s="61" t="s">
        <v>456</v>
      </c>
      <c r="B8954" s="61" t="s">
        <v>457</v>
      </c>
      <c r="C8954" s="62">
        <v>2011</v>
      </c>
      <c r="D8954" s="61" t="s">
        <v>99</v>
      </c>
      <c r="E8954" s="62">
        <v>74</v>
      </c>
      <c r="F8954" s="62">
        <v>777280</v>
      </c>
      <c r="G8954" s="62">
        <v>119800</v>
      </c>
      <c r="H8954" s="62">
        <v>134.91</v>
      </c>
      <c r="I8954" s="62">
        <v>10503.78</v>
      </c>
      <c r="J8954" s="62">
        <v>722870.4</v>
      </c>
      <c r="K8954" s="62">
        <v>0</v>
      </c>
      <c r="L8954" s="63"/>
      <c r="M8954" s="63"/>
      <c r="N8954" s="63"/>
      <c r="O8954" s="63"/>
      <c r="P8954" s="63"/>
      <c r="Q8954" s="63"/>
      <c r="R8954" s="63"/>
      <c r="S8954" s="63"/>
      <c r="T8954" s="63"/>
      <c r="U8954" s="63"/>
      <c r="V8954" s="63"/>
      <c r="W8954" s="63"/>
      <c r="X8954" s="63"/>
      <c r="Y8954" s="63"/>
      <c r="Z8954" s="62">
        <v>1058610</v>
      </c>
      <c r="AA8954" s="62">
        <v>168837</v>
      </c>
      <c r="AB8954" s="62">
        <v>190.13</v>
      </c>
      <c r="AC8954" s="62">
        <v>14305.54</v>
      </c>
    </row>
    <row r="8955" spans="1:29" ht="30" x14ac:dyDescent="0.25">
      <c r="A8955" s="61" t="s">
        <v>538</v>
      </c>
      <c r="B8955" s="61" t="s">
        <v>539</v>
      </c>
      <c r="C8955" s="62">
        <v>2018</v>
      </c>
      <c r="D8955" s="61" t="s">
        <v>78</v>
      </c>
      <c r="E8955" s="62">
        <v>56</v>
      </c>
      <c r="F8955" s="62">
        <v>192510</v>
      </c>
      <c r="G8955" s="62">
        <v>32595</v>
      </c>
      <c r="H8955" s="62">
        <v>48.5</v>
      </c>
      <c r="I8955" s="62">
        <v>3437.68</v>
      </c>
      <c r="J8955" s="62">
        <v>179034.3</v>
      </c>
      <c r="K8955" s="62">
        <v>0</v>
      </c>
      <c r="L8955" s="63"/>
      <c r="M8955" s="63"/>
      <c r="N8955" s="63"/>
      <c r="O8955" s="63"/>
      <c r="P8955" s="63"/>
      <c r="Q8955" s="63"/>
      <c r="R8955" s="63"/>
      <c r="S8955" s="63"/>
      <c r="T8955" s="63"/>
      <c r="U8955" s="63"/>
      <c r="V8955" s="63"/>
      <c r="W8955" s="63"/>
      <c r="X8955" s="63"/>
      <c r="Y8955" s="63"/>
      <c r="Z8955" s="62">
        <v>0</v>
      </c>
      <c r="AA8955" s="63"/>
      <c r="AB8955" s="63"/>
      <c r="AC8955" s="62">
        <v>0</v>
      </c>
    </row>
    <row r="8956" spans="1:29" ht="30" x14ac:dyDescent="0.25">
      <c r="A8956" s="61" t="s">
        <v>231</v>
      </c>
      <c r="B8956" s="61" t="s">
        <v>232</v>
      </c>
      <c r="C8956" s="62">
        <v>2018</v>
      </c>
      <c r="D8956" s="61" t="s">
        <v>262</v>
      </c>
      <c r="E8956" s="62">
        <v>72</v>
      </c>
      <c r="F8956" s="62">
        <v>450000</v>
      </c>
      <c r="G8956" s="62">
        <v>56616</v>
      </c>
      <c r="H8956" s="62">
        <v>65.53</v>
      </c>
      <c r="I8956" s="62">
        <v>6250</v>
      </c>
      <c r="J8956" s="62">
        <v>418500</v>
      </c>
      <c r="K8956" s="62">
        <v>5493.7</v>
      </c>
      <c r="L8956" s="62">
        <v>5923</v>
      </c>
      <c r="M8956" s="62">
        <v>6.86</v>
      </c>
      <c r="N8956" s="62">
        <v>76.3</v>
      </c>
      <c r="O8956" s="62">
        <v>66250.12</v>
      </c>
      <c r="P8956" s="63"/>
      <c r="Q8956" s="63"/>
      <c r="R8956" s="63"/>
      <c r="S8956" s="63"/>
      <c r="T8956" s="63"/>
      <c r="U8956" s="63"/>
      <c r="V8956" s="63"/>
      <c r="W8956" s="63"/>
      <c r="X8956" s="63"/>
      <c r="Y8956" s="63"/>
      <c r="Z8956" s="62">
        <v>1853</v>
      </c>
      <c r="AA8956" s="62">
        <v>21404</v>
      </c>
      <c r="AB8956" s="62">
        <v>24.77</v>
      </c>
      <c r="AC8956" s="62">
        <v>25.74</v>
      </c>
    </row>
    <row r="8957" spans="1:29" x14ac:dyDescent="0.25">
      <c r="A8957" s="61" t="s">
        <v>204</v>
      </c>
      <c r="B8957" s="61" t="s">
        <v>205</v>
      </c>
      <c r="C8957" s="62">
        <v>2017</v>
      </c>
      <c r="D8957" s="61" t="s">
        <v>78</v>
      </c>
      <c r="E8957" s="62">
        <v>45</v>
      </c>
      <c r="F8957" s="62">
        <v>380800</v>
      </c>
      <c r="G8957" s="62">
        <v>68647</v>
      </c>
      <c r="H8957" s="62">
        <v>127.12</v>
      </c>
      <c r="I8957" s="62">
        <v>8462.2199999999993</v>
      </c>
      <c r="J8957" s="62">
        <v>354144</v>
      </c>
      <c r="K8957" s="62">
        <v>0</v>
      </c>
      <c r="L8957" s="63"/>
      <c r="M8957" s="63"/>
      <c r="N8957" s="63"/>
      <c r="O8957" s="63"/>
      <c r="P8957" s="63"/>
      <c r="Q8957" s="63"/>
      <c r="R8957" s="63"/>
      <c r="S8957" s="63"/>
      <c r="T8957" s="63"/>
      <c r="U8957" s="63"/>
      <c r="V8957" s="63"/>
      <c r="W8957" s="63"/>
      <c r="X8957" s="63"/>
      <c r="Y8957" s="63"/>
      <c r="Z8957" s="62">
        <v>0</v>
      </c>
      <c r="AA8957" s="63"/>
      <c r="AB8957" s="63"/>
      <c r="AC8957" s="62">
        <v>0</v>
      </c>
    </row>
    <row r="8958" spans="1:29" ht="30" x14ac:dyDescent="0.25">
      <c r="A8958" s="61" t="s">
        <v>173</v>
      </c>
      <c r="B8958" s="61" t="s">
        <v>174</v>
      </c>
      <c r="C8958" s="62">
        <v>2010</v>
      </c>
      <c r="D8958" s="61" t="s">
        <v>78</v>
      </c>
      <c r="E8958" s="62">
        <v>28</v>
      </c>
      <c r="F8958" s="62">
        <v>108564</v>
      </c>
      <c r="G8958" s="62">
        <v>16979</v>
      </c>
      <c r="H8958" s="62">
        <v>50.53</v>
      </c>
      <c r="I8958" s="62">
        <v>3877.29</v>
      </c>
      <c r="J8958" s="62">
        <v>100964.52</v>
      </c>
      <c r="K8958" s="62">
        <v>10678.95</v>
      </c>
      <c r="L8958" s="62">
        <v>11611</v>
      </c>
      <c r="M8958" s="62">
        <v>34.56</v>
      </c>
      <c r="N8958" s="62">
        <v>381.39</v>
      </c>
      <c r="O8958" s="62">
        <v>128780.69</v>
      </c>
      <c r="P8958" s="63"/>
      <c r="Q8958" s="63"/>
      <c r="R8958" s="63"/>
      <c r="S8958" s="63"/>
      <c r="T8958" s="63"/>
      <c r="U8958" s="63"/>
      <c r="V8958" s="63"/>
      <c r="W8958" s="63"/>
      <c r="X8958" s="63"/>
      <c r="Y8958" s="63"/>
      <c r="Z8958" s="62">
        <v>4712.6499999999996</v>
      </c>
      <c r="AA8958" s="62">
        <v>44463</v>
      </c>
      <c r="AB8958" s="62">
        <v>132.33000000000001</v>
      </c>
      <c r="AC8958" s="62">
        <v>168.31</v>
      </c>
    </row>
    <row r="8959" spans="1:29" x14ac:dyDescent="0.25">
      <c r="A8959" s="61" t="s">
        <v>522</v>
      </c>
      <c r="B8959" s="61" t="s">
        <v>523</v>
      </c>
      <c r="C8959" s="62">
        <v>2014</v>
      </c>
      <c r="D8959" s="61" t="s">
        <v>78</v>
      </c>
      <c r="E8959" s="62">
        <v>56</v>
      </c>
      <c r="F8959" s="62">
        <v>155015</v>
      </c>
      <c r="G8959" s="62">
        <v>25067</v>
      </c>
      <c r="H8959" s="62">
        <v>37.299999999999997</v>
      </c>
      <c r="I8959" s="62">
        <v>2768.13</v>
      </c>
      <c r="J8959" s="62">
        <v>144163.95000000001</v>
      </c>
      <c r="K8959" s="62">
        <v>21628.52</v>
      </c>
      <c r="L8959" s="62">
        <v>32360</v>
      </c>
      <c r="M8959" s="62">
        <v>48.15</v>
      </c>
      <c r="N8959" s="62">
        <v>386.22</v>
      </c>
      <c r="O8959" s="62">
        <v>260824.76</v>
      </c>
      <c r="P8959" s="63"/>
      <c r="Q8959" s="63"/>
      <c r="R8959" s="63"/>
      <c r="S8959" s="63"/>
      <c r="T8959" s="63"/>
      <c r="U8959" s="63"/>
      <c r="V8959" s="63"/>
      <c r="W8959" s="63"/>
      <c r="X8959" s="63"/>
      <c r="Y8959" s="63"/>
      <c r="Z8959" s="62">
        <v>132470</v>
      </c>
      <c r="AA8959" s="62">
        <v>20385</v>
      </c>
      <c r="AB8959" s="62">
        <v>30.33</v>
      </c>
      <c r="AC8959" s="62">
        <v>2365.54</v>
      </c>
    </row>
    <row r="8960" spans="1:29" x14ac:dyDescent="0.25">
      <c r="A8960" s="61" t="s">
        <v>299</v>
      </c>
      <c r="B8960" s="61" t="s">
        <v>300</v>
      </c>
      <c r="C8960" s="62">
        <v>2017</v>
      </c>
      <c r="D8960" s="61" t="s">
        <v>94</v>
      </c>
      <c r="E8960" s="62">
        <v>16</v>
      </c>
      <c r="F8960" s="62">
        <v>532</v>
      </c>
      <c r="G8960" s="62">
        <v>465</v>
      </c>
      <c r="H8960" s="62">
        <v>2.42</v>
      </c>
      <c r="I8960" s="62">
        <v>33.25</v>
      </c>
      <c r="J8960" s="62">
        <v>494.76</v>
      </c>
      <c r="K8960" s="62">
        <v>348</v>
      </c>
      <c r="L8960" s="62">
        <v>596</v>
      </c>
      <c r="M8960" s="62">
        <v>3.1</v>
      </c>
      <c r="N8960" s="63"/>
      <c r="O8960" s="63"/>
      <c r="P8960" s="63"/>
      <c r="Q8960" s="63"/>
      <c r="R8960" s="63"/>
      <c r="S8960" s="63"/>
      <c r="T8960" s="63"/>
      <c r="U8960" s="63"/>
      <c r="V8960" s="63"/>
      <c r="W8960" s="63"/>
      <c r="X8960" s="63"/>
      <c r="Y8960" s="63"/>
      <c r="Z8960" s="62">
        <v>128172</v>
      </c>
      <c r="AA8960" s="62">
        <v>7896</v>
      </c>
      <c r="AB8960" s="62">
        <v>41.13</v>
      </c>
      <c r="AC8960" s="62">
        <v>8010.75</v>
      </c>
    </row>
    <row r="8961" spans="1:29" ht="30" x14ac:dyDescent="0.25">
      <c r="A8961" s="61" t="s">
        <v>180</v>
      </c>
      <c r="B8961" s="61" t="s">
        <v>181</v>
      </c>
      <c r="C8961" s="62">
        <v>2013</v>
      </c>
      <c r="D8961" s="61" t="s">
        <v>72</v>
      </c>
      <c r="E8961" s="62">
        <v>80</v>
      </c>
      <c r="F8961" s="62">
        <v>435120</v>
      </c>
      <c r="G8961" s="62">
        <v>53480</v>
      </c>
      <c r="H8961" s="62">
        <v>55.71</v>
      </c>
      <c r="I8961" s="62">
        <v>5439</v>
      </c>
      <c r="J8961" s="62">
        <v>404661.6</v>
      </c>
      <c r="K8961" s="62">
        <v>0</v>
      </c>
      <c r="L8961" s="63"/>
      <c r="M8961" s="63"/>
      <c r="N8961" s="63"/>
      <c r="O8961" s="63"/>
      <c r="P8961" s="63"/>
      <c r="Q8961" s="63"/>
      <c r="R8961" s="63"/>
      <c r="S8961" s="63"/>
      <c r="T8961" s="63"/>
      <c r="U8961" s="63"/>
      <c r="V8961" s="63"/>
      <c r="W8961" s="63"/>
      <c r="X8961" s="63"/>
      <c r="Y8961" s="63"/>
      <c r="Z8961" s="62">
        <v>1981</v>
      </c>
      <c r="AA8961" s="62">
        <v>26821</v>
      </c>
      <c r="AB8961" s="62">
        <v>27.94</v>
      </c>
      <c r="AC8961" s="62">
        <v>24.76</v>
      </c>
    </row>
    <row r="8962" spans="1:29" ht="45" x14ac:dyDescent="0.25">
      <c r="A8962" s="61" t="s">
        <v>334</v>
      </c>
      <c r="B8962" s="61" t="s">
        <v>335</v>
      </c>
      <c r="C8962" s="62">
        <v>2016</v>
      </c>
      <c r="D8962" s="61" t="s">
        <v>75</v>
      </c>
      <c r="E8962" s="62">
        <v>16</v>
      </c>
      <c r="F8962" s="63"/>
      <c r="G8962" s="63"/>
      <c r="H8962" s="63"/>
      <c r="I8962" s="63"/>
      <c r="J8962" s="63"/>
      <c r="K8962" s="62">
        <v>0</v>
      </c>
      <c r="L8962" s="63"/>
      <c r="M8962" s="63"/>
      <c r="N8962" s="63"/>
      <c r="O8962" s="63"/>
      <c r="P8962" s="63"/>
      <c r="Q8962" s="63"/>
      <c r="R8962" s="63"/>
      <c r="S8962" s="63"/>
      <c r="T8962" s="63"/>
      <c r="U8962" s="63"/>
      <c r="V8962" s="63"/>
      <c r="W8962" s="63"/>
      <c r="X8962" s="63"/>
      <c r="Y8962" s="63"/>
      <c r="Z8962" s="62">
        <v>1485.33</v>
      </c>
      <c r="AA8962" s="62">
        <v>16499</v>
      </c>
      <c r="AB8962" s="62">
        <v>85.93</v>
      </c>
      <c r="AC8962" s="62">
        <v>92.83</v>
      </c>
    </row>
    <row r="8963" spans="1:29" ht="30" x14ac:dyDescent="0.25">
      <c r="A8963" s="61" t="s">
        <v>249</v>
      </c>
      <c r="B8963" s="61" t="s">
        <v>250</v>
      </c>
      <c r="C8963" s="62">
        <v>2004</v>
      </c>
      <c r="D8963" s="61" t="s">
        <v>75</v>
      </c>
      <c r="E8963" s="62">
        <v>4</v>
      </c>
      <c r="F8963" s="62">
        <v>1065</v>
      </c>
      <c r="G8963" s="62">
        <v>98</v>
      </c>
      <c r="H8963" s="62">
        <v>2.04</v>
      </c>
      <c r="I8963" s="62">
        <v>266.25</v>
      </c>
      <c r="J8963" s="62">
        <v>990.45</v>
      </c>
      <c r="K8963" s="62">
        <v>0</v>
      </c>
      <c r="L8963" s="63"/>
      <c r="M8963" s="63"/>
      <c r="N8963" s="63"/>
      <c r="O8963" s="63"/>
      <c r="P8963" s="63"/>
      <c r="Q8963" s="63"/>
      <c r="R8963" s="63"/>
      <c r="S8963" s="63"/>
      <c r="T8963" s="63"/>
      <c r="U8963" s="63"/>
      <c r="V8963" s="63"/>
      <c r="W8963" s="63"/>
      <c r="X8963" s="63"/>
      <c r="Y8963" s="63"/>
      <c r="Z8963" s="62">
        <v>280.73</v>
      </c>
      <c r="AA8963" s="62">
        <v>1275</v>
      </c>
      <c r="AB8963" s="62">
        <v>26.56</v>
      </c>
      <c r="AC8963" s="62">
        <v>70.180000000000007</v>
      </c>
    </row>
    <row r="8964" spans="1:29" ht="45" x14ac:dyDescent="0.25">
      <c r="A8964" s="61" t="s">
        <v>214</v>
      </c>
      <c r="B8964" s="61" t="s">
        <v>215</v>
      </c>
      <c r="C8964" s="62">
        <v>2011</v>
      </c>
      <c r="D8964" s="61" t="s">
        <v>75</v>
      </c>
      <c r="E8964" s="62">
        <v>9</v>
      </c>
      <c r="F8964" s="63"/>
      <c r="G8964" s="63"/>
      <c r="H8964" s="63"/>
      <c r="I8964" s="63"/>
      <c r="J8964" s="63"/>
      <c r="K8964" s="62">
        <v>0</v>
      </c>
      <c r="L8964" s="63"/>
      <c r="M8964" s="63"/>
      <c r="N8964" s="63"/>
      <c r="O8964" s="63"/>
      <c r="P8964" s="63"/>
      <c r="Q8964" s="63"/>
      <c r="R8964" s="63"/>
      <c r="S8964" s="63"/>
      <c r="T8964" s="63"/>
      <c r="U8964" s="63"/>
      <c r="V8964" s="63"/>
      <c r="W8964" s="63"/>
      <c r="X8964" s="63"/>
      <c r="Y8964" s="63"/>
      <c r="Z8964" s="62">
        <v>9395</v>
      </c>
      <c r="AA8964" s="62">
        <v>1587</v>
      </c>
      <c r="AB8964" s="62">
        <v>14.69</v>
      </c>
      <c r="AC8964" s="62">
        <v>1043.8900000000001</v>
      </c>
    </row>
    <row r="8965" spans="1:29" x14ac:dyDescent="0.25">
      <c r="A8965" s="61" t="s">
        <v>475</v>
      </c>
      <c r="B8965" s="61" t="s">
        <v>476</v>
      </c>
      <c r="C8965" s="62">
        <v>2014</v>
      </c>
      <c r="D8965" s="61" t="s">
        <v>477</v>
      </c>
      <c r="E8965" s="62">
        <v>20</v>
      </c>
      <c r="F8965" s="62">
        <v>87259</v>
      </c>
      <c r="G8965" s="62">
        <v>16255</v>
      </c>
      <c r="H8965" s="62">
        <v>67.73</v>
      </c>
      <c r="I8965" s="62">
        <v>4362.95</v>
      </c>
      <c r="J8965" s="62">
        <v>81150.87</v>
      </c>
      <c r="K8965" s="62">
        <v>4288</v>
      </c>
      <c r="L8965" s="62">
        <v>5706</v>
      </c>
      <c r="M8965" s="62">
        <v>23.78</v>
      </c>
      <c r="N8965" s="62">
        <v>214.4</v>
      </c>
      <c r="O8965" s="62">
        <v>51710.28</v>
      </c>
      <c r="P8965" s="63"/>
      <c r="Q8965" s="63"/>
      <c r="R8965" s="63"/>
      <c r="S8965" s="63"/>
      <c r="T8965" s="63"/>
      <c r="U8965" s="63"/>
      <c r="V8965" s="63"/>
      <c r="W8965" s="63"/>
      <c r="X8965" s="63"/>
      <c r="Y8965" s="63"/>
      <c r="Z8965" s="62">
        <v>200.43</v>
      </c>
      <c r="AA8965" s="62">
        <v>17849</v>
      </c>
      <c r="AB8965" s="62">
        <v>74.37</v>
      </c>
      <c r="AC8965" s="62">
        <v>10.02</v>
      </c>
    </row>
    <row r="8966" spans="1:29" x14ac:dyDescent="0.25">
      <c r="A8966" s="61" t="s">
        <v>260</v>
      </c>
      <c r="B8966" s="61" t="s">
        <v>261</v>
      </c>
      <c r="C8966" s="62">
        <v>2004</v>
      </c>
      <c r="D8966" s="61" t="s">
        <v>135</v>
      </c>
      <c r="E8966" s="62">
        <v>40</v>
      </c>
      <c r="F8966" s="62">
        <v>17262</v>
      </c>
      <c r="G8966" s="62">
        <v>2200</v>
      </c>
      <c r="H8966" s="62">
        <v>4.58</v>
      </c>
      <c r="I8966" s="62">
        <v>431.55</v>
      </c>
      <c r="J8966" s="62">
        <v>16053.66</v>
      </c>
      <c r="K8966" s="62">
        <v>2867.42</v>
      </c>
      <c r="L8966" s="62">
        <v>3792</v>
      </c>
      <c r="M8966" s="62">
        <v>7.9</v>
      </c>
      <c r="N8966" s="62">
        <v>71.69</v>
      </c>
      <c r="O8966" s="62">
        <v>34579.14</v>
      </c>
      <c r="P8966" s="63"/>
      <c r="Q8966" s="63"/>
      <c r="R8966" s="63"/>
      <c r="S8966" s="63"/>
      <c r="T8966" s="63"/>
      <c r="U8966" s="62">
        <v>361</v>
      </c>
      <c r="V8966" s="62">
        <v>671</v>
      </c>
      <c r="W8966" s="62">
        <v>1.4</v>
      </c>
      <c r="X8966" s="62">
        <v>9</v>
      </c>
      <c r="Y8966" s="62">
        <v>8080.62</v>
      </c>
      <c r="Z8966" s="62">
        <v>7706</v>
      </c>
      <c r="AA8966" s="62">
        <v>50426</v>
      </c>
      <c r="AB8966" s="62">
        <v>105.05</v>
      </c>
      <c r="AC8966" s="62">
        <v>192.65</v>
      </c>
    </row>
    <row r="8967" spans="1:29" x14ac:dyDescent="0.25">
      <c r="A8967" s="61" t="s">
        <v>514</v>
      </c>
      <c r="B8967" s="61" t="s">
        <v>515</v>
      </c>
      <c r="C8967" s="62">
        <v>2014</v>
      </c>
      <c r="D8967" s="61" t="s">
        <v>75</v>
      </c>
      <c r="E8967" s="62">
        <v>4</v>
      </c>
      <c r="F8967" s="63"/>
      <c r="G8967" s="63"/>
      <c r="H8967" s="63"/>
      <c r="I8967" s="63"/>
      <c r="J8967" s="63"/>
      <c r="K8967" s="62">
        <v>0</v>
      </c>
      <c r="L8967" s="63"/>
      <c r="M8967" s="63"/>
      <c r="N8967" s="63"/>
      <c r="O8967" s="63"/>
      <c r="P8967" s="63"/>
      <c r="Q8967" s="63"/>
      <c r="R8967" s="63"/>
      <c r="S8967" s="63"/>
      <c r="T8967" s="63"/>
      <c r="U8967" s="63"/>
      <c r="V8967" s="63"/>
      <c r="W8967" s="63"/>
      <c r="X8967" s="63"/>
      <c r="Y8967" s="63"/>
      <c r="Z8967" s="62">
        <v>30.16</v>
      </c>
      <c r="AA8967" s="62">
        <v>3599</v>
      </c>
      <c r="AB8967" s="62">
        <v>74.98</v>
      </c>
      <c r="AC8967" s="62">
        <v>7.54</v>
      </c>
    </row>
    <row r="8968" spans="1:29" ht="30" x14ac:dyDescent="0.25">
      <c r="A8968" s="61" t="s">
        <v>92</v>
      </c>
      <c r="B8968" s="61" t="s">
        <v>93</v>
      </c>
      <c r="C8968" s="62">
        <v>2004</v>
      </c>
      <c r="D8968" s="61" t="s">
        <v>99</v>
      </c>
      <c r="E8968" s="62">
        <v>33</v>
      </c>
      <c r="F8968" s="62">
        <v>120012</v>
      </c>
      <c r="G8968" s="62">
        <v>14736</v>
      </c>
      <c r="H8968" s="62">
        <v>37.21</v>
      </c>
      <c r="I8968" s="62">
        <v>3636.73</v>
      </c>
      <c r="J8968" s="62">
        <v>111611.16</v>
      </c>
      <c r="K8968" s="62">
        <v>10701.26</v>
      </c>
      <c r="L8968" s="62">
        <v>12193</v>
      </c>
      <c r="M8968" s="62">
        <v>30.79</v>
      </c>
      <c r="N8968" s="62">
        <v>324.27999999999997</v>
      </c>
      <c r="O8968" s="62">
        <v>129049.72</v>
      </c>
      <c r="P8968" s="63"/>
      <c r="Q8968" s="63"/>
      <c r="R8968" s="63"/>
      <c r="S8968" s="63"/>
      <c r="T8968" s="63"/>
      <c r="U8968" s="63"/>
      <c r="V8968" s="63"/>
      <c r="W8968" s="63"/>
      <c r="X8968" s="63"/>
      <c r="Y8968" s="63"/>
      <c r="Z8968" s="62">
        <v>0</v>
      </c>
      <c r="AA8968" s="63"/>
      <c r="AB8968" s="63"/>
      <c r="AC8968" s="62">
        <v>0</v>
      </c>
    </row>
    <row r="8969" spans="1:29" x14ac:dyDescent="0.25">
      <c r="A8969" s="61" t="s">
        <v>235</v>
      </c>
      <c r="B8969" s="61" t="s">
        <v>236</v>
      </c>
      <c r="C8969" s="62">
        <v>2007</v>
      </c>
      <c r="D8969" s="61" t="s">
        <v>99</v>
      </c>
      <c r="E8969" s="62">
        <v>30</v>
      </c>
      <c r="F8969" s="62">
        <v>105242</v>
      </c>
      <c r="G8969" s="62">
        <v>15110</v>
      </c>
      <c r="H8969" s="62">
        <v>41.97</v>
      </c>
      <c r="I8969" s="62">
        <v>3508.07</v>
      </c>
      <c r="J8969" s="62">
        <v>97875.06</v>
      </c>
      <c r="K8969" s="62">
        <v>29646.94</v>
      </c>
      <c r="L8969" s="62">
        <v>43121</v>
      </c>
      <c r="M8969" s="62">
        <v>119.78</v>
      </c>
      <c r="N8969" s="62">
        <v>988.23</v>
      </c>
      <c r="O8969" s="62">
        <v>357521.4</v>
      </c>
      <c r="P8969" s="63"/>
      <c r="Q8969" s="63"/>
      <c r="R8969" s="63"/>
      <c r="S8969" s="63"/>
      <c r="T8969" s="63"/>
      <c r="U8969" s="63"/>
      <c r="V8969" s="63"/>
      <c r="W8969" s="63"/>
      <c r="X8969" s="63"/>
      <c r="Y8969" s="63"/>
      <c r="Z8969" s="62">
        <v>336210</v>
      </c>
      <c r="AA8969" s="62">
        <v>2659</v>
      </c>
      <c r="AB8969" s="62">
        <v>7.39</v>
      </c>
      <c r="AC8969" s="62">
        <v>11207</v>
      </c>
    </row>
    <row r="8970" spans="1:29" ht="30" x14ac:dyDescent="0.25">
      <c r="A8970" s="61" t="s">
        <v>448</v>
      </c>
      <c r="B8970" s="61" t="s">
        <v>449</v>
      </c>
      <c r="C8970" s="62">
        <v>2010</v>
      </c>
      <c r="D8970" s="61" t="s">
        <v>150</v>
      </c>
      <c r="E8970" s="62">
        <v>8</v>
      </c>
      <c r="F8970" s="63"/>
      <c r="G8970" s="62">
        <v>0</v>
      </c>
      <c r="H8970" s="62">
        <v>0</v>
      </c>
      <c r="I8970" s="63"/>
      <c r="J8970" s="63"/>
      <c r="K8970" s="62">
        <v>0</v>
      </c>
      <c r="L8970" s="62">
        <v>0</v>
      </c>
      <c r="M8970" s="62">
        <v>0</v>
      </c>
      <c r="N8970" s="63"/>
      <c r="O8970" s="63"/>
      <c r="P8970" s="63"/>
      <c r="Q8970" s="63"/>
      <c r="R8970" s="63"/>
      <c r="S8970" s="63"/>
      <c r="T8970" s="63"/>
      <c r="U8970" s="63"/>
      <c r="V8970" s="63"/>
      <c r="W8970" s="63"/>
      <c r="X8970" s="63"/>
      <c r="Y8970" s="63"/>
      <c r="Z8970" s="62">
        <v>0</v>
      </c>
      <c r="AA8970" s="62">
        <v>0</v>
      </c>
      <c r="AB8970" s="62">
        <v>0</v>
      </c>
      <c r="AC8970" s="62">
        <v>0</v>
      </c>
    </row>
    <row r="8971" spans="1:29" ht="30" x14ac:dyDescent="0.25">
      <c r="A8971" s="61" t="s">
        <v>348</v>
      </c>
      <c r="B8971" s="61" t="s">
        <v>349</v>
      </c>
      <c r="C8971" s="62">
        <v>2006</v>
      </c>
      <c r="D8971" s="61" t="s">
        <v>75</v>
      </c>
      <c r="E8971" s="62">
        <v>12</v>
      </c>
      <c r="F8971" s="62">
        <v>1239</v>
      </c>
      <c r="G8971" s="62">
        <v>465</v>
      </c>
      <c r="H8971" s="62">
        <v>3.23</v>
      </c>
      <c r="I8971" s="62">
        <v>103.25</v>
      </c>
      <c r="J8971" s="62">
        <v>1152.27</v>
      </c>
      <c r="K8971" s="62">
        <v>0</v>
      </c>
      <c r="L8971" s="63"/>
      <c r="M8971" s="63"/>
      <c r="N8971" s="63"/>
      <c r="O8971" s="63"/>
      <c r="P8971" s="63"/>
      <c r="Q8971" s="63"/>
      <c r="R8971" s="63"/>
      <c r="S8971" s="63"/>
      <c r="T8971" s="63"/>
      <c r="U8971" s="63"/>
      <c r="V8971" s="63"/>
      <c r="W8971" s="63"/>
      <c r="X8971" s="63"/>
      <c r="Y8971" s="63"/>
      <c r="Z8971" s="62">
        <v>67.17</v>
      </c>
      <c r="AA8971" s="62">
        <v>12034</v>
      </c>
      <c r="AB8971" s="62">
        <v>83.57</v>
      </c>
      <c r="AC8971" s="62">
        <v>5.6</v>
      </c>
    </row>
    <row r="8972" spans="1:29" x14ac:dyDescent="0.25">
      <c r="A8972" s="61" t="s">
        <v>95</v>
      </c>
      <c r="B8972" s="61" t="s">
        <v>96</v>
      </c>
      <c r="C8972" s="62">
        <v>2006</v>
      </c>
      <c r="D8972" s="61" t="s">
        <v>75</v>
      </c>
      <c r="E8972" s="62">
        <v>12</v>
      </c>
      <c r="F8972" s="62">
        <v>419</v>
      </c>
      <c r="G8972" s="62">
        <v>81</v>
      </c>
      <c r="H8972" s="62">
        <v>0.56000000000000005</v>
      </c>
      <c r="I8972" s="62">
        <v>34.92</v>
      </c>
      <c r="J8972" s="62">
        <v>389.67</v>
      </c>
      <c r="K8972" s="62">
        <v>78</v>
      </c>
      <c r="L8972" s="62">
        <v>134</v>
      </c>
      <c r="M8972" s="62">
        <v>0.93</v>
      </c>
      <c r="N8972" s="62">
        <v>6.5</v>
      </c>
      <c r="O8972" s="62">
        <v>940.63</v>
      </c>
      <c r="P8972" s="63"/>
      <c r="Q8972" s="63"/>
      <c r="R8972" s="63"/>
      <c r="S8972" s="63"/>
      <c r="T8972" s="63"/>
      <c r="U8972" s="63"/>
      <c r="V8972" s="63"/>
      <c r="W8972" s="63"/>
      <c r="X8972" s="63"/>
      <c r="Y8972" s="63"/>
      <c r="Z8972" s="62">
        <v>2479.96</v>
      </c>
      <c r="AA8972" s="62">
        <v>8478</v>
      </c>
      <c r="AB8972" s="62">
        <v>58.88</v>
      </c>
      <c r="AC8972" s="62">
        <v>206.66</v>
      </c>
    </row>
    <row r="8973" spans="1:29" x14ac:dyDescent="0.25">
      <c r="A8973" s="61" t="s">
        <v>260</v>
      </c>
      <c r="B8973" s="61" t="s">
        <v>261</v>
      </c>
      <c r="C8973" s="62">
        <v>2006</v>
      </c>
      <c r="D8973" s="61" t="s">
        <v>72</v>
      </c>
      <c r="E8973" s="62">
        <v>50</v>
      </c>
      <c r="F8973" s="62">
        <v>27241</v>
      </c>
      <c r="G8973" s="62">
        <v>40165</v>
      </c>
      <c r="H8973" s="62">
        <v>66.94</v>
      </c>
      <c r="I8973" s="62">
        <v>544.82000000000005</v>
      </c>
      <c r="J8973" s="62">
        <v>25334.13</v>
      </c>
      <c r="K8973" s="62">
        <v>28797.05</v>
      </c>
      <c r="L8973" s="62">
        <v>47005</v>
      </c>
      <c r="M8973" s="62">
        <v>78.34</v>
      </c>
      <c r="N8973" s="62">
        <v>575.94000000000005</v>
      </c>
      <c r="O8973" s="62">
        <v>347272.32</v>
      </c>
      <c r="P8973" s="63"/>
      <c r="Q8973" s="63"/>
      <c r="R8973" s="63"/>
      <c r="S8973" s="63"/>
      <c r="T8973" s="63"/>
      <c r="U8973" s="63"/>
      <c r="V8973" s="63"/>
      <c r="W8973" s="63"/>
      <c r="X8973" s="63"/>
      <c r="Y8973" s="63"/>
      <c r="Z8973" s="62">
        <v>2435</v>
      </c>
      <c r="AA8973" s="62">
        <v>15706</v>
      </c>
      <c r="AB8973" s="62">
        <v>26.18</v>
      </c>
      <c r="AC8973" s="62">
        <v>48.7</v>
      </c>
    </row>
    <row r="8974" spans="1:29" x14ac:dyDescent="0.25">
      <c r="A8974" s="61" t="s">
        <v>144</v>
      </c>
      <c r="B8974" s="61" t="s">
        <v>145</v>
      </c>
      <c r="C8974" s="62">
        <v>2011</v>
      </c>
      <c r="D8974" s="61" t="s">
        <v>89</v>
      </c>
      <c r="E8974" s="62">
        <v>58</v>
      </c>
      <c r="F8974" s="62">
        <v>241578</v>
      </c>
      <c r="G8974" s="62">
        <v>43778</v>
      </c>
      <c r="H8974" s="62">
        <v>62.9</v>
      </c>
      <c r="I8974" s="62">
        <v>4165.1400000000003</v>
      </c>
      <c r="J8974" s="62">
        <v>224667.54</v>
      </c>
      <c r="K8974" s="62">
        <v>16466.54</v>
      </c>
      <c r="L8974" s="62">
        <v>19884</v>
      </c>
      <c r="M8974" s="62">
        <v>28.57</v>
      </c>
      <c r="N8974" s="62">
        <v>283.91000000000003</v>
      </c>
      <c r="O8974" s="62">
        <v>198574.91</v>
      </c>
      <c r="P8974" s="63"/>
      <c r="Q8974" s="63"/>
      <c r="R8974" s="63"/>
      <c r="S8974" s="63"/>
      <c r="T8974" s="63"/>
      <c r="U8974" s="63"/>
      <c r="V8974" s="63"/>
      <c r="W8974" s="63"/>
      <c r="X8974" s="63"/>
      <c r="Y8974" s="63"/>
      <c r="Z8974" s="62">
        <v>1936</v>
      </c>
      <c r="AA8974" s="62">
        <v>43738</v>
      </c>
      <c r="AB8974" s="62">
        <v>62.84</v>
      </c>
      <c r="AC8974" s="62">
        <v>33.380000000000003</v>
      </c>
    </row>
    <row r="8975" spans="1:29" ht="30" x14ac:dyDescent="0.25">
      <c r="A8975" s="61" t="s">
        <v>142</v>
      </c>
      <c r="B8975" s="61" t="s">
        <v>143</v>
      </c>
      <c r="C8975" s="62">
        <v>2009</v>
      </c>
      <c r="D8975" s="61" t="s">
        <v>99</v>
      </c>
      <c r="E8975" s="62">
        <v>100</v>
      </c>
      <c r="F8975" s="62">
        <v>975600</v>
      </c>
      <c r="G8975" s="62">
        <v>174610</v>
      </c>
      <c r="H8975" s="62">
        <v>145.51</v>
      </c>
      <c r="I8975" s="62">
        <v>9756</v>
      </c>
      <c r="J8975" s="62">
        <v>907308</v>
      </c>
      <c r="K8975" s="62">
        <v>0</v>
      </c>
      <c r="L8975" s="63"/>
      <c r="M8975" s="63"/>
      <c r="N8975" s="63"/>
      <c r="O8975" s="63"/>
      <c r="P8975" s="63"/>
      <c r="Q8975" s="63"/>
      <c r="R8975" s="63"/>
      <c r="S8975" s="63"/>
      <c r="T8975" s="63"/>
      <c r="U8975" s="63"/>
      <c r="V8975" s="63"/>
      <c r="W8975" s="63"/>
      <c r="X8975" s="63"/>
      <c r="Y8975" s="63"/>
      <c r="Z8975" s="62">
        <v>2653.4</v>
      </c>
      <c r="AA8975" s="62">
        <v>25114</v>
      </c>
      <c r="AB8975" s="62">
        <v>20.93</v>
      </c>
      <c r="AC8975" s="62">
        <v>26.53</v>
      </c>
    </row>
    <row r="8976" spans="1:29" ht="30" x14ac:dyDescent="0.25">
      <c r="A8976" s="61" t="s">
        <v>111</v>
      </c>
      <c r="B8976" s="61" t="s">
        <v>112</v>
      </c>
      <c r="C8976" s="62">
        <v>2003</v>
      </c>
      <c r="D8976" s="61" t="s">
        <v>99</v>
      </c>
      <c r="E8976" s="62">
        <v>80</v>
      </c>
      <c r="F8976" s="62">
        <v>148500</v>
      </c>
      <c r="G8976" s="62">
        <v>16953</v>
      </c>
      <c r="H8976" s="62">
        <v>17.66</v>
      </c>
      <c r="I8976" s="62">
        <v>1856.25</v>
      </c>
      <c r="J8976" s="62">
        <v>138105</v>
      </c>
      <c r="K8976" s="62">
        <v>12069.84</v>
      </c>
      <c r="L8976" s="62">
        <v>11997</v>
      </c>
      <c r="M8976" s="62">
        <v>12.5</v>
      </c>
      <c r="N8976" s="63"/>
      <c r="O8976" s="63"/>
      <c r="P8976" s="63"/>
      <c r="Q8976" s="63"/>
      <c r="R8976" s="63"/>
      <c r="S8976" s="63"/>
      <c r="T8976" s="63"/>
      <c r="U8976" s="63"/>
      <c r="V8976" s="63"/>
      <c r="W8976" s="63"/>
      <c r="X8976" s="63"/>
      <c r="Y8976" s="63"/>
      <c r="Z8976" s="62">
        <v>12.62</v>
      </c>
      <c r="AA8976" s="62">
        <v>4095</v>
      </c>
      <c r="AB8976" s="62">
        <v>4.2699999999999996</v>
      </c>
      <c r="AC8976" s="62">
        <v>0.16</v>
      </c>
    </row>
    <row r="8977" spans="1:29" x14ac:dyDescent="0.25">
      <c r="A8977" s="61" t="s">
        <v>128</v>
      </c>
      <c r="B8977" s="61" t="s">
        <v>129</v>
      </c>
      <c r="C8977" s="62">
        <v>2007</v>
      </c>
      <c r="D8977" s="61" t="s">
        <v>72</v>
      </c>
      <c r="E8977" s="62">
        <v>78</v>
      </c>
      <c r="F8977" s="62">
        <v>392480</v>
      </c>
      <c r="G8977" s="62">
        <v>55256</v>
      </c>
      <c r="H8977" s="62">
        <v>59.03</v>
      </c>
      <c r="I8977" s="62">
        <v>5031.79</v>
      </c>
      <c r="J8977" s="62">
        <v>365006.4</v>
      </c>
      <c r="K8977" s="62">
        <v>45943.74</v>
      </c>
      <c r="L8977" s="62">
        <v>71183</v>
      </c>
      <c r="M8977" s="62">
        <v>76.05</v>
      </c>
      <c r="N8977" s="62">
        <v>589.02</v>
      </c>
      <c r="O8977" s="62">
        <v>554049.39</v>
      </c>
      <c r="P8977" s="63"/>
      <c r="Q8977" s="63"/>
      <c r="R8977" s="63"/>
      <c r="S8977" s="63"/>
      <c r="T8977" s="63"/>
      <c r="U8977" s="63"/>
      <c r="V8977" s="63"/>
      <c r="W8977" s="63"/>
      <c r="X8977" s="63"/>
      <c r="Y8977" s="63"/>
      <c r="Z8977" s="62">
        <v>4680</v>
      </c>
      <c r="AA8977" s="62">
        <v>24408</v>
      </c>
      <c r="AB8977" s="62">
        <v>26.08</v>
      </c>
      <c r="AC8977" s="62">
        <v>60</v>
      </c>
    </row>
    <row r="8978" spans="1:29" ht="30" x14ac:dyDescent="0.25">
      <c r="A8978" s="61" t="s">
        <v>526</v>
      </c>
      <c r="B8978" s="61" t="s">
        <v>527</v>
      </c>
      <c r="C8978" s="62">
        <v>2018</v>
      </c>
      <c r="D8978" s="61" t="s">
        <v>78</v>
      </c>
      <c r="E8978" s="62">
        <v>51</v>
      </c>
      <c r="F8978" s="62">
        <v>117760</v>
      </c>
      <c r="G8978" s="62">
        <v>13425</v>
      </c>
      <c r="H8978" s="62">
        <v>21.94</v>
      </c>
      <c r="I8978" s="62">
        <v>2309.02</v>
      </c>
      <c r="J8978" s="62">
        <v>109516.8</v>
      </c>
      <c r="K8978" s="62">
        <v>12978.82</v>
      </c>
      <c r="L8978" s="62">
        <v>16039</v>
      </c>
      <c r="M8978" s="62">
        <v>26.21</v>
      </c>
      <c r="N8978" s="62">
        <v>254.49</v>
      </c>
      <c r="O8978" s="62">
        <v>156515.49</v>
      </c>
      <c r="P8978" s="63"/>
      <c r="Q8978" s="63"/>
      <c r="R8978" s="63"/>
      <c r="S8978" s="63"/>
      <c r="T8978" s="63"/>
      <c r="U8978" s="63"/>
      <c r="V8978" s="63"/>
      <c r="W8978" s="63"/>
      <c r="X8978" s="63"/>
      <c r="Y8978" s="63"/>
      <c r="Z8978" s="62">
        <v>137038</v>
      </c>
      <c r="AA8978" s="62">
        <v>6303</v>
      </c>
      <c r="AB8978" s="62">
        <v>10.3</v>
      </c>
      <c r="AC8978" s="62">
        <v>2687.02</v>
      </c>
    </row>
    <row r="8979" spans="1:29" x14ac:dyDescent="0.25">
      <c r="A8979" s="61" t="s">
        <v>336</v>
      </c>
      <c r="B8979" s="61" t="s">
        <v>337</v>
      </c>
      <c r="C8979" s="62">
        <v>2008</v>
      </c>
      <c r="D8979" s="61" t="s">
        <v>86</v>
      </c>
      <c r="E8979" s="62">
        <v>30</v>
      </c>
      <c r="F8979" s="63"/>
      <c r="G8979" s="63"/>
      <c r="H8979" s="63"/>
      <c r="I8979" s="63"/>
      <c r="J8979" s="63"/>
      <c r="K8979" s="62">
        <v>0</v>
      </c>
      <c r="L8979" s="63"/>
      <c r="M8979" s="63"/>
      <c r="N8979" s="63"/>
      <c r="O8979" s="63"/>
      <c r="P8979" s="63"/>
      <c r="Q8979" s="63"/>
      <c r="R8979" s="63"/>
      <c r="S8979" s="63"/>
      <c r="T8979" s="63"/>
      <c r="U8979" s="63"/>
      <c r="V8979" s="63"/>
      <c r="W8979" s="63"/>
      <c r="X8979" s="63"/>
      <c r="Y8979" s="63"/>
      <c r="Z8979" s="62">
        <v>279700</v>
      </c>
      <c r="AA8979" s="62">
        <v>24456</v>
      </c>
      <c r="AB8979" s="62">
        <v>67.930000000000007</v>
      </c>
      <c r="AC8979" s="62">
        <v>9323.33</v>
      </c>
    </row>
    <row r="8980" spans="1:29" x14ac:dyDescent="0.25">
      <c r="A8980" s="61" t="s">
        <v>76</v>
      </c>
      <c r="B8980" s="61" t="s">
        <v>77</v>
      </c>
      <c r="C8980" s="62">
        <v>2014</v>
      </c>
      <c r="D8980" s="61" t="s">
        <v>89</v>
      </c>
      <c r="E8980" s="62">
        <v>24</v>
      </c>
      <c r="F8980" s="63"/>
      <c r="G8980" s="63"/>
      <c r="H8980" s="63"/>
      <c r="I8980" s="63"/>
      <c r="J8980" s="63"/>
      <c r="K8980" s="62">
        <v>0</v>
      </c>
      <c r="L8980" s="63"/>
      <c r="M8980" s="63"/>
      <c r="N8980" s="63"/>
      <c r="O8980" s="63"/>
      <c r="P8980" s="63"/>
      <c r="Q8980" s="63"/>
      <c r="R8980" s="63"/>
      <c r="S8980" s="63"/>
      <c r="T8980" s="63"/>
      <c r="U8980" s="63"/>
      <c r="V8980" s="63"/>
      <c r="W8980" s="63"/>
      <c r="X8980" s="63"/>
      <c r="Y8980" s="63"/>
      <c r="Z8980" s="62">
        <v>378.79</v>
      </c>
      <c r="AA8980" s="62">
        <v>1157</v>
      </c>
      <c r="AB8980" s="62">
        <v>4.0199999999999996</v>
      </c>
      <c r="AC8980" s="62">
        <v>15.78</v>
      </c>
    </row>
    <row r="8981" spans="1:29" ht="30" x14ac:dyDescent="0.25">
      <c r="A8981" s="61" t="s">
        <v>439</v>
      </c>
      <c r="B8981" s="61" t="s">
        <v>440</v>
      </c>
      <c r="C8981" s="62">
        <v>2016</v>
      </c>
      <c r="D8981" s="61" t="s">
        <v>99</v>
      </c>
      <c r="E8981" s="62">
        <v>48</v>
      </c>
      <c r="F8981" s="62">
        <v>148560</v>
      </c>
      <c r="G8981" s="62">
        <v>24814</v>
      </c>
      <c r="H8981" s="62">
        <v>43.08</v>
      </c>
      <c r="I8981" s="62">
        <v>3095</v>
      </c>
      <c r="J8981" s="62">
        <v>138160.79999999999</v>
      </c>
      <c r="K8981" s="62">
        <v>26104.04</v>
      </c>
      <c r="L8981" s="62">
        <v>17693</v>
      </c>
      <c r="M8981" s="62">
        <v>30.72</v>
      </c>
      <c r="N8981" s="62">
        <v>543.83000000000004</v>
      </c>
      <c r="O8981" s="62">
        <v>314796.51</v>
      </c>
      <c r="P8981" s="63"/>
      <c r="Q8981" s="63"/>
      <c r="R8981" s="63"/>
      <c r="S8981" s="63"/>
      <c r="T8981" s="63"/>
      <c r="U8981" s="63"/>
      <c r="V8981" s="63"/>
      <c r="W8981" s="63"/>
      <c r="X8981" s="63"/>
      <c r="Y8981" s="63"/>
      <c r="Z8981" s="62">
        <v>203700</v>
      </c>
      <c r="AA8981" s="62">
        <v>24815</v>
      </c>
      <c r="AB8981" s="62">
        <v>43.08</v>
      </c>
      <c r="AC8981" s="62">
        <v>4243.75</v>
      </c>
    </row>
    <row r="8982" spans="1:29" x14ac:dyDescent="0.25">
      <c r="A8982" s="61" t="s">
        <v>338</v>
      </c>
      <c r="B8982" s="61" t="s">
        <v>339</v>
      </c>
      <c r="C8982" s="62">
        <v>2009</v>
      </c>
      <c r="D8982" s="61" t="s">
        <v>99</v>
      </c>
      <c r="E8982" s="62">
        <v>46</v>
      </c>
      <c r="F8982" s="62">
        <v>157942</v>
      </c>
      <c r="G8982" s="62">
        <v>24426</v>
      </c>
      <c r="H8982" s="62">
        <v>44.25</v>
      </c>
      <c r="I8982" s="62">
        <v>3433.52</v>
      </c>
      <c r="J8982" s="62">
        <v>146886.06</v>
      </c>
      <c r="K8982" s="62">
        <v>31659.55</v>
      </c>
      <c r="L8982" s="62">
        <v>50598</v>
      </c>
      <c r="M8982" s="62">
        <v>91.66</v>
      </c>
      <c r="N8982" s="62">
        <v>688.25</v>
      </c>
      <c r="O8982" s="62">
        <v>381792.06</v>
      </c>
      <c r="P8982" s="63"/>
      <c r="Q8982" s="63"/>
      <c r="R8982" s="63"/>
      <c r="S8982" s="63"/>
      <c r="T8982" s="63"/>
      <c r="U8982" s="63"/>
      <c r="V8982" s="63"/>
      <c r="W8982" s="63"/>
      <c r="X8982" s="63"/>
      <c r="Y8982" s="63"/>
      <c r="Z8982" s="62">
        <v>2422.09</v>
      </c>
      <c r="AA8982" s="62">
        <v>40847</v>
      </c>
      <c r="AB8982" s="62">
        <v>74</v>
      </c>
      <c r="AC8982" s="62">
        <v>52.65</v>
      </c>
    </row>
    <row r="8983" spans="1:29" x14ac:dyDescent="0.25">
      <c r="A8983" s="61" t="s">
        <v>90</v>
      </c>
      <c r="B8983" s="61" t="s">
        <v>91</v>
      </c>
      <c r="C8983" s="62">
        <v>2017</v>
      </c>
      <c r="D8983" s="61" t="s">
        <v>75</v>
      </c>
      <c r="E8983" s="62">
        <v>8</v>
      </c>
      <c r="F8983" s="63"/>
      <c r="G8983" s="63"/>
      <c r="H8983" s="63"/>
      <c r="I8983" s="63"/>
      <c r="J8983" s="63"/>
      <c r="K8983" s="62">
        <v>0</v>
      </c>
      <c r="L8983" s="63"/>
      <c r="M8983" s="63"/>
      <c r="N8983" s="63"/>
      <c r="O8983" s="63"/>
      <c r="P8983" s="63"/>
      <c r="Q8983" s="63"/>
      <c r="R8983" s="63"/>
      <c r="S8983" s="63"/>
      <c r="T8983" s="63"/>
      <c r="U8983" s="63"/>
      <c r="V8983" s="63"/>
      <c r="W8983" s="63"/>
      <c r="X8983" s="63"/>
      <c r="Y8983" s="63"/>
      <c r="Z8983" s="62">
        <v>0</v>
      </c>
      <c r="AA8983" s="62">
        <v>837</v>
      </c>
      <c r="AB8983" s="62">
        <v>8.7200000000000006</v>
      </c>
      <c r="AC8983" s="62">
        <v>0</v>
      </c>
    </row>
    <row r="8984" spans="1:29" ht="60" x14ac:dyDescent="0.25">
      <c r="A8984" s="61" t="s">
        <v>567</v>
      </c>
      <c r="B8984" s="61" t="s">
        <v>568</v>
      </c>
      <c r="C8984" s="62">
        <v>2016</v>
      </c>
      <c r="D8984" s="61" t="s">
        <v>78</v>
      </c>
      <c r="E8984" s="62">
        <v>36</v>
      </c>
      <c r="F8984" s="62">
        <v>142687</v>
      </c>
      <c r="G8984" s="62">
        <v>25490</v>
      </c>
      <c r="H8984" s="62">
        <v>59</v>
      </c>
      <c r="I8984" s="62">
        <v>3963.53</v>
      </c>
      <c r="J8984" s="62">
        <v>132698.91</v>
      </c>
      <c r="K8984" s="62">
        <v>0</v>
      </c>
      <c r="L8984" s="63"/>
      <c r="M8984" s="63"/>
      <c r="N8984" s="63"/>
      <c r="O8984" s="63"/>
      <c r="P8984" s="62">
        <v>14597</v>
      </c>
      <c r="Q8984" s="62">
        <v>22064</v>
      </c>
      <c r="R8984" s="62">
        <v>51.07</v>
      </c>
      <c r="S8984" s="62">
        <v>405</v>
      </c>
      <c r="T8984" s="62">
        <v>184929.39</v>
      </c>
      <c r="U8984" s="63"/>
      <c r="V8984" s="63"/>
      <c r="W8984" s="63"/>
      <c r="X8984" s="63"/>
      <c r="Y8984" s="63"/>
      <c r="Z8984" s="62">
        <v>0</v>
      </c>
      <c r="AA8984" s="63"/>
      <c r="AB8984" s="63"/>
      <c r="AC8984" s="62">
        <v>0</v>
      </c>
    </row>
    <row r="8985" spans="1:29" ht="30" x14ac:dyDescent="0.25">
      <c r="A8985" s="61" t="s">
        <v>283</v>
      </c>
      <c r="B8985" s="61" t="s">
        <v>284</v>
      </c>
      <c r="C8985" s="62">
        <v>2014</v>
      </c>
      <c r="D8985" s="61" t="s">
        <v>175</v>
      </c>
      <c r="E8985" s="62">
        <v>24</v>
      </c>
      <c r="F8985" s="62">
        <v>178362</v>
      </c>
      <c r="G8985" s="62">
        <v>30313</v>
      </c>
      <c r="H8985" s="62">
        <v>105.25</v>
      </c>
      <c r="I8985" s="62">
        <v>7431.75</v>
      </c>
      <c r="J8985" s="62">
        <v>165876.66</v>
      </c>
      <c r="K8985" s="62">
        <v>17559.650000000001</v>
      </c>
      <c r="L8985" s="62">
        <v>20063</v>
      </c>
      <c r="M8985" s="62">
        <v>69.66</v>
      </c>
      <c r="N8985" s="63"/>
      <c r="O8985" s="63"/>
      <c r="P8985" s="63"/>
      <c r="Q8985" s="63"/>
      <c r="R8985" s="63"/>
      <c r="S8985" s="63"/>
      <c r="T8985" s="63"/>
      <c r="U8985" s="63"/>
      <c r="V8985" s="63"/>
      <c r="W8985" s="63"/>
      <c r="X8985" s="63"/>
      <c r="Y8985" s="63"/>
      <c r="Z8985" s="62">
        <v>0</v>
      </c>
      <c r="AA8985" s="63"/>
      <c r="AB8985" s="63"/>
      <c r="AC8985" s="62">
        <v>0</v>
      </c>
    </row>
    <row r="8986" spans="1:29" ht="30" x14ac:dyDescent="0.25">
      <c r="A8986" s="61" t="s">
        <v>287</v>
      </c>
      <c r="B8986" s="61" t="s">
        <v>288</v>
      </c>
      <c r="C8986" s="62">
        <v>2016</v>
      </c>
      <c r="D8986" s="61" t="s">
        <v>298</v>
      </c>
      <c r="E8986" s="62">
        <v>12</v>
      </c>
      <c r="F8986" s="62">
        <v>1866</v>
      </c>
      <c r="G8986" s="62">
        <v>562</v>
      </c>
      <c r="H8986" s="62">
        <v>3.9</v>
      </c>
      <c r="I8986" s="62">
        <v>155.5</v>
      </c>
      <c r="J8986" s="62">
        <v>1735.38</v>
      </c>
      <c r="K8986" s="62">
        <v>110</v>
      </c>
      <c r="L8986" s="62">
        <v>517</v>
      </c>
      <c r="M8986" s="62">
        <v>3.59</v>
      </c>
      <c r="N8986" s="63"/>
      <c r="O8986" s="63"/>
      <c r="P8986" s="63"/>
      <c r="Q8986" s="63"/>
      <c r="R8986" s="63"/>
      <c r="S8986" s="63"/>
      <c r="T8986" s="63"/>
      <c r="U8986" s="63"/>
      <c r="V8986" s="63"/>
      <c r="W8986" s="63"/>
      <c r="X8986" s="63"/>
      <c r="Y8986" s="63"/>
      <c r="Z8986" s="62">
        <v>65685</v>
      </c>
      <c r="AA8986" s="62">
        <v>6234</v>
      </c>
      <c r="AB8986" s="62">
        <v>43.29</v>
      </c>
      <c r="AC8986" s="62">
        <v>5473.75</v>
      </c>
    </row>
    <row r="8987" spans="1:29" ht="30" x14ac:dyDescent="0.25">
      <c r="A8987" s="61" t="s">
        <v>138</v>
      </c>
      <c r="B8987" s="61" t="s">
        <v>139</v>
      </c>
      <c r="C8987" s="62">
        <v>2005</v>
      </c>
      <c r="D8987" s="61" t="s">
        <v>78</v>
      </c>
      <c r="E8987" s="62">
        <v>40</v>
      </c>
      <c r="F8987" s="62">
        <v>97433</v>
      </c>
      <c r="G8987" s="62">
        <v>13668</v>
      </c>
      <c r="H8987" s="62">
        <v>28.48</v>
      </c>
      <c r="I8987" s="62">
        <v>2435.83</v>
      </c>
      <c r="J8987" s="62">
        <v>90612.69</v>
      </c>
      <c r="K8987" s="62">
        <v>0</v>
      </c>
      <c r="L8987" s="63"/>
      <c r="M8987" s="63"/>
      <c r="N8987" s="63"/>
      <c r="O8987" s="63"/>
      <c r="P8987" s="63"/>
      <c r="Q8987" s="63"/>
      <c r="R8987" s="63"/>
      <c r="S8987" s="63"/>
      <c r="T8987" s="63"/>
      <c r="U8987" s="63"/>
      <c r="V8987" s="63"/>
      <c r="W8987" s="63"/>
      <c r="X8987" s="63"/>
      <c r="Y8987" s="63"/>
      <c r="Z8987" s="62">
        <v>130220</v>
      </c>
      <c r="AA8987" s="62">
        <v>8833</v>
      </c>
      <c r="AB8987" s="62">
        <v>18.399999999999999</v>
      </c>
      <c r="AC8987" s="62">
        <v>3255.5</v>
      </c>
    </row>
    <row r="8988" spans="1:29" ht="30" x14ac:dyDescent="0.25">
      <c r="A8988" s="61" t="s">
        <v>180</v>
      </c>
      <c r="B8988" s="61" t="s">
        <v>181</v>
      </c>
      <c r="C8988" s="62">
        <v>2005</v>
      </c>
      <c r="D8988" s="61" t="s">
        <v>86</v>
      </c>
      <c r="E8988" s="62">
        <v>75</v>
      </c>
      <c r="F8988" s="62">
        <v>1478</v>
      </c>
      <c r="G8988" s="62">
        <v>178</v>
      </c>
      <c r="H8988" s="62">
        <v>0.2</v>
      </c>
      <c r="I8988" s="62">
        <v>19.71</v>
      </c>
      <c r="J8988" s="62">
        <v>1374.54</v>
      </c>
      <c r="K8988" s="62">
        <v>0</v>
      </c>
      <c r="L8988" s="63"/>
      <c r="M8988" s="63"/>
      <c r="N8988" s="63"/>
      <c r="O8988" s="63"/>
      <c r="P8988" s="63"/>
      <c r="Q8988" s="63"/>
      <c r="R8988" s="63"/>
      <c r="S8988" s="63"/>
      <c r="T8988" s="63"/>
      <c r="U8988" s="63"/>
      <c r="V8988" s="63"/>
      <c r="W8988" s="63"/>
      <c r="X8988" s="63"/>
      <c r="Y8988" s="63"/>
      <c r="Z8988" s="62">
        <v>7.76</v>
      </c>
      <c r="AA8988" s="62">
        <v>42640</v>
      </c>
      <c r="AB8988" s="62">
        <v>47.38</v>
      </c>
      <c r="AC8988" s="62">
        <v>0.1</v>
      </c>
    </row>
    <row r="8989" spans="1:29" ht="30" x14ac:dyDescent="0.25">
      <c r="A8989" s="61" t="s">
        <v>528</v>
      </c>
      <c r="B8989" s="61" t="s">
        <v>529</v>
      </c>
      <c r="C8989" s="62">
        <v>2018</v>
      </c>
      <c r="D8989" s="61" t="s">
        <v>99</v>
      </c>
      <c r="E8989" s="62">
        <v>36</v>
      </c>
      <c r="F8989" s="62">
        <v>118472</v>
      </c>
      <c r="G8989" s="62">
        <v>21071</v>
      </c>
      <c r="H8989" s="62">
        <v>48.78</v>
      </c>
      <c r="I8989" s="62">
        <v>3290.89</v>
      </c>
      <c r="J8989" s="62">
        <v>110178.96</v>
      </c>
      <c r="K8989" s="62">
        <v>0</v>
      </c>
      <c r="L8989" s="63"/>
      <c r="M8989" s="63"/>
      <c r="N8989" s="63"/>
      <c r="O8989" s="63"/>
      <c r="P8989" s="63"/>
      <c r="Q8989" s="63"/>
      <c r="R8989" s="63"/>
      <c r="S8989" s="63"/>
      <c r="T8989" s="63"/>
      <c r="U8989" s="63"/>
      <c r="V8989" s="63"/>
      <c r="W8989" s="63"/>
      <c r="X8989" s="63"/>
      <c r="Y8989" s="63"/>
      <c r="Z8989" s="62">
        <v>591.21</v>
      </c>
      <c r="AA8989" s="62">
        <v>5368</v>
      </c>
      <c r="AB8989" s="62">
        <v>12.43</v>
      </c>
      <c r="AC8989" s="62">
        <v>16.420000000000002</v>
      </c>
    </row>
    <row r="8990" spans="1:29" x14ac:dyDescent="0.25">
      <c r="A8990" s="61" t="s">
        <v>383</v>
      </c>
      <c r="B8990" s="61" t="s">
        <v>384</v>
      </c>
      <c r="C8990" s="62">
        <v>2006</v>
      </c>
      <c r="D8990" s="61" t="s">
        <v>150</v>
      </c>
      <c r="E8990" s="62">
        <v>8</v>
      </c>
      <c r="F8990" s="63"/>
      <c r="G8990" s="63"/>
      <c r="H8990" s="63"/>
      <c r="I8990" s="63"/>
      <c r="J8990" s="63"/>
      <c r="K8990" s="62">
        <v>0</v>
      </c>
      <c r="L8990" s="63"/>
      <c r="M8990" s="63"/>
      <c r="N8990" s="63"/>
      <c r="O8990" s="63"/>
      <c r="P8990" s="63"/>
      <c r="Q8990" s="63"/>
      <c r="R8990" s="63"/>
      <c r="S8990" s="63"/>
      <c r="T8990" s="63"/>
      <c r="U8990" s="63"/>
      <c r="V8990" s="63"/>
      <c r="W8990" s="63"/>
      <c r="X8990" s="63"/>
      <c r="Y8990" s="63"/>
      <c r="Z8990" s="62">
        <v>82.88</v>
      </c>
      <c r="AA8990" s="62">
        <v>135</v>
      </c>
      <c r="AB8990" s="62">
        <v>1.41</v>
      </c>
      <c r="AC8990" s="62">
        <v>10.36</v>
      </c>
    </row>
    <row r="8991" spans="1:29" x14ac:dyDescent="0.25">
      <c r="A8991" s="61" t="s">
        <v>144</v>
      </c>
      <c r="B8991" s="61" t="s">
        <v>145</v>
      </c>
      <c r="C8991" s="62">
        <v>2007</v>
      </c>
      <c r="D8991" s="61" t="s">
        <v>94</v>
      </c>
      <c r="E8991" s="62">
        <v>3</v>
      </c>
      <c r="F8991" s="62">
        <v>0</v>
      </c>
      <c r="G8991" s="62">
        <v>0</v>
      </c>
      <c r="H8991" s="62">
        <v>0</v>
      </c>
      <c r="I8991" s="62">
        <v>0</v>
      </c>
      <c r="J8991" s="62">
        <v>0</v>
      </c>
      <c r="K8991" s="62">
        <v>0</v>
      </c>
      <c r="L8991" s="62">
        <v>0</v>
      </c>
      <c r="M8991" s="62">
        <v>0</v>
      </c>
      <c r="N8991" s="63"/>
      <c r="O8991" s="63"/>
      <c r="P8991" s="63"/>
      <c r="Q8991" s="63"/>
      <c r="R8991" s="63"/>
      <c r="S8991" s="63"/>
      <c r="T8991" s="63"/>
      <c r="U8991" s="63"/>
      <c r="V8991" s="63"/>
      <c r="W8991" s="63"/>
      <c r="X8991" s="63"/>
      <c r="Y8991" s="63"/>
      <c r="Z8991" s="62">
        <v>321</v>
      </c>
      <c r="AA8991" s="62">
        <v>2746</v>
      </c>
      <c r="AB8991" s="62">
        <v>76.28</v>
      </c>
      <c r="AC8991" s="62">
        <v>107</v>
      </c>
    </row>
    <row r="8992" spans="1:29" ht="30" x14ac:dyDescent="0.25">
      <c r="A8992" s="61" t="s">
        <v>352</v>
      </c>
      <c r="B8992" s="61" t="s">
        <v>353</v>
      </c>
      <c r="C8992" s="62">
        <v>2016</v>
      </c>
      <c r="D8992" s="61" t="s">
        <v>89</v>
      </c>
      <c r="E8992" s="62">
        <v>64</v>
      </c>
      <c r="F8992" s="62">
        <v>217363</v>
      </c>
      <c r="G8992" s="62">
        <v>31283</v>
      </c>
      <c r="H8992" s="62">
        <v>40.729999999999997</v>
      </c>
      <c r="I8992" s="62">
        <v>3396.3</v>
      </c>
      <c r="J8992" s="62">
        <v>202147.59</v>
      </c>
      <c r="K8992" s="62">
        <v>30881</v>
      </c>
      <c r="L8992" s="62">
        <v>41079</v>
      </c>
      <c r="M8992" s="62">
        <v>53.49</v>
      </c>
      <c r="N8992" s="62">
        <v>482.52</v>
      </c>
      <c r="O8992" s="62">
        <v>372403.24</v>
      </c>
      <c r="P8992" s="63"/>
      <c r="Q8992" s="63"/>
      <c r="R8992" s="63"/>
      <c r="S8992" s="63"/>
      <c r="T8992" s="63"/>
      <c r="U8992" s="63"/>
      <c r="V8992" s="63"/>
      <c r="W8992" s="63"/>
      <c r="X8992" s="63"/>
      <c r="Y8992" s="63"/>
      <c r="Z8992" s="62">
        <v>1724</v>
      </c>
      <c r="AA8992" s="62">
        <v>25945</v>
      </c>
      <c r="AB8992" s="62">
        <v>33.78</v>
      </c>
      <c r="AC8992" s="62">
        <v>26.94</v>
      </c>
    </row>
    <row r="8993" spans="1:29" ht="30" x14ac:dyDescent="0.25">
      <c r="A8993" s="61" t="s">
        <v>237</v>
      </c>
      <c r="B8993" s="61" t="s">
        <v>238</v>
      </c>
      <c r="C8993" s="62">
        <v>2003</v>
      </c>
      <c r="D8993" s="61" t="s">
        <v>301</v>
      </c>
      <c r="E8993" s="62">
        <v>19</v>
      </c>
      <c r="F8993" s="62">
        <v>47386</v>
      </c>
      <c r="G8993" s="62">
        <v>5712</v>
      </c>
      <c r="H8993" s="62">
        <v>25.05</v>
      </c>
      <c r="I8993" s="62">
        <v>2494</v>
      </c>
      <c r="J8993" s="62">
        <v>44068.98</v>
      </c>
      <c r="K8993" s="62">
        <v>2243.4499999999998</v>
      </c>
      <c r="L8993" s="62">
        <v>2206</v>
      </c>
      <c r="M8993" s="62">
        <v>9.68</v>
      </c>
      <c r="N8993" s="62">
        <v>118.08</v>
      </c>
      <c r="O8993" s="62">
        <v>27054.47</v>
      </c>
      <c r="P8993" s="63"/>
      <c r="Q8993" s="63"/>
      <c r="R8993" s="63"/>
      <c r="S8993" s="63"/>
      <c r="T8993" s="63"/>
      <c r="U8993" s="63"/>
      <c r="V8993" s="63"/>
      <c r="W8993" s="63"/>
      <c r="X8993" s="63"/>
      <c r="Y8993" s="63"/>
      <c r="Z8993" s="62">
        <v>820</v>
      </c>
      <c r="AA8993" s="62">
        <v>2457</v>
      </c>
      <c r="AB8993" s="62">
        <v>10.78</v>
      </c>
      <c r="AC8993" s="62">
        <v>43.16</v>
      </c>
    </row>
    <row r="8994" spans="1:29" x14ac:dyDescent="0.25">
      <c r="A8994" s="61" t="s">
        <v>397</v>
      </c>
      <c r="B8994" s="61" t="s">
        <v>398</v>
      </c>
      <c r="C8994" s="62">
        <v>2003</v>
      </c>
      <c r="D8994" s="61" t="s">
        <v>83</v>
      </c>
      <c r="E8994" s="62">
        <v>3</v>
      </c>
      <c r="F8994" s="63"/>
      <c r="G8994" s="63"/>
      <c r="H8994" s="63"/>
      <c r="I8994" s="63"/>
      <c r="J8994" s="63"/>
      <c r="K8994" s="62">
        <v>0</v>
      </c>
      <c r="L8994" s="63"/>
      <c r="M8994" s="63"/>
      <c r="N8994" s="63"/>
      <c r="O8994" s="63"/>
      <c r="P8994" s="63"/>
      <c r="Q8994" s="63"/>
      <c r="R8994" s="63"/>
      <c r="S8994" s="63"/>
      <c r="T8994" s="63"/>
      <c r="U8994" s="63"/>
      <c r="V8994" s="63"/>
      <c r="W8994" s="63"/>
      <c r="X8994" s="63"/>
      <c r="Y8994" s="63"/>
      <c r="Z8994" s="62">
        <v>0</v>
      </c>
      <c r="AA8994" s="63"/>
      <c r="AB8994" s="63"/>
      <c r="AC8994" s="62">
        <v>0</v>
      </c>
    </row>
    <row r="8995" spans="1:29" ht="30" x14ac:dyDescent="0.25">
      <c r="A8995" s="61" t="s">
        <v>153</v>
      </c>
      <c r="B8995" s="61" t="s">
        <v>154</v>
      </c>
      <c r="C8995" s="62">
        <v>2007</v>
      </c>
      <c r="D8995" s="61" t="s">
        <v>89</v>
      </c>
      <c r="E8995" s="62">
        <v>66</v>
      </c>
      <c r="F8995" s="62">
        <v>142041</v>
      </c>
      <c r="G8995" s="62">
        <v>22482</v>
      </c>
      <c r="H8995" s="62">
        <v>28.39</v>
      </c>
      <c r="I8995" s="62">
        <v>2152.14</v>
      </c>
      <c r="J8995" s="62">
        <v>132098.13</v>
      </c>
      <c r="K8995" s="62">
        <v>19197.87</v>
      </c>
      <c r="L8995" s="62">
        <v>27767</v>
      </c>
      <c r="M8995" s="62">
        <v>35.06</v>
      </c>
      <c r="N8995" s="63"/>
      <c r="O8995" s="63"/>
      <c r="P8995" s="63"/>
      <c r="Q8995" s="63"/>
      <c r="R8995" s="63"/>
      <c r="S8995" s="63"/>
      <c r="T8995" s="63"/>
      <c r="U8995" s="63"/>
      <c r="V8995" s="63"/>
      <c r="W8995" s="63"/>
      <c r="X8995" s="63"/>
      <c r="Y8995" s="63"/>
      <c r="Z8995" s="62">
        <v>2306</v>
      </c>
      <c r="AA8995" s="62">
        <v>14520</v>
      </c>
      <c r="AB8995" s="62">
        <v>18.329999999999998</v>
      </c>
      <c r="AC8995" s="62">
        <v>34.94</v>
      </c>
    </row>
    <row r="8996" spans="1:29" x14ac:dyDescent="0.25">
      <c r="A8996" s="61" t="s">
        <v>354</v>
      </c>
      <c r="B8996" s="61" t="s">
        <v>355</v>
      </c>
      <c r="C8996" s="62">
        <v>2015</v>
      </c>
      <c r="D8996" s="61" t="s">
        <v>89</v>
      </c>
      <c r="E8996" s="62">
        <v>34</v>
      </c>
      <c r="F8996" s="62">
        <v>139321</v>
      </c>
      <c r="G8996" s="62">
        <v>22717</v>
      </c>
      <c r="H8996" s="62">
        <v>55.68</v>
      </c>
      <c r="I8996" s="62">
        <v>4097.68</v>
      </c>
      <c r="J8996" s="62">
        <v>129568.53</v>
      </c>
      <c r="K8996" s="62">
        <v>18519.88</v>
      </c>
      <c r="L8996" s="62">
        <v>18393</v>
      </c>
      <c r="M8996" s="62">
        <v>45.08</v>
      </c>
      <c r="N8996" s="62">
        <v>544.70000000000005</v>
      </c>
      <c r="O8996" s="62">
        <v>223336.83</v>
      </c>
      <c r="P8996" s="63"/>
      <c r="Q8996" s="63"/>
      <c r="R8996" s="63"/>
      <c r="S8996" s="63"/>
      <c r="T8996" s="63"/>
      <c r="U8996" s="63"/>
      <c r="V8996" s="63"/>
      <c r="W8996" s="63"/>
      <c r="X8996" s="63"/>
      <c r="Y8996" s="63"/>
      <c r="Z8996" s="62">
        <v>130760</v>
      </c>
      <c r="AA8996" s="62">
        <v>3984</v>
      </c>
      <c r="AB8996" s="62">
        <v>9.76</v>
      </c>
      <c r="AC8996" s="62">
        <v>3845.88</v>
      </c>
    </row>
    <row r="8997" spans="1:29" ht="30" x14ac:dyDescent="0.25">
      <c r="A8997" s="61" t="s">
        <v>450</v>
      </c>
      <c r="B8997" s="61" t="s">
        <v>451</v>
      </c>
      <c r="C8997" s="62">
        <v>2015</v>
      </c>
      <c r="D8997" s="61" t="s">
        <v>78</v>
      </c>
      <c r="E8997" s="62">
        <v>40</v>
      </c>
      <c r="F8997" s="62">
        <v>111706</v>
      </c>
      <c r="G8997" s="62">
        <v>18903</v>
      </c>
      <c r="H8997" s="62">
        <v>39.380000000000003</v>
      </c>
      <c r="I8997" s="62">
        <v>2792.65</v>
      </c>
      <c r="J8997" s="62">
        <v>103886.58</v>
      </c>
      <c r="K8997" s="62">
        <v>19855.48</v>
      </c>
      <c r="L8997" s="62">
        <v>17402</v>
      </c>
      <c r="M8997" s="62">
        <v>36.25</v>
      </c>
      <c r="N8997" s="62">
        <v>496.39</v>
      </c>
      <c r="O8997" s="62">
        <v>239443.19</v>
      </c>
      <c r="P8997" s="63"/>
      <c r="Q8997" s="63"/>
      <c r="R8997" s="63"/>
      <c r="S8997" s="63"/>
      <c r="T8997" s="63"/>
      <c r="U8997" s="63"/>
      <c r="V8997" s="63"/>
      <c r="W8997" s="63"/>
      <c r="X8997" s="63"/>
      <c r="Y8997" s="63"/>
      <c r="Z8997" s="62">
        <v>176.65</v>
      </c>
      <c r="AA8997" s="62">
        <v>32307</v>
      </c>
      <c r="AB8997" s="62">
        <v>67.31</v>
      </c>
      <c r="AC8997" s="62">
        <v>4.42</v>
      </c>
    </row>
    <row r="8998" spans="1:29" x14ac:dyDescent="0.25">
      <c r="A8998" s="61" t="s">
        <v>95</v>
      </c>
      <c r="B8998" s="61" t="s">
        <v>96</v>
      </c>
      <c r="C8998" s="62">
        <v>2009</v>
      </c>
      <c r="D8998" s="61" t="s">
        <v>150</v>
      </c>
      <c r="E8998" s="62">
        <v>8</v>
      </c>
      <c r="F8998" s="63"/>
      <c r="G8998" s="62">
        <v>0</v>
      </c>
      <c r="H8998" s="62">
        <v>0</v>
      </c>
      <c r="I8998" s="63"/>
      <c r="J8998" s="63"/>
      <c r="K8998" s="62">
        <v>0</v>
      </c>
      <c r="L8998" s="62">
        <v>0</v>
      </c>
      <c r="M8998" s="62">
        <v>0</v>
      </c>
      <c r="N8998" s="63"/>
      <c r="O8998" s="63"/>
      <c r="P8998" s="63"/>
      <c r="Q8998" s="63"/>
      <c r="R8998" s="63"/>
      <c r="S8998" s="63"/>
      <c r="T8998" s="63"/>
      <c r="U8998" s="63"/>
      <c r="V8998" s="63"/>
      <c r="W8998" s="63"/>
      <c r="X8998" s="63"/>
      <c r="Y8998" s="63"/>
      <c r="Z8998" s="62">
        <v>397.83</v>
      </c>
      <c r="AA8998" s="62">
        <v>1268</v>
      </c>
      <c r="AB8998" s="62">
        <v>13.21</v>
      </c>
      <c r="AC8998" s="62">
        <v>49.73</v>
      </c>
    </row>
    <row r="8999" spans="1:29" ht="30" x14ac:dyDescent="0.25">
      <c r="A8999" s="61" t="s">
        <v>430</v>
      </c>
      <c r="B8999" s="61" t="s">
        <v>431</v>
      </c>
      <c r="C8999" s="62">
        <v>2016</v>
      </c>
      <c r="D8999" s="61" t="s">
        <v>89</v>
      </c>
      <c r="E8999" s="62">
        <v>125</v>
      </c>
      <c r="F8999" s="62">
        <v>1222000</v>
      </c>
      <c r="G8999" s="62">
        <v>167077</v>
      </c>
      <c r="H8999" s="62">
        <v>111.38</v>
      </c>
      <c r="I8999" s="62">
        <v>9776</v>
      </c>
      <c r="J8999" s="62">
        <v>1136460</v>
      </c>
      <c r="K8999" s="62">
        <v>8093.11</v>
      </c>
      <c r="L8999" s="62">
        <v>6144</v>
      </c>
      <c r="M8999" s="62">
        <v>4.0999999999999996</v>
      </c>
      <c r="N8999" s="62">
        <v>64.739999999999995</v>
      </c>
      <c r="O8999" s="62">
        <v>97597.28</v>
      </c>
      <c r="P8999" s="63"/>
      <c r="Q8999" s="63"/>
      <c r="R8999" s="63"/>
      <c r="S8999" s="63"/>
      <c r="T8999" s="63"/>
      <c r="U8999" s="63"/>
      <c r="V8999" s="63"/>
      <c r="W8999" s="63"/>
      <c r="X8999" s="63"/>
      <c r="Y8999" s="63"/>
      <c r="Z8999" s="62">
        <v>7316</v>
      </c>
      <c r="AA8999" s="62">
        <v>51536</v>
      </c>
      <c r="AB8999" s="62">
        <v>34.36</v>
      </c>
      <c r="AC8999" s="62">
        <v>58.53</v>
      </c>
    </row>
    <row r="9000" spans="1:29" ht="30" x14ac:dyDescent="0.25">
      <c r="A9000" s="61" t="s">
        <v>87</v>
      </c>
      <c r="B9000" s="61" t="s">
        <v>88</v>
      </c>
      <c r="C9000" s="62">
        <v>2016</v>
      </c>
      <c r="D9000" s="61" t="s">
        <v>297</v>
      </c>
      <c r="E9000" s="62">
        <v>139</v>
      </c>
      <c r="F9000" s="62">
        <v>78029</v>
      </c>
      <c r="G9000" s="62">
        <v>20518</v>
      </c>
      <c r="H9000" s="62">
        <v>12.3</v>
      </c>
      <c r="I9000" s="62">
        <v>561.36</v>
      </c>
      <c r="J9000" s="62">
        <v>72566.97</v>
      </c>
      <c r="K9000" s="62">
        <v>77505.33</v>
      </c>
      <c r="L9000" s="62">
        <v>32717</v>
      </c>
      <c r="M9000" s="62">
        <v>19.61</v>
      </c>
      <c r="N9000" s="62">
        <v>557.59</v>
      </c>
      <c r="O9000" s="62">
        <v>934660.08</v>
      </c>
      <c r="P9000" s="63"/>
      <c r="Q9000" s="63"/>
      <c r="R9000" s="63"/>
      <c r="S9000" s="63"/>
      <c r="T9000" s="63"/>
      <c r="U9000" s="63"/>
      <c r="V9000" s="63"/>
      <c r="W9000" s="63"/>
      <c r="X9000" s="63"/>
      <c r="Y9000" s="63"/>
      <c r="Z9000" s="62">
        <v>741488</v>
      </c>
      <c r="AA9000" s="62">
        <v>158761</v>
      </c>
      <c r="AB9000" s="62">
        <v>95.18</v>
      </c>
      <c r="AC9000" s="62">
        <v>5334.45</v>
      </c>
    </row>
    <row r="9001" spans="1:29" x14ac:dyDescent="0.25">
      <c r="A9001" s="61" t="s">
        <v>397</v>
      </c>
      <c r="B9001" s="61" t="s">
        <v>398</v>
      </c>
      <c r="C9001" s="62">
        <v>2006</v>
      </c>
      <c r="D9001" s="61" t="s">
        <v>78</v>
      </c>
      <c r="E9001" s="62">
        <v>27</v>
      </c>
      <c r="F9001" s="62">
        <v>99176</v>
      </c>
      <c r="G9001" s="62">
        <v>18698</v>
      </c>
      <c r="H9001" s="62">
        <v>57.71</v>
      </c>
      <c r="I9001" s="62">
        <v>3673.19</v>
      </c>
      <c r="J9001" s="62">
        <v>92233.68</v>
      </c>
      <c r="K9001" s="62">
        <v>0</v>
      </c>
      <c r="L9001" s="63"/>
      <c r="M9001" s="63"/>
      <c r="N9001" s="63"/>
      <c r="O9001" s="63"/>
      <c r="P9001" s="63"/>
      <c r="Q9001" s="63"/>
      <c r="R9001" s="63"/>
      <c r="S9001" s="63"/>
      <c r="T9001" s="63"/>
      <c r="U9001" s="62">
        <v>10854</v>
      </c>
      <c r="V9001" s="62">
        <v>23248</v>
      </c>
      <c r="W9001" s="62">
        <v>71.75</v>
      </c>
      <c r="X9001" s="62">
        <v>402</v>
      </c>
      <c r="Y9001" s="62">
        <v>242955.94</v>
      </c>
      <c r="Z9001" s="62">
        <v>56000</v>
      </c>
      <c r="AA9001" s="62">
        <v>3265</v>
      </c>
      <c r="AB9001" s="62">
        <v>10.08</v>
      </c>
      <c r="AC9001" s="62">
        <v>2074.0700000000002</v>
      </c>
    </row>
    <row r="9002" spans="1:29" ht="30" x14ac:dyDescent="0.25">
      <c r="A9002" s="61" t="s">
        <v>277</v>
      </c>
      <c r="B9002" s="61" t="s">
        <v>278</v>
      </c>
      <c r="C9002" s="62">
        <v>2014</v>
      </c>
      <c r="D9002" s="61" t="s">
        <v>99</v>
      </c>
      <c r="E9002" s="62">
        <v>48</v>
      </c>
      <c r="F9002" s="62">
        <v>401430</v>
      </c>
      <c r="G9002" s="62">
        <v>58640</v>
      </c>
      <c r="H9002" s="62">
        <v>101.81</v>
      </c>
      <c r="I9002" s="62">
        <v>8363.1299999999992</v>
      </c>
      <c r="J9002" s="62">
        <v>373329.9</v>
      </c>
      <c r="K9002" s="62">
        <v>0</v>
      </c>
      <c r="L9002" s="63"/>
      <c r="M9002" s="63"/>
      <c r="N9002" s="63"/>
      <c r="O9002" s="63"/>
      <c r="P9002" s="63"/>
      <c r="Q9002" s="63"/>
      <c r="R9002" s="63"/>
      <c r="S9002" s="63"/>
      <c r="T9002" s="63"/>
      <c r="U9002" s="63"/>
      <c r="V9002" s="63"/>
      <c r="W9002" s="63"/>
      <c r="X9002" s="63"/>
      <c r="Y9002" s="63"/>
      <c r="Z9002" s="62">
        <v>131700</v>
      </c>
      <c r="AA9002" s="62">
        <v>5577</v>
      </c>
      <c r="AB9002" s="62">
        <v>9.68</v>
      </c>
      <c r="AC9002" s="62">
        <v>2743.75</v>
      </c>
    </row>
    <row r="9003" spans="1:29" ht="30" x14ac:dyDescent="0.25">
      <c r="A9003" s="61" t="s">
        <v>464</v>
      </c>
      <c r="B9003" s="61" t="s">
        <v>465</v>
      </c>
      <c r="C9003" s="62">
        <v>2015</v>
      </c>
      <c r="D9003" s="61" t="s">
        <v>86</v>
      </c>
      <c r="E9003" s="62">
        <v>30</v>
      </c>
      <c r="F9003" s="62">
        <v>488</v>
      </c>
      <c r="G9003" s="62">
        <v>195</v>
      </c>
      <c r="H9003" s="62">
        <v>0.54</v>
      </c>
      <c r="I9003" s="62">
        <v>16.27</v>
      </c>
      <c r="J9003" s="62">
        <v>453.84</v>
      </c>
      <c r="K9003" s="62">
        <v>0</v>
      </c>
      <c r="L9003" s="63"/>
      <c r="M9003" s="63"/>
      <c r="N9003" s="63"/>
      <c r="O9003" s="63"/>
      <c r="P9003" s="63"/>
      <c r="Q9003" s="63"/>
      <c r="R9003" s="63"/>
      <c r="S9003" s="63"/>
      <c r="T9003" s="63"/>
      <c r="U9003" s="63"/>
      <c r="V9003" s="63"/>
      <c r="W9003" s="63"/>
      <c r="X9003" s="63"/>
      <c r="Y9003" s="63"/>
      <c r="Z9003" s="62">
        <v>1864.85</v>
      </c>
      <c r="AA9003" s="62">
        <v>3354</v>
      </c>
      <c r="AB9003" s="62">
        <v>9.32</v>
      </c>
      <c r="AC9003" s="62">
        <v>62.16</v>
      </c>
    </row>
    <row r="9004" spans="1:29" x14ac:dyDescent="0.25">
      <c r="A9004" s="61" t="s">
        <v>178</v>
      </c>
      <c r="B9004" s="61" t="s">
        <v>179</v>
      </c>
      <c r="C9004" s="62">
        <v>2015</v>
      </c>
      <c r="D9004" s="61" t="s">
        <v>301</v>
      </c>
      <c r="E9004" s="62">
        <v>18</v>
      </c>
      <c r="F9004" s="62">
        <v>6200</v>
      </c>
      <c r="G9004" s="62">
        <v>1263</v>
      </c>
      <c r="H9004" s="62">
        <v>5.85</v>
      </c>
      <c r="I9004" s="62">
        <v>344.44</v>
      </c>
      <c r="J9004" s="62">
        <v>5766</v>
      </c>
      <c r="K9004" s="62">
        <v>2596.5100000000002</v>
      </c>
      <c r="L9004" s="62">
        <v>5444</v>
      </c>
      <c r="M9004" s="62">
        <v>25.2</v>
      </c>
      <c r="N9004" s="63"/>
      <c r="O9004" s="63"/>
      <c r="P9004" s="63"/>
      <c r="Q9004" s="63"/>
      <c r="R9004" s="63"/>
      <c r="S9004" s="63"/>
      <c r="T9004" s="63"/>
      <c r="U9004" s="63"/>
      <c r="V9004" s="63"/>
      <c r="W9004" s="63"/>
      <c r="X9004" s="63"/>
      <c r="Y9004" s="63"/>
      <c r="Z9004" s="62">
        <v>0</v>
      </c>
      <c r="AA9004" s="62">
        <v>350</v>
      </c>
      <c r="AB9004" s="62">
        <v>1.62</v>
      </c>
      <c r="AC9004" s="62">
        <v>0</v>
      </c>
    </row>
    <row r="9005" spans="1:29" x14ac:dyDescent="0.25">
      <c r="A9005" s="61" t="s">
        <v>271</v>
      </c>
      <c r="B9005" s="61" t="s">
        <v>272</v>
      </c>
      <c r="C9005" s="62">
        <v>2009</v>
      </c>
      <c r="D9005" s="61" t="s">
        <v>150</v>
      </c>
      <c r="E9005" s="62">
        <v>8</v>
      </c>
      <c r="F9005" s="62">
        <v>0</v>
      </c>
      <c r="G9005" s="62">
        <v>0</v>
      </c>
      <c r="H9005" s="62">
        <v>0</v>
      </c>
      <c r="I9005" s="62">
        <v>0</v>
      </c>
      <c r="J9005" s="62">
        <v>0</v>
      </c>
      <c r="K9005" s="62">
        <v>0</v>
      </c>
      <c r="L9005" s="63"/>
      <c r="M9005" s="63"/>
      <c r="N9005" s="63"/>
      <c r="O9005" s="63"/>
      <c r="P9005" s="63"/>
      <c r="Q9005" s="63"/>
      <c r="R9005" s="63"/>
      <c r="S9005" s="63"/>
      <c r="T9005" s="63"/>
      <c r="U9005" s="63"/>
      <c r="V9005" s="63"/>
      <c r="W9005" s="63"/>
      <c r="X9005" s="63"/>
      <c r="Y9005" s="63"/>
      <c r="Z9005" s="62">
        <v>0</v>
      </c>
      <c r="AA9005" s="63"/>
      <c r="AB9005" s="63"/>
      <c r="AC9005" s="62">
        <v>0</v>
      </c>
    </row>
    <row r="9006" spans="1:29" x14ac:dyDescent="0.25">
      <c r="A9006" s="61" t="s">
        <v>279</v>
      </c>
      <c r="B9006" s="61" t="s">
        <v>280</v>
      </c>
      <c r="C9006" s="62">
        <v>2007</v>
      </c>
      <c r="D9006" s="61" t="s">
        <v>78</v>
      </c>
      <c r="E9006" s="62">
        <v>30</v>
      </c>
      <c r="F9006" s="62">
        <v>83994</v>
      </c>
      <c r="G9006" s="62">
        <v>14842</v>
      </c>
      <c r="H9006" s="62">
        <v>41.23</v>
      </c>
      <c r="I9006" s="62">
        <v>2799.8</v>
      </c>
      <c r="J9006" s="62">
        <v>78114.42</v>
      </c>
      <c r="K9006" s="62">
        <v>18223.080000000002</v>
      </c>
      <c r="L9006" s="62">
        <v>23619</v>
      </c>
      <c r="M9006" s="62">
        <v>65.61</v>
      </c>
      <c r="N9006" s="62">
        <v>607.44000000000005</v>
      </c>
      <c r="O9006" s="62">
        <v>219757.64</v>
      </c>
      <c r="P9006" s="63"/>
      <c r="Q9006" s="63"/>
      <c r="R9006" s="63"/>
      <c r="S9006" s="63"/>
      <c r="T9006" s="63"/>
      <c r="U9006" s="63"/>
      <c r="V9006" s="63"/>
      <c r="W9006" s="63"/>
      <c r="X9006" s="63"/>
      <c r="Y9006" s="63"/>
      <c r="Z9006" s="62">
        <v>88867</v>
      </c>
      <c r="AA9006" s="62">
        <v>6555</v>
      </c>
      <c r="AB9006" s="62">
        <v>18.21</v>
      </c>
      <c r="AC9006" s="62">
        <v>2962.23</v>
      </c>
    </row>
    <row r="9007" spans="1:29" x14ac:dyDescent="0.25">
      <c r="A9007" s="61" t="s">
        <v>130</v>
      </c>
      <c r="B9007" s="61" t="s">
        <v>131</v>
      </c>
      <c r="C9007" s="62">
        <v>2015</v>
      </c>
      <c r="D9007" s="61" t="s">
        <v>86</v>
      </c>
      <c r="E9007" s="62">
        <v>68</v>
      </c>
      <c r="F9007" s="62">
        <v>17073</v>
      </c>
      <c r="G9007" s="62">
        <v>2496</v>
      </c>
      <c r="H9007" s="62">
        <v>3.06</v>
      </c>
      <c r="I9007" s="62">
        <v>251.07</v>
      </c>
      <c r="J9007" s="62">
        <v>15877.89</v>
      </c>
      <c r="K9007" s="62">
        <v>0</v>
      </c>
      <c r="L9007" s="63"/>
      <c r="M9007" s="63"/>
      <c r="N9007" s="63"/>
      <c r="O9007" s="63"/>
      <c r="P9007" s="63"/>
      <c r="Q9007" s="63"/>
      <c r="R9007" s="63"/>
      <c r="S9007" s="63"/>
      <c r="T9007" s="63"/>
      <c r="U9007" s="62">
        <v>934</v>
      </c>
      <c r="V9007" s="62">
        <v>1661</v>
      </c>
      <c r="W9007" s="62">
        <v>2.04</v>
      </c>
      <c r="X9007" s="62">
        <v>13</v>
      </c>
      <c r="Y9007" s="62">
        <v>20906.66</v>
      </c>
      <c r="Z9007" s="62">
        <v>6095</v>
      </c>
      <c r="AA9007" s="62">
        <v>37613</v>
      </c>
      <c r="AB9007" s="62">
        <v>46.09</v>
      </c>
      <c r="AC9007" s="62">
        <v>89.63</v>
      </c>
    </row>
    <row r="9008" spans="1:29" x14ac:dyDescent="0.25">
      <c r="A9008" s="61" t="s">
        <v>374</v>
      </c>
      <c r="B9008" s="61" t="s">
        <v>375</v>
      </c>
      <c r="C9008" s="62">
        <v>2012</v>
      </c>
      <c r="D9008" s="61" t="s">
        <v>75</v>
      </c>
      <c r="E9008" s="62">
        <v>12</v>
      </c>
      <c r="F9008" s="62">
        <v>7424</v>
      </c>
      <c r="G9008" s="62">
        <v>1415</v>
      </c>
      <c r="H9008" s="62">
        <v>9.83</v>
      </c>
      <c r="I9008" s="62">
        <v>618.66999999999996</v>
      </c>
      <c r="J9008" s="62">
        <v>6904.32</v>
      </c>
      <c r="K9008" s="62">
        <v>0</v>
      </c>
      <c r="L9008" s="63"/>
      <c r="M9008" s="63"/>
      <c r="N9008" s="63"/>
      <c r="O9008" s="63"/>
      <c r="P9008" s="63"/>
      <c r="Q9008" s="63"/>
      <c r="R9008" s="63"/>
      <c r="S9008" s="63"/>
      <c r="T9008" s="63"/>
      <c r="U9008" s="63"/>
      <c r="V9008" s="63"/>
      <c r="W9008" s="63"/>
      <c r="X9008" s="63"/>
      <c r="Y9008" s="63"/>
      <c r="Z9008" s="62">
        <v>761</v>
      </c>
      <c r="AA9008" s="62">
        <v>9188</v>
      </c>
      <c r="AB9008" s="62">
        <v>63.81</v>
      </c>
      <c r="AC9008" s="62">
        <v>63.42</v>
      </c>
    </row>
    <row r="9009" spans="1:29" x14ac:dyDescent="0.25">
      <c r="A9009" s="61" t="s">
        <v>289</v>
      </c>
      <c r="B9009" s="61" t="s">
        <v>290</v>
      </c>
      <c r="C9009" s="62">
        <v>2015</v>
      </c>
      <c r="D9009" s="61" t="s">
        <v>78</v>
      </c>
      <c r="E9009" s="62">
        <v>25</v>
      </c>
      <c r="F9009" s="62">
        <v>62308</v>
      </c>
      <c r="G9009" s="62">
        <v>9814</v>
      </c>
      <c r="H9009" s="62">
        <v>32.71</v>
      </c>
      <c r="I9009" s="62">
        <v>2492.3200000000002</v>
      </c>
      <c r="J9009" s="62">
        <v>57946.44</v>
      </c>
      <c r="K9009" s="62">
        <v>13898.16</v>
      </c>
      <c r="L9009" s="62">
        <v>27341</v>
      </c>
      <c r="M9009" s="62">
        <v>91.14</v>
      </c>
      <c r="N9009" s="63"/>
      <c r="O9009" s="63"/>
      <c r="P9009" s="63"/>
      <c r="Q9009" s="63"/>
      <c r="R9009" s="63"/>
      <c r="S9009" s="63"/>
      <c r="T9009" s="63"/>
      <c r="U9009" s="63"/>
      <c r="V9009" s="63"/>
      <c r="W9009" s="63"/>
      <c r="X9009" s="63"/>
      <c r="Y9009" s="63"/>
      <c r="Z9009" s="62">
        <v>72784</v>
      </c>
      <c r="AA9009" s="62">
        <v>8983</v>
      </c>
      <c r="AB9009" s="62">
        <v>29.94</v>
      </c>
      <c r="AC9009" s="62">
        <v>2911.36</v>
      </c>
    </row>
    <row r="9010" spans="1:29" x14ac:dyDescent="0.25">
      <c r="A9010" s="61" t="s">
        <v>426</v>
      </c>
      <c r="B9010" s="61" t="s">
        <v>427</v>
      </c>
      <c r="C9010" s="62">
        <v>2017</v>
      </c>
      <c r="D9010" s="61" t="s">
        <v>150</v>
      </c>
      <c r="E9010" s="62">
        <v>8</v>
      </c>
      <c r="F9010" s="63"/>
      <c r="G9010" s="63"/>
      <c r="H9010" s="63"/>
      <c r="I9010" s="63"/>
      <c r="J9010" s="63"/>
      <c r="K9010" s="62">
        <v>0</v>
      </c>
      <c r="L9010" s="63"/>
      <c r="M9010" s="63"/>
      <c r="N9010" s="63"/>
      <c r="O9010" s="63"/>
      <c r="P9010" s="63"/>
      <c r="Q9010" s="63"/>
      <c r="R9010" s="63"/>
      <c r="S9010" s="63"/>
      <c r="T9010" s="63"/>
      <c r="U9010" s="63"/>
      <c r="V9010" s="63"/>
      <c r="W9010" s="63"/>
      <c r="X9010" s="63"/>
      <c r="Y9010" s="63"/>
      <c r="Z9010" s="62">
        <v>0</v>
      </c>
      <c r="AA9010" s="63"/>
      <c r="AB9010" s="63"/>
      <c r="AC9010" s="62">
        <v>0</v>
      </c>
    </row>
    <row r="9011" spans="1:29" ht="30" x14ac:dyDescent="0.25">
      <c r="A9011" s="61" t="s">
        <v>464</v>
      </c>
      <c r="B9011" s="61" t="s">
        <v>465</v>
      </c>
      <c r="C9011" s="62">
        <v>2015</v>
      </c>
      <c r="D9011" s="61" t="s">
        <v>89</v>
      </c>
      <c r="E9011" s="62">
        <v>9</v>
      </c>
      <c r="F9011" s="62">
        <v>44520</v>
      </c>
      <c r="G9011" s="62">
        <v>8112</v>
      </c>
      <c r="H9011" s="62">
        <v>75.11</v>
      </c>
      <c r="I9011" s="62">
        <v>4946.67</v>
      </c>
      <c r="J9011" s="62">
        <v>41403.599999999999</v>
      </c>
      <c r="K9011" s="62">
        <v>0</v>
      </c>
      <c r="L9011" s="63"/>
      <c r="M9011" s="63"/>
      <c r="N9011" s="63"/>
      <c r="O9011" s="63"/>
      <c r="P9011" s="63"/>
      <c r="Q9011" s="63"/>
      <c r="R9011" s="63"/>
      <c r="S9011" s="63"/>
      <c r="T9011" s="63"/>
      <c r="U9011" s="62">
        <v>1598</v>
      </c>
      <c r="V9011" s="62">
        <v>4306</v>
      </c>
      <c r="W9011" s="62">
        <v>39.869999999999997</v>
      </c>
      <c r="X9011" s="62">
        <v>177</v>
      </c>
      <c r="Y9011" s="62">
        <v>35769.629999999997</v>
      </c>
      <c r="Z9011" s="62">
        <v>270.7</v>
      </c>
      <c r="AA9011" s="62">
        <v>519</v>
      </c>
      <c r="AB9011" s="62">
        <v>4.8099999999999996</v>
      </c>
      <c r="AC9011" s="62">
        <v>30.08</v>
      </c>
    </row>
    <row r="9012" spans="1:29" x14ac:dyDescent="0.25">
      <c r="A9012" s="61" t="s">
        <v>192</v>
      </c>
      <c r="B9012" s="61" t="s">
        <v>193</v>
      </c>
      <c r="C9012" s="62">
        <v>2007</v>
      </c>
      <c r="D9012" s="61" t="s">
        <v>75</v>
      </c>
      <c r="E9012" s="62">
        <v>7</v>
      </c>
      <c r="F9012" s="63"/>
      <c r="G9012" s="63"/>
      <c r="H9012" s="63"/>
      <c r="I9012" s="63"/>
      <c r="J9012" s="63"/>
      <c r="K9012" s="62">
        <v>0</v>
      </c>
      <c r="L9012" s="63"/>
      <c r="M9012" s="63"/>
      <c r="N9012" s="63"/>
      <c r="O9012" s="63"/>
      <c r="P9012" s="63"/>
      <c r="Q9012" s="63"/>
      <c r="R9012" s="63"/>
      <c r="S9012" s="63"/>
      <c r="T9012" s="63"/>
      <c r="U9012" s="63"/>
      <c r="V9012" s="63"/>
      <c r="W9012" s="63"/>
      <c r="X9012" s="63"/>
      <c r="Y9012" s="63"/>
      <c r="Z9012" s="62">
        <v>36700</v>
      </c>
      <c r="AA9012" s="62">
        <v>1307</v>
      </c>
      <c r="AB9012" s="62">
        <v>15.56</v>
      </c>
      <c r="AC9012" s="62">
        <v>5242.8599999999997</v>
      </c>
    </row>
    <row r="9013" spans="1:29" x14ac:dyDescent="0.25">
      <c r="A9013" s="61" t="s">
        <v>81</v>
      </c>
      <c r="B9013" s="61" t="s">
        <v>82</v>
      </c>
      <c r="C9013" s="62">
        <v>2012</v>
      </c>
      <c r="D9013" s="61" t="s">
        <v>83</v>
      </c>
      <c r="E9013" s="62">
        <v>7</v>
      </c>
      <c r="F9013" s="62">
        <v>5395</v>
      </c>
      <c r="G9013" s="62">
        <v>1300</v>
      </c>
      <c r="H9013" s="62">
        <v>15.48</v>
      </c>
      <c r="I9013" s="62">
        <v>770.71</v>
      </c>
      <c r="J9013" s="62">
        <v>5017.3500000000004</v>
      </c>
      <c r="K9013" s="62">
        <v>0</v>
      </c>
      <c r="L9013" s="63"/>
      <c r="M9013" s="63"/>
      <c r="N9013" s="63"/>
      <c r="O9013" s="63"/>
      <c r="P9013" s="63"/>
      <c r="Q9013" s="63"/>
      <c r="R9013" s="63"/>
      <c r="S9013" s="63"/>
      <c r="T9013" s="63"/>
      <c r="U9013" s="63"/>
      <c r="V9013" s="63"/>
      <c r="W9013" s="63"/>
      <c r="X9013" s="63"/>
      <c r="Y9013" s="63"/>
      <c r="Z9013" s="62">
        <v>1065</v>
      </c>
      <c r="AA9013" s="62">
        <v>4681</v>
      </c>
      <c r="AB9013" s="62">
        <v>55.73</v>
      </c>
      <c r="AC9013" s="62">
        <v>152.13999999999999</v>
      </c>
    </row>
    <row r="9014" spans="1:29" ht="30" x14ac:dyDescent="0.25">
      <c r="A9014" s="61" t="s">
        <v>100</v>
      </c>
      <c r="B9014" s="61" t="s">
        <v>101</v>
      </c>
      <c r="C9014" s="62">
        <v>2016</v>
      </c>
      <c r="D9014" s="61" t="s">
        <v>99</v>
      </c>
      <c r="E9014" s="62">
        <v>74</v>
      </c>
      <c r="F9014" s="62">
        <v>762794</v>
      </c>
      <c r="G9014" s="62">
        <v>121227</v>
      </c>
      <c r="H9014" s="62">
        <v>136.52000000000001</v>
      </c>
      <c r="I9014" s="62">
        <v>10308.030000000001</v>
      </c>
      <c r="J9014" s="62">
        <v>709398.42</v>
      </c>
      <c r="K9014" s="62">
        <v>0</v>
      </c>
      <c r="L9014" s="63"/>
      <c r="M9014" s="63"/>
      <c r="N9014" s="63"/>
      <c r="O9014" s="63"/>
      <c r="P9014" s="62">
        <v>1014</v>
      </c>
      <c r="Q9014" s="62">
        <v>1766</v>
      </c>
      <c r="R9014" s="62">
        <v>1.99</v>
      </c>
      <c r="S9014" s="62">
        <v>13</v>
      </c>
      <c r="T9014" s="62">
        <v>12846.37</v>
      </c>
      <c r="U9014" s="63"/>
      <c r="V9014" s="63"/>
      <c r="W9014" s="63"/>
      <c r="X9014" s="63"/>
      <c r="Y9014" s="63"/>
      <c r="Z9014" s="62">
        <v>76958</v>
      </c>
      <c r="AA9014" s="62">
        <v>41315</v>
      </c>
      <c r="AB9014" s="62">
        <v>46.53</v>
      </c>
      <c r="AC9014" s="62">
        <v>1039.97</v>
      </c>
    </row>
    <row r="9015" spans="1:29" x14ac:dyDescent="0.25">
      <c r="A9015" s="61" t="s">
        <v>251</v>
      </c>
      <c r="B9015" s="61" t="s">
        <v>252</v>
      </c>
      <c r="C9015" s="62">
        <v>2011</v>
      </c>
      <c r="D9015" s="61" t="s">
        <v>75</v>
      </c>
      <c r="E9015" s="62">
        <v>5</v>
      </c>
      <c r="F9015" s="63"/>
      <c r="G9015" s="63"/>
      <c r="H9015" s="63"/>
      <c r="I9015" s="63"/>
      <c r="J9015" s="63"/>
      <c r="K9015" s="62">
        <v>0</v>
      </c>
      <c r="L9015" s="63"/>
      <c r="M9015" s="63"/>
      <c r="N9015" s="63"/>
      <c r="O9015" s="63"/>
      <c r="P9015" s="63"/>
      <c r="Q9015" s="63"/>
      <c r="R9015" s="63"/>
      <c r="S9015" s="63"/>
      <c r="T9015" s="63"/>
      <c r="U9015" s="63"/>
      <c r="V9015" s="63"/>
      <c r="W9015" s="63"/>
      <c r="X9015" s="63"/>
      <c r="Y9015" s="63"/>
      <c r="Z9015" s="62">
        <v>176</v>
      </c>
      <c r="AA9015" s="62">
        <v>1524</v>
      </c>
      <c r="AB9015" s="62">
        <v>25.4</v>
      </c>
      <c r="AC9015" s="62">
        <v>35.200000000000003</v>
      </c>
    </row>
    <row r="9016" spans="1:29" x14ac:dyDescent="0.25">
      <c r="A9016" s="61" t="s">
        <v>70</v>
      </c>
      <c r="B9016" s="61" t="s">
        <v>71</v>
      </c>
      <c r="C9016" s="62">
        <v>2005</v>
      </c>
      <c r="D9016" s="61" t="s">
        <v>72</v>
      </c>
      <c r="E9016" s="62">
        <v>67</v>
      </c>
      <c r="F9016" s="62">
        <v>262320</v>
      </c>
      <c r="G9016" s="62">
        <v>27991</v>
      </c>
      <c r="H9016" s="62">
        <v>34.81</v>
      </c>
      <c r="I9016" s="62">
        <v>3915.22</v>
      </c>
      <c r="J9016" s="62">
        <v>243957.6</v>
      </c>
      <c r="K9016" s="62">
        <v>11688</v>
      </c>
      <c r="L9016" s="62">
        <v>10713</v>
      </c>
      <c r="M9016" s="62">
        <v>13.32</v>
      </c>
      <c r="N9016" s="63"/>
      <c r="O9016" s="63"/>
      <c r="P9016" s="63"/>
      <c r="Q9016" s="63"/>
      <c r="R9016" s="63"/>
      <c r="S9016" s="63"/>
      <c r="T9016" s="63"/>
      <c r="U9016" s="63"/>
      <c r="V9016" s="63"/>
      <c r="W9016" s="63"/>
      <c r="X9016" s="63"/>
      <c r="Y9016" s="63"/>
      <c r="Z9016" s="62">
        <v>1111</v>
      </c>
      <c r="AA9016" s="62">
        <v>7484</v>
      </c>
      <c r="AB9016" s="62">
        <v>9.31</v>
      </c>
      <c r="AC9016" s="62">
        <v>16.579999999999998</v>
      </c>
    </row>
    <row r="9017" spans="1:29" x14ac:dyDescent="0.25">
      <c r="A9017" s="61" t="s">
        <v>140</v>
      </c>
      <c r="B9017" s="61" t="s">
        <v>141</v>
      </c>
      <c r="C9017" s="62">
        <v>2014</v>
      </c>
      <c r="D9017" s="61" t="s">
        <v>78</v>
      </c>
      <c r="E9017" s="62">
        <v>103</v>
      </c>
      <c r="F9017" s="62">
        <v>0</v>
      </c>
      <c r="G9017" s="62">
        <v>0</v>
      </c>
      <c r="H9017" s="62">
        <v>0</v>
      </c>
      <c r="I9017" s="62">
        <v>0</v>
      </c>
      <c r="J9017" s="62">
        <v>0</v>
      </c>
      <c r="K9017" s="62">
        <v>0</v>
      </c>
      <c r="L9017" s="62">
        <v>0</v>
      </c>
      <c r="M9017" s="62">
        <v>0</v>
      </c>
      <c r="N9017" s="62">
        <v>0</v>
      </c>
      <c r="O9017" s="62">
        <v>0</v>
      </c>
      <c r="P9017" s="63"/>
      <c r="Q9017" s="63"/>
      <c r="R9017" s="63"/>
      <c r="S9017" s="63"/>
      <c r="T9017" s="63"/>
      <c r="U9017" s="63"/>
      <c r="V9017" s="63"/>
      <c r="W9017" s="63"/>
      <c r="X9017" s="63"/>
      <c r="Y9017" s="63"/>
      <c r="Z9017" s="62">
        <v>0</v>
      </c>
      <c r="AA9017" s="62">
        <v>0</v>
      </c>
      <c r="AB9017" s="62">
        <v>0</v>
      </c>
      <c r="AC9017" s="62">
        <v>0</v>
      </c>
    </row>
    <row r="9018" spans="1:29" x14ac:dyDescent="0.25">
      <c r="A9018" s="61" t="s">
        <v>260</v>
      </c>
      <c r="B9018" s="61" t="s">
        <v>261</v>
      </c>
      <c r="C9018" s="62">
        <v>2013</v>
      </c>
      <c r="D9018" s="61" t="s">
        <v>226</v>
      </c>
      <c r="E9018" s="62">
        <v>50</v>
      </c>
      <c r="F9018" s="62">
        <v>211440</v>
      </c>
      <c r="G9018" s="62">
        <v>25821</v>
      </c>
      <c r="H9018" s="62">
        <v>43.04</v>
      </c>
      <c r="I9018" s="62">
        <v>4228.8</v>
      </c>
      <c r="J9018" s="62">
        <v>196639.2</v>
      </c>
      <c r="K9018" s="62">
        <v>17314.259999999998</v>
      </c>
      <c r="L9018" s="62">
        <v>20841</v>
      </c>
      <c r="M9018" s="62">
        <v>34.74</v>
      </c>
      <c r="N9018" s="62">
        <v>346.29</v>
      </c>
      <c r="O9018" s="62">
        <v>208797.83</v>
      </c>
      <c r="P9018" s="63"/>
      <c r="Q9018" s="63"/>
      <c r="R9018" s="63"/>
      <c r="S9018" s="63"/>
      <c r="T9018" s="63"/>
      <c r="U9018" s="63"/>
      <c r="V9018" s="63"/>
      <c r="W9018" s="63"/>
      <c r="X9018" s="63"/>
      <c r="Y9018" s="63"/>
      <c r="Z9018" s="62">
        <v>1687</v>
      </c>
      <c r="AA9018" s="62">
        <v>14352</v>
      </c>
      <c r="AB9018" s="62">
        <v>23.92</v>
      </c>
      <c r="AC9018" s="62">
        <v>33.74</v>
      </c>
    </row>
    <row r="9019" spans="1:29" x14ac:dyDescent="0.25">
      <c r="A9019" s="61" t="s">
        <v>130</v>
      </c>
      <c r="B9019" s="61" t="s">
        <v>131</v>
      </c>
      <c r="C9019" s="62">
        <v>2005</v>
      </c>
      <c r="D9019" s="61" t="s">
        <v>301</v>
      </c>
      <c r="E9019" s="62">
        <v>78</v>
      </c>
      <c r="F9019" s="62">
        <v>711795</v>
      </c>
      <c r="G9019" s="62">
        <v>76910</v>
      </c>
      <c r="H9019" s="62">
        <v>82.17</v>
      </c>
      <c r="I9019" s="62">
        <v>9125.58</v>
      </c>
      <c r="J9019" s="62">
        <v>661969.35</v>
      </c>
      <c r="K9019" s="62">
        <v>122893.31</v>
      </c>
      <c r="L9019" s="62">
        <v>163092</v>
      </c>
      <c r="M9019" s="62">
        <v>174.24</v>
      </c>
      <c r="N9019" s="63"/>
      <c r="O9019" s="63"/>
      <c r="P9019" s="63"/>
      <c r="Q9019" s="63"/>
      <c r="R9019" s="63"/>
      <c r="S9019" s="63"/>
      <c r="T9019" s="63"/>
      <c r="U9019" s="63"/>
      <c r="V9019" s="63"/>
      <c r="W9019" s="63"/>
      <c r="X9019" s="63"/>
      <c r="Y9019" s="63"/>
      <c r="Z9019" s="62">
        <v>3343</v>
      </c>
      <c r="AA9019" s="62">
        <v>17880</v>
      </c>
      <c r="AB9019" s="62">
        <v>19.100000000000001</v>
      </c>
      <c r="AC9019" s="62">
        <v>42.86</v>
      </c>
    </row>
    <row r="9020" spans="1:29" x14ac:dyDescent="0.25">
      <c r="A9020" s="61" t="s">
        <v>417</v>
      </c>
      <c r="B9020" s="61" t="s">
        <v>418</v>
      </c>
      <c r="C9020" s="62">
        <v>2018</v>
      </c>
      <c r="D9020" s="61" t="s">
        <v>94</v>
      </c>
      <c r="E9020" s="62">
        <v>4</v>
      </c>
      <c r="F9020" s="63"/>
      <c r="G9020" s="63"/>
      <c r="H9020" s="63"/>
      <c r="I9020" s="63"/>
      <c r="J9020" s="63"/>
      <c r="K9020" s="62">
        <v>0</v>
      </c>
      <c r="L9020" s="63"/>
      <c r="M9020" s="63"/>
      <c r="N9020" s="63"/>
      <c r="O9020" s="63"/>
      <c r="P9020" s="63"/>
      <c r="Q9020" s="63"/>
      <c r="R9020" s="63"/>
      <c r="S9020" s="63"/>
      <c r="T9020" s="63"/>
      <c r="U9020" s="63"/>
      <c r="V9020" s="63"/>
      <c r="W9020" s="63"/>
      <c r="X9020" s="63"/>
      <c r="Y9020" s="63"/>
      <c r="Z9020" s="62">
        <v>0</v>
      </c>
      <c r="AA9020" s="63"/>
      <c r="AB9020" s="63"/>
      <c r="AC9020" s="62">
        <v>0</v>
      </c>
    </row>
    <row r="9021" spans="1:29" ht="30" x14ac:dyDescent="0.25">
      <c r="A9021" s="61" t="s">
        <v>120</v>
      </c>
      <c r="B9021" s="61" t="s">
        <v>121</v>
      </c>
      <c r="C9021" s="62">
        <v>2011</v>
      </c>
      <c r="D9021" s="61" t="s">
        <v>298</v>
      </c>
      <c r="E9021" s="62">
        <v>8</v>
      </c>
      <c r="F9021" s="62">
        <v>333</v>
      </c>
      <c r="G9021" s="62">
        <v>61</v>
      </c>
      <c r="H9021" s="62">
        <v>0.64</v>
      </c>
      <c r="I9021" s="62">
        <v>41.63</v>
      </c>
      <c r="J9021" s="62">
        <v>309.69</v>
      </c>
      <c r="K9021" s="62">
        <v>77.59</v>
      </c>
      <c r="L9021" s="62">
        <v>135</v>
      </c>
      <c r="M9021" s="62">
        <v>1.41</v>
      </c>
      <c r="N9021" s="63"/>
      <c r="O9021" s="63"/>
      <c r="P9021" s="63"/>
      <c r="Q9021" s="63"/>
      <c r="R9021" s="63"/>
      <c r="S9021" s="63"/>
      <c r="T9021" s="63"/>
      <c r="U9021" s="63"/>
      <c r="V9021" s="63"/>
      <c r="W9021" s="63"/>
      <c r="X9021" s="63"/>
      <c r="Y9021" s="63"/>
      <c r="Z9021" s="62">
        <v>35800</v>
      </c>
      <c r="AA9021" s="62">
        <v>2466</v>
      </c>
      <c r="AB9021" s="62">
        <v>25.69</v>
      </c>
      <c r="AC9021" s="62">
        <v>4475</v>
      </c>
    </row>
    <row r="9022" spans="1:29" x14ac:dyDescent="0.25">
      <c r="A9022" s="61" t="s">
        <v>534</v>
      </c>
      <c r="B9022" s="61" t="s">
        <v>535</v>
      </c>
      <c r="C9022" s="62">
        <v>2016</v>
      </c>
      <c r="D9022" s="61" t="s">
        <v>78</v>
      </c>
      <c r="E9022" s="62">
        <v>68</v>
      </c>
      <c r="F9022" s="62">
        <v>227835</v>
      </c>
      <c r="G9022" s="62">
        <v>45058</v>
      </c>
      <c r="H9022" s="62">
        <v>55.22</v>
      </c>
      <c r="I9022" s="62">
        <v>3350.51</v>
      </c>
      <c r="J9022" s="62">
        <v>211886.55</v>
      </c>
      <c r="K9022" s="62">
        <v>5580.02</v>
      </c>
      <c r="L9022" s="62">
        <v>21319</v>
      </c>
      <c r="M9022" s="62">
        <v>26.13</v>
      </c>
      <c r="N9022" s="62">
        <v>82.06</v>
      </c>
      <c r="O9022" s="62">
        <v>67291.13</v>
      </c>
      <c r="P9022" s="63"/>
      <c r="Q9022" s="63"/>
      <c r="R9022" s="63"/>
      <c r="S9022" s="63"/>
      <c r="T9022" s="63"/>
      <c r="U9022" s="63"/>
      <c r="V9022" s="63"/>
      <c r="W9022" s="63"/>
      <c r="X9022" s="63"/>
      <c r="Y9022" s="63"/>
      <c r="Z9022" s="62">
        <v>73285.960000000006</v>
      </c>
      <c r="AA9022" s="62">
        <v>9265</v>
      </c>
      <c r="AB9022" s="62">
        <v>11.35</v>
      </c>
      <c r="AC9022" s="62">
        <v>1077.73</v>
      </c>
    </row>
    <row r="9023" spans="1:29" ht="30" x14ac:dyDescent="0.25">
      <c r="A9023" s="61" t="s">
        <v>122</v>
      </c>
      <c r="B9023" s="61" t="s">
        <v>123</v>
      </c>
      <c r="C9023" s="62">
        <v>2018</v>
      </c>
      <c r="D9023" s="61" t="s">
        <v>78</v>
      </c>
      <c r="E9023" s="62">
        <v>50</v>
      </c>
      <c r="F9023" s="62">
        <v>83688</v>
      </c>
      <c r="G9023" s="62">
        <v>13575</v>
      </c>
      <c r="H9023" s="62">
        <v>22.63</v>
      </c>
      <c r="I9023" s="62">
        <v>1673.76</v>
      </c>
      <c r="J9023" s="62">
        <v>77829.84</v>
      </c>
      <c r="K9023" s="62">
        <v>0</v>
      </c>
      <c r="L9023" s="63"/>
      <c r="M9023" s="63"/>
      <c r="N9023" s="63"/>
      <c r="O9023" s="63"/>
      <c r="P9023" s="63"/>
      <c r="Q9023" s="63"/>
      <c r="R9023" s="63"/>
      <c r="S9023" s="63"/>
      <c r="T9023" s="63"/>
      <c r="U9023" s="63"/>
      <c r="V9023" s="63"/>
      <c r="W9023" s="63"/>
      <c r="X9023" s="63"/>
      <c r="Y9023" s="63"/>
      <c r="Z9023" s="62">
        <v>1148.1099999999999</v>
      </c>
      <c r="AA9023" s="62">
        <v>18056</v>
      </c>
      <c r="AB9023" s="62">
        <v>30.09</v>
      </c>
      <c r="AC9023" s="62">
        <v>22.96</v>
      </c>
    </row>
    <row r="9024" spans="1:29" x14ac:dyDescent="0.25">
      <c r="A9024" s="61" t="s">
        <v>332</v>
      </c>
      <c r="B9024" s="61" t="s">
        <v>333</v>
      </c>
      <c r="C9024" s="62">
        <v>2018</v>
      </c>
      <c r="D9024" s="61" t="s">
        <v>226</v>
      </c>
      <c r="E9024" s="62">
        <v>23</v>
      </c>
      <c r="F9024" s="62">
        <v>57440</v>
      </c>
      <c r="G9024" s="62">
        <v>13995</v>
      </c>
      <c r="H9024" s="62">
        <v>50.71</v>
      </c>
      <c r="I9024" s="62">
        <v>2497.39</v>
      </c>
      <c r="J9024" s="62">
        <v>53419.199999999997</v>
      </c>
      <c r="K9024" s="62">
        <v>3991.27</v>
      </c>
      <c r="L9024" s="62">
        <v>4652</v>
      </c>
      <c r="M9024" s="62">
        <v>16.86</v>
      </c>
      <c r="N9024" s="62">
        <v>173.53</v>
      </c>
      <c r="O9024" s="62">
        <v>48131.93</v>
      </c>
      <c r="P9024" s="63"/>
      <c r="Q9024" s="63"/>
      <c r="R9024" s="63"/>
      <c r="S9024" s="63"/>
      <c r="T9024" s="63"/>
      <c r="U9024" s="63"/>
      <c r="V9024" s="63"/>
      <c r="W9024" s="63"/>
      <c r="X9024" s="63"/>
      <c r="Y9024" s="63"/>
      <c r="Z9024" s="62">
        <v>94230</v>
      </c>
      <c r="AA9024" s="62">
        <v>15255</v>
      </c>
      <c r="AB9024" s="62">
        <v>55.27</v>
      </c>
      <c r="AC9024" s="62">
        <v>4096.96</v>
      </c>
    </row>
    <row r="9025" spans="1:29" x14ac:dyDescent="0.25">
      <c r="A9025" s="61" t="s">
        <v>126</v>
      </c>
      <c r="B9025" s="61" t="s">
        <v>127</v>
      </c>
      <c r="C9025" s="62">
        <v>2014</v>
      </c>
      <c r="D9025" s="61" t="s">
        <v>72</v>
      </c>
      <c r="E9025" s="62">
        <v>105</v>
      </c>
      <c r="F9025" s="62">
        <v>1298640</v>
      </c>
      <c r="G9025" s="62">
        <v>180657</v>
      </c>
      <c r="H9025" s="62">
        <v>143.38</v>
      </c>
      <c r="I9025" s="62">
        <v>12368</v>
      </c>
      <c r="J9025" s="62">
        <v>1207735.2</v>
      </c>
      <c r="K9025" s="62">
        <v>9357.9</v>
      </c>
      <c r="L9025" s="62">
        <v>10670</v>
      </c>
      <c r="M9025" s="62">
        <v>8.4700000000000006</v>
      </c>
      <c r="N9025" s="62">
        <v>89.12</v>
      </c>
      <c r="O9025" s="62">
        <v>112849.78</v>
      </c>
      <c r="P9025" s="63"/>
      <c r="Q9025" s="63"/>
      <c r="R9025" s="63"/>
      <c r="S9025" s="63"/>
      <c r="T9025" s="63"/>
      <c r="U9025" s="63"/>
      <c r="V9025" s="63"/>
      <c r="W9025" s="63"/>
      <c r="X9025" s="63"/>
      <c r="Y9025" s="63"/>
      <c r="Z9025" s="62">
        <v>2455</v>
      </c>
      <c r="AA9025" s="62">
        <v>24566</v>
      </c>
      <c r="AB9025" s="62">
        <v>19.5</v>
      </c>
      <c r="AC9025" s="62">
        <v>23.38</v>
      </c>
    </row>
    <row r="9026" spans="1:29" x14ac:dyDescent="0.25">
      <c r="A9026" s="61" t="s">
        <v>291</v>
      </c>
      <c r="B9026" s="61" t="s">
        <v>292</v>
      </c>
      <c r="C9026" s="62">
        <v>2009</v>
      </c>
      <c r="D9026" s="61" t="s">
        <v>78</v>
      </c>
      <c r="E9026" s="62">
        <v>70</v>
      </c>
      <c r="F9026" s="62">
        <v>660451</v>
      </c>
      <c r="G9026" s="62">
        <v>97493</v>
      </c>
      <c r="H9026" s="62">
        <v>116.06</v>
      </c>
      <c r="I9026" s="62">
        <v>9435.01</v>
      </c>
      <c r="J9026" s="62">
        <v>614219.43000000005</v>
      </c>
      <c r="K9026" s="62">
        <v>0</v>
      </c>
      <c r="L9026" s="63"/>
      <c r="M9026" s="63"/>
      <c r="N9026" s="63"/>
      <c r="O9026" s="63"/>
      <c r="P9026" s="63"/>
      <c r="Q9026" s="63"/>
      <c r="R9026" s="63"/>
      <c r="S9026" s="63"/>
      <c r="T9026" s="63"/>
      <c r="U9026" s="63"/>
      <c r="V9026" s="63"/>
      <c r="W9026" s="63"/>
      <c r="X9026" s="63"/>
      <c r="Y9026" s="63"/>
      <c r="Z9026" s="62">
        <v>275569</v>
      </c>
      <c r="AA9026" s="62">
        <v>6976</v>
      </c>
      <c r="AB9026" s="62">
        <v>8.3000000000000007</v>
      </c>
      <c r="AC9026" s="62">
        <v>3936.7</v>
      </c>
    </row>
    <row r="9027" spans="1:29" ht="30" x14ac:dyDescent="0.25">
      <c r="A9027" s="61" t="s">
        <v>218</v>
      </c>
      <c r="B9027" s="61" t="s">
        <v>219</v>
      </c>
      <c r="C9027" s="62">
        <v>2003</v>
      </c>
      <c r="D9027" s="61" t="s">
        <v>86</v>
      </c>
      <c r="E9027" s="62">
        <v>73</v>
      </c>
      <c r="F9027" s="62">
        <v>4801</v>
      </c>
      <c r="G9027" s="62">
        <v>1161</v>
      </c>
      <c r="H9027" s="62">
        <v>1.33</v>
      </c>
      <c r="I9027" s="62">
        <v>65.77</v>
      </c>
      <c r="J9027" s="62">
        <v>4464.93</v>
      </c>
      <c r="K9027" s="62">
        <v>2665.37</v>
      </c>
      <c r="L9027" s="62">
        <v>4153</v>
      </c>
      <c r="M9027" s="62">
        <v>4.74</v>
      </c>
      <c r="N9027" s="62">
        <v>36.51</v>
      </c>
      <c r="O9027" s="62">
        <v>32142.54</v>
      </c>
      <c r="P9027" s="63"/>
      <c r="Q9027" s="63"/>
      <c r="R9027" s="63"/>
      <c r="S9027" s="63"/>
      <c r="T9027" s="63"/>
      <c r="U9027" s="63"/>
      <c r="V9027" s="63"/>
      <c r="W9027" s="63"/>
      <c r="X9027" s="63"/>
      <c r="Y9027" s="63"/>
      <c r="Z9027" s="62">
        <v>377800</v>
      </c>
      <c r="AA9027" s="62">
        <v>29053</v>
      </c>
      <c r="AB9027" s="62">
        <v>33.17</v>
      </c>
      <c r="AC9027" s="62">
        <v>5175.34</v>
      </c>
    </row>
    <row r="9028" spans="1:29" x14ac:dyDescent="0.25">
      <c r="A9028" s="61" t="s">
        <v>273</v>
      </c>
      <c r="B9028" s="61" t="s">
        <v>274</v>
      </c>
      <c r="C9028" s="62">
        <v>2016</v>
      </c>
      <c r="D9028" s="61" t="s">
        <v>72</v>
      </c>
      <c r="E9028" s="62">
        <v>23</v>
      </c>
      <c r="F9028" s="62">
        <v>78348</v>
      </c>
      <c r="G9028" s="62">
        <v>14380</v>
      </c>
      <c r="H9028" s="62">
        <v>52.1</v>
      </c>
      <c r="I9028" s="62">
        <v>3406.43</v>
      </c>
      <c r="J9028" s="62">
        <v>72863.64</v>
      </c>
      <c r="K9028" s="62">
        <v>0</v>
      </c>
      <c r="L9028" s="63"/>
      <c r="M9028" s="63"/>
      <c r="N9028" s="63"/>
      <c r="O9028" s="63"/>
      <c r="P9028" s="63"/>
      <c r="Q9028" s="63"/>
      <c r="R9028" s="63"/>
      <c r="S9028" s="63"/>
      <c r="T9028" s="63"/>
      <c r="U9028" s="62">
        <v>4700</v>
      </c>
      <c r="V9028" s="62">
        <v>7360</v>
      </c>
      <c r="W9028" s="62">
        <v>26.67</v>
      </c>
      <c r="X9028" s="62">
        <v>204</v>
      </c>
      <c r="Y9028" s="62">
        <v>105204.8</v>
      </c>
      <c r="Z9028" s="62">
        <v>335.54</v>
      </c>
      <c r="AA9028" s="62">
        <v>1702</v>
      </c>
      <c r="AB9028" s="62">
        <v>6.17</v>
      </c>
      <c r="AC9028" s="62">
        <v>14.59</v>
      </c>
    </row>
    <row r="9029" spans="1:29" ht="30" x14ac:dyDescent="0.25">
      <c r="A9029" s="61" t="s">
        <v>133</v>
      </c>
      <c r="B9029" s="61" t="s">
        <v>134</v>
      </c>
      <c r="C9029" s="62">
        <v>2011</v>
      </c>
      <c r="D9029" s="61" t="s">
        <v>99</v>
      </c>
      <c r="E9029" s="62">
        <v>36</v>
      </c>
      <c r="F9029" s="62">
        <v>167676</v>
      </c>
      <c r="G9029" s="62">
        <v>23417</v>
      </c>
      <c r="H9029" s="62">
        <v>54.21</v>
      </c>
      <c r="I9029" s="62">
        <v>4657.67</v>
      </c>
      <c r="J9029" s="62">
        <v>155938.68</v>
      </c>
      <c r="K9029" s="62">
        <v>11502.61</v>
      </c>
      <c r="L9029" s="62">
        <v>16622</v>
      </c>
      <c r="M9029" s="62">
        <v>38.479999999999997</v>
      </c>
      <c r="N9029" s="62">
        <v>319.52</v>
      </c>
      <c r="O9029" s="62">
        <v>138713.39000000001</v>
      </c>
      <c r="P9029" s="63"/>
      <c r="Q9029" s="63"/>
      <c r="R9029" s="63"/>
      <c r="S9029" s="63"/>
      <c r="T9029" s="63"/>
      <c r="U9029" s="63"/>
      <c r="V9029" s="63"/>
      <c r="W9029" s="63"/>
      <c r="X9029" s="63"/>
      <c r="Y9029" s="63"/>
      <c r="Z9029" s="62">
        <v>109300</v>
      </c>
      <c r="AA9029" s="62">
        <v>6949</v>
      </c>
      <c r="AB9029" s="62">
        <v>16.09</v>
      </c>
      <c r="AC9029" s="62">
        <v>3036.11</v>
      </c>
    </row>
    <row r="9030" spans="1:29" x14ac:dyDescent="0.25">
      <c r="A9030" s="61" t="s">
        <v>140</v>
      </c>
      <c r="B9030" s="61" t="s">
        <v>141</v>
      </c>
      <c r="C9030" s="62">
        <v>2012</v>
      </c>
      <c r="D9030" s="61" t="s">
        <v>94</v>
      </c>
      <c r="E9030" s="62">
        <v>15</v>
      </c>
      <c r="F9030" s="62">
        <v>5858</v>
      </c>
      <c r="G9030" s="62">
        <v>1223</v>
      </c>
      <c r="H9030" s="62">
        <v>6.79</v>
      </c>
      <c r="I9030" s="62">
        <v>390.53</v>
      </c>
      <c r="J9030" s="62">
        <v>5447.94</v>
      </c>
      <c r="K9030" s="62">
        <v>1099.9000000000001</v>
      </c>
      <c r="L9030" s="62">
        <v>1583</v>
      </c>
      <c r="M9030" s="62">
        <v>8.7899999999999991</v>
      </c>
      <c r="N9030" s="62">
        <v>73.33</v>
      </c>
      <c r="O9030" s="62">
        <v>13264.06</v>
      </c>
      <c r="P9030" s="63"/>
      <c r="Q9030" s="63"/>
      <c r="R9030" s="63"/>
      <c r="S9030" s="63"/>
      <c r="T9030" s="63"/>
      <c r="U9030" s="63"/>
      <c r="V9030" s="63"/>
      <c r="W9030" s="63"/>
      <c r="X9030" s="63"/>
      <c r="Y9030" s="63"/>
      <c r="Z9030" s="62">
        <v>1636</v>
      </c>
      <c r="AA9030" s="62">
        <v>14989</v>
      </c>
      <c r="AB9030" s="62">
        <v>83.27</v>
      </c>
      <c r="AC9030" s="62">
        <v>109.07</v>
      </c>
    </row>
    <row r="9031" spans="1:29" ht="30" x14ac:dyDescent="0.25">
      <c r="A9031" s="61" t="s">
        <v>176</v>
      </c>
      <c r="B9031" s="61" t="s">
        <v>177</v>
      </c>
      <c r="C9031" s="62">
        <v>2013</v>
      </c>
      <c r="D9031" s="61" t="s">
        <v>72</v>
      </c>
      <c r="E9031" s="62">
        <v>104</v>
      </c>
      <c r="F9031" s="62">
        <v>957009</v>
      </c>
      <c r="G9031" s="62">
        <v>117657</v>
      </c>
      <c r="H9031" s="62">
        <v>94.28</v>
      </c>
      <c r="I9031" s="62">
        <v>9202.01</v>
      </c>
      <c r="J9031" s="62">
        <v>890018.37</v>
      </c>
      <c r="K9031" s="62">
        <v>0</v>
      </c>
      <c r="L9031" s="62">
        <v>1075</v>
      </c>
      <c r="M9031" s="62">
        <v>0.86</v>
      </c>
      <c r="N9031" s="63"/>
      <c r="O9031" s="63"/>
      <c r="P9031" s="63"/>
      <c r="Q9031" s="63"/>
      <c r="R9031" s="63"/>
      <c r="S9031" s="63"/>
      <c r="T9031" s="63"/>
      <c r="U9031" s="63"/>
      <c r="V9031" s="63"/>
      <c r="W9031" s="63"/>
      <c r="X9031" s="63"/>
      <c r="Y9031" s="63"/>
      <c r="Z9031" s="62">
        <v>690</v>
      </c>
      <c r="AA9031" s="62">
        <v>22419</v>
      </c>
      <c r="AB9031" s="62">
        <v>17.96</v>
      </c>
      <c r="AC9031" s="62">
        <v>6.63</v>
      </c>
    </row>
    <row r="9032" spans="1:29" ht="30" x14ac:dyDescent="0.25">
      <c r="A9032" s="61" t="s">
        <v>171</v>
      </c>
      <c r="B9032" s="61" t="s">
        <v>172</v>
      </c>
      <c r="C9032" s="62">
        <v>2012</v>
      </c>
      <c r="D9032" s="61" t="s">
        <v>86</v>
      </c>
      <c r="E9032" s="62">
        <v>80</v>
      </c>
      <c r="F9032" s="62">
        <v>27277</v>
      </c>
      <c r="G9032" s="62">
        <v>5765</v>
      </c>
      <c r="H9032" s="62">
        <v>6.01</v>
      </c>
      <c r="I9032" s="62">
        <v>340.96</v>
      </c>
      <c r="J9032" s="62">
        <v>25367.61</v>
      </c>
      <c r="K9032" s="62">
        <v>694.47</v>
      </c>
      <c r="L9032" s="62">
        <v>1266</v>
      </c>
      <c r="M9032" s="62">
        <v>1.32</v>
      </c>
      <c r="N9032" s="62">
        <v>8.68</v>
      </c>
      <c r="O9032" s="62">
        <v>8374.84</v>
      </c>
      <c r="P9032" s="63"/>
      <c r="Q9032" s="63"/>
      <c r="R9032" s="63"/>
      <c r="S9032" s="63"/>
      <c r="T9032" s="63"/>
      <c r="U9032" s="63"/>
      <c r="V9032" s="63"/>
      <c r="W9032" s="63"/>
      <c r="X9032" s="63"/>
      <c r="Y9032" s="63"/>
      <c r="Z9032" s="62">
        <v>6186</v>
      </c>
      <c r="AA9032" s="62">
        <v>63590</v>
      </c>
      <c r="AB9032" s="62">
        <v>66.239999999999995</v>
      </c>
      <c r="AC9032" s="62">
        <v>77.33</v>
      </c>
    </row>
    <row r="9033" spans="1:29" ht="30" x14ac:dyDescent="0.25">
      <c r="A9033" s="61" t="s">
        <v>180</v>
      </c>
      <c r="B9033" s="61" t="s">
        <v>181</v>
      </c>
      <c r="C9033" s="62">
        <v>2018</v>
      </c>
      <c r="D9033" s="61" t="s">
        <v>72</v>
      </c>
      <c r="E9033" s="62">
        <v>80</v>
      </c>
      <c r="F9033" s="62">
        <v>342240</v>
      </c>
      <c r="G9033" s="62">
        <v>49938</v>
      </c>
      <c r="H9033" s="62">
        <v>52.02</v>
      </c>
      <c r="I9033" s="62">
        <v>4278</v>
      </c>
      <c r="J9033" s="62">
        <v>318283.2</v>
      </c>
      <c r="K9033" s="62">
        <v>0</v>
      </c>
      <c r="L9033" s="63"/>
      <c r="M9033" s="63"/>
      <c r="N9033" s="63"/>
      <c r="O9033" s="63"/>
      <c r="P9033" s="63"/>
      <c r="Q9033" s="63"/>
      <c r="R9033" s="63"/>
      <c r="S9033" s="63"/>
      <c r="T9033" s="63"/>
      <c r="U9033" s="63"/>
      <c r="V9033" s="63"/>
      <c r="W9033" s="63"/>
      <c r="X9033" s="63"/>
      <c r="Y9033" s="63"/>
      <c r="Z9033" s="62">
        <v>1700</v>
      </c>
      <c r="AA9033" s="62">
        <v>25840</v>
      </c>
      <c r="AB9033" s="62">
        <v>26.92</v>
      </c>
      <c r="AC9033" s="62">
        <v>21.25</v>
      </c>
    </row>
    <row r="9034" spans="1:29" x14ac:dyDescent="0.25">
      <c r="A9034" s="61" t="s">
        <v>157</v>
      </c>
      <c r="B9034" s="61" t="s">
        <v>158</v>
      </c>
      <c r="C9034" s="62">
        <v>2012</v>
      </c>
      <c r="D9034" s="61" t="s">
        <v>78</v>
      </c>
      <c r="E9034" s="62">
        <v>68</v>
      </c>
      <c r="F9034" s="62">
        <v>679508</v>
      </c>
      <c r="G9034" s="62">
        <v>100620</v>
      </c>
      <c r="H9034" s="62">
        <v>123.31</v>
      </c>
      <c r="I9034" s="62">
        <v>9992.76</v>
      </c>
      <c r="J9034" s="62">
        <v>631942.43999999994</v>
      </c>
      <c r="K9034" s="62">
        <v>0</v>
      </c>
      <c r="L9034" s="63"/>
      <c r="M9034" s="63"/>
      <c r="N9034" s="63"/>
      <c r="O9034" s="63"/>
      <c r="P9034" s="63"/>
      <c r="Q9034" s="63"/>
      <c r="R9034" s="63"/>
      <c r="S9034" s="63"/>
      <c r="T9034" s="63"/>
      <c r="U9034" s="63"/>
      <c r="V9034" s="63"/>
      <c r="W9034" s="63"/>
      <c r="X9034" s="63"/>
      <c r="Y9034" s="63"/>
      <c r="Z9034" s="62">
        <v>2634.44</v>
      </c>
      <c r="AA9034" s="62">
        <v>13514</v>
      </c>
      <c r="AB9034" s="62">
        <v>16.559999999999999</v>
      </c>
      <c r="AC9034" s="62">
        <v>38.74</v>
      </c>
    </row>
    <row r="9035" spans="1:29" x14ac:dyDescent="0.25">
      <c r="A9035" s="61" t="s">
        <v>462</v>
      </c>
      <c r="B9035" s="61" t="s">
        <v>463</v>
      </c>
      <c r="C9035" s="62">
        <v>2005</v>
      </c>
      <c r="D9035" s="61" t="s">
        <v>86</v>
      </c>
      <c r="E9035" s="62">
        <v>924</v>
      </c>
      <c r="F9035" s="62">
        <v>2550579</v>
      </c>
      <c r="G9035" s="62">
        <v>313007</v>
      </c>
      <c r="H9035" s="62">
        <v>28.23</v>
      </c>
      <c r="I9035" s="62">
        <v>2760.37</v>
      </c>
      <c r="J9035" s="62">
        <v>2372038.4700000002</v>
      </c>
      <c r="K9035" s="62">
        <v>388005.82</v>
      </c>
      <c r="L9035" s="62">
        <v>460247</v>
      </c>
      <c r="M9035" s="62">
        <v>41.51</v>
      </c>
      <c r="N9035" s="62">
        <v>419.92</v>
      </c>
      <c r="O9035" s="62">
        <v>4679078.58</v>
      </c>
      <c r="P9035" s="63"/>
      <c r="Q9035" s="63"/>
      <c r="R9035" s="63"/>
      <c r="S9035" s="63"/>
      <c r="T9035" s="63"/>
      <c r="U9035" s="63"/>
      <c r="V9035" s="63"/>
      <c r="W9035" s="63"/>
      <c r="X9035" s="63"/>
      <c r="Y9035" s="63"/>
      <c r="Z9035" s="62">
        <v>4572</v>
      </c>
      <c r="AA9035" s="62">
        <v>310218</v>
      </c>
      <c r="AB9035" s="62">
        <v>27.98</v>
      </c>
      <c r="AC9035" s="62">
        <v>4.95</v>
      </c>
    </row>
    <row r="9036" spans="1:29" x14ac:dyDescent="0.25">
      <c r="A9036" s="61" t="s">
        <v>159</v>
      </c>
      <c r="B9036" s="61" t="s">
        <v>160</v>
      </c>
      <c r="C9036" s="62">
        <v>2017</v>
      </c>
      <c r="D9036" s="61" t="s">
        <v>83</v>
      </c>
      <c r="E9036" s="62">
        <v>4</v>
      </c>
      <c r="F9036" s="63"/>
      <c r="G9036" s="63"/>
      <c r="H9036" s="63"/>
      <c r="I9036" s="63"/>
      <c r="J9036" s="63"/>
      <c r="K9036" s="62">
        <v>0</v>
      </c>
      <c r="L9036" s="63"/>
      <c r="M9036" s="63"/>
      <c r="N9036" s="63"/>
      <c r="O9036" s="63"/>
      <c r="P9036" s="63"/>
      <c r="Q9036" s="63"/>
      <c r="R9036" s="63"/>
      <c r="S9036" s="63"/>
      <c r="T9036" s="63"/>
      <c r="U9036" s="63"/>
      <c r="V9036" s="63"/>
      <c r="W9036" s="63"/>
      <c r="X9036" s="63"/>
      <c r="Y9036" s="63"/>
      <c r="Z9036" s="62">
        <v>217</v>
      </c>
      <c r="AA9036" s="62">
        <v>1312</v>
      </c>
      <c r="AB9036" s="62">
        <v>27.33</v>
      </c>
      <c r="AC9036" s="62">
        <v>54.25</v>
      </c>
    </row>
    <row r="9037" spans="1:29" x14ac:dyDescent="0.25">
      <c r="A9037" s="61" t="s">
        <v>107</v>
      </c>
      <c r="B9037" s="61" t="s">
        <v>108</v>
      </c>
      <c r="C9037" s="62">
        <v>2003</v>
      </c>
      <c r="D9037" s="61" t="s">
        <v>135</v>
      </c>
      <c r="E9037" s="62">
        <v>60</v>
      </c>
      <c r="F9037" s="62">
        <v>7386</v>
      </c>
      <c r="G9037" s="62">
        <v>996</v>
      </c>
      <c r="H9037" s="62">
        <v>1.38</v>
      </c>
      <c r="I9037" s="62">
        <v>123.1</v>
      </c>
      <c r="J9037" s="62">
        <v>6868.98</v>
      </c>
      <c r="K9037" s="62">
        <v>25008.73</v>
      </c>
      <c r="L9037" s="62">
        <v>23468</v>
      </c>
      <c r="M9037" s="62">
        <v>32.590000000000003</v>
      </c>
      <c r="N9037" s="62">
        <v>416.81</v>
      </c>
      <c r="O9037" s="62">
        <v>301587.77</v>
      </c>
      <c r="P9037" s="63"/>
      <c r="Q9037" s="63"/>
      <c r="R9037" s="63"/>
      <c r="S9037" s="63"/>
      <c r="T9037" s="63"/>
      <c r="U9037" s="63"/>
      <c r="V9037" s="63"/>
      <c r="W9037" s="63"/>
      <c r="X9037" s="63"/>
      <c r="Y9037" s="63"/>
      <c r="Z9037" s="62">
        <v>0</v>
      </c>
      <c r="AA9037" s="63"/>
      <c r="AB9037" s="63"/>
      <c r="AC9037" s="62">
        <v>0</v>
      </c>
    </row>
    <row r="9038" spans="1:29" ht="30" x14ac:dyDescent="0.25">
      <c r="A9038" s="61" t="s">
        <v>136</v>
      </c>
      <c r="B9038" s="61" t="s">
        <v>137</v>
      </c>
      <c r="C9038" s="62">
        <v>2010</v>
      </c>
      <c r="D9038" s="61" t="s">
        <v>78</v>
      </c>
      <c r="E9038" s="62">
        <v>24</v>
      </c>
      <c r="F9038" s="62">
        <v>64436</v>
      </c>
      <c r="G9038" s="62">
        <v>10282</v>
      </c>
      <c r="H9038" s="62">
        <v>35.700000000000003</v>
      </c>
      <c r="I9038" s="62">
        <v>2684.83</v>
      </c>
      <c r="J9038" s="62">
        <v>59925.48</v>
      </c>
      <c r="K9038" s="62">
        <v>14196</v>
      </c>
      <c r="L9038" s="62">
        <v>17121</v>
      </c>
      <c r="M9038" s="62">
        <v>59.45</v>
      </c>
      <c r="N9038" s="63"/>
      <c r="O9038" s="63"/>
      <c r="P9038" s="63"/>
      <c r="Q9038" s="63"/>
      <c r="R9038" s="63"/>
      <c r="S9038" s="63"/>
      <c r="T9038" s="63"/>
      <c r="U9038" s="63"/>
      <c r="V9038" s="63"/>
      <c r="W9038" s="63"/>
      <c r="X9038" s="63"/>
      <c r="Y9038" s="63"/>
      <c r="Z9038" s="62">
        <v>822</v>
      </c>
      <c r="AA9038" s="62">
        <v>2115</v>
      </c>
      <c r="AB9038" s="62">
        <v>7.34</v>
      </c>
      <c r="AC9038" s="62">
        <v>34.25</v>
      </c>
    </row>
    <row r="9039" spans="1:29" ht="30" x14ac:dyDescent="0.25">
      <c r="A9039" s="61" t="s">
        <v>206</v>
      </c>
      <c r="B9039" s="61" t="s">
        <v>207</v>
      </c>
      <c r="C9039" s="62">
        <v>2014</v>
      </c>
      <c r="D9039" s="61" t="s">
        <v>99</v>
      </c>
      <c r="E9039" s="62">
        <v>60</v>
      </c>
      <c r="F9039" s="62">
        <v>135331</v>
      </c>
      <c r="G9039" s="62">
        <v>18305</v>
      </c>
      <c r="H9039" s="62">
        <v>25.42</v>
      </c>
      <c r="I9039" s="62">
        <v>2255.52</v>
      </c>
      <c r="J9039" s="62">
        <v>125857.83</v>
      </c>
      <c r="K9039" s="62">
        <v>6783.71</v>
      </c>
      <c r="L9039" s="62">
        <v>17025</v>
      </c>
      <c r="M9039" s="62">
        <v>23.65</v>
      </c>
      <c r="N9039" s="63"/>
      <c r="O9039" s="63"/>
      <c r="P9039" s="63"/>
      <c r="Q9039" s="63"/>
      <c r="R9039" s="63"/>
      <c r="S9039" s="63"/>
      <c r="T9039" s="63"/>
      <c r="U9039" s="63"/>
      <c r="V9039" s="63"/>
      <c r="W9039" s="63"/>
      <c r="X9039" s="63"/>
      <c r="Y9039" s="63"/>
      <c r="Z9039" s="62">
        <v>0</v>
      </c>
      <c r="AA9039" s="63"/>
      <c r="AB9039" s="63"/>
      <c r="AC9039" s="62">
        <v>0</v>
      </c>
    </row>
    <row r="9040" spans="1:29" ht="30" x14ac:dyDescent="0.25">
      <c r="A9040" s="61" t="s">
        <v>117</v>
      </c>
      <c r="B9040" s="61" t="s">
        <v>118</v>
      </c>
      <c r="C9040" s="62">
        <v>2012</v>
      </c>
      <c r="D9040" s="61" t="s">
        <v>563</v>
      </c>
      <c r="E9040" s="62">
        <v>33</v>
      </c>
      <c r="F9040" s="63"/>
      <c r="G9040" s="63"/>
      <c r="H9040" s="63"/>
      <c r="I9040" s="63"/>
      <c r="J9040" s="63"/>
      <c r="K9040" s="62">
        <v>0</v>
      </c>
      <c r="L9040" s="63"/>
      <c r="M9040" s="63"/>
      <c r="N9040" s="63"/>
      <c r="O9040" s="63"/>
      <c r="P9040" s="63"/>
      <c r="Q9040" s="63"/>
      <c r="R9040" s="63"/>
      <c r="S9040" s="63"/>
      <c r="T9040" s="63"/>
      <c r="U9040" s="63"/>
      <c r="V9040" s="63"/>
      <c r="W9040" s="63"/>
      <c r="X9040" s="63"/>
      <c r="Y9040" s="63"/>
      <c r="Z9040" s="62">
        <v>0</v>
      </c>
      <c r="AA9040" s="63"/>
      <c r="AB9040" s="63"/>
      <c r="AC9040" s="62">
        <v>0</v>
      </c>
    </row>
    <row r="9041" spans="1:29" ht="30" x14ac:dyDescent="0.25">
      <c r="A9041" s="61" t="s">
        <v>117</v>
      </c>
      <c r="B9041" s="61" t="s">
        <v>118</v>
      </c>
      <c r="C9041" s="62">
        <v>2014</v>
      </c>
      <c r="D9041" s="61" t="s">
        <v>135</v>
      </c>
      <c r="E9041" s="62">
        <v>109</v>
      </c>
      <c r="F9041" s="62">
        <v>166552</v>
      </c>
      <c r="G9041" s="62">
        <v>23153</v>
      </c>
      <c r="H9041" s="62">
        <v>17.7</v>
      </c>
      <c r="I9041" s="62">
        <v>1528</v>
      </c>
      <c r="J9041" s="62">
        <v>154893.35999999999</v>
      </c>
      <c r="K9041" s="62">
        <v>72757.52</v>
      </c>
      <c r="L9041" s="62">
        <v>67027</v>
      </c>
      <c r="M9041" s="62">
        <v>51.24</v>
      </c>
      <c r="N9041" s="62">
        <v>667.5</v>
      </c>
      <c r="O9041" s="62">
        <v>877404.72</v>
      </c>
      <c r="P9041" s="63"/>
      <c r="Q9041" s="63"/>
      <c r="R9041" s="63"/>
      <c r="S9041" s="63"/>
      <c r="T9041" s="63"/>
      <c r="U9041" s="63"/>
      <c r="V9041" s="63"/>
      <c r="W9041" s="63"/>
      <c r="X9041" s="63"/>
      <c r="Y9041" s="63"/>
      <c r="Z9041" s="62">
        <v>6627</v>
      </c>
      <c r="AA9041" s="62">
        <v>70700</v>
      </c>
      <c r="AB9041" s="62">
        <v>54.05</v>
      </c>
      <c r="AC9041" s="62">
        <v>60.8</v>
      </c>
    </row>
    <row r="9042" spans="1:29" x14ac:dyDescent="0.25">
      <c r="A9042" s="61" t="s">
        <v>81</v>
      </c>
      <c r="B9042" s="61" t="s">
        <v>82</v>
      </c>
      <c r="C9042" s="62">
        <v>2013</v>
      </c>
      <c r="D9042" s="61" t="s">
        <v>78</v>
      </c>
      <c r="E9042" s="62">
        <v>32</v>
      </c>
      <c r="F9042" s="62">
        <v>272960</v>
      </c>
      <c r="G9042" s="62">
        <v>36969</v>
      </c>
      <c r="H9042" s="62">
        <v>96.27</v>
      </c>
      <c r="I9042" s="62">
        <v>8530</v>
      </c>
      <c r="J9042" s="62">
        <v>253852.79999999999</v>
      </c>
      <c r="K9042" s="62">
        <v>0</v>
      </c>
      <c r="L9042" s="63"/>
      <c r="M9042" s="63"/>
      <c r="N9042" s="63"/>
      <c r="O9042" s="63"/>
      <c r="P9042" s="63"/>
      <c r="Q9042" s="63"/>
      <c r="R9042" s="63"/>
      <c r="S9042" s="63"/>
      <c r="T9042" s="63"/>
      <c r="U9042" s="63"/>
      <c r="V9042" s="63"/>
      <c r="W9042" s="63"/>
      <c r="X9042" s="63"/>
      <c r="Y9042" s="63"/>
      <c r="Z9042" s="62">
        <v>449</v>
      </c>
      <c r="AA9042" s="62">
        <v>3205</v>
      </c>
      <c r="AB9042" s="62">
        <v>8.35</v>
      </c>
      <c r="AC9042" s="62">
        <v>14.03</v>
      </c>
    </row>
    <row r="9043" spans="1:29" x14ac:dyDescent="0.25">
      <c r="A9043" s="61" t="s">
        <v>263</v>
      </c>
      <c r="B9043" s="61" t="s">
        <v>264</v>
      </c>
      <c r="C9043" s="62">
        <v>2016</v>
      </c>
      <c r="D9043" s="61" t="s">
        <v>78</v>
      </c>
      <c r="E9043" s="62">
        <v>155</v>
      </c>
      <c r="F9043" s="62">
        <v>1768996</v>
      </c>
      <c r="G9043" s="62">
        <v>229787</v>
      </c>
      <c r="H9043" s="62">
        <v>123.54</v>
      </c>
      <c r="I9043" s="62">
        <v>11412.88</v>
      </c>
      <c r="J9043" s="62">
        <v>1645166.28</v>
      </c>
      <c r="K9043" s="62">
        <v>16442.25</v>
      </c>
      <c r="L9043" s="62">
        <v>16550</v>
      </c>
      <c r="M9043" s="62">
        <v>8.9</v>
      </c>
      <c r="N9043" s="62">
        <v>106.08</v>
      </c>
      <c r="O9043" s="62">
        <v>198282.06</v>
      </c>
      <c r="P9043" s="63"/>
      <c r="Q9043" s="63"/>
      <c r="R9043" s="63"/>
      <c r="S9043" s="63"/>
      <c r="T9043" s="63"/>
      <c r="U9043" s="63"/>
      <c r="V9043" s="63"/>
      <c r="W9043" s="63"/>
      <c r="X9043" s="63"/>
      <c r="Y9043" s="63"/>
      <c r="Z9043" s="62">
        <v>486000</v>
      </c>
      <c r="AA9043" s="62">
        <v>106689</v>
      </c>
      <c r="AB9043" s="62">
        <v>57.36</v>
      </c>
      <c r="AC9043" s="62">
        <v>3135.48</v>
      </c>
    </row>
    <row r="9044" spans="1:29" ht="30" x14ac:dyDescent="0.25">
      <c r="A9044" s="61" t="s">
        <v>182</v>
      </c>
      <c r="B9044" s="61" t="s">
        <v>183</v>
      </c>
      <c r="C9044" s="62">
        <v>2011</v>
      </c>
      <c r="D9044" s="61" t="s">
        <v>86</v>
      </c>
      <c r="E9044" s="62">
        <v>10</v>
      </c>
      <c r="F9044" s="62">
        <v>225</v>
      </c>
      <c r="G9044" s="62">
        <v>52</v>
      </c>
      <c r="H9044" s="62">
        <v>0.43</v>
      </c>
      <c r="I9044" s="62">
        <v>22.5</v>
      </c>
      <c r="J9044" s="62">
        <v>209.25</v>
      </c>
      <c r="K9044" s="62">
        <v>59.17</v>
      </c>
      <c r="L9044" s="62">
        <v>96</v>
      </c>
      <c r="M9044" s="62">
        <v>0.8</v>
      </c>
      <c r="N9044" s="62">
        <v>5.92</v>
      </c>
      <c r="O9044" s="62">
        <v>713.5</v>
      </c>
      <c r="P9044" s="63"/>
      <c r="Q9044" s="63"/>
      <c r="R9044" s="63"/>
      <c r="S9044" s="63"/>
      <c r="T9044" s="63"/>
      <c r="U9044" s="63"/>
      <c r="V9044" s="63"/>
      <c r="W9044" s="63"/>
      <c r="X9044" s="63"/>
      <c r="Y9044" s="63"/>
      <c r="Z9044" s="62">
        <v>98957.03</v>
      </c>
      <c r="AA9044" s="62">
        <v>22634</v>
      </c>
      <c r="AB9044" s="62">
        <v>188.62</v>
      </c>
      <c r="AC9044" s="62">
        <v>9895.7000000000007</v>
      </c>
    </row>
    <row r="9045" spans="1:29" x14ac:dyDescent="0.25">
      <c r="A9045" s="61" t="s">
        <v>330</v>
      </c>
      <c r="B9045" s="61" t="s">
        <v>331</v>
      </c>
      <c r="C9045" s="62">
        <v>2009</v>
      </c>
      <c r="D9045" s="61" t="s">
        <v>75</v>
      </c>
      <c r="E9045" s="62">
        <v>36</v>
      </c>
      <c r="F9045" s="63"/>
      <c r="G9045" s="63"/>
      <c r="H9045" s="63"/>
      <c r="I9045" s="63"/>
      <c r="J9045" s="63"/>
      <c r="K9045" s="62">
        <v>0</v>
      </c>
      <c r="L9045" s="63"/>
      <c r="M9045" s="63"/>
      <c r="N9045" s="63"/>
      <c r="O9045" s="63"/>
      <c r="P9045" s="63"/>
      <c r="Q9045" s="63"/>
      <c r="R9045" s="63"/>
      <c r="S9045" s="63"/>
      <c r="T9045" s="63"/>
      <c r="U9045" s="63"/>
      <c r="V9045" s="63"/>
      <c r="W9045" s="63"/>
      <c r="X9045" s="63"/>
      <c r="Y9045" s="63"/>
      <c r="Z9045" s="62">
        <v>290900</v>
      </c>
      <c r="AA9045" s="62">
        <v>13459</v>
      </c>
      <c r="AB9045" s="62">
        <v>31.16</v>
      </c>
      <c r="AC9045" s="62">
        <v>8080.56</v>
      </c>
    </row>
    <row r="9046" spans="1:29" x14ac:dyDescent="0.25">
      <c r="A9046" s="61" t="s">
        <v>299</v>
      </c>
      <c r="B9046" s="61" t="s">
        <v>300</v>
      </c>
      <c r="C9046" s="62">
        <v>2005</v>
      </c>
      <c r="D9046" s="61" t="s">
        <v>94</v>
      </c>
      <c r="E9046" s="62">
        <v>16</v>
      </c>
      <c r="F9046" s="62">
        <v>2997</v>
      </c>
      <c r="G9046" s="62">
        <v>1517</v>
      </c>
      <c r="H9046" s="62">
        <v>7.9</v>
      </c>
      <c r="I9046" s="62">
        <v>187.31</v>
      </c>
      <c r="J9046" s="62">
        <v>2787.21</v>
      </c>
      <c r="K9046" s="62">
        <v>340</v>
      </c>
      <c r="L9046" s="62">
        <v>822</v>
      </c>
      <c r="M9046" s="62">
        <v>4.28</v>
      </c>
      <c r="N9046" s="62">
        <v>21.25</v>
      </c>
      <c r="O9046" s="62">
        <v>4100.16</v>
      </c>
      <c r="P9046" s="63"/>
      <c r="Q9046" s="63"/>
      <c r="R9046" s="63"/>
      <c r="S9046" s="63"/>
      <c r="T9046" s="63"/>
      <c r="U9046" s="63"/>
      <c r="V9046" s="63"/>
      <c r="W9046" s="63"/>
      <c r="X9046" s="63"/>
      <c r="Y9046" s="63"/>
      <c r="Z9046" s="62">
        <v>0</v>
      </c>
      <c r="AA9046" s="62">
        <v>4188</v>
      </c>
      <c r="AB9046" s="62">
        <v>21.81</v>
      </c>
      <c r="AC9046" s="62">
        <v>0</v>
      </c>
    </row>
    <row r="9047" spans="1:29" x14ac:dyDescent="0.25">
      <c r="A9047" s="61" t="s">
        <v>155</v>
      </c>
      <c r="B9047" s="61" t="s">
        <v>156</v>
      </c>
      <c r="C9047" s="62">
        <v>2010</v>
      </c>
      <c r="D9047" s="61" t="s">
        <v>99</v>
      </c>
      <c r="E9047" s="62">
        <v>60</v>
      </c>
      <c r="F9047" s="62">
        <v>476172</v>
      </c>
      <c r="G9047" s="62">
        <v>265931</v>
      </c>
      <c r="H9047" s="62">
        <v>369.35</v>
      </c>
      <c r="I9047" s="62">
        <v>7936.2</v>
      </c>
      <c r="J9047" s="62">
        <v>442839.96</v>
      </c>
      <c r="K9047" s="62">
        <v>1509.21</v>
      </c>
      <c r="L9047" s="62">
        <v>3391</v>
      </c>
      <c r="M9047" s="62">
        <v>4.71</v>
      </c>
      <c r="N9047" s="62">
        <v>25.15</v>
      </c>
      <c r="O9047" s="62">
        <v>18200.07</v>
      </c>
      <c r="P9047" s="63"/>
      <c r="Q9047" s="63"/>
      <c r="R9047" s="63"/>
      <c r="S9047" s="63"/>
      <c r="T9047" s="63"/>
      <c r="U9047" s="63"/>
      <c r="V9047" s="63"/>
      <c r="W9047" s="63"/>
      <c r="X9047" s="63"/>
      <c r="Y9047" s="63"/>
      <c r="Z9047" s="62">
        <v>226.92</v>
      </c>
      <c r="AA9047" s="62">
        <v>12797</v>
      </c>
      <c r="AB9047" s="62">
        <v>17.77</v>
      </c>
      <c r="AC9047" s="62">
        <v>3.78</v>
      </c>
    </row>
    <row r="9048" spans="1:29" ht="30" x14ac:dyDescent="0.25">
      <c r="A9048" s="61" t="s">
        <v>115</v>
      </c>
      <c r="B9048" s="61" t="s">
        <v>116</v>
      </c>
      <c r="C9048" s="62">
        <v>2005</v>
      </c>
      <c r="D9048" s="61" t="s">
        <v>135</v>
      </c>
      <c r="E9048" s="62">
        <v>24</v>
      </c>
      <c r="F9048" s="62">
        <v>5281</v>
      </c>
      <c r="G9048" s="62">
        <v>955</v>
      </c>
      <c r="H9048" s="62">
        <v>3.32</v>
      </c>
      <c r="I9048" s="62">
        <v>220.04</v>
      </c>
      <c r="J9048" s="62">
        <v>4911.33</v>
      </c>
      <c r="K9048" s="62">
        <v>0</v>
      </c>
      <c r="L9048" s="63"/>
      <c r="M9048" s="63"/>
      <c r="N9048" s="63"/>
      <c r="O9048" s="63"/>
      <c r="P9048" s="63"/>
      <c r="Q9048" s="63"/>
      <c r="R9048" s="63"/>
      <c r="S9048" s="63"/>
      <c r="T9048" s="63"/>
      <c r="U9048" s="62">
        <v>1568</v>
      </c>
      <c r="V9048" s="62">
        <v>3437</v>
      </c>
      <c r="W9048" s="62">
        <v>11.93</v>
      </c>
      <c r="X9048" s="62">
        <v>65</v>
      </c>
      <c r="Y9048" s="62">
        <v>35098.11</v>
      </c>
      <c r="Z9048" s="62">
        <v>143400</v>
      </c>
      <c r="AA9048" s="62">
        <v>13310</v>
      </c>
      <c r="AB9048" s="62">
        <v>46.22</v>
      </c>
      <c r="AC9048" s="62">
        <v>5975</v>
      </c>
    </row>
    <row r="9049" spans="1:29" x14ac:dyDescent="0.25">
      <c r="A9049" s="61" t="s">
        <v>70</v>
      </c>
      <c r="B9049" s="61" t="s">
        <v>71</v>
      </c>
      <c r="C9049" s="62">
        <v>2016</v>
      </c>
      <c r="D9049" s="61" t="s">
        <v>89</v>
      </c>
      <c r="E9049" s="62">
        <v>54</v>
      </c>
      <c r="F9049" s="62">
        <v>234632</v>
      </c>
      <c r="G9049" s="62">
        <v>46579</v>
      </c>
      <c r="H9049" s="62">
        <v>71.88</v>
      </c>
      <c r="I9049" s="62">
        <v>4345.04</v>
      </c>
      <c r="J9049" s="62">
        <v>218207.76</v>
      </c>
      <c r="K9049" s="62">
        <v>29179</v>
      </c>
      <c r="L9049" s="62">
        <v>18503</v>
      </c>
      <c r="M9049" s="62">
        <v>28.55</v>
      </c>
      <c r="N9049" s="62">
        <v>540.35</v>
      </c>
      <c r="O9049" s="62">
        <v>351878.31</v>
      </c>
      <c r="P9049" s="63"/>
      <c r="Q9049" s="63"/>
      <c r="R9049" s="63"/>
      <c r="S9049" s="63"/>
      <c r="T9049" s="63"/>
      <c r="U9049" s="63"/>
      <c r="V9049" s="63"/>
      <c r="W9049" s="63"/>
      <c r="X9049" s="63"/>
      <c r="Y9049" s="63"/>
      <c r="Z9049" s="62">
        <v>2370</v>
      </c>
      <c r="AA9049" s="62">
        <v>20225</v>
      </c>
      <c r="AB9049" s="62">
        <v>31.21</v>
      </c>
      <c r="AC9049" s="62">
        <v>43.89</v>
      </c>
    </row>
    <row r="9050" spans="1:29" x14ac:dyDescent="0.25">
      <c r="A9050" s="61" t="s">
        <v>84</v>
      </c>
      <c r="B9050" s="61" t="s">
        <v>85</v>
      </c>
      <c r="C9050" s="62">
        <v>2016</v>
      </c>
      <c r="D9050" s="61" t="s">
        <v>78</v>
      </c>
      <c r="E9050" s="62">
        <v>25</v>
      </c>
      <c r="F9050" s="62">
        <v>92295</v>
      </c>
      <c r="G9050" s="62">
        <v>16746</v>
      </c>
      <c r="H9050" s="62">
        <v>55.82</v>
      </c>
      <c r="I9050" s="62">
        <v>3691.8</v>
      </c>
      <c r="J9050" s="62">
        <v>85834.35</v>
      </c>
      <c r="K9050" s="62">
        <v>7751.8</v>
      </c>
      <c r="L9050" s="62">
        <v>4692</v>
      </c>
      <c r="M9050" s="62">
        <v>15.64</v>
      </c>
      <c r="N9050" s="62">
        <v>310.07</v>
      </c>
      <c r="O9050" s="62">
        <v>93481.27</v>
      </c>
      <c r="P9050" s="63"/>
      <c r="Q9050" s="63"/>
      <c r="R9050" s="63"/>
      <c r="S9050" s="63"/>
      <c r="T9050" s="63"/>
      <c r="U9050" s="63"/>
      <c r="V9050" s="63"/>
      <c r="W9050" s="63"/>
      <c r="X9050" s="63"/>
      <c r="Y9050" s="63"/>
      <c r="Z9050" s="62">
        <v>441</v>
      </c>
      <c r="AA9050" s="62">
        <v>4546</v>
      </c>
      <c r="AB9050" s="62">
        <v>15.15</v>
      </c>
      <c r="AC9050" s="62">
        <v>17.64</v>
      </c>
    </row>
    <row r="9051" spans="1:29" ht="30" x14ac:dyDescent="0.25">
      <c r="A9051" s="61" t="s">
        <v>120</v>
      </c>
      <c r="B9051" s="61" t="s">
        <v>121</v>
      </c>
      <c r="C9051" s="62">
        <v>2012</v>
      </c>
      <c r="D9051" s="61" t="s">
        <v>99</v>
      </c>
      <c r="E9051" s="62">
        <v>40</v>
      </c>
      <c r="F9051" s="62">
        <v>299779</v>
      </c>
      <c r="G9051" s="62">
        <v>51369</v>
      </c>
      <c r="H9051" s="62">
        <v>107.02</v>
      </c>
      <c r="I9051" s="62">
        <v>7494.48</v>
      </c>
      <c r="J9051" s="62">
        <v>278794.46999999997</v>
      </c>
      <c r="K9051" s="62">
        <v>0</v>
      </c>
      <c r="L9051" s="63"/>
      <c r="M9051" s="63"/>
      <c r="N9051" s="63"/>
      <c r="O9051" s="63"/>
      <c r="P9051" s="63"/>
      <c r="Q9051" s="63"/>
      <c r="R9051" s="63"/>
      <c r="S9051" s="63"/>
      <c r="T9051" s="63"/>
      <c r="U9051" s="63"/>
      <c r="V9051" s="63"/>
      <c r="W9051" s="63"/>
      <c r="X9051" s="63"/>
      <c r="Y9051" s="63"/>
      <c r="Z9051" s="62">
        <v>97310</v>
      </c>
      <c r="AA9051" s="62">
        <v>6705</v>
      </c>
      <c r="AB9051" s="62">
        <v>13.97</v>
      </c>
      <c r="AC9051" s="62">
        <v>2432.75</v>
      </c>
    </row>
    <row r="9052" spans="1:29" x14ac:dyDescent="0.25">
      <c r="A9052" s="61" t="s">
        <v>161</v>
      </c>
      <c r="B9052" s="61" t="s">
        <v>162</v>
      </c>
      <c r="C9052" s="62">
        <v>2014</v>
      </c>
      <c r="D9052" s="61" t="s">
        <v>99</v>
      </c>
      <c r="E9052" s="62">
        <v>24</v>
      </c>
      <c r="F9052" s="62">
        <v>71691</v>
      </c>
      <c r="G9052" s="62">
        <v>12854</v>
      </c>
      <c r="H9052" s="62">
        <v>44.63</v>
      </c>
      <c r="I9052" s="62">
        <v>2987.13</v>
      </c>
      <c r="J9052" s="62">
        <v>66672.63</v>
      </c>
      <c r="K9052" s="62">
        <v>0</v>
      </c>
      <c r="L9052" s="62">
        <v>14849</v>
      </c>
      <c r="M9052" s="62">
        <v>51.56</v>
      </c>
      <c r="N9052" s="63"/>
      <c r="O9052" s="63"/>
      <c r="P9052" s="63"/>
      <c r="Q9052" s="63"/>
      <c r="R9052" s="63"/>
      <c r="S9052" s="63"/>
      <c r="T9052" s="63"/>
      <c r="U9052" s="63"/>
      <c r="V9052" s="63"/>
      <c r="W9052" s="63"/>
      <c r="X9052" s="63"/>
      <c r="Y9052" s="63"/>
      <c r="Z9052" s="62">
        <v>0</v>
      </c>
      <c r="AA9052" s="62">
        <v>3740</v>
      </c>
      <c r="AB9052" s="62">
        <v>12.99</v>
      </c>
      <c r="AC9052" s="62">
        <v>0</v>
      </c>
    </row>
    <row r="9053" spans="1:29" x14ac:dyDescent="0.25">
      <c r="A9053" s="61" t="s">
        <v>84</v>
      </c>
      <c r="B9053" s="61" t="s">
        <v>85</v>
      </c>
      <c r="C9053" s="62">
        <v>2009</v>
      </c>
      <c r="D9053" s="61" t="s">
        <v>135</v>
      </c>
      <c r="E9053" s="62">
        <v>26</v>
      </c>
      <c r="F9053" s="62">
        <v>1718</v>
      </c>
      <c r="G9053" s="62">
        <v>709</v>
      </c>
      <c r="H9053" s="62">
        <v>2.27</v>
      </c>
      <c r="I9053" s="62">
        <v>66.08</v>
      </c>
      <c r="J9053" s="62">
        <v>1597.74</v>
      </c>
      <c r="K9053" s="62">
        <v>883</v>
      </c>
      <c r="L9053" s="62">
        <v>1346</v>
      </c>
      <c r="M9053" s="62">
        <v>4.3099999999999996</v>
      </c>
      <c r="N9053" s="63"/>
      <c r="O9053" s="63"/>
      <c r="P9053" s="63"/>
      <c r="Q9053" s="63"/>
      <c r="R9053" s="63"/>
      <c r="S9053" s="63"/>
      <c r="T9053" s="63"/>
      <c r="U9053" s="63"/>
      <c r="V9053" s="63"/>
      <c r="W9053" s="63"/>
      <c r="X9053" s="63"/>
      <c r="Y9053" s="63"/>
      <c r="Z9053" s="62">
        <v>1693</v>
      </c>
      <c r="AA9053" s="62">
        <v>7368</v>
      </c>
      <c r="AB9053" s="62">
        <v>23.62</v>
      </c>
      <c r="AC9053" s="62">
        <v>65.12</v>
      </c>
    </row>
    <row r="9054" spans="1:29" ht="30" x14ac:dyDescent="0.25">
      <c r="A9054" s="61" t="s">
        <v>111</v>
      </c>
      <c r="B9054" s="61" t="s">
        <v>112</v>
      </c>
      <c r="C9054" s="62">
        <v>2014</v>
      </c>
      <c r="D9054" s="61" t="s">
        <v>78</v>
      </c>
      <c r="E9054" s="62">
        <v>44</v>
      </c>
      <c r="F9054" s="62">
        <v>121463</v>
      </c>
      <c r="G9054" s="62">
        <v>20929</v>
      </c>
      <c r="H9054" s="62">
        <v>39.64</v>
      </c>
      <c r="I9054" s="62">
        <v>2760.52</v>
      </c>
      <c r="J9054" s="62">
        <v>112960.59</v>
      </c>
      <c r="K9054" s="62">
        <v>19357.900000000001</v>
      </c>
      <c r="L9054" s="62">
        <v>19865</v>
      </c>
      <c r="M9054" s="62">
        <v>37.619999999999997</v>
      </c>
      <c r="N9054" s="62">
        <v>439.95</v>
      </c>
      <c r="O9054" s="62">
        <v>233442.78</v>
      </c>
      <c r="P9054" s="63"/>
      <c r="Q9054" s="63"/>
      <c r="R9054" s="63"/>
      <c r="S9054" s="63"/>
      <c r="T9054" s="63"/>
      <c r="U9054" s="63"/>
      <c r="V9054" s="63"/>
      <c r="W9054" s="63"/>
      <c r="X9054" s="63"/>
      <c r="Y9054" s="63"/>
      <c r="Z9054" s="62">
        <v>4290</v>
      </c>
      <c r="AA9054" s="62">
        <v>3206</v>
      </c>
      <c r="AB9054" s="62">
        <v>6.07</v>
      </c>
      <c r="AC9054" s="62">
        <v>97.5</v>
      </c>
    </row>
    <row r="9055" spans="1:29" ht="30" x14ac:dyDescent="0.25">
      <c r="A9055" s="61" t="s">
        <v>176</v>
      </c>
      <c r="B9055" s="61" t="s">
        <v>177</v>
      </c>
      <c r="C9055" s="62">
        <v>2017</v>
      </c>
      <c r="D9055" s="61" t="s">
        <v>75</v>
      </c>
      <c r="E9055" s="62">
        <v>10</v>
      </c>
      <c r="F9055" s="63"/>
      <c r="G9055" s="63"/>
      <c r="H9055" s="63"/>
      <c r="I9055" s="63"/>
      <c r="J9055" s="63"/>
      <c r="K9055" s="62">
        <v>0</v>
      </c>
      <c r="L9055" s="63"/>
      <c r="M9055" s="63"/>
      <c r="N9055" s="63"/>
      <c r="O9055" s="63"/>
      <c r="P9055" s="63"/>
      <c r="Q9055" s="63"/>
      <c r="R9055" s="63"/>
      <c r="S9055" s="63"/>
      <c r="T9055" s="63"/>
      <c r="U9055" s="63"/>
      <c r="V9055" s="63"/>
      <c r="W9055" s="63"/>
      <c r="X9055" s="63"/>
      <c r="Y9055" s="63"/>
      <c r="Z9055" s="62">
        <v>723</v>
      </c>
      <c r="AA9055" s="62">
        <v>5810</v>
      </c>
      <c r="AB9055" s="62">
        <v>48.42</v>
      </c>
      <c r="AC9055" s="62">
        <v>72.3</v>
      </c>
    </row>
    <row r="9056" spans="1:29" x14ac:dyDescent="0.25">
      <c r="A9056" s="61" t="s">
        <v>200</v>
      </c>
      <c r="B9056" s="61" t="s">
        <v>201</v>
      </c>
      <c r="C9056" s="62">
        <v>2009</v>
      </c>
      <c r="D9056" s="61" t="s">
        <v>78</v>
      </c>
      <c r="E9056" s="62">
        <v>56</v>
      </c>
      <c r="F9056" s="62">
        <v>513600</v>
      </c>
      <c r="G9056" s="62">
        <v>83686</v>
      </c>
      <c r="H9056" s="62">
        <v>124.53</v>
      </c>
      <c r="I9056" s="62">
        <v>9171.43</v>
      </c>
      <c r="J9056" s="62">
        <v>477648</v>
      </c>
      <c r="K9056" s="62">
        <v>0</v>
      </c>
      <c r="L9056" s="63"/>
      <c r="M9056" s="63"/>
      <c r="N9056" s="63"/>
      <c r="O9056" s="63"/>
      <c r="P9056" s="63"/>
      <c r="Q9056" s="63"/>
      <c r="R9056" s="63"/>
      <c r="S9056" s="63"/>
      <c r="T9056" s="63"/>
      <c r="U9056" s="63"/>
      <c r="V9056" s="63"/>
      <c r="W9056" s="63"/>
      <c r="X9056" s="63"/>
      <c r="Y9056" s="63"/>
      <c r="Z9056" s="62">
        <v>0</v>
      </c>
      <c r="AA9056" s="63"/>
      <c r="AB9056" s="63"/>
      <c r="AC9056" s="62">
        <v>0</v>
      </c>
    </row>
    <row r="9057" spans="1:29" x14ac:dyDescent="0.25">
      <c r="A9057" s="61" t="s">
        <v>263</v>
      </c>
      <c r="B9057" s="61" t="s">
        <v>264</v>
      </c>
      <c r="C9057" s="62">
        <v>2014</v>
      </c>
      <c r="D9057" s="61" t="s">
        <v>94</v>
      </c>
      <c r="E9057" s="62">
        <v>6</v>
      </c>
      <c r="F9057" s="62">
        <v>868</v>
      </c>
      <c r="G9057" s="62">
        <v>209</v>
      </c>
      <c r="H9057" s="62">
        <v>2.9</v>
      </c>
      <c r="I9057" s="62">
        <v>144.66999999999999</v>
      </c>
      <c r="J9057" s="62">
        <v>807.24</v>
      </c>
      <c r="K9057" s="62">
        <v>783.71</v>
      </c>
      <c r="L9057" s="62">
        <v>1253</v>
      </c>
      <c r="M9057" s="62">
        <v>17.399999999999999</v>
      </c>
      <c r="N9057" s="62">
        <v>130.62</v>
      </c>
      <c r="O9057" s="62">
        <v>9450.94</v>
      </c>
      <c r="P9057" s="63"/>
      <c r="Q9057" s="63"/>
      <c r="R9057" s="63"/>
      <c r="S9057" s="63"/>
      <c r="T9057" s="63"/>
      <c r="U9057" s="62">
        <v>497</v>
      </c>
      <c r="V9057" s="62">
        <v>1341</v>
      </c>
      <c r="W9057" s="62">
        <v>18.63</v>
      </c>
      <c r="X9057" s="62">
        <v>82</v>
      </c>
      <c r="Y9057" s="62">
        <v>11124.85</v>
      </c>
      <c r="Z9057" s="62">
        <v>61004</v>
      </c>
      <c r="AA9057" s="62">
        <v>11815</v>
      </c>
      <c r="AB9057" s="62">
        <v>164.1</v>
      </c>
      <c r="AC9057" s="62">
        <v>10167.33</v>
      </c>
    </row>
    <row r="9058" spans="1:29" x14ac:dyDescent="0.25">
      <c r="A9058" s="61" t="s">
        <v>140</v>
      </c>
      <c r="B9058" s="61" t="s">
        <v>141</v>
      </c>
      <c r="C9058" s="62">
        <v>2013</v>
      </c>
      <c r="D9058" s="61" t="s">
        <v>86</v>
      </c>
      <c r="E9058" s="62">
        <v>78</v>
      </c>
      <c r="F9058" s="62">
        <v>87114</v>
      </c>
      <c r="G9058" s="62">
        <v>16992</v>
      </c>
      <c r="H9058" s="62">
        <v>18.149999999999999</v>
      </c>
      <c r="I9058" s="62">
        <v>1116.8499999999999</v>
      </c>
      <c r="J9058" s="62">
        <v>81016.02</v>
      </c>
      <c r="K9058" s="62">
        <v>82815.710000000006</v>
      </c>
      <c r="L9058" s="62">
        <v>81732</v>
      </c>
      <c r="M9058" s="62">
        <v>87.32</v>
      </c>
      <c r="N9058" s="63"/>
      <c r="O9058" s="63"/>
      <c r="P9058" s="63"/>
      <c r="Q9058" s="63"/>
      <c r="R9058" s="63"/>
      <c r="S9058" s="63"/>
      <c r="T9058" s="63"/>
      <c r="U9058" s="63"/>
      <c r="V9058" s="63"/>
      <c r="W9058" s="63"/>
      <c r="X9058" s="63"/>
      <c r="Y9058" s="63"/>
      <c r="Z9058" s="62">
        <v>5927</v>
      </c>
      <c r="AA9058" s="62">
        <v>61682</v>
      </c>
      <c r="AB9058" s="62">
        <v>65.900000000000006</v>
      </c>
      <c r="AC9058" s="62">
        <v>75.989999999999995</v>
      </c>
    </row>
    <row r="9059" spans="1:29" ht="45" x14ac:dyDescent="0.25">
      <c r="A9059" s="61" t="s">
        <v>334</v>
      </c>
      <c r="B9059" s="61" t="s">
        <v>335</v>
      </c>
      <c r="C9059" s="62">
        <v>2014</v>
      </c>
      <c r="D9059" s="61" t="s">
        <v>78</v>
      </c>
      <c r="E9059" s="62">
        <v>32</v>
      </c>
      <c r="F9059" s="62">
        <v>283110</v>
      </c>
      <c r="G9059" s="62">
        <v>42220</v>
      </c>
      <c r="H9059" s="62">
        <v>109.95</v>
      </c>
      <c r="I9059" s="62">
        <v>8847.19</v>
      </c>
      <c r="J9059" s="62">
        <v>263292.3</v>
      </c>
      <c r="K9059" s="62">
        <v>0</v>
      </c>
      <c r="L9059" s="63"/>
      <c r="M9059" s="63"/>
      <c r="N9059" s="63"/>
      <c r="O9059" s="63"/>
      <c r="P9059" s="63"/>
      <c r="Q9059" s="63"/>
      <c r="R9059" s="63"/>
      <c r="S9059" s="63"/>
      <c r="T9059" s="63"/>
      <c r="U9059" s="63"/>
      <c r="V9059" s="63"/>
      <c r="W9059" s="63"/>
      <c r="X9059" s="63"/>
      <c r="Y9059" s="63"/>
      <c r="Z9059" s="62">
        <v>263.25</v>
      </c>
      <c r="AA9059" s="62">
        <v>4258</v>
      </c>
      <c r="AB9059" s="62">
        <v>11.09</v>
      </c>
      <c r="AC9059" s="62">
        <v>8.23</v>
      </c>
    </row>
    <row r="9060" spans="1:29" x14ac:dyDescent="0.25">
      <c r="A9060" s="61" t="s">
        <v>113</v>
      </c>
      <c r="B9060" s="61" t="s">
        <v>114</v>
      </c>
      <c r="C9060" s="62">
        <v>2017</v>
      </c>
      <c r="D9060" s="61" t="s">
        <v>75</v>
      </c>
      <c r="E9060" s="62">
        <v>2</v>
      </c>
      <c r="F9060" s="63"/>
      <c r="G9060" s="63"/>
      <c r="H9060" s="63"/>
      <c r="I9060" s="63"/>
      <c r="J9060" s="63"/>
      <c r="K9060" s="62">
        <v>0</v>
      </c>
      <c r="L9060" s="63"/>
      <c r="M9060" s="63"/>
      <c r="N9060" s="63"/>
      <c r="O9060" s="63"/>
      <c r="P9060" s="63"/>
      <c r="Q9060" s="63"/>
      <c r="R9060" s="63"/>
      <c r="S9060" s="63"/>
      <c r="T9060" s="63"/>
      <c r="U9060" s="63"/>
      <c r="V9060" s="63"/>
      <c r="W9060" s="63"/>
      <c r="X9060" s="63"/>
      <c r="Y9060" s="63"/>
      <c r="Z9060" s="62">
        <v>110300</v>
      </c>
      <c r="AA9060" s="62">
        <v>19132</v>
      </c>
      <c r="AB9060" s="62">
        <v>797.17</v>
      </c>
      <c r="AC9060" s="62">
        <v>55150</v>
      </c>
    </row>
    <row r="9061" spans="1:29" ht="45" x14ac:dyDescent="0.25">
      <c r="A9061" s="61" t="s">
        <v>167</v>
      </c>
      <c r="B9061" s="61" t="s">
        <v>168</v>
      </c>
      <c r="C9061" s="62">
        <v>2015</v>
      </c>
      <c r="D9061" s="61" t="s">
        <v>78</v>
      </c>
      <c r="E9061" s="62">
        <v>36</v>
      </c>
      <c r="F9061" s="62">
        <v>140896</v>
      </c>
      <c r="G9061" s="62">
        <v>25227</v>
      </c>
      <c r="H9061" s="62">
        <v>58.4</v>
      </c>
      <c r="I9061" s="62">
        <v>3913.78</v>
      </c>
      <c r="J9061" s="62">
        <v>131033.28</v>
      </c>
      <c r="K9061" s="62">
        <v>11673.13</v>
      </c>
      <c r="L9061" s="62">
        <v>16653</v>
      </c>
      <c r="M9061" s="62">
        <v>38.549999999999997</v>
      </c>
      <c r="N9061" s="62">
        <v>324.25</v>
      </c>
      <c r="O9061" s="62">
        <v>140769.81</v>
      </c>
      <c r="P9061" s="63"/>
      <c r="Q9061" s="63"/>
      <c r="R9061" s="63"/>
      <c r="S9061" s="63"/>
      <c r="T9061" s="63"/>
      <c r="U9061" s="63"/>
      <c r="V9061" s="63"/>
      <c r="W9061" s="63"/>
      <c r="X9061" s="63"/>
      <c r="Y9061" s="63"/>
      <c r="Z9061" s="62">
        <v>0</v>
      </c>
      <c r="AA9061" s="63"/>
      <c r="AB9061" s="63"/>
      <c r="AC9061" s="62">
        <v>0</v>
      </c>
    </row>
    <row r="9062" spans="1:29" ht="30" x14ac:dyDescent="0.25">
      <c r="A9062" s="61" t="s">
        <v>117</v>
      </c>
      <c r="B9062" s="61" t="s">
        <v>118</v>
      </c>
      <c r="C9062" s="62">
        <v>2015</v>
      </c>
      <c r="D9062" s="61" t="s">
        <v>373</v>
      </c>
      <c r="E9062" s="62">
        <v>8</v>
      </c>
      <c r="F9062" s="63"/>
      <c r="G9062" s="63"/>
      <c r="H9062" s="63"/>
      <c r="I9062" s="63"/>
      <c r="J9062" s="63"/>
      <c r="K9062" s="62">
        <v>0</v>
      </c>
      <c r="L9062" s="63"/>
      <c r="M9062" s="63"/>
      <c r="N9062" s="63"/>
      <c r="O9062" s="63"/>
      <c r="P9062" s="63"/>
      <c r="Q9062" s="63"/>
      <c r="R9062" s="63"/>
      <c r="S9062" s="63"/>
      <c r="T9062" s="63"/>
      <c r="U9062" s="63"/>
      <c r="V9062" s="63"/>
      <c r="W9062" s="63"/>
      <c r="X9062" s="63"/>
      <c r="Y9062" s="63"/>
      <c r="Z9062" s="62">
        <v>0</v>
      </c>
      <c r="AA9062" s="63"/>
      <c r="AB9062" s="63"/>
      <c r="AC9062" s="62">
        <v>0</v>
      </c>
    </row>
    <row r="9063" spans="1:29" x14ac:dyDescent="0.25">
      <c r="A9063" s="61" t="s">
        <v>413</v>
      </c>
      <c r="B9063" s="61" t="s">
        <v>414</v>
      </c>
      <c r="C9063" s="62">
        <v>2010</v>
      </c>
      <c r="D9063" s="61" t="s">
        <v>89</v>
      </c>
      <c r="E9063" s="62">
        <v>52</v>
      </c>
      <c r="F9063" s="62">
        <v>202986</v>
      </c>
      <c r="G9063" s="62">
        <v>27780</v>
      </c>
      <c r="H9063" s="62">
        <v>44.52</v>
      </c>
      <c r="I9063" s="62">
        <v>3903.58</v>
      </c>
      <c r="J9063" s="62">
        <v>188776.98</v>
      </c>
      <c r="K9063" s="62">
        <v>15112</v>
      </c>
      <c r="L9063" s="62">
        <v>17955</v>
      </c>
      <c r="M9063" s="62">
        <v>28.77</v>
      </c>
      <c r="N9063" s="63"/>
      <c r="O9063" s="63"/>
      <c r="P9063" s="63"/>
      <c r="Q9063" s="63"/>
      <c r="R9063" s="63"/>
      <c r="S9063" s="63"/>
      <c r="T9063" s="63"/>
      <c r="U9063" s="63"/>
      <c r="V9063" s="63"/>
      <c r="W9063" s="63"/>
      <c r="X9063" s="63"/>
      <c r="Y9063" s="63"/>
      <c r="Z9063" s="62">
        <v>225404</v>
      </c>
      <c r="AA9063" s="62">
        <v>21122</v>
      </c>
      <c r="AB9063" s="62">
        <v>33.85</v>
      </c>
      <c r="AC9063" s="62">
        <v>4334.6899999999996</v>
      </c>
    </row>
    <row r="9064" spans="1:29" x14ac:dyDescent="0.25">
      <c r="A9064" s="61" t="s">
        <v>157</v>
      </c>
      <c r="B9064" s="61" t="s">
        <v>158</v>
      </c>
      <c r="C9064" s="62">
        <v>2010</v>
      </c>
      <c r="D9064" s="61" t="s">
        <v>94</v>
      </c>
      <c r="E9064" s="62">
        <v>9</v>
      </c>
      <c r="F9064" s="63"/>
      <c r="G9064" s="63"/>
      <c r="H9064" s="63"/>
      <c r="I9064" s="63"/>
      <c r="J9064" s="63"/>
      <c r="K9064" s="62">
        <v>0</v>
      </c>
      <c r="L9064" s="63"/>
      <c r="M9064" s="63"/>
      <c r="N9064" s="63"/>
      <c r="O9064" s="63"/>
      <c r="P9064" s="63"/>
      <c r="Q9064" s="63"/>
      <c r="R9064" s="63"/>
      <c r="S9064" s="63"/>
      <c r="T9064" s="63"/>
      <c r="U9064" s="63"/>
      <c r="V9064" s="63"/>
      <c r="W9064" s="63"/>
      <c r="X9064" s="63"/>
      <c r="Y9064" s="63"/>
      <c r="Z9064" s="62">
        <v>59.13</v>
      </c>
      <c r="AA9064" s="62">
        <v>756</v>
      </c>
      <c r="AB9064" s="62">
        <v>7</v>
      </c>
      <c r="AC9064" s="62">
        <v>6.57</v>
      </c>
    </row>
    <row r="9065" spans="1:29" x14ac:dyDescent="0.25">
      <c r="A9065" s="61" t="s">
        <v>338</v>
      </c>
      <c r="B9065" s="61" t="s">
        <v>339</v>
      </c>
      <c r="C9065" s="62">
        <v>2015</v>
      </c>
      <c r="D9065" s="61" t="s">
        <v>86</v>
      </c>
      <c r="E9065" s="62">
        <v>286</v>
      </c>
      <c r="F9065" s="62">
        <v>2367455</v>
      </c>
      <c r="G9065" s="62">
        <v>269548</v>
      </c>
      <c r="H9065" s="62">
        <v>78.540000000000006</v>
      </c>
      <c r="I9065" s="62">
        <v>8277.81</v>
      </c>
      <c r="J9065" s="62">
        <v>2201733.15</v>
      </c>
      <c r="K9065" s="62">
        <v>9618.82</v>
      </c>
      <c r="L9065" s="62">
        <v>11818</v>
      </c>
      <c r="M9065" s="62">
        <v>3.44</v>
      </c>
      <c r="N9065" s="62">
        <v>33.630000000000003</v>
      </c>
      <c r="O9065" s="62">
        <v>115996.2</v>
      </c>
      <c r="P9065" s="63"/>
      <c r="Q9065" s="63"/>
      <c r="R9065" s="63"/>
      <c r="S9065" s="63"/>
      <c r="T9065" s="63"/>
      <c r="U9065" s="62">
        <v>0</v>
      </c>
      <c r="V9065" s="62">
        <v>0</v>
      </c>
      <c r="W9065" s="62">
        <v>0</v>
      </c>
      <c r="X9065" s="62">
        <v>0</v>
      </c>
      <c r="Y9065" s="62">
        <v>0</v>
      </c>
      <c r="Z9065" s="62">
        <v>25953.84</v>
      </c>
      <c r="AA9065" s="62">
        <v>403345</v>
      </c>
      <c r="AB9065" s="62">
        <v>117.52</v>
      </c>
      <c r="AC9065" s="62">
        <v>90.75</v>
      </c>
    </row>
    <row r="9066" spans="1:29" x14ac:dyDescent="0.25">
      <c r="A9066" s="61" t="s">
        <v>178</v>
      </c>
      <c r="B9066" s="61" t="s">
        <v>179</v>
      </c>
      <c r="C9066" s="62">
        <v>2012</v>
      </c>
      <c r="D9066" s="61" t="s">
        <v>94</v>
      </c>
      <c r="E9066" s="62">
        <v>10</v>
      </c>
      <c r="F9066" s="62">
        <v>171</v>
      </c>
      <c r="G9066" s="62">
        <v>32</v>
      </c>
      <c r="H9066" s="62">
        <v>0.27</v>
      </c>
      <c r="I9066" s="62">
        <v>17.100000000000001</v>
      </c>
      <c r="J9066" s="62">
        <v>159.03</v>
      </c>
      <c r="K9066" s="62">
        <v>0</v>
      </c>
      <c r="L9066" s="62">
        <v>0</v>
      </c>
      <c r="M9066" s="62">
        <v>0</v>
      </c>
      <c r="N9066" s="63"/>
      <c r="O9066" s="63"/>
      <c r="P9066" s="63"/>
      <c r="Q9066" s="63"/>
      <c r="R9066" s="63"/>
      <c r="S9066" s="63"/>
      <c r="T9066" s="63"/>
      <c r="U9066" s="62">
        <v>247</v>
      </c>
      <c r="V9066" s="62">
        <v>992</v>
      </c>
      <c r="W9066" s="62">
        <v>8.27</v>
      </c>
      <c r="X9066" s="62">
        <v>24</v>
      </c>
      <c r="Y9066" s="62">
        <v>5528.85</v>
      </c>
      <c r="Z9066" s="62">
        <v>0.44</v>
      </c>
      <c r="AA9066" s="62">
        <v>2904</v>
      </c>
      <c r="AB9066" s="62">
        <v>24.2</v>
      </c>
      <c r="AC9066" s="62">
        <v>0.04</v>
      </c>
    </row>
    <row r="9067" spans="1:29" ht="30" x14ac:dyDescent="0.25">
      <c r="A9067" s="61" t="s">
        <v>536</v>
      </c>
      <c r="B9067" s="61" t="s">
        <v>537</v>
      </c>
      <c r="C9067" s="62">
        <v>2014</v>
      </c>
      <c r="D9067" s="61" t="s">
        <v>94</v>
      </c>
      <c r="E9067" s="62">
        <v>6</v>
      </c>
      <c r="F9067" s="62">
        <v>5844</v>
      </c>
      <c r="G9067" s="62">
        <v>1330</v>
      </c>
      <c r="H9067" s="62">
        <v>18.47</v>
      </c>
      <c r="I9067" s="62">
        <v>974</v>
      </c>
      <c r="J9067" s="62">
        <v>5434.92</v>
      </c>
      <c r="K9067" s="62">
        <v>0</v>
      </c>
      <c r="L9067" s="63"/>
      <c r="M9067" s="63"/>
      <c r="N9067" s="63"/>
      <c r="O9067" s="63"/>
      <c r="P9067" s="62">
        <v>845</v>
      </c>
      <c r="Q9067" s="62">
        <v>2551</v>
      </c>
      <c r="R9067" s="62">
        <v>35.43</v>
      </c>
      <c r="S9067" s="62">
        <v>140</v>
      </c>
      <c r="T9067" s="62">
        <v>10705.31</v>
      </c>
      <c r="U9067" s="63"/>
      <c r="V9067" s="63"/>
      <c r="W9067" s="63"/>
      <c r="X9067" s="63"/>
      <c r="Y9067" s="63"/>
      <c r="Z9067" s="62">
        <v>291.26</v>
      </c>
      <c r="AA9067" s="62">
        <v>2079</v>
      </c>
      <c r="AB9067" s="62">
        <v>28.88</v>
      </c>
      <c r="AC9067" s="62">
        <v>48.54</v>
      </c>
    </row>
    <row r="9068" spans="1:29" x14ac:dyDescent="0.25">
      <c r="A9068" s="61" t="s">
        <v>204</v>
      </c>
      <c r="B9068" s="61" t="s">
        <v>205</v>
      </c>
      <c r="C9068" s="62">
        <v>2012</v>
      </c>
      <c r="D9068" s="61" t="s">
        <v>89</v>
      </c>
      <c r="E9068" s="62">
        <v>100</v>
      </c>
      <c r="F9068" s="62">
        <v>1032400</v>
      </c>
      <c r="G9068" s="62">
        <v>103638</v>
      </c>
      <c r="H9068" s="62">
        <v>86.37</v>
      </c>
      <c r="I9068" s="62">
        <v>10324</v>
      </c>
      <c r="J9068" s="62">
        <v>960132</v>
      </c>
      <c r="K9068" s="62">
        <v>0</v>
      </c>
      <c r="L9068" s="63"/>
      <c r="M9068" s="63"/>
      <c r="N9068" s="63"/>
      <c r="O9068" s="63"/>
      <c r="P9068" s="63"/>
      <c r="Q9068" s="63"/>
      <c r="R9068" s="63"/>
      <c r="S9068" s="63"/>
      <c r="T9068" s="63"/>
      <c r="U9068" s="63"/>
      <c r="V9068" s="63"/>
      <c r="W9068" s="63"/>
      <c r="X9068" s="63"/>
      <c r="Y9068" s="63"/>
      <c r="Z9068" s="62">
        <v>261229</v>
      </c>
      <c r="AA9068" s="62">
        <v>40804</v>
      </c>
      <c r="AB9068" s="62">
        <v>34</v>
      </c>
      <c r="AC9068" s="62">
        <v>2612.29</v>
      </c>
    </row>
    <row r="9069" spans="1:29" ht="30" x14ac:dyDescent="0.25">
      <c r="A9069" s="61" t="s">
        <v>233</v>
      </c>
      <c r="B9069" s="61" t="s">
        <v>234</v>
      </c>
      <c r="C9069" s="62">
        <v>2007</v>
      </c>
      <c r="D9069" s="61" t="s">
        <v>78</v>
      </c>
      <c r="E9069" s="62">
        <v>52</v>
      </c>
      <c r="F9069" s="62">
        <v>31175</v>
      </c>
      <c r="G9069" s="62">
        <v>5856</v>
      </c>
      <c r="H9069" s="62">
        <v>9.3800000000000008</v>
      </c>
      <c r="I9069" s="62">
        <v>599.52</v>
      </c>
      <c r="J9069" s="62">
        <v>28992.75</v>
      </c>
      <c r="K9069" s="62">
        <v>2609.12</v>
      </c>
      <c r="L9069" s="62">
        <v>41650</v>
      </c>
      <c r="M9069" s="62">
        <v>66.75</v>
      </c>
      <c r="N9069" s="63"/>
      <c r="O9069" s="63"/>
      <c r="P9069" s="63"/>
      <c r="Q9069" s="63"/>
      <c r="R9069" s="63"/>
      <c r="S9069" s="63"/>
      <c r="T9069" s="63"/>
      <c r="U9069" s="63"/>
      <c r="V9069" s="63"/>
      <c r="W9069" s="63"/>
      <c r="X9069" s="63"/>
      <c r="Y9069" s="63"/>
      <c r="Z9069" s="62">
        <v>1533.32</v>
      </c>
      <c r="AA9069" s="62">
        <v>17642</v>
      </c>
      <c r="AB9069" s="62">
        <v>28.27</v>
      </c>
      <c r="AC9069" s="62">
        <v>29.49</v>
      </c>
    </row>
    <row r="9070" spans="1:29" ht="30" x14ac:dyDescent="0.25">
      <c r="A9070" s="61" t="s">
        <v>186</v>
      </c>
      <c r="B9070" s="61" t="s">
        <v>187</v>
      </c>
      <c r="C9070" s="62">
        <v>2016</v>
      </c>
      <c r="D9070" s="61" t="s">
        <v>94</v>
      </c>
      <c r="E9070" s="62">
        <v>6</v>
      </c>
      <c r="F9070" s="62">
        <v>79</v>
      </c>
      <c r="G9070" s="62">
        <v>31</v>
      </c>
      <c r="H9070" s="62">
        <v>0.43</v>
      </c>
      <c r="I9070" s="62">
        <v>13.17</v>
      </c>
      <c r="J9070" s="62">
        <v>73.47</v>
      </c>
      <c r="K9070" s="62">
        <v>0</v>
      </c>
      <c r="L9070" s="63"/>
      <c r="M9070" s="63"/>
      <c r="N9070" s="63"/>
      <c r="O9070" s="63"/>
      <c r="P9070" s="62">
        <v>39</v>
      </c>
      <c r="Q9070" s="62">
        <v>106</v>
      </c>
      <c r="R9070" s="62">
        <v>1.47</v>
      </c>
      <c r="S9070" s="62">
        <v>6</v>
      </c>
      <c r="T9070" s="62">
        <v>494.09</v>
      </c>
      <c r="U9070" s="63"/>
      <c r="V9070" s="63"/>
      <c r="W9070" s="63"/>
      <c r="X9070" s="63"/>
      <c r="Y9070" s="63"/>
      <c r="Z9070" s="62">
        <v>25672</v>
      </c>
      <c r="AA9070" s="62">
        <v>1837</v>
      </c>
      <c r="AB9070" s="62">
        <v>25.51</v>
      </c>
      <c r="AC9070" s="62">
        <v>4278.67</v>
      </c>
    </row>
    <row r="9071" spans="1:29" ht="30" x14ac:dyDescent="0.25">
      <c r="A9071" s="61" t="s">
        <v>269</v>
      </c>
      <c r="B9071" s="61" t="s">
        <v>270</v>
      </c>
      <c r="C9071" s="62">
        <v>2014</v>
      </c>
      <c r="D9071" s="61" t="s">
        <v>226</v>
      </c>
      <c r="E9071" s="62">
        <v>59</v>
      </c>
      <c r="F9071" s="62">
        <v>488700</v>
      </c>
      <c r="G9071" s="62">
        <v>66191</v>
      </c>
      <c r="H9071" s="62">
        <v>93.49</v>
      </c>
      <c r="I9071" s="62">
        <v>8283.0499999999993</v>
      </c>
      <c r="J9071" s="62">
        <v>454491</v>
      </c>
      <c r="K9071" s="62">
        <v>5942.77</v>
      </c>
      <c r="L9071" s="62">
        <v>7720</v>
      </c>
      <c r="M9071" s="62">
        <v>10.9</v>
      </c>
      <c r="N9071" s="62">
        <v>100.72</v>
      </c>
      <c r="O9071" s="62">
        <v>71665.69</v>
      </c>
      <c r="P9071" s="63"/>
      <c r="Q9071" s="63"/>
      <c r="R9071" s="63"/>
      <c r="S9071" s="63"/>
      <c r="T9071" s="63"/>
      <c r="U9071" s="63"/>
      <c r="V9071" s="63"/>
      <c r="W9071" s="63"/>
      <c r="X9071" s="63"/>
      <c r="Y9071" s="63"/>
      <c r="Z9071" s="62">
        <v>174419</v>
      </c>
      <c r="AA9071" s="62">
        <v>7797</v>
      </c>
      <c r="AB9071" s="62">
        <v>11.01</v>
      </c>
      <c r="AC9071" s="62">
        <v>2956.25</v>
      </c>
    </row>
    <row r="9072" spans="1:29" x14ac:dyDescent="0.25">
      <c r="A9072" s="61" t="s">
        <v>281</v>
      </c>
      <c r="B9072" s="61" t="s">
        <v>282</v>
      </c>
      <c r="C9072" s="62">
        <v>2004</v>
      </c>
      <c r="D9072" s="61" t="s">
        <v>78</v>
      </c>
      <c r="E9072" s="62">
        <v>40</v>
      </c>
      <c r="F9072" s="62">
        <v>398860</v>
      </c>
      <c r="G9072" s="62">
        <v>41514</v>
      </c>
      <c r="H9072" s="62">
        <v>86.49</v>
      </c>
      <c r="I9072" s="62">
        <v>9971.5</v>
      </c>
      <c r="J9072" s="62">
        <v>370939.8</v>
      </c>
      <c r="K9072" s="62">
        <v>0</v>
      </c>
      <c r="L9072" s="63"/>
      <c r="M9072" s="63"/>
      <c r="N9072" s="63"/>
      <c r="O9072" s="63"/>
      <c r="P9072" s="63"/>
      <c r="Q9072" s="63"/>
      <c r="R9072" s="63"/>
      <c r="S9072" s="63"/>
      <c r="T9072" s="63"/>
      <c r="U9072" s="63"/>
      <c r="V9072" s="63"/>
      <c r="W9072" s="63"/>
      <c r="X9072" s="63"/>
      <c r="Y9072" s="63"/>
      <c r="Z9072" s="62">
        <v>7800</v>
      </c>
      <c r="AA9072" s="62">
        <v>7734</v>
      </c>
      <c r="AB9072" s="62">
        <v>16.11</v>
      </c>
      <c r="AC9072" s="62">
        <v>195</v>
      </c>
    </row>
    <row r="9073" spans="1:29" ht="30" x14ac:dyDescent="0.25">
      <c r="A9073" s="61" t="s">
        <v>188</v>
      </c>
      <c r="B9073" s="61" t="s">
        <v>189</v>
      </c>
      <c r="C9073" s="62">
        <v>2013</v>
      </c>
      <c r="D9073" s="61" t="s">
        <v>86</v>
      </c>
      <c r="E9073" s="62">
        <v>100</v>
      </c>
      <c r="F9073" s="62">
        <v>530160</v>
      </c>
      <c r="G9073" s="62">
        <v>102177</v>
      </c>
      <c r="H9073" s="62">
        <v>85.15</v>
      </c>
      <c r="I9073" s="62">
        <v>5301.6</v>
      </c>
      <c r="J9073" s="62">
        <v>493048.8</v>
      </c>
      <c r="K9073" s="62">
        <v>72580.02</v>
      </c>
      <c r="L9073" s="62">
        <v>100715</v>
      </c>
      <c r="M9073" s="62">
        <v>83.93</v>
      </c>
      <c r="N9073" s="63"/>
      <c r="O9073" s="63"/>
      <c r="P9073" s="63"/>
      <c r="Q9073" s="63"/>
      <c r="R9073" s="63"/>
      <c r="S9073" s="63"/>
      <c r="T9073" s="63"/>
      <c r="U9073" s="63"/>
      <c r="V9073" s="63"/>
      <c r="W9073" s="63"/>
      <c r="X9073" s="63"/>
      <c r="Y9073" s="63"/>
      <c r="Z9073" s="62">
        <v>10239</v>
      </c>
      <c r="AA9073" s="62">
        <v>66877</v>
      </c>
      <c r="AB9073" s="62">
        <v>55.73</v>
      </c>
      <c r="AC9073" s="62">
        <v>102.39</v>
      </c>
    </row>
    <row r="9074" spans="1:29" ht="45" x14ac:dyDescent="0.25">
      <c r="A9074" s="61" t="s">
        <v>326</v>
      </c>
      <c r="B9074" s="61" t="s">
        <v>327</v>
      </c>
      <c r="C9074" s="62">
        <v>2012</v>
      </c>
      <c r="D9074" s="61" t="s">
        <v>150</v>
      </c>
      <c r="E9074" s="62">
        <v>12</v>
      </c>
      <c r="F9074" s="62">
        <v>229380</v>
      </c>
      <c r="G9074" s="62">
        <v>24229</v>
      </c>
      <c r="H9074" s="62">
        <v>168.26</v>
      </c>
      <c r="I9074" s="62">
        <v>19115</v>
      </c>
      <c r="J9074" s="62">
        <v>213323.4</v>
      </c>
      <c r="K9074" s="62">
        <v>0</v>
      </c>
      <c r="L9074" s="63"/>
      <c r="M9074" s="63"/>
      <c r="N9074" s="63"/>
      <c r="O9074" s="63"/>
      <c r="P9074" s="63"/>
      <c r="Q9074" s="63"/>
      <c r="R9074" s="63"/>
      <c r="S9074" s="63"/>
      <c r="T9074" s="63"/>
      <c r="U9074" s="63"/>
      <c r="V9074" s="63"/>
      <c r="W9074" s="63"/>
      <c r="X9074" s="63"/>
      <c r="Y9074" s="63"/>
      <c r="Z9074" s="62">
        <v>90727</v>
      </c>
      <c r="AA9074" s="62">
        <v>8049</v>
      </c>
      <c r="AB9074" s="62">
        <v>55.9</v>
      </c>
      <c r="AC9074" s="62">
        <v>7560.58</v>
      </c>
    </row>
    <row r="9075" spans="1:29" x14ac:dyDescent="0.25">
      <c r="A9075" s="61" t="s">
        <v>157</v>
      </c>
      <c r="B9075" s="61" t="s">
        <v>158</v>
      </c>
      <c r="C9075" s="62">
        <v>2018</v>
      </c>
      <c r="D9075" s="61" t="s">
        <v>83</v>
      </c>
      <c r="E9075" s="62">
        <v>18</v>
      </c>
      <c r="F9075" s="63"/>
      <c r="G9075" s="63"/>
      <c r="H9075" s="63"/>
      <c r="I9075" s="63"/>
      <c r="J9075" s="63"/>
      <c r="K9075" s="62">
        <v>0</v>
      </c>
      <c r="L9075" s="63"/>
      <c r="M9075" s="63"/>
      <c r="N9075" s="63"/>
      <c r="O9075" s="63"/>
      <c r="P9075" s="63"/>
      <c r="Q9075" s="63"/>
      <c r="R9075" s="63"/>
      <c r="S9075" s="63"/>
      <c r="T9075" s="63"/>
      <c r="U9075" s="63"/>
      <c r="V9075" s="63"/>
      <c r="W9075" s="63"/>
      <c r="X9075" s="63"/>
      <c r="Y9075" s="63"/>
      <c r="Z9075" s="62">
        <v>162.24</v>
      </c>
      <c r="AA9075" s="62">
        <v>1215</v>
      </c>
      <c r="AB9075" s="62">
        <v>5.63</v>
      </c>
      <c r="AC9075" s="62">
        <v>9.01</v>
      </c>
    </row>
    <row r="9076" spans="1:29" ht="30" x14ac:dyDescent="0.25">
      <c r="A9076" s="61" t="s">
        <v>239</v>
      </c>
      <c r="B9076" s="61" t="s">
        <v>240</v>
      </c>
      <c r="C9076" s="62">
        <v>2013</v>
      </c>
      <c r="D9076" s="61" t="s">
        <v>94</v>
      </c>
      <c r="E9076" s="62">
        <v>5</v>
      </c>
      <c r="F9076" s="63"/>
      <c r="G9076" s="63"/>
      <c r="H9076" s="63"/>
      <c r="I9076" s="63"/>
      <c r="J9076" s="63"/>
      <c r="K9076" s="62">
        <v>0</v>
      </c>
      <c r="L9076" s="63"/>
      <c r="M9076" s="63"/>
      <c r="N9076" s="63"/>
      <c r="O9076" s="63"/>
      <c r="P9076" s="63"/>
      <c r="Q9076" s="63"/>
      <c r="R9076" s="63"/>
      <c r="S9076" s="63"/>
      <c r="T9076" s="63"/>
      <c r="U9076" s="63"/>
      <c r="V9076" s="63"/>
      <c r="W9076" s="63"/>
      <c r="X9076" s="63"/>
      <c r="Y9076" s="63"/>
      <c r="Z9076" s="62">
        <v>558.79</v>
      </c>
      <c r="AA9076" s="62">
        <v>7349</v>
      </c>
      <c r="AB9076" s="62">
        <v>122.48</v>
      </c>
      <c r="AC9076" s="62">
        <v>111.76</v>
      </c>
    </row>
    <row r="9077" spans="1:29" x14ac:dyDescent="0.25">
      <c r="A9077" s="61" t="s">
        <v>263</v>
      </c>
      <c r="B9077" s="61" t="s">
        <v>264</v>
      </c>
      <c r="C9077" s="62">
        <v>2007</v>
      </c>
      <c r="D9077" s="61" t="s">
        <v>94</v>
      </c>
      <c r="E9077" s="62">
        <v>6</v>
      </c>
      <c r="F9077" s="63"/>
      <c r="G9077" s="63"/>
      <c r="H9077" s="63"/>
      <c r="I9077" s="63"/>
      <c r="J9077" s="63"/>
      <c r="K9077" s="62">
        <v>0</v>
      </c>
      <c r="L9077" s="63"/>
      <c r="M9077" s="63"/>
      <c r="N9077" s="63"/>
      <c r="O9077" s="63"/>
      <c r="P9077" s="63"/>
      <c r="Q9077" s="63"/>
      <c r="R9077" s="63"/>
      <c r="S9077" s="63"/>
      <c r="T9077" s="63"/>
      <c r="U9077" s="63"/>
      <c r="V9077" s="63"/>
      <c r="W9077" s="63"/>
      <c r="X9077" s="63"/>
      <c r="Y9077" s="63"/>
      <c r="Z9077" s="62">
        <v>61400</v>
      </c>
      <c r="AA9077" s="62">
        <v>7924</v>
      </c>
      <c r="AB9077" s="62">
        <v>110.06</v>
      </c>
      <c r="AC9077" s="62">
        <v>10233.33</v>
      </c>
    </row>
    <row r="9078" spans="1:29" x14ac:dyDescent="0.25">
      <c r="A9078" s="61" t="s">
        <v>198</v>
      </c>
      <c r="B9078" s="61" t="s">
        <v>199</v>
      </c>
      <c r="C9078" s="62">
        <v>2004</v>
      </c>
      <c r="D9078" s="61" t="s">
        <v>99</v>
      </c>
      <c r="E9078" s="62">
        <v>40</v>
      </c>
      <c r="F9078" s="62">
        <v>391680</v>
      </c>
      <c r="G9078" s="62">
        <v>43357</v>
      </c>
      <c r="H9078" s="62">
        <v>90.33</v>
      </c>
      <c r="I9078" s="62">
        <v>9792</v>
      </c>
      <c r="J9078" s="62">
        <v>364262.40000000002</v>
      </c>
      <c r="K9078" s="62">
        <v>0</v>
      </c>
      <c r="L9078" s="63"/>
      <c r="M9078" s="63"/>
      <c r="N9078" s="63"/>
      <c r="O9078" s="63"/>
      <c r="P9078" s="63"/>
      <c r="Q9078" s="63"/>
      <c r="R9078" s="63"/>
      <c r="S9078" s="63"/>
      <c r="T9078" s="63"/>
      <c r="U9078" s="63"/>
      <c r="V9078" s="63"/>
      <c r="W9078" s="63"/>
      <c r="X9078" s="63"/>
      <c r="Y9078" s="63"/>
      <c r="Z9078" s="62">
        <v>76500</v>
      </c>
      <c r="AA9078" s="62">
        <v>6479</v>
      </c>
      <c r="AB9078" s="62">
        <v>13.5</v>
      </c>
      <c r="AC9078" s="62">
        <v>1912.5</v>
      </c>
    </row>
    <row r="9079" spans="1:29" x14ac:dyDescent="0.25">
      <c r="A9079" s="61" t="s">
        <v>202</v>
      </c>
      <c r="B9079" s="61" t="s">
        <v>203</v>
      </c>
      <c r="C9079" s="62">
        <v>2012</v>
      </c>
      <c r="D9079" s="61" t="s">
        <v>78</v>
      </c>
      <c r="E9079" s="62">
        <v>48</v>
      </c>
      <c r="F9079" s="62">
        <v>414745</v>
      </c>
      <c r="G9079" s="62">
        <v>64404</v>
      </c>
      <c r="H9079" s="62">
        <v>111.81</v>
      </c>
      <c r="I9079" s="62">
        <v>8640.52</v>
      </c>
      <c r="J9079" s="62">
        <v>385712.85</v>
      </c>
      <c r="K9079" s="62">
        <v>0</v>
      </c>
      <c r="L9079" s="63"/>
      <c r="M9079" s="63"/>
      <c r="N9079" s="63"/>
      <c r="O9079" s="63"/>
      <c r="P9079" s="63"/>
      <c r="Q9079" s="63"/>
      <c r="R9079" s="63"/>
      <c r="S9079" s="63"/>
      <c r="T9079" s="63"/>
      <c r="U9079" s="63"/>
      <c r="V9079" s="63"/>
      <c r="W9079" s="63"/>
      <c r="X9079" s="63"/>
      <c r="Y9079" s="63"/>
      <c r="Z9079" s="62">
        <v>65823</v>
      </c>
      <c r="AA9079" s="62">
        <v>3039</v>
      </c>
      <c r="AB9079" s="62">
        <v>5.28</v>
      </c>
      <c r="AC9079" s="62">
        <v>1371.31</v>
      </c>
    </row>
    <row r="9080" spans="1:29" x14ac:dyDescent="0.25">
      <c r="A9080" s="61" t="s">
        <v>546</v>
      </c>
      <c r="B9080" s="61" t="s">
        <v>547</v>
      </c>
      <c r="C9080" s="62">
        <v>2005</v>
      </c>
      <c r="D9080" s="61" t="s">
        <v>78</v>
      </c>
      <c r="E9080" s="62">
        <v>40</v>
      </c>
      <c r="F9080" s="62">
        <v>325525</v>
      </c>
      <c r="G9080" s="62">
        <v>43609</v>
      </c>
      <c r="H9080" s="62">
        <v>90.85</v>
      </c>
      <c r="I9080" s="62">
        <v>8138.13</v>
      </c>
      <c r="J9080" s="62">
        <v>302738.25</v>
      </c>
      <c r="K9080" s="62">
        <v>0</v>
      </c>
      <c r="L9080" s="63"/>
      <c r="M9080" s="63"/>
      <c r="N9080" s="63"/>
      <c r="O9080" s="63"/>
      <c r="P9080" s="63"/>
      <c r="Q9080" s="63"/>
      <c r="R9080" s="63"/>
      <c r="S9080" s="63"/>
      <c r="T9080" s="63"/>
      <c r="U9080" s="63"/>
      <c r="V9080" s="63"/>
      <c r="W9080" s="63"/>
      <c r="X9080" s="63"/>
      <c r="Y9080" s="63"/>
      <c r="Z9080" s="62">
        <v>1630.24</v>
      </c>
      <c r="AA9080" s="62">
        <v>11010</v>
      </c>
      <c r="AB9080" s="62">
        <v>22.94</v>
      </c>
      <c r="AC9080" s="62">
        <v>40.76</v>
      </c>
    </row>
    <row r="9081" spans="1:29" x14ac:dyDescent="0.25">
      <c r="A9081" s="61" t="s">
        <v>540</v>
      </c>
      <c r="B9081" s="61" t="s">
        <v>541</v>
      </c>
      <c r="C9081" s="62">
        <v>2013</v>
      </c>
      <c r="D9081" s="61" t="s">
        <v>78</v>
      </c>
      <c r="E9081" s="62">
        <v>44</v>
      </c>
      <c r="F9081" s="62">
        <v>465300</v>
      </c>
      <c r="G9081" s="62">
        <v>56333</v>
      </c>
      <c r="H9081" s="62">
        <v>106.69</v>
      </c>
      <c r="I9081" s="62">
        <v>10575</v>
      </c>
      <c r="J9081" s="62">
        <v>432729</v>
      </c>
      <c r="K9081" s="62">
        <v>0</v>
      </c>
      <c r="L9081" s="63"/>
      <c r="M9081" s="63"/>
      <c r="N9081" s="63"/>
      <c r="O9081" s="63"/>
      <c r="P9081" s="63"/>
      <c r="Q9081" s="63"/>
      <c r="R9081" s="63"/>
      <c r="S9081" s="63"/>
      <c r="T9081" s="63"/>
      <c r="U9081" s="63"/>
      <c r="V9081" s="63"/>
      <c r="W9081" s="63"/>
      <c r="X9081" s="63"/>
      <c r="Y9081" s="63"/>
      <c r="Z9081" s="62">
        <v>63332.89</v>
      </c>
      <c r="AA9081" s="62">
        <v>5719</v>
      </c>
      <c r="AB9081" s="62">
        <v>10.83</v>
      </c>
      <c r="AC9081" s="62">
        <v>1439.38</v>
      </c>
    </row>
    <row r="9082" spans="1:29" x14ac:dyDescent="0.25">
      <c r="A9082" s="61" t="s">
        <v>140</v>
      </c>
      <c r="B9082" s="61" t="s">
        <v>141</v>
      </c>
      <c r="C9082" s="62">
        <v>2007</v>
      </c>
      <c r="D9082" s="61" t="s">
        <v>78</v>
      </c>
      <c r="E9082" s="62">
        <v>103</v>
      </c>
      <c r="F9082" s="62">
        <v>643701</v>
      </c>
      <c r="G9082" s="62">
        <v>102133</v>
      </c>
      <c r="H9082" s="62">
        <v>82.63</v>
      </c>
      <c r="I9082" s="62">
        <v>6249.52</v>
      </c>
      <c r="J9082" s="62">
        <v>598641.93000000005</v>
      </c>
      <c r="K9082" s="62">
        <v>4374.3900000000003</v>
      </c>
      <c r="L9082" s="62">
        <v>63775</v>
      </c>
      <c r="M9082" s="62">
        <v>51.6</v>
      </c>
      <c r="N9082" s="62">
        <v>42.47</v>
      </c>
      <c r="O9082" s="62">
        <v>52752.13</v>
      </c>
      <c r="P9082" s="63"/>
      <c r="Q9082" s="63"/>
      <c r="R9082" s="63"/>
      <c r="S9082" s="63"/>
      <c r="T9082" s="63"/>
      <c r="U9082" s="63"/>
      <c r="V9082" s="63"/>
      <c r="W9082" s="63"/>
      <c r="X9082" s="63"/>
      <c r="Y9082" s="63"/>
      <c r="Z9082" s="62">
        <v>993939</v>
      </c>
      <c r="AA9082" s="62">
        <v>26641</v>
      </c>
      <c r="AB9082" s="62">
        <v>21.55</v>
      </c>
      <c r="AC9082" s="62">
        <v>9649.89</v>
      </c>
    </row>
    <row r="9083" spans="1:29" x14ac:dyDescent="0.25">
      <c r="A9083" s="61" t="s">
        <v>210</v>
      </c>
      <c r="B9083" s="61" t="s">
        <v>211</v>
      </c>
      <c r="C9083" s="62">
        <v>2012</v>
      </c>
      <c r="D9083" s="61" t="s">
        <v>78</v>
      </c>
      <c r="E9083" s="62">
        <v>56</v>
      </c>
      <c r="F9083" s="62">
        <v>55833</v>
      </c>
      <c r="G9083" s="62">
        <v>11480</v>
      </c>
      <c r="H9083" s="62">
        <v>17.079999999999998</v>
      </c>
      <c r="I9083" s="62">
        <v>997.02</v>
      </c>
      <c r="J9083" s="62">
        <v>51924.69</v>
      </c>
      <c r="K9083" s="62">
        <v>27544.16</v>
      </c>
      <c r="L9083" s="62">
        <v>33181</v>
      </c>
      <c r="M9083" s="62">
        <v>49.38</v>
      </c>
      <c r="N9083" s="62">
        <v>491.86</v>
      </c>
      <c r="O9083" s="62">
        <v>332163.28000000003</v>
      </c>
      <c r="P9083" s="63"/>
      <c r="Q9083" s="63"/>
      <c r="R9083" s="63"/>
      <c r="S9083" s="63"/>
      <c r="T9083" s="63"/>
      <c r="U9083" s="63"/>
      <c r="V9083" s="63"/>
      <c r="W9083" s="63"/>
      <c r="X9083" s="63"/>
      <c r="Y9083" s="63"/>
      <c r="Z9083" s="62">
        <v>293910</v>
      </c>
      <c r="AA9083" s="62">
        <v>49744</v>
      </c>
      <c r="AB9083" s="62">
        <v>74.02</v>
      </c>
      <c r="AC9083" s="62">
        <v>5248.39</v>
      </c>
    </row>
    <row r="9084" spans="1:29" ht="30" x14ac:dyDescent="0.25">
      <c r="A9084" s="61" t="s">
        <v>206</v>
      </c>
      <c r="B9084" s="61" t="s">
        <v>207</v>
      </c>
      <c r="C9084" s="62">
        <v>2007</v>
      </c>
      <c r="D9084" s="61" t="s">
        <v>99</v>
      </c>
      <c r="E9084" s="62">
        <v>60</v>
      </c>
      <c r="F9084" s="62">
        <v>112704</v>
      </c>
      <c r="G9084" s="62">
        <v>16698</v>
      </c>
      <c r="H9084" s="62">
        <v>23.19</v>
      </c>
      <c r="I9084" s="62">
        <v>1878.4</v>
      </c>
      <c r="J9084" s="62">
        <v>104814.72</v>
      </c>
      <c r="K9084" s="62">
        <v>0</v>
      </c>
      <c r="L9084" s="63"/>
      <c r="M9084" s="63"/>
      <c r="N9084" s="63"/>
      <c r="O9084" s="63"/>
      <c r="P9084" s="63"/>
      <c r="Q9084" s="63"/>
      <c r="R9084" s="63"/>
      <c r="S9084" s="63"/>
      <c r="T9084" s="63"/>
      <c r="U9084" s="63"/>
      <c r="V9084" s="63"/>
      <c r="W9084" s="63"/>
      <c r="X9084" s="63"/>
      <c r="Y9084" s="63"/>
      <c r="Z9084" s="62">
        <v>0</v>
      </c>
      <c r="AA9084" s="63"/>
      <c r="AB9084" s="63"/>
      <c r="AC9084" s="62">
        <v>0</v>
      </c>
    </row>
    <row r="9085" spans="1:29" x14ac:dyDescent="0.25">
      <c r="A9085" s="61" t="s">
        <v>140</v>
      </c>
      <c r="B9085" s="61" t="s">
        <v>141</v>
      </c>
      <c r="C9085" s="62">
        <v>2003</v>
      </c>
      <c r="D9085" s="61" t="s">
        <v>99</v>
      </c>
      <c r="E9085" s="62">
        <v>70</v>
      </c>
      <c r="F9085" s="62">
        <v>138178</v>
      </c>
      <c r="G9085" s="62">
        <v>15278</v>
      </c>
      <c r="H9085" s="62">
        <v>18.190000000000001</v>
      </c>
      <c r="I9085" s="62">
        <v>1973.97</v>
      </c>
      <c r="J9085" s="62">
        <v>128505.54</v>
      </c>
      <c r="K9085" s="62">
        <v>6896.22</v>
      </c>
      <c r="L9085" s="62">
        <v>6094</v>
      </c>
      <c r="M9085" s="62">
        <v>7.25</v>
      </c>
      <c r="N9085" s="63"/>
      <c r="O9085" s="63"/>
      <c r="P9085" s="63"/>
      <c r="Q9085" s="63"/>
      <c r="R9085" s="63"/>
      <c r="S9085" s="63"/>
      <c r="T9085" s="63"/>
      <c r="U9085" s="63"/>
      <c r="V9085" s="63"/>
      <c r="W9085" s="63"/>
      <c r="X9085" s="63"/>
      <c r="Y9085" s="63"/>
      <c r="Z9085" s="62">
        <v>1360</v>
      </c>
      <c r="AA9085" s="62">
        <v>4910</v>
      </c>
      <c r="AB9085" s="62">
        <v>5.85</v>
      </c>
      <c r="AC9085" s="62">
        <v>19.43</v>
      </c>
    </row>
    <row r="9086" spans="1:29" ht="30" x14ac:dyDescent="0.25">
      <c r="A9086" s="61" t="s">
        <v>92</v>
      </c>
      <c r="B9086" s="61" t="s">
        <v>93</v>
      </c>
      <c r="C9086" s="62">
        <v>2003</v>
      </c>
      <c r="D9086" s="61" t="s">
        <v>78</v>
      </c>
      <c r="E9086" s="62">
        <v>64</v>
      </c>
      <c r="F9086" s="62">
        <v>99840</v>
      </c>
      <c r="G9086" s="62">
        <v>10562</v>
      </c>
      <c r="H9086" s="62">
        <v>13.75</v>
      </c>
      <c r="I9086" s="62">
        <v>1560</v>
      </c>
      <c r="J9086" s="62">
        <v>92851.199999999997</v>
      </c>
      <c r="K9086" s="62">
        <v>12161.98</v>
      </c>
      <c r="L9086" s="62">
        <v>13569</v>
      </c>
      <c r="M9086" s="62">
        <v>17.670000000000002</v>
      </c>
      <c r="N9086" s="62">
        <v>190.03</v>
      </c>
      <c r="O9086" s="62">
        <v>146664.95000000001</v>
      </c>
      <c r="P9086" s="63"/>
      <c r="Q9086" s="63"/>
      <c r="R9086" s="63"/>
      <c r="S9086" s="63"/>
      <c r="T9086" s="63"/>
      <c r="U9086" s="63"/>
      <c r="V9086" s="63"/>
      <c r="W9086" s="63"/>
      <c r="X9086" s="63"/>
      <c r="Y9086" s="63"/>
      <c r="Z9086" s="62">
        <v>320650</v>
      </c>
      <c r="AA9086" s="62">
        <v>21176</v>
      </c>
      <c r="AB9086" s="62">
        <v>27.57</v>
      </c>
      <c r="AC9086" s="62">
        <v>5010.16</v>
      </c>
    </row>
    <row r="9087" spans="1:29" x14ac:dyDescent="0.25">
      <c r="A9087" s="61" t="s">
        <v>184</v>
      </c>
      <c r="B9087" s="61" t="s">
        <v>185</v>
      </c>
      <c r="C9087" s="62">
        <v>2011</v>
      </c>
      <c r="D9087" s="61" t="s">
        <v>89</v>
      </c>
      <c r="E9087" s="62">
        <v>48</v>
      </c>
      <c r="F9087" s="62">
        <v>256118</v>
      </c>
      <c r="G9087" s="62">
        <v>39038</v>
      </c>
      <c r="H9087" s="62">
        <v>67.77</v>
      </c>
      <c r="I9087" s="62">
        <v>5335.79</v>
      </c>
      <c r="J9087" s="62">
        <v>238189.74</v>
      </c>
      <c r="K9087" s="62">
        <v>0</v>
      </c>
      <c r="L9087" s="63"/>
      <c r="M9087" s="63"/>
      <c r="N9087" s="63"/>
      <c r="O9087" s="63"/>
      <c r="P9087" s="63"/>
      <c r="Q9087" s="63"/>
      <c r="R9087" s="63"/>
      <c r="S9087" s="63"/>
      <c r="T9087" s="63"/>
      <c r="U9087" s="62">
        <v>17651</v>
      </c>
      <c r="V9087" s="62">
        <v>55235</v>
      </c>
      <c r="W9087" s="62">
        <v>95.89</v>
      </c>
      <c r="X9087" s="62">
        <v>367</v>
      </c>
      <c r="Y9087" s="62">
        <v>395099.98</v>
      </c>
      <c r="Z9087" s="62">
        <v>2853009</v>
      </c>
      <c r="AA9087" s="62">
        <v>19098</v>
      </c>
      <c r="AB9087" s="62">
        <v>33.159999999999997</v>
      </c>
      <c r="AC9087" s="62">
        <v>59437.69</v>
      </c>
    </row>
    <row r="9088" spans="1:29" ht="30" x14ac:dyDescent="0.25">
      <c r="A9088" s="61" t="s">
        <v>216</v>
      </c>
      <c r="B9088" s="61" t="s">
        <v>217</v>
      </c>
      <c r="C9088" s="62">
        <v>2006</v>
      </c>
      <c r="D9088" s="61" t="s">
        <v>75</v>
      </c>
      <c r="E9088" s="62">
        <v>86</v>
      </c>
      <c r="F9088" s="62">
        <v>1589510</v>
      </c>
      <c r="G9088" s="62">
        <v>306775</v>
      </c>
      <c r="H9088" s="62">
        <v>297.26</v>
      </c>
      <c r="I9088" s="62">
        <v>18482.669999999998</v>
      </c>
      <c r="J9088" s="62">
        <v>1478244.3</v>
      </c>
      <c r="K9088" s="62">
        <v>7752.67</v>
      </c>
      <c r="L9088" s="62">
        <v>16610</v>
      </c>
      <c r="M9088" s="62">
        <v>16.09</v>
      </c>
      <c r="N9088" s="62">
        <v>90.15</v>
      </c>
      <c r="O9088" s="62">
        <v>93491.74</v>
      </c>
      <c r="P9088" s="63"/>
      <c r="Q9088" s="63"/>
      <c r="R9088" s="63"/>
      <c r="S9088" s="63"/>
      <c r="T9088" s="63"/>
      <c r="U9088" s="63"/>
      <c r="V9088" s="63"/>
      <c r="W9088" s="63"/>
      <c r="X9088" s="63"/>
      <c r="Y9088" s="63"/>
      <c r="Z9088" s="62">
        <v>11400</v>
      </c>
      <c r="AA9088" s="62">
        <v>108903</v>
      </c>
      <c r="AB9088" s="62">
        <v>105.53</v>
      </c>
      <c r="AC9088" s="62">
        <v>132.56</v>
      </c>
    </row>
    <row r="9089" spans="1:29" ht="30" x14ac:dyDescent="0.25">
      <c r="A9089" s="61" t="s">
        <v>249</v>
      </c>
      <c r="B9089" s="61" t="s">
        <v>250</v>
      </c>
      <c r="C9089" s="62">
        <v>2014</v>
      </c>
      <c r="D9089" s="61" t="s">
        <v>78</v>
      </c>
      <c r="E9089" s="62">
        <v>40</v>
      </c>
      <c r="F9089" s="62">
        <v>137190</v>
      </c>
      <c r="G9089" s="62">
        <v>18466</v>
      </c>
      <c r="H9089" s="62">
        <v>38.47</v>
      </c>
      <c r="I9089" s="62">
        <v>3429.75</v>
      </c>
      <c r="J9089" s="62">
        <v>127586.7</v>
      </c>
      <c r="K9089" s="62">
        <v>18083.77</v>
      </c>
      <c r="L9089" s="62">
        <v>25108</v>
      </c>
      <c r="M9089" s="62">
        <v>52.31</v>
      </c>
      <c r="N9089" s="62">
        <v>452.09</v>
      </c>
      <c r="O9089" s="62">
        <v>218077.6</v>
      </c>
      <c r="P9089" s="63"/>
      <c r="Q9089" s="63"/>
      <c r="R9089" s="63"/>
      <c r="S9089" s="63"/>
      <c r="T9089" s="63"/>
      <c r="U9089" s="63"/>
      <c r="V9089" s="63"/>
      <c r="W9089" s="63"/>
      <c r="X9089" s="63"/>
      <c r="Y9089" s="63"/>
      <c r="Z9089" s="62">
        <v>679.1</v>
      </c>
      <c r="AA9089" s="62">
        <v>5308</v>
      </c>
      <c r="AB9089" s="62">
        <v>11.06</v>
      </c>
      <c r="AC9089" s="62">
        <v>16.98</v>
      </c>
    </row>
    <row r="9090" spans="1:29" ht="30" x14ac:dyDescent="0.25">
      <c r="A9090" s="61" t="s">
        <v>231</v>
      </c>
      <c r="B9090" s="61" t="s">
        <v>232</v>
      </c>
      <c r="C9090" s="62">
        <v>2009</v>
      </c>
      <c r="D9090" s="61" t="s">
        <v>78</v>
      </c>
      <c r="E9090" s="62">
        <v>76</v>
      </c>
      <c r="F9090" s="62">
        <v>255291</v>
      </c>
      <c r="G9090" s="62">
        <v>36637</v>
      </c>
      <c r="H9090" s="62">
        <v>40.17</v>
      </c>
      <c r="I9090" s="62">
        <v>3359.09</v>
      </c>
      <c r="J9090" s="62">
        <v>237420.63</v>
      </c>
      <c r="K9090" s="62">
        <v>37879.730000000003</v>
      </c>
      <c r="L9090" s="62">
        <v>55605</v>
      </c>
      <c r="M9090" s="62">
        <v>60.97</v>
      </c>
      <c r="N9090" s="62">
        <v>498.42</v>
      </c>
      <c r="O9090" s="62">
        <v>456803.01</v>
      </c>
      <c r="P9090" s="63"/>
      <c r="Q9090" s="63"/>
      <c r="R9090" s="63"/>
      <c r="S9090" s="63"/>
      <c r="T9090" s="63"/>
      <c r="U9090" s="63"/>
      <c r="V9090" s="63"/>
      <c r="W9090" s="63"/>
      <c r="X9090" s="63"/>
      <c r="Y9090" s="63"/>
      <c r="Z9090" s="62">
        <v>308530</v>
      </c>
      <c r="AA9090" s="62">
        <v>19792</v>
      </c>
      <c r="AB9090" s="62">
        <v>21.7</v>
      </c>
      <c r="AC9090" s="62">
        <v>4059.61</v>
      </c>
    </row>
    <row r="9091" spans="1:29" ht="30" x14ac:dyDescent="0.25">
      <c r="A9091" s="61" t="s">
        <v>361</v>
      </c>
      <c r="B9091" s="61" t="s">
        <v>362</v>
      </c>
      <c r="C9091" s="62">
        <v>2015</v>
      </c>
      <c r="D9091" s="61" t="s">
        <v>89</v>
      </c>
      <c r="E9091" s="62">
        <v>25</v>
      </c>
      <c r="F9091" s="62">
        <v>155520</v>
      </c>
      <c r="G9091" s="62">
        <v>32130</v>
      </c>
      <c r="H9091" s="62">
        <v>107.1</v>
      </c>
      <c r="I9091" s="62">
        <v>6220.8</v>
      </c>
      <c r="J9091" s="62">
        <v>144633.60000000001</v>
      </c>
      <c r="K9091" s="62">
        <v>14294</v>
      </c>
      <c r="L9091" s="62">
        <v>31889</v>
      </c>
      <c r="M9091" s="62">
        <v>106.3</v>
      </c>
      <c r="N9091" s="62">
        <v>571.76</v>
      </c>
      <c r="O9091" s="62">
        <v>172375.63</v>
      </c>
      <c r="P9091" s="63"/>
      <c r="Q9091" s="63"/>
      <c r="R9091" s="63"/>
      <c r="S9091" s="63"/>
      <c r="T9091" s="63"/>
      <c r="U9091" s="63"/>
      <c r="V9091" s="63"/>
      <c r="W9091" s="63"/>
      <c r="X9091" s="63"/>
      <c r="Y9091" s="63"/>
      <c r="Z9091" s="62">
        <v>120.31</v>
      </c>
      <c r="AA9091" s="62">
        <v>13331</v>
      </c>
      <c r="AB9091" s="62">
        <v>44.44</v>
      </c>
      <c r="AC9091" s="62">
        <v>4.8099999999999996</v>
      </c>
    </row>
    <row r="9092" spans="1:29" x14ac:dyDescent="0.25">
      <c r="A9092" s="61" t="s">
        <v>220</v>
      </c>
      <c r="B9092" s="61" t="s">
        <v>221</v>
      </c>
      <c r="C9092" s="62">
        <v>2003</v>
      </c>
      <c r="D9092" s="61" t="s">
        <v>78</v>
      </c>
      <c r="E9092" s="62">
        <v>52</v>
      </c>
      <c r="F9092" s="62">
        <v>109440</v>
      </c>
      <c r="G9092" s="62">
        <v>12507</v>
      </c>
      <c r="H9092" s="62">
        <v>20.04</v>
      </c>
      <c r="I9092" s="62">
        <v>2104.62</v>
      </c>
      <c r="J9092" s="62">
        <v>101779.2</v>
      </c>
      <c r="K9092" s="62">
        <v>6352.09</v>
      </c>
      <c r="L9092" s="62">
        <v>11640</v>
      </c>
      <c r="M9092" s="62">
        <v>18.649999999999999</v>
      </c>
      <c r="N9092" s="63"/>
      <c r="O9092" s="63"/>
      <c r="P9092" s="63"/>
      <c r="Q9092" s="63"/>
      <c r="R9092" s="63"/>
      <c r="S9092" s="63"/>
      <c r="T9092" s="63"/>
      <c r="U9092" s="63"/>
      <c r="V9092" s="63"/>
      <c r="W9092" s="63"/>
      <c r="X9092" s="63"/>
      <c r="Y9092" s="63"/>
      <c r="Z9092" s="62">
        <v>1.32</v>
      </c>
      <c r="AA9092" s="62">
        <v>4026</v>
      </c>
      <c r="AB9092" s="62">
        <v>6.45</v>
      </c>
      <c r="AC9092" s="62">
        <v>0.03</v>
      </c>
    </row>
    <row r="9093" spans="1:29" x14ac:dyDescent="0.25">
      <c r="A9093" s="61" t="s">
        <v>192</v>
      </c>
      <c r="B9093" s="61" t="s">
        <v>193</v>
      </c>
      <c r="C9093" s="62">
        <v>2014</v>
      </c>
      <c r="D9093" s="61" t="s">
        <v>75</v>
      </c>
      <c r="E9093" s="62">
        <v>7</v>
      </c>
      <c r="F9093" s="62">
        <v>1113</v>
      </c>
      <c r="G9093" s="62">
        <v>767</v>
      </c>
      <c r="H9093" s="62">
        <v>9.1300000000000008</v>
      </c>
      <c r="I9093" s="62">
        <v>159</v>
      </c>
      <c r="J9093" s="62">
        <v>1035.0899999999999</v>
      </c>
      <c r="K9093" s="62">
        <v>433.56</v>
      </c>
      <c r="L9093" s="62">
        <v>1418</v>
      </c>
      <c r="M9093" s="62">
        <v>16.88</v>
      </c>
      <c r="N9093" s="62">
        <v>61.94</v>
      </c>
      <c r="O9093" s="62">
        <v>5228.43</v>
      </c>
      <c r="P9093" s="63"/>
      <c r="Q9093" s="63"/>
      <c r="R9093" s="63"/>
      <c r="S9093" s="63"/>
      <c r="T9093" s="63"/>
      <c r="U9093" s="63"/>
      <c r="V9093" s="63"/>
      <c r="W9093" s="63"/>
      <c r="X9093" s="63"/>
      <c r="Y9093" s="63"/>
      <c r="Z9093" s="62">
        <v>37900</v>
      </c>
      <c r="AA9093" s="62">
        <v>2208</v>
      </c>
      <c r="AB9093" s="62">
        <v>26.29</v>
      </c>
      <c r="AC9093" s="62">
        <v>5414.29</v>
      </c>
    </row>
    <row r="9094" spans="1:29" ht="30" x14ac:dyDescent="0.25">
      <c r="A9094" s="61" t="s">
        <v>100</v>
      </c>
      <c r="B9094" s="61" t="s">
        <v>101</v>
      </c>
      <c r="C9094" s="62">
        <v>2009</v>
      </c>
      <c r="D9094" s="61" t="s">
        <v>99</v>
      </c>
      <c r="E9094" s="62">
        <v>74</v>
      </c>
      <c r="F9094" s="62">
        <v>768309</v>
      </c>
      <c r="G9094" s="62">
        <v>129713</v>
      </c>
      <c r="H9094" s="62">
        <v>146.07</v>
      </c>
      <c r="I9094" s="62">
        <v>10382.549999999999</v>
      </c>
      <c r="J9094" s="62">
        <v>714527.37</v>
      </c>
      <c r="K9094" s="62">
        <v>0</v>
      </c>
      <c r="L9094" s="63"/>
      <c r="M9094" s="63"/>
      <c r="N9094" s="63"/>
      <c r="O9094" s="63"/>
      <c r="P9094" s="62">
        <v>424</v>
      </c>
      <c r="Q9094" s="62">
        <v>1345</v>
      </c>
      <c r="R9094" s="62">
        <v>1.51</v>
      </c>
      <c r="S9094" s="62">
        <v>5</v>
      </c>
      <c r="T9094" s="62">
        <v>5371.66</v>
      </c>
      <c r="U9094" s="63"/>
      <c r="V9094" s="63"/>
      <c r="W9094" s="63"/>
      <c r="X9094" s="63"/>
      <c r="Y9094" s="63"/>
      <c r="Z9094" s="62">
        <v>79169</v>
      </c>
      <c r="AA9094" s="62">
        <v>4018</v>
      </c>
      <c r="AB9094" s="62">
        <v>4.5199999999999996</v>
      </c>
      <c r="AC9094" s="62">
        <v>1069.8499999999999</v>
      </c>
    </row>
    <row r="9095" spans="1:29" x14ac:dyDescent="0.25">
      <c r="A9095" s="61" t="s">
        <v>130</v>
      </c>
      <c r="B9095" s="61" t="s">
        <v>131</v>
      </c>
      <c r="C9095" s="62">
        <v>2016</v>
      </c>
      <c r="D9095" s="61" t="s">
        <v>226</v>
      </c>
      <c r="E9095" s="62">
        <v>50</v>
      </c>
      <c r="F9095" s="62">
        <v>458600</v>
      </c>
      <c r="G9095" s="62">
        <v>57030</v>
      </c>
      <c r="H9095" s="62">
        <v>95.05</v>
      </c>
      <c r="I9095" s="62">
        <v>9172</v>
      </c>
      <c r="J9095" s="62">
        <v>426498</v>
      </c>
      <c r="K9095" s="62">
        <v>0</v>
      </c>
      <c r="L9095" s="63"/>
      <c r="M9095" s="63"/>
      <c r="N9095" s="63"/>
      <c r="O9095" s="63"/>
      <c r="P9095" s="63"/>
      <c r="Q9095" s="63"/>
      <c r="R9095" s="63"/>
      <c r="S9095" s="63"/>
      <c r="T9095" s="63"/>
      <c r="U9095" s="63"/>
      <c r="V9095" s="63"/>
      <c r="W9095" s="63"/>
      <c r="X9095" s="63"/>
      <c r="Y9095" s="63"/>
      <c r="Z9095" s="62">
        <v>1770</v>
      </c>
      <c r="AA9095" s="62">
        <v>11024</v>
      </c>
      <c r="AB9095" s="62">
        <v>18.37</v>
      </c>
      <c r="AC9095" s="62">
        <v>35.4</v>
      </c>
    </row>
    <row r="9096" spans="1:29" ht="30" x14ac:dyDescent="0.25">
      <c r="A9096" s="61" t="s">
        <v>142</v>
      </c>
      <c r="B9096" s="61" t="s">
        <v>143</v>
      </c>
      <c r="C9096" s="62">
        <v>2015</v>
      </c>
      <c r="D9096" s="61" t="s">
        <v>89</v>
      </c>
      <c r="E9096" s="62">
        <v>132</v>
      </c>
      <c r="F9096" s="62">
        <v>1611775</v>
      </c>
      <c r="G9096" s="62">
        <v>234895</v>
      </c>
      <c r="H9096" s="62">
        <v>148.29</v>
      </c>
      <c r="I9096" s="62">
        <v>12210.42</v>
      </c>
      <c r="J9096" s="62">
        <v>1498950.75</v>
      </c>
      <c r="K9096" s="62">
        <v>0</v>
      </c>
      <c r="L9096" s="63"/>
      <c r="M9096" s="63"/>
      <c r="N9096" s="63"/>
      <c r="O9096" s="63"/>
      <c r="P9096" s="63"/>
      <c r="Q9096" s="63"/>
      <c r="R9096" s="63"/>
      <c r="S9096" s="63"/>
      <c r="T9096" s="63"/>
      <c r="U9096" s="63"/>
      <c r="V9096" s="63"/>
      <c r="W9096" s="63"/>
      <c r="X9096" s="63"/>
      <c r="Y9096" s="63"/>
      <c r="Z9096" s="62">
        <v>3883</v>
      </c>
      <c r="AA9096" s="62">
        <v>53803</v>
      </c>
      <c r="AB9096" s="62">
        <v>33.97</v>
      </c>
      <c r="AC9096" s="62">
        <v>29.42</v>
      </c>
    </row>
    <row r="9097" spans="1:29" ht="30" x14ac:dyDescent="0.25">
      <c r="A9097" s="61" t="s">
        <v>124</v>
      </c>
      <c r="B9097" s="61" t="s">
        <v>125</v>
      </c>
      <c r="C9097" s="62">
        <v>2010</v>
      </c>
      <c r="D9097" s="61" t="s">
        <v>72</v>
      </c>
      <c r="E9097" s="62">
        <v>48</v>
      </c>
      <c r="F9097" s="62">
        <v>159968</v>
      </c>
      <c r="G9097" s="62">
        <v>20268</v>
      </c>
      <c r="H9097" s="62">
        <v>35.19</v>
      </c>
      <c r="I9097" s="62">
        <v>3332.67</v>
      </c>
      <c r="J9097" s="62">
        <v>148770.23999999999</v>
      </c>
      <c r="K9097" s="62">
        <v>26774.01</v>
      </c>
      <c r="L9097" s="62">
        <v>27771</v>
      </c>
      <c r="M9097" s="62">
        <v>48.21</v>
      </c>
      <c r="N9097" s="62">
        <v>557.79</v>
      </c>
      <c r="O9097" s="62">
        <v>322875.77</v>
      </c>
      <c r="P9097" s="63"/>
      <c r="Q9097" s="63"/>
      <c r="R9097" s="63"/>
      <c r="S9097" s="63"/>
      <c r="T9097" s="63"/>
      <c r="U9097" s="63"/>
      <c r="V9097" s="63"/>
      <c r="W9097" s="63"/>
      <c r="X9097" s="63"/>
      <c r="Y9097" s="63"/>
      <c r="Z9097" s="62">
        <v>126.09</v>
      </c>
      <c r="AA9097" s="62">
        <v>9685</v>
      </c>
      <c r="AB9097" s="62">
        <v>16.809999999999999</v>
      </c>
      <c r="AC9097" s="62">
        <v>2.63</v>
      </c>
    </row>
    <row r="9098" spans="1:29" ht="45" x14ac:dyDescent="0.25">
      <c r="A9098" s="61" t="s">
        <v>109</v>
      </c>
      <c r="B9098" s="61" t="s">
        <v>110</v>
      </c>
      <c r="C9098" s="62">
        <v>2017</v>
      </c>
      <c r="D9098" s="61" t="s">
        <v>89</v>
      </c>
      <c r="E9098" s="62">
        <v>17</v>
      </c>
      <c r="F9098" s="62">
        <v>36536</v>
      </c>
      <c r="G9098" s="62">
        <v>7803</v>
      </c>
      <c r="H9098" s="62">
        <v>38.25</v>
      </c>
      <c r="I9098" s="62">
        <v>2149.1799999999998</v>
      </c>
      <c r="J9098" s="62">
        <v>33978.480000000003</v>
      </c>
      <c r="K9098" s="62">
        <v>1585.84</v>
      </c>
      <c r="L9098" s="62">
        <v>2616</v>
      </c>
      <c r="M9098" s="62">
        <v>12.82</v>
      </c>
      <c r="N9098" s="62">
        <v>93.28</v>
      </c>
      <c r="O9098" s="62">
        <v>19124.11</v>
      </c>
      <c r="P9098" s="62">
        <v>188</v>
      </c>
      <c r="Q9098" s="62">
        <v>225</v>
      </c>
      <c r="R9098" s="62">
        <v>1.1000000000000001</v>
      </c>
      <c r="S9098" s="62">
        <v>11</v>
      </c>
      <c r="T9098" s="62">
        <v>2381.77</v>
      </c>
      <c r="U9098" s="62">
        <v>248</v>
      </c>
      <c r="V9098" s="62">
        <v>312</v>
      </c>
      <c r="W9098" s="62">
        <v>1.53</v>
      </c>
      <c r="X9098" s="62">
        <v>14</v>
      </c>
      <c r="Y9098" s="62">
        <v>5551.23</v>
      </c>
      <c r="Z9098" s="62">
        <v>0</v>
      </c>
      <c r="AA9098" s="63"/>
      <c r="AB9098" s="63"/>
      <c r="AC9098" s="62">
        <v>0</v>
      </c>
    </row>
    <row r="9099" spans="1:29" ht="30" x14ac:dyDescent="0.25">
      <c r="A9099" s="61" t="s">
        <v>302</v>
      </c>
      <c r="B9099" s="61" t="s">
        <v>303</v>
      </c>
      <c r="C9099" s="62">
        <v>2004</v>
      </c>
      <c r="D9099" s="61" t="s">
        <v>78</v>
      </c>
      <c r="E9099" s="62">
        <v>40</v>
      </c>
      <c r="F9099" s="62">
        <v>125120</v>
      </c>
      <c r="G9099" s="62">
        <v>11268</v>
      </c>
      <c r="H9099" s="62">
        <v>23.48</v>
      </c>
      <c r="I9099" s="62">
        <v>3128</v>
      </c>
      <c r="J9099" s="62">
        <v>116361.60000000001</v>
      </c>
      <c r="K9099" s="62">
        <v>17054.32</v>
      </c>
      <c r="L9099" s="62">
        <v>19504</v>
      </c>
      <c r="M9099" s="62">
        <v>40.630000000000003</v>
      </c>
      <c r="N9099" s="62">
        <v>426.36</v>
      </c>
      <c r="O9099" s="62">
        <v>205663.12</v>
      </c>
      <c r="P9099" s="63"/>
      <c r="Q9099" s="63"/>
      <c r="R9099" s="63"/>
      <c r="S9099" s="63"/>
      <c r="T9099" s="63"/>
      <c r="U9099" s="63"/>
      <c r="V9099" s="63"/>
      <c r="W9099" s="63"/>
      <c r="X9099" s="63"/>
      <c r="Y9099" s="63"/>
      <c r="Z9099" s="62">
        <v>322.83999999999997</v>
      </c>
      <c r="AA9099" s="62">
        <v>7757</v>
      </c>
      <c r="AB9099" s="62">
        <v>16.16</v>
      </c>
      <c r="AC9099" s="62">
        <v>8.07</v>
      </c>
    </row>
    <row r="9100" spans="1:29" ht="30" x14ac:dyDescent="0.25">
      <c r="A9100" s="61" t="s">
        <v>239</v>
      </c>
      <c r="B9100" s="61" t="s">
        <v>240</v>
      </c>
      <c r="C9100" s="62">
        <v>2017</v>
      </c>
      <c r="D9100" s="61" t="s">
        <v>75</v>
      </c>
      <c r="E9100" s="62">
        <v>1</v>
      </c>
      <c r="F9100" s="62">
        <v>496</v>
      </c>
      <c r="G9100" s="62">
        <v>116</v>
      </c>
      <c r="H9100" s="62">
        <v>9.67</v>
      </c>
      <c r="I9100" s="62">
        <v>496</v>
      </c>
      <c r="J9100" s="62">
        <v>461.28</v>
      </c>
      <c r="K9100" s="62">
        <v>0</v>
      </c>
      <c r="L9100" s="62">
        <v>247</v>
      </c>
      <c r="M9100" s="62">
        <v>20.58</v>
      </c>
      <c r="N9100" s="63"/>
      <c r="O9100" s="63"/>
      <c r="P9100" s="63"/>
      <c r="Q9100" s="63"/>
      <c r="R9100" s="63"/>
      <c r="S9100" s="63"/>
      <c r="T9100" s="63"/>
      <c r="U9100" s="63"/>
      <c r="V9100" s="63"/>
      <c r="W9100" s="63"/>
      <c r="X9100" s="63"/>
      <c r="Y9100" s="63"/>
      <c r="Z9100" s="62">
        <v>40.1</v>
      </c>
      <c r="AA9100" s="62">
        <v>1567</v>
      </c>
      <c r="AB9100" s="62">
        <v>130.58000000000001</v>
      </c>
      <c r="AC9100" s="62">
        <v>40.1</v>
      </c>
    </row>
    <row r="9101" spans="1:29" ht="30" x14ac:dyDescent="0.25">
      <c r="A9101" s="61" t="s">
        <v>218</v>
      </c>
      <c r="B9101" s="61" t="s">
        <v>219</v>
      </c>
      <c r="C9101" s="62">
        <v>2008</v>
      </c>
      <c r="D9101" s="61" t="s">
        <v>78</v>
      </c>
      <c r="E9101" s="62">
        <v>30</v>
      </c>
      <c r="F9101" s="62">
        <v>68600</v>
      </c>
      <c r="G9101" s="62">
        <v>12376</v>
      </c>
      <c r="H9101" s="62">
        <v>34.380000000000003</v>
      </c>
      <c r="I9101" s="62">
        <v>2286.67</v>
      </c>
      <c r="J9101" s="62">
        <v>63798</v>
      </c>
      <c r="K9101" s="62">
        <v>15989.33</v>
      </c>
      <c r="L9101" s="62">
        <v>26733</v>
      </c>
      <c r="M9101" s="62">
        <v>74.260000000000005</v>
      </c>
      <c r="N9101" s="62">
        <v>532.98</v>
      </c>
      <c r="O9101" s="62">
        <v>192820.14</v>
      </c>
      <c r="P9101" s="63"/>
      <c r="Q9101" s="63"/>
      <c r="R9101" s="63"/>
      <c r="S9101" s="63"/>
      <c r="T9101" s="63"/>
      <c r="U9101" s="63"/>
      <c r="V9101" s="63"/>
      <c r="W9101" s="63"/>
      <c r="X9101" s="63"/>
      <c r="Y9101" s="63"/>
      <c r="Z9101" s="62">
        <v>79900</v>
      </c>
      <c r="AA9101" s="62">
        <v>9432</v>
      </c>
      <c r="AB9101" s="62">
        <v>26.2</v>
      </c>
      <c r="AC9101" s="62">
        <v>2663.33</v>
      </c>
    </row>
    <row r="9102" spans="1:29" x14ac:dyDescent="0.25">
      <c r="A9102" s="61" t="s">
        <v>144</v>
      </c>
      <c r="B9102" s="61" t="s">
        <v>145</v>
      </c>
      <c r="C9102" s="62">
        <v>2010</v>
      </c>
      <c r="D9102" s="61" t="s">
        <v>86</v>
      </c>
      <c r="E9102" s="62">
        <v>26</v>
      </c>
      <c r="F9102" s="62">
        <v>0</v>
      </c>
      <c r="G9102" s="62">
        <v>0</v>
      </c>
      <c r="H9102" s="62">
        <v>0</v>
      </c>
      <c r="I9102" s="62">
        <v>0</v>
      </c>
      <c r="J9102" s="62">
        <v>0</v>
      </c>
      <c r="K9102" s="62">
        <v>0</v>
      </c>
      <c r="L9102" s="62">
        <v>0</v>
      </c>
      <c r="M9102" s="62">
        <v>0</v>
      </c>
      <c r="N9102" s="63"/>
      <c r="O9102" s="63"/>
      <c r="P9102" s="63"/>
      <c r="Q9102" s="63"/>
      <c r="R9102" s="63"/>
      <c r="S9102" s="63"/>
      <c r="T9102" s="63"/>
      <c r="U9102" s="63"/>
      <c r="V9102" s="63"/>
      <c r="W9102" s="63"/>
      <c r="X9102" s="63"/>
      <c r="Y9102" s="63"/>
      <c r="Z9102" s="62">
        <v>1919</v>
      </c>
      <c r="AA9102" s="62">
        <v>21016</v>
      </c>
      <c r="AB9102" s="62">
        <v>67.36</v>
      </c>
      <c r="AC9102" s="62">
        <v>73.81</v>
      </c>
    </row>
    <row r="9103" spans="1:29" ht="30" x14ac:dyDescent="0.25">
      <c r="A9103" s="61" t="s">
        <v>188</v>
      </c>
      <c r="B9103" s="61" t="s">
        <v>189</v>
      </c>
      <c r="C9103" s="62">
        <v>2013</v>
      </c>
      <c r="D9103" s="61" t="s">
        <v>298</v>
      </c>
      <c r="E9103" s="62">
        <v>9</v>
      </c>
      <c r="F9103" s="62">
        <v>37118</v>
      </c>
      <c r="G9103" s="62">
        <v>8849</v>
      </c>
      <c r="H9103" s="62">
        <v>81.94</v>
      </c>
      <c r="I9103" s="62">
        <v>4124.22</v>
      </c>
      <c r="J9103" s="62">
        <v>34519.74</v>
      </c>
      <c r="K9103" s="62">
        <v>4254.12</v>
      </c>
      <c r="L9103" s="62">
        <v>6881</v>
      </c>
      <c r="M9103" s="62">
        <v>63.71</v>
      </c>
      <c r="N9103" s="63"/>
      <c r="O9103" s="63"/>
      <c r="P9103" s="63"/>
      <c r="Q9103" s="63"/>
      <c r="R9103" s="63"/>
      <c r="S9103" s="63"/>
      <c r="T9103" s="63"/>
      <c r="U9103" s="63"/>
      <c r="V9103" s="63"/>
      <c r="W9103" s="63"/>
      <c r="X9103" s="63"/>
      <c r="Y9103" s="63"/>
      <c r="Z9103" s="62">
        <v>639</v>
      </c>
      <c r="AA9103" s="62">
        <v>4272</v>
      </c>
      <c r="AB9103" s="62">
        <v>39.56</v>
      </c>
      <c r="AC9103" s="62">
        <v>71</v>
      </c>
    </row>
    <row r="9104" spans="1:29" x14ac:dyDescent="0.25">
      <c r="A9104" s="61" t="s">
        <v>229</v>
      </c>
      <c r="B9104" s="61" t="s">
        <v>230</v>
      </c>
      <c r="C9104" s="62">
        <v>2006</v>
      </c>
      <c r="D9104" s="61" t="s">
        <v>89</v>
      </c>
      <c r="E9104" s="62">
        <v>103</v>
      </c>
      <c r="F9104" s="62">
        <v>649281</v>
      </c>
      <c r="G9104" s="62">
        <v>189028</v>
      </c>
      <c r="H9104" s="62">
        <v>152.94</v>
      </c>
      <c r="I9104" s="62">
        <v>6303.7</v>
      </c>
      <c r="J9104" s="62">
        <v>603831.32999999996</v>
      </c>
      <c r="K9104" s="62">
        <v>100679.46</v>
      </c>
      <c r="L9104" s="62">
        <v>63678</v>
      </c>
      <c r="M9104" s="62">
        <v>51.52</v>
      </c>
      <c r="N9104" s="62">
        <v>977.47</v>
      </c>
      <c r="O9104" s="62">
        <v>1214123.83</v>
      </c>
      <c r="P9104" s="63"/>
      <c r="Q9104" s="63"/>
      <c r="R9104" s="63"/>
      <c r="S9104" s="63"/>
      <c r="T9104" s="63"/>
      <c r="U9104" s="63"/>
      <c r="V9104" s="63"/>
      <c r="W9104" s="63"/>
      <c r="X9104" s="63"/>
      <c r="Y9104" s="63"/>
      <c r="Z9104" s="62">
        <v>460114</v>
      </c>
      <c r="AA9104" s="62">
        <v>12143</v>
      </c>
      <c r="AB9104" s="62">
        <v>9.82</v>
      </c>
      <c r="AC9104" s="62">
        <v>4467.13</v>
      </c>
    </row>
    <row r="9105" spans="1:29" x14ac:dyDescent="0.25">
      <c r="A9105" s="61" t="s">
        <v>490</v>
      </c>
      <c r="B9105" s="61" t="s">
        <v>491</v>
      </c>
      <c r="C9105" s="62">
        <v>2016</v>
      </c>
      <c r="D9105" s="61" t="s">
        <v>99</v>
      </c>
      <c r="E9105" s="62">
        <v>70</v>
      </c>
      <c r="F9105" s="62">
        <v>668240</v>
      </c>
      <c r="G9105" s="62">
        <v>107135</v>
      </c>
      <c r="H9105" s="62">
        <v>127.54</v>
      </c>
      <c r="I9105" s="62">
        <v>9546.2900000000009</v>
      </c>
      <c r="J9105" s="62">
        <v>621463.19999999995</v>
      </c>
      <c r="K9105" s="62">
        <v>0</v>
      </c>
      <c r="L9105" s="63"/>
      <c r="M9105" s="63"/>
      <c r="N9105" s="63"/>
      <c r="O9105" s="63"/>
      <c r="P9105" s="63"/>
      <c r="Q9105" s="63"/>
      <c r="R9105" s="63"/>
      <c r="S9105" s="63"/>
      <c r="T9105" s="63"/>
      <c r="U9105" s="63"/>
      <c r="V9105" s="63"/>
      <c r="W9105" s="63"/>
      <c r="X9105" s="63"/>
      <c r="Y9105" s="63"/>
      <c r="Z9105" s="62">
        <v>277510</v>
      </c>
      <c r="AA9105" s="62">
        <v>10575</v>
      </c>
      <c r="AB9105" s="62">
        <v>12.59</v>
      </c>
      <c r="AC9105" s="62">
        <v>3964.43</v>
      </c>
    </row>
    <row r="9106" spans="1:29" x14ac:dyDescent="0.25">
      <c r="A9106" s="61" t="s">
        <v>241</v>
      </c>
      <c r="B9106" s="61" t="s">
        <v>242</v>
      </c>
      <c r="C9106" s="62">
        <v>2018</v>
      </c>
      <c r="D9106" s="61" t="s">
        <v>99</v>
      </c>
      <c r="E9106" s="62">
        <v>96</v>
      </c>
      <c r="F9106" s="62">
        <v>384644</v>
      </c>
      <c r="G9106" s="62">
        <v>27027</v>
      </c>
      <c r="H9106" s="62">
        <v>23.46</v>
      </c>
      <c r="I9106" s="62">
        <v>4006.71</v>
      </c>
      <c r="J9106" s="62">
        <v>357718.92</v>
      </c>
      <c r="K9106" s="62">
        <v>13457.2</v>
      </c>
      <c r="L9106" s="62">
        <v>35839</v>
      </c>
      <c r="M9106" s="62">
        <v>31.11</v>
      </c>
      <c r="N9106" s="62">
        <v>140.18</v>
      </c>
      <c r="O9106" s="62">
        <v>162284.35999999999</v>
      </c>
      <c r="P9106" s="63"/>
      <c r="Q9106" s="63"/>
      <c r="R9106" s="63"/>
      <c r="S9106" s="63"/>
      <c r="T9106" s="63"/>
      <c r="U9106" s="63"/>
      <c r="V9106" s="63"/>
      <c r="W9106" s="63"/>
      <c r="X9106" s="63"/>
      <c r="Y9106" s="63"/>
      <c r="Z9106" s="62">
        <v>102700</v>
      </c>
      <c r="AA9106" s="62">
        <v>14395</v>
      </c>
      <c r="AB9106" s="62">
        <v>12.5</v>
      </c>
      <c r="AC9106" s="62">
        <v>1069.79</v>
      </c>
    </row>
    <row r="9107" spans="1:29" x14ac:dyDescent="0.25">
      <c r="A9107" s="61" t="s">
        <v>79</v>
      </c>
      <c r="B9107" s="61" t="s">
        <v>80</v>
      </c>
      <c r="C9107" s="62">
        <v>2012</v>
      </c>
      <c r="D9107" s="61" t="s">
        <v>89</v>
      </c>
      <c r="E9107" s="62">
        <v>72</v>
      </c>
      <c r="F9107" s="62">
        <v>762585</v>
      </c>
      <c r="G9107" s="62">
        <v>96669</v>
      </c>
      <c r="H9107" s="62">
        <v>111.89</v>
      </c>
      <c r="I9107" s="62">
        <v>10591.46</v>
      </c>
      <c r="J9107" s="62">
        <v>709204.05</v>
      </c>
      <c r="K9107" s="62">
        <v>1928.23</v>
      </c>
      <c r="L9107" s="62">
        <v>2366</v>
      </c>
      <c r="M9107" s="62">
        <v>2.74</v>
      </c>
      <c r="N9107" s="62">
        <v>26.78</v>
      </c>
      <c r="O9107" s="62">
        <v>23253.040000000001</v>
      </c>
      <c r="P9107" s="63"/>
      <c r="Q9107" s="63"/>
      <c r="R9107" s="63"/>
      <c r="S9107" s="63"/>
      <c r="T9107" s="63"/>
      <c r="U9107" s="63"/>
      <c r="V9107" s="63"/>
      <c r="W9107" s="63"/>
      <c r="X9107" s="63"/>
      <c r="Y9107" s="63"/>
      <c r="Z9107" s="62">
        <v>269645</v>
      </c>
      <c r="AA9107" s="62">
        <v>13730</v>
      </c>
      <c r="AB9107" s="62">
        <v>15.89</v>
      </c>
      <c r="AC9107" s="62">
        <v>3745.07</v>
      </c>
    </row>
    <row r="9108" spans="1:29" ht="30" x14ac:dyDescent="0.25">
      <c r="A9108" s="61" t="s">
        <v>452</v>
      </c>
      <c r="B9108" s="61" t="s">
        <v>453</v>
      </c>
      <c r="C9108" s="62">
        <v>2005</v>
      </c>
      <c r="D9108" s="61" t="s">
        <v>89</v>
      </c>
      <c r="E9108" s="62">
        <v>6</v>
      </c>
      <c r="F9108" s="62">
        <v>908</v>
      </c>
      <c r="G9108" s="62">
        <v>122</v>
      </c>
      <c r="H9108" s="62">
        <v>1.69</v>
      </c>
      <c r="I9108" s="62">
        <v>151.33000000000001</v>
      </c>
      <c r="J9108" s="62">
        <v>844.44</v>
      </c>
      <c r="K9108" s="62">
        <v>0</v>
      </c>
      <c r="L9108" s="63"/>
      <c r="M9108" s="63"/>
      <c r="N9108" s="63"/>
      <c r="O9108" s="63"/>
      <c r="P9108" s="63"/>
      <c r="Q9108" s="63"/>
      <c r="R9108" s="63"/>
      <c r="S9108" s="63"/>
      <c r="T9108" s="63"/>
      <c r="U9108" s="63"/>
      <c r="V9108" s="63"/>
      <c r="W9108" s="63"/>
      <c r="X9108" s="63"/>
      <c r="Y9108" s="63"/>
      <c r="Z9108" s="62">
        <v>0</v>
      </c>
      <c r="AA9108" s="63"/>
      <c r="AB9108" s="63"/>
      <c r="AC9108" s="62">
        <v>0</v>
      </c>
    </row>
    <row r="9109" spans="1:29" x14ac:dyDescent="0.25">
      <c r="A9109" s="61" t="s">
        <v>251</v>
      </c>
      <c r="B9109" s="61" t="s">
        <v>252</v>
      </c>
      <c r="C9109" s="62">
        <v>2012</v>
      </c>
      <c r="D9109" s="61" t="s">
        <v>72</v>
      </c>
      <c r="E9109" s="62">
        <v>29</v>
      </c>
      <c r="F9109" s="62">
        <v>137249</v>
      </c>
      <c r="G9109" s="62">
        <v>32866</v>
      </c>
      <c r="H9109" s="62">
        <v>94.44</v>
      </c>
      <c r="I9109" s="62">
        <v>4732.72</v>
      </c>
      <c r="J9109" s="62">
        <v>127641.57</v>
      </c>
      <c r="K9109" s="62">
        <v>8513.09</v>
      </c>
      <c r="L9109" s="62">
        <v>9844</v>
      </c>
      <c r="M9109" s="62">
        <v>28.29</v>
      </c>
      <c r="N9109" s="63"/>
      <c r="O9109" s="63"/>
      <c r="P9109" s="63"/>
      <c r="Q9109" s="63"/>
      <c r="R9109" s="63"/>
      <c r="S9109" s="63"/>
      <c r="T9109" s="63"/>
      <c r="U9109" s="63"/>
      <c r="V9109" s="63"/>
      <c r="W9109" s="63"/>
      <c r="X9109" s="63"/>
      <c r="Y9109" s="63"/>
      <c r="Z9109" s="62">
        <v>741</v>
      </c>
      <c r="AA9109" s="62">
        <v>7558</v>
      </c>
      <c r="AB9109" s="62">
        <v>21.72</v>
      </c>
      <c r="AC9109" s="62">
        <v>25.55</v>
      </c>
    </row>
    <row r="9110" spans="1:29" ht="30" x14ac:dyDescent="0.25">
      <c r="A9110" s="61" t="s">
        <v>227</v>
      </c>
      <c r="B9110" s="61" t="s">
        <v>228</v>
      </c>
      <c r="C9110" s="62">
        <v>2014</v>
      </c>
      <c r="D9110" s="61" t="s">
        <v>99</v>
      </c>
      <c r="E9110" s="62">
        <v>56</v>
      </c>
      <c r="F9110" s="62">
        <v>607950</v>
      </c>
      <c r="G9110" s="62">
        <v>72230</v>
      </c>
      <c r="H9110" s="62">
        <v>107.49</v>
      </c>
      <c r="I9110" s="62">
        <v>10856.25</v>
      </c>
      <c r="J9110" s="62">
        <v>565393.5</v>
      </c>
      <c r="K9110" s="62">
        <v>0</v>
      </c>
      <c r="L9110" s="63"/>
      <c r="M9110" s="63"/>
      <c r="N9110" s="63"/>
      <c r="O9110" s="63"/>
      <c r="P9110" s="63"/>
      <c r="Q9110" s="63"/>
      <c r="R9110" s="63"/>
      <c r="S9110" s="63"/>
      <c r="T9110" s="63"/>
      <c r="U9110" s="63"/>
      <c r="V9110" s="63"/>
      <c r="W9110" s="63"/>
      <c r="X9110" s="63"/>
      <c r="Y9110" s="63"/>
      <c r="Z9110" s="62">
        <v>45172</v>
      </c>
      <c r="AA9110" s="62">
        <v>17024</v>
      </c>
      <c r="AB9110" s="62">
        <v>25.33</v>
      </c>
      <c r="AC9110" s="62">
        <v>806.64</v>
      </c>
    </row>
    <row r="9111" spans="1:29" x14ac:dyDescent="0.25">
      <c r="A9111" s="61" t="s">
        <v>383</v>
      </c>
      <c r="B9111" s="61" t="s">
        <v>384</v>
      </c>
      <c r="C9111" s="62">
        <v>2003</v>
      </c>
      <c r="D9111" s="61" t="s">
        <v>99</v>
      </c>
      <c r="E9111" s="62">
        <v>40</v>
      </c>
      <c r="F9111" s="62">
        <v>280051</v>
      </c>
      <c r="G9111" s="62">
        <v>14882</v>
      </c>
      <c r="H9111" s="62">
        <v>31</v>
      </c>
      <c r="I9111" s="62">
        <v>7001.28</v>
      </c>
      <c r="J9111" s="62">
        <v>260447.43</v>
      </c>
      <c r="K9111" s="62">
        <v>4375</v>
      </c>
      <c r="L9111" s="62">
        <v>4844</v>
      </c>
      <c r="M9111" s="62">
        <v>10.09</v>
      </c>
      <c r="N9111" s="62">
        <v>109.38</v>
      </c>
      <c r="O9111" s="62">
        <v>52759.44</v>
      </c>
      <c r="P9111" s="63"/>
      <c r="Q9111" s="63"/>
      <c r="R9111" s="63"/>
      <c r="S9111" s="63"/>
      <c r="T9111" s="63"/>
      <c r="U9111" s="63"/>
      <c r="V9111" s="63"/>
      <c r="W9111" s="63"/>
      <c r="X9111" s="63"/>
      <c r="Y9111" s="63"/>
      <c r="Z9111" s="62">
        <v>621</v>
      </c>
      <c r="AA9111" s="62">
        <v>1552</v>
      </c>
      <c r="AB9111" s="62">
        <v>3.23</v>
      </c>
      <c r="AC9111" s="62">
        <v>15.53</v>
      </c>
    </row>
    <row r="9112" spans="1:29" x14ac:dyDescent="0.25">
      <c r="A9112" s="61" t="s">
        <v>163</v>
      </c>
      <c r="B9112" s="61" t="s">
        <v>164</v>
      </c>
      <c r="C9112" s="62">
        <v>2013</v>
      </c>
      <c r="D9112" s="61" t="s">
        <v>259</v>
      </c>
      <c r="E9112" s="62">
        <v>35</v>
      </c>
      <c r="F9112" s="62">
        <v>137395</v>
      </c>
      <c r="G9112" s="62">
        <v>20287</v>
      </c>
      <c r="H9112" s="62">
        <v>48.3</v>
      </c>
      <c r="I9112" s="62">
        <v>3925.57</v>
      </c>
      <c r="J9112" s="62">
        <v>127777.35</v>
      </c>
      <c r="K9112" s="62">
        <v>18736.18</v>
      </c>
      <c r="L9112" s="62">
        <v>12455</v>
      </c>
      <c r="M9112" s="62">
        <v>29.65</v>
      </c>
      <c r="N9112" s="62">
        <v>535.32000000000005</v>
      </c>
      <c r="O9112" s="62">
        <v>225945.2</v>
      </c>
      <c r="P9112" s="63"/>
      <c r="Q9112" s="63"/>
      <c r="R9112" s="63"/>
      <c r="S9112" s="63"/>
      <c r="T9112" s="63"/>
      <c r="U9112" s="63"/>
      <c r="V9112" s="63"/>
      <c r="W9112" s="63"/>
      <c r="X9112" s="63"/>
      <c r="Y9112" s="63"/>
      <c r="Z9112" s="62">
        <v>89916.86</v>
      </c>
      <c r="AA9112" s="62">
        <v>7850</v>
      </c>
      <c r="AB9112" s="62">
        <v>18.690000000000001</v>
      </c>
      <c r="AC9112" s="62">
        <v>2569.0500000000002</v>
      </c>
    </row>
    <row r="9113" spans="1:29" x14ac:dyDescent="0.25">
      <c r="A9113" s="61" t="s">
        <v>102</v>
      </c>
      <c r="B9113" s="61" t="s">
        <v>103</v>
      </c>
      <c r="C9113" s="62">
        <v>2008</v>
      </c>
      <c r="D9113" s="61" t="s">
        <v>132</v>
      </c>
      <c r="E9113" s="62">
        <v>16</v>
      </c>
      <c r="F9113" s="62">
        <v>3639</v>
      </c>
      <c r="G9113" s="62">
        <v>576</v>
      </c>
      <c r="H9113" s="62">
        <v>3</v>
      </c>
      <c r="I9113" s="62">
        <v>227.44</v>
      </c>
      <c r="J9113" s="62">
        <v>3384.27</v>
      </c>
      <c r="K9113" s="62">
        <v>66.930000000000007</v>
      </c>
      <c r="L9113" s="62">
        <v>138</v>
      </c>
      <c r="M9113" s="62">
        <v>0.72</v>
      </c>
      <c r="N9113" s="62">
        <v>4.18</v>
      </c>
      <c r="O9113" s="62">
        <v>807.07</v>
      </c>
      <c r="P9113" s="63"/>
      <c r="Q9113" s="63"/>
      <c r="R9113" s="63"/>
      <c r="S9113" s="63"/>
      <c r="T9113" s="63"/>
      <c r="U9113" s="63"/>
      <c r="V9113" s="63"/>
      <c r="W9113" s="63"/>
      <c r="X9113" s="63"/>
      <c r="Y9113" s="63"/>
      <c r="Z9113" s="62">
        <v>525</v>
      </c>
      <c r="AA9113" s="62">
        <v>5661</v>
      </c>
      <c r="AB9113" s="62">
        <v>29.48</v>
      </c>
      <c r="AC9113" s="62">
        <v>32.81</v>
      </c>
    </row>
    <row r="9114" spans="1:29" ht="30" x14ac:dyDescent="0.25">
      <c r="A9114" s="61" t="s">
        <v>176</v>
      </c>
      <c r="B9114" s="61" t="s">
        <v>177</v>
      </c>
      <c r="C9114" s="62">
        <v>2006</v>
      </c>
      <c r="D9114" s="61" t="s">
        <v>72</v>
      </c>
      <c r="E9114" s="62">
        <v>104</v>
      </c>
      <c r="F9114" s="62">
        <v>892017</v>
      </c>
      <c r="G9114" s="62">
        <v>106315</v>
      </c>
      <c r="H9114" s="62">
        <v>85.19</v>
      </c>
      <c r="I9114" s="62">
        <v>8577.09</v>
      </c>
      <c r="J9114" s="62">
        <v>829575.81</v>
      </c>
      <c r="K9114" s="62">
        <v>217.26</v>
      </c>
      <c r="L9114" s="62">
        <v>1277</v>
      </c>
      <c r="M9114" s="62">
        <v>1.02</v>
      </c>
      <c r="N9114" s="62">
        <v>2.09</v>
      </c>
      <c r="O9114" s="62">
        <v>2620.06</v>
      </c>
      <c r="P9114" s="63"/>
      <c r="Q9114" s="63"/>
      <c r="R9114" s="63"/>
      <c r="S9114" s="63"/>
      <c r="T9114" s="63"/>
      <c r="U9114" s="63"/>
      <c r="V9114" s="63"/>
      <c r="W9114" s="63"/>
      <c r="X9114" s="63"/>
      <c r="Y9114" s="63"/>
      <c r="Z9114" s="62">
        <v>0.98</v>
      </c>
      <c r="AA9114" s="62">
        <v>15152</v>
      </c>
      <c r="AB9114" s="62">
        <v>12.14</v>
      </c>
      <c r="AC9114" s="62">
        <v>0.01</v>
      </c>
    </row>
    <row r="9115" spans="1:29" x14ac:dyDescent="0.25">
      <c r="A9115" s="61" t="s">
        <v>190</v>
      </c>
      <c r="B9115" s="61" t="s">
        <v>191</v>
      </c>
      <c r="C9115" s="62">
        <v>2011</v>
      </c>
      <c r="D9115" s="61" t="s">
        <v>150</v>
      </c>
      <c r="E9115" s="62">
        <v>8</v>
      </c>
      <c r="F9115" s="62">
        <v>899</v>
      </c>
      <c r="G9115" s="62">
        <v>167</v>
      </c>
      <c r="H9115" s="62">
        <v>1.74</v>
      </c>
      <c r="I9115" s="62">
        <v>112.38</v>
      </c>
      <c r="J9115" s="62">
        <v>836.07</v>
      </c>
      <c r="K9115" s="62">
        <v>395.41</v>
      </c>
      <c r="L9115" s="62">
        <v>677</v>
      </c>
      <c r="M9115" s="62">
        <v>7.05</v>
      </c>
      <c r="N9115" s="62">
        <v>49.43</v>
      </c>
      <c r="O9115" s="62">
        <v>4768.42</v>
      </c>
      <c r="P9115" s="63"/>
      <c r="Q9115" s="63"/>
      <c r="R9115" s="63"/>
      <c r="S9115" s="63"/>
      <c r="T9115" s="63"/>
      <c r="U9115" s="63"/>
      <c r="V9115" s="63"/>
      <c r="W9115" s="63"/>
      <c r="X9115" s="63"/>
      <c r="Y9115" s="63"/>
      <c r="Z9115" s="62">
        <v>0</v>
      </c>
      <c r="AA9115" s="63"/>
      <c r="AB9115" s="63"/>
      <c r="AC9115" s="62">
        <v>0</v>
      </c>
    </row>
    <row r="9116" spans="1:29" x14ac:dyDescent="0.25">
      <c r="A9116" s="61" t="s">
        <v>76</v>
      </c>
      <c r="B9116" s="61" t="s">
        <v>77</v>
      </c>
      <c r="C9116" s="62">
        <v>2012</v>
      </c>
      <c r="D9116" s="61" t="s">
        <v>78</v>
      </c>
      <c r="E9116" s="62">
        <v>64</v>
      </c>
      <c r="F9116" s="62">
        <v>502640</v>
      </c>
      <c r="G9116" s="62">
        <v>63035</v>
      </c>
      <c r="H9116" s="62">
        <v>82.08</v>
      </c>
      <c r="I9116" s="62">
        <v>7853.75</v>
      </c>
      <c r="J9116" s="62">
        <v>467455.2</v>
      </c>
      <c r="K9116" s="62">
        <v>0</v>
      </c>
      <c r="L9116" s="63"/>
      <c r="M9116" s="63"/>
      <c r="N9116" s="63"/>
      <c r="O9116" s="63"/>
      <c r="P9116" s="63"/>
      <c r="Q9116" s="63"/>
      <c r="R9116" s="63"/>
      <c r="S9116" s="63"/>
      <c r="T9116" s="63"/>
      <c r="U9116" s="63"/>
      <c r="V9116" s="63"/>
      <c r="W9116" s="63"/>
      <c r="X9116" s="63"/>
      <c r="Y9116" s="63"/>
      <c r="Z9116" s="62">
        <v>1807.08</v>
      </c>
      <c r="AA9116" s="62">
        <v>8219</v>
      </c>
      <c r="AB9116" s="62">
        <v>10.7</v>
      </c>
      <c r="AC9116" s="62">
        <v>28.24</v>
      </c>
    </row>
    <row r="9117" spans="1:29" x14ac:dyDescent="0.25">
      <c r="A9117" s="61" t="s">
        <v>157</v>
      </c>
      <c r="B9117" s="61" t="s">
        <v>158</v>
      </c>
      <c r="C9117" s="62">
        <v>2005</v>
      </c>
      <c r="D9117" s="61" t="s">
        <v>78</v>
      </c>
      <c r="E9117" s="62">
        <v>68</v>
      </c>
      <c r="F9117" s="62">
        <v>770714</v>
      </c>
      <c r="G9117" s="62">
        <v>112009</v>
      </c>
      <c r="H9117" s="62">
        <v>137.27000000000001</v>
      </c>
      <c r="I9117" s="62">
        <v>11334.03</v>
      </c>
      <c r="J9117" s="62">
        <v>716764.02</v>
      </c>
      <c r="K9117" s="62">
        <v>0</v>
      </c>
      <c r="L9117" s="63"/>
      <c r="M9117" s="63"/>
      <c r="N9117" s="63"/>
      <c r="O9117" s="63"/>
      <c r="P9117" s="63"/>
      <c r="Q9117" s="63"/>
      <c r="R9117" s="63"/>
      <c r="S9117" s="63"/>
      <c r="T9117" s="63"/>
      <c r="U9117" s="63"/>
      <c r="V9117" s="63"/>
      <c r="W9117" s="63"/>
      <c r="X9117" s="63"/>
      <c r="Y9117" s="63"/>
      <c r="Z9117" s="62">
        <v>123558.39999999999</v>
      </c>
      <c r="AA9117" s="62">
        <v>6793</v>
      </c>
      <c r="AB9117" s="62">
        <v>8.32</v>
      </c>
      <c r="AC9117" s="62">
        <v>1817.04</v>
      </c>
    </row>
    <row r="9118" spans="1:29" ht="45" x14ac:dyDescent="0.25">
      <c r="A9118" s="61" t="s">
        <v>243</v>
      </c>
      <c r="B9118" s="61" t="s">
        <v>244</v>
      </c>
      <c r="C9118" s="62">
        <v>2013</v>
      </c>
      <c r="D9118" s="61" t="s">
        <v>78</v>
      </c>
      <c r="E9118" s="62">
        <v>22</v>
      </c>
      <c r="F9118" s="62">
        <v>25029</v>
      </c>
      <c r="G9118" s="62">
        <v>3883</v>
      </c>
      <c r="H9118" s="62">
        <v>14.71</v>
      </c>
      <c r="I9118" s="62">
        <v>1137.68</v>
      </c>
      <c r="J9118" s="62">
        <v>23276.97</v>
      </c>
      <c r="K9118" s="62">
        <v>0</v>
      </c>
      <c r="L9118" s="63"/>
      <c r="M9118" s="63"/>
      <c r="N9118" s="63"/>
      <c r="O9118" s="63"/>
      <c r="P9118" s="62">
        <v>6103</v>
      </c>
      <c r="Q9118" s="62">
        <v>12655</v>
      </c>
      <c r="R9118" s="62">
        <v>47.94</v>
      </c>
      <c r="S9118" s="62">
        <v>277</v>
      </c>
      <c r="T9118" s="62">
        <v>77318.91</v>
      </c>
      <c r="U9118" s="63"/>
      <c r="V9118" s="63"/>
      <c r="W9118" s="63"/>
      <c r="X9118" s="63"/>
      <c r="Y9118" s="63"/>
      <c r="Z9118" s="62">
        <v>669.43</v>
      </c>
      <c r="AA9118" s="62">
        <v>7830</v>
      </c>
      <c r="AB9118" s="62">
        <v>29.66</v>
      </c>
      <c r="AC9118" s="62">
        <v>30.43</v>
      </c>
    </row>
    <row r="9119" spans="1:29" ht="30" x14ac:dyDescent="0.25">
      <c r="A9119" s="61" t="s">
        <v>224</v>
      </c>
      <c r="B9119" s="61" t="s">
        <v>225</v>
      </c>
      <c r="C9119" s="62">
        <v>2016</v>
      </c>
      <c r="D9119" s="61" t="s">
        <v>226</v>
      </c>
      <c r="E9119" s="62">
        <v>51</v>
      </c>
      <c r="F9119" s="62">
        <v>97505</v>
      </c>
      <c r="G9119" s="62">
        <v>6012</v>
      </c>
      <c r="H9119" s="62">
        <v>9.82</v>
      </c>
      <c r="I9119" s="62">
        <v>1911.86</v>
      </c>
      <c r="J9119" s="62">
        <v>90679.65</v>
      </c>
      <c r="K9119" s="62">
        <v>12501.45</v>
      </c>
      <c r="L9119" s="62">
        <v>12961</v>
      </c>
      <c r="M9119" s="62">
        <v>21.18</v>
      </c>
      <c r="N9119" s="62">
        <v>245.13</v>
      </c>
      <c r="O9119" s="62">
        <v>150758.79999999999</v>
      </c>
      <c r="P9119" s="63"/>
      <c r="Q9119" s="63"/>
      <c r="R9119" s="63"/>
      <c r="S9119" s="63"/>
      <c r="T9119" s="63"/>
      <c r="U9119" s="63"/>
      <c r="V9119" s="63"/>
      <c r="W9119" s="63"/>
      <c r="X9119" s="63"/>
      <c r="Y9119" s="63"/>
      <c r="Z9119" s="62">
        <v>0</v>
      </c>
      <c r="AA9119" s="62">
        <v>14434</v>
      </c>
      <c r="AB9119" s="62">
        <v>23.58</v>
      </c>
      <c r="AC9119" s="62">
        <v>0</v>
      </c>
    </row>
    <row r="9120" spans="1:29" ht="45" x14ac:dyDescent="0.25">
      <c r="A9120" s="61" t="s">
        <v>167</v>
      </c>
      <c r="B9120" s="61" t="s">
        <v>168</v>
      </c>
      <c r="C9120" s="62">
        <v>2008</v>
      </c>
      <c r="D9120" s="61" t="s">
        <v>78</v>
      </c>
      <c r="E9120" s="62">
        <v>36</v>
      </c>
      <c r="F9120" s="62">
        <v>97893</v>
      </c>
      <c r="G9120" s="62">
        <v>17244</v>
      </c>
      <c r="H9120" s="62">
        <v>39.92</v>
      </c>
      <c r="I9120" s="62">
        <v>2719.25</v>
      </c>
      <c r="J9120" s="62">
        <v>91040.49</v>
      </c>
      <c r="K9120" s="62">
        <v>12733.27</v>
      </c>
      <c r="L9120" s="62">
        <v>21239</v>
      </c>
      <c r="M9120" s="62">
        <v>49.16</v>
      </c>
      <c r="N9120" s="63"/>
      <c r="O9120" s="63"/>
      <c r="P9120" s="63"/>
      <c r="Q9120" s="63"/>
      <c r="R9120" s="63"/>
      <c r="S9120" s="63"/>
      <c r="T9120" s="63"/>
      <c r="U9120" s="63"/>
      <c r="V9120" s="63"/>
      <c r="W9120" s="63"/>
      <c r="X9120" s="63"/>
      <c r="Y9120" s="63"/>
      <c r="Z9120" s="62">
        <v>0</v>
      </c>
      <c r="AA9120" s="63"/>
      <c r="AB9120" s="63"/>
      <c r="AC9120" s="62">
        <v>0</v>
      </c>
    </row>
    <row r="9121" spans="1:29" ht="45" x14ac:dyDescent="0.25">
      <c r="A9121" s="61" t="s">
        <v>334</v>
      </c>
      <c r="B9121" s="61" t="s">
        <v>335</v>
      </c>
      <c r="C9121" s="62">
        <v>2010</v>
      </c>
      <c r="D9121" s="61" t="s">
        <v>99</v>
      </c>
      <c r="E9121" s="62">
        <v>32</v>
      </c>
      <c r="F9121" s="62">
        <v>165760</v>
      </c>
      <c r="G9121" s="62">
        <v>21337</v>
      </c>
      <c r="H9121" s="62">
        <v>55.57</v>
      </c>
      <c r="I9121" s="62">
        <v>5180</v>
      </c>
      <c r="J9121" s="62">
        <v>154156.79999999999</v>
      </c>
      <c r="K9121" s="62">
        <v>0</v>
      </c>
      <c r="L9121" s="62">
        <v>5173</v>
      </c>
      <c r="M9121" s="62">
        <v>13.47</v>
      </c>
      <c r="N9121" s="62">
        <v>0</v>
      </c>
      <c r="O9121" s="62">
        <v>0</v>
      </c>
      <c r="P9121" s="62">
        <v>5157</v>
      </c>
      <c r="Q9121" s="62">
        <v>9736</v>
      </c>
      <c r="R9121" s="62">
        <v>25.35</v>
      </c>
      <c r="S9121" s="62">
        <v>161</v>
      </c>
      <c r="T9121" s="62">
        <v>65334.03</v>
      </c>
      <c r="U9121" s="63"/>
      <c r="V9121" s="63"/>
      <c r="W9121" s="63"/>
      <c r="X9121" s="63"/>
      <c r="Y9121" s="63"/>
      <c r="Z9121" s="62">
        <v>971.86</v>
      </c>
      <c r="AA9121" s="62">
        <v>6623</v>
      </c>
      <c r="AB9121" s="62">
        <v>17.25</v>
      </c>
      <c r="AC9121" s="62">
        <v>30.37</v>
      </c>
    </row>
    <row r="9122" spans="1:29" x14ac:dyDescent="0.25">
      <c r="A9122" s="61" t="s">
        <v>81</v>
      </c>
      <c r="B9122" s="61" t="s">
        <v>82</v>
      </c>
      <c r="C9122" s="62">
        <v>2008</v>
      </c>
      <c r="D9122" s="61" t="s">
        <v>298</v>
      </c>
      <c r="E9122" s="62">
        <v>4</v>
      </c>
      <c r="F9122" s="62">
        <v>159</v>
      </c>
      <c r="G9122" s="62">
        <v>105</v>
      </c>
      <c r="H9122" s="62">
        <v>2.19</v>
      </c>
      <c r="I9122" s="62">
        <v>39.75</v>
      </c>
      <c r="J9122" s="62">
        <v>147.87</v>
      </c>
      <c r="K9122" s="62">
        <v>0</v>
      </c>
      <c r="L9122" s="63"/>
      <c r="M9122" s="63"/>
      <c r="N9122" s="63"/>
      <c r="O9122" s="63"/>
      <c r="P9122" s="63"/>
      <c r="Q9122" s="63"/>
      <c r="R9122" s="63"/>
      <c r="S9122" s="63"/>
      <c r="T9122" s="63"/>
      <c r="U9122" s="63"/>
      <c r="V9122" s="63"/>
      <c r="W9122" s="63"/>
      <c r="X9122" s="63"/>
      <c r="Y9122" s="63"/>
      <c r="Z9122" s="62">
        <v>462</v>
      </c>
      <c r="AA9122" s="62">
        <v>2518</v>
      </c>
      <c r="AB9122" s="62">
        <v>52.46</v>
      </c>
      <c r="AC9122" s="62">
        <v>115.5</v>
      </c>
    </row>
    <row r="9123" spans="1:29" x14ac:dyDescent="0.25">
      <c r="A9123" s="61" t="s">
        <v>208</v>
      </c>
      <c r="B9123" s="61" t="s">
        <v>209</v>
      </c>
      <c r="C9123" s="62">
        <v>2010</v>
      </c>
      <c r="D9123" s="61" t="s">
        <v>94</v>
      </c>
      <c r="E9123" s="62">
        <v>10</v>
      </c>
      <c r="F9123" s="62">
        <v>2196</v>
      </c>
      <c r="G9123" s="62">
        <v>348</v>
      </c>
      <c r="H9123" s="62">
        <v>2.9</v>
      </c>
      <c r="I9123" s="62">
        <v>219.6</v>
      </c>
      <c r="J9123" s="62">
        <v>2042.28</v>
      </c>
      <c r="K9123" s="62">
        <v>136</v>
      </c>
      <c r="L9123" s="62">
        <v>193</v>
      </c>
      <c r="M9123" s="62">
        <v>1.61</v>
      </c>
      <c r="N9123" s="63"/>
      <c r="O9123" s="63"/>
      <c r="P9123" s="63"/>
      <c r="Q9123" s="63"/>
      <c r="R9123" s="63"/>
      <c r="S9123" s="63"/>
      <c r="T9123" s="63"/>
      <c r="U9123" s="63"/>
      <c r="V9123" s="63"/>
      <c r="W9123" s="63"/>
      <c r="X9123" s="63"/>
      <c r="Y9123" s="63"/>
      <c r="Z9123" s="62">
        <v>2572</v>
      </c>
      <c r="AA9123" s="62">
        <v>13888</v>
      </c>
      <c r="AB9123" s="62">
        <v>115.73</v>
      </c>
      <c r="AC9123" s="62">
        <v>257.2</v>
      </c>
    </row>
    <row r="9124" spans="1:29" ht="30" x14ac:dyDescent="0.25">
      <c r="A9124" s="61" t="s">
        <v>348</v>
      </c>
      <c r="B9124" s="61" t="s">
        <v>349</v>
      </c>
      <c r="C9124" s="62">
        <v>2007</v>
      </c>
      <c r="D9124" s="61" t="s">
        <v>150</v>
      </c>
      <c r="E9124" s="62">
        <v>4</v>
      </c>
      <c r="F9124" s="62">
        <v>1870</v>
      </c>
      <c r="G9124" s="62">
        <v>184</v>
      </c>
      <c r="H9124" s="62">
        <v>3.83</v>
      </c>
      <c r="I9124" s="62">
        <v>467.5</v>
      </c>
      <c r="J9124" s="62">
        <v>1739.1</v>
      </c>
      <c r="K9124" s="62">
        <v>0</v>
      </c>
      <c r="L9124" s="63"/>
      <c r="M9124" s="63"/>
      <c r="N9124" s="63"/>
      <c r="O9124" s="63"/>
      <c r="P9124" s="63"/>
      <c r="Q9124" s="63"/>
      <c r="R9124" s="63"/>
      <c r="S9124" s="63"/>
      <c r="T9124" s="63"/>
      <c r="U9124" s="63"/>
      <c r="V9124" s="63"/>
      <c r="W9124" s="63"/>
      <c r="X9124" s="63"/>
      <c r="Y9124" s="63"/>
      <c r="Z9124" s="62">
        <v>0</v>
      </c>
      <c r="AA9124" s="63"/>
      <c r="AB9124" s="63"/>
      <c r="AC9124" s="62">
        <v>0</v>
      </c>
    </row>
    <row r="9125" spans="1:29" ht="30" x14ac:dyDescent="0.25">
      <c r="A9125" s="61" t="s">
        <v>452</v>
      </c>
      <c r="B9125" s="61" t="s">
        <v>453</v>
      </c>
      <c r="C9125" s="62">
        <v>2011</v>
      </c>
      <c r="D9125" s="61" t="s">
        <v>150</v>
      </c>
      <c r="E9125" s="62">
        <v>8</v>
      </c>
      <c r="F9125" s="63"/>
      <c r="G9125" s="63"/>
      <c r="H9125" s="63"/>
      <c r="I9125" s="63"/>
      <c r="J9125" s="63"/>
      <c r="K9125" s="62">
        <v>0</v>
      </c>
      <c r="L9125" s="63"/>
      <c r="M9125" s="63"/>
      <c r="N9125" s="63"/>
      <c r="O9125" s="63"/>
      <c r="P9125" s="63"/>
      <c r="Q9125" s="63"/>
      <c r="R9125" s="63"/>
      <c r="S9125" s="63"/>
      <c r="T9125" s="63"/>
      <c r="U9125" s="63"/>
      <c r="V9125" s="63"/>
      <c r="W9125" s="63"/>
      <c r="X9125" s="63"/>
      <c r="Y9125" s="63"/>
      <c r="Z9125" s="62">
        <v>0</v>
      </c>
      <c r="AA9125" s="63"/>
      <c r="AB9125" s="63"/>
      <c r="AC9125" s="62">
        <v>0</v>
      </c>
    </row>
    <row r="9126" spans="1:29" ht="30" x14ac:dyDescent="0.25">
      <c r="A9126" s="61" t="s">
        <v>216</v>
      </c>
      <c r="B9126" s="61" t="s">
        <v>217</v>
      </c>
      <c r="C9126" s="62">
        <v>2013</v>
      </c>
      <c r="D9126" s="61" t="s">
        <v>75</v>
      </c>
      <c r="E9126" s="62">
        <v>86</v>
      </c>
      <c r="F9126" s="62">
        <v>689747</v>
      </c>
      <c r="G9126" s="62">
        <v>108667</v>
      </c>
      <c r="H9126" s="62">
        <v>105.3</v>
      </c>
      <c r="I9126" s="62">
        <v>8020.31</v>
      </c>
      <c r="J9126" s="62">
        <v>641464.71</v>
      </c>
      <c r="K9126" s="62">
        <v>55477.21</v>
      </c>
      <c r="L9126" s="62">
        <v>64525</v>
      </c>
      <c r="M9126" s="62">
        <v>62.52</v>
      </c>
      <c r="N9126" s="62">
        <v>645.08000000000004</v>
      </c>
      <c r="O9126" s="62">
        <v>669016.28</v>
      </c>
      <c r="P9126" s="63"/>
      <c r="Q9126" s="63"/>
      <c r="R9126" s="63"/>
      <c r="S9126" s="63"/>
      <c r="T9126" s="63"/>
      <c r="U9126" s="63"/>
      <c r="V9126" s="63"/>
      <c r="W9126" s="63"/>
      <c r="X9126" s="63"/>
      <c r="Y9126" s="63"/>
      <c r="Z9126" s="62">
        <v>12393</v>
      </c>
      <c r="AA9126" s="62">
        <v>200921</v>
      </c>
      <c r="AB9126" s="62">
        <v>194.69</v>
      </c>
      <c r="AC9126" s="62">
        <v>144.1</v>
      </c>
    </row>
    <row r="9127" spans="1:29" x14ac:dyDescent="0.25">
      <c r="A9127" s="61" t="s">
        <v>411</v>
      </c>
      <c r="B9127" s="61" t="s">
        <v>412</v>
      </c>
      <c r="C9127" s="62">
        <v>2013</v>
      </c>
      <c r="D9127" s="61" t="s">
        <v>99</v>
      </c>
      <c r="E9127" s="62">
        <v>12</v>
      </c>
      <c r="F9127" s="62">
        <v>16159</v>
      </c>
      <c r="G9127" s="62">
        <v>2775</v>
      </c>
      <c r="H9127" s="62">
        <v>19.27</v>
      </c>
      <c r="I9127" s="62">
        <v>1346.58</v>
      </c>
      <c r="J9127" s="62">
        <v>15027.87</v>
      </c>
      <c r="K9127" s="62">
        <v>1975.75</v>
      </c>
      <c r="L9127" s="62">
        <v>2240</v>
      </c>
      <c r="M9127" s="62">
        <v>15.56</v>
      </c>
      <c r="N9127" s="62">
        <v>164.65</v>
      </c>
      <c r="O9127" s="62">
        <v>23826.18</v>
      </c>
      <c r="P9127" s="63"/>
      <c r="Q9127" s="63"/>
      <c r="R9127" s="63"/>
      <c r="S9127" s="63"/>
      <c r="T9127" s="63"/>
      <c r="U9127" s="63"/>
      <c r="V9127" s="63"/>
      <c r="W9127" s="63"/>
      <c r="X9127" s="63"/>
      <c r="Y9127" s="63"/>
      <c r="Z9127" s="62">
        <v>53.47</v>
      </c>
      <c r="AA9127" s="62">
        <v>196</v>
      </c>
      <c r="AB9127" s="62">
        <v>1.36</v>
      </c>
      <c r="AC9127" s="62">
        <v>4.46</v>
      </c>
    </row>
    <row r="9128" spans="1:29" x14ac:dyDescent="0.25">
      <c r="A9128" s="61" t="s">
        <v>79</v>
      </c>
      <c r="B9128" s="61" t="s">
        <v>80</v>
      </c>
      <c r="C9128" s="62">
        <v>2005</v>
      </c>
      <c r="D9128" s="61" t="s">
        <v>89</v>
      </c>
      <c r="E9128" s="62">
        <v>72</v>
      </c>
      <c r="F9128" s="62">
        <v>477337</v>
      </c>
      <c r="G9128" s="62">
        <v>60772</v>
      </c>
      <c r="H9128" s="62">
        <v>70.34</v>
      </c>
      <c r="I9128" s="62">
        <v>6629.68</v>
      </c>
      <c r="J9128" s="62">
        <v>443923.41</v>
      </c>
      <c r="K9128" s="62">
        <v>1242.48</v>
      </c>
      <c r="L9128" s="62">
        <v>2297</v>
      </c>
      <c r="M9128" s="62">
        <v>2.66</v>
      </c>
      <c r="N9128" s="62">
        <v>17.260000000000002</v>
      </c>
      <c r="O9128" s="62">
        <v>14983.48</v>
      </c>
      <c r="P9128" s="63"/>
      <c r="Q9128" s="63"/>
      <c r="R9128" s="63"/>
      <c r="S9128" s="63"/>
      <c r="T9128" s="63"/>
      <c r="U9128" s="63"/>
      <c r="V9128" s="63"/>
      <c r="W9128" s="63"/>
      <c r="X9128" s="63"/>
      <c r="Y9128" s="63"/>
      <c r="Z9128" s="62">
        <v>529108</v>
      </c>
      <c r="AA9128" s="62">
        <v>18750</v>
      </c>
      <c r="AB9128" s="62">
        <v>21.7</v>
      </c>
      <c r="AC9128" s="62">
        <v>7348.72</v>
      </c>
    </row>
    <row r="9129" spans="1:29" ht="30" x14ac:dyDescent="0.25">
      <c r="A9129" s="61" t="s">
        <v>365</v>
      </c>
      <c r="B9129" s="61" t="s">
        <v>366</v>
      </c>
      <c r="C9129" s="62">
        <v>2017</v>
      </c>
      <c r="D9129" s="61" t="s">
        <v>86</v>
      </c>
      <c r="E9129" s="62">
        <v>42</v>
      </c>
      <c r="F9129" s="62">
        <v>12497</v>
      </c>
      <c r="G9129" s="62">
        <v>2496</v>
      </c>
      <c r="H9129" s="62">
        <v>4.95</v>
      </c>
      <c r="I9129" s="62">
        <v>297.55</v>
      </c>
      <c r="J9129" s="62">
        <v>11622.21</v>
      </c>
      <c r="K9129" s="62">
        <v>946.33</v>
      </c>
      <c r="L9129" s="62">
        <v>1686</v>
      </c>
      <c r="M9129" s="62">
        <v>3.35</v>
      </c>
      <c r="N9129" s="62">
        <v>22.53</v>
      </c>
      <c r="O9129" s="62">
        <v>11412.07</v>
      </c>
      <c r="P9129" s="63"/>
      <c r="Q9129" s="63"/>
      <c r="R9129" s="63"/>
      <c r="S9129" s="63"/>
      <c r="T9129" s="63"/>
      <c r="U9129" s="63"/>
      <c r="V9129" s="63"/>
      <c r="W9129" s="63"/>
      <c r="X9129" s="63"/>
      <c r="Y9129" s="63"/>
      <c r="Z9129" s="62">
        <v>368531</v>
      </c>
      <c r="AA9129" s="62">
        <v>21892</v>
      </c>
      <c r="AB9129" s="62">
        <v>43.44</v>
      </c>
      <c r="AC9129" s="62">
        <v>8774.5499999999993</v>
      </c>
    </row>
    <row r="9130" spans="1:29" x14ac:dyDescent="0.25">
      <c r="A9130" s="61" t="s">
        <v>157</v>
      </c>
      <c r="B9130" s="61" t="s">
        <v>158</v>
      </c>
      <c r="C9130" s="62">
        <v>2007</v>
      </c>
      <c r="D9130" s="61" t="s">
        <v>298</v>
      </c>
      <c r="E9130" s="62">
        <v>3</v>
      </c>
      <c r="F9130" s="63"/>
      <c r="G9130" s="63"/>
      <c r="H9130" s="63"/>
      <c r="I9130" s="63"/>
      <c r="J9130" s="63"/>
      <c r="K9130" s="62">
        <v>0</v>
      </c>
      <c r="L9130" s="63"/>
      <c r="M9130" s="63"/>
      <c r="N9130" s="63"/>
      <c r="O9130" s="63"/>
      <c r="P9130" s="63"/>
      <c r="Q9130" s="63"/>
      <c r="R9130" s="63"/>
      <c r="S9130" s="63"/>
      <c r="T9130" s="63"/>
      <c r="U9130" s="63"/>
      <c r="V9130" s="63"/>
      <c r="W9130" s="63"/>
      <c r="X9130" s="63"/>
      <c r="Y9130" s="63"/>
      <c r="Z9130" s="62">
        <v>0</v>
      </c>
      <c r="AA9130" s="63"/>
      <c r="AB9130" s="63"/>
      <c r="AC9130" s="62">
        <v>0</v>
      </c>
    </row>
    <row r="9131" spans="1:29" x14ac:dyDescent="0.25">
      <c r="A9131" s="61" t="s">
        <v>81</v>
      </c>
      <c r="B9131" s="61" t="s">
        <v>82</v>
      </c>
      <c r="C9131" s="62">
        <v>2016</v>
      </c>
      <c r="D9131" s="61" t="s">
        <v>94</v>
      </c>
      <c r="E9131" s="62">
        <v>14</v>
      </c>
      <c r="F9131" s="62">
        <v>383</v>
      </c>
      <c r="G9131" s="62">
        <v>140</v>
      </c>
      <c r="H9131" s="62">
        <v>0.83</v>
      </c>
      <c r="I9131" s="62">
        <v>27.36</v>
      </c>
      <c r="J9131" s="62">
        <v>356.19</v>
      </c>
      <c r="K9131" s="62">
        <v>0</v>
      </c>
      <c r="L9131" s="63"/>
      <c r="M9131" s="63"/>
      <c r="N9131" s="63"/>
      <c r="O9131" s="63"/>
      <c r="P9131" s="63"/>
      <c r="Q9131" s="63"/>
      <c r="R9131" s="63"/>
      <c r="S9131" s="63"/>
      <c r="T9131" s="63"/>
      <c r="U9131" s="63"/>
      <c r="V9131" s="63"/>
      <c r="W9131" s="63"/>
      <c r="X9131" s="63"/>
      <c r="Y9131" s="63"/>
      <c r="Z9131" s="62">
        <v>132</v>
      </c>
      <c r="AA9131" s="62">
        <v>898</v>
      </c>
      <c r="AB9131" s="62">
        <v>5.35</v>
      </c>
      <c r="AC9131" s="62">
        <v>9.43</v>
      </c>
    </row>
    <row r="9132" spans="1:29" ht="30" x14ac:dyDescent="0.25">
      <c r="A9132" s="61" t="s">
        <v>182</v>
      </c>
      <c r="B9132" s="61" t="s">
        <v>183</v>
      </c>
      <c r="C9132" s="62">
        <v>2018</v>
      </c>
      <c r="D9132" s="61" t="s">
        <v>86</v>
      </c>
      <c r="E9132" s="62">
        <v>10</v>
      </c>
      <c r="F9132" s="63"/>
      <c r="G9132" s="63"/>
      <c r="H9132" s="63"/>
      <c r="I9132" s="63"/>
      <c r="J9132" s="63"/>
      <c r="K9132" s="62">
        <v>0</v>
      </c>
      <c r="L9132" s="63"/>
      <c r="M9132" s="63"/>
      <c r="N9132" s="63"/>
      <c r="O9132" s="63"/>
      <c r="P9132" s="63"/>
      <c r="Q9132" s="63"/>
      <c r="R9132" s="63"/>
      <c r="S9132" s="63"/>
      <c r="T9132" s="63"/>
      <c r="U9132" s="63"/>
      <c r="V9132" s="63"/>
      <c r="W9132" s="63"/>
      <c r="X9132" s="63"/>
      <c r="Y9132" s="63"/>
      <c r="Z9132" s="62">
        <v>42471</v>
      </c>
      <c r="AA9132" s="62">
        <v>6153</v>
      </c>
      <c r="AB9132" s="62">
        <v>51.28</v>
      </c>
      <c r="AC9132" s="62">
        <v>4247.1000000000004</v>
      </c>
    </row>
    <row r="9133" spans="1:29" x14ac:dyDescent="0.25">
      <c r="A9133" s="61" t="s">
        <v>178</v>
      </c>
      <c r="B9133" s="61" t="s">
        <v>179</v>
      </c>
      <c r="C9133" s="62">
        <v>2016</v>
      </c>
      <c r="D9133" s="61" t="s">
        <v>78</v>
      </c>
      <c r="E9133" s="62">
        <v>48</v>
      </c>
      <c r="F9133" s="62">
        <v>184243</v>
      </c>
      <c r="G9133" s="62">
        <v>38367</v>
      </c>
      <c r="H9133" s="62">
        <v>66.61</v>
      </c>
      <c r="I9133" s="62">
        <v>3838.4</v>
      </c>
      <c r="J9133" s="62">
        <v>171345.99</v>
      </c>
      <c r="K9133" s="62">
        <v>29000</v>
      </c>
      <c r="L9133" s="62">
        <v>30743</v>
      </c>
      <c r="M9133" s="62">
        <v>53.37</v>
      </c>
      <c r="N9133" s="62">
        <v>604.16999999999996</v>
      </c>
      <c r="O9133" s="62">
        <v>349719.7</v>
      </c>
      <c r="P9133" s="63"/>
      <c r="Q9133" s="63"/>
      <c r="R9133" s="63"/>
      <c r="S9133" s="63"/>
      <c r="T9133" s="63"/>
      <c r="U9133" s="63"/>
      <c r="V9133" s="63"/>
      <c r="W9133" s="63"/>
      <c r="X9133" s="63"/>
      <c r="Y9133" s="63"/>
      <c r="Z9133" s="62">
        <v>3.8</v>
      </c>
      <c r="AA9133" s="62">
        <v>21175</v>
      </c>
      <c r="AB9133" s="62">
        <v>36.76</v>
      </c>
      <c r="AC9133" s="62">
        <v>0.08</v>
      </c>
    </row>
    <row r="9134" spans="1:29" ht="30" x14ac:dyDescent="0.25">
      <c r="A9134" s="61" t="s">
        <v>237</v>
      </c>
      <c r="B9134" s="61" t="s">
        <v>238</v>
      </c>
      <c r="C9134" s="62">
        <v>2014</v>
      </c>
      <c r="D9134" s="61" t="s">
        <v>75</v>
      </c>
      <c r="E9134" s="62">
        <v>20</v>
      </c>
      <c r="F9134" s="62">
        <v>1995</v>
      </c>
      <c r="G9134" s="62">
        <v>620</v>
      </c>
      <c r="H9134" s="62">
        <v>2.58</v>
      </c>
      <c r="I9134" s="62">
        <v>99.75</v>
      </c>
      <c r="J9134" s="62">
        <v>1855.35</v>
      </c>
      <c r="K9134" s="62">
        <v>14670.17</v>
      </c>
      <c r="L9134" s="62">
        <v>16639</v>
      </c>
      <c r="M9134" s="62">
        <v>69.33</v>
      </c>
      <c r="N9134" s="62">
        <v>733.51</v>
      </c>
      <c r="O9134" s="62">
        <v>176911.94</v>
      </c>
      <c r="P9134" s="63"/>
      <c r="Q9134" s="63"/>
      <c r="R9134" s="63"/>
      <c r="S9134" s="63"/>
      <c r="T9134" s="63"/>
      <c r="U9134" s="63"/>
      <c r="V9134" s="63"/>
      <c r="W9134" s="63"/>
      <c r="X9134" s="63"/>
      <c r="Y9134" s="63"/>
      <c r="Z9134" s="62">
        <v>97045</v>
      </c>
      <c r="AA9134" s="62">
        <v>4814</v>
      </c>
      <c r="AB9134" s="62">
        <v>20.059999999999999</v>
      </c>
      <c r="AC9134" s="62">
        <v>4852.25</v>
      </c>
    </row>
    <row r="9135" spans="1:29" ht="30" x14ac:dyDescent="0.25">
      <c r="A9135" s="61" t="s">
        <v>120</v>
      </c>
      <c r="B9135" s="61" t="s">
        <v>121</v>
      </c>
      <c r="C9135" s="62">
        <v>2005</v>
      </c>
      <c r="D9135" s="61" t="s">
        <v>99</v>
      </c>
      <c r="E9135" s="62">
        <v>40</v>
      </c>
      <c r="F9135" s="62">
        <v>406194</v>
      </c>
      <c r="G9135" s="62">
        <v>43313</v>
      </c>
      <c r="H9135" s="62">
        <v>90.24</v>
      </c>
      <c r="I9135" s="62">
        <v>10154.85</v>
      </c>
      <c r="J9135" s="62">
        <v>377760.42</v>
      </c>
      <c r="K9135" s="62">
        <v>0</v>
      </c>
      <c r="L9135" s="62">
        <v>0</v>
      </c>
      <c r="M9135" s="62">
        <v>0</v>
      </c>
      <c r="N9135" s="62">
        <v>0</v>
      </c>
      <c r="O9135" s="62">
        <v>0</v>
      </c>
      <c r="P9135" s="63"/>
      <c r="Q9135" s="63"/>
      <c r="R9135" s="63"/>
      <c r="S9135" s="63"/>
      <c r="T9135" s="63"/>
      <c r="U9135" s="63"/>
      <c r="V9135" s="63"/>
      <c r="W9135" s="63"/>
      <c r="X9135" s="63"/>
      <c r="Y9135" s="63"/>
      <c r="Z9135" s="62">
        <v>206312</v>
      </c>
      <c r="AA9135" s="62">
        <v>10030</v>
      </c>
      <c r="AB9135" s="62">
        <v>20.9</v>
      </c>
      <c r="AC9135" s="62">
        <v>5157.8</v>
      </c>
    </row>
    <row r="9136" spans="1:29" ht="30" x14ac:dyDescent="0.25">
      <c r="A9136" s="61" t="s">
        <v>520</v>
      </c>
      <c r="B9136" s="61" t="s">
        <v>521</v>
      </c>
      <c r="C9136" s="62">
        <v>2006</v>
      </c>
      <c r="D9136" s="61" t="s">
        <v>86</v>
      </c>
      <c r="E9136" s="62">
        <v>10</v>
      </c>
      <c r="F9136" s="63"/>
      <c r="G9136" s="63"/>
      <c r="H9136" s="63"/>
      <c r="I9136" s="63"/>
      <c r="J9136" s="63"/>
      <c r="K9136" s="62">
        <v>0</v>
      </c>
      <c r="L9136" s="63"/>
      <c r="M9136" s="63"/>
      <c r="N9136" s="63"/>
      <c r="O9136" s="63"/>
      <c r="P9136" s="63"/>
      <c r="Q9136" s="63"/>
      <c r="R9136" s="63"/>
      <c r="S9136" s="63"/>
      <c r="T9136" s="63"/>
      <c r="U9136" s="63"/>
      <c r="V9136" s="63"/>
      <c r="W9136" s="63"/>
      <c r="X9136" s="63"/>
      <c r="Y9136" s="63"/>
      <c r="Z9136" s="62">
        <v>57285</v>
      </c>
      <c r="AA9136" s="62">
        <v>2256</v>
      </c>
      <c r="AB9136" s="62">
        <v>18.8</v>
      </c>
      <c r="AC9136" s="62">
        <v>5728.5</v>
      </c>
    </row>
    <row r="9137" spans="1:29" x14ac:dyDescent="0.25">
      <c r="A9137" s="61" t="s">
        <v>241</v>
      </c>
      <c r="B9137" s="61" t="s">
        <v>242</v>
      </c>
      <c r="C9137" s="62">
        <v>2016</v>
      </c>
      <c r="D9137" s="61" t="s">
        <v>135</v>
      </c>
      <c r="E9137" s="62">
        <v>41</v>
      </c>
      <c r="F9137" s="63"/>
      <c r="G9137" s="63"/>
      <c r="H9137" s="63"/>
      <c r="I9137" s="63"/>
      <c r="J9137" s="63"/>
      <c r="K9137" s="62">
        <v>0</v>
      </c>
      <c r="L9137" s="63"/>
      <c r="M9137" s="63"/>
      <c r="N9137" s="63"/>
      <c r="O9137" s="63"/>
      <c r="P9137" s="63"/>
      <c r="Q9137" s="63"/>
      <c r="R9137" s="63"/>
      <c r="S9137" s="63"/>
      <c r="T9137" s="63"/>
      <c r="U9137" s="63"/>
      <c r="V9137" s="63"/>
      <c r="W9137" s="63"/>
      <c r="X9137" s="63"/>
      <c r="Y9137" s="63"/>
      <c r="Z9137" s="62">
        <v>247233</v>
      </c>
      <c r="AA9137" s="62">
        <v>25306</v>
      </c>
      <c r="AB9137" s="62">
        <v>51.43</v>
      </c>
      <c r="AC9137" s="62">
        <v>6030.07</v>
      </c>
    </row>
    <row r="9138" spans="1:29" x14ac:dyDescent="0.25">
      <c r="A9138" s="61" t="s">
        <v>260</v>
      </c>
      <c r="B9138" s="61" t="s">
        <v>261</v>
      </c>
      <c r="C9138" s="62">
        <v>2017</v>
      </c>
      <c r="D9138" s="61" t="s">
        <v>262</v>
      </c>
      <c r="E9138" s="62">
        <v>42</v>
      </c>
      <c r="F9138" s="62">
        <v>268346</v>
      </c>
      <c r="G9138" s="62">
        <v>51339</v>
      </c>
      <c r="H9138" s="62">
        <v>101.86</v>
      </c>
      <c r="I9138" s="62">
        <v>6389.19</v>
      </c>
      <c r="J9138" s="62">
        <v>249561.78</v>
      </c>
      <c r="K9138" s="62">
        <v>14593.6</v>
      </c>
      <c r="L9138" s="62">
        <v>19075</v>
      </c>
      <c r="M9138" s="62">
        <v>37.85</v>
      </c>
      <c r="N9138" s="62">
        <v>347.47</v>
      </c>
      <c r="O9138" s="62">
        <v>175988.58</v>
      </c>
      <c r="P9138" s="63"/>
      <c r="Q9138" s="63"/>
      <c r="R9138" s="63"/>
      <c r="S9138" s="63"/>
      <c r="T9138" s="63"/>
      <c r="U9138" s="63"/>
      <c r="V9138" s="63"/>
      <c r="W9138" s="63"/>
      <c r="X9138" s="63"/>
      <c r="Y9138" s="63"/>
      <c r="Z9138" s="62">
        <v>2169</v>
      </c>
      <c r="AA9138" s="62">
        <v>19923</v>
      </c>
      <c r="AB9138" s="62">
        <v>39.53</v>
      </c>
      <c r="AC9138" s="62">
        <v>51.64</v>
      </c>
    </row>
    <row r="9139" spans="1:29" x14ac:dyDescent="0.25">
      <c r="A9139" s="61" t="s">
        <v>210</v>
      </c>
      <c r="B9139" s="61" t="s">
        <v>211</v>
      </c>
      <c r="C9139" s="62">
        <v>2007</v>
      </c>
      <c r="D9139" s="61" t="s">
        <v>86</v>
      </c>
      <c r="E9139" s="62">
        <v>70</v>
      </c>
      <c r="F9139" s="62">
        <v>474958</v>
      </c>
      <c r="G9139" s="62">
        <v>93845</v>
      </c>
      <c r="H9139" s="62">
        <v>111.72</v>
      </c>
      <c r="I9139" s="62">
        <v>6785.11</v>
      </c>
      <c r="J9139" s="62">
        <v>441710.94</v>
      </c>
      <c r="K9139" s="62">
        <v>58905.919999999998</v>
      </c>
      <c r="L9139" s="62">
        <v>109266</v>
      </c>
      <c r="M9139" s="62">
        <v>130.08000000000001</v>
      </c>
      <c r="N9139" s="62">
        <v>841.51</v>
      </c>
      <c r="O9139" s="62">
        <v>710364.12</v>
      </c>
      <c r="P9139" s="63"/>
      <c r="Q9139" s="63"/>
      <c r="R9139" s="63"/>
      <c r="S9139" s="63"/>
      <c r="T9139" s="63"/>
      <c r="U9139" s="63"/>
      <c r="V9139" s="63"/>
      <c r="W9139" s="63"/>
      <c r="X9139" s="63"/>
      <c r="Y9139" s="63"/>
      <c r="Z9139" s="62">
        <v>766440</v>
      </c>
      <c r="AA9139" s="62">
        <v>66487</v>
      </c>
      <c r="AB9139" s="62">
        <v>79.150000000000006</v>
      </c>
      <c r="AC9139" s="62">
        <v>10949.14</v>
      </c>
    </row>
    <row r="9140" spans="1:29" x14ac:dyDescent="0.25">
      <c r="A9140" s="61" t="s">
        <v>306</v>
      </c>
      <c r="B9140" s="61" t="s">
        <v>307</v>
      </c>
      <c r="C9140" s="62">
        <v>2011</v>
      </c>
      <c r="D9140" s="61" t="s">
        <v>94</v>
      </c>
      <c r="E9140" s="62">
        <v>5</v>
      </c>
      <c r="F9140" s="63"/>
      <c r="G9140" s="63"/>
      <c r="H9140" s="63"/>
      <c r="I9140" s="63"/>
      <c r="J9140" s="63"/>
      <c r="K9140" s="62">
        <v>0</v>
      </c>
      <c r="L9140" s="63"/>
      <c r="M9140" s="63"/>
      <c r="N9140" s="63"/>
      <c r="O9140" s="63"/>
      <c r="P9140" s="63"/>
      <c r="Q9140" s="63"/>
      <c r="R9140" s="63"/>
      <c r="S9140" s="63"/>
      <c r="T9140" s="63"/>
      <c r="U9140" s="63"/>
      <c r="V9140" s="63"/>
      <c r="W9140" s="63"/>
      <c r="X9140" s="63"/>
      <c r="Y9140" s="63"/>
      <c r="Z9140" s="62">
        <v>120.43</v>
      </c>
      <c r="AA9140" s="62">
        <v>2148</v>
      </c>
      <c r="AB9140" s="62">
        <v>35.799999999999997</v>
      </c>
      <c r="AC9140" s="62">
        <v>24.09</v>
      </c>
    </row>
    <row r="9141" spans="1:29" ht="30" x14ac:dyDescent="0.25">
      <c r="A9141" s="61" t="s">
        <v>237</v>
      </c>
      <c r="B9141" s="61" t="s">
        <v>238</v>
      </c>
      <c r="C9141" s="62">
        <v>2006</v>
      </c>
      <c r="D9141" s="61" t="s">
        <v>89</v>
      </c>
      <c r="E9141" s="62">
        <v>116</v>
      </c>
      <c r="F9141" s="62">
        <v>190156</v>
      </c>
      <c r="G9141" s="62">
        <v>22387</v>
      </c>
      <c r="H9141" s="62">
        <v>16.079999999999998</v>
      </c>
      <c r="I9141" s="62">
        <v>1639.28</v>
      </c>
      <c r="J9141" s="62">
        <v>176845.08</v>
      </c>
      <c r="K9141" s="62">
        <v>34124.15</v>
      </c>
      <c r="L9141" s="62">
        <v>47427</v>
      </c>
      <c r="M9141" s="62">
        <v>34.07</v>
      </c>
      <c r="N9141" s="62">
        <v>294.17</v>
      </c>
      <c r="O9141" s="62">
        <v>411513.38</v>
      </c>
      <c r="P9141" s="63"/>
      <c r="Q9141" s="63"/>
      <c r="R9141" s="63"/>
      <c r="S9141" s="63"/>
      <c r="T9141" s="63"/>
      <c r="U9141" s="63"/>
      <c r="V9141" s="63"/>
      <c r="W9141" s="63"/>
      <c r="X9141" s="63"/>
      <c r="Y9141" s="63"/>
      <c r="Z9141" s="62">
        <v>120244</v>
      </c>
      <c r="AA9141" s="62">
        <v>4354</v>
      </c>
      <c r="AB9141" s="62">
        <v>3.13</v>
      </c>
      <c r="AC9141" s="62">
        <v>1036.5899999999999</v>
      </c>
    </row>
    <row r="9142" spans="1:29" ht="45" x14ac:dyDescent="0.25">
      <c r="A9142" s="61" t="s">
        <v>344</v>
      </c>
      <c r="B9142" s="61" t="s">
        <v>345</v>
      </c>
      <c r="C9142" s="62">
        <v>2006</v>
      </c>
      <c r="D9142" s="61" t="s">
        <v>89</v>
      </c>
      <c r="E9142" s="62">
        <v>80</v>
      </c>
      <c r="F9142" s="62">
        <v>826960</v>
      </c>
      <c r="G9142" s="62">
        <v>134311</v>
      </c>
      <c r="H9142" s="62">
        <v>139.91</v>
      </c>
      <c r="I9142" s="62">
        <v>10337</v>
      </c>
      <c r="J9142" s="62">
        <v>769072.8</v>
      </c>
      <c r="K9142" s="62">
        <v>0</v>
      </c>
      <c r="L9142" s="63"/>
      <c r="M9142" s="63"/>
      <c r="N9142" s="63"/>
      <c r="O9142" s="63"/>
      <c r="P9142" s="63"/>
      <c r="Q9142" s="63"/>
      <c r="R9142" s="63"/>
      <c r="S9142" s="63"/>
      <c r="T9142" s="63"/>
      <c r="U9142" s="63"/>
      <c r="V9142" s="63"/>
      <c r="W9142" s="63"/>
      <c r="X9142" s="63"/>
      <c r="Y9142" s="63"/>
      <c r="Z9142" s="62">
        <v>2607</v>
      </c>
      <c r="AA9142" s="62">
        <v>11601</v>
      </c>
      <c r="AB9142" s="62">
        <v>12.08</v>
      </c>
      <c r="AC9142" s="62">
        <v>32.590000000000003</v>
      </c>
    </row>
    <row r="9143" spans="1:29" ht="30" x14ac:dyDescent="0.25">
      <c r="A9143" s="61" t="s">
        <v>176</v>
      </c>
      <c r="B9143" s="61" t="s">
        <v>177</v>
      </c>
      <c r="C9143" s="62">
        <v>2017</v>
      </c>
      <c r="D9143" s="61" t="s">
        <v>89</v>
      </c>
      <c r="E9143" s="62">
        <v>116</v>
      </c>
      <c r="F9143" s="62">
        <v>1223799</v>
      </c>
      <c r="G9143" s="62">
        <v>143695</v>
      </c>
      <c r="H9143" s="62">
        <v>103.23</v>
      </c>
      <c r="I9143" s="62">
        <v>10549.99</v>
      </c>
      <c r="J9143" s="62">
        <v>1138133.07</v>
      </c>
      <c r="K9143" s="62">
        <v>559.65</v>
      </c>
      <c r="L9143" s="62">
        <v>1741</v>
      </c>
      <c r="M9143" s="62">
        <v>1.25</v>
      </c>
      <c r="N9143" s="62">
        <v>4.82</v>
      </c>
      <c r="O9143" s="62">
        <v>6749</v>
      </c>
      <c r="P9143" s="63"/>
      <c r="Q9143" s="63"/>
      <c r="R9143" s="63"/>
      <c r="S9143" s="63"/>
      <c r="T9143" s="63"/>
      <c r="U9143" s="63"/>
      <c r="V9143" s="63"/>
      <c r="W9143" s="63"/>
      <c r="X9143" s="63"/>
      <c r="Y9143" s="63"/>
      <c r="Z9143" s="62">
        <v>2620</v>
      </c>
      <c r="AA9143" s="62">
        <v>20521</v>
      </c>
      <c r="AB9143" s="62">
        <v>14.74</v>
      </c>
      <c r="AC9143" s="62">
        <v>22.59</v>
      </c>
    </row>
    <row r="9144" spans="1:29" x14ac:dyDescent="0.25">
      <c r="A9144" s="61" t="s">
        <v>204</v>
      </c>
      <c r="B9144" s="61" t="s">
        <v>205</v>
      </c>
      <c r="C9144" s="62">
        <v>2005</v>
      </c>
      <c r="D9144" s="61" t="s">
        <v>75</v>
      </c>
      <c r="E9144" s="62">
        <v>8</v>
      </c>
      <c r="F9144" s="62">
        <v>30720</v>
      </c>
      <c r="G9144" s="62">
        <v>4129</v>
      </c>
      <c r="H9144" s="62">
        <v>43.01</v>
      </c>
      <c r="I9144" s="62">
        <v>3840</v>
      </c>
      <c r="J9144" s="62">
        <v>28569.599999999999</v>
      </c>
      <c r="K9144" s="62">
        <v>0</v>
      </c>
      <c r="L9144" s="63"/>
      <c r="M9144" s="63"/>
      <c r="N9144" s="63"/>
      <c r="O9144" s="63"/>
      <c r="P9144" s="63"/>
      <c r="Q9144" s="63"/>
      <c r="R9144" s="63"/>
      <c r="S9144" s="63"/>
      <c r="T9144" s="63"/>
      <c r="U9144" s="63"/>
      <c r="V9144" s="63"/>
      <c r="W9144" s="63"/>
      <c r="X9144" s="63"/>
      <c r="Y9144" s="63"/>
      <c r="Z9144" s="62">
        <v>39300</v>
      </c>
      <c r="AA9144" s="62">
        <v>2562</v>
      </c>
      <c r="AB9144" s="62">
        <v>26.69</v>
      </c>
      <c r="AC9144" s="62">
        <v>4912.5</v>
      </c>
    </row>
    <row r="9145" spans="1:29" x14ac:dyDescent="0.25">
      <c r="A9145" s="61" t="s">
        <v>275</v>
      </c>
      <c r="B9145" s="61" t="s">
        <v>276</v>
      </c>
      <c r="C9145" s="62">
        <v>2005</v>
      </c>
      <c r="D9145" s="61" t="s">
        <v>99</v>
      </c>
      <c r="E9145" s="62">
        <v>22</v>
      </c>
      <c r="F9145" s="62">
        <v>255440</v>
      </c>
      <c r="G9145" s="62">
        <v>34952</v>
      </c>
      <c r="H9145" s="62">
        <v>132.38999999999999</v>
      </c>
      <c r="I9145" s="62">
        <v>11610.91</v>
      </c>
      <c r="J9145" s="62">
        <v>237559.2</v>
      </c>
      <c r="K9145" s="62">
        <v>0</v>
      </c>
      <c r="L9145" s="63"/>
      <c r="M9145" s="63"/>
      <c r="N9145" s="63"/>
      <c r="O9145" s="63"/>
      <c r="P9145" s="63"/>
      <c r="Q9145" s="63"/>
      <c r="R9145" s="63"/>
      <c r="S9145" s="63"/>
      <c r="T9145" s="63"/>
      <c r="U9145" s="63"/>
      <c r="V9145" s="63"/>
      <c r="W9145" s="63"/>
      <c r="X9145" s="63"/>
      <c r="Y9145" s="63"/>
      <c r="Z9145" s="62">
        <v>665.73</v>
      </c>
      <c r="AA9145" s="62">
        <v>1659</v>
      </c>
      <c r="AB9145" s="62">
        <v>6.28</v>
      </c>
      <c r="AC9145" s="62">
        <v>30.26</v>
      </c>
    </row>
    <row r="9146" spans="1:29" x14ac:dyDescent="0.25">
      <c r="A9146" s="61" t="s">
        <v>253</v>
      </c>
      <c r="B9146" s="61" t="s">
        <v>254</v>
      </c>
      <c r="C9146" s="62">
        <v>2012</v>
      </c>
      <c r="D9146" s="61" t="s">
        <v>89</v>
      </c>
      <c r="E9146" s="62">
        <v>55</v>
      </c>
      <c r="F9146" s="62">
        <v>199772</v>
      </c>
      <c r="G9146" s="62">
        <v>27309</v>
      </c>
      <c r="H9146" s="62">
        <v>41.38</v>
      </c>
      <c r="I9146" s="62">
        <v>3632.22</v>
      </c>
      <c r="J9146" s="62">
        <v>185787.96</v>
      </c>
      <c r="K9146" s="62">
        <v>23826.38</v>
      </c>
      <c r="L9146" s="62">
        <v>31512</v>
      </c>
      <c r="M9146" s="62">
        <v>47.75</v>
      </c>
      <c r="N9146" s="62">
        <v>433.21</v>
      </c>
      <c r="O9146" s="62">
        <v>287329.49</v>
      </c>
      <c r="P9146" s="63"/>
      <c r="Q9146" s="63"/>
      <c r="R9146" s="63"/>
      <c r="S9146" s="63"/>
      <c r="T9146" s="63"/>
      <c r="U9146" s="63"/>
      <c r="V9146" s="63"/>
      <c r="W9146" s="63"/>
      <c r="X9146" s="63"/>
      <c r="Y9146" s="63"/>
      <c r="Z9146" s="62">
        <v>170810</v>
      </c>
      <c r="AA9146" s="62">
        <v>9433</v>
      </c>
      <c r="AB9146" s="62">
        <v>14.29</v>
      </c>
      <c r="AC9146" s="62">
        <v>3105.64</v>
      </c>
    </row>
    <row r="9147" spans="1:29" ht="30" x14ac:dyDescent="0.25">
      <c r="A9147" s="61" t="s">
        <v>255</v>
      </c>
      <c r="B9147" s="61" t="s">
        <v>256</v>
      </c>
      <c r="C9147" s="62">
        <v>2009</v>
      </c>
      <c r="D9147" s="61" t="s">
        <v>226</v>
      </c>
      <c r="E9147" s="62">
        <v>120</v>
      </c>
      <c r="F9147" s="62">
        <v>1171950</v>
      </c>
      <c r="G9147" s="62">
        <v>203266</v>
      </c>
      <c r="H9147" s="62">
        <v>141.16</v>
      </c>
      <c r="I9147" s="62">
        <v>9766.25</v>
      </c>
      <c r="J9147" s="62">
        <v>1089913.5</v>
      </c>
      <c r="K9147" s="62">
        <v>0</v>
      </c>
      <c r="L9147" s="62">
        <v>0</v>
      </c>
      <c r="M9147" s="62">
        <v>0</v>
      </c>
      <c r="N9147" s="63"/>
      <c r="O9147" s="63"/>
      <c r="P9147" s="63"/>
      <c r="Q9147" s="63"/>
      <c r="R9147" s="63"/>
      <c r="S9147" s="63"/>
      <c r="T9147" s="63"/>
      <c r="U9147" s="63"/>
      <c r="V9147" s="63"/>
      <c r="W9147" s="63"/>
      <c r="X9147" s="63"/>
      <c r="Y9147" s="63"/>
      <c r="Z9147" s="62">
        <v>2886.32</v>
      </c>
      <c r="AA9147" s="62">
        <v>47540</v>
      </c>
      <c r="AB9147" s="62">
        <v>33.01</v>
      </c>
      <c r="AC9147" s="62">
        <v>24.05</v>
      </c>
    </row>
    <row r="9148" spans="1:29" ht="30" x14ac:dyDescent="0.25">
      <c r="A9148" s="61" t="s">
        <v>309</v>
      </c>
      <c r="B9148" s="61" t="s">
        <v>310</v>
      </c>
      <c r="C9148" s="62">
        <v>2008</v>
      </c>
      <c r="D9148" s="61" t="s">
        <v>75</v>
      </c>
      <c r="E9148" s="62">
        <v>26</v>
      </c>
      <c r="F9148" s="62">
        <v>0</v>
      </c>
      <c r="G9148" s="62">
        <v>0</v>
      </c>
      <c r="H9148" s="62">
        <v>0</v>
      </c>
      <c r="I9148" s="62">
        <v>0</v>
      </c>
      <c r="J9148" s="62">
        <v>0</v>
      </c>
      <c r="K9148" s="62">
        <v>0</v>
      </c>
      <c r="L9148" s="62">
        <v>0</v>
      </c>
      <c r="M9148" s="62">
        <v>0</v>
      </c>
      <c r="N9148" s="63"/>
      <c r="O9148" s="63"/>
      <c r="P9148" s="62">
        <v>0</v>
      </c>
      <c r="Q9148" s="62">
        <v>0</v>
      </c>
      <c r="R9148" s="62">
        <v>0</v>
      </c>
      <c r="S9148" s="62">
        <v>0</v>
      </c>
      <c r="T9148" s="62">
        <v>0</v>
      </c>
      <c r="U9148" s="62">
        <v>0</v>
      </c>
      <c r="V9148" s="62">
        <v>0</v>
      </c>
      <c r="W9148" s="62">
        <v>0</v>
      </c>
      <c r="X9148" s="62">
        <v>0</v>
      </c>
      <c r="Y9148" s="62">
        <v>0</v>
      </c>
      <c r="Z9148" s="62">
        <v>0</v>
      </c>
      <c r="AA9148" s="62">
        <v>0</v>
      </c>
      <c r="AB9148" s="62">
        <v>0</v>
      </c>
      <c r="AC9148" s="62">
        <v>0</v>
      </c>
    </row>
    <row r="9149" spans="1:29" ht="30" x14ac:dyDescent="0.25">
      <c r="A9149" s="61" t="s">
        <v>516</v>
      </c>
      <c r="B9149" s="61" t="s">
        <v>517</v>
      </c>
      <c r="C9149" s="62">
        <v>2015</v>
      </c>
      <c r="D9149" s="61" t="s">
        <v>78</v>
      </c>
      <c r="E9149" s="62">
        <v>40</v>
      </c>
      <c r="F9149" s="62">
        <v>368400</v>
      </c>
      <c r="G9149" s="62">
        <v>53098</v>
      </c>
      <c r="H9149" s="62">
        <v>110.62</v>
      </c>
      <c r="I9149" s="62">
        <v>9210</v>
      </c>
      <c r="J9149" s="62">
        <v>342612</v>
      </c>
      <c r="K9149" s="62">
        <v>0</v>
      </c>
      <c r="L9149" s="63"/>
      <c r="M9149" s="63"/>
      <c r="N9149" s="63"/>
      <c r="O9149" s="63"/>
      <c r="P9149" s="63"/>
      <c r="Q9149" s="63"/>
      <c r="R9149" s="63"/>
      <c r="S9149" s="63"/>
      <c r="T9149" s="63"/>
      <c r="U9149" s="63"/>
      <c r="V9149" s="63"/>
      <c r="W9149" s="63"/>
      <c r="X9149" s="63"/>
      <c r="Y9149" s="63"/>
      <c r="Z9149" s="62">
        <v>0</v>
      </c>
      <c r="AA9149" s="63"/>
      <c r="AB9149" s="63"/>
      <c r="AC9149" s="62">
        <v>0</v>
      </c>
    </row>
    <row r="9150" spans="1:29" ht="30" x14ac:dyDescent="0.25">
      <c r="A9150" s="61" t="s">
        <v>92</v>
      </c>
      <c r="B9150" s="61" t="s">
        <v>93</v>
      </c>
      <c r="C9150" s="62">
        <v>2009</v>
      </c>
      <c r="D9150" s="61" t="s">
        <v>83</v>
      </c>
      <c r="E9150" s="62">
        <v>6</v>
      </c>
      <c r="F9150" s="63"/>
      <c r="G9150" s="63"/>
      <c r="H9150" s="63"/>
      <c r="I9150" s="63"/>
      <c r="J9150" s="63"/>
      <c r="K9150" s="62">
        <v>0</v>
      </c>
      <c r="L9150" s="63"/>
      <c r="M9150" s="63"/>
      <c r="N9150" s="63"/>
      <c r="O9150" s="63"/>
      <c r="P9150" s="63"/>
      <c r="Q9150" s="63"/>
      <c r="R9150" s="63"/>
      <c r="S9150" s="63"/>
      <c r="T9150" s="63"/>
      <c r="U9150" s="63"/>
      <c r="V9150" s="63"/>
      <c r="W9150" s="63"/>
      <c r="X9150" s="63"/>
      <c r="Y9150" s="63"/>
      <c r="Z9150" s="62">
        <v>0</v>
      </c>
      <c r="AA9150" s="63"/>
      <c r="AB9150" s="63"/>
      <c r="AC9150" s="62">
        <v>0</v>
      </c>
    </row>
    <row r="9151" spans="1:29" x14ac:dyDescent="0.25">
      <c r="A9151" s="61" t="s">
        <v>260</v>
      </c>
      <c r="B9151" s="61" t="s">
        <v>261</v>
      </c>
      <c r="C9151" s="62">
        <v>2009</v>
      </c>
      <c r="D9151" s="61" t="s">
        <v>301</v>
      </c>
      <c r="E9151" s="62">
        <v>47</v>
      </c>
      <c r="F9151" s="62">
        <v>421770</v>
      </c>
      <c r="G9151" s="62">
        <v>65418</v>
      </c>
      <c r="H9151" s="62">
        <v>115.99</v>
      </c>
      <c r="I9151" s="62">
        <v>8973.83</v>
      </c>
      <c r="J9151" s="62">
        <v>392246.1</v>
      </c>
      <c r="K9151" s="62">
        <v>0</v>
      </c>
      <c r="L9151" s="63"/>
      <c r="M9151" s="63"/>
      <c r="N9151" s="63"/>
      <c r="O9151" s="63"/>
      <c r="P9151" s="63"/>
      <c r="Q9151" s="63"/>
      <c r="R9151" s="63"/>
      <c r="S9151" s="63"/>
      <c r="T9151" s="63"/>
      <c r="U9151" s="63"/>
      <c r="V9151" s="63"/>
      <c r="W9151" s="63"/>
      <c r="X9151" s="63"/>
      <c r="Y9151" s="63"/>
      <c r="Z9151" s="62">
        <v>1081</v>
      </c>
      <c r="AA9151" s="62">
        <v>7983</v>
      </c>
      <c r="AB9151" s="62">
        <v>14.15</v>
      </c>
      <c r="AC9151" s="62">
        <v>23</v>
      </c>
    </row>
    <row r="9152" spans="1:29" x14ac:dyDescent="0.25">
      <c r="A9152" s="61" t="s">
        <v>267</v>
      </c>
      <c r="B9152" s="61" t="s">
        <v>268</v>
      </c>
      <c r="C9152" s="62">
        <v>2011</v>
      </c>
      <c r="D9152" s="61" t="s">
        <v>78</v>
      </c>
      <c r="E9152" s="62">
        <v>64</v>
      </c>
      <c r="F9152" s="62">
        <v>493920</v>
      </c>
      <c r="G9152" s="62">
        <v>105399</v>
      </c>
      <c r="H9152" s="62">
        <v>137.24</v>
      </c>
      <c r="I9152" s="62">
        <v>7717.5</v>
      </c>
      <c r="J9152" s="62">
        <v>459345.6</v>
      </c>
      <c r="K9152" s="62">
        <v>982.54</v>
      </c>
      <c r="L9152" s="62">
        <v>1966</v>
      </c>
      <c r="M9152" s="62">
        <v>2.56</v>
      </c>
      <c r="N9152" s="62">
        <v>15.35</v>
      </c>
      <c r="O9152" s="62">
        <v>11848.76</v>
      </c>
      <c r="P9152" s="63"/>
      <c r="Q9152" s="63"/>
      <c r="R9152" s="63"/>
      <c r="S9152" s="63"/>
      <c r="T9152" s="63"/>
      <c r="U9152" s="63"/>
      <c r="V9152" s="63"/>
      <c r="W9152" s="63"/>
      <c r="X9152" s="63"/>
      <c r="Y9152" s="63"/>
      <c r="Z9152" s="62">
        <v>3005.3</v>
      </c>
      <c r="AA9152" s="62">
        <v>10521</v>
      </c>
      <c r="AB9152" s="62">
        <v>13.7</v>
      </c>
      <c r="AC9152" s="62">
        <v>46.96</v>
      </c>
    </row>
    <row r="9153" spans="1:29" x14ac:dyDescent="0.25">
      <c r="A9153" s="61" t="s">
        <v>163</v>
      </c>
      <c r="B9153" s="61" t="s">
        <v>164</v>
      </c>
      <c r="C9153" s="62">
        <v>2006</v>
      </c>
      <c r="D9153" s="61" t="s">
        <v>259</v>
      </c>
      <c r="E9153" s="62">
        <v>35</v>
      </c>
      <c r="F9153" s="62">
        <v>131264</v>
      </c>
      <c r="G9153" s="62">
        <v>22354</v>
      </c>
      <c r="H9153" s="62">
        <v>53.22</v>
      </c>
      <c r="I9153" s="62">
        <v>3750.4</v>
      </c>
      <c r="J9153" s="62">
        <v>122075.52</v>
      </c>
      <c r="K9153" s="62">
        <v>9114.4500000000007</v>
      </c>
      <c r="L9153" s="62">
        <v>13448</v>
      </c>
      <c r="M9153" s="62">
        <v>32.020000000000003</v>
      </c>
      <c r="N9153" s="62">
        <v>260.41000000000003</v>
      </c>
      <c r="O9153" s="62">
        <v>109913.91</v>
      </c>
      <c r="P9153" s="63"/>
      <c r="Q9153" s="63"/>
      <c r="R9153" s="63"/>
      <c r="S9153" s="63"/>
      <c r="T9153" s="63"/>
      <c r="U9153" s="63"/>
      <c r="V9153" s="63"/>
      <c r="W9153" s="63"/>
      <c r="X9153" s="63"/>
      <c r="Y9153" s="63"/>
      <c r="Z9153" s="62">
        <v>131200</v>
      </c>
      <c r="AA9153" s="62">
        <v>7725</v>
      </c>
      <c r="AB9153" s="62">
        <v>18.39</v>
      </c>
      <c r="AC9153" s="62">
        <v>3748.57</v>
      </c>
    </row>
    <row r="9154" spans="1:29" ht="30" x14ac:dyDescent="0.25">
      <c r="A9154" s="61" t="s">
        <v>415</v>
      </c>
      <c r="B9154" s="61" t="s">
        <v>416</v>
      </c>
      <c r="C9154" s="62">
        <v>2006</v>
      </c>
      <c r="D9154" s="61" t="s">
        <v>86</v>
      </c>
      <c r="E9154" s="62">
        <v>26</v>
      </c>
      <c r="F9154" s="63"/>
      <c r="G9154" s="63"/>
      <c r="H9154" s="63"/>
      <c r="I9154" s="63"/>
      <c r="J9154" s="63"/>
      <c r="K9154" s="62">
        <v>0</v>
      </c>
      <c r="L9154" s="63"/>
      <c r="M9154" s="63"/>
      <c r="N9154" s="63"/>
      <c r="O9154" s="63"/>
      <c r="P9154" s="63"/>
      <c r="Q9154" s="63"/>
      <c r="R9154" s="63"/>
      <c r="S9154" s="63"/>
      <c r="T9154" s="63"/>
      <c r="U9154" s="63"/>
      <c r="V9154" s="63"/>
      <c r="W9154" s="63"/>
      <c r="X9154" s="63"/>
      <c r="Y9154" s="63"/>
      <c r="Z9154" s="62">
        <v>157530</v>
      </c>
      <c r="AA9154" s="62">
        <v>23834</v>
      </c>
      <c r="AB9154" s="62">
        <v>76.39</v>
      </c>
      <c r="AC9154" s="62">
        <v>6058.85</v>
      </c>
    </row>
    <row r="9155" spans="1:29" x14ac:dyDescent="0.25">
      <c r="A9155" s="61" t="s">
        <v>157</v>
      </c>
      <c r="B9155" s="61" t="s">
        <v>158</v>
      </c>
      <c r="C9155" s="62">
        <v>2003</v>
      </c>
      <c r="D9155" s="61" t="s">
        <v>94</v>
      </c>
      <c r="E9155" s="62">
        <v>9</v>
      </c>
      <c r="F9155" s="63"/>
      <c r="G9155" s="63"/>
      <c r="H9155" s="63"/>
      <c r="I9155" s="63"/>
      <c r="J9155" s="63"/>
      <c r="K9155" s="62">
        <v>0</v>
      </c>
      <c r="L9155" s="63"/>
      <c r="M9155" s="63"/>
      <c r="N9155" s="63"/>
      <c r="O9155" s="63"/>
      <c r="P9155" s="63"/>
      <c r="Q9155" s="63"/>
      <c r="R9155" s="63"/>
      <c r="S9155" s="63"/>
      <c r="T9155" s="63"/>
      <c r="U9155" s="63"/>
      <c r="V9155" s="63"/>
      <c r="W9155" s="63"/>
      <c r="X9155" s="63"/>
      <c r="Y9155" s="63"/>
      <c r="Z9155" s="62">
        <v>0</v>
      </c>
      <c r="AA9155" s="63"/>
      <c r="AB9155" s="63"/>
      <c r="AC9155" s="62">
        <v>0</v>
      </c>
    </row>
    <row r="9156" spans="1:29" x14ac:dyDescent="0.25">
      <c r="A9156" s="61" t="s">
        <v>102</v>
      </c>
      <c r="B9156" s="61" t="s">
        <v>103</v>
      </c>
      <c r="C9156" s="62">
        <v>2004</v>
      </c>
      <c r="D9156" s="61" t="s">
        <v>104</v>
      </c>
      <c r="E9156" s="62">
        <v>10</v>
      </c>
      <c r="F9156" s="62">
        <v>1344</v>
      </c>
      <c r="G9156" s="62">
        <v>421</v>
      </c>
      <c r="H9156" s="62">
        <v>3.51</v>
      </c>
      <c r="I9156" s="62">
        <v>134.4</v>
      </c>
      <c r="J9156" s="62">
        <v>1249.92</v>
      </c>
      <c r="K9156" s="62">
        <v>465.89</v>
      </c>
      <c r="L9156" s="62">
        <v>954</v>
      </c>
      <c r="M9156" s="62">
        <v>7.95</v>
      </c>
      <c r="N9156" s="62">
        <v>46.59</v>
      </c>
      <c r="O9156" s="62">
        <v>5618.31</v>
      </c>
      <c r="P9156" s="63"/>
      <c r="Q9156" s="63"/>
      <c r="R9156" s="63"/>
      <c r="S9156" s="63"/>
      <c r="T9156" s="63"/>
      <c r="U9156" s="63"/>
      <c r="V9156" s="63"/>
      <c r="W9156" s="63"/>
      <c r="X9156" s="63"/>
      <c r="Y9156" s="63"/>
      <c r="Z9156" s="62">
        <v>632</v>
      </c>
      <c r="AA9156" s="62">
        <v>5166</v>
      </c>
      <c r="AB9156" s="62">
        <v>43.05</v>
      </c>
      <c r="AC9156" s="62">
        <v>63.2</v>
      </c>
    </row>
    <row r="9157" spans="1:29" ht="30" x14ac:dyDescent="0.25">
      <c r="A9157" s="61" t="s">
        <v>293</v>
      </c>
      <c r="B9157" s="61" t="s">
        <v>294</v>
      </c>
      <c r="C9157" s="62">
        <v>2010</v>
      </c>
      <c r="D9157" s="61" t="s">
        <v>150</v>
      </c>
      <c r="E9157" s="62">
        <v>8</v>
      </c>
      <c r="F9157" s="62">
        <v>0</v>
      </c>
      <c r="G9157" s="62">
        <v>0</v>
      </c>
      <c r="H9157" s="62">
        <v>0</v>
      </c>
      <c r="I9157" s="62">
        <v>0</v>
      </c>
      <c r="J9157" s="62">
        <v>0</v>
      </c>
      <c r="K9157" s="62">
        <v>0</v>
      </c>
      <c r="L9157" s="62">
        <v>0</v>
      </c>
      <c r="M9157" s="62">
        <v>0</v>
      </c>
      <c r="N9157" s="63"/>
      <c r="O9157" s="63"/>
      <c r="P9157" s="62">
        <v>0</v>
      </c>
      <c r="Q9157" s="62">
        <v>0</v>
      </c>
      <c r="R9157" s="62">
        <v>0</v>
      </c>
      <c r="S9157" s="62">
        <v>0</v>
      </c>
      <c r="T9157" s="62">
        <v>0</v>
      </c>
      <c r="U9157" s="62">
        <v>0</v>
      </c>
      <c r="V9157" s="62">
        <v>0</v>
      </c>
      <c r="W9157" s="62">
        <v>0</v>
      </c>
      <c r="X9157" s="62">
        <v>0</v>
      </c>
      <c r="Y9157" s="62">
        <v>0</v>
      </c>
      <c r="Z9157" s="62">
        <v>0</v>
      </c>
      <c r="AA9157" s="63"/>
      <c r="AB9157" s="63"/>
      <c r="AC9157" s="62">
        <v>0</v>
      </c>
    </row>
    <row r="9158" spans="1:29" ht="30" x14ac:dyDescent="0.25">
      <c r="A9158" s="61" t="s">
        <v>239</v>
      </c>
      <c r="B9158" s="61" t="s">
        <v>240</v>
      </c>
      <c r="C9158" s="62">
        <v>2010</v>
      </c>
      <c r="D9158" s="61" t="s">
        <v>78</v>
      </c>
      <c r="E9158" s="62">
        <v>40</v>
      </c>
      <c r="F9158" s="62">
        <v>113925</v>
      </c>
      <c r="G9158" s="62">
        <v>16426</v>
      </c>
      <c r="H9158" s="62">
        <v>34.22</v>
      </c>
      <c r="I9158" s="62">
        <v>2848.13</v>
      </c>
      <c r="J9158" s="62">
        <v>105950.25</v>
      </c>
      <c r="K9158" s="62">
        <v>25525</v>
      </c>
      <c r="L9158" s="62">
        <v>29188</v>
      </c>
      <c r="M9158" s="62">
        <v>60.81</v>
      </c>
      <c r="N9158" s="62">
        <v>638.13</v>
      </c>
      <c r="O9158" s="62">
        <v>307813.63</v>
      </c>
      <c r="P9158" s="63"/>
      <c r="Q9158" s="63"/>
      <c r="R9158" s="63"/>
      <c r="S9158" s="63"/>
      <c r="T9158" s="63"/>
      <c r="U9158" s="63"/>
      <c r="V9158" s="63"/>
      <c r="W9158" s="63"/>
      <c r="X9158" s="63"/>
      <c r="Y9158" s="63"/>
      <c r="Z9158" s="62">
        <v>2471.4299999999998</v>
      </c>
      <c r="AA9158" s="62">
        <v>21817</v>
      </c>
      <c r="AB9158" s="62">
        <v>45.45</v>
      </c>
      <c r="AC9158" s="62">
        <v>61.79</v>
      </c>
    </row>
    <row r="9159" spans="1:29" x14ac:dyDescent="0.25">
      <c r="A9159" s="61" t="s">
        <v>76</v>
      </c>
      <c r="B9159" s="61" t="s">
        <v>77</v>
      </c>
      <c r="C9159" s="62">
        <v>2014</v>
      </c>
      <c r="D9159" s="61" t="s">
        <v>75</v>
      </c>
      <c r="E9159" s="62">
        <v>3</v>
      </c>
      <c r="F9159" s="63"/>
      <c r="G9159" s="63"/>
      <c r="H9159" s="63"/>
      <c r="I9159" s="63"/>
      <c r="J9159" s="63"/>
      <c r="K9159" s="62">
        <v>0</v>
      </c>
      <c r="L9159" s="63"/>
      <c r="M9159" s="63"/>
      <c r="N9159" s="63"/>
      <c r="O9159" s="63"/>
      <c r="P9159" s="63"/>
      <c r="Q9159" s="63"/>
      <c r="R9159" s="63"/>
      <c r="S9159" s="63"/>
      <c r="T9159" s="63"/>
      <c r="U9159" s="63"/>
      <c r="V9159" s="63"/>
      <c r="W9159" s="63"/>
      <c r="X9159" s="63"/>
      <c r="Y9159" s="63"/>
      <c r="Z9159" s="62">
        <v>219.11</v>
      </c>
      <c r="AA9159" s="62">
        <v>704</v>
      </c>
      <c r="AB9159" s="62">
        <v>19.559999999999999</v>
      </c>
      <c r="AC9159" s="62">
        <v>73.040000000000006</v>
      </c>
    </row>
    <row r="9160" spans="1:29" x14ac:dyDescent="0.25">
      <c r="A9160" s="61" t="s">
        <v>279</v>
      </c>
      <c r="B9160" s="61" t="s">
        <v>280</v>
      </c>
      <c r="C9160" s="62">
        <v>2015</v>
      </c>
      <c r="D9160" s="61" t="s">
        <v>99</v>
      </c>
      <c r="E9160" s="62">
        <v>56</v>
      </c>
      <c r="F9160" s="62">
        <v>452732</v>
      </c>
      <c r="G9160" s="62">
        <v>82759</v>
      </c>
      <c r="H9160" s="62">
        <v>123.15</v>
      </c>
      <c r="I9160" s="62">
        <v>8084.5</v>
      </c>
      <c r="J9160" s="62">
        <v>421040.76</v>
      </c>
      <c r="K9160" s="62">
        <v>0</v>
      </c>
      <c r="L9160" s="63"/>
      <c r="M9160" s="63"/>
      <c r="N9160" s="63"/>
      <c r="O9160" s="63"/>
      <c r="P9160" s="63"/>
      <c r="Q9160" s="63"/>
      <c r="R9160" s="63"/>
      <c r="S9160" s="63"/>
      <c r="T9160" s="63"/>
      <c r="U9160" s="63"/>
      <c r="V9160" s="63"/>
      <c r="W9160" s="63"/>
      <c r="X9160" s="63"/>
      <c r="Y9160" s="63"/>
      <c r="Z9160" s="62">
        <v>104833.58</v>
      </c>
      <c r="AA9160" s="62">
        <v>22163</v>
      </c>
      <c r="AB9160" s="62">
        <v>32.979999999999997</v>
      </c>
      <c r="AC9160" s="62">
        <v>1872.03</v>
      </c>
    </row>
    <row r="9161" spans="1:29" ht="30" x14ac:dyDescent="0.25">
      <c r="A9161" s="61" t="s">
        <v>117</v>
      </c>
      <c r="B9161" s="61" t="s">
        <v>118</v>
      </c>
      <c r="C9161" s="62">
        <v>2013</v>
      </c>
      <c r="D9161" s="61" t="s">
        <v>78</v>
      </c>
      <c r="E9161" s="62">
        <v>198</v>
      </c>
      <c r="F9161" s="63"/>
      <c r="G9161" s="63"/>
      <c r="H9161" s="63"/>
      <c r="I9161" s="63"/>
      <c r="J9161" s="63"/>
      <c r="K9161" s="62">
        <v>0</v>
      </c>
      <c r="L9161" s="63"/>
      <c r="M9161" s="63"/>
      <c r="N9161" s="63"/>
      <c r="O9161" s="63"/>
      <c r="P9161" s="63"/>
      <c r="Q9161" s="63"/>
      <c r="R9161" s="63"/>
      <c r="S9161" s="63"/>
      <c r="T9161" s="63"/>
      <c r="U9161" s="63"/>
      <c r="V9161" s="63"/>
      <c r="W9161" s="63"/>
      <c r="X9161" s="63"/>
      <c r="Y9161" s="63"/>
      <c r="Z9161" s="62">
        <v>0</v>
      </c>
      <c r="AA9161" s="63"/>
      <c r="AB9161" s="63"/>
      <c r="AC9161" s="62">
        <v>0</v>
      </c>
    </row>
    <row r="9162" spans="1:29" x14ac:dyDescent="0.25">
      <c r="A9162" s="61" t="s">
        <v>271</v>
      </c>
      <c r="B9162" s="61" t="s">
        <v>272</v>
      </c>
      <c r="C9162" s="62">
        <v>2013</v>
      </c>
      <c r="D9162" s="61" t="s">
        <v>175</v>
      </c>
      <c r="E9162" s="62">
        <v>8</v>
      </c>
      <c r="F9162" s="63"/>
      <c r="G9162" s="63"/>
      <c r="H9162" s="63"/>
      <c r="I9162" s="63"/>
      <c r="J9162" s="63"/>
      <c r="K9162" s="62">
        <v>0</v>
      </c>
      <c r="L9162" s="63"/>
      <c r="M9162" s="63"/>
      <c r="N9162" s="63"/>
      <c r="O9162" s="63"/>
      <c r="P9162" s="63"/>
      <c r="Q9162" s="63"/>
      <c r="R9162" s="63"/>
      <c r="S9162" s="63"/>
      <c r="T9162" s="63"/>
      <c r="U9162" s="63"/>
      <c r="V9162" s="63"/>
      <c r="W9162" s="63"/>
      <c r="X9162" s="63"/>
      <c r="Y9162" s="63"/>
      <c r="Z9162" s="62">
        <v>0</v>
      </c>
      <c r="AA9162" s="63"/>
      <c r="AB9162" s="63"/>
      <c r="AC9162" s="62">
        <v>0</v>
      </c>
    </row>
    <row r="9163" spans="1:29" ht="45" x14ac:dyDescent="0.25">
      <c r="A9163" s="61" t="s">
        <v>518</v>
      </c>
      <c r="B9163" s="61" t="s">
        <v>519</v>
      </c>
      <c r="C9163" s="62">
        <v>2017</v>
      </c>
      <c r="D9163" s="61" t="s">
        <v>75</v>
      </c>
      <c r="E9163" s="62">
        <v>14</v>
      </c>
      <c r="F9163" s="62">
        <v>19783</v>
      </c>
      <c r="G9163" s="62">
        <v>4418</v>
      </c>
      <c r="H9163" s="62">
        <v>26.3</v>
      </c>
      <c r="I9163" s="62">
        <v>1413.07</v>
      </c>
      <c r="J9163" s="62">
        <v>18398.189999999999</v>
      </c>
      <c r="K9163" s="62">
        <v>600.39</v>
      </c>
      <c r="L9163" s="62">
        <v>1158</v>
      </c>
      <c r="M9163" s="62">
        <v>6.89</v>
      </c>
      <c r="N9163" s="63"/>
      <c r="O9163" s="63"/>
      <c r="P9163" s="63"/>
      <c r="Q9163" s="63"/>
      <c r="R9163" s="63"/>
      <c r="S9163" s="63"/>
      <c r="T9163" s="63"/>
      <c r="U9163" s="63"/>
      <c r="V9163" s="63"/>
      <c r="W9163" s="63"/>
      <c r="X9163" s="63"/>
      <c r="Y9163" s="63"/>
      <c r="Z9163" s="62">
        <v>3040.81</v>
      </c>
      <c r="AA9163" s="62">
        <v>28509</v>
      </c>
      <c r="AB9163" s="62">
        <v>169.7</v>
      </c>
      <c r="AC9163" s="62">
        <v>217.2</v>
      </c>
    </row>
    <row r="9164" spans="1:29" x14ac:dyDescent="0.25">
      <c r="A9164" s="61" t="s">
        <v>105</v>
      </c>
      <c r="B9164" s="61" t="s">
        <v>106</v>
      </c>
      <c r="C9164" s="62">
        <v>2008</v>
      </c>
      <c r="D9164" s="61" t="s">
        <v>78</v>
      </c>
      <c r="E9164" s="62">
        <v>36</v>
      </c>
      <c r="F9164" s="62">
        <v>30846</v>
      </c>
      <c r="G9164" s="62">
        <v>1813</v>
      </c>
      <c r="H9164" s="62">
        <v>4.2</v>
      </c>
      <c r="I9164" s="62">
        <v>856.83</v>
      </c>
      <c r="J9164" s="62">
        <v>28686.78</v>
      </c>
      <c r="K9164" s="62">
        <v>4710</v>
      </c>
      <c r="L9164" s="62">
        <v>11858</v>
      </c>
      <c r="M9164" s="62">
        <v>27.45</v>
      </c>
      <c r="N9164" s="62">
        <v>130.83000000000001</v>
      </c>
      <c r="O9164" s="62">
        <v>56799.3</v>
      </c>
      <c r="P9164" s="63"/>
      <c r="Q9164" s="63"/>
      <c r="R9164" s="63"/>
      <c r="S9164" s="63"/>
      <c r="T9164" s="63"/>
      <c r="U9164" s="63"/>
      <c r="V9164" s="63"/>
      <c r="W9164" s="63"/>
      <c r="X9164" s="63"/>
      <c r="Y9164" s="63"/>
      <c r="Z9164" s="62">
        <v>2219.1</v>
      </c>
      <c r="AA9164" s="62">
        <v>5853</v>
      </c>
      <c r="AB9164" s="62">
        <v>13.55</v>
      </c>
      <c r="AC9164" s="62">
        <v>61.64</v>
      </c>
    </row>
    <row r="9165" spans="1:29" ht="30" x14ac:dyDescent="0.25">
      <c r="A9165" s="61" t="s">
        <v>247</v>
      </c>
      <c r="B9165" s="61" t="s">
        <v>248</v>
      </c>
      <c r="C9165" s="62">
        <v>2005</v>
      </c>
      <c r="D9165" s="61" t="s">
        <v>99</v>
      </c>
      <c r="E9165" s="62">
        <v>40</v>
      </c>
      <c r="F9165" s="62">
        <v>406436</v>
      </c>
      <c r="G9165" s="62">
        <v>41284</v>
      </c>
      <c r="H9165" s="62">
        <v>86.01</v>
      </c>
      <c r="I9165" s="62">
        <v>10160.9</v>
      </c>
      <c r="J9165" s="62">
        <v>377985.48</v>
      </c>
      <c r="K9165" s="62">
        <v>0</v>
      </c>
      <c r="L9165" s="63"/>
      <c r="M9165" s="63"/>
      <c r="N9165" s="63"/>
      <c r="O9165" s="63"/>
      <c r="P9165" s="63"/>
      <c r="Q9165" s="63"/>
      <c r="R9165" s="63"/>
      <c r="S9165" s="63"/>
      <c r="T9165" s="63"/>
      <c r="U9165" s="63"/>
      <c r="V9165" s="63"/>
      <c r="W9165" s="63"/>
      <c r="X9165" s="63"/>
      <c r="Y9165" s="63"/>
      <c r="Z9165" s="62">
        <v>142</v>
      </c>
      <c r="AA9165" s="62">
        <v>6844</v>
      </c>
      <c r="AB9165" s="62">
        <v>14.26</v>
      </c>
      <c r="AC9165" s="62">
        <v>3.55</v>
      </c>
    </row>
    <row r="9166" spans="1:29" x14ac:dyDescent="0.25">
      <c r="A9166" s="61" t="s">
        <v>417</v>
      </c>
      <c r="B9166" s="61" t="s">
        <v>418</v>
      </c>
      <c r="C9166" s="62">
        <v>2011</v>
      </c>
      <c r="D9166" s="61" t="s">
        <v>94</v>
      </c>
      <c r="E9166" s="62">
        <v>4</v>
      </c>
      <c r="F9166" s="63"/>
      <c r="G9166" s="63"/>
      <c r="H9166" s="63"/>
      <c r="I9166" s="63"/>
      <c r="J9166" s="63"/>
      <c r="K9166" s="62">
        <v>0</v>
      </c>
      <c r="L9166" s="63"/>
      <c r="M9166" s="63"/>
      <c r="N9166" s="63"/>
      <c r="O9166" s="63"/>
      <c r="P9166" s="63"/>
      <c r="Q9166" s="63"/>
      <c r="R9166" s="63"/>
      <c r="S9166" s="63"/>
      <c r="T9166" s="63"/>
      <c r="U9166" s="63"/>
      <c r="V9166" s="63"/>
      <c r="W9166" s="63"/>
      <c r="X9166" s="63"/>
      <c r="Y9166" s="63"/>
      <c r="Z9166" s="62">
        <v>0</v>
      </c>
      <c r="AA9166" s="63"/>
      <c r="AB9166" s="63"/>
      <c r="AC9166" s="62">
        <v>0</v>
      </c>
    </row>
    <row r="9167" spans="1:29" x14ac:dyDescent="0.25">
      <c r="A9167" s="61" t="s">
        <v>113</v>
      </c>
      <c r="B9167" s="61" t="s">
        <v>114</v>
      </c>
      <c r="C9167" s="62">
        <v>2010</v>
      </c>
      <c r="D9167" s="61" t="s">
        <v>89</v>
      </c>
      <c r="E9167" s="62">
        <v>150</v>
      </c>
      <c r="F9167" s="62">
        <v>1196400</v>
      </c>
      <c r="G9167" s="62">
        <v>131945</v>
      </c>
      <c r="H9167" s="62">
        <v>73.3</v>
      </c>
      <c r="I9167" s="62">
        <v>7976</v>
      </c>
      <c r="J9167" s="62">
        <v>1112652</v>
      </c>
      <c r="K9167" s="62">
        <v>12700.29</v>
      </c>
      <c r="L9167" s="62">
        <v>16907</v>
      </c>
      <c r="M9167" s="62">
        <v>9.39</v>
      </c>
      <c r="N9167" s="62">
        <v>84.67</v>
      </c>
      <c r="O9167" s="62">
        <v>153156.62</v>
      </c>
      <c r="P9167" s="63"/>
      <c r="Q9167" s="63"/>
      <c r="R9167" s="63"/>
      <c r="S9167" s="63"/>
      <c r="T9167" s="63"/>
      <c r="U9167" s="63"/>
      <c r="V9167" s="63"/>
      <c r="W9167" s="63"/>
      <c r="X9167" s="63"/>
      <c r="Y9167" s="63"/>
      <c r="Z9167" s="62">
        <v>648100</v>
      </c>
      <c r="AA9167" s="62">
        <v>80120</v>
      </c>
      <c r="AB9167" s="62">
        <v>44.51</v>
      </c>
      <c r="AC9167" s="62">
        <v>4320.67</v>
      </c>
    </row>
    <row r="9168" spans="1:29" x14ac:dyDescent="0.25">
      <c r="A9168" s="61" t="s">
        <v>265</v>
      </c>
      <c r="B9168" s="61" t="s">
        <v>266</v>
      </c>
      <c r="C9168" s="62">
        <v>2005</v>
      </c>
      <c r="D9168" s="61" t="s">
        <v>78</v>
      </c>
      <c r="E9168" s="62">
        <v>144</v>
      </c>
      <c r="F9168" s="62">
        <v>436060</v>
      </c>
      <c r="G9168" s="62">
        <v>46553</v>
      </c>
      <c r="H9168" s="62">
        <v>26.94</v>
      </c>
      <c r="I9168" s="62">
        <v>3028.19</v>
      </c>
      <c r="J9168" s="62">
        <v>405535.8</v>
      </c>
      <c r="K9168" s="62">
        <v>59442.29</v>
      </c>
      <c r="L9168" s="62">
        <v>75056</v>
      </c>
      <c r="M9168" s="62">
        <v>43.44</v>
      </c>
      <c r="N9168" s="62">
        <v>412.79</v>
      </c>
      <c r="O9168" s="62">
        <v>716832.4</v>
      </c>
      <c r="P9168" s="63"/>
      <c r="Q9168" s="63"/>
      <c r="R9168" s="63"/>
      <c r="S9168" s="63"/>
      <c r="T9168" s="63"/>
      <c r="U9168" s="63"/>
      <c r="V9168" s="63"/>
      <c r="W9168" s="63"/>
      <c r="X9168" s="63"/>
      <c r="Y9168" s="63"/>
      <c r="Z9168" s="62">
        <v>103714</v>
      </c>
      <c r="AA9168" s="62">
        <v>14828</v>
      </c>
      <c r="AB9168" s="62">
        <v>8.58</v>
      </c>
      <c r="AC9168" s="62">
        <v>720.24</v>
      </c>
    </row>
    <row r="9169" spans="1:29" ht="30" x14ac:dyDescent="0.25">
      <c r="A9169" s="61" t="s">
        <v>237</v>
      </c>
      <c r="B9169" s="61" t="s">
        <v>238</v>
      </c>
      <c r="C9169" s="62">
        <v>2016</v>
      </c>
      <c r="D9169" s="61" t="s">
        <v>78</v>
      </c>
      <c r="E9169" s="62">
        <v>75</v>
      </c>
      <c r="F9169" s="62">
        <v>210923</v>
      </c>
      <c r="G9169" s="62">
        <v>40174</v>
      </c>
      <c r="H9169" s="62">
        <v>44.64</v>
      </c>
      <c r="I9169" s="62">
        <v>2812.31</v>
      </c>
      <c r="J9169" s="62">
        <v>196158.39</v>
      </c>
      <c r="K9169" s="62">
        <v>35704.17</v>
      </c>
      <c r="L9169" s="62">
        <v>12790</v>
      </c>
      <c r="M9169" s="62">
        <v>14.21</v>
      </c>
      <c r="N9169" s="62">
        <v>476.06</v>
      </c>
      <c r="O9169" s="62">
        <v>430567.31</v>
      </c>
      <c r="P9169" s="63"/>
      <c r="Q9169" s="63"/>
      <c r="R9169" s="63"/>
      <c r="S9169" s="63"/>
      <c r="T9169" s="63"/>
      <c r="U9169" s="63"/>
      <c r="V9169" s="63"/>
      <c r="W9169" s="63"/>
      <c r="X9169" s="63"/>
      <c r="Y9169" s="63"/>
      <c r="Z9169" s="62">
        <v>293258</v>
      </c>
      <c r="AA9169" s="62">
        <v>22366</v>
      </c>
      <c r="AB9169" s="62">
        <v>24.85</v>
      </c>
      <c r="AC9169" s="62">
        <v>3910.11</v>
      </c>
    </row>
    <row r="9170" spans="1:29" x14ac:dyDescent="0.25">
      <c r="A9170" s="61" t="s">
        <v>251</v>
      </c>
      <c r="B9170" s="61" t="s">
        <v>252</v>
      </c>
      <c r="C9170" s="62">
        <v>2004</v>
      </c>
      <c r="D9170" s="61" t="s">
        <v>75</v>
      </c>
      <c r="E9170" s="62">
        <v>5</v>
      </c>
      <c r="F9170" s="63"/>
      <c r="G9170" s="63"/>
      <c r="H9170" s="63"/>
      <c r="I9170" s="63"/>
      <c r="J9170" s="63"/>
      <c r="K9170" s="62">
        <v>0</v>
      </c>
      <c r="L9170" s="63"/>
      <c r="M9170" s="63"/>
      <c r="N9170" s="63"/>
      <c r="O9170" s="63"/>
      <c r="P9170" s="63"/>
      <c r="Q9170" s="63"/>
      <c r="R9170" s="63"/>
      <c r="S9170" s="63"/>
      <c r="T9170" s="63"/>
      <c r="U9170" s="63"/>
      <c r="V9170" s="63"/>
      <c r="W9170" s="63"/>
      <c r="X9170" s="63"/>
      <c r="Y9170" s="63"/>
      <c r="Z9170" s="62">
        <v>132</v>
      </c>
      <c r="AA9170" s="62">
        <v>1904</v>
      </c>
      <c r="AB9170" s="62">
        <v>31.73</v>
      </c>
      <c r="AC9170" s="62">
        <v>26.4</v>
      </c>
    </row>
    <row r="9171" spans="1:29" x14ac:dyDescent="0.25">
      <c r="A9171" s="61" t="s">
        <v>79</v>
      </c>
      <c r="B9171" s="61" t="s">
        <v>80</v>
      </c>
      <c r="C9171" s="62">
        <v>2004</v>
      </c>
      <c r="D9171" s="61" t="s">
        <v>150</v>
      </c>
      <c r="E9171" s="62">
        <v>8</v>
      </c>
      <c r="F9171" s="63"/>
      <c r="G9171" s="62">
        <v>0</v>
      </c>
      <c r="H9171" s="62">
        <v>0</v>
      </c>
      <c r="I9171" s="63"/>
      <c r="J9171" s="63"/>
      <c r="K9171" s="62">
        <v>0</v>
      </c>
      <c r="L9171" s="63"/>
      <c r="M9171" s="63"/>
      <c r="N9171" s="63"/>
      <c r="O9171" s="63"/>
      <c r="P9171" s="63"/>
      <c r="Q9171" s="63"/>
      <c r="R9171" s="63"/>
      <c r="S9171" s="63"/>
      <c r="T9171" s="63"/>
      <c r="U9171" s="63"/>
      <c r="V9171" s="63"/>
      <c r="W9171" s="63"/>
      <c r="X9171" s="63"/>
      <c r="Y9171" s="63"/>
      <c r="Z9171" s="62">
        <v>0</v>
      </c>
      <c r="AA9171" s="63"/>
      <c r="AB9171" s="63"/>
      <c r="AC9171" s="62">
        <v>0</v>
      </c>
    </row>
    <row r="9172" spans="1:29" x14ac:dyDescent="0.25">
      <c r="A9172" s="61" t="s">
        <v>273</v>
      </c>
      <c r="B9172" s="61" t="s">
        <v>274</v>
      </c>
      <c r="C9172" s="62">
        <v>2006</v>
      </c>
      <c r="D9172" s="61" t="s">
        <v>78</v>
      </c>
      <c r="E9172" s="62">
        <v>32</v>
      </c>
      <c r="F9172" s="62">
        <v>78580</v>
      </c>
      <c r="G9172" s="62">
        <v>12981</v>
      </c>
      <c r="H9172" s="62">
        <v>33.799999999999997</v>
      </c>
      <c r="I9172" s="62">
        <v>2455.63</v>
      </c>
      <c r="J9172" s="62">
        <v>73079.399999999994</v>
      </c>
      <c r="K9172" s="62">
        <v>9219.2000000000007</v>
      </c>
      <c r="L9172" s="62">
        <v>19240</v>
      </c>
      <c r="M9172" s="62">
        <v>50.1</v>
      </c>
      <c r="N9172" s="62">
        <v>288.10000000000002</v>
      </c>
      <c r="O9172" s="62">
        <v>111177.15</v>
      </c>
      <c r="P9172" s="63"/>
      <c r="Q9172" s="63"/>
      <c r="R9172" s="63"/>
      <c r="S9172" s="63"/>
      <c r="T9172" s="63"/>
      <c r="U9172" s="63"/>
      <c r="V9172" s="63"/>
      <c r="W9172" s="63"/>
      <c r="X9172" s="63"/>
      <c r="Y9172" s="63"/>
      <c r="Z9172" s="62">
        <v>6630.67</v>
      </c>
      <c r="AA9172" s="62">
        <v>3072</v>
      </c>
      <c r="AB9172" s="62">
        <v>8</v>
      </c>
      <c r="AC9172" s="62">
        <v>207.21</v>
      </c>
    </row>
    <row r="9173" spans="1:29" x14ac:dyDescent="0.25">
      <c r="A9173" s="61" t="s">
        <v>273</v>
      </c>
      <c r="B9173" s="61" t="s">
        <v>274</v>
      </c>
      <c r="C9173" s="62">
        <v>2015</v>
      </c>
      <c r="D9173" s="61" t="s">
        <v>75</v>
      </c>
      <c r="E9173" s="62">
        <v>13</v>
      </c>
      <c r="F9173" s="62">
        <v>1668</v>
      </c>
      <c r="G9173" s="62">
        <v>433</v>
      </c>
      <c r="H9173" s="62">
        <v>2.78</v>
      </c>
      <c r="I9173" s="62">
        <v>128.31</v>
      </c>
      <c r="J9173" s="62">
        <v>1551.24</v>
      </c>
      <c r="K9173" s="62">
        <v>925.32</v>
      </c>
      <c r="L9173" s="62">
        <v>1261</v>
      </c>
      <c r="M9173" s="62">
        <v>8.08</v>
      </c>
      <c r="N9173" s="62">
        <v>71.180000000000007</v>
      </c>
      <c r="O9173" s="62">
        <v>11158.65</v>
      </c>
      <c r="P9173" s="63"/>
      <c r="Q9173" s="63"/>
      <c r="R9173" s="63"/>
      <c r="S9173" s="63"/>
      <c r="T9173" s="63"/>
      <c r="U9173" s="63"/>
      <c r="V9173" s="63"/>
      <c r="W9173" s="63"/>
      <c r="X9173" s="63"/>
      <c r="Y9173" s="63"/>
      <c r="Z9173" s="62">
        <v>744.6</v>
      </c>
      <c r="AA9173" s="62">
        <v>3264</v>
      </c>
      <c r="AB9173" s="62">
        <v>20.92</v>
      </c>
      <c r="AC9173" s="62">
        <v>57.28</v>
      </c>
    </row>
    <row r="9174" spans="1:29" x14ac:dyDescent="0.25">
      <c r="A9174" s="61" t="s">
        <v>208</v>
      </c>
      <c r="B9174" s="61" t="s">
        <v>209</v>
      </c>
      <c r="C9174" s="62">
        <v>2007</v>
      </c>
      <c r="D9174" s="61" t="s">
        <v>175</v>
      </c>
      <c r="E9174" s="62">
        <v>8</v>
      </c>
      <c r="F9174" s="62">
        <v>0</v>
      </c>
      <c r="G9174" s="62">
        <v>0</v>
      </c>
      <c r="H9174" s="62">
        <v>0</v>
      </c>
      <c r="I9174" s="62">
        <v>0</v>
      </c>
      <c r="J9174" s="62">
        <v>0</v>
      </c>
      <c r="K9174" s="62">
        <v>0</v>
      </c>
      <c r="L9174" s="62">
        <v>0</v>
      </c>
      <c r="M9174" s="62">
        <v>0</v>
      </c>
      <c r="N9174" s="63"/>
      <c r="O9174" s="63"/>
      <c r="P9174" s="63"/>
      <c r="Q9174" s="63"/>
      <c r="R9174" s="63"/>
      <c r="S9174" s="63"/>
      <c r="T9174" s="63"/>
      <c r="U9174" s="63"/>
      <c r="V9174" s="63"/>
      <c r="W9174" s="63"/>
      <c r="X9174" s="63"/>
      <c r="Y9174" s="63"/>
      <c r="Z9174" s="62">
        <v>285</v>
      </c>
      <c r="AA9174" s="62">
        <v>1114</v>
      </c>
      <c r="AB9174" s="62">
        <v>11.6</v>
      </c>
      <c r="AC9174" s="62">
        <v>35.630000000000003</v>
      </c>
    </row>
    <row r="9175" spans="1:29" ht="30" x14ac:dyDescent="0.25">
      <c r="A9175" s="61" t="s">
        <v>542</v>
      </c>
      <c r="B9175" s="61" t="s">
        <v>543</v>
      </c>
      <c r="C9175" s="62">
        <v>2007</v>
      </c>
      <c r="D9175" s="61" t="s">
        <v>78</v>
      </c>
      <c r="E9175" s="62">
        <v>46</v>
      </c>
      <c r="F9175" s="62">
        <v>441680</v>
      </c>
      <c r="G9175" s="62">
        <v>72094</v>
      </c>
      <c r="H9175" s="62">
        <v>130.61000000000001</v>
      </c>
      <c r="I9175" s="62">
        <v>9601.74</v>
      </c>
      <c r="J9175" s="62">
        <v>410762.4</v>
      </c>
      <c r="K9175" s="62">
        <v>0</v>
      </c>
      <c r="L9175" s="63"/>
      <c r="M9175" s="63"/>
      <c r="N9175" s="63"/>
      <c r="O9175" s="63"/>
      <c r="P9175" s="63"/>
      <c r="Q9175" s="63"/>
      <c r="R9175" s="63"/>
      <c r="S9175" s="63"/>
      <c r="T9175" s="63"/>
      <c r="U9175" s="63"/>
      <c r="V9175" s="63"/>
      <c r="W9175" s="63"/>
      <c r="X9175" s="63"/>
      <c r="Y9175" s="63"/>
      <c r="Z9175" s="62">
        <v>17751</v>
      </c>
      <c r="AA9175" s="62">
        <v>36198</v>
      </c>
      <c r="AB9175" s="62">
        <v>65.58</v>
      </c>
      <c r="AC9175" s="62">
        <v>385.89</v>
      </c>
    </row>
    <row r="9176" spans="1:29" ht="30" x14ac:dyDescent="0.25">
      <c r="A9176" s="61" t="s">
        <v>124</v>
      </c>
      <c r="B9176" s="61" t="s">
        <v>125</v>
      </c>
      <c r="C9176" s="62">
        <v>2014</v>
      </c>
      <c r="D9176" s="61" t="s">
        <v>89</v>
      </c>
      <c r="E9176" s="62">
        <v>64</v>
      </c>
      <c r="F9176" s="62">
        <v>202944</v>
      </c>
      <c r="G9176" s="62">
        <v>26205</v>
      </c>
      <c r="H9176" s="62">
        <v>34.119999999999997</v>
      </c>
      <c r="I9176" s="62">
        <v>3171</v>
      </c>
      <c r="J9176" s="62">
        <v>188737.92000000001</v>
      </c>
      <c r="K9176" s="62">
        <v>24159.07</v>
      </c>
      <c r="L9176" s="62">
        <v>29061</v>
      </c>
      <c r="M9176" s="62">
        <v>37.840000000000003</v>
      </c>
      <c r="N9176" s="62">
        <v>377.49</v>
      </c>
      <c r="O9176" s="62">
        <v>291341.46000000002</v>
      </c>
      <c r="P9176" s="63"/>
      <c r="Q9176" s="63"/>
      <c r="R9176" s="63"/>
      <c r="S9176" s="63"/>
      <c r="T9176" s="63"/>
      <c r="U9176" s="63"/>
      <c r="V9176" s="63"/>
      <c r="W9176" s="63"/>
      <c r="X9176" s="63"/>
      <c r="Y9176" s="63"/>
      <c r="Z9176" s="62">
        <v>145.5</v>
      </c>
      <c r="AA9176" s="62">
        <v>14607</v>
      </c>
      <c r="AB9176" s="62">
        <v>19.02</v>
      </c>
      <c r="AC9176" s="62">
        <v>2.27</v>
      </c>
    </row>
    <row r="9177" spans="1:29" ht="30" x14ac:dyDescent="0.25">
      <c r="A9177" s="61" t="s">
        <v>403</v>
      </c>
      <c r="B9177" s="61" t="s">
        <v>404</v>
      </c>
      <c r="C9177" s="62">
        <v>2016</v>
      </c>
      <c r="D9177" s="61" t="s">
        <v>78</v>
      </c>
      <c r="E9177" s="62">
        <v>32</v>
      </c>
      <c r="F9177" s="62">
        <v>103213</v>
      </c>
      <c r="G9177" s="62">
        <v>19501</v>
      </c>
      <c r="H9177" s="62">
        <v>50.78</v>
      </c>
      <c r="I9177" s="62">
        <v>3225.41</v>
      </c>
      <c r="J9177" s="62">
        <v>95988.09</v>
      </c>
      <c r="K9177" s="62">
        <v>5749.76</v>
      </c>
      <c r="L9177" s="62">
        <v>19402</v>
      </c>
      <c r="M9177" s="62">
        <v>50.53</v>
      </c>
      <c r="N9177" s="62">
        <v>179.68</v>
      </c>
      <c r="O9177" s="62">
        <v>69338.05</v>
      </c>
      <c r="P9177" s="63"/>
      <c r="Q9177" s="63"/>
      <c r="R9177" s="63"/>
      <c r="S9177" s="63"/>
      <c r="T9177" s="63"/>
      <c r="U9177" s="63"/>
      <c r="V9177" s="63"/>
      <c r="W9177" s="63"/>
      <c r="X9177" s="63"/>
      <c r="Y9177" s="63"/>
      <c r="Z9177" s="62">
        <v>3631.37</v>
      </c>
      <c r="AA9177" s="62">
        <v>5003</v>
      </c>
      <c r="AB9177" s="62">
        <v>13.03</v>
      </c>
      <c r="AC9177" s="62">
        <v>113.48</v>
      </c>
    </row>
    <row r="9178" spans="1:29" ht="30" x14ac:dyDescent="0.25">
      <c r="A9178" s="61" t="s">
        <v>188</v>
      </c>
      <c r="B9178" s="61" t="s">
        <v>189</v>
      </c>
      <c r="C9178" s="62">
        <v>2017</v>
      </c>
      <c r="D9178" s="61" t="s">
        <v>83</v>
      </c>
      <c r="E9178" s="62">
        <v>58</v>
      </c>
      <c r="F9178" s="63"/>
      <c r="G9178" s="63"/>
      <c r="H9178" s="63"/>
      <c r="I9178" s="63"/>
      <c r="J9178" s="63"/>
      <c r="K9178" s="62">
        <v>0</v>
      </c>
      <c r="L9178" s="63"/>
      <c r="M9178" s="63"/>
      <c r="N9178" s="63"/>
      <c r="O9178" s="63"/>
      <c r="P9178" s="63"/>
      <c r="Q9178" s="63"/>
      <c r="R9178" s="63"/>
      <c r="S9178" s="63"/>
      <c r="T9178" s="63"/>
      <c r="U9178" s="63"/>
      <c r="V9178" s="63"/>
      <c r="W9178" s="63"/>
      <c r="X9178" s="63"/>
      <c r="Y9178" s="63"/>
      <c r="Z9178" s="62">
        <v>0</v>
      </c>
      <c r="AA9178" s="63"/>
      <c r="AB9178" s="63"/>
      <c r="AC9178" s="62">
        <v>0</v>
      </c>
    </row>
    <row r="9179" spans="1:29" x14ac:dyDescent="0.25">
      <c r="A9179" s="61" t="s">
        <v>163</v>
      </c>
      <c r="B9179" s="61" t="s">
        <v>164</v>
      </c>
      <c r="C9179" s="62">
        <v>2017</v>
      </c>
      <c r="D9179" s="61" t="s">
        <v>382</v>
      </c>
      <c r="E9179" s="62">
        <v>16</v>
      </c>
      <c r="F9179" s="62">
        <v>48280</v>
      </c>
      <c r="G9179" s="62">
        <v>9281</v>
      </c>
      <c r="H9179" s="62">
        <v>48.34</v>
      </c>
      <c r="I9179" s="62">
        <v>3017.5</v>
      </c>
      <c r="J9179" s="62">
        <v>44900.4</v>
      </c>
      <c r="K9179" s="62">
        <v>7888.46</v>
      </c>
      <c r="L9179" s="62">
        <v>5713</v>
      </c>
      <c r="M9179" s="62">
        <v>29.76</v>
      </c>
      <c r="N9179" s="62">
        <v>493.03</v>
      </c>
      <c r="O9179" s="62">
        <v>95129.279999999999</v>
      </c>
      <c r="P9179" s="63"/>
      <c r="Q9179" s="63"/>
      <c r="R9179" s="63"/>
      <c r="S9179" s="63"/>
      <c r="T9179" s="63"/>
      <c r="U9179" s="63"/>
      <c r="V9179" s="63"/>
      <c r="W9179" s="63"/>
      <c r="X9179" s="63"/>
      <c r="Y9179" s="63"/>
      <c r="Z9179" s="62">
        <v>39824</v>
      </c>
      <c r="AA9179" s="62">
        <v>3589</v>
      </c>
      <c r="AB9179" s="62">
        <v>18.690000000000001</v>
      </c>
      <c r="AC9179" s="62">
        <v>2489</v>
      </c>
    </row>
    <row r="9180" spans="1:29" x14ac:dyDescent="0.25">
      <c r="A9180" s="61" t="s">
        <v>144</v>
      </c>
      <c r="B9180" s="61" t="s">
        <v>145</v>
      </c>
      <c r="C9180" s="62">
        <v>2012</v>
      </c>
      <c r="D9180" s="61" t="s">
        <v>99</v>
      </c>
      <c r="E9180" s="62">
        <v>74</v>
      </c>
      <c r="F9180" s="62">
        <v>642880</v>
      </c>
      <c r="G9180" s="62">
        <v>101253</v>
      </c>
      <c r="H9180" s="62">
        <v>114.02</v>
      </c>
      <c r="I9180" s="62">
        <v>8687.57</v>
      </c>
      <c r="J9180" s="62">
        <v>597878.4</v>
      </c>
      <c r="K9180" s="62">
        <v>0</v>
      </c>
      <c r="L9180" s="62">
        <v>0</v>
      </c>
      <c r="M9180" s="62">
        <v>0</v>
      </c>
      <c r="N9180" s="63"/>
      <c r="O9180" s="63"/>
      <c r="P9180" s="63"/>
      <c r="Q9180" s="63"/>
      <c r="R9180" s="63"/>
      <c r="S9180" s="63"/>
      <c r="T9180" s="63"/>
      <c r="U9180" s="63"/>
      <c r="V9180" s="63"/>
      <c r="W9180" s="63"/>
      <c r="X9180" s="63"/>
      <c r="Y9180" s="63"/>
      <c r="Z9180" s="62">
        <v>2055</v>
      </c>
      <c r="AA9180" s="62">
        <v>33924</v>
      </c>
      <c r="AB9180" s="62">
        <v>38.200000000000003</v>
      </c>
      <c r="AC9180" s="62">
        <v>27.77</v>
      </c>
    </row>
    <row r="9181" spans="1:29" x14ac:dyDescent="0.25">
      <c r="A9181" s="61" t="s">
        <v>220</v>
      </c>
      <c r="B9181" s="61" t="s">
        <v>221</v>
      </c>
      <c r="C9181" s="62">
        <v>2017</v>
      </c>
      <c r="D9181" s="61" t="s">
        <v>75</v>
      </c>
      <c r="E9181" s="62">
        <v>7</v>
      </c>
      <c r="F9181" s="62">
        <v>2612</v>
      </c>
      <c r="G9181" s="62">
        <v>619</v>
      </c>
      <c r="H9181" s="62">
        <v>7.37</v>
      </c>
      <c r="I9181" s="62">
        <v>373.14</v>
      </c>
      <c r="J9181" s="62">
        <v>2429.16</v>
      </c>
      <c r="K9181" s="62">
        <v>1481.47</v>
      </c>
      <c r="L9181" s="62">
        <v>2259</v>
      </c>
      <c r="M9181" s="62">
        <v>26.89</v>
      </c>
      <c r="N9181" s="62">
        <v>211.64</v>
      </c>
      <c r="O9181" s="62">
        <v>17865.439999999999</v>
      </c>
      <c r="P9181" s="63"/>
      <c r="Q9181" s="63"/>
      <c r="R9181" s="63"/>
      <c r="S9181" s="63"/>
      <c r="T9181" s="63"/>
      <c r="U9181" s="63"/>
      <c r="V9181" s="63"/>
      <c r="W9181" s="63"/>
      <c r="X9181" s="63"/>
      <c r="Y9181" s="63"/>
      <c r="Z9181" s="62">
        <v>0.13</v>
      </c>
      <c r="AA9181" s="62">
        <v>629</v>
      </c>
      <c r="AB9181" s="62">
        <v>7.49</v>
      </c>
      <c r="AC9181" s="62">
        <v>0.02</v>
      </c>
    </row>
    <row r="9182" spans="1:29" x14ac:dyDescent="0.25">
      <c r="A9182" s="61" t="s">
        <v>200</v>
      </c>
      <c r="B9182" s="61" t="s">
        <v>201</v>
      </c>
      <c r="C9182" s="62">
        <v>2018</v>
      </c>
      <c r="D9182" s="61" t="s">
        <v>75</v>
      </c>
      <c r="E9182" s="62">
        <v>2</v>
      </c>
      <c r="F9182" s="63"/>
      <c r="G9182" s="63"/>
      <c r="H9182" s="63"/>
      <c r="I9182" s="63"/>
      <c r="J9182" s="63"/>
      <c r="K9182" s="62">
        <v>0</v>
      </c>
      <c r="L9182" s="63"/>
      <c r="M9182" s="63"/>
      <c r="N9182" s="63"/>
      <c r="O9182" s="63"/>
      <c r="P9182" s="63"/>
      <c r="Q9182" s="63"/>
      <c r="R9182" s="63"/>
      <c r="S9182" s="63"/>
      <c r="T9182" s="63"/>
      <c r="U9182" s="63"/>
      <c r="V9182" s="63"/>
      <c r="W9182" s="63"/>
      <c r="X9182" s="63"/>
      <c r="Y9182" s="63"/>
      <c r="Z9182" s="62">
        <v>0</v>
      </c>
      <c r="AA9182" s="63"/>
      <c r="AB9182" s="63"/>
      <c r="AC9182" s="62">
        <v>0</v>
      </c>
    </row>
    <row r="9183" spans="1:29" x14ac:dyDescent="0.25">
      <c r="A9183" s="61" t="s">
        <v>212</v>
      </c>
      <c r="B9183" s="61" t="s">
        <v>213</v>
      </c>
      <c r="C9183" s="62">
        <v>2003</v>
      </c>
      <c r="D9183" s="61" t="s">
        <v>72</v>
      </c>
      <c r="E9183" s="62">
        <v>44</v>
      </c>
      <c r="F9183" s="62">
        <v>28962</v>
      </c>
      <c r="G9183" s="62">
        <v>3692</v>
      </c>
      <c r="H9183" s="62">
        <v>6.99</v>
      </c>
      <c r="I9183" s="62">
        <v>658.23</v>
      </c>
      <c r="J9183" s="62">
        <v>26934.66</v>
      </c>
      <c r="K9183" s="62">
        <v>5578.08</v>
      </c>
      <c r="L9183" s="62">
        <v>6470</v>
      </c>
      <c r="M9183" s="62">
        <v>12.25</v>
      </c>
      <c r="N9183" s="62">
        <v>126.77</v>
      </c>
      <c r="O9183" s="62">
        <v>67267.73</v>
      </c>
      <c r="P9183" s="63"/>
      <c r="Q9183" s="63"/>
      <c r="R9183" s="63"/>
      <c r="S9183" s="63"/>
      <c r="T9183" s="63"/>
      <c r="U9183" s="63"/>
      <c r="V9183" s="63"/>
      <c r="W9183" s="63"/>
      <c r="X9183" s="63"/>
      <c r="Y9183" s="63"/>
      <c r="Z9183" s="62">
        <v>0</v>
      </c>
      <c r="AA9183" s="63"/>
      <c r="AB9183" s="63"/>
      <c r="AC9183" s="62">
        <v>0</v>
      </c>
    </row>
    <row r="9184" spans="1:29" x14ac:dyDescent="0.25">
      <c r="A9184" s="61" t="s">
        <v>291</v>
      </c>
      <c r="B9184" s="61" t="s">
        <v>292</v>
      </c>
      <c r="C9184" s="62">
        <v>2016</v>
      </c>
      <c r="D9184" s="61" t="s">
        <v>78</v>
      </c>
      <c r="E9184" s="62">
        <v>70</v>
      </c>
      <c r="F9184" s="62">
        <v>644700</v>
      </c>
      <c r="G9184" s="62">
        <v>123130</v>
      </c>
      <c r="H9184" s="62">
        <v>146.58000000000001</v>
      </c>
      <c r="I9184" s="62">
        <v>9210</v>
      </c>
      <c r="J9184" s="62">
        <v>599571</v>
      </c>
      <c r="K9184" s="62">
        <v>0</v>
      </c>
      <c r="L9184" s="63"/>
      <c r="M9184" s="63"/>
      <c r="N9184" s="63"/>
      <c r="O9184" s="63"/>
      <c r="P9184" s="63"/>
      <c r="Q9184" s="63"/>
      <c r="R9184" s="63"/>
      <c r="S9184" s="63"/>
      <c r="T9184" s="63"/>
      <c r="U9184" s="63"/>
      <c r="V9184" s="63"/>
      <c r="W9184" s="63"/>
      <c r="X9184" s="63"/>
      <c r="Y9184" s="63"/>
      <c r="Z9184" s="62">
        <v>183623</v>
      </c>
      <c r="AA9184" s="62">
        <v>5926</v>
      </c>
      <c r="AB9184" s="62">
        <v>7.05</v>
      </c>
      <c r="AC9184" s="62">
        <v>2623.19</v>
      </c>
    </row>
    <row r="9185" spans="1:29" x14ac:dyDescent="0.25">
      <c r="A9185" s="61" t="s">
        <v>263</v>
      </c>
      <c r="B9185" s="61" t="s">
        <v>264</v>
      </c>
      <c r="C9185" s="62">
        <v>2005</v>
      </c>
      <c r="D9185" s="61" t="s">
        <v>99</v>
      </c>
      <c r="E9185" s="62">
        <v>150</v>
      </c>
      <c r="F9185" s="62">
        <v>436245</v>
      </c>
      <c r="G9185" s="62">
        <v>41150</v>
      </c>
      <c r="H9185" s="62">
        <v>22.86</v>
      </c>
      <c r="I9185" s="62">
        <v>2908.3</v>
      </c>
      <c r="J9185" s="62">
        <v>405707.85</v>
      </c>
      <c r="K9185" s="62">
        <v>1008.73</v>
      </c>
      <c r="L9185" s="62">
        <v>1893</v>
      </c>
      <c r="M9185" s="62">
        <v>1.05</v>
      </c>
      <c r="N9185" s="62">
        <v>6.72</v>
      </c>
      <c r="O9185" s="62">
        <v>12164.57</v>
      </c>
      <c r="P9185" s="63"/>
      <c r="Q9185" s="63"/>
      <c r="R9185" s="63"/>
      <c r="S9185" s="63"/>
      <c r="T9185" s="63"/>
      <c r="U9185" s="63"/>
      <c r="V9185" s="63"/>
      <c r="W9185" s="63"/>
      <c r="X9185" s="63"/>
      <c r="Y9185" s="63"/>
      <c r="Z9185" s="62">
        <v>0</v>
      </c>
      <c r="AA9185" s="63"/>
      <c r="AB9185" s="63"/>
      <c r="AC9185" s="62">
        <v>0</v>
      </c>
    </row>
    <row r="9186" spans="1:29" x14ac:dyDescent="0.25">
      <c r="A9186" s="61" t="s">
        <v>554</v>
      </c>
      <c r="B9186" s="61" t="s">
        <v>555</v>
      </c>
      <c r="C9186" s="62">
        <v>2014</v>
      </c>
      <c r="D9186" s="61" t="s">
        <v>78</v>
      </c>
      <c r="E9186" s="62">
        <v>40</v>
      </c>
      <c r="F9186" s="62">
        <v>368320</v>
      </c>
      <c r="G9186" s="62">
        <v>50185</v>
      </c>
      <c r="H9186" s="62">
        <v>104.55</v>
      </c>
      <c r="I9186" s="62">
        <v>9208</v>
      </c>
      <c r="J9186" s="62">
        <v>342537.6</v>
      </c>
      <c r="K9186" s="62">
        <v>0</v>
      </c>
      <c r="L9186" s="63"/>
      <c r="M9186" s="63"/>
      <c r="N9186" s="63"/>
      <c r="O9186" s="63"/>
      <c r="P9186" s="63"/>
      <c r="Q9186" s="63"/>
      <c r="R9186" s="63"/>
      <c r="S9186" s="63"/>
      <c r="T9186" s="63"/>
      <c r="U9186" s="63"/>
      <c r="V9186" s="63"/>
      <c r="W9186" s="63"/>
      <c r="X9186" s="63"/>
      <c r="Y9186" s="63"/>
      <c r="Z9186" s="62">
        <v>715.06</v>
      </c>
      <c r="AA9186" s="62">
        <v>6607</v>
      </c>
      <c r="AB9186" s="62">
        <v>13.76</v>
      </c>
      <c r="AC9186" s="62">
        <v>17.88</v>
      </c>
    </row>
    <row r="9187" spans="1:29" x14ac:dyDescent="0.25">
      <c r="A9187" s="61" t="s">
        <v>285</v>
      </c>
      <c r="B9187" s="61" t="s">
        <v>286</v>
      </c>
      <c r="C9187" s="62">
        <v>2014</v>
      </c>
      <c r="D9187" s="61" t="s">
        <v>150</v>
      </c>
      <c r="E9187" s="62">
        <v>16</v>
      </c>
      <c r="F9187" s="63"/>
      <c r="G9187" s="63"/>
      <c r="H9187" s="63"/>
      <c r="I9187" s="63"/>
      <c r="J9187" s="63"/>
      <c r="K9187" s="62">
        <v>0</v>
      </c>
      <c r="L9187" s="63"/>
      <c r="M9187" s="63"/>
      <c r="N9187" s="63"/>
      <c r="O9187" s="63"/>
      <c r="P9187" s="63"/>
      <c r="Q9187" s="63"/>
      <c r="R9187" s="63"/>
      <c r="S9187" s="63"/>
      <c r="T9187" s="63"/>
      <c r="U9187" s="63"/>
      <c r="V9187" s="63"/>
      <c r="W9187" s="63"/>
      <c r="X9187" s="63"/>
      <c r="Y9187" s="63"/>
      <c r="Z9187" s="62">
        <v>0</v>
      </c>
      <c r="AA9187" s="63"/>
      <c r="AB9187" s="63"/>
      <c r="AC9187" s="62">
        <v>0</v>
      </c>
    </row>
    <row r="9188" spans="1:29" x14ac:dyDescent="0.25">
      <c r="A9188" s="61" t="s">
        <v>257</v>
      </c>
      <c r="B9188" s="61" t="s">
        <v>258</v>
      </c>
      <c r="C9188" s="62">
        <v>2010</v>
      </c>
      <c r="D9188" s="61" t="s">
        <v>75</v>
      </c>
      <c r="E9188" s="62">
        <v>10</v>
      </c>
      <c r="F9188" s="62">
        <v>104000</v>
      </c>
      <c r="G9188" s="62">
        <v>17790</v>
      </c>
      <c r="H9188" s="62">
        <v>148.25</v>
      </c>
      <c r="I9188" s="62">
        <v>10400</v>
      </c>
      <c r="J9188" s="62">
        <v>96720</v>
      </c>
      <c r="K9188" s="62">
        <v>0</v>
      </c>
      <c r="L9188" s="63"/>
      <c r="M9188" s="63"/>
      <c r="N9188" s="63"/>
      <c r="O9188" s="63"/>
      <c r="P9188" s="62">
        <v>8873</v>
      </c>
      <c r="Q9188" s="62">
        <v>16852</v>
      </c>
      <c r="R9188" s="62">
        <v>140.43</v>
      </c>
      <c r="S9188" s="62">
        <v>887</v>
      </c>
      <c r="T9188" s="62">
        <v>112412.04</v>
      </c>
      <c r="U9188" s="63"/>
      <c r="V9188" s="63"/>
      <c r="W9188" s="63"/>
      <c r="X9188" s="63"/>
      <c r="Y9188" s="63"/>
      <c r="Z9188" s="62">
        <v>83.28</v>
      </c>
      <c r="AA9188" s="62">
        <v>6943</v>
      </c>
      <c r="AB9188" s="62">
        <v>57.86</v>
      </c>
      <c r="AC9188" s="62">
        <v>8.33</v>
      </c>
    </row>
    <row r="9189" spans="1:29" x14ac:dyDescent="0.25">
      <c r="A9189" s="61" t="s">
        <v>184</v>
      </c>
      <c r="B9189" s="61" t="s">
        <v>185</v>
      </c>
      <c r="C9189" s="62">
        <v>2018</v>
      </c>
      <c r="D9189" s="61" t="s">
        <v>89</v>
      </c>
      <c r="E9189" s="62">
        <v>48</v>
      </c>
      <c r="F9189" s="62">
        <v>161858</v>
      </c>
      <c r="G9189" s="62">
        <v>31157</v>
      </c>
      <c r="H9189" s="62">
        <v>54.09</v>
      </c>
      <c r="I9189" s="62">
        <v>3372.04</v>
      </c>
      <c r="J9189" s="62">
        <v>150527.94</v>
      </c>
      <c r="K9189" s="62">
        <v>0</v>
      </c>
      <c r="L9189" s="63"/>
      <c r="M9189" s="63"/>
      <c r="N9189" s="63"/>
      <c r="O9189" s="63"/>
      <c r="P9189" s="62">
        <v>2470</v>
      </c>
      <c r="Q9189" s="63"/>
      <c r="R9189" s="63"/>
      <c r="S9189" s="62">
        <v>51</v>
      </c>
      <c r="T9189" s="62">
        <v>31292.43</v>
      </c>
      <c r="U9189" s="62">
        <v>5154</v>
      </c>
      <c r="V9189" s="62">
        <v>20162</v>
      </c>
      <c r="W9189" s="62">
        <v>35</v>
      </c>
      <c r="X9189" s="62">
        <v>107</v>
      </c>
      <c r="Y9189" s="62">
        <v>115367.14</v>
      </c>
      <c r="Z9189" s="62">
        <v>1829</v>
      </c>
      <c r="AA9189" s="62">
        <v>11733</v>
      </c>
      <c r="AB9189" s="62">
        <v>20.37</v>
      </c>
      <c r="AC9189" s="62">
        <v>38.1</v>
      </c>
    </row>
    <row r="9190" spans="1:29" x14ac:dyDescent="0.25">
      <c r="A9190" s="61" t="s">
        <v>178</v>
      </c>
      <c r="B9190" s="61" t="s">
        <v>179</v>
      </c>
      <c r="C9190" s="62">
        <v>2010</v>
      </c>
      <c r="D9190" s="61" t="s">
        <v>86</v>
      </c>
      <c r="E9190" s="62">
        <v>52</v>
      </c>
      <c r="F9190" s="62">
        <v>4498</v>
      </c>
      <c r="G9190" s="62">
        <v>1227</v>
      </c>
      <c r="H9190" s="62">
        <v>1.97</v>
      </c>
      <c r="I9190" s="62">
        <v>86.5</v>
      </c>
      <c r="J9190" s="62">
        <v>4183.1400000000003</v>
      </c>
      <c r="K9190" s="62">
        <v>1611</v>
      </c>
      <c r="L9190" s="62">
        <v>2652</v>
      </c>
      <c r="M9190" s="62">
        <v>4.25</v>
      </c>
      <c r="N9190" s="62">
        <v>30.98</v>
      </c>
      <c r="O9190" s="62">
        <v>19427.53</v>
      </c>
      <c r="P9190" s="63"/>
      <c r="Q9190" s="63"/>
      <c r="R9190" s="63"/>
      <c r="S9190" s="63"/>
      <c r="T9190" s="63"/>
      <c r="U9190" s="63"/>
      <c r="V9190" s="63"/>
      <c r="W9190" s="63"/>
      <c r="X9190" s="63"/>
      <c r="Y9190" s="63"/>
      <c r="Z9190" s="62">
        <v>4.16</v>
      </c>
      <c r="AA9190" s="62">
        <v>53764</v>
      </c>
      <c r="AB9190" s="62">
        <v>86.16</v>
      </c>
      <c r="AC9190" s="62">
        <v>0.08</v>
      </c>
    </row>
    <row r="9191" spans="1:29" ht="30" x14ac:dyDescent="0.25">
      <c r="A9191" s="61" t="s">
        <v>283</v>
      </c>
      <c r="B9191" s="61" t="s">
        <v>284</v>
      </c>
      <c r="C9191" s="62">
        <v>2010</v>
      </c>
      <c r="D9191" s="61" t="s">
        <v>150</v>
      </c>
      <c r="E9191" s="62">
        <v>8</v>
      </c>
      <c r="F9191" s="63"/>
      <c r="G9191" s="62">
        <v>0</v>
      </c>
      <c r="H9191" s="62">
        <v>0</v>
      </c>
      <c r="I9191" s="63"/>
      <c r="J9191" s="63"/>
      <c r="K9191" s="62">
        <v>0</v>
      </c>
      <c r="L9191" s="62">
        <v>0</v>
      </c>
      <c r="M9191" s="62">
        <v>0</v>
      </c>
      <c r="N9191" s="63"/>
      <c r="O9191" s="63"/>
      <c r="P9191" s="63"/>
      <c r="Q9191" s="63"/>
      <c r="R9191" s="63"/>
      <c r="S9191" s="63"/>
      <c r="T9191" s="63"/>
      <c r="U9191" s="63"/>
      <c r="V9191" s="63"/>
      <c r="W9191" s="63"/>
      <c r="X9191" s="63"/>
      <c r="Y9191" s="63"/>
      <c r="Z9191" s="62">
        <v>0</v>
      </c>
      <c r="AA9191" s="63"/>
      <c r="AB9191" s="63"/>
      <c r="AC9191" s="62">
        <v>0</v>
      </c>
    </row>
    <row r="9192" spans="1:29" x14ac:dyDescent="0.25">
      <c r="A9192" s="61" t="s">
        <v>198</v>
      </c>
      <c r="B9192" s="61" t="s">
        <v>199</v>
      </c>
      <c r="C9192" s="62">
        <v>2015</v>
      </c>
      <c r="D9192" s="61" t="s">
        <v>78</v>
      </c>
      <c r="E9192" s="62">
        <v>40</v>
      </c>
      <c r="F9192" s="62">
        <v>358680</v>
      </c>
      <c r="G9192" s="62">
        <v>44278</v>
      </c>
      <c r="H9192" s="62">
        <v>92.25</v>
      </c>
      <c r="I9192" s="62">
        <v>8967</v>
      </c>
      <c r="J9192" s="62">
        <v>333572.40000000002</v>
      </c>
      <c r="K9192" s="62">
        <v>0</v>
      </c>
      <c r="L9192" s="63"/>
      <c r="M9192" s="63"/>
      <c r="N9192" s="63"/>
      <c r="O9192" s="63"/>
      <c r="P9192" s="63"/>
      <c r="Q9192" s="63"/>
      <c r="R9192" s="63"/>
      <c r="S9192" s="63"/>
      <c r="T9192" s="63"/>
      <c r="U9192" s="63"/>
      <c r="V9192" s="63"/>
      <c r="W9192" s="63"/>
      <c r="X9192" s="63"/>
      <c r="Y9192" s="63"/>
      <c r="Z9192" s="62">
        <v>0</v>
      </c>
      <c r="AA9192" s="62">
        <v>11838</v>
      </c>
      <c r="AB9192" s="62">
        <v>24.66</v>
      </c>
      <c r="AC9192" s="62">
        <v>0</v>
      </c>
    </row>
    <row r="9193" spans="1:29" ht="30" x14ac:dyDescent="0.25">
      <c r="A9193" s="61" t="s">
        <v>136</v>
      </c>
      <c r="B9193" s="61" t="s">
        <v>137</v>
      </c>
      <c r="C9193" s="62">
        <v>2003</v>
      </c>
      <c r="D9193" s="61" t="s">
        <v>78</v>
      </c>
      <c r="E9193" s="62">
        <v>24</v>
      </c>
      <c r="F9193" s="62">
        <v>27580</v>
      </c>
      <c r="G9193" s="62">
        <v>3308</v>
      </c>
      <c r="H9193" s="62">
        <v>11.49</v>
      </c>
      <c r="I9193" s="62">
        <v>1149.17</v>
      </c>
      <c r="J9193" s="62">
        <v>25649.4</v>
      </c>
      <c r="K9193" s="62">
        <v>3257.03</v>
      </c>
      <c r="L9193" s="62">
        <v>4924</v>
      </c>
      <c r="M9193" s="62">
        <v>17.100000000000001</v>
      </c>
      <c r="N9193" s="63"/>
      <c r="O9193" s="63"/>
      <c r="P9193" s="62">
        <v>0</v>
      </c>
      <c r="Q9193" s="62">
        <v>0</v>
      </c>
      <c r="R9193" s="62">
        <v>0</v>
      </c>
      <c r="S9193" s="62">
        <v>0</v>
      </c>
      <c r="T9193" s="62">
        <v>0</v>
      </c>
      <c r="U9193" s="62">
        <v>0</v>
      </c>
      <c r="V9193" s="62">
        <v>0</v>
      </c>
      <c r="W9193" s="62">
        <v>0</v>
      </c>
      <c r="X9193" s="62">
        <v>0</v>
      </c>
      <c r="Y9193" s="62">
        <v>0</v>
      </c>
      <c r="Z9193" s="62">
        <v>0.93</v>
      </c>
      <c r="AA9193" s="62">
        <v>1498</v>
      </c>
      <c r="AB9193" s="62">
        <v>5.2</v>
      </c>
      <c r="AC9193" s="62">
        <v>0.04</v>
      </c>
    </row>
    <row r="9194" spans="1:29" ht="30" x14ac:dyDescent="0.25">
      <c r="A9194" s="61" t="s">
        <v>255</v>
      </c>
      <c r="B9194" s="61" t="s">
        <v>256</v>
      </c>
      <c r="C9194" s="62">
        <v>2018</v>
      </c>
      <c r="D9194" s="61" t="s">
        <v>75</v>
      </c>
      <c r="E9194" s="62">
        <v>6</v>
      </c>
      <c r="F9194" s="62">
        <v>84</v>
      </c>
      <c r="G9194" s="62">
        <v>91</v>
      </c>
      <c r="H9194" s="62">
        <v>1.26</v>
      </c>
      <c r="I9194" s="62">
        <v>14</v>
      </c>
      <c r="J9194" s="62">
        <v>78.12</v>
      </c>
      <c r="K9194" s="62">
        <v>2888.46</v>
      </c>
      <c r="L9194" s="62">
        <v>3276</v>
      </c>
      <c r="M9194" s="62">
        <v>45.5</v>
      </c>
      <c r="N9194" s="62">
        <v>481.41</v>
      </c>
      <c r="O9194" s="62">
        <v>34832.78</v>
      </c>
      <c r="P9194" s="63"/>
      <c r="Q9194" s="63"/>
      <c r="R9194" s="63"/>
      <c r="S9194" s="63"/>
      <c r="T9194" s="63"/>
      <c r="U9194" s="63"/>
      <c r="V9194" s="63"/>
      <c r="W9194" s="63"/>
      <c r="X9194" s="63"/>
      <c r="Y9194" s="63"/>
      <c r="Z9194" s="62">
        <v>344</v>
      </c>
      <c r="AA9194" s="62">
        <v>4884</v>
      </c>
      <c r="AB9194" s="62">
        <v>67.83</v>
      </c>
      <c r="AC9194" s="62">
        <v>57.33</v>
      </c>
    </row>
    <row r="9195" spans="1:29" ht="30" x14ac:dyDescent="0.25">
      <c r="A9195" s="61" t="s">
        <v>239</v>
      </c>
      <c r="B9195" s="61" t="s">
        <v>240</v>
      </c>
      <c r="C9195" s="62">
        <v>2003</v>
      </c>
      <c r="D9195" s="61" t="s">
        <v>78</v>
      </c>
      <c r="E9195" s="62">
        <v>40</v>
      </c>
      <c r="F9195" s="62">
        <v>61215</v>
      </c>
      <c r="G9195" s="62">
        <v>5837</v>
      </c>
      <c r="H9195" s="62">
        <v>12.16</v>
      </c>
      <c r="I9195" s="62">
        <v>1530.38</v>
      </c>
      <c r="J9195" s="62">
        <v>56929.95</v>
      </c>
      <c r="K9195" s="62">
        <v>9599</v>
      </c>
      <c r="L9195" s="62">
        <v>11187</v>
      </c>
      <c r="M9195" s="62">
        <v>23.31</v>
      </c>
      <c r="N9195" s="62">
        <v>239.98</v>
      </c>
      <c r="O9195" s="62">
        <v>115757.22</v>
      </c>
      <c r="P9195" s="63"/>
      <c r="Q9195" s="63"/>
      <c r="R9195" s="63"/>
      <c r="S9195" s="63"/>
      <c r="T9195" s="63"/>
      <c r="U9195" s="63"/>
      <c r="V9195" s="63"/>
      <c r="W9195" s="63"/>
      <c r="X9195" s="63"/>
      <c r="Y9195" s="63"/>
      <c r="Z9195" s="62">
        <v>0</v>
      </c>
      <c r="AA9195" s="63"/>
      <c r="AB9195" s="63"/>
      <c r="AC9195" s="62">
        <v>0</v>
      </c>
    </row>
    <row r="9196" spans="1:29" x14ac:dyDescent="0.25">
      <c r="A9196" s="61" t="s">
        <v>241</v>
      </c>
      <c r="B9196" s="61" t="s">
        <v>242</v>
      </c>
      <c r="C9196" s="62">
        <v>2009</v>
      </c>
      <c r="D9196" s="61" t="s">
        <v>297</v>
      </c>
      <c r="E9196" s="62">
        <v>26</v>
      </c>
      <c r="F9196" s="63"/>
      <c r="G9196" s="63"/>
      <c r="H9196" s="63"/>
      <c r="I9196" s="63"/>
      <c r="J9196" s="63"/>
      <c r="K9196" s="62">
        <v>0</v>
      </c>
      <c r="L9196" s="63"/>
      <c r="M9196" s="63"/>
      <c r="N9196" s="63"/>
      <c r="O9196" s="63"/>
      <c r="P9196" s="63"/>
      <c r="Q9196" s="63"/>
      <c r="R9196" s="63"/>
      <c r="S9196" s="63"/>
      <c r="T9196" s="63"/>
      <c r="U9196" s="63"/>
      <c r="V9196" s="63"/>
      <c r="W9196" s="63"/>
      <c r="X9196" s="63"/>
      <c r="Y9196" s="63"/>
      <c r="Z9196" s="62">
        <v>130500</v>
      </c>
      <c r="AA9196" s="62">
        <v>14990</v>
      </c>
      <c r="AB9196" s="62">
        <v>48.04</v>
      </c>
      <c r="AC9196" s="62">
        <v>5019.2299999999996</v>
      </c>
    </row>
    <row r="9197" spans="1:29" ht="30" x14ac:dyDescent="0.25">
      <c r="A9197" s="61" t="s">
        <v>361</v>
      </c>
      <c r="B9197" s="61" t="s">
        <v>362</v>
      </c>
      <c r="C9197" s="62">
        <v>2008</v>
      </c>
      <c r="D9197" s="61" t="s">
        <v>89</v>
      </c>
      <c r="E9197" s="62">
        <v>25</v>
      </c>
      <c r="F9197" s="62">
        <v>146400</v>
      </c>
      <c r="G9197" s="62">
        <v>27334</v>
      </c>
      <c r="H9197" s="62">
        <v>91.11</v>
      </c>
      <c r="I9197" s="62">
        <v>5856</v>
      </c>
      <c r="J9197" s="62">
        <v>136152</v>
      </c>
      <c r="K9197" s="62">
        <v>4274.49</v>
      </c>
      <c r="L9197" s="62">
        <v>31507</v>
      </c>
      <c r="M9197" s="62">
        <v>105.02</v>
      </c>
      <c r="N9197" s="62">
        <v>170.98</v>
      </c>
      <c r="O9197" s="62">
        <v>51547.37</v>
      </c>
      <c r="P9197" s="63"/>
      <c r="Q9197" s="63"/>
      <c r="R9197" s="63"/>
      <c r="S9197" s="63"/>
      <c r="T9197" s="63"/>
      <c r="U9197" s="63"/>
      <c r="V9197" s="63"/>
      <c r="W9197" s="63"/>
      <c r="X9197" s="63"/>
      <c r="Y9197" s="63"/>
      <c r="Z9197" s="62">
        <v>42.24</v>
      </c>
      <c r="AA9197" s="62">
        <v>7233</v>
      </c>
      <c r="AB9197" s="62">
        <v>24.11</v>
      </c>
      <c r="AC9197" s="62">
        <v>1.69</v>
      </c>
    </row>
    <row r="9198" spans="1:29" ht="30" x14ac:dyDescent="0.25">
      <c r="A9198" s="61" t="s">
        <v>293</v>
      </c>
      <c r="B9198" s="61" t="s">
        <v>294</v>
      </c>
      <c r="C9198" s="62">
        <v>2017</v>
      </c>
      <c r="D9198" s="61" t="s">
        <v>150</v>
      </c>
      <c r="E9198" s="62">
        <v>8</v>
      </c>
      <c r="F9198" s="62">
        <v>42582</v>
      </c>
      <c r="G9198" s="62">
        <v>7919</v>
      </c>
      <c r="H9198" s="62">
        <v>82.49</v>
      </c>
      <c r="I9198" s="62">
        <v>5322.75</v>
      </c>
      <c r="J9198" s="62">
        <v>39601.26</v>
      </c>
      <c r="K9198" s="62">
        <v>2003</v>
      </c>
      <c r="L9198" s="62">
        <v>2132</v>
      </c>
      <c r="M9198" s="62">
        <v>22.21</v>
      </c>
      <c r="N9198" s="62">
        <v>250.38</v>
      </c>
      <c r="O9198" s="62">
        <v>24154.78</v>
      </c>
      <c r="P9198" s="63"/>
      <c r="Q9198" s="63"/>
      <c r="R9198" s="63"/>
      <c r="S9198" s="63"/>
      <c r="T9198" s="63"/>
      <c r="U9198" s="63"/>
      <c r="V9198" s="63"/>
      <c r="W9198" s="63"/>
      <c r="X9198" s="63"/>
      <c r="Y9198" s="63"/>
      <c r="Z9198" s="62">
        <v>84.1</v>
      </c>
      <c r="AA9198" s="62">
        <v>489</v>
      </c>
      <c r="AB9198" s="62">
        <v>5.09</v>
      </c>
      <c r="AC9198" s="62">
        <v>10.51</v>
      </c>
    </row>
    <row r="9199" spans="1:29" x14ac:dyDescent="0.25">
      <c r="A9199" s="61" t="s">
        <v>157</v>
      </c>
      <c r="B9199" s="61" t="s">
        <v>158</v>
      </c>
      <c r="C9199" s="62">
        <v>2014</v>
      </c>
      <c r="D9199" s="61" t="s">
        <v>75</v>
      </c>
      <c r="E9199" s="62">
        <v>12</v>
      </c>
      <c r="F9199" s="62">
        <v>572</v>
      </c>
      <c r="G9199" s="62">
        <v>140</v>
      </c>
      <c r="H9199" s="62">
        <v>0.97</v>
      </c>
      <c r="I9199" s="62">
        <v>47.67</v>
      </c>
      <c r="J9199" s="62">
        <v>531.96</v>
      </c>
      <c r="K9199" s="62">
        <v>71.77</v>
      </c>
      <c r="L9199" s="62">
        <v>160</v>
      </c>
      <c r="M9199" s="62">
        <v>1.1100000000000001</v>
      </c>
      <c r="N9199" s="62">
        <v>5.98</v>
      </c>
      <c r="O9199" s="62">
        <v>865.56</v>
      </c>
      <c r="P9199" s="63"/>
      <c r="Q9199" s="63"/>
      <c r="R9199" s="63"/>
      <c r="S9199" s="63"/>
      <c r="T9199" s="63"/>
      <c r="U9199" s="63"/>
      <c r="V9199" s="63"/>
      <c r="W9199" s="63"/>
      <c r="X9199" s="63"/>
      <c r="Y9199" s="63"/>
      <c r="Z9199" s="62">
        <v>1057.99</v>
      </c>
      <c r="AA9199" s="62">
        <v>5047</v>
      </c>
      <c r="AB9199" s="62">
        <v>35.049999999999997</v>
      </c>
      <c r="AC9199" s="62">
        <v>88.17</v>
      </c>
    </row>
    <row r="9200" spans="1:29" ht="30" x14ac:dyDescent="0.25">
      <c r="A9200" s="61" t="s">
        <v>245</v>
      </c>
      <c r="B9200" s="61" t="s">
        <v>246</v>
      </c>
      <c r="C9200" s="62">
        <v>2010</v>
      </c>
      <c r="D9200" s="61" t="s">
        <v>72</v>
      </c>
      <c r="E9200" s="62">
        <v>17</v>
      </c>
      <c r="F9200" s="62">
        <v>141648</v>
      </c>
      <c r="G9200" s="62">
        <v>21156</v>
      </c>
      <c r="H9200" s="62">
        <v>103.71</v>
      </c>
      <c r="I9200" s="62">
        <v>8332.24</v>
      </c>
      <c r="J9200" s="62">
        <v>131732.64000000001</v>
      </c>
      <c r="K9200" s="62">
        <v>0</v>
      </c>
      <c r="L9200" s="63"/>
      <c r="M9200" s="63"/>
      <c r="N9200" s="63"/>
      <c r="O9200" s="63"/>
      <c r="P9200" s="63"/>
      <c r="Q9200" s="63"/>
      <c r="R9200" s="63"/>
      <c r="S9200" s="63"/>
      <c r="T9200" s="63"/>
      <c r="U9200" s="62">
        <v>2323</v>
      </c>
      <c r="V9200" s="62">
        <v>5735</v>
      </c>
      <c r="W9200" s="62">
        <v>28.11</v>
      </c>
      <c r="X9200" s="62">
        <v>136</v>
      </c>
      <c r="Y9200" s="62">
        <v>51998.03</v>
      </c>
      <c r="Z9200" s="62">
        <v>24000</v>
      </c>
      <c r="AA9200" s="62">
        <v>13538</v>
      </c>
      <c r="AB9200" s="62">
        <v>66.36</v>
      </c>
      <c r="AC9200" s="62">
        <v>1411.76</v>
      </c>
    </row>
    <row r="9201" spans="1:29" x14ac:dyDescent="0.25">
      <c r="A9201" s="61" t="s">
        <v>235</v>
      </c>
      <c r="B9201" s="61" t="s">
        <v>236</v>
      </c>
      <c r="C9201" s="62">
        <v>2006</v>
      </c>
      <c r="D9201" s="61" t="s">
        <v>89</v>
      </c>
      <c r="E9201" s="62">
        <v>40</v>
      </c>
      <c r="F9201" s="62">
        <v>147903</v>
      </c>
      <c r="G9201" s="62">
        <v>22301</v>
      </c>
      <c r="H9201" s="62">
        <v>46.46</v>
      </c>
      <c r="I9201" s="62">
        <v>3697.58</v>
      </c>
      <c r="J9201" s="62">
        <v>137549.79</v>
      </c>
      <c r="K9201" s="62">
        <v>22084.38</v>
      </c>
      <c r="L9201" s="62">
        <v>32330</v>
      </c>
      <c r="M9201" s="62">
        <v>67.349999999999994</v>
      </c>
      <c r="N9201" s="62">
        <v>552.11</v>
      </c>
      <c r="O9201" s="62">
        <v>266322.21000000002</v>
      </c>
      <c r="P9201" s="63"/>
      <c r="Q9201" s="63"/>
      <c r="R9201" s="63"/>
      <c r="S9201" s="63"/>
      <c r="T9201" s="63"/>
      <c r="U9201" s="63"/>
      <c r="V9201" s="63"/>
      <c r="W9201" s="63"/>
      <c r="X9201" s="63"/>
      <c r="Y9201" s="63"/>
      <c r="Z9201" s="62">
        <v>73036</v>
      </c>
      <c r="AA9201" s="62">
        <v>2045</v>
      </c>
      <c r="AB9201" s="62">
        <v>4.26</v>
      </c>
      <c r="AC9201" s="62">
        <v>1825.9</v>
      </c>
    </row>
    <row r="9202" spans="1:29" ht="30" x14ac:dyDescent="0.25">
      <c r="A9202" s="61" t="s">
        <v>188</v>
      </c>
      <c r="B9202" s="61" t="s">
        <v>189</v>
      </c>
      <c r="C9202" s="62">
        <v>2006</v>
      </c>
      <c r="D9202" s="61" t="s">
        <v>298</v>
      </c>
      <c r="E9202" s="62">
        <v>9</v>
      </c>
      <c r="F9202" s="62">
        <v>34756</v>
      </c>
      <c r="G9202" s="62">
        <v>6969</v>
      </c>
      <c r="H9202" s="62">
        <v>64.53</v>
      </c>
      <c r="I9202" s="62">
        <v>3861.78</v>
      </c>
      <c r="J9202" s="62">
        <v>32323.08</v>
      </c>
      <c r="K9202" s="62">
        <v>4894.28</v>
      </c>
      <c r="L9202" s="62">
        <v>10968</v>
      </c>
      <c r="M9202" s="62">
        <v>101.56</v>
      </c>
      <c r="N9202" s="63"/>
      <c r="O9202" s="63"/>
      <c r="P9202" s="63"/>
      <c r="Q9202" s="63"/>
      <c r="R9202" s="63"/>
      <c r="S9202" s="63"/>
      <c r="T9202" s="63"/>
      <c r="U9202" s="63"/>
      <c r="V9202" s="63"/>
      <c r="W9202" s="63"/>
      <c r="X9202" s="63"/>
      <c r="Y9202" s="63"/>
      <c r="Z9202" s="62">
        <v>689</v>
      </c>
      <c r="AA9202" s="62">
        <v>3100</v>
      </c>
      <c r="AB9202" s="62">
        <v>28.7</v>
      </c>
      <c r="AC9202" s="62">
        <v>76.56</v>
      </c>
    </row>
    <row r="9203" spans="1:29" ht="30" x14ac:dyDescent="0.25">
      <c r="A9203" s="61" t="s">
        <v>309</v>
      </c>
      <c r="B9203" s="61" t="s">
        <v>310</v>
      </c>
      <c r="C9203" s="62">
        <v>2018</v>
      </c>
      <c r="D9203" s="61" t="s">
        <v>89</v>
      </c>
      <c r="E9203" s="62">
        <v>18</v>
      </c>
      <c r="F9203" s="62">
        <v>60412</v>
      </c>
      <c r="G9203" s="62">
        <v>12862</v>
      </c>
      <c r="H9203" s="62">
        <v>59.55</v>
      </c>
      <c r="I9203" s="62">
        <v>3356.22</v>
      </c>
      <c r="J9203" s="62">
        <v>56183.16</v>
      </c>
      <c r="K9203" s="62">
        <v>3483.03</v>
      </c>
      <c r="L9203" s="62">
        <v>6345</v>
      </c>
      <c r="M9203" s="62">
        <v>29.38</v>
      </c>
      <c r="N9203" s="63"/>
      <c r="O9203" s="63"/>
      <c r="P9203" s="63"/>
      <c r="Q9203" s="63"/>
      <c r="R9203" s="63"/>
      <c r="S9203" s="63"/>
      <c r="T9203" s="63"/>
      <c r="U9203" s="63"/>
      <c r="V9203" s="63"/>
      <c r="W9203" s="63"/>
      <c r="X9203" s="63"/>
      <c r="Y9203" s="63"/>
      <c r="Z9203" s="62">
        <v>38</v>
      </c>
      <c r="AA9203" s="62">
        <v>934</v>
      </c>
      <c r="AB9203" s="62">
        <v>4.32</v>
      </c>
      <c r="AC9203" s="62">
        <v>2.11</v>
      </c>
    </row>
    <row r="9204" spans="1:29" ht="30" x14ac:dyDescent="0.25">
      <c r="A9204" s="61" t="s">
        <v>115</v>
      </c>
      <c r="B9204" s="61" t="s">
        <v>116</v>
      </c>
      <c r="C9204" s="62">
        <v>2012</v>
      </c>
      <c r="D9204" s="61" t="s">
        <v>135</v>
      </c>
      <c r="E9204" s="62">
        <v>24</v>
      </c>
      <c r="F9204" s="62">
        <v>10865</v>
      </c>
      <c r="G9204" s="62">
        <v>2263</v>
      </c>
      <c r="H9204" s="62">
        <v>7.86</v>
      </c>
      <c r="I9204" s="62">
        <v>452.71</v>
      </c>
      <c r="J9204" s="62">
        <v>10104.450000000001</v>
      </c>
      <c r="K9204" s="62">
        <v>0</v>
      </c>
      <c r="L9204" s="63"/>
      <c r="M9204" s="63"/>
      <c r="N9204" s="63"/>
      <c r="O9204" s="63"/>
      <c r="P9204" s="63"/>
      <c r="Q9204" s="63"/>
      <c r="R9204" s="63"/>
      <c r="S9204" s="63"/>
      <c r="T9204" s="63"/>
      <c r="U9204" s="62">
        <v>1572</v>
      </c>
      <c r="V9204" s="62">
        <v>6026</v>
      </c>
      <c r="W9204" s="62">
        <v>20.92</v>
      </c>
      <c r="X9204" s="62">
        <v>65</v>
      </c>
      <c r="Y9204" s="62">
        <v>35187.65</v>
      </c>
      <c r="Z9204" s="62">
        <v>197719</v>
      </c>
      <c r="AA9204" s="62">
        <v>27354</v>
      </c>
      <c r="AB9204" s="62">
        <v>94.98</v>
      </c>
      <c r="AC9204" s="62">
        <v>8238.2900000000009</v>
      </c>
    </row>
    <row r="9205" spans="1:29" x14ac:dyDescent="0.25">
      <c r="A9205" s="61" t="s">
        <v>212</v>
      </c>
      <c r="B9205" s="61" t="s">
        <v>213</v>
      </c>
      <c r="C9205" s="62">
        <v>2014</v>
      </c>
      <c r="D9205" s="61" t="s">
        <v>89</v>
      </c>
      <c r="E9205" s="62">
        <v>80</v>
      </c>
      <c r="F9205" s="62">
        <v>814480</v>
      </c>
      <c r="G9205" s="62">
        <v>159369</v>
      </c>
      <c r="H9205" s="62">
        <v>166.01</v>
      </c>
      <c r="I9205" s="62">
        <v>10181</v>
      </c>
      <c r="J9205" s="62">
        <v>757466.4</v>
      </c>
      <c r="K9205" s="62">
        <v>0</v>
      </c>
      <c r="L9205" s="63"/>
      <c r="M9205" s="63"/>
      <c r="N9205" s="63"/>
      <c r="O9205" s="63"/>
      <c r="P9205" s="63"/>
      <c r="Q9205" s="63"/>
      <c r="R9205" s="63"/>
      <c r="S9205" s="63"/>
      <c r="T9205" s="63"/>
      <c r="U9205" s="63"/>
      <c r="V9205" s="63"/>
      <c r="W9205" s="63"/>
      <c r="X9205" s="63"/>
      <c r="Y9205" s="63"/>
      <c r="Z9205" s="62">
        <v>143836</v>
      </c>
      <c r="AA9205" s="62">
        <v>15822</v>
      </c>
      <c r="AB9205" s="62">
        <v>16.48</v>
      </c>
      <c r="AC9205" s="62">
        <v>1797.95</v>
      </c>
    </row>
    <row r="9206" spans="1:29" ht="30" x14ac:dyDescent="0.25">
      <c r="A9206" s="61" t="s">
        <v>117</v>
      </c>
      <c r="B9206" s="61" t="s">
        <v>118</v>
      </c>
      <c r="C9206" s="62">
        <v>2011</v>
      </c>
      <c r="D9206" s="61" t="s">
        <v>94</v>
      </c>
      <c r="E9206" s="62">
        <v>15</v>
      </c>
      <c r="F9206" s="63"/>
      <c r="G9206" s="63"/>
      <c r="H9206" s="63"/>
      <c r="I9206" s="63"/>
      <c r="J9206" s="63"/>
      <c r="K9206" s="62">
        <v>0</v>
      </c>
      <c r="L9206" s="63"/>
      <c r="M9206" s="63"/>
      <c r="N9206" s="63"/>
      <c r="O9206" s="63"/>
      <c r="P9206" s="63"/>
      <c r="Q9206" s="63"/>
      <c r="R9206" s="63"/>
      <c r="S9206" s="63"/>
      <c r="T9206" s="63"/>
      <c r="U9206" s="63"/>
      <c r="V9206" s="63"/>
      <c r="W9206" s="63"/>
      <c r="X9206" s="63"/>
      <c r="Y9206" s="63"/>
      <c r="Z9206" s="62">
        <v>0</v>
      </c>
      <c r="AA9206" s="63"/>
      <c r="AB9206" s="63"/>
      <c r="AC9206" s="62">
        <v>0</v>
      </c>
    </row>
    <row r="9207" spans="1:29" ht="30" x14ac:dyDescent="0.25">
      <c r="A9207" s="61" t="s">
        <v>302</v>
      </c>
      <c r="B9207" s="61" t="s">
        <v>303</v>
      </c>
      <c r="C9207" s="62">
        <v>2011</v>
      </c>
      <c r="D9207" s="61" t="s">
        <v>78</v>
      </c>
      <c r="E9207" s="62">
        <v>40</v>
      </c>
      <c r="F9207" s="62">
        <v>128920</v>
      </c>
      <c r="G9207" s="62">
        <v>16500</v>
      </c>
      <c r="H9207" s="62">
        <v>34.380000000000003</v>
      </c>
      <c r="I9207" s="62">
        <v>3223</v>
      </c>
      <c r="J9207" s="62">
        <v>119895.6</v>
      </c>
      <c r="K9207" s="62">
        <v>7800.19</v>
      </c>
      <c r="L9207" s="62">
        <v>20143</v>
      </c>
      <c r="M9207" s="62">
        <v>41.96</v>
      </c>
      <c r="N9207" s="62">
        <v>195</v>
      </c>
      <c r="O9207" s="62">
        <v>94064.88</v>
      </c>
      <c r="P9207" s="63"/>
      <c r="Q9207" s="63"/>
      <c r="R9207" s="63"/>
      <c r="S9207" s="63"/>
      <c r="T9207" s="63"/>
      <c r="U9207" s="63"/>
      <c r="V9207" s="63"/>
      <c r="W9207" s="63"/>
      <c r="X9207" s="63"/>
      <c r="Y9207" s="63"/>
      <c r="Z9207" s="62">
        <v>391.02</v>
      </c>
      <c r="AA9207" s="62">
        <v>22948</v>
      </c>
      <c r="AB9207" s="62">
        <v>47.81</v>
      </c>
      <c r="AC9207" s="62">
        <v>9.7799999999999994</v>
      </c>
    </row>
    <row r="9208" spans="1:29" x14ac:dyDescent="0.25">
      <c r="A9208" s="61" t="s">
        <v>306</v>
      </c>
      <c r="B9208" s="61" t="s">
        <v>307</v>
      </c>
      <c r="C9208" s="62">
        <v>2018</v>
      </c>
      <c r="D9208" s="61" t="s">
        <v>94</v>
      </c>
      <c r="E9208" s="62">
        <v>5</v>
      </c>
      <c r="F9208" s="63"/>
      <c r="G9208" s="63"/>
      <c r="H9208" s="63"/>
      <c r="I9208" s="63"/>
      <c r="J9208" s="63"/>
      <c r="K9208" s="62">
        <v>0</v>
      </c>
      <c r="L9208" s="63"/>
      <c r="M9208" s="63"/>
      <c r="N9208" s="63"/>
      <c r="O9208" s="63"/>
      <c r="P9208" s="63"/>
      <c r="Q9208" s="63"/>
      <c r="R9208" s="63"/>
      <c r="S9208" s="63"/>
      <c r="T9208" s="63"/>
      <c r="U9208" s="63"/>
      <c r="V9208" s="63"/>
      <c r="W9208" s="63"/>
      <c r="X9208" s="63"/>
      <c r="Y9208" s="63"/>
      <c r="Z9208" s="62">
        <v>133.76</v>
      </c>
      <c r="AA9208" s="62">
        <v>2729</v>
      </c>
      <c r="AB9208" s="62">
        <v>45.48</v>
      </c>
      <c r="AC9208" s="62">
        <v>26.75</v>
      </c>
    </row>
    <row r="9209" spans="1:29" x14ac:dyDescent="0.25">
      <c r="A9209" s="61" t="s">
        <v>144</v>
      </c>
      <c r="B9209" s="61" t="s">
        <v>145</v>
      </c>
      <c r="C9209" s="62">
        <v>2017</v>
      </c>
      <c r="D9209" s="61" t="s">
        <v>86</v>
      </c>
      <c r="E9209" s="62">
        <v>26</v>
      </c>
      <c r="F9209" s="62">
        <v>0</v>
      </c>
      <c r="G9209" s="62">
        <v>0</v>
      </c>
      <c r="H9209" s="62">
        <v>0</v>
      </c>
      <c r="I9209" s="62">
        <v>0</v>
      </c>
      <c r="J9209" s="62">
        <v>0</v>
      </c>
      <c r="K9209" s="62">
        <v>0</v>
      </c>
      <c r="L9209" s="62">
        <v>0</v>
      </c>
      <c r="M9209" s="62">
        <v>0</v>
      </c>
      <c r="N9209" s="63"/>
      <c r="O9209" s="63"/>
      <c r="P9209" s="63"/>
      <c r="Q9209" s="63"/>
      <c r="R9209" s="63"/>
      <c r="S9209" s="63"/>
      <c r="T9209" s="63"/>
      <c r="U9209" s="63"/>
      <c r="V9209" s="63"/>
      <c r="W9209" s="63"/>
      <c r="X9209" s="63"/>
      <c r="Y9209" s="63"/>
      <c r="Z9209" s="62">
        <v>1766</v>
      </c>
      <c r="AA9209" s="62">
        <v>23836</v>
      </c>
      <c r="AB9209" s="62">
        <v>76.400000000000006</v>
      </c>
      <c r="AC9209" s="62">
        <v>67.92</v>
      </c>
    </row>
    <row r="9210" spans="1:29" x14ac:dyDescent="0.25">
      <c r="A9210" s="61" t="s">
        <v>204</v>
      </c>
      <c r="B9210" s="61" t="s">
        <v>205</v>
      </c>
      <c r="C9210" s="62">
        <v>2008</v>
      </c>
      <c r="D9210" s="61" t="s">
        <v>72</v>
      </c>
      <c r="E9210" s="62">
        <v>20</v>
      </c>
      <c r="F9210" s="62">
        <v>16000</v>
      </c>
      <c r="G9210" s="62">
        <v>2947</v>
      </c>
      <c r="H9210" s="62">
        <v>12.28</v>
      </c>
      <c r="I9210" s="62">
        <v>800</v>
      </c>
      <c r="J9210" s="62">
        <v>14880</v>
      </c>
      <c r="K9210" s="62">
        <v>4164.8900000000003</v>
      </c>
      <c r="L9210" s="62">
        <v>7094</v>
      </c>
      <c r="M9210" s="62">
        <v>29.56</v>
      </c>
      <c r="N9210" s="62">
        <v>208.24</v>
      </c>
      <c r="O9210" s="62">
        <v>50225.64</v>
      </c>
      <c r="P9210" s="63"/>
      <c r="Q9210" s="63"/>
      <c r="R9210" s="63"/>
      <c r="S9210" s="63"/>
      <c r="T9210" s="63"/>
      <c r="U9210" s="63"/>
      <c r="V9210" s="63"/>
      <c r="W9210" s="63"/>
      <c r="X9210" s="63"/>
      <c r="Y9210" s="63"/>
      <c r="Z9210" s="62">
        <v>57290</v>
      </c>
      <c r="AA9210" s="62">
        <v>5209</v>
      </c>
      <c r="AB9210" s="62">
        <v>21.7</v>
      </c>
      <c r="AC9210" s="62">
        <v>2864.5</v>
      </c>
    </row>
    <row r="9211" spans="1:29" ht="30" x14ac:dyDescent="0.25">
      <c r="A9211" s="61" t="s">
        <v>142</v>
      </c>
      <c r="B9211" s="61" t="s">
        <v>143</v>
      </c>
      <c r="C9211" s="62">
        <v>2008</v>
      </c>
      <c r="D9211" s="61" t="s">
        <v>89</v>
      </c>
      <c r="E9211" s="62">
        <v>132</v>
      </c>
      <c r="F9211" s="62">
        <v>1451037</v>
      </c>
      <c r="G9211" s="62">
        <v>237474</v>
      </c>
      <c r="H9211" s="62">
        <v>149.91999999999999</v>
      </c>
      <c r="I9211" s="62">
        <v>10992.7</v>
      </c>
      <c r="J9211" s="62">
        <v>1349464.41</v>
      </c>
      <c r="K9211" s="62">
        <v>0</v>
      </c>
      <c r="L9211" s="63"/>
      <c r="M9211" s="63"/>
      <c r="N9211" s="63"/>
      <c r="O9211" s="63"/>
      <c r="P9211" s="63"/>
      <c r="Q9211" s="63"/>
      <c r="R9211" s="63"/>
      <c r="S9211" s="63"/>
      <c r="T9211" s="63"/>
      <c r="U9211" s="63"/>
      <c r="V9211" s="63"/>
      <c r="W9211" s="63"/>
      <c r="X9211" s="63"/>
      <c r="Y9211" s="63"/>
      <c r="Z9211" s="62">
        <v>0</v>
      </c>
      <c r="AA9211" s="63"/>
      <c r="AB9211" s="63"/>
      <c r="AC9211" s="62">
        <v>0</v>
      </c>
    </row>
    <row r="9212" spans="1:29" ht="30" x14ac:dyDescent="0.25">
      <c r="A9212" s="61" t="s">
        <v>287</v>
      </c>
      <c r="B9212" s="61" t="s">
        <v>288</v>
      </c>
      <c r="C9212" s="62">
        <v>2013</v>
      </c>
      <c r="D9212" s="61" t="s">
        <v>83</v>
      </c>
      <c r="E9212" s="62">
        <v>9</v>
      </c>
      <c r="F9212" s="62">
        <v>26</v>
      </c>
      <c r="G9212" s="62">
        <v>40</v>
      </c>
      <c r="H9212" s="62">
        <v>0.37</v>
      </c>
      <c r="I9212" s="62">
        <v>2.89</v>
      </c>
      <c r="J9212" s="62">
        <v>24.18</v>
      </c>
      <c r="K9212" s="62">
        <v>0</v>
      </c>
      <c r="L9212" s="63"/>
      <c r="M9212" s="63"/>
      <c r="N9212" s="63"/>
      <c r="O9212" s="63"/>
      <c r="P9212" s="63"/>
      <c r="Q9212" s="63"/>
      <c r="R9212" s="63"/>
      <c r="S9212" s="63"/>
      <c r="T9212" s="63"/>
      <c r="U9212" s="63"/>
      <c r="V9212" s="63"/>
      <c r="W9212" s="63"/>
      <c r="X9212" s="63"/>
      <c r="Y9212" s="63"/>
      <c r="Z9212" s="62">
        <v>43534</v>
      </c>
      <c r="AA9212" s="62">
        <v>3647</v>
      </c>
      <c r="AB9212" s="62">
        <v>33.770000000000003</v>
      </c>
      <c r="AC9212" s="62">
        <v>4837.1099999999997</v>
      </c>
    </row>
    <row r="9213" spans="1:29" x14ac:dyDescent="0.25">
      <c r="A9213" s="61" t="s">
        <v>113</v>
      </c>
      <c r="B9213" s="61" t="s">
        <v>114</v>
      </c>
      <c r="C9213" s="62">
        <v>2017</v>
      </c>
      <c r="D9213" s="61" t="s">
        <v>89</v>
      </c>
      <c r="E9213" s="62">
        <v>150</v>
      </c>
      <c r="F9213" s="62">
        <v>1188000</v>
      </c>
      <c r="G9213" s="62">
        <v>166302</v>
      </c>
      <c r="H9213" s="62">
        <v>92.39</v>
      </c>
      <c r="I9213" s="62">
        <v>7920</v>
      </c>
      <c r="J9213" s="62">
        <v>1104840</v>
      </c>
      <c r="K9213" s="62">
        <v>13312.89</v>
      </c>
      <c r="L9213" s="62">
        <v>19585</v>
      </c>
      <c r="M9213" s="62">
        <v>10.88</v>
      </c>
      <c r="N9213" s="62">
        <v>88.75</v>
      </c>
      <c r="O9213" s="62">
        <v>160544.19</v>
      </c>
      <c r="P9213" s="63"/>
      <c r="Q9213" s="63"/>
      <c r="R9213" s="63"/>
      <c r="S9213" s="63"/>
      <c r="T9213" s="63"/>
      <c r="U9213" s="63"/>
      <c r="V9213" s="63"/>
      <c r="W9213" s="63"/>
      <c r="X9213" s="63"/>
      <c r="Y9213" s="63"/>
      <c r="Z9213" s="62">
        <v>268800</v>
      </c>
      <c r="AA9213" s="62">
        <v>53756</v>
      </c>
      <c r="AB9213" s="62">
        <v>29.86</v>
      </c>
      <c r="AC9213" s="62">
        <v>1792</v>
      </c>
    </row>
    <row r="9214" spans="1:29" ht="30" x14ac:dyDescent="0.25">
      <c r="A9214" s="61" t="s">
        <v>233</v>
      </c>
      <c r="B9214" s="61" t="s">
        <v>234</v>
      </c>
      <c r="C9214" s="62">
        <v>2003</v>
      </c>
      <c r="D9214" s="61" t="s">
        <v>99</v>
      </c>
      <c r="E9214" s="62">
        <v>76</v>
      </c>
      <c r="F9214" s="62">
        <v>16759</v>
      </c>
      <c r="G9214" s="62">
        <v>2363</v>
      </c>
      <c r="H9214" s="62">
        <v>2.59</v>
      </c>
      <c r="I9214" s="62">
        <v>220.51</v>
      </c>
      <c r="J9214" s="62">
        <v>15585.87</v>
      </c>
      <c r="K9214" s="62">
        <v>8699.32</v>
      </c>
      <c r="L9214" s="62">
        <v>8605</v>
      </c>
      <c r="M9214" s="62">
        <v>9.44</v>
      </c>
      <c r="N9214" s="63"/>
      <c r="O9214" s="63"/>
      <c r="P9214" s="63"/>
      <c r="Q9214" s="63"/>
      <c r="R9214" s="63"/>
      <c r="S9214" s="63"/>
      <c r="T9214" s="63"/>
      <c r="U9214" s="63"/>
      <c r="V9214" s="63"/>
      <c r="W9214" s="63"/>
      <c r="X9214" s="63"/>
      <c r="Y9214" s="63"/>
      <c r="Z9214" s="62">
        <v>1183.08</v>
      </c>
      <c r="AA9214" s="62">
        <v>8541</v>
      </c>
      <c r="AB9214" s="62">
        <v>9.3699999999999992</v>
      </c>
      <c r="AC9214" s="62">
        <v>15.57</v>
      </c>
    </row>
    <row r="9215" spans="1:29" ht="30" x14ac:dyDescent="0.25">
      <c r="A9215" s="61" t="s">
        <v>165</v>
      </c>
      <c r="B9215" s="61" t="s">
        <v>166</v>
      </c>
      <c r="C9215" s="62">
        <v>2004</v>
      </c>
      <c r="D9215" s="61" t="s">
        <v>89</v>
      </c>
      <c r="E9215" s="62">
        <v>52</v>
      </c>
      <c r="F9215" s="62">
        <v>484449</v>
      </c>
      <c r="G9215" s="62">
        <v>60681</v>
      </c>
      <c r="H9215" s="62">
        <v>97.25</v>
      </c>
      <c r="I9215" s="62">
        <v>9316.33</v>
      </c>
      <c r="J9215" s="62">
        <v>450537.57</v>
      </c>
      <c r="K9215" s="62">
        <v>0</v>
      </c>
      <c r="L9215" s="63"/>
      <c r="M9215" s="63"/>
      <c r="N9215" s="63"/>
      <c r="O9215" s="63"/>
      <c r="P9215" s="63"/>
      <c r="Q9215" s="63"/>
      <c r="R9215" s="63"/>
      <c r="S9215" s="63"/>
      <c r="T9215" s="63"/>
      <c r="U9215" s="63"/>
      <c r="V9215" s="63"/>
      <c r="W9215" s="63"/>
      <c r="X9215" s="63"/>
      <c r="Y9215" s="63"/>
      <c r="Z9215" s="62">
        <v>5591</v>
      </c>
      <c r="AA9215" s="62">
        <v>14651</v>
      </c>
      <c r="AB9215" s="62">
        <v>23.48</v>
      </c>
      <c r="AC9215" s="62">
        <v>107.52</v>
      </c>
    </row>
    <row r="9216" spans="1:29" ht="30" x14ac:dyDescent="0.25">
      <c r="A9216" s="61" t="s">
        <v>171</v>
      </c>
      <c r="B9216" s="61" t="s">
        <v>172</v>
      </c>
      <c r="C9216" s="62">
        <v>2017</v>
      </c>
      <c r="D9216" s="61" t="s">
        <v>175</v>
      </c>
      <c r="E9216" s="62">
        <v>20</v>
      </c>
      <c r="F9216" s="63"/>
      <c r="G9216" s="63"/>
      <c r="H9216" s="63"/>
      <c r="I9216" s="63"/>
      <c r="J9216" s="63"/>
      <c r="K9216" s="62">
        <v>0</v>
      </c>
      <c r="L9216" s="63"/>
      <c r="M9216" s="63"/>
      <c r="N9216" s="63"/>
      <c r="O9216" s="63"/>
      <c r="P9216" s="63"/>
      <c r="Q9216" s="63"/>
      <c r="R9216" s="63"/>
      <c r="S9216" s="63"/>
      <c r="T9216" s="63"/>
      <c r="U9216" s="63"/>
      <c r="V9216" s="63"/>
      <c r="W9216" s="63"/>
      <c r="X9216" s="63"/>
      <c r="Y9216" s="63"/>
      <c r="Z9216" s="62">
        <v>0</v>
      </c>
      <c r="AA9216" s="63"/>
      <c r="AB9216" s="63"/>
      <c r="AC9216" s="62">
        <v>0</v>
      </c>
    </row>
    <row r="9217" spans="1:29" ht="45" x14ac:dyDescent="0.25">
      <c r="A9217" s="61" t="s">
        <v>214</v>
      </c>
      <c r="B9217" s="61" t="s">
        <v>215</v>
      </c>
      <c r="C9217" s="62">
        <v>2010</v>
      </c>
      <c r="D9217" s="61" t="s">
        <v>99</v>
      </c>
      <c r="E9217" s="62">
        <v>74</v>
      </c>
      <c r="F9217" s="62">
        <v>935423</v>
      </c>
      <c r="G9217" s="62">
        <v>129067</v>
      </c>
      <c r="H9217" s="62">
        <v>145.35</v>
      </c>
      <c r="I9217" s="62">
        <v>12640.85</v>
      </c>
      <c r="J9217" s="62">
        <v>869943.39</v>
      </c>
      <c r="K9217" s="62">
        <v>0</v>
      </c>
      <c r="L9217" s="63"/>
      <c r="M9217" s="63"/>
      <c r="N9217" s="63"/>
      <c r="O9217" s="63"/>
      <c r="P9217" s="63"/>
      <c r="Q9217" s="63"/>
      <c r="R9217" s="63"/>
      <c r="S9217" s="63"/>
      <c r="T9217" s="63"/>
      <c r="U9217" s="63"/>
      <c r="V9217" s="63"/>
      <c r="W9217" s="63"/>
      <c r="X9217" s="63"/>
      <c r="Y9217" s="63"/>
      <c r="Z9217" s="62">
        <v>119944</v>
      </c>
      <c r="AA9217" s="62">
        <v>13876</v>
      </c>
      <c r="AB9217" s="62">
        <v>15.63</v>
      </c>
      <c r="AC9217" s="62">
        <v>1620.86</v>
      </c>
    </row>
    <row r="9218" spans="1:29" ht="30" x14ac:dyDescent="0.25">
      <c r="A9218" s="61" t="s">
        <v>231</v>
      </c>
      <c r="B9218" s="61" t="s">
        <v>232</v>
      </c>
      <c r="C9218" s="62">
        <v>2003</v>
      </c>
      <c r="D9218" s="61" t="s">
        <v>313</v>
      </c>
      <c r="E9218" s="62">
        <v>40</v>
      </c>
      <c r="F9218" s="62">
        <v>120618</v>
      </c>
      <c r="G9218" s="62">
        <v>8981</v>
      </c>
      <c r="H9218" s="62">
        <v>18.71</v>
      </c>
      <c r="I9218" s="62">
        <v>3015.45</v>
      </c>
      <c r="J9218" s="62">
        <v>112174.74</v>
      </c>
      <c r="K9218" s="62">
        <v>0</v>
      </c>
      <c r="L9218" s="63"/>
      <c r="M9218" s="63"/>
      <c r="N9218" s="63"/>
      <c r="O9218" s="63"/>
      <c r="P9218" s="63"/>
      <c r="Q9218" s="63"/>
      <c r="R9218" s="63"/>
      <c r="S9218" s="63"/>
      <c r="T9218" s="63"/>
      <c r="U9218" s="63"/>
      <c r="V9218" s="63"/>
      <c r="W9218" s="63"/>
      <c r="X9218" s="63"/>
      <c r="Y9218" s="63"/>
      <c r="Z9218" s="62">
        <v>0</v>
      </c>
      <c r="AA9218" s="63"/>
      <c r="AB9218" s="63"/>
      <c r="AC9218" s="62">
        <v>0</v>
      </c>
    </row>
    <row r="9219" spans="1:29" x14ac:dyDescent="0.25">
      <c r="A9219" s="61" t="s">
        <v>220</v>
      </c>
      <c r="B9219" s="61" t="s">
        <v>221</v>
      </c>
      <c r="C9219" s="62">
        <v>2010</v>
      </c>
      <c r="D9219" s="61" t="s">
        <v>75</v>
      </c>
      <c r="E9219" s="62">
        <v>7</v>
      </c>
      <c r="F9219" s="62">
        <v>1626</v>
      </c>
      <c r="G9219" s="62">
        <v>427</v>
      </c>
      <c r="H9219" s="62">
        <v>5.08</v>
      </c>
      <c r="I9219" s="62">
        <v>232.29</v>
      </c>
      <c r="J9219" s="62">
        <v>1512.18</v>
      </c>
      <c r="K9219" s="62">
        <v>1112.95</v>
      </c>
      <c r="L9219" s="62">
        <v>1357</v>
      </c>
      <c r="M9219" s="62">
        <v>16.149999999999999</v>
      </c>
      <c r="N9219" s="62">
        <v>158.99</v>
      </c>
      <c r="O9219" s="62">
        <v>13421.36</v>
      </c>
      <c r="P9219" s="63"/>
      <c r="Q9219" s="63"/>
      <c r="R9219" s="63"/>
      <c r="S9219" s="63"/>
      <c r="T9219" s="63"/>
      <c r="U9219" s="63"/>
      <c r="V9219" s="63"/>
      <c r="W9219" s="63"/>
      <c r="X9219" s="63"/>
      <c r="Y9219" s="63"/>
      <c r="Z9219" s="62">
        <v>0.74</v>
      </c>
      <c r="AA9219" s="62">
        <v>4236</v>
      </c>
      <c r="AB9219" s="62">
        <v>50.43</v>
      </c>
      <c r="AC9219" s="62">
        <v>0.11</v>
      </c>
    </row>
    <row r="9220" spans="1:29" x14ac:dyDescent="0.25">
      <c r="A9220" s="61" t="s">
        <v>554</v>
      </c>
      <c r="B9220" s="61" t="s">
        <v>555</v>
      </c>
      <c r="C9220" s="62">
        <v>2007</v>
      </c>
      <c r="D9220" s="61" t="s">
        <v>78</v>
      </c>
      <c r="E9220" s="62">
        <v>40</v>
      </c>
      <c r="F9220" s="62">
        <v>384480</v>
      </c>
      <c r="G9220" s="62">
        <v>44064</v>
      </c>
      <c r="H9220" s="62">
        <v>91.8</v>
      </c>
      <c r="I9220" s="62">
        <v>9612</v>
      </c>
      <c r="J9220" s="62">
        <v>357566.4</v>
      </c>
      <c r="K9220" s="62">
        <v>0</v>
      </c>
      <c r="L9220" s="63"/>
      <c r="M9220" s="63"/>
      <c r="N9220" s="63"/>
      <c r="O9220" s="63"/>
      <c r="P9220" s="63"/>
      <c r="Q9220" s="63"/>
      <c r="R9220" s="63"/>
      <c r="S9220" s="63"/>
      <c r="T9220" s="63"/>
      <c r="U9220" s="63"/>
      <c r="V9220" s="63"/>
      <c r="W9220" s="63"/>
      <c r="X9220" s="63"/>
      <c r="Y9220" s="63"/>
      <c r="Z9220" s="62">
        <v>0</v>
      </c>
      <c r="AA9220" s="62">
        <v>4910</v>
      </c>
      <c r="AB9220" s="62">
        <v>10.23</v>
      </c>
      <c r="AC9220" s="62">
        <v>0</v>
      </c>
    </row>
    <row r="9221" spans="1:29" x14ac:dyDescent="0.25">
      <c r="A9221" s="61" t="s">
        <v>126</v>
      </c>
      <c r="B9221" s="61" t="s">
        <v>127</v>
      </c>
      <c r="C9221" s="62">
        <v>2008</v>
      </c>
      <c r="D9221" s="61" t="s">
        <v>563</v>
      </c>
      <c r="E9221" s="62">
        <v>40</v>
      </c>
      <c r="F9221" s="62">
        <v>148944</v>
      </c>
      <c r="G9221" s="62">
        <v>22652</v>
      </c>
      <c r="H9221" s="62">
        <v>47.19</v>
      </c>
      <c r="I9221" s="62">
        <v>3723.6</v>
      </c>
      <c r="J9221" s="62">
        <v>138517.92000000001</v>
      </c>
      <c r="K9221" s="62">
        <v>26441.32</v>
      </c>
      <c r="L9221" s="62">
        <v>31167</v>
      </c>
      <c r="M9221" s="62">
        <v>64.930000000000007</v>
      </c>
      <c r="N9221" s="62">
        <v>661.03</v>
      </c>
      <c r="O9221" s="62">
        <v>318863.8</v>
      </c>
      <c r="P9221" s="63"/>
      <c r="Q9221" s="63"/>
      <c r="R9221" s="63"/>
      <c r="S9221" s="63"/>
      <c r="T9221" s="63"/>
      <c r="U9221" s="63"/>
      <c r="V9221" s="63"/>
      <c r="W9221" s="63"/>
      <c r="X9221" s="63"/>
      <c r="Y9221" s="63"/>
      <c r="Z9221" s="62">
        <v>2486</v>
      </c>
      <c r="AA9221" s="62">
        <v>22916</v>
      </c>
      <c r="AB9221" s="62">
        <v>47.74</v>
      </c>
      <c r="AC9221" s="62">
        <v>62.15</v>
      </c>
    </row>
    <row r="9222" spans="1:29" ht="30" x14ac:dyDescent="0.25">
      <c r="A9222" s="61" t="s">
        <v>237</v>
      </c>
      <c r="B9222" s="61" t="s">
        <v>238</v>
      </c>
      <c r="C9222" s="62">
        <v>2005</v>
      </c>
      <c r="D9222" s="61" t="s">
        <v>99</v>
      </c>
      <c r="E9222" s="62">
        <v>32</v>
      </c>
      <c r="F9222" s="62">
        <v>104189</v>
      </c>
      <c r="G9222" s="62">
        <v>106791</v>
      </c>
      <c r="H9222" s="62">
        <v>278.10000000000002</v>
      </c>
      <c r="I9222" s="62">
        <v>3255.91</v>
      </c>
      <c r="J9222" s="62">
        <v>96895.77</v>
      </c>
      <c r="K9222" s="62">
        <v>9898.16</v>
      </c>
      <c r="L9222" s="62">
        <v>154647</v>
      </c>
      <c r="M9222" s="62">
        <v>402.73</v>
      </c>
      <c r="N9222" s="62">
        <v>309.32</v>
      </c>
      <c r="O9222" s="62">
        <v>119364.85</v>
      </c>
      <c r="P9222" s="63"/>
      <c r="Q9222" s="63"/>
      <c r="R9222" s="63"/>
      <c r="S9222" s="63"/>
      <c r="T9222" s="63"/>
      <c r="U9222" s="63"/>
      <c r="V9222" s="63"/>
      <c r="W9222" s="63"/>
      <c r="X9222" s="63"/>
      <c r="Y9222" s="63"/>
      <c r="Z9222" s="62">
        <v>107677</v>
      </c>
      <c r="AA9222" s="62">
        <v>113189</v>
      </c>
      <c r="AB9222" s="62">
        <v>294.76</v>
      </c>
      <c r="AC9222" s="62">
        <v>3364.91</v>
      </c>
    </row>
    <row r="9223" spans="1:29" x14ac:dyDescent="0.25">
      <c r="A9223" s="61" t="s">
        <v>102</v>
      </c>
      <c r="B9223" s="61" t="s">
        <v>103</v>
      </c>
      <c r="C9223" s="62">
        <v>2015</v>
      </c>
      <c r="D9223" s="61" t="s">
        <v>132</v>
      </c>
      <c r="E9223" s="62">
        <v>16</v>
      </c>
      <c r="F9223" s="62">
        <v>3300</v>
      </c>
      <c r="G9223" s="62">
        <v>865</v>
      </c>
      <c r="H9223" s="62">
        <v>4.51</v>
      </c>
      <c r="I9223" s="62">
        <v>206.25</v>
      </c>
      <c r="J9223" s="62">
        <v>3069</v>
      </c>
      <c r="K9223" s="62">
        <v>1259.94</v>
      </c>
      <c r="L9223" s="62">
        <v>1737</v>
      </c>
      <c r="M9223" s="62">
        <v>9.0500000000000007</v>
      </c>
      <c r="N9223" s="62">
        <v>78.75</v>
      </c>
      <c r="O9223" s="62">
        <v>15194.02</v>
      </c>
      <c r="P9223" s="63"/>
      <c r="Q9223" s="63"/>
      <c r="R9223" s="63"/>
      <c r="S9223" s="63"/>
      <c r="T9223" s="63"/>
      <c r="U9223" s="63"/>
      <c r="V9223" s="63"/>
      <c r="W9223" s="63"/>
      <c r="X9223" s="63"/>
      <c r="Y9223" s="63"/>
      <c r="Z9223" s="62">
        <v>90</v>
      </c>
      <c r="AA9223" s="62">
        <v>1389</v>
      </c>
      <c r="AB9223" s="62">
        <v>7.23</v>
      </c>
      <c r="AC9223" s="62">
        <v>5.63</v>
      </c>
    </row>
    <row r="9224" spans="1:29" x14ac:dyDescent="0.25">
      <c r="A9224" s="61" t="s">
        <v>155</v>
      </c>
      <c r="B9224" s="61" t="s">
        <v>156</v>
      </c>
      <c r="C9224" s="62">
        <v>2014</v>
      </c>
      <c r="D9224" s="61" t="s">
        <v>78</v>
      </c>
      <c r="E9224" s="62">
        <v>84</v>
      </c>
      <c r="F9224" s="62">
        <v>646640</v>
      </c>
      <c r="G9224" s="62">
        <v>112703</v>
      </c>
      <c r="H9224" s="62">
        <v>111.81</v>
      </c>
      <c r="I9224" s="62">
        <v>7698.1</v>
      </c>
      <c r="J9224" s="62">
        <v>601375.19999999995</v>
      </c>
      <c r="K9224" s="62">
        <v>0</v>
      </c>
      <c r="L9224" s="63"/>
      <c r="M9224" s="63"/>
      <c r="N9224" s="63"/>
      <c r="O9224" s="63"/>
      <c r="P9224" s="63"/>
      <c r="Q9224" s="63"/>
      <c r="R9224" s="63"/>
      <c r="S9224" s="63"/>
      <c r="T9224" s="63"/>
      <c r="U9224" s="63"/>
      <c r="V9224" s="63"/>
      <c r="W9224" s="63"/>
      <c r="X9224" s="63"/>
      <c r="Y9224" s="63"/>
      <c r="Z9224" s="62">
        <v>152.88999999999999</v>
      </c>
      <c r="AA9224" s="62">
        <v>19321</v>
      </c>
      <c r="AB9224" s="62">
        <v>19.170000000000002</v>
      </c>
      <c r="AC9224" s="62">
        <v>1.82</v>
      </c>
    </row>
    <row r="9225" spans="1:29" x14ac:dyDescent="0.25">
      <c r="A9225" s="61" t="s">
        <v>163</v>
      </c>
      <c r="B9225" s="61" t="s">
        <v>164</v>
      </c>
      <c r="C9225" s="62">
        <v>2012</v>
      </c>
      <c r="D9225" s="61" t="s">
        <v>314</v>
      </c>
      <c r="E9225" s="62">
        <v>20</v>
      </c>
      <c r="F9225" s="62">
        <v>50532</v>
      </c>
      <c r="G9225" s="62">
        <v>7823</v>
      </c>
      <c r="H9225" s="62">
        <v>32.6</v>
      </c>
      <c r="I9225" s="62">
        <v>2526.6</v>
      </c>
      <c r="J9225" s="62">
        <v>46994.76</v>
      </c>
      <c r="K9225" s="62">
        <v>15331.72</v>
      </c>
      <c r="L9225" s="62">
        <v>9889</v>
      </c>
      <c r="M9225" s="62">
        <v>41.2</v>
      </c>
      <c r="N9225" s="62">
        <v>766.59</v>
      </c>
      <c r="O9225" s="62">
        <v>184889.77</v>
      </c>
      <c r="P9225" s="63"/>
      <c r="Q9225" s="63"/>
      <c r="R9225" s="63"/>
      <c r="S9225" s="63"/>
      <c r="T9225" s="63"/>
      <c r="U9225" s="63"/>
      <c r="V9225" s="63"/>
      <c r="W9225" s="63"/>
      <c r="X9225" s="63"/>
      <c r="Y9225" s="63"/>
      <c r="Z9225" s="62">
        <v>82156</v>
      </c>
      <c r="AA9225" s="62">
        <v>6676</v>
      </c>
      <c r="AB9225" s="62">
        <v>27.82</v>
      </c>
      <c r="AC9225" s="62">
        <v>4107.8</v>
      </c>
    </row>
    <row r="9226" spans="1:29" ht="30" x14ac:dyDescent="0.25">
      <c r="A9226" s="61" t="s">
        <v>536</v>
      </c>
      <c r="B9226" s="61" t="s">
        <v>537</v>
      </c>
      <c r="C9226" s="62">
        <v>2004</v>
      </c>
      <c r="D9226" s="61" t="s">
        <v>78</v>
      </c>
      <c r="E9226" s="62">
        <v>14</v>
      </c>
      <c r="F9226" s="62">
        <v>85600</v>
      </c>
      <c r="G9226" s="62">
        <v>10690</v>
      </c>
      <c r="H9226" s="62">
        <v>63.63</v>
      </c>
      <c r="I9226" s="62">
        <v>6114.29</v>
      </c>
      <c r="J9226" s="62">
        <v>79608</v>
      </c>
      <c r="K9226" s="62">
        <v>0</v>
      </c>
      <c r="L9226" s="63"/>
      <c r="M9226" s="63"/>
      <c r="N9226" s="63"/>
      <c r="O9226" s="63"/>
      <c r="P9226" s="63"/>
      <c r="Q9226" s="63"/>
      <c r="R9226" s="63"/>
      <c r="S9226" s="63"/>
      <c r="T9226" s="63"/>
      <c r="U9226" s="62">
        <v>5000</v>
      </c>
      <c r="V9226" s="62">
        <v>4591</v>
      </c>
      <c r="W9226" s="62">
        <v>27.33</v>
      </c>
      <c r="X9226" s="62">
        <v>357</v>
      </c>
      <c r="Y9226" s="62">
        <v>111920</v>
      </c>
      <c r="Z9226" s="62">
        <v>0</v>
      </c>
      <c r="AA9226" s="63"/>
      <c r="AB9226" s="63"/>
      <c r="AC9226" s="62">
        <v>0</v>
      </c>
    </row>
    <row r="9227" spans="1:29" x14ac:dyDescent="0.25">
      <c r="A9227" s="61" t="s">
        <v>198</v>
      </c>
      <c r="B9227" s="61" t="s">
        <v>199</v>
      </c>
      <c r="C9227" s="62">
        <v>2008</v>
      </c>
      <c r="D9227" s="61" t="s">
        <v>78</v>
      </c>
      <c r="E9227" s="62">
        <v>40</v>
      </c>
      <c r="F9227" s="62">
        <v>341495</v>
      </c>
      <c r="G9227" s="62">
        <v>44546</v>
      </c>
      <c r="H9227" s="62">
        <v>92.8</v>
      </c>
      <c r="I9227" s="62">
        <v>8537.3799999999992</v>
      </c>
      <c r="J9227" s="62">
        <v>317590.34999999998</v>
      </c>
      <c r="K9227" s="62">
        <v>0</v>
      </c>
      <c r="L9227" s="63"/>
      <c r="M9227" s="63"/>
      <c r="N9227" s="63"/>
      <c r="O9227" s="63"/>
      <c r="P9227" s="63"/>
      <c r="Q9227" s="63"/>
      <c r="R9227" s="63"/>
      <c r="S9227" s="63"/>
      <c r="T9227" s="63"/>
      <c r="U9227" s="63"/>
      <c r="V9227" s="63"/>
      <c r="W9227" s="63"/>
      <c r="X9227" s="63"/>
      <c r="Y9227" s="63"/>
      <c r="Z9227" s="62">
        <v>68100</v>
      </c>
      <c r="AA9227" s="62">
        <v>8531</v>
      </c>
      <c r="AB9227" s="62">
        <v>17.77</v>
      </c>
      <c r="AC9227" s="62">
        <v>1702.5</v>
      </c>
    </row>
    <row r="9228" spans="1:29" ht="30" x14ac:dyDescent="0.25">
      <c r="A9228" s="61" t="s">
        <v>227</v>
      </c>
      <c r="B9228" s="61" t="s">
        <v>228</v>
      </c>
      <c r="C9228" s="62">
        <v>2007</v>
      </c>
      <c r="D9228" s="61" t="s">
        <v>99</v>
      </c>
      <c r="E9228" s="62">
        <v>56</v>
      </c>
      <c r="F9228" s="62">
        <v>515844</v>
      </c>
      <c r="G9228" s="62">
        <v>73307</v>
      </c>
      <c r="H9228" s="62">
        <v>109.09</v>
      </c>
      <c r="I9228" s="62">
        <v>9211.5</v>
      </c>
      <c r="J9228" s="62">
        <v>479734.92</v>
      </c>
      <c r="K9228" s="62">
        <v>0</v>
      </c>
      <c r="L9228" s="63"/>
      <c r="M9228" s="63"/>
      <c r="N9228" s="63"/>
      <c r="O9228" s="63"/>
      <c r="P9228" s="63"/>
      <c r="Q9228" s="63"/>
      <c r="R9228" s="63"/>
      <c r="S9228" s="63"/>
      <c r="T9228" s="63"/>
      <c r="U9228" s="63"/>
      <c r="V9228" s="63"/>
      <c r="W9228" s="63"/>
      <c r="X9228" s="63"/>
      <c r="Y9228" s="63"/>
      <c r="Z9228" s="62">
        <v>205.64</v>
      </c>
      <c r="AA9228" s="62">
        <v>14338</v>
      </c>
      <c r="AB9228" s="62">
        <v>21.34</v>
      </c>
      <c r="AC9228" s="62">
        <v>3.67</v>
      </c>
    </row>
    <row r="9229" spans="1:29" ht="30" x14ac:dyDescent="0.25">
      <c r="A9229" s="61" t="s">
        <v>498</v>
      </c>
      <c r="B9229" s="61" t="s">
        <v>499</v>
      </c>
      <c r="C9229" s="62">
        <v>2006</v>
      </c>
      <c r="D9229" s="61" t="s">
        <v>175</v>
      </c>
      <c r="E9229" s="62">
        <v>8</v>
      </c>
      <c r="F9229" s="63"/>
      <c r="G9229" s="63"/>
      <c r="H9229" s="63"/>
      <c r="I9229" s="63"/>
      <c r="J9229" s="63"/>
      <c r="K9229" s="62">
        <v>0</v>
      </c>
      <c r="L9229" s="63"/>
      <c r="M9229" s="63"/>
      <c r="N9229" s="63"/>
      <c r="O9229" s="63"/>
      <c r="P9229" s="63"/>
      <c r="Q9229" s="63"/>
      <c r="R9229" s="63"/>
      <c r="S9229" s="63"/>
      <c r="T9229" s="63"/>
      <c r="U9229" s="63"/>
      <c r="V9229" s="63"/>
      <c r="W9229" s="63"/>
      <c r="X9229" s="63"/>
      <c r="Y9229" s="63"/>
      <c r="Z9229" s="62">
        <v>610.91999999999996</v>
      </c>
      <c r="AA9229" s="62">
        <v>3338</v>
      </c>
      <c r="AB9229" s="62">
        <v>34.770000000000003</v>
      </c>
      <c r="AC9229" s="62">
        <v>76.37</v>
      </c>
    </row>
    <row r="9230" spans="1:29" ht="30" x14ac:dyDescent="0.25">
      <c r="A9230" s="61" t="s">
        <v>348</v>
      </c>
      <c r="B9230" s="61" t="s">
        <v>349</v>
      </c>
      <c r="C9230" s="62">
        <v>2018</v>
      </c>
      <c r="D9230" s="61" t="s">
        <v>175</v>
      </c>
      <c r="E9230" s="62">
        <v>4</v>
      </c>
      <c r="F9230" s="63"/>
      <c r="G9230" s="63"/>
      <c r="H9230" s="63"/>
      <c r="I9230" s="63"/>
      <c r="J9230" s="63"/>
      <c r="K9230" s="62">
        <v>0</v>
      </c>
      <c r="L9230" s="63"/>
      <c r="M9230" s="63"/>
      <c r="N9230" s="63"/>
      <c r="O9230" s="63"/>
      <c r="P9230" s="63"/>
      <c r="Q9230" s="63"/>
      <c r="R9230" s="63"/>
      <c r="S9230" s="63"/>
      <c r="T9230" s="63"/>
      <c r="U9230" s="63"/>
      <c r="V9230" s="63"/>
      <c r="W9230" s="63"/>
      <c r="X9230" s="63"/>
      <c r="Y9230" s="63"/>
      <c r="Z9230" s="62">
        <v>0</v>
      </c>
      <c r="AA9230" s="63"/>
      <c r="AB9230" s="63"/>
      <c r="AC9230" s="62">
        <v>0</v>
      </c>
    </row>
    <row r="9231" spans="1:29" x14ac:dyDescent="0.25">
      <c r="A9231" s="61" t="s">
        <v>383</v>
      </c>
      <c r="B9231" s="61" t="s">
        <v>384</v>
      </c>
      <c r="C9231" s="62">
        <v>2014</v>
      </c>
      <c r="D9231" s="61" t="s">
        <v>78</v>
      </c>
      <c r="E9231" s="62">
        <v>52</v>
      </c>
      <c r="F9231" s="62">
        <v>477400</v>
      </c>
      <c r="G9231" s="62">
        <v>78599</v>
      </c>
      <c r="H9231" s="62">
        <v>125.96</v>
      </c>
      <c r="I9231" s="62">
        <v>9180.77</v>
      </c>
      <c r="J9231" s="62">
        <v>443982</v>
      </c>
      <c r="K9231" s="62">
        <v>0</v>
      </c>
      <c r="L9231" s="63"/>
      <c r="M9231" s="63"/>
      <c r="N9231" s="63"/>
      <c r="O9231" s="63"/>
      <c r="P9231" s="63"/>
      <c r="Q9231" s="63"/>
      <c r="R9231" s="63"/>
      <c r="S9231" s="63"/>
      <c r="T9231" s="63"/>
      <c r="U9231" s="63"/>
      <c r="V9231" s="63"/>
      <c r="W9231" s="63"/>
      <c r="X9231" s="63"/>
      <c r="Y9231" s="63"/>
      <c r="Z9231" s="62">
        <v>0.85</v>
      </c>
      <c r="AA9231" s="62">
        <v>2220</v>
      </c>
      <c r="AB9231" s="62">
        <v>3.56</v>
      </c>
      <c r="AC9231" s="62">
        <v>0.02</v>
      </c>
    </row>
    <row r="9232" spans="1:29" ht="30" x14ac:dyDescent="0.25">
      <c r="A9232" s="61" t="s">
        <v>206</v>
      </c>
      <c r="B9232" s="61" t="s">
        <v>207</v>
      </c>
      <c r="C9232" s="62">
        <v>2018</v>
      </c>
      <c r="D9232" s="61" t="s">
        <v>78</v>
      </c>
      <c r="E9232" s="62">
        <v>32</v>
      </c>
      <c r="F9232" s="62">
        <v>45689</v>
      </c>
      <c r="G9232" s="62">
        <v>8366</v>
      </c>
      <c r="H9232" s="62">
        <v>21.79</v>
      </c>
      <c r="I9232" s="62">
        <v>1427.78</v>
      </c>
      <c r="J9232" s="62">
        <v>42490.77</v>
      </c>
      <c r="K9232" s="62">
        <v>8309.41</v>
      </c>
      <c r="L9232" s="62">
        <v>5346</v>
      </c>
      <c r="M9232" s="62">
        <v>13.92</v>
      </c>
      <c r="N9232" s="62">
        <v>259.67</v>
      </c>
      <c r="O9232" s="62">
        <v>100205.65</v>
      </c>
      <c r="P9232" s="63"/>
      <c r="Q9232" s="63"/>
      <c r="R9232" s="63"/>
      <c r="S9232" s="63"/>
      <c r="T9232" s="63"/>
      <c r="U9232" s="63"/>
      <c r="V9232" s="63"/>
      <c r="W9232" s="63"/>
      <c r="X9232" s="63"/>
      <c r="Y9232" s="63"/>
      <c r="Z9232" s="62">
        <v>86.24</v>
      </c>
      <c r="AA9232" s="62">
        <v>7754</v>
      </c>
      <c r="AB9232" s="62">
        <v>20.190000000000001</v>
      </c>
      <c r="AC9232" s="62">
        <v>2.7</v>
      </c>
    </row>
    <row r="9233" spans="1:29" ht="30" x14ac:dyDescent="0.25">
      <c r="A9233" s="61" t="s">
        <v>464</v>
      </c>
      <c r="B9233" s="61" t="s">
        <v>465</v>
      </c>
      <c r="C9233" s="62">
        <v>2008</v>
      </c>
      <c r="D9233" s="61" t="s">
        <v>89</v>
      </c>
      <c r="E9233" s="62">
        <v>9</v>
      </c>
      <c r="F9233" s="62">
        <v>46614</v>
      </c>
      <c r="G9233" s="62">
        <v>5499</v>
      </c>
      <c r="H9233" s="62">
        <v>50.92</v>
      </c>
      <c r="I9233" s="62">
        <v>5179.33</v>
      </c>
      <c r="J9233" s="62">
        <v>43351.02</v>
      </c>
      <c r="K9233" s="62">
        <v>0</v>
      </c>
      <c r="L9233" s="63"/>
      <c r="M9233" s="63"/>
      <c r="N9233" s="63"/>
      <c r="O9233" s="63"/>
      <c r="P9233" s="63"/>
      <c r="Q9233" s="63"/>
      <c r="R9233" s="63"/>
      <c r="S9233" s="63"/>
      <c r="T9233" s="63"/>
      <c r="U9233" s="63"/>
      <c r="V9233" s="63"/>
      <c r="W9233" s="63"/>
      <c r="X9233" s="63"/>
      <c r="Y9233" s="63"/>
      <c r="Z9233" s="62">
        <v>0</v>
      </c>
      <c r="AA9233" s="63"/>
      <c r="AB9233" s="63"/>
      <c r="AC9233" s="62">
        <v>0</v>
      </c>
    </row>
    <row r="9234" spans="1:29" x14ac:dyDescent="0.25">
      <c r="A9234" s="61" t="s">
        <v>130</v>
      </c>
      <c r="B9234" s="61" t="s">
        <v>131</v>
      </c>
      <c r="C9234" s="62">
        <v>2015</v>
      </c>
      <c r="D9234" s="61" t="s">
        <v>298</v>
      </c>
      <c r="E9234" s="62">
        <v>4</v>
      </c>
      <c r="F9234" s="62">
        <v>33437</v>
      </c>
      <c r="G9234" s="62">
        <v>4787</v>
      </c>
      <c r="H9234" s="62">
        <v>99.73</v>
      </c>
      <c r="I9234" s="62">
        <v>8359.25</v>
      </c>
      <c r="J9234" s="62">
        <v>31096.41</v>
      </c>
      <c r="K9234" s="62">
        <v>5531.52</v>
      </c>
      <c r="L9234" s="62">
        <v>6874</v>
      </c>
      <c r="M9234" s="62">
        <v>143.21</v>
      </c>
      <c r="N9234" s="62">
        <v>1382.88</v>
      </c>
      <c r="O9234" s="62">
        <v>66706.289999999994</v>
      </c>
      <c r="P9234" s="63"/>
      <c r="Q9234" s="63"/>
      <c r="R9234" s="63"/>
      <c r="S9234" s="63"/>
      <c r="T9234" s="63"/>
      <c r="U9234" s="63"/>
      <c r="V9234" s="63"/>
      <c r="W9234" s="63"/>
      <c r="X9234" s="63"/>
      <c r="Y9234" s="63"/>
      <c r="Z9234" s="62">
        <v>652</v>
      </c>
      <c r="AA9234" s="62">
        <v>3979</v>
      </c>
      <c r="AB9234" s="62">
        <v>82.9</v>
      </c>
      <c r="AC9234" s="62">
        <v>163</v>
      </c>
    </row>
    <row r="9235" spans="1:29" ht="30" x14ac:dyDescent="0.25">
      <c r="A9235" s="61" t="s">
        <v>120</v>
      </c>
      <c r="B9235" s="61" t="s">
        <v>121</v>
      </c>
      <c r="C9235" s="62">
        <v>2016</v>
      </c>
      <c r="D9235" s="61" t="s">
        <v>78</v>
      </c>
      <c r="E9235" s="62">
        <v>68</v>
      </c>
      <c r="F9235" s="62">
        <v>612725</v>
      </c>
      <c r="G9235" s="62">
        <v>101423</v>
      </c>
      <c r="H9235" s="62">
        <v>124.29</v>
      </c>
      <c r="I9235" s="62">
        <v>9010.66</v>
      </c>
      <c r="J9235" s="62">
        <v>569834.25</v>
      </c>
      <c r="K9235" s="62">
        <v>0</v>
      </c>
      <c r="L9235" s="63"/>
      <c r="M9235" s="63"/>
      <c r="N9235" s="63"/>
      <c r="O9235" s="63"/>
      <c r="P9235" s="63"/>
      <c r="Q9235" s="63"/>
      <c r="R9235" s="63"/>
      <c r="S9235" s="63"/>
      <c r="T9235" s="63"/>
      <c r="U9235" s="63"/>
      <c r="V9235" s="63"/>
      <c r="W9235" s="63"/>
      <c r="X9235" s="63"/>
      <c r="Y9235" s="63"/>
      <c r="Z9235" s="62">
        <v>231210</v>
      </c>
      <c r="AA9235" s="62">
        <v>15931</v>
      </c>
      <c r="AB9235" s="62">
        <v>19.52</v>
      </c>
      <c r="AC9235" s="62">
        <v>3400.15</v>
      </c>
    </row>
    <row r="9236" spans="1:29" x14ac:dyDescent="0.25">
      <c r="A9236" s="61" t="s">
        <v>257</v>
      </c>
      <c r="B9236" s="61" t="s">
        <v>258</v>
      </c>
      <c r="C9236" s="62">
        <v>2017</v>
      </c>
      <c r="D9236" s="61" t="s">
        <v>75</v>
      </c>
      <c r="E9236" s="62">
        <v>10</v>
      </c>
      <c r="F9236" s="62">
        <v>75102</v>
      </c>
      <c r="G9236" s="62">
        <v>12919</v>
      </c>
      <c r="H9236" s="62">
        <v>107.66</v>
      </c>
      <c r="I9236" s="62">
        <v>7510.2</v>
      </c>
      <c r="J9236" s="62">
        <v>69844.86</v>
      </c>
      <c r="K9236" s="62">
        <v>0</v>
      </c>
      <c r="L9236" s="63"/>
      <c r="M9236" s="63"/>
      <c r="N9236" s="63"/>
      <c r="O9236" s="63"/>
      <c r="P9236" s="62">
        <v>9630</v>
      </c>
      <c r="Q9236" s="62">
        <v>11589</v>
      </c>
      <c r="R9236" s="62">
        <v>96.58</v>
      </c>
      <c r="S9236" s="62">
        <v>963</v>
      </c>
      <c r="T9236" s="62">
        <v>122002.47</v>
      </c>
      <c r="U9236" s="63"/>
      <c r="V9236" s="63"/>
      <c r="W9236" s="63"/>
      <c r="X9236" s="63"/>
      <c r="Y9236" s="63"/>
      <c r="Z9236" s="62">
        <v>97400</v>
      </c>
      <c r="AA9236" s="62">
        <v>16011</v>
      </c>
      <c r="AB9236" s="62">
        <v>133.43</v>
      </c>
      <c r="AC9236" s="62">
        <v>9740</v>
      </c>
    </row>
    <row r="9237" spans="1:29" x14ac:dyDescent="0.25">
      <c r="A9237" s="61" t="s">
        <v>130</v>
      </c>
      <c r="B9237" s="61" t="s">
        <v>131</v>
      </c>
      <c r="C9237" s="62">
        <v>2008</v>
      </c>
      <c r="D9237" s="61" t="s">
        <v>89</v>
      </c>
      <c r="E9237" s="62">
        <v>52</v>
      </c>
      <c r="F9237" s="62">
        <v>487760</v>
      </c>
      <c r="G9237" s="62">
        <v>47887</v>
      </c>
      <c r="H9237" s="62">
        <v>76.739999999999995</v>
      </c>
      <c r="I9237" s="62">
        <v>9380</v>
      </c>
      <c r="J9237" s="62">
        <v>453616.8</v>
      </c>
      <c r="K9237" s="62">
        <v>0</v>
      </c>
      <c r="L9237" s="63"/>
      <c r="M9237" s="63"/>
      <c r="N9237" s="63"/>
      <c r="O9237" s="63"/>
      <c r="P9237" s="63"/>
      <c r="Q9237" s="63"/>
      <c r="R9237" s="63"/>
      <c r="S9237" s="63"/>
      <c r="T9237" s="63"/>
      <c r="U9237" s="63"/>
      <c r="V9237" s="63"/>
      <c r="W9237" s="63"/>
      <c r="X9237" s="63"/>
      <c r="Y9237" s="63"/>
      <c r="Z9237" s="62">
        <v>2000</v>
      </c>
      <c r="AA9237" s="62">
        <v>12323</v>
      </c>
      <c r="AB9237" s="62">
        <v>19.75</v>
      </c>
      <c r="AC9237" s="62">
        <v>38.46</v>
      </c>
    </row>
    <row r="9238" spans="1:29" ht="30" x14ac:dyDescent="0.25">
      <c r="A9238" s="61" t="s">
        <v>194</v>
      </c>
      <c r="B9238" s="61" t="s">
        <v>195</v>
      </c>
      <c r="C9238" s="62">
        <v>2007</v>
      </c>
      <c r="D9238" s="61" t="s">
        <v>78</v>
      </c>
      <c r="E9238" s="62">
        <v>80</v>
      </c>
      <c r="F9238" s="62">
        <v>799664</v>
      </c>
      <c r="G9238" s="62">
        <v>129267</v>
      </c>
      <c r="H9238" s="62">
        <v>134.65</v>
      </c>
      <c r="I9238" s="62">
        <v>9995.7999999999993</v>
      </c>
      <c r="J9238" s="62">
        <v>743687.52</v>
      </c>
      <c r="K9238" s="62">
        <v>0</v>
      </c>
      <c r="L9238" s="63"/>
      <c r="M9238" s="63"/>
      <c r="N9238" s="63"/>
      <c r="O9238" s="63"/>
      <c r="P9238" s="63"/>
      <c r="Q9238" s="63"/>
      <c r="R9238" s="63"/>
      <c r="S9238" s="63"/>
      <c r="T9238" s="63"/>
      <c r="U9238" s="63"/>
      <c r="V9238" s="63"/>
      <c r="W9238" s="63"/>
      <c r="X9238" s="63"/>
      <c r="Y9238" s="63"/>
      <c r="Z9238" s="62">
        <v>7747</v>
      </c>
      <c r="AA9238" s="62">
        <v>529589</v>
      </c>
      <c r="AB9238" s="62">
        <v>551.66</v>
      </c>
      <c r="AC9238" s="62">
        <v>96.84</v>
      </c>
    </row>
    <row r="9239" spans="1:29" x14ac:dyDescent="0.25">
      <c r="A9239" s="61" t="s">
        <v>260</v>
      </c>
      <c r="B9239" s="61" t="s">
        <v>261</v>
      </c>
      <c r="C9239" s="62">
        <v>2010</v>
      </c>
      <c r="D9239" s="61" t="s">
        <v>262</v>
      </c>
      <c r="E9239" s="62">
        <v>42</v>
      </c>
      <c r="F9239" s="62">
        <v>250018</v>
      </c>
      <c r="G9239" s="62">
        <v>35253</v>
      </c>
      <c r="H9239" s="62">
        <v>69.95</v>
      </c>
      <c r="I9239" s="62">
        <v>5952.81</v>
      </c>
      <c r="J9239" s="62">
        <v>232516.74</v>
      </c>
      <c r="K9239" s="62">
        <v>17186.23</v>
      </c>
      <c r="L9239" s="62">
        <v>21311</v>
      </c>
      <c r="M9239" s="62">
        <v>42.28</v>
      </c>
      <c r="N9239" s="62">
        <v>409.2</v>
      </c>
      <c r="O9239" s="62">
        <v>207253.87</v>
      </c>
      <c r="P9239" s="63"/>
      <c r="Q9239" s="63"/>
      <c r="R9239" s="63"/>
      <c r="S9239" s="63"/>
      <c r="T9239" s="63"/>
      <c r="U9239" s="63"/>
      <c r="V9239" s="63"/>
      <c r="W9239" s="63"/>
      <c r="X9239" s="63"/>
      <c r="Y9239" s="63"/>
      <c r="Z9239" s="62">
        <v>1851</v>
      </c>
      <c r="AA9239" s="62">
        <v>14321</v>
      </c>
      <c r="AB9239" s="62">
        <v>28.41</v>
      </c>
      <c r="AC9239" s="62">
        <v>44.07</v>
      </c>
    </row>
    <row r="9240" spans="1:29" x14ac:dyDescent="0.25">
      <c r="A9240" s="61" t="s">
        <v>128</v>
      </c>
      <c r="B9240" s="61" t="s">
        <v>129</v>
      </c>
      <c r="C9240" s="62">
        <v>2004</v>
      </c>
      <c r="D9240" s="61" t="s">
        <v>78</v>
      </c>
      <c r="E9240" s="62">
        <v>52</v>
      </c>
      <c r="F9240" s="62">
        <v>66632</v>
      </c>
      <c r="G9240" s="62">
        <v>9051</v>
      </c>
      <c r="H9240" s="62">
        <v>14.5</v>
      </c>
      <c r="I9240" s="62">
        <v>1281.3800000000001</v>
      </c>
      <c r="J9240" s="62">
        <v>61967.76</v>
      </c>
      <c r="K9240" s="62">
        <v>11420</v>
      </c>
      <c r="L9240" s="62">
        <v>11448</v>
      </c>
      <c r="M9240" s="62">
        <v>18.350000000000001</v>
      </c>
      <c r="N9240" s="62">
        <v>219.62</v>
      </c>
      <c r="O9240" s="62">
        <v>137717.21</v>
      </c>
      <c r="P9240" s="63"/>
      <c r="Q9240" s="63"/>
      <c r="R9240" s="63"/>
      <c r="S9240" s="63"/>
      <c r="T9240" s="63"/>
      <c r="U9240" s="63"/>
      <c r="V9240" s="63"/>
      <c r="W9240" s="63"/>
      <c r="X9240" s="63"/>
      <c r="Y9240" s="63"/>
      <c r="Z9240" s="62">
        <v>940</v>
      </c>
      <c r="AA9240" s="62">
        <v>4577</v>
      </c>
      <c r="AB9240" s="62">
        <v>7.33</v>
      </c>
      <c r="AC9240" s="62">
        <v>18.079999999999998</v>
      </c>
    </row>
    <row r="9241" spans="1:29" ht="30" x14ac:dyDescent="0.25">
      <c r="A9241" s="61" t="s">
        <v>317</v>
      </c>
      <c r="B9241" s="61" t="s">
        <v>318</v>
      </c>
      <c r="C9241" s="62">
        <v>2014</v>
      </c>
      <c r="D9241" s="61" t="s">
        <v>78</v>
      </c>
      <c r="E9241" s="62">
        <v>56</v>
      </c>
      <c r="F9241" s="62">
        <v>581750</v>
      </c>
      <c r="G9241" s="62">
        <v>83371</v>
      </c>
      <c r="H9241" s="62">
        <v>124.06</v>
      </c>
      <c r="I9241" s="62">
        <v>10388.39</v>
      </c>
      <c r="J9241" s="62">
        <v>541027.5</v>
      </c>
      <c r="K9241" s="62">
        <v>0</v>
      </c>
      <c r="L9241" s="63"/>
      <c r="M9241" s="63"/>
      <c r="N9241" s="63"/>
      <c r="O9241" s="63"/>
      <c r="P9241" s="63"/>
      <c r="Q9241" s="63"/>
      <c r="R9241" s="63"/>
      <c r="S9241" s="63"/>
      <c r="T9241" s="63"/>
      <c r="U9241" s="63"/>
      <c r="V9241" s="63"/>
      <c r="W9241" s="63"/>
      <c r="X9241" s="63"/>
      <c r="Y9241" s="63"/>
      <c r="Z9241" s="62">
        <v>1050.5999999999999</v>
      </c>
      <c r="AA9241" s="62">
        <v>3542</v>
      </c>
      <c r="AB9241" s="62">
        <v>5.27</v>
      </c>
      <c r="AC9241" s="62">
        <v>18.760000000000002</v>
      </c>
    </row>
    <row r="9242" spans="1:29" x14ac:dyDescent="0.25">
      <c r="A9242" s="61" t="s">
        <v>235</v>
      </c>
      <c r="B9242" s="61" t="s">
        <v>236</v>
      </c>
      <c r="C9242" s="62">
        <v>2012</v>
      </c>
      <c r="D9242" s="61" t="s">
        <v>150</v>
      </c>
      <c r="E9242" s="62">
        <v>8</v>
      </c>
      <c r="F9242" s="63"/>
      <c r="G9242" s="63"/>
      <c r="H9242" s="63"/>
      <c r="I9242" s="63"/>
      <c r="J9242" s="63"/>
      <c r="K9242" s="62">
        <v>0</v>
      </c>
      <c r="L9242" s="63"/>
      <c r="M9242" s="63"/>
      <c r="N9242" s="63"/>
      <c r="O9242" s="63"/>
      <c r="P9242" s="63"/>
      <c r="Q9242" s="63"/>
      <c r="R9242" s="63"/>
      <c r="S9242" s="63"/>
      <c r="T9242" s="63"/>
      <c r="U9242" s="63"/>
      <c r="V9242" s="63"/>
      <c r="W9242" s="63"/>
      <c r="X9242" s="63"/>
      <c r="Y9242" s="63"/>
      <c r="Z9242" s="62">
        <v>0</v>
      </c>
      <c r="AA9242" s="63"/>
      <c r="AB9242" s="63"/>
      <c r="AC9242" s="62">
        <v>0</v>
      </c>
    </row>
    <row r="9243" spans="1:29" x14ac:dyDescent="0.25">
      <c r="A9243" s="61" t="s">
        <v>102</v>
      </c>
      <c r="B9243" s="61" t="s">
        <v>103</v>
      </c>
      <c r="C9243" s="62">
        <v>2018</v>
      </c>
      <c r="D9243" s="61" t="s">
        <v>301</v>
      </c>
      <c r="E9243" s="62">
        <v>12</v>
      </c>
      <c r="F9243" s="62">
        <v>16794</v>
      </c>
      <c r="G9243" s="62">
        <v>3704</v>
      </c>
      <c r="H9243" s="62">
        <v>25.72</v>
      </c>
      <c r="I9243" s="62">
        <v>1399.5</v>
      </c>
      <c r="J9243" s="62">
        <v>15618.42</v>
      </c>
      <c r="K9243" s="62">
        <v>3977.69</v>
      </c>
      <c r="L9243" s="62">
        <v>5086</v>
      </c>
      <c r="M9243" s="62">
        <v>35.32</v>
      </c>
      <c r="N9243" s="62">
        <v>331.47</v>
      </c>
      <c r="O9243" s="62">
        <v>47968.18</v>
      </c>
      <c r="P9243" s="63"/>
      <c r="Q9243" s="63"/>
      <c r="R9243" s="63"/>
      <c r="S9243" s="63"/>
      <c r="T9243" s="63"/>
      <c r="U9243" s="63"/>
      <c r="V9243" s="63"/>
      <c r="W9243" s="63"/>
      <c r="X9243" s="63"/>
      <c r="Y9243" s="63"/>
      <c r="Z9243" s="62">
        <v>304</v>
      </c>
      <c r="AA9243" s="62">
        <v>5662</v>
      </c>
      <c r="AB9243" s="62">
        <v>39.32</v>
      </c>
      <c r="AC9243" s="62">
        <v>25.33</v>
      </c>
    </row>
    <row r="9244" spans="1:29" ht="30" x14ac:dyDescent="0.25">
      <c r="A9244" s="61" t="s">
        <v>120</v>
      </c>
      <c r="B9244" s="61" t="s">
        <v>121</v>
      </c>
      <c r="C9244" s="62">
        <v>2018</v>
      </c>
      <c r="D9244" s="61" t="s">
        <v>298</v>
      </c>
      <c r="E9244" s="62">
        <v>8</v>
      </c>
      <c r="F9244" s="62">
        <v>1211</v>
      </c>
      <c r="G9244" s="62">
        <v>252</v>
      </c>
      <c r="H9244" s="62">
        <v>2.63</v>
      </c>
      <c r="I9244" s="62">
        <v>151.38</v>
      </c>
      <c r="J9244" s="62">
        <v>1126.23</v>
      </c>
      <c r="K9244" s="62">
        <v>0</v>
      </c>
      <c r="L9244" s="62">
        <v>0</v>
      </c>
      <c r="M9244" s="62">
        <v>0</v>
      </c>
      <c r="N9244" s="63"/>
      <c r="O9244" s="63"/>
      <c r="P9244" s="63"/>
      <c r="Q9244" s="63"/>
      <c r="R9244" s="63"/>
      <c r="S9244" s="63"/>
      <c r="T9244" s="63"/>
      <c r="U9244" s="63"/>
      <c r="V9244" s="63"/>
      <c r="W9244" s="63"/>
      <c r="X9244" s="63"/>
      <c r="Y9244" s="63"/>
      <c r="Z9244" s="62">
        <v>26500</v>
      </c>
      <c r="AA9244" s="62">
        <v>2135</v>
      </c>
      <c r="AB9244" s="62">
        <v>22.24</v>
      </c>
      <c r="AC9244" s="62">
        <v>3312.5</v>
      </c>
    </row>
    <row r="9245" spans="1:29" ht="30" x14ac:dyDescent="0.25">
      <c r="A9245" s="61" t="s">
        <v>173</v>
      </c>
      <c r="B9245" s="61" t="s">
        <v>174</v>
      </c>
      <c r="C9245" s="62">
        <v>2013</v>
      </c>
      <c r="D9245" s="61" t="s">
        <v>99</v>
      </c>
      <c r="E9245" s="62">
        <v>8</v>
      </c>
      <c r="F9245" s="62">
        <v>24736</v>
      </c>
      <c r="G9245" s="62">
        <v>3444</v>
      </c>
      <c r="H9245" s="62">
        <v>35.880000000000003</v>
      </c>
      <c r="I9245" s="62">
        <v>3092</v>
      </c>
      <c r="J9245" s="62">
        <v>23004.48</v>
      </c>
      <c r="K9245" s="62">
        <v>2161.0100000000002</v>
      </c>
      <c r="L9245" s="62">
        <v>2357</v>
      </c>
      <c r="M9245" s="62">
        <v>24.55</v>
      </c>
      <c r="N9245" s="62">
        <v>270.13</v>
      </c>
      <c r="O9245" s="62">
        <v>26060.25</v>
      </c>
      <c r="P9245" s="63"/>
      <c r="Q9245" s="63"/>
      <c r="R9245" s="63"/>
      <c r="S9245" s="63"/>
      <c r="T9245" s="63"/>
      <c r="U9245" s="63"/>
      <c r="V9245" s="63"/>
      <c r="W9245" s="63"/>
      <c r="X9245" s="63"/>
      <c r="Y9245" s="63"/>
      <c r="Z9245" s="62">
        <v>344203.95</v>
      </c>
      <c r="AA9245" s="62">
        <v>12459</v>
      </c>
      <c r="AB9245" s="62">
        <v>129.78</v>
      </c>
      <c r="AC9245" s="62">
        <v>43025.49</v>
      </c>
    </row>
    <row r="9246" spans="1:29" x14ac:dyDescent="0.25">
      <c r="A9246" s="61" t="s">
        <v>315</v>
      </c>
      <c r="B9246" s="61" t="s">
        <v>316</v>
      </c>
      <c r="C9246" s="62">
        <v>2004</v>
      </c>
      <c r="D9246" s="61" t="s">
        <v>75</v>
      </c>
      <c r="E9246" s="62">
        <v>12</v>
      </c>
      <c r="F9246" s="62">
        <v>1240</v>
      </c>
      <c r="G9246" s="62">
        <v>130</v>
      </c>
      <c r="H9246" s="62">
        <v>0.9</v>
      </c>
      <c r="I9246" s="62">
        <v>103.33</v>
      </c>
      <c r="J9246" s="62">
        <v>1153.2</v>
      </c>
      <c r="K9246" s="62">
        <v>9.6999999999999993</v>
      </c>
      <c r="L9246" s="62">
        <v>174</v>
      </c>
      <c r="M9246" s="62">
        <v>1.21</v>
      </c>
      <c r="N9246" s="63"/>
      <c r="O9246" s="63"/>
      <c r="P9246" s="63"/>
      <c r="Q9246" s="63"/>
      <c r="R9246" s="63"/>
      <c r="S9246" s="63"/>
      <c r="T9246" s="63"/>
      <c r="U9246" s="63"/>
      <c r="V9246" s="63"/>
      <c r="W9246" s="63"/>
      <c r="X9246" s="63"/>
      <c r="Y9246" s="63"/>
      <c r="Z9246" s="62">
        <v>645.01</v>
      </c>
      <c r="AA9246" s="62">
        <v>4406</v>
      </c>
      <c r="AB9246" s="62">
        <v>30.6</v>
      </c>
      <c r="AC9246" s="62">
        <v>53.75</v>
      </c>
    </row>
    <row r="9247" spans="1:29" x14ac:dyDescent="0.25">
      <c r="A9247" s="61" t="s">
        <v>84</v>
      </c>
      <c r="B9247" s="61" t="s">
        <v>85</v>
      </c>
      <c r="C9247" s="62">
        <v>2012</v>
      </c>
      <c r="D9247" s="61" t="s">
        <v>99</v>
      </c>
      <c r="E9247" s="62">
        <v>80</v>
      </c>
      <c r="F9247" s="62">
        <v>744193</v>
      </c>
      <c r="G9247" s="62">
        <v>111952</v>
      </c>
      <c r="H9247" s="62">
        <v>116.62</v>
      </c>
      <c r="I9247" s="62">
        <v>9302.41</v>
      </c>
      <c r="J9247" s="62">
        <v>692099.49</v>
      </c>
      <c r="K9247" s="62">
        <v>0</v>
      </c>
      <c r="L9247" s="63"/>
      <c r="M9247" s="63"/>
      <c r="N9247" s="63"/>
      <c r="O9247" s="63"/>
      <c r="P9247" s="63"/>
      <c r="Q9247" s="63"/>
      <c r="R9247" s="63"/>
      <c r="S9247" s="63"/>
      <c r="T9247" s="63"/>
      <c r="U9247" s="63"/>
      <c r="V9247" s="63"/>
      <c r="W9247" s="63"/>
      <c r="X9247" s="63"/>
      <c r="Y9247" s="63"/>
      <c r="Z9247" s="62">
        <v>2973</v>
      </c>
      <c r="AA9247" s="62">
        <v>15040</v>
      </c>
      <c r="AB9247" s="62">
        <v>15.67</v>
      </c>
      <c r="AC9247" s="62">
        <v>37.159999999999997</v>
      </c>
    </row>
    <row r="9248" spans="1:29" ht="30" x14ac:dyDescent="0.25">
      <c r="A9248" s="61" t="s">
        <v>367</v>
      </c>
      <c r="B9248" s="61" t="s">
        <v>368</v>
      </c>
      <c r="C9248" s="62">
        <v>2008</v>
      </c>
      <c r="D9248" s="61" t="s">
        <v>86</v>
      </c>
      <c r="E9248" s="62">
        <v>40</v>
      </c>
      <c r="F9248" s="62">
        <v>228531</v>
      </c>
      <c r="G9248" s="62">
        <v>39185</v>
      </c>
      <c r="H9248" s="62">
        <v>81.64</v>
      </c>
      <c r="I9248" s="62">
        <v>5713.28</v>
      </c>
      <c r="J9248" s="62">
        <v>212533.83</v>
      </c>
      <c r="K9248" s="62">
        <v>4417.07</v>
      </c>
      <c r="L9248" s="62">
        <v>99277</v>
      </c>
      <c r="M9248" s="62">
        <v>206.83</v>
      </c>
      <c r="N9248" s="62">
        <v>110.43</v>
      </c>
      <c r="O9248" s="62">
        <v>53266.78</v>
      </c>
      <c r="P9248" s="63"/>
      <c r="Q9248" s="63"/>
      <c r="R9248" s="63"/>
      <c r="S9248" s="63"/>
      <c r="T9248" s="63"/>
      <c r="U9248" s="63"/>
      <c r="V9248" s="63"/>
      <c r="W9248" s="63"/>
      <c r="X9248" s="63"/>
      <c r="Y9248" s="63"/>
      <c r="Z9248" s="62">
        <v>142072</v>
      </c>
      <c r="AA9248" s="62">
        <v>18217</v>
      </c>
      <c r="AB9248" s="62">
        <v>37.950000000000003</v>
      </c>
      <c r="AC9248" s="62">
        <v>3551.8</v>
      </c>
    </row>
    <row r="9249" spans="1:29" ht="30" x14ac:dyDescent="0.25">
      <c r="A9249" s="61" t="s">
        <v>311</v>
      </c>
      <c r="B9249" s="61" t="s">
        <v>312</v>
      </c>
      <c r="C9249" s="62">
        <v>2007</v>
      </c>
      <c r="D9249" s="61" t="s">
        <v>89</v>
      </c>
      <c r="E9249" s="62">
        <v>124</v>
      </c>
      <c r="F9249" s="62">
        <v>1238683</v>
      </c>
      <c r="G9249" s="62">
        <v>163859</v>
      </c>
      <c r="H9249" s="62">
        <v>110.12</v>
      </c>
      <c r="I9249" s="62">
        <v>9989.3799999999992</v>
      </c>
      <c r="J9249" s="62">
        <v>1151975.19</v>
      </c>
      <c r="K9249" s="62">
        <v>0</v>
      </c>
      <c r="L9249" s="63"/>
      <c r="M9249" s="63"/>
      <c r="N9249" s="63"/>
      <c r="O9249" s="63"/>
      <c r="P9249" s="63"/>
      <c r="Q9249" s="63"/>
      <c r="R9249" s="63"/>
      <c r="S9249" s="63"/>
      <c r="T9249" s="63"/>
      <c r="U9249" s="63"/>
      <c r="V9249" s="63"/>
      <c r="W9249" s="63"/>
      <c r="X9249" s="63"/>
      <c r="Y9249" s="63"/>
      <c r="Z9249" s="62">
        <v>344.01</v>
      </c>
      <c r="AA9249" s="62">
        <v>16054</v>
      </c>
      <c r="AB9249" s="62">
        <v>10.79</v>
      </c>
      <c r="AC9249" s="62">
        <v>2.77</v>
      </c>
    </row>
    <row r="9250" spans="1:29" x14ac:dyDescent="0.25">
      <c r="A9250" s="61" t="s">
        <v>281</v>
      </c>
      <c r="B9250" s="61" t="s">
        <v>282</v>
      </c>
      <c r="C9250" s="62">
        <v>2011</v>
      </c>
      <c r="D9250" s="61" t="s">
        <v>78</v>
      </c>
      <c r="E9250" s="62">
        <v>40</v>
      </c>
      <c r="F9250" s="62">
        <v>399980</v>
      </c>
      <c r="G9250" s="62">
        <v>59124</v>
      </c>
      <c r="H9250" s="62">
        <v>123.18</v>
      </c>
      <c r="I9250" s="62">
        <v>9999.5</v>
      </c>
      <c r="J9250" s="62">
        <v>371981.4</v>
      </c>
      <c r="K9250" s="62">
        <v>0</v>
      </c>
      <c r="L9250" s="63"/>
      <c r="M9250" s="63"/>
      <c r="N9250" s="63"/>
      <c r="O9250" s="63"/>
      <c r="P9250" s="63"/>
      <c r="Q9250" s="63"/>
      <c r="R9250" s="63"/>
      <c r="S9250" s="63"/>
      <c r="T9250" s="63"/>
      <c r="U9250" s="63"/>
      <c r="V9250" s="63"/>
      <c r="W9250" s="63"/>
      <c r="X9250" s="63"/>
      <c r="Y9250" s="63"/>
      <c r="Z9250" s="62">
        <v>117800</v>
      </c>
      <c r="AA9250" s="62">
        <v>15367</v>
      </c>
      <c r="AB9250" s="62">
        <v>32.01</v>
      </c>
      <c r="AC9250" s="62">
        <v>2945</v>
      </c>
    </row>
    <row r="9251" spans="1:29" ht="30" x14ac:dyDescent="0.25">
      <c r="A9251" s="61" t="s">
        <v>216</v>
      </c>
      <c r="B9251" s="61" t="s">
        <v>217</v>
      </c>
      <c r="C9251" s="62">
        <v>2016</v>
      </c>
      <c r="D9251" s="61" t="s">
        <v>78</v>
      </c>
      <c r="E9251" s="62">
        <v>60</v>
      </c>
      <c r="F9251" s="62">
        <v>0</v>
      </c>
      <c r="G9251" s="62">
        <v>0</v>
      </c>
      <c r="H9251" s="62">
        <v>0</v>
      </c>
      <c r="I9251" s="62">
        <v>0</v>
      </c>
      <c r="J9251" s="62">
        <v>0</v>
      </c>
      <c r="K9251" s="62">
        <v>0</v>
      </c>
      <c r="L9251" s="62">
        <v>0</v>
      </c>
      <c r="M9251" s="62">
        <v>0</v>
      </c>
      <c r="N9251" s="63"/>
      <c r="O9251" s="63"/>
      <c r="P9251" s="63"/>
      <c r="Q9251" s="63"/>
      <c r="R9251" s="63"/>
      <c r="S9251" s="63"/>
      <c r="T9251" s="63"/>
      <c r="U9251" s="63"/>
      <c r="V9251" s="63"/>
      <c r="W9251" s="63"/>
      <c r="X9251" s="63"/>
      <c r="Y9251" s="63"/>
      <c r="Z9251" s="62">
        <v>0</v>
      </c>
      <c r="AA9251" s="63"/>
      <c r="AB9251" s="63"/>
      <c r="AC9251" s="62">
        <v>0</v>
      </c>
    </row>
    <row r="9252" spans="1:29" x14ac:dyDescent="0.25">
      <c r="A9252" s="61" t="s">
        <v>330</v>
      </c>
      <c r="B9252" s="61" t="s">
        <v>331</v>
      </c>
      <c r="C9252" s="62">
        <v>2016</v>
      </c>
      <c r="D9252" s="61" t="s">
        <v>75</v>
      </c>
      <c r="E9252" s="62">
        <v>36</v>
      </c>
      <c r="F9252" s="63"/>
      <c r="G9252" s="63"/>
      <c r="H9252" s="63"/>
      <c r="I9252" s="63"/>
      <c r="J9252" s="63"/>
      <c r="K9252" s="62">
        <v>0</v>
      </c>
      <c r="L9252" s="63"/>
      <c r="M9252" s="63"/>
      <c r="N9252" s="63"/>
      <c r="O9252" s="63"/>
      <c r="P9252" s="63"/>
      <c r="Q9252" s="63"/>
      <c r="R9252" s="63"/>
      <c r="S9252" s="63"/>
      <c r="T9252" s="63"/>
      <c r="U9252" s="63"/>
      <c r="V9252" s="63"/>
      <c r="W9252" s="63"/>
      <c r="X9252" s="63"/>
      <c r="Y9252" s="63"/>
      <c r="Z9252" s="62">
        <v>98000</v>
      </c>
      <c r="AA9252" s="62">
        <v>9143</v>
      </c>
      <c r="AB9252" s="62">
        <v>21.16</v>
      </c>
      <c r="AC9252" s="62">
        <v>2722.22</v>
      </c>
    </row>
    <row r="9253" spans="1:29" x14ac:dyDescent="0.25">
      <c r="A9253" s="61" t="s">
        <v>128</v>
      </c>
      <c r="B9253" s="61" t="s">
        <v>129</v>
      </c>
      <c r="C9253" s="62">
        <v>2013</v>
      </c>
      <c r="D9253" s="61" t="s">
        <v>75</v>
      </c>
      <c r="E9253" s="62">
        <v>10</v>
      </c>
      <c r="F9253" s="62">
        <v>573</v>
      </c>
      <c r="G9253" s="62">
        <v>176</v>
      </c>
      <c r="H9253" s="62">
        <v>1.47</v>
      </c>
      <c r="I9253" s="62">
        <v>57.3</v>
      </c>
      <c r="J9253" s="62">
        <v>532.89</v>
      </c>
      <c r="K9253" s="62">
        <v>0</v>
      </c>
      <c r="L9253" s="63"/>
      <c r="M9253" s="63"/>
      <c r="N9253" s="63"/>
      <c r="O9253" s="63"/>
      <c r="P9253" s="63"/>
      <c r="Q9253" s="63"/>
      <c r="R9253" s="63"/>
      <c r="S9253" s="63"/>
      <c r="T9253" s="63"/>
      <c r="U9253" s="63"/>
      <c r="V9253" s="63"/>
      <c r="W9253" s="63"/>
      <c r="X9253" s="63"/>
      <c r="Y9253" s="63"/>
      <c r="Z9253" s="62">
        <v>1682</v>
      </c>
      <c r="AA9253" s="62">
        <v>10998</v>
      </c>
      <c r="AB9253" s="62">
        <v>91.65</v>
      </c>
      <c r="AC9253" s="62">
        <v>168.2</v>
      </c>
    </row>
    <row r="9254" spans="1:29" x14ac:dyDescent="0.25">
      <c r="A9254" s="61" t="s">
        <v>466</v>
      </c>
      <c r="B9254" s="61" t="s">
        <v>467</v>
      </c>
      <c r="C9254" s="62">
        <v>2006</v>
      </c>
      <c r="D9254" s="61" t="s">
        <v>75</v>
      </c>
      <c r="E9254" s="62">
        <v>6</v>
      </c>
      <c r="F9254" s="62">
        <v>118720</v>
      </c>
      <c r="G9254" s="62">
        <v>16671</v>
      </c>
      <c r="H9254" s="62">
        <v>231.54</v>
      </c>
      <c r="I9254" s="62">
        <v>19786.669999999998</v>
      </c>
      <c r="J9254" s="62">
        <v>110409.60000000001</v>
      </c>
      <c r="K9254" s="62">
        <v>0</v>
      </c>
      <c r="L9254" s="63"/>
      <c r="M9254" s="63"/>
      <c r="N9254" s="63"/>
      <c r="O9254" s="63"/>
      <c r="P9254" s="63"/>
      <c r="Q9254" s="63"/>
      <c r="R9254" s="63"/>
      <c r="S9254" s="63"/>
      <c r="T9254" s="63"/>
      <c r="U9254" s="63"/>
      <c r="V9254" s="63"/>
      <c r="W9254" s="63"/>
      <c r="X9254" s="63"/>
      <c r="Y9254" s="63"/>
      <c r="Z9254" s="62">
        <v>46.39</v>
      </c>
      <c r="AA9254" s="62">
        <v>1054</v>
      </c>
      <c r="AB9254" s="62">
        <v>14.64</v>
      </c>
      <c r="AC9254" s="62">
        <v>7.73</v>
      </c>
    </row>
    <row r="9255" spans="1:29" ht="30" x14ac:dyDescent="0.25">
      <c r="A9255" s="61" t="s">
        <v>120</v>
      </c>
      <c r="B9255" s="61" t="s">
        <v>121</v>
      </c>
      <c r="C9255" s="62">
        <v>2013</v>
      </c>
      <c r="D9255" s="61" t="s">
        <v>75</v>
      </c>
      <c r="E9255" s="62">
        <v>8</v>
      </c>
      <c r="F9255" s="62">
        <v>654</v>
      </c>
      <c r="G9255" s="62">
        <v>415</v>
      </c>
      <c r="H9255" s="62">
        <v>4.32</v>
      </c>
      <c r="I9255" s="62">
        <v>81.75</v>
      </c>
      <c r="J9255" s="62">
        <v>608.22</v>
      </c>
      <c r="K9255" s="62">
        <v>85.35</v>
      </c>
      <c r="L9255" s="62">
        <v>126</v>
      </c>
      <c r="M9255" s="62">
        <v>1.31</v>
      </c>
      <c r="N9255" s="62">
        <v>10.67</v>
      </c>
      <c r="O9255" s="62">
        <v>1029.31</v>
      </c>
      <c r="P9255" s="63"/>
      <c r="Q9255" s="63"/>
      <c r="R9255" s="63"/>
      <c r="S9255" s="63"/>
      <c r="T9255" s="63"/>
      <c r="U9255" s="63"/>
      <c r="V9255" s="63"/>
      <c r="W9255" s="63"/>
      <c r="X9255" s="63"/>
      <c r="Y9255" s="63"/>
      <c r="Z9255" s="62">
        <v>102000</v>
      </c>
      <c r="AA9255" s="62">
        <v>7026</v>
      </c>
      <c r="AB9255" s="62">
        <v>73.19</v>
      </c>
      <c r="AC9255" s="62">
        <v>12750</v>
      </c>
    </row>
    <row r="9256" spans="1:29" x14ac:dyDescent="0.25">
      <c r="A9256" s="61" t="s">
        <v>275</v>
      </c>
      <c r="B9256" s="61" t="s">
        <v>276</v>
      </c>
      <c r="C9256" s="62">
        <v>2012</v>
      </c>
      <c r="D9256" s="61" t="s">
        <v>99</v>
      </c>
      <c r="E9256" s="62">
        <v>22</v>
      </c>
      <c r="F9256" s="62">
        <v>220680</v>
      </c>
      <c r="G9256" s="62">
        <v>46713</v>
      </c>
      <c r="H9256" s="62">
        <v>176.94</v>
      </c>
      <c r="I9256" s="62">
        <v>10030.91</v>
      </c>
      <c r="J9256" s="62">
        <v>205232.4</v>
      </c>
      <c r="K9256" s="62">
        <v>0</v>
      </c>
      <c r="L9256" s="63"/>
      <c r="M9256" s="63"/>
      <c r="N9256" s="63"/>
      <c r="O9256" s="63"/>
      <c r="P9256" s="63"/>
      <c r="Q9256" s="63"/>
      <c r="R9256" s="63"/>
      <c r="S9256" s="63"/>
      <c r="T9256" s="63"/>
      <c r="U9256" s="63"/>
      <c r="V9256" s="63"/>
      <c r="W9256" s="63"/>
      <c r="X9256" s="63"/>
      <c r="Y9256" s="63"/>
      <c r="Z9256" s="62">
        <v>855.56</v>
      </c>
      <c r="AA9256" s="62">
        <v>3250</v>
      </c>
      <c r="AB9256" s="62">
        <v>12.31</v>
      </c>
      <c r="AC9256" s="62">
        <v>38.89</v>
      </c>
    </row>
    <row r="9257" spans="1:29" ht="30" x14ac:dyDescent="0.25">
      <c r="A9257" s="61" t="s">
        <v>415</v>
      </c>
      <c r="B9257" s="61" t="s">
        <v>416</v>
      </c>
      <c r="C9257" s="62">
        <v>2013</v>
      </c>
      <c r="D9257" s="61" t="s">
        <v>86</v>
      </c>
      <c r="E9257" s="62">
        <v>26</v>
      </c>
      <c r="F9257" s="62">
        <v>52100</v>
      </c>
      <c r="G9257" s="62">
        <v>8920</v>
      </c>
      <c r="H9257" s="62">
        <v>28.59</v>
      </c>
      <c r="I9257" s="62">
        <v>2003.85</v>
      </c>
      <c r="J9257" s="62">
        <v>48453</v>
      </c>
      <c r="K9257" s="62">
        <v>0</v>
      </c>
      <c r="L9257" s="63"/>
      <c r="M9257" s="63"/>
      <c r="N9257" s="63"/>
      <c r="O9257" s="63"/>
      <c r="P9257" s="63"/>
      <c r="Q9257" s="63"/>
      <c r="R9257" s="63"/>
      <c r="S9257" s="63"/>
      <c r="T9257" s="63"/>
      <c r="U9257" s="63"/>
      <c r="V9257" s="63"/>
      <c r="W9257" s="63"/>
      <c r="X9257" s="63"/>
      <c r="Y9257" s="63"/>
      <c r="Z9257" s="62">
        <v>404.65</v>
      </c>
      <c r="AA9257" s="62">
        <v>60482</v>
      </c>
      <c r="AB9257" s="62">
        <v>193.85</v>
      </c>
      <c r="AC9257" s="62">
        <v>15.56</v>
      </c>
    </row>
    <row r="9258" spans="1:29" x14ac:dyDescent="0.25">
      <c r="A9258" s="61" t="s">
        <v>210</v>
      </c>
      <c r="B9258" s="61" t="s">
        <v>211</v>
      </c>
      <c r="C9258" s="62">
        <v>2018</v>
      </c>
      <c r="D9258" s="61" t="s">
        <v>135</v>
      </c>
      <c r="E9258" s="62">
        <v>128</v>
      </c>
      <c r="F9258" s="62">
        <v>648269</v>
      </c>
      <c r="G9258" s="62">
        <v>170879</v>
      </c>
      <c r="H9258" s="62">
        <v>111.25</v>
      </c>
      <c r="I9258" s="62">
        <v>5064.6000000000004</v>
      </c>
      <c r="J9258" s="62">
        <v>602890.17000000004</v>
      </c>
      <c r="K9258" s="62">
        <v>42766.25</v>
      </c>
      <c r="L9258" s="62">
        <v>54835</v>
      </c>
      <c r="M9258" s="62">
        <v>35.700000000000003</v>
      </c>
      <c r="N9258" s="62">
        <v>334.11</v>
      </c>
      <c r="O9258" s="62">
        <v>515730.99</v>
      </c>
      <c r="P9258" s="63"/>
      <c r="Q9258" s="63"/>
      <c r="R9258" s="63"/>
      <c r="S9258" s="63"/>
      <c r="T9258" s="63"/>
      <c r="U9258" s="63"/>
      <c r="V9258" s="63"/>
      <c r="W9258" s="63"/>
      <c r="X9258" s="63"/>
      <c r="Y9258" s="63"/>
      <c r="Z9258" s="62">
        <v>1459.54</v>
      </c>
      <c r="AA9258" s="62">
        <v>201061</v>
      </c>
      <c r="AB9258" s="62">
        <v>130.9</v>
      </c>
      <c r="AC9258" s="62">
        <v>11.4</v>
      </c>
    </row>
    <row r="9259" spans="1:29" x14ac:dyDescent="0.25">
      <c r="A9259" s="61" t="s">
        <v>267</v>
      </c>
      <c r="B9259" s="61" t="s">
        <v>268</v>
      </c>
      <c r="C9259" s="62">
        <v>2018</v>
      </c>
      <c r="D9259" s="61" t="s">
        <v>78</v>
      </c>
      <c r="E9259" s="62">
        <v>64</v>
      </c>
      <c r="F9259" s="62">
        <v>401040</v>
      </c>
      <c r="G9259" s="62">
        <v>68733</v>
      </c>
      <c r="H9259" s="62">
        <v>89.5</v>
      </c>
      <c r="I9259" s="62">
        <v>6266.25</v>
      </c>
      <c r="J9259" s="62">
        <v>372967.2</v>
      </c>
      <c r="K9259" s="62">
        <v>1104.75</v>
      </c>
      <c r="L9259" s="62">
        <v>2307</v>
      </c>
      <c r="M9259" s="62">
        <v>3</v>
      </c>
      <c r="N9259" s="62">
        <v>17.260000000000002</v>
      </c>
      <c r="O9259" s="62">
        <v>13322.54</v>
      </c>
      <c r="P9259" s="63"/>
      <c r="Q9259" s="63"/>
      <c r="R9259" s="63"/>
      <c r="S9259" s="63"/>
      <c r="T9259" s="63"/>
      <c r="U9259" s="63"/>
      <c r="V9259" s="63"/>
      <c r="W9259" s="63"/>
      <c r="X9259" s="63"/>
      <c r="Y9259" s="63"/>
      <c r="Z9259" s="62">
        <v>2091.98</v>
      </c>
      <c r="AA9259" s="62">
        <v>14637</v>
      </c>
      <c r="AB9259" s="62">
        <v>19.059999999999999</v>
      </c>
      <c r="AC9259" s="62">
        <v>32.69</v>
      </c>
    </row>
    <row r="9260" spans="1:29" x14ac:dyDescent="0.25">
      <c r="A9260" s="61" t="s">
        <v>336</v>
      </c>
      <c r="B9260" s="61" t="s">
        <v>337</v>
      </c>
      <c r="C9260" s="62">
        <v>2006</v>
      </c>
      <c r="D9260" s="61" t="s">
        <v>78</v>
      </c>
      <c r="E9260" s="62">
        <v>72</v>
      </c>
      <c r="F9260" s="62">
        <v>689760</v>
      </c>
      <c r="G9260" s="62">
        <v>135566</v>
      </c>
      <c r="H9260" s="62">
        <v>156.91</v>
      </c>
      <c r="I9260" s="62">
        <v>9580</v>
      </c>
      <c r="J9260" s="62">
        <v>641476.80000000005</v>
      </c>
      <c r="K9260" s="62">
        <v>0</v>
      </c>
      <c r="L9260" s="63"/>
      <c r="M9260" s="63"/>
      <c r="N9260" s="63"/>
      <c r="O9260" s="63"/>
      <c r="P9260" s="63"/>
      <c r="Q9260" s="63"/>
      <c r="R9260" s="63"/>
      <c r="S9260" s="63"/>
      <c r="T9260" s="63"/>
      <c r="U9260" s="63"/>
      <c r="V9260" s="63"/>
      <c r="W9260" s="63"/>
      <c r="X9260" s="63"/>
      <c r="Y9260" s="63"/>
      <c r="Z9260" s="62">
        <v>78666</v>
      </c>
      <c r="AA9260" s="62">
        <v>136168</v>
      </c>
      <c r="AB9260" s="62">
        <v>157.6</v>
      </c>
      <c r="AC9260" s="62">
        <v>1092.58</v>
      </c>
    </row>
    <row r="9261" spans="1:29" ht="30" x14ac:dyDescent="0.25">
      <c r="A9261" s="61" t="s">
        <v>509</v>
      </c>
      <c r="B9261" s="61" t="s">
        <v>510</v>
      </c>
      <c r="C9261" s="62">
        <v>2016</v>
      </c>
      <c r="D9261" s="61" t="s">
        <v>78</v>
      </c>
      <c r="E9261" s="62">
        <v>32</v>
      </c>
      <c r="F9261" s="62">
        <v>99786</v>
      </c>
      <c r="G9261" s="62">
        <v>18333</v>
      </c>
      <c r="H9261" s="62">
        <v>47.74</v>
      </c>
      <c r="I9261" s="62">
        <v>3118.31</v>
      </c>
      <c r="J9261" s="62">
        <v>92800.98</v>
      </c>
      <c r="K9261" s="62">
        <v>16908.830000000002</v>
      </c>
      <c r="L9261" s="62">
        <v>17127</v>
      </c>
      <c r="M9261" s="62">
        <v>44.6</v>
      </c>
      <c r="N9261" s="62">
        <v>528.4</v>
      </c>
      <c r="O9261" s="62">
        <v>203908.61</v>
      </c>
      <c r="P9261" s="63"/>
      <c r="Q9261" s="63"/>
      <c r="R9261" s="63"/>
      <c r="S9261" s="63"/>
      <c r="T9261" s="63"/>
      <c r="U9261" s="63"/>
      <c r="V9261" s="63"/>
      <c r="W9261" s="63"/>
      <c r="X9261" s="63"/>
      <c r="Y9261" s="63"/>
      <c r="Z9261" s="62">
        <v>943</v>
      </c>
      <c r="AA9261" s="62">
        <v>11166</v>
      </c>
      <c r="AB9261" s="62">
        <v>29.08</v>
      </c>
      <c r="AC9261" s="62">
        <v>29.47</v>
      </c>
    </row>
    <row r="9262" spans="1:29" x14ac:dyDescent="0.25">
      <c r="A9262" s="61" t="s">
        <v>140</v>
      </c>
      <c r="B9262" s="61" t="s">
        <v>141</v>
      </c>
      <c r="C9262" s="62">
        <v>2005</v>
      </c>
      <c r="D9262" s="61" t="s">
        <v>94</v>
      </c>
      <c r="E9262" s="62">
        <v>15</v>
      </c>
      <c r="F9262" s="62">
        <v>2034</v>
      </c>
      <c r="G9262" s="62">
        <v>763</v>
      </c>
      <c r="H9262" s="62">
        <v>4.24</v>
      </c>
      <c r="I9262" s="62">
        <v>135.6</v>
      </c>
      <c r="J9262" s="62">
        <v>1891.62</v>
      </c>
      <c r="K9262" s="62">
        <v>110.57</v>
      </c>
      <c r="L9262" s="62">
        <v>313</v>
      </c>
      <c r="M9262" s="62">
        <v>1.74</v>
      </c>
      <c r="N9262" s="62">
        <v>7.37</v>
      </c>
      <c r="O9262" s="62">
        <v>1333.42</v>
      </c>
      <c r="P9262" s="63"/>
      <c r="Q9262" s="63"/>
      <c r="R9262" s="63"/>
      <c r="S9262" s="63"/>
      <c r="T9262" s="63"/>
      <c r="U9262" s="63"/>
      <c r="V9262" s="63"/>
      <c r="W9262" s="63"/>
      <c r="X9262" s="63"/>
      <c r="Y9262" s="63"/>
      <c r="Z9262" s="62">
        <v>1872</v>
      </c>
      <c r="AA9262" s="62">
        <v>7732</v>
      </c>
      <c r="AB9262" s="62">
        <v>42.96</v>
      </c>
      <c r="AC9262" s="62">
        <v>124.8</v>
      </c>
    </row>
    <row r="9263" spans="1:29" x14ac:dyDescent="0.25">
      <c r="A9263" s="61" t="s">
        <v>222</v>
      </c>
      <c r="B9263" s="61" t="s">
        <v>223</v>
      </c>
      <c r="C9263" s="62">
        <v>2005</v>
      </c>
      <c r="D9263" s="61" t="s">
        <v>78</v>
      </c>
      <c r="E9263" s="62">
        <v>40</v>
      </c>
      <c r="F9263" s="62">
        <v>122640</v>
      </c>
      <c r="G9263" s="62">
        <v>13964</v>
      </c>
      <c r="H9263" s="62">
        <v>29.09</v>
      </c>
      <c r="I9263" s="62">
        <v>3066</v>
      </c>
      <c r="J9263" s="62">
        <v>114055.2</v>
      </c>
      <c r="K9263" s="62">
        <v>0</v>
      </c>
      <c r="L9263" s="63"/>
      <c r="M9263" s="63"/>
      <c r="N9263" s="63"/>
      <c r="O9263" s="63"/>
      <c r="P9263" s="63"/>
      <c r="Q9263" s="63"/>
      <c r="R9263" s="63"/>
      <c r="S9263" s="63"/>
      <c r="T9263" s="63"/>
      <c r="U9263" s="63"/>
      <c r="V9263" s="63"/>
      <c r="W9263" s="63"/>
      <c r="X9263" s="63"/>
      <c r="Y9263" s="63"/>
      <c r="Z9263" s="62">
        <v>63000</v>
      </c>
      <c r="AA9263" s="62">
        <v>7199</v>
      </c>
      <c r="AB9263" s="62">
        <v>15</v>
      </c>
      <c r="AC9263" s="62">
        <v>1575</v>
      </c>
    </row>
    <row r="9264" spans="1:29" ht="30" x14ac:dyDescent="0.25">
      <c r="A9264" s="61" t="s">
        <v>239</v>
      </c>
      <c r="B9264" s="61" t="s">
        <v>240</v>
      </c>
      <c r="C9264" s="62">
        <v>2006</v>
      </c>
      <c r="D9264" s="61" t="s">
        <v>94</v>
      </c>
      <c r="E9264" s="62">
        <v>5</v>
      </c>
      <c r="F9264" s="63"/>
      <c r="G9264" s="63"/>
      <c r="H9264" s="63"/>
      <c r="I9264" s="63"/>
      <c r="J9264" s="63"/>
      <c r="K9264" s="62">
        <v>0</v>
      </c>
      <c r="L9264" s="63"/>
      <c r="M9264" s="63"/>
      <c r="N9264" s="63"/>
      <c r="O9264" s="63"/>
      <c r="P9264" s="63"/>
      <c r="Q9264" s="63"/>
      <c r="R9264" s="63"/>
      <c r="S9264" s="63"/>
      <c r="T9264" s="63"/>
      <c r="U9264" s="63"/>
      <c r="V9264" s="63"/>
      <c r="W9264" s="63"/>
      <c r="X9264" s="63"/>
      <c r="Y9264" s="63"/>
      <c r="Z9264" s="62">
        <v>426.44</v>
      </c>
      <c r="AA9264" s="62">
        <v>2385</v>
      </c>
      <c r="AB9264" s="62">
        <v>39.75</v>
      </c>
      <c r="AC9264" s="62">
        <v>85.29</v>
      </c>
    </row>
    <row r="9265" spans="1:29" x14ac:dyDescent="0.25">
      <c r="A9265" s="61" t="s">
        <v>376</v>
      </c>
      <c r="B9265" s="61" t="s">
        <v>377</v>
      </c>
      <c r="C9265" s="62">
        <v>2005</v>
      </c>
      <c r="D9265" s="61" t="s">
        <v>89</v>
      </c>
      <c r="E9265" s="62">
        <v>96</v>
      </c>
      <c r="F9265" s="62">
        <v>1164120</v>
      </c>
      <c r="G9265" s="62">
        <v>159461</v>
      </c>
      <c r="H9265" s="62">
        <v>138.41999999999999</v>
      </c>
      <c r="I9265" s="62">
        <v>12126.25</v>
      </c>
      <c r="J9265" s="62">
        <v>1082631.6000000001</v>
      </c>
      <c r="K9265" s="62">
        <v>0</v>
      </c>
      <c r="L9265" s="63"/>
      <c r="M9265" s="63"/>
      <c r="N9265" s="63"/>
      <c r="O9265" s="63"/>
      <c r="P9265" s="63"/>
      <c r="Q9265" s="63"/>
      <c r="R9265" s="63"/>
      <c r="S9265" s="63"/>
      <c r="T9265" s="63"/>
      <c r="U9265" s="63"/>
      <c r="V9265" s="63"/>
      <c r="W9265" s="63"/>
      <c r="X9265" s="63"/>
      <c r="Y9265" s="63"/>
      <c r="Z9265" s="62">
        <v>181996</v>
      </c>
      <c r="AA9265" s="62">
        <v>8178</v>
      </c>
      <c r="AB9265" s="62">
        <v>7.1</v>
      </c>
      <c r="AC9265" s="62">
        <v>1895.79</v>
      </c>
    </row>
    <row r="9266" spans="1:29" x14ac:dyDescent="0.25">
      <c r="A9266" s="61" t="s">
        <v>102</v>
      </c>
      <c r="B9266" s="61" t="s">
        <v>103</v>
      </c>
      <c r="C9266" s="62">
        <v>2003</v>
      </c>
      <c r="D9266" s="61" t="s">
        <v>72</v>
      </c>
      <c r="E9266" s="62">
        <v>6</v>
      </c>
      <c r="F9266" s="63"/>
      <c r="G9266" s="63"/>
      <c r="H9266" s="63"/>
      <c r="I9266" s="63"/>
      <c r="J9266" s="63"/>
      <c r="K9266" s="62">
        <v>0</v>
      </c>
      <c r="L9266" s="63"/>
      <c r="M9266" s="63"/>
      <c r="N9266" s="63"/>
      <c r="O9266" s="63"/>
      <c r="P9266" s="63"/>
      <c r="Q9266" s="63"/>
      <c r="R9266" s="63"/>
      <c r="S9266" s="63"/>
      <c r="T9266" s="63"/>
      <c r="U9266" s="63"/>
      <c r="V9266" s="63"/>
      <c r="W9266" s="63"/>
      <c r="X9266" s="63"/>
      <c r="Y9266" s="63"/>
      <c r="Z9266" s="62">
        <v>0</v>
      </c>
      <c r="AA9266" s="63"/>
      <c r="AB9266" s="63"/>
      <c r="AC9266" s="62">
        <v>0</v>
      </c>
    </row>
    <row r="9267" spans="1:29" x14ac:dyDescent="0.25">
      <c r="A9267" s="61" t="s">
        <v>289</v>
      </c>
      <c r="B9267" s="61" t="s">
        <v>290</v>
      </c>
      <c r="C9267" s="62">
        <v>2010</v>
      </c>
      <c r="D9267" s="61" t="s">
        <v>75</v>
      </c>
      <c r="E9267" s="62">
        <v>8</v>
      </c>
      <c r="F9267" s="62">
        <v>20551</v>
      </c>
      <c r="G9267" s="62">
        <v>3630</v>
      </c>
      <c r="H9267" s="62">
        <v>37.81</v>
      </c>
      <c r="I9267" s="62">
        <v>2568.88</v>
      </c>
      <c r="J9267" s="62">
        <v>19112.43</v>
      </c>
      <c r="K9267" s="62">
        <v>0</v>
      </c>
      <c r="L9267" s="63"/>
      <c r="M9267" s="63"/>
      <c r="N9267" s="63"/>
      <c r="O9267" s="63"/>
      <c r="P9267" s="63"/>
      <c r="Q9267" s="63"/>
      <c r="R9267" s="63"/>
      <c r="S9267" s="63"/>
      <c r="T9267" s="63"/>
      <c r="U9267" s="63"/>
      <c r="V9267" s="62">
        <v>7584</v>
      </c>
      <c r="W9267" s="62">
        <v>79</v>
      </c>
      <c r="X9267" s="63"/>
      <c r="Y9267" s="63"/>
      <c r="Z9267" s="62">
        <v>61.49</v>
      </c>
      <c r="AA9267" s="62">
        <v>5569</v>
      </c>
      <c r="AB9267" s="62">
        <v>58.01</v>
      </c>
      <c r="AC9267" s="62">
        <v>7.69</v>
      </c>
    </row>
    <row r="9268" spans="1:29" x14ac:dyDescent="0.25">
      <c r="A9268" s="61" t="s">
        <v>113</v>
      </c>
      <c r="B9268" s="61" t="s">
        <v>114</v>
      </c>
      <c r="C9268" s="62">
        <v>2004</v>
      </c>
      <c r="D9268" s="61" t="s">
        <v>99</v>
      </c>
      <c r="E9268" s="62">
        <v>75</v>
      </c>
      <c r="F9268" s="62">
        <v>108540</v>
      </c>
      <c r="G9268" s="62">
        <v>10528</v>
      </c>
      <c r="H9268" s="62">
        <v>11.7</v>
      </c>
      <c r="I9268" s="62">
        <v>1447.2</v>
      </c>
      <c r="J9268" s="62">
        <v>100942.2</v>
      </c>
      <c r="K9268" s="62">
        <v>41162.949999999997</v>
      </c>
      <c r="L9268" s="62">
        <v>48245</v>
      </c>
      <c r="M9268" s="62">
        <v>53.61</v>
      </c>
      <c r="N9268" s="62">
        <v>548.84</v>
      </c>
      <c r="O9268" s="62">
        <v>496396.35</v>
      </c>
      <c r="P9268" s="63"/>
      <c r="Q9268" s="63"/>
      <c r="R9268" s="63"/>
      <c r="S9268" s="63"/>
      <c r="T9268" s="63"/>
      <c r="U9268" s="63"/>
      <c r="V9268" s="63"/>
      <c r="W9268" s="63"/>
      <c r="X9268" s="63"/>
      <c r="Y9268" s="63"/>
      <c r="Z9268" s="62">
        <v>0</v>
      </c>
      <c r="AA9268" s="63"/>
      <c r="AB9268" s="63"/>
      <c r="AC9268" s="62">
        <v>0</v>
      </c>
    </row>
    <row r="9269" spans="1:29" ht="30" x14ac:dyDescent="0.25">
      <c r="A9269" s="61" t="s">
        <v>224</v>
      </c>
      <c r="B9269" s="61" t="s">
        <v>225</v>
      </c>
      <c r="C9269" s="62">
        <v>2011</v>
      </c>
      <c r="D9269" s="61" t="s">
        <v>175</v>
      </c>
      <c r="E9269" s="62">
        <v>8</v>
      </c>
      <c r="F9269" s="63"/>
      <c r="G9269" s="63"/>
      <c r="H9269" s="63"/>
      <c r="I9269" s="63"/>
      <c r="J9269" s="63"/>
      <c r="K9269" s="62">
        <v>0</v>
      </c>
      <c r="L9269" s="63"/>
      <c r="M9269" s="63"/>
      <c r="N9269" s="63"/>
      <c r="O9269" s="63"/>
      <c r="P9269" s="63"/>
      <c r="Q9269" s="63"/>
      <c r="R9269" s="63"/>
      <c r="S9269" s="63"/>
      <c r="T9269" s="63"/>
      <c r="U9269" s="63"/>
      <c r="V9269" s="63"/>
      <c r="W9269" s="63"/>
      <c r="X9269" s="63"/>
      <c r="Y9269" s="63"/>
      <c r="Z9269" s="62">
        <v>0</v>
      </c>
      <c r="AA9269" s="63"/>
      <c r="AB9269" s="63"/>
      <c r="AC9269" s="62">
        <v>0</v>
      </c>
    </row>
    <row r="9270" spans="1:29" x14ac:dyDescent="0.25">
      <c r="A9270" s="61" t="s">
        <v>76</v>
      </c>
      <c r="B9270" s="61" t="s">
        <v>77</v>
      </c>
      <c r="C9270" s="62">
        <v>2007</v>
      </c>
      <c r="D9270" s="61" t="s">
        <v>75</v>
      </c>
      <c r="E9270" s="62">
        <v>3</v>
      </c>
      <c r="F9270" s="63"/>
      <c r="G9270" s="63"/>
      <c r="H9270" s="63"/>
      <c r="I9270" s="63"/>
      <c r="J9270" s="63"/>
      <c r="K9270" s="62">
        <v>0</v>
      </c>
      <c r="L9270" s="63"/>
      <c r="M9270" s="63"/>
      <c r="N9270" s="63"/>
      <c r="O9270" s="63"/>
      <c r="P9270" s="63"/>
      <c r="Q9270" s="63"/>
      <c r="R9270" s="63"/>
      <c r="S9270" s="63"/>
      <c r="T9270" s="63"/>
      <c r="U9270" s="63"/>
      <c r="V9270" s="63"/>
      <c r="W9270" s="63"/>
      <c r="X9270" s="63"/>
      <c r="Y9270" s="63"/>
      <c r="Z9270" s="62">
        <v>229.99</v>
      </c>
      <c r="AA9270" s="62">
        <v>898</v>
      </c>
      <c r="AB9270" s="62">
        <v>24.94</v>
      </c>
      <c r="AC9270" s="62">
        <v>76.66</v>
      </c>
    </row>
    <row r="9271" spans="1:29" x14ac:dyDescent="0.25">
      <c r="A9271" s="61" t="s">
        <v>251</v>
      </c>
      <c r="B9271" s="61" t="s">
        <v>252</v>
      </c>
      <c r="C9271" s="62">
        <v>2016</v>
      </c>
      <c r="D9271" s="61" t="s">
        <v>78</v>
      </c>
      <c r="E9271" s="62">
        <v>40</v>
      </c>
      <c r="F9271" s="62">
        <v>118360</v>
      </c>
      <c r="G9271" s="62">
        <v>20242</v>
      </c>
      <c r="H9271" s="62">
        <v>42.17</v>
      </c>
      <c r="I9271" s="62">
        <v>2959</v>
      </c>
      <c r="J9271" s="62">
        <v>110074.8</v>
      </c>
      <c r="K9271" s="62">
        <v>14497.58</v>
      </c>
      <c r="L9271" s="62">
        <v>16272</v>
      </c>
      <c r="M9271" s="62">
        <v>33.9</v>
      </c>
      <c r="N9271" s="62">
        <v>362.44</v>
      </c>
      <c r="O9271" s="62">
        <v>174830.61</v>
      </c>
      <c r="P9271" s="63"/>
      <c r="Q9271" s="63"/>
      <c r="R9271" s="63"/>
      <c r="S9271" s="63"/>
      <c r="T9271" s="63"/>
      <c r="U9271" s="63"/>
      <c r="V9271" s="63"/>
      <c r="W9271" s="63"/>
      <c r="X9271" s="63"/>
      <c r="Y9271" s="63"/>
      <c r="Z9271" s="62">
        <v>1184</v>
      </c>
      <c r="AA9271" s="62">
        <v>17355</v>
      </c>
      <c r="AB9271" s="62">
        <v>36.159999999999997</v>
      </c>
      <c r="AC9271" s="62">
        <v>29.6</v>
      </c>
    </row>
    <row r="9272" spans="1:29" x14ac:dyDescent="0.25">
      <c r="A9272" s="61" t="s">
        <v>241</v>
      </c>
      <c r="B9272" s="61" t="s">
        <v>242</v>
      </c>
      <c r="C9272" s="62">
        <v>2007</v>
      </c>
      <c r="D9272" s="61" t="s">
        <v>75</v>
      </c>
      <c r="E9272" s="62">
        <v>1</v>
      </c>
      <c r="F9272" s="63"/>
      <c r="G9272" s="63"/>
      <c r="H9272" s="63"/>
      <c r="I9272" s="63"/>
      <c r="J9272" s="63"/>
      <c r="K9272" s="62">
        <v>0</v>
      </c>
      <c r="L9272" s="63"/>
      <c r="M9272" s="63"/>
      <c r="N9272" s="63"/>
      <c r="O9272" s="63"/>
      <c r="P9272" s="63"/>
      <c r="Q9272" s="63"/>
      <c r="R9272" s="63"/>
      <c r="S9272" s="63"/>
      <c r="T9272" s="63"/>
      <c r="U9272" s="63"/>
      <c r="V9272" s="63"/>
      <c r="W9272" s="63"/>
      <c r="X9272" s="63"/>
      <c r="Y9272" s="63"/>
      <c r="Z9272" s="62">
        <v>6800</v>
      </c>
      <c r="AA9272" s="62">
        <v>763</v>
      </c>
      <c r="AB9272" s="62">
        <v>63.58</v>
      </c>
      <c r="AC9272" s="62">
        <v>6800</v>
      </c>
    </row>
    <row r="9273" spans="1:29" x14ac:dyDescent="0.25">
      <c r="A9273" s="61" t="s">
        <v>315</v>
      </c>
      <c r="B9273" s="61" t="s">
        <v>316</v>
      </c>
      <c r="C9273" s="62">
        <v>2006</v>
      </c>
      <c r="D9273" s="61" t="s">
        <v>78</v>
      </c>
      <c r="E9273" s="62">
        <v>42</v>
      </c>
      <c r="F9273" s="62">
        <v>418300</v>
      </c>
      <c r="G9273" s="62">
        <v>46890</v>
      </c>
      <c r="H9273" s="62">
        <v>93.04</v>
      </c>
      <c r="I9273" s="62">
        <v>9959.52</v>
      </c>
      <c r="J9273" s="62">
        <v>389019</v>
      </c>
      <c r="K9273" s="62">
        <v>0</v>
      </c>
      <c r="L9273" s="63"/>
      <c r="M9273" s="63"/>
      <c r="N9273" s="63"/>
      <c r="O9273" s="63"/>
      <c r="P9273" s="63"/>
      <c r="Q9273" s="63"/>
      <c r="R9273" s="63"/>
      <c r="S9273" s="63"/>
      <c r="T9273" s="63"/>
      <c r="U9273" s="63"/>
      <c r="V9273" s="63"/>
      <c r="W9273" s="63"/>
      <c r="X9273" s="63"/>
      <c r="Y9273" s="63"/>
      <c r="Z9273" s="62">
        <v>1665.66</v>
      </c>
      <c r="AA9273" s="62">
        <v>6155</v>
      </c>
      <c r="AB9273" s="62">
        <v>12.21</v>
      </c>
      <c r="AC9273" s="62">
        <v>39.659999999999997</v>
      </c>
    </row>
    <row r="9274" spans="1:29" x14ac:dyDescent="0.25">
      <c r="A9274" s="61" t="s">
        <v>273</v>
      </c>
      <c r="B9274" s="61" t="s">
        <v>274</v>
      </c>
      <c r="C9274" s="62">
        <v>2013</v>
      </c>
      <c r="D9274" s="61" t="s">
        <v>78</v>
      </c>
      <c r="E9274" s="62">
        <v>32</v>
      </c>
      <c r="F9274" s="62">
        <v>104896</v>
      </c>
      <c r="G9274" s="62">
        <v>16039</v>
      </c>
      <c r="H9274" s="62">
        <v>41.77</v>
      </c>
      <c r="I9274" s="62">
        <v>3278</v>
      </c>
      <c r="J9274" s="62">
        <v>97553.279999999999</v>
      </c>
      <c r="K9274" s="62">
        <v>13325.25</v>
      </c>
      <c r="L9274" s="62">
        <v>7432</v>
      </c>
      <c r="M9274" s="62">
        <v>19.350000000000001</v>
      </c>
      <c r="N9274" s="62">
        <v>416.41</v>
      </c>
      <c r="O9274" s="62">
        <v>160693.23000000001</v>
      </c>
      <c r="P9274" s="63"/>
      <c r="Q9274" s="63"/>
      <c r="R9274" s="63"/>
      <c r="S9274" s="63"/>
      <c r="T9274" s="63"/>
      <c r="U9274" s="63"/>
      <c r="V9274" s="63"/>
      <c r="W9274" s="63"/>
      <c r="X9274" s="63"/>
      <c r="Y9274" s="63"/>
      <c r="Z9274" s="62">
        <v>949.13</v>
      </c>
      <c r="AA9274" s="62">
        <v>4123</v>
      </c>
      <c r="AB9274" s="62">
        <v>10.74</v>
      </c>
      <c r="AC9274" s="62">
        <v>29.66</v>
      </c>
    </row>
    <row r="9275" spans="1:29" x14ac:dyDescent="0.25">
      <c r="A9275" s="61" t="s">
        <v>113</v>
      </c>
      <c r="B9275" s="61" t="s">
        <v>114</v>
      </c>
      <c r="C9275" s="62">
        <v>2003</v>
      </c>
      <c r="D9275" s="61" t="s">
        <v>89</v>
      </c>
      <c r="E9275" s="62">
        <v>150</v>
      </c>
      <c r="F9275" s="62">
        <v>334080</v>
      </c>
      <c r="G9275" s="62">
        <v>30032</v>
      </c>
      <c r="H9275" s="62">
        <v>16.68</v>
      </c>
      <c r="I9275" s="62">
        <v>2227.1999999999998</v>
      </c>
      <c r="J9275" s="62">
        <v>310694.40000000002</v>
      </c>
      <c r="K9275" s="62">
        <v>5921.44</v>
      </c>
      <c r="L9275" s="62">
        <v>6386</v>
      </c>
      <c r="M9275" s="62">
        <v>3.55</v>
      </c>
      <c r="N9275" s="62">
        <v>39.479999999999997</v>
      </c>
      <c r="O9275" s="62">
        <v>71408.37</v>
      </c>
      <c r="P9275" s="63"/>
      <c r="Q9275" s="63"/>
      <c r="R9275" s="63"/>
      <c r="S9275" s="63"/>
      <c r="T9275" s="63"/>
      <c r="U9275" s="63"/>
      <c r="V9275" s="63"/>
      <c r="W9275" s="63"/>
      <c r="X9275" s="63"/>
      <c r="Y9275" s="63"/>
      <c r="Z9275" s="62">
        <v>3063</v>
      </c>
      <c r="AA9275" s="62">
        <v>21724</v>
      </c>
      <c r="AB9275" s="62">
        <v>12.07</v>
      </c>
      <c r="AC9275" s="62">
        <v>20.420000000000002</v>
      </c>
    </row>
    <row r="9276" spans="1:29" ht="30" x14ac:dyDescent="0.25">
      <c r="A9276" s="61" t="s">
        <v>133</v>
      </c>
      <c r="B9276" s="61" t="s">
        <v>134</v>
      </c>
      <c r="C9276" s="62">
        <v>2008</v>
      </c>
      <c r="D9276" s="61" t="s">
        <v>78</v>
      </c>
      <c r="E9276" s="62">
        <v>58</v>
      </c>
      <c r="F9276" s="62">
        <v>193542</v>
      </c>
      <c r="G9276" s="62">
        <v>28463</v>
      </c>
      <c r="H9276" s="62">
        <v>40.9</v>
      </c>
      <c r="I9276" s="62">
        <v>3336.93</v>
      </c>
      <c r="J9276" s="62">
        <v>179994.06</v>
      </c>
      <c r="K9276" s="62">
        <v>24070</v>
      </c>
      <c r="L9276" s="62">
        <v>32194</v>
      </c>
      <c r="M9276" s="62">
        <v>46.26</v>
      </c>
      <c r="N9276" s="62">
        <v>415</v>
      </c>
      <c r="O9276" s="62">
        <v>290267.34999999998</v>
      </c>
      <c r="P9276" s="63"/>
      <c r="Q9276" s="63"/>
      <c r="R9276" s="63"/>
      <c r="S9276" s="63"/>
      <c r="T9276" s="63"/>
      <c r="U9276" s="63"/>
      <c r="V9276" s="63"/>
      <c r="W9276" s="63"/>
      <c r="X9276" s="63"/>
      <c r="Y9276" s="63"/>
      <c r="Z9276" s="62">
        <v>1733.84</v>
      </c>
      <c r="AA9276" s="62">
        <v>7334</v>
      </c>
      <c r="AB9276" s="62">
        <v>10.54</v>
      </c>
      <c r="AC9276" s="62">
        <v>29.89</v>
      </c>
    </row>
    <row r="9277" spans="1:29" ht="45" x14ac:dyDescent="0.25">
      <c r="A9277" s="61" t="s">
        <v>344</v>
      </c>
      <c r="B9277" s="61" t="s">
        <v>345</v>
      </c>
      <c r="C9277" s="62">
        <v>2006</v>
      </c>
      <c r="D9277" s="61" t="s">
        <v>75</v>
      </c>
      <c r="E9277" s="62">
        <v>6</v>
      </c>
      <c r="F9277" s="63"/>
      <c r="G9277" s="63"/>
      <c r="H9277" s="63"/>
      <c r="I9277" s="63"/>
      <c r="J9277" s="63"/>
      <c r="K9277" s="62">
        <v>0</v>
      </c>
      <c r="L9277" s="63"/>
      <c r="M9277" s="63"/>
      <c r="N9277" s="63"/>
      <c r="O9277" s="63"/>
      <c r="P9277" s="63"/>
      <c r="Q9277" s="63"/>
      <c r="R9277" s="63"/>
      <c r="S9277" s="63"/>
      <c r="T9277" s="63"/>
      <c r="U9277" s="63"/>
      <c r="V9277" s="63"/>
      <c r="W9277" s="63"/>
      <c r="X9277" s="63"/>
      <c r="Y9277" s="63"/>
      <c r="Z9277" s="62">
        <v>0</v>
      </c>
      <c r="AA9277" s="63"/>
      <c r="AB9277" s="63"/>
      <c r="AC9277" s="62">
        <v>0</v>
      </c>
    </row>
    <row r="9278" spans="1:29" ht="30" x14ac:dyDescent="0.25">
      <c r="A9278" s="61" t="s">
        <v>120</v>
      </c>
      <c r="B9278" s="61" t="s">
        <v>121</v>
      </c>
      <c r="C9278" s="62">
        <v>2009</v>
      </c>
      <c r="D9278" s="61" t="s">
        <v>78</v>
      </c>
      <c r="E9278" s="62">
        <v>68</v>
      </c>
      <c r="F9278" s="62">
        <v>741263</v>
      </c>
      <c r="G9278" s="62">
        <v>96441</v>
      </c>
      <c r="H9278" s="62">
        <v>118.19</v>
      </c>
      <c r="I9278" s="62">
        <v>10900.93</v>
      </c>
      <c r="J9278" s="62">
        <v>689374.59</v>
      </c>
      <c r="K9278" s="62">
        <v>0</v>
      </c>
      <c r="L9278" s="62">
        <v>0</v>
      </c>
      <c r="M9278" s="62">
        <v>0</v>
      </c>
      <c r="N9278" s="63"/>
      <c r="O9278" s="63"/>
      <c r="P9278" s="63"/>
      <c r="Q9278" s="63"/>
      <c r="R9278" s="63"/>
      <c r="S9278" s="63"/>
      <c r="T9278" s="63"/>
      <c r="U9278" s="63"/>
      <c r="V9278" s="63"/>
      <c r="W9278" s="63"/>
      <c r="X9278" s="63"/>
      <c r="Y9278" s="63"/>
      <c r="Z9278" s="62">
        <v>178290</v>
      </c>
      <c r="AA9278" s="62">
        <v>11286</v>
      </c>
      <c r="AB9278" s="62">
        <v>13.83</v>
      </c>
      <c r="AC9278" s="62">
        <v>2621.91</v>
      </c>
    </row>
    <row r="9279" spans="1:29" ht="45" x14ac:dyDescent="0.25">
      <c r="A9279" s="61" t="s">
        <v>340</v>
      </c>
      <c r="B9279" s="61" t="s">
        <v>341</v>
      </c>
      <c r="C9279" s="62">
        <v>2008</v>
      </c>
      <c r="D9279" s="61" t="s">
        <v>99</v>
      </c>
      <c r="E9279" s="62">
        <v>48</v>
      </c>
      <c r="F9279" s="62">
        <v>397920</v>
      </c>
      <c r="G9279" s="62">
        <v>61439</v>
      </c>
      <c r="H9279" s="62">
        <v>106.66</v>
      </c>
      <c r="I9279" s="62">
        <v>8290</v>
      </c>
      <c r="J9279" s="62">
        <v>370065.6</v>
      </c>
      <c r="K9279" s="62">
        <v>0</v>
      </c>
      <c r="L9279" s="63"/>
      <c r="M9279" s="63"/>
      <c r="N9279" s="63"/>
      <c r="O9279" s="63"/>
      <c r="P9279" s="63"/>
      <c r="Q9279" s="63"/>
      <c r="R9279" s="63"/>
      <c r="S9279" s="63"/>
      <c r="T9279" s="63"/>
      <c r="U9279" s="63"/>
      <c r="V9279" s="63"/>
      <c r="W9279" s="63"/>
      <c r="X9279" s="63"/>
      <c r="Y9279" s="63"/>
      <c r="Z9279" s="62">
        <v>63596</v>
      </c>
      <c r="AA9279" s="62">
        <v>5147</v>
      </c>
      <c r="AB9279" s="62">
        <v>8.94</v>
      </c>
      <c r="AC9279" s="62">
        <v>1324.92</v>
      </c>
    </row>
    <row r="9280" spans="1:29" x14ac:dyDescent="0.25">
      <c r="A9280" s="61" t="s">
        <v>420</v>
      </c>
      <c r="B9280" s="61" t="s">
        <v>421</v>
      </c>
      <c r="C9280" s="62">
        <v>2008</v>
      </c>
      <c r="D9280" s="61" t="s">
        <v>314</v>
      </c>
      <c r="E9280" s="62">
        <v>120</v>
      </c>
      <c r="F9280" s="62">
        <v>407400</v>
      </c>
      <c r="G9280" s="62">
        <v>57615</v>
      </c>
      <c r="H9280" s="62">
        <v>40.01</v>
      </c>
      <c r="I9280" s="62">
        <v>3395</v>
      </c>
      <c r="J9280" s="62">
        <v>378882</v>
      </c>
      <c r="K9280" s="62">
        <v>80724.539999999994</v>
      </c>
      <c r="L9280" s="62">
        <v>119335</v>
      </c>
      <c r="M9280" s="62">
        <v>82.87</v>
      </c>
      <c r="N9280" s="62">
        <v>672.7</v>
      </c>
      <c r="O9280" s="62">
        <v>973481.44</v>
      </c>
      <c r="P9280" s="63"/>
      <c r="Q9280" s="63"/>
      <c r="R9280" s="63"/>
      <c r="S9280" s="63"/>
      <c r="T9280" s="63"/>
      <c r="U9280" s="63"/>
      <c r="V9280" s="63"/>
      <c r="W9280" s="63"/>
      <c r="X9280" s="63"/>
      <c r="Y9280" s="63"/>
      <c r="Z9280" s="62">
        <v>7679</v>
      </c>
      <c r="AA9280" s="62">
        <v>64103</v>
      </c>
      <c r="AB9280" s="62">
        <v>44.52</v>
      </c>
      <c r="AC9280" s="62">
        <v>63.99</v>
      </c>
    </row>
    <row r="9281" spans="1:29" x14ac:dyDescent="0.25">
      <c r="A9281" s="61" t="s">
        <v>411</v>
      </c>
      <c r="B9281" s="61" t="s">
        <v>412</v>
      </c>
      <c r="C9281" s="62">
        <v>2017</v>
      </c>
      <c r="D9281" s="61" t="s">
        <v>78</v>
      </c>
      <c r="E9281" s="62">
        <v>40</v>
      </c>
      <c r="F9281" s="62">
        <v>92702</v>
      </c>
      <c r="G9281" s="62">
        <v>22250</v>
      </c>
      <c r="H9281" s="62">
        <v>46.35</v>
      </c>
      <c r="I9281" s="62">
        <v>2317.5500000000002</v>
      </c>
      <c r="J9281" s="62">
        <v>86212.86</v>
      </c>
      <c r="K9281" s="62">
        <v>15362.44</v>
      </c>
      <c r="L9281" s="62">
        <v>17184</v>
      </c>
      <c r="M9281" s="62">
        <v>35.799999999999997</v>
      </c>
      <c r="N9281" s="62">
        <v>384.06</v>
      </c>
      <c r="O9281" s="62">
        <v>185260.27</v>
      </c>
      <c r="P9281" s="63"/>
      <c r="Q9281" s="63"/>
      <c r="R9281" s="63"/>
      <c r="S9281" s="63"/>
      <c r="T9281" s="63"/>
      <c r="U9281" s="63"/>
      <c r="V9281" s="63"/>
      <c r="W9281" s="63"/>
      <c r="X9281" s="63"/>
      <c r="Y9281" s="63"/>
      <c r="Z9281" s="62">
        <v>841.25</v>
      </c>
      <c r="AA9281" s="62">
        <v>10299</v>
      </c>
      <c r="AB9281" s="62">
        <v>21.46</v>
      </c>
      <c r="AC9281" s="62">
        <v>21.03</v>
      </c>
    </row>
    <row r="9282" spans="1:29" ht="30" x14ac:dyDescent="0.25">
      <c r="A9282" s="61" t="s">
        <v>356</v>
      </c>
      <c r="B9282" s="61" t="s">
        <v>357</v>
      </c>
      <c r="C9282" s="62">
        <v>2015</v>
      </c>
      <c r="D9282" s="61" t="s">
        <v>94</v>
      </c>
      <c r="E9282" s="62">
        <v>1</v>
      </c>
      <c r="F9282" s="63"/>
      <c r="G9282" s="63"/>
      <c r="H9282" s="63"/>
      <c r="I9282" s="63"/>
      <c r="J9282" s="63"/>
      <c r="K9282" s="62">
        <v>0</v>
      </c>
      <c r="L9282" s="63"/>
      <c r="M9282" s="63"/>
      <c r="N9282" s="63"/>
      <c r="O9282" s="63"/>
      <c r="P9282" s="63"/>
      <c r="Q9282" s="63"/>
      <c r="R9282" s="63"/>
      <c r="S9282" s="63"/>
      <c r="T9282" s="63"/>
      <c r="U9282" s="62">
        <v>513</v>
      </c>
      <c r="V9282" s="62">
        <v>876</v>
      </c>
      <c r="W9282" s="62">
        <v>73</v>
      </c>
      <c r="X9282" s="62">
        <v>513</v>
      </c>
      <c r="Y9282" s="62">
        <v>11482.99</v>
      </c>
      <c r="Z9282" s="62">
        <v>28</v>
      </c>
      <c r="AA9282" s="62">
        <v>510</v>
      </c>
      <c r="AB9282" s="62">
        <v>42.5</v>
      </c>
      <c r="AC9282" s="62">
        <v>28</v>
      </c>
    </row>
    <row r="9283" spans="1:29" x14ac:dyDescent="0.25">
      <c r="A9283" s="61" t="s">
        <v>336</v>
      </c>
      <c r="B9283" s="61" t="s">
        <v>337</v>
      </c>
      <c r="C9283" s="62">
        <v>2011</v>
      </c>
      <c r="D9283" s="61" t="s">
        <v>175</v>
      </c>
      <c r="E9283" s="62">
        <v>8</v>
      </c>
      <c r="F9283" s="63"/>
      <c r="G9283" s="63"/>
      <c r="H9283" s="63"/>
      <c r="I9283" s="63"/>
      <c r="J9283" s="63"/>
      <c r="K9283" s="62">
        <v>0</v>
      </c>
      <c r="L9283" s="63"/>
      <c r="M9283" s="63"/>
      <c r="N9283" s="63"/>
      <c r="O9283" s="63"/>
      <c r="P9283" s="63"/>
      <c r="Q9283" s="63"/>
      <c r="R9283" s="63"/>
      <c r="S9283" s="63"/>
      <c r="T9283" s="63"/>
      <c r="U9283" s="63"/>
      <c r="V9283" s="63"/>
      <c r="W9283" s="63"/>
      <c r="X9283" s="63"/>
      <c r="Y9283" s="63"/>
      <c r="Z9283" s="62">
        <v>0</v>
      </c>
      <c r="AA9283" s="63"/>
      <c r="AB9283" s="63"/>
      <c r="AC9283" s="62">
        <v>0</v>
      </c>
    </row>
    <row r="9284" spans="1:29" x14ac:dyDescent="0.25">
      <c r="A9284" s="61" t="s">
        <v>159</v>
      </c>
      <c r="B9284" s="61" t="s">
        <v>160</v>
      </c>
      <c r="C9284" s="62">
        <v>2014</v>
      </c>
      <c r="D9284" s="61" t="s">
        <v>94</v>
      </c>
      <c r="E9284" s="62">
        <v>2</v>
      </c>
      <c r="F9284" s="62">
        <v>103</v>
      </c>
      <c r="G9284" s="62">
        <v>29</v>
      </c>
      <c r="H9284" s="62">
        <v>1.21</v>
      </c>
      <c r="I9284" s="62">
        <v>51.5</v>
      </c>
      <c r="J9284" s="62">
        <v>95.79</v>
      </c>
      <c r="K9284" s="62">
        <v>0</v>
      </c>
      <c r="L9284" s="62">
        <v>304</v>
      </c>
      <c r="M9284" s="62">
        <v>12.67</v>
      </c>
      <c r="N9284" s="63"/>
      <c r="O9284" s="63"/>
      <c r="P9284" s="63"/>
      <c r="Q9284" s="63"/>
      <c r="R9284" s="63"/>
      <c r="S9284" s="63"/>
      <c r="T9284" s="63"/>
      <c r="U9284" s="63"/>
      <c r="V9284" s="63"/>
      <c r="W9284" s="63"/>
      <c r="X9284" s="63"/>
      <c r="Y9284" s="63"/>
      <c r="Z9284" s="62">
        <v>1428</v>
      </c>
      <c r="AA9284" s="62">
        <v>5525</v>
      </c>
      <c r="AB9284" s="62">
        <v>230.21</v>
      </c>
      <c r="AC9284" s="62">
        <v>714</v>
      </c>
    </row>
    <row r="9285" spans="1:29" ht="30" x14ac:dyDescent="0.25">
      <c r="A9285" s="61" t="s">
        <v>309</v>
      </c>
      <c r="B9285" s="61" t="s">
        <v>310</v>
      </c>
      <c r="C9285" s="62">
        <v>2012</v>
      </c>
      <c r="D9285" s="61" t="s">
        <v>99</v>
      </c>
      <c r="E9285" s="62">
        <v>71</v>
      </c>
      <c r="F9285" s="62">
        <v>539037</v>
      </c>
      <c r="G9285" s="62">
        <v>84679</v>
      </c>
      <c r="H9285" s="62">
        <v>99.39</v>
      </c>
      <c r="I9285" s="62">
        <v>7592.07</v>
      </c>
      <c r="J9285" s="62">
        <v>501304.41</v>
      </c>
      <c r="K9285" s="62">
        <v>0</v>
      </c>
      <c r="L9285" s="62">
        <v>0</v>
      </c>
      <c r="M9285" s="62">
        <v>0</v>
      </c>
      <c r="N9285" s="63"/>
      <c r="O9285" s="63"/>
      <c r="P9285" s="62">
        <v>0</v>
      </c>
      <c r="Q9285" s="62">
        <v>0</v>
      </c>
      <c r="R9285" s="62">
        <v>0</v>
      </c>
      <c r="S9285" s="62">
        <v>0</v>
      </c>
      <c r="T9285" s="62">
        <v>0</v>
      </c>
      <c r="U9285" s="62">
        <v>0</v>
      </c>
      <c r="V9285" s="62">
        <v>0</v>
      </c>
      <c r="W9285" s="62">
        <v>0</v>
      </c>
      <c r="X9285" s="62">
        <v>0</v>
      </c>
      <c r="Y9285" s="62">
        <v>0</v>
      </c>
      <c r="Z9285" s="62">
        <v>2707</v>
      </c>
      <c r="AA9285" s="62">
        <v>6681</v>
      </c>
      <c r="AB9285" s="62">
        <v>7.84</v>
      </c>
      <c r="AC9285" s="62">
        <v>38.130000000000003</v>
      </c>
    </row>
    <row r="9286" spans="1:29" x14ac:dyDescent="0.25">
      <c r="A9286" s="61" t="s">
        <v>159</v>
      </c>
      <c r="B9286" s="61" t="s">
        <v>160</v>
      </c>
      <c r="C9286" s="62">
        <v>2004</v>
      </c>
      <c r="D9286" s="61" t="s">
        <v>78</v>
      </c>
      <c r="E9286" s="62">
        <v>30</v>
      </c>
      <c r="F9286" s="62">
        <v>142978</v>
      </c>
      <c r="G9286" s="62">
        <v>15824</v>
      </c>
      <c r="H9286" s="62">
        <v>43.96</v>
      </c>
      <c r="I9286" s="62">
        <v>4765.93</v>
      </c>
      <c r="J9286" s="62">
        <v>132969.54</v>
      </c>
      <c r="K9286" s="62">
        <v>13667.31</v>
      </c>
      <c r="L9286" s="62">
        <v>20869</v>
      </c>
      <c r="M9286" s="62">
        <v>57.97</v>
      </c>
      <c r="N9286" s="62">
        <v>455.58</v>
      </c>
      <c r="O9286" s="62">
        <v>164818.23000000001</v>
      </c>
      <c r="P9286" s="63"/>
      <c r="Q9286" s="63"/>
      <c r="R9286" s="63"/>
      <c r="S9286" s="63"/>
      <c r="T9286" s="63"/>
      <c r="U9286" s="63"/>
      <c r="V9286" s="63"/>
      <c r="W9286" s="63"/>
      <c r="X9286" s="63"/>
      <c r="Y9286" s="63"/>
      <c r="Z9286" s="62">
        <v>1000</v>
      </c>
      <c r="AA9286" s="62">
        <v>4053</v>
      </c>
      <c r="AB9286" s="62">
        <v>11.26</v>
      </c>
      <c r="AC9286" s="62">
        <v>33.33</v>
      </c>
    </row>
    <row r="9287" spans="1:29" x14ac:dyDescent="0.25">
      <c r="A9287" s="61" t="s">
        <v>163</v>
      </c>
      <c r="B9287" s="61" t="s">
        <v>164</v>
      </c>
      <c r="C9287" s="62">
        <v>2010</v>
      </c>
      <c r="D9287" s="61" t="s">
        <v>382</v>
      </c>
      <c r="E9287" s="62">
        <v>16</v>
      </c>
      <c r="F9287" s="62">
        <v>53052</v>
      </c>
      <c r="G9287" s="62">
        <v>7905</v>
      </c>
      <c r="H9287" s="62">
        <v>41.17</v>
      </c>
      <c r="I9287" s="62">
        <v>3315.75</v>
      </c>
      <c r="J9287" s="62">
        <v>49338.36</v>
      </c>
      <c r="K9287" s="62">
        <v>4129.97</v>
      </c>
      <c r="L9287" s="62">
        <v>4305</v>
      </c>
      <c r="M9287" s="62">
        <v>22.42</v>
      </c>
      <c r="N9287" s="62">
        <v>258.12</v>
      </c>
      <c r="O9287" s="62">
        <v>49804.56</v>
      </c>
      <c r="P9287" s="63"/>
      <c r="Q9287" s="63"/>
      <c r="R9287" s="63"/>
      <c r="S9287" s="63"/>
      <c r="T9287" s="63"/>
      <c r="U9287" s="63"/>
      <c r="V9287" s="63"/>
      <c r="W9287" s="63"/>
      <c r="X9287" s="63"/>
      <c r="Y9287" s="63"/>
      <c r="Z9287" s="62">
        <v>41800</v>
      </c>
      <c r="AA9287" s="62">
        <v>2926</v>
      </c>
      <c r="AB9287" s="62">
        <v>15.24</v>
      </c>
      <c r="AC9287" s="62">
        <v>2612.5</v>
      </c>
    </row>
    <row r="9288" spans="1:29" x14ac:dyDescent="0.25">
      <c r="A9288" s="61" t="s">
        <v>330</v>
      </c>
      <c r="B9288" s="61" t="s">
        <v>331</v>
      </c>
      <c r="C9288" s="62">
        <v>2014</v>
      </c>
      <c r="D9288" s="61" t="s">
        <v>78</v>
      </c>
      <c r="E9288" s="62">
        <v>80</v>
      </c>
      <c r="F9288" s="62">
        <v>996607</v>
      </c>
      <c r="G9288" s="62">
        <v>156570</v>
      </c>
      <c r="H9288" s="62">
        <v>163.09</v>
      </c>
      <c r="I9288" s="62">
        <v>12457.59</v>
      </c>
      <c r="J9288" s="62">
        <v>926844.51</v>
      </c>
      <c r="K9288" s="62">
        <v>0</v>
      </c>
      <c r="L9288" s="63"/>
      <c r="M9288" s="63"/>
      <c r="N9288" s="63"/>
      <c r="O9288" s="63"/>
      <c r="P9288" s="63"/>
      <c r="Q9288" s="63"/>
      <c r="R9288" s="63"/>
      <c r="S9288" s="63"/>
      <c r="T9288" s="63"/>
      <c r="U9288" s="63"/>
      <c r="V9288" s="63"/>
      <c r="W9288" s="63"/>
      <c r="X9288" s="63"/>
      <c r="Y9288" s="63"/>
      <c r="Z9288" s="62">
        <v>44762.83</v>
      </c>
      <c r="AA9288" s="62">
        <v>7755</v>
      </c>
      <c r="AB9288" s="62">
        <v>8.08</v>
      </c>
      <c r="AC9288" s="62">
        <v>559.54</v>
      </c>
    </row>
    <row r="9289" spans="1:29" x14ac:dyDescent="0.25">
      <c r="A9289" s="61" t="s">
        <v>208</v>
      </c>
      <c r="B9289" s="61" t="s">
        <v>209</v>
      </c>
      <c r="C9289" s="62">
        <v>2010</v>
      </c>
      <c r="D9289" s="61" t="s">
        <v>360</v>
      </c>
      <c r="E9289" s="62">
        <v>57</v>
      </c>
      <c r="F9289" s="62">
        <v>332797</v>
      </c>
      <c r="G9289" s="62">
        <v>76846</v>
      </c>
      <c r="H9289" s="62">
        <v>112.35</v>
      </c>
      <c r="I9289" s="62">
        <v>5838.54</v>
      </c>
      <c r="J9289" s="62">
        <v>309501.21000000002</v>
      </c>
      <c r="K9289" s="62">
        <v>23136</v>
      </c>
      <c r="L9289" s="62">
        <v>35087</v>
      </c>
      <c r="M9289" s="62">
        <v>51.3</v>
      </c>
      <c r="N9289" s="63"/>
      <c r="O9289" s="63"/>
      <c r="P9289" s="63"/>
      <c r="Q9289" s="63"/>
      <c r="R9289" s="63"/>
      <c r="S9289" s="63"/>
      <c r="T9289" s="63"/>
      <c r="U9289" s="63"/>
      <c r="V9289" s="63"/>
      <c r="W9289" s="63"/>
      <c r="X9289" s="63"/>
      <c r="Y9289" s="63"/>
      <c r="Z9289" s="62">
        <v>1542</v>
      </c>
      <c r="AA9289" s="62">
        <v>7499</v>
      </c>
      <c r="AB9289" s="62">
        <v>10.96</v>
      </c>
      <c r="AC9289" s="62">
        <v>27.05</v>
      </c>
    </row>
    <row r="9290" spans="1:29" ht="30" x14ac:dyDescent="0.25">
      <c r="A9290" s="61" t="s">
        <v>237</v>
      </c>
      <c r="B9290" s="61" t="s">
        <v>238</v>
      </c>
      <c r="C9290" s="62">
        <v>2010</v>
      </c>
      <c r="D9290" s="61" t="s">
        <v>94</v>
      </c>
      <c r="E9290" s="62">
        <v>20</v>
      </c>
      <c r="F9290" s="62">
        <v>1919</v>
      </c>
      <c r="G9290" s="62">
        <v>328</v>
      </c>
      <c r="H9290" s="62">
        <v>1.37</v>
      </c>
      <c r="I9290" s="62">
        <v>95.95</v>
      </c>
      <c r="J9290" s="62">
        <v>1784.67</v>
      </c>
      <c r="K9290" s="62">
        <v>14741.03</v>
      </c>
      <c r="L9290" s="62">
        <v>22866</v>
      </c>
      <c r="M9290" s="62">
        <v>95.28</v>
      </c>
      <c r="N9290" s="62">
        <v>737.05</v>
      </c>
      <c r="O9290" s="62">
        <v>177766.48</v>
      </c>
      <c r="P9290" s="63"/>
      <c r="Q9290" s="63"/>
      <c r="R9290" s="63"/>
      <c r="S9290" s="63"/>
      <c r="T9290" s="63"/>
      <c r="U9290" s="63"/>
      <c r="V9290" s="63"/>
      <c r="W9290" s="63"/>
      <c r="X9290" s="63"/>
      <c r="Y9290" s="63"/>
      <c r="Z9290" s="62">
        <v>321883</v>
      </c>
      <c r="AA9290" s="62">
        <v>16764</v>
      </c>
      <c r="AB9290" s="62">
        <v>69.849999999999994</v>
      </c>
      <c r="AC9290" s="62">
        <v>16094.15</v>
      </c>
    </row>
    <row r="9291" spans="1:29" x14ac:dyDescent="0.25">
      <c r="A9291" s="61" t="s">
        <v>336</v>
      </c>
      <c r="B9291" s="61" t="s">
        <v>337</v>
      </c>
      <c r="C9291" s="62">
        <v>2013</v>
      </c>
      <c r="D9291" s="61" t="s">
        <v>78</v>
      </c>
      <c r="E9291" s="62">
        <v>72</v>
      </c>
      <c r="F9291" s="62">
        <v>641441</v>
      </c>
      <c r="G9291" s="62">
        <v>116471</v>
      </c>
      <c r="H9291" s="62">
        <v>134.80000000000001</v>
      </c>
      <c r="I9291" s="62">
        <v>8908.9</v>
      </c>
      <c r="J9291" s="62">
        <v>596540.13</v>
      </c>
      <c r="K9291" s="62">
        <v>0</v>
      </c>
      <c r="L9291" s="63"/>
      <c r="M9291" s="63"/>
      <c r="N9291" s="63"/>
      <c r="O9291" s="63"/>
      <c r="P9291" s="63"/>
      <c r="Q9291" s="63"/>
      <c r="R9291" s="63"/>
      <c r="S9291" s="63"/>
      <c r="T9291" s="63"/>
      <c r="U9291" s="63"/>
      <c r="V9291" s="63"/>
      <c r="W9291" s="63"/>
      <c r="X9291" s="63"/>
      <c r="Y9291" s="63"/>
      <c r="Z9291" s="62">
        <v>406620</v>
      </c>
      <c r="AA9291" s="62">
        <v>56096</v>
      </c>
      <c r="AB9291" s="62">
        <v>64.930000000000007</v>
      </c>
      <c r="AC9291" s="62">
        <v>5647.5</v>
      </c>
    </row>
    <row r="9292" spans="1:29" ht="30" x14ac:dyDescent="0.25">
      <c r="A9292" s="61" t="s">
        <v>415</v>
      </c>
      <c r="B9292" s="61" t="s">
        <v>416</v>
      </c>
      <c r="C9292" s="62">
        <v>2014</v>
      </c>
      <c r="D9292" s="61" t="s">
        <v>150</v>
      </c>
      <c r="E9292" s="62">
        <v>8</v>
      </c>
      <c r="F9292" s="63"/>
      <c r="G9292" s="63"/>
      <c r="H9292" s="63"/>
      <c r="I9292" s="63"/>
      <c r="J9292" s="63"/>
      <c r="K9292" s="62">
        <v>0</v>
      </c>
      <c r="L9292" s="63"/>
      <c r="M9292" s="63"/>
      <c r="N9292" s="63"/>
      <c r="O9292" s="63"/>
      <c r="P9292" s="63"/>
      <c r="Q9292" s="63"/>
      <c r="R9292" s="63"/>
      <c r="S9292" s="63"/>
      <c r="T9292" s="63"/>
      <c r="U9292" s="63"/>
      <c r="V9292" s="63"/>
      <c r="W9292" s="63"/>
      <c r="X9292" s="63"/>
      <c r="Y9292" s="63"/>
      <c r="Z9292" s="62">
        <v>0</v>
      </c>
      <c r="AA9292" s="63"/>
      <c r="AB9292" s="63"/>
      <c r="AC9292" s="62">
        <v>0</v>
      </c>
    </row>
    <row r="9293" spans="1:29" x14ac:dyDescent="0.25">
      <c r="A9293" s="61" t="s">
        <v>235</v>
      </c>
      <c r="B9293" s="61" t="s">
        <v>236</v>
      </c>
      <c r="C9293" s="62">
        <v>2015</v>
      </c>
      <c r="D9293" s="61" t="s">
        <v>86</v>
      </c>
      <c r="E9293" s="62">
        <v>69</v>
      </c>
      <c r="F9293" s="62">
        <v>10683</v>
      </c>
      <c r="G9293" s="62">
        <v>3556</v>
      </c>
      <c r="H9293" s="62">
        <v>4.29</v>
      </c>
      <c r="I9293" s="62">
        <v>154.83000000000001</v>
      </c>
      <c r="J9293" s="62">
        <v>9935.19</v>
      </c>
      <c r="K9293" s="62">
        <v>0</v>
      </c>
      <c r="L9293" s="63"/>
      <c r="M9293" s="63"/>
      <c r="N9293" s="63"/>
      <c r="O9293" s="63"/>
      <c r="P9293" s="63"/>
      <c r="Q9293" s="63"/>
      <c r="R9293" s="63"/>
      <c r="S9293" s="63"/>
      <c r="T9293" s="63"/>
      <c r="U9293" s="63"/>
      <c r="V9293" s="63"/>
      <c r="W9293" s="63"/>
      <c r="X9293" s="63"/>
      <c r="Y9293" s="63"/>
      <c r="Z9293" s="62">
        <v>483400</v>
      </c>
      <c r="AA9293" s="62">
        <v>25198</v>
      </c>
      <c r="AB9293" s="62">
        <v>30.43</v>
      </c>
      <c r="AC9293" s="62">
        <v>7005.8</v>
      </c>
    </row>
    <row r="9294" spans="1:29" x14ac:dyDescent="0.25">
      <c r="A9294" s="61" t="s">
        <v>275</v>
      </c>
      <c r="B9294" s="61" t="s">
        <v>276</v>
      </c>
      <c r="C9294" s="62">
        <v>2009</v>
      </c>
      <c r="D9294" s="61" t="s">
        <v>78</v>
      </c>
      <c r="E9294" s="62">
        <v>56</v>
      </c>
      <c r="F9294" s="62">
        <v>344560</v>
      </c>
      <c r="G9294" s="62">
        <v>64822</v>
      </c>
      <c r="H9294" s="62">
        <v>96.46</v>
      </c>
      <c r="I9294" s="62">
        <v>6152.86</v>
      </c>
      <c r="J9294" s="62">
        <v>320440.8</v>
      </c>
      <c r="K9294" s="62">
        <v>0</v>
      </c>
      <c r="L9294" s="63"/>
      <c r="M9294" s="63"/>
      <c r="N9294" s="63"/>
      <c r="O9294" s="63"/>
      <c r="P9294" s="63"/>
      <c r="Q9294" s="63"/>
      <c r="R9294" s="63"/>
      <c r="S9294" s="63"/>
      <c r="T9294" s="63"/>
      <c r="U9294" s="63"/>
      <c r="V9294" s="63"/>
      <c r="W9294" s="63"/>
      <c r="X9294" s="63"/>
      <c r="Y9294" s="63"/>
      <c r="Z9294" s="62">
        <v>1803.36</v>
      </c>
      <c r="AA9294" s="62">
        <v>6254</v>
      </c>
      <c r="AB9294" s="62">
        <v>9.31</v>
      </c>
      <c r="AC9294" s="62">
        <v>32.200000000000003</v>
      </c>
    </row>
    <row r="9295" spans="1:29" ht="30" x14ac:dyDescent="0.25">
      <c r="A9295" s="61" t="s">
        <v>100</v>
      </c>
      <c r="B9295" s="61" t="s">
        <v>101</v>
      </c>
      <c r="C9295" s="62">
        <v>2013</v>
      </c>
      <c r="D9295" s="61" t="s">
        <v>78</v>
      </c>
      <c r="E9295" s="62">
        <v>52</v>
      </c>
      <c r="F9295" s="62">
        <v>546808</v>
      </c>
      <c r="G9295" s="62">
        <v>73100</v>
      </c>
      <c r="H9295" s="62">
        <v>117.15</v>
      </c>
      <c r="I9295" s="62">
        <v>10515.54</v>
      </c>
      <c r="J9295" s="62">
        <v>508531.44</v>
      </c>
      <c r="K9295" s="62">
        <v>0</v>
      </c>
      <c r="L9295" s="63"/>
      <c r="M9295" s="63"/>
      <c r="N9295" s="63"/>
      <c r="O9295" s="63"/>
      <c r="P9295" s="62">
        <v>177</v>
      </c>
      <c r="Q9295" s="62">
        <v>844</v>
      </c>
      <c r="R9295" s="62">
        <v>1.35</v>
      </c>
      <c r="S9295" s="62">
        <v>3</v>
      </c>
      <c r="T9295" s="62">
        <v>2242.41</v>
      </c>
      <c r="U9295" s="63"/>
      <c r="V9295" s="63"/>
      <c r="W9295" s="63"/>
      <c r="X9295" s="63"/>
      <c r="Y9295" s="63"/>
      <c r="Z9295" s="62">
        <v>156571</v>
      </c>
      <c r="AA9295" s="62">
        <v>8478</v>
      </c>
      <c r="AB9295" s="62">
        <v>13.59</v>
      </c>
      <c r="AC9295" s="62">
        <v>3010.98</v>
      </c>
    </row>
    <row r="9296" spans="1:29" x14ac:dyDescent="0.25">
      <c r="A9296" s="61" t="s">
        <v>107</v>
      </c>
      <c r="B9296" s="61" t="s">
        <v>108</v>
      </c>
      <c r="C9296" s="62">
        <v>2011</v>
      </c>
      <c r="D9296" s="61" t="s">
        <v>89</v>
      </c>
      <c r="E9296" s="62">
        <v>100</v>
      </c>
      <c r="F9296" s="62">
        <v>766118</v>
      </c>
      <c r="G9296" s="62">
        <v>131284</v>
      </c>
      <c r="H9296" s="62">
        <v>109.4</v>
      </c>
      <c r="I9296" s="62">
        <v>7661.18</v>
      </c>
      <c r="J9296" s="62">
        <v>712489.74</v>
      </c>
      <c r="K9296" s="62">
        <v>8253.15</v>
      </c>
      <c r="L9296" s="62">
        <v>12592</v>
      </c>
      <c r="M9296" s="62">
        <v>10.49</v>
      </c>
      <c r="N9296" s="62">
        <v>82.53</v>
      </c>
      <c r="O9296" s="62">
        <v>99527.24</v>
      </c>
      <c r="P9296" s="63"/>
      <c r="Q9296" s="63"/>
      <c r="R9296" s="63"/>
      <c r="S9296" s="63"/>
      <c r="T9296" s="63"/>
      <c r="U9296" s="63"/>
      <c r="V9296" s="63"/>
      <c r="W9296" s="63"/>
      <c r="X9296" s="63"/>
      <c r="Y9296" s="63"/>
      <c r="Z9296" s="62">
        <v>0</v>
      </c>
      <c r="AA9296" s="62">
        <v>51800</v>
      </c>
      <c r="AB9296" s="62">
        <v>43.17</v>
      </c>
      <c r="AC9296" s="62">
        <v>0</v>
      </c>
    </row>
    <row r="9297" spans="1:29" ht="30" x14ac:dyDescent="0.25">
      <c r="A9297" s="61" t="s">
        <v>247</v>
      </c>
      <c r="B9297" s="61" t="s">
        <v>248</v>
      </c>
      <c r="C9297" s="62">
        <v>2004</v>
      </c>
      <c r="D9297" s="61" t="s">
        <v>75</v>
      </c>
      <c r="E9297" s="62">
        <v>4</v>
      </c>
      <c r="F9297" s="62">
        <v>33</v>
      </c>
      <c r="G9297" s="62">
        <v>5</v>
      </c>
      <c r="H9297" s="62">
        <v>0.1</v>
      </c>
      <c r="I9297" s="62">
        <v>8.25</v>
      </c>
      <c r="J9297" s="62">
        <v>30.69</v>
      </c>
      <c r="K9297" s="62">
        <v>22.31</v>
      </c>
      <c r="L9297" s="62">
        <v>22</v>
      </c>
      <c r="M9297" s="62">
        <v>0.46</v>
      </c>
      <c r="N9297" s="62">
        <v>5.58</v>
      </c>
      <c r="O9297" s="62">
        <v>269.02</v>
      </c>
      <c r="P9297" s="63"/>
      <c r="Q9297" s="63"/>
      <c r="R9297" s="63"/>
      <c r="S9297" s="63"/>
      <c r="T9297" s="63"/>
      <c r="U9297" s="63"/>
      <c r="V9297" s="63"/>
      <c r="W9297" s="63"/>
      <c r="X9297" s="63"/>
      <c r="Y9297" s="63"/>
      <c r="Z9297" s="62">
        <v>44</v>
      </c>
      <c r="AA9297" s="62">
        <v>1761</v>
      </c>
      <c r="AB9297" s="62">
        <v>36.69</v>
      </c>
      <c r="AC9297" s="62">
        <v>11</v>
      </c>
    </row>
    <row r="9298" spans="1:29" ht="30" x14ac:dyDescent="0.25">
      <c r="A9298" s="61" t="s">
        <v>378</v>
      </c>
      <c r="B9298" s="61" t="s">
        <v>379</v>
      </c>
      <c r="C9298" s="62">
        <v>2010</v>
      </c>
      <c r="D9298" s="61" t="s">
        <v>99</v>
      </c>
      <c r="E9298" s="62">
        <v>37</v>
      </c>
      <c r="F9298" s="62">
        <v>329993</v>
      </c>
      <c r="G9298" s="62">
        <v>45593</v>
      </c>
      <c r="H9298" s="62">
        <v>102.69</v>
      </c>
      <c r="I9298" s="62">
        <v>8918.73</v>
      </c>
      <c r="J9298" s="62">
        <v>306893.49</v>
      </c>
      <c r="K9298" s="62">
        <v>0</v>
      </c>
      <c r="L9298" s="63"/>
      <c r="M9298" s="63"/>
      <c r="N9298" s="63"/>
      <c r="O9298" s="63"/>
      <c r="P9298" s="63"/>
      <c r="Q9298" s="63"/>
      <c r="R9298" s="63"/>
      <c r="S9298" s="63"/>
      <c r="T9298" s="63"/>
      <c r="U9298" s="63"/>
      <c r="V9298" s="63"/>
      <c r="W9298" s="63"/>
      <c r="X9298" s="63"/>
      <c r="Y9298" s="63"/>
      <c r="Z9298" s="62">
        <v>88741</v>
      </c>
      <c r="AA9298" s="62">
        <v>8624</v>
      </c>
      <c r="AB9298" s="62">
        <v>19.420000000000002</v>
      </c>
      <c r="AC9298" s="62">
        <v>2398.41</v>
      </c>
    </row>
    <row r="9299" spans="1:29" ht="30" x14ac:dyDescent="0.25">
      <c r="A9299" s="61" t="s">
        <v>120</v>
      </c>
      <c r="B9299" s="61" t="s">
        <v>121</v>
      </c>
      <c r="C9299" s="62">
        <v>2003</v>
      </c>
      <c r="D9299" s="61" t="s">
        <v>86</v>
      </c>
      <c r="E9299" s="62">
        <v>74</v>
      </c>
      <c r="F9299" s="62">
        <v>11864</v>
      </c>
      <c r="G9299" s="62">
        <v>1986</v>
      </c>
      <c r="H9299" s="62">
        <v>2.2400000000000002</v>
      </c>
      <c r="I9299" s="62">
        <v>160.32</v>
      </c>
      <c r="J9299" s="62">
        <v>11033.52</v>
      </c>
      <c r="K9299" s="62">
        <v>652</v>
      </c>
      <c r="L9299" s="62">
        <v>1191</v>
      </c>
      <c r="M9299" s="62">
        <v>1.34</v>
      </c>
      <c r="N9299" s="62">
        <v>8.81</v>
      </c>
      <c r="O9299" s="62">
        <v>7862.66</v>
      </c>
      <c r="P9299" s="63"/>
      <c r="Q9299" s="63"/>
      <c r="R9299" s="63"/>
      <c r="S9299" s="63"/>
      <c r="T9299" s="63"/>
      <c r="U9299" s="63"/>
      <c r="V9299" s="63"/>
      <c r="W9299" s="63"/>
      <c r="X9299" s="63"/>
      <c r="Y9299" s="63"/>
      <c r="Z9299" s="62">
        <v>0</v>
      </c>
      <c r="AA9299" s="63"/>
      <c r="AB9299" s="63"/>
      <c r="AC9299" s="62">
        <v>0</v>
      </c>
    </row>
    <row r="9300" spans="1:29" ht="30" x14ac:dyDescent="0.25">
      <c r="A9300" s="61" t="s">
        <v>385</v>
      </c>
      <c r="B9300" s="61" t="s">
        <v>386</v>
      </c>
      <c r="C9300" s="62">
        <v>2005</v>
      </c>
      <c r="D9300" s="61" t="s">
        <v>83</v>
      </c>
      <c r="E9300" s="62">
        <v>1</v>
      </c>
      <c r="F9300" s="63"/>
      <c r="G9300" s="63"/>
      <c r="H9300" s="63"/>
      <c r="I9300" s="63"/>
      <c r="J9300" s="63"/>
      <c r="K9300" s="62">
        <v>0</v>
      </c>
      <c r="L9300" s="63"/>
      <c r="M9300" s="63"/>
      <c r="N9300" s="63"/>
      <c r="O9300" s="63"/>
      <c r="P9300" s="63"/>
      <c r="Q9300" s="63"/>
      <c r="R9300" s="63"/>
      <c r="S9300" s="63"/>
      <c r="T9300" s="63"/>
      <c r="U9300" s="63"/>
      <c r="V9300" s="63"/>
      <c r="W9300" s="63"/>
      <c r="X9300" s="63"/>
      <c r="Y9300" s="63"/>
      <c r="Z9300" s="62">
        <v>90.78</v>
      </c>
      <c r="AA9300" s="62">
        <v>2106</v>
      </c>
      <c r="AB9300" s="62">
        <v>175.5</v>
      </c>
      <c r="AC9300" s="62">
        <v>90.78</v>
      </c>
    </row>
    <row r="9301" spans="1:29" x14ac:dyDescent="0.25">
      <c r="A9301" s="61" t="s">
        <v>163</v>
      </c>
      <c r="B9301" s="61" t="s">
        <v>164</v>
      </c>
      <c r="C9301" s="62">
        <v>2005</v>
      </c>
      <c r="D9301" s="61" t="s">
        <v>72</v>
      </c>
      <c r="E9301" s="62">
        <v>104</v>
      </c>
      <c r="F9301" s="62">
        <v>809700</v>
      </c>
      <c r="G9301" s="62">
        <v>102079</v>
      </c>
      <c r="H9301" s="62">
        <v>81.790000000000006</v>
      </c>
      <c r="I9301" s="62">
        <v>7785.58</v>
      </c>
      <c r="J9301" s="62">
        <v>753021</v>
      </c>
      <c r="K9301" s="62">
        <v>0</v>
      </c>
      <c r="L9301" s="63"/>
      <c r="M9301" s="63"/>
      <c r="N9301" s="63"/>
      <c r="O9301" s="63"/>
      <c r="P9301" s="63"/>
      <c r="Q9301" s="63"/>
      <c r="R9301" s="63"/>
      <c r="S9301" s="63"/>
      <c r="T9301" s="63"/>
      <c r="U9301" s="63"/>
      <c r="V9301" s="63"/>
      <c r="W9301" s="63"/>
      <c r="X9301" s="63"/>
      <c r="Y9301" s="63"/>
      <c r="Z9301" s="62">
        <v>354700</v>
      </c>
      <c r="AA9301" s="62">
        <v>20882</v>
      </c>
      <c r="AB9301" s="62">
        <v>16.73</v>
      </c>
      <c r="AC9301" s="62">
        <v>3410.58</v>
      </c>
    </row>
    <row r="9302" spans="1:29" x14ac:dyDescent="0.25">
      <c r="A9302" s="61" t="s">
        <v>424</v>
      </c>
      <c r="B9302" s="61" t="s">
        <v>425</v>
      </c>
      <c r="C9302" s="62">
        <v>2015</v>
      </c>
      <c r="D9302" s="61" t="s">
        <v>75</v>
      </c>
      <c r="E9302" s="62">
        <v>8</v>
      </c>
      <c r="F9302" s="62">
        <v>3490</v>
      </c>
      <c r="G9302" s="62">
        <v>813</v>
      </c>
      <c r="H9302" s="62">
        <v>8.4700000000000006</v>
      </c>
      <c r="I9302" s="62">
        <v>436.25</v>
      </c>
      <c r="J9302" s="62">
        <v>3245.7</v>
      </c>
      <c r="K9302" s="62">
        <v>0</v>
      </c>
      <c r="L9302" s="63"/>
      <c r="M9302" s="63"/>
      <c r="N9302" s="63"/>
      <c r="O9302" s="63"/>
      <c r="P9302" s="63"/>
      <c r="Q9302" s="63"/>
      <c r="R9302" s="63"/>
      <c r="S9302" s="63"/>
      <c r="T9302" s="63"/>
      <c r="U9302" s="63"/>
      <c r="V9302" s="63"/>
      <c r="W9302" s="63"/>
      <c r="X9302" s="63"/>
      <c r="Y9302" s="63"/>
      <c r="Z9302" s="62">
        <v>44600</v>
      </c>
      <c r="AA9302" s="62">
        <v>4102</v>
      </c>
      <c r="AB9302" s="62">
        <v>42.73</v>
      </c>
      <c r="AC9302" s="62">
        <v>5575</v>
      </c>
    </row>
    <row r="9303" spans="1:29" x14ac:dyDescent="0.25">
      <c r="A9303" s="61" t="s">
        <v>102</v>
      </c>
      <c r="B9303" s="61" t="s">
        <v>103</v>
      </c>
      <c r="C9303" s="62">
        <v>2014</v>
      </c>
      <c r="D9303" s="61" t="s">
        <v>89</v>
      </c>
      <c r="E9303" s="62">
        <v>36</v>
      </c>
      <c r="F9303" s="63"/>
      <c r="G9303" s="63"/>
      <c r="H9303" s="63"/>
      <c r="I9303" s="63"/>
      <c r="J9303" s="63"/>
      <c r="K9303" s="62">
        <v>0</v>
      </c>
      <c r="L9303" s="63"/>
      <c r="M9303" s="63"/>
      <c r="N9303" s="63"/>
      <c r="O9303" s="63"/>
      <c r="P9303" s="63"/>
      <c r="Q9303" s="63"/>
      <c r="R9303" s="63"/>
      <c r="S9303" s="63"/>
      <c r="T9303" s="63"/>
      <c r="U9303" s="63"/>
      <c r="V9303" s="63"/>
      <c r="W9303" s="63"/>
      <c r="X9303" s="63"/>
      <c r="Y9303" s="63"/>
      <c r="Z9303" s="62">
        <v>0</v>
      </c>
      <c r="AA9303" s="63"/>
      <c r="AB9303" s="63"/>
      <c r="AC9303" s="62">
        <v>0</v>
      </c>
    </row>
    <row r="9304" spans="1:29" x14ac:dyDescent="0.25">
      <c r="A9304" s="61" t="s">
        <v>371</v>
      </c>
      <c r="B9304" s="61" t="s">
        <v>372</v>
      </c>
      <c r="C9304" s="62">
        <v>2007</v>
      </c>
      <c r="D9304" s="61" t="s">
        <v>99</v>
      </c>
      <c r="E9304" s="62">
        <v>31</v>
      </c>
      <c r="F9304" s="62">
        <v>128360</v>
      </c>
      <c r="G9304" s="62">
        <v>23500</v>
      </c>
      <c r="H9304" s="62">
        <v>63.17</v>
      </c>
      <c r="I9304" s="62">
        <v>4140.6499999999996</v>
      </c>
      <c r="J9304" s="62">
        <v>119374.8</v>
      </c>
      <c r="K9304" s="62">
        <v>7042.68</v>
      </c>
      <c r="L9304" s="62">
        <v>16224</v>
      </c>
      <c r="M9304" s="62">
        <v>43.61</v>
      </c>
      <c r="N9304" s="62">
        <v>227.18</v>
      </c>
      <c r="O9304" s="62">
        <v>84929.75</v>
      </c>
      <c r="P9304" s="63"/>
      <c r="Q9304" s="63"/>
      <c r="R9304" s="63"/>
      <c r="S9304" s="63"/>
      <c r="T9304" s="63"/>
      <c r="U9304" s="63"/>
      <c r="V9304" s="63"/>
      <c r="W9304" s="63"/>
      <c r="X9304" s="63"/>
      <c r="Y9304" s="63"/>
      <c r="Z9304" s="62">
        <v>107486</v>
      </c>
      <c r="AA9304" s="62">
        <v>5733</v>
      </c>
      <c r="AB9304" s="62">
        <v>15.41</v>
      </c>
      <c r="AC9304" s="62">
        <v>3467.29</v>
      </c>
    </row>
    <row r="9305" spans="1:29" x14ac:dyDescent="0.25">
      <c r="A9305" s="61" t="s">
        <v>235</v>
      </c>
      <c r="B9305" s="61" t="s">
        <v>236</v>
      </c>
      <c r="C9305" s="62">
        <v>2009</v>
      </c>
      <c r="D9305" s="61" t="s">
        <v>72</v>
      </c>
      <c r="E9305" s="62">
        <v>80</v>
      </c>
      <c r="F9305" s="62">
        <v>794314</v>
      </c>
      <c r="G9305" s="62">
        <v>47430</v>
      </c>
      <c r="H9305" s="62">
        <v>49.41</v>
      </c>
      <c r="I9305" s="62">
        <v>9928.93</v>
      </c>
      <c r="J9305" s="62">
        <v>738712.02</v>
      </c>
      <c r="K9305" s="62">
        <v>56723.57</v>
      </c>
      <c r="L9305" s="62">
        <v>81804</v>
      </c>
      <c r="M9305" s="62">
        <v>85.21</v>
      </c>
      <c r="N9305" s="62">
        <v>709.04</v>
      </c>
      <c r="O9305" s="62">
        <v>684046.54</v>
      </c>
      <c r="P9305" s="63"/>
      <c r="Q9305" s="63"/>
      <c r="R9305" s="63"/>
      <c r="S9305" s="63"/>
      <c r="T9305" s="63"/>
      <c r="U9305" s="63"/>
      <c r="V9305" s="63"/>
      <c r="W9305" s="63"/>
      <c r="X9305" s="63"/>
      <c r="Y9305" s="63"/>
      <c r="Z9305" s="62">
        <v>267000</v>
      </c>
      <c r="AA9305" s="62">
        <v>6259</v>
      </c>
      <c r="AB9305" s="62">
        <v>6.52</v>
      </c>
      <c r="AC9305" s="62">
        <v>3337.5</v>
      </c>
    </row>
    <row r="9306" spans="1:29" ht="30" x14ac:dyDescent="0.25">
      <c r="A9306" s="61" t="s">
        <v>245</v>
      </c>
      <c r="B9306" s="61" t="s">
        <v>246</v>
      </c>
      <c r="C9306" s="62">
        <v>2017</v>
      </c>
      <c r="D9306" s="61" t="s">
        <v>94</v>
      </c>
      <c r="E9306" s="62">
        <v>4</v>
      </c>
      <c r="F9306" s="63"/>
      <c r="G9306" s="63"/>
      <c r="H9306" s="63"/>
      <c r="I9306" s="63"/>
      <c r="J9306" s="63"/>
      <c r="K9306" s="62">
        <v>0</v>
      </c>
      <c r="L9306" s="63"/>
      <c r="M9306" s="63"/>
      <c r="N9306" s="63"/>
      <c r="O9306" s="63"/>
      <c r="P9306" s="63"/>
      <c r="Q9306" s="63"/>
      <c r="R9306" s="63"/>
      <c r="S9306" s="63"/>
      <c r="T9306" s="63"/>
      <c r="U9306" s="63"/>
      <c r="V9306" s="63"/>
      <c r="W9306" s="63"/>
      <c r="X9306" s="63"/>
      <c r="Y9306" s="63"/>
      <c r="Z9306" s="62">
        <v>23000</v>
      </c>
      <c r="AA9306" s="62">
        <v>4033</v>
      </c>
      <c r="AB9306" s="62">
        <v>84.02</v>
      </c>
      <c r="AC9306" s="62">
        <v>5750</v>
      </c>
    </row>
    <row r="9307" spans="1:29" ht="30" x14ac:dyDescent="0.25">
      <c r="A9307" s="61" t="s">
        <v>365</v>
      </c>
      <c r="B9307" s="61" t="s">
        <v>366</v>
      </c>
      <c r="C9307" s="62">
        <v>2010</v>
      </c>
      <c r="D9307" s="61" t="s">
        <v>86</v>
      </c>
      <c r="E9307" s="62">
        <v>42</v>
      </c>
      <c r="F9307" s="62">
        <v>14199</v>
      </c>
      <c r="G9307" s="62">
        <v>194299</v>
      </c>
      <c r="H9307" s="62">
        <v>385.51</v>
      </c>
      <c r="I9307" s="62">
        <v>338.07</v>
      </c>
      <c r="J9307" s="62">
        <v>13205.07</v>
      </c>
      <c r="K9307" s="62">
        <v>1050.44</v>
      </c>
      <c r="L9307" s="62">
        <v>97584</v>
      </c>
      <c r="M9307" s="62">
        <v>193.62</v>
      </c>
      <c r="N9307" s="63"/>
      <c r="O9307" s="63"/>
      <c r="P9307" s="63"/>
      <c r="Q9307" s="63"/>
      <c r="R9307" s="63"/>
      <c r="S9307" s="63"/>
      <c r="T9307" s="63"/>
      <c r="U9307" s="63"/>
      <c r="V9307" s="63"/>
      <c r="W9307" s="63"/>
      <c r="X9307" s="63"/>
      <c r="Y9307" s="63"/>
      <c r="Z9307" s="62">
        <v>324058</v>
      </c>
      <c r="AA9307" s="62">
        <v>15830</v>
      </c>
      <c r="AB9307" s="62">
        <v>31.41</v>
      </c>
      <c r="AC9307" s="62">
        <v>7715.67</v>
      </c>
    </row>
    <row r="9308" spans="1:29" x14ac:dyDescent="0.25">
      <c r="A9308" s="61" t="s">
        <v>281</v>
      </c>
      <c r="B9308" s="61" t="s">
        <v>282</v>
      </c>
      <c r="C9308" s="62">
        <v>2007</v>
      </c>
      <c r="D9308" s="61" t="s">
        <v>99</v>
      </c>
      <c r="E9308" s="62">
        <v>40</v>
      </c>
      <c r="F9308" s="62">
        <v>406770</v>
      </c>
      <c r="G9308" s="62">
        <v>63896</v>
      </c>
      <c r="H9308" s="62">
        <v>133.12</v>
      </c>
      <c r="I9308" s="62">
        <v>10169.25</v>
      </c>
      <c r="J9308" s="62">
        <v>378296.1</v>
      </c>
      <c r="K9308" s="62">
        <v>0</v>
      </c>
      <c r="L9308" s="63"/>
      <c r="M9308" s="63"/>
      <c r="N9308" s="63"/>
      <c r="O9308" s="63"/>
      <c r="P9308" s="63"/>
      <c r="Q9308" s="63"/>
      <c r="R9308" s="63"/>
      <c r="S9308" s="63"/>
      <c r="T9308" s="63"/>
      <c r="U9308" s="63"/>
      <c r="V9308" s="63"/>
      <c r="W9308" s="63"/>
      <c r="X9308" s="63"/>
      <c r="Y9308" s="63"/>
      <c r="Z9308" s="62">
        <v>245100</v>
      </c>
      <c r="AA9308" s="62">
        <v>27808</v>
      </c>
      <c r="AB9308" s="62">
        <v>57.93</v>
      </c>
      <c r="AC9308" s="62">
        <v>6127.5</v>
      </c>
    </row>
    <row r="9309" spans="1:29" ht="30" x14ac:dyDescent="0.25">
      <c r="A9309" s="61" t="s">
        <v>391</v>
      </c>
      <c r="B9309" s="61" t="s">
        <v>392</v>
      </c>
      <c r="C9309" s="62">
        <v>2018</v>
      </c>
      <c r="D9309" s="61" t="s">
        <v>99</v>
      </c>
      <c r="E9309" s="62">
        <v>56</v>
      </c>
      <c r="F9309" s="62">
        <v>119452</v>
      </c>
      <c r="G9309" s="62">
        <v>26344</v>
      </c>
      <c r="H9309" s="62">
        <v>39.200000000000003</v>
      </c>
      <c r="I9309" s="62">
        <v>2133.0700000000002</v>
      </c>
      <c r="J9309" s="62">
        <v>111090.36</v>
      </c>
      <c r="K9309" s="62">
        <v>24895.25</v>
      </c>
      <c r="L9309" s="62">
        <v>29794</v>
      </c>
      <c r="M9309" s="62">
        <v>44.34</v>
      </c>
      <c r="N9309" s="62">
        <v>444.56</v>
      </c>
      <c r="O9309" s="62">
        <v>300219.26</v>
      </c>
      <c r="P9309" s="63"/>
      <c r="Q9309" s="63"/>
      <c r="R9309" s="63"/>
      <c r="S9309" s="63"/>
      <c r="T9309" s="63"/>
      <c r="U9309" s="63"/>
      <c r="V9309" s="63"/>
      <c r="W9309" s="63"/>
      <c r="X9309" s="63"/>
      <c r="Y9309" s="63"/>
      <c r="Z9309" s="62">
        <v>1188</v>
      </c>
      <c r="AA9309" s="62">
        <v>14504</v>
      </c>
      <c r="AB9309" s="62">
        <v>21.58</v>
      </c>
      <c r="AC9309" s="62">
        <v>21.21</v>
      </c>
    </row>
    <row r="9310" spans="1:29" x14ac:dyDescent="0.25">
      <c r="A9310" s="61" t="s">
        <v>157</v>
      </c>
      <c r="B9310" s="61" t="s">
        <v>158</v>
      </c>
      <c r="C9310" s="62">
        <v>2014</v>
      </c>
      <c r="D9310" s="61" t="s">
        <v>298</v>
      </c>
      <c r="E9310" s="62">
        <v>3</v>
      </c>
      <c r="F9310" s="63"/>
      <c r="G9310" s="63"/>
      <c r="H9310" s="63"/>
      <c r="I9310" s="63"/>
      <c r="J9310" s="63"/>
      <c r="K9310" s="62">
        <v>0</v>
      </c>
      <c r="L9310" s="63"/>
      <c r="M9310" s="63"/>
      <c r="N9310" s="63"/>
      <c r="O9310" s="63"/>
      <c r="P9310" s="63"/>
      <c r="Q9310" s="63"/>
      <c r="R9310" s="63"/>
      <c r="S9310" s="63"/>
      <c r="T9310" s="63"/>
      <c r="U9310" s="63"/>
      <c r="V9310" s="63"/>
      <c r="W9310" s="63"/>
      <c r="X9310" s="63"/>
      <c r="Y9310" s="63"/>
      <c r="Z9310" s="62">
        <v>0</v>
      </c>
      <c r="AA9310" s="63"/>
      <c r="AB9310" s="63"/>
      <c r="AC9310" s="62">
        <v>0</v>
      </c>
    </row>
    <row r="9311" spans="1:29" x14ac:dyDescent="0.25">
      <c r="A9311" s="61" t="s">
        <v>399</v>
      </c>
      <c r="B9311" s="61" t="s">
        <v>400</v>
      </c>
      <c r="C9311" s="62">
        <v>2013</v>
      </c>
      <c r="D9311" s="61" t="s">
        <v>78</v>
      </c>
      <c r="E9311" s="62">
        <v>40</v>
      </c>
      <c r="F9311" s="62">
        <v>456320</v>
      </c>
      <c r="G9311" s="62">
        <v>66359</v>
      </c>
      <c r="H9311" s="62">
        <v>138.25</v>
      </c>
      <c r="I9311" s="62">
        <v>11408</v>
      </c>
      <c r="J9311" s="62">
        <v>424377.59999999998</v>
      </c>
      <c r="K9311" s="62">
        <v>0</v>
      </c>
      <c r="L9311" s="63"/>
      <c r="M9311" s="63"/>
      <c r="N9311" s="63"/>
      <c r="O9311" s="63"/>
      <c r="P9311" s="63"/>
      <c r="Q9311" s="63"/>
      <c r="R9311" s="63"/>
      <c r="S9311" s="63"/>
      <c r="T9311" s="63"/>
      <c r="U9311" s="63"/>
      <c r="V9311" s="63"/>
      <c r="W9311" s="63"/>
      <c r="X9311" s="63"/>
      <c r="Y9311" s="63"/>
      <c r="Z9311" s="62">
        <v>0</v>
      </c>
      <c r="AA9311" s="62">
        <v>124183</v>
      </c>
      <c r="AB9311" s="62">
        <v>258.70999999999998</v>
      </c>
      <c r="AC9311" s="62">
        <v>0</v>
      </c>
    </row>
    <row r="9312" spans="1:29" x14ac:dyDescent="0.25">
      <c r="A9312" s="61" t="s">
        <v>113</v>
      </c>
      <c r="B9312" s="61" t="s">
        <v>114</v>
      </c>
      <c r="C9312" s="62">
        <v>2010</v>
      </c>
      <c r="D9312" s="61" t="s">
        <v>373</v>
      </c>
      <c r="E9312" s="62">
        <v>4</v>
      </c>
      <c r="F9312" s="63"/>
      <c r="G9312" s="63"/>
      <c r="H9312" s="63"/>
      <c r="I9312" s="63"/>
      <c r="J9312" s="63"/>
      <c r="K9312" s="62">
        <v>0</v>
      </c>
      <c r="L9312" s="63"/>
      <c r="M9312" s="63"/>
      <c r="N9312" s="63"/>
      <c r="O9312" s="63"/>
      <c r="P9312" s="63"/>
      <c r="Q9312" s="63"/>
      <c r="R9312" s="63"/>
      <c r="S9312" s="63"/>
      <c r="T9312" s="63"/>
      <c r="U9312" s="63"/>
      <c r="V9312" s="63"/>
      <c r="W9312" s="63"/>
      <c r="X9312" s="63"/>
      <c r="Y9312" s="63"/>
      <c r="Z9312" s="62">
        <v>0</v>
      </c>
      <c r="AA9312" s="63"/>
      <c r="AB9312" s="63"/>
      <c r="AC9312" s="62">
        <v>0</v>
      </c>
    </row>
    <row r="9313" spans="1:29" x14ac:dyDescent="0.25">
      <c r="A9313" s="61" t="s">
        <v>251</v>
      </c>
      <c r="B9313" s="61" t="s">
        <v>252</v>
      </c>
      <c r="C9313" s="62">
        <v>2005</v>
      </c>
      <c r="D9313" s="61" t="s">
        <v>99</v>
      </c>
      <c r="E9313" s="62">
        <v>40</v>
      </c>
      <c r="F9313" s="62">
        <v>457280</v>
      </c>
      <c r="G9313" s="62">
        <v>54213</v>
      </c>
      <c r="H9313" s="62">
        <v>112.94</v>
      </c>
      <c r="I9313" s="62">
        <v>11432</v>
      </c>
      <c r="J9313" s="62">
        <v>425270.4</v>
      </c>
      <c r="K9313" s="62">
        <v>0</v>
      </c>
      <c r="L9313" s="63"/>
      <c r="M9313" s="63"/>
      <c r="N9313" s="63"/>
      <c r="O9313" s="63"/>
      <c r="P9313" s="63"/>
      <c r="Q9313" s="63"/>
      <c r="R9313" s="63"/>
      <c r="S9313" s="63"/>
      <c r="T9313" s="63"/>
      <c r="U9313" s="63"/>
      <c r="V9313" s="63"/>
      <c r="W9313" s="63"/>
      <c r="X9313" s="63"/>
      <c r="Y9313" s="63"/>
      <c r="Z9313" s="62">
        <v>939</v>
      </c>
      <c r="AA9313" s="62">
        <v>7921</v>
      </c>
      <c r="AB9313" s="62">
        <v>16.5</v>
      </c>
      <c r="AC9313" s="62">
        <v>23.48</v>
      </c>
    </row>
    <row r="9314" spans="1:29" x14ac:dyDescent="0.25">
      <c r="A9314" s="61" t="s">
        <v>484</v>
      </c>
      <c r="B9314" s="61" t="s">
        <v>485</v>
      </c>
      <c r="C9314" s="62">
        <v>2012</v>
      </c>
      <c r="D9314" s="61" t="s">
        <v>86</v>
      </c>
      <c r="E9314" s="62">
        <v>28</v>
      </c>
      <c r="F9314" s="63"/>
      <c r="G9314" s="63"/>
      <c r="H9314" s="63"/>
      <c r="I9314" s="63"/>
      <c r="J9314" s="63"/>
      <c r="K9314" s="62">
        <v>22253.15</v>
      </c>
      <c r="L9314" s="62">
        <v>26540</v>
      </c>
      <c r="M9314" s="62">
        <v>78.989999999999995</v>
      </c>
      <c r="N9314" s="62">
        <v>794.76</v>
      </c>
      <c r="O9314" s="62">
        <v>268357.44</v>
      </c>
      <c r="P9314" s="63"/>
      <c r="Q9314" s="63"/>
      <c r="R9314" s="63"/>
      <c r="S9314" s="63"/>
      <c r="T9314" s="63"/>
      <c r="U9314" s="63"/>
      <c r="V9314" s="63"/>
      <c r="W9314" s="63"/>
      <c r="X9314" s="63"/>
      <c r="Y9314" s="63"/>
      <c r="Z9314" s="62">
        <v>0</v>
      </c>
      <c r="AA9314" s="63"/>
      <c r="AB9314" s="63"/>
      <c r="AC9314" s="62">
        <v>0</v>
      </c>
    </row>
    <row r="9315" spans="1:29" ht="30" x14ac:dyDescent="0.25">
      <c r="A9315" s="61" t="s">
        <v>182</v>
      </c>
      <c r="B9315" s="61" t="s">
        <v>183</v>
      </c>
      <c r="C9315" s="62">
        <v>2011</v>
      </c>
      <c r="D9315" s="61" t="s">
        <v>75</v>
      </c>
      <c r="E9315" s="62">
        <v>5</v>
      </c>
      <c r="F9315" s="62">
        <v>123</v>
      </c>
      <c r="G9315" s="62">
        <v>33</v>
      </c>
      <c r="H9315" s="62">
        <v>0.55000000000000004</v>
      </c>
      <c r="I9315" s="62">
        <v>24.6</v>
      </c>
      <c r="J9315" s="62">
        <v>114.39</v>
      </c>
      <c r="K9315" s="62">
        <v>0</v>
      </c>
      <c r="L9315" s="63"/>
      <c r="M9315" s="63"/>
      <c r="N9315" s="63"/>
      <c r="O9315" s="63"/>
      <c r="P9315" s="63"/>
      <c r="Q9315" s="63"/>
      <c r="R9315" s="63"/>
      <c r="S9315" s="63"/>
      <c r="T9315" s="63"/>
      <c r="U9315" s="63"/>
      <c r="V9315" s="63"/>
      <c r="W9315" s="63"/>
      <c r="X9315" s="63"/>
      <c r="Y9315" s="63"/>
      <c r="Z9315" s="62">
        <v>45434</v>
      </c>
      <c r="AA9315" s="62">
        <v>4152</v>
      </c>
      <c r="AB9315" s="62">
        <v>69.2</v>
      </c>
      <c r="AC9315" s="62">
        <v>9086.7999999999993</v>
      </c>
    </row>
    <row r="9316" spans="1:29" x14ac:dyDescent="0.25">
      <c r="A9316" s="61" t="s">
        <v>383</v>
      </c>
      <c r="B9316" s="61" t="s">
        <v>384</v>
      </c>
      <c r="C9316" s="62">
        <v>2017</v>
      </c>
      <c r="D9316" s="61" t="s">
        <v>94</v>
      </c>
      <c r="E9316" s="62">
        <v>10</v>
      </c>
      <c r="F9316" s="62">
        <v>833</v>
      </c>
      <c r="G9316" s="62">
        <v>183</v>
      </c>
      <c r="H9316" s="62">
        <v>1.53</v>
      </c>
      <c r="I9316" s="62">
        <v>83.3</v>
      </c>
      <c r="J9316" s="62">
        <v>774.69</v>
      </c>
      <c r="K9316" s="62">
        <v>0</v>
      </c>
      <c r="L9316" s="63"/>
      <c r="M9316" s="63"/>
      <c r="N9316" s="63"/>
      <c r="O9316" s="63"/>
      <c r="P9316" s="63"/>
      <c r="Q9316" s="63"/>
      <c r="R9316" s="63"/>
      <c r="S9316" s="63"/>
      <c r="T9316" s="63"/>
      <c r="U9316" s="63"/>
      <c r="V9316" s="63"/>
      <c r="W9316" s="63"/>
      <c r="X9316" s="63"/>
      <c r="Y9316" s="63"/>
      <c r="Z9316" s="62">
        <v>1092.17</v>
      </c>
      <c r="AA9316" s="62">
        <v>2849</v>
      </c>
      <c r="AB9316" s="62">
        <v>23.74</v>
      </c>
      <c r="AC9316" s="62">
        <v>109.22</v>
      </c>
    </row>
    <row r="9317" spans="1:29" ht="30" x14ac:dyDescent="0.25">
      <c r="A9317" s="61" t="s">
        <v>142</v>
      </c>
      <c r="B9317" s="61" t="s">
        <v>143</v>
      </c>
      <c r="C9317" s="62">
        <v>2014</v>
      </c>
      <c r="D9317" s="61" t="s">
        <v>135</v>
      </c>
      <c r="E9317" s="62">
        <v>50</v>
      </c>
      <c r="F9317" s="63"/>
      <c r="G9317" s="63"/>
      <c r="H9317" s="63"/>
      <c r="I9317" s="63"/>
      <c r="J9317" s="63"/>
      <c r="K9317" s="62">
        <v>0</v>
      </c>
      <c r="L9317" s="63"/>
      <c r="M9317" s="63"/>
      <c r="N9317" s="63"/>
      <c r="O9317" s="63"/>
      <c r="P9317" s="63"/>
      <c r="Q9317" s="63"/>
      <c r="R9317" s="63"/>
      <c r="S9317" s="63"/>
      <c r="T9317" s="63"/>
      <c r="U9317" s="63"/>
      <c r="V9317" s="63"/>
      <c r="W9317" s="63"/>
      <c r="X9317" s="63"/>
      <c r="Y9317" s="63"/>
      <c r="Z9317" s="62">
        <v>1487838.49</v>
      </c>
      <c r="AA9317" s="62">
        <v>79141</v>
      </c>
      <c r="AB9317" s="62">
        <v>131.9</v>
      </c>
      <c r="AC9317" s="62">
        <v>29756.77</v>
      </c>
    </row>
    <row r="9318" spans="1:29" x14ac:dyDescent="0.25">
      <c r="A9318" s="61" t="s">
        <v>202</v>
      </c>
      <c r="B9318" s="61" t="s">
        <v>203</v>
      </c>
      <c r="C9318" s="62">
        <v>2015</v>
      </c>
      <c r="D9318" s="61" t="s">
        <v>99</v>
      </c>
      <c r="E9318" s="62">
        <v>24</v>
      </c>
      <c r="F9318" s="62">
        <v>198474</v>
      </c>
      <c r="G9318" s="62">
        <v>41041</v>
      </c>
      <c r="H9318" s="62">
        <v>142.5</v>
      </c>
      <c r="I9318" s="62">
        <v>8269.75</v>
      </c>
      <c r="J9318" s="62">
        <v>184580.82</v>
      </c>
      <c r="K9318" s="62">
        <v>0</v>
      </c>
      <c r="L9318" s="63"/>
      <c r="M9318" s="63"/>
      <c r="N9318" s="63"/>
      <c r="O9318" s="63"/>
      <c r="P9318" s="63"/>
      <c r="Q9318" s="63"/>
      <c r="R9318" s="63"/>
      <c r="S9318" s="63"/>
      <c r="T9318" s="63"/>
      <c r="U9318" s="63"/>
      <c r="V9318" s="63"/>
      <c r="W9318" s="63"/>
      <c r="X9318" s="63"/>
      <c r="Y9318" s="63"/>
      <c r="Z9318" s="62">
        <v>318905</v>
      </c>
      <c r="AA9318" s="62">
        <v>2525</v>
      </c>
      <c r="AB9318" s="62">
        <v>8.77</v>
      </c>
      <c r="AC9318" s="62">
        <v>13287.71</v>
      </c>
    </row>
    <row r="9319" spans="1:29" x14ac:dyDescent="0.25">
      <c r="A9319" s="61" t="s">
        <v>196</v>
      </c>
      <c r="B9319" s="61" t="s">
        <v>197</v>
      </c>
      <c r="C9319" s="62">
        <v>2018</v>
      </c>
      <c r="D9319" s="61" t="s">
        <v>78</v>
      </c>
      <c r="E9319" s="62">
        <v>24</v>
      </c>
      <c r="F9319" s="62">
        <v>57660</v>
      </c>
      <c r="G9319" s="62">
        <v>10254</v>
      </c>
      <c r="H9319" s="62">
        <v>35.6</v>
      </c>
      <c r="I9319" s="62">
        <v>2402.5</v>
      </c>
      <c r="J9319" s="62">
        <v>53623.8</v>
      </c>
      <c r="K9319" s="62">
        <v>5657.61</v>
      </c>
      <c r="L9319" s="62">
        <v>8358</v>
      </c>
      <c r="M9319" s="62">
        <v>29.02</v>
      </c>
      <c r="N9319" s="62">
        <v>235.73</v>
      </c>
      <c r="O9319" s="62">
        <v>68226.86</v>
      </c>
      <c r="P9319" s="63"/>
      <c r="Q9319" s="63"/>
      <c r="R9319" s="63"/>
      <c r="S9319" s="63"/>
      <c r="T9319" s="63"/>
      <c r="U9319" s="63"/>
      <c r="V9319" s="63"/>
      <c r="W9319" s="63"/>
      <c r="X9319" s="63"/>
      <c r="Y9319" s="63"/>
      <c r="Z9319" s="62">
        <v>11312</v>
      </c>
      <c r="AA9319" s="62">
        <v>4433</v>
      </c>
      <c r="AB9319" s="62">
        <v>15.39</v>
      </c>
      <c r="AC9319" s="62">
        <v>471.33</v>
      </c>
    </row>
    <row r="9320" spans="1:29" x14ac:dyDescent="0.25">
      <c r="A9320" s="61" t="s">
        <v>163</v>
      </c>
      <c r="B9320" s="61" t="s">
        <v>164</v>
      </c>
      <c r="C9320" s="62">
        <v>2016</v>
      </c>
      <c r="D9320" s="61" t="s">
        <v>89</v>
      </c>
      <c r="E9320" s="62">
        <v>36</v>
      </c>
      <c r="F9320" s="62">
        <v>289880</v>
      </c>
      <c r="G9320" s="62">
        <v>54206</v>
      </c>
      <c r="H9320" s="62">
        <v>125.48</v>
      </c>
      <c r="I9320" s="62">
        <v>8052.22</v>
      </c>
      <c r="J9320" s="62">
        <v>269588.40000000002</v>
      </c>
      <c r="K9320" s="62">
        <v>0</v>
      </c>
      <c r="L9320" s="63"/>
      <c r="M9320" s="63"/>
      <c r="N9320" s="63"/>
      <c r="O9320" s="63"/>
      <c r="P9320" s="63"/>
      <c r="Q9320" s="63"/>
      <c r="R9320" s="63"/>
      <c r="S9320" s="63"/>
      <c r="T9320" s="63"/>
      <c r="U9320" s="63"/>
      <c r="V9320" s="63"/>
      <c r="W9320" s="63"/>
      <c r="X9320" s="63"/>
      <c r="Y9320" s="63"/>
      <c r="Z9320" s="62">
        <v>238158</v>
      </c>
      <c r="AA9320" s="62">
        <v>20638</v>
      </c>
      <c r="AB9320" s="62">
        <v>47.77</v>
      </c>
      <c r="AC9320" s="62">
        <v>6615.5</v>
      </c>
    </row>
    <row r="9321" spans="1:29" x14ac:dyDescent="0.25">
      <c r="A9321" s="61" t="s">
        <v>210</v>
      </c>
      <c r="B9321" s="61" t="s">
        <v>211</v>
      </c>
      <c r="C9321" s="62">
        <v>2014</v>
      </c>
      <c r="D9321" s="61" t="s">
        <v>86</v>
      </c>
      <c r="E9321" s="62">
        <v>70</v>
      </c>
      <c r="F9321" s="62">
        <v>459456</v>
      </c>
      <c r="G9321" s="62">
        <v>117202</v>
      </c>
      <c r="H9321" s="62">
        <v>139.53</v>
      </c>
      <c r="I9321" s="62">
        <v>6563.66</v>
      </c>
      <c r="J9321" s="62">
        <v>427294.08</v>
      </c>
      <c r="K9321" s="62">
        <v>57926.29</v>
      </c>
      <c r="L9321" s="62">
        <v>86485</v>
      </c>
      <c r="M9321" s="62">
        <v>102.96</v>
      </c>
      <c r="N9321" s="62">
        <v>827.52</v>
      </c>
      <c r="O9321" s="62">
        <v>698550.45</v>
      </c>
      <c r="P9321" s="63"/>
      <c r="Q9321" s="63"/>
      <c r="R9321" s="63"/>
      <c r="S9321" s="63"/>
      <c r="T9321" s="63"/>
      <c r="U9321" s="63"/>
      <c r="V9321" s="63"/>
      <c r="W9321" s="63"/>
      <c r="X9321" s="63"/>
      <c r="Y9321" s="63"/>
      <c r="Z9321" s="62">
        <v>765341</v>
      </c>
      <c r="AA9321" s="62">
        <v>95497</v>
      </c>
      <c r="AB9321" s="62">
        <v>113.69</v>
      </c>
      <c r="AC9321" s="62">
        <v>10933.44</v>
      </c>
    </row>
    <row r="9322" spans="1:29" x14ac:dyDescent="0.25">
      <c r="A9322" s="61" t="s">
        <v>380</v>
      </c>
      <c r="B9322" s="61" t="s">
        <v>381</v>
      </c>
      <c r="C9322" s="62">
        <v>2012</v>
      </c>
      <c r="D9322" s="61" t="s">
        <v>78</v>
      </c>
      <c r="E9322" s="62">
        <v>64</v>
      </c>
      <c r="F9322" s="62">
        <v>534000</v>
      </c>
      <c r="G9322" s="62">
        <v>90756</v>
      </c>
      <c r="H9322" s="62">
        <v>118.17</v>
      </c>
      <c r="I9322" s="62">
        <v>8343.75</v>
      </c>
      <c r="J9322" s="62">
        <v>496620</v>
      </c>
      <c r="K9322" s="62">
        <v>0</v>
      </c>
      <c r="L9322" s="63"/>
      <c r="M9322" s="63"/>
      <c r="N9322" s="63"/>
      <c r="O9322" s="63"/>
      <c r="P9322" s="63"/>
      <c r="Q9322" s="63"/>
      <c r="R9322" s="63"/>
      <c r="S9322" s="63"/>
      <c r="T9322" s="63"/>
      <c r="U9322" s="63"/>
      <c r="V9322" s="63"/>
      <c r="W9322" s="63"/>
      <c r="X9322" s="63"/>
      <c r="Y9322" s="63"/>
      <c r="Z9322" s="62">
        <v>111500</v>
      </c>
      <c r="AA9322" s="62">
        <v>5865</v>
      </c>
      <c r="AB9322" s="62">
        <v>7.64</v>
      </c>
      <c r="AC9322" s="62">
        <v>1742.19</v>
      </c>
    </row>
    <row r="9323" spans="1:29" ht="30" x14ac:dyDescent="0.25">
      <c r="A9323" s="61" t="s">
        <v>165</v>
      </c>
      <c r="B9323" s="61" t="s">
        <v>166</v>
      </c>
      <c r="C9323" s="62">
        <v>2018</v>
      </c>
      <c r="D9323" s="61" t="s">
        <v>75</v>
      </c>
      <c r="E9323" s="62">
        <v>4</v>
      </c>
      <c r="F9323" s="62">
        <v>91</v>
      </c>
      <c r="G9323" s="62">
        <v>66</v>
      </c>
      <c r="H9323" s="62">
        <v>1.38</v>
      </c>
      <c r="I9323" s="62">
        <v>22.75</v>
      </c>
      <c r="J9323" s="62">
        <v>84.63</v>
      </c>
      <c r="K9323" s="62">
        <v>0</v>
      </c>
      <c r="L9323" s="63"/>
      <c r="M9323" s="63"/>
      <c r="N9323" s="63"/>
      <c r="O9323" s="63"/>
      <c r="P9323" s="63"/>
      <c r="Q9323" s="63"/>
      <c r="R9323" s="63"/>
      <c r="S9323" s="63"/>
      <c r="T9323" s="63"/>
      <c r="U9323" s="63"/>
      <c r="V9323" s="63"/>
      <c r="W9323" s="63"/>
      <c r="X9323" s="63"/>
      <c r="Y9323" s="63"/>
      <c r="Z9323" s="62">
        <v>0.32</v>
      </c>
      <c r="AA9323" s="62">
        <v>2586</v>
      </c>
      <c r="AB9323" s="62">
        <v>53.88</v>
      </c>
      <c r="AC9323" s="62">
        <v>0.08</v>
      </c>
    </row>
    <row r="9324" spans="1:29" ht="30" x14ac:dyDescent="0.25">
      <c r="A9324" s="61" t="s">
        <v>231</v>
      </c>
      <c r="B9324" s="61" t="s">
        <v>232</v>
      </c>
      <c r="C9324" s="62">
        <v>2011</v>
      </c>
      <c r="D9324" s="61" t="s">
        <v>86</v>
      </c>
      <c r="E9324" s="62">
        <v>226</v>
      </c>
      <c r="F9324" s="62">
        <v>2217734</v>
      </c>
      <c r="G9324" s="62">
        <v>298402</v>
      </c>
      <c r="H9324" s="62">
        <v>110.03</v>
      </c>
      <c r="I9324" s="62">
        <v>9812.98</v>
      </c>
      <c r="J9324" s="62">
        <v>2062492.62</v>
      </c>
      <c r="K9324" s="62">
        <v>211642.1</v>
      </c>
      <c r="L9324" s="62">
        <v>314853</v>
      </c>
      <c r="M9324" s="62">
        <v>116.1</v>
      </c>
      <c r="N9324" s="62">
        <v>936.47</v>
      </c>
      <c r="O9324" s="62">
        <v>2552255.52</v>
      </c>
      <c r="P9324" s="63"/>
      <c r="Q9324" s="63"/>
      <c r="R9324" s="63"/>
      <c r="S9324" s="63"/>
      <c r="T9324" s="63"/>
      <c r="U9324" s="63"/>
      <c r="V9324" s="63"/>
      <c r="W9324" s="63"/>
      <c r="X9324" s="63"/>
      <c r="Y9324" s="63"/>
      <c r="Z9324" s="62">
        <v>2199640</v>
      </c>
      <c r="AA9324" s="62">
        <v>157719</v>
      </c>
      <c r="AB9324" s="62">
        <v>58.16</v>
      </c>
      <c r="AC9324" s="62">
        <v>9732.92</v>
      </c>
    </row>
    <row r="9325" spans="1:29" x14ac:dyDescent="0.25">
      <c r="A9325" s="61" t="s">
        <v>70</v>
      </c>
      <c r="B9325" s="61" t="s">
        <v>71</v>
      </c>
      <c r="C9325" s="62">
        <v>2015</v>
      </c>
      <c r="D9325" s="61" t="s">
        <v>297</v>
      </c>
      <c r="E9325" s="62">
        <v>100</v>
      </c>
      <c r="F9325" s="62">
        <v>4195</v>
      </c>
      <c r="G9325" s="62">
        <v>1604</v>
      </c>
      <c r="H9325" s="62">
        <v>1.34</v>
      </c>
      <c r="I9325" s="62">
        <v>41.95</v>
      </c>
      <c r="J9325" s="62">
        <v>3901.35</v>
      </c>
      <c r="K9325" s="62">
        <v>0</v>
      </c>
      <c r="L9325" s="63"/>
      <c r="M9325" s="63"/>
      <c r="N9325" s="63"/>
      <c r="O9325" s="63"/>
      <c r="P9325" s="63"/>
      <c r="Q9325" s="63"/>
      <c r="R9325" s="63"/>
      <c r="S9325" s="63"/>
      <c r="T9325" s="63"/>
      <c r="U9325" s="63"/>
      <c r="V9325" s="63"/>
      <c r="W9325" s="63"/>
      <c r="X9325" s="63"/>
      <c r="Y9325" s="63"/>
      <c r="Z9325" s="62">
        <v>0</v>
      </c>
      <c r="AA9325" s="63"/>
      <c r="AB9325" s="63"/>
      <c r="AC9325" s="62">
        <v>0</v>
      </c>
    </row>
    <row r="9326" spans="1:29" x14ac:dyDescent="0.25">
      <c r="A9326" s="61" t="s">
        <v>178</v>
      </c>
      <c r="B9326" s="61" t="s">
        <v>179</v>
      </c>
      <c r="C9326" s="62">
        <v>2012</v>
      </c>
      <c r="D9326" s="61" t="s">
        <v>72</v>
      </c>
      <c r="E9326" s="62">
        <v>96</v>
      </c>
      <c r="F9326" s="62">
        <v>248796</v>
      </c>
      <c r="G9326" s="62">
        <v>47763</v>
      </c>
      <c r="H9326" s="62">
        <v>41.46</v>
      </c>
      <c r="I9326" s="62">
        <v>2591.63</v>
      </c>
      <c r="J9326" s="62">
        <v>231380.28</v>
      </c>
      <c r="K9326" s="62">
        <v>37651.79</v>
      </c>
      <c r="L9326" s="62">
        <v>42652</v>
      </c>
      <c r="M9326" s="62">
        <v>37.020000000000003</v>
      </c>
      <c r="N9326" s="63"/>
      <c r="O9326" s="63"/>
      <c r="P9326" s="63"/>
      <c r="Q9326" s="63"/>
      <c r="R9326" s="63"/>
      <c r="S9326" s="63"/>
      <c r="T9326" s="63"/>
      <c r="U9326" s="63"/>
      <c r="V9326" s="63"/>
      <c r="W9326" s="63"/>
      <c r="X9326" s="63"/>
      <c r="Y9326" s="63"/>
      <c r="Z9326" s="62">
        <v>3.77</v>
      </c>
      <c r="AA9326" s="62">
        <v>19404</v>
      </c>
      <c r="AB9326" s="62">
        <v>16.84</v>
      </c>
      <c r="AC9326" s="62">
        <v>0.04</v>
      </c>
    </row>
    <row r="9327" spans="1:29" x14ac:dyDescent="0.25">
      <c r="A9327" s="61" t="s">
        <v>383</v>
      </c>
      <c r="B9327" s="61" t="s">
        <v>384</v>
      </c>
      <c r="C9327" s="62">
        <v>2007</v>
      </c>
      <c r="D9327" s="61" t="s">
        <v>78</v>
      </c>
      <c r="E9327" s="62">
        <v>52</v>
      </c>
      <c r="F9327" s="62">
        <v>480800</v>
      </c>
      <c r="G9327" s="62">
        <v>79720</v>
      </c>
      <c r="H9327" s="62">
        <v>127.76</v>
      </c>
      <c r="I9327" s="62">
        <v>9246.15</v>
      </c>
      <c r="J9327" s="62">
        <v>447144</v>
      </c>
      <c r="K9327" s="62">
        <v>0</v>
      </c>
      <c r="L9327" s="63"/>
      <c r="M9327" s="63"/>
      <c r="N9327" s="63"/>
      <c r="O9327" s="63"/>
      <c r="P9327" s="63"/>
      <c r="Q9327" s="63"/>
      <c r="R9327" s="63"/>
      <c r="S9327" s="63"/>
      <c r="T9327" s="63"/>
      <c r="U9327" s="63"/>
      <c r="V9327" s="63"/>
      <c r="W9327" s="63"/>
      <c r="X9327" s="63"/>
      <c r="Y9327" s="63"/>
      <c r="Z9327" s="62">
        <v>1155.8599999999999</v>
      </c>
      <c r="AA9327" s="62">
        <v>4037</v>
      </c>
      <c r="AB9327" s="62">
        <v>6.47</v>
      </c>
      <c r="AC9327" s="62">
        <v>22.23</v>
      </c>
    </row>
    <row r="9328" spans="1:29" x14ac:dyDescent="0.25">
      <c r="A9328" s="61" t="s">
        <v>235</v>
      </c>
      <c r="B9328" s="61" t="s">
        <v>236</v>
      </c>
      <c r="C9328" s="62">
        <v>2008</v>
      </c>
      <c r="D9328" s="61" t="s">
        <v>86</v>
      </c>
      <c r="E9328" s="62">
        <v>69</v>
      </c>
      <c r="F9328" s="62">
        <v>10874</v>
      </c>
      <c r="G9328" s="62">
        <v>2267</v>
      </c>
      <c r="H9328" s="62">
        <v>2.74</v>
      </c>
      <c r="I9328" s="62">
        <v>157.59</v>
      </c>
      <c r="J9328" s="62">
        <v>10112.82</v>
      </c>
      <c r="K9328" s="62">
        <v>0</v>
      </c>
      <c r="L9328" s="63"/>
      <c r="M9328" s="63"/>
      <c r="N9328" s="63"/>
      <c r="O9328" s="63"/>
      <c r="P9328" s="63"/>
      <c r="Q9328" s="63"/>
      <c r="R9328" s="63"/>
      <c r="S9328" s="63"/>
      <c r="T9328" s="63"/>
      <c r="U9328" s="63"/>
      <c r="V9328" s="63"/>
      <c r="W9328" s="63"/>
      <c r="X9328" s="63"/>
      <c r="Y9328" s="63"/>
      <c r="Z9328" s="62">
        <v>401500</v>
      </c>
      <c r="AA9328" s="62">
        <v>11090</v>
      </c>
      <c r="AB9328" s="62">
        <v>13.39</v>
      </c>
      <c r="AC9328" s="62">
        <v>5818.84</v>
      </c>
    </row>
    <row r="9329" spans="1:29" ht="30" x14ac:dyDescent="0.25">
      <c r="A9329" s="61" t="s">
        <v>227</v>
      </c>
      <c r="B9329" s="61" t="s">
        <v>228</v>
      </c>
      <c r="C9329" s="62">
        <v>2006</v>
      </c>
      <c r="D9329" s="61" t="s">
        <v>89</v>
      </c>
      <c r="E9329" s="62">
        <v>50</v>
      </c>
      <c r="F9329" s="62">
        <v>203400</v>
      </c>
      <c r="G9329" s="62">
        <v>25753</v>
      </c>
      <c r="H9329" s="62">
        <v>42.92</v>
      </c>
      <c r="I9329" s="62">
        <v>4068</v>
      </c>
      <c r="J9329" s="62">
        <v>189162</v>
      </c>
      <c r="K9329" s="62">
        <v>13788.33</v>
      </c>
      <c r="L9329" s="62">
        <v>20212</v>
      </c>
      <c r="M9329" s="62">
        <v>33.69</v>
      </c>
      <c r="N9329" s="62">
        <v>275.77</v>
      </c>
      <c r="O9329" s="62">
        <v>166277.62</v>
      </c>
      <c r="P9329" s="63"/>
      <c r="Q9329" s="63"/>
      <c r="R9329" s="63"/>
      <c r="S9329" s="63"/>
      <c r="T9329" s="63"/>
      <c r="U9329" s="63"/>
      <c r="V9329" s="63"/>
      <c r="W9329" s="63"/>
      <c r="X9329" s="63"/>
      <c r="Y9329" s="63"/>
      <c r="Z9329" s="62">
        <v>154.13999999999999</v>
      </c>
      <c r="AA9329" s="62">
        <v>8313</v>
      </c>
      <c r="AB9329" s="62">
        <v>13.86</v>
      </c>
      <c r="AC9329" s="62">
        <v>3.08</v>
      </c>
    </row>
    <row r="9330" spans="1:29" x14ac:dyDescent="0.25">
      <c r="A9330" s="61" t="s">
        <v>196</v>
      </c>
      <c r="B9330" s="61" t="s">
        <v>197</v>
      </c>
      <c r="C9330" s="62">
        <v>2017</v>
      </c>
      <c r="D9330" s="61" t="s">
        <v>83</v>
      </c>
      <c r="E9330" s="62">
        <v>4</v>
      </c>
      <c r="F9330" s="63"/>
      <c r="G9330" s="62">
        <v>0</v>
      </c>
      <c r="H9330" s="62">
        <v>0</v>
      </c>
      <c r="I9330" s="63"/>
      <c r="J9330" s="63"/>
      <c r="K9330" s="62">
        <v>0</v>
      </c>
      <c r="L9330" s="62">
        <v>0</v>
      </c>
      <c r="M9330" s="62">
        <v>0</v>
      </c>
      <c r="N9330" s="63"/>
      <c r="O9330" s="63"/>
      <c r="P9330" s="63"/>
      <c r="Q9330" s="63"/>
      <c r="R9330" s="63"/>
      <c r="S9330" s="63"/>
      <c r="T9330" s="63"/>
      <c r="U9330" s="63"/>
      <c r="V9330" s="63"/>
      <c r="W9330" s="63"/>
      <c r="X9330" s="63"/>
      <c r="Y9330" s="63"/>
      <c r="Z9330" s="62">
        <v>13109</v>
      </c>
      <c r="AA9330" s="62">
        <v>2215</v>
      </c>
      <c r="AB9330" s="62">
        <v>46.15</v>
      </c>
      <c r="AC9330" s="62">
        <v>3277.25</v>
      </c>
    </row>
    <row r="9331" spans="1:29" x14ac:dyDescent="0.25">
      <c r="A9331" s="61" t="s">
        <v>84</v>
      </c>
      <c r="B9331" s="61" t="s">
        <v>85</v>
      </c>
      <c r="C9331" s="62">
        <v>2018</v>
      </c>
      <c r="D9331" s="61" t="s">
        <v>89</v>
      </c>
      <c r="E9331" s="62">
        <v>100</v>
      </c>
      <c r="F9331" s="62">
        <v>665280</v>
      </c>
      <c r="G9331" s="62">
        <v>122930</v>
      </c>
      <c r="H9331" s="62">
        <v>102.44</v>
      </c>
      <c r="I9331" s="62">
        <v>6652.8</v>
      </c>
      <c r="J9331" s="62">
        <v>618710.4</v>
      </c>
      <c r="K9331" s="62">
        <v>0</v>
      </c>
      <c r="L9331" s="63"/>
      <c r="M9331" s="63"/>
      <c r="N9331" s="63"/>
      <c r="O9331" s="63"/>
      <c r="P9331" s="63"/>
      <c r="Q9331" s="63"/>
      <c r="R9331" s="63"/>
      <c r="S9331" s="63"/>
      <c r="T9331" s="63"/>
      <c r="U9331" s="63"/>
      <c r="V9331" s="63"/>
      <c r="W9331" s="63"/>
      <c r="X9331" s="63"/>
      <c r="Y9331" s="63"/>
      <c r="Z9331" s="62">
        <v>1868</v>
      </c>
      <c r="AA9331" s="62">
        <v>11163</v>
      </c>
      <c r="AB9331" s="62">
        <v>9.3000000000000007</v>
      </c>
      <c r="AC9331" s="62">
        <v>18.68</v>
      </c>
    </row>
    <row r="9332" spans="1:29" ht="30" x14ac:dyDescent="0.25">
      <c r="A9332" s="61" t="s">
        <v>216</v>
      </c>
      <c r="B9332" s="61" t="s">
        <v>217</v>
      </c>
      <c r="C9332" s="62">
        <v>2005</v>
      </c>
      <c r="D9332" s="61" t="s">
        <v>135</v>
      </c>
      <c r="E9332" s="62">
        <v>114</v>
      </c>
      <c r="F9332" s="62">
        <v>1272294</v>
      </c>
      <c r="G9332" s="62">
        <v>182110</v>
      </c>
      <c r="H9332" s="62">
        <v>133.12</v>
      </c>
      <c r="I9332" s="62">
        <v>11160.47</v>
      </c>
      <c r="J9332" s="62">
        <v>1183233.42</v>
      </c>
      <c r="K9332" s="62">
        <v>82096.02</v>
      </c>
      <c r="L9332" s="62">
        <v>190397</v>
      </c>
      <c r="M9332" s="62">
        <v>139.18</v>
      </c>
      <c r="N9332" s="62">
        <v>720.14</v>
      </c>
      <c r="O9332" s="62">
        <v>990020.57</v>
      </c>
      <c r="P9332" s="63"/>
      <c r="Q9332" s="63"/>
      <c r="R9332" s="63"/>
      <c r="S9332" s="63"/>
      <c r="T9332" s="63"/>
      <c r="U9332" s="63"/>
      <c r="V9332" s="63"/>
      <c r="W9332" s="63"/>
      <c r="X9332" s="63"/>
      <c r="Y9332" s="63"/>
      <c r="Z9332" s="62">
        <v>15360</v>
      </c>
      <c r="AA9332" s="62">
        <v>139621</v>
      </c>
      <c r="AB9332" s="62">
        <v>102.06</v>
      </c>
      <c r="AC9332" s="62">
        <v>134.74</v>
      </c>
    </row>
    <row r="9333" spans="1:29" ht="30" x14ac:dyDescent="0.25">
      <c r="A9333" s="61" t="s">
        <v>293</v>
      </c>
      <c r="B9333" s="61" t="s">
        <v>294</v>
      </c>
      <c r="C9333" s="62">
        <v>2006</v>
      </c>
      <c r="D9333" s="61" t="s">
        <v>438</v>
      </c>
      <c r="E9333" s="62">
        <v>4</v>
      </c>
      <c r="F9333" s="63"/>
      <c r="G9333" s="63"/>
      <c r="H9333" s="63"/>
      <c r="I9333" s="63"/>
      <c r="J9333" s="63"/>
      <c r="K9333" s="62">
        <v>0</v>
      </c>
      <c r="L9333" s="63"/>
      <c r="M9333" s="63"/>
      <c r="N9333" s="63"/>
      <c r="O9333" s="63"/>
      <c r="P9333" s="63"/>
      <c r="Q9333" s="63"/>
      <c r="R9333" s="63"/>
      <c r="S9333" s="63"/>
      <c r="T9333" s="63"/>
      <c r="U9333" s="63"/>
      <c r="V9333" s="63"/>
      <c r="W9333" s="63"/>
      <c r="X9333" s="63"/>
      <c r="Y9333" s="63"/>
      <c r="Z9333" s="62">
        <v>144.52000000000001</v>
      </c>
      <c r="AA9333" s="62">
        <v>501</v>
      </c>
      <c r="AB9333" s="62">
        <v>10.44</v>
      </c>
      <c r="AC9333" s="62">
        <v>36.130000000000003</v>
      </c>
    </row>
    <row r="9334" spans="1:29" x14ac:dyDescent="0.25">
      <c r="A9334" s="61" t="s">
        <v>466</v>
      </c>
      <c r="B9334" s="61" t="s">
        <v>467</v>
      </c>
      <c r="C9334" s="62">
        <v>2004</v>
      </c>
      <c r="D9334" s="61" t="s">
        <v>78</v>
      </c>
      <c r="E9334" s="62">
        <v>60</v>
      </c>
      <c r="F9334" s="62">
        <v>662080</v>
      </c>
      <c r="G9334" s="62">
        <v>70064</v>
      </c>
      <c r="H9334" s="62">
        <v>97.31</v>
      </c>
      <c r="I9334" s="62">
        <v>11034.67</v>
      </c>
      <c r="J9334" s="62">
        <v>615734.4</v>
      </c>
      <c r="K9334" s="62">
        <v>0</v>
      </c>
      <c r="L9334" s="63"/>
      <c r="M9334" s="63"/>
      <c r="N9334" s="63"/>
      <c r="O9334" s="63"/>
      <c r="P9334" s="63"/>
      <c r="Q9334" s="63"/>
      <c r="R9334" s="63"/>
      <c r="S9334" s="63"/>
      <c r="T9334" s="63"/>
      <c r="U9334" s="63"/>
      <c r="V9334" s="63"/>
      <c r="W9334" s="63"/>
      <c r="X9334" s="63"/>
      <c r="Y9334" s="63"/>
      <c r="Z9334" s="62">
        <v>192400</v>
      </c>
      <c r="AA9334" s="62">
        <v>8249</v>
      </c>
      <c r="AB9334" s="62">
        <v>11.46</v>
      </c>
      <c r="AC9334" s="62">
        <v>3206.67</v>
      </c>
    </row>
    <row r="9335" spans="1:29" ht="30" x14ac:dyDescent="0.25">
      <c r="A9335" s="61" t="s">
        <v>255</v>
      </c>
      <c r="B9335" s="61" t="s">
        <v>256</v>
      </c>
      <c r="C9335" s="62">
        <v>2009</v>
      </c>
      <c r="D9335" s="61" t="s">
        <v>135</v>
      </c>
      <c r="E9335" s="62">
        <v>75</v>
      </c>
      <c r="F9335" s="62">
        <v>33206</v>
      </c>
      <c r="G9335" s="62">
        <v>9279</v>
      </c>
      <c r="H9335" s="62">
        <v>10.31</v>
      </c>
      <c r="I9335" s="62">
        <v>442.75</v>
      </c>
      <c r="J9335" s="62">
        <v>30881.58</v>
      </c>
      <c r="K9335" s="62">
        <v>6798.25</v>
      </c>
      <c r="L9335" s="62">
        <v>14591</v>
      </c>
      <c r="M9335" s="62">
        <v>16.21</v>
      </c>
      <c r="N9335" s="62">
        <v>90.64</v>
      </c>
      <c r="O9335" s="62">
        <v>81982.19</v>
      </c>
      <c r="P9335" s="63"/>
      <c r="Q9335" s="63"/>
      <c r="R9335" s="63"/>
      <c r="S9335" s="63"/>
      <c r="T9335" s="63"/>
      <c r="U9335" s="63"/>
      <c r="V9335" s="63"/>
      <c r="W9335" s="63"/>
      <c r="X9335" s="63"/>
      <c r="Y9335" s="63"/>
      <c r="Z9335" s="62">
        <v>7670</v>
      </c>
      <c r="AA9335" s="62">
        <v>61823</v>
      </c>
      <c r="AB9335" s="62">
        <v>68.69</v>
      </c>
      <c r="AC9335" s="62">
        <v>102.27</v>
      </c>
    </row>
    <row r="9336" spans="1:29" x14ac:dyDescent="0.25">
      <c r="A9336" s="61" t="s">
        <v>315</v>
      </c>
      <c r="B9336" s="61" t="s">
        <v>316</v>
      </c>
      <c r="C9336" s="62">
        <v>2011</v>
      </c>
      <c r="D9336" s="61" t="s">
        <v>75</v>
      </c>
      <c r="E9336" s="62">
        <v>12</v>
      </c>
      <c r="F9336" s="62">
        <v>1831</v>
      </c>
      <c r="G9336" s="62">
        <v>345</v>
      </c>
      <c r="H9336" s="62">
        <v>2.4</v>
      </c>
      <c r="I9336" s="62">
        <v>152.58000000000001</v>
      </c>
      <c r="J9336" s="62">
        <v>1702.83</v>
      </c>
      <c r="K9336" s="62">
        <v>121.24</v>
      </c>
      <c r="L9336" s="62">
        <v>213</v>
      </c>
      <c r="M9336" s="62">
        <v>1.48</v>
      </c>
      <c r="N9336" s="62">
        <v>10.1</v>
      </c>
      <c r="O9336" s="62">
        <v>1462.09</v>
      </c>
      <c r="P9336" s="63"/>
      <c r="Q9336" s="63"/>
      <c r="R9336" s="63"/>
      <c r="S9336" s="63"/>
      <c r="T9336" s="63"/>
      <c r="U9336" s="63"/>
      <c r="V9336" s="63"/>
      <c r="W9336" s="63"/>
      <c r="X9336" s="63"/>
      <c r="Y9336" s="63"/>
      <c r="Z9336" s="62">
        <v>993.4</v>
      </c>
      <c r="AA9336" s="62">
        <v>5182</v>
      </c>
      <c r="AB9336" s="62">
        <v>35.99</v>
      </c>
      <c r="AC9336" s="62">
        <v>82.78</v>
      </c>
    </row>
    <row r="9337" spans="1:29" ht="30" x14ac:dyDescent="0.25">
      <c r="A9337" s="61" t="s">
        <v>255</v>
      </c>
      <c r="B9337" s="61" t="s">
        <v>256</v>
      </c>
      <c r="C9337" s="62">
        <v>2014</v>
      </c>
      <c r="D9337" s="61" t="s">
        <v>72</v>
      </c>
      <c r="E9337" s="62">
        <v>80</v>
      </c>
      <c r="F9337" s="62">
        <v>487057</v>
      </c>
      <c r="G9337" s="62">
        <v>86706</v>
      </c>
      <c r="H9337" s="62">
        <v>90.32</v>
      </c>
      <c r="I9337" s="62">
        <v>6088.21</v>
      </c>
      <c r="J9337" s="62">
        <v>452963.01</v>
      </c>
      <c r="K9337" s="62">
        <v>0</v>
      </c>
      <c r="L9337" s="63"/>
      <c r="M9337" s="63"/>
      <c r="N9337" s="63"/>
      <c r="O9337" s="63"/>
      <c r="P9337" s="63"/>
      <c r="Q9337" s="63"/>
      <c r="R9337" s="63"/>
      <c r="S9337" s="63"/>
      <c r="T9337" s="63"/>
      <c r="U9337" s="63"/>
      <c r="V9337" s="63"/>
      <c r="W9337" s="63"/>
      <c r="X9337" s="63"/>
      <c r="Y9337" s="63"/>
      <c r="Z9337" s="62">
        <v>3186</v>
      </c>
      <c r="AA9337" s="62">
        <v>56196</v>
      </c>
      <c r="AB9337" s="62">
        <v>58.54</v>
      </c>
      <c r="AC9337" s="62">
        <v>39.83</v>
      </c>
    </row>
    <row r="9338" spans="1:29" x14ac:dyDescent="0.25">
      <c r="A9338" s="61" t="s">
        <v>371</v>
      </c>
      <c r="B9338" s="61" t="s">
        <v>372</v>
      </c>
      <c r="C9338" s="62">
        <v>2014</v>
      </c>
      <c r="D9338" s="61" t="s">
        <v>99</v>
      </c>
      <c r="E9338" s="62">
        <v>31</v>
      </c>
      <c r="F9338" s="62">
        <v>62840</v>
      </c>
      <c r="G9338" s="62">
        <v>10764</v>
      </c>
      <c r="H9338" s="62">
        <v>28.94</v>
      </c>
      <c r="I9338" s="62">
        <v>2027.1</v>
      </c>
      <c r="J9338" s="62">
        <v>58441.2</v>
      </c>
      <c r="K9338" s="62">
        <v>0</v>
      </c>
      <c r="L9338" s="63"/>
      <c r="M9338" s="63"/>
      <c r="N9338" s="63"/>
      <c r="O9338" s="63"/>
      <c r="P9338" s="63"/>
      <c r="Q9338" s="63"/>
      <c r="R9338" s="63"/>
      <c r="S9338" s="63"/>
      <c r="T9338" s="63"/>
      <c r="U9338" s="63"/>
      <c r="V9338" s="63"/>
      <c r="W9338" s="63"/>
      <c r="X9338" s="63"/>
      <c r="Y9338" s="63"/>
      <c r="Z9338" s="62">
        <v>0</v>
      </c>
      <c r="AA9338" s="63"/>
      <c r="AB9338" s="63"/>
      <c r="AC9338" s="62">
        <v>0</v>
      </c>
    </row>
    <row r="9339" spans="1:29" x14ac:dyDescent="0.25">
      <c r="A9339" s="61" t="s">
        <v>202</v>
      </c>
      <c r="B9339" s="61" t="s">
        <v>203</v>
      </c>
      <c r="C9339" s="62">
        <v>2008</v>
      </c>
      <c r="D9339" s="61" t="s">
        <v>99</v>
      </c>
      <c r="E9339" s="62">
        <v>24</v>
      </c>
      <c r="F9339" s="62">
        <v>230054</v>
      </c>
      <c r="G9339" s="62">
        <v>36064</v>
      </c>
      <c r="H9339" s="62">
        <v>125.22</v>
      </c>
      <c r="I9339" s="62">
        <v>9585.58</v>
      </c>
      <c r="J9339" s="62">
        <v>213950.22</v>
      </c>
      <c r="K9339" s="62">
        <v>0</v>
      </c>
      <c r="L9339" s="63"/>
      <c r="M9339" s="63"/>
      <c r="N9339" s="63"/>
      <c r="O9339" s="63"/>
      <c r="P9339" s="63"/>
      <c r="Q9339" s="63"/>
      <c r="R9339" s="63"/>
      <c r="S9339" s="63"/>
      <c r="T9339" s="63"/>
      <c r="U9339" s="63"/>
      <c r="V9339" s="63"/>
      <c r="W9339" s="63"/>
      <c r="X9339" s="63"/>
      <c r="Y9339" s="63"/>
      <c r="Z9339" s="62">
        <v>58441</v>
      </c>
      <c r="AA9339" s="62">
        <v>3015</v>
      </c>
      <c r="AB9339" s="62">
        <v>10.47</v>
      </c>
      <c r="AC9339" s="62">
        <v>2435.04</v>
      </c>
    </row>
    <row r="9340" spans="1:29" ht="30" x14ac:dyDescent="0.25">
      <c r="A9340" s="61" t="s">
        <v>188</v>
      </c>
      <c r="B9340" s="61" t="s">
        <v>189</v>
      </c>
      <c r="C9340" s="62">
        <v>2010</v>
      </c>
      <c r="D9340" s="61" t="s">
        <v>83</v>
      </c>
      <c r="E9340" s="62">
        <v>58</v>
      </c>
      <c r="F9340" s="62">
        <v>377784</v>
      </c>
      <c r="G9340" s="62">
        <v>74004</v>
      </c>
      <c r="H9340" s="62">
        <v>106.33</v>
      </c>
      <c r="I9340" s="62">
        <v>6513.52</v>
      </c>
      <c r="J9340" s="62">
        <v>351339.12</v>
      </c>
      <c r="K9340" s="62">
        <v>49676.04</v>
      </c>
      <c r="L9340" s="62">
        <v>75423</v>
      </c>
      <c r="M9340" s="62">
        <v>108.37</v>
      </c>
      <c r="N9340" s="62">
        <v>856.48</v>
      </c>
      <c r="O9340" s="62">
        <v>599058.30000000005</v>
      </c>
      <c r="P9340" s="63"/>
      <c r="Q9340" s="63"/>
      <c r="R9340" s="63"/>
      <c r="S9340" s="63"/>
      <c r="T9340" s="63"/>
      <c r="U9340" s="63"/>
      <c r="V9340" s="63"/>
      <c r="W9340" s="63"/>
      <c r="X9340" s="63"/>
      <c r="Y9340" s="63"/>
      <c r="Z9340" s="62">
        <v>7426</v>
      </c>
      <c r="AA9340" s="62">
        <v>47300</v>
      </c>
      <c r="AB9340" s="62">
        <v>67.959999999999994</v>
      </c>
      <c r="AC9340" s="62">
        <v>128.03</v>
      </c>
    </row>
    <row r="9341" spans="1:29" ht="30" x14ac:dyDescent="0.25">
      <c r="A9341" s="61" t="s">
        <v>283</v>
      </c>
      <c r="B9341" s="61" t="s">
        <v>284</v>
      </c>
      <c r="C9341" s="62">
        <v>2015</v>
      </c>
      <c r="D9341" s="61" t="s">
        <v>72</v>
      </c>
      <c r="E9341" s="62">
        <v>134</v>
      </c>
      <c r="F9341" s="62">
        <v>640016</v>
      </c>
      <c r="G9341" s="62">
        <v>136438</v>
      </c>
      <c r="H9341" s="62">
        <v>84.85</v>
      </c>
      <c r="I9341" s="62">
        <v>4776.24</v>
      </c>
      <c r="J9341" s="62">
        <v>595214.88</v>
      </c>
      <c r="K9341" s="62">
        <v>56640.160000000003</v>
      </c>
      <c r="L9341" s="62">
        <v>70944</v>
      </c>
      <c r="M9341" s="62">
        <v>44.12</v>
      </c>
      <c r="N9341" s="63"/>
      <c r="O9341" s="63"/>
      <c r="P9341" s="63"/>
      <c r="Q9341" s="63"/>
      <c r="R9341" s="63"/>
      <c r="S9341" s="63"/>
      <c r="T9341" s="63"/>
      <c r="U9341" s="63"/>
      <c r="V9341" s="63"/>
      <c r="W9341" s="63"/>
      <c r="X9341" s="63"/>
      <c r="Y9341" s="63"/>
      <c r="Z9341" s="62">
        <v>0</v>
      </c>
      <c r="AA9341" s="63"/>
      <c r="AB9341" s="63"/>
      <c r="AC9341" s="62">
        <v>0</v>
      </c>
    </row>
    <row r="9342" spans="1:29" x14ac:dyDescent="0.25">
      <c r="A9342" s="61" t="s">
        <v>192</v>
      </c>
      <c r="B9342" s="61" t="s">
        <v>193</v>
      </c>
      <c r="C9342" s="62">
        <v>2017</v>
      </c>
      <c r="D9342" s="61" t="s">
        <v>78</v>
      </c>
      <c r="E9342" s="62">
        <v>40</v>
      </c>
      <c r="F9342" s="62">
        <v>296730</v>
      </c>
      <c r="G9342" s="62">
        <v>52686</v>
      </c>
      <c r="H9342" s="62">
        <v>109.76</v>
      </c>
      <c r="I9342" s="62">
        <v>7418.25</v>
      </c>
      <c r="J9342" s="62">
        <v>275958.90000000002</v>
      </c>
      <c r="K9342" s="62">
        <v>0</v>
      </c>
      <c r="L9342" s="63"/>
      <c r="M9342" s="63"/>
      <c r="N9342" s="63"/>
      <c r="O9342" s="63"/>
      <c r="P9342" s="63"/>
      <c r="Q9342" s="63"/>
      <c r="R9342" s="63"/>
      <c r="S9342" s="63"/>
      <c r="T9342" s="63"/>
      <c r="U9342" s="63"/>
      <c r="V9342" s="63"/>
      <c r="W9342" s="63"/>
      <c r="X9342" s="63"/>
      <c r="Y9342" s="63"/>
      <c r="Z9342" s="62">
        <v>80000</v>
      </c>
      <c r="AA9342" s="62">
        <v>7722</v>
      </c>
      <c r="AB9342" s="62">
        <v>16.09</v>
      </c>
      <c r="AC9342" s="62">
        <v>2000</v>
      </c>
    </row>
    <row r="9343" spans="1:29" ht="30" x14ac:dyDescent="0.25">
      <c r="A9343" s="61" t="s">
        <v>391</v>
      </c>
      <c r="B9343" s="61" t="s">
        <v>392</v>
      </c>
      <c r="C9343" s="62">
        <v>2017</v>
      </c>
      <c r="D9343" s="61" t="s">
        <v>89</v>
      </c>
      <c r="E9343" s="62">
        <v>130</v>
      </c>
      <c r="F9343" s="62">
        <v>1178883</v>
      </c>
      <c r="G9343" s="62">
        <v>262331</v>
      </c>
      <c r="H9343" s="62">
        <v>168.16</v>
      </c>
      <c r="I9343" s="62">
        <v>9068.33</v>
      </c>
      <c r="J9343" s="62">
        <v>1096361.19</v>
      </c>
      <c r="K9343" s="62">
        <v>7024.25</v>
      </c>
      <c r="L9343" s="62">
        <v>9601</v>
      </c>
      <c r="M9343" s="62">
        <v>6.15</v>
      </c>
      <c r="N9343" s="62">
        <v>54.03</v>
      </c>
      <c r="O9343" s="62">
        <v>84707.520000000004</v>
      </c>
      <c r="P9343" s="63"/>
      <c r="Q9343" s="63"/>
      <c r="R9343" s="63"/>
      <c r="S9343" s="63"/>
      <c r="T9343" s="63"/>
      <c r="U9343" s="63"/>
      <c r="V9343" s="63"/>
      <c r="W9343" s="63"/>
      <c r="X9343" s="63"/>
      <c r="Y9343" s="63"/>
      <c r="Z9343" s="62">
        <v>3213</v>
      </c>
      <c r="AA9343" s="62">
        <v>37376</v>
      </c>
      <c r="AB9343" s="62">
        <v>23.96</v>
      </c>
      <c r="AC9343" s="62">
        <v>24.72</v>
      </c>
    </row>
    <row r="9344" spans="1:29" x14ac:dyDescent="0.25">
      <c r="A9344" s="61" t="s">
        <v>395</v>
      </c>
      <c r="B9344" s="61" t="s">
        <v>396</v>
      </c>
      <c r="C9344" s="62">
        <v>2014</v>
      </c>
      <c r="D9344" s="61" t="s">
        <v>78</v>
      </c>
      <c r="E9344" s="62">
        <v>30</v>
      </c>
      <c r="F9344" s="62">
        <v>316529</v>
      </c>
      <c r="G9344" s="62">
        <v>58071</v>
      </c>
      <c r="H9344" s="62">
        <v>161.31</v>
      </c>
      <c r="I9344" s="62">
        <v>10550.97</v>
      </c>
      <c r="J9344" s="62">
        <v>294371.96999999997</v>
      </c>
      <c r="K9344" s="62">
        <v>0</v>
      </c>
      <c r="L9344" s="63"/>
      <c r="M9344" s="63"/>
      <c r="N9344" s="63"/>
      <c r="O9344" s="63"/>
      <c r="P9344" s="63"/>
      <c r="Q9344" s="63"/>
      <c r="R9344" s="63"/>
      <c r="S9344" s="63"/>
      <c r="T9344" s="63"/>
      <c r="U9344" s="63"/>
      <c r="V9344" s="63"/>
      <c r="W9344" s="63"/>
      <c r="X9344" s="63"/>
      <c r="Y9344" s="63"/>
      <c r="Z9344" s="62">
        <v>0</v>
      </c>
      <c r="AA9344" s="63"/>
      <c r="AB9344" s="63"/>
      <c r="AC9344" s="62">
        <v>0</v>
      </c>
    </row>
    <row r="9345" spans="1:29" ht="30" x14ac:dyDescent="0.25">
      <c r="A9345" s="61" t="s">
        <v>97</v>
      </c>
      <c r="B9345" s="61" t="s">
        <v>98</v>
      </c>
      <c r="C9345" s="62">
        <v>2016</v>
      </c>
      <c r="D9345" s="61" t="s">
        <v>86</v>
      </c>
      <c r="E9345" s="62">
        <v>36</v>
      </c>
      <c r="F9345" s="63"/>
      <c r="G9345" s="63"/>
      <c r="H9345" s="63"/>
      <c r="I9345" s="63"/>
      <c r="J9345" s="63"/>
      <c r="K9345" s="62">
        <v>0</v>
      </c>
      <c r="L9345" s="63"/>
      <c r="M9345" s="63"/>
      <c r="N9345" s="63"/>
      <c r="O9345" s="63"/>
      <c r="P9345" s="63"/>
      <c r="Q9345" s="63"/>
      <c r="R9345" s="63"/>
      <c r="S9345" s="63"/>
      <c r="T9345" s="63"/>
      <c r="U9345" s="63"/>
      <c r="V9345" s="63"/>
      <c r="W9345" s="63"/>
      <c r="X9345" s="63"/>
      <c r="Y9345" s="63"/>
      <c r="Z9345" s="62">
        <v>261941</v>
      </c>
      <c r="AA9345" s="62">
        <v>31574</v>
      </c>
      <c r="AB9345" s="62">
        <v>73.09</v>
      </c>
      <c r="AC9345" s="62">
        <v>7276.14</v>
      </c>
    </row>
    <row r="9346" spans="1:29" ht="30" x14ac:dyDescent="0.25">
      <c r="A9346" s="61" t="s">
        <v>165</v>
      </c>
      <c r="B9346" s="61" t="s">
        <v>166</v>
      </c>
      <c r="C9346" s="62">
        <v>2011</v>
      </c>
      <c r="D9346" s="61" t="s">
        <v>75</v>
      </c>
      <c r="E9346" s="62">
        <v>4</v>
      </c>
      <c r="F9346" s="62">
        <v>4128</v>
      </c>
      <c r="G9346" s="62">
        <v>636</v>
      </c>
      <c r="H9346" s="62">
        <v>13.25</v>
      </c>
      <c r="I9346" s="62">
        <v>1032</v>
      </c>
      <c r="J9346" s="62">
        <v>3839.04</v>
      </c>
      <c r="K9346" s="62">
        <v>0</v>
      </c>
      <c r="L9346" s="63"/>
      <c r="M9346" s="63"/>
      <c r="N9346" s="63"/>
      <c r="O9346" s="63"/>
      <c r="P9346" s="63"/>
      <c r="Q9346" s="63"/>
      <c r="R9346" s="63"/>
      <c r="S9346" s="63"/>
      <c r="T9346" s="63"/>
      <c r="U9346" s="63"/>
      <c r="V9346" s="63"/>
      <c r="W9346" s="63"/>
      <c r="X9346" s="63"/>
      <c r="Y9346" s="63"/>
      <c r="Z9346" s="62">
        <v>0.48</v>
      </c>
      <c r="AA9346" s="62">
        <v>4325</v>
      </c>
      <c r="AB9346" s="62">
        <v>90.1</v>
      </c>
      <c r="AC9346" s="62">
        <v>0.12</v>
      </c>
    </row>
    <row r="9347" spans="1:29" x14ac:dyDescent="0.25">
      <c r="A9347" s="61" t="s">
        <v>208</v>
      </c>
      <c r="B9347" s="61" t="s">
        <v>209</v>
      </c>
      <c r="C9347" s="62">
        <v>2017</v>
      </c>
      <c r="D9347" s="61" t="s">
        <v>78</v>
      </c>
      <c r="E9347" s="62">
        <v>63</v>
      </c>
      <c r="F9347" s="62">
        <v>444524</v>
      </c>
      <c r="G9347" s="62">
        <v>72409</v>
      </c>
      <c r="H9347" s="62">
        <v>95.78</v>
      </c>
      <c r="I9347" s="62">
        <v>7055.94</v>
      </c>
      <c r="J9347" s="62">
        <v>413407.32</v>
      </c>
      <c r="K9347" s="62">
        <v>6139.67</v>
      </c>
      <c r="L9347" s="62">
        <v>8035</v>
      </c>
      <c r="M9347" s="62">
        <v>10.63</v>
      </c>
      <c r="N9347" s="62">
        <v>97.46</v>
      </c>
      <c r="O9347" s="62">
        <v>74040.13</v>
      </c>
      <c r="P9347" s="63"/>
      <c r="Q9347" s="63"/>
      <c r="R9347" s="63"/>
      <c r="S9347" s="63"/>
      <c r="T9347" s="63"/>
      <c r="U9347" s="63"/>
      <c r="V9347" s="63"/>
      <c r="W9347" s="63"/>
      <c r="X9347" s="63"/>
      <c r="Y9347" s="63"/>
      <c r="Z9347" s="62">
        <v>1590</v>
      </c>
      <c r="AA9347" s="62">
        <v>16543</v>
      </c>
      <c r="AB9347" s="62">
        <v>21.88</v>
      </c>
      <c r="AC9347" s="62">
        <v>25.24</v>
      </c>
    </row>
    <row r="9348" spans="1:29" ht="30" x14ac:dyDescent="0.25">
      <c r="A9348" s="61" t="s">
        <v>350</v>
      </c>
      <c r="B9348" s="61" t="s">
        <v>351</v>
      </c>
      <c r="C9348" s="62">
        <v>2012</v>
      </c>
      <c r="D9348" s="61" t="s">
        <v>99</v>
      </c>
      <c r="E9348" s="62">
        <v>12</v>
      </c>
      <c r="F9348" s="62">
        <v>48001</v>
      </c>
      <c r="G9348" s="62">
        <v>7532</v>
      </c>
      <c r="H9348" s="62">
        <v>52.31</v>
      </c>
      <c r="I9348" s="62">
        <v>4000.08</v>
      </c>
      <c r="J9348" s="62">
        <v>44640.93</v>
      </c>
      <c r="K9348" s="62">
        <v>2048</v>
      </c>
      <c r="L9348" s="62">
        <v>3452</v>
      </c>
      <c r="M9348" s="62">
        <v>23.97</v>
      </c>
      <c r="N9348" s="62">
        <v>170.67</v>
      </c>
      <c r="O9348" s="62">
        <v>24697.45</v>
      </c>
      <c r="P9348" s="63"/>
      <c r="Q9348" s="63"/>
      <c r="R9348" s="63"/>
      <c r="S9348" s="63"/>
      <c r="T9348" s="63"/>
      <c r="U9348" s="63"/>
      <c r="V9348" s="63"/>
      <c r="W9348" s="63"/>
      <c r="X9348" s="63"/>
      <c r="Y9348" s="63"/>
      <c r="Z9348" s="62">
        <v>14420.32</v>
      </c>
      <c r="AA9348" s="62">
        <v>3447</v>
      </c>
      <c r="AB9348" s="62">
        <v>23.94</v>
      </c>
      <c r="AC9348" s="62">
        <v>1201.69</v>
      </c>
    </row>
    <row r="9349" spans="1:29" ht="30" x14ac:dyDescent="0.25">
      <c r="A9349" s="61" t="s">
        <v>277</v>
      </c>
      <c r="B9349" s="61" t="s">
        <v>278</v>
      </c>
      <c r="C9349" s="62">
        <v>2013</v>
      </c>
      <c r="D9349" s="61" t="s">
        <v>89</v>
      </c>
      <c r="E9349" s="62">
        <v>48</v>
      </c>
      <c r="F9349" s="62">
        <v>374105</v>
      </c>
      <c r="G9349" s="62">
        <v>48673</v>
      </c>
      <c r="H9349" s="62">
        <v>84.5</v>
      </c>
      <c r="I9349" s="62">
        <v>7793.85</v>
      </c>
      <c r="J9349" s="62">
        <v>347917.65</v>
      </c>
      <c r="K9349" s="62">
        <v>0</v>
      </c>
      <c r="L9349" s="63"/>
      <c r="M9349" s="63"/>
      <c r="N9349" s="63"/>
      <c r="O9349" s="63"/>
      <c r="P9349" s="63"/>
      <c r="Q9349" s="63"/>
      <c r="R9349" s="63"/>
      <c r="S9349" s="63"/>
      <c r="T9349" s="63"/>
      <c r="U9349" s="63"/>
      <c r="V9349" s="63"/>
      <c r="W9349" s="63"/>
      <c r="X9349" s="63"/>
      <c r="Y9349" s="63"/>
      <c r="Z9349" s="62">
        <v>135850</v>
      </c>
      <c r="AA9349" s="62">
        <v>5585</v>
      </c>
      <c r="AB9349" s="62">
        <v>9.6999999999999993</v>
      </c>
      <c r="AC9349" s="62">
        <v>2830.21</v>
      </c>
    </row>
    <row r="9350" spans="1:29" ht="30" x14ac:dyDescent="0.25">
      <c r="A9350" s="61" t="s">
        <v>393</v>
      </c>
      <c r="B9350" s="61" t="s">
        <v>394</v>
      </c>
      <c r="C9350" s="62">
        <v>2009</v>
      </c>
      <c r="D9350" s="61" t="s">
        <v>75</v>
      </c>
      <c r="E9350" s="62">
        <v>2</v>
      </c>
      <c r="F9350" s="62">
        <v>7997</v>
      </c>
      <c r="G9350" s="62">
        <v>1321</v>
      </c>
      <c r="H9350" s="62">
        <v>55.04</v>
      </c>
      <c r="I9350" s="62">
        <v>3998.5</v>
      </c>
      <c r="J9350" s="62">
        <v>7437.21</v>
      </c>
      <c r="K9350" s="62">
        <v>0</v>
      </c>
      <c r="L9350" s="63"/>
      <c r="M9350" s="63"/>
      <c r="N9350" s="63"/>
      <c r="O9350" s="63"/>
      <c r="P9350" s="63"/>
      <c r="Q9350" s="63"/>
      <c r="R9350" s="63"/>
      <c r="S9350" s="63"/>
      <c r="T9350" s="63"/>
      <c r="U9350" s="63"/>
      <c r="V9350" s="63"/>
      <c r="W9350" s="63"/>
      <c r="X9350" s="63"/>
      <c r="Y9350" s="63"/>
      <c r="Z9350" s="62">
        <v>12.03</v>
      </c>
      <c r="AA9350" s="62">
        <v>175</v>
      </c>
      <c r="AB9350" s="62">
        <v>7.29</v>
      </c>
      <c r="AC9350" s="62">
        <v>6.02</v>
      </c>
    </row>
    <row r="9351" spans="1:29" x14ac:dyDescent="0.25">
      <c r="A9351" s="61" t="s">
        <v>200</v>
      </c>
      <c r="B9351" s="61" t="s">
        <v>201</v>
      </c>
      <c r="C9351" s="62">
        <v>2011</v>
      </c>
      <c r="D9351" s="61" t="s">
        <v>75</v>
      </c>
      <c r="E9351" s="62">
        <v>2</v>
      </c>
      <c r="F9351" s="62">
        <v>314</v>
      </c>
      <c r="G9351" s="62">
        <v>128</v>
      </c>
      <c r="H9351" s="62">
        <v>5.33</v>
      </c>
      <c r="I9351" s="62">
        <v>157</v>
      </c>
      <c r="J9351" s="62">
        <v>292.02</v>
      </c>
      <c r="K9351" s="62">
        <v>0</v>
      </c>
      <c r="L9351" s="62">
        <v>33</v>
      </c>
      <c r="M9351" s="62">
        <v>1.38</v>
      </c>
      <c r="N9351" s="63"/>
      <c r="O9351" s="63"/>
      <c r="P9351" s="63"/>
      <c r="Q9351" s="63"/>
      <c r="R9351" s="63"/>
      <c r="S9351" s="63"/>
      <c r="T9351" s="63"/>
      <c r="U9351" s="63"/>
      <c r="V9351" s="63"/>
      <c r="W9351" s="63"/>
      <c r="X9351" s="63"/>
      <c r="Y9351" s="63"/>
      <c r="Z9351" s="62">
        <v>2106.8200000000002</v>
      </c>
      <c r="AA9351" s="62">
        <v>338</v>
      </c>
      <c r="AB9351" s="62">
        <v>14.08</v>
      </c>
      <c r="AC9351" s="62">
        <v>1053.4100000000001</v>
      </c>
    </row>
    <row r="9352" spans="1:29" ht="30" x14ac:dyDescent="0.25">
      <c r="A9352" s="61" t="s">
        <v>430</v>
      </c>
      <c r="B9352" s="61" t="s">
        <v>431</v>
      </c>
      <c r="C9352" s="62">
        <v>2005</v>
      </c>
      <c r="D9352" s="61" t="s">
        <v>99</v>
      </c>
      <c r="E9352" s="62">
        <v>60</v>
      </c>
      <c r="F9352" s="62">
        <v>596000</v>
      </c>
      <c r="G9352" s="62">
        <v>45076</v>
      </c>
      <c r="H9352" s="62">
        <v>62.61</v>
      </c>
      <c r="I9352" s="62">
        <v>9933.33</v>
      </c>
      <c r="J9352" s="62">
        <v>554280</v>
      </c>
      <c r="K9352" s="62">
        <v>0</v>
      </c>
      <c r="L9352" s="63"/>
      <c r="M9352" s="63"/>
      <c r="N9352" s="63"/>
      <c r="O9352" s="63"/>
      <c r="P9352" s="63"/>
      <c r="Q9352" s="63"/>
      <c r="R9352" s="63"/>
      <c r="S9352" s="63"/>
      <c r="T9352" s="63"/>
      <c r="U9352" s="63"/>
      <c r="V9352" s="63"/>
      <c r="W9352" s="63"/>
      <c r="X9352" s="63"/>
      <c r="Y9352" s="63"/>
      <c r="Z9352" s="62">
        <v>558</v>
      </c>
      <c r="AA9352" s="62">
        <v>3644</v>
      </c>
      <c r="AB9352" s="62">
        <v>5.0599999999999996</v>
      </c>
      <c r="AC9352" s="62">
        <v>9.3000000000000007</v>
      </c>
    </row>
    <row r="9353" spans="1:29" x14ac:dyDescent="0.25">
      <c r="A9353" s="61" t="s">
        <v>196</v>
      </c>
      <c r="B9353" s="61" t="s">
        <v>197</v>
      </c>
      <c r="C9353" s="62">
        <v>2011</v>
      </c>
      <c r="D9353" s="61" t="s">
        <v>78</v>
      </c>
      <c r="E9353" s="62">
        <v>24</v>
      </c>
      <c r="F9353" s="62">
        <v>14843</v>
      </c>
      <c r="G9353" s="62">
        <v>4211</v>
      </c>
      <c r="H9353" s="62">
        <v>14.62</v>
      </c>
      <c r="I9353" s="62">
        <v>618.46</v>
      </c>
      <c r="J9353" s="62">
        <v>13803.99</v>
      </c>
      <c r="K9353" s="62">
        <v>2080.5</v>
      </c>
      <c r="L9353" s="62">
        <v>3038</v>
      </c>
      <c r="M9353" s="62">
        <v>10.55</v>
      </c>
      <c r="N9353" s="62">
        <v>86.69</v>
      </c>
      <c r="O9353" s="62">
        <v>25089.43</v>
      </c>
      <c r="P9353" s="63"/>
      <c r="Q9353" s="63"/>
      <c r="R9353" s="63"/>
      <c r="S9353" s="63"/>
      <c r="T9353" s="63"/>
      <c r="U9353" s="63"/>
      <c r="V9353" s="63"/>
      <c r="W9353" s="63"/>
      <c r="X9353" s="63"/>
      <c r="Y9353" s="63"/>
      <c r="Z9353" s="62">
        <v>63700</v>
      </c>
      <c r="AA9353" s="62">
        <v>8592</v>
      </c>
      <c r="AB9353" s="62">
        <v>29.83</v>
      </c>
      <c r="AC9353" s="62">
        <v>2654.17</v>
      </c>
    </row>
    <row r="9354" spans="1:29" x14ac:dyDescent="0.25">
      <c r="A9354" s="61" t="s">
        <v>70</v>
      </c>
      <c r="B9354" s="61" t="s">
        <v>71</v>
      </c>
      <c r="C9354" s="62">
        <v>2012</v>
      </c>
      <c r="D9354" s="61" t="s">
        <v>94</v>
      </c>
      <c r="E9354" s="62">
        <v>24</v>
      </c>
      <c r="F9354" s="62">
        <v>208312</v>
      </c>
      <c r="G9354" s="62">
        <v>31497</v>
      </c>
      <c r="H9354" s="62">
        <v>109.36</v>
      </c>
      <c r="I9354" s="62">
        <v>8679.67</v>
      </c>
      <c r="J9354" s="62">
        <v>193730.16</v>
      </c>
      <c r="K9354" s="62">
        <v>16323</v>
      </c>
      <c r="L9354" s="62">
        <v>27694</v>
      </c>
      <c r="M9354" s="62">
        <v>96.16</v>
      </c>
      <c r="N9354" s="63"/>
      <c r="O9354" s="63"/>
      <c r="P9354" s="63"/>
      <c r="Q9354" s="63"/>
      <c r="R9354" s="63"/>
      <c r="S9354" s="63"/>
      <c r="T9354" s="63"/>
      <c r="U9354" s="63"/>
      <c r="V9354" s="63"/>
      <c r="W9354" s="63"/>
      <c r="X9354" s="63"/>
      <c r="Y9354" s="63"/>
      <c r="Z9354" s="62">
        <v>4712</v>
      </c>
      <c r="AA9354" s="62">
        <v>31675</v>
      </c>
      <c r="AB9354" s="62">
        <v>109.98</v>
      </c>
      <c r="AC9354" s="62">
        <v>196.33</v>
      </c>
    </row>
    <row r="9355" spans="1:29" x14ac:dyDescent="0.25">
      <c r="A9355" s="61" t="s">
        <v>102</v>
      </c>
      <c r="B9355" s="61" t="s">
        <v>103</v>
      </c>
      <c r="C9355" s="62">
        <v>2010</v>
      </c>
      <c r="D9355" s="61" t="s">
        <v>72</v>
      </c>
      <c r="E9355" s="62">
        <v>6</v>
      </c>
      <c r="F9355" s="63"/>
      <c r="G9355" s="63"/>
      <c r="H9355" s="63"/>
      <c r="I9355" s="63"/>
      <c r="J9355" s="63"/>
      <c r="K9355" s="62">
        <v>0</v>
      </c>
      <c r="L9355" s="63"/>
      <c r="M9355" s="63"/>
      <c r="N9355" s="63"/>
      <c r="O9355" s="63"/>
      <c r="P9355" s="63"/>
      <c r="Q9355" s="63"/>
      <c r="R9355" s="63"/>
      <c r="S9355" s="63"/>
      <c r="T9355" s="63"/>
      <c r="U9355" s="63"/>
      <c r="V9355" s="63"/>
      <c r="W9355" s="63"/>
      <c r="X9355" s="63"/>
      <c r="Y9355" s="63"/>
      <c r="Z9355" s="62">
        <v>0</v>
      </c>
      <c r="AA9355" s="63"/>
      <c r="AB9355" s="63"/>
      <c r="AC9355" s="62">
        <v>0</v>
      </c>
    </row>
    <row r="9356" spans="1:29" x14ac:dyDescent="0.25">
      <c r="A9356" s="61" t="s">
        <v>113</v>
      </c>
      <c r="B9356" s="61" t="s">
        <v>114</v>
      </c>
      <c r="C9356" s="62">
        <v>2011</v>
      </c>
      <c r="D9356" s="61" t="s">
        <v>99</v>
      </c>
      <c r="E9356" s="62">
        <v>75</v>
      </c>
      <c r="F9356" s="62">
        <v>246720</v>
      </c>
      <c r="G9356" s="62">
        <v>28051</v>
      </c>
      <c r="H9356" s="62">
        <v>31.17</v>
      </c>
      <c r="I9356" s="62">
        <v>3289.6</v>
      </c>
      <c r="J9356" s="62">
        <v>229449.60000000001</v>
      </c>
      <c r="K9356" s="62">
        <v>37189.14</v>
      </c>
      <c r="L9356" s="62">
        <v>51095</v>
      </c>
      <c r="M9356" s="62">
        <v>56.77</v>
      </c>
      <c r="N9356" s="62">
        <v>495.86</v>
      </c>
      <c r="O9356" s="62">
        <v>448474.96</v>
      </c>
      <c r="P9356" s="63"/>
      <c r="Q9356" s="63"/>
      <c r="R9356" s="63"/>
      <c r="S9356" s="63"/>
      <c r="T9356" s="63"/>
      <c r="U9356" s="63"/>
      <c r="V9356" s="63"/>
      <c r="W9356" s="63"/>
      <c r="X9356" s="63"/>
      <c r="Y9356" s="63"/>
      <c r="Z9356" s="62">
        <v>474325</v>
      </c>
      <c r="AA9356" s="62">
        <v>59039</v>
      </c>
      <c r="AB9356" s="62">
        <v>65.599999999999994</v>
      </c>
      <c r="AC9356" s="62">
        <v>6324.33</v>
      </c>
    </row>
    <row r="9357" spans="1:29" ht="30" x14ac:dyDescent="0.25">
      <c r="A9357" s="61" t="s">
        <v>346</v>
      </c>
      <c r="B9357" s="61" t="s">
        <v>347</v>
      </c>
      <c r="C9357" s="62">
        <v>2015</v>
      </c>
      <c r="D9357" s="61" t="s">
        <v>99</v>
      </c>
      <c r="E9357" s="62">
        <v>75</v>
      </c>
      <c r="F9357" s="62">
        <v>841120</v>
      </c>
      <c r="G9357" s="62">
        <v>110560</v>
      </c>
      <c r="H9357" s="62">
        <v>122.84</v>
      </c>
      <c r="I9357" s="62">
        <v>11214.93</v>
      </c>
      <c r="J9357" s="62">
        <v>782241.6</v>
      </c>
      <c r="K9357" s="62">
        <v>0</v>
      </c>
      <c r="L9357" s="63"/>
      <c r="M9357" s="63"/>
      <c r="N9357" s="63"/>
      <c r="O9357" s="63"/>
      <c r="P9357" s="63"/>
      <c r="Q9357" s="63"/>
      <c r="R9357" s="63"/>
      <c r="S9357" s="63"/>
      <c r="T9357" s="63"/>
      <c r="U9357" s="63"/>
      <c r="V9357" s="63"/>
      <c r="W9357" s="63"/>
      <c r="X9357" s="63"/>
      <c r="Y9357" s="63"/>
      <c r="Z9357" s="62">
        <v>2807.3</v>
      </c>
      <c r="AA9357" s="62">
        <v>15928</v>
      </c>
      <c r="AB9357" s="62">
        <v>17.7</v>
      </c>
      <c r="AC9357" s="62">
        <v>37.43</v>
      </c>
    </row>
    <row r="9358" spans="1:29" x14ac:dyDescent="0.25">
      <c r="A9358" s="61" t="s">
        <v>140</v>
      </c>
      <c r="B9358" s="61" t="s">
        <v>141</v>
      </c>
      <c r="C9358" s="62">
        <v>2016</v>
      </c>
      <c r="D9358" s="61" t="s">
        <v>75</v>
      </c>
      <c r="E9358" s="62">
        <v>9</v>
      </c>
      <c r="F9358" s="62">
        <v>4251</v>
      </c>
      <c r="G9358" s="62">
        <v>1388</v>
      </c>
      <c r="H9358" s="62">
        <v>12.85</v>
      </c>
      <c r="I9358" s="62">
        <v>472.33</v>
      </c>
      <c r="J9358" s="62">
        <v>3953.43</v>
      </c>
      <c r="K9358" s="62">
        <v>689.62</v>
      </c>
      <c r="L9358" s="62">
        <v>727</v>
      </c>
      <c r="M9358" s="62">
        <v>6.73</v>
      </c>
      <c r="N9358" s="63"/>
      <c r="O9358" s="63"/>
      <c r="P9358" s="63"/>
      <c r="Q9358" s="63"/>
      <c r="R9358" s="63"/>
      <c r="S9358" s="63"/>
      <c r="T9358" s="63"/>
      <c r="U9358" s="63"/>
      <c r="V9358" s="63"/>
      <c r="W9358" s="63"/>
      <c r="X9358" s="63"/>
      <c r="Y9358" s="63"/>
      <c r="Z9358" s="62">
        <v>1026</v>
      </c>
      <c r="AA9358" s="62">
        <v>12934</v>
      </c>
      <c r="AB9358" s="62">
        <v>119.76</v>
      </c>
      <c r="AC9358" s="62">
        <v>114</v>
      </c>
    </row>
    <row r="9359" spans="1:29" x14ac:dyDescent="0.25">
      <c r="A9359" s="61" t="s">
        <v>235</v>
      </c>
      <c r="B9359" s="61" t="s">
        <v>236</v>
      </c>
      <c r="C9359" s="62">
        <v>2013</v>
      </c>
      <c r="D9359" s="61" t="s">
        <v>89</v>
      </c>
      <c r="E9359" s="62">
        <v>40</v>
      </c>
      <c r="F9359" s="62">
        <v>117140</v>
      </c>
      <c r="G9359" s="62">
        <v>14264</v>
      </c>
      <c r="H9359" s="62">
        <v>29.72</v>
      </c>
      <c r="I9359" s="62">
        <v>2928.5</v>
      </c>
      <c r="J9359" s="62">
        <v>108940.2</v>
      </c>
      <c r="K9359" s="62">
        <v>22530.55</v>
      </c>
      <c r="L9359" s="62">
        <v>24762</v>
      </c>
      <c r="M9359" s="62">
        <v>51.59</v>
      </c>
      <c r="N9359" s="62">
        <v>563.26</v>
      </c>
      <c r="O9359" s="62">
        <v>271702.7</v>
      </c>
      <c r="P9359" s="63"/>
      <c r="Q9359" s="63"/>
      <c r="R9359" s="63"/>
      <c r="S9359" s="63"/>
      <c r="T9359" s="63"/>
      <c r="U9359" s="63"/>
      <c r="V9359" s="63"/>
      <c r="W9359" s="63"/>
      <c r="X9359" s="63"/>
      <c r="Y9359" s="63"/>
      <c r="Z9359" s="62">
        <v>193700</v>
      </c>
      <c r="AA9359" s="62">
        <v>3284</v>
      </c>
      <c r="AB9359" s="62">
        <v>6.84</v>
      </c>
      <c r="AC9359" s="62">
        <v>4842.5</v>
      </c>
    </row>
    <row r="9360" spans="1:29" x14ac:dyDescent="0.25">
      <c r="A9360" s="61" t="s">
        <v>289</v>
      </c>
      <c r="B9360" s="61" t="s">
        <v>290</v>
      </c>
      <c r="C9360" s="62">
        <v>2003</v>
      </c>
      <c r="D9360" s="61" t="s">
        <v>75</v>
      </c>
      <c r="E9360" s="62">
        <v>8</v>
      </c>
      <c r="F9360" s="63"/>
      <c r="G9360" s="62">
        <v>1119</v>
      </c>
      <c r="H9360" s="62">
        <v>11.66</v>
      </c>
      <c r="I9360" s="63"/>
      <c r="J9360" s="63"/>
      <c r="K9360" s="62">
        <v>0</v>
      </c>
      <c r="L9360" s="63"/>
      <c r="M9360" s="63"/>
      <c r="N9360" s="63"/>
      <c r="O9360" s="63"/>
      <c r="P9360" s="63"/>
      <c r="Q9360" s="63"/>
      <c r="R9360" s="63"/>
      <c r="S9360" s="63"/>
      <c r="T9360" s="63"/>
      <c r="U9360" s="62">
        <v>279</v>
      </c>
      <c r="V9360" s="62">
        <v>736</v>
      </c>
      <c r="W9360" s="62">
        <v>7.67</v>
      </c>
      <c r="X9360" s="62">
        <v>34</v>
      </c>
      <c r="Y9360" s="62">
        <v>6245.14</v>
      </c>
      <c r="Z9360" s="62">
        <v>23000</v>
      </c>
      <c r="AA9360" s="62">
        <v>2011</v>
      </c>
      <c r="AB9360" s="62">
        <v>20.95</v>
      </c>
      <c r="AC9360" s="62">
        <v>2875</v>
      </c>
    </row>
    <row r="9361" spans="1:29" x14ac:dyDescent="0.25">
      <c r="A9361" s="61" t="s">
        <v>251</v>
      </c>
      <c r="B9361" s="61" t="s">
        <v>252</v>
      </c>
      <c r="C9361" s="62">
        <v>2009</v>
      </c>
      <c r="D9361" s="61" t="s">
        <v>78</v>
      </c>
      <c r="E9361" s="62">
        <v>40</v>
      </c>
      <c r="F9361" s="62">
        <v>131320</v>
      </c>
      <c r="G9361" s="62">
        <v>23481</v>
      </c>
      <c r="H9361" s="62">
        <v>48.92</v>
      </c>
      <c r="I9361" s="62">
        <v>3283</v>
      </c>
      <c r="J9361" s="62">
        <v>122127.6</v>
      </c>
      <c r="K9361" s="62">
        <v>24567.41</v>
      </c>
      <c r="L9361" s="62">
        <v>42169</v>
      </c>
      <c r="M9361" s="62">
        <v>87.85</v>
      </c>
      <c r="N9361" s="62">
        <v>614.19000000000005</v>
      </c>
      <c r="O9361" s="62">
        <v>296265.77</v>
      </c>
      <c r="P9361" s="63"/>
      <c r="Q9361" s="63"/>
      <c r="R9361" s="63"/>
      <c r="S9361" s="63"/>
      <c r="T9361" s="63"/>
      <c r="U9361" s="63"/>
      <c r="V9361" s="63"/>
      <c r="W9361" s="63"/>
      <c r="X9361" s="63"/>
      <c r="Y9361" s="63"/>
      <c r="Z9361" s="62">
        <v>1148</v>
      </c>
      <c r="AA9361" s="62">
        <v>11044</v>
      </c>
      <c r="AB9361" s="62">
        <v>23.01</v>
      </c>
      <c r="AC9361" s="62">
        <v>28.7</v>
      </c>
    </row>
    <row r="9362" spans="1:29" ht="30" x14ac:dyDescent="0.25">
      <c r="A9362" s="61" t="s">
        <v>239</v>
      </c>
      <c r="B9362" s="61" t="s">
        <v>240</v>
      </c>
      <c r="C9362" s="62">
        <v>2017</v>
      </c>
      <c r="D9362" s="61" t="s">
        <v>89</v>
      </c>
      <c r="E9362" s="62">
        <v>60</v>
      </c>
      <c r="F9362" s="62">
        <v>575360</v>
      </c>
      <c r="G9362" s="62">
        <v>90455</v>
      </c>
      <c r="H9362" s="62">
        <v>125.63</v>
      </c>
      <c r="I9362" s="62">
        <v>9589.33</v>
      </c>
      <c r="J9362" s="62">
        <v>535084.80000000005</v>
      </c>
      <c r="K9362" s="62">
        <v>0</v>
      </c>
      <c r="L9362" s="63"/>
      <c r="M9362" s="63"/>
      <c r="N9362" s="63"/>
      <c r="O9362" s="63"/>
      <c r="P9362" s="63"/>
      <c r="Q9362" s="63"/>
      <c r="R9362" s="63"/>
      <c r="S9362" s="63"/>
      <c r="T9362" s="63"/>
      <c r="U9362" s="63"/>
      <c r="V9362" s="63"/>
      <c r="W9362" s="63"/>
      <c r="X9362" s="63"/>
      <c r="Y9362" s="63"/>
      <c r="Z9362" s="62">
        <v>1001.27</v>
      </c>
      <c r="AA9362" s="62">
        <v>24436</v>
      </c>
      <c r="AB9362" s="62">
        <v>33.94</v>
      </c>
      <c r="AC9362" s="62">
        <v>16.690000000000001</v>
      </c>
    </row>
    <row r="9363" spans="1:29" ht="45" x14ac:dyDescent="0.25">
      <c r="A9363" s="61" t="s">
        <v>340</v>
      </c>
      <c r="B9363" s="61" t="s">
        <v>341</v>
      </c>
      <c r="C9363" s="62">
        <v>2015</v>
      </c>
      <c r="D9363" s="61" t="s">
        <v>99</v>
      </c>
      <c r="E9363" s="62">
        <v>48</v>
      </c>
      <c r="F9363" s="62">
        <v>433640</v>
      </c>
      <c r="G9363" s="62">
        <v>65176</v>
      </c>
      <c r="H9363" s="62">
        <v>113.15</v>
      </c>
      <c r="I9363" s="62">
        <v>9034.17</v>
      </c>
      <c r="J9363" s="62">
        <v>403285.2</v>
      </c>
      <c r="K9363" s="62">
        <v>0</v>
      </c>
      <c r="L9363" s="63"/>
      <c r="M9363" s="63"/>
      <c r="N9363" s="63"/>
      <c r="O9363" s="63"/>
      <c r="P9363" s="63"/>
      <c r="Q9363" s="63"/>
      <c r="R9363" s="63"/>
      <c r="S9363" s="63"/>
      <c r="T9363" s="63"/>
      <c r="U9363" s="63"/>
      <c r="V9363" s="63"/>
      <c r="W9363" s="63"/>
      <c r="X9363" s="63"/>
      <c r="Y9363" s="63"/>
      <c r="Z9363" s="62">
        <v>104500</v>
      </c>
      <c r="AA9363" s="62">
        <v>11276</v>
      </c>
      <c r="AB9363" s="62">
        <v>19.579999999999998</v>
      </c>
      <c r="AC9363" s="62">
        <v>2177.08</v>
      </c>
    </row>
    <row r="9364" spans="1:29" x14ac:dyDescent="0.25">
      <c r="A9364" s="61" t="s">
        <v>155</v>
      </c>
      <c r="B9364" s="61" t="s">
        <v>156</v>
      </c>
      <c r="C9364" s="62">
        <v>2016</v>
      </c>
      <c r="D9364" s="61" t="s">
        <v>75</v>
      </c>
      <c r="E9364" s="62">
        <v>8</v>
      </c>
      <c r="F9364" s="63"/>
      <c r="G9364" s="63"/>
      <c r="H9364" s="63"/>
      <c r="I9364" s="63"/>
      <c r="J9364" s="63"/>
      <c r="K9364" s="62">
        <v>0</v>
      </c>
      <c r="L9364" s="63"/>
      <c r="M9364" s="63"/>
      <c r="N9364" s="63"/>
      <c r="O9364" s="63"/>
      <c r="P9364" s="63"/>
      <c r="Q9364" s="63"/>
      <c r="R9364" s="63"/>
      <c r="S9364" s="63"/>
      <c r="T9364" s="63"/>
      <c r="U9364" s="63"/>
      <c r="V9364" s="63"/>
      <c r="W9364" s="63"/>
      <c r="X9364" s="63"/>
      <c r="Y9364" s="63"/>
      <c r="Z9364" s="62">
        <v>63528</v>
      </c>
      <c r="AA9364" s="62">
        <v>4863</v>
      </c>
      <c r="AB9364" s="62">
        <v>50.66</v>
      </c>
      <c r="AC9364" s="62">
        <v>7941</v>
      </c>
    </row>
    <row r="9365" spans="1:29" x14ac:dyDescent="0.25">
      <c r="A9365" s="61" t="s">
        <v>178</v>
      </c>
      <c r="B9365" s="61" t="s">
        <v>179</v>
      </c>
      <c r="C9365" s="62">
        <v>2015</v>
      </c>
      <c r="D9365" s="61" t="s">
        <v>83</v>
      </c>
      <c r="E9365" s="62">
        <v>8</v>
      </c>
      <c r="F9365" s="62">
        <v>220</v>
      </c>
      <c r="G9365" s="62">
        <v>34</v>
      </c>
      <c r="H9365" s="62">
        <v>0.35</v>
      </c>
      <c r="I9365" s="62">
        <v>27.5</v>
      </c>
      <c r="J9365" s="62">
        <v>204.6</v>
      </c>
      <c r="K9365" s="62">
        <v>0</v>
      </c>
      <c r="L9365" s="62">
        <v>26</v>
      </c>
      <c r="M9365" s="62">
        <v>0.27</v>
      </c>
      <c r="N9365" s="63"/>
      <c r="O9365" s="63"/>
      <c r="P9365" s="63"/>
      <c r="Q9365" s="63"/>
      <c r="R9365" s="63"/>
      <c r="S9365" s="63"/>
      <c r="T9365" s="63"/>
      <c r="U9365" s="63"/>
      <c r="V9365" s="63"/>
      <c r="W9365" s="63"/>
      <c r="X9365" s="63"/>
      <c r="Y9365" s="63"/>
      <c r="Z9365" s="62">
        <v>0</v>
      </c>
      <c r="AA9365" s="62">
        <v>3989</v>
      </c>
      <c r="AB9365" s="62">
        <v>41.55</v>
      </c>
      <c r="AC9365" s="62">
        <v>0</v>
      </c>
    </row>
    <row r="9366" spans="1:29" ht="30" x14ac:dyDescent="0.25">
      <c r="A9366" s="61" t="s">
        <v>87</v>
      </c>
      <c r="B9366" s="61" t="s">
        <v>88</v>
      </c>
      <c r="C9366" s="62">
        <v>2008</v>
      </c>
      <c r="D9366" s="61" t="s">
        <v>75</v>
      </c>
      <c r="E9366" s="62">
        <v>10</v>
      </c>
      <c r="F9366" s="63"/>
      <c r="G9366" s="63"/>
      <c r="H9366" s="63"/>
      <c r="I9366" s="63"/>
      <c r="J9366" s="63"/>
      <c r="K9366" s="62">
        <v>8807.9500000000007</v>
      </c>
      <c r="L9366" s="62">
        <v>5083</v>
      </c>
      <c r="M9366" s="62">
        <v>42.36</v>
      </c>
      <c r="N9366" s="62">
        <v>880.8</v>
      </c>
      <c r="O9366" s="62">
        <v>106217.75</v>
      </c>
      <c r="P9366" s="63"/>
      <c r="Q9366" s="63"/>
      <c r="R9366" s="63"/>
      <c r="S9366" s="63"/>
      <c r="T9366" s="63"/>
      <c r="U9366" s="62">
        <v>526</v>
      </c>
      <c r="V9366" s="62">
        <v>1833</v>
      </c>
      <c r="W9366" s="62">
        <v>15.28</v>
      </c>
      <c r="X9366" s="62">
        <v>52</v>
      </c>
      <c r="Y9366" s="62">
        <v>11773.98</v>
      </c>
      <c r="Z9366" s="62">
        <v>283834</v>
      </c>
      <c r="AA9366" s="62">
        <v>22941</v>
      </c>
      <c r="AB9366" s="62">
        <v>191.18</v>
      </c>
      <c r="AC9366" s="62">
        <v>28383.4</v>
      </c>
    </row>
    <row r="9367" spans="1:29" x14ac:dyDescent="0.25">
      <c r="A9367" s="61" t="s">
        <v>241</v>
      </c>
      <c r="B9367" s="61" t="s">
        <v>242</v>
      </c>
      <c r="C9367" s="62">
        <v>2016</v>
      </c>
      <c r="D9367" s="61" t="s">
        <v>297</v>
      </c>
      <c r="E9367" s="62">
        <v>26</v>
      </c>
      <c r="F9367" s="63"/>
      <c r="G9367" s="63"/>
      <c r="H9367" s="63"/>
      <c r="I9367" s="63"/>
      <c r="J9367" s="63"/>
      <c r="K9367" s="62">
        <v>0</v>
      </c>
      <c r="L9367" s="63"/>
      <c r="M9367" s="63"/>
      <c r="N9367" s="63"/>
      <c r="O9367" s="63"/>
      <c r="P9367" s="63"/>
      <c r="Q9367" s="63"/>
      <c r="R9367" s="63"/>
      <c r="S9367" s="63"/>
      <c r="T9367" s="63"/>
      <c r="U9367" s="63"/>
      <c r="V9367" s="63"/>
      <c r="W9367" s="63"/>
      <c r="X9367" s="63"/>
      <c r="Y9367" s="63"/>
      <c r="Z9367" s="62">
        <v>154300</v>
      </c>
      <c r="AA9367" s="62">
        <v>16512</v>
      </c>
      <c r="AB9367" s="62">
        <v>52.92</v>
      </c>
      <c r="AC9367" s="62">
        <v>5934.62</v>
      </c>
    </row>
    <row r="9368" spans="1:29" x14ac:dyDescent="0.25">
      <c r="A9368" s="61" t="s">
        <v>285</v>
      </c>
      <c r="B9368" s="61" t="s">
        <v>286</v>
      </c>
      <c r="C9368" s="62">
        <v>2009</v>
      </c>
      <c r="D9368" s="61" t="s">
        <v>89</v>
      </c>
      <c r="E9368" s="62">
        <v>33</v>
      </c>
      <c r="F9368" s="62">
        <v>204864</v>
      </c>
      <c r="G9368" s="62">
        <v>24380</v>
      </c>
      <c r="H9368" s="62">
        <v>61.57</v>
      </c>
      <c r="I9368" s="62">
        <v>6208</v>
      </c>
      <c r="J9368" s="62">
        <v>190523.51999999999</v>
      </c>
      <c r="K9368" s="62">
        <v>13447</v>
      </c>
      <c r="L9368" s="62">
        <v>16736</v>
      </c>
      <c r="M9368" s="62">
        <v>42.26</v>
      </c>
      <c r="N9368" s="62">
        <v>407.48</v>
      </c>
      <c r="O9368" s="62">
        <v>162161.41</v>
      </c>
      <c r="P9368" s="63"/>
      <c r="Q9368" s="63"/>
      <c r="R9368" s="63"/>
      <c r="S9368" s="63"/>
      <c r="T9368" s="63"/>
      <c r="U9368" s="63"/>
      <c r="V9368" s="63"/>
      <c r="W9368" s="63"/>
      <c r="X9368" s="63"/>
      <c r="Y9368" s="63"/>
      <c r="Z9368" s="62">
        <v>128900</v>
      </c>
      <c r="AA9368" s="62">
        <v>4172</v>
      </c>
      <c r="AB9368" s="62">
        <v>10.54</v>
      </c>
      <c r="AC9368" s="62">
        <v>3906.06</v>
      </c>
    </row>
    <row r="9369" spans="1:29" ht="30" x14ac:dyDescent="0.25">
      <c r="A9369" s="61" t="s">
        <v>133</v>
      </c>
      <c r="B9369" s="61" t="s">
        <v>134</v>
      </c>
      <c r="C9369" s="62">
        <v>2015</v>
      </c>
      <c r="D9369" s="61" t="s">
        <v>78</v>
      </c>
      <c r="E9369" s="62">
        <v>58</v>
      </c>
      <c r="F9369" s="62">
        <v>194280</v>
      </c>
      <c r="G9369" s="62">
        <v>29706</v>
      </c>
      <c r="H9369" s="62">
        <v>42.68</v>
      </c>
      <c r="I9369" s="62">
        <v>3349.66</v>
      </c>
      <c r="J9369" s="62">
        <v>180680.4</v>
      </c>
      <c r="K9369" s="62">
        <v>25379.24</v>
      </c>
      <c r="L9369" s="62">
        <v>31005</v>
      </c>
      <c r="M9369" s="62">
        <v>44.55</v>
      </c>
      <c r="N9369" s="62">
        <v>437.57</v>
      </c>
      <c r="O9369" s="62">
        <v>306055.90999999997</v>
      </c>
      <c r="P9369" s="63"/>
      <c r="Q9369" s="63"/>
      <c r="R9369" s="63"/>
      <c r="S9369" s="63"/>
      <c r="T9369" s="63"/>
      <c r="U9369" s="63"/>
      <c r="V9369" s="63"/>
      <c r="W9369" s="63"/>
      <c r="X9369" s="63"/>
      <c r="Y9369" s="63"/>
      <c r="Z9369" s="62">
        <v>1785.98</v>
      </c>
      <c r="AA9369" s="62">
        <v>10017</v>
      </c>
      <c r="AB9369" s="62">
        <v>14.39</v>
      </c>
      <c r="AC9369" s="62">
        <v>30.79</v>
      </c>
    </row>
    <row r="9370" spans="1:29" ht="30" x14ac:dyDescent="0.25">
      <c r="A9370" s="61" t="s">
        <v>173</v>
      </c>
      <c r="B9370" s="61" t="s">
        <v>174</v>
      </c>
      <c r="C9370" s="62">
        <v>2012</v>
      </c>
      <c r="D9370" s="61" t="s">
        <v>75</v>
      </c>
      <c r="E9370" s="62">
        <v>5</v>
      </c>
      <c r="F9370" s="63"/>
      <c r="G9370" s="63"/>
      <c r="H9370" s="63"/>
      <c r="I9370" s="63"/>
      <c r="J9370" s="63"/>
      <c r="K9370" s="62">
        <v>0</v>
      </c>
      <c r="L9370" s="63"/>
      <c r="M9370" s="63"/>
      <c r="N9370" s="63"/>
      <c r="O9370" s="63"/>
      <c r="P9370" s="63"/>
      <c r="Q9370" s="63"/>
      <c r="R9370" s="63"/>
      <c r="S9370" s="63"/>
      <c r="T9370" s="63"/>
      <c r="U9370" s="63"/>
      <c r="V9370" s="63"/>
      <c r="W9370" s="63"/>
      <c r="X9370" s="63"/>
      <c r="Y9370" s="63"/>
      <c r="Z9370" s="62">
        <v>5484.54</v>
      </c>
      <c r="AA9370" s="62">
        <v>22357</v>
      </c>
      <c r="AB9370" s="62">
        <v>372.62</v>
      </c>
      <c r="AC9370" s="62">
        <v>1096.9100000000001</v>
      </c>
    </row>
    <row r="9371" spans="1:29" ht="45" x14ac:dyDescent="0.25">
      <c r="A9371" s="61" t="s">
        <v>214</v>
      </c>
      <c r="B9371" s="61" t="s">
        <v>215</v>
      </c>
      <c r="C9371" s="62">
        <v>2003</v>
      </c>
      <c r="D9371" s="61" t="s">
        <v>99</v>
      </c>
      <c r="E9371" s="62">
        <v>74</v>
      </c>
      <c r="F9371" s="62">
        <v>307816</v>
      </c>
      <c r="G9371" s="62">
        <v>29528</v>
      </c>
      <c r="H9371" s="62">
        <v>33.25</v>
      </c>
      <c r="I9371" s="62">
        <v>4159.68</v>
      </c>
      <c r="J9371" s="62">
        <v>286268.88</v>
      </c>
      <c r="K9371" s="62">
        <v>0</v>
      </c>
      <c r="L9371" s="63"/>
      <c r="M9371" s="63"/>
      <c r="N9371" s="63"/>
      <c r="O9371" s="63"/>
      <c r="P9371" s="63"/>
      <c r="Q9371" s="63"/>
      <c r="R9371" s="63"/>
      <c r="S9371" s="63"/>
      <c r="T9371" s="63"/>
      <c r="U9371" s="63"/>
      <c r="V9371" s="63"/>
      <c r="W9371" s="63"/>
      <c r="X9371" s="63"/>
      <c r="Y9371" s="63"/>
      <c r="Z9371" s="62">
        <v>2249</v>
      </c>
      <c r="AA9371" s="62">
        <v>10530</v>
      </c>
      <c r="AB9371" s="62">
        <v>11.86</v>
      </c>
      <c r="AC9371" s="62">
        <v>30.39</v>
      </c>
    </row>
    <row r="9372" spans="1:29" x14ac:dyDescent="0.25">
      <c r="A9372" s="61" t="s">
        <v>212</v>
      </c>
      <c r="B9372" s="61" t="s">
        <v>213</v>
      </c>
      <c r="C9372" s="62">
        <v>2007</v>
      </c>
      <c r="D9372" s="61" t="s">
        <v>89</v>
      </c>
      <c r="E9372" s="62">
        <v>80</v>
      </c>
      <c r="F9372" s="62">
        <v>815500</v>
      </c>
      <c r="G9372" s="62">
        <v>112360</v>
      </c>
      <c r="H9372" s="62">
        <v>117.04</v>
      </c>
      <c r="I9372" s="62">
        <v>10193.75</v>
      </c>
      <c r="J9372" s="62">
        <v>758415</v>
      </c>
      <c r="K9372" s="62">
        <v>0</v>
      </c>
      <c r="L9372" s="63"/>
      <c r="M9372" s="63"/>
      <c r="N9372" s="63"/>
      <c r="O9372" s="63"/>
      <c r="P9372" s="63"/>
      <c r="Q9372" s="63"/>
      <c r="R9372" s="63"/>
      <c r="S9372" s="63"/>
      <c r="T9372" s="63"/>
      <c r="U9372" s="63"/>
      <c r="V9372" s="63"/>
      <c r="W9372" s="63"/>
      <c r="X9372" s="63"/>
      <c r="Y9372" s="63"/>
      <c r="Z9372" s="62">
        <v>240587</v>
      </c>
      <c r="AA9372" s="62">
        <v>15366</v>
      </c>
      <c r="AB9372" s="62">
        <v>16.010000000000002</v>
      </c>
      <c r="AC9372" s="62">
        <v>3007.34</v>
      </c>
    </row>
    <row r="9373" spans="1:29" ht="30" x14ac:dyDescent="0.25">
      <c r="A9373" s="61" t="s">
        <v>231</v>
      </c>
      <c r="B9373" s="61" t="s">
        <v>232</v>
      </c>
      <c r="C9373" s="62">
        <v>2012</v>
      </c>
      <c r="D9373" s="61" t="s">
        <v>72</v>
      </c>
      <c r="E9373" s="62">
        <v>92</v>
      </c>
      <c r="F9373" s="62">
        <v>716440</v>
      </c>
      <c r="G9373" s="62">
        <v>83268</v>
      </c>
      <c r="H9373" s="62">
        <v>75.42</v>
      </c>
      <c r="I9373" s="62">
        <v>7787.39</v>
      </c>
      <c r="J9373" s="62">
        <v>666289.19999999995</v>
      </c>
      <c r="K9373" s="62">
        <v>0</v>
      </c>
      <c r="L9373" s="63"/>
      <c r="M9373" s="63"/>
      <c r="N9373" s="63"/>
      <c r="O9373" s="63"/>
      <c r="P9373" s="63"/>
      <c r="Q9373" s="63"/>
      <c r="R9373" s="63"/>
      <c r="S9373" s="63"/>
      <c r="T9373" s="63"/>
      <c r="U9373" s="63"/>
      <c r="V9373" s="63"/>
      <c r="W9373" s="63"/>
      <c r="X9373" s="63"/>
      <c r="Y9373" s="63"/>
      <c r="Z9373" s="62">
        <v>3471</v>
      </c>
      <c r="AA9373" s="62">
        <v>26828</v>
      </c>
      <c r="AB9373" s="62">
        <v>24.3</v>
      </c>
      <c r="AC9373" s="62">
        <v>37.729999999999997</v>
      </c>
    </row>
    <row r="9374" spans="1:29" x14ac:dyDescent="0.25">
      <c r="A9374" s="61" t="s">
        <v>399</v>
      </c>
      <c r="B9374" s="61" t="s">
        <v>400</v>
      </c>
      <c r="C9374" s="62">
        <v>2006</v>
      </c>
      <c r="D9374" s="61" t="s">
        <v>78</v>
      </c>
      <c r="E9374" s="62">
        <v>40</v>
      </c>
      <c r="F9374" s="62">
        <v>330220</v>
      </c>
      <c r="G9374" s="62">
        <v>56283</v>
      </c>
      <c r="H9374" s="62">
        <v>117.26</v>
      </c>
      <c r="I9374" s="62">
        <v>8255.5</v>
      </c>
      <c r="J9374" s="62">
        <v>307104.59999999998</v>
      </c>
      <c r="K9374" s="62">
        <v>0</v>
      </c>
      <c r="L9374" s="63"/>
      <c r="M9374" s="63"/>
      <c r="N9374" s="63"/>
      <c r="O9374" s="63"/>
      <c r="P9374" s="63"/>
      <c r="Q9374" s="63"/>
      <c r="R9374" s="63"/>
      <c r="S9374" s="63"/>
      <c r="T9374" s="63"/>
      <c r="U9374" s="63"/>
      <c r="V9374" s="63"/>
      <c r="W9374" s="63"/>
      <c r="X9374" s="63"/>
      <c r="Y9374" s="63"/>
      <c r="Z9374" s="62">
        <v>0</v>
      </c>
      <c r="AA9374" s="63"/>
      <c r="AB9374" s="63"/>
      <c r="AC9374" s="62">
        <v>0</v>
      </c>
    </row>
    <row r="9375" spans="1:29" x14ac:dyDescent="0.25">
      <c r="A9375" s="61" t="s">
        <v>558</v>
      </c>
      <c r="B9375" s="61" t="s">
        <v>559</v>
      </c>
      <c r="C9375" s="62">
        <v>2014</v>
      </c>
      <c r="D9375" s="61" t="s">
        <v>75</v>
      </c>
      <c r="E9375" s="62">
        <v>6</v>
      </c>
      <c r="F9375" s="62">
        <v>6716</v>
      </c>
      <c r="G9375" s="62">
        <v>1636</v>
      </c>
      <c r="H9375" s="62">
        <v>22.72</v>
      </c>
      <c r="I9375" s="62">
        <v>1119.33</v>
      </c>
      <c r="J9375" s="62">
        <v>6245.88</v>
      </c>
      <c r="K9375" s="62">
        <v>0</v>
      </c>
      <c r="L9375" s="63"/>
      <c r="M9375" s="63"/>
      <c r="N9375" s="63"/>
      <c r="O9375" s="63"/>
      <c r="P9375" s="63"/>
      <c r="Q9375" s="63"/>
      <c r="R9375" s="63"/>
      <c r="S9375" s="63"/>
      <c r="T9375" s="63"/>
      <c r="U9375" s="63"/>
      <c r="V9375" s="63"/>
      <c r="W9375" s="63"/>
      <c r="X9375" s="63"/>
      <c r="Y9375" s="63"/>
      <c r="Z9375" s="62">
        <v>0</v>
      </c>
      <c r="AA9375" s="63"/>
      <c r="AB9375" s="63"/>
      <c r="AC9375" s="62">
        <v>0</v>
      </c>
    </row>
    <row r="9376" spans="1:29" ht="30" x14ac:dyDescent="0.25">
      <c r="A9376" s="61" t="s">
        <v>124</v>
      </c>
      <c r="B9376" s="61" t="s">
        <v>125</v>
      </c>
      <c r="C9376" s="62">
        <v>2005</v>
      </c>
      <c r="D9376" s="61" t="s">
        <v>226</v>
      </c>
      <c r="E9376" s="62">
        <v>41</v>
      </c>
      <c r="F9376" s="62">
        <v>102000</v>
      </c>
      <c r="G9376" s="62">
        <v>11162</v>
      </c>
      <c r="H9376" s="62">
        <v>22.69</v>
      </c>
      <c r="I9376" s="62">
        <v>2487.8000000000002</v>
      </c>
      <c r="J9376" s="62">
        <v>94860</v>
      </c>
      <c r="K9376" s="62">
        <v>0</v>
      </c>
      <c r="L9376" s="63"/>
      <c r="M9376" s="63"/>
      <c r="N9376" s="63"/>
      <c r="O9376" s="63"/>
      <c r="P9376" s="63"/>
      <c r="Q9376" s="63"/>
      <c r="R9376" s="63"/>
      <c r="S9376" s="63"/>
      <c r="T9376" s="63"/>
      <c r="U9376" s="62">
        <v>7485</v>
      </c>
      <c r="V9376" s="62">
        <v>14496</v>
      </c>
      <c r="W9376" s="62">
        <v>29.46</v>
      </c>
      <c r="X9376" s="62">
        <v>182</v>
      </c>
      <c r="Y9376" s="62">
        <v>167544.24</v>
      </c>
      <c r="Z9376" s="62">
        <v>72.86</v>
      </c>
      <c r="AA9376" s="62">
        <v>5035</v>
      </c>
      <c r="AB9376" s="62">
        <v>10.23</v>
      </c>
      <c r="AC9376" s="62">
        <v>1.78</v>
      </c>
    </row>
    <row r="9377" spans="1:29" ht="30" x14ac:dyDescent="0.25">
      <c r="A9377" s="61" t="s">
        <v>363</v>
      </c>
      <c r="B9377" s="61" t="s">
        <v>364</v>
      </c>
      <c r="C9377" s="62">
        <v>2015</v>
      </c>
      <c r="D9377" s="61" t="s">
        <v>78</v>
      </c>
      <c r="E9377" s="62">
        <v>56</v>
      </c>
      <c r="F9377" s="62">
        <v>454770</v>
      </c>
      <c r="G9377" s="62">
        <v>78396</v>
      </c>
      <c r="H9377" s="62">
        <v>116.66</v>
      </c>
      <c r="I9377" s="62">
        <v>8120.89</v>
      </c>
      <c r="J9377" s="62">
        <v>422936.1</v>
      </c>
      <c r="K9377" s="62">
        <v>0</v>
      </c>
      <c r="L9377" s="63"/>
      <c r="M9377" s="63"/>
      <c r="N9377" s="63"/>
      <c r="O9377" s="63"/>
      <c r="P9377" s="63"/>
      <c r="Q9377" s="63"/>
      <c r="R9377" s="63"/>
      <c r="S9377" s="63"/>
      <c r="T9377" s="63"/>
      <c r="U9377" s="63"/>
      <c r="V9377" s="63"/>
      <c r="W9377" s="63"/>
      <c r="X9377" s="63"/>
      <c r="Y9377" s="63"/>
      <c r="Z9377" s="62">
        <v>1196.44</v>
      </c>
      <c r="AA9377" s="62">
        <v>3605</v>
      </c>
      <c r="AB9377" s="62">
        <v>5.36</v>
      </c>
      <c r="AC9377" s="62">
        <v>21.37</v>
      </c>
    </row>
    <row r="9378" spans="1:29" ht="30" x14ac:dyDescent="0.25">
      <c r="A9378" s="61" t="s">
        <v>385</v>
      </c>
      <c r="B9378" s="61" t="s">
        <v>386</v>
      </c>
      <c r="C9378" s="62">
        <v>2012</v>
      </c>
      <c r="D9378" s="61" t="s">
        <v>99</v>
      </c>
      <c r="E9378" s="62">
        <v>32</v>
      </c>
      <c r="F9378" s="62">
        <v>28343</v>
      </c>
      <c r="G9378" s="62">
        <v>3473</v>
      </c>
      <c r="H9378" s="62">
        <v>9.0399999999999991</v>
      </c>
      <c r="I9378" s="62">
        <v>885.72</v>
      </c>
      <c r="J9378" s="62">
        <v>26358.99</v>
      </c>
      <c r="K9378" s="62">
        <v>980</v>
      </c>
      <c r="L9378" s="62">
        <v>942</v>
      </c>
      <c r="M9378" s="62">
        <v>2.4500000000000002</v>
      </c>
      <c r="N9378" s="62">
        <v>30.63</v>
      </c>
      <c r="O9378" s="62">
        <v>11818.11</v>
      </c>
      <c r="P9378" s="63"/>
      <c r="Q9378" s="63"/>
      <c r="R9378" s="63"/>
      <c r="S9378" s="63"/>
      <c r="T9378" s="63"/>
      <c r="U9378" s="63"/>
      <c r="V9378" s="63"/>
      <c r="W9378" s="63"/>
      <c r="X9378" s="63"/>
      <c r="Y9378" s="63"/>
      <c r="Z9378" s="62">
        <v>0</v>
      </c>
      <c r="AA9378" s="63"/>
      <c r="AB9378" s="63"/>
      <c r="AC9378" s="62">
        <v>0</v>
      </c>
    </row>
    <row r="9379" spans="1:29" x14ac:dyDescent="0.25">
      <c r="A9379" s="61" t="s">
        <v>204</v>
      </c>
      <c r="B9379" s="61" t="s">
        <v>205</v>
      </c>
      <c r="C9379" s="62">
        <v>2012</v>
      </c>
      <c r="D9379" s="61" t="s">
        <v>75</v>
      </c>
      <c r="E9379" s="62">
        <v>8</v>
      </c>
      <c r="F9379" s="62">
        <v>23887</v>
      </c>
      <c r="G9379" s="62">
        <v>3044</v>
      </c>
      <c r="H9379" s="62">
        <v>31.71</v>
      </c>
      <c r="I9379" s="62">
        <v>2985.88</v>
      </c>
      <c r="J9379" s="62">
        <v>22214.91</v>
      </c>
      <c r="K9379" s="62">
        <v>0</v>
      </c>
      <c r="L9379" s="63"/>
      <c r="M9379" s="63"/>
      <c r="N9379" s="63"/>
      <c r="O9379" s="63"/>
      <c r="P9379" s="63"/>
      <c r="Q9379" s="63"/>
      <c r="R9379" s="63"/>
      <c r="S9379" s="63"/>
      <c r="T9379" s="63"/>
      <c r="U9379" s="63"/>
      <c r="V9379" s="63"/>
      <c r="W9379" s="63"/>
      <c r="X9379" s="63"/>
      <c r="Y9379" s="63"/>
      <c r="Z9379" s="62">
        <v>51240</v>
      </c>
      <c r="AA9379" s="62">
        <v>3961</v>
      </c>
      <c r="AB9379" s="62">
        <v>41.26</v>
      </c>
      <c r="AC9379" s="62">
        <v>6405</v>
      </c>
    </row>
    <row r="9380" spans="1:29" x14ac:dyDescent="0.25">
      <c r="A9380" s="61" t="s">
        <v>126</v>
      </c>
      <c r="B9380" s="61" t="s">
        <v>127</v>
      </c>
      <c r="C9380" s="62">
        <v>2015</v>
      </c>
      <c r="D9380" s="61" t="s">
        <v>563</v>
      </c>
      <c r="E9380" s="62">
        <v>40</v>
      </c>
      <c r="F9380" s="62">
        <v>157232</v>
      </c>
      <c r="G9380" s="62">
        <v>30410</v>
      </c>
      <c r="H9380" s="62">
        <v>63.35</v>
      </c>
      <c r="I9380" s="62">
        <v>3930.8</v>
      </c>
      <c r="J9380" s="62">
        <v>146225.76</v>
      </c>
      <c r="K9380" s="62">
        <v>20850.63</v>
      </c>
      <c r="L9380" s="62">
        <v>22773</v>
      </c>
      <c r="M9380" s="62">
        <v>47.44</v>
      </c>
      <c r="N9380" s="62">
        <v>521.27</v>
      </c>
      <c r="O9380" s="62">
        <v>251444.01</v>
      </c>
      <c r="P9380" s="63"/>
      <c r="Q9380" s="63"/>
      <c r="R9380" s="63"/>
      <c r="S9380" s="63"/>
      <c r="T9380" s="63"/>
      <c r="U9380" s="63"/>
      <c r="V9380" s="63"/>
      <c r="W9380" s="63"/>
      <c r="X9380" s="63"/>
      <c r="Y9380" s="63"/>
      <c r="Z9380" s="62">
        <v>1761</v>
      </c>
      <c r="AA9380" s="62">
        <v>15213</v>
      </c>
      <c r="AB9380" s="62">
        <v>31.69</v>
      </c>
      <c r="AC9380" s="62">
        <v>44.03</v>
      </c>
    </row>
    <row r="9381" spans="1:29" ht="30" x14ac:dyDescent="0.25">
      <c r="A9381" s="61" t="s">
        <v>224</v>
      </c>
      <c r="B9381" s="61" t="s">
        <v>225</v>
      </c>
      <c r="C9381" s="62">
        <v>2018</v>
      </c>
      <c r="D9381" s="61" t="s">
        <v>175</v>
      </c>
      <c r="E9381" s="62">
        <v>8</v>
      </c>
      <c r="F9381" s="63"/>
      <c r="G9381" s="63"/>
      <c r="H9381" s="63"/>
      <c r="I9381" s="63"/>
      <c r="J9381" s="63"/>
      <c r="K9381" s="62">
        <v>0</v>
      </c>
      <c r="L9381" s="63"/>
      <c r="M9381" s="63"/>
      <c r="N9381" s="63"/>
      <c r="O9381" s="63"/>
      <c r="P9381" s="63"/>
      <c r="Q9381" s="63"/>
      <c r="R9381" s="63"/>
      <c r="S9381" s="63"/>
      <c r="T9381" s="63"/>
      <c r="U9381" s="63"/>
      <c r="V9381" s="63"/>
      <c r="W9381" s="63"/>
      <c r="X9381" s="63"/>
      <c r="Y9381" s="63"/>
      <c r="Z9381" s="62">
        <v>0</v>
      </c>
      <c r="AA9381" s="63"/>
      <c r="AB9381" s="63"/>
      <c r="AC9381" s="62">
        <v>0</v>
      </c>
    </row>
    <row r="9382" spans="1:29" ht="30" x14ac:dyDescent="0.25">
      <c r="A9382" s="61" t="s">
        <v>180</v>
      </c>
      <c r="B9382" s="61" t="s">
        <v>181</v>
      </c>
      <c r="C9382" s="62">
        <v>2009</v>
      </c>
      <c r="D9382" s="61" t="s">
        <v>301</v>
      </c>
      <c r="E9382" s="62">
        <v>17</v>
      </c>
      <c r="F9382" s="62">
        <v>111360</v>
      </c>
      <c r="G9382" s="62">
        <v>12365</v>
      </c>
      <c r="H9382" s="62">
        <v>60.61</v>
      </c>
      <c r="I9382" s="62">
        <v>6550.59</v>
      </c>
      <c r="J9382" s="62">
        <v>103564.8</v>
      </c>
      <c r="K9382" s="62">
        <v>13324.93</v>
      </c>
      <c r="L9382" s="62">
        <v>23757</v>
      </c>
      <c r="M9382" s="62">
        <v>116.46</v>
      </c>
      <c r="N9382" s="63"/>
      <c r="O9382" s="63"/>
      <c r="P9382" s="63"/>
      <c r="Q9382" s="63"/>
      <c r="R9382" s="63"/>
      <c r="S9382" s="63"/>
      <c r="T9382" s="63"/>
      <c r="U9382" s="63"/>
      <c r="V9382" s="63"/>
      <c r="W9382" s="63"/>
      <c r="X9382" s="63"/>
      <c r="Y9382" s="63"/>
      <c r="Z9382" s="62">
        <v>746</v>
      </c>
      <c r="AA9382" s="62">
        <v>8285</v>
      </c>
      <c r="AB9382" s="62">
        <v>40.61</v>
      </c>
      <c r="AC9382" s="62">
        <v>43.88</v>
      </c>
    </row>
    <row r="9383" spans="1:29" x14ac:dyDescent="0.25">
      <c r="A9383" s="61" t="s">
        <v>374</v>
      </c>
      <c r="B9383" s="61" t="s">
        <v>375</v>
      </c>
      <c r="C9383" s="62">
        <v>2016</v>
      </c>
      <c r="D9383" s="61" t="s">
        <v>99</v>
      </c>
      <c r="E9383" s="62">
        <v>54</v>
      </c>
      <c r="F9383" s="62">
        <v>195440</v>
      </c>
      <c r="G9383" s="62">
        <v>33012</v>
      </c>
      <c r="H9383" s="62">
        <v>50.94</v>
      </c>
      <c r="I9383" s="62">
        <v>3619.26</v>
      </c>
      <c r="J9383" s="62">
        <v>181759.2</v>
      </c>
      <c r="K9383" s="62">
        <v>16267.7</v>
      </c>
      <c r="L9383" s="62">
        <v>22660</v>
      </c>
      <c r="M9383" s="62">
        <v>34.97</v>
      </c>
      <c r="N9383" s="63"/>
      <c r="O9383" s="63"/>
      <c r="P9383" s="63"/>
      <c r="Q9383" s="63"/>
      <c r="R9383" s="63"/>
      <c r="S9383" s="63"/>
      <c r="T9383" s="63"/>
      <c r="U9383" s="63"/>
      <c r="V9383" s="63"/>
      <c r="W9383" s="63"/>
      <c r="X9383" s="63"/>
      <c r="Y9383" s="63"/>
      <c r="Z9383" s="62">
        <v>1974</v>
      </c>
      <c r="AA9383" s="62">
        <v>24211</v>
      </c>
      <c r="AB9383" s="62">
        <v>37.36</v>
      </c>
      <c r="AC9383" s="62">
        <v>36.56</v>
      </c>
    </row>
    <row r="9384" spans="1:29" ht="30" x14ac:dyDescent="0.25">
      <c r="A9384" s="61" t="s">
        <v>348</v>
      </c>
      <c r="B9384" s="61" t="s">
        <v>349</v>
      </c>
      <c r="C9384" s="62">
        <v>2011</v>
      </c>
      <c r="D9384" s="61" t="s">
        <v>175</v>
      </c>
      <c r="E9384" s="62">
        <v>4</v>
      </c>
      <c r="F9384" s="63"/>
      <c r="G9384" s="63"/>
      <c r="H9384" s="63"/>
      <c r="I9384" s="63"/>
      <c r="J9384" s="63"/>
      <c r="K9384" s="62">
        <v>0</v>
      </c>
      <c r="L9384" s="63"/>
      <c r="M9384" s="63"/>
      <c r="N9384" s="63"/>
      <c r="O9384" s="63"/>
      <c r="P9384" s="63"/>
      <c r="Q9384" s="63"/>
      <c r="R9384" s="63"/>
      <c r="S9384" s="63"/>
      <c r="T9384" s="63"/>
      <c r="U9384" s="63"/>
      <c r="V9384" s="63"/>
      <c r="W9384" s="63"/>
      <c r="X9384" s="63"/>
      <c r="Y9384" s="63"/>
      <c r="Z9384" s="62">
        <v>0</v>
      </c>
      <c r="AA9384" s="63"/>
      <c r="AB9384" s="63"/>
      <c r="AC9384" s="62">
        <v>0</v>
      </c>
    </row>
    <row r="9385" spans="1:29" x14ac:dyDescent="0.25">
      <c r="A9385" s="61" t="s">
        <v>397</v>
      </c>
      <c r="B9385" s="61" t="s">
        <v>398</v>
      </c>
      <c r="C9385" s="62">
        <v>2011</v>
      </c>
      <c r="D9385" s="61" t="s">
        <v>75</v>
      </c>
      <c r="E9385" s="62">
        <v>5</v>
      </c>
      <c r="F9385" s="62">
        <v>1881</v>
      </c>
      <c r="G9385" s="62">
        <v>526</v>
      </c>
      <c r="H9385" s="62">
        <v>8.77</v>
      </c>
      <c r="I9385" s="62">
        <v>376.2</v>
      </c>
      <c r="J9385" s="62">
        <v>1749.33</v>
      </c>
      <c r="K9385" s="62">
        <v>0</v>
      </c>
      <c r="L9385" s="63"/>
      <c r="M9385" s="63"/>
      <c r="N9385" s="63"/>
      <c r="O9385" s="63"/>
      <c r="P9385" s="63"/>
      <c r="Q9385" s="63"/>
      <c r="R9385" s="63"/>
      <c r="S9385" s="63"/>
      <c r="T9385" s="63"/>
      <c r="U9385" s="62">
        <v>3229</v>
      </c>
      <c r="V9385" s="62">
        <v>10941</v>
      </c>
      <c r="W9385" s="62">
        <v>182.35</v>
      </c>
      <c r="X9385" s="62">
        <v>645</v>
      </c>
      <c r="Y9385" s="62">
        <v>72277.94</v>
      </c>
      <c r="Z9385" s="62">
        <v>15600</v>
      </c>
      <c r="AA9385" s="62">
        <v>1241</v>
      </c>
      <c r="AB9385" s="62">
        <v>20.68</v>
      </c>
      <c r="AC9385" s="62">
        <v>3120</v>
      </c>
    </row>
    <row r="9386" spans="1:29" ht="30" x14ac:dyDescent="0.25">
      <c r="A9386" s="61" t="s">
        <v>117</v>
      </c>
      <c r="B9386" s="61" t="s">
        <v>118</v>
      </c>
      <c r="C9386" s="62">
        <v>2005</v>
      </c>
      <c r="D9386" s="61" t="s">
        <v>563</v>
      </c>
      <c r="E9386" s="62">
        <v>33</v>
      </c>
      <c r="F9386" s="62">
        <v>2600</v>
      </c>
      <c r="G9386" s="62">
        <v>3000</v>
      </c>
      <c r="H9386" s="62">
        <v>7.58</v>
      </c>
      <c r="I9386" s="62">
        <v>78.790000000000006</v>
      </c>
      <c r="J9386" s="62">
        <v>2418</v>
      </c>
      <c r="K9386" s="62">
        <v>4717.75</v>
      </c>
      <c r="L9386" s="62">
        <v>5781</v>
      </c>
      <c r="M9386" s="62">
        <v>14.6</v>
      </c>
      <c r="N9386" s="63"/>
      <c r="O9386" s="63"/>
      <c r="P9386" s="63"/>
      <c r="Q9386" s="63"/>
      <c r="R9386" s="63"/>
      <c r="S9386" s="63"/>
      <c r="T9386" s="63"/>
      <c r="U9386" s="63"/>
      <c r="V9386" s="63"/>
      <c r="W9386" s="63"/>
      <c r="X9386" s="63"/>
      <c r="Y9386" s="63"/>
      <c r="Z9386" s="62">
        <v>230</v>
      </c>
      <c r="AA9386" s="62">
        <v>1872</v>
      </c>
      <c r="AB9386" s="62">
        <v>4.7300000000000004</v>
      </c>
      <c r="AC9386" s="62">
        <v>6.97</v>
      </c>
    </row>
    <row r="9387" spans="1:29" ht="30" x14ac:dyDescent="0.25">
      <c r="A9387" s="61" t="s">
        <v>182</v>
      </c>
      <c r="B9387" s="61" t="s">
        <v>183</v>
      </c>
      <c r="C9387" s="62">
        <v>2004</v>
      </c>
      <c r="D9387" s="61" t="s">
        <v>75</v>
      </c>
      <c r="E9387" s="62">
        <v>5</v>
      </c>
      <c r="F9387" s="63"/>
      <c r="G9387" s="63"/>
      <c r="H9387" s="63"/>
      <c r="I9387" s="63"/>
      <c r="J9387" s="63"/>
      <c r="K9387" s="62">
        <v>0</v>
      </c>
      <c r="L9387" s="63"/>
      <c r="M9387" s="63"/>
      <c r="N9387" s="63"/>
      <c r="O9387" s="63"/>
      <c r="P9387" s="63"/>
      <c r="Q9387" s="63"/>
      <c r="R9387" s="63"/>
      <c r="S9387" s="63"/>
      <c r="T9387" s="63"/>
      <c r="U9387" s="63"/>
      <c r="V9387" s="63"/>
      <c r="W9387" s="63"/>
      <c r="X9387" s="63"/>
      <c r="Y9387" s="63"/>
      <c r="Z9387" s="62">
        <v>37539</v>
      </c>
      <c r="AA9387" s="62">
        <v>1612</v>
      </c>
      <c r="AB9387" s="62">
        <v>26.87</v>
      </c>
      <c r="AC9387" s="62">
        <v>7507.8</v>
      </c>
    </row>
    <row r="9388" spans="1:29" x14ac:dyDescent="0.25">
      <c r="A9388" s="61" t="s">
        <v>273</v>
      </c>
      <c r="B9388" s="61" t="s">
        <v>274</v>
      </c>
      <c r="C9388" s="62">
        <v>2009</v>
      </c>
      <c r="D9388" s="61" t="s">
        <v>99</v>
      </c>
      <c r="E9388" s="62">
        <v>60</v>
      </c>
      <c r="F9388" s="62">
        <v>614040</v>
      </c>
      <c r="G9388" s="62">
        <v>101234</v>
      </c>
      <c r="H9388" s="62">
        <v>140.6</v>
      </c>
      <c r="I9388" s="62">
        <v>10234</v>
      </c>
      <c r="J9388" s="62">
        <v>571057.19999999995</v>
      </c>
      <c r="K9388" s="62">
        <v>0</v>
      </c>
      <c r="L9388" s="63"/>
      <c r="M9388" s="63"/>
      <c r="N9388" s="63"/>
      <c r="O9388" s="63"/>
      <c r="P9388" s="63"/>
      <c r="Q9388" s="63"/>
      <c r="R9388" s="63"/>
      <c r="S9388" s="63"/>
      <c r="T9388" s="63"/>
      <c r="U9388" s="63"/>
      <c r="V9388" s="63"/>
      <c r="W9388" s="63"/>
      <c r="X9388" s="63"/>
      <c r="Y9388" s="63"/>
      <c r="Z9388" s="62">
        <v>1035.1600000000001</v>
      </c>
      <c r="AA9388" s="62">
        <v>6136</v>
      </c>
      <c r="AB9388" s="62">
        <v>8.52</v>
      </c>
      <c r="AC9388" s="62">
        <v>17.25</v>
      </c>
    </row>
    <row r="9389" spans="1:29" ht="30" x14ac:dyDescent="0.25">
      <c r="A9389" s="61" t="s">
        <v>233</v>
      </c>
      <c r="B9389" s="61" t="s">
        <v>234</v>
      </c>
      <c r="C9389" s="62">
        <v>2016</v>
      </c>
      <c r="D9389" s="61" t="s">
        <v>75</v>
      </c>
      <c r="E9389" s="62">
        <v>15</v>
      </c>
      <c r="F9389" s="62">
        <v>0</v>
      </c>
      <c r="G9389" s="62">
        <v>0</v>
      </c>
      <c r="H9389" s="62">
        <v>0</v>
      </c>
      <c r="I9389" s="62">
        <v>0</v>
      </c>
      <c r="J9389" s="62">
        <v>0</v>
      </c>
      <c r="K9389" s="62">
        <v>0</v>
      </c>
      <c r="L9389" s="62">
        <v>0</v>
      </c>
      <c r="M9389" s="62">
        <v>0</v>
      </c>
      <c r="N9389" s="63"/>
      <c r="O9389" s="63"/>
      <c r="P9389" s="63"/>
      <c r="Q9389" s="63"/>
      <c r="R9389" s="63"/>
      <c r="S9389" s="63"/>
      <c r="T9389" s="63"/>
      <c r="U9389" s="63"/>
      <c r="V9389" s="63"/>
      <c r="W9389" s="63"/>
      <c r="X9389" s="63"/>
      <c r="Y9389" s="63"/>
      <c r="Z9389" s="62">
        <v>0</v>
      </c>
      <c r="AA9389" s="63"/>
      <c r="AB9389" s="63"/>
      <c r="AC9389" s="62">
        <v>0</v>
      </c>
    </row>
    <row r="9390" spans="1:29" ht="45" x14ac:dyDescent="0.25">
      <c r="A9390" s="61" t="s">
        <v>344</v>
      </c>
      <c r="B9390" s="61" t="s">
        <v>345</v>
      </c>
      <c r="C9390" s="62">
        <v>2007</v>
      </c>
      <c r="D9390" s="61" t="s">
        <v>99</v>
      </c>
      <c r="E9390" s="62">
        <v>52</v>
      </c>
      <c r="F9390" s="62">
        <v>450320</v>
      </c>
      <c r="G9390" s="62">
        <v>75014</v>
      </c>
      <c r="H9390" s="62">
        <v>120.21</v>
      </c>
      <c r="I9390" s="62">
        <v>8660</v>
      </c>
      <c r="J9390" s="62">
        <v>418797.6</v>
      </c>
      <c r="K9390" s="62">
        <v>0</v>
      </c>
      <c r="L9390" s="63"/>
      <c r="M9390" s="63"/>
      <c r="N9390" s="63"/>
      <c r="O9390" s="63"/>
      <c r="P9390" s="63"/>
      <c r="Q9390" s="63"/>
      <c r="R9390" s="63"/>
      <c r="S9390" s="63"/>
      <c r="T9390" s="63"/>
      <c r="U9390" s="63"/>
      <c r="V9390" s="63"/>
      <c r="W9390" s="63"/>
      <c r="X9390" s="63"/>
      <c r="Y9390" s="63"/>
      <c r="Z9390" s="62">
        <v>2478</v>
      </c>
      <c r="AA9390" s="62">
        <v>11107</v>
      </c>
      <c r="AB9390" s="62">
        <v>17.8</v>
      </c>
      <c r="AC9390" s="62">
        <v>47.65</v>
      </c>
    </row>
    <row r="9391" spans="1:29" ht="30" x14ac:dyDescent="0.25">
      <c r="A9391" s="61" t="s">
        <v>120</v>
      </c>
      <c r="B9391" s="61" t="s">
        <v>121</v>
      </c>
      <c r="C9391" s="62">
        <v>2010</v>
      </c>
      <c r="D9391" s="61" t="s">
        <v>86</v>
      </c>
      <c r="E9391" s="62">
        <v>74</v>
      </c>
      <c r="F9391" s="62">
        <v>25914</v>
      </c>
      <c r="G9391" s="62">
        <v>5785</v>
      </c>
      <c r="H9391" s="62">
        <v>6.51</v>
      </c>
      <c r="I9391" s="62">
        <v>350.19</v>
      </c>
      <c r="J9391" s="62">
        <v>24100.02</v>
      </c>
      <c r="K9391" s="62">
        <v>2748.07</v>
      </c>
      <c r="L9391" s="62">
        <v>4826</v>
      </c>
      <c r="M9391" s="62">
        <v>5.43</v>
      </c>
      <c r="N9391" s="62">
        <v>37.14</v>
      </c>
      <c r="O9391" s="62">
        <v>33139.760000000002</v>
      </c>
      <c r="P9391" s="63"/>
      <c r="Q9391" s="63"/>
      <c r="R9391" s="63"/>
      <c r="S9391" s="63"/>
      <c r="T9391" s="63"/>
      <c r="U9391" s="63"/>
      <c r="V9391" s="63"/>
      <c r="W9391" s="63"/>
      <c r="X9391" s="63"/>
      <c r="Y9391" s="63"/>
      <c r="Z9391" s="62">
        <v>510700</v>
      </c>
      <c r="AA9391" s="62">
        <v>34437</v>
      </c>
      <c r="AB9391" s="62">
        <v>38.78</v>
      </c>
      <c r="AC9391" s="62">
        <v>6901.35</v>
      </c>
    </row>
    <row r="9392" spans="1:29" x14ac:dyDescent="0.25">
      <c r="A9392" s="61" t="s">
        <v>208</v>
      </c>
      <c r="B9392" s="61" t="s">
        <v>209</v>
      </c>
      <c r="C9392" s="62">
        <v>2018</v>
      </c>
      <c r="D9392" s="61" t="s">
        <v>419</v>
      </c>
      <c r="E9392" s="62">
        <v>8</v>
      </c>
      <c r="F9392" s="63"/>
      <c r="G9392" s="63"/>
      <c r="H9392" s="63"/>
      <c r="I9392" s="63"/>
      <c r="J9392" s="63"/>
      <c r="K9392" s="62">
        <v>0</v>
      </c>
      <c r="L9392" s="63"/>
      <c r="M9392" s="63"/>
      <c r="N9392" s="63"/>
      <c r="O9392" s="63"/>
      <c r="P9392" s="63"/>
      <c r="Q9392" s="63"/>
      <c r="R9392" s="63"/>
      <c r="S9392" s="63"/>
      <c r="T9392" s="63"/>
      <c r="U9392" s="63"/>
      <c r="V9392" s="63"/>
      <c r="W9392" s="63"/>
      <c r="X9392" s="63"/>
      <c r="Y9392" s="63"/>
      <c r="Z9392" s="62">
        <v>0</v>
      </c>
      <c r="AA9392" s="63"/>
      <c r="AB9392" s="63"/>
      <c r="AC9392" s="62">
        <v>0</v>
      </c>
    </row>
    <row r="9393" spans="1:29" x14ac:dyDescent="0.25">
      <c r="A9393" s="61" t="s">
        <v>159</v>
      </c>
      <c r="B9393" s="61" t="s">
        <v>160</v>
      </c>
      <c r="C9393" s="62">
        <v>2010</v>
      </c>
      <c r="D9393" s="61" t="s">
        <v>83</v>
      </c>
      <c r="E9393" s="62">
        <v>4</v>
      </c>
      <c r="F9393" s="63"/>
      <c r="G9393" s="63"/>
      <c r="H9393" s="63"/>
      <c r="I9393" s="63"/>
      <c r="J9393" s="63"/>
      <c r="K9393" s="62">
        <v>0</v>
      </c>
      <c r="L9393" s="63"/>
      <c r="M9393" s="63"/>
      <c r="N9393" s="63"/>
      <c r="O9393" s="63"/>
      <c r="P9393" s="63"/>
      <c r="Q9393" s="63"/>
      <c r="R9393" s="63"/>
      <c r="S9393" s="63"/>
      <c r="T9393" s="63"/>
      <c r="U9393" s="63"/>
      <c r="V9393" s="63"/>
      <c r="W9393" s="63"/>
      <c r="X9393" s="63"/>
      <c r="Y9393" s="63"/>
      <c r="Z9393" s="62">
        <v>545</v>
      </c>
      <c r="AA9393" s="62">
        <v>3585</v>
      </c>
      <c r="AB9393" s="62">
        <v>74.69</v>
      </c>
      <c r="AC9393" s="62">
        <v>136.25</v>
      </c>
    </row>
    <row r="9394" spans="1:29" ht="30" x14ac:dyDescent="0.25">
      <c r="A9394" s="61" t="s">
        <v>171</v>
      </c>
      <c r="B9394" s="61" t="s">
        <v>172</v>
      </c>
      <c r="C9394" s="62">
        <v>2006</v>
      </c>
      <c r="D9394" s="61" t="s">
        <v>150</v>
      </c>
      <c r="E9394" s="62">
        <v>7</v>
      </c>
      <c r="F9394" s="62">
        <v>14452</v>
      </c>
      <c r="G9394" s="62">
        <v>2052</v>
      </c>
      <c r="H9394" s="62">
        <v>24.43</v>
      </c>
      <c r="I9394" s="62">
        <v>2064.5700000000002</v>
      </c>
      <c r="J9394" s="62">
        <v>13440.36</v>
      </c>
      <c r="K9394" s="62">
        <v>3773.04</v>
      </c>
      <c r="L9394" s="62">
        <v>7284</v>
      </c>
      <c r="M9394" s="62">
        <v>86.71</v>
      </c>
      <c r="N9394" s="63"/>
      <c r="O9394" s="63"/>
      <c r="P9394" s="63"/>
      <c r="Q9394" s="63"/>
      <c r="R9394" s="63"/>
      <c r="S9394" s="63"/>
      <c r="T9394" s="63"/>
      <c r="U9394" s="63"/>
      <c r="V9394" s="63"/>
      <c r="W9394" s="63"/>
      <c r="X9394" s="63"/>
      <c r="Y9394" s="63"/>
      <c r="Z9394" s="62">
        <v>472</v>
      </c>
      <c r="AA9394" s="62">
        <v>3167</v>
      </c>
      <c r="AB9394" s="62">
        <v>37.700000000000003</v>
      </c>
      <c r="AC9394" s="62">
        <v>67.430000000000007</v>
      </c>
    </row>
    <row r="9395" spans="1:29" x14ac:dyDescent="0.25">
      <c r="A9395" s="61" t="s">
        <v>196</v>
      </c>
      <c r="B9395" s="61" t="s">
        <v>197</v>
      </c>
      <c r="C9395" s="62">
        <v>2013</v>
      </c>
      <c r="D9395" s="61" t="s">
        <v>86</v>
      </c>
      <c r="E9395" s="62">
        <v>140</v>
      </c>
      <c r="F9395" s="62">
        <v>130717</v>
      </c>
      <c r="G9395" s="62">
        <v>25341</v>
      </c>
      <c r="H9395" s="62">
        <v>15.08</v>
      </c>
      <c r="I9395" s="62">
        <v>933.69</v>
      </c>
      <c r="J9395" s="62">
        <v>121566.81</v>
      </c>
      <c r="K9395" s="62">
        <v>185876.8</v>
      </c>
      <c r="L9395" s="62">
        <v>200416</v>
      </c>
      <c r="M9395" s="62">
        <v>119.3</v>
      </c>
      <c r="N9395" s="62">
        <v>1327.69</v>
      </c>
      <c r="O9395" s="62">
        <v>2241544.12</v>
      </c>
      <c r="P9395" s="63"/>
      <c r="Q9395" s="63"/>
      <c r="R9395" s="63"/>
      <c r="S9395" s="63"/>
      <c r="T9395" s="63"/>
      <c r="U9395" s="63"/>
      <c r="V9395" s="63"/>
      <c r="W9395" s="63"/>
      <c r="X9395" s="63"/>
      <c r="Y9395" s="63"/>
      <c r="Z9395" s="62">
        <v>1411473</v>
      </c>
      <c r="AA9395" s="62">
        <v>303071</v>
      </c>
      <c r="AB9395" s="62">
        <v>180.4</v>
      </c>
      <c r="AC9395" s="62">
        <v>10081.950000000001</v>
      </c>
    </row>
    <row r="9396" spans="1:29" x14ac:dyDescent="0.25">
      <c r="A9396" s="61" t="s">
        <v>279</v>
      </c>
      <c r="B9396" s="61" t="s">
        <v>280</v>
      </c>
      <c r="C9396" s="62">
        <v>2004</v>
      </c>
      <c r="D9396" s="61" t="s">
        <v>75</v>
      </c>
      <c r="E9396" s="62">
        <v>12</v>
      </c>
      <c r="F9396" s="62">
        <v>1000</v>
      </c>
      <c r="G9396" s="62">
        <v>305</v>
      </c>
      <c r="H9396" s="62">
        <v>2.12</v>
      </c>
      <c r="I9396" s="62">
        <v>83.33</v>
      </c>
      <c r="J9396" s="62">
        <v>930</v>
      </c>
      <c r="K9396" s="62">
        <v>0</v>
      </c>
      <c r="L9396" s="63"/>
      <c r="M9396" s="63"/>
      <c r="N9396" s="63"/>
      <c r="O9396" s="63"/>
      <c r="P9396" s="63"/>
      <c r="Q9396" s="63"/>
      <c r="R9396" s="63"/>
      <c r="S9396" s="63"/>
      <c r="T9396" s="63"/>
      <c r="U9396" s="63"/>
      <c r="V9396" s="63"/>
      <c r="W9396" s="63"/>
      <c r="X9396" s="63"/>
      <c r="Y9396" s="63"/>
      <c r="Z9396" s="62">
        <v>88001</v>
      </c>
      <c r="AA9396" s="62">
        <v>4251</v>
      </c>
      <c r="AB9396" s="62">
        <v>29.52</v>
      </c>
      <c r="AC9396" s="62">
        <v>7333.42</v>
      </c>
    </row>
    <row r="9397" spans="1:29" x14ac:dyDescent="0.25">
      <c r="A9397" s="61" t="s">
        <v>263</v>
      </c>
      <c r="B9397" s="61" t="s">
        <v>264</v>
      </c>
      <c r="C9397" s="62">
        <v>2018</v>
      </c>
      <c r="D9397" s="61" t="s">
        <v>75</v>
      </c>
      <c r="E9397" s="62">
        <v>3</v>
      </c>
      <c r="F9397" s="63"/>
      <c r="G9397" s="63"/>
      <c r="H9397" s="63"/>
      <c r="I9397" s="63"/>
      <c r="J9397" s="63"/>
      <c r="K9397" s="62">
        <v>0</v>
      </c>
      <c r="L9397" s="63"/>
      <c r="M9397" s="63"/>
      <c r="N9397" s="63"/>
      <c r="O9397" s="63"/>
      <c r="P9397" s="63"/>
      <c r="Q9397" s="63"/>
      <c r="R9397" s="63"/>
      <c r="S9397" s="63"/>
      <c r="T9397" s="63"/>
      <c r="U9397" s="63"/>
      <c r="V9397" s="63"/>
      <c r="W9397" s="63"/>
      <c r="X9397" s="63"/>
      <c r="Y9397" s="63"/>
      <c r="Z9397" s="62">
        <v>70122</v>
      </c>
      <c r="AA9397" s="62">
        <v>240</v>
      </c>
      <c r="AB9397" s="62">
        <v>6.67</v>
      </c>
      <c r="AC9397" s="62">
        <v>23374</v>
      </c>
    </row>
    <row r="9398" spans="1:29" x14ac:dyDescent="0.25">
      <c r="A9398" s="61" t="s">
        <v>70</v>
      </c>
      <c r="B9398" s="61" t="s">
        <v>71</v>
      </c>
      <c r="C9398" s="62">
        <v>2009</v>
      </c>
      <c r="D9398" s="61" t="s">
        <v>89</v>
      </c>
      <c r="E9398" s="62">
        <v>54</v>
      </c>
      <c r="F9398" s="62">
        <v>205400</v>
      </c>
      <c r="G9398" s="62">
        <v>30009</v>
      </c>
      <c r="H9398" s="62">
        <v>46.31</v>
      </c>
      <c r="I9398" s="62">
        <v>3803.7</v>
      </c>
      <c r="J9398" s="62">
        <v>191022</v>
      </c>
      <c r="K9398" s="62">
        <v>16254</v>
      </c>
      <c r="L9398" s="62">
        <v>27295</v>
      </c>
      <c r="M9398" s="62">
        <v>42.12</v>
      </c>
      <c r="N9398" s="62">
        <v>301</v>
      </c>
      <c r="O9398" s="62">
        <v>196011.86</v>
      </c>
      <c r="P9398" s="63"/>
      <c r="Q9398" s="63"/>
      <c r="R9398" s="63"/>
      <c r="S9398" s="63"/>
      <c r="T9398" s="63"/>
      <c r="U9398" s="63"/>
      <c r="V9398" s="63"/>
      <c r="W9398" s="63"/>
      <c r="X9398" s="63"/>
      <c r="Y9398" s="63"/>
      <c r="Z9398" s="62">
        <v>2807</v>
      </c>
      <c r="AA9398" s="62">
        <v>13400</v>
      </c>
      <c r="AB9398" s="62">
        <v>20.68</v>
      </c>
      <c r="AC9398" s="62">
        <v>51.98</v>
      </c>
    </row>
    <row r="9399" spans="1:29" ht="30" x14ac:dyDescent="0.25">
      <c r="A9399" s="61" t="s">
        <v>224</v>
      </c>
      <c r="B9399" s="61" t="s">
        <v>225</v>
      </c>
      <c r="C9399" s="62">
        <v>2007</v>
      </c>
      <c r="D9399" s="61" t="s">
        <v>150</v>
      </c>
      <c r="E9399" s="62">
        <v>8</v>
      </c>
      <c r="F9399" s="63"/>
      <c r="G9399" s="63"/>
      <c r="H9399" s="63"/>
      <c r="I9399" s="63"/>
      <c r="J9399" s="63"/>
      <c r="K9399" s="62">
        <v>0</v>
      </c>
      <c r="L9399" s="63"/>
      <c r="M9399" s="63"/>
      <c r="N9399" s="63"/>
      <c r="O9399" s="63"/>
      <c r="P9399" s="63"/>
      <c r="Q9399" s="63"/>
      <c r="R9399" s="63"/>
      <c r="S9399" s="63"/>
      <c r="T9399" s="63"/>
      <c r="U9399" s="63"/>
      <c r="V9399" s="63"/>
      <c r="W9399" s="63"/>
      <c r="X9399" s="63"/>
      <c r="Y9399" s="63"/>
      <c r="Z9399" s="62">
        <v>0</v>
      </c>
      <c r="AA9399" s="63"/>
      <c r="AB9399" s="63"/>
      <c r="AC9399" s="62">
        <v>0</v>
      </c>
    </row>
    <row r="9400" spans="1:29" x14ac:dyDescent="0.25">
      <c r="A9400" s="61" t="s">
        <v>456</v>
      </c>
      <c r="B9400" s="61" t="s">
        <v>457</v>
      </c>
      <c r="C9400" s="62">
        <v>2010</v>
      </c>
      <c r="D9400" s="61" t="s">
        <v>86</v>
      </c>
      <c r="E9400" s="62">
        <v>100</v>
      </c>
      <c r="F9400" s="62">
        <v>21572</v>
      </c>
      <c r="G9400" s="62">
        <v>4228</v>
      </c>
      <c r="H9400" s="62">
        <v>3.52</v>
      </c>
      <c r="I9400" s="62">
        <v>215.72</v>
      </c>
      <c r="J9400" s="62">
        <v>20061.96</v>
      </c>
      <c r="K9400" s="62">
        <v>0</v>
      </c>
      <c r="L9400" s="63"/>
      <c r="M9400" s="63"/>
      <c r="N9400" s="63"/>
      <c r="O9400" s="63"/>
      <c r="P9400" s="63"/>
      <c r="Q9400" s="63"/>
      <c r="R9400" s="63"/>
      <c r="S9400" s="63"/>
      <c r="T9400" s="63"/>
      <c r="U9400" s="63"/>
      <c r="V9400" s="63"/>
      <c r="W9400" s="63"/>
      <c r="X9400" s="63"/>
      <c r="Y9400" s="63"/>
      <c r="Z9400" s="62">
        <v>1169238</v>
      </c>
      <c r="AA9400" s="62">
        <v>179232</v>
      </c>
      <c r="AB9400" s="62">
        <v>149.36000000000001</v>
      </c>
      <c r="AC9400" s="62">
        <v>11692.38</v>
      </c>
    </row>
    <row r="9401" spans="1:29" ht="30" x14ac:dyDescent="0.25">
      <c r="A9401" s="61" t="s">
        <v>237</v>
      </c>
      <c r="B9401" s="61" t="s">
        <v>238</v>
      </c>
      <c r="C9401" s="62">
        <v>2006</v>
      </c>
      <c r="D9401" s="61" t="s">
        <v>83</v>
      </c>
      <c r="E9401" s="62">
        <v>8</v>
      </c>
      <c r="F9401" s="63"/>
      <c r="G9401" s="63"/>
      <c r="H9401" s="63"/>
      <c r="I9401" s="63"/>
      <c r="J9401" s="63"/>
      <c r="K9401" s="62">
        <v>0</v>
      </c>
      <c r="L9401" s="63"/>
      <c r="M9401" s="63"/>
      <c r="N9401" s="63"/>
      <c r="O9401" s="63"/>
      <c r="P9401" s="63"/>
      <c r="Q9401" s="63"/>
      <c r="R9401" s="63"/>
      <c r="S9401" s="63"/>
      <c r="T9401" s="63"/>
      <c r="U9401" s="63"/>
      <c r="V9401" s="63"/>
      <c r="W9401" s="63"/>
      <c r="X9401" s="63"/>
      <c r="Y9401" s="63"/>
      <c r="Z9401" s="62">
        <v>0</v>
      </c>
      <c r="AA9401" s="63"/>
      <c r="AB9401" s="63"/>
      <c r="AC9401" s="62">
        <v>0</v>
      </c>
    </row>
    <row r="9402" spans="1:29" ht="30" x14ac:dyDescent="0.25">
      <c r="A9402" s="61" t="s">
        <v>287</v>
      </c>
      <c r="B9402" s="61" t="s">
        <v>288</v>
      </c>
      <c r="C9402" s="62">
        <v>2004</v>
      </c>
      <c r="D9402" s="61" t="s">
        <v>75</v>
      </c>
      <c r="E9402" s="62">
        <v>10</v>
      </c>
      <c r="F9402" s="63"/>
      <c r="G9402" s="63"/>
      <c r="H9402" s="63"/>
      <c r="I9402" s="63"/>
      <c r="J9402" s="63"/>
      <c r="K9402" s="62">
        <v>0</v>
      </c>
      <c r="L9402" s="63"/>
      <c r="M9402" s="63"/>
      <c r="N9402" s="63"/>
      <c r="O9402" s="63"/>
      <c r="P9402" s="63"/>
      <c r="Q9402" s="63"/>
      <c r="R9402" s="63"/>
      <c r="S9402" s="63"/>
      <c r="T9402" s="63"/>
      <c r="U9402" s="63"/>
      <c r="V9402" s="63"/>
      <c r="W9402" s="63"/>
      <c r="X9402" s="63"/>
      <c r="Y9402" s="63"/>
      <c r="Z9402" s="62">
        <v>0</v>
      </c>
      <c r="AA9402" s="63"/>
      <c r="AB9402" s="63"/>
      <c r="AC9402" s="62">
        <v>0</v>
      </c>
    </row>
    <row r="9403" spans="1:29" ht="30" x14ac:dyDescent="0.25">
      <c r="A9403" s="61" t="s">
        <v>224</v>
      </c>
      <c r="B9403" s="61" t="s">
        <v>225</v>
      </c>
      <c r="C9403" s="62">
        <v>2008</v>
      </c>
      <c r="D9403" s="61" t="s">
        <v>89</v>
      </c>
      <c r="E9403" s="62">
        <v>50</v>
      </c>
      <c r="F9403" s="62">
        <v>150000</v>
      </c>
      <c r="G9403" s="62">
        <v>21082</v>
      </c>
      <c r="H9403" s="62">
        <v>35.14</v>
      </c>
      <c r="I9403" s="62">
        <v>3000</v>
      </c>
      <c r="J9403" s="62">
        <v>139500</v>
      </c>
      <c r="K9403" s="62">
        <v>13714</v>
      </c>
      <c r="L9403" s="62">
        <v>40237</v>
      </c>
      <c r="M9403" s="62">
        <v>67.06</v>
      </c>
      <c r="N9403" s="62">
        <v>274.27999999999997</v>
      </c>
      <c r="O9403" s="62">
        <v>165381.24</v>
      </c>
      <c r="P9403" s="63"/>
      <c r="Q9403" s="63"/>
      <c r="R9403" s="63"/>
      <c r="S9403" s="63"/>
      <c r="T9403" s="63"/>
      <c r="U9403" s="63"/>
      <c r="V9403" s="63"/>
      <c r="W9403" s="63"/>
      <c r="X9403" s="63"/>
      <c r="Y9403" s="63"/>
      <c r="Z9403" s="62">
        <v>2312.6799999999998</v>
      </c>
      <c r="AA9403" s="62">
        <v>10244</v>
      </c>
      <c r="AB9403" s="62">
        <v>17.07</v>
      </c>
      <c r="AC9403" s="62">
        <v>46.25</v>
      </c>
    </row>
    <row r="9404" spans="1:29" x14ac:dyDescent="0.25">
      <c r="A9404" s="61" t="s">
        <v>208</v>
      </c>
      <c r="B9404" s="61" t="s">
        <v>209</v>
      </c>
      <c r="C9404" s="62">
        <v>2014</v>
      </c>
      <c r="D9404" s="61" t="s">
        <v>566</v>
      </c>
      <c r="E9404" s="62">
        <v>42</v>
      </c>
      <c r="F9404" s="62">
        <v>220880</v>
      </c>
      <c r="G9404" s="62">
        <v>60260</v>
      </c>
      <c r="H9404" s="62">
        <v>119.56</v>
      </c>
      <c r="I9404" s="62">
        <v>5259.05</v>
      </c>
      <c r="J9404" s="62">
        <v>205418.4</v>
      </c>
      <c r="K9404" s="62">
        <v>23561.63</v>
      </c>
      <c r="L9404" s="62">
        <v>48189</v>
      </c>
      <c r="M9404" s="62">
        <v>95.61</v>
      </c>
      <c r="N9404" s="62">
        <v>560.99</v>
      </c>
      <c r="O9404" s="62">
        <v>284136.78999999998</v>
      </c>
      <c r="P9404" s="63"/>
      <c r="Q9404" s="63"/>
      <c r="R9404" s="63"/>
      <c r="S9404" s="63"/>
      <c r="T9404" s="63"/>
      <c r="U9404" s="63"/>
      <c r="V9404" s="63"/>
      <c r="W9404" s="63"/>
      <c r="X9404" s="63"/>
      <c r="Y9404" s="63"/>
      <c r="Z9404" s="62">
        <v>1763</v>
      </c>
      <c r="AA9404" s="62">
        <v>4191</v>
      </c>
      <c r="AB9404" s="62">
        <v>8.32</v>
      </c>
      <c r="AC9404" s="62">
        <v>41.98</v>
      </c>
    </row>
    <row r="9405" spans="1:29" ht="30" x14ac:dyDescent="0.25">
      <c r="A9405" s="61" t="s">
        <v>348</v>
      </c>
      <c r="B9405" s="61" t="s">
        <v>349</v>
      </c>
      <c r="C9405" s="62">
        <v>2004</v>
      </c>
      <c r="D9405" s="61" t="s">
        <v>175</v>
      </c>
      <c r="E9405" s="62">
        <v>4</v>
      </c>
      <c r="F9405" s="62">
        <v>606</v>
      </c>
      <c r="G9405" s="62">
        <v>326</v>
      </c>
      <c r="H9405" s="62">
        <v>6.79</v>
      </c>
      <c r="I9405" s="62">
        <v>151.5</v>
      </c>
      <c r="J9405" s="62">
        <v>563.58000000000004</v>
      </c>
      <c r="K9405" s="62">
        <v>0</v>
      </c>
      <c r="L9405" s="63"/>
      <c r="M9405" s="63"/>
      <c r="N9405" s="63"/>
      <c r="O9405" s="63"/>
      <c r="P9405" s="63"/>
      <c r="Q9405" s="63"/>
      <c r="R9405" s="63"/>
      <c r="S9405" s="63"/>
      <c r="T9405" s="63"/>
      <c r="U9405" s="63"/>
      <c r="V9405" s="63"/>
      <c r="W9405" s="63"/>
      <c r="X9405" s="63"/>
      <c r="Y9405" s="63"/>
      <c r="Z9405" s="62">
        <v>0</v>
      </c>
      <c r="AA9405" s="62">
        <v>256</v>
      </c>
      <c r="AB9405" s="62">
        <v>5.33</v>
      </c>
      <c r="AC9405" s="62">
        <v>0</v>
      </c>
    </row>
    <row r="9406" spans="1:29" ht="30" x14ac:dyDescent="0.25">
      <c r="A9406" s="61" t="s">
        <v>245</v>
      </c>
      <c r="B9406" s="61" t="s">
        <v>246</v>
      </c>
      <c r="C9406" s="62">
        <v>2007</v>
      </c>
      <c r="D9406" s="61" t="s">
        <v>89</v>
      </c>
      <c r="E9406" s="62">
        <v>58</v>
      </c>
      <c r="F9406" s="62">
        <v>490364</v>
      </c>
      <c r="G9406" s="62">
        <v>69168</v>
      </c>
      <c r="H9406" s="62">
        <v>99.38</v>
      </c>
      <c r="I9406" s="62">
        <v>8454.5499999999993</v>
      </c>
      <c r="J9406" s="62">
        <v>456038.52</v>
      </c>
      <c r="K9406" s="62">
        <v>0</v>
      </c>
      <c r="L9406" s="63"/>
      <c r="M9406" s="63"/>
      <c r="N9406" s="63"/>
      <c r="O9406" s="63"/>
      <c r="P9406" s="63"/>
      <c r="Q9406" s="63"/>
      <c r="R9406" s="63"/>
      <c r="S9406" s="63"/>
      <c r="T9406" s="63"/>
      <c r="U9406" s="63"/>
      <c r="V9406" s="63"/>
      <c r="W9406" s="63"/>
      <c r="X9406" s="63"/>
      <c r="Y9406" s="63"/>
      <c r="Z9406" s="62">
        <v>156400</v>
      </c>
      <c r="AA9406" s="62">
        <v>13842</v>
      </c>
      <c r="AB9406" s="62">
        <v>19.89</v>
      </c>
      <c r="AC9406" s="62">
        <v>2696.55</v>
      </c>
    </row>
    <row r="9407" spans="1:29" ht="30" x14ac:dyDescent="0.25">
      <c r="A9407" s="61" t="s">
        <v>385</v>
      </c>
      <c r="B9407" s="61" t="s">
        <v>386</v>
      </c>
      <c r="C9407" s="62">
        <v>2005</v>
      </c>
      <c r="D9407" s="61" t="s">
        <v>99</v>
      </c>
      <c r="E9407" s="62">
        <v>32</v>
      </c>
      <c r="F9407" s="62">
        <v>16370</v>
      </c>
      <c r="G9407" s="62">
        <v>1939</v>
      </c>
      <c r="H9407" s="62">
        <v>5.05</v>
      </c>
      <c r="I9407" s="62">
        <v>511.56</v>
      </c>
      <c r="J9407" s="62">
        <v>15224.1</v>
      </c>
      <c r="K9407" s="62">
        <v>918</v>
      </c>
      <c r="L9407" s="62">
        <v>1126</v>
      </c>
      <c r="M9407" s="62">
        <v>2.93</v>
      </c>
      <c r="N9407" s="62">
        <v>28.69</v>
      </c>
      <c r="O9407" s="62">
        <v>11070.44</v>
      </c>
      <c r="P9407" s="63"/>
      <c r="Q9407" s="63"/>
      <c r="R9407" s="63"/>
      <c r="S9407" s="63"/>
      <c r="T9407" s="63"/>
      <c r="U9407" s="63"/>
      <c r="V9407" s="63"/>
      <c r="W9407" s="63"/>
      <c r="X9407" s="63"/>
      <c r="Y9407" s="63"/>
      <c r="Z9407" s="62">
        <v>0</v>
      </c>
      <c r="AA9407" s="63"/>
      <c r="AB9407" s="63"/>
      <c r="AC9407" s="62">
        <v>0</v>
      </c>
    </row>
    <row r="9408" spans="1:29" x14ac:dyDescent="0.25">
      <c r="A9408" s="61" t="s">
        <v>163</v>
      </c>
      <c r="B9408" s="61" t="s">
        <v>164</v>
      </c>
      <c r="C9408" s="62">
        <v>2005</v>
      </c>
      <c r="D9408" s="61" t="s">
        <v>94</v>
      </c>
      <c r="E9408" s="62">
        <v>14</v>
      </c>
      <c r="F9408" s="62">
        <v>18096</v>
      </c>
      <c r="G9408" s="62">
        <v>2134</v>
      </c>
      <c r="H9408" s="62">
        <v>12.7</v>
      </c>
      <c r="I9408" s="62">
        <v>1292.57</v>
      </c>
      <c r="J9408" s="62">
        <v>16829.28</v>
      </c>
      <c r="K9408" s="62">
        <v>0</v>
      </c>
      <c r="L9408" s="63"/>
      <c r="M9408" s="63"/>
      <c r="N9408" s="63"/>
      <c r="O9408" s="63"/>
      <c r="P9408" s="63"/>
      <c r="Q9408" s="63"/>
      <c r="R9408" s="63"/>
      <c r="S9408" s="63"/>
      <c r="T9408" s="63"/>
      <c r="U9408" s="62">
        <v>100</v>
      </c>
      <c r="V9408" s="62">
        <v>192</v>
      </c>
      <c r="W9408" s="62">
        <v>1.1399999999999999</v>
      </c>
      <c r="X9408" s="62">
        <v>7</v>
      </c>
      <c r="Y9408" s="62">
        <v>2238.4</v>
      </c>
      <c r="Z9408" s="62">
        <v>157100</v>
      </c>
      <c r="AA9408" s="62">
        <v>9250</v>
      </c>
      <c r="AB9408" s="62">
        <v>55.06</v>
      </c>
      <c r="AC9408" s="62">
        <v>11221.43</v>
      </c>
    </row>
    <row r="9409" spans="1:29" ht="30" x14ac:dyDescent="0.25">
      <c r="A9409" s="61" t="s">
        <v>283</v>
      </c>
      <c r="B9409" s="61" t="s">
        <v>284</v>
      </c>
      <c r="C9409" s="62">
        <v>2011</v>
      </c>
      <c r="D9409" s="61" t="s">
        <v>135</v>
      </c>
      <c r="E9409" s="62">
        <v>240</v>
      </c>
      <c r="F9409" s="62">
        <v>481252</v>
      </c>
      <c r="G9409" s="62">
        <v>87154</v>
      </c>
      <c r="H9409" s="62">
        <v>30.26</v>
      </c>
      <c r="I9409" s="62">
        <v>2005.22</v>
      </c>
      <c r="J9409" s="62">
        <v>447564.36</v>
      </c>
      <c r="K9409" s="62">
        <v>185098.93</v>
      </c>
      <c r="L9409" s="62">
        <v>291986</v>
      </c>
      <c r="M9409" s="62">
        <v>101.38</v>
      </c>
      <c r="N9409" s="62">
        <v>771.25</v>
      </c>
      <c r="O9409" s="62">
        <v>2232163.56</v>
      </c>
      <c r="P9409" s="63"/>
      <c r="Q9409" s="63"/>
      <c r="R9409" s="63"/>
      <c r="S9409" s="63"/>
      <c r="T9409" s="63"/>
      <c r="U9409" s="63"/>
      <c r="V9409" s="63"/>
      <c r="W9409" s="63"/>
      <c r="X9409" s="63"/>
      <c r="Y9409" s="63"/>
      <c r="Z9409" s="62">
        <v>0</v>
      </c>
      <c r="AA9409" s="63"/>
      <c r="AB9409" s="63"/>
      <c r="AC9409" s="62">
        <v>0</v>
      </c>
    </row>
    <row r="9410" spans="1:29" x14ac:dyDescent="0.25">
      <c r="A9410" s="61" t="s">
        <v>192</v>
      </c>
      <c r="B9410" s="61" t="s">
        <v>193</v>
      </c>
      <c r="C9410" s="62">
        <v>2013</v>
      </c>
      <c r="D9410" s="61" t="s">
        <v>135</v>
      </c>
      <c r="E9410" s="62">
        <v>12</v>
      </c>
      <c r="F9410" s="63"/>
      <c r="G9410" s="63"/>
      <c r="H9410" s="63"/>
      <c r="I9410" s="63"/>
      <c r="J9410" s="63"/>
      <c r="K9410" s="62">
        <v>0</v>
      </c>
      <c r="L9410" s="63"/>
      <c r="M9410" s="63"/>
      <c r="N9410" s="63"/>
      <c r="O9410" s="63"/>
      <c r="P9410" s="63"/>
      <c r="Q9410" s="63"/>
      <c r="R9410" s="63"/>
      <c r="S9410" s="63"/>
      <c r="T9410" s="63"/>
      <c r="U9410" s="63"/>
      <c r="V9410" s="63"/>
      <c r="W9410" s="63"/>
      <c r="X9410" s="63"/>
      <c r="Y9410" s="63"/>
      <c r="Z9410" s="62">
        <v>0</v>
      </c>
      <c r="AA9410" s="63"/>
      <c r="AB9410" s="63"/>
      <c r="AC9410" s="62">
        <v>0</v>
      </c>
    </row>
    <row r="9411" spans="1:29" x14ac:dyDescent="0.25">
      <c r="A9411" s="61" t="s">
        <v>229</v>
      </c>
      <c r="B9411" s="61" t="s">
        <v>230</v>
      </c>
      <c r="C9411" s="62">
        <v>2014</v>
      </c>
      <c r="D9411" s="61" t="s">
        <v>150</v>
      </c>
      <c r="E9411" s="62">
        <v>6</v>
      </c>
      <c r="F9411" s="63"/>
      <c r="G9411" s="63"/>
      <c r="H9411" s="63"/>
      <c r="I9411" s="63"/>
      <c r="J9411" s="63"/>
      <c r="K9411" s="62">
        <v>0</v>
      </c>
      <c r="L9411" s="63"/>
      <c r="M9411" s="63"/>
      <c r="N9411" s="63"/>
      <c r="O9411" s="63"/>
      <c r="P9411" s="63"/>
      <c r="Q9411" s="63"/>
      <c r="R9411" s="63"/>
      <c r="S9411" s="63"/>
      <c r="T9411" s="63"/>
      <c r="U9411" s="63"/>
      <c r="V9411" s="63"/>
      <c r="W9411" s="63"/>
      <c r="X9411" s="63"/>
      <c r="Y9411" s="63"/>
      <c r="Z9411" s="62">
        <v>0</v>
      </c>
      <c r="AA9411" s="62">
        <v>3732</v>
      </c>
      <c r="AB9411" s="62">
        <v>51.83</v>
      </c>
      <c r="AC9411" s="62">
        <v>0</v>
      </c>
    </row>
    <row r="9412" spans="1:29" ht="30" x14ac:dyDescent="0.25">
      <c r="A9412" s="61" t="s">
        <v>247</v>
      </c>
      <c r="B9412" s="61" t="s">
        <v>248</v>
      </c>
      <c r="C9412" s="62">
        <v>2004</v>
      </c>
      <c r="D9412" s="61" t="s">
        <v>89</v>
      </c>
      <c r="E9412" s="62">
        <v>50</v>
      </c>
      <c r="F9412" s="62">
        <v>524018</v>
      </c>
      <c r="G9412" s="62">
        <v>43132</v>
      </c>
      <c r="H9412" s="62">
        <v>71.89</v>
      </c>
      <c r="I9412" s="62">
        <v>10480.36</v>
      </c>
      <c r="J9412" s="62">
        <v>487336.74</v>
      </c>
      <c r="K9412" s="62">
        <v>0</v>
      </c>
      <c r="L9412" s="63"/>
      <c r="M9412" s="63"/>
      <c r="N9412" s="63"/>
      <c r="O9412" s="63"/>
      <c r="P9412" s="63"/>
      <c r="Q9412" s="63"/>
      <c r="R9412" s="63"/>
      <c r="S9412" s="63"/>
      <c r="T9412" s="63"/>
      <c r="U9412" s="63"/>
      <c r="V9412" s="63"/>
      <c r="W9412" s="63"/>
      <c r="X9412" s="63"/>
      <c r="Y9412" s="63"/>
      <c r="Z9412" s="62">
        <v>154</v>
      </c>
      <c r="AA9412" s="62">
        <v>8778</v>
      </c>
      <c r="AB9412" s="62">
        <v>14.63</v>
      </c>
      <c r="AC9412" s="62">
        <v>3.08</v>
      </c>
    </row>
    <row r="9413" spans="1:29" ht="30" x14ac:dyDescent="0.25">
      <c r="A9413" s="61" t="s">
        <v>87</v>
      </c>
      <c r="B9413" s="61" t="s">
        <v>88</v>
      </c>
      <c r="C9413" s="62">
        <v>2004</v>
      </c>
      <c r="D9413" s="61" t="s">
        <v>94</v>
      </c>
      <c r="E9413" s="62">
        <v>2</v>
      </c>
      <c r="F9413" s="63"/>
      <c r="G9413" s="63"/>
      <c r="H9413" s="63"/>
      <c r="I9413" s="63"/>
      <c r="J9413" s="63"/>
      <c r="K9413" s="62">
        <v>1391.85</v>
      </c>
      <c r="L9413" s="62">
        <v>2213</v>
      </c>
      <c r="M9413" s="62">
        <v>92.21</v>
      </c>
      <c r="N9413" s="62">
        <v>695.93</v>
      </c>
      <c r="O9413" s="62">
        <v>16784.77</v>
      </c>
      <c r="P9413" s="63"/>
      <c r="Q9413" s="63"/>
      <c r="R9413" s="63"/>
      <c r="S9413" s="63"/>
      <c r="T9413" s="63"/>
      <c r="U9413" s="63"/>
      <c r="V9413" s="63"/>
      <c r="W9413" s="63"/>
      <c r="X9413" s="63"/>
      <c r="Y9413" s="63"/>
      <c r="Z9413" s="62">
        <v>14039</v>
      </c>
      <c r="AA9413" s="62">
        <v>1111</v>
      </c>
      <c r="AB9413" s="62">
        <v>46.29</v>
      </c>
      <c r="AC9413" s="62">
        <v>7019.5</v>
      </c>
    </row>
    <row r="9414" spans="1:29" x14ac:dyDescent="0.25">
      <c r="A9414" s="61" t="s">
        <v>84</v>
      </c>
      <c r="B9414" s="61" t="s">
        <v>85</v>
      </c>
      <c r="C9414" s="62">
        <v>2011</v>
      </c>
      <c r="D9414" s="61" t="s">
        <v>89</v>
      </c>
      <c r="E9414" s="62">
        <v>100</v>
      </c>
      <c r="F9414" s="62">
        <v>860520</v>
      </c>
      <c r="G9414" s="62">
        <v>150764</v>
      </c>
      <c r="H9414" s="62">
        <v>125.64</v>
      </c>
      <c r="I9414" s="62">
        <v>8605.2000000000007</v>
      </c>
      <c r="J9414" s="62">
        <v>800283.6</v>
      </c>
      <c r="K9414" s="62">
        <v>0</v>
      </c>
      <c r="L9414" s="63"/>
      <c r="M9414" s="63"/>
      <c r="N9414" s="63"/>
      <c r="O9414" s="63"/>
      <c r="P9414" s="63"/>
      <c r="Q9414" s="63"/>
      <c r="R9414" s="63"/>
      <c r="S9414" s="63"/>
      <c r="T9414" s="63"/>
      <c r="U9414" s="63"/>
      <c r="V9414" s="63"/>
      <c r="W9414" s="63"/>
      <c r="X9414" s="63"/>
      <c r="Y9414" s="63"/>
      <c r="Z9414" s="62">
        <v>2732</v>
      </c>
      <c r="AA9414" s="62">
        <v>14483</v>
      </c>
      <c r="AB9414" s="62">
        <v>12.07</v>
      </c>
      <c r="AC9414" s="62">
        <v>27.32</v>
      </c>
    </row>
    <row r="9415" spans="1:29" x14ac:dyDescent="0.25">
      <c r="A9415" s="61" t="s">
        <v>79</v>
      </c>
      <c r="B9415" s="61" t="s">
        <v>80</v>
      </c>
      <c r="C9415" s="62">
        <v>2008</v>
      </c>
      <c r="D9415" s="61" t="s">
        <v>72</v>
      </c>
      <c r="E9415" s="62">
        <v>72</v>
      </c>
      <c r="F9415" s="62">
        <v>795122</v>
      </c>
      <c r="G9415" s="62">
        <v>120767</v>
      </c>
      <c r="H9415" s="62">
        <v>139.78</v>
      </c>
      <c r="I9415" s="62">
        <v>11043.36</v>
      </c>
      <c r="J9415" s="62">
        <v>739463.46</v>
      </c>
      <c r="K9415" s="62">
        <v>0</v>
      </c>
      <c r="L9415" s="63"/>
      <c r="M9415" s="63"/>
      <c r="N9415" s="63"/>
      <c r="O9415" s="63"/>
      <c r="P9415" s="63"/>
      <c r="Q9415" s="63"/>
      <c r="R9415" s="63"/>
      <c r="S9415" s="63"/>
      <c r="T9415" s="63"/>
      <c r="U9415" s="63"/>
      <c r="V9415" s="63"/>
      <c r="W9415" s="63"/>
      <c r="X9415" s="63"/>
      <c r="Y9415" s="63"/>
      <c r="Z9415" s="62">
        <v>320890</v>
      </c>
      <c r="AA9415" s="62">
        <v>15619</v>
      </c>
      <c r="AB9415" s="62">
        <v>18.079999999999998</v>
      </c>
      <c r="AC9415" s="62">
        <v>4456.8100000000004</v>
      </c>
    </row>
    <row r="9416" spans="1:29" ht="30" x14ac:dyDescent="0.25">
      <c r="A9416" s="61" t="s">
        <v>378</v>
      </c>
      <c r="B9416" s="61" t="s">
        <v>379</v>
      </c>
      <c r="C9416" s="62">
        <v>2009</v>
      </c>
      <c r="D9416" s="61" t="s">
        <v>75</v>
      </c>
      <c r="E9416" s="62">
        <v>8</v>
      </c>
      <c r="F9416" s="62">
        <v>6705</v>
      </c>
      <c r="G9416" s="62">
        <v>1290</v>
      </c>
      <c r="H9416" s="62">
        <v>13.44</v>
      </c>
      <c r="I9416" s="62">
        <v>838.13</v>
      </c>
      <c r="J9416" s="62">
        <v>6235.65</v>
      </c>
      <c r="K9416" s="62">
        <v>0</v>
      </c>
      <c r="L9416" s="63"/>
      <c r="M9416" s="63"/>
      <c r="N9416" s="63"/>
      <c r="O9416" s="63"/>
      <c r="P9416" s="63"/>
      <c r="Q9416" s="63"/>
      <c r="R9416" s="63"/>
      <c r="S9416" s="63"/>
      <c r="T9416" s="63"/>
      <c r="U9416" s="63"/>
      <c r="V9416" s="63"/>
      <c r="W9416" s="63"/>
      <c r="X9416" s="63"/>
      <c r="Y9416" s="63"/>
      <c r="Z9416" s="62">
        <v>85500</v>
      </c>
      <c r="AA9416" s="62">
        <v>7491</v>
      </c>
      <c r="AB9416" s="62">
        <v>78.03</v>
      </c>
      <c r="AC9416" s="62">
        <v>10687.5</v>
      </c>
    </row>
    <row r="9417" spans="1:29" x14ac:dyDescent="0.25">
      <c r="A9417" s="61" t="s">
        <v>332</v>
      </c>
      <c r="B9417" s="61" t="s">
        <v>333</v>
      </c>
      <c r="C9417" s="62">
        <v>2011</v>
      </c>
      <c r="D9417" s="61" t="s">
        <v>226</v>
      </c>
      <c r="E9417" s="62">
        <v>23</v>
      </c>
      <c r="F9417" s="62">
        <v>87760</v>
      </c>
      <c r="G9417" s="62">
        <v>13003</v>
      </c>
      <c r="H9417" s="62">
        <v>47.11</v>
      </c>
      <c r="I9417" s="62">
        <v>3815.65</v>
      </c>
      <c r="J9417" s="62">
        <v>81616.800000000003</v>
      </c>
      <c r="K9417" s="62">
        <v>4778.8599999999997</v>
      </c>
      <c r="L9417" s="62">
        <v>5967</v>
      </c>
      <c r="M9417" s="62">
        <v>21.62</v>
      </c>
      <c r="N9417" s="63"/>
      <c r="O9417" s="63"/>
      <c r="P9417" s="63"/>
      <c r="Q9417" s="63"/>
      <c r="R9417" s="63"/>
      <c r="S9417" s="63"/>
      <c r="T9417" s="63"/>
      <c r="U9417" s="63"/>
      <c r="V9417" s="63"/>
      <c r="W9417" s="63"/>
      <c r="X9417" s="63"/>
      <c r="Y9417" s="63"/>
      <c r="Z9417" s="62">
        <v>80896</v>
      </c>
      <c r="AA9417" s="62">
        <v>10398</v>
      </c>
      <c r="AB9417" s="62">
        <v>37.67</v>
      </c>
      <c r="AC9417" s="62">
        <v>3517.22</v>
      </c>
    </row>
    <row r="9418" spans="1:29" x14ac:dyDescent="0.25">
      <c r="A9418" s="61" t="s">
        <v>330</v>
      </c>
      <c r="B9418" s="61" t="s">
        <v>331</v>
      </c>
      <c r="C9418" s="62">
        <v>2010</v>
      </c>
      <c r="D9418" s="61" t="s">
        <v>99</v>
      </c>
      <c r="E9418" s="62">
        <v>53</v>
      </c>
      <c r="F9418" s="62">
        <v>178094</v>
      </c>
      <c r="G9418" s="62">
        <v>33488</v>
      </c>
      <c r="H9418" s="62">
        <v>52.65</v>
      </c>
      <c r="I9418" s="62">
        <v>3360.26</v>
      </c>
      <c r="J9418" s="62">
        <v>165627.42000000001</v>
      </c>
      <c r="K9418" s="62">
        <v>6959</v>
      </c>
      <c r="L9418" s="62">
        <v>13391</v>
      </c>
      <c r="M9418" s="62">
        <v>21.06</v>
      </c>
      <c r="N9418" s="62">
        <v>131.30000000000001</v>
      </c>
      <c r="O9418" s="62">
        <v>83920.67</v>
      </c>
      <c r="P9418" s="63"/>
      <c r="Q9418" s="63"/>
      <c r="R9418" s="63"/>
      <c r="S9418" s="63"/>
      <c r="T9418" s="63"/>
      <c r="U9418" s="63"/>
      <c r="V9418" s="63"/>
      <c r="W9418" s="63"/>
      <c r="X9418" s="63"/>
      <c r="Y9418" s="63"/>
      <c r="Z9418" s="62">
        <v>65100</v>
      </c>
      <c r="AA9418" s="62">
        <v>3868</v>
      </c>
      <c r="AB9418" s="62">
        <v>6.08</v>
      </c>
      <c r="AC9418" s="62">
        <v>1228.3</v>
      </c>
    </row>
    <row r="9419" spans="1:29" x14ac:dyDescent="0.25">
      <c r="A9419" s="61" t="s">
        <v>241</v>
      </c>
      <c r="B9419" s="61" t="s">
        <v>242</v>
      </c>
      <c r="C9419" s="62">
        <v>2015</v>
      </c>
      <c r="D9419" s="61" t="s">
        <v>150</v>
      </c>
      <c r="E9419" s="62">
        <v>3</v>
      </c>
      <c r="F9419" s="63"/>
      <c r="G9419" s="63"/>
      <c r="H9419" s="63"/>
      <c r="I9419" s="63"/>
      <c r="J9419" s="63"/>
      <c r="K9419" s="62">
        <v>0</v>
      </c>
      <c r="L9419" s="63"/>
      <c r="M9419" s="63"/>
      <c r="N9419" s="63"/>
      <c r="O9419" s="63"/>
      <c r="P9419" s="63"/>
      <c r="Q9419" s="63"/>
      <c r="R9419" s="63"/>
      <c r="S9419" s="63"/>
      <c r="T9419" s="63"/>
      <c r="U9419" s="63"/>
      <c r="V9419" s="63"/>
      <c r="W9419" s="63"/>
      <c r="X9419" s="63"/>
      <c r="Y9419" s="63"/>
      <c r="Z9419" s="62">
        <v>26876</v>
      </c>
      <c r="AA9419" s="62">
        <v>2768</v>
      </c>
      <c r="AB9419" s="62">
        <v>76.89</v>
      </c>
      <c r="AC9419" s="62">
        <v>8958.67</v>
      </c>
    </row>
    <row r="9420" spans="1:29" x14ac:dyDescent="0.25">
      <c r="A9420" s="61" t="s">
        <v>411</v>
      </c>
      <c r="B9420" s="61" t="s">
        <v>412</v>
      </c>
      <c r="C9420" s="62">
        <v>2010</v>
      </c>
      <c r="D9420" s="61" t="s">
        <v>78</v>
      </c>
      <c r="E9420" s="62">
        <v>40</v>
      </c>
      <c r="F9420" s="62">
        <v>95535</v>
      </c>
      <c r="G9420" s="62">
        <v>16935</v>
      </c>
      <c r="H9420" s="62">
        <v>35.28</v>
      </c>
      <c r="I9420" s="62">
        <v>2388.38</v>
      </c>
      <c r="J9420" s="62">
        <v>88847.55</v>
      </c>
      <c r="K9420" s="62">
        <v>14007.76</v>
      </c>
      <c r="L9420" s="62">
        <v>17879</v>
      </c>
      <c r="M9420" s="62">
        <v>37.25</v>
      </c>
      <c r="N9420" s="62">
        <v>350.19</v>
      </c>
      <c r="O9420" s="62">
        <v>168923.77</v>
      </c>
      <c r="P9420" s="63"/>
      <c r="Q9420" s="63"/>
      <c r="R9420" s="63"/>
      <c r="S9420" s="63"/>
      <c r="T9420" s="63"/>
      <c r="U9420" s="63"/>
      <c r="V9420" s="63"/>
      <c r="W9420" s="63"/>
      <c r="X9420" s="63"/>
      <c r="Y9420" s="63"/>
      <c r="Z9420" s="62">
        <v>1598.62</v>
      </c>
      <c r="AA9420" s="62">
        <v>12564</v>
      </c>
      <c r="AB9420" s="62">
        <v>26.18</v>
      </c>
      <c r="AC9420" s="62">
        <v>39.97</v>
      </c>
    </row>
    <row r="9421" spans="1:29" x14ac:dyDescent="0.25">
      <c r="A9421" s="61" t="s">
        <v>130</v>
      </c>
      <c r="B9421" s="61" t="s">
        <v>131</v>
      </c>
      <c r="C9421" s="62">
        <v>2012</v>
      </c>
      <c r="D9421" s="61" t="s">
        <v>301</v>
      </c>
      <c r="E9421" s="62">
        <v>78</v>
      </c>
      <c r="F9421" s="62">
        <v>750165</v>
      </c>
      <c r="G9421" s="62">
        <v>89065</v>
      </c>
      <c r="H9421" s="62">
        <v>95.15</v>
      </c>
      <c r="I9421" s="62">
        <v>9617.5</v>
      </c>
      <c r="J9421" s="62">
        <v>697653.45</v>
      </c>
      <c r="K9421" s="62">
        <v>81688.47</v>
      </c>
      <c r="L9421" s="62">
        <v>85968</v>
      </c>
      <c r="M9421" s="62">
        <v>91.85</v>
      </c>
      <c r="N9421" s="62">
        <v>1047.29</v>
      </c>
      <c r="O9421" s="62">
        <v>985105.79</v>
      </c>
      <c r="P9421" s="63"/>
      <c r="Q9421" s="63"/>
      <c r="R9421" s="63"/>
      <c r="S9421" s="63"/>
      <c r="T9421" s="63"/>
      <c r="U9421" s="63"/>
      <c r="V9421" s="63"/>
      <c r="W9421" s="63"/>
      <c r="X9421" s="63"/>
      <c r="Y9421" s="63"/>
      <c r="Z9421" s="62">
        <v>1953</v>
      </c>
      <c r="AA9421" s="62">
        <v>12003</v>
      </c>
      <c r="AB9421" s="62">
        <v>12.82</v>
      </c>
      <c r="AC9421" s="62">
        <v>25.04</v>
      </c>
    </row>
    <row r="9422" spans="1:29" ht="30" x14ac:dyDescent="0.25">
      <c r="A9422" s="61" t="s">
        <v>348</v>
      </c>
      <c r="B9422" s="61" t="s">
        <v>349</v>
      </c>
      <c r="C9422" s="62">
        <v>2015</v>
      </c>
      <c r="D9422" s="61" t="s">
        <v>419</v>
      </c>
      <c r="E9422" s="62">
        <v>4</v>
      </c>
      <c r="F9422" s="62">
        <v>359</v>
      </c>
      <c r="G9422" s="62">
        <v>394</v>
      </c>
      <c r="H9422" s="62">
        <v>8.2100000000000009</v>
      </c>
      <c r="I9422" s="62">
        <v>89.75</v>
      </c>
      <c r="J9422" s="62">
        <v>333.87</v>
      </c>
      <c r="K9422" s="62">
        <v>0</v>
      </c>
      <c r="L9422" s="63"/>
      <c r="M9422" s="63"/>
      <c r="N9422" s="63"/>
      <c r="O9422" s="63"/>
      <c r="P9422" s="63"/>
      <c r="Q9422" s="63"/>
      <c r="R9422" s="63"/>
      <c r="S9422" s="63"/>
      <c r="T9422" s="63"/>
      <c r="U9422" s="63"/>
      <c r="V9422" s="63"/>
      <c r="W9422" s="63"/>
      <c r="X9422" s="63"/>
      <c r="Y9422" s="63"/>
      <c r="Z9422" s="62">
        <v>6.95</v>
      </c>
      <c r="AA9422" s="62">
        <v>244</v>
      </c>
      <c r="AB9422" s="62">
        <v>5.08</v>
      </c>
      <c r="AC9422" s="62">
        <v>1.74</v>
      </c>
    </row>
    <row r="9423" spans="1:29" ht="30" x14ac:dyDescent="0.25">
      <c r="A9423" s="61" t="s">
        <v>283</v>
      </c>
      <c r="B9423" s="61" t="s">
        <v>284</v>
      </c>
      <c r="C9423" s="62">
        <v>2008</v>
      </c>
      <c r="D9423" s="61" t="s">
        <v>72</v>
      </c>
      <c r="E9423" s="62">
        <v>134</v>
      </c>
      <c r="F9423" s="62">
        <v>512050</v>
      </c>
      <c r="G9423" s="62">
        <v>104953</v>
      </c>
      <c r="H9423" s="62">
        <v>65.27</v>
      </c>
      <c r="I9423" s="62">
        <v>3821.27</v>
      </c>
      <c r="J9423" s="62">
        <v>476206.5</v>
      </c>
      <c r="K9423" s="62">
        <v>105502.42</v>
      </c>
      <c r="L9423" s="62">
        <v>81945</v>
      </c>
      <c r="M9423" s="62">
        <v>50.96</v>
      </c>
      <c r="N9423" s="62">
        <v>787.33</v>
      </c>
      <c r="O9423" s="62">
        <v>1272285.3899999999</v>
      </c>
      <c r="P9423" s="63"/>
      <c r="Q9423" s="63"/>
      <c r="R9423" s="63"/>
      <c r="S9423" s="63"/>
      <c r="T9423" s="63"/>
      <c r="U9423" s="63"/>
      <c r="V9423" s="63"/>
      <c r="W9423" s="63"/>
      <c r="X9423" s="63"/>
      <c r="Y9423" s="63"/>
      <c r="Z9423" s="62">
        <v>0</v>
      </c>
      <c r="AA9423" s="63"/>
      <c r="AB9423" s="63"/>
      <c r="AC9423" s="62">
        <v>0</v>
      </c>
    </row>
    <row r="9424" spans="1:29" x14ac:dyDescent="0.25">
      <c r="A9424" s="61" t="s">
        <v>184</v>
      </c>
      <c r="B9424" s="61" t="s">
        <v>185</v>
      </c>
      <c r="C9424" s="62">
        <v>2004</v>
      </c>
      <c r="D9424" s="61" t="s">
        <v>78</v>
      </c>
      <c r="E9424" s="62">
        <v>52</v>
      </c>
      <c r="F9424" s="62">
        <v>791848</v>
      </c>
      <c r="G9424" s="62">
        <v>82515</v>
      </c>
      <c r="H9424" s="62">
        <v>132.24</v>
      </c>
      <c r="I9424" s="62">
        <v>15227.85</v>
      </c>
      <c r="J9424" s="62">
        <v>736418.64</v>
      </c>
      <c r="K9424" s="62">
        <v>0</v>
      </c>
      <c r="L9424" s="63"/>
      <c r="M9424" s="63"/>
      <c r="N9424" s="63"/>
      <c r="O9424" s="63"/>
      <c r="P9424" s="63"/>
      <c r="Q9424" s="63"/>
      <c r="R9424" s="63"/>
      <c r="S9424" s="63"/>
      <c r="T9424" s="63"/>
      <c r="U9424" s="63"/>
      <c r="V9424" s="63"/>
      <c r="W9424" s="63"/>
      <c r="X9424" s="63"/>
      <c r="Y9424" s="63"/>
      <c r="Z9424" s="62">
        <v>4490.34</v>
      </c>
      <c r="AA9424" s="62">
        <v>14273</v>
      </c>
      <c r="AB9424" s="62">
        <v>22.87</v>
      </c>
      <c r="AC9424" s="62">
        <v>86.35</v>
      </c>
    </row>
    <row r="9425" spans="1:29" ht="30" x14ac:dyDescent="0.25">
      <c r="A9425" s="61" t="s">
        <v>385</v>
      </c>
      <c r="B9425" s="61" t="s">
        <v>386</v>
      </c>
      <c r="C9425" s="62">
        <v>2016</v>
      </c>
      <c r="D9425" s="61" t="s">
        <v>78</v>
      </c>
      <c r="E9425" s="62">
        <v>40</v>
      </c>
      <c r="F9425" s="62">
        <v>193372</v>
      </c>
      <c r="G9425" s="62">
        <v>29924</v>
      </c>
      <c r="H9425" s="62">
        <v>62.34</v>
      </c>
      <c r="I9425" s="62">
        <v>4834.3</v>
      </c>
      <c r="J9425" s="62">
        <v>179835.96</v>
      </c>
      <c r="K9425" s="62">
        <v>9008</v>
      </c>
      <c r="L9425" s="62">
        <v>6435</v>
      </c>
      <c r="M9425" s="62">
        <v>13.41</v>
      </c>
      <c r="N9425" s="62">
        <v>225.2</v>
      </c>
      <c r="O9425" s="62">
        <v>108630.17</v>
      </c>
      <c r="P9425" s="63"/>
      <c r="Q9425" s="63"/>
      <c r="R9425" s="63"/>
      <c r="S9425" s="63"/>
      <c r="T9425" s="63"/>
      <c r="U9425" s="63"/>
      <c r="V9425" s="63"/>
      <c r="W9425" s="63"/>
      <c r="X9425" s="63"/>
      <c r="Y9425" s="63"/>
      <c r="Z9425" s="62">
        <v>109506</v>
      </c>
      <c r="AA9425" s="62">
        <v>12411</v>
      </c>
      <c r="AB9425" s="62">
        <v>25.86</v>
      </c>
      <c r="AC9425" s="62">
        <v>2737.65</v>
      </c>
    </row>
    <row r="9426" spans="1:29" ht="30" x14ac:dyDescent="0.25">
      <c r="A9426" s="61" t="s">
        <v>117</v>
      </c>
      <c r="B9426" s="61" t="s">
        <v>118</v>
      </c>
      <c r="C9426" s="62">
        <v>2014</v>
      </c>
      <c r="D9426" s="61" t="s">
        <v>297</v>
      </c>
      <c r="E9426" s="62">
        <v>60</v>
      </c>
      <c r="F9426" s="63"/>
      <c r="G9426" s="63"/>
      <c r="H9426" s="63"/>
      <c r="I9426" s="63"/>
      <c r="J9426" s="63"/>
      <c r="K9426" s="62">
        <v>0</v>
      </c>
      <c r="L9426" s="63"/>
      <c r="M9426" s="63"/>
      <c r="N9426" s="63"/>
      <c r="O9426" s="63"/>
      <c r="P9426" s="63"/>
      <c r="Q9426" s="63"/>
      <c r="R9426" s="63"/>
      <c r="S9426" s="63"/>
      <c r="T9426" s="63"/>
      <c r="U9426" s="63"/>
      <c r="V9426" s="63"/>
      <c r="W9426" s="63"/>
      <c r="X9426" s="63"/>
      <c r="Y9426" s="63"/>
      <c r="Z9426" s="62">
        <v>0</v>
      </c>
      <c r="AA9426" s="63"/>
      <c r="AB9426" s="63"/>
      <c r="AC9426" s="62">
        <v>0</v>
      </c>
    </row>
    <row r="9427" spans="1:29" ht="30" x14ac:dyDescent="0.25">
      <c r="A9427" s="61" t="s">
        <v>180</v>
      </c>
      <c r="B9427" s="61" t="s">
        <v>181</v>
      </c>
      <c r="C9427" s="62">
        <v>2013</v>
      </c>
      <c r="D9427" s="61" t="s">
        <v>226</v>
      </c>
      <c r="E9427" s="62">
        <v>55</v>
      </c>
      <c r="F9427" s="62">
        <v>213223</v>
      </c>
      <c r="G9427" s="62">
        <v>27285</v>
      </c>
      <c r="H9427" s="62">
        <v>41.34</v>
      </c>
      <c r="I9427" s="62">
        <v>3876.78</v>
      </c>
      <c r="J9427" s="62">
        <v>198297.39</v>
      </c>
      <c r="K9427" s="62">
        <v>22902.04</v>
      </c>
      <c r="L9427" s="62">
        <v>31686</v>
      </c>
      <c r="M9427" s="62">
        <v>48.01</v>
      </c>
      <c r="N9427" s="63"/>
      <c r="O9427" s="63"/>
      <c r="P9427" s="63"/>
      <c r="Q9427" s="63"/>
      <c r="R9427" s="63"/>
      <c r="S9427" s="63"/>
      <c r="T9427" s="63"/>
      <c r="U9427" s="63"/>
      <c r="V9427" s="63"/>
      <c r="W9427" s="63"/>
      <c r="X9427" s="63"/>
      <c r="Y9427" s="63"/>
      <c r="Z9427" s="62">
        <v>1523</v>
      </c>
      <c r="AA9427" s="62">
        <v>17840</v>
      </c>
      <c r="AB9427" s="62">
        <v>27.03</v>
      </c>
      <c r="AC9427" s="62">
        <v>27.69</v>
      </c>
    </row>
    <row r="9428" spans="1:29" x14ac:dyDescent="0.25">
      <c r="A9428" s="61" t="s">
        <v>260</v>
      </c>
      <c r="B9428" s="61" t="s">
        <v>261</v>
      </c>
      <c r="C9428" s="62">
        <v>2006</v>
      </c>
      <c r="D9428" s="61" t="s">
        <v>226</v>
      </c>
      <c r="E9428" s="62">
        <v>50</v>
      </c>
      <c r="F9428" s="62">
        <v>164400</v>
      </c>
      <c r="G9428" s="62">
        <v>29850</v>
      </c>
      <c r="H9428" s="62">
        <v>49.75</v>
      </c>
      <c r="I9428" s="62">
        <v>3288</v>
      </c>
      <c r="J9428" s="62">
        <v>152892</v>
      </c>
      <c r="K9428" s="62">
        <v>16690.189999999999</v>
      </c>
      <c r="L9428" s="62">
        <v>26737</v>
      </c>
      <c r="M9428" s="62">
        <v>44.56</v>
      </c>
      <c r="N9428" s="62">
        <v>333.8</v>
      </c>
      <c r="O9428" s="62">
        <v>201272</v>
      </c>
      <c r="P9428" s="63"/>
      <c r="Q9428" s="63"/>
      <c r="R9428" s="63"/>
      <c r="S9428" s="63"/>
      <c r="T9428" s="63"/>
      <c r="U9428" s="63"/>
      <c r="V9428" s="63"/>
      <c r="W9428" s="63"/>
      <c r="X9428" s="63"/>
      <c r="Y9428" s="63"/>
      <c r="Z9428" s="62">
        <v>1700</v>
      </c>
      <c r="AA9428" s="62">
        <v>10965</v>
      </c>
      <c r="AB9428" s="62">
        <v>18.28</v>
      </c>
      <c r="AC9428" s="62">
        <v>34</v>
      </c>
    </row>
    <row r="9429" spans="1:29" ht="30" x14ac:dyDescent="0.25">
      <c r="A9429" s="61" t="s">
        <v>237</v>
      </c>
      <c r="B9429" s="61" t="s">
        <v>238</v>
      </c>
      <c r="C9429" s="62">
        <v>2017</v>
      </c>
      <c r="D9429" s="61" t="s">
        <v>313</v>
      </c>
      <c r="E9429" s="62">
        <v>45</v>
      </c>
      <c r="F9429" s="62">
        <v>193434</v>
      </c>
      <c r="G9429" s="62">
        <v>40380</v>
      </c>
      <c r="H9429" s="62">
        <v>74.78</v>
      </c>
      <c r="I9429" s="62">
        <v>4298.53</v>
      </c>
      <c r="J9429" s="62">
        <v>179893.62</v>
      </c>
      <c r="K9429" s="62">
        <v>14092.14</v>
      </c>
      <c r="L9429" s="62">
        <v>17015</v>
      </c>
      <c r="M9429" s="62">
        <v>31.51</v>
      </c>
      <c r="N9429" s="62">
        <v>313.16000000000003</v>
      </c>
      <c r="O9429" s="62">
        <v>169941.39</v>
      </c>
      <c r="P9429" s="63"/>
      <c r="Q9429" s="63"/>
      <c r="R9429" s="63"/>
      <c r="S9429" s="63"/>
      <c r="T9429" s="63"/>
      <c r="U9429" s="63"/>
      <c r="V9429" s="63"/>
      <c r="W9429" s="63"/>
      <c r="X9429" s="63"/>
      <c r="Y9429" s="63"/>
      <c r="Z9429" s="62">
        <v>180500</v>
      </c>
      <c r="AA9429" s="62">
        <v>15625</v>
      </c>
      <c r="AB9429" s="62">
        <v>28.94</v>
      </c>
      <c r="AC9429" s="62">
        <v>4011.11</v>
      </c>
    </row>
    <row r="9430" spans="1:29" x14ac:dyDescent="0.25">
      <c r="A9430" s="61" t="s">
        <v>76</v>
      </c>
      <c r="B9430" s="61" t="s">
        <v>77</v>
      </c>
      <c r="C9430" s="62">
        <v>2008</v>
      </c>
      <c r="D9430" s="61" t="s">
        <v>99</v>
      </c>
      <c r="E9430" s="62">
        <v>80</v>
      </c>
      <c r="F9430" s="62">
        <v>679232</v>
      </c>
      <c r="G9430" s="62">
        <v>101745</v>
      </c>
      <c r="H9430" s="62">
        <v>105.98</v>
      </c>
      <c r="I9430" s="62">
        <v>8490.4</v>
      </c>
      <c r="J9430" s="62">
        <v>631685.76</v>
      </c>
      <c r="K9430" s="62">
        <v>0</v>
      </c>
      <c r="L9430" s="63"/>
      <c r="M9430" s="63"/>
      <c r="N9430" s="63"/>
      <c r="O9430" s="63"/>
      <c r="P9430" s="63"/>
      <c r="Q9430" s="63"/>
      <c r="R9430" s="63"/>
      <c r="S9430" s="63"/>
      <c r="T9430" s="63"/>
      <c r="U9430" s="63"/>
      <c r="V9430" s="63"/>
      <c r="W9430" s="63"/>
      <c r="X9430" s="63"/>
      <c r="Y9430" s="63"/>
      <c r="Z9430" s="62">
        <v>2254.13</v>
      </c>
      <c r="AA9430" s="62">
        <v>6661</v>
      </c>
      <c r="AB9430" s="62">
        <v>6.94</v>
      </c>
      <c r="AC9430" s="62">
        <v>28.18</v>
      </c>
    </row>
    <row r="9431" spans="1:29" ht="45" x14ac:dyDescent="0.25">
      <c r="A9431" s="61" t="s">
        <v>326</v>
      </c>
      <c r="B9431" s="61" t="s">
        <v>327</v>
      </c>
      <c r="C9431" s="62">
        <v>2015</v>
      </c>
      <c r="D9431" s="61" t="s">
        <v>99</v>
      </c>
      <c r="E9431" s="62">
        <v>72</v>
      </c>
      <c r="F9431" s="62">
        <v>767520</v>
      </c>
      <c r="G9431" s="62">
        <v>110829</v>
      </c>
      <c r="H9431" s="62">
        <v>128.27000000000001</v>
      </c>
      <c r="I9431" s="62">
        <v>10660</v>
      </c>
      <c r="J9431" s="62">
        <v>713793.6</v>
      </c>
      <c r="K9431" s="62">
        <v>5436.47</v>
      </c>
      <c r="L9431" s="62">
        <v>5594</v>
      </c>
      <c r="M9431" s="62">
        <v>6.47</v>
      </c>
      <c r="N9431" s="63"/>
      <c r="O9431" s="63"/>
      <c r="P9431" s="63"/>
      <c r="Q9431" s="63"/>
      <c r="R9431" s="63"/>
      <c r="S9431" s="63"/>
      <c r="T9431" s="63"/>
      <c r="U9431" s="63"/>
      <c r="V9431" s="63"/>
      <c r="W9431" s="63"/>
      <c r="X9431" s="63"/>
      <c r="Y9431" s="63"/>
      <c r="Z9431" s="62">
        <v>18750</v>
      </c>
      <c r="AA9431" s="62">
        <v>18366</v>
      </c>
      <c r="AB9431" s="62">
        <v>21.26</v>
      </c>
      <c r="AC9431" s="62">
        <v>260.42</v>
      </c>
    </row>
    <row r="9432" spans="1:29" ht="30" x14ac:dyDescent="0.25">
      <c r="A9432" s="61" t="s">
        <v>415</v>
      </c>
      <c r="B9432" s="61" t="s">
        <v>416</v>
      </c>
      <c r="C9432" s="62">
        <v>2007</v>
      </c>
      <c r="D9432" s="61" t="s">
        <v>150</v>
      </c>
      <c r="E9432" s="62">
        <v>8</v>
      </c>
      <c r="F9432" s="63"/>
      <c r="G9432" s="63"/>
      <c r="H9432" s="63"/>
      <c r="I9432" s="63"/>
      <c r="J9432" s="63"/>
      <c r="K9432" s="62">
        <v>0</v>
      </c>
      <c r="L9432" s="63"/>
      <c r="M9432" s="63"/>
      <c r="N9432" s="63"/>
      <c r="O9432" s="63"/>
      <c r="P9432" s="63"/>
      <c r="Q9432" s="63"/>
      <c r="R9432" s="63"/>
      <c r="S9432" s="63"/>
      <c r="T9432" s="63"/>
      <c r="U9432" s="63"/>
      <c r="V9432" s="63"/>
      <c r="W9432" s="63"/>
      <c r="X9432" s="63"/>
      <c r="Y9432" s="63"/>
      <c r="Z9432" s="62">
        <v>0</v>
      </c>
      <c r="AA9432" s="63"/>
      <c r="AB9432" s="63"/>
      <c r="AC9432" s="62">
        <v>0</v>
      </c>
    </row>
    <row r="9433" spans="1:29" x14ac:dyDescent="0.25">
      <c r="A9433" s="61" t="s">
        <v>275</v>
      </c>
      <c r="B9433" s="61" t="s">
        <v>276</v>
      </c>
      <c r="C9433" s="62">
        <v>2016</v>
      </c>
      <c r="D9433" s="61" t="s">
        <v>78</v>
      </c>
      <c r="E9433" s="62">
        <v>56</v>
      </c>
      <c r="F9433" s="62">
        <v>352240</v>
      </c>
      <c r="G9433" s="62">
        <v>67778</v>
      </c>
      <c r="H9433" s="62">
        <v>100.86</v>
      </c>
      <c r="I9433" s="62">
        <v>6290</v>
      </c>
      <c r="J9433" s="62">
        <v>327583.2</v>
      </c>
      <c r="K9433" s="62">
        <v>0</v>
      </c>
      <c r="L9433" s="63"/>
      <c r="M9433" s="63"/>
      <c r="N9433" s="63"/>
      <c r="O9433" s="63"/>
      <c r="P9433" s="63"/>
      <c r="Q9433" s="63"/>
      <c r="R9433" s="63"/>
      <c r="S9433" s="63"/>
      <c r="T9433" s="63"/>
      <c r="U9433" s="63"/>
      <c r="V9433" s="63"/>
      <c r="W9433" s="63"/>
      <c r="X9433" s="63"/>
      <c r="Y9433" s="63"/>
      <c r="Z9433" s="62">
        <v>941.11</v>
      </c>
      <c r="AA9433" s="62">
        <v>3712</v>
      </c>
      <c r="AB9433" s="62">
        <v>5.52</v>
      </c>
      <c r="AC9433" s="62">
        <v>16.809999999999999</v>
      </c>
    </row>
    <row r="9434" spans="1:29" ht="30" x14ac:dyDescent="0.25">
      <c r="A9434" s="61" t="s">
        <v>391</v>
      </c>
      <c r="B9434" s="61" t="s">
        <v>392</v>
      </c>
      <c r="C9434" s="62">
        <v>2010</v>
      </c>
      <c r="D9434" s="61" t="s">
        <v>89</v>
      </c>
      <c r="E9434" s="62">
        <v>130</v>
      </c>
      <c r="F9434" s="62">
        <v>1193400</v>
      </c>
      <c r="G9434" s="62">
        <v>250672</v>
      </c>
      <c r="H9434" s="62">
        <v>160.69</v>
      </c>
      <c r="I9434" s="62">
        <v>9180</v>
      </c>
      <c r="J9434" s="62">
        <v>1109862</v>
      </c>
      <c r="K9434" s="62">
        <v>8992</v>
      </c>
      <c r="L9434" s="62">
        <v>20273</v>
      </c>
      <c r="M9434" s="62">
        <v>13</v>
      </c>
      <c r="N9434" s="62">
        <v>69.17</v>
      </c>
      <c r="O9434" s="62">
        <v>108437.23</v>
      </c>
      <c r="P9434" s="63"/>
      <c r="Q9434" s="63"/>
      <c r="R9434" s="63"/>
      <c r="S9434" s="63"/>
      <c r="T9434" s="63"/>
      <c r="U9434" s="63"/>
      <c r="V9434" s="63"/>
      <c r="W9434" s="63"/>
      <c r="X9434" s="63"/>
      <c r="Y9434" s="63"/>
      <c r="Z9434" s="62">
        <v>5725</v>
      </c>
      <c r="AA9434" s="62">
        <v>40562</v>
      </c>
      <c r="AB9434" s="62">
        <v>26</v>
      </c>
      <c r="AC9434" s="62">
        <v>44.04</v>
      </c>
    </row>
    <row r="9435" spans="1:29" ht="30" x14ac:dyDescent="0.25">
      <c r="A9435" s="61" t="s">
        <v>482</v>
      </c>
      <c r="B9435" s="61" t="s">
        <v>483</v>
      </c>
      <c r="C9435" s="62">
        <v>2003</v>
      </c>
      <c r="D9435" s="61" t="s">
        <v>78</v>
      </c>
      <c r="E9435" s="62">
        <v>10</v>
      </c>
      <c r="F9435" s="62">
        <v>40413</v>
      </c>
      <c r="G9435" s="62">
        <v>5171</v>
      </c>
      <c r="H9435" s="62">
        <v>43.09</v>
      </c>
      <c r="I9435" s="62">
        <v>4041.3</v>
      </c>
      <c r="J9435" s="62">
        <v>37584.089999999997</v>
      </c>
      <c r="K9435" s="62">
        <v>0</v>
      </c>
      <c r="L9435" s="63"/>
      <c r="M9435" s="63"/>
      <c r="N9435" s="63"/>
      <c r="O9435" s="63"/>
      <c r="P9435" s="63"/>
      <c r="Q9435" s="63"/>
      <c r="R9435" s="63"/>
      <c r="S9435" s="63"/>
      <c r="T9435" s="63"/>
      <c r="U9435" s="63"/>
      <c r="V9435" s="63"/>
      <c r="W9435" s="63"/>
      <c r="X9435" s="63"/>
      <c r="Y9435" s="63"/>
      <c r="Z9435" s="62">
        <v>278</v>
      </c>
      <c r="AA9435" s="62">
        <v>1238</v>
      </c>
      <c r="AB9435" s="62">
        <v>10.32</v>
      </c>
      <c r="AC9435" s="62">
        <v>27.8</v>
      </c>
    </row>
    <row r="9436" spans="1:29" ht="30" x14ac:dyDescent="0.25">
      <c r="A9436" s="61" t="s">
        <v>87</v>
      </c>
      <c r="B9436" s="61" t="s">
        <v>88</v>
      </c>
      <c r="C9436" s="62">
        <v>2008</v>
      </c>
      <c r="D9436" s="61" t="s">
        <v>89</v>
      </c>
      <c r="E9436" s="62">
        <v>72</v>
      </c>
      <c r="F9436" s="62">
        <v>491521</v>
      </c>
      <c r="G9436" s="62">
        <v>55780</v>
      </c>
      <c r="H9436" s="62">
        <v>64.56</v>
      </c>
      <c r="I9436" s="62">
        <v>6826.68</v>
      </c>
      <c r="J9436" s="62">
        <v>457114.53</v>
      </c>
      <c r="K9436" s="62">
        <v>27531.52</v>
      </c>
      <c r="L9436" s="62">
        <v>8560</v>
      </c>
      <c r="M9436" s="62">
        <v>9.91</v>
      </c>
      <c r="N9436" s="62">
        <v>382.38</v>
      </c>
      <c r="O9436" s="62">
        <v>332010.89</v>
      </c>
      <c r="P9436" s="63"/>
      <c r="Q9436" s="63"/>
      <c r="R9436" s="63"/>
      <c r="S9436" s="63"/>
      <c r="T9436" s="63"/>
      <c r="U9436" s="63"/>
      <c r="V9436" s="63"/>
      <c r="W9436" s="63"/>
      <c r="X9436" s="63"/>
      <c r="Y9436" s="63"/>
      <c r="Z9436" s="62">
        <v>155060</v>
      </c>
      <c r="AA9436" s="62">
        <v>17930</v>
      </c>
      <c r="AB9436" s="62">
        <v>20.75</v>
      </c>
      <c r="AC9436" s="62">
        <v>2153.61</v>
      </c>
    </row>
    <row r="9437" spans="1:29" ht="30" x14ac:dyDescent="0.25">
      <c r="A9437" s="61" t="s">
        <v>255</v>
      </c>
      <c r="B9437" s="61" t="s">
        <v>256</v>
      </c>
      <c r="C9437" s="62">
        <v>2018</v>
      </c>
      <c r="D9437" s="61" t="s">
        <v>89</v>
      </c>
      <c r="E9437" s="62">
        <v>80</v>
      </c>
      <c r="F9437" s="62">
        <v>523972</v>
      </c>
      <c r="G9437" s="62">
        <v>86720</v>
      </c>
      <c r="H9437" s="62">
        <v>90.33</v>
      </c>
      <c r="I9437" s="62">
        <v>6549.65</v>
      </c>
      <c r="J9437" s="62">
        <v>487293.96</v>
      </c>
      <c r="K9437" s="62">
        <v>2362.75</v>
      </c>
      <c r="L9437" s="62">
        <v>3109</v>
      </c>
      <c r="M9437" s="62">
        <v>3.24</v>
      </c>
      <c r="N9437" s="62">
        <v>29.53</v>
      </c>
      <c r="O9437" s="62">
        <v>28493.17</v>
      </c>
      <c r="P9437" s="63"/>
      <c r="Q9437" s="63"/>
      <c r="R9437" s="63"/>
      <c r="S9437" s="63"/>
      <c r="T9437" s="63"/>
      <c r="U9437" s="63"/>
      <c r="V9437" s="63"/>
      <c r="W9437" s="63"/>
      <c r="X9437" s="63"/>
      <c r="Y9437" s="63"/>
      <c r="Z9437" s="62">
        <v>1604</v>
      </c>
      <c r="AA9437" s="62">
        <v>28109</v>
      </c>
      <c r="AB9437" s="62">
        <v>29.28</v>
      </c>
      <c r="AC9437" s="62">
        <v>20.05</v>
      </c>
    </row>
    <row r="9438" spans="1:29" x14ac:dyDescent="0.25">
      <c r="A9438" s="61" t="s">
        <v>424</v>
      </c>
      <c r="B9438" s="61" t="s">
        <v>425</v>
      </c>
      <c r="C9438" s="62">
        <v>2008</v>
      </c>
      <c r="D9438" s="61" t="s">
        <v>75</v>
      </c>
      <c r="E9438" s="62">
        <v>8</v>
      </c>
      <c r="F9438" s="62">
        <v>15566</v>
      </c>
      <c r="G9438" s="62">
        <v>2330</v>
      </c>
      <c r="H9438" s="62">
        <v>24.27</v>
      </c>
      <c r="I9438" s="62">
        <v>1945.75</v>
      </c>
      <c r="J9438" s="62">
        <v>14476.38</v>
      </c>
      <c r="K9438" s="62">
        <v>0</v>
      </c>
      <c r="L9438" s="63"/>
      <c r="M9438" s="63"/>
      <c r="N9438" s="63"/>
      <c r="O9438" s="63"/>
      <c r="P9438" s="63"/>
      <c r="Q9438" s="63"/>
      <c r="R9438" s="63"/>
      <c r="S9438" s="63"/>
      <c r="T9438" s="63"/>
      <c r="U9438" s="63"/>
      <c r="V9438" s="63"/>
      <c r="W9438" s="63"/>
      <c r="X9438" s="63"/>
      <c r="Y9438" s="63"/>
      <c r="Z9438" s="62">
        <v>68900</v>
      </c>
      <c r="AA9438" s="62">
        <v>4279</v>
      </c>
      <c r="AB9438" s="62">
        <v>44.57</v>
      </c>
      <c r="AC9438" s="62">
        <v>8612.5</v>
      </c>
    </row>
    <row r="9439" spans="1:29" ht="30" x14ac:dyDescent="0.25">
      <c r="A9439" s="61" t="s">
        <v>387</v>
      </c>
      <c r="B9439" s="61" t="s">
        <v>388</v>
      </c>
      <c r="C9439" s="62">
        <v>2008</v>
      </c>
      <c r="D9439" s="61" t="s">
        <v>75</v>
      </c>
      <c r="E9439" s="62">
        <v>6</v>
      </c>
      <c r="F9439" s="63"/>
      <c r="G9439" s="63"/>
      <c r="H9439" s="63"/>
      <c r="I9439" s="63"/>
      <c r="J9439" s="63"/>
      <c r="K9439" s="62">
        <v>0</v>
      </c>
      <c r="L9439" s="63"/>
      <c r="M9439" s="63"/>
      <c r="N9439" s="63"/>
      <c r="O9439" s="63"/>
      <c r="P9439" s="63"/>
      <c r="Q9439" s="63"/>
      <c r="R9439" s="63"/>
      <c r="S9439" s="63"/>
      <c r="T9439" s="63"/>
      <c r="U9439" s="63"/>
      <c r="V9439" s="63"/>
      <c r="W9439" s="63"/>
      <c r="X9439" s="63"/>
      <c r="Y9439" s="63"/>
      <c r="Z9439" s="62">
        <v>74.19</v>
      </c>
      <c r="AA9439" s="62">
        <v>2704</v>
      </c>
      <c r="AB9439" s="62">
        <v>37.56</v>
      </c>
      <c r="AC9439" s="62">
        <v>12.37</v>
      </c>
    </row>
    <row r="9440" spans="1:29" x14ac:dyDescent="0.25">
      <c r="A9440" s="61" t="s">
        <v>285</v>
      </c>
      <c r="B9440" s="61" t="s">
        <v>286</v>
      </c>
      <c r="C9440" s="62">
        <v>2016</v>
      </c>
      <c r="D9440" s="61" t="s">
        <v>89</v>
      </c>
      <c r="E9440" s="62">
        <v>33</v>
      </c>
      <c r="F9440" s="62">
        <v>161186</v>
      </c>
      <c r="G9440" s="62">
        <v>23911</v>
      </c>
      <c r="H9440" s="62">
        <v>60.38</v>
      </c>
      <c r="I9440" s="62">
        <v>4884.42</v>
      </c>
      <c r="J9440" s="62">
        <v>149902.98000000001</v>
      </c>
      <c r="K9440" s="62">
        <v>9737.15</v>
      </c>
      <c r="L9440" s="62">
        <v>11976</v>
      </c>
      <c r="M9440" s="62">
        <v>30.24</v>
      </c>
      <c r="N9440" s="62">
        <v>295.07</v>
      </c>
      <c r="O9440" s="62">
        <v>117423.19</v>
      </c>
      <c r="P9440" s="63"/>
      <c r="Q9440" s="63"/>
      <c r="R9440" s="63"/>
      <c r="S9440" s="63"/>
      <c r="T9440" s="63"/>
      <c r="U9440" s="63"/>
      <c r="V9440" s="63"/>
      <c r="W9440" s="63"/>
      <c r="X9440" s="63"/>
      <c r="Y9440" s="63"/>
      <c r="Z9440" s="62">
        <v>27000</v>
      </c>
      <c r="AA9440" s="62">
        <v>2247</v>
      </c>
      <c r="AB9440" s="62">
        <v>5.67</v>
      </c>
      <c r="AC9440" s="62">
        <v>818.18</v>
      </c>
    </row>
    <row r="9441" spans="1:29" x14ac:dyDescent="0.25">
      <c r="A9441" s="61" t="s">
        <v>332</v>
      </c>
      <c r="B9441" s="61" t="s">
        <v>333</v>
      </c>
      <c r="C9441" s="62">
        <v>2004</v>
      </c>
      <c r="D9441" s="61" t="s">
        <v>99</v>
      </c>
      <c r="E9441" s="62">
        <v>120</v>
      </c>
      <c r="F9441" s="62">
        <v>257922</v>
      </c>
      <c r="G9441" s="62">
        <v>34507</v>
      </c>
      <c r="H9441" s="62">
        <v>23.96</v>
      </c>
      <c r="I9441" s="62">
        <v>2149.35</v>
      </c>
      <c r="J9441" s="62">
        <v>239867.46</v>
      </c>
      <c r="K9441" s="62">
        <v>25620.76</v>
      </c>
      <c r="L9441" s="62">
        <v>29925</v>
      </c>
      <c r="M9441" s="62">
        <v>20.78</v>
      </c>
      <c r="N9441" s="62">
        <v>213.51</v>
      </c>
      <c r="O9441" s="62">
        <v>308968.39</v>
      </c>
      <c r="P9441" s="63"/>
      <c r="Q9441" s="63"/>
      <c r="R9441" s="63"/>
      <c r="S9441" s="63"/>
      <c r="T9441" s="63"/>
      <c r="U9441" s="63"/>
      <c r="V9441" s="63"/>
      <c r="W9441" s="63"/>
      <c r="X9441" s="63"/>
      <c r="Y9441" s="63"/>
      <c r="Z9441" s="62">
        <v>393765</v>
      </c>
      <c r="AA9441" s="62">
        <v>19974</v>
      </c>
      <c r="AB9441" s="62">
        <v>13.87</v>
      </c>
      <c r="AC9441" s="62">
        <v>3281.38</v>
      </c>
    </row>
    <row r="9442" spans="1:29" x14ac:dyDescent="0.25">
      <c r="A9442" s="61" t="s">
        <v>241</v>
      </c>
      <c r="B9442" s="61" t="s">
        <v>242</v>
      </c>
      <c r="C9442" s="62">
        <v>2008</v>
      </c>
      <c r="D9442" s="61" t="s">
        <v>150</v>
      </c>
      <c r="E9442" s="62">
        <v>3</v>
      </c>
      <c r="F9442" s="63"/>
      <c r="G9442" s="63"/>
      <c r="H9442" s="63"/>
      <c r="I9442" s="63"/>
      <c r="J9442" s="63"/>
      <c r="K9442" s="62">
        <v>0</v>
      </c>
      <c r="L9442" s="63"/>
      <c r="M9442" s="63"/>
      <c r="N9442" s="63"/>
      <c r="O9442" s="63"/>
      <c r="P9442" s="63"/>
      <c r="Q9442" s="63"/>
      <c r="R9442" s="63"/>
      <c r="S9442" s="63"/>
      <c r="T9442" s="63"/>
      <c r="U9442" s="63"/>
      <c r="V9442" s="63"/>
      <c r="W9442" s="63"/>
      <c r="X9442" s="63"/>
      <c r="Y9442" s="63"/>
      <c r="Z9442" s="62">
        <v>16411</v>
      </c>
      <c r="AA9442" s="62">
        <v>1368</v>
      </c>
      <c r="AB9442" s="62">
        <v>38</v>
      </c>
      <c r="AC9442" s="62">
        <v>5470.33</v>
      </c>
    </row>
    <row r="9443" spans="1:29" ht="30" x14ac:dyDescent="0.25">
      <c r="A9443" s="61" t="s">
        <v>430</v>
      </c>
      <c r="B9443" s="61" t="s">
        <v>431</v>
      </c>
      <c r="C9443" s="62">
        <v>2009</v>
      </c>
      <c r="D9443" s="61" t="s">
        <v>78</v>
      </c>
      <c r="E9443" s="62">
        <v>42</v>
      </c>
      <c r="F9443" s="62">
        <v>140400</v>
      </c>
      <c r="G9443" s="62">
        <v>22512</v>
      </c>
      <c r="H9443" s="62">
        <v>44.67</v>
      </c>
      <c r="I9443" s="62">
        <v>3342.86</v>
      </c>
      <c r="J9443" s="62">
        <v>130572</v>
      </c>
      <c r="K9443" s="62">
        <v>27961.3</v>
      </c>
      <c r="L9443" s="62">
        <v>41075</v>
      </c>
      <c r="M9443" s="62">
        <v>81.5</v>
      </c>
      <c r="N9443" s="62">
        <v>665.75</v>
      </c>
      <c r="O9443" s="62">
        <v>337193.72</v>
      </c>
      <c r="P9443" s="63"/>
      <c r="Q9443" s="63"/>
      <c r="R9443" s="63"/>
      <c r="S9443" s="63"/>
      <c r="T9443" s="63"/>
      <c r="U9443" s="63"/>
      <c r="V9443" s="63"/>
      <c r="W9443" s="63"/>
      <c r="X9443" s="63"/>
      <c r="Y9443" s="63"/>
      <c r="Z9443" s="62">
        <v>2684</v>
      </c>
      <c r="AA9443" s="62">
        <v>22790</v>
      </c>
      <c r="AB9443" s="62">
        <v>45.22</v>
      </c>
      <c r="AC9443" s="62">
        <v>63.9</v>
      </c>
    </row>
    <row r="9444" spans="1:29" ht="30" x14ac:dyDescent="0.25">
      <c r="A9444" s="61" t="s">
        <v>148</v>
      </c>
      <c r="B9444" s="61" t="s">
        <v>149</v>
      </c>
      <c r="C9444" s="62">
        <v>2017</v>
      </c>
      <c r="D9444" s="61" t="s">
        <v>583</v>
      </c>
      <c r="E9444" s="62">
        <v>13</v>
      </c>
      <c r="F9444" s="62">
        <v>10817</v>
      </c>
      <c r="G9444" s="62">
        <v>2318</v>
      </c>
      <c r="H9444" s="62">
        <v>14.86</v>
      </c>
      <c r="I9444" s="62">
        <v>832.08</v>
      </c>
      <c r="J9444" s="62">
        <v>10059.81</v>
      </c>
      <c r="K9444" s="62">
        <v>930.16</v>
      </c>
      <c r="L9444" s="62">
        <v>444</v>
      </c>
      <c r="M9444" s="62">
        <v>2.85</v>
      </c>
      <c r="N9444" s="63"/>
      <c r="O9444" s="63"/>
      <c r="P9444" s="63"/>
      <c r="Q9444" s="63"/>
      <c r="R9444" s="63"/>
      <c r="S9444" s="63"/>
      <c r="T9444" s="63"/>
      <c r="U9444" s="63"/>
      <c r="V9444" s="63"/>
      <c r="W9444" s="63"/>
      <c r="X9444" s="63"/>
      <c r="Y9444" s="63"/>
      <c r="Z9444" s="62">
        <v>89.37</v>
      </c>
      <c r="AA9444" s="62">
        <v>14048</v>
      </c>
      <c r="AB9444" s="62">
        <v>90.05</v>
      </c>
      <c r="AC9444" s="62">
        <v>6.87</v>
      </c>
    </row>
    <row r="9445" spans="1:29" x14ac:dyDescent="0.25">
      <c r="A9445" s="61" t="s">
        <v>163</v>
      </c>
      <c r="B9445" s="61" t="s">
        <v>164</v>
      </c>
      <c r="C9445" s="62">
        <v>2008</v>
      </c>
      <c r="D9445" s="61" t="s">
        <v>135</v>
      </c>
      <c r="E9445" s="62">
        <v>136</v>
      </c>
      <c r="F9445" s="62">
        <v>31804</v>
      </c>
      <c r="G9445" s="62">
        <v>7735</v>
      </c>
      <c r="H9445" s="62">
        <v>4.74</v>
      </c>
      <c r="I9445" s="62">
        <v>233.85</v>
      </c>
      <c r="J9445" s="62">
        <v>29577.72</v>
      </c>
      <c r="K9445" s="62">
        <v>1316.96</v>
      </c>
      <c r="L9445" s="62">
        <v>2644</v>
      </c>
      <c r="M9445" s="62">
        <v>1.62</v>
      </c>
      <c r="N9445" s="62">
        <v>9.68</v>
      </c>
      <c r="O9445" s="62">
        <v>15881.67</v>
      </c>
      <c r="P9445" s="63"/>
      <c r="Q9445" s="63"/>
      <c r="R9445" s="63"/>
      <c r="S9445" s="63"/>
      <c r="T9445" s="63"/>
      <c r="U9445" s="63"/>
      <c r="V9445" s="63"/>
      <c r="W9445" s="63"/>
      <c r="X9445" s="63"/>
      <c r="Y9445" s="63"/>
      <c r="Z9445" s="62">
        <v>1778000</v>
      </c>
      <c r="AA9445" s="62">
        <v>110374</v>
      </c>
      <c r="AB9445" s="62">
        <v>67.63</v>
      </c>
      <c r="AC9445" s="62">
        <v>13073.53</v>
      </c>
    </row>
    <row r="9446" spans="1:29" ht="30" x14ac:dyDescent="0.25">
      <c r="A9446" s="61" t="s">
        <v>237</v>
      </c>
      <c r="B9446" s="61" t="s">
        <v>238</v>
      </c>
      <c r="C9446" s="62">
        <v>2010</v>
      </c>
      <c r="D9446" s="61" t="s">
        <v>313</v>
      </c>
      <c r="E9446" s="62">
        <v>45</v>
      </c>
      <c r="F9446" s="62">
        <v>225819</v>
      </c>
      <c r="G9446" s="62">
        <v>42176</v>
      </c>
      <c r="H9446" s="62">
        <v>78.099999999999994</v>
      </c>
      <c r="I9446" s="62">
        <v>5018.2</v>
      </c>
      <c r="J9446" s="62">
        <v>210011.67</v>
      </c>
      <c r="K9446" s="62">
        <v>13116.39</v>
      </c>
      <c r="L9446" s="62">
        <v>16454</v>
      </c>
      <c r="M9446" s="62">
        <v>30.47</v>
      </c>
      <c r="N9446" s="62">
        <v>291.48</v>
      </c>
      <c r="O9446" s="62">
        <v>158174.5</v>
      </c>
      <c r="P9446" s="63"/>
      <c r="Q9446" s="63"/>
      <c r="R9446" s="63"/>
      <c r="S9446" s="63"/>
      <c r="T9446" s="63"/>
      <c r="U9446" s="63"/>
      <c r="V9446" s="63"/>
      <c r="W9446" s="63"/>
      <c r="X9446" s="63"/>
      <c r="Y9446" s="63"/>
      <c r="Z9446" s="62">
        <v>183100</v>
      </c>
      <c r="AA9446" s="62">
        <v>10378</v>
      </c>
      <c r="AB9446" s="62">
        <v>19.22</v>
      </c>
      <c r="AC9446" s="62">
        <v>4068.89</v>
      </c>
    </row>
    <row r="9447" spans="1:29" x14ac:dyDescent="0.25">
      <c r="A9447" s="61" t="s">
        <v>428</v>
      </c>
      <c r="B9447" s="61" t="s">
        <v>429</v>
      </c>
      <c r="C9447" s="62">
        <v>2016</v>
      </c>
      <c r="D9447" s="61" t="s">
        <v>78</v>
      </c>
      <c r="E9447" s="62">
        <v>48</v>
      </c>
      <c r="F9447" s="62">
        <v>473200</v>
      </c>
      <c r="G9447" s="62">
        <v>76259</v>
      </c>
      <c r="H9447" s="62">
        <v>132.38999999999999</v>
      </c>
      <c r="I9447" s="62">
        <v>9858.33</v>
      </c>
      <c r="J9447" s="62">
        <v>440076</v>
      </c>
      <c r="K9447" s="62">
        <v>0</v>
      </c>
      <c r="L9447" s="63"/>
      <c r="M9447" s="63"/>
      <c r="N9447" s="63"/>
      <c r="O9447" s="63"/>
      <c r="P9447" s="63"/>
      <c r="Q9447" s="63"/>
      <c r="R9447" s="63"/>
      <c r="S9447" s="63"/>
      <c r="T9447" s="63"/>
      <c r="U9447" s="63"/>
      <c r="V9447" s="63"/>
      <c r="W9447" s="63"/>
      <c r="X9447" s="63"/>
      <c r="Y9447" s="63"/>
      <c r="Z9447" s="62">
        <v>860484.73</v>
      </c>
      <c r="AA9447" s="62">
        <v>92770</v>
      </c>
      <c r="AB9447" s="62">
        <v>161.06</v>
      </c>
      <c r="AC9447" s="62">
        <v>17926.77</v>
      </c>
    </row>
    <row r="9448" spans="1:29" ht="45" x14ac:dyDescent="0.25">
      <c r="A9448" s="61" t="s">
        <v>214</v>
      </c>
      <c r="B9448" s="61" t="s">
        <v>215</v>
      </c>
      <c r="C9448" s="62">
        <v>2014</v>
      </c>
      <c r="D9448" s="61" t="s">
        <v>78</v>
      </c>
      <c r="E9448" s="62">
        <v>48</v>
      </c>
      <c r="F9448" s="62">
        <v>170094</v>
      </c>
      <c r="G9448" s="62">
        <v>29123</v>
      </c>
      <c r="H9448" s="62">
        <v>50.56</v>
      </c>
      <c r="I9448" s="62">
        <v>3543.63</v>
      </c>
      <c r="J9448" s="62">
        <v>158187.42000000001</v>
      </c>
      <c r="K9448" s="62">
        <v>17700.29</v>
      </c>
      <c r="L9448" s="62">
        <v>27921</v>
      </c>
      <c r="M9448" s="62">
        <v>48.47</v>
      </c>
      <c r="N9448" s="63"/>
      <c r="O9448" s="63"/>
      <c r="P9448" s="63"/>
      <c r="Q9448" s="63"/>
      <c r="R9448" s="63"/>
      <c r="S9448" s="63"/>
      <c r="T9448" s="63"/>
      <c r="U9448" s="63"/>
      <c r="V9448" s="63"/>
      <c r="W9448" s="63"/>
      <c r="X9448" s="63"/>
      <c r="Y9448" s="63"/>
      <c r="Z9448" s="62">
        <v>1461</v>
      </c>
      <c r="AA9448" s="62">
        <v>7683</v>
      </c>
      <c r="AB9448" s="62">
        <v>13.34</v>
      </c>
      <c r="AC9448" s="62">
        <v>30.44</v>
      </c>
    </row>
    <row r="9449" spans="1:29" ht="30" x14ac:dyDescent="0.25">
      <c r="A9449" s="61" t="s">
        <v>393</v>
      </c>
      <c r="B9449" s="61" t="s">
        <v>394</v>
      </c>
      <c r="C9449" s="62">
        <v>2010</v>
      </c>
      <c r="D9449" s="61" t="s">
        <v>99</v>
      </c>
      <c r="E9449" s="62">
        <v>56</v>
      </c>
      <c r="F9449" s="62">
        <v>538400</v>
      </c>
      <c r="G9449" s="62">
        <v>67764</v>
      </c>
      <c r="H9449" s="62">
        <v>100.84</v>
      </c>
      <c r="I9449" s="62">
        <v>9614.2900000000009</v>
      </c>
      <c r="J9449" s="62">
        <v>500712</v>
      </c>
      <c r="K9449" s="62">
        <v>0</v>
      </c>
      <c r="L9449" s="63"/>
      <c r="M9449" s="63"/>
      <c r="N9449" s="63"/>
      <c r="O9449" s="63"/>
      <c r="P9449" s="63"/>
      <c r="Q9449" s="63"/>
      <c r="R9449" s="63"/>
      <c r="S9449" s="63"/>
      <c r="T9449" s="63"/>
      <c r="U9449" s="63"/>
      <c r="V9449" s="63"/>
      <c r="W9449" s="63"/>
      <c r="X9449" s="63"/>
      <c r="Y9449" s="63"/>
      <c r="Z9449" s="62">
        <v>802.09</v>
      </c>
      <c r="AA9449" s="62">
        <v>6299</v>
      </c>
      <c r="AB9449" s="62">
        <v>9.3699999999999992</v>
      </c>
      <c r="AC9449" s="62">
        <v>14.32</v>
      </c>
    </row>
    <row r="9450" spans="1:29" ht="30" x14ac:dyDescent="0.25">
      <c r="A9450" s="61" t="s">
        <v>255</v>
      </c>
      <c r="B9450" s="61" t="s">
        <v>256</v>
      </c>
      <c r="C9450" s="62">
        <v>2014</v>
      </c>
      <c r="D9450" s="61" t="s">
        <v>94</v>
      </c>
      <c r="E9450" s="62">
        <v>58</v>
      </c>
      <c r="F9450" s="63"/>
      <c r="G9450" s="63"/>
      <c r="H9450" s="63"/>
      <c r="I9450" s="63"/>
      <c r="J9450" s="63"/>
      <c r="K9450" s="62">
        <v>0</v>
      </c>
      <c r="L9450" s="63"/>
      <c r="M9450" s="63"/>
      <c r="N9450" s="63"/>
      <c r="O9450" s="63"/>
      <c r="P9450" s="63"/>
      <c r="Q9450" s="63"/>
      <c r="R9450" s="63"/>
      <c r="S9450" s="63"/>
      <c r="T9450" s="63"/>
      <c r="U9450" s="63"/>
      <c r="V9450" s="63"/>
      <c r="W9450" s="63"/>
      <c r="X9450" s="63"/>
      <c r="Y9450" s="63"/>
      <c r="Z9450" s="62">
        <v>0</v>
      </c>
      <c r="AA9450" s="63"/>
      <c r="AB9450" s="63"/>
      <c r="AC9450" s="62">
        <v>0</v>
      </c>
    </row>
    <row r="9451" spans="1:29" x14ac:dyDescent="0.25">
      <c r="A9451" s="61" t="s">
        <v>113</v>
      </c>
      <c r="B9451" s="61" t="s">
        <v>114</v>
      </c>
      <c r="C9451" s="62">
        <v>2010</v>
      </c>
      <c r="D9451" s="61" t="s">
        <v>75</v>
      </c>
      <c r="E9451" s="62">
        <v>2</v>
      </c>
      <c r="F9451" s="63"/>
      <c r="G9451" s="63"/>
      <c r="H9451" s="63"/>
      <c r="I9451" s="63"/>
      <c r="J9451" s="63"/>
      <c r="K9451" s="62">
        <v>0</v>
      </c>
      <c r="L9451" s="63"/>
      <c r="M9451" s="63"/>
      <c r="N9451" s="63"/>
      <c r="O9451" s="63"/>
      <c r="P9451" s="63"/>
      <c r="Q9451" s="63"/>
      <c r="R9451" s="63"/>
      <c r="S9451" s="63"/>
      <c r="T9451" s="63"/>
      <c r="U9451" s="63"/>
      <c r="V9451" s="63"/>
      <c r="W9451" s="63"/>
      <c r="X9451" s="63"/>
      <c r="Y9451" s="63"/>
      <c r="Z9451" s="62">
        <v>10800</v>
      </c>
      <c r="AA9451" s="62">
        <v>1636</v>
      </c>
      <c r="AB9451" s="62">
        <v>68.17</v>
      </c>
      <c r="AC9451" s="62">
        <v>5400</v>
      </c>
    </row>
    <row r="9452" spans="1:29" ht="30" x14ac:dyDescent="0.25">
      <c r="A9452" s="61" t="s">
        <v>233</v>
      </c>
      <c r="B9452" s="61" t="s">
        <v>234</v>
      </c>
      <c r="C9452" s="62">
        <v>2013</v>
      </c>
      <c r="D9452" s="61" t="s">
        <v>301</v>
      </c>
      <c r="E9452" s="62">
        <v>56</v>
      </c>
      <c r="F9452" s="62">
        <v>213470</v>
      </c>
      <c r="G9452" s="62">
        <v>29261</v>
      </c>
      <c r="H9452" s="62">
        <v>43.54</v>
      </c>
      <c r="I9452" s="62">
        <v>3811.96</v>
      </c>
      <c r="J9452" s="62">
        <v>198527.1</v>
      </c>
      <c r="K9452" s="62">
        <v>15831.23</v>
      </c>
      <c r="L9452" s="62">
        <v>21537</v>
      </c>
      <c r="M9452" s="62">
        <v>32.049999999999997</v>
      </c>
      <c r="N9452" s="63"/>
      <c r="O9452" s="63"/>
      <c r="P9452" s="63"/>
      <c r="Q9452" s="63"/>
      <c r="R9452" s="63"/>
      <c r="S9452" s="63"/>
      <c r="T9452" s="63"/>
      <c r="U9452" s="63"/>
      <c r="V9452" s="63"/>
      <c r="W9452" s="63"/>
      <c r="X9452" s="63"/>
      <c r="Y9452" s="63"/>
      <c r="Z9452" s="62">
        <v>1037.3599999999999</v>
      </c>
      <c r="AA9452" s="62">
        <v>16213</v>
      </c>
      <c r="AB9452" s="62">
        <v>24.13</v>
      </c>
      <c r="AC9452" s="62">
        <v>18.52</v>
      </c>
    </row>
    <row r="9453" spans="1:29" x14ac:dyDescent="0.25">
      <c r="A9453" s="61" t="s">
        <v>514</v>
      </c>
      <c r="B9453" s="61" t="s">
        <v>515</v>
      </c>
      <c r="C9453" s="62">
        <v>2017</v>
      </c>
      <c r="D9453" s="61" t="s">
        <v>78</v>
      </c>
      <c r="E9453" s="62">
        <v>40</v>
      </c>
      <c r="F9453" s="62">
        <v>375928</v>
      </c>
      <c r="G9453" s="62">
        <v>74231</v>
      </c>
      <c r="H9453" s="62">
        <v>154.65</v>
      </c>
      <c r="I9453" s="62">
        <v>9398.2000000000007</v>
      </c>
      <c r="J9453" s="62">
        <v>349613.04</v>
      </c>
      <c r="K9453" s="62">
        <v>0</v>
      </c>
      <c r="L9453" s="63"/>
      <c r="M9453" s="63"/>
      <c r="N9453" s="63"/>
      <c r="O9453" s="63"/>
      <c r="P9453" s="63"/>
      <c r="Q9453" s="63"/>
      <c r="R9453" s="63"/>
      <c r="S9453" s="63"/>
      <c r="T9453" s="63"/>
      <c r="U9453" s="63"/>
      <c r="V9453" s="63"/>
      <c r="W9453" s="63"/>
      <c r="X9453" s="63"/>
      <c r="Y9453" s="63"/>
      <c r="Z9453" s="62">
        <v>132.74</v>
      </c>
      <c r="AA9453" s="62">
        <v>18075</v>
      </c>
      <c r="AB9453" s="62">
        <v>37.659999999999997</v>
      </c>
      <c r="AC9453" s="62">
        <v>3.32</v>
      </c>
    </row>
    <row r="9454" spans="1:29" ht="30" x14ac:dyDescent="0.25">
      <c r="A9454" s="61" t="s">
        <v>227</v>
      </c>
      <c r="B9454" s="61" t="s">
        <v>228</v>
      </c>
      <c r="C9454" s="62">
        <v>2013</v>
      </c>
      <c r="D9454" s="61" t="s">
        <v>75</v>
      </c>
      <c r="E9454" s="62">
        <v>12</v>
      </c>
      <c r="F9454" s="63"/>
      <c r="G9454" s="63"/>
      <c r="H9454" s="63"/>
      <c r="I9454" s="63"/>
      <c r="J9454" s="63"/>
      <c r="K9454" s="62">
        <v>0</v>
      </c>
      <c r="L9454" s="63"/>
      <c r="M9454" s="63"/>
      <c r="N9454" s="63"/>
      <c r="O9454" s="63"/>
      <c r="P9454" s="63"/>
      <c r="Q9454" s="63"/>
      <c r="R9454" s="63"/>
      <c r="S9454" s="63"/>
      <c r="T9454" s="63"/>
      <c r="U9454" s="63"/>
      <c r="V9454" s="63"/>
      <c r="W9454" s="63"/>
      <c r="X9454" s="63"/>
      <c r="Y9454" s="63"/>
      <c r="Z9454" s="62">
        <v>1410</v>
      </c>
      <c r="AA9454" s="62">
        <v>10827</v>
      </c>
      <c r="AB9454" s="62">
        <v>75.19</v>
      </c>
      <c r="AC9454" s="62">
        <v>117.5</v>
      </c>
    </row>
    <row r="9455" spans="1:29" ht="30" x14ac:dyDescent="0.25">
      <c r="A9455" s="61" t="s">
        <v>283</v>
      </c>
      <c r="B9455" s="61" t="s">
        <v>284</v>
      </c>
      <c r="C9455" s="62">
        <v>2018</v>
      </c>
      <c r="D9455" s="61" t="s">
        <v>135</v>
      </c>
      <c r="E9455" s="62">
        <v>240</v>
      </c>
      <c r="F9455" s="62">
        <v>351969</v>
      </c>
      <c r="G9455" s="62">
        <v>75783</v>
      </c>
      <c r="H9455" s="62">
        <v>26.31</v>
      </c>
      <c r="I9455" s="62">
        <v>1466.54</v>
      </c>
      <c r="J9455" s="62">
        <v>327331.17</v>
      </c>
      <c r="K9455" s="62">
        <v>213087.29</v>
      </c>
      <c r="L9455" s="62">
        <v>180534</v>
      </c>
      <c r="M9455" s="62">
        <v>62.69</v>
      </c>
      <c r="N9455" s="62">
        <v>887.86</v>
      </c>
      <c r="O9455" s="62">
        <v>2569683.6</v>
      </c>
      <c r="P9455" s="63"/>
      <c r="Q9455" s="63"/>
      <c r="R9455" s="63"/>
      <c r="S9455" s="63"/>
      <c r="T9455" s="63"/>
      <c r="U9455" s="63"/>
      <c r="V9455" s="63"/>
      <c r="W9455" s="63"/>
      <c r="X9455" s="63"/>
      <c r="Y9455" s="63"/>
      <c r="Z9455" s="62">
        <v>0</v>
      </c>
      <c r="AA9455" s="63"/>
      <c r="AB9455" s="63"/>
      <c r="AC9455" s="62">
        <v>0</v>
      </c>
    </row>
    <row r="9456" spans="1:29" ht="30" x14ac:dyDescent="0.25">
      <c r="A9456" s="61" t="s">
        <v>117</v>
      </c>
      <c r="B9456" s="61" t="s">
        <v>118</v>
      </c>
      <c r="C9456" s="62">
        <v>2012</v>
      </c>
      <c r="D9456" s="61" t="s">
        <v>301</v>
      </c>
      <c r="E9456" s="62">
        <v>19</v>
      </c>
      <c r="F9456" s="63"/>
      <c r="G9456" s="63"/>
      <c r="H9456" s="63"/>
      <c r="I9456" s="63"/>
      <c r="J9456" s="63"/>
      <c r="K9456" s="62">
        <v>0</v>
      </c>
      <c r="L9456" s="63"/>
      <c r="M9456" s="63"/>
      <c r="N9456" s="63"/>
      <c r="O9456" s="63"/>
      <c r="P9456" s="63"/>
      <c r="Q9456" s="63"/>
      <c r="R9456" s="63"/>
      <c r="S9456" s="63"/>
      <c r="T9456" s="63"/>
      <c r="U9456" s="63"/>
      <c r="V9456" s="63"/>
      <c r="W9456" s="63"/>
      <c r="X9456" s="63"/>
      <c r="Y9456" s="63"/>
      <c r="Z9456" s="62">
        <v>0</v>
      </c>
      <c r="AA9456" s="63"/>
      <c r="AB9456" s="63"/>
      <c r="AC9456" s="62">
        <v>0</v>
      </c>
    </row>
    <row r="9457" spans="1:29" ht="30" x14ac:dyDescent="0.25">
      <c r="A9457" s="61" t="s">
        <v>255</v>
      </c>
      <c r="B9457" s="61" t="s">
        <v>256</v>
      </c>
      <c r="C9457" s="62">
        <v>2016</v>
      </c>
      <c r="D9457" s="61" t="s">
        <v>135</v>
      </c>
      <c r="E9457" s="62">
        <v>75</v>
      </c>
      <c r="F9457" s="62">
        <v>212</v>
      </c>
      <c r="G9457" s="62">
        <v>63</v>
      </c>
      <c r="H9457" s="62">
        <v>7.0000000000000007E-2</v>
      </c>
      <c r="I9457" s="62">
        <v>2.83</v>
      </c>
      <c r="J9457" s="62">
        <v>197.16</v>
      </c>
      <c r="K9457" s="62">
        <v>2016.49</v>
      </c>
      <c r="L9457" s="62">
        <v>2294</v>
      </c>
      <c r="M9457" s="62">
        <v>2.5499999999999998</v>
      </c>
      <c r="N9457" s="62">
        <v>26.89</v>
      </c>
      <c r="O9457" s="62">
        <v>24317.439999999999</v>
      </c>
      <c r="P9457" s="63"/>
      <c r="Q9457" s="63"/>
      <c r="R9457" s="63"/>
      <c r="S9457" s="63"/>
      <c r="T9457" s="63"/>
      <c r="U9457" s="63"/>
      <c r="V9457" s="63"/>
      <c r="W9457" s="63"/>
      <c r="X9457" s="63"/>
      <c r="Y9457" s="63"/>
      <c r="Z9457" s="62">
        <v>6389</v>
      </c>
      <c r="AA9457" s="62">
        <v>92824</v>
      </c>
      <c r="AB9457" s="62">
        <v>103.14</v>
      </c>
      <c r="AC9457" s="62">
        <v>85.19</v>
      </c>
    </row>
    <row r="9458" spans="1:29" x14ac:dyDescent="0.25">
      <c r="A9458" s="61" t="s">
        <v>196</v>
      </c>
      <c r="B9458" s="61" t="s">
        <v>197</v>
      </c>
      <c r="C9458" s="62">
        <v>2012</v>
      </c>
      <c r="D9458" s="61" t="s">
        <v>313</v>
      </c>
      <c r="E9458" s="62">
        <v>7</v>
      </c>
      <c r="F9458" s="63"/>
      <c r="G9458" s="62">
        <v>0</v>
      </c>
      <c r="H9458" s="62">
        <v>0</v>
      </c>
      <c r="I9458" s="63"/>
      <c r="J9458" s="63"/>
      <c r="K9458" s="62">
        <v>0</v>
      </c>
      <c r="L9458" s="63"/>
      <c r="M9458" s="63"/>
      <c r="N9458" s="63"/>
      <c r="O9458" s="63"/>
      <c r="P9458" s="63"/>
      <c r="Q9458" s="63"/>
      <c r="R9458" s="63"/>
      <c r="S9458" s="63"/>
      <c r="T9458" s="63"/>
      <c r="U9458" s="63"/>
      <c r="V9458" s="63"/>
      <c r="W9458" s="63"/>
      <c r="X9458" s="63"/>
      <c r="Y9458" s="63"/>
      <c r="Z9458" s="62">
        <v>0</v>
      </c>
      <c r="AA9458" s="63"/>
      <c r="AB9458" s="63"/>
      <c r="AC9458" s="62">
        <v>0</v>
      </c>
    </row>
    <row r="9459" spans="1:29" ht="30" x14ac:dyDescent="0.25">
      <c r="A9459" s="61" t="s">
        <v>233</v>
      </c>
      <c r="B9459" s="61" t="s">
        <v>234</v>
      </c>
      <c r="C9459" s="62">
        <v>2009</v>
      </c>
      <c r="D9459" s="61" t="s">
        <v>75</v>
      </c>
      <c r="E9459" s="62">
        <v>15</v>
      </c>
      <c r="F9459" s="62">
        <v>2322</v>
      </c>
      <c r="G9459" s="62">
        <v>505</v>
      </c>
      <c r="H9459" s="62">
        <v>2.81</v>
      </c>
      <c r="I9459" s="62">
        <v>154.80000000000001</v>
      </c>
      <c r="J9459" s="62">
        <v>2159.46</v>
      </c>
      <c r="K9459" s="62">
        <v>0</v>
      </c>
      <c r="L9459" s="63"/>
      <c r="M9459" s="63"/>
      <c r="N9459" s="63"/>
      <c r="O9459" s="63"/>
      <c r="P9459" s="63"/>
      <c r="Q9459" s="63"/>
      <c r="R9459" s="63"/>
      <c r="S9459" s="63"/>
      <c r="T9459" s="63"/>
      <c r="U9459" s="63"/>
      <c r="V9459" s="63"/>
      <c r="W9459" s="63"/>
      <c r="X9459" s="63"/>
      <c r="Y9459" s="63"/>
      <c r="Z9459" s="62">
        <v>855.56</v>
      </c>
      <c r="AA9459" s="62">
        <v>12884</v>
      </c>
      <c r="AB9459" s="62">
        <v>71.58</v>
      </c>
      <c r="AC9459" s="62">
        <v>57.04</v>
      </c>
    </row>
    <row r="9460" spans="1:29" ht="30" x14ac:dyDescent="0.25">
      <c r="A9460" s="61" t="s">
        <v>237</v>
      </c>
      <c r="B9460" s="61" t="s">
        <v>238</v>
      </c>
      <c r="C9460" s="62">
        <v>2017</v>
      </c>
      <c r="D9460" s="61" t="s">
        <v>94</v>
      </c>
      <c r="E9460" s="62">
        <v>20</v>
      </c>
      <c r="F9460" s="62">
        <v>1803</v>
      </c>
      <c r="G9460" s="62">
        <v>414</v>
      </c>
      <c r="H9460" s="62">
        <v>1.73</v>
      </c>
      <c r="I9460" s="62">
        <v>90.15</v>
      </c>
      <c r="J9460" s="62">
        <v>1676.79</v>
      </c>
      <c r="K9460" s="62">
        <v>17731.330000000002</v>
      </c>
      <c r="L9460" s="62">
        <v>22279</v>
      </c>
      <c r="M9460" s="62">
        <v>92.83</v>
      </c>
      <c r="N9460" s="62">
        <v>886.57</v>
      </c>
      <c r="O9460" s="62">
        <v>213827.41</v>
      </c>
      <c r="P9460" s="63"/>
      <c r="Q9460" s="63"/>
      <c r="R9460" s="63"/>
      <c r="S9460" s="63"/>
      <c r="T9460" s="63"/>
      <c r="U9460" s="63"/>
      <c r="V9460" s="63"/>
      <c r="W9460" s="63"/>
      <c r="X9460" s="63"/>
      <c r="Y9460" s="63"/>
      <c r="Z9460" s="62">
        <v>373611</v>
      </c>
      <c r="AA9460" s="62">
        <v>30018</v>
      </c>
      <c r="AB9460" s="62">
        <v>125.08</v>
      </c>
      <c r="AC9460" s="62">
        <v>18680.55</v>
      </c>
    </row>
    <row r="9461" spans="1:29" x14ac:dyDescent="0.25">
      <c r="A9461" s="61" t="s">
        <v>208</v>
      </c>
      <c r="B9461" s="61" t="s">
        <v>209</v>
      </c>
      <c r="C9461" s="62">
        <v>2011</v>
      </c>
      <c r="D9461" s="61" t="s">
        <v>419</v>
      </c>
      <c r="E9461" s="62">
        <v>8</v>
      </c>
      <c r="F9461" s="62">
        <v>600</v>
      </c>
      <c r="G9461" s="62">
        <v>106</v>
      </c>
      <c r="H9461" s="62">
        <v>1.1000000000000001</v>
      </c>
      <c r="I9461" s="62">
        <v>75</v>
      </c>
      <c r="J9461" s="62">
        <v>558</v>
      </c>
      <c r="K9461" s="62">
        <v>0</v>
      </c>
      <c r="L9461" s="62">
        <v>0</v>
      </c>
      <c r="M9461" s="62">
        <v>0</v>
      </c>
      <c r="N9461" s="63"/>
      <c r="O9461" s="63"/>
      <c r="P9461" s="63"/>
      <c r="Q9461" s="63"/>
      <c r="R9461" s="63"/>
      <c r="S9461" s="63"/>
      <c r="T9461" s="63"/>
      <c r="U9461" s="63"/>
      <c r="V9461" s="63"/>
      <c r="W9461" s="63"/>
      <c r="X9461" s="63"/>
      <c r="Y9461" s="63"/>
      <c r="Z9461" s="62">
        <v>66</v>
      </c>
      <c r="AA9461" s="62">
        <v>258</v>
      </c>
      <c r="AB9461" s="62">
        <v>2.69</v>
      </c>
      <c r="AC9461" s="62">
        <v>8.25</v>
      </c>
    </row>
    <row r="9462" spans="1:29" ht="30" x14ac:dyDescent="0.25">
      <c r="A9462" s="61" t="s">
        <v>361</v>
      </c>
      <c r="B9462" s="61" t="s">
        <v>362</v>
      </c>
      <c r="C9462" s="62">
        <v>2016</v>
      </c>
      <c r="D9462" s="61" t="s">
        <v>99</v>
      </c>
      <c r="E9462" s="62">
        <v>64</v>
      </c>
      <c r="F9462" s="62">
        <v>563120</v>
      </c>
      <c r="G9462" s="62">
        <v>95574</v>
      </c>
      <c r="H9462" s="62">
        <v>124.45</v>
      </c>
      <c r="I9462" s="62">
        <v>8798.75</v>
      </c>
      <c r="J9462" s="62">
        <v>523701.6</v>
      </c>
      <c r="K9462" s="62">
        <v>0</v>
      </c>
      <c r="L9462" s="63"/>
      <c r="M9462" s="63"/>
      <c r="N9462" s="63"/>
      <c r="O9462" s="63"/>
      <c r="P9462" s="63"/>
      <c r="Q9462" s="63"/>
      <c r="R9462" s="63"/>
      <c r="S9462" s="63"/>
      <c r="T9462" s="63"/>
      <c r="U9462" s="63"/>
      <c r="V9462" s="63"/>
      <c r="W9462" s="63"/>
      <c r="X9462" s="63"/>
      <c r="Y9462" s="63"/>
      <c r="Z9462" s="62">
        <v>256.13</v>
      </c>
      <c r="AA9462" s="62">
        <v>29112</v>
      </c>
      <c r="AB9462" s="62">
        <v>37.909999999999997</v>
      </c>
      <c r="AC9462" s="62">
        <v>4</v>
      </c>
    </row>
    <row r="9463" spans="1:29" ht="30" x14ac:dyDescent="0.25">
      <c r="A9463" s="61" t="s">
        <v>561</v>
      </c>
      <c r="B9463" s="61" t="s">
        <v>562</v>
      </c>
      <c r="C9463" s="62">
        <v>2013</v>
      </c>
      <c r="D9463" s="61" t="s">
        <v>78</v>
      </c>
      <c r="E9463" s="62">
        <v>36</v>
      </c>
      <c r="F9463" s="62">
        <v>125080</v>
      </c>
      <c r="G9463" s="62">
        <v>14866</v>
      </c>
      <c r="H9463" s="62">
        <v>34.409999999999997</v>
      </c>
      <c r="I9463" s="62">
        <v>3474.44</v>
      </c>
      <c r="J9463" s="62">
        <v>116324.4</v>
      </c>
      <c r="K9463" s="62">
        <v>20614.939999999999</v>
      </c>
      <c r="L9463" s="62">
        <v>22822</v>
      </c>
      <c r="M9463" s="62">
        <v>52.83</v>
      </c>
      <c r="N9463" s="62">
        <v>572.64</v>
      </c>
      <c r="O9463" s="62">
        <v>248601.71</v>
      </c>
      <c r="P9463" s="63"/>
      <c r="Q9463" s="63"/>
      <c r="R9463" s="63"/>
      <c r="S9463" s="63"/>
      <c r="T9463" s="63"/>
      <c r="U9463" s="63"/>
      <c r="V9463" s="63"/>
      <c r="W9463" s="63"/>
      <c r="X9463" s="63"/>
      <c r="Y9463" s="63"/>
      <c r="Z9463" s="62">
        <v>1493</v>
      </c>
      <c r="AA9463" s="62">
        <v>19308</v>
      </c>
      <c r="AB9463" s="62">
        <v>44.69</v>
      </c>
      <c r="AC9463" s="62">
        <v>41.47</v>
      </c>
    </row>
    <row r="9464" spans="1:29" ht="30" x14ac:dyDescent="0.25">
      <c r="A9464" s="61" t="s">
        <v>224</v>
      </c>
      <c r="B9464" s="61" t="s">
        <v>225</v>
      </c>
      <c r="C9464" s="62">
        <v>2015</v>
      </c>
      <c r="D9464" s="61" t="s">
        <v>75</v>
      </c>
      <c r="E9464" s="62">
        <v>11</v>
      </c>
      <c r="F9464" s="62">
        <v>3339</v>
      </c>
      <c r="G9464" s="62">
        <v>766</v>
      </c>
      <c r="H9464" s="62">
        <v>5.8</v>
      </c>
      <c r="I9464" s="62">
        <v>303.55</v>
      </c>
      <c r="J9464" s="62">
        <v>3105.27</v>
      </c>
      <c r="K9464" s="62">
        <v>0</v>
      </c>
      <c r="L9464" s="63"/>
      <c r="M9464" s="63"/>
      <c r="N9464" s="63"/>
      <c r="O9464" s="63"/>
      <c r="P9464" s="63"/>
      <c r="Q9464" s="63"/>
      <c r="R9464" s="63"/>
      <c r="S9464" s="63"/>
      <c r="T9464" s="63"/>
      <c r="U9464" s="63"/>
      <c r="V9464" s="63"/>
      <c r="W9464" s="63"/>
      <c r="X9464" s="63"/>
      <c r="Y9464" s="63"/>
      <c r="Z9464" s="62">
        <v>0</v>
      </c>
      <c r="AA9464" s="63"/>
      <c r="AB9464" s="63"/>
      <c r="AC9464" s="62">
        <v>0</v>
      </c>
    </row>
    <row r="9465" spans="1:29" ht="30" x14ac:dyDescent="0.25">
      <c r="A9465" s="61" t="s">
        <v>293</v>
      </c>
      <c r="B9465" s="61" t="s">
        <v>294</v>
      </c>
      <c r="C9465" s="62">
        <v>2013</v>
      </c>
      <c r="D9465" s="61" t="s">
        <v>438</v>
      </c>
      <c r="E9465" s="62">
        <v>4</v>
      </c>
      <c r="F9465" s="62">
        <v>0</v>
      </c>
      <c r="G9465" s="62">
        <v>0</v>
      </c>
      <c r="H9465" s="62">
        <v>0</v>
      </c>
      <c r="I9465" s="62">
        <v>0</v>
      </c>
      <c r="J9465" s="62">
        <v>0</v>
      </c>
      <c r="K9465" s="62">
        <v>0</v>
      </c>
      <c r="L9465" s="62">
        <v>0</v>
      </c>
      <c r="M9465" s="62">
        <v>0</v>
      </c>
      <c r="N9465" s="63"/>
      <c r="O9465" s="63"/>
      <c r="P9465" s="63"/>
      <c r="Q9465" s="63"/>
      <c r="R9465" s="63"/>
      <c r="S9465" s="63"/>
      <c r="T9465" s="63"/>
      <c r="U9465" s="63"/>
      <c r="V9465" s="63"/>
      <c r="W9465" s="63"/>
      <c r="X9465" s="63"/>
      <c r="Y9465" s="63"/>
      <c r="Z9465" s="62">
        <v>0</v>
      </c>
      <c r="AA9465" s="63"/>
      <c r="AB9465" s="63"/>
      <c r="AC9465" s="62">
        <v>0</v>
      </c>
    </row>
    <row r="9466" spans="1:29" ht="30" x14ac:dyDescent="0.25">
      <c r="A9466" s="61" t="s">
        <v>171</v>
      </c>
      <c r="B9466" s="61" t="s">
        <v>172</v>
      </c>
      <c r="C9466" s="62">
        <v>2013</v>
      </c>
      <c r="D9466" s="61" t="s">
        <v>150</v>
      </c>
      <c r="E9466" s="62">
        <v>7</v>
      </c>
      <c r="F9466" s="62">
        <v>18630</v>
      </c>
      <c r="G9466" s="62">
        <v>2744</v>
      </c>
      <c r="H9466" s="62">
        <v>32.67</v>
      </c>
      <c r="I9466" s="62">
        <v>2661.43</v>
      </c>
      <c r="J9466" s="62">
        <v>17325.900000000001</v>
      </c>
      <c r="K9466" s="62">
        <v>2768.19</v>
      </c>
      <c r="L9466" s="62">
        <v>4216</v>
      </c>
      <c r="M9466" s="62">
        <v>50.19</v>
      </c>
      <c r="N9466" s="62">
        <v>395.46</v>
      </c>
      <c r="O9466" s="62">
        <v>33382.39</v>
      </c>
      <c r="P9466" s="63"/>
      <c r="Q9466" s="63"/>
      <c r="R9466" s="63"/>
      <c r="S9466" s="63"/>
      <c r="T9466" s="63"/>
      <c r="U9466" s="63"/>
      <c r="V9466" s="63"/>
      <c r="W9466" s="63"/>
      <c r="X9466" s="63"/>
      <c r="Y9466" s="63"/>
      <c r="Z9466" s="62">
        <v>313</v>
      </c>
      <c r="AA9466" s="62">
        <v>3513</v>
      </c>
      <c r="AB9466" s="62">
        <v>41.82</v>
      </c>
      <c r="AC9466" s="62">
        <v>44.71</v>
      </c>
    </row>
    <row r="9467" spans="1:29" ht="30" x14ac:dyDescent="0.25">
      <c r="A9467" s="61" t="s">
        <v>520</v>
      </c>
      <c r="B9467" s="61" t="s">
        <v>521</v>
      </c>
      <c r="C9467" s="62">
        <v>2004</v>
      </c>
      <c r="D9467" s="61" t="s">
        <v>78</v>
      </c>
      <c r="E9467" s="62">
        <v>54</v>
      </c>
      <c r="F9467" s="62">
        <v>176332</v>
      </c>
      <c r="G9467" s="62">
        <v>21317</v>
      </c>
      <c r="H9467" s="62">
        <v>32.9</v>
      </c>
      <c r="I9467" s="62">
        <v>3265.41</v>
      </c>
      <c r="J9467" s="62">
        <v>163988.76</v>
      </c>
      <c r="K9467" s="62">
        <v>1984</v>
      </c>
      <c r="L9467" s="62">
        <v>2217</v>
      </c>
      <c r="M9467" s="62">
        <v>3.42</v>
      </c>
      <c r="N9467" s="63"/>
      <c r="O9467" s="63"/>
      <c r="P9467" s="63"/>
      <c r="Q9467" s="63"/>
      <c r="R9467" s="63"/>
      <c r="S9467" s="63"/>
      <c r="T9467" s="63"/>
      <c r="U9467" s="63"/>
      <c r="V9467" s="63"/>
      <c r="W9467" s="63"/>
      <c r="X9467" s="63"/>
      <c r="Y9467" s="63"/>
      <c r="Z9467" s="62">
        <v>20000</v>
      </c>
      <c r="AA9467" s="62">
        <v>1505</v>
      </c>
      <c r="AB9467" s="62">
        <v>2.3199999999999998</v>
      </c>
      <c r="AC9467" s="62">
        <v>370.37</v>
      </c>
    </row>
    <row r="9468" spans="1:29" x14ac:dyDescent="0.25">
      <c r="A9468" s="61" t="s">
        <v>204</v>
      </c>
      <c r="B9468" s="61" t="s">
        <v>205</v>
      </c>
      <c r="C9468" s="62">
        <v>2005</v>
      </c>
      <c r="D9468" s="61" t="s">
        <v>89</v>
      </c>
      <c r="E9468" s="62">
        <v>100</v>
      </c>
      <c r="F9468" s="62">
        <v>1311600</v>
      </c>
      <c r="G9468" s="62">
        <v>145601</v>
      </c>
      <c r="H9468" s="62">
        <v>121.33</v>
      </c>
      <c r="I9468" s="62">
        <v>13116</v>
      </c>
      <c r="J9468" s="62">
        <v>1219788</v>
      </c>
      <c r="K9468" s="62">
        <v>0</v>
      </c>
      <c r="L9468" s="63"/>
      <c r="M9468" s="63"/>
      <c r="N9468" s="63"/>
      <c r="O9468" s="63"/>
      <c r="P9468" s="63"/>
      <c r="Q9468" s="63"/>
      <c r="R9468" s="63"/>
      <c r="S9468" s="63"/>
      <c r="T9468" s="63"/>
      <c r="U9468" s="63"/>
      <c r="V9468" s="63"/>
      <c r="W9468" s="63"/>
      <c r="X9468" s="63"/>
      <c r="Y9468" s="63"/>
      <c r="Z9468" s="62">
        <v>419300</v>
      </c>
      <c r="AA9468" s="62">
        <v>33897</v>
      </c>
      <c r="AB9468" s="62">
        <v>28.25</v>
      </c>
      <c r="AC9468" s="62">
        <v>4193</v>
      </c>
    </row>
    <row r="9469" spans="1:29" ht="30" x14ac:dyDescent="0.25">
      <c r="A9469" s="61" t="s">
        <v>97</v>
      </c>
      <c r="B9469" s="61" t="s">
        <v>98</v>
      </c>
      <c r="C9469" s="62">
        <v>2009</v>
      </c>
      <c r="D9469" s="61" t="s">
        <v>86</v>
      </c>
      <c r="E9469" s="62">
        <v>36</v>
      </c>
      <c r="F9469" s="63"/>
      <c r="G9469" s="63"/>
      <c r="H9469" s="63"/>
      <c r="I9469" s="63"/>
      <c r="J9469" s="63"/>
      <c r="K9469" s="62">
        <v>0</v>
      </c>
      <c r="L9469" s="63"/>
      <c r="M9469" s="63"/>
      <c r="N9469" s="63"/>
      <c r="O9469" s="63"/>
      <c r="P9469" s="63"/>
      <c r="Q9469" s="63"/>
      <c r="R9469" s="63"/>
      <c r="S9469" s="63"/>
      <c r="T9469" s="63"/>
      <c r="U9469" s="63"/>
      <c r="V9469" s="63"/>
      <c r="W9469" s="63"/>
      <c r="X9469" s="63"/>
      <c r="Y9469" s="63"/>
      <c r="Z9469" s="62">
        <v>264117</v>
      </c>
      <c r="AA9469" s="62">
        <v>27423</v>
      </c>
      <c r="AB9469" s="62">
        <v>63.48</v>
      </c>
      <c r="AC9469" s="62">
        <v>7336.58</v>
      </c>
    </row>
    <row r="9470" spans="1:29" x14ac:dyDescent="0.25">
      <c r="A9470" s="61" t="s">
        <v>163</v>
      </c>
      <c r="B9470" s="61" t="s">
        <v>164</v>
      </c>
      <c r="C9470" s="62">
        <v>2009</v>
      </c>
      <c r="D9470" s="61" t="s">
        <v>89</v>
      </c>
      <c r="E9470" s="62">
        <v>36</v>
      </c>
      <c r="F9470" s="62">
        <v>336190</v>
      </c>
      <c r="G9470" s="62">
        <v>45705</v>
      </c>
      <c r="H9470" s="62">
        <v>105.8</v>
      </c>
      <c r="I9470" s="62">
        <v>9338.61</v>
      </c>
      <c r="J9470" s="62">
        <v>312656.7</v>
      </c>
      <c r="K9470" s="62">
        <v>0</v>
      </c>
      <c r="L9470" s="63"/>
      <c r="M9470" s="63"/>
      <c r="N9470" s="63"/>
      <c r="O9470" s="63"/>
      <c r="P9470" s="63"/>
      <c r="Q9470" s="63"/>
      <c r="R9470" s="63"/>
      <c r="S9470" s="63"/>
      <c r="T9470" s="63"/>
      <c r="U9470" s="63"/>
      <c r="V9470" s="63"/>
      <c r="W9470" s="63"/>
      <c r="X9470" s="63"/>
      <c r="Y9470" s="63"/>
      <c r="Z9470" s="62">
        <v>122700</v>
      </c>
      <c r="AA9470" s="62">
        <v>8352</v>
      </c>
      <c r="AB9470" s="62">
        <v>19.329999999999998</v>
      </c>
      <c r="AC9470" s="62">
        <v>3408.33</v>
      </c>
    </row>
    <row r="9471" spans="1:29" ht="30" x14ac:dyDescent="0.25">
      <c r="A9471" s="61" t="s">
        <v>216</v>
      </c>
      <c r="B9471" s="61" t="s">
        <v>217</v>
      </c>
      <c r="C9471" s="62">
        <v>2012</v>
      </c>
      <c r="D9471" s="61" t="s">
        <v>135</v>
      </c>
      <c r="E9471" s="62">
        <v>114</v>
      </c>
      <c r="F9471" s="62">
        <v>780544</v>
      </c>
      <c r="G9471" s="62">
        <v>114841</v>
      </c>
      <c r="H9471" s="62">
        <v>83.95</v>
      </c>
      <c r="I9471" s="62">
        <v>6846.88</v>
      </c>
      <c r="J9471" s="62">
        <v>725905.92000000004</v>
      </c>
      <c r="K9471" s="62">
        <v>54903.01</v>
      </c>
      <c r="L9471" s="62">
        <v>100111</v>
      </c>
      <c r="M9471" s="62">
        <v>73.180000000000007</v>
      </c>
      <c r="N9471" s="62">
        <v>481.61</v>
      </c>
      <c r="O9471" s="62">
        <v>662091.82999999996</v>
      </c>
      <c r="P9471" s="63"/>
      <c r="Q9471" s="63"/>
      <c r="R9471" s="63"/>
      <c r="S9471" s="63"/>
      <c r="T9471" s="63"/>
      <c r="U9471" s="63"/>
      <c r="V9471" s="63"/>
      <c r="W9471" s="63"/>
      <c r="X9471" s="63"/>
      <c r="Y9471" s="63"/>
      <c r="Z9471" s="62">
        <v>11720</v>
      </c>
      <c r="AA9471" s="62">
        <v>116489</v>
      </c>
      <c r="AB9471" s="62">
        <v>85.15</v>
      </c>
      <c r="AC9471" s="62">
        <v>102.81</v>
      </c>
    </row>
    <row r="9472" spans="1:29" x14ac:dyDescent="0.25">
      <c r="A9472" s="61" t="s">
        <v>144</v>
      </c>
      <c r="B9472" s="61" t="s">
        <v>145</v>
      </c>
      <c r="C9472" s="62">
        <v>2016</v>
      </c>
      <c r="D9472" s="61" t="s">
        <v>78</v>
      </c>
      <c r="E9472" s="62">
        <v>72</v>
      </c>
      <c r="F9472" s="62">
        <v>619360</v>
      </c>
      <c r="G9472" s="62">
        <v>104215</v>
      </c>
      <c r="H9472" s="62">
        <v>120.62</v>
      </c>
      <c r="I9472" s="62">
        <v>8602.2199999999993</v>
      </c>
      <c r="J9472" s="62">
        <v>576004.80000000005</v>
      </c>
      <c r="K9472" s="62">
        <v>0</v>
      </c>
      <c r="L9472" s="62">
        <v>0</v>
      </c>
      <c r="M9472" s="62">
        <v>0</v>
      </c>
      <c r="N9472" s="62">
        <v>0</v>
      </c>
      <c r="O9472" s="62">
        <v>0</v>
      </c>
      <c r="P9472" s="63"/>
      <c r="Q9472" s="63"/>
      <c r="R9472" s="63"/>
      <c r="S9472" s="63"/>
      <c r="T9472" s="63"/>
      <c r="U9472" s="63"/>
      <c r="V9472" s="63"/>
      <c r="W9472" s="63"/>
      <c r="X9472" s="63"/>
      <c r="Y9472" s="63"/>
      <c r="Z9472" s="62">
        <v>1900</v>
      </c>
      <c r="AA9472" s="62">
        <v>30563</v>
      </c>
      <c r="AB9472" s="62">
        <v>35.369999999999997</v>
      </c>
      <c r="AC9472" s="62">
        <v>26.39</v>
      </c>
    </row>
    <row r="9473" spans="1:29" ht="30" x14ac:dyDescent="0.25">
      <c r="A9473" s="61" t="s">
        <v>367</v>
      </c>
      <c r="B9473" s="61" t="s">
        <v>368</v>
      </c>
      <c r="C9473" s="62">
        <v>2012</v>
      </c>
      <c r="D9473" s="61" t="s">
        <v>99</v>
      </c>
      <c r="E9473" s="62">
        <v>60</v>
      </c>
      <c r="F9473" s="62">
        <v>209472</v>
      </c>
      <c r="G9473" s="62">
        <v>32455</v>
      </c>
      <c r="H9473" s="62">
        <v>45.08</v>
      </c>
      <c r="I9473" s="62">
        <v>3491.2</v>
      </c>
      <c r="J9473" s="62">
        <v>194808.95999999999</v>
      </c>
      <c r="K9473" s="62">
        <v>17026.189999999999</v>
      </c>
      <c r="L9473" s="62">
        <v>20931</v>
      </c>
      <c r="M9473" s="62">
        <v>29.07</v>
      </c>
      <c r="N9473" s="63"/>
      <c r="O9473" s="63"/>
      <c r="P9473" s="63"/>
      <c r="Q9473" s="63"/>
      <c r="R9473" s="63"/>
      <c r="S9473" s="63"/>
      <c r="T9473" s="63"/>
      <c r="U9473" s="63"/>
      <c r="V9473" s="63"/>
      <c r="W9473" s="63"/>
      <c r="X9473" s="63"/>
      <c r="Y9473" s="63"/>
      <c r="Z9473" s="62">
        <v>96200</v>
      </c>
      <c r="AA9473" s="62">
        <v>8521</v>
      </c>
      <c r="AB9473" s="62">
        <v>11.83</v>
      </c>
      <c r="AC9473" s="62">
        <v>1603.33</v>
      </c>
    </row>
    <row r="9474" spans="1:29" x14ac:dyDescent="0.25">
      <c r="A9474" s="61" t="s">
        <v>401</v>
      </c>
      <c r="B9474" s="61" t="s">
        <v>402</v>
      </c>
      <c r="C9474" s="62">
        <v>2007</v>
      </c>
      <c r="D9474" s="61" t="s">
        <v>150</v>
      </c>
      <c r="E9474" s="62">
        <v>8</v>
      </c>
      <c r="F9474" s="63"/>
      <c r="G9474" s="63"/>
      <c r="H9474" s="63"/>
      <c r="I9474" s="63"/>
      <c r="J9474" s="63"/>
      <c r="K9474" s="62">
        <v>0</v>
      </c>
      <c r="L9474" s="63"/>
      <c r="M9474" s="63"/>
      <c r="N9474" s="63"/>
      <c r="O9474" s="63"/>
      <c r="P9474" s="63"/>
      <c r="Q9474" s="63"/>
      <c r="R9474" s="63"/>
      <c r="S9474" s="63"/>
      <c r="T9474" s="63"/>
      <c r="U9474" s="63"/>
      <c r="V9474" s="63"/>
      <c r="W9474" s="63"/>
      <c r="X9474" s="63"/>
      <c r="Y9474" s="63"/>
      <c r="Z9474" s="62">
        <v>0</v>
      </c>
      <c r="AA9474" s="63"/>
      <c r="AB9474" s="63"/>
      <c r="AC9474" s="62">
        <v>0</v>
      </c>
    </row>
    <row r="9475" spans="1:29" x14ac:dyDescent="0.25">
      <c r="A9475" s="61" t="s">
        <v>289</v>
      </c>
      <c r="B9475" s="61" t="s">
        <v>290</v>
      </c>
      <c r="C9475" s="62">
        <v>2004</v>
      </c>
      <c r="D9475" s="61" t="s">
        <v>99</v>
      </c>
      <c r="E9475" s="62">
        <v>62</v>
      </c>
      <c r="F9475" s="62">
        <v>257400</v>
      </c>
      <c r="G9475" s="62">
        <v>25237</v>
      </c>
      <c r="H9475" s="62">
        <v>33.92</v>
      </c>
      <c r="I9475" s="62">
        <v>4151.6099999999997</v>
      </c>
      <c r="J9475" s="62">
        <v>239382</v>
      </c>
      <c r="K9475" s="62">
        <v>0</v>
      </c>
      <c r="L9475" s="63"/>
      <c r="M9475" s="63"/>
      <c r="N9475" s="63"/>
      <c r="O9475" s="63"/>
      <c r="P9475" s="63"/>
      <c r="Q9475" s="63"/>
      <c r="R9475" s="63"/>
      <c r="S9475" s="63"/>
      <c r="T9475" s="63"/>
      <c r="U9475" s="63"/>
      <c r="V9475" s="63"/>
      <c r="W9475" s="63"/>
      <c r="X9475" s="63"/>
      <c r="Y9475" s="63"/>
      <c r="Z9475" s="62">
        <v>0</v>
      </c>
      <c r="AA9475" s="62">
        <v>5171</v>
      </c>
      <c r="AB9475" s="62">
        <v>6.95</v>
      </c>
      <c r="AC9475" s="62">
        <v>0</v>
      </c>
    </row>
    <row r="9476" spans="1:29" ht="30" x14ac:dyDescent="0.25">
      <c r="A9476" s="61" t="s">
        <v>73</v>
      </c>
      <c r="B9476" s="61" t="s">
        <v>74</v>
      </c>
      <c r="C9476" s="62">
        <v>2010</v>
      </c>
      <c r="D9476" s="61" t="s">
        <v>75</v>
      </c>
      <c r="E9476" s="62">
        <v>6</v>
      </c>
      <c r="F9476" s="63"/>
      <c r="G9476" s="63"/>
      <c r="H9476" s="63"/>
      <c r="I9476" s="63"/>
      <c r="J9476" s="63"/>
      <c r="K9476" s="62">
        <v>0</v>
      </c>
      <c r="L9476" s="63"/>
      <c r="M9476" s="63"/>
      <c r="N9476" s="63"/>
      <c r="O9476" s="63"/>
      <c r="P9476" s="63"/>
      <c r="Q9476" s="63"/>
      <c r="R9476" s="63"/>
      <c r="S9476" s="63"/>
      <c r="T9476" s="63"/>
      <c r="U9476" s="63"/>
      <c r="V9476" s="63"/>
      <c r="W9476" s="63"/>
      <c r="X9476" s="63"/>
      <c r="Y9476" s="63"/>
      <c r="Z9476" s="62">
        <v>0</v>
      </c>
      <c r="AA9476" s="62">
        <v>745</v>
      </c>
      <c r="AB9476" s="62">
        <v>10.35</v>
      </c>
      <c r="AC9476" s="62">
        <v>0</v>
      </c>
    </row>
    <row r="9477" spans="1:29" x14ac:dyDescent="0.25">
      <c r="A9477" s="61" t="s">
        <v>198</v>
      </c>
      <c r="B9477" s="61" t="s">
        <v>199</v>
      </c>
      <c r="C9477" s="62">
        <v>2011</v>
      </c>
      <c r="D9477" s="61" t="s">
        <v>99</v>
      </c>
      <c r="E9477" s="62">
        <v>40</v>
      </c>
      <c r="F9477" s="62">
        <v>364980</v>
      </c>
      <c r="G9477" s="62">
        <v>44203</v>
      </c>
      <c r="H9477" s="62">
        <v>92.09</v>
      </c>
      <c r="I9477" s="62">
        <v>9124.5</v>
      </c>
      <c r="J9477" s="62">
        <v>339431.4</v>
      </c>
      <c r="K9477" s="62">
        <v>0</v>
      </c>
      <c r="L9477" s="63"/>
      <c r="M9477" s="63"/>
      <c r="N9477" s="63"/>
      <c r="O9477" s="63"/>
      <c r="P9477" s="63"/>
      <c r="Q9477" s="63"/>
      <c r="R9477" s="63"/>
      <c r="S9477" s="63"/>
      <c r="T9477" s="63"/>
      <c r="U9477" s="63"/>
      <c r="V9477" s="63"/>
      <c r="W9477" s="63"/>
      <c r="X9477" s="63"/>
      <c r="Y9477" s="63"/>
      <c r="Z9477" s="62">
        <v>768</v>
      </c>
      <c r="AA9477" s="62">
        <v>11577</v>
      </c>
      <c r="AB9477" s="62">
        <v>24.12</v>
      </c>
      <c r="AC9477" s="62">
        <v>19.2</v>
      </c>
    </row>
    <row r="9478" spans="1:29" ht="30" x14ac:dyDescent="0.25">
      <c r="A9478" s="61" t="s">
        <v>133</v>
      </c>
      <c r="B9478" s="61" t="s">
        <v>134</v>
      </c>
      <c r="C9478" s="62">
        <v>2004</v>
      </c>
      <c r="D9478" s="61" t="s">
        <v>99</v>
      </c>
      <c r="E9478" s="62">
        <v>36</v>
      </c>
      <c r="F9478" s="62">
        <v>413</v>
      </c>
      <c r="G9478" s="62">
        <v>16382</v>
      </c>
      <c r="H9478" s="62">
        <v>37.92</v>
      </c>
      <c r="I9478" s="62">
        <v>11.47</v>
      </c>
      <c r="J9478" s="62">
        <v>384.09</v>
      </c>
      <c r="K9478" s="62">
        <v>7461</v>
      </c>
      <c r="L9478" s="62">
        <v>9127</v>
      </c>
      <c r="M9478" s="62">
        <v>21.13</v>
      </c>
      <c r="N9478" s="62">
        <v>207.25</v>
      </c>
      <c r="O9478" s="62">
        <v>89974.44</v>
      </c>
      <c r="P9478" s="63"/>
      <c r="Q9478" s="63"/>
      <c r="R9478" s="63"/>
      <c r="S9478" s="63"/>
      <c r="T9478" s="63"/>
      <c r="U9478" s="63"/>
      <c r="V9478" s="63"/>
      <c r="W9478" s="63"/>
      <c r="X9478" s="63"/>
      <c r="Y9478" s="63"/>
      <c r="Z9478" s="62">
        <v>3493200</v>
      </c>
      <c r="AA9478" s="62">
        <v>160813</v>
      </c>
      <c r="AB9478" s="62">
        <v>372.25</v>
      </c>
      <c r="AC9478" s="62">
        <v>97033.33</v>
      </c>
    </row>
    <row r="9479" spans="1:29" ht="30" x14ac:dyDescent="0.25">
      <c r="A9479" s="61" t="s">
        <v>346</v>
      </c>
      <c r="B9479" s="61" t="s">
        <v>347</v>
      </c>
      <c r="C9479" s="62">
        <v>2008</v>
      </c>
      <c r="D9479" s="61" t="s">
        <v>99</v>
      </c>
      <c r="E9479" s="62">
        <v>75</v>
      </c>
      <c r="F9479" s="62">
        <v>457897</v>
      </c>
      <c r="G9479" s="62">
        <v>63783</v>
      </c>
      <c r="H9479" s="62">
        <v>70.87</v>
      </c>
      <c r="I9479" s="62">
        <v>6105.29</v>
      </c>
      <c r="J9479" s="62">
        <v>425844.21</v>
      </c>
      <c r="K9479" s="62">
        <v>0</v>
      </c>
      <c r="L9479" s="63"/>
      <c r="M9479" s="63"/>
      <c r="N9479" s="63"/>
      <c r="O9479" s="63"/>
      <c r="P9479" s="63"/>
      <c r="Q9479" s="63"/>
      <c r="R9479" s="63"/>
      <c r="S9479" s="63"/>
      <c r="T9479" s="63"/>
      <c r="U9479" s="63"/>
      <c r="V9479" s="63"/>
      <c r="W9479" s="63"/>
      <c r="X9479" s="63"/>
      <c r="Y9479" s="63"/>
      <c r="Z9479" s="62">
        <v>432.06</v>
      </c>
      <c r="AA9479" s="62">
        <v>5534</v>
      </c>
      <c r="AB9479" s="62">
        <v>6.15</v>
      </c>
      <c r="AC9479" s="62">
        <v>5.76</v>
      </c>
    </row>
    <row r="9480" spans="1:29" ht="30" x14ac:dyDescent="0.25">
      <c r="A9480" s="61" t="s">
        <v>245</v>
      </c>
      <c r="B9480" s="61" t="s">
        <v>246</v>
      </c>
      <c r="C9480" s="62">
        <v>2014</v>
      </c>
      <c r="D9480" s="61" t="s">
        <v>89</v>
      </c>
      <c r="E9480" s="62">
        <v>58</v>
      </c>
      <c r="F9480" s="62">
        <v>451880</v>
      </c>
      <c r="G9480" s="62">
        <v>60781</v>
      </c>
      <c r="H9480" s="62">
        <v>87.33</v>
      </c>
      <c r="I9480" s="62">
        <v>7791.03</v>
      </c>
      <c r="J9480" s="62">
        <v>420248.4</v>
      </c>
      <c r="K9480" s="62">
        <v>0</v>
      </c>
      <c r="L9480" s="63"/>
      <c r="M9480" s="63"/>
      <c r="N9480" s="63"/>
      <c r="O9480" s="63"/>
      <c r="P9480" s="63"/>
      <c r="Q9480" s="63"/>
      <c r="R9480" s="63"/>
      <c r="S9480" s="63"/>
      <c r="T9480" s="63"/>
      <c r="U9480" s="63"/>
      <c r="V9480" s="63"/>
      <c r="W9480" s="63"/>
      <c r="X9480" s="63"/>
      <c r="Y9480" s="63"/>
      <c r="Z9480" s="62">
        <v>194900</v>
      </c>
      <c r="AA9480" s="62">
        <v>23130</v>
      </c>
      <c r="AB9480" s="62">
        <v>33.229999999999997</v>
      </c>
      <c r="AC9480" s="62">
        <v>3360.34</v>
      </c>
    </row>
    <row r="9481" spans="1:29" ht="30" x14ac:dyDescent="0.25">
      <c r="A9481" s="61" t="s">
        <v>464</v>
      </c>
      <c r="B9481" s="61" t="s">
        <v>465</v>
      </c>
      <c r="C9481" s="62">
        <v>2016</v>
      </c>
      <c r="D9481" s="61" t="s">
        <v>99</v>
      </c>
      <c r="E9481" s="62">
        <v>31</v>
      </c>
      <c r="F9481" s="62">
        <v>119120</v>
      </c>
      <c r="G9481" s="62">
        <v>19855</v>
      </c>
      <c r="H9481" s="62">
        <v>53.37</v>
      </c>
      <c r="I9481" s="62">
        <v>3842.58</v>
      </c>
      <c r="J9481" s="62">
        <v>110781.6</v>
      </c>
      <c r="K9481" s="62">
        <v>0</v>
      </c>
      <c r="L9481" s="63"/>
      <c r="M9481" s="63"/>
      <c r="N9481" s="63"/>
      <c r="O9481" s="63"/>
      <c r="P9481" s="63"/>
      <c r="Q9481" s="63"/>
      <c r="R9481" s="63"/>
      <c r="S9481" s="63"/>
      <c r="T9481" s="63"/>
      <c r="U9481" s="62">
        <v>145</v>
      </c>
      <c r="V9481" s="62">
        <v>348</v>
      </c>
      <c r="W9481" s="62">
        <v>0.94</v>
      </c>
      <c r="X9481" s="62">
        <v>4</v>
      </c>
      <c r="Y9481" s="62">
        <v>3245.68</v>
      </c>
      <c r="Z9481" s="62">
        <v>909.03</v>
      </c>
      <c r="AA9481" s="62">
        <v>1732</v>
      </c>
      <c r="AB9481" s="62">
        <v>4.66</v>
      </c>
      <c r="AC9481" s="62">
        <v>29.32</v>
      </c>
    </row>
    <row r="9482" spans="1:29" ht="30" x14ac:dyDescent="0.25">
      <c r="A9482" s="61" t="s">
        <v>393</v>
      </c>
      <c r="B9482" s="61" t="s">
        <v>394</v>
      </c>
      <c r="C9482" s="62">
        <v>2011</v>
      </c>
      <c r="D9482" s="61" t="s">
        <v>75</v>
      </c>
      <c r="E9482" s="62">
        <v>2</v>
      </c>
      <c r="F9482" s="62">
        <v>3941</v>
      </c>
      <c r="G9482" s="62">
        <v>448</v>
      </c>
      <c r="H9482" s="62">
        <v>18.670000000000002</v>
      </c>
      <c r="I9482" s="62">
        <v>1970.5</v>
      </c>
      <c r="J9482" s="62">
        <v>3665.13</v>
      </c>
      <c r="K9482" s="62">
        <v>0</v>
      </c>
      <c r="L9482" s="63"/>
      <c r="M9482" s="63"/>
      <c r="N9482" s="63"/>
      <c r="O9482" s="63"/>
      <c r="P9482" s="63"/>
      <c r="Q9482" s="63"/>
      <c r="R9482" s="63"/>
      <c r="S9482" s="63"/>
      <c r="T9482" s="63"/>
      <c r="U9482" s="63"/>
      <c r="V9482" s="63"/>
      <c r="W9482" s="63"/>
      <c r="X9482" s="63"/>
      <c r="Y9482" s="63"/>
      <c r="Z9482" s="62">
        <v>0</v>
      </c>
      <c r="AA9482" s="63"/>
      <c r="AB9482" s="63"/>
      <c r="AC9482" s="62">
        <v>0</v>
      </c>
    </row>
    <row r="9483" spans="1:29" x14ac:dyDescent="0.25">
      <c r="A9483" s="61" t="s">
        <v>581</v>
      </c>
      <c r="B9483" s="61" t="s">
        <v>582</v>
      </c>
      <c r="C9483" s="62">
        <v>2008</v>
      </c>
      <c r="D9483" s="61" t="s">
        <v>78</v>
      </c>
      <c r="E9483" s="62">
        <v>80</v>
      </c>
      <c r="F9483" s="62">
        <v>257640</v>
      </c>
      <c r="G9483" s="62">
        <v>7813</v>
      </c>
      <c r="H9483" s="62">
        <v>8.14</v>
      </c>
      <c r="I9483" s="62">
        <v>3220.5</v>
      </c>
      <c r="J9483" s="62">
        <v>239605.2</v>
      </c>
      <c r="K9483" s="62">
        <v>0</v>
      </c>
      <c r="L9483" s="63"/>
      <c r="M9483" s="63"/>
      <c r="N9483" s="63"/>
      <c r="O9483" s="63"/>
      <c r="P9483" s="63"/>
      <c r="Q9483" s="63"/>
      <c r="R9483" s="63"/>
      <c r="S9483" s="63"/>
      <c r="T9483" s="63"/>
      <c r="U9483" s="63"/>
      <c r="V9483" s="63"/>
      <c r="W9483" s="63"/>
      <c r="X9483" s="63"/>
      <c r="Y9483" s="63"/>
      <c r="Z9483" s="62">
        <v>4.12</v>
      </c>
      <c r="AA9483" s="62">
        <v>3492</v>
      </c>
      <c r="AB9483" s="62">
        <v>3.64</v>
      </c>
      <c r="AC9483" s="62">
        <v>0.05</v>
      </c>
    </row>
    <row r="9484" spans="1:29" ht="45" x14ac:dyDescent="0.25">
      <c r="A9484" s="61" t="s">
        <v>344</v>
      </c>
      <c r="B9484" s="61" t="s">
        <v>345</v>
      </c>
      <c r="C9484" s="62">
        <v>2015</v>
      </c>
      <c r="D9484" s="61" t="s">
        <v>75</v>
      </c>
      <c r="E9484" s="62">
        <v>6</v>
      </c>
      <c r="F9484" s="63"/>
      <c r="G9484" s="63"/>
      <c r="H9484" s="63"/>
      <c r="I9484" s="63"/>
      <c r="J9484" s="63"/>
      <c r="K9484" s="62">
        <v>0</v>
      </c>
      <c r="L9484" s="63"/>
      <c r="M9484" s="63"/>
      <c r="N9484" s="63"/>
      <c r="O9484" s="63"/>
      <c r="P9484" s="63"/>
      <c r="Q9484" s="63"/>
      <c r="R9484" s="63"/>
      <c r="S9484" s="63"/>
      <c r="T9484" s="63"/>
      <c r="U9484" s="63"/>
      <c r="V9484" s="63"/>
      <c r="W9484" s="63"/>
      <c r="X9484" s="63"/>
      <c r="Y9484" s="63"/>
      <c r="Z9484" s="62">
        <v>0</v>
      </c>
      <c r="AA9484" s="63"/>
      <c r="AB9484" s="63"/>
      <c r="AC9484" s="62">
        <v>0</v>
      </c>
    </row>
    <row r="9485" spans="1:29" ht="30" x14ac:dyDescent="0.25">
      <c r="A9485" s="61" t="s">
        <v>309</v>
      </c>
      <c r="B9485" s="61" t="s">
        <v>310</v>
      </c>
      <c r="C9485" s="62">
        <v>2008</v>
      </c>
      <c r="D9485" s="61" t="s">
        <v>298</v>
      </c>
      <c r="E9485" s="62">
        <v>18</v>
      </c>
      <c r="F9485" s="62">
        <v>0</v>
      </c>
      <c r="G9485" s="62">
        <v>0</v>
      </c>
      <c r="H9485" s="62">
        <v>0</v>
      </c>
      <c r="I9485" s="62">
        <v>0</v>
      </c>
      <c r="J9485" s="62">
        <v>0</v>
      </c>
      <c r="K9485" s="62">
        <v>0</v>
      </c>
      <c r="L9485" s="62">
        <v>0</v>
      </c>
      <c r="M9485" s="62">
        <v>0</v>
      </c>
      <c r="N9485" s="63"/>
      <c r="O9485" s="63"/>
      <c r="P9485" s="62">
        <v>0</v>
      </c>
      <c r="Q9485" s="62">
        <v>0</v>
      </c>
      <c r="R9485" s="62">
        <v>0</v>
      </c>
      <c r="S9485" s="62">
        <v>0</v>
      </c>
      <c r="T9485" s="62">
        <v>0</v>
      </c>
      <c r="U9485" s="62">
        <v>0</v>
      </c>
      <c r="V9485" s="62">
        <v>0</v>
      </c>
      <c r="W9485" s="62">
        <v>0</v>
      </c>
      <c r="X9485" s="62">
        <v>0</v>
      </c>
      <c r="Y9485" s="62">
        <v>0</v>
      </c>
      <c r="Z9485" s="62">
        <v>0</v>
      </c>
      <c r="AA9485" s="62">
        <v>0</v>
      </c>
      <c r="AB9485" s="62">
        <v>0</v>
      </c>
      <c r="AC9485" s="62">
        <v>0</v>
      </c>
    </row>
    <row r="9486" spans="1:29" ht="45" x14ac:dyDescent="0.25">
      <c r="A9486" s="61" t="s">
        <v>214</v>
      </c>
      <c r="B9486" s="61" t="s">
        <v>215</v>
      </c>
      <c r="C9486" s="62">
        <v>2012</v>
      </c>
      <c r="D9486" s="61" t="s">
        <v>78</v>
      </c>
      <c r="E9486" s="62">
        <v>48</v>
      </c>
      <c r="F9486" s="62">
        <v>161462</v>
      </c>
      <c r="G9486" s="62">
        <v>40247</v>
      </c>
      <c r="H9486" s="62">
        <v>69.87</v>
      </c>
      <c r="I9486" s="62">
        <v>3363.79</v>
      </c>
      <c r="J9486" s="62">
        <v>150159.66</v>
      </c>
      <c r="K9486" s="62">
        <v>17050.439999999999</v>
      </c>
      <c r="L9486" s="62">
        <v>23446</v>
      </c>
      <c r="M9486" s="62">
        <v>40.700000000000003</v>
      </c>
      <c r="N9486" s="63"/>
      <c r="O9486" s="63"/>
      <c r="P9486" s="63"/>
      <c r="Q9486" s="63"/>
      <c r="R9486" s="63"/>
      <c r="S9486" s="63"/>
      <c r="T9486" s="63"/>
      <c r="U9486" s="63"/>
      <c r="V9486" s="63"/>
      <c r="W9486" s="63"/>
      <c r="X9486" s="63"/>
      <c r="Y9486" s="63"/>
      <c r="Z9486" s="62">
        <v>1347</v>
      </c>
      <c r="AA9486" s="62">
        <v>6792</v>
      </c>
      <c r="AB9486" s="62">
        <v>11.79</v>
      </c>
      <c r="AC9486" s="62">
        <v>28.06</v>
      </c>
    </row>
    <row r="9487" spans="1:29" ht="30" x14ac:dyDescent="0.25">
      <c r="A9487" s="61" t="s">
        <v>142</v>
      </c>
      <c r="B9487" s="61" t="s">
        <v>143</v>
      </c>
      <c r="C9487" s="62">
        <v>2005</v>
      </c>
      <c r="D9487" s="61" t="s">
        <v>86</v>
      </c>
      <c r="E9487" s="62">
        <v>126</v>
      </c>
      <c r="F9487" s="62">
        <v>15287</v>
      </c>
      <c r="G9487" s="62">
        <v>3924</v>
      </c>
      <c r="H9487" s="62">
        <v>2.6</v>
      </c>
      <c r="I9487" s="62">
        <v>121.33</v>
      </c>
      <c r="J9487" s="62">
        <v>14216.91</v>
      </c>
      <c r="K9487" s="62">
        <v>193.02</v>
      </c>
      <c r="L9487" s="62">
        <v>834</v>
      </c>
      <c r="M9487" s="62">
        <v>0.55000000000000004</v>
      </c>
      <c r="N9487" s="62">
        <v>1.53</v>
      </c>
      <c r="O9487" s="62">
        <v>2327.64</v>
      </c>
      <c r="P9487" s="63"/>
      <c r="Q9487" s="63"/>
      <c r="R9487" s="63"/>
      <c r="S9487" s="63"/>
      <c r="T9487" s="63"/>
      <c r="U9487" s="63"/>
      <c r="V9487" s="63"/>
      <c r="W9487" s="63"/>
      <c r="X9487" s="63"/>
      <c r="Y9487" s="63"/>
      <c r="Z9487" s="62">
        <v>14266</v>
      </c>
      <c r="AA9487" s="62">
        <v>93071</v>
      </c>
      <c r="AB9487" s="62">
        <v>61.55</v>
      </c>
      <c r="AC9487" s="62">
        <v>113.22</v>
      </c>
    </row>
    <row r="9488" spans="1:29" x14ac:dyDescent="0.25">
      <c r="A9488" s="61" t="s">
        <v>475</v>
      </c>
      <c r="B9488" s="61" t="s">
        <v>476</v>
      </c>
      <c r="C9488" s="62">
        <v>2016</v>
      </c>
      <c r="D9488" s="61" t="s">
        <v>477</v>
      </c>
      <c r="E9488" s="62">
        <v>20</v>
      </c>
      <c r="F9488" s="62">
        <v>95920</v>
      </c>
      <c r="G9488" s="62">
        <v>17996</v>
      </c>
      <c r="H9488" s="62">
        <v>74.98</v>
      </c>
      <c r="I9488" s="62">
        <v>4796</v>
      </c>
      <c r="J9488" s="62">
        <v>89205.6</v>
      </c>
      <c r="K9488" s="62">
        <v>1996.12</v>
      </c>
      <c r="L9488" s="62">
        <v>3928</v>
      </c>
      <c r="M9488" s="62">
        <v>16.37</v>
      </c>
      <c r="N9488" s="62">
        <v>99.81</v>
      </c>
      <c r="O9488" s="62">
        <v>24071.81</v>
      </c>
      <c r="P9488" s="63"/>
      <c r="Q9488" s="63"/>
      <c r="R9488" s="63"/>
      <c r="S9488" s="63"/>
      <c r="T9488" s="63"/>
      <c r="U9488" s="63"/>
      <c r="V9488" s="63"/>
      <c r="W9488" s="63"/>
      <c r="X9488" s="63"/>
      <c r="Y9488" s="63"/>
      <c r="Z9488" s="62">
        <v>0</v>
      </c>
      <c r="AA9488" s="62">
        <v>1639</v>
      </c>
      <c r="AB9488" s="62">
        <v>6.83</v>
      </c>
      <c r="AC9488" s="62">
        <v>0</v>
      </c>
    </row>
    <row r="9489" spans="1:29" ht="45" x14ac:dyDescent="0.25">
      <c r="A9489" s="61" t="s">
        <v>340</v>
      </c>
      <c r="B9489" s="61" t="s">
        <v>341</v>
      </c>
      <c r="C9489" s="62">
        <v>2016</v>
      </c>
      <c r="D9489" s="61" t="s">
        <v>89</v>
      </c>
      <c r="E9489" s="62">
        <v>33</v>
      </c>
      <c r="F9489" s="62">
        <v>141788</v>
      </c>
      <c r="G9489" s="62">
        <v>29950</v>
      </c>
      <c r="H9489" s="62">
        <v>75.63</v>
      </c>
      <c r="I9489" s="62">
        <v>4296.6099999999997</v>
      </c>
      <c r="J9489" s="62">
        <v>131862.84</v>
      </c>
      <c r="K9489" s="62">
        <v>6596</v>
      </c>
      <c r="L9489" s="62">
        <v>8445</v>
      </c>
      <c r="M9489" s="62">
        <v>21.33</v>
      </c>
      <c r="N9489" s="62">
        <v>199.88</v>
      </c>
      <c r="O9489" s="62">
        <v>79543.14</v>
      </c>
      <c r="P9489" s="63"/>
      <c r="Q9489" s="63"/>
      <c r="R9489" s="63"/>
      <c r="S9489" s="63"/>
      <c r="T9489" s="63"/>
      <c r="U9489" s="63"/>
      <c r="V9489" s="63"/>
      <c r="W9489" s="63"/>
      <c r="X9489" s="63"/>
      <c r="Y9489" s="63"/>
      <c r="Z9489" s="62">
        <v>88300</v>
      </c>
      <c r="AA9489" s="62">
        <v>7194</v>
      </c>
      <c r="AB9489" s="62">
        <v>18.170000000000002</v>
      </c>
      <c r="AC9489" s="62">
        <v>2675.76</v>
      </c>
    </row>
    <row r="9490" spans="1:29" ht="30" x14ac:dyDescent="0.25">
      <c r="A9490" s="61" t="s">
        <v>237</v>
      </c>
      <c r="B9490" s="61" t="s">
        <v>238</v>
      </c>
      <c r="C9490" s="62">
        <v>2012</v>
      </c>
      <c r="D9490" s="61" t="s">
        <v>313</v>
      </c>
      <c r="E9490" s="62">
        <v>45</v>
      </c>
      <c r="F9490" s="62">
        <v>176731</v>
      </c>
      <c r="G9490" s="62">
        <v>36009</v>
      </c>
      <c r="H9490" s="62">
        <v>66.680000000000007</v>
      </c>
      <c r="I9490" s="62">
        <v>3927.36</v>
      </c>
      <c r="J9490" s="62">
        <v>164359.82999999999</v>
      </c>
      <c r="K9490" s="62">
        <v>5709</v>
      </c>
      <c r="L9490" s="62">
        <v>13780</v>
      </c>
      <c r="M9490" s="62">
        <v>25.52</v>
      </c>
      <c r="N9490" s="62">
        <v>126.87</v>
      </c>
      <c r="O9490" s="62">
        <v>68846.539999999994</v>
      </c>
      <c r="P9490" s="63"/>
      <c r="Q9490" s="63"/>
      <c r="R9490" s="63"/>
      <c r="S9490" s="63"/>
      <c r="T9490" s="63"/>
      <c r="U9490" s="63"/>
      <c r="V9490" s="63"/>
      <c r="W9490" s="63"/>
      <c r="X9490" s="63"/>
      <c r="Y9490" s="63"/>
      <c r="Z9490" s="62">
        <v>150300</v>
      </c>
      <c r="AA9490" s="62">
        <v>12833</v>
      </c>
      <c r="AB9490" s="62">
        <v>23.76</v>
      </c>
      <c r="AC9490" s="62">
        <v>3340</v>
      </c>
    </row>
    <row r="9491" spans="1:29" x14ac:dyDescent="0.25">
      <c r="A9491" s="61" t="s">
        <v>251</v>
      </c>
      <c r="B9491" s="61" t="s">
        <v>252</v>
      </c>
      <c r="C9491" s="62">
        <v>2013</v>
      </c>
      <c r="D9491" s="61" t="s">
        <v>86</v>
      </c>
      <c r="E9491" s="62">
        <v>28</v>
      </c>
      <c r="F9491" s="63"/>
      <c r="G9491" s="63"/>
      <c r="H9491" s="63"/>
      <c r="I9491" s="63"/>
      <c r="J9491" s="63"/>
      <c r="K9491" s="62">
        <v>0</v>
      </c>
      <c r="L9491" s="63"/>
      <c r="M9491" s="63"/>
      <c r="N9491" s="63"/>
      <c r="O9491" s="63"/>
      <c r="P9491" s="63"/>
      <c r="Q9491" s="63"/>
      <c r="R9491" s="63"/>
      <c r="S9491" s="63"/>
      <c r="T9491" s="63"/>
      <c r="U9491" s="62">
        <v>100</v>
      </c>
      <c r="V9491" s="62">
        <v>400</v>
      </c>
      <c r="W9491" s="62">
        <v>1.19</v>
      </c>
      <c r="X9491" s="62">
        <v>3</v>
      </c>
      <c r="Y9491" s="62">
        <v>2238.4</v>
      </c>
      <c r="Z9491" s="62">
        <v>1980</v>
      </c>
      <c r="AA9491" s="62">
        <v>22002</v>
      </c>
      <c r="AB9491" s="62">
        <v>65.48</v>
      </c>
      <c r="AC9491" s="62">
        <v>70.709999999999994</v>
      </c>
    </row>
    <row r="9492" spans="1:29" x14ac:dyDescent="0.25">
      <c r="A9492" s="61" t="s">
        <v>235</v>
      </c>
      <c r="B9492" s="61" t="s">
        <v>236</v>
      </c>
      <c r="C9492" s="62">
        <v>2012</v>
      </c>
      <c r="D9492" s="61" t="s">
        <v>99</v>
      </c>
      <c r="E9492" s="62">
        <v>30</v>
      </c>
      <c r="F9492" s="62">
        <v>111824</v>
      </c>
      <c r="G9492" s="62">
        <v>11463</v>
      </c>
      <c r="H9492" s="62">
        <v>31.84</v>
      </c>
      <c r="I9492" s="62">
        <v>3727.47</v>
      </c>
      <c r="J9492" s="62">
        <v>103996.32</v>
      </c>
      <c r="K9492" s="62">
        <v>27199.81</v>
      </c>
      <c r="L9492" s="62">
        <v>31515</v>
      </c>
      <c r="M9492" s="62">
        <v>87.54</v>
      </c>
      <c r="N9492" s="62">
        <v>906.66</v>
      </c>
      <c r="O9492" s="62">
        <v>328010.62</v>
      </c>
      <c r="P9492" s="63"/>
      <c r="Q9492" s="63"/>
      <c r="R9492" s="63"/>
      <c r="S9492" s="63"/>
      <c r="T9492" s="63"/>
      <c r="U9492" s="63"/>
      <c r="V9492" s="63"/>
      <c r="W9492" s="63"/>
      <c r="X9492" s="63"/>
      <c r="Y9492" s="63"/>
      <c r="Z9492" s="62">
        <v>222500</v>
      </c>
      <c r="AA9492" s="62">
        <v>3573</v>
      </c>
      <c r="AB9492" s="62">
        <v>9.93</v>
      </c>
      <c r="AC9492" s="62">
        <v>7416.67</v>
      </c>
    </row>
    <row r="9493" spans="1:29" x14ac:dyDescent="0.25">
      <c r="A9493" s="61" t="s">
        <v>192</v>
      </c>
      <c r="B9493" s="61" t="s">
        <v>193</v>
      </c>
      <c r="C9493" s="62">
        <v>2009</v>
      </c>
      <c r="D9493" s="61" t="s">
        <v>86</v>
      </c>
      <c r="E9493" s="62">
        <v>32</v>
      </c>
      <c r="F9493" s="62">
        <v>16337</v>
      </c>
      <c r="G9493" s="62">
        <v>9689</v>
      </c>
      <c r="H9493" s="62">
        <v>25.23</v>
      </c>
      <c r="I9493" s="62">
        <v>510.53</v>
      </c>
      <c r="J9493" s="62">
        <v>15193.41</v>
      </c>
      <c r="K9493" s="62">
        <v>8038.8</v>
      </c>
      <c r="L9493" s="62">
        <v>14668</v>
      </c>
      <c r="M9493" s="62">
        <v>38.200000000000003</v>
      </c>
      <c r="N9493" s="62">
        <v>251.21</v>
      </c>
      <c r="O9493" s="62">
        <v>96942.27</v>
      </c>
      <c r="P9493" s="63"/>
      <c r="Q9493" s="63"/>
      <c r="R9493" s="63"/>
      <c r="S9493" s="63"/>
      <c r="T9493" s="63"/>
      <c r="U9493" s="63"/>
      <c r="V9493" s="63"/>
      <c r="W9493" s="63"/>
      <c r="X9493" s="63"/>
      <c r="Y9493" s="63"/>
      <c r="Z9493" s="62">
        <v>356500</v>
      </c>
      <c r="AA9493" s="62">
        <v>13875</v>
      </c>
      <c r="AB9493" s="62">
        <v>36.130000000000003</v>
      </c>
      <c r="AC9493" s="62">
        <v>11140.63</v>
      </c>
    </row>
    <row r="9494" spans="1:29" ht="45" x14ac:dyDescent="0.25">
      <c r="A9494" s="61" t="s">
        <v>460</v>
      </c>
      <c r="B9494" s="61" t="s">
        <v>461</v>
      </c>
      <c r="C9494" s="62">
        <v>2014</v>
      </c>
      <c r="D9494" s="61" t="s">
        <v>78</v>
      </c>
      <c r="E9494" s="62">
        <v>48</v>
      </c>
      <c r="F9494" s="62">
        <v>491928</v>
      </c>
      <c r="G9494" s="62">
        <v>64637</v>
      </c>
      <c r="H9494" s="62">
        <v>112.22</v>
      </c>
      <c r="I9494" s="62">
        <v>10248.5</v>
      </c>
      <c r="J9494" s="62">
        <v>457493.04</v>
      </c>
      <c r="K9494" s="62">
        <v>0</v>
      </c>
      <c r="L9494" s="63"/>
      <c r="M9494" s="63"/>
      <c r="N9494" s="63"/>
      <c r="O9494" s="63"/>
      <c r="P9494" s="63"/>
      <c r="Q9494" s="63"/>
      <c r="R9494" s="63"/>
      <c r="S9494" s="63"/>
      <c r="T9494" s="63"/>
      <c r="U9494" s="63"/>
      <c r="V9494" s="63"/>
      <c r="W9494" s="63"/>
      <c r="X9494" s="63"/>
      <c r="Y9494" s="63"/>
      <c r="Z9494" s="62">
        <v>100404</v>
      </c>
      <c r="AA9494" s="62">
        <v>4647</v>
      </c>
      <c r="AB9494" s="62">
        <v>8.07</v>
      </c>
      <c r="AC9494" s="62">
        <v>2091.75</v>
      </c>
    </row>
    <row r="9495" spans="1:29" x14ac:dyDescent="0.25">
      <c r="A9495" s="61" t="s">
        <v>79</v>
      </c>
      <c r="B9495" s="61" t="s">
        <v>80</v>
      </c>
      <c r="C9495" s="62">
        <v>2006</v>
      </c>
      <c r="D9495" s="61" t="s">
        <v>94</v>
      </c>
      <c r="E9495" s="62">
        <v>6</v>
      </c>
      <c r="F9495" s="62">
        <v>8</v>
      </c>
      <c r="G9495" s="62">
        <v>4</v>
      </c>
      <c r="H9495" s="62">
        <v>0.06</v>
      </c>
      <c r="I9495" s="62">
        <v>1.33</v>
      </c>
      <c r="J9495" s="62">
        <v>7.44</v>
      </c>
      <c r="K9495" s="62">
        <v>25.22</v>
      </c>
      <c r="L9495" s="62">
        <v>49</v>
      </c>
      <c r="M9495" s="62">
        <v>0.68</v>
      </c>
      <c r="N9495" s="63"/>
      <c r="O9495" s="63"/>
      <c r="P9495" s="63"/>
      <c r="Q9495" s="63"/>
      <c r="R9495" s="63"/>
      <c r="S9495" s="63"/>
      <c r="T9495" s="63"/>
      <c r="U9495" s="63"/>
      <c r="V9495" s="63"/>
      <c r="W9495" s="63"/>
      <c r="X9495" s="63"/>
      <c r="Y9495" s="63"/>
      <c r="Z9495" s="62">
        <v>63040</v>
      </c>
      <c r="AA9495" s="62">
        <v>2259</v>
      </c>
      <c r="AB9495" s="62">
        <v>31.38</v>
      </c>
      <c r="AC9495" s="62">
        <v>10506.67</v>
      </c>
    </row>
    <row r="9496" spans="1:29" ht="30" x14ac:dyDescent="0.25">
      <c r="A9496" s="61" t="s">
        <v>120</v>
      </c>
      <c r="B9496" s="61" t="s">
        <v>121</v>
      </c>
      <c r="C9496" s="62">
        <v>2004</v>
      </c>
      <c r="D9496" s="61" t="s">
        <v>75</v>
      </c>
      <c r="E9496" s="62">
        <v>8</v>
      </c>
      <c r="F9496" s="62">
        <v>1568</v>
      </c>
      <c r="G9496" s="62">
        <v>598</v>
      </c>
      <c r="H9496" s="62">
        <v>6.23</v>
      </c>
      <c r="I9496" s="62">
        <v>196</v>
      </c>
      <c r="J9496" s="62">
        <v>1458.24</v>
      </c>
      <c r="K9496" s="62">
        <v>1009</v>
      </c>
      <c r="L9496" s="62">
        <v>1250</v>
      </c>
      <c r="M9496" s="62">
        <v>13.02</v>
      </c>
      <c r="N9496" s="62">
        <v>126.13</v>
      </c>
      <c r="O9496" s="62">
        <v>12167.83</v>
      </c>
      <c r="P9496" s="63"/>
      <c r="Q9496" s="63"/>
      <c r="R9496" s="63"/>
      <c r="S9496" s="63"/>
      <c r="T9496" s="63"/>
      <c r="U9496" s="63"/>
      <c r="V9496" s="63"/>
      <c r="W9496" s="63"/>
      <c r="X9496" s="63"/>
      <c r="Y9496" s="63"/>
      <c r="Z9496" s="62">
        <v>64900</v>
      </c>
      <c r="AA9496" s="62">
        <v>3044</v>
      </c>
      <c r="AB9496" s="62">
        <v>31.71</v>
      </c>
      <c r="AC9496" s="62">
        <v>8112.5</v>
      </c>
    </row>
    <row r="9497" spans="1:29" ht="30" x14ac:dyDescent="0.25">
      <c r="A9497" s="61" t="s">
        <v>378</v>
      </c>
      <c r="B9497" s="61" t="s">
        <v>379</v>
      </c>
      <c r="C9497" s="62">
        <v>2012</v>
      </c>
      <c r="D9497" s="61" t="s">
        <v>78</v>
      </c>
      <c r="E9497" s="62">
        <v>115</v>
      </c>
      <c r="F9497" s="62">
        <v>1242600</v>
      </c>
      <c r="G9497" s="62">
        <v>186026</v>
      </c>
      <c r="H9497" s="62">
        <v>134.80000000000001</v>
      </c>
      <c r="I9497" s="62">
        <v>10805.22</v>
      </c>
      <c r="J9497" s="62">
        <v>1155618</v>
      </c>
      <c r="K9497" s="62">
        <v>6129.97</v>
      </c>
      <c r="L9497" s="62">
        <v>6159</v>
      </c>
      <c r="M9497" s="62">
        <v>4.46</v>
      </c>
      <c r="N9497" s="62">
        <v>53.3</v>
      </c>
      <c r="O9497" s="62">
        <v>73923.16</v>
      </c>
      <c r="P9497" s="63"/>
      <c r="Q9497" s="63"/>
      <c r="R9497" s="63"/>
      <c r="S9497" s="63"/>
      <c r="T9497" s="63"/>
      <c r="U9497" s="63"/>
      <c r="V9497" s="63"/>
      <c r="W9497" s="63"/>
      <c r="X9497" s="63"/>
      <c r="Y9497" s="63"/>
      <c r="Z9497" s="62">
        <v>314316</v>
      </c>
      <c r="AA9497" s="62">
        <v>41269</v>
      </c>
      <c r="AB9497" s="62">
        <v>29.91</v>
      </c>
      <c r="AC9497" s="62">
        <v>2733.18</v>
      </c>
    </row>
    <row r="9498" spans="1:29" x14ac:dyDescent="0.25">
      <c r="A9498" s="61" t="s">
        <v>328</v>
      </c>
      <c r="B9498" s="61" t="s">
        <v>329</v>
      </c>
      <c r="C9498" s="62">
        <v>2013</v>
      </c>
      <c r="D9498" s="61" t="s">
        <v>78</v>
      </c>
      <c r="E9498" s="62">
        <v>64</v>
      </c>
      <c r="F9498" s="62">
        <v>613920</v>
      </c>
      <c r="G9498" s="62">
        <v>99556</v>
      </c>
      <c r="H9498" s="62">
        <v>129.63</v>
      </c>
      <c r="I9498" s="62">
        <v>9592.5</v>
      </c>
      <c r="J9498" s="62">
        <v>570945.6</v>
      </c>
      <c r="K9498" s="62">
        <v>0</v>
      </c>
      <c r="L9498" s="63"/>
      <c r="M9498" s="63"/>
      <c r="N9498" s="63"/>
      <c r="O9498" s="63"/>
      <c r="P9498" s="63"/>
      <c r="Q9498" s="63"/>
      <c r="R9498" s="63"/>
      <c r="S9498" s="63"/>
      <c r="T9498" s="63"/>
      <c r="U9498" s="63"/>
      <c r="V9498" s="63"/>
      <c r="W9498" s="63"/>
      <c r="X9498" s="63"/>
      <c r="Y9498" s="63"/>
      <c r="Z9498" s="62">
        <v>1955.75</v>
      </c>
      <c r="AA9498" s="62">
        <v>4522</v>
      </c>
      <c r="AB9498" s="62">
        <v>5.89</v>
      </c>
      <c r="AC9498" s="62">
        <v>30.56</v>
      </c>
    </row>
    <row r="9499" spans="1:29" x14ac:dyDescent="0.25">
      <c r="A9499" s="61" t="s">
        <v>490</v>
      </c>
      <c r="B9499" s="61" t="s">
        <v>491</v>
      </c>
      <c r="C9499" s="62">
        <v>2008</v>
      </c>
      <c r="D9499" s="61" t="s">
        <v>75</v>
      </c>
      <c r="E9499" s="62">
        <v>2</v>
      </c>
      <c r="F9499" s="63"/>
      <c r="G9499" s="62">
        <v>0</v>
      </c>
      <c r="H9499" s="62">
        <v>0</v>
      </c>
      <c r="I9499" s="63"/>
      <c r="J9499" s="63"/>
      <c r="K9499" s="62">
        <v>0</v>
      </c>
      <c r="L9499" s="63"/>
      <c r="M9499" s="63"/>
      <c r="N9499" s="63"/>
      <c r="O9499" s="63"/>
      <c r="P9499" s="63"/>
      <c r="Q9499" s="63"/>
      <c r="R9499" s="63"/>
      <c r="S9499" s="63"/>
      <c r="T9499" s="63"/>
      <c r="U9499" s="63"/>
      <c r="V9499" s="63"/>
      <c r="W9499" s="63"/>
      <c r="X9499" s="63"/>
      <c r="Y9499" s="63"/>
      <c r="Z9499" s="62">
        <v>18000</v>
      </c>
      <c r="AA9499" s="62">
        <v>660</v>
      </c>
      <c r="AB9499" s="62">
        <v>27.5</v>
      </c>
      <c r="AC9499" s="62">
        <v>9000</v>
      </c>
    </row>
    <row r="9500" spans="1:29" x14ac:dyDescent="0.25">
      <c r="A9500" s="61" t="s">
        <v>184</v>
      </c>
      <c r="B9500" s="61" t="s">
        <v>185</v>
      </c>
      <c r="C9500" s="62">
        <v>2011</v>
      </c>
      <c r="D9500" s="61" t="s">
        <v>78</v>
      </c>
      <c r="E9500" s="62">
        <v>52</v>
      </c>
      <c r="F9500" s="62">
        <v>622377</v>
      </c>
      <c r="G9500" s="62">
        <v>91240</v>
      </c>
      <c r="H9500" s="62">
        <v>146.22</v>
      </c>
      <c r="I9500" s="62">
        <v>11968.79</v>
      </c>
      <c r="J9500" s="62">
        <v>578810.61</v>
      </c>
      <c r="K9500" s="62">
        <v>0</v>
      </c>
      <c r="L9500" s="63"/>
      <c r="M9500" s="63"/>
      <c r="N9500" s="63"/>
      <c r="O9500" s="63"/>
      <c r="P9500" s="63"/>
      <c r="Q9500" s="63"/>
      <c r="R9500" s="63"/>
      <c r="S9500" s="63"/>
      <c r="T9500" s="63"/>
      <c r="U9500" s="63"/>
      <c r="V9500" s="63"/>
      <c r="W9500" s="63"/>
      <c r="X9500" s="63"/>
      <c r="Y9500" s="63"/>
      <c r="Z9500" s="62">
        <v>892146.98</v>
      </c>
      <c r="AA9500" s="62">
        <v>8516</v>
      </c>
      <c r="AB9500" s="62">
        <v>13.65</v>
      </c>
      <c r="AC9500" s="62">
        <v>17156.669999999998</v>
      </c>
    </row>
    <row r="9501" spans="1:29" ht="30" x14ac:dyDescent="0.25">
      <c r="A9501" s="61" t="s">
        <v>361</v>
      </c>
      <c r="B9501" s="61" t="s">
        <v>362</v>
      </c>
      <c r="C9501" s="62">
        <v>2015</v>
      </c>
      <c r="D9501" s="61" t="s">
        <v>78</v>
      </c>
      <c r="E9501" s="62">
        <v>52</v>
      </c>
      <c r="F9501" s="62">
        <v>169901</v>
      </c>
      <c r="G9501" s="62">
        <v>33792</v>
      </c>
      <c r="H9501" s="62">
        <v>54.15</v>
      </c>
      <c r="I9501" s="62">
        <v>3267.33</v>
      </c>
      <c r="J9501" s="62">
        <v>158007.93</v>
      </c>
      <c r="K9501" s="62">
        <v>27784</v>
      </c>
      <c r="L9501" s="62">
        <v>53893</v>
      </c>
      <c r="M9501" s="62">
        <v>86.37</v>
      </c>
      <c r="N9501" s="62">
        <v>534.30999999999995</v>
      </c>
      <c r="O9501" s="62">
        <v>335055.59000000003</v>
      </c>
      <c r="P9501" s="63"/>
      <c r="Q9501" s="63"/>
      <c r="R9501" s="63"/>
      <c r="S9501" s="63"/>
      <c r="T9501" s="63"/>
      <c r="U9501" s="63"/>
      <c r="V9501" s="63"/>
      <c r="W9501" s="63"/>
      <c r="X9501" s="63"/>
      <c r="Y9501" s="63"/>
      <c r="Z9501" s="62">
        <v>234.61</v>
      </c>
      <c r="AA9501" s="62">
        <v>26156</v>
      </c>
      <c r="AB9501" s="62">
        <v>41.92</v>
      </c>
      <c r="AC9501" s="62">
        <v>4.51</v>
      </c>
    </row>
    <row r="9502" spans="1:29" x14ac:dyDescent="0.25">
      <c r="A9502" s="61" t="s">
        <v>285</v>
      </c>
      <c r="B9502" s="61" t="s">
        <v>286</v>
      </c>
      <c r="C9502" s="62">
        <v>2012</v>
      </c>
      <c r="D9502" s="61" t="s">
        <v>99</v>
      </c>
      <c r="E9502" s="62">
        <v>80</v>
      </c>
      <c r="F9502" s="62">
        <v>459130</v>
      </c>
      <c r="G9502" s="62">
        <v>47900</v>
      </c>
      <c r="H9502" s="62">
        <v>49.9</v>
      </c>
      <c r="I9502" s="62">
        <v>5739.13</v>
      </c>
      <c r="J9502" s="62">
        <v>426990.9</v>
      </c>
      <c r="K9502" s="62">
        <v>44113</v>
      </c>
      <c r="L9502" s="62">
        <v>62547</v>
      </c>
      <c r="M9502" s="62">
        <v>65.150000000000006</v>
      </c>
      <c r="N9502" s="62">
        <v>551.41</v>
      </c>
      <c r="O9502" s="62">
        <v>531971.9</v>
      </c>
      <c r="P9502" s="63"/>
      <c r="Q9502" s="63"/>
      <c r="R9502" s="63"/>
      <c r="S9502" s="63"/>
      <c r="T9502" s="63"/>
      <c r="U9502" s="63"/>
      <c r="V9502" s="63"/>
      <c r="W9502" s="63"/>
      <c r="X9502" s="63"/>
      <c r="Y9502" s="63"/>
      <c r="Z9502" s="62">
        <v>47500</v>
      </c>
      <c r="AA9502" s="62">
        <v>1978</v>
      </c>
      <c r="AB9502" s="62">
        <v>2.06</v>
      </c>
      <c r="AC9502" s="62">
        <v>593.75</v>
      </c>
    </row>
    <row r="9503" spans="1:29" x14ac:dyDescent="0.25">
      <c r="A9503" s="61" t="s">
        <v>229</v>
      </c>
      <c r="B9503" s="61" t="s">
        <v>230</v>
      </c>
      <c r="C9503" s="62">
        <v>2003</v>
      </c>
      <c r="D9503" s="61" t="s">
        <v>419</v>
      </c>
      <c r="E9503" s="62">
        <v>10</v>
      </c>
      <c r="F9503" s="63"/>
      <c r="G9503" s="63"/>
      <c r="H9503" s="63"/>
      <c r="I9503" s="63"/>
      <c r="J9503" s="63"/>
      <c r="K9503" s="62">
        <v>0</v>
      </c>
      <c r="L9503" s="63"/>
      <c r="M9503" s="63"/>
      <c r="N9503" s="63"/>
      <c r="O9503" s="63"/>
      <c r="P9503" s="63"/>
      <c r="Q9503" s="63"/>
      <c r="R9503" s="63"/>
      <c r="S9503" s="63"/>
      <c r="T9503" s="63"/>
      <c r="U9503" s="63"/>
      <c r="V9503" s="63"/>
      <c r="W9503" s="63"/>
      <c r="X9503" s="63"/>
      <c r="Y9503" s="63"/>
      <c r="Z9503" s="62">
        <v>81000</v>
      </c>
      <c r="AA9503" s="62">
        <v>1443</v>
      </c>
      <c r="AB9503" s="62">
        <v>12.03</v>
      </c>
      <c r="AC9503" s="62">
        <v>8100</v>
      </c>
    </row>
    <row r="9504" spans="1:29" x14ac:dyDescent="0.25">
      <c r="A9504" s="61" t="s">
        <v>105</v>
      </c>
      <c r="B9504" s="61" t="s">
        <v>106</v>
      </c>
      <c r="C9504" s="62">
        <v>2011</v>
      </c>
      <c r="D9504" s="61" t="s">
        <v>150</v>
      </c>
      <c r="E9504" s="62">
        <v>16</v>
      </c>
      <c r="F9504" s="62">
        <v>3998</v>
      </c>
      <c r="G9504" s="62">
        <v>643</v>
      </c>
      <c r="H9504" s="62">
        <v>3.35</v>
      </c>
      <c r="I9504" s="62">
        <v>249.88</v>
      </c>
      <c r="J9504" s="62">
        <v>3718.14</v>
      </c>
      <c r="K9504" s="62">
        <v>912</v>
      </c>
      <c r="L9504" s="62">
        <v>1389</v>
      </c>
      <c r="M9504" s="62">
        <v>7.23</v>
      </c>
      <c r="N9504" s="62">
        <v>57</v>
      </c>
      <c r="O9504" s="62">
        <v>10998.08</v>
      </c>
      <c r="P9504" s="63"/>
      <c r="Q9504" s="63"/>
      <c r="R9504" s="63"/>
      <c r="S9504" s="63"/>
      <c r="T9504" s="63"/>
      <c r="U9504" s="63"/>
      <c r="V9504" s="63"/>
      <c r="W9504" s="63"/>
      <c r="X9504" s="63"/>
      <c r="Y9504" s="63"/>
      <c r="Z9504" s="62">
        <v>1535.99</v>
      </c>
      <c r="AA9504" s="62">
        <v>3450</v>
      </c>
      <c r="AB9504" s="62">
        <v>17.97</v>
      </c>
      <c r="AC9504" s="62">
        <v>96</v>
      </c>
    </row>
    <row r="9505" spans="1:29" ht="30" x14ac:dyDescent="0.25">
      <c r="A9505" s="61" t="s">
        <v>436</v>
      </c>
      <c r="B9505" s="61" t="s">
        <v>437</v>
      </c>
      <c r="C9505" s="62">
        <v>2012</v>
      </c>
      <c r="D9505" s="61" t="s">
        <v>78</v>
      </c>
      <c r="E9505" s="62">
        <v>60</v>
      </c>
      <c r="F9505" s="62">
        <v>150960</v>
      </c>
      <c r="G9505" s="62">
        <v>23013</v>
      </c>
      <c r="H9505" s="62">
        <v>31.96</v>
      </c>
      <c r="I9505" s="62">
        <v>2516</v>
      </c>
      <c r="J9505" s="62">
        <v>140392.79999999999</v>
      </c>
      <c r="K9505" s="62">
        <v>15084.38</v>
      </c>
      <c r="L9505" s="62">
        <v>57622</v>
      </c>
      <c r="M9505" s="62">
        <v>80.03</v>
      </c>
      <c r="N9505" s="62">
        <v>251.41</v>
      </c>
      <c r="O9505" s="62">
        <v>181907.11</v>
      </c>
      <c r="P9505" s="63"/>
      <c r="Q9505" s="63"/>
      <c r="R9505" s="63"/>
      <c r="S9505" s="63"/>
      <c r="T9505" s="63"/>
      <c r="U9505" s="63"/>
      <c r="V9505" s="63"/>
      <c r="W9505" s="63"/>
      <c r="X9505" s="63"/>
      <c r="Y9505" s="63"/>
      <c r="Z9505" s="62">
        <v>64600</v>
      </c>
      <c r="AA9505" s="62">
        <v>7866</v>
      </c>
      <c r="AB9505" s="62">
        <v>10.93</v>
      </c>
      <c r="AC9505" s="62">
        <v>1076.67</v>
      </c>
    </row>
    <row r="9506" spans="1:29" x14ac:dyDescent="0.25">
      <c r="A9506" s="61" t="s">
        <v>241</v>
      </c>
      <c r="B9506" s="61" t="s">
        <v>242</v>
      </c>
      <c r="C9506" s="62">
        <v>2017</v>
      </c>
      <c r="D9506" s="61" t="s">
        <v>89</v>
      </c>
      <c r="E9506" s="62">
        <v>69</v>
      </c>
      <c r="F9506" s="62">
        <v>264588</v>
      </c>
      <c r="G9506" s="62">
        <v>25162</v>
      </c>
      <c r="H9506" s="62">
        <v>30.39</v>
      </c>
      <c r="I9506" s="62">
        <v>3834.61</v>
      </c>
      <c r="J9506" s="62">
        <v>246066.84</v>
      </c>
      <c r="K9506" s="62">
        <v>18068.98</v>
      </c>
      <c r="L9506" s="62">
        <v>50047</v>
      </c>
      <c r="M9506" s="62">
        <v>60.44</v>
      </c>
      <c r="N9506" s="62">
        <v>261.87</v>
      </c>
      <c r="O9506" s="62">
        <v>217899.26</v>
      </c>
      <c r="P9506" s="63"/>
      <c r="Q9506" s="63"/>
      <c r="R9506" s="63"/>
      <c r="S9506" s="63"/>
      <c r="T9506" s="63"/>
      <c r="U9506" s="63"/>
      <c r="V9506" s="63"/>
      <c r="W9506" s="63"/>
      <c r="X9506" s="63"/>
      <c r="Y9506" s="63"/>
      <c r="Z9506" s="62">
        <v>240400</v>
      </c>
      <c r="AA9506" s="62">
        <v>24409</v>
      </c>
      <c r="AB9506" s="62">
        <v>29.48</v>
      </c>
      <c r="AC9506" s="62">
        <v>3484.06</v>
      </c>
    </row>
    <row r="9507" spans="1:29" ht="30" x14ac:dyDescent="0.25">
      <c r="A9507" s="61" t="s">
        <v>450</v>
      </c>
      <c r="B9507" s="61" t="s">
        <v>451</v>
      </c>
      <c r="C9507" s="62">
        <v>2017</v>
      </c>
      <c r="D9507" s="61" t="s">
        <v>78</v>
      </c>
      <c r="E9507" s="62">
        <v>40</v>
      </c>
      <c r="F9507" s="62">
        <v>132374</v>
      </c>
      <c r="G9507" s="62">
        <v>23248</v>
      </c>
      <c r="H9507" s="62">
        <v>48.43</v>
      </c>
      <c r="I9507" s="62">
        <v>3309.35</v>
      </c>
      <c r="J9507" s="62">
        <v>123107.82</v>
      </c>
      <c r="K9507" s="62">
        <v>11589.72</v>
      </c>
      <c r="L9507" s="62">
        <v>17354</v>
      </c>
      <c r="M9507" s="62">
        <v>36.15</v>
      </c>
      <c r="N9507" s="62">
        <v>289.74</v>
      </c>
      <c r="O9507" s="62">
        <v>139763.89000000001</v>
      </c>
      <c r="P9507" s="63"/>
      <c r="Q9507" s="63"/>
      <c r="R9507" s="63"/>
      <c r="S9507" s="63"/>
      <c r="T9507" s="63"/>
      <c r="U9507" s="63"/>
      <c r="V9507" s="63"/>
      <c r="W9507" s="63"/>
      <c r="X9507" s="63"/>
      <c r="Y9507" s="63"/>
      <c r="Z9507" s="62">
        <v>65.77</v>
      </c>
      <c r="AA9507" s="62">
        <v>26665</v>
      </c>
      <c r="AB9507" s="62">
        <v>55.55</v>
      </c>
      <c r="AC9507" s="62">
        <v>1.64</v>
      </c>
    </row>
    <row r="9508" spans="1:29" ht="30" x14ac:dyDescent="0.25">
      <c r="A9508" s="61" t="s">
        <v>430</v>
      </c>
      <c r="B9508" s="61" t="s">
        <v>431</v>
      </c>
      <c r="C9508" s="62">
        <v>2018</v>
      </c>
      <c r="D9508" s="61" t="s">
        <v>89</v>
      </c>
      <c r="E9508" s="62">
        <v>125</v>
      </c>
      <c r="F9508" s="62">
        <v>946000</v>
      </c>
      <c r="G9508" s="62">
        <v>137771</v>
      </c>
      <c r="H9508" s="62">
        <v>91.85</v>
      </c>
      <c r="I9508" s="62">
        <v>7568</v>
      </c>
      <c r="J9508" s="62">
        <v>879780</v>
      </c>
      <c r="K9508" s="62">
        <v>5348.21</v>
      </c>
      <c r="L9508" s="62">
        <v>4577</v>
      </c>
      <c r="M9508" s="62">
        <v>3.05</v>
      </c>
      <c r="N9508" s="62">
        <v>42.79</v>
      </c>
      <c r="O9508" s="62">
        <v>64495.62</v>
      </c>
      <c r="P9508" s="63"/>
      <c r="Q9508" s="63"/>
      <c r="R9508" s="63"/>
      <c r="S9508" s="63"/>
      <c r="T9508" s="63"/>
      <c r="U9508" s="63"/>
      <c r="V9508" s="63"/>
      <c r="W9508" s="63"/>
      <c r="X9508" s="63"/>
      <c r="Y9508" s="63"/>
      <c r="Z9508" s="62">
        <v>3988</v>
      </c>
      <c r="AA9508" s="62">
        <v>28753</v>
      </c>
      <c r="AB9508" s="62">
        <v>19.170000000000002</v>
      </c>
      <c r="AC9508" s="62">
        <v>31.9</v>
      </c>
    </row>
    <row r="9509" spans="1:29" x14ac:dyDescent="0.25">
      <c r="A9509" s="61" t="s">
        <v>374</v>
      </c>
      <c r="B9509" s="61" t="s">
        <v>375</v>
      </c>
      <c r="C9509" s="62">
        <v>2017</v>
      </c>
      <c r="D9509" s="61" t="s">
        <v>78</v>
      </c>
      <c r="E9509" s="62">
        <v>64</v>
      </c>
      <c r="F9509" s="62">
        <v>130800</v>
      </c>
      <c r="G9509" s="62">
        <v>18647</v>
      </c>
      <c r="H9509" s="62">
        <v>24.28</v>
      </c>
      <c r="I9509" s="62">
        <v>2043.75</v>
      </c>
      <c r="J9509" s="62">
        <v>121644</v>
      </c>
      <c r="K9509" s="62">
        <v>18853.54</v>
      </c>
      <c r="L9509" s="62">
        <v>25726</v>
      </c>
      <c r="M9509" s="62">
        <v>33.5</v>
      </c>
      <c r="N9509" s="62">
        <v>294.58999999999997</v>
      </c>
      <c r="O9509" s="62">
        <v>227360.5</v>
      </c>
      <c r="P9509" s="63"/>
      <c r="Q9509" s="63"/>
      <c r="R9509" s="63"/>
      <c r="S9509" s="63"/>
      <c r="T9509" s="63"/>
      <c r="U9509" s="63"/>
      <c r="V9509" s="63"/>
      <c r="W9509" s="63"/>
      <c r="X9509" s="63"/>
      <c r="Y9509" s="63"/>
      <c r="Z9509" s="62">
        <v>1958</v>
      </c>
      <c r="AA9509" s="62">
        <v>24746</v>
      </c>
      <c r="AB9509" s="62">
        <v>32.22</v>
      </c>
      <c r="AC9509" s="62">
        <v>30.59</v>
      </c>
    </row>
    <row r="9510" spans="1:29" ht="30" x14ac:dyDescent="0.25">
      <c r="A9510" s="61" t="s">
        <v>507</v>
      </c>
      <c r="B9510" s="61" t="s">
        <v>508</v>
      </c>
      <c r="C9510" s="62">
        <v>2018</v>
      </c>
      <c r="D9510" s="61" t="s">
        <v>135</v>
      </c>
      <c r="E9510" s="62">
        <v>195</v>
      </c>
      <c r="F9510" s="62">
        <v>1000850</v>
      </c>
      <c r="G9510" s="62">
        <v>172655</v>
      </c>
      <c r="H9510" s="62">
        <v>73.78</v>
      </c>
      <c r="I9510" s="62">
        <v>5132.5600000000004</v>
      </c>
      <c r="J9510" s="62">
        <v>930790.5</v>
      </c>
      <c r="K9510" s="62">
        <v>98545.1</v>
      </c>
      <c r="L9510" s="62">
        <v>115935</v>
      </c>
      <c r="M9510" s="62">
        <v>49.54</v>
      </c>
      <c r="N9510" s="62">
        <v>505.36</v>
      </c>
      <c r="O9510" s="62">
        <v>1188384.95</v>
      </c>
      <c r="P9510" s="63"/>
      <c r="Q9510" s="63"/>
      <c r="R9510" s="63"/>
      <c r="S9510" s="63"/>
      <c r="T9510" s="63"/>
      <c r="U9510" s="63"/>
      <c r="V9510" s="63"/>
      <c r="W9510" s="63"/>
      <c r="X9510" s="63"/>
      <c r="Y9510" s="63"/>
      <c r="Z9510" s="62">
        <v>22.29</v>
      </c>
      <c r="AA9510" s="62">
        <v>107547</v>
      </c>
      <c r="AB9510" s="62">
        <v>45.96</v>
      </c>
      <c r="AC9510" s="62">
        <v>0.11</v>
      </c>
    </row>
    <row r="9511" spans="1:29" ht="30" x14ac:dyDescent="0.25">
      <c r="A9511" s="61" t="s">
        <v>122</v>
      </c>
      <c r="B9511" s="61" t="s">
        <v>123</v>
      </c>
      <c r="C9511" s="62">
        <v>2018</v>
      </c>
      <c r="D9511" s="61" t="s">
        <v>89</v>
      </c>
      <c r="E9511" s="62">
        <v>60</v>
      </c>
      <c r="F9511" s="62">
        <v>93798</v>
      </c>
      <c r="G9511" s="62">
        <v>19857</v>
      </c>
      <c r="H9511" s="62">
        <v>27.58</v>
      </c>
      <c r="I9511" s="62">
        <v>1563.3</v>
      </c>
      <c r="J9511" s="62">
        <v>87232.14</v>
      </c>
      <c r="K9511" s="62">
        <v>46588</v>
      </c>
      <c r="L9511" s="62">
        <v>42993</v>
      </c>
      <c r="M9511" s="62">
        <v>59.71</v>
      </c>
      <c r="N9511" s="62">
        <v>776.47</v>
      </c>
      <c r="O9511" s="62">
        <v>561818.67000000004</v>
      </c>
      <c r="P9511" s="63"/>
      <c r="Q9511" s="63"/>
      <c r="R9511" s="63"/>
      <c r="S9511" s="63"/>
      <c r="T9511" s="63"/>
      <c r="U9511" s="63"/>
      <c r="V9511" s="63"/>
      <c r="W9511" s="63"/>
      <c r="X9511" s="63"/>
      <c r="Y9511" s="63"/>
      <c r="Z9511" s="62">
        <v>1826.48</v>
      </c>
      <c r="AA9511" s="62">
        <v>20440</v>
      </c>
      <c r="AB9511" s="62">
        <v>28.39</v>
      </c>
      <c r="AC9511" s="62">
        <v>30.44</v>
      </c>
    </row>
    <row r="9512" spans="1:29" ht="30" x14ac:dyDescent="0.25">
      <c r="A9512" s="61" t="s">
        <v>255</v>
      </c>
      <c r="B9512" s="61" t="s">
        <v>256</v>
      </c>
      <c r="C9512" s="62">
        <v>2012</v>
      </c>
      <c r="D9512" s="61" t="s">
        <v>86</v>
      </c>
      <c r="E9512" s="62">
        <v>110</v>
      </c>
      <c r="F9512" s="62">
        <v>32648</v>
      </c>
      <c r="G9512" s="62">
        <v>14202</v>
      </c>
      <c r="H9512" s="62">
        <v>10.76</v>
      </c>
      <c r="I9512" s="62">
        <v>296.8</v>
      </c>
      <c r="J9512" s="62">
        <v>30362.639999999999</v>
      </c>
      <c r="K9512" s="62">
        <v>51475.27</v>
      </c>
      <c r="L9512" s="62">
        <v>43585</v>
      </c>
      <c r="M9512" s="62">
        <v>33.020000000000003</v>
      </c>
      <c r="N9512" s="62">
        <v>467.96</v>
      </c>
      <c r="O9512" s="62">
        <v>620755.68000000005</v>
      </c>
      <c r="P9512" s="63"/>
      <c r="Q9512" s="63"/>
      <c r="R9512" s="63"/>
      <c r="S9512" s="63"/>
      <c r="T9512" s="63"/>
      <c r="U9512" s="63"/>
      <c r="V9512" s="63"/>
      <c r="W9512" s="63"/>
      <c r="X9512" s="63"/>
      <c r="Y9512" s="63"/>
      <c r="Z9512" s="62">
        <v>12334</v>
      </c>
      <c r="AA9512" s="62">
        <v>198428</v>
      </c>
      <c r="AB9512" s="62">
        <v>150.32</v>
      </c>
      <c r="AC9512" s="62">
        <v>112.13</v>
      </c>
    </row>
    <row r="9513" spans="1:29" x14ac:dyDescent="0.25">
      <c r="A9513" s="61" t="s">
        <v>354</v>
      </c>
      <c r="B9513" s="61" t="s">
        <v>355</v>
      </c>
      <c r="C9513" s="62">
        <v>2011</v>
      </c>
      <c r="D9513" s="61" t="s">
        <v>78</v>
      </c>
      <c r="E9513" s="62">
        <v>40</v>
      </c>
      <c r="F9513" s="62">
        <v>84640</v>
      </c>
      <c r="G9513" s="62">
        <v>20584</v>
      </c>
      <c r="H9513" s="62">
        <v>42.88</v>
      </c>
      <c r="I9513" s="62">
        <v>2116</v>
      </c>
      <c r="J9513" s="62">
        <v>78715.199999999997</v>
      </c>
      <c r="K9513" s="62">
        <v>19143.55</v>
      </c>
      <c r="L9513" s="62">
        <v>31512</v>
      </c>
      <c r="M9513" s="62">
        <v>65.650000000000006</v>
      </c>
      <c r="N9513" s="62">
        <v>478.59</v>
      </c>
      <c r="O9513" s="62">
        <v>230857.81</v>
      </c>
      <c r="P9513" s="63"/>
      <c r="Q9513" s="63"/>
      <c r="R9513" s="63"/>
      <c r="S9513" s="63"/>
      <c r="T9513" s="63"/>
      <c r="U9513" s="63"/>
      <c r="V9513" s="63"/>
      <c r="W9513" s="63"/>
      <c r="X9513" s="63"/>
      <c r="Y9513" s="63"/>
      <c r="Z9513" s="62">
        <v>140093</v>
      </c>
      <c r="AA9513" s="62">
        <v>3570</v>
      </c>
      <c r="AB9513" s="62">
        <v>7.44</v>
      </c>
      <c r="AC9513" s="62">
        <v>3502.33</v>
      </c>
    </row>
    <row r="9514" spans="1:29" x14ac:dyDescent="0.25">
      <c r="A9514" s="61" t="s">
        <v>241</v>
      </c>
      <c r="B9514" s="61" t="s">
        <v>242</v>
      </c>
      <c r="C9514" s="62">
        <v>2018</v>
      </c>
      <c r="D9514" s="61" t="s">
        <v>72</v>
      </c>
      <c r="E9514" s="62">
        <v>12</v>
      </c>
      <c r="F9514" s="63"/>
      <c r="G9514" s="63"/>
      <c r="H9514" s="63"/>
      <c r="I9514" s="63"/>
      <c r="J9514" s="63"/>
      <c r="K9514" s="62">
        <v>0</v>
      </c>
      <c r="L9514" s="63"/>
      <c r="M9514" s="63"/>
      <c r="N9514" s="63"/>
      <c r="O9514" s="63"/>
      <c r="P9514" s="63"/>
      <c r="Q9514" s="63"/>
      <c r="R9514" s="63"/>
      <c r="S9514" s="63"/>
      <c r="T9514" s="63"/>
      <c r="U9514" s="63"/>
      <c r="V9514" s="63"/>
      <c r="W9514" s="63"/>
      <c r="X9514" s="63"/>
      <c r="Y9514" s="63"/>
      <c r="Z9514" s="62">
        <v>0</v>
      </c>
      <c r="AA9514" s="63"/>
      <c r="AB9514" s="63"/>
      <c r="AC9514" s="62">
        <v>0</v>
      </c>
    </row>
    <row r="9515" spans="1:29" ht="30" x14ac:dyDescent="0.25">
      <c r="A9515" s="61" t="s">
        <v>188</v>
      </c>
      <c r="B9515" s="61" t="s">
        <v>189</v>
      </c>
      <c r="C9515" s="62">
        <v>2006</v>
      </c>
      <c r="D9515" s="61" t="s">
        <v>75</v>
      </c>
      <c r="E9515" s="62">
        <v>24</v>
      </c>
      <c r="F9515" s="62">
        <v>166281</v>
      </c>
      <c r="G9515" s="62">
        <v>25910</v>
      </c>
      <c r="H9515" s="62">
        <v>89.97</v>
      </c>
      <c r="I9515" s="62">
        <v>6928.38</v>
      </c>
      <c r="J9515" s="62">
        <v>154641.32999999999</v>
      </c>
      <c r="K9515" s="62">
        <v>16079.53</v>
      </c>
      <c r="L9515" s="62">
        <v>26068</v>
      </c>
      <c r="M9515" s="62">
        <v>90.51</v>
      </c>
      <c r="N9515" s="62">
        <v>669.98</v>
      </c>
      <c r="O9515" s="62">
        <v>193907.93</v>
      </c>
      <c r="P9515" s="63"/>
      <c r="Q9515" s="63"/>
      <c r="R9515" s="63"/>
      <c r="S9515" s="63"/>
      <c r="T9515" s="63"/>
      <c r="U9515" s="63"/>
      <c r="V9515" s="63"/>
      <c r="W9515" s="63"/>
      <c r="X9515" s="63"/>
      <c r="Y9515" s="63"/>
      <c r="Z9515" s="62">
        <v>2465</v>
      </c>
      <c r="AA9515" s="62">
        <v>17650</v>
      </c>
      <c r="AB9515" s="62">
        <v>61.28</v>
      </c>
      <c r="AC9515" s="62">
        <v>102.71</v>
      </c>
    </row>
    <row r="9516" spans="1:29" x14ac:dyDescent="0.25">
      <c r="A9516" s="61" t="s">
        <v>397</v>
      </c>
      <c r="B9516" s="61" t="s">
        <v>398</v>
      </c>
      <c r="C9516" s="62">
        <v>2013</v>
      </c>
      <c r="D9516" s="61" t="s">
        <v>75</v>
      </c>
      <c r="E9516" s="62">
        <v>5</v>
      </c>
      <c r="F9516" s="62">
        <v>1642</v>
      </c>
      <c r="G9516" s="62">
        <v>398</v>
      </c>
      <c r="H9516" s="62">
        <v>6.63</v>
      </c>
      <c r="I9516" s="62">
        <v>328.4</v>
      </c>
      <c r="J9516" s="62">
        <v>1527.06</v>
      </c>
      <c r="K9516" s="62">
        <v>0</v>
      </c>
      <c r="L9516" s="63"/>
      <c r="M9516" s="63"/>
      <c r="N9516" s="63"/>
      <c r="O9516" s="63"/>
      <c r="P9516" s="63"/>
      <c r="Q9516" s="63"/>
      <c r="R9516" s="63"/>
      <c r="S9516" s="63"/>
      <c r="T9516" s="63"/>
      <c r="U9516" s="62">
        <v>9008</v>
      </c>
      <c r="V9516" s="62">
        <v>14436</v>
      </c>
      <c r="W9516" s="62">
        <v>240.6</v>
      </c>
      <c r="X9516" s="62">
        <v>1801</v>
      </c>
      <c r="Y9516" s="62">
        <v>201635.07</v>
      </c>
      <c r="Z9516" s="62">
        <v>31600</v>
      </c>
      <c r="AA9516" s="62">
        <v>3099</v>
      </c>
      <c r="AB9516" s="62">
        <v>51.65</v>
      </c>
      <c r="AC9516" s="62">
        <v>6320</v>
      </c>
    </row>
    <row r="9517" spans="1:29" x14ac:dyDescent="0.25">
      <c r="A9517" s="61" t="s">
        <v>273</v>
      </c>
      <c r="B9517" s="61" t="s">
        <v>274</v>
      </c>
      <c r="C9517" s="62">
        <v>2016</v>
      </c>
      <c r="D9517" s="61" t="s">
        <v>99</v>
      </c>
      <c r="E9517" s="62">
        <v>60</v>
      </c>
      <c r="F9517" s="62">
        <v>442370</v>
      </c>
      <c r="G9517" s="62">
        <v>75114</v>
      </c>
      <c r="H9517" s="62">
        <v>104.33</v>
      </c>
      <c r="I9517" s="62">
        <v>7372.83</v>
      </c>
      <c r="J9517" s="62">
        <v>411404.1</v>
      </c>
      <c r="K9517" s="62">
        <v>0</v>
      </c>
      <c r="L9517" s="63"/>
      <c r="M9517" s="63"/>
      <c r="N9517" s="63"/>
      <c r="O9517" s="63"/>
      <c r="P9517" s="63"/>
      <c r="Q9517" s="63"/>
      <c r="R9517" s="63"/>
      <c r="S9517" s="63"/>
      <c r="T9517" s="63"/>
      <c r="U9517" s="63"/>
      <c r="V9517" s="63"/>
      <c r="W9517" s="63"/>
      <c r="X9517" s="63"/>
      <c r="Y9517" s="63"/>
      <c r="Z9517" s="62">
        <v>1240.56</v>
      </c>
      <c r="AA9517" s="62">
        <v>5429</v>
      </c>
      <c r="AB9517" s="62">
        <v>7.54</v>
      </c>
      <c r="AC9517" s="62">
        <v>20.68</v>
      </c>
    </row>
    <row r="9518" spans="1:29" ht="30" x14ac:dyDescent="0.25">
      <c r="A9518" s="61" t="s">
        <v>464</v>
      </c>
      <c r="B9518" s="61" t="s">
        <v>465</v>
      </c>
      <c r="C9518" s="62">
        <v>2010</v>
      </c>
      <c r="D9518" s="61" t="s">
        <v>86</v>
      </c>
      <c r="E9518" s="62">
        <v>30</v>
      </c>
      <c r="F9518" s="62">
        <v>901</v>
      </c>
      <c r="G9518" s="62">
        <v>280</v>
      </c>
      <c r="H9518" s="62">
        <v>0.78</v>
      </c>
      <c r="I9518" s="62">
        <v>30.03</v>
      </c>
      <c r="J9518" s="62">
        <v>837.93</v>
      </c>
      <c r="K9518" s="62">
        <v>0</v>
      </c>
      <c r="L9518" s="63"/>
      <c r="M9518" s="63"/>
      <c r="N9518" s="63"/>
      <c r="O9518" s="63"/>
      <c r="P9518" s="63"/>
      <c r="Q9518" s="63"/>
      <c r="R9518" s="63"/>
      <c r="S9518" s="63"/>
      <c r="T9518" s="63"/>
      <c r="U9518" s="63"/>
      <c r="V9518" s="63"/>
      <c r="W9518" s="63"/>
      <c r="X9518" s="63"/>
      <c r="Y9518" s="63"/>
      <c r="Z9518" s="62">
        <v>0</v>
      </c>
      <c r="AA9518" s="63"/>
      <c r="AB9518" s="63"/>
      <c r="AC9518" s="62">
        <v>0</v>
      </c>
    </row>
    <row r="9519" spans="1:29" ht="45" x14ac:dyDescent="0.25">
      <c r="A9519" s="61" t="s">
        <v>214</v>
      </c>
      <c r="B9519" s="61" t="s">
        <v>215</v>
      </c>
      <c r="C9519" s="62">
        <v>2017</v>
      </c>
      <c r="D9519" s="61" t="s">
        <v>150</v>
      </c>
      <c r="E9519" s="62">
        <v>6</v>
      </c>
      <c r="F9519" s="63"/>
      <c r="G9519" s="63"/>
      <c r="H9519" s="63"/>
      <c r="I9519" s="63"/>
      <c r="J9519" s="63"/>
      <c r="K9519" s="62">
        <v>0</v>
      </c>
      <c r="L9519" s="63"/>
      <c r="M9519" s="63"/>
      <c r="N9519" s="63"/>
      <c r="O9519" s="63"/>
      <c r="P9519" s="63"/>
      <c r="Q9519" s="63"/>
      <c r="R9519" s="63"/>
      <c r="S9519" s="63"/>
      <c r="T9519" s="63"/>
      <c r="U9519" s="63"/>
      <c r="V9519" s="63"/>
      <c r="W9519" s="63"/>
      <c r="X9519" s="63"/>
      <c r="Y9519" s="63"/>
      <c r="Z9519" s="62">
        <v>0</v>
      </c>
      <c r="AA9519" s="63"/>
      <c r="AB9519" s="63"/>
      <c r="AC9519" s="62">
        <v>0</v>
      </c>
    </row>
    <row r="9520" spans="1:29" x14ac:dyDescent="0.25">
      <c r="A9520" s="61" t="s">
        <v>374</v>
      </c>
      <c r="B9520" s="61" t="s">
        <v>375</v>
      </c>
      <c r="C9520" s="62">
        <v>2018</v>
      </c>
      <c r="D9520" s="61" t="s">
        <v>99</v>
      </c>
      <c r="E9520" s="62">
        <v>54</v>
      </c>
      <c r="F9520" s="62">
        <v>128400</v>
      </c>
      <c r="G9520" s="62">
        <v>25841</v>
      </c>
      <c r="H9520" s="62">
        <v>39.880000000000003</v>
      </c>
      <c r="I9520" s="62">
        <v>2377.7800000000002</v>
      </c>
      <c r="J9520" s="62">
        <v>119412</v>
      </c>
      <c r="K9520" s="62">
        <v>14101.84</v>
      </c>
      <c r="L9520" s="62">
        <v>21386</v>
      </c>
      <c r="M9520" s="62">
        <v>33</v>
      </c>
      <c r="N9520" s="62">
        <v>261.14999999999998</v>
      </c>
      <c r="O9520" s="62">
        <v>170058.35</v>
      </c>
      <c r="P9520" s="63"/>
      <c r="Q9520" s="63"/>
      <c r="R9520" s="63"/>
      <c r="S9520" s="63"/>
      <c r="T9520" s="63"/>
      <c r="U9520" s="63"/>
      <c r="V9520" s="63"/>
      <c r="W9520" s="63"/>
      <c r="X9520" s="63"/>
      <c r="Y9520" s="63"/>
      <c r="Z9520" s="62">
        <v>1016</v>
      </c>
      <c r="AA9520" s="62">
        <v>14468</v>
      </c>
      <c r="AB9520" s="62">
        <v>22.33</v>
      </c>
      <c r="AC9520" s="62">
        <v>18.809999999999999</v>
      </c>
    </row>
    <row r="9521" spans="1:29" x14ac:dyDescent="0.25">
      <c r="A9521" s="61" t="s">
        <v>126</v>
      </c>
      <c r="B9521" s="61" t="s">
        <v>127</v>
      </c>
      <c r="C9521" s="62">
        <v>2017</v>
      </c>
      <c r="D9521" s="61" t="s">
        <v>563</v>
      </c>
      <c r="E9521" s="62">
        <v>40</v>
      </c>
      <c r="F9521" s="62">
        <v>159804</v>
      </c>
      <c r="G9521" s="62">
        <v>31191</v>
      </c>
      <c r="H9521" s="62">
        <v>64.98</v>
      </c>
      <c r="I9521" s="62">
        <v>3995.1</v>
      </c>
      <c r="J9521" s="62">
        <v>148617.72</v>
      </c>
      <c r="K9521" s="62">
        <v>21402.52</v>
      </c>
      <c r="L9521" s="62">
        <v>23250</v>
      </c>
      <c r="M9521" s="62">
        <v>48.44</v>
      </c>
      <c r="N9521" s="62">
        <v>535.05999999999995</v>
      </c>
      <c r="O9521" s="62">
        <v>258099.43</v>
      </c>
      <c r="P9521" s="63"/>
      <c r="Q9521" s="63"/>
      <c r="R9521" s="63"/>
      <c r="S9521" s="63"/>
      <c r="T9521" s="63"/>
      <c r="U9521" s="63"/>
      <c r="V9521" s="63"/>
      <c r="W9521" s="63"/>
      <c r="X9521" s="63"/>
      <c r="Y9521" s="63"/>
      <c r="Z9521" s="62">
        <v>1772</v>
      </c>
      <c r="AA9521" s="62">
        <v>16290</v>
      </c>
      <c r="AB9521" s="62">
        <v>33.94</v>
      </c>
      <c r="AC9521" s="62">
        <v>44.3</v>
      </c>
    </row>
    <row r="9522" spans="1:29" x14ac:dyDescent="0.25">
      <c r="A9522" s="61" t="s">
        <v>155</v>
      </c>
      <c r="B9522" s="61" t="s">
        <v>156</v>
      </c>
      <c r="C9522" s="62">
        <v>2004</v>
      </c>
      <c r="D9522" s="61" t="s">
        <v>89</v>
      </c>
      <c r="E9522" s="62">
        <v>30</v>
      </c>
      <c r="F9522" s="62">
        <v>123230</v>
      </c>
      <c r="G9522" s="62">
        <v>16905</v>
      </c>
      <c r="H9522" s="62">
        <v>46.96</v>
      </c>
      <c r="I9522" s="62">
        <v>4107.67</v>
      </c>
      <c r="J9522" s="62">
        <v>114603.9</v>
      </c>
      <c r="K9522" s="62">
        <v>28735.21</v>
      </c>
      <c r="L9522" s="62">
        <v>16218</v>
      </c>
      <c r="M9522" s="62">
        <v>45.05</v>
      </c>
      <c r="N9522" s="62">
        <v>957.84</v>
      </c>
      <c r="O9522" s="62">
        <v>346526.5</v>
      </c>
      <c r="P9522" s="63"/>
      <c r="Q9522" s="63"/>
      <c r="R9522" s="63"/>
      <c r="S9522" s="63"/>
      <c r="T9522" s="63"/>
      <c r="U9522" s="63"/>
      <c r="V9522" s="63"/>
      <c r="W9522" s="63"/>
      <c r="X9522" s="63"/>
      <c r="Y9522" s="63"/>
      <c r="Z9522" s="62">
        <v>183.41</v>
      </c>
      <c r="AA9522" s="62">
        <v>4610</v>
      </c>
      <c r="AB9522" s="62">
        <v>12.81</v>
      </c>
      <c r="AC9522" s="62">
        <v>6.11</v>
      </c>
    </row>
    <row r="9523" spans="1:29" x14ac:dyDescent="0.25">
      <c r="A9523" s="61" t="s">
        <v>502</v>
      </c>
      <c r="B9523" s="61" t="s">
        <v>503</v>
      </c>
      <c r="C9523" s="62">
        <v>2018</v>
      </c>
      <c r="D9523" s="61" t="s">
        <v>75</v>
      </c>
      <c r="E9523" s="62">
        <v>24</v>
      </c>
      <c r="F9523" s="62">
        <v>11363</v>
      </c>
      <c r="G9523" s="62">
        <v>2515</v>
      </c>
      <c r="H9523" s="62">
        <v>8.73</v>
      </c>
      <c r="I9523" s="62">
        <v>473.46</v>
      </c>
      <c r="J9523" s="62">
        <v>10567.59</v>
      </c>
      <c r="K9523" s="62">
        <v>0</v>
      </c>
      <c r="L9523" s="63"/>
      <c r="M9523" s="63"/>
      <c r="N9523" s="63"/>
      <c r="O9523" s="63"/>
      <c r="P9523" s="63"/>
      <c r="Q9523" s="63"/>
      <c r="R9523" s="63"/>
      <c r="S9523" s="63"/>
      <c r="T9523" s="63"/>
      <c r="U9523" s="63"/>
      <c r="V9523" s="63"/>
      <c r="W9523" s="63"/>
      <c r="X9523" s="63"/>
      <c r="Y9523" s="63"/>
      <c r="Z9523" s="62">
        <v>1095.3499999999999</v>
      </c>
      <c r="AA9523" s="62">
        <v>22321</v>
      </c>
      <c r="AB9523" s="62">
        <v>77.5</v>
      </c>
      <c r="AC9523" s="62">
        <v>45.64</v>
      </c>
    </row>
    <row r="9524" spans="1:29" ht="30" x14ac:dyDescent="0.25">
      <c r="A9524" s="61" t="s">
        <v>283</v>
      </c>
      <c r="B9524" s="61" t="s">
        <v>284</v>
      </c>
      <c r="C9524" s="62">
        <v>2013</v>
      </c>
      <c r="D9524" s="61" t="s">
        <v>135</v>
      </c>
      <c r="E9524" s="62">
        <v>240</v>
      </c>
      <c r="F9524" s="62">
        <v>399159</v>
      </c>
      <c r="G9524" s="62">
        <v>69845</v>
      </c>
      <c r="H9524" s="62">
        <v>24.25</v>
      </c>
      <c r="I9524" s="62">
        <v>1663.16</v>
      </c>
      <c r="J9524" s="62">
        <v>371217.87</v>
      </c>
      <c r="K9524" s="62">
        <v>258242.48</v>
      </c>
      <c r="L9524" s="62">
        <v>282220</v>
      </c>
      <c r="M9524" s="62">
        <v>97.99</v>
      </c>
      <c r="N9524" s="62">
        <v>1076.01</v>
      </c>
      <c r="O9524" s="62">
        <v>3114223.58</v>
      </c>
      <c r="P9524" s="63"/>
      <c r="Q9524" s="63"/>
      <c r="R9524" s="63"/>
      <c r="S9524" s="63"/>
      <c r="T9524" s="63"/>
      <c r="U9524" s="63"/>
      <c r="V9524" s="63"/>
      <c r="W9524" s="63"/>
      <c r="X9524" s="63"/>
      <c r="Y9524" s="63"/>
      <c r="Z9524" s="62">
        <v>0</v>
      </c>
      <c r="AA9524" s="63"/>
      <c r="AB9524" s="63"/>
      <c r="AC9524" s="62">
        <v>0</v>
      </c>
    </row>
    <row r="9525" spans="1:29" x14ac:dyDescent="0.25">
      <c r="A9525" s="61" t="s">
        <v>383</v>
      </c>
      <c r="B9525" s="61" t="s">
        <v>384</v>
      </c>
      <c r="C9525" s="62">
        <v>2008</v>
      </c>
      <c r="D9525" s="61" t="s">
        <v>150</v>
      </c>
      <c r="E9525" s="62">
        <v>8</v>
      </c>
      <c r="F9525" s="63"/>
      <c r="G9525" s="63"/>
      <c r="H9525" s="63"/>
      <c r="I9525" s="63"/>
      <c r="J9525" s="63"/>
      <c r="K9525" s="62">
        <v>0</v>
      </c>
      <c r="L9525" s="63"/>
      <c r="M9525" s="63"/>
      <c r="N9525" s="63"/>
      <c r="O9525" s="63"/>
      <c r="P9525" s="63"/>
      <c r="Q9525" s="63"/>
      <c r="R9525" s="63"/>
      <c r="S9525" s="63"/>
      <c r="T9525" s="63"/>
      <c r="U9525" s="63"/>
      <c r="V9525" s="63"/>
      <c r="W9525" s="63"/>
      <c r="X9525" s="63"/>
      <c r="Y9525" s="63"/>
      <c r="Z9525" s="62">
        <v>0.27</v>
      </c>
      <c r="AA9525" s="62">
        <v>541</v>
      </c>
      <c r="AB9525" s="62">
        <v>5.64</v>
      </c>
      <c r="AC9525" s="62">
        <v>0.03</v>
      </c>
    </row>
    <row r="9526" spans="1:29" x14ac:dyDescent="0.25">
      <c r="A9526" s="61" t="s">
        <v>471</v>
      </c>
      <c r="B9526" s="61" t="s">
        <v>472</v>
      </c>
      <c r="C9526" s="62">
        <v>2015</v>
      </c>
      <c r="D9526" s="61" t="s">
        <v>78</v>
      </c>
      <c r="E9526" s="62">
        <v>40</v>
      </c>
      <c r="F9526" s="62">
        <v>45959</v>
      </c>
      <c r="G9526" s="62">
        <v>8159</v>
      </c>
      <c r="H9526" s="62">
        <v>17</v>
      </c>
      <c r="I9526" s="62">
        <v>1148.98</v>
      </c>
      <c r="J9526" s="62">
        <v>42741.87</v>
      </c>
      <c r="K9526" s="62">
        <v>20784.68</v>
      </c>
      <c r="L9526" s="62">
        <v>28266</v>
      </c>
      <c r="M9526" s="62">
        <v>58.89</v>
      </c>
      <c r="N9526" s="62">
        <v>519.62</v>
      </c>
      <c r="O9526" s="62">
        <v>250648.63</v>
      </c>
      <c r="P9526" s="63"/>
      <c r="Q9526" s="63"/>
      <c r="R9526" s="63"/>
      <c r="S9526" s="63"/>
      <c r="T9526" s="63"/>
      <c r="U9526" s="63"/>
      <c r="V9526" s="63"/>
      <c r="W9526" s="63"/>
      <c r="X9526" s="63"/>
      <c r="Y9526" s="63"/>
      <c r="Z9526" s="62">
        <v>93700</v>
      </c>
      <c r="AA9526" s="62">
        <v>6996</v>
      </c>
      <c r="AB9526" s="62">
        <v>14.58</v>
      </c>
      <c r="AC9526" s="62">
        <v>2342.5</v>
      </c>
    </row>
    <row r="9527" spans="1:29" x14ac:dyDescent="0.25">
      <c r="A9527" s="61" t="s">
        <v>260</v>
      </c>
      <c r="B9527" s="61" t="s">
        <v>261</v>
      </c>
      <c r="C9527" s="62">
        <v>2008</v>
      </c>
      <c r="D9527" s="61" t="s">
        <v>72</v>
      </c>
      <c r="E9527" s="62">
        <v>50</v>
      </c>
      <c r="F9527" s="62">
        <v>19907</v>
      </c>
      <c r="G9527" s="62">
        <v>4290</v>
      </c>
      <c r="H9527" s="62">
        <v>7.15</v>
      </c>
      <c r="I9527" s="62">
        <v>398.14</v>
      </c>
      <c r="J9527" s="62">
        <v>18513.509999999998</v>
      </c>
      <c r="K9527" s="62">
        <v>26028.26</v>
      </c>
      <c r="L9527" s="62">
        <v>37325</v>
      </c>
      <c r="M9527" s="62">
        <v>62.21</v>
      </c>
      <c r="N9527" s="62">
        <v>520.57000000000005</v>
      </c>
      <c r="O9527" s="62">
        <v>313882.56</v>
      </c>
      <c r="P9527" s="63"/>
      <c r="Q9527" s="63"/>
      <c r="R9527" s="63"/>
      <c r="S9527" s="63"/>
      <c r="T9527" s="63"/>
      <c r="U9527" s="63"/>
      <c r="V9527" s="63"/>
      <c r="W9527" s="63"/>
      <c r="X9527" s="63"/>
      <c r="Y9527" s="63"/>
      <c r="Z9527" s="62">
        <v>1721</v>
      </c>
      <c r="AA9527" s="62">
        <v>16957</v>
      </c>
      <c r="AB9527" s="62">
        <v>28.26</v>
      </c>
      <c r="AC9527" s="62">
        <v>34.42</v>
      </c>
    </row>
    <row r="9528" spans="1:29" x14ac:dyDescent="0.25">
      <c r="A9528" s="61" t="s">
        <v>338</v>
      </c>
      <c r="B9528" s="61" t="s">
        <v>339</v>
      </c>
      <c r="C9528" s="62">
        <v>2009</v>
      </c>
      <c r="D9528" s="61" t="s">
        <v>72</v>
      </c>
      <c r="E9528" s="62">
        <v>103</v>
      </c>
      <c r="F9528" s="62">
        <v>1179713</v>
      </c>
      <c r="G9528" s="62">
        <v>157266</v>
      </c>
      <c r="H9528" s="62">
        <v>127.24</v>
      </c>
      <c r="I9528" s="62">
        <v>11453.52</v>
      </c>
      <c r="J9528" s="62">
        <v>1097133.0900000001</v>
      </c>
      <c r="K9528" s="62">
        <v>57.23</v>
      </c>
      <c r="L9528" s="62">
        <v>1834</v>
      </c>
      <c r="M9528" s="62">
        <v>1.48</v>
      </c>
      <c r="N9528" s="62">
        <v>0.56000000000000005</v>
      </c>
      <c r="O9528" s="62">
        <v>690.11</v>
      </c>
      <c r="P9528" s="63"/>
      <c r="Q9528" s="63"/>
      <c r="R9528" s="63"/>
      <c r="S9528" s="63"/>
      <c r="T9528" s="63"/>
      <c r="U9528" s="63"/>
      <c r="V9528" s="63"/>
      <c r="W9528" s="63"/>
      <c r="X9528" s="63"/>
      <c r="Y9528" s="63"/>
      <c r="Z9528" s="62">
        <v>5698.66</v>
      </c>
      <c r="AA9528" s="62">
        <v>94088</v>
      </c>
      <c r="AB9528" s="62">
        <v>76.12</v>
      </c>
      <c r="AC9528" s="62">
        <v>55.33</v>
      </c>
    </row>
    <row r="9529" spans="1:29" ht="30" x14ac:dyDescent="0.25">
      <c r="A9529" s="61" t="s">
        <v>452</v>
      </c>
      <c r="B9529" s="61" t="s">
        <v>453</v>
      </c>
      <c r="C9529" s="62">
        <v>2017</v>
      </c>
      <c r="D9529" s="61" t="s">
        <v>78</v>
      </c>
      <c r="E9529" s="62">
        <v>40</v>
      </c>
      <c r="F9529" s="62">
        <v>345026</v>
      </c>
      <c r="G9529" s="62">
        <v>74743</v>
      </c>
      <c r="H9529" s="62">
        <v>155.71</v>
      </c>
      <c r="I9529" s="62">
        <v>8625.65</v>
      </c>
      <c r="J9529" s="62">
        <v>320874.18</v>
      </c>
      <c r="K9529" s="62">
        <v>0</v>
      </c>
      <c r="L9529" s="63"/>
      <c r="M9529" s="63"/>
      <c r="N9529" s="63"/>
      <c r="O9529" s="63"/>
      <c r="P9529" s="63"/>
      <c r="Q9529" s="63"/>
      <c r="R9529" s="63"/>
      <c r="S9529" s="63"/>
      <c r="T9529" s="63"/>
      <c r="U9529" s="63"/>
      <c r="V9529" s="63"/>
      <c r="W9529" s="63"/>
      <c r="X9529" s="63"/>
      <c r="Y9529" s="63"/>
      <c r="Z9529" s="62">
        <v>275.52</v>
      </c>
      <c r="AA9529" s="62">
        <v>13558</v>
      </c>
      <c r="AB9529" s="62">
        <v>28.25</v>
      </c>
      <c r="AC9529" s="62">
        <v>6.89</v>
      </c>
    </row>
    <row r="9530" spans="1:29" ht="30" x14ac:dyDescent="0.25">
      <c r="A9530" s="61" t="s">
        <v>255</v>
      </c>
      <c r="B9530" s="61" t="s">
        <v>256</v>
      </c>
      <c r="C9530" s="62">
        <v>2011</v>
      </c>
      <c r="D9530" s="61" t="s">
        <v>135</v>
      </c>
      <c r="E9530" s="62">
        <v>75</v>
      </c>
      <c r="F9530" s="62">
        <v>5533</v>
      </c>
      <c r="G9530" s="62">
        <v>3610</v>
      </c>
      <c r="H9530" s="62">
        <v>4.01</v>
      </c>
      <c r="I9530" s="62">
        <v>73.77</v>
      </c>
      <c r="J9530" s="62">
        <v>5145.6899999999996</v>
      </c>
      <c r="K9530" s="62">
        <v>1395.73</v>
      </c>
      <c r="L9530" s="62">
        <v>2070</v>
      </c>
      <c r="M9530" s="62">
        <v>2.2999999999999998</v>
      </c>
      <c r="N9530" s="62">
        <v>18.61</v>
      </c>
      <c r="O9530" s="62">
        <v>16831.55</v>
      </c>
      <c r="P9530" s="63"/>
      <c r="Q9530" s="63"/>
      <c r="R9530" s="63"/>
      <c r="S9530" s="63"/>
      <c r="T9530" s="63"/>
      <c r="U9530" s="63"/>
      <c r="V9530" s="63"/>
      <c r="W9530" s="63"/>
      <c r="X9530" s="63"/>
      <c r="Y9530" s="63"/>
      <c r="Z9530" s="62">
        <v>4717</v>
      </c>
      <c r="AA9530" s="62">
        <v>46769</v>
      </c>
      <c r="AB9530" s="62">
        <v>51.97</v>
      </c>
      <c r="AC9530" s="62">
        <v>62.89</v>
      </c>
    </row>
    <row r="9531" spans="1:29" x14ac:dyDescent="0.25">
      <c r="A9531" s="61" t="s">
        <v>90</v>
      </c>
      <c r="B9531" s="61" t="s">
        <v>91</v>
      </c>
      <c r="C9531" s="62">
        <v>2013</v>
      </c>
      <c r="D9531" s="61" t="s">
        <v>99</v>
      </c>
      <c r="E9531" s="62">
        <v>26</v>
      </c>
      <c r="F9531" s="63"/>
      <c r="G9531" s="63"/>
      <c r="H9531" s="63"/>
      <c r="I9531" s="63"/>
      <c r="J9531" s="63"/>
      <c r="K9531" s="62">
        <v>0</v>
      </c>
      <c r="L9531" s="63"/>
      <c r="M9531" s="63"/>
      <c r="N9531" s="63"/>
      <c r="O9531" s="63"/>
      <c r="P9531" s="63"/>
      <c r="Q9531" s="63"/>
      <c r="R9531" s="63"/>
      <c r="S9531" s="63"/>
      <c r="T9531" s="63"/>
      <c r="U9531" s="63"/>
      <c r="V9531" s="63"/>
      <c r="W9531" s="63"/>
      <c r="X9531" s="63"/>
      <c r="Y9531" s="63"/>
      <c r="Z9531" s="62">
        <v>0</v>
      </c>
      <c r="AA9531" s="63"/>
      <c r="AB9531" s="63"/>
      <c r="AC9531" s="62">
        <v>0</v>
      </c>
    </row>
    <row r="9532" spans="1:29" ht="30" x14ac:dyDescent="0.25">
      <c r="A9532" s="61" t="s">
        <v>146</v>
      </c>
      <c r="B9532" s="61" t="s">
        <v>147</v>
      </c>
      <c r="C9532" s="62">
        <v>2018</v>
      </c>
      <c r="D9532" s="61" t="s">
        <v>86</v>
      </c>
      <c r="E9532" s="62">
        <v>10</v>
      </c>
      <c r="F9532" s="63"/>
      <c r="G9532" s="63"/>
      <c r="H9532" s="63"/>
      <c r="I9532" s="63"/>
      <c r="J9532" s="63"/>
      <c r="K9532" s="62">
        <v>0</v>
      </c>
      <c r="L9532" s="63"/>
      <c r="M9532" s="63"/>
      <c r="N9532" s="63"/>
      <c r="O9532" s="63"/>
      <c r="P9532" s="63"/>
      <c r="Q9532" s="63"/>
      <c r="R9532" s="63"/>
      <c r="S9532" s="63"/>
      <c r="T9532" s="63"/>
      <c r="U9532" s="63"/>
      <c r="V9532" s="63"/>
      <c r="W9532" s="63"/>
      <c r="X9532" s="63"/>
      <c r="Y9532" s="63"/>
      <c r="Z9532" s="62">
        <v>0</v>
      </c>
      <c r="AA9532" s="63"/>
      <c r="AB9532" s="63"/>
      <c r="AC9532" s="62">
        <v>0</v>
      </c>
    </row>
    <row r="9533" spans="1:29" ht="30" x14ac:dyDescent="0.25">
      <c r="A9533" s="61" t="s">
        <v>293</v>
      </c>
      <c r="B9533" s="61" t="s">
        <v>294</v>
      </c>
      <c r="C9533" s="62">
        <v>2005</v>
      </c>
      <c r="D9533" s="61" t="s">
        <v>78</v>
      </c>
      <c r="E9533" s="62">
        <v>36</v>
      </c>
      <c r="F9533" s="62">
        <v>188723</v>
      </c>
      <c r="G9533" s="62">
        <v>24104</v>
      </c>
      <c r="H9533" s="62">
        <v>55.8</v>
      </c>
      <c r="I9533" s="62">
        <v>5242.3100000000004</v>
      </c>
      <c r="J9533" s="62">
        <v>175512.39</v>
      </c>
      <c r="K9533" s="62">
        <v>10682</v>
      </c>
      <c r="L9533" s="62">
        <v>14595</v>
      </c>
      <c r="M9533" s="62">
        <v>33.78</v>
      </c>
      <c r="N9533" s="62">
        <v>296.72000000000003</v>
      </c>
      <c r="O9533" s="62">
        <v>128817.44</v>
      </c>
      <c r="P9533" s="63"/>
      <c r="Q9533" s="63"/>
      <c r="R9533" s="63"/>
      <c r="S9533" s="63"/>
      <c r="T9533" s="63"/>
      <c r="U9533" s="63"/>
      <c r="V9533" s="63"/>
      <c r="W9533" s="63"/>
      <c r="X9533" s="63"/>
      <c r="Y9533" s="63"/>
      <c r="Z9533" s="62">
        <v>0</v>
      </c>
      <c r="AA9533" s="63"/>
      <c r="AB9533" s="63"/>
      <c r="AC9533" s="62">
        <v>0</v>
      </c>
    </row>
    <row r="9534" spans="1:29" x14ac:dyDescent="0.25">
      <c r="A9534" s="61" t="s">
        <v>332</v>
      </c>
      <c r="B9534" s="61" t="s">
        <v>333</v>
      </c>
      <c r="C9534" s="62">
        <v>2011</v>
      </c>
      <c r="D9534" s="61" t="s">
        <v>94</v>
      </c>
      <c r="E9534" s="62">
        <v>19</v>
      </c>
      <c r="F9534" s="62">
        <v>19991</v>
      </c>
      <c r="G9534" s="62">
        <v>4137</v>
      </c>
      <c r="H9534" s="62">
        <v>18.14</v>
      </c>
      <c r="I9534" s="62">
        <v>1052.1600000000001</v>
      </c>
      <c r="J9534" s="62">
        <v>18591.63</v>
      </c>
      <c r="K9534" s="62">
        <v>1717.75</v>
      </c>
      <c r="L9534" s="62">
        <v>2423</v>
      </c>
      <c r="M9534" s="62">
        <v>10.63</v>
      </c>
      <c r="N9534" s="62">
        <v>90.41</v>
      </c>
      <c r="O9534" s="62">
        <v>20714.86</v>
      </c>
      <c r="P9534" s="63"/>
      <c r="Q9534" s="63"/>
      <c r="R9534" s="63"/>
      <c r="S9534" s="63"/>
      <c r="T9534" s="63"/>
      <c r="U9534" s="63"/>
      <c r="V9534" s="63"/>
      <c r="W9534" s="63"/>
      <c r="X9534" s="63"/>
      <c r="Y9534" s="63"/>
      <c r="Z9534" s="62">
        <v>198983</v>
      </c>
      <c r="AA9534" s="62">
        <v>20567</v>
      </c>
      <c r="AB9534" s="62">
        <v>90.21</v>
      </c>
      <c r="AC9534" s="62">
        <v>10472.790000000001</v>
      </c>
    </row>
    <row r="9535" spans="1:29" x14ac:dyDescent="0.25">
      <c r="A9535" s="61" t="s">
        <v>163</v>
      </c>
      <c r="B9535" s="61" t="s">
        <v>164</v>
      </c>
      <c r="C9535" s="62">
        <v>2007</v>
      </c>
      <c r="D9535" s="61" t="s">
        <v>89</v>
      </c>
      <c r="E9535" s="62">
        <v>36</v>
      </c>
      <c r="F9535" s="62">
        <v>508560</v>
      </c>
      <c r="G9535" s="62">
        <v>56185</v>
      </c>
      <c r="H9535" s="62">
        <v>130.06</v>
      </c>
      <c r="I9535" s="62">
        <v>14126.67</v>
      </c>
      <c r="J9535" s="62">
        <v>472960.8</v>
      </c>
      <c r="K9535" s="62">
        <v>0</v>
      </c>
      <c r="L9535" s="63"/>
      <c r="M9535" s="63"/>
      <c r="N9535" s="63"/>
      <c r="O9535" s="63"/>
      <c r="P9535" s="63"/>
      <c r="Q9535" s="63"/>
      <c r="R9535" s="63"/>
      <c r="S9535" s="63"/>
      <c r="T9535" s="63"/>
      <c r="U9535" s="63"/>
      <c r="V9535" s="63"/>
      <c r="W9535" s="63"/>
      <c r="X9535" s="63"/>
      <c r="Y9535" s="63"/>
      <c r="Z9535" s="62">
        <v>193800</v>
      </c>
      <c r="AA9535" s="62">
        <v>12250</v>
      </c>
      <c r="AB9535" s="62">
        <v>28.36</v>
      </c>
      <c r="AC9535" s="62">
        <v>5383.33</v>
      </c>
    </row>
    <row r="9536" spans="1:29" ht="30" x14ac:dyDescent="0.25">
      <c r="A9536" s="61" t="s">
        <v>448</v>
      </c>
      <c r="B9536" s="61" t="s">
        <v>449</v>
      </c>
      <c r="C9536" s="62">
        <v>2009</v>
      </c>
      <c r="D9536" s="61" t="s">
        <v>75</v>
      </c>
      <c r="E9536" s="62">
        <v>8</v>
      </c>
      <c r="F9536" s="62">
        <v>317</v>
      </c>
      <c r="G9536" s="62">
        <v>76</v>
      </c>
      <c r="H9536" s="62">
        <v>0.79</v>
      </c>
      <c r="I9536" s="62">
        <v>39.630000000000003</v>
      </c>
      <c r="J9536" s="62">
        <v>294.81</v>
      </c>
      <c r="K9536" s="62">
        <v>224</v>
      </c>
      <c r="L9536" s="62">
        <v>360</v>
      </c>
      <c r="M9536" s="62">
        <v>3.75</v>
      </c>
      <c r="N9536" s="63"/>
      <c r="O9536" s="63"/>
      <c r="P9536" s="63"/>
      <c r="Q9536" s="63"/>
      <c r="R9536" s="63"/>
      <c r="S9536" s="63"/>
      <c r="T9536" s="63"/>
      <c r="U9536" s="63"/>
      <c r="V9536" s="63"/>
      <c r="W9536" s="63"/>
      <c r="X9536" s="63"/>
      <c r="Y9536" s="63"/>
      <c r="Z9536" s="62">
        <v>0</v>
      </c>
      <c r="AA9536" s="62">
        <v>6784</v>
      </c>
      <c r="AB9536" s="62">
        <v>70.67</v>
      </c>
      <c r="AC9536" s="62">
        <v>0</v>
      </c>
    </row>
    <row r="9537" spans="1:29" x14ac:dyDescent="0.25">
      <c r="A9537" s="61" t="s">
        <v>184</v>
      </c>
      <c r="B9537" s="61" t="s">
        <v>185</v>
      </c>
      <c r="C9537" s="62">
        <v>2009</v>
      </c>
      <c r="D9537" s="61" t="s">
        <v>75</v>
      </c>
      <c r="E9537" s="62">
        <v>14</v>
      </c>
      <c r="F9537" s="63"/>
      <c r="G9537" s="63"/>
      <c r="H9537" s="63"/>
      <c r="I9537" s="63"/>
      <c r="J9537" s="63"/>
      <c r="K9537" s="62">
        <v>0</v>
      </c>
      <c r="L9537" s="63"/>
      <c r="M9537" s="63"/>
      <c r="N9537" s="63"/>
      <c r="O9537" s="63"/>
      <c r="P9537" s="63"/>
      <c r="Q9537" s="63"/>
      <c r="R9537" s="63"/>
      <c r="S9537" s="63"/>
      <c r="T9537" s="63"/>
      <c r="U9537" s="62">
        <v>175</v>
      </c>
      <c r="V9537" s="62">
        <v>100</v>
      </c>
      <c r="W9537" s="62">
        <v>0.6</v>
      </c>
      <c r="X9537" s="62">
        <v>12</v>
      </c>
      <c r="Y9537" s="62">
        <v>3917.2</v>
      </c>
      <c r="Z9537" s="62">
        <v>0</v>
      </c>
      <c r="AA9537" s="63"/>
      <c r="AB9537" s="63"/>
      <c r="AC9537" s="62">
        <v>0</v>
      </c>
    </row>
    <row r="9538" spans="1:29" ht="30" x14ac:dyDescent="0.25">
      <c r="A9538" s="61" t="s">
        <v>422</v>
      </c>
      <c r="B9538" s="61" t="s">
        <v>423</v>
      </c>
      <c r="C9538" s="62">
        <v>2017</v>
      </c>
      <c r="D9538" s="61" t="s">
        <v>78</v>
      </c>
      <c r="E9538" s="62">
        <v>52</v>
      </c>
      <c r="F9538" s="62">
        <v>468720</v>
      </c>
      <c r="G9538" s="62">
        <v>81170</v>
      </c>
      <c r="H9538" s="62">
        <v>130.08000000000001</v>
      </c>
      <c r="I9538" s="62">
        <v>9013.85</v>
      </c>
      <c r="J9538" s="62">
        <v>435909.6</v>
      </c>
      <c r="K9538" s="62">
        <v>0</v>
      </c>
      <c r="L9538" s="63"/>
      <c r="M9538" s="63"/>
      <c r="N9538" s="63"/>
      <c r="O9538" s="63"/>
      <c r="P9538" s="63"/>
      <c r="Q9538" s="63"/>
      <c r="R9538" s="63"/>
      <c r="S9538" s="63"/>
      <c r="T9538" s="63"/>
      <c r="U9538" s="63"/>
      <c r="V9538" s="63"/>
      <c r="W9538" s="63"/>
      <c r="X9538" s="63"/>
      <c r="Y9538" s="63"/>
      <c r="Z9538" s="62">
        <v>1299</v>
      </c>
      <c r="AA9538" s="62">
        <v>3021</v>
      </c>
      <c r="AB9538" s="62">
        <v>4.84</v>
      </c>
      <c r="AC9538" s="62">
        <v>24.98</v>
      </c>
    </row>
    <row r="9539" spans="1:29" x14ac:dyDescent="0.25">
      <c r="A9539" s="61" t="s">
        <v>332</v>
      </c>
      <c r="B9539" s="61" t="s">
        <v>333</v>
      </c>
      <c r="C9539" s="62">
        <v>2013</v>
      </c>
      <c r="D9539" s="61" t="s">
        <v>72</v>
      </c>
      <c r="E9539" s="62">
        <v>74</v>
      </c>
      <c r="F9539" s="62">
        <v>466346</v>
      </c>
      <c r="G9539" s="62">
        <v>70140</v>
      </c>
      <c r="H9539" s="62">
        <v>78.989999999999995</v>
      </c>
      <c r="I9539" s="62">
        <v>6301.97</v>
      </c>
      <c r="J9539" s="62">
        <v>433701.78</v>
      </c>
      <c r="K9539" s="62">
        <v>27800.19</v>
      </c>
      <c r="L9539" s="62">
        <v>28852</v>
      </c>
      <c r="M9539" s="62">
        <v>32.49</v>
      </c>
      <c r="N9539" s="62">
        <v>375.68</v>
      </c>
      <c r="O9539" s="62">
        <v>335250.88</v>
      </c>
      <c r="P9539" s="63"/>
      <c r="Q9539" s="63"/>
      <c r="R9539" s="63"/>
      <c r="S9539" s="63"/>
      <c r="T9539" s="63"/>
      <c r="U9539" s="63"/>
      <c r="V9539" s="63"/>
      <c r="W9539" s="63"/>
      <c r="X9539" s="63"/>
      <c r="Y9539" s="63"/>
      <c r="Z9539" s="62">
        <v>118598</v>
      </c>
      <c r="AA9539" s="62">
        <v>108427</v>
      </c>
      <c r="AB9539" s="62">
        <v>122.1</v>
      </c>
      <c r="AC9539" s="62">
        <v>1602.68</v>
      </c>
    </row>
    <row r="9540" spans="1:29" x14ac:dyDescent="0.25">
      <c r="A9540" s="61" t="s">
        <v>306</v>
      </c>
      <c r="B9540" s="61" t="s">
        <v>307</v>
      </c>
      <c r="C9540" s="62">
        <v>2011</v>
      </c>
      <c r="D9540" s="61" t="s">
        <v>99</v>
      </c>
      <c r="E9540" s="62">
        <v>41</v>
      </c>
      <c r="F9540" s="62">
        <v>337440</v>
      </c>
      <c r="G9540" s="62">
        <v>53230</v>
      </c>
      <c r="H9540" s="62">
        <v>108.19</v>
      </c>
      <c r="I9540" s="62">
        <v>8230.24</v>
      </c>
      <c r="J9540" s="62">
        <v>313819.2</v>
      </c>
      <c r="K9540" s="62">
        <v>0</v>
      </c>
      <c r="L9540" s="63"/>
      <c r="M9540" s="63"/>
      <c r="N9540" s="63"/>
      <c r="O9540" s="63"/>
      <c r="P9540" s="63"/>
      <c r="Q9540" s="63"/>
      <c r="R9540" s="63"/>
      <c r="S9540" s="63"/>
      <c r="T9540" s="63"/>
      <c r="U9540" s="63"/>
      <c r="V9540" s="63"/>
      <c r="W9540" s="63"/>
      <c r="X9540" s="63"/>
      <c r="Y9540" s="63"/>
      <c r="Z9540" s="62">
        <v>422.64</v>
      </c>
      <c r="AA9540" s="62">
        <v>8207</v>
      </c>
      <c r="AB9540" s="62">
        <v>16.68</v>
      </c>
      <c r="AC9540" s="62">
        <v>10.31</v>
      </c>
    </row>
    <row r="9541" spans="1:29" x14ac:dyDescent="0.25">
      <c r="A9541" s="61" t="s">
        <v>229</v>
      </c>
      <c r="B9541" s="61" t="s">
        <v>230</v>
      </c>
      <c r="C9541" s="62">
        <v>2018</v>
      </c>
      <c r="D9541" s="61" t="s">
        <v>78</v>
      </c>
      <c r="E9541" s="62">
        <v>68</v>
      </c>
      <c r="F9541" s="62">
        <v>106221</v>
      </c>
      <c r="G9541" s="62">
        <v>7861</v>
      </c>
      <c r="H9541" s="62">
        <v>9.6300000000000008</v>
      </c>
      <c r="I9541" s="62">
        <v>1562.07</v>
      </c>
      <c r="J9541" s="62">
        <v>98785.53</v>
      </c>
      <c r="K9541" s="62">
        <v>89172.65</v>
      </c>
      <c r="L9541" s="62">
        <v>40591</v>
      </c>
      <c r="M9541" s="62">
        <v>49.74</v>
      </c>
      <c r="N9541" s="62">
        <v>1311.36</v>
      </c>
      <c r="O9541" s="62">
        <v>1075359.71</v>
      </c>
      <c r="P9541" s="63"/>
      <c r="Q9541" s="63"/>
      <c r="R9541" s="63"/>
      <c r="S9541" s="63"/>
      <c r="T9541" s="63"/>
      <c r="U9541" s="63"/>
      <c r="V9541" s="63"/>
      <c r="W9541" s="63"/>
      <c r="X9541" s="63"/>
      <c r="Y9541" s="63"/>
      <c r="Z9541" s="62">
        <v>711200</v>
      </c>
      <c r="AA9541" s="62">
        <v>23180</v>
      </c>
      <c r="AB9541" s="62">
        <v>28.41</v>
      </c>
      <c r="AC9541" s="62">
        <v>10458.82</v>
      </c>
    </row>
    <row r="9542" spans="1:29" ht="45" x14ac:dyDescent="0.25">
      <c r="A9542" s="61" t="s">
        <v>109</v>
      </c>
      <c r="B9542" s="61" t="s">
        <v>110</v>
      </c>
      <c r="C9542" s="62">
        <v>2016</v>
      </c>
      <c r="D9542" s="61" t="s">
        <v>99</v>
      </c>
      <c r="E9542" s="62">
        <v>20</v>
      </c>
      <c r="F9542" s="62">
        <v>66000</v>
      </c>
      <c r="G9542" s="62">
        <v>10864</v>
      </c>
      <c r="H9542" s="62">
        <v>45.27</v>
      </c>
      <c r="I9542" s="62">
        <v>3300</v>
      </c>
      <c r="J9542" s="62">
        <v>61380</v>
      </c>
      <c r="K9542" s="62">
        <v>0</v>
      </c>
      <c r="L9542" s="63"/>
      <c r="M9542" s="63"/>
      <c r="N9542" s="63"/>
      <c r="O9542" s="63"/>
      <c r="P9542" s="63"/>
      <c r="Q9542" s="63"/>
      <c r="R9542" s="63"/>
      <c r="S9542" s="63"/>
      <c r="T9542" s="63"/>
      <c r="U9542" s="62">
        <v>5465</v>
      </c>
      <c r="V9542" s="62">
        <v>11170</v>
      </c>
      <c r="W9542" s="62">
        <v>46.54</v>
      </c>
      <c r="X9542" s="62">
        <v>273</v>
      </c>
      <c r="Y9542" s="62">
        <v>122328.56</v>
      </c>
      <c r="Z9542" s="62">
        <v>0</v>
      </c>
      <c r="AA9542" s="63"/>
      <c r="AB9542" s="63"/>
      <c r="AC9542" s="62">
        <v>0</v>
      </c>
    </row>
    <row r="9543" spans="1:29" ht="45" x14ac:dyDescent="0.25">
      <c r="A9543" s="61" t="s">
        <v>326</v>
      </c>
      <c r="B9543" s="61" t="s">
        <v>327</v>
      </c>
      <c r="C9543" s="62">
        <v>2006</v>
      </c>
      <c r="D9543" s="61" t="s">
        <v>75</v>
      </c>
      <c r="E9543" s="62">
        <v>4</v>
      </c>
      <c r="F9543" s="62">
        <v>26501</v>
      </c>
      <c r="G9543" s="62">
        <v>3633</v>
      </c>
      <c r="H9543" s="62">
        <v>75.69</v>
      </c>
      <c r="I9543" s="62">
        <v>6625.25</v>
      </c>
      <c r="J9543" s="62">
        <v>24645.93</v>
      </c>
      <c r="K9543" s="62">
        <v>0</v>
      </c>
      <c r="L9543" s="63"/>
      <c r="M9543" s="63"/>
      <c r="N9543" s="63"/>
      <c r="O9543" s="63"/>
      <c r="P9543" s="63"/>
      <c r="Q9543" s="63"/>
      <c r="R9543" s="63"/>
      <c r="S9543" s="63"/>
      <c r="T9543" s="63"/>
      <c r="U9543" s="62">
        <v>2319</v>
      </c>
      <c r="V9543" s="62">
        <v>4875</v>
      </c>
      <c r="W9543" s="62">
        <v>101.56</v>
      </c>
      <c r="X9543" s="62">
        <v>579</v>
      </c>
      <c r="Y9543" s="62">
        <v>51908.5</v>
      </c>
      <c r="Z9543" s="62">
        <v>0</v>
      </c>
      <c r="AA9543" s="62">
        <v>594</v>
      </c>
      <c r="AB9543" s="62">
        <v>12.38</v>
      </c>
      <c r="AC9543" s="62">
        <v>0</v>
      </c>
    </row>
    <row r="9544" spans="1:29" ht="45" x14ac:dyDescent="0.25">
      <c r="A9544" s="61" t="s">
        <v>214</v>
      </c>
      <c r="B9544" s="61" t="s">
        <v>215</v>
      </c>
      <c r="C9544" s="62">
        <v>2010</v>
      </c>
      <c r="D9544" s="61" t="s">
        <v>150</v>
      </c>
      <c r="E9544" s="62">
        <v>6</v>
      </c>
      <c r="F9544" s="62">
        <v>0</v>
      </c>
      <c r="G9544" s="62">
        <v>0</v>
      </c>
      <c r="H9544" s="62">
        <v>0</v>
      </c>
      <c r="I9544" s="62">
        <v>0</v>
      </c>
      <c r="J9544" s="62">
        <v>0</v>
      </c>
      <c r="K9544" s="62">
        <v>0</v>
      </c>
      <c r="L9544" s="63"/>
      <c r="M9544" s="63"/>
      <c r="N9544" s="63"/>
      <c r="O9544" s="63"/>
      <c r="P9544" s="63"/>
      <c r="Q9544" s="63"/>
      <c r="R9544" s="63"/>
      <c r="S9544" s="63"/>
      <c r="T9544" s="63"/>
      <c r="U9544" s="63"/>
      <c r="V9544" s="63"/>
      <c r="W9544" s="63"/>
      <c r="X9544" s="63"/>
      <c r="Y9544" s="63"/>
      <c r="Z9544" s="62">
        <v>0</v>
      </c>
      <c r="AA9544" s="63"/>
      <c r="AB9544" s="63"/>
      <c r="AC9544" s="62">
        <v>0</v>
      </c>
    </row>
    <row r="9545" spans="1:29" x14ac:dyDescent="0.25">
      <c r="A9545" s="61" t="s">
        <v>383</v>
      </c>
      <c r="B9545" s="61" t="s">
        <v>384</v>
      </c>
      <c r="C9545" s="62">
        <v>2016</v>
      </c>
      <c r="D9545" s="61" t="s">
        <v>89</v>
      </c>
      <c r="E9545" s="62">
        <v>32</v>
      </c>
      <c r="F9545" s="62">
        <v>222560</v>
      </c>
      <c r="G9545" s="62">
        <v>39459</v>
      </c>
      <c r="H9545" s="62">
        <v>102.76</v>
      </c>
      <c r="I9545" s="62">
        <v>6955</v>
      </c>
      <c r="J9545" s="62">
        <v>206980.8</v>
      </c>
      <c r="K9545" s="62">
        <v>0</v>
      </c>
      <c r="L9545" s="62">
        <v>96</v>
      </c>
      <c r="M9545" s="62">
        <v>0.25</v>
      </c>
      <c r="N9545" s="62">
        <v>0</v>
      </c>
      <c r="O9545" s="62">
        <v>0</v>
      </c>
      <c r="P9545" s="63"/>
      <c r="Q9545" s="63"/>
      <c r="R9545" s="63"/>
      <c r="S9545" s="63"/>
      <c r="T9545" s="63"/>
      <c r="U9545" s="63"/>
      <c r="V9545" s="63"/>
      <c r="W9545" s="63"/>
      <c r="X9545" s="63"/>
      <c r="Y9545" s="63"/>
      <c r="Z9545" s="62">
        <v>494.62</v>
      </c>
      <c r="AA9545" s="62">
        <v>932</v>
      </c>
      <c r="AB9545" s="62">
        <v>2.4300000000000002</v>
      </c>
      <c r="AC9545" s="62">
        <v>15.46</v>
      </c>
    </row>
    <row r="9546" spans="1:29" ht="30" x14ac:dyDescent="0.25">
      <c r="A9546" s="61" t="s">
        <v>422</v>
      </c>
      <c r="B9546" s="61" t="s">
        <v>423</v>
      </c>
      <c r="C9546" s="62">
        <v>2018</v>
      </c>
      <c r="D9546" s="61" t="s">
        <v>99</v>
      </c>
      <c r="E9546" s="62">
        <v>60</v>
      </c>
      <c r="F9546" s="62">
        <v>295200</v>
      </c>
      <c r="G9546" s="62">
        <v>55310</v>
      </c>
      <c r="H9546" s="62">
        <v>76.819999999999993</v>
      </c>
      <c r="I9546" s="62">
        <v>4920</v>
      </c>
      <c r="J9546" s="62">
        <v>274536</v>
      </c>
      <c r="K9546" s="62">
        <v>0</v>
      </c>
      <c r="L9546" s="63"/>
      <c r="M9546" s="63"/>
      <c r="N9546" s="63"/>
      <c r="O9546" s="63"/>
      <c r="P9546" s="63"/>
      <c r="Q9546" s="63"/>
      <c r="R9546" s="63"/>
      <c r="S9546" s="63"/>
      <c r="T9546" s="63"/>
      <c r="U9546" s="63"/>
      <c r="V9546" s="63"/>
      <c r="W9546" s="63"/>
      <c r="X9546" s="63"/>
      <c r="Y9546" s="63"/>
      <c r="Z9546" s="62">
        <v>655</v>
      </c>
      <c r="AA9546" s="62">
        <v>1848</v>
      </c>
      <c r="AB9546" s="62">
        <v>2.57</v>
      </c>
      <c r="AC9546" s="62">
        <v>10.92</v>
      </c>
    </row>
    <row r="9547" spans="1:29" ht="30" x14ac:dyDescent="0.25">
      <c r="A9547" s="61" t="s">
        <v>494</v>
      </c>
      <c r="B9547" s="61" t="s">
        <v>495</v>
      </c>
      <c r="C9547" s="62">
        <v>2016</v>
      </c>
      <c r="D9547" s="61" t="s">
        <v>75</v>
      </c>
      <c r="E9547" s="62">
        <v>10</v>
      </c>
      <c r="F9547" s="62">
        <v>694</v>
      </c>
      <c r="G9547" s="62">
        <v>311</v>
      </c>
      <c r="H9547" s="62">
        <v>2.59</v>
      </c>
      <c r="I9547" s="62">
        <v>69.400000000000006</v>
      </c>
      <c r="J9547" s="62">
        <v>645.41999999999996</v>
      </c>
      <c r="K9547" s="62">
        <v>0</v>
      </c>
      <c r="L9547" s="63"/>
      <c r="M9547" s="63"/>
      <c r="N9547" s="63"/>
      <c r="O9547" s="63"/>
      <c r="P9547" s="63"/>
      <c r="Q9547" s="63"/>
      <c r="R9547" s="63"/>
      <c r="S9547" s="63"/>
      <c r="T9547" s="63"/>
      <c r="U9547" s="63"/>
      <c r="V9547" s="63"/>
      <c r="W9547" s="63"/>
      <c r="X9547" s="63"/>
      <c r="Y9547" s="63"/>
      <c r="Z9547" s="62">
        <v>529.38</v>
      </c>
      <c r="AA9547" s="62">
        <v>4348</v>
      </c>
      <c r="AB9547" s="62">
        <v>36.229999999999997</v>
      </c>
      <c r="AC9547" s="62">
        <v>52.94</v>
      </c>
    </row>
    <row r="9548" spans="1:29" ht="30" x14ac:dyDescent="0.25">
      <c r="A9548" s="61" t="s">
        <v>255</v>
      </c>
      <c r="B9548" s="61" t="s">
        <v>256</v>
      </c>
      <c r="C9548" s="62">
        <v>2018</v>
      </c>
      <c r="D9548" s="61" t="s">
        <v>135</v>
      </c>
      <c r="E9548" s="62">
        <v>75</v>
      </c>
      <c r="F9548" s="62">
        <v>150</v>
      </c>
      <c r="G9548" s="62">
        <v>202</v>
      </c>
      <c r="H9548" s="62">
        <v>0.22</v>
      </c>
      <c r="I9548" s="62">
        <v>2</v>
      </c>
      <c r="J9548" s="62">
        <v>139.5</v>
      </c>
      <c r="K9548" s="62">
        <v>2639.19</v>
      </c>
      <c r="L9548" s="62">
        <v>3935</v>
      </c>
      <c r="M9548" s="62">
        <v>4.37</v>
      </c>
      <c r="N9548" s="62">
        <v>35.19</v>
      </c>
      <c r="O9548" s="62">
        <v>31826.73</v>
      </c>
      <c r="P9548" s="63"/>
      <c r="Q9548" s="63"/>
      <c r="R9548" s="63"/>
      <c r="S9548" s="63"/>
      <c r="T9548" s="63"/>
      <c r="U9548" s="63"/>
      <c r="V9548" s="63"/>
      <c r="W9548" s="63"/>
      <c r="X9548" s="63"/>
      <c r="Y9548" s="63"/>
      <c r="Z9548" s="62">
        <v>4303</v>
      </c>
      <c r="AA9548" s="62">
        <v>62265</v>
      </c>
      <c r="AB9548" s="62">
        <v>69.180000000000007</v>
      </c>
      <c r="AC9548" s="62">
        <v>57.37</v>
      </c>
    </row>
    <row r="9549" spans="1:29" x14ac:dyDescent="0.25">
      <c r="A9549" s="61" t="s">
        <v>130</v>
      </c>
      <c r="B9549" s="61" t="s">
        <v>131</v>
      </c>
      <c r="C9549" s="62">
        <v>2017</v>
      </c>
      <c r="D9549" s="61" t="s">
        <v>83</v>
      </c>
      <c r="E9549" s="62">
        <v>26</v>
      </c>
      <c r="F9549" s="62">
        <v>160292</v>
      </c>
      <c r="G9549" s="62">
        <v>18892</v>
      </c>
      <c r="H9549" s="62">
        <v>60.55</v>
      </c>
      <c r="I9549" s="62">
        <v>6165.08</v>
      </c>
      <c r="J9549" s="62">
        <v>149071.56</v>
      </c>
      <c r="K9549" s="62">
        <v>9913.68</v>
      </c>
      <c r="L9549" s="62">
        <v>10790</v>
      </c>
      <c r="M9549" s="62">
        <v>34.58</v>
      </c>
      <c r="N9549" s="62">
        <v>381.3</v>
      </c>
      <c r="O9549" s="62">
        <v>119551.99</v>
      </c>
      <c r="P9549" s="63"/>
      <c r="Q9549" s="63"/>
      <c r="R9549" s="63"/>
      <c r="S9549" s="63"/>
      <c r="T9549" s="63"/>
      <c r="U9549" s="62">
        <v>1068</v>
      </c>
      <c r="V9549" s="62">
        <v>1952</v>
      </c>
      <c r="W9549" s="62">
        <v>6.26</v>
      </c>
      <c r="X9549" s="62">
        <v>41</v>
      </c>
      <c r="Y9549" s="62">
        <v>23906.11</v>
      </c>
      <c r="Z9549" s="62">
        <v>2835</v>
      </c>
      <c r="AA9549" s="62">
        <v>18788</v>
      </c>
      <c r="AB9549" s="62">
        <v>60.22</v>
      </c>
      <c r="AC9549" s="62">
        <v>109.04</v>
      </c>
    </row>
    <row r="9550" spans="1:29" ht="30" x14ac:dyDescent="0.25">
      <c r="A9550" s="61" t="s">
        <v>142</v>
      </c>
      <c r="B9550" s="61" t="s">
        <v>143</v>
      </c>
      <c r="C9550" s="62">
        <v>2004</v>
      </c>
      <c r="D9550" s="61" t="s">
        <v>135</v>
      </c>
      <c r="E9550" s="62">
        <v>50</v>
      </c>
      <c r="F9550" s="63"/>
      <c r="G9550" s="63"/>
      <c r="H9550" s="63"/>
      <c r="I9550" s="63"/>
      <c r="J9550" s="63"/>
      <c r="K9550" s="62">
        <v>0</v>
      </c>
      <c r="L9550" s="63"/>
      <c r="M9550" s="63"/>
      <c r="N9550" s="63"/>
      <c r="O9550" s="63"/>
      <c r="P9550" s="63"/>
      <c r="Q9550" s="63"/>
      <c r="R9550" s="63"/>
      <c r="S9550" s="63"/>
      <c r="T9550" s="63"/>
      <c r="U9550" s="63"/>
      <c r="V9550" s="63"/>
      <c r="W9550" s="63"/>
      <c r="X9550" s="63"/>
      <c r="Y9550" s="63"/>
      <c r="Z9550" s="62">
        <v>3773</v>
      </c>
      <c r="AA9550" s="62">
        <v>19875</v>
      </c>
      <c r="AB9550" s="62">
        <v>33.130000000000003</v>
      </c>
      <c r="AC9550" s="62">
        <v>75.459999999999994</v>
      </c>
    </row>
    <row r="9551" spans="1:29" ht="30" x14ac:dyDescent="0.25">
      <c r="A9551" s="61" t="s">
        <v>231</v>
      </c>
      <c r="B9551" s="61" t="s">
        <v>232</v>
      </c>
      <c r="C9551" s="62">
        <v>2009</v>
      </c>
      <c r="D9551" s="61" t="s">
        <v>89</v>
      </c>
      <c r="E9551" s="62">
        <v>68</v>
      </c>
      <c r="F9551" s="62">
        <v>239000</v>
      </c>
      <c r="G9551" s="62">
        <v>34318</v>
      </c>
      <c r="H9551" s="62">
        <v>42.06</v>
      </c>
      <c r="I9551" s="62">
        <v>3514.71</v>
      </c>
      <c r="J9551" s="62">
        <v>222270</v>
      </c>
      <c r="K9551" s="62">
        <v>34830.26</v>
      </c>
      <c r="L9551" s="62">
        <v>51037</v>
      </c>
      <c r="M9551" s="62">
        <v>62.55</v>
      </c>
      <c r="N9551" s="63"/>
      <c r="O9551" s="63"/>
      <c r="P9551" s="63"/>
      <c r="Q9551" s="63"/>
      <c r="R9551" s="63"/>
      <c r="S9551" s="63"/>
      <c r="T9551" s="63"/>
      <c r="U9551" s="63"/>
      <c r="V9551" s="63"/>
      <c r="W9551" s="63"/>
      <c r="X9551" s="63"/>
      <c r="Y9551" s="63"/>
      <c r="Z9551" s="62">
        <v>520945</v>
      </c>
      <c r="AA9551" s="62">
        <v>32967</v>
      </c>
      <c r="AB9551" s="62">
        <v>40.4</v>
      </c>
      <c r="AC9551" s="62">
        <v>7660.96</v>
      </c>
    </row>
    <row r="9552" spans="1:29" ht="30" x14ac:dyDescent="0.25">
      <c r="A9552" s="61" t="s">
        <v>233</v>
      </c>
      <c r="B9552" s="61" t="s">
        <v>234</v>
      </c>
      <c r="C9552" s="62">
        <v>2008</v>
      </c>
      <c r="D9552" s="61" t="s">
        <v>72</v>
      </c>
      <c r="E9552" s="62">
        <v>97</v>
      </c>
      <c r="F9552" s="62">
        <v>1051207</v>
      </c>
      <c r="G9552" s="62">
        <v>129806</v>
      </c>
      <c r="H9552" s="62">
        <v>111.52</v>
      </c>
      <c r="I9552" s="62">
        <v>10837.19</v>
      </c>
      <c r="J9552" s="62">
        <v>977622.51</v>
      </c>
      <c r="K9552" s="62">
        <v>10866.15</v>
      </c>
      <c r="L9552" s="62">
        <v>17896</v>
      </c>
      <c r="M9552" s="62">
        <v>15.37</v>
      </c>
      <c r="N9552" s="63"/>
      <c r="O9552" s="63"/>
      <c r="P9552" s="63"/>
      <c r="Q9552" s="63"/>
      <c r="R9552" s="63"/>
      <c r="S9552" s="63"/>
      <c r="T9552" s="63"/>
      <c r="U9552" s="62">
        <v>154</v>
      </c>
      <c r="V9552" s="62">
        <v>498</v>
      </c>
      <c r="W9552" s="62">
        <v>0.43</v>
      </c>
      <c r="X9552" s="62">
        <v>1</v>
      </c>
      <c r="Y9552" s="62">
        <v>3447.14</v>
      </c>
      <c r="Z9552" s="62">
        <v>2752.49</v>
      </c>
      <c r="AA9552" s="62">
        <v>39486</v>
      </c>
      <c r="AB9552" s="62">
        <v>33.92</v>
      </c>
      <c r="AC9552" s="62">
        <v>28.38</v>
      </c>
    </row>
    <row r="9553" spans="1:29" x14ac:dyDescent="0.25">
      <c r="A9553" s="61" t="s">
        <v>126</v>
      </c>
      <c r="B9553" s="61" t="s">
        <v>127</v>
      </c>
      <c r="C9553" s="62">
        <v>2009</v>
      </c>
      <c r="D9553" s="61" t="s">
        <v>99</v>
      </c>
      <c r="E9553" s="62">
        <v>47</v>
      </c>
      <c r="F9553" s="62">
        <v>211380</v>
      </c>
      <c r="G9553" s="62">
        <v>37271</v>
      </c>
      <c r="H9553" s="62">
        <v>66.08</v>
      </c>
      <c r="I9553" s="62">
        <v>4497.45</v>
      </c>
      <c r="J9553" s="62">
        <v>196583.4</v>
      </c>
      <c r="K9553" s="62">
        <v>25754.61</v>
      </c>
      <c r="L9553" s="62">
        <v>38581</v>
      </c>
      <c r="M9553" s="62">
        <v>68.41</v>
      </c>
      <c r="N9553" s="62">
        <v>547.97</v>
      </c>
      <c r="O9553" s="62">
        <v>310582.53000000003</v>
      </c>
      <c r="P9553" s="63"/>
      <c r="Q9553" s="63"/>
      <c r="R9553" s="63"/>
      <c r="S9553" s="63"/>
      <c r="T9553" s="63"/>
      <c r="U9553" s="63"/>
      <c r="V9553" s="63"/>
      <c r="W9553" s="63"/>
      <c r="X9553" s="63"/>
      <c r="Y9553" s="63"/>
      <c r="Z9553" s="62">
        <v>3447</v>
      </c>
      <c r="AA9553" s="62">
        <v>30131</v>
      </c>
      <c r="AB9553" s="62">
        <v>53.42</v>
      </c>
      <c r="AC9553" s="62">
        <v>73.34</v>
      </c>
    </row>
    <row r="9554" spans="1:29" ht="30" x14ac:dyDescent="0.25">
      <c r="A9554" s="61" t="s">
        <v>165</v>
      </c>
      <c r="B9554" s="61" t="s">
        <v>166</v>
      </c>
      <c r="C9554" s="62">
        <v>2016</v>
      </c>
      <c r="D9554" s="61" t="s">
        <v>86</v>
      </c>
      <c r="E9554" s="62">
        <v>24</v>
      </c>
      <c r="F9554" s="62">
        <v>1018</v>
      </c>
      <c r="G9554" s="62">
        <v>311</v>
      </c>
      <c r="H9554" s="62">
        <v>1.08</v>
      </c>
      <c r="I9554" s="62">
        <v>42.42</v>
      </c>
      <c r="J9554" s="62">
        <v>946.74</v>
      </c>
      <c r="K9554" s="62">
        <v>0</v>
      </c>
      <c r="L9554" s="63"/>
      <c r="M9554" s="63"/>
      <c r="N9554" s="63"/>
      <c r="O9554" s="63"/>
      <c r="P9554" s="63"/>
      <c r="Q9554" s="63"/>
      <c r="R9554" s="63"/>
      <c r="S9554" s="63"/>
      <c r="T9554" s="63"/>
      <c r="U9554" s="63"/>
      <c r="V9554" s="63"/>
      <c r="W9554" s="63"/>
      <c r="X9554" s="63"/>
      <c r="Y9554" s="63"/>
      <c r="Z9554" s="62">
        <v>1.43</v>
      </c>
      <c r="AA9554" s="62">
        <v>10940</v>
      </c>
      <c r="AB9554" s="62">
        <v>37.99</v>
      </c>
      <c r="AC9554" s="62">
        <v>0.06</v>
      </c>
    </row>
    <row r="9555" spans="1:29" x14ac:dyDescent="0.25">
      <c r="A9555" s="61" t="s">
        <v>397</v>
      </c>
      <c r="B9555" s="61" t="s">
        <v>398</v>
      </c>
      <c r="C9555" s="62">
        <v>2008</v>
      </c>
      <c r="D9555" s="61" t="s">
        <v>78</v>
      </c>
      <c r="E9555" s="62">
        <v>27</v>
      </c>
      <c r="F9555" s="62">
        <v>101453</v>
      </c>
      <c r="G9555" s="62">
        <v>16945</v>
      </c>
      <c r="H9555" s="62">
        <v>52.3</v>
      </c>
      <c r="I9555" s="62">
        <v>3757.52</v>
      </c>
      <c r="J9555" s="62">
        <v>94351.29</v>
      </c>
      <c r="K9555" s="62">
        <v>0</v>
      </c>
      <c r="L9555" s="63"/>
      <c r="M9555" s="63"/>
      <c r="N9555" s="63"/>
      <c r="O9555" s="63"/>
      <c r="P9555" s="63"/>
      <c r="Q9555" s="63"/>
      <c r="R9555" s="63"/>
      <c r="S9555" s="63"/>
      <c r="T9555" s="63"/>
      <c r="U9555" s="62">
        <v>14497</v>
      </c>
      <c r="V9555" s="62">
        <v>45701</v>
      </c>
      <c r="W9555" s="62">
        <v>141.05000000000001</v>
      </c>
      <c r="X9555" s="62">
        <v>536</v>
      </c>
      <c r="Y9555" s="62">
        <v>324500.84999999998</v>
      </c>
      <c r="Z9555" s="62">
        <v>64000</v>
      </c>
      <c r="AA9555" s="62">
        <v>4460</v>
      </c>
      <c r="AB9555" s="62">
        <v>13.77</v>
      </c>
      <c r="AC9555" s="62">
        <v>2370.37</v>
      </c>
    </row>
    <row r="9556" spans="1:29" x14ac:dyDescent="0.25">
      <c r="A9556" s="61" t="s">
        <v>399</v>
      </c>
      <c r="B9556" s="61" t="s">
        <v>400</v>
      </c>
      <c r="C9556" s="62">
        <v>2009</v>
      </c>
      <c r="D9556" s="61" t="s">
        <v>99</v>
      </c>
      <c r="E9556" s="62">
        <v>33</v>
      </c>
      <c r="F9556" s="62">
        <v>59451</v>
      </c>
      <c r="G9556" s="62">
        <v>17211</v>
      </c>
      <c r="H9556" s="62">
        <v>43.46</v>
      </c>
      <c r="I9556" s="62">
        <v>1801.55</v>
      </c>
      <c r="J9556" s="62">
        <v>55289.43</v>
      </c>
      <c r="K9556" s="62">
        <v>4436</v>
      </c>
      <c r="L9556" s="62">
        <v>22000</v>
      </c>
      <c r="M9556" s="62">
        <v>55.56</v>
      </c>
      <c r="N9556" s="63"/>
      <c r="O9556" s="63"/>
      <c r="P9556" s="63"/>
      <c r="Q9556" s="63"/>
      <c r="R9556" s="63"/>
      <c r="S9556" s="63"/>
      <c r="T9556" s="63"/>
      <c r="U9556" s="63"/>
      <c r="V9556" s="63"/>
      <c r="W9556" s="63"/>
      <c r="X9556" s="63"/>
      <c r="Y9556" s="63"/>
      <c r="Z9556" s="62">
        <v>0</v>
      </c>
      <c r="AA9556" s="62">
        <v>21600</v>
      </c>
      <c r="AB9556" s="62">
        <v>54.55</v>
      </c>
      <c r="AC9556" s="62">
        <v>0</v>
      </c>
    </row>
    <row r="9557" spans="1:29" x14ac:dyDescent="0.25">
      <c r="A9557" s="61" t="s">
        <v>409</v>
      </c>
      <c r="B9557" s="61" t="s">
        <v>410</v>
      </c>
      <c r="C9557" s="62">
        <v>2009</v>
      </c>
      <c r="D9557" s="61" t="s">
        <v>75</v>
      </c>
      <c r="E9557" s="62">
        <v>6</v>
      </c>
      <c r="F9557" s="63"/>
      <c r="G9557" s="63"/>
      <c r="H9557" s="63"/>
      <c r="I9557" s="63"/>
      <c r="J9557" s="63"/>
      <c r="K9557" s="62">
        <v>0</v>
      </c>
      <c r="L9557" s="63"/>
      <c r="M9557" s="63"/>
      <c r="N9557" s="63"/>
      <c r="O9557" s="63"/>
      <c r="P9557" s="63"/>
      <c r="Q9557" s="63"/>
      <c r="R9557" s="63"/>
      <c r="S9557" s="63"/>
      <c r="T9557" s="63"/>
      <c r="U9557" s="63"/>
      <c r="V9557" s="63"/>
      <c r="W9557" s="63"/>
      <c r="X9557" s="63"/>
      <c r="Y9557" s="63"/>
      <c r="Z9557" s="62">
        <v>403.72</v>
      </c>
      <c r="AA9557" s="62">
        <v>1508</v>
      </c>
      <c r="AB9557" s="62">
        <v>20.94</v>
      </c>
      <c r="AC9557" s="62">
        <v>67.290000000000006</v>
      </c>
    </row>
    <row r="9558" spans="1:29" ht="45" x14ac:dyDescent="0.25">
      <c r="A9558" s="61" t="s">
        <v>344</v>
      </c>
      <c r="B9558" s="61" t="s">
        <v>345</v>
      </c>
      <c r="C9558" s="62">
        <v>2004</v>
      </c>
      <c r="D9558" s="61" t="s">
        <v>72</v>
      </c>
      <c r="E9558" s="62">
        <v>16</v>
      </c>
      <c r="F9558" s="62">
        <v>111120</v>
      </c>
      <c r="G9558" s="62">
        <v>13608</v>
      </c>
      <c r="H9558" s="62">
        <v>70.88</v>
      </c>
      <c r="I9558" s="62">
        <v>6945</v>
      </c>
      <c r="J9558" s="62">
        <v>103341.6</v>
      </c>
      <c r="K9558" s="62">
        <v>0</v>
      </c>
      <c r="L9558" s="63"/>
      <c r="M9558" s="63"/>
      <c r="N9558" s="63"/>
      <c r="O9558" s="63"/>
      <c r="P9558" s="63"/>
      <c r="Q9558" s="63"/>
      <c r="R9558" s="63"/>
      <c r="S9558" s="63"/>
      <c r="T9558" s="63"/>
      <c r="U9558" s="63"/>
      <c r="V9558" s="63"/>
      <c r="W9558" s="63"/>
      <c r="X9558" s="63"/>
      <c r="Y9558" s="63"/>
      <c r="Z9558" s="62">
        <v>600</v>
      </c>
      <c r="AA9558" s="62">
        <v>2669</v>
      </c>
      <c r="AB9558" s="62">
        <v>13.9</v>
      </c>
      <c r="AC9558" s="62">
        <v>37.5</v>
      </c>
    </row>
    <row r="9559" spans="1:29" x14ac:dyDescent="0.25">
      <c r="A9559" s="61" t="s">
        <v>273</v>
      </c>
      <c r="B9559" s="61" t="s">
        <v>274</v>
      </c>
      <c r="C9559" s="62">
        <v>2015</v>
      </c>
      <c r="D9559" s="61" t="s">
        <v>78</v>
      </c>
      <c r="E9559" s="62">
        <v>32</v>
      </c>
      <c r="F9559" s="62">
        <v>100640</v>
      </c>
      <c r="G9559" s="62">
        <v>17080</v>
      </c>
      <c r="H9559" s="62">
        <v>44.48</v>
      </c>
      <c r="I9559" s="62">
        <v>3145</v>
      </c>
      <c r="J9559" s="62">
        <v>93595.199999999997</v>
      </c>
      <c r="K9559" s="62">
        <v>28306.5</v>
      </c>
      <c r="L9559" s="62">
        <v>17152</v>
      </c>
      <c r="M9559" s="62">
        <v>44.67</v>
      </c>
      <c r="N9559" s="62">
        <v>884.58</v>
      </c>
      <c r="O9559" s="62">
        <v>341356.56</v>
      </c>
      <c r="P9559" s="63"/>
      <c r="Q9559" s="63"/>
      <c r="R9559" s="63"/>
      <c r="S9559" s="63"/>
      <c r="T9559" s="63"/>
      <c r="U9559" s="63"/>
      <c r="V9559" s="63"/>
      <c r="W9559" s="63"/>
      <c r="X9559" s="63"/>
      <c r="Y9559" s="63"/>
      <c r="Z9559" s="62">
        <v>844.86</v>
      </c>
      <c r="AA9559" s="62">
        <v>3757</v>
      </c>
      <c r="AB9559" s="62">
        <v>9.7799999999999994</v>
      </c>
      <c r="AC9559" s="62">
        <v>26.4</v>
      </c>
    </row>
    <row r="9560" spans="1:29" ht="30" x14ac:dyDescent="0.25">
      <c r="A9560" s="61" t="s">
        <v>153</v>
      </c>
      <c r="B9560" s="61" t="s">
        <v>154</v>
      </c>
      <c r="C9560" s="62">
        <v>2010</v>
      </c>
      <c r="D9560" s="61" t="s">
        <v>99</v>
      </c>
      <c r="E9560" s="62">
        <v>61</v>
      </c>
      <c r="F9560" s="62">
        <v>251640</v>
      </c>
      <c r="G9560" s="62">
        <v>42319</v>
      </c>
      <c r="H9560" s="62">
        <v>57.81</v>
      </c>
      <c r="I9560" s="62">
        <v>4125.25</v>
      </c>
      <c r="J9560" s="62">
        <v>234025.2</v>
      </c>
      <c r="K9560" s="62">
        <v>17562.560000000001</v>
      </c>
      <c r="L9560" s="62">
        <v>19095</v>
      </c>
      <c r="M9560" s="62">
        <v>26.09</v>
      </c>
      <c r="N9560" s="63"/>
      <c r="O9560" s="63"/>
      <c r="P9560" s="63"/>
      <c r="Q9560" s="63"/>
      <c r="R9560" s="63"/>
      <c r="S9560" s="63"/>
      <c r="T9560" s="63"/>
      <c r="U9560" s="63"/>
      <c r="V9560" s="63"/>
      <c r="W9560" s="63"/>
      <c r="X9560" s="63"/>
      <c r="Y9560" s="63"/>
      <c r="Z9560" s="62">
        <v>0</v>
      </c>
      <c r="AA9560" s="63"/>
      <c r="AB9560" s="63"/>
      <c r="AC9560" s="62">
        <v>0</v>
      </c>
    </row>
    <row r="9561" spans="1:29" x14ac:dyDescent="0.25">
      <c r="A9561" s="61" t="s">
        <v>397</v>
      </c>
      <c r="B9561" s="61" t="s">
        <v>398</v>
      </c>
      <c r="C9561" s="62">
        <v>2014</v>
      </c>
      <c r="D9561" s="61" t="s">
        <v>94</v>
      </c>
      <c r="E9561" s="62">
        <v>8</v>
      </c>
      <c r="F9561" s="62">
        <v>488</v>
      </c>
      <c r="G9561" s="62">
        <v>233</v>
      </c>
      <c r="H9561" s="62">
        <v>2.4300000000000002</v>
      </c>
      <c r="I9561" s="62">
        <v>61</v>
      </c>
      <c r="J9561" s="62">
        <v>453.84</v>
      </c>
      <c r="K9561" s="62">
        <v>0</v>
      </c>
      <c r="L9561" s="63"/>
      <c r="M9561" s="63"/>
      <c r="N9561" s="63"/>
      <c r="O9561" s="63"/>
      <c r="P9561" s="63"/>
      <c r="Q9561" s="63"/>
      <c r="R9561" s="63"/>
      <c r="S9561" s="63"/>
      <c r="T9561" s="63"/>
      <c r="U9561" s="63"/>
      <c r="V9561" s="63"/>
      <c r="W9561" s="63"/>
      <c r="X9561" s="63"/>
      <c r="Y9561" s="63"/>
      <c r="Z9561" s="62">
        <v>48900</v>
      </c>
      <c r="AA9561" s="62">
        <v>2595</v>
      </c>
      <c r="AB9561" s="62">
        <v>27.03</v>
      </c>
      <c r="AC9561" s="62">
        <v>6112.5</v>
      </c>
    </row>
    <row r="9562" spans="1:29" x14ac:dyDescent="0.25">
      <c r="A9562" s="61" t="s">
        <v>304</v>
      </c>
      <c r="B9562" s="61" t="s">
        <v>305</v>
      </c>
      <c r="C9562" s="62">
        <v>2014</v>
      </c>
      <c r="D9562" s="61" t="s">
        <v>75</v>
      </c>
      <c r="E9562" s="62">
        <v>6</v>
      </c>
      <c r="F9562" s="62">
        <v>969</v>
      </c>
      <c r="G9562" s="62">
        <v>272</v>
      </c>
      <c r="H9562" s="62">
        <v>3.78</v>
      </c>
      <c r="I9562" s="62">
        <v>161.5</v>
      </c>
      <c r="J9562" s="62">
        <v>901.17</v>
      </c>
      <c r="K9562" s="62">
        <v>0</v>
      </c>
      <c r="L9562" s="63"/>
      <c r="M9562" s="63"/>
      <c r="N9562" s="63"/>
      <c r="O9562" s="63"/>
      <c r="P9562" s="63"/>
      <c r="Q9562" s="63"/>
      <c r="R9562" s="63"/>
      <c r="S9562" s="63"/>
      <c r="T9562" s="63"/>
      <c r="U9562" s="63"/>
      <c r="V9562" s="63"/>
      <c r="W9562" s="63"/>
      <c r="X9562" s="63"/>
      <c r="Y9562" s="63"/>
      <c r="Z9562" s="62">
        <v>383.66</v>
      </c>
      <c r="AA9562" s="62">
        <v>928</v>
      </c>
      <c r="AB9562" s="62">
        <v>12.89</v>
      </c>
      <c r="AC9562" s="62">
        <v>63.94</v>
      </c>
    </row>
    <row r="9563" spans="1:29" x14ac:dyDescent="0.25">
      <c r="A9563" s="61" t="s">
        <v>229</v>
      </c>
      <c r="B9563" s="61" t="s">
        <v>230</v>
      </c>
      <c r="C9563" s="62">
        <v>2004</v>
      </c>
      <c r="D9563" s="61" t="s">
        <v>175</v>
      </c>
      <c r="E9563" s="62">
        <v>8</v>
      </c>
      <c r="F9563" s="63"/>
      <c r="G9563" s="63"/>
      <c r="H9563" s="63"/>
      <c r="I9563" s="63"/>
      <c r="J9563" s="63"/>
      <c r="K9563" s="62">
        <v>0</v>
      </c>
      <c r="L9563" s="63"/>
      <c r="M9563" s="63"/>
      <c r="N9563" s="63"/>
      <c r="O9563" s="63"/>
      <c r="P9563" s="63"/>
      <c r="Q9563" s="63"/>
      <c r="R9563" s="63"/>
      <c r="S9563" s="63"/>
      <c r="T9563" s="63"/>
      <c r="U9563" s="63"/>
      <c r="V9563" s="63"/>
      <c r="W9563" s="63"/>
      <c r="X9563" s="63"/>
      <c r="Y9563" s="63"/>
      <c r="Z9563" s="62">
        <v>183696</v>
      </c>
      <c r="AA9563" s="62">
        <v>4028</v>
      </c>
      <c r="AB9563" s="62">
        <v>41.96</v>
      </c>
      <c r="AC9563" s="62">
        <v>22962</v>
      </c>
    </row>
    <row r="9564" spans="1:29" x14ac:dyDescent="0.25">
      <c r="A9564" s="61" t="s">
        <v>332</v>
      </c>
      <c r="B9564" s="61" t="s">
        <v>333</v>
      </c>
      <c r="C9564" s="62">
        <v>2018</v>
      </c>
      <c r="D9564" s="61" t="s">
        <v>94</v>
      </c>
      <c r="E9564" s="62">
        <v>19</v>
      </c>
      <c r="F9564" s="62">
        <v>10924</v>
      </c>
      <c r="G9564" s="62">
        <v>2851</v>
      </c>
      <c r="H9564" s="62">
        <v>12.5</v>
      </c>
      <c r="I9564" s="62">
        <v>574.95000000000005</v>
      </c>
      <c r="J9564" s="62">
        <v>10159.32</v>
      </c>
      <c r="K9564" s="62">
        <v>631.42999999999995</v>
      </c>
      <c r="L9564" s="62">
        <v>1081</v>
      </c>
      <c r="M9564" s="62">
        <v>4.74</v>
      </c>
      <c r="N9564" s="62">
        <v>33.229999999999997</v>
      </c>
      <c r="O9564" s="62">
        <v>7614.55</v>
      </c>
      <c r="P9564" s="63"/>
      <c r="Q9564" s="63"/>
      <c r="R9564" s="63"/>
      <c r="S9564" s="63"/>
      <c r="T9564" s="63"/>
      <c r="U9564" s="63"/>
      <c r="V9564" s="63"/>
      <c r="W9564" s="63"/>
      <c r="X9564" s="63"/>
      <c r="Y9564" s="63"/>
      <c r="Z9564" s="62">
        <v>106785</v>
      </c>
      <c r="AA9564" s="62">
        <v>11575</v>
      </c>
      <c r="AB9564" s="62">
        <v>50.77</v>
      </c>
      <c r="AC9564" s="62">
        <v>5620.26</v>
      </c>
    </row>
    <row r="9565" spans="1:29" x14ac:dyDescent="0.25">
      <c r="A9565" s="61" t="s">
        <v>163</v>
      </c>
      <c r="B9565" s="61" t="s">
        <v>164</v>
      </c>
      <c r="C9565" s="62">
        <v>2014</v>
      </c>
      <c r="D9565" s="61" t="s">
        <v>89</v>
      </c>
      <c r="E9565" s="62">
        <v>36</v>
      </c>
      <c r="F9565" s="62">
        <v>418836</v>
      </c>
      <c r="G9565" s="62">
        <v>38461</v>
      </c>
      <c r="H9565" s="62">
        <v>89.03</v>
      </c>
      <c r="I9565" s="62">
        <v>11634.33</v>
      </c>
      <c r="J9565" s="62">
        <v>389517.48</v>
      </c>
      <c r="K9565" s="62">
        <v>0</v>
      </c>
      <c r="L9565" s="63"/>
      <c r="M9565" s="63"/>
      <c r="N9565" s="63"/>
      <c r="O9565" s="63"/>
      <c r="P9565" s="63"/>
      <c r="Q9565" s="63"/>
      <c r="R9565" s="63"/>
      <c r="S9565" s="63"/>
      <c r="T9565" s="63"/>
      <c r="U9565" s="63"/>
      <c r="V9565" s="63"/>
      <c r="W9565" s="63"/>
      <c r="X9565" s="63"/>
      <c r="Y9565" s="63"/>
      <c r="Z9565" s="62">
        <v>428548</v>
      </c>
      <c r="AA9565" s="62">
        <v>31188</v>
      </c>
      <c r="AB9565" s="62">
        <v>72.19</v>
      </c>
      <c r="AC9565" s="62">
        <v>11904.11</v>
      </c>
    </row>
    <row r="9566" spans="1:29" ht="30" x14ac:dyDescent="0.25">
      <c r="A9566" s="61" t="s">
        <v>439</v>
      </c>
      <c r="B9566" s="61" t="s">
        <v>440</v>
      </c>
      <c r="C9566" s="62">
        <v>2006</v>
      </c>
      <c r="D9566" s="61" t="s">
        <v>78</v>
      </c>
      <c r="E9566" s="62">
        <v>32</v>
      </c>
      <c r="F9566" s="62">
        <v>66920</v>
      </c>
      <c r="G9566" s="62">
        <v>8240</v>
      </c>
      <c r="H9566" s="62">
        <v>21.46</v>
      </c>
      <c r="I9566" s="62">
        <v>2091.25</v>
      </c>
      <c r="J9566" s="62">
        <v>62235.6</v>
      </c>
      <c r="K9566" s="62">
        <v>19061.11</v>
      </c>
      <c r="L9566" s="62">
        <v>28694</v>
      </c>
      <c r="M9566" s="62">
        <v>74.72</v>
      </c>
      <c r="N9566" s="62">
        <v>595.66</v>
      </c>
      <c r="O9566" s="62">
        <v>229863.59</v>
      </c>
      <c r="P9566" s="63"/>
      <c r="Q9566" s="63"/>
      <c r="R9566" s="63"/>
      <c r="S9566" s="63"/>
      <c r="T9566" s="63"/>
      <c r="U9566" s="63"/>
      <c r="V9566" s="63"/>
      <c r="W9566" s="63"/>
      <c r="X9566" s="63"/>
      <c r="Y9566" s="63"/>
      <c r="Z9566" s="62">
        <v>0</v>
      </c>
      <c r="AA9566" s="62">
        <v>8319</v>
      </c>
      <c r="AB9566" s="62">
        <v>21.66</v>
      </c>
      <c r="AC9566" s="62">
        <v>0</v>
      </c>
    </row>
    <row r="9567" spans="1:29" x14ac:dyDescent="0.25">
      <c r="A9567" s="61" t="s">
        <v>462</v>
      </c>
      <c r="B9567" s="61" t="s">
        <v>463</v>
      </c>
      <c r="C9567" s="62">
        <v>2004</v>
      </c>
      <c r="D9567" s="61" t="s">
        <v>301</v>
      </c>
      <c r="E9567" s="62">
        <v>5</v>
      </c>
      <c r="F9567" s="62">
        <v>15423</v>
      </c>
      <c r="G9567" s="62">
        <v>1863</v>
      </c>
      <c r="H9567" s="62">
        <v>31.05</v>
      </c>
      <c r="I9567" s="62">
        <v>3084.6</v>
      </c>
      <c r="J9567" s="62">
        <v>14343.39</v>
      </c>
      <c r="K9567" s="62">
        <v>613.97</v>
      </c>
      <c r="L9567" s="62">
        <v>657</v>
      </c>
      <c r="M9567" s="62">
        <v>10.95</v>
      </c>
      <c r="N9567" s="62">
        <v>122.79</v>
      </c>
      <c r="O9567" s="62">
        <v>7404.01</v>
      </c>
      <c r="P9567" s="63"/>
      <c r="Q9567" s="63"/>
      <c r="R9567" s="63"/>
      <c r="S9567" s="63"/>
      <c r="T9567" s="63"/>
      <c r="U9567" s="63"/>
      <c r="V9567" s="63"/>
      <c r="W9567" s="63"/>
      <c r="X9567" s="63"/>
      <c r="Y9567" s="63"/>
      <c r="Z9567" s="62">
        <v>31</v>
      </c>
      <c r="AA9567" s="62">
        <v>2124</v>
      </c>
      <c r="AB9567" s="62">
        <v>35.4</v>
      </c>
      <c r="AC9567" s="62">
        <v>6.2</v>
      </c>
    </row>
    <row r="9568" spans="1:29" x14ac:dyDescent="0.25">
      <c r="A9568" s="61" t="s">
        <v>475</v>
      </c>
      <c r="B9568" s="61" t="s">
        <v>476</v>
      </c>
      <c r="C9568" s="62">
        <v>2009</v>
      </c>
      <c r="D9568" s="61" t="s">
        <v>477</v>
      </c>
      <c r="E9568" s="62">
        <v>20</v>
      </c>
      <c r="F9568" s="62">
        <v>91600</v>
      </c>
      <c r="G9568" s="62">
        <v>15332</v>
      </c>
      <c r="H9568" s="62">
        <v>63.88</v>
      </c>
      <c r="I9568" s="62">
        <v>4580</v>
      </c>
      <c r="J9568" s="62">
        <v>85188</v>
      </c>
      <c r="K9568" s="62">
        <v>5375</v>
      </c>
      <c r="L9568" s="62">
        <v>7785</v>
      </c>
      <c r="M9568" s="62">
        <v>32.44</v>
      </c>
      <c r="N9568" s="62">
        <v>268.75</v>
      </c>
      <c r="O9568" s="62">
        <v>64818.74</v>
      </c>
      <c r="P9568" s="63"/>
      <c r="Q9568" s="63"/>
      <c r="R9568" s="63"/>
      <c r="S9568" s="63"/>
      <c r="T9568" s="63"/>
      <c r="U9568" s="63"/>
      <c r="V9568" s="63"/>
      <c r="W9568" s="63"/>
      <c r="X9568" s="63"/>
      <c r="Y9568" s="63"/>
      <c r="Z9568" s="62">
        <v>61570</v>
      </c>
      <c r="AA9568" s="62">
        <v>5728</v>
      </c>
      <c r="AB9568" s="62">
        <v>23.87</v>
      </c>
      <c r="AC9568" s="62">
        <v>3078.5</v>
      </c>
    </row>
    <row r="9569" spans="1:29" x14ac:dyDescent="0.25">
      <c r="A9569" s="61" t="s">
        <v>130</v>
      </c>
      <c r="B9569" s="61" t="s">
        <v>131</v>
      </c>
      <c r="C9569" s="62">
        <v>2018</v>
      </c>
      <c r="D9569" s="61" t="s">
        <v>72</v>
      </c>
      <c r="E9569" s="62">
        <v>52</v>
      </c>
      <c r="F9569" s="62">
        <v>416480</v>
      </c>
      <c r="G9569" s="62">
        <v>46803</v>
      </c>
      <c r="H9569" s="62">
        <v>75</v>
      </c>
      <c r="I9569" s="62">
        <v>8009.23</v>
      </c>
      <c r="J9569" s="62">
        <v>387326.4</v>
      </c>
      <c r="K9569" s="62">
        <v>0</v>
      </c>
      <c r="L9569" s="63"/>
      <c r="M9569" s="63"/>
      <c r="N9569" s="63"/>
      <c r="O9569" s="63"/>
      <c r="P9569" s="63"/>
      <c r="Q9569" s="63"/>
      <c r="R9569" s="63"/>
      <c r="S9569" s="63"/>
      <c r="T9569" s="63"/>
      <c r="U9569" s="63"/>
      <c r="V9569" s="63"/>
      <c r="W9569" s="63"/>
      <c r="X9569" s="63"/>
      <c r="Y9569" s="63"/>
      <c r="Z9569" s="62">
        <v>1040</v>
      </c>
      <c r="AA9569" s="62">
        <v>7055</v>
      </c>
      <c r="AB9569" s="62">
        <v>11.31</v>
      </c>
      <c r="AC9569" s="62">
        <v>20</v>
      </c>
    </row>
    <row r="9570" spans="1:29" ht="30" x14ac:dyDescent="0.25">
      <c r="A9570" s="61" t="s">
        <v>387</v>
      </c>
      <c r="B9570" s="61" t="s">
        <v>388</v>
      </c>
      <c r="C9570" s="62">
        <v>2015</v>
      </c>
      <c r="D9570" s="61" t="s">
        <v>75</v>
      </c>
      <c r="E9570" s="62">
        <v>6</v>
      </c>
      <c r="F9570" s="63"/>
      <c r="G9570" s="63"/>
      <c r="H9570" s="63"/>
      <c r="I9570" s="63"/>
      <c r="J9570" s="63"/>
      <c r="K9570" s="62">
        <v>0</v>
      </c>
      <c r="L9570" s="63"/>
      <c r="M9570" s="63"/>
      <c r="N9570" s="63"/>
      <c r="O9570" s="63"/>
      <c r="P9570" s="63"/>
      <c r="Q9570" s="63"/>
      <c r="R9570" s="63"/>
      <c r="S9570" s="63"/>
      <c r="T9570" s="63"/>
      <c r="U9570" s="63"/>
      <c r="V9570" s="63"/>
      <c r="W9570" s="63"/>
      <c r="X9570" s="63"/>
      <c r="Y9570" s="63"/>
      <c r="Z9570" s="62">
        <v>12.7</v>
      </c>
      <c r="AA9570" s="62">
        <v>1592</v>
      </c>
      <c r="AB9570" s="62">
        <v>22.11</v>
      </c>
      <c r="AC9570" s="62">
        <v>2.12</v>
      </c>
    </row>
    <row r="9571" spans="1:29" x14ac:dyDescent="0.25">
      <c r="A9571" s="61" t="s">
        <v>210</v>
      </c>
      <c r="B9571" s="61" t="s">
        <v>211</v>
      </c>
      <c r="C9571" s="62">
        <v>2016</v>
      </c>
      <c r="D9571" s="61" t="s">
        <v>86</v>
      </c>
      <c r="E9571" s="62">
        <v>70</v>
      </c>
      <c r="F9571" s="62">
        <v>500081</v>
      </c>
      <c r="G9571" s="62">
        <v>106888</v>
      </c>
      <c r="H9571" s="62">
        <v>127.25</v>
      </c>
      <c r="I9571" s="62">
        <v>7144.01</v>
      </c>
      <c r="J9571" s="62">
        <v>465075.33</v>
      </c>
      <c r="K9571" s="62">
        <v>49843.839999999997</v>
      </c>
      <c r="L9571" s="62">
        <v>86947</v>
      </c>
      <c r="M9571" s="62">
        <v>103.51</v>
      </c>
      <c r="N9571" s="62">
        <v>712.05</v>
      </c>
      <c r="O9571" s="62">
        <v>601081.82999999996</v>
      </c>
      <c r="P9571" s="63"/>
      <c r="Q9571" s="63"/>
      <c r="R9571" s="63"/>
      <c r="S9571" s="63"/>
      <c r="T9571" s="63"/>
      <c r="U9571" s="63"/>
      <c r="V9571" s="63"/>
      <c r="W9571" s="63"/>
      <c r="X9571" s="63"/>
      <c r="Y9571" s="63"/>
      <c r="Z9571" s="62">
        <v>1198.57</v>
      </c>
      <c r="AA9571" s="62">
        <v>124875</v>
      </c>
      <c r="AB9571" s="62">
        <v>148.66</v>
      </c>
      <c r="AC9571" s="62">
        <v>17.12</v>
      </c>
    </row>
    <row r="9572" spans="1:29" x14ac:dyDescent="0.25">
      <c r="A9572" s="61" t="s">
        <v>420</v>
      </c>
      <c r="B9572" s="61" t="s">
        <v>421</v>
      </c>
      <c r="C9572" s="62">
        <v>2006</v>
      </c>
      <c r="D9572" s="61" t="s">
        <v>99</v>
      </c>
      <c r="E9572" s="62">
        <v>120</v>
      </c>
      <c r="F9572" s="62">
        <v>502960</v>
      </c>
      <c r="G9572" s="62">
        <v>88239</v>
      </c>
      <c r="H9572" s="62">
        <v>61.28</v>
      </c>
      <c r="I9572" s="62">
        <v>4191.33</v>
      </c>
      <c r="J9572" s="62">
        <v>467752.8</v>
      </c>
      <c r="K9572" s="62">
        <v>51277.4</v>
      </c>
      <c r="L9572" s="62">
        <v>79488</v>
      </c>
      <c r="M9572" s="62">
        <v>55.2</v>
      </c>
      <c r="N9572" s="62">
        <v>427.31</v>
      </c>
      <c r="O9572" s="62">
        <v>618369.56000000006</v>
      </c>
      <c r="P9572" s="63"/>
      <c r="Q9572" s="63"/>
      <c r="R9572" s="63"/>
      <c r="S9572" s="63"/>
      <c r="T9572" s="63"/>
      <c r="U9572" s="63"/>
      <c r="V9572" s="63"/>
      <c r="W9572" s="63"/>
      <c r="X9572" s="63"/>
      <c r="Y9572" s="63"/>
      <c r="Z9572" s="62">
        <v>960</v>
      </c>
      <c r="AA9572" s="62">
        <v>59930</v>
      </c>
      <c r="AB9572" s="62">
        <v>41.62</v>
      </c>
      <c r="AC9572" s="62">
        <v>8</v>
      </c>
    </row>
    <row r="9573" spans="1:29" x14ac:dyDescent="0.25">
      <c r="A9573" s="61" t="s">
        <v>315</v>
      </c>
      <c r="B9573" s="61" t="s">
        <v>316</v>
      </c>
      <c r="C9573" s="62">
        <v>2008</v>
      </c>
      <c r="D9573" s="61" t="s">
        <v>78</v>
      </c>
      <c r="E9573" s="62">
        <v>42</v>
      </c>
      <c r="F9573" s="62">
        <v>419456</v>
      </c>
      <c r="G9573" s="62">
        <v>59474</v>
      </c>
      <c r="H9573" s="62">
        <v>118</v>
      </c>
      <c r="I9573" s="62">
        <v>9987.0499999999993</v>
      </c>
      <c r="J9573" s="62">
        <v>390094.08000000002</v>
      </c>
      <c r="K9573" s="62">
        <v>0</v>
      </c>
      <c r="L9573" s="63"/>
      <c r="M9573" s="63"/>
      <c r="N9573" s="63"/>
      <c r="O9573" s="63"/>
      <c r="P9573" s="63"/>
      <c r="Q9573" s="63"/>
      <c r="R9573" s="63"/>
      <c r="S9573" s="63"/>
      <c r="T9573" s="63"/>
      <c r="U9573" s="63"/>
      <c r="V9573" s="63"/>
      <c r="W9573" s="63"/>
      <c r="X9573" s="63"/>
      <c r="Y9573" s="63"/>
      <c r="Z9573" s="62">
        <v>1311.34</v>
      </c>
      <c r="AA9573" s="62">
        <v>5181</v>
      </c>
      <c r="AB9573" s="62">
        <v>10.28</v>
      </c>
      <c r="AC9573" s="62">
        <v>31.22</v>
      </c>
    </row>
    <row r="9574" spans="1:29" x14ac:dyDescent="0.25">
      <c r="A9574" s="61" t="s">
        <v>113</v>
      </c>
      <c r="B9574" s="61" t="s">
        <v>114</v>
      </c>
      <c r="C9574" s="62">
        <v>2010</v>
      </c>
      <c r="D9574" s="61" t="s">
        <v>175</v>
      </c>
      <c r="E9574" s="62">
        <v>12</v>
      </c>
      <c r="F9574" s="63"/>
      <c r="G9574" s="63"/>
      <c r="H9574" s="63"/>
      <c r="I9574" s="63"/>
      <c r="J9574" s="63"/>
      <c r="K9574" s="62">
        <v>0</v>
      </c>
      <c r="L9574" s="63"/>
      <c r="M9574" s="63"/>
      <c r="N9574" s="63"/>
      <c r="O9574" s="63"/>
      <c r="P9574" s="63"/>
      <c r="Q9574" s="63"/>
      <c r="R9574" s="63"/>
      <c r="S9574" s="63"/>
      <c r="T9574" s="63"/>
      <c r="U9574" s="63"/>
      <c r="V9574" s="63"/>
      <c r="W9574" s="63"/>
      <c r="X9574" s="63"/>
      <c r="Y9574" s="63"/>
      <c r="Z9574" s="62">
        <v>0</v>
      </c>
      <c r="AA9574" s="63"/>
      <c r="AB9574" s="63"/>
      <c r="AC9574" s="62">
        <v>0</v>
      </c>
    </row>
    <row r="9575" spans="1:29" x14ac:dyDescent="0.25">
      <c r="A9575" s="61" t="s">
        <v>524</v>
      </c>
      <c r="B9575" s="61" t="s">
        <v>525</v>
      </c>
      <c r="C9575" s="62">
        <v>2008</v>
      </c>
      <c r="D9575" s="61" t="s">
        <v>99</v>
      </c>
      <c r="E9575" s="62">
        <v>60</v>
      </c>
      <c r="F9575" s="62">
        <v>654900</v>
      </c>
      <c r="G9575" s="62">
        <v>117046</v>
      </c>
      <c r="H9575" s="62">
        <v>162.56</v>
      </c>
      <c r="I9575" s="62">
        <v>10915</v>
      </c>
      <c r="J9575" s="62">
        <v>609057</v>
      </c>
      <c r="K9575" s="62">
        <v>0</v>
      </c>
      <c r="L9575" s="63"/>
      <c r="M9575" s="63"/>
      <c r="N9575" s="63"/>
      <c r="O9575" s="63"/>
      <c r="P9575" s="63"/>
      <c r="Q9575" s="63"/>
      <c r="R9575" s="63"/>
      <c r="S9575" s="63"/>
      <c r="T9575" s="63"/>
      <c r="U9575" s="63"/>
      <c r="V9575" s="63"/>
      <c r="W9575" s="63"/>
      <c r="X9575" s="63"/>
      <c r="Y9575" s="63"/>
      <c r="Z9575" s="62">
        <v>0</v>
      </c>
      <c r="AA9575" s="63"/>
      <c r="AB9575" s="63"/>
      <c r="AC9575" s="62">
        <v>0</v>
      </c>
    </row>
    <row r="9576" spans="1:29" ht="30" x14ac:dyDescent="0.25">
      <c r="A9576" s="61" t="s">
        <v>391</v>
      </c>
      <c r="B9576" s="61" t="s">
        <v>392</v>
      </c>
      <c r="C9576" s="62">
        <v>2003</v>
      </c>
      <c r="D9576" s="61" t="s">
        <v>86</v>
      </c>
      <c r="E9576" s="62">
        <v>160</v>
      </c>
      <c r="F9576" s="62">
        <v>16129</v>
      </c>
      <c r="G9576" s="62">
        <v>4937</v>
      </c>
      <c r="H9576" s="62">
        <v>2.57</v>
      </c>
      <c r="I9576" s="62">
        <v>100.81</v>
      </c>
      <c r="J9576" s="62">
        <v>14999.97</v>
      </c>
      <c r="K9576" s="62">
        <v>2181</v>
      </c>
      <c r="L9576" s="62">
        <v>3353</v>
      </c>
      <c r="M9576" s="62">
        <v>1.75</v>
      </c>
      <c r="N9576" s="62">
        <v>13.63</v>
      </c>
      <c r="O9576" s="62">
        <v>26301.33</v>
      </c>
      <c r="P9576" s="63"/>
      <c r="Q9576" s="63"/>
      <c r="R9576" s="63"/>
      <c r="S9576" s="63"/>
      <c r="T9576" s="63"/>
      <c r="U9576" s="63"/>
      <c r="V9576" s="63"/>
      <c r="W9576" s="63"/>
      <c r="X9576" s="63"/>
      <c r="Y9576" s="63"/>
      <c r="Z9576" s="62">
        <v>6279</v>
      </c>
      <c r="AA9576" s="62">
        <v>22713</v>
      </c>
      <c r="AB9576" s="62">
        <v>11.83</v>
      </c>
      <c r="AC9576" s="62">
        <v>39.24</v>
      </c>
    </row>
    <row r="9577" spans="1:29" ht="30" x14ac:dyDescent="0.25">
      <c r="A9577" s="61" t="s">
        <v>142</v>
      </c>
      <c r="B9577" s="61" t="s">
        <v>143</v>
      </c>
      <c r="C9577" s="62">
        <v>2011</v>
      </c>
      <c r="D9577" s="61" t="s">
        <v>99</v>
      </c>
      <c r="E9577" s="62">
        <v>100</v>
      </c>
      <c r="F9577" s="62">
        <v>678960</v>
      </c>
      <c r="G9577" s="62">
        <v>117443</v>
      </c>
      <c r="H9577" s="62">
        <v>97.87</v>
      </c>
      <c r="I9577" s="62">
        <v>6789.6</v>
      </c>
      <c r="J9577" s="62">
        <v>631432.80000000005</v>
      </c>
      <c r="K9577" s="62">
        <v>9536.3700000000008</v>
      </c>
      <c r="L9577" s="62">
        <v>12870</v>
      </c>
      <c r="M9577" s="62">
        <v>10.73</v>
      </c>
      <c r="N9577" s="62">
        <v>95.36</v>
      </c>
      <c r="O9577" s="62">
        <v>115001.98</v>
      </c>
      <c r="P9577" s="63"/>
      <c r="Q9577" s="63"/>
      <c r="R9577" s="63"/>
      <c r="S9577" s="63"/>
      <c r="T9577" s="63"/>
      <c r="U9577" s="63"/>
      <c r="V9577" s="63"/>
      <c r="W9577" s="63"/>
      <c r="X9577" s="63"/>
      <c r="Y9577" s="63"/>
      <c r="Z9577" s="62">
        <v>7350</v>
      </c>
      <c r="AA9577" s="62">
        <v>44026</v>
      </c>
      <c r="AB9577" s="62">
        <v>36.69</v>
      </c>
      <c r="AC9577" s="62">
        <v>73.5</v>
      </c>
    </row>
    <row r="9578" spans="1:29" ht="30" x14ac:dyDescent="0.25">
      <c r="A9578" s="61" t="s">
        <v>120</v>
      </c>
      <c r="B9578" s="61" t="s">
        <v>121</v>
      </c>
      <c r="C9578" s="62">
        <v>2006</v>
      </c>
      <c r="D9578" s="61" t="s">
        <v>89</v>
      </c>
      <c r="E9578" s="62">
        <v>20</v>
      </c>
      <c r="F9578" s="62">
        <v>61480</v>
      </c>
      <c r="G9578" s="62">
        <v>9995</v>
      </c>
      <c r="H9578" s="62">
        <v>41.65</v>
      </c>
      <c r="I9578" s="62">
        <v>3074</v>
      </c>
      <c r="J9578" s="62">
        <v>57176.4</v>
      </c>
      <c r="K9578" s="62">
        <v>6400.58</v>
      </c>
      <c r="L9578" s="62">
        <v>10249</v>
      </c>
      <c r="M9578" s="62">
        <v>42.7</v>
      </c>
      <c r="N9578" s="62">
        <v>320.02999999999997</v>
      </c>
      <c r="O9578" s="62">
        <v>77186.539999999994</v>
      </c>
      <c r="P9578" s="63"/>
      <c r="Q9578" s="63"/>
      <c r="R9578" s="63"/>
      <c r="S9578" s="63"/>
      <c r="T9578" s="63"/>
      <c r="U9578" s="63"/>
      <c r="V9578" s="63"/>
      <c r="W9578" s="63"/>
      <c r="X9578" s="63"/>
      <c r="Y9578" s="63"/>
      <c r="Z9578" s="62">
        <v>41000</v>
      </c>
      <c r="AA9578" s="62">
        <v>2133</v>
      </c>
      <c r="AB9578" s="62">
        <v>8.89</v>
      </c>
      <c r="AC9578" s="62">
        <v>2050</v>
      </c>
    </row>
    <row r="9579" spans="1:29" x14ac:dyDescent="0.25">
      <c r="A9579" s="61" t="s">
        <v>466</v>
      </c>
      <c r="B9579" s="61" t="s">
        <v>467</v>
      </c>
      <c r="C9579" s="62">
        <v>2016</v>
      </c>
      <c r="D9579" s="61" t="s">
        <v>94</v>
      </c>
      <c r="E9579" s="62">
        <v>2</v>
      </c>
      <c r="F9579" s="62">
        <v>3051</v>
      </c>
      <c r="G9579" s="62">
        <v>793</v>
      </c>
      <c r="H9579" s="62">
        <v>33.04</v>
      </c>
      <c r="I9579" s="62">
        <v>1525.5</v>
      </c>
      <c r="J9579" s="62">
        <v>2837.43</v>
      </c>
      <c r="K9579" s="62">
        <v>0</v>
      </c>
      <c r="L9579" s="63"/>
      <c r="M9579" s="63"/>
      <c r="N9579" s="63"/>
      <c r="O9579" s="63"/>
      <c r="P9579" s="63"/>
      <c r="Q9579" s="63"/>
      <c r="R9579" s="63"/>
      <c r="S9579" s="63"/>
      <c r="T9579" s="63"/>
      <c r="U9579" s="63"/>
      <c r="V9579" s="63"/>
      <c r="W9579" s="63"/>
      <c r="X9579" s="63"/>
      <c r="Y9579" s="63"/>
      <c r="Z9579" s="62">
        <v>0</v>
      </c>
      <c r="AA9579" s="63"/>
      <c r="AB9579" s="63"/>
      <c r="AC9579" s="62">
        <v>0</v>
      </c>
    </row>
    <row r="9580" spans="1:29" ht="30" x14ac:dyDescent="0.25">
      <c r="A9580" s="61" t="s">
        <v>255</v>
      </c>
      <c r="B9580" s="61" t="s">
        <v>256</v>
      </c>
      <c r="C9580" s="62">
        <v>2016</v>
      </c>
      <c r="D9580" s="61" t="s">
        <v>94</v>
      </c>
      <c r="E9580" s="62">
        <v>58</v>
      </c>
      <c r="F9580" s="63"/>
      <c r="G9580" s="63"/>
      <c r="H9580" s="63"/>
      <c r="I9580" s="63"/>
      <c r="J9580" s="63"/>
      <c r="K9580" s="62">
        <v>0</v>
      </c>
      <c r="L9580" s="63"/>
      <c r="M9580" s="63"/>
      <c r="N9580" s="63"/>
      <c r="O9580" s="63"/>
      <c r="P9580" s="63"/>
      <c r="Q9580" s="63"/>
      <c r="R9580" s="63"/>
      <c r="S9580" s="63"/>
      <c r="T9580" s="63"/>
      <c r="U9580" s="63"/>
      <c r="V9580" s="63"/>
      <c r="W9580" s="63"/>
      <c r="X9580" s="63"/>
      <c r="Y9580" s="63"/>
      <c r="Z9580" s="62">
        <v>0</v>
      </c>
      <c r="AA9580" s="63"/>
      <c r="AB9580" s="63"/>
      <c r="AC9580" s="62">
        <v>0</v>
      </c>
    </row>
    <row r="9581" spans="1:29" x14ac:dyDescent="0.25">
      <c r="A9581" s="61" t="s">
        <v>79</v>
      </c>
      <c r="B9581" s="61" t="s">
        <v>80</v>
      </c>
      <c r="C9581" s="62">
        <v>2008</v>
      </c>
      <c r="D9581" s="61" t="s">
        <v>99</v>
      </c>
      <c r="E9581" s="62">
        <v>64</v>
      </c>
      <c r="F9581" s="62">
        <v>225840</v>
      </c>
      <c r="G9581" s="62">
        <v>34961</v>
      </c>
      <c r="H9581" s="62">
        <v>45.52</v>
      </c>
      <c r="I9581" s="62">
        <v>3528.75</v>
      </c>
      <c r="J9581" s="62">
        <v>210031.2</v>
      </c>
      <c r="K9581" s="62">
        <v>34744.910000000003</v>
      </c>
      <c r="L9581" s="62">
        <v>46358</v>
      </c>
      <c r="M9581" s="62">
        <v>60.36</v>
      </c>
      <c r="N9581" s="63"/>
      <c r="O9581" s="63"/>
      <c r="P9581" s="63"/>
      <c r="Q9581" s="63"/>
      <c r="R9581" s="63"/>
      <c r="S9581" s="63"/>
      <c r="T9581" s="63"/>
      <c r="U9581" s="63"/>
      <c r="V9581" s="63"/>
      <c r="W9581" s="63"/>
      <c r="X9581" s="63"/>
      <c r="Y9581" s="63"/>
      <c r="Z9581" s="62">
        <v>153865</v>
      </c>
      <c r="AA9581" s="62">
        <v>10026</v>
      </c>
      <c r="AB9581" s="62">
        <v>13.05</v>
      </c>
      <c r="AC9581" s="62">
        <v>2404.14</v>
      </c>
    </row>
    <row r="9582" spans="1:29" ht="30" x14ac:dyDescent="0.25">
      <c r="A9582" s="61" t="s">
        <v>87</v>
      </c>
      <c r="B9582" s="61" t="s">
        <v>88</v>
      </c>
      <c r="C9582" s="62">
        <v>2008</v>
      </c>
      <c r="D9582" s="61" t="s">
        <v>78</v>
      </c>
      <c r="E9582" s="62">
        <v>40</v>
      </c>
      <c r="F9582" s="62">
        <v>134131</v>
      </c>
      <c r="G9582" s="62">
        <v>27637</v>
      </c>
      <c r="H9582" s="62">
        <v>57.58</v>
      </c>
      <c r="I9582" s="62">
        <v>3353.28</v>
      </c>
      <c r="J9582" s="62">
        <v>124741.83</v>
      </c>
      <c r="K9582" s="62">
        <v>13346.27</v>
      </c>
      <c r="L9582" s="62">
        <v>5807</v>
      </c>
      <c r="M9582" s="62">
        <v>12.1</v>
      </c>
      <c r="N9582" s="62">
        <v>333.66</v>
      </c>
      <c r="O9582" s="62">
        <v>160946.62</v>
      </c>
      <c r="P9582" s="63"/>
      <c r="Q9582" s="63"/>
      <c r="R9582" s="63"/>
      <c r="S9582" s="63"/>
      <c r="T9582" s="63"/>
      <c r="U9582" s="63"/>
      <c r="V9582" s="63"/>
      <c r="W9582" s="63"/>
      <c r="X9582" s="63"/>
      <c r="Y9582" s="63"/>
      <c r="Z9582" s="62">
        <v>138881</v>
      </c>
      <c r="AA9582" s="62">
        <v>13033</v>
      </c>
      <c r="AB9582" s="62">
        <v>27.15</v>
      </c>
      <c r="AC9582" s="62">
        <v>3472.03</v>
      </c>
    </row>
    <row r="9583" spans="1:29" ht="30" x14ac:dyDescent="0.25">
      <c r="A9583" s="61" t="s">
        <v>153</v>
      </c>
      <c r="B9583" s="61" t="s">
        <v>154</v>
      </c>
      <c r="C9583" s="62">
        <v>2008</v>
      </c>
      <c r="D9583" s="61" t="s">
        <v>94</v>
      </c>
      <c r="E9583" s="62">
        <v>16</v>
      </c>
      <c r="F9583" s="62">
        <v>2339</v>
      </c>
      <c r="G9583" s="62">
        <v>489</v>
      </c>
      <c r="H9583" s="62">
        <v>2.5499999999999998</v>
      </c>
      <c r="I9583" s="62">
        <v>146.19</v>
      </c>
      <c r="J9583" s="62">
        <v>2175.27</v>
      </c>
      <c r="K9583" s="62">
        <v>1019.4</v>
      </c>
      <c r="L9583" s="62">
        <v>1786</v>
      </c>
      <c r="M9583" s="62">
        <v>9.3000000000000007</v>
      </c>
      <c r="N9583" s="62">
        <v>63.71</v>
      </c>
      <c r="O9583" s="62">
        <v>12293.23</v>
      </c>
      <c r="P9583" s="63"/>
      <c r="Q9583" s="63"/>
      <c r="R9583" s="63"/>
      <c r="S9583" s="63"/>
      <c r="T9583" s="63"/>
      <c r="U9583" s="63"/>
      <c r="V9583" s="63"/>
      <c r="W9583" s="63"/>
      <c r="X9583" s="63"/>
      <c r="Y9583" s="63"/>
      <c r="Z9583" s="62">
        <v>0</v>
      </c>
      <c r="AA9583" s="63"/>
      <c r="AB9583" s="63"/>
      <c r="AC9583" s="62">
        <v>0</v>
      </c>
    </row>
    <row r="9584" spans="1:29" x14ac:dyDescent="0.25">
      <c r="A9584" s="61" t="s">
        <v>397</v>
      </c>
      <c r="B9584" s="61" t="s">
        <v>398</v>
      </c>
      <c r="C9584" s="62">
        <v>2016</v>
      </c>
      <c r="D9584" s="61" t="s">
        <v>99</v>
      </c>
      <c r="E9584" s="62">
        <v>50</v>
      </c>
      <c r="F9584" s="62">
        <v>439120</v>
      </c>
      <c r="G9584" s="62">
        <v>83309</v>
      </c>
      <c r="H9584" s="62">
        <v>138.85</v>
      </c>
      <c r="I9584" s="62">
        <v>8782.4</v>
      </c>
      <c r="J9584" s="62">
        <v>408381.6</v>
      </c>
      <c r="K9584" s="62">
        <v>0</v>
      </c>
      <c r="L9584" s="63"/>
      <c r="M9584" s="63"/>
      <c r="N9584" s="63"/>
      <c r="O9584" s="63"/>
      <c r="P9584" s="63"/>
      <c r="Q9584" s="63"/>
      <c r="R9584" s="63"/>
      <c r="S9584" s="63"/>
      <c r="T9584" s="63"/>
      <c r="U9584" s="63"/>
      <c r="V9584" s="63"/>
      <c r="W9584" s="63"/>
      <c r="X9584" s="63"/>
      <c r="Y9584" s="63"/>
      <c r="Z9584" s="62">
        <v>94200</v>
      </c>
      <c r="AA9584" s="62">
        <v>10409</v>
      </c>
      <c r="AB9584" s="62">
        <v>17.350000000000001</v>
      </c>
      <c r="AC9584" s="62">
        <v>1884</v>
      </c>
    </row>
    <row r="9585" spans="1:29" x14ac:dyDescent="0.25">
      <c r="A9585" s="61" t="s">
        <v>204</v>
      </c>
      <c r="B9585" s="61" t="s">
        <v>205</v>
      </c>
      <c r="C9585" s="62">
        <v>2012</v>
      </c>
      <c r="D9585" s="61" t="s">
        <v>78</v>
      </c>
      <c r="E9585" s="62">
        <v>45</v>
      </c>
      <c r="F9585" s="62">
        <v>381520</v>
      </c>
      <c r="G9585" s="62">
        <v>41926</v>
      </c>
      <c r="H9585" s="62">
        <v>77.64</v>
      </c>
      <c r="I9585" s="62">
        <v>8478.2199999999993</v>
      </c>
      <c r="J9585" s="62">
        <v>354813.6</v>
      </c>
      <c r="K9585" s="62">
        <v>0</v>
      </c>
      <c r="L9585" s="63"/>
      <c r="M9585" s="63"/>
      <c r="N9585" s="63"/>
      <c r="O9585" s="63"/>
      <c r="P9585" s="63"/>
      <c r="Q9585" s="63"/>
      <c r="R9585" s="63"/>
      <c r="S9585" s="63"/>
      <c r="T9585" s="63"/>
      <c r="U9585" s="63"/>
      <c r="V9585" s="63"/>
      <c r="W9585" s="63"/>
      <c r="X9585" s="63"/>
      <c r="Y9585" s="63"/>
      <c r="Z9585" s="62">
        <v>0</v>
      </c>
      <c r="AA9585" s="63"/>
      <c r="AB9585" s="63"/>
      <c r="AC9585" s="62">
        <v>0</v>
      </c>
    </row>
    <row r="9586" spans="1:29" ht="30" x14ac:dyDescent="0.25">
      <c r="A9586" s="61" t="s">
        <v>269</v>
      </c>
      <c r="B9586" s="61" t="s">
        <v>270</v>
      </c>
      <c r="C9586" s="62">
        <v>2007</v>
      </c>
      <c r="D9586" s="61" t="s">
        <v>94</v>
      </c>
      <c r="E9586" s="62">
        <v>2</v>
      </c>
      <c r="F9586" s="62">
        <v>10663</v>
      </c>
      <c r="G9586" s="62">
        <v>1268</v>
      </c>
      <c r="H9586" s="62">
        <v>52.83</v>
      </c>
      <c r="I9586" s="62">
        <v>5331.5</v>
      </c>
      <c r="J9586" s="62">
        <v>9916.59</v>
      </c>
      <c r="K9586" s="62">
        <v>479.15</v>
      </c>
      <c r="L9586" s="62">
        <v>885</v>
      </c>
      <c r="M9586" s="62">
        <v>36.880000000000003</v>
      </c>
      <c r="N9586" s="62">
        <v>239.57</v>
      </c>
      <c r="O9586" s="62">
        <v>5778.17</v>
      </c>
      <c r="P9586" s="63"/>
      <c r="Q9586" s="63"/>
      <c r="R9586" s="63"/>
      <c r="S9586" s="63"/>
      <c r="T9586" s="63"/>
      <c r="U9586" s="62">
        <v>801</v>
      </c>
      <c r="V9586" s="62">
        <v>1933</v>
      </c>
      <c r="W9586" s="62">
        <v>80.540000000000006</v>
      </c>
      <c r="X9586" s="62">
        <v>400</v>
      </c>
      <c r="Y9586" s="62">
        <v>17929.580000000002</v>
      </c>
      <c r="Z9586" s="62">
        <v>18600</v>
      </c>
      <c r="AA9586" s="62">
        <v>618</v>
      </c>
      <c r="AB9586" s="62">
        <v>25.75</v>
      </c>
      <c r="AC9586" s="62">
        <v>9300</v>
      </c>
    </row>
    <row r="9587" spans="1:29" ht="30" x14ac:dyDescent="0.25">
      <c r="A9587" s="61" t="s">
        <v>393</v>
      </c>
      <c r="B9587" s="61" t="s">
        <v>394</v>
      </c>
      <c r="C9587" s="62">
        <v>2012</v>
      </c>
      <c r="D9587" s="61" t="s">
        <v>94</v>
      </c>
      <c r="E9587" s="62">
        <v>1</v>
      </c>
      <c r="F9587" s="62">
        <v>0</v>
      </c>
      <c r="G9587" s="62">
        <v>0</v>
      </c>
      <c r="H9587" s="62">
        <v>0</v>
      </c>
      <c r="I9587" s="62">
        <v>0</v>
      </c>
      <c r="J9587" s="62">
        <v>0</v>
      </c>
      <c r="K9587" s="62">
        <v>0</v>
      </c>
      <c r="L9587" s="63"/>
      <c r="M9587" s="63"/>
      <c r="N9587" s="63"/>
      <c r="O9587" s="63"/>
      <c r="P9587" s="63"/>
      <c r="Q9587" s="63"/>
      <c r="R9587" s="63"/>
      <c r="S9587" s="63"/>
      <c r="T9587" s="63"/>
      <c r="U9587" s="63"/>
      <c r="V9587" s="63"/>
      <c r="W9587" s="63"/>
      <c r="X9587" s="63"/>
      <c r="Y9587" s="63"/>
      <c r="Z9587" s="62">
        <v>96.25</v>
      </c>
      <c r="AA9587" s="62">
        <v>341</v>
      </c>
      <c r="AB9587" s="62">
        <v>28.42</v>
      </c>
      <c r="AC9587" s="62">
        <v>96.25</v>
      </c>
    </row>
    <row r="9588" spans="1:29" ht="30" x14ac:dyDescent="0.25">
      <c r="A9588" s="61" t="s">
        <v>247</v>
      </c>
      <c r="B9588" s="61" t="s">
        <v>248</v>
      </c>
      <c r="C9588" s="62">
        <v>2014</v>
      </c>
      <c r="D9588" s="61" t="s">
        <v>150</v>
      </c>
      <c r="E9588" s="62">
        <v>2</v>
      </c>
      <c r="F9588" s="62">
        <v>6811</v>
      </c>
      <c r="G9588" s="62">
        <v>1189</v>
      </c>
      <c r="H9588" s="62">
        <v>49.54</v>
      </c>
      <c r="I9588" s="62">
        <v>3405.5</v>
      </c>
      <c r="J9588" s="62">
        <v>6334.23</v>
      </c>
      <c r="K9588" s="62">
        <v>559.65</v>
      </c>
      <c r="L9588" s="62">
        <v>836</v>
      </c>
      <c r="M9588" s="62">
        <v>34.83</v>
      </c>
      <c r="N9588" s="62">
        <v>279.83</v>
      </c>
      <c r="O9588" s="62">
        <v>6749</v>
      </c>
      <c r="P9588" s="63"/>
      <c r="Q9588" s="63"/>
      <c r="R9588" s="63"/>
      <c r="S9588" s="63"/>
      <c r="T9588" s="63"/>
      <c r="U9588" s="63"/>
      <c r="V9588" s="63"/>
      <c r="W9588" s="63"/>
      <c r="X9588" s="63"/>
      <c r="Y9588" s="63"/>
      <c r="Z9588" s="62">
        <v>308</v>
      </c>
      <c r="AA9588" s="62">
        <v>594</v>
      </c>
      <c r="AB9588" s="62">
        <v>24.75</v>
      </c>
      <c r="AC9588" s="62">
        <v>154</v>
      </c>
    </row>
    <row r="9589" spans="1:29" ht="30" x14ac:dyDescent="0.25">
      <c r="A9589" s="61" t="s">
        <v>348</v>
      </c>
      <c r="B9589" s="61" t="s">
        <v>349</v>
      </c>
      <c r="C9589" s="62">
        <v>2004</v>
      </c>
      <c r="D9589" s="61" t="s">
        <v>78</v>
      </c>
      <c r="E9589" s="62">
        <v>48</v>
      </c>
      <c r="F9589" s="62">
        <v>682937</v>
      </c>
      <c r="G9589" s="62">
        <v>101725</v>
      </c>
      <c r="H9589" s="62">
        <v>176.61</v>
      </c>
      <c r="I9589" s="62">
        <v>14227.85</v>
      </c>
      <c r="J9589" s="62">
        <v>635131.41</v>
      </c>
      <c r="K9589" s="62">
        <v>0</v>
      </c>
      <c r="L9589" s="63"/>
      <c r="M9589" s="63"/>
      <c r="N9589" s="63"/>
      <c r="O9589" s="63"/>
      <c r="P9589" s="63"/>
      <c r="Q9589" s="63"/>
      <c r="R9589" s="63"/>
      <c r="S9589" s="63"/>
      <c r="T9589" s="63"/>
      <c r="U9589" s="63"/>
      <c r="V9589" s="63"/>
      <c r="W9589" s="63"/>
      <c r="X9589" s="63"/>
      <c r="Y9589" s="63"/>
      <c r="Z9589" s="62">
        <v>311.12</v>
      </c>
      <c r="AA9589" s="62">
        <v>21734</v>
      </c>
      <c r="AB9589" s="62">
        <v>37.729999999999997</v>
      </c>
      <c r="AC9589" s="62">
        <v>6.48</v>
      </c>
    </row>
    <row r="9590" spans="1:29" x14ac:dyDescent="0.25">
      <c r="A9590" s="61" t="s">
        <v>190</v>
      </c>
      <c r="B9590" s="61" t="s">
        <v>191</v>
      </c>
      <c r="C9590" s="62">
        <v>2004</v>
      </c>
      <c r="D9590" s="61" t="s">
        <v>99</v>
      </c>
      <c r="E9590" s="62">
        <v>19</v>
      </c>
      <c r="F9590" s="62">
        <v>67740</v>
      </c>
      <c r="G9590" s="62">
        <v>8395</v>
      </c>
      <c r="H9590" s="62">
        <v>36.82</v>
      </c>
      <c r="I9590" s="62">
        <v>3565.26</v>
      </c>
      <c r="J9590" s="62">
        <v>62998.2</v>
      </c>
      <c r="K9590" s="62">
        <v>4426</v>
      </c>
      <c r="L9590" s="62">
        <v>5732</v>
      </c>
      <c r="M9590" s="62">
        <v>25.14</v>
      </c>
      <c r="N9590" s="62">
        <v>232.95</v>
      </c>
      <c r="O9590" s="62">
        <v>53374.46</v>
      </c>
      <c r="P9590" s="63"/>
      <c r="Q9590" s="63"/>
      <c r="R9590" s="63"/>
      <c r="S9590" s="63"/>
      <c r="T9590" s="63"/>
      <c r="U9590" s="63"/>
      <c r="V9590" s="63"/>
      <c r="W9590" s="63"/>
      <c r="X9590" s="63"/>
      <c r="Y9590" s="63"/>
      <c r="Z9590" s="62">
        <v>410</v>
      </c>
      <c r="AA9590" s="62">
        <v>3608</v>
      </c>
      <c r="AB9590" s="62">
        <v>15.82</v>
      </c>
      <c r="AC9590" s="62">
        <v>21.58</v>
      </c>
    </row>
    <row r="9591" spans="1:29" x14ac:dyDescent="0.25">
      <c r="A9591" s="61" t="s">
        <v>241</v>
      </c>
      <c r="B9591" s="61" t="s">
        <v>242</v>
      </c>
      <c r="C9591" s="62">
        <v>2010</v>
      </c>
      <c r="D9591" s="61" t="s">
        <v>89</v>
      </c>
      <c r="E9591" s="62">
        <v>69</v>
      </c>
      <c r="F9591" s="62">
        <v>317440</v>
      </c>
      <c r="G9591" s="62">
        <v>38284</v>
      </c>
      <c r="H9591" s="62">
        <v>46.24</v>
      </c>
      <c r="I9591" s="62">
        <v>4600.58</v>
      </c>
      <c r="J9591" s="62">
        <v>295219.20000000001</v>
      </c>
      <c r="K9591" s="62">
        <v>23622.7</v>
      </c>
      <c r="L9591" s="62">
        <v>51474</v>
      </c>
      <c r="M9591" s="62">
        <v>62.17</v>
      </c>
      <c r="N9591" s="63"/>
      <c r="O9591" s="63"/>
      <c r="P9591" s="63"/>
      <c r="Q9591" s="63"/>
      <c r="R9591" s="63"/>
      <c r="S9591" s="63"/>
      <c r="T9591" s="63"/>
      <c r="U9591" s="63"/>
      <c r="V9591" s="63"/>
      <c r="W9591" s="63"/>
      <c r="X9591" s="63"/>
      <c r="Y9591" s="63"/>
      <c r="Z9591" s="62">
        <v>278700</v>
      </c>
      <c r="AA9591" s="62">
        <v>24657</v>
      </c>
      <c r="AB9591" s="62">
        <v>29.78</v>
      </c>
      <c r="AC9591" s="62">
        <v>4039.13</v>
      </c>
    </row>
    <row r="9592" spans="1:29" ht="30" x14ac:dyDescent="0.25">
      <c r="A9592" s="61" t="s">
        <v>415</v>
      </c>
      <c r="B9592" s="61" t="s">
        <v>416</v>
      </c>
      <c r="C9592" s="62">
        <v>2016</v>
      </c>
      <c r="D9592" s="61" t="s">
        <v>75</v>
      </c>
      <c r="E9592" s="62">
        <v>7</v>
      </c>
      <c r="F9592" s="62">
        <v>571</v>
      </c>
      <c r="G9592" s="62">
        <v>125</v>
      </c>
      <c r="H9592" s="62">
        <v>1.49</v>
      </c>
      <c r="I9592" s="62">
        <v>81.569999999999993</v>
      </c>
      <c r="J9592" s="62">
        <v>531.03</v>
      </c>
      <c r="K9592" s="62">
        <v>526.66999999999996</v>
      </c>
      <c r="L9592" s="62">
        <v>665</v>
      </c>
      <c r="M9592" s="62">
        <v>7.92</v>
      </c>
      <c r="N9592" s="62">
        <v>75.239999999999995</v>
      </c>
      <c r="O9592" s="62">
        <v>6351.31</v>
      </c>
      <c r="P9592" s="63"/>
      <c r="Q9592" s="63"/>
      <c r="R9592" s="63"/>
      <c r="S9592" s="63"/>
      <c r="T9592" s="63"/>
      <c r="U9592" s="63"/>
      <c r="V9592" s="63"/>
      <c r="W9592" s="63"/>
      <c r="X9592" s="63"/>
      <c r="Y9592" s="63"/>
      <c r="Z9592" s="62">
        <v>50000</v>
      </c>
      <c r="AA9592" s="62">
        <v>8290</v>
      </c>
      <c r="AB9592" s="62">
        <v>98.69</v>
      </c>
      <c r="AC9592" s="62">
        <v>7142.86</v>
      </c>
    </row>
    <row r="9593" spans="1:29" ht="60" x14ac:dyDescent="0.25">
      <c r="A9593" s="61" t="s">
        <v>567</v>
      </c>
      <c r="B9593" s="61" t="s">
        <v>568</v>
      </c>
      <c r="C9593" s="62">
        <v>2009</v>
      </c>
      <c r="D9593" s="61" t="s">
        <v>75</v>
      </c>
      <c r="E9593" s="62">
        <v>4</v>
      </c>
      <c r="F9593" s="63"/>
      <c r="G9593" s="63"/>
      <c r="H9593" s="63"/>
      <c r="I9593" s="63"/>
      <c r="J9593" s="63"/>
      <c r="K9593" s="62">
        <v>0</v>
      </c>
      <c r="L9593" s="63"/>
      <c r="M9593" s="63"/>
      <c r="N9593" s="63"/>
      <c r="O9593" s="63"/>
      <c r="P9593" s="63"/>
      <c r="Q9593" s="63"/>
      <c r="R9593" s="63"/>
      <c r="S9593" s="63"/>
      <c r="T9593" s="63"/>
      <c r="U9593" s="63"/>
      <c r="V9593" s="63"/>
      <c r="W9593" s="63"/>
      <c r="X9593" s="63"/>
      <c r="Y9593" s="63"/>
      <c r="Z9593" s="62">
        <v>67.22</v>
      </c>
      <c r="AA9593" s="62">
        <v>291</v>
      </c>
      <c r="AB9593" s="62">
        <v>6.06</v>
      </c>
      <c r="AC9593" s="62">
        <v>16.8</v>
      </c>
    </row>
    <row r="9594" spans="1:29" ht="30" x14ac:dyDescent="0.25">
      <c r="A9594" s="61" t="s">
        <v>97</v>
      </c>
      <c r="B9594" s="61" t="s">
        <v>98</v>
      </c>
      <c r="C9594" s="62">
        <v>2011</v>
      </c>
      <c r="D9594" s="61" t="s">
        <v>86</v>
      </c>
      <c r="E9594" s="62">
        <v>36</v>
      </c>
      <c r="F9594" s="63"/>
      <c r="G9594" s="63"/>
      <c r="H9594" s="63"/>
      <c r="I9594" s="63"/>
      <c r="J9594" s="63"/>
      <c r="K9594" s="62">
        <v>0</v>
      </c>
      <c r="L9594" s="63"/>
      <c r="M9594" s="63"/>
      <c r="N9594" s="63"/>
      <c r="O9594" s="63"/>
      <c r="P9594" s="63"/>
      <c r="Q9594" s="63"/>
      <c r="R9594" s="63"/>
      <c r="S9594" s="63"/>
      <c r="T9594" s="63"/>
      <c r="U9594" s="63"/>
      <c r="V9594" s="63"/>
      <c r="W9594" s="63"/>
      <c r="X9594" s="63"/>
      <c r="Y9594" s="63"/>
      <c r="Z9594" s="62">
        <v>263870</v>
      </c>
      <c r="AA9594" s="62">
        <v>30768</v>
      </c>
      <c r="AB9594" s="62">
        <v>71.22</v>
      </c>
      <c r="AC9594" s="62">
        <v>7329.72</v>
      </c>
    </row>
    <row r="9595" spans="1:29" x14ac:dyDescent="0.25">
      <c r="A9595" s="61" t="s">
        <v>374</v>
      </c>
      <c r="B9595" s="61" t="s">
        <v>375</v>
      </c>
      <c r="C9595" s="62">
        <v>2018</v>
      </c>
      <c r="D9595" s="61" t="s">
        <v>438</v>
      </c>
      <c r="E9595" s="62">
        <v>8</v>
      </c>
      <c r="F9595" s="63"/>
      <c r="G9595" s="63"/>
      <c r="H9595" s="63"/>
      <c r="I9595" s="63"/>
      <c r="J9595" s="63"/>
      <c r="K9595" s="62">
        <v>0</v>
      </c>
      <c r="L9595" s="63"/>
      <c r="M9595" s="63"/>
      <c r="N9595" s="63"/>
      <c r="O9595" s="63"/>
      <c r="P9595" s="63"/>
      <c r="Q9595" s="63"/>
      <c r="R9595" s="63"/>
      <c r="S9595" s="63"/>
      <c r="T9595" s="63"/>
      <c r="U9595" s="63"/>
      <c r="V9595" s="63"/>
      <c r="W9595" s="63"/>
      <c r="X9595" s="63"/>
      <c r="Y9595" s="63"/>
      <c r="Z9595" s="62">
        <v>0</v>
      </c>
      <c r="AA9595" s="63"/>
      <c r="AB9595" s="63"/>
      <c r="AC9595" s="62">
        <v>0</v>
      </c>
    </row>
    <row r="9596" spans="1:29" ht="30" x14ac:dyDescent="0.25">
      <c r="A9596" s="61" t="s">
        <v>385</v>
      </c>
      <c r="B9596" s="61" t="s">
        <v>386</v>
      </c>
      <c r="C9596" s="62">
        <v>2015</v>
      </c>
      <c r="D9596" s="61" t="s">
        <v>83</v>
      </c>
      <c r="E9596" s="62">
        <v>1</v>
      </c>
      <c r="F9596" s="63"/>
      <c r="G9596" s="62">
        <v>0</v>
      </c>
      <c r="H9596" s="62">
        <v>0</v>
      </c>
      <c r="I9596" s="63"/>
      <c r="J9596" s="63"/>
      <c r="K9596" s="62">
        <v>0</v>
      </c>
      <c r="L9596" s="62">
        <v>0</v>
      </c>
      <c r="M9596" s="62">
        <v>0</v>
      </c>
      <c r="N9596" s="63"/>
      <c r="O9596" s="63"/>
      <c r="P9596" s="63"/>
      <c r="Q9596" s="63"/>
      <c r="R9596" s="63"/>
      <c r="S9596" s="63"/>
      <c r="T9596" s="63"/>
      <c r="U9596" s="63"/>
      <c r="V9596" s="63"/>
      <c r="W9596" s="63"/>
      <c r="X9596" s="63"/>
      <c r="Y9596" s="63"/>
      <c r="Z9596" s="62">
        <v>6291</v>
      </c>
      <c r="AA9596" s="62">
        <v>698</v>
      </c>
      <c r="AB9596" s="62">
        <v>58.17</v>
      </c>
      <c r="AC9596" s="62">
        <v>6291</v>
      </c>
    </row>
    <row r="9597" spans="1:29" x14ac:dyDescent="0.25">
      <c r="A9597" s="61" t="s">
        <v>113</v>
      </c>
      <c r="B9597" s="61" t="s">
        <v>114</v>
      </c>
      <c r="C9597" s="62">
        <v>2017</v>
      </c>
      <c r="D9597" s="61" t="s">
        <v>78</v>
      </c>
      <c r="E9597" s="62">
        <v>45</v>
      </c>
      <c r="F9597" s="62">
        <v>163414</v>
      </c>
      <c r="G9597" s="62">
        <v>29469</v>
      </c>
      <c r="H9597" s="62">
        <v>54.57</v>
      </c>
      <c r="I9597" s="62">
        <v>3631.42</v>
      </c>
      <c r="J9597" s="62">
        <v>151975.01999999999</v>
      </c>
      <c r="K9597" s="62">
        <v>25109.75</v>
      </c>
      <c r="L9597" s="62">
        <v>28868</v>
      </c>
      <c r="M9597" s="62">
        <v>53.46</v>
      </c>
      <c r="N9597" s="62">
        <v>557.99</v>
      </c>
      <c r="O9597" s="62">
        <v>302806.01</v>
      </c>
      <c r="P9597" s="63"/>
      <c r="Q9597" s="63"/>
      <c r="R9597" s="63"/>
      <c r="S9597" s="63"/>
      <c r="T9597" s="63"/>
      <c r="U9597" s="63"/>
      <c r="V9597" s="63"/>
      <c r="W9597" s="63"/>
      <c r="X9597" s="63"/>
      <c r="Y9597" s="63"/>
      <c r="Z9597" s="62">
        <v>39270</v>
      </c>
      <c r="AA9597" s="62">
        <v>9912</v>
      </c>
      <c r="AB9597" s="62">
        <v>18.36</v>
      </c>
      <c r="AC9597" s="62">
        <v>872.67</v>
      </c>
    </row>
    <row r="9598" spans="1:29" x14ac:dyDescent="0.25">
      <c r="A9598" s="61" t="s">
        <v>81</v>
      </c>
      <c r="B9598" s="61" t="s">
        <v>82</v>
      </c>
      <c r="C9598" s="62">
        <v>2013</v>
      </c>
      <c r="D9598" s="61" t="s">
        <v>150</v>
      </c>
      <c r="E9598" s="62">
        <v>8</v>
      </c>
      <c r="F9598" s="63"/>
      <c r="G9598" s="63"/>
      <c r="H9598" s="63"/>
      <c r="I9598" s="63"/>
      <c r="J9598" s="63"/>
      <c r="K9598" s="62">
        <v>0</v>
      </c>
      <c r="L9598" s="63"/>
      <c r="M9598" s="63"/>
      <c r="N9598" s="63"/>
      <c r="O9598" s="63"/>
      <c r="P9598" s="63"/>
      <c r="Q9598" s="63"/>
      <c r="R9598" s="63"/>
      <c r="S9598" s="63"/>
      <c r="T9598" s="63"/>
      <c r="U9598" s="63"/>
      <c r="V9598" s="63"/>
      <c r="W9598" s="63"/>
      <c r="X9598" s="63"/>
      <c r="Y9598" s="63"/>
      <c r="Z9598" s="62">
        <v>0</v>
      </c>
      <c r="AA9598" s="63"/>
      <c r="AB9598" s="63"/>
      <c r="AC9598" s="62">
        <v>0</v>
      </c>
    </row>
    <row r="9599" spans="1:29" ht="30" x14ac:dyDescent="0.25">
      <c r="A9599" s="61" t="s">
        <v>367</v>
      </c>
      <c r="B9599" s="61" t="s">
        <v>368</v>
      </c>
      <c r="C9599" s="62">
        <v>2018</v>
      </c>
      <c r="D9599" s="61" t="s">
        <v>75</v>
      </c>
      <c r="E9599" s="62">
        <v>5</v>
      </c>
      <c r="F9599" s="62">
        <v>25405</v>
      </c>
      <c r="G9599" s="62">
        <v>5876</v>
      </c>
      <c r="H9599" s="62">
        <v>97.93</v>
      </c>
      <c r="I9599" s="62">
        <v>5081</v>
      </c>
      <c r="J9599" s="62">
        <v>23626.65</v>
      </c>
      <c r="K9599" s="62">
        <v>7782.74</v>
      </c>
      <c r="L9599" s="62">
        <v>4961</v>
      </c>
      <c r="M9599" s="62">
        <v>82.68</v>
      </c>
      <c r="N9599" s="63"/>
      <c r="O9599" s="63"/>
      <c r="P9599" s="63"/>
      <c r="Q9599" s="63"/>
      <c r="R9599" s="63"/>
      <c r="S9599" s="63"/>
      <c r="T9599" s="63"/>
      <c r="U9599" s="62">
        <v>438</v>
      </c>
      <c r="V9599" s="62">
        <v>1200</v>
      </c>
      <c r="W9599" s="62">
        <v>20</v>
      </c>
      <c r="X9599" s="62">
        <v>87</v>
      </c>
      <c r="Y9599" s="62">
        <v>9804.19</v>
      </c>
      <c r="Z9599" s="62">
        <v>17700</v>
      </c>
      <c r="AA9599" s="62">
        <v>574</v>
      </c>
      <c r="AB9599" s="62">
        <v>9.57</v>
      </c>
      <c r="AC9599" s="62">
        <v>3540</v>
      </c>
    </row>
    <row r="9600" spans="1:29" x14ac:dyDescent="0.25">
      <c r="A9600" s="61" t="s">
        <v>95</v>
      </c>
      <c r="B9600" s="61" t="s">
        <v>96</v>
      </c>
      <c r="C9600" s="62">
        <v>2007</v>
      </c>
      <c r="D9600" s="61" t="s">
        <v>150</v>
      </c>
      <c r="E9600" s="62">
        <v>8</v>
      </c>
      <c r="F9600" s="63"/>
      <c r="G9600" s="62">
        <v>0</v>
      </c>
      <c r="H9600" s="62">
        <v>0</v>
      </c>
      <c r="I9600" s="63"/>
      <c r="J9600" s="63"/>
      <c r="K9600" s="62">
        <v>0</v>
      </c>
      <c r="L9600" s="62">
        <v>0</v>
      </c>
      <c r="M9600" s="62">
        <v>0</v>
      </c>
      <c r="N9600" s="63"/>
      <c r="O9600" s="63"/>
      <c r="P9600" s="63"/>
      <c r="Q9600" s="63"/>
      <c r="R9600" s="63"/>
      <c r="S9600" s="63"/>
      <c r="T9600" s="63"/>
      <c r="U9600" s="63"/>
      <c r="V9600" s="63"/>
      <c r="W9600" s="63"/>
      <c r="X9600" s="63"/>
      <c r="Y9600" s="63"/>
      <c r="Z9600" s="62">
        <v>128.33000000000001</v>
      </c>
      <c r="AA9600" s="62">
        <v>393</v>
      </c>
      <c r="AB9600" s="62">
        <v>4.09</v>
      </c>
      <c r="AC9600" s="62">
        <v>16.04</v>
      </c>
    </row>
    <row r="9601" spans="1:29" x14ac:dyDescent="0.25">
      <c r="A9601" s="61" t="s">
        <v>444</v>
      </c>
      <c r="B9601" s="61" t="s">
        <v>445</v>
      </c>
      <c r="C9601" s="62">
        <v>2006</v>
      </c>
      <c r="D9601" s="61" t="s">
        <v>78</v>
      </c>
      <c r="E9601" s="62">
        <v>40</v>
      </c>
      <c r="F9601" s="63"/>
      <c r="G9601" s="62">
        <v>72028</v>
      </c>
      <c r="H9601" s="62">
        <v>150.06</v>
      </c>
      <c r="I9601" s="63"/>
      <c r="J9601" s="63"/>
      <c r="K9601" s="62">
        <v>0</v>
      </c>
      <c r="L9601" s="63"/>
      <c r="M9601" s="63"/>
      <c r="N9601" s="63"/>
      <c r="O9601" s="63"/>
      <c r="P9601" s="63"/>
      <c r="Q9601" s="63"/>
      <c r="R9601" s="63"/>
      <c r="S9601" s="63"/>
      <c r="T9601" s="63"/>
      <c r="U9601" s="63"/>
      <c r="V9601" s="63"/>
      <c r="W9601" s="63"/>
      <c r="X9601" s="63"/>
      <c r="Y9601" s="63"/>
      <c r="Z9601" s="62">
        <v>0</v>
      </c>
      <c r="AA9601" s="62">
        <v>23478</v>
      </c>
      <c r="AB9601" s="62">
        <v>48.91</v>
      </c>
      <c r="AC9601" s="62">
        <v>0</v>
      </c>
    </row>
    <row r="9602" spans="1:29" ht="30" x14ac:dyDescent="0.25">
      <c r="A9602" s="61" t="s">
        <v>464</v>
      </c>
      <c r="B9602" s="61" t="s">
        <v>465</v>
      </c>
      <c r="C9602" s="62">
        <v>2017</v>
      </c>
      <c r="D9602" s="61" t="s">
        <v>86</v>
      </c>
      <c r="E9602" s="62">
        <v>30</v>
      </c>
      <c r="F9602" s="62">
        <v>489</v>
      </c>
      <c r="G9602" s="62">
        <v>203</v>
      </c>
      <c r="H9602" s="62">
        <v>0.56000000000000005</v>
      </c>
      <c r="I9602" s="62">
        <v>16.3</v>
      </c>
      <c r="J9602" s="62">
        <v>454.77</v>
      </c>
      <c r="K9602" s="62">
        <v>0</v>
      </c>
      <c r="L9602" s="63"/>
      <c r="M9602" s="63"/>
      <c r="N9602" s="63"/>
      <c r="O9602" s="63"/>
      <c r="P9602" s="63"/>
      <c r="Q9602" s="63"/>
      <c r="R9602" s="63"/>
      <c r="S9602" s="63"/>
      <c r="T9602" s="63"/>
      <c r="U9602" s="63"/>
      <c r="V9602" s="63"/>
      <c r="W9602" s="63"/>
      <c r="X9602" s="63"/>
      <c r="Y9602" s="63"/>
      <c r="Z9602" s="62">
        <v>1775.28</v>
      </c>
      <c r="AA9602" s="62">
        <v>4685</v>
      </c>
      <c r="AB9602" s="62">
        <v>13.01</v>
      </c>
      <c r="AC9602" s="62">
        <v>59.18</v>
      </c>
    </row>
    <row r="9603" spans="1:29" ht="30" x14ac:dyDescent="0.25">
      <c r="A9603" s="61" t="s">
        <v>87</v>
      </c>
      <c r="B9603" s="61" t="s">
        <v>88</v>
      </c>
      <c r="C9603" s="62">
        <v>2015</v>
      </c>
      <c r="D9603" s="61" t="s">
        <v>78</v>
      </c>
      <c r="E9603" s="62">
        <v>40</v>
      </c>
      <c r="F9603" s="62">
        <v>127444</v>
      </c>
      <c r="G9603" s="62">
        <v>29928</v>
      </c>
      <c r="H9603" s="62">
        <v>62.35</v>
      </c>
      <c r="I9603" s="62">
        <v>3186.1</v>
      </c>
      <c r="J9603" s="62">
        <v>118522.92</v>
      </c>
      <c r="K9603" s="62">
        <v>16808.919999999998</v>
      </c>
      <c r="L9603" s="62">
        <v>9685</v>
      </c>
      <c r="M9603" s="62">
        <v>20.18</v>
      </c>
      <c r="N9603" s="62">
        <v>420.22</v>
      </c>
      <c r="O9603" s="62">
        <v>202703.85</v>
      </c>
      <c r="P9603" s="63"/>
      <c r="Q9603" s="63"/>
      <c r="R9603" s="63"/>
      <c r="S9603" s="63"/>
      <c r="T9603" s="63"/>
      <c r="U9603" s="63"/>
      <c r="V9603" s="63"/>
      <c r="W9603" s="63"/>
      <c r="X9603" s="63"/>
      <c r="Y9603" s="63"/>
      <c r="Z9603" s="62">
        <v>102105</v>
      </c>
      <c r="AA9603" s="62">
        <v>14519</v>
      </c>
      <c r="AB9603" s="62">
        <v>30.25</v>
      </c>
      <c r="AC9603" s="62">
        <v>2552.63</v>
      </c>
    </row>
    <row r="9604" spans="1:29" x14ac:dyDescent="0.25">
      <c r="A9604" s="61" t="s">
        <v>178</v>
      </c>
      <c r="B9604" s="61" t="s">
        <v>179</v>
      </c>
      <c r="C9604" s="62">
        <v>2018</v>
      </c>
      <c r="D9604" s="61" t="s">
        <v>298</v>
      </c>
      <c r="E9604" s="62">
        <v>16</v>
      </c>
      <c r="F9604" s="62">
        <v>4276</v>
      </c>
      <c r="G9604" s="62">
        <v>987</v>
      </c>
      <c r="H9604" s="62">
        <v>5.14</v>
      </c>
      <c r="I9604" s="62">
        <v>267.25</v>
      </c>
      <c r="J9604" s="62">
        <v>3976.68</v>
      </c>
      <c r="K9604" s="62">
        <v>502.42</v>
      </c>
      <c r="L9604" s="62">
        <v>688</v>
      </c>
      <c r="M9604" s="62">
        <v>3.58</v>
      </c>
      <c r="N9604" s="63"/>
      <c r="O9604" s="63"/>
      <c r="P9604" s="63"/>
      <c r="Q9604" s="63"/>
      <c r="R9604" s="63"/>
      <c r="S9604" s="63"/>
      <c r="T9604" s="63"/>
      <c r="U9604" s="63"/>
      <c r="V9604" s="63"/>
      <c r="W9604" s="63"/>
      <c r="X9604" s="63"/>
      <c r="Y9604" s="63"/>
      <c r="Z9604" s="62">
        <v>1246</v>
      </c>
      <c r="AA9604" s="62">
        <v>15611</v>
      </c>
      <c r="AB9604" s="62">
        <v>81.31</v>
      </c>
      <c r="AC9604" s="62">
        <v>77.88</v>
      </c>
    </row>
    <row r="9605" spans="1:29" x14ac:dyDescent="0.25">
      <c r="A9605" s="61" t="s">
        <v>354</v>
      </c>
      <c r="B9605" s="61" t="s">
        <v>355</v>
      </c>
      <c r="C9605" s="62">
        <v>2018</v>
      </c>
      <c r="D9605" s="61" t="s">
        <v>78</v>
      </c>
      <c r="E9605" s="62">
        <v>40</v>
      </c>
      <c r="F9605" s="62">
        <v>92757</v>
      </c>
      <c r="G9605" s="62">
        <v>25438</v>
      </c>
      <c r="H9605" s="62">
        <v>53</v>
      </c>
      <c r="I9605" s="62">
        <v>2318.9299999999998</v>
      </c>
      <c r="J9605" s="62">
        <v>86264.01</v>
      </c>
      <c r="K9605" s="62">
        <v>29400.58</v>
      </c>
      <c r="L9605" s="62">
        <v>16006</v>
      </c>
      <c r="M9605" s="62">
        <v>33.35</v>
      </c>
      <c r="N9605" s="63"/>
      <c r="O9605" s="63"/>
      <c r="P9605" s="63"/>
      <c r="Q9605" s="63"/>
      <c r="R9605" s="63"/>
      <c r="S9605" s="63"/>
      <c r="T9605" s="63"/>
      <c r="U9605" s="63"/>
      <c r="V9605" s="63"/>
      <c r="W9605" s="63"/>
      <c r="X9605" s="63"/>
      <c r="Y9605" s="63"/>
      <c r="Z9605" s="62">
        <v>78200</v>
      </c>
      <c r="AA9605" s="62">
        <v>2902</v>
      </c>
      <c r="AB9605" s="62">
        <v>6.05</v>
      </c>
      <c r="AC9605" s="62">
        <v>1955</v>
      </c>
    </row>
    <row r="9606" spans="1:29" ht="30" x14ac:dyDescent="0.25">
      <c r="A9606" s="61" t="s">
        <v>482</v>
      </c>
      <c r="B9606" s="61" t="s">
        <v>483</v>
      </c>
      <c r="C9606" s="62">
        <v>2007</v>
      </c>
      <c r="D9606" s="61" t="s">
        <v>75</v>
      </c>
      <c r="E9606" s="62">
        <v>12</v>
      </c>
      <c r="F9606" s="62">
        <v>0</v>
      </c>
      <c r="G9606" s="62">
        <v>0</v>
      </c>
      <c r="H9606" s="62">
        <v>0</v>
      </c>
      <c r="I9606" s="62">
        <v>0</v>
      </c>
      <c r="J9606" s="62">
        <v>0</v>
      </c>
      <c r="K9606" s="62">
        <v>0</v>
      </c>
      <c r="L9606" s="63"/>
      <c r="M9606" s="63"/>
      <c r="N9606" s="63"/>
      <c r="O9606" s="63"/>
      <c r="P9606" s="63"/>
      <c r="Q9606" s="63"/>
      <c r="R9606" s="63"/>
      <c r="S9606" s="63"/>
      <c r="T9606" s="63"/>
      <c r="U9606" s="63"/>
      <c r="V9606" s="63"/>
      <c r="W9606" s="63"/>
      <c r="X9606" s="63"/>
      <c r="Y9606" s="63"/>
      <c r="Z9606" s="62">
        <v>1033</v>
      </c>
      <c r="AA9606" s="62">
        <v>7909</v>
      </c>
      <c r="AB9606" s="62">
        <v>54.92</v>
      </c>
      <c r="AC9606" s="62">
        <v>86.08</v>
      </c>
    </row>
    <row r="9607" spans="1:29" ht="30" x14ac:dyDescent="0.25">
      <c r="A9607" s="61" t="s">
        <v>277</v>
      </c>
      <c r="B9607" s="61" t="s">
        <v>278</v>
      </c>
      <c r="C9607" s="62">
        <v>2008</v>
      </c>
      <c r="D9607" s="61" t="s">
        <v>75</v>
      </c>
      <c r="E9607" s="62">
        <v>12</v>
      </c>
      <c r="F9607" s="62">
        <v>2644</v>
      </c>
      <c r="G9607" s="62">
        <v>495</v>
      </c>
      <c r="H9607" s="62">
        <v>3.44</v>
      </c>
      <c r="I9607" s="62">
        <v>220.33</v>
      </c>
      <c r="J9607" s="62">
        <v>2458.92</v>
      </c>
      <c r="K9607" s="62">
        <v>0</v>
      </c>
      <c r="L9607" s="63"/>
      <c r="M9607" s="63"/>
      <c r="N9607" s="63"/>
      <c r="O9607" s="63"/>
      <c r="P9607" s="63"/>
      <c r="Q9607" s="63"/>
      <c r="R9607" s="63"/>
      <c r="S9607" s="63"/>
      <c r="T9607" s="63"/>
      <c r="U9607" s="63"/>
      <c r="V9607" s="63"/>
      <c r="W9607" s="63"/>
      <c r="X9607" s="63"/>
      <c r="Y9607" s="63"/>
      <c r="Z9607" s="62">
        <v>135200</v>
      </c>
      <c r="AA9607" s="62">
        <v>3893</v>
      </c>
      <c r="AB9607" s="62">
        <v>27.03</v>
      </c>
      <c r="AC9607" s="62">
        <v>11266.67</v>
      </c>
    </row>
    <row r="9608" spans="1:29" ht="30" x14ac:dyDescent="0.25">
      <c r="A9608" s="61" t="s">
        <v>233</v>
      </c>
      <c r="B9608" s="61" t="s">
        <v>234</v>
      </c>
      <c r="C9608" s="62">
        <v>2015</v>
      </c>
      <c r="D9608" s="61" t="s">
        <v>72</v>
      </c>
      <c r="E9608" s="62">
        <v>97</v>
      </c>
      <c r="F9608" s="62">
        <v>984614</v>
      </c>
      <c r="G9608" s="62">
        <v>160350</v>
      </c>
      <c r="H9608" s="62">
        <v>137.76</v>
      </c>
      <c r="I9608" s="62">
        <v>10150.66</v>
      </c>
      <c r="J9608" s="62">
        <v>915691.02</v>
      </c>
      <c r="K9608" s="62">
        <v>9034.92</v>
      </c>
      <c r="L9608" s="62">
        <v>15893</v>
      </c>
      <c r="M9608" s="62">
        <v>13.65</v>
      </c>
      <c r="N9608" s="62">
        <v>93.14</v>
      </c>
      <c r="O9608" s="62">
        <v>108954.78</v>
      </c>
      <c r="P9608" s="63"/>
      <c r="Q9608" s="63"/>
      <c r="R9608" s="63"/>
      <c r="S9608" s="63"/>
      <c r="T9608" s="63"/>
      <c r="U9608" s="63"/>
      <c r="V9608" s="63"/>
      <c r="W9608" s="63"/>
      <c r="X9608" s="63"/>
      <c r="Y9608" s="63"/>
      <c r="Z9608" s="62">
        <v>1852.82</v>
      </c>
      <c r="AA9608" s="62">
        <v>27401</v>
      </c>
      <c r="AB9608" s="62">
        <v>23.54</v>
      </c>
      <c r="AC9608" s="62">
        <v>19.100000000000001</v>
      </c>
    </row>
    <row r="9609" spans="1:29" ht="30" x14ac:dyDescent="0.25">
      <c r="A9609" s="61" t="s">
        <v>391</v>
      </c>
      <c r="B9609" s="61" t="s">
        <v>392</v>
      </c>
      <c r="C9609" s="62">
        <v>2003</v>
      </c>
      <c r="D9609" s="61" t="s">
        <v>75</v>
      </c>
      <c r="E9609" s="62">
        <v>15</v>
      </c>
      <c r="F9609" s="62">
        <v>592</v>
      </c>
      <c r="G9609" s="62">
        <v>298</v>
      </c>
      <c r="H9609" s="62">
        <v>1.66</v>
      </c>
      <c r="I9609" s="62">
        <v>39.47</v>
      </c>
      <c r="J9609" s="62">
        <v>550.55999999999995</v>
      </c>
      <c r="K9609" s="62">
        <v>335</v>
      </c>
      <c r="L9609" s="62">
        <v>489</v>
      </c>
      <c r="M9609" s="62">
        <v>2.72</v>
      </c>
      <c r="N9609" s="62">
        <v>22.33</v>
      </c>
      <c r="O9609" s="62">
        <v>4039.87</v>
      </c>
      <c r="P9609" s="63"/>
      <c r="Q9609" s="63"/>
      <c r="R9609" s="63"/>
      <c r="S9609" s="63"/>
      <c r="T9609" s="63"/>
      <c r="U9609" s="62">
        <v>431</v>
      </c>
      <c r="V9609" s="62">
        <v>555</v>
      </c>
      <c r="W9609" s="62">
        <v>3.08</v>
      </c>
      <c r="X9609" s="62">
        <v>28</v>
      </c>
      <c r="Y9609" s="62">
        <v>9647.5</v>
      </c>
      <c r="Z9609" s="62">
        <v>752</v>
      </c>
      <c r="AA9609" s="62">
        <v>2670</v>
      </c>
      <c r="AB9609" s="62">
        <v>14.83</v>
      </c>
      <c r="AC9609" s="62">
        <v>50.13</v>
      </c>
    </row>
    <row r="9610" spans="1:29" x14ac:dyDescent="0.25">
      <c r="A9610" s="61" t="s">
        <v>102</v>
      </c>
      <c r="B9610" s="61" t="s">
        <v>103</v>
      </c>
      <c r="C9610" s="62">
        <v>2011</v>
      </c>
      <c r="D9610" s="61" t="s">
        <v>419</v>
      </c>
      <c r="E9610" s="62">
        <v>24</v>
      </c>
      <c r="F9610" s="62">
        <v>170106</v>
      </c>
      <c r="G9610" s="62">
        <v>31296</v>
      </c>
      <c r="H9610" s="62">
        <v>108.67</v>
      </c>
      <c r="I9610" s="62">
        <v>7087.75</v>
      </c>
      <c r="J9610" s="62">
        <v>158198.57999999999</v>
      </c>
      <c r="K9610" s="62">
        <v>2718.72</v>
      </c>
      <c r="L9610" s="62">
        <v>4901</v>
      </c>
      <c r="M9610" s="62">
        <v>17.02</v>
      </c>
      <c r="N9610" s="63"/>
      <c r="O9610" s="63"/>
      <c r="P9610" s="63"/>
      <c r="Q9610" s="63"/>
      <c r="R9610" s="63"/>
      <c r="S9610" s="63"/>
      <c r="T9610" s="63"/>
      <c r="U9610" s="63"/>
      <c r="V9610" s="63"/>
      <c r="W9610" s="63"/>
      <c r="X9610" s="63"/>
      <c r="Y9610" s="63"/>
      <c r="Z9610" s="62">
        <v>865</v>
      </c>
      <c r="AA9610" s="62">
        <v>11097</v>
      </c>
      <c r="AB9610" s="62">
        <v>38.53</v>
      </c>
      <c r="AC9610" s="62">
        <v>36.04</v>
      </c>
    </row>
    <row r="9611" spans="1:29" x14ac:dyDescent="0.25">
      <c r="A9611" s="61" t="s">
        <v>229</v>
      </c>
      <c r="B9611" s="61" t="s">
        <v>230</v>
      </c>
      <c r="C9611" s="62">
        <v>2016</v>
      </c>
      <c r="D9611" s="61" t="s">
        <v>373</v>
      </c>
      <c r="E9611" s="62">
        <v>12</v>
      </c>
      <c r="F9611" s="63"/>
      <c r="G9611" s="63"/>
      <c r="H9611" s="63"/>
      <c r="I9611" s="63"/>
      <c r="J9611" s="63"/>
      <c r="K9611" s="62">
        <v>0</v>
      </c>
      <c r="L9611" s="63"/>
      <c r="M9611" s="63"/>
      <c r="N9611" s="63"/>
      <c r="O9611" s="63"/>
      <c r="P9611" s="63"/>
      <c r="Q9611" s="63"/>
      <c r="R9611" s="63"/>
      <c r="S9611" s="63"/>
      <c r="T9611" s="63"/>
      <c r="U9611" s="63"/>
      <c r="V9611" s="63"/>
      <c r="W9611" s="63"/>
      <c r="X9611" s="63"/>
      <c r="Y9611" s="63"/>
      <c r="Z9611" s="62">
        <v>255700</v>
      </c>
      <c r="AA9611" s="62">
        <v>9558</v>
      </c>
      <c r="AB9611" s="62">
        <v>66.38</v>
      </c>
      <c r="AC9611" s="62">
        <v>21308.33</v>
      </c>
    </row>
    <row r="9612" spans="1:29" ht="30" x14ac:dyDescent="0.25">
      <c r="A9612" s="61" t="s">
        <v>100</v>
      </c>
      <c r="B9612" s="61" t="s">
        <v>101</v>
      </c>
      <c r="C9612" s="62">
        <v>2003</v>
      </c>
      <c r="D9612" s="61" t="s">
        <v>75</v>
      </c>
      <c r="E9612" s="62">
        <v>10</v>
      </c>
      <c r="F9612" s="62">
        <v>1443</v>
      </c>
      <c r="G9612" s="62">
        <v>287</v>
      </c>
      <c r="H9612" s="62">
        <v>2.39</v>
      </c>
      <c r="I9612" s="62">
        <v>144.30000000000001</v>
      </c>
      <c r="J9612" s="62">
        <v>1341.99</v>
      </c>
      <c r="K9612" s="62">
        <v>0</v>
      </c>
      <c r="L9612" s="63"/>
      <c r="M9612" s="63"/>
      <c r="N9612" s="63"/>
      <c r="O9612" s="63"/>
      <c r="P9612" s="63"/>
      <c r="Q9612" s="63"/>
      <c r="R9612" s="63"/>
      <c r="S9612" s="63"/>
      <c r="T9612" s="63"/>
      <c r="U9612" s="63"/>
      <c r="V9612" s="63"/>
      <c r="W9612" s="63"/>
      <c r="X9612" s="63"/>
      <c r="Y9612" s="63"/>
      <c r="Z9612" s="62">
        <v>0</v>
      </c>
      <c r="AA9612" s="63"/>
      <c r="AB9612" s="63"/>
      <c r="AC9612" s="62">
        <v>0</v>
      </c>
    </row>
    <row r="9613" spans="1:29" x14ac:dyDescent="0.25">
      <c r="A9613" s="61" t="s">
        <v>306</v>
      </c>
      <c r="B9613" s="61" t="s">
        <v>307</v>
      </c>
      <c r="C9613" s="62">
        <v>2010</v>
      </c>
      <c r="D9613" s="61" t="s">
        <v>78</v>
      </c>
      <c r="E9613" s="62">
        <v>32</v>
      </c>
      <c r="F9613" s="62">
        <v>300240</v>
      </c>
      <c r="G9613" s="62">
        <v>51266</v>
      </c>
      <c r="H9613" s="62">
        <v>133.51</v>
      </c>
      <c r="I9613" s="62">
        <v>9382.5</v>
      </c>
      <c r="J9613" s="62">
        <v>279223.2</v>
      </c>
      <c r="K9613" s="62">
        <v>0</v>
      </c>
      <c r="L9613" s="62">
        <v>0</v>
      </c>
      <c r="M9613" s="62">
        <v>0</v>
      </c>
      <c r="N9613" s="63"/>
      <c r="O9613" s="63"/>
      <c r="P9613" s="62">
        <v>16</v>
      </c>
      <c r="Q9613" s="62">
        <v>83</v>
      </c>
      <c r="R9613" s="62">
        <v>0.22</v>
      </c>
      <c r="S9613" s="62">
        <v>0</v>
      </c>
      <c r="T9613" s="62">
        <v>202.7</v>
      </c>
      <c r="U9613" s="63"/>
      <c r="V9613" s="62">
        <v>0</v>
      </c>
      <c r="W9613" s="62">
        <v>0</v>
      </c>
      <c r="X9613" s="63"/>
      <c r="Y9613" s="63"/>
      <c r="Z9613" s="62">
        <v>2073.39</v>
      </c>
      <c r="AA9613" s="62">
        <v>22556</v>
      </c>
      <c r="AB9613" s="62">
        <v>58.74</v>
      </c>
      <c r="AC9613" s="62">
        <v>64.790000000000006</v>
      </c>
    </row>
    <row r="9614" spans="1:29" x14ac:dyDescent="0.25">
      <c r="A9614" s="61" t="s">
        <v>332</v>
      </c>
      <c r="B9614" s="61" t="s">
        <v>333</v>
      </c>
      <c r="C9614" s="62">
        <v>2004</v>
      </c>
      <c r="D9614" s="61" t="s">
        <v>94</v>
      </c>
      <c r="E9614" s="62">
        <v>19</v>
      </c>
      <c r="F9614" s="62">
        <v>11527</v>
      </c>
      <c r="G9614" s="62">
        <v>1686</v>
      </c>
      <c r="H9614" s="62">
        <v>7.39</v>
      </c>
      <c r="I9614" s="62">
        <v>606.67999999999995</v>
      </c>
      <c r="J9614" s="62">
        <v>10720.11</v>
      </c>
      <c r="K9614" s="62">
        <v>32.01</v>
      </c>
      <c r="L9614" s="62">
        <v>703</v>
      </c>
      <c r="M9614" s="62">
        <v>3.08</v>
      </c>
      <c r="N9614" s="62">
        <v>1.68</v>
      </c>
      <c r="O9614" s="62">
        <v>385.99</v>
      </c>
      <c r="P9614" s="63"/>
      <c r="Q9614" s="63"/>
      <c r="R9614" s="63"/>
      <c r="S9614" s="63"/>
      <c r="T9614" s="63"/>
      <c r="U9614" s="63"/>
      <c r="V9614" s="63"/>
      <c r="W9614" s="63"/>
      <c r="X9614" s="63"/>
      <c r="Y9614" s="63"/>
      <c r="Z9614" s="62">
        <v>114285</v>
      </c>
      <c r="AA9614" s="62">
        <v>5525</v>
      </c>
      <c r="AB9614" s="62">
        <v>24.23</v>
      </c>
      <c r="AC9614" s="62">
        <v>6015</v>
      </c>
    </row>
    <row r="9615" spans="1:29" ht="30" x14ac:dyDescent="0.25">
      <c r="A9615" s="61" t="s">
        <v>186</v>
      </c>
      <c r="B9615" s="61" t="s">
        <v>187</v>
      </c>
      <c r="C9615" s="62">
        <v>2016</v>
      </c>
      <c r="D9615" s="61" t="s">
        <v>99</v>
      </c>
      <c r="E9615" s="62">
        <v>35</v>
      </c>
      <c r="F9615" s="62">
        <v>165280</v>
      </c>
      <c r="G9615" s="62">
        <v>23168</v>
      </c>
      <c r="H9615" s="62">
        <v>55.16</v>
      </c>
      <c r="I9615" s="62">
        <v>4722.29</v>
      </c>
      <c r="J9615" s="62">
        <v>153710.39999999999</v>
      </c>
      <c r="K9615" s="62">
        <v>4544.13</v>
      </c>
      <c r="L9615" s="62">
        <v>7297</v>
      </c>
      <c r="M9615" s="62">
        <v>17.37</v>
      </c>
      <c r="N9615" s="62">
        <v>129.83000000000001</v>
      </c>
      <c r="O9615" s="62">
        <v>54799.05</v>
      </c>
      <c r="P9615" s="63"/>
      <c r="Q9615" s="63"/>
      <c r="R9615" s="63"/>
      <c r="S9615" s="63"/>
      <c r="T9615" s="63"/>
      <c r="U9615" s="63"/>
      <c r="V9615" s="63"/>
      <c r="W9615" s="63"/>
      <c r="X9615" s="63"/>
      <c r="Y9615" s="63"/>
      <c r="Z9615" s="62">
        <v>96100</v>
      </c>
      <c r="AA9615" s="62">
        <v>4668</v>
      </c>
      <c r="AB9615" s="62">
        <v>11.11</v>
      </c>
      <c r="AC9615" s="62">
        <v>2745.71</v>
      </c>
    </row>
    <row r="9616" spans="1:29" x14ac:dyDescent="0.25">
      <c r="A9616" s="61" t="s">
        <v>456</v>
      </c>
      <c r="B9616" s="61" t="s">
        <v>457</v>
      </c>
      <c r="C9616" s="62">
        <v>2013</v>
      </c>
      <c r="D9616" s="61" t="s">
        <v>99</v>
      </c>
      <c r="E9616" s="62">
        <v>74</v>
      </c>
      <c r="F9616" s="62">
        <v>946688</v>
      </c>
      <c r="G9616" s="62">
        <v>150905</v>
      </c>
      <c r="H9616" s="62">
        <v>169.94</v>
      </c>
      <c r="I9616" s="62">
        <v>12793.08</v>
      </c>
      <c r="J9616" s="62">
        <v>880419.83999999997</v>
      </c>
      <c r="K9616" s="62">
        <v>0</v>
      </c>
      <c r="L9616" s="63"/>
      <c r="M9616" s="63"/>
      <c r="N9616" s="63"/>
      <c r="O9616" s="63"/>
      <c r="P9616" s="63"/>
      <c r="Q9616" s="63"/>
      <c r="R9616" s="63"/>
      <c r="S9616" s="63"/>
      <c r="T9616" s="63"/>
      <c r="U9616" s="63"/>
      <c r="V9616" s="63"/>
      <c r="W9616" s="63"/>
      <c r="X9616" s="63"/>
      <c r="Y9616" s="63"/>
      <c r="Z9616" s="62">
        <v>880008</v>
      </c>
      <c r="AA9616" s="62">
        <v>184479</v>
      </c>
      <c r="AB9616" s="62">
        <v>207.75</v>
      </c>
      <c r="AC9616" s="62">
        <v>11892</v>
      </c>
    </row>
    <row r="9617" spans="1:29" ht="45" x14ac:dyDescent="0.25">
      <c r="A9617" s="61" t="s">
        <v>326</v>
      </c>
      <c r="B9617" s="61" t="s">
        <v>327</v>
      </c>
      <c r="C9617" s="62">
        <v>2012</v>
      </c>
      <c r="D9617" s="61" t="s">
        <v>78</v>
      </c>
      <c r="E9617" s="62">
        <v>104</v>
      </c>
      <c r="F9617" s="62">
        <v>1013644</v>
      </c>
      <c r="G9617" s="62">
        <v>94470</v>
      </c>
      <c r="H9617" s="62">
        <v>75.7</v>
      </c>
      <c r="I9617" s="62">
        <v>9746.58</v>
      </c>
      <c r="J9617" s="62">
        <v>942688.92</v>
      </c>
      <c r="K9617" s="62">
        <v>0</v>
      </c>
      <c r="L9617" s="63"/>
      <c r="M9617" s="63"/>
      <c r="N9617" s="63"/>
      <c r="O9617" s="63"/>
      <c r="P9617" s="63"/>
      <c r="Q9617" s="63"/>
      <c r="R9617" s="63"/>
      <c r="S9617" s="63"/>
      <c r="T9617" s="63"/>
      <c r="U9617" s="63"/>
      <c r="V9617" s="63"/>
      <c r="W9617" s="63"/>
      <c r="X9617" s="63"/>
      <c r="Y9617" s="63"/>
      <c r="Z9617" s="62">
        <v>373852</v>
      </c>
      <c r="AA9617" s="62">
        <v>41496</v>
      </c>
      <c r="AB9617" s="62">
        <v>33.25</v>
      </c>
      <c r="AC9617" s="62">
        <v>3594.73</v>
      </c>
    </row>
    <row r="9618" spans="1:29" ht="30" x14ac:dyDescent="0.25">
      <c r="A9618" s="61" t="s">
        <v>439</v>
      </c>
      <c r="B9618" s="61" t="s">
        <v>440</v>
      </c>
      <c r="C9618" s="62">
        <v>2014</v>
      </c>
      <c r="D9618" s="61" t="s">
        <v>99</v>
      </c>
      <c r="E9618" s="62">
        <v>48</v>
      </c>
      <c r="F9618" s="62">
        <v>162226</v>
      </c>
      <c r="G9618" s="62">
        <v>29472</v>
      </c>
      <c r="H9618" s="62">
        <v>51.17</v>
      </c>
      <c r="I9618" s="62">
        <v>3379.71</v>
      </c>
      <c r="J9618" s="62">
        <v>150870.18</v>
      </c>
      <c r="K9618" s="62">
        <v>42995.15</v>
      </c>
      <c r="L9618" s="62">
        <v>28893</v>
      </c>
      <c r="M9618" s="62">
        <v>50.16</v>
      </c>
      <c r="N9618" s="62">
        <v>895.73</v>
      </c>
      <c r="O9618" s="62">
        <v>518491.42</v>
      </c>
      <c r="P9618" s="63"/>
      <c r="Q9618" s="63"/>
      <c r="R9618" s="63"/>
      <c r="S9618" s="63"/>
      <c r="T9618" s="63"/>
      <c r="U9618" s="63"/>
      <c r="V9618" s="63"/>
      <c r="W9618" s="63"/>
      <c r="X9618" s="63"/>
      <c r="Y9618" s="63"/>
      <c r="Z9618" s="62">
        <v>139837.70000000001</v>
      </c>
      <c r="AA9618" s="62">
        <v>22834</v>
      </c>
      <c r="AB9618" s="62">
        <v>39.64</v>
      </c>
      <c r="AC9618" s="62">
        <v>2913.29</v>
      </c>
    </row>
    <row r="9619" spans="1:29" ht="30" x14ac:dyDescent="0.25">
      <c r="A9619" s="61" t="s">
        <v>122</v>
      </c>
      <c r="B9619" s="61" t="s">
        <v>123</v>
      </c>
      <c r="C9619" s="62">
        <v>2006</v>
      </c>
      <c r="D9619" s="61" t="s">
        <v>75</v>
      </c>
      <c r="E9619" s="62">
        <v>6</v>
      </c>
      <c r="F9619" s="62">
        <v>421</v>
      </c>
      <c r="G9619" s="62">
        <v>154</v>
      </c>
      <c r="H9619" s="62">
        <v>2.14</v>
      </c>
      <c r="I9619" s="62">
        <v>70.17</v>
      </c>
      <c r="J9619" s="62">
        <v>391.53</v>
      </c>
      <c r="K9619" s="62">
        <v>98</v>
      </c>
      <c r="L9619" s="62">
        <v>256</v>
      </c>
      <c r="M9619" s="62">
        <v>3.56</v>
      </c>
      <c r="N9619" s="63"/>
      <c r="O9619" s="63"/>
      <c r="P9619" s="63"/>
      <c r="Q9619" s="63"/>
      <c r="R9619" s="63"/>
      <c r="S9619" s="63"/>
      <c r="T9619" s="63"/>
      <c r="U9619" s="63"/>
      <c r="V9619" s="63"/>
      <c r="W9619" s="63"/>
      <c r="X9619" s="63"/>
      <c r="Y9619" s="63"/>
      <c r="Z9619" s="62">
        <v>528.84</v>
      </c>
      <c r="AA9619" s="62">
        <v>3372</v>
      </c>
      <c r="AB9619" s="62">
        <v>46.83</v>
      </c>
      <c r="AC9619" s="62">
        <v>88.14</v>
      </c>
    </row>
    <row r="9620" spans="1:29" x14ac:dyDescent="0.25">
      <c r="A9620" s="61" t="s">
        <v>289</v>
      </c>
      <c r="B9620" s="61" t="s">
        <v>290</v>
      </c>
      <c r="C9620" s="62">
        <v>2009</v>
      </c>
      <c r="D9620" s="61" t="s">
        <v>94</v>
      </c>
      <c r="E9620" s="62">
        <v>8</v>
      </c>
      <c r="F9620" s="63"/>
      <c r="G9620" s="63"/>
      <c r="H9620" s="63"/>
      <c r="I9620" s="63"/>
      <c r="J9620" s="63"/>
      <c r="K9620" s="62">
        <v>0</v>
      </c>
      <c r="L9620" s="63"/>
      <c r="M9620" s="63"/>
      <c r="N9620" s="63"/>
      <c r="O9620" s="63"/>
      <c r="P9620" s="63"/>
      <c r="Q9620" s="63"/>
      <c r="R9620" s="63"/>
      <c r="S9620" s="63"/>
      <c r="T9620" s="63"/>
      <c r="U9620" s="63"/>
      <c r="V9620" s="63"/>
      <c r="W9620" s="63"/>
      <c r="X9620" s="63"/>
      <c r="Y9620" s="63"/>
      <c r="Z9620" s="62">
        <v>70.05</v>
      </c>
      <c r="AA9620" s="62">
        <v>5758</v>
      </c>
      <c r="AB9620" s="62">
        <v>59.98</v>
      </c>
      <c r="AC9620" s="62">
        <v>8.76</v>
      </c>
    </row>
    <row r="9621" spans="1:29" x14ac:dyDescent="0.25">
      <c r="A9621" s="61" t="s">
        <v>113</v>
      </c>
      <c r="B9621" s="61" t="s">
        <v>114</v>
      </c>
      <c r="C9621" s="62">
        <v>2018</v>
      </c>
      <c r="D9621" s="61" t="s">
        <v>150</v>
      </c>
      <c r="E9621" s="62">
        <v>5</v>
      </c>
      <c r="F9621" s="63"/>
      <c r="G9621" s="63"/>
      <c r="H9621" s="63"/>
      <c r="I9621" s="63"/>
      <c r="J9621" s="63"/>
      <c r="K9621" s="62">
        <v>0</v>
      </c>
      <c r="L9621" s="63"/>
      <c r="M9621" s="63"/>
      <c r="N9621" s="63"/>
      <c r="O9621" s="63"/>
      <c r="P9621" s="63"/>
      <c r="Q9621" s="63"/>
      <c r="R9621" s="63"/>
      <c r="S9621" s="63"/>
      <c r="T9621" s="63"/>
      <c r="U9621" s="63"/>
      <c r="V9621" s="63"/>
      <c r="W9621" s="63"/>
      <c r="X9621" s="63"/>
      <c r="Y9621" s="63"/>
      <c r="Z9621" s="62">
        <v>0</v>
      </c>
      <c r="AA9621" s="63"/>
      <c r="AB9621" s="63"/>
      <c r="AC9621" s="62">
        <v>0</v>
      </c>
    </row>
    <row r="9622" spans="1:29" x14ac:dyDescent="0.25">
      <c r="A9622" s="61" t="s">
        <v>399</v>
      </c>
      <c r="B9622" s="61" t="s">
        <v>400</v>
      </c>
      <c r="C9622" s="62">
        <v>2008</v>
      </c>
      <c r="D9622" s="61" t="s">
        <v>78</v>
      </c>
      <c r="E9622" s="62">
        <v>40</v>
      </c>
      <c r="F9622" s="62">
        <v>1127361</v>
      </c>
      <c r="G9622" s="62">
        <v>56456</v>
      </c>
      <c r="H9622" s="62">
        <v>117.62</v>
      </c>
      <c r="I9622" s="62">
        <v>28184.03</v>
      </c>
      <c r="J9622" s="62">
        <v>1048445.73</v>
      </c>
      <c r="K9622" s="62">
        <v>0</v>
      </c>
      <c r="L9622" s="63"/>
      <c r="M9622" s="63"/>
      <c r="N9622" s="63"/>
      <c r="O9622" s="63"/>
      <c r="P9622" s="63"/>
      <c r="Q9622" s="63"/>
      <c r="R9622" s="63"/>
      <c r="S9622" s="63"/>
      <c r="T9622" s="63"/>
      <c r="U9622" s="63"/>
      <c r="V9622" s="63"/>
      <c r="W9622" s="63"/>
      <c r="X9622" s="63"/>
      <c r="Y9622" s="63"/>
      <c r="Z9622" s="62">
        <v>0</v>
      </c>
      <c r="AA9622" s="62">
        <v>67650</v>
      </c>
      <c r="AB9622" s="62">
        <v>140.94</v>
      </c>
      <c r="AC9622" s="62">
        <v>0</v>
      </c>
    </row>
    <row r="9623" spans="1:29" ht="30" x14ac:dyDescent="0.25">
      <c r="A9623" s="61" t="s">
        <v>117</v>
      </c>
      <c r="B9623" s="61" t="s">
        <v>118</v>
      </c>
      <c r="C9623" s="62">
        <v>2013</v>
      </c>
      <c r="D9623" s="61" t="s">
        <v>560</v>
      </c>
      <c r="E9623" s="62">
        <v>9</v>
      </c>
      <c r="F9623" s="63"/>
      <c r="G9623" s="63"/>
      <c r="H9623" s="63"/>
      <c r="I9623" s="63"/>
      <c r="J9623" s="63"/>
      <c r="K9623" s="62">
        <v>0</v>
      </c>
      <c r="L9623" s="63"/>
      <c r="M9623" s="63"/>
      <c r="N9623" s="63"/>
      <c r="O9623" s="63"/>
      <c r="P9623" s="63"/>
      <c r="Q9623" s="63"/>
      <c r="R9623" s="63"/>
      <c r="S9623" s="63"/>
      <c r="T9623" s="63"/>
      <c r="U9623" s="63"/>
      <c r="V9623" s="63"/>
      <c r="W9623" s="63"/>
      <c r="X9623" s="63"/>
      <c r="Y9623" s="63"/>
      <c r="Z9623" s="62">
        <v>0</v>
      </c>
      <c r="AA9623" s="63"/>
      <c r="AB9623" s="63"/>
      <c r="AC9623" s="62">
        <v>0</v>
      </c>
    </row>
    <row r="9624" spans="1:29" ht="30" x14ac:dyDescent="0.25">
      <c r="A9624" s="61" t="s">
        <v>171</v>
      </c>
      <c r="B9624" s="61" t="s">
        <v>172</v>
      </c>
      <c r="C9624" s="62">
        <v>2006</v>
      </c>
      <c r="D9624" s="61" t="s">
        <v>94</v>
      </c>
      <c r="E9624" s="62">
        <v>4</v>
      </c>
      <c r="F9624" s="63"/>
      <c r="G9624" s="63"/>
      <c r="H9624" s="63"/>
      <c r="I9624" s="63"/>
      <c r="J9624" s="63"/>
      <c r="K9624" s="62">
        <v>0</v>
      </c>
      <c r="L9624" s="63"/>
      <c r="M9624" s="63"/>
      <c r="N9624" s="63"/>
      <c r="O9624" s="63"/>
      <c r="P9624" s="63"/>
      <c r="Q9624" s="63"/>
      <c r="R9624" s="63"/>
      <c r="S9624" s="63"/>
      <c r="T9624" s="63"/>
      <c r="U9624" s="63"/>
      <c r="V9624" s="63"/>
      <c r="W9624" s="63"/>
      <c r="X9624" s="63"/>
      <c r="Y9624" s="63"/>
      <c r="Z9624" s="62">
        <v>0</v>
      </c>
      <c r="AA9624" s="63"/>
      <c r="AB9624" s="63"/>
      <c r="AC9624" s="62">
        <v>0</v>
      </c>
    </row>
    <row r="9625" spans="1:29" x14ac:dyDescent="0.25">
      <c r="A9625" s="61" t="s">
        <v>70</v>
      </c>
      <c r="B9625" s="61" t="s">
        <v>71</v>
      </c>
      <c r="C9625" s="62">
        <v>2016</v>
      </c>
      <c r="D9625" s="61" t="s">
        <v>86</v>
      </c>
      <c r="E9625" s="62">
        <v>131</v>
      </c>
      <c r="F9625" s="63"/>
      <c r="G9625" s="63"/>
      <c r="H9625" s="63"/>
      <c r="I9625" s="63"/>
      <c r="J9625" s="63"/>
      <c r="K9625" s="62">
        <v>0</v>
      </c>
      <c r="L9625" s="63"/>
      <c r="M9625" s="63"/>
      <c r="N9625" s="63"/>
      <c r="O9625" s="63"/>
      <c r="P9625" s="63"/>
      <c r="Q9625" s="63"/>
      <c r="R9625" s="63"/>
      <c r="S9625" s="63"/>
      <c r="T9625" s="63"/>
      <c r="U9625" s="63"/>
      <c r="V9625" s="63"/>
      <c r="W9625" s="63"/>
      <c r="X9625" s="63"/>
      <c r="Y9625" s="63"/>
      <c r="Z9625" s="62">
        <v>0</v>
      </c>
      <c r="AA9625" s="63"/>
      <c r="AB9625" s="63"/>
      <c r="AC9625" s="62">
        <v>0</v>
      </c>
    </row>
    <row r="9626" spans="1:29" ht="30" x14ac:dyDescent="0.25">
      <c r="A9626" s="61" t="s">
        <v>182</v>
      </c>
      <c r="B9626" s="61" t="s">
        <v>183</v>
      </c>
      <c r="C9626" s="62">
        <v>2014</v>
      </c>
      <c r="D9626" s="61" t="s">
        <v>89</v>
      </c>
      <c r="E9626" s="62">
        <v>42</v>
      </c>
      <c r="F9626" s="62">
        <v>174081</v>
      </c>
      <c r="G9626" s="62">
        <v>19737</v>
      </c>
      <c r="H9626" s="62">
        <v>39.159999999999997</v>
      </c>
      <c r="I9626" s="62">
        <v>4144.79</v>
      </c>
      <c r="J9626" s="62">
        <v>161895.32999999999</v>
      </c>
      <c r="K9626" s="62">
        <v>12637.25</v>
      </c>
      <c r="L9626" s="62">
        <v>15827</v>
      </c>
      <c r="M9626" s="62">
        <v>31.4</v>
      </c>
      <c r="N9626" s="62">
        <v>300.89</v>
      </c>
      <c r="O9626" s="62">
        <v>152396.32999999999</v>
      </c>
      <c r="P9626" s="63"/>
      <c r="Q9626" s="63"/>
      <c r="R9626" s="63"/>
      <c r="S9626" s="63"/>
      <c r="T9626" s="63"/>
      <c r="U9626" s="63"/>
      <c r="V9626" s="63"/>
      <c r="W9626" s="63"/>
      <c r="X9626" s="63"/>
      <c r="Y9626" s="63"/>
      <c r="Z9626" s="62">
        <v>190735</v>
      </c>
      <c r="AA9626" s="62">
        <v>27461</v>
      </c>
      <c r="AB9626" s="62">
        <v>54.49</v>
      </c>
      <c r="AC9626" s="62">
        <v>4541.3100000000004</v>
      </c>
    </row>
    <row r="9627" spans="1:29" ht="30" x14ac:dyDescent="0.25">
      <c r="A9627" s="61" t="s">
        <v>92</v>
      </c>
      <c r="B9627" s="61" t="s">
        <v>93</v>
      </c>
      <c r="C9627" s="62">
        <v>2013</v>
      </c>
      <c r="D9627" s="61" t="s">
        <v>99</v>
      </c>
      <c r="E9627" s="62">
        <v>33</v>
      </c>
      <c r="F9627" s="62">
        <v>179337</v>
      </c>
      <c r="G9627" s="62">
        <v>24792</v>
      </c>
      <c r="H9627" s="62">
        <v>62.61</v>
      </c>
      <c r="I9627" s="62">
        <v>5434.45</v>
      </c>
      <c r="J9627" s="62">
        <v>166783.41</v>
      </c>
      <c r="K9627" s="62">
        <v>7559.65</v>
      </c>
      <c r="L9627" s="62">
        <v>7645</v>
      </c>
      <c r="M9627" s="62">
        <v>19.309999999999999</v>
      </c>
      <c r="N9627" s="62">
        <v>229.08</v>
      </c>
      <c r="O9627" s="62">
        <v>91164.1</v>
      </c>
      <c r="P9627" s="63"/>
      <c r="Q9627" s="63"/>
      <c r="R9627" s="63"/>
      <c r="S9627" s="63"/>
      <c r="T9627" s="63"/>
      <c r="U9627" s="63"/>
      <c r="V9627" s="63"/>
      <c r="W9627" s="63"/>
      <c r="X9627" s="63"/>
      <c r="Y9627" s="63"/>
      <c r="Z9627" s="62">
        <v>0</v>
      </c>
      <c r="AA9627" s="62">
        <v>3440</v>
      </c>
      <c r="AB9627" s="62">
        <v>8.69</v>
      </c>
      <c r="AC9627" s="62">
        <v>0</v>
      </c>
    </row>
    <row r="9628" spans="1:29" ht="30" x14ac:dyDescent="0.25">
      <c r="A9628" s="61" t="s">
        <v>153</v>
      </c>
      <c r="B9628" s="61" t="s">
        <v>154</v>
      </c>
      <c r="C9628" s="62">
        <v>2007</v>
      </c>
      <c r="D9628" s="61" t="s">
        <v>86</v>
      </c>
      <c r="E9628" s="62">
        <v>204</v>
      </c>
      <c r="F9628" s="62">
        <v>386213</v>
      </c>
      <c r="G9628" s="62">
        <v>68198</v>
      </c>
      <c r="H9628" s="62">
        <v>27.86</v>
      </c>
      <c r="I9628" s="62">
        <v>1893.2</v>
      </c>
      <c r="J9628" s="62">
        <v>359178.09</v>
      </c>
      <c r="K9628" s="62">
        <v>254545.1</v>
      </c>
      <c r="L9628" s="62">
        <v>327759</v>
      </c>
      <c r="M9628" s="62">
        <v>133.88999999999999</v>
      </c>
      <c r="N9628" s="62">
        <v>1247.77</v>
      </c>
      <c r="O9628" s="62">
        <v>3069635.75</v>
      </c>
      <c r="P9628" s="63"/>
      <c r="Q9628" s="63"/>
      <c r="R9628" s="63"/>
      <c r="S9628" s="63"/>
      <c r="T9628" s="63"/>
      <c r="U9628" s="63"/>
      <c r="V9628" s="63"/>
      <c r="W9628" s="63"/>
      <c r="X9628" s="63"/>
      <c r="Y9628" s="63"/>
      <c r="Z9628" s="62">
        <v>28149</v>
      </c>
      <c r="AA9628" s="62">
        <v>178399</v>
      </c>
      <c r="AB9628" s="62">
        <v>72.88</v>
      </c>
      <c r="AC9628" s="62">
        <v>137.99</v>
      </c>
    </row>
    <row r="9629" spans="1:29" x14ac:dyDescent="0.25">
      <c r="A9629" s="61" t="s">
        <v>235</v>
      </c>
      <c r="B9629" s="61" t="s">
        <v>236</v>
      </c>
      <c r="C9629" s="62">
        <v>2005</v>
      </c>
      <c r="D9629" s="61" t="s">
        <v>99</v>
      </c>
      <c r="E9629" s="62">
        <v>30</v>
      </c>
      <c r="F9629" s="62">
        <v>102236</v>
      </c>
      <c r="G9629" s="62">
        <v>12149</v>
      </c>
      <c r="H9629" s="62">
        <v>33.75</v>
      </c>
      <c r="I9629" s="62">
        <v>3407.87</v>
      </c>
      <c r="J9629" s="62">
        <v>95079.48</v>
      </c>
      <c r="K9629" s="62">
        <v>28932.1</v>
      </c>
      <c r="L9629" s="62">
        <v>38581</v>
      </c>
      <c r="M9629" s="62">
        <v>107.17</v>
      </c>
      <c r="N9629" s="62">
        <v>964.4</v>
      </c>
      <c r="O9629" s="62">
        <v>348900.93</v>
      </c>
      <c r="P9629" s="63"/>
      <c r="Q9629" s="63"/>
      <c r="R9629" s="63"/>
      <c r="S9629" s="63"/>
      <c r="T9629" s="63"/>
      <c r="U9629" s="63"/>
      <c r="V9629" s="63"/>
      <c r="W9629" s="63"/>
      <c r="X9629" s="63"/>
      <c r="Y9629" s="63"/>
      <c r="Z9629" s="62">
        <v>96900</v>
      </c>
      <c r="AA9629" s="62">
        <v>1746</v>
      </c>
      <c r="AB9629" s="62">
        <v>4.8499999999999996</v>
      </c>
      <c r="AC9629" s="62">
        <v>3230</v>
      </c>
    </row>
    <row r="9630" spans="1:29" x14ac:dyDescent="0.25">
      <c r="A9630" s="61" t="s">
        <v>471</v>
      </c>
      <c r="B9630" s="61" t="s">
        <v>472</v>
      </c>
      <c r="C9630" s="62">
        <v>2016</v>
      </c>
      <c r="D9630" s="61" t="s">
        <v>99</v>
      </c>
      <c r="E9630" s="62">
        <v>40</v>
      </c>
      <c r="F9630" s="62">
        <v>29537</v>
      </c>
      <c r="G9630" s="62">
        <v>5433</v>
      </c>
      <c r="H9630" s="62">
        <v>11.32</v>
      </c>
      <c r="I9630" s="62">
        <v>738.43</v>
      </c>
      <c r="J9630" s="62">
        <v>27469.41</v>
      </c>
      <c r="K9630" s="62">
        <v>13708.05</v>
      </c>
      <c r="L9630" s="62">
        <v>20402</v>
      </c>
      <c r="M9630" s="62">
        <v>42.5</v>
      </c>
      <c r="N9630" s="62">
        <v>342.7</v>
      </c>
      <c r="O9630" s="62">
        <v>165309.49</v>
      </c>
      <c r="P9630" s="63"/>
      <c r="Q9630" s="63"/>
      <c r="R9630" s="63"/>
      <c r="S9630" s="63"/>
      <c r="T9630" s="63"/>
      <c r="U9630" s="63"/>
      <c r="V9630" s="63"/>
      <c r="W9630" s="63"/>
      <c r="X9630" s="63"/>
      <c r="Y9630" s="63"/>
      <c r="Z9630" s="62">
        <v>153530</v>
      </c>
      <c r="AA9630" s="62">
        <v>19312</v>
      </c>
      <c r="AB9630" s="62">
        <v>40.229999999999997</v>
      </c>
      <c r="AC9630" s="62">
        <v>3838.25</v>
      </c>
    </row>
    <row r="9631" spans="1:29" ht="30" x14ac:dyDescent="0.25">
      <c r="A9631" s="61" t="s">
        <v>142</v>
      </c>
      <c r="B9631" s="61" t="s">
        <v>143</v>
      </c>
      <c r="C9631" s="62">
        <v>2012</v>
      </c>
      <c r="D9631" s="61" t="s">
        <v>86</v>
      </c>
      <c r="E9631" s="62">
        <v>126</v>
      </c>
      <c r="F9631" s="62">
        <v>24338</v>
      </c>
      <c r="G9631" s="62">
        <v>5206</v>
      </c>
      <c r="H9631" s="62">
        <v>3.44</v>
      </c>
      <c r="I9631" s="62">
        <v>193.16</v>
      </c>
      <c r="J9631" s="62">
        <v>22634.34</v>
      </c>
      <c r="K9631" s="62">
        <v>784.68</v>
      </c>
      <c r="L9631" s="62">
        <v>1499</v>
      </c>
      <c r="M9631" s="62">
        <v>0.99</v>
      </c>
      <c r="N9631" s="62">
        <v>6.23</v>
      </c>
      <c r="O9631" s="62">
        <v>9462.6299999999992</v>
      </c>
      <c r="P9631" s="63"/>
      <c r="Q9631" s="63"/>
      <c r="R9631" s="63"/>
      <c r="S9631" s="63"/>
      <c r="T9631" s="63"/>
      <c r="U9631" s="63"/>
      <c r="V9631" s="63"/>
      <c r="W9631" s="63"/>
      <c r="X9631" s="63"/>
      <c r="Y9631" s="63"/>
      <c r="Z9631" s="62">
        <v>11176.64</v>
      </c>
      <c r="AA9631" s="62">
        <v>117531</v>
      </c>
      <c r="AB9631" s="62">
        <v>77.73</v>
      </c>
      <c r="AC9631" s="62">
        <v>88.7</v>
      </c>
    </row>
    <row r="9632" spans="1:29" ht="30" x14ac:dyDescent="0.25">
      <c r="A9632" s="61" t="s">
        <v>393</v>
      </c>
      <c r="B9632" s="61" t="s">
        <v>394</v>
      </c>
      <c r="C9632" s="62">
        <v>2004</v>
      </c>
      <c r="D9632" s="61" t="s">
        <v>75</v>
      </c>
      <c r="E9632" s="62">
        <v>2</v>
      </c>
      <c r="F9632" s="63"/>
      <c r="G9632" s="63"/>
      <c r="H9632" s="63"/>
      <c r="I9632" s="63"/>
      <c r="J9632" s="63"/>
      <c r="K9632" s="62">
        <v>0</v>
      </c>
      <c r="L9632" s="63"/>
      <c r="M9632" s="63"/>
      <c r="N9632" s="63"/>
      <c r="O9632" s="63"/>
      <c r="P9632" s="63"/>
      <c r="Q9632" s="63"/>
      <c r="R9632" s="63"/>
      <c r="S9632" s="63"/>
      <c r="T9632" s="63"/>
      <c r="U9632" s="63"/>
      <c r="V9632" s="63"/>
      <c r="W9632" s="63"/>
      <c r="X9632" s="63"/>
      <c r="Y9632" s="63"/>
      <c r="Z9632" s="62">
        <v>665.73</v>
      </c>
      <c r="AA9632" s="62">
        <v>3606</v>
      </c>
      <c r="AB9632" s="62">
        <v>150.25</v>
      </c>
      <c r="AC9632" s="62">
        <v>332.87</v>
      </c>
    </row>
    <row r="9633" spans="1:29" ht="30" x14ac:dyDescent="0.25">
      <c r="A9633" s="61" t="s">
        <v>148</v>
      </c>
      <c r="B9633" s="61" t="s">
        <v>149</v>
      </c>
      <c r="C9633" s="62">
        <v>2011</v>
      </c>
      <c r="D9633" s="61" t="s">
        <v>86</v>
      </c>
      <c r="E9633" s="62">
        <v>27</v>
      </c>
      <c r="F9633" s="62">
        <v>1533</v>
      </c>
      <c r="G9633" s="62">
        <v>1210</v>
      </c>
      <c r="H9633" s="62">
        <v>3.73</v>
      </c>
      <c r="I9633" s="62">
        <v>56.78</v>
      </c>
      <c r="J9633" s="62">
        <v>1425.69</v>
      </c>
      <c r="K9633" s="62">
        <v>0</v>
      </c>
      <c r="L9633" s="63"/>
      <c r="M9633" s="63"/>
      <c r="N9633" s="63"/>
      <c r="O9633" s="63"/>
      <c r="P9633" s="63"/>
      <c r="Q9633" s="63"/>
      <c r="R9633" s="63"/>
      <c r="S9633" s="63"/>
      <c r="T9633" s="63"/>
      <c r="U9633" s="63"/>
      <c r="V9633" s="63"/>
      <c r="W9633" s="63"/>
      <c r="X9633" s="63"/>
      <c r="Y9633" s="63"/>
      <c r="Z9633" s="62">
        <v>0</v>
      </c>
      <c r="AA9633" s="63"/>
      <c r="AB9633" s="63"/>
      <c r="AC9633" s="62">
        <v>0</v>
      </c>
    </row>
    <row r="9634" spans="1:29" x14ac:dyDescent="0.25">
      <c r="A9634" s="61" t="s">
        <v>420</v>
      </c>
      <c r="B9634" s="61" t="s">
        <v>421</v>
      </c>
      <c r="C9634" s="62">
        <v>2015</v>
      </c>
      <c r="D9634" s="61" t="s">
        <v>314</v>
      </c>
      <c r="E9634" s="62">
        <v>120</v>
      </c>
      <c r="F9634" s="62">
        <v>419091</v>
      </c>
      <c r="G9634" s="62">
        <v>71429</v>
      </c>
      <c r="H9634" s="62">
        <v>49.6</v>
      </c>
      <c r="I9634" s="62">
        <v>3492.43</v>
      </c>
      <c r="J9634" s="62">
        <v>389754.63</v>
      </c>
      <c r="K9634" s="62">
        <v>74400.58</v>
      </c>
      <c r="L9634" s="62">
        <v>93823</v>
      </c>
      <c r="M9634" s="62">
        <v>65.150000000000006</v>
      </c>
      <c r="N9634" s="62">
        <v>620</v>
      </c>
      <c r="O9634" s="62">
        <v>897218.94</v>
      </c>
      <c r="P9634" s="63"/>
      <c r="Q9634" s="63"/>
      <c r="R9634" s="63"/>
      <c r="S9634" s="63"/>
      <c r="T9634" s="63"/>
      <c r="U9634" s="63"/>
      <c r="V9634" s="63"/>
      <c r="W9634" s="63"/>
      <c r="X9634" s="63"/>
      <c r="Y9634" s="63"/>
      <c r="Z9634" s="62">
        <v>1871.06</v>
      </c>
      <c r="AA9634" s="62">
        <v>22153</v>
      </c>
      <c r="AB9634" s="62">
        <v>15.38</v>
      </c>
      <c r="AC9634" s="62">
        <v>15.59</v>
      </c>
    </row>
    <row r="9635" spans="1:29" x14ac:dyDescent="0.25">
      <c r="A9635" s="61" t="s">
        <v>458</v>
      </c>
      <c r="B9635" s="61" t="s">
        <v>459</v>
      </c>
      <c r="C9635" s="62">
        <v>2013</v>
      </c>
      <c r="D9635" s="61" t="s">
        <v>78</v>
      </c>
      <c r="E9635" s="62">
        <v>64</v>
      </c>
      <c r="F9635" s="62">
        <v>600280</v>
      </c>
      <c r="G9635" s="62">
        <v>86458</v>
      </c>
      <c r="H9635" s="62">
        <v>112.58</v>
      </c>
      <c r="I9635" s="62">
        <v>9379.3799999999992</v>
      </c>
      <c r="J9635" s="62">
        <v>558260.4</v>
      </c>
      <c r="K9635" s="62">
        <v>0</v>
      </c>
      <c r="L9635" s="63"/>
      <c r="M9635" s="63"/>
      <c r="N9635" s="63"/>
      <c r="O9635" s="63"/>
      <c r="P9635" s="63"/>
      <c r="Q9635" s="63"/>
      <c r="R9635" s="63"/>
      <c r="S9635" s="63"/>
      <c r="T9635" s="63"/>
      <c r="U9635" s="63"/>
      <c r="V9635" s="63"/>
      <c r="W9635" s="63"/>
      <c r="X9635" s="63"/>
      <c r="Y9635" s="63"/>
      <c r="Z9635" s="62">
        <v>1790.37</v>
      </c>
      <c r="AA9635" s="62">
        <v>13887</v>
      </c>
      <c r="AB9635" s="62">
        <v>18.079999999999998</v>
      </c>
      <c r="AC9635" s="62">
        <v>27.97</v>
      </c>
    </row>
    <row r="9636" spans="1:29" x14ac:dyDescent="0.25">
      <c r="A9636" s="61" t="s">
        <v>271</v>
      </c>
      <c r="B9636" s="61" t="s">
        <v>272</v>
      </c>
      <c r="C9636" s="62">
        <v>2011</v>
      </c>
      <c r="D9636" s="61" t="s">
        <v>150</v>
      </c>
      <c r="E9636" s="62">
        <v>8</v>
      </c>
      <c r="F9636" s="63"/>
      <c r="G9636" s="62">
        <v>0</v>
      </c>
      <c r="H9636" s="62">
        <v>0</v>
      </c>
      <c r="I9636" s="63"/>
      <c r="J9636" s="63"/>
      <c r="K9636" s="62">
        <v>0</v>
      </c>
      <c r="L9636" s="63"/>
      <c r="M9636" s="63"/>
      <c r="N9636" s="63"/>
      <c r="O9636" s="63"/>
      <c r="P9636" s="63"/>
      <c r="Q9636" s="63"/>
      <c r="R9636" s="63"/>
      <c r="S9636" s="63"/>
      <c r="T9636" s="63"/>
      <c r="U9636" s="63"/>
      <c r="V9636" s="63"/>
      <c r="W9636" s="63"/>
      <c r="X9636" s="63"/>
      <c r="Y9636" s="63"/>
      <c r="Z9636" s="62">
        <v>0</v>
      </c>
      <c r="AA9636" s="63"/>
      <c r="AB9636" s="63"/>
      <c r="AC9636" s="62">
        <v>0</v>
      </c>
    </row>
    <row r="9637" spans="1:29" x14ac:dyDescent="0.25">
      <c r="A9637" s="61" t="s">
        <v>569</v>
      </c>
      <c r="B9637" s="61" t="s">
        <v>570</v>
      </c>
      <c r="C9637" s="62">
        <v>2013</v>
      </c>
      <c r="D9637" s="61" t="s">
        <v>78</v>
      </c>
      <c r="E9637" s="62">
        <v>64</v>
      </c>
      <c r="F9637" s="62">
        <v>243360</v>
      </c>
      <c r="G9637" s="62">
        <v>81887</v>
      </c>
      <c r="H9637" s="62">
        <v>106.62</v>
      </c>
      <c r="I9637" s="62">
        <v>3802.5</v>
      </c>
      <c r="J9637" s="62">
        <v>226324.8</v>
      </c>
      <c r="K9637" s="62">
        <v>0</v>
      </c>
      <c r="L9637" s="63"/>
      <c r="M9637" s="63"/>
      <c r="N9637" s="63"/>
      <c r="O9637" s="63"/>
      <c r="P9637" s="63"/>
      <c r="Q9637" s="63"/>
      <c r="R9637" s="63"/>
      <c r="S9637" s="63"/>
      <c r="T9637" s="63"/>
      <c r="U9637" s="63"/>
      <c r="V9637" s="63"/>
      <c r="W9637" s="63"/>
      <c r="X9637" s="63"/>
      <c r="Y9637" s="63"/>
      <c r="Z9637" s="62">
        <v>578.44000000000005</v>
      </c>
      <c r="AA9637" s="62">
        <v>2969</v>
      </c>
      <c r="AB9637" s="62">
        <v>3.87</v>
      </c>
      <c r="AC9637" s="62">
        <v>9.0399999999999991</v>
      </c>
    </row>
    <row r="9638" spans="1:29" x14ac:dyDescent="0.25">
      <c r="A9638" s="61" t="s">
        <v>469</v>
      </c>
      <c r="B9638" s="61" t="s">
        <v>470</v>
      </c>
      <c r="C9638" s="62">
        <v>2018</v>
      </c>
      <c r="D9638" s="61" t="s">
        <v>75</v>
      </c>
      <c r="E9638" s="62">
        <v>8</v>
      </c>
      <c r="F9638" s="62">
        <v>7800</v>
      </c>
      <c r="G9638" s="62">
        <v>984</v>
      </c>
      <c r="H9638" s="62">
        <v>10.25</v>
      </c>
      <c r="I9638" s="62">
        <v>975</v>
      </c>
      <c r="J9638" s="62">
        <v>7254</v>
      </c>
      <c r="K9638" s="62">
        <v>0</v>
      </c>
      <c r="L9638" s="63"/>
      <c r="M9638" s="63"/>
      <c r="N9638" s="63"/>
      <c r="O9638" s="63"/>
      <c r="P9638" s="63"/>
      <c r="Q9638" s="63"/>
      <c r="R9638" s="63"/>
      <c r="S9638" s="63"/>
      <c r="T9638" s="63"/>
      <c r="U9638" s="63"/>
      <c r="V9638" s="63"/>
      <c r="W9638" s="63"/>
      <c r="X9638" s="63"/>
      <c r="Y9638" s="63"/>
      <c r="Z9638" s="62">
        <v>0</v>
      </c>
      <c r="AA9638" s="63"/>
      <c r="AB9638" s="63"/>
      <c r="AC9638" s="62">
        <v>0</v>
      </c>
    </row>
    <row r="9639" spans="1:29" x14ac:dyDescent="0.25">
      <c r="A9639" s="61" t="s">
        <v>192</v>
      </c>
      <c r="B9639" s="61" t="s">
        <v>193</v>
      </c>
      <c r="C9639" s="62">
        <v>2007</v>
      </c>
      <c r="D9639" s="61" t="s">
        <v>78</v>
      </c>
      <c r="E9639" s="62">
        <v>40</v>
      </c>
      <c r="F9639" s="62">
        <v>303280</v>
      </c>
      <c r="G9639" s="62">
        <v>73890</v>
      </c>
      <c r="H9639" s="62">
        <v>153.94</v>
      </c>
      <c r="I9639" s="62">
        <v>7582</v>
      </c>
      <c r="J9639" s="62">
        <v>282050.40000000002</v>
      </c>
      <c r="K9639" s="62">
        <v>0</v>
      </c>
      <c r="L9639" s="63"/>
      <c r="M9639" s="63"/>
      <c r="N9639" s="63"/>
      <c r="O9639" s="63"/>
      <c r="P9639" s="63"/>
      <c r="Q9639" s="63"/>
      <c r="R9639" s="63"/>
      <c r="S9639" s="63"/>
      <c r="T9639" s="63"/>
      <c r="U9639" s="63"/>
      <c r="V9639" s="63"/>
      <c r="W9639" s="63"/>
      <c r="X9639" s="63"/>
      <c r="Y9639" s="63"/>
      <c r="Z9639" s="62">
        <v>143200</v>
      </c>
      <c r="AA9639" s="62">
        <v>4861</v>
      </c>
      <c r="AB9639" s="62">
        <v>10.130000000000001</v>
      </c>
      <c r="AC9639" s="62">
        <v>3580</v>
      </c>
    </row>
    <row r="9640" spans="1:29" ht="30" x14ac:dyDescent="0.25">
      <c r="A9640" s="61" t="s">
        <v>287</v>
      </c>
      <c r="B9640" s="61" t="s">
        <v>288</v>
      </c>
      <c r="C9640" s="62">
        <v>2005</v>
      </c>
      <c r="D9640" s="61" t="s">
        <v>150</v>
      </c>
      <c r="E9640" s="62">
        <v>8</v>
      </c>
      <c r="F9640" s="63"/>
      <c r="G9640" s="63"/>
      <c r="H9640" s="63"/>
      <c r="I9640" s="63"/>
      <c r="J9640" s="63"/>
      <c r="K9640" s="62">
        <v>0</v>
      </c>
      <c r="L9640" s="63"/>
      <c r="M9640" s="63"/>
      <c r="N9640" s="63"/>
      <c r="O9640" s="63"/>
      <c r="P9640" s="63"/>
      <c r="Q9640" s="63"/>
      <c r="R9640" s="63"/>
      <c r="S9640" s="63"/>
      <c r="T9640" s="63"/>
      <c r="U9640" s="63"/>
      <c r="V9640" s="63"/>
      <c r="W9640" s="63"/>
      <c r="X9640" s="63"/>
      <c r="Y9640" s="63"/>
      <c r="Z9640" s="62">
        <v>0</v>
      </c>
      <c r="AA9640" s="63"/>
      <c r="AB9640" s="63"/>
      <c r="AC9640" s="62">
        <v>0</v>
      </c>
    </row>
    <row r="9641" spans="1:29" ht="30" x14ac:dyDescent="0.25">
      <c r="A9641" s="61" t="s">
        <v>188</v>
      </c>
      <c r="B9641" s="61" t="s">
        <v>189</v>
      </c>
      <c r="C9641" s="62">
        <v>2007</v>
      </c>
      <c r="D9641" s="61" t="s">
        <v>94</v>
      </c>
      <c r="E9641" s="62">
        <v>38</v>
      </c>
      <c r="F9641" s="62">
        <v>153199</v>
      </c>
      <c r="G9641" s="62">
        <v>34379</v>
      </c>
      <c r="H9641" s="62">
        <v>75.39</v>
      </c>
      <c r="I9641" s="62">
        <v>4031.55</v>
      </c>
      <c r="J9641" s="62">
        <v>142475.07</v>
      </c>
      <c r="K9641" s="62">
        <v>19585.84</v>
      </c>
      <c r="L9641" s="62">
        <v>33551</v>
      </c>
      <c r="M9641" s="62">
        <v>73.58</v>
      </c>
      <c r="N9641" s="63"/>
      <c r="O9641" s="63"/>
      <c r="P9641" s="63"/>
      <c r="Q9641" s="63"/>
      <c r="R9641" s="63"/>
      <c r="S9641" s="63"/>
      <c r="T9641" s="63"/>
      <c r="U9641" s="63"/>
      <c r="V9641" s="63"/>
      <c r="W9641" s="63"/>
      <c r="X9641" s="63"/>
      <c r="Y9641" s="63"/>
      <c r="Z9641" s="62">
        <v>1954</v>
      </c>
      <c r="AA9641" s="62">
        <v>9285</v>
      </c>
      <c r="AB9641" s="62">
        <v>20.36</v>
      </c>
      <c r="AC9641" s="62">
        <v>51.42</v>
      </c>
    </row>
    <row r="9642" spans="1:29" x14ac:dyDescent="0.25">
      <c r="A9642" s="61" t="s">
        <v>383</v>
      </c>
      <c r="B9642" s="61" t="s">
        <v>384</v>
      </c>
      <c r="C9642" s="62">
        <v>2004</v>
      </c>
      <c r="D9642" s="61" t="s">
        <v>75</v>
      </c>
      <c r="E9642" s="62">
        <v>20</v>
      </c>
      <c r="F9642" s="62">
        <v>17021</v>
      </c>
      <c r="G9642" s="62">
        <v>3052</v>
      </c>
      <c r="H9642" s="62">
        <v>12.72</v>
      </c>
      <c r="I9642" s="62">
        <v>851.05</v>
      </c>
      <c r="J9642" s="62">
        <v>15829.53</v>
      </c>
      <c r="K9642" s="62">
        <v>1425</v>
      </c>
      <c r="L9642" s="62">
        <v>2277</v>
      </c>
      <c r="M9642" s="62">
        <v>9.49</v>
      </c>
      <c r="N9642" s="62">
        <v>71.25</v>
      </c>
      <c r="O9642" s="62">
        <v>17184.5</v>
      </c>
      <c r="P9642" s="63"/>
      <c r="Q9642" s="63"/>
      <c r="R9642" s="63"/>
      <c r="S9642" s="63"/>
      <c r="T9642" s="63"/>
      <c r="U9642" s="63"/>
      <c r="V9642" s="63"/>
      <c r="W9642" s="63"/>
      <c r="X9642" s="63"/>
      <c r="Y9642" s="63"/>
      <c r="Z9642" s="62">
        <v>310</v>
      </c>
      <c r="AA9642" s="62">
        <v>1426</v>
      </c>
      <c r="AB9642" s="62">
        <v>5.94</v>
      </c>
      <c r="AC9642" s="62">
        <v>15.5</v>
      </c>
    </row>
    <row r="9643" spans="1:29" x14ac:dyDescent="0.25">
      <c r="A9643" s="61" t="s">
        <v>235</v>
      </c>
      <c r="B9643" s="61" t="s">
        <v>236</v>
      </c>
      <c r="C9643" s="62">
        <v>2004</v>
      </c>
      <c r="D9643" s="61" t="s">
        <v>78</v>
      </c>
      <c r="E9643" s="62">
        <v>30</v>
      </c>
      <c r="F9643" s="62">
        <v>81570</v>
      </c>
      <c r="G9643" s="62">
        <v>10012</v>
      </c>
      <c r="H9643" s="62">
        <v>27.81</v>
      </c>
      <c r="I9643" s="62">
        <v>2719</v>
      </c>
      <c r="J9643" s="62">
        <v>75860.100000000006</v>
      </c>
      <c r="K9643" s="62">
        <v>30748.79</v>
      </c>
      <c r="L9643" s="62">
        <v>35165</v>
      </c>
      <c r="M9643" s="62">
        <v>97.68</v>
      </c>
      <c r="N9643" s="62">
        <v>1024.96</v>
      </c>
      <c r="O9643" s="62">
        <v>370808.85</v>
      </c>
      <c r="P9643" s="63"/>
      <c r="Q9643" s="63"/>
      <c r="R9643" s="63"/>
      <c r="S9643" s="63"/>
      <c r="T9643" s="63"/>
      <c r="U9643" s="63"/>
      <c r="V9643" s="63"/>
      <c r="W9643" s="63"/>
      <c r="X9643" s="63"/>
      <c r="Y9643" s="63"/>
      <c r="Z9643" s="62">
        <v>162400</v>
      </c>
      <c r="AA9643" s="62">
        <v>2233</v>
      </c>
      <c r="AB9643" s="62">
        <v>6.2</v>
      </c>
      <c r="AC9643" s="62">
        <v>5413.33</v>
      </c>
    </row>
    <row r="9644" spans="1:29" x14ac:dyDescent="0.25">
      <c r="A9644" s="61" t="s">
        <v>163</v>
      </c>
      <c r="B9644" s="61" t="s">
        <v>164</v>
      </c>
      <c r="C9644" s="62">
        <v>2006</v>
      </c>
      <c r="D9644" s="61" t="s">
        <v>301</v>
      </c>
      <c r="E9644" s="62">
        <v>54</v>
      </c>
      <c r="F9644" s="62">
        <v>381920</v>
      </c>
      <c r="G9644" s="62">
        <v>36818</v>
      </c>
      <c r="H9644" s="62">
        <v>56.82</v>
      </c>
      <c r="I9644" s="62">
        <v>7072.59</v>
      </c>
      <c r="J9644" s="62">
        <v>355185.6</v>
      </c>
      <c r="K9644" s="62">
        <v>23604.27</v>
      </c>
      <c r="L9644" s="62">
        <v>33410</v>
      </c>
      <c r="M9644" s="62">
        <v>51.56</v>
      </c>
      <c r="N9644" s="62">
        <v>437.12</v>
      </c>
      <c r="O9644" s="62">
        <v>284650.95</v>
      </c>
      <c r="P9644" s="63"/>
      <c r="Q9644" s="63"/>
      <c r="R9644" s="63"/>
      <c r="S9644" s="63"/>
      <c r="T9644" s="63"/>
      <c r="U9644" s="63"/>
      <c r="V9644" s="63"/>
      <c r="W9644" s="63"/>
      <c r="X9644" s="63"/>
      <c r="Y9644" s="63"/>
      <c r="Z9644" s="62">
        <v>217100</v>
      </c>
      <c r="AA9644" s="62">
        <v>12906</v>
      </c>
      <c r="AB9644" s="62">
        <v>19.920000000000002</v>
      </c>
      <c r="AC9644" s="62">
        <v>4020.37</v>
      </c>
    </row>
    <row r="9645" spans="1:29" x14ac:dyDescent="0.25">
      <c r="A9645" s="61" t="s">
        <v>192</v>
      </c>
      <c r="B9645" s="61" t="s">
        <v>193</v>
      </c>
      <c r="C9645" s="62">
        <v>2016</v>
      </c>
      <c r="D9645" s="61" t="s">
        <v>86</v>
      </c>
      <c r="E9645" s="62">
        <v>32</v>
      </c>
      <c r="F9645" s="62">
        <v>16708</v>
      </c>
      <c r="G9645" s="62">
        <v>7381</v>
      </c>
      <c r="H9645" s="62">
        <v>19.22</v>
      </c>
      <c r="I9645" s="62">
        <v>522.13</v>
      </c>
      <c r="J9645" s="62">
        <v>15538.44</v>
      </c>
      <c r="K9645" s="62">
        <v>55051.41</v>
      </c>
      <c r="L9645" s="62">
        <v>8562</v>
      </c>
      <c r="M9645" s="62">
        <v>22.3</v>
      </c>
      <c r="N9645" s="62">
        <v>1720.36</v>
      </c>
      <c r="O9645" s="62">
        <v>663881.43000000005</v>
      </c>
      <c r="P9645" s="63"/>
      <c r="Q9645" s="63"/>
      <c r="R9645" s="63"/>
      <c r="S9645" s="63"/>
      <c r="T9645" s="63"/>
      <c r="U9645" s="63"/>
      <c r="V9645" s="63"/>
      <c r="W9645" s="63"/>
      <c r="X9645" s="63"/>
      <c r="Y9645" s="63"/>
      <c r="Z9645" s="62">
        <v>271900</v>
      </c>
      <c r="AA9645" s="62">
        <v>14289</v>
      </c>
      <c r="AB9645" s="62">
        <v>37.21</v>
      </c>
      <c r="AC9645" s="62">
        <v>8496.8799999999992</v>
      </c>
    </row>
    <row r="9646" spans="1:29" ht="30" x14ac:dyDescent="0.25">
      <c r="A9646" s="61" t="s">
        <v>391</v>
      </c>
      <c r="B9646" s="61" t="s">
        <v>392</v>
      </c>
      <c r="C9646" s="62">
        <v>2005</v>
      </c>
      <c r="D9646" s="61" t="s">
        <v>78</v>
      </c>
      <c r="E9646" s="62">
        <v>48</v>
      </c>
      <c r="F9646" s="62">
        <v>118153</v>
      </c>
      <c r="G9646" s="62">
        <v>19944</v>
      </c>
      <c r="H9646" s="62">
        <v>34.630000000000003</v>
      </c>
      <c r="I9646" s="62">
        <v>2461.52</v>
      </c>
      <c r="J9646" s="62">
        <v>109882.29</v>
      </c>
      <c r="K9646" s="62">
        <v>40444</v>
      </c>
      <c r="L9646" s="62">
        <v>60713</v>
      </c>
      <c r="M9646" s="62">
        <v>105.4</v>
      </c>
      <c r="N9646" s="62">
        <v>842.58</v>
      </c>
      <c r="O9646" s="62">
        <v>487726.33</v>
      </c>
      <c r="P9646" s="63"/>
      <c r="Q9646" s="63"/>
      <c r="R9646" s="63"/>
      <c r="S9646" s="63"/>
      <c r="T9646" s="63"/>
      <c r="U9646" s="63"/>
      <c r="V9646" s="63"/>
      <c r="W9646" s="63"/>
      <c r="X9646" s="63"/>
      <c r="Y9646" s="63"/>
      <c r="Z9646" s="62">
        <v>1537</v>
      </c>
      <c r="AA9646" s="62">
        <v>6220</v>
      </c>
      <c r="AB9646" s="62">
        <v>10.8</v>
      </c>
      <c r="AC9646" s="62">
        <v>32.020000000000003</v>
      </c>
    </row>
    <row r="9647" spans="1:29" x14ac:dyDescent="0.25">
      <c r="A9647" s="61" t="s">
        <v>159</v>
      </c>
      <c r="B9647" s="61" t="s">
        <v>160</v>
      </c>
      <c r="C9647" s="62">
        <v>2007</v>
      </c>
      <c r="D9647" s="61" t="s">
        <v>150</v>
      </c>
      <c r="E9647" s="62">
        <v>16</v>
      </c>
      <c r="F9647" s="62">
        <v>99771</v>
      </c>
      <c r="G9647" s="62">
        <v>16355</v>
      </c>
      <c r="H9647" s="62">
        <v>85.18</v>
      </c>
      <c r="I9647" s="62">
        <v>6235.69</v>
      </c>
      <c r="J9647" s="62">
        <v>92787.03</v>
      </c>
      <c r="K9647" s="62">
        <v>1079.53</v>
      </c>
      <c r="L9647" s="62">
        <v>2148</v>
      </c>
      <c r="M9647" s="62">
        <v>11.19</v>
      </c>
      <c r="N9647" s="62">
        <v>67.47</v>
      </c>
      <c r="O9647" s="62">
        <v>13018.43</v>
      </c>
      <c r="P9647" s="63"/>
      <c r="Q9647" s="63"/>
      <c r="R9647" s="63"/>
      <c r="S9647" s="63"/>
      <c r="T9647" s="63"/>
      <c r="U9647" s="63"/>
      <c r="V9647" s="63"/>
      <c r="W9647" s="63"/>
      <c r="X9647" s="63"/>
      <c r="Y9647" s="63"/>
      <c r="Z9647" s="62">
        <v>246</v>
      </c>
      <c r="AA9647" s="62">
        <v>1405</v>
      </c>
      <c r="AB9647" s="62">
        <v>7.32</v>
      </c>
      <c r="AC9647" s="62">
        <v>15.38</v>
      </c>
    </row>
    <row r="9648" spans="1:29" ht="30" x14ac:dyDescent="0.25">
      <c r="A9648" s="61" t="s">
        <v>120</v>
      </c>
      <c r="B9648" s="61" t="s">
        <v>121</v>
      </c>
      <c r="C9648" s="62">
        <v>2012</v>
      </c>
      <c r="D9648" s="61" t="s">
        <v>94</v>
      </c>
      <c r="E9648" s="62">
        <v>12</v>
      </c>
      <c r="F9648" s="62">
        <v>196</v>
      </c>
      <c r="G9648" s="62">
        <v>45</v>
      </c>
      <c r="H9648" s="62">
        <v>0.31</v>
      </c>
      <c r="I9648" s="62">
        <v>16.329999999999998</v>
      </c>
      <c r="J9648" s="62">
        <v>182.28</v>
      </c>
      <c r="K9648" s="62">
        <v>66.930000000000007</v>
      </c>
      <c r="L9648" s="62">
        <v>129</v>
      </c>
      <c r="M9648" s="62">
        <v>0.9</v>
      </c>
      <c r="N9648" s="62">
        <v>5.58</v>
      </c>
      <c r="O9648" s="62">
        <v>807.07</v>
      </c>
      <c r="P9648" s="63"/>
      <c r="Q9648" s="63"/>
      <c r="R9648" s="63"/>
      <c r="S9648" s="63"/>
      <c r="T9648" s="63"/>
      <c r="U9648" s="63"/>
      <c r="V9648" s="63"/>
      <c r="W9648" s="63"/>
      <c r="X9648" s="63"/>
      <c r="Y9648" s="63"/>
      <c r="Z9648" s="62">
        <v>143900</v>
      </c>
      <c r="AA9648" s="62">
        <v>9914</v>
      </c>
      <c r="AB9648" s="62">
        <v>68.849999999999994</v>
      </c>
      <c r="AC9648" s="62">
        <v>11991.67</v>
      </c>
    </row>
    <row r="9649" spans="1:29" ht="30" x14ac:dyDescent="0.25">
      <c r="A9649" s="61" t="s">
        <v>361</v>
      </c>
      <c r="B9649" s="61" t="s">
        <v>362</v>
      </c>
      <c r="C9649" s="62">
        <v>2008</v>
      </c>
      <c r="D9649" s="61" t="s">
        <v>78</v>
      </c>
      <c r="E9649" s="62">
        <v>52</v>
      </c>
      <c r="F9649" s="62">
        <v>155592</v>
      </c>
      <c r="G9649" s="62">
        <v>27280</v>
      </c>
      <c r="H9649" s="62">
        <v>43.72</v>
      </c>
      <c r="I9649" s="62">
        <v>2992.15</v>
      </c>
      <c r="J9649" s="62">
        <v>144700.56</v>
      </c>
      <c r="K9649" s="62">
        <v>8455.56</v>
      </c>
      <c r="L9649" s="62">
        <v>67542</v>
      </c>
      <c r="M9649" s="62">
        <v>108.24</v>
      </c>
      <c r="N9649" s="62">
        <v>162.61000000000001</v>
      </c>
      <c r="O9649" s="62">
        <v>101968.17</v>
      </c>
      <c r="P9649" s="63"/>
      <c r="Q9649" s="63"/>
      <c r="R9649" s="63"/>
      <c r="S9649" s="63"/>
      <c r="T9649" s="63"/>
      <c r="U9649" s="63"/>
      <c r="V9649" s="63"/>
      <c r="W9649" s="63"/>
      <c r="X9649" s="63"/>
      <c r="Y9649" s="63"/>
      <c r="Z9649" s="62">
        <v>199.72</v>
      </c>
      <c r="AA9649" s="62">
        <v>22263</v>
      </c>
      <c r="AB9649" s="62">
        <v>35.68</v>
      </c>
      <c r="AC9649" s="62">
        <v>3.84</v>
      </c>
    </row>
    <row r="9650" spans="1:29" ht="30" x14ac:dyDescent="0.25">
      <c r="A9650" s="61" t="s">
        <v>216</v>
      </c>
      <c r="B9650" s="61" t="s">
        <v>217</v>
      </c>
      <c r="C9650" s="62">
        <v>2017</v>
      </c>
      <c r="D9650" s="61" t="s">
        <v>438</v>
      </c>
      <c r="E9650" s="62">
        <v>8</v>
      </c>
      <c r="F9650" s="62">
        <v>0</v>
      </c>
      <c r="G9650" s="62">
        <v>0</v>
      </c>
      <c r="H9650" s="62">
        <v>0</v>
      </c>
      <c r="I9650" s="62">
        <v>0</v>
      </c>
      <c r="J9650" s="62">
        <v>0</v>
      </c>
      <c r="K9650" s="62">
        <v>0</v>
      </c>
      <c r="L9650" s="62">
        <v>0</v>
      </c>
      <c r="M9650" s="62">
        <v>0</v>
      </c>
      <c r="N9650" s="63"/>
      <c r="O9650" s="63"/>
      <c r="P9650" s="63"/>
      <c r="Q9650" s="63"/>
      <c r="R9650" s="63"/>
      <c r="S9650" s="63"/>
      <c r="T9650" s="63"/>
      <c r="U9650" s="63"/>
      <c r="V9650" s="63"/>
      <c r="W9650" s="63"/>
      <c r="X9650" s="63"/>
      <c r="Y9650" s="63"/>
      <c r="Z9650" s="62">
        <v>0</v>
      </c>
      <c r="AA9650" s="62">
        <v>0</v>
      </c>
      <c r="AB9650" s="62">
        <v>0</v>
      </c>
      <c r="AC9650" s="62">
        <v>0</v>
      </c>
    </row>
    <row r="9651" spans="1:29" x14ac:dyDescent="0.25">
      <c r="A9651" s="61" t="s">
        <v>144</v>
      </c>
      <c r="B9651" s="61" t="s">
        <v>145</v>
      </c>
      <c r="C9651" s="62">
        <v>2007</v>
      </c>
      <c r="D9651" s="61" t="s">
        <v>150</v>
      </c>
      <c r="E9651" s="62">
        <v>12</v>
      </c>
      <c r="F9651" s="62">
        <v>7778</v>
      </c>
      <c r="G9651" s="62">
        <v>1464</v>
      </c>
      <c r="H9651" s="62">
        <v>10.17</v>
      </c>
      <c r="I9651" s="62">
        <v>648.16999999999996</v>
      </c>
      <c r="J9651" s="62">
        <v>7233.54</v>
      </c>
      <c r="K9651" s="62">
        <v>6615.68</v>
      </c>
      <c r="L9651" s="62">
        <v>14706</v>
      </c>
      <c r="M9651" s="62">
        <v>102.13</v>
      </c>
      <c r="N9651" s="62">
        <v>551.30999999999995</v>
      </c>
      <c r="O9651" s="62">
        <v>79780.41</v>
      </c>
      <c r="P9651" s="63"/>
      <c r="Q9651" s="63"/>
      <c r="R9651" s="63"/>
      <c r="S9651" s="63"/>
      <c r="T9651" s="63"/>
      <c r="U9651" s="63"/>
      <c r="V9651" s="63"/>
      <c r="W9651" s="63"/>
      <c r="X9651" s="63"/>
      <c r="Y9651" s="63"/>
      <c r="Z9651" s="62">
        <v>912</v>
      </c>
      <c r="AA9651" s="62">
        <v>7662</v>
      </c>
      <c r="AB9651" s="62">
        <v>53.21</v>
      </c>
      <c r="AC9651" s="62">
        <v>76</v>
      </c>
    </row>
    <row r="9652" spans="1:29" ht="30" x14ac:dyDescent="0.25">
      <c r="A9652" s="61" t="s">
        <v>439</v>
      </c>
      <c r="B9652" s="61" t="s">
        <v>440</v>
      </c>
      <c r="C9652" s="62">
        <v>2013</v>
      </c>
      <c r="D9652" s="61" t="s">
        <v>78</v>
      </c>
      <c r="E9652" s="62">
        <v>32</v>
      </c>
      <c r="F9652" s="62">
        <v>97640</v>
      </c>
      <c r="G9652" s="62">
        <v>13370</v>
      </c>
      <c r="H9652" s="62">
        <v>34.82</v>
      </c>
      <c r="I9652" s="62">
        <v>3051.25</v>
      </c>
      <c r="J9652" s="62">
        <v>90805.2</v>
      </c>
      <c r="K9652" s="62">
        <v>29457.81</v>
      </c>
      <c r="L9652" s="62">
        <v>16263</v>
      </c>
      <c r="M9652" s="62">
        <v>42.35</v>
      </c>
      <c r="N9652" s="62">
        <v>920.56</v>
      </c>
      <c r="O9652" s="62">
        <v>355240.54</v>
      </c>
      <c r="P9652" s="63"/>
      <c r="Q9652" s="63"/>
      <c r="R9652" s="63"/>
      <c r="S9652" s="63"/>
      <c r="T9652" s="63"/>
      <c r="U9652" s="63"/>
      <c r="V9652" s="63"/>
      <c r="W9652" s="63"/>
      <c r="X9652" s="63"/>
      <c r="Y9652" s="63"/>
      <c r="Z9652" s="62">
        <v>259000</v>
      </c>
      <c r="AA9652" s="62">
        <v>11029</v>
      </c>
      <c r="AB9652" s="62">
        <v>28.72</v>
      </c>
      <c r="AC9652" s="62">
        <v>8093.75</v>
      </c>
    </row>
    <row r="9653" spans="1:29" ht="30" x14ac:dyDescent="0.25">
      <c r="A9653" s="61" t="s">
        <v>391</v>
      </c>
      <c r="B9653" s="61" t="s">
        <v>392</v>
      </c>
      <c r="C9653" s="62">
        <v>2010</v>
      </c>
      <c r="D9653" s="61" t="s">
        <v>86</v>
      </c>
      <c r="E9653" s="62">
        <v>160</v>
      </c>
      <c r="F9653" s="62">
        <v>84812</v>
      </c>
      <c r="G9653" s="62">
        <v>24377</v>
      </c>
      <c r="H9653" s="62">
        <v>12.7</v>
      </c>
      <c r="I9653" s="62">
        <v>530.08000000000004</v>
      </c>
      <c r="J9653" s="62">
        <v>78875.16</v>
      </c>
      <c r="K9653" s="62">
        <v>13819</v>
      </c>
      <c r="L9653" s="62">
        <v>22885</v>
      </c>
      <c r="M9653" s="62">
        <v>11.92</v>
      </c>
      <c r="N9653" s="63"/>
      <c r="O9653" s="63"/>
      <c r="P9653" s="63"/>
      <c r="Q9653" s="63"/>
      <c r="R9653" s="63"/>
      <c r="S9653" s="63"/>
      <c r="T9653" s="63"/>
      <c r="U9653" s="63"/>
      <c r="V9653" s="63"/>
      <c r="W9653" s="63"/>
      <c r="X9653" s="63"/>
      <c r="Y9653" s="63"/>
      <c r="Z9653" s="62">
        <v>9857</v>
      </c>
      <c r="AA9653" s="62">
        <v>67904</v>
      </c>
      <c r="AB9653" s="62">
        <v>35.369999999999997</v>
      </c>
      <c r="AC9653" s="62">
        <v>61.61</v>
      </c>
    </row>
    <row r="9654" spans="1:29" x14ac:dyDescent="0.25">
      <c r="A9654" s="61" t="s">
        <v>338</v>
      </c>
      <c r="B9654" s="61" t="s">
        <v>339</v>
      </c>
      <c r="C9654" s="62">
        <v>2006</v>
      </c>
      <c r="D9654" s="61" t="s">
        <v>78</v>
      </c>
      <c r="E9654" s="62">
        <v>36</v>
      </c>
      <c r="F9654" s="62">
        <v>84605</v>
      </c>
      <c r="G9654" s="62">
        <v>15496</v>
      </c>
      <c r="H9654" s="62">
        <v>35.869999999999997</v>
      </c>
      <c r="I9654" s="62">
        <v>2350.14</v>
      </c>
      <c r="J9654" s="62">
        <v>78682.649999999994</v>
      </c>
      <c r="K9654" s="62">
        <v>28580.99</v>
      </c>
      <c r="L9654" s="62">
        <v>37124</v>
      </c>
      <c r="M9654" s="62">
        <v>85.94</v>
      </c>
      <c r="N9654" s="62">
        <v>793.92</v>
      </c>
      <c r="O9654" s="62">
        <v>344666.72</v>
      </c>
      <c r="P9654" s="63"/>
      <c r="Q9654" s="63"/>
      <c r="R9654" s="63"/>
      <c r="S9654" s="63"/>
      <c r="T9654" s="63"/>
      <c r="U9654" s="63"/>
      <c r="V9654" s="63"/>
      <c r="W9654" s="63"/>
      <c r="X9654" s="63"/>
      <c r="Y9654" s="63"/>
      <c r="Z9654" s="62">
        <v>2571.3000000000002</v>
      </c>
      <c r="AA9654" s="62">
        <v>23838</v>
      </c>
      <c r="AB9654" s="62">
        <v>55.18</v>
      </c>
      <c r="AC9654" s="62">
        <v>71.42</v>
      </c>
    </row>
    <row r="9655" spans="1:29" x14ac:dyDescent="0.25">
      <c r="A9655" s="61" t="s">
        <v>486</v>
      </c>
      <c r="B9655" s="61" t="s">
        <v>487</v>
      </c>
      <c r="C9655" s="62">
        <v>2013</v>
      </c>
      <c r="D9655" s="61" t="s">
        <v>78</v>
      </c>
      <c r="E9655" s="62">
        <v>42</v>
      </c>
      <c r="F9655" s="62">
        <v>341177</v>
      </c>
      <c r="G9655" s="62">
        <v>47518</v>
      </c>
      <c r="H9655" s="62">
        <v>94.28</v>
      </c>
      <c r="I9655" s="62">
        <v>8123.26</v>
      </c>
      <c r="J9655" s="62">
        <v>317294.61</v>
      </c>
      <c r="K9655" s="62">
        <v>0</v>
      </c>
      <c r="L9655" s="63"/>
      <c r="M9655" s="63"/>
      <c r="N9655" s="63"/>
      <c r="O9655" s="63"/>
      <c r="P9655" s="63"/>
      <c r="Q9655" s="63"/>
      <c r="R9655" s="63"/>
      <c r="S9655" s="63"/>
      <c r="T9655" s="63"/>
      <c r="U9655" s="63"/>
      <c r="V9655" s="63"/>
      <c r="W9655" s="63"/>
      <c r="X9655" s="63"/>
      <c r="Y9655" s="63"/>
      <c r="Z9655" s="62">
        <v>13785</v>
      </c>
      <c r="AA9655" s="62">
        <v>5204</v>
      </c>
      <c r="AB9655" s="62">
        <v>10.33</v>
      </c>
      <c r="AC9655" s="62">
        <v>328.21</v>
      </c>
    </row>
    <row r="9656" spans="1:29" ht="30" x14ac:dyDescent="0.25">
      <c r="A9656" s="61" t="s">
        <v>165</v>
      </c>
      <c r="B9656" s="61" t="s">
        <v>166</v>
      </c>
      <c r="C9656" s="62">
        <v>2015</v>
      </c>
      <c r="D9656" s="61" t="s">
        <v>99</v>
      </c>
      <c r="E9656" s="62">
        <v>42</v>
      </c>
      <c r="F9656" s="62">
        <v>92664</v>
      </c>
      <c r="G9656" s="62">
        <v>20726</v>
      </c>
      <c r="H9656" s="62">
        <v>41.12</v>
      </c>
      <c r="I9656" s="62">
        <v>2206.29</v>
      </c>
      <c r="J9656" s="62">
        <v>86177.52</v>
      </c>
      <c r="K9656" s="62">
        <v>17667.310000000001</v>
      </c>
      <c r="L9656" s="62">
        <v>22415</v>
      </c>
      <c r="M9656" s="62">
        <v>44.47</v>
      </c>
      <c r="N9656" s="63"/>
      <c r="O9656" s="63"/>
      <c r="P9656" s="63"/>
      <c r="Q9656" s="63"/>
      <c r="R9656" s="63"/>
      <c r="S9656" s="63"/>
      <c r="T9656" s="63"/>
      <c r="U9656" s="63"/>
      <c r="V9656" s="63"/>
      <c r="W9656" s="63"/>
      <c r="X9656" s="63"/>
      <c r="Y9656" s="63"/>
      <c r="Z9656" s="62">
        <v>1.63</v>
      </c>
      <c r="AA9656" s="62">
        <v>12132</v>
      </c>
      <c r="AB9656" s="62">
        <v>24.07</v>
      </c>
      <c r="AC9656" s="62">
        <v>0.04</v>
      </c>
    </row>
    <row r="9657" spans="1:29" x14ac:dyDescent="0.25">
      <c r="A9657" s="61" t="s">
        <v>569</v>
      </c>
      <c r="B9657" s="61" t="s">
        <v>570</v>
      </c>
      <c r="C9657" s="62">
        <v>2006</v>
      </c>
      <c r="D9657" s="61" t="s">
        <v>78</v>
      </c>
      <c r="E9657" s="62">
        <v>64</v>
      </c>
      <c r="F9657" s="62">
        <v>491840</v>
      </c>
      <c r="G9657" s="62">
        <v>60148</v>
      </c>
      <c r="H9657" s="62">
        <v>78.319999999999993</v>
      </c>
      <c r="I9657" s="62">
        <v>7685</v>
      </c>
      <c r="J9657" s="62">
        <v>457411.2</v>
      </c>
      <c r="K9657" s="62">
        <v>0</v>
      </c>
      <c r="L9657" s="63"/>
      <c r="M9657" s="63"/>
      <c r="N9657" s="63"/>
      <c r="O9657" s="63"/>
      <c r="P9657" s="63"/>
      <c r="Q9657" s="63"/>
      <c r="R9657" s="63"/>
      <c r="S9657" s="63"/>
      <c r="T9657" s="63"/>
      <c r="U9657" s="63"/>
      <c r="V9657" s="63"/>
      <c r="W9657" s="63"/>
      <c r="X9657" s="63"/>
      <c r="Y9657" s="63"/>
      <c r="Z9657" s="62">
        <v>1700.42</v>
      </c>
      <c r="AA9657" s="62">
        <v>4808</v>
      </c>
      <c r="AB9657" s="62">
        <v>6.26</v>
      </c>
      <c r="AC9657" s="62">
        <v>26.57</v>
      </c>
    </row>
    <row r="9658" spans="1:29" ht="30" x14ac:dyDescent="0.25">
      <c r="A9658" s="61" t="s">
        <v>528</v>
      </c>
      <c r="B9658" s="61" t="s">
        <v>529</v>
      </c>
      <c r="C9658" s="62">
        <v>2015</v>
      </c>
      <c r="D9658" s="61" t="s">
        <v>78</v>
      </c>
      <c r="E9658" s="62">
        <v>30</v>
      </c>
      <c r="F9658" s="62">
        <v>216710</v>
      </c>
      <c r="G9658" s="62">
        <v>31799</v>
      </c>
      <c r="H9658" s="62">
        <v>88.33</v>
      </c>
      <c r="I9658" s="62">
        <v>7223.67</v>
      </c>
      <c r="J9658" s="62">
        <v>201540.3</v>
      </c>
      <c r="K9658" s="62">
        <v>0</v>
      </c>
      <c r="L9658" s="63"/>
      <c r="M9658" s="63"/>
      <c r="N9658" s="63"/>
      <c r="O9658" s="63"/>
      <c r="P9658" s="63"/>
      <c r="Q9658" s="63"/>
      <c r="R9658" s="63"/>
      <c r="S9658" s="63"/>
      <c r="T9658" s="63"/>
      <c r="U9658" s="63"/>
      <c r="V9658" s="63"/>
      <c r="W9658" s="63"/>
      <c r="X9658" s="63"/>
      <c r="Y9658" s="63"/>
      <c r="Z9658" s="62">
        <v>2640.2</v>
      </c>
      <c r="AA9658" s="62">
        <v>14306</v>
      </c>
      <c r="AB9658" s="62">
        <v>39.74</v>
      </c>
      <c r="AC9658" s="62">
        <v>88.01</v>
      </c>
    </row>
    <row r="9659" spans="1:29" ht="30" x14ac:dyDescent="0.25">
      <c r="A9659" s="61" t="s">
        <v>269</v>
      </c>
      <c r="B9659" s="61" t="s">
        <v>270</v>
      </c>
      <c r="C9659" s="62">
        <v>2016</v>
      </c>
      <c r="D9659" s="61" t="s">
        <v>298</v>
      </c>
      <c r="E9659" s="62">
        <v>2</v>
      </c>
      <c r="F9659" s="62">
        <v>19210</v>
      </c>
      <c r="G9659" s="62">
        <v>4050</v>
      </c>
      <c r="H9659" s="62">
        <v>168.75</v>
      </c>
      <c r="I9659" s="62">
        <v>9605</v>
      </c>
      <c r="J9659" s="62">
        <v>17865.3</v>
      </c>
      <c r="K9659" s="62">
        <v>0</v>
      </c>
      <c r="L9659" s="63"/>
      <c r="M9659" s="63"/>
      <c r="N9659" s="63"/>
      <c r="O9659" s="63"/>
      <c r="P9659" s="63"/>
      <c r="Q9659" s="63"/>
      <c r="R9659" s="63"/>
      <c r="S9659" s="63"/>
      <c r="T9659" s="63"/>
      <c r="U9659" s="62">
        <v>1635</v>
      </c>
      <c r="V9659" s="62">
        <v>2749</v>
      </c>
      <c r="W9659" s="62">
        <v>114.54</v>
      </c>
      <c r="X9659" s="62">
        <v>817</v>
      </c>
      <c r="Y9659" s="62">
        <v>36597.839999999997</v>
      </c>
      <c r="Z9659" s="62">
        <v>12740</v>
      </c>
      <c r="AA9659" s="62">
        <v>580</v>
      </c>
      <c r="AB9659" s="62">
        <v>24.17</v>
      </c>
      <c r="AC9659" s="62">
        <v>6370</v>
      </c>
    </row>
    <row r="9660" spans="1:29" x14ac:dyDescent="0.25">
      <c r="A9660" s="61" t="s">
        <v>130</v>
      </c>
      <c r="B9660" s="61" t="s">
        <v>131</v>
      </c>
      <c r="C9660" s="62">
        <v>2008</v>
      </c>
      <c r="D9660" s="61" t="s">
        <v>78</v>
      </c>
      <c r="E9660" s="62">
        <v>35</v>
      </c>
      <c r="F9660" s="62">
        <v>94682</v>
      </c>
      <c r="G9660" s="62">
        <v>10183</v>
      </c>
      <c r="H9660" s="62">
        <v>24.25</v>
      </c>
      <c r="I9660" s="62">
        <v>2705.2</v>
      </c>
      <c r="J9660" s="62">
        <v>88054.26</v>
      </c>
      <c r="K9660" s="62">
        <v>17464.599999999999</v>
      </c>
      <c r="L9660" s="62">
        <v>32584</v>
      </c>
      <c r="M9660" s="62">
        <v>77.58</v>
      </c>
      <c r="N9660" s="62">
        <v>498.99</v>
      </c>
      <c r="O9660" s="62">
        <v>210610.82</v>
      </c>
      <c r="P9660" s="63"/>
      <c r="Q9660" s="63"/>
      <c r="R9660" s="63"/>
      <c r="S9660" s="63"/>
      <c r="T9660" s="63"/>
      <c r="U9660" s="63"/>
      <c r="V9660" s="63"/>
      <c r="W9660" s="63"/>
      <c r="X9660" s="63"/>
      <c r="Y9660" s="63"/>
      <c r="Z9660" s="62">
        <v>1160</v>
      </c>
      <c r="AA9660" s="62">
        <v>8997</v>
      </c>
      <c r="AB9660" s="62">
        <v>21.42</v>
      </c>
      <c r="AC9660" s="62">
        <v>33.14</v>
      </c>
    </row>
    <row r="9661" spans="1:29" ht="30" x14ac:dyDescent="0.25">
      <c r="A9661" s="61" t="s">
        <v>498</v>
      </c>
      <c r="B9661" s="61" t="s">
        <v>499</v>
      </c>
      <c r="C9661" s="62">
        <v>2013</v>
      </c>
      <c r="D9661" s="61" t="s">
        <v>83</v>
      </c>
      <c r="E9661" s="62">
        <v>1</v>
      </c>
      <c r="F9661" s="63"/>
      <c r="G9661" s="63"/>
      <c r="H9661" s="63"/>
      <c r="I9661" s="63"/>
      <c r="J9661" s="63"/>
      <c r="K9661" s="62">
        <v>0</v>
      </c>
      <c r="L9661" s="63"/>
      <c r="M9661" s="63"/>
      <c r="N9661" s="63"/>
      <c r="O9661" s="63"/>
      <c r="P9661" s="63"/>
      <c r="Q9661" s="63"/>
      <c r="R9661" s="63"/>
      <c r="S9661" s="63"/>
      <c r="T9661" s="63"/>
      <c r="U9661" s="63"/>
      <c r="V9661" s="63"/>
      <c r="W9661" s="63"/>
      <c r="X9661" s="63"/>
      <c r="Y9661" s="63"/>
      <c r="Z9661" s="62">
        <v>0</v>
      </c>
      <c r="AA9661" s="63"/>
      <c r="AB9661" s="63"/>
      <c r="AC9661" s="62">
        <v>0</v>
      </c>
    </row>
    <row r="9662" spans="1:29" x14ac:dyDescent="0.25">
      <c r="A9662" s="61" t="s">
        <v>397</v>
      </c>
      <c r="B9662" s="61" t="s">
        <v>398</v>
      </c>
      <c r="C9662" s="62">
        <v>2006</v>
      </c>
      <c r="D9662" s="61" t="s">
        <v>75</v>
      </c>
      <c r="E9662" s="62">
        <v>5</v>
      </c>
      <c r="F9662" s="62">
        <v>5141</v>
      </c>
      <c r="G9662" s="62">
        <v>1470</v>
      </c>
      <c r="H9662" s="62">
        <v>24.5</v>
      </c>
      <c r="I9662" s="62">
        <v>1028.2</v>
      </c>
      <c r="J9662" s="62">
        <v>4781.13</v>
      </c>
      <c r="K9662" s="62">
        <v>0</v>
      </c>
      <c r="L9662" s="63"/>
      <c r="M9662" s="63"/>
      <c r="N9662" s="63"/>
      <c r="O9662" s="63"/>
      <c r="P9662" s="63"/>
      <c r="Q9662" s="63"/>
      <c r="R9662" s="63"/>
      <c r="S9662" s="63"/>
      <c r="T9662" s="63"/>
      <c r="U9662" s="62">
        <v>2615</v>
      </c>
      <c r="V9662" s="62">
        <v>5315</v>
      </c>
      <c r="W9662" s="62">
        <v>88.58</v>
      </c>
      <c r="X9662" s="62">
        <v>523</v>
      </c>
      <c r="Y9662" s="62">
        <v>58534.16</v>
      </c>
      <c r="Z9662" s="62">
        <v>0</v>
      </c>
      <c r="AA9662" s="62">
        <v>897</v>
      </c>
      <c r="AB9662" s="62">
        <v>14.95</v>
      </c>
      <c r="AC9662" s="62">
        <v>0</v>
      </c>
    </row>
    <row r="9663" spans="1:29" x14ac:dyDescent="0.25">
      <c r="A9663" s="61" t="s">
        <v>420</v>
      </c>
      <c r="B9663" s="61" t="s">
        <v>421</v>
      </c>
      <c r="C9663" s="62">
        <v>2013</v>
      </c>
      <c r="D9663" s="61" t="s">
        <v>99</v>
      </c>
      <c r="E9663" s="62">
        <v>120</v>
      </c>
      <c r="F9663" s="62">
        <v>487680</v>
      </c>
      <c r="G9663" s="62">
        <v>82862</v>
      </c>
      <c r="H9663" s="62">
        <v>57.54</v>
      </c>
      <c r="I9663" s="62">
        <v>4064</v>
      </c>
      <c r="J9663" s="62">
        <v>453542.40000000002</v>
      </c>
      <c r="K9663" s="62">
        <v>112287.1</v>
      </c>
      <c r="L9663" s="62">
        <v>76495</v>
      </c>
      <c r="M9663" s="62">
        <v>53.12</v>
      </c>
      <c r="N9663" s="62">
        <v>935.73</v>
      </c>
      <c r="O9663" s="62">
        <v>1354103.82</v>
      </c>
      <c r="P9663" s="63"/>
      <c r="Q9663" s="63"/>
      <c r="R9663" s="63"/>
      <c r="S9663" s="63"/>
      <c r="T9663" s="63"/>
      <c r="U9663" s="63"/>
      <c r="V9663" s="63"/>
      <c r="W9663" s="63"/>
      <c r="X9663" s="63"/>
      <c r="Y9663" s="63"/>
      <c r="Z9663" s="62">
        <v>3186</v>
      </c>
      <c r="AA9663" s="62">
        <v>73643</v>
      </c>
      <c r="AB9663" s="62">
        <v>51.14</v>
      </c>
      <c r="AC9663" s="62">
        <v>26.55</v>
      </c>
    </row>
    <row r="9664" spans="1:29" ht="30" x14ac:dyDescent="0.25">
      <c r="A9664" s="61" t="s">
        <v>352</v>
      </c>
      <c r="B9664" s="61" t="s">
        <v>353</v>
      </c>
      <c r="C9664" s="62">
        <v>2007</v>
      </c>
      <c r="D9664" s="61" t="s">
        <v>89</v>
      </c>
      <c r="E9664" s="62">
        <v>64</v>
      </c>
      <c r="F9664" s="62">
        <v>273412</v>
      </c>
      <c r="G9664" s="62">
        <v>36616</v>
      </c>
      <c r="H9664" s="62">
        <v>47.68</v>
      </c>
      <c r="I9664" s="62">
        <v>4272.0600000000004</v>
      </c>
      <c r="J9664" s="62">
        <v>254273.16</v>
      </c>
      <c r="K9664" s="62">
        <v>41603</v>
      </c>
      <c r="L9664" s="62">
        <v>65273</v>
      </c>
      <c r="M9664" s="62">
        <v>84.99</v>
      </c>
      <c r="N9664" s="62">
        <v>650.04999999999995</v>
      </c>
      <c r="O9664" s="62">
        <v>501703.06</v>
      </c>
      <c r="P9664" s="63"/>
      <c r="Q9664" s="63"/>
      <c r="R9664" s="63"/>
      <c r="S9664" s="63"/>
      <c r="T9664" s="63"/>
      <c r="U9664" s="63"/>
      <c r="V9664" s="63"/>
      <c r="W9664" s="63"/>
      <c r="X9664" s="63"/>
      <c r="Y9664" s="63"/>
      <c r="Z9664" s="62">
        <v>2884</v>
      </c>
      <c r="AA9664" s="62">
        <v>24802</v>
      </c>
      <c r="AB9664" s="62">
        <v>32.29</v>
      </c>
      <c r="AC9664" s="62">
        <v>45.06</v>
      </c>
    </row>
    <row r="9665" spans="1:29" x14ac:dyDescent="0.25">
      <c r="A9665" s="61" t="s">
        <v>469</v>
      </c>
      <c r="B9665" s="61" t="s">
        <v>470</v>
      </c>
      <c r="C9665" s="62">
        <v>2011</v>
      </c>
      <c r="D9665" s="61" t="s">
        <v>75</v>
      </c>
      <c r="E9665" s="62">
        <v>8</v>
      </c>
      <c r="F9665" s="62">
        <v>5270</v>
      </c>
      <c r="G9665" s="62">
        <v>1012</v>
      </c>
      <c r="H9665" s="62">
        <v>10.54</v>
      </c>
      <c r="I9665" s="62">
        <v>658.75</v>
      </c>
      <c r="J9665" s="62">
        <v>4901.1000000000004</v>
      </c>
      <c r="K9665" s="62">
        <v>129.97</v>
      </c>
      <c r="L9665" s="62">
        <v>597</v>
      </c>
      <c r="M9665" s="62">
        <v>6.22</v>
      </c>
      <c r="N9665" s="63"/>
      <c r="O9665" s="63"/>
      <c r="P9665" s="63"/>
      <c r="Q9665" s="63"/>
      <c r="R9665" s="63"/>
      <c r="S9665" s="63"/>
      <c r="T9665" s="63"/>
      <c r="U9665" s="63"/>
      <c r="V9665" s="63"/>
      <c r="W9665" s="63"/>
      <c r="X9665" s="63"/>
      <c r="Y9665" s="63"/>
      <c r="Z9665" s="62">
        <v>574.79</v>
      </c>
      <c r="AA9665" s="62">
        <v>5669</v>
      </c>
      <c r="AB9665" s="62">
        <v>59.05</v>
      </c>
      <c r="AC9665" s="62">
        <v>71.849999999999994</v>
      </c>
    </row>
    <row r="9666" spans="1:29" x14ac:dyDescent="0.25">
      <c r="A9666" s="61" t="s">
        <v>473</v>
      </c>
      <c r="B9666" s="61" t="s">
        <v>474</v>
      </c>
      <c r="C9666" s="62">
        <v>2015</v>
      </c>
      <c r="D9666" s="61" t="s">
        <v>78</v>
      </c>
      <c r="E9666" s="62">
        <v>20</v>
      </c>
      <c r="F9666" s="62">
        <v>84132</v>
      </c>
      <c r="G9666" s="62">
        <v>12557</v>
      </c>
      <c r="H9666" s="62">
        <v>52.32</v>
      </c>
      <c r="I9666" s="62">
        <v>4206.6000000000004</v>
      </c>
      <c r="J9666" s="62">
        <v>78242.759999999995</v>
      </c>
      <c r="K9666" s="62">
        <v>989.33</v>
      </c>
      <c r="L9666" s="62">
        <v>5964</v>
      </c>
      <c r="M9666" s="62">
        <v>24.85</v>
      </c>
      <c r="N9666" s="62">
        <v>49.47</v>
      </c>
      <c r="O9666" s="62">
        <v>11930.64</v>
      </c>
      <c r="P9666" s="63"/>
      <c r="Q9666" s="63"/>
      <c r="R9666" s="63"/>
      <c r="S9666" s="63"/>
      <c r="T9666" s="63"/>
      <c r="U9666" s="63"/>
      <c r="V9666" s="63"/>
      <c r="W9666" s="63"/>
      <c r="X9666" s="63"/>
      <c r="Y9666" s="63"/>
      <c r="Z9666" s="62">
        <v>0</v>
      </c>
      <c r="AA9666" s="63"/>
      <c r="AB9666" s="63"/>
      <c r="AC9666" s="62">
        <v>0</v>
      </c>
    </row>
    <row r="9667" spans="1:29" x14ac:dyDescent="0.25">
      <c r="A9667" s="61" t="s">
        <v>383</v>
      </c>
      <c r="B9667" s="61" t="s">
        <v>384</v>
      </c>
      <c r="C9667" s="62">
        <v>2015</v>
      </c>
      <c r="D9667" s="61" t="s">
        <v>150</v>
      </c>
      <c r="E9667" s="62">
        <v>8</v>
      </c>
      <c r="F9667" s="63"/>
      <c r="G9667" s="63"/>
      <c r="H9667" s="63"/>
      <c r="I9667" s="63"/>
      <c r="J9667" s="63"/>
      <c r="K9667" s="62">
        <v>0</v>
      </c>
      <c r="L9667" s="63"/>
      <c r="M9667" s="63"/>
      <c r="N9667" s="63"/>
      <c r="O9667" s="63"/>
      <c r="P9667" s="63"/>
      <c r="Q9667" s="63"/>
      <c r="R9667" s="63"/>
      <c r="S9667" s="63"/>
      <c r="T9667" s="63"/>
      <c r="U9667" s="63"/>
      <c r="V9667" s="63"/>
      <c r="W9667" s="63"/>
      <c r="X9667" s="63"/>
      <c r="Y9667" s="63"/>
      <c r="Z9667" s="62">
        <v>201.86</v>
      </c>
      <c r="AA9667" s="62">
        <v>351</v>
      </c>
      <c r="AB9667" s="62">
        <v>3.66</v>
      </c>
      <c r="AC9667" s="62">
        <v>25.23</v>
      </c>
    </row>
    <row r="9668" spans="1:29" x14ac:dyDescent="0.25">
      <c r="A9668" s="61" t="s">
        <v>524</v>
      </c>
      <c r="B9668" s="61" t="s">
        <v>525</v>
      </c>
      <c r="C9668" s="62">
        <v>2007</v>
      </c>
      <c r="D9668" s="61" t="s">
        <v>78</v>
      </c>
      <c r="E9668" s="62">
        <v>34</v>
      </c>
      <c r="F9668" s="62">
        <v>334440</v>
      </c>
      <c r="G9668" s="62">
        <v>59560</v>
      </c>
      <c r="H9668" s="62">
        <v>145.97999999999999</v>
      </c>
      <c r="I9668" s="62">
        <v>9836.4699999999993</v>
      </c>
      <c r="J9668" s="62">
        <v>311029.2</v>
      </c>
      <c r="K9668" s="62">
        <v>0</v>
      </c>
      <c r="L9668" s="63"/>
      <c r="M9668" s="63"/>
      <c r="N9668" s="63"/>
      <c r="O9668" s="63"/>
      <c r="P9668" s="63"/>
      <c r="Q9668" s="63"/>
      <c r="R9668" s="63"/>
      <c r="S9668" s="63"/>
      <c r="T9668" s="63"/>
      <c r="U9668" s="63"/>
      <c r="V9668" s="63"/>
      <c r="W9668" s="63"/>
      <c r="X9668" s="63"/>
      <c r="Y9668" s="63"/>
      <c r="Z9668" s="62">
        <v>48344</v>
      </c>
      <c r="AA9668" s="62">
        <v>1064</v>
      </c>
      <c r="AB9668" s="62">
        <v>2.61</v>
      </c>
      <c r="AC9668" s="62">
        <v>1421.88</v>
      </c>
    </row>
    <row r="9669" spans="1:29" ht="30" x14ac:dyDescent="0.25">
      <c r="A9669" s="61" t="s">
        <v>133</v>
      </c>
      <c r="B9669" s="61" t="s">
        <v>134</v>
      </c>
      <c r="C9669" s="62">
        <v>2005</v>
      </c>
      <c r="D9669" s="61" t="s">
        <v>75</v>
      </c>
      <c r="E9669" s="62">
        <v>14</v>
      </c>
      <c r="F9669" s="63"/>
      <c r="G9669" s="63"/>
      <c r="H9669" s="63"/>
      <c r="I9669" s="63"/>
      <c r="J9669" s="63"/>
      <c r="K9669" s="62">
        <v>0</v>
      </c>
      <c r="L9669" s="63"/>
      <c r="M9669" s="63"/>
      <c r="N9669" s="63"/>
      <c r="O9669" s="63"/>
      <c r="P9669" s="63"/>
      <c r="Q9669" s="63"/>
      <c r="R9669" s="63"/>
      <c r="S9669" s="63"/>
      <c r="T9669" s="63"/>
      <c r="U9669" s="63"/>
      <c r="V9669" s="63"/>
      <c r="W9669" s="63"/>
      <c r="X9669" s="63"/>
      <c r="Y9669" s="63"/>
      <c r="Z9669" s="62">
        <v>0</v>
      </c>
      <c r="AA9669" s="63"/>
      <c r="AB9669" s="63"/>
      <c r="AC9669" s="62">
        <v>0</v>
      </c>
    </row>
    <row r="9670" spans="1:29" ht="30" x14ac:dyDescent="0.25">
      <c r="A9670" s="61" t="s">
        <v>450</v>
      </c>
      <c r="B9670" s="61" t="s">
        <v>451</v>
      </c>
      <c r="C9670" s="62">
        <v>2018</v>
      </c>
      <c r="D9670" s="61" t="s">
        <v>99</v>
      </c>
      <c r="E9670" s="62">
        <v>64</v>
      </c>
      <c r="F9670" s="62">
        <v>161600</v>
      </c>
      <c r="G9670" s="62">
        <v>25690</v>
      </c>
      <c r="H9670" s="62">
        <v>33.450000000000003</v>
      </c>
      <c r="I9670" s="62">
        <v>2525</v>
      </c>
      <c r="J9670" s="62">
        <v>150288</v>
      </c>
      <c r="K9670" s="62">
        <v>19580.02</v>
      </c>
      <c r="L9670" s="62">
        <v>24387</v>
      </c>
      <c r="M9670" s="62">
        <v>31.75</v>
      </c>
      <c r="N9670" s="63"/>
      <c r="O9670" s="63"/>
      <c r="P9670" s="63"/>
      <c r="Q9670" s="63"/>
      <c r="R9670" s="63"/>
      <c r="S9670" s="63"/>
      <c r="T9670" s="63"/>
      <c r="U9670" s="63"/>
      <c r="V9670" s="63"/>
      <c r="W9670" s="63"/>
      <c r="X9670" s="63"/>
      <c r="Y9670" s="63"/>
      <c r="Z9670" s="62">
        <v>180.34</v>
      </c>
      <c r="AA9670" s="62">
        <v>44545</v>
      </c>
      <c r="AB9670" s="62">
        <v>58</v>
      </c>
      <c r="AC9670" s="62">
        <v>2.82</v>
      </c>
    </row>
    <row r="9671" spans="1:29" ht="30" x14ac:dyDescent="0.25">
      <c r="A9671" s="61" t="s">
        <v>348</v>
      </c>
      <c r="B9671" s="61" t="s">
        <v>349</v>
      </c>
      <c r="C9671" s="62">
        <v>2011</v>
      </c>
      <c r="D9671" s="61" t="s">
        <v>78</v>
      </c>
      <c r="E9671" s="62">
        <v>48</v>
      </c>
      <c r="F9671" s="62">
        <v>427840</v>
      </c>
      <c r="G9671" s="62">
        <v>72400</v>
      </c>
      <c r="H9671" s="62">
        <v>125.69</v>
      </c>
      <c r="I9671" s="62">
        <v>8913.33</v>
      </c>
      <c r="J9671" s="62">
        <v>397891.2</v>
      </c>
      <c r="K9671" s="62">
        <v>0</v>
      </c>
      <c r="L9671" s="63"/>
      <c r="M9671" s="63"/>
      <c r="N9671" s="63"/>
      <c r="O9671" s="63"/>
      <c r="P9671" s="63"/>
      <c r="Q9671" s="63"/>
      <c r="R9671" s="63"/>
      <c r="S9671" s="63"/>
      <c r="T9671" s="63"/>
      <c r="U9671" s="63"/>
      <c r="V9671" s="63"/>
      <c r="W9671" s="63"/>
      <c r="X9671" s="63"/>
      <c r="Y9671" s="63"/>
      <c r="Z9671" s="62">
        <v>171.21</v>
      </c>
      <c r="AA9671" s="62">
        <v>6403</v>
      </c>
      <c r="AB9671" s="62">
        <v>11.12</v>
      </c>
      <c r="AC9671" s="62">
        <v>3.57</v>
      </c>
    </row>
    <row r="9672" spans="1:29" x14ac:dyDescent="0.25">
      <c r="A9672" s="61" t="s">
        <v>184</v>
      </c>
      <c r="B9672" s="61" t="s">
        <v>185</v>
      </c>
      <c r="C9672" s="62">
        <v>2016</v>
      </c>
      <c r="D9672" s="61" t="s">
        <v>75</v>
      </c>
      <c r="E9672" s="62">
        <v>14</v>
      </c>
      <c r="F9672" s="63"/>
      <c r="G9672" s="63"/>
      <c r="H9672" s="63"/>
      <c r="I9672" s="63"/>
      <c r="J9672" s="63"/>
      <c r="K9672" s="62">
        <v>0</v>
      </c>
      <c r="L9672" s="63"/>
      <c r="M9672" s="63"/>
      <c r="N9672" s="63"/>
      <c r="O9672" s="63"/>
      <c r="P9672" s="63"/>
      <c r="Q9672" s="63"/>
      <c r="R9672" s="63"/>
      <c r="S9672" s="63"/>
      <c r="T9672" s="63"/>
      <c r="U9672" s="62">
        <v>100</v>
      </c>
      <c r="V9672" s="62">
        <v>197</v>
      </c>
      <c r="W9672" s="62">
        <v>1.17</v>
      </c>
      <c r="X9672" s="62">
        <v>7</v>
      </c>
      <c r="Y9672" s="62">
        <v>2238.4</v>
      </c>
      <c r="Z9672" s="62">
        <v>0</v>
      </c>
      <c r="AA9672" s="63"/>
      <c r="AB9672" s="63"/>
      <c r="AC9672" s="62">
        <v>0</v>
      </c>
    </row>
    <row r="9673" spans="1:29" x14ac:dyDescent="0.25">
      <c r="A9673" s="61" t="s">
        <v>376</v>
      </c>
      <c r="B9673" s="61" t="s">
        <v>377</v>
      </c>
      <c r="C9673" s="62">
        <v>2004</v>
      </c>
      <c r="D9673" s="61" t="s">
        <v>99</v>
      </c>
      <c r="E9673" s="62">
        <v>40</v>
      </c>
      <c r="F9673" s="62">
        <v>131760</v>
      </c>
      <c r="G9673" s="62">
        <v>15955</v>
      </c>
      <c r="H9673" s="62">
        <v>33.24</v>
      </c>
      <c r="I9673" s="62">
        <v>3294</v>
      </c>
      <c r="J9673" s="62">
        <v>122536.8</v>
      </c>
      <c r="K9673" s="62">
        <v>18127.060000000001</v>
      </c>
      <c r="L9673" s="62">
        <v>19081</v>
      </c>
      <c r="M9673" s="62">
        <v>39.75</v>
      </c>
      <c r="N9673" s="62">
        <v>453.18</v>
      </c>
      <c r="O9673" s="62">
        <v>218599.67</v>
      </c>
      <c r="P9673" s="63"/>
      <c r="Q9673" s="63"/>
      <c r="R9673" s="63"/>
      <c r="S9673" s="63"/>
      <c r="T9673" s="63"/>
      <c r="U9673" s="63"/>
      <c r="V9673" s="63"/>
      <c r="W9673" s="63"/>
      <c r="X9673" s="63"/>
      <c r="Y9673" s="63"/>
      <c r="Z9673" s="62">
        <v>20047</v>
      </c>
      <c r="AA9673" s="62">
        <v>3114</v>
      </c>
      <c r="AB9673" s="62">
        <v>6.49</v>
      </c>
      <c r="AC9673" s="62">
        <v>501.18</v>
      </c>
    </row>
    <row r="9674" spans="1:29" ht="60" x14ac:dyDescent="0.25">
      <c r="A9674" s="61" t="s">
        <v>567</v>
      </c>
      <c r="B9674" s="61" t="s">
        <v>568</v>
      </c>
      <c r="C9674" s="62">
        <v>2016</v>
      </c>
      <c r="D9674" s="61" t="s">
        <v>75</v>
      </c>
      <c r="E9674" s="62">
        <v>4</v>
      </c>
      <c r="F9674" s="63"/>
      <c r="G9674" s="63"/>
      <c r="H9674" s="63"/>
      <c r="I9674" s="63"/>
      <c r="J9674" s="63"/>
      <c r="K9674" s="62">
        <v>0</v>
      </c>
      <c r="L9674" s="63"/>
      <c r="M9674" s="63"/>
      <c r="N9674" s="63"/>
      <c r="O9674" s="63"/>
      <c r="P9674" s="63"/>
      <c r="Q9674" s="63"/>
      <c r="R9674" s="63"/>
      <c r="S9674" s="63"/>
      <c r="T9674" s="63"/>
      <c r="U9674" s="63"/>
      <c r="V9674" s="63"/>
      <c r="W9674" s="63"/>
      <c r="X9674" s="63"/>
      <c r="Y9674" s="63"/>
      <c r="Z9674" s="62">
        <v>0</v>
      </c>
      <c r="AA9674" s="63"/>
      <c r="AB9674" s="63"/>
      <c r="AC9674" s="62">
        <v>0</v>
      </c>
    </row>
    <row r="9675" spans="1:29" ht="30" x14ac:dyDescent="0.25">
      <c r="A9675" s="61" t="s">
        <v>422</v>
      </c>
      <c r="B9675" s="61" t="s">
        <v>423</v>
      </c>
      <c r="C9675" s="62">
        <v>2010</v>
      </c>
      <c r="D9675" s="61" t="s">
        <v>78</v>
      </c>
      <c r="E9675" s="62">
        <v>52</v>
      </c>
      <c r="F9675" s="62">
        <v>505440</v>
      </c>
      <c r="G9675" s="62">
        <v>75435</v>
      </c>
      <c r="H9675" s="62">
        <v>120.89</v>
      </c>
      <c r="I9675" s="62">
        <v>9720</v>
      </c>
      <c r="J9675" s="62">
        <v>470059.2</v>
      </c>
      <c r="K9675" s="62">
        <v>0</v>
      </c>
      <c r="L9675" s="63"/>
      <c r="M9675" s="63"/>
      <c r="N9675" s="63"/>
      <c r="O9675" s="63"/>
      <c r="P9675" s="63"/>
      <c r="Q9675" s="63"/>
      <c r="R9675" s="63"/>
      <c r="S9675" s="63"/>
      <c r="T9675" s="63"/>
      <c r="U9675" s="63"/>
      <c r="V9675" s="63"/>
      <c r="W9675" s="63"/>
      <c r="X9675" s="63"/>
      <c r="Y9675" s="63"/>
      <c r="Z9675" s="62">
        <v>2064</v>
      </c>
      <c r="AA9675" s="62">
        <v>5717</v>
      </c>
      <c r="AB9675" s="62">
        <v>9.16</v>
      </c>
      <c r="AC9675" s="62">
        <v>39.69</v>
      </c>
    </row>
    <row r="9676" spans="1:29" x14ac:dyDescent="0.25">
      <c r="A9676" s="61" t="s">
        <v>251</v>
      </c>
      <c r="B9676" s="61" t="s">
        <v>252</v>
      </c>
      <c r="C9676" s="62">
        <v>2006</v>
      </c>
      <c r="D9676" s="61" t="s">
        <v>86</v>
      </c>
      <c r="E9676" s="62">
        <v>28</v>
      </c>
      <c r="F9676" s="62">
        <v>172</v>
      </c>
      <c r="G9676" s="62">
        <v>34</v>
      </c>
      <c r="H9676" s="62">
        <v>0.1</v>
      </c>
      <c r="I9676" s="62">
        <v>6.14</v>
      </c>
      <c r="J9676" s="62">
        <v>159.96</v>
      </c>
      <c r="K9676" s="62">
        <v>11.64</v>
      </c>
      <c r="L9676" s="62">
        <v>28</v>
      </c>
      <c r="M9676" s="62">
        <v>0.08</v>
      </c>
      <c r="N9676" s="62">
        <v>0.42</v>
      </c>
      <c r="O9676" s="62">
        <v>140.36000000000001</v>
      </c>
      <c r="P9676" s="63"/>
      <c r="Q9676" s="63"/>
      <c r="R9676" s="63"/>
      <c r="S9676" s="63"/>
      <c r="T9676" s="63"/>
      <c r="U9676" s="63"/>
      <c r="V9676" s="63"/>
      <c r="W9676" s="63"/>
      <c r="X9676" s="63"/>
      <c r="Y9676" s="63"/>
      <c r="Z9676" s="62">
        <v>2167</v>
      </c>
      <c r="AA9676" s="62">
        <v>14616</v>
      </c>
      <c r="AB9676" s="62">
        <v>43.5</v>
      </c>
      <c r="AC9676" s="62">
        <v>77.39</v>
      </c>
    </row>
    <row r="9677" spans="1:29" x14ac:dyDescent="0.25">
      <c r="A9677" s="61" t="s">
        <v>102</v>
      </c>
      <c r="B9677" s="61" t="s">
        <v>103</v>
      </c>
      <c r="C9677" s="62">
        <v>2018</v>
      </c>
      <c r="D9677" s="61" t="s">
        <v>419</v>
      </c>
      <c r="E9677" s="62">
        <v>24</v>
      </c>
      <c r="F9677" s="62">
        <v>102287</v>
      </c>
      <c r="G9677" s="62">
        <v>19347</v>
      </c>
      <c r="H9677" s="62">
        <v>67.180000000000007</v>
      </c>
      <c r="I9677" s="62">
        <v>4261.96</v>
      </c>
      <c r="J9677" s="62">
        <v>95126.91</v>
      </c>
      <c r="K9677" s="62">
        <v>2948.59</v>
      </c>
      <c r="L9677" s="62">
        <v>3823</v>
      </c>
      <c r="M9677" s="62">
        <v>13.27</v>
      </c>
      <c r="N9677" s="62">
        <v>122.86</v>
      </c>
      <c r="O9677" s="62">
        <v>35557.97</v>
      </c>
      <c r="P9677" s="63"/>
      <c r="Q9677" s="63"/>
      <c r="R9677" s="63"/>
      <c r="S9677" s="63"/>
      <c r="T9677" s="63"/>
      <c r="U9677" s="63"/>
      <c r="V9677" s="63"/>
      <c r="W9677" s="63"/>
      <c r="X9677" s="63"/>
      <c r="Y9677" s="63"/>
      <c r="Z9677" s="62">
        <v>561</v>
      </c>
      <c r="AA9677" s="62">
        <v>10903</v>
      </c>
      <c r="AB9677" s="62">
        <v>37.86</v>
      </c>
      <c r="AC9677" s="62">
        <v>23.38</v>
      </c>
    </row>
    <row r="9678" spans="1:29" x14ac:dyDescent="0.25">
      <c r="A9678" s="61" t="s">
        <v>229</v>
      </c>
      <c r="B9678" s="61" t="s">
        <v>230</v>
      </c>
      <c r="C9678" s="62">
        <v>2011</v>
      </c>
      <c r="D9678" s="61" t="s">
        <v>175</v>
      </c>
      <c r="E9678" s="62">
        <v>8</v>
      </c>
      <c r="F9678" s="63"/>
      <c r="G9678" s="63"/>
      <c r="H9678" s="63"/>
      <c r="I9678" s="63"/>
      <c r="J9678" s="63"/>
      <c r="K9678" s="62">
        <v>0</v>
      </c>
      <c r="L9678" s="63"/>
      <c r="M9678" s="63"/>
      <c r="N9678" s="63"/>
      <c r="O9678" s="63"/>
      <c r="P9678" s="63"/>
      <c r="Q9678" s="63"/>
      <c r="R9678" s="63"/>
      <c r="S9678" s="63"/>
      <c r="T9678" s="63"/>
      <c r="U9678" s="63"/>
      <c r="V9678" s="63"/>
      <c r="W9678" s="63"/>
      <c r="X9678" s="63"/>
      <c r="Y9678" s="63"/>
      <c r="Z9678" s="62">
        <v>82714.7</v>
      </c>
      <c r="AA9678" s="62">
        <v>3313</v>
      </c>
      <c r="AB9678" s="62">
        <v>34.51</v>
      </c>
      <c r="AC9678" s="62">
        <v>10339.34</v>
      </c>
    </row>
    <row r="9679" spans="1:29" x14ac:dyDescent="0.25">
      <c r="A9679" s="61" t="s">
        <v>289</v>
      </c>
      <c r="B9679" s="61" t="s">
        <v>290</v>
      </c>
      <c r="C9679" s="62">
        <v>2016</v>
      </c>
      <c r="D9679" s="61" t="s">
        <v>94</v>
      </c>
      <c r="E9679" s="62">
        <v>8</v>
      </c>
      <c r="F9679" s="63"/>
      <c r="G9679" s="63"/>
      <c r="H9679" s="63"/>
      <c r="I9679" s="63"/>
      <c r="J9679" s="63"/>
      <c r="K9679" s="62">
        <v>0</v>
      </c>
      <c r="L9679" s="63"/>
      <c r="M9679" s="63"/>
      <c r="N9679" s="63"/>
      <c r="O9679" s="63"/>
      <c r="P9679" s="63"/>
      <c r="Q9679" s="63"/>
      <c r="R9679" s="63"/>
      <c r="S9679" s="63"/>
      <c r="T9679" s="63"/>
      <c r="U9679" s="63"/>
      <c r="V9679" s="63"/>
      <c r="W9679" s="63"/>
      <c r="X9679" s="63"/>
      <c r="Y9679" s="63"/>
      <c r="Z9679" s="62">
        <v>84793</v>
      </c>
      <c r="AA9679" s="62">
        <v>10733</v>
      </c>
      <c r="AB9679" s="62">
        <v>111.8</v>
      </c>
      <c r="AC9679" s="62">
        <v>10599.13</v>
      </c>
    </row>
    <row r="9680" spans="1:29" ht="30" x14ac:dyDescent="0.25">
      <c r="A9680" s="61" t="s">
        <v>73</v>
      </c>
      <c r="B9680" s="61" t="s">
        <v>74</v>
      </c>
      <c r="C9680" s="62">
        <v>2010</v>
      </c>
      <c r="D9680" s="61" t="s">
        <v>78</v>
      </c>
      <c r="E9680" s="62">
        <v>48</v>
      </c>
      <c r="F9680" s="62">
        <v>233600</v>
      </c>
      <c r="G9680" s="62">
        <v>40961</v>
      </c>
      <c r="H9680" s="62">
        <v>71.11</v>
      </c>
      <c r="I9680" s="62">
        <v>4866.67</v>
      </c>
      <c r="J9680" s="62">
        <v>217248</v>
      </c>
      <c r="K9680" s="62">
        <v>0</v>
      </c>
      <c r="L9680" s="63"/>
      <c r="M9680" s="63"/>
      <c r="N9680" s="63"/>
      <c r="O9680" s="63"/>
      <c r="P9680" s="63"/>
      <c r="Q9680" s="63"/>
      <c r="R9680" s="63"/>
      <c r="S9680" s="63"/>
      <c r="T9680" s="63"/>
      <c r="U9680" s="63"/>
      <c r="V9680" s="63"/>
      <c r="W9680" s="63"/>
      <c r="X9680" s="63"/>
      <c r="Y9680" s="63"/>
      <c r="Z9680" s="62">
        <v>0</v>
      </c>
      <c r="AA9680" s="62">
        <v>1777</v>
      </c>
      <c r="AB9680" s="62">
        <v>3.09</v>
      </c>
      <c r="AC9680" s="62">
        <v>0</v>
      </c>
    </row>
    <row r="9681" spans="1:29" ht="30" x14ac:dyDescent="0.25">
      <c r="A9681" s="61" t="s">
        <v>507</v>
      </c>
      <c r="B9681" s="61" t="s">
        <v>508</v>
      </c>
      <c r="C9681" s="62">
        <v>2014</v>
      </c>
      <c r="D9681" s="61" t="s">
        <v>78</v>
      </c>
      <c r="E9681" s="62">
        <v>71</v>
      </c>
      <c r="F9681" s="62">
        <v>421920</v>
      </c>
      <c r="G9681" s="62">
        <v>53802</v>
      </c>
      <c r="H9681" s="62">
        <v>63.15</v>
      </c>
      <c r="I9681" s="62">
        <v>5942.54</v>
      </c>
      <c r="J9681" s="62">
        <v>392385.6</v>
      </c>
      <c r="K9681" s="62">
        <v>30199.81</v>
      </c>
      <c r="L9681" s="62">
        <v>35793</v>
      </c>
      <c r="M9681" s="62">
        <v>42.01</v>
      </c>
      <c r="N9681" s="62">
        <v>425.35</v>
      </c>
      <c r="O9681" s="62">
        <v>364188.52</v>
      </c>
      <c r="P9681" s="63"/>
      <c r="Q9681" s="63"/>
      <c r="R9681" s="63"/>
      <c r="S9681" s="63"/>
      <c r="T9681" s="63"/>
      <c r="U9681" s="63"/>
      <c r="V9681" s="63"/>
      <c r="W9681" s="63"/>
      <c r="X9681" s="63"/>
      <c r="Y9681" s="63"/>
      <c r="Z9681" s="62">
        <v>6.54</v>
      </c>
      <c r="AA9681" s="62">
        <v>31547</v>
      </c>
      <c r="AB9681" s="62">
        <v>37.03</v>
      </c>
      <c r="AC9681" s="62">
        <v>0.09</v>
      </c>
    </row>
    <row r="9682" spans="1:29" ht="30" x14ac:dyDescent="0.25">
      <c r="A9682" s="61" t="s">
        <v>231</v>
      </c>
      <c r="B9682" s="61" t="s">
        <v>232</v>
      </c>
      <c r="C9682" s="62">
        <v>2008</v>
      </c>
      <c r="D9682" s="61" t="s">
        <v>301</v>
      </c>
      <c r="E9682" s="62">
        <v>96</v>
      </c>
      <c r="F9682" s="62">
        <v>690800</v>
      </c>
      <c r="G9682" s="62">
        <v>90842</v>
      </c>
      <c r="H9682" s="62">
        <v>78.86</v>
      </c>
      <c r="I9682" s="62">
        <v>7195.83</v>
      </c>
      <c r="J9682" s="62">
        <v>642444</v>
      </c>
      <c r="K9682" s="62">
        <v>0</v>
      </c>
      <c r="L9682" s="63"/>
      <c r="M9682" s="63"/>
      <c r="N9682" s="63"/>
      <c r="O9682" s="63"/>
      <c r="P9682" s="63"/>
      <c r="Q9682" s="63"/>
      <c r="R9682" s="63"/>
      <c r="S9682" s="63"/>
      <c r="T9682" s="63"/>
      <c r="U9682" s="63"/>
      <c r="V9682" s="63"/>
      <c r="W9682" s="63"/>
      <c r="X9682" s="63"/>
      <c r="Y9682" s="63"/>
      <c r="Z9682" s="62">
        <v>317190</v>
      </c>
      <c r="AA9682" s="62">
        <v>19652</v>
      </c>
      <c r="AB9682" s="62">
        <v>17.059999999999999</v>
      </c>
      <c r="AC9682" s="62">
        <v>3304.06</v>
      </c>
    </row>
    <row r="9683" spans="1:29" x14ac:dyDescent="0.25">
      <c r="A9683" s="61" t="s">
        <v>79</v>
      </c>
      <c r="B9683" s="61" t="s">
        <v>80</v>
      </c>
      <c r="C9683" s="62">
        <v>2013</v>
      </c>
      <c r="D9683" s="61" t="s">
        <v>94</v>
      </c>
      <c r="E9683" s="62">
        <v>6</v>
      </c>
      <c r="F9683" s="62">
        <v>0</v>
      </c>
      <c r="G9683" s="62">
        <v>2</v>
      </c>
      <c r="H9683" s="62">
        <v>0.03</v>
      </c>
      <c r="I9683" s="62">
        <v>0</v>
      </c>
      <c r="J9683" s="62">
        <v>0</v>
      </c>
      <c r="K9683" s="62">
        <v>4.8499999999999996</v>
      </c>
      <c r="L9683" s="62">
        <v>11</v>
      </c>
      <c r="M9683" s="62">
        <v>0.15</v>
      </c>
      <c r="N9683" s="63"/>
      <c r="O9683" s="63"/>
      <c r="P9683" s="63"/>
      <c r="Q9683" s="63"/>
      <c r="R9683" s="63"/>
      <c r="S9683" s="63"/>
      <c r="T9683" s="63"/>
      <c r="U9683" s="63"/>
      <c r="V9683" s="63"/>
      <c r="W9683" s="63"/>
      <c r="X9683" s="63"/>
      <c r="Y9683" s="63"/>
      <c r="Z9683" s="62">
        <v>58235</v>
      </c>
      <c r="AA9683" s="62">
        <v>2968</v>
      </c>
      <c r="AB9683" s="62">
        <v>41.22</v>
      </c>
      <c r="AC9683" s="62">
        <v>9705.83</v>
      </c>
    </row>
    <row r="9684" spans="1:29" x14ac:dyDescent="0.25">
      <c r="A9684" s="61" t="s">
        <v>113</v>
      </c>
      <c r="B9684" s="61" t="s">
        <v>114</v>
      </c>
      <c r="C9684" s="62">
        <v>2010</v>
      </c>
      <c r="D9684" s="61" t="s">
        <v>78</v>
      </c>
      <c r="E9684" s="62">
        <v>45</v>
      </c>
      <c r="F9684" s="62">
        <v>196532</v>
      </c>
      <c r="G9684" s="62">
        <v>27632</v>
      </c>
      <c r="H9684" s="62">
        <v>51.17</v>
      </c>
      <c r="I9684" s="62">
        <v>4367.38</v>
      </c>
      <c r="J9684" s="62">
        <v>182774.76</v>
      </c>
      <c r="K9684" s="62">
        <v>19577.11</v>
      </c>
      <c r="L9684" s="62">
        <v>25666</v>
      </c>
      <c r="M9684" s="62">
        <v>47.53</v>
      </c>
      <c r="N9684" s="62">
        <v>435.05</v>
      </c>
      <c r="O9684" s="62">
        <v>236086.24</v>
      </c>
      <c r="P9684" s="63"/>
      <c r="Q9684" s="63"/>
      <c r="R9684" s="63"/>
      <c r="S9684" s="63"/>
      <c r="T9684" s="63"/>
      <c r="U9684" s="63"/>
      <c r="V9684" s="63"/>
      <c r="W9684" s="63"/>
      <c r="X9684" s="63"/>
      <c r="Y9684" s="63"/>
      <c r="Z9684" s="62">
        <v>135900</v>
      </c>
      <c r="AA9684" s="62">
        <v>16643</v>
      </c>
      <c r="AB9684" s="62">
        <v>30.82</v>
      </c>
      <c r="AC9684" s="62">
        <v>3020</v>
      </c>
    </row>
    <row r="9685" spans="1:29" ht="30" x14ac:dyDescent="0.25">
      <c r="A9685" s="61" t="s">
        <v>482</v>
      </c>
      <c r="B9685" s="61" t="s">
        <v>483</v>
      </c>
      <c r="C9685" s="62">
        <v>2014</v>
      </c>
      <c r="D9685" s="61" t="s">
        <v>75</v>
      </c>
      <c r="E9685" s="62">
        <v>12</v>
      </c>
      <c r="F9685" s="62">
        <v>0</v>
      </c>
      <c r="G9685" s="62">
        <v>0</v>
      </c>
      <c r="H9685" s="62">
        <v>0</v>
      </c>
      <c r="I9685" s="62">
        <v>0</v>
      </c>
      <c r="J9685" s="62">
        <v>0</v>
      </c>
      <c r="K9685" s="62">
        <v>0</v>
      </c>
      <c r="L9685" s="63"/>
      <c r="M9685" s="63"/>
      <c r="N9685" s="63"/>
      <c r="O9685" s="63"/>
      <c r="P9685" s="63"/>
      <c r="Q9685" s="63"/>
      <c r="R9685" s="63"/>
      <c r="S9685" s="63"/>
      <c r="T9685" s="63"/>
      <c r="U9685" s="63"/>
      <c r="V9685" s="63"/>
      <c r="W9685" s="63"/>
      <c r="X9685" s="63"/>
      <c r="Y9685" s="63"/>
      <c r="Z9685" s="62">
        <v>862</v>
      </c>
      <c r="AA9685" s="62">
        <v>16370</v>
      </c>
      <c r="AB9685" s="62">
        <v>113.68</v>
      </c>
      <c r="AC9685" s="62">
        <v>71.83</v>
      </c>
    </row>
    <row r="9686" spans="1:29" x14ac:dyDescent="0.25">
      <c r="A9686" s="61" t="s">
        <v>184</v>
      </c>
      <c r="B9686" s="61" t="s">
        <v>185</v>
      </c>
      <c r="C9686" s="62">
        <v>2018</v>
      </c>
      <c r="D9686" s="61" t="s">
        <v>78</v>
      </c>
      <c r="E9686" s="62">
        <v>52</v>
      </c>
      <c r="F9686" s="62">
        <v>449508</v>
      </c>
      <c r="G9686" s="62">
        <v>94843</v>
      </c>
      <c r="H9686" s="62">
        <v>151.99</v>
      </c>
      <c r="I9686" s="62">
        <v>8644.3799999999992</v>
      </c>
      <c r="J9686" s="62">
        <v>418042.44</v>
      </c>
      <c r="K9686" s="62">
        <v>0</v>
      </c>
      <c r="L9686" s="63"/>
      <c r="M9686" s="63"/>
      <c r="N9686" s="63"/>
      <c r="O9686" s="63"/>
      <c r="P9686" s="63"/>
      <c r="Q9686" s="63"/>
      <c r="R9686" s="63"/>
      <c r="S9686" s="63"/>
      <c r="T9686" s="63"/>
      <c r="U9686" s="63"/>
      <c r="V9686" s="63"/>
      <c r="W9686" s="63"/>
      <c r="X9686" s="63"/>
      <c r="Y9686" s="63"/>
      <c r="Z9686" s="62">
        <v>942</v>
      </c>
      <c r="AA9686" s="62">
        <v>6478</v>
      </c>
      <c r="AB9686" s="62">
        <v>10.38</v>
      </c>
      <c r="AC9686" s="62">
        <v>18.12</v>
      </c>
    </row>
    <row r="9687" spans="1:29" x14ac:dyDescent="0.25">
      <c r="A9687" s="61" t="s">
        <v>235</v>
      </c>
      <c r="B9687" s="61" t="s">
        <v>236</v>
      </c>
      <c r="C9687" s="62">
        <v>2007</v>
      </c>
      <c r="D9687" s="61" t="s">
        <v>83</v>
      </c>
      <c r="E9687" s="62">
        <v>1</v>
      </c>
      <c r="F9687" s="63"/>
      <c r="G9687" s="63"/>
      <c r="H9687" s="63"/>
      <c r="I9687" s="63"/>
      <c r="J9687" s="63"/>
      <c r="K9687" s="62">
        <v>0</v>
      </c>
      <c r="L9687" s="63"/>
      <c r="M9687" s="63"/>
      <c r="N9687" s="63"/>
      <c r="O9687" s="63"/>
      <c r="P9687" s="63"/>
      <c r="Q9687" s="63"/>
      <c r="R9687" s="63"/>
      <c r="S9687" s="63"/>
      <c r="T9687" s="63"/>
      <c r="U9687" s="63"/>
      <c r="V9687" s="63"/>
      <c r="W9687" s="63"/>
      <c r="X9687" s="63"/>
      <c r="Y9687" s="63"/>
      <c r="Z9687" s="62">
        <v>6200</v>
      </c>
      <c r="AA9687" s="62">
        <v>171</v>
      </c>
      <c r="AB9687" s="62">
        <v>14.25</v>
      </c>
      <c r="AC9687" s="62">
        <v>6200</v>
      </c>
    </row>
    <row r="9688" spans="1:29" x14ac:dyDescent="0.25">
      <c r="A9688" s="61" t="s">
        <v>102</v>
      </c>
      <c r="B9688" s="61" t="s">
        <v>103</v>
      </c>
      <c r="C9688" s="62">
        <v>2005</v>
      </c>
      <c r="D9688" s="61" t="s">
        <v>72</v>
      </c>
      <c r="E9688" s="62">
        <v>6</v>
      </c>
      <c r="F9688" s="63"/>
      <c r="G9688" s="63"/>
      <c r="H9688" s="63"/>
      <c r="I9688" s="63"/>
      <c r="J9688" s="63"/>
      <c r="K9688" s="62">
        <v>0</v>
      </c>
      <c r="L9688" s="63"/>
      <c r="M9688" s="63"/>
      <c r="N9688" s="63"/>
      <c r="O9688" s="63"/>
      <c r="P9688" s="63"/>
      <c r="Q9688" s="63"/>
      <c r="R9688" s="63"/>
      <c r="S9688" s="63"/>
      <c r="T9688" s="63"/>
      <c r="U9688" s="63"/>
      <c r="V9688" s="63"/>
      <c r="W9688" s="63"/>
      <c r="X9688" s="63"/>
      <c r="Y9688" s="63"/>
      <c r="Z9688" s="62">
        <v>0</v>
      </c>
      <c r="AA9688" s="63"/>
      <c r="AB9688" s="63"/>
      <c r="AC9688" s="62">
        <v>0</v>
      </c>
    </row>
    <row r="9689" spans="1:29" ht="30" x14ac:dyDescent="0.25">
      <c r="A9689" s="61" t="s">
        <v>494</v>
      </c>
      <c r="B9689" s="61" t="s">
        <v>495</v>
      </c>
      <c r="C9689" s="62">
        <v>2009</v>
      </c>
      <c r="D9689" s="61" t="s">
        <v>75</v>
      </c>
      <c r="E9689" s="62">
        <v>10</v>
      </c>
      <c r="F9689" s="62">
        <v>1198</v>
      </c>
      <c r="G9689" s="62">
        <v>368</v>
      </c>
      <c r="H9689" s="62">
        <v>3.07</v>
      </c>
      <c r="I9689" s="62">
        <v>119.8</v>
      </c>
      <c r="J9689" s="62">
        <v>1114.1400000000001</v>
      </c>
      <c r="K9689" s="62">
        <v>0</v>
      </c>
      <c r="L9689" s="63"/>
      <c r="M9689" s="63"/>
      <c r="N9689" s="63"/>
      <c r="O9689" s="63"/>
      <c r="P9689" s="62">
        <v>95</v>
      </c>
      <c r="Q9689" s="62">
        <v>180</v>
      </c>
      <c r="R9689" s="62">
        <v>1.5</v>
      </c>
      <c r="S9689" s="62">
        <v>9</v>
      </c>
      <c r="T9689" s="62">
        <v>1203.56</v>
      </c>
      <c r="U9689" s="63"/>
      <c r="V9689" s="63"/>
      <c r="W9689" s="63"/>
      <c r="X9689" s="63"/>
      <c r="Y9689" s="63"/>
      <c r="Z9689" s="62">
        <v>197.85</v>
      </c>
      <c r="AA9689" s="62">
        <v>3876</v>
      </c>
      <c r="AB9689" s="62">
        <v>32.299999999999997</v>
      </c>
      <c r="AC9689" s="62">
        <v>19.78</v>
      </c>
    </row>
    <row r="9690" spans="1:29" x14ac:dyDescent="0.25">
      <c r="A9690" s="61" t="s">
        <v>190</v>
      </c>
      <c r="B9690" s="61" t="s">
        <v>191</v>
      </c>
      <c r="C9690" s="62">
        <v>2013</v>
      </c>
      <c r="D9690" s="61" t="s">
        <v>175</v>
      </c>
      <c r="E9690" s="62">
        <v>6</v>
      </c>
      <c r="F9690" s="63"/>
      <c r="G9690" s="63"/>
      <c r="H9690" s="63"/>
      <c r="I9690" s="63"/>
      <c r="J9690" s="63"/>
      <c r="K9690" s="62">
        <v>0</v>
      </c>
      <c r="L9690" s="63"/>
      <c r="M9690" s="63"/>
      <c r="N9690" s="63"/>
      <c r="O9690" s="63"/>
      <c r="P9690" s="63"/>
      <c r="Q9690" s="63"/>
      <c r="R9690" s="63"/>
      <c r="S9690" s="63"/>
      <c r="T9690" s="63"/>
      <c r="U9690" s="63"/>
      <c r="V9690" s="63"/>
      <c r="W9690" s="63"/>
      <c r="X9690" s="63"/>
      <c r="Y9690" s="63"/>
      <c r="Z9690" s="62">
        <v>0</v>
      </c>
      <c r="AA9690" s="63"/>
      <c r="AB9690" s="63"/>
      <c r="AC9690" s="62">
        <v>0</v>
      </c>
    </row>
    <row r="9691" spans="1:29" ht="45" x14ac:dyDescent="0.25">
      <c r="A9691" s="61" t="s">
        <v>109</v>
      </c>
      <c r="B9691" s="61" t="s">
        <v>110</v>
      </c>
      <c r="C9691" s="62">
        <v>2015</v>
      </c>
      <c r="D9691" s="61" t="s">
        <v>78</v>
      </c>
      <c r="E9691" s="62">
        <v>20</v>
      </c>
      <c r="F9691" s="62">
        <v>183360</v>
      </c>
      <c r="G9691" s="62">
        <v>36546</v>
      </c>
      <c r="H9691" s="62">
        <v>152.28</v>
      </c>
      <c r="I9691" s="62">
        <v>9168</v>
      </c>
      <c r="J9691" s="62">
        <v>170524.79999999999</v>
      </c>
      <c r="K9691" s="62">
        <v>0</v>
      </c>
      <c r="L9691" s="63"/>
      <c r="M9691" s="63"/>
      <c r="N9691" s="63"/>
      <c r="O9691" s="63"/>
      <c r="P9691" s="62">
        <v>2272</v>
      </c>
      <c r="Q9691" s="62">
        <v>3293</v>
      </c>
      <c r="R9691" s="62">
        <v>13.72</v>
      </c>
      <c r="S9691" s="62">
        <v>113</v>
      </c>
      <c r="T9691" s="62">
        <v>28783.97</v>
      </c>
      <c r="U9691" s="63"/>
      <c r="V9691" s="63"/>
      <c r="W9691" s="63"/>
      <c r="X9691" s="63"/>
      <c r="Y9691" s="63"/>
      <c r="Z9691" s="62">
        <v>0</v>
      </c>
      <c r="AA9691" s="62">
        <v>1095</v>
      </c>
      <c r="AB9691" s="62">
        <v>4.5599999999999996</v>
      </c>
      <c r="AC9691" s="62">
        <v>0</v>
      </c>
    </row>
    <row r="9692" spans="1:29" x14ac:dyDescent="0.25">
      <c r="A9692" s="61" t="s">
        <v>397</v>
      </c>
      <c r="B9692" s="61" t="s">
        <v>398</v>
      </c>
      <c r="C9692" s="62">
        <v>2015</v>
      </c>
      <c r="D9692" s="61" t="s">
        <v>78</v>
      </c>
      <c r="E9692" s="62">
        <v>27</v>
      </c>
      <c r="F9692" s="62">
        <v>86105</v>
      </c>
      <c r="G9692" s="62">
        <v>16056</v>
      </c>
      <c r="H9692" s="62">
        <v>49.56</v>
      </c>
      <c r="I9692" s="62">
        <v>3189.07</v>
      </c>
      <c r="J9692" s="62">
        <v>80077.649999999994</v>
      </c>
      <c r="K9692" s="62">
        <v>0</v>
      </c>
      <c r="L9692" s="63"/>
      <c r="M9692" s="63"/>
      <c r="N9692" s="63"/>
      <c r="O9692" s="63"/>
      <c r="P9692" s="63"/>
      <c r="Q9692" s="63"/>
      <c r="R9692" s="63"/>
      <c r="S9692" s="63"/>
      <c r="T9692" s="63"/>
      <c r="U9692" s="62">
        <v>13272</v>
      </c>
      <c r="V9692" s="62">
        <v>27527</v>
      </c>
      <c r="W9692" s="62">
        <v>84.96</v>
      </c>
      <c r="X9692" s="62">
        <v>491</v>
      </c>
      <c r="Y9692" s="62">
        <v>297080.45</v>
      </c>
      <c r="Z9692" s="62">
        <v>35600</v>
      </c>
      <c r="AA9692" s="62">
        <v>3356</v>
      </c>
      <c r="AB9692" s="62">
        <v>10.36</v>
      </c>
      <c r="AC9692" s="62">
        <v>1318.52</v>
      </c>
    </row>
    <row r="9693" spans="1:29" ht="30" x14ac:dyDescent="0.25">
      <c r="A9693" s="61" t="s">
        <v>124</v>
      </c>
      <c r="B9693" s="61" t="s">
        <v>125</v>
      </c>
      <c r="C9693" s="62">
        <v>2013</v>
      </c>
      <c r="D9693" s="61" t="s">
        <v>135</v>
      </c>
      <c r="E9693" s="62">
        <v>54</v>
      </c>
      <c r="F9693" s="63"/>
      <c r="G9693" s="63"/>
      <c r="H9693" s="63"/>
      <c r="I9693" s="63"/>
      <c r="J9693" s="63"/>
      <c r="K9693" s="62">
        <v>0</v>
      </c>
      <c r="L9693" s="63"/>
      <c r="M9693" s="63"/>
      <c r="N9693" s="63"/>
      <c r="O9693" s="63"/>
      <c r="P9693" s="63"/>
      <c r="Q9693" s="63"/>
      <c r="R9693" s="63"/>
      <c r="S9693" s="63"/>
      <c r="T9693" s="63"/>
      <c r="U9693" s="63"/>
      <c r="V9693" s="63"/>
      <c r="W9693" s="63"/>
      <c r="X9693" s="63"/>
      <c r="Y9693" s="63"/>
      <c r="Z9693" s="62">
        <v>493.28</v>
      </c>
      <c r="AA9693" s="62">
        <v>43628</v>
      </c>
      <c r="AB9693" s="62">
        <v>67.33</v>
      </c>
      <c r="AC9693" s="62">
        <v>9.1300000000000008</v>
      </c>
    </row>
    <row r="9694" spans="1:29" x14ac:dyDescent="0.25">
      <c r="A9694" s="61" t="s">
        <v>295</v>
      </c>
      <c r="B9694" s="61" t="s">
        <v>296</v>
      </c>
      <c r="C9694" s="62">
        <v>2006</v>
      </c>
      <c r="D9694" s="61" t="s">
        <v>75</v>
      </c>
      <c r="E9694" s="62">
        <v>5</v>
      </c>
      <c r="F9694" s="62">
        <v>3008</v>
      </c>
      <c r="G9694" s="62">
        <v>516</v>
      </c>
      <c r="H9694" s="62">
        <v>8.6</v>
      </c>
      <c r="I9694" s="62">
        <v>601.6</v>
      </c>
      <c r="J9694" s="62">
        <v>2797.44</v>
      </c>
      <c r="K9694" s="62">
        <v>0</v>
      </c>
      <c r="L9694" s="63"/>
      <c r="M9694" s="63"/>
      <c r="N9694" s="63"/>
      <c r="O9694" s="63"/>
      <c r="P9694" s="63"/>
      <c r="Q9694" s="63"/>
      <c r="R9694" s="63"/>
      <c r="S9694" s="63"/>
      <c r="T9694" s="63"/>
      <c r="U9694" s="62">
        <v>1990</v>
      </c>
      <c r="V9694" s="62">
        <v>3634</v>
      </c>
      <c r="W9694" s="62">
        <v>60.57</v>
      </c>
      <c r="X9694" s="62">
        <v>398</v>
      </c>
      <c r="Y9694" s="62">
        <v>44544.160000000003</v>
      </c>
      <c r="Z9694" s="62">
        <v>0</v>
      </c>
      <c r="AA9694" s="63"/>
      <c r="AB9694" s="63"/>
      <c r="AC9694" s="62">
        <v>0</v>
      </c>
    </row>
    <row r="9695" spans="1:29" x14ac:dyDescent="0.25">
      <c r="A9695" s="61" t="s">
        <v>229</v>
      </c>
      <c r="B9695" s="61" t="s">
        <v>230</v>
      </c>
      <c r="C9695" s="62">
        <v>2015</v>
      </c>
      <c r="D9695" s="61" t="s">
        <v>492</v>
      </c>
      <c r="E9695" s="62">
        <v>8</v>
      </c>
      <c r="F9695" s="63"/>
      <c r="G9695" s="63"/>
      <c r="H9695" s="63"/>
      <c r="I9695" s="63"/>
      <c r="J9695" s="63"/>
      <c r="K9695" s="62">
        <v>0</v>
      </c>
      <c r="L9695" s="63"/>
      <c r="M9695" s="63"/>
      <c r="N9695" s="63"/>
      <c r="O9695" s="63"/>
      <c r="P9695" s="63"/>
      <c r="Q9695" s="63"/>
      <c r="R9695" s="63"/>
      <c r="S9695" s="63"/>
      <c r="T9695" s="63"/>
      <c r="U9695" s="63"/>
      <c r="V9695" s="63"/>
      <c r="W9695" s="63"/>
      <c r="X9695" s="63"/>
      <c r="Y9695" s="63"/>
      <c r="Z9695" s="62">
        <v>79600</v>
      </c>
      <c r="AA9695" s="62">
        <v>2573</v>
      </c>
      <c r="AB9695" s="62">
        <v>26.8</v>
      </c>
      <c r="AC9695" s="62">
        <v>9950</v>
      </c>
    </row>
    <row r="9696" spans="1:29" x14ac:dyDescent="0.25">
      <c r="A9696" s="61" t="s">
        <v>490</v>
      </c>
      <c r="B9696" s="61" t="s">
        <v>491</v>
      </c>
      <c r="C9696" s="62">
        <v>2015</v>
      </c>
      <c r="D9696" s="61" t="s">
        <v>75</v>
      </c>
      <c r="E9696" s="62">
        <v>2</v>
      </c>
      <c r="F9696" s="63"/>
      <c r="G9696" s="62">
        <v>0</v>
      </c>
      <c r="H9696" s="62">
        <v>0</v>
      </c>
      <c r="I9696" s="63"/>
      <c r="J9696" s="63"/>
      <c r="K9696" s="62">
        <v>0</v>
      </c>
      <c r="L9696" s="63"/>
      <c r="M9696" s="63"/>
      <c r="N9696" s="63"/>
      <c r="O9696" s="63"/>
      <c r="P9696" s="63"/>
      <c r="Q9696" s="63"/>
      <c r="R9696" s="63"/>
      <c r="S9696" s="63"/>
      <c r="T9696" s="63"/>
      <c r="U9696" s="63"/>
      <c r="V9696" s="63"/>
      <c r="W9696" s="63"/>
      <c r="X9696" s="63"/>
      <c r="Y9696" s="63"/>
      <c r="Z9696" s="62">
        <v>35300</v>
      </c>
      <c r="AA9696" s="62">
        <v>1618</v>
      </c>
      <c r="AB9696" s="62">
        <v>67.42</v>
      </c>
      <c r="AC9696" s="62">
        <v>17650</v>
      </c>
    </row>
    <row r="9697" spans="1:29" x14ac:dyDescent="0.25">
      <c r="A9697" s="61" t="s">
        <v>113</v>
      </c>
      <c r="B9697" s="61" t="s">
        <v>114</v>
      </c>
      <c r="C9697" s="62">
        <v>2011</v>
      </c>
      <c r="D9697" s="61" t="s">
        <v>150</v>
      </c>
      <c r="E9697" s="62">
        <v>5</v>
      </c>
      <c r="F9697" s="63"/>
      <c r="G9697" s="63"/>
      <c r="H9697" s="63"/>
      <c r="I9697" s="63"/>
      <c r="J9697" s="63"/>
      <c r="K9697" s="62">
        <v>0</v>
      </c>
      <c r="L9697" s="63"/>
      <c r="M9697" s="63"/>
      <c r="N9697" s="63"/>
      <c r="O9697" s="63"/>
      <c r="P9697" s="63"/>
      <c r="Q9697" s="63"/>
      <c r="R9697" s="63"/>
      <c r="S9697" s="63"/>
      <c r="T9697" s="63"/>
      <c r="U9697" s="63"/>
      <c r="V9697" s="63"/>
      <c r="W9697" s="63"/>
      <c r="X9697" s="63"/>
      <c r="Y9697" s="63"/>
      <c r="Z9697" s="62">
        <v>0</v>
      </c>
      <c r="AA9697" s="63"/>
      <c r="AB9697" s="63"/>
      <c r="AC9697" s="62">
        <v>0</v>
      </c>
    </row>
    <row r="9698" spans="1:29" x14ac:dyDescent="0.25">
      <c r="A9698" s="61" t="s">
        <v>70</v>
      </c>
      <c r="B9698" s="61" t="s">
        <v>71</v>
      </c>
      <c r="C9698" s="62">
        <v>2009</v>
      </c>
      <c r="D9698" s="61" t="s">
        <v>86</v>
      </c>
      <c r="E9698" s="62">
        <v>131</v>
      </c>
      <c r="F9698" s="62">
        <v>785714</v>
      </c>
      <c r="G9698" s="62">
        <v>116550</v>
      </c>
      <c r="H9698" s="62">
        <v>74.14</v>
      </c>
      <c r="I9698" s="62">
        <v>5997.82</v>
      </c>
      <c r="J9698" s="62">
        <v>730714.02</v>
      </c>
      <c r="K9698" s="62">
        <v>89961</v>
      </c>
      <c r="L9698" s="62">
        <v>174812</v>
      </c>
      <c r="M9698" s="62">
        <v>111.2</v>
      </c>
      <c r="N9698" s="62">
        <v>686.73</v>
      </c>
      <c r="O9698" s="62">
        <v>1084866.69</v>
      </c>
      <c r="P9698" s="63"/>
      <c r="Q9698" s="63"/>
      <c r="R9698" s="63"/>
      <c r="S9698" s="63"/>
      <c r="T9698" s="63"/>
      <c r="U9698" s="63"/>
      <c r="V9698" s="63"/>
      <c r="W9698" s="63"/>
      <c r="X9698" s="63"/>
      <c r="Y9698" s="63"/>
      <c r="Z9698" s="62">
        <v>14090</v>
      </c>
      <c r="AA9698" s="62">
        <v>71003</v>
      </c>
      <c r="AB9698" s="62">
        <v>45.17</v>
      </c>
      <c r="AC9698" s="62">
        <v>107.56</v>
      </c>
    </row>
    <row r="9699" spans="1:29" ht="45" x14ac:dyDescent="0.25">
      <c r="A9699" s="61" t="s">
        <v>344</v>
      </c>
      <c r="B9699" s="61" t="s">
        <v>345</v>
      </c>
      <c r="C9699" s="62">
        <v>2008</v>
      </c>
      <c r="D9699" s="61" t="s">
        <v>75</v>
      </c>
      <c r="E9699" s="62">
        <v>6</v>
      </c>
      <c r="F9699" s="63"/>
      <c r="G9699" s="63"/>
      <c r="H9699" s="63"/>
      <c r="I9699" s="63"/>
      <c r="J9699" s="63"/>
      <c r="K9699" s="62">
        <v>0</v>
      </c>
      <c r="L9699" s="63"/>
      <c r="M9699" s="63"/>
      <c r="N9699" s="63"/>
      <c r="O9699" s="63"/>
      <c r="P9699" s="63"/>
      <c r="Q9699" s="63"/>
      <c r="R9699" s="63"/>
      <c r="S9699" s="63"/>
      <c r="T9699" s="63"/>
      <c r="U9699" s="63"/>
      <c r="V9699" s="63"/>
      <c r="W9699" s="63"/>
      <c r="X9699" s="63"/>
      <c r="Y9699" s="63"/>
      <c r="Z9699" s="62">
        <v>0</v>
      </c>
      <c r="AA9699" s="63"/>
      <c r="AB9699" s="63"/>
      <c r="AC9699" s="62">
        <v>0</v>
      </c>
    </row>
    <row r="9700" spans="1:29" x14ac:dyDescent="0.25">
      <c r="A9700" s="61" t="s">
        <v>79</v>
      </c>
      <c r="B9700" s="61" t="s">
        <v>80</v>
      </c>
      <c r="C9700" s="62">
        <v>2004</v>
      </c>
      <c r="D9700" s="61" t="s">
        <v>438</v>
      </c>
      <c r="E9700" s="62">
        <v>8</v>
      </c>
      <c r="F9700" s="63"/>
      <c r="G9700" s="62">
        <v>0</v>
      </c>
      <c r="H9700" s="62">
        <v>0</v>
      </c>
      <c r="I9700" s="63"/>
      <c r="J9700" s="63"/>
      <c r="K9700" s="62">
        <v>0</v>
      </c>
      <c r="L9700" s="63"/>
      <c r="M9700" s="63"/>
      <c r="N9700" s="63"/>
      <c r="O9700" s="63"/>
      <c r="P9700" s="63"/>
      <c r="Q9700" s="63"/>
      <c r="R9700" s="63"/>
      <c r="S9700" s="63"/>
      <c r="T9700" s="63"/>
      <c r="U9700" s="63"/>
      <c r="V9700" s="63"/>
      <c r="W9700" s="63"/>
      <c r="X9700" s="63"/>
      <c r="Y9700" s="63"/>
      <c r="Z9700" s="62">
        <v>0</v>
      </c>
      <c r="AA9700" s="63"/>
      <c r="AB9700" s="63"/>
      <c r="AC9700" s="62">
        <v>0</v>
      </c>
    </row>
    <row r="9701" spans="1:29" ht="30" x14ac:dyDescent="0.25">
      <c r="A9701" s="61" t="s">
        <v>245</v>
      </c>
      <c r="B9701" s="61" t="s">
        <v>246</v>
      </c>
      <c r="C9701" s="62">
        <v>2010</v>
      </c>
      <c r="D9701" s="61" t="s">
        <v>99</v>
      </c>
      <c r="E9701" s="62">
        <v>28</v>
      </c>
      <c r="F9701" s="62">
        <v>276814</v>
      </c>
      <c r="G9701" s="62">
        <v>55598</v>
      </c>
      <c r="H9701" s="62">
        <v>165.47</v>
      </c>
      <c r="I9701" s="62">
        <v>9886.2099999999991</v>
      </c>
      <c r="J9701" s="62">
        <v>257437.02</v>
      </c>
      <c r="K9701" s="62">
        <v>0</v>
      </c>
      <c r="L9701" s="63"/>
      <c r="M9701" s="63"/>
      <c r="N9701" s="63"/>
      <c r="O9701" s="63"/>
      <c r="P9701" s="63"/>
      <c r="Q9701" s="63"/>
      <c r="R9701" s="63"/>
      <c r="S9701" s="63"/>
      <c r="T9701" s="63"/>
      <c r="U9701" s="63"/>
      <c r="V9701" s="63"/>
      <c r="W9701" s="63"/>
      <c r="X9701" s="63"/>
      <c r="Y9701" s="63"/>
      <c r="Z9701" s="62">
        <v>70335</v>
      </c>
      <c r="AA9701" s="62">
        <v>6922</v>
      </c>
      <c r="AB9701" s="62">
        <v>20.6</v>
      </c>
      <c r="AC9701" s="62">
        <v>2511.96</v>
      </c>
    </row>
    <row r="9702" spans="1:29" ht="30" x14ac:dyDescent="0.25">
      <c r="A9702" s="61" t="s">
        <v>153</v>
      </c>
      <c r="B9702" s="61" t="s">
        <v>154</v>
      </c>
      <c r="C9702" s="62">
        <v>2003</v>
      </c>
      <c r="D9702" s="61" t="s">
        <v>99</v>
      </c>
      <c r="E9702" s="62">
        <v>61</v>
      </c>
      <c r="F9702" s="62">
        <v>134280</v>
      </c>
      <c r="G9702" s="62">
        <v>14819</v>
      </c>
      <c r="H9702" s="62">
        <v>20.239999999999998</v>
      </c>
      <c r="I9702" s="62">
        <v>2201.31</v>
      </c>
      <c r="J9702" s="62">
        <v>124880.4</v>
      </c>
      <c r="K9702" s="62">
        <v>6038.8</v>
      </c>
      <c r="L9702" s="62">
        <v>7129</v>
      </c>
      <c r="M9702" s="62">
        <v>9.74</v>
      </c>
      <c r="N9702" s="62">
        <v>99</v>
      </c>
      <c r="O9702" s="62">
        <v>72823.67</v>
      </c>
      <c r="P9702" s="63"/>
      <c r="Q9702" s="63"/>
      <c r="R9702" s="63"/>
      <c r="S9702" s="63"/>
      <c r="T9702" s="63"/>
      <c r="U9702" s="63"/>
      <c r="V9702" s="63"/>
      <c r="W9702" s="63"/>
      <c r="X9702" s="63"/>
      <c r="Y9702" s="63"/>
      <c r="Z9702" s="62">
        <v>0</v>
      </c>
      <c r="AA9702" s="63"/>
      <c r="AB9702" s="63"/>
      <c r="AC9702" s="62">
        <v>0</v>
      </c>
    </row>
    <row r="9703" spans="1:29" ht="30" x14ac:dyDescent="0.25">
      <c r="A9703" s="61" t="s">
        <v>216</v>
      </c>
      <c r="B9703" s="61" t="s">
        <v>217</v>
      </c>
      <c r="C9703" s="62">
        <v>2016</v>
      </c>
      <c r="D9703" s="61" t="s">
        <v>89</v>
      </c>
      <c r="E9703" s="62">
        <v>15</v>
      </c>
      <c r="F9703" s="62">
        <v>35012</v>
      </c>
      <c r="G9703" s="62">
        <v>7755</v>
      </c>
      <c r="H9703" s="62">
        <v>43.08</v>
      </c>
      <c r="I9703" s="62">
        <v>2334.13</v>
      </c>
      <c r="J9703" s="62">
        <v>32561.16</v>
      </c>
      <c r="K9703" s="62">
        <v>7783.71</v>
      </c>
      <c r="L9703" s="62">
        <v>12232</v>
      </c>
      <c r="M9703" s="62">
        <v>67.959999999999994</v>
      </c>
      <c r="N9703" s="62">
        <v>518.91</v>
      </c>
      <c r="O9703" s="62">
        <v>93866.04</v>
      </c>
      <c r="P9703" s="63"/>
      <c r="Q9703" s="63"/>
      <c r="R9703" s="63"/>
      <c r="S9703" s="63"/>
      <c r="T9703" s="63"/>
      <c r="U9703" s="63"/>
      <c r="V9703" s="63"/>
      <c r="W9703" s="63"/>
      <c r="X9703" s="63"/>
      <c r="Y9703" s="63"/>
      <c r="Z9703" s="62">
        <v>476</v>
      </c>
      <c r="AA9703" s="62">
        <v>8287</v>
      </c>
      <c r="AB9703" s="62">
        <v>46.04</v>
      </c>
      <c r="AC9703" s="62">
        <v>31.73</v>
      </c>
    </row>
    <row r="9704" spans="1:29" ht="45" x14ac:dyDescent="0.25">
      <c r="A9704" s="61" t="s">
        <v>214</v>
      </c>
      <c r="B9704" s="61" t="s">
        <v>215</v>
      </c>
      <c r="C9704" s="62">
        <v>2013</v>
      </c>
      <c r="D9704" s="61" t="s">
        <v>75</v>
      </c>
      <c r="E9704" s="62">
        <v>9</v>
      </c>
      <c r="F9704" s="63"/>
      <c r="G9704" s="63"/>
      <c r="H9704" s="63"/>
      <c r="I9704" s="63"/>
      <c r="J9704" s="63"/>
      <c r="K9704" s="62">
        <v>0</v>
      </c>
      <c r="L9704" s="63"/>
      <c r="M9704" s="63"/>
      <c r="N9704" s="63"/>
      <c r="O9704" s="63"/>
      <c r="P9704" s="63"/>
      <c r="Q9704" s="63"/>
      <c r="R9704" s="63"/>
      <c r="S9704" s="63"/>
      <c r="T9704" s="63"/>
      <c r="U9704" s="63"/>
      <c r="V9704" s="63"/>
      <c r="W9704" s="63"/>
      <c r="X9704" s="63"/>
      <c r="Y9704" s="63"/>
      <c r="Z9704" s="62">
        <v>333</v>
      </c>
      <c r="AA9704" s="62">
        <v>1258</v>
      </c>
      <c r="AB9704" s="62">
        <v>11.65</v>
      </c>
      <c r="AC9704" s="62">
        <v>37</v>
      </c>
    </row>
    <row r="9705" spans="1:29" x14ac:dyDescent="0.25">
      <c r="A9705" s="61" t="s">
        <v>196</v>
      </c>
      <c r="B9705" s="61" t="s">
        <v>197</v>
      </c>
      <c r="C9705" s="62">
        <v>2011</v>
      </c>
      <c r="D9705" s="61" t="s">
        <v>89</v>
      </c>
      <c r="E9705" s="62">
        <v>24</v>
      </c>
      <c r="F9705" s="62">
        <v>13994</v>
      </c>
      <c r="G9705" s="62">
        <v>3906</v>
      </c>
      <c r="H9705" s="62">
        <v>13.56</v>
      </c>
      <c r="I9705" s="62">
        <v>583.08000000000004</v>
      </c>
      <c r="J9705" s="62">
        <v>13014.42</v>
      </c>
      <c r="K9705" s="62">
        <v>11602.33</v>
      </c>
      <c r="L9705" s="62">
        <v>14847</v>
      </c>
      <c r="M9705" s="62">
        <v>51.55</v>
      </c>
      <c r="N9705" s="62">
        <v>483.43</v>
      </c>
      <c r="O9705" s="62">
        <v>139915.95000000001</v>
      </c>
      <c r="P9705" s="63"/>
      <c r="Q9705" s="63"/>
      <c r="R9705" s="63"/>
      <c r="S9705" s="63"/>
      <c r="T9705" s="63"/>
      <c r="U9705" s="63"/>
      <c r="V9705" s="63"/>
      <c r="W9705" s="63"/>
      <c r="X9705" s="63"/>
      <c r="Y9705" s="63"/>
      <c r="Z9705" s="62">
        <v>71600</v>
      </c>
      <c r="AA9705" s="62">
        <v>10435</v>
      </c>
      <c r="AB9705" s="62">
        <v>36.229999999999997</v>
      </c>
      <c r="AC9705" s="62">
        <v>2983.33</v>
      </c>
    </row>
    <row r="9706" spans="1:29" ht="30" x14ac:dyDescent="0.25">
      <c r="A9706" s="61" t="s">
        <v>176</v>
      </c>
      <c r="B9706" s="61" t="s">
        <v>177</v>
      </c>
      <c r="C9706" s="62">
        <v>2015</v>
      </c>
      <c r="D9706" s="61" t="s">
        <v>226</v>
      </c>
      <c r="E9706" s="62">
        <v>40</v>
      </c>
      <c r="F9706" s="62">
        <v>333897</v>
      </c>
      <c r="G9706" s="62">
        <v>60969</v>
      </c>
      <c r="H9706" s="62">
        <v>127.02</v>
      </c>
      <c r="I9706" s="62">
        <v>8347.43</v>
      </c>
      <c r="J9706" s="62">
        <v>310524.21000000002</v>
      </c>
      <c r="K9706" s="62">
        <v>0</v>
      </c>
      <c r="L9706" s="63"/>
      <c r="M9706" s="63"/>
      <c r="N9706" s="63"/>
      <c r="O9706" s="63"/>
      <c r="P9706" s="63"/>
      <c r="Q9706" s="63"/>
      <c r="R9706" s="63"/>
      <c r="S9706" s="63"/>
      <c r="T9706" s="63"/>
      <c r="U9706" s="63"/>
      <c r="V9706" s="63"/>
      <c r="W9706" s="63"/>
      <c r="X9706" s="63"/>
      <c r="Y9706" s="63"/>
      <c r="Z9706" s="62">
        <v>857</v>
      </c>
      <c r="AA9706" s="62">
        <v>7243</v>
      </c>
      <c r="AB9706" s="62">
        <v>15.09</v>
      </c>
      <c r="AC9706" s="62">
        <v>21.43</v>
      </c>
    </row>
    <row r="9707" spans="1:29" ht="30" x14ac:dyDescent="0.25">
      <c r="A9707" s="61" t="s">
        <v>505</v>
      </c>
      <c r="B9707" s="61" t="s">
        <v>506</v>
      </c>
      <c r="C9707" s="62">
        <v>2006</v>
      </c>
      <c r="D9707" s="61" t="s">
        <v>78</v>
      </c>
      <c r="E9707" s="62">
        <v>40</v>
      </c>
      <c r="F9707" s="62">
        <v>122440</v>
      </c>
      <c r="G9707" s="62">
        <v>21622</v>
      </c>
      <c r="H9707" s="62">
        <v>45.05</v>
      </c>
      <c r="I9707" s="62">
        <v>3061</v>
      </c>
      <c r="J9707" s="62">
        <v>113869.2</v>
      </c>
      <c r="K9707" s="62">
        <v>22763</v>
      </c>
      <c r="L9707" s="62">
        <v>33257</v>
      </c>
      <c r="M9707" s="62">
        <v>69.290000000000006</v>
      </c>
      <c r="N9707" s="62">
        <v>569.08000000000004</v>
      </c>
      <c r="O9707" s="62">
        <v>274505.84999999998</v>
      </c>
      <c r="P9707" s="63"/>
      <c r="Q9707" s="63"/>
      <c r="R9707" s="63"/>
      <c r="S9707" s="63"/>
      <c r="T9707" s="63"/>
      <c r="U9707" s="63"/>
      <c r="V9707" s="63"/>
      <c r="W9707" s="63"/>
      <c r="X9707" s="63"/>
      <c r="Y9707" s="63"/>
      <c r="Z9707" s="62">
        <v>1415.68</v>
      </c>
      <c r="AA9707" s="62">
        <v>2998</v>
      </c>
      <c r="AB9707" s="62">
        <v>6.25</v>
      </c>
      <c r="AC9707" s="62">
        <v>35.39</v>
      </c>
    </row>
    <row r="9708" spans="1:29" ht="45" x14ac:dyDescent="0.25">
      <c r="A9708" s="61" t="s">
        <v>340</v>
      </c>
      <c r="B9708" s="61" t="s">
        <v>341</v>
      </c>
      <c r="C9708" s="62">
        <v>2012</v>
      </c>
      <c r="D9708" s="61" t="s">
        <v>75</v>
      </c>
      <c r="E9708" s="62">
        <v>8</v>
      </c>
      <c r="F9708" s="63"/>
      <c r="G9708" s="63"/>
      <c r="H9708" s="63"/>
      <c r="I9708" s="63"/>
      <c r="J9708" s="63"/>
      <c r="K9708" s="62">
        <v>0</v>
      </c>
      <c r="L9708" s="63"/>
      <c r="M9708" s="63"/>
      <c r="N9708" s="63"/>
      <c r="O9708" s="63"/>
      <c r="P9708" s="63"/>
      <c r="Q9708" s="63"/>
      <c r="R9708" s="63"/>
      <c r="S9708" s="63"/>
      <c r="T9708" s="63"/>
      <c r="U9708" s="63"/>
      <c r="V9708" s="63"/>
      <c r="W9708" s="63"/>
      <c r="X9708" s="63"/>
      <c r="Y9708" s="63"/>
      <c r="Z9708" s="62">
        <v>43500</v>
      </c>
      <c r="AA9708" s="62">
        <v>2585</v>
      </c>
      <c r="AB9708" s="62">
        <v>26.93</v>
      </c>
      <c r="AC9708" s="62">
        <v>5437.5</v>
      </c>
    </row>
    <row r="9709" spans="1:29" ht="30" x14ac:dyDescent="0.25">
      <c r="A9709" s="61" t="s">
        <v>92</v>
      </c>
      <c r="B9709" s="61" t="s">
        <v>93</v>
      </c>
      <c r="C9709" s="62">
        <v>2006</v>
      </c>
      <c r="D9709" s="61" t="s">
        <v>99</v>
      </c>
      <c r="E9709" s="62">
        <v>33</v>
      </c>
      <c r="F9709" s="62">
        <v>113112</v>
      </c>
      <c r="G9709" s="62">
        <v>19823</v>
      </c>
      <c r="H9709" s="62">
        <v>50.06</v>
      </c>
      <c r="I9709" s="62">
        <v>3427.64</v>
      </c>
      <c r="J9709" s="62">
        <v>105194.16</v>
      </c>
      <c r="K9709" s="62">
        <v>8403.49</v>
      </c>
      <c r="L9709" s="62">
        <v>13188</v>
      </c>
      <c r="M9709" s="62">
        <v>33.299999999999997</v>
      </c>
      <c r="N9709" s="63"/>
      <c r="O9709" s="63"/>
      <c r="P9709" s="63"/>
      <c r="Q9709" s="63"/>
      <c r="R9709" s="63"/>
      <c r="S9709" s="63"/>
      <c r="T9709" s="63"/>
      <c r="U9709" s="63"/>
      <c r="V9709" s="63"/>
      <c r="W9709" s="63"/>
      <c r="X9709" s="63"/>
      <c r="Y9709" s="63"/>
      <c r="Z9709" s="62">
        <v>759.31</v>
      </c>
      <c r="AA9709" s="62">
        <v>2501</v>
      </c>
      <c r="AB9709" s="62">
        <v>6.32</v>
      </c>
      <c r="AC9709" s="62">
        <v>23.01</v>
      </c>
    </row>
    <row r="9710" spans="1:29" ht="30" x14ac:dyDescent="0.25">
      <c r="A9710" s="61" t="s">
        <v>218</v>
      </c>
      <c r="B9710" s="61" t="s">
        <v>219</v>
      </c>
      <c r="C9710" s="62">
        <v>2010</v>
      </c>
      <c r="D9710" s="61" t="s">
        <v>75</v>
      </c>
      <c r="E9710" s="62">
        <v>8</v>
      </c>
      <c r="F9710" s="62">
        <v>4327</v>
      </c>
      <c r="G9710" s="62">
        <v>767</v>
      </c>
      <c r="H9710" s="62">
        <v>7.99</v>
      </c>
      <c r="I9710" s="62">
        <v>540.88</v>
      </c>
      <c r="J9710" s="62">
        <v>4024.11</v>
      </c>
      <c r="K9710" s="62">
        <v>8.73</v>
      </c>
      <c r="L9710" s="62">
        <v>25</v>
      </c>
      <c r="M9710" s="62">
        <v>0.26</v>
      </c>
      <c r="N9710" s="62">
        <v>1.0900000000000001</v>
      </c>
      <c r="O9710" s="62">
        <v>105.27</v>
      </c>
      <c r="P9710" s="63"/>
      <c r="Q9710" s="63"/>
      <c r="R9710" s="63"/>
      <c r="S9710" s="63"/>
      <c r="T9710" s="63"/>
      <c r="U9710" s="63"/>
      <c r="V9710" s="63"/>
      <c r="W9710" s="63"/>
      <c r="X9710" s="63"/>
      <c r="Y9710" s="63"/>
      <c r="Z9710" s="62">
        <v>57300</v>
      </c>
      <c r="AA9710" s="62">
        <v>7627</v>
      </c>
      <c r="AB9710" s="62">
        <v>79.45</v>
      </c>
      <c r="AC9710" s="62">
        <v>7162.5</v>
      </c>
    </row>
    <row r="9711" spans="1:29" x14ac:dyDescent="0.25">
      <c r="A9711" s="61" t="s">
        <v>354</v>
      </c>
      <c r="B9711" s="61" t="s">
        <v>355</v>
      </c>
      <c r="C9711" s="62">
        <v>2013</v>
      </c>
      <c r="D9711" s="61" t="s">
        <v>89</v>
      </c>
      <c r="E9711" s="62">
        <v>34</v>
      </c>
      <c r="F9711" s="62">
        <v>233645</v>
      </c>
      <c r="G9711" s="62">
        <v>17551</v>
      </c>
      <c r="H9711" s="62">
        <v>43.02</v>
      </c>
      <c r="I9711" s="62">
        <v>6871.91</v>
      </c>
      <c r="J9711" s="62">
        <v>217289.85</v>
      </c>
      <c r="K9711" s="62">
        <v>407452.96</v>
      </c>
      <c r="L9711" s="62">
        <v>20308</v>
      </c>
      <c r="M9711" s="62">
        <v>49.77</v>
      </c>
      <c r="N9711" s="62">
        <v>11983.91</v>
      </c>
      <c r="O9711" s="62">
        <v>4913597.46</v>
      </c>
      <c r="P9711" s="63"/>
      <c r="Q9711" s="63"/>
      <c r="R9711" s="63"/>
      <c r="S9711" s="63"/>
      <c r="T9711" s="63"/>
      <c r="U9711" s="63"/>
      <c r="V9711" s="63"/>
      <c r="W9711" s="63"/>
      <c r="X9711" s="63"/>
      <c r="Y9711" s="63"/>
      <c r="Z9711" s="62">
        <v>108300</v>
      </c>
      <c r="AA9711" s="62">
        <v>2707</v>
      </c>
      <c r="AB9711" s="62">
        <v>6.63</v>
      </c>
      <c r="AC9711" s="62">
        <v>3185.29</v>
      </c>
    </row>
    <row r="9712" spans="1:29" x14ac:dyDescent="0.25">
      <c r="A9712" s="61" t="s">
        <v>144</v>
      </c>
      <c r="B9712" s="61" t="s">
        <v>145</v>
      </c>
      <c r="C9712" s="62">
        <v>2014</v>
      </c>
      <c r="D9712" s="61" t="s">
        <v>99</v>
      </c>
      <c r="E9712" s="62">
        <v>74</v>
      </c>
      <c r="F9712" s="62">
        <v>691600</v>
      </c>
      <c r="G9712" s="62">
        <v>100825</v>
      </c>
      <c r="H9712" s="62">
        <v>113.54</v>
      </c>
      <c r="I9712" s="62">
        <v>9345.9500000000007</v>
      </c>
      <c r="J9712" s="62">
        <v>643188</v>
      </c>
      <c r="K9712" s="62">
        <v>0</v>
      </c>
      <c r="L9712" s="62">
        <v>0</v>
      </c>
      <c r="M9712" s="62">
        <v>0</v>
      </c>
      <c r="N9712" s="62">
        <v>0</v>
      </c>
      <c r="O9712" s="62">
        <v>0</v>
      </c>
      <c r="P9712" s="63"/>
      <c r="Q9712" s="63"/>
      <c r="R9712" s="63"/>
      <c r="S9712" s="63"/>
      <c r="T9712" s="63"/>
      <c r="U9712" s="63"/>
      <c r="V9712" s="63"/>
      <c r="W9712" s="63"/>
      <c r="X9712" s="63"/>
      <c r="Y9712" s="63"/>
      <c r="Z9712" s="62">
        <v>1605</v>
      </c>
      <c r="AA9712" s="62">
        <v>26542</v>
      </c>
      <c r="AB9712" s="62">
        <v>29.89</v>
      </c>
      <c r="AC9712" s="62">
        <v>21.69</v>
      </c>
    </row>
    <row r="9713" spans="1:29" ht="30" x14ac:dyDescent="0.25">
      <c r="A9713" s="61" t="s">
        <v>165</v>
      </c>
      <c r="B9713" s="61" t="s">
        <v>166</v>
      </c>
      <c r="C9713" s="62">
        <v>2014</v>
      </c>
      <c r="D9713" s="61" t="s">
        <v>78</v>
      </c>
      <c r="E9713" s="62">
        <v>40</v>
      </c>
      <c r="F9713" s="62">
        <v>79072</v>
      </c>
      <c r="G9713" s="62">
        <v>15966</v>
      </c>
      <c r="H9713" s="62">
        <v>33.26</v>
      </c>
      <c r="I9713" s="62">
        <v>1976.8</v>
      </c>
      <c r="J9713" s="62">
        <v>73536.960000000006</v>
      </c>
      <c r="K9713" s="62">
        <v>19237.63</v>
      </c>
      <c r="L9713" s="62">
        <v>24660</v>
      </c>
      <c r="M9713" s="62">
        <v>51.38</v>
      </c>
      <c r="N9713" s="62">
        <v>480.94</v>
      </c>
      <c r="O9713" s="62">
        <v>231992.39</v>
      </c>
      <c r="P9713" s="63"/>
      <c r="Q9713" s="63"/>
      <c r="R9713" s="63"/>
      <c r="S9713" s="63"/>
      <c r="T9713" s="63"/>
      <c r="U9713" s="63"/>
      <c r="V9713" s="63"/>
      <c r="W9713" s="63"/>
      <c r="X9713" s="63"/>
      <c r="Y9713" s="63"/>
      <c r="Z9713" s="62">
        <v>1.43</v>
      </c>
      <c r="AA9713" s="62">
        <v>10779</v>
      </c>
      <c r="AB9713" s="62">
        <v>22.46</v>
      </c>
      <c r="AC9713" s="62">
        <v>0.04</v>
      </c>
    </row>
    <row r="9714" spans="1:29" x14ac:dyDescent="0.25">
      <c r="A9714" s="61" t="s">
        <v>140</v>
      </c>
      <c r="B9714" s="61" t="s">
        <v>141</v>
      </c>
      <c r="C9714" s="62">
        <v>2005</v>
      </c>
      <c r="D9714" s="61" t="s">
        <v>72</v>
      </c>
      <c r="E9714" s="62">
        <v>59</v>
      </c>
      <c r="F9714" s="62">
        <v>210304</v>
      </c>
      <c r="G9714" s="62">
        <v>26166</v>
      </c>
      <c r="H9714" s="62">
        <v>36.96</v>
      </c>
      <c r="I9714" s="62">
        <v>3564.47</v>
      </c>
      <c r="J9714" s="62">
        <v>195582.72</v>
      </c>
      <c r="K9714" s="62">
        <v>14829.29</v>
      </c>
      <c r="L9714" s="62">
        <v>23325</v>
      </c>
      <c r="M9714" s="62">
        <v>32.94</v>
      </c>
      <c r="N9714" s="62">
        <v>251.34</v>
      </c>
      <c r="O9714" s="62">
        <v>178830.88</v>
      </c>
      <c r="P9714" s="63"/>
      <c r="Q9714" s="63"/>
      <c r="R9714" s="63"/>
      <c r="S9714" s="63"/>
      <c r="T9714" s="63"/>
      <c r="U9714" s="63"/>
      <c r="V9714" s="63"/>
      <c r="W9714" s="63"/>
      <c r="X9714" s="63"/>
      <c r="Y9714" s="63"/>
      <c r="Z9714" s="62">
        <v>4050</v>
      </c>
      <c r="AA9714" s="62">
        <v>7949</v>
      </c>
      <c r="AB9714" s="62">
        <v>11.23</v>
      </c>
      <c r="AC9714" s="62">
        <v>68.64</v>
      </c>
    </row>
    <row r="9715" spans="1:29" x14ac:dyDescent="0.25">
      <c r="A9715" s="61" t="s">
        <v>128</v>
      </c>
      <c r="B9715" s="61" t="s">
        <v>129</v>
      </c>
      <c r="C9715" s="62">
        <v>2005</v>
      </c>
      <c r="D9715" s="61" t="s">
        <v>72</v>
      </c>
      <c r="E9715" s="62">
        <v>78</v>
      </c>
      <c r="F9715" s="62">
        <v>299237</v>
      </c>
      <c r="G9715" s="62">
        <v>34912</v>
      </c>
      <c r="H9715" s="62">
        <v>37.299999999999997</v>
      </c>
      <c r="I9715" s="62">
        <v>3836.37</v>
      </c>
      <c r="J9715" s="62">
        <v>278290.40999999997</v>
      </c>
      <c r="K9715" s="62">
        <v>43482.06</v>
      </c>
      <c r="L9715" s="62">
        <v>55515</v>
      </c>
      <c r="M9715" s="62">
        <v>59.31</v>
      </c>
      <c r="N9715" s="62">
        <v>557.46</v>
      </c>
      <c r="O9715" s="62">
        <v>524363.25</v>
      </c>
      <c r="P9715" s="63"/>
      <c r="Q9715" s="63"/>
      <c r="R9715" s="63"/>
      <c r="S9715" s="63"/>
      <c r="T9715" s="63"/>
      <c r="U9715" s="63"/>
      <c r="V9715" s="63"/>
      <c r="W9715" s="63"/>
      <c r="X9715" s="63"/>
      <c r="Y9715" s="63"/>
      <c r="Z9715" s="62">
        <v>5190</v>
      </c>
      <c r="AA9715" s="62">
        <v>15741</v>
      </c>
      <c r="AB9715" s="62">
        <v>16.82</v>
      </c>
      <c r="AC9715" s="62">
        <v>66.540000000000006</v>
      </c>
    </row>
    <row r="9716" spans="1:29" ht="30" x14ac:dyDescent="0.25">
      <c r="A9716" s="61" t="s">
        <v>218</v>
      </c>
      <c r="B9716" s="61" t="s">
        <v>219</v>
      </c>
      <c r="C9716" s="62">
        <v>2006</v>
      </c>
      <c r="D9716" s="61" t="s">
        <v>72</v>
      </c>
      <c r="E9716" s="62">
        <v>42</v>
      </c>
      <c r="F9716" s="62">
        <v>457440</v>
      </c>
      <c r="G9716" s="62">
        <v>57135</v>
      </c>
      <c r="H9716" s="62">
        <v>113.36</v>
      </c>
      <c r="I9716" s="62">
        <v>10891.43</v>
      </c>
      <c r="J9716" s="62">
        <v>425419.2</v>
      </c>
      <c r="K9716" s="62">
        <v>0</v>
      </c>
      <c r="L9716" s="63"/>
      <c r="M9716" s="63"/>
      <c r="N9716" s="63"/>
      <c r="O9716" s="63"/>
      <c r="P9716" s="63"/>
      <c r="Q9716" s="63"/>
      <c r="R9716" s="63"/>
      <c r="S9716" s="63"/>
      <c r="T9716" s="63"/>
      <c r="U9716" s="63"/>
      <c r="V9716" s="63"/>
      <c r="W9716" s="63"/>
      <c r="X9716" s="63"/>
      <c r="Y9716" s="63"/>
      <c r="Z9716" s="62">
        <v>167070</v>
      </c>
      <c r="AA9716" s="62">
        <v>15367</v>
      </c>
      <c r="AB9716" s="62">
        <v>30.49</v>
      </c>
      <c r="AC9716" s="62">
        <v>3977.86</v>
      </c>
    </row>
    <row r="9717" spans="1:29" x14ac:dyDescent="0.25">
      <c r="A9717" s="61" t="s">
        <v>144</v>
      </c>
      <c r="B9717" s="61" t="s">
        <v>145</v>
      </c>
      <c r="C9717" s="62">
        <v>2013</v>
      </c>
      <c r="D9717" s="61" t="s">
        <v>89</v>
      </c>
      <c r="E9717" s="62">
        <v>58</v>
      </c>
      <c r="F9717" s="62">
        <v>226283</v>
      </c>
      <c r="G9717" s="62">
        <v>40423</v>
      </c>
      <c r="H9717" s="62">
        <v>58.08</v>
      </c>
      <c r="I9717" s="62">
        <v>3901.43</v>
      </c>
      <c r="J9717" s="62">
        <v>210443.19</v>
      </c>
      <c r="K9717" s="62">
        <v>14214.35</v>
      </c>
      <c r="L9717" s="62">
        <v>17753</v>
      </c>
      <c r="M9717" s="62">
        <v>25.51</v>
      </c>
      <c r="N9717" s="62">
        <v>245.08</v>
      </c>
      <c r="O9717" s="62">
        <v>171415.17</v>
      </c>
      <c r="P9717" s="63"/>
      <c r="Q9717" s="63"/>
      <c r="R9717" s="63"/>
      <c r="S9717" s="63"/>
      <c r="T9717" s="63"/>
      <c r="U9717" s="63"/>
      <c r="V9717" s="63"/>
      <c r="W9717" s="63"/>
      <c r="X9717" s="63"/>
      <c r="Y9717" s="63"/>
      <c r="Z9717" s="62">
        <v>1494</v>
      </c>
      <c r="AA9717" s="62">
        <v>28654</v>
      </c>
      <c r="AB9717" s="62">
        <v>41.17</v>
      </c>
      <c r="AC9717" s="62">
        <v>25.76</v>
      </c>
    </row>
    <row r="9718" spans="1:29" x14ac:dyDescent="0.25">
      <c r="A9718" s="61" t="s">
        <v>178</v>
      </c>
      <c r="B9718" s="61" t="s">
        <v>179</v>
      </c>
      <c r="C9718" s="62">
        <v>2012</v>
      </c>
      <c r="D9718" s="61" t="s">
        <v>99</v>
      </c>
      <c r="E9718" s="62">
        <v>44</v>
      </c>
      <c r="F9718" s="62">
        <v>105978</v>
      </c>
      <c r="G9718" s="62">
        <v>15261</v>
      </c>
      <c r="H9718" s="62">
        <v>28.9</v>
      </c>
      <c r="I9718" s="62">
        <v>2408.59</v>
      </c>
      <c r="J9718" s="62">
        <v>98559.54</v>
      </c>
      <c r="K9718" s="62">
        <v>8313.2900000000009</v>
      </c>
      <c r="L9718" s="62">
        <v>27061</v>
      </c>
      <c r="M9718" s="62">
        <v>51.25</v>
      </c>
      <c r="N9718" s="63"/>
      <c r="O9718" s="63"/>
      <c r="P9718" s="63"/>
      <c r="Q9718" s="63"/>
      <c r="R9718" s="63"/>
      <c r="S9718" s="63"/>
      <c r="T9718" s="63"/>
      <c r="U9718" s="63"/>
      <c r="V9718" s="63"/>
      <c r="W9718" s="63"/>
      <c r="X9718" s="63"/>
      <c r="Y9718" s="63"/>
      <c r="Z9718" s="62">
        <v>0.55000000000000004</v>
      </c>
      <c r="AA9718" s="62">
        <v>3284</v>
      </c>
      <c r="AB9718" s="62">
        <v>6.22</v>
      </c>
      <c r="AC9718" s="62">
        <v>0.01</v>
      </c>
    </row>
    <row r="9719" spans="1:29" ht="30" x14ac:dyDescent="0.25">
      <c r="A9719" s="61" t="s">
        <v>556</v>
      </c>
      <c r="B9719" s="61" t="s">
        <v>557</v>
      </c>
      <c r="C9719" s="62">
        <v>2015</v>
      </c>
      <c r="D9719" s="61" t="s">
        <v>75</v>
      </c>
      <c r="E9719" s="62">
        <v>8</v>
      </c>
      <c r="F9719" s="62">
        <v>15818</v>
      </c>
      <c r="G9719" s="62">
        <v>2098</v>
      </c>
      <c r="H9719" s="62">
        <v>21.85</v>
      </c>
      <c r="I9719" s="62">
        <v>1977.25</v>
      </c>
      <c r="J9719" s="62">
        <v>14710.74</v>
      </c>
      <c r="K9719" s="62">
        <v>0</v>
      </c>
      <c r="L9719" s="63"/>
      <c r="M9719" s="63"/>
      <c r="N9719" s="63"/>
      <c r="O9719" s="63"/>
      <c r="P9719" s="63"/>
      <c r="Q9719" s="63"/>
      <c r="R9719" s="63"/>
      <c r="S9719" s="63"/>
      <c r="T9719" s="63"/>
      <c r="U9719" s="63"/>
      <c r="V9719" s="63"/>
      <c r="W9719" s="63"/>
      <c r="X9719" s="63"/>
      <c r="Y9719" s="63"/>
      <c r="Z9719" s="62">
        <v>360.94</v>
      </c>
      <c r="AA9719" s="62">
        <v>4998</v>
      </c>
      <c r="AB9719" s="62">
        <v>52.06</v>
      </c>
      <c r="AC9719" s="62">
        <v>45.12</v>
      </c>
    </row>
    <row r="9720" spans="1:29" ht="30" x14ac:dyDescent="0.25">
      <c r="A9720" s="61" t="s">
        <v>216</v>
      </c>
      <c r="B9720" s="61" t="s">
        <v>217</v>
      </c>
      <c r="C9720" s="62">
        <v>2017</v>
      </c>
      <c r="D9720" s="61" t="s">
        <v>99</v>
      </c>
      <c r="E9720" s="62">
        <v>2</v>
      </c>
      <c r="F9720" s="63"/>
      <c r="G9720" s="63"/>
      <c r="H9720" s="63"/>
      <c r="I9720" s="63"/>
      <c r="J9720" s="63"/>
      <c r="K9720" s="62">
        <v>0</v>
      </c>
      <c r="L9720" s="63"/>
      <c r="M9720" s="63"/>
      <c r="N9720" s="63"/>
      <c r="O9720" s="63"/>
      <c r="P9720" s="63"/>
      <c r="Q9720" s="63"/>
      <c r="R9720" s="63"/>
      <c r="S9720" s="63"/>
      <c r="T9720" s="63"/>
      <c r="U9720" s="62">
        <v>348</v>
      </c>
      <c r="V9720" s="62">
        <v>960</v>
      </c>
      <c r="W9720" s="62">
        <v>40</v>
      </c>
      <c r="X9720" s="62">
        <v>174</v>
      </c>
      <c r="Y9720" s="62">
        <v>7789.63</v>
      </c>
      <c r="Z9720" s="62">
        <v>0</v>
      </c>
      <c r="AA9720" s="63"/>
      <c r="AB9720" s="63"/>
      <c r="AC9720" s="62">
        <v>0</v>
      </c>
    </row>
    <row r="9721" spans="1:29" ht="30" x14ac:dyDescent="0.25">
      <c r="A9721" s="61" t="s">
        <v>277</v>
      </c>
      <c r="B9721" s="61" t="s">
        <v>278</v>
      </c>
      <c r="C9721" s="62">
        <v>2009</v>
      </c>
      <c r="D9721" s="61" t="s">
        <v>99</v>
      </c>
      <c r="E9721" s="62">
        <v>48</v>
      </c>
      <c r="F9721" s="62">
        <v>436024</v>
      </c>
      <c r="G9721" s="62">
        <v>57588</v>
      </c>
      <c r="H9721" s="62">
        <v>99.98</v>
      </c>
      <c r="I9721" s="62">
        <v>9083.83</v>
      </c>
      <c r="J9721" s="62">
        <v>405502.32</v>
      </c>
      <c r="K9721" s="62">
        <v>0</v>
      </c>
      <c r="L9721" s="63"/>
      <c r="M9721" s="63"/>
      <c r="N9721" s="63"/>
      <c r="O9721" s="63"/>
      <c r="P9721" s="63"/>
      <c r="Q9721" s="63"/>
      <c r="R9721" s="63"/>
      <c r="S9721" s="63"/>
      <c r="T9721" s="63"/>
      <c r="U9721" s="63"/>
      <c r="V9721" s="63"/>
      <c r="W9721" s="63"/>
      <c r="X9721" s="63"/>
      <c r="Y9721" s="63"/>
      <c r="Z9721" s="62">
        <v>152847.99</v>
      </c>
      <c r="AA9721" s="62">
        <v>6769</v>
      </c>
      <c r="AB9721" s="62">
        <v>11.75</v>
      </c>
      <c r="AC9721" s="62">
        <v>3184.33</v>
      </c>
    </row>
    <row r="9722" spans="1:29" x14ac:dyDescent="0.25">
      <c r="A9722" s="61" t="s">
        <v>458</v>
      </c>
      <c r="B9722" s="61" t="s">
        <v>459</v>
      </c>
      <c r="C9722" s="62">
        <v>2006</v>
      </c>
      <c r="D9722" s="61" t="s">
        <v>78</v>
      </c>
      <c r="E9722" s="62">
        <v>64</v>
      </c>
      <c r="F9722" s="62">
        <v>636280</v>
      </c>
      <c r="G9722" s="62">
        <v>114535</v>
      </c>
      <c r="H9722" s="62">
        <v>149.13</v>
      </c>
      <c r="I9722" s="62">
        <v>9941.8799999999992</v>
      </c>
      <c r="J9722" s="62">
        <v>591740.4</v>
      </c>
      <c r="K9722" s="62">
        <v>0</v>
      </c>
      <c r="L9722" s="63"/>
      <c r="M9722" s="63"/>
      <c r="N9722" s="63"/>
      <c r="O9722" s="63"/>
      <c r="P9722" s="63"/>
      <c r="Q9722" s="63"/>
      <c r="R9722" s="63"/>
      <c r="S9722" s="63"/>
      <c r="T9722" s="63"/>
      <c r="U9722" s="63"/>
      <c r="V9722" s="63"/>
      <c r="W9722" s="63"/>
      <c r="X9722" s="63"/>
      <c r="Y9722" s="63"/>
      <c r="Z9722" s="62">
        <v>1801.75</v>
      </c>
      <c r="AA9722" s="62">
        <v>14160</v>
      </c>
      <c r="AB9722" s="62">
        <v>18.440000000000001</v>
      </c>
      <c r="AC9722" s="62">
        <v>28.15</v>
      </c>
    </row>
    <row r="9723" spans="1:29" ht="30" x14ac:dyDescent="0.25">
      <c r="A9723" s="61" t="s">
        <v>255</v>
      </c>
      <c r="B9723" s="61" t="s">
        <v>256</v>
      </c>
      <c r="C9723" s="62">
        <v>2007</v>
      </c>
      <c r="D9723" s="61" t="s">
        <v>313</v>
      </c>
      <c r="E9723" s="62">
        <v>72</v>
      </c>
      <c r="F9723" s="62">
        <v>413140</v>
      </c>
      <c r="G9723" s="62">
        <v>71695</v>
      </c>
      <c r="H9723" s="62">
        <v>82.98</v>
      </c>
      <c r="I9723" s="62">
        <v>5738.06</v>
      </c>
      <c r="J9723" s="62">
        <v>384220.2</v>
      </c>
      <c r="K9723" s="62">
        <v>28656.639999999999</v>
      </c>
      <c r="L9723" s="62">
        <v>36925</v>
      </c>
      <c r="M9723" s="62">
        <v>42.74</v>
      </c>
      <c r="N9723" s="62">
        <v>398.01</v>
      </c>
      <c r="O9723" s="62">
        <v>345579.07</v>
      </c>
      <c r="P9723" s="63"/>
      <c r="Q9723" s="63"/>
      <c r="R9723" s="63"/>
      <c r="S9723" s="63"/>
      <c r="T9723" s="63"/>
      <c r="U9723" s="63"/>
      <c r="V9723" s="63"/>
      <c r="W9723" s="63"/>
      <c r="X9723" s="63"/>
      <c r="Y9723" s="63"/>
      <c r="Z9723" s="62">
        <v>3778</v>
      </c>
      <c r="AA9723" s="62">
        <v>27727</v>
      </c>
      <c r="AB9723" s="62">
        <v>32.090000000000003</v>
      </c>
      <c r="AC9723" s="62">
        <v>52.47</v>
      </c>
    </row>
    <row r="9724" spans="1:29" ht="30" x14ac:dyDescent="0.25">
      <c r="A9724" s="61" t="s">
        <v>97</v>
      </c>
      <c r="B9724" s="61" t="s">
        <v>98</v>
      </c>
      <c r="C9724" s="62">
        <v>2010</v>
      </c>
      <c r="D9724" s="61" t="s">
        <v>99</v>
      </c>
      <c r="E9724" s="62">
        <v>40</v>
      </c>
      <c r="F9724" s="62">
        <v>126900</v>
      </c>
      <c r="G9724" s="62">
        <v>21418</v>
      </c>
      <c r="H9724" s="62">
        <v>44.62</v>
      </c>
      <c r="I9724" s="62">
        <v>3172.5</v>
      </c>
      <c r="J9724" s="62">
        <v>118017</v>
      </c>
      <c r="K9724" s="62">
        <v>23511.83</v>
      </c>
      <c r="L9724" s="62">
        <v>47586</v>
      </c>
      <c r="M9724" s="62">
        <v>99.14</v>
      </c>
      <c r="N9724" s="62">
        <v>587.79999999999995</v>
      </c>
      <c r="O9724" s="62">
        <v>283536.19</v>
      </c>
      <c r="P9724" s="63"/>
      <c r="Q9724" s="63"/>
      <c r="R9724" s="63"/>
      <c r="S9724" s="63"/>
      <c r="T9724" s="63"/>
      <c r="U9724" s="63"/>
      <c r="V9724" s="63"/>
      <c r="W9724" s="63"/>
      <c r="X9724" s="63"/>
      <c r="Y9724" s="63"/>
      <c r="Z9724" s="62">
        <v>169449</v>
      </c>
      <c r="AA9724" s="62">
        <v>13145</v>
      </c>
      <c r="AB9724" s="62">
        <v>27.39</v>
      </c>
      <c r="AC9724" s="62">
        <v>4236.2299999999996</v>
      </c>
    </row>
    <row r="9725" spans="1:29" x14ac:dyDescent="0.25">
      <c r="A9725" s="61" t="s">
        <v>336</v>
      </c>
      <c r="B9725" s="61" t="s">
        <v>337</v>
      </c>
      <c r="C9725" s="62">
        <v>2013</v>
      </c>
      <c r="D9725" s="61" t="s">
        <v>86</v>
      </c>
      <c r="E9725" s="62">
        <v>30</v>
      </c>
      <c r="F9725" s="63"/>
      <c r="G9725" s="62">
        <v>0</v>
      </c>
      <c r="H9725" s="62">
        <v>0</v>
      </c>
      <c r="I9725" s="63"/>
      <c r="J9725" s="63"/>
      <c r="K9725" s="62">
        <v>0</v>
      </c>
      <c r="L9725" s="63"/>
      <c r="M9725" s="63"/>
      <c r="N9725" s="63"/>
      <c r="O9725" s="63"/>
      <c r="P9725" s="63"/>
      <c r="Q9725" s="63"/>
      <c r="R9725" s="63"/>
      <c r="S9725" s="63"/>
      <c r="T9725" s="63"/>
      <c r="U9725" s="63"/>
      <c r="V9725" s="63"/>
      <c r="W9725" s="63"/>
      <c r="X9725" s="63"/>
      <c r="Y9725" s="63"/>
      <c r="Z9725" s="62">
        <v>316279</v>
      </c>
      <c r="AA9725" s="62">
        <v>44901</v>
      </c>
      <c r="AB9725" s="62">
        <v>124.73</v>
      </c>
      <c r="AC9725" s="62">
        <v>10542.63</v>
      </c>
    </row>
    <row r="9726" spans="1:29" x14ac:dyDescent="0.25">
      <c r="A9726" s="61" t="s">
        <v>79</v>
      </c>
      <c r="B9726" s="61" t="s">
        <v>80</v>
      </c>
      <c r="C9726" s="62">
        <v>2014</v>
      </c>
      <c r="D9726" s="61" t="s">
        <v>419</v>
      </c>
      <c r="E9726" s="62">
        <v>16</v>
      </c>
      <c r="F9726" s="63"/>
      <c r="G9726" s="63"/>
      <c r="H9726" s="63"/>
      <c r="I9726" s="63"/>
      <c r="J9726" s="63"/>
      <c r="K9726" s="62">
        <v>0</v>
      </c>
      <c r="L9726" s="63"/>
      <c r="M9726" s="63"/>
      <c r="N9726" s="63"/>
      <c r="O9726" s="63"/>
      <c r="P9726" s="63"/>
      <c r="Q9726" s="63"/>
      <c r="R9726" s="63"/>
      <c r="S9726" s="63"/>
      <c r="T9726" s="63"/>
      <c r="U9726" s="63"/>
      <c r="V9726" s="63"/>
      <c r="W9726" s="63"/>
      <c r="X9726" s="63"/>
      <c r="Y9726" s="63"/>
      <c r="Z9726" s="62">
        <v>0</v>
      </c>
      <c r="AA9726" s="63"/>
      <c r="AB9726" s="63"/>
      <c r="AC9726" s="62">
        <v>0</v>
      </c>
    </row>
    <row r="9727" spans="1:29" x14ac:dyDescent="0.25">
      <c r="A9727" s="61" t="s">
        <v>548</v>
      </c>
      <c r="B9727" s="61" t="s">
        <v>549</v>
      </c>
      <c r="C9727" s="62">
        <v>2007</v>
      </c>
      <c r="D9727" s="61" t="s">
        <v>78</v>
      </c>
      <c r="E9727" s="62">
        <v>48</v>
      </c>
      <c r="F9727" s="62">
        <v>369540</v>
      </c>
      <c r="G9727" s="62">
        <v>67068</v>
      </c>
      <c r="H9727" s="62">
        <v>116.44</v>
      </c>
      <c r="I9727" s="62">
        <v>7698.75</v>
      </c>
      <c r="J9727" s="62">
        <v>343672.2</v>
      </c>
      <c r="K9727" s="62">
        <v>0</v>
      </c>
      <c r="L9727" s="63"/>
      <c r="M9727" s="63"/>
      <c r="N9727" s="63"/>
      <c r="O9727" s="63"/>
      <c r="P9727" s="63"/>
      <c r="Q9727" s="63"/>
      <c r="R9727" s="63"/>
      <c r="S9727" s="63"/>
      <c r="T9727" s="63"/>
      <c r="U9727" s="63"/>
      <c r="V9727" s="63"/>
      <c r="W9727" s="63"/>
      <c r="X9727" s="63"/>
      <c r="Y9727" s="63"/>
      <c r="Z9727" s="62">
        <v>177233</v>
      </c>
      <c r="AA9727" s="62">
        <v>6745</v>
      </c>
      <c r="AB9727" s="62">
        <v>11.71</v>
      </c>
      <c r="AC9727" s="62">
        <v>3692.35</v>
      </c>
    </row>
    <row r="9728" spans="1:29" x14ac:dyDescent="0.25">
      <c r="A9728" s="61" t="s">
        <v>407</v>
      </c>
      <c r="B9728" s="61" t="s">
        <v>408</v>
      </c>
      <c r="C9728" s="62">
        <v>2017</v>
      </c>
      <c r="D9728" s="61" t="s">
        <v>99</v>
      </c>
      <c r="E9728" s="62">
        <v>24</v>
      </c>
      <c r="F9728" s="62">
        <v>230580</v>
      </c>
      <c r="G9728" s="62">
        <v>45294</v>
      </c>
      <c r="H9728" s="62">
        <v>157.27000000000001</v>
      </c>
      <c r="I9728" s="62">
        <v>9607.5</v>
      </c>
      <c r="J9728" s="62">
        <v>214439.4</v>
      </c>
      <c r="K9728" s="62">
        <v>0</v>
      </c>
      <c r="L9728" s="63"/>
      <c r="M9728" s="63"/>
      <c r="N9728" s="63"/>
      <c r="O9728" s="63"/>
      <c r="P9728" s="63"/>
      <c r="Q9728" s="63"/>
      <c r="R9728" s="63"/>
      <c r="S9728" s="63"/>
      <c r="T9728" s="63"/>
      <c r="U9728" s="63"/>
      <c r="V9728" s="63"/>
      <c r="W9728" s="63"/>
      <c r="X9728" s="63"/>
      <c r="Y9728" s="63"/>
      <c r="Z9728" s="62">
        <v>1067.98</v>
      </c>
      <c r="AA9728" s="62">
        <v>6505</v>
      </c>
      <c r="AB9728" s="62">
        <v>22.59</v>
      </c>
      <c r="AC9728" s="62">
        <v>44.5</v>
      </c>
    </row>
    <row r="9729" spans="1:29" ht="30" x14ac:dyDescent="0.25">
      <c r="A9729" s="61" t="s">
        <v>171</v>
      </c>
      <c r="B9729" s="61" t="s">
        <v>172</v>
      </c>
      <c r="C9729" s="62">
        <v>2007</v>
      </c>
      <c r="D9729" s="61" t="s">
        <v>419</v>
      </c>
      <c r="E9729" s="62">
        <v>6</v>
      </c>
      <c r="F9729" s="62">
        <v>3341</v>
      </c>
      <c r="G9729" s="62">
        <v>716</v>
      </c>
      <c r="H9729" s="62">
        <v>9.94</v>
      </c>
      <c r="I9729" s="62">
        <v>556.83000000000004</v>
      </c>
      <c r="J9729" s="62">
        <v>3107.13</v>
      </c>
      <c r="K9729" s="62">
        <v>51.41</v>
      </c>
      <c r="L9729" s="62">
        <v>120</v>
      </c>
      <c r="M9729" s="62">
        <v>1.67</v>
      </c>
      <c r="N9729" s="63"/>
      <c r="O9729" s="63"/>
      <c r="P9729" s="63"/>
      <c r="Q9729" s="63"/>
      <c r="R9729" s="63"/>
      <c r="S9729" s="63"/>
      <c r="T9729" s="63"/>
      <c r="U9729" s="63"/>
      <c r="V9729" s="63"/>
      <c r="W9729" s="63"/>
      <c r="X9729" s="63"/>
      <c r="Y9729" s="63"/>
      <c r="Z9729" s="62">
        <v>0</v>
      </c>
      <c r="AA9729" s="63"/>
      <c r="AB9729" s="63"/>
      <c r="AC9729" s="62">
        <v>0</v>
      </c>
    </row>
    <row r="9730" spans="1:29" ht="30" x14ac:dyDescent="0.25">
      <c r="A9730" s="61" t="s">
        <v>544</v>
      </c>
      <c r="B9730" s="61" t="s">
        <v>545</v>
      </c>
      <c r="C9730" s="62">
        <v>2008</v>
      </c>
      <c r="D9730" s="61" t="s">
        <v>78</v>
      </c>
      <c r="E9730" s="62">
        <v>48</v>
      </c>
      <c r="F9730" s="62">
        <v>135393</v>
      </c>
      <c r="G9730" s="62">
        <v>24404</v>
      </c>
      <c r="H9730" s="62">
        <v>42.37</v>
      </c>
      <c r="I9730" s="62">
        <v>2820.69</v>
      </c>
      <c r="J9730" s="62">
        <v>125915.49</v>
      </c>
      <c r="K9730" s="62">
        <v>5356</v>
      </c>
      <c r="L9730" s="62">
        <v>25804</v>
      </c>
      <c r="M9730" s="62">
        <v>44.8</v>
      </c>
      <c r="N9730" s="63"/>
      <c r="O9730" s="63"/>
      <c r="P9730" s="63"/>
      <c r="Q9730" s="63"/>
      <c r="R9730" s="63"/>
      <c r="S9730" s="63"/>
      <c r="T9730" s="63"/>
      <c r="U9730" s="63"/>
      <c r="V9730" s="63"/>
      <c r="W9730" s="63"/>
      <c r="X9730" s="63"/>
      <c r="Y9730" s="63"/>
      <c r="Z9730" s="62">
        <v>950</v>
      </c>
      <c r="AA9730" s="62">
        <v>7768</v>
      </c>
      <c r="AB9730" s="62">
        <v>13.49</v>
      </c>
      <c r="AC9730" s="62">
        <v>19.79</v>
      </c>
    </row>
    <row r="9731" spans="1:29" ht="30" x14ac:dyDescent="0.25">
      <c r="A9731" s="61" t="s">
        <v>498</v>
      </c>
      <c r="B9731" s="61" t="s">
        <v>499</v>
      </c>
      <c r="C9731" s="62">
        <v>2012</v>
      </c>
      <c r="D9731" s="61" t="s">
        <v>94</v>
      </c>
      <c r="E9731" s="62">
        <v>5</v>
      </c>
      <c r="F9731" s="63"/>
      <c r="G9731" s="63"/>
      <c r="H9731" s="63"/>
      <c r="I9731" s="63"/>
      <c r="J9731" s="63"/>
      <c r="K9731" s="62">
        <v>0</v>
      </c>
      <c r="L9731" s="63"/>
      <c r="M9731" s="63"/>
      <c r="N9731" s="63"/>
      <c r="O9731" s="63"/>
      <c r="P9731" s="63"/>
      <c r="Q9731" s="63"/>
      <c r="R9731" s="63"/>
      <c r="S9731" s="63"/>
      <c r="T9731" s="63"/>
      <c r="U9731" s="63"/>
      <c r="V9731" s="63"/>
      <c r="W9731" s="63"/>
      <c r="X9731" s="63"/>
      <c r="Y9731" s="63"/>
      <c r="Z9731" s="62">
        <v>177.8</v>
      </c>
      <c r="AA9731" s="62">
        <v>882</v>
      </c>
      <c r="AB9731" s="62">
        <v>14.7</v>
      </c>
      <c r="AC9731" s="62">
        <v>35.56</v>
      </c>
    </row>
    <row r="9732" spans="1:29" x14ac:dyDescent="0.25">
      <c r="A9732" s="61" t="s">
        <v>241</v>
      </c>
      <c r="B9732" s="61" t="s">
        <v>242</v>
      </c>
      <c r="C9732" s="62">
        <v>2015</v>
      </c>
      <c r="D9732" s="61" t="s">
        <v>78</v>
      </c>
      <c r="E9732" s="62">
        <v>84</v>
      </c>
      <c r="F9732" s="62">
        <v>682267</v>
      </c>
      <c r="G9732" s="62">
        <v>72814</v>
      </c>
      <c r="H9732" s="62">
        <v>72.239999999999995</v>
      </c>
      <c r="I9732" s="62">
        <v>8122.23</v>
      </c>
      <c r="J9732" s="62">
        <v>634508.31000000006</v>
      </c>
      <c r="K9732" s="62">
        <v>0</v>
      </c>
      <c r="L9732" s="63"/>
      <c r="M9732" s="63"/>
      <c r="N9732" s="63"/>
      <c r="O9732" s="63"/>
      <c r="P9732" s="63"/>
      <c r="Q9732" s="63"/>
      <c r="R9732" s="63"/>
      <c r="S9732" s="63"/>
      <c r="T9732" s="63"/>
      <c r="U9732" s="63"/>
      <c r="V9732" s="63"/>
      <c r="W9732" s="63"/>
      <c r="X9732" s="63"/>
      <c r="Y9732" s="63"/>
      <c r="Z9732" s="62">
        <v>98140</v>
      </c>
      <c r="AA9732" s="62">
        <v>11347</v>
      </c>
      <c r="AB9732" s="62">
        <v>11.26</v>
      </c>
      <c r="AC9732" s="62">
        <v>1168.33</v>
      </c>
    </row>
    <row r="9733" spans="1:29" ht="30" x14ac:dyDescent="0.25">
      <c r="A9733" s="61" t="s">
        <v>293</v>
      </c>
      <c r="B9733" s="61" t="s">
        <v>294</v>
      </c>
      <c r="C9733" s="62">
        <v>2012</v>
      </c>
      <c r="D9733" s="61" t="s">
        <v>150</v>
      </c>
      <c r="E9733" s="62">
        <v>8</v>
      </c>
      <c r="F9733" s="62">
        <v>0</v>
      </c>
      <c r="G9733" s="62">
        <v>0</v>
      </c>
      <c r="H9733" s="62">
        <v>0</v>
      </c>
      <c r="I9733" s="62">
        <v>0</v>
      </c>
      <c r="J9733" s="62">
        <v>0</v>
      </c>
      <c r="K9733" s="62">
        <v>0</v>
      </c>
      <c r="L9733" s="62">
        <v>0</v>
      </c>
      <c r="M9733" s="62">
        <v>0</v>
      </c>
      <c r="N9733" s="63"/>
      <c r="O9733" s="63"/>
      <c r="P9733" s="63"/>
      <c r="Q9733" s="63"/>
      <c r="R9733" s="63"/>
      <c r="S9733" s="63"/>
      <c r="T9733" s="63"/>
      <c r="U9733" s="63"/>
      <c r="V9733" s="63"/>
      <c r="W9733" s="63"/>
      <c r="X9733" s="63"/>
      <c r="Y9733" s="63"/>
      <c r="Z9733" s="62">
        <v>0</v>
      </c>
      <c r="AA9733" s="63"/>
      <c r="AB9733" s="63"/>
      <c r="AC9733" s="62">
        <v>0</v>
      </c>
    </row>
    <row r="9734" spans="1:29" x14ac:dyDescent="0.25">
      <c r="A9734" s="61" t="s">
        <v>130</v>
      </c>
      <c r="B9734" s="61" t="s">
        <v>131</v>
      </c>
      <c r="C9734" s="62">
        <v>2007</v>
      </c>
      <c r="D9734" s="61" t="s">
        <v>313</v>
      </c>
      <c r="E9734" s="62">
        <v>29</v>
      </c>
      <c r="F9734" s="62">
        <v>118055</v>
      </c>
      <c r="G9734" s="62">
        <v>12380</v>
      </c>
      <c r="H9734" s="62">
        <v>35.57</v>
      </c>
      <c r="I9734" s="62">
        <v>4070.86</v>
      </c>
      <c r="J9734" s="62">
        <v>109791.15</v>
      </c>
      <c r="K9734" s="62">
        <v>7280.31</v>
      </c>
      <c r="L9734" s="62">
        <v>13914</v>
      </c>
      <c r="M9734" s="62">
        <v>39.979999999999997</v>
      </c>
      <c r="N9734" s="63"/>
      <c r="O9734" s="63"/>
      <c r="P9734" s="63"/>
      <c r="Q9734" s="63"/>
      <c r="R9734" s="63"/>
      <c r="S9734" s="63"/>
      <c r="T9734" s="63"/>
      <c r="U9734" s="63"/>
      <c r="V9734" s="63"/>
      <c r="W9734" s="63"/>
      <c r="X9734" s="63"/>
      <c r="Y9734" s="63"/>
      <c r="Z9734" s="62">
        <v>790</v>
      </c>
      <c r="AA9734" s="62">
        <v>4544</v>
      </c>
      <c r="AB9734" s="62">
        <v>13.06</v>
      </c>
      <c r="AC9734" s="62">
        <v>27.24</v>
      </c>
    </row>
    <row r="9735" spans="1:29" x14ac:dyDescent="0.25">
      <c r="A9735" s="61" t="s">
        <v>263</v>
      </c>
      <c r="B9735" s="61" t="s">
        <v>264</v>
      </c>
      <c r="C9735" s="62">
        <v>2017</v>
      </c>
      <c r="D9735" s="61" t="s">
        <v>83</v>
      </c>
      <c r="E9735" s="62">
        <v>8</v>
      </c>
      <c r="F9735" s="62">
        <v>233</v>
      </c>
      <c r="G9735" s="62">
        <v>166</v>
      </c>
      <c r="H9735" s="62">
        <v>1.73</v>
      </c>
      <c r="I9735" s="62">
        <v>29.13</v>
      </c>
      <c r="J9735" s="62">
        <v>216.69</v>
      </c>
      <c r="K9735" s="62">
        <v>377.3</v>
      </c>
      <c r="L9735" s="62">
        <v>644</v>
      </c>
      <c r="M9735" s="62">
        <v>6.71</v>
      </c>
      <c r="N9735" s="62">
        <v>47.16</v>
      </c>
      <c r="O9735" s="62">
        <v>4550.0200000000004</v>
      </c>
      <c r="P9735" s="63"/>
      <c r="Q9735" s="63"/>
      <c r="R9735" s="63"/>
      <c r="S9735" s="63"/>
      <c r="T9735" s="63"/>
      <c r="U9735" s="63"/>
      <c r="V9735" s="63"/>
      <c r="W9735" s="63"/>
      <c r="X9735" s="63"/>
      <c r="Y9735" s="63"/>
      <c r="Z9735" s="62">
        <v>748919</v>
      </c>
      <c r="AA9735" s="62">
        <v>11790</v>
      </c>
      <c r="AB9735" s="62">
        <v>122.81</v>
      </c>
      <c r="AC9735" s="62">
        <v>93614.88</v>
      </c>
    </row>
    <row r="9736" spans="1:29" x14ac:dyDescent="0.25">
      <c r="A9736" s="61" t="s">
        <v>229</v>
      </c>
      <c r="B9736" s="61" t="s">
        <v>230</v>
      </c>
      <c r="C9736" s="62">
        <v>2008</v>
      </c>
      <c r="D9736" s="61" t="s">
        <v>492</v>
      </c>
      <c r="E9736" s="62">
        <v>8</v>
      </c>
      <c r="F9736" s="63"/>
      <c r="G9736" s="63"/>
      <c r="H9736" s="63"/>
      <c r="I9736" s="63"/>
      <c r="J9736" s="63"/>
      <c r="K9736" s="62">
        <v>0</v>
      </c>
      <c r="L9736" s="63"/>
      <c r="M9736" s="63"/>
      <c r="N9736" s="63"/>
      <c r="O9736" s="63"/>
      <c r="P9736" s="63"/>
      <c r="Q9736" s="63"/>
      <c r="R9736" s="63"/>
      <c r="S9736" s="63"/>
      <c r="T9736" s="63"/>
      <c r="U9736" s="63"/>
      <c r="V9736" s="63"/>
      <c r="W9736" s="63"/>
      <c r="X9736" s="63"/>
      <c r="Y9736" s="63"/>
      <c r="Z9736" s="62">
        <v>52000</v>
      </c>
      <c r="AA9736" s="62">
        <v>2095</v>
      </c>
      <c r="AB9736" s="62">
        <v>21.82</v>
      </c>
      <c r="AC9736" s="62">
        <v>6500</v>
      </c>
    </row>
    <row r="9737" spans="1:29" x14ac:dyDescent="0.25">
      <c r="A9737" s="61" t="s">
        <v>332</v>
      </c>
      <c r="B9737" s="61" t="s">
        <v>333</v>
      </c>
      <c r="C9737" s="62">
        <v>2004</v>
      </c>
      <c r="D9737" s="61" t="s">
        <v>135</v>
      </c>
      <c r="E9737" s="62">
        <v>50</v>
      </c>
      <c r="F9737" s="62">
        <v>25123</v>
      </c>
      <c r="G9737" s="62">
        <v>3259</v>
      </c>
      <c r="H9737" s="62">
        <v>5.43</v>
      </c>
      <c r="I9737" s="62">
        <v>502.46</v>
      </c>
      <c r="J9737" s="62">
        <v>23364.39</v>
      </c>
      <c r="K9737" s="62">
        <v>62.08</v>
      </c>
      <c r="L9737" s="62">
        <v>495</v>
      </c>
      <c r="M9737" s="62">
        <v>0.83</v>
      </c>
      <c r="N9737" s="62">
        <v>1.24</v>
      </c>
      <c r="O9737" s="62">
        <v>748.59</v>
      </c>
      <c r="P9737" s="63"/>
      <c r="Q9737" s="63"/>
      <c r="R9737" s="63"/>
      <c r="S9737" s="63"/>
      <c r="T9737" s="63"/>
      <c r="U9737" s="63"/>
      <c r="V9737" s="63"/>
      <c r="W9737" s="63"/>
      <c r="X9737" s="63"/>
      <c r="Y9737" s="63"/>
      <c r="Z9737" s="62">
        <v>743442</v>
      </c>
      <c r="AA9737" s="62">
        <v>44318</v>
      </c>
      <c r="AB9737" s="62">
        <v>73.86</v>
      </c>
      <c r="AC9737" s="62">
        <v>14868.84</v>
      </c>
    </row>
    <row r="9738" spans="1:29" x14ac:dyDescent="0.25">
      <c r="A9738" s="61" t="s">
        <v>161</v>
      </c>
      <c r="B9738" s="61" t="s">
        <v>162</v>
      </c>
      <c r="C9738" s="62">
        <v>2010</v>
      </c>
      <c r="D9738" s="61" t="s">
        <v>89</v>
      </c>
      <c r="E9738" s="62">
        <v>103</v>
      </c>
      <c r="F9738" s="62">
        <v>12971</v>
      </c>
      <c r="G9738" s="62">
        <v>2312</v>
      </c>
      <c r="H9738" s="62">
        <v>1.87</v>
      </c>
      <c r="I9738" s="62">
        <v>125.93</v>
      </c>
      <c r="J9738" s="62">
        <v>12063.03</v>
      </c>
      <c r="K9738" s="62">
        <v>0</v>
      </c>
      <c r="L9738" s="62">
        <v>2683</v>
      </c>
      <c r="M9738" s="62">
        <v>2.17</v>
      </c>
      <c r="N9738" s="63"/>
      <c r="O9738" s="63"/>
      <c r="P9738" s="63"/>
      <c r="Q9738" s="63"/>
      <c r="R9738" s="63"/>
      <c r="S9738" s="63"/>
      <c r="T9738" s="63"/>
      <c r="U9738" s="63"/>
      <c r="V9738" s="63"/>
      <c r="W9738" s="63"/>
      <c r="X9738" s="63"/>
      <c r="Y9738" s="63"/>
      <c r="Z9738" s="62">
        <v>1000</v>
      </c>
      <c r="AA9738" s="62">
        <v>1180</v>
      </c>
      <c r="AB9738" s="62">
        <v>0.95</v>
      </c>
      <c r="AC9738" s="62">
        <v>9.7100000000000009</v>
      </c>
    </row>
    <row r="9739" spans="1:29" ht="30" x14ac:dyDescent="0.25">
      <c r="A9739" s="61" t="s">
        <v>173</v>
      </c>
      <c r="B9739" s="61" t="s">
        <v>174</v>
      </c>
      <c r="C9739" s="62">
        <v>2015</v>
      </c>
      <c r="D9739" s="61" t="s">
        <v>78</v>
      </c>
      <c r="E9739" s="62">
        <v>28</v>
      </c>
      <c r="F9739" s="62">
        <v>88733</v>
      </c>
      <c r="G9739" s="62">
        <v>12904</v>
      </c>
      <c r="H9739" s="62">
        <v>38.4</v>
      </c>
      <c r="I9739" s="62">
        <v>3169.04</v>
      </c>
      <c r="J9739" s="62">
        <v>82521.69</v>
      </c>
      <c r="K9739" s="62">
        <v>8703.2000000000007</v>
      </c>
      <c r="L9739" s="62">
        <v>9724</v>
      </c>
      <c r="M9739" s="62">
        <v>28.94</v>
      </c>
      <c r="N9739" s="62">
        <v>310.83</v>
      </c>
      <c r="O9739" s="62">
        <v>104954.51</v>
      </c>
      <c r="P9739" s="63"/>
      <c r="Q9739" s="63"/>
      <c r="R9739" s="63"/>
      <c r="S9739" s="63"/>
      <c r="T9739" s="63"/>
      <c r="U9739" s="63"/>
      <c r="V9739" s="63"/>
      <c r="W9739" s="63"/>
      <c r="X9739" s="63"/>
      <c r="Y9739" s="63"/>
      <c r="Z9739" s="62">
        <v>494.94</v>
      </c>
      <c r="AA9739" s="62">
        <v>2343</v>
      </c>
      <c r="AB9739" s="62">
        <v>6.97</v>
      </c>
      <c r="AC9739" s="62">
        <v>17.68</v>
      </c>
    </row>
    <row r="9740" spans="1:29" ht="30" x14ac:dyDescent="0.25">
      <c r="A9740" s="61" t="s">
        <v>231</v>
      </c>
      <c r="B9740" s="61" t="s">
        <v>232</v>
      </c>
      <c r="C9740" s="62">
        <v>2016</v>
      </c>
      <c r="D9740" s="61" t="s">
        <v>262</v>
      </c>
      <c r="E9740" s="62">
        <v>72</v>
      </c>
      <c r="F9740" s="62">
        <v>597900</v>
      </c>
      <c r="G9740" s="62">
        <v>68497</v>
      </c>
      <c r="H9740" s="62">
        <v>79.28</v>
      </c>
      <c r="I9740" s="62">
        <v>8304.17</v>
      </c>
      <c r="J9740" s="62">
        <v>556047</v>
      </c>
      <c r="K9740" s="62">
        <v>7078.56</v>
      </c>
      <c r="L9740" s="62">
        <v>8303</v>
      </c>
      <c r="M9740" s="62">
        <v>9.61</v>
      </c>
      <c r="N9740" s="62">
        <v>98.31</v>
      </c>
      <c r="O9740" s="62">
        <v>85362.53</v>
      </c>
      <c r="P9740" s="63"/>
      <c r="Q9740" s="63"/>
      <c r="R9740" s="63"/>
      <c r="S9740" s="63"/>
      <c r="T9740" s="63"/>
      <c r="U9740" s="63"/>
      <c r="V9740" s="63"/>
      <c r="W9740" s="63"/>
      <c r="X9740" s="63"/>
      <c r="Y9740" s="63"/>
      <c r="Z9740" s="62">
        <v>1956</v>
      </c>
      <c r="AA9740" s="62">
        <v>19072</v>
      </c>
      <c r="AB9740" s="62">
        <v>22.07</v>
      </c>
      <c r="AC9740" s="62">
        <v>27.17</v>
      </c>
    </row>
    <row r="9741" spans="1:29" x14ac:dyDescent="0.25">
      <c r="A9741" s="61" t="s">
        <v>128</v>
      </c>
      <c r="B9741" s="61" t="s">
        <v>129</v>
      </c>
      <c r="C9741" s="62">
        <v>2015</v>
      </c>
      <c r="D9741" s="61" t="s">
        <v>75</v>
      </c>
      <c r="E9741" s="62">
        <v>10</v>
      </c>
      <c r="F9741" s="62">
        <v>511</v>
      </c>
      <c r="G9741" s="62">
        <v>225</v>
      </c>
      <c r="H9741" s="62">
        <v>1.88</v>
      </c>
      <c r="I9741" s="62">
        <v>51.1</v>
      </c>
      <c r="J9741" s="62">
        <v>475.23</v>
      </c>
      <c r="K9741" s="62">
        <v>71.77</v>
      </c>
      <c r="L9741" s="62">
        <v>106</v>
      </c>
      <c r="M9741" s="62">
        <v>0.88</v>
      </c>
      <c r="N9741" s="62">
        <v>7.18</v>
      </c>
      <c r="O9741" s="62">
        <v>865.56</v>
      </c>
      <c r="P9741" s="63"/>
      <c r="Q9741" s="63"/>
      <c r="R9741" s="63"/>
      <c r="S9741" s="63"/>
      <c r="T9741" s="63"/>
      <c r="U9741" s="63"/>
      <c r="V9741" s="63"/>
      <c r="W9741" s="63"/>
      <c r="X9741" s="63"/>
      <c r="Y9741" s="63"/>
      <c r="Z9741" s="62">
        <v>1620</v>
      </c>
      <c r="AA9741" s="62">
        <v>10819</v>
      </c>
      <c r="AB9741" s="62">
        <v>90.16</v>
      </c>
      <c r="AC9741" s="62">
        <v>162</v>
      </c>
    </row>
    <row r="9742" spans="1:29" ht="30" x14ac:dyDescent="0.25">
      <c r="A9742" s="61" t="s">
        <v>239</v>
      </c>
      <c r="B9742" s="61" t="s">
        <v>240</v>
      </c>
      <c r="C9742" s="62">
        <v>2017</v>
      </c>
      <c r="D9742" s="61" t="s">
        <v>78</v>
      </c>
      <c r="E9742" s="62">
        <v>40</v>
      </c>
      <c r="F9742" s="62">
        <v>106890</v>
      </c>
      <c r="G9742" s="62">
        <v>16054</v>
      </c>
      <c r="H9742" s="62">
        <v>33.450000000000003</v>
      </c>
      <c r="I9742" s="62">
        <v>2672.25</v>
      </c>
      <c r="J9742" s="62">
        <v>99407.7</v>
      </c>
      <c r="K9742" s="62">
        <v>0</v>
      </c>
      <c r="L9742" s="62">
        <v>9879</v>
      </c>
      <c r="M9742" s="62">
        <v>20.58</v>
      </c>
      <c r="N9742" s="62">
        <v>0</v>
      </c>
      <c r="O9742" s="62">
        <v>0</v>
      </c>
      <c r="P9742" s="63"/>
      <c r="Q9742" s="63"/>
      <c r="R9742" s="63"/>
      <c r="S9742" s="63"/>
      <c r="T9742" s="63"/>
      <c r="U9742" s="63"/>
      <c r="V9742" s="63"/>
      <c r="W9742" s="63"/>
      <c r="X9742" s="63"/>
      <c r="Y9742" s="63"/>
      <c r="Z9742" s="62">
        <v>703.83</v>
      </c>
      <c r="AA9742" s="62">
        <v>15039</v>
      </c>
      <c r="AB9742" s="62">
        <v>31.33</v>
      </c>
      <c r="AC9742" s="62">
        <v>17.600000000000001</v>
      </c>
    </row>
    <row r="9743" spans="1:29" x14ac:dyDescent="0.25">
      <c r="A9743" s="61" t="s">
        <v>371</v>
      </c>
      <c r="B9743" s="61" t="s">
        <v>372</v>
      </c>
      <c r="C9743" s="62">
        <v>2011</v>
      </c>
      <c r="D9743" s="61" t="s">
        <v>75</v>
      </c>
      <c r="E9743" s="62">
        <v>20</v>
      </c>
      <c r="F9743" s="62">
        <v>13077</v>
      </c>
      <c r="G9743" s="62">
        <v>1886</v>
      </c>
      <c r="H9743" s="62">
        <v>7.86</v>
      </c>
      <c r="I9743" s="62">
        <v>653.85</v>
      </c>
      <c r="J9743" s="62">
        <v>12161.61</v>
      </c>
      <c r="K9743" s="62">
        <v>0</v>
      </c>
      <c r="L9743" s="63"/>
      <c r="M9743" s="63"/>
      <c r="N9743" s="63"/>
      <c r="O9743" s="63"/>
      <c r="P9743" s="63"/>
      <c r="Q9743" s="63"/>
      <c r="R9743" s="63"/>
      <c r="S9743" s="63"/>
      <c r="T9743" s="63"/>
      <c r="U9743" s="63"/>
      <c r="V9743" s="63"/>
      <c r="W9743" s="63"/>
      <c r="X9743" s="63"/>
      <c r="Y9743" s="63"/>
      <c r="Z9743" s="62">
        <v>68095.02</v>
      </c>
      <c r="AA9743" s="62">
        <v>6029</v>
      </c>
      <c r="AB9743" s="62">
        <v>25.12</v>
      </c>
      <c r="AC9743" s="62">
        <v>3404.75</v>
      </c>
    </row>
    <row r="9744" spans="1:29" x14ac:dyDescent="0.25">
      <c r="A9744" s="61" t="s">
        <v>321</v>
      </c>
      <c r="B9744" s="61" t="s">
        <v>322</v>
      </c>
      <c r="C9744" s="62">
        <v>2003</v>
      </c>
      <c r="D9744" s="61" t="s">
        <v>323</v>
      </c>
      <c r="E9744" s="62">
        <v>62</v>
      </c>
      <c r="F9744" s="62">
        <v>142600</v>
      </c>
      <c r="G9744" s="62">
        <v>15809</v>
      </c>
      <c r="H9744" s="62">
        <v>21.25</v>
      </c>
      <c r="I9744" s="62">
        <v>2300</v>
      </c>
      <c r="J9744" s="62">
        <v>132618</v>
      </c>
      <c r="K9744" s="62">
        <v>0</v>
      </c>
      <c r="L9744" s="63"/>
      <c r="M9744" s="63"/>
      <c r="N9744" s="63"/>
      <c r="O9744" s="63"/>
      <c r="P9744" s="63"/>
      <c r="Q9744" s="63"/>
      <c r="R9744" s="63"/>
      <c r="S9744" s="63"/>
      <c r="T9744" s="63"/>
      <c r="U9744" s="62">
        <v>14793</v>
      </c>
      <c r="V9744" s="62">
        <v>14793</v>
      </c>
      <c r="W9744" s="62">
        <v>19.88</v>
      </c>
      <c r="X9744" s="62">
        <v>238</v>
      </c>
      <c r="Y9744" s="62">
        <v>331126.51</v>
      </c>
      <c r="Z9744" s="62">
        <v>1267.29</v>
      </c>
      <c r="AA9744" s="62">
        <v>768</v>
      </c>
      <c r="AB9744" s="62">
        <v>1.03</v>
      </c>
      <c r="AC9744" s="62">
        <v>20.440000000000001</v>
      </c>
    </row>
    <row r="9745" spans="1:29" ht="30" x14ac:dyDescent="0.25">
      <c r="A9745" s="61" t="s">
        <v>151</v>
      </c>
      <c r="B9745" s="61" t="s">
        <v>152</v>
      </c>
      <c r="C9745" s="62">
        <v>2010</v>
      </c>
      <c r="D9745" s="61" t="s">
        <v>78</v>
      </c>
      <c r="E9745" s="62">
        <v>40</v>
      </c>
      <c r="F9745" s="62">
        <v>350700</v>
      </c>
      <c r="G9745" s="62">
        <v>63650</v>
      </c>
      <c r="H9745" s="62">
        <v>132.6</v>
      </c>
      <c r="I9745" s="62">
        <v>8767.5</v>
      </c>
      <c r="J9745" s="62">
        <v>326151</v>
      </c>
      <c r="K9745" s="62">
        <v>0</v>
      </c>
      <c r="L9745" s="63"/>
      <c r="M9745" s="63"/>
      <c r="N9745" s="63"/>
      <c r="O9745" s="63"/>
      <c r="P9745" s="63"/>
      <c r="Q9745" s="63"/>
      <c r="R9745" s="63"/>
      <c r="S9745" s="63"/>
      <c r="T9745" s="63"/>
      <c r="U9745" s="63"/>
      <c r="V9745" s="63"/>
      <c r="W9745" s="63"/>
      <c r="X9745" s="63"/>
      <c r="Y9745" s="63"/>
      <c r="Z9745" s="62">
        <v>0</v>
      </c>
      <c r="AA9745" s="63"/>
      <c r="AB9745" s="63"/>
      <c r="AC9745" s="62">
        <v>0</v>
      </c>
    </row>
    <row r="9746" spans="1:29" ht="30" x14ac:dyDescent="0.25">
      <c r="A9746" s="61" t="s">
        <v>122</v>
      </c>
      <c r="B9746" s="61" t="s">
        <v>123</v>
      </c>
      <c r="C9746" s="62">
        <v>2003</v>
      </c>
      <c r="D9746" s="61" t="s">
        <v>86</v>
      </c>
      <c r="E9746" s="62">
        <v>62</v>
      </c>
      <c r="F9746" s="62">
        <v>3917</v>
      </c>
      <c r="G9746" s="62">
        <v>598</v>
      </c>
      <c r="H9746" s="62">
        <v>0.8</v>
      </c>
      <c r="I9746" s="62">
        <v>63.18</v>
      </c>
      <c r="J9746" s="62">
        <v>3642.81</v>
      </c>
      <c r="K9746" s="62">
        <v>231</v>
      </c>
      <c r="L9746" s="62">
        <v>468</v>
      </c>
      <c r="M9746" s="62">
        <v>0.63</v>
      </c>
      <c r="N9746" s="63"/>
      <c r="O9746" s="63"/>
      <c r="P9746" s="63"/>
      <c r="Q9746" s="63"/>
      <c r="R9746" s="63"/>
      <c r="S9746" s="63"/>
      <c r="T9746" s="63"/>
      <c r="U9746" s="63"/>
      <c r="V9746" s="63"/>
      <c r="W9746" s="63"/>
      <c r="X9746" s="63"/>
      <c r="Y9746" s="63"/>
      <c r="Z9746" s="62">
        <v>2106.54</v>
      </c>
      <c r="AA9746" s="62">
        <v>9324</v>
      </c>
      <c r="AB9746" s="62">
        <v>12.53</v>
      </c>
      <c r="AC9746" s="62">
        <v>33.979999999999997</v>
      </c>
    </row>
    <row r="9747" spans="1:29" ht="30" x14ac:dyDescent="0.25">
      <c r="A9747" s="61" t="s">
        <v>342</v>
      </c>
      <c r="B9747" s="61" t="s">
        <v>343</v>
      </c>
      <c r="C9747" s="62">
        <v>2004</v>
      </c>
      <c r="D9747" s="61" t="s">
        <v>78</v>
      </c>
      <c r="E9747" s="62">
        <v>77</v>
      </c>
      <c r="F9747" s="62">
        <v>830180</v>
      </c>
      <c r="G9747" s="62">
        <v>93418</v>
      </c>
      <c r="H9747" s="62">
        <v>101.1</v>
      </c>
      <c r="I9747" s="62">
        <v>10781.56</v>
      </c>
      <c r="J9747" s="62">
        <v>772067.4</v>
      </c>
      <c r="K9747" s="62">
        <v>0</v>
      </c>
      <c r="L9747" s="63"/>
      <c r="M9747" s="63"/>
      <c r="N9747" s="63"/>
      <c r="O9747" s="63"/>
      <c r="P9747" s="63"/>
      <c r="Q9747" s="63"/>
      <c r="R9747" s="63"/>
      <c r="S9747" s="63"/>
      <c r="T9747" s="63"/>
      <c r="U9747" s="63"/>
      <c r="V9747" s="63"/>
      <c r="W9747" s="63"/>
      <c r="X9747" s="63"/>
      <c r="Y9747" s="63"/>
      <c r="Z9747" s="62">
        <v>265700</v>
      </c>
      <c r="AA9747" s="62">
        <v>16879</v>
      </c>
      <c r="AB9747" s="62">
        <v>18.27</v>
      </c>
      <c r="AC9747" s="62">
        <v>3450.65</v>
      </c>
    </row>
    <row r="9748" spans="1:29" ht="30" x14ac:dyDescent="0.25">
      <c r="A9748" s="61" t="s">
        <v>233</v>
      </c>
      <c r="B9748" s="61" t="s">
        <v>234</v>
      </c>
      <c r="C9748" s="62">
        <v>2005</v>
      </c>
      <c r="D9748" s="61" t="s">
        <v>78</v>
      </c>
      <c r="E9748" s="62">
        <v>52</v>
      </c>
      <c r="F9748" s="62">
        <v>30733</v>
      </c>
      <c r="G9748" s="62">
        <v>4491</v>
      </c>
      <c r="H9748" s="62">
        <v>7.2</v>
      </c>
      <c r="I9748" s="62">
        <v>591.02</v>
      </c>
      <c r="J9748" s="62">
        <v>28581.69</v>
      </c>
      <c r="K9748" s="62">
        <v>5759.46</v>
      </c>
      <c r="L9748" s="62">
        <v>36205</v>
      </c>
      <c r="M9748" s="62">
        <v>58.02</v>
      </c>
      <c r="N9748" s="63"/>
      <c r="O9748" s="63"/>
      <c r="P9748" s="63"/>
      <c r="Q9748" s="63"/>
      <c r="R9748" s="63"/>
      <c r="S9748" s="63"/>
      <c r="T9748" s="63"/>
      <c r="U9748" s="63"/>
      <c r="V9748" s="63"/>
      <c r="W9748" s="63"/>
      <c r="X9748" s="63"/>
      <c r="Y9748" s="63"/>
      <c r="Z9748" s="62">
        <v>1526.64</v>
      </c>
      <c r="AA9748" s="62">
        <v>12343</v>
      </c>
      <c r="AB9748" s="62">
        <v>19.78</v>
      </c>
      <c r="AC9748" s="62">
        <v>29.36</v>
      </c>
    </row>
    <row r="9749" spans="1:29" x14ac:dyDescent="0.25">
      <c r="A9749" s="61" t="s">
        <v>178</v>
      </c>
      <c r="B9749" s="61" t="s">
        <v>179</v>
      </c>
      <c r="C9749" s="62">
        <v>2017</v>
      </c>
      <c r="D9749" s="61" t="s">
        <v>301</v>
      </c>
      <c r="E9749" s="62">
        <v>18</v>
      </c>
      <c r="F9749" s="62">
        <v>7760</v>
      </c>
      <c r="G9749" s="62">
        <v>1630</v>
      </c>
      <c r="H9749" s="62">
        <v>7.55</v>
      </c>
      <c r="I9749" s="62">
        <v>431.11</v>
      </c>
      <c r="J9749" s="62">
        <v>7216.8</v>
      </c>
      <c r="K9749" s="62">
        <v>5817.65</v>
      </c>
      <c r="L9749" s="62">
        <v>6346</v>
      </c>
      <c r="M9749" s="62">
        <v>29.38</v>
      </c>
      <c r="N9749" s="62">
        <v>323.2</v>
      </c>
      <c r="O9749" s="62">
        <v>70156.820000000007</v>
      </c>
      <c r="P9749" s="63"/>
      <c r="Q9749" s="63"/>
      <c r="R9749" s="63"/>
      <c r="S9749" s="63"/>
      <c r="T9749" s="63"/>
      <c r="U9749" s="63"/>
      <c r="V9749" s="63"/>
      <c r="W9749" s="63"/>
      <c r="X9749" s="63"/>
      <c r="Y9749" s="63"/>
      <c r="Z9749" s="62">
        <v>15.01</v>
      </c>
      <c r="AA9749" s="62">
        <v>526</v>
      </c>
      <c r="AB9749" s="62">
        <v>2.44</v>
      </c>
      <c r="AC9749" s="62">
        <v>0.83</v>
      </c>
    </row>
    <row r="9750" spans="1:29" ht="30" x14ac:dyDescent="0.25">
      <c r="A9750" s="61" t="s">
        <v>142</v>
      </c>
      <c r="B9750" s="61" t="s">
        <v>143</v>
      </c>
      <c r="C9750" s="62">
        <v>2018</v>
      </c>
      <c r="D9750" s="61" t="s">
        <v>226</v>
      </c>
      <c r="E9750" s="62">
        <v>67</v>
      </c>
      <c r="F9750" s="62">
        <v>190771</v>
      </c>
      <c r="G9750" s="62">
        <v>46394</v>
      </c>
      <c r="H9750" s="62">
        <v>57.7</v>
      </c>
      <c r="I9750" s="62">
        <v>2847.33</v>
      </c>
      <c r="J9750" s="62">
        <v>177417.03</v>
      </c>
      <c r="K9750" s="62">
        <v>15760.43</v>
      </c>
      <c r="L9750" s="62">
        <v>19866</v>
      </c>
      <c r="M9750" s="62">
        <v>24.71</v>
      </c>
      <c r="N9750" s="62">
        <v>235.23</v>
      </c>
      <c r="O9750" s="62">
        <v>190059.71</v>
      </c>
      <c r="P9750" s="63"/>
      <c r="Q9750" s="63"/>
      <c r="R9750" s="63"/>
      <c r="S9750" s="63"/>
      <c r="T9750" s="63"/>
      <c r="U9750" s="63"/>
      <c r="V9750" s="63"/>
      <c r="W9750" s="63"/>
      <c r="X9750" s="63"/>
      <c r="Y9750" s="63"/>
      <c r="Z9750" s="62">
        <v>1368</v>
      </c>
      <c r="AA9750" s="62">
        <v>19277</v>
      </c>
      <c r="AB9750" s="62">
        <v>23.98</v>
      </c>
      <c r="AC9750" s="62">
        <v>20.420000000000002</v>
      </c>
    </row>
    <row r="9751" spans="1:29" ht="30" x14ac:dyDescent="0.25">
      <c r="A9751" s="61" t="s">
        <v>124</v>
      </c>
      <c r="B9751" s="61" t="s">
        <v>125</v>
      </c>
      <c r="C9751" s="62">
        <v>2013</v>
      </c>
      <c r="D9751" s="61" t="s">
        <v>99</v>
      </c>
      <c r="E9751" s="62">
        <v>32</v>
      </c>
      <c r="F9751" s="62">
        <v>98800</v>
      </c>
      <c r="G9751" s="62">
        <v>14159</v>
      </c>
      <c r="H9751" s="62">
        <v>36.869999999999997</v>
      </c>
      <c r="I9751" s="62">
        <v>3087.5</v>
      </c>
      <c r="J9751" s="62">
        <v>91884</v>
      </c>
      <c r="K9751" s="62">
        <v>19802.13</v>
      </c>
      <c r="L9751" s="62">
        <v>22106</v>
      </c>
      <c r="M9751" s="62">
        <v>57.57</v>
      </c>
      <c r="N9751" s="62">
        <v>618.82000000000005</v>
      </c>
      <c r="O9751" s="62">
        <v>238799.87</v>
      </c>
      <c r="P9751" s="63"/>
      <c r="Q9751" s="63"/>
      <c r="R9751" s="63"/>
      <c r="S9751" s="63"/>
      <c r="T9751" s="63"/>
      <c r="U9751" s="63"/>
      <c r="V9751" s="63"/>
      <c r="W9751" s="63"/>
      <c r="X9751" s="63"/>
      <c r="Y9751" s="63"/>
      <c r="Z9751" s="62">
        <v>123.25</v>
      </c>
      <c r="AA9751" s="62">
        <v>10265</v>
      </c>
      <c r="AB9751" s="62">
        <v>26.73</v>
      </c>
      <c r="AC9751" s="62">
        <v>3.85</v>
      </c>
    </row>
    <row r="9752" spans="1:29" ht="30" x14ac:dyDescent="0.25">
      <c r="A9752" s="61" t="s">
        <v>186</v>
      </c>
      <c r="B9752" s="61" t="s">
        <v>187</v>
      </c>
      <c r="C9752" s="62">
        <v>2006</v>
      </c>
      <c r="D9752" s="61" t="s">
        <v>94</v>
      </c>
      <c r="E9752" s="62">
        <v>6</v>
      </c>
      <c r="F9752" s="62">
        <v>1232</v>
      </c>
      <c r="G9752" s="62">
        <v>207</v>
      </c>
      <c r="H9752" s="62">
        <v>2.88</v>
      </c>
      <c r="I9752" s="62">
        <v>205.33</v>
      </c>
      <c r="J9752" s="62">
        <v>1145.76</v>
      </c>
      <c r="K9752" s="62">
        <v>0</v>
      </c>
      <c r="L9752" s="63"/>
      <c r="M9752" s="63"/>
      <c r="N9752" s="63"/>
      <c r="O9752" s="63"/>
      <c r="P9752" s="63"/>
      <c r="Q9752" s="63"/>
      <c r="R9752" s="63"/>
      <c r="S9752" s="63"/>
      <c r="T9752" s="63"/>
      <c r="U9752" s="62">
        <v>586</v>
      </c>
      <c r="V9752" s="62">
        <v>1166</v>
      </c>
      <c r="W9752" s="62">
        <v>16.190000000000001</v>
      </c>
      <c r="X9752" s="62">
        <v>97</v>
      </c>
      <c r="Y9752" s="62">
        <v>13117.02</v>
      </c>
      <c r="Z9752" s="62">
        <v>6640.15</v>
      </c>
      <c r="AA9752" s="62">
        <v>1599</v>
      </c>
      <c r="AB9752" s="62">
        <v>22.21</v>
      </c>
      <c r="AC9752" s="62">
        <v>1106.69</v>
      </c>
    </row>
    <row r="9753" spans="1:29" x14ac:dyDescent="0.25">
      <c r="A9753" s="61" t="s">
        <v>354</v>
      </c>
      <c r="B9753" s="61" t="s">
        <v>355</v>
      </c>
      <c r="C9753" s="62">
        <v>2005</v>
      </c>
      <c r="D9753" s="61" t="s">
        <v>75</v>
      </c>
      <c r="E9753" s="62">
        <v>16</v>
      </c>
      <c r="F9753" s="62">
        <v>1004</v>
      </c>
      <c r="G9753" s="62">
        <v>301</v>
      </c>
      <c r="H9753" s="62">
        <v>1.57</v>
      </c>
      <c r="I9753" s="62">
        <v>62.75</v>
      </c>
      <c r="J9753" s="62">
        <v>933.72</v>
      </c>
      <c r="K9753" s="62">
        <v>189.14</v>
      </c>
      <c r="L9753" s="62">
        <v>363</v>
      </c>
      <c r="M9753" s="62">
        <v>1.89</v>
      </c>
      <c r="N9753" s="63"/>
      <c r="O9753" s="63"/>
      <c r="P9753" s="63"/>
      <c r="Q9753" s="63"/>
      <c r="R9753" s="63"/>
      <c r="S9753" s="63"/>
      <c r="T9753" s="63"/>
      <c r="U9753" s="62">
        <v>686</v>
      </c>
      <c r="V9753" s="62">
        <v>1271</v>
      </c>
      <c r="W9753" s="62">
        <v>6.62</v>
      </c>
      <c r="X9753" s="62">
        <v>42</v>
      </c>
      <c r="Y9753" s="62">
        <v>15355.42</v>
      </c>
      <c r="Z9753" s="62">
        <v>126685</v>
      </c>
      <c r="AA9753" s="62">
        <v>2078</v>
      </c>
      <c r="AB9753" s="62">
        <v>10.82</v>
      </c>
      <c r="AC9753" s="62">
        <v>7917.81</v>
      </c>
    </row>
    <row r="9754" spans="1:29" ht="30" x14ac:dyDescent="0.25">
      <c r="A9754" s="61" t="s">
        <v>188</v>
      </c>
      <c r="B9754" s="61" t="s">
        <v>189</v>
      </c>
      <c r="C9754" s="62">
        <v>2014</v>
      </c>
      <c r="D9754" s="61" t="s">
        <v>511</v>
      </c>
      <c r="E9754" s="62">
        <v>10</v>
      </c>
      <c r="F9754" s="62">
        <v>34400</v>
      </c>
      <c r="G9754" s="62">
        <v>7657</v>
      </c>
      <c r="H9754" s="62">
        <v>63.81</v>
      </c>
      <c r="I9754" s="62">
        <v>3440</v>
      </c>
      <c r="J9754" s="62">
        <v>31992</v>
      </c>
      <c r="K9754" s="62">
        <v>6318.14</v>
      </c>
      <c r="L9754" s="62">
        <v>10524</v>
      </c>
      <c r="M9754" s="62">
        <v>87.7</v>
      </c>
      <c r="N9754" s="62">
        <v>631.80999999999995</v>
      </c>
      <c r="O9754" s="62">
        <v>76192.320000000007</v>
      </c>
      <c r="P9754" s="63"/>
      <c r="Q9754" s="63"/>
      <c r="R9754" s="63"/>
      <c r="S9754" s="63"/>
      <c r="T9754" s="63"/>
      <c r="U9754" s="63"/>
      <c r="V9754" s="63"/>
      <c r="W9754" s="63"/>
      <c r="X9754" s="63"/>
      <c r="Y9754" s="63"/>
      <c r="Z9754" s="62">
        <v>529</v>
      </c>
      <c r="AA9754" s="62">
        <v>4003</v>
      </c>
      <c r="AB9754" s="62">
        <v>33.36</v>
      </c>
      <c r="AC9754" s="62">
        <v>52.9</v>
      </c>
    </row>
    <row r="9755" spans="1:29" ht="30" x14ac:dyDescent="0.25">
      <c r="A9755" s="61" t="s">
        <v>352</v>
      </c>
      <c r="B9755" s="61" t="s">
        <v>353</v>
      </c>
      <c r="C9755" s="62">
        <v>2014</v>
      </c>
      <c r="D9755" s="61" t="s">
        <v>89</v>
      </c>
      <c r="E9755" s="62">
        <v>64</v>
      </c>
      <c r="F9755" s="62">
        <v>241670</v>
      </c>
      <c r="G9755" s="62">
        <v>28762</v>
      </c>
      <c r="H9755" s="62">
        <v>37.450000000000003</v>
      </c>
      <c r="I9755" s="62">
        <v>3776.09</v>
      </c>
      <c r="J9755" s="62">
        <v>224753.1</v>
      </c>
      <c r="K9755" s="62">
        <v>34393</v>
      </c>
      <c r="L9755" s="62">
        <v>45672</v>
      </c>
      <c r="M9755" s="62">
        <v>59.47</v>
      </c>
      <c r="N9755" s="62">
        <v>537.39</v>
      </c>
      <c r="O9755" s="62">
        <v>414755.5</v>
      </c>
      <c r="P9755" s="63"/>
      <c r="Q9755" s="63"/>
      <c r="R9755" s="63"/>
      <c r="S9755" s="63"/>
      <c r="T9755" s="63"/>
      <c r="U9755" s="63"/>
      <c r="V9755" s="63"/>
      <c r="W9755" s="63"/>
      <c r="X9755" s="63"/>
      <c r="Y9755" s="63"/>
      <c r="Z9755" s="62">
        <v>1440</v>
      </c>
      <c r="AA9755" s="62">
        <v>25911</v>
      </c>
      <c r="AB9755" s="62">
        <v>33.74</v>
      </c>
      <c r="AC9755" s="62">
        <v>22.5</v>
      </c>
    </row>
    <row r="9756" spans="1:29" ht="30" x14ac:dyDescent="0.25">
      <c r="A9756" s="61" t="s">
        <v>206</v>
      </c>
      <c r="B9756" s="61" t="s">
        <v>207</v>
      </c>
      <c r="C9756" s="62">
        <v>2016</v>
      </c>
      <c r="D9756" s="61" t="s">
        <v>78</v>
      </c>
      <c r="E9756" s="62">
        <v>32</v>
      </c>
      <c r="F9756" s="62">
        <v>70160</v>
      </c>
      <c r="G9756" s="62">
        <v>10833</v>
      </c>
      <c r="H9756" s="62">
        <v>28.21</v>
      </c>
      <c r="I9756" s="62">
        <v>2192.5</v>
      </c>
      <c r="J9756" s="62">
        <v>65248.800000000003</v>
      </c>
      <c r="K9756" s="62">
        <v>26122.21</v>
      </c>
      <c r="L9756" s="62">
        <v>14510</v>
      </c>
      <c r="M9756" s="62">
        <v>37.79</v>
      </c>
      <c r="N9756" s="62">
        <v>816.32</v>
      </c>
      <c r="O9756" s="62">
        <v>315015.58</v>
      </c>
      <c r="P9756" s="63"/>
      <c r="Q9756" s="63"/>
      <c r="R9756" s="63"/>
      <c r="S9756" s="63"/>
      <c r="T9756" s="63"/>
      <c r="U9756" s="63"/>
      <c r="V9756" s="63"/>
      <c r="W9756" s="63"/>
      <c r="X9756" s="63"/>
      <c r="Y9756" s="63"/>
      <c r="Z9756" s="62">
        <v>142.34</v>
      </c>
      <c r="AA9756" s="62">
        <v>13166</v>
      </c>
      <c r="AB9756" s="62">
        <v>34.29</v>
      </c>
      <c r="AC9756" s="62">
        <v>4.45</v>
      </c>
    </row>
    <row r="9757" spans="1:29" x14ac:dyDescent="0.25">
      <c r="A9757" s="61" t="s">
        <v>126</v>
      </c>
      <c r="B9757" s="61" t="s">
        <v>127</v>
      </c>
      <c r="C9757" s="62">
        <v>2010</v>
      </c>
      <c r="D9757" s="61" t="s">
        <v>468</v>
      </c>
      <c r="E9757" s="62">
        <v>85</v>
      </c>
      <c r="F9757" s="62">
        <v>352506</v>
      </c>
      <c r="G9757" s="62">
        <v>66724</v>
      </c>
      <c r="H9757" s="62">
        <v>65.42</v>
      </c>
      <c r="I9757" s="62">
        <v>4147.13</v>
      </c>
      <c r="J9757" s="62">
        <v>327830.58</v>
      </c>
      <c r="K9757" s="62">
        <v>53035.89</v>
      </c>
      <c r="L9757" s="62">
        <v>75246</v>
      </c>
      <c r="M9757" s="62">
        <v>73.77</v>
      </c>
      <c r="N9757" s="62">
        <v>623.95000000000005</v>
      </c>
      <c r="O9757" s="62">
        <v>639575.68000000005</v>
      </c>
      <c r="P9757" s="63"/>
      <c r="Q9757" s="63"/>
      <c r="R9757" s="63"/>
      <c r="S9757" s="63"/>
      <c r="T9757" s="63"/>
      <c r="U9757" s="63"/>
      <c r="V9757" s="63"/>
      <c r="W9757" s="63"/>
      <c r="X9757" s="63"/>
      <c r="Y9757" s="63"/>
      <c r="Z9757" s="62">
        <v>4025</v>
      </c>
      <c r="AA9757" s="62">
        <v>29820</v>
      </c>
      <c r="AB9757" s="62">
        <v>29.24</v>
      </c>
      <c r="AC9757" s="62">
        <v>47.35</v>
      </c>
    </row>
    <row r="9758" spans="1:29" ht="60" x14ac:dyDescent="0.25">
      <c r="A9758" s="61" t="s">
        <v>567</v>
      </c>
      <c r="B9758" s="61" t="s">
        <v>568</v>
      </c>
      <c r="C9758" s="62">
        <v>2018</v>
      </c>
      <c r="D9758" s="61" t="s">
        <v>78</v>
      </c>
      <c r="E9758" s="62">
        <v>36</v>
      </c>
      <c r="F9758" s="62">
        <v>97088</v>
      </c>
      <c r="G9758" s="62">
        <v>18905</v>
      </c>
      <c r="H9758" s="62">
        <v>43.76</v>
      </c>
      <c r="I9758" s="62">
        <v>2696.89</v>
      </c>
      <c r="J9758" s="62">
        <v>90291.839999999997</v>
      </c>
      <c r="K9758" s="62">
        <v>0</v>
      </c>
      <c r="L9758" s="63"/>
      <c r="M9758" s="63"/>
      <c r="N9758" s="63"/>
      <c r="O9758" s="63"/>
      <c r="P9758" s="62">
        <v>11368</v>
      </c>
      <c r="Q9758" s="62">
        <v>19466</v>
      </c>
      <c r="R9758" s="62">
        <v>45.06</v>
      </c>
      <c r="S9758" s="62">
        <v>315</v>
      </c>
      <c r="T9758" s="62">
        <v>144021.19</v>
      </c>
      <c r="U9758" s="63"/>
      <c r="V9758" s="63"/>
      <c r="W9758" s="63"/>
      <c r="X9758" s="63"/>
      <c r="Y9758" s="63"/>
      <c r="Z9758" s="62">
        <v>0</v>
      </c>
      <c r="AA9758" s="63"/>
      <c r="AB9758" s="63"/>
      <c r="AC9758" s="62">
        <v>0</v>
      </c>
    </row>
    <row r="9759" spans="1:29" x14ac:dyDescent="0.25">
      <c r="A9759" s="61" t="s">
        <v>130</v>
      </c>
      <c r="B9759" s="61" t="s">
        <v>131</v>
      </c>
      <c r="C9759" s="62">
        <v>2003</v>
      </c>
      <c r="D9759" s="61" t="s">
        <v>89</v>
      </c>
      <c r="E9759" s="62">
        <v>52</v>
      </c>
      <c r="F9759" s="62">
        <v>195920</v>
      </c>
      <c r="G9759" s="62">
        <v>19538</v>
      </c>
      <c r="H9759" s="62">
        <v>31.31</v>
      </c>
      <c r="I9759" s="62">
        <v>3767.69</v>
      </c>
      <c r="J9759" s="62">
        <v>182205.6</v>
      </c>
      <c r="K9759" s="62">
        <v>0</v>
      </c>
      <c r="L9759" s="63"/>
      <c r="M9759" s="63"/>
      <c r="N9759" s="63"/>
      <c r="O9759" s="63"/>
      <c r="P9759" s="63"/>
      <c r="Q9759" s="63"/>
      <c r="R9759" s="63"/>
      <c r="S9759" s="63"/>
      <c r="T9759" s="63"/>
      <c r="U9759" s="63"/>
      <c r="V9759" s="63"/>
      <c r="W9759" s="63"/>
      <c r="X9759" s="63"/>
      <c r="Y9759" s="63"/>
      <c r="Z9759" s="62">
        <v>1230</v>
      </c>
      <c r="AA9759" s="62">
        <v>6590</v>
      </c>
      <c r="AB9759" s="62">
        <v>10.56</v>
      </c>
      <c r="AC9759" s="62">
        <v>23.65</v>
      </c>
    </row>
    <row r="9760" spans="1:29" ht="30" x14ac:dyDescent="0.25">
      <c r="A9760" s="61" t="s">
        <v>138</v>
      </c>
      <c r="B9760" s="61" t="s">
        <v>139</v>
      </c>
      <c r="C9760" s="62">
        <v>2011</v>
      </c>
      <c r="D9760" s="61" t="s">
        <v>99</v>
      </c>
      <c r="E9760" s="62">
        <v>52</v>
      </c>
      <c r="F9760" s="62">
        <v>170365</v>
      </c>
      <c r="G9760" s="62">
        <v>27994</v>
      </c>
      <c r="H9760" s="62">
        <v>44.86</v>
      </c>
      <c r="I9760" s="62">
        <v>3276.25</v>
      </c>
      <c r="J9760" s="62">
        <v>158439.45000000001</v>
      </c>
      <c r="K9760" s="62">
        <v>0</v>
      </c>
      <c r="L9760" s="63"/>
      <c r="M9760" s="63"/>
      <c r="N9760" s="63"/>
      <c r="O9760" s="63"/>
      <c r="P9760" s="63"/>
      <c r="Q9760" s="63"/>
      <c r="R9760" s="63"/>
      <c r="S9760" s="63"/>
      <c r="T9760" s="63"/>
      <c r="U9760" s="63"/>
      <c r="V9760" s="63"/>
      <c r="W9760" s="63"/>
      <c r="X9760" s="63"/>
      <c r="Y9760" s="63"/>
      <c r="Z9760" s="62">
        <v>153390</v>
      </c>
      <c r="AA9760" s="62">
        <v>13789</v>
      </c>
      <c r="AB9760" s="62">
        <v>22.1</v>
      </c>
      <c r="AC9760" s="62">
        <v>2949.81</v>
      </c>
    </row>
    <row r="9761" spans="1:29" x14ac:dyDescent="0.25">
      <c r="A9761" s="61" t="s">
        <v>354</v>
      </c>
      <c r="B9761" s="61" t="s">
        <v>355</v>
      </c>
      <c r="C9761" s="62">
        <v>2014</v>
      </c>
      <c r="D9761" s="61" t="s">
        <v>72</v>
      </c>
      <c r="E9761" s="62">
        <v>28</v>
      </c>
      <c r="F9761" s="62">
        <v>71549</v>
      </c>
      <c r="G9761" s="62">
        <v>13475</v>
      </c>
      <c r="H9761" s="62">
        <v>40.1</v>
      </c>
      <c r="I9761" s="62">
        <v>2555.3200000000002</v>
      </c>
      <c r="J9761" s="62">
        <v>66540.570000000007</v>
      </c>
      <c r="K9761" s="62">
        <v>6177.5</v>
      </c>
      <c r="L9761" s="62">
        <v>9981</v>
      </c>
      <c r="M9761" s="62">
        <v>29.71</v>
      </c>
      <c r="N9761" s="62">
        <v>220.62</v>
      </c>
      <c r="O9761" s="62">
        <v>74496.3</v>
      </c>
      <c r="P9761" s="63"/>
      <c r="Q9761" s="63"/>
      <c r="R9761" s="63"/>
      <c r="S9761" s="63"/>
      <c r="T9761" s="63"/>
      <c r="U9761" s="63"/>
      <c r="V9761" s="63"/>
      <c r="W9761" s="63"/>
      <c r="X9761" s="63"/>
      <c r="Y9761" s="63"/>
      <c r="Z9761" s="62">
        <v>111295</v>
      </c>
      <c r="AA9761" s="62">
        <v>6014</v>
      </c>
      <c r="AB9761" s="62">
        <v>17.899999999999999</v>
      </c>
      <c r="AC9761" s="62">
        <v>3974.82</v>
      </c>
    </row>
    <row r="9762" spans="1:29" ht="45" x14ac:dyDescent="0.25">
      <c r="A9762" s="61" t="s">
        <v>326</v>
      </c>
      <c r="B9762" s="61" t="s">
        <v>327</v>
      </c>
      <c r="C9762" s="62">
        <v>2005</v>
      </c>
      <c r="D9762" s="61" t="s">
        <v>78</v>
      </c>
      <c r="E9762" s="62">
        <v>104</v>
      </c>
      <c r="F9762" s="62">
        <v>1906774</v>
      </c>
      <c r="G9762" s="62">
        <v>100408</v>
      </c>
      <c r="H9762" s="62">
        <v>80.459999999999994</v>
      </c>
      <c r="I9762" s="62">
        <v>18334.37</v>
      </c>
      <c r="J9762" s="62">
        <v>1773299.82</v>
      </c>
      <c r="K9762" s="62">
        <v>0</v>
      </c>
      <c r="L9762" s="63"/>
      <c r="M9762" s="63"/>
      <c r="N9762" s="63"/>
      <c r="O9762" s="63"/>
      <c r="P9762" s="63"/>
      <c r="Q9762" s="63"/>
      <c r="R9762" s="63"/>
      <c r="S9762" s="63"/>
      <c r="T9762" s="63"/>
      <c r="U9762" s="63"/>
      <c r="V9762" s="63"/>
      <c r="W9762" s="63"/>
      <c r="X9762" s="63"/>
      <c r="Y9762" s="63"/>
      <c r="Z9762" s="62">
        <v>328100</v>
      </c>
      <c r="AA9762" s="62">
        <v>16066</v>
      </c>
      <c r="AB9762" s="62">
        <v>12.87</v>
      </c>
      <c r="AC9762" s="62">
        <v>3154.81</v>
      </c>
    </row>
    <row r="9763" spans="1:29" x14ac:dyDescent="0.25">
      <c r="A9763" s="61" t="s">
        <v>260</v>
      </c>
      <c r="B9763" s="61" t="s">
        <v>261</v>
      </c>
      <c r="C9763" s="62">
        <v>2016</v>
      </c>
      <c r="D9763" s="61" t="s">
        <v>301</v>
      </c>
      <c r="E9763" s="62">
        <v>47</v>
      </c>
      <c r="F9763" s="62">
        <v>452100</v>
      </c>
      <c r="G9763" s="62">
        <v>65614</v>
      </c>
      <c r="H9763" s="62">
        <v>116.34</v>
      </c>
      <c r="I9763" s="62">
        <v>9619.15</v>
      </c>
      <c r="J9763" s="62">
        <v>420453</v>
      </c>
      <c r="K9763" s="62">
        <v>0</v>
      </c>
      <c r="L9763" s="63"/>
      <c r="M9763" s="63"/>
      <c r="N9763" s="63"/>
      <c r="O9763" s="63"/>
      <c r="P9763" s="63"/>
      <c r="Q9763" s="63"/>
      <c r="R9763" s="63"/>
      <c r="S9763" s="63"/>
      <c r="T9763" s="63"/>
      <c r="U9763" s="63"/>
      <c r="V9763" s="63"/>
      <c r="W9763" s="63"/>
      <c r="X9763" s="63"/>
      <c r="Y9763" s="63"/>
      <c r="Z9763" s="62">
        <v>1329</v>
      </c>
      <c r="AA9763" s="62">
        <v>12150</v>
      </c>
      <c r="AB9763" s="62">
        <v>21.54</v>
      </c>
      <c r="AC9763" s="62">
        <v>28.28</v>
      </c>
    </row>
    <row r="9764" spans="1:29" ht="30" x14ac:dyDescent="0.25">
      <c r="A9764" s="61" t="s">
        <v>115</v>
      </c>
      <c r="B9764" s="61" t="s">
        <v>116</v>
      </c>
      <c r="C9764" s="62">
        <v>2009</v>
      </c>
      <c r="D9764" s="61" t="s">
        <v>72</v>
      </c>
      <c r="E9764" s="62">
        <v>100</v>
      </c>
      <c r="F9764" s="62">
        <v>840120</v>
      </c>
      <c r="G9764" s="62">
        <v>140443</v>
      </c>
      <c r="H9764" s="62">
        <v>117.04</v>
      </c>
      <c r="I9764" s="62">
        <v>8401.2000000000007</v>
      </c>
      <c r="J9764" s="62">
        <v>781311.6</v>
      </c>
      <c r="K9764" s="62">
        <v>0</v>
      </c>
      <c r="L9764" s="63"/>
      <c r="M9764" s="63"/>
      <c r="N9764" s="63"/>
      <c r="O9764" s="63"/>
      <c r="P9764" s="63"/>
      <c r="Q9764" s="63"/>
      <c r="R9764" s="63"/>
      <c r="S9764" s="63"/>
      <c r="T9764" s="63"/>
      <c r="U9764" s="63"/>
      <c r="V9764" s="63"/>
      <c r="W9764" s="63"/>
      <c r="X9764" s="63"/>
      <c r="Y9764" s="63"/>
      <c r="Z9764" s="62">
        <v>265800</v>
      </c>
      <c r="AA9764" s="62">
        <v>32804</v>
      </c>
      <c r="AB9764" s="62">
        <v>27.34</v>
      </c>
      <c r="AC9764" s="62">
        <v>2658</v>
      </c>
    </row>
    <row r="9765" spans="1:29" ht="30" x14ac:dyDescent="0.25">
      <c r="A9765" s="61" t="s">
        <v>550</v>
      </c>
      <c r="B9765" s="61" t="s">
        <v>551</v>
      </c>
      <c r="C9765" s="62">
        <v>2006</v>
      </c>
      <c r="D9765" s="61" t="s">
        <v>78</v>
      </c>
      <c r="E9765" s="62">
        <v>64</v>
      </c>
      <c r="F9765" s="62">
        <v>704</v>
      </c>
      <c r="G9765" s="62">
        <v>6763047</v>
      </c>
      <c r="H9765" s="62">
        <v>8806.0499999999993</v>
      </c>
      <c r="I9765" s="62">
        <v>11</v>
      </c>
      <c r="J9765" s="62">
        <v>654.72</v>
      </c>
      <c r="K9765" s="62">
        <v>0</v>
      </c>
      <c r="L9765" s="63"/>
      <c r="M9765" s="63"/>
      <c r="N9765" s="63"/>
      <c r="O9765" s="63"/>
      <c r="P9765" s="63"/>
      <c r="Q9765" s="63"/>
      <c r="R9765" s="63"/>
      <c r="S9765" s="63"/>
      <c r="T9765" s="63"/>
      <c r="U9765" s="63"/>
      <c r="V9765" s="63"/>
      <c r="W9765" s="63"/>
      <c r="X9765" s="63"/>
      <c r="Y9765" s="63"/>
      <c r="Z9765" s="62">
        <v>4770348</v>
      </c>
      <c r="AA9765" s="62">
        <v>204142</v>
      </c>
      <c r="AB9765" s="62">
        <v>265.81</v>
      </c>
      <c r="AC9765" s="62">
        <v>74536.69</v>
      </c>
    </row>
    <row r="9766" spans="1:29" ht="30" x14ac:dyDescent="0.25">
      <c r="A9766" s="61" t="s">
        <v>309</v>
      </c>
      <c r="B9766" s="61" t="s">
        <v>310</v>
      </c>
      <c r="C9766" s="62">
        <v>2015</v>
      </c>
      <c r="D9766" s="61" t="s">
        <v>75</v>
      </c>
      <c r="E9766" s="62">
        <v>26</v>
      </c>
      <c r="F9766" s="63"/>
      <c r="G9766" s="63"/>
      <c r="H9766" s="63"/>
      <c r="I9766" s="63"/>
      <c r="J9766" s="63"/>
      <c r="K9766" s="62">
        <v>0</v>
      </c>
      <c r="L9766" s="63"/>
      <c r="M9766" s="63"/>
      <c r="N9766" s="63"/>
      <c r="O9766" s="63"/>
      <c r="P9766" s="63"/>
      <c r="Q9766" s="63"/>
      <c r="R9766" s="63"/>
      <c r="S9766" s="63"/>
      <c r="T9766" s="63"/>
      <c r="U9766" s="63"/>
      <c r="V9766" s="63"/>
      <c r="W9766" s="63"/>
      <c r="X9766" s="63"/>
      <c r="Y9766" s="63"/>
      <c r="Z9766" s="62">
        <v>0</v>
      </c>
      <c r="AA9766" s="63"/>
      <c r="AB9766" s="63"/>
      <c r="AC9766" s="62">
        <v>0</v>
      </c>
    </row>
    <row r="9767" spans="1:29" ht="30" x14ac:dyDescent="0.25">
      <c r="A9767" s="61" t="s">
        <v>188</v>
      </c>
      <c r="B9767" s="61" t="s">
        <v>189</v>
      </c>
      <c r="C9767" s="62">
        <v>2016</v>
      </c>
      <c r="D9767" s="61" t="s">
        <v>78</v>
      </c>
      <c r="E9767" s="62">
        <v>75</v>
      </c>
      <c r="F9767" s="62">
        <v>110220</v>
      </c>
      <c r="G9767" s="62">
        <v>22527</v>
      </c>
      <c r="H9767" s="62">
        <v>25.03</v>
      </c>
      <c r="I9767" s="62">
        <v>1469.6</v>
      </c>
      <c r="J9767" s="62">
        <v>102504.6</v>
      </c>
      <c r="K9767" s="62">
        <v>8063.05</v>
      </c>
      <c r="L9767" s="62">
        <v>8058</v>
      </c>
      <c r="M9767" s="62">
        <v>8.9499999999999993</v>
      </c>
      <c r="N9767" s="63"/>
      <c r="O9767" s="63"/>
      <c r="P9767" s="63"/>
      <c r="Q9767" s="63"/>
      <c r="R9767" s="63"/>
      <c r="S9767" s="63"/>
      <c r="T9767" s="63"/>
      <c r="U9767" s="63"/>
      <c r="V9767" s="63"/>
      <c r="W9767" s="63"/>
      <c r="X9767" s="63"/>
      <c r="Y9767" s="63"/>
      <c r="Z9767" s="62">
        <v>742</v>
      </c>
      <c r="AA9767" s="62">
        <v>6071</v>
      </c>
      <c r="AB9767" s="62">
        <v>6.75</v>
      </c>
      <c r="AC9767" s="62">
        <v>9.89</v>
      </c>
    </row>
    <row r="9768" spans="1:29" x14ac:dyDescent="0.25">
      <c r="A9768" s="61" t="s">
        <v>369</v>
      </c>
      <c r="B9768" s="61" t="s">
        <v>370</v>
      </c>
      <c r="C9768" s="62">
        <v>2008</v>
      </c>
      <c r="D9768" s="61" t="s">
        <v>75</v>
      </c>
      <c r="E9768" s="62">
        <v>19</v>
      </c>
      <c r="F9768" s="62">
        <v>24237</v>
      </c>
      <c r="G9768" s="62">
        <v>1499</v>
      </c>
      <c r="H9768" s="62">
        <v>6.57</v>
      </c>
      <c r="I9768" s="62">
        <v>1275.6300000000001</v>
      </c>
      <c r="J9768" s="62">
        <v>22540.41</v>
      </c>
      <c r="K9768" s="62">
        <v>14622</v>
      </c>
      <c r="L9768" s="62">
        <v>24351</v>
      </c>
      <c r="M9768" s="62">
        <v>106.8</v>
      </c>
      <c r="N9768" s="63"/>
      <c r="O9768" s="63"/>
      <c r="P9768" s="63"/>
      <c r="Q9768" s="63"/>
      <c r="R9768" s="63"/>
      <c r="S9768" s="63"/>
      <c r="T9768" s="63"/>
      <c r="U9768" s="63"/>
      <c r="V9768" s="63"/>
      <c r="W9768" s="63"/>
      <c r="X9768" s="63"/>
      <c r="Y9768" s="63"/>
      <c r="Z9768" s="62">
        <v>101764.66</v>
      </c>
      <c r="AA9768" s="62">
        <v>7893</v>
      </c>
      <c r="AB9768" s="62">
        <v>34.619999999999997</v>
      </c>
      <c r="AC9768" s="62">
        <v>5356.03</v>
      </c>
    </row>
    <row r="9769" spans="1:29" x14ac:dyDescent="0.25">
      <c r="A9769" s="61" t="s">
        <v>338</v>
      </c>
      <c r="B9769" s="61" t="s">
        <v>339</v>
      </c>
      <c r="C9769" s="62">
        <v>2007</v>
      </c>
      <c r="D9769" s="61" t="s">
        <v>99</v>
      </c>
      <c r="E9769" s="62">
        <v>46</v>
      </c>
      <c r="F9769" s="62">
        <v>175073</v>
      </c>
      <c r="G9769" s="62">
        <v>18782</v>
      </c>
      <c r="H9769" s="62">
        <v>34.03</v>
      </c>
      <c r="I9769" s="62">
        <v>3805.93</v>
      </c>
      <c r="J9769" s="62">
        <v>162817.89000000001</v>
      </c>
      <c r="K9769" s="62">
        <v>27844.81</v>
      </c>
      <c r="L9769" s="62">
        <v>50614</v>
      </c>
      <c r="M9769" s="62">
        <v>91.69</v>
      </c>
      <c r="N9769" s="62">
        <v>605.32000000000005</v>
      </c>
      <c r="O9769" s="62">
        <v>335788.93</v>
      </c>
      <c r="P9769" s="63"/>
      <c r="Q9769" s="63"/>
      <c r="R9769" s="63"/>
      <c r="S9769" s="63"/>
      <c r="T9769" s="63"/>
      <c r="U9769" s="63"/>
      <c r="V9769" s="63"/>
      <c r="W9769" s="63"/>
      <c r="X9769" s="63"/>
      <c r="Y9769" s="63"/>
      <c r="Z9769" s="62">
        <v>2764.19</v>
      </c>
      <c r="AA9769" s="62">
        <v>29504</v>
      </c>
      <c r="AB9769" s="62">
        <v>53.45</v>
      </c>
      <c r="AC9769" s="62">
        <v>60.09</v>
      </c>
    </row>
    <row r="9770" spans="1:29" ht="30" x14ac:dyDescent="0.25">
      <c r="A9770" s="61" t="s">
        <v>287</v>
      </c>
      <c r="B9770" s="61" t="s">
        <v>288</v>
      </c>
      <c r="C9770" s="62">
        <v>2004</v>
      </c>
      <c r="D9770" s="61" t="s">
        <v>78</v>
      </c>
      <c r="E9770" s="62">
        <v>40</v>
      </c>
      <c r="F9770" s="63"/>
      <c r="G9770" s="63"/>
      <c r="H9770" s="63"/>
      <c r="I9770" s="63"/>
      <c r="J9770" s="63"/>
      <c r="K9770" s="62">
        <v>0</v>
      </c>
      <c r="L9770" s="63"/>
      <c r="M9770" s="63"/>
      <c r="N9770" s="63"/>
      <c r="O9770" s="63"/>
      <c r="P9770" s="63"/>
      <c r="Q9770" s="63"/>
      <c r="R9770" s="63"/>
      <c r="S9770" s="63"/>
      <c r="T9770" s="63"/>
      <c r="U9770" s="63"/>
      <c r="V9770" s="63"/>
      <c r="W9770" s="63"/>
      <c r="X9770" s="63"/>
      <c r="Y9770" s="63"/>
      <c r="Z9770" s="62">
        <v>0</v>
      </c>
      <c r="AA9770" s="63"/>
      <c r="AB9770" s="63"/>
      <c r="AC9770" s="62">
        <v>0</v>
      </c>
    </row>
    <row r="9771" spans="1:29" x14ac:dyDescent="0.25">
      <c r="A9771" s="61" t="s">
        <v>161</v>
      </c>
      <c r="B9771" s="61" t="s">
        <v>162</v>
      </c>
      <c r="C9771" s="62">
        <v>2011</v>
      </c>
      <c r="D9771" s="61" t="s">
        <v>72</v>
      </c>
      <c r="E9771" s="62">
        <v>10</v>
      </c>
      <c r="F9771" s="62">
        <v>58446</v>
      </c>
      <c r="G9771" s="62">
        <v>6785</v>
      </c>
      <c r="H9771" s="62">
        <v>56.54</v>
      </c>
      <c r="I9771" s="62">
        <v>5844.6</v>
      </c>
      <c r="J9771" s="62">
        <v>54354.78</v>
      </c>
      <c r="K9771" s="62">
        <v>0</v>
      </c>
      <c r="L9771" s="62">
        <v>6100</v>
      </c>
      <c r="M9771" s="62">
        <v>50.83</v>
      </c>
      <c r="N9771" s="63"/>
      <c r="O9771" s="63"/>
      <c r="P9771" s="63"/>
      <c r="Q9771" s="63"/>
      <c r="R9771" s="63"/>
      <c r="S9771" s="63"/>
      <c r="T9771" s="63"/>
      <c r="U9771" s="63"/>
      <c r="V9771" s="63"/>
      <c r="W9771" s="63"/>
      <c r="X9771" s="63"/>
      <c r="Y9771" s="63"/>
      <c r="Z9771" s="62">
        <v>9.36</v>
      </c>
      <c r="AA9771" s="62">
        <v>11263</v>
      </c>
      <c r="AB9771" s="62">
        <v>93.86</v>
      </c>
      <c r="AC9771" s="62">
        <v>0.94</v>
      </c>
    </row>
    <row r="9772" spans="1:29" x14ac:dyDescent="0.25">
      <c r="A9772" s="61" t="s">
        <v>113</v>
      </c>
      <c r="B9772" s="61" t="s">
        <v>114</v>
      </c>
      <c r="C9772" s="62">
        <v>2004</v>
      </c>
      <c r="D9772" s="61" t="s">
        <v>86</v>
      </c>
      <c r="E9772" s="62">
        <v>400</v>
      </c>
      <c r="F9772" s="62">
        <v>112086</v>
      </c>
      <c r="G9772" s="62">
        <v>13870</v>
      </c>
      <c r="H9772" s="62">
        <v>2.89</v>
      </c>
      <c r="I9772" s="62">
        <v>280.22000000000003</v>
      </c>
      <c r="J9772" s="62">
        <v>104239.98</v>
      </c>
      <c r="K9772" s="62">
        <v>11532.49</v>
      </c>
      <c r="L9772" s="62">
        <v>27949</v>
      </c>
      <c r="M9772" s="62">
        <v>5.82</v>
      </c>
      <c r="N9772" s="62">
        <v>28.83</v>
      </c>
      <c r="O9772" s="62">
        <v>139073.79</v>
      </c>
      <c r="P9772" s="63"/>
      <c r="Q9772" s="63"/>
      <c r="R9772" s="63"/>
      <c r="S9772" s="63"/>
      <c r="T9772" s="63"/>
      <c r="U9772" s="63"/>
      <c r="V9772" s="63"/>
      <c r="W9772" s="63"/>
      <c r="X9772" s="63"/>
      <c r="Y9772" s="63"/>
      <c r="Z9772" s="62">
        <v>14718</v>
      </c>
      <c r="AA9772" s="62">
        <v>104115</v>
      </c>
      <c r="AB9772" s="62">
        <v>21.69</v>
      </c>
      <c r="AC9772" s="62">
        <v>36.799999999999997</v>
      </c>
    </row>
    <row r="9773" spans="1:29" x14ac:dyDescent="0.25">
      <c r="A9773" s="61" t="s">
        <v>466</v>
      </c>
      <c r="B9773" s="61" t="s">
        <v>467</v>
      </c>
      <c r="C9773" s="62">
        <v>2008</v>
      </c>
      <c r="D9773" s="61" t="s">
        <v>75</v>
      </c>
      <c r="E9773" s="62">
        <v>6</v>
      </c>
      <c r="F9773" s="62">
        <v>131600</v>
      </c>
      <c r="G9773" s="62">
        <v>20690</v>
      </c>
      <c r="H9773" s="62">
        <v>287.36</v>
      </c>
      <c r="I9773" s="62">
        <v>21933.33</v>
      </c>
      <c r="J9773" s="62">
        <v>122388</v>
      </c>
      <c r="K9773" s="62">
        <v>0</v>
      </c>
      <c r="L9773" s="63"/>
      <c r="M9773" s="63"/>
      <c r="N9773" s="63"/>
      <c r="O9773" s="63"/>
      <c r="P9773" s="63"/>
      <c r="Q9773" s="63"/>
      <c r="R9773" s="63"/>
      <c r="S9773" s="63"/>
      <c r="T9773" s="63"/>
      <c r="U9773" s="63"/>
      <c r="V9773" s="63"/>
      <c r="W9773" s="63"/>
      <c r="X9773" s="63"/>
      <c r="Y9773" s="63"/>
      <c r="Z9773" s="62">
        <v>51.33</v>
      </c>
      <c r="AA9773" s="62">
        <v>1467</v>
      </c>
      <c r="AB9773" s="62">
        <v>20.38</v>
      </c>
      <c r="AC9773" s="62">
        <v>8.56</v>
      </c>
    </row>
    <row r="9774" spans="1:29" x14ac:dyDescent="0.25">
      <c r="A9774" s="61" t="s">
        <v>371</v>
      </c>
      <c r="B9774" s="61" t="s">
        <v>372</v>
      </c>
      <c r="C9774" s="62">
        <v>2018</v>
      </c>
      <c r="D9774" s="61" t="s">
        <v>75</v>
      </c>
      <c r="E9774" s="62">
        <v>20</v>
      </c>
      <c r="F9774" s="62">
        <v>15259</v>
      </c>
      <c r="G9774" s="62">
        <v>4248</v>
      </c>
      <c r="H9774" s="62">
        <v>17.7</v>
      </c>
      <c r="I9774" s="62">
        <v>762.95</v>
      </c>
      <c r="J9774" s="62">
        <v>14190.87</v>
      </c>
      <c r="K9774" s="62">
        <v>0</v>
      </c>
      <c r="L9774" s="63"/>
      <c r="M9774" s="63"/>
      <c r="N9774" s="63"/>
      <c r="O9774" s="63"/>
      <c r="P9774" s="63"/>
      <c r="Q9774" s="63"/>
      <c r="R9774" s="63"/>
      <c r="S9774" s="63"/>
      <c r="T9774" s="63"/>
      <c r="U9774" s="63"/>
      <c r="V9774" s="63"/>
      <c r="W9774" s="63"/>
      <c r="X9774" s="63"/>
      <c r="Y9774" s="63"/>
      <c r="Z9774" s="62">
        <v>1185756</v>
      </c>
      <c r="AA9774" s="62">
        <v>63018</v>
      </c>
      <c r="AB9774" s="62">
        <v>262.58</v>
      </c>
      <c r="AC9774" s="62">
        <v>59287.8</v>
      </c>
    </row>
    <row r="9775" spans="1:29" x14ac:dyDescent="0.25">
      <c r="A9775" s="61" t="s">
        <v>235</v>
      </c>
      <c r="B9775" s="61" t="s">
        <v>236</v>
      </c>
      <c r="C9775" s="62">
        <v>2014</v>
      </c>
      <c r="D9775" s="61" t="s">
        <v>83</v>
      </c>
      <c r="E9775" s="62">
        <v>1</v>
      </c>
      <c r="F9775" s="63"/>
      <c r="G9775" s="63"/>
      <c r="H9775" s="63"/>
      <c r="I9775" s="63"/>
      <c r="J9775" s="63"/>
      <c r="K9775" s="62">
        <v>0</v>
      </c>
      <c r="L9775" s="63"/>
      <c r="M9775" s="63"/>
      <c r="N9775" s="63"/>
      <c r="O9775" s="63"/>
      <c r="P9775" s="63"/>
      <c r="Q9775" s="63"/>
      <c r="R9775" s="63"/>
      <c r="S9775" s="63"/>
      <c r="T9775" s="63"/>
      <c r="U9775" s="62">
        <v>904</v>
      </c>
      <c r="V9775" s="62">
        <v>3435</v>
      </c>
      <c r="W9775" s="62">
        <v>286.25</v>
      </c>
      <c r="X9775" s="62">
        <v>904</v>
      </c>
      <c r="Y9775" s="62">
        <v>20235.14</v>
      </c>
      <c r="Z9775" s="62">
        <v>10200</v>
      </c>
      <c r="AA9775" s="62">
        <v>555</v>
      </c>
      <c r="AB9775" s="62">
        <v>46.25</v>
      </c>
      <c r="AC9775" s="62">
        <v>10200</v>
      </c>
    </row>
    <row r="9776" spans="1:29" ht="30" x14ac:dyDescent="0.25">
      <c r="A9776" s="61" t="s">
        <v>480</v>
      </c>
      <c r="B9776" s="61" t="s">
        <v>481</v>
      </c>
      <c r="C9776" s="62">
        <v>2006</v>
      </c>
      <c r="D9776" s="61" t="s">
        <v>78</v>
      </c>
      <c r="E9776" s="62">
        <v>40</v>
      </c>
      <c r="F9776" s="62">
        <v>372480</v>
      </c>
      <c r="G9776" s="62">
        <v>47866</v>
      </c>
      <c r="H9776" s="62">
        <v>99.72</v>
      </c>
      <c r="I9776" s="62">
        <v>9312</v>
      </c>
      <c r="J9776" s="62">
        <v>346406.40000000002</v>
      </c>
      <c r="K9776" s="62">
        <v>0</v>
      </c>
      <c r="L9776" s="63"/>
      <c r="M9776" s="63"/>
      <c r="N9776" s="63"/>
      <c r="O9776" s="63"/>
      <c r="P9776" s="63"/>
      <c r="Q9776" s="63"/>
      <c r="R9776" s="63"/>
      <c r="S9776" s="63"/>
      <c r="T9776" s="63"/>
      <c r="U9776" s="63"/>
      <c r="V9776" s="63"/>
      <c r="W9776" s="63"/>
      <c r="X9776" s="63"/>
      <c r="Y9776" s="63"/>
      <c r="Z9776" s="62">
        <v>783416.3</v>
      </c>
      <c r="AA9776" s="62">
        <v>9653</v>
      </c>
      <c r="AB9776" s="62">
        <v>20.11</v>
      </c>
      <c r="AC9776" s="62">
        <v>19585.41</v>
      </c>
    </row>
    <row r="9777" spans="1:29" ht="30" x14ac:dyDescent="0.25">
      <c r="A9777" s="61" t="s">
        <v>237</v>
      </c>
      <c r="B9777" s="61" t="s">
        <v>238</v>
      </c>
      <c r="C9777" s="62">
        <v>2006</v>
      </c>
      <c r="D9777" s="61" t="s">
        <v>78</v>
      </c>
      <c r="E9777" s="62">
        <v>75</v>
      </c>
      <c r="F9777" s="62">
        <v>95855</v>
      </c>
      <c r="G9777" s="62">
        <v>12360</v>
      </c>
      <c r="H9777" s="62">
        <v>13.73</v>
      </c>
      <c r="I9777" s="62">
        <v>1278.07</v>
      </c>
      <c r="J9777" s="62">
        <v>89145.15</v>
      </c>
      <c r="K9777" s="62">
        <v>14722.6</v>
      </c>
      <c r="L9777" s="62">
        <v>29958</v>
      </c>
      <c r="M9777" s="62">
        <v>33.29</v>
      </c>
      <c r="N9777" s="62">
        <v>196.3</v>
      </c>
      <c r="O9777" s="62">
        <v>177544.24</v>
      </c>
      <c r="P9777" s="63"/>
      <c r="Q9777" s="63"/>
      <c r="R9777" s="63"/>
      <c r="S9777" s="63"/>
      <c r="T9777" s="63"/>
      <c r="U9777" s="63"/>
      <c r="V9777" s="63"/>
      <c r="W9777" s="63"/>
      <c r="X9777" s="63"/>
      <c r="Y9777" s="63"/>
      <c r="Z9777" s="62">
        <v>108383</v>
      </c>
      <c r="AA9777" s="62">
        <v>4177</v>
      </c>
      <c r="AB9777" s="62">
        <v>4.6399999999999997</v>
      </c>
      <c r="AC9777" s="62">
        <v>1445.11</v>
      </c>
    </row>
    <row r="9778" spans="1:29" ht="30" x14ac:dyDescent="0.25">
      <c r="A9778" s="61" t="s">
        <v>146</v>
      </c>
      <c r="B9778" s="61" t="s">
        <v>147</v>
      </c>
      <c r="C9778" s="62">
        <v>2007</v>
      </c>
      <c r="D9778" s="61" t="s">
        <v>75</v>
      </c>
      <c r="E9778" s="62">
        <v>25</v>
      </c>
      <c r="F9778" s="62">
        <v>4343</v>
      </c>
      <c r="G9778" s="62">
        <v>3543</v>
      </c>
      <c r="H9778" s="62">
        <v>11.81</v>
      </c>
      <c r="I9778" s="62">
        <v>173.72</v>
      </c>
      <c r="J9778" s="62">
        <v>4038.99</v>
      </c>
      <c r="K9778" s="62">
        <v>0</v>
      </c>
      <c r="L9778" s="63"/>
      <c r="M9778" s="63"/>
      <c r="N9778" s="63"/>
      <c r="O9778" s="63"/>
      <c r="P9778" s="63"/>
      <c r="Q9778" s="63"/>
      <c r="R9778" s="63"/>
      <c r="S9778" s="63"/>
      <c r="T9778" s="63"/>
      <c r="U9778" s="63"/>
      <c r="V9778" s="63"/>
      <c r="W9778" s="63"/>
      <c r="X9778" s="63"/>
      <c r="Y9778" s="63"/>
      <c r="Z9778" s="62">
        <v>0</v>
      </c>
      <c r="AA9778" s="63"/>
      <c r="AB9778" s="63"/>
      <c r="AC9778" s="62">
        <v>0</v>
      </c>
    </row>
    <row r="9779" spans="1:29" x14ac:dyDescent="0.25">
      <c r="A9779" s="61" t="s">
        <v>178</v>
      </c>
      <c r="B9779" s="61" t="s">
        <v>179</v>
      </c>
      <c r="C9779" s="62">
        <v>2010</v>
      </c>
      <c r="D9779" s="61" t="s">
        <v>301</v>
      </c>
      <c r="E9779" s="62">
        <v>18</v>
      </c>
      <c r="F9779" s="62">
        <v>37400</v>
      </c>
      <c r="G9779" s="62">
        <v>6595</v>
      </c>
      <c r="H9779" s="62">
        <v>30.53</v>
      </c>
      <c r="I9779" s="62">
        <v>2077.7800000000002</v>
      </c>
      <c r="J9779" s="62">
        <v>34782</v>
      </c>
      <c r="K9779" s="62">
        <v>5736</v>
      </c>
      <c r="L9779" s="62">
        <v>12271</v>
      </c>
      <c r="M9779" s="62">
        <v>56.81</v>
      </c>
      <c r="N9779" s="63"/>
      <c r="O9779" s="63"/>
      <c r="P9779" s="63"/>
      <c r="Q9779" s="63"/>
      <c r="R9779" s="63"/>
      <c r="S9779" s="63"/>
      <c r="T9779" s="63"/>
      <c r="U9779" s="63"/>
      <c r="V9779" s="63"/>
      <c r="W9779" s="63"/>
      <c r="X9779" s="63"/>
      <c r="Y9779" s="63"/>
      <c r="Z9779" s="62">
        <v>7.0000000000000007E-2</v>
      </c>
      <c r="AA9779" s="62">
        <v>698</v>
      </c>
      <c r="AB9779" s="62">
        <v>3.23</v>
      </c>
      <c r="AC9779" s="62">
        <v>0</v>
      </c>
    </row>
    <row r="9780" spans="1:29" ht="30" x14ac:dyDescent="0.25">
      <c r="A9780" s="61" t="s">
        <v>446</v>
      </c>
      <c r="B9780" s="61" t="s">
        <v>447</v>
      </c>
      <c r="C9780" s="62">
        <v>2005</v>
      </c>
      <c r="D9780" s="61" t="s">
        <v>78</v>
      </c>
      <c r="E9780" s="62">
        <v>72</v>
      </c>
      <c r="F9780" s="62">
        <v>663360</v>
      </c>
      <c r="G9780" s="62">
        <v>75216</v>
      </c>
      <c r="H9780" s="62">
        <v>87.06</v>
      </c>
      <c r="I9780" s="62">
        <v>9213.33</v>
      </c>
      <c r="J9780" s="62">
        <v>616924.80000000005</v>
      </c>
      <c r="K9780" s="62">
        <v>0</v>
      </c>
      <c r="L9780" s="63"/>
      <c r="M9780" s="63"/>
      <c r="N9780" s="63"/>
      <c r="O9780" s="63"/>
      <c r="P9780" s="62">
        <v>2879</v>
      </c>
      <c r="Q9780" s="62">
        <v>5371</v>
      </c>
      <c r="R9780" s="62">
        <v>6.22</v>
      </c>
      <c r="S9780" s="62">
        <v>39</v>
      </c>
      <c r="T9780" s="62">
        <v>36474.050000000003</v>
      </c>
      <c r="U9780" s="63"/>
      <c r="V9780" s="63"/>
      <c r="W9780" s="63"/>
      <c r="X9780" s="63"/>
      <c r="Y9780" s="63"/>
      <c r="Z9780" s="62">
        <v>2259617</v>
      </c>
      <c r="AA9780" s="62">
        <v>139521</v>
      </c>
      <c r="AB9780" s="62">
        <v>161.47999999999999</v>
      </c>
      <c r="AC9780" s="62">
        <v>31383.57</v>
      </c>
    </row>
    <row r="9781" spans="1:29" x14ac:dyDescent="0.25">
      <c r="A9781" s="61" t="s">
        <v>271</v>
      </c>
      <c r="B9781" s="61" t="s">
        <v>272</v>
      </c>
      <c r="C9781" s="62">
        <v>2004</v>
      </c>
      <c r="D9781" s="61" t="s">
        <v>150</v>
      </c>
      <c r="E9781" s="62">
        <v>8</v>
      </c>
      <c r="F9781" s="63"/>
      <c r="G9781" s="62">
        <v>0</v>
      </c>
      <c r="H9781" s="62">
        <v>0</v>
      </c>
      <c r="I9781" s="63"/>
      <c r="J9781" s="63"/>
      <c r="K9781" s="62">
        <v>0</v>
      </c>
      <c r="L9781" s="63"/>
      <c r="M9781" s="63"/>
      <c r="N9781" s="63"/>
      <c r="O9781" s="63"/>
      <c r="P9781" s="63"/>
      <c r="Q9781" s="63"/>
      <c r="R9781" s="63"/>
      <c r="S9781" s="63"/>
      <c r="T9781" s="63"/>
      <c r="U9781" s="63"/>
      <c r="V9781" s="63"/>
      <c r="W9781" s="63"/>
      <c r="X9781" s="63"/>
      <c r="Y9781" s="63"/>
      <c r="Z9781" s="62">
        <v>0</v>
      </c>
      <c r="AA9781" s="63"/>
      <c r="AB9781" s="63"/>
      <c r="AC9781" s="62">
        <v>0</v>
      </c>
    </row>
    <row r="9782" spans="1:29" ht="30" x14ac:dyDescent="0.25">
      <c r="A9782" s="61" t="s">
        <v>176</v>
      </c>
      <c r="B9782" s="61" t="s">
        <v>177</v>
      </c>
      <c r="C9782" s="62">
        <v>2017</v>
      </c>
      <c r="D9782" s="61" t="s">
        <v>78</v>
      </c>
      <c r="E9782" s="62">
        <v>31</v>
      </c>
      <c r="F9782" s="62">
        <v>75179</v>
      </c>
      <c r="G9782" s="62">
        <v>13925</v>
      </c>
      <c r="H9782" s="62">
        <v>37.43</v>
      </c>
      <c r="I9782" s="62">
        <v>2425.13</v>
      </c>
      <c r="J9782" s="62">
        <v>69916.47</v>
      </c>
      <c r="K9782" s="62">
        <v>16129.97</v>
      </c>
      <c r="L9782" s="62">
        <v>17139</v>
      </c>
      <c r="M9782" s="62">
        <v>46.07</v>
      </c>
      <c r="N9782" s="62">
        <v>520.32000000000005</v>
      </c>
      <c r="O9782" s="62">
        <v>194516.16</v>
      </c>
      <c r="P9782" s="63"/>
      <c r="Q9782" s="63"/>
      <c r="R9782" s="63"/>
      <c r="S9782" s="63"/>
      <c r="T9782" s="63"/>
      <c r="U9782" s="63"/>
      <c r="V9782" s="63"/>
      <c r="W9782" s="63"/>
      <c r="X9782" s="63"/>
      <c r="Y9782" s="63"/>
      <c r="Z9782" s="62">
        <v>750</v>
      </c>
      <c r="AA9782" s="62">
        <v>5883</v>
      </c>
      <c r="AB9782" s="62">
        <v>15.81</v>
      </c>
      <c r="AC9782" s="62">
        <v>24.19</v>
      </c>
    </row>
    <row r="9783" spans="1:29" x14ac:dyDescent="0.25">
      <c r="A9783" s="61" t="s">
        <v>70</v>
      </c>
      <c r="B9783" s="61" t="s">
        <v>71</v>
      </c>
      <c r="C9783" s="62">
        <v>2008</v>
      </c>
      <c r="D9783" s="61" t="s">
        <v>99</v>
      </c>
      <c r="E9783" s="62">
        <v>152</v>
      </c>
      <c r="F9783" s="62">
        <v>506800</v>
      </c>
      <c r="G9783" s="62">
        <v>73097</v>
      </c>
      <c r="H9783" s="62">
        <v>40.08</v>
      </c>
      <c r="I9783" s="62">
        <v>3334.21</v>
      </c>
      <c r="J9783" s="62">
        <v>471324</v>
      </c>
      <c r="K9783" s="62">
        <v>66377</v>
      </c>
      <c r="L9783" s="62">
        <v>112024</v>
      </c>
      <c r="M9783" s="62">
        <v>61.42</v>
      </c>
      <c r="N9783" s="62">
        <v>436.69</v>
      </c>
      <c r="O9783" s="62">
        <v>800460.16</v>
      </c>
      <c r="P9783" s="63"/>
      <c r="Q9783" s="63"/>
      <c r="R9783" s="63"/>
      <c r="S9783" s="63"/>
      <c r="T9783" s="63"/>
      <c r="U9783" s="63"/>
      <c r="V9783" s="63"/>
      <c r="W9783" s="63"/>
      <c r="X9783" s="63"/>
      <c r="Y9783" s="63"/>
      <c r="Z9783" s="62">
        <v>10845</v>
      </c>
      <c r="AA9783" s="62">
        <v>47766</v>
      </c>
      <c r="AB9783" s="62">
        <v>26.19</v>
      </c>
      <c r="AC9783" s="62">
        <v>71.349999999999994</v>
      </c>
    </row>
    <row r="9784" spans="1:29" ht="45" x14ac:dyDescent="0.25">
      <c r="A9784" s="61" t="s">
        <v>326</v>
      </c>
      <c r="B9784" s="61" t="s">
        <v>327</v>
      </c>
      <c r="C9784" s="62">
        <v>2014</v>
      </c>
      <c r="D9784" s="61" t="s">
        <v>94</v>
      </c>
      <c r="E9784" s="62">
        <v>10</v>
      </c>
      <c r="F9784" s="62">
        <v>56514</v>
      </c>
      <c r="G9784" s="62">
        <v>8876</v>
      </c>
      <c r="H9784" s="62">
        <v>73.97</v>
      </c>
      <c r="I9784" s="62">
        <v>5651.4</v>
      </c>
      <c r="J9784" s="62">
        <v>52558.02</v>
      </c>
      <c r="K9784" s="62">
        <v>0</v>
      </c>
      <c r="L9784" s="63"/>
      <c r="M9784" s="63"/>
      <c r="N9784" s="63"/>
      <c r="O9784" s="63"/>
      <c r="P9784" s="62">
        <v>8803</v>
      </c>
      <c r="Q9784" s="62">
        <v>21895</v>
      </c>
      <c r="R9784" s="62">
        <v>182.46</v>
      </c>
      <c r="S9784" s="62">
        <v>880</v>
      </c>
      <c r="T9784" s="62">
        <v>111525.21</v>
      </c>
      <c r="U9784" s="63"/>
      <c r="V9784" s="63"/>
      <c r="W9784" s="63"/>
      <c r="X9784" s="63"/>
      <c r="Y9784" s="63"/>
      <c r="Z9784" s="62">
        <v>85260</v>
      </c>
      <c r="AA9784" s="62">
        <v>7518</v>
      </c>
      <c r="AB9784" s="62">
        <v>62.65</v>
      </c>
      <c r="AC9784" s="62">
        <v>8526</v>
      </c>
    </row>
    <row r="9785" spans="1:29" x14ac:dyDescent="0.25">
      <c r="A9785" s="61" t="s">
        <v>140</v>
      </c>
      <c r="B9785" s="61" t="s">
        <v>141</v>
      </c>
      <c r="C9785" s="62">
        <v>2004</v>
      </c>
      <c r="D9785" s="61" t="s">
        <v>89</v>
      </c>
      <c r="E9785" s="62">
        <v>44</v>
      </c>
      <c r="F9785" s="62">
        <v>131200</v>
      </c>
      <c r="G9785" s="62">
        <v>13414</v>
      </c>
      <c r="H9785" s="62">
        <v>25.41</v>
      </c>
      <c r="I9785" s="62">
        <v>2981.82</v>
      </c>
      <c r="J9785" s="62">
        <v>122016</v>
      </c>
      <c r="K9785" s="62">
        <v>18540.25</v>
      </c>
      <c r="L9785" s="62">
        <v>21218</v>
      </c>
      <c r="M9785" s="62">
        <v>40.19</v>
      </c>
      <c r="N9785" s="62">
        <v>421.37</v>
      </c>
      <c r="O9785" s="62">
        <v>223582.46</v>
      </c>
      <c r="P9785" s="63"/>
      <c r="Q9785" s="63"/>
      <c r="R9785" s="63"/>
      <c r="S9785" s="63"/>
      <c r="T9785" s="63"/>
      <c r="U9785" s="63"/>
      <c r="V9785" s="63"/>
      <c r="W9785" s="63"/>
      <c r="X9785" s="63"/>
      <c r="Y9785" s="63"/>
      <c r="Z9785" s="62">
        <v>1234</v>
      </c>
      <c r="AA9785" s="62">
        <v>4626</v>
      </c>
      <c r="AB9785" s="62">
        <v>8.76</v>
      </c>
      <c r="AC9785" s="62">
        <v>28.05</v>
      </c>
    </row>
    <row r="9786" spans="1:29" ht="30" x14ac:dyDescent="0.25">
      <c r="A9786" s="61" t="s">
        <v>520</v>
      </c>
      <c r="B9786" s="61" t="s">
        <v>521</v>
      </c>
      <c r="C9786" s="62">
        <v>2004</v>
      </c>
      <c r="D9786" s="61" t="s">
        <v>86</v>
      </c>
      <c r="E9786" s="62">
        <v>10</v>
      </c>
      <c r="F9786" s="63"/>
      <c r="G9786" s="63"/>
      <c r="H9786" s="63"/>
      <c r="I9786" s="63"/>
      <c r="J9786" s="63"/>
      <c r="K9786" s="62">
        <v>0</v>
      </c>
      <c r="L9786" s="63"/>
      <c r="M9786" s="63"/>
      <c r="N9786" s="63"/>
      <c r="O9786" s="63"/>
      <c r="P9786" s="63"/>
      <c r="Q9786" s="63"/>
      <c r="R9786" s="63"/>
      <c r="S9786" s="63"/>
      <c r="T9786" s="63"/>
      <c r="U9786" s="63"/>
      <c r="V9786" s="63"/>
      <c r="W9786" s="63"/>
      <c r="X9786" s="63"/>
      <c r="Y9786" s="63"/>
      <c r="Z9786" s="62">
        <v>62428</v>
      </c>
      <c r="AA9786" s="62">
        <v>2273</v>
      </c>
      <c r="AB9786" s="62">
        <v>18.940000000000001</v>
      </c>
      <c r="AC9786" s="62">
        <v>6242.8</v>
      </c>
    </row>
    <row r="9787" spans="1:29" ht="30" x14ac:dyDescent="0.25">
      <c r="A9787" s="61" t="s">
        <v>324</v>
      </c>
      <c r="B9787" s="61" t="s">
        <v>325</v>
      </c>
      <c r="C9787" s="62">
        <v>2014</v>
      </c>
      <c r="D9787" s="61" t="s">
        <v>75</v>
      </c>
      <c r="E9787" s="62">
        <v>3</v>
      </c>
      <c r="F9787" s="63"/>
      <c r="G9787" s="63"/>
      <c r="H9787" s="63"/>
      <c r="I9787" s="63"/>
      <c r="J9787" s="63"/>
      <c r="K9787" s="62">
        <v>0</v>
      </c>
      <c r="L9787" s="63"/>
      <c r="M9787" s="63"/>
      <c r="N9787" s="63"/>
      <c r="O9787" s="63"/>
      <c r="P9787" s="63"/>
      <c r="Q9787" s="63"/>
      <c r="R9787" s="63"/>
      <c r="S9787" s="63"/>
      <c r="T9787" s="63"/>
      <c r="U9787" s="63"/>
      <c r="V9787" s="63"/>
      <c r="W9787" s="63"/>
      <c r="X9787" s="63"/>
      <c r="Y9787" s="63"/>
      <c r="Z9787" s="62">
        <v>14900</v>
      </c>
      <c r="AA9787" s="62">
        <v>644</v>
      </c>
      <c r="AB9787" s="62">
        <v>17.89</v>
      </c>
      <c r="AC9787" s="62">
        <v>4966.67</v>
      </c>
    </row>
    <row r="9788" spans="1:29" x14ac:dyDescent="0.25">
      <c r="A9788" s="61" t="s">
        <v>95</v>
      </c>
      <c r="B9788" s="61" t="s">
        <v>96</v>
      </c>
      <c r="C9788" s="62">
        <v>2007</v>
      </c>
      <c r="D9788" s="61" t="s">
        <v>99</v>
      </c>
      <c r="E9788" s="62">
        <v>40</v>
      </c>
      <c r="F9788" s="62">
        <v>119038</v>
      </c>
      <c r="G9788" s="62">
        <v>16100</v>
      </c>
      <c r="H9788" s="62">
        <v>33.54</v>
      </c>
      <c r="I9788" s="62">
        <v>2975.95</v>
      </c>
      <c r="J9788" s="62">
        <v>110705.34</v>
      </c>
      <c r="K9788" s="62">
        <v>12555</v>
      </c>
      <c r="L9788" s="62">
        <v>17623</v>
      </c>
      <c r="M9788" s="62">
        <v>36.71</v>
      </c>
      <c r="N9788" s="62">
        <v>313.88</v>
      </c>
      <c r="O9788" s="62">
        <v>151404.51</v>
      </c>
      <c r="P9788" s="63"/>
      <c r="Q9788" s="63"/>
      <c r="R9788" s="63"/>
      <c r="S9788" s="63"/>
      <c r="T9788" s="63"/>
      <c r="U9788" s="63"/>
      <c r="V9788" s="63"/>
      <c r="W9788" s="63"/>
      <c r="X9788" s="63"/>
      <c r="Y9788" s="63"/>
      <c r="Z9788" s="62">
        <v>1939.07</v>
      </c>
      <c r="AA9788" s="62">
        <v>5912</v>
      </c>
      <c r="AB9788" s="62">
        <v>12.32</v>
      </c>
      <c r="AC9788" s="62">
        <v>48.48</v>
      </c>
    </row>
    <row r="9789" spans="1:29" x14ac:dyDescent="0.25">
      <c r="A9789" s="61" t="s">
        <v>338</v>
      </c>
      <c r="B9789" s="61" t="s">
        <v>339</v>
      </c>
      <c r="C9789" s="62">
        <v>2014</v>
      </c>
      <c r="D9789" s="61" t="s">
        <v>99</v>
      </c>
      <c r="E9789" s="62">
        <v>46</v>
      </c>
      <c r="F9789" s="62">
        <v>215244</v>
      </c>
      <c r="G9789" s="62">
        <v>26365</v>
      </c>
      <c r="H9789" s="62">
        <v>47.76</v>
      </c>
      <c r="I9789" s="62">
        <v>4679.22</v>
      </c>
      <c r="J9789" s="62">
        <v>200176.92</v>
      </c>
      <c r="K9789" s="62">
        <v>29818.62</v>
      </c>
      <c r="L9789" s="62">
        <v>37872</v>
      </c>
      <c r="M9789" s="62">
        <v>68.61</v>
      </c>
      <c r="N9789" s="62">
        <v>648.23</v>
      </c>
      <c r="O9789" s="62">
        <v>359591.72</v>
      </c>
      <c r="P9789" s="63"/>
      <c r="Q9789" s="63"/>
      <c r="R9789" s="63"/>
      <c r="S9789" s="63"/>
      <c r="T9789" s="63"/>
      <c r="U9789" s="63"/>
      <c r="V9789" s="63"/>
      <c r="W9789" s="63"/>
      <c r="X9789" s="63"/>
      <c r="Y9789" s="63"/>
      <c r="Z9789" s="62">
        <v>2810.1</v>
      </c>
      <c r="AA9789" s="62">
        <v>63892</v>
      </c>
      <c r="AB9789" s="62">
        <v>115.75</v>
      </c>
      <c r="AC9789" s="62">
        <v>61.09</v>
      </c>
    </row>
    <row r="9790" spans="1:29" x14ac:dyDescent="0.25">
      <c r="A9790" s="61" t="s">
        <v>107</v>
      </c>
      <c r="B9790" s="61" t="s">
        <v>108</v>
      </c>
      <c r="C9790" s="62">
        <v>2011</v>
      </c>
      <c r="D9790" s="61" t="s">
        <v>78</v>
      </c>
      <c r="E9790" s="62">
        <v>40</v>
      </c>
      <c r="F9790" s="62">
        <v>109696</v>
      </c>
      <c r="G9790" s="62">
        <v>21417</v>
      </c>
      <c r="H9790" s="62">
        <v>44.62</v>
      </c>
      <c r="I9790" s="62">
        <v>2742.4</v>
      </c>
      <c r="J9790" s="62">
        <v>102017.28</v>
      </c>
      <c r="K9790" s="62">
        <v>19493.7</v>
      </c>
      <c r="L9790" s="62">
        <v>17032</v>
      </c>
      <c r="M9790" s="62">
        <v>35.479999999999997</v>
      </c>
      <c r="N9790" s="62">
        <v>487.34</v>
      </c>
      <c r="O9790" s="62">
        <v>235080.32000000001</v>
      </c>
      <c r="P9790" s="63"/>
      <c r="Q9790" s="63"/>
      <c r="R9790" s="63"/>
      <c r="S9790" s="63"/>
      <c r="T9790" s="63"/>
      <c r="U9790" s="63"/>
      <c r="V9790" s="63"/>
      <c r="W9790" s="63"/>
      <c r="X9790" s="63"/>
      <c r="Y9790" s="63"/>
      <c r="Z9790" s="62">
        <v>0</v>
      </c>
      <c r="AA9790" s="62">
        <v>20720</v>
      </c>
      <c r="AB9790" s="62">
        <v>43.17</v>
      </c>
      <c r="AC9790" s="62">
        <v>0</v>
      </c>
    </row>
    <row r="9791" spans="1:29" ht="30" x14ac:dyDescent="0.25">
      <c r="A9791" s="61" t="s">
        <v>188</v>
      </c>
      <c r="B9791" s="61" t="s">
        <v>189</v>
      </c>
      <c r="C9791" s="62">
        <v>2012</v>
      </c>
      <c r="D9791" s="61" t="s">
        <v>297</v>
      </c>
      <c r="E9791" s="62">
        <v>80</v>
      </c>
      <c r="F9791" s="62">
        <v>143520</v>
      </c>
      <c r="G9791" s="62">
        <v>26426</v>
      </c>
      <c r="H9791" s="62">
        <v>27.53</v>
      </c>
      <c r="I9791" s="62">
        <v>1794</v>
      </c>
      <c r="J9791" s="62">
        <v>133473.60000000001</v>
      </c>
      <c r="K9791" s="62">
        <v>59067.9</v>
      </c>
      <c r="L9791" s="62">
        <v>87621</v>
      </c>
      <c r="M9791" s="62">
        <v>91.27</v>
      </c>
      <c r="N9791" s="62">
        <v>738.35</v>
      </c>
      <c r="O9791" s="62">
        <v>712317.47</v>
      </c>
      <c r="P9791" s="63"/>
      <c r="Q9791" s="63"/>
      <c r="R9791" s="63"/>
      <c r="S9791" s="63"/>
      <c r="T9791" s="63"/>
      <c r="U9791" s="63"/>
      <c r="V9791" s="63"/>
      <c r="W9791" s="63"/>
      <c r="X9791" s="63"/>
      <c r="Y9791" s="63"/>
      <c r="Z9791" s="62">
        <v>4461</v>
      </c>
      <c r="AA9791" s="62">
        <v>29559</v>
      </c>
      <c r="AB9791" s="62">
        <v>30.79</v>
      </c>
      <c r="AC9791" s="62">
        <v>55.76</v>
      </c>
    </row>
    <row r="9792" spans="1:29" x14ac:dyDescent="0.25">
      <c r="A9792" s="61" t="s">
        <v>178</v>
      </c>
      <c r="B9792" s="61" t="s">
        <v>179</v>
      </c>
      <c r="C9792" s="62">
        <v>2018</v>
      </c>
      <c r="D9792" s="61" t="s">
        <v>78</v>
      </c>
      <c r="E9792" s="62">
        <v>48</v>
      </c>
      <c r="F9792" s="62">
        <v>133053</v>
      </c>
      <c r="G9792" s="62">
        <v>30205</v>
      </c>
      <c r="H9792" s="62">
        <v>52.44</v>
      </c>
      <c r="I9792" s="62">
        <v>2771.94</v>
      </c>
      <c r="J9792" s="62">
        <v>123739.29</v>
      </c>
      <c r="K9792" s="62">
        <v>25805.040000000001</v>
      </c>
      <c r="L9792" s="62">
        <v>28230</v>
      </c>
      <c r="M9792" s="62">
        <v>49.01</v>
      </c>
      <c r="N9792" s="62">
        <v>537.61</v>
      </c>
      <c r="O9792" s="62">
        <v>311190.76</v>
      </c>
      <c r="P9792" s="63"/>
      <c r="Q9792" s="63"/>
      <c r="R9792" s="63"/>
      <c r="S9792" s="63"/>
      <c r="T9792" s="63"/>
      <c r="U9792" s="63"/>
      <c r="V9792" s="63"/>
      <c r="W9792" s="63"/>
      <c r="X9792" s="63"/>
      <c r="Y9792" s="63"/>
      <c r="Z9792" s="62">
        <v>1405</v>
      </c>
      <c r="AA9792" s="62">
        <v>22621</v>
      </c>
      <c r="AB9792" s="62">
        <v>39.270000000000003</v>
      </c>
      <c r="AC9792" s="62">
        <v>29.27</v>
      </c>
    </row>
    <row r="9793" spans="1:29" ht="30" x14ac:dyDescent="0.25">
      <c r="A9793" s="61" t="s">
        <v>124</v>
      </c>
      <c r="B9793" s="61" t="s">
        <v>125</v>
      </c>
      <c r="C9793" s="62">
        <v>2012</v>
      </c>
      <c r="D9793" s="61" t="s">
        <v>78</v>
      </c>
      <c r="E9793" s="62">
        <v>38</v>
      </c>
      <c r="F9793" s="62">
        <v>104667</v>
      </c>
      <c r="G9793" s="62">
        <v>14884</v>
      </c>
      <c r="H9793" s="62">
        <v>32.64</v>
      </c>
      <c r="I9793" s="62">
        <v>2754.39</v>
      </c>
      <c r="J9793" s="62">
        <v>97340.31</v>
      </c>
      <c r="K9793" s="62">
        <v>26117.360000000001</v>
      </c>
      <c r="L9793" s="62">
        <v>29001</v>
      </c>
      <c r="M9793" s="62">
        <v>63.6</v>
      </c>
      <c r="N9793" s="62">
        <v>687.3</v>
      </c>
      <c r="O9793" s="62">
        <v>314957.09999999998</v>
      </c>
      <c r="P9793" s="63"/>
      <c r="Q9793" s="63"/>
      <c r="R9793" s="63"/>
      <c r="S9793" s="63"/>
      <c r="T9793" s="63"/>
      <c r="U9793" s="63"/>
      <c r="V9793" s="63"/>
      <c r="W9793" s="63"/>
      <c r="X9793" s="63"/>
      <c r="Y9793" s="63"/>
      <c r="Z9793" s="62">
        <v>143.97</v>
      </c>
      <c r="AA9793" s="62">
        <v>11742</v>
      </c>
      <c r="AB9793" s="62">
        <v>25.75</v>
      </c>
      <c r="AC9793" s="62">
        <v>3.79</v>
      </c>
    </row>
    <row r="9794" spans="1:29" x14ac:dyDescent="0.25">
      <c r="A9794" s="61" t="s">
        <v>159</v>
      </c>
      <c r="B9794" s="61" t="s">
        <v>160</v>
      </c>
      <c r="C9794" s="62">
        <v>2004</v>
      </c>
      <c r="D9794" s="61" t="s">
        <v>89</v>
      </c>
      <c r="E9794" s="62">
        <v>23</v>
      </c>
      <c r="F9794" s="62">
        <v>111080</v>
      </c>
      <c r="G9794" s="62">
        <v>11285</v>
      </c>
      <c r="H9794" s="62">
        <v>40.89</v>
      </c>
      <c r="I9794" s="62">
        <v>4829.57</v>
      </c>
      <c r="J9794" s="62">
        <v>103304.4</v>
      </c>
      <c r="K9794" s="62">
        <v>0</v>
      </c>
      <c r="L9794" s="63"/>
      <c r="M9794" s="63"/>
      <c r="N9794" s="63"/>
      <c r="O9794" s="63"/>
      <c r="P9794" s="63"/>
      <c r="Q9794" s="63"/>
      <c r="R9794" s="63"/>
      <c r="S9794" s="63"/>
      <c r="T9794" s="63"/>
      <c r="U9794" s="62">
        <v>5151</v>
      </c>
      <c r="V9794" s="62">
        <v>6347</v>
      </c>
      <c r="W9794" s="62">
        <v>23</v>
      </c>
      <c r="X9794" s="62">
        <v>223</v>
      </c>
      <c r="Y9794" s="62">
        <v>115299.98</v>
      </c>
      <c r="Z9794" s="62">
        <v>1156</v>
      </c>
      <c r="AA9794" s="62">
        <v>4667</v>
      </c>
      <c r="AB9794" s="62">
        <v>16.91</v>
      </c>
      <c r="AC9794" s="62">
        <v>50.26</v>
      </c>
    </row>
    <row r="9795" spans="1:29" x14ac:dyDescent="0.25">
      <c r="A9795" s="61" t="s">
        <v>263</v>
      </c>
      <c r="B9795" s="61" t="s">
        <v>264</v>
      </c>
      <c r="C9795" s="62">
        <v>2016</v>
      </c>
      <c r="D9795" s="61" t="s">
        <v>94</v>
      </c>
      <c r="E9795" s="62">
        <v>6</v>
      </c>
      <c r="F9795" s="62">
        <v>529</v>
      </c>
      <c r="G9795" s="62">
        <v>127</v>
      </c>
      <c r="H9795" s="62">
        <v>1.76</v>
      </c>
      <c r="I9795" s="62">
        <v>88.17</v>
      </c>
      <c r="J9795" s="62">
        <v>491.97</v>
      </c>
      <c r="K9795" s="62">
        <v>100</v>
      </c>
      <c r="L9795" s="62">
        <v>179</v>
      </c>
      <c r="M9795" s="62">
        <v>2.4900000000000002</v>
      </c>
      <c r="N9795" s="62">
        <v>16.670000000000002</v>
      </c>
      <c r="O9795" s="62">
        <v>1205.93</v>
      </c>
      <c r="P9795" s="63"/>
      <c r="Q9795" s="63"/>
      <c r="R9795" s="63"/>
      <c r="S9795" s="63"/>
      <c r="T9795" s="63"/>
      <c r="U9795" s="63"/>
      <c r="V9795" s="63"/>
      <c r="W9795" s="63"/>
      <c r="X9795" s="63"/>
      <c r="Y9795" s="63"/>
      <c r="Z9795" s="62">
        <v>44837</v>
      </c>
      <c r="AA9795" s="62">
        <v>9554</v>
      </c>
      <c r="AB9795" s="62">
        <v>132.69</v>
      </c>
      <c r="AC9795" s="62">
        <v>7472.83</v>
      </c>
    </row>
    <row r="9796" spans="1:29" x14ac:dyDescent="0.25">
      <c r="A9796" s="61" t="s">
        <v>321</v>
      </c>
      <c r="B9796" s="61" t="s">
        <v>322</v>
      </c>
      <c r="C9796" s="62">
        <v>2010</v>
      </c>
      <c r="D9796" s="61" t="s">
        <v>323</v>
      </c>
      <c r="E9796" s="62">
        <v>62</v>
      </c>
      <c r="F9796" s="62">
        <v>278652</v>
      </c>
      <c r="G9796" s="62">
        <v>49327</v>
      </c>
      <c r="H9796" s="62">
        <v>66.3</v>
      </c>
      <c r="I9796" s="62">
        <v>4494.3900000000003</v>
      </c>
      <c r="J9796" s="62">
        <v>259146.36</v>
      </c>
      <c r="K9796" s="62">
        <v>17245.39</v>
      </c>
      <c r="L9796" s="62">
        <v>24464</v>
      </c>
      <c r="M9796" s="62">
        <v>32.880000000000003</v>
      </c>
      <c r="N9796" s="63"/>
      <c r="O9796" s="63"/>
      <c r="P9796" s="63"/>
      <c r="Q9796" s="63"/>
      <c r="R9796" s="63"/>
      <c r="S9796" s="63"/>
      <c r="T9796" s="63"/>
      <c r="U9796" s="63"/>
      <c r="V9796" s="63"/>
      <c r="W9796" s="63"/>
      <c r="X9796" s="63"/>
      <c r="Y9796" s="63"/>
      <c r="Z9796" s="62">
        <v>661.72</v>
      </c>
      <c r="AA9796" s="62">
        <v>2178</v>
      </c>
      <c r="AB9796" s="62">
        <v>2.93</v>
      </c>
      <c r="AC9796" s="62">
        <v>10.67</v>
      </c>
    </row>
    <row r="9797" spans="1:29" ht="30" x14ac:dyDescent="0.25">
      <c r="A9797" s="61" t="s">
        <v>194</v>
      </c>
      <c r="B9797" s="61" t="s">
        <v>195</v>
      </c>
      <c r="C9797" s="62">
        <v>2012</v>
      </c>
      <c r="D9797" s="61" t="s">
        <v>89</v>
      </c>
      <c r="E9797" s="62">
        <v>60</v>
      </c>
      <c r="F9797" s="62">
        <v>363090</v>
      </c>
      <c r="G9797" s="62">
        <v>46828</v>
      </c>
      <c r="H9797" s="62">
        <v>65.040000000000006</v>
      </c>
      <c r="I9797" s="62">
        <v>6051.5</v>
      </c>
      <c r="J9797" s="62">
        <v>337673.7</v>
      </c>
      <c r="K9797" s="62">
        <v>18214.349999999999</v>
      </c>
      <c r="L9797" s="62">
        <v>30861</v>
      </c>
      <c r="M9797" s="62">
        <v>42.86</v>
      </c>
      <c r="N9797" s="62">
        <v>303.57</v>
      </c>
      <c r="O9797" s="62">
        <v>219652.37</v>
      </c>
      <c r="P9797" s="63"/>
      <c r="Q9797" s="63"/>
      <c r="R9797" s="63"/>
      <c r="S9797" s="63"/>
      <c r="T9797" s="63"/>
      <c r="U9797" s="63"/>
      <c r="V9797" s="63"/>
      <c r="W9797" s="63"/>
      <c r="X9797" s="63"/>
      <c r="Y9797" s="63"/>
      <c r="Z9797" s="62">
        <v>24130</v>
      </c>
      <c r="AA9797" s="62">
        <v>633198</v>
      </c>
      <c r="AB9797" s="62">
        <v>879.44</v>
      </c>
      <c r="AC9797" s="62">
        <v>402.17</v>
      </c>
    </row>
    <row r="9798" spans="1:29" x14ac:dyDescent="0.25">
      <c r="A9798" s="61" t="s">
        <v>369</v>
      </c>
      <c r="B9798" s="61" t="s">
        <v>370</v>
      </c>
      <c r="C9798" s="62">
        <v>2015</v>
      </c>
      <c r="D9798" s="61" t="s">
        <v>75</v>
      </c>
      <c r="E9798" s="62">
        <v>19</v>
      </c>
      <c r="F9798" s="62">
        <v>9214</v>
      </c>
      <c r="G9798" s="62">
        <v>2339</v>
      </c>
      <c r="H9798" s="62">
        <v>10.26</v>
      </c>
      <c r="I9798" s="62">
        <v>484.95</v>
      </c>
      <c r="J9798" s="62">
        <v>8569.02</v>
      </c>
      <c r="K9798" s="62">
        <v>11350.49</v>
      </c>
      <c r="L9798" s="62">
        <v>15605</v>
      </c>
      <c r="M9798" s="62">
        <v>68.44</v>
      </c>
      <c r="N9798" s="62">
        <v>597.39</v>
      </c>
      <c r="O9798" s="62">
        <v>136878.92000000001</v>
      </c>
      <c r="P9798" s="63"/>
      <c r="Q9798" s="63"/>
      <c r="R9798" s="63"/>
      <c r="S9798" s="63"/>
      <c r="T9798" s="63"/>
      <c r="U9798" s="63"/>
      <c r="V9798" s="63"/>
      <c r="W9798" s="63"/>
      <c r="X9798" s="63"/>
      <c r="Y9798" s="63"/>
      <c r="Z9798" s="62">
        <v>549.30999999999995</v>
      </c>
      <c r="AA9798" s="62">
        <v>3603</v>
      </c>
      <c r="AB9798" s="62">
        <v>15.8</v>
      </c>
      <c r="AC9798" s="62">
        <v>28.91</v>
      </c>
    </row>
    <row r="9799" spans="1:29" ht="30" x14ac:dyDescent="0.25">
      <c r="A9799" s="61" t="s">
        <v>237</v>
      </c>
      <c r="B9799" s="61" t="s">
        <v>238</v>
      </c>
      <c r="C9799" s="62">
        <v>2005</v>
      </c>
      <c r="D9799" s="61" t="s">
        <v>301</v>
      </c>
      <c r="E9799" s="62">
        <v>19</v>
      </c>
      <c r="F9799" s="62">
        <v>90119</v>
      </c>
      <c r="G9799" s="62">
        <v>176793</v>
      </c>
      <c r="H9799" s="62">
        <v>775.41</v>
      </c>
      <c r="I9799" s="62">
        <v>4743.1099999999997</v>
      </c>
      <c r="J9799" s="62">
        <v>83810.67</v>
      </c>
      <c r="K9799" s="62">
        <v>5097.96</v>
      </c>
      <c r="L9799" s="62">
        <v>130217</v>
      </c>
      <c r="M9799" s="62">
        <v>571.13</v>
      </c>
      <c r="N9799" s="62">
        <v>268.31</v>
      </c>
      <c r="O9799" s="62">
        <v>61477.87</v>
      </c>
      <c r="P9799" s="63"/>
      <c r="Q9799" s="63"/>
      <c r="R9799" s="63"/>
      <c r="S9799" s="63"/>
      <c r="T9799" s="63"/>
      <c r="U9799" s="63"/>
      <c r="V9799" s="63"/>
      <c r="W9799" s="63"/>
      <c r="X9799" s="63"/>
      <c r="Y9799" s="63"/>
      <c r="Z9799" s="62">
        <v>57800</v>
      </c>
      <c r="AA9799" s="62">
        <v>76336</v>
      </c>
      <c r="AB9799" s="62">
        <v>334.81</v>
      </c>
      <c r="AC9799" s="62">
        <v>3042.11</v>
      </c>
    </row>
    <row r="9800" spans="1:29" x14ac:dyDescent="0.25">
      <c r="A9800" s="61" t="s">
        <v>196</v>
      </c>
      <c r="B9800" s="61" t="s">
        <v>197</v>
      </c>
      <c r="C9800" s="62">
        <v>2012</v>
      </c>
      <c r="D9800" s="61" t="s">
        <v>297</v>
      </c>
      <c r="E9800" s="62">
        <v>32</v>
      </c>
      <c r="F9800" s="62">
        <v>30944</v>
      </c>
      <c r="G9800" s="62">
        <v>6969</v>
      </c>
      <c r="H9800" s="62">
        <v>18.149999999999999</v>
      </c>
      <c r="I9800" s="62">
        <v>967</v>
      </c>
      <c r="J9800" s="62">
        <v>28777.919999999998</v>
      </c>
      <c r="K9800" s="62">
        <v>36374.39</v>
      </c>
      <c r="L9800" s="62">
        <v>38647</v>
      </c>
      <c r="M9800" s="62">
        <v>100.64</v>
      </c>
      <c r="N9800" s="62">
        <v>1136.7</v>
      </c>
      <c r="O9800" s="62">
        <v>438649.73</v>
      </c>
      <c r="P9800" s="63"/>
      <c r="Q9800" s="63"/>
      <c r="R9800" s="63"/>
      <c r="S9800" s="63"/>
      <c r="T9800" s="63"/>
      <c r="U9800" s="62">
        <v>4849</v>
      </c>
      <c r="V9800" s="62">
        <v>5393</v>
      </c>
      <c r="W9800" s="62">
        <v>14.04</v>
      </c>
      <c r="X9800" s="62">
        <v>151</v>
      </c>
      <c r="Y9800" s="62">
        <v>108540.02</v>
      </c>
      <c r="Z9800" s="62">
        <v>166811</v>
      </c>
      <c r="AA9800" s="62">
        <v>101255</v>
      </c>
      <c r="AB9800" s="62">
        <v>263.68</v>
      </c>
      <c r="AC9800" s="62">
        <v>5212.84</v>
      </c>
    </row>
    <row r="9801" spans="1:29" ht="30" x14ac:dyDescent="0.25">
      <c r="A9801" s="61" t="s">
        <v>218</v>
      </c>
      <c r="B9801" s="61" t="s">
        <v>219</v>
      </c>
      <c r="C9801" s="62">
        <v>2017</v>
      </c>
      <c r="D9801" s="61" t="s">
        <v>75</v>
      </c>
      <c r="E9801" s="62">
        <v>8</v>
      </c>
      <c r="F9801" s="62">
        <v>2038</v>
      </c>
      <c r="G9801" s="62">
        <v>799</v>
      </c>
      <c r="H9801" s="62">
        <v>8.32</v>
      </c>
      <c r="I9801" s="62">
        <v>254.75</v>
      </c>
      <c r="J9801" s="62">
        <v>1895.34</v>
      </c>
      <c r="K9801" s="62">
        <v>0</v>
      </c>
      <c r="L9801" s="63"/>
      <c r="M9801" s="63"/>
      <c r="N9801" s="63"/>
      <c r="O9801" s="63"/>
      <c r="P9801" s="63"/>
      <c r="Q9801" s="63"/>
      <c r="R9801" s="63"/>
      <c r="S9801" s="63"/>
      <c r="T9801" s="63"/>
      <c r="U9801" s="63"/>
      <c r="V9801" s="63"/>
      <c r="W9801" s="63"/>
      <c r="X9801" s="63"/>
      <c r="Y9801" s="63"/>
      <c r="Z9801" s="62">
        <v>695</v>
      </c>
      <c r="AA9801" s="62">
        <v>11594</v>
      </c>
      <c r="AB9801" s="62">
        <v>120.77</v>
      </c>
      <c r="AC9801" s="62">
        <v>86.88</v>
      </c>
    </row>
    <row r="9802" spans="1:29" x14ac:dyDescent="0.25">
      <c r="A9802" s="61" t="s">
        <v>552</v>
      </c>
      <c r="B9802" s="61" t="s">
        <v>553</v>
      </c>
      <c r="C9802" s="62">
        <v>2009</v>
      </c>
      <c r="D9802" s="61" t="s">
        <v>75</v>
      </c>
      <c r="E9802" s="62">
        <v>7</v>
      </c>
      <c r="F9802" s="63"/>
      <c r="G9802" s="63"/>
      <c r="H9802" s="63"/>
      <c r="I9802" s="63"/>
      <c r="J9802" s="63"/>
      <c r="K9802" s="62">
        <v>0</v>
      </c>
      <c r="L9802" s="63"/>
      <c r="M9802" s="63"/>
      <c r="N9802" s="63"/>
      <c r="O9802" s="63"/>
      <c r="P9802" s="63"/>
      <c r="Q9802" s="63"/>
      <c r="R9802" s="63"/>
      <c r="S9802" s="63"/>
      <c r="T9802" s="63"/>
      <c r="U9802" s="63"/>
      <c r="V9802" s="63"/>
      <c r="W9802" s="63"/>
      <c r="X9802" s="63"/>
      <c r="Y9802" s="63"/>
      <c r="Z9802" s="62">
        <v>0</v>
      </c>
      <c r="AA9802" s="63"/>
      <c r="AB9802" s="63"/>
      <c r="AC9802" s="62">
        <v>0</v>
      </c>
    </row>
    <row r="9803" spans="1:29" ht="30" x14ac:dyDescent="0.25">
      <c r="A9803" s="61" t="s">
        <v>182</v>
      </c>
      <c r="B9803" s="61" t="s">
        <v>183</v>
      </c>
      <c r="C9803" s="62">
        <v>2007</v>
      </c>
      <c r="D9803" s="61" t="s">
        <v>94</v>
      </c>
      <c r="E9803" s="62">
        <v>8</v>
      </c>
      <c r="F9803" s="63"/>
      <c r="G9803" s="63"/>
      <c r="H9803" s="63"/>
      <c r="I9803" s="63"/>
      <c r="J9803" s="63"/>
      <c r="K9803" s="62">
        <v>0</v>
      </c>
      <c r="L9803" s="63"/>
      <c r="M9803" s="63"/>
      <c r="N9803" s="63"/>
      <c r="O9803" s="63"/>
      <c r="P9803" s="63"/>
      <c r="Q9803" s="63"/>
      <c r="R9803" s="63"/>
      <c r="S9803" s="63"/>
      <c r="T9803" s="63"/>
      <c r="U9803" s="63"/>
      <c r="V9803" s="63"/>
      <c r="W9803" s="63"/>
      <c r="X9803" s="63"/>
      <c r="Y9803" s="63"/>
      <c r="Z9803" s="62">
        <v>83107</v>
      </c>
      <c r="AA9803" s="62">
        <v>6132</v>
      </c>
      <c r="AB9803" s="62">
        <v>63.88</v>
      </c>
      <c r="AC9803" s="62">
        <v>10388.379999999999</v>
      </c>
    </row>
    <row r="9804" spans="1:29" ht="45" x14ac:dyDescent="0.25">
      <c r="A9804" s="61" t="s">
        <v>214</v>
      </c>
      <c r="B9804" s="61" t="s">
        <v>215</v>
      </c>
      <c r="C9804" s="62">
        <v>2006</v>
      </c>
      <c r="D9804" s="61" t="s">
        <v>75</v>
      </c>
      <c r="E9804" s="62">
        <v>9</v>
      </c>
      <c r="F9804" s="62">
        <v>30</v>
      </c>
      <c r="G9804" s="62">
        <v>42</v>
      </c>
      <c r="H9804" s="62">
        <v>0.39</v>
      </c>
      <c r="I9804" s="62">
        <v>3.33</v>
      </c>
      <c r="J9804" s="62">
        <v>27.9</v>
      </c>
      <c r="K9804" s="62">
        <v>344.33</v>
      </c>
      <c r="L9804" s="62">
        <v>108</v>
      </c>
      <c r="M9804" s="62">
        <v>1</v>
      </c>
      <c r="N9804" s="62">
        <v>38.26</v>
      </c>
      <c r="O9804" s="62">
        <v>4152.33</v>
      </c>
      <c r="P9804" s="63"/>
      <c r="Q9804" s="63"/>
      <c r="R9804" s="63"/>
      <c r="S9804" s="63"/>
      <c r="T9804" s="63"/>
      <c r="U9804" s="63"/>
      <c r="V9804" s="63"/>
      <c r="W9804" s="63"/>
      <c r="X9804" s="63"/>
      <c r="Y9804" s="63"/>
      <c r="Z9804" s="62">
        <v>357.04</v>
      </c>
      <c r="AA9804" s="62">
        <v>1302</v>
      </c>
      <c r="AB9804" s="62">
        <v>12.06</v>
      </c>
      <c r="AC9804" s="62">
        <v>39.67</v>
      </c>
    </row>
    <row r="9805" spans="1:29" ht="30" x14ac:dyDescent="0.25">
      <c r="A9805" s="61" t="s">
        <v>138</v>
      </c>
      <c r="B9805" s="61" t="s">
        <v>139</v>
      </c>
      <c r="C9805" s="62">
        <v>2018</v>
      </c>
      <c r="D9805" s="61" t="s">
        <v>99</v>
      </c>
      <c r="E9805" s="62">
        <v>52</v>
      </c>
      <c r="F9805" s="62">
        <v>64560</v>
      </c>
      <c r="G9805" s="62">
        <v>11851</v>
      </c>
      <c r="H9805" s="62">
        <v>18.989999999999998</v>
      </c>
      <c r="I9805" s="62">
        <v>1241.54</v>
      </c>
      <c r="J9805" s="62">
        <v>60040.800000000003</v>
      </c>
      <c r="K9805" s="62">
        <v>10214.35</v>
      </c>
      <c r="L9805" s="62">
        <v>9819</v>
      </c>
      <c r="M9805" s="62">
        <v>15.74</v>
      </c>
      <c r="N9805" s="63"/>
      <c r="O9805" s="63"/>
      <c r="P9805" s="63"/>
      <c r="Q9805" s="63"/>
      <c r="R9805" s="63"/>
      <c r="S9805" s="63"/>
      <c r="T9805" s="63"/>
      <c r="U9805" s="63"/>
      <c r="V9805" s="63"/>
      <c r="W9805" s="63"/>
      <c r="X9805" s="63"/>
      <c r="Y9805" s="63"/>
      <c r="Z9805" s="62">
        <v>43870</v>
      </c>
      <c r="AA9805" s="62">
        <v>5341</v>
      </c>
      <c r="AB9805" s="62">
        <v>8.56</v>
      </c>
      <c r="AC9805" s="62">
        <v>843.65</v>
      </c>
    </row>
    <row r="9806" spans="1:29" x14ac:dyDescent="0.25">
      <c r="A9806" s="61" t="s">
        <v>208</v>
      </c>
      <c r="B9806" s="61" t="s">
        <v>209</v>
      </c>
      <c r="C9806" s="62">
        <v>2010</v>
      </c>
      <c r="D9806" s="61" t="s">
        <v>226</v>
      </c>
      <c r="E9806" s="62">
        <v>4</v>
      </c>
      <c r="F9806" s="62">
        <v>4271</v>
      </c>
      <c r="G9806" s="62">
        <v>752</v>
      </c>
      <c r="H9806" s="62">
        <v>15.67</v>
      </c>
      <c r="I9806" s="62">
        <v>1067.75</v>
      </c>
      <c r="J9806" s="62">
        <v>3972.03</v>
      </c>
      <c r="K9806" s="62">
        <v>301</v>
      </c>
      <c r="L9806" s="62">
        <v>423</v>
      </c>
      <c r="M9806" s="62">
        <v>8.81</v>
      </c>
      <c r="N9806" s="62">
        <v>75.25</v>
      </c>
      <c r="O9806" s="62">
        <v>3629.85</v>
      </c>
      <c r="P9806" s="63"/>
      <c r="Q9806" s="63"/>
      <c r="R9806" s="63"/>
      <c r="S9806" s="63"/>
      <c r="T9806" s="63"/>
      <c r="U9806" s="63"/>
      <c r="V9806" s="63"/>
      <c r="W9806" s="63"/>
      <c r="X9806" s="63"/>
      <c r="Y9806" s="63"/>
      <c r="Z9806" s="62">
        <v>80</v>
      </c>
      <c r="AA9806" s="62">
        <v>331</v>
      </c>
      <c r="AB9806" s="62">
        <v>6.9</v>
      </c>
      <c r="AC9806" s="62">
        <v>20</v>
      </c>
    </row>
    <row r="9807" spans="1:29" x14ac:dyDescent="0.25">
      <c r="A9807" s="61" t="s">
        <v>306</v>
      </c>
      <c r="B9807" s="61" t="s">
        <v>307</v>
      </c>
      <c r="C9807" s="62">
        <v>2017</v>
      </c>
      <c r="D9807" s="61" t="s">
        <v>75</v>
      </c>
      <c r="E9807" s="62">
        <v>5</v>
      </c>
      <c r="F9807" s="63"/>
      <c r="G9807" s="63"/>
      <c r="H9807" s="63"/>
      <c r="I9807" s="63"/>
      <c r="J9807" s="63"/>
      <c r="K9807" s="62">
        <v>0</v>
      </c>
      <c r="L9807" s="63"/>
      <c r="M9807" s="63"/>
      <c r="N9807" s="63"/>
      <c r="O9807" s="63"/>
      <c r="P9807" s="63"/>
      <c r="Q9807" s="63"/>
      <c r="R9807" s="63"/>
      <c r="S9807" s="63"/>
      <c r="T9807" s="63"/>
      <c r="U9807" s="63"/>
      <c r="V9807" s="63"/>
      <c r="W9807" s="63"/>
      <c r="X9807" s="63"/>
      <c r="Y9807" s="63"/>
      <c r="Z9807" s="62">
        <v>0.42</v>
      </c>
      <c r="AA9807" s="62">
        <v>7729</v>
      </c>
      <c r="AB9807" s="62">
        <v>128.82</v>
      </c>
      <c r="AC9807" s="62">
        <v>0.08</v>
      </c>
    </row>
    <row r="9808" spans="1:29" ht="30" x14ac:dyDescent="0.25">
      <c r="A9808" s="61" t="s">
        <v>224</v>
      </c>
      <c r="B9808" s="61" t="s">
        <v>225</v>
      </c>
      <c r="C9808" s="62">
        <v>2007</v>
      </c>
      <c r="D9808" s="61" t="s">
        <v>99</v>
      </c>
      <c r="E9808" s="62">
        <v>5</v>
      </c>
      <c r="F9808" s="63"/>
      <c r="G9808" s="63"/>
      <c r="H9808" s="63"/>
      <c r="I9808" s="63"/>
      <c r="J9808" s="63"/>
      <c r="K9808" s="62">
        <v>0</v>
      </c>
      <c r="L9808" s="63"/>
      <c r="M9808" s="63"/>
      <c r="N9808" s="63"/>
      <c r="O9808" s="63"/>
      <c r="P9808" s="63"/>
      <c r="Q9808" s="63"/>
      <c r="R9808" s="63"/>
      <c r="S9808" s="63"/>
      <c r="T9808" s="63"/>
      <c r="U9808" s="63"/>
      <c r="V9808" s="63"/>
      <c r="W9808" s="63"/>
      <c r="X9808" s="63"/>
      <c r="Y9808" s="63"/>
      <c r="Z9808" s="62">
        <v>0</v>
      </c>
      <c r="AA9808" s="63"/>
      <c r="AB9808" s="63"/>
      <c r="AC9808" s="62">
        <v>0</v>
      </c>
    </row>
    <row r="9809" spans="1:29" x14ac:dyDescent="0.25">
      <c r="A9809" s="61" t="s">
        <v>253</v>
      </c>
      <c r="B9809" s="61" t="s">
        <v>254</v>
      </c>
      <c r="C9809" s="62">
        <v>2010</v>
      </c>
      <c r="D9809" s="61" t="s">
        <v>89</v>
      </c>
      <c r="E9809" s="62">
        <v>55</v>
      </c>
      <c r="F9809" s="62">
        <v>214002</v>
      </c>
      <c r="G9809" s="62">
        <v>29015</v>
      </c>
      <c r="H9809" s="62">
        <v>43.96</v>
      </c>
      <c r="I9809" s="62">
        <v>3890.95</v>
      </c>
      <c r="J9809" s="62">
        <v>199021.86</v>
      </c>
      <c r="K9809" s="62">
        <v>20771.099999999999</v>
      </c>
      <c r="L9809" s="62">
        <v>33899</v>
      </c>
      <c r="M9809" s="62">
        <v>51.36</v>
      </c>
      <c r="N9809" s="63"/>
      <c r="O9809" s="63"/>
      <c r="P9809" s="63"/>
      <c r="Q9809" s="63"/>
      <c r="R9809" s="63"/>
      <c r="S9809" s="63"/>
      <c r="T9809" s="63"/>
      <c r="U9809" s="63"/>
      <c r="V9809" s="63"/>
      <c r="W9809" s="63"/>
      <c r="X9809" s="63"/>
      <c r="Y9809" s="63"/>
      <c r="Z9809" s="62">
        <v>195300</v>
      </c>
      <c r="AA9809" s="62">
        <v>10885</v>
      </c>
      <c r="AB9809" s="62">
        <v>16.489999999999998</v>
      </c>
      <c r="AC9809" s="62">
        <v>3550.91</v>
      </c>
    </row>
    <row r="9810" spans="1:29" ht="30" x14ac:dyDescent="0.25">
      <c r="A9810" s="61" t="s">
        <v>464</v>
      </c>
      <c r="B9810" s="61" t="s">
        <v>465</v>
      </c>
      <c r="C9810" s="62">
        <v>2018</v>
      </c>
      <c r="D9810" s="61" t="s">
        <v>78</v>
      </c>
      <c r="E9810" s="62">
        <v>40</v>
      </c>
      <c r="F9810" s="62">
        <v>217377</v>
      </c>
      <c r="G9810" s="62">
        <v>49050</v>
      </c>
      <c r="H9810" s="62">
        <v>102.19</v>
      </c>
      <c r="I9810" s="62">
        <v>5434.43</v>
      </c>
      <c r="J9810" s="62">
        <v>202160.61</v>
      </c>
      <c r="K9810" s="62">
        <v>0</v>
      </c>
      <c r="L9810" s="63"/>
      <c r="M9810" s="63"/>
      <c r="N9810" s="63"/>
      <c r="O9810" s="63"/>
      <c r="P9810" s="63"/>
      <c r="Q9810" s="63"/>
      <c r="R9810" s="63"/>
      <c r="S9810" s="63"/>
      <c r="T9810" s="63"/>
      <c r="U9810" s="63"/>
      <c r="V9810" s="63"/>
      <c r="W9810" s="63"/>
      <c r="X9810" s="63"/>
      <c r="Y9810" s="63"/>
      <c r="Z9810" s="62">
        <v>410.4</v>
      </c>
      <c r="AA9810" s="62">
        <v>711</v>
      </c>
      <c r="AB9810" s="62">
        <v>1.48</v>
      </c>
      <c r="AC9810" s="62">
        <v>10.26</v>
      </c>
    </row>
    <row r="9811" spans="1:29" x14ac:dyDescent="0.25">
      <c r="A9811" s="61" t="s">
        <v>196</v>
      </c>
      <c r="B9811" s="61" t="s">
        <v>197</v>
      </c>
      <c r="C9811" s="62">
        <v>2018</v>
      </c>
      <c r="D9811" s="61" t="s">
        <v>89</v>
      </c>
      <c r="E9811" s="62">
        <v>24</v>
      </c>
      <c r="F9811" s="62">
        <v>13546</v>
      </c>
      <c r="G9811" s="62">
        <v>2822</v>
      </c>
      <c r="H9811" s="62">
        <v>9.8000000000000007</v>
      </c>
      <c r="I9811" s="62">
        <v>564.41999999999996</v>
      </c>
      <c r="J9811" s="62">
        <v>12597.78</v>
      </c>
      <c r="K9811" s="62">
        <v>4983.51</v>
      </c>
      <c r="L9811" s="62">
        <v>6502</v>
      </c>
      <c r="M9811" s="62">
        <v>22.58</v>
      </c>
      <c r="N9811" s="62">
        <v>207.65</v>
      </c>
      <c r="O9811" s="62">
        <v>60097.66</v>
      </c>
      <c r="P9811" s="63"/>
      <c r="Q9811" s="63"/>
      <c r="R9811" s="63"/>
      <c r="S9811" s="63"/>
      <c r="T9811" s="63"/>
      <c r="U9811" s="63"/>
      <c r="V9811" s="63"/>
      <c r="W9811" s="63"/>
      <c r="X9811" s="63"/>
      <c r="Y9811" s="63"/>
      <c r="Z9811" s="62">
        <v>7286</v>
      </c>
      <c r="AA9811" s="62">
        <v>3342</v>
      </c>
      <c r="AB9811" s="62">
        <v>11.6</v>
      </c>
      <c r="AC9811" s="62">
        <v>303.58</v>
      </c>
    </row>
    <row r="9812" spans="1:29" x14ac:dyDescent="0.25">
      <c r="A9812" s="61" t="s">
        <v>336</v>
      </c>
      <c r="B9812" s="61" t="s">
        <v>337</v>
      </c>
      <c r="C9812" s="62">
        <v>2006</v>
      </c>
      <c r="D9812" s="61" t="s">
        <v>86</v>
      </c>
      <c r="E9812" s="62">
        <v>30</v>
      </c>
      <c r="F9812" s="63"/>
      <c r="G9812" s="63"/>
      <c r="H9812" s="63"/>
      <c r="I9812" s="63"/>
      <c r="J9812" s="63"/>
      <c r="K9812" s="62">
        <v>0</v>
      </c>
      <c r="L9812" s="63"/>
      <c r="M9812" s="63"/>
      <c r="N9812" s="63"/>
      <c r="O9812" s="63"/>
      <c r="P9812" s="63"/>
      <c r="Q9812" s="63"/>
      <c r="R9812" s="63"/>
      <c r="S9812" s="63"/>
      <c r="T9812" s="63"/>
      <c r="U9812" s="63"/>
      <c r="V9812" s="63"/>
      <c r="W9812" s="63"/>
      <c r="X9812" s="63"/>
      <c r="Y9812" s="63"/>
      <c r="Z9812" s="62">
        <v>393800</v>
      </c>
      <c r="AA9812" s="62">
        <v>21011</v>
      </c>
      <c r="AB9812" s="62">
        <v>58.36</v>
      </c>
      <c r="AC9812" s="62">
        <v>13126.67</v>
      </c>
    </row>
    <row r="9813" spans="1:29" x14ac:dyDescent="0.25">
      <c r="A9813" s="61" t="s">
        <v>204</v>
      </c>
      <c r="B9813" s="61" t="s">
        <v>205</v>
      </c>
      <c r="C9813" s="62">
        <v>2015</v>
      </c>
      <c r="D9813" s="61" t="s">
        <v>72</v>
      </c>
      <c r="E9813" s="62">
        <v>20</v>
      </c>
      <c r="F9813" s="62">
        <v>16863</v>
      </c>
      <c r="G9813" s="62">
        <v>2982</v>
      </c>
      <c r="H9813" s="62">
        <v>12.43</v>
      </c>
      <c r="I9813" s="62">
        <v>843.15</v>
      </c>
      <c r="J9813" s="62">
        <v>15682.59</v>
      </c>
      <c r="K9813" s="62">
        <v>3957.32</v>
      </c>
      <c r="L9813" s="62">
        <v>4468</v>
      </c>
      <c r="M9813" s="62">
        <v>18.62</v>
      </c>
      <c r="N9813" s="62">
        <v>197.87</v>
      </c>
      <c r="O9813" s="62">
        <v>47722.55</v>
      </c>
      <c r="P9813" s="63"/>
      <c r="Q9813" s="63"/>
      <c r="R9813" s="63"/>
      <c r="S9813" s="63"/>
      <c r="T9813" s="63"/>
      <c r="U9813" s="63"/>
      <c r="V9813" s="63"/>
      <c r="W9813" s="63"/>
      <c r="X9813" s="63"/>
      <c r="Y9813" s="63"/>
      <c r="Z9813" s="62">
        <v>39720</v>
      </c>
      <c r="AA9813" s="62">
        <v>3939</v>
      </c>
      <c r="AB9813" s="62">
        <v>16.41</v>
      </c>
      <c r="AC9813" s="62">
        <v>1986</v>
      </c>
    </row>
    <row r="9814" spans="1:29" ht="30" x14ac:dyDescent="0.25">
      <c r="A9814" s="61" t="s">
        <v>556</v>
      </c>
      <c r="B9814" s="61" t="s">
        <v>557</v>
      </c>
      <c r="C9814" s="62">
        <v>2008</v>
      </c>
      <c r="D9814" s="61" t="s">
        <v>75</v>
      </c>
      <c r="E9814" s="62">
        <v>8</v>
      </c>
      <c r="F9814" s="62">
        <v>26984</v>
      </c>
      <c r="G9814" s="62">
        <v>3396</v>
      </c>
      <c r="H9814" s="62">
        <v>35.380000000000003</v>
      </c>
      <c r="I9814" s="62">
        <v>3373</v>
      </c>
      <c r="J9814" s="62">
        <v>25095.119999999999</v>
      </c>
      <c r="K9814" s="62">
        <v>0</v>
      </c>
      <c r="L9814" s="63"/>
      <c r="M9814" s="63"/>
      <c r="N9814" s="63"/>
      <c r="O9814" s="63"/>
      <c r="P9814" s="63"/>
      <c r="Q9814" s="63"/>
      <c r="R9814" s="63"/>
      <c r="S9814" s="63"/>
      <c r="T9814" s="63"/>
      <c r="U9814" s="63"/>
      <c r="V9814" s="63"/>
      <c r="W9814" s="63"/>
      <c r="X9814" s="63"/>
      <c r="Y9814" s="63"/>
      <c r="Z9814" s="62">
        <v>628.29999999999995</v>
      </c>
      <c r="AA9814" s="62">
        <v>6463</v>
      </c>
      <c r="AB9814" s="62">
        <v>67.319999999999993</v>
      </c>
      <c r="AC9814" s="62">
        <v>78.540000000000006</v>
      </c>
    </row>
    <row r="9815" spans="1:29" ht="30" x14ac:dyDescent="0.25">
      <c r="A9815" s="61" t="s">
        <v>233</v>
      </c>
      <c r="B9815" s="61" t="s">
        <v>234</v>
      </c>
      <c r="C9815" s="62">
        <v>2015</v>
      </c>
      <c r="D9815" s="61" t="s">
        <v>226</v>
      </c>
      <c r="E9815" s="62">
        <v>81</v>
      </c>
      <c r="F9815" s="62">
        <v>339608</v>
      </c>
      <c r="G9815" s="62">
        <v>56835</v>
      </c>
      <c r="H9815" s="62">
        <v>58.47</v>
      </c>
      <c r="I9815" s="62">
        <v>4192.6899999999996</v>
      </c>
      <c r="J9815" s="62">
        <v>315835.44</v>
      </c>
      <c r="K9815" s="62">
        <v>18865.18</v>
      </c>
      <c r="L9815" s="62">
        <v>29570</v>
      </c>
      <c r="M9815" s="62">
        <v>30.42</v>
      </c>
      <c r="N9815" s="62">
        <v>232.9</v>
      </c>
      <c r="O9815" s="62">
        <v>227500.86</v>
      </c>
      <c r="P9815" s="63"/>
      <c r="Q9815" s="63"/>
      <c r="R9815" s="63"/>
      <c r="S9815" s="63"/>
      <c r="T9815" s="63"/>
      <c r="U9815" s="63"/>
      <c r="V9815" s="63"/>
      <c r="W9815" s="63"/>
      <c r="X9815" s="63"/>
      <c r="Y9815" s="63"/>
      <c r="Z9815" s="62">
        <v>1510.59</v>
      </c>
      <c r="AA9815" s="62">
        <v>22340</v>
      </c>
      <c r="AB9815" s="62">
        <v>22.98</v>
      </c>
      <c r="AC9815" s="62">
        <v>18.649999999999999</v>
      </c>
    </row>
    <row r="9816" spans="1:29" x14ac:dyDescent="0.25">
      <c r="A9816" s="61" t="s">
        <v>128</v>
      </c>
      <c r="B9816" s="61" t="s">
        <v>129</v>
      </c>
      <c r="C9816" s="62">
        <v>2012</v>
      </c>
      <c r="D9816" s="61" t="s">
        <v>72</v>
      </c>
      <c r="E9816" s="62">
        <v>78</v>
      </c>
      <c r="F9816" s="62">
        <v>464160</v>
      </c>
      <c r="G9816" s="62">
        <v>48251</v>
      </c>
      <c r="H9816" s="62">
        <v>51.55</v>
      </c>
      <c r="I9816" s="62">
        <v>5950.77</v>
      </c>
      <c r="J9816" s="62">
        <v>431668.8</v>
      </c>
      <c r="K9816" s="62">
        <v>22568.38</v>
      </c>
      <c r="L9816" s="62">
        <v>9354</v>
      </c>
      <c r="M9816" s="62">
        <v>9.99</v>
      </c>
      <c r="N9816" s="62">
        <v>289.33999999999997</v>
      </c>
      <c r="O9816" s="62">
        <v>272158.87</v>
      </c>
      <c r="P9816" s="63"/>
      <c r="Q9816" s="63"/>
      <c r="R9816" s="63"/>
      <c r="S9816" s="63"/>
      <c r="T9816" s="63"/>
      <c r="U9816" s="63"/>
      <c r="V9816" s="63"/>
      <c r="W9816" s="63"/>
      <c r="X9816" s="63"/>
      <c r="Y9816" s="63"/>
      <c r="Z9816" s="62">
        <v>2161</v>
      </c>
      <c r="AA9816" s="62">
        <v>14338</v>
      </c>
      <c r="AB9816" s="62">
        <v>15.32</v>
      </c>
      <c r="AC9816" s="62">
        <v>27.71</v>
      </c>
    </row>
    <row r="9817" spans="1:29" ht="30" x14ac:dyDescent="0.25">
      <c r="A9817" s="61" t="s">
        <v>133</v>
      </c>
      <c r="B9817" s="61" t="s">
        <v>134</v>
      </c>
      <c r="C9817" s="62">
        <v>2012</v>
      </c>
      <c r="D9817" s="61" t="s">
        <v>75</v>
      </c>
      <c r="E9817" s="62">
        <v>14</v>
      </c>
      <c r="F9817" s="63"/>
      <c r="G9817" s="63"/>
      <c r="H9817" s="63"/>
      <c r="I9817" s="63"/>
      <c r="J9817" s="63"/>
      <c r="K9817" s="62">
        <v>0</v>
      </c>
      <c r="L9817" s="63"/>
      <c r="M9817" s="63"/>
      <c r="N9817" s="63"/>
      <c r="O9817" s="63"/>
      <c r="P9817" s="63"/>
      <c r="Q9817" s="63"/>
      <c r="R9817" s="63"/>
      <c r="S9817" s="63"/>
      <c r="T9817" s="63"/>
      <c r="U9817" s="63"/>
      <c r="V9817" s="63"/>
      <c r="W9817" s="63"/>
      <c r="X9817" s="63"/>
      <c r="Y9817" s="63"/>
      <c r="Z9817" s="62">
        <v>115600</v>
      </c>
      <c r="AA9817" s="62">
        <v>6806</v>
      </c>
      <c r="AB9817" s="62">
        <v>40.51</v>
      </c>
      <c r="AC9817" s="62">
        <v>8257.14</v>
      </c>
    </row>
    <row r="9818" spans="1:29" x14ac:dyDescent="0.25">
      <c r="A9818" s="61" t="s">
        <v>442</v>
      </c>
      <c r="B9818" s="61" t="s">
        <v>443</v>
      </c>
      <c r="C9818" s="62">
        <v>2012</v>
      </c>
      <c r="D9818" s="61" t="s">
        <v>78</v>
      </c>
      <c r="E9818" s="62">
        <v>40</v>
      </c>
      <c r="F9818" s="62">
        <v>0</v>
      </c>
      <c r="G9818" s="62">
        <v>0</v>
      </c>
      <c r="H9818" s="62">
        <v>0</v>
      </c>
      <c r="I9818" s="62">
        <v>0</v>
      </c>
      <c r="J9818" s="62">
        <v>0</v>
      </c>
      <c r="K9818" s="62">
        <v>0</v>
      </c>
      <c r="L9818" s="63"/>
      <c r="M9818" s="63"/>
      <c r="N9818" s="63"/>
      <c r="O9818" s="63"/>
      <c r="P9818" s="63"/>
      <c r="Q9818" s="63"/>
      <c r="R9818" s="63"/>
      <c r="S9818" s="63"/>
      <c r="T9818" s="63"/>
      <c r="U9818" s="63"/>
      <c r="V9818" s="63"/>
      <c r="W9818" s="63"/>
      <c r="X9818" s="63"/>
      <c r="Y9818" s="63"/>
      <c r="Z9818" s="62">
        <v>0</v>
      </c>
      <c r="AA9818" s="63"/>
      <c r="AB9818" s="63"/>
      <c r="AC9818" s="62">
        <v>0</v>
      </c>
    </row>
    <row r="9819" spans="1:29" x14ac:dyDescent="0.25">
      <c r="A9819" s="61" t="s">
        <v>102</v>
      </c>
      <c r="B9819" s="61" t="s">
        <v>103</v>
      </c>
      <c r="C9819" s="62">
        <v>2003</v>
      </c>
      <c r="D9819" s="61" t="s">
        <v>99</v>
      </c>
      <c r="E9819" s="62">
        <v>42</v>
      </c>
      <c r="F9819" s="62">
        <v>75600</v>
      </c>
      <c r="G9819" s="62">
        <v>11941</v>
      </c>
      <c r="H9819" s="62">
        <v>23.69</v>
      </c>
      <c r="I9819" s="62">
        <v>1800</v>
      </c>
      <c r="J9819" s="62">
        <v>70308</v>
      </c>
      <c r="K9819" s="62">
        <v>6523.76</v>
      </c>
      <c r="L9819" s="62">
        <v>7364</v>
      </c>
      <c r="M9819" s="62">
        <v>14.61</v>
      </c>
      <c r="N9819" s="62">
        <v>155.33000000000001</v>
      </c>
      <c r="O9819" s="62">
        <v>78672.02</v>
      </c>
      <c r="P9819" s="63"/>
      <c r="Q9819" s="63"/>
      <c r="R9819" s="63"/>
      <c r="S9819" s="63"/>
      <c r="T9819" s="63"/>
      <c r="U9819" s="63"/>
      <c r="V9819" s="63"/>
      <c r="W9819" s="63"/>
      <c r="X9819" s="63"/>
      <c r="Y9819" s="63"/>
      <c r="Z9819" s="62">
        <v>646</v>
      </c>
      <c r="AA9819" s="62">
        <v>5961</v>
      </c>
      <c r="AB9819" s="62">
        <v>11.83</v>
      </c>
      <c r="AC9819" s="62">
        <v>15.38</v>
      </c>
    </row>
    <row r="9820" spans="1:29" x14ac:dyDescent="0.25">
      <c r="A9820" s="61" t="s">
        <v>130</v>
      </c>
      <c r="B9820" s="61" t="s">
        <v>131</v>
      </c>
      <c r="C9820" s="62">
        <v>2014</v>
      </c>
      <c r="D9820" s="61" t="s">
        <v>313</v>
      </c>
      <c r="E9820" s="62">
        <v>29</v>
      </c>
      <c r="F9820" s="62">
        <v>146500</v>
      </c>
      <c r="G9820" s="62">
        <v>19726</v>
      </c>
      <c r="H9820" s="62">
        <v>56.68</v>
      </c>
      <c r="I9820" s="62">
        <v>5051.72</v>
      </c>
      <c r="J9820" s="62">
        <v>136245</v>
      </c>
      <c r="K9820" s="62">
        <v>8305.5300000000007</v>
      </c>
      <c r="L9820" s="62">
        <v>10800</v>
      </c>
      <c r="M9820" s="62">
        <v>31.03</v>
      </c>
      <c r="N9820" s="62">
        <v>286.39999999999998</v>
      </c>
      <c r="O9820" s="62">
        <v>100158.86</v>
      </c>
      <c r="P9820" s="63"/>
      <c r="Q9820" s="63"/>
      <c r="R9820" s="63"/>
      <c r="S9820" s="63"/>
      <c r="T9820" s="63"/>
      <c r="U9820" s="63"/>
      <c r="V9820" s="63"/>
      <c r="W9820" s="63"/>
      <c r="X9820" s="63"/>
      <c r="Y9820" s="63"/>
      <c r="Z9820" s="62">
        <v>850</v>
      </c>
      <c r="AA9820" s="62">
        <v>5204</v>
      </c>
      <c r="AB9820" s="62">
        <v>14.95</v>
      </c>
      <c r="AC9820" s="62">
        <v>29.31</v>
      </c>
    </row>
    <row r="9821" spans="1:29" ht="45" x14ac:dyDescent="0.25">
      <c r="A9821" s="61" t="s">
        <v>109</v>
      </c>
      <c r="B9821" s="61" t="s">
        <v>110</v>
      </c>
      <c r="C9821" s="62">
        <v>2006</v>
      </c>
      <c r="D9821" s="61" t="s">
        <v>226</v>
      </c>
      <c r="E9821" s="62">
        <v>14</v>
      </c>
      <c r="F9821" s="62">
        <v>83846</v>
      </c>
      <c r="G9821" s="62">
        <v>12203</v>
      </c>
      <c r="H9821" s="62">
        <v>72.64</v>
      </c>
      <c r="I9821" s="62">
        <v>5989</v>
      </c>
      <c r="J9821" s="62">
        <v>77976.78</v>
      </c>
      <c r="K9821" s="62">
        <v>0</v>
      </c>
      <c r="L9821" s="63"/>
      <c r="M9821" s="63"/>
      <c r="N9821" s="63"/>
      <c r="O9821" s="63"/>
      <c r="P9821" s="63"/>
      <c r="Q9821" s="63"/>
      <c r="R9821" s="63"/>
      <c r="S9821" s="63"/>
      <c r="T9821" s="63"/>
      <c r="U9821" s="62">
        <v>3190</v>
      </c>
      <c r="V9821" s="62">
        <v>6942</v>
      </c>
      <c r="W9821" s="62">
        <v>41.32</v>
      </c>
      <c r="X9821" s="62">
        <v>227</v>
      </c>
      <c r="Y9821" s="62">
        <v>71404.960000000006</v>
      </c>
      <c r="Z9821" s="62">
        <v>187262</v>
      </c>
      <c r="AA9821" s="62">
        <v>29679</v>
      </c>
      <c r="AB9821" s="62">
        <v>176.66</v>
      </c>
      <c r="AC9821" s="62">
        <v>13375.86</v>
      </c>
    </row>
    <row r="9822" spans="1:29" ht="30" x14ac:dyDescent="0.25">
      <c r="A9822" s="61" t="s">
        <v>348</v>
      </c>
      <c r="B9822" s="61" t="s">
        <v>349</v>
      </c>
      <c r="C9822" s="62">
        <v>2004</v>
      </c>
      <c r="D9822" s="61" t="s">
        <v>75</v>
      </c>
      <c r="E9822" s="62">
        <v>12</v>
      </c>
      <c r="F9822" s="62">
        <v>2333</v>
      </c>
      <c r="G9822" s="62">
        <v>1252</v>
      </c>
      <c r="H9822" s="62">
        <v>8.69</v>
      </c>
      <c r="I9822" s="62">
        <v>194.42</v>
      </c>
      <c r="J9822" s="62">
        <v>2169.69</v>
      </c>
      <c r="K9822" s="62">
        <v>0</v>
      </c>
      <c r="L9822" s="63"/>
      <c r="M9822" s="63"/>
      <c r="N9822" s="63"/>
      <c r="O9822" s="63"/>
      <c r="P9822" s="63"/>
      <c r="Q9822" s="63"/>
      <c r="R9822" s="63"/>
      <c r="S9822" s="63"/>
      <c r="T9822" s="63"/>
      <c r="U9822" s="63"/>
      <c r="V9822" s="63"/>
      <c r="W9822" s="63"/>
      <c r="X9822" s="63"/>
      <c r="Y9822" s="63"/>
      <c r="Z9822" s="62">
        <v>223.03</v>
      </c>
      <c r="AA9822" s="62">
        <v>11775</v>
      </c>
      <c r="AB9822" s="62">
        <v>81.77</v>
      </c>
      <c r="AC9822" s="62">
        <v>18.59</v>
      </c>
    </row>
    <row r="9823" spans="1:29" x14ac:dyDescent="0.25">
      <c r="A9823" s="61" t="s">
        <v>208</v>
      </c>
      <c r="B9823" s="61" t="s">
        <v>209</v>
      </c>
      <c r="C9823" s="62">
        <v>2008</v>
      </c>
      <c r="D9823" s="61" t="s">
        <v>94</v>
      </c>
      <c r="E9823" s="62">
        <v>10</v>
      </c>
      <c r="F9823" s="62">
        <v>6800</v>
      </c>
      <c r="G9823" s="62">
        <v>1666</v>
      </c>
      <c r="H9823" s="62">
        <v>13.88</v>
      </c>
      <c r="I9823" s="62">
        <v>680</v>
      </c>
      <c r="J9823" s="62">
        <v>6324</v>
      </c>
      <c r="K9823" s="62">
        <v>1646</v>
      </c>
      <c r="L9823" s="62">
        <v>2758</v>
      </c>
      <c r="M9823" s="62">
        <v>22.98</v>
      </c>
      <c r="N9823" s="62">
        <v>164.6</v>
      </c>
      <c r="O9823" s="62">
        <v>19849.61</v>
      </c>
      <c r="P9823" s="63"/>
      <c r="Q9823" s="63"/>
      <c r="R9823" s="63"/>
      <c r="S9823" s="63"/>
      <c r="T9823" s="63"/>
      <c r="U9823" s="63"/>
      <c r="V9823" s="63"/>
      <c r="W9823" s="63"/>
      <c r="X9823" s="63"/>
      <c r="Y9823" s="63"/>
      <c r="Z9823" s="62">
        <v>796</v>
      </c>
      <c r="AA9823" s="62">
        <v>3569</v>
      </c>
      <c r="AB9823" s="62">
        <v>29.74</v>
      </c>
      <c r="AC9823" s="62">
        <v>79.599999999999994</v>
      </c>
    </row>
    <row r="9824" spans="1:29" x14ac:dyDescent="0.25">
      <c r="A9824" s="61" t="s">
        <v>407</v>
      </c>
      <c r="B9824" s="61" t="s">
        <v>408</v>
      </c>
      <c r="C9824" s="62">
        <v>2010</v>
      </c>
      <c r="D9824" s="61" t="s">
        <v>99</v>
      </c>
      <c r="E9824" s="62">
        <v>24</v>
      </c>
      <c r="F9824" s="62">
        <v>248091</v>
      </c>
      <c r="G9824" s="62">
        <v>50370</v>
      </c>
      <c r="H9824" s="62">
        <v>174.9</v>
      </c>
      <c r="I9824" s="62">
        <v>10337.129999999999</v>
      </c>
      <c r="J9824" s="62">
        <v>230724.63</v>
      </c>
      <c r="K9824" s="62">
        <v>0</v>
      </c>
      <c r="L9824" s="63"/>
      <c r="M9824" s="63"/>
      <c r="N9824" s="63"/>
      <c r="O9824" s="63"/>
      <c r="P9824" s="63"/>
      <c r="Q9824" s="63"/>
      <c r="R9824" s="63"/>
      <c r="S9824" s="63"/>
      <c r="T9824" s="63"/>
      <c r="U9824" s="63"/>
      <c r="V9824" s="63"/>
      <c r="W9824" s="63"/>
      <c r="X9824" s="63"/>
      <c r="Y9824" s="63"/>
      <c r="Z9824" s="62">
        <v>17792.93</v>
      </c>
      <c r="AA9824" s="62">
        <v>44178</v>
      </c>
      <c r="AB9824" s="62">
        <v>153.4</v>
      </c>
      <c r="AC9824" s="62">
        <v>741.37</v>
      </c>
    </row>
    <row r="9825" spans="1:29" x14ac:dyDescent="0.25">
      <c r="A9825" s="61" t="s">
        <v>260</v>
      </c>
      <c r="B9825" s="61" t="s">
        <v>261</v>
      </c>
      <c r="C9825" s="62">
        <v>2006</v>
      </c>
      <c r="D9825" s="61" t="s">
        <v>135</v>
      </c>
      <c r="E9825" s="62">
        <v>40</v>
      </c>
      <c r="F9825" s="62">
        <v>17456</v>
      </c>
      <c r="G9825" s="62">
        <v>2939</v>
      </c>
      <c r="H9825" s="62">
        <v>6.12</v>
      </c>
      <c r="I9825" s="62">
        <v>436.4</v>
      </c>
      <c r="J9825" s="62">
        <v>16234.08</v>
      </c>
      <c r="K9825" s="62">
        <v>2017.36</v>
      </c>
      <c r="L9825" s="62">
        <v>3634</v>
      </c>
      <c r="M9825" s="62">
        <v>7.57</v>
      </c>
      <c r="N9825" s="62">
        <v>50.43</v>
      </c>
      <c r="O9825" s="62">
        <v>24327.919999999998</v>
      </c>
      <c r="P9825" s="63"/>
      <c r="Q9825" s="63"/>
      <c r="R9825" s="63"/>
      <c r="S9825" s="63"/>
      <c r="T9825" s="63"/>
      <c r="U9825" s="62">
        <v>520</v>
      </c>
      <c r="V9825" s="62">
        <v>1306</v>
      </c>
      <c r="W9825" s="62">
        <v>2.72</v>
      </c>
      <c r="X9825" s="62">
        <v>13</v>
      </c>
      <c r="Y9825" s="62">
        <v>11639.68</v>
      </c>
      <c r="Z9825" s="62">
        <v>5222</v>
      </c>
      <c r="AA9825" s="62">
        <v>34482</v>
      </c>
      <c r="AB9825" s="62">
        <v>71.84</v>
      </c>
      <c r="AC9825" s="62">
        <v>130.55000000000001</v>
      </c>
    </row>
    <row r="9826" spans="1:29" ht="30" x14ac:dyDescent="0.25">
      <c r="A9826" s="61" t="s">
        <v>247</v>
      </c>
      <c r="B9826" s="61" t="s">
        <v>248</v>
      </c>
      <c r="C9826" s="62">
        <v>2018</v>
      </c>
      <c r="D9826" s="61" t="s">
        <v>86</v>
      </c>
      <c r="E9826" s="62">
        <v>31</v>
      </c>
      <c r="F9826" s="63"/>
      <c r="G9826" s="63"/>
      <c r="H9826" s="63"/>
      <c r="I9826" s="63"/>
      <c r="J9826" s="63"/>
      <c r="K9826" s="62">
        <v>0</v>
      </c>
      <c r="L9826" s="63"/>
      <c r="M9826" s="63"/>
      <c r="N9826" s="63"/>
      <c r="O9826" s="63"/>
      <c r="P9826" s="63"/>
      <c r="Q9826" s="63"/>
      <c r="R9826" s="63"/>
      <c r="S9826" s="63"/>
      <c r="T9826" s="63"/>
      <c r="U9826" s="63"/>
      <c r="V9826" s="63"/>
      <c r="W9826" s="63"/>
      <c r="X9826" s="63"/>
      <c r="Y9826" s="63"/>
      <c r="Z9826" s="62">
        <v>145792.74</v>
      </c>
      <c r="AA9826" s="62">
        <v>16719</v>
      </c>
      <c r="AB9826" s="62">
        <v>44.94</v>
      </c>
      <c r="AC9826" s="62">
        <v>4702.99</v>
      </c>
    </row>
    <row r="9827" spans="1:29" x14ac:dyDescent="0.25">
      <c r="A9827" s="61" t="s">
        <v>540</v>
      </c>
      <c r="B9827" s="61" t="s">
        <v>541</v>
      </c>
      <c r="C9827" s="62">
        <v>2016</v>
      </c>
      <c r="D9827" s="61" t="s">
        <v>99</v>
      </c>
      <c r="E9827" s="62">
        <v>82</v>
      </c>
      <c r="F9827" s="62">
        <v>779760</v>
      </c>
      <c r="G9827" s="62">
        <v>78954</v>
      </c>
      <c r="H9827" s="62">
        <v>80.239999999999995</v>
      </c>
      <c r="I9827" s="62">
        <v>9509.27</v>
      </c>
      <c r="J9827" s="62">
        <v>725176.8</v>
      </c>
      <c r="K9827" s="62">
        <v>0</v>
      </c>
      <c r="L9827" s="63"/>
      <c r="M9827" s="63"/>
      <c r="N9827" s="63"/>
      <c r="O9827" s="63"/>
      <c r="P9827" s="63"/>
      <c r="Q9827" s="63"/>
      <c r="R9827" s="63"/>
      <c r="S9827" s="63"/>
      <c r="T9827" s="63"/>
      <c r="U9827" s="63"/>
      <c r="V9827" s="63"/>
      <c r="W9827" s="63"/>
      <c r="X9827" s="63"/>
      <c r="Y9827" s="63"/>
      <c r="Z9827" s="62">
        <v>176750</v>
      </c>
      <c r="AA9827" s="62">
        <v>15119</v>
      </c>
      <c r="AB9827" s="62">
        <v>15.36</v>
      </c>
      <c r="AC9827" s="62">
        <v>2155.4899999999998</v>
      </c>
    </row>
    <row r="9828" spans="1:29" x14ac:dyDescent="0.25">
      <c r="A9828" s="61" t="s">
        <v>222</v>
      </c>
      <c r="B9828" s="61" t="s">
        <v>223</v>
      </c>
      <c r="C9828" s="62">
        <v>2015</v>
      </c>
      <c r="D9828" s="61" t="s">
        <v>99</v>
      </c>
      <c r="E9828" s="62">
        <v>40</v>
      </c>
      <c r="F9828" s="62">
        <v>299360</v>
      </c>
      <c r="G9828" s="62">
        <v>45099</v>
      </c>
      <c r="H9828" s="62">
        <v>93.96</v>
      </c>
      <c r="I9828" s="62">
        <v>7484</v>
      </c>
      <c r="J9828" s="62">
        <v>278404.8</v>
      </c>
      <c r="K9828" s="62">
        <v>0</v>
      </c>
      <c r="L9828" s="63"/>
      <c r="M9828" s="63"/>
      <c r="N9828" s="63"/>
      <c r="O9828" s="63"/>
      <c r="P9828" s="63"/>
      <c r="Q9828" s="63"/>
      <c r="R9828" s="63"/>
      <c r="S9828" s="63"/>
      <c r="T9828" s="63"/>
      <c r="U9828" s="63"/>
      <c r="V9828" s="63"/>
      <c r="W9828" s="63"/>
      <c r="X9828" s="63"/>
      <c r="Y9828" s="63"/>
      <c r="Z9828" s="62">
        <v>92490</v>
      </c>
      <c r="AA9828" s="62">
        <v>9694</v>
      </c>
      <c r="AB9828" s="62">
        <v>20.2</v>
      </c>
      <c r="AC9828" s="62">
        <v>2312.25</v>
      </c>
    </row>
    <row r="9829" spans="1:29" x14ac:dyDescent="0.25">
      <c r="A9829" s="61" t="s">
        <v>522</v>
      </c>
      <c r="B9829" s="61" t="s">
        <v>523</v>
      </c>
      <c r="C9829" s="62">
        <v>2016</v>
      </c>
      <c r="D9829" s="61" t="s">
        <v>78</v>
      </c>
      <c r="E9829" s="62">
        <v>56</v>
      </c>
      <c r="F9829" s="62">
        <v>188982</v>
      </c>
      <c r="G9829" s="62">
        <v>39880</v>
      </c>
      <c r="H9829" s="62">
        <v>59.35</v>
      </c>
      <c r="I9829" s="62">
        <v>3374.68</v>
      </c>
      <c r="J9829" s="62">
        <v>175753.26</v>
      </c>
      <c r="K9829" s="62">
        <v>24392.82</v>
      </c>
      <c r="L9829" s="62">
        <v>38114</v>
      </c>
      <c r="M9829" s="62">
        <v>56.72</v>
      </c>
      <c r="N9829" s="62">
        <v>435.59</v>
      </c>
      <c r="O9829" s="62">
        <v>294160.36</v>
      </c>
      <c r="P9829" s="63"/>
      <c r="Q9829" s="63"/>
      <c r="R9829" s="63"/>
      <c r="S9829" s="63"/>
      <c r="T9829" s="63"/>
      <c r="U9829" s="63"/>
      <c r="V9829" s="63"/>
      <c r="W9829" s="63"/>
      <c r="X9829" s="63"/>
      <c r="Y9829" s="63"/>
      <c r="Z9829" s="62">
        <v>265.51</v>
      </c>
      <c r="AA9829" s="62">
        <v>34437</v>
      </c>
      <c r="AB9829" s="62">
        <v>51.25</v>
      </c>
      <c r="AC9829" s="62">
        <v>4.74</v>
      </c>
    </row>
    <row r="9830" spans="1:29" ht="30" x14ac:dyDescent="0.25">
      <c r="A9830" s="61" t="s">
        <v>538</v>
      </c>
      <c r="B9830" s="61" t="s">
        <v>539</v>
      </c>
      <c r="C9830" s="62">
        <v>2013</v>
      </c>
      <c r="D9830" s="61" t="s">
        <v>78</v>
      </c>
      <c r="E9830" s="62">
        <v>56</v>
      </c>
      <c r="F9830" s="62">
        <v>587200</v>
      </c>
      <c r="G9830" s="62">
        <v>85908</v>
      </c>
      <c r="H9830" s="62">
        <v>127.84</v>
      </c>
      <c r="I9830" s="62">
        <v>10485.709999999999</v>
      </c>
      <c r="J9830" s="62">
        <v>546096</v>
      </c>
      <c r="K9830" s="62">
        <v>0</v>
      </c>
      <c r="L9830" s="63"/>
      <c r="M9830" s="63"/>
      <c r="N9830" s="63"/>
      <c r="O9830" s="63"/>
      <c r="P9830" s="63"/>
      <c r="Q9830" s="63"/>
      <c r="R9830" s="63"/>
      <c r="S9830" s="63"/>
      <c r="T9830" s="63"/>
      <c r="U9830" s="63"/>
      <c r="V9830" s="63"/>
      <c r="W9830" s="63"/>
      <c r="X9830" s="63"/>
      <c r="Y9830" s="63"/>
      <c r="Z9830" s="62">
        <v>0</v>
      </c>
      <c r="AA9830" s="63"/>
      <c r="AB9830" s="63"/>
      <c r="AC9830" s="62">
        <v>0</v>
      </c>
    </row>
    <row r="9831" spans="1:29" x14ac:dyDescent="0.25">
      <c r="A9831" s="61" t="s">
        <v>469</v>
      </c>
      <c r="B9831" s="61" t="s">
        <v>470</v>
      </c>
      <c r="C9831" s="62">
        <v>2004</v>
      </c>
      <c r="D9831" s="61" t="s">
        <v>78</v>
      </c>
      <c r="E9831" s="62">
        <v>48</v>
      </c>
      <c r="F9831" s="62">
        <v>136005</v>
      </c>
      <c r="G9831" s="62">
        <v>14056</v>
      </c>
      <c r="H9831" s="62">
        <v>24.4</v>
      </c>
      <c r="I9831" s="62">
        <v>2833.44</v>
      </c>
      <c r="J9831" s="62">
        <v>126484.65</v>
      </c>
      <c r="K9831" s="62">
        <v>33194.959999999999</v>
      </c>
      <c r="L9831" s="62">
        <v>40735</v>
      </c>
      <c r="M9831" s="62">
        <v>70.72</v>
      </c>
      <c r="N9831" s="63"/>
      <c r="O9831" s="63"/>
      <c r="P9831" s="63"/>
      <c r="Q9831" s="63"/>
      <c r="R9831" s="63"/>
      <c r="S9831" s="63"/>
      <c r="T9831" s="63"/>
      <c r="U9831" s="63"/>
      <c r="V9831" s="63"/>
      <c r="W9831" s="63"/>
      <c r="X9831" s="63"/>
      <c r="Y9831" s="63"/>
      <c r="Z9831" s="62">
        <v>1979.81</v>
      </c>
      <c r="AA9831" s="62">
        <v>12047</v>
      </c>
      <c r="AB9831" s="62">
        <v>20.91</v>
      </c>
      <c r="AC9831" s="62">
        <v>41.25</v>
      </c>
    </row>
    <row r="9832" spans="1:29" x14ac:dyDescent="0.25">
      <c r="A9832" s="61" t="s">
        <v>202</v>
      </c>
      <c r="B9832" s="61" t="s">
        <v>203</v>
      </c>
      <c r="C9832" s="62">
        <v>2012</v>
      </c>
      <c r="D9832" s="61" t="s">
        <v>75</v>
      </c>
      <c r="E9832" s="62">
        <v>6</v>
      </c>
      <c r="F9832" s="62">
        <v>8952</v>
      </c>
      <c r="G9832" s="62">
        <v>1539</v>
      </c>
      <c r="H9832" s="62">
        <v>21.38</v>
      </c>
      <c r="I9832" s="62">
        <v>1492</v>
      </c>
      <c r="J9832" s="62">
        <v>8325.36</v>
      </c>
      <c r="K9832" s="62">
        <v>0</v>
      </c>
      <c r="L9832" s="63"/>
      <c r="M9832" s="63"/>
      <c r="N9832" s="63"/>
      <c r="O9832" s="63"/>
      <c r="P9832" s="63"/>
      <c r="Q9832" s="63"/>
      <c r="R9832" s="63"/>
      <c r="S9832" s="63"/>
      <c r="T9832" s="63"/>
      <c r="U9832" s="63"/>
      <c r="V9832" s="63"/>
      <c r="W9832" s="63"/>
      <c r="X9832" s="63"/>
      <c r="Y9832" s="63"/>
      <c r="Z9832" s="62">
        <v>31403</v>
      </c>
      <c r="AA9832" s="62">
        <v>1533</v>
      </c>
      <c r="AB9832" s="62">
        <v>21.29</v>
      </c>
      <c r="AC9832" s="62">
        <v>5233.83</v>
      </c>
    </row>
    <row r="9833" spans="1:29" ht="30" x14ac:dyDescent="0.25">
      <c r="A9833" s="61" t="s">
        <v>342</v>
      </c>
      <c r="B9833" s="61" t="s">
        <v>343</v>
      </c>
      <c r="C9833" s="62">
        <v>2011</v>
      </c>
      <c r="D9833" s="61" t="s">
        <v>78</v>
      </c>
      <c r="E9833" s="62">
        <v>77</v>
      </c>
      <c r="F9833" s="62">
        <v>837760</v>
      </c>
      <c r="G9833" s="62">
        <v>129269</v>
      </c>
      <c r="H9833" s="62">
        <v>139.9</v>
      </c>
      <c r="I9833" s="62">
        <v>10880</v>
      </c>
      <c r="J9833" s="62">
        <v>779116.8</v>
      </c>
      <c r="K9833" s="62">
        <v>0</v>
      </c>
      <c r="L9833" s="63"/>
      <c r="M9833" s="63"/>
      <c r="N9833" s="63"/>
      <c r="O9833" s="63"/>
      <c r="P9833" s="63"/>
      <c r="Q9833" s="63"/>
      <c r="R9833" s="63"/>
      <c r="S9833" s="63"/>
      <c r="T9833" s="63"/>
      <c r="U9833" s="63"/>
      <c r="V9833" s="63"/>
      <c r="W9833" s="63"/>
      <c r="X9833" s="63"/>
      <c r="Y9833" s="63"/>
      <c r="Z9833" s="62">
        <v>1875360</v>
      </c>
      <c r="AA9833" s="62">
        <v>4541</v>
      </c>
      <c r="AB9833" s="62">
        <v>4.91</v>
      </c>
      <c r="AC9833" s="62">
        <v>24355.32</v>
      </c>
    </row>
    <row r="9834" spans="1:29" x14ac:dyDescent="0.25">
      <c r="A9834" s="61" t="s">
        <v>332</v>
      </c>
      <c r="B9834" s="61" t="s">
        <v>333</v>
      </c>
      <c r="C9834" s="62">
        <v>2011</v>
      </c>
      <c r="D9834" s="61" t="s">
        <v>135</v>
      </c>
      <c r="E9834" s="62">
        <v>50</v>
      </c>
      <c r="F9834" s="62">
        <v>56468</v>
      </c>
      <c r="G9834" s="62">
        <v>8880</v>
      </c>
      <c r="H9834" s="62">
        <v>14.8</v>
      </c>
      <c r="I9834" s="62">
        <v>1129.3599999999999</v>
      </c>
      <c r="J9834" s="62">
        <v>52515.24</v>
      </c>
      <c r="K9834" s="62">
        <v>430.65</v>
      </c>
      <c r="L9834" s="62">
        <v>786</v>
      </c>
      <c r="M9834" s="62">
        <v>1.31</v>
      </c>
      <c r="N9834" s="62">
        <v>8.61</v>
      </c>
      <c r="O9834" s="62">
        <v>5193.34</v>
      </c>
      <c r="P9834" s="63"/>
      <c r="Q9834" s="63"/>
      <c r="R9834" s="63"/>
      <c r="S9834" s="63"/>
      <c r="T9834" s="63"/>
      <c r="U9834" s="63"/>
      <c r="V9834" s="63"/>
      <c r="W9834" s="63"/>
      <c r="X9834" s="63"/>
      <c r="Y9834" s="63"/>
      <c r="Z9834" s="62">
        <v>432079</v>
      </c>
      <c r="AA9834" s="62">
        <v>48622</v>
      </c>
      <c r="AB9834" s="62">
        <v>81.040000000000006</v>
      </c>
      <c r="AC9834" s="62">
        <v>8641.58</v>
      </c>
    </row>
    <row r="9835" spans="1:29" x14ac:dyDescent="0.25">
      <c r="A9835" s="61" t="s">
        <v>212</v>
      </c>
      <c r="B9835" s="61" t="s">
        <v>213</v>
      </c>
      <c r="C9835" s="62">
        <v>2008</v>
      </c>
      <c r="D9835" s="61" t="s">
        <v>94</v>
      </c>
      <c r="E9835" s="62">
        <v>8</v>
      </c>
      <c r="F9835" s="62">
        <v>658</v>
      </c>
      <c r="G9835" s="62">
        <v>165</v>
      </c>
      <c r="H9835" s="62">
        <v>1.72</v>
      </c>
      <c r="I9835" s="62">
        <v>82.25</v>
      </c>
      <c r="J9835" s="62">
        <v>611.94000000000005</v>
      </c>
      <c r="K9835" s="62">
        <v>0</v>
      </c>
      <c r="L9835" s="62">
        <v>0</v>
      </c>
      <c r="M9835" s="62">
        <v>0</v>
      </c>
      <c r="N9835" s="63"/>
      <c r="O9835" s="63"/>
      <c r="P9835" s="63"/>
      <c r="Q9835" s="63"/>
      <c r="R9835" s="63"/>
      <c r="S9835" s="63"/>
      <c r="T9835" s="63"/>
      <c r="U9835" s="63"/>
      <c r="V9835" s="63"/>
      <c r="W9835" s="63"/>
      <c r="X9835" s="63"/>
      <c r="Y9835" s="63"/>
      <c r="Z9835" s="62">
        <v>56500</v>
      </c>
      <c r="AA9835" s="62">
        <v>4475</v>
      </c>
      <c r="AB9835" s="62">
        <v>46.61</v>
      </c>
      <c r="AC9835" s="62">
        <v>7062.5</v>
      </c>
    </row>
    <row r="9836" spans="1:29" x14ac:dyDescent="0.25">
      <c r="A9836" s="61" t="s">
        <v>200</v>
      </c>
      <c r="B9836" s="61" t="s">
        <v>201</v>
      </c>
      <c r="C9836" s="62">
        <v>2014</v>
      </c>
      <c r="D9836" s="61" t="s">
        <v>78</v>
      </c>
      <c r="E9836" s="62">
        <v>56</v>
      </c>
      <c r="F9836" s="62">
        <v>573749</v>
      </c>
      <c r="G9836" s="62">
        <v>90308</v>
      </c>
      <c r="H9836" s="62">
        <v>134.38999999999999</v>
      </c>
      <c r="I9836" s="62">
        <v>10245.52</v>
      </c>
      <c r="J9836" s="62">
        <v>533586.56999999995</v>
      </c>
      <c r="K9836" s="62">
        <v>0</v>
      </c>
      <c r="L9836" s="63"/>
      <c r="M9836" s="63"/>
      <c r="N9836" s="63"/>
      <c r="O9836" s="63"/>
      <c r="P9836" s="63"/>
      <c r="Q9836" s="63"/>
      <c r="R9836" s="63"/>
      <c r="S9836" s="63"/>
      <c r="T9836" s="63"/>
      <c r="U9836" s="63"/>
      <c r="V9836" s="63"/>
      <c r="W9836" s="63"/>
      <c r="X9836" s="63"/>
      <c r="Y9836" s="63"/>
      <c r="Z9836" s="62">
        <v>0</v>
      </c>
      <c r="AA9836" s="63"/>
      <c r="AB9836" s="63"/>
      <c r="AC9836" s="62">
        <v>0</v>
      </c>
    </row>
    <row r="9837" spans="1:29" x14ac:dyDescent="0.25">
      <c r="A9837" s="61" t="s">
        <v>229</v>
      </c>
      <c r="B9837" s="61" t="s">
        <v>230</v>
      </c>
      <c r="C9837" s="62">
        <v>2011</v>
      </c>
      <c r="D9837" s="61" t="s">
        <v>504</v>
      </c>
      <c r="E9837" s="62">
        <v>40</v>
      </c>
      <c r="F9837" s="62">
        <v>128098</v>
      </c>
      <c r="G9837" s="62">
        <v>19546</v>
      </c>
      <c r="H9837" s="62">
        <v>40.72</v>
      </c>
      <c r="I9837" s="62">
        <v>3202.45</v>
      </c>
      <c r="J9837" s="62">
        <v>119131.14</v>
      </c>
      <c r="K9837" s="62">
        <v>25114.45</v>
      </c>
      <c r="L9837" s="62">
        <v>31741</v>
      </c>
      <c r="M9837" s="62">
        <v>66.13</v>
      </c>
      <c r="N9837" s="62">
        <v>627.86</v>
      </c>
      <c r="O9837" s="62">
        <v>302862.71000000002</v>
      </c>
      <c r="P9837" s="63"/>
      <c r="Q9837" s="63"/>
      <c r="R9837" s="63"/>
      <c r="S9837" s="63"/>
      <c r="T9837" s="63"/>
      <c r="U9837" s="63"/>
      <c r="V9837" s="63"/>
      <c r="W9837" s="63"/>
      <c r="X9837" s="63"/>
      <c r="Y9837" s="63"/>
      <c r="Z9837" s="62">
        <v>548400</v>
      </c>
      <c r="AA9837" s="62">
        <v>14201</v>
      </c>
      <c r="AB9837" s="62">
        <v>29.59</v>
      </c>
      <c r="AC9837" s="62">
        <v>13710</v>
      </c>
    </row>
    <row r="9838" spans="1:29" x14ac:dyDescent="0.25">
      <c r="A9838" s="61" t="s">
        <v>155</v>
      </c>
      <c r="B9838" s="61" t="s">
        <v>156</v>
      </c>
      <c r="C9838" s="62">
        <v>2011</v>
      </c>
      <c r="D9838" s="61" t="s">
        <v>89</v>
      </c>
      <c r="E9838" s="62">
        <v>30</v>
      </c>
      <c r="F9838" s="62">
        <v>94480</v>
      </c>
      <c r="G9838" s="62">
        <v>19845</v>
      </c>
      <c r="H9838" s="62">
        <v>55.13</v>
      </c>
      <c r="I9838" s="62">
        <v>3149.33</v>
      </c>
      <c r="J9838" s="62">
        <v>87866.4</v>
      </c>
      <c r="K9838" s="62">
        <v>2584.87</v>
      </c>
      <c r="L9838" s="62">
        <v>4561</v>
      </c>
      <c r="M9838" s="62">
        <v>12.67</v>
      </c>
      <c r="N9838" s="62">
        <v>86.16</v>
      </c>
      <c r="O9838" s="62">
        <v>31171.71</v>
      </c>
      <c r="P9838" s="63"/>
      <c r="Q9838" s="63"/>
      <c r="R9838" s="63"/>
      <c r="S9838" s="63"/>
      <c r="T9838" s="63"/>
      <c r="U9838" s="63"/>
      <c r="V9838" s="63"/>
      <c r="W9838" s="63"/>
      <c r="X9838" s="63"/>
      <c r="Y9838" s="63"/>
      <c r="Z9838" s="62">
        <v>97.71</v>
      </c>
      <c r="AA9838" s="62">
        <v>5307</v>
      </c>
      <c r="AB9838" s="62">
        <v>14.74</v>
      </c>
      <c r="AC9838" s="62">
        <v>3.26</v>
      </c>
    </row>
    <row r="9839" spans="1:29" x14ac:dyDescent="0.25">
      <c r="A9839" s="61" t="s">
        <v>540</v>
      </c>
      <c r="B9839" s="61" t="s">
        <v>541</v>
      </c>
      <c r="C9839" s="62">
        <v>2008</v>
      </c>
      <c r="D9839" s="61" t="s">
        <v>78</v>
      </c>
      <c r="E9839" s="62">
        <v>44</v>
      </c>
      <c r="F9839" s="62">
        <v>334361</v>
      </c>
      <c r="G9839" s="62">
        <v>44005</v>
      </c>
      <c r="H9839" s="62">
        <v>83.34</v>
      </c>
      <c r="I9839" s="62">
        <v>7599.11</v>
      </c>
      <c r="J9839" s="62">
        <v>310955.73</v>
      </c>
      <c r="K9839" s="62">
        <v>0</v>
      </c>
      <c r="L9839" s="63"/>
      <c r="M9839" s="63"/>
      <c r="N9839" s="63"/>
      <c r="O9839" s="63"/>
      <c r="P9839" s="63"/>
      <c r="Q9839" s="63"/>
      <c r="R9839" s="63"/>
      <c r="S9839" s="63"/>
      <c r="T9839" s="63"/>
      <c r="U9839" s="63"/>
      <c r="V9839" s="63"/>
      <c r="W9839" s="63"/>
      <c r="X9839" s="63"/>
      <c r="Y9839" s="63"/>
      <c r="Z9839" s="62">
        <v>196800</v>
      </c>
      <c r="AA9839" s="62">
        <v>10588</v>
      </c>
      <c r="AB9839" s="62">
        <v>20.05</v>
      </c>
      <c r="AC9839" s="62">
        <v>4472.7299999999996</v>
      </c>
    </row>
    <row r="9840" spans="1:29" ht="45" x14ac:dyDescent="0.25">
      <c r="A9840" s="61" t="s">
        <v>214</v>
      </c>
      <c r="B9840" s="61" t="s">
        <v>215</v>
      </c>
      <c r="C9840" s="62">
        <v>2007</v>
      </c>
      <c r="D9840" s="61" t="s">
        <v>89</v>
      </c>
      <c r="E9840" s="62">
        <v>100</v>
      </c>
      <c r="F9840" s="62">
        <v>324730</v>
      </c>
      <c r="G9840" s="62">
        <v>61678</v>
      </c>
      <c r="H9840" s="62">
        <v>51.4</v>
      </c>
      <c r="I9840" s="62">
        <v>3247.3</v>
      </c>
      <c r="J9840" s="62">
        <v>301998.90000000002</v>
      </c>
      <c r="K9840" s="62">
        <v>53191.08</v>
      </c>
      <c r="L9840" s="62">
        <v>80355</v>
      </c>
      <c r="M9840" s="62">
        <v>66.959999999999994</v>
      </c>
      <c r="N9840" s="62">
        <v>531.91</v>
      </c>
      <c r="O9840" s="62">
        <v>641447.15</v>
      </c>
      <c r="P9840" s="63"/>
      <c r="Q9840" s="63"/>
      <c r="R9840" s="63"/>
      <c r="S9840" s="63"/>
      <c r="T9840" s="63"/>
      <c r="U9840" s="63"/>
      <c r="V9840" s="63"/>
      <c r="W9840" s="63"/>
      <c r="X9840" s="63"/>
      <c r="Y9840" s="63"/>
      <c r="Z9840" s="62">
        <v>5025</v>
      </c>
      <c r="AA9840" s="62">
        <v>17354</v>
      </c>
      <c r="AB9840" s="62">
        <v>14.46</v>
      </c>
      <c r="AC9840" s="62">
        <v>50.25</v>
      </c>
    </row>
    <row r="9841" spans="1:29" ht="30" x14ac:dyDescent="0.25">
      <c r="A9841" s="61" t="s">
        <v>317</v>
      </c>
      <c r="B9841" s="61" t="s">
        <v>318</v>
      </c>
      <c r="C9841" s="62">
        <v>2004</v>
      </c>
      <c r="D9841" s="61" t="s">
        <v>78</v>
      </c>
      <c r="E9841" s="62">
        <v>56</v>
      </c>
      <c r="F9841" s="62">
        <v>583600</v>
      </c>
      <c r="G9841" s="62">
        <v>62160</v>
      </c>
      <c r="H9841" s="62">
        <v>92.5</v>
      </c>
      <c r="I9841" s="62">
        <v>10421.43</v>
      </c>
      <c r="J9841" s="62">
        <v>542748</v>
      </c>
      <c r="K9841" s="62">
        <v>0</v>
      </c>
      <c r="L9841" s="63"/>
      <c r="M9841" s="63"/>
      <c r="N9841" s="63"/>
      <c r="O9841" s="63"/>
      <c r="P9841" s="63"/>
      <c r="Q9841" s="63"/>
      <c r="R9841" s="63"/>
      <c r="S9841" s="63"/>
      <c r="T9841" s="63"/>
      <c r="U9841" s="63"/>
      <c r="V9841" s="63"/>
      <c r="W9841" s="63"/>
      <c r="X9841" s="63"/>
      <c r="Y9841" s="63"/>
      <c r="Z9841" s="62">
        <v>867651</v>
      </c>
      <c r="AA9841" s="62">
        <v>3950</v>
      </c>
      <c r="AB9841" s="62">
        <v>5.88</v>
      </c>
      <c r="AC9841" s="62">
        <v>15493.77</v>
      </c>
    </row>
    <row r="9842" spans="1:29" x14ac:dyDescent="0.25">
      <c r="A9842" s="61" t="s">
        <v>253</v>
      </c>
      <c r="B9842" s="61" t="s">
        <v>254</v>
      </c>
      <c r="C9842" s="62">
        <v>2003</v>
      </c>
      <c r="D9842" s="61" t="s">
        <v>89</v>
      </c>
      <c r="E9842" s="62">
        <v>55</v>
      </c>
      <c r="F9842" s="62">
        <v>224849</v>
      </c>
      <c r="G9842" s="62">
        <v>10001</v>
      </c>
      <c r="H9842" s="62">
        <v>15.15</v>
      </c>
      <c r="I9842" s="62">
        <v>4088.16</v>
      </c>
      <c r="J9842" s="62">
        <v>209109.57</v>
      </c>
      <c r="K9842" s="62">
        <v>12136.76</v>
      </c>
      <c r="L9842" s="62">
        <v>14300</v>
      </c>
      <c r="M9842" s="62">
        <v>21.67</v>
      </c>
      <c r="N9842" s="62">
        <v>220.67</v>
      </c>
      <c r="O9842" s="62">
        <v>146360.84</v>
      </c>
      <c r="P9842" s="63"/>
      <c r="Q9842" s="63"/>
      <c r="R9842" s="63"/>
      <c r="S9842" s="63"/>
      <c r="T9842" s="63"/>
      <c r="U9842" s="63"/>
      <c r="V9842" s="63"/>
      <c r="W9842" s="63"/>
      <c r="X9842" s="63"/>
      <c r="Y9842" s="63"/>
      <c r="Z9842" s="62">
        <v>94070</v>
      </c>
      <c r="AA9842" s="62">
        <v>3392</v>
      </c>
      <c r="AB9842" s="62">
        <v>5.14</v>
      </c>
      <c r="AC9842" s="62">
        <v>1710.36</v>
      </c>
    </row>
    <row r="9843" spans="1:29" ht="30" x14ac:dyDescent="0.25">
      <c r="A9843" s="61" t="s">
        <v>182</v>
      </c>
      <c r="B9843" s="61" t="s">
        <v>183</v>
      </c>
      <c r="C9843" s="62">
        <v>2012</v>
      </c>
      <c r="D9843" s="61" t="s">
        <v>78</v>
      </c>
      <c r="E9843" s="62">
        <v>29</v>
      </c>
      <c r="F9843" s="62">
        <v>71159</v>
      </c>
      <c r="G9843" s="62">
        <v>8867</v>
      </c>
      <c r="H9843" s="62">
        <v>25.48</v>
      </c>
      <c r="I9843" s="62">
        <v>2453.7600000000002</v>
      </c>
      <c r="J9843" s="62">
        <v>66177.87</v>
      </c>
      <c r="K9843" s="62">
        <v>9736.18</v>
      </c>
      <c r="L9843" s="62">
        <v>11866</v>
      </c>
      <c r="M9843" s="62">
        <v>34.1</v>
      </c>
      <c r="N9843" s="62">
        <v>335.73</v>
      </c>
      <c r="O9843" s="62">
        <v>117411.5</v>
      </c>
      <c r="P9843" s="63"/>
      <c r="Q9843" s="63"/>
      <c r="R9843" s="63"/>
      <c r="S9843" s="63"/>
      <c r="T9843" s="63"/>
      <c r="U9843" s="63"/>
      <c r="V9843" s="63"/>
      <c r="W9843" s="63"/>
      <c r="X9843" s="63"/>
      <c r="Y9843" s="63"/>
      <c r="Z9843" s="62">
        <v>89144</v>
      </c>
      <c r="AA9843" s="62">
        <v>9770</v>
      </c>
      <c r="AB9843" s="62">
        <v>28.07</v>
      </c>
      <c r="AC9843" s="62">
        <v>3073.93</v>
      </c>
    </row>
    <row r="9844" spans="1:29" ht="30" x14ac:dyDescent="0.25">
      <c r="A9844" s="61" t="s">
        <v>363</v>
      </c>
      <c r="B9844" s="61" t="s">
        <v>364</v>
      </c>
      <c r="C9844" s="62">
        <v>2018</v>
      </c>
      <c r="D9844" s="61" t="s">
        <v>99</v>
      </c>
      <c r="E9844" s="62">
        <v>60</v>
      </c>
      <c r="F9844" s="62">
        <v>120812</v>
      </c>
      <c r="G9844" s="62">
        <v>20797</v>
      </c>
      <c r="H9844" s="62">
        <v>28.88</v>
      </c>
      <c r="I9844" s="62">
        <v>2013.53</v>
      </c>
      <c r="J9844" s="62">
        <v>112355.16</v>
      </c>
      <c r="K9844" s="62">
        <v>6045.26</v>
      </c>
      <c r="L9844" s="62">
        <v>5264</v>
      </c>
      <c r="M9844" s="62">
        <v>7.31</v>
      </c>
      <c r="N9844" s="62">
        <v>100.75</v>
      </c>
      <c r="O9844" s="62">
        <v>72901.539999999994</v>
      </c>
      <c r="P9844" s="63"/>
      <c r="Q9844" s="63"/>
      <c r="R9844" s="63"/>
      <c r="S9844" s="63"/>
      <c r="T9844" s="63"/>
      <c r="U9844" s="63"/>
      <c r="V9844" s="63"/>
      <c r="W9844" s="63"/>
      <c r="X9844" s="63"/>
      <c r="Y9844" s="63"/>
      <c r="Z9844" s="62">
        <v>0</v>
      </c>
      <c r="AA9844" s="63"/>
      <c r="AB9844" s="63"/>
      <c r="AC9844" s="62">
        <v>0</v>
      </c>
    </row>
    <row r="9845" spans="1:29" x14ac:dyDescent="0.25">
      <c r="A9845" s="61" t="s">
        <v>328</v>
      </c>
      <c r="B9845" s="61" t="s">
        <v>329</v>
      </c>
      <c r="C9845" s="62">
        <v>2004</v>
      </c>
      <c r="D9845" s="61" t="s">
        <v>94</v>
      </c>
      <c r="E9845" s="62">
        <v>3</v>
      </c>
      <c r="F9845" s="63"/>
      <c r="G9845" s="63"/>
      <c r="H9845" s="63"/>
      <c r="I9845" s="63"/>
      <c r="J9845" s="63"/>
      <c r="K9845" s="62">
        <v>0</v>
      </c>
      <c r="L9845" s="63"/>
      <c r="M9845" s="63"/>
      <c r="N9845" s="63"/>
      <c r="O9845" s="63"/>
      <c r="P9845" s="63"/>
      <c r="Q9845" s="63"/>
      <c r="R9845" s="63"/>
      <c r="S9845" s="63"/>
      <c r="T9845" s="63"/>
      <c r="U9845" s="63"/>
      <c r="V9845" s="63"/>
      <c r="W9845" s="63"/>
      <c r="X9845" s="63"/>
      <c r="Y9845" s="63"/>
      <c r="Z9845" s="62">
        <v>3078.67</v>
      </c>
      <c r="AA9845" s="62">
        <v>5402</v>
      </c>
      <c r="AB9845" s="62">
        <v>150.06</v>
      </c>
      <c r="AC9845" s="62">
        <v>1026.22</v>
      </c>
    </row>
    <row r="9846" spans="1:29" x14ac:dyDescent="0.25">
      <c r="A9846" s="61" t="s">
        <v>222</v>
      </c>
      <c r="B9846" s="61" t="s">
        <v>223</v>
      </c>
      <c r="C9846" s="62">
        <v>2007</v>
      </c>
      <c r="D9846" s="61" t="s">
        <v>78</v>
      </c>
      <c r="E9846" s="62">
        <v>40</v>
      </c>
      <c r="F9846" s="62">
        <v>120339</v>
      </c>
      <c r="G9846" s="62">
        <v>19104</v>
      </c>
      <c r="H9846" s="62">
        <v>39.799999999999997</v>
      </c>
      <c r="I9846" s="62">
        <v>3008.48</v>
      </c>
      <c r="J9846" s="62">
        <v>111915.27</v>
      </c>
      <c r="K9846" s="62">
        <v>0</v>
      </c>
      <c r="L9846" s="63"/>
      <c r="M9846" s="63"/>
      <c r="N9846" s="63"/>
      <c r="O9846" s="63"/>
      <c r="P9846" s="63"/>
      <c r="Q9846" s="63"/>
      <c r="R9846" s="63"/>
      <c r="S9846" s="63"/>
      <c r="T9846" s="63"/>
      <c r="U9846" s="63"/>
      <c r="V9846" s="63"/>
      <c r="W9846" s="63"/>
      <c r="X9846" s="63"/>
      <c r="Y9846" s="63"/>
      <c r="Z9846" s="62">
        <v>74225.72</v>
      </c>
      <c r="AA9846" s="62">
        <v>9486</v>
      </c>
      <c r="AB9846" s="62">
        <v>19.760000000000002</v>
      </c>
      <c r="AC9846" s="62">
        <v>1855.64</v>
      </c>
    </row>
    <row r="9847" spans="1:29" ht="30" x14ac:dyDescent="0.25">
      <c r="A9847" s="61" t="s">
        <v>480</v>
      </c>
      <c r="B9847" s="61" t="s">
        <v>481</v>
      </c>
      <c r="C9847" s="62">
        <v>2013</v>
      </c>
      <c r="D9847" s="61" t="s">
        <v>78</v>
      </c>
      <c r="E9847" s="62">
        <v>40</v>
      </c>
      <c r="F9847" s="62">
        <v>343300</v>
      </c>
      <c r="G9847" s="62">
        <v>53391</v>
      </c>
      <c r="H9847" s="62">
        <v>111.23</v>
      </c>
      <c r="I9847" s="62">
        <v>8582.5</v>
      </c>
      <c r="J9847" s="62">
        <v>319269</v>
      </c>
      <c r="K9847" s="62">
        <v>0</v>
      </c>
      <c r="L9847" s="63"/>
      <c r="M9847" s="63"/>
      <c r="N9847" s="63"/>
      <c r="O9847" s="63"/>
      <c r="P9847" s="63"/>
      <c r="Q9847" s="63"/>
      <c r="R9847" s="63"/>
      <c r="S9847" s="63"/>
      <c r="T9847" s="63"/>
      <c r="U9847" s="63"/>
      <c r="V9847" s="63"/>
      <c r="W9847" s="63"/>
      <c r="X9847" s="63"/>
      <c r="Y9847" s="63"/>
      <c r="Z9847" s="62">
        <v>1404.59</v>
      </c>
      <c r="AA9847" s="62">
        <v>14476</v>
      </c>
      <c r="AB9847" s="62">
        <v>30.16</v>
      </c>
      <c r="AC9847" s="62">
        <v>35.11</v>
      </c>
    </row>
    <row r="9848" spans="1:29" ht="30" x14ac:dyDescent="0.25">
      <c r="A9848" s="61" t="s">
        <v>367</v>
      </c>
      <c r="B9848" s="61" t="s">
        <v>368</v>
      </c>
      <c r="C9848" s="62">
        <v>2018</v>
      </c>
      <c r="D9848" s="61" t="s">
        <v>150</v>
      </c>
      <c r="E9848" s="62">
        <v>8</v>
      </c>
      <c r="F9848" s="63"/>
      <c r="G9848" s="63"/>
      <c r="H9848" s="63"/>
      <c r="I9848" s="63"/>
      <c r="J9848" s="63"/>
      <c r="K9848" s="62">
        <v>0</v>
      </c>
      <c r="L9848" s="63"/>
      <c r="M9848" s="63"/>
      <c r="N9848" s="63"/>
      <c r="O9848" s="63"/>
      <c r="P9848" s="63"/>
      <c r="Q9848" s="63"/>
      <c r="R9848" s="63"/>
      <c r="S9848" s="63"/>
      <c r="T9848" s="63"/>
      <c r="U9848" s="63"/>
      <c r="V9848" s="63"/>
      <c r="W9848" s="63"/>
      <c r="X9848" s="63"/>
      <c r="Y9848" s="63"/>
      <c r="Z9848" s="62">
        <v>0</v>
      </c>
      <c r="AA9848" s="63"/>
      <c r="AB9848" s="63"/>
      <c r="AC9848" s="62">
        <v>0</v>
      </c>
    </row>
    <row r="9849" spans="1:29" ht="60" x14ac:dyDescent="0.25">
      <c r="A9849" s="61" t="s">
        <v>567</v>
      </c>
      <c r="B9849" s="61" t="s">
        <v>568</v>
      </c>
      <c r="C9849" s="62">
        <v>2011</v>
      </c>
      <c r="D9849" s="61" t="s">
        <v>78</v>
      </c>
      <c r="E9849" s="62">
        <v>36</v>
      </c>
      <c r="F9849" s="62">
        <v>155261</v>
      </c>
      <c r="G9849" s="62">
        <v>26682</v>
      </c>
      <c r="H9849" s="62">
        <v>61.76</v>
      </c>
      <c r="I9849" s="62">
        <v>4312.8100000000004</v>
      </c>
      <c r="J9849" s="62">
        <v>144392.73000000001</v>
      </c>
      <c r="K9849" s="62">
        <v>0</v>
      </c>
      <c r="L9849" s="63"/>
      <c r="M9849" s="63"/>
      <c r="N9849" s="63"/>
      <c r="O9849" s="63"/>
      <c r="P9849" s="62">
        <v>15001</v>
      </c>
      <c r="Q9849" s="62">
        <v>27805</v>
      </c>
      <c r="R9849" s="62">
        <v>64.36</v>
      </c>
      <c r="S9849" s="62">
        <v>416</v>
      </c>
      <c r="T9849" s="62">
        <v>190047.67</v>
      </c>
      <c r="U9849" s="63"/>
      <c r="V9849" s="63"/>
      <c r="W9849" s="63"/>
      <c r="X9849" s="63"/>
      <c r="Y9849" s="63"/>
      <c r="Z9849" s="62">
        <v>0</v>
      </c>
      <c r="AA9849" s="63"/>
      <c r="AB9849" s="63"/>
      <c r="AC9849" s="62">
        <v>0</v>
      </c>
    </row>
    <row r="9850" spans="1:29" x14ac:dyDescent="0.25">
      <c r="A9850" s="61" t="s">
        <v>332</v>
      </c>
      <c r="B9850" s="61" t="s">
        <v>333</v>
      </c>
      <c r="C9850" s="62">
        <v>2006</v>
      </c>
      <c r="D9850" s="61" t="s">
        <v>72</v>
      </c>
      <c r="E9850" s="62">
        <v>74</v>
      </c>
      <c r="F9850" s="62">
        <v>395978</v>
      </c>
      <c r="G9850" s="62">
        <v>59798</v>
      </c>
      <c r="H9850" s="62">
        <v>67.34</v>
      </c>
      <c r="I9850" s="62">
        <v>5351.05</v>
      </c>
      <c r="J9850" s="62">
        <v>368259.54</v>
      </c>
      <c r="K9850" s="62">
        <v>25631.43</v>
      </c>
      <c r="L9850" s="62">
        <v>37257</v>
      </c>
      <c r="M9850" s="62">
        <v>41.96</v>
      </c>
      <c r="N9850" s="62">
        <v>346.37</v>
      </c>
      <c r="O9850" s="62">
        <v>309097.05</v>
      </c>
      <c r="P9850" s="63"/>
      <c r="Q9850" s="63"/>
      <c r="R9850" s="63"/>
      <c r="S9850" s="63"/>
      <c r="T9850" s="63"/>
      <c r="U9850" s="63"/>
      <c r="V9850" s="63"/>
      <c r="W9850" s="63"/>
      <c r="X9850" s="63"/>
      <c r="Y9850" s="63"/>
      <c r="Z9850" s="62">
        <v>92365</v>
      </c>
      <c r="AA9850" s="62">
        <v>6027</v>
      </c>
      <c r="AB9850" s="62">
        <v>6.79</v>
      </c>
      <c r="AC9850" s="62">
        <v>1248.18</v>
      </c>
    </row>
    <row r="9851" spans="1:29" x14ac:dyDescent="0.25">
      <c r="A9851" s="61" t="s">
        <v>140</v>
      </c>
      <c r="B9851" s="61" t="s">
        <v>141</v>
      </c>
      <c r="C9851" s="62">
        <v>2015</v>
      </c>
      <c r="D9851" s="61" t="s">
        <v>86</v>
      </c>
      <c r="E9851" s="62">
        <v>78</v>
      </c>
      <c r="F9851" s="62">
        <v>78936</v>
      </c>
      <c r="G9851" s="62">
        <v>14626</v>
      </c>
      <c r="H9851" s="62">
        <v>15.63</v>
      </c>
      <c r="I9851" s="62">
        <v>1012</v>
      </c>
      <c r="J9851" s="62">
        <v>73410.48</v>
      </c>
      <c r="K9851" s="62">
        <v>46074.68</v>
      </c>
      <c r="L9851" s="62">
        <v>60411</v>
      </c>
      <c r="M9851" s="62">
        <v>64.540000000000006</v>
      </c>
      <c r="N9851" s="62">
        <v>590.70000000000005</v>
      </c>
      <c r="O9851" s="62">
        <v>555628.44999999995</v>
      </c>
      <c r="P9851" s="63"/>
      <c r="Q9851" s="63"/>
      <c r="R9851" s="63"/>
      <c r="S9851" s="63"/>
      <c r="T9851" s="63"/>
      <c r="U9851" s="63"/>
      <c r="V9851" s="63"/>
      <c r="W9851" s="63"/>
      <c r="X9851" s="63"/>
      <c r="Y9851" s="63"/>
      <c r="Z9851" s="62">
        <v>5280</v>
      </c>
      <c r="AA9851" s="62">
        <v>60331</v>
      </c>
      <c r="AB9851" s="62">
        <v>64.459999999999994</v>
      </c>
      <c r="AC9851" s="62">
        <v>67.69</v>
      </c>
    </row>
    <row r="9852" spans="1:29" ht="30" x14ac:dyDescent="0.25">
      <c r="A9852" s="61" t="s">
        <v>287</v>
      </c>
      <c r="B9852" s="61" t="s">
        <v>288</v>
      </c>
      <c r="C9852" s="62">
        <v>2011</v>
      </c>
      <c r="D9852" s="61" t="s">
        <v>298</v>
      </c>
      <c r="E9852" s="62">
        <v>12</v>
      </c>
      <c r="F9852" s="62">
        <v>3304</v>
      </c>
      <c r="G9852" s="62">
        <v>484</v>
      </c>
      <c r="H9852" s="62">
        <v>3.36</v>
      </c>
      <c r="I9852" s="62">
        <v>275.33</v>
      </c>
      <c r="J9852" s="62">
        <v>3072.72</v>
      </c>
      <c r="K9852" s="62">
        <v>144</v>
      </c>
      <c r="L9852" s="62">
        <v>849</v>
      </c>
      <c r="M9852" s="62">
        <v>5.9</v>
      </c>
      <c r="N9852" s="62">
        <v>12</v>
      </c>
      <c r="O9852" s="62">
        <v>1736.54</v>
      </c>
      <c r="P9852" s="63"/>
      <c r="Q9852" s="63"/>
      <c r="R9852" s="63"/>
      <c r="S9852" s="63"/>
      <c r="T9852" s="63"/>
      <c r="U9852" s="63"/>
      <c r="V9852" s="63"/>
      <c r="W9852" s="63"/>
      <c r="X9852" s="63"/>
      <c r="Y9852" s="63"/>
      <c r="Z9852" s="62">
        <v>83660</v>
      </c>
      <c r="AA9852" s="62">
        <v>7171</v>
      </c>
      <c r="AB9852" s="62">
        <v>49.8</v>
      </c>
      <c r="AC9852" s="62">
        <v>6971.67</v>
      </c>
    </row>
    <row r="9853" spans="1:29" ht="30" x14ac:dyDescent="0.25">
      <c r="A9853" s="61" t="s">
        <v>342</v>
      </c>
      <c r="B9853" s="61" t="s">
        <v>343</v>
      </c>
      <c r="C9853" s="62">
        <v>2018</v>
      </c>
      <c r="D9853" s="61" t="s">
        <v>78</v>
      </c>
      <c r="E9853" s="62">
        <v>77</v>
      </c>
      <c r="F9853" s="62">
        <v>437720</v>
      </c>
      <c r="G9853" s="62">
        <v>90157</v>
      </c>
      <c r="H9853" s="62">
        <v>97.57</v>
      </c>
      <c r="I9853" s="62">
        <v>5684.68</v>
      </c>
      <c r="J9853" s="62">
        <v>407079.6</v>
      </c>
      <c r="K9853" s="62">
        <v>0</v>
      </c>
      <c r="L9853" s="63"/>
      <c r="M9853" s="63"/>
      <c r="N9853" s="63"/>
      <c r="O9853" s="63"/>
      <c r="P9853" s="63"/>
      <c r="Q9853" s="63"/>
      <c r="R9853" s="63"/>
      <c r="S9853" s="63"/>
      <c r="T9853" s="63"/>
      <c r="U9853" s="63"/>
      <c r="V9853" s="63"/>
      <c r="W9853" s="63"/>
      <c r="X9853" s="63"/>
      <c r="Y9853" s="63"/>
      <c r="Z9853" s="62">
        <v>44201</v>
      </c>
      <c r="AA9853" s="62">
        <v>4841</v>
      </c>
      <c r="AB9853" s="62">
        <v>5.24</v>
      </c>
      <c r="AC9853" s="62">
        <v>574.04</v>
      </c>
    </row>
    <row r="9854" spans="1:29" ht="30" x14ac:dyDescent="0.25">
      <c r="A9854" s="61" t="s">
        <v>391</v>
      </c>
      <c r="B9854" s="61" t="s">
        <v>392</v>
      </c>
      <c r="C9854" s="62">
        <v>2018</v>
      </c>
      <c r="D9854" s="61" t="s">
        <v>94</v>
      </c>
      <c r="E9854" s="62">
        <v>48</v>
      </c>
      <c r="F9854" s="63"/>
      <c r="G9854" s="63"/>
      <c r="H9854" s="63"/>
      <c r="I9854" s="63"/>
      <c r="J9854" s="63"/>
      <c r="K9854" s="62">
        <v>0</v>
      </c>
      <c r="L9854" s="63"/>
      <c r="M9854" s="63"/>
      <c r="N9854" s="63"/>
      <c r="O9854" s="63"/>
      <c r="P9854" s="63"/>
      <c r="Q9854" s="63"/>
      <c r="R9854" s="63"/>
      <c r="S9854" s="63"/>
      <c r="T9854" s="63"/>
      <c r="U9854" s="63"/>
      <c r="V9854" s="63"/>
      <c r="W9854" s="63"/>
      <c r="X9854" s="63"/>
      <c r="Y9854" s="63"/>
      <c r="Z9854" s="62">
        <v>390</v>
      </c>
      <c r="AA9854" s="62">
        <v>4728</v>
      </c>
      <c r="AB9854" s="62">
        <v>8.2100000000000009</v>
      </c>
      <c r="AC9854" s="62">
        <v>8.1300000000000008</v>
      </c>
    </row>
    <row r="9855" spans="1:29" x14ac:dyDescent="0.25">
      <c r="A9855" s="61" t="s">
        <v>411</v>
      </c>
      <c r="B9855" s="61" t="s">
        <v>412</v>
      </c>
      <c r="C9855" s="62">
        <v>2014</v>
      </c>
      <c r="D9855" s="61" t="s">
        <v>75</v>
      </c>
      <c r="E9855" s="62">
        <v>7</v>
      </c>
      <c r="F9855" s="62">
        <v>6202</v>
      </c>
      <c r="G9855" s="62">
        <v>1388</v>
      </c>
      <c r="H9855" s="62">
        <v>16.52</v>
      </c>
      <c r="I9855" s="62">
        <v>886</v>
      </c>
      <c r="J9855" s="62">
        <v>5767.86</v>
      </c>
      <c r="K9855" s="62">
        <v>0</v>
      </c>
      <c r="L9855" s="63"/>
      <c r="M9855" s="63"/>
      <c r="N9855" s="63"/>
      <c r="O9855" s="63"/>
      <c r="P9855" s="63"/>
      <c r="Q9855" s="63"/>
      <c r="R9855" s="63"/>
      <c r="S9855" s="63"/>
      <c r="T9855" s="63"/>
      <c r="U9855" s="63"/>
      <c r="V9855" s="63"/>
      <c r="W9855" s="63"/>
      <c r="X9855" s="63"/>
      <c r="Y9855" s="63"/>
      <c r="Z9855" s="62">
        <v>494.62</v>
      </c>
      <c r="AA9855" s="62">
        <v>1902</v>
      </c>
      <c r="AB9855" s="62">
        <v>22.64</v>
      </c>
      <c r="AC9855" s="62">
        <v>70.66</v>
      </c>
    </row>
    <row r="9856" spans="1:29" x14ac:dyDescent="0.25">
      <c r="A9856" s="61" t="s">
        <v>522</v>
      </c>
      <c r="B9856" s="61" t="s">
        <v>523</v>
      </c>
      <c r="C9856" s="62">
        <v>2009</v>
      </c>
      <c r="D9856" s="61" t="s">
        <v>78</v>
      </c>
      <c r="E9856" s="62">
        <v>56</v>
      </c>
      <c r="F9856" s="62">
        <v>170943</v>
      </c>
      <c r="G9856" s="62">
        <v>33769</v>
      </c>
      <c r="H9856" s="62">
        <v>50.25</v>
      </c>
      <c r="I9856" s="62">
        <v>3052.55</v>
      </c>
      <c r="J9856" s="62">
        <v>158976.99</v>
      </c>
      <c r="K9856" s="62">
        <v>22476.58</v>
      </c>
      <c r="L9856" s="62">
        <v>38457</v>
      </c>
      <c r="M9856" s="62">
        <v>57.23</v>
      </c>
      <c r="N9856" s="62">
        <v>401.37</v>
      </c>
      <c r="O9856" s="62">
        <v>271051.84000000003</v>
      </c>
      <c r="P9856" s="63"/>
      <c r="Q9856" s="63"/>
      <c r="R9856" s="63"/>
      <c r="S9856" s="63"/>
      <c r="T9856" s="63"/>
      <c r="U9856" s="63"/>
      <c r="V9856" s="63"/>
      <c r="W9856" s="63"/>
      <c r="X9856" s="63"/>
      <c r="Y9856" s="63"/>
      <c r="Z9856" s="62">
        <v>214795</v>
      </c>
      <c r="AA9856" s="62">
        <v>29166</v>
      </c>
      <c r="AB9856" s="62">
        <v>43.4</v>
      </c>
      <c r="AC9856" s="62">
        <v>3835.63</v>
      </c>
    </row>
    <row r="9857" spans="1:29" x14ac:dyDescent="0.25">
      <c r="A9857" s="61" t="s">
        <v>279</v>
      </c>
      <c r="B9857" s="61" t="s">
        <v>280</v>
      </c>
      <c r="C9857" s="62">
        <v>2006</v>
      </c>
      <c r="D9857" s="61" t="s">
        <v>86</v>
      </c>
      <c r="E9857" s="62">
        <v>22</v>
      </c>
      <c r="F9857" s="62">
        <v>7003</v>
      </c>
      <c r="G9857" s="62">
        <v>1537</v>
      </c>
      <c r="H9857" s="62">
        <v>5.82</v>
      </c>
      <c r="I9857" s="62">
        <v>318.32</v>
      </c>
      <c r="J9857" s="62">
        <v>6512.79</v>
      </c>
      <c r="K9857" s="62">
        <v>257.02999999999997</v>
      </c>
      <c r="L9857" s="62">
        <v>477</v>
      </c>
      <c r="M9857" s="62">
        <v>1.81</v>
      </c>
      <c r="N9857" s="62">
        <v>11.68</v>
      </c>
      <c r="O9857" s="62">
        <v>3099.63</v>
      </c>
      <c r="P9857" s="63"/>
      <c r="Q9857" s="63"/>
      <c r="R9857" s="63"/>
      <c r="S9857" s="63"/>
      <c r="T9857" s="63"/>
      <c r="U9857" s="63"/>
      <c r="V9857" s="63"/>
      <c r="W9857" s="63"/>
      <c r="X9857" s="63"/>
      <c r="Y9857" s="63"/>
      <c r="Z9857" s="62">
        <v>75108.88</v>
      </c>
      <c r="AA9857" s="62">
        <v>8791</v>
      </c>
      <c r="AB9857" s="62">
        <v>33.299999999999997</v>
      </c>
      <c r="AC9857" s="62">
        <v>3414.04</v>
      </c>
    </row>
    <row r="9858" spans="1:29" x14ac:dyDescent="0.25">
      <c r="A9858" s="61" t="s">
        <v>102</v>
      </c>
      <c r="B9858" s="61" t="s">
        <v>103</v>
      </c>
      <c r="C9858" s="62">
        <v>2017</v>
      </c>
      <c r="D9858" s="61" t="s">
        <v>511</v>
      </c>
      <c r="E9858" s="62">
        <v>18</v>
      </c>
      <c r="F9858" s="62">
        <v>1098</v>
      </c>
      <c r="G9858" s="62">
        <v>225</v>
      </c>
      <c r="H9858" s="62">
        <v>1.04</v>
      </c>
      <c r="I9858" s="62">
        <v>61</v>
      </c>
      <c r="J9858" s="62">
        <v>1021.14</v>
      </c>
      <c r="K9858" s="62">
        <v>0</v>
      </c>
      <c r="L9858" s="63"/>
      <c r="M9858" s="63"/>
      <c r="N9858" s="63"/>
      <c r="O9858" s="63"/>
      <c r="P9858" s="63"/>
      <c r="Q9858" s="63"/>
      <c r="R9858" s="63"/>
      <c r="S9858" s="63"/>
      <c r="T9858" s="63"/>
      <c r="U9858" s="63"/>
      <c r="V9858" s="63"/>
      <c r="W9858" s="63"/>
      <c r="X9858" s="63"/>
      <c r="Y9858" s="63"/>
      <c r="Z9858" s="62">
        <v>0</v>
      </c>
      <c r="AA9858" s="63"/>
      <c r="AB9858" s="63"/>
      <c r="AC9858" s="62">
        <v>0</v>
      </c>
    </row>
    <row r="9859" spans="1:29" ht="45" x14ac:dyDescent="0.25">
      <c r="A9859" s="61" t="s">
        <v>334</v>
      </c>
      <c r="B9859" s="61" t="s">
        <v>335</v>
      </c>
      <c r="C9859" s="62">
        <v>2011</v>
      </c>
      <c r="D9859" s="61" t="s">
        <v>75</v>
      </c>
      <c r="E9859" s="62">
        <v>16</v>
      </c>
      <c r="F9859" s="63"/>
      <c r="G9859" s="63"/>
      <c r="H9859" s="63"/>
      <c r="I9859" s="63"/>
      <c r="J9859" s="63"/>
      <c r="K9859" s="62">
        <v>0</v>
      </c>
      <c r="L9859" s="63"/>
      <c r="M9859" s="63"/>
      <c r="N9859" s="63"/>
      <c r="O9859" s="63"/>
      <c r="P9859" s="63"/>
      <c r="Q9859" s="63"/>
      <c r="R9859" s="63"/>
      <c r="S9859" s="63"/>
      <c r="T9859" s="63"/>
      <c r="U9859" s="63"/>
      <c r="V9859" s="63"/>
      <c r="W9859" s="63"/>
      <c r="X9859" s="63"/>
      <c r="Y9859" s="63"/>
      <c r="Z9859" s="62">
        <v>1709.11</v>
      </c>
      <c r="AA9859" s="62">
        <v>15770</v>
      </c>
      <c r="AB9859" s="62">
        <v>82.14</v>
      </c>
      <c r="AC9859" s="62">
        <v>106.82</v>
      </c>
    </row>
    <row r="9860" spans="1:29" x14ac:dyDescent="0.25">
      <c r="A9860" s="61" t="s">
        <v>229</v>
      </c>
      <c r="B9860" s="61" t="s">
        <v>230</v>
      </c>
      <c r="C9860" s="62">
        <v>2003</v>
      </c>
      <c r="D9860" s="61" t="s">
        <v>83</v>
      </c>
      <c r="E9860" s="62">
        <v>12</v>
      </c>
      <c r="F9860" s="62">
        <v>24</v>
      </c>
      <c r="G9860" s="62">
        <v>6</v>
      </c>
      <c r="H9860" s="62">
        <v>0.04</v>
      </c>
      <c r="I9860" s="62">
        <v>2</v>
      </c>
      <c r="J9860" s="62">
        <v>22.32</v>
      </c>
      <c r="K9860" s="62">
        <v>0</v>
      </c>
      <c r="L9860" s="63"/>
      <c r="M9860" s="63"/>
      <c r="N9860" s="63"/>
      <c r="O9860" s="63"/>
      <c r="P9860" s="63"/>
      <c r="Q9860" s="63"/>
      <c r="R9860" s="63"/>
      <c r="S9860" s="63"/>
      <c r="T9860" s="63"/>
      <c r="U9860" s="63"/>
      <c r="V9860" s="63"/>
      <c r="W9860" s="63"/>
      <c r="X9860" s="63"/>
      <c r="Y9860" s="63"/>
      <c r="Z9860" s="62">
        <v>211451</v>
      </c>
      <c r="AA9860" s="62">
        <v>4524</v>
      </c>
      <c r="AB9860" s="62">
        <v>31.42</v>
      </c>
      <c r="AC9860" s="62">
        <v>17620.919999999998</v>
      </c>
    </row>
    <row r="9861" spans="1:29" x14ac:dyDescent="0.25">
      <c r="A9861" s="61" t="s">
        <v>140</v>
      </c>
      <c r="B9861" s="61" t="s">
        <v>141</v>
      </c>
      <c r="C9861" s="62">
        <v>2012</v>
      </c>
      <c r="D9861" s="61" t="s">
        <v>72</v>
      </c>
      <c r="E9861" s="62">
        <v>59</v>
      </c>
      <c r="F9861" s="63"/>
      <c r="G9861" s="63"/>
      <c r="H9861" s="63"/>
      <c r="I9861" s="63"/>
      <c r="J9861" s="63"/>
      <c r="K9861" s="62">
        <v>0</v>
      </c>
      <c r="L9861" s="63"/>
      <c r="M9861" s="63"/>
      <c r="N9861" s="63"/>
      <c r="O9861" s="63"/>
      <c r="P9861" s="63"/>
      <c r="Q9861" s="63"/>
      <c r="R9861" s="63"/>
      <c r="S9861" s="63"/>
      <c r="T9861" s="63"/>
      <c r="U9861" s="63"/>
      <c r="V9861" s="63"/>
      <c r="W9861" s="63"/>
      <c r="X9861" s="63"/>
      <c r="Y9861" s="63"/>
      <c r="Z9861" s="62">
        <v>0</v>
      </c>
      <c r="AA9861" s="63"/>
      <c r="AB9861" s="63"/>
      <c r="AC9861" s="62">
        <v>0</v>
      </c>
    </row>
    <row r="9862" spans="1:29" x14ac:dyDescent="0.25">
      <c r="A9862" s="61" t="s">
        <v>488</v>
      </c>
      <c r="B9862" s="61" t="s">
        <v>489</v>
      </c>
      <c r="C9862" s="62">
        <v>2017</v>
      </c>
      <c r="D9862" s="61" t="s">
        <v>94</v>
      </c>
      <c r="E9862" s="62">
        <v>22</v>
      </c>
      <c r="F9862" s="62">
        <v>10318</v>
      </c>
      <c r="G9862" s="62">
        <v>1501</v>
      </c>
      <c r="H9862" s="62">
        <v>5.69</v>
      </c>
      <c r="I9862" s="62">
        <v>469</v>
      </c>
      <c r="J9862" s="62">
        <v>9595.74</v>
      </c>
      <c r="K9862" s="62">
        <v>0</v>
      </c>
      <c r="L9862" s="63"/>
      <c r="M9862" s="63"/>
      <c r="N9862" s="63"/>
      <c r="O9862" s="63"/>
      <c r="P9862" s="63"/>
      <c r="Q9862" s="63"/>
      <c r="R9862" s="63"/>
      <c r="S9862" s="63"/>
      <c r="T9862" s="63"/>
      <c r="U9862" s="63"/>
      <c r="V9862" s="63"/>
      <c r="W9862" s="63"/>
      <c r="X9862" s="63"/>
      <c r="Y9862" s="63"/>
      <c r="Z9862" s="62">
        <v>0</v>
      </c>
      <c r="AA9862" s="63"/>
      <c r="AB9862" s="63"/>
      <c r="AC9862" s="62">
        <v>0</v>
      </c>
    </row>
    <row r="9863" spans="1:29" ht="30" x14ac:dyDescent="0.25">
      <c r="A9863" s="61" t="s">
        <v>450</v>
      </c>
      <c r="B9863" s="61" t="s">
        <v>451</v>
      </c>
      <c r="C9863" s="62">
        <v>2010</v>
      </c>
      <c r="D9863" s="61" t="s">
        <v>78</v>
      </c>
      <c r="E9863" s="62">
        <v>40</v>
      </c>
      <c r="F9863" s="62">
        <v>31800</v>
      </c>
      <c r="G9863" s="62">
        <v>3317</v>
      </c>
      <c r="H9863" s="62">
        <v>6.91</v>
      </c>
      <c r="I9863" s="62">
        <v>795</v>
      </c>
      <c r="J9863" s="62">
        <v>29574</v>
      </c>
      <c r="K9863" s="62">
        <v>6211.45</v>
      </c>
      <c r="L9863" s="62">
        <v>21437</v>
      </c>
      <c r="M9863" s="62">
        <v>44.66</v>
      </c>
      <c r="N9863" s="62">
        <v>155.29</v>
      </c>
      <c r="O9863" s="62">
        <v>74905.679999999993</v>
      </c>
      <c r="P9863" s="63"/>
      <c r="Q9863" s="63"/>
      <c r="R9863" s="63"/>
      <c r="S9863" s="63"/>
      <c r="T9863" s="63"/>
      <c r="U9863" s="63"/>
      <c r="V9863" s="63"/>
      <c r="W9863" s="63"/>
      <c r="X9863" s="63"/>
      <c r="Y9863" s="63"/>
      <c r="Z9863" s="62">
        <v>0</v>
      </c>
      <c r="AA9863" s="62">
        <v>2749</v>
      </c>
      <c r="AB9863" s="62">
        <v>5.73</v>
      </c>
      <c r="AC9863" s="62">
        <v>0</v>
      </c>
    </row>
    <row r="9864" spans="1:29" x14ac:dyDescent="0.25">
      <c r="A9864" s="61" t="s">
        <v>113</v>
      </c>
      <c r="B9864" s="61" t="s">
        <v>114</v>
      </c>
      <c r="C9864" s="62">
        <v>2011</v>
      </c>
      <c r="D9864" s="61" t="s">
        <v>86</v>
      </c>
      <c r="E9864" s="62">
        <v>400</v>
      </c>
      <c r="F9864" s="62">
        <v>203259</v>
      </c>
      <c r="G9864" s="62">
        <v>30812</v>
      </c>
      <c r="H9864" s="62">
        <v>6.42</v>
      </c>
      <c r="I9864" s="62">
        <v>508.15</v>
      </c>
      <c r="J9864" s="62">
        <v>189030.87</v>
      </c>
      <c r="K9864" s="62">
        <v>27227.93</v>
      </c>
      <c r="L9864" s="62">
        <v>46917</v>
      </c>
      <c r="M9864" s="62">
        <v>9.77</v>
      </c>
      <c r="N9864" s="62">
        <v>68.069999999999993</v>
      </c>
      <c r="O9864" s="62">
        <v>328349.83</v>
      </c>
      <c r="P9864" s="63"/>
      <c r="Q9864" s="63"/>
      <c r="R9864" s="63"/>
      <c r="S9864" s="63"/>
      <c r="T9864" s="63"/>
      <c r="U9864" s="63"/>
      <c r="V9864" s="63"/>
      <c r="W9864" s="63"/>
      <c r="X9864" s="63"/>
      <c r="Y9864" s="63"/>
      <c r="Z9864" s="62">
        <v>4100403</v>
      </c>
      <c r="AA9864" s="62">
        <v>511042</v>
      </c>
      <c r="AB9864" s="62">
        <v>106.47</v>
      </c>
      <c r="AC9864" s="62">
        <v>10251.01</v>
      </c>
    </row>
    <row r="9865" spans="1:29" ht="30" x14ac:dyDescent="0.25">
      <c r="A9865" s="61" t="s">
        <v>509</v>
      </c>
      <c r="B9865" s="61" t="s">
        <v>510</v>
      </c>
      <c r="C9865" s="62">
        <v>2018</v>
      </c>
      <c r="D9865" s="61" t="s">
        <v>78</v>
      </c>
      <c r="E9865" s="62">
        <v>32</v>
      </c>
      <c r="F9865" s="62">
        <v>69405</v>
      </c>
      <c r="G9865" s="62">
        <v>15194</v>
      </c>
      <c r="H9865" s="62">
        <v>39.57</v>
      </c>
      <c r="I9865" s="62">
        <v>2168.91</v>
      </c>
      <c r="J9865" s="62">
        <v>64546.65</v>
      </c>
      <c r="K9865" s="62">
        <v>10623.67</v>
      </c>
      <c r="L9865" s="62">
        <v>11873</v>
      </c>
      <c r="M9865" s="62">
        <v>30.92</v>
      </c>
      <c r="N9865" s="62">
        <v>331.99</v>
      </c>
      <c r="O9865" s="62">
        <v>128113.98</v>
      </c>
      <c r="P9865" s="63"/>
      <c r="Q9865" s="63"/>
      <c r="R9865" s="63"/>
      <c r="S9865" s="63"/>
      <c r="T9865" s="63"/>
      <c r="U9865" s="63"/>
      <c r="V9865" s="63"/>
      <c r="W9865" s="63"/>
      <c r="X9865" s="63"/>
      <c r="Y9865" s="63"/>
      <c r="Z9865" s="62">
        <v>645</v>
      </c>
      <c r="AA9865" s="62">
        <v>8101</v>
      </c>
      <c r="AB9865" s="62">
        <v>21.1</v>
      </c>
      <c r="AC9865" s="62">
        <v>20.16</v>
      </c>
    </row>
    <row r="9866" spans="1:29" x14ac:dyDescent="0.25">
      <c r="A9866" s="61" t="s">
        <v>113</v>
      </c>
      <c r="B9866" s="61" t="s">
        <v>114</v>
      </c>
      <c r="C9866" s="62">
        <v>2016</v>
      </c>
      <c r="D9866" s="61" t="s">
        <v>83</v>
      </c>
      <c r="E9866" s="62">
        <v>1</v>
      </c>
      <c r="F9866" s="63"/>
      <c r="G9866" s="63"/>
      <c r="H9866" s="63"/>
      <c r="I9866" s="63"/>
      <c r="J9866" s="63"/>
      <c r="K9866" s="62">
        <v>0</v>
      </c>
      <c r="L9866" s="63"/>
      <c r="M9866" s="63"/>
      <c r="N9866" s="63"/>
      <c r="O9866" s="63"/>
      <c r="P9866" s="63"/>
      <c r="Q9866" s="63"/>
      <c r="R9866" s="63"/>
      <c r="S9866" s="63"/>
      <c r="T9866" s="63"/>
      <c r="U9866" s="63"/>
      <c r="V9866" s="63"/>
      <c r="W9866" s="63"/>
      <c r="X9866" s="63"/>
      <c r="Y9866" s="63"/>
      <c r="Z9866" s="62">
        <v>3200</v>
      </c>
      <c r="AA9866" s="62">
        <v>605</v>
      </c>
      <c r="AB9866" s="62">
        <v>50.42</v>
      </c>
      <c r="AC9866" s="62">
        <v>3200</v>
      </c>
    </row>
    <row r="9867" spans="1:29" ht="30" x14ac:dyDescent="0.25">
      <c r="A9867" s="61" t="s">
        <v>446</v>
      </c>
      <c r="B9867" s="61" t="s">
        <v>447</v>
      </c>
      <c r="C9867" s="62">
        <v>2012</v>
      </c>
      <c r="D9867" s="61" t="s">
        <v>78</v>
      </c>
      <c r="E9867" s="62">
        <v>72</v>
      </c>
      <c r="F9867" s="62">
        <v>625320</v>
      </c>
      <c r="G9867" s="62">
        <v>71087</v>
      </c>
      <c r="H9867" s="62">
        <v>82.28</v>
      </c>
      <c r="I9867" s="62">
        <v>8685</v>
      </c>
      <c r="J9867" s="62">
        <v>581547.6</v>
      </c>
      <c r="K9867" s="62">
        <v>0</v>
      </c>
      <c r="L9867" s="63"/>
      <c r="M9867" s="63"/>
      <c r="N9867" s="63"/>
      <c r="O9867" s="63"/>
      <c r="P9867" s="62">
        <v>3144</v>
      </c>
      <c r="Q9867" s="62">
        <v>9637</v>
      </c>
      <c r="R9867" s="62">
        <v>11.15</v>
      </c>
      <c r="S9867" s="62">
        <v>43</v>
      </c>
      <c r="T9867" s="62">
        <v>39831.339999999997</v>
      </c>
      <c r="U9867" s="63"/>
      <c r="V9867" s="63"/>
      <c r="W9867" s="63"/>
      <c r="X9867" s="63"/>
      <c r="Y9867" s="63"/>
      <c r="Z9867" s="62">
        <v>423048</v>
      </c>
      <c r="AA9867" s="62">
        <v>21428</v>
      </c>
      <c r="AB9867" s="62">
        <v>24.8</v>
      </c>
      <c r="AC9867" s="62">
        <v>5875.67</v>
      </c>
    </row>
    <row r="9868" spans="1:29" ht="30" x14ac:dyDescent="0.25">
      <c r="A9868" s="61" t="s">
        <v>176</v>
      </c>
      <c r="B9868" s="61" t="s">
        <v>177</v>
      </c>
      <c r="C9868" s="62">
        <v>2008</v>
      </c>
      <c r="D9868" s="61" t="s">
        <v>226</v>
      </c>
      <c r="E9868" s="62">
        <v>40</v>
      </c>
      <c r="F9868" s="62">
        <v>381500</v>
      </c>
      <c r="G9868" s="62">
        <v>57865</v>
      </c>
      <c r="H9868" s="62">
        <v>120.55</v>
      </c>
      <c r="I9868" s="62">
        <v>9537.5</v>
      </c>
      <c r="J9868" s="62">
        <v>354795</v>
      </c>
      <c r="K9868" s="62">
        <v>0</v>
      </c>
      <c r="L9868" s="63"/>
      <c r="M9868" s="63"/>
      <c r="N9868" s="63"/>
      <c r="O9868" s="63"/>
      <c r="P9868" s="63"/>
      <c r="Q9868" s="63"/>
      <c r="R9868" s="63"/>
      <c r="S9868" s="63"/>
      <c r="T9868" s="63"/>
      <c r="U9868" s="63"/>
      <c r="V9868" s="63"/>
      <c r="W9868" s="63"/>
      <c r="X9868" s="63"/>
      <c r="Y9868" s="63"/>
      <c r="Z9868" s="62">
        <v>0</v>
      </c>
      <c r="AA9868" s="62">
        <v>4339</v>
      </c>
      <c r="AB9868" s="62">
        <v>9.0399999999999991</v>
      </c>
      <c r="AC9868" s="62">
        <v>0</v>
      </c>
    </row>
    <row r="9869" spans="1:29" x14ac:dyDescent="0.25">
      <c r="A9869" s="61" t="s">
        <v>471</v>
      </c>
      <c r="B9869" s="61" t="s">
        <v>472</v>
      </c>
      <c r="C9869" s="62">
        <v>2010</v>
      </c>
      <c r="D9869" s="61" t="s">
        <v>89</v>
      </c>
      <c r="E9869" s="62">
        <v>78</v>
      </c>
      <c r="F9869" s="62">
        <v>225360</v>
      </c>
      <c r="G9869" s="62">
        <v>27691</v>
      </c>
      <c r="H9869" s="62">
        <v>29.58</v>
      </c>
      <c r="I9869" s="62">
        <v>2889.23</v>
      </c>
      <c r="J9869" s="62">
        <v>209584.8</v>
      </c>
      <c r="K9869" s="62">
        <v>35022.78</v>
      </c>
      <c r="L9869" s="62">
        <v>58301</v>
      </c>
      <c r="M9869" s="62">
        <v>62.29</v>
      </c>
      <c r="N9869" s="62">
        <v>449.01</v>
      </c>
      <c r="O9869" s="62">
        <v>422350.21</v>
      </c>
      <c r="P9869" s="63"/>
      <c r="Q9869" s="63"/>
      <c r="R9869" s="63"/>
      <c r="S9869" s="63"/>
      <c r="T9869" s="63"/>
      <c r="U9869" s="63"/>
      <c r="V9869" s="63"/>
      <c r="W9869" s="63"/>
      <c r="X9869" s="63"/>
      <c r="Y9869" s="63"/>
      <c r="Z9869" s="62">
        <v>171000</v>
      </c>
      <c r="AA9869" s="62">
        <v>16492</v>
      </c>
      <c r="AB9869" s="62">
        <v>17.62</v>
      </c>
      <c r="AC9869" s="62">
        <v>2192.31</v>
      </c>
    </row>
    <row r="9870" spans="1:29" ht="30" x14ac:dyDescent="0.25">
      <c r="A9870" s="61" t="s">
        <v>120</v>
      </c>
      <c r="B9870" s="61" t="s">
        <v>121</v>
      </c>
      <c r="C9870" s="62">
        <v>2011</v>
      </c>
      <c r="D9870" s="61" t="s">
        <v>75</v>
      </c>
      <c r="E9870" s="62">
        <v>8</v>
      </c>
      <c r="F9870" s="62">
        <v>93</v>
      </c>
      <c r="G9870" s="62">
        <v>371</v>
      </c>
      <c r="H9870" s="62">
        <v>3.86</v>
      </c>
      <c r="I9870" s="62">
        <v>11.63</v>
      </c>
      <c r="J9870" s="62">
        <v>86.49</v>
      </c>
      <c r="K9870" s="62">
        <v>0</v>
      </c>
      <c r="L9870" s="63"/>
      <c r="M9870" s="63"/>
      <c r="N9870" s="63"/>
      <c r="O9870" s="63"/>
      <c r="P9870" s="63"/>
      <c r="Q9870" s="63"/>
      <c r="R9870" s="63"/>
      <c r="S9870" s="63"/>
      <c r="T9870" s="63"/>
      <c r="U9870" s="63"/>
      <c r="V9870" s="63"/>
      <c r="W9870" s="63"/>
      <c r="X9870" s="63"/>
      <c r="Y9870" s="63"/>
      <c r="Z9870" s="62">
        <v>110700</v>
      </c>
      <c r="AA9870" s="62">
        <v>7627</v>
      </c>
      <c r="AB9870" s="62">
        <v>79.45</v>
      </c>
      <c r="AC9870" s="62">
        <v>13837.5</v>
      </c>
    </row>
    <row r="9871" spans="1:29" x14ac:dyDescent="0.25">
      <c r="A9871" s="61" t="s">
        <v>157</v>
      </c>
      <c r="B9871" s="61" t="s">
        <v>158</v>
      </c>
      <c r="C9871" s="62">
        <v>2004</v>
      </c>
      <c r="D9871" s="61" t="s">
        <v>83</v>
      </c>
      <c r="E9871" s="62">
        <v>18</v>
      </c>
      <c r="F9871" s="63"/>
      <c r="G9871" s="63"/>
      <c r="H9871" s="63"/>
      <c r="I9871" s="63"/>
      <c r="J9871" s="63"/>
      <c r="K9871" s="62">
        <v>0</v>
      </c>
      <c r="L9871" s="63"/>
      <c r="M9871" s="63"/>
      <c r="N9871" s="63"/>
      <c r="O9871" s="63"/>
      <c r="P9871" s="63"/>
      <c r="Q9871" s="63"/>
      <c r="R9871" s="63"/>
      <c r="S9871" s="63"/>
      <c r="T9871" s="63"/>
      <c r="U9871" s="63"/>
      <c r="V9871" s="63"/>
      <c r="W9871" s="63"/>
      <c r="X9871" s="63"/>
      <c r="Y9871" s="63"/>
      <c r="Z9871" s="62">
        <v>12.12</v>
      </c>
      <c r="AA9871" s="62">
        <v>245</v>
      </c>
      <c r="AB9871" s="62">
        <v>1.1299999999999999</v>
      </c>
      <c r="AC9871" s="62">
        <v>0.67</v>
      </c>
    </row>
    <row r="9872" spans="1:29" ht="30" x14ac:dyDescent="0.25">
      <c r="A9872" s="61" t="s">
        <v>498</v>
      </c>
      <c r="B9872" s="61" t="s">
        <v>499</v>
      </c>
      <c r="C9872" s="62">
        <v>2005</v>
      </c>
      <c r="D9872" s="61" t="s">
        <v>94</v>
      </c>
      <c r="E9872" s="62">
        <v>5</v>
      </c>
      <c r="F9872" s="63"/>
      <c r="G9872" s="63"/>
      <c r="H9872" s="63"/>
      <c r="I9872" s="63"/>
      <c r="J9872" s="63"/>
      <c r="K9872" s="62">
        <v>0</v>
      </c>
      <c r="L9872" s="63"/>
      <c r="M9872" s="63"/>
      <c r="N9872" s="63"/>
      <c r="O9872" s="63"/>
      <c r="P9872" s="63"/>
      <c r="Q9872" s="63"/>
      <c r="R9872" s="63"/>
      <c r="S9872" s="63"/>
      <c r="T9872" s="63"/>
      <c r="U9872" s="63"/>
      <c r="V9872" s="63"/>
      <c r="W9872" s="63"/>
      <c r="X9872" s="63"/>
      <c r="Y9872" s="63"/>
      <c r="Z9872" s="62">
        <v>346.23</v>
      </c>
      <c r="AA9872" s="62">
        <v>1608</v>
      </c>
      <c r="AB9872" s="62">
        <v>26.8</v>
      </c>
      <c r="AC9872" s="62">
        <v>69.25</v>
      </c>
    </row>
    <row r="9873" spans="1:29" x14ac:dyDescent="0.25">
      <c r="A9873" s="61" t="s">
        <v>126</v>
      </c>
      <c r="B9873" s="61" t="s">
        <v>127</v>
      </c>
      <c r="C9873" s="62">
        <v>2004</v>
      </c>
      <c r="D9873" s="61" t="s">
        <v>72</v>
      </c>
      <c r="E9873" s="62">
        <v>105</v>
      </c>
      <c r="F9873" s="62">
        <v>1347240</v>
      </c>
      <c r="G9873" s="62">
        <v>128651</v>
      </c>
      <c r="H9873" s="62">
        <v>102.1</v>
      </c>
      <c r="I9873" s="62">
        <v>12830.86</v>
      </c>
      <c r="J9873" s="62">
        <v>1252933.2</v>
      </c>
      <c r="K9873" s="62">
        <v>5262</v>
      </c>
      <c r="L9873" s="62">
        <v>6192</v>
      </c>
      <c r="M9873" s="62">
        <v>4.91</v>
      </c>
      <c r="N9873" s="62">
        <v>50.11</v>
      </c>
      <c r="O9873" s="62">
        <v>63456.04</v>
      </c>
      <c r="P9873" s="63"/>
      <c r="Q9873" s="63"/>
      <c r="R9873" s="63"/>
      <c r="S9873" s="63"/>
      <c r="T9873" s="63"/>
      <c r="U9873" s="63"/>
      <c r="V9873" s="63"/>
      <c r="W9873" s="63"/>
      <c r="X9873" s="63"/>
      <c r="Y9873" s="63"/>
      <c r="Z9873" s="62">
        <v>2148</v>
      </c>
      <c r="AA9873" s="62">
        <v>13550</v>
      </c>
      <c r="AB9873" s="62">
        <v>10.75</v>
      </c>
      <c r="AC9873" s="62">
        <v>20.46</v>
      </c>
    </row>
    <row r="9874" spans="1:29" ht="30" x14ac:dyDescent="0.25">
      <c r="A9874" s="61" t="s">
        <v>97</v>
      </c>
      <c r="B9874" s="61" t="s">
        <v>98</v>
      </c>
      <c r="C9874" s="62">
        <v>2003</v>
      </c>
      <c r="D9874" s="61" t="s">
        <v>99</v>
      </c>
      <c r="E9874" s="62">
        <v>40</v>
      </c>
      <c r="F9874" s="62">
        <v>74100</v>
      </c>
      <c r="G9874" s="62">
        <v>6826</v>
      </c>
      <c r="H9874" s="62">
        <v>14.22</v>
      </c>
      <c r="I9874" s="62">
        <v>1852.5</v>
      </c>
      <c r="J9874" s="62">
        <v>68913</v>
      </c>
      <c r="K9874" s="62">
        <v>9197.8700000000008</v>
      </c>
      <c r="L9874" s="62">
        <v>10382</v>
      </c>
      <c r="M9874" s="62">
        <v>21.63</v>
      </c>
      <c r="N9874" s="62">
        <v>229.95</v>
      </c>
      <c r="O9874" s="62">
        <v>110919.83</v>
      </c>
      <c r="P9874" s="63"/>
      <c r="Q9874" s="63"/>
      <c r="R9874" s="63"/>
      <c r="S9874" s="63"/>
      <c r="T9874" s="63"/>
      <c r="U9874" s="63"/>
      <c r="V9874" s="63"/>
      <c r="W9874" s="63"/>
      <c r="X9874" s="63"/>
      <c r="Y9874" s="63"/>
      <c r="Z9874" s="62">
        <v>750</v>
      </c>
      <c r="AA9874" s="62">
        <v>5153</v>
      </c>
      <c r="AB9874" s="62">
        <v>10.74</v>
      </c>
      <c r="AC9874" s="62">
        <v>18.75</v>
      </c>
    </row>
    <row r="9875" spans="1:29" x14ac:dyDescent="0.25">
      <c r="A9875" s="61" t="s">
        <v>163</v>
      </c>
      <c r="B9875" s="61" t="s">
        <v>164</v>
      </c>
      <c r="C9875" s="62">
        <v>2015</v>
      </c>
      <c r="D9875" s="61" t="s">
        <v>99</v>
      </c>
      <c r="E9875" s="62">
        <v>40</v>
      </c>
      <c r="F9875" s="62">
        <v>368640</v>
      </c>
      <c r="G9875" s="62">
        <v>65978</v>
      </c>
      <c r="H9875" s="62">
        <v>137.44999999999999</v>
      </c>
      <c r="I9875" s="62">
        <v>9216</v>
      </c>
      <c r="J9875" s="62">
        <v>342835.20000000001</v>
      </c>
      <c r="K9875" s="62">
        <v>0</v>
      </c>
      <c r="L9875" s="63"/>
      <c r="M9875" s="63"/>
      <c r="N9875" s="63"/>
      <c r="O9875" s="63"/>
      <c r="P9875" s="63"/>
      <c r="Q9875" s="63"/>
      <c r="R9875" s="63"/>
      <c r="S9875" s="63"/>
      <c r="T9875" s="63"/>
      <c r="U9875" s="63"/>
      <c r="V9875" s="63"/>
      <c r="W9875" s="63"/>
      <c r="X9875" s="63"/>
      <c r="Y9875" s="63"/>
      <c r="Z9875" s="62">
        <v>134223</v>
      </c>
      <c r="AA9875" s="62">
        <v>12639</v>
      </c>
      <c r="AB9875" s="62">
        <v>26.33</v>
      </c>
      <c r="AC9875" s="62">
        <v>3355.58</v>
      </c>
    </row>
    <row r="9876" spans="1:29" ht="30" x14ac:dyDescent="0.25">
      <c r="A9876" s="61" t="s">
        <v>361</v>
      </c>
      <c r="B9876" s="61" t="s">
        <v>362</v>
      </c>
      <c r="C9876" s="62">
        <v>2010</v>
      </c>
      <c r="D9876" s="61" t="s">
        <v>89</v>
      </c>
      <c r="E9876" s="62">
        <v>25</v>
      </c>
      <c r="F9876" s="62">
        <v>168720</v>
      </c>
      <c r="G9876" s="62">
        <v>29982</v>
      </c>
      <c r="H9876" s="62">
        <v>99.94</v>
      </c>
      <c r="I9876" s="62">
        <v>6748.8</v>
      </c>
      <c r="J9876" s="62">
        <v>156909.6</v>
      </c>
      <c r="K9876" s="62">
        <v>4634</v>
      </c>
      <c r="L9876" s="62">
        <v>21263</v>
      </c>
      <c r="M9876" s="62">
        <v>70.88</v>
      </c>
      <c r="N9876" s="62">
        <v>185.36</v>
      </c>
      <c r="O9876" s="62">
        <v>55882.8</v>
      </c>
      <c r="P9876" s="63"/>
      <c r="Q9876" s="63"/>
      <c r="R9876" s="63"/>
      <c r="S9876" s="63"/>
      <c r="T9876" s="63"/>
      <c r="U9876" s="63"/>
      <c r="V9876" s="63"/>
      <c r="W9876" s="63"/>
      <c r="X9876" s="63"/>
      <c r="Y9876" s="63"/>
      <c r="Z9876" s="62">
        <v>56.81</v>
      </c>
      <c r="AA9876" s="62">
        <v>12651</v>
      </c>
      <c r="AB9876" s="62">
        <v>42.17</v>
      </c>
      <c r="AC9876" s="62">
        <v>2.27</v>
      </c>
    </row>
    <row r="9877" spans="1:29" x14ac:dyDescent="0.25">
      <c r="A9877" s="61" t="s">
        <v>281</v>
      </c>
      <c r="B9877" s="61" t="s">
        <v>282</v>
      </c>
      <c r="C9877" s="62">
        <v>2007</v>
      </c>
      <c r="D9877" s="61" t="s">
        <v>86</v>
      </c>
      <c r="E9877" s="62">
        <v>12</v>
      </c>
      <c r="F9877" s="63"/>
      <c r="G9877" s="63"/>
      <c r="H9877" s="63"/>
      <c r="I9877" s="63"/>
      <c r="J9877" s="63"/>
      <c r="K9877" s="62">
        <v>0</v>
      </c>
      <c r="L9877" s="63"/>
      <c r="M9877" s="63"/>
      <c r="N9877" s="63"/>
      <c r="O9877" s="63"/>
      <c r="P9877" s="63"/>
      <c r="Q9877" s="63"/>
      <c r="R9877" s="63"/>
      <c r="S9877" s="63"/>
      <c r="T9877" s="63"/>
      <c r="U9877" s="63"/>
      <c r="V9877" s="63"/>
      <c r="W9877" s="63"/>
      <c r="X9877" s="63"/>
      <c r="Y9877" s="63"/>
      <c r="Z9877" s="62">
        <v>86300</v>
      </c>
      <c r="AA9877" s="62">
        <v>8089</v>
      </c>
      <c r="AB9877" s="62">
        <v>56.17</v>
      </c>
      <c r="AC9877" s="62">
        <v>7191.67</v>
      </c>
    </row>
    <row r="9878" spans="1:29" x14ac:dyDescent="0.25">
      <c r="A9878" s="61" t="s">
        <v>130</v>
      </c>
      <c r="B9878" s="61" t="s">
        <v>131</v>
      </c>
      <c r="C9878" s="62">
        <v>2016</v>
      </c>
      <c r="D9878" s="61" t="s">
        <v>135</v>
      </c>
      <c r="E9878" s="62">
        <v>24</v>
      </c>
      <c r="F9878" s="62">
        <v>1744</v>
      </c>
      <c r="G9878" s="62">
        <v>253</v>
      </c>
      <c r="H9878" s="62">
        <v>0.88</v>
      </c>
      <c r="I9878" s="62">
        <v>72.67</v>
      </c>
      <c r="J9878" s="62">
        <v>1621.92</v>
      </c>
      <c r="K9878" s="62">
        <v>226.96</v>
      </c>
      <c r="L9878" s="62">
        <v>313</v>
      </c>
      <c r="M9878" s="62">
        <v>1.0900000000000001</v>
      </c>
      <c r="N9878" s="62">
        <v>9.4600000000000009</v>
      </c>
      <c r="O9878" s="62">
        <v>2737.03</v>
      </c>
      <c r="P9878" s="63"/>
      <c r="Q9878" s="63"/>
      <c r="R9878" s="63"/>
      <c r="S9878" s="63"/>
      <c r="T9878" s="63"/>
      <c r="U9878" s="63"/>
      <c r="V9878" s="63"/>
      <c r="W9878" s="63"/>
      <c r="X9878" s="63"/>
      <c r="Y9878" s="63"/>
      <c r="Z9878" s="62">
        <v>2960</v>
      </c>
      <c r="AA9878" s="62">
        <v>18519</v>
      </c>
      <c r="AB9878" s="62">
        <v>64.3</v>
      </c>
      <c r="AC9878" s="62">
        <v>123.33</v>
      </c>
    </row>
    <row r="9879" spans="1:29" x14ac:dyDescent="0.25">
      <c r="A9879" s="61" t="s">
        <v>81</v>
      </c>
      <c r="B9879" s="61" t="s">
        <v>82</v>
      </c>
      <c r="C9879" s="62">
        <v>2013</v>
      </c>
      <c r="D9879" s="61" t="s">
        <v>75</v>
      </c>
      <c r="E9879" s="62">
        <v>3</v>
      </c>
      <c r="F9879" s="62">
        <v>32</v>
      </c>
      <c r="G9879" s="62">
        <v>12</v>
      </c>
      <c r="H9879" s="62">
        <v>0.33</v>
      </c>
      <c r="I9879" s="62">
        <v>10.67</v>
      </c>
      <c r="J9879" s="62">
        <v>29.76</v>
      </c>
      <c r="K9879" s="62">
        <v>0</v>
      </c>
      <c r="L9879" s="63"/>
      <c r="M9879" s="63"/>
      <c r="N9879" s="63"/>
      <c r="O9879" s="63"/>
      <c r="P9879" s="63"/>
      <c r="Q9879" s="63"/>
      <c r="R9879" s="63"/>
      <c r="S9879" s="63"/>
      <c r="T9879" s="63"/>
      <c r="U9879" s="63"/>
      <c r="V9879" s="63"/>
      <c r="W9879" s="63"/>
      <c r="X9879" s="63"/>
      <c r="Y9879" s="63"/>
      <c r="Z9879" s="62">
        <v>153</v>
      </c>
      <c r="AA9879" s="62">
        <v>691</v>
      </c>
      <c r="AB9879" s="62">
        <v>19.190000000000001</v>
      </c>
      <c r="AC9879" s="62">
        <v>51</v>
      </c>
    </row>
    <row r="9880" spans="1:29" x14ac:dyDescent="0.25">
      <c r="A9880" s="61" t="s">
        <v>90</v>
      </c>
      <c r="B9880" s="61" t="s">
        <v>91</v>
      </c>
      <c r="C9880" s="62">
        <v>2012</v>
      </c>
      <c r="D9880" s="61" t="s">
        <v>75</v>
      </c>
      <c r="E9880" s="62">
        <v>8</v>
      </c>
      <c r="F9880" s="63"/>
      <c r="G9880" s="63"/>
      <c r="H9880" s="63"/>
      <c r="I9880" s="63"/>
      <c r="J9880" s="63"/>
      <c r="K9880" s="62">
        <v>0</v>
      </c>
      <c r="L9880" s="63"/>
      <c r="M9880" s="63"/>
      <c r="N9880" s="63"/>
      <c r="O9880" s="63"/>
      <c r="P9880" s="63"/>
      <c r="Q9880" s="63"/>
      <c r="R9880" s="63"/>
      <c r="S9880" s="63"/>
      <c r="T9880" s="63"/>
      <c r="U9880" s="63"/>
      <c r="V9880" s="63"/>
      <c r="W9880" s="63"/>
      <c r="X9880" s="63"/>
      <c r="Y9880" s="63"/>
      <c r="Z9880" s="62">
        <v>0</v>
      </c>
      <c r="AA9880" s="63"/>
      <c r="AB9880" s="63"/>
      <c r="AC9880" s="62">
        <v>0</v>
      </c>
    </row>
    <row r="9881" spans="1:29" ht="30" x14ac:dyDescent="0.25">
      <c r="A9881" s="61" t="s">
        <v>283</v>
      </c>
      <c r="B9881" s="61" t="s">
        <v>284</v>
      </c>
      <c r="C9881" s="62">
        <v>2009</v>
      </c>
      <c r="D9881" s="61" t="s">
        <v>175</v>
      </c>
      <c r="E9881" s="62">
        <v>24</v>
      </c>
      <c r="F9881" s="62">
        <v>183468</v>
      </c>
      <c r="G9881" s="62">
        <v>28408</v>
      </c>
      <c r="H9881" s="62">
        <v>98.64</v>
      </c>
      <c r="I9881" s="62">
        <v>7644.5</v>
      </c>
      <c r="J9881" s="62">
        <v>170625.24</v>
      </c>
      <c r="K9881" s="62">
        <v>15125.12</v>
      </c>
      <c r="L9881" s="62">
        <v>14232</v>
      </c>
      <c r="M9881" s="62">
        <v>49.42</v>
      </c>
      <c r="N9881" s="62">
        <v>630.21</v>
      </c>
      <c r="O9881" s="62">
        <v>182398.37</v>
      </c>
      <c r="P9881" s="63"/>
      <c r="Q9881" s="63"/>
      <c r="R9881" s="63"/>
      <c r="S9881" s="63"/>
      <c r="T9881" s="63"/>
      <c r="U9881" s="63"/>
      <c r="V9881" s="63"/>
      <c r="W9881" s="63"/>
      <c r="X9881" s="63"/>
      <c r="Y9881" s="63"/>
      <c r="Z9881" s="62">
        <v>0</v>
      </c>
      <c r="AA9881" s="63"/>
      <c r="AB9881" s="63"/>
      <c r="AC9881" s="62">
        <v>0</v>
      </c>
    </row>
    <row r="9882" spans="1:29" ht="30" x14ac:dyDescent="0.25">
      <c r="A9882" s="61" t="s">
        <v>237</v>
      </c>
      <c r="B9882" s="61" t="s">
        <v>238</v>
      </c>
      <c r="C9882" s="62">
        <v>2007</v>
      </c>
      <c r="D9882" s="61" t="s">
        <v>99</v>
      </c>
      <c r="E9882" s="62">
        <v>32</v>
      </c>
      <c r="F9882" s="62">
        <v>131602</v>
      </c>
      <c r="G9882" s="62">
        <v>22778</v>
      </c>
      <c r="H9882" s="62">
        <v>59.32</v>
      </c>
      <c r="I9882" s="62">
        <v>4112.5600000000004</v>
      </c>
      <c r="J9882" s="62">
        <v>122389.86</v>
      </c>
      <c r="K9882" s="62">
        <v>11590.69</v>
      </c>
      <c r="L9882" s="62">
        <v>14208</v>
      </c>
      <c r="M9882" s="62">
        <v>37</v>
      </c>
      <c r="N9882" s="62">
        <v>362.21</v>
      </c>
      <c r="O9882" s="62">
        <v>139775.59</v>
      </c>
      <c r="P9882" s="63"/>
      <c r="Q9882" s="63"/>
      <c r="R9882" s="63"/>
      <c r="S9882" s="63"/>
      <c r="T9882" s="63"/>
      <c r="U9882" s="63"/>
      <c r="V9882" s="63"/>
      <c r="W9882" s="63"/>
      <c r="X9882" s="63"/>
      <c r="Y9882" s="63"/>
      <c r="Z9882" s="62">
        <v>139033</v>
      </c>
      <c r="AA9882" s="62">
        <v>5290</v>
      </c>
      <c r="AB9882" s="62">
        <v>13.78</v>
      </c>
      <c r="AC9882" s="62">
        <v>4344.78</v>
      </c>
    </row>
    <row r="9883" spans="1:29" x14ac:dyDescent="0.25">
      <c r="A9883" s="61" t="s">
        <v>192</v>
      </c>
      <c r="B9883" s="61" t="s">
        <v>193</v>
      </c>
      <c r="C9883" s="62">
        <v>2008</v>
      </c>
      <c r="D9883" s="61" t="s">
        <v>99</v>
      </c>
      <c r="E9883" s="62">
        <v>52</v>
      </c>
      <c r="F9883" s="62">
        <v>542081</v>
      </c>
      <c r="G9883" s="62">
        <v>83464</v>
      </c>
      <c r="H9883" s="62">
        <v>133.76</v>
      </c>
      <c r="I9883" s="62">
        <v>10424.629999999999</v>
      </c>
      <c r="J9883" s="62">
        <v>504135.33</v>
      </c>
      <c r="K9883" s="62">
        <v>0</v>
      </c>
      <c r="L9883" s="63"/>
      <c r="M9883" s="63"/>
      <c r="N9883" s="63"/>
      <c r="O9883" s="63"/>
      <c r="P9883" s="63"/>
      <c r="Q9883" s="63"/>
      <c r="R9883" s="63"/>
      <c r="S9883" s="63"/>
      <c r="T9883" s="63"/>
      <c r="U9883" s="63"/>
      <c r="V9883" s="63"/>
      <c r="W9883" s="63"/>
      <c r="X9883" s="63"/>
      <c r="Y9883" s="63"/>
      <c r="Z9883" s="62">
        <v>0</v>
      </c>
      <c r="AA9883" s="63"/>
      <c r="AB9883" s="63"/>
      <c r="AC9883" s="62">
        <v>0</v>
      </c>
    </row>
    <row r="9884" spans="1:29" x14ac:dyDescent="0.25">
      <c r="A9884" s="61" t="s">
        <v>130</v>
      </c>
      <c r="B9884" s="61" t="s">
        <v>131</v>
      </c>
      <c r="C9884" s="62">
        <v>2004</v>
      </c>
      <c r="D9884" s="61" t="s">
        <v>72</v>
      </c>
      <c r="E9884" s="62">
        <v>52</v>
      </c>
      <c r="F9884" s="62">
        <v>585120</v>
      </c>
      <c r="G9884" s="62">
        <v>54960</v>
      </c>
      <c r="H9884" s="62">
        <v>88.08</v>
      </c>
      <c r="I9884" s="62">
        <v>11252.31</v>
      </c>
      <c r="J9884" s="62">
        <v>544161.6</v>
      </c>
      <c r="K9884" s="62">
        <v>0</v>
      </c>
      <c r="L9884" s="63"/>
      <c r="M9884" s="63"/>
      <c r="N9884" s="63"/>
      <c r="O9884" s="63"/>
      <c r="P9884" s="63"/>
      <c r="Q9884" s="63"/>
      <c r="R9884" s="63"/>
      <c r="S9884" s="63"/>
      <c r="T9884" s="63"/>
      <c r="U9884" s="63"/>
      <c r="V9884" s="63"/>
      <c r="W9884" s="63"/>
      <c r="X9884" s="63"/>
      <c r="Y9884" s="63"/>
      <c r="Z9884" s="62">
        <v>1130</v>
      </c>
      <c r="AA9884" s="62">
        <v>6075</v>
      </c>
      <c r="AB9884" s="62">
        <v>9.74</v>
      </c>
      <c r="AC9884" s="62">
        <v>21.73</v>
      </c>
    </row>
    <row r="9885" spans="1:29" x14ac:dyDescent="0.25">
      <c r="A9885" s="61" t="s">
        <v>289</v>
      </c>
      <c r="B9885" s="61" t="s">
        <v>290</v>
      </c>
      <c r="C9885" s="62">
        <v>2004</v>
      </c>
      <c r="D9885" s="61" t="s">
        <v>72</v>
      </c>
      <c r="E9885" s="62">
        <v>38</v>
      </c>
      <c r="F9885" s="62">
        <v>54960</v>
      </c>
      <c r="G9885" s="62">
        <v>5356</v>
      </c>
      <c r="H9885" s="62">
        <v>11.75</v>
      </c>
      <c r="I9885" s="62">
        <v>1446.32</v>
      </c>
      <c r="J9885" s="62">
        <v>51112.800000000003</v>
      </c>
      <c r="K9885" s="62">
        <v>0</v>
      </c>
      <c r="L9885" s="63"/>
      <c r="M9885" s="63"/>
      <c r="N9885" s="63"/>
      <c r="O9885" s="63"/>
      <c r="P9885" s="63"/>
      <c r="Q9885" s="63"/>
      <c r="R9885" s="63"/>
      <c r="S9885" s="63"/>
      <c r="T9885" s="63"/>
      <c r="U9885" s="62">
        <v>8810</v>
      </c>
      <c r="V9885" s="62">
        <v>8977</v>
      </c>
      <c r="W9885" s="62">
        <v>19.690000000000001</v>
      </c>
      <c r="X9885" s="62">
        <v>231</v>
      </c>
      <c r="Y9885" s="62">
        <v>197203.04</v>
      </c>
      <c r="Z9885" s="62">
        <v>0</v>
      </c>
      <c r="AA9885" s="62">
        <v>3454</v>
      </c>
      <c r="AB9885" s="62">
        <v>7.57</v>
      </c>
      <c r="AC9885" s="62">
        <v>0</v>
      </c>
    </row>
    <row r="9886" spans="1:29" x14ac:dyDescent="0.25">
      <c r="A9886" s="61" t="s">
        <v>383</v>
      </c>
      <c r="B9886" s="61" t="s">
        <v>384</v>
      </c>
      <c r="C9886" s="62">
        <v>2017</v>
      </c>
      <c r="D9886" s="61" t="s">
        <v>99</v>
      </c>
      <c r="E9886" s="62">
        <v>40</v>
      </c>
      <c r="F9886" s="62">
        <v>152641</v>
      </c>
      <c r="G9886" s="62">
        <v>26588</v>
      </c>
      <c r="H9886" s="62">
        <v>55.39</v>
      </c>
      <c r="I9886" s="62">
        <v>3816.03</v>
      </c>
      <c r="J9886" s="62">
        <v>141956.13</v>
      </c>
      <c r="K9886" s="62">
        <v>13047</v>
      </c>
      <c r="L9886" s="62">
        <v>14347</v>
      </c>
      <c r="M9886" s="62">
        <v>29.89</v>
      </c>
      <c r="N9886" s="62">
        <v>326.18</v>
      </c>
      <c r="O9886" s="62">
        <v>157337.69</v>
      </c>
      <c r="P9886" s="63"/>
      <c r="Q9886" s="63"/>
      <c r="R9886" s="63"/>
      <c r="S9886" s="63"/>
      <c r="T9886" s="63"/>
      <c r="U9886" s="63"/>
      <c r="V9886" s="63"/>
      <c r="W9886" s="63"/>
      <c r="X9886" s="63"/>
      <c r="Y9886" s="63"/>
      <c r="Z9886" s="62">
        <v>1541.34</v>
      </c>
      <c r="AA9886" s="62">
        <v>2501</v>
      </c>
      <c r="AB9886" s="62">
        <v>5.21</v>
      </c>
      <c r="AC9886" s="62">
        <v>38.53</v>
      </c>
    </row>
    <row r="9887" spans="1:29" x14ac:dyDescent="0.25">
      <c r="A9887" s="61" t="s">
        <v>229</v>
      </c>
      <c r="B9887" s="61" t="s">
        <v>230</v>
      </c>
      <c r="C9887" s="62">
        <v>2013</v>
      </c>
      <c r="D9887" s="61" t="s">
        <v>89</v>
      </c>
      <c r="E9887" s="62">
        <v>103</v>
      </c>
      <c r="F9887" s="62">
        <v>683780</v>
      </c>
      <c r="G9887" s="62">
        <v>103062</v>
      </c>
      <c r="H9887" s="62">
        <v>83.38</v>
      </c>
      <c r="I9887" s="62">
        <v>6638.64</v>
      </c>
      <c r="J9887" s="62">
        <v>635915.4</v>
      </c>
      <c r="K9887" s="62">
        <v>41998.06</v>
      </c>
      <c r="L9887" s="62">
        <v>39596</v>
      </c>
      <c r="M9887" s="62">
        <v>32.04</v>
      </c>
      <c r="N9887" s="62">
        <v>407.75</v>
      </c>
      <c r="O9887" s="62">
        <v>506467.21</v>
      </c>
      <c r="P9887" s="63"/>
      <c r="Q9887" s="63"/>
      <c r="R9887" s="63"/>
      <c r="S9887" s="63"/>
      <c r="T9887" s="63"/>
      <c r="U9887" s="63"/>
      <c r="V9887" s="63"/>
      <c r="W9887" s="63"/>
      <c r="X9887" s="63"/>
      <c r="Y9887" s="63"/>
      <c r="Z9887" s="62">
        <v>448702</v>
      </c>
      <c r="AA9887" s="62">
        <v>15383</v>
      </c>
      <c r="AB9887" s="62">
        <v>12.45</v>
      </c>
      <c r="AC9887" s="62">
        <v>4356.33</v>
      </c>
    </row>
    <row r="9888" spans="1:29" x14ac:dyDescent="0.25">
      <c r="A9888" s="61" t="s">
        <v>488</v>
      </c>
      <c r="B9888" s="61" t="s">
        <v>489</v>
      </c>
      <c r="C9888" s="62">
        <v>2010</v>
      </c>
      <c r="D9888" s="61" t="s">
        <v>94</v>
      </c>
      <c r="E9888" s="62">
        <v>22</v>
      </c>
      <c r="F9888" s="63"/>
      <c r="G9888" s="63"/>
      <c r="H9888" s="63"/>
      <c r="I9888" s="63"/>
      <c r="J9888" s="63"/>
      <c r="K9888" s="62">
        <v>0</v>
      </c>
      <c r="L9888" s="63"/>
      <c r="M9888" s="63"/>
      <c r="N9888" s="63"/>
      <c r="O9888" s="63"/>
      <c r="P9888" s="63"/>
      <c r="Q9888" s="63"/>
      <c r="R9888" s="63"/>
      <c r="S9888" s="63"/>
      <c r="T9888" s="63"/>
      <c r="U9888" s="63"/>
      <c r="V9888" s="63"/>
      <c r="W9888" s="63"/>
      <c r="X9888" s="63"/>
      <c r="Y9888" s="63"/>
      <c r="Z9888" s="62">
        <v>57.48</v>
      </c>
      <c r="AA9888" s="62">
        <v>3427</v>
      </c>
      <c r="AB9888" s="62">
        <v>12.98</v>
      </c>
      <c r="AC9888" s="62">
        <v>2.61</v>
      </c>
    </row>
    <row r="9889" spans="1:29" ht="30" x14ac:dyDescent="0.25">
      <c r="A9889" s="61" t="s">
        <v>283</v>
      </c>
      <c r="B9889" s="61" t="s">
        <v>284</v>
      </c>
      <c r="C9889" s="62">
        <v>2008</v>
      </c>
      <c r="D9889" s="61" t="s">
        <v>419</v>
      </c>
      <c r="E9889" s="62">
        <v>8</v>
      </c>
      <c r="F9889" s="62">
        <v>0</v>
      </c>
      <c r="G9889" s="62">
        <v>0</v>
      </c>
      <c r="H9889" s="62">
        <v>0</v>
      </c>
      <c r="I9889" s="62">
        <v>0</v>
      </c>
      <c r="J9889" s="62">
        <v>0</v>
      </c>
      <c r="K9889" s="62">
        <v>0</v>
      </c>
      <c r="L9889" s="63"/>
      <c r="M9889" s="63"/>
      <c r="N9889" s="63"/>
      <c r="O9889" s="63"/>
      <c r="P9889" s="63"/>
      <c r="Q9889" s="63"/>
      <c r="R9889" s="63"/>
      <c r="S9889" s="63"/>
      <c r="T9889" s="63"/>
      <c r="U9889" s="63"/>
      <c r="V9889" s="63"/>
      <c r="W9889" s="63"/>
      <c r="X9889" s="63"/>
      <c r="Y9889" s="63"/>
      <c r="Z9889" s="62">
        <v>0</v>
      </c>
      <c r="AA9889" s="63"/>
      <c r="AB9889" s="63"/>
      <c r="AC9889" s="62">
        <v>0</v>
      </c>
    </row>
    <row r="9890" spans="1:29" ht="30" x14ac:dyDescent="0.25">
      <c r="A9890" s="61" t="s">
        <v>111</v>
      </c>
      <c r="B9890" s="61" t="s">
        <v>112</v>
      </c>
      <c r="C9890" s="62">
        <v>2015</v>
      </c>
      <c r="D9890" s="61" t="s">
        <v>99</v>
      </c>
      <c r="E9890" s="62">
        <v>80</v>
      </c>
      <c r="F9890" s="62">
        <v>247680</v>
      </c>
      <c r="G9890" s="62">
        <v>39271</v>
      </c>
      <c r="H9890" s="62">
        <v>40.909999999999997</v>
      </c>
      <c r="I9890" s="62">
        <v>3096</v>
      </c>
      <c r="J9890" s="62">
        <v>230342.39999999999</v>
      </c>
      <c r="K9890" s="62">
        <v>22433.56</v>
      </c>
      <c r="L9890" s="62">
        <v>31616</v>
      </c>
      <c r="M9890" s="62">
        <v>32.93</v>
      </c>
      <c r="N9890" s="62">
        <v>280.42</v>
      </c>
      <c r="O9890" s="62">
        <v>270533.03000000003</v>
      </c>
      <c r="P9890" s="63"/>
      <c r="Q9890" s="63"/>
      <c r="R9890" s="63"/>
      <c r="S9890" s="63"/>
      <c r="T9890" s="63"/>
      <c r="U9890" s="63"/>
      <c r="V9890" s="63"/>
      <c r="W9890" s="63"/>
      <c r="X9890" s="63"/>
      <c r="Y9890" s="63"/>
      <c r="Z9890" s="62">
        <v>19288</v>
      </c>
      <c r="AA9890" s="62">
        <v>19382</v>
      </c>
      <c r="AB9890" s="62">
        <v>20.190000000000001</v>
      </c>
      <c r="AC9890" s="62">
        <v>241.1</v>
      </c>
    </row>
    <row r="9891" spans="1:29" x14ac:dyDescent="0.25">
      <c r="A9891" s="61" t="s">
        <v>113</v>
      </c>
      <c r="B9891" s="61" t="s">
        <v>114</v>
      </c>
      <c r="C9891" s="62">
        <v>2009</v>
      </c>
      <c r="D9891" s="61" t="s">
        <v>83</v>
      </c>
      <c r="E9891" s="62">
        <v>1</v>
      </c>
      <c r="F9891" s="63"/>
      <c r="G9891" s="63"/>
      <c r="H9891" s="63"/>
      <c r="I9891" s="63"/>
      <c r="J9891" s="63"/>
      <c r="K9891" s="62">
        <v>0</v>
      </c>
      <c r="L9891" s="63"/>
      <c r="M9891" s="63"/>
      <c r="N9891" s="63"/>
      <c r="O9891" s="63"/>
      <c r="P9891" s="63"/>
      <c r="Q9891" s="63"/>
      <c r="R9891" s="63"/>
      <c r="S9891" s="63"/>
      <c r="T9891" s="63"/>
      <c r="U9891" s="63"/>
      <c r="V9891" s="63"/>
      <c r="W9891" s="63"/>
      <c r="X9891" s="63"/>
      <c r="Y9891" s="63"/>
      <c r="Z9891" s="62">
        <v>13600</v>
      </c>
      <c r="AA9891" s="62">
        <v>1632</v>
      </c>
      <c r="AB9891" s="62">
        <v>136</v>
      </c>
      <c r="AC9891" s="62">
        <v>13600</v>
      </c>
    </row>
    <row r="9892" spans="1:29" x14ac:dyDescent="0.25">
      <c r="A9892" s="61" t="s">
        <v>208</v>
      </c>
      <c r="B9892" s="61" t="s">
        <v>209</v>
      </c>
      <c r="C9892" s="62">
        <v>2017</v>
      </c>
      <c r="D9892" s="61" t="s">
        <v>226</v>
      </c>
      <c r="E9892" s="62">
        <v>4</v>
      </c>
      <c r="F9892" s="62">
        <v>5547</v>
      </c>
      <c r="G9892" s="62">
        <v>927</v>
      </c>
      <c r="H9892" s="62">
        <v>19.309999999999999</v>
      </c>
      <c r="I9892" s="62">
        <v>1386.75</v>
      </c>
      <c r="J9892" s="62">
        <v>5158.71</v>
      </c>
      <c r="K9892" s="62">
        <v>0</v>
      </c>
      <c r="L9892" s="63"/>
      <c r="M9892" s="63"/>
      <c r="N9892" s="63"/>
      <c r="O9892" s="63"/>
      <c r="P9892" s="63"/>
      <c r="Q9892" s="63"/>
      <c r="R9892" s="63"/>
      <c r="S9892" s="63"/>
      <c r="T9892" s="63"/>
      <c r="U9892" s="63"/>
      <c r="V9892" s="63"/>
      <c r="W9892" s="63"/>
      <c r="X9892" s="63"/>
      <c r="Y9892" s="63"/>
      <c r="Z9892" s="62">
        <v>230</v>
      </c>
      <c r="AA9892" s="62">
        <v>1517</v>
      </c>
      <c r="AB9892" s="62">
        <v>31.6</v>
      </c>
      <c r="AC9892" s="62">
        <v>57.5</v>
      </c>
    </row>
    <row r="9893" spans="1:29" ht="30" x14ac:dyDescent="0.25">
      <c r="A9893" s="61" t="s">
        <v>182</v>
      </c>
      <c r="B9893" s="61" t="s">
        <v>183</v>
      </c>
      <c r="C9893" s="62">
        <v>2014</v>
      </c>
      <c r="D9893" s="61" t="s">
        <v>94</v>
      </c>
      <c r="E9893" s="62">
        <v>8</v>
      </c>
      <c r="F9893" s="63"/>
      <c r="G9893" s="63"/>
      <c r="H9893" s="63"/>
      <c r="I9893" s="63"/>
      <c r="J9893" s="63"/>
      <c r="K9893" s="62">
        <v>0</v>
      </c>
      <c r="L9893" s="63"/>
      <c r="M9893" s="63"/>
      <c r="N9893" s="63"/>
      <c r="O9893" s="63"/>
      <c r="P9893" s="63"/>
      <c r="Q9893" s="63"/>
      <c r="R9893" s="63"/>
      <c r="S9893" s="63"/>
      <c r="T9893" s="63"/>
      <c r="U9893" s="63"/>
      <c r="V9893" s="63"/>
      <c r="W9893" s="63"/>
      <c r="X9893" s="63"/>
      <c r="Y9893" s="63"/>
      <c r="Z9893" s="62">
        <v>61663</v>
      </c>
      <c r="AA9893" s="62">
        <v>8639</v>
      </c>
      <c r="AB9893" s="62">
        <v>89.99</v>
      </c>
      <c r="AC9893" s="62">
        <v>7707.88</v>
      </c>
    </row>
    <row r="9894" spans="1:29" x14ac:dyDescent="0.25">
      <c r="A9894" s="61" t="s">
        <v>204</v>
      </c>
      <c r="B9894" s="61" t="s">
        <v>205</v>
      </c>
      <c r="C9894" s="62">
        <v>2005</v>
      </c>
      <c r="D9894" s="61" t="s">
        <v>78</v>
      </c>
      <c r="E9894" s="62">
        <v>45</v>
      </c>
      <c r="F9894" s="62">
        <v>390720</v>
      </c>
      <c r="G9894" s="62">
        <v>50054</v>
      </c>
      <c r="H9894" s="62">
        <v>92.69</v>
      </c>
      <c r="I9894" s="62">
        <v>8682.67</v>
      </c>
      <c r="J9894" s="62">
        <v>363369.6</v>
      </c>
      <c r="K9894" s="62">
        <v>0</v>
      </c>
      <c r="L9894" s="63"/>
      <c r="M9894" s="63"/>
      <c r="N9894" s="63"/>
      <c r="O9894" s="63"/>
      <c r="P9894" s="63"/>
      <c r="Q9894" s="63"/>
      <c r="R9894" s="63"/>
      <c r="S9894" s="63"/>
      <c r="T9894" s="63"/>
      <c r="U9894" s="63"/>
      <c r="V9894" s="63"/>
      <c r="W9894" s="63"/>
      <c r="X9894" s="63"/>
      <c r="Y9894" s="63"/>
      <c r="Z9894" s="62">
        <v>0</v>
      </c>
      <c r="AA9894" s="63"/>
      <c r="AB9894" s="63"/>
      <c r="AC9894" s="62">
        <v>0</v>
      </c>
    </row>
    <row r="9895" spans="1:29" ht="30" x14ac:dyDescent="0.25">
      <c r="A9895" s="61" t="s">
        <v>117</v>
      </c>
      <c r="B9895" s="61" t="s">
        <v>118</v>
      </c>
      <c r="C9895" s="62">
        <v>2011</v>
      </c>
      <c r="D9895" s="61" t="s">
        <v>72</v>
      </c>
      <c r="E9895" s="62">
        <v>51</v>
      </c>
      <c r="F9895" s="63"/>
      <c r="G9895" s="63"/>
      <c r="H9895" s="63"/>
      <c r="I9895" s="63"/>
      <c r="J9895" s="63"/>
      <c r="K9895" s="62">
        <v>0</v>
      </c>
      <c r="L9895" s="63"/>
      <c r="M9895" s="63"/>
      <c r="N9895" s="63"/>
      <c r="O9895" s="63"/>
      <c r="P9895" s="63"/>
      <c r="Q9895" s="63"/>
      <c r="R9895" s="63"/>
      <c r="S9895" s="63"/>
      <c r="T9895" s="63"/>
      <c r="U9895" s="63"/>
      <c r="V9895" s="63"/>
      <c r="W9895" s="63"/>
      <c r="X9895" s="63"/>
      <c r="Y9895" s="63"/>
      <c r="Z9895" s="62">
        <v>0</v>
      </c>
      <c r="AA9895" s="63"/>
      <c r="AB9895" s="63"/>
      <c r="AC9895" s="62">
        <v>0</v>
      </c>
    </row>
    <row r="9896" spans="1:29" x14ac:dyDescent="0.25">
      <c r="A9896" s="61" t="s">
        <v>265</v>
      </c>
      <c r="B9896" s="61" t="s">
        <v>266</v>
      </c>
      <c r="C9896" s="62">
        <v>2007</v>
      </c>
      <c r="D9896" s="61" t="s">
        <v>89</v>
      </c>
      <c r="E9896" s="62">
        <v>75</v>
      </c>
      <c r="F9896" s="62">
        <v>358425</v>
      </c>
      <c r="G9896" s="62">
        <v>47339</v>
      </c>
      <c r="H9896" s="62">
        <v>52.6</v>
      </c>
      <c r="I9896" s="62">
        <v>4779</v>
      </c>
      <c r="J9896" s="62">
        <v>333335.25</v>
      </c>
      <c r="K9896" s="62">
        <v>27914.65</v>
      </c>
      <c r="L9896" s="62">
        <v>50696</v>
      </c>
      <c r="M9896" s="62">
        <v>56.33</v>
      </c>
      <c r="N9896" s="62">
        <v>372.2</v>
      </c>
      <c r="O9896" s="62">
        <v>336631.09</v>
      </c>
      <c r="P9896" s="63"/>
      <c r="Q9896" s="63"/>
      <c r="R9896" s="63"/>
      <c r="S9896" s="63"/>
      <c r="T9896" s="63"/>
      <c r="U9896" s="63"/>
      <c r="V9896" s="63"/>
      <c r="W9896" s="63"/>
      <c r="X9896" s="63"/>
      <c r="Y9896" s="63"/>
      <c r="Z9896" s="62">
        <v>2364</v>
      </c>
      <c r="AA9896" s="62">
        <v>28175</v>
      </c>
      <c r="AB9896" s="62">
        <v>31.31</v>
      </c>
      <c r="AC9896" s="62">
        <v>31.52</v>
      </c>
    </row>
    <row r="9897" spans="1:29" ht="30" x14ac:dyDescent="0.25">
      <c r="A9897" s="61" t="s">
        <v>151</v>
      </c>
      <c r="B9897" s="61" t="s">
        <v>152</v>
      </c>
      <c r="C9897" s="62">
        <v>2017</v>
      </c>
      <c r="D9897" s="61" t="s">
        <v>78</v>
      </c>
      <c r="E9897" s="62">
        <v>40</v>
      </c>
      <c r="F9897" s="62">
        <v>336000</v>
      </c>
      <c r="G9897" s="62">
        <v>59794</v>
      </c>
      <c r="H9897" s="62">
        <v>124.57</v>
      </c>
      <c r="I9897" s="62">
        <v>8400</v>
      </c>
      <c r="J9897" s="62">
        <v>312480</v>
      </c>
      <c r="K9897" s="62">
        <v>0</v>
      </c>
      <c r="L9897" s="63"/>
      <c r="M9897" s="63"/>
      <c r="N9897" s="63"/>
      <c r="O9897" s="63"/>
      <c r="P9897" s="63"/>
      <c r="Q9897" s="63"/>
      <c r="R9897" s="63"/>
      <c r="S9897" s="63"/>
      <c r="T9897" s="63"/>
      <c r="U9897" s="63"/>
      <c r="V9897" s="63"/>
      <c r="W9897" s="63"/>
      <c r="X9897" s="63"/>
      <c r="Y9897" s="63"/>
      <c r="Z9897" s="62">
        <v>1029.9000000000001</v>
      </c>
      <c r="AA9897" s="62">
        <v>6964</v>
      </c>
      <c r="AB9897" s="62">
        <v>14.51</v>
      </c>
      <c r="AC9897" s="62">
        <v>25.75</v>
      </c>
    </row>
    <row r="9898" spans="1:29" x14ac:dyDescent="0.25">
      <c r="A9898" s="61" t="s">
        <v>338</v>
      </c>
      <c r="B9898" s="61" t="s">
        <v>339</v>
      </c>
      <c r="C9898" s="62">
        <v>2017</v>
      </c>
      <c r="D9898" s="61" t="s">
        <v>301</v>
      </c>
      <c r="E9898" s="62">
        <v>106</v>
      </c>
      <c r="F9898" s="62">
        <v>1281800</v>
      </c>
      <c r="G9898" s="62">
        <v>243955</v>
      </c>
      <c r="H9898" s="62">
        <v>191.79</v>
      </c>
      <c r="I9898" s="62">
        <v>12092.45</v>
      </c>
      <c r="J9898" s="62">
        <v>1192074</v>
      </c>
      <c r="K9898" s="62">
        <v>10044.620000000001</v>
      </c>
      <c r="L9898" s="62">
        <v>11515</v>
      </c>
      <c r="M9898" s="62">
        <v>9.0500000000000007</v>
      </c>
      <c r="N9898" s="62">
        <v>94.76</v>
      </c>
      <c r="O9898" s="62">
        <v>121131.05</v>
      </c>
      <c r="P9898" s="63"/>
      <c r="Q9898" s="63"/>
      <c r="R9898" s="63"/>
      <c r="S9898" s="63"/>
      <c r="T9898" s="63"/>
      <c r="U9898" s="63"/>
      <c r="V9898" s="63"/>
      <c r="W9898" s="63"/>
      <c r="X9898" s="63"/>
      <c r="Y9898" s="63"/>
      <c r="Z9898" s="62">
        <v>3178.24</v>
      </c>
      <c r="AA9898" s="62">
        <v>98208</v>
      </c>
      <c r="AB9898" s="62">
        <v>77.209999999999994</v>
      </c>
      <c r="AC9898" s="62">
        <v>29.98</v>
      </c>
    </row>
    <row r="9899" spans="1:29" ht="30" x14ac:dyDescent="0.25">
      <c r="A9899" s="61" t="s">
        <v>255</v>
      </c>
      <c r="B9899" s="61" t="s">
        <v>256</v>
      </c>
      <c r="C9899" s="62">
        <v>2008</v>
      </c>
      <c r="D9899" s="61" t="s">
        <v>262</v>
      </c>
      <c r="E9899" s="62">
        <v>60</v>
      </c>
      <c r="F9899" s="62">
        <v>216581</v>
      </c>
      <c r="G9899" s="62">
        <v>36988</v>
      </c>
      <c r="H9899" s="62">
        <v>51.37</v>
      </c>
      <c r="I9899" s="62">
        <v>3609.68</v>
      </c>
      <c r="J9899" s="62">
        <v>201420.33</v>
      </c>
      <c r="K9899" s="62">
        <v>63930.16</v>
      </c>
      <c r="L9899" s="62">
        <v>33059</v>
      </c>
      <c r="M9899" s="62">
        <v>45.92</v>
      </c>
      <c r="N9899" s="62">
        <v>1065.5</v>
      </c>
      <c r="O9899" s="62">
        <v>770953.04</v>
      </c>
      <c r="P9899" s="63"/>
      <c r="Q9899" s="63"/>
      <c r="R9899" s="63"/>
      <c r="S9899" s="63"/>
      <c r="T9899" s="63"/>
      <c r="U9899" s="63"/>
      <c r="V9899" s="63"/>
      <c r="W9899" s="63"/>
      <c r="X9899" s="63"/>
      <c r="Y9899" s="63"/>
      <c r="Z9899" s="62">
        <v>1349</v>
      </c>
      <c r="AA9899" s="62">
        <v>13516</v>
      </c>
      <c r="AB9899" s="62">
        <v>18.77</v>
      </c>
      <c r="AC9899" s="62">
        <v>22.48</v>
      </c>
    </row>
    <row r="9900" spans="1:29" x14ac:dyDescent="0.25">
      <c r="A9900" s="61" t="s">
        <v>113</v>
      </c>
      <c r="B9900" s="61" t="s">
        <v>114</v>
      </c>
      <c r="C9900" s="62">
        <v>2013</v>
      </c>
      <c r="D9900" s="61" t="s">
        <v>72</v>
      </c>
      <c r="E9900" s="62">
        <v>200</v>
      </c>
      <c r="F9900" s="62">
        <v>2192000</v>
      </c>
      <c r="G9900" s="62">
        <v>250966</v>
      </c>
      <c r="H9900" s="62">
        <v>104.57</v>
      </c>
      <c r="I9900" s="62">
        <v>10960</v>
      </c>
      <c r="J9900" s="62">
        <v>2038560</v>
      </c>
      <c r="K9900" s="62">
        <v>24119.3</v>
      </c>
      <c r="L9900" s="62">
        <v>24308</v>
      </c>
      <c r="M9900" s="62">
        <v>10.130000000000001</v>
      </c>
      <c r="N9900" s="63"/>
      <c r="O9900" s="63"/>
      <c r="P9900" s="63"/>
      <c r="Q9900" s="63"/>
      <c r="R9900" s="63"/>
      <c r="S9900" s="63"/>
      <c r="T9900" s="63"/>
      <c r="U9900" s="63"/>
      <c r="V9900" s="63"/>
      <c r="W9900" s="63"/>
      <c r="X9900" s="63"/>
      <c r="Y9900" s="63"/>
      <c r="Z9900" s="62">
        <v>875600</v>
      </c>
      <c r="AA9900" s="62">
        <v>119819</v>
      </c>
      <c r="AB9900" s="62">
        <v>49.92</v>
      </c>
      <c r="AC9900" s="62">
        <v>4378</v>
      </c>
    </row>
    <row r="9901" spans="1:29" x14ac:dyDescent="0.25">
      <c r="A9901" s="61" t="s">
        <v>524</v>
      </c>
      <c r="B9901" s="61" t="s">
        <v>525</v>
      </c>
      <c r="C9901" s="62">
        <v>2015</v>
      </c>
      <c r="D9901" s="61" t="s">
        <v>99</v>
      </c>
      <c r="E9901" s="62">
        <v>60</v>
      </c>
      <c r="F9901" s="62">
        <v>571000</v>
      </c>
      <c r="G9901" s="62">
        <v>85211</v>
      </c>
      <c r="H9901" s="62">
        <v>118.35</v>
      </c>
      <c r="I9901" s="62">
        <v>9516.67</v>
      </c>
      <c r="J9901" s="62">
        <v>531030</v>
      </c>
      <c r="K9901" s="62">
        <v>0</v>
      </c>
      <c r="L9901" s="63"/>
      <c r="M9901" s="63"/>
      <c r="N9901" s="63"/>
      <c r="O9901" s="63"/>
      <c r="P9901" s="63"/>
      <c r="Q9901" s="63"/>
      <c r="R9901" s="63"/>
      <c r="S9901" s="63"/>
      <c r="T9901" s="63"/>
      <c r="U9901" s="63"/>
      <c r="V9901" s="63"/>
      <c r="W9901" s="63"/>
      <c r="X9901" s="63"/>
      <c r="Y9901" s="63"/>
      <c r="Z9901" s="62">
        <v>174200</v>
      </c>
      <c r="AA9901" s="62">
        <v>17141</v>
      </c>
      <c r="AB9901" s="62">
        <v>23.81</v>
      </c>
      <c r="AC9901" s="62">
        <v>2903.33</v>
      </c>
    </row>
    <row r="9902" spans="1:29" ht="30" x14ac:dyDescent="0.25">
      <c r="A9902" s="61" t="s">
        <v>169</v>
      </c>
      <c r="B9902" s="61" t="s">
        <v>170</v>
      </c>
      <c r="C9902" s="62">
        <v>2014</v>
      </c>
      <c r="D9902" s="61" t="s">
        <v>78</v>
      </c>
      <c r="E9902" s="62">
        <v>48</v>
      </c>
      <c r="F9902" s="62">
        <v>455600</v>
      </c>
      <c r="G9902" s="62">
        <v>70115</v>
      </c>
      <c r="H9902" s="62">
        <v>121.73</v>
      </c>
      <c r="I9902" s="62">
        <v>9491.67</v>
      </c>
      <c r="J9902" s="62">
        <v>423708</v>
      </c>
      <c r="K9902" s="62">
        <v>0</v>
      </c>
      <c r="L9902" s="62">
        <v>0</v>
      </c>
      <c r="M9902" s="62">
        <v>0</v>
      </c>
      <c r="N9902" s="63"/>
      <c r="O9902" s="63"/>
      <c r="P9902" s="63"/>
      <c r="Q9902" s="63"/>
      <c r="R9902" s="63"/>
      <c r="S9902" s="63"/>
      <c r="T9902" s="63"/>
      <c r="U9902" s="63"/>
      <c r="V9902" s="63"/>
      <c r="W9902" s="63"/>
      <c r="X9902" s="63"/>
      <c r="Y9902" s="63"/>
      <c r="Z9902" s="62">
        <v>1380.52</v>
      </c>
      <c r="AA9902" s="62">
        <v>25582</v>
      </c>
      <c r="AB9902" s="62">
        <v>44.41</v>
      </c>
      <c r="AC9902" s="62">
        <v>28.76</v>
      </c>
    </row>
    <row r="9903" spans="1:29" x14ac:dyDescent="0.25">
      <c r="A9903" s="61" t="s">
        <v>502</v>
      </c>
      <c r="B9903" s="61" t="s">
        <v>503</v>
      </c>
      <c r="C9903" s="62">
        <v>2017</v>
      </c>
      <c r="D9903" s="61" t="s">
        <v>78</v>
      </c>
      <c r="E9903" s="62">
        <v>40</v>
      </c>
      <c r="F9903" s="62">
        <v>332530</v>
      </c>
      <c r="G9903" s="62">
        <v>60343</v>
      </c>
      <c r="H9903" s="62">
        <v>125.71</v>
      </c>
      <c r="I9903" s="62">
        <v>8313.25</v>
      </c>
      <c r="J9903" s="62">
        <v>309252.90000000002</v>
      </c>
      <c r="K9903" s="62">
        <v>0</v>
      </c>
      <c r="L9903" s="63"/>
      <c r="M9903" s="63"/>
      <c r="N9903" s="63"/>
      <c r="O9903" s="63"/>
      <c r="P9903" s="63"/>
      <c r="Q9903" s="63"/>
      <c r="R9903" s="63"/>
      <c r="S9903" s="63"/>
      <c r="T9903" s="63"/>
      <c r="U9903" s="63"/>
      <c r="V9903" s="63"/>
      <c r="W9903" s="63"/>
      <c r="X9903" s="63"/>
      <c r="Y9903" s="63"/>
      <c r="Z9903" s="62">
        <v>1131</v>
      </c>
      <c r="AA9903" s="62">
        <v>21709</v>
      </c>
      <c r="AB9903" s="62">
        <v>45.23</v>
      </c>
      <c r="AC9903" s="62">
        <v>28.28</v>
      </c>
    </row>
    <row r="9904" spans="1:29" x14ac:dyDescent="0.25">
      <c r="A9904" s="61" t="s">
        <v>471</v>
      </c>
      <c r="B9904" s="61" t="s">
        <v>472</v>
      </c>
      <c r="C9904" s="62">
        <v>2003</v>
      </c>
      <c r="D9904" s="61" t="s">
        <v>89</v>
      </c>
      <c r="E9904" s="62">
        <v>78</v>
      </c>
      <c r="F9904" s="62">
        <v>125200</v>
      </c>
      <c r="G9904" s="62">
        <v>11734</v>
      </c>
      <c r="H9904" s="62">
        <v>12.54</v>
      </c>
      <c r="I9904" s="62">
        <v>1605.13</v>
      </c>
      <c r="J9904" s="62">
        <v>116436</v>
      </c>
      <c r="K9904" s="62">
        <v>10938.89</v>
      </c>
      <c r="L9904" s="62">
        <v>10325</v>
      </c>
      <c r="M9904" s="62">
        <v>11.03</v>
      </c>
      <c r="N9904" s="62">
        <v>140.24</v>
      </c>
      <c r="O9904" s="62">
        <v>131915.41</v>
      </c>
      <c r="P9904" s="63"/>
      <c r="Q9904" s="63"/>
      <c r="R9904" s="63"/>
      <c r="S9904" s="63"/>
      <c r="T9904" s="63"/>
      <c r="U9904" s="63"/>
      <c r="V9904" s="63"/>
      <c r="W9904" s="63"/>
      <c r="X9904" s="63"/>
      <c r="Y9904" s="63"/>
      <c r="Z9904" s="62">
        <v>94000</v>
      </c>
      <c r="AA9904" s="62">
        <v>8191</v>
      </c>
      <c r="AB9904" s="62">
        <v>8.75</v>
      </c>
      <c r="AC9904" s="62">
        <v>1205.1300000000001</v>
      </c>
    </row>
    <row r="9905" spans="1:29" ht="30" x14ac:dyDescent="0.25">
      <c r="A9905" s="61" t="s">
        <v>361</v>
      </c>
      <c r="B9905" s="61" t="s">
        <v>362</v>
      </c>
      <c r="C9905" s="62">
        <v>2017</v>
      </c>
      <c r="D9905" s="61" t="s">
        <v>89</v>
      </c>
      <c r="E9905" s="62">
        <v>25</v>
      </c>
      <c r="F9905" s="62">
        <v>148680</v>
      </c>
      <c r="G9905" s="62">
        <v>23756</v>
      </c>
      <c r="H9905" s="62">
        <v>79.19</v>
      </c>
      <c r="I9905" s="62">
        <v>5947.2</v>
      </c>
      <c r="J9905" s="62">
        <v>138272.4</v>
      </c>
      <c r="K9905" s="62">
        <v>13231</v>
      </c>
      <c r="L9905" s="62">
        <v>18714</v>
      </c>
      <c r="M9905" s="62">
        <v>62.38</v>
      </c>
      <c r="N9905" s="62">
        <v>529.24</v>
      </c>
      <c r="O9905" s="62">
        <v>159556.6</v>
      </c>
      <c r="P9905" s="63"/>
      <c r="Q9905" s="63"/>
      <c r="R9905" s="63"/>
      <c r="S9905" s="63"/>
      <c r="T9905" s="63"/>
      <c r="U9905" s="63"/>
      <c r="V9905" s="63"/>
      <c r="W9905" s="63"/>
      <c r="X9905" s="63"/>
      <c r="Y9905" s="63"/>
      <c r="Z9905" s="62">
        <v>64.17</v>
      </c>
      <c r="AA9905" s="62">
        <v>7560</v>
      </c>
      <c r="AB9905" s="62">
        <v>25.2</v>
      </c>
      <c r="AC9905" s="62">
        <v>2.57</v>
      </c>
    </row>
    <row r="9906" spans="1:29" ht="30" x14ac:dyDescent="0.25">
      <c r="A9906" s="61" t="s">
        <v>148</v>
      </c>
      <c r="B9906" s="61" t="s">
        <v>149</v>
      </c>
      <c r="C9906" s="62">
        <v>2012</v>
      </c>
      <c r="D9906" s="61" t="s">
        <v>89</v>
      </c>
      <c r="E9906" s="62">
        <v>43</v>
      </c>
      <c r="F9906" s="62">
        <v>280921</v>
      </c>
      <c r="G9906" s="62">
        <v>38807</v>
      </c>
      <c r="H9906" s="62">
        <v>75.209999999999994</v>
      </c>
      <c r="I9906" s="62">
        <v>6533.05</v>
      </c>
      <c r="J9906" s="62">
        <v>261256.53</v>
      </c>
      <c r="K9906" s="62">
        <v>0</v>
      </c>
      <c r="L9906" s="63"/>
      <c r="M9906" s="63"/>
      <c r="N9906" s="63"/>
      <c r="O9906" s="63"/>
      <c r="P9906" s="63"/>
      <c r="Q9906" s="63"/>
      <c r="R9906" s="63"/>
      <c r="S9906" s="63"/>
      <c r="T9906" s="63"/>
      <c r="U9906" s="63"/>
      <c r="V9906" s="63"/>
      <c r="W9906" s="63"/>
      <c r="X9906" s="63"/>
      <c r="Y9906" s="63"/>
      <c r="Z9906" s="62">
        <v>134775</v>
      </c>
      <c r="AA9906" s="62">
        <v>17269</v>
      </c>
      <c r="AB9906" s="62">
        <v>33.47</v>
      </c>
      <c r="AC9906" s="62">
        <v>3134.3</v>
      </c>
    </row>
    <row r="9907" spans="1:29" x14ac:dyDescent="0.25">
      <c r="A9907" s="61" t="s">
        <v>128</v>
      </c>
      <c r="B9907" s="61" t="s">
        <v>129</v>
      </c>
      <c r="C9907" s="62">
        <v>2016</v>
      </c>
      <c r="D9907" s="61" t="s">
        <v>94</v>
      </c>
      <c r="E9907" s="62">
        <v>24</v>
      </c>
      <c r="F9907" s="62">
        <v>969</v>
      </c>
      <c r="G9907" s="62">
        <v>212</v>
      </c>
      <c r="H9907" s="62">
        <v>0.74</v>
      </c>
      <c r="I9907" s="62">
        <v>40.380000000000003</v>
      </c>
      <c r="J9907" s="62">
        <v>901.17</v>
      </c>
      <c r="K9907" s="62">
        <v>156.16</v>
      </c>
      <c r="L9907" s="62">
        <v>203</v>
      </c>
      <c r="M9907" s="62">
        <v>0.7</v>
      </c>
      <c r="N9907" s="62">
        <v>6.51</v>
      </c>
      <c r="O9907" s="62">
        <v>1883.17</v>
      </c>
      <c r="P9907" s="63"/>
      <c r="Q9907" s="63"/>
      <c r="R9907" s="63"/>
      <c r="S9907" s="63"/>
      <c r="T9907" s="63"/>
      <c r="U9907" s="63"/>
      <c r="V9907" s="63"/>
      <c r="W9907" s="63"/>
      <c r="X9907" s="63"/>
      <c r="Y9907" s="63"/>
      <c r="Z9907" s="62">
        <v>241</v>
      </c>
      <c r="AA9907" s="62">
        <v>1663</v>
      </c>
      <c r="AB9907" s="62">
        <v>5.77</v>
      </c>
      <c r="AC9907" s="62">
        <v>10.039999999999999</v>
      </c>
    </row>
    <row r="9908" spans="1:29" x14ac:dyDescent="0.25">
      <c r="A9908" s="61" t="s">
        <v>192</v>
      </c>
      <c r="B9908" s="61" t="s">
        <v>193</v>
      </c>
      <c r="C9908" s="62">
        <v>2012</v>
      </c>
      <c r="D9908" s="61" t="s">
        <v>75</v>
      </c>
      <c r="E9908" s="62">
        <v>7</v>
      </c>
      <c r="F9908" s="62">
        <v>483</v>
      </c>
      <c r="G9908" s="62">
        <v>523</v>
      </c>
      <c r="H9908" s="62">
        <v>6.23</v>
      </c>
      <c r="I9908" s="62">
        <v>69</v>
      </c>
      <c r="J9908" s="62">
        <v>449.19</v>
      </c>
      <c r="K9908" s="62">
        <v>280.31</v>
      </c>
      <c r="L9908" s="62">
        <v>619</v>
      </c>
      <c r="M9908" s="62">
        <v>7.37</v>
      </c>
      <c r="N9908" s="62">
        <v>40.04</v>
      </c>
      <c r="O9908" s="62">
        <v>3380.35</v>
      </c>
      <c r="P9908" s="63"/>
      <c r="Q9908" s="63"/>
      <c r="R9908" s="63"/>
      <c r="S9908" s="63"/>
      <c r="T9908" s="63"/>
      <c r="U9908" s="63"/>
      <c r="V9908" s="63"/>
      <c r="W9908" s="63"/>
      <c r="X9908" s="63"/>
      <c r="Y9908" s="63"/>
      <c r="Z9908" s="62">
        <v>65200</v>
      </c>
      <c r="AA9908" s="62">
        <v>3221</v>
      </c>
      <c r="AB9908" s="62">
        <v>38.35</v>
      </c>
      <c r="AC9908" s="62">
        <v>9314.2900000000009</v>
      </c>
    </row>
    <row r="9909" spans="1:29" ht="30" x14ac:dyDescent="0.25">
      <c r="A9909" s="61" t="s">
        <v>385</v>
      </c>
      <c r="B9909" s="61" t="s">
        <v>386</v>
      </c>
      <c r="C9909" s="62">
        <v>2014</v>
      </c>
      <c r="D9909" s="61" t="s">
        <v>94</v>
      </c>
      <c r="E9909" s="62">
        <v>8</v>
      </c>
      <c r="F9909" s="62">
        <v>13872</v>
      </c>
      <c r="G9909" s="62">
        <v>2011</v>
      </c>
      <c r="H9909" s="62">
        <v>20.95</v>
      </c>
      <c r="I9909" s="62">
        <v>1734</v>
      </c>
      <c r="J9909" s="62">
        <v>12900.96</v>
      </c>
      <c r="K9909" s="62">
        <v>0</v>
      </c>
      <c r="L9909" s="63"/>
      <c r="M9909" s="63"/>
      <c r="N9909" s="63"/>
      <c r="O9909" s="63"/>
      <c r="P9909" s="63"/>
      <c r="Q9909" s="63"/>
      <c r="R9909" s="63"/>
      <c r="S9909" s="63"/>
      <c r="T9909" s="63"/>
      <c r="U9909" s="63"/>
      <c r="V9909" s="63"/>
      <c r="W9909" s="63"/>
      <c r="X9909" s="63"/>
      <c r="Y9909" s="63"/>
      <c r="Z9909" s="62">
        <v>33720.699999999997</v>
      </c>
      <c r="AA9909" s="62">
        <v>3279</v>
      </c>
      <c r="AB9909" s="62">
        <v>34.159999999999997</v>
      </c>
      <c r="AC9909" s="62">
        <v>4215.09</v>
      </c>
    </row>
    <row r="9910" spans="1:29" x14ac:dyDescent="0.25">
      <c r="A9910" s="61" t="s">
        <v>273</v>
      </c>
      <c r="B9910" s="61" t="s">
        <v>274</v>
      </c>
      <c r="C9910" s="62">
        <v>2015</v>
      </c>
      <c r="D9910" s="61" t="s">
        <v>89</v>
      </c>
      <c r="E9910" s="62">
        <v>54</v>
      </c>
      <c r="F9910" s="62">
        <v>462831</v>
      </c>
      <c r="G9910" s="62">
        <v>81049</v>
      </c>
      <c r="H9910" s="62">
        <v>125.08</v>
      </c>
      <c r="I9910" s="62">
        <v>8570.94</v>
      </c>
      <c r="J9910" s="62">
        <v>430432.83</v>
      </c>
      <c r="K9910" s="62">
        <v>0</v>
      </c>
      <c r="L9910" s="63"/>
      <c r="M9910" s="63"/>
      <c r="N9910" s="63"/>
      <c r="O9910" s="63"/>
      <c r="P9910" s="63"/>
      <c r="Q9910" s="63"/>
      <c r="R9910" s="63"/>
      <c r="S9910" s="63"/>
      <c r="T9910" s="63"/>
      <c r="U9910" s="63"/>
      <c r="V9910" s="63"/>
      <c r="W9910" s="63"/>
      <c r="X9910" s="63"/>
      <c r="Y9910" s="63"/>
      <c r="Z9910" s="62">
        <v>1967.78</v>
      </c>
      <c r="AA9910" s="62">
        <v>7358</v>
      </c>
      <c r="AB9910" s="62">
        <v>11.35</v>
      </c>
      <c r="AC9910" s="62">
        <v>36.44</v>
      </c>
    </row>
    <row r="9911" spans="1:29" x14ac:dyDescent="0.25">
      <c r="A9911" s="61" t="s">
        <v>157</v>
      </c>
      <c r="B9911" s="61" t="s">
        <v>158</v>
      </c>
      <c r="C9911" s="62">
        <v>2005</v>
      </c>
      <c r="D9911" s="61" t="s">
        <v>298</v>
      </c>
      <c r="E9911" s="62">
        <v>3</v>
      </c>
      <c r="F9911" s="63"/>
      <c r="G9911" s="63"/>
      <c r="H9911" s="63"/>
      <c r="I9911" s="63"/>
      <c r="J9911" s="63"/>
      <c r="K9911" s="62">
        <v>0</v>
      </c>
      <c r="L9911" s="63"/>
      <c r="M9911" s="63"/>
      <c r="N9911" s="63"/>
      <c r="O9911" s="63"/>
      <c r="P9911" s="63"/>
      <c r="Q9911" s="63"/>
      <c r="R9911" s="63"/>
      <c r="S9911" s="63"/>
      <c r="T9911" s="63"/>
      <c r="U9911" s="63"/>
      <c r="V9911" s="63"/>
      <c r="W9911" s="63"/>
      <c r="X9911" s="63"/>
      <c r="Y9911" s="63"/>
      <c r="Z9911" s="62">
        <v>0</v>
      </c>
      <c r="AA9911" s="63"/>
      <c r="AB9911" s="63"/>
      <c r="AC9911" s="62">
        <v>0</v>
      </c>
    </row>
    <row r="9912" spans="1:29" x14ac:dyDescent="0.25">
      <c r="A9912" s="61" t="s">
        <v>399</v>
      </c>
      <c r="B9912" s="61" t="s">
        <v>400</v>
      </c>
      <c r="C9912" s="62">
        <v>2008</v>
      </c>
      <c r="D9912" s="61" t="s">
        <v>75</v>
      </c>
      <c r="E9912" s="62">
        <v>6</v>
      </c>
      <c r="F9912" s="63"/>
      <c r="G9912" s="63"/>
      <c r="H9912" s="63"/>
      <c r="I9912" s="63"/>
      <c r="J9912" s="63"/>
      <c r="K9912" s="62">
        <v>0</v>
      </c>
      <c r="L9912" s="63"/>
      <c r="M9912" s="63"/>
      <c r="N9912" s="63"/>
      <c r="O9912" s="63"/>
      <c r="P9912" s="63"/>
      <c r="Q9912" s="63"/>
      <c r="R9912" s="63"/>
      <c r="S9912" s="63"/>
      <c r="T9912" s="63"/>
      <c r="U9912" s="63"/>
      <c r="V9912" s="63"/>
      <c r="W9912" s="63"/>
      <c r="X9912" s="63"/>
      <c r="Y9912" s="63"/>
      <c r="Z9912" s="62">
        <v>0</v>
      </c>
      <c r="AA9912" s="63"/>
      <c r="AB9912" s="63"/>
      <c r="AC9912" s="62">
        <v>0</v>
      </c>
    </row>
    <row r="9913" spans="1:29" x14ac:dyDescent="0.25">
      <c r="A9913" s="61" t="s">
        <v>130</v>
      </c>
      <c r="B9913" s="61" t="s">
        <v>131</v>
      </c>
      <c r="C9913" s="62">
        <v>2009</v>
      </c>
      <c r="D9913" s="61" t="s">
        <v>135</v>
      </c>
      <c r="E9913" s="62">
        <v>24</v>
      </c>
      <c r="F9913" s="62">
        <v>1566</v>
      </c>
      <c r="G9913" s="62">
        <v>226</v>
      </c>
      <c r="H9913" s="62">
        <v>0.78</v>
      </c>
      <c r="I9913" s="62">
        <v>65.25</v>
      </c>
      <c r="J9913" s="62">
        <v>1456.38</v>
      </c>
      <c r="K9913" s="62">
        <v>182.35</v>
      </c>
      <c r="L9913" s="62">
        <v>334</v>
      </c>
      <c r="M9913" s="62">
        <v>1.1599999999999999</v>
      </c>
      <c r="N9913" s="62">
        <v>7.6</v>
      </c>
      <c r="O9913" s="62">
        <v>2198.98</v>
      </c>
      <c r="P9913" s="63"/>
      <c r="Q9913" s="63"/>
      <c r="R9913" s="63"/>
      <c r="S9913" s="63"/>
      <c r="T9913" s="63"/>
      <c r="U9913" s="62">
        <v>200</v>
      </c>
      <c r="V9913" s="62">
        <v>433</v>
      </c>
      <c r="W9913" s="62">
        <v>1.5</v>
      </c>
      <c r="X9913" s="62">
        <v>8</v>
      </c>
      <c r="Y9913" s="62">
        <v>4476.8</v>
      </c>
      <c r="Z9913" s="62">
        <v>2220</v>
      </c>
      <c r="AA9913" s="62">
        <v>13684</v>
      </c>
      <c r="AB9913" s="62">
        <v>47.51</v>
      </c>
      <c r="AC9913" s="62">
        <v>92.5</v>
      </c>
    </row>
    <row r="9914" spans="1:29" x14ac:dyDescent="0.25">
      <c r="A9914" s="61" t="s">
        <v>126</v>
      </c>
      <c r="B9914" s="61" t="s">
        <v>127</v>
      </c>
      <c r="C9914" s="62">
        <v>2003</v>
      </c>
      <c r="D9914" s="61" t="s">
        <v>468</v>
      </c>
      <c r="E9914" s="62">
        <v>85</v>
      </c>
      <c r="F9914" s="62">
        <v>145800</v>
      </c>
      <c r="G9914" s="62">
        <v>17333</v>
      </c>
      <c r="H9914" s="62">
        <v>16.989999999999998</v>
      </c>
      <c r="I9914" s="62">
        <v>1715.29</v>
      </c>
      <c r="J9914" s="62">
        <v>135594</v>
      </c>
      <c r="K9914" s="62">
        <v>11904</v>
      </c>
      <c r="L9914" s="62">
        <v>12086</v>
      </c>
      <c r="M9914" s="62">
        <v>11.85</v>
      </c>
      <c r="N9914" s="62">
        <v>140.05000000000001</v>
      </c>
      <c r="O9914" s="62">
        <v>143553.91</v>
      </c>
      <c r="P9914" s="63"/>
      <c r="Q9914" s="63"/>
      <c r="R9914" s="63"/>
      <c r="S9914" s="63"/>
      <c r="T9914" s="63"/>
      <c r="U9914" s="63"/>
      <c r="V9914" s="63"/>
      <c r="W9914" s="63"/>
      <c r="X9914" s="63"/>
      <c r="Y9914" s="63"/>
      <c r="Z9914" s="62">
        <v>3011</v>
      </c>
      <c r="AA9914" s="62">
        <v>11778</v>
      </c>
      <c r="AB9914" s="62">
        <v>11.55</v>
      </c>
      <c r="AC9914" s="62">
        <v>35.42</v>
      </c>
    </row>
    <row r="9915" spans="1:29" x14ac:dyDescent="0.25">
      <c r="A9915" s="61" t="s">
        <v>251</v>
      </c>
      <c r="B9915" s="61" t="s">
        <v>252</v>
      </c>
      <c r="C9915" s="62">
        <v>2005</v>
      </c>
      <c r="D9915" s="61" t="s">
        <v>72</v>
      </c>
      <c r="E9915" s="62">
        <v>29</v>
      </c>
      <c r="F9915" s="62">
        <v>124769</v>
      </c>
      <c r="G9915" s="62">
        <v>17126</v>
      </c>
      <c r="H9915" s="62">
        <v>49.21</v>
      </c>
      <c r="I9915" s="62">
        <v>4302.38</v>
      </c>
      <c r="J9915" s="62">
        <v>116035.17</v>
      </c>
      <c r="K9915" s="62">
        <v>10904.95</v>
      </c>
      <c r="L9915" s="62">
        <v>16649</v>
      </c>
      <c r="M9915" s="62">
        <v>47.84</v>
      </c>
      <c r="N9915" s="62">
        <v>376.03</v>
      </c>
      <c r="O9915" s="62">
        <v>131506.01999999999</v>
      </c>
      <c r="P9915" s="63"/>
      <c r="Q9915" s="63"/>
      <c r="R9915" s="63"/>
      <c r="S9915" s="63"/>
      <c r="T9915" s="63"/>
      <c r="U9915" s="63"/>
      <c r="V9915" s="63"/>
      <c r="W9915" s="63"/>
      <c r="X9915" s="63"/>
      <c r="Y9915" s="63"/>
      <c r="Z9915" s="62">
        <v>864</v>
      </c>
      <c r="AA9915" s="62">
        <v>7151</v>
      </c>
      <c r="AB9915" s="62">
        <v>20.55</v>
      </c>
      <c r="AC9915" s="62">
        <v>29.79</v>
      </c>
    </row>
    <row r="9916" spans="1:29" x14ac:dyDescent="0.25">
      <c r="A9916" s="61" t="s">
        <v>338</v>
      </c>
      <c r="B9916" s="61" t="s">
        <v>339</v>
      </c>
      <c r="C9916" s="62">
        <v>2013</v>
      </c>
      <c r="D9916" s="61" t="s">
        <v>75</v>
      </c>
      <c r="E9916" s="62">
        <v>24</v>
      </c>
      <c r="F9916" s="62">
        <v>23179</v>
      </c>
      <c r="G9916" s="62">
        <v>3857</v>
      </c>
      <c r="H9916" s="62">
        <v>13.39</v>
      </c>
      <c r="I9916" s="62">
        <v>965.79</v>
      </c>
      <c r="J9916" s="62">
        <v>21556.47</v>
      </c>
      <c r="K9916" s="62">
        <v>1617.85</v>
      </c>
      <c r="L9916" s="62">
        <v>2527</v>
      </c>
      <c r="M9916" s="62">
        <v>8.77</v>
      </c>
      <c r="N9916" s="62">
        <v>67.41</v>
      </c>
      <c r="O9916" s="62">
        <v>19510.099999999999</v>
      </c>
      <c r="P9916" s="63"/>
      <c r="Q9916" s="63"/>
      <c r="R9916" s="63"/>
      <c r="S9916" s="63"/>
      <c r="T9916" s="63"/>
      <c r="U9916" s="63"/>
      <c r="V9916" s="63"/>
      <c r="W9916" s="63"/>
      <c r="X9916" s="63"/>
      <c r="Y9916" s="63"/>
      <c r="Z9916" s="62">
        <v>1514.2</v>
      </c>
      <c r="AA9916" s="62">
        <v>22695</v>
      </c>
      <c r="AB9916" s="62">
        <v>78.8</v>
      </c>
      <c r="AC9916" s="62">
        <v>63.09</v>
      </c>
    </row>
    <row r="9917" spans="1:29" ht="30" x14ac:dyDescent="0.25">
      <c r="A9917" s="61" t="s">
        <v>165</v>
      </c>
      <c r="B9917" s="61" t="s">
        <v>166</v>
      </c>
      <c r="C9917" s="62">
        <v>2007</v>
      </c>
      <c r="D9917" s="61" t="s">
        <v>78</v>
      </c>
      <c r="E9917" s="62">
        <v>40</v>
      </c>
      <c r="F9917" s="62">
        <v>80012</v>
      </c>
      <c r="G9917" s="62">
        <v>16367</v>
      </c>
      <c r="H9917" s="62">
        <v>34.1</v>
      </c>
      <c r="I9917" s="62">
        <v>2000.3</v>
      </c>
      <c r="J9917" s="62">
        <v>74411.16</v>
      </c>
      <c r="K9917" s="62">
        <v>20585.84</v>
      </c>
      <c r="L9917" s="62">
        <v>25696</v>
      </c>
      <c r="M9917" s="62">
        <v>53.53</v>
      </c>
      <c r="N9917" s="62">
        <v>514.65</v>
      </c>
      <c r="O9917" s="62">
        <v>248250.81</v>
      </c>
      <c r="P9917" s="63"/>
      <c r="Q9917" s="63"/>
      <c r="R9917" s="63"/>
      <c r="S9917" s="63"/>
      <c r="T9917" s="63"/>
      <c r="U9917" s="63"/>
      <c r="V9917" s="63"/>
      <c r="W9917" s="63"/>
      <c r="X9917" s="63"/>
      <c r="Y9917" s="63"/>
      <c r="Z9917" s="62">
        <v>1121</v>
      </c>
      <c r="AA9917" s="62">
        <v>8752</v>
      </c>
      <c r="AB9917" s="62">
        <v>18.23</v>
      </c>
      <c r="AC9917" s="62">
        <v>28.03</v>
      </c>
    </row>
    <row r="9918" spans="1:29" x14ac:dyDescent="0.25">
      <c r="A9918" s="61" t="s">
        <v>130</v>
      </c>
      <c r="B9918" s="61" t="s">
        <v>131</v>
      </c>
      <c r="C9918" s="62">
        <v>2011</v>
      </c>
      <c r="D9918" s="61" t="s">
        <v>72</v>
      </c>
      <c r="E9918" s="62">
        <v>52</v>
      </c>
      <c r="F9918" s="62">
        <v>577120</v>
      </c>
      <c r="G9918" s="62">
        <v>73010</v>
      </c>
      <c r="H9918" s="62">
        <v>117</v>
      </c>
      <c r="I9918" s="62">
        <v>11098.46</v>
      </c>
      <c r="J9918" s="62">
        <v>536721.6</v>
      </c>
      <c r="K9918" s="62">
        <v>0</v>
      </c>
      <c r="L9918" s="63"/>
      <c r="M9918" s="63"/>
      <c r="N9918" s="63"/>
      <c r="O9918" s="63"/>
      <c r="P9918" s="63"/>
      <c r="Q9918" s="63"/>
      <c r="R9918" s="63"/>
      <c r="S9918" s="63"/>
      <c r="T9918" s="63"/>
      <c r="U9918" s="63"/>
      <c r="V9918" s="63"/>
      <c r="W9918" s="63"/>
      <c r="X9918" s="63"/>
      <c r="Y9918" s="63"/>
      <c r="Z9918" s="62">
        <v>1250</v>
      </c>
      <c r="AA9918" s="62">
        <v>7680</v>
      </c>
      <c r="AB9918" s="62">
        <v>12.31</v>
      </c>
      <c r="AC9918" s="62">
        <v>24.04</v>
      </c>
    </row>
    <row r="9919" spans="1:29" ht="30" x14ac:dyDescent="0.25">
      <c r="A9919" s="61" t="s">
        <v>277</v>
      </c>
      <c r="B9919" s="61" t="s">
        <v>278</v>
      </c>
      <c r="C9919" s="62">
        <v>2008</v>
      </c>
      <c r="D9919" s="61" t="s">
        <v>78</v>
      </c>
      <c r="E9919" s="62">
        <v>40</v>
      </c>
      <c r="F9919" s="62">
        <v>441212</v>
      </c>
      <c r="G9919" s="62">
        <v>65030</v>
      </c>
      <c r="H9919" s="62">
        <v>135.47999999999999</v>
      </c>
      <c r="I9919" s="62">
        <v>11030.3</v>
      </c>
      <c r="J9919" s="62">
        <v>410327.16</v>
      </c>
      <c r="K9919" s="62">
        <v>0</v>
      </c>
      <c r="L9919" s="63"/>
      <c r="M9919" s="63"/>
      <c r="N9919" s="63"/>
      <c r="O9919" s="63"/>
      <c r="P9919" s="63"/>
      <c r="Q9919" s="63"/>
      <c r="R9919" s="63"/>
      <c r="S9919" s="63"/>
      <c r="T9919" s="63"/>
      <c r="U9919" s="63"/>
      <c r="V9919" s="63"/>
      <c r="W9919" s="63"/>
      <c r="X9919" s="63"/>
      <c r="Y9919" s="63"/>
      <c r="Z9919" s="62">
        <v>170400</v>
      </c>
      <c r="AA9919" s="62">
        <v>5702</v>
      </c>
      <c r="AB9919" s="62">
        <v>11.88</v>
      </c>
      <c r="AC9919" s="62">
        <v>4260</v>
      </c>
    </row>
    <row r="9920" spans="1:29" ht="30" x14ac:dyDescent="0.25">
      <c r="A9920" s="61" t="s">
        <v>138</v>
      </c>
      <c r="B9920" s="61" t="s">
        <v>139</v>
      </c>
      <c r="C9920" s="62">
        <v>2004</v>
      </c>
      <c r="D9920" s="61" t="s">
        <v>99</v>
      </c>
      <c r="E9920" s="62">
        <v>52</v>
      </c>
      <c r="F9920" s="62">
        <v>143761</v>
      </c>
      <c r="G9920" s="62">
        <v>18764</v>
      </c>
      <c r="H9920" s="62">
        <v>30.07</v>
      </c>
      <c r="I9920" s="62">
        <v>2764.63</v>
      </c>
      <c r="J9920" s="62">
        <v>133697.73000000001</v>
      </c>
      <c r="K9920" s="62">
        <v>54419.98</v>
      </c>
      <c r="L9920" s="62">
        <v>60951</v>
      </c>
      <c r="M9920" s="62">
        <v>97.68</v>
      </c>
      <c r="N9920" s="62">
        <v>1046.54</v>
      </c>
      <c r="O9920" s="62">
        <v>656266.87</v>
      </c>
      <c r="P9920" s="63"/>
      <c r="Q9920" s="63"/>
      <c r="R9920" s="63"/>
      <c r="S9920" s="63"/>
      <c r="T9920" s="63"/>
      <c r="U9920" s="63"/>
      <c r="V9920" s="63"/>
      <c r="W9920" s="63"/>
      <c r="X9920" s="63"/>
      <c r="Y9920" s="63"/>
      <c r="Z9920" s="62">
        <v>94070</v>
      </c>
      <c r="AA9920" s="62">
        <v>5861</v>
      </c>
      <c r="AB9920" s="62">
        <v>9.39</v>
      </c>
      <c r="AC9920" s="62">
        <v>1809.04</v>
      </c>
    </row>
    <row r="9921" spans="1:29" x14ac:dyDescent="0.25">
      <c r="A9921" s="61" t="s">
        <v>202</v>
      </c>
      <c r="B9921" s="61" t="s">
        <v>203</v>
      </c>
      <c r="C9921" s="62">
        <v>2005</v>
      </c>
      <c r="D9921" s="61" t="s">
        <v>75</v>
      </c>
      <c r="E9921" s="62">
        <v>6</v>
      </c>
      <c r="F9921" s="62">
        <v>2962</v>
      </c>
      <c r="G9921" s="62">
        <v>530</v>
      </c>
      <c r="H9921" s="62">
        <v>7.36</v>
      </c>
      <c r="I9921" s="62">
        <v>493.67</v>
      </c>
      <c r="J9921" s="62">
        <v>2754.66</v>
      </c>
      <c r="K9921" s="62">
        <v>0</v>
      </c>
      <c r="L9921" s="63"/>
      <c r="M9921" s="63"/>
      <c r="N9921" s="63"/>
      <c r="O9921" s="63"/>
      <c r="P9921" s="63"/>
      <c r="Q9921" s="63"/>
      <c r="R9921" s="63"/>
      <c r="S9921" s="63"/>
      <c r="T9921" s="63"/>
      <c r="U9921" s="63"/>
      <c r="V9921" s="63"/>
      <c r="W9921" s="63"/>
      <c r="X9921" s="63"/>
      <c r="Y9921" s="63"/>
      <c r="Z9921" s="62">
        <v>45300</v>
      </c>
      <c r="AA9921" s="62">
        <v>1652</v>
      </c>
      <c r="AB9921" s="62">
        <v>22.94</v>
      </c>
      <c r="AC9921" s="62">
        <v>7550</v>
      </c>
    </row>
    <row r="9922" spans="1:29" x14ac:dyDescent="0.25">
      <c r="A9922" s="61" t="s">
        <v>354</v>
      </c>
      <c r="B9922" s="61" t="s">
        <v>355</v>
      </c>
      <c r="C9922" s="62">
        <v>2012</v>
      </c>
      <c r="D9922" s="61" t="s">
        <v>75</v>
      </c>
      <c r="E9922" s="62">
        <v>16</v>
      </c>
      <c r="F9922" s="62">
        <v>1279</v>
      </c>
      <c r="G9922" s="62">
        <v>610</v>
      </c>
      <c r="H9922" s="62">
        <v>3.18</v>
      </c>
      <c r="I9922" s="62">
        <v>79.94</v>
      </c>
      <c r="J9922" s="62">
        <v>1189.47</v>
      </c>
      <c r="K9922" s="62">
        <v>157.13</v>
      </c>
      <c r="L9922" s="62">
        <v>360</v>
      </c>
      <c r="M9922" s="62">
        <v>1.88</v>
      </c>
      <c r="N9922" s="62">
        <v>9.82</v>
      </c>
      <c r="O9922" s="62">
        <v>1894.87</v>
      </c>
      <c r="P9922" s="63"/>
      <c r="Q9922" s="63"/>
      <c r="R9922" s="63"/>
      <c r="S9922" s="63"/>
      <c r="T9922" s="63"/>
      <c r="U9922" s="63"/>
      <c r="V9922" s="63"/>
      <c r="W9922" s="63"/>
      <c r="X9922" s="63"/>
      <c r="Y9922" s="63"/>
      <c r="Z9922" s="62">
        <v>149402</v>
      </c>
      <c r="AA9922" s="62">
        <v>3894</v>
      </c>
      <c r="AB9922" s="62">
        <v>20.28</v>
      </c>
      <c r="AC9922" s="62">
        <v>9337.6299999999992</v>
      </c>
    </row>
    <row r="9923" spans="1:29" ht="30" x14ac:dyDescent="0.25">
      <c r="A9923" s="61" t="s">
        <v>446</v>
      </c>
      <c r="B9923" s="61" t="s">
        <v>447</v>
      </c>
      <c r="C9923" s="62">
        <v>2013</v>
      </c>
      <c r="D9923" s="61" t="s">
        <v>99</v>
      </c>
      <c r="E9923" s="62">
        <v>32</v>
      </c>
      <c r="F9923" s="62">
        <v>117440</v>
      </c>
      <c r="G9923" s="62">
        <v>14866</v>
      </c>
      <c r="H9923" s="62">
        <v>38.71</v>
      </c>
      <c r="I9923" s="62">
        <v>3670</v>
      </c>
      <c r="J9923" s="62">
        <v>109219.2</v>
      </c>
      <c r="K9923" s="62">
        <v>10613.97</v>
      </c>
      <c r="L9923" s="62">
        <v>11113</v>
      </c>
      <c r="M9923" s="62">
        <v>28.94</v>
      </c>
      <c r="N9923" s="62">
        <v>331.69</v>
      </c>
      <c r="O9923" s="62">
        <v>127997.01</v>
      </c>
      <c r="P9923" s="63"/>
      <c r="Q9923" s="63"/>
      <c r="R9923" s="63"/>
      <c r="S9923" s="63"/>
      <c r="T9923" s="63"/>
      <c r="U9923" s="63"/>
      <c r="V9923" s="63"/>
      <c r="W9923" s="63"/>
      <c r="X9923" s="63"/>
      <c r="Y9923" s="63"/>
      <c r="Z9923" s="62">
        <v>150920</v>
      </c>
      <c r="AA9923" s="62">
        <v>7783</v>
      </c>
      <c r="AB9923" s="62">
        <v>20.27</v>
      </c>
      <c r="AC9923" s="62">
        <v>4716.25</v>
      </c>
    </row>
    <row r="9924" spans="1:29" ht="30" x14ac:dyDescent="0.25">
      <c r="A9924" s="61" t="s">
        <v>120</v>
      </c>
      <c r="B9924" s="61" t="s">
        <v>121</v>
      </c>
      <c r="C9924" s="62">
        <v>2007</v>
      </c>
      <c r="D9924" s="61" t="s">
        <v>99</v>
      </c>
      <c r="E9924" s="62">
        <v>40</v>
      </c>
      <c r="F9924" s="62">
        <v>434780</v>
      </c>
      <c r="G9924" s="62">
        <v>64608</v>
      </c>
      <c r="H9924" s="62">
        <v>134.6</v>
      </c>
      <c r="I9924" s="62">
        <v>10869.5</v>
      </c>
      <c r="J9924" s="62">
        <v>404345.4</v>
      </c>
      <c r="K9924" s="62">
        <v>0</v>
      </c>
      <c r="L9924" s="62">
        <v>0</v>
      </c>
      <c r="M9924" s="62">
        <v>0</v>
      </c>
      <c r="N9924" s="63"/>
      <c r="O9924" s="63"/>
      <c r="P9924" s="63"/>
      <c r="Q9924" s="63"/>
      <c r="R9924" s="63"/>
      <c r="S9924" s="63"/>
      <c r="T9924" s="63"/>
      <c r="U9924" s="63"/>
      <c r="V9924" s="63"/>
      <c r="W9924" s="63"/>
      <c r="X9924" s="63"/>
      <c r="Y9924" s="63"/>
      <c r="Z9924" s="62">
        <v>208310</v>
      </c>
      <c r="AA9924" s="62">
        <v>11866</v>
      </c>
      <c r="AB9924" s="62">
        <v>24.72</v>
      </c>
      <c r="AC9924" s="62">
        <v>5207.75</v>
      </c>
    </row>
    <row r="9925" spans="1:29" x14ac:dyDescent="0.25">
      <c r="A9925" s="61" t="s">
        <v>222</v>
      </c>
      <c r="B9925" s="61" t="s">
        <v>223</v>
      </c>
      <c r="C9925" s="62">
        <v>2008</v>
      </c>
      <c r="D9925" s="61" t="s">
        <v>99</v>
      </c>
      <c r="E9925" s="62">
        <v>40</v>
      </c>
      <c r="F9925" s="62">
        <v>328000</v>
      </c>
      <c r="G9925" s="62">
        <v>51465</v>
      </c>
      <c r="H9925" s="62">
        <v>107.22</v>
      </c>
      <c r="I9925" s="62">
        <v>8200</v>
      </c>
      <c r="J9925" s="62">
        <v>305040</v>
      </c>
      <c r="K9925" s="62">
        <v>0</v>
      </c>
      <c r="L9925" s="63"/>
      <c r="M9925" s="63"/>
      <c r="N9925" s="63"/>
      <c r="O9925" s="63"/>
      <c r="P9925" s="63"/>
      <c r="Q9925" s="63"/>
      <c r="R9925" s="63"/>
      <c r="S9925" s="63"/>
      <c r="T9925" s="63"/>
      <c r="U9925" s="63"/>
      <c r="V9925" s="63"/>
      <c r="W9925" s="63"/>
      <c r="X9925" s="63"/>
      <c r="Y9925" s="63"/>
      <c r="Z9925" s="62">
        <v>129750</v>
      </c>
      <c r="AA9925" s="62">
        <v>10704</v>
      </c>
      <c r="AB9925" s="62">
        <v>22.3</v>
      </c>
      <c r="AC9925" s="62">
        <v>3243.75</v>
      </c>
    </row>
    <row r="9926" spans="1:29" ht="30" x14ac:dyDescent="0.25">
      <c r="A9926" s="61" t="s">
        <v>237</v>
      </c>
      <c r="B9926" s="61" t="s">
        <v>238</v>
      </c>
      <c r="C9926" s="62">
        <v>2014</v>
      </c>
      <c r="D9926" s="61" t="s">
        <v>99</v>
      </c>
      <c r="E9926" s="62">
        <v>32</v>
      </c>
      <c r="F9926" s="62">
        <v>132281</v>
      </c>
      <c r="G9926" s="62">
        <v>19488</v>
      </c>
      <c r="H9926" s="62">
        <v>50.75</v>
      </c>
      <c r="I9926" s="62">
        <v>4133.78</v>
      </c>
      <c r="J9926" s="62">
        <v>123021.33</v>
      </c>
      <c r="K9926" s="62">
        <v>17465.96</v>
      </c>
      <c r="L9926" s="62">
        <v>26295</v>
      </c>
      <c r="M9926" s="62">
        <v>68.48</v>
      </c>
      <c r="N9926" s="62">
        <v>545.80999999999995</v>
      </c>
      <c r="O9926" s="62">
        <v>210627.20000000001</v>
      </c>
      <c r="P9926" s="63"/>
      <c r="Q9926" s="63"/>
      <c r="R9926" s="63"/>
      <c r="S9926" s="63"/>
      <c r="T9926" s="63"/>
      <c r="U9926" s="63"/>
      <c r="V9926" s="63"/>
      <c r="W9926" s="63"/>
      <c r="X9926" s="63"/>
      <c r="Y9926" s="63"/>
      <c r="Z9926" s="62">
        <v>127200</v>
      </c>
      <c r="AA9926" s="62">
        <v>8443</v>
      </c>
      <c r="AB9926" s="62">
        <v>21.99</v>
      </c>
      <c r="AC9926" s="62">
        <v>3975</v>
      </c>
    </row>
    <row r="9927" spans="1:29" x14ac:dyDescent="0.25">
      <c r="A9927" s="61" t="s">
        <v>229</v>
      </c>
      <c r="B9927" s="61" t="s">
        <v>230</v>
      </c>
      <c r="C9927" s="62">
        <v>2018</v>
      </c>
      <c r="D9927" s="61" t="s">
        <v>504</v>
      </c>
      <c r="E9927" s="62">
        <v>40</v>
      </c>
      <c r="F9927" s="62">
        <v>100223</v>
      </c>
      <c r="G9927" s="62">
        <v>7924</v>
      </c>
      <c r="H9927" s="62">
        <v>16.510000000000002</v>
      </c>
      <c r="I9927" s="62">
        <v>2505.58</v>
      </c>
      <c r="J9927" s="62">
        <v>93207.39</v>
      </c>
      <c r="K9927" s="62">
        <v>51306.5</v>
      </c>
      <c r="L9927" s="62">
        <v>23806</v>
      </c>
      <c r="M9927" s="62">
        <v>49.6</v>
      </c>
      <c r="N9927" s="63"/>
      <c r="O9927" s="63"/>
      <c r="P9927" s="63"/>
      <c r="Q9927" s="63"/>
      <c r="R9927" s="63"/>
      <c r="S9927" s="63"/>
      <c r="T9927" s="63"/>
      <c r="U9927" s="63"/>
      <c r="V9927" s="63"/>
      <c r="W9927" s="63"/>
      <c r="X9927" s="63"/>
      <c r="Y9927" s="63"/>
      <c r="Z9927" s="62">
        <v>537800</v>
      </c>
      <c r="AA9927" s="62">
        <v>17544</v>
      </c>
      <c r="AB9927" s="62">
        <v>36.549999999999997</v>
      </c>
      <c r="AC9927" s="62">
        <v>13445</v>
      </c>
    </row>
    <row r="9928" spans="1:29" x14ac:dyDescent="0.25">
      <c r="A9928" s="61" t="s">
        <v>192</v>
      </c>
      <c r="B9928" s="61" t="s">
        <v>193</v>
      </c>
      <c r="C9928" s="62">
        <v>2015</v>
      </c>
      <c r="D9928" s="61" t="s">
        <v>99</v>
      </c>
      <c r="E9928" s="62">
        <v>52</v>
      </c>
      <c r="F9928" s="62">
        <v>420678</v>
      </c>
      <c r="G9928" s="62">
        <v>57466</v>
      </c>
      <c r="H9928" s="62">
        <v>92.09</v>
      </c>
      <c r="I9928" s="62">
        <v>8089.96</v>
      </c>
      <c r="J9928" s="62">
        <v>391230.54</v>
      </c>
      <c r="K9928" s="62">
        <v>0</v>
      </c>
      <c r="L9928" s="63"/>
      <c r="M9928" s="63"/>
      <c r="N9928" s="63"/>
      <c r="O9928" s="63"/>
      <c r="P9928" s="63"/>
      <c r="Q9928" s="63"/>
      <c r="R9928" s="63"/>
      <c r="S9928" s="63"/>
      <c r="T9928" s="63"/>
      <c r="U9928" s="63"/>
      <c r="V9928" s="63"/>
      <c r="W9928" s="63"/>
      <c r="X9928" s="63"/>
      <c r="Y9928" s="63"/>
      <c r="Z9928" s="62">
        <v>618000</v>
      </c>
      <c r="AA9928" s="62">
        <v>3416</v>
      </c>
      <c r="AB9928" s="62">
        <v>5.47</v>
      </c>
      <c r="AC9928" s="62">
        <v>11884.62</v>
      </c>
    </row>
    <row r="9929" spans="1:29" ht="45" x14ac:dyDescent="0.25">
      <c r="A9929" s="61" t="s">
        <v>340</v>
      </c>
      <c r="B9929" s="61" t="s">
        <v>341</v>
      </c>
      <c r="C9929" s="62">
        <v>2009</v>
      </c>
      <c r="D9929" s="61" t="s">
        <v>89</v>
      </c>
      <c r="E9929" s="62">
        <v>33</v>
      </c>
      <c r="F9929" s="62">
        <v>139398</v>
      </c>
      <c r="G9929" s="62">
        <v>25809</v>
      </c>
      <c r="H9929" s="62">
        <v>65.17</v>
      </c>
      <c r="I9929" s="62">
        <v>4224.18</v>
      </c>
      <c r="J9929" s="62">
        <v>129640.14</v>
      </c>
      <c r="K9929" s="62">
        <v>6412</v>
      </c>
      <c r="L9929" s="62">
        <v>9541</v>
      </c>
      <c r="M9929" s="62">
        <v>24.09</v>
      </c>
      <c r="N9929" s="62">
        <v>194.3</v>
      </c>
      <c r="O9929" s="62">
        <v>77324.23</v>
      </c>
      <c r="P9929" s="63"/>
      <c r="Q9929" s="63"/>
      <c r="R9929" s="63"/>
      <c r="S9929" s="63"/>
      <c r="T9929" s="63"/>
      <c r="U9929" s="63"/>
      <c r="V9929" s="63"/>
      <c r="W9929" s="63"/>
      <c r="X9929" s="63"/>
      <c r="Y9929" s="63"/>
      <c r="Z9929" s="62">
        <v>78830</v>
      </c>
      <c r="AA9929" s="62">
        <v>6398</v>
      </c>
      <c r="AB9929" s="62">
        <v>16.16</v>
      </c>
      <c r="AC9929" s="62">
        <v>2388.79</v>
      </c>
    </row>
    <row r="9930" spans="1:29" x14ac:dyDescent="0.25">
      <c r="A9930" s="61" t="s">
        <v>540</v>
      </c>
      <c r="B9930" s="61" t="s">
        <v>541</v>
      </c>
      <c r="C9930" s="62">
        <v>2015</v>
      </c>
      <c r="D9930" s="61" t="s">
        <v>78</v>
      </c>
      <c r="E9930" s="62">
        <v>44</v>
      </c>
      <c r="F9930" s="62">
        <v>447300</v>
      </c>
      <c r="G9930" s="62">
        <v>53812</v>
      </c>
      <c r="H9930" s="62">
        <v>101.92</v>
      </c>
      <c r="I9930" s="62">
        <v>10165.91</v>
      </c>
      <c r="J9930" s="62">
        <v>415989</v>
      </c>
      <c r="K9930" s="62">
        <v>0</v>
      </c>
      <c r="L9930" s="63"/>
      <c r="M9930" s="63"/>
      <c r="N9930" s="63"/>
      <c r="O9930" s="63"/>
      <c r="P9930" s="63"/>
      <c r="Q9930" s="63"/>
      <c r="R9930" s="63"/>
      <c r="S9930" s="63"/>
      <c r="T9930" s="63"/>
      <c r="U9930" s="63"/>
      <c r="V9930" s="63"/>
      <c r="W9930" s="63"/>
      <c r="X9930" s="63"/>
      <c r="Y9930" s="63"/>
      <c r="Z9930" s="62">
        <v>60324</v>
      </c>
      <c r="AA9930" s="62">
        <v>5227</v>
      </c>
      <c r="AB9930" s="62">
        <v>9.9</v>
      </c>
      <c r="AC9930" s="62">
        <v>1371</v>
      </c>
    </row>
    <row r="9931" spans="1:29" ht="30" x14ac:dyDescent="0.25">
      <c r="A9931" s="61" t="s">
        <v>218</v>
      </c>
      <c r="B9931" s="61" t="s">
        <v>219</v>
      </c>
      <c r="C9931" s="62">
        <v>2008</v>
      </c>
      <c r="D9931" s="61" t="s">
        <v>86</v>
      </c>
      <c r="E9931" s="62">
        <v>73</v>
      </c>
      <c r="F9931" s="62">
        <v>4924</v>
      </c>
      <c r="G9931" s="62">
        <v>1478</v>
      </c>
      <c r="H9931" s="62">
        <v>1.69</v>
      </c>
      <c r="I9931" s="62">
        <v>67.45</v>
      </c>
      <c r="J9931" s="62">
        <v>4579.32</v>
      </c>
      <c r="K9931" s="62">
        <v>3939.86</v>
      </c>
      <c r="L9931" s="62">
        <v>7587</v>
      </c>
      <c r="M9931" s="62">
        <v>8.66</v>
      </c>
      <c r="N9931" s="62">
        <v>53.97</v>
      </c>
      <c r="O9931" s="62">
        <v>47512</v>
      </c>
      <c r="P9931" s="63"/>
      <c r="Q9931" s="63"/>
      <c r="R9931" s="63"/>
      <c r="S9931" s="63"/>
      <c r="T9931" s="63"/>
      <c r="U9931" s="63"/>
      <c r="V9931" s="63"/>
      <c r="W9931" s="63"/>
      <c r="X9931" s="63"/>
      <c r="Y9931" s="63"/>
      <c r="Z9931" s="62">
        <v>491400</v>
      </c>
      <c r="AA9931" s="62">
        <v>59768</v>
      </c>
      <c r="AB9931" s="62">
        <v>68.23</v>
      </c>
      <c r="AC9931" s="62">
        <v>6731.51</v>
      </c>
    </row>
    <row r="9932" spans="1:29" x14ac:dyDescent="0.25">
      <c r="A9932" s="61" t="s">
        <v>200</v>
      </c>
      <c r="B9932" s="61" t="s">
        <v>201</v>
      </c>
      <c r="C9932" s="62">
        <v>2007</v>
      </c>
      <c r="D9932" s="61" t="s">
        <v>78</v>
      </c>
      <c r="E9932" s="62">
        <v>56</v>
      </c>
      <c r="F9932" s="62">
        <v>526868</v>
      </c>
      <c r="G9932" s="62">
        <v>82022</v>
      </c>
      <c r="H9932" s="62">
        <v>122.06</v>
      </c>
      <c r="I9932" s="62">
        <v>9408.36</v>
      </c>
      <c r="J9932" s="62">
        <v>489987.24</v>
      </c>
      <c r="K9932" s="62">
        <v>0</v>
      </c>
      <c r="L9932" s="63"/>
      <c r="M9932" s="63"/>
      <c r="N9932" s="63"/>
      <c r="O9932" s="63"/>
      <c r="P9932" s="63"/>
      <c r="Q9932" s="63"/>
      <c r="R9932" s="63"/>
      <c r="S9932" s="63"/>
      <c r="T9932" s="63"/>
      <c r="U9932" s="63"/>
      <c r="V9932" s="63"/>
      <c r="W9932" s="63"/>
      <c r="X9932" s="63"/>
      <c r="Y9932" s="63"/>
      <c r="Z9932" s="62">
        <v>0</v>
      </c>
      <c r="AA9932" s="63"/>
      <c r="AB9932" s="63"/>
      <c r="AC9932" s="62">
        <v>0</v>
      </c>
    </row>
    <row r="9933" spans="1:29" x14ac:dyDescent="0.25">
      <c r="A9933" s="61" t="s">
        <v>306</v>
      </c>
      <c r="B9933" s="61" t="s">
        <v>307</v>
      </c>
      <c r="C9933" s="62">
        <v>2018</v>
      </c>
      <c r="D9933" s="61" t="s">
        <v>99</v>
      </c>
      <c r="E9933" s="62">
        <v>41</v>
      </c>
      <c r="F9933" s="62">
        <v>257520</v>
      </c>
      <c r="G9933" s="62">
        <v>50168</v>
      </c>
      <c r="H9933" s="62">
        <v>101.97</v>
      </c>
      <c r="I9933" s="62">
        <v>6280.98</v>
      </c>
      <c r="J9933" s="62">
        <v>239493.6</v>
      </c>
      <c r="K9933" s="62">
        <v>0</v>
      </c>
      <c r="L9933" s="63"/>
      <c r="M9933" s="63"/>
      <c r="N9933" s="63"/>
      <c r="O9933" s="63"/>
      <c r="P9933" s="63"/>
      <c r="Q9933" s="63"/>
      <c r="R9933" s="63"/>
      <c r="S9933" s="63"/>
      <c r="T9933" s="63"/>
      <c r="U9933" s="63"/>
      <c r="V9933" s="63"/>
      <c r="W9933" s="63"/>
      <c r="X9933" s="63"/>
      <c r="Y9933" s="63"/>
      <c r="Z9933" s="62">
        <v>411.98</v>
      </c>
      <c r="AA9933" s="62">
        <v>10160</v>
      </c>
      <c r="AB9933" s="62">
        <v>20.65</v>
      </c>
      <c r="AC9933" s="62">
        <v>10.050000000000001</v>
      </c>
    </row>
    <row r="9934" spans="1:29" x14ac:dyDescent="0.25">
      <c r="A9934" s="61" t="s">
        <v>107</v>
      </c>
      <c r="B9934" s="61" t="s">
        <v>108</v>
      </c>
      <c r="C9934" s="62">
        <v>2012</v>
      </c>
      <c r="D9934" s="61" t="s">
        <v>99</v>
      </c>
      <c r="E9934" s="62">
        <v>54</v>
      </c>
      <c r="F9934" s="62">
        <v>499450</v>
      </c>
      <c r="G9934" s="62">
        <v>81199</v>
      </c>
      <c r="H9934" s="62">
        <v>125.31</v>
      </c>
      <c r="I9934" s="62">
        <v>9249.07</v>
      </c>
      <c r="J9934" s="62">
        <v>464488.5</v>
      </c>
      <c r="K9934" s="62">
        <v>0</v>
      </c>
      <c r="L9934" s="63"/>
      <c r="M9934" s="63"/>
      <c r="N9934" s="63"/>
      <c r="O9934" s="63"/>
      <c r="P9934" s="63"/>
      <c r="Q9934" s="63"/>
      <c r="R9934" s="63"/>
      <c r="S9934" s="63"/>
      <c r="T9934" s="63"/>
      <c r="U9934" s="63"/>
      <c r="V9934" s="63"/>
      <c r="W9934" s="63"/>
      <c r="X9934" s="63"/>
      <c r="Y9934" s="63"/>
      <c r="Z9934" s="62">
        <v>0</v>
      </c>
      <c r="AA9934" s="62">
        <v>28782</v>
      </c>
      <c r="AB9934" s="62">
        <v>44.42</v>
      </c>
      <c r="AC9934" s="62">
        <v>0</v>
      </c>
    </row>
    <row r="9935" spans="1:29" ht="30" x14ac:dyDescent="0.25">
      <c r="A9935" s="61" t="s">
        <v>231</v>
      </c>
      <c r="B9935" s="61" t="s">
        <v>232</v>
      </c>
      <c r="C9935" s="62">
        <v>2010</v>
      </c>
      <c r="D9935" s="61" t="s">
        <v>99</v>
      </c>
      <c r="E9935" s="62">
        <v>66</v>
      </c>
      <c r="F9935" s="62">
        <v>252200</v>
      </c>
      <c r="G9935" s="62">
        <v>33855</v>
      </c>
      <c r="H9935" s="62">
        <v>42.75</v>
      </c>
      <c r="I9935" s="62">
        <v>3821.21</v>
      </c>
      <c r="J9935" s="62">
        <v>234546</v>
      </c>
      <c r="K9935" s="62">
        <v>28059.17</v>
      </c>
      <c r="L9935" s="62">
        <v>50024</v>
      </c>
      <c r="M9935" s="62">
        <v>63.16</v>
      </c>
      <c r="N9935" s="62">
        <v>425.14</v>
      </c>
      <c r="O9935" s="62">
        <v>338373.9</v>
      </c>
      <c r="P9935" s="63"/>
      <c r="Q9935" s="63"/>
      <c r="R9935" s="63"/>
      <c r="S9935" s="63"/>
      <c r="T9935" s="63"/>
      <c r="U9935" s="63"/>
      <c r="V9935" s="63"/>
      <c r="W9935" s="63"/>
      <c r="X9935" s="63"/>
      <c r="Y9935" s="63"/>
      <c r="Z9935" s="62">
        <v>369100</v>
      </c>
      <c r="AA9935" s="62">
        <v>25379</v>
      </c>
      <c r="AB9935" s="62">
        <v>32.04</v>
      </c>
      <c r="AC9935" s="62">
        <v>5592.42</v>
      </c>
    </row>
    <row r="9936" spans="1:29" x14ac:dyDescent="0.25">
      <c r="A9936" s="61" t="s">
        <v>332</v>
      </c>
      <c r="B9936" s="61" t="s">
        <v>333</v>
      </c>
      <c r="C9936" s="62">
        <v>2005</v>
      </c>
      <c r="D9936" s="61" t="s">
        <v>89</v>
      </c>
      <c r="E9936" s="62">
        <v>269</v>
      </c>
      <c r="F9936" s="62">
        <v>2601330</v>
      </c>
      <c r="G9936" s="62">
        <v>270901</v>
      </c>
      <c r="H9936" s="62">
        <v>83.92</v>
      </c>
      <c r="I9936" s="62">
        <v>9670.3700000000008</v>
      </c>
      <c r="J9936" s="62">
        <v>2419236.9</v>
      </c>
      <c r="K9936" s="62">
        <v>24701.26</v>
      </c>
      <c r="L9936" s="62">
        <v>30254</v>
      </c>
      <c r="M9936" s="62">
        <v>9.3699999999999992</v>
      </c>
      <c r="N9936" s="62">
        <v>91.83</v>
      </c>
      <c r="O9936" s="62">
        <v>297879.92</v>
      </c>
      <c r="P9936" s="63"/>
      <c r="Q9936" s="63"/>
      <c r="R9936" s="63"/>
      <c r="S9936" s="63"/>
      <c r="T9936" s="63"/>
      <c r="U9936" s="63"/>
      <c r="V9936" s="63"/>
      <c r="W9936" s="63"/>
      <c r="X9936" s="63"/>
      <c r="Y9936" s="63"/>
      <c r="Z9936" s="62">
        <v>2534358</v>
      </c>
      <c r="AA9936" s="62">
        <v>183676</v>
      </c>
      <c r="AB9936" s="62">
        <v>56.9</v>
      </c>
      <c r="AC9936" s="62">
        <v>9421.41</v>
      </c>
    </row>
    <row r="9937" spans="1:29" ht="45" x14ac:dyDescent="0.25">
      <c r="A9937" s="61" t="s">
        <v>214</v>
      </c>
      <c r="B9937" s="61" t="s">
        <v>215</v>
      </c>
      <c r="C9937" s="62">
        <v>2014</v>
      </c>
      <c r="D9937" s="61" t="s">
        <v>89</v>
      </c>
      <c r="E9937" s="62">
        <v>100</v>
      </c>
      <c r="F9937" s="62">
        <v>391720</v>
      </c>
      <c r="G9937" s="62">
        <v>63737</v>
      </c>
      <c r="H9937" s="62">
        <v>53.11</v>
      </c>
      <c r="I9937" s="62">
        <v>3917.2</v>
      </c>
      <c r="J9937" s="62">
        <v>364299.6</v>
      </c>
      <c r="K9937" s="62">
        <v>41302.620000000003</v>
      </c>
      <c r="L9937" s="62">
        <v>49486</v>
      </c>
      <c r="M9937" s="62">
        <v>41.24</v>
      </c>
      <c r="N9937" s="63"/>
      <c r="O9937" s="63"/>
      <c r="P9937" s="63"/>
      <c r="Q9937" s="63"/>
      <c r="R9937" s="63"/>
      <c r="S9937" s="63"/>
      <c r="T9937" s="63"/>
      <c r="U9937" s="63"/>
      <c r="V9937" s="63"/>
      <c r="W9937" s="63"/>
      <c r="X9937" s="63"/>
      <c r="Y9937" s="63"/>
      <c r="Z9937" s="62">
        <v>2825</v>
      </c>
      <c r="AA9937" s="62">
        <v>14284</v>
      </c>
      <c r="AB9937" s="62">
        <v>11.9</v>
      </c>
      <c r="AC9937" s="62">
        <v>28.25</v>
      </c>
    </row>
    <row r="9938" spans="1:29" x14ac:dyDescent="0.25">
      <c r="A9938" s="61" t="s">
        <v>399</v>
      </c>
      <c r="B9938" s="61" t="s">
        <v>400</v>
      </c>
      <c r="C9938" s="62">
        <v>2016</v>
      </c>
      <c r="D9938" s="61" t="s">
        <v>99</v>
      </c>
      <c r="E9938" s="62">
        <v>33</v>
      </c>
      <c r="F9938" s="62">
        <v>87973</v>
      </c>
      <c r="G9938" s="62">
        <v>15815</v>
      </c>
      <c r="H9938" s="62">
        <v>39.94</v>
      </c>
      <c r="I9938" s="62">
        <v>2665.85</v>
      </c>
      <c r="J9938" s="62">
        <v>81814.89</v>
      </c>
      <c r="K9938" s="62">
        <v>7234</v>
      </c>
      <c r="L9938" s="62">
        <v>10427</v>
      </c>
      <c r="M9938" s="62">
        <v>26.33</v>
      </c>
      <c r="N9938" s="62">
        <v>219.21</v>
      </c>
      <c r="O9938" s="62">
        <v>87236.98</v>
      </c>
      <c r="P9938" s="63"/>
      <c r="Q9938" s="63"/>
      <c r="R9938" s="63"/>
      <c r="S9938" s="63"/>
      <c r="T9938" s="63"/>
      <c r="U9938" s="63"/>
      <c r="V9938" s="63"/>
      <c r="W9938" s="63"/>
      <c r="X9938" s="63"/>
      <c r="Y9938" s="63"/>
      <c r="Z9938" s="62">
        <v>0</v>
      </c>
      <c r="AA9938" s="62">
        <v>84270</v>
      </c>
      <c r="AB9938" s="62">
        <v>212.8</v>
      </c>
      <c r="AC9938" s="62">
        <v>0</v>
      </c>
    </row>
    <row r="9939" spans="1:29" ht="30" x14ac:dyDescent="0.25">
      <c r="A9939" s="61" t="s">
        <v>367</v>
      </c>
      <c r="B9939" s="61" t="s">
        <v>368</v>
      </c>
      <c r="C9939" s="62">
        <v>2013</v>
      </c>
      <c r="D9939" s="61" t="s">
        <v>89</v>
      </c>
      <c r="E9939" s="62">
        <v>81</v>
      </c>
      <c r="F9939" s="62">
        <v>355092</v>
      </c>
      <c r="G9939" s="62">
        <v>58853</v>
      </c>
      <c r="H9939" s="62">
        <v>60.55</v>
      </c>
      <c r="I9939" s="62">
        <v>4383.8500000000004</v>
      </c>
      <c r="J9939" s="62">
        <v>330235.56</v>
      </c>
      <c r="K9939" s="62">
        <v>36739.089999999997</v>
      </c>
      <c r="L9939" s="62">
        <v>43657</v>
      </c>
      <c r="M9939" s="62">
        <v>44.91</v>
      </c>
      <c r="N9939" s="63"/>
      <c r="O9939" s="63"/>
      <c r="P9939" s="63"/>
      <c r="Q9939" s="63"/>
      <c r="R9939" s="63"/>
      <c r="S9939" s="63"/>
      <c r="T9939" s="63"/>
      <c r="U9939" s="63"/>
      <c r="V9939" s="63"/>
      <c r="W9939" s="63"/>
      <c r="X9939" s="63"/>
      <c r="Y9939" s="63"/>
      <c r="Z9939" s="62">
        <v>145200</v>
      </c>
      <c r="AA9939" s="62">
        <v>15227</v>
      </c>
      <c r="AB9939" s="62">
        <v>15.67</v>
      </c>
      <c r="AC9939" s="62">
        <v>1792.59</v>
      </c>
    </row>
    <row r="9940" spans="1:29" x14ac:dyDescent="0.25">
      <c r="A9940" s="61" t="s">
        <v>241</v>
      </c>
      <c r="B9940" s="61" t="s">
        <v>242</v>
      </c>
      <c r="C9940" s="62">
        <v>2008</v>
      </c>
      <c r="D9940" s="61" t="s">
        <v>78</v>
      </c>
      <c r="E9940" s="62">
        <v>84</v>
      </c>
      <c r="F9940" s="62">
        <v>434880</v>
      </c>
      <c r="G9940" s="62">
        <v>56522</v>
      </c>
      <c r="H9940" s="62">
        <v>56.07</v>
      </c>
      <c r="I9940" s="62">
        <v>5177.1400000000003</v>
      </c>
      <c r="J9940" s="62">
        <v>404438.4</v>
      </c>
      <c r="K9940" s="62">
        <v>0</v>
      </c>
      <c r="L9940" s="63"/>
      <c r="M9940" s="63"/>
      <c r="N9940" s="63"/>
      <c r="O9940" s="63"/>
      <c r="P9940" s="63"/>
      <c r="Q9940" s="63"/>
      <c r="R9940" s="63"/>
      <c r="S9940" s="63"/>
      <c r="T9940" s="63"/>
      <c r="U9940" s="63"/>
      <c r="V9940" s="63"/>
      <c r="W9940" s="63"/>
      <c r="X9940" s="63"/>
      <c r="Y9940" s="63"/>
      <c r="Z9940" s="62">
        <v>94656</v>
      </c>
      <c r="AA9940" s="62">
        <v>7862</v>
      </c>
      <c r="AB9940" s="62">
        <v>7.8</v>
      </c>
      <c r="AC9940" s="62">
        <v>1126.8599999999999</v>
      </c>
    </row>
    <row r="9941" spans="1:29" ht="45" x14ac:dyDescent="0.25">
      <c r="A9941" s="61" t="s">
        <v>214</v>
      </c>
      <c r="B9941" s="61" t="s">
        <v>215</v>
      </c>
      <c r="C9941" s="62">
        <v>2009</v>
      </c>
      <c r="D9941" s="61" t="s">
        <v>175</v>
      </c>
      <c r="E9941" s="62">
        <v>4</v>
      </c>
      <c r="F9941" s="62">
        <v>0</v>
      </c>
      <c r="G9941" s="62">
        <v>0</v>
      </c>
      <c r="H9941" s="62">
        <v>0</v>
      </c>
      <c r="I9941" s="62">
        <v>0</v>
      </c>
      <c r="J9941" s="62">
        <v>0</v>
      </c>
      <c r="K9941" s="62">
        <v>0</v>
      </c>
      <c r="L9941" s="62">
        <v>0</v>
      </c>
      <c r="M9941" s="62">
        <v>0</v>
      </c>
      <c r="N9941" s="63"/>
      <c r="O9941" s="63"/>
      <c r="P9941" s="63"/>
      <c r="Q9941" s="63"/>
      <c r="R9941" s="63"/>
      <c r="S9941" s="63"/>
      <c r="T9941" s="63"/>
      <c r="U9941" s="63"/>
      <c r="V9941" s="63"/>
      <c r="W9941" s="63"/>
      <c r="X9941" s="63"/>
      <c r="Y9941" s="63"/>
      <c r="Z9941" s="62">
        <v>0</v>
      </c>
      <c r="AA9941" s="63"/>
      <c r="AB9941" s="63"/>
      <c r="AC9941" s="62">
        <v>0</v>
      </c>
    </row>
    <row r="9942" spans="1:29" ht="30" x14ac:dyDescent="0.25">
      <c r="A9942" s="61" t="s">
        <v>287</v>
      </c>
      <c r="B9942" s="61" t="s">
        <v>288</v>
      </c>
      <c r="C9942" s="62">
        <v>2004</v>
      </c>
      <c r="D9942" s="61" t="s">
        <v>298</v>
      </c>
      <c r="E9942" s="62">
        <v>12</v>
      </c>
      <c r="F9942" s="63"/>
      <c r="G9942" s="63"/>
      <c r="H9942" s="63"/>
      <c r="I9942" s="63"/>
      <c r="J9942" s="63"/>
      <c r="K9942" s="62">
        <v>0</v>
      </c>
      <c r="L9942" s="63"/>
      <c r="M9942" s="63"/>
      <c r="N9942" s="63"/>
      <c r="O9942" s="63"/>
      <c r="P9942" s="63"/>
      <c r="Q9942" s="63"/>
      <c r="R9942" s="63"/>
      <c r="S9942" s="63"/>
      <c r="T9942" s="63"/>
      <c r="U9942" s="63"/>
      <c r="V9942" s="63"/>
      <c r="W9942" s="63"/>
      <c r="X9942" s="63"/>
      <c r="Y9942" s="63"/>
      <c r="Z9942" s="62">
        <v>0</v>
      </c>
      <c r="AA9942" s="63"/>
      <c r="AB9942" s="63"/>
      <c r="AC9942" s="62">
        <v>0</v>
      </c>
    </row>
    <row r="9943" spans="1:29" x14ac:dyDescent="0.25">
      <c r="A9943" s="61" t="s">
        <v>328</v>
      </c>
      <c r="B9943" s="61" t="s">
        <v>329</v>
      </c>
      <c r="C9943" s="62">
        <v>2011</v>
      </c>
      <c r="D9943" s="61" t="s">
        <v>94</v>
      </c>
      <c r="E9943" s="62">
        <v>3</v>
      </c>
      <c r="F9943" s="63"/>
      <c r="G9943" s="63"/>
      <c r="H9943" s="63"/>
      <c r="I9943" s="63"/>
      <c r="J9943" s="63"/>
      <c r="K9943" s="62">
        <v>0</v>
      </c>
      <c r="L9943" s="63"/>
      <c r="M9943" s="63"/>
      <c r="N9943" s="63"/>
      <c r="O9943" s="63"/>
      <c r="P9943" s="63"/>
      <c r="Q9943" s="63"/>
      <c r="R9943" s="63"/>
      <c r="S9943" s="63"/>
      <c r="T9943" s="63"/>
      <c r="U9943" s="63"/>
      <c r="V9943" s="63"/>
      <c r="W9943" s="63"/>
      <c r="X9943" s="63"/>
      <c r="Y9943" s="63"/>
      <c r="Z9943" s="62">
        <v>114.97</v>
      </c>
      <c r="AA9943" s="62">
        <v>298</v>
      </c>
      <c r="AB9943" s="62">
        <v>8.2799999999999994</v>
      </c>
      <c r="AC9943" s="62">
        <v>38.32</v>
      </c>
    </row>
    <row r="9944" spans="1:29" x14ac:dyDescent="0.25">
      <c r="A9944" s="61" t="s">
        <v>475</v>
      </c>
      <c r="B9944" s="61" t="s">
        <v>476</v>
      </c>
      <c r="C9944" s="62">
        <v>2008</v>
      </c>
      <c r="D9944" s="61" t="s">
        <v>314</v>
      </c>
      <c r="E9944" s="62">
        <v>34</v>
      </c>
      <c r="F9944" s="62">
        <v>37680</v>
      </c>
      <c r="G9944" s="62">
        <v>5102</v>
      </c>
      <c r="H9944" s="62">
        <v>12.5</v>
      </c>
      <c r="I9944" s="62">
        <v>1108.24</v>
      </c>
      <c r="J9944" s="62">
        <v>35042.400000000001</v>
      </c>
      <c r="K9944" s="62">
        <v>0</v>
      </c>
      <c r="L9944" s="63"/>
      <c r="M9944" s="63"/>
      <c r="N9944" s="63"/>
      <c r="O9944" s="63"/>
      <c r="P9944" s="63"/>
      <c r="Q9944" s="63"/>
      <c r="R9944" s="63"/>
      <c r="S9944" s="63"/>
      <c r="T9944" s="63"/>
      <c r="U9944" s="63"/>
      <c r="V9944" s="63"/>
      <c r="W9944" s="63"/>
      <c r="X9944" s="63"/>
      <c r="Y9944" s="63"/>
      <c r="Z9944" s="62">
        <v>0</v>
      </c>
      <c r="AA9944" s="63"/>
      <c r="AB9944" s="63"/>
      <c r="AC9944" s="62">
        <v>0</v>
      </c>
    </row>
    <row r="9945" spans="1:29" x14ac:dyDescent="0.25">
      <c r="A9945" s="61" t="s">
        <v>469</v>
      </c>
      <c r="B9945" s="61" t="s">
        <v>470</v>
      </c>
      <c r="C9945" s="62">
        <v>2005</v>
      </c>
      <c r="D9945" s="61" t="s">
        <v>99</v>
      </c>
      <c r="E9945" s="62">
        <v>54</v>
      </c>
      <c r="F9945" s="62">
        <v>265680</v>
      </c>
      <c r="G9945" s="62">
        <v>31139</v>
      </c>
      <c r="H9945" s="62">
        <v>48.05</v>
      </c>
      <c r="I9945" s="62">
        <v>4920</v>
      </c>
      <c r="J9945" s="62">
        <v>247082.4</v>
      </c>
      <c r="K9945" s="62">
        <v>26795.34</v>
      </c>
      <c r="L9945" s="62">
        <v>42686</v>
      </c>
      <c r="M9945" s="62">
        <v>65.87</v>
      </c>
      <c r="N9945" s="63"/>
      <c r="O9945" s="63"/>
      <c r="P9945" s="63"/>
      <c r="Q9945" s="63"/>
      <c r="R9945" s="63"/>
      <c r="S9945" s="63"/>
      <c r="T9945" s="63"/>
      <c r="U9945" s="63"/>
      <c r="V9945" s="63"/>
      <c r="W9945" s="63"/>
      <c r="X9945" s="63"/>
      <c r="Y9945" s="63"/>
      <c r="Z9945" s="62">
        <v>0</v>
      </c>
      <c r="AA9945" s="63"/>
      <c r="AB9945" s="63"/>
      <c r="AC9945" s="62">
        <v>0</v>
      </c>
    </row>
    <row r="9946" spans="1:29" ht="30" x14ac:dyDescent="0.25">
      <c r="A9946" s="61" t="s">
        <v>233</v>
      </c>
      <c r="B9946" s="61" t="s">
        <v>234</v>
      </c>
      <c r="C9946" s="62">
        <v>2012</v>
      </c>
      <c r="D9946" s="61" t="s">
        <v>78</v>
      </c>
      <c r="E9946" s="62">
        <v>52</v>
      </c>
      <c r="F9946" s="62">
        <v>30224</v>
      </c>
      <c r="G9946" s="62">
        <v>4751</v>
      </c>
      <c r="H9946" s="62">
        <v>7.61</v>
      </c>
      <c r="I9946" s="62">
        <v>581.23</v>
      </c>
      <c r="J9946" s="62">
        <v>28108.32</v>
      </c>
      <c r="K9946" s="62">
        <v>25369.54</v>
      </c>
      <c r="L9946" s="62">
        <v>31142</v>
      </c>
      <c r="M9946" s="62">
        <v>49.91</v>
      </c>
      <c r="N9946" s="62">
        <v>487.88</v>
      </c>
      <c r="O9946" s="62">
        <v>305938.94</v>
      </c>
      <c r="P9946" s="63"/>
      <c r="Q9946" s="63"/>
      <c r="R9946" s="63"/>
      <c r="S9946" s="63"/>
      <c r="T9946" s="63"/>
      <c r="U9946" s="63"/>
      <c r="V9946" s="63"/>
      <c r="W9946" s="63"/>
      <c r="X9946" s="63"/>
      <c r="Y9946" s="63"/>
      <c r="Z9946" s="62">
        <v>1038.7</v>
      </c>
      <c r="AA9946" s="62">
        <v>21553</v>
      </c>
      <c r="AB9946" s="62">
        <v>34.54</v>
      </c>
      <c r="AC9946" s="62">
        <v>19.98</v>
      </c>
    </row>
    <row r="9947" spans="1:29" ht="30" x14ac:dyDescent="0.25">
      <c r="A9947" s="61" t="s">
        <v>124</v>
      </c>
      <c r="B9947" s="61" t="s">
        <v>125</v>
      </c>
      <c r="C9947" s="62">
        <v>2005</v>
      </c>
      <c r="D9947" s="61" t="s">
        <v>78</v>
      </c>
      <c r="E9947" s="62">
        <v>38</v>
      </c>
      <c r="F9947" s="62">
        <v>56628</v>
      </c>
      <c r="G9947" s="62">
        <v>7828</v>
      </c>
      <c r="H9947" s="62">
        <v>17.170000000000002</v>
      </c>
      <c r="I9947" s="62">
        <v>1490.21</v>
      </c>
      <c r="J9947" s="62">
        <v>52664.04</v>
      </c>
      <c r="K9947" s="62">
        <v>8676.0400000000009</v>
      </c>
      <c r="L9947" s="62">
        <v>18923</v>
      </c>
      <c r="M9947" s="62">
        <v>41.5</v>
      </c>
      <c r="N9947" s="62">
        <v>228.32</v>
      </c>
      <c r="O9947" s="62">
        <v>104627</v>
      </c>
      <c r="P9947" s="63"/>
      <c r="Q9947" s="63"/>
      <c r="R9947" s="63"/>
      <c r="S9947" s="63"/>
      <c r="T9947" s="63"/>
      <c r="U9947" s="63"/>
      <c r="V9947" s="63"/>
      <c r="W9947" s="63"/>
      <c r="X9947" s="63"/>
      <c r="Y9947" s="63"/>
      <c r="Z9947" s="62">
        <v>136.22</v>
      </c>
      <c r="AA9947" s="62">
        <v>9382</v>
      </c>
      <c r="AB9947" s="62">
        <v>20.57</v>
      </c>
      <c r="AC9947" s="62">
        <v>3.58</v>
      </c>
    </row>
    <row r="9948" spans="1:29" x14ac:dyDescent="0.25">
      <c r="A9948" s="61" t="s">
        <v>466</v>
      </c>
      <c r="B9948" s="61" t="s">
        <v>467</v>
      </c>
      <c r="C9948" s="62">
        <v>2015</v>
      </c>
      <c r="D9948" s="61" t="s">
        <v>75</v>
      </c>
      <c r="E9948" s="62">
        <v>6</v>
      </c>
      <c r="F9948" s="62">
        <v>98080</v>
      </c>
      <c r="G9948" s="62">
        <v>17278</v>
      </c>
      <c r="H9948" s="62">
        <v>239.97</v>
      </c>
      <c r="I9948" s="62">
        <v>16346.67</v>
      </c>
      <c r="J9948" s="62">
        <v>91214.399999999994</v>
      </c>
      <c r="K9948" s="62">
        <v>0</v>
      </c>
      <c r="L9948" s="63"/>
      <c r="M9948" s="63"/>
      <c r="N9948" s="63"/>
      <c r="O9948" s="63"/>
      <c r="P9948" s="63"/>
      <c r="Q9948" s="63"/>
      <c r="R9948" s="63"/>
      <c r="S9948" s="63"/>
      <c r="T9948" s="63"/>
      <c r="U9948" s="63"/>
      <c r="V9948" s="63"/>
      <c r="W9948" s="63"/>
      <c r="X9948" s="63"/>
      <c r="Y9948" s="63"/>
      <c r="Z9948" s="62">
        <v>0</v>
      </c>
      <c r="AA9948" s="62">
        <v>990</v>
      </c>
      <c r="AB9948" s="62">
        <v>13.75</v>
      </c>
      <c r="AC9948" s="62">
        <v>0</v>
      </c>
    </row>
    <row r="9949" spans="1:29" ht="45" x14ac:dyDescent="0.25">
      <c r="A9949" s="61" t="s">
        <v>326</v>
      </c>
      <c r="B9949" s="61" t="s">
        <v>327</v>
      </c>
      <c r="C9949" s="62">
        <v>2007</v>
      </c>
      <c r="D9949" s="61" t="s">
        <v>94</v>
      </c>
      <c r="E9949" s="62">
        <v>10</v>
      </c>
      <c r="F9949" s="62">
        <v>68885</v>
      </c>
      <c r="G9949" s="62">
        <v>8842</v>
      </c>
      <c r="H9949" s="62">
        <v>73.680000000000007</v>
      </c>
      <c r="I9949" s="62">
        <v>6888.5</v>
      </c>
      <c r="J9949" s="62">
        <v>64063.05</v>
      </c>
      <c r="K9949" s="62">
        <v>0</v>
      </c>
      <c r="L9949" s="63"/>
      <c r="M9949" s="63"/>
      <c r="N9949" s="63"/>
      <c r="O9949" s="63"/>
      <c r="P9949" s="62">
        <v>9621</v>
      </c>
      <c r="Q9949" s="62">
        <v>14471</v>
      </c>
      <c r="R9949" s="62">
        <v>120.59</v>
      </c>
      <c r="S9949" s="62">
        <v>962</v>
      </c>
      <c r="T9949" s="62">
        <v>121888.45</v>
      </c>
      <c r="U9949" s="63"/>
      <c r="V9949" s="63"/>
      <c r="W9949" s="63"/>
      <c r="X9949" s="63"/>
      <c r="Y9949" s="63"/>
      <c r="Z9949" s="62">
        <v>124.32</v>
      </c>
      <c r="AA9949" s="62">
        <v>4638</v>
      </c>
      <c r="AB9949" s="62">
        <v>38.65</v>
      </c>
      <c r="AC9949" s="62">
        <v>12.43</v>
      </c>
    </row>
    <row r="9950" spans="1:29" x14ac:dyDescent="0.25">
      <c r="A9950" s="61" t="s">
        <v>407</v>
      </c>
      <c r="B9950" s="61" t="s">
        <v>408</v>
      </c>
      <c r="C9950" s="62">
        <v>2009</v>
      </c>
      <c r="D9950" s="61" t="s">
        <v>78</v>
      </c>
      <c r="E9950" s="62">
        <v>64</v>
      </c>
      <c r="F9950" s="62">
        <v>575856</v>
      </c>
      <c r="G9950" s="62">
        <v>209398</v>
      </c>
      <c r="H9950" s="62">
        <v>272.64999999999998</v>
      </c>
      <c r="I9950" s="62">
        <v>8997.75</v>
      </c>
      <c r="J9950" s="62">
        <v>535546.07999999996</v>
      </c>
      <c r="K9950" s="62">
        <v>0</v>
      </c>
      <c r="L9950" s="63"/>
      <c r="M9950" s="63"/>
      <c r="N9950" s="63"/>
      <c r="O9950" s="63"/>
      <c r="P9950" s="63"/>
      <c r="Q9950" s="63"/>
      <c r="R9950" s="63"/>
      <c r="S9950" s="63"/>
      <c r="T9950" s="63"/>
      <c r="U9950" s="63"/>
      <c r="V9950" s="63"/>
      <c r="W9950" s="63"/>
      <c r="X9950" s="63"/>
      <c r="Y9950" s="63"/>
      <c r="Z9950" s="62">
        <v>186853.64</v>
      </c>
      <c r="AA9950" s="62">
        <v>22604911</v>
      </c>
      <c r="AB9950" s="62">
        <v>29433.48</v>
      </c>
      <c r="AC9950" s="62">
        <v>2919.59</v>
      </c>
    </row>
    <row r="9951" spans="1:29" x14ac:dyDescent="0.25">
      <c r="A9951" s="61" t="s">
        <v>95</v>
      </c>
      <c r="B9951" s="61" t="s">
        <v>96</v>
      </c>
      <c r="C9951" s="62">
        <v>2014</v>
      </c>
      <c r="D9951" s="61" t="s">
        <v>99</v>
      </c>
      <c r="E9951" s="62">
        <v>40</v>
      </c>
      <c r="F9951" s="62">
        <v>155540</v>
      </c>
      <c r="G9951" s="62">
        <v>21595</v>
      </c>
      <c r="H9951" s="62">
        <v>44.99</v>
      </c>
      <c r="I9951" s="62">
        <v>3888.5</v>
      </c>
      <c r="J9951" s="62">
        <v>144652.20000000001</v>
      </c>
      <c r="K9951" s="62">
        <v>23449</v>
      </c>
      <c r="L9951" s="62">
        <v>26650</v>
      </c>
      <c r="M9951" s="62">
        <v>55.52</v>
      </c>
      <c r="N9951" s="62">
        <v>586.23</v>
      </c>
      <c r="O9951" s="62">
        <v>282778.53000000003</v>
      </c>
      <c r="P9951" s="63"/>
      <c r="Q9951" s="63"/>
      <c r="R9951" s="63"/>
      <c r="S9951" s="63"/>
      <c r="T9951" s="63"/>
      <c r="U9951" s="63"/>
      <c r="V9951" s="63"/>
      <c r="W9951" s="63"/>
      <c r="X9951" s="63"/>
      <c r="Y9951" s="63"/>
      <c r="Z9951" s="62">
        <v>4788.8500000000004</v>
      </c>
      <c r="AA9951" s="62">
        <v>15435</v>
      </c>
      <c r="AB9951" s="62">
        <v>32.159999999999997</v>
      </c>
      <c r="AC9951" s="62">
        <v>119.72</v>
      </c>
    </row>
    <row r="9952" spans="1:29" ht="30" x14ac:dyDescent="0.25">
      <c r="A9952" s="61" t="s">
        <v>171</v>
      </c>
      <c r="B9952" s="61" t="s">
        <v>172</v>
      </c>
      <c r="C9952" s="62">
        <v>2014</v>
      </c>
      <c r="D9952" s="61" t="s">
        <v>419</v>
      </c>
      <c r="E9952" s="62">
        <v>6</v>
      </c>
      <c r="F9952" s="62">
        <v>9180</v>
      </c>
      <c r="G9952" s="62">
        <v>1588</v>
      </c>
      <c r="H9952" s="62">
        <v>22.06</v>
      </c>
      <c r="I9952" s="62">
        <v>1530</v>
      </c>
      <c r="J9952" s="62">
        <v>8537.4</v>
      </c>
      <c r="K9952" s="62">
        <v>0</v>
      </c>
      <c r="L9952" s="63"/>
      <c r="M9952" s="63"/>
      <c r="N9952" s="63"/>
      <c r="O9952" s="63"/>
      <c r="P9952" s="63"/>
      <c r="Q9952" s="63"/>
      <c r="R9952" s="63"/>
      <c r="S9952" s="63"/>
      <c r="T9952" s="63"/>
      <c r="U9952" s="63"/>
      <c r="V9952" s="63"/>
      <c r="W9952" s="63"/>
      <c r="X9952" s="63"/>
      <c r="Y9952" s="63"/>
      <c r="Z9952" s="62">
        <v>628</v>
      </c>
      <c r="AA9952" s="62">
        <v>3600</v>
      </c>
      <c r="AB9952" s="62">
        <v>50</v>
      </c>
      <c r="AC9952" s="62">
        <v>104.67</v>
      </c>
    </row>
    <row r="9953" spans="1:29" ht="30" x14ac:dyDescent="0.25">
      <c r="A9953" s="61" t="s">
        <v>415</v>
      </c>
      <c r="B9953" s="61" t="s">
        <v>416</v>
      </c>
      <c r="C9953" s="62">
        <v>2018</v>
      </c>
      <c r="D9953" s="61" t="s">
        <v>89</v>
      </c>
      <c r="E9953" s="62">
        <v>69</v>
      </c>
      <c r="F9953" s="62">
        <v>606606</v>
      </c>
      <c r="G9953" s="62">
        <v>16868</v>
      </c>
      <c r="H9953" s="62">
        <v>20.37</v>
      </c>
      <c r="I9953" s="62">
        <v>8791.39</v>
      </c>
      <c r="J9953" s="62">
        <v>564143.57999999996</v>
      </c>
      <c r="K9953" s="62">
        <v>2631.43</v>
      </c>
      <c r="L9953" s="62">
        <v>3278</v>
      </c>
      <c r="M9953" s="62">
        <v>3.96</v>
      </c>
      <c r="N9953" s="63"/>
      <c r="O9953" s="63"/>
      <c r="P9953" s="63"/>
      <c r="Q9953" s="63"/>
      <c r="R9953" s="63"/>
      <c r="S9953" s="63"/>
      <c r="T9953" s="63"/>
      <c r="U9953" s="63"/>
      <c r="V9953" s="63"/>
      <c r="W9953" s="63"/>
      <c r="X9953" s="63"/>
      <c r="Y9953" s="63"/>
      <c r="Z9953" s="62">
        <v>150000</v>
      </c>
      <c r="AA9953" s="62">
        <v>27053</v>
      </c>
      <c r="AB9953" s="62">
        <v>32.67</v>
      </c>
      <c r="AC9953" s="62">
        <v>2173.91</v>
      </c>
    </row>
    <row r="9954" spans="1:29" x14ac:dyDescent="0.25">
      <c r="A9954" s="61" t="s">
        <v>208</v>
      </c>
      <c r="B9954" s="61" t="s">
        <v>209</v>
      </c>
      <c r="C9954" s="62">
        <v>2005</v>
      </c>
      <c r="D9954" s="61" t="s">
        <v>175</v>
      </c>
      <c r="E9954" s="62">
        <v>8</v>
      </c>
      <c r="F9954" s="62">
        <v>0</v>
      </c>
      <c r="G9954" s="62">
        <v>0</v>
      </c>
      <c r="H9954" s="62">
        <v>0</v>
      </c>
      <c r="I9954" s="62">
        <v>0</v>
      </c>
      <c r="J9954" s="62">
        <v>0</v>
      </c>
      <c r="K9954" s="62">
        <v>0</v>
      </c>
      <c r="L9954" s="62">
        <v>0</v>
      </c>
      <c r="M9954" s="62">
        <v>0</v>
      </c>
      <c r="N9954" s="63"/>
      <c r="O9954" s="63"/>
      <c r="P9954" s="63"/>
      <c r="Q9954" s="63"/>
      <c r="R9954" s="63"/>
      <c r="S9954" s="63"/>
      <c r="T9954" s="63"/>
      <c r="U9954" s="63"/>
      <c r="V9954" s="63"/>
      <c r="W9954" s="63"/>
      <c r="X9954" s="63"/>
      <c r="Y9954" s="63"/>
      <c r="Z9954" s="62">
        <v>0</v>
      </c>
      <c r="AA9954" s="62">
        <v>2425</v>
      </c>
      <c r="AB9954" s="62">
        <v>25.26</v>
      </c>
      <c r="AC9954" s="62">
        <v>0</v>
      </c>
    </row>
    <row r="9955" spans="1:29" ht="30" x14ac:dyDescent="0.25">
      <c r="A9955" s="61" t="s">
        <v>561</v>
      </c>
      <c r="B9955" s="61" t="s">
        <v>562</v>
      </c>
      <c r="C9955" s="62">
        <v>2015</v>
      </c>
      <c r="D9955" s="61" t="s">
        <v>89</v>
      </c>
      <c r="E9955" s="62">
        <v>57</v>
      </c>
      <c r="F9955" s="62">
        <v>669600</v>
      </c>
      <c r="G9955" s="62">
        <v>83352</v>
      </c>
      <c r="H9955" s="62">
        <v>121.86</v>
      </c>
      <c r="I9955" s="62">
        <v>11747.37</v>
      </c>
      <c r="J9955" s="62">
        <v>622728</v>
      </c>
      <c r="K9955" s="62">
        <v>0</v>
      </c>
      <c r="L9955" s="63"/>
      <c r="M9955" s="63"/>
      <c r="N9955" s="63"/>
      <c r="O9955" s="63"/>
      <c r="P9955" s="63"/>
      <c r="Q9955" s="63"/>
      <c r="R9955" s="63"/>
      <c r="S9955" s="63"/>
      <c r="T9955" s="63"/>
      <c r="U9955" s="63"/>
      <c r="V9955" s="63"/>
      <c r="W9955" s="63"/>
      <c r="X9955" s="63"/>
      <c r="Y9955" s="63"/>
      <c r="Z9955" s="62">
        <v>1907</v>
      </c>
      <c r="AA9955" s="62">
        <v>25260</v>
      </c>
      <c r="AB9955" s="62">
        <v>36.93</v>
      </c>
      <c r="AC9955" s="62">
        <v>33.46</v>
      </c>
    </row>
    <row r="9956" spans="1:29" x14ac:dyDescent="0.25">
      <c r="A9956" s="61" t="s">
        <v>413</v>
      </c>
      <c r="B9956" s="61" t="s">
        <v>414</v>
      </c>
      <c r="C9956" s="62">
        <v>2004</v>
      </c>
      <c r="D9956" s="61" t="s">
        <v>72</v>
      </c>
      <c r="E9956" s="62">
        <v>80</v>
      </c>
      <c r="F9956" s="62">
        <v>97560</v>
      </c>
      <c r="G9956" s="62">
        <v>11933</v>
      </c>
      <c r="H9956" s="62">
        <v>12.43</v>
      </c>
      <c r="I9956" s="62">
        <v>1219.5</v>
      </c>
      <c r="J9956" s="62">
        <v>90730.8</v>
      </c>
      <c r="K9956" s="62">
        <v>15482.71</v>
      </c>
      <c r="L9956" s="62">
        <v>18008</v>
      </c>
      <c r="M9956" s="62">
        <v>18.760000000000002</v>
      </c>
      <c r="N9956" s="62">
        <v>193.53</v>
      </c>
      <c r="O9956" s="62">
        <v>186710.69</v>
      </c>
      <c r="P9956" s="63"/>
      <c r="Q9956" s="63"/>
      <c r="R9956" s="63"/>
      <c r="S9956" s="63"/>
      <c r="T9956" s="63"/>
      <c r="U9956" s="63"/>
      <c r="V9956" s="63"/>
      <c r="W9956" s="63"/>
      <c r="X9956" s="63"/>
      <c r="Y9956" s="63"/>
      <c r="Z9956" s="62">
        <v>162914</v>
      </c>
      <c r="AA9956" s="62">
        <v>43429</v>
      </c>
      <c r="AB9956" s="62">
        <v>45.24</v>
      </c>
      <c r="AC9956" s="62">
        <v>2036.43</v>
      </c>
    </row>
    <row r="9957" spans="1:29" x14ac:dyDescent="0.25">
      <c r="A9957" s="61" t="s">
        <v>263</v>
      </c>
      <c r="B9957" s="61" t="s">
        <v>264</v>
      </c>
      <c r="C9957" s="62">
        <v>2010</v>
      </c>
      <c r="D9957" s="61" t="s">
        <v>99</v>
      </c>
      <c r="E9957" s="62">
        <v>150</v>
      </c>
      <c r="F9957" s="62">
        <v>1068042</v>
      </c>
      <c r="G9957" s="62">
        <v>124684</v>
      </c>
      <c r="H9957" s="62">
        <v>69.27</v>
      </c>
      <c r="I9957" s="62">
        <v>7120.28</v>
      </c>
      <c r="J9957" s="62">
        <v>993279.06</v>
      </c>
      <c r="K9957" s="62">
        <v>9946.65</v>
      </c>
      <c r="L9957" s="62">
        <v>16234</v>
      </c>
      <c r="M9957" s="62">
        <v>9.02</v>
      </c>
      <c r="N9957" s="62">
        <v>66.31</v>
      </c>
      <c r="O9957" s="62">
        <v>119949.68</v>
      </c>
      <c r="P9957" s="63"/>
      <c r="Q9957" s="63"/>
      <c r="R9957" s="63"/>
      <c r="S9957" s="63"/>
      <c r="T9957" s="63"/>
      <c r="U9957" s="63"/>
      <c r="V9957" s="63"/>
      <c r="W9957" s="63"/>
      <c r="X9957" s="63"/>
      <c r="Y9957" s="63"/>
      <c r="Z9957" s="62">
        <v>267000</v>
      </c>
      <c r="AA9957" s="62">
        <v>34793</v>
      </c>
      <c r="AB9957" s="62">
        <v>19.329999999999998</v>
      </c>
      <c r="AC9957" s="62">
        <v>1780</v>
      </c>
    </row>
    <row r="9958" spans="1:29" ht="30" x14ac:dyDescent="0.25">
      <c r="A9958" s="61" t="s">
        <v>536</v>
      </c>
      <c r="B9958" s="61" t="s">
        <v>537</v>
      </c>
      <c r="C9958" s="62">
        <v>2009</v>
      </c>
      <c r="D9958" s="61" t="s">
        <v>78</v>
      </c>
      <c r="E9958" s="62">
        <v>14</v>
      </c>
      <c r="F9958" s="62">
        <v>83440</v>
      </c>
      <c r="G9958" s="62">
        <v>14569</v>
      </c>
      <c r="H9958" s="62">
        <v>86.72</v>
      </c>
      <c r="I9958" s="62">
        <v>5960</v>
      </c>
      <c r="J9958" s="62">
        <v>77599.199999999997</v>
      </c>
      <c r="K9958" s="62">
        <v>0</v>
      </c>
      <c r="L9958" s="63"/>
      <c r="M9958" s="63"/>
      <c r="N9958" s="63"/>
      <c r="O9958" s="63"/>
      <c r="P9958" s="63"/>
      <c r="Q9958" s="63"/>
      <c r="R9958" s="63"/>
      <c r="S9958" s="63"/>
      <c r="T9958" s="63"/>
      <c r="U9958" s="62">
        <v>6052</v>
      </c>
      <c r="V9958" s="62">
        <v>10267</v>
      </c>
      <c r="W9958" s="62">
        <v>61.11</v>
      </c>
      <c r="X9958" s="62">
        <v>432</v>
      </c>
      <c r="Y9958" s="62">
        <v>135467.97</v>
      </c>
      <c r="Z9958" s="62">
        <v>231400</v>
      </c>
      <c r="AA9958" s="62">
        <v>2433</v>
      </c>
      <c r="AB9958" s="62">
        <v>14.48</v>
      </c>
      <c r="AC9958" s="62">
        <v>16528.57</v>
      </c>
    </row>
    <row r="9959" spans="1:29" ht="30" x14ac:dyDescent="0.25">
      <c r="A9959" s="61" t="s">
        <v>227</v>
      </c>
      <c r="B9959" s="61" t="s">
        <v>228</v>
      </c>
      <c r="C9959" s="62">
        <v>2009</v>
      </c>
      <c r="D9959" s="61" t="s">
        <v>99</v>
      </c>
      <c r="E9959" s="62">
        <v>56</v>
      </c>
      <c r="F9959" s="62">
        <v>382959</v>
      </c>
      <c r="G9959" s="62">
        <v>58338</v>
      </c>
      <c r="H9959" s="62">
        <v>86.81</v>
      </c>
      <c r="I9959" s="62">
        <v>6838.55</v>
      </c>
      <c r="J9959" s="62">
        <v>356151.87</v>
      </c>
      <c r="K9959" s="62">
        <v>0</v>
      </c>
      <c r="L9959" s="63"/>
      <c r="M9959" s="63"/>
      <c r="N9959" s="63"/>
      <c r="O9959" s="63"/>
      <c r="P9959" s="63"/>
      <c r="Q9959" s="63"/>
      <c r="R9959" s="63"/>
      <c r="S9959" s="63"/>
      <c r="T9959" s="63"/>
      <c r="U9959" s="63"/>
      <c r="V9959" s="63"/>
      <c r="W9959" s="63"/>
      <c r="X9959" s="63"/>
      <c r="Y9959" s="63"/>
      <c r="Z9959" s="62">
        <v>176.11</v>
      </c>
      <c r="AA9959" s="62">
        <v>15726</v>
      </c>
      <c r="AB9959" s="62">
        <v>23.4</v>
      </c>
      <c r="AC9959" s="62">
        <v>3.14</v>
      </c>
    </row>
    <row r="9960" spans="1:29" ht="30" x14ac:dyDescent="0.25">
      <c r="A9960" s="61" t="s">
        <v>231</v>
      </c>
      <c r="B9960" s="61" t="s">
        <v>232</v>
      </c>
      <c r="C9960" s="62">
        <v>2003</v>
      </c>
      <c r="D9960" s="61" t="s">
        <v>99</v>
      </c>
      <c r="E9960" s="62">
        <v>66</v>
      </c>
      <c r="F9960" s="62">
        <v>154480</v>
      </c>
      <c r="G9960" s="62">
        <v>12884</v>
      </c>
      <c r="H9960" s="62">
        <v>16.27</v>
      </c>
      <c r="I9960" s="62">
        <v>2340.61</v>
      </c>
      <c r="J9960" s="62">
        <v>143666.4</v>
      </c>
      <c r="K9960" s="62">
        <v>17252.18</v>
      </c>
      <c r="L9960" s="62">
        <v>15214</v>
      </c>
      <c r="M9960" s="62">
        <v>19.21</v>
      </c>
      <c r="N9960" s="63"/>
      <c r="O9960" s="63"/>
      <c r="P9960" s="63"/>
      <c r="Q9960" s="63"/>
      <c r="R9960" s="63"/>
      <c r="S9960" s="63"/>
      <c r="T9960" s="63"/>
      <c r="U9960" s="63"/>
      <c r="V9960" s="63"/>
      <c r="W9960" s="63"/>
      <c r="X9960" s="63"/>
      <c r="Y9960" s="63"/>
      <c r="Z9960" s="62">
        <v>0</v>
      </c>
      <c r="AA9960" s="63"/>
      <c r="AB9960" s="63"/>
      <c r="AC9960" s="62">
        <v>0</v>
      </c>
    </row>
    <row r="9961" spans="1:29" ht="30" x14ac:dyDescent="0.25">
      <c r="A9961" s="61" t="s">
        <v>346</v>
      </c>
      <c r="B9961" s="61" t="s">
        <v>347</v>
      </c>
      <c r="C9961" s="62">
        <v>2017</v>
      </c>
      <c r="D9961" s="61" t="s">
        <v>99</v>
      </c>
      <c r="E9961" s="62">
        <v>75</v>
      </c>
      <c r="F9961" s="62">
        <v>711049</v>
      </c>
      <c r="G9961" s="62">
        <v>92594</v>
      </c>
      <c r="H9961" s="62">
        <v>102.88</v>
      </c>
      <c r="I9961" s="62">
        <v>9480.65</v>
      </c>
      <c r="J9961" s="62">
        <v>661275.56999999995</v>
      </c>
      <c r="K9961" s="62">
        <v>0</v>
      </c>
      <c r="L9961" s="63"/>
      <c r="M9961" s="63"/>
      <c r="N9961" s="63"/>
      <c r="O9961" s="63"/>
      <c r="P9961" s="63"/>
      <c r="Q9961" s="63"/>
      <c r="R9961" s="63"/>
      <c r="S9961" s="63"/>
      <c r="T9961" s="63"/>
      <c r="U9961" s="63"/>
      <c r="V9961" s="63"/>
      <c r="W9961" s="63"/>
      <c r="X9961" s="63"/>
      <c r="Y9961" s="63"/>
      <c r="Z9961" s="62">
        <v>4010.43</v>
      </c>
      <c r="AA9961" s="62">
        <v>25866</v>
      </c>
      <c r="AB9961" s="62">
        <v>28.74</v>
      </c>
      <c r="AC9961" s="62">
        <v>53.47</v>
      </c>
    </row>
    <row r="9962" spans="1:29" x14ac:dyDescent="0.25">
      <c r="A9962" s="61" t="s">
        <v>210</v>
      </c>
      <c r="B9962" s="61" t="s">
        <v>211</v>
      </c>
      <c r="C9962" s="62">
        <v>2017</v>
      </c>
      <c r="D9962" s="61" t="s">
        <v>78</v>
      </c>
      <c r="E9962" s="62">
        <v>56</v>
      </c>
      <c r="F9962" s="62">
        <v>163240</v>
      </c>
      <c r="G9962" s="62">
        <v>31635</v>
      </c>
      <c r="H9962" s="62">
        <v>47.08</v>
      </c>
      <c r="I9962" s="62">
        <v>2915</v>
      </c>
      <c r="J9962" s="62">
        <v>151813.20000000001</v>
      </c>
      <c r="K9962" s="62">
        <v>21919.5</v>
      </c>
      <c r="L9962" s="62">
        <v>28831</v>
      </c>
      <c r="M9962" s="62">
        <v>42.9</v>
      </c>
      <c r="N9962" s="62">
        <v>391.42</v>
      </c>
      <c r="O9962" s="62">
        <v>264333.77</v>
      </c>
      <c r="P9962" s="63"/>
      <c r="Q9962" s="63"/>
      <c r="R9962" s="63"/>
      <c r="S9962" s="63"/>
      <c r="T9962" s="63"/>
      <c r="U9962" s="63"/>
      <c r="V9962" s="63"/>
      <c r="W9962" s="63"/>
      <c r="X9962" s="63"/>
      <c r="Y9962" s="63"/>
      <c r="Z9962" s="62">
        <v>423736.54</v>
      </c>
      <c r="AA9962" s="62">
        <v>89542</v>
      </c>
      <c r="AB9962" s="62">
        <v>133.25</v>
      </c>
      <c r="AC9962" s="62">
        <v>7566.72</v>
      </c>
    </row>
    <row r="9963" spans="1:29" x14ac:dyDescent="0.25">
      <c r="A9963" s="61" t="s">
        <v>295</v>
      </c>
      <c r="B9963" s="61" t="s">
        <v>296</v>
      </c>
      <c r="C9963" s="62">
        <v>2015</v>
      </c>
      <c r="D9963" s="61" t="s">
        <v>86</v>
      </c>
      <c r="E9963" s="62">
        <v>14</v>
      </c>
      <c r="F9963" s="63"/>
      <c r="G9963" s="63"/>
      <c r="H9963" s="63"/>
      <c r="I9963" s="63"/>
      <c r="J9963" s="63"/>
      <c r="K9963" s="62">
        <v>0</v>
      </c>
      <c r="L9963" s="63"/>
      <c r="M9963" s="63"/>
      <c r="N9963" s="63"/>
      <c r="O9963" s="63"/>
      <c r="P9963" s="63"/>
      <c r="Q9963" s="63"/>
      <c r="R9963" s="63"/>
      <c r="S9963" s="63"/>
      <c r="T9963" s="63"/>
      <c r="U9963" s="63"/>
      <c r="V9963" s="63"/>
      <c r="W9963" s="63"/>
      <c r="X9963" s="63"/>
      <c r="Y9963" s="63"/>
      <c r="Z9963" s="62">
        <v>115239</v>
      </c>
      <c r="AA9963" s="62">
        <v>17858</v>
      </c>
      <c r="AB9963" s="62">
        <v>106.3</v>
      </c>
      <c r="AC9963" s="62">
        <v>8231.36</v>
      </c>
    </row>
    <row r="9964" spans="1:29" ht="30" x14ac:dyDescent="0.25">
      <c r="A9964" s="61" t="s">
        <v>283</v>
      </c>
      <c r="B9964" s="61" t="s">
        <v>284</v>
      </c>
      <c r="C9964" s="62">
        <v>2005</v>
      </c>
      <c r="D9964" s="61" t="s">
        <v>150</v>
      </c>
      <c r="E9964" s="62">
        <v>8</v>
      </c>
      <c r="F9964" s="62">
        <v>0</v>
      </c>
      <c r="G9964" s="62">
        <v>0</v>
      </c>
      <c r="H9964" s="62">
        <v>0</v>
      </c>
      <c r="I9964" s="62">
        <v>0</v>
      </c>
      <c r="J9964" s="62">
        <v>0</v>
      </c>
      <c r="K9964" s="62">
        <v>0</v>
      </c>
      <c r="L9964" s="62">
        <v>0</v>
      </c>
      <c r="M9964" s="62">
        <v>0</v>
      </c>
      <c r="N9964" s="63"/>
      <c r="O9964" s="63"/>
      <c r="P9964" s="63"/>
      <c r="Q9964" s="63"/>
      <c r="R9964" s="63"/>
      <c r="S9964" s="63"/>
      <c r="T9964" s="63"/>
      <c r="U9964" s="63"/>
      <c r="V9964" s="63"/>
      <c r="W9964" s="63"/>
      <c r="X9964" s="63"/>
      <c r="Y9964" s="63"/>
      <c r="Z9964" s="62">
        <v>180000</v>
      </c>
      <c r="AA9964" s="62">
        <v>11784</v>
      </c>
      <c r="AB9964" s="62">
        <v>122.75</v>
      </c>
      <c r="AC9964" s="62">
        <v>22500</v>
      </c>
    </row>
    <row r="9965" spans="1:29" x14ac:dyDescent="0.25">
      <c r="A9965" s="61" t="s">
        <v>155</v>
      </c>
      <c r="B9965" s="61" t="s">
        <v>156</v>
      </c>
      <c r="C9965" s="62">
        <v>2016</v>
      </c>
      <c r="D9965" s="61" t="s">
        <v>78</v>
      </c>
      <c r="E9965" s="62">
        <v>84</v>
      </c>
      <c r="F9965" s="62">
        <v>669781</v>
      </c>
      <c r="G9965" s="62">
        <v>122399</v>
      </c>
      <c r="H9965" s="62">
        <v>121.43</v>
      </c>
      <c r="I9965" s="62">
        <v>7973.58</v>
      </c>
      <c r="J9965" s="62">
        <v>622896.32999999996</v>
      </c>
      <c r="K9965" s="62">
        <v>0</v>
      </c>
      <c r="L9965" s="63"/>
      <c r="M9965" s="63"/>
      <c r="N9965" s="63"/>
      <c r="O9965" s="63"/>
      <c r="P9965" s="63"/>
      <c r="Q9965" s="63"/>
      <c r="R9965" s="63"/>
      <c r="S9965" s="63"/>
      <c r="T9965" s="63"/>
      <c r="U9965" s="63"/>
      <c r="V9965" s="63"/>
      <c r="W9965" s="63"/>
      <c r="X9965" s="63"/>
      <c r="Y9965" s="63"/>
      <c r="Z9965" s="62">
        <v>177866</v>
      </c>
      <c r="AA9965" s="62">
        <v>14248</v>
      </c>
      <c r="AB9965" s="62">
        <v>14.13</v>
      </c>
      <c r="AC9965" s="62">
        <v>2117.4499999999998</v>
      </c>
    </row>
    <row r="9966" spans="1:29" ht="30" x14ac:dyDescent="0.25">
      <c r="A9966" s="61" t="s">
        <v>302</v>
      </c>
      <c r="B9966" s="61" t="s">
        <v>303</v>
      </c>
      <c r="C9966" s="62">
        <v>2005</v>
      </c>
      <c r="D9966" s="61" t="s">
        <v>99</v>
      </c>
      <c r="E9966" s="62">
        <v>40</v>
      </c>
      <c r="F9966" s="62">
        <v>356800</v>
      </c>
      <c r="G9966" s="62">
        <v>32861</v>
      </c>
      <c r="H9966" s="62">
        <v>68.459999999999994</v>
      </c>
      <c r="I9966" s="62">
        <v>8920</v>
      </c>
      <c r="J9966" s="62">
        <v>331824</v>
      </c>
      <c r="K9966" s="62">
        <v>0</v>
      </c>
      <c r="L9966" s="63"/>
      <c r="M9966" s="63"/>
      <c r="N9966" s="63"/>
      <c r="O9966" s="63"/>
      <c r="P9966" s="63"/>
      <c r="Q9966" s="63"/>
      <c r="R9966" s="63"/>
      <c r="S9966" s="63"/>
      <c r="T9966" s="63"/>
      <c r="U9966" s="63"/>
      <c r="V9966" s="63"/>
      <c r="W9966" s="63"/>
      <c r="X9966" s="63"/>
      <c r="Y9966" s="63"/>
      <c r="Z9966" s="62">
        <v>93.58</v>
      </c>
      <c r="AA9966" s="62">
        <v>2204</v>
      </c>
      <c r="AB9966" s="62">
        <v>4.59</v>
      </c>
      <c r="AC9966" s="62">
        <v>2.34</v>
      </c>
    </row>
    <row r="9967" spans="1:29" x14ac:dyDescent="0.25">
      <c r="A9967" s="61" t="s">
        <v>558</v>
      </c>
      <c r="B9967" s="61" t="s">
        <v>559</v>
      </c>
      <c r="C9967" s="62">
        <v>2014</v>
      </c>
      <c r="D9967" s="61" t="s">
        <v>78</v>
      </c>
      <c r="E9967" s="62">
        <v>30</v>
      </c>
      <c r="F9967" s="62">
        <v>232905</v>
      </c>
      <c r="G9967" s="62">
        <v>43597</v>
      </c>
      <c r="H9967" s="62">
        <v>121.1</v>
      </c>
      <c r="I9967" s="62">
        <v>7763.5</v>
      </c>
      <c r="J9967" s="62">
        <v>216601.65</v>
      </c>
      <c r="K9967" s="62">
        <v>0</v>
      </c>
      <c r="L9967" s="63"/>
      <c r="M9967" s="63"/>
      <c r="N9967" s="63"/>
      <c r="O9967" s="63"/>
      <c r="P9967" s="63"/>
      <c r="Q9967" s="63"/>
      <c r="R9967" s="63"/>
      <c r="S9967" s="63"/>
      <c r="T9967" s="63"/>
      <c r="U9967" s="63"/>
      <c r="V9967" s="63"/>
      <c r="W9967" s="63"/>
      <c r="X9967" s="63"/>
      <c r="Y9967" s="63"/>
      <c r="Z9967" s="62">
        <v>30530</v>
      </c>
      <c r="AA9967" s="62">
        <v>7112</v>
      </c>
      <c r="AB9967" s="62">
        <v>19.760000000000002</v>
      </c>
      <c r="AC9967" s="62">
        <v>1017.67</v>
      </c>
    </row>
    <row r="9968" spans="1:29" ht="30" x14ac:dyDescent="0.25">
      <c r="A9968" s="61" t="s">
        <v>361</v>
      </c>
      <c r="B9968" s="61" t="s">
        <v>362</v>
      </c>
      <c r="C9968" s="62">
        <v>2003</v>
      </c>
      <c r="D9968" s="61" t="s">
        <v>89</v>
      </c>
      <c r="E9968" s="62">
        <v>25</v>
      </c>
      <c r="F9968" s="62">
        <v>83160</v>
      </c>
      <c r="G9968" s="62">
        <v>8951</v>
      </c>
      <c r="H9968" s="62">
        <v>29.84</v>
      </c>
      <c r="I9968" s="62">
        <v>3326.4</v>
      </c>
      <c r="J9968" s="62">
        <v>77338.8</v>
      </c>
      <c r="K9968" s="62">
        <v>3681</v>
      </c>
      <c r="L9968" s="62">
        <v>10915</v>
      </c>
      <c r="M9968" s="62">
        <v>36.380000000000003</v>
      </c>
      <c r="N9968" s="63"/>
      <c r="O9968" s="63"/>
      <c r="P9968" s="63"/>
      <c r="Q9968" s="63"/>
      <c r="R9968" s="63"/>
      <c r="S9968" s="63"/>
      <c r="T9968" s="63"/>
      <c r="U9968" s="63"/>
      <c r="V9968" s="63"/>
      <c r="W9968" s="63"/>
      <c r="X9968" s="63"/>
      <c r="Y9968" s="63"/>
      <c r="Z9968" s="62">
        <v>54.81</v>
      </c>
      <c r="AA9968" s="62">
        <v>3113</v>
      </c>
      <c r="AB9968" s="62">
        <v>10.38</v>
      </c>
      <c r="AC9968" s="62">
        <v>2.19</v>
      </c>
    </row>
    <row r="9969" spans="1:29" ht="30" x14ac:dyDescent="0.25">
      <c r="A9969" s="61" t="s">
        <v>100</v>
      </c>
      <c r="B9969" s="61" t="s">
        <v>101</v>
      </c>
      <c r="C9969" s="62">
        <v>2004</v>
      </c>
      <c r="D9969" s="61" t="s">
        <v>99</v>
      </c>
      <c r="E9969" s="62">
        <v>74</v>
      </c>
      <c r="F9969" s="63"/>
      <c r="G9969" s="63"/>
      <c r="H9969" s="63"/>
      <c r="I9969" s="63"/>
      <c r="J9969" s="63"/>
      <c r="K9969" s="62">
        <v>0</v>
      </c>
      <c r="L9969" s="63"/>
      <c r="M9969" s="63"/>
      <c r="N9969" s="63"/>
      <c r="O9969" s="63"/>
      <c r="P9969" s="63"/>
      <c r="Q9969" s="63"/>
      <c r="R9969" s="63"/>
      <c r="S9969" s="63"/>
      <c r="T9969" s="63"/>
      <c r="U9969" s="63"/>
      <c r="V9969" s="63"/>
      <c r="W9969" s="63"/>
      <c r="X9969" s="63"/>
      <c r="Y9969" s="63"/>
      <c r="Z9969" s="62">
        <v>0</v>
      </c>
      <c r="AA9969" s="63"/>
      <c r="AB9969" s="63"/>
      <c r="AC9969" s="62">
        <v>0</v>
      </c>
    </row>
    <row r="9970" spans="1:29" ht="30" x14ac:dyDescent="0.25">
      <c r="A9970" s="61" t="s">
        <v>117</v>
      </c>
      <c r="B9970" s="61" t="s">
        <v>118</v>
      </c>
      <c r="C9970" s="62">
        <v>2015</v>
      </c>
      <c r="D9970" s="61" t="s">
        <v>78</v>
      </c>
      <c r="E9970" s="62">
        <v>198</v>
      </c>
      <c r="F9970" s="63"/>
      <c r="G9970" s="63"/>
      <c r="H9970" s="63"/>
      <c r="I9970" s="63"/>
      <c r="J9970" s="63"/>
      <c r="K9970" s="62">
        <v>0</v>
      </c>
      <c r="L9970" s="63"/>
      <c r="M9970" s="63"/>
      <c r="N9970" s="63"/>
      <c r="O9970" s="63"/>
      <c r="P9970" s="63"/>
      <c r="Q9970" s="63"/>
      <c r="R9970" s="63"/>
      <c r="S9970" s="63"/>
      <c r="T9970" s="63"/>
      <c r="U9970" s="63"/>
      <c r="V9970" s="63"/>
      <c r="W9970" s="63"/>
      <c r="X9970" s="63"/>
      <c r="Y9970" s="63"/>
      <c r="Z9970" s="62">
        <v>0</v>
      </c>
      <c r="AA9970" s="63"/>
      <c r="AB9970" s="63"/>
      <c r="AC9970" s="62">
        <v>0</v>
      </c>
    </row>
    <row r="9971" spans="1:29" x14ac:dyDescent="0.25">
      <c r="A9971" s="61" t="s">
        <v>338</v>
      </c>
      <c r="B9971" s="61" t="s">
        <v>339</v>
      </c>
      <c r="C9971" s="62">
        <v>2010</v>
      </c>
      <c r="D9971" s="61" t="s">
        <v>86</v>
      </c>
      <c r="E9971" s="62">
        <v>286</v>
      </c>
      <c r="F9971" s="62">
        <v>3194514</v>
      </c>
      <c r="G9971" s="62">
        <v>445391</v>
      </c>
      <c r="H9971" s="62">
        <v>129.78</v>
      </c>
      <c r="I9971" s="62">
        <v>11169.63</v>
      </c>
      <c r="J9971" s="62">
        <v>2970898.02</v>
      </c>
      <c r="K9971" s="62">
        <v>428.71</v>
      </c>
      <c r="L9971" s="62">
        <v>4313</v>
      </c>
      <c r="M9971" s="62">
        <v>1.26</v>
      </c>
      <c r="N9971" s="62">
        <v>1.5</v>
      </c>
      <c r="O9971" s="62">
        <v>5169.9399999999996</v>
      </c>
      <c r="P9971" s="62">
        <v>136</v>
      </c>
      <c r="Q9971" s="62">
        <v>349</v>
      </c>
      <c r="R9971" s="62">
        <v>0.1</v>
      </c>
      <c r="S9971" s="62">
        <v>0</v>
      </c>
      <c r="T9971" s="62">
        <v>1722.98</v>
      </c>
      <c r="U9971" s="62">
        <v>2788</v>
      </c>
      <c r="V9971" s="62">
        <v>10122</v>
      </c>
      <c r="W9971" s="62">
        <v>2.95</v>
      </c>
      <c r="X9971" s="62">
        <v>9</v>
      </c>
      <c r="Y9971" s="62">
        <v>62406.59</v>
      </c>
      <c r="Z9971" s="62">
        <v>24381.73</v>
      </c>
      <c r="AA9971" s="62">
        <v>287873</v>
      </c>
      <c r="AB9971" s="62">
        <v>83.88</v>
      </c>
      <c r="AC9971" s="62">
        <v>85.25</v>
      </c>
    </row>
    <row r="9972" spans="1:29" ht="30" x14ac:dyDescent="0.25">
      <c r="A9972" s="61" t="s">
        <v>142</v>
      </c>
      <c r="B9972" s="61" t="s">
        <v>143</v>
      </c>
      <c r="C9972" s="62">
        <v>2010</v>
      </c>
      <c r="D9972" s="61" t="s">
        <v>89</v>
      </c>
      <c r="E9972" s="62">
        <v>132</v>
      </c>
      <c r="F9972" s="62">
        <v>1462644</v>
      </c>
      <c r="G9972" s="62">
        <v>232304</v>
      </c>
      <c r="H9972" s="62">
        <v>146.66</v>
      </c>
      <c r="I9972" s="62">
        <v>11080.64</v>
      </c>
      <c r="J9972" s="62">
        <v>1360258.92</v>
      </c>
      <c r="K9972" s="62">
        <v>0</v>
      </c>
      <c r="L9972" s="63"/>
      <c r="M9972" s="63"/>
      <c r="N9972" s="63"/>
      <c r="O9972" s="63"/>
      <c r="P9972" s="63"/>
      <c r="Q9972" s="63"/>
      <c r="R9972" s="63"/>
      <c r="S9972" s="63"/>
      <c r="T9972" s="63"/>
      <c r="U9972" s="63"/>
      <c r="V9972" s="63"/>
      <c r="W9972" s="63"/>
      <c r="X9972" s="63"/>
      <c r="Y9972" s="63"/>
      <c r="Z9972" s="62">
        <v>4290</v>
      </c>
      <c r="AA9972" s="62">
        <v>23466</v>
      </c>
      <c r="AB9972" s="62">
        <v>14.81</v>
      </c>
      <c r="AC9972" s="62">
        <v>32.5</v>
      </c>
    </row>
    <row r="9973" spans="1:29" x14ac:dyDescent="0.25">
      <c r="A9973" s="61" t="s">
        <v>235</v>
      </c>
      <c r="B9973" s="61" t="s">
        <v>236</v>
      </c>
      <c r="C9973" s="62">
        <v>2011</v>
      </c>
      <c r="D9973" s="61" t="s">
        <v>89</v>
      </c>
      <c r="E9973" s="62">
        <v>40</v>
      </c>
      <c r="F9973" s="62">
        <v>143140</v>
      </c>
      <c r="G9973" s="62">
        <v>16708</v>
      </c>
      <c r="H9973" s="62">
        <v>34.81</v>
      </c>
      <c r="I9973" s="62">
        <v>3578.5</v>
      </c>
      <c r="J9973" s="62">
        <v>133120.20000000001</v>
      </c>
      <c r="K9973" s="62">
        <v>22937.919999999998</v>
      </c>
      <c r="L9973" s="62">
        <v>32362</v>
      </c>
      <c r="M9973" s="62">
        <v>67.42</v>
      </c>
      <c r="N9973" s="62">
        <v>573.45000000000005</v>
      </c>
      <c r="O9973" s="62">
        <v>276615.31</v>
      </c>
      <c r="P9973" s="63"/>
      <c r="Q9973" s="63"/>
      <c r="R9973" s="63"/>
      <c r="S9973" s="63"/>
      <c r="T9973" s="63"/>
      <c r="U9973" s="63"/>
      <c r="V9973" s="63"/>
      <c r="W9973" s="63"/>
      <c r="X9973" s="63"/>
      <c r="Y9973" s="63"/>
      <c r="Z9973" s="62">
        <v>103100</v>
      </c>
      <c r="AA9973" s="62">
        <v>2863</v>
      </c>
      <c r="AB9973" s="62">
        <v>5.96</v>
      </c>
      <c r="AC9973" s="62">
        <v>2577.5</v>
      </c>
    </row>
    <row r="9974" spans="1:29" ht="30" x14ac:dyDescent="0.25">
      <c r="A9974" s="61" t="s">
        <v>239</v>
      </c>
      <c r="B9974" s="61" t="s">
        <v>240</v>
      </c>
      <c r="C9974" s="62">
        <v>2012</v>
      </c>
      <c r="D9974" s="61" t="s">
        <v>75</v>
      </c>
      <c r="E9974" s="62">
        <v>1</v>
      </c>
      <c r="F9974" s="63"/>
      <c r="G9974" s="63"/>
      <c r="H9974" s="63"/>
      <c r="I9974" s="63"/>
      <c r="J9974" s="63"/>
      <c r="K9974" s="62">
        <v>0</v>
      </c>
      <c r="L9974" s="63"/>
      <c r="M9974" s="63"/>
      <c r="N9974" s="63"/>
      <c r="O9974" s="63"/>
      <c r="P9974" s="63"/>
      <c r="Q9974" s="63"/>
      <c r="R9974" s="63"/>
      <c r="S9974" s="63"/>
      <c r="T9974" s="63"/>
      <c r="U9974" s="63"/>
      <c r="V9974" s="63"/>
      <c r="W9974" s="63"/>
      <c r="X9974" s="63"/>
      <c r="Y9974" s="63"/>
      <c r="Z9974" s="62">
        <v>112.29</v>
      </c>
      <c r="AA9974" s="62">
        <v>2094</v>
      </c>
      <c r="AB9974" s="62">
        <v>174.5</v>
      </c>
      <c r="AC9974" s="62">
        <v>112.29</v>
      </c>
    </row>
    <row r="9975" spans="1:29" ht="30" x14ac:dyDescent="0.25">
      <c r="A9975" s="61" t="s">
        <v>218</v>
      </c>
      <c r="B9975" s="61" t="s">
        <v>219</v>
      </c>
      <c r="C9975" s="62">
        <v>2003</v>
      </c>
      <c r="D9975" s="61" t="s">
        <v>78</v>
      </c>
      <c r="E9975" s="62">
        <v>30</v>
      </c>
      <c r="F9975" s="62">
        <v>41840</v>
      </c>
      <c r="G9975" s="62">
        <v>4948</v>
      </c>
      <c r="H9975" s="62">
        <v>13.74</v>
      </c>
      <c r="I9975" s="62">
        <v>1394.67</v>
      </c>
      <c r="J9975" s="62">
        <v>38911.199999999997</v>
      </c>
      <c r="K9975" s="62">
        <v>6080.5</v>
      </c>
      <c r="L9975" s="62">
        <v>5468</v>
      </c>
      <c r="M9975" s="62">
        <v>15.19</v>
      </c>
      <c r="N9975" s="62">
        <v>202.68</v>
      </c>
      <c r="O9975" s="62">
        <v>73326.63</v>
      </c>
      <c r="P9975" s="63"/>
      <c r="Q9975" s="63"/>
      <c r="R9975" s="63"/>
      <c r="S9975" s="63"/>
      <c r="T9975" s="63"/>
      <c r="U9975" s="63"/>
      <c r="V9975" s="63"/>
      <c r="W9975" s="63"/>
      <c r="X9975" s="63"/>
      <c r="Y9975" s="63"/>
      <c r="Z9975" s="62">
        <v>62500</v>
      </c>
      <c r="AA9975" s="62">
        <v>4806</v>
      </c>
      <c r="AB9975" s="62">
        <v>13.35</v>
      </c>
      <c r="AC9975" s="62">
        <v>2083.33</v>
      </c>
    </row>
    <row r="9976" spans="1:29" x14ac:dyDescent="0.25">
      <c r="A9976" s="61" t="s">
        <v>260</v>
      </c>
      <c r="B9976" s="61" t="s">
        <v>261</v>
      </c>
      <c r="C9976" s="62">
        <v>2014</v>
      </c>
      <c r="D9976" s="61" t="s">
        <v>86</v>
      </c>
      <c r="E9976" s="62">
        <v>77</v>
      </c>
      <c r="F9976" s="62">
        <v>8473</v>
      </c>
      <c r="G9976" s="62">
        <v>1739</v>
      </c>
      <c r="H9976" s="62">
        <v>1.88</v>
      </c>
      <c r="I9976" s="62">
        <v>110.04</v>
      </c>
      <c r="J9976" s="62">
        <v>7879.89</v>
      </c>
      <c r="K9976" s="62">
        <v>546.07000000000005</v>
      </c>
      <c r="L9976" s="62">
        <v>870</v>
      </c>
      <c r="M9976" s="62">
        <v>0.94</v>
      </c>
      <c r="N9976" s="62">
        <v>7.09</v>
      </c>
      <c r="O9976" s="62">
        <v>6585.24</v>
      </c>
      <c r="P9976" s="63"/>
      <c r="Q9976" s="63"/>
      <c r="R9976" s="63"/>
      <c r="S9976" s="63"/>
      <c r="T9976" s="63"/>
      <c r="U9976" s="63"/>
      <c r="V9976" s="63"/>
      <c r="W9976" s="63"/>
      <c r="X9976" s="63"/>
      <c r="Y9976" s="63"/>
      <c r="Z9976" s="62">
        <v>5475</v>
      </c>
      <c r="AA9976" s="62">
        <v>49179</v>
      </c>
      <c r="AB9976" s="62">
        <v>53.22</v>
      </c>
      <c r="AC9976" s="62">
        <v>71.099999999999994</v>
      </c>
    </row>
    <row r="9977" spans="1:29" x14ac:dyDescent="0.25">
      <c r="A9977" s="61" t="s">
        <v>251</v>
      </c>
      <c r="B9977" s="61" t="s">
        <v>252</v>
      </c>
      <c r="C9977" s="62">
        <v>2007</v>
      </c>
      <c r="D9977" s="61" t="s">
        <v>78</v>
      </c>
      <c r="E9977" s="62">
        <v>40</v>
      </c>
      <c r="F9977" s="62">
        <v>139404</v>
      </c>
      <c r="G9977" s="62">
        <v>20135</v>
      </c>
      <c r="H9977" s="62">
        <v>41.95</v>
      </c>
      <c r="I9977" s="62">
        <v>3485.1</v>
      </c>
      <c r="J9977" s="62">
        <v>129645.72</v>
      </c>
      <c r="K9977" s="62">
        <v>23167.22</v>
      </c>
      <c r="L9977" s="62">
        <v>39961</v>
      </c>
      <c r="M9977" s="62">
        <v>83.25</v>
      </c>
      <c r="N9977" s="62">
        <v>579.17999999999995</v>
      </c>
      <c r="O9977" s="62">
        <v>279380.40999999997</v>
      </c>
      <c r="P9977" s="63"/>
      <c r="Q9977" s="63"/>
      <c r="R9977" s="63"/>
      <c r="S9977" s="63"/>
      <c r="T9977" s="63"/>
      <c r="U9977" s="63"/>
      <c r="V9977" s="63"/>
      <c r="W9977" s="63"/>
      <c r="X9977" s="63"/>
      <c r="Y9977" s="63"/>
      <c r="Z9977" s="62">
        <v>1190</v>
      </c>
      <c r="AA9977" s="62">
        <v>10248</v>
      </c>
      <c r="AB9977" s="62">
        <v>21.35</v>
      </c>
      <c r="AC9977" s="62">
        <v>29.75</v>
      </c>
    </row>
    <row r="9978" spans="1:29" ht="30" x14ac:dyDescent="0.25">
      <c r="A9978" s="61" t="s">
        <v>247</v>
      </c>
      <c r="B9978" s="61" t="s">
        <v>248</v>
      </c>
      <c r="C9978" s="62">
        <v>2003</v>
      </c>
      <c r="D9978" s="61" t="s">
        <v>99</v>
      </c>
      <c r="E9978" s="62">
        <v>40</v>
      </c>
      <c r="F9978" s="62">
        <v>175931</v>
      </c>
      <c r="G9978" s="62">
        <v>14276</v>
      </c>
      <c r="H9978" s="62">
        <v>29.74</v>
      </c>
      <c r="I9978" s="62">
        <v>4398.28</v>
      </c>
      <c r="J9978" s="62">
        <v>163615.82999999999</v>
      </c>
      <c r="K9978" s="62">
        <v>0</v>
      </c>
      <c r="L9978" s="63"/>
      <c r="M9978" s="63"/>
      <c r="N9978" s="63"/>
      <c r="O9978" s="63"/>
      <c r="P9978" s="63"/>
      <c r="Q9978" s="63"/>
      <c r="R9978" s="63"/>
      <c r="S9978" s="63"/>
      <c r="T9978" s="63"/>
      <c r="U9978" s="63"/>
      <c r="V9978" s="63"/>
      <c r="W9978" s="63"/>
      <c r="X9978" s="63"/>
      <c r="Y9978" s="63"/>
      <c r="Z9978" s="62">
        <v>69</v>
      </c>
      <c r="AA9978" s="62">
        <v>3199</v>
      </c>
      <c r="AB9978" s="62">
        <v>6.66</v>
      </c>
      <c r="AC9978" s="62">
        <v>1.73</v>
      </c>
    </row>
    <row r="9979" spans="1:29" x14ac:dyDescent="0.25">
      <c r="A9979" s="61" t="s">
        <v>79</v>
      </c>
      <c r="B9979" s="61" t="s">
        <v>80</v>
      </c>
      <c r="C9979" s="62">
        <v>2006</v>
      </c>
      <c r="D9979" s="61" t="s">
        <v>150</v>
      </c>
      <c r="E9979" s="62">
        <v>8</v>
      </c>
      <c r="F9979" s="63"/>
      <c r="G9979" s="63"/>
      <c r="H9979" s="63"/>
      <c r="I9979" s="63"/>
      <c r="J9979" s="63"/>
      <c r="K9979" s="62">
        <v>0</v>
      </c>
      <c r="L9979" s="63"/>
      <c r="M9979" s="63"/>
      <c r="N9979" s="63"/>
      <c r="O9979" s="63"/>
      <c r="P9979" s="63"/>
      <c r="Q9979" s="63"/>
      <c r="R9979" s="63"/>
      <c r="S9979" s="63"/>
      <c r="T9979" s="63"/>
      <c r="U9979" s="63"/>
      <c r="V9979" s="63"/>
      <c r="W9979" s="63"/>
      <c r="X9979" s="63"/>
      <c r="Y9979" s="63"/>
      <c r="Z9979" s="62">
        <v>0</v>
      </c>
      <c r="AA9979" s="63"/>
      <c r="AB9979" s="63"/>
      <c r="AC9979" s="62">
        <v>0</v>
      </c>
    </row>
    <row r="9980" spans="1:29" x14ac:dyDescent="0.25">
      <c r="A9980" s="61" t="s">
        <v>113</v>
      </c>
      <c r="B9980" s="61" t="s">
        <v>114</v>
      </c>
      <c r="C9980" s="62">
        <v>2012</v>
      </c>
      <c r="D9980" s="61" t="s">
        <v>89</v>
      </c>
      <c r="E9980" s="62">
        <v>150</v>
      </c>
      <c r="F9980" s="62">
        <v>1236200</v>
      </c>
      <c r="G9980" s="62">
        <v>134686</v>
      </c>
      <c r="H9980" s="62">
        <v>74.83</v>
      </c>
      <c r="I9980" s="62">
        <v>8241.33</v>
      </c>
      <c r="J9980" s="62">
        <v>1149666</v>
      </c>
      <c r="K9980" s="62">
        <v>14366.4</v>
      </c>
      <c r="L9980" s="62">
        <v>15984</v>
      </c>
      <c r="M9980" s="62">
        <v>8.8800000000000008</v>
      </c>
      <c r="N9980" s="62">
        <v>95.78</v>
      </c>
      <c r="O9980" s="62">
        <v>173248.69</v>
      </c>
      <c r="P9980" s="63"/>
      <c r="Q9980" s="63"/>
      <c r="R9980" s="63"/>
      <c r="S9980" s="63"/>
      <c r="T9980" s="63"/>
      <c r="U9980" s="63"/>
      <c r="V9980" s="63"/>
      <c r="W9980" s="63"/>
      <c r="X9980" s="63"/>
      <c r="Y9980" s="63"/>
      <c r="Z9980" s="62">
        <v>656630</v>
      </c>
      <c r="AA9980" s="62">
        <v>72580</v>
      </c>
      <c r="AB9980" s="62">
        <v>40.32</v>
      </c>
      <c r="AC9980" s="62">
        <v>4377.53</v>
      </c>
    </row>
    <row r="9981" spans="1:29" ht="30" x14ac:dyDescent="0.25">
      <c r="A9981" s="61" t="s">
        <v>176</v>
      </c>
      <c r="B9981" s="61" t="s">
        <v>177</v>
      </c>
      <c r="C9981" s="62">
        <v>2005</v>
      </c>
      <c r="D9981" s="61" t="s">
        <v>75</v>
      </c>
      <c r="E9981" s="62">
        <v>10</v>
      </c>
      <c r="F9981" s="62">
        <v>2302</v>
      </c>
      <c r="G9981" s="62">
        <v>380</v>
      </c>
      <c r="H9981" s="62">
        <v>3.17</v>
      </c>
      <c r="I9981" s="62">
        <v>230.2</v>
      </c>
      <c r="J9981" s="62">
        <v>2140.86</v>
      </c>
      <c r="K9981" s="62">
        <v>0</v>
      </c>
      <c r="L9981" s="62">
        <v>62</v>
      </c>
      <c r="M9981" s="62">
        <v>0.52</v>
      </c>
      <c r="N9981" s="63"/>
      <c r="O9981" s="63"/>
      <c r="P9981" s="63"/>
      <c r="Q9981" s="63"/>
      <c r="R9981" s="63"/>
      <c r="S9981" s="63"/>
      <c r="T9981" s="63"/>
      <c r="U9981" s="62">
        <v>1104</v>
      </c>
      <c r="V9981" s="62">
        <v>2261</v>
      </c>
      <c r="W9981" s="62">
        <v>18.84</v>
      </c>
      <c r="X9981" s="62">
        <v>110</v>
      </c>
      <c r="Y9981" s="62">
        <v>24711.94</v>
      </c>
      <c r="Z9981" s="62">
        <v>0.44</v>
      </c>
      <c r="AA9981" s="62">
        <v>1094</v>
      </c>
      <c r="AB9981" s="62">
        <v>9.1199999999999992</v>
      </c>
      <c r="AC9981" s="62">
        <v>0.04</v>
      </c>
    </row>
    <row r="9982" spans="1:29" x14ac:dyDescent="0.25">
      <c r="A9982" s="61" t="s">
        <v>178</v>
      </c>
      <c r="B9982" s="61" t="s">
        <v>179</v>
      </c>
      <c r="C9982" s="62">
        <v>2018</v>
      </c>
      <c r="D9982" s="61" t="s">
        <v>75</v>
      </c>
      <c r="E9982" s="62">
        <v>3</v>
      </c>
      <c r="F9982" s="62">
        <v>322</v>
      </c>
      <c r="G9982" s="62">
        <v>104</v>
      </c>
      <c r="H9982" s="62">
        <v>2.89</v>
      </c>
      <c r="I9982" s="62">
        <v>107.33</v>
      </c>
      <c r="J9982" s="62">
        <v>299.45999999999998</v>
      </c>
      <c r="K9982" s="62">
        <v>493.7</v>
      </c>
      <c r="L9982" s="62">
        <v>651</v>
      </c>
      <c r="M9982" s="62">
        <v>18.079999999999998</v>
      </c>
      <c r="N9982" s="63"/>
      <c r="O9982" s="63"/>
      <c r="P9982" s="63"/>
      <c r="Q9982" s="63"/>
      <c r="R9982" s="63"/>
      <c r="S9982" s="63"/>
      <c r="T9982" s="63"/>
      <c r="U9982" s="63"/>
      <c r="V9982" s="63"/>
      <c r="W9982" s="63"/>
      <c r="X9982" s="63"/>
      <c r="Y9982" s="63"/>
      <c r="Z9982" s="62">
        <v>59</v>
      </c>
      <c r="AA9982" s="62">
        <v>713</v>
      </c>
      <c r="AB9982" s="62">
        <v>19.809999999999999</v>
      </c>
      <c r="AC9982" s="62">
        <v>19.670000000000002</v>
      </c>
    </row>
    <row r="9983" spans="1:29" ht="30" x14ac:dyDescent="0.25">
      <c r="A9983" s="61" t="s">
        <v>350</v>
      </c>
      <c r="B9983" s="61" t="s">
        <v>351</v>
      </c>
      <c r="C9983" s="62">
        <v>2014</v>
      </c>
      <c r="D9983" s="61" t="s">
        <v>99</v>
      </c>
      <c r="E9983" s="62">
        <v>12</v>
      </c>
      <c r="F9983" s="62">
        <v>47980</v>
      </c>
      <c r="G9983" s="62">
        <v>7693</v>
      </c>
      <c r="H9983" s="62">
        <v>53.42</v>
      </c>
      <c r="I9983" s="62">
        <v>3998.33</v>
      </c>
      <c r="J9983" s="62">
        <v>44621.4</v>
      </c>
      <c r="K9983" s="62">
        <v>2181</v>
      </c>
      <c r="L9983" s="62">
        <v>3326</v>
      </c>
      <c r="M9983" s="62">
        <v>23.1</v>
      </c>
      <c r="N9983" s="62">
        <v>181.75</v>
      </c>
      <c r="O9983" s="62">
        <v>26301.33</v>
      </c>
      <c r="P9983" s="63"/>
      <c r="Q9983" s="63"/>
      <c r="R9983" s="63"/>
      <c r="S9983" s="63"/>
      <c r="T9983" s="63"/>
      <c r="U9983" s="63"/>
      <c r="V9983" s="63"/>
      <c r="W9983" s="63"/>
      <c r="X9983" s="63"/>
      <c r="Y9983" s="63"/>
      <c r="Z9983" s="62">
        <v>25.13</v>
      </c>
      <c r="AA9983" s="62">
        <v>2431</v>
      </c>
      <c r="AB9983" s="62">
        <v>16.88</v>
      </c>
      <c r="AC9983" s="62">
        <v>2.09</v>
      </c>
    </row>
    <row r="9984" spans="1:29" x14ac:dyDescent="0.25">
      <c r="A9984" s="61" t="s">
        <v>371</v>
      </c>
      <c r="B9984" s="61" t="s">
        <v>372</v>
      </c>
      <c r="C9984" s="62">
        <v>2016</v>
      </c>
      <c r="D9984" s="61" t="s">
        <v>99</v>
      </c>
      <c r="E9984" s="62">
        <v>31</v>
      </c>
      <c r="F9984" s="63"/>
      <c r="G9984" s="63"/>
      <c r="H9984" s="63"/>
      <c r="I9984" s="63"/>
      <c r="J9984" s="63"/>
      <c r="K9984" s="62">
        <v>0</v>
      </c>
      <c r="L9984" s="63"/>
      <c r="M9984" s="63"/>
      <c r="N9984" s="63"/>
      <c r="O9984" s="63"/>
      <c r="P9984" s="63"/>
      <c r="Q9984" s="63"/>
      <c r="R9984" s="63"/>
      <c r="S9984" s="63"/>
      <c r="T9984" s="63"/>
      <c r="U9984" s="63"/>
      <c r="V9984" s="63"/>
      <c r="W9984" s="63"/>
      <c r="X9984" s="63"/>
      <c r="Y9984" s="63"/>
      <c r="Z9984" s="62">
        <v>0</v>
      </c>
      <c r="AA9984" s="62">
        <v>9721</v>
      </c>
      <c r="AB9984" s="62">
        <v>26.13</v>
      </c>
      <c r="AC9984" s="62">
        <v>0</v>
      </c>
    </row>
    <row r="9985" spans="1:29" x14ac:dyDescent="0.25">
      <c r="A9985" s="61" t="s">
        <v>79</v>
      </c>
      <c r="B9985" s="61" t="s">
        <v>80</v>
      </c>
      <c r="C9985" s="62">
        <v>2007</v>
      </c>
      <c r="D9985" s="61" t="s">
        <v>89</v>
      </c>
      <c r="E9985" s="62">
        <v>72</v>
      </c>
      <c r="F9985" s="62">
        <v>752727</v>
      </c>
      <c r="G9985" s="62">
        <v>99058</v>
      </c>
      <c r="H9985" s="62">
        <v>114.65</v>
      </c>
      <c r="I9985" s="62">
        <v>10454.540000000001</v>
      </c>
      <c r="J9985" s="62">
        <v>700036.11</v>
      </c>
      <c r="K9985" s="62">
        <v>2559.65</v>
      </c>
      <c r="L9985" s="62">
        <v>3765</v>
      </c>
      <c r="M9985" s="62">
        <v>4.3600000000000003</v>
      </c>
      <c r="N9985" s="62">
        <v>35.549999999999997</v>
      </c>
      <c r="O9985" s="62">
        <v>30867.599999999999</v>
      </c>
      <c r="P9985" s="63"/>
      <c r="Q9985" s="63"/>
      <c r="R9985" s="63"/>
      <c r="S9985" s="63"/>
      <c r="T9985" s="63"/>
      <c r="U9985" s="63"/>
      <c r="V9985" s="63"/>
      <c r="W9985" s="63"/>
      <c r="X9985" s="63"/>
      <c r="Y9985" s="63"/>
      <c r="Z9985" s="62">
        <v>261285</v>
      </c>
      <c r="AA9985" s="62">
        <v>9823</v>
      </c>
      <c r="AB9985" s="62">
        <v>11.37</v>
      </c>
      <c r="AC9985" s="62">
        <v>3628.96</v>
      </c>
    </row>
    <row r="9986" spans="1:29" ht="30" x14ac:dyDescent="0.25">
      <c r="A9986" s="61" t="s">
        <v>283</v>
      </c>
      <c r="B9986" s="61" t="s">
        <v>284</v>
      </c>
      <c r="C9986" s="62">
        <v>2017</v>
      </c>
      <c r="D9986" s="61" t="s">
        <v>75</v>
      </c>
      <c r="E9986" s="62">
        <v>3</v>
      </c>
      <c r="F9986" s="62">
        <v>2434</v>
      </c>
      <c r="G9986" s="62">
        <v>574</v>
      </c>
      <c r="H9986" s="62">
        <v>15.94</v>
      </c>
      <c r="I9986" s="62">
        <v>811.33</v>
      </c>
      <c r="J9986" s="62">
        <v>2263.62</v>
      </c>
      <c r="K9986" s="62">
        <v>3134.82</v>
      </c>
      <c r="L9986" s="62">
        <v>5034</v>
      </c>
      <c r="M9986" s="62">
        <v>139.83000000000001</v>
      </c>
      <c r="N9986" s="63"/>
      <c r="O9986" s="63"/>
      <c r="P9986" s="63"/>
      <c r="Q9986" s="63"/>
      <c r="R9986" s="63"/>
      <c r="S9986" s="63"/>
      <c r="T9986" s="63"/>
      <c r="U9986" s="63"/>
      <c r="V9986" s="63"/>
      <c r="W9986" s="63"/>
      <c r="X9986" s="63"/>
      <c r="Y9986" s="63"/>
      <c r="Z9986" s="62">
        <v>0</v>
      </c>
      <c r="AA9986" s="63"/>
      <c r="AB9986" s="63"/>
      <c r="AC9986" s="62">
        <v>0</v>
      </c>
    </row>
    <row r="9987" spans="1:29" x14ac:dyDescent="0.25">
      <c r="A9987" s="61" t="s">
        <v>81</v>
      </c>
      <c r="B9987" s="61" t="s">
        <v>82</v>
      </c>
      <c r="C9987" s="62">
        <v>2014</v>
      </c>
      <c r="D9987" s="61" t="s">
        <v>99</v>
      </c>
      <c r="E9987" s="62">
        <v>24</v>
      </c>
      <c r="F9987" s="62">
        <v>77071</v>
      </c>
      <c r="G9987" s="62">
        <v>22343</v>
      </c>
      <c r="H9987" s="62">
        <v>77.58</v>
      </c>
      <c r="I9987" s="62">
        <v>3211.29</v>
      </c>
      <c r="J9987" s="62">
        <v>71676.03</v>
      </c>
      <c r="K9987" s="62">
        <v>17505.330000000002</v>
      </c>
      <c r="L9987" s="62">
        <v>23017</v>
      </c>
      <c r="M9987" s="62">
        <v>79.92</v>
      </c>
      <c r="N9987" s="62">
        <v>729.39</v>
      </c>
      <c r="O9987" s="62">
        <v>211102.07999999999</v>
      </c>
      <c r="P9987" s="63"/>
      <c r="Q9987" s="63"/>
      <c r="R9987" s="63"/>
      <c r="S9987" s="63"/>
      <c r="T9987" s="63"/>
      <c r="U9987" s="63"/>
      <c r="V9987" s="63"/>
      <c r="W9987" s="63"/>
      <c r="X9987" s="63"/>
      <c r="Y9987" s="63"/>
      <c r="Z9987" s="62">
        <v>423</v>
      </c>
      <c r="AA9987" s="62">
        <v>2795</v>
      </c>
      <c r="AB9987" s="62">
        <v>9.6999999999999993</v>
      </c>
      <c r="AC9987" s="62">
        <v>17.63</v>
      </c>
    </row>
    <row r="9988" spans="1:29" x14ac:dyDescent="0.25">
      <c r="A9988" s="61" t="s">
        <v>289</v>
      </c>
      <c r="B9988" s="61" t="s">
        <v>290</v>
      </c>
      <c r="C9988" s="62">
        <v>2009</v>
      </c>
      <c r="D9988" s="61" t="s">
        <v>99</v>
      </c>
      <c r="E9988" s="62">
        <v>62</v>
      </c>
      <c r="F9988" s="62">
        <v>595600</v>
      </c>
      <c r="G9988" s="62">
        <v>72372</v>
      </c>
      <c r="H9988" s="62">
        <v>97.27</v>
      </c>
      <c r="I9988" s="62">
        <v>9606.4500000000007</v>
      </c>
      <c r="J9988" s="62">
        <v>553908</v>
      </c>
      <c r="K9988" s="62">
        <v>0</v>
      </c>
      <c r="L9988" s="63"/>
      <c r="M9988" s="63"/>
      <c r="N9988" s="63"/>
      <c r="O9988" s="63"/>
      <c r="P9988" s="63"/>
      <c r="Q9988" s="63"/>
      <c r="R9988" s="63"/>
      <c r="S9988" s="63"/>
      <c r="T9988" s="63"/>
      <c r="U9988" s="63"/>
      <c r="V9988" s="63"/>
      <c r="W9988" s="63"/>
      <c r="X9988" s="63"/>
      <c r="Y9988" s="63"/>
      <c r="Z9988" s="62">
        <v>0</v>
      </c>
      <c r="AA9988" s="62">
        <v>22235</v>
      </c>
      <c r="AB9988" s="62">
        <v>29.89</v>
      </c>
      <c r="AC9988" s="62">
        <v>0</v>
      </c>
    </row>
    <row r="9989" spans="1:29" ht="30" x14ac:dyDescent="0.25">
      <c r="A9989" s="61" t="s">
        <v>92</v>
      </c>
      <c r="B9989" s="61" t="s">
        <v>93</v>
      </c>
      <c r="C9989" s="62">
        <v>2007</v>
      </c>
      <c r="D9989" s="61" t="s">
        <v>83</v>
      </c>
      <c r="E9989" s="62">
        <v>6</v>
      </c>
      <c r="F9989" s="63"/>
      <c r="G9989" s="63"/>
      <c r="H9989" s="63"/>
      <c r="I9989" s="63"/>
      <c r="J9989" s="63"/>
      <c r="K9989" s="62">
        <v>0</v>
      </c>
      <c r="L9989" s="63"/>
      <c r="M9989" s="63"/>
      <c r="N9989" s="63"/>
      <c r="O9989" s="63"/>
      <c r="P9989" s="63"/>
      <c r="Q9989" s="63"/>
      <c r="R9989" s="63"/>
      <c r="S9989" s="63"/>
      <c r="T9989" s="63"/>
      <c r="U9989" s="63"/>
      <c r="V9989" s="63"/>
      <c r="W9989" s="63"/>
      <c r="X9989" s="63"/>
      <c r="Y9989" s="63"/>
      <c r="Z9989" s="62">
        <v>435.8</v>
      </c>
      <c r="AA9989" s="62">
        <v>1123</v>
      </c>
      <c r="AB9989" s="62">
        <v>15.6</v>
      </c>
      <c r="AC9989" s="62">
        <v>72.63</v>
      </c>
    </row>
    <row r="9990" spans="1:29" x14ac:dyDescent="0.25">
      <c r="A9990" s="61" t="s">
        <v>81</v>
      </c>
      <c r="B9990" s="61" t="s">
        <v>82</v>
      </c>
      <c r="C9990" s="62">
        <v>2006</v>
      </c>
      <c r="D9990" s="61" t="s">
        <v>298</v>
      </c>
      <c r="E9990" s="62">
        <v>4</v>
      </c>
      <c r="F9990" s="62">
        <v>117</v>
      </c>
      <c r="G9990" s="62">
        <v>39</v>
      </c>
      <c r="H9990" s="62">
        <v>0.81</v>
      </c>
      <c r="I9990" s="62">
        <v>29.25</v>
      </c>
      <c r="J9990" s="62">
        <v>108.81</v>
      </c>
      <c r="K9990" s="62">
        <v>0</v>
      </c>
      <c r="L9990" s="63"/>
      <c r="M9990" s="63"/>
      <c r="N9990" s="63"/>
      <c r="O9990" s="63"/>
      <c r="P9990" s="63"/>
      <c r="Q9990" s="63"/>
      <c r="R9990" s="63"/>
      <c r="S9990" s="63"/>
      <c r="T9990" s="63"/>
      <c r="U9990" s="63"/>
      <c r="V9990" s="63"/>
      <c r="W9990" s="63"/>
      <c r="X9990" s="63"/>
      <c r="Y9990" s="63"/>
      <c r="Z9990" s="62">
        <v>282</v>
      </c>
      <c r="AA9990" s="62">
        <v>1062</v>
      </c>
      <c r="AB9990" s="62">
        <v>22.13</v>
      </c>
      <c r="AC9990" s="62">
        <v>70.5</v>
      </c>
    </row>
    <row r="9991" spans="1:29" ht="30" x14ac:dyDescent="0.25">
      <c r="A9991" s="61" t="s">
        <v>245</v>
      </c>
      <c r="B9991" s="61" t="s">
        <v>246</v>
      </c>
      <c r="C9991" s="62">
        <v>2009</v>
      </c>
      <c r="D9991" s="61" t="s">
        <v>89</v>
      </c>
      <c r="E9991" s="62">
        <v>58</v>
      </c>
      <c r="F9991" s="62">
        <v>462734</v>
      </c>
      <c r="G9991" s="62">
        <v>74560</v>
      </c>
      <c r="H9991" s="62">
        <v>107.13</v>
      </c>
      <c r="I9991" s="62">
        <v>7978.17</v>
      </c>
      <c r="J9991" s="62">
        <v>430342.62</v>
      </c>
      <c r="K9991" s="62">
        <v>0</v>
      </c>
      <c r="L9991" s="63"/>
      <c r="M9991" s="63"/>
      <c r="N9991" s="63"/>
      <c r="O9991" s="63"/>
      <c r="P9991" s="63"/>
      <c r="Q9991" s="63"/>
      <c r="R9991" s="63"/>
      <c r="S9991" s="63"/>
      <c r="T9991" s="63"/>
      <c r="U9991" s="63"/>
      <c r="V9991" s="63"/>
      <c r="W9991" s="63"/>
      <c r="X9991" s="63"/>
      <c r="Y9991" s="63"/>
      <c r="Z9991" s="62">
        <v>158000</v>
      </c>
      <c r="AA9991" s="62">
        <v>14574</v>
      </c>
      <c r="AB9991" s="62">
        <v>20.94</v>
      </c>
      <c r="AC9991" s="62">
        <v>2724.14</v>
      </c>
    </row>
    <row r="9992" spans="1:29" x14ac:dyDescent="0.25">
      <c r="A9992" s="61" t="s">
        <v>267</v>
      </c>
      <c r="B9992" s="61" t="s">
        <v>268</v>
      </c>
      <c r="C9992" s="62">
        <v>2016</v>
      </c>
      <c r="D9992" s="61" t="s">
        <v>78</v>
      </c>
      <c r="E9992" s="62">
        <v>64</v>
      </c>
      <c r="F9992" s="62">
        <v>549360</v>
      </c>
      <c r="G9992" s="62">
        <v>89359</v>
      </c>
      <c r="H9992" s="62">
        <v>116.35</v>
      </c>
      <c r="I9992" s="62">
        <v>8583.75</v>
      </c>
      <c r="J9992" s="62">
        <v>510904.8</v>
      </c>
      <c r="K9992" s="62">
        <v>1302.6199999999999</v>
      </c>
      <c r="L9992" s="62">
        <v>1984</v>
      </c>
      <c r="M9992" s="62">
        <v>2.58</v>
      </c>
      <c r="N9992" s="62">
        <v>20.350000000000001</v>
      </c>
      <c r="O9992" s="62">
        <v>15708.67</v>
      </c>
      <c r="P9992" s="63"/>
      <c r="Q9992" s="63"/>
      <c r="R9992" s="63"/>
      <c r="S9992" s="63"/>
      <c r="T9992" s="63"/>
      <c r="U9992" s="63"/>
      <c r="V9992" s="63"/>
      <c r="W9992" s="63"/>
      <c r="X9992" s="63"/>
      <c r="Y9992" s="63"/>
      <c r="Z9992" s="62">
        <v>2574.96</v>
      </c>
      <c r="AA9992" s="62">
        <v>23197</v>
      </c>
      <c r="AB9992" s="62">
        <v>30.2</v>
      </c>
      <c r="AC9992" s="62">
        <v>40.229999999999997</v>
      </c>
    </row>
    <row r="9993" spans="1:29" x14ac:dyDescent="0.25">
      <c r="A9993" s="61" t="s">
        <v>161</v>
      </c>
      <c r="B9993" s="61" t="s">
        <v>162</v>
      </c>
      <c r="C9993" s="62">
        <v>2013</v>
      </c>
      <c r="D9993" s="61" t="s">
        <v>86</v>
      </c>
      <c r="E9993" s="62">
        <v>220</v>
      </c>
      <c r="F9993" s="62">
        <v>0</v>
      </c>
      <c r="G9993" s="62">
        <v>0</v>
      </c>
      <c r="H9993" s="62">
        <v>0</v>
      </c>
      <c r="I9993" s="62">
        <v>0</v>
      </c>
      <c r="J9993" s="62">
        <v>0</v>
      </c>
      <c r="K9993" s="62">
        <v>0</v>
      </c>
      <c r="L9993" s="62">
        <v>0</v>
      </c>
      <c r="M9993" s="62">
        <v>0</v>
      </c>
      <c r="N9993" s="63"/>
      <c r="O9993" s="63"/>
      <c r="P9993" s="63"/>
      <c r="Q9993" s="63"/>
      <c r="R9993" s="63"/>
      <c r="S9993" s="63"/>
      <c r="T9993" s="63"/>
      <c r="U9993" s="63"/>
      <c r="V9993" s="63"/>
      <c r="W9993" s="63"/>
      <c r="X9993" s="63"/>
      <c r="Y9993" s="63"/>
      <c r="Z9993" s="62">
        <v>0</v>
      </c>
      <c r="AA9993" s="62">
        <v>0</v>
      </c>
      <c r="AB9993" s="62">
        <v>0</v>
      </c>
      <c r="AC9993" s="62">
        <v>0</v>
      </c>
    </row>
    <row r="9994" spans="1:29" ht="30" x14ac:dyDescent="0.25">
      <c r="A9994" s="61" t="s">
        <v>498</v>
      </c>
      <c r="B9994" s="61" t="s">
        <v>499</v>
      </c>
      <c r="C9994" s="62">
        <v>2008</v>
      </c>
      <c r="D9994" s="61" t="s">
        <v>175</v>
      </c>
      <c r="E9994" s="62">
        <v>8</v>
      </c>
      <c r="F9994" s="63"/>
      <c r="G9994" s="63"/>
      <c r="H9994" s="63"/>
      <c r="I9994" s="63"/>
      <c r="J9994" s="63"/>
      <c r="K9994" s="62">
        <v>0</v>
      </c>
      <c r="L9994" s="63"/>
      <c r="M9994" s="63"/>
      <c r="N9994" s="63"/>
      <c r="O9994" s="63"/>
      <c r="P9994" s="63"/>
      <c r="Q9994" s="63"/>
      <c r="R9994" s="63"/>
      <c r="S9994" s="63"/>
      <c r="T9994" s="63"/>
      <c r="U9994" s="63"/>
      <c r="V9994" s="63"/>
      <c r="W9994" s="63"/>
      <c r="X9994" s="63"/>
      <c r="Y9994" s="63"/>
      <c r="Z9994" s="62">
        <v>256.67</v>
      </c>
      <c r="AA9994" s="62">
        <v>3135</v>
      </c>
      <c r="AB9994" s="62">
        <v>32.659999999999997</v>
      </c>
      <c r="AC9994" s="62">
        <v>32.08</v>
      </c>
    </row>
    <row r="9995" spans="1:29" ht="30" x14ac:dyDescent="0.25">
      <c r="A9995" s="61" t="s">
        <v>111</v>
      </c>
      <c r="B9995" s="61" t="s">
        <v>112</v>
      </c>
      <c r="C9995" s="62">
        <v>2008</v>
      </c>
      <c r="D9995" s="61" t="s">
        <v>99</v>
      </c>
      <c r="E9995" s="62">
        <v>80</v>
      </c>
      <c r="F9995" s="62">
        <v>271800</v>
      </c>
      <c r="G9995" s="62">
        <v>66464</v>
      </c>
      <c r="H9995" s="62">
        <v>69.23</v>
      </c>
      <c r="I9995" s="62">
        <v>3397.5</v>
      </c>
      <c r="J9995" s="62">
        <v>252774</v>
      </c>
      <c r="K9995" s="62">
        <v>34237.629999999997</v>
      </c>
      <c r="L9995" s="62">
        <v>43943</v>
      </c>
      <c r="M9995" s="62">
        <v>45.77</v>
      </c>
      <c r="N9995" s="62">
        <v>427.97</v>
      </c>
      <c r="O9995" s="62">
        <v>412881.89</v>
      </c>
      <c r="P9995" s="63"/>
      <c r="Q9995" s="63"/>
      <c r="R9995" s="63"/>
      <c r="S9995" s="63"/>
      <c r="T9995" s="63"/>
      <c r="U9995" s="63"/>
      <c r="V9995" s="63"/>
      <c r="W9995" s="63"/>
      <c r="X9995" s="63"/>
      <c r="Y9995" s="63"/>
      <c r="Z9995" s="62">
        <v>21341</v>
      </c>
      <c r="AA9995" s="62">
        <v>13319</v>
      </c>
      <c r="AB9995" s="62">
        <v>13.87</v>
      </c>
      <c r="AC9995" s="62">
        <v>266.76</v>
      </c>
    </row>
    <row r="9996" spans="1:29" ht="30" x14ac:dyDescent="0.25">
      <c r="A9996" s="61" t="s">
        <v>133</v>
      </c>
      <c r="B9996" s="61" t="s">
        <v>134</v>
      </c>
      <c r="C9996" s="62">
        <v>2017</v>
      </c>
      <c r="D9996" s="61" t="s">
        <v>78</v>
      </c>
      <c r="E9996" s="62">
        <v>58</v>
      </c>
      <c r="F9996" s="62">
        <v>184800</v>
      </c>
      <c r="G9996" s="62">
        <v>15955</v>
      </c>
      <c r="H9996" s="62">
        <v>22.92</v>
      </c>
      <c r="I9996" s="62">
        <v>3186.21</v>
      </c>
      <c r="J9996" s="62">
        <v>171864</v>
      </c>
      <c r="K9996" s="62">
        <v>24390.880000000001</v>
      </c>
      <c r="L9996" s="62">
        <v>28760</v>
      </c>
      <c r="M9996" s="62">
        <v>41.32</v>
      </c>
      <c r="N9996" s="63"/>
      <c r="O9996" s="63"/>
      <c r="P9996" s="63"/>
      <c r="Q9996" s="63"/>
      <c r="R9996" s="63"/>
      <c r="S9996" s="63"/>
      <c r="T9996" s="63"/>
      <c r="U9996" s="63"/>
      <c r="V9996" s="63"/>
      <c r="W9996" s="63"/>
      <c r="X9996" s="63"/>
      <c r="Y9996" s="63"/>
      <c r="Z9996" s="62">
        <v>1656.31</v>
      </c>
      <c r="AA9996" s="62">
        <v>9439</v>
      </c>
      <c r="AB9996" s="62">
        <v>13.56</v>
      </c>
      <c r="AC9996" s="62">
        <v>28.56</v>
      </c>
    </row>
    <row r="9997" spans="1:29" ht="30" x14ac:dyDescent="0.25">
      <c r="A9997" s="61" t="s">
        <v>120</v>
      </c>
      <c r="B9997" s="61" t="s">
        <v>121</v>
      </c>
      <c r="C9997" s="62">
        <v>2018</v>
      </c>
      <c r="D9997" s="61" t="s">
        <v>78</v>
      </c>
      <c r="E9997" s="62">
        <v>68</v>
      </c>
      <c r="F9997" s="62">
        <v>407737</v>
      </c>
      <c r="G9997" s="62">
        <v>65799</v>
      </c>
      <c r="H9997" s="62">
        <v>80.64</v>
      </c>
      <c r="I9997" s="62">
        <v>5996.13</v>
      </c>
      <c r="J9997" s="62">
        <v>379195.41</v>
      </c>
      <c r="K9997" s="62">
        <v>0</v>
      </c>
      <c r="L9997" s="63"/>
      <c r="M9997" s="63"/>
      <c r="N9997" s="63"/>
      <c r="O9997" s="63"/>
      <c r="P9997" s="63"/>
      <c r="Q9997" s="63"/>
      <c r="R9997" s="63"/>
      <c r="S9997" s="63"/>
      <c r="T9997" s="63"/>
      <c r="U9997" s="63"/>
      <c r="V9997" s="63"/>
      <c r="W9997" s="63"/>
      <c r="X9997" s="63"/>
      <c r="Y9997" s="63"/>
      <c r="Z9997" s="62">
        <v>122220</v>
      </c>
      <c r="AA9997" s="62">
        <v>9699</v>
      </c>
      <c r="AB9997" s="62">
        <v>11.89</v>
      </c>
      <c r="AC9997" s="62">
        <v>1797.35</v>
      </c>
    </row>
    <row r="9998" spans="1:29" x14ac:dyDescent="0.25">
      <c r="A9998" s="61" t="s">
        <v>417</v>
      </c>
      <c r="B9998" s="61" t="s">
        <v>418</v>
      </c>
      <c r="C9998" s="62">
        <v>2017</v>
      </c>
      <c r="D9998" s="61" t="s">
        <v>75</v>
      </c>
      <c r="E9998" s="62">
        <v>4</v>
      </c>
      <c r="F9998" s="63"/>
      <c r="G9998" s="63"/>
      <c r="H9998" s="63"/>
      <c r="I9998" s="63"/>
      <c r="J9998" s="63"/>
      <c r="K9998" s="62">
        <v>0</v>
      </c>
      <c r="L9998" s="63"/>
      <c r="M9998" s="63"/>
      <c r="N9998" s="63"/>
      <c r="O9998" s="63"/>
      <c r="P9998" s="63"/>
      <c r="Q9998" s="63"/>
      <c r="R9998" s="63"/>
      <c r="S9998" s="63"/>
      <c r="T9998" s="63"/>
      <c r="U9998" s="63"/>
      <c r="V9998" s="63"/>
      <c r="W9998" s="63"/>
      <c r="X9998" s="63"/>
      <c r="Y9998" s="63"/>
      <c r="Z9998" s="62">
        <v>131.01</v>
      </c>
      <c r="AA9998" s="62">
        <v>655</v>
      </c>
      <c r="AB9998" s="62">
        <v>13.65</v>
      </c>
      <c r="AC9998" s="62">
        <v>32.75</v>
      </c>
    </row>
    <row r="9999" spans="1:29" ht="30" x14ac:dyDescent="0.25">
      <c r="A9999" s="61" t="s">
        <v>231</v>
      </c>
      <c r="B9999" s="61" t="s">
        <v>232</v>
      </c>
      <c r="C9999" s="62">
        <v>2014</v>
      </c>
      <c r="D9999" s="61" t="s">
        <v>78</v>
      </c>
      <c r="E9999" s="62">
        <v>76</v>
      </c>
      <c r="F9999" s="62">
        <v>225154</v>
      </c>
      <c r="G9999" s="62">
        <v>29262</v>
      </c>
      <c r="H9999" s="62">
        <v>32.090000000000003</v>
      </c>
      <c r="I9999" s="62">
        <v>2962.55</v>
      </c>
      <c r="J9999" s="62">
        <v>209393.22</v>
      </c>
      <c r="K9999" s="62">
        <v>37247.33</v>
      </c>
      <c r="L9999" s="62">
        <v>46140</v>
      </c>
      <c r="M9999" s="62">
        <v>50.59</v>
      </c>
      <c r="N9999" s="62">
        <v>490.1</v>
      </c>
      <c r="O9999" s="62">
        <v>449176.76</v>
      </c>
      <c r="P9999" s="63"/>
      <c r="Q9999" s="63"/>
      <c r="R9999" s="63"/>
      <c r="S9999" s="63"/>
      <c r="T9999" s="63"/>
      <c r="U9999" s="63"/>
      <c r="V9999" s="63"/>
      <c r="W9999" s="63"/>
      <c r="X9999" s="63"/>
      <c r="Y9999" s="63"/>
      <c r="Z9999" s="62">
        <v>3802</v>
      </c>
      <c r="AA9999" s="62">
        <v>33457</v>
      </c>
      <c r="AB9999" s="62">
        <v>36.69</v>
      </c>
      <c r="AC9999" s="62">
        <v>50.03</v>
      </c>
    </row>
    <row r="10000" spans="1:29" ht="45" x14ac:dyDescent="0.25">
      <c r="A10000" s="61" t="s">
        <v>167</v>
      </c>
      <c r="B10000" s="61" t="s">
        <v>168</v>
      </c>
      <c r="C10000" s="62">
        <v>2003</v>
      </c>
      <c r="D10000" s="61" t="s">
        <v>78</v>
      </c>
      <c r="E10000" s="62">
        <v>36</v>
      </c>
      <c r="F10000" s="62">
        <v>60897</v>
      </c>
      <c r="G10000" s="62">
        <v>7616</v>
      </c>
      <c r="H10000" s="62">
        <v>17.63</v>
      </c>
      <c r="I10000" s="62">
        <v>1691.58</v>
      </c>
      <c r="J10000" s="62">
        <v>56634.21</v>
      </c>
      <c r="K10000" s="62">
        <v>5158.1000000000004</v>
      </c>
      <c r="L10000" s="62">
        <v>7096</v>
      </c>
      <c r="M10000" s="62">
        <v>16.43</v>
      </c>
      <c r="N10000" s="63"/>
      <c r="O10000" s="63"/>
      <c r="P10000" s="63"/>
      <c r="Q10000" s="63"/>
      <c r="R10000" s="63"/>
      <c r="S10000" s="63"/>
      <c r="T10000" s="63"/>
      <c r="U10000" s="63"/>
      <c r="V10000" s="63"/>
      <c r="W10000" s="63"/>
      <c r="X10000" s="63"/>
      <c r="Y10000" s="63"/>
      <c r="Z10000" s="62">
        <v>39867</v>
      </c>
      <c r="AA10000" s="62">
        <v>939</v>
      </c>
      <c r="AB10000" s="62">
        <v>2.17</v>
      </c>
      <c r="AC10000" s="62">
        <v>1107.42</v>
      </c>
    </row>
    <row r="10001" spans="1:29" ht="30" x14ac:dyDescent="0.25">
      <c r="A10001" s="61" t="s">
        <v>452</v>
      </c>
      <c r="B10001" s="61" t="s">
        <v>453</v>
      </c>
      <c r="C10001" s="62">
        <v>2009</v>
      </c>
      <c r="D10001" s="61" t="s">
        <v>150</v>
      </c>
      <c r="E10001" s="62">
        <v>8</v>
      </c>
      <c r="F10001" s="63"/>
      <c r="G10001" s="63"/>
      <c r="H10001" s="63"/>
      <c r="I10001" s="63"/>
      <c r="J10001" s="63"/>
      <c r="K10001" s="62">
        <v>0</v>
      </c>
      <c r="L10001" s="63"/>
      <c r="M10001" s="63"/>
      <c r="N10001" s="63"/>
      <c r="O10001" s="63"/>
      <c r="P10001" s="63"/>
      <c r="Q10001" s="63"/>
      <c r="R10001" s="63"/>
      <c r="S10001" s="63"/>
      <c r="T10001" s="63"/>
      <c r="U10001" s="63"/>
      <c r="V10001" s="63"/>
      <c r="W10001" s="63"/>
      <c r="X10001" s="63"/>
      <c r="Y10001" s="63"/>
      <c r="Z10001" s="62">
        <v>0</v>
      </c>
      <c r="AA10001" s="63"/>
      <c r="AB10001" s="63"/>
      <c r="AC10001" s="62">
        <v>0</v>
      </c>
    </row>
    <row r="10002" spans="1:29" x14ac:dyDescent="0.25">
      <c r="A10002" s="61" t="s">
        <v>130</v>
      </c>
      <c r="B10002" s="61" t="s">
        <v>131</v>
      </c>
      <c r="C10002" s="62">
        <v>2011</v>
      </c>
      <c r="D10002" s="61" t="s">
        <v>226</v>
      </c>
      <c r="E10002" s="62">
        <v>50</v>
      </c>
      <c r="F10002" s="62">
        <v>465800</v>
      </c>
      <c r="G10002" s="62">
        <v>59000</v>
      </c>
      <c r="H10002" s="62">
        <v>98.33</v>
      </c>
      <c r="I10002" s="62">
        <v>9316</v>
      </c>
      <c r="J10002" s="62">
        <v>433194</v>
      </c>
      <c r="K10002" s="62">
        <v>0</v>
      </c>
      <c r="L10002" s="63"/>
      <c r="M10002" s="63"/>
      <c r="N10002" s="63"/>
      <c r="O10002" s="63"/>
      <c r="P10002" s="63"/>
      <c r="Q10002" s="63"/>
      <c r="R10002" s="63"/>
      <c r="S10002" s="63"/>
      <c r="T10002" s="63"/>
      <c r="U10002" s="63"/>
      <c r="V10002" s="63"/>
      <c r="W10002" s="63"/>
      <c r="X10002" s="63"/>
      <c r="Y10002" s="63"/>
      <c r="Z10002" s="62">
        <v>2610</v>
      </c>
      <c r="AA10002" s="62">
        <v>16099</v>
      </c>
      <c r="AB10002" s="62">
        <v>26.83</v>
      </c>
      <c r="AC10002" s="62">
        <v>52.2</v>
      </c>
    </row>
    <row r="10003" spans="1:29" ht="30" x14ac:dyDescent="0.25">
      <c r="A10003" s="61" t="s">
        <v>124</v>
      </c>
      <c r="B10003" s="61" t="s">
        <v>125</v>
      </c>
      <c r="C10003" s="62">
        <v>2015</v>
      </c>
      <c r="D10003" s="61" t="s">
        <v>72</v>
      </c>
      <c r="E10003" s="62">
        <v>48</v>
      </c>
      <c r="F10003" s="62">
        <v>129424</v>
      </c>
      <c r="G10003" s="62">
        <v>18147</v>
      </c>
      <c r="H10003" s="62">
        <v>31.51</v>
      </c>
      <c r="I10003" s="62">
        <v>2696.33</v>
      </c>
      <c r="J10003" s="62">
        <v>120364.32</v>
      </c>
      <c r="K10003" s="62">
        <v>15454.9</v>
      </c>
      <c r="L10003" s="62">
        <v>15005</v>
      </c>
      <c r="M10003" s="62">
        <v>26.05</v>
      </c>
      <c r="N10003" s="62">
        <v>321.98</v>
      </c>
      <c r="O10003" s="62">
        <v>186375.25</v>
      </c>
      <c r="P10003" s="63"/>
      <c r="Q10003" s="63"/>
      <c r="R10003" s="63"/>
      <c r="S10003" s="63"/>
      <c r="T10003" s="63"/>
      <c r="U10003" s="63"/>
      <c r="V10003" s="63"/>
      <c r="W10003" s="63"/>
      <c r="X10003" s="63"/>
      <c r="Y10003" s="63"/>
      <c r="Z10003" s="62">
        <v>138.97</v>
      </c>
      <c r="AA10003" s="62">
        <v>14936</v>
      </c>
      <c r="AB10003" s="62">
        <v>25.93</v>
      </c>
      <c r="AC10003" s="62">
        <v>2.9</v>
      </c>
    </row>
    <row r="10004" spans="1:29" ht="30" x14ac:dyDescent="0.25">
      <c r="A10004" s="61" t="s">
        <v>171</v>
      </c>
      <c r="B10004" s="61" t="s">
        <v>172</v>
      </c>
      <c r="C10004" s="62">
        <v>2011</v>
      </c>
      <c r="D10004" s="61" t="s">
        <v>150</v>
      </c>
      <c r="E10004" s="62">
        <v>7</v>
      </c>
      <c r="F10004" s="62">
        <v>17646</v>
      </c>
      <c r="G10004" s="62">
        <v>3319</v>
      </c>
      <c r="H10004" s="62">
        <v>39.51</v>
      </c>
      <c r="I10004" s="62">
        <v>2520.86</v>
      </c>
      <c r="J10004" s="62">
        <v>16410.78</v>
      </c>
      <c r="K10004" s="62">
        <v>2908.83</v>
      </c>
      <c r="L10004" s="62">
        <v>3810</v>
      </c>
      <c r="M10004" s="62">
        <v>45.36</v>
      </c>
      <c r="N10004" s="63"/>
      <c r="O10004" s="63"/>
      <c r="P10004" s="63"/>
      <c r="Q10004" s="63"/>
      <c r="R10004" s="63"/>
      <c r="S10004" s="63"/>
      <c r="T10004" s="63"/>
      <c r="U10004" s="63"/>
      <c r="V10004" s="63"/>
      <c r="W10004" s="63"/>
      <c r="X10004" s="63"/>
      <c r="Y10004" s="63"/>
      <c r="Z10004" s="62">
        <v>471</v>
      </c>
      <c r="AA10004" s="62">
        <v>4418</v>
      </c>
      <c r="AB10004" s="62">
        <v>52.6</v>
      </c>
      <c r="AC10004" s="62">
        <v>67.290000000000006</v>
      </c>
    </row>
    <row r="10005" spans="1:29" x14ac:dyDescent="0.25">
      <c r="A10005" s="61" t="s">
        <v>285</v>
      </c>
      <c r="B10005" s="61" t="s">
        <v>286</v>
      </c>
      <c r="C10005" s="62">
        <v>2011</v>
      </c>
      <c r="D10005" s="61" t="s">
        <v>89</v>
      </c>
      <c r="E10005" s="62">
        <v>33</v>
      </c>
      <c r="F10005" s="62">
        <v>205496</v>
      </c>
      <c r="G10005" s="62">
        <v>24689</v>
      </c>
      <c r="H10005" s="62">
        <v>62.35</v>
      </c>
      <c r="I10005" s="62">
        <v>6227.15</v>
      </c>
      <c r="J10005" s="62">
        <v>191111.28</v>
      </c>
      <c r="K10005" s="62">
        <v>22063</v>
      </c>
      <c r="L10005" s="62">
        <v>18749</v>
      </c>
      <c r="M10005" s="62">
        <v>47.35</v>
      </c>
      <c r="N10005" s="62">
        <v>668.58</v>
      </c>
      <c r="O10005" s="62">
        <v>266064.34000000003</v>
      </c>
      <c r="P10005" s="63"/>
      <c r="Q10005" s="63"/>
      <c r="R10005" s="63"/>
      <c r="S10005" s="63"/>
      <c r="T10005" s="63"/>
      <c r="U10005" s="63"/>
      <c r="V10005" s="63"/>
      <c r="W10005" s="63"/>
      <c r="X10005" s="63"/>
      <c r="Y10005" s="63"/>
      <c r="Z10005" s="62">
        <v>103000</v>
      </c>
      <c r="AA10005" s="62">
        <v>3418</v>
      </c>
      <c r="AB10005" s="62">
        <v>8.6300000000000008</v>
      </c>
      <c r="AC10005" s="62">
        <v>3121.21</v>
      </c>
    </row>
    <row r="10006" spans="1:29" ht="30" x14ac:dyDescent="0.25">
      <c r="A10006" s="61" t="s">
        <v>498</v>
      </c>
      <c r="B10006" s="61" t="s">
        <v>499</v>
      </c>
      <c r="C10006" s="62">
        <v>2009</v>
      </c>
      <c r="D10006" s="61" t="s">
        <v>150</v>
      </c>
      <c r="E10006" s="62">
        <v>6</v>
      </c>
      <c r="F10006" s="63"/>
      <c r="G10006" s="63"/>
      <c r="H10006" s="63"/>
      <c r="I10006" s="63"/>
      <c r="J10006" s="63"/>
      <c r="K10006" s="62">
        <v>0</v>
      </c>
      <c r="L10006" s="63"/>
      <c r="M10006" s="63"/>
      <c r="N10006" s="63"/>
      <c r="O10006" s="63"/>
      <c r="P10006" s="63"/>
      <c r="Q10006" s="63"/>
      <c r="R10006" s="63"/>
      <c r="S10006" s="63"/>
      <c r="T10006" s="63"/>
      <c r="U10006" s="63"/>
      <c r="V10006" s="63"/>
      <c r="W10006" s="63"/>
      <c r="X10006" s="63"/>
      <c r="Y10006" s="63"/>
      <c r="Z10006" s="62">
        <v>25.55</v>
      </c>
      <c r="AA10006" s="62">
        <v>27084</v>
      </c>
      <c r="AB10006" s="62">
        <v>376.17</v>
      </c>
      <c r="AC10006" s="62">
        <v>4.26</v>
      </c>
    </row>
    <row r="10007" spans="1:29" x14ac:dyDescent="0.25">
      <c r="A10007" s="61" t="s">
        <v>196</v>
      </c>
      <c r="B10007" s="61" t="s">
        <v>197</v>
      </c>
      <c r="C10007" s="62">
        <v>2006</v>
      </c>
      <c r="D10007" s="61" t="s">
        <v>576</v>
      </c>
      <c r="E10007" s="62">
        <v>20</v>
      </c>
      <c r="F10007" s="62">
        <v>22680</v>
      </c>
      <c r="G10007" s="62">
        <v>8326</v>
      </c>
      <c r="H10007" s="62">
        <v>34.69</v>
      </c>
      <c r="I10007" s="62">
        <v>1134</v>
      </c>
      <c r="J10007" s="62">
        <v>21092.400000000001</v>
      </c>
      <c r="K10007" s="62">
        <v>3451.02</v>
      </c>
      <c r="L10007" s="62">
        <v>6625</v>
      </c>
      <c r="M10007" s="62">
        <v>27.6</v>
      </c>
      <c r="N10007" s="62">
        <v>172.55</v>
      </c>
      <c r="O10007" s="62">
        <v>41616.870000000003</v>
      </c>
      <c r="P10007" s="63"/>
      <c r="Q10007" s="63"/>
      <c r="R10007" s="63"/>
      <c r="S10007" s="63"/>
      <c r="T10007" s="63"/>
      <c r="U10007" s="63"/>
      <c r="V10007" s="63"/>
      <c r="W10007" s="63"/>
      <c r="X10007" s="63"/>
      <c r="Y10007" s="63"/>
      <c r="Z10007" s="62">
        <v>21411</v>
      </c>
      <c r="AA10007" s="62">
        <v>2719</v>
      </c>
      <c r="AB10007" s="62">
        <v>11.33</v>
      </c>
      <c r="AC10007" s="62">
        <v>1070.55</v>
      </c>
    </row>
    <row r="10008" spans="1:29" ht="30" x14ac:dyDescent="0.25">
      <c r="A10008" s="61" t="s">
        <v>188</v>
      </c>
      <c r="B10008" s="61" t="s">
        <v>189</v>
      </c>
      <c r="C10008" s="62">
        <v>2018</v>
      </c>
      <c r="D10008" s="61" t="s">
        <v>298</v>
      </c>
      <c r="E10008" s="62">
        <v>9</v>
      </c>
      <c r="F10008" s="62">
        <v>27318</v>
      </c>
      <c r="G10008" s="62">
        <v>6139</v>
      </c>
      <c r="H10008" s="62">
        <v>56.84</v>
      </c>
      <c r="I10008" s="62">
        <v>3035.33</v>
      </c>
      <c r="J10008" s="62">
        <v>25405.74</v>
      </c>
      <c r="K10008" s="62">
        <v>2465.5700000000002</v>
      </c>
      <c r="L10008" s="62">
        <v>4112</v>
      </c>
      <c r="M10008" s="62">
        <v>38.07</v>
      </c>
      <c r="N10008" s="63"/>
      <c r="O10008" s="63"/>
      <c r="P10008" s="63"/>
      <c r="Q10008" s="63"/>
      <c r="R10008" s="63"/>
      <c r="S10008" s="63"/>
      <c r="T10008" s="63"/>
      <c r="U10008" s="63"/>
      <c r="V10008" s="63"/>
      <c r="W10008" s="63"/>
      <c r="X10008" s="63"/>
      <c r="Y10008" s="63"/>
      <c r="Z10008" s="62">
        <v>502</v>
      </c>
      <c r="AA10008" s="62">
        <v>4193</v>
      </c>
      <c r="AB10008" s="62">
        <v>38.82</v>
      </c>
      <c r="AC10008" s="62">
        <v>55.78</v>
      </c>
    </row>
    <row r="10009" spans="1:29" ht="30" x14ac:dyDescent="0.25">
      <c r="A10009" s="61" t="s">
        <v>173</v>
      </c>
      <c r="B10009" s="61" t="s">
        <v>174</v>
      </c>
      <c r="C10009" s="62">
        <v>2018</v>
      </c>
      <c r="D10009" s="61" t="s">
        <v>99</v>
      </c>
      <c r="E10009" s="62">
        <v>8</v>
      </c>
      <c r="F10009" s="62">
        <v>19962</v>
      </c>
      <c r="G10009" s="62">
        <v>2670</v>
      </c>
      <c r="H10009" s="62">
        <v>27.81</v>
      </c>
      <c r="I10009" s="62">
        <v>2495.25</v>
      </c>
      <c r="J10009" s="62">
        <v>18564.66</v>
      </c>
      <c r="K10009" s="62">
        <v>2017.46</v>
      </c>
      <c r="L10009" s="62">
        <v>2527</v>
      </c>
      <c r="M10009" s="62">
        <v>26.32</v>
      </c>
      <c r="N10009" s="62">
        <v>252.18</v>
      </c>
      <c r="O10009" s="62">
        <v>24329.14</v>
      </c>
      <c r="P10009" s="63"/>
      <c r="Q10009" s="63"/>
      <c r="R10009" s="63"/>
      <c r="S10009" s="63"/>
      <c r="T10009" s="63"/>
      <c r="U10009" s="63"/>
      <c r="V10009" s="63"/>
      <c r="W10009" s="63"/>
      <c r="X10009" s="63"/>
      <c r="Y10009" s="63"/>
      <c r="Z10009" s="62">
        <v>123.52</v>
      </c>
      <c r="AA10009" s="62">
        <v>614</v>
      </c>
      <c r="AB10009" s="62">
        <v>6.4</v>
      </c>
      <c r="AC10009" s="62">
        <v>15.44</v>
      </c>
    </row>
    <row r="10010" spans="1:29" ht="30" x14ac:dyDescent="0.25">
      <c r="A10010" s="61" t="s">
        <v>117</v>
      </c>
      <c r="B10010" s="61" t="s">
        <v>118</v>
      </c>
      <c r="C10010" s="62">
        <v>2004</v>
      </c>
      <c r="D10010" s="61" t="s">
        <v>99</v>
      </c>
      <c r="E10010" s="62">
        <v>39</v>
      </c>
      <c r="F10010" s="62">
        <v>188964</v>
      </c>
      <c r="G10010" s="62">
        <v>18641</v>
      </c>
      <c r="H10010" s="62">
        <v>39.83</v>
      </c>
      <c r="I10010" s="62">
        <v>4845.2299999999996</v>
      </c>
      <c r="J10010" s="62">
        <v>175736.52</v>
      </c>
      <c r="K10010" s="62">
        <v>19278.37</v>
      </c>
      <c r="L10010" s="62">
        <v>22920</v>
      </c>
      <c r="M10010" s="62">
        <v>48.97</v>
      </c>
      <c r="N10010" s="62">
        <v>494.32</v>
      </c>
      <c r="O10010" s="62">
        <v>232483.65</v>
      </c>
      <c r="P10010" s="63"/>
      <c r="Q10010" s="63"/>
      <c r="R10010" s="63"/>
      <c r="S10010" s="63"/>
      <c r="T10010" s="63"/>
      <c r="U10010" s="63"/>
      <c r="V10010" s="63"/>
      <c r="W10010" s="63"/>
      <c r="X10010" s="63"/>
      <c r="Y10010" s="63"/>
      <c r="Z10010" s="62">
        <v>3033</v>
      </c>
      <c r="AA10010" s="62">
        <v>25399</v>
      </c>
      <c r="AB10010" s="62">
        <v>54.27</v>
      </c>
      <c r="AC10010" s="62">
        <v>77.77</v>
      </c>
    </row>
    <row r="10011" spans="1:29" x14ac:dyDescent="0.25">
      <c r="A10011" s="61" t="s">
        <v>241</v>
      </c>
      <c r="B10011" s="61" t="s">
        <v>242</v>
      </c>
      <c r="C10011" s="62">
        <v>2018</v>
      </c>
      <c r="D10011" s="61" t="s">
        <v>135</v>
      </c>
      <c r="E10011" s="62">
        <v>41</v>
      </c>
      <c r="F10011" s="63"/>
      <c r="G10011" s="63"/>
      <c r="H10011" s="63"/>
      <c r="I10011" s="63"/>
      <c r="J10011" s="63"/>
      <c r="K10011" s="62">
        <v>0</v>
      </c>
      <c r="L10011" s="63"/>
      <c r="M10011" s="63"/>
      <c r="N10011" s="63"/>
      <c r="O10011" s="63"/>
      <c r="P10011" s="63"/>
      <c r="Q10011" s="63"/>
      <c r="R10011" s="63"/>
      <c r="S10011" s="63"/>
      <c r="T10011" s="63"/>
      <c r="U10011" s="63"/>
      <c r="V10011" s="63"/>
      <c r="W10011" s="63"/>
      <c r="X10011" s="63"/>
      <c r="Y10011" s="63"/>
      <c r="Z10011" s="62">
        <v>113700</v>
      </c>
      <c r="AA10011" s="62">
        <v>12275</v>
      </c>
      <c r="AB10011" s="62">
        <v>24.95</v>
      </c>
      <c r="AC10011" s="62">
        <v>2773.17</v>
      </c>
    </row>
    <row r="10012" spans="1:29" x14ac:dyDescent="0.25">
      <c r="A10012" s="61" t="s">
        <v>130</v>
      </c>
      <c r="B10012" s="61" t="s">
        <v>131</v>
      </c>
      <c r="C10012" s="62">
        <v>2017</v>
      </c>
      <c r="D10012" s="61" t="s">
        <v>86</v>
      </c>
      <c r="E10012" s="62">
        <v>68</v>
      </c>
      <c r="F10012" s="62">
        <v>17199</v>
      </c>
      <c r="G10012" s="62">
        <v>2442</v>
      </c>
      <c r="H10012" s="62">
        <v>2.99</v>
      </c>
      <c r="I10012" s="62">
        <v>252.93</v>
      </c>
      <c r="J10012" s="62">
        <v>15995.07</v>
      </c>
      <c r="K10012" s="62">
        <v>0</v>
      </c>
      <c r="L10012" s="63"/>
      <c r="M10012" s="63"/>
      <c r="N10012" s="63"/>
      <c r="O10012" s="63"/>
      <c r="P10012" s="63"/>
      <c r="Q10012" s="63"/>
      <c r="R10012" s="63"/>
      <c r="S10012" s="63"/>
      <c r="T10012" s="63"/>
      <c r="U10012" s="62">
        <v>1092</v>
      </c>
      <c r="V10012" s="62">
        <v>1980</v>
      </c>
      <c r="W10012" s="62">
        <v>2.4300000000000002</v>
      </c>
      <c r="X10012" s="62">
        <v>16</v>
      </c>
      <c r="Y10012" s="62">
        <v>24443.33</v>
      </c>
      <c r="Z10012" s="62">
        <v>6104</v>
      </c>
      <c r="AA10012" s="62">
        <v>40593</v>
      </c>
      <c r="AB10012" s="62">
        <v>49.75</v>
      </c>
      <c r="AC10012" s="62">
        <v>89.76</v>
      </c>
    </row>
    <row r="10013" spans="1:29" x14ac:dyDescent="0.25">
      <c r="A10013" s="61" t="s">
        <v>371</v>
      </c>
      <c r="B10013" s="61" t="s">
        <v>372</v>
      </c>
      <c r="C10013" s="62">
        <v>2014</v>
      </c>
      <c r="D10013" s="61" t="s">
        <v>94</v>
      </c>
      <c r="E10013" s="62">
        <v>12</v>
      </c>
      <c r="F10013" s="62">
        <v>1912</v>
      </c>
      <c r="G10013" s="62">
        <v>362</v>
      </c>
      <c r="H10013" s="62">
        <v>2.5099999999999998</v>
      </c>
      <c r="I10013" s="62">
        <v>159.33000000000001</v>
      </c>
      <c r="J10013" s="62">
        <v>1778.16</v>
      </c>
      <c r="K10013" s="62">
        <v>0</v>
      </c>
      <c r="L10013" s="63"/>
      <c r="M10013" s="63"/>
      <c r="N10013" s="63"/>
      <c r="O10013" s="63"/>
      <c r="P10013" s="63"/>
      <c r="Q10013" s="63"/>
      <c r="R10013" s="63"/>
      <c r="S10013" s="63"/>
      <c r="T10013" s="63"/>
      <c r="U10013" s="63"/>
      <c r="V10013" s="63"/>
      <c r="W10013" s="63"/>
      <c r="X10013" s="63"/>
      <c r="Y10013" s="63"/>
      <c r="Z10013" s="62">
        <v>0</v>
      </c>
      <c r="AA10013" s="63"/>
      <c r="AB10013" s="63"/>
      <c r="AC10013" s="62">
        <v>0</v>
      </c>
    </row>
    <row r="10014" spans="1:29" x14ac:dyDescent="0.25">
      <c r="A10014" s="61" t="s">
        <v>291</v>
      </c>
      <c r="B10014" s="61" t="s">
        <v>292</v>
      </c>
      <c r="C10014" s="62">
        <v>2004</v>
      </c>
      <c r="D10014" s="61" t="s">
        <v>78</v>
      </c>
      <c r="E10014" s="62">
        <v>70</v>
      </c>
      <c r="F10014" s="62">
        <v>98700</v>
      </c>
      <c r="G10014" s="62">
        <v>10363</v>
      </c>
      <c r="H10014" s="62">
        <v>12.34</v>
      </c>
      <c r="I10014" s="62">
        <v>1410</v>
      </c>
      <c r="J10014" s="62">
        <v>91791</v>
      </c>
      <c r="K10014" s="62">
        <v>0</v>
      </c>
      <c r="L10014" s="63"/>
      <c r="M10014" s="63"/>
      <c r="N10014" s="63"/>
      <c r="O10014" s="63"/>
      <c r="P10014" s="63"/>
      <c r="Q10014" s="63"/>
      <c r="R10014" s="63"/>
      <c r="S10014" s="63"/>
      <c r="T10014" s="63"/>
      <c r="U10014" s="63"/>
      <c r="V10014" s="63"/>
      <c r="W10014" s="63"/>
      <c r="X10014" s="63"/>
      <c r="Y10014" s="63"/>
      <c r="Z10014" s="62">
        <v>0</v>
      </c>
      <c r="AA10014" s="62">
        <v>4215</v>
      </c>
      <c r="AB10014" s="62">
        <v>5.0199999999999996</v>
      </c>
      <c r="AC10014" s="62">
        <v>0</v>
      </c>
    </row>
    <row r="10015" spans="1:29" x14ac:dyDescent="0.25">
      <c r="A10015" s="61" t="s">
        <v>81</v>
      </c>
      <c r="B10015" s="61" t="s">
        <v>82</v>
      </c>
      <c r="C10015" s="62">
        <v>2007</v>
      </c>
      <c r="D10015" s="61" t="s">
        <v>99</v>
      </c>
      <c r="E10015" s="62">
        <v>24</v>
      </c>
      <c r="F10015" s="62">
        <v>144749</v>
      </c>
      <c r="G10015" s="62">
        <v>16473</v>
      </c>
      <c r="H10015" s="62">
        <v>57.2</v>
      </c>
      <c r="I10015" s="62">
        <v>6031.21</v>
      </c>
      <c r="J10015" s="62">
        <v>134616.57</v>
      </c>
      <c r="K10015" s="62">
        <v>18308.439999999999</v>
      </c>
      <c r="L10015" s="62">
        <v>28700</v>
      </c>
      <c r="M10015" s="62">
        <v>99.65</v>
      </c>
      <c r="N10015" s="62">
        <v>762.85</v>
      </c>
      <c r="O10015" s="62">
        <v>220786.95</v>
      </c>
      <c r="P10015" s="63"/>
      <c r="Q10015" s="63"/>
      <c r="R10015" s="63"/>
      <c r="S10015" s="63"/>
      <c r="T10015" s="63"/>
      <c r="U10015" s="63"/>
      <c r="V10015" s="63"/>
      <c r="W10015" s="63"/>
      <c r="X10015" s="63"/>
      <c r="Y10015" s="63"/>
      <c r="Z10015" s="62">
        <v>1198</v>
      </c>
      <c r="AA10015" s="62">
        <v>4902</v>
      </c>
      <c r="AB10015" s="62">
        <v>17.02</v>
      </c>
      <c r="AC10015" s="62">
        <v>49.92</v>
      </c>
    </row>
    <row r="10016" spans="1:29" x14ac:dyDescent="0.25">
      <c r="A10016" s="61" t="s">
        <v>275</v>
      </c>
      <c r="B10016" s="61" t="s">
        <v>276</v>
      </c>
      <c r="C10016" s="62">
        <v>2007</v>
      </c>
      <c r="D10016" s="61" t="s">
        <v>99</v>
      </c>
      <c r="E10016" s="62">
        <v>22</v>
      </c>
      <c r="F10016" s="62">
        <v>263960</v>
      </c>
      <c r="G10016" s="62">
        <v>37519</v>
      </c>
      <c r="H10016" s="62">
        <v>142.12</v>
      </c>
      <c r="I10016" s="62">
        <v>11998.18</v>
      </c>
      <c r="J10016" s="62">
        <v>245482.8</v>
      </c>
      <c r="K10016" s="62">
        <v>0</v>
      </c>
      <c r="L10016" s="63"/>
      <c r="M10016" s="63"/>
      <c r="N10016" s="63"/>
      <c r="O10016" s="63"/>
      <c r="P10016" s="63"/>
      <c r="Q10016" s="63"/>
      <c r="R10016" s="63"/>
      <c r="S10016" s="63"/>
      <c r="T10016" s="63"/>
      <c r="U10016" s="63"/>
      <c r="V10016" s="63"/>
      <c r="W10016" s="63"/>
      <c r="X10016" s="63"/>
      <c r="Y10016" s="63"/>
      <c r="Z10016" s="62">
        <v>681.77</v>
      </c>
      <c r="AA10016" s="62">
        <v>1869</v>
      </c>
      <c r="AB10016" s="62">
        <v>7.08</v>
      </c>
      <c r="AC10016" s="62">
        <v>30.99</v>
      </c>
    </row>
    <row r="10017" spans="1:29" ht="30" x14ac:dyDescent="0.25">
      <c r="A10017" s="61" t="s">
        <v>415</v>
      </c>
      <c r="B10017" s="61" t="s">
        <v>416</v>
      </c>
      <c r="C10017" s="62">
        <v>2008</v>
      </c>
      <c r="D10017" s="61" t="s">
        <v>86</v>
      </c>
      <c r="E10017" s="62">
        <v>26</v>
      </c>
      <c r="F10017" s="63"/>
      <c r="G10017" s="63"/>
      <c r="H10017" s="63"/>
      <c r="I10017" s="63"/>
      <c r="J10017" s="63"/>
      <c r="K10017" s="62">
        <v>0</v>
      </c>
      <c r="L10017" s="63"/>
      <c r="M10017" s="63"/>
      <c r="N10017" s="63"/>
      <c r="O10017" s="63"/>
      <c r="P10017" s="63"/>
      <c r="Q10017" s="63"/>
      <c r="R10017" s="63"/>
      <c r="S10017" s="63"/>
      <c r="T10017" s="63"/>
      <c r="U10017" s="63"/>
      <c r="V10017" s="63"/>
      <c r="W10017" s="63"/>
      <c r="X10017" s="63"/>
      <c r="Y10017" s="63"/>
      <c r="Z10017" s="62">
        <v>192.37</v>
      </c>
      <c r="AA10017" s="62">
        <v>74381</v>
      </c>
      <c r="AB10017" s="62">
        <v>238.4</v>
      </c>
      <c r="AC10017" s="62">
        <v>7.4</v>
      </c>
    </row>
    <row r="10018" spans="1:29" ht="30" x14ac:dyDescent="0.25">
      <c r="A10018" s="61" t="s">
        <v>176</v>
      </c>
      <c r="B10018" s="61" t="s">
        <v>177</v>
      </c>
      <c r="C10018" s="62">
        <v>2012</v>
      </c>
      <c r="D10018" s="61" t="s">
        <v>89</v>
      </c>
      <c r="E10018" s="62">
        <v>116</v>
      </c>
      <c r="F10018" s="62">
        <v>1279800</v>
      </c>
      <c r="G10018" s="62">
        <v>152928</v>
      </c>
      <c r="H10018" s="62">
        <v>109.86</v>
      </c>
      <c r="I10018" s="62">
        <v>11032.76</v>
      </c>
      <c r="J10018" s="62">
        <v>1190214</v>
      </c>
      <c r="K10018" s="62">
        <v>0</v>
      </c>
      <c r="L10018" s="62">
        <v>1475</v>
      </c>
      <c r="M10018" s="62">
        <v>1.06</v>
      </c>
      <c r="N10018" s="63"/>
      <c r="O10018" s="63"/>
      <c r="P10018" s="63"/>
      <c r="Q10018" s="63"/>
      <c r="R10018" s="63"/>
      <c r="S10018" s="63"/>
      <c r="T10018" s="63"/>
      <c r="U10018" s="63"/>
      <c r="V10018" s="63"/>
      <c r="W10018" s="63"/>
      <c r="X10018" s="63"/>
      <c r="Y10018" s="63"/>
      <c r="Z10018" s="62">
        <v>0</v>
      </c>
      <c r="AA10018" s="62">
        <v>30240</v>
      </c>
      <c r="AB10018" s="62">
        <v>21.72</v>
      </c>
      <c r="AC10018" s="62">
        <v>0</v>
      </c>
    </row>
    <row r="10019" spans="1:29" ht="30" x14ac:dyDescent="0.25">
      <c r="A10019" s="61" t="s">
        <v>176</v>
      </c>
      <c r="B10019" s="61" t="s">
        <v>177</v>
      </c>
      <c r="C10019" s="62">
        <v>2012</v>
      </c>
      <c r="D10019" s="61" t="s">
        <v>75</v>
      </c>
      <c r="E10019" s="62">
        <v>10</v>
      </c>
      <c r="F10019" s="63"/>
      <c r="G10019" s="63"/>
      <c r="H10019" s="63"/>
      <c r="I10019" s="63"/>
      <c r="J10019" s="63"/>
      <c r="K10019" s="62">
        <v>0</v>
      </c>
      <c r="L10019" s="63"/>
      <c r="M10019" s="63"/>
      <c r="N10019" s="63"/>
      <c r="O10019" s="63"/>
      <c r="P10019" s="63"/>
      <c r="Q10019" s="63"/>
      <c r="R10019" s="63"/>
      <c r="S10019" s="63"/>
      <c r="T10019" s="63"/>
      <c r="U10019" s="63"/>
      <c r="V10019" s="63"/>
      <c r="W10019" s="63"/>
      <c r="X10019" s="63"/>
      <c r="Y10019" s="63"/>
      <c r="Z10019" s="62">
        <v>0</v>
      </c>
      <c r="AA10019" s="62">
        <v>3698</v>
      </c>
      <c r="AB10019" s="62">
        <v>30.82</v>
      </c>
      <c r="AC10019" s="62">
        <v>0</v>
      </c>
    </row>
    <row r="10020" spans="1:29" x14ac:dyDescent="0.25">
      <c r="A10020" s="61" t="s">
        <v>76</v>
      </c>
      <c r="B10020" s="61" t="s">
        <v>77</v>
      </c>
      <c r="C10020" s="62">
        <v>2017</v>
      </c>
      <c r="D10020" s="61" t="s">
        <v>94</v>
      </c>
      <c r="E10020" s="62">
        <v>7</v>
      </c>
      <c r="F10020" s="62">
        <v>107</v>
      </c>
      <c r="G10020" s="62">
        <v>137</v>
      </c>
      <c r="H10020" s="62">
        <v>1.63</v>
      </c>
      <c r="I10020" s="62">
        <v>15.29</v>
      </c>
      <c r="J10020" s="62">
        <v>99.51</v>
      </c>
      <c r="K10020" s="62">
        <v>110.68</v>
      </c>
      <c r="L10020" s="62">
        <v>150</v>
      </c>
      <c r="M10020" s="62">
        <v>1.79</v>
      </c>
      <c r="N10020" s="62">
        <v>15.81</v>
      </c>
      <c r="O10020" s="62">
        <v>1334.69</v>
      </c>
      <c r="P10020" s="63"/>
      <c r="Q10020" s="63"/>
      <c r="R10020" s="63"/>
      <c r="S10020" s="63"/>
      <c r="T10020" s="63"/>
      <c r="U10020" s="63"/>
      <c r="V10020" s="63"/>
      <c r="W10020" s="63"/>
      <c r="X10020" s="63"/>
      <c r="Y10020" s="63"/>
      <c r="Z10020" s="62">
        <v>451.72</v>
      </c>
      <c r="AA10020" s="62">
        <v>2390</v>
      </c>
      <c r="AB10020" s="62">
        <v>28.45</v>
      </c>
      <c r="AC10020" s="62">
        <v>64.53</v>
      </c>
    </row>
    <row r="10021" spans="1:29" ht="30" x14ac:dyDescent="0.25">
      <c r="A10021" s="61" t="s">
        <v>293</v>
      </c>
      <c r="B10021" s="61" t="s">
        <v>294</v>
      </c>
      <c r="C10021" s="62">
        <v>2015</v>
      </c>
      <c r="D10021" s="61" t="s">
        <v>438</v>
      </c>
      <c r="E10021" s="62">
        <v>4</v>
      </c>
      <c r="F10021" s="62">
        <v>0</v>
      </c>
      <c r="G10021" s="62">
        <v>0</v>
      </c>
      <c r="H10021" s="62">
        <v>0</v>
      </c>
      <c r="I10021" s="62">
        <v>0</v>
      </c>
      <c r="J10021" s="62">
        <v>0</v>
      </c>
      <c r="K10021" s="62">
        <v>0</v>
      </c>
      <c r="L10021" s="63"/>
      <c r="M10021" s="63"/>
      <c r="N10021" s="63"/>
      <c r="O10021" s="63"/>
      <c r="P10021" s="63"/>
      <c r="Q10021" s="63"/>
      <c r="R10021" s="63"/>
      <c r="S10021" s="63"/>
      <c r="T10021" s="63"/>
      <c r="U10021" s="63"/>
      <c r="V10021" s="63"/>
      <c r="W10021" s="63"/>
      <c r="X10021" s="63"/>
      <c r="Y10021" s="63"/>
      <c r="Z10021" s="62">
        <v>98.92</v>
      </c>
      <c r="AA10021" s="62">
        <v>207</v>
      </c>
      <c r="AB10021" s="62">
        <v>4.3099999999999996</v>
      </c>
      <c r="AC10021" s="62">
        <v>24.73</v>
      </c>
    </row>
    <row r="10022" spans="1:29" ht="30" x14ac:dyDescent="0.25">
      <c r="A10022" s="61" t="s">
        <v>342</v>
      </c>
      <c r="B10022" s="61" t="s">
        <v>343</v>
      </c>
      <c r="C10022" s="62">
        <v>2007</v>
      </c>
      <c r="D10022" s="61" t="s">
        <v>99</v>
      </c>
      <c r="E10022" s="62">
        <v>10</v>
      </c>
      <c r="F10022" s="62">
        <v>48738</v>
      </c>
      <c r="G10022" s="62">
        <v>7337</v>
      </c>
      <c r="H10022" s="62">
        <v>61.14</v>
      </c>
      <c r="I10022" s="62">
        <v>4873.8</v>
      </c>
      <c r="J10022" s="62">
        <v>45326.34</v>
      </c>
      <c r="K10022" s="62">
        <v>0</v>
      </c>
      <c r="L10022" s="63"/>
      <c r="M10022" s="63"/>
      <c r="N10022" s="63"/>
      <c r="O10022" s="63"/>
      <c r="P10022" s="62">
        <v>5671</v>
      </c>
      <c r="Q10022" s="62">
        <v>9662</v>
      </c>
      <c r="R10022" s="62">
        <v>80.52</v>
      </c>
      <c r="S10022" s="62">
        <v>567</v>
      </c>
      <c r="T10022" s="62">
        <v>71845.899999999994</v>
      </c>
      <c r="U10022" s="63"/>
      <c r="V10022" s="63"/>
      <c r="W10022" s="63"/>
      <c r="X10022" s="63"/>
      <c r="Y10022" s="63"/>
      <c r="Z10022" s="62">
        <v>6500</v>
      </c>
      <c r="AA10022" s="62">
        <v>1176</v>
      </c>
      <c r="AB10022" s="62">
        <v>9.8000000000000007</v>
      </c>
      <c r="AC10022" s="62">
        <v>650</v>
      </c>
    </row>
    <row r="10023" spans="1:29" ht="30" x14ac:dyDescent="0.25">
      <c r="A10023" s="61" t="s">
        <v>133</v>
      </c>
      <c r="B10023" s="61" t="s">
        <v>134</v>
      </c>
      <c r="C10023" s="62">
        <v>2006</v>
      </c>
      <c r="D10023" s="61" t="s">
        <v>99</v>
      </c>
      <c r="E10023" s="62">
        <v>36</v>
      </c>
      <c r="F10023" s="62">
        <v>115034</v>
      </c>
      <c r="G10023" s="62">
        <v>26894</v>
      </c>
      <c r="H10023" s="62">
        <v>62.25</v>
      </c>
      <c r="I10023" s="62">
        <v>3195.39</v>
      </c>
      <c r="J10023" s="62">
        <v>106981.62</v>
      </c>
      <c r="K10023" s="62">
        <v>9280</v>
      </c>
      <c r="L10023" s="62">
        <v>17000</v>
      </c>
      <c r="M10023" s="62">
        <v>39.35</v>
      </c>
      <c r="N10023" s="62">
        <v>257.77999999999997</v>
      </c>
      <c r="O10023" s="62">
        <v>111910.3</v>
      </c>
      <c r="P10023" s="63"/>
      <c r="Q10023" s="63"/>
      <c r="R10023" s="63"/>
      <c r="S10023" s="63"/>
      <c r="T10023" s="63"/>
      <c r="U10023" s="63"/>
      <c r="V10023" s="63"/>
      <c r="W10023" s="63"/>
      <c r="X10023" s="63"/>
      <c r="Y10023" s="63"/>
      <c r="Z10023" s="62">
        <v>347700</v>
      </c>
      <c r="AA10023" s="62">
        <v>17196</v>
      </c>
      <c r="AB10023" s="62">
        <v>39.81</v>
      </c>
      <c r="AC10023" s="62">
        <v>9658.33</v>
      </c>
    </row>
    <row r="10024" spans="1:29" x14ac:dyDescent="0.25">
      <c r="A10024" s="61" t="s">
        <v>285</v>
      </c>
      <c r="B10024" s="61" t="s">
        <v>286</v>
      </c>
      <c r="C10024" s="62">
        <v>2009</v>
      </c>
      <c r="D10024" s="61" t="s">
        <v>150</v>
      </c>
      <c r="E10024" s="62">
        <v>16</v>
      </c>
      <c r="F10024" s="63"/>
      <c r="G10024" s="63"/>
      <c r="H10024" s="63"/>
      <c r="I10024" s="63"/>
      <c r="J10024" s="63"/>
      <c r="K10024" s="62">
        <v>0</v>
      </c>
      <c r="L10024" s="63"/>
      <c r="M10024" s="63"/>
      <c r="N10024" s="63"/>
      <c r="O10024" s="63"/>
      <c r="P10024" s="63"/>
      <c r="Q10024" s="63"/>
      <c r="R10024" s="63"/>
      <c r="S10024" s="63"/>
      <c r="T10024" s="63"/>
      <c r="U10024" s="63"/>
      <c r="V10024" s="63"/>
      <c r="W10024" s="63"/>
      <c r="X10024" s="63"/>
      <c r="Y10024" s="63"/>
      <c r="Z10024" s="62">
        <v>0</v>
      </c>
      <c r="AA10024" s="63"/>
      <c r="AB10024" s="63"/>
      <c r="AC10024" s="62">
        <v>0</v>
      </c>
    </row>
    <row r="10025" spans="1:29" x14ac:dyDescent="0.25">
      <c r="A10025" s="61" t="s">
        <v>275</v>
      </c>
      <c r="B10025" s="61" t="s">
        <v>276</v>
      </c>
      <c r="C10025" s="62">
        <v>2011</v>
      </c>
      <c r="D10025" s="61" t="s">
        <v>78</v>
      </c>
      <c r="E10025" s="62">
        <v>56</v>
      </c>
      <c r="F10025" s="62">
        <v>367360</v>
      </c>
      <c r="G10025" s="62">
        <v>78427</v>
      </c>
      <c r="H10025" s="62">
        <v>116.71</v>
      </c>
      <c r="I10025" s="62">
        <v>6560</v>
      </c>
      <c r="J10025" s="62">
        <v>341644.79999999999</v>
      </c>
      <c r="K10025" s="62">
        <v>0</v>
      </c>
      <c r="L10025" s="63"/>
      <c r="M10025" s="63"/>
      <c r="N10025" s="63"/>
      <c r="O10025" s="63"/>
      <c r="P10025" s="63"/>
      <c r="Q10025" s="63"/>
      <c r="R10025" s="63"/>
      <c r="S10025" s="63"/>
      <c r="T10025" s="63"/>
      <c r="U10025" s="63"/>
      <c r="V10025" s="63"/>
      <c r="W10025" s="63"/>
      <c r="X10025" s="63"/>
      <c r="Y10025" s="63"/>
      <c r="Z10025" s="62">
        <v>1239.22</v>
      </c>
      <c r="AA10025" s="62">
        <v>4625</v>
      </c>
      <c r="AB10025" s="62">
        <v>6.88</v>
      </c>
      <c r="AC10025" s="62">
        <v>22.13</v>
      </c>
    </row>
    <row r="10026" spans="1:29" ht="30" x14ac:dyDescent="0.25">
      <c r="A10026" s="61" t="s">
        <v>92</v>
      </c>
      <c r="B10026" s="61" t="s">
        <v>93</v>
      </c>
      <c r="C10026" s="62">
        <v>2014</v>
      </c>
      <c r="D10026" s="61" t="s">
        <v>83</v>
      </c>
      <c r="E10026" s="62">
        <v>6</v>
      </c>
      <c r="F10026" s="63"/>
      <c r="G10026" s="63"/>
      <c r="H10026" s="63"/>
      <c r="I10026" s="63"/>
      <c r="J10026" s="63"/>
      <c r="K10026" s="62">
        <v>0</v>
      </c>
      <c r="L10026" s="63"/>
      <c r="M10026" s="63"/>
      <c r="N10026" s="63"/>
      <c r="O10026" s="63"/>
      <c r="P10026" s="63"/>
      <c r="Q10026" s="63"/>
      <c r="R10026" s="63"/>
      <c r="S10026" s="63"/>
      <c r="T10026" s="63"/>
      <c r="U10026" s="63"/>
      <c r="V10026" s="63"/>
      <c r="W10026" s="63"/>
      <c r="X10026" s="63"/>
      <c r="Y10026" s="63"/>
      <c r="Z10026" s="62">
        <v>0</v>
      </c>
      <c r="AA10026" s="62">
        <v>4742</v>
      </c>
      <c r="AB10026" s="62">
        <v>65.86</v>
      </c>
      <c r="AC10026" s="62">
        <v>0</v>
      </c>
    </row>
    <row r="10027" spans="1:29" ht="30" x14ac:dyDescent="0.25">
      <c r="A10027" s="61" t="s">
        <v>239</v>
      </c>
      <c r="B10027" s="61" t="s">
        <v>240</v>
      </c>
      <c r="C10027" s="62">
        <v>2014</v>
      </c>
      <c r="D10027" s="61" t="s">
        <v>438</v>
      </c>
      <c r="E10027" s="62">
        <v>8</v>
      </c>
      <c r="F10027" s="63"/>
      <c r="G10027" s="63"/>
      <c r="H10027" s="63"/>
      <c r="I10027" s="63"/>
      <c r="J10027" s="63"/>
      <c r="K10027" s="62">
        <v>0</v>
      </c>
      <c r="L10027" s="63"/>
      <c r="M10027" s="63"/>
      <c r="N10027" s="63"/>
      <c r="O10027" s="63"/>
      <c r="P10027" s="63"/>
      <c r="Q10027" s="63"/>
      <c r="R10027" s="63"/>
      <c r="S10027" s="63"/>
      <c r="T10027" s="63"/>
      <c r="U10027" s="63"/>
      <c r="V10027" s="63"/>
      <c r="W10027" s="63"/>
      <c r="X10027" s="63"/>
      <c r="Y10027" s="63"/>
      <c r="Z10027" s="62">
        <v>0</v>
      </c>
      <c r="AA10027" s="63"/>
      <c r="AB10027" s="63"/>
      <c r="AC10027" s="62">
        <v>0</v>
      </c>
    </row>
    <row r="10028" spans="1:29" x14ac:dyDescent="0.25">
      <c r="A10028" s="61" t="s">
        <v>383</v>
      </c>
      <c r="B10028" s="61" t="s">
        <v>384</v>
      </c>
      <c r="C10028" s="62">
        <v>2009</v>
      </c>
      <c r="D10028" s="61" t="s">
        <v>78</v>
      </c>
      <c r="E10028" s="62">
        <v>52</v>
      </c>
      <c r="F10028" s="62">
        <v>404840</v>
      </c>
      <c r="G10028" s="62">
        <v>82830</v>
      </c>
      <c r="H10028" s="62">
        <v>132.74</v>
      </c>
      <c r="I10028" s="62">
        <v>7785.38</v>
      </c>
      <c r="J10028" s="62">
        <v>376501.2</v>
      </c>
      <c r="K10028" s="62">
        <v>0</v>
      </c>
      <c r="L10028" s="63"/>
      <c r="M10028" s="63"/>
      <c r="N10028" s="63"/>
      <c r="O10028" s="63"/>
      <c r="P10028" s="63"/>
      <c r="Q10028" s="63"/>
      <c r="R10028" s="63"/>
      <c r="S10028" s="63"/>
      <c r="T10028" s="63"/>
      <c r="U10028" s="63"/>
      <c r="V10028" s="63"/>
      <c r="W10028" s="63"/>
      <c r="X10028" s="63"/>
      <c r="Y10028" s="63"/>
      <c r="Z10028" s="62">
        <v>1.61</v>
      </c>
      <c r="AA10028" s="62">
        <v>3632</v>
      </c>
      <c r="AB10028" s="62">
        <v>5.82</v>
      </c>
      <c r="AC10028" s="62">
        <v>0.03</v>
      </c>
    </row>
    <row r="10029" spans="1:29" ht="30" x14ac:dyDescent="0.25">
      <c r="A10029" s="61" t="s">
        <v>171</v>
      </c>
      <c r="B10029" s="61" t="s">
        <v>172</v>
      </c>
      <c r="C10029" s="62">
        <v>2007</v>
      </c>
      <c r="D10029" s="61" t="s">
        <v>86</v>
      </c>
      <c r="E10029" s="62">
        <v>80</v>
      </c>
      <c r="F10029" s="62">
        <v>24731</v>
      </c>
      <c r="G10029" s="62">
        <v>5923</v>
      </c>
      <c r="H10029" s="62">
        <v>6.17</v>
      </c>
      <c r="I10029" s="62">
        <v>309.14</v>
      </c>
      <c r="J10029" s="62">
        <v>22999.83</v>
      </c>
      <c r="K10029" s="62">
        <v>1474.3</v>
      </c>
      <c r="L10029" s="62">
        <v>2789</v>
      </c>
      <c r="M10029" s="62">
        <v>2.91</v>
      </c>
      <c r="N10029" s="62">
        <v>18.43</v>
      </c>
      <c r="O10029" s="62">
        <v>17778.990000000002</v>
      </c>
      <c r="P10029" s="63"/>
      <c r="Q10029" s="63"/>
      <c r="R10029" s="63"/>
      <c r="S10029" s="63"/>
      <c r="T10029" s="63"/>
      <c r="U10029" s="63"/>
      <c r="V10029" s="63"/>
      <c r="W10029" s="63"/>
      <c r="X10029" s="63"/>
      <c r="Y10029" s="63"/>
      <c r="Z10029" s="62">
        <v>6497</v>
      </c>
      <c r="AA10029" s="62">
        <v>46843</v>
      </c>
      <c r="AB10029" s="62">
        <v>48.79</v>
      </c>
      <c r="AC10029" s="62">
        <v>81.209999999999994</v>
      </c>
    </row>
    <row r="10030" spans="1:29" x14ac:dyDescent="0.25">
      <c r="A10030" s="61" t="s">
        <v>374</v>
      </c>
      <c r="B10030" s="61" t="s">
        <v>375</v>
      </c>
      <c r="C10030" s="62">
        <v>2010</v>
      </c>
      <c r="D10030" s="61" t="s">
        <v>75</v>
      </c>
      <c r="E10030" s="62">
        <v>12</v>
      </c>
      <c r="F10030" s="62">
        <v>7689</v>
      </c>
      <c r="G10030" s="62">
        <v>1610</v>
      </c>
      <c r="H10030" s="62">
        <v>11.18</v>
      </c>
      <c r="I10030" s="62">
        <v>640.75</v>
      </c>
      <c r="J10030" s="62">
        <v>7150.77</v>
      </c>
      <c r="K10030" s="62">
        <v>0</v>
      </c>
      <c r="L10030" s="63"/>
      <c r="M10030" s="63"/>
      <c r="N10030" s="63"/>
      <c r="O10030" s="63"/>
      <c r="P10030" s="63"/>
      <c r="Q10030" s="63"/>
      <c r="R10030" s="63"/>
      <c r="S10030" s="63"/>
      <c r="T10030" s="63"/>
      <c r="U10030" s="63"/>
      <c r="V10030" s="63"/>
      <c r="W10030" s="63"/>
      <c r="X10030" s="63"/>
      <c r="Y10030" s="63"/>
      <c r="Z10030" s="62">
        <v>975</v>
      </c>
      <c r="AA10030" s="62">
        <v>10365</v>
      </c>
      <c r="AB10030" s="62">
        <v>71.98</v>
      </c>
      <c r="AC10030" s="62">
        <v>81.25</v>
      </c>
    </row>
    <row r="10031" spans="1:29" ht="30" x14ac:dyDescent="0.25">
      <c r="A10031" s="61" t="s">
        <v>233</v>
      </c>
      <c r="B10031" s="61" t="s">
        <v>234</v>
      </c>
      <c r="C10031" s="62">
        <v>2011</v>
      </c>
      <c r="D10031" s="61" t="s">
        <v>75</v>
      </c>
      <c r="E10031" s="62">
        <v>15</v>
      </c>
      <c r="F10031" s="62">
        <v>243</v>
      </c>
      <c r="G10031" s="62">
        <v>50</v>
      </c>
      <c r="H10031" s="62">
        <v>0.28000000000000003</v>
      </c>
      <c r="I10031" s="62">
        <v>16.2</v>
      </c>
      <c r="J10031" s="62">
        <v>225.99</v>
      </c>
      <c r="K10031" s="62">
        <v>0</v>
      </c>
      <c r="L10031" s="63"/>
      <c r="M10031" s="63"/>
      <c r="N10031" s="63"/>
      <c r="O10031" s="63"/>
      <c r="P10031" s="63"/>
      <c r="Q10031" s="63"/>
      <c r="R10031" s="63"/>
      <c r="S10031" s="63"/>
      <c r="T10031" s="63"/>
      <c r="U10031" s="63"/>
      <c r="V10031" s="63"/>
      <c r="W10031" s="63"/>
      <c r="X10031" s="63"/>
      <c r="Y10031" s="63"/>
      <c r="Z10031" s="62">
        <v>8.02</v>
      </c>
      <c r="AA10031" s="62">
        <v>116</v>
      </c>
      <c r="AB10031" s="62">
        <v>0.64</v>
      </c>
      <c r="AC10031" s="62">
        <v>0.53</v>
      </c>
    </row>
    <row r="10032" spans="1:29" ht="30" x14ac:dyDescent="0.25">
      <c r="A10032" s="61" t="s">
        <v>120</v>
      </c>
      <c r="B10032" s="61" t="s">
        <v>121</v>
      </c>
      <c r="C10032" s="62">
        <v>2011</v>
      </c>
      <c r="D10032" s="61" t="s">
        <v>78</v>
      </c>
      <c r="E10032" s="62">
        <v>68</v>
      </c>
      <c r="F10032" s="62">
        <v>688416</v>
      </c>
      <c r="G10032" s="62">
        <v>105494</v>
      </c>
      <c r="H10032" s="62">
        <v>129.28</v>
      </c>
      <c r="I10032" s="62">
        <v>10123.76</v>
      </c>
      <c r="J10032" s="62">
        <v>640226.88</v>
      </c>
      <c r="K10032" s="62">
        <v>0</v>
      </c>
      <c r="L10032" s="63"/>
      <c r="M10032" s="63"/>
      <c r="N10032" s="63"/>
      <c r="O10032" s="63"/>
      <c r="P10032" s="63"/>
      <c r="Q10032" s="63"/>
      <c r="R10032" s="63"/>
      <c r="S10032" s="63"/>
      <c r="T10032" s="63"/>
      <c r="U10032" s="63"/>
      <c r="V10032" s="63"/>
      <c r="W10032" s="63"/>
      <c r="X10032" s="63"/>
      <c r="Y10032" s="63"/>
      <c r="Z10032" s="62">
        <v>203490</v>
      </c>
      <c r="AA10032" s="62">
        <v>14020</v>
      </c>
      <c r="AB10032" s="62">
        <v>17.18</v>
      </c>
      <c r="AC10032" s="62">
        <v>2992.5</v>
      </c>
    </row>
    <row r="10033" spans="1:29" x14ac:dyDescent="0.25">
      <c r="A10033" s="61" t="s">
        <v>81</v>
      </c>
      <c r="B10033" s="61" t="s">
        <v>82</v>
      </c>
      <c r="C10033" s="62">
        <v>2013</v>
      </c>
      <c r="D10033" s="61" t="s">
        <v>298</v>
      </c>
      <c r="E10033" s="62">
        <v>4</v>
      </c>
      <c r="F10033" s="62">
        <v>524</v>
      </c>
      <c r="G10033" s="62">
        <v>183</v>
      </c>
      <c r="H10033" s="62">
        <v>3.81</v>
      </c>
      <c r="I10033" s="62">
        <v>131</v>
      </c>
      <c r="J10033" s="62">
        <v>487.32</v>
      </c>
      <c r="K10033" s="62">
        <v>0</v>
      </c>
      <c r="L10033" s="63"/>
      <c r="M10033" s="63"/>
      <c r="N10033" s="63"/>
      <c r="O10033" s="63"/>
      <c r="P10033" s="63"/>
      <c r="Q10033" s="63"/>
      <c r="R10033" s="63"/>
      <c r="S10033" s="63"/>
      <c r="T10033" s="63"/>
      <c r="U10033" s="63"/>
      <c r="V10033" s="63"/>
      <c r="W10033" s="63"/>
      <c r="X10033" s="63"/>
      <c r="Y10033" s="63"/>
      <c r="Z10033" s="62">
        <v>470</v>
      </c>
      <c r="AA10033" s="62">
        <v>2482</v>
      </c>
      <c r="AB10033" s="62">
        <v>51.71</v>
      </c>
      <c r="AC10033" s="62">
        <v>117.5</v>
      </c>
    </row>
    <row r="10034" spans="1:29" x14ac:dyDescent="0.25">
      <c r="A10034" s="61" t="s">
        <v>241</v>
      </c>
      <c r="B10034" s="61" t="s">
        <v>242</v>
      </c>
      <c r="C10034" s="62">
        <v>2009</v>
      </c>
      <c r="D10034" s="61" t="s">
        <v>75</v>
      </c>
      <c r="E10034" s="62">
        <v>1</v>
      </c>
      <c r="F10034" s="63"/>
      <c r="G10034" s="63"/>
      <c r="H10034" s="63"/>
      <c r="I10034" s="63"/>
      <c r="J10034" s="63"/>
      <c r="K10034" s="62">
        <v>0</v>
      </c>
      <c r="L10034" s="63"/>
      <c r="M10034" s="63"/>
      <c r="N10034" s="63"/>
      <c r="O10034" s="63"/>
      <c r="P10034" s="63"/>
      <c r="Q10034" s="63"/>
      <c r="R10034" s="63"/>
      <c r="S10034" s="63"/>
      <c r="T10034" s="63"/>
      <c r="U10034" s="63"/>
      <c r="V10034" s="63"/>
      <c r="W10034" s="63"/>
      <c r="X10034" s="63"/>
      <c r="Y10034" s="63"/>
      <c r="Z10034" s="62">
        <v>13600</v>
      </c>
      <c r="AA10034" s="62">
        <v>1175</v>
      </c>
      <c r="AB10034" s="62">
        <v>97.92</v>
      </c>
      <c r="AC10034" s="62">
        <v>13600</v>
      </c>
    </row>
    <row r="10035" spans="1:29" x14ac:dyDescent="0.25">
      <c r="A10035" s="61" t="s">
        <v>369</v>
      </c>
      <c r="B10035" s="61" t="s">
        <v>370</v>
      </c>
      <c r="C10035" s="62">
        <v>2011</v>
      </c>
      <c r="D10035" s="61" t="s">
        <v>94</v>
      </c>
      <c r="E10035" s="62">
        <v>6</v>
      </c>
      <c r="F10035" s="63"/>
      <c r="G10035" s="63"/>
      <c r="H10035" s="63"/>
      <c r="I10035" s="63"/>
      <c r="J10035" s="63"/>
      <c r="K10035" s="62">
        <v>5897</v>
      </c>
      <c r="L10035" s="62">
        <v>12952</v>
      </c>
      <c r="M10035" s="62">
        <v>179.89</v>
      </c>
      <c r="N10035" s="63"/>
      <c r="O10035" s="63"/>
      <c r="P10035" s="63"/>
      <c r="Q10035" s="63"/>
      <c r="R10035" s="63"/>
      <c r="S10035" s="63"/>
      <c r="T10035" s="63"/>
      <c r="U10035" s="63"/>
      <c r="V10035" s="63"/>
      <c r="W10035" s="63"/>
      <c r="X10035" s="63"/>
      <c r="Y10035" s="63"/>
      <c r="Z10035" s="62">
        <v>559.45000000000005</v>
      </c>
      <c r="AA10035" s="62">
        <v>1672</v>
      </c>
      <c r="AB10035" s="62">
        <v>23.22</v>
      </c>
      <c r="AC10035" s="62">
        <v>93.24</v>
      </c>
    </row>
    <row r="10036" spans="1:29" x14ac:dyDescent="0.25">
      <c r="A10036" s="61" t="s">
        <v>260</v>
      </c>
      <c r="B10036" s="61" t="s">
        <v>261</v>
      </c>
      <c r="C10036" s="62">
        <v>2008</v>
      </c>
      <c r="D10036" s="61" t="s">
        <v>226</v>
      </c>
      <c r="E10036" s="62">
        <v>50</v>
      </c>
      <c r="F10036" s="62">
        <v>146560</v>
      </c>
      <c r="G10036" s="62">
        <v>25164</v>
      </c>
      <c r="H10036" s="62">
        <v>41.94</v>
      </c>
      <c r="I10036" s="62">
        <v>2931.2</v>
      </c>
      <c r="J10036" s="62">
        <v>136300.79999999999</v>
      </c>
      <c r="K10036" s="62">
        <v>17931.439999999999</v>
      </c>
      <c r="L10036" s="62">
        <v>25839</v>
      </c>
      <c r="M10036" s="62">
        <v>43.07</v>
      </c>
      <c r="N10036" s="62">
        <v>358.63</v>
      </c>
      <c r="O10036" s="62">
        <v>216240.62</v>
      </c>
      <c r="P10036" s="63"/>
      <c r="Q10036" s="63"/>
      <c r="R10036" s="63"/>
      <c r="S10036" s="63"/>
      <c r="T10036" s="63"/>
      <c r="U10036" s="63"/>
      <c r="V10036" s="63"/>
      <c r="W10036" s="63"/>
      <c r="X10036" s="63"/>
      <c r="Y10036" s="63"/>
      <c r="Z10036" s="62">
        <v>1237</v>
      </c>
      <c r="AA10036" s="62">
        <v>11823</v>
      </c>
      <c r="AB10036" s="62">
        <v>19.71</v>
      </c>
      <c r="AC10036" s="62">
        <v>24.74</v>
      </c>
    </row>
    <row r="10037" spans="1:29" x14ac:dyDescent="0.25">
      <c r="A10037" s="61" t="s">
        <v>208</v>
      </c>
      <c r="B10037" s="61" t="s">
        <v>209</v>
      </c>
      <c r="C10037" s="62">
        <v>2016</v>
      </c>
      <c r="D10037" s="61" t="s">
        <v>419</v>
      </c>
      <c r="E10037" s="62">
        <v>8</v>
      </c>
      <c r="F10037" s="62">
        <v>55</v>
      </c>
      <c r="G10037" s="62">
        <v>43</v>
      </c>
      <c r="H10037" s="62">
        <v>0.45</v>
      </c>
      <c r="I10037" s="62">
        <v>6.88</v>
      </c>
      <c r="J10037" s="62">
        <v>51.15</v>
      </c>
      <c r="K10037" s="62">
        <v>0</v>
      </c>
      <c r="L10037" s="63"/>
      <c r="M10037" s="63"/>
      <c r="N10037" s="63"/>
      <c r="O10037" s="63"/>
      <c r="P10037" s="63"/>
      <c r="Q10037" s="63"/>
      <c r="R10037" s="63"/>
      <c r="S10037" s="63"/>
      <c r="T10037" s="63"/>
      <c r="U10037" s="63"/>
      <c r="V10037" s="63"/>
      <c r="W10037" s="63"/>
      <c r="X10037" s="63"/>
      <c r="Y10037" s="63"/>
      <c r="Z10037" s="62">
        <v>14</v>
      </c>
      <c r="AA10037" s="62">
        <v>257</v>
      </c>
      <c r="AB10037" s="62">
        <v>2.68</v>
      </c>
      <c r="AC10037" s="62">
        <v>1.75</v>
      </c>
    </row>
    <row r="10038" spans="1:29" x14ac:dyDescent="0.25">
      <c r="A10038" s="61" t="s">
        <v>241</v>
      </c>
      <c r="B10038" s="61" t="s">
        <v>242</v>
      </c>
      <c r="C10038" s="62">
        <v>2011</v>
      </c>
      <c r="D10038" s="61" t="s">
        <v>135</v>
      </c>
      <c r="E10038" s="62">
        <v>41</v>
      </c>
      <c r="F10038" s="63"/>
      <c r="G10038" s="63"/>
      <c r="H10038" s="63"/>
      <c r="I10038" s="63"/>
      <c r="J10038" s="63"/>
      <c r="K10038" s="62">
        <v>0</v>
      </c>
      <c r="L10038" s="63"/>
      <c r="M10038" s="63"/>
      <c r="N10038" s="63"/>
      <c r="O10038" s="63"/>
      <c r="P10038" s="63"/>
      <c r="Q10038" s="63"/>
      <c r="R10038" s="63"/>
      <c r="S10038" s="63"/>
      <c r="T10038" s="63"/>
      <c r="U10038" s="63"/>
      <c r="V10038" s="63"/>
      <c r="W10038" s="63"/>
      <c r="X10038" s="63"/>
      <c r="Y10038" s="63"/>
      <c r="Z10038" s="62">
        <v>168100</v>
      </c>
      <c r="AA10038" s="62">
        <v>21418</v>
      </c>
      <c r="AB10038" s="62">
        <v>43.53</v>
      </c>
      <c r="AC10038" s="62">
        <v>4100</v>
      </c>
    </row>
    <row r="10039" spans="1:29" ht="30" x14ac:dyDescent="0.25">
      <c r="A10039" s="61" t="s">
        <v>283</v>
      </c>
      <c r="B10039" s="61" t="s">
        <v>284</v>
      </c>
      <c r="C10039" s="62">
        <v>2016</v>
      </c>
      <c r="D10039" s="61" t="s">
        <v>175</v>
      </c>
      <c r="E10039" s="62">
        <v>24</v>
      </c>
      <c r="F10039" s="62">
        <v>165888</v>
      </c>
      <c r="G10039" s="62">
        <v>32529</v>
      </c>
      <c r="H10039" s="62">
        <v>112.95</v>
      </c>
      <c r="I10039" s="62">
        <v>6912</v>
      </c>
      <c r="J10039" s="62">
        <v>154275.84</v>
      </c>
      <c r="K10039" s="62">
        <v>14032.98</v>
      </c>
      <c r="L10039" s="62">
        <v>14151</v>
      </c>
      <c r="M10039" s="62">
        <v>49.14</v>
      </c>
      <c r="N10039" s="63"/>
      <c r="O10039" s="63"/>
      <c r="P10039" s="63"/>
      <c r="Q10039" s="63"/>
      <c r="R10039" s="63"/>
      <c r="S10039" s="63"/>
      <c r="T10039" s="63"/>
      <c r="U10039" s="63"/>
      <c r="V10039" s="63"/>
      <c r="W10039" s="63"/>
      <c r="X10039" s="63"/>
      <c r="Y10039" s="63"/>
      <c r="Z10039" s="62">
        <v>0</v>
      </c>
      <c r="AA10039" s="63"/>
      <c r="AB10039" s="63"/>
      <c r="AC10039" s="62">
        <v>0</v>
      </c>
    </row>
    <row r="10040" spans="1:29" ht="30" x14ac:dyDescent="0.25">
      <c r="A10040" s="61" t="s">
        <v>120</v>
      </c>
      <c r="B10040" s="61" t="s">
        <v>121</v>
      </c>
      <c r="C10040" s="62">
        <v>2016</v>
      </c>
      <c r="D10040" s="61" t="s">
        <v>298</v>
      </c>
      <c r="E10040" s="62">
        <v>8</v>
      </c>
      <c r="F10040" s="62">
        <v>123</v>
      </c>
      <c r="G10040" s="62">
        <v>32</v>
      </c>
      <c r="H10040" s="62">
        <v>0.33</v>
      </c>
      <c r="I10040" s="62">
        <v>15.38</v>
      </c>
      <c r="J10040" s="62">
        <v>114.39</v>
      </c>
      <c r="K10040" s="62">
        <v>2.91</v>
      </c>
      <c r="L10040" s="62">
        <v>20</v>
      </c>
      <c r="M10040" s="62">
        <v>0.21</v>
      </c>
      <c r="N10040" s="63"/>
      <c r="O10040" s="63"/>
      <c r="P10040" s="63"/>
      <c r="Q10040" s="63"/>
      <c r="R10040" s="63"/>
      <c r="S10040" s="63"/>
      <c r="T10040" s="63"/>
      <c r="U10040" s="63"/>
      <c r="V10040" s="63"/>
      <c r="W10040" s="63"/>
      <c r="X10040" s="63"/>
      <c r="Y10040" s="63"/>
      <c r="Z10040" s="62">
        <v>46400</v>
      </c>
      <c r="AA10040" s="62">
        <v>3197</v>
      </c>
      <c r="AB10040" s="62">
        <v>33.299999999999997</v>
      </c>
      <c r="AC10040" s="62">
        <v>5800</v>
      </c>
    </row>
    <row r="10041" spans="1:29" x14ac:dyDescent="0.25">
      <c r="A10041" s="61" t="s">
        <v>208</v>
      </c>
      <c r="B10041" s="61" t="s">
        <v>209</v>
      </c>
      <c r="C10041" s="62">
        <v>2012</v>
      </c>
      <c r="D10041" s="61" t="s">
        <v>175</v>
      </c>
      <c r="E10041" s="62">
        <v>8</v>
      </c>
      <c r="F10041" s="62">
        <v>0</v>
      </c>
      <c r="G10041" s="62">
        <v>0</v>
      </c>
      <c r="H10041" s="62">
        <v>0</v>
      </c>
      <c r="I10041" s="62">
        <v>0</v>
      </c>
      <c r="J10041" s="62">
        <v>0</v>
      </c>
      <c r="K10041" s="62">
        <v>0</v>
      </c>
      <c r="L10041" s="62">
        <v>0</v>
      </c>
      <c r="M10041" s="62">
        <v>0</v>
      </c>
      <c r="N10041" s="63"/>
      <c r="O10041" s="63"/>
      <c r="P10041" s="63"/>
      <c r="Q10041" s="63"/>
      <c r="R10041" s="63"/>
      <c r="S10041" s="63"/>
      <c r="T10041" s="63"/>
      <c r="U10041" s="63"/>
      <c r="V10041" s="63"/>
      <c r="W10041" s="63"/>
      <c r="X10041" s="63"/>
      <c r="Y10041" s="63"/>
      <c r="Z10041" s="62">
        <v>145</v>
      </c>
      <c r="AA10041" s="62">
        <v>941</v>
      </c>
      <c r="AB10041" s="62">
        <v>9.8000000000000007</v>
      </c>
      <c r="AC10041" s="62">
        <v>18.13</v>
      </c>
    </row>
    <row r="10042" spans="1:29" x14ac:dyDescent="0.25">
      <c r="A10042" s="61" t="s">
        <v>260</v>
      </c>
      <c r="B10042" s="61" t="s">
        <v>261</v>
      </c>
      <c r="C10042" s="62">
        <v>2012</v>
      </c>
      <c r="D10042" s="61" t="s">
        <v>262</v>
      </c>
      <c r="E10042" s="62">
        <v>42</v>
      </c>
      <c r="F10042" s="62">
        <v>272035</v>
      </c>
      <c r="G10042" s="62">
        <v>37580</v>
      </c>
      <c r="H10042" s="62">
        <v>74.56</v>
      </c>
      <c r="I10042" s="62">
        <v>6477.02</v>
      </c>
      <c r="J10042" s="62">
        <v>252992.55</v>
      </c>
      <c r="K10042" s="62">
        <v>16467.509999999998</v>
      </c>
      <c r="L10042" s="62">
        <v>20361</v>
      </c>
      <c r="M10042" s="62">
        <v>40.4</v>
      </c>
      <c r="N10042" s="62">
        <v>392.08</v>
      </c>
      <c r="O10042" s="62">
        <v>198586.61</v>
      </c>
      <c r="P10042" s="63"/>
      <c r="Q10042" s="63"/>
      <c r="R10042" s="63"/>
      <c r="S10042" s="63"/>
      <c r="T10042" s="63"/>
      <c r="U10042" s="63"/>
      <c r="V10042" s="63"/>
      <c r="W10042" s="63"/>
      <c r="X10042" s="63"/>
      <c r="Y10042" s="63"/>
      <c r="Z10042" s="62">
        <v>2007</v>
      </c>
      <c r="AA10042" s="62">
        <v>16650</v>
      </c>
      <c r="AB10042" s="62">
        <v>33.04</v>
      </c>
      <c r="AC10042" s="62">
        <v>47.79</v>
      </c>
    </row>
    <row r="10043" spans="1:29" x14ac:dyDescent="0.25">
      <c r="A10043" s="61" t="s">
        <v>332</v>
      </c>
      <c r="B10043" s="61" t="s">
        <v>333</v>
      </c>
      <c r="C10043" s="62">
        <v>2013</v>
      </c>
      <c r="D10043" s="61" t="s">
        <v>226</v>
      </c>
      <c r="E10043" s="62">
        <v>23</v>
      </c>
      <c r="F10043" s="62">
        <v>114800</v>
      </c>
      <c r="G10043" s="62">
        <v>14735</v>
      </c>
      <c r="H10043" s="62">
        <v>53.39</v>
      </c>
      <c r="I10043" s="62">
        <v>4991.3</v>
      </c>
      <c r="J10043" s="62">
        <v>106764</v>
      </c>
      <c r="K10043" s="62">
        <v>4632.3999999999996</v>
      </c>
      <c r="L10043" s="62">
        <v>6408</v>
      </c>
      <c r="M10043" s="62">
        <v>23.22</v>
      </c>
      <c r="N10043" s="62">
        <v>201.41</v>
      </c>
      <c r="O10043" s="62">
        <v>55863.45</v>
      </c>
      <c r="P10043" s="63"/>
      <c r="Q10043" s="63"/>
      <c r="R10043" s="63"/>
      <c r="S10043" s="63"/>
      <c r="T10043" s="63"/>
      <c r="U10043" s="63"/>
      <c r="V10043" s="63"/>
      <c r="W10043" s="63"/>
      <c r="X10043" s="63"/>
      <c r="Y10043" s="63"/>
      <c r="Z10043" s="62">
        <v>48225</v>
      </c>
      <c r="AA10043" s="62">
        <v>15066</v>
      </c>
      <c r="AB10043" s="62">
        <v>54.59</v>
      </c>
      <c r="AC10043" s="62">
        <v>2096.7399999999998</v>
      </c>
    </row>
    <row r="10044" spans="1:29" ht="30" x14ac:dyDescent="0.25">
      <c r="A10044" s="61" t="s">
        <v>255</v>
      </c>
      <c r="B10044" s="61" t="s">
        <v>256</v>
      </c>
      <c r="C10044" s="62">
        <v>2015</v>
      </c>
      <c r="D10044" s="61" t="s">
        <v>262</v>
      </c>
      <c r="E10044" s="62">
        <v>60</v>
      </c>
      <c r="F10044" s="62">
        <v>153154</v>
      </c>
      <c r="G10044" s="62">
        <v>29954</v>
      </c>
      <c r="H10044" s="62">
        <v>41.6</v>
      </c>
      <c r="I10044" s="62">
        <v>2552.5700000000002</v>
      </c>
      <c r="J10044" s="62">
        <v>142433.22</v>
      </c>
      <c r="K10044" s="62">
        <v>20844.810000000001</v>
      </c>
      <c r="L10044" s="62">
        <v>20181</v>
      </c>
      <c r="M10044" s="62">
        <v>28.03</v>
      </c>
      <c r="N10044" s="62">
        <v>347.41</v>
      </c>
      <c r="O10044" s="62">
        <v>251373.83</v>
      </c>
      <c r="P10044" s="63"/>
      <c r="Q10044" s="63"/>
      <c r="R10044" s="63"/>
      <c r="S10044" s="63"/>
      <c r="T10044" s="63"/>
      <c r="U10044" s="63"/>
      <c r="V10044" s="63"/>
      <c r="W10044" s="63"/>
      <c r="X10044" s="63"/>
      <c r="Y10044" s="63"/>
      <c r="Z10044" s="62">
        <v>981</v>
      </c>
      <c r="AA10044" s="62">
        <v>25325</v>
      </c>
      <c r="AB10044" s="62">
        <v>35.17</v>
      </c>
      <c r="AC10044" s="62">
        <v>16.350000000000001</v>
      </c>
    </row>
    <row r="10045" spans="1:29" x14ac:dyDescent="0.25">
      <c r="A10045" s="61" t="s">
        <v>126</v>
      </c>
      <c r="B10045" s="61" t="s">
        <v>127</v>
      </c>
      <c r="C10045" s="62">
        <v>2009</v>
      </c>
      <c r="D10045" s="61" t="s">
        <v>72</v>
      </c>
      <c r="E10045" s="62">
        <v>105</v>
      </c>
      <c r="F10045" s="62">
        <v>1704480</v>
      </c>
      <c r="G10045" s="62">
        <v>236334</v>
      </c>
      <c r="H10045" s="62">
        <v>187.57</v>
      </c>
      <c r="I10045" s="62">
        <v>16233.14</v>
      </c>
      <c r="J10045" s="62">
        <v>1585166.4</v>
      </c>
      <c r="K10045" s="62">
        <v>25344.33</v>
      </c>
      <c r="L10045" s="62">
        <v>37745</v>
      </c>
      <c r="M10045" s="62">
        <v>29.96</v>
      </c>
      <c r="N10045" s="62">
        <v>241.37</v>
      </c>
      <c r="O10045" s="62">
        <v>305634.83</v>
      </c>
      <c r="P10045" s="63"/>
      <c r="Q10045" s="63"/>
      <c r="R10045" s="63"/>
      <c r="S10045" s="63"/>
      <c r="T10045" s="63"/>
      <c r="U10045" s="63"/>
      <c r="V10045" s="63"/>
      <c r="W10045" s="63"/>
      <c r="X10045" s="63"/>
      <c r="Y10045" s="63"/>
      <c r="Z10045" s="62">
        <v>4281</v>
      </c>
      <c r="AA10045" s="62">
        <v>40131</v>
      </c>
      <c r="AB10045" s="62">
        <v>31.85</v>
      </c>
      <c r="AC10045" s="62">
        <v>40.770000000000003</v>
      </c>
    </row>
    <row r="10046" spans="1:29" ht="30" x14ac:dyDescent="0.25">
      <c r="A10046" s="61" t="s">
        <v>356</v>
      </c>
      <c r="B10046" s="61" t="s">
        <v>357</v>
      </c>
      <c r="C10046" s="62">
        <v>2017</v>
      </c>
      <c r="D10046" s="61" t="s">
        <v>94</v>
      </c>
      <c r="E10046" s="62">
        <v>1</v>
      </c>
      <c r="F10046" s="63"/>
      <c r="G10046" s="63"/>
      <c r="H10046" s="63"/>
      <c r="I10046" s="63"/>
      <c r="J10046" s="63"/>
      <c r="K10046" s="62">
        <v>0</v>
      </c>
      <c r="L10046" s="63"/>
      <c r="M10046" s="63"/>
      <c r="N10046" s="63"/>
      <c r="O10046" s="63"/>
      <c r="P10046" s="63"/>
      <c r="Q10046" s="63"/>
      <c r="R10046" s="63"/>
      <c r="S10046" s="63"/>
      <c r="T10046" s="63"/>
      <c r="U10046" s="62">
        <v>707</v>
      </c>
      <c r="V10046" s="62">
        <v>1228</v>
      </c>
      <c r="W10046" s="62">
        <v>102.33</v>
      </c>
      <c r="X10046" s="62">
        <v>707</v>
      </c>
      <c r="Y10046" s="62">
        <v>15825.49</v>
      </c>
      <c r="Z10046" s="62">
        <v>29.03</v>
      </c>
      <c r="AA10046" s="62">
        <v>566</v>
      </c>
      <c r="AB10046" s="62">
        <v>47.17</v>
      </c>
      <c r="AC10046" s="62">
        <v>29.03</v>
      </c>
    </row>
    <row r="10047" spans="1:29" x14ac:dyDescent="0.25">
      <c r="A10047" s="61" t="s">
        <v>84</v>
      </c>
      <c r="B10047" s="61" t="s">
        <v>85</v>
      </c>
      <c r="C10047" s="62">
        <v>2004</v>
      </c>
      <c r="D10047" s="61" t="s">
        <v>135</v>
      </c>
      <c r="E10047" s="62">
        <v>26</v>
      </c>
      <c r="F10047" s="63"/>
      <c r="G10047" s="63"/>
      <c r="H10047" s="63"/>
      <c r="I10047" s="63"/>
      <c r="J10047" s="63"/>
      <c r="K10047" s="62">
        <v>0</v>
      </c>
      <c r="L10047" s="63"/>
      <c r="M10047" s="63"/>
      <c r="N10047" s="63"/>
      <c r="O10047" s="63"/>
      <c r="P10047" s="63"/>
      <c r="Q10047" s="63"/>
      <c r="R10047" s="63"/>
      <c r="S10047" s="63"/>
      <c r="T10047" s="63"/>
      <c r="U10047" s="63"/>
      <c r="V10047" s="63"/>
      <c r="W10047" s="63"/>
      <c r="X10047" s="63"/>
      <c r="Y10047" s="63"/>
      <c r="Z10047" s="62">
        <v>0</v>
      </c>
      <c r="AA10047" s="63"/>
      <c r="AB10047" s="63"/>
      <c r="AC10047" s="62">
        <v>0</v>
      </c>
    </row>
    <row r="10048" spans="1:29" x14ac:dyDescent="0.25">
      <c r="A10048" s="61" t="s">
        <v>220</v>
      </c>
      <c r="B10048" s="61" t="s">
        <v>221</v>
      </c>
      <c r="C10048" s="62">
        <v>2012</v>
      </c>
      <c r="D10048" s="61" t="s">
        <v>75</v>
      </c>
      <c r="E10048" s="62">
        <v>7</v>
      </c>
      <c r="F10048" s="62">
        <v>3190</v>
      </c>
      <c r="G10048" s="62">
        <v>876</v>
      </c>
      <c r="H10048" s="62">
        <v>10.43</v>
      </c>
      <c r="I10048" s="62">
        <v>455.71</v>
      </c>
      <c r="J10048" s="62">
        <v>2966.7</v>
      </c>
      <c r="K10048" s="62">
        <v>1521</v>
      </c>
      <c r="L10048" s="62">
        <v>2410</v>
      </c>
      <c r="M10048" s="62">
        <v>28.69</v>
      </c>
      <c r="N10048" s="62">
        <v>217.29</v>
      </c>
      <c r="O10048" s="62">
        <v>18342.23</v>
      </c>
      <c r="P10048" s="63"/>
      <c r="Q10048" s="63"/>
      <c r="R10048" s="63"/>
      <c r="S10048" s="63"/>
      <c r="T10048" s="63"/>
      <c r="U10048" s="63"/>
      <c r="V10048" s="63"/>
      <c r="W10048" s="63"/>
      <c r="X10048" s="63"/>
      <c r="Y10048" s="63"/>
      <c r="Z10048" s="62">
        <v>0.17</v>
      </c>
      <c r="AA10048" s="62">
        <v>835</v>
      </c>
      <c r="AB10048" s="62">
        <v>9.94</v>
      </c>
      <c r="AC10048" s="62">
        <v>0.02</v>
      </c>
    </row>
    <row r="10049" spans="1:29" ht="30" x14ac:dyDescent="0.25">
      <c r="A10049" s="61" t="s">
        <v>415</v>
      </c>
      <c r="B10049" s="61" t="s">
        <v>416</v>
      </c>
      <c r="C10049" s="62">
        <v>2005</v>
      </c>
      <c r="D10049" s="61" t="s">
        <v>150</v>
      </c>
      <c r="E10049" s="62">
        <v>8</v>
      </c>
      <c r="F10049" s="63"/>
      <c r="G10049" s="63"/>
      <c r="H10049" s="63"/>
      <c r="I10049" s="63"/>
      <c r="J10049" s="63"/>
      <c r="K10049" s="62">
        <v>0</v>
      </c>
      <c r="L10049" s="63"/>
      <c r="M10049" s="63"/>
      <c r="N10049" s="63"/>
      <c r="O10049" s="63"/>
      <c r="P10049" s="63"/>
      <c r="Q10049" s="63"/>
      <c r="R10049" s="63"/>
      <c r="S10049" s="63"/>
      <c r="T10049" s="63"/>
      <c r="U10049" s="63"/>
      <c r="V10049" s="63"/>
      <c r="W10049" s="63"/>
      <c r="X10049" s="63"/>
      <c r="Y10049" s="63"/>
      <c r="Z10049" s="62">
        <v>0</v>
      </c>
      <c r="AA10049" s="63"/>
      <c r="AB10049" s="63"/>
      <c r="AC10049" s="62">
        <v>0</v>
      </c>
    </row>
    <row r="10050" spans="1:29" x14ac:dyDescent="0.25">
      <c r="A10050" s="61" t="s">
        <v>140</v>
      </c>
      <c r="B10050" s="61" t="s">
        <v>141</v>
      </c>
      <c r="C10050" s="62">
        <v>2008</v>
      </c>
      <c r="D10050" s="61" t="s">
        <v>86</v>
      </c>
      <c r="E10050" s="62">
        <v>78</v>
      </c>
      <c r="F10050" s="62">
        <v>85472</v>
      </c>
      <c r="G10050" s="62">
        <v>19128</v>
      </c>
      <c r="H10050" s="62">
        <v>20.440000000000001</v>
      </c>
      <c r="I10050" s="62">
        <v>1095.79</v>
      </c>
      <c r="J10050" s="62">
        <v>79488.960000000006</v>
      </c>
      <c r="K10050" s="62">
        <v>0</v>
      </c>
      <c r="L10050" s="62">
        <v>214513</v>
      </c>
      <c r="M10050" s="62">
        <v>229.18</v>
      </c>
      <c r="N10050" s="62">
        <v>0</v>
      </c>
      <c r="O10050" s="62">
        <v>0</v>
      </c>
      <c r="P10050" s="63"/>
      <c r="Q10050" s="63"/>
      <c r="R10050" s="63"/>
      <c r="S10050" s="63"/>
      <c r="T10050" s="63"/>
      <c r="U10050" s="63"/>
      <c r="V10050" s="63"/>
      <c r="W10050" s="63"/>
      <c r="X10050" s="63"/>
      <c r="Y10050" s="63"/>
      <c r="Z10050" s="62">
        <v>5056</v>
      </c>
      <c r="AA10050" s="62">
        <v>34737</v>
      </c>
      <c r="AB10050" s="62">
        <v>37.11</v>
      </c>
      <c r="AC10050" s="62">
        <v>64.819999999999993</v>
      </c>
    </row>
    <row r="10051" spans="1:29" x14ac:dyDescent="0.25">
      <c r="A10051" s="61" t="s">
        <v>458</v>
      </c>
      <c r="B10051" s="61" t="s">
        <v>459</v>
      </c>
      <c r="C10051" s="62">
        <v>2008</v>
      </c>
      <c r="D10051" s="61" t="s">
        <v>75</v>
      </c>
      <c r="E10051" s="62">
        <v>20</v>
      </c>
      <c r="F10051" s="62">
        <v>11703</v>
      </c>
      <c r="G10051" s="62">
        <v>2217</v>
      </c>
      <c r="H10051" s="62">
        <v>9.24</v>
      </c>
      <c r="I10051" s="62">
        <v>585.15</v>
      </c>
      <c r="J10051" s="62">
        <v>10883.79</v>
      </c>
      <c r="K10051" s="62">
        <v>0</v>
      </c>
      <c r="L10051" s="63"/>
      <c r="M10051" s="63"/>
      <c r="N10051" s="63"/>
      <c r="O10051" s="63"/>
      <c r="P10051" s="63"/>
      <c r="Q10051" s="63"/>
      <c r="R10051" s="63"/>
      <c r="S10051" s="63"/>
      <c r="T10051" s="63"/>
      <c r="U10051" s="63"/>
      <c r="V10051" s="63"/>
      <c r="W10051" s="63"/>
      <c r="X10051" s="63"/>
      <c r="Y10051" s="63"/>
      <c r="Z10051" s="62">
        <v>2797.21</v>
      </c>
      <c r="AA10051" s="62">
        <v>16878</v>
      </c>
      <c r="AB10051" s="62">
        <v>70.33</v>
      </c>
      <c r="AC10051" s="62">
        <v>139.86000000000001</v>
      </c>
    </row>
    <row r="10052" spans="1:29" x14ac:dyDescent="0.25">
      <c r="A10052" s="61" t="s">
        <v>198</v>
      </c>
      <c r="B10052" s="61" t="s">
        <v>199</v>
      </c>
      <c r="C10052" s="62">
        <v>2010</v>
      </c>
      <c r="D10052" s="61" t="s">
        <v>78</v>
      </c>
      <c r="E10052" s="62">
        <v>40</v>
      </c>
      <c r="F10052" s="62">
        <v>349782</v>
      </c>
      <c r="G10052" s="62">
        <v>43248</v>
      </c>
      <c r="H10052" s="62">
        <v>90.1</v>
      </c>
      <c r="I10052" s="62">
        <v>8744.5499999999993</v>
      </c>
      <c r="J10052" s="62">
        <v>325297.26</v>
      </c>
      <c r="K10052" s="62">
        <v>0</v>
      </c>
      <c r="L10052" s="63"/>
      <c r="M10052" s="63"/>
      <c r="N10052" s="63"/>
      <c r="O10052" s="63"/>
      <c r="P10052" s="63"/>
      <c r="Q10052" s="63"/>
      <c r="R10052" s="63"/>
      <c r="S10052" s="63"/>
      <c r="T10052" s="63"/>
      <c r="U10052" s="63"/>
      <c r="V10052" s="63"/>
      <c r="W10052" s="63"/>
      <c r="X10052" s="63"/>
      <c r="Y10052" s="63"/>
      <c r="Z10052" s="62">
        <v>1594</v>
      </c>
      <c r="AA10052" s="62">
        <v>11536</v>
      </c>
      <c r="AB10052" s="62">
        <v>24.03</v>
      </c>
      <c r="AC10052" s="62">
        <v>39.85</v>
      </c>
    </row>
    <row r="10053" spans="1:29" ht="45" x14ac:dyDescent="0.25">
      <c r="A10053" s="61" t="s">
        <v>167</v>
      </c>
      <c r="B10053" s="61" t="s">
        <v>168</v>
      </c>
      <c r="C10053" s="62">
        <v>2010</v>
      </c>
      <c r="D10053" s="61" t="s">
        <v>78</v>
      </c>
      <c r="E10053" s="62">
        <v>36</v>
      </c>
      <c r="F10053" s="62">
        <v>113687</v>
      </c>
      <c r="G10053" s="62">
        <v>16456</v>
      </c>
      <c r="H10053" s="62">
        <v>38.090000000000003</v>
      </c>
      <c r="I10053" s="62">
        <v>3157.97</v>
      </c>
      <c r="J10053" s="62">
        <v>105728.91</v>
      </c>
      <c r="K10053" s="62">
        <v>10910.77</v>
      </c>
      <c r="L10053" s="62">
        <v>19523</v>
      </c>
      <c r="M10053" s="62">
        <v>45.19</v>
      </c>
      <c r="N10053" s="62">
        <v>303.08</v>
      </c>
      <c r="O10053" s="62">
        <v>131576.20000000001</v>
      </c>
      <c r="P10053" s="63"/>
      <c r="Q10053" s="63"/>
      <c r="R10053" s="63"/>
      <c r="S10053" s="63"/>
      <c r="T10053" s="63"/>
      <c r="U10053" s="63"/>
      <c r="V10053" s="63"/>
      <c r="W10053" s="63"/>
      <c r="X10053" s="63"/>
      <c r="Y10053" s="63"/>
      <c r="Z10053" s="62">
        <v>0</v>
      </c>
      <c r="AA10053" s="63"/>
      <c r="AB10053" s="63"/>
      <c r="AC10053" s="62">
        <v>0</v>
      </c>
    </row>
    <row r="10054" spans="1:29" ht="30" x14ac:dyDescent="0.25">
      <c r="A10054" s="61" t="s">
        <v>446</v>
      </c>
      <c r="B10054" s="61" t="s">
        <v>447</v>
      </c>
      <c r="C10054" s="62">
        <v>2008</v>
      </c>
      <c r="D10054" s="61" t="s">
        <v>99</v>
      </c>
      <c r="E10054" s="62">
        <v>32</v>
      </c>
      <c r="F10054" s="62">
        <v>125440</v>
      </c>
      <c r="G10054" s="62">
        <v>10754</v>
      </c>
      <c r="H10054" s="62">
        <v>28.01</v>
      </c>
      <c r="I10054" s="62">
        <v>3920</v>
      </c>
      <c r="J10054" s="62">
        <v>116659.2</v>
      </c>
      <c r="K10054" s="62">
        <v>39701.26</v>
      </c>
      <c r="L10054" s="62">
        <v>15555</v>
      </c>
      <c r="M10054" s="62">
        <v>40.51</v>
      </c>
      <c r="N10054" s="62">
        <v>1240.6600000000001</v>
      </c>
      <c r="O10054" s="62">
        <v>478769.42</v>
      </c>
      <c r="P10054" s="63"/>
      <c r="Q10054" s="63"/>
      <c r="R10054" s="63"/>
      <c r="S10054" s="63"/>
      <c r="T10054" s="63"/>
      <c r="U10054" s="63"/>
      <c r="V10054" s="63"/>
      <c r="W10054" s="63"/>
      <c r="X10054" s="63"/>
      <c r="Y10054" s="63"/>
      <c r="Z10054" s="62">
        <v>2061736</v>
      </c>
      <c r="AA10054" s="62">
        <v>79703</v>
      </c>
      <c r="AB10054" s="62">
        <v>207.56</v>
      </c>
      <c r="AC10054" s="62">
        <v>64429.25</v>
      </c>
    </row>
    <row r="10055" spans="1:29" ht="30" x14ac:dyDescent="0.25">
      <c r="A10055" s="61" t="s">
        <v>342</v>
      </c>
      <c r="B10055" s="61" t="s">
        <v>343</v>
      </c>
      <c r="C10055" s="62">
        <v>2017</v>
      </c>
      <c r="D10055" s="61" t="s">
        <v>94</v>
      </c>
      <c r="E10055" s="62">
        <v>12</v>
      </c>
      <c r="F10055" s="63"/>
      <c r="G10055" s="63"/>
      <c r="H10055" s="63"/>
      <c r="I10055" s="63"/>
      <c r="J10055" s="63"/>
      <c r="K10055" s="62">
        <v>0</v>
      </c>
      <c r="L10055" s="63"/>
      <c r="M10055" s="63"/>
      <c r="N10055" s="63"/>
      <c r="O10055" s="63"/>
      <c r="P10055" s="62">
        <v>117</v>
      </c>
      <c r="Q10055" s="62">
        <v>202</v>
      </c>
      <c r="R10055" s="62">
        <v>1.4</v>
      </c>
      <c r="S10055" s="62">
        <v>9</v>
      </c>
      <c r="T10055" s="62">
        <v>1482.27</v>
      </c>
      <c r="U10055" s="63"/>
      <c r="V10055" s="63"/>
      <c r="W10055" s="63"/>
      <c r="X10055" s="63"/>
      <c r="Y10055" s="63"/>
      <c r="Z10055" s="62">
        <v>42435</v>
      </c>
      <c r="AA10055" s="62">
        <v>5650</v>
      </c>
      <c r="AB10055" s="62">
        <v>39.24</v>
      </c>
      <c r="AC10055" s="62">
        <v>3536.25</v>
      </c>
    </row>
    <row r="10056" spans="1:29" x14ac:dyDescent="0.25">
      <c r="A10056" s="61" t="s">
        <v>157</v>
      </c>
      <c r="B10056" s="61" t="s">
        <v>158</v>
      </c>
      <c r="C10056" s="62">
        <v>2007</v>
      </c>
      <c r="D10056" s="61" t="s">
        <v>78</v>
      </c>
      <c r="E10056" s="62">
        <v>68</v>
      </c>
      <c r="F10056" s="62">
        <v>746668</v>
      </c>
      <c r="G10056" s="62">
        <v>100509</v>
      </c>
      <c r="H10056" s="62">
        <v>123.17</v>
      </c>
      <c r="I10056" s="62">
        <v>10980.41</v>
      </c>
      <c r="J10056" s="62">
        <v>694401.24</v>
      </c>
      <c r="K10056" s="62">
        <v>0</v>
      </c>
      <c r="L10056" s="63"/>
      <c r="M10056" s="63"/>
      <c r="N10056" s="63"/>
      <c r="O10056" s="63"/>
      <c r="P10056" s="63"/>
      <c r="Q10056" s="63"/>
      <c r="R10056" s="63"/>
      <c r="S10056" s="63"/>
      <c r="T10056" s="63"/>
      <c r="U10056" s="63"/>
      <c r="V10056" s="63"/>
      <c r="W10056" s="63"/>
      <c r="X10056" s="63"/>
      <c r="Y10056" s="63"/>
      <c r="Z10056" s="62">
        <v>53240.29</v>
      </c>
      <c r="AA10056" s="62">
        <v>9647</v>
      </c>
      <c r="AB10056" s="62">
        <v>11.82</v>
      </c>
      <c r="AC10056" s="62">
        <v>782.95</v>
      </c>
    </row>
    <row r="10057" spans="1:29" ht="30" x14ac:dyDescent="0.25">
      <c r="A10057" s="61" t="s">
        <v>100</v>
      </c>
      <c r="B10057" s="61" t="s">
        <v>101</v>
      </c>
      <c r="C10057" s="62">
        <v>2015</v>
      </c>
      <c r="D10057" s="61" t="s">
        <v>78</v>
      </c>
      <c r="E10057" s="62">
        <v>52</v>
      </c>
      <c r="F10057" s="62">
        <v>307706</v>
      </c>
      <c r="G10057" s="62">
        <v>90792</v>
      </c>
      <c r="H10057" s="62">
        <v>145.5</v>
      </c>
      <c r="I10057" s="62">
        <v>5917.42</v>
      </c>
      <c r="J10057" s="62">
        <v>286166.58</v>
      </c>
      <c r="K10057" s="62">
        <v>0</v>
      </c>
      <c r="L10057" s="63"/>
      <c r="M10057" s="63"/>
      <c r="N10057" s="63"/>
      <c r="O10057" s="63"/>
      <c r="P10057" s="62">
        <v>505</v>
      </c>
      <c r="Q10057" s="62">
        <v>1827</v>
      </c>
      <c r="R10057" s="62">
        <v>2.93</v>
      </c>
      <c r="S10057" s="62">
        <v>9</v>
      </c>
      <c r="T10057" s="62">
        <v>6397.85</v>
      </c>
      <c r="U10057" s="63"/>
      <c r="V10057" s="63"/>
      <c r="W10057" s="63"/>
      <c r="X10057" s="63"/>
      <c r="Y10057" s="63"/>
      <c r="Z10057" s="62">
        <v>29865.1</v>
      </c>
      <c r="AA10057" s="62">
        <v>5787</v>
      </c>
      <c r="AB10057" s="62">
        <v>9.27</v>
      </c>
      <c r="AC10057" s="62">
        <v>574.33000000000004</v>
      </c>
    </row>
    <row r="10058" spans="1:29" x14ac:dyDescent="0.25">
      <c r="A10058" s="61" t="s">
        <v>159</v>
      </c>
      <c r="B10058" s="61" t="s">
        <v>160</v>
      </c>
      <c r="C10058" s="62">
        <v>2012</v>
      </c>
      <c r="D10058" s="61" t="s">
        <v>83</v>
      </c>
      <c r="E10058" s="62">
        <v>4</v>
      </c>
      <c r="F10058" s="62">
        <v>907</v>
      </c>
      <c r="G10058" s="62">
        <v>197</v>
      </c>
      <c r="H10058" s="62">
        <v>4.0999999999999996</v>
      </c>
      <c r="I10058" s="62">
        <v>226.75</v>
      </c>
      <c r="J10058" s="62">
        <v>843.51</v>
      </c>
      <c r="K10058" s="62">
        <v>0</v>
      </c>
      <c r="L10058" s="63"/>
      <c r="M10058" s="63"/>
      <c r="N10058" s="63"/>
      <c r="O10058" s="63"/>
      <c r="P10058" s="63"/>
      <c r="Q10058" s="63"/>
      <c r="R10058" s="63"/>
      <c r="S10058" s="63"/>
      <c r="T10058" s="63"/>
      <c r="U10058" s="62">
        <v>594</v>
      </c>
      <c r="V10058" s="62">
        <v>1873</v>
      </c>
      <c r="W10058" s="62">
        <v>39.020000000000003</v>
      </c>
      <c r="X10058" s="62">
        <v>148</v>
      </c>
      <c r="Y10058" s="62">
        <v>13296.1</v>
      </c>
      <c r="Z10058" s="62">
        <v>1083</v>
      </c>
      <c r="AA10058" s="62">
        <v>4680</v>
      </c>
      <c r="AB10058" s="62">
        <v>97.5</v>
      </c>
      <c r="AC10058" s="62">
        <v>270.75</v>
      </c>
    </row>
    <row r="10059" spans="1:29" x14ac:dyDescent="0.25">
      <c r="A10059" s="61" t="s">
        <v>376</v>
      </c>
      <c r="B10059" s="61" t="s">
        <v>377</v>
      </c>
      <c r="C10059" s="62">
        <v>2003</v>
      </c>
      <c r="D10059" s="61" t="s">
        <v>89</v>
      </c>
      <c r="E10059" s="62">
        <v>96</v>
      </c>
      <c r="F10059" s="62">
        <v>586650</v>
      </c>
      <c r="G10059" s="62">
        <v>52296</v>
      </c>
      <c r="H10059" s="62">
        <v>45.4</v>
      </c>
      <c r="I10059" s="62">
        <v>6110.94</v>
      </c>
      <c r="J10059" s="62">
        <v>545584.5</v>
      </c>
      <c r="K10059" s="62">
        <v>0</v>
      </c>
      <c r="L10059" s="63"/>
      <c r="M10059" s="63"/>
      <c r="N10059" s="63"/>
      <c r="O10059" s="63"/>
      <c r="P10059" s="63"/>
      <c r="Q10059" s="63"/>
      <c r="R10059" s="63"/>
      <c r="S10059" s="63"/>
      <c r="T10059" s="63"/>
      <c r="U10059" s="63"/>
      <c r="V10059" s="63"/>
      <c r="W10059" s="63"/>
      <c r="X10059" s="63"/>
      <c r="Y10059" s="63"/>
      <c r="Z10059" s="62">
        <v>256800</v>
      </c>
      <c r="AA10059" s="62">
        <v>12960</v>
      </c>
      <c r="AB10059" s="62">
        <v>11.25</v>
      </c>
      <c r="AC10059" s="62">
        <v>2675</v>
      </c>
    </row>
    <row r="10060" spans="1:29" ht="30" x14ac:dyDescent="0.25">
      <c r="A10060" s="61" t="s">
        <v>233</v>
      </c>
      <c r="B10060" s="61" t="s">
        <v>234</v>
      </c>
      <c r="C10060" s="62">
        <v>2009</v>
      </c>
      <c r="D10060" s="61" t="s">
        <v>86</v>
      </c>
      <c r="E10060" s="62">
        <v>160</v>
      </c>
      <c r="F10060" s="62">
        <v>37269</v>
      </c>
      <c r="G10060" s="62">
        <v>6768</v>
      </c>
      <c r="H10060" s="62">
        <v>3.53</v>
      </c>
      <c r="I10060" s="62">
        <v>232.93</v>
      </c>
      <c r="J10060" s="62">
        <v>34660.17</v>
      </c>
      <c r="K10060" s="62">
        <v>1723.57</v>
      </c>
      <c r="L10060" s="62">
        <v>4538</v>
      </c>
      <c r="M10060" s="62">
        <v>2.36</v>
      </c>
      <c r="N10060" s="63"/>
      <c r="O10060" s="63"/>
      <c r="P10060" s="63"/>
      <c r="Q10060" s="63"/>
      <c r="R10060" s="63"/>
      <c r="S10060" s="63"/>
      <c r="T10060" s="63"/>
      <c r="U10060" s="63"/>
      <c r="V10060" s="63"/>
      <c r="W10060" s="63"/>
      <c r="X10060" s="63"/>
      <c r="Y10060" s="63"/>
      <c r="Z10060" s="62">
        <v>13811.91</v>
      </c>
      <c r="AA10060" s="62">
        <v>218779</v>
      </c>
      <c r="AB10060" s="62">
        <v>113.95</v>
      </c>
      <c r="AC10060" s="62">
        <v>86.32</v>
      </c>
    </row>
    <row r="10061" spans="1:29" x14ac:dyDescent="0.25">
      <c r="A10061" s="61" t="s">
        <v>184</v>
      </c>
      <c r="B10061" s="61" t="s">
        <v>185</v>
      </c>
      <c r="C10061" s="62">
        <v>2003</v>
      </c>
      <c r="D10061" s="61" t="s">
        <v>150</v>
      </c>
      <c r="E10061" s="62">
        <v>8</v>
      </c>
      <c r="F10061" s="62">
        <v>29078</v>
      </c>
      <c r="G10061" s="62">
        <v>3140</v>
      </c>
      <c r="H10061" s="62">
        <v>32.71</v>
      </c>
      <c r="I10061" s="62">
        <v>3634.75</v>
      </c>
      <c r="J10061" s="62">
        <v>27042.54</v>
      </c>
      <c r="K10061" s="62">
        <v>0</v>
      </c>
      <c r="L10061" s="63"/>
      <c r="M10061" s="63"/>
      <c r="N10061" s="63"/>
      <c r="O10061" s="63"/>
      <c r="P10061" s="63"/>
      <c r="Q10061" s="63"/>
      <c r="R10061" s="63"/>
      <c r="S10061" s="63"/>
      <c r="T10061" s="63"/>
      <c r="U10061" s="62">
        <v>2339</v>
      </c>
      <c r="V10061" s="62">
        <v>2651</v>
      </c>
      <c r="W10061" s="62">
        <v>27.61</v>
      </c>
      <c r="X10061" s="62">
        <v>292</v>
      </c>
      <c r="Y10061" s="62">
        <v>52356.18</v>
      </c>
      <c r="Z10061" s="62">
        <v>0</v>
      </c>
      <c r="AA10061" s="63"/>
      <c r="AB10061" s="63"/>
      <c r="AC10061" s="62">
        <v>0</v>
      </c>
    </row>
    <row r="10062" spans="1:29" ht="30" x14ac:dyDescent="0.25">
      <c r="A10062" s="61" t="s">
        <v>365</v>
      </c>
      <c r="B10062" s="61" t="s">
        <v>366</v>
      </c>
      <c r="C10062" s="62">
        <v>2012</v>
      </c>
      <c r="D10062" s="61" t="s">
        <v>86</v>
      </c>
      <c r="E10062" s="62">
        <v>42</v>
      </c>
      <c r="F10062" s="62">
        <v>11720</v>
      </c>
      <c r="G10062" s="62">
        <v>2960</v>
      </c>
      <c r="H10062" s="62">
        <v>5.87</v>
      </c>
      <c r="I10062" s="62">
        <v>279.05</v>
      </c>
      <c r="J10062" s="62">
        <v>10899.6</v>
      </c>
      <c r="K10062" s="62">
        <v>732.66</v>
      </c>
      <c r="L10062" s="62">
        <v>1310</v>
      </c>
      <c r="M10062" s="62">
        <v>2.6</v>
      </c>
      <c r="N10062" s="62">
        <v>17.440000000000001</v>
      </c>
      <c r="O10062" s="62">
        <v>8835.36</v>
      </c>
      <c r="P10062" s="63"/>
      <c r="Q10062" s="63"/>
      <c r="R10062" s="63"/>
      <c r="S10062" s="63"/>
      <c r="T10062" s="63"/>
      <c r="U10062" s="63"/>
      <c r="V10062" s="63"/>
      <c r="W10062" s="63"/>
      <c r="X10062" s="63"/>
      <c r="Y10062" s="63"/>
      <c r="Z10062" s="62">
        <v>323170</v>
      </c>
      <c r="AA10062" s="62">
        <v>16297</v>
      </c>
      <c r="AB10062" s="62">
        <v>32.340000000000003</v>
      </c>
      <c r="AC10062" s="62">
        <v>7694.52</v>
      </c>
    </row>
    <row r="10063" spans="1:29" x14ac:dyDescent="0.25">
      <c r="A10063" s="61" t="s">
        <v>512</v>
      </c>
      <c r="B10063" s="61" t="s">
        <v>513</v>
      </c>
      <c r="C10063" s="62">
        <v>2014</v>
      </c>
      <c r="D10063" s="61" t="s">
        <v>78</v>
      </c>
      <c r="E10063" s="62">
        <v>40</v>
      </c>
      <c r="F10063" s="62">
        <v>367280</v>
      </c>
      <c r="G10063" s="62">
        <v>52516</v>
      </c>
      <c r="H10063" s="62">
        <v>109.41</v>
      </c>
      <c r="I10063" s="62">
        <v>9182</v>
      </c>
      <c r="J10063" s="62">
        <v>341570.4</v>
      </c>
      <c r="K10063" s="62">
        <v>0</v>
      </c>
      <c r="L10063" s="63"/>
      <c r="M10063" s="63"/>
      <c r="N10063" s="63"/>
      <c r="O10063" s="63"/>
      <c r="P10063" s="63"/>
      <c r="Q10063" s="63"/>
      <c r="R10063" s="63"/>
      <c r="S10063" s="63"/>
      <c r="T10063" s="63"/>
      <c r="U10063" s="63"/>
      <c r="V10063" s="63"/>
      <c r="W10063" s="63"/>
      <c r="X10063" s="63"/>
      <c r="Y10063" s="63"/>
      <c r="Z10063" s="62">
        <v>449000</v>
      </c>
      <c r="AA10063" s="62">
        <v>2952</v>
      </c>
      <c r="AB10063" s="62">
        <v>6.15</v>
      </c>
      <c r="AC10063" s="62">
        <v>11225</v>
      </c>
    </row>
    <row r="10064" spans="1:29" x14ac:dyDescent="0.25">
      <c r="A10064" s="61" t="s">
        <v>157</v>
      </c>
      <c r="B10064" s="61" t="s">
        <v>158</v>
      </c>
      <c r="C10064" s="62">
        <v>2012</v>
      </c>
      <c r="D10064" s="61" t="s">
        <v>298</v>
      </c>
      <c r="E10064" s="62">
        <v>3</v>
      </c>
      <c r="F10064" s="63"/>
      <c r="G10064" s="63"/>
      <c r="H10064" s="63"/>
      <c r="I10064" s="63"/>
      <c r="J10064" s="63"/>
      <c r="K10064" s="62">
        <v>0</v>
      </c>
      <c r="L10064" s="63"/>
      <c r="M10064" s="63"/>
      <c r="N10064" s="63"/>
      <c r="O10064" s="63"/>
      <c r="P10064" s="63"/>
      <c r="Q10064" s="63"/>
      <c r="R10064" s="63"/>
      <c r="S10064" s="63"/>
      <c r="T10064" s="63"/>
      <c r="U10064" s="63"/>
      <c r="V10064" s="63"/>
      <c r="W10064" s="63"/>
      <c r="X10064" s="63"/>
      <c r="Y10064" s="63"/>
      <c r="Z10064" s="62">
        <v>0</v>
      </c>
      <c r="AA10064" s="63"/>
      <c r="AB10064" s="63"/>
      <c r="AC10064" s="62">
        <v>0</v>
      </c>
    </row>
    <row r="10065" spans="1:29" ht="30" x14ac:dyDescent="0.25">
      <c r="A10065" s="61" t="s">
        <v>302</v>
      </c>
      <c r="B10065" s="61" t="s">
        <v>303</v>
      </c>
      <c r="C10065" s="62">
        <v>2016</v>
      </c>
      <c r="D10065" s="61" t="s">
        <v>78</v>
      </c>
      <c r="E10065" s="62">
        <v>40</v>
      </c>
      <c r="F10065" s="62">
        <v>130640</v>
      </c>
      <c r="G10065" s="62">
        <v>21534</v>
      </c>
      <c r="H10065" s="62">
        <v>44.86</v>
      </c>
      <c r="I10065" s="62">
        <v>3266</v>
      </c>
      <c r="J10065" s="62">
        <v>121495.2</v>
      </c>
      <c r="K10065" s="62">
        <v>16014.55</v>
      </c>
      <c r="L10065" s="62">
        <v>14263</v>
      </c>
      <c r="M10065" s="62">
        <v>29.71</v>
      </c>
      <c r="N10065" s="62">
        <v>400.36</v>
      </c>
      <c r="O10065" s="62">
        <v>193124.25</v>
      </c>
      <c r="P10065" s="63"/>
      <c r="Q10065" s="63"/>
      <c r="R10065" s="63"/>
      <c r="S10065" s="63"/>
      <c r="T10065" s="63"/>
      <c r="U10065" s="63"/>
      <c r="V10065" s="63"/>
      <c r="W10065" s="63"/>
      <c r="X10065" s="63"/>
      <c r="Y10065" s="63"/>
      <c r="Z10065" s="62">
        <v>52940.91</v>
      </c>
      <c r="AA10065" s="62">
        <v>6434</v>
      </c>
      <c r="AB10065" s="62">
        <v>13.4</v>
      </c>
      <c r="AC10065" s="62">
        <v>1323.52</v>
      </c>
    </row>
    <row r="10066" spans="1:29" ht="30" x14ac:dyDescent="0.25">
      <c r="A10066" s="61" t="s">
        <v>180</v>
      </c>
      <c r="B10066" s="61" t="s">
        <v>181</v>
      </c>
      <c r="C10066" s="62">
        <v>2008</v>
      </c>
      <c r="D10066" s="61" t="s">
        <v>78</v>
      </c>
      <c r="E10066" s="62">
        <v>50</v>
      </c>
      <c r="F10066" s="62">
        <v>190240</v>
      </c>
      <c r="G10066" s="62">
        <v>20631</v>
      </c>
      <c r="H10066" s="62">
        <v>34.39</v>
      </c>
      <c r="I10066" s="62">
        <v>3804.8</v>
      </c>
      <c r="J10066" s="62">
        <v>176923.2</v>
      </c>
      <c r="K10066" s="62">
        <v>33189.14</v>
      </c>
      <c r="L10066" s="62">
        <v>51274</v>
      </c>
      <c r="M10066" s="62">
        <v>85.46</v>
      </c>
      <c r="N10066" s="62">
        <v>663.78</v>
      </c>
      <c r="O10066" s="62">
        <v>400237.76</v>
      </c>
      <c r="P10066" s="63"/>
      <c r="Q10066" s="63"/>
      <c r="R10066" s="63"/>
      <c r="S10066" s="63"/>
      <c r="T10066" s="63"/>
      <c r="U10066" s="63"/>
      <c r="V10066" s="63"/>
      <c r="W10066" s="63"/>
      <c r="X10066" s="63"/>
      <c r="Y10066" s="63"/>
      <c r="Z10066" s="62">
        <v>2024</v>
      </c>
      <c r="AA10066" s="62">
        <v>19540</v>
      </c>
      <c r="AB10066" s="62">
        <v>32.57</v>
      </c>
      <c r="AC10066" s="62">
        <v>40.479999999999997</v>
      </c>
    </row>
    <row r="10067" spans="1:29" x14ac:dyDescent="0.25">
      <c r="A10067" s="61" t="s">
        <v>417</v>
      </c>
      <c r="B10067" s="61" t="s">
        <v>418</v>
      </c>
      <c r="C10067" s="62">
        <v>2013</v>
      </c>
      <c r="D10067" s="61" t="s">
        <v>94</v>
      </c>
      <c r="E10067" s="62">
        <v>4</v>
      </c>
      <c r="F10067" s="63"/>
      <c r="G10067" s="63"/>
      <c r="H10067" s="63"/>
      <c r="I10067" s="63"/>
      <c r="J10067" s="63"/>
      <c r="K10067" s="62">
        <v>0</v>
      </c>
      <c r="L10067" s="63"/>
      <c r="M10067" s="63"/>
      <c r="N10067" s="63"/>
      <c r="O10067" s="63"/>
      <c r="P10067" s="63"/>
      <c r="Q10067" s="63"/>
      <c r="R10067" s="63"/>
      <c r="S10067" s="63"/>
      <c r="T10067" s="63"/>
      <c r="U10067" s="63"/>
      <c r="V10067" s="63"/>
      <c r="W10067" s="63"/>
      <c r="X10067" s="63"/>
      <c r="Y10067" s="63"/>
      <c r="Z10067" s="62">
        <v>0</v>
      </c>
      <c r="AA10067" s="63"/>
      <c r="AB10067" s="63"/>
      <c r="AC10067" s="62">
        <v>0</v>
      </c>
    </row>
    <row r="10068" spans="1:29" ht="30" x14ac:dyDescent="0.25">
      <c r="A10068" s="61" t="s">
        <v>117</v>
      </c>
      <c r="B10068" s="61" t="s">
        <v>118</v>
      </c>
      <c r="C10068" s="62">
        <v>2005</v>
      </c>
      <c r="D10068" s="61" t="s">
        <v>119</v>
      </c>
      <c r="E10068" s="62">
        <v>4</v>
      </c>
      <c r="F10068" s="63"/>
      <c r="G10068" s="63"/>
      <c r="H10068" s="63"/>
      <c r="I10068" s="63"/>
      <c r="J10068" s="63"/>
      <c r="K10068" s="62">
        <v>1509.21</v>
      </c>
      <c r="L10068" s="62">
        <v>2092</v>
      </c>
      <c r="M10068" s="62">
        <v>43.58</v>
      </c>
      <c r="N10068" s="63"/>
      <c r="O10068" s="63"/>
      <c r="P10068" s="63"/>
      <c r="Q10068" s="63"/>
      <c r="R10068" s="63"/>
      <c r="S10068" s="63"/>
      <c r="T10068" s="63"/>
      <c r="U10068" s="63"/>
      <c r="V10068" s="63"/>
      <c r="W10068" s="63"/>
      <c r="X10068" s="63"/>
      <c r="Y10068" s="63"/>
      <c r="Z10068" s="62">
        <v>247</v>
      </c>
      <c r="AA10068" s="62">
        <v>2154</v>
      </c>
      <c r="AB10068" s="62">
        <v>44.88</v>
      </c>
      <c r="AC10068" s="62">
        <v>61.75</v>
      </c>
    </row>
    <row r="10069" spans="1:29" x14ac:dyDescent="0.25">
      <c r="A10069" s="61" t="s">
        <v>95</v>
      </c>
      <c r="B10069" s="61" t="s">
        <v>96</v>
      </c>
      <c r="C10069" s="62">
        <v>2013</v>
      </c>
      <c r="D10069" s="61" t="s">
        <v>75</v>
      </c>
      <c r="E10069" s="62">
        <v>12</v>
      </c>
      <c r="F10069" s="62">
        <v>132</v>
      </c>
      <c r="G10069" s="62">
        <v>28</v>
      </c>
      <c r="H10069" s="62">
        <v>0.19</v>
      </c>
      <c r="I10069" s="62">
        <v>11</v>
      </c>
      <c r="J10069" s="62">
        <v>122.76</v>
      </c>
      <c r="K10069" s="62">
        <v>33</v>
      </c>
      <c r="L10069" s="62">
        <v>49</v>
      </c>
      <c r="M10069" s="62">
        <v>0.34</v>
      </c>
      <c r="N10069" s="62">
        <v>2.75</v>
      </c>
      <c r="O10069" s="62">
        <v>397.96</v>
      </c>
      <c r="P10069" s="63"/>
      <c r="Q10069" s="63"/>
      <c r="R10069" s="63"/>
      <c r="S10069" s="63"/>
      <c r="T10069" s="63"/>
      <c r="U10069" s="63"/>
      <c r="V10069" s="63"/>
      <c r="W10069" s="63"/>
      <c r="X10069" s="63"/>
      <c r="Y10069" s="63"/>
      <c r="Z10069" s="62">
        <v>1524.73</v>
      </c>
      <c r="AA10069" s="62">
        <v>5035</v>
      </c>
      <c r="AB10069" s="62">
        <v>34.97</v>
      </c>
      <c r="AC10069" s="62">
        <v>127.06</v>
      </c>
    </row>
    <row r="10070" spans="1:29" x14ac:dyDescent="0.25">
      <c r="A10070" s="61" t="s">
        <v>161</v>
      </c>
      <c r="B10070" s="61" t="s">
        <v>162</v>
      </c>
      <c r="C10070" s="62">
        <v>2006</v>
      </c>
      <c r="D10070" s="61" t="s">
        <v>86</v>
      </c>
      <c r="E10070" s="62">
        <v>220</v>
      </c>
      <c r="F10070" s="62">
        <v>45107</v>
      </c>
      <c r="G10070" s="62">
        <v>10486</v>
      </c>
      <c r="H10070" s="62">
        <v>3.97</v>
      </c>
      <c r="I10070" s="62">
        <v>205.03</v>
      </c>
      <c r="J10070" s="62">
        <v>41949.51</v>
      </c>
      <c r="K10070" s="62">
        <v>6515.03</v>
      </c>
      <c r="L10070" s="62">
        <v>14183</v>
      </c>
      <c r="M10070" s="62">
        <v>5.37</v>
      </c>
      <c r="N10070" s="62">
        <v>29.61</v>
      </c>
      <c r="O10070" s="62">
        <v>78566.75</v>
      </c>
      <c r="P10070" s="63"/>
      <c r="Q10070" s="63"/>
      <c r="R10070" s="63"/>
      <c r="S10070" s="63"/>
      <c r="T10070" s="63"/>
      <c r="U10070" s="63"/>
      <c r="V10070" s="63"/>
      <c r="W10070" s="63"/>
      <c r="X10070" s="63"/>
      <c r="Y10070" s="63"/>
      <c r="Z10070" s="62">
        <v>1483714</v>
      </c>
      <c r="AA10070" s="62">
        <v>165684</v>
      </c>
      <c r="AB10070" s="62">
        <v>62.76</v>
      </c>
      <c r="AC10070" s="62">
        <v>6744.15</v>
      </c>
    </row>
    <row r="10071" spans="1:29" ht="30" x14ac:dyDescent="0.25">
      <c r="A10071" s="61" t="s">
        <v>165</v>
      </c>
      <c r="B10071" s="61" t="s">
        <v>166</v>
      </c>
      <c r="C10071" s="62">
        <v>2009</v>
      </c>
      <c r="D10071" s="61" t="s">
        <v>89</v>
      </c>
      <c r="E10071" s="62">
        <v>52</v>
      </c>
      <c r="F10071" s="62">
        <v>475000</v>
      </c>
      <c r="G10071" s="62">
        <v>77019</v>
      </c>
      <c r="H10071" s="62">
        <v>123.43</v>
      </c>
      <c r="I10071" s="62">
        <v>9134.6200000000008</v>
      </c>
      <c r="J10071" s="62">
        <v>441750</v>
      </c>
      <c r="K10071" s="62">
        <v>0</v>
      </c>
      <c r="L10071" s="63"/>
      <c r="M10071" s="63"/>
      <c r="N10071" s="63"/>
      <c r="O10071" s="63"/>
      <c r="P10071" s="63"/>
      <c r="Q10071" s="63"/>
      <c r="R10071" s="63"/>
      <c r="S10071" s="63"/>
      <c r="T10071" s="63"/>
      <c r="U10071" s="63"/>
      <c r="V10071" s="63"/>
      <c r="W10071" s="63"/>
      <c r="X10071" s="63"/>
      <c r="Y10071" s="63"/>
      <c r="Z10071" s="62">
        <v>427.09</v>
      </c>
      <c r="AA10071" s="62">
        <v>11606</v>
      </c>
      <c r="AB10071" s="62">
        <v>18.600000000000001</v>
      </c>
      <c r="AC10071" s="62">
        <v>8.2100000000000009</v>
      </c>
    </row>
    <row r="10072" spans="1:29" ht="30" x14ac:dyDescent="0.25">
      <c r="A10072" s="61" t="s">
        <v>231</v>
      </c>
      <c r="B10072" s="61" t="s">
        <v>232</v>
      </c>
      <c r="C10072" s="62">
        <v>2008</v>
      </c>
      <c r="D10072" s="61" t="s">
        <v>313</v>
      </c>
      <c r="E10072" s="62">
        <v>40</v>
      </c>
      <c r="F10072" s="62">
        <v>276455</v>
      </c>
      <c r="G10072" s="62">
        <v>36124</v>
      </c>
      <c r="H10072" s="62">
        <v>75.260000000000005</v>
      </c>
      <c r="I10072" s="62">
        <v>6911.38</v>
      </c>
      <c r="J10072" s="62">
        <v>257103.15</v>
      </c>
      <c r="K10072" s="62">
        <v>0</v>
      </c>
      <c r="L10072" s="63"/>
      <c r="M10072" s="63"/>
      <c r="N10072" s="63"/>
      <c r="O10072" s="63"/>
      <c r="P10072" s="63"/>
      <c r="Q10072" s="63"/>
      <c r="R10072" s="63"/>
      <c r="S10072" s="63"/>
      <c r="T10072" s="63"/>
      <c r="U10072" s="63"/>
      <c r="V10072" s="63"/>
      <c r="W10072" s="63"/>
      <c r="X10072" s="63"/>
      <c r="Y10072" s="63"/>
      <c r="Z10072" s="62">
        <v>97900</v>
      </c>
      <c r="AA10072" s="62">
        <v>6257</v>
      </c>
      <c r="AB10072" s="62">
        <v>13.04</v>
      </c>
      <c r="AC10072" s="62">
        <v>2447.5</v>
      </c>
    </row>
    <row r="10073" spans="1:29" x14ac:dyDescent="0.25">
      <c r="A10073" s="61" t="s">
        <v>220</v>
      </c>
      <c r="B10073" s="61" t="s">
        <v>221</v>
      </c>
      <c r="C10073" s="62">
        <v>2005</v>
      </c>
      <c r="D10073" s="61" t="s">
        <v>75</v>
      </c>
      <c r="E10073" s="62">
        <v>7</v>
      </c>
      <c r="F10073" s="62">
        <v>2259</v>
      </c>
      <c r="G10073" s="62">
        <v>400</v>
      </c>
      <c r="H10073" s="62">
        <v>4.76</v>
      </c>
      <c r="I10073" s="62">
        <v>322.70999999999998</v>
      </c>
      <c r="J10073" s="62">
        <v>2100.87</v>
      </c>
      <c r="K10073" s="62">
        <v>1994.18</v>
      </c>
      <c r="L10073" s="62">
        <v>3076</v>
      </c>
      <c r="M10073" s="62">
        <v>36.619999999999997</v>
      </c>
      <c r="N10073" s="62">
        <v>284.88</v>
      </c>
      <c r="O10073" s="62">
        <v>24048.42</v>
      </c>
      <c r="P10073" s="63"/>
      <c r="Q10073" s="63"/>
      <c r="R10073" s="63"/>
      <c r="S10073" s="63"/>
      <c r="T10073" s="63"/>
      <c r="U10073" s="62">
        <v>1449</v>
      </c>
      <c r="V10073" s="62">
        <v>2019</v>
      </c>
      <c r="W10073" s="62">
        <v>24.04</v>
      </c>
      <c r="X10073" s="62">
        <v>207</v>
      </c>
      <c r="Y10073" s="62">
        <v>32434.42</v>
      </c>
      <c r="Z10073" s="62">
        <v>0.43</v>
      </c>
      <c r="AA10073" s="62">
        <v>1752</v>
      </c>
      <c r="AB10073" s="62">
        <v>20.86</v>
      </c>
      <c r="AC10073" s="62">
        <v>0.06</v>
      </c>
    </row>
    <row r="10074" spans="1:29" ht="30" x14ac:dyDescent="0.25">
      <c r="A10074" s="61" t="s">
        <v>237</v>
      </c>
      <c r="B10074" s="61" t="s">
        <v>238</v>
      </c>
      <c r="C10074" s="62">
        <v>2018</v>
      </c>
      <c r="D10074" s="61" t="s">
        <v>308</v>
      </c>
      <c r="E10074" s="62">
        <v>50</v>
      </c>
      <c r="F10074" s="62">
        <v>0</v>
      </c>
      <c r="G10074" s="62">
        <v>0</v>
      </c>
      <c r="H10074" s="62">
        <v>0</v>
      </c>
      <c r="I10074" s="62">
        <v>0</v>
      </c>
      <c r="J10074" s="62">
        <v>0</v>
      </c>
      <c r="K10074" s="62">
        <v>0</v>
      </c>
      <c r="L10074" s="62">
        <v>0</v>
      </c>
      <c r="M10074" s="62">
        <v>0</v>
      </c>
      <c r="N10074" s="63"/>
      <c r="O10074" s="63"/>
      <c r="P10074" s="63"/>
      <c r="Q10074" s="63"/>
      <c r="R10074" s="63"/>
      <c r="S10074" s="63"/>
      <c r="T10074" s="63"/>
      <c r="U10074" s="63"/>
      <c r="V10074" s="63"/>
      <c r="W10074" s="63"/>
      <c r="X10074" s="63"/>
      <c r="Y10074" s="63"/>
      <c r="Z10074" s="62">
        <v>0</v>
      </c>
      <c r="AA10074" s="62">
        <v>0</v>
      </c>
      <c r="AB10074" s="62">
        <v>0</v>
      </c>
      <c r="AC10074" s="62">
        <v>0</v>
      </c>
    </row>
    <row r="10075" spans="1:29" x14ac:dyDescent="0.25">
      <c r="A10075" s="61" t="s">
        <v>413</v>
      </c>
      <c r="B10075" s="61" t="s">
        <v>414</v>
      </c>
      <c r="C10075" s="62">
        <v>2008</v>
      </c>
      <c r="D10075" s="61" t="s">
        <v>89</v>
      </c>
      <c r="E10075" s="62">
        <v>52</v>
      </c>
      <c r="F10075" s="62">
        <v>205651</v>
      </c>
      <c r="G10075" s="62">
        <v>31279</v>
      </c>
      <c r="H10075" s="62">
        <v>50.13</v>
      </c>
      <c r="I10075" s="62">
        <v>3954.83</v>
      </c>
      <c r="J10075" s="62">
        <v>191255.43</v>
      </c>
      <c r="K10075" s="62">
        <v>31111</v>
      </c>
      <c r="L10075" s="62">
        <v>25449</v>
      </c>
      <c r="M10075" s="62">
        <v>40.78</v>
      </c>
      <c r="N10075" s="63"/>
      <c r="O10075" s="63"/>
      <c r="P10075" s="63"/>
      <c r="Q10075" s="63"/>
      <c r="R10075" s="63"/>
      <c r="S10075" s="63"/>
      <c r="T10075" s="63"/>
      <c r="U10075" s="63"/>
      <c r="V10075" s="63"/>
      <c r="W10075" s="63"/>
      <c r="X10075" s="63"/>
      <c r="Y10075" s="63"/>
      <c r="Z10075" s="62">
        <v>209680</v>
      </c>
      <c r="AA10075" s="62">
        <v>19993</v>
      </c>
      <c r="AB10075" s="62">
        <v>32.04</v>
      </c>
      <c r="AC10075" s="62">
        <v>4032.31</v>
      </c>
    </row>
    <row r="10076" spans="1:29" x14ac:dyDescent="0.25">
      <c r="A10076" s="61" t="s">
        <v>552</v>
      </c>
      <c r="B10076" s="61" t="s">
        <v>553</v>
      </c>
      <c r="C10076" s="62">
        <v>2016</v>
      </c>
      <c r="D10076" s="61" t="s">
        <v>75</v>
      </c>
      <c r="E10076" s="62">
        <v>7</v>
      </c>
      <c r="F10076" s="62">
        <v>398</v>
      </c>
      <c r="G10076" s="62">
        <v>84</v>
      </c>
      <c r="H10076" s="62">
        <v>1</v>
      </c>
      <c r="I10076" s="62">
        <v>56.86</v>
      </c>
      <c r="J10076" s="62">
        <v>370.14</v>
      </c>
      <c r="K10076" s="62">
        <v>0</v>
      </c>
      <c r="L10076" s="63"/>
      <c r="M10076" s="63"/>
      <c r="N10076" s="63"/>
      <c r="O10076" s="63"/>
      <c r="P10076" s="63"/>
      <c r="Q10076" s="63"/>
      <c r="R10076" s="63"/>
      <c r="S10076" s="63"/>
      <c r="T10076" s="63"/>
      <c r="U10076" s="63"/>
      <c r="V10076" s="63"/>
      <c r="W10076" s="63"/>
      <c r="X10076" s="63"/>
      <c r="Y10076" s="63"/>
      <c r="Z10076" s="62">
        <v>547</v>
      </c>
      <c r="AA10076" s="62">
        <v>7674</v>
      </c>
      <c r="AB10076" s="62">
        <v>91.36</v>
      </c>
      <c r="AC10076" s="62">
        <v>78.14</v>
      </c>
    </row>
    <row r="10077" spans="1:29" ht="30" x14ac:dyDescent="0.25">
      <c r="A10077" s="61" t="s">
        <v>206</v>
      </c>
      <c r="B10077" s="61" t="s">
        <v>207</v>
      </c>
      <c r="C10077" s="62">
        <v>2012</v>
      </c>
      <c r="D10077" s="61" t="s">
        <v>99</v>
      </c>
      <c r="E10077" s="62">
        <v>60</v>
      </c>
      <c r="F10077" s="62">
        <v>149690</v>
      </c>
      <c r="G10077" s="62">
        <v>14980</v>
      </c>
      <c r="H10077" s="62">
        <v>20.81</v>
      </c>
      <c r="I10077" s="62">
        <v>2494.83</v>
      </c>
      <c r="J10077" s="62">
        <v>139211.70000000001</v>
      </c>
      <c r="K10077" s="62">
        <v>11620.76</v>
      </c>
      <c r="L10077" s="62">
        <v>14337</v>
      </c>
      <c r="M10077" s="62">
        <v>19.91</v>
      </c>
      <c r="N10077" s="63"/>
      <c r="O10077" s="63"/>
      <c r="P10077" s="63"/>
      <c r="Q10077" s="63"/>
      <c r="R10077" s="63"/>
      <c r="S10077" s="63"/>
      <c r="T10077" s="63"/>
      <c r="U10077" s="63"/>
      <c r="V10077" s="63"/>
      <c r="W10077" s="63"/>
      <c r="X10077" s="63"/>
      <c r="Y10077" s="63"/>
      <c r="Z10077" s="62">
        <v>0</v>
      </c>
      <c r="AA10077" s="63"/>
      <c r="AB10077" s="63"/>
      <c r="AC10077" s="62">
        <v>0</v>
      </c>
    </row>
    <row r="10078" spans="1:29" x14ac:dyDescent="0.25">
      <c r="A10078" s="61" t="s">
        <v>144</v>
      </c>
      <c r="B10078" s="61" t="s">
        <v>145</v>
      </c>
      <c r="C10078" s="62">
        <v>2018</v>
      </c>
      <c r="D10078" s="61" t="s">
        <v>78</v>
      </c>
      <c r="E10078" s="62">
        <v>72</v>
      </c>
      <c r="F10078" s="62">
        <v>447510</v>
      </c>
      <c r="G10078" s="62">
        <v>72397</v>
      </c>
      <c r="H10078" s="62">
        <v>83.79</v>
      </c>
      <c r="I10078" s="62">
        <v>6215.42</v>
      </c>
      <c r="J10078" s="62">
        <v>416184.3</v>
      </c>
      <c r="K10078" s="62">
        <v>0</v>
      </c>
      <c r="L10078" s="62">
        <v>0</v>
      </c>
      <c r="M10078" s="62">
        <v>0</v>
      </c>
      <c r="N10078" s="62">
        <v>0</v>
      </c>
      <c r="O10078" s="62">
        <v>0</v>
      </c>
      <c r="P10078" s="63"/>
      <c r="Q10078" s="63"/>
      <c r="R10078" s="63"/>
      <c r="S10078" s="63"/>
      <c r="T10078" s="63"/>
      <c r="U10078" s="63"/>
      <c r="V10078" s="63"/>
      <c r="W10078" s="63"/>
      <c r="X10078" s="63"/>
      <c r="Y10078" s="63"/>
      <c r="Z10078" s="62">
        <v>1353</v>
      </c>
      <c r="AA10078" s="62">
        <v>23654</v>
      </c>
      <c r="AB10078" s="62">
        <v>27.38</v>
      </c>
      <c r="AC10078" s="62">
        <v>18.79</v>
      </c>
    </row>
    <row r="10079" spans="1:29" ht="30" x14ac:dyDescent="0.25">
      <c r="A10079" s="61" t="s">
        <v>138</v>
      </c>
      <c r="B10079" s="61" t="s">
        <v>139</v>
      </c>
      <c r="C10079" s="62">
        <v>2015</v>
      </c>
      <c r="D10079" s="61" t="s">
        <v>78</v>
      </c>
      <c r="E10079" s="62">
        <v>40</v>
      </c>
      <c r="F10079" s="62">
        <v>200760</v>
      </c>
      <c r="G10079" s="62">
        <v>17681</v>
      </c>
      <c r="H10079" s="62">
        <v>36.840000000000003</v>
      </c>
      <c r="I10079" s="62">
        <v>5019</v>
      </c>
      <c r="J10079" s="62">
        <v>186706.8</v>
      </c>
      <c r="K10079" s="62">
        <v>30096.99</v>
      </c>
      <c r="L10079" s="62">
        <v>34838</v>
      </c>
      <c r="M10079" s="62">
        <v>72.58</v>
      </c>
      <c r="N10079" s="62">
        <v>752.42</v>
      </c>
      <c r="O10079" s="62">
        <v>362948.67</v>
      </c>
      <c r="P10079" s="63"/>
      <c r="Q10079" s="63"/>
      <c r="R10079" s="63"/>
      <c r="S10079" s="63"/>
      <c r="T10079" s="63"/>
      <c r="U10079" s="63"/>
      <c r="V10079" s="63"/>
      <c r="W10079" s="63"/>
      <c r="X10079" s="63"/>
      <c r="Y10079" s="63"/>
      <c r="Z10079" s="62">
        <v>124700</v>
      </c>
      <c r="AA10079" s="62">
        <v>14961</v>
      </c>
      <c r="AB10079" s="62">
        <v>31.17</v>
      </c>
      <c r="AC10079" s="62">
        <v>3117.5</v>
      </c>
    </row>
    <row r="10080" spans="1:29" x14ac:dyDescent="0.25">
      <c r="A10080" s="61" t="s">
        <v>113</v>
      </c>
      <c r="B10080" s="61" t="s">
        <v>114</v>
      </c>
      <c r="C10080" s="62">
        <v>2012</v>
      </c>
      <c r="D10080" s="61" t="s">
        <v>75</v>
      </c>
      <c r="E10080" s="62">
        <v>2</v>
      </c>
      <c r="F10080" s="63"/>
      <c r="G10080" s="63"/>
      <c r="H10080" s="63"/>
      <c r="I10080" s="63"/>
      <c r="J10080" s="63"/>
      <c r="K10080" s="62">
        <v>0</v>
      </c>
      <c r="L10080" s="63"/>
      <c r="M10080" s="63"/>
      <c r="N10080" s="63"/>
      <c r="O10080" s="63"/>
      <c r="P10080" s="63"/>
      <c r="Q10080" s="63"/>
      <c r="R10080" s="63"/>
      <c r="S10080" s="63"/>
      <c r="T10080" s="63"/>
      <c r="U10080" s="63"/>
      <c r="V10080" s="63"/>
      <c r="W10080" s="63"/>
      <c r="X10080" s="63"/>
      <c r="Y10080" s="63"/>
      <c r="Z10080" s="62">
        <v>17880</v>
      </c>
      <c r="AA10080" s="62">
        <v>1936</v>
      </c>
      <c r="AB10080" s="62">
        <v>80.67</v>
      </c>
      <c r="AC10080" s="62">
        <v>8940</v>
      </c>
    </row>
    <row r="10081" spans="1:29" ht="30" x14ac:dyDescent="0.25">
      <c r="A10081" s="61" t="s">
        <v>171</v>
      </c>
      <c r="B10081" s="61" t="s">
        <v>172</v>
      </c>
      <c r="C10081" s="62">
        <v>2014</v>
      </c>
      <c r="D10081" s="61" t="s">
        <v>86</v>
      </c>
      <c r="E10081" s="62">
        <v>80</v>
      </c>
      <c r="F10081" s="62">
        <v>25679</v>
      </c>
      <c r="G10081" s="62">
        <v>5535</v>
      </c>
      <c r="H10081" s="62">
        <v>5.77</v>
      </c>
      <c r="I10081" s="62">
        <v>320.99</v>
      </c>
      <c r="J10081" s="62">
        <v>23881.47</v>
      </c>
      <c r="K10081" s="62">
        <v>671.19</v>
      </c>
      <c r="L10081" s="62">
        <v>1209</v>
      </c>
      <c r="M10081" s="62">
        <v>1.26</v>
      </c>
      <c r="N10081" s="62">
        <v>8.39</v>
      </c>
      <c r="O10081" s="62">
        <v>8094.12</v>
      </c>
      <c r="P10081" s="63"/>
      <c r="Q10081" s="63"/>
      <c r="R10081" s="63"/>
      <c r="S10081" s="63"/>
      <c r="T10081" s="63"/>
      <c r="U10081" s="63"/>
      <c r="V10081" s="63"/>
      <c r="W10081" s="63"/>
      <c r="X10081" s="63"/>
      <c r="Y10081" s="63"/>
      <c r="Z10081" s="62">
        <v>14440</v>
      </c>
      <c r="AA10081" s="62">
        <v>82779</v>
      </c>
      <c r="AB10081" s="62">
        <v>86.23</v>
      </c>
      <c r="AC10081" s="62">
        <v>180.5</v>
      </c>
    </row>
    <row r="10082" spans="1:29" x14ac:dyDescent="0.25">
      <c r="A10082" s="61" t="s">
        <v>184</v>
      </c>
      <c r="B10082" s="61" t="s">
        <v>185</v>
      </c>
      <c r="C10082" s="62">
        <v>2006</v>
      </c>
      <c r="D10082" s="61" t="s">
        <v>89</v>
      </c>
      <c r="E10082" s="62">
        <v>48</v>
      </c>
      <c r="F10082" s="62">
        <v>234883</v>
      </c>
      <c r="G10082" s="62">
        <v>35806</v>
      </c>
      <c r="H10082" s="62">
        <v>62.16</v>
      </c>
      <c r="I10082" s="62">
        <v>4893.3999999999996</v>
      </c>
      <c r="J10082" s="62">
        <v>218441.19</v>
      </c>
      <c r="K10082" s="62">
        <v>0</v>
      </c>
      <c r="L10082" s="63"/>
      <c r="M10082" s="63"/>
      <c r="N10082" s="63"/>
      <c r="O10082" s="63"/>
      <c r="P10082" s="63"/>
      <c r="Q10082" s="63"/>
      <c r="R10082" s="63"/>
      <c r="S10082" s="63"/>
      <c r="T10082" s="63"/>
      <c r="U10082" s="62">
        <v>14755</v>
      </c>
      <c r="V10082" s="62">
        <v>31517</v>
      </c>
      <c r="W10082" s="62">
        <v>54.72</v>
      </c>
      <c r="X10082" s="62">
        <v>307</v>
      </c>
      <c r="Y10082" s="62">
        <v>330275.92</v>
      </c>
      <c r="Z10082" s="62">
        <v>2589.4</v>
      </c>
      <c r="AA10082" s="62">
        <v>11498</v>
      </c>
      <c r="AB10082" s="62">
        <v>19.96</v>
      </c>
      <c r="AC10082" s="62">
        <v>53.95</v>
      </c>
    </row>
    <row r="10083" spans="1:29" ht="30" x14ac:dyDescent="0.25">
      <c r="A10083" s="61" t="s">
        <v>245</v>
      </c>
      <c r="B10083" s="61" t="s">
        <v>246</v>
      </c>
      <c r="C10083" s="62">
        <v>2016</v>
      </c>
      <c r="D10083" s="61" t="s">
        <v>89</v>
      </c>
      <c r="E10083" s="62">
        <v>58</v>
      </c>
      <c r="F10083" s="62">
        <v>445626</v>
      </c>
      <c r="G10083" s="62">
        <v>62645</v>
      </c>
      <c r="H10083" s="62">
        <v>90.01</v>
      </c>
      <c r="I10083" s="62">
        <v>7683.21</v>
      </c>
      <c r="J10083" s="62">
        <v>414432.18</v>
      </c>
      <c r="K10083" s="62">
        <v>0</v>
      </c>
      <c r="L10083" s="63"/>
      <c r="M10083" s="63"/>
      <c r="N10083" s="63"/>
      <c r="O10083" s="63"/>
      <c r="P10083" s="63"/>
      <c r="Q10083" s="63"/>
      <c r="R10083" s="63"/>
      <c r="S10083" s="63"/>
      <c r="T10083" s="63"/>
      <c r="U10083" s="63"/>
      <c r="V10083" s="63"/>
      <c r="W10083" s="63"/>
      <c r="X10083" s="63"/>
      <c r="Y10083" s="63"/>
      <c r="Z10083" s="62">
        <v>148000</v>
      </c>
      <c r="AA10083" s="62">
        <v>20111</v>
      </c>
      <c r="AB10083" s="62">
        <v>28.9</v>
      </c>
      <c r="AC10083" s="62">
        <v>2551.7199999999998</v>
      </c>
    </row>
    <row r="10084" spans="1:29" ht="30" x14ac:dyDescent="0.25">
      <c r="A10084" s="61" t="s">
        <v>188</v>
      </c>
      <c r="B10084" s="61" t="s">
        <v>189</v>
      </c>
      <c r="C10084" s="62">
        <v>2015</v>
      </c>
      <c r="D10084" s="61" t="s">
        <v>86</v>
      </c>
      <c r="E10084" s="62">
        <v>100</v>
      </c>
      <c r="F10084" s="62">
        <v>519640</v>
      </c>
      <c r="G10084" s="62">
        <v>74656</v>
      </c>
      <c r="H10084" s="62">
        <v>62.21</v>
      </c>
      <c r="I10084" s="62">
        <v>5196.3999999999996</v>
      </c>
      <c r="J10084" s="62">
        <v>483265.2</v>
      </c>
      <c r="K10084" s="62">
        <v>72652.759999999995</v>
      </c>
      <c r="L10084" s="62">
        <v>97095</v>
      </c>
      <c r="M10084" s="62">
        <v>80.91</v>
      </c>
      <c r="N10084" s="62">
        <v>726.53</v>
      </c>
      <c r="O10084" s="62">
        <v>876141.48</v>
      </c>
      <c r="P10084" s="63"/>
      <c r="Q10084" s="63"/>
      <c r="R10084" s="63"/>
      <c r="S10084" s="63"/>
      <c r="T10084" s="63"/>
      <c r="U10084" s="63"/>
      <c r="V10084" s="63"/>
      <c r="W10084" s="63"/>
      <c r="X10084" s="63"/>
      <c r="Y10084" s="63"/>
      <c r="Z10084" s="62">
        <v>9227</v>
      </c>
      <c r="AA10084" s="62">
        <v>60912</v>
      </c>
      <c r="AB10084" s="62">
        <v>50.76</v>
      </c>
      <c r="AC10084" s="62">
        <v>92.27</v>
      </c>
    </row>
    <row r="10085" spans="1:29" ht="30" x14ac:dyDescent="0.25">
      <c r="A10085" s="61" t="s">
        <v>142</v>
      </c>
      <c r="B10085" s="61" t="s">
        <v>143</v>
      </c>
      <c r="C10085" s="62">
        <v>2006</v>
      </c>
      <c r="D10085" s="61" t="s">
        <v>72</v>
      </c>
      <c r="E10085" s="62">
        <v>144</v>
      </c>
      <c r="F10085" s="62">
        <v>1727666</v>
      </c>
      <c r="G10085" s="62">
        <v>206270</v>
      </c>
      <c r="H10085" s="62">
        <v>119.37</v>
      </c>
      <c r="I10085" s="62">
        <v>11997.68</v>
      </c>
      <c r="J10085" s="62">
        <v>1606729.38</v>
      </c>
      <c r="K10085" s="62">
        <v>0</v>
      </c>
      <c r="L10085" s="63"/>
      <c r="M10085" s="63"/>
      <c r="N10085" s="63"/>
      <c r="O10085" s="63"/>
      <c r="P10085" s="63"/>
      <c r="Q10085" s="63"/>
      <c r="R10085" s="63"/>
      <c r="S10085" s="63"/>
      <c r="T10085" s="63"/>
      <c r="U10085" s="63"/>
      <c r="V10085" s="63"/>
      <c r="W10085" s="63"/>
      <c r="X10085" s="63"/>
      <c r="Y10085" s="63"/>
      <c r="Z10085" s="62">
        <v>7984</v>
      </c>
      <c r="AA10085" s="62">
        <v>65425</v>
      </c>
      <c r="AB10085" s="62">
        <v>37.86</v>
      </c>
      <c r="AC10085" s="62">
        <v>55.44</v>
      </c>
    </row>
    <row r="10086" spans="1:29" x14ac:dyDescent="0.25">
      <c r="A10086" s="61" t="s">
        <v>79</v>
      </c>
      <c r="B10086" s="61" t="s">
        <v>80</v>
      </c>
      <c r="C10086" s="62">
        <v>2010</v>
      </c>
      <c r="D10086" s="61" t="s">
        <v>175</v>
      </c>
      <c r="E10086" s="62">
        <v>8</v>
      </c>
      <c r="F10086" s="62">
        <v>6003</v>
      </c>
      <c r="G10086" s="62">
        <v>877</v>
      </c>
      <c r="H10086" s="62">
        <v>9.14</v>
      </c>
      <c r="I10086" s="62">
        <v>750.38</v>
      </c>
      <c r="J10086" s="62">
        <v>5582.79</v>
      </c>
      <c r="K10086" s="62">
        <v>0</v>
      </c>
      <c r="L10086" s="63"/>
      <c r="M10086" s="63"/>
      <c r="N10086" s="63"/>
      <c r="O10086" s="63"/>
      <c r="P10086" s="63"/>
      <c r="Q10086" s="63"/>
      <c r="R10086" s="63"/>
      <c r="S10086" s="63"/>
      <c r="T10086" s="63"/>
      <c r="U10086" s="63"/>
      <c r="V10086" s="63"/>
      <c r="W10086" s="63"/>
      <c r="X10086" s="63"/>
      <c r="Y10086" s="63"/>
      <c r="Z10086" s="62">
        <v>78585</v>
      </c>
      <c r="AA10086" s="62">
        <v>3839</v>
      </c>
      <c r="AB10086" s="62">
        <v>39.99</v>
      </c>
      <c r="AC10086" s="62">
        <v>9823.1299999999992</v>
      </c>
    </row>
    <row r="10087" spans="1:29" ht="30" x14ac:dyDescent="0.25">
      <c r="A10087" s="61" t="s">
        <v>237</v>
      </c>
      <c r="B10087" s="61" t="s">
        <v>238</v>
      </c>
      <c r="C10087" s="62">
        <v>2017</v>
      </c>
      <c r="D10087" s="61" t="s">
        <v>150</v>
      </c>
      <c r="E10087" s="62">
        <v>10</v>
      </c>
      <c r="F10087" s="62">
        <v>305</v>
      </c>
      <c r="G10087" s="62">
        <v>85</v>
      </c>
      <c r="H10087" s="62">
        <v>0.71</v>
      </c>
      <c r="I10087" s="62">
        <v>30.5</v>
      </c>
      <c r="J10087" s="62">
        <v>283.64999999999998</v>
      </c>
      <c r="K10087" s="62">
        <v>6617.85</v>
      </c>
      <c r="L10087" s="62">
        <v>9500</v>
      </c>
      <c r="M10087" s="62">
        <v>79.17</v>
      </c>
      <c r="N10087" s="62">
        <v>661.78</v>
      </c>
      <c r="O10087" s="62">
        <v>79806.600000000006</v>
      </c>
      <c r="P10087" s="63"/>
      <c r="Q10087" s="63"/>
      <c r="R10087" s="63"/>
      <c r="S10087" s="63"/>
      <c r="T10087" s="63"/>
      <c r="U10087" s="63"/>
      <c r="V10087" s="63"/>
      <c r="W10087" s="63"/>
      <c r="X10087" s="63"/>
      <c r="Y10087" s="63"/>
      <c r="Z10087" s="62">
        <v>91523</v>
      </c>
      <c r="AA10087" s="62">
        <v>7389</v>
      </c>
      <c r="AB10087" s="62">
        <v>61.58</v>
      </c>
      <c r="AC10087" s="62">
        <v>9152.2999999999993</v>
      </c>
    </row>
    <row r="10088" spans="1:29" ht="30" x14ac:dyDescent="0.25">
      <c r="A10088" s="61" t="s">
        <v>216</v>
      </c>
      <c r="B10088" s="61" t="s">
        <v>217</v>
      </c>
      <c r="C10088" s="62">
        <v>2003</v>
      </c>
      <c r="D10088" s="61" t="s">
        <v>135</v>
      </c>
      <c r="E10088" s="62">
        <v>114</v>
      </c>
      <c r="F10088" s="62">
        <v>390719</v>
      </c>
      <c r="G10088" s="62">
        <v>52213</v>
      </c>
      <c r="H10088" s="62">
        <v>38.17</v>
      </c>
      <c r="I10088" s="62">
        <v>3427.36</v>
      </c>
      <c r="J10088" s="62">
        <v>363368.67</v>
      </c>
      <c r="K10088" s="62">
        <v>25225.99</v>
      </c>
      <c r="L10088" s="62">
        <v>28625</v>
      </c>
      <c r="M10088" s="62">
        <v>20.92</v>
      </c>
      <c r="N10088" s="63"/>
      <c r="O10088" s="63"/>
      <c r="P10088" s="63"/>
      <c r="Q10088" s="63"/>
      <c r="R10088" s="63"/>
      <c r="S10088" s="63"/>
      <c r="T10088" s="63"/>
      <c r="U10088" s="63"/>
      <c r="V10088" s="63"/>
      <c r="W10088" s="63"/>
      <c r="X10088" s="63"/>
      <c r="Y10088" s="63"/>
      <c r="Z10088" s="62">
        <v>5490</v>
      </c>
      <c r="AA10088" s="62">
        <v>47230</v>
      </c>
      <c r="AB10088" s="62">
        <v>34.520000000000003</v>
      </c>
      <c r="AC10088" s="62">
        <v>48.16</v>
      </c>
    </row>
    <row r="10089" spans="1:29" ht="30" x14ac:dyDescent="0.25">
      <c r="A10089" s="61" t="s">
        <v>124</v>
      </c>
      <c r="B10089" s="61" t="s">
        <v>125</v>
      </c>
      <c r="C10089" s="62">
        <v>2008</v>
      </c>
      <c r="D10089" s="61" t="s">
        <v>72</v>
      </c>
      <c r="E10089" s="62">
        <v>48</v>
      </c>
      <c r="F10089" s="62">
        <v>143216</v>
      </c>
      <c r="G10089" s="62">
        <v>18148</v>
      </c>
      <c r="H10089" s="62">
        <v>31.51</v>
      </c>
      <c r="I10089" s="62">
        <v>2983.67</v>
      </c>
      <c r="J10089" s="62">
        <v>133190.88</v>
      </c>
      <c r="K10089" s="62">
        <v>23139.67</v>
      </c>
      <c r="L10089" s="62">
        <v>36164</v>
      </c>
      <c r="M10089" s="62">
        <v>62.78</v>
      </c>
      <c r="N10089" s="62">
        <v>482.08</v>
      </c>
      <c r="O10089" s="62">
        <v>279048.23</v>
      </c>
      <c r="P10089" s="63"/>
      <c r="Q10089" s="63"/>
      <c r="R10089" s="63"/>
      <c r="S10089" s="63"/>
      <c r="T10089" s="63"/>
      <c r="U10089" s="63"/>
      <c r="V10089" s="63"/>
      <c r="W10089" s="63"/>
      <c r="X10089" s="63"/>
      <c r="Y10089" s="63"/>
      <c r="Z10089" s="62">
        <v>166.89</v>
      </c>
      <c r="AA10089" s="62">
        <v>11986</v>
      </c>
      <c r="AB10089" s="62">
        <v>20.81</v>
      </c>
      <c r="AC10089" s="62">
        <v>3.48</v>
      </c>
    </row>
    <row r="10090" spans="1:29" ht="30" x14ac:dyDescent="0.25">
      <c r="A10090" s="61" t="s">
        <v>245</v>
      </c>
      <c r="B10090" s="61" t="s">
        <v>246</v>
      </c>
      <c r="C10090" s="62">
        <v>2005</v>
      </c>
      <c r="D10090" s="61" t="s">
        <v>72</v>
      </c>
      <c r="E10090" s="62">
        <v>17</v>
      </c>
      <c r="F10090" s="62">
        <v>150893</v>
      </c>
      <c r="G10090" s="62">
        <v>15820</v>
      </c>
      <c r="H10090" s="62">
        <v>77.55</v>
      </c>
      <c r="I10090" s="62">
        <v>8876.06</v>
      </c>
      <c r="J10090" s="62">
        <v>140330.49</v>
      </c>
      <c r="K10090" s="62">
        <v>0</v>
      </c>
      <c r="L10090" s="63"/>
      <c r="M10090" s="63"/>
      <c r="N10090" s="63"/>
      <c r="O10090" s="63"/>
      <c r="P10090" s="63"/>
      <c r="Q10090" s="63"/>
      <c r="R10090" s="63"/>
      <c r="S10090" s="63"/>
      <c r="T10090" s="63"/>
      <c r="U10090" s="62">
        <v>2721</v>
      </c>
      <c r="V10090" s="62">
        <v>4907</v>
      </c>
      <c r="W10090" s="62">
        <v>24.05</v>
      </c>
      <c r="X10090" s="62">
        <v>160</v>
      </c>
      <c r="Y10090" s="62">
        <v>60906.86</v>
      </c>
      <c r="Z10090" s="62">
        <v>2400</v>
      </c>
      <c r="AA10090" s="62">
        <v>198</v>
      </c>
      <c r="AB10090" s="62">
        <v>0.97</v>
      </c>
      <c r="AC10090" s="62">
        <v>141.18</v>
      </c>
    </row>
    <row r="10091" spans="1:29" x14ac:dyDescent="0.25">
      <c r="A10091" s="61" t="s">
        <v>84</v>
      </c>
      <c r="B10091" s="61" t="s">
        <v>85</v>
      </c>
      <c r="C10091" s="62">
        <v>2018</v>
      </c>
      <c r="D10091" s="61" t="s">
        <v>78</v>
      </c>
      <c r="E10091" s="62">
        <v>25</v>
      </c>
      <c r="F10091" s="62">
        <v>70339</v>
      </c>
      <c r="G10091" s="62">
        <v>12743</v>
      </c>
      <c r="H10091" s="62">
        <v>42.48</v>
      </c>
      <c r="I10091" s="62">
        <v>2813.56</v>
      </c>
      <c r="J10091" s="62">
        <v>65415.27</v>
      </c>
      <c r="K10091" s="62">
        <v>10020.370000000001</v>
      </c>
      <c r="L10091" s="62">
        <v>4967</v>
      </c>
      <c r="M10091" s="62">
        <v>16.559999999999999</v>
      </c>
      <c r="N10091" s="62">
        <v>400.81</v>
      </c>
      <c r="O10091" s="62">
        <v>120838.63</v>
      </c>
      <c r="P10091" s="63"/>
      <c r="Q10091" s="63"/>
      <c r="R10091" s="63"/>
      <c r="S10091" s="63"/>
      <c r="T10091" s="63"/>
      <c r="U10091" s="63"/>
      <c r="V10091" s="63"/>
      <c r="W10091" s="63"/>
      <c r="X10091" s="63"/>
      <c r="Y10091" s="63"/>
      <c r="Z10091" s="62">
        <v>518</v>
      </c>
      <c r="AA10091" s="62">
        <v>2818</v>
      </c>
      <c r="AB10091" s="62">
        <v>9.39</v>
      </c>
      <c r="AC10091" s="62">
        <v>20.72</v>
      </c>
    </row>
    <row r="10092" spans="1:29" ht="30" x14ac:dyDescent="0.25">
      <c r="A10092" s="61" t="s">
        <v>188</v>
      </c>
      <c r="B10092" s="61" t="s">
        <v>189</v>
      </c>
      <c r="C10092" s="62">
        <v>2011</v>
      </c>
      <c r="D10092" s="61" t="s">
        <v>298</v>
      </c>
      <c r="E10092" s="62">
        <v>9</v>
      </c>
      <c r="F10092" s="62">
        <v>35756</v>
      </c>
      <c r="G10092" s="62">
        <v>8043</v>
      </c>
      <c r="H10092" s="62">
        <v>74.47</v>
      </c>
      <c r="I10092" s="62">
        <v>3972.89</v>
      </c>
      <c r="J10092" s="62">
        <v>33253.08</v>
      </c>
      <c r="K10092" s="62">
        <v>5119.3</v>
      </c>
      <c r="L10092" s="62">
        <v>9906</v>
      </c>
      <c r="M10092" s="62">
        <v>91.72</v>
      </c>
      <c r="N10092" s="62">
        <v>568.80999999999995</v>
      </c>
      <c r="O10092" s="62">
        <v>61735.19</v>
      </c>
      <c r="P10092" s="63"/>
      <c r="Q10092" s="63"/>
      <c r="R10092" s="63"/>
      <c r="S10092" s="63"/>
      <c r="T10092" s="63"/>
      <c r="U10092" s="63"/>
      <c r="V10092" s="63"/>
      <c r="W10092" s="63"/>
      <c r="X10092" s="63"/>
      <c r="Y10092" s="63"/>
      <c r="Z10092" s="62">
        <v>773</v>
      </c>
      <c r="AA10092" s="62">
        <v>4982</v>
      </c>
      <c r="AB10092" s="62">
        <v>46.13</v>
      </c>
      <c r="AC10092" s="62">
        <v>85.89</v>
      </c>
    </row>
    <row r="10093" spans="1:29" x14ac:dyDescent="0.25">
      <c r="A10093" s="61" t="s">
        <v>204</v>
      </c>
      <c r="B10093" s="61" t="s">
        <v>205</v>
      </c>
      <c r="C10093" s="62">
        <v>2007</v>
      </c>
      <c r="D10093" s="61" t="s">
        <v>89</v>
      </c>
      <c r="E10093" s="62">
        <v>100</v>
      </c>
      <c r="F10093" s="62">
        <v>1435800</v>
      </c>
      <c r="G10093" s="62">
        <v>159580</v>
      </c>
      <c r="H10093" s="62">
        <v>132.97999999999999</v>
      </c>
      <c r="I10093" s="62">
        <v>14358</v>
      </c>
      <c r="J10093" s="62">
        <v>1335294</v>
      </c>
      <c r="K10093" s="62">
        <v>0</v>
      </c>
      <c r="L10093" s="63"/>
      <c r="M10093" s="63"/>
      <c r="N10093" s="63"/>
      <c r="O10093" s="63"/>
      <c r="P10093" s="63"/>
      <c r="Q10093" s="63"/>
      <c r="R10093" s="63"/>
      <c r="S10093" s="63"/>
      <c r="T10093" s="63"/>
      <c r="U10093" s="63"/>
      <c r="V10093" s="63"/>
      <c r="W10093" s="63"/>
      <c r="X10093" s="63"/>
      <c r="Y10093" s="63"/>
      <c r="Z10093" s="62">
        <v>650912</v>
      </c>
      <c r="AA10093" s="62">
        <v>74381</v>
      </c>
      <c r="AB10093" s="62">
        <v>61.98</v>
      </c>
      <c r="AC10093" s="62">
        <v>6509.12</v>
      </c>
    </row>
    <row r="10094" spans="1:29" x14ac:dyDescent="0.25">
      <c r="A10094" s="61" t="s">
        <v>210</v>
      </c>
      <c r="B10094" s="61" t="s">
        <v>211</v>
      </c>
      <c r="C10094" s="62">
        <v>2013</v>
      </c>
      <c r="D10094" s="61" t="s">
        <v>99</v>
      </c>
      <c r="E10094" s="62">
        <v>209</v>
      </c>
      <c r="F10094" s="62">
        <v>2442228</v>
      </c>
      <c r="G10094" s="62">
        <v>419984</v>
      </c>
      <c r="H10094" s="62">
        <v>167.46</v>
      </c>
      <c r="I10094" s="62">
        <v>11685.3</v>
      </c>
      <c r="J10094" s="62">
        <v>2271272.04</v>
      </c>
      <c r="K10094" s="62">
        <v>0</v>
      </c>
      <c r="L10094" s="63"/>
      <c r="M10094" s="63"/>
      <c r="N10094" s="63"/>
      <c r="O10094" s="63"/>
      <c r="P10094" s="63"/>
      <c r="Q10094" s="63"/>
      <c r="R10094" s="63"/>
      <c r="S10094" s="63"/>
      <c r="T10094" s="63"/>
      <c r="U10094" s="63"/>
      <c r="V10094" s="63"/>
      <c r="W10094" s="63"/>
      <c r="X10094" s="63"/>
      <c r="Y10094" s="63"/>
      <c r="Z10094" s="62">
        <v>1369570</v>
      </c>
      <c r="AA10094" s="62">
        <v>218793</v>
      </c>
      <c r="AB10094" s="62">
        <v>87.24</v>
      </c>
      <c r="AC10094" s="62">
        <v>6552.97</v>
      </c>
    </row>
    <row r="10095" spans="1:29" ht="30" x14ac:dyDescent="0.25">
      <c r="A10095" s="61" t="s">
        <v>365</v>
      </c>
      <c r="B10095" s="61" t="s">
        <v>366</v>
      </c>
      <c r="C10095" s="62">
        <v>2005</v>
      </c>
      <c r="D10095" s="61" t="s">
        <v>86</v>
      </c>
      <c r="E10095" s="62">
        <v>42</v>
      </c>
      <c r="F10095" s="62">
        <v>12649</v>
      </c>
      <c r="G10095" s="62">
        <v>2771</v>
      </c>
      <c r="H10095" s="62">
        <v>5.5</v>
      </c>
      <c r="I10095" s="62">
        <v>301.17</v>
      </c>
      <c r="J10095" s="62">
        <v>11763.57</v>
      </c>
      <c r="K10095" s="62">
        <v>1056.3399999999999</v>
      </c>
      <c r="L10095" s="62">
        <v>1752</v>
      </c>
      <c r="M10095" s="62">
        <v>3.48</v>
      </c>
      <c r="N10095" s="62">
        <v>25.15</v>
      </c>
      <c r="O10095" s="62">
        <v>12738.7</v>
      </c>
      <c r="P10095" s="63"/>
      <c r="Q10095" s="63"/>
      <c r="R10095" s="63"/>
      <c r="S10095" s="63"/>
      <c r="T10095" s="63"/>
      <c r="U10095" s="63"/>
      <c r="V10095" s="63"/>
      <c r="W10095" s="63"/>
      <c r="X10095" s="63"/>
      <c r="Y10095" s="63"/>
      <c r="Z10095" s="62">
        <v>238680</v>
      </c>
      <c r="AA10095" s="62">
        <v>14767</v>
      </c>
      <c r="AB10095" s="62">
        <v>29.3</v>
      </c>
      <c r="AC10095" s="62">
        <v>5682.86</v>
      </c>
    </row>
    <row r="10096" spans="1:29" x14ac:dyDescent="0.25">
      <c r="A10096" s="61" t="s">
        <v>212</v>
      </c>
      <c r="B10096" s="61" t="s">
        <v>213</v>
      </c>
      <c r="C10096" s="62">
        <v>2009</v>
      </c>
      <c r="D10096" s="61" t="s">
        <v>89</v>
      </c>
      <c r="E10096" s="62">
        <v>80</v>
      </c>
      <c r="F10096" s="62">
        <v>792320</v>
      </c>
      <c r="G10096" s="62">
        <v>94081</v>
      </c>
      <c r="H10096" s="62">
        <v>98</v>
      </c>
      <c r="I10096" s="62">
        <v>9904</v>
      </c>
      <c r="J10096" s="62">
        <v>736857.59999999998</v>
      </c>
      <c r="K10096" s="62">
        <v>0</v>
      </c>
      <c r="L10096" s="63"/>
      <c r="M10096" s="63"/>
      <c r="N10096" s="63"/>
      <c r="O10096" s="63"/>
      <c r="P10096" s="63"/>
      <c r="Q10096" s="63"/>
      <c r="R10096" s="63"/>
      <c r="S10096" s="63"/>
      <c r="T10096" s="63"/>
      <c r="U10096" s="63"/>
      <c r="V10096" s="63"/>
      <c r="W10096" s="63"/>
      <c r="X10096" s="63"/>
      <c r="Y10096" s="63"/>
      <c r="Z10096" s="62">
        <v>204208</v>
      </c>
      <c r="AA10096" s="62">
        <v>18685</v>
      </c>
      <c r="AB10096" s="62">
        <v>19.46</v>
      </c>
      <c r="AC10096" s="62">
        <v>2552.6</v>
      </c>
    </row>
    <row r="10097" spans="1:29" ht="30" x14ac:dyDescent="0.25">
      <c r="A10097" s="61" t="s">
        <v>283</v>
      </c>
      <c r="B10097" s="61" t="s">
        <v>284</v>
      </c>
      <c r="C10097" s="62">
        <v>2017</v>
      </c>
      <c r="D10097" s="61" t="s">
        <v>89</v>
      </c>
      <c r="E10097" s="62">
        <v>110</v>
      </c>
      <c r="F10097" s="63"/>
      <c r="G10097" s="62">
        <v>0</v>
      </c>
      <c r="H10097" s="62">
        <v>0</v>
      </c>
      <c r="I10097" s="63"/>
      <c r="J10097" s="63"/>
      <c r="K10097" s="62">
        <v>0</v>
      </c>
      <c r="L10097" s="63"/>
      <c r="M10097" s="63"/>
      <c r="N10097" s="63"/>
      <c r="O10097" s="63"/>
      <c r="P10097" s="63"/>
      <c r="Q10097" s="63"/>
      <c r="R10097" s="63"/>
      <c r="S10097" s="63"/>
      <c r="T10097" s="63"/>
      <c r="U10097" s="63"/>
      <c r="V10097" s="63"/>
      <c r="W10097" s="63"/>
      <c r="X10097" s="63"/>
      <c r="Y10097" s="63"/>
      <c r="Z10097" s="62">
        <v>0</v>
      </c>
      <c r="AA10097" s="63"/>
      <c r="AB10097" s="63"/>
      <c r="AC10097" s="62">
        <v>0</v>
      </c>
    </row>
    <row r="10098" spans="1:29" ht="30" x14ac:dyDescent="0.25">
      <c r="A10098" s="61" t="s">
        <v>498</v>
      </c>
      <c r="B10098" s="61" t="s">
        <v>499</v>
      </c>
      <c r="C10098" s="62">
        <v>2016</v>
      </c>
      <c r="D10098" s="61" t="s">
        <v>150</v>
      </c>
      <c r="E10098" s="62">
        <v>6</v>
      </c>
      <c r="F10098" s="63"/>
      <c r="G10098" s="63"/>
      <c r="H10098" s="63"/>
      <c r="I10098" s="63"/>
      <c r="J10098" s="63"/>
      <c r="K10098" s="62">
        <v>0</v>
      </c>
      <c r="L10098" s="63"/>
      <c r="M10098" s="63"/>
      <c r="N10098" s="63"/>
      <c r="O10098" s="63"/>
      <c r="P10098" s="63"/>
      <c r="Q10098" s="63"/>
      <c r="R10098" s="63"/>
      <c r="S10098" s="63"/>
      <c r="T10098" s="63"/>
      <c r="U10098" s="63"/>
      <c r="V10098" s="63"/>
      <c r="W10098" s="63"/>
      <c r="X10098" s="63"/>
      <c r="Y10098" s="63"/>
      <c r="Z10098" s="62">
        <v>0</v>
      </c>
      <c r="AA10098" s="63"/>
      <c r="AB10098" s="63"/>
      <c r="AC10098" s="62">
        <v>0</v>
      </c>
    </row>
    <row r="10099" spans="1:29" x14ac:dyDescent="0.25">
      <c r="A10099" s="61" t="s">
        <v>512</v>
      </c>
      <c r="B10099" s="61" t="s">
        <v>513</v>
      </c>
      <c r="C10099" s="62">
        <v>2007</v>
      </c>
      <c r="D10099" s="61" t="s">
        <v>78</v>
      </c>
      <c r="E10099" s="62">
        <v>40</v>
      </c>
      <c r="F10099" s="62">
        <v>357680</v>
      </c>
      <c r="G10099" s="62">
        <v>55927</v>
      </c>
      <c r="H10099" s="62">
        <v>116.51</v>
      </c>
      <c r="I10099" s="62">
        <v>8942</v>
      </c>
      <c r="J10099" s="62">
        <v>332642.40000000002</v>
      </c>
      <c r="K10099" s="62">
        <v>0</v>
      </c>
      <c r="L10099" s="63"/>
      <c r="M10099" s="63"/>
      <c r="N10099" s="63"/>
      <c r="O10099" s="63"/>
      <c r="P10099" s="63"/>
      <c r="Q10099" s="63"/>
      <c r="R10099" s="63"/>
      <c r="S10099" s="63"/>
      <c r="T10099" s="63"/>
      <c r="U10099" s="63"/>
      <c r="V10099" s="63"/>
      <c r="W10099" s="63"/>
      <c r="X10099" s="63"/>
      <c r="Y10099" s="63"/>
      <c r="Z10099" s="62">
        <v>937.1</v>
      </c>
      <c r="AA10099" s="62">
        <v>3936</v>
      </c>
      <c r="AB10099" s="62">
        <v>8.1999999999999993</v>
      </c>
      <c r="AC10099" s="62">
        <v>23.43</v>
      </c>
    </row>
    <row r="10100" spans="1:29" ht="30" x14ac:dyDescent="0.25">
      <c r="A10100" s="61" t="s">
        <v>269</v>
      </c>
      <c r="B10100" s="61" t="s">
        <v>270</v>
      </c>
      <c r="C10100" s="62">
        <v>2009</v>
      </c>
      <c r="D10100" s="61" t="s">
        <v>226</v>
      </c>
      <c r="E10100" s="62">
        <v>59</v>
      </c>
      <c r="F10100" s="62">
        <v>657000</v>
      </c>
      <c r="G10100" s="62">
        <v>94292</v>
      </c>
      <c r="H10100" s="62">
        <v>133.18</v>
      </c>
      <c r="I10100" s="62">
        <v>11135.59</v>
      </c>
      <c r="J10100" s="62">
        <v>611010</v>
      </c>
      <c r="K10100" s="62">
        <v>3085.35</v>
      </c>
      <c r="L10100" s="62">
        <v>3569</v>
      </c>
      <c r="M10100" s="62">
        <v>5.04</v>
      </c>
      <c r="N10100" s="62">
        <v>52.29</v>
      </c>
      <c r="O10100" s="62">
        <v>37207.21</v>
      </c>
      <c r="P10100" s="63"/>
      <c r="Q10100" s="63"/>
      <c r="R10100" s="63"/>
      <c r="S10100" s="63"/>
      <c r="T10100" s="63"/>
      <c r="U10100" s="63"/>
      <c r="V10100" s="63"/>
      <c r="W10100" s="63"/>
      <c r="X10100" s="63"/>
      <c r="Y10100" s="63"/>
      <c r="Z10100" s="62">
        <v>164000</v>
      </c>
      <c r="AA10100" s="62">
        <v>6298</v>
      </c>
      <c r="AB10100" s="62">
        <v>8.9</v>
      </c>
      <c r="AC10100" s="62">
        <v>2779.66</v>
      </c>
    </row>
    <row r="10101" spans="1:29" ht="30" x14ac:dyDescent="0.25">
      <c r="A10101" s="61" t="s">
        <v>385</v>
      </c>
      <c r="B10101" s="61" t="s">
        <v>386</v>
      </c>
      <c r="C10101" s="62">
        <v>2014</v>
      </c>
      <c r="D10101" s="61" t="s">
        <v>99</v>
      </c>
      <c r="E10101" s="62">
        <v>32</v>
      </c>
      <c r="F10101" s="62">
        <v>24688</v>
      </c>
      <c r="G10101" s="62">
        <v>3751</v>
      </c>
      <c r="H10101" s="62">
        <v>9.77</v>
      </c>
      <c r="I10101" s="62">
        <v>771.5</v>
      </c>
      <c r="J10101" s="62">
        <v>22959.84</v>
      </c>
      <c r="K10101" s="62">
        <v>3136.34</v>
      </c>
      <c r="L10101" s="62">
        <v>4240</v>
      </c>
      <c r="M10101" s="62">
        <v>11.04</v>
      </c>
      <c r="N10101" s="62">
        <v>98.01</v>
      </c>
      <c r="O10101" s="62">
        <v>37822.080000000002</v>
      </c>
      <c r="P10101" s="63"/>
      <c r="Q10101" s="63"/>
      <c r="R10101" s="63"/>
      <c r="S10101" s="63"/>
      <c r="T10101" s="63"/>
      <c r="U10101" s="63"/>
      <c r="V10101" s="63"/>
      <c r="W10101" s="63"/>
      <c r="X10101" s="63"/>
      <c r="Y10101" s="63"/>
      <c r="Z10101" s="62">
        <v>0</v>
      </c>
      <c r="AA10101" s="63"/>
      <c r="AB10101" s="63"/>
      <c r="AC10101" s="62">
        <v>0</v>
      </c>
    </row>
    <row r="10102" spans="1:29" x14ac:dyDescent="0.25">
      <c r="A10102" s="61" t="s">
        <v>178</v>
      </c>
      <c r="B10102" s="61" t="s">
        <v>179</v>
      </c>
      <c r="C10102" s="62">
        <v>2018</v>
      </c>
      <c r="D10102" s="61" t="s">
        <v>89</v>
      </c>
      <c r="E10102" s="62">
        <v>72</v>
      </c>
      <c r="F10102" s="62">
        <v>124612</v>
      </c>
      <c r="G10102" s="62">
        <v>27742</v>
      </c>
      <c r="H10102" s="62">
        <v>32.11</v>
      </c>
      <c r="I10102" s="62">
        <v>1730.72</v>
      </c>
      <c r="J10102" s="62">
        <v>115889.16</v>
      </c>
      <c r="K10102" s="62">
        <v>16805.04</v>
      </c>
      <c r="L10102" s="62">
        <v>24767</v>
      </c>
      <c r="M10102" s="62">
        <v>28.67</v>
      </c>
      <c r="N10102" s="62">
        <v>233.4</v>
      </c>
      <c r="O10102" s="62">
        <v>202657.06</v>
      </c>
      <c r="P10102" s="63"/>
      <c r="Q10102" s="63"/>
      <c r="R10102" s="63"/>
      <c r="S10102" s="63"/>
      <c r="T10102" s="63"/>
      <c r="U10102" s="63"/>
      <c r="V10102" s="63"/>
      <c r="W10102" s="63"/>
      <c r="X10102" s="63"/>
      <c r="Y10102" s="63"/>
      <c r="Z10102" s="62">
        <v>1852</v>
      </c>
      <c r="AA10102" s="62">
        <v>15248</v>
      </c>
      <c r="AB10102" s="62">
        <v>17.649999999999999</v>
      </c>
      <c r="AC10102" s="62">
        <v>25.72</v>
      </c>
    </row>
    <row r="10103" spans="1:29" x14ac:dyDescent="0.25">
      <c r="A10103" s="61" t="s">
        <v>128</v>
      </c>
      <c r="B10103" s="61" t="s">
        <v>129</v>
      </c>
      <c r="C10103" s="62">
        <v>2008</v>
      </c>
      <c r="D10103" s="61" t="s">
        <v>75</v>
      </c>
      <c r="E10103" s="62">
        <v>10</v>
      </c>
      <c r="F10103" s="62">
        <v>11</v>
      </c>
      <c r="G10103" s="62">
        <v>105</v>
      </c>
      <c r="H10103" s="62">
        <v>0.88</v>
      </c>
      <c r="I10103" s="62">
        <v>1.1000000000000001</v>
      </c>
      <c r="J10103" s="62">
        <v>10.23</v>
      </c>
      <c r="K10103" s="62">
        <v>0</v>
      </c>
      <c r="L10103" s="63"/>
      <c r="M10103" s="63"/>
      <c r="N10103" s="63"/>
      <c r="O10103" s="63"/>
      <c r="P10103" s="63"/>
      <c r="Q10103" s="63"/>
      <c r="R10103" s="63"/>
      <c r="S10103" s="63"/>
      <c r="T10103" s="63"/>
      <c r="U10103" s="63"/>
      <c r="V10103" s="63"/>
      <c r="W10103" s="63"/>
      <c r="X10103" s="63"/>
      <c r="Y10103" s="63"/>
      <c r="Z10103" s="62">
        <v>1324</v>
      </c>
      <c r="AA10103" s="62">
        <v>3184</v>
      </c>
      <c r="AB10103" s="62">
        <v>26.53</v>
      </c>
      <c r="AC10103" s="62">
        <v>132.4</v>
      </c>
    </row>
    <row r="10104" spans="1:29" x14ac:dyDescent="0.25">
      <c r="A10104" s="61" t="s">
        <v>208</v>
      </c>
      <c r="B10104" s="61" t="s">
        <v>209</v>
      </c>
      <c r="C10104" s="62">
        <v>2012</v>
      </c>
      <c r="D10104" s="61" t="s">
        <v>78</v>
      </c>
      <c r="E10104" s="62">
        <v>63</v>
      </c>
      <c r="F10104" s="62">
        <v>409195</v>
      </c>
      <c r="G10104" s="62">
        <v>49879</v>
      </c>
      <c r="H10104" s="62">
        <v>65.98</v>
      </c>
      <c r="I10104" s="62">
        <v>6495.16</v>
      </c>
      <c r="J10104" s="62">
        <v>380551.35</v>
      </c>
      <c r="K10104" s="62">
        <v>9564</v>
      </c>
      <c r="L10104" s="62">
        <v>11811</v>
      </c>
      <c r="M10104" s="62">
        <v>15.62</v>
      </c>
      <c r="N10104" s="63"/>
      <c r="O10104" s="63"/>
      <c r="P10104" s="63"/>
      <c r="Q10104" s="63"/>
      <c r="R10104" s="63"/>
      <c r="S10104" s="63"/>
      <c r="T10104" s="63"/>
      <c r="U10104" s="63"/>
      <c r="V10104" s="63"/>
      <c r="W10104" s="63"/>
      <c r="X10104" s="63"/>
      <c r="Y10104" s="63"/>
      <c r="Z10104" s="62">
        <v>1780</v>
      </c>
      <c r="AA10104" s="62">
        <v>9317</v>
      </c>
      <c r="AB10104" s="62">
        <v>12.32</v>
      </c>
      <c r="AC10104" s="62">
        <v>28.25</v>
      </c>
    </row>
    <row r="10105" spans="1:29" ht="30" x14ac:dyDescent="0.25">
      <c r="A10105" s="61" t="s">
        <v>363</v>
      </c>
      <c r="B10105" s="61" t="s">
        <v>364</v>
      </c>
      <c r="C10105" s="62">
        <v>2017</v>
      </c>
      <c r="D10105" s="61" t="s">
        <v>78</v>
      </c>
      <c r="E10105" s="62">
        <v>56</v>
      </c>
      <c r="F10105" s="62">
        <v>420215</v>
      </c>
      <c r="G10105" s="62">
        <v>82047</v>
      </c>
      <c r="H10105" s="62">
        <v>122.09</v>
      </c>
      <c r="I10105" s="62">
        <v>7503.84</v>
      </c>
      <c r="J10105" s="62">
        <v>390799.95</v>
      </c>
      <c r="K10105" s="62">
        <v>0</v>
      </c>
      <c r="L10105" s="63"/>
      <c r="M10105" s="63"/>
      <c r="N10105" s="63"/>
      <c r="O10105" s="63"/>
      <c r="P10105" s="63"/>
      <c r="Q10105" s="63"/>
      <c r="R10105" s="63"/>
      <c r="S10105" s="63"/>
      <c r="T10105" s="63"/>
      <c r="U10105" s="63"/>
      <c r="V10105" s="63"/>
      <c r="W10105" s="63"/>
      <c r="X10105" s="63"/>
      <c r="Y10105" s="63"/>
      <c r="Z10105" s="62">
        <v>414.41</v>
      </c>
      <c r="AA10105" s="62">
        <v>1286</v>
      </c>
      <c r="AB10105" s="62">
        <v>1.91</v>
      </c>
      <c r="AC10105" s="62">
        <v>7.4</v>
      </c>
    </row>
    <row r="10106" spans="1:29" ht="30" x14ac:dyDescent="0.25">
      <c r="A10106" s="61" t="s">
        <v>367</v>
      </c>
      <c r="B10106" s="61" t="s">
        <v>368</v>
      </c>
      <c r="C10106" s="62">
        <v>2014</v>
      </c>
      <c r="D10106" s="61" t="s">
        <v>99</v>
      </c>
      <c r="E10106" s="62">
        <v>60</v>
      </c>
      <c r="F10106" s="62">
        <v>210552</v>
      </c>
      <c r="G10106" s="62">
        <v>32786</v>
      </c>
      <c r="H10106" s="62">
        <v>45.54</v>
      </c>
      <c r="I10106" s="62">
        <v>3509.2</v>
      </c>
      <c r="J10106" s="62">
        <v>195813.36</v>
      </c>
      <c r="K10106" s="62">
        <v>23700.29</v>
      </c>
      <c r="L10106" s="62">
        <v>23473</v>
      </c>
      <c r="M10106" s="62">
        <v>32.6</v>
      </c>
      <c r="N10106" s="63"/>
      <c r="O10106" s="63"/>
      <c r="P10106" s="63"/>
      <c r="Q10106" s="63"/>
      <c r="R10106" s="63"/>
      <c r="S10106" s="63"/>
      <c r="T10106" s="63"/>
      <c r="U10106" s="63"/>
      <c r="V10106" s="63"/>
      <c r="W10106" s="63"/>
      <c r="X10106" s="63"/>
      <c r="Y10106" s="63"/>
      <c r="Z10106" s="62">
        <v>65000</v>
      </c>
      <c r="AA10106" s="62">
        <v>7348</v>
      </c>
      <c r="AB10106" s="62">
        <v>10.210000000000001</v>
      </c>
      <c r="AC10106" s="62">
        <v>1083.33</v>
      </c>
    </row>
    <row r="10107" spans="1:29" x14ac:dyDescent="0.25">
      <c r="A10107" s="61" t="s">
        <v>155</v>
      </c>
      <c r="B10107" s="61" t="s">
        <v>156</v>
      </c>
      <c r="C10107" s="62">
        <v>2009</v>
      </c>
      <c r="D10107" s="61" t="s">
        <v>78</v>
      </c>
      <c r="E10107" s="62">
        <v>84</v>
      </c>
      <c r="F10107" s="62">
        <v>701400</v>
      </c>
      <c r="G10107" s="62">
        <v>146907</v>
      </c>
      <c r="H10107" s="62">
        <v>145.74</v>
      </c>
      <c r="I10107" s="62">
        <v>8350</v>
      </c>
      <c r="J10107" s="62">
        <v>652302</v>
      </c>
      <c r="K10107" s="62">
        <v>0</v>
      </c>
      <c r="L10107" s="63"/>
      <c r="M10107" s="63"/>
      <c r="N10107" s="63"/>
      <c r="O10107" s="63"/>
      <c r="P10107" s="63"/>
      <c r="Q10107" s="63"/>
      <c r="R10107" s="63"/>
      <c r="S10107" s="63"/>
      <c r="T10107" s="63"/>
      <c r="U10107" s="63"/>
      <c r="V10107" s="63"/>
      <c r="W10107" s="63"/>
      <c r="X10107" s="63"/>
      <c r="Y10107" s="63"/>
      <c r="Z10107" s="62">
        <v>157.4</v>
      </c>
      <c r="AA10107" s="62">
        <v>9855</v>
      </c>
      <c r="AB10107" s="62">
        <v>9.7799999999999994</v>
      </c>
      <c r="AC10107" s="62">
        <v>1.87</v>
      </c>
    </row>
    <row r="10108" spans="1:29" ht="30" x14ac:dyDescent="0.25">
      <c r="A10108" s="61" t="s">
        <v>87</v>
      </c>
      <c r="B10108" s="61" t="s">
        <v>88</v>
      </c>
      <c r="C10108" s="62">
        <v>2018</v>
      </c>
      <c r="D10108" s="61" t="s">
        <v>297</v>
      </c>
      <c r="E10108" s="62">
        <v>139</v>
      </c>
      <c r="F10108" s="62">
        <v>54727</v>
      </c>
      <c r="G10108" s="62">
        <v>13665</v>
      </c>
      <c r="H10108" s="62">
        <v>8.19</v>
      </c>
      <c r="I10108" s="62">
        <v>393.72</v>
      </c>
      <c r="J10108" s="62">
        <v>50896.11</v>
      </c>
      <c r="K10108" s="62">
        <v>106129</v>
      </c>
      <c r="L10108" s="62">
        <v>32865</v>
      </c>
      <c r="M10108" s="62">
        <v>19.7</v>
      </c>
      <c r="N10108" s="62">
        <v>763.52</v>
      </c>
      <c r="O10108" s="62">
        <v>1279841.46</v>
      </c>
      <c r="P10108" s="63"/>
      <c r="Q10108" s="63"/>
      <c r="R10108" s="63"/>
      <c r="S10108" s="63"/>
      <c r="T10108" s="63"/>
      <c r="U10108" s="63"/>
      <c r="V10108" s="63"/>
      <c r="W10108" s="63"/>
      <c r="X10108" s="63"/>
      <c r="Y10108" s="63"/>
      <c r="Z10108" s="62">
        <v>1005659</v>
      </c>
      <c r="AA10108" s="62">
        <v>164136</v>
      </c>
      <c r="AB10108" s="62">
        <v>98.4</v>
      </c>
      <c r="AC10108" s="62">
        <v>7234.96</v>
      </c>
    </row>
    <row r="10109" spans="1:29" ht="30" x14ac:dyDescent="0.25">
      <c r="A10109" s="61" t="s">
        <v>346</v>
      </c>
      <c r="B10109" s="61" t="s">
        <v>347</v>
      </c>
      <c r="C10109" s="62">
        <v>2010</v>
      </c>
      <c r="D10109" s="61" t="s">
        <v>99</v>
      </c>
      <c r="E10109" s="62">
        <v>75</v>
      </c>
      <c r="F10109" s="62">
        <v>719392</v>
      </c>
      <c r="G10109" s="62">
        <v>103779</v>
      </c>
      <c r="H10109" s="62">
        <v>115.31</v>
      </c>
      <c r="I10109" s="62">
        <v>9591.89</v>
      </c>
      <c r="J10109" s="62">
        <v>669034.56000000006</v>
      </c>
      <c r="K10109" s="62">
        <v>0</v>
      </c>
      <c r="L10109" s="63"/>
      <c r="M10109" s="63"/>
      <c r="N10109" s="63"/>
      <c r="O10109" s="63"/>
      <c r="P10109" s="63"/>
      <c r="Q10109" s="63"/>
      <c r="R10109" s="63"/>
      <c r="S10109" s="63"/>
      <c r="T10109" s="63"/>
      <c r="U10109" s="63"/>
      <c r="V10109" s="63"/>
      <c r="W10109" s="63"/>
      <c r="X10109" s="63"/>
      <c r="Y10109" s="63"/>
      <c r="Z10109" s="62">
        <v>1663.49</v>
      </c>
      <c r="AA10109" s="62">
        <v>10661</v>
      </c>
      <c r="AB10109" s="62">
        <v>11.85</v>
      </c>
      <c r="AC10109" s="62">
        <v>22.18</v>
      </c>
    </row>
    <row r="10110" spans="1:29" ht="30" x14ac:dyDescent="0.25">
      <c r="A10110" s="61" t="s">
        <v>277</v>
      </c>
      <c r="B10110" s="61" t="s">
        <v>278</v>
      </c>
      <c r="C10110" s="62">
        <v>2016</v>
      </c>
      <c r="D10110" s="61" t="s">
        <v>99</v>
      </c>
      <c r="E10110" s="62">
        <v>48</v>
      </c>
      <c r="F10110" s="62">
        <v>393645</v>
      </c>
      <c r="G10110" s="62">
        <v>51031</v>
      </c>
      <c r="H10110" s="62">
        <v>88.6</v>
      </c>
      <c r="I10110" s="62">
        <v>8200.94</v>
      </c>
      <c r="J10110" s="62">
        <v>366089.85</v>
      </c>
      <c r="K10110" s="62">
        <v>0</v>
      </c>
      <c r="L10110" s="63"/>
      <c r="M10110" s="63"/>
      <c r="N10110" s="63"/>
      <c r="O10110" s="63"/>
      <c r="P10110" s="63"/>
      <c r="Q10110" s="63"/>
      <c r="R10110" s="63"/>
      <c r="S10110" s="63"/>
      <c r="T10110" s="63"/>
      <c r="U10110" s="63"/>
      <c r="V10110" s="63"/>
      <c r="W10110" s="63"/>
      <c r="X10110" s="63"/>
      <c r="Y10110" s="63"/>
      <c r="Z10110" s="62">
        <v>129100</v>
      </c>
      <c r="AA10110" s="62">
        <v>5847</v>
      </c>
      <c r="AB10110" s="62">
        <v>10.15</v>
      </c>
      <c r="AC10110" s="62">
        <v>2689.58</v>
      </c>
    </row>
    <row r="10111" spans="1:29" ht="30" x14ac:dyDescent="0.25">
      <c r="A10111" s="61" t="s">
        <v>100</v>
      </c>
      <c r="B10111" s="61" t="s">
        <v>101</v>
      </c>
      <c r="C10111" s="62">
        <v>2011</v>
      </c>
      <c r="D10111" s="61" t="s">
        <v>99</v>
      </c>
      <c r="E10111" s="62">
        <v>74</v>
      </c>
      <c r="F10111" s="62">
        <v>845480</v>
      </c>
      <c r="G10111" s="62">
        <v>114789</v>
      </c>
      <c r="H10111" s="62">
        <v>129.27000000000001</v>
      </c>
      <c r="I10111" s="62">
        <v>11425.41</v>
      </c>
      <c r="J10111" s="62">
        <v>786296.4</v>
      </c>
      <c r="K10111" s="62">
        <v>0</v>
      </c>
      <c r="L10111" s="63"/>
      <c r="M10111" s="63"/>
      <c r="N10111" s="63"/>
      <c r="O10111" s="63"/>
      <c r="P10111" s="62">
        <v>436</v>
      </c>
      <c r="Q10111" s="62">
        <v>1677</v>
      </c>
      <c r="R10111" s="62">
        <v>1.89</v>
      </c>
      <c r="S10111" s="62">
        <v>5</v>
      </c>
      <c r="T10111" s="62">
        <v>5523.68</v>
      </c>
      <c r="U10111" s="63"/>
      <c r="V10111" s="63"/>
      <c r="W10111" s="63"/>
      <c r="X10111" s="63"/>
      <c r="Y10111" s="63"/>
      <c r="Z10111" s="62">
        <v>133319</v>
      </c>
      <c r="AA10111" s="62">
        <v>6911</v>
      </c>
      <c r="AB10111" s="62">
        <v>7.78</v>
      </c>
      <c r="AC10111" s="62">
        <v>1801.61</v>
      </c>
    </row>
    <row r="10112" spans="1:29" x14ac:dyDescent="0.25">
      <c r="A10112" s="61" t="s">
        <v>267</v>
      </c>
      <c r="B10112" s="61" t="s">
        <v>268</v>
      </c>
      <c r="C10112" s="62">
        <v>2005</v>
      </c>
      <c r="D10112" s="61" t="s">
        <v>99</v>
      </c>
      <c r="E10112" s="62">
        <v>10</v>
      </c>
      <c r="F10112" s="62">
        <v>33680</v>
      </c>
      <c r="G10112" s="62">
        <v>4567</v>
      </c>
      <c r="H10112" s="62">
        <v>38.06</v>
      </c>
      <c r="I10112" s="62">
        <v>3368</v>
      </c>
      <c r="J10112" s="62">
        <v>31322.400000000001</v>
      </c>
      <c r="K10112" s="62">
        <v>3205.63</v>
      </c>
      <c r="L10112" s="62">
        <v>7019</v>
      </c>
      <c r="M10112" s="62">
        <v>58.49</v>
      </c>
      <c r="N10112" s="62">
        <v>320.56</v>
      </c>
      <c r="O10112" s="62">
        <v>38657.599999999999</v>
      </c>
      <c r="P10112" s="63"/>
      <c r="Q10112" s="63"/>
      <c r="R10112" s="63"/>
      <c r="S10112" s="63"/>
      <c r="T10112" s="63"/>
      <c r="U10112" s="63"/>
      <c r="V10112" s="63"/>
      <c r="W10112" s="63"/>
      <c r="X10112" s="63"/>
      <c r="Y10112" s="63"/>
      <c r="Z10112" s="62">
        <v>197.99</v>
      </c>
      <c r="AA10112" s="62">
        <v>4213</v>
      </c>
      <c r="AB10112" s="62">
        <v>35.11</v>
      </c>
      <c r="AC10112" s="62">
        <v>19.8</v>
      </c>
    </row>
    <row r="10113" spans="1:29" x14ac:dyDescent="0.25">
      <c r="A10113" s="61" t="s">
        <v>235</v>
      </c>
      <c r="B10113" s="61" t="s">
        <v>236</v>
      </c>
      <c r="C10113" s="62">
        <v>2018</v>
      </c>
      <c r="D10113" s="61" t="s">
        <v>89</v>
      </c>
      <c r="E10113" s="62">
        <v>40</v>
      </c>
      <c r="F10113" s="62">
        <v>41440</v>
      </c>
      <c r="G10113" s="62">
        <v>4521</v>
      </c>
      <c r="H10113" s="62">
        <v>9.42</v>
      </c>
      <c r="I10113" s="62">
        <v>1036</v>
      </c>
      <c r="J10113" s="62">
        <v>38539.199999999997</v>
      </c>
      <c r="K10113" s="62">
        <v>0</v>
      </c>
      <c r="L10113" s="63"/>
      <c r="M10113" s="63"/>
      <c r="N10113" s="63"/>
      <c r="O10113" s="63"/>
      <c r="P10113" s="63"/>
      <c r="Q10113" s="63"/>
      <c r="R10113" s="63"/>
      <c r="S10113" s="63"/>
      <c r="T10113" s="63"/>
      <c r="U10113" s="63"/>
      <c r="V10113" s="63"/>
      <c r="W10113" s="63"/>
      <c r="X10113" s="63"/>
      <c r="Y10113" s="63"/>
      <c r="Z10113" s="62">
        <v>24700</v>
      </c>
      <c r="AA10113" s="62">
        <v>1079</v>
      </c>
      <c r="AB10113" s="62">
        <v>2.25</v>
      </c>
      <c r="AC10113" s="62">
        <v>617.5</v>
      </c>
    </row>
    <row r="10114" spans="1:29" x14ac:dyDescent="0.25">
      <c r="A10114" s="61" t="s">
        <v>157</v>
      </c>
      <c r="B10114" s="61" t="s">
        <v>158</v>
      </c>
      <c r="C10114" s="62">
        <v>2015</v>
      </c>
      <c r="D10114" s="61" t="s">
        <v>94</v>
      </c>
      <c r="E10114" s="62">
        <v>9</v>
      </c>
      <c r="F10114" s="62">
        <v>702</v>
      </c>
      <c r="G10114" s="62">
        <v>182</v>
      </c>
      <c r="H10114" s="62">
        <v>1.69</v>
      </c>
      <c r="I10114" s="62">
        <v>78</v>
      </c>
      <c r="J10114" s="62">
        <v>652.86</v>
      </c>
      <c r="K10114" s="62">
        <v>0</v>
      </c>
      <c r="L10114" s="63"/>
      <c r="M10114" s="63"/>
      <c r="N10114" s="63"/>
      <c r="O10114" s="63"/>
      <c r="P10114" s="63"/>
      <c r="Q10114" s="63"/>
      <c r="R10114" s="63"/>
      <c r="S10114" s="63"/>
      <c r="T10114" s="63"/>
      <c r="U10114" s="63"/>
      <c r="V10114" s="63"/>
      <c r="W10114" s="63"/>
      <c r="X10114" s="63"/>
      <c r="Y10114" s="63"/>
      <c r="Z10114" s="62">
        <v>0</v>
      </c>
      <c r="AA10114" s="63"/>
      <c r="AB10114" s="63"/>
      <c r="AC10114" s="62">
        <v>0</v>
      </c>
    </row>
    <row r="10115" spans="1:29" x14ac:dyDescent="0.25">
      <c r="A10115" s="61" t="s">
        <v>70</v>
      </c>
      <c r="B10115" s="61" t="s">
        <v>71</v>
      </c>
      <c r="C10115" s="62">
        <v>2010</v>
      </c>
      <c r="D10115" s="61" t="s">
        <v>72</v>
      </c>
      <c r="E10115" s="62">
        <v>67</v>
      </c>
      <c r="F10115" s="62">
        <v>326400</v>
      </c>
      <c r="G10115" s="62">
        <v>41968</v>
      </c>
      <c r="H10115" s="62">
        <v>52.2</v>
      </c>
      <c r="I10115" s="62">
        <v>4871.6400000000003</v>
      </c>
      <c r="J10115" s="62">
        <v>303552</v>
      </c>
      <c r="K10115" s="62">
        <v>19851</v>
      </c>
      <c r="L10115" s="62">
        <v>31538</v>
      </c>
      <c r="M10115" s="62">
        <v>39.229999999999997</v>
      </c>
      <c r="N10115" s="63"/>
      <c r="O10115" s="63"/>
      <c r="P10115" s="63"/>
      <c r="Q10115" s="63"/>
      <c r="R10115" s="63"/>
      <c r="S10115" s="63"/>
      <c r="T10115" s="63"/>
      <c r="U10115" s="63"/>
      <c r="V10115" s="63"/>
      <c r="W10115" s="63"/>
      <c r="X10115" s="63"/>
      <c r="Y10115" s="63"/>
      <c r="Z10115" s="62">
        <v>2090</v>
      </c>
      <c r="AA10115" s="62">
        <v>14855</v>
      </c>
      <c r="AB10115" s="62">
        <v>18.48</v>
      </c>
      <c r="AC10115" s="62">
        <v>31.19</v>
      </c>
    </row>
    <row r="10116" spans="1:29" x14ac:dyDescent="0.25">
      <c r="A10116" s="61" t="s">
        <v>251</v>
      </c>
      <c r="B10116" s="61" t="s">
        <v>252</v>
      </c>
      <c r="C10116" s="62">
        <v>2014</v>
      </c>
      <c r="D10116" s="61" t="s">
        <v>78</v>
      </c>
      <c r="E10116" s="62">
        <v>40</v>
      </c>
      <c r="F10116" s="62">
        <v>96000</v>
      </c>
      <c r="G10116" s="62">
        <v>14661</v>
      </c>
      <c r="H10116" s="62">
        <v>30.54</v>
      </c>
      <c r="I10116" s="62">
        <v>2400</v>
      </c>
      <c r="J10116" s="62">
        <v>89280</v>
      </c>
      <c r="K10116" s="62">
        <v>13283.22</v>
      </c>
      <c r="L10116" s="62">
        <v>24427</v>
      </c>
      <c r="M10116" s="62">
        <v>50.89</v>
      </c>
      <c r="N10116" s="62">
        <v>332.08</v>
      </c>
      <c r="O10116" s="62">
        <v>160186.34</v>
      </c>
      <c r="P10116" s="63"/>
      <c r="Q10116" s="63"/>
      <c r="R10116" s="63"/>
      <c r="S10116" s="63"/>
      <c r="T10116" s="63"/>
      <c r="U10116" s="63"/>
      <c r="V10116" s="63"/>
      <c r="W10116" s="63"/>
      <c r="X10116" s="63"/>
      <c r="Y10116" s="63"/>
      <c r="Z10116" s="62">
        <v>1110</v>
      </c>
      <c r="AA10116" s="62">
        <v>13617</v>
      </c>
      <c r="AB10116" s="62">
        <v>28.37</v>
      </c>
      <c r="AC10116" s="62">
        <v>27.75</v>
      </c>
    </row>
    <row r="10117" spans="1:29" x14ac:dyDescent="0.25">
      <c r="A10117" s="61" t="s">
        <v>273</v>
      </c>
      <c r="B10117" s="61" t="s">
        <v>274</v>
      </c>
      <c r="C10117" s="62">
        <v>2018</v>
      </c>
      <c r="D10117" s="61" t="s">
        <v>72</v>
      </c>
      <c r="E10117" s="62">
        <v>23</v>
      </c>
      <c r="F10117" s="62">
        <v>45962</v>
      </c>
      <c r="G10117" s="62">
        <v>8295</v>
      </c>
      <c r="H10117" s="62">
        <v>30.05</v>
      </c>
      <c r="I10117" s="62">
        <v>1998.35</v>
      </c>
      <c r="J10117" s="62">
        <v>42744.66</v>
      </c>
      <c r="K10117" s="62">
        <v>0</v>
      </c>
      <c r="L10117" s="63"/>
      <c r="M10117" s="63"/>
      <c r="N10117" s="63"/>
      <c r="O10117" s="63"/>
      <c r="P10117" s="63"/>
      <c r="Q10117" s="63"/>
      <c r="R10117" s="63"/>
      <c r="S10117" s="63"/>
      <c r="T10117" s="63"/>
      <c r="U10117" s="62">
        <v>1699</v>
      </c>
      <c r="V10117" s="62">
        <v>3660</v>
      </c>
      <c r="W10117" s="62">
        <v>13.26</v>
      </c>
      <c r="X10117" s="62">
        <v>73</v>
      </c>
      <c r="Y10117" s="62">
        <v>38030.42</v>
      </c>
      <c r="Z10117" s="62">
        <v>213.89</v>
      </c>
      <c r="AA10117" s="62">
        <v>970</v>
      </c>
      <c r="AB10117" s="62">
        <v>3.51</v>
      </c>
      <c r="AC10117" s="62">
        <v>9.3000000000000007</v>
      </c>
    </row>
    <row r="10118" spans="1:29" x14ac:dyDescent="0.25">
      <c r="A10118" s="61" t="s">
        <v>140</v>
      </c>
      <c r="B10118" s="61" t="s">
        <v>141</v>
      </c>
      <c r="C10118" s="62">
        <v>2009</v>
      </c>
      <c r="D10118" s="61" t="s">
        <v>78</v>
      </c>
      <c r="E10118" s="62">
        <v>103</v>
      </c>
      <c r="F10118" s="62">
        <v>526264</v>
      </c>
      <c r="G10118" s="62">
        <v>101038</v>
      </c>
      <c r="H10118" s="62">
        <v>81.75</v>
      </c>
      <c r="I10118" s="62">
        <v>5109.3599999999997</v>
      </c>
      <c r="J10118" s="62">
        <v>489425.52</v>
      </c>
      <c r="K10118" s="62">
        <v>4721.63</v>
      </c>
      <c r="L10118" s="62">
        <v>60368</v>
      </c>
      <c r="M10118" s="62">
        <v>48.84</v>
      </c>
      <c r="N10118" s="62">
        <v>45.84</v>
      </c>
      <c r="O10118" s="62">
        <v>56939.55</v>
      </c>
      <c r="P10118" s="63"/>
      <c r="Q10118" s="63"/>
      <c r="R10118" s="63"/>
      <c r="S10118" s="63"/>
      <c r="T10118" s="63"/>
      <c r="U10118" s="63"/>
      <c r="V10118" s="63"/>
      <c r="W10118" s="63"/>
      <c r="X10118" s="63"/>
      <c r="Y10118" s="63"/>
      <c r="Z10118" s="62">
        <v>3360</v>
      </c>
      <c r="AA10118" s="62">
        <v>32761</v>
      </c>
      <c r="AB10118" s="62">
        <v>26.51</v>
      </c>
      <c r="AC10118" s="62">
        <v>32.619999999999997</v>
      </c>
    </row>
    <row r="10119" spans="1:29" ht="45" x14ac:dyDescent="0.25">
      <c r="A10119" s="61" t="s">
        <v>340</v>
      </c>
      <c r="B10119" s="61" t="s">
        <v>341</v>
      </c>
      <c r="C10119" s="62">
        <v>2010</v>
      </c>
      <c r="D10119" s="61" t="s">
        <v>99</v>
      </c>
      <c r="E10119" s="62">
        <v>48</v>
      </c>
      <c r="F10119" s="62">
        <v>442080</v>
      </c>
      <c r="G10119" s="62">
        <v>70608</v>
      </c>
      <c r="H10119" s="62">
        <v>122.58</v>
      </c>
      <c r="I10119" s="62">
        <v>9210</v>
      </c>
      <c r="J10119" s="62">
        <v>411134.4</v>
      </c>
      <c r="K10119" s="62">
        <v>0</v>
      </c>
      <c r="L10119" s="63"/>
      <c r="M10119" s="63"/>
      <c r="N10119" s="63"/>
      <c r="O10119" s="63"/>
      <c r="P10119" s="63"/>
      <c r="Q10119" s="63"/>
      <c r="R10119" s="63"/>
      <c r="S10119" s="63"/>
      <c r="T10119" s="63"/>
      <c r="U10119" s="63"/>
      <c r="V10119" s="63"/>
      <c r="W10119" s="63"/>
      <c r="X10119" s="63"/>
      <c r="Y10119" s="63"/>
      <c r="Z10119" s="62">
        <v>132800</v>
      </c>
      <c r="AA10119" s="62">
        <v>10512</v>
      </c>
      <c r="AB10119" s="62">
        <v>18.25</v>
      </c>
      <c r="AC10119" s="62">
        <v>2766.67</v>
      </c>
    </row>
    <row r="10120" spans="1:29" x14ac:dyDescent="0.25">
      <c r="A10120" s="61" t="s">
        <v>260</v>
      </c>
      <c r="B10120" s="61" t="s">
        <v>261</v>
      </c>
      <c r="C10120" s="62">
        <v>2015</v>
      </c>
      <c r="D10120" s="61" t="s">
        <v>226</v>
      </c>
      <c r="E10120" s="62">
        <v>50</v>
      </c>
      <c r="F10120" s="62">
        <v>207280</v>
      </c>
      <c r="G10120" s="62">
        <v>28494</v>
      </c>
      <c r="H10120" s="62">
        <v>47.49</v>
      </c>
      <c r="I10120" s="62">
        <v>4145.6000000000004</v>
      </c>
      <c r="J10120" s="62">
        <v>192770.4</v>
      </c>
      <c r="K10120" s="62">
        <v>18781.77</v>
      </c>
      <c r="L10120" s="62">
        <v>23734</v>
      </c>
      <c r="M10120" s="62">
        <v>39.56</v>
      </c>
      <c r="N10120" s="62">
        <v>375.64</v>
      </c>
      <c r="O10120" s="62">
        <v>226494.94</v>
      </c>
      <c r="P10120" s="63"/>
      <c r="Q10120" s="63"/>
      <c r="R10120" s="63"/>
      <c r="S10120" s="63"/>
      <c r="T10120" s="63"/>
      <c r="U10120" s="63"/>
      <c r="V10120" s="63"/>
      <c r="W10120" s="63"/>
      <c r="X10120" s="63"/>
      <c r="Y10120" s="63"/>
      <c r="Z10120" s="62">
        <v>1956</v>
      </c>
      <c r="AA10120" s="62">
        <v>17630</v>
      </c>
      <c r="AB10120" s="62">
        <v>29.38</v>
      </c>
      <c r="AC10120" s="62">
        <v>39.119999999999997</v>
      </c>
    </row>
    <row r="10121" spans="1:29" x14ac:dyDescent="0.25">
      <c r="A10121" s="61" t="s">
        <v>144</v>
      </c>
      <c r="B10121" s="61" t="s">
        <v>145</v>
      </c>
      <c r="C10121" s="62">
        <v>2012</v>
      </c>
      <c r="D10121" s="61" t="s">
        <v>86</v>
      </c>
      <c r="E10121" s="62">
        <v>26</v>
      </c>
      <c r="F10121" s="62">
        <v>0</v>
      </c>
      <c r="G10121" s="62">
        <v>0</v>
      </c>
      <c r="H10121" s="62">
        <v>0</v>
      </c>
      <c r="I10121" s="62">
        <v>0</v>
      </c>
      <c r="J10121" s="62">
        <v>0</v>
      </c>
      <c r="K10121" s="62">
        <v>0</v>
      </c>
      <c r="L10121" s="62">
        <v>0</v>
      </c>
      <c r="M10121" s="62">
        <v>0</v>
      </c>
      <c r="N10121" s="63"/>
      <c r="O10121" s="63"/>
      <c r="P10121" s="63"/>
      <c r="Q10121" s="63"/>
      <c r="R10121" s="63"/>
      <c r="S10121" s="63"/>
      <c r="T10121" s="63"/>
      <c r="U10121" s="63"/>
      <c r="V10121" s="63"/>
      <c r="W10121" s="63"/>
      <c r="X10121" s="63"/>
      <c r="Y10121" s="63"/>
      <c r="Z10121" s="62">
        <v>1782</v>
      </c>
      <c r="AA10121" s="62">
        <v>21243</v>
      </c>
      <c r="AB10121" s="62">
        <v>68.09</v>
      </c>
      <c r="AC10121" s="62">
        <v>68.540000000000006</v>
      </c>
    </row>
    <row r="10122" spans="1:29" ht="30" x14ac:dyDescent="0.25">
      <c r="A10122" s="61" t="s">
        <v>287</v>
      </c>
      <c r="B10122" s="61" t="s">
        <v>288</v>
      </c>
      <c r="C10122" s="62">
        <v>2008</v>
      </c>
      <c r="D10122" s="61" t="s">
        <v>83</v>
      </c>
      <c r="E10122" s="62">
        <v>9</v>
      </c>
      <c r="F10122" s="62">
        <v>55087</v>
      </c>
      <c r="G10122" s="62">
        <v>2768</v>
      </c>
      <c r="H10122" s="62">
        <v>25.63</v>
      </c>
      <c r="I10122" s="62">
        <v>6120.78</v>
      </c>
      <c r="J10122" s="62">
        <v>51230.91</v>
      </c>
      <c r="K10122" s="62">
        <v>0</v>
      </c>
      <c r="L10122" s="62">
        <v>90</v>
      </c>
      <c r="M10122" s="62">
        <v>0.83</v>
      </c>
      <c r="N10122" s="63"/>
      <c r="O10122" s="63"/>
      <c r="P10122" s="63"/>
      <c r="Q10122" s="63"/>
      <c r="R10122" s="63"/>
      <c r="S10122" s="63"/>
      <c r="T10122" s="63"/>
      <c r="U10122" s="63"/>
      <c r="V10122" s="63"/>
      <c r="W10122" s="63"/>
      <c r="X10122" s="63"/>
      <c r="Y10122" s="63"/>
      <c r="Z10122" s="62">
        <v>55087</v>
      </c>
      <c r="AA10122" s="62">
        <v>2768</v>
      </c>
      <c r="AB10122" s="62">
        <v>25.63</v>
      </c>
      <c r="AC10122" s="62">
        <v>6120.78</v>
      </c>
    </row>
    <row r="10123" spans="1:29" x14ac:dyDescent="0.25">
      <c r="A10123" s="61" t="s">
        <v>208</v>
      </c>
      <c r="B10123" s="61" t="s">
        <v>209</v>
      </c>
      <c r="C10123" s="62">
        <v>2004</v>
      </c>
      <c r="D10123" s="61" t="s">
        <v>83</v>
      </c>
      <c r="E10123" s="62">
        <v>32</v>
      </c>
      <c r="F10123" s="62">
        <v>16533</v>
      </c>
      <c r="G10123" s="62">
        <v>2472</v>
      </c>
      <c r="H10123" s="62">
        <v>6.44</v>
      </c>
      <c r="I10123" s="62">
        <v>516.66</v>
      </c>
      <c r="J10123" s="62">
        <v>15375.69</v>
      </c>
      <c r="K10123" s="62">
        <v>25</v>
      </c>
      <c r="L10123" s="62">
        <v>49</v>
      </c>
      <c r="M10123" s="62">
        <v>0.13</v>
      </c>
      <c r="N10123" s="62">
        <v>0.78</v>
      </c>
      <c r="O10123" s="62">
        <v>301.48</v>
      </c>
      <c r="P10123" s="63"/>
      <c r="Q10123" s="63"/>
      <c r="R10123" s="63"/>
      <c r="S10123" s="63"/>
      <c r="T10123" s="63"/>
      <c r="U10123" s="63"/>
      <c r="V10123" s="63"/>
      <c r="W10123" s="63"/>
      <c r="X10123" s="63"/>
      <c r="Y10123" s="63"/>
      <c r="Z10123" s="62">
        <v>674</v>
      </c>
      <c r="AA10123" s="62">
        <v>2486</v>
      </c>
      <c r="AB10123" s="62">
        <v>6.47</v>
      </c>
      <c r="AC10123" s="62">
        <v>21.06</v>
      </c>
    </row>
    <row r="10124" spans="1:29" ht="30" x14ac:dyDescent="0.25">
      <c r="A10124" s="61" t="s">
        <v>516</v>
      </c>
      <c r="B10124" s="61" t="s">
        <v>517</v>
      </c>
      <c r="C10124" s="62">
        <v>2009</v>
      </c>
      <c r="D10124" s="61" t="s">
        <v>99</v>
      </c>
      <c r="E10124" s="62">
        <v>30</v>
      </c>
      <c r="F10124" s="62">
        <v>222480</v>
      </c>
      <c r="G10124" s="62">
        <v>27852</v>
      </c>
      <c r="H10124" s="62">
        <v>77.37</v>
      </c>
      <c r="I10124" s="62">
        <v>7416</v>
      </c>
      <c r="J10124" s="62">
        <v>206906.4</v>
      </c>
      <c r="K10124" s="62">
        <v>0</v>
      </c>
      <c r="L10124" s="63"/>
      <c r="M10124" s="63"/>
      <c r="N10124" s="63"/>
      <c r="O10124" s="63"/>
      <c r="P10124" s="63"/>
      <c r="Q10124" s="63"/>
      <c r="R10124" s="63"/>
      <c r="S10124" s="63"/>
      <c r="T10124" s="63"/>
      <c r="U10124" s="63"/>
      <c r="V10124" s="63"/>
      <c r="W10124" s="63"/>
      <c r="X10124" s="63"/>
      <c r="Y10124" s="63"/>
      <c r="Z10124" s="62">
        <v>0</v>
      </c>
      <c r="AA10124" s="63"/>
      <c r="AB10124" s="63"/>
      <c r="AC10124" s="62">
        <v>0</v>
      </c>
    </row>
    <row r="10125" spans="1:29" ht="45" x14ac:dyDescent="0.25">
      <c r="A10125" s="61" t="s">
        <v>214</v>
      </c>
      <c r="B10125" s="61" t="s">
        <v>215</v>
      </c>
      <c r="C10125" s="62">
        <v>2004</v>
      </c>
      <c r="D10125" s="61" t="s">
        <v>86</v>
      </c>
      <c r="E10125" s="62">
        <v>90</v>
      </c>
      <c r="F10125" s="62">
        <v>24620</v>
      </c>
      <c r="G10125" s="62">
        <v>4627</v>
      </c>
      <c r="H10125" s="62">
        <v>4.28</v>
      </c>
      <c r="I10125" s="62">
        <v>273.56</v>
      </c>
      <c r="J10125" s="62">
        <v>22896.6</v>
      </c>
      <c r="K10125" s="62">
        <v>5192.05</v>
      </c>
      <c r="L10125" s="62">
        <v>7767</v>
      </c>
      <c r="M10125" s="62">
        <v>7.19</v>
      </c>
      <c r="N10125" s="62">
        <v>57.69</v>
      </c>
      <c r="O10125" s="62">
        <v>62612.45</v>
      </c>
      <c r="P10125" s="63"/>
      <c r="Q10125" s="63"/>
      <c r="R10125" s="63"/>
      <c r="S10125" s="63"/>
      <c r="T10125" s="63"/>
      <c r="U10125" s="63"/>
      <c r="V10125" s="63"/>
      <c r="W10125" s="63"/>
      <c r="X10125" s="63"/>
      <c r="Y10125" s="63"/>
      <c r="Z10125" s="62">
        <v>8653</v>
      </c>
      <c r="AA10125" s="62">
        <v>21095</v>
      </c>
      <c r="AB10125" s="62">
        <v>19.53</v>
      </c>
      <c r="AC10125" s="62">
        <v>96.14</v>
      </c>
    </row>
    <row r="10126" spans="1:29" x14ac:dyDescent="0.25">
      <c r="A10126" s="61" t="s">
        <v>229</v>
      </c>
      <c r="B10126" s="61" t="s">
        <v>230</v>
      </c>
      <c r="C10126" s="62">
        <v>2015</v>
      </c>
      <c r="D10126" s="61" t="s">
        <v>86</v>
      </c>
      <c r="E10126" s="62">
        <v>127</v>
      </c>
      <c r="F10126" s="62">
        <v>41666</v>
      </c>
      <c r="G10126" s="62">
        <v>11903</v>
      </c>
      <c r="H10126" s="62">
        <v>7.81</v>
      </c>
      <c r="I10126" s="62">
        <v>328.08</v>
      </c>
      <c r="J10126" s="62">
        <v>38749.379999999997</v>
      </c>
      <c r="K10126" s="62">
        <v>17993.21</v>
      </c>
      <c r="L10126" s="62">
        <v>27126</v>
      </c>
      <c r="M10126" s="62">
        <v>17.8</v>
      </c>
      <c r="N10126" s="62">
        <v>141.68</v>
      </c>
      <c r="O10126" s="62">
        <v>216985.52</v>
      </c>
      <c r="P10126" s="63"/>
      <c r="Q10126" s="63"/>
      <c r="R10126" s="63"/>
      <c r="S10126" s="63"/>
      <c r="T10126" s="63"/>
      <c r="U10126" s="63"/>
      <c r="V10126" s="63"/>
      <c r="W10126" s="63"/>
      <c r="X10126" s="63"/>
      <c r="Y10126" s="63"/>
      <c r="Z10126" s="62">
        <v>0</v>
      </c>
      <c r="AA10126" s="62">
        <v>151860</v>
      </c>
      <c r="AB10126" s="62">
        <v>99.65</v>
      </c>
      <c r="AC10126" s="62">
        <v>0</v>
      </c>
    </row>
    <row r="10127" spans="1:29" ht="30" x14ac:dyDescent="0.25">
      <c r="A10127" s="61" t="s">
        <v>356</v>
      </c>
      <c r="B10127" s="61" t="s">
        <v>357</v>
      </c>
      <c r="C10127" s="62">
        <v>2015</v>
      </c>
      <c r="D10127" s="61" t="s">
        <v>99</v>
      </c>
      <c r="E10127" s="62">
        <v>48</v>
      </c>
      <c r="F10127" s="62">
        <v>455840</v>
      </c>
      <c r="G10127" s="62">
        <v>74838</v>
      </c>
      <c r="H10127" s="62">
        <v>129.93</v>
      </c>
      <c r="I10127" s="62">
        <v>9496.67</v>
      </c>
      <c r="J10127" s="62">
        <v>423931.2</v>
      </c>
      <c r="K10127" s="62">
        <v>0</v>
      </c>
      <c r="L10127" s="63"/>
      <c r="M10127" s="63"/>
      <c r="N10127" s="63"/>
      <c r="O10127" s="63"/>
      <c r="P10127" s="63"/>
      <c r="Q10127" s="63"/>
      <c r="R10127" s="63"/>
      <c r="S10127" s="63"/>
      <c r="T10127" s="63"/>
      <c r="U10127" s="63"/>
      <c r="V10127" s="63"/>
      <c r="W10127" s="63"/>
      <c r="X10127" s="63"/>
      <c r="Y10127" s="63"/>
      <c r="Z10127" s="62">
        <v>2039</v>
      </c>
      <c r="AA10127" s="62">
        <v>21219</v>
      </c>
      <c r="AB10127" s="62">
        <v>36.840000000000003</v>
      </c>
      <c r="AC10127" s="62">
        <v>42.48</v>
      </c>
    </row>
    <row r="10128" spans="1:29" x14ac:dyDescent="0.25">
      <c r="A10128" s="61" t="s">
        <v>253</v>
      </c>
      <c r="B10128" s="61" t="s">
        <v>254</v>
      </c>
      <c r="C10128" s="62">
        <v>2017</v>
      </c>
      <c r="D10128" s="61" t="s">
        <v>89</v>
      </c>
      <c r="E10128" s="62">
        <v>55</v>
      </c>
      <c r="F10128" s="62">
        <v>215027</v>
      </c>
      <c r="G10128" s="62">
        <v>47011</v>
      </c>
      <c r="H10128" s="62">
        <v>71.23</v>
      </c>
      <c r="I10128" s="62">
        <v>3909.58</v>
      </c>
      <c r="J10128" s="62">
        <v>199975.11</v>
      </c>
      <c r="K10128" s="62">
        <v>21725.51</v>
      </c>
      <c r="L10128" s="62">
        <v>24840</v>
      </c>
      <c r="M10128" s="62">
        <v>37.64</v>
      </c>
      <c r="N10128" s="62">
        <v>395.01</v>
      </c>
      <c r="O10128" s="62">
        <v>261994.43</v>
      </c>
      <c r="P10128" s="63"/>
      <c r="Q10128" s="63"/>
      <c r="R10128" s="63"/>
      <c r="S10128" s="63"/>
      <c r="T10128" s="63"/>
      <c r="U10128" s="63"/>
      <c r="V10128" s="63"/>
      <c r="W10128" s="63"/>
      <c r="X10128" s="63"/>
      <c r="Y10128" s="63"/>
      <c r="Z10128" s="62">
        <v>253830</v>
      </c>
      <c r="AA10128" s="62">
        <v>14714</v>
      </c>
      <c r="AB10128" s="62">
        <v>22.29</v>
      </c>
      <c r="AC10128" s="62">
        <v>4615.09</v>
      </c>
    </row>
    <row r="10129" spans="1:29" x14ac:dyDescent="0.25">
      <c r="A10129" s="61" t="s">
        <v>267</v>
      </c>
      <c r="B10129" s="61" t="s">
        <v>268</v>
      </c>
      <c r="C10129" s="62">
        <v>2012</v>
      </c>
      <c r="D10129" s="61" t="s">
        <v>99</v>
      </c>
      <c r="E10129" s="62">
        <v>10</v>
      </c>
      <c r="F10129" s="62">
        <v>31680</v>
      </c>
      <c r="G10129" s="62">
        <v>6476</v>
      </c>
      <c r="H10129" s="62">
        <v>53.97</v>
      </c>
      <c r="I10129" s="62">
        <v>3168</v>
      </c>
      <c r="J10129" s="62">
        <v>29462.400000000001</v>
      </c>
      <c r="K10129" s="62">
        <v>2285.16</v>
      </c>
      <c r="L10129" s="62">
        <v>4650</v>
      </c>
      <c r="M10129" s="62">
        <v>38.75</v>
      </c>
      <c r="N10129" s="63"/>
      <c r="O10129" s="63"/>
      <c r="P10129" s="63"/>
      <c r="Q10129" s="63"/>
      <c r="R10129" s="63"/>
      <c r="S10129" s="63"/>
      <c r="T10129" s="63"/>
      <c r="U10129" s="63"/>
      <c r="V10129" s="63"/>
      <c r="W10129" s="63"/>
      <c r="X10129" s="63"/>
      <c r="Y10129" s="63"/>
      <c r="Z10129" s="62">
        <v>34100</v>
      </c>
      <c r="AA10129" s="62">
        <v>3971</v>
      </c>
      <c r="AB10129" s="62">
        <v>33.090000000000003</v>
      </c>
      <c r="AC10129" s="62">
        <v>3410</v>
      </c>
    </row>
    <row r="10130" spans="1:29" x14ac:dyDescent="0.25">
      <c r="A10130" s="61" t="s">
        <v>376</v>
      </c>
      <c r="B10130" s="61" t="s">
        <v>377</v>
      </c>
      <c r="C10130" s="62">
        <v>2010</v>
      </c>
      <c r="D10130" s="61" t="s">
        <v>89</v>
      </c>
      <c r="E10130" s="62">
        <v>96</v>
      </c>
      <c r="F10130" s="62">
        <v>1024400</v>
      </c>
      <c r="G10130" s="62">
        <v>151053</v>
      </c>
      <c r="H10130" s="62">
        <v>131.12</v>
      </c>
      <c r="I10130" s="62">
        <v>10670.83</v>
      </c>
      <c r="J10130" s="62">
        <v>952692</v>
      </c>
      <c r="K10130" s="62">
        <v>0</v>
      </c>
      <c r="L10130" s="63"/>
      <c r="M10130" s="63"/>
      <c r="N10130" s="63"/>
      <c r="O10130" s="63"/>
      <c r="P10130" s="63"/>
      <c r="Q10130" s="63"/>
      <c r="R10130" s="63"/>
      <c r="S10130" s="63"/>
      <c r="T10130" s="63"/>
      <c r="U10130" s="63"/>
      <c r="V10130" s="63"/>
      <c r="W10130" s="63"/>
      <c r="X10130" s="63"/>
      <c r="Y10130" s="63"/>
      <c r="Z10130" s="62">
        <v>134296</v>
      </c>
      <c r="AA10130" s="62">
        <v>8071</v>
      </c>
      <c r="AB10130" s="62">
        <v>7.01</v>
      </c>
      <c r="AC10130" s="62">
        <v>1398.92</v>
      </c>
    </row>
    <row r="10131" spans="1:29" x14ac:dyDescent="0.25">
      <c r="A10131" s="61" t="s">
        <v>102</v>
      </c>
      <c r="B10131" s="61" t="s">
        <v>103</v>
      </c>
      <c r="C10131" s="62">
        <v>2010</v>
      </c>
      <c r="D10131" s="61" t="s">
        <v>99</v>
      </c>
      <c r="E10131" s="62">
        <v>42</v>
      </c>
      <c r="F10131" s="62">
        <v>199440</v>
      </c>
      <c r="G10131" s="62">
        <v>39632</v>
      </c>
      <c r="H10131" s="62">
        <v>78.63</v>
      </c>
      <c r="I10131" s="62">
        <v>4748.57</v>
      </c>
      <c r="J10131" s="62">
        <v>185479.2</v>
      </c>
      <c r="K10131" s="62">
        <v>18312.32</v>
      </c>
      <c r="L10131" s="62">
        <v>31363</v>
      </c>
      <c r="M10131" s="62">
        <v>62.23</v>
      </c>
      <c r="N10131" s="62">
        <v>436.01</v>
      </c>
      <c r="O10131" s="62">
        <v>220833.74</v>
      </c>
      <c r="P10131" s="63"/>
      <c r="Q10131" s="63"/>
      <c r="R10131" s="63"/>
      <c r="S10131" s="63"/>
      <c r="T10131" s="63"/>
      <c r="U10131" s="63"/>
      <c r="V10131" s="63"/>
      <c r="W10131" s="63"/>
      <c r="X10131" s="63"/>
      <c r="Y10131" s="63"/>
      <c r="Z10131" s="62">
        <v>1708</v>
      </c>
      <c r="AA10131" s="62">
        <v>21090</v>
      </c>
      <c r="AB10131" s="62">
        <v>41.85</v>
      </c>
      <c r="AC10131" s="62">
        <v>40.67</v>
      </c>
    </row>
    <row r="10132" spans="1:29" ht="45" x14ac:dyDescent="0.25">
      <c r="A10132" s="61" t="s">
        <v>243</v>
      </c>
      <c r="B10132" s="61" t="s">
        <v>244</v>
      </c>
      <c r="C10132" s="62">
        <v>2008</v>
      </c>
      <c r="D10132" s="61" t="s">
        <v>78</v>
      </c>
      <c r="E10132" s="62">
        <v>22</v>
      </c>
      <c r="F10132" s="62">
        <v>27050</v>
      </c>
      <c r="G10132" s="62">
        <v>6284</v>
      </c>
      <c r="H10132" s="62">
        <v>23.8</v>
      </c>
      <c r="I10132" s="62">
        <v>1229.55</v>
      </c>
      <c r="J10132" s="62">
        <v>25156.5</v>
      </c>
      <c r="K10132" s="62">
        <v>0</v>
      </c>
      <c r="L10132" s="63"/>
      <c r="M10132" s="63"/>
      <c r="N10132" s="63"/>
      <c r="O10132" s="63"/>
      <c r="P10132" s="62">
        <v>15009</v>
      </c>
      <c r="Q10132" s="62">
        <v>38215</v>
      </c>
      <c r="R10132" s="62">
        <v>144.75</v>
      </c>
      <c r="S10132" s="62">
        <v>682</v>
      </c>
      <c r="T10132" s="62">
        <v>190149.02</v>
      </c>
      <c r="U10132" s="63"/>
      <c r="V10132" s="63"/>
      <c r="W10132" s="63"/>
      <c r="X10132" s="63"/>
      <c r="Y10132" s="63"/>
      <c r="Z10132" s="62">
        <v>197.65</v>
      </c>
      <c r="AA10132" s="62">
        <v>1817</v>
      </c>
      <c r="AB10132" s="62">
        <v>6.88</v>
      </c>
      <c r="AC10132" s="62">
        <v>8.98</v>
      </c>
    </row>
    <row r="10133" spans="1:29" x14ac:dyDescent="0.25">
      <c r="A10133" s="61" t="s">
        <v>426</v>
      </c>
      <c r="B10133" s="61" t="s">
        <v>427</v>
      </c>
      <c r="C10133" s="62">
        <v>2015</v>
      </c>
      <c r="D10133" s="61" t="s">
        <v>150</v>
      </c>
      <c r="E10133" s="62">
        <v>8</v>
      </c>
      <c r="F10133" s="63"/>
      <c r="G10133" s="63"/>
      <c r="H10133" s="63"/>
      <c r="I10133" s="63"/>
      <c r="J10133" s="63"/>
      <c r="K10133" s="62">
        <v>0</v>
      </c>
      <c r="L10133" s="63"/>
      <c r="M10133" s="63"/>
      <c r="N10133" s="63"/>
      <c r="O10133" s="63"/>
      <c r="P10133" s="63"/>
      <c r="Q10133" s="63"/>
      <c r="R10133" s="63"/>
      <c r="S10133" s="63"/>
      <c r="T10133" s="63"/>
      <c r="U10133" s="63"/>
      <c r="V10133" s="63"/>
      <c r="W10133" s="63"/>
      <c r="X10133" s="63"/>
      <c r="Y10133" s="63"/>
      <c r="Z10133" s="62">
        <v>0</v>
      </c>
      <c r="AA10133" s="63"/>
      <c r="AB10133" s="63"/>
      <c r="AC10133" s="62">
        <v>0</v>
      </c>
    </row>
    <row r="10134" spans="1:29" x14ac:dyDescent="0.25">
      <c r="A10134" s="61" t="s">
        <v>279</v>
      </c>
      <c r="B10134" s="61" t="s">
        <v>280</v>
      </c>
      <c r="C10134" s="62">
        <v>2010</v>
      </c>
      <c r="D10134" s="61" t="s">
        <v>99</v>
      </c>
      <c r="E10134" s="62">
        <v>56</v>
      </c>
      <c r="F10134" s="62">
        <v>468626</v>
      </c>
      <c r="G10134" s="62">
        <v>61778</v>
      </c>
      <c r="H10134" s="62">
        <v>91.93</v>
      </c>
      <c r="I10134" s="62">
        <v>8368.32</v>
      </c>
      <c r="J10134" s="62">
        <v>435822.18</v>
      </c>
      <c r="K10134" s="62">
        <v>0</v>
      </c>
      <c r="L10134" s="63"/>
      <c r="M10134" s="63"/>
      <c r="N10134" s="63"/>
      <c r="O10134" s="63"/>
      <c r="P10134" s="63"/>
      <c r="Q10134" s="63"/>
      <c r="R10134" s="63"/>
      <c r="S10134" s="63"/>
      <c r="T10134" s="63"/>
      <c r="U10134" s="63"/>
      <c r="V10134" s="63"/>
      <c r="W10134" s="63"/>
      <c r="X10134" s="63"/>
      <c r="Y10134" s="63"/>
      <c r="Z10134" s="62">
        <v>126.88</v>
      </c>
      <c r="AA10134" s="62">
        <v>46405</v>
      </c>
      <c r="AB10134" s="62">
        <v>69.06</v>
      </c>
      <c r="AC10134" s="62">
        <v>2.27</v>
      </c>
    </row>
    <row r="10135" spans="1:29" x14ac:dyDescent="0.25">
      <c r="A10135" s="61" t="s">
        <v>107</v>
      </c>
      <c r="B10135" s="61" t="s">
        <v>108</v>
      </c>
      <c r="C10135" s="62">
        <v>2008</v>
      </c>
      <c r="D10135" s="61" t="s">
        <v>135</v>
      </c>
      <c r="E10135" s="62">
        <v>60</v>
      </c>
      <c r="F10135" s="62">
        <v>16688</v>
      </c>
      <c r="G10135" s="62">
        <v>3460</v>
      </c>
      <c r="H10135" s="62">
        <v>4.8099999999999996</v>
      </c>
      <c r="I10135" s="62">
        <v>278.13</v>
      </c>
      <c r="J10135" s="62">
        <v>15519.84</v>
      </c>
      <c r="K10135" s="62">
        <v>68191.08</v>
      </c>
      <c r="L10135" s="62">
        <v>106266</v>
      </c>
      <c r="M10135" s="62">
        <v>147.59</v>
      </c>
      <c r="N10135" s="62">
        <v>1136.52</v>
      </c>
      <c r="O10135" s="62">
        <v>822336.65</v>
      </c>
      <c r="P10135" s="63"/>
      <c r="Q10135" s="63"/>
      <c r="R10135" s="63"/>
      <c r="S10135" s="63"/>
      <c r="T10135" s="63"/>
      <c r="U10135" s="63"/>
      <c r="V10135" s="63"/>
      <c r="W10135" s="63"/>
      <c r="X10135" s="63"/>
      <c r="Y10135" s="63"/>
      <c r="Z10135" s="62">
        <v>0</v>
      </c>
      <c r="AA10135" s="62">
        <v>15420</v>
      </c>
      <c r="AB10135" s="62">
        <v>21.42</v>
      </c>
      <c r="AC10135" s="62">
        <v>0</v>
      </c>
    </row>
    <row r="10136" spans="1:29" x14ac:dyDescent="0.25">
      <c r="A10136" s="61" t="s">
        <v>208</v>
      </c>
      <c r="B10136" s="61" t="s">
        <v>209</v>
      </c>
      <c r="C10136" s="62">
        <v>2015</v>
      </c>
      <c r="D10136" s="61" t="s">
        <v>94</v>
      </c>
      <c r="E10136" s="62">
        <v>10</v>
      </c>
      <c r="F10136" s="63"/>
      <c r="G10136" s="63"/>
      <c r="H10136" s="63"/>
      <c r="I10136" s="63"/>
      <c r="J10136" s="63"/>
      <c r="K10136" s="62">
        <v>0</v>
      </c>
      <c r="L10136" s="63"/>
      <c r="M10136" s="63"/>
      <c r="N10136" s="63"/>
      <c r="O10136" s="63"/>
      <c r="P10136" s="63"/>
      <c r="Q10136" s="63"/>
      <c r="R10136" s="63"/>
      <c r="S10136" s="63"/>
      <c r="T10136" s="63"/>
      <c r="U10136" s="63"/>
      <c r="V10136" s="63"/>
      <c r="W10136" s="63"/>
      <c r="X10136" s="63"/>
      <c r="Y10136" s="63"/>
      <c r="Z10136" s="62">
        <v>619</v>
      </c>
      <c r="AA10136" s="62">
        <v>5017</v>
      </c>
      <c r="AB10136" s="62">
        <v>41.81</v>
      </c>
      <c r="AC10136" s="62">
        <v>61.9</v>
      </c>
    </row>
    <row r="10137" spans="1:29" ht="30" x14ac:dyDescent="0.25">
      <c r="A10137" s="61" t="s">
        <v>452</v>
      </c>
      <c r="B10137" s="61" t="s">
        <v>453</v>
      </c>
      <c r="C10137" s="62">
        <v>2016</v>
      </c>
      <c r="D10137" s="61" t="s">
        <v>150</v>
      </c>
      <c r="E10137" s="62">
        <v>8</v>
      </c>
      <c r="F10137" s="63"/>
      <c r="G10137" s="63"/>
      <c r="H10137" s="63"/>
      <c r="I10137" s="63"/>
      <c r="J10137" s="63"/>
      <c r="K10137" s="62">
        <v>0</v>
      </c>
      <c r="L10137" s="63"/>
      <c r="M10137" s="63"/>
      <c r="N10137" s="63"/>
      <c r="O10137" s="63"/>
      <c r="P10137" s="63"/>
      <c r="Q10137" s="63"/>
      <c r="R10137" s="63"/>
      <c r="S10137" s="63"/>
      <c r="T10137" s="63"/>
      <c r="U10137" s="63"/>
      <c r="V10137" s="63"/>
      <c r="W10137" s="63"/>
      <c r="X10137" s="63"/>
      <c r="Y10137" s="63"/>
      <c r="Z10137" s="62">
        <v>0</v>
      </c>
      <c r="AA10137" s="63"/>
      <c r="AB10137" s="63"/>
      <c r="AC10137" s="62">
        <v>0</v>
      </c>
    </row>
    <row r="10138" spans="1:29" x14ac:dyDescent="0.25">
      <c r="A10138" s="61" t="s">
        <v>144</v>
      </c>
      <c r="B10138" s="61" t="s">
        <v>145</v>
      </c>
      <c r="C10138" s="62">
        <v>2005</v>
      </c>
      <c r="D10138" s="61" t="s">
        <v>86</v>
      </c>
      <c r="E10138" s="62">
        <v>26</v>
      </c>
      <c r="F10138" s="62">
        <v>0</v>
      </c>
      <c r="G10138" s="62">
        <v>0</v>
      </c>
      <c r="H10138" s="62">
        <v>0</v>
      </c>
      <c r="I10138" s="62">
        <v>0</v>
      </c>
      <c r="J10138" s="62">
        <v>0</v>
      </c>
      <c r="K10138" s="62">
        <v>0</v>
      </c>
      <c r="L10138" s="62">
        <v>0</v>
      </c>
      <c r="M10138" s="62">
        <v>0</v>
      </c>
      <c r="N10138" s="62">
        <v>0</v>
      </c>
      <c r="O10138" s="62">
        <v>0</v>
      </c>
      <c r="P10138" s="63"/>
      <c r="Q10138" s="63"/>
      <c r="R10138" s="63"/>
      <c r="S10138" s="63"/>
      <c r="T10138" s="63"/>
      <c r="U10138" s="63"/>
      <c r="V10138" s="63"/>
      <c r="W10138" s="63"/>
      <c r="X10138" s="63"/>
      <c r="Y10138" s="63"/>
      <c r="Z10138" s="62">
        <v>2849</v>
      </c>
      <c r="AA10138" s="62">
        <v>21212</v>
      </c>
      <c r="AB10138" s="62">
        <v>67.989999999999995</v>
      </c>
      <c r="AC10138" s="62">
        <v>109.58</v>
      </c>
    </row>
    <row r="10139" spans="1:29" ht="45" x14ac:dyDescent="0.25">
      <c r="A10139" s="61" t="s">
        <v>167</v>
      </c>
      <c r="B10139" s="61" t="s">
        <v>168</v>
      </c>
      <c r="C10139" s="62">
        <v>2017</v>
      </c>
      <c r="D10139" s="61" t="s">
        <v>75</v>
      </c>
      <c r="E10139" s="62">
        <v>10</v>
      </c>
      <c r="F10139" s="63"/>
      <c r="G10139" s="63"/>
      <c r="H10139" s="63"/>
      <c r="I10139" s="63"/>
      <c r="J10139" s="63"/>
      <c r="K10139" s="62">
        <v>0</v>
      </c>
      <c r="L10139" s="63"/>
      <c r="M10139" s="63"/>
      <c r="N10139" s="63"/>
      <c r="O10139" s="63"/>
      <c r="P10139" s="63"/>
      <c r="Q10139" s="63"/>
      <c r="R10139" s="63"/>
      <c r="S10139" s="63"/>
      <c r="T10139" s="63"/>
      <c r="U10139" s="63"/>
      <c r="V10139" s="63"/>
      <c r="W10139" s="63"/>
      <c r="X10139" s="63"/>
      <c r="Y10139" s="63"/>
      <c r="Z10139" s="62">
        <v>0</v>
      </c>
      <c r="AA10139" s="63"/>
      <c r="AB10139" s="63"/>
      <c r="AC10139" s="62">
        <v>0</v>
      </c>
    </row>
    <row r="10140" spans="1:29" x14ac:dyDescent="0.25">
      <c r="A10140" s="61" t="s">
        <v>289</v>
      </c>
      <c r="B10140" s="61" t="s">
        <v>290</v>
      </c>
      <c r="C10140" s="62">
        <v>2013</v>
      </c>
      <c r="D10140" s="61" t="s">
        <v>78</v>
      </c>
      <c r="E10140" s="62">
        <v>25</v>
      </c>
      <c r="F10140" s="62">
        <v>67228</v>
      </c>
      <c r="G10140" s="62">
        <v>9813</v>
      </c>
      <c r="H10140" s="62">
        <v>32.71</v>
      </c>
      <c r="I10140" s="62">
        <v>2689.12</v>
      </c>
      <c r="J10140" s="62">
        <v>62522.04</v>
      </c>
      <c r="K10140" s="62">
        <v>3732.19</v>
      </c>
      <c r="L10140" s="62">
        <v>13649</v>
      </c>
      <c r="M10140" s="62">
        <v>45.5</v>
      </c>
      <c r="N10140" s="62">
        <v>149.29</v>
      </c>
      <c r="O10140" s="62">
        <v>45007.6</v>
      </c>
      <c r="P10140" s="63"/>
      <c r="Q10140" s="63"/>
      <c r="R10140" s="63"/>
      <c r="S10140" s="63"/>
      <c r="T10140" s="63"/>
      <c r="U10140" s="63"/>
      <c r="V10140" s="63"/>
      <c r="W10140" s="63"/>
      <c r="X10140" s="63"/>
      <c r="Y10140" s="63"/>
      <c r="Z10140" s="62">
        <v>15109.09</v>
      </c>
      <c r="AA10140" s="62">
        <v>9747</v>
      </c>
      <c r="AB10140" s="62">
        <v>32.49</v>
      </c>
      <c r="AC10140" s="62">
        <v>604.36</v>
      </c>
    </row>
    <row r="10141" spans="1:29" ht="30" x14ac:dyDescent="0.25">
      <c r="A10141" s="61" t="s">
        <v>352</v>
      </c>
      <c r="B10141" s="61" t="s">
        <v>353</v>
      </c>
      <c r="C10141" s="62">
        <v>2007</v>
      </c>
      <c r="D10141" s="61" t="s">
        <v>78</v>
      </c>
      <c r="E10141" s="62">
        <v>40</v>
      </c>
      <c r="F10141" s="62">
        <v>121188</v>
      </c>
      <c r="G10141" s="62">
        <v>17010</v>
      </c>
      <c r="H10141" s="62">
        <v>35.44</v>
      </c>
      <c r="I10141" s="62">
        <v>3029.7</v>
      </c>
      <c r="J10141" s="62">
        <v>112704.84</v>
      </c>
      <c r="K10141" s="62">
        <v>25591</v>
      </c>
      <c r="L10141" s="62">
        <v>40290</v>
      </c>
      <c r="M10141" s="62">
        <v>83.94</v>
      </c>
      <c r="N10141" s="62">
        <v>639.78</v>
      </c>
      <c r="O10141" s="62">
        <v>308609.55</v>
      </c>
      <c r="P10141" s="63"/>
      <c r="Q10141" s="63"/>
      <c r="R10141" s="63"/>
      <c r="S10141" s="63"/>
      <c r="T10141" s="63"/>
      <c r="U10141" s="63"/>
      <c r="V10141" s="63"/>
      <c r="W10141" s="63"/>
      <c r="X10141" s="63"/>
      <c r="Y10141" s="63"/>
      <c r="Z10141" s="62">
        <v>1872</v>
      </c>
      <c r="AA10141" s="62">
        <v>21233</v>
      </c>
      <c r="AB10141" s="62">
        <v>44.24</v>
      </c>
      <c r="AC10141" s="62">
        <v>46.8</v>
      </c>
    </row>
    <row r="10142" spans="1:29" ht="30" x14ac:dyDescent="0.25">
      <c r="A10142" s="61" t="s">
        <v>182</v>
      </c>
      <c r="B10142" s="61" t="s">
        <v>183</v>
      </c>
      <c r="C10142" s="62">
        <v>2006</v>
      </c>
      <c r="D10142" s="61" t="s">
        <v>75</v>
      </c>
      <c r="E10142" s="62">
        <v>5</v>
      </c>
      <c r="F10142" s="62">
        <v>1259</v>
      </c>
      <c r="G10142" s="62">
        <v>158</v>
      </c>
      <c r="H10142" s="62">
        <v>2.63</v>
      </c>
      <c r="I10142" s="62">
        <v>251.8</v>
      </c>
      <c r="J10142" s="62">
        <v>1170.8699999999999</v>
      </c>
      <c r="K10142" s="62">
        <v>0</v>
      </c>
      <c r="L10142" s="63"/>
      <c r="M10142" s="63"/>
      <c r="N10142" s="63"/>
      <c r="O10142" s="63"/>
      <c r="P10142" s="63"/>
      <c r="Q10142" s="63"/>
      <c r="R10142" s="63"/>
      <c r="S10142" s="63"/>
      <c r="T10142" s="63"/>
      <c r="U10142" s="63"/>
      <c r="V10142" s="63"/>
      <c r="W10142" s="63"/>
      <c r="X10142" s="63"/>
      <c r="Y10142" s="63"/>
      <c r="Z10142" s="62">
        <v>31565</v>
      </c>
      <c r="AA10142" s="62">
        <v>1743</v>
      </c>
      <c r="AB10142" s="62">
        <v>29.05</v>
      </c>
      <c r="AC10142" s="62">
        <v>6313</v>
      </c>
    </row>
    <row r="10143" spans="1:29" ht="30" x14ac:dyDescent="0.25">
      <c r="A10143" s="61" t="s">
        <v>111</v>
      </c>
      <c r="B10143" s="61" t="s">
        <v>112</v>
      </c>
      <c r="C10143" s="62">
        <v>2012</v>
      </c>
      <c r="D10143" s="61" t="s">
        <v>78</v>
      </c>
      <c r="E10143" s="62">
        <v>44</v>
      </c>
      <c r="F10143" s="62">
        <v>106080</v>
      </c>
      <c r="G10143" s="62">
        <v>37517</v>
      </c>
      <c r="H10143" s="62">
        <v>71.05</v>
      </c>
      <c r="I10143" s="62">
        <v>2410.91</v>
      </c>
      <c r="J10143" s="62">
        <v>98654.399999999994</v>
      </c>
      <c r="K10143" s="62">
        <v>19779.830000000002</v>
      </c>
      <c r="L10143" s="62">
        <v>19061</v>
      </c>
      <c r="M10143" s="62">
        <v>36.1</v>
      </c>
      <c r="N10143" s="62">
        <v>449.54</v>
      </c>
      <c r="O10143" s="62">
        <v>238530.85</v>
      </c>
      <c r="P10143" s="63"/>
      <c r="Q10143" s="63"/>
      <c r="R10143" s="63"/>
      <c r="S10143" s="63"/>
      <c r="T10143" s="63"/>
      <c r="U10143" s="63"/>
      <c r="V10143" s="63"/>
      <c r="W10143" s="63"/>
      <c r="X10143" s="63"/>
      <c r="Y10143" s="63"/>
      <c r="Z10143" s="62">
        <v>9860</v>
      </c>
      <c r="AA10143" s="62">
        <v>5234</v>
      </c>
      <c r="AB10143" s="62">
        <v>9.91</v>
      </c>
      <c r="AC10143" s="62">
        <v>224.09</v>
      </c>
    </row>
    <row r="10144" spans="1:29" ht="30" x14ac:dyDescent="0.25">
      <c r="A10144" s="61" t="s">
        <v>309</v>
      </c>
      <c r="B10144" s="61" t="s">
        <v>310</v>
      </c>
      <c r="C10144" s="62">
        <v>2017</v>
      </c>
      <c r="D10144" s="61" t="s">
        <v>99</v>
      </c>
      <c r="E10144" s="62">
        <v>71</v>
      </c>
      <c r="F10144" s="62">
        <v>610144</v>
      </c>
      <c r="G10144" s="62">
        <v>107019</v>
      </c>
      <c r="H10144" s="62">
        <v>125.61</v>
      </c>
      <c r="I10144" s="62">
        <v>8593.58</v>
      </c>
      <c r="J10144" s="62">
        <v>567433.92000000004</v>
      </c>
      <c r="K10144" s="62">
        <v>0</v>
      </c>
      <c r="L10144" s="63"/>
      <c r="M10144" s="63"/>
      <c r="N10144" s="63"/>
      <c r="O10144" s="63"/>
      <c r="P10144" s="63"/>
      <c r="Q10144" s="63"/>
      <c r="R10144" s="63"/>
      <c r="S10144" s="63"/>
      <c r="T10144" s="63"/>
      <c r="U10144" s="63"/>
      <c r="V10144" s="63"/>
      <c r="W10144" s="63"/>
      <c r="X10144" s="63"/>
      <c r="Y10144" s="63"/>
      <c r="Z10144" s="62">
        <v>2831</v>
      </c>
      <c r="AA10144" s="62">
        <v>17417</v>
      </c>
      <c r="AB10144" s="62">
        <v>20.440000000000001</v>
      </c>
      <c r="AC10144" s="62">
        <v>39.869999999999997</v>
      </c>
    </row>
    <row r="10145" spans="1:29" ht="30" x14ac:dyDescent="0.25">
      <c r="A10145" s="61" t="s">
        <v>176</v>
      </c>
      <c r="B10145" s="61" t="s">
        <v>177</v>
      </c>
      <c r="C10145" s="62">
        <v>2005</v>
      </c>
      <c r="D10145" s="61" t="s">
        <v>89</v>
      </c>
      <c r="E10145" s="62">
        <v>116</v>
      </c>
      <c r="F10145" s="62">
        <v>1242300</v>
      </c>
      <c r="G10145" s="62">
        <v>125365</v>
      </c>
      <c r="H10145" s="62">
        <v>90.06</v>
      </c>
      <c r="I10145" s="62">
        <v>10709.48</v>
      </c>
      <c r="J10145" s="62">
        <v>1155339</v>
      </c>
      <c r="K10145" s="62">
        <v>66.930000000000007</v>
      </c>
      <c r="L10145" s="62">
        <v>2342</v>
      </c>
      <c r="M10145" s="62">
        <v>1.68</v>
      </c>
      <c r="N10145" s="62">
        <v>0.57999999999999996</v>
      </c>
      <c r="O10145" s="62">
        <v>807.07</v>
      </c>
      <c r="P10145" s="63"/>
      <c r="Q10145" s="63"/>
      <c r="R10145" s="63"/>
      <c r="S10145" s="63"/>
      <c r="T10145" s="63"/>
      <c r="U10145" s="63"/>
      <c r="V10145" s="63"/>
      <c r="W10145" s="63"/>
      <c r="X10145" s="63"/>
      <c r="Y10145" s="63"/>
      <c r="Z10145" s="62">
        <v>2.85</v>
      </c>
      <c r="AA10145" s="62">
        <v>6794</v>
      </c>
      <c r="AB10145" s="62">
        <v>4.88</v>
      </c>
      <c r="AC10145" s="62">
        <v>0.02</v>
      </c>
    </row>
    <row r="10146" spans="1:29" x14ac:dyDescent="0.25">
      <c r="A10146" s="61" t="s">
        <v>144</v>
      </c>
      <c r="B10146" s="61" t="s">
        <v>145</v>
      </c>
      <c r="C10146" s="62">
        <v>2007</v>
      </c>
      <c r="D10146" s="61" t="s">
        <v>99</v>
      </c>
      <c r="E10146" s="62">
        <v>74</v>
      </c>
      <c r="F10146" s="62">
        <v>753360</v>
      </c>
      <c r="G10146" s="62">
        <v>130429</v>
      </c>
      <c r="H10146" s="62">
        <v>146.88</v>
      </c>
      <c r="I10146" s="62">
        <v>10180.540000000001</v>
      </c>
      <c r="J10146" s="62">
        <v>700624.8</v>
      </c>
      <c r="K10146" s="62">
        <v>0</v>
      </c>
      <c r="L10146" s="62">
        <v>0</v>
      </c>
      <c r="M10146" s="62">
        <v>0</v>
      </c>
      <c r="N10146" s="62">
        <v>0</v>
      </c>
      <c r="O10146" s="62">
        <v>0</v>
      </c>
      <c r="P10146" s="63"/>
      <c r="Q10146" s="63"/>
      <c r="R10146" s="63"/>
      <c r="S10146" s="63"/>
      <c r="T10146" s="63"/>
      <c r="U10146" s="63"/>
      <c r="V10146" s="63"/>
      <c r="W10146" s="63"/>
      <c r="X10146" s="63"/>
      <c r="Y10146" s="63"/>
      <c r="Z10146" s="62">
        <v>2092</v>
      </c>
      <c r="AA10146" s="62">
        <v>57945</v>
      </c>
      <c r="AB10146" s="62">
        <v>65.25</v>
      </c>
      <c r="AC10146" s="62">
        <v>28.27</v>
      </c>
    </row>
    <row r="10147" spans="1:29" ht="30" x14ac:dyDescent="0.25">
      <c r="A10147" s="61" t="s">
        <v>142</v>
      </c>
      <c r="B10147" s="61" t="s">
        <v>143</v>
      </c>
      <c r="C10147" s="62">
        <v>2014</v>
      </c>
      <c r="D10147" s="61" t="s">
        <v>301</v>
      </c>
      <c r="E10147" s="62">
        <v>5</v>
      </c>
      <c r="F10147" s="62">
        <v>17218</v>
      </c>
      <c r="G10147" s="62">
        <v>3361</v>
      </c>
      <c r="H10147" s="62">
        <v>56.02</v>
      </c>
      <c r="I10147" s="62">
        <v>3443.6</v>
      </c>
      <c r="J10147" s="62">
        <v>16012.74</v>
      </c>
      <c r="K10147" s="62">
        <v>0</v>
      </c>
      <c r="L10147" s="63"/>
      <c r="M10147" s="63"/>
      <c r="N10147" s="63"/>
      <c r="O10147" s="63"/>
      <c r="P10147" s="63"/>
      <c r="Q10147" s="63"/>
      <c r="R10147" s="63"/>
      <c r="S10147" s="63"/>
      <c r="T10147" s="63"/>
      <c r="U10147" s="63"/>
      <c r="V10147" s="63"/>
      <c r="W10147" s="63"/>
      <c r="X10147" s="63"/>
      <c r="Y10147" s="63"/>
      <c r="Z10147" s="62">
        <v>0</v>
      </c>
      <c r="AA10147" s="63"/>
      <c r="AB10147" s="63"/>
      <c r="AC10147" s="62">
        <v>0</v>
      </c>
    </row>
    <row r="10148" spans="1:29" x14ac:dyDescent="0.25">
      <c r="A10148" s="61" t="s">
        <v>178</v>
      </c>
      <c r="B10148" s="61" t="s">
        <v>179</v>
      </c>
      <c r="C10148" s="62">
        <v>2014</v>
      </c>
      <c r="D10148" s="61" t="s">
        <v>94</v>
      </c>
      <c r="E10148" s="62">
        <v>10</v>
      </c>
      <c r="F10148" s="62">
        <v>616</v>
      </c>
      <c r="G10148" s="62">
        <v>147</v>
      </c>
      <c r="H10148" s="62">
        <v>1.23</v>
      </c>
      <c r="I10148" s="62">
        <v>61.6</v>
      </c>
      <c r="J10148" s="62">
        <v>572.88</v>
      </c>
      <c r="K10148" s="62">
        <v>224.05</v>
      </c>
      <c r="L10148" s="62">
        <v>259</v>
      </c>
      <c r="M10148" s="62">
        <v>2.16</v>
      </c>
      <c r="N10148" s="63"/>
      <c r="O10148" s="63"/>
      <c r="P10148" s="63"/>
      <c r="Q10148" s="63"/>
      <c r="R10148" s="63"/>
      <c r="S10148" s="63"/>
      <c r="T10148" s="63"/>
      <c r="U10148" s="62">
        <v>0</v>
      </c>
      <c r="V10148" s="62">
        <v>0</v>
      </c>
      <c r="W10148" s="62">
        <v>0</v>
      </c>
      <c r="X10148" s="62">
        <v>0</v>
      </c>
      <c r="Y10148" s="62">
        <v>0</v>
      </c>
      <c r="Z10148" s="62">
        <v>0.5</v>
      </c>
      <c r="AA10148" s="62">
        <v>3308</v>
      </c>
      <c r="AB10148" s="62">
        <v>27.57</v>
      </c>
      <c r="AC10148" s="62">
        <v>0.05</v>
      </c>
    </row>
    <row r="10149" spans="1:29" ht="30" x14ac:dyDescent="0.25">
      <c r="A10149" s="61" t="s">
        <v>231</v>
      </c>
      <c r="B10149" s="61" t="s">
        <v>232</v>
      </c>
      <c r="C10149" s="62">
        <v>2015</v>
      </c>
      <c r="D10149" s="61" t="s">
        <v>313</v>
      </c>
      <c r="E10149" s="62">
        <v>40</v>
      </c>
      <c r="F10149" s="62">
        <v>341035</v>
      </c>
      <c r="G10149" s="62">
        <v>43940</v>
      </c>
      <c r="H10149" s="62">
        <v>91.54</v>
      </c>
      <c r="I10149" s="62">
        <v>8525.8799999999992</v>
      </c>
      <c r="J10149" s="62">
        <v>317162.55</v>
      </c>
      <c r="K10149" s="62">
        <v>4613.97</v>
      </c>
      <c r="L10149" s="62">
        <v>6475</v>
      </c>
      <c r="M10149" s="62">
        <v>13.49</v>
      </c>
      <c r="N10149" s="62">
        <v>115.35</v>
      </c>
      <c r="O10149" s="62">
        <v>55641.21</v>
      </c>
      <c r="P10149" s="63"/>
      <c r="Q10149" s="63"/>
      <c r="R10149" s="63"/>
      <c r="S10149" s="63"/>
      <c r="T10149" s="63"/>
      <c r="U10149" s="63"/>
      <c r="V10149" s="63"/>
      <c r="W10149" s="63"/>
      <c r="X10149" s="63"/>
      <c r="Y10149" s="63"/>
      <c r="Z10149" s="62">
        <v>28074</v>
      </c>
      <c r="AA10149" s="62">
        <v>11035</v>
      </c>
      <c r="AB10149" s="62">
        <v>22.99</v>
      </c>
      <c r="AC10149" s="62">
        <v>701.85</v>
      </c>
    </row>
    <row r="10150" spans="1:29" x14ac:dyDescent="0.25">
      <c r="A10150" s="61" t="s">
        <v>200</v>
      </c>
      <c r="B10150" s="61" t="s">
        <v>201</v>
      </c>
      <c r="C10150" s="62">
        <v>2013</v>
      </c>
      <c r="D10150" s="61" t="s">
        <v>75</v>
      </c>
      <c r="E10150" s="62">
        <v>2</v>
      </c>
      <c r="F10150" s="62">
        <v>613</v>
      </c>
      <c r="G10150" s="62">
        <v>201</v>
      </c>
      <c r="H10150" s="62">
        <v>8.3800000000000008</v>
      </c>
      <c r="I10150" s="62">
        <v>306.5</v>
      </c>
      <c r="J10150" s="62">
        <v>570.09</v>
      </c>
      <c r="K10150" s="62">
        <v>0</v>
      </c>
      <c r="L10150" s="63"/>
      <c r="M10150" s="63"/>
      <c r="N10150" s="63"/>
      <c r="O10150" s="63"/>
      <c r="P10150" s="63"/>
      <c r="Q10150" s="63"/>
      <c r="R10150" s="63"/>
      <c r="S10150" s="63"/>
      <c r="T10150" s="63"/>
      <c r="U10150" s="63"/>
      <c r="V10150" s="63"/>
      <c r="W10150" s="63"/>
      <c r="X10150" s="63"/>
      <c r="Y10150" s="63"/>
      <c r="Z10150" s="62">
        <v>0</v>
      </c>
      <c r="AA10150" s="63"/>
      <c r="AB10150" s="63"/>
      <c r="AC10150" s="62">
        <v>0</v>
      </c>
    </row>
    <row r="10151" spans="1:29" x14ac:dyDescent="0.25">
      <c r="A10151" s="61" t="s">
        <v>291</v>
      </c>
      <c r="B10151" s="61" t="s">
        <v>292</v>
      </c>
      <c r="C10151" s="62">
        <v>2011</v>
      </c>
      <c r="D10151" s="61" t="s">
        <v>78</v>
      </c>
      <c r="E10151" s="62">
        <v>70</v>
      </c>
      <c r="F10151" s="62">
        <v>650300</v>
      </c>
      <c r="G10151" s="62">
        <v>81893</v>
      </c>
      <c r="H10151" s="62">
        <v>97.49</v>
      </c>
      <c r="I10151" s="62">
        <v>9290</v>
      </c>
      <c r="J10151" s="62">
        <v>604779</v>
      </c>
      <c r="K10151" s="62">
        <v>0</v>
      </c>
      <c r="L10151" s="63"/>
      <c r="M10151" s="63"/>
      <c r="N10151" s="63"/>
      <c r="O10151" s="63"/>
      <c r="P10151" s="63"/>
      <c r="Q10151" s="63"/>
      <c r="R10151" s="63"/>
      <c r="S10151" s="63"/>
      <c r="T10151" s="63"/>
      <c r="U10151" s="63"/>
      <c r="V10151" s="63"/>
      <c r="W10151" s="63"/>
      <c r="X10151" s="63"/>
      <c r="Y10151" s="63"/>
      <c r="Z10151" s="62">
        <v>223721</v>
      </c>
      <c r="AA10151" s="62">
        <v>6322</v>
      </c>
      <c r="AB10151" s="62">
        <v>7.53</v>
      </c>
      <c r="AC10151" s="62">
        <v>3196.01</v>
      </c>
    </row>
    <row r="10152" spans="1:29" x14ac:dyDescent="0.25">
      <c r="A10152" s="61" t="s">
        <v>263</v>
      </c>
      <c r="B10152" s="61" t="s">
        <v>264</v>
      </c>
      <c r="C10152" s="62">
        <v>2009</v>
      </c>
      <c r="D10152" s="61" t="s">
        <v>94</v>
      </c>
      <c r="E10152" s="62">
        <v>6</v>
      </c>
      <c r="F10152" s="62">
        <v>4922</v>
      </c>
      <c r="G10152" s="62">
        <v>873</v>
      </c>
      <c r="H10152" s="62">
        <v>12.13</v>
      </c>
      <c r="I10152" s="62">
        <v>820.33</v>
      </c>
      <c r="J10152" s="62">
        <v>4577.46</v>
      </c>
      <c r="K10152" s="62">
        <v>0</v>
      </c>
      <c r="L10152" s="63"/>
      <c r="M10152" s="63"/>
      <c r="N10152" s="63"/>
      <c r="O10152" s="63"/>
      <c r="P10152" s="63"/>
      <c r="Q10152" s="63"/>
      <c r="R10152" s="63"/>
      <c r="S10152" s="63"/>
      <c r="T10152" s="63"/>
      <c r="U10152" s="62">
        <v>600</v>
      </c>
      <c r="V10152" s="62">
        <v>1285</v>
      </c>
      <c r="W10152" s="62">
        <v>17.850000000000001</v>
      </c>
      <c r="X10152" s="62">
        <v>100</v>
      </c>
      <c r="Y10152" s="62">
        <v>13430.4</v>
      </c>
      <c r="Z10152" s="62">
        <v>36600</v>
      </c>
      <c r="AA10152" s="62">
        <v>5462</v>
      </c>
      <c r="AB10152" s="62">
        <v>75.86</v>
      </c>
      <c r="AC10152" s="62">
        <v>6100</v>
      </c>
    </row>
    <row r="10153" spans="1:29" ht="30" x14ac:dyDescent="0.25">
      <c r="A10153" s="61" t="s">
        <v>117</v>
      </c>
      <c r="B10153" s="61" t="s">
        <v>118</v>
      </c>
      <c r="C10153" s="62">
        <v>2013</v>
      </c>
      <c r="D10153" s="61" t="s">
        <v>373</v>
      </c>
      <c r="E10153" s="62">
        <v>8</v>
      </c>
      <c r="F10153" s="63"/>
      <c r="G10153" s="63"/>
      <c r="H10153" s="63"/>
      <c r="I10153" s="63"/>
      <c r="J10153" s="63"/>
      <c r="K10153" s="62">
        <v>0</v>
      </c>
      <c r="L10153" s="63"/>
      <c r="M10153" s="63"/>
      <c r="N10153" s="63"/>
      <c r="O10153" s="63"/>
      <c r="P10153" s="63"/>
      <c r="Q10153" s="63"/>
      <c r="R10153" s="63"/>
      <c r="S10153" s="63"/>
      <c r="T10153" s="63"/>
      <c r="U10153" s="63"/>
      <c r="V10153" s="63"/>
      <c r="W10153" s="63"/>
      <c r="X10153" s="63"/>
      <c r="Y10153" s="63"/>
      <c r="Z10153" s="62">
        <v>0</v>
      </c>
      <c r="AA10153" s="63"/>
      <c r="AB10153" s="63"/>
      <c r="AC10153" s="62">
        <v>0</v>
      </c>
    </row>
    <row r="10154" spans="1:29" x14ac:dyDescent="0.25">
      <c r="A10154" s="61" t="s">
        <v>273</v>
      </c>
      <c r="B10154" s="61" t="s">
        <v>274</v>
      </c>
      <c r="C10154" s="62">
        <v>2011</v>
      </c>
      <c r="D10154" s="61" t="s">
        <v>72</v>
      </c>
      <c r="E10154" s="62">
        <v>23</v>
      </c>
      <c r="F10154" s="62">
        <v>83609</v>
      </c>
      <c r="G10154" s="62">
        <v>14462</v>
      </c>
      <c r="H10154" s="62">
        <v>52.4</v>
      </c>
      <c r="I10154" s="62">
        <v>3635.17</v>
      </c>
      <c r="J10154" s="62">
        <v>77756.37</v>
      </c>
      <c r="K10154" s="62">
        <v>0</v>
      </c>
      <c r="L10154" s="63"/>
      <c r="M10154" s="63"/>
      <c r="N10154" s="63"/>
      <c r="O10154" s="63"/>
      <c r="P10154" s="63"/>
      <c r="Q10154" s="63"/>
      <c r="R10154" s="63"/>
      <c r="S10154" s="63"/>
      <c r="T10154" s="63"/>
      <c r="U10154" s="62">
        <v>3999</v>
      </c>
      <c r="V10154" s="62">
        <v>12533</v>
      </c>
      <c r="W10154" s="62">
        <v>45.41</v>
      </c>
      <c r="X10154" s="62">
        <v>173</v>
      </c>
      <c r="Y10154" s="62">
        <v>89513.62</v>
      </c>
      <c r="Z10154" s="62">
        <v>566.70000000000005</v>
      </c>
      <c r="AA10154" s="62">
        <v>4005</v>
      </c>
      <c r="AB10154" s="62">
        <v>14.51</v>
      </c>
      <c r="AC10154" s="62">
        <v>24.64</v>
      </c>
    </row>
    <row r="10155" spans="1:29" x14ac:dyDescent="0.25">
      <c r="A10155" s="61" t="s">
        <v>275</v>
      </c>
      <c r="B10155" s="61" t="s">
        <v>276</v>
      </c>
      <c r="C10155" s="62">
        <v>2018</v>
      </c>
      <c r="D10155" s="61" t="s">
        <v>78</v>
      </c>
      <c r="E10155" s="62">
        <v>56</v>
      </c>
      <c r="F10155" s="62">
        <v>294640</v>
      </c>
      <c r="G10155" s="62">
        <v>54792</v>
      </c>
      <c r="H10155" s="62">
        <v>81.540000000000006</v>
      </c>
      <c r="I10155" s="62">
        <v>5261.43</v>
      </c>
      <c r="J10155" s="62">
        <v>274015.2</v>
      </c>
      <c r="K10155" s="62">
        <v>0</v>
      </c>
      <c r="L10155" s="63"/>
      <c r="M10155" s="63"/>
      <c r="N10155" s="63"/>
      <c r="O10155" s="63"/>
      <c r="P10155" s="63"/>
      <c r="Q10155" s="63"/>
      <c r="R10155" s="63"/>
      <c r="S10155" s="63"/>
      <c r="T10155" s="63"/>
      <c r="U10155" s="63"/>
      <c r="V10155" s="63"/>
      <c r="W10155" s="63"/>
      <c r="X10155" s="63"/>
      <c r="Y10155" s="63"/>
      <c r="Z10155" s="62">
        <v>695.14</v>
      </c>
      <c r="AA10155" s="62">
        <v>2939</v>
      </c>
      <c r="AB10155" s="62">
        <v>4.37</v>
      </c>
      <c r="AC10155" s="62">
        <v>12.41</v>
      </c>
    </row>
    <row r="10156" spans="1:29" x14ac:dyDescent="0.25">
      <c r="A10156" s="61" t="s">
        <v>184</v>
      </c>
      <c r="B10156" s="61" t="s">
        <v>185</v>
      </c>
      <c r="C10156" s="62">
        <v>2013</v>
      </c>
      <c r="D10156" s="61" t="s">
        <v>89</v>
      </c>
      <c r="E10156" s="62">
        <v>48</v>
      </c>
      <c r="F10156" s="62">
        <v>263257</v>
      </c>
      <c r="G10156" s="62">
        <v>39192</v>
      </c>
      <c r="H10156" s="62">
        <v>68.040000000000006</v>
      </c>
      <c r="I10156" s="62">
        <v>5484.52</v>
      </c>
      <c r="J10156" s="62">
        <v>244829.01</v>
      </c>
      <c r="K10156" s="62">
        <v>0</v>
      </c>
      <c r="L10156" s="63"/>
      <c r="M10156" s="63"/>
      <c r="N10156" s="63"/>
      <c r="O10156" s="63"/>
      <c r="P10156" s="63"/>
      <c r="Q10156" s="63"/>
      <c r="R10156" s="63"/>
      <c r="S10156" s="63"/>
      <c r="T10156" s="63"/>
      <c r="U10156" s="62">
        <v>12066</v>
      </c>
      <c r="V10156" s="62">
        <v>41274</v>
      </c>
      <c r="W10156" s="62">
        <v>71.66</v>
      </c>
      <c r="X10156" s="62">
        <v>251</v>
      </c>
      <c r="Y10156" s="62">
        <v>270085.34000000003</v>
      </c>
      <c r="Z10156" s="62">
        <v>0</v>
      </c>
      <c r="AA10156" s="62">
        <v>12192</v>
      </c>
      <c r="AB10156" s="62">
        <v>21.17</v>
      </c>
      <c r="AC10156" s="62">
        <v>0</v>
      </c>
    </row>
    <row r="10157" spans="1:29" ht="30" x14ac:dyDescent="0.25">
      <c r="A10157" s="61" t="s">
        <v>561</v>
      </c>
      <c r="B10157" s="61" t="s">
        <v>562</v>
      </c>
      <c r="C10157" s="62">
        <v>2013</v>
      </c>
      <c r="D10157" s="61" t="s">
        <v>75</v>
      </c>
      <c r="E10157" s="62">
        <v>12</v>
      </c>
      <c r="F10157" s="62">
        <v>26011</v>
      </c>
      <c r="G10157" s="62">
        <v>6639</v>
      </c>
      <c r="H10157" s="62">
        <v>46.1</v>
      </c>
      <c r="I10157" s="62">
        <v>2167.58</v>
      </c>
      <c r="J10157" s="62">
        <v>24190.23</v>
      </c>
      <c r="K10157" s="62">
        <v>5548.01</v>
      </c>
      <c r="L10157" s="62">
        <v>7819</v>
      </c>
      <c r="M10157" s="62">
        <v>54.3</v>
      </c>
      <c r="N10157" s="62">
        <v>462.33</v>
      </c>
      <c r="O10157" s="62">
        <v>66905.14</v>
      </c>
      <c r="P10157" s="63"/>
      <c r="Q10157" s="63"/>
      <c r="R10157" s="63"/>
      <c r="S10157" s="63"/>
      <c r="T10157" s="63"/>
      <c r="U10157" s="63"/>
      <c r="V10157" s="63"/>
      <c r="W10157" s="63"/>
      <c r="X10157" s="63"/>
      <c r="Y10157" s="63"/>
      <c r="Z10157" s="62">
        <v>632</v>
      </c>
      <c r="AA10157" s="62">
        <v>7869</v>
      </c>
      <c r="AB10157" s="62">
        <v>54.65</v>
      </c>
      <c r="AC10157" s="62">
        <v>52.67</v>
      </c>
    </row>
    <row r="10158" spans="1:29" ht="45" x14ac:dyDescent="0.25">
      <c r="A10158" s="61" t="s">
        <v>334</v>
      </c>
      <c r="B10158" s="61" t="s">
        <v>335</v>
      </c>
      <c r="C10158" s="62">
        <v>2016</v>
      </c>
      <c r="D10158" s="61" t="s">
        <v>78</v>
      </c>
      <c r="E10158" s="62">
        <v>32</v>
      </c>
      <c r="F10158" s="62">
        <v>294800</v>
      </c>
      <c r="G10158" s="62">
        <v>52949</v>
      </c>
      <c r="H10158" s="62">
        <v>137.88999999999999</v>
      </c>
      <c r="I10158" s="62">
        <v>9212.5</v>
      </c>
      <c r="J10158" s="62">
        <v>274164</v>
      </c>
      <c r="K10158" s="62">
        <v>0</v>
      </c>
      <c r="L10158" s="63"/>
      <c r="M10158" s="63"/>
      <c r="N10158" s="63"/>
      <c r="O10158" s="63"/>
      <c r="P10158" s="63"/>
      <c r="Q10158" s="63"/>
      <c r="R10158" s="63"/>
      <c r="S10158" s="63"/>
      <c r="T10158" s="63"/>
      <c r="U10158" s="63"/>
      <c r="V10158" s="63"/>
      <c r="W10158" s="63"/>
      <c r="X10158" s="63"/>
      <c r="Y10158" s="63"/>
      <c r="Z10158" s="62">
        <v>390.17</v>
      </c>
      <c r="AA10158" s="62">
        <v>5192</v>
      </c>
      <c r="AB10158" s="62">
        <v>13.52</v>
      </c>
      <c r="AC10158" s="62">
        <v>12.19</v>
      </c>
    </row>
    <row r="10159" spans="1:29" x14ac:dyDescent="0.25">
      <c r="A10159" s="61" t="s">
        <v>140</v>
      </c>
      <c r="B10159" s="61" t="s">
        <v>141</v>
      </c>
      <c r="C10159" s="62">
        <v>2017</v>
      </c>
      <c r="D10159" s="61" t="s">
        <v>94</v>
      </c>
      <c r="E10159" s="62">
        <v>15</v>
      </c>
      <c r="F10159" s="62">
        <v>9148</v>
      </c>
      <c r="G10159" s="62">
        <v>2239</v>
      </c>
      <c r="H10159" s="62">
        <v>12.44</v>
      </c>
      <c r="I10159" s="62">
        <v>609.87</v>
      </c>
      <c r="J10159" s="62">
        <v>8507.64</v>
      </c>
      <c r="K10159" s="62">
        <v>177.5</v>
      </c>
      <c r="L10159" s="62">
        <v>309</v>
      </c>
      <c r="M10159" s="62">
        <v>1.72</v>
      </c>
      <c r="N10159" s="63"/>
      <c r="O10159" s="63"/>
      <c r="P10159" s="63"/>
      <c r="Q10159" s="63"/>
      <c r="R10159" s="63"/>
      <c r="S10159" s="63"/>
      <c r="T10159" s="63"/>
      <c r="U10159" s="63"/>
      <c r="V10159" s="63"/>
      <c r="W10159" s="63"/>
      <c r="X10159" s="63"/>
      <c r="Y10159" s="63"/>
      <c r="Z10159" s="62">
        <v>1364</v>
      </c>
      <c r="AA10159" s="62">
        <v>18869</v>
      </c>
      <c r="AB10159" s="62">
        <v>104.83</v>
      </c>
      <c r="AC10159" s="62">
        <v>90.93</v>
      </c>
    </row>
    <row r="10160" spans="1:29" ht="30" x14ac:dyDescent="0.25">
      <c r="A10160" s="61" t="s">
        <v>216</v>
      </c>
      <c r="B10160" s="61" t="s">
        <v>217</v>
      </c>
      <c r="C10160" s="62">
        <v>2010</v>
      </c>
      <c r="D10160" s="61" t="s">
        <v>99</v>
      </c>
      <c r="E10160" s="62">
        <v>2</v>
      </c>
      <c r="F10160" s="63"/>
      <c r="G10160" s="63"/>
      <c r="H10160" s="63"/>
      <c r="I10160" s="63"/>
      <c r="J10160" s="63"/>
      <c r="K10160" s="62">
        <v>0</v>
      </c>
      <c r="L10160" s="63"/>
      <c r="M10160" s="63"/>
      <c r="N10160" s="63"/>
      <c r="O10160" s="63"/>
      <c r="P10160" s="63"/>
      <c r="Q10160" s="63"/>
      <c r="R10160" s="63"/>
      <c r="S10160" s="63"/>
      <c r="T10160" s="63"/>
      <c r="U10160" s="62">
        <v>348</v>
      </c>
      <c r="V10160" s="62">
        <v>960</v>
      </c>
      <c r="W10160" s="62">
        <v>40</v>
      </c>
      <c r="X10160" s="62">
        <v>174</v>
      </c>
      <c r="Y10160" s="62">
        <v>7789.63</v>
      </c>
      <c r="Z10160" s="62">
        <v>0</v>
      </c>
      <c r="AA10160" s="62">
        <v>0</v>
      </c>
      <c r="AB10160" s="62">
        <v>0</v>
      </c>
      <c r="AC10160" s="62">
        <v>0</v>
      </c>
    </row>
    <row r="10161" spans="1:29" ht="30" x14ac:dyDescent="0.25">
      <c r="A10161" s="61" t="s">
        <v>233</v>
      </c>
      <c r="B10161" s="61" t="s">
        <v>234</v>
      </c>
      <c r="C10161" s="62">
        <v>2018</v>
      </c>
      <c r="D10161" s="61" t="s">
        <v>75</v>
      </c>
      <c r="E10161" s="62">
        <v>15</v>
      </c>
      <c r="F10161" s="62">
        <v>0</v>
      </c>
      <c r="G10161" s="62">
        <v>0</v>
      </c>
      <c r="H10161" s="62">
        <v>0</v>
      </c>
      <c r="I10161" s="62">
        <v>0</v>
      </c>
      <c r="J10161" s="62">
        <v>0</v>
      </c>
      <c r="K10161" s="62">
        <v>0</v>
      </c>
      <c r="L10161" s="62">
        <v>0</v>
      </c>
      <c r="M10161" s="62">
        <v>0</v>
      </c>
      <c r="N10161" s="63"/>
      <c r="O10161" s="63"/>
      <c r="P10161" s="63"/>
      <c r="Q10161" s="63"/>
      <c r="R10161" s="63"/>
      <c r="S10161" s="63"/>
      <c r="T10161" s="63"/>
      <c r="U10161" s="63"/>
      <c r="V10161" s="63"/>
      <c r="W10161" s="63"/>
      <c r="X10161" s="63"/>
      <c r="Y10161" s="63"/>
      <c r="Z10161" s="62">
        <v>0</v>
      </c>
      <c r="AA10161" s="63"/>
      <c r="AB10161" s="63"/>
      <c r="AC10161" s="62">
        <v>0</v>
      </c>
    </row>
    <row r="10162" spans="1:29" x14ac:dyDescent="0.25">
      <c r="A10162" s="61" t="s">
        <v>374</v>
      </c>
      <c r="B10162" s="61" t="s">
        <v>375</v>
      </c>
      <c r="C10162" s="62">
        <v>2003</v>
      </c>
      <c r="D10162" s="61" t="s">
        <v>75</v>
      </c>
      <c r="E10162" s="62">
        <v>12</v>
      </c>
      <c r="F10162" s="63"/>
      <c r="G10162" s="63"/>
      <c r="H10162" s="63"/>
      <c r="I10162" s="63"/>
      <c r="J10162" s="63"/>
      <c r="K10162" s="62">
        <v>0</v>
      </c>
      <c r="L10162" s="63"/>
      <c r="M10162" s="63"/>
      <c r="N10162" s="63"/>
      <c r="O10162" s="63"/>
      <c r="P10162" s="63"/>
      <c r="Q10162" s="63"/>
      <c r="R10162" s="63"/>
      <c r="S10162" s="63"/>
      <c r="T10162" s="63"/>
      <c r="U10162" s="63"/>
      <c r="V10162" s="63"/>
      <c r="W10162" s="63"/>
      <c r="X10162" s="63"/>
      <c r="Y10162" s="63"/>
      <c r="Z10162" s="62">
        <v>67.78</v>
      </c>
      <c r="AA10162" s="62">
        <v>4087</v>
      </c>
      <c r="AB10162" s="62">
        <v>28.38</v>
      </c>
      <c r="AC10162" s="62">
        <v>5.65</v>
      </c>
    </row>
    <row r="10163" spans="1:29" x14ac:dyDescent="0.25">
      <c r="A10163" s="61" t="s">
        <v>102</v>
      </c>
      <c r="B10163" s="61" t="s">
        <v>103</v>
      </c>
      <c r="C10163" s="62">
        <v>2009</v>
      </c>
      <c r="D10163" s="61" t="s">
        <v>104</v>
      </c>
      <c r="E10163" s="62">
        <v>10</v>
      </c>
      <c r="F10163" s="62">
        <v>79</v>
      </c>
      <c r="G10163" s="62">
        <v>22</v>
      </c>
      <c r="H10163" s="62">
        <v>0.18</v>
      </c>
      <c r="I10163" s="62">
        <v>7.9</v>
      </c>
      <c r="J10163" s="62">
        <v>73.47</v>
      </c>
      <c r="K10163" s="62">
        <v>13.58</v>
      </c>
      <c r="L10163" s="62">
        <v>26</v>
      </c>
      <c r="M10163" s="62">
        <v>0.22</v>
      </c>
      <c r="N10163" s="62">
        <v>1.36</v>
      </c>
      <c r="O10163" s="62">
        <v>163.75</v>
      </c>
      <c r="P10163" s="63"/>
      <c r="Q10163" s="63"/>
      <c r="R10163" s="63"/>
      <c r="S10163" s="63"/>
      <c r="T10163" s="63"/>
      <c r="U10163" s="63"/>
      <c r="V10163" s="63"/>
      <c r="W10163" s="63"/>
      <c r="X10163" s="63"/>
      <c r="Y10163" s="63"/>
      <c r="Z10163" s="62">
        <v>439</v>
      </c>
      <c r="AA10163" s="62">
        <v>5272</v>
      </c>
      <c r="AB10163" s="62">
        <v>43.93</v>
      </c>
      <c r="AC10163" s="62">
        <v>43.9</v>
      </c>
    </row>
    <row r="10164" spans="1:29" ht="30" x14ac:dyDescent="0.25">
      <c r="A10164" s="61" t="s">
        <v>293</v>
      </c>
      <c r="B10164" s="61" t="s">
        <v>294</v>
      </c>
      <c r="C10164" s="62">
        <v>2005</v>
      </c>
      <c r="D10164" s="61" t="s">
        <v>150</v>
      </c>
      <c r="E10164" s="62">
        <v>8</v>
      </c>
      <c r="F10164" s="62">
        <v>0</v>
      </c>
      <c r="G10164" s="62">
        <v>0</v>
      </c>
      <c r="H10164" s="62">
        <v>0</v>
      </c>
      <c r="I10164" s="62">
        <v>0</v>
      </c>
      <c r="J10164" s="62">
        <v>0</v>
      </c>
      <c r="K10164" s="62">
        <v>0</v>
      </c>
      <c r="L10164" s="62">
        <v>0</v>
      </c>
      <c r="M10164" s="62">
        <v>0</v>
      </c>
      <c r="N10164" s="63"/>
      <c r="O10164" s="63"/>
      <c r="P10164" s="62">
        <v>0</v>
      </c>
      <c r="Q10164" s="62">
        <v>0</v>
      </c>
      <c r="R10164" s="62">
        <v>0</v>
      </c>
      <c r="S10164" s="62">
        <v>0</v>
      </c>
      <c r="T10164" s="62">
        <v>0</v>
      </c>
      <c r="U10164" s="62">
        <v>0</v>
      </c>
      <c r="V10164" s="62">
        <v>0</v>
      </c>
      <c r="W10164" s="62">
        <v>0</v>
      </c>
      <c r="X10164" s="62">
        <v>0</v>
      </c>
      <c r="Y10164" s="62">
        <v>0</v>
      </c>
      <c r="Z10164" s="62">
        <v>0</v>
      </c>
      <c r="AA10164" s="63"/>
      <c r="AB10164" s="63"/>
      <c r="AC10164" s="62">
        <v>0</v>
      </c>
    </row>
    <row r="10165" spans="1:29" x14ac:dyDescent="0.25">
      <c r="A10165" s="61" t="s">
        <v>190</v>
      </c>
      <c r="B10165" s="61" t="s">
        <v>191</v>
      </c>
      <c r="C10165" s="62">
        <v>2015</v>
      </c>
      <c r="D10165" s="61" t="s">
        <v>75</v>
      </c>
      <c r="E10165" s="62">
        <v>12</v>
      </c>
      <c r="F10165" s="63"/>
      <c r="G10165" s="63"/>
      <c r="H10165" s="63"/>
      <c r="I10165" s="63"/>
      <c r="J10165" s="63"/>
      <c r="K10165" s="62">
        <v>0</v>
      </c>
      <c r="L10165" s="63"/>
      <c r="M10165" s="63"/>
      <c r="N10165" s="63"/>
      <c r="O10165" s="63"/>
      <c r="P10165" s="63"/>
      <c r="Q10165" s="63"/>
      <c r="R10165" s="63"/>
      <c r="S10165" s="63"/>
      <c r="T10165" s="63"/>
      <c r="U10165" s="63"/>
      <c r="V10165" s="63"/>
      <c r="W10165" s="63"/>
      <c r="X10165" s="63"/>
      <c r="Y10165" s="63"/>
      <c r="Z10165" s="62">
        <v>870</v>
      </c>
      <c r="AA10165" s="62">
        <v>8433</v>
      </c>
      <c r="AB10165" s="62">
        <v>58.56</v>
      </c>
      <c r="AC10165" s="62">
        <v>72.5</v>
      </c>
    </row>
    <row r="10166" spans="1:29" x14ac:dyDescent="0.25">
      <c r="A10166" s="61" t="s">
        <v>338</v>
      </c>
      <c r="B10166" s="61" t="s">
        <v>339</v>
      </c>
      <c r="C10166" s="62">
        <v>2017</v>
      </c>
      <c r="D10166" s="61" t="s">
        <v>86</v>
      </c>
      <c r="E10166" s="62">
        <v>286</v>
      </c>
      <c r="F10166" s="62">
        <v>2395720</v>
      </c>
      <c r="G10166" s="62">
        <v>330929</v>
      </c>
      <c r="H10166" s="62">
        <v>96.42</v>
      </c>
      <c r="I10166" s="62">
        <v>8376.64</v>
      </c>
      <c r="J10166" s="62">
        <v>2228019.6</v>
      </c>
      <c r="K10166" s="62">
        <v>4000.97</v>
      </c>
      <c r="L10166" s="62">
        <v>8033</v>
      </c>
      <c r="M10166" s="62">
        <v>2.34</v>
      </c>
      <c r="N10166" s="62">
        <v>13.99</v>
      </c>
      <c r="O10166" s="62">
        <v>48248.9</v>
      </c>
      <c r="P10166" s="63"/>
      <c r="Q10166" s="63"/>
      <c r="R10166" s="63"/>
      <c r="S10166" s="63"/>
      <c r="T10166" s="63"/>
      <c r="U10166" s="63"/>
      <c r="V10166" s="63"/>
      <c r="W10166" s="63"/>
      <c r="X10166" s="63"/>
      <c r="Y10166" s="63"/>
      <c r="Z10166" s="62">
        <v>24427.46</v>
      </c>
      <c r="AA10166" s="62">
        <v>398639</v>
      </c>
      <c r="AB10166" s="62">
        <v>116.15</v>
      </c>
      <c r="AC10166" s="62">
        <v>85.41</v>
      </c>
    </row>
    <row r="10167" spans="1:29" x14ac:dyDescent="0.25">
      <c r="A10167" s="61" t="s">
        <v>84</v>
      </c>
      <c r="B10167" s="61" t="s">
        <v>85</v>
      </c>
      <c r="C10167" s="62">
        <v>2013</v>
      </c>
      <c r="D10167" s="61" t="s">
        <v>89</v>
      </c>
      <c r="E10167" s="62">
        <v>100</v>
      </c>
      <c r="F10167" s="62">
        <v>1657280</v>
      </c>
      <c r="G10167" s="62">
        <v>135503</v>
      </c>
      <c r="H10167" s="62">
        <v>112.92</v>
      </c>
      <c r="I10167" s="62">
        <v>16572.8</v>
      </c>
      <c r="J10167" s="62">
        <v>1541270.4</v>
      </c>
      <c r="K10167" s="62">
        <v>0</v>
      </c>
      <c r="L10167" s="63"/>
      <c r="M10167" s="63"/>
      <c r="N10167" s="63"/>
      <c r="O10167" s="63"/>
      <c r="P10167" s="63"/>
      <c r="Q10167" s="63"/>
      <c r="R10167" s="63"/>
      <c r="S10167" s="63"/>
      <c r="T10167" s="63"/>
      <c r="U10167" s="63"/>
      <c r="V10167" s="63"/>
      <c r="W10167" s="63"/>
      <c r="X10167" s="63"/>
      <c r="Y10167" s="63"/>
      <c r="Z10167" s="62">
        <v>2616</v>
      </c>
      <c r="AA10167" s="62">
        <v>14032</v>
      </c>
      <c r="AB10167" s="62">
        <v>11.69</v>
      </c>
      <c r="AC10167" s="62">
        <v>26.16</v>
      </c>
    </row>
    <row r="10168" spans="1:29" ht="30" x14ac:dyDescent="0.25">
      <c r="A10168" s="61" t="s">
        <v>133</v>
      </c>
      <c r="B10168" s="61" t="s">
        <v>134</v>
      </c>
      <c r="C10168" s="62">
        <v>2013</v>
      </c>
      <c r="D10168" s="61" t="s">
        <v>99</v>
      </c>
      <c r="E10168" s="62">
        <v>36</v>
      </c>
      <c r="F10168" s="62">
        <v>170227</v>
      </c>
      <c r="G10168" s="62">
        <v>22585</v>
      </c>
      <c r="H10168" s="62">
        <v>52.28</v>
      </c>
      <c r="I10168" s="62">
        <v>4728.53</v>
      </c>
      <c r="J10168" s="62">
        <v>158311.10999999999</v>
      </c>
      <c r="K10168" s="62">
        <v>9264.7900000000009</v>
      </c>
      <c r="L10168" s="62">
        <v>14164</v>
      </c>
      <c r="M10168" s="62">
        <v>32.79</v>
      </c>
      <c r="N10168" s="63"/>
      <c r="O10168" s="63"/>
      <c r="P10168" s="63"/>
      <c r="Q10168" s="63"/>
      <c r="R10168" s="63"/>
      <c r="S10168" s="63"/>
      <c r="T10168" s="63"/>
      <c r="U10168" s="63"/>
      <c r="V10168" s="63"/>
      <c r="W10168" s="63"/>
      <c r="X10168" s="63"/>
      <c r="Y10168" s="63"/>
      <c r="Z10168" s="62">
        <v>129100</v>
      </c>
      <c r="AA10168" s="62">
        <v>8093</v>
      </c>
      <c r="AB10168" s="62">
        <v>18.73</v>
      </c>
      <c r="AC10168" s="62">
        <v>3586.11</v>
      </c>
    </row>
    <row r="10169" spans="1:29" ht="30" x14ac:dyDescent="0.25">
      <c r="A10169" s="61" t="s">
        <v>348</v>
      </c>
      <c r="B10169" s="61" t="s">
        <v>349</v>
      </c>
      <c r="C10169" s="62">
        <v>2012</v>
      </c>
      <c r="D10169" s="61" t="s">
        <v>150</v>
      </c>
      <c r="E10169" s="62">
        <v>4</v>
      </c>
      <c r="F10169" s="62">
        <v>4495</v>
      </c>
      <c r="G10169" s="62">
        <v>880</v>
      </c>
      <c r="H10169" s="62">
        <v>18.329999999999998</v>
      </c>
      <c r="I10169" s="62">
        <v>1123.75</v>
      </c>
      <c r="J10169" s="62">
        <v>4180.3500000000004</v>
      </c>
      <c r="K10169" s="62">
        <v>0</v>
      </c>
      <c r="L10169" s="63"/>
      <c r="M10169" s="63"/>
      <c r="N10169" s="63"/>
      <c r="O10169" s="63"/>
      <c r="P10169" s="63"/>
      <c r="Q10169" s="63"/>
      <c r="R10169" s="63"/>
      <c r="S10169" s="63"/>
      <c r="T10169" s="63"/>
      <c r="U10169" s="63"/>
      <c r="V10169" s="63"/>
      <c r="W10169" s="63"/>
      <c r="X10169" s="63"/>
      <c r="Y10169" s="63"/>
      <c r="Z10169" s="62">
        <v>58.03</v>
      </c>
      <c r="AA10169" s="62">
        <v>2127</v>
      </c>
      <c r="AB10169" s="62">
        <v>44.31</v>
      </c>
      <c r="AC10169" s="62">
        <v>14.51</v>
      </c>
    </row>
    <row r="10170" spans="1:29" x14ac:dyDescent="0.25">
      <c r="A10170" s="61" t="s">
        <v>332</v>
      </c>
      <c r="B10170" s="61" t="s">
        <v>333</v>
      </c>
      <c r="C10170" s="62">
        <v>2012</v>
      </c>
      <c r="D10170" s="61" t="s">
        <v>86</v>
      </c>
      <c r="E10170" s="62">
        <v>102</v>
      </c>
      <c r="F10170" s="63"/>
      <c r="G10170" s="62">
        <v>0</v>
      </c>
      <c r="H10170" s="62">
        <v>0</v>
      </c>
      <c r="I10170" s="63"/>
      <c r="J10170" s="63"/>
      <c r="K10170" s="62">
        <v>0</v>
      </c>
      <c r="L10170" s="62">
        <v>0</v>
      </c>
      <c r="M10170" s="62">
        <v>0</v>
      </c>
      <c r="N10170" s="63"/>
      <c r="O10170" s="63"/>
      <c r="P10170" s="63"/>
      <c r="Q10170" s="63"/>
      <c r="R10170" s="63"/>
      <c r="S10170" s="63"/>
      <c r="T10170" s="63"/>
      <c r="U10170" s="63"/>
      <c r="V10170" s="63"/>
      <c r="W10170" s="63"/>
      <c r="X10170" s="63"/>
      <c r="Y10170" s="63"/>
      <c r="Z10170" s="62">
        <v>0</v>
      </c>
      <c r="AA10170" s="62">
        <v>0</v>
      </c>
      <c r="AB10170" s="62">
        <v>0</v>
      </c>
      <c r="AC10170" s="62">
        <v>0</v>
      </c>
    </row>
    <row r="10171" spans="1:29" x14ac:dyDescent="0.25">
      <c r="A10171" s="61" t="s">
        <v>204</v>
      </c>
      <c r="B10171" s="61" t="s">
        <v>205</v>
      </c>
      <c r="C10171" s="62">
        <v>2014</v>
      </c>
      <c r="D10171" s="61" t="s">
        <v>89</v>
      </c>
      <c r="E10171" s="62">
        <v>100</v>
      </c>
      <c r="F10171" s="62">
        <v>1219200</v>
      </c>
      <c r="G10171" s="62">
        <v>220100</v>
      </c>
      <c r="H10171" s="62">
        <v>183.42</v>
      </c>
      <c r="I10171" s="62">
        <v>12192</v>
      </c>
      <c r="J10171" s="62">
        <v>1133856</v>
      </c>
      <c r="K10171" s="62">
        <v>0</v>
      </c>
      <c r="L10171" s="63"/>
      <c r="M10171" s="63"/>
      <c r="N10171" s="63"/>
      <c r="O10171" s="63"/>
      <c r="P10171" s="63"/>
      <c r="Q10171" s="63"/>
      <c r="R10171" s="63"/>
      <c r="S10171" s="63"/>
      <c r="T10171" s="63"/>
      <c r="U10171" s="63"/>
      <c r="V10171" s="63"/>
      <c r="W10171" s="63"/>
      <c r="X10171" s="63"/>
      <c r="Y10171" s="63"/>
      <c r="Z10171" s="62">
        <v>745195</v>
      </c>
      <c r="AA10171" s="62">
        <v>103982</v>
      </c>
      <c r="AB10171" s="62">
        <v>86.65</v>
      </c>
      <c r="AC10171" s="62">
        <v>7451.95</v>
      </c>
    </row>
    <row r="10172" spans="1:29" ht="30" x14ac:dyDescent="0.25">
      <c r="A10172" s="61" t="s">
        <v>227</v>
      </c>
      <c r="B10172" s="61" t="s">
        <v>228</v>
      </c>
      <c r="C10172" s="62">
        <v>2013</v>
      </c>
      <c r="D10172" s="61" t="s">
        <v>78</v>
      </c>
      <c r="E10172" s="62">
        <v>40</v>
      </c>
      <c r="F10172" s="62">
        <v>317150</v>
      </c>
      <c r="G10172" s="62">
        <v>39998</v>
      </c>
      <c r="H10172" s="62">
        <v>83.33</v>
      </c>
      <c r="I10172" s="62">
        <v>7928.75</v>
      </c>
      <c r="J10172" s="62">
        <v>294949.5</v>
      </c>
      <c r="K10172" s="62">
        <v>0</v>
      </c>
      <c r="L10172" s="63"/>
      <c r="M10172" s="63"/>
      <c r="N10172" s="63"/>
      <c r="O10172" s="63"/>
      <c r="P10172" s="63"/>
      <c r="Q10172" s="63"/>
      <c r="R10172" s="63"/>
      <c r="S10172" s="63"/>
      <c r="T10172" s="63"/>
      <c r="U10172" s="63"/>
      <c r="V10172" s="63"/>
      <c r="W10172" s="63"/>
      <c r="X10172" s="63"/>
      <c r="Y10172" s="63"/>
      <c r="Z10172" s="62">
        <v>30785</v>
      </c>
      <c r="AA10172" s="62">
        <v>11507</v>
      </c>
      <c r="AB10172" s="62">
        <v>23.97</v>
      </c>
      <c r="AC10172" s="62">
        <v>769.63</v>
      </c>
    </row>
    <row r="10173" spans="1:29" x14ac:dyDescent="0.25">
      <c r="A10173" s="61" t="s">
        <v>81</v>
      </c>
      <c r="B10173" s="61" t="s">
        <v>82</v>
      </c>
      <c r="C10173" s="62">
        <v>2018</v>
      </c>
      <c r="D10173" s="61" t="s">
        <v>78</v>
      </c>
      <c r="E10173" s="62">
        <v>32</v>
      </c>
      <c r="F10173" s="62">
        <v>216480</v>
      </c>
      <c r="G10173" s="62">
        <v>50183</v>
      </c>
      <c r="H10173" s="62">
        <v>130.68</v>
      </c>
      <c r="I10173" s="62">
        <v>6765</v>
      </c>
      <c r="J10173" s="62">
        <v>201326.4</v>
      </c>
      <c r="K10173" s="62">
        <v>0</v>
      </c>
      <c r="L10173" s="63"/>
      <c r="M10173" s="63"/>
      <c r="N10173" s="63"/>
      <c r="O10173" s="63"/>
      <c r="P10173" s="63"/>
      <c r="Q10173" s="63"/>
      <c r="R10173" s="63"/>
      <c r="S10173" s="63"/>
      <c r="T10173" s="63"/>
      <c r="U10173" s="63"/>
      <c r="V10173" s="63"/>
      <c r="W10173" s="63"/>
      <c r="X10173" s="63"/>
      <c r="Y10173" s="63"/>
      <c r="Z10173" s="62">
        <v>43890</v>
      </c>
      <c r="AA10173" s="62">
        <v>3420</v>
      </c>
      <c r="AB10173" s="62">
        <v>8.91</v>
      </c>
      <c r="AC10173" s="62">
        <v>1371.56</v>
      </c>
    </row>
    <row r="10174" spans="1:29" x14ac:dyDescent="0.25">
      <c r="A10174" s="61" t="s">
        <v>196</v>
      </c>
      <c r="B10174" s="61" t="s">
        <v>197</v>
      </c>
      <c r="C10174" s="62">
        <v>2015</v>
      </c>
      <c r="D10174" s="61" t="s">
        <v>83</v>
      </c>
      <c r="E10174" s="62">
        <v>4</v>
      </c>
      <c r="F10174" s="63"/>
      <c r="G10174" s="62">
        <v>0</v>
      </c>
      <c r="H10174" s="62">
        <v>0</v>
      </c>
      <c r="I10174" s="63"/>
      <c r="J10174" s="63"/>
      <c r="K10174" s="62">
        <v>0</v>
      </c>
      <c r="L10174" s="63"/>
      <c r="M10174" s="63"/>
      <c r="N10174" s="63"/>
      <c r="O10174" s="63"/>
      <c r="P10174" s="63"/>
      <c r="Q10174" s="63"/>
      <c r="R10174" s="63"/>
      <c r="S10174" s="63"/>
      <c r="T10174" s="63"/>
      <c r="U10174" s="63"/>
      <c r="V10174" s="63"/>
      <c r="W10174" s="63"/>
      <c r="X10174" s="63"/>
      <c r="Y10174" s="63"/>
      <c r="Z10174" s="62">
        <v>71800</v>
      </c>
      <c r="AA10174" s="62">
        <v>12463</v>
      </c>
      <c r="AB10174" s="62">
        <v>259.64999999999998</v>
      </c>
      <c r="AC10174" s="62">
        <v>17950</v>
      </c>
    </row>
    <row r="10175" spans="1:29" x14ac:dyDescent="0.25">
      <c r="A10175" s="61" t="s">
        <v>466</v>
      </c>
      <c r="B10175" s="61" t="s">
        <v>467</v>
      </c>
      <c r="C10175" s="62">
        <v>2009</v>
      </c>
      <c r="D10175" s="61" t="s">
        <v>78</v>
      </c>
      <c r="E10175" s="62">
        <v>60</v>
      </c>
      <c r="F10175" s="62">
        <v>564757</v>
      </c>
      <c r="G10175" s="62">
        <v>117771</v>
      </c>
      <c r="H10175" s="62">
        <v>163.57</v>
      </c>
      <c r="I10175" s="62">
        <v>9412.6200000000008</v>
      </c>
      <c r="J10175" s="62">
        <v>525224.01</v>
      </c>
      <c r="K10175" s="62">
        <v>0</v>
      </c>
      <c r="L10175" s="63"/>
      <c r="M10175" s="63"/>
      <c r="N10175" s="63"/>
      <c r="O10175" s="63"/>
      <c r="P10175" s="63"/>
      <c r="Q10175" s="63"/>
      <c r="R10175" s="63"/>
      <c r="S10175" s="63"/>
      <c r="T10175" s="63"/>
      <c r="U10175" s="63"/>
      <c r="V10175" s="63"/>
      <c r="W10175" s="63"/>
      <c r="X10175" s="63"/>
      <c r="Y10175" s="63"/>
      <c r="Z10175" s="62">
        <v>115.37</v>
      </c>
      <c r="AA10175" s="62">
        <v>8275</v>
      </c>
      <c r="AB10175" s="62">
        <v>11.49</v>
      </c>
      <c r="AC10175" s="62">
        <v>1.92</v>
      </c>
    </row>
    <row r="10176" spans="1:29" x14ac:dyDescent="0.25">
      <c r="A10176" s="61" t="s">
        <v>113</v>
      </c>
      <c r="B10176" s="61" t="s">
        <v>114</v>
      </c>
      <c r="C10176" s="62">
        <v>2005</v>
      </c>
      <c r="D10176" s="61" t="s">
        <v>89</v>
      </c>
      <c r="E10176" s="62">
        <v>150</v>
      </c>
      <c r="F10176" s="63"/>
      <c r="G10176" s="63"/>
      <c r="H10176" s="63"/>
      <c r="I10176" s="63"/>
      <c r="J10176" s="63"/>
      <c r="K10176" s="62">
        <v>0</v>
      </c>
      <c r="L10176" s="63"/>
      <c r="M10176" s="63"/>
      <c r="N10176" s="63"/>
      <c r="O10176" s="63"/>
      <c r="P10176" s="63"/>
      <c r="Q10176" s="63"/>
      <c r="R10176" s="63"/>
      <c r="S10176" s="63"/>
      <c r="T10176" s="63"/>
      <c r="U10176" s="63"/>
      <c r="V10176" s="63"/>
      <c r="W10176" s="63"/>
      <c r="X10176" s="63"/>
      <c r="Y10176" s="63"/>
      <c r="Z10176" s="62">
        <v>15.77</v>
      </c>
      <c r="AA10176" s="62">
        <v>1635</v>
      </c>
      <c r="AB10176" s="62">
        <v>0.91</v>
      </c>
      <c r="AC10176" s="62">
        <v>0.11</v>
      </c>
    </row>
    <row r="10177" spans="1:29" ht="30" x14ac:dyDescent="0.25">
      <c r="A10177" s="61" t="s">
        <v>237</v>
      </c>
      <c r="B10177" s="61" t="s">
        <v>238</v>
      </c>
      <c r="C10177" s="62">
        <v>2012</v>
      </c>
      <c r="D10177" s="61" t="s">
        <v>301</v>
      </c>
      <c r="E10177" s="62">
        <v>19</v>
      </c>
      <c r="F10177" s="62">
        <v>73056</v>
      </c>
      <c r="G10177" s="62">
        <v>15769</v>
      </c>
      <c r="H10177" s="62">
        <v>69.16</v>
      </c>
      <c r="I10177" s="62">
        <v>3845.05</v>
      </c>
      <c r="J10177" s="62">
        <v>67942.080000000002</v>
      </c>
      <c r="K10177" s="62">
        <v>2637</v>
      </c>
      <c r="L10177" s="62">
        <v>6943</v>
      </c>
      <c r="M10177" s="62">
        <v>30.45</v>
      </c>
      <c r="N10177" s="62">
        <v>138.79</v>
      </c>
      <c r="O10177" s="62">
        <v>31800.37</v>
      </c>
      <c r="P10177" s="63"/>
      <c r="Q10177" s="63"/>
      <c r="R10177" s="63"/>
      <c r="S10177" s="63"/>
      <c r="T10177" s="63"/>
      <c r="U10177" s="63"/>
      <c r="V10177" s="63"/>
      <c r="W10177" s="63"/>
      <c r="X10177" s="63"/>
      <c r="Y10177" s="63"/>
      <c r="Z10177" s="62">
        <v>41490</v>
      </c>
      <c r="AA10177" s="62">
        <v>3973</v>
      </c>
      <c r="AB10177" s="62">
        <v>17.43</v>
      </c>
      <c r="AC10177" s="62">
        <v>2183.6799999999998</v>
      </c>
    </row>
    <row r="10178" spans="1:29" ht="30" x14ac:dyDescent="0.25">
      <c r="A10178" s="61" t="s">
        <v>120</v>
      </c>
      <c r="B10178" s="61" t="s">
        <v>121</v>
      </c>
      <c r="C10178" s="62">
        <v>2004</v>
      </c>
      <c r="D10178" s="61" t="s">
        <v>78</v>
      </c>
      <c r="E10178" s="62">
        <v>68</v>
      </c>
      <c r="F10178" s="62">
        <v>640233</v>
      </c>
      <c r="G10178" s="62">
        <v>57146</v>
      </c>
      <c r="H10178" s="62">
        <v>70.03</v>
      </c>
      <c r="I10178" s="62">
        <v>9415.19</v>
      </c>
      <c r="J10178" s="62">
        <v>595416.68999999994</v>
      </c>
      <c r="K10178" s="62">
        <v>0</v>
      </c>
      <c r="L10178" s="62">
        <v>0</v>
      </c>
      <c r="M10178" s="62">
        <v>0</v>
      </c>
      <c r="N10178" s="63"/>
      <c r="O10178" s="63"/>
      <c r="P10178" s="63"/>
      <c r="Q10178" s="63"/>
      <c r="R10178" s="63"/>
      <c r="S10178" s="63"/>
      <c r="T10178" s="63"/>
      <c r="U10178" s="63"/>
      <c r="V10178" s="63"/>
      <c r="W10178" s="63"/>
      <c r="X10178" s="63"/>
      <c r="Y10178" s="63"/>
      <c r="Z10178" s="62">
        <v>328860</v>
      </c>
      <c r="AA10178" s="62">
        <v>15167</v>
      </c>
      <c r="AB10178" s="62">
        <v>18.59</v>
      </c>
      <c r="AC10178" s="62">
        <v>4836.18</v>
      </c>
    </row>
    <row r="10179" spans="1:29" x14ac:dyDescent="0.25">
      <c r="A10179" s="61" t="s">
        <v>178</v>
      </c>
      <c r="B10179" s="61" t="s">
        <v>179</v>
      </c>
      <c r="C10179" s="62">
        <v>2011</v>
      </c>
      <c r="D10179" s="61" t="s">
        <v>78</v>
      </c>
      <c r="E10179" s="62">
        <v>48</v>
      </c>
      <c r="F10179" s="62">
        <v>172009</v>
      </c>
      <c r="G10179" s="62">
        <v>30707</v>
      </c>
      <c r="H10179" s="62">
        <v>53.31</v>
      </c>
      <c r="I10179" s="62">
        <v>3583.52</v>
      </c>
      <c r="J10179" s="62">
        <v>159968.37</v>
      </c>
      <c r="K10179" s="62">
        <v>38301.65</v>
      </c>
      <c r="L10179" s="62">
        <v>41920</v>
      </c>
      <c r="M10179" s="62">
        <v>72.78</v>
      </c>
      <c r="N10179" s="62">
        <v>797.95</v>
      </c>
      <c r="O10179" s="62">
        <v>461891.07</v>
      </c>
      <c r="P10179" s="63"/>
      <c r="Q10179" s="63"/>
      <c r="R10179" s="63"/>
      <c r="S10179" s="63"/>
      <c r="T10179" s="63"/>
      <c r="U10179" s="62">
        <v>639</v>
      </c>
      <c r="V10179" s="62">
        <v>2361</v>
      </c>
      <c r="W10179" s="62">
        <v>4.0999999999999996</v>
      </c>
      <c r="X10179" s="62">
        <v>13</v>
      </c>
      <c r="Y10179" s="62">
        <v>14303.38</v>
      </c>
      <c r="Z10179" s="62">
        <v>0.66</v>
      </c>
      <c r="AA10179" s="62">
        <v>4484</v>
      </c>
      <c r="AB10179" s="62">
        <v>7.78</v>
      </c>
      <c r="AC10179" s="62">
        <v>0.01</v>
      </c>
    </row>
    <row r="10180" spans="1:29" ht="30" x14ac:dyDescent="0.25">
      <c r="A10180" s="61" t="s">
        <v>311</v>
      </c>
      <c r="B10180" s="61" t="s">
        <v>312</v>
      </c>
      <c r="C10180" s="62">
        <v>2018</v>
      </c>
      <c r="D10180" s="61" t="s">
        <v>99</v>
      </c>
      <c r="E10180" s="62">
        <v>64</v>
      </c>
      <c r="F10180" s="62">
        <v>132000</v>
      </c>
      <c r="G10180" s="62">
        <v>23602</v>
      </c>
      <c r="H10180" s="62">
        <v>30.73</v>
      </c>
      <c r="I10180" s="62">
        <v>2062.5</v>
      </c>
      <c r="J10180" s="62">
        <v>122760</v>
      </c>
      <c r="K10180" s="62">
        <v>11427.74</v>
      </c>
      <c r="L10180" s="62">
        <v>18734</v>
      </c>
      <c r="M10180" s="62">
        <v>24.39</v>
      </c>
      <c r="N10180" s="63"/>
      <c r="O10180" s="63"/>
      <c r="P10180" s="63"/>
      <c r="Q10180" s="63"/>
      <c r="R10180" s="63"/>
      <c r="S10180" s="63"/>
      <c r="T10180" s="63"/>
      <c r="U10180" s="63"/>
      <c r="V10180" s="63"/>
      <c r="W10180" s="63"/>
      <c r="X10180" s="63"/>
      <c r="Y10180" s="63"/>
      <c r="Z10180" s="62">
        <v>225.03</v>
      </c>
      <c r="AA10180" s="62">
        <v>26205</v>
      </c>
      <c r="AB10180" s="62">
        <v>34.119999999999997</v>
      </c>
      <c r="AC10180" s="62">
        <v>3.52</v>
      </c>
    </row>
    <row r="10181" spans="1:29" x14ac:dyDescent="0.25">
      <c r="A10181" s="61" t="s">
        <v>113</v>
      </c>
      <c r="B10181" s="61" t="s">
        <v>114</v>
      </c>
      <c r="C10181" s="62">
        <v>2015</v>
      </c>
      <c r="D10181" s="61" t="s">
        <v>373</v>
      </c>
      <c r="E10181" s="62">
        <v>4</v>
      </c>
      <c r="F10181" s="62">
        <v>0</v>
      </c>
      <c r="G10181" s="62">
        <v>0</v>
      </c>
      <c r="H10181" s="62">
        <v>0</v>
      </c>
      <c r="I10181" s="62">
        <v>0</v>
      </c>
      <c r="J10181" s="62">
        <v>0</v>
      </c>
      <c r="K10181" s="62">
        <v>0</v>
      </c>
      <c r="L10181" s="62">
        <v>0</v>
      </c>
      <c r="M10181" s="62">
        <v>0</v>
      </c>
      <c r="N10181" s="63"/>
      <c r="O10181" s="63"/>
      <c r="P10181" s="63"/>
      <c r="Q10181" s="63"/>
      <c r="R10181" s="63"/>
      <c r="S10181" s="63"/>
      <c r="T10181" s="63"/>
      <c r="U10181" s="63"/>
      <c r="V10181" s="63"/>
      <c r="W10181" s="63"/>
      <c r="X10181" s="63"/>
      <c r="Y10181" s="63"/>
      <c r="Z10181" s="62">
        <v>0</v>
      </c>
      <c r="AA10181" s="62">
        <v>0</v>
      </c>
      <c r="AB10181" s="62">
        <v>0</v>
      </c>
      <c r="AC10181" s="62">
        <v>0</v>
      </c>
    </row>
    <row r="10182" spans="1:29" x14ac:dyDescent="0.25">
      <c r="A10182" s="61" t="s">
        <v>260</v>
      </c>
      <c r="B10182" s="61" t="s">
        <v>261</v>
      </c>
      <c r="C10182" s="62">
        <v>2007</v>
      </c>
      <c r="D10182" s="61" t="s">
        <v>86</v>
      </c>
      <c r="E10182" s="62">
        <v>77</v>
      </c>
      <c r="F10182" s="62">
        <v>28064</v>
      </c>
      <c r="G10182" s="62">
        <v>3923</v>
      </c>
      <c r="H10182" s="62">
        <v>4.25</v>
      </c>
      <c r="I10182" s="62">
        <v>364.47</v>
      </c>
      <c r="J10182" s="62">
        <v>26099.52</v>
      </c>
      <c r="K10182" s="62">
        <v>1076.6199999999999</v>
      </c>
      <c r="L10182" s="62">
        <v>2380</v>
      </c>
      <c r="M10182" s="62">
        <v>2.58</v>
      </c>
      <c r="N10182" s="62">
        <v>13.98</v>
      </c>
      <c r="O10182" s="62">
        <v>12983.34</v>
      </c>
      <c r="P10182" s="63"/>
      <c r="Q10182" s="63"/>
      <c r="R10182" s="63"/>
      <c r="S10182" s="63"/>
      <c r="T10182" s="63"/>
      <c r="U10182" s="63"/>
      <c r="V10182" s="63"/>
      <c r="W10182" s="63"/>
      <c r="X10182" s="63"/>
      <c r="Y10182" s="63"/>
      <c r="Z10182" s="62">
        <v>5320</v>
      </c>
      <c r="AA10182" s="62">
        <v>31463</v>
      </c>
      <c r="AB10182" s="62">
        <v>34.049999999999997</v>
      </c>
      <c r="AC10182" s="62">
        <v>69.09</v>
      </c>
    </row>
    <row r="10183" spans="1:29" ht="30" x14ac:dyDescent="0.25">
      <c r="A10183" s="61" t="s">
        <v>542</v>
      </c>
      <c r="B10183" s="61" t="s">
        <v>543</v>
      </c>
      <c r="C10183" s="62">
        <v>2012</v>
      </c>
      <c r="D10183" s="61" t="s">
        <v>78</v>
      </c>
      <c r="E10183" s="62">
        <v>46</v>
      </c>
      <c r="F10183" s="62">
        <v>331840</v>
      </c>
      <c r="G10183" s="62">
        <v>47004</v>
      </c>
      <c r="H10183" s="62">
        <v>85.15</v>
      </c>
      <c r="I10183" s="62">
        <v>7213.91</v>
      </c>
      <c r="J10183" s="62">
        <v>308611.20000000001</v>
      </c>
      <c r="K10183" s="62">
        <v>0</v>
      </c>
      <c r="L10183" s="63"/>
      <c r="M10183" s="63"/>
      <c r="N10183" s="63"/>
      <c r="O10183" s="63"/>
      <c r="P10183" s="63"/>
      <c r="Q10183" s="63"/>
      <c r="R10183" s="63"/>
      <c r="S10183" s="63"/>
      <c r="T10183" s="63"/>
      <c r="U10183" s="63"/>
      <c r="V10183" s="63"/>
      <c r="W10183" s="63"/>
      <c r="X10183" s="63"/>
      <c r="Y10183" s="63"/>
      <c r="Z10183" s="62">
        <v>11425</v>
      </c>
      <c r="AA10183" s="62">
        <v>41359</v>
      </c>
      <c r="AB10183" s="62">
        <v>74.930000000000007</v>
      </c>
      <c r="AC10183" s="62">
        <v>248.37</v>
      </c>
    </row>
    <row r="10184" spans="1:29" ht="30" x14ac:dyDescent="0.25">
      <c r="A10184" s="61" t="s">
        <v>148</v>
      </c>
      <c r="B10184" s="61" t="s">
        <v>149</v>
      </c>
      <c r="C10184" s="62">
        <v>2005</v>
      </c>
      <c r="D10184" s="61" t="s">
        <v>75</v>
      </c>
      <c r="E10184" s="62">
        <v>10</v>
      </c>
      <c r="F10184" s="62">
        <v>7993</v>
      </c>
      <c r="G10184" s="62">
        <v>5437</v>
      </c>
      <c r="H10184" s="62">
        <v>45.31</v>
      </c>
      <c r="I10184" s="62">
        <v>799.3</v>
      </c>
      <c r="J10184" s="62">
        <v>7433.49</v>
      </c>
      <c r="K10184" s="62">
        <v>0</v>
      </c>
      <c r="L10184" s="63"/>
      <c r="M10184" s="63"/>
      <c r="N10184" s="63"/>
      <c r="O10184" s="63"/>
      <c r="P10184" s="63"/>
      <c r="Q10184" s="63"/>
      <c r="R10184" s="63"/>
      <c r="S10184" s="63"/>
      <c r="T10184" s="63"/>
      <c r="U10184" s="63"/>
      <c r="V10184" s="63"/>
      <c r="W10184" s="63"/>
      <c r="X10184" s="63"/>
      <c r="Y10184" s="63"/>
      <c r="Z10184" s="62">
        <v>0</v>
      </c>
      <c r="AA10184" s="63"/>
      <c r="AB10184" s="63"/>
      <c r="AC10184" s="62">
        <v>0</v>
      </c>
    </row>
    <row r="10185" spans="1:29" x14ac:dyDescent="0.25">
      <c r="A10185" s="61" t="s">
        <v>192</v>
      </c>
      <c r="B10185" s="61" t="s">
        <v>193</v>
      </c>
      <c r="C10185" s="62">
        <v>2012</v>
      </c>
      <c r="D10185" s="61" t="s">
        <v>78</v>
      </c>
      <c r="E10185" s="62">
        <v>40</v>
      </c>
      <c r="F10185" s="62">
        <v>315280</v>
      </c>
      <c r="G10185" s="62">
        <v>62210</v>
      </c>
      <c r="H10185" s="62">
        <v>129.6</v>
      </c>
      <c r="I10185" s="62">
        <v>7882</v>
      </c>
      <c r="J10185" s="62">
        <v>293210.40000000002</v>
      </c>
      <c r="K10185" s="62">
        <v>0</v>
      </c>
      <c r="L10185" s="63"/>
      <c r="M10185" s="63"/>
      <c r="N10185" s="63"/>
      <c r="O10185" s="63"/>
      <c r="P10185" s="63"/>
      <c r="Q10185" s="63"/>
      <c r="R10185" s="63"/>
      <c r="S10185" s="63"/>
      <c r="T10185" s="63"/>
      <c r="U10185" s="63"/>
      <c r="V10185" s="63"/>
      <c r="W10185" s="63"/>
      <c r="X10185" s="63"/>
      <c r="Y10185" s="63"/>
      <c r="Z10185" s="62">
        <v>138700</v>
      </c>
      <c r="AA10185" s="62">
        <v>6523</v>
      </c>
      <c r="AB10185" s="62">
        <v>13.59</v>
      </c>
      <c r="AC10185" s="62">
        <v>3467.5</v>
      </c>
    </row>
    <row r="10186" spans="1:29" x14ac:dyDescent="0.25">
      <c r="A10186" s="61" t="s">
        <v>371</v>
      </c>
      <c r="B10186" s="61" t="s">
        <v>372</v>
      </c>
      <c r="C10186" s="62">
        <v>2013</v>
      </c>
      <c r="D10186" s="61" t="s">
        <v>78</v>
      </c>
      <c r="E10186" s="62">
        <v>59</v>
      </c>
      <c r="F10186" s="62">
        <v>604920</v>
      </c>
      <c r="G10186" s="62">
        <v>89341</v>
      </c>
      <c r="H10186" s="62">
        <v>126.19</v>
      </c>
      <c r="I10186" s="62">
        <v>10252.879999999999</v>
      </c>
      <c r="J10186" s="62">
        <v>562575.6</v>
      </c>
      <c r="K10186" s="62">
        <v>0</v>
      </c>
      <c r="L10186" s="63"/>
      <c r="M10186" s="63"/>
      <c r="N10186" s="63"/>
      <c r="O10186" s="63"/>
      <c r="P10186" s="63"/>
      <c r="Q10186" s="63"/>
      <c r="R10186" s="63"/>
      <c r="S10186" s="63"/>
      <c r="T10186" s="63"/>
      <c r="U10186" s="63"/>
      <c r="V10186" s="63"/>
      <c r="W10186" s="63"/>
      <c r="X10186" s="63"/>
      <c r="Y10186" s="63"/>
      <c r="Z10186" s="62">
        <v>1247716</v>
      </c>
      <c r="AA10186" s="62">
        <v>87397</v>
      </c>
      <c r="AB10186" s="62">
        <v>123.44</v>
      </c>
      <c r="AC10186" s="62">
        <v>21147.73</v>
      </c>
    </row>
    <row r="10187" spans="1:29" x14ac:dyDescent="0.25">
      <c r="A10187" s="61" t="s">
        <v>70</v>
      </c>
      <c r="B10187" s="61" t="s">
        <v>71</v>
      </c>
      <c r="C10187" s="62">
        <v>2018</v>
      </c>
      <c r="D10187" s="61" t="s">
        <v>75</v>
      </c>
      <c r="E10187" s="62">
        <v>9</v>
      </c>
      <c r="F10187" s="63"/>
      <c r="G10187" s="63"/>
      <c r="H10187" s="63"/>
      <c r="I10187" s="63"/>
      <c r="J10187" s="63"/>
      <c r="K10187" s="62">
        <v>0</v>
      </c>
      <c r="L10187" s="63"/>
      <c r="M10187" s="63"/>
      <c r="N10187" s="63"/>
      <c r="O10187" s="63"/>
      <c r="P10187" s="63"/>
      <c r="Q10187" s="63"/>
      <c r="R10187" s="63"/>
      <c r="S10187" s="63"/>
      <c r="T10187" s="63"/>
      <c r="U10187" s="63"/>
      <c r="V10187" s="63"/>
      <c r="W10187" s="63"/>
      <c r="X10187" s="63"/>
      <c r="Y10187" s="63"/>
      <c r="Z10187" s="62">
        <v>0</v>
      </c>
      <c r="AA10187" s="63"/>
      <c r="AB10187" s="63"/>
      <c r="AC10187" s="62">
        <v>0</v>
      </c>
    </row>
    <row r="10188" spans="1:29" x14ac:dyDescent="0.25">
      <c r="A10188" s="61" t="s">
        <v>395</v>
      </c>
      <c r="B10188" s="61" t="s">
        <v>396</v>
      </c>
      <c r="C10188" s="62">
        <v>2009</v>
      </c>
      <c r="D10188" s="61" t="s">
        <v>78</v>
      </c>
      <c r="E10188" s="62">
        <v>30</v>
      </c>
      <c r="F10188" s="62">
        <v>299794</v>
      </c>
      <c r="G10188" s="62">
        <v>42299</v>
      </c>
      <c r="H10188" s="62">
        <v>117.5</v>
      </c>
      <c r="I10188" s="62">
        <v>9993.1299999999992</v>
      </c>
      <c r="J10188" s="62">
        <v>278808.42</v>
      </c>
      <c r="K10188" s="62">
        <v>0</v>
      </c>
      <c r="L10188" s="63"/>
      <c r="M10188" s="63"/>
      <c r="N10188" s="63"/>
      <c r="O10188" s="63"/>
      <c r="P10188" s="63"/>
      <c r="Q10188" s="63"/>
      <c r="R10188" s="63"/>
      <c r="S10188" s="63"/>
      <c r="T10188" s="63"/>
      <c r="U10188" s="63"/>
      <c r="V10188" s="63"/>
      <c r="W10188" s="63"/>
      <c r="X10188" s="63"/>
      <c r="Y10188" s="63"/>
      <c r="Z10188" s="62">
        <v>0</v>
      </c>
      <c r="AA10188" s="63"/>
      <c r="AB10188" s="63"/>
      <c r="AC10188" s="62">
        <v>0</v>
      </c>
    </row>
    <row r="10189" spans="1:29" ht="30" x14ac:dyDescent="0.25">
      <c r="A10189" s="61" t="s">
        <v>430</v>
      </c>
      <c r="B10189" s="61" t="s">
        <v>431</v>
      </c>
      <c r="C10189" s="62">
        <v>2004</v>
      </c>
      <c r="D10189" s="61" t="s">
        <v>78</v>
      </c>
      <c r="E10189" s="62">
        <v>42</v>
      </c>
      <c r="F10189" s="62">
        <v>132400</v>
      </c>
      <c r="G10189" s="62">
        <v>12620</v>
      </c>
      <c r="H10189" s="62">
        <v>25.04</v>
      </c>
      <c r="I10189" s="62">
        <v>3152.38</v>
      </c>
      <c r="J10189" s="62">
        <v>123132</v>
      </c>
      <c r="K10189" s="62">
        <v>32079</v>
      </c>
      <c r="L10189" s="62">
        <v>36573</v>
      </c>
      <c r="M10189" s="62">
        <v>72.569999999999993</v>
      </c>
      <c r="N10189" s="62">
        <v>763.79</v>
      </c>
      <c r="O10189" s="62">
        <v>386850.28</v>
      </c>
      <c r="P10189" s="63"/>
      <c r="Q10189" s="63"/>
      <c r="R10189" s="63"/>
      <c r="S10189" s="63"/>
      <c r="T10189" s="63"/>
      <c r="U10189" s="63"/>
      <c r="V10189" s="63"/>
      <c r="W10189" s="63"/>
      <c r="X10189" s="63"/>
      <c r="Y10189" s="63"/>
      <c r="Z10189" s="62">
        <v>1057</v>
      </c>
      <c r="AA10189" s="62">
        <v>6827</v>
      </c>
      <c r="AB10189" s="62">
        <v>13.55</v>
      </c>
      <c r="AC10189" s="62">
        <v>25.17</v>
      </c>
    </row>
    <row r="10190" spans="1:29" ht="30" x14ac:dyDescent="0.25">
      <c r="A10190" s="61" t="s">
        <v>239</v>
      </c>
      <c r="B10190" s="61" t="s">
        <v>240</v>
      </c>
      <c r="C10190" s="62">
        <v>2004</v>
      </c>
      <c r="D10190" s="61" t="s">
        <v>83</v>
      </c>
      <c r="E10190" s="62">
        <v>12</v>
      </c>
      <c r="F10190" s="63"/>
      <c r="G10190" s="63"/>
      <c r="H10190" s="63"/>
      <c r="I10190" s="63"/>
      <c r="J10190" s="63"/>
      <c r="K10190" s="62">
        <v>0</v>
      </c>
      <c r="L10190" s="63"/>
      <c r="M10190" s="63"/>
      <c r="N10190" s="63"/>
      <c r="O10190" s="63"/>
      <c r="P10190" s="63"/>
      <c r="Q10190" s="63"/>
      <c r="R10190" s="63"/>
      <c r="S10190" s="63"/>
      <c r="T10190" s="63"/>
      <c r="U10190" s="63"/>
      <c r="V10190" s="63"/>
      <c r="W10190" s="63"/>
      <c r="X10190" s="63"/>
      <c r="Y10190" s="63"/>
      <c r="Z10190" s="62">
        <v>1601.5</v>
      </c>
      <c r="AA10190" s="62">
        <v>6435</v>
      </c>
      <c r="AB10190" s="62">
        <v>44.69</v>
      </c>
      <c r="AC10190" s="62">
        <v>133.46</v>
      </c>
    </row>
    <row r="10191" spans="1:29" x14ac:dyDescent="0.25">
      <c r="A10191" s="61" t="s">
        <v>291</v>
      </c>
      <c r="B10191" s="61" t="s">
        <v>292</v>
      </c>
      <c r="C10191" s="62">
        <v>2018</v>
      </c>
      <c r="D10191" s="61" t="s">
        <v>78</v>
      </c>
      <c r="E10191" s="62">
        <v>70</v>
      </c>
      <c r="F10191" s="62">
        <v>1496600</v>
      </c>
      <c r="G10191" s="62">
        <v>102769</v>
      </c>
      <c r="H10191" s="62">
        <v>122.34</v>
      </c>
      <c r="I10191" s="62">
        <v>21380</v>
      </c>
      <c r="J10191" s="62">
        <v>1391838</v>
      </c>
      <c r="K10191" s="62">
        <v>0</v>
      </c>
      <c r="L10191" s="63"/>
      <c r="M10191" s="63"/>
      <c r="N10191" s="63"/>
      <c r="O10191" s="63"/>
      <c r="P10191" s="63"/>
      <c r="Q10191" s="63"/>
      <c r="R10191" s="63"/>
      <c r="S10191" s="63"/>
      <c r="T10191" s="63"/>
      <c r="U10191" s="63"/>
      <c r="V10191" s="63"/>
      <c r="W10191" s="63"/>
      <c r="X10191" s="63"/>
      <c r="Y10191" s="63"/>
      <c r="Z10191" s="62">
        <v>0</v>
      </c>
      <c r="AA10191" s="62">
        <v>3042</v>
      </c>
      <c r="AB10191" s="62">
        <v>3.62</v>
      </c>
      <c r="AC10191" s="62">
        <v>0</v>
      </c>
    </row>
    <row r="10192" spans="1:29" x14ac:dyDescent="0.25">
      <c r="A10192" s="61" t="s">
        <v>434</v>
      </c>
      <c r="B10192" s="61" t="s">
        <v>435</v>
      </c>
      <c r="C10192" s="62">
        <v>2017</v>
      </c>
      <c r="D10192" s="61" t="s">
        <v>78</v>
      </c>
      <c r="E10192" s="62">
        <v>32</v>
      </c>
      <c r="F10192" s="62">
        <v>26138</v>
      </c>
      <c r="G10192" s="62">
        <v>8854</v>
      </c>
      <c r="H10192" s="62">
        <v>23.06</v>
      </c>
      <c r="I10192" s="62">
        <v>816.81</v>
      </c>
      <c r="J10192" s="62">
        <v>24308.34</v>
      </c>
      <c r="K10192" s="62">
        <v>4250.24</v>
      </c>
      <c r="L10192" s="62">
        <v>3305</v>
      </c>
      <c r="M10192" s="62">
        <v>8.61</v>
      </c>
      <c r="N10192" s="62">
        <v>132.82</v>
      </c>
      <c r="O10192" s="62">
        <v>51254.95</v>
      </c>
      <c r="P10192" s="63"/>
      <c r="Q10192" s="63"/>
      <c r="R10192" s="63"/>
      <c r="S10192" s="63"/>
      <c r="T10192" s="63"/>
      <c r="U10192" s="63"/>
      <c r="V10192" s="63"/>
      <c r="W10192" s="63"/>
      <c r="X10192" s="63"/>
      <c r="Y10192" s="63"/>
      <c r="Z10192" s="62">
        <v>335.76</v>
      </c>
      <c r="AA10192" s="62">
        <v>2103</v>
      </c>
      <c r="AB10192" s="62">
        <v>5.48</v>
      </c>
      <c r="AC10192" s="62">
        <v>10.49</v>
      </c>
    </row>
    <row r="10193" spans="1:29" ht="30" x14ac:dyDescent="0.25">
      <c r="A10193" s="61" t="s">
        <v>363</v>
      </c>
      <c r="B10193" s="61" t="s">
        <v>364</v>
      </c>
      <c r="C10193" s="62">
        <v>2010</v>
      </c>
      <c r="D10193" s="61" t="s">
        <v>78</v>
      </c>
      <c r="E10193" s="62">
        <v>56</v>
      </c>
      <c r="F10193" s="62">
        <v>474289</v>
      </c>
      <c r="G10193" s="62">
        <v>50756</v>
      </c>
      <c r="H10193" s="62">
        <v>75.53</v>
      </c>
      <c r="I10193" s="62">
        <v>8469.4500000000007</v>
      </c>
      <c r="J10193" s="62">
        <v>441088.77</v>
      </c>
      <c r="K10193" s="62">
        <v>0</v>
      </c>
      <c r="L10193" s="63"/>
      <c r="M10193" s="63"/>
      <c r="N10193" s="63"/>
      <c r="O10193" s="63"/>
      <c r="P10193" s="63"/>
      <c r="Q10193" s="63"/>
      <c r="R10193" s="63"/>
      <c r="S10193" s="63"/>
      <c r="T10193" s="63"/>
      <c r="U10193" s="63"/>
      <c r="V10193" s="63"/>
      <c r="W10193" s="63"/>
      <c r="X10193" s="63"/>
      <c r="Y10193" s="63"/>
      <c r="Z10193" s="62">
        <v>974.53</v>
      </c>
      <c r="AA10193" s="62">
        <v>2981</v>
      </c>
      <c r="AB10193" s="62">
        <v>4.4400000000000004</v>
      </c>
      <c r="AC10193" s="62">
        <v>17.399999999999999</v>
      </c>
    </row>
    <row r="10194" spans="1:29" ht="30" x14ac:dyDescent="0.25">
      <c r="A10194" s="61" t="s">
        <v>87</v>
      </c>
      <c r="B10194" s="61" t="s">
        <v>88</v>
      </c>
      <c r="C10194" s="62">
        <v>2010</v>
      </c>
      <c r="D10194" s="61" t="s">
        <v>89</v>
      </c>
      <c r="E10194" s="62">
        <v>72</v>
      </c>
      <c r="F10194" s="62">
        <v>323806</v>
      </c>
      <c r="G10194" s="62">
        <v>65456</v>
      </c>
      <c r="H10194" s="62">
        <v>75.760000000000005</v>
      </c>
      <c r="I10194" s="62">
        <v>4497.3100000000004</v>
      </c>
      <c r="J10194" s="62">
        <v>301139.58</v>
      </c>
      <c r="K10194" s="62">
        <v>24211.45</v>
      </c>
      <c r="L10194" s="62">
        <v>9389</v>
      </c>
      <c r="M10194" s="62">
        <v>10.87</v>
      </c>
      <c r="N10194" s="63"/>
      <c r="O10194" s="63"/>
      <c r="P10194" s="63"/>
      <c r="Q10194" s="63"/>
      <c r="R10194" s="63"/>
      <c r="S10194" s="63"/>
      <c r="T10194" s="63"/>
      <c r="U10194" s="63"/>
      <c r="V10194" s="63"/>
      <c r="W10194" s="63"/>
      <c r="X10194" s="63"/>
      <c r="Y10194" s="63"/>
      <c r="Z10194" s="62">
        <v>198400</v>
      </c>
      <c r="AA10194" s="62">
        <v>33175</v>
      </c>
      <c r="AB10194" s="62">
        <v>38.4</v>
      </c>
      <c r="AC10194" s="62">
        <v>2755.56</v>
      </c>
    </row>
    <row r="10195" spans="1:29" x14ac:dyDescent="0.25">
      <c r="A10195" s="61" t="s">
        <v>546</v>
      </c>
      <c r="B10195" s="61" t="s">
        <v>547</v>
      </c>
      <c r="C10195" s="62">
        <v>2007</v>
      </c>
      <c r="D10195" s="61" t="s">
        <v>78</v>
      </c>
      <c r="E10195" s="62">
        <v>40</v>
      </c>
      <c r="F10195" s="62">
        <v>376011</v>
      </c>
      <c r="G10195" s="62">
        <v>52181</v>
      </c>
      <c r="H10195" s="62">
        <v>108.71</v>
      </c>
      <c r="I10195" s="62">
        <v>9400.2800000000007</v>
      </c>
      <c r="J10195" s="62">
        <v>349690.23</v>
      </c>
      <c r="K10195" s="62">
        <v>0</v>
      </c>
      <c r="L10195" s="63"/>
      <c r="M10195" s="63"/>
      <c r="N10195" s="63"/>
      <c r="O10195" s="63"/>
      <c r="P10195" s="63"/>
      <c r="Q10195" s="63"/>
      <c r="R10195" s="63"/>
      <c r="S10195" s="63"/>
      <c r="T10195" s="63"/>
      <c r="U10195" s="63"/>
      <c r="V10195" s="63"/>
      <c r="W10195" s="63"/>
      <c r="X10195" s="63"/>
      <c r="Y10195" s="63"/>
      <c r="Z10195" s="62">
        <v>1255</v>
      </c>
      <c r="AA10195" s="62">
        <v>11234</v>
      </c>
      <c r="AB10195" s="62">
        <v>23.4</v>
      </c>
      <c r="AC10195" s="62">
        <v>31.37</v>
      </c>
    </row>
    <row r="10196" spans="1:29" x14ac:dyDescent="0.25">
      <c r="A10196" s="61" t="s">
        <v>157</v>
      </c>
      <c r="B10196" s="61" t="s">
        <v>158</v>
      </c>
      <c r="C10196" s="62">
        <v>2008</v>
      </c>
      <c r="D10196" s="61" t="s">
        <v>94</v>
      </c>
      <c r="E10196" s="62">
        <v>9</v>
      </c>
      <c r="F10196" s="63"/>
      <c r="G10196" s="63"/>
      <c r="H10196" s="63"/>
      <c r="I10196" s="63"/>
      <c r="J10196" s="63"/>
      <c r="K10196" s="62">
        <v>0</v>
      </c>
      <c r="L10196" s="63"/>
      <c r="M10196" s="63"/>
      <c r="N10196" s="63"/>
      <c r="O10196" s="63"/>
      <c r="P10196" s="63"/>
      <c r="Q10196" s="63"/>
      <c r="R10196" s="63"/>
      <c r="S10196" s="63"/>
      <c r="T10196" s="63"/>
      <c r="U10196" s="63"/>
      <c r="V10196" s="63"/>
      <c r="W10196" s="63"/>
      <c r="X10196" s="63"/>
      <c r="Y10196" s="63"/>
      <c r="Z10196" s="62">
        <v>0</v>
      </c>
      <c r="AA10196" s="63"/>
      <c r="AB10196" s="63"/>
      <c r="AC10196" s="62">
        <v>0</v>
      </c>
    </row>
    <row r="10197" spans="1:29" x14ac:dyDescent="0.25">
      <c r="A10197" s="61" t="s">
        <v>389</v>
      </c>
      <c r="B10197" s="61" t="s">
        <v>390</v>
      </c>
      <c r="C10197" s="62">
        <v>2018</v>
      </c>
      <c r="D10197" s="61" t="s">
        <v>78</v>
      </c>
      <c r="E10197" s="62">
        <v>130</v>
      </c>
      <c r="F10197" s="62">
        <v>914640</v>
      </c>
      <c r="G10197" s="62">
        <v>201899</v>
      </c>
      <c r="H10197" s="62">
        <v>129.41999999999999</v>
      </c>
      <c r="I10197" s="62">
        <v>7035.69</v>
      </c>
      <c r="J10197" s="62">
        <v>850615.2</v>
      </c>
      <c r="K10197" s="62">
        <v>0</v>
      </c>
      <c r="L10197" s="63"/>
      <c r="M10197" s="63"/>
      <c r="N10197" s="63"/>
      <c r="O10197" s="63"/>
      <c r="P10197" s="63"/>
      <c r="Q10197" s="63"/>
      <c r="R10197" s="63"/>
      <c r="S10197" s="63"/>
      <c r="T10197" s="63"/>
      <c r="U10197" s="63"/>
      <c r="V10197" s="63"/>
      <c r="W10197" s="63"/>
      <c r="X10197" s="63"/>
      <c r="Y10197" s="63"/>
      <c r="Z10197" s="62">
        <v>2280</v>
      </c>
      <c r="AA10197" s="62">
        <v>13824</v>
      </c>
      <c r="AB10197" s="62">
        <v>8.86</v>
      </c>
      <c r="AC10197" s="62">
        <v>17.54</v>
      </c>
    </row>
    <row r="10198" spans="1:29" x14ac:dyDescent="0.25">
      <c r="A10198" s="61" t="s">
        <v>130</v>
      </c>
      <c r="B10198" s="61" t="s">
        <v>131</v>
      </c>
      <c r="C10198" s="62">
        <v>2014</v>
      </c>
      <c r="D10198" s="61" t="s">
        <v>301</v>
      </c>
      <c r="E10198" s="62">
        <v>78</v>
      </c>
      <c r="F10198" s="62">
        <v>686100</v>
      </c>
      <c r="G10198" s="62">
        <v>85471</v>
      </c>
      <c r="H10198" s="62">
        <v>91.32</v>
      </c>
      <c r="I10198" s="62">
        <v>8796.15</v>
      </c>
      <c r="J10198" s="62">
        <v>638073</v>
      </c>
      <c r="K10198" s="62">
        <v>78130.94</v>
      </c>
      <c r="L10198" s="62">
        <v>113792</v>
      </c>
      <c r="M10198" s="62">
        <v>121.57</v>
      </c>
      <c r="N10198" s="62">
        <v>1001.68</v>
      </c>
      <c r="O10198" s="62">
        <v>942204.45</v>
      </c>
      <c r="P10198" s="63"/>
      <c r="Q10198" s="63"/>
      <c r="R10198" s="63"/>
      <c r="S10198" s="63"/>
      <c r="T10198" s="63"/>
      <c r="U10198" s="62">
        <v>305</v>
      </c>
      <c r="V10198" s="62">
        <v>1164</v>
      </c>
      <c r="W10198" s="62">
        <v>1.24</v>
      </c>
      <c r="X10198" s="62">
        <v>3</v>
      </c>
      <c r="Y10198" s="62">
        <v>6827.12</v>
      </c>
      <c r="Z10198" s="62">
        <v>3401</v>
      </c>
      <c r="AA10198" s="62">
        <v>20922</v>
      </c>
      <c r="AB10198" s="62">
        <v>22.35</v>
      </c>
      <c r="AC10198" s="62">
        <v>43.6</v>
      </c>
    </row>
    <row r="10199" spans="1:29" x14ac:dyDescent="0.25">
      <c r="A10199" s="61" t="s">
        <v>229</v>
      </c>
      <c r="B10199" s="61" t="s">
        <v>230</v>
      </c>
      <c r="C10199" s="62">
        <v>2018</v>
      </c>
      <c r="D10199" s="61" t="s">
        <v>75</v>
      </c>
      <c r="E10199" s="62">
        <v>24</v>
      </c>
      <c r="F10199" s="62">
        <v>1563</v>
      </c>
      <c r="G10199" s="62">
        <v>450</v>
      </c>
      <c r="H10199" s="62">
        <v>1.56</v>
      </c>
      <c r="I10199" s="62">
        <v>65.13</v>
      </c>
      <c r="J10199" s="62">
        <v>1453.59</v>
      </c>
      <c r="K10199" s="62">
        <v>948.59</v>
      </c>
      <c r="L10199" s="62">
        <v>1450</v>
      </c>
      <c r="M10199" s="62">
        <v>5.03</v>
      </c>
      <c r="N10199" s="62">
        <v>39.520000000000003</v>
      </c>
      <c r="O10199" s="62">
        <v>11439.37</v>
      </c>
      <c r="P10199" s="63"/>
      <c r="Q10199" s="63"/>
      <c r="R10199" s="63"/>
      <c r="S10199" s="63"/>
      <c r="T10199" s="63"/>
      <c r="U10199" s="63"/>
      <c r="V10199" s="63"/>
      <c r="W10199" s="63"/>
      <c r="X10199" s="63"/>
      <c r="Y10199" s="63"/>
      <c r="Z10199" s="62">
        <v>0</v>
      </c>
      <c r="AA10199" s="62">
        <v>20790</v>
      </c>
      <c r="AB10199" s="62">
        <v>72.19</v>
      </c>
      <c r="AC10199" s="62">
        <v>0</v>
      </c>
    </row>
    <row r="10200" spans="1:29" x14ac:dyDescent="0.25">
      <c r="A10200" s="61" t="s">
        <v>241</v>
      </c>
      <c r="B10200" s="61" t="s">
        <v>242</v>
      </c>
      <c r="C10200" s="62">
        <v>2004</v>
      </c>
      <c r="D10200" s="61" t="s">
        <v>297</v>
      </c>
      <c r="E10200" s="62">
        <v>26</v>
      </c>
      <c r="F10200" s="63"/>
      <c r="G10200" s="63"/>
      <c r="H10200" s="63"/>
      <c r="I10200" s="63"/>
      <c r="J10200" s="63"/>
      <c r="K10200" s="62">
        <v>0</v>
      </c>
      <c r="L10200" s="63"/>
      <c r="M10200" s="63"/>
      <c r="N10200" s="63"/>
      <c r="O10200" s="63"/>
      <c r="P10200" s="63"/>
      <c r="Q10200" s="63"/>
      <c r="R10200" s="63"/>
      <c r="S10200" s="63"/>
      <c r="T10200" s="63"/>
      <c r="U10200" s="63"/>
      <c r="V10200" s="63"/>
      <c r="W10200" s="63"/>
      <c r="X10200" s="63"/>
      <c r="Y10200" s="63"/>
      <c r="Z10200" s="62">
        <v>120900</v>
      </c>
      <c r="AA10200" s="62">
        <v>7590</v>
      </c>
      <c r="AB10200" s="62">
        <v>24.33</v>
      </c>
      <c r="AC10200" s="62">
        <v>4650</v>
      </c>
    </row>
    <row r="10201" spans="1:29" ht="30" x14ac:dyDescent="0.25">
      <c r="A10201" s="61" t="s">
        <v>224</v>
      </c>
      <c r="B10201" s="61" t="s">
        <v>225</v>
      </c>
      <c r="C10201" s="62">
        <v>2017</v>
      </c>
      <c r="D10201" s="61" t="s">
        <v>75</v>
      </c>
      <c r="E10201" s="62">
        <v>11</v>
      </c>
      <c r="F10201" s="62">
        <v>4465</v>
      </c>
      <c r="G10201" s="62">
        <v>896</v>
      </c>
      <c r="H10201" s="62">
        <v>6.79</v>
      </c>
      <c r="I10201" s="62">
        <v>405.91</v>
      </c>
      <c r="J10201" s="62">
        <v>4152.45</v>
      </c>
      <c r="K10201" s="62">
        <v>0</v>
      </c>
      <c r="L10201" s="63"/>
      <c r="M10201" s="63"/>
      <c r="N10201" s="63"/>
      <c r="O10201" s="63"/>
      <c r="P10201" s="63"/>
      <c r="Q10201" s="63"/>
      <c r="R10201" s="63"/>
      <c r="S10201" s="63"/>
      <c r="T10201" s="63"/>
      <c r="U10201" s="63"/>
      <c r="V10201" s="63"/>
      <c r="W10201" s="63"/>
      <c r="X10201" s="63"/>
      <c r="Y10201" s="63"/>
      <c r="Z10201" s="62">
        <v>444.29</v>
      </c>
      <c r="AA10201" s="62">
        <v>2815</v>
      </c>
      <c r="AB10201" s="62">
        <v>21.33</v>
      </c>
      <c r="AC10201" s="62">
        <v>40.39</v>
      </c>
    </row>
    <row r="10202" spans="1:29" x14ac:dyDescent="0.25">
      <c r="A10202" s="61" t="s">
        <v>178</v>
      </c>
      <c r="B10202" s="61" t="s">
        <v>179</v>
      </c>
      <c r="C10202" s="62">
        <v>2010</v>
      </c>
      <c r="D10202" s="61" t="s">
        <v>83</v>
      </c>
      <c r="E10202" s="62">
        <v>8</v>
      </c>
      <c r="F10202" s="62">
        <v>642</v>
      </c>
      <c r="G10202" s="62">
        <v>174</v>
      </c>
      <c r="H10202" s="62">
        <v>1.81</v>
      </c>
      <c r="I10202" s="62">
        <v>80.25</v>
      </c>
      <c r="J10202" s="62">
        <v>597.05999999999995</v>
      </c>
      <c r="K10202" s="62">
        <v>503</v>
      </c>
      <c r="L10202" s="62">
        <v>670</v>
      </c>
      <c r="M10202" s="62">
        <v>6.98</v>
      </c>
      <c r="N10202" s="63"/>
      <c r="O10202" s="63"/>
      <c r="P10202" s="63"/>
      <c r="Q10202" s="63"/>
      <c r="R10202" s="63"/>
      <c r="S10202" s="63"/>
      <c r="T10202" s="63"/>
      <c r="U10202" s="63"/>
      <c r="V10202" s="63"/>
      <c r="W10202" s="63"/>
      <c r="X10202" s="63"/>
      <c r="Y10202" s="63"/>
      <c r="Z10202" s="62">
        <v>0</v>
      </c>
      <c r="AA10202" s="62">
        <v>1556</v>
      </c>
      <c r="AB10202" s="62">
        <v>16.21</v>
      </c>
      <c r="AC10202" s="62">
        <v>0</v>
      </c>
    </row>
    <row r="10203" spans="1:29" x14ac:dyDescent="0.25">
      <c r="A10203" s="61" t="s">
        <v>235</v>
      </c>
      <c r="B10203" s="61" t="s">
        <v>236</v>
      </c>
      <c r="C10203" s="62">
        <v>2007</v>
      </c>
      <c r="D10203" s="61" t="s">
        <v>150</v>
      </c>
      <c r="E10203" s="62">
        <v>8</v>
      </c>
      <c r="F10203" s="63"/>
      <c r="G10203" s="63"/>
      <c r="H10203" s="63"/>
      <c r="I10203" s="63"/>
      <c r="J10203" s="63"/>
      <c r="K10203" s="62">
        <v>0</v>
      </c>
      <c r="L10203" s="63"/>
      <c r="M10203" s="63"/>
      <c r="N10203" s="63"/>
      <c r="O10203" s="63"/>
      <c r="P10203" s="63"/>
      <c r="Q10203" s="63"/>
      <c r="R10203" s="63"/>
      <c r="S10203" s="63"/>
      <c r="T10203" s="63"/>
      <c r="U10203" s="63"/>
      <c r="V10203" s="63"/>
      <c r="W10203" s="63"/>
      <c r="X10203" s="63"/>
      <c r="Y10203" s="63"/>
      <c r="Z10203" s="62">
        <v>0</v>
      </c>
      <c r="AA10203" s="63"/>
      <c r="AB10203" s="63"/>
      <c r="AC10203" s="62">
        <v>0</v>
      </c>
    </row>
    <row r="10204" spans="1:29" ht="30" x14ac:dyDescent="0.25">
      <c r="A10204" s="61" t="s">
        <v>542</v>
      </c>
      <c r="B10204" s="61" t="s">
        <v>543</v>
      </c>
      <c r="C10204" s="62">
        <v>2005</v>
      </c>
      <c r="D10204" s="61" t="s">
        <v>78</v>
      </c>
      <c r="E10204" s="62">
        <v>46</v>
      </c>
      <c r="F10204" s="62">
        <v>436170</v>
      </c>
      <c r="G10204" s="62">
        <v>47715</v>
      </c>
      <c r="H10204" s="62">
        <v>86.44</v>
      </c>
      <c r="I10204" s="62">
        <v>9481.9599999999991</v>
      </c>
      <c r="J10204" s="62">
        <v>405638.1</v>
      </c>
      <c r="K10204" s="62">
        <v>0</v>
      </c>
      <c r="L10204" s="63"/>
      <c r="M10204" s="63"/>
      <c r="N10204" s="63"/>
      <c r="O10204" s="63"/>
      <c r="P10204" s="63"/>
      <c r="Q10204" s="63"/>
      <c r="R10204" s="63"/>
      <c r="S10204" s="63"/>
      <c r="T10204" s="63"/>
      <c r="U10204" s="63"/>
      <c r="V10204" s="63"/>
      <c r="W10204" s="63"/>
      <c r="X10204" s="63"/>
      <c r="Y10204" s="63"/>
      <c r="Z10204" s="62">
        <v>1375860</v>
      </c>
      <c r="AA10204" s="62">
        <v>23482</v>
      </c>
      <c r="AB10204" s="62">
        <v>42.54</v>
      </c>
      <c r="AC10204" s="62">
        <v>29910</v>
      </c>
    </row>
    <row r="10205" spans="1:29" ht="30" x14ac:dyDescent="0.25">
      <c r="A10205" s="61" t="s">
        <v>216</v>
      </c>
      <c r="B10205" s="61" t="s">
        <v>217</v>
      </c>
      <c r="C10205" s="62">
        <v>2010</v>
      </c>
      <c r="D10205" s="61" t="s">
        <v>438</v>
      </c>
      <c r="E10205" s="62">
        <v>8</v>
      </c>
      <c r="F10205" s="62">
        <v>0</v>
      </c>
      <c r="G10205" s="62">
        <v>0</v>
      </c>
      <c r="H10205" s="62">
        <v>0</v>
      </c>
      <c r="I10205" s="62">
        <v>0</v>
      </c>
      <c r="J10205" s="62">
        <v>0</v>
      </c>
      <c r="K10205" s="62">
        <v>0</v>
      </c>
      <c r="L10205" s="62">
        <v>0</v>
      </c>
      <c r="M10205" s="62">
        <v>0</v>
      </c>
      <c r="N10205" s="63"/>
      <c r="O10205" s="63"/>
      <c r="P10205" s="63"/>
      <c r="Q10205" s="63"/>
      <c r="R10205" s="63"/>
      <c r="S10205" s="63"/>
      <c r="T10205" s="63"/>
      <c r="U10205" s="63"/>
      <c r="V10205" s="62">
        <v>0</v>
      </c>
      <c r="W10205" s="62">
        <v>0</v>
      </c>
      <c r="X10205" s="63"/>
      <c r="Y10205" s="63"/>
      <c r="Z10205" s="62">
        <v>0</v>
      </c>
      <c r="AA10205" s="62">
        <v>0</v>
      </c>
      <c r="AB10205" s="62">
        <v>0</v>
      </c>
      <c r="AC10205" s="62">
        <v>0</v>
      </c>
    </row>
    <row r="10206" spans="1:29" ht="30" x14ac:dyDescent="0.25">
      <c r="A10206" s="61" t="s">
        <v>188</v>
      </c>
      <c r="B10206" s="61" t="s">
        <v>189</v>
      </c>
      <c r="C10206" s="62">
        <v>2015</v>
      </c>
      <c r="D10206" s="61" t="s">
        <v>83</v>
      </c>
      <c r="E10206" s="62">
        <v>58</v>
      </c>
      <c r="F10206" s="62">
        <v>0</v>
      </c>
      <c r="G10206" s="62">
        <v>0</v>
      </c>
      <c r="H10206" s="62">
        <v>0</v>
      </c>
      <c r="I10206" s="62">
        <v>0</v>
      </c>
      <c r="J10206" s="62">
        <v>0</v>
      </c>
      <c r="K10206" s="62">
        <v>0</v>
      </c>
      <c r="L10206" s="62">
        <v>0</v>
      </c>
      <c r="M10206" s="62">
        <v>0</v>
      </c>
      <c r="N10206" s="63"/>
      <c r="O10206" s="63"/>
      <c r="P10206" s="63"/>
      <c r="Q10206" s="63"/>
      <c r="R10206" s="63"/>
      <c r="S10206" s="63"/>
      <c r="T10206" s="63"/>
      <c r="U10206" s="63"/>
      <c r="V10206" s="63"/>
      <c r="W10206" s="63"/>
      <c r="X10206" s="63"/>
      <c r="Y10206" s="63"/>
      <c r="Z10206" s="62">
        <v>0</v>
      </c>
      <c r="AA10206" s="63"/>
      <c r="AB10206" s="63"/>
      <c r="AC10206" s="62">
        <v>0</v>
      </c>
    </row>
    <row r="10207" spans="1:29" ht="30" x14ac:dyDescent="0.25">
      <c r="A10207" s="61" t="s">
        <v>387</v>
      </c>
      <c r="B10207" s="61" t="s">
        <v>388</v>
      </c>
      <c r="C10207" s="62">
        <v>2008</v>
      </c>
      <c r="D10207" s="61" t="s">
        <v>78</v>
      </c>
      <c r="E10207" s="62">
        <v>48</v>
      </c>
      <c r="F10207" s="62">
        <v>509520</v>
      </c>
      <c r="G10207" s="62">
        <v>78624</v>
      </c>
      <c r="H10207" s="62">
        <v>136.5</v>
      </c>
      <c r="I10207" s="62">
        <v>10615</v>
      </c>
      <c r="J10207" s="62">
        <v>473853.6</v>
      </c>
      <c r="K10207" s="62">
        <v>0</v>
      </c>
      <c r="L10207" s="63"/>
      <c r="M10207" s="63"/>
      <c r="N10207" s="63"/>
      <c r="O10207" s="63"/>
      <c r="P10207" s="63"/>
      <c r="Q10207" s="63"/>
      <c r="R10207" s="63"/>
      <c r="S10207" s="63"/>
      <c r="T10207" s="63"/>
      <c r="U10207" s="63"/>
      <c r="V10207" s="63"/>
      <c r="W10207" s="63"/>
      <c r="X10207" s="63"/>
      <c r="Y10207" s="63"/>
      <c r="Z10207" s="62">
        <v>256.67</v>
      </c>
      <c r="AA10207" s="62">
        <v>9244</v>
      </c>
      <c r="AB10207" s="62">
        <v>16.05</v>
      </c>
      <c r="AC10207" s="62">
        <v>5.35</v>
      </c>
    </row>
    <row r="10208" spans="1:29" x14ac:dyDescent="0.25">
      <c r="A10208" s="61" t="s">
        <v>126</v>
      </c>
      <c r="B10208" s="61" t="s">
        <v>127</v>
      </c>
      <c r="C10208" s="62">
        <v>2004</v>
      </c>
      <c r="D10208" s="61" t="s">
        <v>226</v>
      </c>
      <c r="E10208" s="62">
        <v>50</v>
      </c>
      <c r="F10208" s="62">
        <v>199438</v>
      </c>
      <c r="G10208" s="62">
        <v>19864</v>
      </c>
      <c r="H10208" s="62">
        <v>33.11</v>
      </c>
      <c r="I10208" s="62">
        <v>3988.76</v>
      </c>
      <c r="J10208" s="62">
        <v>185477.34</v>
      </c>
      <c r="K10208" s="62">
        <v>17228</v>
      </c>
      <c r="L10208" s="62">
        <v>19224</v>
      </c>
      <c r="M10208" s="62">
        <v>32.04</v>
      </c>
      <c r="N10208" s="62">
        <v>344.56</v>
      </c>
      <c r="O10208" s="62">
        <v>207757.62</v>
      </c>
      <c r="P10208" s="63"/>
      <c r="Q10208" s="63"/>
      <c r="R10208" s="63"/>
      <c r="S10208" s="63"/>
      <c r="T10208" s="63"/>
      <c r="U10208" s="63"/>
      <c r="V10208" s="63"/>
      <c r="W10208" s="63"/>
      <c r="X10208" s="63"/>
      <c r="Y10208" s="63"/>
      <c r="Z10208" s="62">
        <v>2427</v>
      </c>
      <c r="AA10208" s="62">
        <v>15371</v>
      </c>
      <c r="AB10208" s="62">
        <v>25.62</v>
      </c>
      <c r="AC10208" s="62">
        <v>48.54</v>
      </c>
    </row>
    <row r="10209" spans="1:29" ht="30" x14ac:dyDescent="0.25">
      <c r="A10209" s="61" t="s">
        <v>378</v>
      </c>
      <c r="B10209" s="61" t="s">
        <v>379</v>
      </c>
      <c r="C10209" s="62">
        <v>2007</v>
      </c>
      <c r="D10209" s="61" t="s">
        <v>75</v>
      </c>
      <c r="E10209" s="62">
        <v>8</v>
      </c>
      <c r="F10209" s="62">
        <v>6142</v>
      </c>
      <c r="G10209" s="62">
        <v>1129</v>
      </c>
      <c r="H10209" s="62">
        <v>11.76</v>
      </c>
      <c r="I10209" s="62">
        <v>767.75</v>
      </c>
      <c r="J10209" s="62">
        <v>5712.06</v>
      </c>
      <c r="K10209" s="62">
        <v>0</v>
      </c>
      <c r="L10209" s="62">
        <v>0</v>
      </c>
      <c r="M10209" s="62">
        <v>0</v>
      </c>
      <c r="N10209" s="62">
        <v>0</v>
      </c>
      <c r="O10209" s="62">
        <v>0</v>
      </c>
      <c r="P10209" s="62">
        <v>0</v>
      </c>
      <c r="Q10209" s="62">
        <v>0</v>
      </c>
      <c r="R10209" s="62">
        <v>0</v>
      </c>
      <c r="S10209" s="62">
        <v>0</v>
      </c>
      <c r="T10209" s="62">
        <v>0</v>
      </c>
      <c r="U10209" s="62">
        <v>0</v>
      </c>
      <c r="V10209" s="62">
        <v>0</v>
      </c>
      <c r="W10209" s="62">
        <v>0</v>
      </c>
      <c r="X10209" s="62">
        <v>0</v>
      </c>
      <c r="Y10209" s="62">
        <v>0</v>
      </c>
      <c r="Z10209" s="62">
        <v>91200</v>
      </c>
      <c r="AA10209" s="62">
        <v>5709</v>
      </c>
      <c r="AB10209" s="62">
        <v>59.47</v>
      </c>
      <c r="AC10209" s="62">
        <v>11400</v>
      </c>
    </row>
    <row r="10210" spans="1:29" x14ac:dyDescent="0.25">
      <c r="A10210" s="61" t="s">
        <v>196</v>
      </c>
      <c r="B10210" s="61" t="s">
        <v>197</v>
      </c>
      <c r="C10210" s="62">
        <v>2012</v>
      </c>
      <c r="D10210" s="61" t="s">
        <v>99</v>
      </c>
      <c r="E10210" s="62">
        <v>60</v>
      </c>
      <c r="F10210" s="62">
        <v>47267</v>
      </c>
      <c r="G10210" s="62">
        <v>12676</v>
      </c>
      <c r="H10210" s="62">
        <v>17.61</v>
      </c>
      <c r="I10210" s="62">
        <v>787.78</v>
      </c>
      <c r="J10210" s="62">
        <v>43958.31</v>
      </c>
      <c r="K10210" s="62">
        <v>28415.57</v>
      </c>
      <c r="L10210" s="62">
        <v>33379</v>
      </c>
      <c r="M10210" s="62">
        <v>46.36</v>
      </c>
      <c r="N10210" s="62">
        <v>473.59</v>
      </c>
      <c r="O10210" s="62">
        <v>342671.84</v>
      </c>
      <c r="P10210" s="63"/>
      <c r="Q10210" s="63"/>
      <c r="R10210" s="63"/>
      <c r="S10210" s="63"/>
      <c r="T10210" s="63"/>
      <c r="U10210" s="63"/>
      <c r="V10210" s="63"/>
      <c r="W10210" s="63"/>
      <c r="X10210" s="63"/>
      <c r="Y10210" s="63"/>
      <c r="Z10210" s="62">
        <v>1351</v>
      </c>
      <c r="AA10210" s="62">
        <v>27737</v>
      </c>
      <c r="AB10210" s="62">
        <v>38.520000000000003</v>
      </c>
      <c r="AC10210" s="62">
        <v>22.52</v>
      </c>
    </row>
    <row r="10211" spans="1:29" ht="30" x14ac:dyDescent="0.25">
      <c r="A10211" s="61" t="s">
        <v>385</v>
      </c>
      <c r="B10211" s="61" t="s">
        <v>386</v>
      </c>
      <c r="C10211" s="62">
        <v>2018</v>
      </c>
      <c r="D10211" s="61" t="s">
        <v>78</v>
      </c>
      <c r="E10211" s="62">
        <v>40</v>
      </c>
      <c r="F10211" s="62">
        <v>140396</v>
      </c>
      <c r="G10211" s="62">
        <v>24715</v>
      </c>
      <c r="H10211" s="62">
        <v>51.49</v>
      </c>
      <c r="I10211" s="62">
        <v>3509.9</v>
      </c>
      <c r="J10211" s="62">
        <v>130568.28</v>
      </c>
      <c r="K10211" s="62">
        <v>18312</v>
      </c>
      <c r="L10211" s="62">
        <v>10080</v>
      </c>
      <c r="M10211" s="62">
        <v>21</v>
      </c>
      <c r="N10211" s="62">
        <v>457.8</v>
      </c>
      <c r="O10211" s="62">
        <v>220829.9</v>
      </c>
      <c r="P10211" s="63"/>
      <c r="Q10211" s="63"/>
      <c r="R10211" s="63"/>
      <c r="S10211" s="63"/>
      <c r="T10211" s="63"/>
      <c r="U10211" s="63"/>
      <c r="V10211" s="63"/>
      <c r="W10211" s="63"/>
      <c r="X10211" s="63"/>
      <c r="Y10211" s="63"/>
      <c r="Z10211" s="62">
        <v>167110</v>
      </c>
      <c r="AA10211" s="62">
        <v>19405</v>
      </c>
      <c r="AB10211" s="62">
        <v>40.43</v>
      </c>
      <c r="AC10211" s="62">
        <v>4177.75</v>
      </c>
    </row>
    <row r="10212" spans="1:29" ht="30" x14ac:dyDescent="0.25">
      <c r="A10212" s="61" t="s">
        <v>231</v>
      </c>
      <c r="B10212" s="61" t="s">
        <v>232</v>
      </c>
      <c r="C10212" s="62">
        <v>2017</v>
      </c>
      <c r="D10212" s="61" t="s">
        <v>72</v>
      </c>
      <c r="E10212" s="62">
        <v>92</v>
      </c>
      <c r="F10212" s="62">
        <v>896160</v>
      </c>
      <c r="G10212" s="62">
        <v>108670</v>
      </c>
      <c r="H10212" s="62">
        <v>98.43</v>
      </c>
      <c r="I10212" s="62">
        <v>9740.8700000000008</v>
      </c>
      <c r="J10212" s="62">
        <v>833428.8</v>
      </c>
      <c r="K10212" s="62">
        <v>0</v>
      </c>
      <c r="L10212" s="63"/>
      <c r="M10212" s="63"/>
      <c r="N10212" s="63"/>
      <c r="O10212" s="63"/>
      <c r="P10212" s="63"/>
      <c r="Q10212" s="63"/>
      <c r="R10212" s="63"/>
      <c r="S10212" s="63"/>
      <c r="T10212" s="63"/>
      <c r="U10212" s="63"/>
      <c r="V10212" s="63"/>
      <c r="W10212" s="63"/>
      <c r="X10212" s="63"/>
      <c r="Y10212" s="63"/>
      <c r="Z10212" s="62">
        <v>2516</v>
      </c>
      <c r="AA10212" s="62">
        <v>27212</v>
      </c>
      <c r="AB10212" s="62">
        <v>24.65</v>
      </c>
      <c r="AC10212" s="62">
        <v>27.35</v>
      </c>
    </row>
    <row r="10213" spans="1:29" ht="30" x14ac:dyDescent="0.25">
      <c r="A10213" s="61" t="s">
        <v>224</v>
      </c>
      <c r="B10213" s="61" t="s">
        <v>225</v>
      </c>
      <c r="C10213" s="62">
        <v>2006</v>
      </c>
      <c r="D10213" s="61" t="s">
        <v>89</v>
      </c>
      <c r="E10213" s="62">
        <v>50</v>
      </c>
      <c r="F10213" s="62">
        <v>168060</v>
      </c>
      <c r="G10213" s="62">
        <v>25512</v>
      </c>
      <c r="H10213" s="62">
        <v>42.52</v>
      </c>
      <c r="I10213" s="62">
        <v>3361.2</v>
      </c>
      <c r="J10213" s="62">
        <v>156295.79999999999</v>
      </c>
      <c r="K10213" s="62">
        <v>38091</v>
      </c>
      <c r="L10213" s="62">
        <v>34267</v>
      </c>
      <c r="M10213" s="62">
        <v>57.11</v>
      </c>
      <c r="N10213" s="62">
        <v>761.82</v>
      </c>
      <c r="O10213" s="62">
        <v>459350.8</v>
      </c>
      <c r="P10213" s="63"/>
      <c r="Q10213" s="63"/>
      <c r="R10213" s="63"/>
      <c r="S10213" s="63"/>
      <c r="T10213" s="63"/>
      <c r="U10213" s="63"/>
      <c r="V10213" s="63"/>
      <c r="W10213" s="63"/>
      <c r="X10213" s="63"/>
      <c r="Y10213" s="63"/>
      <c r="Z10213" s="62">
        <v>1402.31</v>
      </c>
      <c r="AA10213" s="62">
        <v>8760</v>
      </c>
      <c r="AB10213" s="62">
        <v>14.6</v>
      </c>
      <c r="AC10213" s="62">
        <v>28.05</v>
      </c>
    </row>
    <row r="10214" spans="1:29" x14ac:dyDescent="0.25">
      <c r="A10214" s="61" t="s">
        <v>95</v>
      </c>
      <c r="B10214" s="61" t="s">
        <v>96</v>
      </c>
      <c r="C10214" s="62">
        <v>2013</v>
      </c>
      <c r="D10214" s="61" t="s">
        <v>89</v>
      </c>
      <c r="E10214" s="62">
        <v>20</v>
      </c>
      <c r="F10214" s="62">
        <v>146082</v>
      </c>
      <c r="G10214" s="62">
        <v>17274</v>
      </c>
      <c r="H10214" s="62">
        <v>71.98</v>
      </c>
      <c r="I10214" s="62">
        <v>7304.1</v>
      </c>
      <c r="J10214" s="62">
        <v>135856.26</v>
      </c>
      <c r="K10214" s="62">
        <v>8997</v>
      </c>
      <c r="L10214" s="62">
        <v>5951</v>
      </c>
      <c r="M10214" s="62">
        <v>24.8</v>
      </c>
      <c r="N10214" s="62">
        <v>449.85</v>
      </c>
      <c r="O10214" s="62">
        <v>108497.52</v>
      </c>
      <c r="P10214" s="63"/>
      <c r="Q10214" s="63"/>
      <c r="R10214" s="63"/>
      <c r="S10214" s="63"/>
      <c r="T10214" s="63"/>
      <c r="U10214" s="63"/>
      <c r="V10214" s="63"/>
      <c r="W10214" s="63"/>
      <c r="X10214" s="63"/>
      <c r="Y10214" s="63"/>
      <c r="Z10214" s="62">
        <v>1366.45</v>
      </c>
      <c r="AA10214" s="62">
        <v>4405</v>
      </c>
      <c r="AB10214" s="62">
        <v>18.350000000000001</v>
      </c>
      <c r="AC10214" s="62">
        <v>68.319999999999993</v>
      </c>
    </row>
    <row r="10215" spans="1:29" x14ac:dyDescent="0.25">
      <c r="A10215" s="61" t="s">
        <v>84</v>
      </c>
      <c r="B10215" s="61" t="s">
        <v>85</v>
      </c>
      <c r="C10215" s="62">
        <v>2014</v>
      </c>
      <c r="D10215" s="61" t="s">
        <v>99</v>
      </c>
      <c r="E10215" s="62">
        <v>80</v>
      </c>
      <c r="F10215" s="62">
        <v>754093</v>
      </c>
      <c r="G10215" s="62">
        <v>111829</v>
      </c>
      <c r="H10215" s="62">
        <v>116.49</v>
      </c>
      <c r="I10215" s="62">
        <v>9426.16</v>
      </c>
      <c r="J10215" s="62">
        <v>701306.49</v>
      </c>
      <c r="K10215" s="62">
        <v>0</v>
      </c>
      <c r="L10215" s="63"/>
      <c r="M10215" s="63"/>
      <c r="N10215" s="63"/>
      <c r="O10215" s="63"/>
      <c r="P10215" s="63"/>
      <c r="Q10215" s="63"/>
      <c r="R10215" s="63"/>
      <c r="S10215" s="63"/>
      <c r="T10215" s="63"/>
      <c r="U10215" s="63"/>
      <c r="V10215" s="63"/>
      <c r="W10215" s="63"/>
      <c r="X10215" s="63"/>
      <c r="Y10215" s="63"/>
      <c r="Z10215" s="62">
        <v>3134</v>
      </c>
      <c r="AA10215" s="62">
        <v>13957</v>
      </c>
      <c r="AB10215" s="62">
        <v>14.54</v>
      </c>
      <c r="AC10215" s="62">
        <v>39.18</v>
      </c>
    </row>
    <row r="10216" spans="1:29" ht="30" x14ac:dyDescent="0.25">
      <c r="A10216" s="61" t="s">
        <v>367</v>
      </c>
      <c r="B10216" s="61" t="s">
        <v>368</v>
      </c>
      <c r="C10216" s="62">
        <v>2010</v>
      </c>
      <c r="D10216" s="61" t="s">
        <v>86</v>
      </c>
      <c r="E10216" s="62">
        <v>40</v>
      </c>
      <c r="F10216" s="62">
        <v>225861</v>
      </c>
      <c r="G10216" s="62">
        <v>42416</v>
      </c>
      <c r="H10216" s="62">
        <v>88.37</v>
      </c>
      <c r="I10216" s="62">
        <v>5646.53</v>
      </c>
      <c r="J10216" s="62">
        <v>210050.73</v>
      </c>
      <c r="K10216" s="62">
        <v>19899.13</v>
      </c>
      <c r="L10216" s="62">
        <v>30115</v>
      </c>
      <c r="M10216" s="62">
        <v>62.74</v>
      </c>
      <c r="N10216" s="62">
        <v>497.48</v>
      </c>
      <c r="O10216" s="62">
        <v>239969.54</v>
      </c>
      <c r="P10216" s="63"/>
      <c r="Q10216" s="63"/>
      <c r="R10216" s="63"/>
      <c r="S10216" s="63"/>
      <c r="T10216" s="63"/>
      <c r="U10216" s="63"/>
      <c r="V10216" s="63"/>
      <c r="W10216" s="63"/>
      <c r="X10216" s="63"/>
      <c r="Y10216" s="63"/>
      <c r="Z10216" s="62">
        <v>302600</v>
      </c>
      <c r="AA10216" s="62">
        <v>21810</v>
      </c>
      <c r="AB10216" s="62">
        <v>45.44</v>
      </c>
      <c r="AC10216" s="62">
        <v>7565</v>
      </c>
    </row>
    <row r="10217" spans="1:29" x14ac:dyDescent="0.25">
      <c r="A10217" s="61" t="s">
        <v>383</v>
      </c>
      <c r="B10217" s="61" t="s">
        <v>384</v>
      </c>
      <c r="C10217" s="62">
        <v>2005</v>
      </c>
      <c r="D10217" s="61" t="s">
        <v>94</v>
      </c>
      <c r="E10217" s="62">
        <v>10</v>
      </c>
      <c r="F10217" s="62">
        <v>13534</v>
      </c>
      <c r="G10217" s="62">
        <v>2162</v>
      </c>
      <c r="H10217" s="62">
        <v>18.02</v>
      </c>
      <c r="I10217" s="62">
        <v>1353.4</v>
      </c>
      <c r="J10217" s="62">
        <v>12586.62</v>
      </c>
      <c r="K10217" s="62">
        <v>1309</v>
      </c>
      <c r="L10217" s="62">
        <v>2097</v>
      </c>
      <c r="M10217" s="62">
        <v>17.48</v>
      </c>
      <c r="N10217" s="62">
        <v>130.9</v>
      </c>
      <c r="O10217" s="62">
        <v>15785.62</v>
      </c>
      <c r="P10217" s="63"/>
      <c r="Q10217" s="63"/>
      <c r="R10217" s="63"/>
      <c r="S10217" s="63"/>
      <c r="T10217" s="63"/>
      <c r="U10217" s="63"/>
      <c r="V10217" s="63"/>
      <c r="W10217" s="63"/>
      <c r="X10217" s="63"/>
      <c r="Y10217" s="63"/>
      <c r="Z10217" s="62">
        <v>1198.76</v>
      </c>
      <c r="AA10217" s="62">
        <v>4306</v>
      </c>
      <c r="AB10217" s="62">
        <v>35.880000000000003</v>
      </c>
      <c r="AC10217" s="62">
        <v>119.88</v>
      </c>
    </row>
    <row r="10218" spans="1:29" x14ac:dyDescent="0.25">
      <c r="A10218" s="61" t="s">
        <v>202</v>
      </c>
      <c r="B10218" s="61" t="s">
        <v>203</v>
      </c>
      <c r="C10218" s="62">
        <v>2014</v>
      </c>
      <c r="D10218" s="61" t="s">
        <v>78</v>
      </c>
      <c r="E10218" s="62">
        <v>48</v>
      </c>
      <c r="F10218" s="62">
        <v>446821</v>
      </c>
      <c r="G10218" s="62">
        <v>76703</v>
      </c>
      <c r="H10218" s="62">
        <v>133.16</v>
      </c>
      <c r="I10218" s="62">
        <v>9308.77</v>
      </c>
      <c r="J10218" s="62">
        <v>415543.53</v>
      </c>
      <c r="K10218" s="62">
        <v>0</v>
      </c>
      <c r="L10218" s="63"/>
      <c r="M10218" s="63"/>
      <c r="N10218" s="63"/>
      <c r="O10218" s="63"/>
      <c r="P10218" s="63"/>
      <c r="Q10218" s="63"/>
      <c r="R10218" s="63"/>
      <c r="S10218" s="63"/>
      <c r="T10218" s="63"/>
      <c r="U10218" s="63"/>
      <c r="V10218" s="63"/>
      <c r="W10218" s="63"/>
      <c r="X10218" s="63"/>
      <c r="Y10218" s="63"/>
      <c r="Z10218" s="62">
        <v>22344.22</v>
      </c>
      <c r="AA10218" s="62">
        <v>2575</v>
      </c>
      <c r="AB10218" s="62">
        <v>4.47</v>
      </c>
      <c r="AC10218" s="62">
        <v>465.5</v>
      </c>
    </row>
    <row r="10219" spans="1:29" x14ac:dyDescent="0.25">
      <c r="A10219" s="61" t="s">
        <v>204</v>
      </c>
      <c r="B10219" s="61" t="s">
        <v>205</v>
      </c>
      <c r="C10219" s="62">
        <v>2007</v>
      </c>
      <c r="D10219" s="61" t="s">
        <v>75</v>
      </c>
      <c r="E10219" s="62">
        <v>8</v>
      </c>
      <c r="F10219" s="62">
        <v>28552</v>
      </c>
      <c r="G10219" s="62">
        <v>4634</v>
      </c>
      <c r="H10219" s="62">
        <v>48.27</v>
      </c>
      <c r="I10219" s="62">
        <v>3569</v>
      </c>
      <c r="J10219" s="62">
        <v>26553.360000000001</v>
      </c>
      <c r="K10219" s="62">
        <v>0</v>
      </c>
      <c r="L10219" s="63"/>
      <c r="M10219" s="63"/>
      <c r="N10219" s="63"/>
      <c r="O10219" s="63"/>
      <c r="P10219" s="63"/>
      <c r="Q10219" s="63"/>
      <c r="R10219" s="63"/>
      <c r="S10219" s="63"/>
      <c r="T10219" s="63"/>
      <c r="U10219" s="63"/>
      <c r="V10219" s="63"/>
      <c r="W10219" s="63"/>
      <c r="X10219" s="63"/>
      <c r="Y10219" s="63"/>
      <c r="Z10219" s="62">
        <v>68740</v>
      </c>
      <c r="AA10219" s="62">
        <v>6577</v>
      </c>
      <c r="AB10219" s="62">
        <v>68.510000000000005</v>
      </c>
      <c r="AC10219" s="62">
        <v>8592.5</v>
      </c>
    </row>
    <row r="10220" spans="1:29" ht="30" x14ac:dyDescent="0.25">
      <c r="A10220" s="61" t="s">
        <v>393</v>
      </c>
      <c r="B10220" s="61" t="s">
        <v>394</v>
      </c>
      <c r="C10220" s="62">
        <v>2005</v>
      </c>
      <c r="D10220" s="61" t="s">
        <v>99</v>
      </c>
      <c r="E10220" s="62">
        <v>56</v>
      </c>
      <c r="F10220" s="62">
        <v>543360</v>
      </c>
      <c r="G10220" s="62">
        <v>58240</v>
      </c>
      <c r="H10220" s="62">
        <v>86.67</v>
      </c>
      <c r="I10220" s="62">
        <v>9702.86</v>
      </c>
      <c r="J10220" s="62">
        <v>505324.79999999999</v>
      </c>
      <c r="K10220" s="62">
        <v>0</v>
      </c>
      <c r="L10220" s="63"/>
      <c r="M10220" s="63"/>
      <c r="N10220" s="63"/>
      <c r="O10220" s="63"/>
      <c r="P10220" s="63"/>
      <c r="Q10220" s="63"/>
      <c r="R10220" s="63"/>
      <c r="S10220" s="63"/>
      <c r="T10220" s="63"/>
      <c r="U10220" s="63"/>
      <c r="V10220" s="63"/>
      <c r="W10220" s="63"/>
      <c r="X10220" s="63"/>
      <c r="Y10220" s="63"/>
      <c r="Z10220" s="62">
        <v>1002.61</v>
      </c>
      <c r="AA10220" s="62">
        <v>3355</v>
      </c>
      <c r="AB10220" s="62">
        <v>4.99</v>
      </c>
      <c r="AC10220" s="62">
        <v>17.899999999999999</v>
      </c>
    </row>
    <row r="10221" spans="1:29" x14ac:dyDescent="0.25">
      <c r="A10221" s="61" t="s">
        <v>332</v>
      </c>
      <c r="B10221" s="61" t="s">
        <v>333</v>
      </c>
      <c r="C10221" s="62">
        <v>2010</v>
      </c>
      <c r="D10221" s="61" t="s">
        <v>78</v>
      </c>
      <c r="E10221" s="62">
        <v>64</v>
      </c>
      <c r="F10221" s="62">
        <v>280995</v>
      </c>
      <c r="G10221" s="62">
        <v>43940</v>
      </c>
      <c r="H10221" s="62">
        <v>57.21</v>
      </c>
      <c r="I10221" s="62">
        <v>4390.55</v>
      </c>
      <c r="J10221" s="62">
        <v>261325.35</v>
      </c>
      <c r="K10221" s="62">
        <v>43394.76</v>
      </c>
      <c r="L10221" s="62">
        <v>45770</v>
      </c>
      <c r="M10221" s="62">
        <v>59.6</v>
      </c>
      <c r="N10221" s="62">
        <v>678.04</v>
      </c>
      <c r="O10221" s="62">
        <v>523310.46</v>
      </c>
      <c r="P10221" s="63"/>
      <c r="Q10221" s="63"/>
      <c r="R10221" s="63"/>
      <c r="S10221" s="63"/>
      <c r="T10221" s="63"/>
      <c r="U10221" s="63"/>
      <c r="V10221" s="63"/>
      <c r="W10221" s="63"/>
      <c r="X10221" s="63"/>
      <c r="Y10221" s="63"/>
      <c r="Z10221" s="62">
        <v>299860</v>
      </c>
      <c r="AA10221" s="62">
        <v>49933</v>
      </c>
      <c r="AB10221" s="62">
        <v>65.02</v>
      </c>
      <c r="AC10221" s="62">
        <v>4685.3100000000004</v>
      </c>
    </row>
    <row r="10222" spans="1:29" ht="30" x14ac:dyDescent="0.25">
      <c r="A10222" s="61" t="s">
        <v>188</v>
      </c>
      <c r="B10222" s="61" t="s">
        <v>189</v>
      </c>
      <c r="C10222" s="62">
        <v>2013</v>
      </c>
      <c r="D10222" s="61" t="s">
        <v>104</v>
      </c>
      <c r="E10222" s="62">
        <v>8</v>
      </c>
      <c r="F10222" s="62">
        <v>73391</v>
      </c>
      <c r="G10222" s="62">
        <v>17890</v>
      </c>
      <c r="H10222" s="62">
        <v>186.35</v>
      </c>
      <c r="I10222" s="62">
        <v>9173.8799999999992</v>
      </c>
      <c r="J10222" s="62">
        <v>68253.63</v>
      </c>
      <c r="K10222" s="62">
        <v>8003.88</v>
      </c>
      <c r="L10222" s="62">
        <v>12514</v>
      </c>
      <c r="M10222" s="62">
        <v>130.35</v>
      </c>
      <c r="N10222" s="62">
        <v>1000.48</v>
      </c>
      <c r="O10222" s="62">
        <v>96521.19</v>
      </c>
      <c r="P10222" s="63"/>
      <c r="Q10222" s="63"/>
      <c r="R10222" s="63"/>
      <c r="S10222" s="63"/>
      <c r="T10222" s="63"/>
      <c r="U10222" s="63"/>
      <c r="V10222" s="63"/>
      <c r="W10222" s="63"/>
      <c r="X10222" s="63"/>
      <c r="Y10222" s="63"/>
      <c r="Z10222" s="62">
        <v>1520</v>
      </c>
      <c r="AA10222" s="62">
        <v>10674</v>
      </c>
      <c r="AB10222" s="62">
        <v>111.19</v>
      </c>
      <c r="AC10222" s="62">
        <v>190</v>
      </c>
    </row>
    <row r="10223" spans="1:29" ht="45" x14ac:dyDescent="0.25">
      <c r="A10223" s="61" t="s">
        <v>243</v>
      </c>
      <c r="B10223" s="61" t="s">
        <v>244</v>
      </c>
      <c r="C10223" s="62">
        <v>2015</v>
      </c>
      <c r="D10223" s="61" t="s">
        <v>78</v>
      </c>
      <c r="E10223" s="62">
        <v>22</v>
      </c>
      <c r="F10223" s="62">
        <v>25592</v>
      </c>
      <c r="G10223" s="62">
        <v>5360</v>
      </c>
      <c r="H10223" s="62">
        <v>20.3</v>
      </c>
      <c r="I10223" s="62">
        <v>1163.27</v>
      </c>
      <c r="J10223" s="62">
        <v>23800.560000000001</v>
      </c>
      <c r="K10223" s="62">
        <v>0</v>
      </c>
      <c r="L10223" s="63"/>
      <c r="M10223" s="63"/>
      <c r="N10223" s="63"/>
      <c r="O10223" s="63"/>
      <c r="P10223" s="62">
        <v>7115</v>
      </c>
      <c r="Q10223" s="62">
        <v>7971</v>
      </c>
      <c r="R10223" s="62">
        <v>30.19</v>
      </c>
      <c r="S10223" s="62">
        <v>323</v>
      </c>
      <c r="T10223" s="62">
        <v>90139.94</v>
      </c>
      <c r="U10223" s="63"/>
      <c r="V10223" s="63"/>
      <c r="W10223" s="63"/>
      <c r="X10223" s="63"/>
      <c r="Y10223" s="63"/>
      <c r="Z10223" s="62">
        <v>744.56</v>
      </c>
      <c r="AA10223" s="62">
        <v>6297</v>
      </c>
      <c r="AB10223" s="62">
        <v>23.85</v>
      </c>
      <c r="AC10223" s="62">
        <v>33.840000000000003</v>
      </c>
    </row>
    <row r="10224" spans="1:29" x14ac:dyDescent="0.25">
      <c r="A10224" s="61" t="s">
        <v>163</v>
      </c>
      <c r="B10224" s="61" t="s">
        <v>164</v>
      </c>
      <c r="C10224" s="62">
        <v>2011</v>
      </c>
      <c r="D10224" s="61" t="s">
        <v>259</v>
      </c>
      <c r="E10224" s="62">
        <v>35</v>
      </c>
      <c r="F10224" s="62">
        <v>140728</v>
      </c>
      <c r="G10224" s="62">
        <v>21772</v>
      </c>
      <c r="H10224" s="62">
        <v>51.84</v>
      </c>
      <c r="I10224" s="62">
        <v>4020.8</v>
      </c>
      <c r="J10224" s="62">
        <v>130877.04</v>
      </c>
      <c r="K10224" s="62">
        <v>20129.97</v>
      </c>
      <c r="L10224" s="62">
        <v>17547</v>
      </c>
      <c r="M10224" s="62">
        <v>41.78</v>
      </c>
      <c r="N10224" s="62">
        <v>575.14</v>
      </c>
      <c r="O10224" s="62">
        <v>242753.36</v>
      </c>
      <c r="P10224" s="63"/>
      <c r="Q10224" s="63"/>
      <c r="R10224" s="63"/>
      <c r="S10224" s="63"/>
      <c r="T10224" s="63"/>
      <c r="U10224" s="63"/>
      <c r="V10224" s="63"/>
      <c r="W10224" s="63"/>
      <c r="X10224" s="63"/>
      <c r="Y10224" s="63"/>
      <c r="Z10224" s="62">
        <v>176411</v>
      </c>
      <c r="AA10224" s="62">
        <v>12835</v>
      </c>
      <c r="AB10224" s="62">
        <v>30.56</v>
      </c>
      <c r="AC10224" s="62">
        <v>5040.3100000000004</v>
      </c>
    </row>
    <row r="10225" spans="1:29" x14ac:dyDescent="0.25">
      <c r="A10225" s="61" t="s">
        <v>222</v>
      </c>
      <c r="B10225" s="61" t="s">
        <v>223</v>
      </c>
      <c r="C10225" s="62">
        <v>2014</v>
      </c>
      <c r="D10225" s="61" t="s">
        <v>89</v>
      </c>
      <c r="E10225" s="62">
        <v>44</v>
      </c>
      <c r="F10225" s="62">
        <v>445080</v>
      </c>
      <c r="G10225" s="62">
        <v>64774</v>
      </c>
      <c r="H10225" s="62">
        <v>122.68</v>
      </c>
      <c r="I10225" s="62">
        <v>10115.450000000001</v>
      </c>
      <c r="J10225" s="62">
        <v>413924.4</v>
      </c>
      <c r="K10225" s="62">
        <v>0</v>
      </c>
      <c r="L10225" s="63"/>
      <c r="M10225" s="63"/>
      <c r="N10225" s="63"/>
      <c r="O10225" s="63"/>
      <c r="P10225" s="63"/>
      <c r="Q10225" s="63"/>
      <c r="R10225" s="63"/>
      <c r="S10225" s="63"/>
      <c r="T10225" s="63"/>
      <c r="U10225" s="63"/>
      <c r="V10225" s="63"/>
      <c r="W10225" s="63"/>
      <c r="X10225" s="63"/>
      <c r="Y10225" s="63"/>
      <c r="Z10225" s="62">
        <v>92900</v>
      </c>
      <c r="AA10225" s="62">
        <v>9714</v>
      </c>
      <c r="AB10225" s="62">
        <v>18.399999999999999</v>
      </c>
      <c r="AC10225" s="62">
        <v>2111.36</v>
      </c>
    </row>
    <row r="10226" spans="1:29" x14ac:dyDescent="0.25">
      <c r="A10226" s="61" t="s">
        <v>79</v>
      </c>
      <c r="B10226" s="61" t="s">
        <v>80</v>
      </c>
      <c r="C10226" s="62">
        <v>2009</v>
      </c>
      <c r="D10226" s="61" t="s">
        <v>438</v>
      </c>
      <c r="E10226" s="62">
        <v>8</v>
      </c>
      <c r="F10226" s="63"/>
      <c r="G10226" s="63"/>
      <c r="H10226" s="63"/>
      <c r="I10226" s="63"/>
      <c r="J10226" s="63"/>
      <c r="K10226" s="62">
        <v>0</v>
      </c>
      <c r="L10226" s="63"/>
      <c r="M10226" s="63"/>
      <c r="N10226" s="63"/>
      <c r="O10226" s="63"/>
      <c r="P10226" s="63"/>
      <c r="Q10226" s="63"/>
      <c r="R10226" s="63"/>
      <c r="S10226" s="63"/>
      <c r="T10226" s="63"/>
      <c r="U10226" s="63"/>
      <c r="V10226" s="63"/>
      <c r="W10226" s="63"/>
      <c r="X10226" s="63"/>
      <c r="Y10226" s="63"/>
      <c r="Z10226" s="62">
        <v>0</v>
      </c>
      <c r="AA10226" s="63"/>
      <c r="AB10226" s="63"/>
      <c r="AC10226" s="62">
        <v>0</v>
      </c>
    </row>
    <row r="10227" spans="1:29" ht="30" x14ac:dyDescent="0.25">
      <c r="A10227" s="61" t="s">
        <v>498</v>
      </c>
      <c r="B10227" s="61" t="s">
        <v>499</v>
      </c>
      <c r="C10227" s="62">
        <v>2014</v>
      </c>
      <c r="D10227" s="61" t="s">
        <v>78</v>
      </c>
      <c r="E10227" s="62">
        <v>48</v>
      </c>
      <c r="F10227" s="62">
        <v>498898</v>
      </c>
      <c r="G10227" s="62">
        <v>63115</v>
      </c>
      <c r="H10227" s="62">
        <v>109.57</v>
      </c>
      <c r="I10227" s="62">
        <v>10393.709999999999</v>
      </c>
      <c r="J10227" s="62">
        <v>463975.14</v>
      </c>
      <c r="K10227" s="62">
        <v>0</v>
      </c>
      <c r="L10227" s="63"/>
      <c r="M10227" s="63"/>
      <c r="N10227" s="63"/>
      <c r="O10227" s="63"/>
      <c r="P10227" s="63"/>
      <c r="Q10227" s="63"/>
      <c r="R10227" s="63"/>
      <c r="S10227" s="63"/>
      <c r="T10227" s="63"/>
      <c r="U10227" s="63"/>
      <c r="V10227" s="63"/>
      <c r="W10227" s="63"/>
      <c r="X10227" s="63"/>
      <c r="Y10227" s="63"/>
      <c r="Z10227" s="62">
        <v>0</v>
      </c>
      <c r="AA10227" s="62">
        <v>9420</v>
      </c>
      <c r="AB10227" s="62">
        <v>16.350000000000001</v>
      </c>
      <c r="AC10227" s="62">
        <v>0</v>
      </c>
    </row>
    <row r="10228" spans="1:29" x14ac:dyDescent="0.25">
      <c r="A10228" s="61" t="s">
        <v>306</v>
      </c>
      <c r="B10228" s="61" t="s">
        <v>307</v>
      </c>
      <c r="C10228" s="62">
        <v>2003</v>
      </c>
      <c r="D10228" s="61" t="s">
        <v>78</v>
      </c>
      <c r="E10228" s="62">
        <v>32</v>
      </c>
      <c r="F10228" s="63"/>
      <c r="G10228" s="63"/>
      <c r="H10228" s="63"/>
      <c r="I10228" s="63"/>
      <c r="J10228" s="63"/>
      <c r="K10228" s="62">
        <v>0</v>
      </c>
      <c r="L10228" s="63"/>
      <c r="M10228" s="63"/>
      <c r="N10228" s="63"/>
      <c r="O10228" s="63"/>
      <c r="P10228" s="63"/>
      <c r="Q10228" s="63"/>
      <c r="R10228" s="63"/>
      <c r="S10228" s="63"/>
      <c r="T10228" s="63"/>
      <c r="U10228" s="63"/>
      <c r="V10228" s="63"/>
      <c r="W10228" s="63"/>
      <c r="X10228" s="63"/>
      <c r="Y10228" s="63"/>
      <c r="Z10228" s="62">
        <v>0</v>
      </c>
      <c r="AA10228" s="63"/>
      <c r="AB10228" s="63"/>
      <c r="AC10228" s="62">
        <v>0</v>
      </c>
    </row>
    <row r="10229" spans="1:29" x14ac:dyDescent="0.25">
      <c r="A10229" s="61" t="s">
        <v>514</v>
      </c>
      <c r="B10229" s="61" t="s">
        <v>515</v>
      </c>
      <c r="C10229" s="62">
        <v>2012</v>
      </c>
      <c r="D10229" s="61" t="s">
        <v>78</v>
      </c>
      <c r="E10229" s="62">
        <v>40</v>
      </c>
      <c r="F10229" s="62">
        <v>567080</v>
      </c>
      <c r="G10229" s="62">
        <v>68068</v>
      </c>
      <c r="H10229" s="62">
        <v>141.81</v>
      </c>
      <c r="I10229" s="62">
        <v>14177</v>
      </c>
      <c r="J10229" s="62">
        <v>527384.4</v>
      </c>
      <c r="K10229" s="62">
        <v>0</v>
      </c>
      <c r="L10229" s="63"/>
      <c r="M10229" s="63"/>
      <c r="N10229" s="63"/>
      <c r="O10229" s="63"/>
      <c r="P10229" s="63"/>
      <c r="Q10229" s="63"/>
      <c r="R10229" s="63"/>
      <c r="S10229" s="63"/>
      <c r="T10229" s="63"/>
      <c r="U10229" s="63"/>
      <c r="V10229" s="63"/>
      <c r="W10229" s="63"/>
      <c r="X10229" s="63"/>
      <c r="Y10229" s="63"/>
      <c r="Z10229" s="62">
        <v>1113906</v>
      </c>
      <c r="AA10229" s="62">
        <v>156630</v>
      </c>
      <c r="AB10229" s="62">
        <v>326.31</v>
      </c>
      <c r="AC10229" s="62">
        <v>27847.65</v>
      </c>
    </row>
    <row r="10230" spans="1:29" x14ac:dyDescent="0.25">
      <c r="A10230" s="61" t="s">
        <v>163</v>
      </c>
      <c r="B10230" s="61" t="s">
        <v>164</v>
      </c>
      <c r="C10230" s="62">
        <v>2003</v>
      </c>
      <c r="D10230" s="61" t="s">
        <v>94</v>
      </c>
      <c r="E10230" s="62">
        <v>14</v>
      </c>
      <c r="F10230" s="62">
        <v>5537</v>
      </c>
      <c r="G10230" s="62">
        <v>746</v>
      </c>
      <c r="H10230" s="62">
        <v>4.4400000000000004</v>
      </c>
      <c r="I10230" s="62">
        <v>395.5</v>
      </c>
      <c r="J10230" s="62">
        <v>5149.41</v>
      </c>
      <c r="K10230" s="62">
        <v>0</v>
      </c>
      <c r="L10230" s="63"/>
      <c r="M10230" s="63"/>
      <c r="N10230" s="63"/>
      <c r="O10230" s="63"/>
      <c r="P10230" s="63"/>
      <c r="Q10230" s="63"/>
      <c r="R10230" s="63"/>
      <c r="S10230" s="63"/>
      <c r="T10230" s="63"/>
      <c r="U10230" s="63"/>
      <c r="V10230" s="63"/>
      <c r="W10230" s="63"/>
      <c r="X10230" s="63"/>
      <c r="Y10230" s="63"/>
      <c r="Z10230" s="62">
        <v>94200</v>
      </c>
      <c r="AA10230" s="62">
        <v>5146</v>
      </c>
      <c r="AB10230" s="62">
        <v>30.63</v>
      </c>
      <c r="AC10230" s="62">
        <v>6728.57</v>
      </c>
    </row>
    <row r="10231" spans="1:29" ht="30" x14ac:dyDescent="0.25">
      <c r="A10231" s="61" t="s">
        <v>216</v>
      </c>
      <c r="B10231" s="61" t="s">
        <v>217</v>
      </c>
      <c r="C10231" s="62">
        <v>2008</v>
      </c>
      <c r="D10231" s="61" t="s">
        <v>75</v>
      </c>
      <c r="E10231" s="62">
        <v>86</v>
      </c>
      <c r="F10231" s="62">
        <v>2159999</v>
      </c>
      <c r="G10231" s="62">
        <v>348564</v>
      </c>
      <c r="H10231" s="62">
        <v>337.76</v>
      </c>
      <c r="I10231" s="62">
        <v>25116.27</v>
      </c>
      <c r="J10231" s="62">
        <v>2008799.07</v>
      </c>
      <c r="K10231" s="62">
        <v>10861.3</v>
      </c>
      <c r="L10231" s="62">
        <v>20068</v>
      </c>
      <c r="M10231" s="62">
        <v>19.45</v>
      </c>
      <c r="N10231" s="62">
        <v>126.29</v>
      </c>
      <c r="O10231" s="62">
        <v>130979.67</v>
      </c>
      <c r="P10231" s="63"/>
      <c r="Q10231" s="63"/>
      <c r="R10231" s="63"/>
      <c r="S10231" s="63"/>
      <c r="T10231" s="63"/>
      <c r="U10231" s="63"/>
      <c r="V10231" s="63"/>
      <c r="W10231" s="63"/>
      <c r="X10231" s="63"/>
      <c r="Y10231" s="63"/>
      <c r="Z10231" s="62">
        <v>10575.84</v>
      </c>
      <c r="AA10231" s="62">
        <v>155302</v>
      </c>
      <c r="AB10231" s="62">
        <v>150.49</v>
      </c>
      <c r="AC10231" s="62">
        <v>122.97</v>
      </c>
    </row>
    <row r="10232" spans="1:29" ht="30" x14ac:dyDescent="0.25">
      <c r="A10232" s="61" t="s">
        <v>216</v>
      </c>
      <c r="B10232" s="61" t="s">
        <v>217</v>
      </c>
      <c r="C10232" s="62">
        <v>2010</v>
      </c>
      <c r="D10232" s="61" t="s">
        <v>135</v>
      </c>
      <c r="E10232" s="62">
        <v>114</v>
      </c>
      <c r="F10232" s="62">
        <v>727589</v>
      </c>
      <c r="G10232" s="62">
        <v>121571</v>
      </c>
      <c r="H10232" s="62">
        <v>88.87</v>
      </c>
      <c r="I10232" s="62">
        <v>6382.36</v>
      </c>
      <c r="J10232" s="62">
        <v>676657.77</v>
      </c>
      <c r="K10232" s="62">
        <v>97666.34</v>
      </c>
      <c r="L10232" s="62">
        <v>193462</v>
      </c>
      <c r="M10232" s="62">
        <v>141.41999999999999</v>
      </c>
      <c r="N10232" s="62">
        <v>856.72</v>
      </c>
      <c r="O10232" s="62">
        <v>1177787.73</v>
      </c>
      <c r="P10232" s="63"/>
      <c r="Q10232" s="63"/>
      <c r="R10232" s="63"/>
      <c r="S10232" s="63"/>
      <c r="T10232" s="63"/>
      <c r="U10232" s="63"/>
      <c r="V10232" s="63"/>
      <c r="W10232" s="63"/>
      <c r="X10232" s="63"/>
      <c r="Y10232" s="63"/>
      <c r="Z10232" s="62">
        <v>9095</v>
      </c>
      <c r="AA10232" s="62">
        <v>104595</v>
      </c>
      <c r="AB10232" s="62">
        <v>76.459999999999994</v>
      </c>
      <c r="AC10232" s="62">
        <v>79.78</v>
      </c>
    </row>
    <row r="10233" spans="1:29" ht="30" x14ac:dyDescent="0.25">
      <c r="A10233" s="61" t="s">
        <v>87</v>
      </c>
      <c r="B10233" s="61" t="s">
        <v>88</v>
      </c>
      <c r="C10233" s="62">
        <v>2003</v>
      </c>
      <c r="D10233" s="61" t="s">
        <v>75</v>
      </c>
      <c r="E10233" s="62">
        <v>10</v>
      </c>
      <c r="F10233" s="63"/>
      <c r="G10233" s="63"/>
      <c r="H10233" s="63"/>
      <c r="I10233" s="63"/>
      <c r="J10233" s="63"/>
      <c r="K10233" s="62">
        <v>1741.03</v>
      </c>
      <c r="L10233" s="62">
        <v>2085</v>
      </c>
      <c r="M10233" s="62">
        <v>17.38</v>
      </c>
      <c r="N10233" s="62">
        <v>174.1</v>
      </c>
      <c r="O10233" s="62">
        <v>20995.58</v>
      </c>
      <c r="P10233" s="63"/>
      <c r="Q10233" s="63"/>
      <c r="R10233" s="63"/>
      <c r="S10233" s="63"/>
      <c r="T10233" s="63"/>
      <c r="U10233" s="62">
        <v>402</v>
      </c>
      <c r="V10233" s="62">
        <v>387</v>
      </c>
      <c r="W10233" s="62">
        <v>3.23</v>
      </c>
      <c r="X10233" s="62">
        <v>40</v>
      </c>
      <c r="Y10233" s="62">
        <v>8998.3700000000008</v>
      </c>
      <c r="Z10233" s="62">
        <v>116664</v>
      </c>
      <c r="AA10233" s="62">
        <v>3035</v>
      </c>
      <c r="AB10233" s="62">
        <v>25.29</v>
      </c>
      <c r="AC10233" s="62">
        <v>11666.4</v>
      </c>
    </row>
    <row r="10234" spans="1:29" ht="30" x14ac:dyDescent="0.25">
      <c r="A10234" s="61" t="s">
        <v>391</v>
      </c>
      <c r="B10234" s="61" t="s">
        <v>392</v>
      </c>
      <c r="C10234" s="62">
        <v>2006</v>
      </c>
      <c r="D10234" s="61" t="s">
        <v>99</v>
      </c>
      <c r="E10234" s="62">
        <v>56</v>
      </c>
      <c r="F10234" s="62">
        <v>177926</v>
      </c>
      <c r="G10234" s="62">
        <v>39269</v>
      </c>
      <c r="H10234" s="62">
        <v>58.44</v>
      </c>
      <c r="I10234" s="62">
        <v>3177.25</v>
      </c>
      <c r="J10234" s="62">
        <v>165471.18</v>
      </c>
      <c r="K10234" s="62">
        <v>40068</v>
      </c>
      <c r="L10234" s="62">
        <v>62581</v>
      </c>
      <c r="M10234" s="62">
        <v>93.13</v>
      </c>
      <c r="N10234" s="62">
        <v>715.5</v>
      </c>
      <c r="O10234" s="62">
        <v>483192.03</v>
      </c>
      <c r="P10234" s="63"/>
      <c r="Q10234" s="63"/>
      <c r="R10234" s="63"/>
      <c r="S10234" s="63"/>
      <c r="T10234" s="63"/>
      <c r="U10234" s="63"/>
      <c r="V10234" s="63"/>
      <c r="W10234" s="63"/>
      <c r="X10234" s="63"/>
      <c r="Y10234" s="63"/>
      <c r="Z10234" s="62">
        <v>2494</v>
      </c>
      <c r="AA10234" s="62">
        <v>10698</v>
      </c>
      <c r="AB10234" s="62">
        <v>15.92</v>
      </c>
      <c r="AC10234" s="62">
        <v>44.54</v>
      </c>
    </row>
    <row r="10235" spans="1:29" x14ac:dyDescent="0.25">
      <c r="A10235" s="61" t="s">
        <v>306</v>
      </c>
      <c r="B10235" s="61" t="s">
        <v>307</v>
      </c>
      <c r="C10235" s="62">
        <v>2013</v>
      </c>
      <c r="D10235" s="61" t="s">
        <v>94</v>
      </c>
      <c r="E10235" s="62">
        <v>5</v>
      </c>
      <c r="F10235" s="63"/>
      <c r="G10235" s="63"/>
      <c r="H10235" s="63"/>
      <c r="I10235" s="63"/>
      <c r="J10235" s="63"/>
      <c r="K10235" s="62">
        <v>0</v>
      </c>
      <c r="L10235" s="63"/>
      <c r="M10235" s="63"/>
      <c r="N10235" s="63"/>
      <c r="O10235" s="63"/>
      <c r="P10235" s="63"/>
      <c r="Q10235" s="63"/>
      <c r="R10235" s="63"/>
      <c r="S10235" s="63"/>
      <c r="T10235" s="63"/>
      <c r="U10235" s="63"/>
      <c r="V10235" s="63"/>
      <c r="W10235" s="63"/>
      <c r="X10235" s="63"/>
      <c r="Y10235" s="63"/>
      <c r="Z10235" s="62">
        <v>253.99</v>
      </c>
      <c r="AA10235" s="62">
        <v>2463</v>
      </c>
      <c r="AB10235" s="62">
        <v>41.05</v>
      </c>
      <c r="AC10235" s="62">
        <v>50.8</v>
      </c>
    </row>
    <row r="10236" spans="1:29" ht="30" x14ac:dyDescent="0.25">
      <c r="A10236" s="61" t="s">
        <v>393</v>
      </c>
      <c r="B10236" s="61" t="s">
        <v>394</v>
      </c>
      <c r="C10236" s="62">
        <v>2016</v>
      </c>
      <c r="D10236" s="61" t="s">
        <v>78</v>
      </c>
      <c r="E10236" s="62">
        <v>64</v>
      </c>
      <c r="F10236" s="62">
        <v>570400</v>
      </c>
      <c r="G10236" s="62">
        <v>94666</v>
      </c>
      <c r="H10236" s="62">
        <v>123.26</v>
      </c>
      <c r="I10236" s="62">
        <v>8912.5</v>
      </c>
      <c r="J10236" s="62">
        <v>530472</v>
      </c>
      <c r="K10236" s="62">
        <v>0</v>
      </c>
      <c r="L10236" s="63"/>
      <c r="M10236" s="63"/>
      <c r="N10236" s="63"/>
      <c r="O10236" s="63"/>
      <c r="P10236" s="63"/>
      <c r="Q10236" s="63"/>
      <c r="R10236" s="63"/>
      <c r="S10236" s="63"/>
      <c r="T10236" s="63"/>
      <c r="U10236" s="63"/>
      <c r="V10236" s="63"/>
      <c r="W10236" s="63"/>
      <c r="X10236" s="63"/>
      <c r="Y10236" s="63"/>
      <c r="Z10236" s="62">
        <v>851.55</v>
      </c>
      <c r="AA10236" s="62">
        <v>9220</v>
      </c>
      <c r="AB10236" s="62">
        <v>12.01</v>
      </c>
      <c r="AC10236" s="62">
        <v>13.31</v>
      </c>
    </row>
    <row r="10237" spans="1:29" x14ac:dyDescent="0.25">
      <c r="A10237" s="61" t="s">
        <v>202</v>
      </c>
      <c r="B10237" s="61" t="s">
        <v>203</v>
      </c>
      <c r="C10237" s="62">
        <v>2003</v>
      </c>
      <c r="D10237" s="61" t="s">
        <v>99</v>
      </c>
      <c r="E10237" s="62">
        <v>24</v>
      </c>
      <c r="F10237" s="62">
        <v>103025</v>
      </c>
      <c r="G10237" s="62">
        <v>11477</v>
      </c>
      <c r="H10237" s="62">
        <v>39.85</v>
      </c>
      <c r="I10237" s="62">
        <v>4292.71</v>
      </c>
      <c r="J10237" s="62">
        <v>95813.25</v>
      </c>
      <c r="K10237" s="62">
        <v>0</v>
      </c>
      <c r="L10237" s="63"/>
      <c r="M10237" s="63"/>
      <c r="N10237" s="63"/>
      <c r="O10237" s="63"/>
      <c r="P10237" s="63"/>
      <c r="Q10237" s="63"/>
      <c r="R10237" s="63"/>
      <c r="S10237" s="63"/>
      <c r="T10237" s="63"/>
      <c r="U10237" s="63"/>
      <c r="V10237" s="63"/>
      <c r="W10237" s="63"/>
      <c r="X10237" s="63"/>
      <c r="Y10237" s="63"/>
      <c r="Z10237" s="62">
        <v>0</v>
      </c>
      <c r="AA10237" s="63"/>
      <c r="AB10237" s="63"/>
      <c r="AC10237" s="62">
        <v>0</v>
      </c>
    </row>
    <row r="10238" spans="1:29" x14ac:dyDescent="0.25">
      <c r="A10238" s="61" t="s">
        <v>84</v>
      </c>
      <c r="B10238" s="61" t="s">
        <v>85</v>
      </c>
      <c r="C10238" s="62">
        <v>2007</v>
      </c>
      <c r="D10238" s="61" t="s">
        <v>99</v>
      </c>
      <c r="E10238" s="62">
        <v>80</v>
      </c>
      <c r="F10238" s="62">
        <v>961409</v>
      </c>
      <c r="G10238" s="62">
        <v>124941</v>
      </c>
      <c r="H10238" s="62">
        <v>130.15</v>
      </c>
      <c r="I10238" s="62">
        <v>12017.61</v>
      </c>
      <c r="J10238" s="62">
        <v>894110.37</v>
      </c>
      <c r="K10238" s="62">
        <v>337</v>
      </c>
      <c r="L10238" s="62">
        <v>1474</v>
      </c>
      <c r="M10238" s="62">
        <v>1.54</v>
      </c>
      <c r="N10238" s="63"/>
      <c r="O10238" s="63"/>
      <c r="P10238" s="63"/>
      <c r="Q10238" s="63"/>
      <c r="R10238" s="63"/>
      <c r="S10238" s="63"/>
      <c r="T10238" s="63"/>
      <c r="U10238" s="63"/>
      <c r="V10238" s="63"/>
      <c r="W10238" s="63"/>
      <c r="X10238" s="63"/>
      <c r="Y10238" s="63"/>
      <c r="Z10238" s="62">
        <v>3191</v>
      </c>
      <c r="AA10238" s="62">
        <v>14161</v>
      </c>
      <c r="AB10238" s="62">
        <v>14.75</v>
      </c>
      <c r="AC10238" s="62">
        <v>39.89</v>
      </c>
    </row>
    <row r="10239" spans="1:29" x14ac:dyDescent="0.25">
      <c r="A10239" s="61" t="s">
        <v>383</v>
      </c>
      <c r="B10239" s="61" t="s">
        <v>384</v>
      </c>
      <c r="C10239" s="62">
        <v>2012</v>
      </c>
      <c r="D10239" s="61" t="s">
        <v>94</v>
      </c>
      <c r="E10239" s="62">
        <v>10</v>
      </c>
      <c r="F10239" s="62">
        <v>159</v>
      </c>
      <c r="G10239" s="62">
        <v>74</v>
      </c>
      <c r="H10239" s="62">
        <v>0.62</v>
      </c>
      <c r="I10239" s="62">
        <v>15.9</v>
      </c>
      <c r="J10239" s="62">
        <v>147.87</v>
      </c>
      <c r="K10239" s="62">
        <v>0</v>
      </c>
      <c r="L10239" s="63"/>
      <c r="M10239" s="63"/>
      <c r="N10239" s="63"/>
      <c r="O10239" s="63"/>
      <c r="P10239" s="63"/>
      <c r="Q10239" s="63"/>
      <c r="R10239" s="63"/>
      <c r="S10239" s="63"/>
      <c r="T10239" s="63"/>
      <c r="U10239" s="63"/>
      <c r="V10239" s="63"/>
      <c r="W10239" s="63"/>
      <c r="X10239" s="63"/>
      <c r="Y10239" s="63"/>
      <c r="Z10239" s="62">
        <v>1.34</v>
      </c>
      <c r="AA10239" s="62">
        <v>3465</v>
      </c>
      <c r="AB10239" s="62">
        <v>28.88</v>
      </c>
      <c r="AC10239" s="62">
        <v>0.13</v>
      </c>
    </row>
    <row r="10240" spans="1:29" ht="30" x14ac:dyDescent="0.25">
      <c r="A10240" s="61" t="s">
        <v>367</v>
      </c>
      <c r="B10240" s="61" t="s">
        <v>368</v>
      </c>
      <c r="C10240" s="62">
        <v>2003</v>
      </c>
      <c r="D10240" s="61" t="s">
        <v>86</v>
      </c>
      <c r="E10240" s="62">
        <v>40</v>
      </c>
      <c r="F10240" s="62">
        <v>86119</v>
      </c>
      <c r="G10240" s="62">
        <v>13640</v>
      </c>
      <c r="H10240" s="62">
        <v>28.42</v>
      </c>
      <c r="I10240" s="62">
        <v>2152.98</v>
      </c>
      <c r="J10240" s="62">
        <v>80090.67</v>
      </c>
      <c r="K10240" s="62">
        <v>11332.69</v>
      </c>
      <c r="L10240" s="62">
        <v>12492</v>
      </c>
      <c r="M10240" s="62">
        <v>26.03</v>
      </c>
      <c r="N10240" s="63"/>
      <c r="O10240" s="63"/>
      <c r="P10240" s="63"/>
      <c r="Q10240" s="63"/>
      <c r="R10240" s="63"/>
      <c r="S10240" s="63"/>
      <c r="T10240" s="63"/>
      <c r="U10240" s="63"/>
      <c r="V10240" s="63"/>
      <c r="W10240" s="63"/>
      <c r="X10240" s="63"/>
      <c r="Y10240" s="63"/>
      <c r="Z10240" s="62">
        <v>0</v>
      </c>
      <c r="AA10240" s="63"/>
      <c r="AB10240" s="63"/>
      <c r="AC10240" s="62">
        <v>0</v>
      </c>
    </row>
    <row r="10241" spans="1:29" x14ac:dyDescent="0.25">
      <c r="A10241" s="61" t="s">
        <v>281</v>
      </c>
      <c r="B10241" s="61" t="s">
        <v>282</v>
      </c>
      <c r="C10241" s="62">
        <v>2013</v>
      </c>
      <c r="D10241" s="61" t="s">
        <v>78</v>
      </c>
      <c r="E10241" s="62">
        <v>40</v>
      </c>
      <c r="F10241" s="62">
        <v>385140</v>
      </c>
      <c r="G10241" s="62">
        <v>51152</v>
      </c>
      <c r="H10241" s="62">
        <v>106.57</v>
      </c>
      <c r="I10241" s="62">
        <v>9628.5</v>
      </c>
      <c r="J10241" s="62">
        <v>358180.2</v>
      </c>
      <c r="K10241" s="62">
        <v>0</v>
      </c>
      <c r="L10241" s="63"/>
      <c r="M10241" s="63"/>
      <c r="N10241" s="63"/>
      <c r="O10241" s="63"/>
      <c r="P10241" s="63"/>
      <c r="Q10241" s="63"/>
      <c r="R10241" s="63"/>
      <c r="S10241" s="63"/>
      <c r="T10241" s="63"/>
      <c r="U10241" s="63"/>
      <c r="V10241" s="63"/>
      <c r="W10241" s="63"/>
      <c r="X10241" s="63"/>
      <c r="Y10241" s="63"/>
      <c r="Z10241" s="62">
        <v>121406</v>
      </c>
      <c r="AA10241" s="62">
        <v>16107</v>
      </c>
      <c r="AB10241" s="62">
        <v>33.56</v>
      </c>
      <c r="AC10241" s="62">
        <v>3035.15</v>
      </c>
    </row>
    <row r="10242" spans="1:29" x14ac:dyDescent="0.25">
      <c r="A10242" s="61" t="s">
        <v>456</v>
      </c>
      <c r="B10242" s="61" t="s">
        <v>457</v>
      </c>
      <c r="C10242" s="62">
        <v>2015</v>
      </c>
      <c r="D10242" s="61" t="s">
        <v>86</v>
      </c>
      <c r="E10242" s="62">
        <v>100</v>
      </c>
      <c r="F10242" s="62">
        <v>35447</v>
      </c>
      <c r="G10242" s="62">
        <v>7862</v>
      </c>
      <c r="H10242" s="62">
        <v>6.55</v>
      </c>
      <c r="I10242" s="62">
        <v>354.47</v>
      </c>
      <c r="J10242" s="62">
        <v>32965.71</v>
      </c>
      <c r="K10242" s="62">
        <v>0</v>
      </c>
      <c r="L10242" s="63"/>
      <c r="M10242" s="63"/>
      <c r="N10242" s="63"/>
      <c r="O10242" s="63"/>
      <c r="P10242" s="63"/>
      <c r="Q10242" s="63"/>
      <c r="R10242" s="63"/>
      <c r="S10242" s="63"/>
      <c r="T10242" s="63"/>
      <c r="U10242" s="63"/>
      <c r="V10242" s="63"/>
      <c r="W10242" s="63"/>
      <c r="X10242" s="63"/>
      <c r="Y10242" s="63"/>
      <c r="Z10242" s="62">
        <v>1943580</v>
      </c>
      <c r="AA10242" s="62">
        <v>422649</v>
      </c>
      <c r="AB10242" s="62">
        <v>352.21</v>
      </c>
      <c r="AC10242" s="62">
        <v>19435.8</v>
      </c>
    </row>
    <row r="10243" spans="1:29" x14ac:dyDescent="0.25">
      <c r="A10243" s="61" t="s">
        <v>222</v>
      </c>
      <c r="B10243" s="61" t="s">
        <v>223</v>
      </c>
      <c r="C10243" s="62">
        <v>2007</v>
      </c>
      <c r="D10243" s="61" t="s">
        <v>89</v>
      </c>
      <c r="E10243" s="62">
        <v>44</v>
      </c>
      <c r="F10243" s="62">
        <v>484200</v>
      </c>
      <c r="G10243" s="62">
        <v>76851</v>
      </c>
      <c r="H10243" s="62">
        <v>145.55000000000001</v>
      </c>
      <c r="I10243" s="62">
        <v>11004.55</v>
      </c>
      <c r="J10243" s="62">
        <v>450306</v>
      </c>
      <c r="K10243" s="62">
        <v>0</v>
      </c>
      <c r="L10243" s="63"/>
      <c r="M10243" s="63"/>
      <c r="N10243" s="63"/>
      <c r="O10243" s="63"/>
      <c r="P10243" s="63"/>
      <c r="Q10243" s="63"/>
      <c r="R10243" s="63"/>
      <c r="S10243" s="63"/>
      <c r="T10243" s="63"/>
      <c r="U10243" s="63"/>
      <c r="V10243" s="63"/>
      <c r="W10243" s="63"/>
      <c r="X10243" s="63"/>
      <c r="Y10243" s="63"/>
      <c r="Z10243" s="62">
        <v>180667.51</v>
      </c>
      <c r="AA10243" s="62">
        <v>17923</v>
      </c>
      <c r="AB10243" s="62">
        <v>33.950000000000003</v>
      </c>
      <c r="AC10243" s="62">
        <v>4106.08</v>
      </c>
    </row>
    <row r="10244" spans="1:29" x14ac:dyDescent="0.25">
      <c r="A10244" s="61" t="s">
        <v>128</v>
      </c>
      <c r="B10244" s="61" t="s">
        <v>129</v>
      </c>
      <c r="C10244" s="62">
        <v>2004</v>
      </c>
      <c r="D10244" s="61" t="s">
        <v>89</v>
      </c>
      <c r="E10244" s="62">
        <v>92</v>
      </c>
      <c r="F10244" s="62">
        <v>118800</v>
      </c>
      <c r="G10244" s="62">
        <v>11583</v>
      </c>
      <c r="H10244" s="62">
        <v>10.49</v>
      </c>
      <c r="I10244" s="62">
        <v>1291.3</v>
      </c>
      <c r="J10244" s="62">
        <v>110484</v>
      </c>
      <c r="K10244" s="62">
        <v>18027.240000000002</v>
      </c>
      <c r="L10244" s="62">
        <v>18787</v>
      </c>
      <c r="M10244" s="62">
        <v>17.02</v>
      </c>
      <c r="N10244" s="62">
        <v>195.95</v>
      </c>
      <c r="O10244" s="62">
        <v>217395.84</v>
      </c>
      <c r="P10244" s="63"/>
      <c r="Q10244" s="63"/>
      <c r="R10244" s="63"/>
      <c r="S10244" s="63"/>
      <c r="T10244" s="63"/>
      <c r="U10244" s="63"/>
      <c r="V10244" s="63"/>
      <c r="W10244" s="63"/>
      <c r="X10244" s="63"/>
      <c r="Y10244" s="63"/>
      <c r="Z10244" s="62">
        <v>2277</v>
      </c>
      <c r="AA10244" s="62">
        <v>11089</v>
      </c>
      <c r="AB10244" s="62">
        <v>10.039999999999999</v>
      </c>
      <c r="AC10244" s="62">
        <v>24.75</v>
      </c>
    </row>
    <row r="10245" spans="1:29" x14ac:dyDescent="0.25">
      <c r="A10245" s="61" t="s">
        <v>332</v>
      </c>
      <c r="B10245" s="61" t="s">
        <v>333</v>
      </c>
      <c r="C10245" s="62">
        <v>2015</v>
      </c>
      <c r="D10245" s="61" t="s">
        <v>75</v>
      </c>
      <c r="E10245" s="62">
        <v>18</v>
      </c>
      <c r="F10245" s="62">
        <v>4764</v>
      </c>
      <c r="G10245" s="62">
        <v>998</v>
      </c>
      <c r="H10245" s="62">
        <v>4.62</v>
      </c>
      <c r="I10245" s="62">
        <v>264.67</v>
      </c>
      <c r="J10245" s="62">
        <v>4430.5200000000004</v>
      </c>
      <c r="K10245" s="62">
        <v>80.5</v>
      </c>
      <c r="L10245" s="62">
        <v>174</v>
      </c>
      <c r="M10245" s="62">
        <v>0.81</v>
      </c>
      <c r="N10245" s="63"/>
      <c r="O10245" s="63"/>
      <c r="P10245" s="63"/>
      <c r="Q10245" s="63"/>
      <c r="R10245" s="63"/>
      <c r="S10245" s="63"/>
      <c r="T10245" s="63"/>
      <c r="U10245" s="63"/>
      <c r="V10245" s="63"/>
      <c r="W10245" s="63"/>
      <c r="X10245" s="63"/>
      <c r="Y10245" s="63"/>
      <c r="Z10245" s="62">
        <v>241100</v>
      </c>
      <c r="AA10245" s="62">
        <v>20019</v>
      </c>
      <c r="AB10245" s="62">
        <v>92.68</v>
      </c>
      <c r="AC10245" s="62">
        <v>13394.44</v>
      </c>
    </row>
    <row r="10246" spans="1:29" x14ac:dyDescent="0.25">
      <c r="A10246" s="61" t="s">
        <v>159</v>
      </c>
      <c r="B10246" s="61" t="s">
        <v>160</v>
      </c>
      <c r="C10246" s="62">
        <v>2009</v>
      </c>
      <c r="D10246" s="61" t="s">
        <v>78</v>
      </c>
      <c r="E10246" s="62">
        <v>30</v>
      </c>
      <c r="F10246" s="62">
        <v>108743</v>
      </c>
      <c r="G10246" s="62">
        <v>19945</v>
      </c>
      <c r="H10246" s="62">
        <v>55.4</v>
      </c>
      <c r="I10246" s="62">
        <v>3624.77</v>
      </c>
      <c r="J10246" s="62">
        <v>101130.99</v>
      </c>
      <c r="K10246" s="62">
        <v>10473.33</v>
      </c>
      <c r="L10246" s="62">
        <v>24342</v>
      </c>
      <c r="M10246" s="62">
        <v>67.62</v>
      </c>
      <c r="N10246" s="62">
        <v>349.11</v>
      </c>
      <c r="O10246" s="62">
        <v>126300.99</v>
      </c>
      <c r="P10246" s="63"/>
      <c r="Q10246" s="63"/>
      <c r="R10246" s="63"/>
      <c r="S10246" s="63"/>
      <c r="T10246" s="63"/>
      <c r="U10246" s="63"/>
      <c r="V10246" s="63"/>
      <c r="W10246" s="63"/>
      <c r="X10246" s="63"/>
      <c r="Y10246" s="63"/>
      <c r="Z10246" s="62">
        <v>641</v>
      </c>
      <c r="AA10246" s="62">
        <v>4136</v>
      </c>
      <c r="AB10246" s="62">
        <v>11.49</v>
      </c>
      <c r="AC10246" s="62">
        <v>21.37</v>
      </c>
    </row>
    <row r="10247" spans="1:29" x14ac:dyDescent="0.25">
      <c r="A10247" s="61" t="s">
        <v>107</v>
      </c>
      <c r="B10247" s="61" t="s">
        <v>108</v>
      </c>
      <c r="C10247" s="62">
        <v>2006</v>
      </c>
      <c r="D10247" s="61" t="s">
        <v>297</v>
      </c>
      <c r="E10247" s="62">
        <v>48</v>
      </c>
      <c r="F10247" s="63"/>
      <c r="G10247" s="63"/>
      <c r="H10247" s="63"/>
      <c r="I10247" s="63"/>
      <c r="J10247" s="63"/>
      <c r="K10247" s="62">
        <v>0</v>
      </c>
      <c r="L10247" s="63"/>
      <c r="M10247" s="63"/>
      <c r="N10247" s="63"/>
      <c r="O10247" s="63"/>
      <c r="P10247" s="63"/>
      <c r="Q10247" s="63"/>
      <c r="R10247" s="63"/>
      <c r="S10247" s="63"/>
      <c r="T10247" s="63"/>
      <c r="U10247" s="63"/>
      <c r="V10247" s="63"/>
      <c r="W10247" s="63"/>
      <c r="X10247" s="63"/>
      <c r="Y10247" s="63"/>
      <c r="Z10247" s="62">
        <v>0</v>
      </c>
      <c r="AA10247" s="62">
        <v>20398</v>
      </c>
      <c r="AB10247" s="62">
        <v>35.409999999999997</v>
      </c>
      <c r="AC10247" s="62">
        <v>0</v>
      </c>
    </row>
    <row r="10248" spans="1:29" x14ac:dyDescent="0.25">
      <c r="A10248" s="61" t="s">
        <v>235</v>
      </c>
      <c r="B10248" s="61" t="s">
        <v>236</v>
      </c>
      <c r="C10248" s="62">
        <v>2014</v>
      </c>
      <c r="D10248" s="61" t="s">
        <v>150</v>
      </c>
      <c r="E10248" s="62">
        <v>8</v>
      </c>
      <c r="F10248" s="63"/>
      <c r="G10248" s="63"/>
      <c r="H10248" s="63"/>
      <c r="I10248" s="63"/>
      <c r="J10248" s="63"/>
      <c r="K10248" s="62">
        <v>0</v>
      </c>
      <c r="L10248" s="63"/>
      <c r="M10248" s="63"/>
      <c r="N10248" s="63"/>
      <c r="O10248" s="63"/>
      <c r="P10248" s="63"/>
      <c r="Q10248" s="63"/>
      <c r="R10248" s="63"/>
      <c r="S10248" s="63"/>
      <c r="T10248" s="63"/>
      <c r="U10248" s="63"/>
      <c r="V10248" s="63"/>
      <c r="W10248" s="63"/>
      <c r="X10248" s="63"/>
      <c r="Y10248" s="63"/>
      <c r="Z10248" s="62">
        <v>0</v>
      </c>
      <c r="AA10248" s="63"/>
      <c r="AB10248" s="63"/>
      <c r="AC10248" s="62">
        <v>0</v>
      </c>
    </row>
    <row r="10249" spans="1:29" x14ac:dyDescent="0.25">
      <c r="A10249" s="61" t="s">
        <v>380</v>
      </c>
      <c r="B10249" s="61" t="s">
        <v>381</v>
      </c>
      <c r="C10249" s="62">
        <v>2007</v>
      </c>
      <c r="D10249" s="61" t="s">
        <v>78</v>
      </c>
      <c r="E10249" s="62">
        <v>64</v>
      </c>
      <c r="F10249" s="62">
        <v>687900</v>
      </c>
      <c r="G10249" s="62">
        <v>93018</v>
      </c>
      <c r="H10249" s="62">
        <v>121.12</v>
      </c>
      <c r="I10249" s="62">
        <v>10748.44</v>
      </c>
      <c r="J10249" s="62">
        <v>639747</v>
      </c>
      <c r="K10249" s="62">
        <v>0</v>
      </c>
      <c r="L10249" s="63"/>
      <c r="M10249" s="63"/>
      <c r="N10249" s="63"/>
      <c r="O10249" s="63"/>
      <c r="P10249" s="63"/>
      <c r="Q10249" s="63"/>
      <c r="R10249" s="63"/>
      <c r="S10249" s="63"/>
      <c r="T10249" s="63"/>
      <c r="U10249" s="63"/>
      <c r="V10249" s="63"/>
      <c r="W10249" s="63"/>
      <c r="X10249" s="63"/>
      <c r="Y10249" s="63"/>
      <c r="Z10249" s="62">
        <v>197200</v>
      </c>
      <c r="AA10249" s="62">
        <v>5916</v>
      </c>
      <c r="AB10249" s="62">
        <v>7.7</v>
      </c>
      <c r="AC10249" s="62">
        <v>3081.25</v>
      </c>
    </row>
    <row r="10250" spans="1:29" x14ac:dyDescent="0.25">
      <c r="A10250" s="61" t="s">
        <v>210</v>
      </c>
      <c r="B10250" s="61" t="s">
        <v>211</v>
      </c>
      <c r="C10250" s="62">
        <v>2013</v>
      </c>
      <c r="D10250" s="61" t="s">
        <v>135</v>
      </c>
      <c r="E10250" s="62">
        <v>128</v>
      </c>
      <c r="F10250" s="62">
        <v>1074014</v>
      </c>
      <c r="G10250" s="62">
        <v>209417</v>
      </c>
      <c r="H10250" s="62">
        <v>136.34</v>
      </c>
      <c r="I10250" s="62">
        <v>8390.73</v>
      </c>
      <c r="J10250" s="62">
        <v>998833.02</v>
      </c>
      <c r="K10250" s="62">
        <v>87878.76</v>
      </c>
      <c r="L10250" s="62">
        <v>106573</v>
      </c>
      <c r="M10250" s="62">
        <v>69.38</v>
      </c>
      <c r="N10250" s="63"/>
      <c r="O10250" s="63"/>
      <c r="P10250" s="63"/>
      <c r="Q10250" s="63"/>
      <c r="R10250" s="63"/>
      <c r="S10250" s="63"/>
      <c r="T10250" s="63"/>
      <c r="U10250" s="63"/>
      <c r="V10250" s="63"/>
      <c r="W10250" s="63"/>
      <c r="X10250" s="63"/>
      <c r="Y10250" s="63"/>
      <c r="Z10250" s="62">
        <v>1590109.31</v>
      </c>
      <c r="AA10250" s="62">
        <v>275459</v>
      </c>
      <c r="AB10250" s="62">
        <v>179.34</v>
      </c>
      <c r="AC10250" s="62">
        <v>12422.73</v>
      </c>
    </row>
    <row r="10251" spans="1:29" x14ac:dyDescent="0.25">
      <c r="A10251" s="61" t="s">
        <v>140</v>
      </c>
      <c r="B10251" s="61" t="s">
        <v>141</v>
      </c>
      <c r="C10251" s="62">
        <v>2010</v>
      </c>
      <c r="D10251" s="61" t="s">
        <v>94</v>
      </c>
      <c r="E10251" s="62">
        <v>15</v>
      </c>
      <c r="F10251" s="62">
        <v>6543</v>
      </c>
      <c r="G10251" s="62">
        <v>1308</v>
      </c>
      <c r="H10251" s="62">
        <v>7.27</v>
      </c>
      <c r="I10251" s="62">
        <v>436.2</v>
      </c>
      <c r="J10251" s="62">
        <v>6084.99</v>
      </c>
      <c r="K10251" s="62">
        <v>699.32</v>
      </c>
      <c r="L10251" s="62">
        <v>884</v>
      </c>
      <c r="M10251" s="62">
        <v>4.91</v>
      </c>
      <c r="N10251" s="63"/>
      <c r="O10251" s="63"/>
      <c r="P10251" s="63"/>
      <c r="Q10251" s="63"/>
      <c r="R10251" s="63"/>
      <c r="S10251" s="63"/>
      <c r="T10251" s="63"/>
      <c r="U10251" s="63"/>
      <c r="V10251" s="63"/>
      <c r="W10251" s="63"/>
      <c r="X10251" s="63"/>
      <c r="Y10251" s="63"/>
      <c r="Z10251" s="62">
        <v>1974</v>
      </c>
      <c r="AA10251" s="62">
        <v>14052</v>
      </c>
      <c r="AB10251" s="62">
        <v>78.069999999999993</v>
      </c>
      <c r="AC10251" s="62">
        <v>131.6</v>
      </c>
    </row>
    <row r="10252" spans="1:29" x14ac:dyDescent="0.25">
      <c r="A10252" s="61" t="s">
        <v>163</v>
      </c>
      <c r="B10252" s="61" t="s">
        <v>164</v>
      </c>
      <c r="C10252" s="62">
        <v>2010</v>
      </c>
      <c r="D10252" s="61" t="s">
        <v>94</v>
      </c>
      <c r="E10252" s="62">
        <v>14</v>
      </c>
      <c r="F10252" s="62">
        <v>15137</v>
      </c>
      <c r="G10252" s="62">
        <v>2350</v>
      </c>
      <c r="H10252" s="62">
        <v>13.99</v>
      </c>
      <c r="I10252" s="62">
        <v>1081.21</v>
      </c>
      <c r="J10252" s="62">
        <v>14077.41</v>
      </c>
      <c r="K10252" s="62">
        <v>0</v>
      </c>
      <c r="L10252" s="63"/>
      <c r="M10252" s="63"/>
      <c r="N10252" s="63"/>
      <c r="O10252" s="63"/>
      <c r="P10252" s="63"/>
      <c r="Q10252" s="63"/>
      <c r="R10252" s="63"/>
      <c r="S10252" s="63"/>
      <c r="T10252" s="63"/>
      <c r="U10252" s="63"/>
      <c r="V10252" s="63"/>
      <c r="W10252" s="63"/>
      <c r="X10252" s="63"/>
      <c r="Y10252" s="63"/>
      <c r="Z10252" s="62">
        <v>164300</v>
      </c>
      <c r="AA10252" s="62">
        <v>12572</v>
      </c>
      <c r="AB10252" s="62">
        <v>74.83</v>
      </c>
      <c r="AC10252" s="62">
        <v>11735.71</v>
      </c>
    </row>
    <row r="10253" spans="1:29" ht="30" x14ac:dyDescent="0.25">
      <c r="A10253" s="61" t="s">
        <v>346</v>
      </c>
      <c r="B10253" s="61" t="s">
        <v>347</v>
      </c>
      <c r="C10253" s="62">
        <v>2003</v>
      </c>
      <c r="D10253" s="61" t="s">
        <v>99</v>
      </c>
      <c r="E10253" s="62">
        <v>75</v>
      </c>
      <c r="F10253" s="62">
        <v>370003</v>
      </c>
      <c r="G10253" s="62">
        <v>36832</v>
      </c>
      <c r="H10253" s="62">
        <v>40.92</v>
      </c>
      <c r="I10253" s="62">
        <v>4933.37</v>
      </c>
      <c r="J10253" s="62">
        <v>344102.79</v>
      </c>
      <c r="K10253" s="62">
        <v>0</v>
      </c>
      <c r="L10253" s="63"/>
      <c r="M10253" s="63"/>
      <c r="N10253" s="63"/>
      <c r="O10253" s="63"/>
      <c r="P10253" s="63"/>
      <c r="Q10253" s="63"/>
      <c r="R10253" s="63"/>
      <c r="S10253" s="63"/>
      <c r="T10253" s="63"/>
      <c r="U10253" s="63"/>
      <c r="V10253" s="63"/>
      <c r="W10253" s="63"/>
      <c r="X10253" s="63"/>
      <c r="Y10253" s="63"/>
      <c r="Z10253" s="62">
        <v>36.630000000000003</v>
      </c>
      <c r="AA10253" s="62">
        <v>840</v>
      </c>
      <c r="AB10253" s="62">
        <v>0.93</v>
      </c>
      <c r="AC10253" s="62">
        <v>0.49</v>
      </c>
    </row>
    <row r="10254" spans="1:29" x14ac:dyDescent="0.25">
      <c r="A10254" s="61" t="s">
        <v>163</v>
      </c>
      <c r="B10254" s="61" t="s">
        <v>164</v>
      </c>
      <c r="C10254" s="62">
        <v>2004</v>
      </c>
      <c r="D10254" s="61" t="s">
        <v>259</v>
      </c>
      <c r="E10254" s="62">
        <v>35</v>
      </c>
      <c r="F10254" s="62">
        <v>122124</v>
      </c>
      <c r="G10254" s="62">
        <v>16235</v>
      </c>
      <c r="H10254" s="62">
        <v>38.65</v>
      </c>
      <c r="I10254" s="62">
        <v>3489.26</v>
      </c>
      <c r="J10254" s="62">
        <v>113575.32</v>
      </c>
      <c r="K10254" s="62">
        <v>31821.53</v>
      </c>
      <c r="L10254" s="62">
        <v>10791</v>
      </c>
      <c r="M10254" s="62">
        <v>25.69</v>
      </c>
      <c r="N10254" s="62">
        <v>909.19</v>
      </c>
      <c r="O10254" s="62">
        <v>383745.41</v>
      </c>
      <c r="P10254" s="63"/>
      <c r="Q10254" s="63"/>
      <c r="R10254" s="63"/>
      <c r="S10254" s="63"/>
      <c r="T10254" s="63"/>
      <c r="U10254" s="63"/>
      <c r="V10254" s="63"/>
      <c r="W10254" s="63"/>
      <c r="X10254" s="63"/>
      <c r="Y10254" s="63"/>
      <c r="Z10254" s="62">
        <v>98705</v>
      </c>
      <c r="AA10254" s="62">
        <v>7271</v>
      </c>
      <c r="AB10254" s="62">
        <v>17.309999999999999</v>
      </c>
      <c r="AC10254" s="62">
        <v>2820.14</v>
      </c>
    </row>
    <row r="10255" spans="1:29" x14ac:dyDescent="0.25">
      <c r="A10255" s="61" t="s">
        <v>488</v>
      </c>
      <c r="B10255" s="61" t="s">
        <v>489</v>
      </c>
      <c r="C10255" s="62">
        <v>2015</v>
      </c>
      <c r="D10255" s="61" t="s">
        <v>99</v>
      </c>
      <c r="E10255" s="62">
        <v>20</v>
      </c>
      <c r="F10255" s="62">
        <v>64782</v>
      </c>
      <c r="G10255" s="62">
        <v>5327</v>
      </c>
      <c r="H10255" s="62">
        <v>22.2</v>
      </c>
      <c r="I10255" s="62">
        <v>3239.1</v>
      </c>
      <c r="J10255" s="62">
        <v>60247.26</v>
      </c>
      <c r="K10255" s="62">
        <v>0</v>
      </c>
      <c r="L10255" s="63"/>
      <c r="M10255" s="63"/>
      <c r="N10255" s="63"/>
      <c r="O10255" s="63"/>
      <c r="P10255" s="63"/>
      <c r="Q10255" s="63"/>
      <c r="R10255" s="63"/>
      <c r="S10255" s="63"/>
      <c r="T10255" s="63"/>
      <c r="U10255" s="63"/>
      <c r="V10255" s="63"/>
      <c r="W10255" s="63"/>
      <c r="X10255" s="63"/>
      <c r="Y10255" s="63"/>
      <c r="Z10255" s="62">
        <v>0</v>
      </c>
      <c r="AA10255" s="63"/>
      <c r="AB10255" s="63"/>
      <c r="AC10255" s="62">
        <v>0</v>
      </c>
    </row>
    <row r="10256" spans="1:29" x14ac:dyDescent="0.25">
      <c r="A10256" s="61" t="s">
        <v>107</v>
      </c>
      <c r="B10256" s="61" t="s">
        <v>108</v>
      </c>
      <c r="C10256" s="62">
        <v>2006</v>
      </c>
      <c r="D10256" s="61" t="s">
        <v>89</v>
      </c>
      <c r="E10256" s="62">
        <v>100</v>
      </c>
      <c r="F10256" s="62">
        <v>992028</v>
      </c>
      <c r="G10256" s="62">
        <v>190080</v>
      </c>
      <c r="H10256" s="62">
        <v>158.4</v>
      </c>
      <c r="I10256" s="62">
        <v>9920.2800000000007</v>
      </c>
      <c r="J10256" s="62">
        <v>922586.04</v>
      </c>
      <c r="K10256" s="62">
        <v>9933.07</v>
      </c>
      <c r="L10256" s="62">
        <v>17243</v>
      </c>
      <c r="M10256" s="62">
        <v>14.37</v>
      </c>
      <c r="N10256" s="62">
        <v>99.33</v>
      </c>
      <c r="O10256" s="62">
        <v>119785.93</v>
      </c>
      <c r="P10256" s="63"/>
      <c r="Q10256" s="63"/>
      <c r="R10256" s="63"/>
      <c r="S10256" s="63"/>
      <c r="T10256" s="63"/>
      <c r="U10256" s="63"/>
      <c r="V10256" s="63"/>
      <c r="W10256" s="63"/>
      <c r="X10256" s="63"/>
      <c r="Y10256" s="63"/>
      <c r="Z10256" s="62">
        <v>0</v>
      </c>
      <c r="AA10256" s="62">
        <v>43400</v>
      </c>
      <c r="AB10256" s="62">
        <v>36.17</v>
      </c>
      <c r="AC10256" s="62">
        <v>0</v>
      </c>
    </row>
    <row r="10257" spans="1:29" x14ac:dyDescent="0.25">
      <c r="A10257" s="61" t="s">
        <v>534</v>
      </c>
      <c r="B10257" s="61" t="s">
        <v>535</v>
      </c>
      <c r="C10257" s="62">
        <v>2018</v>
      </c>
      <c r="D10257" s="61" t="s">
        <v>78</v>
      </c>
      <c r="E10257" s="62">
        <v>68</v>
      </c>
      <c r="F10257" s="62">
        <v>192210</v>
      </c>
      <c r="G10257" s="62">
        <v>46666</v>
      </c>
      <c r="H10257" s="62">
        <v>57.19</v>
      </c>
      <c r="I10257" s="62">
        <v>2826.62</v>
      </c>
      <c r="J10257" s="62">
        <v>178755.3</v>
      </c>
      <c r="K10257" s="62">
        <v>14264.1</v>
      </c>
      <c r="L10257" s="62">
        <v>25317</v>
      </c>
      <c r="M10257" s="62">
        <v>31.03</v>
      </c>
      <c r="N10257" s="62">
        <v>209.77</v>
      </c>
      <c r="O10257" s="62">
        <v>172015.04</v>
      </c>
      <c r="P10257" s="63"/>
      <c r="Q10257" s="63"/>
      <c r="R10257" s="63"/>
      <c r="S10257" s="63"/>
      <c r="T10257" s="63"/>
      <c r="U10257" s="63"/>
      <c r="V10257" s="63"/>
      <c r="W10257" s="63"/>
      <c r="X10257" s="63"/>
      <c r="Y10257" s="63"/>
      <c r="Z10257" s="62">
        <v>66800</v>
      </c>
      <c r="AA10257" s="62">
        <v>5180</v>
      </c>
      <c r="AB10257" s="62">
        <v>6.35</v>
      </c>
      <c r="AC10257" s="62">
        <v>982.35</v>
      </c>
    </row>
    <row r="10258" spans="1:29" ht="30" x14ac:dyDescent="0.25">
      <c r="A10258" s="61" t="s">
        <v>227</v>
      </c>
      <c r="B10258" s="61" t="s">
        <v>228</v>
      </c>
      <c r="C10258" s="62">
        <v>2015</v>
      </c>
      <c r="D10258" s="61" t="s">
        <v>75</v>
      </c>
      <c r="E10258" s="62">
        <v>12</v>
      </c>
      <c r="F10258" s="63"/>
      <c r="G10258" s="63"/>
      <c r="H10258" s="63"/>
      <c r="I10258" s="63"/>
      <c r="J10258" s="63"/>
      <c r="K10258" s="62">
        <v>0</v>
      </c>
      <c r="L10258" s="63"/>
      <c r="M10258" s="63"/>
      <c r="N10258" s="63"/>
      <c r="O10258" s="63"/>
      <c r="P10258" s="63"/>
      <c r="Q10258" s="63"/>
      <c r="R10258" s="63"/>
      <c r="S10258" s="63"/>
      <c r="T10258" s="63"/>
      <c r="U10258" s="63"/>
      <c r="V10258" s="63"/>
      <c r="W10258" s="63"/>
      <c r="X10258" s="63"/>
      <c r="Y10258" s="63"/>
      <c r="Z10258" s="62">
        <v>16054</v>
      </c>
      <c r="AA10258" s="62">
        <v>7328</v>
      </c>
      <c r="AB10258" s="62">
        <v>50.89</v>
      </c>
      <c r="AC10258" s="62">
        <v>1337.83</v>
      </c>
    </row>
    <row r="10259" spans="1:29" ht="30" x14ac:dyDescent="0.25">
      <c r="A10259" s="61" t="s">
        <v>464</v>
      </c>
      <c r="B10259" s="61" t="s">
        <v>465</v>
      </c>
      <c r="C10259" s="62">
        <v>2013</v>
      </c>
      <c r="D10259" s="61" t="s">
        <v>89</v>
      </c>
      <c r="E10259" s="62">
        <v>9</v>
      </c>
      <c r="F10259" s="62">
        <v>46673</v>
      </c>
      <c r="G10259" s="62">
        <v>7729</v>
      </c>
      <c r="H10259" s="62">
        <v>71.56</v>
      </c>
      <c r="I10259" s="62">
        <v>5185.8900000000003</v>
      </c>
      <c r="J10259" s="62">
        <v>43405.89</v>
      </c>
      <c r="K10259" s="62">
        <v>0</v>
      </c>
      <c r="L10259" s="63"/>
      <c r="M10259" s="63"/>
      <c r="N10259" s="63"/>
      <c r="O10259" s="63"/>
      <c r="P10259" s="63"/>
      <c r="Q10259" s="63"/>
      <c r="R10259" s="63"/>
      <c r="S10259" s="63"/>
      <c r="T10259" s="63"/>
      <c r="U10259" s="62">
        <v>6174</v>
      </c>
      <c r="V10259" s="62">
        <v>20760</v>
      </c>
      <c r="W10259" s="62">
        <v>192.22</v>
      </c>
      <c r="X10259" s="62">
        <v>686</v>
      </c>
      <c r="Y10259" s="62">
        <v>138198.82</v>
      </c>
      <c r="Z10259" s="62">
        <v>173.79</v>
      </c>
      <c r="AA10259" s="62">
        <v>833</v>
      </c>
      <c r="AB10259" s="62">
        <v>7.71</v>
      </c>
      <c r="AC10259" s="62">
        <v>19.309999999999999</v>
      </c>
    </row>
    <row r="10260" spans="1:29" ht="30" x14ac:dyDescent="0.25">
      <c r="A10260" s="61" t="s">
        <v>348</v>
      </c>
      <c r="B10260" s="61" t="s">
        <v>349</v>
      </c>
      <c r="C10260" s="62">
        <v>2005</v>
      </c>
      <c r="D10260" s="61" t="s">
        <v>150</v>
      </c>
      <c r="E10260" s="62">
        <v>4</v>
      </c>
      <c r="F10260" s="62">
        <v>3772</v>
      </c>
      <c r="G10260" s="62">
        <v>523</v>
      </c>
      <c r="H10260" s="62">
        <v>10.9</v>
      </c>
      <c r="I10260" s="62">
        <v>943</v>
      </c>
      <c r="J10260" s="62">
        <v>3507.96</v>
      </c>
      <c r="K10260" s="62">
        <v>0</v>
      </c>
      <c r="L10260" s="63"/>
      <c r="M10260" s="63"/>
      <c r="N10260" s="63"/>
      <c r="O10260" s="63"/>
      <c r="P10260" s="63"/>
      <c r="Q10260" s="63"/>
      <c r="R10260" s="63"/>
      <c r="S10260" s="63"/>
      <c r="T10260" s="63"/>
      <c r="U10260" s="63"/>
      <c r="V10260" s="63"/>
      <c r="W10260" s="63"/>
      <c r="X10260" s="63"/>
      <c r="Y10260" s="63"/>
      <c r="Z10260" s="62">
        <v>13.1</v>
      </c>
      <c r="AA10260" s="62">
        <v>304</v>
      </c>
      <c r="AB10260" s="62">
        <v>6.33</v>
      </c>
      <c r="AC10260" s="62">
        <v>3.28</v>
      </c>
    </row>
    <row r="10261" spans="1:29" x14ac:dyDescent="0.25">
      <c r="A10261" s="61" t="s">
        <v>70</v>
      </c>
      <c r="B10261" s="61" t="s">
        <v>71</v>
      </c>
      <c r="C10261" s="62">
        <v>2003</v>
      </c>
      <c r="D10261" s="61" t="s">
        <v>72</v>
      </c>
      <c r="E10261" s="62">
        <v>67</v>
      </c>
      <c r="F10261" s="62">
        <v>117974</v>
      </c>
      <c r="G10261" s="62">
        <v>15801</v>
      </c>
      <c r="H10261" s="62">
        <v>19.649999999999999</v>
      </c>
      <c r="I10261" s="62">
        <v>1760.81</v>
      </c>
      <c r="J10261" s="62">
        <v>109715.82</v>
      </c>
      <c r="K10261" s="62">
        <v>5068</v>
      </c>
      <c r="L10261" s="62">
        <v>5552</v>
      </c>
      <c r="M10261" s="62">
        <v>6.91</v>
      </c>
      <c r="N10261" s="63"/>
      <c r="O10261" s="63"/>
      <c r="P10261" s="63"/>
      <c r="Q10261" s="63"/>
      <c r="R10261" s="63"/>
      <c r="S10261" s="63"/>
      <c r="T10261" s="63"/>
      <c r="U10261" s="63"/>
      <c r="V10261" s="63"/>
      <c r="W10261" s="63"/>
      <c r="X10261" s="63"/>
      <c r="Y10261" s="63"/>
      <c r="Z10261" s="62">
        <v>2417</v>
      </c>
      <c r="AA10261" s="62">
        <v>9412</v>
      </c>
      <c r="AB10261" s="62">
        <v>11.71</v>
      </c>
      <c r="AC10261" s="62">
        <v>36.07</v>
      </c>
    </row>
    <row r="10262" spans="1:29" ht="30" x14ac:dyDescent="0.25">
      <c r="A10262" s="61" t="s">
        <v>283</v>
      </c>
      <c r="B10262" s="61" t="s">
        <v>284</v>
      </c>
      <c r="C10262" s="62">
        <v>2003</v>
      </c>
      <c r="D10262" s="61" t="s">
        <v>78</v>
      </c>
      <c r="E10262" s="62">
        <v>64</v>
      </c>
      <c r="F10262" s="62">
        <v>28881</v>
      </c>
      <c r="G10262" s="62">
        <v>4910</v>
      </c>
      <c r="H10262" s="62">
        <v>6.39</v>
      </c>
      <c r="I10262" s="62">
        <v>451.27</v>
      </c>
      <c r="J10262" s="62">
        <v>26859.33</v>
      </c>
      <c r="K10262" s="62">
        <v>399.61</v>
      </c>
      <c r="L10262" s="62">
        <v>8272</v>
      </c>
      <c r="M10262" s="62">
        <v>10.77</v>
      </c>
      <c r="N10262" s="63"/>
      <c r="O10262" s="63"/>
      <c r="P10262" s="63"/>
      <c r="Q10262" s="63"/>
      <c r="R10262" s="63"/>
      <c r="S10262" s="63"/>
      <c r="T10262" s="63"/>
      <c r="U10262" s="63"/>
      <c r="V10262" s="63"/>
      <c r="W10262" s="63"/>
      <c r="X10262" s="63"/>
      <c r="Y10262" s="63"/>
      <c r="Z10262" s="62">
        <v>4622.0200000000004</v>
      </c>
      <c r="AA10262" s="62">
        <v>267954</v>
      </c>
      <c r="AB10262" s="62">
        <v>348.9</v>
      </c>
      <c r="AC10262" s="62">
        <v>72.22</v>
      </c>
    </row>
    <row r="10263" spans="1:29" x14ac:dyDescent="0.25">
      <c r="A10263" s="61" t="s">
        <v>163</v>
      </c>
      <c r="B10263" s="61" t="s">
        <v>164</v>
      </c>
      <c r="C10263" s="62">
        <v>2010</v>
      </c>
      <c r="D10263" s="61" t="s">
        <v>72</v>
      </c>
      <c r="E10263" s="62">
        <v>104</v>
      </c>
      <c r="F10263" s="62">
        <v>789780</v>
      </c>
      <c r="G10263" s="62">
        <v>101010</v>
      </c>
      <c r="H10263" s="62">
        <v>80.94</v>
      </c>
      <c r="I10263" s="62">
        <v>7594.04</v>
      </c>
      <c r="J10263" s="62">
        <v>734495.4</v>
      </c>
      <c r="K10263" s="62">
        <v>0</v>
      </c>
      <c r="L10263" s="63"/>
      <c r="M10263" s="63"/>
      <c r="N10263" s="63"/>
      <c r="O10263" s="63"/>
      <c r="P10263" s="63"/>
      <c r="Q10263" s="63"/>
      <c r="R10263" s="63"/>
      <c r="S10263" s="63"/>
      <c r="T10263" s="63"/>
      <c r="U10263" s="63"/>
      <c r="V10263" s="63"/>
      <c r="W10263" s="63"/>
      <c r="X10263" s="63"/>
      <c r="Y10263" s="63"/>
      <c r="Z10263" s="62">
        <v>316900</v>
      </c>
      <c r="AA10263" s="62">
        <v>22239</v>
      </c>
      <c r="AB10263" s="62">
        <v>17.82</v>
      </c>
      <c r="AC10263" s="62">
        <v>3047.12</v>
      </c>
    </row>
    <row r="10264" spans="1:29" x14ac:dyDescent="0.25">
      <c r="A10264" s="61" t="s">
        <v>70</v>
      </c>
      <c r="B10264" s="61" t="s">
        <v>71</v>
      </c>
      <c r="C10264" s="62">
        <v>2007</v>
      </c>
      <c r="D10264" s="61" t="s">
        <v>89</v>
      </c>
      <c r="E10264" s="62">
        <v>54</v>
      </c>
      <c r="F10264" s="62">
        <v>201225</v>
      </c>
      <c r="G10264" s="62">
        <v>28546</v>
      </c>
      <c r="H10264" s="62">
        <v>44.05</v>
      </c>
      <c r="I10264" s="62">
        <v>3726.39</v>
      </c>
      <c r="J10264" s="62">
        <v>187139.25</v>
      </c>
      <c r="K10264" s="62">
        <v>15637</v>
      </c>
      <c r="L10264" s="62">
        <v>28778</v>
      </c>
      <c r="M10264" s="62">
        <v>44.41</v>
      </c>
      <c r="N10264" s="62">
        <v>289.57</v>
      </c>
      <c r="O10264" s="62">
        <v>188571.27</v>
      </c>
      <c r="P10264" s="63"/>
      <c r="Q10264" s="63"/>
      <c r="R10264" s="63"/>
      <c r="S10264" s="63"/>
      <c r="T10264" s="63"/>
      <c r="U10264" s="63"/>
      <c r="V10264" s="63"/>
      <c r="W10264" s="63"/>
      <c r="X10264" s="63"/>
      <c r="Y10264" s="63"/>
      <c r="Z10264" s="62">
        <v>2606</v>
      </c>
      <c r="AA10264" s="62">
        <v>12001</v>
      </c>
      <c r="AB10264" s="62">
        <v>18.52</v>
      </c>
      <c r="AC10264" s="62">
        <v>48.26</v>
      </c>
    </row>
    <row r="10265" spans="1:29" ht="30" x14ac:dyDescent="0.25">
      <c r="A10265" s="61" t="s">
        <v>393</v>
      </c>
      <c r="B10265" s="61" t="s">
        <v>394</v>
      </c>
      <c r="C10265" s="62">
        <v>2009</v>
      </c>
      <c r="D10265" s="61" t="s">
        <v>78</v>
      </c>
      <c r="E10265" s="62">
        <v>64</v>
      </c>
      <c r="F10265" s="62">
        <v>627600</v>
      </c>
      <c r="G10265" s="62">
        <v>96911</v>
      </c>
      <c r="H10265" s="62">
        <v>126.19</v>
      </c>
      <c r="I10265" s="62">
        <v>9806.25</v>
      </c>
      <c r="J10265" s="62">
        <v>583668</v>
      </c>
      <c r="K10265" s="62">
        <v>0</v>
      </c>
      <c r="L10265" s="63"/>
      <c r="M10265" s="63"/>
      <c r="N10265" s="63"/>
      <c r="O10265" s="63"/>
      <c r="P10265" s="63"/>
      <c r="Q10265" s="63"/>
      <c r="R10265" s="63"/>
      <c r="S10265" s="63"/>
      <c r="T10265" s="63"/>
      <c r="U10265" s="63"/>
      <c r="V10265" s="63"/>
      <c r="W10265" s="63"/>
      <c r="X10265" s="63"/>
      <c r="Y10265" s="63"/>
      <c r="Z10265" s="62">
        <v>1818.06</v>
      </c>
      <c r="AA10265" s="62">
        <v>12672</v>
      </c>
      <c r="AB10265" s="62">
        <v>16.5</v>
      </c>
      <c r="AC10265" s="62">
        <v>28.41</v>
      </c>
    </row>
    <row r="10266" spans="1:29" ht="30" x14ac:dyDescent="0.25">
      <c r="A10266" s="61" t="s">
        <v>391</v>
      </c>
      <c r="B10266" s="61" t="s">
        <v>392</v>
      </c>
      <c r="C10266" s="62">
        <v>2013</v>
      </c>
      <c r="D10266" s="61" t="s">
        <v>99</v>
      </c>
      <c r="E10266" s="62">
        <v>56</v>
      </c>
      <c r="F10266" s="62">
        <v>198400</v>
      </c>
      <c r="G10266" s="62">
        <v>42232</v>
      </c>
      <c r="H10266" s="62">
        <v>62.85</v>
      </c>
      <c r="I10266" s="62">
        <v>3542.86</v>
      </c>
      <c r="J10266" s="62">
        <v>184512</v>
      </c>
      <c r="K10266" s="62">
        <v>31138.41</v>
      </c>
      <c r="L10266" s="62">
        <v>76632</v>
      </c>
      <c r="M10266" s="62">
        <v>114.04</v>
      </c>
      <c r="N10266" s="62">
        <v>556.04</v>
      </c>
      <c r="O10266" s="62">
        <v>375507.4</v>
      </c>
      <c r="P10266" s="63"/>
      <c r="Q10266" s="63"/>
      <c r="R10266" s="63"/>
      <c r="S10266" s="63"/>
      <c r="T10266" s="63"/>
      <c r="U10266" s="63"/>
      <c r="V10266" s="63"/>
      <c r="W10266" s="63"/>
      <c r="X10266" s="63"/>
      <c r="Y10266" s="63"/>
      <c r="Z10266" s="62">
        <v>1759</v>
      </c>
      <c r="AA10266" s="62">
        <v>20742</v>
      </c>
      <c r="AB10266" s="62">
        <v>30.87</v>
      </c>
      <c r="AC10266" s="62">
        <v>31.41</v>
      </c>
    </row>
    <row r="10267" spans="1:29" x14ac:dyDescent="0.25">
      <c r="A10267" s="61" t="s">
        <v>279</v>
      </c>
      <c r="B10267" s="61" t="s">
        <v>280</v>
      </c>
      <c r="C10267" s="62">
        <v>2009</v>
      </c>
      <c r="D10267" s="61" t="s">
        <v>75</v>
      </c>
      <c r="E10267" s="62">
        <v>12</v>
      </c>
      <c r="F10267" s="62">
        <v>2069</v>
      </c>
      <c r="G10267" s="62">
        <v>591</v>
      </c>
      <c r="H10267" s="62">
        <v>4.0999999999999996</v>
      </c>
      <c r="I10267" s="62">
        <v>172.42</v>
      </c>
      <c r="J10267" s="62">
        <v>1924.17</v>
      </c>
      <c r="K10267" s="62">
        <v>686.71</v>
      </c>
      <c r="L10267" s="62">
        <v>1159</v>
      </c>
      <c r="M10267" s="62">
        <v>8.0500000000000007</v>
      </c>
      <c r="N10267" s="62">
        <v>57.23</v>
      </c>
      <c r="O10267" s="62">
        <v>8281.27</v>
      </c>
      <c r="P10267" s="63"/>
      <c r="Q10267" s="63"/>
      <c r="R10267" s="63"/>
      <c r="S10267" s="63"/>
      <c r="T10267" s="63"/>
      <c r="U10267" s="63"/>
      <c r="V10267" s="63"/>
      <c r="W10267" s="63"/>
      <c r="X10267" s="63"/>
      <c r="Y10267" s="63"/>
      <c r="Z10267" s="62">
        <v>70423.83</v>
      </c>
      <c r="AA10267" s="62">
        <v>8851</v>
      </c>
      <c r="AB10267" s="62">
        <v>61.47</v>
      </c>
      <c r="AC10267" s="62">
        <v>5868.65</v>
      </c>
    </row>
    <row r="10268" spans="1:29" ht="45" x14ac:dyDescent="0.25">
      <c r="A10268" s="61" t="s">
        <v>340</v>
      </c>
      <c r="B10268" s="61" t="s">
        <v>341</v>
      </c>
      <c r="C10268" s="62">
        <v>2003</v>
      </c>
      <c r="D10268" s="61" t="s">
        <v>99</v>
      </c>
      <c r="E10268" s="62">
        <v>48</v>
      </c>
      <c r="F10268" s="62">
        <v>491040</v>
      </c>
      <c r="G10268" s="62">
        <v>44095</v>
      </c>
      <c r="H10268" s="62">
        <v>76.55</v>
      </c>
      <c r="I10268" s="62">
        <v>10230</v>
      </c>
      <c r="J10268" s="62">
        <v>456667.2</v>
      </c>
      <c r="K10268" s="62">
        <v>0</v>
      </c>
      <c r="L10268" s="63"/>
      <c r="M10268" s="63"/>
      <c r="N10268" s="63"/>
      <c r="O10268" s="63"/>
      <c r="P10268" s="63"/>
      <c r="Q10268" s="63"/>
      <c r="R10268" s="63"/>
      <c r="S10268" s="63"/>
      <c r="T10268" s="63"/>
      <c r="U10268" s="63"/>
      <c r="V10268" s="63"/>
      <c r="W10268" s="63"/>
      <c r="X10268" s="63"/>
      <c r="Y10268" s="63"/>
      <c r="Z10268" s="62">
        <v>124132</v>
      </c>
      <c r="AA10268" s="62">
        <v>4213</v>
      </c>
      <c r="AB10268" s="62">
        <v>7.31</v>
      </c>
      <c r="AC10268" s="62">
        <v>2586.08</v>
      </c>
    </row>
    <row r="10269" spans="1:29" x14ac:dyDescent="0.25">
      <c r="A10269" s="61" t="s">
        <v>102</v>
      </c>
      <c r="B10269" s="61" t="s">
        <v>103</v>
      </c>
      <c r="C10269" s="62">
        <v>2013</v>
      </c>
      <c r="D10269" s="61" t="s">
        <v>301</v>
      </c>
      <c r="E10269" s="62">
        <v>12</v>
      </c>
      <c r="F10269" s="62">
        <v>24387</v>
      </c>
      <c r="G10269" s="62">
        <v>4437</v>
      </c>
      <c r="H10269" s="62">
        <v>30.81</v>
      </c>
      <c r="I10269" s="62">
        <v>2032.25</v>
      </c>
      <c r="J10269" s="62">
        <v>22679.91</v>
      </c>
      <c r="K10269" s="62">
        <v>7015.52</v>
      </c>
      <c r="L10269" s="62">
        <v>10380</v>
      </c>
      <c r="M10269" s="62">
        <v>72.08</v>
      </c>
      <c r="N10269" s="62">
        <v>584.63</v>
      </c>
      <c r="O10269" s="62">
        <v>84602.25</v>
      </c>
      <c r="P10269" s="63"/>
      <c r="Q10269" s="63"/>
      <c r="R10269" s="63"/>
      <c r="S10269" s="63"/>
      <c r="T10269" s="63"/>
      <c r="U10269" s="63"/>
      <c r="V10269" s="63"/>
      <c r="W10269" s="63"/>
      <c r="X10269" s="63"/>
      <c r="Y10269" s="63"/>
      <c r="Z10269" s="62">
        <v>443</v>
      </c>
      <c r="AA10269" s="62">
        <v>6409</v>
      </c>
      <c r="AB10269" s="62">
        <v>44.51</v>
      </c>
      <c r="AC10269" s="62">
        <v>36.92</v>
      </c>
    </row>
    <row r="10270" spans="1:29" ht="30" x14ac:dyDescent="0.25">
      <c r="A10270" s="61" t="s">
        <v>97</v>
      </c>
      <c r="B10270" s="61" t="s">
        <v>98</v>
      </c>
      <c r="C10270" s="62">
        <v>2004</v>
      </c>
      <c r="D10270" s="61" t="s">
        <v>86</v>
      </c>
      <c r="E10270" s="62">
        <v>36</v>
      </c>
      <c r="F10270" s="63"/>
      <c r="G10270" s="63"/>
      <c r="H10270" s="63"/>
      <c r="I10270" s="63"/>
      <c r="J10270" s="63"/>
      <c r="K10270" s="62">
        <v>0</v>
      </c>
      <c r="L10270" s="63"/>
      <c r="M10270" s="63"/>
      <c r="N10270" s="63"/>
      <c r="O10270" s="63"/>
      <c r="P10270" s="63"/>
      <c r="Q10270" s="63"/>
      <c r="R10270" s="63"/>
      <c r="S10270" s="63"/>
      <c r="T10270" s="63"/>
      <c r="U10270" s="63"/>
      <c r="V10270" s="63"/>
      <c r="W10270" s="63"/>
      <c r="X10270" s="63"/>
      <c r="Y10270" s="63"/>
      <c r="Z10270" s="62">
        <v>1043</v>
      </c>
      <c r="AA10270" s="62">
        <v>8959</v>
      </c>
      <c r="AB10270" s="62">
        <v>20.74</v>
      </c>
      <c r="AC10270" s="62">
        <v>28.97</v>
      </c>
    </row>
    <row r="10271" spans="1:29" x14ac:dyDescent="0.25">
      <c r="A10271" s="61" t="s">
        <v>260</v>
      </c>
      <c r="B10271" s="61" t="s">
        <v>261</v>
      </c>
      <c r="C10271" s="62">
        <v>2018</v>
      </c>
      <c r="D10271" s="61" t="s">
        <v>99</v>
      </c>
      <c r="E10271" s="62">
        <v>26</v>
      </c>
      <c r="F10271" s="62">
        <v>25304</v>
      </c>
      <c r="G10271" s="62">
        <v>5339</v>
      </c>
      <c r="H10271" s="62">
        <v>17.11</v>
      </c>
      <c r="I10271" s="62">
        <v>973.23</v>
      </c>
      <c r="J10271" s="62">
        <v>23532.720000000001</v>
      </c>
      <c r="K10271" s="62">
        <v>10845.78</v>
      </c>
      <c r="L10271" s="62">
        <v>11413</v>
      </c>
      <c r="M10271" s="62">
        <v>36.58</v>
      </c>
      <c r="N10271" s="62">
        <v>417.15</v>
      </c>
      <c r="O10271" s="62">
        <v>130792.52</v>
      </c>
      <c r="P10271" s="63"/>
      <c r="Q10271" s="63"/>
      <c r="R10271" s="63"/>
      <c r="S10271" s="63"/>
      <c r="T10271" s="63"/>
      <c r="U10271" s="63"/>
      <c r="V10271" s="63"/>
      <c r="W10271" s="63"/>
      <c r="X10271" s="63"/>
      <c r="Y10271" s="63"/>
      <c r="Z10271" s="62">
        <v>159</v>
      </c>
      <c r="AA10271" s="62">
        <v>1417</v>
      </c>
      <c r="AB10271" s="62">
        <v>4.54</v>
      </c>
      <c r="AC10271" s="62">
        <v>6.12</v>
      </c>
    </row>
    <row r="10272" spans="1:29" ht="30" x14ac:dyDescent="0.25">
      <c r="A10272" s="61" t="s">
        <v>216</v>
      </c>
      <c r="B10272" s="61" t="s">
        <v>217</v>
      </c>
      <c r="C10272" s="62">
        <v>2017</v>
      </c>
      <c r="D10272" s="61" t="s">
        <v>135</v>
      </c>
      <c r="E10272" s="62">
        <v>114</v>
      </c>
      <c r="F10272" s="62">
        <v>805607</v>
      </c>
      <c r="G10272" s="62">
        <v>151938</v>
      </c>
      <c r="H10272" s="62">
        <v>111.07</v>
      </c>
      <c r="I10272" s="62">
        <v>7066.73</v>
      </c>
      <c r="J10272" s="62">
        <v>749214.51</v>
      </c>
      <c r="K10272" s="62">
        <v>64945.68</v>
      </c>
      <c r="L10272" s="62">
        <v>96121</v>
      </c>
      <c r="M10272" s="62">
        <v>70.260000000000005</v>
      </c>
      <c r="N10272" s="62">
        <v>569.70000000000005</v>
      </c>
      <c r="O10272" s="62">
        <v>783199.48</v>
      </c>
      <c r="P10272" s="63"/>
      <c r="Q10272" s="63"/>
      <c r="R10272" s="63"/>
      <c r="S10272" s="63"/>
      <c r="T10272" s="63"/>
      <c r="U10272" s="63"/>
      <c r="V10272" s="63"/>
      <c r="W10272" s="63"/>
      <c r="X10272" s="63"/>
      <c r="Y10272" s="63"/>
      <c r="Z10272" s="62">
        <v>8300</v>
      </c>
      <c r="AA10272" s="62">
        <v>119359</v>
      </c>
      <c r="AB10272" s="62">
        <v>87.25</v>
      </c>
      <c r="AC10272" s="62">
        <v>72.81</v>
      </c>
    </row>
    <row r="10273" spans="1:29" ht="45" x14ac:dyDescent="0.25">
      <c r="A10273" s="61" t="s">
        <v>109</v>
      </c>
      <c r="B10273" s="61" t="s">
        <v>110</v>
      </c>
      <c r="C10273" s="62">
        <v>2008</v>
      </c>
      <c r="D10273" s="61" t="s">
        <v>78</v>
      </c>
      <c r="E10273" s="62">
        <v>20</v>
      </c>
      <c r="F10273" s="62">
        <v>186130</v>
      </c>
      <c r="G10273" s="62">
        <v>30556</v>
      </c>
      <c r="H10273" s="62">
        <v>127.32</v>
      </c>
      <c r="I10273" s="62">
        <v>9306.5</v>
      </c>
      <c r="J10273" s="62">
        <v>173100.9</v>
      </c>
      <c r="K10273" s="62">
        <v>0</v>
      </c>
      <c r="L10273" s="63"/>
      <c r="M10273" s="63"/>
      <c r="N10273" s="63"/>
      <c r="O10273" s="63"/>
      <c r="P10273" s="62">
        <v>2014</v>
      </c>
      <c r="Q10273" s="62">
        <v>4206</v>
      </c>
      <c r="R10273" s="62">
        <v>17.53</v>
      </c>
      <c r="S10273" s="62">
        <v>100</v>
      </c>
      <c r="T10273" s="62">
        <v>25515.37</v>
      </c>
      <c r="U10273" s="63"/>
      <c r="V10273" s="63"/>
      <c r="W10273" s="63"/>
      <c r="X10273" s="63"/>
      <c r="Y10273" s="63"/>
      <c r="Z10273" s="62">
        <v>4587.93</v>
      </c>
      <c r="AA10273" s="62">
        <v>2576</v>
      </c>
      <c r="AB10273" s="62">
        <v>10.73</v>
      </c>
      <c r="AC10273" s="62">
        <v>229.4</v>
      </c>
    </row>
    <row r="10274" spans="1:29" ht="30" x14ac:dyDescent="0.25">
      <c r="A10274" s="61" t="s">
        <v>403</v>
      </c>
      <c r="B10274" s="61" t="s">
        <v>404</v>
      </c>
      <c r="C10274" s="62">
        <v>2011</v>
      </c>
      <c r="D10274" s="61" t="s">
        <v>78</v>
      </c>
      <c r="E10274" s="62">
        <v>32</v>
      </c>
      <c r="F10274" s="62">
        <v>120514</v>
      </c>
      <c r="G10274" s="62">
        <v>22730</v>
      </c>
      <c r="H10274" s="62">
        <v>59.19</v>
      </c>
      <c r="I10274" s="62">
        <v>3766.06</v>
      </c>
      <c r="J10274" s="62">
        <v>112078.02</v>
      </c>
      <c r="K10274" s="62">
        <v>20485</v>
      </c>
      <c r="L10274" s="62">
        <v>8825</v>
      </c>
      <c r="M10274" s="62">
        <v>22.98</v>
      </c>
      <c r="N10274" s="62">
        <v>640.16</v>
      </c>
      <c r="O10274" s="62">
        <v>247034.76</v>
      </c>
      <c r="P10274" s="63"/>
      <c r="Q10274" s="63"/>
      <c r="R10274" s="63"/>
      <c r="S10274" s="63"/>
      <c r="T10274" s="63"/>
      <c r="U10274" s="63"/>
      <c r="V10274" s="63"/>
      <c r="W10274" s="63"/>
      <c r="X10274" s="63"/>
      <c r="Y10274" s="63"/>
      <c r="Z10274" s="62">
        <v>58.42</v>
      </c>
      <c r="AA10274" s="62">
        <v>4098</v>
      </c>
      <c r="AB10274" s="62">
        <v>10.67</v>
      </c>
      <c r="AC10274" s="62">
        <v>1.83</v>
      </c>
    </row>
    <row r="10275" spans="1:29" ht="45" x14ac:dyDescent="0.25">
      <c r="A10275" s="61" t="s">
        <v>214</v>
      </c>
      <c r="B10275" s="61" t="s">
        <v>215</v>
      </c>
      <c r="C10275" s="62">
        <v>2015</v>
      </c>
      <c r="D10275" s="61" t="s">
        <v>99</v>
      </c>
      <c r="E10275" s="62">
        <v>74</v>
      </c>
      <c r="F10275" s="62">
        <v>881580</v>
      </c>
      <c r="G10275" s="62">
        <v>130746</v>
      </c>
      <c r="H10275" s="62">
        <v>147.24</v>
      </c>
      <c r="I10275" s="62">
        <v>11913.24</v>
      </c>
      <c r="J10275" s="62">
        <v>819869.4</v>
      </c>
      <c r="K10275" s="62">
        <v>0</v>
      </c>
      <c r="L10275" s="63"/>
      <c r="M10275" s="63"/>
      <c r="N10275" s="63"/>
      <c r="O10275" s="63"/>
      <c r="P10275" s="63"/>
      <c r="Q10275" s="63"/>
      <c r="R10275" s="63"/>
      <c r="S10275" s="63"/>
      <c r="T10275" s="63"/>
      <c r="U10275" s="63"/>
      <c r="V10275" s="63"/>
      <c r="W10275" s="63"/>
      <c r="X10275" s="63"/>
      <c r="Y10275" s="63"/>
      <c r="Z10275" s="62">
        <v>2885</v>
      </c>
      <c r="AA10275" s="62">
        <v>12342</v>
      </c>
      <c r="AB10275" s="62">
        <v>13.9</v>
      </c>
      <c r="AC10275" s="62">
        <v>38.99</v>
      </c>
    </row>
    <row r="10276" spans="1:29" x14ac:dyDescent="0.25">
      <c r="A10276" s="61" t="s">
        <v>332</v>
      </c>
      <c r="B10276" s="61" t="s">
        <v>333</v>
      </c>
      <c r="C10276" s="62">
        <v>2018</v>
      </c>
      <c r="D10276" s="61" t="s">
        <v>314</v>
      </c>
      <c r="E10276" s="62">
        <v>64</v>
      </c>
      <c r="F10276" s="62">
        <v>175648</v>
      </c>
      <c r="G10276" s="62">
        <v>40556</v>
      </c>
      <c r="H10276" s="62">
        <v>52.81</v>
      </c>
      <c r="I10276" s="62">
        <v>2744.5</v>
      </c>
      <c r="J10276" s="62">
        <v>163352.64000000001</v>
      </c>
      <c r="K10276" s="62">
        <v>21026.19</v>
      </c>
      <c r="L10276" s="62">
        <v>25061</v>
      </c>
      <c r="M10276" s="62">
        <v>32.630000000000003</v>
      </c>
      <c r="N10276" s="62">
        <v>328.53</v>
      </c>
      <c r="O10276" s="62">
        <v>253561.11</v>
      </c>
      <c r="P10276" s="63"/>
      <c r="Q10276" s="63"/>
      <c r="R10276" s="63"/>
      <c r="S10276" s="63"/>
      <c r="T10276" s="63"/>
      <c r="U10276" s="63"/>
      <c r="V10276" s="63"/>
      <c r="W10276" s="63"/>
      <c r="X10276" s="63"/>
      <c r="Y10276" s="63"/>
      <c r="Z10276" s="62">
        <v>212667</v>
      </c>
      <c r="AA10276" s="62">
        <v>39358</v>
      </c>
      <c r="AB10276" s="62">
        <v>51.25</v>
      </c>
      <c r="AC10276" s="62">
        <v>3322.92</v>
      </c>
    </row>
    <row r="10277" spans="1:29" ht="30" x14ac:dyDescent="0.25">
      <c r="A10277" s="61" t="s">
        <v>216</v>
      </c>
      <c r="B10277" s="61" t="s">
        <v>217</v>
      </c>
      <c r="C10277" s="62">
        <v>2015</v>
      </c>
      <c r="D10277" s="61" t="s">
        <v>75</v>
      </c>
      <c r="E10277" s="62">
        <v>86</v>
      </c>
      <c r="F10277" s="62">
        <v>824543</v>
      </c>
      <c r="G10277" s="62">
        <v>133704</v>
      </c>
      <c r="H10277" s="62">
        <v>129.56</v>
      </c>
      <c r="I10277" s="62">
        <v>9587.7099999999991</v>
      </c>
      <c r="J10277" s="62">
        <v>766824.99</v>
      </c>
      <c r="K10277" s="62">
        <v>43854.51</v>
      </c>
      <c r="L10277" s="62">
        <v>56172</v>
      </c>
      <c r="M10277" s="62">
        <v>54.43</v>
      </c>
      <c r="N10277" s="62">
        <v>509.94</v>
      </c>
      <c r="O10277" s="62">
        <v>528854.68999999994</v>
      </c>
      <c r="P10277" s="63"/>
      <c r="Q10277" s="63"/>
      <c r="R10277" s="63"/>
      <c r="S10277" s="63"/>
      <c r="T10277" s="63"/>
      <c r="U10277" s="63"/>
      <c r="V10277" s="63"/>
      <c r="W10277" s="63"/>
      <c r="X10277" s="63"/>
      <c r="Y10277" s="63"/>
      <c r="Z10277" s="62">
        <v>11246</v>
      </c>
      <c r="AA10277" s="62">
        <v>152221</v>
      </c>
      <c r="AB10277" s="62">
        <v>147.5</v>
      </c>
      <c r="AC10277" s="62">
        <v>130.77000000000001</v>
      </c>
    </row>
    <row r="10278" spans="1:29" ht="30" x14ac:dyDescent="0.25">
      <c r="A10278" s="61" t="s">
        <v>87</v>
      </c>
      <c r="B10278" s="61" t="s">
        <v>88</v>
      </c>
      <c r="C10278" s="62">
        <v>2003</v>
      </c>
      <c r="D10278" s="61" t="s">
        <v>89</v>
      </c>
      <c r="E10278" s="62">
        <v>72</v>
      </c>
      <c r="F10278" s="62">
        <v>207000</v>
      </c>
      <c r="G10278" s="62">
        <v>24758</v>
      </c>
      <c r="H10278" s="62">
        <v>28.66</v>
      </c>
      <c r="I10278" s="62">
        <v>2875</v>
      </c>
      <c r="J10278" s="62">
        <v>192510</v>
      </c>
      <c r="K10278" s="62">
        <v>11022.31</v>
      </c>
      <c r="L10278" s="62">
        <v>12991</v>
      </c>
      <c r="M10278" s="62">
        <v>15.04</v>
      </c>
      <c r="N10278" s="62">
        <v>153.09</v>
      </c>
      <c r="O10278" s="62">
        <v>132921.32</v>
      </c>
      <c r="P10278" s="63"/>
      <c r="Q10278" s="63"/>
      <c r="R10278" s="63"/>
      <c r="S10278" s="63"/>
      <c r="T10278" s="63"/>
      <c r="U10278" s="63"/>
      <c r="V10278" s="63"/>
      <c r="W10278" s="63"/>
      <c r="X10278" s="63"/>
      <c r="Y10278" s="63"/>
      <c r="Z10278" s="62">
        <v>153200</v>
      </c>
      <c r="AA10278" s="62">
        <v>15588</v>
      </c>
      <c r="AB10278" s="62">
        <v>18.04</v>
      </c>
      <c r="AC10278" s="62">
        <v>2127.7800000000002</v>
      </c>
    </row>
    <row r="10279" spans="1:29" x14ac:dyDescent="0.25">
      <c r="A10279" s="61" t="s">
        <v>81</v>
      </c>
      <c r="B10279" s="61" t="s">
        <v>82</v>
      </c>
      <c r="C10279" s="62">
        <v>2010</v>
      </c>
      <c r="D10279" s="61" t="s">
        <v>83</v>
      </c>
      <c r="E10279" s="62">
        <v>7</v>
      </c>
      <c r="F10279" s="62">
        <v>6420</v>
      </c>
      <c r="G10279" s="62">
        <v>1216</v>
      </c>
      <c r="H10279" s="62">
        <v>14.48</v>
      </c>
      <c r="I10279" s="62">
        <v>917.14</v>
      </c>
      <c r="J10279" s="62">
        <v>5970.6</v>
      </c>
      <c r="K10279" s="62">
        <v>0</v>
      </c>
      <c r="L10279" s="63"/>
      <c r="M10279" s="63"/>
      <c r="N10279" s="63"/>
      <c r="O10279" s="63"/>
      <c r="P10279" s="63"/>
      <c r="Q10279" s="63"/>
      <c r="R10279" s="63"/>
      <c r="S10279" s="63"/>
      <c r="T10279" s="63"/>
      <c r="U10279" s="63"/>
      <c r="V10279" s="63"/>
      <c r="W10279" s="63"/>
      <c r="X10279" s="63"/>
      <c r="Y10279" s="63"/>
      <c r="Z10279" s="62">
        <v>996</v>
      </c>
      <c r="AA10279" s="62">
        <v>3988</v>
      </c>
      <c r="AB10279" s="62">
        <v>47.48</v>
      </c>
      <c r="AC10279" s="62">
        <v>142.29</v>
      </c>
    </row>
    <row r="10280" spans="1:29" x14ac:dyDescent="0.25">
      <c r="A10280" s="61" t="s">
        <v>235</v>
      </c>
      <c r="B10280" s="61" t="s">
        <v>236</v>
      </c>
      <c r="C10280" s="62">
        <v>2018</v>
      </c>
      <c r="D10280" s="61" t="s">
        <v>94</v>
      </c>
      <c r="E10280" s="62">
        <v>10</v>
      </c>
      <c r="F10280" s="62">
        <v>1705</v>
      </c>
      <c r="G10280" s="62">
        <v>436</v>
      </c>
      <c r="H10280" s="62">
        <v>3.63</v>
      </c>
      <c r="I10280" s="62">
        <v>170.5</v>
      </c>
      <c r="J10280" s="62">
        <v>1585.65</v>
      </c>
      <c r="K10280" s="62">
        <v>658.58</v>
      </c>
      <c r="L10280" s="62">
        <v>836</v>
      </c>
      <c r="M10280" s="62">
        <v>6.97</v>
      </c>
      <c r="N10280" s="62">
        <v>65.86</v>
      </c>
      <c r="O10280" s="62">
        <v>7942.06</v>
      </c>
      <c r="P10280" s="63"/>
      <c r="Q10280" s="63"/>
      <c r="R10280" s="63"/>
      <c r="S10280" s="63"/>
      <c r="T10280" s="63"/>
      <c r="U10280" s="62">
        <v>421</v>
      </c>
      <c r="V10280" s="62">
        <v>1386</v>
      </c>
      <c r="W10280" s="62">
        <v>11.55</v>
      </c>
      <c r="X10280" s="62">
        <v>42</v>
      </c>
      <c r="Y10280" s="62">
        <v>9423.66</v>
      </c>
      <c r="Z10280" s="62">
        <v>0</v>
      </c>
      <c r="AA10280" s="63"/>
      <c r="AB10280" s="63"/>
      <c r="AC10280" s="62">
        <v>0</v>
      </c>
    </row>
    <row r="10281" spans="1:29" ht="30" x14ac:dyDescent="0.25">
      <c r="A10281" s="61" t="s">
        <v>188</v>
      </c>
      <c r="B10281" s="61" t="s">
        <v>189</v>
      </c>
      <c r="C10281" s="62">
        <v>2004</v>
      </c>
      <c r="D10281" s="61" t="s">
        <v>298</v>
      </c>
      <c r="E10281" s="62">
        <v>9</v>
      </c>
      <c r="F10281" s="62">
        <v>45849</v>
      </c>
      <c r="G10281" s="62">
        <v>7552</v>
      </c>
      <c r="H10281" s="62">
        <v>69.930000000000007</v>
      </c>
      <c r="I10281" s="62">
        <v>5094.33</v>
      </c>
      <c r="J10281" s="62">
        <v>42639.57</v>
      </c>
      <c r="K10281" s="62">
        <v>8520.85</v>
      </c>
      <c r="L10281" s="62">
        <v>13378</v>
      </c>
      <c r="M10281" s="62">
        <v>123.87</v>
      </c>
      <c r="N10281" s="63"/>
      <c r="O10281" s="63"/>
      <c r="P10281" s="63"/>
      <c r="Q10281" s="63"/>
      <c r="R10281" s="63"/>
      <c r="S10281" s="63"/>
      <c r="T10281" s="63"/>
      <c r="U10281" s="63"/>
      <c r="V10281" s="63"/>
      <c r="W10281" s="63"/>
      <c r="X10281" s="63"/>
      <c r="Y10281" s="63"/>
      <c r="Z10281" s="62">
        <v>484</v>
      </c>
      <c r="AA10281" s="62">
        <v>2061</v>
      </c>
      <c r="AB10281" s="62">
        <v>19.079999999999998</v>
      </c>
      <c r="AC10281" s="62">
        <v>53.78</v>
      </c>
    </row>
    <row r="10282" spans="1:29" ht="45" x14ac:dyDescent="0.25">
      <c r="A10282" s="61" t="s">
        <v>344</v>
      </c>
      <c r="B10282" s="61" t="s">
        <v>345</v>
      </c>
      <c r="C10282" s="62">
        <v>2009</v>
      </c>
      <c r="D10282" s="61" t="s">
        <v>99</v>
      </c>
      <c r="E10282" s="62">
        <v>52</v>
      </c>
      <c r="F10282" s="62">
        <v>461120</v>
      </c>
      <c r="G10282" s="62">
        <v>76043</v>
      </c>
      <c r="H10282" s="62">
        <v>121.86</v>
      </c>
      <c r="I10282" s="62">
        <v>8867.69</v>
      </c>
      <c r="J10282" s="62">
        <v>428841.6</v>
      </c>
      <c r="K10282" s="62">
        <v>0</v>
      </c>
      <c r="L10282" s="63"/>
      <c r="M10282" s="63"/>
      <c r="N10282" s="63"/>
      <c r="O10282" s="63"/>
      <c r="P10282" s="63"/>
      <c r="Q10282" s="63"/>
      <c r="R10282" s="63"/>
      <c r="S10282" s="63"/>
      <c r="T10282" s="63"/>
      <c r="U10282" s="63"/>
      <c r="V10282" s="63"/>
      <c r="W10282" s="63"/>
      <c r="X10282" s="63"/>
      <c r="Y10282" s="63"/>
      <c r="Z10282" s="62">
        <v>1922</v>
      </c>
      <c r="AA10282" s="62">
        <v>8841</v>
      </c>
      <c r="AB10282" s="62">
        <v>14.17</v>
      </c>
      <c r="AC10282" s="62">
        <v>36.96</v>
      </c>
    </row>
    <row r="10283" spans="1:29" x14ac:dyDescent="0.25">
      <c r="A10283" s="61" t="s">
        <v>279</v>
      </c>
      <c r="B10283" s="61" t="s">
        <v>280</v>
      </c>
      <c r="C10283" s="62">
        <v>2017</v>
      </c>
      <c r="D10283" s="61" t="s">
        <v>99</v>
      </c>
      <c r="E10283" s="62">
        <v>56</v>
      </c>
      <c r="F10283" s="62">
        <v>498287</v>
      </c>
      <c r="G10283" s="62">
        <v>91986</v>
      </c>
      <c r="H10283" s="62">
        <v>136.88</v>
      </c>
      <c r="I10283" s="62">
        <v>8897.98</v>
      </c>
      <c r="J10283" s="62">
        <v>463406.91</v>
      </c>
      <c r="K10283" s="62">
        <v>0</v>
      </c>
      <c r="L10283" s="63"/>
      <c r="M10283" s="63"/>
      <c r="N10283" s="63"/>
      <c r="O10283" s="63"/>
      <c r="P10283" s="63"/>
      <c r="Q10283" s="63"/>
      <c r="R10283" s="63"/>
      <c r="S10283" s="63"/>
      <c r="T10283" s="63"/>
      <c r="U10283" s="63"/>
      <c r="V10283" s="63"/>
      <c r="W10283" s="63"/>
      <c r="X10283" s="63"/>
      <c r="Y10283" s="63"/>
      <c r="Z10283" s="62">
        <v>174925</v>
      </c>
      <c r="AA10283" s="62">
        <v>48160</v>
      </c>
      <c r="AB10283" s="62">
        <v>71.67</v>
      </c>
      <c r="AC10283" s="62">
        <v>3123.66</v>
      </c>
    </row>
    <row r="10284" spans="1:29" ht="30" x14ac:dyDescent="0.25">
      <c r="A10284" s="61" t="s">
        <v>378</v>
      </c>
      <c r="B10284" s="61" t="s">
        <v>379</v>
      </c>
      <c r="C10284" s="62">
        <v>2014</v>
      </c>
      <c r="D10284" s="61" t="s">
        <v>75</v>
      </c>
      <c r="E10284" s="62">
        <v>8</v>
      </c>
      <c r="F10284" s="62">
        <v>2343</v>
      </c>
      <c r="G10284" s="62">
        <v>505</v>
      </c>
      <c r="H10284" s="62">
        <v>5.26</v>
      </c>
      <c r="I10284" s="62">
        <v>292.88</v>
      </c>
      <c r="J10284" s="62">
        <v>2178.9899999999998</v>
      </c>
      <c r="K10284" s="62">
        <v>0</v>
      </c>
      <c r="L10284" s="63"/>
      <c r="M10284" s="63"/>
      <c r="N10284" s="63"/>
      <c r="O10284" s="63"/>
      <c r="P10284" s="63"/>
      <c r="Q10284" s="63"/>
      <c r="R10284" s="63"/>
      <c r="S10284" s="63"/>
      <c r="T10284" s="63"/>
      <c r="U10284" s="63"/>
      <c r="V10284" s="63"/>
      <c r="W10284" s="63"/>
      <c r="X10284" s="63"/>
      <c r="Y10284" s="63"/>
      <c r="Z10284" s="62">
        <v>53558</v>
      </c>
      <c r="AA10284" s="62">
        <v>7682</v>
      </c>
      <c r="AB10284" s="62">
        <v>80.02</v>
      </c>
      <c r="AC10284" s="62">
        <v>6694.75</v>
      </c>
    </row>
    <row r="10285" spans="1:29" x14ac:dyDescent="0.25">
      <c r="A10285" s="61" t="s">
        <v>251</v>
      </c>
      <c r="B10285" s="61" t="s">
        <v>252</v>
      </c>
      <c r="C10285" s="62">
        <v>2009</v>
      </c>
      <c r="D10285" s="61" t="s">
        <v>75</v>
      </c>
      <c r="E10285" s="62">
        <v>5</v>
      </c>
      <c r="F10285" s="63"/>
      <c r="G10285" s="63"/>
      <c r="H10285" s="63"/>
      <c r="I10285" s="63"/>
      <c r="J10285" s="63"/>
      <c r="K10285" s="62">
        <v>0</v>
      </c>
      <c r="L10285" s="63"/>
      <c r="M10285" s="63"/>
      <c r="N10285" s="63"/>
      <c r="O10285" s="63"/>
      <c r="P10285" s="63"/>
      <c r="Q10285" s="63"/>
      <c r="R10285" s="63"/>
      <c r="S10285" s="63"/>
      <c r="T10285" s="63"/>
      <c r="U10285" s="63"/>
      <c r="V10285" s="63"/>
      <c r="W10285" s="63"/>
      <c r="X10285" s="63"/>
      <c r="Y10285" s="63"/>
      <c r="Z10285" s="62">
        <v>495</v>
      </c>
      <c r="AA10285" s="62">
        <v>4076</v>
      </c>
      <c r="AB10285" s="62">
        <v>67.930000000000007</v>
      </c>
      <c r="AC10285" s="62">
        <v>99</v>
      </c>
    </row>
    <row r="10286" spans="1:29" x14ac:dyDescent="0.25">
      <c r="A10286" s="61" t="s">
        <v>161</v>
      </c>
      <c r="B10286" s="61" t="s">
        <v>162</v>
      </c>
      <c r="C10286" s="62">
        <v>2016</v>
      </c>
      <c r="D10286" s="61" t="s">
        <v>99</v>
      </c>
      <c r="E10286" s="62">
        <v>24</v>
      </c>
      <c r="F10286" s="62">
        <v>72911</v>
      </c>
      <c r="G10286" s="62">
        <v>15234</v>
      </c>
      <c r="H10286" s="62">
        <v>52.9</v>
      </c>
      <c r="I10286" s="62">
        <v>3037.96</v>
      </c>
      <c r="J10286" s="62">
        <v>67807.23</v>
      </c>
      <c r="K10286" s="62">
        <v>3638.22</v>
      </c>
      <c r="L10286" s="62">
        <v>13198</v>
      </c>
      <c r="M10286" s="62">
        <v>45.83</v>
      </c>
      <c r="N10286" s="62">
        <v>151.59</v>
      </c>
      <c r="O10286" s="62">
        <v>43874.33</v>
      </c>
      <c r="P10286" s="63"/>
      <c r="Q10286" s="63"/>
      <c r="R10286" s="63"/>
      <c r="S10286" s="63"/>
      <c r="T10286" s="63"/>
      <c r="U10286" s="63"/>
      <c r="V10286" s="63"/>
      <c r="W10286" s="63"/>
      <c r="X10286" s="63"/>
      <c r="Y10286" s="63"/>
      <c r="Z10286" s="62">
        <v>24458</v>
      </c>
      <c r="AA10286" s="62">
        <v>21626</v>
      </c>
      <c r="AB10286" s="62">
        <v>75.09</v>
      </c>
      <c r="AC10286" s="62">
        <v>1019.08</v>
      </c>
    </row>
    <row r="10287" spans="1:29" ht="30" x14ac:dyDescent="0.25">
      <c r="A10287" s="61" t="s">
        <v>350</v>
      </c>
      <c r="B10287" s="61" t="s">
        <v>351</v>
      </c>
      <c r="C10287" s="62">
        <v>2018</v>
      </c>
      <c r="D10287" s="61" t="s">
        <v>78</v>
      </c>
      <c r="E10287" s="62">
        <v>51</v>
      </c>
      <c r="F10287" s="62">
        <v>207871</v>
      </c>
      <c r="G10287" s="62">
        <v>45732</v>
      </c>
      <c r="H10287" s="62">
        <v>74.73</v>
      </c>
      <c r="I10287" s="62">
        <v>4075.9</v>
      </c>
      <c r="J10287" s="62">
        <v>193320.03</v>
      </c>
      <c r="K10287" s="62">
        <v>3062</v>
      </c>
      <c r="L10287" s="62">
        <v>4163</v>
      </c>
      <c r="M10287" s="62">
        <v>6.8</v>
      </c>
      <c r="N10287" s="62">
        <v>60.04</v>
      </c>
      <c r="O10287" s="62">
        <v>36925.58</v>
      </c>
      <c r="P10287" s="63"/>
      <c r="Q10287" s="63"/>
      <c r="R10287" s="63"/>
      <c r="S10287" s="63"/>
      <c r="T10287" s="63"/>
      <c r="U10287" s="63"/>
      <c r="V10287" s="63"/>
      <c r="W10287" s="63"/>
      <c r="X10287" s="63"/>
      <c r="Y10287" s="63"/>
      <c r="Z10287" s="62">
        <v>125.1</v>
      </c>
      <c r="AA10287" s="62">
        <v>13694</v>
      </c>
      <c r="AB10287" s="62">
        <v>22.38</v>
      </c>
      <c r="AC10287" s="62">
        <v>2.4500000000000002</v>
      </c>
    </row>
    <row r="10288" spans="1:29" x14ac:dyDescent="0.25">
      <c r="A10288" s="61" t="s">
        <v>260</v>
      </c>
      <c r="B10288" s="61" t="s">
        <v>261</v>
      </c>
      <c r="C10288" s="62">
        <v>2010</v>
      </c>
      <c r="D10288" s="61" t="s">
        <v>75</v>
      </c>
      <c r="E10288" s="62">
        <v>15</v>
      </c>
      <c r="F10288" s="62">
        <v>2833</v>
      </c>
      <c r="G10288" s="62">
        <v>671</v>
      </c>
      <c r="H10288" s="62">
        <v>3.73</v>
      </c>
      <c r="I10288" s="62">
        <v>188.87</v>
      </c>
      <c r="J10288" s="62">
        <v>2634.69</v>
      </c>
      <c r="K10288" s="62">
        <v>0</v>
      </c>
      <c r="L10288" s="63"/>
      <c r="M10288" s="63"/>
      <c r="N10288" s="63"/>
      <c r="O10288" s="63"/>
      <c r="P10288" s="63"/>
      <c r="Q10288" s="63"/>
      <c r="R10288" s="63"/>
      <c r="S10288" s="63"/>
      <c r="T10288" s="63"/>
      <c r="U10288" s="63"/>
      <c r="V10288" s="63"/>
      <c r="W10288" s="63"/>
      <c r="X10288" s="63"/>
      <c r="Y10288" s="63"/>
      <c r="Z10288" s="62">
        <v>602</v>
      </c>
      <c r="AA10288" s="62">
        <v>4597</v>
      </c>
      <c r="AB10288" s="62">
        <v>25.54</v>
      </c>
      <c r="AC10288" s="62">
        <v>40.130000000000003</v>
      </c>
    </row>
    <row r="10289" spans="1:29" x14ac:dyDescent="0.25">
      <c r="A10289" s="61" t="s">
        <v>411</v>
      </c>
      <c r="B10289" s="61" t="s">
        <v>412</v>
      </c>
      <c r="C10289" s="62">
        <v>2012</v>
      </c>
      <c r="D10289" s="61" t="s">
        <v>78</v>
      </c>
      <c r="E10289" s="62">
        <v>40</v>
      </c>
      <c r="F10289" s="62">
        <v>101255</v>
      </c>
      <c r="G10289" s="62">
        <v>14771</v>
      </c>
      <c r="H10289" s="62">
        <v>30.77</v>
      </c>
      <c r="I10289" s="62">
        <v>2531.38</v>
      </c>
      <c r="J10289" s="62">
        <v>94167.15</v>
      </c>
      <c r="K10289" s="62">
        <v>14396.7</v>
      </c>
      <c r="L10289" s="62">
        <v>16198</v>
      </c>
      <c r="M10289" s="62">
        <v>33.75</v>
      </c>
      <c r="N10289" s="62">
        <v>359.92</v>
      </c>
      <c r="O10289" s="62">
        <v>173614.15</v>
      </c>
      <c r="P10289" s="63"/>
      <c r="Q10289" s="63"/>
      <c r="R10289" s="63"/>
      <c r="S10289" s="63"/>
      <c r="T10289" s="63"/>
      <c r="U10289" s="63"/>
      <c r="V10289" s="63"/>
      <c r="W10289" s="63"/>
      <c r="X10289" s="63"/>
      <c r="Y10289" s="63"/>
      <c r="Z10289" s="62">
        <v>1680.37</v>
      </c>
      <c r="AA10289" s="62">
        <v>7476</v>
      </c>
      <c r="AB10289" s="62">
        <v>15.58</v>
      </c>
      <c r="AC10289" s="62">
        <v>42.01</v>
      </c>
    </row>
    <row r="10290" spans="1:29" ht="30" x14ac:dyDescent="0.25">
      <c r="A10290" s="61" t="s">
        <v>237</v>
      </c>
      <c r="B10290" s="61" t="s">
        <v>238</v>
      </c>
      <c r="C10290" s="62">
        <v>2016</v>
      </c>
      <c r="D10290" s="61" t="s">
        <v>75</v>
      </c>
      <c r="E10290" s="62">
        <v>20</v>
      </c>
      <c r="F10290" s="62">
        <v>3463</v>
      </c>
      <c r="G10290" s="62">
        <v>804</v>
      </c>
      <c r="H10290" s="62">
        <v>3.35</v>
      </c>
      <c r="I10290" s="62">
        <v>173.15</v>
      </c>
      <c r="J10290" s="62">
        <v>3220.59</v>
      </c>
      <c r="K10290" s="62">
        <v>8673.1299999999992</v>
      </c>
      <c r="L10290" s="62">
        <v>11393</v>
      </c>
      <c r="M10290" s="62">
        <v>47.47</v>
      </c>
      <c r="N10290" s="62">
        <v>433.66</v>
      </c>
      <c r="O10290" s="62">
        <v>104591.91</v>
      </c>
      <c r="P10290" s="63"/>
      <c r="Q10290" s="63"/>
      <c r="R10290" s="63"/>
      <c r="S10290" s="63"/>
      <c r="T10290" s="63"/>
      <c r="U10290" s="63"/>
      <c r="V10290" s="63"/>
      <c r="W10290" s="63"/>
      <c r="X10290" s="63"/>
      <c r="Y10290" s="63"/>
      <c r="Z10290" s="62">
        <v>163015</v>
      </c>
      <c r="AA10290" s="62">
        <v>12956</v>
      </c>
      <c r="AB10290" s="62">
        <v>53.98</v>
      </c>
      <c r="AC10290" s="62">
        <v>8150.75</v>
      </c>
    </row>
    <row r="10291" spans="1:29" ht="45" x14ac:dyDescent="0.25">
      <c r="A10291" s="61" t="s">
        <v>109</v>
      </c>
      <c r="B10291" s="61" t="s">
        <v>110</v>
      </c>
      <c r="C10291" s="62">
        <v>2007</v>
      </c>
      <c r="D10291" s="61" t="s">
        <v>83</v>
      </c>
      <c r="E10291" s="62">
        <v>6</v>
      </c>
      <c r="F10291" s="62">
        <v>77</v>
      </c>
      <c r="G10291" s="62">
        <v>222</v>
      </c>
      <c r="H10291" s="62">
        <v>3.08</v>
      </c>
      <c r="I10291" s="62">
        <v>12.83</v>
      </c>
      <c r="J10291" s="62">
        <v>71.61</v>
      </c>
      <c r="K10291" s="62">
        <v>0</v>
      </c>
      <c r="L10291" s="63"/>
      <c r="M10291" s="63"/>
      <c r="N10291" s="63"/>
      <c r="O10291" s="63"/>
      <c r="P10291" s="62">
        <v>1026</v>
      </c>
      <c r="Q10291" s="62">
        <v>1863</v>
      </c>
      <c r="R10291" s="62">
        <v>25.88</v>
      </c>
      <c r="S10291" s="62">
        <v>171</v>
      </c>
      <c r="T10291" s="62">
        <v>12998.39</v>
      </c>
      <c r="U10291" s="62">
        <v>64</v>
      </c>
      <c r="V10291" s="62">
        <v>111</v>
      </c>
      <c r="W10291" s="62">
        <v>1.54</v>
      </c>
      <c r="X10291" s="62">
        <v>10</v>
      </c>
      <c r="Y10291" s="62">
        <v>1432.58</v>
      </c>
      <c r="Z10291" s="62">
        <v>8891</v>
      </c>
      <c r="AA10291" s="62">
        <v>23403</v>
      </c>
      <c r="AB10291" s="62">
        <v>325.04000000000002</v>
      </c>
      <c r="AC10291" s="62">
        <v>1481.83</v>
      </c>
    </row>
    <row r="10292" spans="1:29" x14ac:dyDescent="0.25">
      <c r="A10292" s="61" t="s">
        <v>484</v>
      </c>
      <c r="B10292" s="61" t="s">
        <v>485</v>
      </c>
      <c r="C10292" s="62">
        <v>2017</v>
      </c>
      <c r="D10292" s="61" t="s">
        <v>86</v>
      </c>
      <c r="E10292" s="62">
        <v>28</v>
      </c>
      <c r="F10292" s="62">
        <v>3831</v>
      </c>
      <c r="G10292" s="62">
        <v>711</v>
      </c>
      <c r="H10292" s="62">
        <v>2.12</v>
      </c>
      <c r="I10292" s="62">
        <v>136.82</v>
      </c>
      <c r="J10292" s="62">
        <v>3562.83</v>
      </c>
      <c r="K10292" s="62">
        <v>7142.58</v>
      </c>
      <c r="L10292" s="62">
        <v>11992</v>
      </c>
      <c r="M10292" s="62">
        <v>35.69</v>
      </c>
      <c r="N10292" s="62">
        <v>255.09</v>
      </c>
      <c r="O10292" s="62">
        <v>86134.52</v>
      </c>
      <c r="P10292" s="63"/>
      <c r="Q10292" s="63"/>
      <c r="R10292" s="63"/>
      <c r="S10292" s="63"/>
      <c r="T10292" s="63"/>
      <c r="U10292" s="63"/>
      <c r="V10292" s="63"/>
      <c r="W10292" s="63"/>
      <c r="X10292" s="63"/>
      <c r="Y10292" s="63"/>
      <c r="Z10292" s="62">
        <v>0</v>
      </c>
      <c r="AA10292" s="63"/>
      <c r="AB10292" s="63"/>
      <c r="AC10292" s="62">
        <v>0</v>
      </c>
    </row>
    <row r="10293" spans="1:29" ht="30" x14ac:dyDescent="0.25">
      <c r="A10293" s="61" t="s">
        <v>430</v>
      </c>
      <c r="B10293" s="61" t="s">
        <v>431</v>
      </c>
      <c r="C10293" s="62">
        <v>2011</v>
      </c>
      <c r="D10293" s="61" t="s">
        <v>78</v>
      </c>
      <c r="E10293" s="62">
        <v>42</v>
      </c>
      <c r="F10293" s="62">
        <v>209240</v>
      </c>
      <c r="G10293" s="62">
        <v>34007</v>
      </c>
      <c r="H10293" s="62">
        <v>67.47</v>
      </c>
      <c r="I10293" s="62">
        <v>4981.8999999999996</v>
      </c>
      <c r="J10293" s="62">
        <v>194593.2</v>
      </c>
      <c r="K10293" s="62">
        <v>23168.68</v>
      </c>
      <c r="L10293" s="62">
        <v>36233</v>
      </c>
      <c r="M10293" s="62">
        <v>71.89</v>
      </c>
      <c r="N10293" s="62">
        <v>551.64</v>
      </c>
      <c r="O10293" s="62">
        <v>279398.09999999998</v>
      </c>
      <c r="P10293" s="63"/>
      <c r="Q10293" s="63"/>
      <c r="R10293" s="63"/>
      <c r="S10293" s="63"/>
      <c r="T10293" s="63"/>
      <c r="U10293" s="63"/>
      <c r="V10293" s="63"/>
      <c r="W10293" s="63"/>
      <c r="X10293" s="63"/>
      <c r="Y10293" s="63"/>
      <c r="Z10293" s="62">
        <v>1020.73</v>
      </c>
      <c r="AA10293" s="62">
        <v>31549</v>
      </c>
      <c r="AB10293" s="62">
        <v>62.6</v>
      </c>
      <c r="AC10293" s="62">
        <v>24.3</v>
      </c>
    </row>
    <row r="10294" spans="1:29" x14ac:dyDescent="0.25">
      <c r="A10294" s="61" t="s">
        <v>130</v>
      </c>
      <c r="B10294" s="61" t="s">
        <v>131</v>
      </c>
      <c r="C10294" s="62">
        <v>2007</v>
      </c>
      <c r="D10294" s="61" t="s">
        <v>301</v>
      </c>
      <c r="E10294" s="62">
        <v>78</v>
      </c>
      <c r="F10294" s="62">
        <v>722115</v>
      </c>
      <c r="G10294" s="62">
        <v>69475</v>
      </c>
      <c r="H10294" s="62">
        <v>74.23</v>
      </c>
      <c r="I10294" s="62">
        <v>9257.8799999999992</v>
      </c>
      <c r="J10294" s="62">
        <v>671566.95</v>
      </c>
      <c r="K10294" s="62">
        <v>106092.14</v>
      </c>
      <c r="L10294" s="62">
        <v>158839</v>
      </c>
      <c r="M10294" s="62">
        <v>169.7</v>
      </c>
      <c r="N10294" s="63"/>
      <c r="O10294" s="63"/>
      <c r="P10294" s="63"/>
      <c r="Q10294" s="63"/>
      <c r="R10294" s="63"/>
      <c r="S10294" s="63"/>
      <c r="T10294" s="63"/>
      <c r="U10294" s="63"/>
      <c r="V10294" s="63"/>
      <c r="W10294" s="63"/>
      <c r="X10294" s="63"/>
      <c r="Y10294" s="63"/>
      <c r="Z10294" s="62">
        <v>4160</v>
      </c>
      <c r="AA10294" s="62">
        <v>24043</v>
      </c>
      <c r="AB10294" s="62">
        <v>25.69</v>
      </c>
      <c r="AC10294" s="62">
        <v>53.33</v>
      </c>
    </row>
    <row r="10295" spans="1:29" ht="30" x14ac:dyDescent="0.25">
      <c r="A10295" s="61" t="s">
        <v>507</v>
      </c>
      <c r="B10295" s="61" t="s">
        <v>508</v>
      </c>
      <c r="C10295" s="62">
        <v>2011</v>
      </c>
      <c r="D10295" s="61" t="s">
        <v>135</v>
      </c>
      <c r="E10295" s="62">
        <v>195</v>
      </c>
      <c r="F10295" s="62">
        <v>1655261</v>
      </c>
      <c r="G10295" s="62">
        <v>220173</v>
      </c>
      <c r="H10295" s="62">
        <v>94.09</v>
      </c>
      <c r="I10295" s="62">
        <v>8488.52</v>
      </c>
      <c r="J10295" s="62">
        <v>1539392.73</v>
      </c>
      <c r="K10295" s="62">
        <v>214448.11</v>
      </c>
      <c r="L10295" s="62">
        <v>250686</v>
      </c>
      <c r="M10295" s="62">
        <v>107.13</v>
      </c>
      <c r="N10295" s="62">
        <v>1099.73</v>
      </c>
      <c r="O10295" s="62">
        <v>2586094.08</v>
      </c>
      <c r="P10295" s="63"/>
      <c r="Q10295" s="63"/>
      <c r="R10295" s="63"/>
      <c r="S10295" s="63"/>
      <c r="T10295" s="63"/>
      <c r="U10295" s="63"/>
      <c r="V10295" s="63"/>
      <c r="W10295" s="63"/>
      <c r="X10295" s="63"/>
      <c r="Y10295" s="63"/>
      <c r="Z10295" s="62">
        <v>33.090000000000003</v>
      </c>
      <c r="AA10295" s="62">
        <v>159651</v>
      </c>
      <c r="AB10295" s="62">
        <v>68.23</v>
      </c>
      <c r="AC10295" s="62">
        <v>0.17</v>
      </c>
    </row>
    <row r="10296" spans="1:29" ht="30" x14ac:dyDescent="0.25">
      <c r="A10296" s="61" t="s">
        <v>188</v>
      </c>
      <c r="B10296" s="61" t="s">
        <v>189</v>
      </c>
      <c r="C10296" s="62">
        <v>2006</v>
      </c>
      <c r="D10296" s="61" t="s">
        <v>104</v>
      </c>
      <c r="E10296" s="62">
        <v>8</v>
      </c>
      <c r="F10296" s="62">
        <v>75516</v>
      </c>
      <c r="G10296" s="62">
        <v>15452</v>
      </c>
      <c r="H10296" s="62">
        <v>160.96</v>
      </c>
      <c r="I10296" s="62">
        <v>9439.5</v>
      </c>
      <c r="J10296" s="62">
        <v>70229.88</v>
      </c>
      <c r="K10296" s="62">
        <v>8897.19</v>
      </c>
      <c r="L10296" s="62">
        <v>15066</v>
      </c>
      <c r="M10296" s="62">
        <v>156.94</v>
      </c>
      <c r="N10296" s="62">
        <v>1112.1500000000001</v>
      </c>
      <c r="O10296" s="62">
        <v>107293.85</v>
      </c>
      <c r="P10296" s="63"/>
      <c r="Q10296" s="63"/>
      <c r="R10296" s="63"/>
      <c r="S10296" s="63"/>
      <c r="T10296" s="63"/>
      <c r="U10296" s="63"/>
      <c r="V10296" s="63"/>
      <c r="W10296" s="63"/>
      <c r="X10296" s="63"/>
      <c r="Y10296" s="63"/>
      <c r="Z10296" s="62">
        <v>1650</v>
      </c>
      <c r="AA10296" s="62">
        <v>7745</v>
      </c>
      <c r="AB10296" s="62">
        <v>80.680000000000007</v>
      </c>
      <c r="AC10296" s="62">
        <v>206.25</v>
      </c>
    </row>
    <row r="10297" spans="1:29" x14ac:dyDescent="0.25">
      <c r="A10297" s="61" t="s">
        <v>251</v>
      </c>
      <c r="B10297" s="61" t="s">
        <v>252</v>
      </c>
      <c r="C10297" s="62">
        <v>2003</v>
      </c>
      <c r="D10297" s="61" t="s">
        <v>99</v>
      </c>
      <c r="E10297" s="62">
        <v>40</v>
      </c>
      <c r="F10297" s="62">
        <v>192480</v>
      </c>
      <c r="G10297" s="62">
        <v>19056</v>
      </c>
      <c r="H10297" s="62">
        <v>39.700000000000003</v>
      </c>
      <c r="I10297" s="62">
        <v>4812</v>
      </c>
      <c r="J10297" s="62">
        <v>179006.4</v>
      </c>
      <c r="K10297" s="62">
        <v>0</v>
      </c>
      <c r="L10297" s="63"/>
      <c r="M10297" s="63"/>
      <c r="N10297" s="63"/>
      <c r="O10297" s="63"/>
      <c r="P10297" s="63"/>
      <c r="Q10297" s="63"/>
      <c r="R10297" s="63"/>
      <c r="S10297" s="63"/>
      <c r="T10297" s="63"/>
      <c r="U10297" s="63"/>
      <c r="V10297" s="63"/>
      <c r="W10297" s="63"/>
      <c r="X10297" s="63"/>
      <c r="Y10297" s="63"/>
      <c r="Z10297" s="62">
        <v>614</v>
      </c>
      <c r="AA10297" s="62">
        <v>5234</v>
      </c>
      <c r="AB10297" s="62">
        <v>10.9</v>
      </c>
      <c r="AC10297" s="62">
        <v>15.35</v>
      </c>
    </row>
    <row r="10298" spans="1:29" ht="30" x14ac:dyDescent="0.25">
      <c r="A10298" s="61" t="s">
        <v>239</v>
      </c>
      <c r="B10298" s="61" t="s">
        <v>240</v>
      </c>
      <c r="C10298" s="62">
        <v>2008</v>
      </c>
      <c r="D10298" s="61" t="s">
        <v>94</v>
      </c>
      <c r="E10298" s="62">
        <v>5</v>
      </c>
      <c r="F10298" s="63"/>
      <c r="G10298" s="63"/>
      <c r="H10298" s="63"/>
      <c r="I10298" s="63"/>
      <c r="J10298" s="63"/>
      <c r="K10298" s="62">
        <v>0</v>
      </c>
      <c r="L10298" s="63"/>
      <c r="M10298" s="63"/>
      <c r="N10298" s="63"/>
      <c r="O10298" s="63"/>
      <c r="P10298" s="63"/>
      <c r="Q10298" s="63"/>
      <c r="R10298" s="63"/>
      <c r="S10298" s="63"/>
      <c r="T10298" s="63"/>
      <c r="U10298" s="63"/>
      <c r="V10298" s="63"/>
      <c r="W10298" s="63"/>
      <c r="X10298" s="63"/>
      <c r="Y10298" s="63"/>
      <c r="Z10298" s="62">
        <v>224.32</v>
      </c>
      <c r="AA10298" s="62">
        <v>2500</v>
      </c>
      <c r="AB10298" s="62">
        <v>41.67</v>
      </c>
      <c r="AC10298" s="62">
        <v>44.86</v>
      </c>
    </row>
    <row r="10299" spans="1:29" x14ac:dyDescent="0.25">
      <c r="A10299" s="61" t="s">
        <v>409</v>
      </c>
      <c r="B10299" s="61" t="s">
        <v>410</v>
      </c>
      <c r="C10299" s="62">
        <v>2015</v>
      </c>
      <c r="D10299" s="61" t="s">
        <v>99</v>
      </c>
      <c r="E10299" s="62">
        <v>64</v>
      </c>
      <c r="F10299" s="62">
        <v>442288</v>
      </c>
      <c r="G10299" s="62">
        <v>76648</v>
      </c>
      <c r="H10299" s="62">
        <v>99.8</v>
      </c>
      <c r="I10299" s="62">
        <v>6910.75</v>
      </c>
      <c r="J10299" s="62">
        <v>411327.84</v>
      </c>
      <c r="K10299" s="62">
        <v>0</v>
      </c>
      <c r="L10299" s="63"/>
      <c r="M10299" s="63"/>
      <c r="N10299" s="63"/>
      <c r="O10299" s="63"/>
      <c r="P10299" s="63"/>
      <c r="Q10299" s="63"/>
      <c r="R10299" s="63"/>
      <c r="S10299" s="63"/>
      <c r="T10299" s="63"/>
      <c r="U10299" s="63"/>
      <c r="V10299" s="63"/>
      <c r="W10299" s="63"/>
      <c r="X10299" s="63"/>
      <c r="Y10299" s="63"/>
      <c r="Z10299" s="62">
        <v>1882.23</v>
      </c>
      <c r="AA10299" s="62">
        <v>8315</v>
      </c>
      <c r="AB10299" s="62">
        <v>10.83</v>
      </c>
      <c r="AC10299" s="62">
        <v>29.41</v>
      </c>
    </row>
    <row r="10300" spans="1:29" x14ac:dyDescent="0.25">
      <c r="A10300" s="61" t="s">
        <v>163</v>
      </c>
      <c r="B10300" s="61" t="s">
        <v>164</v>
      </c>
      <c r="C10300" s="62">
        <v>2003</v>
      </c>
      <c r="D10300" s="61" t="s">
        <v>135</v>
      </c>
      <c r="E10300" s="62">
        <v>136</v>
      </c>
      <c r="F10300" s="62">
        <v>10882</v>
      </c>
      <c r="G10300" s="62">
        <v>1682</v>
      </c>
      <c r="H10300" s="62">
        <v>1.03</v>
      </c>
      <c r="I10300" s="62">
        <v>80.010000000000005</v>
      </c>
      <c r="J10300" s="62">
        <v>10120.26</v>
      </c>
      <c r="K10300" s="62">
        <v>0</v>
      </c>
      <c r="L10300" s="63"/>
      <c r="M10300" s="63"/>
      <c r="N10300" s="63"/>
      <c r="O10300" s="63"/>
      <c r="P10300" s="63"/>
      <c r="Q10300" s="63"/>
      <c r="R10300" s="63"/>
      <c r="S10300" s="63"/>
      <c r="T10300" s="63"/>
      <c r="U10300" s="62">
        <v>63</v>
      </c>
      <c r="V10300" s="62">
        <v>54</v>
      </c>
      <c r="W10300" s="62">
        <v>0.03</v>
      </c>
      <c r="X10300" s="62">
        <v>0</v>
      </c>
      <c r="Y10300" s="62">
        <v>1410.19</v>
      </c>
      <c r="Z10300" s="62">
        <v>954230</v>
      </c>
      <c r="AA10300" s="62">
        <v>58486</v>
      </c>
      <c r="AB10300" s="62">
        <v>35.840000000000003</v>
      </c>
      <c r="AC10300" s="62">
        <v>7016.4</v>
      </c>
    </row>
    <row r="10301" spans="1:29" ht="30" x14ac:dyDescent="0.25">
      <c r="A10301" s="61" t="s">
        <v>561</v>
      </c>
      <c r="B10301" s="61" t="s">
        <v>562</v>
      </c>
      <c r="C10301" s="62">
        <v>2017</v>
      </c>
      <c r="D10301" s="61" t="s">
        <v>86</v>
      </c>
      <c r="E10301" s="62">
        <v>90</v>
      </c>
      <c r="F10301" s="62">
        <v>220427</v>
      </c>
      <c r="G10301" s="62">
        <v>31662</v>
      </c>
      <c r="H10301" s="62">
        <v>29.32</v>
      </c>
      <c r="I10301" s="62">
        <v>2449.19</v>
      </c>
      <c r="J10301" s="62">
        <v>204997.11</v>
      </c>
      <c r="K10301" s="62">
        <v>55089.23</v>
      </c>
      <c r="L10301" s="62">
        <v>54563</v>
      </c>
      <c r="M10301" s="62">
        <v>50.52</v>
      </c>
      <c r="N10301" s="62">
        <v>612.1</v>
      </c>
      <c r="O10301" s="62">
        <v>664337.6</v>
      </c>
      <c r="P10301" s="63"/>
      <c r="Q10301" s="63"/>
      <c r="R10301" s="63"/>
      <c r="S10301" s="63"/>
      <c r="T10301" s="63"/>
      <c r="U10301" s="63"/>
      <c r="V10301" s="63"/>
      <c r="W10301" s="63"/>
      <c r="X10301" s="63"/>
      <c r="Y10301" s="63"/>
      <c r="Z10301" s="62">
        <v>10134</v>
      </c>
      <c r="AA10301" s="62">
        <v>144181</v>
      </c>
      <c r="AB10301" s="62">
        <v>133.5</v>
      </c>
      <c r="AC10301" s="62">
        <v>112.6</v>
      </c>
    </row>
    <row r="10302" spans="1:29" x14ac:dyDescent="0.25">
      <c r="A10302" s="61" t="s">
        <v>202</v>
      </c>
      <c r="B10302" s="61" t="s">
        <v>203</v>
      </c>
      <c r="C10302" s="62">
        <v>2007</v>
      </c>
      <c r="D10302" s="61" t="s">
        <v>78</v>
      </c>
      <c r="E10302" s="62">
        <v>48</v>
      </c>
      <c r="F10302" s="62">
        <v>492294</v>
      </c>
      <c r="G10302" s="62">
        <v>69936</v>
      </c>
      <c r="H10302" s="62">
        <v>121.42</v>
      </c>
      <c r="I10302" s="62">
        <v>10256.129999999999</v>
      </c>
      <c r="J10302" s="62">
        <v>457833.42</v>
      </c>
      <c r="K10302" s="62">
        <v>0</v>
      </c>
      <c r="L10302" s="63"/>
      <c r="M10302" s="63"/>
      <c r="N10302" s="63"/>
      <c r="O10302" s="63"/>
      <c r="P10302" s="63"/>
      <c r="Q10302" s="63"/>
      <c r="R10302" s="63"/>
      <c r="S10302" s="63"/>
      <c r="T10302" s="63"/>
      <c r="U10302" s="63"/>
      <c r="V10302" s="63"/>
      <c r="W10302" s="63"/>
      <c r="X10302" s="63"/>
      <c r="Y10302" s="63"/>
      <c r="Z10302" s="62">
        <v>177387</v>
      </c>
      <c r="AA10302" s="62">
        <v>9306</v>
      </c>
      <c r="AB10302" s="62">
        <v>16.16</v>
      </c>
      <c r="AC10302" s="62">
        <v>3695.56</v>
      </c>
    </row>
    <row r="10303" spans="1:29" x14ac:dyDescent="0.25">
      <c r="A10303" s="61" t="s">
        <v>196</v>
      </c>
      <c r="B10303" s="61" t="s">
        <v>197</v>
      </c>
      <c r="C10303" s="62">
        <v>2016</v>
      </c>
      <c r="D10303" s="61" t="s">
        <v>78</v>
      </c>
      <c r="E10303" s="62">
        <v>24</v>
      </c>
      <c r="F10303" s="62">
        <v>118781</v>
      </c>
      <c r="G10303" s="62">
        <v>19267</v>
      </c>
      <c r="H10303" s="62">
        <v>66.900000000000006</v>
      </c>
      <c r="I10303" s="62">
        <v>4949.21</v>
      </c>
      <c r="J10303" s="62">
        <v>110466.33</v>
      </c>
      <c r="K10303" s="62">
        <v>6136.76</v>
      </c>
      <c r="L10303" s="62">
        <v>9244</v>
      </c>
      <c r="M10303" s="62">
        <v>32.1</v>
      </c>
      <c r="N10303" s="62">
        <v>255.7</v>
      </c>
      <c r="O10303" s="62">
        <v>74005.039999999994</v>
      </c>
      <c r="P10303" s="63"/>
      <c r="Q10303" s="63"/>
      <c r="R10303" s="63"/>
      <c r="S10303" s="63"/>
      <c r="T10303" s="63"/>
      <c r="U10303" s="63"/>
      <c r="V10303" s="63"/>
      <c r="W10303" s="63"/>
      <c r="X10303" s="63"/>
      <c r="Y10303" s="63"/>
      <c r="Z10303" s="62">
        <v>68700</v>
      </c>
      <c r="AA10303" s="62">
        <v>8536</v>
      </c>
      <c r="AB10303" s="62">
        <v>29.64</v>
      </c>
      <c r="AC10303" s="62">
        <v>2862.5</v>
      </c>
    </row>
    <row r="10304" spans="1:29" x14ac:dyDescent="0.25">
      <c r="A10304" s="61" t="s">
        <v>79</v>
      </c>
      <c r="B10304" s="61" t="s">
        <v>80</v>
      </c>
      <c r="C10304" s="62">
        <v>2014</v>
      </c>
      <c r="D10304" s="61" t="s">
        <v>89</v>
      </c>
      <c r="E10304" s="62">
        <v>72</v>
      </c>
      <c r="F10304" s="62">
        <v>729680</v>
      </c>
      <c r="G10304" s="62">
        <v>159212</v>
      </c>
      <c r="H10304" s="62">
        <v>184.27</v>
      </c>
      <c r="I10304" s="62">
        <v>10134.44</v>
      </c>
      <c r="J10304" s="62">
        <v>678602.4</v>
      </c>
      <c r="K10304" s="62">
        <v>1742.97</v>
      </c>
      <c r="L10304" s="62">
        <v>3405</v>
      </c>
      <c r="M10304" s="62">
        <v>3.94</v>
      </c>
      <c r="N10304" s="63"/>
      <c r="O10304" s="63"/>
      <c r="P10304" s="63"/>
      <c r="Q10304" s="63"/>
      <c r="R10304" s="63"/>
      <c r="S10304" s="63"/>
      <c r="T10304" s="63"/>
      <c r="U10304" s="63"/>
      <c r="V10304" s="63"/>
      <c r="W10304" s="63"/>
      <c r="X10304" s="63"/>
      <c r="Y10304" s="63"/>
      <c r="Z10304" s="62">
        <v>251415</v>
      </c>
      <c r="AA10304" s="62">
        <v>12736</v>
      </c>
      <c r="AB10304" s="62">
        <v>14.74</v>
      </c>
      <c r="AC10304" s="62">
        <v>3491.88</v>
      </c>
    </row>
    <row r="10305" spans="1:29" x14ac:dyDescent="0.25">
      <c r="A10305" s="61" t="s">
        <v>126</v>
      </c>
      <c r="B10305" s="61" t="s">
        <v>127</v>
      </c>
      <c r="C10305" s="62">
        <v>2010</v>
      </c>
      <c r="D10305" s="61" t="s">
        <v>563</v>
      </c>
      <c r="E10305" s="62">
        <v>40</v>
      </c>
      <c r="F10305" s="62">
        <v>159229</v>
      </c>
      <c r="G10305" s="62">
        <v>28689</v>
      </c>
      <c r="H10305" s="62">
        <v>59.77</v>
      </c>
      <c r="I10305" s="62">
        <v>3980.73</v>
      </c>
      <c r="J10305" s="62">
        <v>148082.97</v>
      </c>
      <c r="K10305" s="62">
        <v>25375.360000000001</v>
      </c>
      <c r="L10305" s="62">
        <v>36556</v>
      </c>
      <c r="M10305" s="62">
        <v>76.16</v>
      </c>
      <c r="N10305" s="62">
        <v>634.38</v>
      </c>
      <c r="O10305" s="62">
        <v>306009.12</v>
      </c>
      <c r="P10305" s="63"/>
      <c r="Q10305" s="63"/>
      <c r="R10305" s="63"/>
      <c r="S10305" s="63"/>
      <c r="T10305" s="63"/>
      <c r="U10305" s="63"/>
      <c r="V10305" s="63"/>
      <c r="W10305" s="63"/>
      <c r="X10305" s="63"/>
      <c r="Y10305" s="63"/>
      <c r="Z10305" s="62">
        <v>2696</v>
      </c>
      <c r="AA10305" s="62">
        <v>24275</v>
      </c>
      <c r="AB10305" s="62">
        <v>50.57</v>
      </c>
      <c r="AC10305" s="62">
        <v>67.400000000000006</v>
      </c>
    </row>
    <row r="10306" spans="1:29" x14ac:dyDescent="0.25">
      <c r="A10306" s="61" t="s">
        <v>102</v>
      </c>
      <c r="B10306" s="61" t="s">
        <v>103</v>
      </c>
      <c r="C10306" s="62">
        <v>2013</v>
      </c>
      <c r="D10306" s="61" t="s">
        <v>132</v>
      </c>
      <c r="E10306" s="62">
        <v>16</v>
      </c>
      <c r="F10306" s="62">
        <v>651</v>
      </c>
      <c r="G10306" s="62">
        <v>157</v>
      </c>
      <c r="H10306" s="62">
        <v>0.82</v>
      </c>
      <c r="I10306" s="62">
        <v>40.69</v>
      </c>
      <c r="J10306" s="62">
        <v>605.42999999999995</v>
      </c>
      <c r="K10306" s="62">
        <v>459.75</v>
      </c>
      <c r="L10306" s="62">
        <v>661</v>
      </c>
      <c r="M10306" s="62">
        <v>3.44</v>
      </c>
      <c r="N10306" s="62">
        <v>28.73</v>
      </c>
      <c r="O10306" s="62">
        <v>5544.24</v>
      </c>
      <c r="P10306" s="63"/>
      <c r="Q10306" s="63"/>
      <c r="R10306" s="63"/>
      <c r="S10306" s="63"/>
      <c r="T10306" s="63"/>
      <c r="U10306" s="63"/>
      <c r="V10306" s="63"/>
      <c r="W10306" s="63"/>
      <c r="X10306" s="63"/>
      <c r="Y10306" s="63"/>
      <c r="Z10306" s="62">
        <v>222</v>
      </c>
      <c r="AA10306" s="62">
        <v>3203</v>
      </c>
      <c r="AB10306" s="62">
        <v>16.68</v>
      </c>
      <c r="AC10306" s="62">
        <v>13.88</v>
      </c>
    </row>
    <row r="10307" spans="1:29" x14ac:dyDescent="0.25">
      <c r="A10307" s="61" t="s">
        <v>424</v>
      </c>
      <c r="B10307" s="61" t="s">
        <v>425</v>
      </c>
      <c r="C10307" s="62">
        <v>2013</v>
      </c>
      <c r="D10307" s="61" t="s">
        <v>75</v>
      </c>
      <c r="E10307" s="62">
        <v>8</v>
      </c>
      <c r="F10307" s="62">
        <v>9798</v>
      </c>
      <c r="G10307" s="62">
        <v>1368</v>
      </c>
      <c r="H10307" s="62">
        <v>14.25</v>
      </c>
      <c r="I10307" s="62">
        <v>1224.75</v>
      </c>
      <c r="J10307" s="62">
        <v>9112.14</v>
      </c>
      <c r="K10307" s="62">
        <v>0</v>
      </c>
      <c r="L10307" s="63"/>
      <c r="M10307" s="63"/>
      <c r="N10307" s="63"/>
      <c r="O10307" s="63"/>
      <c r="P10307" s="63"/>
      <c r="Q10307" s="63"/>
      <c r="R10307" s="63"/>
      <c r="S10307" s="63"/>
      <c r="T10307" s="63"/>
      <c r="U10307" s="63"/>
      <c r="V10307" s="63"/>
      <c r="W10307" s="63"/>
      <c r="X10307" s="63"/>
      <c r="Y10307" s="63"/>
      <c r="Z10307" s="62">
        <v>24400</v>
      </c>
      <c r="AA10307" s="62">
        <v>2013</v>
      </c>
      <c r="AB10307" s="62">
        <v>20.97</v>
      </c>
      <c r="AC10307" s="62">
        <v>3050</v>
      </c>
    </row>
    <row r="10308" spans="1:29" x14ac:dyDescent="0.25">
      <c r="A10308" s="61" t="s">
        <v>130</v>
      </c>
      <c r="B10308" s="61" t="s">
        <v>131</v>
      </c>
      <c r="C10308" s="62">
        <v>2018</v>
      </c>
      <c r="D10308" s="61" t="s">
        <v>226</v>
      </c>
      <c r="E10308" s="62">
        <v>50</v>
      </c>
      <c r="F10308" s="62">
        <v>409600</v>
      </c>
      <c r="G10308" s="62">
        <v>46017</v>
      </c>
      <c r="H10308" s="62">
        <v>76.7</v>
      </c>
      <c r="I10308" s="62">
        <v>8192</v>
      </c>
      <c r="J10308" s="62">
        <v>380928</v>
      </c>
      <c r="K10308" s="62">
        <v>0</v>
      </c>
      <c r="L10308" s="63"/>
      <c r="M10308" s="63"/>
      <c r="N10308" s="63"/>
      <c r="O10308" s="63"/>
      <c r="P10308" s="63"/>
      <c r="Q10308" s="63"/>
      <c r="R10308" s="63"/>
      <c r="S10308" s="63"/>
      <c r="T10308" s="63"/>
      <c r="U10308" s="63"/>
      <c r="V10308" s="63"/>
      <c r="W10308" s="63"/>
      <c r="X10308" s="63"/>
      <c r="Y10308" s="63"/>
      <c r="Z10308" s="62">
        <v>1800</v>
      </c>
      <c r="AA10308" s="62">
        <v>12246</v>
      </c>
      <c r="AB10308" s="62">
        <v>20.41</v>
      </c>
      <c r="AC10308" s="62">
        <v>36</v>
      </c>
    </row>
    <row r="10309" spans="1:29" ht="30" x14ac:dyDescent="0.25">
      <c r="A10309" s="61" t="s">
        <v>245</v>
      </c>
      <c r="B10309" s="61" t="s">
        <v>246</v>
      </c>
      <c r="C10309" s="62">
        <v>2015</v>
      </c>
      <c r="D10309" s="61" t="s">
        <v>94</v>
      </c>
      <c r="E10309" s="62">
        <v>4</v>
      </c>
      <c r="F10309" s="63"/>
      <c r="G10309" s="63"/>
      <c r="H10309" s="63"/>
      <c r="I10309" s="63"/>
      <c r="J10309" s="63"/>
      <c r="K10309" s="62">
        <v>0</v>
      </c>
      <c r="L10309" s="63"/>
      <c r="M10309" s="63"/>
      <c r="N10309" s="63"/>
      <c r="O10309" s="63"/>
      <c r="P10309" s="63"/>
      <c r="Q10309" s="63"/>
      <c r="R10309" s="63"/>
      <c r="S10309" s="63"/>
      <c r="T10309" s="63"/>
      <c r="U10309" s="63"/>
      <c r="V10309" s="63"/>
      <c r="W10309" s="63"/>
      <c r="X10309" s="63"/>
      <c r="Y10309" s="63"/>
      <c r="Z10309" s="62">
        <v>33900</v>
      </c>
      <c r="AA10309" s="62">
        <v>3858</v>
      </c>
      <c r="AB10309" s="62">
        <v>80.38</v>
      </c>
      <c r="AC10309" s="62">
        <v>8475</v>
      </c>
    </row>
    <row r="10310" spans="1:29" ht="30" x14ac:dyDescent="0.25">
      <c r="A10310" s="61" t="s">
        <v>117</v>
      </c>
      <c r="B10310" s="61" t="s">
        <v>118</v>
      </c>
      <c r="C10310" s="62">
        <v>2011</v>
      </c>
      <c r="D10310" s="61" t="s">
        <v>99</v>
      </c>
      <c r="E10310" s="62">
        <v>39</v>
      </c>
      <c r="F10310" s="63"/>
      <c r="G10310" s="63"/>
      <c r="H10310" s="63"/>
      <c r="I10310" s="63"/>
      <c r="J10310" s="63"/>
      <c r="K10310" s="62">
        <v>0</v>
      </c>
      <c r="L10310" s="63"/>
      <c r="M10310" s="63"/>
      <c r="N10310" s="63"/>
      <c r="O10310" s="63"/>
      <c r="P10310" s="63"/>
      <c r="Q10310" s="63"/>
      <c r="R10310" s="63"/>
      <c r="S10310" s="63"/>
      <c r="T10310" s="63"/>
      <c r="U10310" s="63"/>
      <c r="V10310" s="63"/>
      <c r="W10310" s="63"/>
      <c r="X10310" s="63"/>
      <c r="Y10310" s="63"/>
      <c r="Z10310" s="62">
        <v>0</v>
      </c>
      <c r="AA10310" s="63"/>
      <c r="AB10310" s="63"/>
      <c r="AC10310" s="62">
        <v>0</v>
      </c>
    </row>
    <row r="10311" spans="1:29" ht="30" x14ac:dyDescent="0.25">
      <c r="A10311" s="61" t="s">
        <v>302</v>
      </c>
      <c r="B10311" s="61" t="s">
        <v>303</v>
      </c>
      <c r="C10311" s="62">
        <v>2009</v>
      </c>
      <c r="D10311" s="61" t="s">
        <v>78</v>
      </c>
      <c r="E10311" s="62">
        <v>40</v>
      </c>
      <c r="F10311" s="62">
        <v>125937</v>
      </c>
      <c r="G10311" s="62">
        <v>18238</v>
      </c>
      <c r="H10311" s="62">
        <v>38</v>
      </c>
      <c r="I10311" s="62">
        <v>3148.43</v>
      </c>
      <c r="J10311" s="62">
        <v>117121.41</v>
      </c>
      <c r="K10311" s="62">
        <v>12284.19</v>
      </c>
      <c r="L10311" s="62">
        <v>32925</v>
      </c>
      <c r="M10311" s="62">
        <v>68.59</v>
      </c>
      <c r="N10311" s="62">
        <v>307.10000000000002</v>
      </c>
      <c r="O10311" s="62">
        <v>148138.73000000001</v>
      </c>
      <c r="P10311" s="63"/>
      <c r="Q10311" s="63"/>
      <c r="R10311" s="63"/>
      <c r="S10311" s="63"/>
      <c r="T10311" s="63"/>
      <c r="U10311" s="63"/>
      <c r="V10311" s="63"/>
      <c r="W10311" s="63"/>
      <c r="X10311" s="63"/>
      <c r="Y10311" s="63"/>
      <c r="Z10311" s="62">
        <v>281345</v>
      </c>
      <c r="AA10311" s="62">
        <v>9462</v>
      </c>
      <c r="AB10311" s="62">
        <v>19.71</v>
      </c>
      <c r="AC10311" s="62">
        <v>7033.63</v>
      </c>
    </row>
    <row r="10312" spans="1:29" ht="30" x14ac:dyDescent="0.25">
      <c r="A10312" s="61" t="s">
        <v>361</v>
      </c>
      <c r="B10312" s="61" t="s">
        <v>362</v>
      </c>
      <c r="C10312" s="62">
        <v>2011</v>
      </c>
      <c r="D10312" s="61" t="s">
        <v>99</v>
      </c>
      <c r="E10312" s="62">
        <v>64</v>
      </c>
      <c r="F10312" s="62">
        <v>650720</v>
      </c>
      <c r="G10312" s="62">
        <v>93455</v>
      </c>
      <c r="H10312" s="62">
        <v>121.69</v>
      </c>
      <c r="I10312" s="62">
        <v>10167.5</v>
      </c>
      <c r="J10312" s="62">
        <v>605169.6</v>
      </c>
      <c r="K10312" s="62">
        <v>0</v>
      </c>
      <c r="L10312" s="63"/>
      <c r="M10312" s="63"/>
      <c r="N10312" s="63"/>
      <c r="O10312" s="63"/>
      <c r="P10312" s="63"/>
      <c r="Q10312" s="63"/>
      <c r="R10312" s="63"/>
      <c r="S10312" s="63"/>
      <c r="T10312" s="63"/>
      <c r="U10312" s="63"/>
      <c r="V10312" s="63"/>
      <c r="W10312" s="63"/>
      <c r="X10312" s="63"/>
      <c r="Y10312" s="63"/>
      <c r="Z10312" s="62">
        <v>206.4</v>
      </c>
      <c r="AA10312" s="62">
        <v>20398</v>
      </c>
      <c r="AB10312" s="62">
        <v>26.56</v>
      </c>
      <c r="AC10312" s="62">
        <v>3.23</v>
      </c>
    </row>
    <row r="10313" spans="1:29" ht="30" x14ac:dyDescent="0.25">
      <c r="A10313" s="61" t="s">
        <v>87</v>
      </c>
      <c r="B10313" s="61" t="s">
        <v>88</v>
      </c>
      <c r="C10313" s="62">
        <v>2010</v>
      </c>
      <c r="D10313" s="61" t="s">
        <v>75</v>
      </c>
      <c r="E10313" s="62">
        <v>10</v>
      </c>
      <c r="F10313" s="63"/>
      <c r="G10313" s="63"/>
      <c r="H10313" s="63"/>
      <c r="I10313" s="63"/>
      <c r="J10313" s="63"/>
      <c r="K10313" s="62">
        <v>9257.0300000000007</v>
      </c>
      <c r="L10313" s="62">
        <v>6309</v>
      </c>
      <c r="M10313" s="62">
        <v>52.58</v>
      </c>
      <c r="N10313" s="62">
        <v>925.7</v>
      </c>
      <c r="O10313" s="62">
        <v>111633.33</v>
      </c>
      <c r="P10313" s="63"/>
      <c r="Q10313" s="63"/>
      <c r="R10313" s="63"/>
      <c r="S10313" s="63"/>
      <c r="T10313" s="63"/>
      <c r="U10313" s="63"/>
      <c r="V10313" s="63"/>
      <c r="W10313" s="63"/>
      <c r="X10313" s="63"/>
      <c r="Y10313" s="63"/>
      <c r="Z10313" s="62">
        <v>86797</v>
      </c>
      <c r="AA10313" s="62">
        <v>10538</v>
      </c>
      <c r="AB10313" s="62">
        <v>87.82</v>
      </c>
      <c r="AC10313" s="62">
        <v>8679.7000000000007</v>
      </c>
    </row>
    <row r="10314" spans="1:29" ht="30" x14ac:dyDescent="0.25">
      <c r="A10314" s="61" t="s">
        <v>171</v>
      </c>
      <c r="B10314" s="61" t="s">
        <v>172</v>
      </c>
      <c r="C10314" s="62">
        <v>2018</v>
      </c>
      <c r="D10314" s="61" t="s">
        <v>150</v>
      </c>
      <c r="E10314" s="62">
        <v>7</v>
      </c>
      <c r="F10314" s="62">
        <v>10719</v>
      </c>
      <c r="G10314" s="62">
        <v>2186</v>
      </c>
      <c r="H10314" s="62">
        <v>26.02</v>
      </c>
      <c r="I10314" s="62">
        <v>1531.29</v>
      </c>
      <c r="J10314" s="62">
        <v>9968.67</v>
      </c>
      <c r="K10314" s="62">
        <v>2259.94</v>
      </c>
      <c r="L10314" s="62">
        <v>3030</v>
      </c>
      <c r="M10314" s="62">
        <v>36.07</v>
      </c>
      <c r="N10314" s="62">
        <v>322.85000000000002</v>
      </c>
      <c r="O10314" s="62">
        <v>27253.32</v>
      </c>
      <c r="P10314" s="63"/>
      <c r="Q10314" s="63"/>
      <c r="R10314" s="63"/>
      <c r="S10314" s="63"/>
      <c r="T10314" s="63"/>
      <c r="U10314" s="63"/>
      <c r="V10314" s="63"/>
      <c r="W10314" s="63"/>
      <c r="X10314" s="63"/>
      <c r="Y10314" s="63"/>
      <c r="Z10314" s="62">
        <v>370</v>
      </c>
      <c r="AA10314" s="62">
        <v>8604</v>
      </c>
      <c r="AB10314" s="62">
        <v>102.43</v>
      </c>
      <c r="AC10314" s="62">
        <v>52.86</v>
      </c>
    </row>
    <row r="10315" spans="1:29" x14ac:dyDescent="0.25">
      <c r="A10315" s="61" t="s">
        <v>315</v>
      </c>
      <c r="B10315" s="61" t="s">
        <v>316</v>
      </c>
      <c r="C10315" s="62">
        <v>2006</v>
      </c>
      <c r="D10315" s="61" t="s">
        <v>75</v>
      </c>
      <c r="E10315" s="62">
        <v>12</v>
      </c>
      <c r="F10315" s="62">
        <v>1380</v>
      </c>
      <c r="G10315" s="62">
        <v>172</v>
      </c>
      <c r="H10315" s="62">
        <v>1.19</v>
      </c>
      <c r="I10315" s="62">
        <v>115</v>
      </c>
      <c r="J10315" s="62">
        <v>1283.4000000000001</v>
      </c>
      <c r="K10315" s="62">
        <v>42.68</v>
      </c>
      <c r="L10315" s="62">
        <v>91</v>
      </c>
      <c r="M10315" s="62">
        <v>0.63</v>
      </c>
      <c r="N10315" s="62">
        <v>3.56</v>
      </c>
      <c r="O10315" s="62">
        <v>514.65</v>
      </c>
      <c r="P10315" s="63"/>
      <c r="Q10315" s="63"/>
      <c r="R10315" s="63"/>
      <c r="S10315" s="63"/>
      <c r="T10315" s="63"/>
      <c r="U10315" s="63"/>
      <c r="V10315" s="63"/>
      <c r="W10315" s="63"/>
      <c r="X10315" s="63"/>
      <c r="Y10315" s="63"/>
      <c r="Z10315" s="62">
        <v>1358.06</v>
      </c>
      <c r="AA10315" s="62">
        <v>5287</v>
      </c>
      <c r="AB10315" s="62">
        <v>36.72</v>
      </c>
      <c r="AC10315" s="62">
        <v>113.17</v>
      </c>
    </row>
    <row r="10316" spans="1:29" x14ac:dyDescent="0.25">
      <c r="A10316" s="61" t="s">
        <v>204</v>
      </c>
      <c r="B10316" s="61" t="s">
        <v>205</v>
      </c>
      <c r="C10316" s="62">
        <v>2014</v>
      </c>
      <c r="D10316" s="61" t="s">
        <v>75</v>
      </c>
      <c r="E10316" s="62">
        <v>8</v>
      </c>
      <c r="F10316" s="62">
        <v>26276</v>
      </c>
      <c r="G10316" s="62">
        <v>5571</v>
      </c>
      <c r="H10316" s="62">
        <v>58.03</v>
      </c>
      <c r="I10316" s="62">
        <v>3284.5</v>
      </c>
      <c r="J10316" s="62">
        <v>24436.68</v>
      </c>
      <c r="K10316" s="62">
        <v>0</v>
      </c>
      <c r="L10316" s="63"/>
      <c r="M10316" s="63"/>
      <c r="N10316" s="63"/>
      <c r="O10316" s="63"/>
      <c r="P10316" s="63"/>
      <c r="Q10316" s="63"/>
      <c r="R10316" s="63"/>
      <c r="S10316" s="63"/>
      <c r="T10316" s="63"/>
      <c r="U10316" s="63"/>
      <c r="V10316" s="63"/>
      <c r="W10316" s="63"/>
      <c r="X10316" s="63"/>
      <c r="Y10316" s="63"/>
      <c r="Z10316" s="62">
        <v>63710</v>
      </c>
      <c r="AA10316" s="62">
        <v>5068</v>
      </c>
      <c r="AB10316" s="62">
        <v>52.79</v>
      </c>
      <c r="AC10316" s="62">
        <v>7963.75</v>
      </c>
    </row>
    <row r="10317" spans="1:29" x14ac:dyDescent="0.25">
      <c r="A10317" s="61" t="s">
        <v>235</v>
      </c>
      <c r="B10317" s="61" t="s">
        <v>236</v>
      </c>
      <c r="C10317" s="62">
        <v>2007</v>
      </c>
      <c r="D10317" s="61" t="s">
        <v>72</v>
      </c>
      <c r="E10317" s="62">
        <v>80</v>
      </c>
      <c r="F10317" s="62">
        <v>391850</v>
      </c>
      <c r="G10317" s="62">
        <v>53773</v>
      </c>
      <c r="H10317" s="62">
        <v>56.01</v>
      </c>
      <c r="I10317" s="62">
        <v>4898.13</v>
      </c>
      <c r="J10317" s="62">
        <v>364420.5</v>
      </c>
      <c r="K10317" s="62">
        <v>61758.49</v>
      </c>
      <c r="L10317" s="62">
        <v>89000</v>
      </c>
      <c r="M10317" s="62">
        <v>92.71</v>
      </c>
      <c r="N10317" s="62">
        <v>771.98</v>
      </c>
      <c r="O10317" s="62">
        <v>744764.12</v>
      </c>
      <c r="P10317" s="63"/>
      <c r="Q10317" s="63"/>
      <c r="R10317" s="63"/>
      <c r="S10317" s="63"/>
      <c r="T10317" s="63"/>
      <c r="U10317" s="63"/>
      <c r="V10317" s="63"/>
      <c r="W10317" s="63"/>
      <c r="X10317" s="63"/>
      <c r="Y10317" s="63"/>
      <c r="Z10317" s="62">
        <v>269100</v>
      </c>
      <c r="AA10317" s="62">
        <v>5620</v>
      </c>
      <c r="AB10317" s="62">
        <v>5.85</v>
      </c>
      <c r="AC10317" s="62">
        <v>3363.75</v>
      </c>
    </row>
    <row r="10318" spans="1:29" x14ac:dyDescent="0.25">
      <c r="A10318" s="61" t="s">
        <v>157</v>
      </c>
      <c r="B10318" s="61" t="s">
        <v>158</v>
      </c>
      <c r="C10318" s="62">
        <v>2012</v>
      </c>
      <c r="D10318" s="61" t="s">
        <v>75</v>
      </c>
      <c r="E10318" s="62">
        <v>12</v>
      </c>
      <c r="F10318" s="62">
        <v>644</v>
      </c>
      <c r="G10318" s="62">
        <v>136</v>
      </c>
      <c r="H10318" s="62">
        <v>0.94</v>
      </c>
      <c r="I10318" s="62">
        <v>53.67</v>
      </c>
      <c r="J10318" s="62">
        <v>598.91999999999996</v>
      </c>
      <c r="K10318" s="62">
        <v>211.45</v>
      </c>
      <c r="L10318" s="62">
        <v>396</v>
      </c>
      <c r="M10318" s="62">
        <v>2.75</v>
      </c>
      <c r="N10318" s="62">
        <v>17.62</v>
      </c>
      <c r="O10318" s="62">
        <v>2549.88</v>
      </c>
      <c r="P10318" s="63"/>
      <c r="Q10318" s="63"/>
      <c r="R10318" s="63"/>
      <c r="S10318" s="63"/>
      <c r="T10318" s="63"/>
      <c r="U10318" s="63"/>
      <c r="V10318" s="63"/>
      <c r="W10318" s="63"/>
      <c r="X10318" s="63"/>
      <c r="Y10318" s="63"/>
      <c r="Z10318" s="62">
        <v>1015.04</v>
      </c>
      <c r="AA10318" s="62">
        <v>4145</v>
      </c>
      <c r="AB10318" s="62">
        <v>28.78</v>
      </c>
      <c r="AC10318" s="62">
        <v>84.59</v>
      </c>
    </row>
    <row r="10319" spans="1:29" x14ac:dyDescent="0.25">
      <c r="A10319" s="61" t="s">
        <v>371</v>
      </c>
      <c r="B10319" s="61" t="s">
        <v>372</v>
      </c>
      <c r="C10319" s="62">
        <v>2009</v>
      </c>
      <c r="D10319" s="61" t="s">
        <v>99</v>
      </c>
      <c r="E10319" s="62">
        <v>31</v>
      </c>
      <c r="F10319" s="62">
        <v>134168</v>
      </c>
      <c r="G10319" s="62">
        <v>23658</v>
      </c>
      <c r="H10319" s="62">
        <v>63.6</v>
      </c>
      <c r="I10319" s="62">
        <v>4328</v>
      </c>
      <c r="J10319" s="62">
        <v>124776.24</v>
      </c>
      <c r="K10319" s="62">
        <v>8041.71</v>
      </c>
      <c r="L10319" s="62">
        <v>14609</v>
      </c>
      <c r="M10319" s="62">
        <v>39.270000000000003</v>
      </c>
      <c r="N10319" s="62">
        <v>259.41000000000003</v>
      </c>
      <c r="O10319" s="62">
        <v>96977.36</v>
      </c>
      <c r="P10319" s="63"/>
      <c r="Q10319" s="63"/>
      <c r="R10319" s="63"/>
      <c r="S10319" s="63"/>
      <c r="T10319" s="63"/>
      <c r="U10319" s="63"/>
      <c r="V10319" s="63"/>
      <c r="W10319" s="63"/>
      <c r="X10319" s="63"/>
      <c r="Y10319" s="63"/>
      <c r="Z10319" s="62">
        <v>0</v>
      </c>
      <c r="AA10319" s="63"/>
      <c r="AB10319" s="63"/>
      <c r="AC10319" s="62">
        <v>0</v>
      </c>
    </row>
    <row r="10320" spans="1:29" ht="30" x14ac:dyDescent="0.25">
      <c r="A10320" s="61" t="s">
        <v>153</v>
      </c>
      <c r="B10320" s="61" t="s">
        <v>154</v>
      </c>
      <c r="C10320" s="62">
        <v>2015</v>
      </c>
      <c r="D10320" s="61" t="s">
        <v>94</v>
      </c>
      <c r="E10320" s="62">
        <v>16</v>
      </c>
      <c r="F10320" s="62">
        <v>2139</v>
      </c>
      <c r="G10320" s="62">
        <v>490</v>
      </c>
      <c r="H10320" s="62">
        <v>2.5499999999999998</v>
      </c>
      <c r="I10320" s="62">
        <v>133.69</v>
      </c>
      <c r="J10320" s="62">
        <v>1989.27</v>
      </c>
      <c r="K10320" s="62">
        <v>868.09</v>
      </c>
      <c r="L10320" s="62">
        <v>1096</v>
      </c>
      <c r="M10320" s="62">
        <v>5.71</v>
      </c>
      <c r="N10320" s="62">
        <v>54.26</v>
      </c>
      <c r="O10320" s="62">
        <v>10468.549999999999</v>
      </c>
      <c r="P10320" s="63"/>
      <c r="Q10320" s="63"/>
      <c r="R10320" s="63"/>
      <c r="S10320" s="63"/>
      <c r="T10320" s="63"/>
      <c r="U10320" s="63"/>
      <c r="V10320" s="63"/>
      <c r="W10320" s="63"/>
      <c r="X10320" s="63"/>
      <c r="Y10320" s="63"/>
      <c r="Z10320" s="62">
        <v>1856</v>
      </c>
      <c r="AA10320" s="62">
        <v>19211</v>
      </c>
      <c r="AB10320" s="62">
        <v>100.06</v>
      </c>
      <c r="AC10320" s="62">
        <v>116</v>
      </c>
    </row>
    <row r="10321" spans="1:29" ht="30" x14ac:dyDescent="0.25">
      <c r="A10321" s="61" t="s">
        <v>138</v>
      </c>
      <c r="B10321" s="61" t="s">
        <v>139</v>
      </c>
      <c r="C10321" s="62">
        <v>2018</v>
      </c>
      <c r="D10321" s="61" t="s">
        <v>72</v>
      </c>
      <c r="E10321" s="62">
        <v>55</v>
      </c>
      <c r="F10321" s="62">
        <v>126360</v>
      </c>
      <c r="G10321" s="62">
        <v>23303</v>
      </c>
      <c r="H10321" s="62">
        <v>35.31</v>
      </c>
      <c r="I10321" s="62">
        <v>2297.4499999999998</v>
      </c>
      <c r="J10321" s="62">
        <v>117514.8</v>
      </c>
      <c r="K10321" s="62">
        <v>5701.26</v>
      </c>
      <c r="L10321" s="62">
        <v>5780</v>
      </c>
      <c r="M10321" s="62">
        <v>8.76</v>
      </c>
      <c r="N10321" s="62">
        <v>103.66</v>
      </c>
      <c r="O10321" s="62">
        <v>68753.22</v>
      </c>
      <c r="P10321" s="63"/>
      <c r="Q10321" s="63"/>
      <c r="R10321" s="63"/>
      <c r="S10321" s="63"/>
      <c r="T10321" s="63"/>
      <c r="U10321" s="63"/>
      <c r="V10321" s="63"/>
      <c r="W10321" s="63"/>
      <c r="X10321" s="63"/>
      <c r="Y10321" s="63"/>
      <c r="Z10321" s="62">
        <v>49540</v>
      </c>
      <c r="AA10321" s="62">
        <v>6028</v>
      </c>
      <c r="AB10321" s="62">
        <v>9.1300000000000008</v>
      </c>
      <c r="AC10321" s="62">
        <v>900.73</v>
      </c>
    </row>
    <row r="10322" spans="1:29" x14ac:dyDescent="0.25">
      <c r="A10322" s="61" t="s">
        <v>558</v>
      </c>
      <c r="B10322" s="61" t="s">
        <v>559</v>
      </c>
      <c r="C10322" s="62">
        <v>2016</v>
      </c>
      <c r="D10322" s="61" t="s">
        <v>75</v>
      </c>
      <c r="E10322" s="62">
        <v>6</v>
      </c>
      <c r="F10322" s="62">
        <v>4597</v>
      </c>
      <c r="G10322" s="62">
        <v>1078</v>
      </c>
      <c r="H10322" s="62">
        <v>14.97</v>
      </c>
      <c r="I10322" s="62">
        <v>766.17</v>
      </c>
      <c r="J10322" s="62">
        <v>4275.21</v>
      </c>
      <c r="K10322" s="62">
        <v>0</v>
      </c>
      <c r="L10322" s="63"/>
      <c r="M10322" s="63"/>
      <c r="N10322" s="63"/>
      <c r="O10322" s="63"/>
      <c r="P10322" s="63"/>
      <c r="Q10322" s="63"/>
      <c r="R10322" s="63"/>
      <c r="S10322" s="63"/>
      <c r="T10322" s="63"/>
      <c r="U10322" s="63"/>
      <c r="V10322" s="63"/>
      <c r="W10322" s="63"/>
      <c r="X10322" s="63"/>
      <c r="Y10322" s="63"/>
      <c r="Z10322" s="62">
        <v>0</v>
      </c>
      <c r="AA10322" s="63"/>
      <c r="AB10322" s="63"/>
      <c r="AC10322" s="62">
        <v>0</v>
      </c>
    </row>
    <row r="10323" spans="1:29" x14ac:dyDescent="0.25">
      <c r="A10323" s="61" t="s">
        <v>395</v>
      </c>
      <c r="B10323" s="61" t="s">
        <v>396</v>
      </c>
      <c r="C10323" s="62">
        <v>2016</v>
      </c>
      <c r="D10323" s="61" t="s">
        <v>78</v>
      </c>
      <c r="E10323" s="62">
        <v>30</v>
      </c>
      <c r="F10323" s="62">
        <v>267241</v>
      </c>
      <c r="G10323" s="62">
        <v>45278</v>
      </c>
      <c r="H10323" s="62">
        <v>125.77</v>
      </c>
      <c r="I10323" s="62">
        <v>8908.0300000000007</v>
      </c>
      <c r="J10323" s="62">
        <v>248534.13</v>
      </c>
      <c r="K10323" s="62">
        <v>0</v>
      </c>
      <c r="L10323" s="63"/>
      <c r="M10323" s="63"/>
      <c r="N10323" s="63"/>
      <c r="O10323" s="63"/>
      <c r="P10323" s="63"/>
      <c r="Q10323" s="63"/>
      <c r="R10323" s="63"/>
      <c r="S10323" s="63"/>
      <c r="T10323" s="63"/>
      <c r="U10323" s="63"/>
      <c r="V10323" s="63"/>
      <c r="W10323" s="63"/>
      <c r="X10323" s="63"/>
      <c r="Y10323" s="63"/>
      <c r="Z10323" s="62">
        <v>0</v>
      </c>
      <c r="AA10323" s="63"/>
      <c r="AB10323" s="63"/>
      <c r="AC10323" s="62">
        <v>0</v>
      </c>
    </row>
    <row r="10324" spans="1:29" ht="30" x14ac:dyDescent="0.25">
      <c r="A10324" s="61" t="s">
        <v>237</v>
      </c>
      <c r="B10324" s="61" t="s">
        <v>238</v>
      </c>
      <c r="C10324" s="62">
        <v>2005</v>
      </c>
      <c r="D10324" s="61" t="s">
        <v>313</v>
      </c>
      <c r="E10324" s="62">
        <v>45</v>
      </c>
      <c r="F10324" s="62">
        <v>210278</v>
      </c>
      <c r="G10324" s="62">
        <v>466924</v>
      </c>
      <c r="H10324" s="62">
        <v>864.67</v>
      </c>
      <c r="I10324" s="62">
        <v>4672.84</v>
      </c>
      <c r="J10324" s="62">
        <v>195558.54</v>
      </c>
      <c r="K10324" s="62">
        <v>10220.17</v>
      </c>
      <c r="L10324" s="62">
        <v>381161</v>
      </c>
      <c r="M10324" s="62">
        <v>705.85</v>
      </c>
      <c r="N10324" s="62">
        <v>227.11</v>
      </c>
      <c r="O10324" s="62">
        <v>123248.15</v>
      </c>
      <c r="P10324" s="63"/>
      <c r="Q10324" s="63"/>
      <c r="R10324" s="63"/>
      <c r="S10324" s="63"/>
      <c r="T10324" s="63"/>
      <c r="U10324" s="63"/>
      <c r="V10324" s="63"/>
      <c r="W10324" s="63"/>
      <c r="X10324" s="63"/>
      <c r="Y10324" s="63"/>
      <c r="Z10324" s="62">
        <v>0</v>
      </c>
      <c r="AA10324" s="62">
        <v>0</v>
      </c>
      <c r="AB10324" s="62">
        <v>0</v>
      </c>
      <c r="AC10324" s="62">
        <v>0</v>
      </c>
    </row>
    <row r="10325" spans="1:29" ht="30" x14ac:dyDescent="0.25">
      <c r="A10325" s="61" t="s">
        <v>194</v>
      </c>
      <c r="B10325" s="61" t="s">
        <v>195</v>
      </c>
      <c r="C10325" s="62">
        <v>2004</v>
      </c>
      <c r="D10325" s="61" t="s">
        <v>86</v>
      </c>
      <c r="E10325" s="62">
        <v>189</v>
      </c>
      <c r="F10325" s="62">
        <v>221528</v>
      </c>
      <c r="G10325" s="62">
        <v>31217</v>
      </c>
      <c r="H10325" s="62">
        <v>13.76</v>
      </c>
      <c r="I10325" s="62">
        <v>1172.1099999999999</v>
      </c>
      <c r="J10325" s="62">
        <v>206021.04</v>
      </c>
      <c r="K10325" s="62">
        <v>110939.86</v>
      </c>
      <c r="L10325" s="62">
        <v>125115</v>
      </c>
      <c r="M10325" s="62">
        <v>55.17</v>
      </c>
      <c r="N10325" s="62">
        <v>586.98</v>
      </c>
      <c r="O10325" s="62">
        <v>1337857.1000000001</v>
      </c>
      <c r="P10325" s="63"/>
      <c r="Q10325" s="63"/>
      <c r="R10325" s="63"/>
      <c r="S10325" s="63"/>
      <c r="T10325" s="63"/>
      <c r="U10325" s="63"/>
      <c r="V10325" s="63"/>
      <c r="W10325" s="63"/>
      <c r="X10325" s="63"/>
      <c r="Y10325" s="63"/>
      <c r="Z10325" s="62">
        <v>324.06</v>
      </c>
      <c r="AA10325" s="62">
        <v>2924880</v>
      </c>
      <c r="AB10325" s="62">
        <v>1289.6300000000001</v>
      </c>
      <c r="AC10325" s="62">
        <v>1.71</v>
      </c>
    </row>
    <row r="10326" spans="1:29" ht="45" x14ac:dyDescent="0.25">
      <c r="A10326" s="61" t="s">
        <v>344</v>
      </c>
      <c r="B10326" s="61" t="s">
        <v>345</v>
      </c>
      <c r="C10326" s="62">
        <v>2013</v>
      </c>
      <c r="D10326" s="61" t="s">
        <v>78</v>
      </c>
      <c r="E10326" s="62">
        <v>40</v>
      </c>
      <c r="F10326" s="62">
        <v>198409</v>
      </c>
      <c r="G10326" s="62">
        <v>23270</v>
      </c>
      <c r="H10326" s="62">
        <v>48.48</v>
      </c>
      <c r="I10326" s="62">
        <v>4960.2299999999996</v>
      </c>
      <c r="J10326" s="62">
        <v>184520.37</v>
      </c>
      <c r="K10326" s="62">
        <v>16763.34</v>
      </c>
      <c r="L10326" s="62">
        <v>23946</v>
      </c>
      <c r="M10326" s="62">
        <v>49.89</v>
      </c>
      <c r="N10326" s="62">
        <v>419.08</v>
      </c>
      <c r="O10326" s="62">
        <v>202154.1</v>
      </c>
      <c r="P10326" s="63"/>
      <c r="Q10326" s="63"/>
      <c r="R10326" s="63"/>
      <c r="S10326" s="63"/>
      <c r="T10326" s="63"/>
      <c r="U10326" s="63"/>
      <c r="V10326" s="63"/>
      <c r="W10326" s="63"/>
      <c r="X10326" s="63"/>
      <c r="Y10326" s="63"/>
      <c r="Z10326" s="62">
        <v>941</v>
      </c>
      <c r="AA10326" s="62">
        <v>4328</v>
      </c>
      <c r="AB10326" s="62">
        <v>9.02</v>
      </c>
      <c r="AC10326" s="62">
        <v>23.53</v>
      </c>
    </row>
    <row r="10327" spans="1:29" ht="30" x14ac:dyDescent="0.25">
      <c r="A10327" s="61" t="s">
        <v>188</v>
      </c>
      <c r="B10327" s="61" t="s">
        <v>189</v>
      </c>
      <c r="C10327" s="62">
        <v>2006</v>
      </c>
      <c r="D10327" s="61" t="s">
        <v>89</v>
      </c>
      <c r="E10327" s="62">
        <v>112</v>
      </c>
      <c r="F10327" s="62">
        <v>243954</v>
      </c>
      <c r="G10327" s="62">
        <v>36613</v>
      </c>
      <c r="H10327" s="62">
        <v>27.24</v>
      </c>
      <c r="I10327" s="62">
        <v>2178.16</v>
      </c>
      <c r="J10327" s="62">
        <v>226877.22</v>
      </c>
      <c r="K10327" s="62">
        <v>56462.66</v>
      </c>
      <c r="L10327" s="62">
        <v>91704</v>
      </c>
      <c r="M10327" s="62">
        <v>68.23</v>
      </c>
      <c r="N10327" s="63"/>
      <c r="O10327" s="63"/>
      <c r="P10327" s="63"/>
      <c r="Q10327" s="63"/>
      <c r="R10327" s="63"/>
      <c r="S10327" s="63"/>
      <c r="T10327" s="63"/>
      <c r="U10327" s="63"/>
      <c r="V10327" s="63"/>
      <c r="W10327" s="63"/>
      <c r="X10327" s="63"/>
      <c r="Y10327" s="63"/>
      <c r="Z10327" s="62">
        <v>5019</v>
      </c>
      <c r="AA10327" s="62">
        <v>22012</v>
      </c>
      <c r="AB10327" s="62">
        <v>16.38</v>
      </c>
      <c r="AC10327" s="62">
        <v>44.81</v>
      </c>
    </row>
    <row r="10328" spans="1:29" ht="30" x14ac:dyDescent="0.25">
      <c r="A10328" s="61" t="s">
        <v>224</v>
      </c>
      <c r="B10328" s="61" t="s">
        <v>225</v>
      </c>
      <c r="C10328" s="62">
        <v>2013</v>
      </c>
      <c r="D10328" s="61" t="s">
        <v>175</v>
      </c>
      <c r="E10328" s="62">
        <v>8</v>
      </c>
      <c r="F10328" s="63"/>
      <c r="G10328" s="63"/>
      <c r="H10328" s="63"/>
      <c r="I10328" s="63"/>
      <c r="J10328" s="63"/>
      <c r="K10328" s="62">
        <v>0</v>
      </c>
      <c r="L10328" s="63"/>
      <c r="M10328" s="63"/>
      <c r="N10328" s="63"/>
      <c r="O10328" s="63"/>
      <c r="P10328" s="63"/>
      <c r="Q10328" s="63"/>
      <c r="R10328" s="63"/>
      <c r="S10328" s="63"/>
      <c r="T10328" s="63"/>
      <c r="U10328" s="63"/>
      <c r="V10328" s="63"/>
      <c r="W10328" s="63"/>
      <c r="X10328" s="63"/>
      <c r="Y10328" s="63"/>
      <c r="Z10328" s="62">
        <v>0</v>
      </c>
      <c r="AA10328" s="63"/>
      <c r="AB10328" s="63"/>
      <c r="AC10328" s="62">
        <v>0</v>
      </c>
    </row>
    <row r="10329" spans="1:29" ht="30" x14ac:dyDescent="0.25">
      <c r="A10329" s="61" t="s">
        <v>73</v>
      </c>
      <c r="B10329" s="61" t="s">
        <v>74</v>
      </c>
      <c r="C10329" s="62">
        <v>2005</v>
      </c>
      <c r="D10329" s="61" t="s">
        <v>75</v>
      </c>
      <c r="E10329" s="62">
        <v>6</v>
      </c>
      <c r="F10329" s="62">
        <v>0</v>
      </c>
      <c r="G10329" s="62">
        <v>0</v>
      </c>
      <c r="H10329" s="62">
        <v>0</v>
      </c>
      <c r="I10329" s="62">
        <v>0</v>
      </c>
      <c r="J10329" s="62">
        <v>0</v>
      </c>
      <c r="K10329" s="62">
        <v>0</v>
      </c>
      <c r="L10329" s="63"/>
      <c r="M10329" s="63"/>
      <c r="N10329" s="63"/>
      <c r="O10329" s="63"/>
      <c r="P10329" s="63"/>
      <c r="Q10329" s="63"/>
      <c r="R10329" s="63"/>
      <c r="S10329" s="63"/>
      <c r="T10329" s="63"/>
      <c r="U10329" s="63"/>
      <c r="V10329" s="63"/>
      <c r="W10329" s="63"/>
      <c r="X10329" s="63"/>
      <c r="Y10329" s="63"/>
      <c r="Z10329" s="62">
        <v>33.06</v>
      </c>
      <c r="AA10329" s="62">
        <v>1381</v>
      </c>
      <c r="AB10329" s="62">
        <v>19.18</v>
      </c>
      <c r="AC10329" s="62">
        <v>5.51</v>
      </c>
    </row>
    <row r="10330" spans="1:29" x14ac:dyDescent="0.25">
      <c r="A10330" s="61" t="s">
        <v>198</v>
      </c>
      <c r="B10330" s="61" t="s">
        <v>199</v>
      </c>
      <c r="C10330" s="62">
        <v>2006</v>
      </c>
      <c r="D10330" s="61" t="s">
        <v>99</v>
      </c>
      <c r="E10330" s="62">
        <v>40</v>
      </c>
      <c r="F10330" s="62">
        <v>356580</v>
      </c>
      <c r="G10330" s="62">
        <v>51725</v>
      </c>
      <c r="H10330" s="62">
        <v>107.76</v>
      </c>
      <c r="I10330" s="62">
        <v>8914.5</v>
      </c>
      <c r="J10330" s="62">
        <v>331619.40000000002</v>
      </c>
      <c r="K10330" s="62">
        <v>0</v>
      </c>
      <c r="L10330" s="63"/>
      <c r="M10330" s="63"/>
      <c r="N10330" s="63"/>
      <c r="O10330" s="63"/>
      <c r="P10330" s="63"/>
      <c r="Q10330" s="63"/>
      <c r="R10330" s="63"/>
      <c r="S10330" s="63"/>
      <c r="T10330" s="63"/>
      <c r="U10330" s="63"/>
      <c r="V10330" s="63"/>
      <c r="W10330" s="63"/>
      <c r="X10330" s="63"/>
      <c r="Y10330" s="63"/>
      <c r="Z10330" s="62">
        <v>73200</v>
      </c>
      <c r="AA10330" s="62">
        <v>6864</v>
      </c>
      <c r="AB10330" s="62">
        <v>14.3</v>
      </c>
      <c r="AC10330" s="62">
        <v>1830</v>
      </c>
    </row>
    <row r="10331" spans="1:29" x14ac:dyDescent="0.25">
      <c r="A10331" s="61" t="s">
        <v>336</v>
      </c>
      <c r="B10331" s="61" t="s">
        <v>337</v>
      </c>
      <c r="C10331" s="62">
        <v>2008</v>
      </c>
      <c r="D10331" s="61" t="s">
        <v>78</v>
      </c>
      <c r="E10331" s="62">
        <v>72</v>
      </c>
      <c r="F10331" s="62">
        <v>687360</v>
      </c>
      <c r="G10331" s="62">
        <v>115471</v>
      </c>
      <c r="H10331" s="62">
        <v>133.65</v>
      </c>
      <c r="I10331" s="62">
        <v>9546.67</v>
      </c>
      <c r="J10331" s="62">
        <v>639244.80000000005</v>
      </c>
      <c r="K10331" s="62">
        <v>0</v>
      </c>
      <c r="L10331" s="63"/>
      <c r="M10331" s="63"/>
      <c r="N10331" s="63"/>
      <c r="O10331" s="63"/>
      <c r="P10331" s="63"/>
      <c r="Q10331" s="63"/>
      <c r="R10331" s="63"/>
      <c r="S10331" s="63"/>
      <c r="T10331" s="63"/>
      <c r="U10331" s="63"/>
      <c r="V10331" s="63"/>
      <c r="W10331" s="63"/>
      <c r="X10331" s="63"/>
      <c r="Y10331" s="63"/>
      <c r="Z10331" s="62">
        <v>254000</v>
      </c>
      <c r="AA10331" s="62">
        <v>20775</v>
      </c>
      <c r="AB10331" s="62">
        <v>24.05</v>
      </c>
      <c r="AC10331" s="62">
        <v>3527.78</v>
      </c>
    </row>
    <row r="10332" spans="1:29" ht="30" x14ac:dyDescent="0.25">
      <c r="A10332" s="61" t="s">
        <v>180</v>
      </c>
      <c r="B10332" s="61" t="s">
        <v>181</v>
      </c>
      <c r="C10332" s="62">
        <v>2007</v>
      </c>
      <c r="D10332" s="61" t="s">
        <v>301</v>
      </c>
      <c r="E10332" s="62">
        <v>17</v>
      </c>
      <c r="F10332" s="62">
        <v>169320</v>
      </c>
      <c r="G10332" s="62">
        <v>15822</v>
      </c>
      <c r="H10332" s="62">
        <v>77.56</v>
      </c>
      <c r="I10332" s="62">
        <v>9960</v>
      </c>
      <c r="J10332" s="62">
        <v>157467.6</v>
      </c>
      <c r="K10332" s="62">
        <v>14809.89</v>
      </c>
      <c r="L10332" s="62">
        <v>23532</v>
      </c>
      <c r="M10332" s="62">
        <v>115.35</v>
      </c>
      <c r="N10332" s="62">
        <v>871.17</v>
      </c>
      <c r="O10332" s="62">
        <v>178596.95</v>
      </c>
      <c r="P10332" s="63"/>
      <c r="Q10332" s="63"/>
      <c r="R10332" s="63"/>
      <c r="S10332" s="63"/>
      <c r="T10332" s="63"/>
      <c r="U10332" s="63"/>
      <c r="V10332" s="63"/>
      <c r="W10332" s="63"/>
      <c r="X10332" s="63"/>
      <c r="Y10332" s="63"/>
      <c r="Z10332" s="62">
        <v>485.37</v>
      </c>
      <c r="AA10332" s="62">
        <v>8007</v>
      </c>
      <c r="AB10332" s="62">
        <v>39.25</v>
      </c>
      <c r="AC10332" s="62">
        <v>28.55</v>
      </c>
    </row>
    <row r="10333" spans="1:29" x14ac:dyDescent="0.25">
      <c r="A10333" s="61" t="s">
        <v>229</v>
      </c>
      <c r="B10333" s="61" t="s">
        <v>230</v>
      </c>
      <c r="C10333" s="62">
        <v>2011</v>
      </c>
      <c r="D10333" s="61" t="s">
        <v>75</v>
      </c>
      <c r="E10333" s="62">
        <v>24</v>
      </c>
      <c r="F10333" s="62">
        <v>203</v>
      </c>
      <c r="G10333" s="62">
        <v>70</v>
      </c>
      <c r="H10333" s="62">
        <v>0.24</v>
      </c>
      <c r="I10333" s="62">
        <v>8.4600000000000009</v>
      </c>
      <c r="J10333" s="62">
        <v>188.79</v>
      </c>
      <c r="K10333" s="62">
        <v>220.17</v>
      </c>
      <c r="L10333" s="62">
        <v>337</v>
      </c>
      <c r="M10333" s="62">
        <v>1.17</v>
      </c>
      <c r="N10333" s="62">
        <v>9.17</v>
      </c>
      <c r="O10333" s="62">
        <v>2655.15</v>
      </c>
      <c r="P10333" s="63"/>
      <c r="Q10333" s="63"/>
      <c r="R10333" s="63"/>
      <c r="S10333" s="63"/>
      <c r="T10333" s="63"/>
      <c r="U10333" s="63"/>
      <c r="V10333" s="63"/>
      <c r="W10333" s="63"/>
      <c r="X10333" s="63"/>
      <c r="Y10333" s="63"/>
      <c r="Z10333" s="62">
        <v>0</v>
      </c>
      <c r="AA10333" s="62">
        <v>20904</v>
      </c>
      <c r="AB10333" s="62">
        <v>72.58</v>
      </c>
      <c r="AC10333" s="62">
        <v>0</v>
      </c>
    </row>
    <row r="10334" spans="1:29" ht="30" x14ac:dyDescent="0.25">
      <c r="A10334" s="61" t="s">
        <v>348</v>
      </c>
      <c r="B10334" s="61" t="s">
        <v>349</v>
      </c>
      <c r="C10334" s="62">
        <v>2016</v>
      </c>
      <c r="D10334" s="61" t="s">
        <v>175</v>
      </c>
      <c r="E10334" s="62">
        <v>4</v>
      </c>
      <c r="F10334" s="63"/>
      <c r="G10334" s="63"/>
      <c r="H10334" s="63"/>
      <c r="I10334" s="63"/>
      <c r="J10334" s="63"/>
      <c r="K10334" s="62">
        <v>0</v>
      </c>
      <c r="L10334" s="63"/>
      <c r="M10334" s="63"/>
      <c r="N10334" s="63"/>
      <c r="O10334" s="63"/>
      <c r="P10334" s="63"/>
      <c r="Q10334" s="63"/>
      <c r="R10334" s="63"/>
      <c r="S10334" s="63"/>
      <c r="T10334" s="63"/>
      <c r="U10334" s="63"/>
      <c r="V10334" s="63"/>
      <c r="W10334" s="63"/>
      <c r="X10334" s="63"/>
      <c r="Y10334" s="63"/>
      <c r="Z10334" s="62">
        <v>0</v>
      </c>
      <c r="AA10334" s="63"/>
      <c r="AB10334" s="63"/>
      <c r="AC10334" s="62">
        <v>0</v>
      </c>
    </row>
    <row r="10335" spans="1:29" ht="30" x14ac:dyDescent="0.25">
      <c r="A10335" s="61" t="s">
        <v>255</v>
      </c>
      <c r="B10335" s="61" t="s">
        <v>256</v>
      </c>
      <c r="C10335" s="62">
        <v>2009</v>
      </c>
      <c r="D10335" s="61" t="s">
        <v>94</v>
      </c>
      <c r="E10335" s="62">
        <v>58</v>
      </c>
      <c r="F10335" s="63"/>
      <c r="G10335" s="63"/>
      <c r="H10335" s="63"/>
      <c r="I10335" s="63"/>
      <c r="J10335" s="63"/>
      <c r="K10335" s="62">
        <v>0</v>
      </c>
      <c r="L10335" s="63"/>
      <c r="M10335" s="63"/>
      <c r="N10335" s="63"/>
      <c r="O10335" s="63"/>
      <c r="P10335" s="63"/>
      <c r="Q10335" s="63"/>
      <c r="R10335" s="63"/>
      <c r="S10335" s="63"/>
      <c r="T10335" s="63"/>
      <c r="U10335" s="63"/>
      <c r="V10335" s="63"/>
      <c r="W10335" s="63"/>
      <c r="X10335" s="63"/>
      <c r="Y10335" s="63"/>
      <c r="Z10335" s="62">
        <v>0</v>
      </c>
      <c r="AA10335" s="63"/>
      <c r="AB10335" s="63"/>
      <c r="AC10335" s="62">
        <v>0</v>
      </c>
    </row>
    <row r="10336" spans="1:29" x14ac:dyDescent="0.25">
      <c r="A10336" s="61" t="s">
        <v>208</v>
      </c>
      <c r="B10336" s="61" t="s">
        <v>209</v>
      </c>
      <c r="C10336" s="62">
        <v>2008</v>
      </c>
      <c r="D10336" s="61" t="s">
        <v>360</v>
      </c>
      <c r="E10336" s="62">
        <v>57</v>
      </c>
      <c r="F10336" s="62">
        <v>237441</v>
      </c>
      <c r="G10336" s="62">
        <v>36257</v>
      </c>
      <c r="H10336" s="62">
        <v>53.01</v>
      </c>
      <c r="I10336" s="62">
        <v>4165.63</v>
      </c>
      <c r="J10336" s="62">
        <v>220820.13</v>
      </c>
      <c r="K10336" s="62">
        <v>21481</v>
      </c>
      <c r="L10336" s="62">
        <v>35838</v>
      </c>
      <c r="M10336" s="62">
        <v>52.39</v>
      </c>
      <c r="N10336" s="62">
        <v>376.86</v>
      </c>
      <c r="O10336" s="62">
        <v>259045.82</v>
      </c>
      <c r="P10336" s="63"/>
      <c r="Q10336" s="63"/>
      <c r="R10336" s="63"/>
      <c r="S10336" s="63"/>
      <c r="T10336" s="63"/>
      <c r="U10336" s="63"/>
      <c r="V10336" s="63"/>
      <c r="W10336" s="63"/>
      <c r="X10336" s="63"/>
      <c r="Y10336" s="63"/>
      <c r="Z10336" s="62">
        <v>440</v>
      </c>
      <c r="AA10336" s="62">
        <v>4211</v>
      </c>
      <c r="AB10336" s="62">
        <v>6.16</v>
      </c>
      <c r="AC10336" s="62">
        <v>7.72</v>
      </c>
    </row>
    <row r="10337" spans="1:29" x14ac:dyDescent="0.25">
      <c r="A10337" s="61" t="s">
        <v>76</v>
      </c>
      <c r="B10337" s="61" t="s">
        <v>77</v>
      </c>
      <c r="C10337" s="62">
        <v>2007</v>
      </c>
      <c r="D10337" s="61" t="s">
        <v>78</v>
      </c>
      <c r="E10337" s="62">
        <v>64</v>
      </c>
      <c r="F10337" s="62">
        <v>602094</v>
      </c>
      <c r="G10337" s="62">
        <v>105811</v>
      </c>
      <c r="H10337" s="62">
        <v>137.77000000000001</v>
      </c>
      <c r="I10337" s="62">
        <v>9407.7199999999993</v>
      </c>
      <c r="J10337" s="62">
        <v>559947.42000000004</v>
      </c>
      <c r="K10337" s="62">
        <v>0</v>
      </c>
      <c r="L10337" s="63"/>
      <c r="M10337" s="63"/>
      <c r="N10337" s="63"/>
      <c r="O10337" s="63"/>
      <c r="P10337" s="63"/>
      <c r="Q10337" s="63"/>
      <c r="R10337" s="63"/>
      <c r="S10337" s="63"/>
      <c r="T10337" s="63"/>
      <c r="U10337" s="63"/>
      <c r="V10337" s="63"/>
      <c r="W10337" s="63"/>
      <c r="X10337" s="63"/>
      <c r="Y10337" s="63"/>
      <c r="Z10337" s="62">
        <v>2133.29</v>
      </c>
      <c r="AA10337" s="62">
        <v>9492</v>
      </c>
      <c r="AB10337" s="62">
        <v>12.36</v>
      </c>
      <c r="AC10337" s="62">
        <v>33.33</v>
      </c>
    </row>
    <row r="10338" spans="1:29" ht="30" x14ac:dyDescent="0.25">
      <c r="A10338" s="61" t="s">
        <v>122</v>
      </c>
      <c r="B10338" s="61" t="s">
        <v>123</v>
      </c>
      <c r="C10338" s="62">
        <v>2018</v>
      </c>
      <c r="D10338" s="61" t="s">
        <v>150</v>
      </c>
      <c r="E10338" s="62">
        <v>14</v>
      </c>
      <c r="F10338" s="63"/>
      <c r="G10338" s="63"/>
      <c r="H10338" s="63"/>
      <c r="I10338" s="63"/>
      <c r="J10338" s="63"/>
      <c r="K10338" s="62">
        <v>0</v>
      </c>
      <c r="L10338" s="63"/>
      <c r="M10338" s="63"/>
      <c r="N10338" s="63"/>
      <c r="O10338" s="63"/>
      <c r="P10338" s="63"/>
      <c r="Q10338" s="63"/>
      <c r="R10338" s="63"/>
      <c r="S10338" s="63"/>
      <c r="T10338" s="63"/>
      <c r="U10338" s="63"/>
      <c r="V10338" s="63"/>
      <c r="W10338" s="63"/>
      <c r="X10338" s="63"/>
      <c r="Y10338" s="63"/>
      <c r="Z10338" s="62">
        <v>621.75</v>
      </c>
      <c r="AA10338" s="62">
        <v>5005</v>
      </c>
      <c r="AB10338" s="62">
        <v>29.79</v>
      </c>
      <c r="AC10338" s="62">
        <v>44.41</v>
      </c>
    </row>
    <row r="10339" spans="1:29" ht="30" x14ac:dyDescent="0.25">
      <c r="A10339" s="61" t="s">
        <v>227</v>
      </c>
      <c r="B10339" s="61" t="s">
        <v>228</v>
      </c>
      <c r="C10339" s="62">
        <v>2008</v>
      </c>
      <c r="D10339" s="61" t="s">
        <v>75</v>
      </c>
      <c r="E10339" s="62">
        <v>12</v>
      </c>
      <c r="F10339" s="63"/>
      <c r="G10339" s="63"/>
      <c r="H10339" s="63"/>
      <c r="I10339" s="63"/>
      <c r="J10339" s="63"/>
      <c r="K10339" s="62">
        <v>0</v>
      </c>
      <c r="L10339" s="63"/>
      <c r="M10339" s="63"/>
      <c r="N10339" s="63"/>
      <c r="O10339" s="63"/>
      <c r="P10339" s="63"/>
      <c r="Q10339" s="63"/>
      <c r="R10339" s="63"/>
      <c r="S10339" s="63"/>
      <c r="T10339" s="63"/>
      <c r="U10339" s="63"/>
      <c r="V10339" s="63"/>
      <c r="W10339" s="63"/>
      <c r="X10339" s="63"/>
      <c r="Y10339" s="63"/>
      <c r="Z10339" s="62">
        <v>1147.55</v>
      </c>
      <c r="AA10339" s="62">
        <v>2372</v>
      </c>
      <c r="AB10339" s="62">
        <v>16.47</v>
      </c>
      <c r="AC10339" s="62">
        <v>95.63</v>
      </c>
    </row>
    <row r="10340" spans="1:29" x14ac:dyDescent="0.25">
      <c r="A10340" s="61" t="s">
        <v>253</v>
      </c>
      <c r="B10340" s="61" t="s">
        <v>254</v>
      </c>
      <c r="C10340" s="62">
        <v>2003</v>
      </c>
      <c r="D10340" s="61" t="s">
        <v>78</v>
      </c>
      <c r="E10340" s="62">
        <v>40</v>
      </c>
      <c r="F10340" s="62">
        <v>210825</v>
      </c>
      <c r="G10340" s="62">
        <v>8526</v>
      </c>
      <c r="H10340" s="62">
        <v>17.760000000000002</v>
      </c>
      <c r="I10340" s="62">
        <v>5270.63</v>
      </c>
      <c r="J10340" s="62">
        <v>196067.25</v>
      </c>
      <c r="K10340" s="62">
        <v>10174.59</v>
      </c>
      <c r="L10340" s="62">
        <v>11419</v>
      </c>
      <c r="M10340" s="62">
        <v>23.79</v>
      </c>
      <c r="N10340" s="62">
        <v>254.36</v>
      </c>
      <c r="O10340" s="62">
        <v>122698.41</v>
      </c>
      <c r="P10340" s="63"/>
      <c r="Q10340" s="63"/>
      <c r="R10340" s="63"/>
      <c r="S10340" s="63"/>
      <c r="T10340" s="63"/>
      <c r="U10340" s="63"/>
      <c r="V10340" s="63"/>
      <c r="W10340" s="63"/>
      <c r="X10340" s="63"/>
      <c r="Y10340" s="63"/>
      <c r="Z10340" s="62">
        <v>97700</v>
      </c>
      <c r="AA10340" s="62">
        <v>3592</v>
      </c>
      <c r="AB10340" s="62">
        <v>7.48</v>
      </c>
      <c r="AC10340" s="62">
        <v>2442.5</v>
      </c>
    </row>
    <row r="10341" spans="1:29" x14ac:dyDescent="0.25">
      <c r="A10341" s="61" t="s">
        <v>126</v>
      </c>
      <c r="B10341" s="61" t="s">
        <v>127</v>
      </c>
      <c r="C10341" s="62">
        <v>2011</v>
      </c>
      <c r="D10341" s="61" t="s">
        <v>226</v>
      </c>
      <c r="E10341" s="62">
        <v>50</v>
      </c>
      <c r="F10341" s="62">
        <v>265175</v>
      </c>
      <c r="G10341" s="62">
        <v>37689</v>
      </c>
      <c r="H10341" s="62">
        <v>62.82</v>
      </c>
      <c r="I10341" s="62">
        <v>5303.5</v>
      </c>
      <c r="J10341" s="62">
        <v>246612.75</v>
      </c>
      <c r="K10341" s="62">
        <v>18948.59</v>
      </c>
      <c r="L10341" s="62">
        <v>28592</v>
      </c>
      <c r="M10341" s="62">
        <v>47.65</v>
      </c>
      <c r="N10341" s="62">
        <v>378.97</v>
      </c>
      <c r="O10341" s="62">
        <v>228506.77</v>
      </c>
      <c r="P10341" s="63"/>
      <c r="Q10341" s="63"/>
      <c r="R10341" s="63"/>
      <c r="S10341" s="63"/>
      <c r="T10341" s="63"/>
      <c r="U10341" s="63"/>
      <c r="V10341" s="63"/>
      <c r="W10341" s="63"/>
      <c r="X10341" s="63"/>
      <c r="Y10341" s="63"/>
      <c r="Z10341" s="62">
        <v>2238</v>
      </c>
      <c r="AA10341" s="62">
        <v>22004</v>
      </c>
      <c r="AB10341" s="62">
        <v>36.67</v>
      </c>
      <c r="AC10341" s="62">
        <v>44.76</v>
      </c>
    </row>
    <row r="10342" spans="1:29" x14ac:dyDescent="0.25">
      <c r="A10342" s="61" t="s">
        <v>235</v>
      </c>
      <c r="B10342" s="61" t="s">
        <v>236</v>
      </c>
      <c r="C10342" s="62">
        <v>2013</v>
      </c>
      <c r="D10342" s="61" t="s">
        <v>86</v>
      </c>
      <c r="E10342" s="62">
        <v>69</v>
      </c>
      <c r="F10342" s="62">
        <v>11194</v>
      </c>
      <c r="G10342" s="62">
        <v>3136</v>
      </c>
      <c r="H10342" s="62">
        <v>3.79</v>
      </c>
      <c r="I10342" s="62">
        <v>162.22999999999999</v>
      </c>
      <c r="J10342" s="62">
        <v>10410.42</v>
      </c>
      <c r="K10342" s="62">
        <v>0</v>
      </c>
      <c r="L10342" s="63"/>
      <c r="M10342" s="63"/>
      <c r="N10342" s="63"/>
      <c r="O10342" s="63"/>
      <c r="P10342" s="63"/>
      <c r="Q10342" s="63"/>
      <c r="R10342" s="63"/>
      <c r="S10342" s="63"/>
      <c r="T10342" s="63"/>
      <c r="U10342" s="63"/>
      <c r="V10342" s="63"/>
      <c r="W10342" s="63"/>
      <c r="X10342" s="63"/>
      <c r="Y10342" s="63"/>
      <c r="Z10342" s="62">
        <v>532700</v>
      </c>
      <c r="AA10342" s="62">
        <v>20043</v>
      </c>
      <c r="AB10342" s="62">
        <v>24.21</v>
      </c>
      <c r="AC10342" s="62">
        <v>7720.29</v>
      </c>
    </row>
    <row r="10343" spans="1:29" x14ac:dyDescent="0.25">
      <c r="A10343" s="61" t="s">
        <v>196</v>
      </c>
      <c r="B10343" s="61" t="s">
        <v>197</v>
      </c>
      <c r="C10343" s="62">
        <v>2017</v>
      </c>
      <c r="D10343" s="61" t="s">
        <v>313</v>
      </c>
      <c r="E10343" s="62">
        <v>7</v>
      </c>
      <c r="F10343" s="62">
        <v>0</v>
      </c>
      <c r="G10343" s="62">
        <v>0</v>
      </c>
      <c r="H10343" s="62">
        <v>0</v>
      </c>
      <c r="I10343" s="62">
        <v>0</v>
      </c>
      <c r="J10343" s="62">
        <v>0</v>
      </c>
      <c r="K10343" s="62">
        <v>0</v>
      </c>
      <c r="L10343" s="62">
        <v>0</v>
      </c>
      <c r="M10343" s="62">
        <v>0</v>
      </c>
      <c r="N10343" s="63"/>
      <c r="O10343" s="63"/>
      <c r="P10343" s="63"/>
      <c r="Q10343" s="63"/>
      <c r="R10343" s="63"/>
      <c r="S10343" s="63"/>
      <c r="T10343" s="63"/>
      <c r="U10343" s="63"/>
      <c r="V10343" s="63"/>
      <c r="W10343" s="63"/>
      <c r="X10343" s="63"/>
      <c r="Y10343" s="63"/>
      <c r="Z10343" s="62">
        <v>0</v>
      </c>
      <c r="AA10343" s="62">
        <v>0</v>
      </c>
      <c r="AB10343" s="62">
        <v>0</v>
      </c>
      <c r="AC10343" s="62">
        <v>0</v>
      </c>
    </row>
    <row r="10344" spans="1:29" x14ac:dyDescent="0.25">
      <c r="A10344" s="61" t="s">
        <v>413</v>
      </c>
      <c r="B10344" s="61" t="s">
        <v>414</v>
      </c>
      <c r="C10344" s="62">
        <v>2017</v>
      </c>
      <c r="D10344" s="61" t="s">
        <v>86</v>
      </c>
      <c r="E10344" s="62">
        <v>24</v>
      </c>
      <c r="F10344" s="62">
        <v>3930</v>
      </c>
      <c r="G10344" s="62">
        <v>1039</v>
      </c>
      <c r="H10344" s="62">
        <v>3.61</v>
      </c>
      <c r="I10344" s="62">
        <v>163.75</v>
      </c>
      <c r="J10344" s="62">
        <v>3654.9</v>
      </c>
      <c r="K10344" s="62">
        <v>780.01</v>
      </c>
      <c r="L10344" s="62">
        <v>1456</v>
      </c>
      <c r="M10344" s="62">
        <v>5.0599999999999996</v>
      </c>
      <c r="N10344" s="62">
        <v>32.5</v>
      </c>
      <c r="O10344" s="62">
        <v>9406.36</v>
      </c>
      <c r="P10344" s="63"/>
      <c r="Q10344" s="63"/>
      <c r="R10344" s="63"/>
      <c r="S10344" s="63"/>
      <c r="T10344" s="63"/>
      <c r="U10344" s="63"/>
      <c r="V10344" s="63"/>
      <c r="W10344" s="63"/>
      <c r="X10344" s="63"/>
      <c r="Y10344" s="63"/>
      <c r="Z10344" s="62">
        <v>40435.26</v>
      </c>
      <c r="AA10344" s="62">
        <v>26278</v>
      </c>
      <c r="AB10344" s="62">
        <v>91.24</v>
      </c>
      <c r="AC10344" s="62">
        <v>1684.8</v>
      </c>
    </row>
    <row r="10345" spans="1:29" ht="30" x14ac:dyDescent="0.25">
      <c r="A10345" s="61" t="s">
        <v>237</v>
      </c>
      <c r="B10345" s="61" t="s">
        <v>238</v>
      </c>
      <c r="C10345" s="62">
        <v>2012</v>
      </c>
      <c r="D10345" s="61" t="s">
        <v>94</v>
      </c>
      <c r="E10345" s="62">
        <v>20</v>
      </c>
      <c r="F10345" s="62">
        <v>1160</v>
      </c>
      <c r="G10345" s="62">
        <v>263</v>
      </c>
      <c r="H10345" s="62">
        <v>1.1000000000000001</v>
      </c>
      <c r="I10345" s="62">
        <v>58</v>
      </c>
      <c r="J10345" s="62">
        <v>1078.8</v>
      </c>
      <c r="K10345" s="62">
        <v>11030</v>
      </c>
      <c r="L10345" s="62">
        <v>21638</v>
      </c>
      <c r="M10345" s="62">
        <v>90.16</v>
      </c>
      <c r="N10345" s="62">
        <v>551.5</v>
      </c>
      <c r="O10345" s="62">
        <v>133014.07999999999</v>
      </c>
      <c r="P10345" s="63"/>
      <c r="Q10345" s="63"/>
      <c r="R10345" s="63"/>
      <c r="S10345" s="63"/>
      <c r="T10345" s="63"/>
      <c r="U10345" s="63"/>
      <c r="V10345" s="63"/>
      <c r="W10345" s="63"/>
      <c r="X10345" s="63"/>
      <c r="Y10345" s="63"/>
      <c r="Z10345" s="62">
        <v>245615</v>
      </c>
      <c r="AA10345" s="62">
        <v>17246</v>
      </c>
      <c r="AB10345" s="62">
        <v>71.86</v>
      </c>
      <c r="AC10345" s="62">
        <v>12280.75</v>
      </c>
    </row>
    <row r="10346" spans="1:29" ht="30" x14ac:dyDescent="0.25">
      <c r="A10346" s="61" t="s">
        <v>239</v>
      </c>
      <c r="B10346" s="61" t="s">
        <v>240</v>
      </c>
      <c r="C10346" s="62">
        <v>2012</v>
      </c>
      <c r="D10346" s="61" t="s">
        <v>89</v>
      </c>
      <c r="E10346" s="62">
        <v>60</v>
      </c>
      <c r="F10346" s="62">
        <v>337600</v>
      </c>
      <c r="G10346" s="62">
        <v>44079</v>
      </c>
      <c r="H10346" s="62">
        <v>61.22</v>
      </c>
      <c r="I10346" s="62">
        <v>5626.67</v>
      </c>
      <c r="J10346" s="62">
        <v>313968</v>
      </c>
      <c r="K10346" s="62">
        <v>0</v>
      </c>
      <c r="L10346" s="63"/>
      <c r="M10346" s="63"/>
      <c r="N10346" s="63"/>
      <c r="O10346" s="63"/>
      <c r="P10346" s="63"/>
      <c r="Q10346" s="63"/>
      <c r="R10346" s="63"/>
      <c r="S10346" s="63"/>
      <c r="T10346" s="63"/>
      <c r="U10346" s="63"/>
      <c r="V10346" s="63"/>
      <c r="W10346" s="63"/>
      <c r="X10346" s="63"/>
      <c r="Y10346" s="63"/>
      <c r="Z10346" s="62">
        <v>902.35</v>
      </c>
      <c r="AA10346" s="62">
        <v>7445</v>
      </c>
      <c r="AB10346" s="62">
        <v>10.34</v>
      </c>
      <c r="AC10346" s="62">
        <v>15.04</v>
      </c>
    </row>
    <row r="10347" spans="1:29" x14ac:dyDescent="0.25">
      <c r="A10347" s="61" t="s">
        <v>159</v>
      </c>
      <c r="B10347" s="61" t="s">
        <v>160</v>
      </c>
      <c r="C10347" s="62">
        <v>2016</v>
      </c>
      <c r="D10347" s="61" t="s">
        <v>94</v>
      </c>
      <c r="E10347" s="62">
        <v>2</v>
      </c>
      <c r="F10347" s="62">
        <v>1152</v>
      </c>
      <c r="G10347" s="62">
        <v>226</v>
      </c>
      <c r="H10347" s="62">
        <v>9.42</v>
      </c>
      <c r="I10347" s="62">
        <v>576</v>
      </c>
      <c r="J10347" s="62">
        <v>1071.3599999999999</v>
      </c>
      <c r="K10347" s="62">
        <v>38.799999999999997</v>
      </c>
      <c r="L10347" s="62">
        <v>210</v>
      </c>
      <c r="M10347" s="62">
        <v>8.75</v>
      </c>
      <c r="N10347" s="62">
        <v>19.399999999999999</v>
      </c>
      <c r="O10347" s="62">
        <v>467.87</v>
      </c>
      <c r="P10347" s="63"/>
      <c r="Q10347" s="63"/>
      <c r="R10347" s="63"/>
      <c r="S10347" s="63"/>
      <c r="T10347" s="63"/>
      <c r="U10347" s="63"/>
      <c r="V10347" s="63"/>
      <c r="W10347" s="63"/>
      <c r="X10347" s="63"/>
      <c r="Y10347" s="63"/>
      <c r="Z10347" s="62">
        <v>258</v>
      </c>
      <c r="AA10347" s="62">
        <v>930</v>
      </c>
      <c r="AB10347" s="62">
        <v>38.75</v>
      </c>
      <c r="AC10347" s="62">
        <v>129</v>
      </c>
    </row>
    <row r="10348" spans="1:29" ht="30" x14ac:dyDescent="0.25">
      <c r="A10348" s="61" t="s">
        <v>224</v>
      </c>
      <c r="B10348" s="61" t="s">
        <v>225</v>
      </c>
      <c r="C10348" s="62">
        <v>2010</v>
      </c>
      <c r="D10348" s="61" t="s">
        <v>75</v>
      </c>
      <c r="E10348" s="62">
        <v>11</v>
      </c>
      <c r="F10348" s="62">
        <v>12363</v>
      </c>
      <c r="G10348" s="62">
        <v>1928</v>
      </c>
      <c r="H10348" s="62">
        <v>14.61</v>
      </c>
      <c r="I10348" s="62">
        <v>1123.9100000000001</v>
      </c>
      <c r="J10348" s="62">
        <v>11497.59</v>
      </c>
      <c r="K10348" s="62">
        <v>0</v>
      </c>
      <c r="L10348" s="63"/>
      <c r="M10348" s="63"/>
      <c r="N10348" s="63"/>
      <c r="O10348" s="63"/>
      <c r="P10348" s="63"/>
      <c r="Q10348" s="63"/>
      <c r="R10348" s="63"/>
      <c r="S10348" s="63"/>
      <c r="T10348" s="63"/>
      <c r="U10348" s="63"/>
      <c r="V10348" s="63"/>
      <c r="W10348" s="63"/>
      <c r="X10348" s="63"/>
      <c r="Y10348" s="63"/>
      <c r="Z10348" s="62">
        <v>2232.67</v>
      </c>
      <c r="AA10348" s="62">
        <v>7327</v>
      </c>
      <c r="AB10348" s="62">
        <v>55.51</v>
      </c>
      <c r="AC10348" s="62">
        <v>202.97</v>
      </c>
    </row>
    <row r="10349" spans="1:29" ht="30" x14ac:dyDescent="0.25">
      <c r="A10349" s="61" t="s">
        <v>194</v>
      </c>
      <c r="B10349" s="61" t="s">
        <v>195</v>
      </c>
      <c r="C10349" s="62">
        <v>2005</v>
      </c>
      <c r="D10349" s="61" t="s">
        <v>78</v>
      </c>
      <c r="E10349" s="62">
        <v>80</v>
      </c>
      <c r="F10349" s="62">
        <v>1095384</v>
      </c>
      <c r="G10349" s="62">
        <v>90693</v>
      </c>
      <c r="H10349" s="62">
        <v>94.47</v>
      </c>
      <c r="I10349" s="62">
        <v>13692.3</v>
      </c>
      <c r="J10349" s="62">
        <v>1018707.12</v>
      </c>
      <c r="K10349" s="62">
        <v>0</v>
      </c>
      <c r="L10349" s="63"/>
      <c r="M10349" s="63"/>
      <c r="N10349" s="63"/>
      <c r="O10349" s="63"/>
      <c r="P10349" s="63"/>
      <c r="Q10349" s="63"/>
      <c r="R10349" s="63"/>
      <c r="S10349" s="63"/>
      <c r="T10349" s="63"/>
      <c r="U10349" s="63"/>
      <c r="V10349" s="63"/>
      <c r="W10349" s="63"/>
      <c r="X10349" s="63"/>
      <c r="Y10349" s="63"/>
      <c r="Z10349" s="62">
        <v>72.17</v>
      </c>
      <c r="AA10349" s="62">
        <v>646747</v>
      </c>
      <c r="AB10349" s="62">
        <v>673.69</v>
      </c>
      <c r="AC10349" s="62">
        <v>0.9</v>
      </c>
    </row>
    <row r="10350" spans="1:29" x14ac:dyDescent="0.25">
      <c r="A10350" s="61" t="s">
        <v>241</v>
      </c>
      <c r="B10350" s="61" t="s">
        <v>242</v>
      </c>
      <c r="C10350" s="62">
        <v>2011</v>
      </c>
      <c r="D10350" s="61" t="s">
        <v>297</v>
      </c>
      <c r="E10350" s="62">
        <v>26</v>
      </c>
      <c r="F10350" s="63"/>
      <c r="G10350" s="63"/>
      <c r="H10350" s="63"/>
      <c r="I10350" s="63"/>
      <c r="J10350" s="63"/>
      <c r="K10350" s="62">
        <v>0</v>
      </c>
      <c r="L10350" s="63"/>
      <c r="M10350" s="63"/>
      <c r="N10350" s="63"/>
      <c r="O10350" s="63"/>
      <c r="P10350" s="63"/>
      <c r="Q10350" s="63"/>
      <c r="R10350" s="63"/>
      <c r="S10350" s="63"/>
      <c r="T10350" s="63"/>
      <c r="U10350" s="63"/>
      <c r="V10350" s="63"/>
      <c r="W10350" s="63"/>
      <c r="X10350" s="63"/>
      <c r="Y10350" s="63"/>
      <c r="Z10350" s="62">
        <v>137900</v>
      </c>
      <c r="AA10350" s="62">
        <v>13162</v>
      </c>
      <c r="AB10350" s="62">
        <v>42.19</v>
      </c>
      <c r="AC10350" s="62">
        <v>5303.85</v>
      </c>
    </row>
    <row r="10351" spans="1:29" ht="30" x14ac:dyDescent="0.25">
      <c r="A10351" s="61" t="s">
        <v>171</v>
      </c>
      <c r="B10351" s="61" t="s">
        <v>172</v>
      </c>
      <c r="C10351" s="62">
        <v>2003</v>
      </c>
      <c r="D10351" s="61" t="s">
        <v>75</v>
      </c>
      <c r="E10351" s="62">
        <v>8</v>
      </c>
      <c r="F10351" s="62">
        <v>116</v>
      </c>
      <c r="G10351" s="62">
        <v>47</v>
      </c>
      <c r="H10351" s="62">
        <v>0.49</v>
      </c>
      <c r="I10351" s="62">
        <v>14.5</v>
      </c>
      <c r="J10351" s="62">
        <v>107.88</v>
      </c>
      <c r="K10351" s="62">
        <v>277.39999999999998</v>
      </c>
      <c r="L10351" s="62">
        <v>350</v>
      </c>
      <c r="M10351" s="62">
        <v>3.65</v>
      </c>
      <c r="N10351" s="62">
        <v>34.68</v>
      </c>
      <c r="O10351" s="62">
        <v>3345.26</v>
      </c>
      <c r="P10351" s="63"/>
      <c r="Q10351" s="63"/>
      <c r="R10351" s="63"/>
      <c r="S10351" s="63"/>
      <c r="T10351" s="63"/>
      <c r="U10351" s="63"/>
      <c r="V10351" s="63"/>
      <c r="W10351" s="63"/>
      <c r="X10351" s="63"/>
      <c r="Y10351" s="63"/>
      <c r="Z10351" s="62">
        <v>972</v>
      </c>
      <c r="AA10351" s="62">
        <v>5540</v>
      </c>
      <c r="AB10351" s="62">
        <v>57.71</v>
      </c>
      <c r="AC10351" s="62">
        <v>121.5</v>
      </c>
    </row>
    <row r="10352" spans="1:29" ht="30" x14ac:dyDescent="0.25">
      <c r="A10352" s="61" t="s">
        <v>356</v>
      </c>
      <c r="B10352" s="61" t="s">
        <v>357</v>
      </c>
      <c r="C10352" s="62">
        <v>2010</v>
      </c>
      <c r="D10352" s="61" t="s">
        <v>94</v>
      </c>
      <c r="E10352" s="62">
        <v>1</v>
      </c>
      <c r="F10352" s="63"/>
      <c r="G10352" s="63"/>
      <c r="H10352" s="63"/>
      <c r="I10352" s="63"/>
      <c r="J10352" s="63"/>
      <c r="K10352" s="62">
        <v>0</v>
      </c>
      <c r="L10352" s="63"/>
      <c r="M10352" s="63"/>
      <c r="N10352" s="63"/>
      <c r="O10352" s="63"/>
      <c r="P10352" s="63"/>
      <c r="Q10352" s="63"/>
      <c r="R10352" s="63"/>
      <c r="S10352" s="63"/>
      <c r="T10352" s="63"/>
      <c r="U10352" s="63"/>
      <c r="V10352" s="63"/>
      <c r="W10352" s="63"/>
      <c r="X10352" s="63"/>
      <c r="Y10352" s="63"/>
      <c r="Z10352" s="62">
        <v>146</v>
      </c>
      <c r="AA10352" s="62">
        <v>1610</v>
      </c>
      <c r="AB10352" s="62">
        <v>134.16999999999999</v>
      </c>
      <c r="AC10352" s="62">
        <v>146</v>
      </c>
    </row>
    <row r="10353" spans="1:29" ht="45" x14ac:dyDescent="0.25">
      <c r="A10353" s="61" t="s">
        <v>214</v>
      </c>
      <c r="B10353" s="61" t="s">
        <v>215</v>
      </c>
      <c r="C10353" s="62">
        <v>2008</v>
      </c>
      <c r="D10353" s="61" t="s">
        <v>99</v>
      </c>
      <c r="E10353" s="62">
        <v>74</v>
      </c>
      <c r="F10353" s="62">
        <v>573045</v>
      </c>
      <c r="G10353" s="62">
        <v>124411</v>
      </c>
      <c r="H10353" s="62">
        <v>140.1</v>
      </c>
      <c r="I10353" s="62">
        <v>7743.85</v>
      </c>
      <c r="J10353" s="62">
        <v>532931.85</v>
      </c>
      <c r="K10353" s="62">
        <v>6123.18</v>
      </c>
      <c r="L10353" s="62">
        <v>2590</v>
      </c>
      <c r="M10353" s="62">
        <v>2.92</v>
      </c>
      <c r="N10353" s="62">
        <v>82.75</v>
      </c>
      <c r="O10353" s="62">
        <v>73841.279999999999</v>
      </c>
      <c r="P10353" s="63"/>
      <c r="Q10353" s="63"/>
      <c r="R10353" s="63"/>
      <c r="S10353" s="63"/>
      <c r="T10353" s="63"/>
      <c r="U10353" s="63"/>
      <c r="V10353" s="63"/>
      <c r="W10353" s="63"/>
      <c r="X10353" s="63"/>
      <c r="Y10353" s="63"/>
      <c r="Z10353" s="62">
        <v>1727</v>
      </c>
      <c r="AA10353" s="62">
        <v>13791</v>
      </c>
      <c r="AB10353" s="62">
        <v>15.53</v>
      </c>
      <c r="AC10353" s="62">
        <v>23.34</v>
      </c>
    </row>
    <row r="10354" spans="1:29" x14ac:dyDescent="0.25">
      <c r="A10354" s="61" t="s">
        <v>130</v>
      </c>
      <c r="B10354" s="61" t="s">
        <v>131</v>
      </c>
      <c r="C10354" s="62">
        <v>2004</v>
      </c>
      <c r="D10354" s="61" t="s">
        <v>99</v>
      </c>
      <c r="E10354" s="62">
        <v>50</v>
      </c>
      <c r="F10354" s="62">
        <v>134080</v>
      </c>
      <c r="G10354" s="62">
        <v>12567</v>
      </c>
      <c r="H10354" s="62">
        <v>20.95</v>
      </c>
      <c r="I10354" s="62">
        <v>2681.6</v>
      </c>
      <c r="J10354" s="62">
        <v>124694.39999999999</v>
      </c>
      <c r="K10354" s="62">
        <v>30796.31</v>
      </c>
      <c r="L10354" s="62">
        <v>43533</v>
      </c>
      <c r="M10354" s="62">
        <v>72.56</v>
      </c>
      <c r="N10354" s="62">
        <v>615.92999999999995</v>
      </c>
      <c r="O10354" s="62">
        <v>371381.99</v>
      </c>
      <c r="P10354" s="63"/>
      <c r="Q10354" s="63"/>
      <c r="R10354" s="63"/>
      <c r="S10354" s="63"/>
      <c r="T10354" s="63"/>
      <c r="U10354" s="63"/>
      <c r="V10354" s="63"/>
      <c r="W10354" s="63"/>
      <c r="X10354" s="63"/>
      <c r="Y10354" s="63"/>
      <c r="Z10354" s="62">
        <v>1810</v>
      </c>
      <c r="AA10354" s="62">
        <v>9727</v>
      </c>
      <c r="AB10354" s="62">
        <v>16.21</v>
      </c>
      <c r="AC10354" s="62">
        <v>36.200000000000003</v>
      </c>
    </row>
    <row r="10355" spans="1:29" ht="30" x14ac:dyDescent="0.25">
      <c r="A10355" s="61" t="s">
        <v>385</v>
      </c>
      <c r="B10355" s="61" t="s">
        <v>386</v>
      </c>
      <c r="C10355" s="62">
        <v>2011</v>
      </c>
      <c r="D10355" s="61" t="s">
        <v>78</v>
      </c>
      <c r="E10355" s="62">
        <v>40</v>
      </c>
      <c r="F10355" s="62">
        <v>187104</v>
      </c>
      <c r="G10355" s="62">
        <v>26120</v>
      </c>
      <c r="H10355" s="62">
        <v>54.42</v>
      </c>
      <c r="I10355" s="62">
        <v>4677.6000000000004</v>
      </c>
      <c r="J10355" s="62">
        <v>174006.72</v>
      </c>
      <c r="K10355" s="62">
        <v>28316.639999999999</v>
      </c>
      <c r="L10355" s="62">
        <v>30217</v>
      </c>
      <c r="M10355" s="62">
        <v>62.95</v>
      </c>
      <c r="N10355" s="62">
        <v>707.92</v>
      </c>
      <c r="O10355" s="62">
        <v>341478.84</v>
      </c>
      <c r="P10355" s="63"/>
      <c r="Q10355" s="63"/>
      <c r="R10355" s="63"/>
      <c r="S10355" s="63"/>
      <c r="T10355" s="63"/>
      <c r="U10355" s="63"/>
      <c r="V10355" s="63"/>
      <c r="W10355" s="63"/>
      <c r="X10355" s="63"/>
      <c r="Y10355" s="63"/>
      <c r="Z10355" s="62">
        <v>361385</v>
      </c>
      <c r="AA10355" s="62">
        <v>30405</v>
      </c>
      <c r="AB10355" s="62">
        <v>63.34</v>
      </c>
      <c r="AC10355" s="62">
        <v>9034.6299999999992</v>
      </c>
    </row>
    <row r="10356" spans="1:29" ht="30" x14ac:dyDescent="0.25">
      <c r="A10356" s="61" t="s">
        <v>224</v>
      </c>
      <c r="B10356" s="61" t="s">
        <v>225</v>
      </c>
      <c r="C10356" s="62">
        <v>2013</v>
      </c>
      <c r="D10356" s="61" t="s">
        <v>89</v>
      </c>
      <c r="E10356" s="62">
        <v>50</v>
      </c>
      <c r="F10356" s="62">
        <v>185785</v>
      </c>
      <c r="G10356" s="62">
        <v>24785</v>
      </c>
      <c r="H10356" s="62">
        <v>41.31</v>
      </c>
      <c r="I10356" s="62">
        <v>3715.7</v>
      </c>
      <c r="J10356" s="62">
        <v>172780.05</v>
      </c>
      <c r="K10356" s="62">
        <v>19006.79</v>
      </c>
      <c r="L10356" s="62">
        <v>26089</v>
      </c>
      <c r="M10356" s="62">
        <v>43.48</v>
      </c>
      <c r="N10356" s="62">
        <v>380.14</v>
      </c>
      <c r="O10356" s="62">
        <v>229208.58</v>
      </c>
      <c r="P10356" s="63"/>
      <c r="Q10356" s="63"/>
      <c r="R10356" s="63"/>
      <c r="S10356" s="63"/>
      <c r="T10356" s="63"/>
      <c r="U10356" s="63"/>
      <c r="V10356" s="63"/>
      <c r="W10356" s="63"/>
      <c r="X10356" s="63"/>
      <c r="Y10356" s="63"/>
      <c r="Z10356" s="62">
        <v>0</v>
      </c>
      <c r="AA10356" s="62">
        <v>3414</v>
      </c>
      <c r="AB10356" s="62">
        <v>5.69</v>
      </c>
      <c r="AC10356" s="62">
        <v>0</v>
      </c>
    </row>
    <row r="10357" spans="1:29" x14ac:dyDescent="0.25">
      <c r="A10357" s="61" t="s">
        <v>330</v>
      </c>
      <c r="B10357" s="61" t="s">
        <v>331</v>
      </c>
      <c r="C10357" s="62">
        <v>2016</v>
      </c>
      <c r="D10357" s="61" t="s">
        <v>78</v>
      </c>
      <c r="E10357" s="62">
        <v>80</v>
      </c>
      <c r="F10357" s="62">
        <v>833863</v>
      </c>
      <c r="G10357" s="62">
        <v>188961</v>
      </c>
      <c r="H10357" s="62">
        <v>196.83</v>
      </c>
      <c r="I10357" s="62">
        <v>10423.290000000001</v>
      </c>
      <c r="J10357" s="62">
        <v>775492.59</v>
      </c>
      <c r="K10357" s="62">
        <v>0</v>
      </c>
      <c r="L10357" s="63"/>
      <c r="M10357" s="63"/>
      <c r="N10357" s="63"/>
      <c r="O10357" s="63"/>
      <c r="P10357" s="63"/>
      <c r="Q10357" s="63"/>
      <c r="R10357" s="63"/>
      <c r="S10357" s="63"/>
      <c r="T10357" s="63"/>
      <c r="U10357" s="63"/>
      <c r="V10357" s="63"/>
      <c r="W10357" s="63"/>
      <c r="X10357" s="63"/>
      <c r="Y10357" s="63"/>
      <c r="Z10357" s="62">
        <v>180400</v>
      </c>
      <c r="AA10357" s="62">
        <v>12484</v>
      </c>
      <c r="AB10357" s="62">
        <v>13</v>
      </c>
      <c r="AC10357" s="62">
        <v>2255</v>
      </c>
    </row>
    <row r="10358" spans="1:29" x14ac:dyDescent="0.25">
      <c r="A10358" s="61" t="s">
        <v>210</v>
      </c>
      <c r="B10358" s="61" t="s">
        <v>211</v>
      </c>
      <c r="C10358" s="62">
        <v>2009</v>
      </c>
      <c r="D10358" s="61" t="s">
        <v>86</v>
      </c>
      <c r="E10358" s="62">
        <v>70</v>
      </c>
      <c r="F10358" s="62">
        <v>500566</v>
      </c>
      <c r="G10358" s="62">
        <v>106254</v>
      </c>
      <c r="H10358" s="62">
        <v>126.49</v>
      </c>
      <c r="I10358" s="62">
        <v>7150.94</v>
      </c>
      <c r="J10358" s="62">
        <v>465526.38</v>
      </c>
      <c r="K10358" s="62">
        <v>49181.38</v>
      </c>
      <c r="L10358" s="62">
        <v>100814</v>
      </c>
      <c r="M10358" s="62">
        <v>120.02</v>
      </c>
      <c r="N10358" s="62">
        <v>702.59</v>
      </c>
      <c r="O10358" s="62">
        <v>593092.98</v>
      </c>
      <c r="P10358" s="63"/>
      <c r="Q10358" s="63"/>
      <c r="R10358" s="63"/>
      <c r="S10358" s="63"/>
      <c r="T10358" s="63"/>
      <c r="U10358" s="63"/>
      <c r="V10358" s="63"/>
      <c r="W10358" s="63"/>
      <c r="X10358" s="63"/>
      <c r="Y10358" s="63"/>
      <c r="Z10358" s="62">
        <v>592346</v>
      </c>
      <c r="AA10358" s="62">
        <v>81429</v>
      </c>
      <c r="AB10358" s="62">
        <v>96.94</v>
      </c>
      <c r="AC10358" s="62">
        <v>8462.09</v>
      </c>
    </row>
    <row r="10359" spans="1:29" x14ac:dyDescent="0.25">
      <c r="A10359" s="61" t="s">
        <v>79</v>
      </c>
      <c r="B10359" s="61" t="s">
        <v>80</v>
      </c>
      <c r="C10359" s="62">
        <v>2005</v>
      </c>
      <c r="D10359" s="61" t="s">
        <v>86</v>
      </c>
      <c r="E10359" s="62">
        <v>60</v>
      </c>
      <c r="F10359" s="62">
        <v>16642</v>
      </c>
      <c r="G10359" s="62">
        <v>4769</v>
      </c>
      <c r="H10359" s="62">
        <v>6.62</v>
      </c>
      <c r="I10359" s="62">
        <v>277.37</v>
      </c>
      <c r="J10359" s="62">
        <v>15477.06</v>
      </c>
      <c r="K10359" s="62">
        <v>124.15</v>
      </c>
      <c r="L10359" s="62">
        <v>387</v>
      </c>
      <c r="M10359" s="62">
        <v>0.54</v>
      </c>
      <c r="N10359" s="62">
        <v>2.0699999999999998</v>
      </c>
      <c r="O10359" s="62">
        <v>1497.18</v>
      </c>
      <c r="P10359" s="63"/>
      <c r="Q10359" s="63"/>
      <c r="R10359" s="63"/>
      <c r="S10359" s="63"/>
      <c r="T10359" s="63"/>
      <c r="U10359" s="63"/>
      <c r="V10359" s="63"/>
      <c r="W10359" s="63"/>
      <c r="X10359" s="63"/>
      <c r="Y10359" s="63"/>
      <c r="Z10359" s="62">
        <v>1112565</v>
      </c>
      <c r="AA10359" s="62">
        <v>40501</v>
      </c>
      <c r="AB10359" s="62">
        <v>56.25</v>
      </c>
      <c r="AC10359" s="62">
        <v>18542.75</v>
      </c>
    </row>
    <row r="10360" spans="1:29" ht="30" x14ac:dyDescent="0.25">
      <c r="A10360" s="61" t="s">
        <v>283</v>
      </c>
      <c r="B10360" s="61" t="s">
        <v>284</v>
      </c>
      <c r="C10360" s="62">
        <v>2004</v>
      </c>
      <c r="D10360" s="61" t="s">
        <v>313</v>
      </c>
      <c r="E10360" s="62">
        <v>41</v>
      </c>
      <c r="F10360" s="62">
        <v>0</v>
      </c>
      <c r="G10360" s="62">
        <v>0</v>
      </c>
      <c r="H10360" s="62">
        <v>0</v>
      </c>
      <c r="I10360" s="62">
        <v>0</v>
      </c>
      <c r="J10360" s="62">
        <v>0</v>
      </c>
      <c r="K10360" s="62">
        <v>0</v>
      </c>
      <c r="L10360" s="63"/>
      <c r="M10360" s="63"/>
      <c r="N10360" s="63"/>
      <c r="O10360" s="63"/>
      <c r="P10360" s="63"/>
      <c r="Q10360" s="63"/>
      <c r="R10360" s="63"/>
      <c r="S10360" s="63"/>
      <c r="T10360" s="63"/>
      <c r="U10360" s="63"/>
      <c r="V10360" s="63"/>
      <c r="W10360" s="63"/>
      <c r="X10360" s="63"/>
      <c r="Y10360" s="63"/>
      <c r="Z10360" s="62">
        <v>0</v>
      </c>
      <c r="AA10360" s="63"/>
      <c r="AB10360" s="63"/>
      <c r="AC10360" s="62">
        <v>0</v>
      </c>
    </row>
    <row r="10361" spans="1:29" x14ac:dyDescent="0.25">
      <c r="A10361" s="61" t="s">
        <v>70</v>
      </c>
      <c r="B10361" s="61" t="s">
        <v>71</v>
      </c>
      <c r="C10361" s="62">
        <v>2013</v>
      </c>
      <c r="D10361" s="61" t="s">
        <v>135</v>
      </c>
      <c r="E10361" s="62">
        <v>196</v>
      </c>
      <c r="F10361" s="62">
        <v>1072176</v>
      </c>
      <c r="G10361" s="62">
        <v>140331</v>
      </c>
      <c r="H10361" s="62">
        <v>59.66</v>
      </c>
      <c r="I10361" s="62">
        <v>5470.29</v>
      </c>
      <c r="J10361" s="62">
        <v>997123.68</v>
      </c>
      <c r="K10361" s="62">
        <v>161544</v>
      </c>
      <c r="L10361" s="62">
        <v>254351</v>
      </c>
      <c r="M10361" s="62">
        <v>108.14</v>
      </c>
      <c r="N10361" s="62">
        <v>824.2</v>
      </c>
      <c r="O10361" s="62">
        <v>1948107.56</v>
      </c>
      <c r="P10361" s="63"/>
      <c r="Q10361" s="63"/>
      <c r="R10361" s="63"/>
      <c r="S10361" s="63"/>
      <c r="T10361" s="63"/>
      <c r="U10361" s="63"/>
      <c r="V10361" s="63"/>
      <c r="W10361" s="63"/>
      <c r="X10361" s="63"/>
      <c r="Y10361" s="63"/>
      <c r="Z10361" s="62">
        <v>19547</v>
      </c>
      <c r="AA10361" s="62">
        <v>162287</v>
      </c>
      <c r="AB10361" s="62">
        <v>69</v>
      </c>
      <c r="AC10361" s="62">
        <v>99.73</v>
      </c>
    </row>
    <row r="10362" spans="1:29" ht="30" x14ac:dyDescent="0.25">
      <c r="A10362" s="61" t="s">
        <v>92</v>
      </c>
      <c r="B10362" s="61" t="s">
        <v>93</v>
      </c>
      <c r="C10362" s="62">
        <v>2018</v>
      </c>
      <c r="D10362" s="61" t="s">
        <v>94</v>
      </c>
      <c r="E10362" s="62">
        <v>2</v>
      </c>
      <c r="F10362" s="63"/>
      <c r="G10362" s="63"/>
      <c r="H10362" s="63"/>
      <c r="I10362" s="63"/>
      <c r="J10362" s="63"/>
      <c r="K10362" s="62">
        <v>0</v>
      </c>
      <c r="L10362" s="63"/>
      <c r="M10362" s="63"/>
      <c r="N10362" s="63"/>
      <c r="O10362" s="63"/>
      <c r="P10362" s="63"/>
      <c r="Q10362" s="63"/>
      <c r="R10362" s="63"/>
      <c r="S10362" s="63"/>
      <c r="T10362" s="63"/>
      <c r="U10362" s="63"/>
      <c r="V10362" s="63"/>
      <c r="W10362" s="63"/>
      <c r="X10362" s="63"/>
      <c r="Y10362" s="63"/>
      <c r="Z10362" s="62">
        <v>0.02</v>
      </c>
      <c r="AA10362" s="62">
        <v>105</v>
      </c>
      <c r="AB10362" s="62">
        <v>4.38</v>
      </c>
      <c r="AC10362" s="62">
        <v>0.01</v>
      </c>
    </row>
    <row r="10363" spans="1:29" x14ac:dyDescent="0.25">
      <c r="A10363" s="61" t="s">
        <v>208</v>
      </c>
      <c r="B10363" s="61" t="s">
        <v>209</v>
      </c>
      <c r="C10363" s="62">
        <v>2015</v>
      </c>
      <c r="D10363" s="61" t="s">
        <v>360</v>
      </c>
      <c r="E10363" s="62">
        <v>57</v>
      </c>
      <c r="F10363" s="63"/>
      <c r="G10363" s="63"/>
      <c r="H10363" s="63"/>
      <c r="I10363" s="63"/>
      <c r="J10363" s="63"/>
      <c r="K10363" s="62">
        <v>0</v>
      </c>
      <c r="L10363" s="63"/>
      <c r="M10363" s="63"/>
      <c r="N10363" s="63"/>
      <c r="O10363" s="63"/>
      <c r="P10363" s="63"/>
      <c r="Q10363" s="63"/>
      <c r="R10363" s="63"/>
      <c r="S10363" s="63"/>
      <c r="T10363" s="63"/>
      <c r="U10363" s="63"/>
      <c r="V10363" s="63"/>
      <c r="W10363" s="63"/>
      <c r="X10363" s="63"/>
      <c r="Y10363" s="63"/>
      <c r="Z10363" s="62">
        <v>0</v>
      </c>
      <c r="AA10363" s="63"/>
      <c r="AB10363" s="63"/>
      <c r="AC10363" s="62">
        <v>0</v>
      </c>
    </row>
    <row r="10364" spans="1:29" ht="30" x14ac:dyDescent="0.25">
      <c r="A10364" s="61" t="s">
        <v>415</v>
      </c>
      <c r="B10364" s="61" t="s">
        <v>416</v>
      </c>
      <c r="C10364" s="62">
        <v>2012</v>
      </c>
      <c r="D10364" s="61" t="s">
        <v>150</v>
      </c>
      <c r="E10364" s="62">
        <v>8</v>
      </c>
      <c r="F10364" s="63"/>
      <c r="G10364" s="63"/>
      <c r="H10364" s="63"/>
      <c r="I10364" s="63"/>
      <c r="J10364" s="63"/>
      <c r="K10364" s="62">
        <v>0</v>
      </c>
      <c r="L10364" s="63"/>
      <c r="M10364" s="63"/>
      <c r="N10364" s="63"/>
      <c r="O10364" s="63"/>
      <c r="P10364" s="63"/>
      <c r="Q10364" s="63"/>
      <c r="R10364" s="63"/>
      <c r="S10364" s="63"/>
      <c r="T10364" s="63"/>
      <c r="U10364" s="63"/>
      <c r="V10364" s="63"/>
      <c r="W10364" s="63"/>
      <c r="X10364" s="63"/>
      <c r="Y10364" s="63"/>
      <c r="Z10364" s="62">
        <v>0</v>
      </c>
      <c r="AA10364" s="63"/>
      <c r="AB10364" s="63"/>
      <c r="AC10364" s="62">
        <v>0</v>
      </c>
    </row>
    <row r="10365" spans="1:29" ht="30" x14ac:dyDescent="0.25">
      <c r="A10365" s="61" t="s">
        <v>180</v>
      </c>
      <c r="B10365" s="61" t="s">
        <v>181</v>
      </c>
      <c r="C10365" s="62">
        <v>2014</v>
      </c>
      <c r="D10365" s="61" t="s">
        <v>301</v>
      </c>
      <c r="E10365" s="62">
        <v>17</v>
      </c>
      <c r="F10365" s="62">
        <v>108480</v>
      </c>
      <c r="G10365" s="62">
        <v>13766</v>
      </c>
      <c r="H10365" s="62">
        <v>67.48</v>
      </c>
      <c r="I10365" s="62">
        <v>6381.18</v>
      </c>
      <c r="J10365" s="62">
        <v>100886.39999999999</v>
      </c>
      <c r="K10365" s="62">
        <v>14323.96</v>
      </c>
      <c r="L10365" s="62">
        <v>25254</v>
      </c>
      <c r="M10365" s="62">
        <v>123.79</v>
      </c>
      <c r="N10365" s="63"/>
      <c r="O10365" s="63"/>
      <c r="P10365" s="63"/>
      <c r="Q10365" s="63"/>
      <c r="R10365" s="63"/>
      <c r="S10365" s="63"/>
      <c r="T10365" s="63"/>
      <c r="U10365" s="63"/>
      <c r="V10365" s="63"/>
      <c r="W10365" s="63"/>
      <c r="X10365" s="63"/>
      <c r="Y10365" s="63"/>
      <c r="Z10365" s="62">
        <v>493</v>
      </c>
      <c r="AA10365" s="62">
        <v>6485</v>
      </c>
      <c r="AB10365" s="62">
        <v>31.79</v>
      </c>
      <c r="AC10365" s="62">
        <v>29</v>
      </c>
    </row>
    <row r="10366" spans="1:29" x14ac:dyDescent="0.25">
      <c r="A10366" s="61" t="s">
        <v>192</v>
      </c>
      <c r="B10366" s="61" t="s">
        <v>193</v>
      </c>
      <c r="C10366" s="62">
        <v>2008</v>
      </c>
      <c r="D10366" s="61" t="s">
        <v>135</v>
      </c>
      <c r="E10366" s="62">
        <v>12</v>
      </c>
      <c r="F10366" s="63"/>
      <c r="G10366" s="63"/>
      <c r="H10366" s="63"/>
      <c r="I10366" s="63"/>
      <c r="J10366" s="63"/>
      <c r="K10366" s="62">
        <v>0</v>
      </c>
      <c r="L10366" s="63"/>
      <c r="M10366" s="63"/>
      <c r="N10366" s="63"/>
      <c r="O10366" s="63"/>
      <c r="P10366" s="63"/>
      <c r="Q10366" s="63"/>
      <c r="R10366" s="63"/>
      <c r="S10366" s="63"/>
      <c r="T10366" s="63"/>
      <c r="U10366" s="63"/>
      <c r="V10366" s="63"/>
      <c r="W10366" s="63"/>
      <c r="X10366" s="63"/>
      <c r="Y10366" s="63"/>
      <c r="Z10366" s="62">
        <v>0</v>
      </c>
      <c r="AA10366" s="63"/>
      <c r="AB10366" s="63"/>
      <c r="AC10366" s="62">
        <v>0</v>
      </c>
    </row>
    <row r="10367" spans="1:29" x14ac:dyDescent="0.25">
      <c r="A10367" s="61" t="s">
        <v>76</v>
      </c>
      <c r="B10367" s="61" t="s">
        <v>77</v>
      </c>
      <c r="C10367" s="62">
        <v>2014</v>
      </c>
      <c r="D10367" s="61" t="s">
        <v>78</v>
      </c>
      <c r="E10367" s="62">
        <v>64</v>
      </c>
      <c r="F10367" s="62">
        <v>569760</v>
      </c>
      <c r="G10367" s="62">
        <v>82770</v>
      </c>
      <c r="H10367" s="62">
        <v>107.77</v>
      </c>
      <c r="I10367" s="62">
        <v>8902.5</v>
      </c>
      <c r="J10367" s="62">
        <v>529876.80000000005</v>
      </c>
      <c r="K10367" s="62">
        <v>0</v>
      </c>
      <c r="L10367" s="63"/>
      <c r="M10367" s="63"/>
      <c r="N10367" s="63"/>
      <c r="O10367" s="63"/>
      <c r="P10367" s="63"/>
      <c r="Q10367" s="63"/>
      <c r="R10367" s="63"/>
      <c r="S10367" s="63"/>
      <c r="T10367" s="63"/>
      <c r="U10367" s="63"/>
      <c r="V10367" s="63"/>
      <c r="W10367" s="63"/>
      <c r="X10367" s="63"/>
      <c r="Y10367" s="63"/>
      <c r="Z10367" s="62">
        <v>1607.28</v>
      </c>
      <c r="AA10367" s="62">
        <v>5671</v>
      </c>
      <c r="AB10367" s="62">
        <v>7.38</v>
      </c>
      <c r="AC10367" s="62">
        <v>25.11</v>
      </c>
    </row>
    <row r="10368" spans="1:29" ht="30" x14ac:dyDescent="0.25">
      <c r="A10368" s="61" t="s">
        <v>482</v>
      </c>
      <c r="B10368" s="61" t="s">
        <v>483</v>
      </c>
      <c r="C10368" s="62">
        <v>2008</v>
      </c>
      <c r="D10368" s="61" t="s">
        <v>78</v>
      </c>
      <c r="E10368" s="62">
        <v>10</v>
      </c>
      <c r="F10368" s="62">
        <v>94893</v>
      </c>
      <c r="G10368" s="62">
        <v>17434</v>
      </c>
      <c r="H10368" s="62">
        <v>145.28</v>
      </c>
      <c r="I10368" s="62">
        <v>9489.2999999999993</v>
      </c>
      <c r="J10368" s="62">
        <v>88250.49</v>
      </c>
      <c r="K10368" s="62">
        <v>0</v>
      </c>
      <c r="L10368" s="63"/>
      <c r="M10368" s="63"/>
      <c r="N10368" s="63"/>
      <c r="O10368" s="63"/>
      <c r="P10368" s="63"/>
      <c r="Q10368" s="63"/>
      <c r="R10368" s="63"/>
      <c r="S10368" s="63"/>
      <c r="T10368" s="63"/>
      <c r="U10368" s="63"/>
      <c r="V10368" s="63"/>
      <c r="W10368" s="63"/>
      <c r="X10368" s="63"/>
      <c r="Y10368" s="63"/>
      <c r="Z10368" s="62">
        <v>440</v>
      </c>
      <c r="AA10368" s="62">
        <v>7096</v>
      </c>
      <c r="AB10368" s="62">
        <v>59.13</v>
      </c>
      <c r="AC10368" s="62">
        <v>44</v>
      </c>
    </row>
    <row r="10369" spans="1:29" ht="30" x14ac:dyDescent="0.25">
      <c r="A10369" s="61" t="s">
        <v>176</v>
      </c>
      <c r="B10369" s="61" t="s">
        <v>177</v>
      </c>
      <c r="C10369" s="62">
        <v>2008</v>
      </c>
      <c r="D10369" s="61" t="s">
        <v>72</v>
      </c>
      <c r="E10369" s="62">
        <v>104</v>
      </c>
      <c r="F10369" s="62">
        <v>1029298</v>
      </c>
      <c r="G10369" s="62">
        <v>134461</v>
      </c>
      <c r="H10369" s="62">
        <v>107.74</v>
      </c>
      <c r="I10369" s="62">
        <v>9897.1</v>
      </c>
      <c r="J10369" s="62">
        <v>957247.14</v>
      </c>
      <c r="K10369" s="62">
        <v>0</v>
      </c>
      <c r="L10369" s="62">
        <v>1455</v>
      </c>
      <c r="M10369" s="62">
        <v>1.17</v>
      </c>
      <c r="N10369" s="62">
        <v>0</v>
      </c>
      <c r="O10369" s="62">
        <v>0</v>
      </c>
      <c r="P10369" s="63"/>
      <c r="Q10369" s="63"/>
      <c r="R10369" s="63"/>
      <c r="S10369" s="63"/>
      <c r="T10369" s="63"/>
      <c r="U10369" s="63"/>
      <c r="V10369" s="63"/>
      <c r="W10369" s="63"/>
      <c r="X10369" s="63"/>
      <c r="Y10369" s="63"/>
      <c r="Z10369" s="62">
        <v>0</v>
      </c>
      <c r="AA10369" s="62">
        <v>15649</v>
      </c>
      <c r="AB10369" s="62">
        <v>12.54</v>
      </c>
      <c r="AC10369" s="62">
        <v>0</v>
      </c>
    </row>
    <row r="10370" spans="1:29" ht="30" x14ac:dyDescent="0.25">
      <c r="A10370" s="61" t="s">
        <v>148</v>
      </c>
      <c r="B10370" s="61" t="s">
        <v>149</v>
      </c>
      <c r="C10370" s="62">
        <v>2017</v>
      </c>
      <c r="D10370" s="61" t="s">
        <v>78</v>
      </c>
      <c r="E10370" s="62">
        <v>30</v>
      </c>
      <c r="F10370" s="62">
        <v>128441</v>
      </c>
      <c r="G10370" s="62">
        <v>27617</v>
      </c>
      <c r="H10370" s="62">
        <v>76.709999999999994</v>
      </c>
      <c r="I10370" s="62">
        <v>4281.37</v>
      </c>
      <c r="J10370" s="62">
        <v>119450.13</v>
      </c>
      <c r="K10370" s="62">
        <v>11156.54</v>
      </c>
      <c r="L10370" s="62">
        <v>17769</v>
      </c>
      <c r="M10370" s="62">
        <v>49.36</v>
      </c>
      <c r="N10370" s="62">
        <v>371.88</v>
      </c>
      <c r="O10370" s="62">
        <v>134540.10999999999</v>
      </c>
      <c r="P10370" s="63"/>
      <c r="Q10370" s="63"/>
      <c r="R10370" s="63"/>
      <c r="S10370" s="63"/>
      <c r="T10370" s="63"/>
      <c r="U10370" s="63"/>
      <c r="V10370" s="63"/>
      <c r="W10370" s="63"/>
      <c r="X10370" s="63"/>
      <c r="Y10370" s="63"/>
      <c r="Z10370" s="62">
        <v>60.18</v>
      </c>
      <c r="AA10370" s="62">
        <v>10325</v>
      </c>
      <c r="AB10370" s="62">
        <v>28.68</v>
      </c>
      <c r="AC10370" s="62">
        <v>2.0099999999999998</v>
      </c>
    </row>
    <row r="10371" spans="1:29" ht="30" x14ac:dyDescent="0.25">
      <c r="A10371" s="61" t="s">
        <v>247</v>
      </c>
      <c r="B10371" s="61" t="s">
        <v>248</v>
      </c>
      <c r="C10371" s="62">
        <v>2009</v>
      </c>
      <c r="D10371" s="61" t="s">
        <v>89</v>
      </c>
      <c r="E10371" s="62">
        <v>50</v>
      </c>
      <c r="F10371" s="62">
        <v>598423</v>
      </c>
      <c r="G10371" s="62">
        <v>77700</v>
      </c>
      <c r="H10371" s="62">
        <v>129.5</v>
      </c>
      <c r="I10371" s="62">
        <v>11968.46</v>
      </c>
      <c r="J10371" s="62">
        <v>556533.39</v>
      </c>
      <c r="K10371" s="62">
        <v>0</v>
      </c>
      <c r="L10371" s="63"/>
      <c r="M10371" s="63"/>
      <c r="N10371" s="63"/>
      <c r="O10371" s="63"/>
      <c r="P10371" s="63"/>
      <c r="Q10371" s="63"/>
      <c r="R10371" s="63"/>
      <c r="S10371" s="63"/>
      <c r="T10371" s="63"/>
      <c r="U10371" s="63"/>
      <c r="V10371" s="63"/>
      <c r="W10371" s="63"/>
      <c r="X10371" s="63"/>
      <c r="Y10371" s="63"/>
      <c r="Z10371" s="62">
        <v>135</v>
      </c>
      <c r="AA10371" s="62">
        <v>10510</v>
      </c>
      <c r="AB10371" s="62">
        <v>17.52</v>
      </c>
      <c r="AC10371" s="62">
        <v>2.7</v>
      </c>
    </row>
    <row r="10372" spans="1:29" x14ac:dyDescent="0.25">
      <c r="A10372" s="61" t="s">
        <v>140</v>
      </c>
      <c r="B10372" s="61" t="s">
        <v>141</v>
      </c>
      <c r="C10372" s="62">
        <v>2014</v>
      </c>
      <c r="D10372" s="61" t="s">
        <v>75</v>
      </c>
      <c r="E10372" s="62">
        <v>9</v>
      </c>
      <c r="F10372" s="62">
        <v>5674</v>
      </c>
      <c r="G10372" s="62">
        <v>1455</v>
      </c>
      <c r="H10372" s="62">
        <v>13.47</v>
      </c>
      <c r="I10372" s="62">
        <v>630.44000000000005</v>
      </c>
      <c r="J10372" s="62">
        <v>5276.82</v>
      </c>
      <c r="K10372" s="62">
        <v>961.2</v>
      </c>
      <c r="L10372" s="62">
        <v>1884</v>
      </c>
      <c r="M10372" s="62">
        <v>17.440000000000001</v>
      </c>
      <c r="N10372" s="62">
        <v>106.8</v>
      </c>
      <c r="O10372" s="62">
        <v>11591.43</v>
      </c>
      <c r="P10372" s="63"/>
      <c r="Q10372" s="63"/>
      <c r="R10372" s="63"/>
      <c r="S10372" s="63"/>
      <c r="T10372" s="63"/>
      <c r="U10372" s="63"/>
      <c r="V10372" s="63"/>
      <c r="W10372" s="63"/>
      <c r="X10372" s="63"/>
      <c r="Y10372" s="63"/>
      <c r="Z10372" s="62">
        <v>706</v>
      </c>
      <c r="AA10372" s="62">
        <v>7915</v>
      </c>
      <c r="AB10372" s="62">
        <v>73.290000000000006</v>
      </c>
      <c r="AC10372" s="62">
        <v>78.44</v>
      </c>
    </row>
    <row r="10373" spans="1:29" x14ac:dyDescent="0.25">
      <c r="A10373" s="61" t="s">
        <v>371</v>
      </c>
      <c r="B10373" s="61" t="s">
        <v>372</v>
      </c>
      <c r="C10373" s="62">
        <v>2017</v>
      </c>
      <c r="D10373" s="61" t="s">
        <v>150</v>
      </c>
      <c r="E10373" s="62">
        <v>8</v>
      </c>
      <c r="F10373" s="63"/>
      <c r="G10373" s="63"/>
      <c r="H10373" s="63"/>
      <c r="I10373" s="63"/>
      <c r="J10373" s="63"/>
      <c r="K10373" s="62">
        <v>0</v>
      </c>
      <c r="L10373" s="63"/>
      <c r="M10373" s="63"/>
      <c r="N10373" s="63"/>
      <c r="O10373" s="63"/>
      <c r="P10373" s="63"/>
      <c r="Q10373" s="63"/>
      <c r="R10373" s="63"/>
      <c r="S10373" s="63"/>
      <c r="T10373" s="63"/>
      <c r="U10373" s="63"/>
      <c r="V10373" s="63"/>
      <c r="W10373" s="63"/>
      <c r="X10373" s="63"/>
      <c r="Y10373" s="63"/>
      <c r="Z10373" s="62">
        <v>0</v>
      </c>
      <c r="AA10373" s="63"/>
      <c r="AB10373" s="63"/>
      <c r="AC10373" s="62">
        <v>0</v>
      </c>
    </row>
    <row r="10374" spans="1:29" x14ac:dyDescent="0.25">
      <c r="A10374" s="61" t="s">
        <v>81</v>
      </c>
      <c r="B10374" s="61" t="s">
        <v>82</v>
      </c>
      <c r="C10374" s="62">
        <v>2017</v>
      </c>
      <c r="D10374" s="61" t="s">
        <v>83</v>
      </c>
      <c r="E10374" s="62">
        <v>7</v>
      </c>
      <c r="F10374" s="62">
        <v>8314</v>
      </c>
      <c r="G10374" s="62">
        <v>23954</v>
      </c>
      <c r="H10374" s="62">
        <v>285.17</v>
      </c>
      <c r="I10374" s="62">
        <v>1187.71</v>
      </c>
      <c r="J10374" s="62">
        <v>7732.02</v>
      </c>
      <c r="K10374" s="62">
        <v>65.959999999999994</v>
      </c>
      <c r="L10374" s="62">
        <v>93</v>
      </c>
      <c r="M10374" s="62">
        <v>1.1100000000000001</v>
      </c>
      <c r="N10374" s="63"/>
      <c r="O10374" s="63"/>
      <c r="P10374" s="63"/>
      <c r="Q10374" s="63"/>
      <c r="R10374" s="63"/>
      <c r="S10374" s="63"/>
      <c r="T10374" s="63"/>
      <c r="U10374" s="63"/>
      <c r="V10374" s="63"/>
      <c r="W10374" s="63"/>
      <c r="X10374" s="63"/>
      <c r="Y10374" s="63"/>
      <c r="Z10374" s="62">
        <v>5025</v>
      </c>
      <c r="AA10374" s="62">
        <v>5286</v>
      </c>
      <c r="AB10374" s="62">
        <v>62.93</v>
      </c>
      <c r="AC10374" s="62">
        <v>717.86</v>
      </c>
    </row>
    <row r="10375" spans="1:29" x14ac:dyDescent="0.25">
      <c r="A10375" s="61" t="s">
        <v>198</v>
      </c>
      <c r="B10375" s="61" t="s">
        <v>199</v>
      </c>
      <c r="C10375" s="62">
        <v>2017</v>
      </c>
      <c r="D10375" s="61" t="s">
        <v>78</v>
      </c>
      <c r="E10375" s="62">
        <v>40</v>
      </c>
      <c r="F10375" s="62">
        <v>351420</v>
      </c>
      <c r="G10375" s="62">
        <v>48566</v>
      </c>
      <c r="H10375" s="62">
        <v>101.18</v>
      </c>
      <c r="I10375" s="62">
        <v>8785.5</v>
      </c>
      <c r="J10375" s="62">
        <v>326820.59999999998</v>
      </c>
      <c r="K10375" s="62">
        <v>0</v>
      </c>
      <c r="L10375" s="63"/>
      <c r="M10375" s="63"/>
      <c r="N10375" s="63"/>
      <c r="O10375" s="63"/>
      <c r="P10375" s="63"/>
      <c r="Q10375" s="63"/>
      <c r="R10375" s="63"/>
      <c r="S10375" s="63"/>
      <c r="T10375" s="63"/>
      <c r="U10375" s="63"/>
      <c r="V10375" s="63"/>
      <c r="W10375" s="63"/>
      <c r="X10375" s="63"/>
      <c r="Y10375" s="63"/>
      <c r="Z10375" s="62">
        <v>707</v>
      </c>
      <c r="AA10375" s="62">
        <v>18839</v>
      </c>
      <c r="AB10375" s="62">
        <v>39.25</v>
      </c>
      <c r="AC10375" s="62">
        <v>17.68</v>
      </c>
    </row>
    <row r="10376" spans="1:29" ht="30" x14ac:dyDescent="0.25">
      <c r="A10376" s="61" t="s">
        <v>120</v>
      </c>
      <c r="B10376" s="61" t="s">
        <v>121</v>
      </c>
      <c r="C10376" s="62">
        <v>2005</v>
      </c>
      <c r="D10376" s="61" t="s">
        <v>86</v>
      </c>
      <c r="E10376" s="62">
        <v>74</v>
      </c>
      <c r="F10376" s="62">
        <v>23763</v>
      </c>
      <c r="G10376" s="62">
        <v>4277</v>
      </c>
      <c r="H10376" s="62">
        <v>4.82</v>
      </c>
      <c r="I10376" s="62">
        <v>321.12</v>
      </c>
      <c r="J10376" s="62">
        <v>22099.59</v>
      </c>
      <c r="K10376" s="62">
        <v>4704.82</v>
      </c>
      <c r="L10376" s="62">
        <v>8420</v>
      </c>
      <c r="M10376" s="62">
        <v>9.48</v>
      </c>
      <c r="N10376" s="62">
        <v>63.58</v>
      </c>
      <c r="O10376" s="62">
        <v>56736.800000000003</v>
      </c>
      <c r="P10376" s="63"/>
      <c r="Q10376" s="63"/>
      <c r="R10376" s="63"/>
      <c r="S10376" s="63"/>
      <c r="T10376" s="63"/>
      <c r="U10376" s="63"/>
      <c r="V10376" s="63"/>
      <c r="W10376" s="63"/>
      <c r="X10376" s="63"/>
      <c r="Y10376" s="63"/>
      <c r="Z10376" s="62">
        <v>502500</v>
      </c>
      <c r="AA10376" s="62">
        <v>20990</v>
      </c>
      <c r="AB10376" s="62">
        <v>23.64</v>
      </c>
      <c r="AC10376" s="62">
        <v>6790.54</v>
      </c>
    </row>
    <row r="10377" spans="1:29" x14ac:dyDescent="0.25">
      <c r="A10377" s="61" t="s">
        <v>159</v>
      </c>
      <c r="B10377" s="61" t="s">
        <v>160</v>
      </c>
      <c r="C10377" s="62">
        <v>2005</v>
      </c>
      <c r="D10377" s="61" t="s">
        <v>83</v>
      </c>
      <c r="E10377" s="62">
        <v>4</v>
      </c>
      <c r="F10377" s="63"/>
      <c r="G10377" s="63"/>
      <c r="H10377" s="63"/>
      <c r="I10377" s="63"/>
      <c r="J10377" s="63"/>
      <c r="K10377" s="62">
        <v>0</v>
      </c>
      <c r="L10377" s="63"/>
      <c r="M10377" s="63"/>
      <c r="N10377" s="63"/>
      <c r="O10377" s="63"/>
      <c r="P10377" s="63"/>
      <c r="Q10377" s="63"/>
      <c r="R10377" s="63"/>
      <c r="S10377" s="63"/>
      <c r="T10377" s="63"/>
      <c r="U10377" s="63"/>
      <c r="V10377" s="63"/>
      <c r="W10377" s="63"/>
      <c r="X10377" s="63"/>
      <c r="Y10377" s="63"/>
      <c r="Z10377" s="62">
        <v>727</v>
      </c>
      <c r="AA10377" s="62">
        <v>3106</v>
      </c>
      <c r="AB10377" s="62">
        <v>64.709999999999994</v>
      </c>
      <c r="AC10377" s="62">
        <v>181.75</v>
      </c>
    </row>
    <row r="10378" spans="1:29" x14ac:dyDescent="0.25">
      <c r="A10378" s="61" t="s">
        <v>235</v>
      </c>
      <c r="B10378" s="61" t="s">
        <v>236</v>
      </c>
      <c r="C10378" s="62">
        <v>2011</v>
      </c>
      <c r="D10378" s="61" t="s">
        <v>94</v>
      </c>
      <c r="E10378" s="62">
        <v>10</v>
      </c>
      <c r="F10378" s="62">
        <v>2745</v>
      </c>
      <c r="G10378" s="62">
        <v>524</v>
      </c>
      <c r="H10378" s="62">
        <v>4.37</v>
      </c>
      <c r="I10378" s="62">
        <v>274.5</v>
      </c>
      <c r="J10378" s="62">
        <v>2552.85</v>
      </c>
      <c r="K10378" s="62">
        <v>2383.12</v>
      </c>
      <c r="L10378" s="62">
        <v>4112</v>
      </c>
      <c r="M10378" s="62">
        <v>34.270000000000003</v>
      </c>
      <c r="N10378" s="62">
        <v>238.31</v>
      </c>
      <c r="O10378" s="62">
        <v>28738.799999999999</v>
      </c>
      <c r="P10378" s="63"/>
      <c r="Q10378" s="63"/>
      <c r="R10378" s="63"/>
      <c r="S10378" s="63"/>
      <c r="T10378" s="63"/>
      <c r="U10378" s="62">
        <v>1261</v>
      </c>
      <c r="V10378" s="62">
        <v>3954</v>
      </c>
      <c r="W10378" s="62">
        <v>32.950000000000003</v>
      </c>
      <c r="X10378" s="62">
        <v>126</v>
      </c>
      <c r="Y10378" s="62">
        <v>28226.22</v>
      </c>
      <c r="Z10378" s="62">
        <v>52000</v>
      </c>
      <c r="AA10378" s="62">
        <v>1799</v>
      </c>
      <c r="AB10378" s="62">
        <v>14.99</v>
      </c>
      <c r="AC10378" s="62">
        <v>5200</v>
      </c>
    </row>
    <row r="10379" spans="1:29" x14ac:dyDescent="0.25">
      <c r="A10379" s="61" t="s">
        <v>102</v>
      </c>
      <c r="B10379" s="61" t="s">
        <v>103</v>
      </c>
      <c r="C10379" s="62">
        <v>2009</v>
      </c>
      <c r="D10379" s="61" t="s">
        <v>89</v>
      </c>
      <c r="E10379" s="62">
        <v>36</v>
      </c>
      <c r="F10379" s="62">
        <v>81490</v>
      </c>
      <c r="G10379" s="62">
        <v>13643</v>
      </c>
      <c r="H10379" s="62">
        <v>31.58</v>
      </c>
      <c r="I10379" s="62">
        <v>2263.61</v>
      </c>
      <c r="J10379" s="62">
        <v>75785.7</v>
      </c>
      <c r="K10379" s="62">
        <v>18600.39</v>
      </c>
      <c r="L10379" s="62">
        <v>14513</v>
      </c>
      <c r="M10379" s="62">
        <v>33.590000000000003</v>
      </c>
      <c r="N10379" s="62">
        <v>516.67999999999995</v>
      </c>
      <c r="O10379" s="62">
        <v>224307.66</v>
      </c>
      <c r="P10379" s="63"/>
      <c r="Q10379" s="63"/>
      <c r="R10379" s="63"/>
      <c r="S10379" s="63"/>
      <c r="T10379" s="63"/>
      <c r="U10379" s="63"/>
      <c r="V10379" s="63"/>
      <c r="W10379" s="63"/>
      <c r="X10379" s="63"/>
      <c r="Y10379" s="63"/>
      <c r="Z10379" s="62">
        <v>2171</v>
      </c>
      <c r="AA10379" s="62">
        <v>22925</v>
      </c>
      <c r="AB10379" s="62">
        <v>53.07</v>
      </c>
      <c r="AC10379" s="62">
        <v>60.31</v>
      </c>
    </row>
    <row r="10380" spans="1:29" x14ac:dyDescent="0.25">
      <c r="A10380" s="61" t="s">
        <v>471</v>
      </c>
      <c r="B10380" s="61" t="s">
        <v>472</v>
      </c>
      <c r="C10380" s="62">
        <v>2008</v>
      </c>
      <c r="D10380" s="61" t="s">
        <v>78</v>
      </c>
      <c r="E10380" s="62">
        <v>40</v>
      </c>
      <c r="F10380" s="62">
        <v>36613</v>
      </c>
      <c r="G10380" s="62">
        <v>6680</v>
      </c>
      <c r="H10380" s="62">
        <v>13.92</v>
      </c>
      <c r="I10380" s="62">
        <v>915.33</v>
      </c>
      <c r="J10380" s="62">
        <v>34050.089999999997</v>
      </c>
      <c r="K10380" s="62">
        <v>22221.14</v>
      </c>
      <c r="L10380" s="62">
        <v>30221</v>
      </c>
      <c r="M10380" s="62">
        <v>62.96</v>
      </c>
      <c r="N10380" s="62">
        <v>555.53</v>
      </c>
      <c r="O10380" s="62">
        <v>267971.45</v>
      </c>
      <c r="P10380" s="63"/>
      <c r="Q10380" s="63"/>
      <c r="R10380" s="63"/>
      <c r="S10380" s="63"/>
      <c r="T10380" s="63"/>
      <c r="U10380" s="63"/>
      <c r="V10380" s="63"/>
      <c r="W10380" s="63"/>
      <c r="X10380" s="63"/>
      <c r="Y10380" s="63"/>
      <c r="Z10380" s="62">
        <v>89600</v>
      </c>
      <c r="AA10380" s="62">
        <v>4417</v>
      </c>
      <c r="AB10380" s="62">
        <v>9.1999999999999993</v>
      </c>
      <c r="AC10380" s="62">
        <v>2240</v>
      </c>
    </row>
    <row r="10381" spans="1:29" x14ac:dyDescent="0.25">
      <c r="A10381" s="61" t="s">
        <v>257</v>
      </c>
      <c r="B10381" s="61" t="s">
        <v>258</v>
      </c>
      <c r="C10381" s="62">
        <v>2017</v>
      </c>
      <c r="D10381" s="61" t="s">
        <v>78</v>
      </c>
      <c r="E10381" s="62">
        <v>56</v>
      </c>
      <c r="F10381" s="62">
        <v>407542</v>
      </c>
      <c r="G10381" s="62">
        <v>57579</v>
      </c>
      <c r="H10381" s="62">
        <v>85.68</v>
      </c>
      <c r="I10381" s="62">
        <v>7277.54</v>
      </c>
      <c r="J10381" s="62">
        <v>379014.06</v>
      </c>
      <c r="K10381" s="62">
        <v>0</v>
      </c>
      <c r="L10381" s="63"/>
      <c r="M10381" s="63"/>
      <c r="N10381" s="63"/>
      <c r="O10381" s="63"/>
      <c r="P10381" s="63"/>
      <c r="Q10381" s="63"/>
      <c r="R10381" s="63"/>
      <c r="S10381" s="63"/>
      <c r="T10381" s="63"/>
      <c r="U10381" s="63"/>
      <c r="V10381" s="63"/>
      <c r="W10381" s="63"/>
      <c r="X10381" s="63"/>
      <c r="Y10381" s="63"/>
      <c r="Z10381" s="62">
        <v>116700</v>
      </c>
      <c r="AA10381" s="62">
        <v>19275</v>
      </c>
      <c r="AB10381" s="62">
        <v>28.68</v>
      </c>
      <c r="AC10381" s="62">
        <v>2083.9299999999998</v>
      </c>
    </row>
    <row r="10382" spans="1:29" ht="30" x14ac:dyDescent="0.25">
      <c r="A10382" s="61" t="s">
        <v>367</v>
      </c>
      <c r="B10382" s="61" t="s">
        <v>368</v>
      </c>
      <c r="C10382" s="62">
        <v>2018</v>
      </c>
      <c r="D10382" s="61" t="s">
        <v>78</v>
      </c>
      <c r="E10382" s="62">
        <v>50</v>
      </c>
      <c r="F10382" s="62">
        <v>79499</v>
      </c>
      <c r="G10382" s="62">
        <v>13943</v>
      </c>
      <c r="H10382" s="62">
        <v>23.24</v>
      </c>
      <c r="I10382" s="62">
        <v>1589.98</v>
      </c>
      <c r="J10382" s="62">
        <v>73934.070000000007</v>
      </c>
      <c r="K10382" s="62">
        <v>16013.58</v>
      </c>
      <c r="L10382" s="62">
        <v>17038</v>
      </c>
      <c r="M10382" s="62">
        <v>28.4</v>
      </c>
      <c r="N10382" s="62">
        <v>320.27</v>
      </c>
      <c r="O10382" s="62">
        <v>193112.55</v>
      </c>
      <c r="P10382" s="63"/>
      <c r="Q10382" s="63"/>
      <c r="R10382" s="63"/>
      <c r="S10382" s="63"/>
      <c r="T10382" s="63"/>
      <c r="U10382" s="63"/>
      <c r="V10382" s="63"/>
      <c r="W10382" s="63"/>
      <c r="X10382" s="63"/>
      <c r="Y10382" s="63"/>
      <c r="Z10382" s="62">
        <v>126000</v>
      </c>
      <c r="AA10382" s="62">
        <v>14472</v>
      </c>
      <c r="AB10382" s="62">
        <v>24.12</v>
      </c>
      <c r="AC10382" s="62">
        <v>2520</v>
      </c>
    </row>
    <row r="10383" spans="1:29" ht="30" x14ac:dyDescent="0.25">
      <c r="A10383" s="61" t="s">
        <v>133</v>
      </c>
      <c r="B10383" s="61" t="s">
        <v>134</v>
      </c>
      <c r="C10383" s="62">
        <v>2010</v>
      </c>
      <c r="D10383" s="61" t="s">
        <v>78</v>
      </c>
      <c r="E10383" s="62">
        <v>58</v>
      </c>
      <c r="F10383" s="62">
        <v>215640</v>
      </c>
      <c r="G10383" s="62">
        <v>34792</v>
      </c>
      <c r="H10383" s="62">
        <v>49.99</v>
      </c>
      <c r="I10383" s="62">
        <v>3717.93</v>
      </c>
      <c r="J10383" s="62">
        <v>200545.2</v>
      </c>
      <c r="K10383" s="62">
        <v>25780</v>
      </c>
      <c r="L10383" s="62">
        <v>31967</v>
      </c>
      <c r="M10383" s="62">
        <v>45.93</v>
      </c>
      <c r="N10383" s="63"/>
      <c r="O10383" s="63"/>
      <c r="P10383" s="63"/>
      <c r="Q10383" s="63"/>
      <c r="R10383" s="63"/>
      <c r="S10383" s="63"/>
      <c r="T10383" s="63"/>
      <c r="U10383" s="63"/>
      <c r="V10383" s="63"/>
      <c r="W10383" s="63"/>
      <c r="X10383" s="63"/>
      <c r="Y10383" s="63"/>
      <c r="Z10383" s="62">
        <v>1832.77</v>
      </c>
      <c r="AA10383" s="62">
        <v>8067</v>
      </c>
      <c r="AB10383" s="62">
        <v>11.59</v>
      </c>
      <c r="AC10383" s="62">
        <v>31.6</v>
      </c>
    </row>
    <row r="10384" spans="1:29" ht="45" x14ac:dyDescent="0.25">
      <c r="A10384" s="61" t="s">
        <v>109</v>
      </c>
      <c r="B10384" s="61" t="s">
        <v>110</v>
      </c>
      <c r="C10384" s="62">
        <v>2014</v>
      </c>
      <c r="D10384" s="61" t="s">
        <v>83</v>
      </c>
      <c r="E10384" s="62">
        <v>6</v>
      </c>
      <c r="F10384" s="62">
        <v>101</v>
      </c>
      <c r="G10384" s="62">
        <v>237</v>
      </c>
      <c r="H10384" s="62">
        <v>3.29</v>
      </c>
      <c r="I10384" s="62">
        <v>16.829999999999998</v>
      </c>
      <c r="J10384" s="62">
        <v>93.93</v>
      </c>
      <c r="K10384" s="62">
        <v>0</v>
      </c>
      <c r="L10384" s="63"/>
      <c r="M10384" s="63"/>
      <c r="N10384" s="63"/>
      <c r="O10384" s="63"/>
      <c r="P10384" s="62">
        <v>5840</v>
      </c>
      <c r="Q10384" s="62">
        <v>12496</v>
      </c>
      <c r="R10384" s="62">
        <v>173.56</v>
      </c>
      <c r="S10384" s="62">
        <v>973</v>
      </c>
      <c r="T10384" s="62">
        <v>73986.960000000006</v>
      </c>
      <c r="U10384" s="63"/>
      <c r="V10384" s="63"/>
      <c r="W10384" s="63"/>
      <c r="X10384" s="63"/>
      <c r="Y10384" s="63"/>
      <c r="Z10384" s="62">
        <v>48818.98</v>
      </c>
      <c r="AA10384" s="62">
        <v>2420</v>
      </c>
      <c r="AB10384" s="62">
        <v>33.61</v>
      </c>
      <c r="AC10384" s="62">
        <v>8136.5</v>
      </c>
    </row>
    <row r="10385" spans="1:29" x14ac:dyDescent="0.25">
      <c r="A10385" s="61" t="s">
        <v>241</v>
      </c>
      <c r="B10385" s="61" t="s">
        <v>242</v>
      </c>
      <c r="C10385" s="62">
        <v>2018</v>
      </c>
      <c r="D10385" s="61" t="s">
        <v>297</v>
      </c>
      <c r="E10385" s="62">
        <v>26</v>
      </c>
      <c r="F10385" s="63"/>
      <c r="G10385" s="63"/>
      <c r="H10385" s="63"/>
      <c r="I10385" s="63"/>
      <c r="J10385" s="63"/>
      <c r="K10385" s="62">
        <v>0</v>
      </c>
      <c r="L10385" s="63"/>
      <c r="M10385" s="63"/>
      <c r="N10385" s="63"/>
      <c r="O10385" s="63"/>
      <c r="P10385" s="63"/>
      <c r="Q10385" s="63"/>
      <c r="R10385" s="63"/>
      <c r="S10385" s="63"/>
      <c r="T10385" s="63"/>
      <c r="U10385" s="63"/>
      <c r="V10385" s="63"/>
      <c r="W10385" s="63"/>
      <c r="X10385" s="63"/>
      <c r="Y10385" s="63"/>
      <c r="Z10385" s="62">
        <v>146753</v>
      </c>
      <c r="AA10385" s="62">
        <v>15438</v>
      </c>
      <c r="AB10385" s="62">
        <v>49.48</v>
      </c>
      <c r="AC10385" s="62">
        <v>5644.35</v>
      </c>
    </row>
    <row r="10386" spans="1:29" x14ac:dyDescent="0.25">
      <c r="A10386" s="61" t="s">
        <v>196</v>
      </c>
      <c r="B10386" s="61" t="s">
        <v>197</v>
      </c>
      <c r="C10386" s="62">
        <v>2006</v>
      </c>
      <c r="D10386" s="61" t="s">
        <v>262</v>
      </c>
      <c r="E10386" s="62">
        <v>59</v>
      </c>
      <c r="F10386" s="62">
        <v>123320</v>
      </c>
      <c r="G10386" s="62">
        <v>32641</v>
      </c>
      <c r="H10386" s="62">
        <v>46.1</v>
      </c>
      <c r="I10386" s="62">
        <v>2090.17</v>
      </c>
      <c r="J10386" s="62">
        <v>114687.6</v>
      </c>
      <c r="K10386" s="62">
        <v>19082.439999999999</v>
      </c>
      <c r="L10386" s="62">
        <v>36574</v>
      </c>
      <c r="M10386" s="62">
        <v>51.66</v>
      </c>
      <c r="N10386" s="62">
        <v>323.43</v>
      </c>
      <c r="O10386" s="62">
        <v>230120.92</v>
      </c>
      <c r="P10386" s="63"/>
      <c r="Q10386" s="63"/>
      <c r="R10386" s="63"/>
      <c r="S10386" s="63"/>
      <c r="T10386" s="63"/>
      <c r="U10386" s="62">
        <v>9606</v>
      </c>
      <c r="V10386" s="62">
        <v>16109</v>
      </c>
      <c r="W10386" s="62">
        <v>22.75</v>
      </c>
      <c r="X10386" s="62">
        <v>162</v>
      </c>
      <c r="Y10386" s="62">
        <v>215020.7</v>
      </c>
      <c r="Z10386" s="62">
        <v>119300</v>
      </c>
      <c r="AA10386" s="62">
        <v>34310</v>
      </c>
      <c r="AB10386" s="62">
        <v>48.46</v>
      </c>
      <c r="AC10386" s="62">
        <v>2022.03</v>
      </c>
    </row>
    <row r="10387" spans="1:29" ht="30" x14ac:dyDescent="0.25">
      <c r="A10387" s="61" t="s">
        <v>283</v>
      </c>
      <c r="B10387" s="61" t="s">
        <v>284</v>
      </c>
      <c r="C10387" s="62">
        <v>2013</v>
      </c>
      <c r="D10387" s="61" t="s">
        <v>72</v>
      </c>
      <c r="E10387" s="62">
        <v>134</v>
      </c>
      <c r="F10387" s="62">
        <v>664039</v>
      </c>
      <c r="G10387" s="62">
        <v>117023</v>
      </c>
      <c r="H10387" s="62">
        <v>72.78</v>
      </c>
      <c r="I10387" s="62">
        <v>4955.51</v>
      </c>
      <c r="J10387" s="62">
        <v>617556.27</v>
      </c>
      <c r="K10387" s="62">
        <v>60826.38</v>
      </c>
      <c r="L10387" s="62">
        <v>71564</v>
      </c>
      <c r="M10387" s="62">
        <v>44.5</v>
      </c>
      <c r="N10387" s="63"/>
      <c r="O10387" s="63"/>
      <c r="P10387" s="63"/>
      <c r="Q10387" s="63"/>
      <c r="R10387" s="63"/>
      <c r="S10387" s="63"/>
      <c r="T10387" s="63"/>
      <c r="U10387" s="63"/>
      <c r="V10387" s="63"/>
      <c r="W10387" s="63"/>
      <c r="X10387" s="63"/>
      <c r="Y10387" s="63"/>
      <c r="Z10387" s="62">
        <v>0</v>
      </c>
      <c r="AA10387" s="63"/>
      <c r="AB10387" s="63"/>
      <c r="AC10387" s="62">
        <v>0</v>
      </c>
    </row>
    <row r="10388" spans="1:29" ht="30" x14ac:dyDescent="0.25">
      <c r="A10388" s="61" t="s">
        <v>277</v>
      </c>
      <c r="B10388" s="61" t="s">
        <v>278</v>
      </c>
      <c r="C10388" s="62">
        <v>2015</v>
      </c>
      <c r="D10388" s="61" t="s">
        <v>89</v>
      </c>
      <c r="E10388" s="62">
        <v>48</v>
      </c>
      <c r="F10388" s="62">
        <v>390869</v>
      </c>
      <c r="G10388" s="62">
        <v>56153</v>
      </c>
      <c r="H10388" s="62">
        <v>97.49</v>
      </c>
      <c r="I10388" s="62">
        <v>8143.1</v>
      </c>
      <c r="J10388" s="62">
        <v>363508.17</v>
      </c>
      <c r="K10388" s="62">
        <v>0</v>
      </c>
      <c r="L10388" s="63"/>
      <c r="M10388" s="63"/>
      <c r="N10388" s="63"/>
      <c r="O10388" s="63"/>
      <c r="P10388" s="63"/>
      <c r="Q10388" s="63"/>
      <c r="R10388" s="63"/>
      <c r="S10388" s="63"/>
      <c r="T10388" s="63"/>
      <c r="U10388" s="63"/>
      <c r="V10388" s="63"/>
      <c r="W10388" s="63"/>
      <c r="X10388" s="63"/>
      <c r="Y10388" s="63"/>
      <c r="Z10388" s="62">
        <v>124750</v>
      </c>
      <c r="AA10388" s="62">
        <v>5569</v>
      </c>
      <c r="AB10388" s="62">
        <v>9.67</v>
      </c>
      <c r="AC10388" s="62">
        <v>2598.96</v>
      </c>
    </row>
    <row r="10389" spans="1:29" x14ac:dyDescent="0.25">
      <c r="A10389" s="61" t="s">
        <v>178</v>
      </c>
      <c r="B10389" s="61" t="s">
        <v>179</v>
      </c>
      <c r="C10389" s="62">
        <v>2014</v>
      </c>
      <c r="D10389" s="61" t="s">
        <v>72</v>
      </c>
      <c r="E10389" s="62">
        <v>96</v>
      </c>
      <c r="F10389" s="62">
        <v>240934</v>
      </c>
      <c r="G10389" s="62">
        <v>36742</v>
      </c>
      <c r="H10389" s="62">
        <v>31.89</v>
      </c>
      <c r="I10389" s="62">
        <v>2509.73</v>
      </c>
      <c r="J10389" s="62">
        <v>224068.62</v>
      </c>
      <c r="K10389" s="62">
        <v>50445.2</v>
      </c>
      <c r="L10389" s="62">
        <v>41886</v>
      </c>
      <c r="M10389" s="62">
        <v>36.36</v>
      </c>
      <c r="N10389" s="62">
        <v>525.47</v>
      </c>
      <c r="O10389" s="62">
        <v>608333.79</v>
      </c>
      <c r="P10389" s="63"/>
      <c r="Q10389" s="63"/>
      <c r="R10389" s="63"/>
      <c r="S10389" s="63"/>
      <c r="T10389" s="63"/>
      <c r="U10389" s="63"/>
      <c r="V10389" s="63"/>
      <c r="W10389" s="63"/>
      <c r="X10389" s="63"/>
      <c r="Y10389" s="63"/>
      <c r="Z10389" s="62">
        <v>2.41</v>
      </c>
      <c r="AA10389" s="62">
        <v>16551</v>
      </c>
      <c r="AB10389" s="62">
        <v>14.37</v>
      </c>
      <c r="AC10389" s="62">
        <v>0.03</v>
      </c>
    </row>
    <row r="10390" spans="1:29" x14ac:dyDescent="0.25">
      <c r="A10390" s="61" t="s">
        <v>315</v>
      </c>
      <c r="B10390" s="61" t="s">
        <v>316</v>
      </c>
      <c r="C10390" s="62">
        <v>2013</v>
      </c>
      <c r="D10390" s="61" t="s">
        <v>75</v>
      </c>
      <c r="E10390" s="62">
        <v>12</v>
      </c>
      <c r="F10390" s="62">
        <v>2164</v>
      </c>
      <c r="G10390" s="62">
        <v>371</v>
      </c>
      <c r="H10390" s="62">
        <v>2.58</v>
      </c>
      <c r="I10390" s="62">
        <v>180.33</v>
      </c>
      <c r="J10390" s="62">
        <v>2012.52</v>
      </c>
      <c r="K10390" s="62">
        <v>484</v>
      </c>
      <c r="L10390" s="62">
        <v>750</v>
      </c>
      <c r="M10390" s="62">
        <v>5.21</v>
      </c>
      <c r="N10390" s="62">
        <v>40.33</v>
      </c>
      <c r="O10390" s="62">
        <v>5836.65</v>
      </c>
      <c r="P10390" s="63"/>
      <c r="Q10390" s="63"/>
      <c r="R10390" s="63"/>
      <c r="S10390" s="63"/>
      <c r="T10390" s="63"/>
      <c r="U10390" s="63"/>
      <c r="V10390" s="63"/>
      <c r="W10390" s="63"/>
      <c r="X10390" s="63"/>
      <c r="Y10390" s="63"/>
      <c r="Z10390" s="62">
        <v>829.28</v>
      </c>
      <c r="AA10390" s="62">
        <v>8060</v>
      </c>
      <c r="AB10390" s="62">
        <v>55.97</v>
      </c>
      <c r="AC10390" s="62">
        <v>69.11</v>
      </c>
    </row>
    <row r="10391" spans="1:29" ht="30" x14ac:dyDescent="0.25">
      <c r="A10391" s="61" t="s">
        <v>346</v>
      </c>
      <c r="B10391" s="61" t="s">
        <v>347</v>
      </c>
      <c r="C10391" s="62">
        <v>2014</v>
      </c>
      <c r="D10391" s="61" t="s">
        <v>78</v>
      </c>
      <c r="E10391" s="62">
        <v>60</v>
      </c>
      <c r="F10391" s="62">
        <v>1296840</v>
      </c>
      <c r="G10391" s="62">
        <v>79558</v>
      </c>
      <c r="H10391" s="62">
        <v>110.5</v>
      </c>
      <c r="I10391" s="62">
        <v>21614</v>
      </c>
      <c r="J10391" s="62">
        <v>1206061.2</v>
      </c>
      <c r="K10391" s="62">
        <v>0</v>
      </c>
      <c r="L10391" s="63"/>
      <c r="M10391" s="63"/>
      <c r="N10391" s="63"/>
      <c r="O10391" s="63"/>
      <c r="P10391" s="63"/>
      <c r="Q10391" s="63"/>
      <c r="R10391" s="63"/>
      <c r="S10391" s="63"/>
      <c r="T10391" s="63"/>
      <c r="U10391" s="63"/>
      <c r="V10391" s="63"/>
      <c r="W10391" s="63"/>
      <c r="X10391" s="63"/>
      <c r="Y10391" s="63"/>
      <c r="Z10391" s="62">
        <v>1203.3900000000001</v>
      </c>
      <c r="AA10391" s="62">
        <v>6723</v>
      </c>
      <c r="AB10391" s="62">
        <v>9.34</v>
      </c>
      <c r="AC10391" s="62">
        <v>20.059999999999999</v>
      </c>
    </row>
    <row r="10392" spans="1:29" ht="30" x14ac:dyDescent="0.25">
      <c r="A10392" s="61" t="s">
        <v>361</v>
      </c>
      <c r="B10392" s="61" t="s">
        <v>362</v>
      </c>
      <c r="C10392" s="62">
        <v>2004</v>
      </c>
      <c r="D10392" s="61" t="s">
        <v>99</v>
      </c>
      <c r="E10392" s="62">
        <v>64</v>
      </c>
      <c r="F10392" s="62">
        <v>747320</v>
      </c>
      <c r="G10392" s="62">
        <v>72941</v>
      </c>
      <c r="H10392" s="62">
        <v>94.98</v>
      </c>
      <c r="I10392" s="62">
        <v>11676.88</v>
      </c>
      <c r="J10392" s="62">
        <v>695007.6</v>
      </c>
      <c r="K10392" s="62">
        <v>0</v>
      </c>
      <c r="L10392" s="63"/>
      <c r="M10392" s="63"/>
      <c r="N10392" s="63"/>
      <c r="O10392" s="63"/>
      <c r="P10392" s="63"/>
      <c r="Q10392" s="63"/>
      <c r="R10392" s="63"/>
      <c r="S10392" s="63"/>
      <c r="T10392" s="63"/>
      <c r="U10392" s="63"/>
      <c r="V10392" s="63"/>
      <c r="W10392" s="63"/>
      <c r="X10392" s="63"/>
      <c r="Y10392" s="63"/>
      <c r="Z10392" s="62">
        <v>316.16000000000003</v>
      </c>
      <c r="AA10392" s="62">
        <v>25365</v>
      </c>
      <c r="AB10392" s="62">
        <v>33.03</v>
      </c>
      <c r="AC10392" s="62">
        <v>4.9400000000000004</v>
      </c>
    </row>
    <row r="10393" spans="1:29" x14ac:dyDescent="0.25">
      <c r="A10393" s="61" t="s">
        <v>285</v>
      </c>
      <c r="B10393" s="61" t="s">
        <v>286</v>
      </c>
      <c r="C10393" s="62">
        <v>2016</v>
      </c>
      <c r="D10393" s="61" t="s">
        <v>150</v>
      </c>
      <c r="E10393" s="62">
        <v>16</v>
      </c>
      <c r="F10393" s="63"/>
      <c r="G10393" s="63"/>
      <c r="H10393" s="63"/>
      <c r="I10393" s="63"/>
      <c r="J10393" s="63"/>
      <c r="K10393" s="62">
        <v>0</v>
      </c>
      <c r="L10393" s="63"/>
      <c r="M10393" s="63"/>
      <c r="N10393" s="63"/>
      <c r="O10393" s="63"/>
      <c r="P10393" s="63"/>
      <c r="Q10393" s="63"/>
      <c r="R10393" s="63"/>
      <c r="S10393" s="63"/>
      <c r="T10393" s="63"/>
      <c r="U10393" s="63"/>
      <c r="V10393" s="63"/>
      <c r="W10393" s="63"/>
      <c r="X10393" s="63"/>
      <c r="Y10393" s="63"/>
      <c r="Z10393" s="62">
        <v>0</v>
      </c>
      <c r="AA10393" s="63"/>
      <c r="AB10393" s="63"/>
      <c r="AC10393" s="62">
        <v>0</v>
      </c>
    </row>
    <row r="10394" spans="1:29" ht="30" x14ac:dyDescent="0.25">
      <c r="A10394" s="61" t="s">
        <v>171</v>
      </c>
      <c r="B10394" s="61" t="s">
        <v>172</v>
      </c>
      <c r="C10394" s="62">
        <v>2010</v>
      </c>
      <c r="D10394" s="61" t="s">
        <v>75</v>
      </c>
      <c r="E10394" s="62">
        <v>8</v>
      </c>
      <c r="F10394" s="62">
        <v>0</v>
      </c>
      <c r="G10394" s="62">
        <v>49</v>
      </c>
      <c r="H10394" s="62">
        <v>0.51</v>
      </c>
      <c r="I10394" s="62">
        <v>0</v>
      </c>
      <c r="J10394" s="62">
        <v>0</v>
      </c>
      <c r="K10394" s="62">
        <v>0</v>
      </c>
      <c r="L10394" s="63"/>
      <c r="M10394" s="63"/>
      <c r="N10394" s="63"/>
      <c r="O10394" s="63"/>
      <c r="P10394" s="63"/>
      <c r="Q10394" s="63"/>
      <c r="R10394" s="63"/>
      <c r="S10394" s="63"/>
      <c r="T10394" s="63"/>
      <c r="U10394" s="63"/>
      <c r="V10394" s="63"/>
      <c r="W10394" s="63"/>
      <c r="X10394" s="63"/>
      <c r="Y10394" s="63"/>
      <c r="Z10394" s="62">
        <v>534</v>
      </c>
      <c r="AA10394" s="62">
        <v>4612</v>
      </c>
      <c r="AB10394" s="62">
        <v>48.04</v>
      </c>
      <c r="AC10394" s="62">
        <v>66.75</v>
      </c>
    </row>
    <row r="10395" spans="1:29" x14ac:dyDescent="0.25">
      <c r="A10395" s="61" t="s">
        <v>163</v>
      </c>
      <c r="B10395" s="61" t="s">
        <v>164</v>
      </c>
      <c r="C10395" s="62">
        <v>2015</v>
      </c>
      <c r="D10395" s="61" t="s">
        <v>382</v>
      </c>
      <c r="E10395" s="62">
        <v>16</v>
      </c>
      <c r="F10395" s="62">
        <v>50160</v>
      </c>
      <c r="G10395" s="62">
        <v>9689</v>
      </c>
      <c r="H10395" s="62">
        <v>50.46</v>
      </c>
      <c r="I10395" s="62">
        <v>3135</v>
      </c>
      <c r="J10395" s="62">
        <v>46648.800000000003</v>
      </c>
      <c r="K10395" s="62">
        <v>5584.87</v>
      </c>
      <c r="L10395" s="62">
        <v>3741</v>
      </c>
      <c r="M10395" s="62">
        <v>19.48</v>
      </c>
      <c r="N10395" s="62">
        <v>349.05</v>
      </c>
      <c r="O10395" s="62">
        <v>67349.61</v>
      </c>
      <c r="P10395" s="63"/>
      <c r="Q10395" s="63"/>
      <c r="R10395" s="63"/>
      <c r="S10395" s="63"/>
      <c r="T10395" s="63"/>
      <c r="U10395" s="63"/>
      <c r="V10395" s="63"/>
      <c r="W10395" s="63"/>
      <c r="X10395" s="63"/>
      <c r="Y10395" s="63"/>
      <c r="Z10395" s="62">
        <v>44293</v>
      </c>
      <c r="AA10395" s="62">
        <v>3781</v>
      </c>
      <c r="AB10395" s="62">
        <v>19.690000000000001</v>
      </c>
      <c r="AC10395" s="62">
        <v>2768.31</v>
      </c>
    </row>
    <row r="10396" spans="1:29" x14ac:dyDescent="0.25">
      <c r="A10396" s="61" t="s">
        <v>210</v>
      </c>
      <c r="B10396" s="61" t="s">
        <v>211</v>
      </c>
      <c r="C10396" s="62">
        <v>2010</v>
      </c>
      <c r="D10396" s="61" t="s">
        <v>78</v>
      </c>
      <c r="E10396" s="62">
        <v>56</v>
      </c>
      <c r="F10396" s="62">
        <v>56160</v>
      </c>
      <c r="G10396" s="62">
        <v>3793</v>
      </c>
      <c r="H10396" s="62">
        <v>5.64</v>
      </c>
      <c r="I10396" s="62">
        <v>1002.86</v>
      </c>
      <c r="J10396" s="62">
        <v>52228.800000000003</v>
      </c>
      <c r="K10396" s="62">
        <v>50236.66</v>
      </c>
      <c r="L10396" s="62">
        <v>28724</v>
      </c>
      <c r="M10396" s="62">
        <v>42.74</v>
      </c>
      <c r="N10396" s="62">
        <v>897.08</v>
      </c>
      <c r="O10396" s="62">
        <v>605819</v>
      </c>
      <c r="P10396" s="63"/>
      <c r="Q10396" s="63"/>
      <c r="R10396" s="63"/>
      <c r="S10396" s="63"/>
      <c r="T10396" s="63"/>
      <c r="U10396" s="63"/>
      <c r="V10396" s="63"/>
      <c r="W10396" s="63"/>
      <c r="X10396" s="63"/>
      <c r="Y10396" s="63"/>
      <c r="Z10396" s="62">
        <v>344923</v>
      </c>
      <c r="AA10396" s="62">
        <v>54420</v>
      </c>
      <c r="AB10396" s="62">
        <v>80.98</v>
      </c>
      <c r="AC10396" s="62">
        <v>6159.34</v>
      </c>
    </row>
    <row r="10397" spans="1:29" ht="30" x14ac:dyDescent="0.25">
      <c r="A10397" s="61" t="s">
        <v>237</v>
      </c>
      <c r="B10397" s="61" t="s">
        <v>238</v>
      </c>
      <c r="C10397" s="62">
        <v>2005</v>
      </c>
      <c r="D10397" s="61" t="s">
        <v>94</v>
      </c>
      <c r="E10397" s="62">
        <v>20</v>
      </c>
      <c r="F10397" s="62">
        <v>952</v>
      </c>
      <c r="G10397" s="62">
        <v>15295</v>
      </c>
      <c r="H10397" s="62">
        <v>63.73</v>
      </c>
      <c r="I10397" s="62">
        <v>47.6</v>
      </c>
      <c r="J10397" s="62">
        <v>885.36</v>
      </c>
      <c r="K10397" s="62">
        <v>23593.599999999999</v>
      </c>
      <c r="L10397" s="62">
        <v>343572</v>
      </c>
      <c r="M10397" s="62">
        <v>1431.55</v>
      </c>
      <c r="N10397" s="62">
        <v>1179.68</v>
      </c>
      <c r="O10397" s="62">
        <v>284522.28000000003</v>
      </c>
      <c r="P10397" s="63"/>
      <c r="Q10397" s="63"/>
      <c r="R10397" s="63"/>
      <c r="S10397" s="63"/>
      <c r="T10397" s="63"/>
      <c r="U10397" s="63"/>
      <c r="V10397" s="63"/>
      <c r="W10397" s="63"/>
      <c r="X10397" s="63"/>
      <c r="Y10397" s="63"/>
      <c r="Z10397" s="62">
        <v>467356</v>
      </c>
      <c r="AA10397" s="62">
        <v>944656</v>
      </c>
      <c r="AB10397" s="62">
        <v>3936.07</v>
      </c>
      <c r="AC10397" s="62">
        <v>23367.8</v>
      </c>
    </row>
    <row r="10398" spans="1:29" ht="45" x14ac:dyDescent="0.25">
      <c r="A10398" s="61" t="s">
        <v>340</v>
      </c>
      <c r="B10398" s="61" t="s">
        <v>341</v>
      </c>
      <c r="C10398" s="62">
        <v>2014</v>
      </c>
      <c r="D10398" s="61" t="s">
        <v>78</v>
      </c>
      <c r="E10398" s="62">
        <v>48</v>
      </c>
      <c r="F10398" s="62">
        <v>336440</v>
      </c>
      <c r="G10398" s="62">
        <v>43935</v>
      </c>
      <c r="H10398" s="62">
        <v>76.28</v>
      </c>
      <c r="I10398" s="62">
        <v>7009.17</v>
      </c>
      <c r="J10398" s="62">
        <v>312889.2</v>
      </c>
      <c r="K10398" s="62">
        <v>0</v>
      </c>
      <c r="L10398" s="63"/>
      <c r="M10398" s="63"/>
      <c r="N10398" s="63"/>
      <c r="O10398" s="63"/>
      <c r="P10398" s="63"/>
      <c r="Q10398" s="63"/>
      <c r="R10398" s="63"/>
      <c r="S10398" s="63"/>
      <c r="T10398" s="63"/>
      <c r="U10398" s="63"/>
      <c r="V10398" s="63"/>
      <c r="W10398" s="63"/>
      <c r="X10398" s="63"/>
      <c r="Y10398" s="63"/>
      <c r="Z10398" s="62">
        <v>93000</v>
      </c>
      <c r="AA10398" s="62">
        <v>10977</v>
      </c>
      <c r="AB10398" s="62">
        <v>19.059999999999999</v>
      </c>
      <c r="AC10398" s="62">
        <v>1937.5</v>
      </c>
    </row>
    <row r="10399" spans="1:29" ht="30" x14ac:dyDescent="0.25">
      <c r="A10399" s="61" t="s">
        <v>452</v>
      </c>
      <c r="B10399" s="61" t="s">
        <v>453</v>
      </c>
      <c r="C10399" s="62">
        <v>2015</v>
      </c>
      <c r="D10399" s="61" t="s">
        <v>75</v>
      </c>
      <c r="E10399" s="62">
        <v>12</v>
      </c>
      <c r="F10399" s="63"/>
      <c r="G10399" s="63"/>
      <c r="H10399" s="63"/>
      <c r="I10399" s="63"/>
      <c r="J10399" s="63"/>
      <c r="K10399" s="62">
        <v>19.399999999999999</v>
      </c>
      <c r="L10399" s="62">
        <v>25</v>
      </c>
      <c r="M10399" s="62">
        <v>0.17</v>
      </c>
      <c r="N10399" s="63"/>
      <c r="O10399" s="63"/>
      <c r="P10399" s="63"/>
      <c r="Q10399" s="63"/>
      <c r="R10399" s="63"/>
      <c r="S10399" s="63"/>
      <c r="T10399" s="63"/>
      <c r="U10399" s="63"/>
      <c r="V10399" s="63"/>
      <c r="W10399" s="63"/>
      <c r="X10399" s="63"/>
      <c r="Y10399" s="63"/>
      <c r="Z10399" s="62">
        <v>242.79</v>
      </c>
      <c r="AA10399" s="62">
        <v>9723</v>
      </c>
      <c r="AB10399" s="62">
        <v>67.52</v>
      </c>
      <c r="AC10399" s="62">
        <v>20.23</v>
      </c>
    </row>
    <row r="10400" spans="1:29" ht="30" x14ac:dyDescent="0.25">
      <c r="A10400" s="61" t="s">
        <v>216</v>
      </c>
      <c r="B10400" s="61" t="s">
        <v>217</v>
      </c>
      <c r="C10400" s="62">
        <v>2006</v>
      </c>
      <c r="D10400" s="61" t="s">
        <v>86</v>
      </c>
      <c r="E10400" s="62">
        <v>177</v>
      </c>
      <c r="F10400" s="62">
        <v>1066499</v>
      </c>
      <c r="G10400" s="62">
        <v>200582</v>
      </c>
      <c r="H10400" s="62">
        <v>94.44</v>
      </c>
      <c r="I10400" s="62">
        <v>6025.42</v>
      </c>
      <c r="J10400" s="62">
        <v>991844.07</v>
      </c>
      <c r="K10400" s="62">
        <v>160892.34</v>
      </c>
      <c r="L10400" s="62">
        <v>244757</v>
      </c>
      <c r="M10400" s="62">
        <v>115.23</v>
      </c>
      <c r="N10400" s="62">
        <v>909</v>
      </c>
      <c r="O10400" s="62">
        <v>1940248.97</v>
      </c>
      <c r="P10400" s="63"/>
      <c r="Q10400" s="63"/>
      <c r="R10400" s="63"/>
      <c r="S10400" s="63"/>
      <c r="T10400" s="63"/>
      <c r="U10400" s="63"/>
      <c r="V10400" s="63"/>
      <c r="W10400" s="63"/>
      <c r="X10400" s="63"/>
      <c r="Y10400" s="63"/>
      <c r="Z10400" s="62">
        <v>15990</v>
      </c>
      <c r="AA10400" s="62">
        <v>153563</v>
      </c>
      <c r="AB10400" s="62">
        <v>72.3</v>
      </c>
      <c r="AC10400" s="62">
        <v>90.34</v>
      </c>
    </row>
    <row r="10401" spans="1:29" ht="30" x14ac:dyDescent="0.25">
      <c r="A10401" s="61" t="s">
        <v>171</v>
      </c>
      <c r="B10401" s="61" t="s">
        <v>172</v>
      </c>
      <c r="C10401" s="62">
        <v>2018</v>
      </c>
      <c r="D10401" s="61" t="s">
        <v>99</v>
      </c>
      <c r="E10401" s="62">
        <v>198</v>
      </c>
      <c r="F10401" s="62">
        <v>1431245</v>
      </c>
      <c r="G10401" s="62">
        <v>167296</v>
      </c>
      <c r="H10401" s="62">
        <v>70.41</v>
      </c>
      <c r="I10401" s="62">
        <v>7228.51</v>
      </c>
      <c r="J10401" s="62">
        <v>1331057.8500000001</v>
      </c>
      <c r="K10401" s="62">
        <v>10247.33</v>
      </c>
      <c r="L10401" s="62">
        <v>9502</v>
      </c>
      <c r="M10401" s="62">
        <v>4</v>
      </c>
      <c r="N10401" s="62">
        <v>51.75</v>
      </c>
      <c r="O10401" s="62">
        <v>123575.66</v>
      </c>
      <c r="P10401" s="63"/>
      <c r="Q10401" s="63"/>
      <c r="R10401" s="63"/>
      <c r="S10401" s="63"/>
      <c r="T10401" s="63"/>
      <c r="U10401" s="63"/>
      <c r="V10401" s="63"/>
      <c r="W10401" s="63"/>
      <c r="X10401" s="63"/>
      <c r="Y10401" s="63"/>
      <c r="Z10401" s="62">
        <v>7587</v>
      </c>
      <c r="AA10401" s="62">
        <v>94625</v>
      </c>
      <c r="AB10401" s="62">
        <v>39.83</v>
      </c>
      <c r="AC10401" s="62">
        <v>38.32</v>
      </c>
    </row>
    <row r="10402" spans="1:29" x14ac:dyDescent="0.25">
      <c r="A10402" s="61" t="s">
        <v>163</v>
      </c>
      <c r="B10402" s="61" t="s">
        <v>164</v>
      </c>
      <c r="C10402" s="62">
        <v>2003</v>
      </c>
      <c r="D10402" s="61" t="s">
        <v>72</v>
      </c>
      <c r="E10402" s="62">
        <v>104</v>
      </c>
      <c r="F10402" s="62">
        <v>266375</v>
      </c>
      <c r="G10402" s="62">
        <v>26366</v>
      </c>
      <c r="H10402" s="62">
        <v>21.13</v>
      </c>
      <c r="I10402" s="62">
        <v>2561.3000000000002</v>
      </c>
      <c r="J10402" s="62">
        <v>247728.75</v>
      </c>
      <c r="K10402" s="62">
        <v>0</v>
      </c>
      <c r="L10402" s="63"/>
      <c r="M10402" s="63"/>
      <c r="N10402" s="63"/>
      <c r="O10402" s="63"/>
      <c r="P10402" s="63"/>
      <c r="Q10402" s="63"/>
      <c r="R10402" s="63"/>
      <c r="S10402" s="63"/>
      <c r="T10402" s="63"/>
      <c r="U10402" s="63"/>
      <c r="V10402" s="63"/>
      <c r="W10402" s="63"/>
      <c r="X10402" s="63"/>
      <c r="Y10402" s="63"/>
      <c r="Z10402" s="62">
        <v>267500</v>
      </c>
      <c r="AA10402" s="62">
        <v>14739</v>
      </c>
      <c r="AB10402" s="62">
        <v>11.81</v>
      </c>
      <c r="AC10402" s="62">
        <v>2572.12</v>
      </c>
    </row>
    <row r="10403" spans="1:29" ht="30" x14ac:dyDescent="0.25">
      <c r="A10403" s="61" t="s">
        <v>173</v>
      </c>
      <c r="B10403" s="61" t="s">
        <v>174</v>
      </c>
      <c r="C10403" s="62">
        <v>2013</v>
      </c>
      <c r="D10403" s="61" t="s">
        <v>94</v>
      </c>
      <c r="E10403" s="62">
        <v>13</v>
      </c>
      <c r="F10403" s="63"/>
      <c r="G10403" s="63"/>
      <c r="H10403" s="63"/>
      <c r="I10403" s="63"/>
      <c r="J10403" s="63"/>
      <c r="K10403" s="62">
        <v>189.14</v>
      </c>
      <c r="L10403" s="62">
        <v>242</v>
      </c>
      <c r="M10403" s="62">
        <v>1.55</v>
      </c>
      <c r="N10403" s="62">
        <v>14.55</v>
      </c>
      <c r="O10403" s="62">
        <v>2280.86</v>
      </c>
      <c r="P10403" s="63"/>
      <c r="Q10403" s="63"/>
      <c r="R10403" s="63"/>
      <c r="S10403" s="63"/>
      <c r="T10403" s="63"/>
      <c r="U10403" s="63"/>
      <c r="V10403" s="63"/>
      <c r="W10403" s="63"/>
      <c r="X10403" s="63"/>
      <c r="Y10403" s="63"/>
      <c r="Z10403" s="62">
        <v>7965.45</v>
      </c>
      <c r="AA10403" s="62">
        <v>42678</v>
      </c>
      <c r="AB10403" s="62">
        <v>273.58</v>
      </c>
      <c r="AC10403" s="62">
        <v>612.73</v>
      </c>
    </row>
    <row r="10404" spans="1:29" x14ac:dyDescent="0.25">
      <c r="A10404" s="61" t="s">
        <v>336</v>
      </c>
      <c r="B10404" s="61" t="s">
        <v>337</v>
      </c>
      <c r="C10404" s="62">
        <v>2015</v>
      </c>
      <c r="D10404" s="61" t="s">
        <v>78</v>
      </c>
      <c r="E10404" s="62">
        <v>72</v>
      </c>
      <c r="F10404" s="62">
        <v>697360</v>
      </c>
      <c r="G10404" s="62">
        <v>122023</v>
      </c>
      <c r="H10404" s="62">
        <v>141.22999999999999</v>
      </c>
      <c r="I10404" s="62">
        <v>9685.56</v>
      </c>
      <c r="J10404" s="62">
        <v>648544.80000000005</v>
      </c>
      <c r="K10404" s="62">
        <v>0</v>
      </c>
      <c r="L10404" s="63"/>
      <c r="M10404" s="63"/>
      <c r="N10404" s="63"/>
      <c r="O10404" s="63"/>
      <c r="P10404" s="63"/>
      <c r="Q10404" s="63"/>
      <c r="R10404" s="63"/>
      <c r="S10404" s="63"/>
      <c r="T10404" s="63"/>
      <c r="U10404" s="63"/>
      <c r="V10404" s="63"/>
      <c r="W10404" s="63"/>
      <c r="X10404" s="63"/>
      <c r="Y10404" s="63"/>
      <c r="Z10404" s="62">
        <v>240500</v>
      </c>
      <c r="AA10404" s="62">
        <v>29295</v>
      </c>
      <c r="AB10404" s="62">
        <v>33.909999999999997</v>
      </c>
      <c r="AC10404" s="62">
        <v>3340.28</v>
      </c>
    </row>
    <row r="10405" spans="1:29" x14ac:dyDescent="0.25">
      <c r="A10405" s="61" t="s">
        <v>273</v>
      </c>
      <c r="B10405" s="61" t="s">
        <v>274</v>
      </c>
      <c r="C10405" s="62">
        <v>2008</v>
      </c>
      <c r="D10405" s="61" t="s">
        <v>78</v>
      </c>
      <c r="E10405" s="62">
        <v>32</v>
      </c>
      <c r="F10405" s="62">
        <v>205756</v>
      </c>
      <c r="G10405" s="62">
        <v>34285</v>
      </c>
      <c r="H10405" s="62">
        <v>89.28</v>
      </c>
      <c r="I10405" s="62">
        <v>6429.88</v>
      </c>
      <c r="J10405" s="62">
        <v>191353.08</v>
      </c>
      <c r="K10405" s="62">
        <v>13666.06</v>
      </c>
      <c r="L10405" s="62">
        <v>22474</v>
      </c>
      <c r="M10405" s="62">
        <v>58.53</v>
      </c>
      <c r="N10405" s="62">
        <v>427.06</v>
      </c>
      <c r="O10405" s="62">
        <v>164803.12</v>
      </c>
      <c r="P10405" s="63"/>
      <c r="Q10405" s="63"/>
      <c r="R10405" s="63"/>
      <c r="S10405" s="63"/>
      <c r="T10405" s="63"/>
      <c r="U10405" s="63"/>
      <c r="V10405" s="63"/>
      <c r="W10405" s="63"/>
      <c r="X10405" s="63"/>
      <c r="Y10405" s="63"/>
      <c r="Z10405" s="62">
        <v>86086.18</v>
      </c>
      <c r="AA10405" s="62">
        <v>2846</v>
      </c>
      <c r="AB10405" s="62">
        <v>7.41</v>
      </c>
      <c r="AC10405" s="62">
        <v>2690.19</v>
      </c>
    </row>
    <row r="10406" spans="1:29" x14ac:dyDescent="0.25">
      <c r="A10406" s="61" t="s">
        <v>420</v>
      </c>
      <c r="B10406" s="61" t="s">
        <v>421</v>
      </c>
      <c r="C10406" s="62">
        <v>2005</v>
      </c>
      <c r="D10406" s="61" t="s">
        <v>78</v>
      </c>
      <c r="E10406" s="62">
        <v>39</v>
      </c>
      <c r="F10406" s="62">
        <v>105777</v>
      </c>
      <c r="G10406" s="62">
        <v>13878</v>
      </c>
      <c r="H10406" s="62">
        <v>29.65</v>
      </c>
      <c r="I10406" s="62">
        <v>2712.23</v>
      </c>
      <c r="J10406" s="62">
        <v>98372.61</v>
      </c>
      <c r="K10406" s="62">
        <v>25832.2</v>
      </c>
      <c r="L10406" s="62">
        <v>34812</v>
      </c>
      <c r="M10406" s="62">
        <v>74.38</v>
      </c>
      <c r="N10406" s="62">
        <v>662.36</v>
      </c>
      <c r="O10406" s="62">
        <v>311518.27</v>
      </c>
      <c r="P10406" s="63"/>
      <c r="Q10406" s="63"/>
      <c r="R10406" s="63"/>
      <c r="S10406" s="63"/>
      <c r="T10406" s="63"/>
      <c r="U10406" s="63"/>
      <c r="V10406" s="63"/>
      <c r="W10406" s="63"/>
      <c r="X10406" s="63"/>
      <c r="Y10406" s="63"/>
      <c r="Z10406" s="62">
        <v>400</v>
      </c>
      <c r="AA10406" s="62">
        <v>2926</v>
      </c>
      <c r="AB10406" s="62">
        <v>6.25</v>
      </c>
      <c r="AC10406" s="62">
        <v>10.26</v>
      </c>
    </row>
    <row r="10407" spans="1:29" ht="30" x14ac:dyDescent="0.25">
      <c r="A10407" s="61" t="s">
        <v>536</v>
      </c>
      <c r="B10407" s="61" t="s">
        <v>537</v>
      </c>
      <c r="C10407" s="62">
        <v>2016</v>
      </c>
      <c r="D10407" s="61" t="s">
        <v>94</v>
      </c>
      <c r="E10407" s="62">
        <v>6</v>
      </c>
      <c r="F10407" s="62">
        <v>3489</v>
      </c>
      <c r="G10407" s="62">
        <v>746</v>
      </c>
      <c r="H10407" s="62">
        <v>10.36</v>
      </c>
      <c r="I10407" s="62">
        <v>581.5</v>
      </c>
      <c r="J10407" s="62">
        <v>3244.77</v>
      </c>
      <c r="K10407" s="62">
        <v>0</v>
      </c>
      <c r="L10407" s="63"/>
      <c r="M10407" s="63"/>
      <c r="N10407" s="63"/>
      <c r="O10407" s="63"/>
      <c r="P10407" s="63"/>
      <c r="Q10407" s="63"/>
      <c r="R10407" s="63"/>
      <c r="S10407" s="63"/>
      <c r="T10407" s="63"/>
      <c r="U10407" s="63"/>
      <c r="V10407" s="63"/>
      <c r="W10407" s="63"/>
      <c r="X10407" s="63"/>
      <c r="Y10407" s="63"/>
      <c r="Z10407" s="62">
        <v>372.29</v>
      </c>
      <c r="AA10407" s="62">
        <v>2953</v>
      </c>
      <c r="AB10407" s="62">
        <v>41.01</v>
      </c>
      <c r="AC10407" s="62">
        <v>62.05</v>
      </c>
    </row>
    <row r="10408" spans="1:29" ht="30" x14ac:dyDescent="0.25">
      <c r="A10408" s="61" t="s">
        <v>507</v>
      </c>
      <c r="B10408" s="61" t="s">
        <v>508</v>
      </c>
      <c r="C10408" s="62">
        <v>2004</v>
      </c>
      <c r="D10408" s="61" t="s">
        <v>135</v>
      </c>
      <c r="E10408" s="62">
        <v>195</v>
      </c>
      <c r="F10408" s="62">
        <v>1473400</v>
      </c>
      <c r="G10408" s="62">
        <v>135407</v>
      </c>
      <c r="H10408" s="62">
        <v>57.87</v>
      </c>
      <c r="I10408" s="62">
        <v>7555.9</v>
      </c>
      <c r="J10408" s="62">
        <v>1370262</v>
      </c>
      <c r="K10408" s="62">
        <v>132887.49</v>
      </c>
      <c r="L10408" s="62">
        <v>210407</v>
      </c>
      <c r="M10408" s="62">
        <v>89.92</v>
      </c>
      <c r="N10408" s="63"/>
      <c r="O10408" s="63"/>
      <c r="P10408" s="63"/>
      <c r="Q10408" s="63"/>
      <c r="R10408" s="63"/>
      <c r="S10408" s="63"/>
      <c r="T10408" s="63"/>
      <c r="U10408" s="63"/>
      <c r="V10408" s="63"/>
      <c r="W10408" s="63"/>
      <c r="X10408" s="63"/>
      <c r="Y10408" s="63"/>
      <c r="Z10408" s="62">
        <v>36.799999999999997</v>
      </c>
      <c r="AA10408" s="62">
        <v>78606</v>
      </c>
      <c r="AB10408" s="62">
        <v>33.590000000000003</v>
      </c>
      <c r="AC10408" s="62">
        <v>0.19</v>
      </c>
    </row>
    <row r="10409" spans="1:29" x14ac:dyDescent="0.25">
      <c r="A10409" s="61" t="s">
        <v>70</v>
      </c>
      <c r="B10409" s="61" t="s">
        <v>71</v>
      </c>
      <c r="C10409" s="62">
        <v>2014</v>
      </c>
      <c r="D10409" s="61" t="s">
        <v>89</v>
      </c>
      <c r="E10409" s="62">
        <v>54</v>
      </c>
      <c r="F10409" s="62">
        <v>226400</v>
      </c>
      <c r="G10409" s="62">
        <v>30296</v>
      </c>
      <c r="H10409" s="62">
        <v>46.75</v>
      </c>
      <c r="I10409" s="62">
        <v>4192.59</v>
      </c>
      <c r="J10409" s="62">
        <v>210552</v>
      </c>
      <c r="K10409" s="62">
        <v>19360</v>
      </c>
      <c r="L10409" s="62">
        <v>23243</v>
      </c>
      <c r="M10409" s="62">
        <v>35.869999999999997</v>
      </c>
      <c r="N10409" s="62">
        <v>358.52</v>
      </c>
      <c r="O10409" s="62">
        <v>233468.05</v>
      </c>
      <c r="P10409" s="63"/>
      <c r="Q10409" s="63"/>
      <c r="R10409" s="63"/>
      <c r="S10409" s="63"/>
      <c r="T10409" s="63"/>
      <c r="U10409" s="63"/>
      <c r="V10409" s="63"/>
      <c r="W10409" s="63"/>
      <c r="X10409" s="63"/>
      <c r="Y10409" s="63"/>
      <c r="Z10409" s="62">
        <v>4163</v>
      </c>
      <c r="AA10409" s="62">
        <v>28790</v>
      </c>
      <c r="AB10409" s="62">
        <v>44.43</v>
      </c>
      <c r="AC10409" s="62">
        <v>77.09</v>
      </c>
    </row>
    <row r="10410" spans="1:29" x14ac:dyDescent="0.25">
      <c r="A10410" s="61" t="s">
        <v>155</v>
      </c>
      <c r="B10410" s="61" t="s">
        <v>156</v>
      </c>
      <c r="C10410" s="62">
        <v>2005</v>
      </c>
      <c r="D10410" s="61" t="s">
        <v>99</v>
      </c>
      <c r="E10410" s="62">
        <v>60</v>
      </c>
      <c r="F10410" s="62">
        <v>433280</v>
      </c>
      <c r="G10410" s="62">
        <v>47252</v>
      </c>
      <c r="H10410" s="62">
        <v>65.63</v>
      </c>
      <c r="I10410" s="62">
        <v>7221.33</v>
      </c>
      <c r="J10410" s="62">
        <v>402950.40000000002</v>
      </c>
      <c r="K10410" s="62">
        <v>0</v>
      </c>
      <c r="L10410" s="63"/>
      <c r="M10410" s="63"/>
      <c r="N10410" s="63"/>
      <c r="O10410" s="63"/>
      <c r="P10410" s="63"/>
      <c r="Q10410" s="63"/>
      <c r="R10410" s="63"/>
      <c r="S10410" s="63"/>
      <c r="T10410" s="63"/>
      <c r="U10410" s="63"/>
      <c r="V10410" s="63"/>
      <c r="W10410" s="63"/>
      <c r="X10410" s="63"/>
      <c r="Y10410" s="63"/>
      <c r="Z10410" s="62">
        <v>484.43</v>
      </c>
      <c r="AA10410" s="62">
        <v>7105</v>
      </c>
      <c r="AB10410" s="62">
        <v>9.8699999999999992</v>
      </c>
      <c r="AC10410" s="62">
        <v>8.07</v>
      </c>
    </row>
    <row r="10411" spans="1:29" x14ac:dyDescent="0.25">
      <c r="A10411" s="61" t="s">
        <v>534</v>
      </c>
      <c r="B10411" s="61" t="s">
        <v>535</v>
      </c>
      <c r="C10411" s="62">
        <v>2011</v>
      </c>
      <c r="D10411" s="61" t="s">
        <v>78</v>
      </c>
      <c r="E10411" s="62">
        <v>68</v>
      </c>
      <c r="F10411" s="62">
        <v>220276</v>
      </c>
      <c r="G10411" s="62">
        <v>34123</v>
      </c>
      <c r="H10411" s="62">
        <v>41.82</v>
      </c>
      <c r="I10411" s="62">
        <v>3239.35</v>
      </c>
      <c r="J10411" s="62">
        <v>204856.68</v>
      </c>
      <c r="K10411" s="62">
        <v>32758.49</v>
      </c>
      <c r="L10411" s="62">
        <v>50318</v>
      </c>
      <c r="M10411" s="62">
        <v>61.66</v>
      </c>
      <c r="N10411" s="62">
        <v>481.74</v>
      </c>
      <c r="O10411" s="62">
        <v>395044.42</v>
      </c>
      <c r="P10411" s="63"/>
      <c r="Q10411" s="63"/>
      <c r="R10411" s="63"/>
      <c r="S10411" s="63"/>
      <c r="T10411" s="63"/>
      <c r="U10411" s="63"/>
      <c r="V10411" s="63"/>
      <c r="W10411" s="63"/>
      <c r="X10411" s="63"/>
      <c r="Y10411" s="63"/>
      <c r="Z10411" s="62">
        <v>2555.83</v>
      </c>
      <c r="AA10411" s="62">
        <v>14661</v>
      </c>
      <c r="AB10411" s="62">
        <v>17.97</v>
      </c>
      <c r="AC10411" s="62">
        <v>37.590000000000003</v>
      </c>
    </row>
    <row r="10412" spans="1:29" x14ac:dyDescent="0.25">
      <c r="A10412" s="61" t="s">
        <v>251</v>
      </c>
      <c r="B10412" s="61" t="s">
        <v>252</v>
      </c>
      <c r="C10412" s="62">
        <v>2010</v>
      </c>
      <c r="D10412" s="61" t="s">
        <v>99</v>
      </c>
      <c r="E10412" s="62">
        <v>40</v>
      </c>
      <c r="F10412" s="62">
        <v>411360</v>
      </c>
      <c r="G10412" s="62">
        <v>71487</v>
      </c>
      <c r="H10412" s="62">
        <v>148.93</v>
      </c>
      <c r="I10412" s="62">
        <v>10284</v>
      </c>
      <c r="J10412" s="62">
        <v>382564.8</v>
      </c>
      <c r="K10412" s="62">
        <v>516.97</v>
      </c>
      <c r="L10412" s="62">
        <v>1032</v>
      </c>
      <c r="M10412" s="62">
        <v>2.15</v>
      </c>
      <c r="N10412" s="62">
        <v>12.92</v>
      </c>
      <c r="O10412" s="62">
        <v>6234.34</v>
      </c>
      <c r="P10412" s="63"/>
      <c r="Q10412" s="63"/>
      <c r="R10412" s="63"/>
      <c r="S10412" s="63"/>
      <c r="T10412" s="63"/>
      <c r="U10412" s="63"/>
      <c r="V10412" s="63"/>
      <c r="W10412" s="63"/>
      <c r="X10412" s="63"/>
      <c r="Y10412" s="63"/>
      <c r="Z10412" s="62">
        <v>768</v>
      </c>
      <c r="AA10412" s="62">
        <v>7767</v>
      </c>
      <c r="AB10412" s="62">
        <v>16.18</v>
      </c>
      <c r="AC10412" s="62">
        <v>19.2</v>
      </c>
    </row>
    <row r="10413" spans="1:29" ht="30" x14ac:dyDescent="0.25">
      <c r="A10413" s="61" t="s">
        <v>452</v>
      </c>
      <c r="B10413" s="61" t="s">
        <v>453</v>
      </c>
      <c r="C10413" s="62">
        <v>2005</v>
      </c>
      <c r="D10413" s="61" t="s">
        <v>78</v>
      </c>
      <c r="E10413" s="62">
        <v>40</v>
      </c>
      <c r="F10413" s="62">
        <v>23628</v>
      </c>
      <c r="G10413" s="62">
        <v>2950</v>
      </c>
      <c r="H10413" s="62">
        <v>6.15</v>
      </c>
      <c r="I10413" s="62">
        <v>590.70000000000005</v>
      </c>
      <c r="J10413" s="62">
        <v>21974.04</v>
      </c>
      <c r="K10413" s="62">
        <v>0</v>
      </c>
      <c r="L10413" s="63"/>
      <c r="M10413" s="63"/>
      <c r="N10413" s="63"/>
      <c r="O10413" s="63"/>
      <c r="P10413" s="63"/>
      <c r="Q10413" s="63"/>
      <c r="R10413" s="63"/>
      <c r="S10413" s="63"/>
      <c r="T10413" s="63"/>
      <c r="U10413" s="63"/>
      <c r="V10413" s="63"/>
      <c r="W10413" s="63"/>
      <c r="X10413" s="63"/>
      <c r="Y10413" s="63"/>
      <c r="Z10413" s="62">
        <v>163.69</v>
      </c>
      <c r="AA10413" s="62">
        <v>9337</v>
      </c>
      <c r="AB10413" s="62">
        <v>19.45</v>
      </c>
      <c r="AC10413" s="62">
        <v>4.09</v>
      </c>
    </row>
    <row r="10414" spans="1:29" x14ac:dyDescent="0.25">
      <c r="A10414" s="61" t="s">
        <v>159</v>
      </c>
      <c r="B10414" s="61" t="s">
        <v>160</v>
      </c>
      <c r="C10414" s="62">
        <v>2011</v>
      </c>
      <c r="D10414" s="61" t="s">
        <v>175</v>
      </c>
      <c r="E10414" s="62">
        <v>8</v>
      </c>
      <c r="F10414" s="63"/>
      <c r="G10414" s="63"/>
      <c r="H10414" s="63"/>
      <c r="I10414" s="63"/>
      <c r="J10414" s="63"/>
      <c r="K10414" s="62">
        <v>0</v>
      </c>
      <c r="L10414" s="63"/>
      <c r="M10414" s="63"/>
      <c r="N10414" s="63"/>
      <c r="O10414" s="63"/>
      <c r="P10414" s="63"/>
      <c r="Q10414" s="63"/>
      <c r="R10414" s="63"/>
      <c r="S10414" s="63"/>
      <c r="T10414" s="63"/>
      <c r="U10414" s="63"/>
      <c r="V10414" s="63"/>
      <c r="W10414" s="63"/>
      <c r="X10414" s="63"/>
      <c r="Y10414" s="63"/>
      <c r="Z10414" s="62">
        <v>0</v>
      </c>
      <c r="AA10414" s="63"/>
      <c r="AB10414" s="63"/>
      <c r="AC10414" s="62">
        <v>0</v>
      </c>
    </row>
    <row r="10415" spans="1:29" ht="30" x14ac:dyDescent="0.25">
      <c r="A10415" s="61" t="s">
        <v>165</v>
      </c>
      <c r="B10415" s="61" t="s">
        <v>166</v>
      </c>
      <c r="C10415" s="62">
        <v>2011</v>
      </c>
      <c r="D10415" s="61" t="s">
        <v>86</v>
      </c>
      <c r="E10415" s="62">
        <v>24</v>
      </c>
      <c r="F10415" s="62">
        <v>1428</v>
      </c>
      <c r="G10415" s="62">
        <v>328</v>
      </c>
      <c r="H10415" s="62">
        <v>1.1399999999999999</v>
      </c>
      <c r="I10415" s="62">
        <v>59.5</v>
      </c>
      <c r="J10415" s="62">
        <v>1328.04</v>
      </c>
      <c r="K10415" s="62">
        <v>0</v>
      </c>
      <c r="L10415" s="63"/>
      <c r="M10415" s="63"/>
      <c r="N10415" s="63"/>
      <c r="O10415" s="63"/>
      <c r="P10415" s="63"/>
      <c r="Q10415" s="63"/>
      <c r="R10415" s="63"/>
      <c r="S10415" s="63"/>
      <c r="T10415" s="63"/>
      <c r="U10415" s="63"/>
      <c r="V10415" s="63"/>
      <c r="W10415" s="63"/>
      <c r="X10415" s="63"/>
      <c r="Y10415" s="63"/>
      <c r="Z10415" s="62">
        <v>2.2200000000000002</v>
      </c>
      <c r="AA10415" s="62">
        <v>16774</v>
      </c>
      <c r="AB10415" s="62">
        <v>58.24</v>
      </c>
      <c r="AC10415" s="62">
        <v>0.09</v>
      </c>
    </row>
    <row r="10416" spans="1:29" ht="30" x14ac:dyDescent="0.25">
      <c r="A10416" s="61" t="s">
        <v>224</v>
      </c>
      <c r="B10416" s="61" t="s">
        <v>225</v>
      </c>
      <c r="C10416" s="62">
        <v>2004</v>
      </c>
      <c r="D10416" s="61" t="s">
        <v>78</v>
      </c>
      <c r="E10416" s="62">
        <v>64</v>
      </c>
      <c r="F10416" s="62">
        <v>309298</v>
      </c>
      <c r="G10416" s="62">
        <v>44574</v>
      </c>
      <c r="H10416" s="62">
        <v>58.04</v>
      </c>
      <c r="I10416" s="62">
        <v>4832.78</v>
      </c>
      <c r="J10416" s="62">
        <v>287647.14</v>
      </c>
      <c r="K10416" s="62">
        <v>5050</v>
      </c>
      <c r="L10416" s="62">
        <v>7564</v>
      </c>
      <c r="M10416" s="62">
        <v>9.85</v>
      </c>
      <c r="N10416" s="62">
        <v>78.91</v>
      </c>
      <c r="O10416" s="62">
        <v>60899.47</v>
      </c>
      <c r="P10416" s="63"/>
      <c r="Q10416" s="63"/>
      <c r="R10416" s="63"/>
      <c r="S10416" s="63"/>
      <c r="T10416" s="63"/>
      <c r="U10416" s="63"/>
      <c r="V10416" s="63"/>
      <c r="W10416" s="63"/>
      <c r="X10416" s="63"/>
      <c r="Y10416" s="63"/>
      <c r="Z10416" s="62">
        <v>1502.57</v>
      </c>
      <c r="AA10416" s="62">
        <v>7931</v>
      </c>
      <c r="AB10416" s="62">
        <v>10.33</v>
      </c>
      <c r="AC10416" s="62">
        <v>23.48</v>
      </c>
    </row>
    <row r="10417" spans="1:29" x14ac:dyDescent="0.25">
      <c r="A10417" s="61" t="s">
        <v>399</v>
      </c>
      <c r="B10417" s="61" t="s">
        <v>400</v>
      </c>
      <c r="C10417" s="62">
        <v>2004</v>
      </c>
      <c r="D10417" s="61" t="s">
        <v>99</v>
      </c>
      <c r="E10417" s="62">
        <v>33</v>
      </c>
      <c r="F10417" s="62">
        <v>47549</v>
      </c>
      <c r="G10417" s="62">
        <v>5803</v>
      </c>
      <c r="H10417" s="62">
        <v>14.65</v>
      </c>
      <c r="I10417" s="62">
        <v>1440.88</v>
      </c>
      <c r="J10417" s="62">
        <v>44220.57</v>
      </c>
      <c r="K10417" s="62">
        <v>5413</v>
      </c>
      <c r="L10417" s="62">
        <v>7517</v>
      </c>
      <c r="M10417" s="62">
        <v>18.98</v>
      </c>
      <c r="N10417" s="63"/>
      <c r="O10417" s="63"/>
      <c r="P10417" s="62">
        <v>0</v>
      </c>
      <c r="Q10417" s="62">
        <v>0</v>
      </c>
      <c r="R10417" s="62">
        <v>0</v>
      </c>
      <c r="S10417" s="62">
        <v>0</v>
      </c>
      <c r="T10417" s="62">
        <v>0</v>
      </c>
      <c r="U10417" s="62">
        <v>0</v>
      </c>
      <c r="V10417" s="62">
        <v>0</v>
      </c>
      <c r="W10417" s="62">
        <v>0</v>
      </c>
      <c r="X10417" s="62">
        <v>0</v>
      </c>
      <c r="Y10417" s="62">
        <v>0</v>
      </c>
      <c r="Z10417" s="62">
        <v>0</v>
      </c>
      <c r="AA10417" s="62">
        <v>19110</v>
      </c>
      <c r="AB10417" s="62">
        <v>48.26</v>
      </c>
      <c r="AC10417" s="62">
        <v>0</v>
      </c>
    </row>
    <row r="10418" spans="1:29" ht="30" x14ac:dyDescent="0.25">
      <c r="A10418" s="61" t="s">
        <v>352</v>
      </c>
      <c r="B10418" s="61" t="s">
        <v>353</v>
      </c>
      <c r="C10418" s="62">
        <v>2011</v>
      </c>
      <c r="D10418" s="61" t="s">
        <v>86</v>
      </c>
      <c r="E10418" s="62">
        <v>28</v>
      </c>
      <c r="F10418" s="62">
        <v>128880</v>
      </c>
      <c r="G10418" s="62">
        <v>19324</v>
      </c>
      <c r="H10418" s="62">
        <v>57.51</v>
      </c>
      <c r="I10418" s="62">
        <v>4602.8599999999997</v>
      </c>
      <c r="J10418" s="62">
        <v>119858.4</v>
      </c>
      <c r="K10418" s="62">
        <v>0</v>
      </c>
      <c r="L10418" s="63"/>
      <c r="M10418" s="63"/>
      <c r="N10418" s="63"/>
      <c r="O10418" s="63"/>
      <c r="P10418" s="63"/>
      <c r="Q10418" s="63"/>
      <c r="R10418" s="63"/>
      <c r="S10418" s="63"/>
      <c r="T10418" s="63"/>
      <c r="U10418" s="62">
        <v>11858</v>
      </c>
      <c r="V10418" s="62">
        <v>34588</v>
      </c>
      <c r="W10418" s="62">
        <v>102.94</v>
      </c>
      <c r="X10418" s="62">
        <v>423</v>
      </c>
      <c r="Y10418" s="62">
        <v>265429.46999999997</v>
      </c>
      <c r="Z10418" s="62">
        <v>1272</v>
      </c>
      <c r="AA10418" s="62">
        <v>9664</v>
      </c>
      <c r="AB10418" s="62">
        <v>28.76</v>
      </c>
      <c r="AC10418" s="62">
        <v>45.43</v>
      </c>
    </row>
    <row r="10419" spans="1:29" ht="30" x14ac:dyDescent="0.25">
      <c r="A10419" s="61" t="s">
        <v>415</v>
      </c>
      <c r="B10419" s="61" t="s">
        <v>416</v>
      </c>
      <c r="C10419" s="62">
        <v>2007</v>
      </c>
      <c r="D10419" s="61" t="s">
        <v>72</v>
      </c>
      <c r="E10419" s="62">
        <v>19</v>
      </c>
      <c r="F10419" s="62">
        <v>76065</v>
      </c>
      <c r="G10419" s="62">
        <v>14471</v>
      </c>
      <c r="H10419" s="62">
        <v>63.47</v>
      </c>
      <c r="I10419" s="62">
        <v>4003.42</v>
      </c>
      <c r="J10419" s="62">
        <v>70740.45</v>
      </c>
      <c r="K10419" s="62">
        <v>115.42</v>
      </c>
      <c r="L10419" s="62">
        <v>3921</v>
      </c>
      <c r="M10419" s="62">
        <v>17.2</v>
      </c>
      <c r="N10419" s="63"/>
      <c r="O10419" s="63"/>
      <c r="P10419" s="63"/>
      <c r="Q10419" s="63"/>
      <c r="R10419" s="63"/>
      <c r="S10419" s="63"/>
      <c r="T10419" s="63"/>
      <c r="U10419" s="63"/>
      <c r="V10419" s="63"/>
      <c r="W10419" s="63"/>
      <c r="X10419" s="63"/>
      <c r="Y10419" s="63"/>
      <c r="Z10419" s="62">
        <v>11951.56</v>
      </c>
      <c r="AA10419" s="62">
        <v>6294</v>
      </c>
      <c r="AB10419" s="62">
        <v>27.61</v>
      </c>
      <c r="AC10419" s="62">
        <v>629.03</v>
      </c>
    </row>
    <row r="10420" spans="1:29" ht="30" x14ac:dyDescent="0.25">
      <c r="A10420" s="61" t="s">
        <v>255</v>
      </c>
      <c r="B10420" s="61" t="s">
        <v>256</v>
      </c>
      <c r="C10420" s="62">
        <v>2006</v>
      </c>
      <c r="D10420" s="61" t="s">
        <v>78</v>
      </c>
      <c r="E10420" s="62">
        <v>25</v>
      </c>
      <c r="F10420" s="62">
        <v>26251</v>
      </c>
      <c r="G10420" s="62">
        <v>2651</v>
      </c>
      <c r="H10420" s="62">
        <v>8.84</v>
      </c>
      <c r="I10420" s="62">
        <v>1050.04</v>
      </c>
      <c r="J10420" s="62">
        <v>24413.43</v>
      </c>
      <c r="K10420" s="62">
        <v>0</v>
      </c>
      <c r="L10420" s="63"/>
      <c r="M10420" s="63"/>
      <c r="N10420" s="63"/>
      <c r="O10420" s="63"/>
      <c r="P10420" s="63"/>
      <c r="Q10420" s="63"/>
      <c r="R10420" s="63"/>
      <c r="S10420" s="63"/>
      <c r="T10420" s="63"/>
      <c r="U10420" s="63"/>
      <c r="V10420" s="63"/>
      <c r="W10420" s="63"/>
      <c r="X10420" s="63"/>
      <c r="Y10420" s="63"/>
      <c r="Z10420" s="62">
        <v>45</v>
      </c>
      <c r="AA10420" s="62">
        <v>326</v>
      </c>
      <c r="AB10420" s="62">
        <v>1.0900000000000001</v>
      </c>
      <c r="AC10420" s="62">
        <v>1.8</v>
      </c>
    </row>
    <row r="10421" spans="1:29" x14ac:dyDescent="0.25">
      <c r="A10421" s="61" t="s">
        <v>304</v>
      </c>
      <c r="B10421" s="61" t="s">
        <v>305</v>
      </c>
      <c r="C10421" s="62">
        <v>2009</v>
      </c>
      <c r="D10421" s="61" t="s">
        <v>75</v>
      </c>
      <c r="E10421" s="62">
        <v>6</v>
      </c>
      <c r="F10421" s="62">
        <v>1228</v>
      </c>
      <c r="G10421" s="62">
        <v>408</v>
      </c>
      <c r="H10421" s="62">
        <v>5.67</v>
      </c>
      <c r="I10421" s="62">
        <v>204.67</v>
      </c>
      <c r="J10421" s="62">
        <v>1142.04</v>
      </c>
      <c r="K10421" s="62">
        <v>0</v>
      </c>
      <c r="L10421" s="63"/>
      <c r="M10421" s="63"/>
      <c r="N10421" s="63"/>
      <c r="O10421" s="63"/>
      <c r="P10421" s="63"/>
      <c r="Q10421" s="63"/>
      <c r="R10421" s="63"/>
      <c r="S10421" s="63"/>
      <c r="T10421" s="63"/>
      <c r="U10421" s="63"/>
      <c r="V10421" s="63"/>
      <c r="W10421" s="63"/>
      <c r="X10421" s="63"/>
      <c r="Y10421" s="63"/>
      <c r="Z10421" s="62">
        <v>36726.15</v>
      </c>
      <c r="AA10421" s="62">
        <v>2270</v>
      </c>
      <c r="AB10421" s="62">
        <v>31.53</v>
      </c>
      <c r="AC10421" s="62">
        <v>6121.03</v>
      </c>
    </row>
    <row r="10422" spans="1:29" x14ac:dyDescent="0.25">
      <c r="A10422" s="61" t="s">
        <v>253</v>
      </c>
      <c r="B10422" s="61" t="s">
        <v>254</v>
      </c>
      <c r="C10422" s="62">
        <v>2014</v>
      </c>
      <c r="D10422" s="61" t="s">
        <v>86</v>
      </c>
      <c r="E10422" s="62">
        <v>34</v>
      </c>
      <c r="F10422" s="62">
        <v>3388</v>
      </c>
      <c r="G10422" s="62">
        <v>1084</v>
      </c>
      <c r="H10422" s="62">
        <v>2.66</v>
      </c>
      <c r="I10422" s="62">
        <v>99.65</v>
      </c>
      <c r="J10422" s="62">
        <v>3150.84</v>
      </c>
      <c r="K10422" s="62">
        <v>0</v>
      </c>
      <c r="L10422" s="63"/>
      <c r="M10422" s="63"/>
      <c r="N10422" s="63"/>
      <c r="O10422" s="63"/>
      <c r="P10422" s="63"/>
      <c r="Q10422" s="63"/>
      <c r="R10422" s="63"/>
      <c r="S10422" s="63"/>
      <c r="T10422" s="63"/>
      <c r="U10422" s="63"/>
      <c r="V10422" s="63"/>
      <c r="W10422" s="63"/>
      <c r="X10422" s="63"/>
      <c r="Y10422" s="63"/>
      <c r="Z10422" s="62">
        <v>118760</v>
      </c>
      <c r="AA10422" s="62">
        <v>6269</v>
      </c>
      <c r="AB10422" s="62">
        <v>15.37</v>
      </c>
      <c r="AC10422" s="62">
        <v>3492.94</v>
      </c>
    </row>
    <row r="10423" spans="1:29" x14ac:dyDescent="0.25">
      <c r="A10423" s="61" t="s">
        <v>289</v>
      </c>
      <c r="B10423" s="61" t="s">
        <v>290</v>
      </c>
      <c r="C10423" s="62">
        <v>2009</v>
      </c>
      <c r="D10423" s="61" t="s">
        <v>72</v>
      </c>
      <c r="E10423" s="62">
        <v>38</v>
      </c>
      <c r="F10423" s="62">
        <v>157800</v>
      </c>
      <c r="G10423" s="62">
        <v>18338</v>
      </c>
      <c r="H10423" s="62">
        <v>40.21</v>
      </c>
      <c r="I10423" s="62">
        <v>4152.63</v>
      </c>
      <c r="J10423" s="62">
        <v>146754</v>
      </c>
      <c r="K10423" s="62">
        <v>0</v>
      </c>
      <c r="L10423" s="62">
        <v>21434</v>
      </c>
      <c r="M10423" s="62">
        <v>47</v>
      </c>
      <c r="N10423" s="63"/>
      <c r="O10423" s="63"/>
      <c r="P10423" s="63"/>
      <c r="Q10423" s="63"/>
      <c r="R10423" s="63"/>
      <c r="S10423" s="63"/>
      <c r="T10423" s="63"/>
      <c r="U10423" s="63"/>
      <c r="V10423" s="63"/>
      <c r="W10423" s="63"/>
      <c r="X10423" s="63"/>
      <c r="Y10423" s="63"/>
      <c r="Z10423" s="62">
        <v>135.94999999999999</v>
      </c>
      <c r="AA10423" s="62">
        <v>10964</v>
      </c>
      <c r="AB10423" s="62">
        <v>24.04</v>
      </c>
      <c r="AC10423" s="62">
        <v>3.58</v>
      </c>
    </row>
    <row r="10424" spans="1:29" ht="30" x14ac:dyDescent="0.25">
      <c r="A10424" s="61" t="s">
        <v>415</v>
      </c>
      <c r="B10424" s="61" t="s">
        <v>416</v>
      </c>
      <c r="C10424" s="62">
        <v>2011</v>
      </c>
      <c r="D10424" s="61" t="s">
        <v>75</v>
      </c>
      <c r="E10424" s="62">
        <v>7</v>
      </c>
      <c r="F10424" s="63"/>
      <c r="G10424" s="62">
        <v>1434</v>
      </c>
      <c r="H10424" s="62">
        <v>17.07</v>
      </c>
      <c r="I10424" s="63"/>
      <c r="J10424" s="63"/>
      <c r="K10424" s="62">
        <v>0</v>
      </c>
      <c r="L10424" s="63"/>
      <c r="M10424" s="63"/>
      <c r="N10424" s="63"/>
      <c r="O10424" s="63"/>
      <c r="P10424" s="63"/>
      <c r="Q10424" s="63"/>
      <c r="R10424" s="63"/>
      <c r="S10424" s="63"/>
      <c r="T10424" s="63"/>
      <c r="U10424" s="63"/>
      <c r="V10424" s="63"/>
      <c r="W10424" s="63"/>
      <c r="X10424" s="63"/>
      <c r="Y10424" s="63"/>
      <c r="Z10424" s="62">
        <v>74.459999999999994</v>
      </c>
      <c r="AA10424" s="62">
        <v>5488</v>
      </c>
      <c r="AB10424" s="62">
        <v>65.33</v>
      </c>
      <c r="AC10424" s="62">
        <v>10.64</v>
      </c>
    </row>
    <row r="10425" spans="1:29" ht="30" x14ac:dyDescent="0.25">
      <c r="A10425" s="61" t="s">
        <v>227</v>
      </c>
      <c r="B10425" s="61" t="s">
        <v>228</v>
      </c>
      <c r="C10425" s="62">
        <v>2008</v>
      </c>
      <c r="D10425" s="61" t="s">
        <v>89</v>
      </c>
      <c r="E10425" s="62">
        <v>50</v>
      </c>
      <c r="F10425" s="62">
        <v>124089</v>
      </c>
      <c r="G10425" s="62">
        <v>26176</v>
      </c>
      <c r="H10425" s="62">
        <v>43.63</v>
      </c>
      <c r="I10425" s="62">
        <v>2481.7800000000002</v>
      </c>
      <c r="J10425" s="62">
        <v>115402.77</v>
      </c>
      <c r="K10425" s="62">
        <v>10665.37</v>
      </c>
      <c r="L10425" s="62">
        <v>14186</v>
      </c>
      <c r="M10425" s="62">
        <v>23.64</v>
      </c>
      <c r="N10425" s="62">
        <v>213.31</v>
      </c>
      <c r="O10425" s="62">
        <v>128616.94</v>
      </c>
      <c r="P10425" s="63"/>
      <c r="Q10425" s="63"/>
      <c r="R10425" s="63"/>
      <c r="S10425" s="63"/>
      <c r="T10425" s="63"/>
      <c r="U10425" s="63"/>
      <c r="V10425" s="63"/>
      <c r="W10425" s="63"/>
      <c r="X10425" s="63"/>
      <c r="Y10425" s="63"/>
      <c r="Z10425" s="62">
        <v>80.39</v>
      </c>
      <c r="AA10425" s="62">
        <v>4548</v>
      </c>
      <c r="AB10425" s="62">
        <v>7.58</v>
      </c>
      <c r="AC10425" s="62">
        <v>1.61</v>
      </c>
    </row>
    <row r="10426" spans="1:29" ht="30" x14ac:dyDescent="0.25">
      <c r="A10426" s="61" t="s">
        <v>439</v>
      </c>
      <c r="B10426" s="61" t="s">
        <v>440</v>
      </c>
      <c r="C10426" s="62">
        <v>2018</v>
      </c>
      <c r="D10426" s="61" t="s">
        <v>78</v>
      </c>
      <c r="E10426" s="62">
        <v>32</v>
      </c>
      <c r="F10426" s="62">
        <v>100040</v>
      </c>
      <c r="G10426" s="62">
        <v>17036</v>
      </c>
      <c r="H10426" s="62">
        <v>44.36</v>
      </c>
      <c r="I10426" s="62">
        <v>3126.25</v>
      </c>
      <c r="J10426" s="62">
        <v>93037.2</v>
      </c>
      <c r="K10426" s="62">
        <v>1391.85</v>
      </c>
      <c r="L10426" s="62">
        <v>8158</v>
      </c>
      <c r="M10426" s="62">
        <v>21.24</v>
      </c>
      <c r="N10426" s="62">
        <v>43.5</v>
      </c>
      <c r="O10426" s="62">
        <v>16784.77</v>
      </c>
      <c r="P10426" s="63"/>
      <c r="Q10426" s="63"/>
      <c r="R10426" s="63"/>
      <c r="S10426" s="63"/>
      <c r="T10426" s="63"/>
      <c r="U10426" s="63"/>
      <c r="V10426" s="63"/>
      <c r="W10426" s="63"/>
      <c r="X10426" s="63"/>
      <c r="Y10426" s="63"/>
      <c r="Z10426" s="62">
        <v>17949.46</v>
      </c>
      <c r="AA10426" s="62">
        <v>10834</v>
      </c>
      <c r="AB10426" s="62">
        <v>28.21</v>
      </c>
      <c r="AC10426" s="62">
        <v>560.91999999999996</v>
      </c>
    </row>
    <row r="10427" spans="1:29" x14ac:dyDescent="0.25">
      <c r="A10427" s="61" t="s">
        <v>456</v>
      </c>
      <c r="B10427" s="61" t="s">
        <v>457</v>
      </c>
      <c r="C10427" s="62">
        <v>2017</v>
      </c>
      <c r="D10427" s="61" t="s">
        <v>78</v>
      </c>
      <c r="E10427" s="62">
        <v>80</v>
      </c>
      <c r="F10427" s="62">
        <v>890400</v>
      </c>
      <c r="G10427" s="62">
        <v>166170</v>
      </c>
      <c r="H10427" s="62">
        <v>173.09</v>
      </c>
      <c r="I10427" s="62">
        <v>11130</v>
      </c>
      <c r="J10427" s="62">
        <v>828072</v>
      </c>
      <c r="K10427" s="62">
        <v>0</v>
      </c>
      <c r="L10427" s="63"/>
      <c r="M10427" s="63"/>
      <c r="N10427" s="63"/>
      <c r="O10427" s="63"/>
      <c r="P10427" s="63"/>
      <c r="Q10427" s="63"/>
      <c r="R10427" s="63"/>
      <c r="S10427" s="63"/>
      <c r="T10427" s="63"/>
      <c r="U10427" s="63"/>
      <c r="V10427" s="63"/>
      <c r="W10427" s="63"/>
      <c r="X10427" s="63"/>
      <c r="Y10427" s="63"/>
      <c r="Z10427" s="62">
        <v>101897</v>
      </c>
      <c r="AA10427" s="62">
        <v>81316</v>
      </c>
      <c r="AB10427" s="62">
        <v>84.7</v>
      </c>
      <c r="AC10427" s="62">
        <v>1273.71</v>
      </c>
    </row>
    <row r="10428" spans="1:29" ht="30" x14ac:dyDescent="0.25">
      <c r="A10428" s="61" t="s">
        <v>387</v>
      </c>
      <c r="B10428" s="61" t="s">
        <v>388</v>
      </c>
      <c r="C10428" s="62">
        <v>2003</v>
      </c>
      <c r="D10428" s="61" t="s">
        <v>75</v>
      </c>
      <c r="E10428" s="62">
        <v>6</v>
      </c>
      <c r="F10428" s="63"/>
      <c r="G10428" s="63"/>
      <c r="H10428" s="63"/>
      <c r="I10428" s="63"/>
      <c r="J10428" s="63"/>
      <c r="K10428" s="62">
        <v>0</v>
      </c>
      <c r="L10428" s="63"/>
      <c r="M10428" s="63"/>
      <c r="N10428" s="63"/>
      <c r="O10428" s="63"/>
      <c r="P10428" s="63"/>
      <c r="Q10428" s="63"/>
      <c r="R10428" s="63"/>
      <c r="S10428" s="63"/>
      <c r="T10428" s="63"/>
      <c r="U10428" s="63"/>
      <c r="V10428" s="63"/>
      <c r="W10428" s="63"/>
      <c r="X10428" s="63"/>
      <c r="Y10428" s="63"/>
      <c r="Z10428" s="62">
        <v>40.64</v>
      </c>
      <c r="AA10428" s="62">
        <v>898</v>
      </c>
      <c r="AB10428" s="62">
        <v>12.47</v>
      </c>
      <c r="AC10428" s="62">
        <v>6.77</v>
      </c>
    </row>
    <row r="10429" spans="1:29" ht="30" x14ac:dyDescent="0.25">
      <c r="A10429" s="61" t="s">
        <v>117</v>
      </c>
      <c r="B10429" s="61" t="s">
        <v>118</v>
      </c>
      <c r="C10429" s="62">
        <v>2014</v>
      </c>
      <c r="D10429" s="61" t="s">
        <v>301</v>
      </c>
      <c r="E10429" s="62">
        <v>19</v>
      </c>
      <c r="F10429" s="63"/>
      <c r="G10429" s="63"/>
      <c r="H10429" s="63"/>
      <c r="I10429" s="63"/>
      <c r="J10429" s="63"/>
      <c r="K10429" s="62">
        <v>0</v>
      </c>
      <c r="L10429" s="63"/>
      <c r="M10429" s="63"/>
      <c r="N10429" s="63"/>
      <c r="O10429" s="63"/>
      <c r="P10429" s="63"/>
      <c r="Q10429" s="63"/>
      <c r="R10429" s="63"/>
      <c r="S10429" s="63"/>
      <c r="T10429" s="63"/>
      <c r="U10429" s="63"/>
      <c r="V10429" s="63"/>
      <c r="W10429" s="63"/>
      <c r="X10429" s="63"/>
      <c r="Y10429" s="63"/>
      <c r="Z10429" s="62">
        <v>0</v>
      </c>
      <c r="AA10429" s="63"/>
      <c r="AB10429" s="63"/>
      <c r="AC10429" s="62">
        <v>0</v>
      </c>
    </row>
    <row r="10430" spans="1:29" ht="30" x14ac:dyDescent="0.25">
      <c r="A10430" s="61" t="s">
        <v>171</v>
      </c>
      <c r="B10430" s="61" t="s">
        <v>172</v>
      </c>
      <c r="C10430" s="62">
        <v>2012</v>
      </c>
      <c r="D10430" s="61" t="s">
        <v>89</v>
      </c>
      <c r="E10430" s="62">
        <v>49</v>
      </c>
      <c r="F10430" s="62">
        <v>69807</v>
      </c>
      <c r="G10430" s="62">
        <v>8765</v>
      </c>
      <c r="H10430" s="62">
        <v>14.91</v>
      </c>
      <c r="I10430" s="62">
        <v>1424.63</v>
      </c>
      <c r="J10430" s="62">
        <v>64920.51</v>
      </c>
      <c r="K10430" s="62">
        <v>12778.86</v>
      </c>
      <c r="L10430" s="62">
        <v>14972</v>
      </c>
      <c r="M10430" s="62">
        <v>25.46</v>
      </c>
      <c r="N10430" s="62">
        <v>260.79000000000002</v>
      </c>
      <c r="O10430" s="62">
        <v>154104.04999999999</v>
      </c>
      <c r="P10430" s="63"/>
      <c r="Q10430" s="63"/>
      <c r="R10430" s="63"/>
      <c r="S10430" s="63"/>
      <c r="T10430" s="63"/>
      <c r="U10430" s="63"/>
      <c r="V10430" s="63"/>
      <c r="W10430" s="63"/>
      <c r="X10430" s="63"/>
      <c r="Y10430" s="63"/>
      <c r="Z10430" s="62">
        <v>1630</v>
      </c>
      <c r="AA10430" s="62">
        <v>16748</v>
      </c>
      <c r="AB10430" s="62">
        <v>28.48</v>
      </c>
      <c r="AC10430" s="62">
        <v>33.270000000000003</v>
      </c>
    </row>
    <row r="10431" spans="1:29" ht="30" x14ac:dyDescent="0.25">
      <c r="A10431" s="61" t="s">
        <v>561</v>
      </c>
      <c r="B10431" s="61" t="s">
        <v>562</v>
      </c>
      <c r="C10431" s="62">
        <v>2016</v>
      </c>
      <c r="D10431" s="61" t="s">
        <v>99</v>
      </c>
      <c r="E10431" s="62">
        <v>40</v>
      </c>
      <c r="F10431" s="62">
        <v>148600</v>
      </c>
      <c r="G10431" s="62">
        <v>18460</v>
      </c>
      <c r="H10431" s="62">
        <v>38.46</v>
      </c>
      <c r="I10431" s="62">
        <v>3715</v>
      </c>
      <c r="J10431" s="62">
        <v>138198</v>
      </c>
      <c r="K10431" s="62">
        <v>18537.34</v>
      </c>
      <c r="L10431" s="62">
        <v>17064</v>
      </c>
      <c r="M10431" s="62">
        <v>35.549999999999997</v>
      </c>
      <c r="N10431" s="62">
        <v>463.43</v>
      </c>
      <c r="O10431" s="62">
        <v>223547.37</v>
      </c>
      <c r="P10431" s="63"/>
      <c r="Q10431" s="63"/>
      <c r="R10431" s="63"/>
      <c r="S10431" s="63"/>
      <c r="T10431" s="63"/>
      <c r="U10431" s="63"/>
      <c r="V10431" s="63"/>
      <c r="W10431" s="63"/>
      <c r="X10431" s="63"/>
      <c r="Y10431" s="63"/>
      <c r="Z10431" s="62">
        <v>986</v>
      </c>
      <c r="AA10431" s="62">
        <v>13497</v>
      </c>
      <c r="AB10431" s="62">
        <v>28.12</v>
      </c>
      <c r="AC10431" s="62">
        <v>24.65</v>
      </c>
    </row>
    <row r="10432" spans="1:29" x14ac:dyDescent="0.25">
      <c r="A10432" s="61" t="s">
        <v>81</v>
      </c>
      <c r="B10432" s="61" t="s">
        <v>82</v>
      </c>
      <c r="C10432" s="62">
        <v>2013</v>
      </c>
      <c r="D10432" s="61" t="s">
        <v>89</v>
      </c>
      <c r="E10432" s="62">
        <v>20</v>
      </c>
      <c r="F10432" s="62">
        <v>69374</v>
      </c>
      <c r="G10432" s="62">
        <v>17399</v>
      </c>
      <c r="H10432" s="62">
        <v>72.5</v>
      </c>
      <c r="I10432" s="62">
        <v>3468.7</v>
      </c>
      <c r="J10432" s="62">
        <v>64517.82</v>
      </c>
      <c r="K10432" s="62">
        <v>6002.91</v>
      </c>
      <c r="L10432" s="62">
        <v>8975</v>
      </c>
      <c r="M10432" s="62">
        <v>37.4</v>
      </c>
      <c r="N10432" s="62">
        <v>300.14999999999998</v>
      </c>
      <c r="O10432" s="62">
        <v>72390.89</v>
      </c>
      <c r="P10432" s="63"/>
      <c r="Q10432" s="63"/>
      <c r="R10432" s="63"/>
      <c r="S10432" s="63"/>
      <c r="T10432" s="63"/>
      <c r="U10432" s="63"/>
      <c r="V10432" s="63"/>
      <c r="W10432" s="63"/>
      <c r="X10432" s="63"/>
      <c r="Y10432" s="63"/>
      <c r="Z10432" s="62">
        <v>595</v>
      </c>
      <c r="AA10432" s="62">
        <v>3332</v>
      </c>
      <c r="AB10432" s="62">
        <v>13.88</v>
      </c>
      <c r="AC10432" s="62">
        <v>29.75</v>
      </c>
    </row>
    <row r="10433" spans="1:29" ht="30" x14ac:dyDescent="0.25">
      <c r="A10433" s="61" t="s">
        <v>87</v>
      </c>
      <c r="B10433" s="61" t="s">
        <v>88</v>
      </c>
      <c r="C10433" s="62">
        <v>2013</v>
      </c>
      <c r="D10433" s="61" t="s">
        <v>135</v>
      </c>
      <c r="E10433" s="62">
        <v>60</v>
      </c>
      <c r="F10433" s="62">
        <v>77756</v>
      </c>
      <c r="G10433" s="62">
        <v>13564</v>
      </c>
      <c r="H10433" s="62">
        <v>18.84</v>
      </c>
      <c r="I10433" s="62">
        <v>1295.93</v>
      </c>
      <c r="J10433" s="62">
        <v>72313.08</v>
      </c>
      <c r="K10433" s="62">
        <v>39677.980000000003</v>
      </c>
      <c r="L10433" s="62">
        <v>27957</v>
      </c>
      <c r="M10433" s="62">
        <v>38.83</v>
      </c>
      <c r="N10433" s="63"/>
      <c r="O10433" s="63"/>
      <c r="P10433" s="63"/>
      <c r="Q10433" s="63"/>
      <c r="R10433" s="63"/>
      <c r="S10433" s="63"/>
      <c r="T10433" s="63"/>
      <c r="U10433" s="63"/>
      <c r="V10433" s="63"/>
      <c r="W10433" s="63"/>
      <c r="X10433" s="63"/>
      <c r="Y10433" s="63"/>
      <c r="Z10433" s="62">
        <v>588905</v>
      </c>
      <c r="AA10433" s="62">
        <v>94154</v>
      </c>
      <c r="AB10433" s="62">
        <v>130.77000000000001</v>
      </c>
      <c r="AC10433" s="62">
        <v>9815.08</v>
      </c>
    </row>
    <row r="10434" spans="1:29" ht="30" x14ac:dyDescent="0.25">
      <c r="A10434" s="61" t="s">
        <v>173</v>
      </c>
      <c r="B10434" s="61" t="s">
        <v>174</v>
      </c>
      <c r="C10434" s="62">
        <v>2010</v>
      </c>
      <c r="D10434" s="61" t="s">
        <v>75</v>
      </c>
      <c r="E10434" s="62">
        <v>5</v>
      </c>
      <c r="F10434" s="63"/>
      <c r="G10434" s="63"/>
      <c r="H10434" s="63"/>
      <c r="I10434" s="63"/>
      <c r="J10434" s="63"/>
      <c r="K10434" s="62">
        <v>0</v>
      </c>
      <c r="L10434" s="63"/>
      <c r="M10434" s="63"/>
      <c r="N10434" s="63"/>
      <c r="O10434" s="63"/>
      <c r="P10434" s="63"/>
      <c r="Q10434" s="63"/>
      <c r="R10434" s="63"/>
      <c r="S10434" s="63"/>
      <c r="T10434" s="63"/>
      <c r="U10434" s="63"/>
      <c r="V10434" s="63"/>
      <c r="W10434" s="63"/>
      <c r="X10434" s="63"/>
      <c r="Y10434" s="63"/>
      <c r="Z10434" s="62">
        <v>4069.34</v>
      </c>
      <c r="AA10434" s="62">
        <v>19305</v>
      </c>
      <c r="AB10434" s="62">
        <v>321.75</v>
      </c>
      <c r="AC10434" s="62">
        <v>813.87</v>
      </c>
    </row>
    <row r="10435" spans="1:29" x14ac:dyDescent="0.25">
      <c r="A10435" s="61" t="s">
        <v>374</v>
      </c>
      <c r="B10435" s="61" t="s">
        <v>375</v>
      </c>
      <c r="C10435" s="62">
        <v>2006</v>
      </c>
      <c r="D10435" s="61" t="s">
        <v>99</v>
      </c>
      <c r="E10435" s="62">
        <v>54</v>
      </c>
      <c r="F10435" s="62">
        <v>187280</v>
      </c>
      <c r="G10435" s="62">
        <v>36100</v>
      </c>
      <c r="H10435" s="62">
        <v>55.71</v>
      </c>
      <c r="I10435" s="62">
        <v>3468.15</v>
      </c>
      <c r="J10435" s="62">
        <v>174170.4</v>
      </c>
      <c r="K10435" s="62">
        <v>20751.7</v>
      </c>
      <c r="L10435" s="62">
        <v>37064</v>
      </c>
      <c r="M10435" s="62">
        <v>57.2</v>
      </c>
      <c r="N10435" s="62">
        <v>384.29</v>
      </c>
      <c r="O10435" s="62">
        <v>250250.94</v>
      </c>
      <c r="P10435" s="63"/>
      <c r="Q10435" s="63"/>
      <c r="R10435" s="63"/>
      <c r="S10435" s="63"/>
      <c r="T10435" s="63"/>
      <c r="U10435" s="63"/>
      <c r="V10435" s="63"/>
      <c r="W10435" s="63"/>
      <c r="X10435" s="63"/>
      <c r="Y10435" s="63"/>
      <c r="Z10435" s="62">
        <v>1980</v>
      </c>
      <c r="AA10435" s="62">
        <v>14911</v>
      </c>
      <c r="AB10435" s="62">
        <v>23.01</v>
      </c>
      <c r="AC10435" s="62">
        <v>36.67</v>
      </c>
    </row>
    <row r="10436" spans="1:29" ht="30" x14ac:dyDescent="0.25">
      <c r="A10436" s="61" t="s">
        <v>348</v>
      </c>
      <c r="B10436" s="61" t="s">
        <v>349</v>
      </c>
      <c r="C10436" s="62">
        <v>2008</v>
      </c>
      <c r="D10436" s="61" t="s">
        <v>419</v>
      </c>
      <c r="E10436" s="62">
        <v>4</v>
      </c>
      <c r="F10436" s="63"/>
      <c r="G10436" s="63"/>
      <c r="H10436" s="63"/>
      <c r="I10436" s="63"/>
      <c r="J10436" s="63"/>
      <c r="K10436" s="62">
        <v>0</v>
      </c>
      <c r="L10436" s="63"/>
      <c r="M10436" s="63"/>
      <c r="N10436" s="63"/>
      <c r="O10436" s="63"/>
      <c r="P10436" s="63"/>
      <c r="Q10436" s="63"/>
      <c r="R10436" s="63"/>
      <c r="S10436" s="63"/>
      <c r="T10436" s="63"/>
      <c r="U10436" s="63"/>
      <c r="V10436" s="63"/>
      <c r="W10436" s="63"/>
      <c r="X10436" s="63"/>
      <c r="Y10436" s="63"/>
      <c r="Z10436" s="62">
        <v>0</v>
      </c>
      <c r="AA10436" s="63"/>
      <c r="AB10436" s="63"/>
      <c r="AC10436" s="62">
        <v>0</v>
      </c>
    </row>
    <row r="10437" spans="1:29" ht="45" x14ac:dyDescent="0.25">
      <c r="A10437" s="61" t="s">
        <v>326</v>
      </c>
      <c r="B10437" s="61" t="s">
        <v>327</v>
      </c>
      <c r="C10437" s="62">
        <v>2008</v>
      </c>
      <c r="D10437" s="61" t="s">
        <v>99</v>
      </c>
      <c r="E10437" s="62">
        <v>72</v>
      </c>
      <c r="F10437" s="62">
        <v>828294</v>
      </c>
      <c r="G10437" s="62">
        <v>140246</v>
      </c>
      <c r="H10437" s="62">
        <v>162.32</v>
      </c>
      <c r="I10437" s="62">
        <v>11504.08</v>
      </c>
      <c r="J10437" s="62">
        <v>770313.42</v>
      </c>
      <c r="K10437" s="62">
        <v>4828.32</v>
      </c>
      <c r="L10437" s="62">
        <v>7072</v>
      </c>
      <c r="M10437" s="62">
        <v>8.19</v>
      </c>
      <c r="N10437" s="62">
        <v>67.06</v>
      </c>
      <c r="O10437" s="62">
        <v>58226.18</v>
      </c>
      <c r="P10437" s="63"/>
      <c r="Q10437" s="63"/>
      <c r="R10437" s="63"/>
      <c r="S10437" s="63"/>
      <c r="T10437" s="63"/>
      <c r="U10437" s="63"/>
      <c r="V10437" s="63"/>
      <c r="W10437" s="63"/>
      <c r="X10437" s="63"/>
      <c r="Y10437" s="63"/>
      <c r="Z10437" s="62">
        <v>430.45</v>
      </c>
      <c r="AA10437" s="62">
        <v>23082</v>
      </c>
      <c r="AB10437" s="62">
        <v>26.72</v>
      </c>
      <c r="AC10437" s="62">
        <v>5.98</v>
      </c>
    </row>
    <row r="10438" spans="1:29" x14ac:dyDescent="0.25">
      <c r="A10438" s="61" t="s">
        <v>319</v>
      </c>
      <c r="B10438" s="61" t="s">
        <v>320</v>
      </c>
      <c r="C10438" s="62">
        <v>2018</v>
      </c>
      <c r="D10438" s="61" t="s">
        <v>75</v>
      </c>
      <c r="E10438" s="62">
        <v>8</v>
      </c>
      <c r="F10438" s="63"/>
      <c r="G10438" s="63"/>
      <c r="H10438" s="63"/>
      <c r="I10438" s="63"/>
      <c r="J10438" s="63"/>
      <c r="K10438" s="62">
        <v>26.19</v>
      </c>
      <c r="L10438" s="62">
        <v>64</v>
      </c>
      <c r="M10438" s="62">
        <v>0.67</v>
      </c>
      <c r="N10438" s="62">
        <v>3.27</v>
      </c>
      <c r="O10438" s="62">
        <v>315.81</v>
      </c>
      <c r="P10438" s="63"/>
      <c r="Q10438" s="63"/>
      <c r="R10438" s="63"/>
      <c r="S10438" s="63"/>
      <c r="T10438" s="63"/>
      <c r="U10438" s="63"/>
      <c r="V10438" s="63"/>
      <c r="W10438" s="63"/>
      <c r="X10438" s="63"/>
      <c r="Y10438" s="63"/>
      <c r="Z10438" s="62">
        <v>431.59</v>
      </c>
      <c r="AA10438" s="62">
        <v>94227</v>
      </c>
      <c r="AB10438" s="62">
        <v>981.53</v>
      </c>
      <c r="AC10438" s="62">
        <v>53.95</v>
      </c>
    </row>
    <row r="10439" spans="1:29" ht="30" x14ac:dyDescent="0.25">
      <c r="A10439" s="61" t="s">
        <v>507</v>
      </c>
      <c r="B10439" s="61" t="s">
        <v>508</v>
      </c>
      <c r="C10439" s="62">
        <v>2007</v>
      </c>
      <c r="D10439" s="61" t="s">
        <v>86</v>
      </c>
      <c r="E10439" s="62">
        <v>256</v>
      </c>
      <c r="F10439" s="62">
        <v>2216322</v>
      </c>
      <c r="G10439" s="62">
        <v>270629</v>
      </c>
      <c r="H10439" s="62">
        <v>88.1</v>
      </c>
      <c r="I10439" s="62">
        <v>8657.51</v>
      </c>
      <c r="J10439" s="62">
        <v>2061179.46</v>
      </c>
      <c r="K10439" s="62">
        <v>217838.99</v>
      </c>
      <c r="L10439" s="62">
        <v>268710</v>
      </c>
      <c r="M10439" s="62">
        <v>87.47</v>
      </c>
      <c r="N10439" s="62">
        <v>850.93</v>
      </c>
      <c r="O10439" s="62">
        <v>2626985.75</v>
      </c>
      <c r="P10439" s="63"/>
      <c r="Q10439" s="63"/>
      <c r="R10439" s="63"/>
      <c r="S10439" s="63"/>
      <c r="T10439" s="63"/>
      <c r="U10439" s="63"/>
      <c r="V10439" s="63"/>
      <c r="W10439" s="63"/>
      <c r="X10439" s="63"/>
      <c r="Y10439" s="63"/>
      <c r="Z10439" s="62">
        <v>38.93</v>
      </c>
      <c r="AA10439" s="62">
        <v>148243</v>
      </c>
      <c r="AB10439" s="62">
        <v>48.26</v>
      </c>
      <c r="AC10439" s="62">
        <v>0.15</v>
      </c>
    </row>
    <row r="10440" spans="1:29" ht="30" x14ac:dyDescent="0.25">
      <c r="A10440" s="61" t="s">
        <v>363</v>
      </c>
      <c r="B10440" s="61" t="s">
        <v>364</v>
      </c>
      <c r="C10440" s="62">
        <v>2005</v>
      </c>
      <c r="D10440" s="61" t="s">
        <v>75</v>
      </c>
      <c r="E10440" s="62">
        <v>5</v>
      </c>
      <c r="F10440" s="63"/>
      <c r="G10440" s="63"/>
      <c r="H10440" s="63"/>
      <c r="I10440" s="63"/>
      <c r="J10440" s="63"/>
      <c r="K10440" s="62">
        <v>0</v>
      </c>
      <c r="L10440" s="63"/>
      <c r="M10440" s="63"/>
      <c r="N10440" s="63"/>
      <c r="O10440" s="63"/>
      <c r="P10440" s="63"/>
      <c r="Q10440" s="63"/>
      <c r="R10440" s="63"/>
      <c r="S10440" s="63"/>
      <c r="T10440" s="63"/>
      <c r="U10440" s="63"/>
      <c r="V10440" s="63"/>
      <c r="W10440" s="63"/>
      <c r="X10440" s="63"/>
      <c r="Y10440" s="63"/>
      <c r="Z10440" s="62">
        <v>787.38</v>
      </c>
      <c r="AA10440" s="62">
        <v>508</v>
      </c>
      <c r="AB10440" s="62">
        <v>8.4700000000000006</v>
      </c>
      <c r="AC10440" s="62">
        <v>157.47999999999999</v>
      </c>
    </row>
    <row r="10441" spans="1:29" x14ac:dyDescent="0.25">
      <c r="A10441" s="61" t="s">
        <v>466</v>
      </c>
      <c r="B10441" s="61" t="s">
        <v>467</v>
      </c>
      <c r="C10441" s="62">
        <v>2005</v>
      </c>
      <c r="D10441" s="61" t="s">
        <v>83</v>
      </c>
      <c r="E10441" s="62">
        <v>2</v>
      </c>
      <c r="F10441" s="63"/>
      <c r="G10441" s="63"/>
      <c r="H10441" s="63"/>
      <c r="I10441" s="63"/>
      <c r="J10441" s="63"/>
      <c r="K10441" s="62">
        <v>0</v>
      </c>
      <c r="L10441" s="63"/>
      <c r="M10441" s="63"/>
      <c r="N10441" s="63"/>
      <c r="O10441" s="63"/>
      <c r="P10441" s="63"/>
      <c r="Q10441" s="63"/>
      <c r="R10441" s="63"/>
      <c r="S10441" s="63"/>
      <c r="T10441" s="63"/>
      <c r="U10441" s="63"/>
      <c r="V10441" s="63"/>
      <c r="W10441" s="63"/>
      <c r="X10441" s="63"/>
      <c r="Y10441" s="63"/>
      <c r="Z10441" s="62">
        <v>5900</v>
      </c>
      <c r="AA10441" s="62">
        <v>143</v>
      </c>
      <c r="AB10441" s="62">
        <v>5.96</v>
      </c>
      <c r="AC10441" s="62">
        <v>2950</v>
      </c>
    </row>
    <row r="10442" spans="1:29" ht="30" x14ac:dyDescent="0.25">
      <c r="A10442" s="61" t="s">
        <v>269</v>
      </c>
      <c r="B10442" s="61" t="s">
        <v>270</v>
      </c>
      <c r="C10442" s="62">
        <v>2014</v>
      </c>
      <c r="D10442" s="61" t="s">
        <v>72</v>
      </c>
      <c r="E10442" s="62">
        <v>75</v>
      </c>
      <c r="F10442" s="62">
        <v>1704600</v>
      </c>
      <c r="G10442" s="62">
        <v>114947</v>
      </c>
      <c r="H10442" s="62">
        <v>127.72</v>
      </c>
      <c r="I10442" s="62">
        <v>22728</v>
      </c>
      <c r="J10442" s="62">
        <v>1585278</v>
      </c>
      <c r="K10442" s="62">
        <v>0</v>
      </c>
      <c r="L10442" s="63"/>
      <c r="M10442" s="63"/>
      <c r="N10442" s="63"/>
      <c r="O10442" s="63"/>
      <c r="P10442" s="63"/>
      <c r="Q10442" s="63"/>
      <c r="R10442" s="63"/>
      <c r="S10442" s="63"/>
      <c r="T10442" s="63"/>
      <c r="U10442" s="63"/>
      <c r="V10442" s="63"/>
      <c r="W10442" s="63"/>
      <c r="X10442" s="63"/>
      <c r="Y10442" s="63"/>
      <c r="Z10442" s="62">
        <v>241980</v>
      </c>
      <c r="AA10442" s="62">
        <v>10818</v>
      </c>
      <c r="AB10442" s="62">
        <v>12.02</v>
      </c>
      <c r="AC10442" s="62">
        <v>3226.4</v>
      </c>
    </row>
    <row r="10443" spans="1:29" x14ac:dyDescent="0.25">
      <c r="A10443" s="61" t="s">
        <v>126</v>
      </c>
      <c r="B10443" s="61" t="s">
        <v>127</v>
      </c>
      <c r="C10443" s="62">
        <v>2014</v>
      </c>
      <c r="D10443" s="61" t="s">
        <v>99</v>
      </c>
      <c r="E10443" s="62">
        <v>47</v>
      </c>
      <c r="F10443" s="62">
        <v>164148</v>
      </c>
      <c r="G10443" s="62">
        <v>31394</v>
      </c>
      <c r="H10443" s="62">
        <v>55.66</v>
      </c>
      <c r="I10443" s="62">
        <v>3492.51</v>
      </c>
      <c r="J10443" s="62">
        <v>152657.64000000001</v>
      </c>
      <c r="K10443" s="62">
        <v>28312.32</v>
      </c>
      <c r="L10443" s="62">
        <v>32679</v>
      </c>
      <c r="M10443" s="62">
        <v>57.94</v>
      </c>
      <c r="N10443" s="62">
        <v>602.39</v>
      </c>
      <c r="O10443" s="62">
        <v>341426.74</v>
      </c>
      <c r="P10443" s="63"/>
      <c r="Q10443" s="63"/>
      <c r="R10443" s="63"/>
      <c r="S10443" s="63"/>
      <c r="T10443" s="63"/>
      <c r="U10443" s="63"/>
      <c r="V10443" s="63"/>
      <c r="W10443" s="63"/>
      <c r="X10443" s="63"/>
      <c r="Y10443" s="63"/>
      <c r="Z10443" s="62">
        <v>1854</v>
      </c>
      <c r="AA10443" s="62">
        <v>18191</v>
      </c>
      <c r="AB10443" s="62">
        <v>32.25</v>
      </c>
      <c r="AC10443" s="62">
        <v>39.450000000000003</v>
      </c>
    </row>
    <row r="10444" spans="1:29" x14ac:dyDescent="0.25">
      <c r="A10444" s="61" t="s">
        <v>79</v>
      </c>
      <c r="B10444" s="61" t="s">
        <v>80</v>
      </c>
      <c r="C10444" s="62">
        <v>2017</v>
      </c>
      <c r="D10444" s="61" t="s">
        <v>75</v>
      </c>
      <c r="E10444" s="62">
        <v>8</v>
      </c>
      <c r="F10444" s="62">
        <v>3375</v>
      </c>
      <c r="G10444" s="62">
        <v>685</v>
      </c>
      <c r="H10444" s="62">
        <v>7.14</v>
      </c>
      <c r="I10444" s="62">
        <v>421.88</v>
      </c>
      <c r="J10444" s="62">
        <v>3138.75</v>
      </c>
      <c r="K10444" s="62">
        <v>0</v>
      </c>
      <c r="L10444" s="63"/>
      <c r="M10444" s="63"/>
      <c r="N10444" s="63"/>
      <c r="O10444" s="63"/>
      <c r="P10444" s="63"/>
      <c r="Q10444" s="63"/>
      <c r="R10444" s="63"/>
      <c r="S10444" s="63"/>
      <c r="T10444" s="63"/>
      <c r="U10444" s="63"/>
      <c r="V10444" s="63"/>
      <c r="W10444" s="63"/>
      <c r="X10444" s="63"/>
      <c r="Y10444" s="63"/>
      <c r="Z10444" s="62">
        <v>119805</v>
      </c>
      <c r="AA10444" s="62">
        <v>7323</v>
      </c>
      <c r="AB10444" s="62">
        <v>76.28</v>
      </c>
      <c r="AC10444" s="62">
        <v>14975.63</v>
      </c>
    </row>
    <row r="10445" spans="1:29" x14ac:dyDescent="0.25">
      <c r="A10445" s="61" t="s">
        <v>229</v>
      </c>
      <c r="B10445" s="61" t="s">
        <v>230</v>
      </c>
      <c r="C10445" s="62">
        <v>2015</v>
      </c>
      <c r="D10445" s="61" t="s">
        <v>419</v>
      </c>
      <c r="E10445" s="62">
        <v>10</v>
      </c>
      <c r="F10445" s="63"/>
      <c r="G10445" s="63"/>
      <c r="H10445" s="63"/>
      <c r="I10445" s="63"/>
      <c r="J10445" s="63"/>
      <c r="K10445" s="62">
        <v>0</v>
      </c>
      <c r="L10445" s="63"/>
      <c r="M10445" s="63"/>
      <c r="N10445" s="63"/>
      <c r="O10445" s="63"/>
      <c r="P10445" s="63"/>
      <c r="Q10445" s="63"/>
      <c r="R10445" s="63"/>
      <c r="S10445" s="63"/>
      <c r="T10445" s="63"/>
      <c r="U10445" s="63"/>
      <c r="V10445" s="63"/>
      <c r="W10445" s="63"/>
      <c r="X10445" s="63"/>
      <c r="Y10445" s="63"/>
      <c r="Z10445" s="62">
        <v>141700</v>
      </c>
      <c r="AA10445" s="62">
        <v>4157</v>
      </c>
      <c r="AB10445" s="62">
        <v>34.64</v>
      </c>
      <c r="AC10445" s="62">
        <v>14170</v>
      </c>
    </row>
    <row r="10446" spans="1:29" ht="30" x14ac:dyDescent="0.25">
      <c r="A10446" s="61" t="s">
        <v>146</v>
      </c>
      <c r="B10446" s="61" t="s">
        <v>147</v>
      </c>
      <c r="C10446" s="62">
        <v>2006</v>
      </c>
      <c r="D10446" s="61" t="s">
        <v>86</v>
      </c>
      <c r="E10446" s="62">
        <v>10</v>
      </c>
      <c r="F10446" s="63"/>
      <c r="G10446" s="63"/>
      <c r="H10446" s="63"/>
      <c r="I10446" s="63"/>
      <c r="J10446" s="63"/>
      <c r="K10446" s="62">
        <v>0</v>
      </c>
      <c r="L10446" s="63"/>
      <c r="M10446" s="63"/>
      <c r="N10446" s="63"/>
      <c r="O10446" s="63"/>
      <c r="P10446" s="63"/>
      <c r="Q10446" s="63"/>
      <c r="R10446" s="63"/>
      <c r="S10446" s="63"/>
      <c r="T10446" s="63"/>
      <c r="U10446" s="63"/>
      <c r="V10446" s="63"/>
      <c r="W10446" s="63"/>
      <c r="X10446" s="63"/>
      <c r="Y10446" s="63"/>
      <c r="Z10446" s="62">
        <v>0</v>
      </c>
      <c r="AA10446" s="63"/>
      <c r="AB10446" s="63"/>
      <c r="AC10446" s="62">
        <v>0</v>
      </c>
    </row>
    <row r="10447" spans="1:29" x14ac:dyDescent="0.25">
      <c r="A10447" s="61" t="s">
        <v>456</v>
      </c>
      <c r="B10447" s="61" t="s">
        <v>457</v>
      </c>
      <c r="C10447" s="62">
        <v>2018</v>
      </c>
      <c r="D10447" s="61" t="s">
        <v>99</v>
      </c>
      <c r="E10447" s="62">
        <v>74</v>
      </c>
      <c r="F10447" s="62">
        <v>468322</v>
      </c>
      <c r="G10447" s="62">
        <v>86385</v>
      </c>
      <c r="H10447" s="62">
        <v>97.28</v>
      </c>
      <c r="I10447" s="62">
        <v>6328.68</v>
      </c>
      <c r="J10447" s="62">
        <v>435539.46</v>
      </c>
      <c r="K10447" s="62">
        <v>0</v>
      </c>
      <c r="L10447" s="63"/>
      <c r="M10447" s="63"/>
      <c r="N10447" s="63"/>
      <c r="O10447" s="63"/>
      <c r="P10447" s="63"/>
      <c r="Q10447" s="63"/>
      <c r="R10447" s="63"/>
      <c r="S10447" s="63"/>
      <c r="T10447" s="63"/>
      <c r="U10447" s="63"/>
      <c r="V10447" s="63"/>
      <c r="W10447" s="63"/>
      <c r="X10447" s="63"/>
      <c r="Y10447" s="63"/>
      <c r="Z10447" s="62">
        <v>95355</v>
      </c>
      <c r="AA10447" s="62">
        <v>39232</v>
      </c>
      <c r="AB10447" s="62">
        <v>44.18</v>
      </c>
      <c r="AC10447" s="62">
        <v>1288.58</v>
      </c>
    </row>
    <row r="10448" spans="1:29" x14ac:dyDescent="0.25">
      <c r="A10448" s="61" t="s">
        <v>190</v>
      </c>
      <c r="B10448" s="61" t="s">
        <v>191</v>
      </c>
      <c r="C10448" s="62">
        <v>2008</v>
      </c>
      <c r="D10448" s="61" t="s">
        <v>78</v>
      </c>
      <c r="E10448" s="62">
        <v>40</v>
      </c>
      <c r="F10448" s="62">
        <v>275893</v>
      </c>
      <c r="G10448" s="62">
        <v>66401</v>
      </c>
      <c r="H10448" s="62">
        <v>138.34</v>
      </c>
      <c r="I10448" s="62">
        <v>6897.33</v>
      </c>
      <c r="J10448" s="62">
        <v>256580.49</v>
      </c>
      <c r="K10448" s="62">
        <v>0</v>
      </c>
      <c r="L10448" s="63"/>
      <c r="M10448" s="63"/>
      <c r="N10448" s="63"/>
      <c r="O10448" s="63"/>
      <c r="P10448" s="63"/>
      <c r="Q10448" s="63"/>
      <c r="R10448" s="63"/>
      <c r="S10448" s="63"/>
      <c r="T10448" s="63"/>
      <c r="U10448" s="63"/>
      <c r="V10448" s="63"/>
      <c r="W10448" s="63"/>
      <c r="X10448" s="63"/>
      <c r="Y10448" s="63"/>
      <c r="Z10448" s="62">
        <v>822</v>
      </c>
      <c r="AA10448" s="62">
        <v>8230</v>
      </c>
      <c r="AB10448" s="62">
        <v>17.149999999999999</v>
      </c>
      <c r="AC10448" s="62">
        <v>20.55</v>
      </c>
    </row>
    <row r="10449" spans="1:29" x14ac:dyDescent="0.25">
      <c r="A10449" s="61" t="s">
        <v>196</v>
      </c>
      <c r="B10449" s="61" t="s">
        <v>197</v>
      </c>
      <c r="C10449" s="62">
        <v>2015</v>
      </c>
      <c r="D10449" s="61" t="s">
        <v>86</v>
      </c>
      <c r="E10449" s="62">
        <v>140</v>
      </c>
      <c r="F10449" s="62">
        <v>118158</v>
      </c>
      <c r="G10449" s="62">
        <v>21875</v>
      </c>
      <c r="H10449" s="62">
        <v>13.02</v>
      </c>
      <c r="I10449" s="62">
        <v>843.99</v>
      </c>
      <c r="J10449" s="62">
        <v>109886.94</v>
      </c>
      <c r="K10449" s="62">
        <v>156734.24</v>
      </c>
      <c r="L10449" s="62">
        <v>154188</v>
      </c>
      <c r="M10449" s="62">
        <v>91.78</v>
      </c>
      <c r="N10449" s="62">
        <v>1119.53</v>
      </c>
      <c r="O10449" s="62">
        <v>1890105.2</v>
      </c>
      <c r="P10449" s="63"/>
      <c r="Q10449" s="63"/>
      <c r="R10449" s="63"/>
      <c r="S10449" s="63"/>
      <c r="T10449" s="63"/>
      <c r="U10449" s="63"/>
      <c r="V10449" s="63"/>
      <c r="W10449" s="63"/>
      <c r="X10449" s="63"/>
      <c r="Y10449" s="63"/>
      <c r="Z10449" s="62">
        <v>1574900</v>
      </c>
      <c r="AA10449" s="62">
        <v>294493</v>
      </c>
      <c r="AB10449" s="62">
        <v>175.29</v>
      </c>
      <c r="AC10449" s="62">
        <v>11249.29</v>
      </c>
    </row>
    <row r="10450" spans="1:29" ht="30" x14ac:dyDescent="0.25">
      <c r="A10450" s="61" t="s">
        <v>122</v>
      </c>
      <c r="B10450" s="61" t="s">
        <v>123</v>
      </c>
      <c r="C10450" s="62">
        <v>2006</v>
      </c>
      <c r="D10450" s="61" t="s">
        <v>89</v>
      </c>
      <c r="E10450" s="62">
        <v>60</v>
      </c>
      <c r="F10450" s="62">
        <v>198216</v>
      </c>
      <c r="G10450" s="62">
        <v>25542</v>
      </c>
      <c r="H10450" s="62">
        <v>35.479999999999997</v>
      </c>
      <c r="I10450" s="62">
        <v>3303.6</v>
      </c>
      <c r="J10450" s="62">
        <v>184340.88</v>
      </c>
      <c r="K10450" s="62">
        <v>27358</v>
      </c>
      <c r="L10450" s="62">
        <v>54656</v>
      </c>
      <c r="M10450" s="62">
        <v>75.91</v>
      </c>
      <c r="N10450" s="62">
        <v>455.97</v>
      </c>
      <c r="O10450" s="62">
        <v>329918.33</v>
      </c>
      <c r="P10450" s="63"/>
      <c r="Q10450" s="63"/>
      <c r="R10450" s="63"/>
      <c r="S10450" s="63"/>
      <c r="T10450" s="63"/>
      <c r="U10450" s="63"/>
      <c r="V10450" s="63"/>
      <c r="W10450" s="63"/>
      <c r="X10450" s="63"/>
      <c r="Y10450" s="63"/>
      <c r="Z10450" s="62">
        <v>1924.14</v>
      </c>
      <c r="AA10450" s="62">
        <v>19198</v>
      </c>
      <c r="AB10450" s="62">
        <v>26.66</v>
      </c>
      <c r="AC10450" s="62">
        <v>32.07</v>
      </c>
    </row>
    <row r="10451" spans="1:29" ht="30" x14ac:dyDescent="0.25">
      <c r="A10451" s="61" t="s">
        <v>117</v>
      </c>
      <c r="B10451" s="61" t="s">
        <v>118</v>
      </c>
      <c r="C10451" s="62">
        <v>2013</v>
      </c>
      <c r="D10451" s="61" t="s">
        <v>226</v>
      </c>
      <c r="E10451" s="62">
        <v>5</v>
      </c>
      <c r="F10451" s="63"/>
      <c r="G10451" s="63"/>
      <c r="H10451" s="63"/>
      <c r="I10451" s="63"/>
      <c r="J10451" s="63"/>
      <c r="K10451" s="62">
        <v>0</v>
      </c>
      <c r="L10451" s="63"/>
      <c r="M10451" s="63"/>
      <c r="N10451" s="63"/>
      <c r="O10451" s="63"/>
      <c r="P10451" s="63"/>
      <c r="Q10451" s="63"/>
      <c r="R10451" s="63"/>
      <c r="S10451" s="63"/>
      <c r="T10451" s="63"/>
      <c r="U10451" s="63"/>
      <c r="V10451" s="63"/>
      <c r="W10451" s="63"/>
      <c r="X10451" s="63"/>
      <c r="Y10451" s="63"/>
      <c r="Z10451" s="62">
        <v>0</v>
      </c>
      <c r="AA10451" s="63"/>
      <c r="AB10451" s="63"/>
      <c r="AC10451" s="62">
        <v>0</v>
      </c>
    </row>
    <row r="10452" spans="1:29" ht="30" x14ac:dyDescent="0.25">
      <c r="A10452" s="61" t="s">
        <v>293</v>
      </c>
      <c r="B10452" s="61" t="s">
        <v>294</v>
      </c>
      <c r="C10452" s="62">
        <v>2017</v>
      </c>
      <c r="D10452" s="61" t="s">
        <v>78</v>
      </c>
      <c r="E10452" s="62">
        <v>36</v>
      </c>
      <c r="F10452" s="62">
        <v>142144</v>
      </c>
      <c r="G10452" s="62">
        <v>27932</v>
      </c>
      <c r="H10452" s="62">
        <v>64.66</v>
      </c>
      <c r="I10452" s="62">
        <v>3948.44</v>
      </c>
      <c r="J10452" s="62">
        <v>132193.92000000001</v>
      </c>
      <c r="K10452" s="62">
        <v>7854</v>
      </c>
      <c r="L10452" s="62">
        <v>7790</v>
      </c>
      <c r="M10452" s="62">
        <v>18.03</v>
      </c>
      <c r="N10452" s="62">
        <v>218.17</v>
      </c>
      <c r="O10452" s="62">
        <v>94713.74</v>
      </c>
      <c r="P10452" s="63"/>
      <c r="Q10452" s="63"/>
      <c r="R10452" s="63"/>
      <c r="S10452" s="63"/>
      <c r="T10452" s="63"/>
      <c r="U10452" s="63"/>
      <c r="V10452" s="63"/>
      <c r="W10452" s="63"/>
      <c r="X10452" s="63"/>
      <c r="Y10452" s="63"/>
      <c r="Z10452" s="62">
        <v>0.91</v>
      </c>
      <c r="AA10452" s="62">
        <v>1825</v>
      </c>
      <c r="AB10452" s="62">
        <v>4.22</v>
      </c>
      <c r="AC10452" s="62">
        <v>0.03</v>
      </c>
    </row>
    <row r="10453" spans="1:29" x14ac:dyDescent="0.25">
      <c r="A10453" s="61" t="s">
        <v>235</v>
      </c>
      <c r="B10453" s="61" t="s">
        <v>236</v>
      </c>
      <c r="C10453" s="62">
        <v>2010</v>
      </c>
      <c r="D10453" s="61" t="s">
        <v>75</v>
      </c>
      <c r="E10453" s="62">
        <v>12</v>
      </c>
      <c r="F10453" s="62">
        <v>4000</v>
      </c>
      <c r="G10453" s="62">
        <v>709</v>
      </c>
      <c r="H10453" s="62">
        <v>4.92</v>
      </c>
      <c r="I10453" s="62">
        <v>333.33</v>
      </c>
      <c r="J10453" s="62">
        <v>3720</v>
      </c>
      <c r="K10453" s="62">
        <v>3088.26</v>
      </c>
      <c r="L10453" s="62">
        <v>4414</v>
      </c>
      <c r="M10453" s="62">
        <v>30.65</v>
      </c>
      <c r="N10453" s="62">
        <v>257.36</v>
      </c>
      <c r="O10453" s="62">
        <v>37242.300000000003</v>
      </c>
      <c r="P10453" s="63"/>
      <c r="Q10453" s="63"/>
      <c r="R10453" s="63"/>
      <c r="S10453" s="63"/>
      <c r="T10453" s="63"/>
      <c r="U10453" s="63"/>
      <c r="V10453" s="63"/>
      <c r="W10453" s="63"/>
      <c r="X10453" s="63"/>
      <c r="Y10453" s="63"/>
      <c r="Z10453" s="62">
        <v>101000</v>
      </c>
      <c r="AA10453" s="62">
        <v>2687</v>
      </c>
      <c r="AB10453" s="62">
        <v>18.66</v>
      </c>
      <c r="AC10453" s="62">
        <v>8416.67</v>
      </c>
    </row>
    <row r="10454" spans="1:29" x14ac:dyDescent="0.25">
      <c r="A10454" s="61" t="s">
        <v>190</v>
      </c>
      <c r="B10454" s="61" t="s">
        <v>191</v>
      </c>
      <c r="C10454" s="62">
        <v>2009</v>
      </c>
      <c r="D10454" s="61" t="s">
        <v>99</v>
      </c>
      <c r="E10454" s="62">
        <v>19</v>
      </c>
      <c r="F10454" s="62">
        <v>53341</v>
      </c>
      <c r="G10454" s="62">
        <v>10379</v>
      </c>
      <c r="H10454" s="62">
        <v>45.52</v>
      </c>
      <c r="I10454" s="62">
        <v>2807.42</v>
      </c>
      <c r="J10454" s="62">
        <v>49607.13</v>
      </c>
      <c r="K10454" s="62">
        <v>3257</v>
      </c>
      <c r="L10454" s="62">
        <v>4916</v>
      </c>
      <c r="M10454" s="62">
        <v>21.56</v>
      </c>
      <c r="N10454" s="62">
        <v>171.42</v>
      </c>
      <c r="O10454" s="62">
        <v>39277.14</v>
      </c>
      <c r="P10454" s="63"/>
      <c r="Q10454" s="63"/>
      <c r="R10454" s="63"/>
      <c r="S10454" s="63"/>
      <c r="T10454" s="63"/>
      <c r="U10454" s="63"/>
      <c r="V10454" s="63"/>
      <c r="W10454" s="63"/>
      <c r="X10454" s="63"/>
      <c r="Y10454" s="63"/>
      <c r="Z10454" s="62">
        <v>310</v>
      </c>
      <c r="AA10454" s="62">
        <v>3697</v>
      </c>
      <c r="AB10454" s="62">
        <v>16.21</v>
      </c>
      <c r="AC10454" s="62">
        <v>16.32</v>
      </c>
    </row>
    <row r="10455" spans="1:29" x14ac:dyDescent="0.25">
      <c r="A10455" s="61" t="s">
        <v>79</v>
      </c>
      <c r="B10455" s="61" t="s">
        <v>80</v>
      </c>
      <c r="C10455" s="62">
        <v>2008</v>
      </c>
      <c r="D10455" s="61" t="s">
        <v>373</v>
      </c>
      <c r="E10455" s="62">
        <v>8</v>
      </c>
      <c r="F10455" s="63"/>
      <c r="G10455" s="63"/>
      <c r="H10455" s="63"/>
      <c r="I10455" s="63"/>
      <c r="J10455" s="63"/>
      <c r="K10455" s="62">
        <v>0</v>
      </c>
      <c r="L10455" s="63"/>
      <c r="M10455" s="63"/>
      <c r="N10455" s="63"/>
      <c r="O10455" s="63"/>
      <c r="P10455" s="63"/>
      <c r="Q10455" s="63"/>
      <c r="R10455" s="63"/>
      <c r="S10455" s="63"/>
      <c r="T10455" s="63"/>
      <c r="U10455" s="63"/>
      <c r="V10455" s="63"/>
      <c r="W10455" s="63"/>
      <c r="X10455" s="63"/>
      <c r="Y10455" s="63"/>
      <c r="Z10455" s="62">
        <v>0</v>
      </c>
      <c r="AA10455" s="63"/>
      <c r="AB10455" s="63"/>
      <c r="AC10455" s="62">
        <v>0</v>
      </c>
    </row>
    <row r="10456" spans="1:29" ht="30" x14ac:dyDescent="0.25">
      <c r="A10456" s="61" t="s">
        <v>233</v>
      </c>
      <c r="B10456" s="61" t="s">
        <v>234</v>
      </c>
      <c r="C10456" s="62">
        <v>2018</v>
      </c>
      <c r="D10456" s="61" t="s">
        <v>301</v>
      </c>
      <c r="E10456" s="62">
        <v>56</v>
      </c>
      <c r="F10456" s="62">
        <v>166182</v>
      </c>
      <c r="G10456" s="62">
        <v>17418</v>
      </c>
      <c r="H10456" s="62">
        <v>25.92</v>
      </c>
      <c r="I10456" s="62">
        <v>2967.54</v>
      </c>
      <c r="J10456" s="62">
        <v>154549.26</v>
      </c>
      <c r="K10456" s="62">
        <v>9557.7099999999991</v>
      </c>
      <c r="L10456" s="62">
        <v>12477</v>
      </c>
      <c r="M10456" s="62">
        <v>18.57</v>
      </c>
      <c r="N10456" s="63"/>
      <c r="O10456" s="63"/>
      <c r="P10456" s="63"/>
      <c r="Q10456" s="63"/>
      <c r="R10456" s="63"/>
      <c r="S10456" s="63"/>
      <c r="T10456" s="63"/>
      <c r="U10456" s="63"/>
      <c r="V10456" s="63"/>
      <c r="W10456" s="63"/>
      <c r="X10456" s="63"/>
      <c r="Y10456" s="63"/>
      <c r="Z10456" s="62">
        <v>1074.79</v>
      </c>
      <c r="AA10456" s="62">
        <v>18203</v>
      </c>
      <c r="AB10456" s="62">
        <v>27.09</v>
      </c>
      <c r="AC10456" s="62">
        <v>19.190000000000001</v>
      </c>
    </row>
    <row r="10457" spans="1:29" x14ac:dyDescent="0.25">
      <c r="A10457" s="61" t="s">
        <v>496</v>
      </c>
      <c r="B10457" s="61" t="s">
        <v>497</v>
      </c>
      <c r="C10457" s="62">
        <v>2008</v>
      </c>
      <c r="D10457" s="61" t="s">
        <v>75</v>
      </c>
      <c r="E10457" s="62">
        <v>12</v>
      </c>
      <c r="F10457" s="62">
        <v>2558</v>
      </c>
      <c r="G10457" s="62">
        <v>716</v>
      </c>
      <c r="H10457" s="62">
        <v>4.97</v>
      </c>
      <c r="I10457" s="62">
        <v>213.17</v>
      </c>
      <c r="J10457" s="62">
        <v>2378.94</v>
      </c>
      <c r="K10457" s="62">
        <v>0</v>
      </c>
      <c r="L10457" s="63"/>
      <c r="M10457" s="63"/>
      <c r="N10457" s="63"/>
      <c r="O10457" s="63"/>
      <c r="P10457" s="63"/>
      <c r="Q10457" s="63"/>
      <c r="R10457" s="63"/>
      <c r="S10457" s="63"/>
      <c r="T10457" s="63"/>
      <c r="U10457" s="63"/>
      <c r="V10457" s="63"/>
      <c r="W10457" s="63"/>
      <c r="X10457" s="63"/>
      <c r="Y10457" s="63"/>
      <c r="Z10457" s="62">
        <v>84.49</v>
      </c>
      <c r="AA10457" s="62">
        <v>2464</v>
      </c>
      <c r="AB10457" s="62">
        <v>17.11</v>
      </c>
      <c r="AC10457" s="62">
        <v>7.04</v>
      </c>
    </row>
    <row r="10458" spans="1:29" x14ac:dyDescent="0.25">
      <c r="A10458" s="61" t="s">
        <v>273</v>
      </c>
      <c r="B10458" s="61" t="s">
        <v>274</v>
      </c>
      <c r="C10458" s="62">
        <v>2004</v>
      </c>
      <c r="D10458" s="61" t="s">
        <v>99</v>
      </c>
      <c r="E10458" s="62">
        <v>60</v>
      </c>
      <c r="F10458" s="62">
        <v>637200</v>
      </c>
      <c r="G10458" s="62">
        <v>69772</v>
      </c>
      <c r="H10458" s="62">
        <v>96.91</v>
      </c>
      <c r="I10458" s="62">
        <v>10620</v>
      </c>
      <c r="J10458" s="62">
        <v>592596</v>
      </c>
      <c r="K10458" s="62">
        <v>0</v>
      </c>
      <c r="L10458" s="63"/>
      <c r="M10458" s="63"/>
      <c r="N10458" s="63"/>
      <c r="O10458" s="63"/>
      <c r="P10458" s="63"/>
      <c r="Q10458" s="63"/>
      <c r="R10458" s="63"/>
      <c r="S10458" s="63"/>
      <c r="T10458" s="63"/>
      <c r="U10458" s="63"/>
      <c r="V10458" s="63"/>
      <c r="W10458" s="63"/>
      <c r="X10458" s="63"/>
      <c r="Y10458" s="63"/>
      <c r="Z10458" s="62">
        <v>1827.42</v>
      </c>
      <c r="AA10458" s="62">
        <v>3870</v>
      </c>
      <c r="AB10458" s="62">
        <v>5.38</v>
      </c>
      <c r="AC10458" s="62">
        <v>30.46</v>
      </c>
    </row>
    <row r="10459" spans="1:29" x14ac:dyDescent="0.25">
      <c r="A10459" s="61" t="s">
        <v>376</v>
      </c>
      <c r="B10459" s="61" t="s">
        <v>377</v>
      </c>
      <c r="C10459" s="62">
        <v>2015</v>
      </c>
      <c r="D10459" s="61" t="s">
        <v>78</v>
      </c>
      <c r="E10459" s="62">
        <v>42</v>
      </c>
      <c r="F10459" s="62">
        <v>266229</v>
      </c>
      <c r="G10459" s="62">
        <v>44355</v>
      </c>
      <c r="H10459" s="62">
        <v>88.01</v>
      </c>
      <c r="I10459" s="62">
        <v>6338.79</v>
      </c>
      <c r="J10459" s="62">
        <v>247592.97</v>
      </c>
      <c r="K10459" s="62">
        <v>22032.98</v>
      </c>
      <c r="L10459" s="62">
        <v>22910</v>
      </c>
      <c r="M10459" s="62">
        <v>45.46</v>
      </c>
      <c r="N10459" s="62">
        <v>524.59</v>
      </c>
      <c r="O10459" s="62">
        <v>265702.28999999998</v>
      </c>
      <c r="P10459" s="63"/>
      <c r="Q10459" s="63"/>
      <c r="R10459" s="63"/>
      <c r="S10459" s="63"/>
      <c r="T10459" s="63"/>
      <c r="U10459" s="63"/>
      <c r="V10459" s="63"/>
      <c r="W10459" s="63"/>
      <c r="X10459" s="63"/>
      <c r="Y10459" s="63"/>
      <c r="Z10459" s="62">
        <v>50400</v>
      </c>
      <c r="AA10459" s="62">
        <v>3397</v>
      </c>
      <c r="AB10459" s="62">
        <v>6.74</v>
      </c>
      <c r="AC10459" s="62">
        <v>1200</v>
      </c>
    </row>
    <row r="10460" spans="1:29" x14ac:dyDescent="0.25">
      <c r="A10460" s="61" t="s">
        <v>241</v>
      </c>
      <c r="B10460" s="61" t="s">
        <v>242</v>
      </c>
      <c r="C10460" s="62">
        <v>2006</v>
      </c>
      <c r="D10460" s="61" t="s">
        <v>72</v>
      </c>
      <c r="E10460" s="62">
        <v>12</v>
      </c>
      <c r="F10460" s="63"/>
      <c r="G10460" s="63"/>
      <c r="H10460" s="63"/>
      <c r="I10460" s="63"/>
      <c r="J10460" s="63"/>
      <c r="K10460" s="62">
        <v>0</v>
      </c>
      <c r="L10460" s="63"/>
      <c r="M10460" s="63"/>
      <c r="N10460" s="63"/>
      <c r="O10460" s="63"/>
      <c r="P10460" s="63"/>
      <c r="Q10460" s="63"/>
      <c r="R10460" s="63"/>
      <c r="S10460" s="63"/>
      <c r="T10460" s="63"/>
      <c r="U10460" s="63"/>
      <c r="V10460" s="63"/>
      <c r="W10460" s="63"/>
      <c r="X10460" s="63"/>
      <c r="Y10460" s="63"/>
      <c r="Z10460" s="62">
        <v>0</v>
      </c>
      <c r="AA10460" s="63"/>
      <c r="AB10460" s="63"/>
      <c r="AC10460" s="62">
        <v>0</v>
      </c>
    </row>
    <row r="10461" spans="1:29" ht="30" x14ac:dyDescent="0.25">
      <c r="A10461" s="61" t="s">
        <v>452</v>
      </c>
      <c r="B10461" s="61" t="s">
        <v>453</v>
      </c>
      <c r="C10461" s="62">
        <v>2006</v>
      </c>
      <c r="D10461" s="61" t="s">
        <v>99</v>
      </c>
      <c r="E10461" s="62">
        <v>36</v>
      </c>
      <c r="F10461" s="62">
        <v>27877</v>
      </c>
      <c r="G10461" s="62">
        <v>3939</v>
      </c>
      <c r="H10461" s="62">
        <v>9.1199999999999992</v>
      </c>
      <c r="I10461" s="62">
        <v>774.36</v>
      </c>
      <c r="J10461" s="62">
        <v>25925.61</v>
      </c>
      <c r="K10461" s="62">
        <v>4507.2700000000004</v>
      </c>
      <c r="L10461" s="62">
        <v>7215</v>
      </c>
      <c r="M10461" s="62">
        <v>16.7</v>
      </c>
      <c r="N10461" s="62">
        <v>125.2</v>
      </c>
      <c r="O10461" s="62">
        <v>54354.58</v>
      </c>
      <c r="P10461" s="63"/>
      <c r="Q10461" s="63"/>
      <c r="R10461" s="63"/>
      <c r="S10461" s="63"/>
      <c r="T10461" s="63"/>
      <c r="U10461" s="63"/>
      <c r="V10461" s="63"/>
      <c r="W10461" s="63"/>
      <c r="X10461" s="63"/>
      <c r="Y10461" s="63"/>
      <c r="Z10461" s="62">
        <v>37.72</v>
      </c>
      <c r="AA10461" s="62">
        <v>1444</v>
      </c>
      <c r="AB10461" s="62">
        <v>3.34</v>
      </c>
      <c r="AC10461" s="62">
        <v>1.05</v>
      </c>
    </row>
    <row r="10462" spans="1:29" ht="45" x14ac:dyDescent="0.25">
      <c r="A10462" s="61" t="s">
        <v>326</v>
      </c>
      <c r="B10462" s="61" t="s">
        <v>327</v>
      </c>
      <c r="C10462" s="62">
        <v>2011</v>
      </c>
      <c r="D10462" s="61" t="s">
        <v>75</v>
      </c>
      <c r="E10462" s="62">
        <v>4</v>
      </c>
      <c r="F10462" s="62">
        <v>28931</v>
      </c>
      <c r="G10462" s="62">
        <v>4062</v>
      </c>
      <c r="H10462" s="62">
        <v>84.63</v>
      </c>
      <c r="I10462" s="62">
        <v>7232.75</v>
      </c>
      <c r="J10462" s="62">
        <v>26905.83</v>
      </c>
      <c r="K10462" s="62">
        <v>0</v>
      </c>
      <c r="L10462" s="63"/>
      <c r="M10462" s="63"/>
      <c r="N10462" s="63"/>
      <c r="O10462" s="63"/>
      <c r="P10462" s="63"/>
      <c r="Q10462" s="63"/>
      <c r="R10462" s="63"/>
      <c r="S10462" s="63"/>
      <c r="T10462" s="63"/>
      <c r="U10462" s="62">
        <v>1738</v>
      </c>
      <c r="V10462" s="62">
        <v>5873</v>
      </c>
      <c r="W10462" s="62">
        <v>122.35</v>
      </c>
      <c r="X10462" s="62">
        <v>434</v>
      </c>
      <c r="Y10462" s="62">
        <v>38903.39</v>
      </c>
      <c r="Z10462" s="62">
        <v>32100</v>
      </c>
      <c r="AA10462" s="62">
        <v>2695</v>
      </c>
      <c r="AB10462" s="62">
        <v>56.15</v>
      </c>
      <c r="AC10462" s="62">
        <v>8025</v>
      </c>
    </row>
    <row r="10463" spans="1:29" ht="30" x14ac:dyDescent="0.25">
      <c r="A10463" s="61" t="s">
        <v>415</v>
      </c>
      <c r="B10463" s="61" t="s">
        <v>416</v>
      </c>
      <c r="C10463" s="62">
        <v>2012</v>
      </c>
      <c r="D10463" s="61" t="s">
        <v>94</v>
      </c>
      <c r="E10463" s="62">
        <v>11</v>
      </c>
      <c r="F10463" s="63"/>
      <c r="G10463" s="63"/>
      <c r="H10463" s="63"/>
      <c r="I10463" s="63"/>
      <c r="J10463" s="63"/>
      <c r="K10463" s="62">
        <v>0</v>
      </c>
      <c r="L10463" s="63"/>
      <c r="M10463" s="63"/>
      <c r="N10463" s="63"/>
      <c r="O10463" s="63"/>
      <c r="P10463" s="63"/>
      <c r="Q10463" s="63"/>
      <c r="R10463" s="63"/>
      <c r="S10463" s="63"/>
      <c r="T10463" s="63"/>
      <c r="U10463" s="63"/>
      <c r="V10463" s="63"/>
      <c r="W10463" s="63"/>
      <c r="X10463" s="63"/>
      <c r="Y10463" s="63"/>
      <c r="Z10463" s="62">
        <v>113.9</v>
      </c>
      <c r="AA10463" s="62">
        <v>14111</v>
      </c>
      <c r="AB10463" s="62">
        <v>106.9</v>
      </c>
      <c r="AC10463" s="62">
        <v>10.35</v>
      </c>
    </row>
    <row r="10464" spans="1:29" ht="30" x14ac:dyDescent="0.25">
      <c r="A10464" s="61" t="s">
        <v>526</v>
      </c>
      <c r="B10464" s="61" t="s">
        <v>527</v>
      </c>
      <c r="C10464" s="62">
        <v>2011</v>
      </c>
      <c r="D10464" s="61" t="s">
        <v>78</v>
      </c>
      <c r="E10464" s="62">
        <v>51</v>
      </c>
      <c r="F10464" s="62">
        <v>167280</v>
      </c>
      <c r="G10464" s="62">
        <v>23376</v>
      </c>
      <c r="H10464" s="62">
        <v>38.200000000000003</v>
      </c>
      <c r="I10464" s="62">
        <v>3280</v>
      </c>
      <c r="J10464" s="62">
        <v>155570.4</v>
      </c>
      <c r="K10464" s="62">
        <v>22990.3</v>
      </c>
      <c r="L10464" s="62">
        <v>36704</v>
      </c>
      <c r="M10464" s="62">
        <v>59.97</v>
      </c>
      <c r="N10464" s="62">
        <v>450.79</v>
      </c>
      <c r="O10464" s="62">
        <v>277246.93</v>
      </c>
      <c r="P10464" s="63"/>
      <c r="Q10464" s="63"/>
      <c r="R10464" s="63"/>
      <c r="S10464" s="63"/>
      <c r="T10464" s="63"/>
      <c r="U10464" s="63"/>
      <c r="V10464" s="63"/>
      <c r="W10464" s="63"/>
      <c r="X10464" s="63"/>
      <c r="Y10464" s="63"/>
      <c r="Z10464" s="62">
        <v>832735</v>
      </c>
      <c r="AA10464" s="62">
        <v>22541</v>
      </c>
      <c r="AB10464" s="62">
        <v>36.83</v>
      </c>
      <c r="AC10464" s="62">
        <v>16328.14</v>
      </c>
    </row>
    <row r="10465" spans="1:29" x14ac:dyDescent="0.25">
      <c r="A10465" s="61" t="s">
        <v>79</v>
      </c>
      <c r="B10465" s="61" t="s">
        <v>80</v>
      </c>
      <c r="C10465" s="62">
        <v>2018</v>
      </c>
      <c r="D10465" s="61" t="s">
        <v>94</v>
      </c>
      <c r="E10465" s="62">
        <v>6</v>
      </c>
      <c r="F10465" s="62">
        <v>185</v>
      </c>
      <c r="G10465" s="62">
        <v>61</v>
      </c>
      <c r="H10465" s="62">
        <v>0.85</v>
      </c>
      <c r="I10465" s="62">
        <v>30.83</v>
      </c>
      <c r="J10465" s="62">
        <v>172.05</v>
      </c>
      <c r="K10465" s="62">
        <v>129.97</v>
      </c>
      <c r="L10465" s="62">
        <v>298</v>
      </c>
      <c r="M10465" s="62">
        <v>4.1399999999999997</v>
      </c>
      <c r="N10465" s="62">
        <v>21.66</v>
      </c>
      <c r="O10465" s="62">
        <v>1567.36</v>
      </c>
      <c r="P10465" s="63"/>
      <c r="Q10465" s="63"/>
      <c r="R10465" s="63"/>
      <c r="S10465" s="63"/>
      <c r="T10465" s="63"/>
      <c r="U10465" s="63"/>
      <c r="V10465" s="63"/>
      <c r="W10465" s="63"/>
      <c r="X10465" s="63"/>
      <c r="Y10465" s="63"/>
      <c r="Z10465" s="62">
        <v>31604</v>
      </c>
      <c r="AA10465" s="62">
        <v>2116</v>
      </c>
      <c r="AB10465" s="62">
        <v>29.39</v>
      </c>
      <c r="AC10465" s="62">
        <v>5267.33</v>
      </c>
    </row>
    <row r="10466" spans="1:29" ht="30" x14ac:dyDescent="0.25">
      <c r="A10466" s="61" t="s">
        <v>283</v>
      </c>
      <c r="B10466" s="61" t="s">
        <v>284</v>
      </c>
      <c r="C10466" s="62">
        <v>2016</v>
      </c>
      <c r="D10466" s="61" t="s">
        <v>313</v>
      </c>
      <c r="E10466" s="62">
        <v>41</v>
      </c>
      <c r="F10466" s="63"/>
      <c r="G10466" s="62">
        <v>0</v>
      </c>
      <c r="H10466" s="62">
        <v>0</v>
      </c>
      <c r="I10466" s="63"/>
      <c r="J10466" s="63"/>
      <c r="K10466" s="62">
        <v>0</v>
      </c>
      <c r="L10466" s="63"/>
      <c r="M10466" s="63"/>
      <c r="N10466" s="63"/>
      <c r="O10466" s="63"/>
      <c r="P10466" s="63"/>
      <c r="Q10466" s="63"/>
      <c r="R10466" s="63"/>
      <c r="S10466" s="63"/>
      <c r="T10466" s="63"/>
      <c r="U10466" s="63"/>
      <c r="V10466" s="63"/>
      <c r="W10466" s="63"/>
      <c r="X10466" s="63"/>
      <c r="Y10466" s="63"/>
      <c r="Z10466" s="62">
        <v>0</v>
      </c>
      <c r="AA10466" s="63"/>
      <c r="AB10466" s="63"/>
      <c r="AC10466" s="62">
        <v>0</v>
      </c>
    </row>
    <row r="10467" spans="1:29" x14ac:dyDescent="0.25">
      <c r="A10467" s="61" t="s">
        <v>424</v>
      </c>
      <c r="B10467" s="61" t="s">
        <v>425</v>
      </c>
      <c r="C10467" s="62">
        <v>2006</v>
      </c>
      <c r="D10467" s="61" t="s">
        <v>75</v>
      </c>
      <c r="E10467" s="62">
        <v>8</v>
      </c>
      <c r="F10467" s="62">
        <v>226</v>
      </c>
      <c r="G10467" s="62">
        <v>60</v>
      </c>
      <c r="H10467" s="62">
        <v>0.63</v>
      </c>
      <c r="I10467" s="62">
        <v>28.25</v>
      </c>
      <c r="J10467" s="62">
        <v>210.18</v>
      </c>
      <c r="K10467" s="62">
        <v>0</v>
      </c>
      <c r="L10467" s="63"/>
      <c r="M10467" s="63"/>
      <c r="N10467" s="63"/>
      <c r="O10467" s="63"/>
      <c r="P10467" s="63"/>
      <c r="Q10467" s="63"/>
      <c r="R10467" s="63"/>
      <c r="S10467" s="63"/>
      <c r="T10467" s="63"/>
      <c r="U10467" s="63"/>
      <c r="V10467" s="63"/>
      <c r="W10467" s="63"/>
      <c r="X10467" s="63"/>
      <c r="Y10467" s="63"/>
      <c r="Z10467" s="62">
        <v>79900</v>
      </c>
      <c r="AA10467" s="62">
        <v>3787</v>
      </c>
      <c r="AB10467" s="62">
        <v>39.450000000000003</v>
      </c>
      <c r="AC10467" s="62">
        <v>9987.5</v>
      </c>
    </row>
    <row r="10468" spans="1:29" ht="30" x14ac:dyDescent="0.25">
      <c r="A10468" s="61" t="s">
        <v>452</v>
      </c>
      <c r="B10468" s="61" t="s">
        <v>453</v>
      </c>
      <c r="C10468" s="62">
        <v>2010</v>
      </c>
      <c r="D10468" s="61" t="s">
        <v>75</v>
      </c>
      <c r="E10468" s="62">
        <v>12</v>
      </c>
      <c r="F10468" s="63"/>
      <c r="G10468" s="63"/>
      <c r="H10468" s="63"/>
      <c r="I10468" s="63"/>
      <c r="J10468" s="63"/>
      <c r="K10468" s="62">
        <v>0</v>
      </c>
      <c r="L10468" s="63"/>
      <c r="M10468" s="63"/>
      <c r="N10468" s="63"/>
      <c r="O10468" s="63"/>
      <c r="P10468" s="63"/>
      <c r="Q10468" s="63"/>
      <c r="R10468" s="63"/>
      <c r="S10468" s="63"/>
      <c r="T10468" s="63"/>
      <c r="U10468" s="63"/>
      <c r="V10468" s="63"/>
      <c r="W10468" s="63"/>
      <c r="X10468" s="63"/>
      <c r="Y10468" s="63"/>
      <c r="Z10468" s="62">
        <v>192.74</v>
      </c>
      <c r="AA10468" s="62">
        <v>8760</v>
      </c>
      <c r="AB10468" s="62">
        <v>60.83</v>
      </c>
      <c r="AC10468" s="62">
        <v>16.059999999999999</v>
      </c>
    </row>
    <row r="10469" spans="1:29" ht="30" x14ac:dyDescent="0.25">
      <c r="A10469" s="61" t="s">
        <v>528</v>
      </c>
      <c r="B10469" s="61" t="s">
        <v>529</v>
      </c>
      <c r="C10469" s="62">
        <v>2003</v>
      </c>
      <c r="D10469" s="61" t="s">
        <v>78</v>
      </c>
      <c r="E10469" s="62">
        <v>30</v>
      </c>
      <c r="F10469" s="62">
        <v>94964</v>
      </c>
      <c r="G10469" s="62">
        <v>9054</v>
      </c>
      <c r="H10469" s="62">
        <v>25.15</v>
      </c>
      <c r="I10469" s="62">
        <v>3165.47</v>
      </c>
      <c r="J10469" s="62">
        <v>88316.52</v>
      </c>
      <c r="K10469" s="62">
        <v>0</v>
      </c>
      <c r="L10469" s="63"/>
      <c r="M10469" s="63"/>
      <c r="N10469" s="63"/>
      <c r="O10469" s="63"/>
      <c r="P10469" s="63"/>
      <c r="Q10469" s="63"/>
      <c r="R10469" s="63"/>
      <c r="S10469" s="63"/>
      <c r="T10469" s="63"/>
      <c r="U10469" s="63"/>
      <c r="V10469" s="63"/>
      <c r="W10469" s="63"/>
      <c r="X10469" s="63"/>
      <c r="Y10469" s="63"/>
      <c r="Z10469" s="62">
        <v>0</v>
      </c>
      <c r="AA10469" s="63"/>
      <c r="AB10469" s="63"/>
      <c r="AC10469" s="62">
        <v>0</v>
      </c>
    </row>
    <row r="10470" spans="1:29" ht="30" x14ac:dyDescent="0.25">
      <c r="A10470" s="61" t="s">
        <v>117</v>
      </c>
      <c r="B10470" s="61" t="s">
        <v>118</v>
      </c>
      <c r="C10470" s="62">
        <v>2013</v>
      </c>
      <c r="D10470" s="61" t="s">
        <v>571</v>
      </c>
      <c r="E10470" s="62">
        <v>75</v>
      </c>
      <c r="F10470" s="63"/>
      <c r="G10470" s="63"/>
      <c r="H10470" s="63"/>
      <c r="I10470" s="63"/>
      <c r="J10470" s="63"/>
      <c r="K10470" s="62">
        <v>0</v>
      </c>
      <c r="L10470" s="63"/>
      <c r="M10470" s="63"/>
      <c r="N10470" s="63"/>
      <c r="O10470" s="63"/>
      <c r="P10470" s="63"/>
      <c r="Q10470" s="63"/>
      <c r="R10470" s="63"/>
      <c r="S10470" s="63"/>
      <c r="T10470" s="63"/>
      <c r="U10470" s="63"/>
      <c r="V10470" s="63"/>
      <c r="W10470" s="63"/>
      <c r="X10470" s="63"/>
      <c r="Y10470" s="63"/>
      <c r="Z10470" s="62">
        <v>0</v>
      </c>
      <c r="AA10470" s="63"/>
      <c r="AB10470" s="63"/>
      <c r="AC10470" s="62">
        <v>0</v>
      </c>
    </row>
    <row r="10471" spans="1:29" x14ac:dyDescent="0.25">
      <c r="A10471" s="61" t="s">
        <v>319</v>
      </c>
      <c r="B10471" s="61" t="s">
        <v>320</v>
      </c>
      <c r="C10471" s="62">
        <v>2013</v>
      </c>
      <c r="D10471" s="61" t="s">
        <v>78</v>
      </c>
      <c r="E10471" s="62">
        <v>72</v>
      </c>
      <c r="F10471" s="62">
        <v>685103</v>
      </c>
      <c r="G10471" s="62">
        <v>101221</v>
      </c>
      <c r="H10471" s="62">
        <v>117.15</v>
      </c>
      <c r="I10471" s="62">
        <v>9515.32</v>
      </c>
      <c r="J10471" s="62">
        <v>637145.79</v>
      </c>
      <c r="K10471" s="62">
        <v>0</v>
      </c>
      <c r="L10471" s="63"/>
      <c r="M10471" s="63"/>
      <c r="N10471" s="63"/>
      <c r="O10471" s="63"/>
      <c r="P10471" s="63"/>
      <c r="Q10471" s="63"/>
      <c r="R10471" s="63"/>
      <c r="S10471" s="63"/>
      <c r="T10471" s="63"/>
      <c r="U10471" s="63"/>
      <c r="V10471" s="63"/>
      <c r="W10471" s="63"/>
      <c r="X10471" s="63"/>
      <c r="Y10471" s="63"/>
      <c r="Z10471" s="62">
        <v>1310.74</v>
      </c>
      <c r="AA10471" s="62">
        <v>6109</v>
      </c>
      <c r="AB10471" s="62">
        <v>7.07</v>
      </c>
      <c r="AC10471" s="62">
        <v>18.2</v>
      </c>
    </row>
    <row r="10472" spans="1:29" ht="30" x14ac:dyDescent="0.25">
      <c r="A10472" s="61" t="s">
        <v>180</v>
      </c>
      <c r="B10472" s="61" t="s">
        <v>181</v>
      </c>
      <c r="C10472" s="62">
        <v>2018</v>
      </c>
      <c r="D10472" s="61" t="s">
        <v>226</v>
      </c>
      <c r="E10472" s="62">
        <v>55</v>
      </c>
      <c r="F10472" s="62">
        <v>170916</v>
      </c>
      <c r="G10472" s="62">
        <v>25318</v>
      </c>
      <c r="H10472" s="62">
        <v>38.36</v>
      </c>
      <c r="I10472" s="62">
        <v>3107.56</v>
      </c>
      <c r="J10472" s="62">
        <v>158951.88</v>
      </c>
      <c r="K10472" s="62">
        <v>17816.68</v>
      </c>
      <c r="L10472" s="62">
        <v>20496</v>
      </c>
      <c r="M10472" s="62">
        <v>31.05</v>
      </c>
      <c r="N10472" s="62">
        <v>323.94</v>
      </c>
      <c r="O10472" s="62">
        <v>214856.72</v>
      </c>
      <c r="P10472" s="63"/>
      <c r="Q10472" s="63"/>
      <c r="R10472" s="63"/>
      <c r="S10472" s="63"/>
      <c r="T10472" s="63"/>
      <c r="U10472" s="63"/>
      <c r="V10472" s="63"/>
      <c r="W10472" s="63"/>
      <c r="X10472" s="63"/>
      <c r="Y10472" s="63"/>
      <c r="Z10472" s="62">
        <v>1097</v>
      </c>
      <c r="AA10472" s="62">
        <v>15646</v>
      </c>
      <c r="AB10472" s="62">
        <v>23.71</v>
      </c>
      <c r="AC10472" s="62">
        <v>19.95</v>
      </c>
    </row>
    <row r="10473" spans="1:29" x14ac:dyDescent="0.25">
      <c r="A10473" s="61" t="s">
        <v>466</v>
      </c>
      <c r="B10473" s="61" t="s">
        <v>467</v>
      </c>
      <c r="C10473" s="62">
        <v>2004</v>
      </c>
      <c r="D10473" s="61" t="s">
        <v>94</v>
      </c>
      <c r="E10473" s="62">
        <v>2</v>
      </c>
      <c r="F10473" s="63"/>
      <c r="G10473" s="63"/>
      <c r="H10473" s="63"/>
      <c r="I10473" s="63"/>
      <c r="J10473" s="63"/>
      <c r="K10473" s="62">
        <v>0</v>
      </c>
      <c r="L10473" s="63"/>
      <c r="M10473" s="63"/>
      <c r="N10473" s="63"/>
      <c r="O10473" s="63"/>
      <c r="P10473" s="63"/>
      <c r="Q10473" s="63"/>
      <c r="R10473" s="63"/>
      <c r="S10473" s="63"/>
      <c r="T10473" s="63"/>
      <c r="U10473" s="62">
        <v>100</v>
      </c>
      <c r="V10473" s="62">
        <v>182</v>
      </c>
      <c r="W10473" s="62">
        <v>7.58</v>
      </c>
      <c r="X10473" s="62">
        <v>50</v>
      </c>
      <c r="Y10473" s="62">
        <v>2238.4</v>
      </c>
      <c r="Z10473" s="62">
        <v>0</v>
      </c>
      <c r="AA10473" s="63"/>
      <c r="AB10473" s="63"/>
      <c r="AC10473" s="62">
        <v>0</v>
      </c>
    </row>
    <row r="10474" spans="1:29" ht="30" x14ac:dyDescent="0.25">
      <c r="A10474" s="61" t="s">
        <v>171</v>
      </c>
      <c r="B10474" s="61" t="s">
        <v>172</v>
      </c>
      <c r="C10474" s="62">
        <v>2017</v>
      </c>
      <c r="D10474" s="61" t="s">
        <v>75</v>
      </c>
      <c r="E10474" s="62">
        <v>8</v>
      </c>
      <c r="F10474" s="62">
        <v>0</v>
      </c>
      <c r="G10474" s="62">
        <v>20</v>
      </c>
      <c r="H10474" s="62">
        <v>0.21</v>
      </c>
      <c r="I10474" s="62">
        <v>0</v>
      </c>
      <c r="J10474" s="62">
        <v>0</v>
      </c>
      <c r="K10474" s="62">
        <v>0</v>
      </c>
      <c r="L10474" s="63"/>
      <c r="M10474" s="63"/>
      <c r="N10474" s="63"/>
      <c r="O10474" s="63"/>
      <c r="P10474" s="63"/>
      <c r="Q10474" s="63"/>
      <c r="R10474" s="63"/>
      <c r="S10474" s="63"/>
      <c r="T10474" s="63"/>
      <c r="U10474" s="63"/>
      <c r="V10474" s="63"/>
      <c r="W10474" s="63"/>
      <c r="X10474" s="63"/>
      <c r="Y10474" s="63"/>
      <c r="Z10474" s="62">
        <v>1085</v>
      </c>
      <c r="AA10474" s="62">
        <v>7782</v>
      </c>
      <c r="AB10474" s="62">
        <v>81.06</v>
      </c>
      <c r="AC10474" s="62">
        <v>135.63</v>
      </c>
    </row>
    <row r="10475" spans="1:29" x14ac:dyDescent="0.25">
      <c r="A10475" s="61" t="s">
        <v>285</v>
      </c>
      <c r="B10475" s="61" t="s">
        <v>286</v>
      </c>
      <c r="C10475" s="62">
        <v>2017</v>
      </c>
      <c r="D10475" s="61" t="s">
        <v>99</v>
      </c>
      <c r="E10475" s="62">
        <v>80</v>
      </c>
      <c r="F10475" s="62">
        <v>199704</v>
      </c>
      <c r="G10475" s="62">
        <v>35497</v>
      </c>
      <c r="H10475" s="62">
        <v>36.979999999999997</v>
      </c>
      <c r="I10475" s="62">
        <v>2496.3000000000002</v>
      </c>
      <c r="J10475" s="62">
        <v>185724.72</v>
      </c>
      <c r="K10475" s="62">
        <v>18937.07</v>
      </c>
      <c r="L10475" s="62">
        <v>26146</v>
      </c>
      <c r="M10475" s="62">
        <v>27.24</v>
      </c>
      <c r="N10475" s="62">
        <v>236.71</v>
      </c>
      <c r="O10475" s="62">
        <v>228367.84</v>
      </c>
      <c r="P10475" s="63"/>
      <c r="Q10475" s="63"/>
      <c r="R10475" s="63"/>
      <c r="S10475" s="63"/>
      <c r="T10475" s="63"/>
      <c r="U10475" s="63"/>
      <c r="V10475" s="63"/>
      <c r="W10475" s="63"/>
      <c r="X10475" s="63"/>
      <c r="Y10475" s="63"/>
      <c r="Z10475" s="62">
        <v>0</v>
      </c>
      <c r="AA10475" s="63"/>
      <c r="AB10475" s="63"/>
      <c r="AC10475" s="62">
        <v>0</v>
      </c>
    </row>
    <row r="10476" spans="1:29" x14ac:dyDescent="0.25">
      <c r="A10476" s="61" t="s">
        <v>409</v>
      </c>
      <c r="B10476" s="61" t="s">
        <v>410</v>
      </c>
      <c r="C10476" s="62">
        <v>2005</v>
      </c>
      <c r="D10476" s="61" t="s">
        <v>86</v>
      </c>
      <c r="E10476" s="62">
        <v>16</v>
      </c>
      <c r="F10476" s="62">
        <v>71804</v>
      </c>
      <c r="G10476" s="62">
        <v>10134</v>
      </c>
      <c r="H10476" s="62">
        <v>52.78</v>
      </c>
      <c r="I10476" s="62">
        <v>4487.75</v>
      </c>
      <c r="J10476" s="62">
        <v>66777.72</v>
      </c>
      <c r="K10476" s="62">
        <v>0</v>
      </c>
      <c r="L10476" s="63"/>
      <c r="M10476" s="63"/>
      <c r="N10476" s="63"/>
      <c r="O10476" s="63"/>
      <c r="P10476" s="63"/>
      <c r="Q10476" s="63"/>
      <c r="R10476" s="63"/>
      <c r="S10476" s="63"/>
      <c r="T10476" s="63"/>
      <c r="U10476" s="62">
        <v>52513</v>
      </c>
      <c r="V10476" s="62">
        <v>16214</v>
      </c>
      <c r="W10476" s="62">
        <v>84.45</v>
      </c>
      <c r="X10476" s="62">
        <v>3282</v>
      </c>
      <c r="Y10476" s="62">
        <v>1175450.99</v>
      </c>
      <c r="Z10476" s="62">
        <v>1860.57</v>
      </c>
      <c r="AA10476" s="62">
        <v>7409</v>
      </c>
      <c r="AB10476" s="62">
        <v>38.590000000000003</v>
      </c>
      <c r="AC10476" s="62">
        <v>116.29</v>
      </c>
    </row>
    <row r="10477" spans="1:29" ht="30" x14ac:dyDescent="0.25">
      <c r="A10477" s="61" t="s">
        <v>138</v>
      </c>
      <c r="B10477" s="61" t="s">
        <v>139</v>
      </c>
      <c r="C10477" s="62">
        <v>2013</v>
      </c>
      <c r="D10477" s="61" t="s">
        <v>226</v>
      </c>
      <c r="E10477" s="62">
        <v>24</v>
      </c>
      <c r="F10477" s="62">
        <v>99840</v>
      </c>
      <c r="G10477" s="62">
        <v>17033</v>
      </c>
      <c r="H10477" s="62">
        <v>59.14</v>
      </c>
      <c r="I10477" s="62">
        <v>4160</v>
      </c>
      <c r="J10477" s="62">
        <v>92851.199999999997</v>
      </c>
      <c r="K10477" s="62">
        <v>7058.2</v>
      </c>
      <c r="L10477" s="62">
        <v>10143</v>
      </c>
      <c r="M10477" s="62">
        <v>35.22</v>
      </c>
      <c r="N10477" s="63"/>
      <c r="O10477" s="63"/>
      <c r="P10477" s="63"/>
      <c r="Q10477" s="63"/>
      <c r="R10477" s="63"/>
      <c r="S10477" s="63"/>
      <c r="T10477" s="63"/>
      <c r="U10477" s="63"/>
      <c r="V10477" s="63"/>
      <c r="W10477" s="63"/>
      <c r="X10477" s="63"/>
      <c r="Y10477" s="63"/>
      <c r="Z10477" s="62">
        <v>47300</v>
      </c>
      <c r="AA10477" s="62">
        <v>4643</v>
      </c>
      <c r="AB10477" s="62">
        <v>16.12</v>
      </c>
      <c r="AC10477" s="62">
        <v>1970.83</v>
      </c>
    </row>
    <row r="10478" spans="1:29" ht="30" x14ac:dyDescent="0.25">
      <c r="A10478" s="61" t="s">
        <v>385</v>
      </c>
      <c r="B10478" s="61" t="s">
        <v>386</v>
      </c>
      <c r="C10478" s="62">
        <v>2018</v>
      </c>
      <c r="D10478" s="61" t="s">
        <v>75</v>
      </c>
      <c r="E10478" s="62">
        <v>4</v>
      </c>
      <c r="F10478" s="63"/>
      <c r="G10478" s="63"/>
      <c r="H10478" s="63"/>
      <c r="I10478" s="63"/>
      <c r="J10478" s="63"/>
      <c r="K10478" s="62">
        <v>0</v>
      </c>
      <c r="L10478" s="63"/>
      <c r="M10478" s="63"/>
      <c r="N10478" s="63"/>
      <c r="O10478" s="63"/>
      <c r="P10478" s="63"/>
      <c r="Q10478" s="63"/>
      <c r="R10478" s="63"/>
      <c r="S10478" s="63"/>
      <c r="T10478" s="63"/>
      <c r="U10478" s="63"/>
      <c r="V10478" s="63"/>
      <c r="W10478" s="63"/>
      <c r="X10478" s="63"/>
      <c r="Y10478" s="63"/>
      <c r="Z10478" s="62">
        <v>19709.07</v>
      </c>
      <c r="AA10478" s="62">
        <v>996</v>
      </c>
      <c r="AB10478" s="62">
        <v>20.75</v>
      </c>
      <c r="AC10478" s="62">
        <v>4927.2700000000004</v>
      </c>
    </row>
    <row r="10479" spans="1:29" x14ac:dyDescent="0.25">
      <c r="A10479" s="61" t="s">
        <v>532</v>
      </c>
      <c r="B10479" s="61" t="s">
        <v>533</v>
      </c>
      <c r="C10479" s="62">
        <v>2013</v>
      </c>
      <c r="D10479" s="61" t="s">
        <v>78</v>
      </c>
      <c r="E10479" s="62">
        <v>64</v>
      </c>
      <c r="F10479" s="62">
        <v>658140</v>
      </c>
      <c r="G10479" s="62">
        <v>92325</v>
      </c>
      <c r="H10479" s="62">
        <v>120.21</v>
      </c>
      <c r="I10479" s="62">
        <v>10283.44</v>
      </c>
      <c r="J10479" s="62">
        <v>612070.19999999995</v>
      </c>
      <c r="K10479" s="62">
        <v>0</v>
      </c>
      <c r="L10479" s="63"/>
      <c r="M10479" s="63"/>
      <c r="N10479" s="63"/>
      <c r="O10479" s="63"/>
      <c r="P10479" s="63"/>
      <c r="Q10479" s="63"/>
      <c r="R10479" s="63"/>
      <c r="S10479" s="63"/>
      <c r="T10479" s="63"/>
      <c r="U10479" s="63"/>
      <c r="V10479" s="63"/>
      <c r="W10479" s="63"/>
      <c r="X10479" s="63"/>
      <c r="Y10479" s="63"/>
      <c r="Z10479" s="62">
        <v>1210.92</v>
      </c>
      <c r="AA10479" s="62">
        <v>25013</v>
      </c>
      <c r="AB10479" s="62">
        <v>32.57</v>
      </c>
      <c r="AC10479" s="62">
        <v>18.920000000000002</v>
      </c>
    </row>
    <row r="10480" spans="1:29" x14ac:dyDescent="0.25">
      <c r="A10480" s="61" t="s">
        <v>235</v>
      </c>
      <c r="B10480" s="61" t="s">
        <v>236</v>
      </c>
      <c r="C10480" s="62">
        <v>2003</v>
      </c>
      <c r="D10480" s="61" t="s">
        <v>75</v>
      </c>
      <c r="E10480" s="62">
        <v>12</v>
      </c>
      <c r="F10480" s="62">
        <v>6126</v>
      </c>
      <c r="G10480" s="62">
        <v>825</v>
      </c>
      <c r="H10480" s="62">
        <v>5.73</v>
      </c>
      <c r="I10480" s="62">
        <v>510.5</v>
      </c>
      <c r="J10480" s="62">
        <v>5697.18</v>
      </c>
      <c r="K10480" s="62">
        <v>2675.07</v>
      </c>
      <c r="L10480" s="62">
        <v>3381</v>
      </c>
      <c r="M10480" s="62">
        <v>23.48</v>
      </c>
      <c r="N10480" s="62">
        <v>222.92</v>
      </c>
      <c r="O10480" s="62">
        <v>32259.5</v>
      </c>
      <c r="P10480" s="63"/>
      <c r="Q10480" s="63"/>
      <c r="R10480" s="63"/>
      <c r="S10480" s="63"/>
      <c r="T10480" s="63"/>
      <c r="U10480" s="63"/>
      <c r="V10480" s="63"/>
      <c r="W10480" s="63"/>
      <c r="X10480" s="63"/>
      <c r="Y10480" s="63"/>
      <c r="Z10480" s="62">
        <v>14600</v>
      </c>
      <c r="AA10480" s="62">
        <v>1063</v>
      </c>
      <c r="AB10480" s="62">
        <v>7.38</v>
      </c>
      <c r="AC10480" s="62">
        <v>1216.67</v>
      </c>
    </row>
    <row r="10481" spans="1:29" ht="45" x14ac:dyDescent="0.25">
      <c r="A10481" s="61" t="s">
        <v>326</v>
      </c>
      <c r="B10481" s="61" t="s">
        <v>327</v>
      </c>
      <c r="C10481" s="62">
        <v>2018</v>
      </c>
      <c r="D10481" s="61" t="s">
        <v>75</v>
      </c>
      <c r="E10481" s="62">
        <v>4</v>
      </c>
      <c r="F10481" s="62">
        <v>26980</v>
      </c>
      <c r="G10481" s="62">
        <v>4152</v>
      </c>
      <c r="H10481" s="62">
        <v>86.5</v>
      </c>
      <c r="I10481" s="62">
        <v>6745</v>
      </c>
      <c r="J10481" s="62">
        <v>25091.4</v>
      </c>
      <c r="K10481" s="62">
        <v>0</v>
      </c>
      <c r="L10481" s="63"/>
      <c r="M10481" s="63"/>
      <c r="N10481" s="63"/>
      <c r="O10481" s="63"/>
      <c r="P10481" s="63"/>
      <c r="Q10481" s="63"/>
      <c r="R10481" s="63"/>
      <c r="S10481" s="63"/>
      <c r="T10481" s="63"/>
      <c r="U10481" s="62">
        <v>1460</v>
      </c>
      <c r="V10481" s="62">
        <v>4223</v>
      </c>
      <c r="W10481" s="62">
        <v>87.98</v>
      </c>
      <c r="X10481" s="62">
        <v>365</v>
      </c>
      <c r="Y10481" s="62">
        <v>32680.639999999999</v>
      </c>
      <c r="Z10481" s="62">
        <v>24000</v>
      </c>
      <c r="AA10481" s="62">
        <v>2217</v>
      </c>
      <c r="AB10481" s="62">
        <v>46.19</v>
      </c>
      <c r="AC10481" s="62">
        <v>6000</v>
      </c>
    </row>
    <row r="10482" spans="1:29" ht="30" x14ac:dyDescent="0.25">
      <c r="A10482" s="61" t="s">
        <v>180</v>
      </c>
      <c r="B10482" s="61" t="s">
        <v>181</v>
      </c>
      <c r="C10482" s="62">
        <v>2012</v>
      </c>
      <c r="D10482" s="61" t="s">
        <v>86</v>
      </c>
      <c r="E10482" s="62">
        <v>75</v>
      </c>
      <c r="F10482" s="62">
        <v>2199</v>
      </c>
      <c r="G10482" s="62">
        <v>493</v>
      </c>
      <c r="H10482" s="62">
        <v>0.55000000000000004</v>
      </c>
      <c r="I10482" s="62">
        <v>29.32</v>
      </c>
      <c r="J10482" s="62">
        <v>2045.07</v>
      </c>
      <c r="K10482" s="62">
        <v>0</v>
      </c>
      <c r="L10482" s="63"/>
      <c r="M10482" s="63"/>
      <c r="N10482" s="63"/>
      <c r="O10482" s="63"/>
      <c r="P10482" s="63"/>
      <c r="Q10482" s="63"/>
      <c r="R10482" s="63"/>
      <c r="S10482" s="63"/>
      <c r="T10482" s="63"/>
      <c r="U10482" s="63"/>
      <c r="V10482" s="63"/>
      <c r="W10482" s="63"/>
      <c r="X10482" s="63"/>
      <c r="Y10482" s="63"/>
      <c r="Z10482" s="62">
        <v>5401</v>
      </c>
      <c r="AA10482" s="62">
        <v>53400</v>
      </c>
      <c r="AB10482" s="62">
        <v>59.33</v>
      </c>
      <c r="AC10482" s="62">
        <v>72.010000000000005</v>
      </c>
    </row>
    <row r="10483" spans="1:29" ht="30" x14ac:dyDescent="0.25">
      <c r="A10483" s="61" t="s">
        <v>87</v>
      </c>
      <c r="B10483" s="61" t="s">
        <v>88</v>
      </c>
      <c r="C10483" s="62">
        <v>2011</v>
      </c>
      <c r="D10483" s="61" t="s">
        <v>94</v>
      </c>
      <c r="E10483" s="62">
        <v>2</v>
      </c>
      <c r="F10483" s="63"/>
      <c r="G10483" s="63"/>
      <c r="H10483" s="63"/>
      <c r="I10483" s="63"/>
      <c r="J10483" s="63"/>
      <c r="K10483" s="62">
        <v>1237.6300000000001</v>
      </c>
      <c r="L10483" s="62">
        <v>989</v>
      </c>
      <c r="M10483" s="62">
        <v>41.21</v>
      </c>
      <c r="N10483" s="62">
        <v>618.82000000000005</v>
      </c>
      <c r="O10483" s="62">
        <v>14924.99</v>
      </c>
      <c r="P10483" s="63"/>
      <c r="Q10483" s="63"/>
      <c r="R10483" s="63"/>
      <c r="S10483" s="63"/>
      <c r="T10483" s="63"/>
      <c r="U10483" s="63"/>
      <c r="V10483" s="63"/>
      <c r="W10483" s="63"/>
      <c r="X10483" s="63"/>
      <c r="Y10483" s="63"/>
      <c r="Z10483" s="62">
        <v>14917</v>
      </c>
      <c r="AA10483" s="62">
        <v>1690</v>
      </c>
      <c r="AB10483" s="62">
        <v>70.42</v>
      </c>
      <c r="AC10483" s="62">
        <v>7458.5</v>
      </c>
    </row>
    <row r="10484" spans="1:29" ht="30" x14ac:dyDescent="0.25">
      <c r="A10484" s="61" t="s">
        <v>245</v>
      </c>
      <c r="B10484" s="61" t="s">
        <v>246</v>
      </c>
      <c r="C10484" s="62">
        <v>2015</v>
      </c>
      <c r="D10484" s="61" t="s">
        <v>99</v>
      </c>
      <c r="E10484" s="62">
        <v>28</v>
      </c>
      <c r="F10484" s="62">
        <v>284085</v>
      </c>
      <c r="G10484" s="62">
        <v>38630</v>
      </c>
      <c r="H10484" s="62">
        <v>114.97</v>
      </c>
      <c r="I10484" s="62">
        <v>10145.89</v>
      </c>
      <c r="J10484" s="62">
        <v>264199.05</v>
      </c>
      <c r="K10484" s="62">
        <v>0</v>
      </c>
      <c r="L10484" s="63"/>
      <c r="M10484" s="63"/>
      <c r="N10484" s="63"/>
      <c r="O10484" s="63"/>
      <c r="P10484" s="63"/>
      <c r="Q10484" s="63"/>
      <c r="R10484" s="63"/>
      <c r="S10484" s="63"/>
      <c r="T10484" s="63"/>
      <c r="U10484" s="63"/>
      <c r="V10484" s="63"/>
      <c r="W10484" s="63"/>
      <c r="X10484" s="63"/>
      <c r="Y10484" s="63"/>
      <c r="Z10484" s="62">
        <v>55100</v>
      </c>
      <c r="AA10484" s="62">
        <v>6960</v>
      </c>
      <c r="AB10484" s="62">
        <v>20.71</v>
      </c>
      <c r="AC10484" s="62">
        <v>1967.86</v>
      </c>
    </row>
    <row r="10485" spans="1:29" ht="30" x14ac:dyDescent="0.25">
      <c r="A10485" s="61" t="s">
        <v>224</v>
      </c>
      <c r="B10485" s="61" t="s">
        <v>225</v>
      </c>
      <c r="C10485" s="62">
        <v>2009</v>
      </c>
      <c r="D10485" s="61" t="s">
        <v>150</v>
      </c>
      <c r="E10485" s="62">
        <v>8</v>
      </c>
      <c r="F10485" s="63"/>
      <c r="G10485" s="63"/>
      <c r="H10485" s="63"/>
      <c r="I10485" s="63"/>
      <c r="J10485" s="63"/>
      <c r="K10485" s="62">
        <v>0</v>
      </c>
      <c r="L10485" s="63"/>
      <c r="M10485" s="63"/>
      <c r="N10485" s="63"/>
      <c r="O10485" s="63"/>
      <c r="P10485" s="63"/>
      <c r="Q10485" s="63"/>
      <c r="R10485" s="63"/>
      <c r="S10485" s="63"/>
      <c r="T10485" s="63"/>
      <c r="U10485" s="63"/>
      <c r="V10485" s="63"/>
      <c r="W10485" s="63"/>
      <c r="X10485" s="63"/>
      <c r="Y10485" s="63"/>
      <c r="Z10485" s="62">
        <v>0</v>
      </c>
      <c r="AA10485" s="63"/>
      <c r="AB10485" s="63"/>
      <c r="AC10485" s="62">
        <v>0</v>
      </c>
    </row>
    <row r="10486" spans="1:29" ht="30" x14ac:dyDescent="0.25">
      <c r="A10486" s="61" t="s">
        <v>115</v>
      </c>
      <c r="B10486" s="61" t="s">
        <v>116</v>
      </c>
      <c r="C10486" s="62">
        <v>2006</v>
      </c>
      <c r="D10486" s="61" t="s">
        <v>89</v>
      </c>
      <c r="E10486" s="62">
        <v>40</v>
      </c>
      <c r="F10486" s="62">
        <v>32116</v>
      </c>
      <c r="G10486" s="62">
        <v>6847</v>
      </c>
      <c r="H10486" s="62">
        <v>14.26</v>
      </c>
      <c r="I10486" s="62">
        <v>802.9</v>
      </c>
      <c r="J10486" s="62">
        <v>29867.88</v>
      </c>
      <c r="K10486" s="62">
        <v>17302.62</v>
      </c>
      <c r="L10486" s="62">
        <v>26662</v>
      </c>
      <c r="M10486" s="62">
        <v>55.55</v>
      </c>
      <c r="N10486" s="62">
        <v>432.57</v>
      </c>
      <c r="O10486" s="62">
        <v>208657.47</v>
      </c>
      <c r="P10486" s="63"/>
      <c r="Q10486" s="63"/>
      <c r="R10486" s="63"/>
      <c r="S10486" s="63"/>
      <c r="T10486" s="63"/>
      <c r="U10486" s="63"/>
      <c r="V10486" s="63"/>
      <c r="W10486" s="63"/>
      <c r="X10486" s="63"/>
      <c r="Y10486" s="63"/>
      <c r="Z10486" s="62">
        <v>99000</v>
      </c>
      <c r="AA10486" s="62">
        <v>9640</v>
      </c>
      <c r="AB10486" s="62">
        <v>20.079999999999998</v>
      </c>
      <c r="AC10486" s="62">
        <v>2475</v>
      </c>
    </row>
    <row r="10487" spans="1:29" ht="30" x14ac:dyDescent="0.25">
      <c r="A10487" s="61" t="s">
        <v>422</v>
      </c>
      <c r="B10487" s="61" t="s">
        <v>423</v>
      </c>
      <c r="C10487" s="62">
        <v>2006</v>
      </c>
      <c r="D10487" s="61" t="s">
        <v>99</v>
      </c>
      <c r="E10487" s="62">
        <v>60</v>
      </c>
      <c r="F10487" s="62">
        <v>601200</v>
      </c>
      <c r="G10487" s="62">
        <v>101591</v>
      </c>
      <c r="H10487" s="62">
        <v>141.1</v>
      </c>
      <c r="I10487" s="62">
        <v>10020</v>
      </c>
      <c r="J10487" s="62">
        <v>559116</v>
      </c>
      <c r="K10487" s="62">
        <v>0</v>
      </c>
      <c r="L10487" s="63"/>
      <c r="M10487" s="63"/>
      <c r="N10487" s="63"/>
      <c r="O10487" s="63"/>
      <c r="P10487" s="63"/>
      <c r="Q10487" s="63"/>
      <c r="R10487" s="63"/>
      <c r="S10487" s="63"/>
      <c r="T10487" s="63"/>
      <c r="U10487" s="63"/>
      <c r="V10487" s="63"/>
      <c r="W10487" s="63"/>
      <c r="X10487" s="63"/>
      <c r="Y10487" s="63"/>
      <c r="Z10487" s="62">
        <v>1493</v>
      </c>
      <c r="AA10487" s="62">
        <v>2010</v>
      </c>
      <c r="AB10487" s="62">
        <v>2.79</v>
      </c>
      <c r="AC10487" s="62">
        <v>24.88</v>
      </c>
    </row>
    <row r="10488" spans="1:29" x14ac:dyDescent="0.25">
      <c r="A10488" s="61" t="s">
        <v>229</v>
      </c>
      <c r="B10488" s="61" t="s">
        <v>230</v>
      </c>
      <c r="C10488" s="62">
        <v>2006</v>
      </c>
      <c r="D10488" s="61" t="s">
        <v>78</v>
      </c>
      <c r="E10488" s="62">
        <v>68</v>
      </c>
      <c r="F10488" s="62">
        <v>224317</v>
      </c>
      <c r="G10488" s="62">
        <v>50578</v>
      </c>
      <c r="H10488" s="62">
        <v>61.98</v>
      </c>
      <c r="I10488" s="62">
        <v>3298.78</v>
      </c>
      <c r="J10488" s="62">
        <v>208614.81</v>
      </c>
      <c r="K10488" s="62">
        <v>45522.39</v>
      </c>
      <c r="L10488" s="62">
        <v>67663</v>
      </c>
      <c r="M10488" s="62">
        <v>82.92</v>
      </c>
      <c r="N10488" s="62">
        <v>669.45</v>
      </c>
      <c r="O10488" s="62">
        <v>548968.22</v>
      </c>
      <c r="P10488" s="63"/>
      <c r="Q10488" s="63"/>
      <c r="R10488" s="63"/>
      <c r="S10488" s="63"/>
      <c r="T10488" s="63"/>
      <c r="U10488" s="63"/>
      <c r="V10488" s="63"/>
      <c r="W10488" s="63"/>
      <c r="X10488" s="63"/>
      <c r="Y10488" s="63"/>
      <c r="Z10488" s="62">
        <v>711629.59</v>
      </c>
      <c r="AA10488" s="62">
        <v>20632</v>
      </c>
      <c r="AB10488" s="62">
        <v>25.28</v>
      </c>
      <c r="AC10488" s="62">
        <v>10465.14</v>
      </c>
    </row>
    <row r="10489" spans="1:29" ht="45" x14ac:dyDescent="0.25">
      <c r="A10489" s="61" t="s">
        <v>109</v>
      </c>
      <c r="B10489" s="61" t="s">
        <v>110</v>
      </c>
      <c r="C10489" s="62">
        <v>2004</v>
      </c>
      <c r="D10489" s="61" t="s">
        <v>99</v>
      </c>
      <c r="E10489" s="62">
        <v>20</v>
      </c>
      <c r="F10489" s="62">
        <v>83200</v>
      </c>
      <c r="G10489" s="62">
        <v>7746</v>
      </c>
      <c r="H10489" s="62">
        <v>32.28</v>
      </c>
      <c r="I10489" s="62">
        <v>4160</v>
      </c>
      <c r="J10489" s="62">
        <v>77376</v>
      </c>
      <c r="K10489" s="62">
        <v>0</v>
      </c>
      <c r="L10489" s="63"/>
      <c r="M10489" s="63"/>
      <c r="N10489" s="63"/>
      <c r="O10489" s="63"/>
      <c r="P10489" s="63"/>
      <c r="Q10489" s="63"/>
      <c r="R10489" s="63"/>
      <c r="S10489" s="63"/>
      <c r="T10489" s="63"/>
      <c r="U10489" s="62">
        <v>5880</v>
      </c>
      <c r="V10489" s="62">
        <v>7872</v>
      </c>
      <c r="W10489" s="62">
        <v>32.799999999999997</v>
      </c>
      <c r="X10489" s="62">
        <v>294</v>
      </c>
      <c r="Y10489" s="62">
        <v>131617.92000000001</v>
      </c>
      <c r="Z10489" s="62">
        <v>397740</v>
      </c>
      <c r="AA10489" s="62">
        <v>47754</v>
      </c>
      <c r="AB10489" s="62">
        <v>198.98</v>
      </c>
      <c r="AC10489" s="62">
        <v>19887</v>
      </c>
    </row>
    <row r="10490" spans="1:29" ht="45" x14ac:dyDescent="0.25">
      <c r="A10490" s="61" t="s">
        <v>344</v>
      </c>
      <c r="B10490" s="61" t="s">
        <v>345</v>
      </c>
      <c r="C10490" s="62">
        <v>2016</v>
      </c>
      <c r="D10490" s="61" t="s">
        <v>72</v>
      </c>
      <c r="E10490" s="62">
        <v>16</v>
      </c>
      <c r="F10490" s="62">
        <v>99620</v>
      </c>
      <c r="G10490" s="62">
        <v>17666</v>
      </c>
      <c r="H10490" s="62">
        <v>92.01</v>
      </c>
      <c r="I10490" s="62">
        <v>6226.25</v>
      </c>
      <c r="J10490" s="62">
        <v>92646.6</v>
      </c>
      <c r="K10490" s="62">
        <v>0</v>
      </c>
      <c r="L10490" s="63"/>
      <c r="M10490" s="63"/>
      <c r="N10490" s="63"/>
      <c r="O10490" s="63"/>
      <c r="P10490" s="63"/>
      <c r="Q10490" s="63"/>
      <c r="R10490" s="63"/>
      <c r="S10490" s="63"/>
      <c r="T10490" s="63"/>
      <c r="U10490" s="63"/>
      <c r="V10490" s="63"/>
      <c r="W10490" s="63"/>
      <c r="X10490" s="63"/>
      <c r="Y10490" s="63"/>
      <c r="Z10490" s="62">
        <v>449</v>
      </c>
      <c r="AA10490" s="62">
        <v>2673</v>
      </c>
      <c r="AB10490" s="62">
        <v>13.92</v>
      </c>
      <c r="AC10490" s="62">
        <v>28.06</v>
      </c>
    </row>
    <row r="10491" spans="1:29" ht="30" x14ac:dyDescent="0.25">
      <c r="A10491" s="61" t="s">
        <v>122</v>
      </c>
      <c r="B10491" s="61" t="s">
        <v>123</v>
      </c>
      <c r="C10491" s="62">
        <v>2011</v>
      </c>
      <c r="D10491" s="61" t="s">
        <v>150</v>
      </c>
      <c r="E10491" s="62">
        <v>14</v>
      </c>
      <c r="F10491" s="63"/>
      <c r="G10491" s="63"/>
      <c r="H10491" s="63"/>
      <c r="I10491" s="63"/>
      <c r="J10491" s="63"/>
      <c r="K10491" s="62">
        <v>0</v>
      </c>
      <c r="L10491" s="63"/>
      <c r="M10491" s="63"/>
      <c r="N10491" s="63"/>
      <c r="O10491" s="63"/>
      <c r="P10491" s="63"/>
      <c r="Q10491" s="63"/>
      <c r="R10491" s="63"/>
      <c r="S10491" s="63"/>
      <c r="T10491" s="63"/>
      <c r="U10491" s="63"/>
      <c r="V10491" s="63"/>
      <c r="W10491" s="63"/>
      <c r="X10491" s="63"/>
      <c r="Y10491" s="63"/>
      <c r="Z10491" s="62">
        <v>303.32</v>
      </c>
      <c r="AA10491" s="62">
        <v>3600</v>
      </c>
      <c r="AB10491" s="62">
        <v>21.43</v>
      </c>
      <c r="AC10491" s="62">
        <v>21.67</v>
      </c>
    </row>
    <row r="10492" spans="1:29" ht="30" x14ac:dyDescent="0.25">
      <c r="A10492" s="61" t="s">
        <v>430</v>
      </c>
      <c r="B10492" s="61" t="s">
        <v>431</v>
      </c>
      <c r="C10492" s="62">
        <v>2006</v>
      </c>
      <c r="D10492" s="61" t="s">
        <v>89</v>
      </c>
      <c r="E10492" s="62">
        <v>125</v>
      </c>
      <c r="F10492" s="62">
        <v>1428800</v>
      </c>
      <c r="G10492" s="62">
        <v>148060</v>
      </c>
      <c r="H10492" s="62">
        <v>98.71</v>
      </c>
      <c r="I10492" s="62">
        <v>11430.4</v>
      </c>
      <c r="J10492" s="62">
        <v>1328784</v>
      </c>
      <c r="K10492" s="62">
        <v>8744</v>
      </c>
      <c r="L10492" s="62">
        <v>12674</v>
      </c>
      <c r="M10492" s="62">
        <v>8.4499999999999993</v>
      </c>
      <c r="N10492" s="62">
        <v>69.95</v>
      </c>
      <c r="O10492" s="62">
        <v>105446.52</v>
      </c>
      <c r="P10492" s="63"/>
      <c r="Q10492" s="63"/>
      <c r="R10492" s="63"/>
      <c r="S10492" s="63"/>
      <c r="T10492" s="63"/>
      <c r="U10492" s="63"/>
      <c r="V10492" s="63"/>
      <c r="W10492" s="63"/>
      <c r="X10492" s="63"/>
      <c r="Y10492" s="63"/>
      <c r="Z10492" s="62">
        <v>6330</v>
      </c>
      <c r="AA10492" s="62">
        <v>43894</v>
      </c>
      <c r="AB10492" s="62">
        <v>29.26</v>
      </c>
      <c r="AC10492" s="62">
        <v>50.64</v>
      </c>
    </row>
    <row r="10493" spans="1:29" x14ac:dyDescent="0.25">
      <c r="A10493" s="61" t="s">
        <v>155</v>
      </c>
      <c r="B10493" s="61" t="s">
        <v>156</v>
      </c>
      <c r="C10493" s="62">
        <v>2016</v>
      </c>
      <c r="D10493" s="61" t="s">
        <v>89</v>
      </c>
      <c r="E10493" s="62">
        <v>30</v>
      </c>
      <c r="F10493" s="62">
        <v>103600</v>
      </c>
      <c r="G10493" s="62">
        <v>20660</v>
      </c>
      <c r="H10493" s="62">
        <v>57.39</v>
      </c>
      <c r="I10493" s="62">
        <v>3453.33</v>
      </c>
      <c r="J10493" s="62">
        <v>96348</v>
      </c>
      <c r="K10493" s="62">
        <v>12957.32</v>
      </c>
      <c r="L10493" s="62">
        <v>14377</v>
      </c>
      <c r="M10493" s="62">
        <v>39.94</v>
      </c>
      <c r="N10493" s="62">
        <v>431.91</v>
      </c>
      <c r="O10493" s="62">
        <v>156256.25</v>
      </c>
      <c r="P10493" s="63"/>
      <c r="Q10493" s="63"/>
      <c r="R10493" s="63"/>
      <c r="S10493" s="63"/>
      <c r="T10493" s="63"/>
      <c r="U10493" s="63"/>
      <c r="V10493" s="63"/>
      <c r="W10493" s="63"/>
      <c r="X10493" s="63"/>
      <c r="Y10493" s="63"/>
      <c r="Z10493" s="62">
        <v>64847</v>
      </c>
      <c r="AA10493" s="62">
        <v>4888</v>
      </c>
      <c r="AB10493" s="62">
        <v>13.58</v>
      </c>
      <c r="AC10493" s="62">
        <v>2161.5700000000002</v>
      </c>
    </row>
    <row r="10494" spans="1:29" ht="30" x14ac:dyDescent="0.25">
      <c r="A10494" s="61" t="s">
        <v>231</v>
      </c>
      <c r="B10494" s="61" t="s">
        <v>232</v>
      </c>
      <c r="C10494" s="62">
        <v>2013</v>
      </c>
      <c r="D10494" s="61" t="s">
        <v>301</v>
      </c>
      <c r="E10494" s="62">
        <v>96</v>
      </c>
      <c r="F10494" s="62">
        <v>732918</v>
      </c>
      <c r="G10494" s="62">
        <v>90610</v>
      </c>
      <c r="H10494" s="62">
        <v>78.650000000000006</v>
      </c>
      <c r="I10494" s="62">
        <v>7634.56</v>
      </c>
      <c r="J10494" s="62">
        <v>681613.74</v>
      </c>
      <c r="K10494" s="62">
        <v>0</v>
      </c>
      <c r="L10494" s="62">
        <v>302</v>
      </c>
      <c r="M10494" s="62">
        <v>0.26</v>
      </c>
      <c r="N10494" s="63"/>
      <c r="O10494" s="63"/>
      <c r="P10494" s="63"/>
      <c r="Q10494" s="63"/>
      <c r="R10494" s="63"/>
      <c r="S10494" s="63"/>
      <c r="T10494" s="63"/>
      <c r="U10494" s="63"/>
      <c r="V10494" s="63"/>
      <c r="W10494" s="63"/>
      <c r="X10494" s="63"/>
      <c r="Y10494" s="63"/>
      <c r="Z10494" s="62">
        <v>1737</v>
      </c>
      <c r="AA10494" s="62">
        <v>14295</v>
      </c>
      <c r="AB10494" s="62">
        <v>12.41</v>
      </c>
      <c r="AC10494" s="62">
        <v>18.09</v>
      </c>
    </row>
    <row r="10495" spans="1:29" ht="45" x14ac:dyDescent="0.25">
      <c r="A10495" s="61" t="s">
        <v>344</v>
      </c>
      <c r="B10495" s="61" t="s">
        <v>345</v>
      </c>
      <c r="C10495" s="62">
        <v>2006</v>
      </c>
      <c r="D10495" s="61" t="s">
        <v>78</v>
      </c>
      <c r="E10495" s="62">
        <v>40</v>
      </c>
      <c r="F10495" s="62">
        <v>155490</v>
      </c>
      <c r="G10495" s="62">
        <v>23879</v>
      </c>
      <c r="H10495" s="62">
        <v>49.75</v>
      </c>
      <c r="I10495" s="62">
        <v>3887.25</v>
      </c>
      <c r="J10495" s="62">
        <v>144605.70000000001</v>
      </c>
      <c r="K10495" s="62">
        <v>12595.35</v>
      </c>
      <c r="L10495" s="62">
        <v>25821</v>
      </c>
      <c r="M10495" s="62">
        <v>53.79</v>
      </c>
      <c r="N10495" s="62">
        <v>314.88</v>
      </c>
      <c r="O10495" s="62">
        <v>151891.07</v>
      </c>
      <c r="P10495" s="63"/>
      <c r="Q10495" s="63"/>
      <c r="R10495" s="63"/>
      <c r="S10495" s="63"/>
      <c r="T10495" s="63"/>
      <c r="U10495" s="63"/>
      <c r="V10495" s="63"/>
      <c r="W10495" s="63"/>
      <c r="X10495" s="63"/>
      <c r="Y10495" s="63"/>
      <c r="Z10495" s="62">
        <v>1703</v>
      </c>
      <c r="AA10495" s="62">
        <v>7590</v>
      </c>
      <c r="AB10495" s="62">
        <v>15.81</v>
      </c>
      <c r="AC10495" s="62">
        <v>42.58</v>
      </c>
    </row>
    <row r="10496" spans="1:29" x14ac:dyDescent="0.25">
      <c r="A10496" s="61" t="s">
        <v>376</v>
      </c>
      <c r="B10496" s="61" t="s">
        <v>377</v>
      </c>
      <c r="C10496" s="62">
        <v>2008</v>
      </c>
      <c r="D10496" s="61" t="s">
        <v>78</v>
      </c>
      <c r="E10496" s="62">
        <v>42</v>
      </c>
      <c r="F10496" s="62">
        <v>228500</v>
      </c>
      <c r="G10496" s="62">
        <v>41131</v>
      </c>
      <c r="H10496" s="62">
        <v>81.61</v>
      </c>
      <c r="I10496" s="62">
        <v>5440.48</v>
      </c>
      <c r="J10496" s="62">
        <v>212505</v>
      </c>
      <c r="K10496" s="62">
        <v>35361.78</v>
      </c>
      <c r="L10496" s="62">
        <v>30619</v>
      </c>
      <c r="M10496" s="62">
        <v>60.75</v>
      </c>
      <c r="N10496" s="62">
        <v>841.95</v>
      </c>
      <c r="O10496" s="62">
        <v>426438.37</v>
      </c>
      <c r="P10496" s="63"/>
      <c r="Q10496" s="63"/>
      <c r="R10496" s="63"/>
      <c r="S10496" s="63"/>
      <c r="T10496" s="63"/>
      <c r="U10496" s="63"/>
      <c r="V10496" s="63"/>
      <c r="W10496" s="63"/>
      <c r="X10496" s="63"/>
      <c r="Y10496" s="63"/>
      <c r="Z10496" s="62">
        <v>223580</v>
      </c>
      <c r="AA10496" s="62">
        <v>12710</v>
      </c>
      <c r="AB10496" s="62">
        <v>25.22</v>
      </c>
      <c r="AC10496" s="62">
        <v>5323.33</v>
      </c>
    </row>
    <row r="10497" spans="1:29" x14ac:dyDescent="0.25">
      <c r="A10497" s="61" t="s">
        <v>130</v>
      </c>
      <c r="B10497" s="61" t="s">
        <v>131</v>
      </c>
      <c r="C10497" s="62">
        <v>2005</v>
      </c>
      <c r="D10497" s="61" t="s">
        <v>83</v>
      </c>
      <c r="E10497" s="62">
        <v>26</v>
      </c>
      <c r="F10497" s="62">
        <v>158403</v>
      </c>
      <c r="G10497" s="62">
        <v>17145</v>
      </c>
      <c r="H10497" s="62">
        <v>54.95</v>
      </c>
      <c r="I10497" s="62">
        <v>6092.42</v>
      </c>
      <c r="J10497" s="62">
        <v>147314.79</v>
      </c>
      <c r="K10497" s="62">
        <v>16849.400000000001</v>
      </c>
      <c r="L10497" s="62">
        <v>25015</v>
      </c>
      <c r="M10497" s="62">
        <v>80.180000000000007</v>
      </c>
      <c r="N10497" s="62">
        <v>648.04999999999995</v>
      </c>
      <c r="O10497" s="62">
        <v>203191.92</v>
      </c>
      <c r="P10497" s="63"/>
      <c r="Q10497" s="63"/>
      <c r="R10497" s="63"/>
      <c r="S10497" s="63"/>
      <c r="T10497" s="63"/>
      <c r="U10497" s="62">
        <v>945</v>
      </c>
      <c r="V10497" s="62">
        <v>1490</v>
      </c>
      <c r="W10497" s="62">
        <v>4.78</v>
      </c>
      <c r="X10497" s="62">
        <v>36</v>
      </c>
      <c r="Y10497" s="62">
        <v>21152.880000000001</v>
      </c>
      <c r="Z10497" s="62">
        <v>3344</v>
      </c>
      <c r="AA10497" s="62">
        <v>17919</v>
      </c>
      <c r="AB10497" s="62">
        <v>57.43</v>
      </c>
      <c r="AC10497" s="62">
        <v>128.62</v>
      </c>
    </row>
    <row r="10498" spans="1:29" x14ac:dyDescent="0.25">
      <c r="A10498" s="61" t="s">
        <v>471</v>
      </c>
      <c r="B10498" s="61" t="s">
        <v>472</v>
      </c>
      <c r="C10498" s="62">
        <v>2004</v>
      </c>
      <c r="D10498" s="61" t="s">
        <v>99</v>
      </c>
      <c r="E10498" s="62">
        <v>40</v>
      </c>
      <c r="F10498" s="62">
        <v>23493</v>
      </c>
      <c r="G10498" s="62">
        <v>2992</v>
      </c>
      <c r="H10498" s="62">
        <v>6.23</v>
      </c>
      <c r="I10498" s="62">
        <v>587.33000000000004</v>
      </c>
      <c r="J10498" s="62">
        <v>21848.49</v>
      </c>
      <c r="K10498" s="62">
        <v>25040.74</v>
      </c>
      <c r="L10498" s="62">
        <v>34035</v>
      </c>
      <c r="M10498" s="62">
        <v>70.91</v>
      </c>
      <c r="N10498" s="62">
        <v>626.02</v>
      </c>
      <c r="O10498" s="62">
        <v>301973.76000000001</v>
      </c>
      <c r="P10498" s="63"/>
      <c r="Q10498" s="63"/>
      <c r="R10498" s="63"/>
      <c r="S10498" s="63"/>
      <c r="T10498" s="63"/>
      <c r="U10498" s="63"/>
      <c r="V10498" s="63"/>
      <c r="W10498" s="63"/>
      <c r="X10498" s="63"/>
      <c r="Y10498" s="63"/>
      <c r="Z10498" s="62">
        <v>115073</v>
      </c>
      <c r="AA10498" s="62">
        <v>33638</v>
      </c>
      <c r="AB10498" s="62">
        <v>70.08</v>
      </c>
      <c r="AC10498" s="62">
        <v>2876.83</v>
      </c>
    </row>
    <row r="10499" spans="1:29" x14ac:dyDescent="0.25">
      <c r="A10499" s="61" t="s">
        <v>434</v>
      </c>
      <c r="B10499" s="61" t="s">
        <v>435</v>
      </c>
      <c r="C10499" s="62">
        <v>2017</v>
      </c>
      <c r="D10499" s="61" t="s">
        <v>75</v>
      </c>
      <c r="E10499" s="62">
        <v>24</v>
      </c>
      <c r="F10499" s="62">
        <v>5193</v>
      </c>
      <c r="G10499" s="62">
        <v>1294</v>
      </c>
      <c r="H10499" s="62">
        <v>4.49</v>
      </c>
      <c r="I10499" s="62">
        <v>216.38</v>
      </c>
      <c r="J10499" s="62">
        <v>4829.49</v>
      </c>
      <c r="K10499" s="62">
        <v>13.58</v>
      </c>
      <c r="L10499" s="62">
        <v>48</v>
      </c>
      <c r="M10499" s="62">
        <v>0.17</v>
      </c>
      <c r="N10499" s="63"/>
      <c r="O10499" s="63"/>
      <c r="P10499" s="63"/>
      <c r="Q10499" s="63"/>
      <c r="R10499" s="63"/>
      <c r="S10499" s="63"/>
      <c r="T10499" s="63"/>
      <c r="U10499" s="63"/>
      <c r="V10499" s="63"/>
      <c r="W10499" s="63"/>
      <c r="X10499" s="63"/>
      <c r="Y10499" s="63"/>
      <c r="Z10499" s="62">
        <v>1016.81</v>
      </c>
      <c r="AA10499" s="62">
        <v>8846</v>
      </c>
      <c r="AB10499" s="62">
        <v>30.72</v>
      </c>
      <c r="AC10499" s="62">
        <v>42.37</v>
      </c>
    </row>
    <row r="10500" spans="1:29" ht="30" x14ac:dyDescent="0.25">
      <c r="A10500" s="61" t="s">
        <v>494</v>
      </c>
      <c r="B10500" s="61" t="s">
        <v>495</v>
      </c>
      <c r="C10500" s="62">
        <v>2004</v>
      </c>
      <c r="D10500" s="61" t="s">
        <v>75</v>
      </c>
      <c r="E10500" s="62">
        <v>10</v>
      </c>
      <c r="F10500" s="62">
        <v>1012</v>
      </c>
      <c r="G10500" s="62">
        <v>268</v>
      </c>
      <c r="H10500" s="62">
        <v>2.23</v>
      </c>
      <c r="I10500" s="62">
        <v>101.2</v>
      </c>
      <c r="J10500" s="62">
        <v>941.16</v>
      </c>
      <c r="K10500" s="62">
        <v>0</v>
      </c>
      <c r="L10500" s="63"/>
      <c r="M10500" s="63"/>
      <c r="N10500" s="63"/>
      <c r="O10500" s="63"/>
      <c r="P10500" s="63"/>
      <c r="Q10500" s="63"/>
      <c r="R10500" s="63"/>
      <c r="S10500" s="63"/>
      <c r="T10500" s="63"/>
      <c r="U10500" s="63"/>
      <c r="V10500" s="63"/>
      <c r="W10500" s="63"/>
      <c r="X10500" s="63"/>
      <c r="Y10500" s="63"/>
      <c r="Z10500" s="62">
        <v>172.45</v>
      </c>
      <c r="AA10500" s="62">
        <v>2406</v>
      </c>
      <c r="AB10500" s="62">
        <v>20.05</v>
      </c>
      <c r="AC10500" s="62">
        <v>17.239999999999998</v>
      </c>
    </row>
    <row r="10501" spans="1:29" ht="30" x14ac:dyDescent="0.25">
      <c r="A10501" s="61" t="s">
        <v>165</v>
      </c>
      <c r="B10501" s="61" t="s">
        <v>166</v>
      </c>
      <c r="C10501" s="62">
        <v>2004</v>
      </c>
      <c r="D10501" s="61" t="s">
        <v>86</v>
      </c>
      <c r="E10501" s="62">
        <v>24</v>
      </c>
      <c r="F10501" s="62">
        <v>1068</v>
      </c>
      <c r="G10501" s="62">
        <v>252</v>
      </c>
      <c r="H10501" s="62">
        <v>0.88</v>
      </c>
      <c r="I10501" s="62">
        <v>44.5</v>
      </c>
      <c r="J10501" s="62">
        <v>993.24</v>
      </c>
      <c r="K10501" s="62">
        <v>0</v>
      </c>
      <c r="L10501" s="63"/>
      <c r="M10501" s="63"/>
      <c r="N10501" s="63"/>
      <c r="O10501" s="63"/>
      <c r="P10501" s="63"/>
      <c r="Q10501" s="63"/>
      <c r="R10501" s="63"/>
      <c r="S10501" s="63"/>
      <c r="T10501" s="63"/>
      <c r="U10501" s="63"/>
      <c r="V10501" s="63"/>
      <c r="W10501" s="63"/>
      <c r="X10501" s="63"/>
      <c r="Y10501" s="63"/>
      <c r="Z10501" s="62">
        <v>6660</v>
      </c>
      <c r="AA10501" s="62">
        <v>19105</v>
      </c>
      <c r="AB10501" s="62">
        <v>66.34</v>
      </c>
      <c r="AC10501" s="62">
        <v>277.5</v>
      </c>
    </row>
    <row r="10502" spans="1:29" ht="30" x14ac:dyDescent="0.25">
      <c r="A10502" s="61" t="s">
        <v>367</v>
      </c>
      <c r="B10502" s="61" t="s">
        <v>368</v>
      </c>
      <c r="C10502" s="62">
        <v>2006</v>
      </c>
      <c r="D10502" s="61" t="s">
        <v>150</v>
      </c>
      <c r="E10502" s="62">
        <v>8</v>
      </c>
      <c r="F10502" s="63"/>
      <c r="G10502" s="63"/>
      <c r="H10502" s="63"/>
      <c r="I10502" s="63"/>
      <c r="J10502" s="63"/>
      <c r="K10502" s="62">
        <v>0</v>
      </c>
      <c r="L10502" s="63"/>
      <c r="M10502" s="63"/>
      <c r="N10502" s="63"/>
      <c r="O10502" s="63"/>
      <c r="P10502" s="63"/>
      <c r="Q10502" s="63"/>
      <c r="R10502" s="63"/>
      <c r="S10502" s="63"/>
      <c r="T10502" s="63"/>
      <c r="U10502" s="63"/>
      <c r="V10502" s="63"/>
      <c r="W10502" s="63"/>
      <c r="X10502" s="63"/>
      <c r="Y10502" s="63"/>
      <c r="Z10502" s="62">
        <v>0</v>
      </c>
      <c r="AA10502" s="63"/>
      <c r="AB10502" s="63"/>
      <c r="AC10502" s="62">
        <v>0</v>
      </c>
    </row>
    <row r="10503" spans="1:29" x14ac:dyDescent="0.25">
      <c r="A10503" s="61" t="s">
        <v>260</v>
      </c>
      <c r="B10503" s="61" t="s">
        <v>261</v>
      </c>
      <c r="C10503" s="62">
        <v>2013</v>
      </c>
      <c r="D10503" s="61" t="s">
        <v>72</v>
      </c>
      <c r="E10503" s="62">
        <v>50</v>
      </c>
      <c r="F10503" s="62">
        <v>185531</v>
      </c>
      <c r="G10503" s="62">
        <v>28553</v>
      </c>
      <c r="H10503" s="62">
        <v>47.59</v>
      </c>
      <c r="I10503" s="62">
        <v>3710.62</v>
      </c>
      <c r="J10503" s="62">
        <v>172543.83</v>
      </c>
      <c r="K10503" s="62">
        <v>22545.1</v>
      </c>
      <c r="L10503" s="62">
        <v>27585</v>
      </c>
      <c r="M10503" s="62">
        <v>45.98</v>
      </c>
      <c r="N10503" s="62">
        <v>450.9</v>
      </c>
      <c r="O10503" s="62">
        <v>271878.15000000002</v>
      </c>
      <c r="P10503" s="63"/>
      <c r="Q10503" s="63"/>
      <c r="R10503" s="63"/>
      <c r="S10503" s="63"/>
      <c r="T10503" s="63"/>
      <c r="U10503" s="63"/>
      <c r="V10503" s="63"/>
      <c r="W10503" s="63"/>
      <c r="X10503" s="63"/>
      <c r="Y10503" s="63"/>
      <c r="Z10503" s="62">
        <v>1652</v>
      </c>
      <c r="AA10503" s="62">
        <v>14024</v>
      </c>
      <c r="AB10503" s="62">
        <v>23.37</v>
      </c>
      <c r="AC10503" s="62">
        <v>33.04</v>
      </c>
    </row>
    <row r="10504" spans="1:29" ht="30" x14ac:dyDescent="0.25">
      <c r="A10504" s="61" t="s">
        <v>526</v>
      </c>
      <c r="B10504" s="61" t="s">
        <v>527</v>
      </c>
      <c r="C10504" s="62">
        <v>2004</v>
      </c>
      <c r="D10504" s="61" t="s">
        <v>78</v>
      </c>
      <c r="E10504" s="62">
        <v>51</v>
      </c>
      <c r="F10504" s="62">
        <v>176320</v>
      </c>
      <c r="G10504" s="62">
        <v>17790</v>
      </c>
      <c r="H10504" s="62">
        <v>29.07</v>
      </c>
      <c r="I10504" s="62">
        <v>3457.25</v>
      </c>
      <c r="J10504" s="62">
        <v>163977.60000000001</v>
      </c>
      <c r="K10504" s="62">
        <v>22376.33</v>
      </c>
      <c r="L10504" s="62">
        <v>27898</v>
      </c>
      <c r="M10504" s="62">
        <v>45.58</v>
      </c>
      <c r="N10504" s="62">
        <v>438.75</v>
      </c>
      <c r="O10504" s="62">
        <v>269842.92</v>
      </c>
      <c r="P10504" s="63"/>
      <c r="Q10504" s="63"/>
      <c r="R10504" s="63"/>
      <c r="S10504" s="63"/>
      <c r="T10504" s="63"/>
      <c r="U10504" s="63"/>
      <c r="V10504" s="63"/>
      <c r="W10504" s="63"/>
      <c r="X10504" s="63"/>
      <c r="Y10504" s="63"/>
      <c r="Z10504" s="62">
        <v>783000</v>
      </c>
      <c r="AA10504" s="62">
        <v>15273</v>
      </c>
      <c r="AB10504" s="62">
        <v>24.96</v>
      </c>
      <c r="AC10504" s="62">
        <v>15352.94</v>
      </c>
    </row>
    <row r="10505" spans="1:29" x14ac:dyDescent="0.25">
      <c r="A10505" s="61" t="s">
        <v>70</v>
      </c>
      <c r="B10505" s="61" t="s">
        <v>71</v>
      </c>
      <c r="C10505" s="62">
        <v>2013</v>
      </c>
      <c r="D10505" s="61" t="s">
        <v>297</v>
      </c>
      <c r="E10505" s="62">
        <v>100</v>
      </c>
      <c r="F10505" s="62">
        <v>3809</v>
      </c>
      <c r="G10505" s="62">
        <v>1036</v>
      </c>
      <c r="H10505" s="62">
        <v>0.86</v>
      </c>
      <c r="I10505" s="62">
        <v>38.090000000000003</v>
      </c>
      <c r="J10505" s="62">
        <v>3542.37</v>
      </c>
      <c r="K10505" s="62">
        <v>4576</v>
      </c>
      <c r="L10505" s="62">
        <v>9230</v>
      </c>
      <c r="M10505" s="62">
        <v>7.69</v>
      </c>
      <c r="N10505" s="63"/>
      <c r="O10505" s="63"/>
      <c r="P10505" s="63"/>
      <c r="Q10505" s="63"/>
      <c r="R10505" s="63"/>
      <c r="S10505" s="63"/>
      <c r="T10505" s="63"/>
      <c r="U10505" s="63"/>
      <c r="V10505" s="63"/>
      <c r="W10505" s="63"/>
      <c r="X10505" s="63"/>
      <c r="Y10505" s="63"/>
      <c r="Z10505" s="62">
        <v>0</v>
      </c>
      <c r="AA10505" s="62">
        <v>32706</v>
      </c>
      <c r="AB10505" s="62">
        <v>27.26</v>
      </c>
      <c r="AC10505" s="62">
        <v>0</v>
      </c>
    </row>
    <row r="10506" spans="1:29" x14ac:dyDescent="0.25">
      <c r="A10506" s="61" t="s">
        <v>295</v>
      </c>
      <c r="B10506" s="61" t="s">
        <v>296</v>
      </c>
      <c r="C10506" s="62">
        <v>2004</v>
      </c>
      <c r="D10506" s="61" t="s">
        <v>78</v>
      </c>
      <c r="E10506" s="62">
        <v>29</v>
      </c>
      <c r="F10506" s="62">
        <v>56000</v>
      </c>
      <c r="G10506" s="62">
        <v>6856</v>
      </c>
      <c r="H10506" s="62">
        <v>19.7</v>
      </c>
      <c r="I10506" s="62">
        <v>1931.03</v>
      </c>
      <c r="J10506" s="62">
        <v>52080</v>
      </c>
      <c r="K10506" s="62">
        <v>0</v>
      </c>
      <c r="L10506" s="63"/>
      <c r="M10506" s="63"/>
      <c r="N10506" s="63"/>
      <c r="O10506" s="63"/>
      <c r="P10506" s="63"/>
      <c r="Q10506" s="63"/>
      <c r="R10506" s="63"/>
      <c r="S10506" s="63"/>
      <c r="T10506" s="63"/>
      <c r="U10506" s="62">
        <v>4757</v>
      </c>
      <c r="V10506" s="62">
        <v>6097</v>
      </c>
      <c r="W10506" s="62">
        <v>17.52</v>
      </c>
      <c r="X10506" s="62">
        <v>164</v>
      </c>
      <c r="Y10506" s="62">
        <v>106480.69</v>
      </c>
      <c r="Z10506" s="62">
        <v>297</v>
      </c>
      <c r="AA10506" s="62">
        <v>24043</v>
      </c>
      <c r="AB10506" s="62">
        <v>69.09</v>
      </c>
      <c r="AC10506" s="62">
        <v>10.24</v>
      </c>
    </row>
    <row r="10507" spans="1:29" ht="30" x14ac:dyDescent="0.25">
      <c r="A10507" s="61" t="s">
        <v>509</v>
      </c>
      <c r="B10507" s="61" t="s">
        <v>510</v>
      </c>
      <c r="C10507" s="62">
        <v>2014</v>
      </c>
      <c r="D10507" s="61" t="s">
        <v>99</v>
      </c>
      <c r="E10507" s="62">
        <v>40</v>
      </c>
      <c r="F10507" s="62">
        <v>139020</v>
      </c>
      <c r="G10507" s="62">
        <v>23496</v>
      </c>
      <c r="H10507" s="62">
        <v>48.95</v>
      </c>
      <c r="I10507" s="62">
        <v>3475.5</v>
      </c>
      <c r="J10507" s="62">
        <v>129288.6</v>
      </c>
      <c r="K10507" s="62">
        <v>28062.080000000002</v>
      </c>
      <c r="L10507" s="62">
        <v>33360</v>
      </c>
      <c r="M10507" s="62">
        <v>69.5</v>
      </c>
      <c r="N10507" s="62">
        <v>701.55</v>
      </c>
      <c r="O10507" s="62">
        <v>338408.99</v>
      </c>
      <c r="P10507" s="63"/>
      <c r="Q10507" s="63"/>
      <c r="R10507" s="63"/>
      <c r="S10507" s="63"/>
      <c r="T10507" s="63"/>
      <c r="U10507" s="63"/>
      <c r="V10507" s="63"/>
      <c r="W10507" s="63"/>
      <c r="X10507" s="63"/>
      <c r="Y10507" s="63"/>
      <c r="Z10507" s="62">
        <v>1154</v>
      </c>
      <c r="AA10507" s="62">
        <v>13045</v>
      </c>
      <c r="AB10507" s="62">
        <v>27.18</v>
      </c>
      <c r="AC10507" s="62">
        <v>28.85</v>
      </c>
    </row>
    <row r="10508" spans="1:29" ht="30" x14ac:dyDescent="0.25">
      <c r="A10508" s="61" t="s">
        <v>361</v>
      </c>
      <c r="B10508" s="61" t="s">
        <v>362</v>
      </c>
      <c r="C10508" s="62">
        <v>2003</v>
      </c>
      <c r="D10508" s="61" t="s">
        <v>78</v>
      </c>
      <c r="E10508" s="62">
        <v>52</v>
      </c>
      <c r="F10508" s="62">
        <v>61857</v>
      </c>
      <c r="G10508" s="62">
        <v>10448</v>
      </c>
      <c r="H10508" s="62">
        <v>16.739999999999998</v>
      </c>
      <c r="I10508" s="62">
        <v>1189.56</v>
      </c>
      <c r="J10508" s="62">
        <v>57527.01</v>
      </c>
      <c r="K10508" s="62">
        <v>9356</v>
      </c>
      <c r="L10508" s="62">
        <v>15239</v>
      </c>
      <c r="M10508" s="62">
        <v>24.42</v>
      </c>
      <c r="N10508" s="62">
        <v>179.92</v>
      </c>
      <c r="O10508" s="62">
        <v>112826.81</v>
      </c>
      <c r="P10508" s="63"/>
      <c r="Q10508" s="63"/>
      <c r="R10508" s="63"/>
      <c r="S10508" s="63"/>
      <c r="T10508" s="63"/>
      <c r="U10508" s="63"/>
      <c r="V10508" s="63"/>
      <c r="W10508" s="63"/>
      <c r="X10508" s="63"/>
      <c r="Y10508" s="63"/>
      <c r="Z10508" s="62">
        <v>89.34</v>
      </c>
      <c r="AA10508" s="62">
        <v>8761</v>
      </c>
      <c r="AB10508" s="62">
        <v>14.04</v>
      </c>
      <c r="AC10508" s="62">
        <v>1.72</v>
      </c>
    </row>
    <row r="10509" spans="1:29" ht="30" x14ac:dyDescent="0.25">
      <c r="A10509" s="61" t="s">
        <v>348</v>
      </c>
      <c r="B10509" s="61" t="s">
        <v>349</v>
      </c>
      <c r="C10509" s="62">
        <v>2016</v>
      </c>
      <c r="D10509" s="61" t="s">
        <v>78</v>
      </c>
      <c r="E10509" s="62">
        <v>48</v>
      </c>
      <c r="F10509" s="62">
        <v>417680</v>
      </c>
      <c r="G10509" s="62">
        <v>83254</v>
      </c>
      <c r="H10509" s="62">
        <v>144.54</v>
      </c>
      <c r="I10509" s="62">
        <v>8701.67</v>
      </c>
      <c r="J10509" s="62">
        <v>388442.4</v>
      </c>
      <c r="K10509" s="62">
        <v>0</v>
      </c>
      <c r="L10509" s="63"/>
      <c r="M10509" s="63"/>
      <c r="N10509" s="63"/>
      <c r="O10509" s="63"/>
      <c r="P10509" s="63"/>
      <c r="Q10509" s="63"/>
      <c r="R10509" s="63"/>
      <c r="S10509" s="63"/>
      <c r="T10509" s="63"/>
      <c r="U10509" s="63"/>
      <c r="V10509" s="63"/>
      <c r="W10509" s="63"/>
      <c r="X10509" s="63"/>
      <c r="Y10509" s="63"/>
      <c r="Z10509" s="62">
        <v>275.72000000000003</v>
      </c>
      <c r="AA10509" s="62">
        <v>10298</v>
      </c>
      <c r="AB10509" s="62">
        <v>17.88</v>
      </c>
      <c r="AC10509" s="62">
        <v>5.74</v>
      </c>
    </row>
    <row r="10510" spans="1:29" x14ac:dyDescent="0.25">
      <c r="A10510" s="61" t="s">
        <v>397</v>
      </c>
      <c r="B10510" s="61" t="s">
        <v>398</v>
      </c>
      <c r="C10510" s="62">
        <v>2004</v>
      </c>
      <c r="D10510" s="61" t="s">
        <v>99</v>
      </c>
      <c r="E10510" s="62">
        <v>50</v>
      </c>
      <c r="F10510" s="62">
        <v>319360</v>
      </c>
      <c r="G10510" s="62">
        <v>43357</v>
      </c>
      <c r="H10510" s="62">
        <v>72.260000000000005</v>
      </c>
      <c r="I10510" s="62">
        <v>6387.2</v>
      </c>
      <c r="J10510" s="62">
        <v>297004.79999999999</v>
      </c>
      <c r="K10510" s="62">
        <v>0</v>
      </c>
      <c r="L10510" s="63"/>
      <c r="M10510" s="63"/>
      <c r="N10510" s="63"/>
      <c r="O10510" s="63"/>
      <c r="P10510" s="63"/>
      <c r="Q10510" s="63"/>
      <c r="R10510" s="63"/>
      <c r="S10510" s="63"/>
      <c r="T10510" s="63"/>
      <c r="U10510" s="63"/>
      <c r="V10510" s="63"/>
      <c r="W10510" s="63"/>
      <c r="X10510" s="63"/>
      <c r="Y10510" s="63"/>
      <c r="Z10510" s="62">
        <v>46200</v>
      </c>
      <c r="AA10510" s="62">
        <v>2073</v>
      </c>
      <c r="AB10510" s="62">
        <v>3.46</v>
      </c>
      <c r="AC10510" s="62">
        <v>924</v>
      </c>
    </row>
    <row r="10511" spans="1:29" ht="30" x14ac:dyDescent="0.25">
      <c r="A10511" s="61" t="s">
        <v>142</v>
      </c>
      <c r="B10511" s="61" t="s">
        <v>143</v>
      </c>
      <c r="C10511" s="62">
        <v>2016</v>
      </c>
      <c r="D10511" s="61" t="s">
        <v>135</v>
      </c>
      <c r="E10511" s="62">
        <v>50</v>
      </c>
      <c r="F10511" s="63"/>
      <c r="G10511" s="63"/>
      <c r="H10511" s="63"/>
      <c r="I10511" s="63"/>
      <c r="J10511" s="63"/>
      <c r="K10511" s="62">
        <v>0</v>
      </c>
      <c r="L10511" s="63"/>
      <c r="M10511" s="63"/>
      <c r="N10511" s="63"/>
      <c r="O10511" s="63"/>
      <c r="P10511" s="63"/>
      <c r="Q10511" s="63"/>
      <c r="R10511" s="63"/>
      <c r="S10511" s="63"/>
      <c r="T10511" s="63"/>
      <c r="U10511" s="63"/>
      <c r="V10511" s="63"/>
      <c r="W10511" s="63"/>
      <c r="X10511" s="63"/>
      <c r="Y10511" s="63"/>
      <c r="Z10511" s="62">
        <v>4699</v>
      </c>
      <c r="AA10511" s="62">
        <v>57118</v>
      </c>
      <c r="AB10511" s="62">
        <v>95.2</v>
      </c>
      <c r="AC10511" s="62">
        <v>93.98</v>
      </c>
    </row>
    <row r="10512" spans="1:29" x14ac:dyDescent="0.25">
      <c r="A10512" s="61" t="s">
        <v>454</v>
      </c>
      <c r="B10512" s="61" t="s">
        <v>455</v>
      </c>
      <c r="C10512" s="62">
        <v>2016</v>
      </c>
      <c r="D10512" s="61" t="s">
        <v>75</v>
      </c>
      <c r="E10512" s="62">
        <v>8</v>
      </c>
      <c r="F10512" s="62">
        <v>63</v>
      </c>
      <c r="G10512" s="62">
        <v>45</v>
      </c>
      <c r="H10512" s="62">
        <v>0.47</v>
      </c>
      <c r="I10512" s="62">
        <v>7.88</v>
      </c>
      <c r="J10512" s="62">
        <v>58.59</v>
      </c>
      <c r="K10512" s="62">
        <v>0</v>
      </c>
      <c r="L10512" s="63"/>
      <c r="M10512" s="63"/>
      <c r="N10512" s="63"/>
      <c r="O10512" s="63"/>
      <c r="P10512" s="63"/>
      <c r="Q10512" s="63"/>
      <c r="R10512" s="63"/>
      <c r="S10512" s="63"/>
      <c r="T10512" s="63"/>
      <c r="U10512" s="63"/>
      <c r="V10512" s="63"/>
      <c r="W10512" s="63"/>
      <c r="X10512" s="63"/>
      <c r="Y10512" s="63"/>
      <c r="Z10512" s="62">
        <v>51643</v>
      </c>
      <c r="AA10512" s="62">
        <v>12110</v>
      </c>
      <c r="AB10512" s="62">
        <v>126.15</v>
      </c>
      <c r="AC10512" s="62">
        <v>6455.38</v>
      </c>
    </row>
    <row r="10513" spans="1:29" x14ac:dyDescent="0.25">
      <c r="A10513" s="61" t="s">
        <v>456</v>
      </c>
      <c r="B10513" s="61" t="s">
        <v>457</v>
      </c>
      <c r="C10513" s="62">
        <v>2010</v>
      </c>
      <c r="D10513" s="61" t="s">
        <v>78</v>
      </c>
      <c r="E10513" s="62">
        <v>80</v>
      </c>
      <c r="F10513" s="62">
        <v>536000</v>
      </c>
      <c r="G10513" s="62">
        <v>83401</v>
      </c>
      <c r="H10513" s="62">
        <v>86.88</v>
      </c>
      <c r="I10513" s="62">
        <v>6700</v>
      </c>
      <c r="J10513" s="62">
        <v>498480</v>
      </c>
      <c r="K10513" s="62">
        <v>0</v>
      </c>
      <c r="L10513" s="63"/>
      <c r="M10513" s="63"/>
      <c r="N10513" s="63"/>
      <c r="O10513" s="63"/>
      <c r="P10513" s="63"/>
      <c r="Q10513" s="63"/>
      <c r="R10513" s="63"/>
      <c r="S10513" s="63"/>
      <c r="T10513" s="63"/>
      <c r="U10513" s="63"/>
      <c r="V10513" s="63"/>
      <c r="W10513" s="63"/>
      <c r="X10513" s="63"/>
      <c r="Y10513" s="63"/>
      <c r="Z10513" s="62">
        <v>634893</v>
      </c>
      <c r="AA10513" s="62">
        <v>96198</v>
      </c>
      <c r="AB10513" s="62">
        <v>100.21</v>
      </c>
      <c r="AC10513" s="62">
        <v>7936.16</v>
      </c>
    </row>
    <row r="10514" spans="1:29" x14ac:dyDescent="0.25">
      <c r="A10514" s="61" t="s">
        <v>383</v>
      </c>
      <c r="B10514" s="61" t="s">
        <v>384</v>
      </c>
      <c r="C10514" s="62">
        <v>2004</v>
      </c>
      <c r="D10514" s="61" t="s">
        <v>89</v>
      </c>
      <c r="E10514" s="62">
        <v>32</v>
      </c>
      <c r="F10514" s="62">
        <v>289059</v>
      </c>
      <c r="G10514" s="62">
        <v>35840</v>
      </c>
      <c r="H10514" s="62">
        <v>93.33</v>
      </c>
      <c r="I10514" s="62">
        <v>9033.09</v>
      </c>
      <c r="J10514" s="62">
        <v>268824.87</v>
      </c>
      <c r="K10514" s="62">
        <v>24</v>
      </c>
      <c r="L10514" s="62">
        <v>93</v>
      </c>
      <c r="M10514" s="62">
        <v>0.24</v>
      </c>
      <c r="N10514" s="62">
        <v>0.75</v>
      </c>
      <c r="O10514" s="62">
        <v>289.42</v>
      </c>
      <c r="P10514" s="63"/>
      <c r="Q10514" s="63"/>
      <c r="R10514" s="63"/>
      <c r="S10514" s="63"/>
      <c r="T10514" s="63"/>
      <c r="U10514" s="63"/>
      <c r="V10514" s="63"/>
      <c r="W10514" s="63"/>
      <c r="X10514" s="63"/>
      <c r="Y10514" s="63"/>
      <c r="Z10514" s="62">
        <v>830</v>
      </c>
      <c r="AA10514" s="62">
        <v>1922</v>
      </c>
      <c r="AB10514" s="62">
        <v>5.01</v>
      </c>
      <c r="AC10514" s="62">
        <v>25.94</v>
      </c>
    </row>
    <row r="10515" spans="1:29" x14ac:dyDescent="0.25">
      <c r="A10515" s="61" t="s">
        <v>178</v>
      </c>
      <c r="B10515" s="61" t="s">
        <v>179</v>
      </c>
      <c r="C10515" s="62">
        <v>2014</v>
      </c>
      <c r="D10515" s="61" t="s">
        <v>226</v>
      </c>
      <c r="E10515" s="62">
        <v>45</v>
      </c>
      <c r="F10515" s="62">
        <v>214010</v>
      </c>
      <c r="G10515" s="62">
        <v>33491</v>
      </c>
      <c r="H10515" s="62">
        <v>62.02</v>
      </c>
      <c r="I10515" s="62">
        <v>4755.78</v>
      </c>
      <c r="J10515" s="62">
        <v>199029.3</v>
      </c>
      <c r="K10515" s="62">
        <v>13618.82</v>
      </c>
      <c r="L10515" s="62">
        <v>17070</v>
      </c>
      <c r="M10515" s="62">
        <v>31.61</v>
      </c>
      <c r="N10515" s="62">
        <v>302.64</v>
      </c>
      <c r="O10515" s="62">
        <v>164233.4</v>
      </c>
      <c r="P10515" s="63"/>
      <c r="Q10515" s="63"/>
      <c r="R10515" s="63"/>
      <c r="S10515" s="63"/>
      <c r="T10515" s="63"/>
      <c r="U10515" s="63"/>
      <c r="V10515" s="63"/>
      <c r="W10515" s="63"/>
      <c r="X10515" s="63"/>
      <c r="Y10515" s="63"/>
      <c r="Z10515" s="62">
        <v>0.46</v>
      </c>
      <c r="AA10515" s="62">
        <v>7879</v>
      </c>
      <c r="AB10515" s="62">
        <v>14.59</v>
      </c>
      <c r="AC10515" s="62">
        <v>0.01</v>
      </c>
    </row>
    <row r="10516" spans="1:29" ht="30" x14ac:dyDescent="0.25">
      <c r="A10516" s="61" t="s">
        <v>363</v>
      </c>
      <c r="B10516" s="61" t="s">
        <v>364</v>
      </c>
      <c r="C10516" s="62">
        <v>2012</v>
      </c>
      <c r="D10516" s="61" t="s">
        <v>75</v>
      </c>
      <c r="E10516" s="62">
        <v>5</v>
      </c>
      <c r="F10516" s="63"/>
      <c r="G10516" s="63"/>
      <c r="H10516" s="63"/>
      <c r="I10516" s="63"/>
      <c r="J10516" s="63"/>
      <c r="K10516" s="62">
        <v>0</v>
      </c>
      <c r="L10516" s="63"/>
      <c r="M10516" s="63"/>
      <c r="N10516" s="63"/>
      <c r="O10516" s="63"/>
      <c r="P10516" s="63"/>
      <c r="Q10516" s="63"/>
      <c r="R10516" s="63"/>
      <c r="S10516" s="63"/>
      <c r="T10516" s="63"/>
      <c r="U10516" s="63"/>
      <c r="V10516" s="63"/>
      <c r="W10516" s="63"/>
      <c r="X10516" s="63"/>
      <c r="Y10516" s="63"/>
      <c r="Z10516" s="62">
        <v>431.79</v>
      </c>
      <c r="AA10516" s="62">
        <v>1460</v>
      </c>
      <c r="AB10516" s="62">
        <v>24.33</v>
      </c>
      <c r="AC10516" s="62">
        <v>86.36</v>
      </c>
    </row>
    <row r="10517" spans="1:29" x14ac:dyDescent="0.25">
      <c r="A10517" s="61" t="s">
        <v>102</v>
      </c>
      <c r="B10517" s="61" t="s">
        <v>103</v>
      </c>
      <c r="C10517" s="62">
        <v>2016</v>
      </c>
      <c r="D10517" s="61" t="s">
        <v>89</v>
      </c>
      <c r="E10517" s="62">
        <v>36</v>
      </c>
      <c r="F10517" s="63"/>
      <c r="G10517" s="63"/>
      <c r="H10517" s="63"/>
      <c r="I10517" s="63"/>
      <c r="J10517" s="63"/>
      <c r="K10517" s="62">
        <v>0</v>
      </c>
      <c r="L10517" s="63"/>
      <c r="M10517" s="63"/>
      <c r="N10517" s="63"/>
      <c r="O10517" s="63"/>
      <c r="P10517" s="63"/>
      <c r="Q10517" s="63"/>
      <c r="R10517" s="63"/>
      <c r="S10517" s="63"/>
      <c r="T10517" s="63"/>
      <c r="U10517" s="63"/>
      <c r="V10517" s="63"/>
      <c r="W10517" s="63"/>
      <c r="X10517" s="63"/>
      <c r="Y10517" s="63"/>
      <c r="Z10517" s="62">
        <v>0</v>
      </c>
      <c r="AA10517" s="63"/>
      <c r="AB10517" s="63"/>
      <c r="AC10517" s="62">
        <v>0</v>
      </c>
    </row>
    <row r="10518" spans="1:29" ht="30" x14ac:dyDescent="0.25">
      <c r="A10518" s="61" t="s">
        <v>188</v>
      </c>
      <c r="B10518" s="61" t="s">
        <v>189</v>
      </c>
      <c r="C10518" s="62">
        <v>2011</v>
      </c>
      <c r="D10518" s="61" t="s">
        <v>75</v>
      </c>
      <c r="E10518" s="62">
        <v>24</v>
      </c>
      <c r="F10518" s="62">
        <v>105333</v>
      </c>
      <c r="G10518" s="62">
        <v>21052</v>
      </c>
      <c r="H10518" s="62">
        <v>73.099999999999994</v>
      </c>
      <c r="I10518" s="62">
        <v>4388.88</v>
      </c>
      <c r="J10518" s="62">
        <v>97959.69</v>
      </c>
      <c r="K10518" s="62">
        <v>17202.72</v>
      </c>
      <c r="L10518" s="62">
        <v>26389</v>
      </c>
      <c r="M10518" s="62">
        <v>91.63</v>
      </c>
      <c r="N10518" s="62">
        <v>716.78</v>
      </c>
      <c r="O10518" s="62">
        <v>207452.71</v>
      </c>
      <c r="P10518" s="63"/>
      <c r="Q10518" s="63"/>
      <c r="R10518" s="63"/>
      <c r="S10518" s="63"/>
      <c r="T10518" s="63"/>
      <c r="U10518" s="63"/>
      <c r="V10518" s="63"/>
      <c r="W10518" s="63"/>
      <c r="X10518" s="63"/>
      <c r="Y10518" s="63"/>
      <c r="Z10518" s="62">
        <v>1852</v>
      </c>
      <c r="AA10518" s="62">
        <v>13556</v>
      </c>
      <c r="AB10518" s="62">
        <v>47.07</v>
      </c>
      <c r="AC10518" s="62">
        <v>77.17</v>
      </c>
    </row>
    <row r="10519" spans="1:29" x14ac:dyDescent="0.25">
      <c r="A10519" s="61" t="s">
        <v>241</v>
      </c>
      <c r="B10519" s="61" t="s">
        <v>242</v>
      </c>
      <c r="C10519" s="62">
        <v>2010</v>
      </c>
      <c r="D10519" s="61" t="s">
        <v>150</v>
      </c>
      <c r="E10519" s="62">
        <v>3</v>
      </c>
      <c r="F10519" s="63"/>
      <c r="G10519" s="63"/>
      <c r="H10519" s="63"/>
      <c r="I10519" s="63"/>
      <c r="J10519" s="63"/>
      <c r="K10519" s="62">
        <v>0</v>
      </c>
      <c r="L10519" s="63"/>
      <c r="M10519" s="63"/>
      <c r="N10519" s="63"/>
      <c r="O10519" s="63"/>
      <c r="P10519" s="63"/>
      <c r="Q10519" s="63"/>
      <c r="R10519" s="63"/>
      <c r="S10519" s="63"/>
      <c r="T10519" s="63"/>
      <c r="U10519" s="63"/>
      <c r="V10519" s="63"/>
      <c r="W10519" s="63"/>
      <c r="X10519" s="63"/>
      <c r="Y10519" s="63"/>
      <c r="Z10519" s="62">
        <v>18834</v>
      </c>
      <c r="AA10519" s="62">
        <v>2328</v>
      </c>
      <c r="AB10519" s="62">
        <v>64.67</v>
      </c>
      <c r="AC10519" s="62">
        <v>6278</v>
      </c>
    </row>
    <row r="10520" spans="1:29" ht="30" x14ac:dyDescent="0.25">
      <c r="A10520" s="61" t="s">
        <v>227</v>
      </c>
      <c r="B10520" s="61" t="s">
        <v>228</v>
      </c>
      <c r="C10520" s="62">
        <v>2015</v>
      </c>
      <c r="D10520" s="61" t="s">
        <v>89</v>
      </c>
      <c r="E10520" s="62">
        <v>50</v>
      </c>
      <c r="F10520" s="62">
        <v>201849</v>
      </c>
      <c r="G10520" s="62">
        <v>32664</v>
      </c>
      <c r="H10520" s="62">
        <v>54.44</v>
      </c>
      <c r="I10520" s="62">
        <v>4036.98</v>
      </c>
      <c r="J10520" s="62">
        <v>187719.57</v>
      </c>
      <c r="K10520" s="62">
        <v>17449.080000000002</v>
      </c>
      <c r="L10520" s="62">
        <v>11152</v>
      </c>
      <c r="M10520" s="62">
        <v>18.59</v>
      </c>
      <c r="N10520" s="62">
        <v>348.98</v>
      </c>
      <c r="O10520" s="62">
        <v>210423.67</v>
      </c>
      <c r="P10520" s="63"/>
      <c r="Q10520" s="63"/>
      <c r="R10520" s="63"/>
      <c r="S10520" s="63"/>
      <c r="T10520" s="63"/>
      <c r="U10520" s="63"/>
      <c r="V10520" s="63"/>
      <c r="W10520" s="63"/>
      <c r="X10520" s="63"/>
      <c r="Y10520" s="63"/>
      <c r="Z10520" s="62">
        <v>114298</v>
      </c>
      <c r="AA10520" s="62">
        <v>11567</v>
      </c>
      <c r="AB10520" s="62">
        <v>19.28</v>
      </c>
      <c r="AC10520" s="62">
        <v>2285.96</v>
      </c>
    </row>
    <row r="10521" spans="1:29" ht="30" x14ac:dyDescent="0.25">
      <c r="A10521" s="61" t="s">
        <v>120</v>
      </c>
      <c r="B10521" s="61" t="s">
        <v>121</v>
      </c>
      <c r="C10521" s="62">
        <v>2018</v>
      </c>
      <c r="D10521" s="61" t="s">
        <v>89</v>
      </c>
      <c r="E10521" s="62">
        <v>20</v>
      </c>
      <c r="F10521" s="62">
        <v>55780</v>
      </c>
      <c r="G10521" s="62">
        <v>9644</v>
      </c>
      <c r="H10521" s="62">
        <v>40.18</v>
      </c>
      <c r="I10521" s="62">
        <v>2789</v>
      </c>
      <c r="J10521" s="62">
        <v>51875.4</v>
      </c>
      <c r="K10521" s="62">
        <v>4533.46</v>
      </c>
      <c r="L10521" s="62">
        <v>5329</v>
      </c>
      <c r="M10521" s="62">
        <v>22.2</v>
      </c>
      <c r="N10521" s="63"/>
      <c r="O10521" s="63"/>
      <c r="P10521" s="63"/>
      <c r="Q10521" s="63"/>
      <c r="R10521" s="63"/>
      <c r="S10521" s="63"/>
      <c r="T10521" s="63"/>
      <c r="U10521" s="63"/>
      <c r="V10521" s="63"/>
      <c r="W10521" s="63"/>
      <c r="X10521" s="63"/>
      <c r="Y10521" s="63"/>
      <c r="Z10521" s="62">
        <v>20400</v>
      </c>
      <c r="AA10521" s="62">
        <v>1644</v>
      </c>
      <c r="AB10521" s="62">
        <v>6.85</v>
      </c>
      <c r="AC10521" s="62">
        <v>1020</v>
      </c>
    </row>
    <row r="10522" spans="1:29" x14ac:dyDescent="0.25">
      <c r="A10522" s="61" t="s">
        <v>579</v>
      </c>
      <c r="B10522" s="61" t="s">
        <v>580</v>
      </c>
      <c r="C10522" s="62">
        <v>2010</v>
      </c>
      <c r="D10522" s="61" t="s">
        <v>78</v>
      </c>
      <c r="E10522" s="62">
        <v>60</v>
      </c>
      <c r="F10522" s="62">
        <v>299556</v>
      </c>
      <c r="G10522" s="62">
        <v>166005</v>
      </c>
      <c r="H10522" s="62">
        <v>230.56</v>
      </c>
      <c r="I10522" s="62">
        <v>4992.6000000000004</v>
      </c>
      <c r="J10522" s="62">
        <v>278587.08</v>
      </c>
      <c r="K10522" s="62">
        <v>0</v>
      </c>
      <c r="L10522" s="63"/>
      <c r="M10522" s="63"/>
      <c r="N10522" s="63"/>
      <c r="O10522" s="63"/>
      <c r="P10522" s="63"/>
      <c r="Q10522" s="63"/>
      <c r="R10522" s="63"/>
      <c r="S10522" s="63"/>
      <c r="T10522" s="63"/>
      <c r="U10522" s="63"/>
      <c r="V10522" s="63"/>
      <c r="W10522" s="63"/>
      <c r="X10522" s="63"/>
      <c r="Y10522" s="63"/>
      <c r="Z10522" s="62">
        <v>2.1</v>
      </c>
      <c r="AA10522" s="62">
        <v>17838</v>
      </c>
      <c r="AB10522" s="62">
        <v>24.78</v>
      </c>
      <c r="AC10522" s="62">
        <v>0.04</v>
      </c>
    </row>
    <row r="10523" spans="1:29" ht="30" x14ac:dyDescent="0.25">
      <c r="A10523" s="61" t="s">
        <v>269</v>
      </c>
      <c r="B10523" s="61" t="s">
        <v>270</v>
      </c>
      <c r="C10523" s="62">
        <v>2011</v>
      </c>
      <c r="D10523" s="61" t="s">
        <v>75</v>
      </c>
      <c r="E10523" s="62">
        <v>15</v>
      </c>
      <c r="F10523" s="62">
        <v>131040</v>
      </c>
      <c r="G10523" s="62">
        <v>22123</v>
      </c>
      <c r="H10523" s="62">
        <v>122.91</v>
      </c>
      <c r="I10523" s="62">
        <v>8736</v>
      </c>
      <c r="J10523" s="62">
        <v>121867.2</v>
      </c>
      <c r="K10523" s="62">
        <v>0</v>
      </c>
      <c r="L10523" s="63"/>
      <c r="M10523" s="63"/>
      <c r="N10523" s="63"/>
      <c r="O10523" s="63"/>
      <c r="P10523" s="63"/>
      <c r="Q10523" s="63"/>
      <c r="R10523" s="63"/>
      <c r="S10523" s="63"/>
      <c r="T10523" s="63"/>
      <c r="U10523" s="63"/>
      <c r="V10523" s="63"/>
      <c r="W10523" s="63"/>
      <c r="X10523" s="63"/>
      <c r="Y10523" s="63"/>
      <c r="Z10523" s="62">
        <v>47000</v>
      </c>
      <c r="AA10523" s="62">
        <v>1974</v>
      </c>
      <c r="AB10523" s="62">
        <v>10.97</v>
      </c>
      <c r="AC10523" s="62">
        <v>3133.33</v>
      </c>
    </row>
    <row r="10524" spans="1:29" x14ac:dyDescent="0.25">
      <c r="A10524" s="61" t="s">
        <v>522</v>
      </c>
      <c r="B10524" s="61" t="s">
        <v>523</v>
      </c>
      <c r="C10524" s="62">
        <v>2012</v>
      </c>
      <c r="D10524" s="61" t="s">
        <v>99</v>
      </c>
      <c r="E10524" s="62">
        <v>56</v>
      </c>
      <c r="F10524" s="62">
        <v>176948</v>
      </c>
      <c r="G10524" s="62">
        <v>27634</v>
      </c>
      <c r="H10524" s="62">
        <v>41.12</v>
      </c>
      <c r="I10524" s="62">
        <v>3159.79</v>
      </c>
      <c r="J10524" s="62">
        <v>164561.64000000001</v>
      </c>
      <c r="K10524" s="62">
        <v>39552.86</v>
      </c>
      <c r="L10524" s="62">
        <v>14355</v>
      </c>
      <c r="M10524" s="62">
        <v>21.36</v>
      </c>
      <c r="N10524" s="62">
        <v>706.3</v>
      </c>
      <c r="O10524" s="62">
        <v>476979.82</v>
      </c>
      <c r="P10524" s="63"/>
      <c r="Q10524" s="63"/>
      <c r="R10524" s="63"/>
      <c r="S10524" s="63"/>
      <c r="T10524" s="63"/>
      <c r="U10524" s="63"/>
      <c r="V10524" s="63"/>
      <c r="W10524" s="63"/>
      <c r="X10524" s="63"/>
      <c r="Y10524" s="63"/>
      <c r="Z10524" s="62">
        <v>88850</v>
      </c>
      <c r="AA10524" s="62">
        <v>13812</v>
      </c>
      <c r="AB10524" s="62">
        <v>20.55</v>
      </c>
      <c r="AC10524" s="62">
        <v>1586.61</v>
      </c>
    </row>
    <row r="10525" spans="1:29" ht="30" x14ac:dyDescent="0.25">
      <c r="A10525" s="61" t="s">
        <v>188</v>
      </c>
      <c r="B10525" s="61" t="s">
        <v>189</v>
      </c>
      <c r="C10525" s="62">
        <v>2007</v>
      </c>
      <c r="D10525" s="61" t="s">
        <v>297</v>
      </c>
      <c r="E10525" s="62">
        <v>80</v>
      </c>
      <c r="F10525" s="62">
        <v>163360</v>
      </c>
      <c r="G10525" s="62">
        <v>25891</v>
      </c>
      <c r="H10525" s="62">
        <v>26.97</v>
      </c>
      <c r="I10525" s="62">
        <v>2042</v>
      </c>
      <c r="J10525" s="62">
        <v>151924.79999999999</v>
      </c>
      <c r="K10525" s="62">
        <v>67999.03</v>
      </c>
      <c r="L10525" s="62">
        <v>106189</v>
      </c>
      <c r="M10525" s="62">
        <v>110.61</v>
      </c>
      <c r="N10525" s="63"/>
      <c r="O10525" s="63"/>
      <c r="P10525" s="63"/>
      <c r="Q10525" s="63"/>
      <c r="R10525" s="63"/>
      <c r="S10525" s="63"/>
      <c r="T10525" s="63"/>
      <c r="U10525" s="63"/>
      <c r="V10525" s="63"/>
      <c r="W10525" s="63"/>
      <c r="X10525" s="63"/>
      <c r="Y10525" s="63"/>
      <c r="Z10525" s="62">
        <v>7031</v>
      </c>
      <c r="AA10525" s="62">
        <v>39141</v>
      </c>
      <c r="AB10525" s="62">
        <v>40.770000000000003</v>
      </c>
      <c r="AC10525" s="62">
        <v>87.89</v>
      </c>
    </row>
    <row r="10526" spans="1:29" x14ac:dyDescent="0.25">
      <c r="A10526" s="61" t="s">
        <v>475</v>
      </c>
      <c r="B10526" s="61" t="s">
        <v>476</v>
      </c>
      <c r="C10526" s="62">
        <v>2011</v>
      </c>
      <c r="D10526" s="61" t="s">
        <v>99</v>
      </c>
      <c r="E10526" s="62">
        <v>7</v>
      </c>
      <c r="F10526" s="62">
        <v>41473</v>
      </c>
      <c r="G10526" s="62">
        <v>5818</v>
      </c>
      <c r="H10526" s="62">
        <v>69.260000000000005</v>
      </c>
      <c r="I10526" s="62">
        <v>5924.71</v>
      </c>
      <c r="J10526" s="62">
        <v>38569.89</v>
      </c>
      <c r="K10526" s="62">
        <v>2196</v>
      </c>
      <c r="L10526" s="62">
        <v>3343</v>
      </c>
      <c r="M10526" s="62">
        <v>39.799999999999997</v>
      </c>
      <c r="N10526" s="62">
        <v>313.70999999999998</v>
      </c>
      <c r="O10526" s="62">
        <v>26482.22</v>
      </c>
      <c r="P10526" s="63"/>
      <c r="Q10526" s="63"/>
      <c r="R10526" s="63"/>
      <c r="S10526" s="63"/>
      <c r="T10526" s="63"/>
      <c r="U10526" s="63"/>
      <c r="V10526" s="63"/>
      <c r="W10526" s="63"/>
      <c r="X10526" s="63"/>
      <c r="Y10526" s="63"/>
      <c r="Z10526" s="62">
        <v>8530</v>
      </c>
      <c r="AA10526" s="62">
        <v>794</v>
      </c>
      <c r="AB10526" s="62">
        <v>9.4499999999999993</v>
      </c>
      <c r="AC10526" s="62">
        <v>1218.57</v>
      </c>
    </row>
    <row r="10527" spans="1:29" ht="30" x14ac:dyDescent="0.25">
      <c r="A10527" s="61" t="s">
        <v>450</v>
      </c>
      <c r="B10527" s="61" t="s">
        <v>451</v>
      </c>
      <c r="C10527" s="62">
        <v>2013</v>
      </c>
      <c r="D10527" s="61" t="s">
        <v>99</v>
      </c>
      <c r="E10527" s="62">
        <v>64</v>
      </c>
      <c r="F10527" s="62">
        <v>53068</v>
      </c>
      <c r="G10527" s="62">
        <v>9459</v>
      </c>
      <c r="H10527" s="62">
        <v>12.32</v>
      </c>
      <c r="I10527" s="62">
        <v>829.19</v>
      </c>
      <c r="J10527" s="62">
        <v>49353.24</v>
      </c>
      <c r="K10527" s="62">
        <v>10672.16</v>
      </c>
      <c r="L10527" s="62">
        <v>15519</v>
      </c>
      <c r="M10527" s="62">
        <v>20.21</v>
      </c>
      <c r="N10527" s="62">
        <v>166.75</v>
      </c>
      <c r="O10527" s="62">
        <v>128698.81</v>
      </c>
      <c r="P10527" s="63"/>
      <c r="Q10527" s="63"/>
      <c r="R10527" s="63"/>
      <c r="S10527" s="63"/>
      <c r="T10527" s="63"/>
      <c r="U10527" s="63"/>
      <c r="V10527" s="63"/>
      <c r="W10527" s="63"/>
      <c r="X10527" s="63"/>
      <c r="Y10527" s="63"/>
      <c r="Z10527" s="62">
        <v>0</v>
      </c>
      <c r="AA10527" s="63"/>
      <c r="AB10527" s="63"/>
      <c r="AC10527" s="62">
        <v>0</v>
      </c>
    </row>
    <row r="10528" spans="1:29" x14ac:dyDescent="0.25">
      <c r="A10528" s="61" t="s">
        <v>190</v>
      </c>
      <c r="B10528" s="61" t="s">
        <v>191</v>
      </c>
      <c r="C10528" s="62">
        <v>2016</v>
      </c>
      <c r="D10528" s="61" t="s">
        <v>99</v>
      </c>
      <c r="E10528" s="62">
        <v>19</v>
      </c>
      <c r="F10528" s="62">
        <v>1574</v>
      </c>
      <c r="G10528" s="62">
        <v>14052</v>
      </c>
      <c r="H10528" s="62">
        <v>61.63</v>
      </c>
      <c r="I10528" s="62">
        <v>82.84</v>
      </c>
      <c r="J10528" s="62">
        <v>1463.82</v>
      </c>
      <c r="K10528" s="62">
        <v>3237.63</v>
      </c>
      <c r="L10528" s="62">
        <v>3213</v>
      </c>
      <c r="M10528" s="62">
        <v>14.09</v>
      </c>
      <c r="N10528" s="62">
        <v>170.4</v>
      </c>
      <c r="O10528" s="62">
        <v>39043.589999999997</v>
      </c>
      <c r="P10528" s="63"/>
      <c r="Q10528" s="63"/>
      <c r="R10528" s="63"/>
      <c r="S10528" s="63"/>
      <c r="T10528" s="63"/>
      <c r="U10528" s="63"/>
      <c r="V10528" s="63"/>
      <c r="W10528" s="63"/>
      <c r="X10528" s="63"/>
      <c r="Y10528" s="63"/>
      <c r="Z10528" s="62">
        <v>200</v>
      </c>
      <c r="AA10528" s="62">
        <v>2098</v>
      </c>
      <c r="AB10528" s="62">
        <v>9.1999999999999993</v>
      </c>
      <c r="AC10528" s="62">
        <v>10.53</v>
      </c>
    </row>
    <row r="10529" spans="1:29" ht="30" x14ac:dyDescent="0.25">
      <c r="A10529" s="61" t="s">
        <v>574</v>
      </c>
      <c r="B10529" s="61" t="s">
        <v>575</v>
      </c>
      <c r="C10529" s="62">
        <v>2014</v>
      </c>
      <c r="D10529" s="61" t="s">
        <v>75</v>
      </c>
      <c r="E10529" s="62">
        <v>3</v>
      </c>
      <c r="F10529" s="62">
        <v>1273</v>
      </c>
      <c r="G10529" s="62">
        <v>196</v>
      </c>
      <c r="H10529" s="62">
        <v>5.44</v>
      </c>
      <c r="I10529" s="62">
        <v>424.33</v>
      </c>
      <c r="J10529" s="62">
        <v>1183.8900000000001</v>
      </c>
      <c r="K10529" s="62">
        <v>157.13</v>
      </c>
      <c r="L10529" s="62">
        <v>215</v>
      </c>
      <c r="M10529" s="62">
        <v>5.97</v>
      </c>
      <c r="N10529" s="62">
        <v>52.38</v>
      </c>
      <c r="O10529" s="62">
        <v>1894.87</v>
      </c>
      <c r="P10529" s="63"/>
      <c r="Q10529" s="63"/>
      <c r="R10529" s="63"/>
      <c r="S10529" s="63"/>
      <c r="T10529" s="63"/>
      <c r="U10529" s="63"/>
      <c r="V10529" s="63"/>
      <c r="W10529" s="63"/>
      <c r="X10529" s="63"/>
      <c r="Y10529" s="63"/>
      <c r="Z10529" s="62">
        <v>15308.58</v>
      </c>
      <c r="AA10529" s="62">
        <v>936</v>
      </c>
      <c r="AB10529" s="62">
        <v>26</v>
      </c>
      <c r="AC10529" s="62">
        <v>5102.8599999999997</v>
      </c>
    </row>
    <row r="10530" spans="1:29" ht="30" x14ac:dyDescent="0.25">
      <c r="A10530" s="61" t="s">
        <v>171</v>
      </c>
      <c r="B10530" s="61" t="s">
        <v>172</v>
      </c>
      <c r="C10530" s="62">
        <v>2018</v>
      </c>
      <c r="D10530" s="61" t="s">
        <v>94</v>
      </c>
      <c r="E10530" s="62">
        <v>4</v>
      </c>
      <c r="F10530" s="63"/>
      <c r="G10530" s="63"/>
      <c r="H10530" s="63"/>
      <c r="I10530" s="63"/>
      <c r="J10530" s="63"/>
      <c r="K10530" s="62">
        <v>0</v>
      </c>
      <c r="L10530" s="63"/>
      <c r="M10530" s="63"/>
      <c r="N10530" s="63"/>
      <c r="O10530" s="63"/>
      <c r="P10530" s="63"/>
      <c r="Q10530" s="63"/>
      <c r="R10530" s="63"/>
      <c r="S10530" s="63"/>
      <c r="T10530" s="63"/>
      <c r="U10530" s="63"/>
      <c r="V10530" s="63"/>
      <c r="W10530" s="63"/>
      <c r="X10530" s="63"/>
      <c r="Y10530" s="63"/>
      <c r="Z10530" s="62">
        <v>1</v>
      </c>
      <c r="AA10530" s="62">
        <v>347</v>
      </c>
      <c r="AB10530" s="62">
        <v>7.23</v>
      </c>
      <c r="AC10530" s="62">
        <v>0.25</v>
      </c>
    </row>
    <row r="10531" spans="1:29" ht="30" x14ac:dyDescent="0.25">
      <c r="A10531" s="61" t="s">
        <v>255</v>
      </c>
      <c r="B10531" s="61" t="s">
        <v>256</v>
      </c>
      <c r="C10531" s="62">
        <v>2012</v>
      </c>
      <c r="D10531" s="61" t="s">
        <v>83</v>
      </c>
      <c r="E10531" s="62">
        <v>12</v>
      </c>
      <c r="F10531" s="62">
        <v>37757</v>
      </c>
      <c r="G10531" s="62">
        <v>7281</v>
      </c>
      <c r="H10531" s="62">
        <v>50.56</v>
      </c>
      <c r="I10531" s="62">
        <v>3146.42</v>
      </c>
      <c r="J10531" s="62">
        <v>35114.01</v>
      </c>
      <c r="K10531" s="62">
        <v>5867.12</v>
      </c>
      <c r="L10531" s="62">
        <v>7011</v>
      </c>
      <c r="M10531" s="62">
        <v>48.69</v>
      </c>
      <c r="N10531" s="62">
        <v>488.93</v>
      </c>
      <c r="O10531" s="62">
        <v>70753.350000000006</v>
      </c>
      <c r="P10531" s="63"/>
      <c r="Q10531" s="63"/>
      <c r="R10531" s="63"/>
      <c r="S10531" s="63"/>
      <c r="T10531" s="63"/>
      <c r="U10531" s="63"/>
      <c r="V10531" s="63"/>
      <c r="W10531" s="63"/>
      <c r="X10531" s="63"/>
      <c r="Y10531" s="63"/>
      <c r="Z10531" s="62">
        <v>553</v>
      </c>
      <c r="AA10531" s="62">
        <v>8196</v>
      </c>
      <c r="AB10531" s="62">
        <v>56.92</v>
      </c>
      <c r="AC10531" s="62">
        <v>46.08</v>
      </c>
    </row>
    <row r="10532" spans="1:29" ht="30" x14ac:dyDescent="0.25">
      <c r="A10532" s="61" t="s">
        <v>186</v>
      </c>
      <c r="B10532" s="61" t="s">
        <v>187</v>
      </c>
      <c r="C10532" s="62">
        <v>2004</v>
      </c>
      <c r="D10532" s="61" t="s">
        <v>99</v>
      </c>
      <c r="E10532" s="62">
        <v>35</v>
      </c>
      <c r="F10532" s="62">
        <v>107560</v>
      </c>
      <c r="G10532" s="62">
        <v>10670</v>
      </c>
      <c r="H10532" s="62">
        <v>25.4</v>
      </c>
      <c r="I10532" s="62">
        <v>3073.14</v>
      </c>
      <c r="J10532" s="62">
        <v>100030.8</v>
      </c>
      <c r="K10532" s="62">
        <v>3212.42</v>
      </c>
      <c r="L10532" s="62">
        <v>3585</v>
      </c>
      <c r="M10532" s="62">
        <v>8.5399999999999991</v>
      </c>
      <c r="N10532" s="62">
        <v>91.78</v>
      </c>
      <c r="O10532" s="62">
        <v>38739.480000000003</v>
      </c>
      <c r="P10532" s="63"/>
      <c r="Q10532" s="63"/>
      <c r="R10532" s="63"/>
      <c r="S10532" s="63"/>
      <c r="T10532" s="63"/>
      <c r="U10532" s="62">
        <v>5645</v>
      </c>
      <c r="V10532" s="62">
        <v>7956</v>
      </c>
      <c r="W10532" s="62">
        <v>18.940000000000001</v>
      </c>
      <c r="X10532" s="62">
        <v>161</v>
      </c>
      <c r="Y10532" s="62">
        <v>126357.68</v>
      </c>
      <c r="Z10532" s="62">
        <v>118.17</v>
      </c>
      <c r="AA10532" s="62">
        <v>1994</v>
      </c>
      <c r="AB10532" s="62">
        <v>4.75</v>
      </c>
      <c r="AC10532" s="62">
        <v>3.38</v>
      </c>
    </row>
    <row r="10533" spans="1:29" ht="30" x14ac:dyDescent="0.25">
      <c r="A10533" s="61" t="s">
        <v>231</v>
      </c>
      <c r="B10533" s="61" t="s">
        <v>232</v>
      </c>
      <c r="C10533" s="62">
        <v>2013</v>
      </c>
      <c r="D10533" s="61" t="s">
        <v>86</v>
      </c>
      <c r="E10533" s="62">
        <v>226</v>
      </c>
      <c r="F10533" s="62">
        <v>2191514</v>
      </c>
      <c r="G10533" s="62">
        <v>280643</v>
      </c>
      <c r="H10533" s="62">
        <v>103.48</v>
      </c>
      <c r="I10533" s="62">
        <v>9696.9599999999991</v>
      </c>
      <c r="J10533" s="62">
        <v>2038108.02</v>
      </c>
      <c r="K10533" s="62">
        <v>186185.26</v>
      </c>
      <c r="L10533" s="62">
        <v>254491</v>
      </c>
      <c r="M10533" s="62">
        <v>93.84</v>
      </c>
      <c r="N10533" s="62">
        <v>823.83</v>
      </c>
      <c r="O10533" s="62">
        <v>2245263.87</v>
      </c>
      <c r="P10533" s="63"/>
      <c r="Q10533" s="63"/>
      <c r="R10533" s="63"/>
      <c r="S10533" s="63"/>
      <c r="T10533" s="63"/>
      <c r="U10533" s="63"/>
      <c r="V10533" s="63"/>
      <c r="W10533" s="63"/>
      <c r="X10533" s="63"/>
      <c r="Y10533" s="63"/>
      <c r="Z10533" s="62">
        <v>27662</v>
      </c>
      <c r="AA10533" s="62">
        <v>219948</v>
      </c>
      <c r="AB10533" s="62">
        <v>81.099999999999994</v>
      </c>
      <c r="AC10533" s="62">
        <v>122.4</v>
      </c>
    </row>
    <row r="10534" spans="1:29" ht="30" x14ac:dyDescent="0.25">
      <c r="A10534" s="61" t="s">
        <v>367</v>
      </c>
      <c r="B10534" s="61" t="s">
        <v>368</v>
      </c>
      <c r="C10534" s="62">
        <v>2006</v>
      </c>
      <c r="D10534" s="61" t="s">
        <v>75</v>
      </c>
      <c r="E10534" s="62">
        <v>5</v>
      </c>
      <c r="F10534" s="62">
        <v>46091</v>
      </c>
      <c r="G10534" s="62">
        <v>8873</v>
      </c>
      <c r="H10534" s="62">
        <v>147.88</v>
      </c>
      <c r="I10534" s="62">
        <v>9218.2000000000007</v>
      </c>
      <c r="J10534" s="62">
        <v>42864.63</v>
      </c>
      <c r="K10534" s="62">
        <v>2930.16</v>
      </c>
      <c r="L10534" s="62">
        <v>6105</v>
      </c>
      <c r="M10534" s="62">
        <v>101.75</v>
      </c>
      <c r="N10534" s="62">
        <v>586.03</v>
      </c>
      <c r="O10534" s="62">
        <v>35335.74</v>
      </c>
      <c r="P10534" s="62">
        <v>55</v>
      </c>
      <c r="Q10534" s="62">
        <v>136</v>
      </c>
      <c r="R10534" s="62">
        <v>2.27</v>
      </c>
      <c r="S10534" s="62">
        <v>11</v>
      </c>
      <c r="T10534" s="62">
        <v>696.8</v>
      </c>
      <c r="U10534" s="62">
        <v>871</v>
      </c>
      <c r="V10534" s="62">
        <v>1954</v>
      </c>
      <c r="W10534" s="62">
        <v>32.57</v>
      </c>
      <c r="X10534" s="62">
        <v>174</v>
      </c>
      <c r="Y10534" s="62">
        <v>19496.46</v>
      </c>
      <c r="Z10534" s="62">
        <v>21707</v>
      </c>
      <c r="AA10534" s="62">
        <v>471</v>
      </c>
      <c r="AB10534" s="62">
        <v>7.85</v>
      </c>
      <c r="AC10534" s="62">
        <v>4341.3999999999996</v>
      </c>
    </row>
    <row r="10535" spans="1:29" x14ac:dyDescent="0.25">
      <c r="A10535" s="61" t="s">
        <v>79</v>
      </c>
      <c r="B10535" s="61" t="s">
        <v>80</v>
      </c>
      <c r="C10535" s="62">
        <v>2015</v>
      </c>
      <c r="D10535" s="61" t="s">
        <v>373</v>
      </c>
      <c r="E10535" s="62">
        <v>8</v>
      </c>
      <c r="F10535" s="63"/>
      <c r="G10535" s="63"/>
      <c r="H10535" s="63"/>
      <c r="I10535" s="63"/>
      <c r="J10535" s="63"/>
      <c r="K10535" s="62">
        <v>0</v>
      </c>
      <c r="L10535" s="63"/>
      <c r="M10535" s="63"/>
      <c r="N10535" s="63"/>
      <c r="O10535" s="63"/>
      <c r="P10535" s="63"/>
      <c r="Q10535" s="63"/>
      <c r="R10535" s="63"/>
      <c r="S10535" s="63"/>
      <c r="T10535" s="63"/>
      <c r="U10535" s="63"/>
      <c r="V10535" s="63"/>
      <c r="W10535" s="63"/>
      <c r="X10535" s="63"/>
      <c r="Y10535" s="63"/>
      <c r="Z10535" s="62">
        <v>0</v>
      </c>
      <c r="AA10535" s="63"/>
      <c r="AB10535" s="63"/>
      <c r="AC10535" s="62">
        <v>0</v>
      </c>
    </row>
    <row r="10536" spans="1:29" ht="30" x14ac:dyDescent="0.25">
      <c r="A10536" s="61" t="s">
        <v>494</v>
      </c>
      <c r="B10536" s="61" t="s">
        <v>495</v>
      </c>
      <c r="C10536" s="62">
        <v>2017</v>
      </c>
      <c r="D10536" s="61" t="s">
        <v>78</v>
      </c>
      <c r="E10536" s="62">
        <v>24</v>
      </c>
      <c r="F10536" s="62">
        <v>181320</v>
      </c>
      <c r="G10536" s="62">
        <v>33938</v>
      </c>
      <c r="H10536" s="62">
        <v>117.84</v>
      </c>
      <c r="I10536" s="62">
        <v>7555</v>
      </c>
      <c r="J10536" s="62">
        <v>168627.6</v>
      </c>
      <c r="K10536" s="62">
        <v>0</v>
      </c>
      <c r="L10536" s="63"/>
      <c r="M10536" s="63"/>
      <c r="N10536" s="63"/>
      <c r="O10536" s="63"/>
      <c r="P10536" s="62">
        <v>2227</v>
      </c>
      <c r="Q10536" s="62">
        <v>4718</v>
      </c>
      <c r="R10536" s="62">
        <v>16.38</v>
      </c>
      <c r="S10536" s="62">
        <v>92</v>
      </c>
      <c r="T10536" s="62">
        <v>28213.86</v>
      </c>
      <c r="U10536" s="63"/>
      <c r="V10536" s="63"/>
      <c r="W10536" s="63"/>
      <c r="X10536" s="63"/>
      <c r="Y10536" s="63"/>
      <c r="Z10536" s="62">
        <v>374.31</v>
      </c>
      <c r="AA10536" s="62">
        <v>2401</v>
      </c>
      <c r="AB10536" s="62">
        <v>8.34</v>
      </c>
      <c r="AC10536" s="62">
        <v>15.6</v>
      </c>
    </row>
    <row r="10537" spans="1:29" ht="30" x14ac:dyDescent="0.25">
      <c r="A10537" s="61" t="s">
        <v>100</v>
      </c>
      <c r="B10537" s="61" t="s">
        <v>101</v>
      </c>
      <c r="C10537" s="62">
        <v>2015</v>
      </c>
      <c r="D10537" s="61" t="s">
        <v>75</v>
      </c>
      <c r="E10537" s="62">
        <v>10</v>
      </c>
      <c r="F10537" s="62">
        <v>1828</v>
      </c>
      <c r="G10537" s="62">
        <v>519</v>
      </c>
      <c r="H10537" s="62">
        <v>4.33</v>
      </c>
      <c r="I10537" s="62">
        <v>182.8</v>
      </c>
      <c r="J10537" s="62">
        <v>1700.04</v>
      </c>
      <c r="K10537" s="62">
        <v>0</v>
      </c>
      <c r="L10537" s="63"/>
      <c r="M10537" s="63"/>
      <c r="N10537" s="63"/>
      <c r="O10537" s="63"/>
      <c r="P10537" s="63"/>
      <c r="Q10537" s="63"/>
      <c r="R10537" s="63"/>
      <c r="S10537" s="63"/>
      <c r="T10537" s="63"/>
      <c r="U10537" s="63"/>
      <c r="V10537" s="63"/>
      <c r="W10537" s="63"/>
      <c r="X10537" s="63"/>
      <c r="Y10537" s="63"/>
      <c r="Z10537" s="62">
        <v>78828.88</v>
      </c>
      <c r="AA10537" s="62">
        <v>7607</v>
      </c>
      <c r="AB10537" s="62">
        <v>63.39</v>
      </c>
      <c r="AC10537" s="62">
        <v>7882.89</v>
      </c>
    </row>
    <row r="10538" spans="1:29" x14ac:dyDescent="0.25">
      <c r="A10538" s="61" t="s">
        <v>229</v>
      </c>
      <c r="B10538" s="61" t="s">
        <v>230</v>
      </c>
      <c r="C10538" s="62">
        <v>2014</v>
      </c>
      <c r="D10538" s="61" t="s">
        <v>94</v>
      </c>
      <c r="E10538" s="62">
        <v>7</v>
      </c>
      <c r="F10538" s="62">
        <v>250</v>
      </c>
      <c r="G10538" s="62">
        <v>80</v>
      </c>
      <c r="H10538" s="62">
        <v>0.95</v>
      </c>
      <c r="I10538" s="62">
        <v>35.71</v>
      </c>
      <c r="J10538" s="62">
        <v>232.5</v>
      </c>
      <c r="K10538" s="62">
        <v>217.26</v>
      </c>
      <c r="L10538" s="62">
        <v>406</v>
      </c>
      <c r="M10538" s="62">
        <v>4.83</v>
      </c>
      <c r="N10538" s="62">
        <v>31.04</v>
      </c>
      <c r="O10538" s="62">
        <v>2620.06</v>
      </c>
      <c r="P10538" s="63"/>
      <c r="Q10538" s="63"/>
      <c r="R10538" s="63"/>
      <c r="S10538" s="63"/>
      <c r="T10538" s="63"/>
      <c r="U10538" s="63"/>
      <c r="V10538" s="63"/>
      <c r="W10538" s="63"/>
      <c r="X10538" s="63"/>
      <c r="Y10538" s="63"/>
      <c r="Z10538" s="62">
        <v>0</v>
      </c>
      <c r="AA10538" s="62">
        <v>8472</v>
      </c>
      <c r="AB10538" s="62">
        <v>100.86</v>
      </c>
      <c r="AC10538" s="62">
        <v>0</v>
      </c>
    </row>
    <row r="10539" spans="1:29" x14ac:dyDescent="0.25">
      <c r="A10539" s="61" t="s">
        <v>70</v>
      </c>
      <c r="B10539" s="61" t="s">
        <v>71</v>
      </c>
      <c r="C10539" s="62">
        <v>2014</v>
      </c>
      <c r="D10539" s="61" t="s">
        <v>94</v>
      </c>
      <c r="E10539" s="62">
        <v>24</v>
      </c>
      <c r="F10539" s="62">
        <v>205398</v>
      </c>
      <c r="G10539" s="62">
        <v>34305</v>
      </c>
      <c r="H10539" s="62">
        <v>119.11</v>
      </c>
      <c r="I10539" s="62">
        <v>8558.25</v>
      </c>
      <c r="J10539" s="62">
        <v>191020.14</v>
      </c>
      <c r="K10539" s="62">
        <v>16103</v>
      </c>
      <c r="L10539" s="62">
        <v>27828</v>
      </c>
      <c r="M10539" s="62">
        <v>96.63</v>
      </c>
      <c r="N10539" s="62">
        <v>670.96</v>
      </c>
      <c r="O10539" s="62">
        <v>194190.91</v>
      </c>
      <c r="P10539" s="63"/>
      <c r="Q10539" s="63"/>
      <c r="R10539" s="63"/>
      <c r="S10539" s="63"/>
      <c r="T10539" s="63"/>
      <c r="U10539" s="63"/>
      <c r="V10539" s="63"/>
      <c r="W10539" s="63"/>
      <c r="X10539" s="63"/>
      <c r="Y10539" s="63"/>
      <c r="Z10539" s="62">
        <v>3104</v>
      </c>
      <c r="AA10539" s="62">
        <v>22493</v>
      </c>
      <c r="AB10539" s="62">
        <v>78.099999999999994</v>
      </c>
      <c r="AC10539" s="62">
        <v>129.33000000000001</v>
      </c>
    </row>
    <row r="10540" spans="1:29" ht="30" x14ac:dyDescent="0.25">
      <c r="A10540" s="61" t="s">
        <v>224</v>
      </c>
      <c r="B10540" s="61" t="s">
        <v>225</v>
      </c>
      <c r="C10540" s="62">
        <v>2014</v>
      </c>
      <c r="D10540" s="61" t="s">
        <v>72</v>
      </c>
      <c r="E10540" s="62">
        <v>6</v>
      </c>
      <c r="F10540" s="63"/>
      <c r="G10540" s="63"/>
      <c r="H10540" s="63"/>
      <c r="I10540" s="63"/>
      <c r="J10540" s="63"/>
      <c r="K10540" s="62">
        <v>0</v>
      </c>
      <c r="L10540" s="63"/>
      <c r="M10540" s="63"/>
      <c r="N10540" s="63"/>
      <c r="O10540" s="63"/>
      <c r="P10540" s="63"/>
      <c r="Q10540" s="63"/>
      <c r="R10540" s="63"/>
      <c r="S10540" s="63"/>
      <c r="T10540" s="63"/>
      <c r="U10540" s="63"/>
      <c r="V10540" s="63"/>
      <c r="W10540" s="63"/>
      <c r="X10540" s="63"/>
      <c r="Y10540" s="63"/>
      <c r="Z10540" s="62">
        <v>0</v>
      </c>
      <c r="AA10540" s="63"/>
      <c r="AB10540" s="63"/>
      <c r="AC10540" s="62">
        <v>0</v>
      </c>
    </row>
    <row r="10541" spans="1:29" ht="30" x14ac:dyDescent="0.25">
      <c r="A10541" s="61" t="s">
        <v>255</v>
      </c>
      <c r="B10541" s="61" t="s">
        <v>256</v>
      </c>
      <c r="C10541" s="62">
        <v>2016</v>
      </c>
      <c r="D10541" s="61" t="s">
        <v>72</v>
      </c>
      <c r="E10541" s="62">
        <v>80</v>
      </c>
      <c r="F10541" s="62">
        <v>617280</v>
      </c>
      <c r="G10541" s="62">
        <v>110775</v>
      </c>
      <c r="H10541" s="62">
        <v>115.39</v>
      </c>
      <c r="I10541" s="62">
        <v>7716</v>
      </c>
      <c r="J10541" s="62">
        <v>574070.4</v>
      </c>
      <c r="K10541" s="62">
        <v>0</v>
      </c>
      <c r="L10541" s="63"/>
      <c r="M10541" s="63"/>
      <c r="N10541" s="63"/>
      <c r="O10541" s="63"/>
      <c r="P10541" s="63"/>
      <c r="Q10541" s="63"/>
      <c r="R10541" s="63"/>
      <c r="S10541" s="63"/>
      <c r="T10541" s="63"/>
      <c r="U10541" s="63"/>
      <c r="V10541" s="63"/>
      <c r="W10541" s="63"/>
      <c r="X10541" s="63"/>
      <c r="Y10541" s="63"/>
      <c r="Z10541" s="62">
        <v>1386.03</v>
      </c>
      <c r="AA10541" s="62">
        <v>19013</v>
      </c>
      <c r="AB10541" s="62">
        <v>19.809999999999999</v>
      </c>
      <c r="AC10541" s="62">
        <v>17.329999999999998</v>
      </c>
    </row>
    <row r="10542" spans="1:29" x14ac:dyDescent="0.25">
      <c r="A10542" s="61" t="s">
        <v>184</v>
      </c>
      <c r="B10542" s="61" t="s">
        <v>185</v>
      </c>
      <c r="C10542" s="62">
        <v>2007</v>
      </c>
      <c r="D10542" s="61" t="s">
        <v>99</v>
      </c>
      <c r="E10542" s="62">
        <v>66</v>
      </c>
      <c r="F10542" s="62">
        <v>203514</v>
      </c>
      <c r="G10542" s="62">
        <v>29024</v>
      </c>
      <c r="H10542" s="62">
        <v>36.65</v>
      </c>
      <c r="I10542" s="62">
        <v>3083.55</v>
      </c>
      <c r="J10542" s="62">
        <v>189268.02</v>
      </c>
      <c r="K10542" s="62">
        <v>0</v>
      </c>
      <c r="L10542" s="63"/>
      <c r="M10542" s="63"/>
      <c r="N10542" s="63"/>
      <c r="O10542" s="63"/>
      <c r="P10542" s="63"/>
      <c r="Q10542" s="63"/>
      <c r="R10542" s="63"/>
      <c r="S10542" s="63"/>
      <c r="T10542" s="63"/>
      <c r="U10542" s="62">
        <v>15776</v>
      </c>
      <c r="V10542" s="62">
        <v>35949</v>
      </c>
      <c r="W10542" s="62">
        <v>45.39</v>
      </c>
      <c r="X10542" s="62">
        <v>239</v>
      </c>
      <c r="Y10542" s="62">
        <v>353129.98</v>
      </c>
      <c r="Z10542" s="62">
        <v>0</v>
      </c>
      <c r="AA10542" s="63"/>
      <c r="AB10542" s="63"/>
      <c r="AC10542" s="62">
        <v>0</v>
      </c>
    </row>
    <row r="10543" spans="1:29" ht="30" x14ac:dyDescent="0.25">
      <c r="A10543" s="61" t="s">
        <v>452</v>
      </c>
      <c r="B10543" s="61" t="s">
        <v>453</v>
      </c>
      <c r="C10543" s="62">
        <v>2013</v>
      </c>
      <c r="D10543" s="61" t="s">
        <v>99</v>
      </c>
      <c r="E10543" s="62">
        <v>36</v>
      </c>
      <c r="F10543" s="62">
        <v>56745</v>
      </c>
      <c r="G10543" s="62">
        <v>8253</v>
      </c>
      <c r="H10543" s="62">
        <v>19.100000000000001</v>
      </c>
      <c r="I10543" s="62">
        <v>1576.25</v>
      </c>
      <c r="J10543" s="62">
        <v>52772.85</v>
      </c>
      <c r="K10543" s="62">
        <v>7777.89</v>
      </c>
      <c r="L10543" s="62">
        <v>7314</v>
      </c>
      <c r="M10543" s="62">
        <v>16.93</v>
      </c>
      <c r="N10543" s="62">
        <v>216.05</v>
      </c>
      <c r="O10543" s="62">
        <v>93795.86</v>
      </c>
      <c r="P10543" s="63"/>
      <c r="Q10543" s="63"/>
      <c r="R10543" s="63"/>
      <c r="S10543" s="63"/>
      <c r="T10543" s="63"/>
      <c r="U10543" s="63"/>
      <c r="V10543" s="63"/>
      <c r="W10543" s="63"/>
      <c r="X10543" s="63"/>
      <c r="Y10543" s="63"/>
      <c r="Z10543" s="62">
        <v>14.3</v>
      </c>
      <c r="AA10543" s="62">
        <v>767</v>
      </c>
      <c r="AB10543" s="62">
        <v>1.78</v>
      </c>
      <c r="AC10543" s="62">
        <v>0.4</v>
      </c>
    </row>
    <row r="10544" spans="1:29" ht="30" x14ac:dyDescent="0.25">
      <c r="A10544" s="61" t="s">
        <v>283</v>
      </c>
      <c r="B10544" s="61" t="s">
        <v>284</v>
      </c>
      <c r="C10544" s="62">
        <v>2017</v>
      </c>
      <c r="D10544" s="61" t="s">
        <v>78</v>
      </c>
      <c r="E10544" s="62">
        <v>64</v>
      </c>
      <c r="F10544" s="63"/>
      <c r="G10544" s="62">
        <v>0</v>
      </c>
      <c r="H10544" s="62">
        <v>0</v>
      </c>
      <c r="I10544" s="63"/>
      <c r="J10544" s="63"/>
      <c r="K10544" s="62">
        <v>0</v>
      </c>
      <c r="L10544" s="63"/>
      <c r="M10544" s="63"/>
      <c r="N10544" s="63"/>
      <c r="O10544" s="63"/>
      <c r="P10544" s="63"/>
      <c r="Q10544" s="63"/>
      <c r="R10544" s="63"/>
      <c r="S10544" s="63"/>
      <c r="T10544" s="63"/>
      <c r="U10544" s="63"/>
      <c r="V10544" s="63"/>
      <c r="W10544" s="63"/>
      <c r="X10544" s="63"/>
      <c r="Y10544" s="63"/>
      <c r="Z10544" s="62">
        <v>0</v>
      </c>
      <c r="AA10544" s="63"/>
      <c r="AB10544" s="63"/>
      <c r="AC10544" s="62">
        <v>0</v>
      </c>
    </row>
    <row r="10545" spans="1:29" x14ac:dyDescent="0.25">
      <c r="A10545" s="61" t="s">
        <v>273</v>
      </c>
      <c r="B10545" s="61" t="s">
        <v>274</v>
      </c>
      <c r="C10545" s="62">
        <v>2014</v>
      </c>
      <c r="D10545" s="61" t="s">
        <v>86</v>
      </c>
      <c r="E10545" s="62">
        <v>25</v>
      </c>
      <c r="F10545" s="62">
        <v>1621</v>
      </c>
      <c r="G10545" s="62">
        <v>337</v>
      </c>
      <c r="H10545" s="62">
        <v>1.1200000000000001</v>
      </c>
      <c r="I10545" s="62">
        <v>64.84</v>
      </c>
      <c r="J10545" s="62">
        <v>1507.53</v>
      </c>
      <c r="K10545" s="62">
        <v>0</v>
      </c>
      <c r="L10545" s="63"/>
      <c r="M10545" s="63"/>
      <c r="N10545" s="63"/>
      <c r="O10545" s="63"/>
      <c r="P10545" s="63"/>
      <c r="Q10545" s="63"/>
      <c r="R10545" s="63"/>
      <c r="S10545" s="63"/>
      <c r="T10545" s="63"/>
      <c r="U10545" s="62">
        <v>350</v>
      </c>
      <c r="V10545" s="62">
        <v>1277</v>
      </c>
      <c r="W10545" s="62">
        <v>4.26</v>
      </c>
      <c r="X10545" s="62">
        <v>14</v>
      </c>
      <c r="Y10545" s="62">
        <v>7834.4</v>
      </c>
      <c r="Z10545" s="62">
        <v>1740.53</v>
      </c>
      <c r="AA10545" s="62">
        <v>10413</v>
      </c>
      <c r="AB10545" s="62">
        <v>34.71</v>
      </c>
      <c r="AC10545" s="62">
        <v>69.62</v>
      </c>
    </row>
    <row r="10546" spans="1:29" ht="30" x14ac:dyDescent="0.25">
      <c r="A10546" s="61" t="s">
        <v>233</v>
      </c>
      <c r="B10546" s="61" t="s">
        <v>234</v>
      </c>
      <c r="C10546" s="62">
        <v>2011</v>
      </c>
      <c r="D10546" s="61" t="s">
        <v>301</v>
      </c>
      <c r="E10546" s="62">
        <v>56</v>
      </c>
      <c r="F10546" s="62">
        <v>251600</v>
      </c>
      <c r="G10546" s="62">
        <v>35130</v>
      </c>
      <c r="H10546" s="62">
        <v>52.28</v>
      </c>
      <c r="I10546" s="62">
        <v>4492.8599999999997</v>
      </c>
      <c r="J10546" s="62">
        <v>233988</v>
      </c>
      <c r="K10546" s="62">
        <v>19322.02</v>
      </c>
      <c r="L10546" s="62">
        <v>35491</v>
      </c>
      <c r="M10546" s="62">
        <v>52.81</v>
      </c>
      <c r="N10546" s="62">
        <v>345.04</v>
      </c>
      <c r="O10546" s="62">
        <v>233010.01</v>
      </c>
      <c r="P10546" s="63"/>
      <c r="Q10546" s="63"/>
      <c r="R10546" s="63"/>
      <c r="S10546" s="63"/>
      <c r="T10546" s="63"/>
      <c r="U10546" s="63"/>
      <c r="V10546" s="63"/>
      <c r="W10546" s="63"/>
      <c r="X10546" s="63"/>
      <c r="Y10546" s="63"/>
      <c r="Z10546" s="62">
        <v>1573.42</v>
      </c>
      <c r="AA10546" s="62">
        <v>23015</v>
      </c>
      <c r="AB10546" s="62">
        <v>34.25</v>
      </c>
      <c r="AC10546" s="62">
        <v>28.1</v>
      </c>
    </row>
    <row r="10547" spans="1:29" ht="30" x14ac:dyDescent="0.25">
      <c r="A10547" s="61" t="s">
        <v>124</v>
      </c>
      <c r="B10547" s="61" t="s">
        <v>125</v>
      </c>
      <c r="C10547" s="62">
        <v>2018</v>
      </c>
      <c r="D10547" s="61" t="s">
        <v>75</v>
      </c>
      <c r="E10547" s="62">
        <v>8</v>
      </c>
      <c r="F10547" s="63"/>
      <c r="G10547" s="63"/>
      <c r="H10547" s="63"/>
      <c r="I10547" s="63"/>
      <c r="J10547" s="63"/>
      <c r="K10547" s="62">
        <v>0</v>
      </c>
      <c r="L10547" s="63"/>
      <c r="M10547" s="63"/>
      <c r="N10547" s="63"/>
      <c r="O10547" s="63"/>
      <c r="P10547" s="63"/>
      <c r="Q10547" s="63"/>
      <c r="R10547" s="63"/>
      <c r="S10547" s="63"/>
      <c r="T10547" s="63"/>
      <c r="U10547" s="63"/>
      <c r="V10547" s="63"/>
      <c r="W10547" s="63"/>
      <c r="X10547" s="63"/>
      <c r="Y10547" s="63"/>
      <c r="Z10547" s="62">
        <v>21515.64</v>
      </c>
      <c r="AA10547" s="62">
        <v>5336</v>
      </c>
      <c r="AB10547" s="62">
        <v>55.58</v>
      </c>
      <c r="AC10547" s="62">
        <v>2689.46</v>
      </c>
    </row>
    <row r="10548" spans="1:29" ht="30" x14ac:dyDescent="0.25">
      <c r="A10548" s="61" t="s">
        <v>255</v>
      </c>
      <c r="B10548" s="61" t="s">
        <v>256</v>
      </c>
      <c r="C10548" s="62">
        <v>2014</v>
      </c>
      <c r="D10548" s="61" t="s">
        <v>99</v>
      </c>
      <c r="E10548" s="62">
        <v>40</v>
      </c>
      <c r="F10548" s="62">
        <v>322658</v>
      </c>
      <c r="G10548" s="62">
        <v>48995</v>
      </c>
      <c r="H10548" s="62">
        <v>102.07</v>
      </c>
      <c r="I10548" s="62">
        <v>8066.45</v>
      </c>
      <c r="J10548" s="62">
        <v>300071.94</v>
      </c>
      <c r="K10548" s="62">
        <v>0</v>
      </c>
      <c r="L10548" s="63"/>
      <c r="M10548" s="63"/>
      <c r="N10548" s="63"/>
      <c r="O10548" s="63"/>
      <c r="P10548" s="63"/>
      <c r="Q10548" s="63"/>
      <c r="R10548" s="63"/>
      <c r="S10548" s="63"/>
      <c r="T10548" s="63"/>
      <c r="U10548" s="63"/>
      <c r="V10548" s="63"/>
      <c r="W10548" s="63"/>
      <c r="X10548" s="63"/>
      <c r="Y10548" s="63"/>
      <c r="Z10548" s="62">
        <v>1004</v>
      </c>
      <c r="AA10548" s="62">
        <v>14472</v>
      </c>
      <c r="AB10548" s="62">
        <v>30.15</v>
      </c>
      <c r="AC10548" s="62">
        <v>25.1</v>
      </c>
    </row>
    <row r="10549" spans="1:29" x14ac:dyDescent="0.25">
      <c r="A10549" s="61" t="s">
        <v>409</v>
      </c>
      <c r="B10549" s="61" t="s">
        <v>410</v>
      </c>
      <c r="C10549" s="62">
        <v>2012</v>
      </c>
      <c r="D10549" s="61" t="s">
        <v>86</v>
      </c>
      <c r="E10549" s="62">
        <v>16</v>
      </c>
      <c r="F10549" s="62">
        <v>70303</v>
      </c>
      <c r="G10549" s="62">
        <v>11372</v>
      </c>
      <c r="H10549" s="62">
        <v>59.23</v>
      </c>
      <c r="I10549" s="62">
        <v>4393.9399999999996</v>
      </c>
      <c r="J10549" s="62">
        <v>65381.79</v>
      </c>
      <c r="K10549" s="62">
        <v>0</v>
      </c>
      <c r="L10549" s="63"/>
      <c r="M10549" s="63"/>
      <c r="N10549" s="63"/>
      <c r="O10549" s="63"/>
      <c r="P10549" s="63"/>
      <c r="Q10549" s="63"/>
      <c r="R10549" s="63"/>
      <c r="S10549" s="63"/>
      <c r="T10549" s="63"/>
      <c r="U10549" s="62">
        <v>5309</v>
      </c>
      <c r="V10549" s="62">
        <v>18419</v>
      </c>
      <c r="W10549" s="62">
        <v>95.93</v>
      </c>
      <c r="X10549" s="62">
        <v>331</v>
      </c>
      <c r="Y10549" s="62">
        <v>118836.66</v>
      </c>
      <c r="Z10549" s="62">
        <v>1132.28</v>
      </c>
      <c r="AA10549" s="62">
        <v>7124</v>
      </c>
      <c r="AB10549" s="62">
        <v>37.1</v>
      </c>
      <c r="AC10549" s="62">
        <v>70.77</v>
      </c>
    </row>
    <row r="10550" spans="1:29" x14ac:dyDescent="0.25">
      <c r="A10550" s="61" t="s">
        <v>444</v>
      </c>
      <c r="B10550" s="61" t="s">
        <v>445</v>
      </c>
      <c r="C10550" s="62">
        <v>2018</v>
      </c>
      <c r="D10550" s="61" t="s">
        <v>78</v>
      </c>
      <c r="E10550" s="62">
        <v>40</v>
      </c>
      <c r="F10550" s="62">
        <v>359200</v>
      </c>
      <c r="G10550" s="62">
        <v>66306</v>
      </c>
      <c r="H10550" s="62">
        <v>138.13999999999999</v>
      </c>
      <c r="I10550" s="62">
        <v>8980</v>
      </c>
      <c r="J10550" s="62">
        <v>334056</v>
      </c>
      <c r="K10550" s="62">
        <v>0</v>
      </c>
      <c r="L10550" s="63"/>
      <c r="M10550" s="63"/>
      <c r="N10550" s="63"/>
      <c r="O10550" s="63"/>
      <c r="P10550" s="63"/>
      <c r="Q10550" s="63"/>
      <c r="R10550" s="63"/>
      <c r="S10550" s="63"/>
      <c r="T10550" s="63"/>
      <c r="U10550" s="63"/>
      <c r="V10550" s="63"/>
      <c r="W10550" s="63"/>
      <c r="X10550" s="63"/>
      <c r="Y10550" s="63"/>
      <c r="Z10550" s="62">
        <v>53400</v>
      </c>
      <c r="AA10550" s="62">
        <v>11902</v>
      </c>
      <c r="AB10550" s="62">
        <v>24.8</v>
      </c>
      <c r="AC10550" s="62">
        <v>1335</v>
      </c>
    </row>
    <row r="10551" spans="1:29" x14ac:dyDescent="0.25">
      <c r="A10551" s="61" t="s">
        <v>484</v>
      </c>
      <c r="B10551" s="61" t="s">
        <v>485</v>
      </c>
      <c r="C10551" s="62">
        <v>2010</v>
      </c>
      <c r="D10551" s="61" t="s">
        <v>86</v>
      </c>
      <c r="E10551" s="62">
        <v>28</v>
      </c>
      <c r="F10551" s="62">
        <v>0</v>
      </c>
      <c r="G10551" s="62">
        <v>142</v>
      </c>
      <c r="H10551" s="62">
        <v>0.42</v>
      </c>
      <c r="I10551" s="62">
        <v>0</v>
      </c>
      <c r="J10551" s="62">
        <v>0</v>
      </c>
      <c r="K10551" s="62">
        <v>9026.19</v>
      </c>
      <c r="L10551" s="62">
        <v>11669</v>
      </c>
      <c r="M10551" s="62">
        <v>34.729999999999997</v>
      </c>
      <c r="N10551" s="63"/>
      <c r="O10551" s="63"/>
      <c r="P10551" s="63"/>
      <c r="Q10551" s="63"/>
      <c r="R10551" s="63"/>
      <c r="S10551" s="63"/>
      <c r="T10551" s="63"/>
      <c r="U10551" s="63"/>
      <c r="V10551" s="63"/>
      <c r="W10551" s="63"/>
      <c r="X10551" s="63"/>
      <c r="Y10551" s="63"/>
      <c r="Z10551" s="62">
        <v>0</v>
      </c>
      <c r="AA10551" s="63"/>
      <c r="AB10551" s="63"/>
      <c r="AC10551" s="62">
        <v>0</v>
      </c>
    </row>
    <row r="10552" spans="1:29" x14ac:dyDescent="0.25">
      <c r="A10552" s="61" t="s">
        <v>229</v>
      </c>
      <c r="B10552" s="61" t="s">
        <v>230</v>
      </c>
      <c r="C10552" s="62">
        <v>2004</v>
      </c>
      <c r="D10552" s="61" t="s">
        <v>373</v>
      </c>
      <c r="E10552" s="62">
        <v>12</v>
      </c>
      <c r="F10552" s="63"/>
      <c r="G10552" s="63"/>
      <c r="H10552" s="63"/>
      <c r="I10552" s="63"/>
      <c r="J10552" s="63"/>
      <c r="K10552" s="62">
        <v>0</v>
      </c>
      <c r="L10552" s="63"/>
      <c r="M10552" s="63"/>
      <c r="N10552" s="63"/>
      <c r="O10552" s="63"/>
      <c r="P10552" s="63"/>
      <c r="Q10552" s="63"/>
      <c r="R10552" s="63"/>
      <c r="S10552" s="63"/>
      <c r="T10552" s="63"/>
      <c r="U10552" s="63"/>
      <c r="V10552" s="63"/>
      <c r="W10552" s="63"/>
      <c r="X10552" s="63"/>
      <c r="Y10552" s="63"/>
      <c r="Z10552" s="62">
        <v>168000</v>
      </c>
      <c r="AA10552" s="62">
        <v>5094</v>
      </c>
      <c r="AB10552" s="62">
        <v>35.380000000000003</v>
      </c>
      <c r="AC10552" s="62">
        <v>14000</v>
      </c>
    </row>
    <row r="10553" spans="1:29" ht="30" x14ac:dyDescent="0.25">
      <c r="A10553" s="61" t="s">
        <v>378</v>
      </c>
      <c r="B10553" s="61" t="s">
        <v>379</v>
      </c>
      <c r="C10553" s="62">
        <v>2008</v>
      </c>
      <c r="D10553" s="61" t="s">
        <v>99</v>
      </c>
      <c r="E10553" s="62">
        <v>37</v>
      </c>
      <c r="F10553" s="62">
        <v>336242</v>
      </c>
      <c r="G10553" s="62">
        <v>49853</v>
      </c>
      <c r="H10553" s="62">
        <v>112.28</v>
      </c>
      <c r="I10553" s="62">
        <v>9087.6200000000008</v>
      </c>
      <c r="J10553" s="62">
        <v>312705.06</v>
      </c>
      <c r="K10553" s="62">
        <v>0</v>
      </c>
      <c r="L10553" s="63"/>
      <c r="M10553" s="63"/>
      <c r="N10553" s="63"/>
      <c r="O10553" s="63"/>
      <c r="P10553" s="63"/>
      <c r="Q10553" s="63"/>
      <c r="R10553" s="63"/>
      <c r="S10553" s="63"/>
      <c r="T10553" s="63"/>
      <c r="U10553" s="63"/>
      <c r="V10553" s="63"/>
      <c r="W10553" s="63"/>
      <c r="X10553" s="63"/>
      <c r="Y10553" s="63"/>
      <c r="Z10553" s="62">
        <v>88216</v>
      </c>
      <c r="AA10553" s="62">
        <v>7328</v>
      </c>
      <c r="AB10553" s="62">
        <v>16.5</v>
      </c>
      <c r="AC10553" s="62">
        <v>2384.2199999999998</v>
      </c>
    </row>
    <row r="10554" spans="1:29" ht="30" x14ac:dyDescent="0.25">
      <c r="A10554" s="61" t="s">
        <v>464</v>
      </c>
      <c r="B10554" s="61" t="s">
        <v>465</v>
      </c>
      <c r="C10554" s="62">
        <v>2005</v>
      </c>
      <c r="D10554" s="61" t="s">
        <v>86</v>
      </c>
      <c r="E10554" s="62">
        <v>30</v>
      </c>
      <c r="F10554" s="62">
        <v>1819</v>
      </c>
      <c r="G10554" s="62">
        <v>428</v>
      </c>
      <c r="H10554" s="62">
        <v>1.19</v>
      </c>
      <c r="I10554" s="62">
        <v>60.63</v>
      </c>
      <c r="J10554" s="62">
        <v>1691.67</v>
      </c>
      <c r="K10554" s="62">
        <v>23</v>
      </c>
      <c r="L10554" s="62">
        <v>150</v>
      </c>
      <c r="M10554" s="62">
        <v>0.42</v>
      </c>
      <c r="N10554" s="63"/>
      <c r="O10554" s="63"/>
      <c r="P10554" s="63"/>
      <c r="Q10554" s="63"/>
      <c r="R10554" s="63"/>
      <c r="S10554" s="63"/>
      <c r="T10554" s="63"/>
      <c r="U10554" s="63"/>
      <c r="V10554" s="63"/>
      <c r="W10554" s="63"/>
      <c r="X10554" s="63"/>
      <c r="Y10554" s="63"/>
      <c r="Z10554" s="62">
        <v>0</v>
      </c>
      <c r="AA10554" s="63"/>
      <c r="AB10554" s="63"/>
      <c r="AC10554" s="62">
        <v>0</v>
      </c>
    </row>
    <row r="10555" spans="1:29" x14ac:dyDescent="0.25">
      <c r="A10555" s="61" t="s">
        <v>369</v>
      </c>
      <c r="B10555" s="61" t="s">
        <v>370</v>
      </c>
      <c r="C10555" s="62">
        <v>2009</v>
      </c>
      <c r="D10555" s="61" t="s">
        <v>78</v>
      </c>
      <c r="E10555" s="62">
        <v>64</v>
      </c>
      <c r="F10555" s="62">
        <v>655895</v>
      </c>
      <c r="G10555" s="62">
        <v>93698</v>
      </c>
      <c r="H10555" s="62">
        <v>122</v>
      </c>
      <c r="I10555" s="62">
        <v>10248.36</v>
      </c>
      <c r="J10555" s="62">
        <v>609982.35</v>
      </c>
      <c r="K10555" s="62">
        <v>0</v>
      </c>
      <c r="L10555" s="63"/>
      <c r="M10555" s="63"/>
      <c r="N10555" s="63"/>
      <c r="O10555" s="63"/>
      <c r="P10555" s="63"/>
      <c r="Q10555" s="63"/>
      <c r="R10555" s="63"/>
      <c r="S10555" s="63"/>
      <c r="T10555" s="63"/>
      <c r="U10555" s="63"/>
      <c r="V10555" s="63"/>
      <c r="W10555" s="63"/>
      <c r="X10555" s="63"/>
      <c r="Y10555" s="63"/>
      <c r="Z10555" s="62">
        <v>2271.17</v>
      </c>
      <c r="AA10555" s="62">
        <v>9582</v>
      </c>
      <c r="AB10555" s="62">
        <v>12.48</v>
      </c>
      <c r="AC10555" s="62">
        <v>35.49</v>
      </c>
    </row>
    <row r="10556" spans="1:29" x14ac:dyDescent="0.25">
      <c r="A10556" s="61" t="s">
        <v>420</v>
      </c>
      <c r="B10556" s="61" t="s">
        <v>421</v>
      </c>
      <c r="C10556" s="62">
        <v>2007</v>
      </c>
      <c r="D10556" s="61" t="s">
        <v>297</v>
      </c>
      <c r="E10556" s="62">
        <v>64</v>
      </c>
      <c r="F10556" s="62">
        <v>11674</v>
      </c>
      <c r="G10556" s="62">
        <v>2360</v>
      </c>
      <c r="H10556" s="62">
        <v>3.07</v>
      </c>
      <c r="I10556" s="62">
        <v>182.41</v>
      </c>
      <c r="J10556" s="62">
        <v>10856.82</v>
      </c>
      <c r="K10556" s="62">
        <v>2738.12</v>
      </c>
      <c r="L10556" s="62">
        <v>1594</v>
      </c>
      <c r="M10556" s="62">
        <v>2.08</v>
      </c>
      <c r="N10556" s="62">
        <v>42.78</v>
      </c>
      <c r="O10556" s="62">
        <v>33019.79</v>
      </c>
      <c r="P10556" s="63"/>
      <c r="Q10556" s="63"/>
      <c r="R10556" s="63"/>
      <c r="S10556" s="63"/>
      <c r="T10556" s="63"/>
      <c r="U10556" s="63"/>
      <c r="V10556" s="63"/>
      <c r="W10556" s="63"/>
      <c r="X10556" s="63"/>
      <c r="Y10556" s="63"/>
      <c r="Z10556" s="62">
        <v>4912</v>
      </c>
      <c r="AA10556" s="62">
        <v>35182</v>
      </c>
      <c r="AB10556" s="62">
        <v>45.81</v>
      </c>
      <c r="AC10556" s="62">
        <v>76.75</v>
      </c>
    </row>
    <row r="10557" spans="1:29" ht="30" x14ac:dyDescent="0.25">
      <c r="A10557" s="61" t="s">
        <v>448</v>
      </c>
      <c r="B10557" s="61" t="s">
        <v>449</v>
      </c>
      <c r="C10557" s="62">
        <v>2007</v>
      </c>
      <c r="D10557" s="61" t="s">
        <v>78</v>
      </c>
      <c r="E10557" s="62">
        <v>30</v>
      </c>
      <c r="F10557" s="62">
        <v>84400</v>
      </c>
      <c r="G10557" s="62">
        <v>14073</v>
      </c>
      <c r="H10557" s="62">
        <v>39.090000000000003</v>
      </c>
      <c r="I10557" s="62">
        <v>2813.33</v>
      </c>
      <c r="J10557" s="62">
        <v>78492</v>
      </c>
      <c r="K10557" s="62">
        <v>24408</v>
      </c>
      <c r="L10557" s="62">
        <v>25571</v>
      </c>
      <c r="M10557" s="62">
        <v>71.03</v>
      </c>
      <c r="N10557" s="62">
        <v>813.6</v>
      </c>
      <c r="O10557" s="62">
        <v>294343.39</v>
      </c>
      <c r="P10557" s="63"/>
      <c r="Q10557" s="63"/>
      <c r="R10557" s="63"/>
      <c r="S10557" s="63"/>
      <c r="T10557" s="63"/>
      <c r="U10557" s="63"/>
      <c r="V10557" s="63"/>
      <c r="W10557" s="63"/>
      <c r="X10557" s="63"/>
      <c r="Y10557" s="63"/>
      <c r="Z10557" s="62">
        <v>0</v>
      </c>
      <c r="AA10557" s="62">
        <v>6663</v>
      </c>
      <c r="AB10557" s="62">
        <v>18.510000000000002</v>
      </c>
      <c r="AC10557" s="62">
        <v>0</v>
      </c>
    </row>
    <row r="10558" spans="1:29" x14ac:dyDescent="0.25">
      <c r="A10558" s="61" t="s">
        <v>260</v>
      </c>
      <c r="B10558" s="61" t="s">
        <v>261</v>
      </c>
      <c r="C10558" s="62">
        <v>2017</v>
      </c>
      <c r="D10558" s="61" t="s">
        <v>75</v>
      </c>
      <c r="E10558" s="62">
        <v>15</v>
      </c>
      <c r="F10558" s="62">
        <v>1458</v>
      </c>
      <c r="G10558" s="62">
        <v>388</v>
      </c>
      <c r="H10558" s="62">
        <v>2.16</v>
      </c>
      <c r="I10558" s="62">
        <v>97.2</v>
      </c>
      <c r="J10558" s="62">
        <v>1355.94</v>
      </c>
      <c r="K10558" s="62">
        <v>0</v>
      </c>
      <c r="L10558" s="63"/>
      <c r="M10558" s="63"/>
      <c r="N10558" s="63"/>
      <c r="O10558" s="63"/>
      <c r="P10558" s="63"/>
      <c r="Q10558" s="63"/>
      <c r="R10558" s="63"/>
      <c r="S10558" s="63"/>
      <c r="T10558" s="63"/>
      <c r="U10558" s="63"/>
      <c r="V10558" s="63"/>
      <c r="W10558" s="63"/>
      <c r="X10558" s="63"/>
      <c r="Y10558" s="63"/>
      <c r="Z10558" s="62">
        <v>390</v>
      </c>
      <c r="AA10558" s="62">
        <v>3522</v>
      </c>
      <c r="AB10558" s="62">
        <v>19.57</v>
      </c>
      <c r="AC10558" s="62">
        <v>26</v>
      </c>
    </row>
    <row r="10559" spans="1:29" ht="30" x14ac:dyDescent="0.25">
      <c r="A10559" s="61" t="s">
        <v>342</v>
      </c>
      <c r="B10559" s="61" t="s">
        <v>343</v>
      </c>
      <c r="C10559" s="62">
        <v>2010</v>
      </c>
      <c r="D10559" s="61" t="s">
        <v>150</v>
      </c>
      <c r="E10559" s="62">
        <v>8</v>
      </c>
      <c r="F10559" s="63"/>
      <c r="G10559" s="63"/>
      <c r="H10559" s="63"/>
      <c r="I10559" s="63"/>
      <c r="J10559" s="63"/>
      <c r="K10559" s="62">
        <v>0</v>
      </c>
      <c r="L10559" s="63"/>
      <c r="M10559" s="63"/>
      <c r="N10559" s="63"/>
      <c r="O10559" s="63"/>
      <c r="P10559" s="63"/>
      <c r="Q10559" s="63"/>
      <c r="R10559" s="63"/>
      <c r="S10559" s="63"/>
      <c r="T10559" s="63"/>
      <c r="U10559" s="63"/>
      <c r="V10559" s="63"/>
      <c r="W10559" s="63"/>
      <c r="X10559" s="63"/>
      <c r="Y10559" s="63"/>
      <c r="Z10559" s="62">
        <v>0</v>
      </c>
      <c r="AA10559" s="63"/>
      <c r="AB10559" s="63"/>
      <c r="AC10559" s="62">
        <v>0</v>
      </c>
    </row>
    <row r="10560" spans="1:29" ht="30" x14ac:dyDescent="0.25">
      <c r="A10560" s="61" t="s">
        <v>153</v>
      </c>
      <c r="B10560" s="61" t="s">
        <v>154</v>
      </c>
      <c r="C10560" s="62">
        <v>2012</v>
      </c>
      <c r="D10560" s="61" t="s">
        <v>75</v>
      </c>
      <c r="E10560" s="62">
        <v>24</v>
      </c>
      <c r="F10560" s="62">
        <v>177</v>
      </c>
      <c r="G10560" s="62">
        <v>25</v>
      </c>
      <c r="H10560" s="62">
        <v>0.09</v>
      </c>
      <c r="I10560" s="62">
        <v>7.38</v>
      </c>
      <c r="J10560" s="62">
        <v>164.61</v>
      </c>
      <c r="K10560" s="62">
        <v>18432.59</v>
      </c>
      <c r="L10560" s="62">
        <v>22837</v>
      </c>
      <c r="M10560" s="62">
        <v>79.3</v>
      </c>
      <c r="N10560" s="62">
        <v>768.02</v>
      </c>
      <c r="O10560" s="62">
        <v>222284.13</v>
      </c>
      <c r="P10560" s="63"/>
      <c r="Q10560" s="63"/>
      <c r="R10560" s="63"/>
      <c r="S10560" s="63"/>
      <c r="T10560" s="63"/>
      <c r="U10560" s="63"/>
      <c r="V10560" s="63"/>
      <c r="W10560" s="63"/>
      <c r="X10560" s="63"/>
      <c r="Y10560" s="63"/>
      <c r="Z10560" s="62">
        <v>2949</v>
      </c>
      <c r="AA10560" s="62">
        <v>23888</v>
      </c>
      <c r="AB10560" s="62">
        <v>82.94</v>
      </c>
      <c r="AC10560" s="62">
        <v>122.88</v>
      </c>
    </row>
    <row r="10561" spans="1:29" ht="30" x14ac:dyDescent="0.25">
      <c r="A10561" s="61" t="s">
        <v>151</v>
      </c>
      <c r="B10561" s="61" t="s">
        <v>152</v>
      </c>
      <c r="C10561" s="62">
        <v>2006</v>
      </c>
      <c r="D10561" s="61" t="s">
        <v>99</v>
      </c>
      <c r="E10561" s="62">
        <v>65</v>
      </c>
      <c r="F10561" s="62">
        <v>298251</v>
      </c>
      <c r="G10561" s="62">
        <v>87012</v>
      </c>
      <c r="H10561" s="62">
        <v>111.55</v>
      </c>
      <c r="I10561" s="62">
        <v>4588.4799999999996</v>
      </c>
      <c r="J10561" s="62">
        <v>277373.43</v>
      </c>
      <c r="K10561" s="62">
        <v>46751.34</v>
      </c>
      <c r="L10561" s="62">
        <v>41642</v>
      </c>
      <c r="M10561" s="62">
        <v>53.39</v>
      </c>
      <c r="N10561" s="62">
        <v>719.25</v>
      </c>
      <c r="O10561" s="62">
        <v>563788.43999999994</v>
      </c>
      <c r="P10561" s="63"/>
      <c r="Q10561" s="63"/>
      <c r="R10561" s="63"/>
      <c r="S10561" s="63"/>
      <c r="T10561" s="63"/>
      <c r="U10561" s="63"/>
      <c r="V10561" s="63"/>
      <c r="W10561" s="63"/>
      <c r="X10561" s="63"/>
      <c r="Y10561" s="63"/>
      <c r="Z10561" s="62">
        <v>2145.58</v>
      </c>
      <c r="AA10561" s="62">
        <v>23970</v>
      </c>
      <c r="AB10561" s="62">
        <v>30.73</v>
      </c>
      <c r="AC10561" s="62">
        <v>33.01</v>
      </c>
    </row>
    <row r="10562" spans="1:29" x14ac:dyDescent="0.25">
      <c r="A10562" s="61" t="s">
        <v>426</v>
      </c>
      <c r="B10562" s="61" t="s">
        <v>427</v>
      </c>
      <c r="C10562" s="62">
        <v>2014</v>
      </c>
      <c r="D10562" s="61" t="s">
        <v>78</v>
      </c>
      <c r="E10562" s="62">
        <v>80</v>
      </c>
      <c r="F10562" s="62">
        <v>721197</v>
      </c>
      <c r="G10562" s="62">
        <v>120534</v>
      </c>
      <c r="H10562" s="62">
        <v>125.56</v>
      </c>
      <c r="I10562" s="62">
        <v>9014.9599999999991</v>
      </c>
      <c r="J10562" s="62">
        <v>670713.21</v>
      </c>
      <c r="K10562" s="62">
        <v>0</v>
      </c>
      <c r="L10562" s="63"/>
      <c r="M10562" s="63"/>
      <c r="N10562" s="63"/>
      <c r="O10562" s="63"/>
      <c r="P10562" s="63"/>
      <c r="Q10562" s="63"/>
      <c r="R10562" s="63"/>
      <c r="S10562" s="63"/>
      <c r="T10562" s="63"/>
      <c r="U10562" s="63"/>
      <c r="V10562" s="63"/>
      <c r="W10562" s="63"/>
      <c r="X10562" s="63"/>
      <c r="Y10562" s="63"/>
      <c r="Z10562" s="62">
        <v>200738</v>
      </c>
      <c r="AA10562" s="62">
        <v>15559</v>
      </c>
      <c r="AB10562" s="62">
        <v>16.21</v>
      </c>
      <c r="AC10562" s="62">
        <v>2509.23</v>
      </c>
    </row>
    <row r="10563" spans="1:29" ht="30" x14ac:dyDescent="0.25">
      <c r="A10563" s="61" t="s">
        <v>391</v>
      </c>
      <c r="B10563" s="61" t="s">
        <v>392</v>
      </c>
      <c r="C10563" s="62">
        <v>2017</v>
      </c>
      <c r="D10563" s="61" t="s">
        <v>78</v>
      </c>
      <c r="E10563" s="62">
        <v>48</v>
      </c>
      <c r="F10563" s="62">
        <v>151734</v>
      </c>
      <c r="G10563" s="62">
        <v>35328</v>
      </c>
      <c r="H10563" s="62">
        <v>61.33</v>
      </c>
      <c r="I10563" s="62">
        <v>3161.13</v>
      </c>
      <c r="J10563" s="62">
        <v>141112.62</v>
      </c>
      <c r="K10563" s="62">
        <v>32207.57</v>
      </c>
      <c r="L10563" s="62">
        <v>46442</v>
      </c>
      <c r="M10563" s="62">
        <v>80.63</v>
      </c>
      <c r="N10563" s="62">
        <v>670.99</v>
      </c>
      <c r="O10563" s="62">
        <v>388400.69</v>
      </c>
      <c r="P10563" s="63"/>
      <c r="Q10563" s="63"/>
      <c r="R10563" s="63"/>
      <c r="S10563" s="63"/>
      <c r="T10563" s="63"/>
      <c r="U10563" s="63"/>
      <c r="V10563" s="63"/>
      <c r="W10563" s="63"/>
      <c r="X10563" s="63"/>
      <c r="Y10563" s="63"/>
      <c r="Z10563" s="62">
        <v>2194</v>
      </c>
      <c r="AA10563" s="62">
        <v>24544</v>
      </c>
      <c r="AB10563" s="62">
        <v>42.61</v>
      </c>
      <c r="AC10563" s="62">
        <v>45.71</v>
      </c>
    </row>
    <row r="10564" spans="1:29" x14ac:dyDescent="0.25">
      <c r="A10564" s="61" t="s">
        <v>420</v>
      </c>
      <c r="B10564" s="61" t="s">
        <v>421</v>
      </c>
      <c r="C10564" s="62">
        <v>2014</v>
      </c>
      <c r="D10564" s="61" t="s">
        <v>135</v>
      </c>
      <c r="E10564" s="62">
        <v>60</v>
      </c>
      <c r="F10564" s="62">
        <v>3302</v>
      </c>
      <c r="G10564" s="62">
        <v>898</v>
      </c>
      <c r="H10564" s="62">
        <v>1.25</v>
      </c>
      <c r="I10564" s="62">
        <v>55.03</v>
      </c>
      <c r="J10564" s="62">
        <v>3070.86</v>
      </c>
      <c r="K10564" s="62">
        <v>1806.98</v>
      </c>
      <c r="L10564" s="62">
        <v>2595</v>
      </c>
      <c r="M10564" s="62">
        <v>3.6</v>
      </c>
      <c r="N10564" s="62">
        <v>30.12</v>
      </c>
      <c r="O10564" s="62">
        <v>21790.959999999999</v>
      </c>
      <c r="P10564" s="63"/>
      <c r="Q10564" s="63"/>
      <c r="R10564" s="63"/>
      <c r="S10564" s="63"/>
      <c r="T10564" s="63"/>
      <c r="U10564" s="63"/>
      <c r="V10564" s="63"/>
      <c r="W10564" s="63"/>
      <c r="X10564" s="63"/>
      <c r="Y10564" s="63"/>
      <c r="Z10564" s="62">
        <v>3387</v>
      </c>
      <c r="AA10564" s="62">
        <v>29891</v>
      </c>
      <c r="AB10564" s="62">
        <v>41.52</v>
      </c>
      <c r="AC10564" s="62">
        <v>56.45</v>
      </c>
    </row>
    <row r="10565" spans="1:29" ht="45" x14ac:dyDescent="0.25">
      <c r="A10565" s="61" t="s">
        <v>214</v>
      </c>
      <c r="B10565" s="61" t="s">
        <v>215</v>
      </c>
      <c r="C10565" s="62">
        <v>2010</v>
      </c>
      <c r="D10565" s="61" t="s">
        <v>72</v>
      </c>
      <c r="E10565" s="62">
        <v>28</v>
      </c>
      <c r="F10565" s="62">
        <v>245920</v>
      </c>
      <c r="G10565" s="62">
        <v>38677</v>
      </c>
      <c r="H10565" s="62">
        <v>115.11</v>
      </c>
      <c r="I10565" s="62">
        <v>8782.86</v>
      </c>
      <c r="J10565" s="62">
        <v>228705.6</v>
      </c>
      <c r="K10565" s="62">
        <v>11318.14</v>
      </c>
      <c r="L10565" s="62">
        <v>14086</v>
      </c>
      <c r="M10565" s="62">
        <v>41.92</v>
      </c>
      <c r="N10565" s="63"/>
      <c r="O10565" s="63"/>
      <c r="P10565" s="63"/>
      <c r="Q10565" s="63"/>
      <c r="R10565" s="63"/>
      <c r="S10565" s="63"/>
      <c r="T10565" s="63"/>
      <c r="U10565" s="63"/>
      <c r="V10565" s="63"/>
      <c r="W10565" s="63"/>
      <c r="X10565" s="63"/>
      <c r="Y10565" s="63"/>
      <c r="Z10565" s="62">
        <v>24300</v>
      </c>
      <c r="AA10565" s="62">
        <v>5490</v>
      </c>
      <c r="AB10565" s="62">
        <v>16.34</v>
      </c>
      <c r="AC10565" s="62">
        <v>867.86</v>
      </c>
    </row>
    <row r="10566" spans="1:29" x14ac:dyDescent="0.25">
      <c r="A10566" s="61" t="s">
        <v>524</v>
      </c>
      <c r="B10566" s="61" t="s">
        <v>525</v>
      </c>
      <c r="C10566" s="62">
        <v>2012</v>
      </c>
      <c r="D10566" s="61" t="s">
        <v>78</v>
      </c>
      <c r="E10566" s="62">
        <v>34</v>
      </c>
      <c r="F10566" s="62">
        <v>325440</v>
      </c>
      <c r="G10566" s="62">
        <v>51422</v>
      </c>
      <c r="H10566" s="62">
        <v>126.03</v>
      </c>
      <c r="I10566" s="62">
        <v>9571.76</v>
      </c>
      <c r="J10566" s="62">
        <v>302659.20000000001</v>
      </c>
      <c r="K10566" s="62">
        <v>0</v>
      </c>
      <c r="L10566" s="63"/>
      <c r="M10566" s="63"/>
      <c r="N10566" s="63"/>
      <c r="O10566" s="63"/>
      <c r="P10566" s="63"/>
      <c r="Q10566" s="63"/>
      <c r="R10566" s="63"/>
      <c r="S10566" s="63"/>
      <c r="T10566" s="63"/>
      <c r="U10566" s="63"/>
      <c r="V10566" s="63"/>
      <c r="W10566" s="63"/>
      <c r="X10566" s="63"/>
      <c r="Y10566" s="63"/>
      <c r="Z10566" s="62">
        <v>116565</v>
      </c>
      <c r="AA10566" s="62">
        <v>5544</v>
      </c>
      <c r="AB10566" s="62">
        <v>13.59</v>
      </c>
      <c r="AC10566" s="62">
        <v>3428.38</v>
      </c>
    </row>
    <row r="10567" spans="1:29" x14ac:dyDescent="0.25">
      <c r="A10567" s="61" t="s">
        <v>204</v>
      </c>
      <c r="B10567" s="61" t="s">
        <v>205</v>
      </c>
      <c r="C10567" s="62">
        <v>2008</v>
      </c>
      <c r="D10567" s="61" t="s">
        <v>99</v>
      </c>
      <c r="E10567" s="62">
        <v>40</v>
      </c>
      <c r="F10567" s="62">
        <v>294480</v>
      </c>
      <c r="G10567" s="62">
        <v>42520</v>
      </c>
      <c r="H10567" s="62">
        <v>88.58</v>
      </c>
      <c r="I10567" s="62">
        <v>7362</v>
      </c>
      <c r="J10567" s="62">
        <v>273866.40000000002</v>
      </c>
      <c r="K10567" s="62">
        <v>0</v>
      </c>
      <c r="L10567" s="63"/>
      <c r="M10567" s="63"/>
      <c r="N10567" s="63"/>
      <c r="O10567" s="63"/>
      <c r="P10567" s="63"/>
      <c r="Q10567" s="63"/>
      <c r="R10567" s="63"/>
      <c r="S10567" s="63"/>
      <c r="T10567" s="63"/>
      <c r="U10567" s="63"/>
      <c r="V10567" s="63"/>
      <c r="W10567" s="63"/>
      <c r="X10567" s="63"/>
      <c r="Y10567" s="63"/>
      <c r="Z10567" s="62">
        <v>0</v>
      </c>
      <c r="AA10567" s="63"/>
      <c r="AB10567" s="63"/>
      <c r="AC10567" s="62">
        <v>0</v>
      </c>
    </row>
    <row r="10568" spans="1:29" x14ac:dyDescent="0.25">
      <c r="A10568" s="61" t="s">
        <v>434</v>
      </c>
      <c r="B10568" s="61" t="s">
        <v>435</v>
      </c>
      <c r="C10568" s="62">
        <v>2010</v>
      </c>
      <c r="D10568" s="61" t="s">
        <v>78</v>
      </c>
      <c r="E10568" s="62">
        <v>32</v>
      </c>
      <c r="F10568" s="62">
        <v>55975</v>
      </c>
      <c r="G10568" s="62">
        <v>7044</v>
      </c>
      <c r="H10568" s="62">
        <v>18.34</v>
      </c>
      <c r="I10568" s="62">
        <v>1749.22</v>
      </c>
      <c r="J10568" s="62">
        <v>52056.75</v>
      </c>
      <c r="K10568" s="62">
        <v>6751</v>
      </c>
      <c r="L10568" s="62">
        <v>3744</v>
      </c>
      <c r="M10568" s="62">
        <v>9.75</v>
      </c>
      <c r="N10568" s="62">
        <v>210.97</v>
      </c>
      <c r="O10568" s="62">
        <v>81412.33</v>
      </c>
      <c r="P10568" s="63"/>
      <c r="Q10568" s="63"/>
      <c r="R10568" s="63"/>
      <c r="S10568" s="63"/>
      <c r="T10568" s="63"/>
      <c r="U10568" s="63"/>
      <c r="V10568" s="63"/>
      <c r="W10568" s="63"/>
      <c r="X10568" s="63"/>
      <c r="Y10568" s="63"/>
      <c r="Z10568" s="62">
        <v>4615.17</v>
      </c>
      <c r="AA10568" s="62">
        <v>6018</v>
      </c>
      <c r="AB10568" s="62">
        <v>15.67</v>
      </c>
      <c r="AC10568" s="62">
        <v>144.22</v>
      </c>
    </row>
    <row r="10569" spans="1:29" x14ac:dyDescent="0.25">
      <c r="A10569" s="61" t="s">
        <v>540</v>
      </c>
      <c r="B10569" s="61" t="s">
        <v>541</v>
      </c>
      <c r="C10569" s="62">
        <v>2011</v>
      </c>
      <c r="D10569" s="61" t="s">
        <v>99</v>
      </c>
      <c r="E10569" s="62">
        <v>82</v>
      </c>
      <c r="F10569" s="62">
        <v>1036440</v>
      </c>
      <c r="G10569" s="62">
        <v>123343</v>
      </c>
      <c r="H10569" s="62">
        <v>125.35</v>
      </c>
      <c r="I10569" s="62">
        <v>12639.51</v>
      </c>
      <c r="J10569" s="62">
        <v>963889.2</v>
      </c>
      <c r="K10569" s="62">
        <v>0</v>
      </c>
      <c r="L10569" s="63"/>
      <c r="M10569" s="63"/>
      <c r="N10569" s="63"/>
      <c r="O10569" s="63"/>
      <c r="P10569" s="63"/>
      <c r="Q10569" s="63"/>
      <c r="R10569" s="63"/>
      <c r="S10569" s="63"/>
      <c r="T10569" s="63"/>
      <c r="U10569" s="63"/>
      <c r="V10569" s="63"/>
      <c r="W10569" s="63"/>
      <c r="X10569" s="63"/>
      <c r="Y10569" s="63"/>
      <c r="Z10569" s="62">
        <v>214530</v>
      </c>
      <c r="AA10569" s="62">
        <v>15760</v>
      </c>
      <c r="AB10569" s="62">
        <v>16.02</v>
      </c>
      <c r="AC10569" s="62">
        <v>2616.2199999999998</v>
      </c>
    </row>
    <row r="10570" spans="1:29" ht="30" x14ac:dyDescent="0.25">
      <c r="A10570" s="61" t="s">
        <v>436</v>
      </c>
      <c r="B10570" s="61" t="s">
        <v>437</v>
      </c>
      <c r="C10570" s="62">
        <v>2007</v>
      </c>
      <c r="D10570" s="61" t="s">
        <v>78</v>
      </c>
      <c r="E10570" s="62">
        <v>60</v>
      </c>
      <c r="F10570" s="62">
        <v>163040</v>
      </c>
      <c r="G10570" s="62">
        <v>26689</v>
      </c>
      <c r="H10570" s="62">
        <v>37.07</v>
      </c>
      <c r="I10570" s="62">
        <v>2717.33</v>
      </c>
      <c r="J10570" s="62">
        <v>151627.20000000001</v>
      </c>
      <c r="K10570" s="62">
        <v>54048.5</v>
      </c>
      <c r="L10570" s="62">
        <v>29663</v>
      </c>
      <c r="M10570" s="62">
        <v>41.2</v>
      </c>
      <c r="N10570" s="62">
        <v>900.81</v>
      </c>
      <c r="O10570" s="62">
        <v>651787.04</v>
      </c>
      <c r="P10570" s="63"/>
      <c r="Q10570" s="63"/>
      <c r="R10570" s="63"/>
      <c r="S10570" s="63"/>
      <c r="T10570" s="63"/>
      <c r="U10570" s="63"/>
      <c r="V10570" s="63"/>
      <c r="W10570" s="63"/>
      <c r="X10570" s="63"/>
      <c r="Y10570" s="63"/>
      <c r="Z10570" s="62">
        <v>217.23</v>
      </c>
      <c r="AA10570" s="62">
        <v>14605</v>
      </c>
      <c r="AB10570" s="62">
        <v>20.28</v>
      </c>
      <c r="AC10570" s="62">
        <v>3.62</v>
      </c>
    </row>
    <row r="10571" spans="1:29" ht="30" x14ac:dyDescent="0.25">
      <c r="A10571" s="61" t="s">
        <v>464</v>
      </c>
      <c r="B10571" s="61" t="s">
        <v>465</v>
      </c>
      <c r="C10571" s="62">
        <v>2014</v>
      </c>
      <c r="D10571" s="61" t="s">
        <v>99</v>
      </c>
      <c r="E10571" s="62">
        <v>31</v>
      </c>
      <c r="F10571" s="62">
        <v>131042</v>
      </c>
      <c r="G10571" s="62">
        <v>17523</v>
      </c>
      <c r="H10571" s="62">
        <v>47.1</v>
      </c>
      <c r="I10571" s="62">
        <v>4227.16</v>
      </c>
      <c r="J10571" s="62">
        <v>121869.06</v>
      </c>
      <c r="K10571" s="62">
        <v>0</v>
      </c>
      <c r="L10571" s="63"/>
      <c r="M10571" s="63"/>
      <c r="N10571" s="63"/>
      <c r="O10571" s="63"/>
      <c r="P10571" s="63"/>
      <c r="Q10571" s="63"/>
      <c r="R10571" s="63"/>
      <c r="S10571" s="63"/>
      <c r="T10571" s="63"/>
      <c r="U10571" s="62">
        <v>4900</v>
      </c>
      <c r="V10571" s="62">
        <v>16122</v>
      </c>
      <c r="W10571" s="62">
        <v>43.34</v>
      </c>
      <c r="X10571" s="62">
        <v>158</v>
      </c>
      <c r="Y10571" s="62">
        <v>109681.60000000001</v>
      </c>
      <c r="Z10571" s="62">
        <v>855.56</v>
      </c>
      <c r="AA10571" s="62">
        <v>1531</v>
      </c>
      <c r="AB10571" s="62">
        <v>4.12</v>
      </c>
      <c r="AC10571" s="62">
        <v>27.6</v>
      </c>
    </row>
    <row r="10572" spans="1:29" x14ac:dyDescent="0.25">
      <c r="A10572" s="61" t="s">
        <v>401</v>
      </c>
      <c r="B10572" s="61" t="s">
        <v>402</v>
      </c>
      <c r="C10572" s="62">
        <v>2006</v>
      </c>
      <c r="D10572" s="61" t="s">
        <v>75</v>
      </c>
      <c r="E10572" s="62">
        <v>12</v>
      </c>
      <c r="F10572" s="62">
        <v>2602</v>
      </c>
      <c r="G10572" s="62">
        <v>635</v>
      </c>
      <c r="H10572" s="62">
        <v>4.41</v>
      </c>
      <c r="I10572" s="62">
        <v>216.83</v>
      </c>
      <c r="J10572" s="62">
        <v>2419.86</v>
      </c>
      <c r="K10572" s="62">
        <v>0</v>
      </c>
      <c r="L10572" s="63"/>
      <c r="M10572" s="63"/>
      <c r="N10572" s="63"/>
      <c r="O10572" s="63"/>
      <c r="P10572" s="63"/>
      <c r="Q10572" s="63"/>
      <c r="R10572" s="63"/>
      <c r="S10572" s="63"/>
      <c r="T10572" s="63"/>
      <c r="U10572" s="63"/>
      <c r="V10572" s="63"/>
      <c r="W10572" s="63"/>
      <c r="X10572" s="63"/>
      <c r="Y10572" s="63"/>
      <c r="Z10572" s="62">
        <v>1161.69</v>
      </c>
      <c r="AA10572" s="62">
        <v>2326</v>
      </c>
      <c r="AB10572" s="62">
        <v>16.149999999999999</v>
      </c>
      <c r="AC10572" s="62">
        <v>96.81</v>
      </c>
    </row>
    <row r="10573" spans="1:29" ht="30" x14ac:dyDescent="0.25">
      <c r="A10573" s="61" t="s">
        <v>216</v>
      </c>
      <c r="B10573" s="61" t="s">
        <v>217</v>
      </c>
      <c r="C10573" s="62">
        <v>2005</v>
      </c>
      <c r="D10573" s="61" t="s">
        <v>438</v>
      </c>
      <c r="E10573" s="62">
        <v>8</v>
      </c>
      <c r="F10573" s="62">
        <v>0</v>
      </c>
      <c r="G10573" s="62">
        <v>0</v>
      </c>
      <c r="H10573" s="62">
        <v>0</v>
      </c>
      <c r="I10573" s="62">
        <v>0</v>
      </c>
      <c r="J10573" s="62">
        <v>0</v>
      </c>
      <c r="K10573" s="62">
        <v>0</v>
      </c>
      <c r="L10573" s="62">
        <v>0</v>
      </c>
      <c r="M10573" s="62">
        <v>0</v>
      </c>
      <c r="N10573" s="63"/>
      <c r="O10573" s="63"/>
      <c r="P10573" s="63"/>
      <c r="Q10573" s="63"/>
      <c r="R10573" s="63"/>
      <c r="S10573" s="63"/>
      <c r="T10573" s="63"/>
      <c r="U10573" s="63"/>
      <c r="V10573" s="63"/>
      <c r="W10573" s="63"/>
      <c r="X10573" s="63"/>
      <c r="Y10573" s="63"/>
      <c r="Z10573" s="62">
        <v>0</v>
      </c>
      <c r="AA10573" s="62">
        <v>0</v>
      </c>
      <c r="AB10573" s="62">
        <v>0</v>
      </c>
      <c r="AC10573" s="62">
        <v>0</v>
      </c>
    </row>
    <row r="10574" spans="1:29" ht="30" x14ac:dyDescent="0.25">
      <c r="A10574" s="61" t="s">
        <v>237</v>
      </c>
      <c r="B10574" s="61" t="s">
        <v>238</v>
      </c>
      <c r="C10574" s="62">
        <v>2008</v>
      </c>
      <c r="D10574" s="61" t="s">
        <v>297</v>
      </c>
      <c r="E10574" s="62">
        <v>136</v>
      </c>
      <c r="F10574" s="62">
        <v>180916</v>
      </c>
      <c r="G10574" s="62">
        <v>45223</v>
      </c>
      <c r="H10574" s="62">
        <v>27.71</v>
      </c>
      <c r="I10574" s="62">
        <v>1330.26</v>
      </c>
      <c r="J10574" s="62">
        <v>168251.88</v>
      </c>
      <c r="K10574" s="62">
        <v>121856.08</v>
      </c>
      <c r="L10574" s="62">
        <v>158493</v>
      </c>
      <c r="M10574" s="62">
        <v>97.12</v>
      </c>
      <c r="N10574" s="62">
        <v>896</v>
      </c>
      <c r="O10574" s="62">
        <v>1469499.01</v>
      </c>
      <c r="P10574" s="63"/>
      <c r="Q10574" s="63"/>
      <c r="R10574" s="63"/>
      <c r="S10574" s="63"/>
      <c r="T10574" s="63"/>
      <c r="U10574" s="63"/>
      <c r="V10574" s="63"/>
      <c r="W10574" s="63"/>
      <c r="X10574" s="63"/>
      <c r="Y10574" s="63"/>
      <c r="Z10574" s="62">
        <v>1415541</v>
      </c>
      <c r="AA10574" s="62">
        <v>59727</v>
      </c>
      <c r="AB10574" s="62">
        <v>36.6</v>
      </c>
      <c r="AC10574" s="62">
        <v>10408.39</v>
      </c>
    </row>
    <row r="10575" spans="1:29" x14ac:dyDescent="0.25">
      <c r="A10575" s="61" t="s">
        <v>376</v>
      </c>
      <c r="B10575" s="61" t="s">
        <v>377</v>
      </c>
      <c r="C10575" s="62">
        <v>2016</v>
      </c>
      <c r="D10575" s="61" t="s">
        <v>99</v>
      </c>
      <c r="E10575" s="62">
        <v>40</v>
      </c>
      <c r="F10575" s="62">
        <v>115220</v>
      </c>
      <c r="G10575" s="62">
        <v>44115</v>
      </c>
      <c r="H10575" s="62">
        <v>91.91</v>
      </c>
      <c r="I10575" s="62">
        <v>2880.5</v>
      </c>
      <c r="J10575" s="62">
        <v>107154.6</v>
      </c>
      <c r="K10575" s="62">
        <v>16885.55</v>
      </c>
      <c r="L10575" s="62">
        <v>18087</v>
      </c>
      <c r="M10575" s="62">
        <v>37.68</v>
      </c>
      <c r="N10575" s="62">
        <v>422.14</v>
      </c>
      <c r="O10575" s="62">
        <v>203627.89</v>
      </c>
      <c r="P10575" s="63"/>
      <c r="Q10575" s="63"/>
      <c r="R10575" s="63"/>
      <c r="S10575" s="63"/>
      <c r="T10575" s="63"/>
      <c r="U10575" s="63"/>
      <c r="V10575" s="63"/>
      <c r="W10575" s="63"/>
      <c r="X10575" s="63"/>
      <c r="Y10575" s="63"/>
      <c r="Z10575" s="62">
        <v>147785</v>
      </c>
      <c r="AA10575" s="62">
        <v>10627</v>
      </c>
      <c r="AB10575" s="62">
        <v>22.14</v>
      </c>
      <c r="AC10575" s="62">
        <v>3694.63</v>
      </c>
    </row>
    <row r="10576" spans="1:29" x14ac:dyDescent="0.25">
      <c r="A10576" s="61" t="s">
        <v>502</v>
      </c>
      <c r="B10576" s="61" t="s">
        <v>503</v>
      </c>
      <c r="C10576" s="62">
        <v>2013</v>
      </c>
      <c r="D10576" s="61" t="s">
        <v>99</v>
      </c>
      <c r="E10576" s="62">
        <v>40</v>
      </c>
      <c r="F10576" s="62">
        <v>313600</v>
      </c>
      <c r="G10576" s="62">
        <v>45758</v>
      </c>
      <c r="H10576" s="62">
        <v>95.33</v>
      </c>
      <c r="I10576" s="62">
        <v>7840</v>
      </c>
      <c r="J10576" s="62">
        <v>291648</v>
      </c>
      <c r="K10576" s="62">
        <v>0</v>
      </c>
      <c r="L10576" s="63"/>
      <c r="M10576" s="63"/>
      <c r="N10576" s="63"/>
      <c r="O10576" s="63"/>
      <c r="P10576" s="63"/>
      <c r="Q10576" s="63"/>
      <c r="R10576" s="63"/>
      <c r="S10576" s="63"/>
      <c r="T10576" s="63"/>
      <c r="U10576" s="63"/>
      <c r="V10576" s="63"/>
      <c r="W10576" s="63"/>
      <c r="X10576" s="63"/>
      <c r="Y10576" s="63"/>
      <c r="Z10576" s="62">
        <v>4344.8900000000003</v>
      </c>
      <c r="AA10576" s="62">
        <v>74442</v>
      </c>
      <c r="AB10576" s="62">
        <v>155.09</v>
      </c>
      <c r="AC10576" s="62">
        <v>108.62</v>
      </c>
    </row>
    <row r="10577" spans="1:29" ht="30" x14ac:dyDescent="0.25">
      <c r="A10577" s="61" t="s">
        <v>87</v>
      </c>
      <c r="B10577" s="61" t="s">
        <v>88</v>
      </c>
      <c r="C10577" s="62">
        <v>2004</v>
      </c>
      <c r="D10577" s="61" t="s">
        <v>99</v>
      </c>
      <c r="E10577" s="62">
        <v>164</v>
      </c>
      <c r="F10577" s="62">
        <v>1648937</v>
      </c>
      <c r="G10577" s="62">
        <v>206237</v>
      </c>
      <c r="H10577" s="62">
        <v>104.8</v>
      </c>
      <c r="I10577" s="62">
        <v>10054.49</v>
      </c>
      <c r="J10577" s="62">
        <v>1533511.41</v>
      </c>
      <c r="K10577" s="62">
        <v>0</v>
      </c>
      <c r="L10577" s="63"/>
      <c r="M10577" s="63"/>
      <c r="N10577" s="63"/>
      <c r="O10577" s="63"/>
      <c r="P10577" s="63"/>
      <c r="Q10577" s="63"/>
      <c r="R10577" s="63"/>
      <c r="S10577" s="63"/>
      <c r="T10577" s="63"/>
      <c r="U10577" s="62">
        <v>337</v>
      </c>
      <c r="V10577" s="62">
        <v>406</v>
      </c>
      <c r="W10577" s="62">
        <v>0.21</v>
      </c>
      <c r="X10577" s="62">
        <v>2</v>
      </c>
      <c r="Y10577" s="62">
        <v>7543.41</v>
      </c>
      <c r="Z10577" s="62">
        <v>1725763</v>
      </c>
      <c r="AA10577" s="62">
        <v>222018</v>
      </c>
      <c r="AB10577" s="62">
        <v>112.81</v>
      </c>
      <c r="AC10577" s="62">
        <v>10522.95</v>
      </c>
    </row>
    <row r="10578" spans="1:29" ht="30" x14ac:dyDescent="0.25">
      <c r="A10578" s="61" t="s">
        <v>352</v>
      </c>
      <c r="B10578" s="61" t="s">
        <v>353</v>
      </c>
      <c r="C10578" s="62">
        <v>2018</v>
      </c>
      <c r="D10578" s="61" t="s">
        <v>86</v>
      </c>
      <c r="E10578" s="62">
        <v>28</v>
      </c>
      <c r="F10578" s="62">
        <v>119280</v>
      </c>
      <c r="G10578" s="62">
        <v>17538</v>
      </c>
      <c r="H10578" s="62">
        <v>52.2</v>
      </c>
      <c r="I10578" s="62">
        <v>4260</v>
      </c>
      <c r="J10578" s="62">
        <v>110930.4</v>
      </c>
      <c r="K10578" s="62">
        <v>0</v>
      </c>
      <c r="L10578" s="63"/>
      <c r="M10578" s="63"/>
      <c r="N10578" s="63"/>
      <c r="O10578" s="63"/>
      <c r="P10578" s="63"/>
      <c r="Q10578" s="63"/>
      <c r="R10578" s="63"/>
      <c r="S10578" s="63"/>
      <c r="T10578" s="63"/>
      <c r="U10578" s="62">
        <v>10185</v>
      </c>
      <c r="V10578" s="62">
        <v>22137</v>
      </c>
      <c r="W10578" s="62">
        <v>65.88</v>
      </c>
      <c r="X10578" s="62">
        <v>363</v>
      </c>
      <c r="Y10578" s="62">
        <v>227981.04</v>
      </c>
      <c r="Z10578" s="62">
        <v>1025</v>
      </c>
      <c r="AA10578" s="62">
        <v>15832</v>
      </c>
      <c r="AB10578" s="62">
        <v>47.12</v>
      </c>
      <c r="AC10578" s="62">
        <v>36.61</v>
      </c>
    </row>
    <row r="10579" spans="1:29" ht="30" x14ac:dyDescent="0.25">
      <c r="A10579" s="61" t="s">
        <v>415</v>
      </c>
      <c r="B10579" s="61" t="s">
        <v>416</v>
      </c>
      <c r="C10579" s="62">
        <v>2014</v>
      </c>
      <c r="D10579" s="61" t="s">
        <v>72</v>
      </c>
      <c r="E10579" s="62">
        <v>19</v>
      </c>
      <c r="F10579" s="62">
        <v>167109</v>
      </c>
      <c r="G10579" s="62">
        <v>16336</v>
      </c>
      <c r="H10579" s="62">
        <v>71.650000000000006</v>
      </c>
      <c r="I10579" s="62">
        <v>8795.2099999999991</v>
      </c>
      <c r="J10579" s="62">
        <v>155411.37</v>
      </c>
      <c r="K10579" s="62">
        <v>2773.04</v>
      </c>
      <c r="L10579" s="62">
        <v>2094</v>
      </c>
      <c r="M10579" s="62">
        <v>9.18</v>
      </c>
      <c r="N10579" s="62">
        <v>145.94999999999999</v>
      </c>
      <c r="O10579" s="62">
        <v>33440.870000000003</v>
      </c>
      <c r="P10579" s="63"/>
      <c r="Q10579" s="63"/>
      <c r="R10579" s="63"/>
      <c r="S10579" s="63"/>
      <c r="T10579" s="63"/>
      <c r="U10579" s="63"/>
      <c r="V10579" s="63"/>
      <c r="W10579" s="63"/>
      <c r="X10579" s="63"/>
      <c r="Y10579" s="63"/>
      <c r="Z10579" s="62">
        <v>90300</v>
      </c>
      <c r="AA10579" s="62">
        <v>15185</v>
      </c>
      <c r="AB10579" s="62">
        <v>66.599999999999994</v>
      </c>
      <c r="AC10579" s="62">
        <v>4752.63</v>
      </c>
    </row>
    <row r="10580" spans="1:29" ht="30" x14ac:dyDescent="0.25">
      <c r="A10580" s="61" t="s">
        <v>528</v>
      </c>
      <c r="B10580" s="61" t="s">
        <v>529</v>
      </c>
      <c r="C10580" s="62">
        <v>2004</v>
      </c>
      <c r="D10580" s="61" t="s">
        <v>99</v>
      </c>
      <c r="E10580" s="62">
        <v>36</v>
      </c>
      <c r="F10580" s="62">
        <v>357643</v>
      </c>
      <c r="G10580" s="62">
        <v>35927</v>
      </c>
      <c r="H10580" s="62">
        <v>83.16</v>
      </c>
      <c r="I10580" s="62">
        <v>9934.5300000000007</v>
      </c>
      <c r="J10580" s="62">
        <v>332607.99</v>
      </c>
      <c r="K10580" s="62">
        <v>0</v>
      </c>
      <c r="L10580" s="63"/>
      <c r="M10580" s="63"/>
      <c r="N10580" s="63"/>
      <c r="O10580" s="63"/>
      <c r="P10580" s="63"/>
      <c r="Q10580" s="63"/>
      <c r="R10580" s="63"/>
      <c r="S10580" s="63"/>
      <c r="T10580" s="63"/>
      <c r="U10580" s="63"/>
      <c r="V10580" s="63"/>
      <c r="W10580" s="63"/>
      <c r="X10580" s="63"/>
      <c r="Y10580" s="63"/>
      <c r="Z10580" s="62">
        <v>1028.8699999999999</v>
      </c>
      <c r="AA10580" s="62">
        <v>2518</v>
      </c>
      <c r="AB10580" s="62">
        <v>5.83</v>
      </c>
      <c r="AC10580" s="62">
        <v>28.58</v>
      </c>
    </row>
    <row r="10581" spans="1:29" x14ac:dyDescent="0.25">
      <c r="A10581" s="61" t="s">
        <v>328</v>
      </c>
      <c r="B10581" s="61" t="s">
        <v>329</v>
      </c>
      <c r="C10581" s="62">
        <v>2008</v>
      </c>
      <c r="D10581" s="61" t="s">
        <v>298</v>
      </c>
      <c r="E10581" s="62">
        <v>12</v>
      </c>
      <c r="F10581" s="63"/>
      <c r="G10581" s="63"/>
      <c r="H10581" s="63"/>
      <c r="I10581" s="63"/>
      <c r="J10581" s="63"/>
      <c r="K10581" s="62">
        <v>0</v>
      </c>
      <c r="L10581" s="63"/>
      <c r="M10581" s="63"/>
      <c r="N10581" s="63"/>
      <c r="O10581" s="63"/>
      <c r="P10581" s="63"/>
      <c r="Q10581" s="63"/>
      <c r="R10581" s="63"/>
      <c r="S10581" s="63"/>
      <c r="T10581" s="63"/>
      <c r="U10581" s="63"/>
      <c r="V10581" s="63"/>
      <c r="W10581" s="63"/>
      <c r="X10581" s="63"/>
      <c r="Y10581" s="63"/>
      <c r="Z10581" s="62">
        <v>2112.16</v>
      </c>
      <c r="AA10581" s="62">
        <v>4669</v>
      </c>
      <c r="AB10581" s="62">
        <v>32.42</v>
      </c>
      <c r="AC10581" s="62">
        <v>176.01</v>
      </c>
    </row>
    <row r="10582" spans="1:29" x14ac:dyDescent="0.25">
      <c r="A10582" s="61" t="s">
        <v>466</v>
      </c>
      <c r="B10582" s="61" t="s">
        <v>467</v>
      </c>
      <c r="C10582" s="62">
        <v>2012</v>
      </c>
      <c r="D10582" s="61" t="s">
        <v>83</v>
      </c>
      <c r="E10582" s="62">
        <v>2</v>
      </c>
      <c r="F10582" s="63"/>
      <c r="G10582" s="63"/>
      <c r="H10582" s="63"/>
      <c r="I10582" s="63"/>
      <c r="J10582" s="63"/>
      <c r="K10582" s="62">
        <v>0</v>
      </c>
      <c r="L10582" s="63"/>
      <c r="M10582" s="63"/>
      <c r="N10582" s="63"/>
      <c r="O10582" s="63"/>
      <c r="P10582" s="63"/>
      <c r="Q10582" s="63"/>
      <c r="R10582" s="63"/>
      <c r="S10582" s="63"/>
      <c r="T10582" s="63"/>
      <c r="U10582" s="63"/>
      <c r="V10582" s="63"/>
      <c r="W10582" s="63"/>
      <c r="X10582" s="63"/>
      <c r="Y10582" s="63"/>
      <c r="Z10582" s="62">
        <v>0</v>
      </c>
      <c r="AA10582" s="63"/>
      <c r="AB10582" s="63"/>
      <c r="AC10582" s="62">
        <v>0</v>
      </c>
    </row>
    <row r="10583" spans="1:29" ht="30" x14ac:dyDescent="0.25">
      <c r="A10583" s="61" t="s">
        <v>171</v>
      </c>
      <c r="B10583" s="61" t="s">
        <v>172</v>
      </c>
      <c r="C10583" s="62">
        <v>2005</v>
      </c>
      <c r="D10583" s="61" t="s">
        <v>89</v>
      </c>
      <c r="E10583" s="62">
        <v>49</v>
      </c>
      <c r="F10583" s="62">
        <v>80039</v>
      </c>
      <c r="G10583" s="62">
        <v>9142</v>
      </c>
      <c r="H10583" s="62">
        <v>15.55</v>
      </c>
      <c r="I10583" s="62">
        <v>1633.45</v>
      </c>
      <c r="J10583" s="62">
        <v>74436.27</v>
      </c>
      <c r="K10583" s="62">
        <v>12821.53</v>
      </c>
      <c r="L10583" s="62">
        <v>17879</v>
      </c>
      <c r="M10583" s="62">
        <v>30.41</v>
      </c>
      <c r="N10583" s="62">
        <v>261.66000000000003</v>
      </c>
      <c r="O10583" s="62">
        <v>154618.71</v>
      </c>
      <c r="P10583" s="63"/>
      <c r="Q10583" s="63"/>
      <c r="R10583" s="63"/>
      <c r="S10583" s="63"/>
      <c r="T10583" s="63"/>
      <c r="U10583" s="63"/>
      <c r="V10583" s="63"/>
      <c r="W10583" s="63"/>
      <c r="X10583" s="63"/>
      <c r="Y10583" s="63"/>
      <c r="Z10583" s="62">
        <v>1770</v>
      </c>
      <c r="AA10583" s="62">
        <v>11492</v>
      </c>
      <c r="AB10583" s="62">
        <v>19.54</v>
      </c>
      <c r="AC10583" s="62">
        <v>36.119999999999997</v>
      </c>
    </row>
    <row r="10584" spans="1:29" ht="45" x14ac:dyDescent="0.25">
      <c r="A10584" s="61" t="s">
        <v>167</v>
      </c>
      <c r="B10584" s="61" t="s">
        <v>168</v>
      </c>
      <c r="C10584" s="62">
        <v>2016</v>
      </c>
      <c r="D10584" s="61" t="s">
        <v>150</v>
      </c>
      <c r="E10584" s="62">
        <v>8</v>
      </c>
      <c r="F10584" s="63"/>
      <c r="G10584" s="63"/>
      <c r="H10584" s="63"/>
      <c r="I10584" s="63"/>
      <c r="J10584" s="63"/>
      <c r="K10584" s="62">
        <v>0</v>
      </c>
      <c r="L10584" s="63"/>
      <c r="M10584" s="63"/>
      <c r="N10584" s="63"/>
      <c r="O10584" s="63"/>
      <c r="P10584" s="63"/>
      <c r="Q10584" s="63"/>
      <c r="R10584" s="63"/>
      <c r="S10584" s="63"/>
      <c r="T10584" s="63"/>
      <c r="U10584" s="63"/>
      <c r="V10584" s="63"/>
      <c r="W10584" s="63"/>
      <c r="X10584" s="63"/>
      <c r="Y10584" s="63"/>
      <c r="Z10584" s="62">
        <v>0</v>
      </c>
      <c r="AA10584" s="63"/>
      <c r="AB10584" s="63"/>
      <c r="AC10584" s="62">
        <v>0</v>
      </c>
    </row>
    <row r="10585" spans="1:29" x14ac:dyDescent="0.25">
      <c r="A10585" s="61" t="s">
        <v>420</v>
      </c>
      <c r="B10585" s="61" t="s">
        <v>421</v>
      </c>
      <c r="C10585" s="62">
        <v>2003</v>
      </c>
      <c r="D10585" s="61" t="s">
        <v>314</v>
      </c>
      <c r="E10585" s="62">
        <v>120</v>
      </c>
      <c r="F10585" s="62">
        <v>41080</v>
      </c>
      <c r="G10585" s="62">
        <v>3769</v>
      </c>
      <c r="H10585" s="62">
        <v>2.62</v>
      </c>
      <c r="I10585" s="62">
        <v>342.33</v>
      </c>
      <c r="J10585" s="62">
        <v>38204.400000000001</v>
      </c>
      <c r="K10585" s="62">
        <v>0</v>
      </c>
      <c r="L10585" s="63"/>
      <c r="M10585" s="63"/>
      <c r="N10585" s="63"/>
      <c r="O10585" s="63"/>
      <c r="P10585" s="63"/>
      <c r="Q10585" s="63"/>
      <c r="R10585" s="63"/>
      <c r="S10585" s="63"/>
      <c r="T10585" s="63"/>
      <c r="U10585" s="63"/>
      <c r="V10585" s="63"/>
      <c r="W10585" s="63"/>
      <c r="X10585" s="63"/>
      <c r="Y10585" s="63"/>
      <c r="Z10585" s="62">
        <v>1881</v>
      </c>
      <c r="AA10585" s="62">
        <v>15876</v>
      </c>
      <c r="AB10585" s="62">
        <v>11.03</v>
      </c>
      <c r="AC10585" s="62">
        <v>15.68</v>
      </c>
    </row>
    <row r="10586" spans="1:29" x14ac:dyDescent="0.25">
      <c r="A10586" s="61" t="s">
        <v>235</v>
      </c>
      <c r="B10586" s="61" t="s">
        <v>236</v>
      </c>
      <c r="C10586" s="62">
        <v>2016</v>
      </c>
      <c r="D10586" s="61" t="s">
        <v>78</v>
      </c>
      <c r="E10586" s="62">
        <v>30</v>
      </c>
      <c r="F10586" s="62">
        <v>89594</v>
      </c>
      <c r="G10586" s="62">
        <v>17548</v>
      </c>
      <c r="H10586" s="62">
        <v>48.74</v>
      </c>
      <c r="I10586" s="62">
        <v>2986.47</v>
      </c>
      <c r="J10586" s="62">
        <v>83322.42</v>
      </c>
      <c r="K10586" s="62">
        <v>20377.3</v>
      </c>
      <c r="L10586" s="62">
        <v>21202</v>
      </c>
      <c r="M10586" s="62">
        <v>58.89</v>
      </c>
      <c r="N10586" s="62">
        <v>679.24</v>
      </c>
      <c r="O10586" s="62">
        <v>245736.02</v>
      </c>
      <c r="P10586" s="63"/>
      <c r="Q10586" s="63"/>
      <c r="R10586" s="63"/>
      <c r="S10586" s="63"/>
      <c r="T10586" s="63"/>
      <c r="U10586" s="63"/>
      <c r="V10586" s="63"/>
      <c r="W10586" s="63"/>
      <c r="X10586" s="63"/>
      <c r="Y10586" s="63"/>
      <c r="Z10586" s="62">
        <v>65500</v>
      </c>
      <c r="AA10586" s="62">
        <v>2954</v>
      </c>
      <c r="AB10586" s="62">
        <v>8.2100000000000009</v>
      </c>
      <c r="AC10586" s="62">
        <v>2183.33</v>
      </c>
    </row>
    <row r="10587" spans="1:29" x14ac:dyDescent="0.25">
      <c r="A10587" s="61" t="s">
        <v>338</v>
      </c>
      <c r="B10587" s="61" t="s">
        <v>339</v>
      </c>
      <c r="C10587" s="62">
        <v>2016</v>
      </c>
      <c r="D10587" s="61" t="s">
        <v>94</v>
      </c>
      <c r="E10587" s="62">
        <v>45</v>
      </c>
      <c r="F10587" s="62">
        <v>53637</v>
      </c>
      <c r="G10587" s="62">
        <v>12355</v>
      </c>
      <c r="H10587" s="62">
        <v>22.88</v>
      </c>
      <c r="I10587" s="62">
        <v>1191.93</v>
      </c>
      <c r="J10587" s="62">
        <v>49882.41</v>
      </c>
      <c r="K10587" s="62">
        <v>13564.5</v>
      </c>
      <c r="L10587" s="62">
        <v>16267</v>
      </c>
      <c r="M10587" s="62">
        <v>30.12</v>
      </c>
      <c r="N10587" s="62">
        <v>301.43</v>
      </c>
      <c r="O10587" s="62">
        <v>163578.38</v>
      </c>
      <c r="P10587" s="63"/>
      <c r="Q10587" s="63"/>
      <c r="R10587" s="63"/>
      <c r="S10587" s="63"/>
      <c r="T10587" s="63"/>
      <c r="U10587" s="63"/>
      <c r="V10587" s="63"/>
      <c r="W10587" s="63"/>
      <c r="X10587" s="63"/>
      <c r="Y10587" s="63"/>
      <c r="Z10587" s="62">
        <v>3575.39</v>
      </c>
      <c r="AA10587" s="62">
        <v>67806</v>
      </c>
      <c r="AB10587" s="62">
        <v>125.57</v>
      </c>
      <c r="AC10587" s="62">
        <v>79.45</v>
      </c>
    </row>
    <row r="10588" spans="1:29" ht="30" x14ac:dyDescent="0.25">
      <c r="A10588" s="61" t="s">
        <v>173</v>
      </c>
      <c r="B10588" s="61" t="s">
        <v>174</v>
      </c>
      <c r="C10588" s="62">
        <v>2017</v>
      </c>
      <c r="D10588" s="61" t="s">
        <v>75</v>
      </c>
      <c r="E10588" s="62">
        <v>5</v>
      </c>
      <c r="F10588" s="63"/>
      <c r="G10588" s="63"/>
      <c r="H10588" s="63"/>
      <c r="I10588" s="63"/>
      <c r="J10588" s="63"/>
      <c r="K10588" s="62">
        <v>0</v>
      </c>
      <c r="L10588" s="63"/>
      <c r="M10588" s="63"/>
      <c r="N10588" s="63"/>
      <c r="O10588" s="63"/>
      <c r="P10588" s="63"/>
      <c r="Q10588" s="63"/>
      <c r="R10588" s="63"/>
      <c r="S10588" s="63"/>
      <c r="T10588" s="63"/>
      <c r="U10588" s="63"/>
      <c r="V10588" s="63"/>
      <c r="W10588" s="63"/>
      <c r="X10588" s="63"/>
      <c r="Y10588" s="63"/>
      <c r="Z10588" s="62">
        <v>379.96</v>
      </c>
      <c r="AA10588" s="62">
        <v>2059</v>
      </c>
      <c r="AB10588" s="62">
        <v>34.32</v>
      </c>
      <c r="AC10588" s="62">
        <v>75.989999999999995</v>
      </c>
    </row>
    <row r="10589" spans="1:29" ht="30" x14ac:dyDescent="0.25">
      <c r="A10589" s="61" t="s">
        <v>269</v>
      </c>
      <c r="B10589" s="61" t="s">
        <v>270</v>
      </c>
      <c r="C10589" s="62">
        <v>2004</v>
      </c>
      <c r="D10589" s="61" t="s">
        <v>298</v>
      </c>
      <c r="E10589" s="62">
        <v>2</v>
      </c>
      <c r="F10589" s="62">
        <v>30385</v>
      </c>
      <c r="G10589" s="62">
        <v>3241</v>
      </c>
      <c r="H10589" s="62">
        <v>135.04</v>
      </c>
      <c r="I10589" s="62">
        <v>15192.5</v>
      </c>
      <c r="J10589" s="62">
        <v>28258.05</v>
      </c>
      <c r="K10589" s="62">
        <v>0</v>
      </c>
      <c r="L10589" s="63"/>
      <c r="M10589" s="63"/>
      <c r="N10589" s="63"/>
      <c r="O10589" s="63"/>
      <c r="P10589" s="63"/>
      <c r="Q10589" s="63"/>
      <c r="R10589" s="63"/>
      <c r="S10589" s="63"/>
      <c r="T10589" s="63"/>
      <c r="U10589" s="62">
        <v>2181</v>
      </c>
      <c r="V10589" s="62">
        <v>3301</v>
      </c>
      <c r="W10589" s="62">
        <v>137.54</v>
      </c>
      <c r="X10589" s="62">
        <v>1090</v>
      </c>
      <c r="Y10589" s="62">
        <v>48819.5</v>
      </c>
      <c r="Z10589" s="62">
        <v>26500</v>
      </c>
      <c r="AA10589" s="62">
        <v>728</v>
      </c>
      <c r="AB10589" s="62">
        <v>30.33</v>
      </c>
      <c r="AC10589" s="62">
        <v>13250</v>
      </c>
    </row>
    <row r="10590" spans="1:29" x14ac:dyDescent="0.25">
      <c r="A10590" s="61" t="s">
        <v>383</v>
      </c>
      <c r="B10590" s="61" t="s">
        <v>384</v>
      </c>
      <c r="C10590" s="62">
        <v>2016</v>
      </c>
      <c r="D10590" s="61" t="s">
        <v>75</v>
      </c>
      <c r="E10590" s="62">
        <v>20</v>
      </c>
      <c r="F10590" s="62">
        <v>681</v>
      </c>
      <c r="G10590" s="62">
        <v>272</v>
      </c>
      <c r="H10590" s="62">
        <v>1.1299999999999999</v>
      </c>
      <c r="I10590" s="62">
        <v>34.049999999999997</v>
      </c>
      <c r="J10590" s="62">
        <v>633.33000000000004</v>
      </c>
      <c r="K10590" s="62">
        <v>357</v>
      </c>
      <c r="L10590" s="62">
        <v>488</v>
      </c>
      <c r="M10590" s="62">
        <v>2.0299999999999998</v>
      </c>
      <c r="N10590" s="62">
        <v>17.850000000000001</v>
      </c>
      <c r="O10590" s="62">
        <v>4305.17</v>
      </c>
      <c r="P10590" s="63"/>
      <c r="Q10590" s="63"/>
      <c r="R10590" s="63"/>
      <c r="S10590" s="63"/>
      <c r="T10590" s="63"/>
      <c r="U10590" s="63"/>
      <c r="V10590" s="63"/>
      <c r="W10590" s="63"/>
      <c r="X10590" s="63"/>
      <c r="Y10590" s="63"/>
      <c r="Z10590" s="62">
        <v>823.47</v>
      </c>
      <c r="AA10590" s="62">
        <v>1622</v>
      </c>
      <c r="AB10590" s="62">
        <v>6.76</v>
      </c>
      <c r="AC10590" s="62">
        <v>41.17</v>
      </c>
    </row>
    <row r="10591" spans="1:29" x14ac:dyDescent="0.25">
      <c r="A10591" s="61" t="s">
        <v>328</v>
      </c>
      <c r="B10591" s="61" t="s">
        <v>329</v>
      </c>
      <c r="C10591" s="62">
        <v>2015</v>
      </c>
      <c r="D10591" s="61" t="s">
        <v>75</v>
      </c>
      <c r="E10591" s="62">
        <v>5</v>
      </c>
      <c r="F10591" s="63"/>
      <c r="G10591" s="63"/>
      <c r="H10591" s="63"/>
      <c r="I10591" s="63"/>
      <c r="J10591" s="63"/>
      <c r="K10591" s="62">
        <v>0</v>
      </c>
      <c r="L10591" s="63"/>
      <c r="M10591" s="63"/>
      <c r="N10591" s="63"/>
      <c r="O10591" s="63"/>
      <c r="P10591" s="63"/>
      <c r="Q10591" s="63"/>
      <c r="R10591" s="63"/>
      <c r="S10591" s="63"/>
      <c r="T10591" s="63"/>
      <c r="U10591" s="63"/>
      <c r="V10591" s="63"/>
      <c r="W10591" s="63"/>
      <c r="X10591" s="63"/>
      <c r="Y10591" s="63"/>
      <c r="Z10591" s="62">
        <v>124.32</v>
      </c>
      <c r="AA10591" s="62">
        <v>581</v>
      </c>
      <c r="AB10591" s="62">
        <v>9.68</v>
      </c>
      <c r="AC10591" s="62">
        <v>24.86</v>
      </c>
    </row>
    <row r="10592" spans="1:29" ht="30" x14ac:dyDescent="0.25">
      <c r="A10592" s="61" t="s">
        <v>188</v>
      </c>
      <c r="B10592" s="61" t="s">
        <v>189</v>
      </c>
      <c r="C10592" s="62">
        <v>2004</v>
      </c>
      <c r="D10592" s="61" t="s">
        <v>78</v>
      </c>
      <c r="E10592" s="62">
        <v>75</v>
      </c>
      <c r="F10592" s="62">
        <v>134413</v>
      </c>
      <c r="G10592" s="62">
        <v>16314</v>
      </c>
      <c r="H10592" s="62">
        <v>18.13</v>
      </c>
      <c r="I10592" s="62">
        <v>1792.17</v>
      </c>
      <c r="J10592" s="62">
        <v>125004.09</v>
      </c>
      <c r="K10592" s="62">
        <v>39216.29</v>
      </c>
      <c r="L10592" s="62">
        <v>46060</v>
      </c>
      <c r="M10592" s="62">
        <v>51.18</v>
      </c>
      <c r="N10592" s="63"/>
      <c r="O10592" s="63"/>
      <c r="P10592" s="63"/>
      <c r="Q10592" s="63"/>
      <c r="R10592" s="63"/>
      <c r="S10592" s="63"/>
      <c r="T10592" s="63"/>
      <c r="U10592" s="63"/>
      <c r="V10592" s="63"/>
      <c r="W10592" s="63"/>
      <c r="X10592" s="63"/>
      <c r="Y10592" s="63"/>
      <c r="Z10592" s="62">
        <v>3793</v>
      </c>
      <c r="AA10592" s="62">
        <v>17179</v>
      </c>
      <c r="AB10592" s="62">
        <v>19.09</v>
      </c>
      <c r="AC10592" s="62">
        <v>50.57</v>
      </c>
    </row>
    <row r="10593" spans="1:29" ht="30" x14ac:dyDescent="0.25">
      <c r="A10593" s="61" t="s">
        <v>342</v>
      </c>
      <c r="B10593" s="61" t="s">
        <v>343</v>
      </c>
      <c r="C10593" s="62">
        <v>2017</v>
      </c>
      <c r="D10593" s="61" t="s">
        <v>150</v>
      </c>
      <c r="E10593" s="62">
        <v>8</v>
      </c>
      <c r="F10593" s="63"/>
      <c r="G10593" s="63"/>
      <c r="H10593" s="63"/>
      <c r="I10593" s="63"/>
      <c r="J10593" s="63"/>
      <c r="K10593" s="62">
        <v>0</v>
      </c>
      <c r="L10593" s="63"/>
      <c r="M10593" s="63"/>
      <c r="N10593" s="63"/>
      <c r="O10593" s="63"/>
      <c r="P10593" s="63"/>
      <c r="Q10593" s="63"/>
      <c r="R10593" s="63"/>
      <c r="S10593" s="63"/>
      <c r="T10593" s="63"/>
      <c r="U10593" s="63"/>
      <c r="V10593" s="63"/>
      <c r="W10593" s="63"/>
      <c r="X10593" s="63"/>
      <c r="Y10593" s="63"/>
      <c r="Z10593" s="62">
        <v>0</v>
      </c>
      <c r="AA10593" s="63"/>
      <c r="AB10593" s="63"/>
      <c r="AC10593" s="62">
        <v>0</v>
      </c>
    </row>
    <row r="10594" spans="1:29" ht="30" x14ac:dyDescent="0.25">
      <c r="A10594" s="61" t="s">
        <v>287</v>
      </c>
      <c r="B10594" s="61" t="s">
        <v>288</v>
      </c>
      <c r="C10594" s="62">
        <v>2017</v>
      </c>
      <c r="D10594" s="61" t="s">
        <v>150</v>
      </c>
      <c r="E10594" s="62">
        <v>8</v>
      </c>
      <c r="F10594" s="63"/>
      <c r="G10594" s="63"/>
      <c r="H10594" s="63"/>
      <c r="I10594" s="63"/>
      <c r="J10594" s="63"/>
      <c r="K10594" s="62">
        <v>0</v>
      </c>
      <c r="L10594" s="63"/>
      <c r="M10594" s="63"/>
      <c r="N10594" s="63"/>
      <c r="O10594" s="63"/>
      <c r="P10594" s="63"/>
      <c r="Q10594" s="63"/>
      <c r="R10594" s="63"/>
      <c r="S10594" s="63"/>
      <c r="T10594" s="63"/>
      <c r="U10594" s="63"/>
      <c r="V10594" s="63"/>
      <c r="W10594" s="63"/>
      <c r="X10594" s="63"/>
      <c r="Y10594" s="63"/>
      <c r="Z10594" s="62">
        <v>0</v>
      </c>
      <c r="AA10594" s="63"/>
      <c r="AB10594" s="63"/>
      <c r="AC10594" s="62">
        <v>0</v>
      </c>
    </row>
    <row r="10595" spans="1:29" x14ac:dyDescent="0.25">
      <c r="A10595" s="61" t="s">
        <v>163</v>
      </c>
      <c r="B10595" s="61" t="s">
        <v>164</v>
      </c>
      <c r="C10595" s="62">
        <v>2018</v>
      </c>
      <c r="D10595" s="61" t="s">
        <v>301</v>
      </c>
      <c r="E10595" s="62">
        <v>54</v>
      </c>
      <c r="F10595" s="62">
        <v>220640</v>
      </c>
      <c r="G10595" s="62">
        <v>40376</v>
      </c>
      <c r="H10595" s="62">
        <v>62.31</v>
      </c>
      <c r="I10595" s="62">
        <v>4085.93</v>
      </c>
      <c r="J10595" s="62">
        <v>205195.2</v>
      </c>
      <c r="K10595" s="62">
        <v>18856.45</v>
      </c>
      <c r="L10595" s="62">
        <v>15898</v>
      </c>
      <c r="M10595" s="62">
        <v>24.53</v>
      </c>
      <c r="N10595" s="62">
        <v>349.19</v>
      </c>
      <c r="O10595" s="62">
        <v>227395.59</v>
      </c>
      <c r="P10595" s="63"/>
      <c r="Q10595" s="63"/>
      <c r="R10595" s="63"/>
      <c r="S10595" s="63"/>
      <c r="T10595" s="63"/>
      <c r="U10595" s="63"/>
      <c r="V10595" s="63"/>
      <c r="W10595" s="63"/>
      <c r="X10595" s="63"/>
      <c r="Y10595" s="63"/>
      <c r="Z10595" s="62">
        <v>182774</v>
      </c>
      <c r="AA10595" s="62">
        <v>16623</v>
      </c>
      <c r="AB10595" s="62">
        <v>25.65</v>
      </c>
      <c r="AC10595" s="62">
        <v>3384.7</v>
      </c>
    </row>
    <row r="10596" spans="1:29" x14ac:dyDescent="0.25">
      <c r="A10596" s="61" t="s">
        <v>401</v>
      </c>
      <c r="B10596" s="61" t="s">
        <v>402</v>
      </c>
      <c r="C10596" s="62">
        <v>2013</v>
      </c>
      <c r="D10596" s="61" t="s">
        <v>75</v>
      </c>
      <c r="E10596" s="62">
        <v>12</v>
      </c>
      <c r="F10596" s="62">
        <v>4122</v>
      </c>
      <c r="G10596" s="62">
        <v>886</v>
      </c>
      <c r="H10596" s="62">
        <v>6.15</v>
      </c>
      <c r="I10596" s="62">
        <v>343.5</v>
      </c>
      <c r="J10596" s="62">
        <v>3833.46</v>
      </c>
      <c r="K10596" s="62">
        <v>0</v>
      </c>
      <c r="L10596" s="63"/>
      <c r="M10596" s="63"/>
      <c r="N10596" s="63"/>
      <c r="O10596" s="63"/>
      <c r="P10596" s="63"/>
      <c r="Q10596" s="63"/>
      <c r="R10596" s="63"/>
      <c r="S10596" s="63"/>
      <c r="T10596" s="63"/>
      <c r="U10596" s="63"/>
      <c r="V10596" s="63"/>
      <c r="W10596" s="63"/>
      <c r="X10596" s="63"/>
      <c r="Y10596" s="63"/>
      <c r="Z10596" s="62">
        <v>844.86</v>
      </c>
      <c r="AA10596" s="62">
        <v>3217</v>
      </c>
      <c r="AB10596" s="62">
        <v>22.34</v>
      </c>
      <c r="AC10596" s="62">
        <v>70.41</v>
      </c>
    </row>
    <row r="10597" spans="1:29" x14ac:dyDescent="0.25">
      <c r="A10597" s="61" t="s">
        <v>159</v>
      </c>
      <c r="B10597" s="61" t="s">
        <v>160</v>
      </c>
      <c r="C10597" s="62">
        <v>2012</v>
      </c>
      <c r="D10597" s="61" t="s">
        <v>150</v>
      </c>
      <c r="E10597" s="62">
        <v>16</v>
      </c>
      <c r="F10597" s="62">
        <v>77367</v>
      </c>
      <c r="G10597" s="62">
        <v>9277</v>
      </c>
      <c r="H10597" s="62">
        <v>48.32</v>
      </c>
      <c r="I10597" s="62">
        <v>4835.4399999999996</v>
      </c>
      <c r="J10597" s="62">
        <v>71951.31</v>
      </c>
      <c r="K10597" s="62">
        <v>0</v>
      </c>
      <c r="L10597" s="63"/>
      <c r="M10597" s="63"/>
      <c r="N10597" s="63"/>
      <c r="O10597" s="63"/>
      <c r="P10597" s="63"/>
      <c r="Q10597" s="63"/>
      <c r="R10597" s="63"/>
      <c r="S10597" s="63"/>
      <c r="T10597" s="63"/>
      <c r="U10597" s="63"/>
      <c r="V10597" s="63"/>
      <c r="W10597" s="63"/>
      <c r="X10597" s="63"/>
      <c r="Y10597" s="63"/>
      <c r="Z10597" s="62">
        <v>218</v>
      </c>
      <c r="AA10597" s="62">
        <v>2610</v>
      </c>
      <c r="AB10597" s="62">
        <v>13.59</v>
      </c>
      <c r="AC10597" s="62">
        <v>13.63</v>
      </c>
    </row>
    <row r="10598" spans="1:29" x14ac:dyDescent="0.25">
      <c r="A10598" s="61" t="s">
        <v>409</v>
      </c>
      <c r="B10598" s="61" t="s">
        <v>410</v>
      </c>
      <c r="C10598" s="62">
        <v>2009</v>
      </c>
      <c r="D10598" s="61" t="s">
        <v>89</v>
      </c>
      <c r="E10598" s="62">
        <v>24</v>
      </c>
      <c r="F10598" s="63"/>
      <c r="G10598" s="63"/>
      <c r="H10598" s="63"/>
      <c r="I10598" s="63"/>
      <c r="J10598" s="63"/>
      <c r="K10598" s="62">
        <v>0</v>
      </c>
      <c r="L10598" s="63"/>
      <c r="M10598" s="63"/>
      <c r="N10598" s="63"/>
      <c r="O10598" s="63"/>
      <c r="P10598" s="63"/>
      <c r="Q10598" s="63"/>
      <c r="R10598" s="63"/>
      <c r="S10598" s="63"/>
      <c r="T10598" s="63"/>
      <c r="U10598" s="63"/>
      <c r="V10598" s="63"/>
      <c r="W10598" s="63"/>
      <c r="X10598" s="63"/>
      <c r="Y10598" s="63"/>
      <c r="Z10598" s="62">
        <v>0</v>
      </c>
      <c r="AA10598" s="63"/>
      <c r="AB10598" s="63"/>
      <c r="AC10598" s="62">
        <v>0</v>
      </c>
    </row>
    <row r="10599" spans="1:29" x14ac:dyDescent="0.25">
      <c r="A10599" s="61" t="s">
        <v>338</v>
      </c>
      <c r="B10599" s="61" t="s">
        <v>339</v>
      </c>
      <c r="C10599" s="62">
        <v>2013</v>
      </c>
      <c r="D10599" s="61" t="s">
        <v>89</v>
      </c>
      <c r="E10599" s="62">
        <v>60</v>
      </c>
      <c r="F10599" s="62">
        <v>643680</v>
      </c>
      <c r="G10599" s="62">
        <v>91085</v>
      </c>
      <c r="H10599" s="62">
        <v>126.51</v>
      </c>
      <c r="I10599" s="62">
        <v>10728</v>
      </c>
      <c r="J10599" s="62">
        <v>598622.4</v>
      </c>
      <c r="K10599" s="62">
        <v>0</v>
      </c>
      <c r="L10599" s="63"/>
      <c r="M10599" s="63"/>
      <c r="N10599" s="63"/>
      <c r="O10599" s="63"/>
      <c r="P10599" s="63"/>
      <c r="Q10599" s="63"/>
      <c r="R10599" s="63"/>
      <c r="S10599" s="63"/>
      <c r="T10599" s="63"/>
      <c r="U10599" s="63"/>
      <c r="V10599" s="63"/>
      <c r="W10599" s="63"/>
      <c r="X10599" s="63"/>
      <c r="Y10599" s="63"/>
      <c r="Z10599" s="62">
        <v>2204.17</v>
      </c>
      <c r="AA10599" s="62">
        <v>45403</v>
      </c>
      <c r="AB10599" s="62">
        <v>63.06</v>
      </c>
      <c r="AC10599" s="62">
        <v>36.74</v>
      </c>
    </row>
    <row r="10600" spans="1:29" x14ac:dyDescent="0.25">
      <c r="A10600" s="61" t="s">
        <v>473</v>
      </c>
      <c r="B10600" s="61" t="s">
        <v>474</v>
      </c>
      <c r="C10600" s="62">
        <v>2003</v>
      </c>
      <c r="D10600" s="61" t="s">
        <v>78</v>
      </c>
      <c r="E10600" s="62">
        <v>20</v>
      </c>
      <c r="F10600" s="62">
        <v>77436</v>
      </c>
      <c r="G10600" s="62">
        <v>10849</v>
      </c>
      <c r="H10600" s="62">
        <v>45.2</v>
      </c>
      <c r="I10600" s="62">
        <v>3871.8</v>
      </c>
      <c r="J10600" s="62">
        <v>72015.48</v>
      </c>
      <c r="K10600" s="62">
        <v>8409.31</v>
      </c>
      <c r="L10600" s="62">
        <v>7926</v>
      </c>
      <c r="M10600" s="62">
        <v>33.03</v>
      </c>
      <c r="N10600" s="62">
        <v>420.47</v>
      </c>
      <c r="O10600" s="62">
        <v>101410.41</v>
      </c>
      <c r="P10600" s="63"/>
      <c r="Q10600" s="63"/>
      <c r="R10600" s="63"/>
      <c r="S10600" s="63"/>
      <c r="T10600" s="63"/>
      <c r="U10600" s="63"/>
      <c r="V10600" s="63"/>
      <c r="W10600" s="63"/>
      <c r="X10600" s="63"/>
      <c r="Y10600" s="63"/>
      <c r="Z10600" s="62">
        <v>0</v>
      </c>
      <c r="AA10600" s="63"/>
      <c r="AB10600" s="63"/>
      <c r="AC10600" s="62">
        <v>0</v>
      </c>
    </row>
    <row r="10601" spans="1:29" x14ac:dyDescent="0.25">
      <c r="A10601" s="61" t="s">
        <v>338</v>
      </c>
      <c r="B10601" s="61" t="s">
        <v>339</v>
      </c>
      <c r="C10601" s="62">
        <v>2018</v>
      </c>
      <c r="D10601" s="61" t="s">
        <v>78</v>
      </c>
      <c r="E10601" s="62">
        <v>36</v>
      </c>
      <c r="F10601" s="62">
        <v>24341</v>
      </c>
      <c r="G10601" s="62">
        <v>6156</v>
      </c>
      <c r="H10601" s="62">
        <v>14.25</v>
      </c>
      <c r="I10601" s="62">
        <v>676.14</v>
      </c>
      <c r="J10601" s="62">
        <v>22637.13</v>
      </c>
      <c r="K10601" s="62">
        <v>8112.51</v>
      </c>
      <c r="L10601" s="62">
        <v>11418</v>
      </c>
      <c r="M10601" s="62">
        <v>26.43</v>
      </c>
      <c r="N10601" s="62">
        <v>225.35</v>
      </c>
      <c r="O10601" s="62">
        <v>97831.22</v>
      </c>
      <c r="P10601" s="63"/>
      <c r="Q10601" s="63"/>
      <c r="R10601" s="63"/>
      <c r="S10601" s="63"/>
      <c r="T10601" s="63"/>
      <c r="U10601" s="63"/>
      <c r="V10601" s="63"/>
      <c r="W10601" s="63"/>
      <c r="X10601" s="63"/>
      <c r="Y10601" s="63"/>
      <c r="Z10601" s="62">
        <v>252.28</v>
      </c>
      <c r="AA10601" s="62">
        <v>4163</v>
      </c>
      <c r="AB10601" s="62">
        <v>9.64</v>
      </c>
      <c r="AC10601" s="62">
        <v>7.01</v>
      </c>
    </row>
    <row r="10602" spans="1:29" ht="30" x14ac:dyDescent="0.25">
      <c r="A10602" s="61" t="s">
        <v>283</v>
      </c>
      <c r="B10602" s="61" t="s">
        <v>284</v>
      </c>
      <c r="C10602" s="62">
        <v>2009</v>
      </c>
      <c r="D10602" s="61" t="s">
        <v>86</v>
      </c>
      <c r="E10602" s="62">
        <v>216</v>
      </c>
      <c r="F10602" s="62">
        <v>1232640</v>
      </c>
      <c r="G10602" s="62">
        <v>234895</v>
      </c>
      <c r="H10602" s="62">
        <v>90.62</v>
      </c>
      <c r="I10602" s="62">
        <v>5706.67</v>
      </c>
      <c r="J10602" s="62">
        <v>1146355.2</v>
      </c>
      <c r="K10602" s="62">
        <v>191993.21</v>
      </c>
      <c r="L10602" s="62">
        <v>177818</v>
      </c>
      <c r="M10602" s="62">
        <v>68.599999999999994</v>
      </c>
      <c r="N10602" s="62">
        <v>888.86</v>
      </c>
      <c r="O10602" s="62">
        <v>2315303.7200000002</v>
      </c>
      <c r="P10602" s="63"/>
      <c r="Q10602" s="63"/>
      <c r="R10602" s="63"/>
      <c r="S10602" s="63"/>
      <c r="T10602" s="63"/>
      <c r="U10602" s="63"/>
      <c r="V10602" s="63"/>
      <c r="W10602" s="63"/>
      <c r="X10602" s="63"/>
      <c r="Y10602" s="63"/>
      <c r="Z10602" s="62">
        <v>0</v>
      </c>
      <c r="AA10602" s="63"/>
      <c r="AB10602" s="63"/>
      <c r="AC10602" s="62">
        <v>0</v>
      </c>
    </row>
    <row r="10603" spans="1:29" x14ac:dyDescent="0.25">
      <c r="A10603" s="61" t="s">
        <v>184</v>
      </c>
      <c r="B10603" s="61" t="s">
        <v>185</v>
      </c>
      <c r="C10603" s="62">
        <v>2004</v>
      </c>
      <c r="D10603" s="61" t="s">
        <v>75</v>
      </c>
      <c r="E10603" s="62">
        <v>14</v>
      </c>
      <c r="F10603" s="62">
        <v>253</v>
      </c>
      <c r="G10603" s="62">
        <v>42</v>
      </c>
      <c r="H10603" s="62">
        <v>0.25</v>
      </c>
      <c r="I10603" s="62">
        <v>18.07</v>
      </c>
      <c r="J10603" s="62">
        <v>235.29</v>
      </c>
      <c r="K10603" s="62">
        <v>0</v>
      </c>
      <c r="L10603" s="63"/>
      <c r="M10603" s="63"/>
      <c r="N10603" s="63"/>
      <c r="O10603" s="63"/>
      <c r="P10603" s="63"/>
      <c r="Q10603" s="63"/>
      <c r="R10603" s="63"/>
      <c r="S10603" s="63"/>
      <c r="T10603" s="63"/>
      <c r="U10603" s="63"/>
      <c r="V10603" s="63"/>
      <c r="W10603" s="63"/>
      <c r="X10603" s="63"/>
      <c r="Y10603" s="63"/>
      <c r="Z10603" s="62">
        <v>0</v>
      </c>
      <c r="AA10603" s="63"/>
      <c r="AB10603" s="63"/>
      <c r="AC10603" s="62">
        <v>0</v>
      </c>
    </row>
    <row r="10604" spans="1:29" ht="30" x14ac:dyDescent="0.25">
      <c r="A10604" s="61" t="s">
        <v>237</v>
      </c>
      <c r="B10604" s="61" t="s">
        <v>238</v>
      </c>
      <c r="C10604" s="62">
        <v>2008</v>
      </c>
      <c r="D10604" s="61" t="s">
        <v>83</v>
      </c>
      <c r="E10604" s="62">
        <v>8</v>
      </c>
      <c r="F10604" s="62">
        <v>128</v>
      </c>
      <c r="G10604" s="62">
        <v>35</v>
      </c>
      <c r="H10604" s="62">
        <v>0.36</v>
      </c>
      <c r="I10604" s="62">
        <v>16</v>
      </c>
      <c r="J10604" s="62">
        <v>119.04</v>
      </c>
      <c r="K10604" s="62">
        <v>6132.88</v>
      </c>
      <c r="L10604" s="62">
        <v>7150</v>
      </c>
      <c r="M10604" s="62">
        <v>74.48</v>
      </c>
      <c r="N10604" s="62">
        <v>766.61</v>
      </c>
      <c r="O10604" s="62">
        <v>73958.25</v>
      </c>
      <c r="P10604" s="63"/>
      <c r="Q10604" s="63"/>
      <c r="R10604" s="63"/>
      <c r="S10604" s="63"/>
      <c r="T10604" s="63"/>
      <c r="U10604" s="63"/>
      <c r="V10604" s="63"/>
      <c r="W10604" s="63"/>
      <c r="X10604" s="63"/>
      <c r="Y10604" s="63"/>
      <c r="Z10604" s="62">
        <v>98447</v>
      </c>
      <c r="AA10604" s="62">
        <v>3968</v>
      </c>
      <c r="AB10604" s="62">
        <v>41.33</v>
      </c>
      <c r="AC10604" s="62">
        <v>12305.88</v>
      </c>
    </row>
    <row r="10605" spans="1:29" x14ac:dyDescent="0.25">
      <c r="A10605" s="61" t="s">
        <v>79</v>
      </c>
      <c r="B10605" s="61" t="s">
        <v>80</v>
      </c>
      <c r="C10605" s="62">
        <v>2016</v>
      </c>
      <c r="D10605" s="61" t="s">
        <v>438</v>
      </c>
      <c r="E10605" s="62">
        <v>8</v>
      </c>
      <c r="F10605" s="63"/>
      <c r="G10605" s="63"/>
      <c r="H10605" s="63"/>
      <c r="I10605" s="63"/>
      <c r="J10605" s="63"/>
      <c r="K10605" s="62">
        <v>0</v>
      </c>
      <c r="L10605" s="63"/>
      <c r="M10605" s="63"/>
      <c r="N10605" s="63"/>
      <c r="O10605" s="63"/>
      <c r="P10605" s="63"/>
      <c r="Q10605" s="63"/>
      <c r="R10605" s="63"/>
      <c r="S10605" s="63"/>
      <c r="T10605" s="63"/>
      <c r="U10605" s="63"/>
      <c r="V10605" s="63"/>
      <c r="W10605" s="63"/>
      <c r="X10605" s="63"/>
      <c r="Y10605" s="63"/>
      <c r="Z10605" s="62">
        <v>0</v>
      </c>
      <c r="AA10605" s="63"/>
      <c r="AB10605" s="63"/>
      <c r="AC10605" s="62">
        <v>0</v>
      </c>
    </row>
    <row r="10606" spans="1:29" x14ac:dyDescent="0.25">
      <c r="A10606" s="61" t="s">
        <v>432</v>
      </c>
      <c r="B10606" s="61" t="s">
        <v>433</v>
      </c>
      <c r="C10606" s="62">
        <v>2008</v>
      </c>
      <c r="D10606" s="61" t="s">
        <v>75</v>
      </c>
      <c r="E10606" s="62">
        <v>12</v>
      </c>
      <c r="F10606" s="63"/>
      <c r="G10606" s="63"/>
      <c r="H10606" s="63"/>
      <c r="I10606" s="63"/>
      <c r="J10606" s="63"/>
      <c r="K10606" s="62">
        <v>0</v>
      </c>
      <c r="L10606" s="63"/>
      <c r="M10606" s="63"/>
      <c r="N10606" s="63"/>
      <c r="O10606" s="63"/>
      <c r="P10606" s="63"/>
      <c r="Q10606" s="63"/>
      <c r="R10606" s="63"/>
      <c r="S10606" s="63"/>
      <c r="T10606" s="63"/>
      <c r="U10606" s="63"/>
      <c r="V10606" s="63"/>
      <c r="W10606" s="63"/>
      <c r="X10606" s="63"/>
      <c r="Y10606" s="63"/>
      <c r="Z10606" s="62">
        <v>0</v>
      </c>
      <c r="AA10606" s="63"/>
      <c r="AB10606" s="63"/>
      <c r="AC10606" s="62">
        <v>0</v>
      </c>
    </row>
    <row r="10607" spans="1:29" x14ac:dyDescent="0.25">
      <c r="A10607" s="61" t="s">
        <v>126</v>
      </c>
      <c r="B10607" s="61" t="s">
        <v>127</v>
      </c>
      <c r="C10607" s="62">
        <v>2013</v>
      </c>
      <c r="D10607" s="61" t="s">
        <v>78</v>
      </c>
      <c r="E10607" s="62">
        <v>24</v>
      </c>
      <c r="F10607" s="62">
        <v>107680</v>
      </c>
      <c r="G10607" s="62">
        <v>18779</v>
      </c>
      <c r="H10607" s="62">
        <v>65.2</v>
      </c>
      <c r="I10607" s="62">
        <v>4486.67</v>
      </c>
      <c r="J10607" s="62">
        <v>100142.39999999999</v>
      </c>
      <c r="K10607" s="62">
        <v>11749.76</v>
      </c>
      <c r="L10607" s="62">
        <v>17708</v>
      </c>
      <c r="M10607" s="62">
        <v>61.49</v>
      </c>
      <c r="N10607" s="62">
        <v>489.57</v>
      </c>
      <c r="O10607" s="62">
        <v>141693.85</v>
      </c>
      <c r="P10607" s="63"/>
      <c r="Q10607" s="63"/>
      <c r="R10607" s="63"/>
      <c r="S10607" s="63"/>
      <c r="T10607" s="63"/>
      <c r="U10607" s="63"/>
      <c r="V10607" s="63"/>
      <c r="W10607" s="63"/>
      <c r="X10607" s="63"/>
      <c r="Y10607" s="63"/>
      <c r="Z10607" s="62">
        <v>520</v>
      </c>
      <c r="AA10607" s="62">
        <v>5065</v>
      </c>
      <c r="AB10607" s="62">
        <v>17.59</v>
      </c>
      <c r="AC10607" s="62">
        <v>21.67</v>
      </c>
    </row>
    <row r="10608" spans="1:29" x14ac:dyDescent="0.25">
      <c r="A10608" s="61" t="s">
        <v>198</v>
      </c>
      <c r="B10608" s="61" t="s">
        <v>199</v>
      </c>
      <c r="C10608" s="62">
        <v>2005</v>
      </c>
      <c r="D10608" s="61" t="s">
        <v>75</v>
      </c>
      <c r="E10608" s="62">
        <v>6</v>
      </c>
      <c r="F10608" s="62">
        <v>0</v>
      </c>
      <c r="G10608" s="62">
        <v>0</v>
      </c>
      <c r="H10608" s="62">
        <v>0</v>
      </c>
      <c r="I10608" s="62">
        <v>0</v>
      </c>
      <c r="J10608" s="62">
        <v>0</v>
      </c>
      <c r="K10608" s="62">
        <v>0</v>
      </c>
      <c r="L10608" s="62">
        <v>0</v>
      </c>
      <c r="M10608" s="62">
        <v>0</v>
      </c>
      <c r="N10608" s="63"/>
      <c r="O10608" s="63"/>
      <c r="P10608" s="63"/>
      <c r="Q10608" s="63"/>
      <c r="R10608" s="63"/>
      <c r="S10608" s="63"/>
      <c r="T10608" s="63"/>
      <c r="U10608" s="63"/>
      <c r="V10608" s="63"/>
      <c r="W10608" s="63"/>
      <c r="X10608" s="63"/>
      <c r="Y10608" s="63"/>
      <c r="Z10608" s="62">
        <v>60900</v>
      </c>
      <c r="AA10608" s="62">
        <v>5421</v>
      </c>
      <c r="AB10608" s="62">
        <v>75.290000000000006</v>
      </c>
      <c r="AC10608" s="62">
        <v>10150</v>
      </c>
    </row>
    <row r="10609" spans="1:29" ht="30" x14ac:dyDescent="0.25">
      <c r="A10609" s="61" t="s">
        <v>87</v>
      </c>
      <c r="B10609" s="61" t="s">
        <v>88</v>
      </c>
      <c r="C10609" s="62">
        <v>2014</v>
      </c>
      <c r="D10609" s="61" t="s">
        <v>86</v>
      </c>
      <c r="E10609" s="62">
        <v>24</v>
      </c>
      <c r="F10609" s="62">
        <v>66687</v>
      </c>
      <c r="G10609" s="62">
        <v>12950</v>
      </c>
      <c r="H10609" s="62">
        <v>44.97</v>
      </c>
      <c r="I10609" s="62">
        <v>2778.63</v>
      </c>
      <c r="J10609" s="62">
        <v>62018.91</v>
      </c>
      <c r="K10609" s="62">
        <v>6690.59</v>
      </c>
      <c r="L10609" s="62">
        <v>6172</v>
      </c>
      <c r="M10609" s="62">
        <v>21.43</v>
      </c>
      <c r="N10609" s="62">
        <v>278.77</v>
      </c>
      <c r="O10609" s="62">
        <v>80683.850000000006</v>
      </c>
      <c r="P10609" s="63"/>
      <c r="Q10609" s="63"/>
      <c r="R10609" s="63"/>
      <c r="S10609" s="63"/>
      <c r="T10609" s="63"/>
      <c r="U10609" s="63"/>
      <c r="V10609" s="63"/>
      <c r="W10609" s="63"/>
      <c r="X10609" s="63"/>
      <c r="Y10609" s="63"/>
      <c r="Z10609" s="62">
        <v>143029</v>
      </c>
      <c r="AA10609" s="62">
        <v>13935</v>
      </c>
      <c r="AB10609" s="62">
        <v>48.39</v>
      </c>
      <c r="AC10609" s="62">
        <v>5959.54</v>
      </c>
    </row>
    <row r="10610" spans="1:29" ht="30" x14ac:dyDescent="0.25">
      <c r="A10610" s="61" t="s">
        <v>124</v>
      </c>
      <c r="B10610" s="61" t="s">
        <v>125</v>
      </c>
      <c r="C10610" s="62">
        <v>2015</v>
      </c>
      <c r="D10610" s="61" t="s">
        <v>226</v>
      </c>
      <c r="E10610" s="62">
        <v>41</v>
      </c>
      <c r="F10610" s="62">
        <v>167920</v>
      </c>
      <c r="G10610" s="62">
        <v>23667</v>
      </c>
      <c r="H10610" s="62">
        <v>48.1</v>
      </c>
      <c r="I10610" s="62">
        <v>4095.61</v>
      </c>
      <c r="J10610" s="62">
        <v>156165.6</v>
      </c>
      <c r="K10610" s="62">
        <v>14722.6</v>
      </c>
      <c r="L10610" s="62">
        <v>15908</v>
      </c>
      <c r="M10610" s="62">
        <v>32.33</v>
      </c>
      <c r="N10610" s="62">
        <v>359.09</v>
      </c>
      <c r="O10610" s="62">
        <v>177544.24</v>
      </c>
      <c r="P10610" s="63"/>
      <c r="Q10610" s="63"/>
      <c r="R10610" s="63"/>
      <c r="S10610" s="63"/>
      <c r="T10610" s="63"/>
      <c r="U10610" s="63"/>
      <c r="V10610" s="63"/>
      <c r="W10610" s="63"/>
      <c r="X10610" s="63"/>
      <c r="Y10610" s="63"/>
      <c r="Z10610" s="62">
        <v>112.02</v>
      </c>
      <c r="AA10610" s="62">
        <v>12024</v>
      </c>
      <c r="AB10610" s="62">
        <v>24.44</v>
      </c>
      <c r="AC10610" s="62">
        <v>2.73</v>
      </c>
    </row>
    <row r="10611" spans="1:29" x14ac:dyDescent="0.25">
      <c r="A10611" s="61" t="s">
        <v>454</v>
      </c>
      <c r="B10611" s="61" t="s">
        <v>455</v>
      </c>
      <c r="C10611" s="62">
        <v>2009</v>
      </c>
      <c r="D10611" s="61" t="s">
        <v>75</v>
      </c>
      <c r="E10611" s="62">
        <v>8</v>
      </c>
      <c r="F10611" s="63"/>
      <c r="G10611" s="63"/>
      <c r="H10611" s="63"/>
      <c r="I10611" s="63"/>
      <c r="J10611" s="63"/>
      <c r="K10611" s="62">
        <v>0</v>
      </c>
      <c r="L10611" s="63"/>
      <c r="M10611" s="63"/>
      <c r="N10611" s="63"/>
      <c r="O10611" s="63"/>
      <c r="P10611" s="63"/>
      <c r="Q10611" s="63"/>
      <c r="R10611" s="63"/>
      <c r="S10611" s="63"/>
      <c r="T10611" s="63"/>
      <c r="U10611" s="63"/>
      <c r="V10611" s="63"/>
      <c r="W10611" s="63"/>
      <c r="X10611" s="63"/>
      <c r="Y10611" s="63"/>
      <c r="Z10611" s="62">
        <v>547380</v>
      </c>
      <c r="AA10611" s="62">
        <v>45744</v>
      </c>
      <c r="AB10611" s="62">
        <v>476.5</v>
      </c>
      <c r="AC10611" s="62">
        <v>68422.5</v>
      </c>
    </row>
    <row r="10612" spans="1:29" ht="30" x14ac:dyDescent="0.25">
      <c r="A10612" s="61" t="s">
        <v>363</v>
      </c>
      <c r="B10612" s="61" t="s">
        <v>364</v>
      </c>
      <c r="C10612" s="62">
        <v>2019</v>
      </c>
      <c r="D10612" s="61" t="s">
        <v>75</v>
      </c>
      <c r="E10612" s="62">
        <v>5</v>
      </c>
      <c r="F10612" s="63"/>
      <c r="G10612" s="63"/>
      <c r="H10612" s="63"/>
      <c r="I10612" s="63"/>
      <c r="J10612" s="63"/>
      <c r="K10612" s="62">
        <v>0</v>
      </c>
      <c r="L10612" s="63"/>
      <c r="M10612" s="63"/>
      <c r="N10612" s="63"/>
      <c r="O10612" s="63"/>
      <c r="P10612" s="63"/>
      <c r="Q10612" s="63"/>
      <c r="R10612" s="63"/>
      <c r="S10612" s="63"/>
      <c r="T10612" s="63"/>
      <c r="U10612" s="63"/>
      <c r="V10612" s="63"/>
      <c r="W10612" s="63"/>
      <c r="X10612" s="63"/>
      <c r="Y10612" s="63"/>
      <c r="Z10612" s="62">
        <v>0</v>
      </c>
      <c r="AA10612" s="63"/>
      <c r="AB10612" s="63"/>
      <c r="AC10612" s="62">
        <v>0</v>
      </c>
    </row>
    <row r="10613" spans="1:29" ht="30" x14ac:dyDescent="0.25">
      <c r="A10613" s="61" t="s">
        <v>188</v>
      </c>
      <c r="B10613" s="61" t="s">
        <v>189</v>
      </c>
      <c r="C10613" s="62">
        <v>2018</v>
      </c>
      <c r="D10613" s="61" t="s">
        <v>75</v>
      </c>
      <c r="E10613" s="62">
        <v>24</v>
      </c>
      <c r="F10613" s="62">
        <v>0</v>
      </c>
      <c r="G10613" s="62">
        <v>0</v>
      </c>
      <c r="H10613" s="62">
        <v>0</v>
      </c>
      <c r="I10613" s="62">
        <v>0</v>
      </c>
      <c r="J10613" s="62">
        <v>0</v>
      </c>
      <c r="K10613" s="62">
        <v>0</v>
      </c>
      <c r="L10613" s="62">
        <v>0</v>
      </c>
      <c r="M10613" s="62">
        <v>0</v>
      </c>
      <c r="N10613" s="63"/>
      <c r="O10613" s="63"/>
      <c r="P10613" s="63"/>
      <c r="Q10613" s="63"/>
      <c r="R10613" s="63"/>
      <c r="S10613" s="63"/>
      <c r="T10613" s="63"/>
      <c r="U10613" s="63"/>
      <c r="V10613" s="63"/>
      <c r="W10613" s="63"/>
      <c r="X10613" s="63"/>
      <c r="Y10613" s="63"/>
      <c r="Z10613" s="62">
        <v>0</v>
      </c>
      <c r="AA10613" s="62">
        <v>0</v>
      </c>
      <c r="AB10613" s="62">
        <v>0</v>
      </c>
      <c r="AC10613" s="62">
        <v>0</v>
      </c>
    </row>
    <row r="10614" spans="1:29" x14ac:dyDescent="0.25">
      <c r="A10614" s="61" t="s">
        <v>330</v>
      </c>
      <c r="B10614" s="61" t="s">
        <v>331</v>
      </c>
      <c r="C10614" s="62">
        <v>2012</v>
      </c>
      <c r="D10614" s="61" t="s">
        <v>99</v>
      </c>
      <c r="E10614" s="62">
        <v>53</v>
      </c>
      <c r="F10614" s="62">
        <v>151646</v>
      </c>
      <c r="G10614" s="62">
        <v>28521</v>
      </c>
      <c r="H10614" s="62">
        <v>44.84</v>
      </c>
      <c r="I10614" s="62">
        <v>2861.25</v>
      </c>
      <c r="J10614" s="62">
        <v>141030.78</v>
      </c>
      <c r="K10614" s="62">
        <v>10768</v>
      </c>
      <c r="L10614" s="62">
        <v>12222</v>
      </c>
      <c r="M10614" s="62">
        <v>19.22</v>
      </c>
      <c r="N10614" s="62">
        <v>203.17</v>
      </c>
      <c r="O10614" s="62">
        <v>129854.54</v>
      </c>
      <c r="P10614" s="63"/>
      <c r="Q10614" s="63"/>
      <c r="R10614" s="63"/>
      <c r="S10614" s="63"/>
      <c r="T10614" s="63"/>
      <c r="U10614" s="63"/>
      <c r="V10614" s="63"/>
      <c r="W10614" s="63"/>
      <c r="X10614" s="63"/>
      <c r="Y10614" s="63"/>
      <c r="Z10614" s="62">
        <v>89800</v>
      </c>
      <c r="AA10614" s="62">
        <v>6414</v>
      </c>
      <c r="AB10614" s="62">
        <v>10.08</v>
      </c>
      <c r="AC10614" s="62">
        <v>1694.34</v>
      </c>
    </row>
    <row r="10615" spans="1:29" x14ac:dyDescent="0.25">
      <c r="A10615" s="61" t="s">
        <v>569</v>
      </c>
      <c r="B10615" s="61" t="s">
        <v>570</v>
      </c>
      <c r="C10615" s="62">
        <v>2018</v>
      </c>
      <c r="D10615" s="61" t="s">
        <v>78</v>
      </c>
      <c r="E10615" s="62">
        <v>64</v>
      </c>
      <c r="F10615" s="62">
        <v>249760</v>
      </c>
      <c r="G10615" s="62">
        <v>44757</v>
      </c>
      <c r="H10615" s="62">
        <v>58.28</v>
      </c>
      <c r="I10615" s="62">
        <v>3902.5</v>
      </c>
      <c r="J10615" s="62">
        <v>232276.8</v>
      </c>
      <c r="K10615" s="62">
        <v>0</v>
      </c>
      <c r="L10615" s="63"/>
      <c r="M10615" s="63"/>
      <c r="N10615" s="63"/>
      <c r="O10615" s="63"/>
      <c r="P10615" s="63"/>
      <c r="Q10615" s="63"/>
      <c r="R10615" s="63"/>
      <c r="S10615" s="63"/>
      <c r="T10615" s="63"/>
      <c r="U10615" s="63"/>
      <c r="V10615" s="63"/>
      <c r="W10615" s="63"/>
      <c r="X10615" s="63"/>
      <c r="Y10615" s="63"/>
      <c r="Z10615" s="62">
        <v>600.98</v>
      </c>
      <c r="AA10615" s="62">
        <v>2247</v>
      </c>
      <c r="AB10615" s="62">
        <v>2.93</v>
      </c>
      <c r="AC10615" s="62">
        <v>9.39</v>
      </c>
    </row>
    <row r="10616" spans="1:29" ht="30" x14ac:dyDescent="0.25">
      <c r="A10616" s="61" t="s">
        <v>148</v>
      </c>
      <c r="B10616" s="61" t="s">
        <v>149</v>
      </c>
      <c r="C10616" s="62">
        <v>2013</v>
      </c>
      <c r="D10616" s="61" t="s">
        <v>99</v>
      </c>
      <c r="E10616" s="62">
        <v>30</v>
      </c>
      <c r="F10616" s="62">
        <v>353975</v>
      </c>
      <c r="G10616" s="62">
        <v>35627</v>
      </c>
      <c r="H10616" s="62">
        <v>98.96</v>
      </c>
      <c r="I10616" s="62">
        <v>11799.17</v>
      </c>
      <c r="J10616" s="62">
        <v>329196.75</v>
      </c>
      <c r="K10616" s="62">
        <v>0</v>
      </c>
      <c r="L10616" s="62">
        <v>0</v>
      </c>
      <c r="M10616" s="62">
        <v>0</v>
      </c>
      <c r="N10616" s="63"/>
      <c r="O10616" s="63"/>
      <c r="P10616" s="63"/>
      <c r="Q10616" s="63"/>
      <c r="R10616" s="63"/>
      <c r="S10616" s="63"/>
      <c r="T10616" s="63"/>
      <c r="U10616" s="63"/>
      <c r="V10616" s="63"/>
      <c r="W10616" s="63"/>
      <c r="X10616" s="63"/>
      <c r="Y10616" s="63"/>
      <c r="Z10616" s="62">
        <v>88558</v>
      </c>
      <c r="AA10616" s="62">
        <v>11327</v>
      </c>
      <c r="AB10616" s="62">
        <v>31.46</v>
      </c>
      <c r="AC10616" s="62">
        <v>2951.93</v>
      </c>
    </row>
    <row r="10617" spans="1:29" x14ac:dyDescent="0.25">
      <c r="A10617" s="61" t="s">
        <v>579</v>
      </c>
      <c r="B10617" s="61" t="s">
        <v>580</v>
      </c>
      <c r="C10617" s="62">
        <v>2017</v>
      </c>
      <c r="D10617" s="61" t="s">
        <v>78</v>
      </c>
      <c r="E10617" s="62">
        <v>60</v>
      </c>
      <c r="F10617" s="62">
        <v>565322</v>
      </c>
      <c r="G10617" s="62">
        <v>100008</v>
      </c>
      <c r="H10617" s="62">
        <v>138.9</v>
      </c>
      <c r="I10617" s="62">
        <v>9422.0300000000007</v>
      </c>
      <c r="J10617" s="62">
        <v>525749.46</v>
      </c>
      <c r="K10617" s="62">
        <v>0</v>
      </c>
      <c r="L10617" s="63"/>
      <c r="M10617" s="63"/>
      <c r="N10617" s="63"/>
      <c r="O10617" s="63"/>
      <c r="P10617" s="63"/>
      <c r="Q10617" s="63"/>
      <c r="R10617" s="63"/>
      <c r="S10617" s="63"/>
      <c r="T10617" s="63"/>
      <c r="U10617" s="63"/>
      <c r="V10617" s="63"/>
      <c r="W10617" s="63"/>
      <c r="X10617" s="63"/>
      <c r="Y10617" s="63"/>
      <c r="Z10617" s="62">
        <v>1.34</v>
      </c>
      <c r="AA10617" s="62">
        <v>15588</v>
      </c>
      <c r="AB10617" s="62">
        <v>21.65</v>
      </c>
      <c r="AC10617" s="62">
        <v>0.02</v>
      </c>
    </row>
    <row r="10618" spans="1:29" ht="30" x14ac:dyDescent="0.25">
      <c r="A10618" s="61" t="s">
        <v>165</v>
      </c>
      <c r="B10618" s="61" t="s">
        <v>166</v>
      </c>
      <c r="C10618" s="62">
        <v>2003</v>
      </c>
      <c r="D10618" s="61" t="s">
        <v>99</v>
      </c>
      <c r="E10618" s="62">
        <v>42</v>
      </c>
      <c r="F10618" s="62">
        <v>52069</v>
      </c>
      <c r="G10618" s="62">
        <v>7612</v>
      </c>
      <c r="H10618" s="62">
        <v>15.1</v>
      </c>
      <c r="I10618" s="62">
        <v>1239.74</v>
      </c>
      <c r="J10618" s="62">
        <v>48424.17</v>
      </c>
      <c r="K10618" s="62">
        <v>8291.9500000000007</v>
      </c>
      <c r="L10618" s="62">
        <v>9123</v>
      </c>
      <c r="M10618" s="62">
        <v>18.100000000000001</v>
      </c>
      <c r="N10618" s="63"/>
      <c r="O10618" s="63"/>
      <c r="P10618" s="63"/>
      <c r="Q10618" s="63"/>
      <c r="R10618" s="63"/>
      <c r="S10618" s="63"/>
      <c r="T10618" s="63"/>
      <c r="U10618" s="63"/>
      <c r="V10618" s="63"/>
      <c r="W10618" s="63"/>
      <c r="X10618" s="63"/>
      <c r="Y10618" s="63"/>
      <c r="Z10618" s="62">
        <v>2040</v>
      </c>
      <c r="AA10618" s="62">
        <v>4698</v>
      </c>
      <c r="AB10618" s="62">
        <v>9.32</v>
      </c>
      <c r="AC10618" s="62">
        <v>48.57</v>
      </c>
    </row>
    <row r="10619" spans="1:29" x14ac:dyDescent="0.25">
      <c r="A10619" s="61" t="s">
        <v>338</v>
      </c>
      <c r="B10619" s="61" t="s">
        <v>339</v>
      </c>
      <c r="C10619" s="62">
        <v>2009</v>
      </c>
      <c r="D10619" s="61" t="s">
        <v>94</v>
      </c>
      <c r="E10619" s="62">
        <v>45</v>
      </c>
      <c r="F10619" s="62">
        <v>50971</v>
      </c>
      <c r="G10619" s="62">
        <v>10354</v>
      </c>
      <c r="H10619" s="62">
        <v>19.170000000000002</v>
      </c>
      <c r="I10619" s="62">
        <v>1132.69</v>
      </c>
      <c r="J10619" s="62">
        <v>47403.03</v>
      </c>
      <c r="K10619" s="62">
        <v>24056.26</v>
      </c>
      <c r="L10619" s="62">
        <v>26057</v>
      </c>
      <c r="M10619" s="62">
        <v>48.25</v>
      </c>
      <c r="N10619" s="62">
        <v>534.58000000000004</v>
      </c>
      <c r="O10619" s="62">
        <v>290101.61</v>
      </c>
      <c r="P10619" s="63"/>
      <c r="Q10619" s="63"/>
      <c r="R10619" s="63"/>
      <c r="S10619" s="63"/>
      <c r="T10619" s="63"/>
      <c r="U10619" s="63"/>
      <c r="V10619" s="63"/>
      <c r="W10619" s="63"/>
      <c r="X10619" s="63"/>
      <c r="Y10619" s="63"/>
      <c r="Z10619" s="62">
        <v>3500.5</v>
      </c>
      <c r="AA10619" s="62">
        <v>42999</v>
      </c>
      <c r="AB10619" s="62">
        <v>79.63</v>
      </c>
      <c r="AC10619" s="62">
        <v>77.790000000000006</v>
      </c>
    </row>
    <row r="10620" spans="1:29" ht="45" x14ac:dyDescent="0.25">
      <c r="A10620" s="61" t="s">
        <v>167</v>
      </c>
      <c r="B10620" s="61" t="s">
        <v>168</v>
      </c>
      <c r="C10620" s="62">
        <v>2009</v>
      </c>
      <c r="D10620" s="61" t="s">
        <v>150</v>
      </c>
      <c r="E10620" s="62">
        <v>8</v>
      </c>
      <c r="F10620" s="63"/>
      <c r="G10620" s="63"/>
      <c r="H10620" s="63"/>
      <c r="I10620" s="63"/>
      <c r="J10620" s="63"/>
      <c r="K10620" s="62">
        <v>0</v>
      </c>
      <c r="L10620" s="63"/>
      <c r="M10620" s="63"/>
      <c r="N10620" s="63"/>
      <c r="O10620" s="63"/>
      <c r="P10620" s="63"/>
      <c r="Q10620" s="63"/>
      <c r="R10620" s="63"/>
      <c r="S10620" s="63"/>
      <c r="T10620" s="63"/>
      <c r="U10620" s="63"/>
      <c r="V10620" s="63"/>
      <c r="W10620" s="63"/>
      <c r="X10620" s="63"/>
      <c r="Y10620" s="63"/>
      <c r="Z10620" s="62">
        <v>0</v>
      </c>
      <c r="AA10620" s="63"/>
      <c r="AB10620" s="63"/>
      <c r="AC10620" s="62">
        <v>0</v>
      </c>
    </row>
    <row r="10621" spans="1:29" x14ac:dyDescent="0.25">
      <c r="A10621" s="61" t="s">
        <v>496</v>
      </c>
      <c r="B10621" s="61" t="s">
        <v>497</v>
      </c>
      <c r="C10621" s="62">
        <v>2015</v>
      </c>
      <c r="D10621" s="61" t="s">
        <v>75</v>
      </c>
      <c r="E10621" s="62">
        <v>12</v>
      </c>
      <c r="F10621" s="62">
        <v>0</v>
      </c>
      <c r="G10621" s="62">
        <v>0</v>
      </c>
      <c r="H10621" s="62">
        <v>0</v>
      </c>
      <c r="I10621" s="62">
        <v>0</v>
      </c>
      <c r="J10621" s="62">
        <v>0</v>
      </c>
      <c r="K10621" s="62">
        <v>0</v>
      </c>
      <c r="L10621" s="62">
        <v>0</v>
      </c>
      <c r="M10621" s="62">
        <v>0</v>
      </c>
      <c r="N10621" s="62">
        <v>0</v>
      </c>
      <c r="O10621" s="62">
        <v>0</v>
      </c>
      <c r="P10621" s="63"/>
      <c r="Q10621" s="63"/>
      <c r="R10621" s="63"/>
      <c r="S10621" s="63"/>
      <c r="T10621" s="63"/>
      <c r="U10621" s="63"/>
      <c r="V10621" s="63"/>
      <c r="W10621" s="63"/>
      <c r="X10621" s="63"/>
      <c r="Y10621" s="63"/>
      <c r="Z10621" s="62">
        <v>62300</v>
      </c>
      <c r="AA10621" s="62">
        <v>2427</v>
      </c>
      <c r="AB10621" s="62">
        <v>16.850000000000001</v>
      </c>
      <c r="AC10621" s="62">
        <v>5191.67</v>
      </c>
    </row>
    <row r="10622" spans="1:29" ht="30" x14ac:dyDescent="0.25">
      <c r="A10622" s="61" t="s">
        <v>391</v>
      </c>
      <c r="B10622" s="61" t="s">
        <v>392</v>
      </c>
      <c r="C10622" s="62">
        <v>2012</v>
      </c>
      <c r="D10622" s="61" t="s">
        <v>89</v>
      </c>
      <c r="E10622" s="62">
        <v>130</v>
      </c>
      <c r="F10622" s="62">
        <v>1016400</v>
      </c>
      <c r="G10622" s="62">
        <v>194524</v>
      </c>
      <c r="H10622" s="62">
        <v>124.69</v>
      </c>
      <c r="I10622" s="62">
        <v>7818.46</v>
      </c>
      <c r="J10622" s="62">
        <v>945252</v>
      </c>
      <c r="K10622" s="62">
        <v>8378</v>
      </c>
      <c r="L10622" s="62">
        <v>13901</v>
      </c>
      <c r="M10622" s="62">
        <v>8.91</v>
      </c>
      <c r="N10622" s="63"/>
      <c r="O10622" s="63"/>
      <c r="P10622" s="63"/>
      <c r="Q10622" s="63"/>
      <c r="R10622" s="63"/>
      <c r="S10622" s="63"/>
      <c r="T10622" s="63"/>
      <c r="U10622" s="63"/>
      <c r="V10622" s="63"/>
      <c r="W10622" s="63"/>
      <c r="X10622" s="63"/>
      <c r="Y10622" s="63"/>
      <c r="Z10622" s="62">
        <v>3968</v>
      </c>
      <c r="AA10622" s="62">
        <v>42785</v>
      </c>
      <c r="AB10622" s="62">
        <v>27.43</v>
      </c>
      <c r="AC10622" s="62">
        <v>30.52</v>
      </c>
    </row>
    <row r="10623" spans="1:29" x14ac:dyDescent="0.25">
      <c r="A10623" s="61" t="s">
        <v>202</v>
      </c>
      <c r="B10623" s="61" t="s">
        <v>203</v>
      </c>
      <c r="C10623" s="62">
        <v>2010</v>
      </c>
      <c r="D10623" s="61" t="s">
        <v>99</v>
      </c>
      <c r="E10623" s="62">
        <v>24</v>
      </c>
      <c r="F10623" s="62">
        <v>220937</v>
      </c>
      <c r="G10623" s="62">
        <v>33936</v>
      </c>
      <c r="H10623" s="62">
        <v>117.83</v>
      </c>
      <c r="I10623" s="62">
        <v>9205.7099999999991</v>
      </c>
      <c r="J10623" s="62">
        <v>205471.41</v>
      </c>
      <c r="K10623" s="62">
        <v>0</v>
      </c>
      <c r="L10623" s="63"/>
      <c r="M10623" s="63"/>
      <c r="N10623" s="63"/>
      <c r="O10623" s="63"/>
      <c r="P10623" s="63"/>
      <c r="Q10623" s="63"/>
      <c r="R10623" s="63"/>
      <c r="S10623" s="63"/>
      <c r="T10623" s="63"/>
      <c r="U10623" s="63"/>
      <c r="V10623" s="63"/>
      <c r="W10623" s="63"/>
      <c r="X10623" s="63"/>
      <c r="Y10623" s="63"/>
      <c r="Z10623" s="62">
        <v>64901.74</v>
      </c>
      <c r="AA10623" s="62">
        <v>4416</v>
      </c>
      <c r="AB10623" s="62">
        <v>15.33</v>
      </c>
      <c r="AC10623" s="62">
        <v>2704.24</v>
      </c>
    </row>
    <row r="10624" spans="1:29" x14ac:dyDescent="0.25">
      <c r="A10624" s="61" t="s">
        <v>380</v>
      </c>
      <c r="B10624" s="61" t="s">
        <v>381</v>
      </c>
      <c r="C10624" s="62">
        <v>2014</v>
      </c>
      <c r="D10624" s="61" t="s">
        <v>78</v>
      </c>
      <c r="E10624" s="62">
        <v>64</v>
      </c>
      <c r="F10624" s="62">
        <v>603500</v>
      </c>
      <c r="G10624" s="62">
        <v>96141</v>
      </c>
      <c r="H10624" s="62">
        <v>125.18</v>
      </c>
      <c r="I10624" s="62">
        <v>9429.69</v>
      </c>
      <c r="J10624" s="62">
        <v>561255</v>
      </c>
      <c r="K10624" s="62">
        <v>0</v>
      </c>
      <c r="L10624" s="63"/>
      <c r="M10624" s="63"/>
      <c r="N10624" s="63"/>
      <c r="O10624" s="63"/>
      <c r="P10624" s="63"/>
      <c r="Q10624" s="63"/>
      <c r="R10624" s="63"/>
      <c r="S10624" s="63"/>
      <c r="T10624" s="63"/>
      <c r="U10624" s="63"/>
      <c r="V10624" s="63"/>
      <c r="W10624" s="63"/>
      <c r="X10624" s="63"/>
      <c r="Y10624" s="63"/>
      <c r="Z10624" s="62">
        <v>103200</v>
      </c>
      <c r="AA10624" s="62">
        <v>7341</v>
      </c>
      <c r="AB10624" s="62">
        <v>9.56</v>
      </c>
      <c r="AC10624" s="62">
        <v>1612.5</v>
      </c>
    </row>
    <row r="10625" spans="1:29" ht="30" x14ac:dyDescent="0.25">
      <c r="A10625" s="61" t="s">
        <v>100</v>
      </c>
      <c r="B10625" s="61" t="s">
        <v>101</v>
      </c>
      <c r="C10625" s="62">
        <v>2008</v>
      </c>
      <c r="D10625" s="61" t="s">
        <v>75</v>
      </c>
      <c r="E10625" s="62">
        <v>10</v>
      </c>
      <c r="F10625" s="62">
        <v>17970</v>
      </c>
      <c r="G10625" s="62">
        <v>1381</v>
      </c>
      <c r="H10625" s="62">
        <v>11.51</v>
      </c>
      <c r="I10625" s="62">
        <v>1797</v>
      </c>
      <c r="J10625" s="62">
        <v>16712.099999999999</v>
      </c>
      <c r="K10625" s="62">
        <v>0</v>
      </c>
      <c r="L10625" s="63"/>
      <c r="M10625" s="63"/>
      <c r="N10625" s="63"/>
      <c r="O10625" s="63"/>
      <c r="P10625" s="63"/>
      <c r="Q10625" s="63"/>
      <c r="R10625" s="63"/>
      <c r="S10625" s="63"/>
      <c r="T10625" s="63"/>
      <c r="U10625" s="63"/>
      <c r="V10625" s="63"/>
      <c r="W10625" s="63"/>
      <c r="X10625" s="63"/>
      <c r="Y10625" s="63"/>
      <c r="Z10625" s="62">
        <v>76353</v>
      </c>
      <c r="AA10625" s="62">
        <v>4657</v>
      </c>
      <c r="AB10625" s="62">
        <v>38.81</v>
      </c>
      <c r="AC10625" s="62">
        <v>7635.3</v>
      </c>
    </row>
    <row r="10626" spans="1:29" ht="30" x14ac:dyDescent="0.25">
      <c r="A10626" s="61" t="s">
        <v>450</v>
      </c>
      <c r="B10626" s="61" t="s">
        <v>451</v>
      </c>
      <c r="C10626" s="62">
        <v>2006</v>
      </c>
      <c r="D10626" s="61" t="s">
        <v>99</v>
      </c>
      <c r="E10626" s="62">
        <v>64</v>
      </c>
      <c r="F10626" s="62">
        <v>9914</v>
      </c>
      <c r="G10626" s="62">
        <v>15281</v>
      </c>
      <c r="H10626" s="62">
        <v>19.899999999999999</v>
      </c>
      <c r="I10626" s="62">
        <v>154.91</v>
      </c>
      <c r="J10626" s="62">
        <v>9220.02</v>
      </c>
      <c r="K10626" s="62">
        <v>7726</v>
      </c>
      <c r="L10626" s="62">
        <v>19313</v>
      </c>
      <c r="M10626" s="62">
        <v>25.15</v>
      </c>
      <c r="N10626" s="63"/>
      <c r="O10626" s="63"/>
      <c r="P10626" s="63"/>
      <c r="Q10626" s="63"/>
      <c r="R10626" s="63"/>
      <c r="S10626" s="63"/>
      <c r="T10626" s="63"/>
      <c r="U10626" s="63"/>
      <c r="V10626" s="63"/>
      <c r="W10626" s="63"/>
      <c r="X10626" s="63"/>
      <c r="Y10626" s="63"/>
      <c r="Z10626" s="62">
        <v>0</v>
      </c>
      <c r="AA10626" s="63"/>
      <c r="AB10626" s="63"/>
      <c r="AC10626" s="62">
        <v>0</v>
      </c>
    </row>
    <row r="10627" spans="1:29" x14ac:dyDescent="0.25">
      <c r="A10627" s="61" t="s">
        <v>212</v>
      </c>
      <c r="B10627" s="61" t="s">
        <v>213</v>
      </c>
      <c r="C10627" s="62">
        <v>2014</v>
      </c>
      <c r="D10627" s="61" t="s">
        <v>78</v>
      </c>
      <c r="E10627" s="62">
        <v>40</v>
      </c>
      <c r="F10627" s="62">
        <v>384300</v>
      </c>
      <c r="G10627" s="62">
        <v>73514</v>
      </c>
      <c r="H10627" s="62">
        <v>153.15</v>
      </c>
      <c r="I10627" s="62">
        <v>9607.5</v>
      </c>
      <c r="J10627" s="62">
        <v>357399</v>
      </c>
      <c r="K10627" s="62">
        <v>0</v>
      </c>
      <c r="L10627" s="63"/>
      <c r="M10627" s="63"/>
      <c r="N10627" s="63"/>
      <c r="O10627" s="63"/>
      <c r="P10627" s="63"/>
      <c r="Q10627" s="63"/>
      <c r="R10627" s="63"/>
      <c r="S10627" s="63"/>
      <c r="T10627" s="63"/>
      <c r="U10627" s="63"/>
      <c r="V10627" s="63"/>
      <c r="W10627" s="63"/>
      <c r="X10627" s="63"/>
      <c r="Y10627" s="63"/>
      <c r="Z10627" s="62">
        <v>53898</v>
      </c>
      <c r="AA10627" s="62">
        <v>5929</v>
      </c>
      <c r="AB10627" s="62">
        <v>12.35</v>
      </c>
      <c r="AC10627" s="62">
        <v>1347.45</v>
      </c>
    </row>
    <row r="10628" spans="1:29" ht="30" x14ac:dyDescent="0.25">
      <c r="A10628" s="61" t="s">
        <v>122</v>
      </c>
      <c r="B10628" s="61" t="s">
        <v>123</v>
      </c>
      <c r="C10628" s="62">
        <v>2018</v>
      </c>
      <c r="D10628" s="61" t="s">
        <v>75</v>
      </c>
      <c r="E10628" s="62">
        <v>6</v>
      </c>
      <c r="F10628" s="62">
        <v>627</v>
      </c>
      <c r="G10628" s="62">
        <v>188</v>
      </c>
      <c r="H10628" s="62">
        <v>2.61</v>
      </c>
      <c r="I10628" s="62">
        <v>104.5</v>
      </c>
      <c r="J10628" s="62">
        <v>583.11</v>
      </c>
      <c r="K10628" s="62">
        <v>15</v>
      </c>
      <c r="L10628" s="62">
        <v>24</v>
      </c>
      <c r="M10628" s="62">
        <v>0.33</v>
      </c>
      <c r="N10628" s="63"/>
      <c r="O10628" s="63"/>
      <c r="P10628" s="63"/>
      <c r="Q10628" s="63"/>
      <c r="R10628" s="63"/>
      <c r="S10628" s="63"/>
      <c r="T10628" s="63"/>
      <c r="U10628" s="63"/>
      <c r="V10628" s="63"/>
      <c r="W10628" s="63"/>
      <c r="X10628" s="63"/>
      <c r="Y10628" s="63"/>
      <c r="Z10628" s="62">
        <v>361.27</v>
      </c>
      <c r="AA10628" s="62">
        <v>2736</v>
      </c>
      <c r="AB10628" s="62">
        <v>38</v>
      </c>
      <c r="AC10628" s="62">
        <v>60.21</v>
      </c>
    </row>
    <row r="10629" spans="1:29" x14ac:dyDescent="0.25">
      <c r="A10629" s="61" t="s">
        <v>522</v>
      </c>
      <c r="B10629" s="61" t="s">
        <v>523</v>
      </c>
      <c r="C10629" s="62">
        <v>2005</v>
      </c>
      <c r="D10629" s="61" t="s">
        <v>99</v>
      </c>
      <c r="E10629" s="62">
        <v>56</v>
      </c>
      <c r="F10629" s="62">
        <v>197460</v>
      </c>
      <c r="G10629" s="62">
        <v>27964</v>
      </c>
      <c r="H10629" s="62">
        <v>41.61</v>
      </c>
      <c r="I10629" s="62">
        <v>3526.07</v>
      </c>
      <c r="J10629" s="62">
        <v>183637.8</v>
      </c>
      <c r="K10629" s="62">
        <v>20169.740000000002</v>
      </c>
      <c r="L10629" s="62">
        <v>26732</v>
      </c>
      <c r="M10629" s="62">
        <v>39.78</v>
      </c>
      <c r="N10629" s="63"/>
      <c r="O10629" s="63"/>
      <c r="P10629" s="63"/>
      <c r="Q10629" s="63"/>
      <c r="R10629" s="63"/>
      <c r="S10629" s="63"/>
      <c r="T10629" s="63"/>
      <c r="U10629" s="63"/>
      <c r="V10629" s="63"/>
      <c r="W10629" s="63"/>
      <c r="X10629" s="63"/>
      <c r="Y10629" s="63"/>
      <c r="Z10629" s="62">
        <v>114314</v>
      </c>
      <c r="AA10629" s="62">
        <v>21210</v>
      </c>
      <c r="AB10629" s="62">
        <v>31.56</v>
      </c>
      <c r="AC10629" s="62">
        <v>2041.32</v>
      </c>
    </row>
    <row r="10630" spans="1:29" ht="45" x14ac:dyDescent="0.25">
      <c r="A10630" s="61" t="s">
        <v>109</v>
      </c>
      <c r="B10630" s="61" t="s">
        <v>110</v>
      </c>
      <c r="C10630" s="62">
        <v>2018</v>
      </c>
      <c r="D10630" s="61" t="s">
        <v>94</v>
      </c>
      <c r="E10630" s="62">
        <v>4</v>
      </c>
      <c r="F10630" s="63"/>
      <c r="G10630" s="63"/>
      <c r="H10630" s="63"/>
      <c r="I10630" s="63"/>
      <c r="J10630" s="63"/>
      <c r="K10630" s="62">
        <v>0</v>
      </c>
      <c r="L10630" s="63"/>
      <c r="M10630" s="63"/>
      <c r="N10630" s="63"/>
      <c r="O10630" s="63"/>
      <c r="P10630" s="62">
        <v>340</v>
      </c>
      <c r="Q10630" s="62">
        <v>593</v>
      </c>
      <c r="R10630" s="62">
        <v>12.35</v>
      </c>
      <c r="S10630" s="62">
        <v>85</v>
      </c>
      <c r="T10630" s="62">
        <v>4307.46</v>
      </c>
      <c r="U10630" s="62">
        <v>1588</v>
      </c>
      <c r="V10630" s="62">
        <v>3869</v>
      </c>
      <c r="W10630" s="62">
        <v>80.599999999999994</v>
      </c>
      <c r="X10630" s="62">
        <v>397</v>
      </c>
      <c r="Y10630" s="62">
        <v>35545.79</v>
      </c>
      <c r="Z10630" s="62">
        <v>0</v>
      </c>
      <c r="AA10630" s="63"/>
      <c r="AB10630" s="63"/>
      <c r="AC10630" s="62">
        <v>0</v>
      </c>
    </row>
    <row r="10631" spans="1:29" ht="30" x14ac:dyDescent="0.25">
      <c r="A10631" s="61" t="s">
        <v>269</v>
      </c>
      <c r="B10631" s="61" t="s">
        <v>270</v>
      </c>
      <c r="C10631" s="62">
        <v>2018</v>
      </c>
      <c r="D10631" s="61" t="s">
        <v>75</v>
      </c>
      <c r="E10631" s="62">
        <v>15</v>
      </c>
      <c r="F10631" s="62">
        <v>175440</v>
      </c>
      <c r="G10631" s="62">
        <v>31458</v>
      </c>
      <c r="H10631" s="62">
        <v>174.77</v>
      </c>
      <c r="I10631" s="62">
        <v>11696</v>
      </c>
      <c r="J10631" s="62">
        <v>163159.20000000001</v>
      </c>
      <c r="K10631" s="62">
        <v>0</v>
      </c>
      <c r="L10631" s="63"/>
      <c r="M10631" s="63"/>
      <c r="N10631" s="63"/>
      <c r="O10631" s="63"/>
      <c r="P10631" s="63"/>
      <c r="Q10631" s="63"/>
      <c r="R10631" s="63"/>
      <c r="S10631" s="63"/>
      <c r="T10631" s="63"/>
      <c r="U10631" s="63"/>
      <c r="V10631" s="63"/>
      <c r="W10631" s="63"/>
      <c r="X10631" s="63"/>
      <c r="Y10631" s="63"/>
      <c r="Z10631" s="62">
        <v>99100</v>
      </c>
      <c r="AA10631" s="62">
        <v>4608</v>
      </c>
      <c r="AB10631" s="62">
        <v>25.6</v>
      </c>
      <c r="AC10631" s="62">
        <v>6606.67</v>
      </c>
    </row>
    <row r="10632" spans="1:29" ht="30" x14ac:dyDescent="0.25">
      <c r="A10632" s="61" t="s">
        <v>165</v>
      </c>
      <c r="B10632" s="61" t="s">
        <v>166</v>
      </c>
      <c r="C10632" s="62">
        <v>2013</v>
      </c>
      <c r="D10632" s="61" t="s">
        <v>75</v>
      </c>
      <c r="E10632" s="62">
        <v>4</v>
      </c>
      <c r="F10632" s="62">
        <v>87</v>
      </c>
      <c r="G10632" s="62">
        <v>47</v>
      </c>
      <c r="H10632" s="62">
        <v>0.98</v>
      </c>
      <c r="I10632" s="62">
        <v>21.75</v>
      </c>
      <c r="J10632" s="62">
        <v>80.91</v>
      </c>
      <c r="K10632" s="62">
        <v>0</v>
      </c>
      <c r="L10632" s="63"/>
      <c r="M10632" s="63"/>
      <c r="N10632" s="63"/>
      <c r="O10632" s="63"/>
      <c r="P10632" s="63"/>
      <c r="Q10632" s="63"/>
      <c r="R10632" s="63"/>
      <c r="S10632" s="63"/>
      <c r="T10632" s="63"/>
      <c r="U10632" s="63"/>
      <c r="V10632" s="63"/>
      <c r="W10632" s="63"/>
      <c r="X10632" s="63"/>
      <c r="Y10632" s="63"/>
      <c r="Z10632" s="62">
        <v>0.59</v>
      </c>
      <c r="AA10632" s="62">
        <v>5210</v>
      </c>
      <c r="AB10632" s="62">
        <v>108.54</v>
      </c>
      <c r="AC10632" s="62">
        <v>0.15</v>
      </c>
    </row>
    <row r="10633" spans="1:29" ht="30" x14ac:dyDescent="0.25">
      <c r="A10633" s="61" t="s">
        <v>180</v>
      </c>
      <c r="B10633" s="61" t="s">
        <v>181</v>
      </c>
      <c r="C10633" s="62">
        <v>2011</v>
      </c>
      <c r="D10633" s="61" t="s">
        <v>226</v>
      </c>
      <c r="E10633" s="62">
        <v>55</v>
      </c>
      <c r="F10633" s="62">
        <v>224184</v>
      </c>
      <c r="G10633" s="62">
        <v>28839</v>
      </c>
      <c r="H10633" s="62">
        <v>43.7</v>
      </c>
      <c r="I10633" s="62">
        <v>4076.07</v>
      </c>
      <c r="J10633" s="62">
        <v>208491.12</v>
      </c>
      <c r="K10633" s="62">
        <v>24403.49</v>
      </c>
      <c r="L10633" s="62">
        <v>44620</v>
      </c>
      <c r="M10633" s="62">
        <v>67.61</v>
      </c>
      <c r="N10633" s="63"/>
      <c r="O10633" s="63"/>
      <c r="P10633" s="63"/>
      <c r="Q10633" s="63"/>
      <c r="R10633" s="63"/>
      <c r="S10633" s="63"/>
      <c r="T10633" s="63"/>
      <c r="U10633" s="63"/>
      <c r="V10633" s="63"/>
      <c r="W10633" s="63"/>
      <c r="X10633" s="63"/>
      <c r="Y10633" s="63"/>
      <c r="Z10633" s="62">
        <v>1892</v>
      </c>
      <c r="AA10633" s="62">
        <v>21352</v>
      </c>
      <c r="AB10633" s="62">
        <v>32.35</v>
      </c>
      <c r="AC10633" s="62">
        <v>34.4</v>
      </c>
    </row>
    <row r="10634" spans="1:29" x14ac:dyDescent="0.25">
      <c r="A10634" s="61" t="s">
        <v>70</v>
      </c>
      <c r="B10634" s="61" t="s">
        <v>71</v>
      </c>
      <c r="C10634" s="62">
        <v>2007</v>
      </c>
      <c r="D10634" s="61" t="s">
        <v>94</v>
      </c>
      <c r="E10634" s="62">
        <v>24</v>
      </c>
      <c r="F10634" s="62">
        <v>257747</v>
      </c>
      <c r="G10634" s="62">
        <v>41304</v>
      </c>
      <c r="H10634" s="62">
        <v>143.41999999999999</v>
      </c>
      <c r="I10634" s="62">
        <v>10739.46</v>
      </c>
      <c r="J10634" s="62">
        <v>239704.71</v>
      </c>
      <c r="K10634" s="62">
        <v>21541</v>
      </c>
      <c r="L10634" s="62">
        <v>40145</v>
      </c>
      <c r="M10634" s="62">
        <v>139.38999999999999</v>
      </c>
      <c r="N10634" s="62">
        <v>897.54</v>
      </c>
      <c r="O10634" s="62">
        <v>259769.38</v>
      </c>
      <c r="P10634" s="63"/>
      <c r="Q10634" s="63"/>
      <c r="R10634" s="63"/>
      <c r="S10634" s="63"/>
      <c r="T10634" s="63"/>
      <c r="U10634" s="63"/>
      <c r="V10634" s="63"/>
      <c r="W10634" s="63"/>
      <c r="X10634" s="63"/>
      <c r="Y10634" s="63"/>
      <c r="Z10634" s="62">
        <v>3915</v>
      </c>
      <c r="AA10634" s="62">
        <v>18029</v>
      </c>
      <c r="AB10634" s="62">
        <v>62.6</v>
      </c>
      <c r="AC10634" s="62">
        <v>163.13</v>
      </c>
    </row>
    <row r="10635" spans="1:29" x14ac:dyDescent="0.25">
      <c r="A10635" s="61" t="s">
        <v>107</v>
      </c>
      <c r="B10635" s="61" t="s">
        <v>108</v>
      </c>
      <c r="C10635" s="62">
        <v>2013</v>
      </c>
      <c r="D10635" s="61" t="s">
        <v>297</v>
      </c>
      <c r="E10635" s="62">
        <v>48</v>
      </c>
      <c r="F10635" s="63"/>
      <c r="G10635" s="63"/>
      <c r="H10635" s="63"/>
      <c r="I10635" s="63"/>
      <c r="J10635" s="63"/>
      <c r="K10635" s="62">
        <v>138.69999999999999</v>
      </c>
      <c r="L10635" s="62">
        <v>111</v>
      </c>
      <c r="M10635" s="62">
        <v>0.19</v>
      </c>
      <c r="N10635" s="62">
        <v>2.89</v>
      </c>
      <c r="O10635" s="62">
        <v>1672.63</v>
      </c>
      <c r="P10635" s="63"/>
      <c r="Q10635" s="63"/>
      <c r="R10635" s="63"/>
      <c r="S10635" s="63"/>
      <c r="T10635" s="63"/>
      <c r="U10635" s="63"/>
      <c r="V10635" s="63"/>
      <c r="W10635" s="63"/>
      <c r="X10635" s="63"/>
      <c r="Y10635" s="63"/>
      <c r="Z10635" s="62">
        <v>0</v>
      </c>
      <c r="AA10635" s="62">
        <v>25584</v>
      </c>
      <c r="AB10635" s="62">
        <v>44.42</v>
      </c>
      <c r="AC10635" s="62">
        <v>0</v>
      </c>
    </row>
    <row r="10636" spans="1:29" ht="30" x14ac:dyDescent="0.25">
      <c r="A10636" s="61" t="s">
        <v>231</v>
      </c>
      <c r="B10636" s="61" t="s">
        <v>232</v>
      </c>
      <c r="C10636" s="62">
        <v>2006</v>
      </c>
      <c r="D10636" s="61" t="s">
        <v>86</v>
      </c>
      <c r="E10636" s="62">
        <v>226</v>
      </c>
      <c r="F10636" s="62">
        <v>2133180</v>
      </c>
      <c r="G10636" s="62">
        <v>262782</v>
      </c>
      <c r="H10636" s="62">
        <v>96.9</v>
      </c>
      <c r="I10636" s="62">
        <v>9438.85</v>
      </c>
      <c r="J10636" s="62">
        <v>1983857.4</v>
      </c>
      <c r="K10636" s="62">
        <v>205168.77</v>
      </c>
      <c r="L10636" s="62">
        <v>287299</v>
      </c>
      <c r="M10636" s="62">
        <v>105.94</v>
      </c>
      <c r="N10636" s="62">
        <v>907.83</v>
      </c>
      <c r="O10636" s="62">
        <v>2474191.73</v>
      </c>
      <c r="P10636" s="63"/>
      <c r="Q10636" s="63"/>
      <c r="R10636" s="63"/>
      <c r="S10636" s="63"/>
      <c r="T10636" s="63"/>
      <c r="U10636" s="63"/>
      <c r="V10636" s="63"/>
      <c r="W10636" s="63"/>
      <c r="X10636" s="63"/>
      <c r="Y10636" s="63"/>
      <c r="Z10636" s="62">
        <v>2890376</v>
      </c>
      <c r="AA10636" s="62">
        <v>132718</v>
      </c>
      <c r="AB10636" s="62">
        <v>48.94</v>
      </c>
      <c r="AC10636" s="62">
        <v>12789.27</v>
      </c>
    </row>
    <row r="10637" spans="1:29" x14ac:dyDescent="0.25">
      <c r="A10637" s="61" t="s">
        <v>289</v>
      </c>
      <c r="B10637" s="61" t="s">
        <v>290</v>
      </c>
      <c r="C10637" s="62">
        <v>2004</v>
      </c>
      <c r="D10637" s="61" t="s">
        <v>94</v>
      </c>
      <c r="E10637" s="62">
        <v>8</v>
      </c>
      <c r="F10637" s="63"/>
      <c r="G10637" s="63"/>
      <c r="H10637" s="63"/>
      <c r="I10637" s="63"/>
      <c r="J10637" s="63"/>
      <c r="K10637" s="62">
        <v>0</v>
      </c>
      <c r="L10637" s="63"/>
      <c r="M10637" s="63"/>
      <c r="N10637" s="63"/>
      <c r="O10637" s="63"/>
      <c r="P10637" s="63"/>
      <c r="Q10637" s="63"/>
      <c r="R10637" s="63"/>
      <c r="S10637" s="63"/>
      <c r="T10637" s="63"/>
      <c r="U10637" s="63"/>
      <c r="V10637" s="63"/>
      <c r="W10637" s="63"/>
      <c r="X10637" s="63"/>
      <c r="Y10637" s="63"/>
      <c r="Z10637" s="62">
        <v>82900</v>
      </c>
      <c r="AA10637" s="62">
        <v>2077</v>
      </c>
      <c r="AB10637" s="62">
        <v>21.64</v>
      </c>
      <c r="AC10637" s="62">
        <v>10362.5</v>
      </c>
    </row>
    <row r="10638" spans="1:29" ht="30" x14ac:dyDescent="0.25">
      <c r="A10638" s="61" t="s">
        <v>120</v>
      </c>
      <c r="B10638" s="61" t="s">
        <v>121</v>
      </c>
      <c r="C10638" s="62">
        <v>2007</v>
      </c>
      <c r="D10638" s="61" t="s">
        <v>94</v>
      </c>
      <c r="E10638" s="62">
        <v>12</v>
      </c>
      <c r="F10638" s="62">
        <v>171</v>
      </c>
      <c r="G10638" s="62">
        <v>38</v>
      </c>
      <c r="H10638" s="62">
        <v>0.26</v>
      </c>
      <c r="I10638" s="62">
        <v>14.25</v>
      </c>
      <c r="J10638" s="62">
        <v>159.03</v>
      </c>
      <c r="K10638" s="62">
        <v>69.84</v>
      </c>
      <c r="L10638" s="62">
        <v>120</v>
      </c>
      <c r="M10638" s="62">
        <v>0.83</v>
      </c>
      <c r="N10638" s="63"/>
      <c r="O10638" s="63"/>
      <c r="P10638" s="63"/>
      <c r="Q10638" s="63"/>
      <c r="R10638" s="63"/>
      <c r="S10638" s="63"/>
      <c r="T10638" s="63"/>
      <c r="U10638" s="63"/>
      <c r="V10638" s="63"/>
      <c r="W10638" s="63"/>
      <c r="X10638" s="63"/>
      <c r="Y10638" s="63"/>
      <c r="Z10638" s="62">
        <v>158300</v>
      </c>
      <c r="AA10638" s="62">
        <v>9093</v>
      </c>
      <c r="AB10638" s="62">
        <v>63.15</v>
      </c>
      <c r="AC10638" s="62">
        <v>13191.67</v>
      </c>
    </row>
    <row r="10639" spans="1:29" ht="30" x14ac:dyDescent="0.25">
      <c r="A10639" s="61" t="s">
        <v>87</v>
      </c>
      <c r="B10639" s="61" t="s">
        <v>88</v>
      </c>
      <c r="C10639" s="62">
        <v>2018</v>
      </c>
      <c r="D10639" s="61" t="s">
        <v>94</v>
      </c>
      <c r="E10639" s="62">
        <v>2</v>
      </c>
      <c r="F10639" s="63"/>
      <c r="G10639" s="63"/>
      <c r="H10639" s="63"/>
      <c r="I10639" s="63"/>
      <c r="J10639" s="63"/>
      <c r="K10639" s="62">
        <v>1062.08</v>
      </c>
      <c r="L10639" s="62">
        <v>1237</v>
      </c>
      <c r="M10639" s="62">
        <v>51.54</v>
      </c>
      <c r="N10639" s="62">
        <v>531.04</v>
      </c>
      <c r="O10639" s="62">
        <v>12807.89</v>
      </c>
      <c r="P10639" s="63"/>
      <c r="Q10639" s="63"/>
      <c r="R10639" s="63"/>
      <c r="S10639" s="63"/>
      <c r="T10639" s="63"/>
      <c r="U10639" s="63"/>
      <c r="V10639" s="63"/>
      <c r="W10639" s="63"/>
      <c r="X10639" s="63"/>
      <c r="Y10639" s="63"/>
      <c r="Z10639" s="62">
        <v>12123</v>
      </c>
      <c r="AA10639" s="62">
        <v>1605</v>
      </c>
      <c r="AB10639" s="62">
        <v>66.88</v>
      </c>
      <c r="AC10639" s="62">
        <v>6061.5</v>
      </c>
    </row>
    <row r="10640" spans="1:29" x14ac:dyDescent="0.25">
      <c r="A10640" s="61" t="s">
        <v>229</v>
      </c>
      <c r="B10640" s="61" t="s">
        <v>230</v>
      </c>
      <c r="C10640" s="62">
        <v>2007</v>
      </c>
      <c r="D10640" s="61" t="s">
        <v>94</v>
      </c>
      <c r="E10640" s="62">
        <v>7</v>
      </c>
      <c r="F10640" s="62">
        <v>778</v>
      </c>
      <c r="G10640" s="62">
        <v>185</v>
      </c>
      <c r="H10640" s="62">
        <v>2.2000000000000002</v>
      </c>
      <c r="I10640" s="62">
        <v>111.14</v>
      </c>
      <c r="J10640" s="62">
        <v>723.54</v>
      </c>
      <c r="K10640" s="62">
        <v>967.02</v>
      </c>
      <c r="L10640" s="62">
        <v>1521</v>
      </c>
      <c r="M10640" s="62">
        <v>18.11</v>
      </c>
      <c r="N10640" s="62">
        <v>138.15</v>
      </c>
      <c r="O10640" s="62">
        <v>11661.61</v>
      </c>
      <c r="P10640" s="63"/>
      <c r="Q10640" s="63"/>
      <c r="R10640" s="63"/>
      <c r="S10640" s="63"/>
      <c r="T10640" s="63"/>
      <c r="U10640" s="63"/>
      <c r="V10640" s="63"/>
      <c r="W10640" s="63"/>
      <c r="X10640" s="63"/>
      <c r="Y10640" s="63"/>
      <c r="Z10640" s="62">
        <v>0</v>
      </c>
      <c r="AA10640" s="62">
        <v>7860</v>
      </c>
      <c r="AB10640" s="62">
        <v>93.57</v>
      </c>
      <c r="AC10640" s="62">
        <v>0</v>
      </c>
    </row>
    <row r="10641" spans="1:29" x14ac:dyDescent="0.25">
      <c r="A10641" s="61" t="s">
        <v>413</v>
      </c>
      <c r="B10641" s="61" t="s">
        <v>414</v>
      </c>
      <c r="C10641" s="62">
        <v>2014</v>
      </c>
      <c r="D10641" s="61" t="s">
        <v>99</v>
      </c>
      <c r="E10641" s="62">
        <v>48</v>
      </c>
      <c r="F10641" s="62">
        <v>201715</v>
      </c>
      <c r="G10641" s="62">
        <v>32285</v>
      </c>
      <c r="H10641" s="62">
        <v>56.05</v>
      </c>
      <c r="I10641" s="62">
        <v>4202.3999999999996</v>
      </c>
      <c r="J10641" s="62">
        <v>187594.95</v>
      </c>
      <c r="K10641" s="62">
        <v>13391</v>
      </c>
      <c r="L10641" s="62">
        <v>19326</v>
      </c>
      <c r="M10641" s="62">
        <v>33.549999999999997</v>
      </c>
      <c r="N10641" s="62">
        <v>278.98</v>
      </c>
      <c r="O10641" s="62">
        <v>161486.09</v>
      </c>
      <c r="P10641" s="63"/>
      <c r="Q10641" s="63"/>
      <c r="R10641" s="63"/>
      <c r="S10641" s="63"/>
      <c r="T10641" s="63"/>
      <c r="U10641" s="63"/>
      <c r="V10641" s="63"/>
      <c r="W10641" s="63"/>
      <c r="X10641" s="63"/>
      <c r="Y10641" s="63"/>
      <c r="Z10641" s="62">
        <v>192899</v>
      </c>
      <c r="AA10641" s="62">
        <v>24030</v>
      </c>
      <c r="AB10641" s="62">
        <v>41.72</v>
      </c>
      <c r="AC10641" s="62">
        <v>4018.73</v>
      </c>
    </row>
    <row r="10642" spans="1:29" ht="30" x14ac:dyDescent="0.25">
      <c r="A10642" s="61" t="s">
        <v>446</v>
      </c>
      <c r="B10642" s="61" t="s">
        <v>447</v>
      </c>
      <c r="C10642" s="62">
        <v>2007</v>
      </c>
      <c r="D10642" s="61" t="s">
        <v>75</v>
      </c>
      <c r="E10642" s="62">
        <v>14</v>
      </c>
      <c r="F10642" s="62">
        <v>1130</v>
      </c>
      <c r="G10642" s="62">
        <v>305</v>
      </c>
      <c r="H10642" s="62">
        <v>1.82</v>
      </c>
      <c r="I10642" s="62">
        <v>80.709999999999994</v>
      </c>
      <c r="J10642" s="62">
        <v>1050.9000000000001</v>
      </c>
      <c r="K10642" s="62">
        <v>60.14</v>
      </c>
      <c r="L10642" s="62">
        <v>113</v>
      </c>
      <c r="M10642" s="62">
        <v>0.67</v>
      </c>
      <c r="N10642" s="62">
        <v>4.3</v>
      </c>
      <c r="O10642" s="62">
        <v>725.2</v>
      </c>
      <c r="P10642" s="63"/>
      <c r="Q10642" s="63"/>
      <c r="R10642" s="63"/>
      <c r="S10642" s="63"/>
      <c r="T10642" s="63"/>
      <c r="U10642" s="63"/>
      <c r="V10642" s="63"/>
      <c r="W10642" s="63"/>
      <c r="X10642" s="63"/>
      <c r="Y10642" s="63"/>
      <c r="Z10642" s="62">
        <v>1893252</v>
      </c>
      <c r="AA10642" s="62">
        <v>120792</v>
      </c>
      <c r="AB10642" s="62">
        <v>719</v>
      </c>
      <c r="AC10642" s="62">
        <v>135232.29</v>
      </c>
    </row>
    <row r="10643" spans="1:29" ht="30" x14ac:dyDescent="0.25">
      <c r="A10643" s="61" t="s">
        <v>247</v>
      </c>
      <c r="B10643" s="61" t="s">
        <v>248</v>
      </c>
      <c r="C10643" s="62">
        <v>2009</v>
      </c>
      <c r="D10643" s="61" t="s">
        <v>75</v>
      </c>
      <c r="E10643" s="62">
        <v>4</v>
      </c>
      <c r="F10643" s="62">
        <v>91</v>
      </c>
      <c r="G10643" s="62">
        <v>42</v>
      </c>
      <c r="H10643" s="62">
        <v>0.88</v>
      </c>
      <c r="I10643" s="62">
        <v>22.75</v>
      </c>
      <c r="J10643" s="62">
        <v>84.63</v>
      </c>
      <c r="K10643" s="62">
        <v>1.94</v>
      </c>
      <c r="L10643" s="62">
        <v>13</v>
      </c>
      <c r="M10643" s="62">
        <v>0.27</v>
      </c>
      <c r="N10643" s="62">
        <v>0.48</v>
      </c>
      <c r="O10643" s="62">
        <v>23.39</v>
      </c>
      <c r="P10643" s="63"/>
      <c r="Q10643" s="63"/>
      <c r="R10643" s="63"/>
      <c r="S10643" s="63"/>
      <c r="T10643" s="63"/>
      <c r="U10643" s="63"/>
      <c r="V10643" s="63"/>
      <c r="W10643" s="63"/>
      <c r="X10643" s="63"/>
      <c r="Y10643" s="63"/>
      <c r="Z10643" s="62">
        <v>67</v>
      </c>
      <c r="AA10643" s="62">
        <v>3369</v>
      </c>
      <c r="AB10643" s="62">
        <v>70.19</v>
      </c>
      <c r="AC10643" s="62">
        <v>16.75</v>
      </c>
    </row>
    <row r="10644" spans="1:29" x14ac:dyDescent="0.25">
      <c r="A10644" s="61" t="s">
        <v>90</v>
      </c>
      <c r="B10644" s="61" t="s">
        <v>91</v>
      </c>
      <c r="C10644" s="62">
        <v>2017</v>
      </c>
      <c r="D10644" s="61" t="s">
        <v>78</v>
      </c>
      <c r="E10644" s="62">
        <v>58</v>
      </c>
      <c r="F10644" s="62">
        <v>393300</v>
      </c>
      <c r="G10644" s="62">
        <v>49695</v>
      </c>
      <c r="H10644" s="62">
        <v>71.400000000000006</v>
      </c>
      <c r="I10644" s="62">
        <v>6781.03</v>
      </c>
      <c r="J10644" s="62">
        <v>365769</v>
      </c>
      <c r="K10644" s="62">
        <v>17858.099999999999</v>
      </c>
      <c r="L10644" s="62">
        <v>25294</v>
      </c>
      <c r="M10644" s="62">
        <v>36.340000000000003</v>
      </c>
      <c r="N10644" s="62">
        <v>307.89999999999998</v>
      </c>
      <c r="O10644" s="62">
        <v>215356.14</v>
      </c>
      <c r="P10644" s="63"/>
      <c r="Q10644" s="63"/>
      <c r="R10644" s="63"/>
      <c r="S10644" s="63"/>
      <c r="T10644" s="63"/>
      <c r="U10644" s="63"/>
      <c r="V10644" s="63"/>
      <c r="W10644" s="63"/>
      <c r="X10644" s="63"/>
      <c r="Y10644" s="63"/>
      <c r="Z10644" s="62">
        <v>0</v>
      </c>
      <c r="AA10644" s="62">
        <v>22890</v>
      </c>
      <c r="AB10644" s="62">
        <v>32.89</v>
      </c>
      <c r="AC10644" s="62">
        <v>0</v>
      </c>
    </row>
    <row r="10645" spans="1:29" ht="30" x14ac:dyDescent="0.25">
      <c r="A10645" s="61" t="s">
        <v>124</v>
      </c>
      <c r="B10645" s="61" t="s">
        <v>125</v>
      </c>
      <c r="C10645" s="62">
        <v>2011</v>
      </c>
      <c r="D10645" s="61" t="s">
        <v>75</v>
      </c>
      <c r="E10645" s="62">
        <v>8</v>
      </c>
      <c r="F10645" s="63"/>
      <c r="G10645" s="63"/>
      <c r="H10645" s="63"/>
      <c r="I10645" s="63"/>
      <c r="J10645" s="63"/>
      <c r="K10645" s="62">
        <v>0</v>
      </c>
      <c r="L10645" s="63"/>
      <c r="M10645" s="63"/>
      <c r="N10645" s="63"/>
      <c r="O10645" s="63"/>
      <c r="P10645" s="63"/>
      <c r="Q10645" s="63"/>
      <c r="R10645" s="63"/>
      <c r="S10645" s="63"/>
      <c r="T10645" s="63"/>
      <c r="U10645" s="63"/>
      <c r="V10645" s="63"/>
      <c r="W10645" s="63"/>
      <c r="X10645" s="63"/>
      <c r="Y10645" s="63"/>
      <c r="Z10645" s="62">
        <v>66.17</v>
      </c>
      <c r="AA10645" s="62">
        <v>5624</v>
      </c>
      <c r="AB10645" s="62">
        <v>58.58</v>
      </c>
      <c r="AC10645" s="62">
        <v>8.27</v>
      </c>
    </row>
    <row r="10646" spans="1:29" ht="30" x14ac:dyDescent="0.25">
      <c r="A10646" s="61" t="s">
        <v>283</v>
      </c>
      <c r="B10646" s="61" t="s">
        <v>284</v>
      </c>
      <c r="C10646" s="62">
        <v>2010</v>
      </c>
      <c r="D10646" s="61" t="s">
        <v>78</v>
      </c>
      <c r="E10646" s="62">
        <v>64</v>
      </c>
      <c r="F10646" s="62">
        <v>489</v>
      </c>
      <c r="G10646" s="62">
        <v>3826</v>
      </c>
      <c r="H10646" s="62">
        <v>4.9800000000000004</v>
      </c>
      <c r="I10646" s="62">
        <v>7.64</v>
      </c>
      <c r="J10646" s="62">
        <v>454.77</v>
      </c>
      <c r="K10646" s="62">
        <v>0</v>
      </c>
      <c r="L10646" s="62">
        <v>0</v>
      </c>
      <c r="M10646" s="62">
        <v>0</v>
      </c>
      <c r="N10646" s="63"/>
      <c r="O10646" s="63"/>
      <c r="P10646" s="63"/>
      <c r="Q10646" s="63"/>
      <c r="R10646" s="63"/>
      <c r="S10646" s="63"/>
      <c r="T10646" s="63"/>
      <c r="U10646" s="63"/>
      <c r="V10646" s="63"/>
      <c r="W10646" s="63"/>
      <c r="X10646" s="63"/>
      <c r="Y10646" s="63"/>
      <c r="Z10646" s="62">
        <v>0</v>
      </c>
      <c r="AA10646" s="63"/>
      <c r="AB10646" s="63"/>
      <c r="AC10646" s="62">
        <v>0</v>
      </c>
    </row>
    <row r="10647" spans="1:29" ht="30" x14ac:dyDescent="0.25">
      <c r="A10647" s="61" t="s">
        <v>378</v>
      </c>
      <c r="B10647" s="61" t="s">
        <v>379</v>
      </c>
      <c r="C10647" s="62">
        <v>2015</v>
      </c>
      <c r="D10647" s="61" t="s">
        <v>99</v>
      </c>
      <c r="E10647" s="62">
        <v>37</v>
      </c>
      <c r="F10647" s="62">
        <v>261843</v>
      </c>
      <c r="G10647" s="62">
        <v>41440</v>
      </c>
      <c r="H10647" s="62">
        <v>93.33</v>
      </c>
      <c r="I10647" s="62">
        <v>7076.84</v>
      </c>
      <c r="J10647" s="62">
        <v>243513.99</v>
      </c>
      <c r="K10647" s="62">
        <v>0</v>
      </c>
      <c r="L10647" s="63"/>
      <c r="M10647" s="63"/>
      <c r="N10647" s="63"/>
      <c r="O10647" s="63"/>
      <c r="P10647" s="63"/>
      <c r="Q10647" s="63"/>
      <c r="R10647" s="63"/>
      <c r="S10647" s="63"/>
      <c r="T10647" s="63"/>
      <c r="U10647" s="63"/>
      <c r="V10647" s="63"/>
      <c r="W10647" s="63"/>
      <c r="X10647" s="63"/>
      <c r="Y10647" s="63"/>
      <c r="Z10647" s="62">
        <v>47692.38</v>
      </c>
      <c r="AA10647" s="62">
        <v>10315</v>
      </c>
      <c r="AB10647" s="62">
        <v>23.23</v>
      </c>
      <c r="AC10647" s="62">
        <v>1288.98</v>
      </c>
    </row>
    <row r="10648" spans="1:29" ht="30" x14ac:dyDescent="0.25">
      <c r="A10648" s="61" t="s">
        <v>115</v>
      </c>
      <c r="B10648" s="61" t="s">
        <v>116</v>
      </c>
      <c r="C10648" s="62">
        <v>2013</v>
      </c>
      <c r="D10648" s="61" t="s">
        <v>89</v>
      </c>
      <c r="E10648" s="62">
        <v>40</v>
      </c>
      <c r="F10648" s="62">
        <v>29503</v>
      </c>
      <c r="G10648" s="62">
        <v>5036</v>
      </c>
      <c r="H10648" s="62">
        <v>10.49</v>
      </c>
      <c r="I10648" s="62">
        <v>737.58</v>
      </c>
      <c r="J10648" s="62">
        <v>27437.79</v>
      </c>
      <c r="K10648" s="62">
        <v>20413.189999999999</v>
      </c>
      <c r="L10648" s="62">
        <v>28213</v>
      </c>
      <c r="M10648" s="62">
        <v>58.78</v>
      </c>
      <c r="N10648" s="62">
        <v>510.33</v>
      </c>
      <c r="O10648" s="62">
        <v>246168.8</v>
      </c>
      <c r="P10648" s="63"/>
      <c r="Q10648" s="63"/>
      <c r="R10648" s="63"/>
      <c r="S10648" s="63"/>
      <c r="T10648" s="63"/>
      <c r="U10648" s="63"/>
      <c r="V10648" s="63"/>
      <c r="W10648" s="63"/>
      <c r="X10648" s="63"/>
      <c r="Y10648" s="63"/>
      <c r="Z10648" s="62">
        <v>115000</v>
      </c>
      <c r="AA10648" s="62">
        <v>16250</v>
      </c>
      <c r="AB10648" s="62">
        <v>33.85</v>
      </c>
      <c r="AC10648" s="62">
        <v>2875</v>
      </c>
    </row>
    <row r="10649" spans="1:29" x14ac:dyDescent="0.25">
      <c r="A10649" s="61" t="s">
        <v>374</v>
      </c>
      <c r="B10649" s="61" t="s">
        <v>375</v>
      </c>
      <c r="C10649" s="62">
        <v>2006</v>
      </c>
      <c r="D10649" s="61" t="s">
        <v>438</v>
      </c>
      <c r="E10649" s="62">
        <v>8</v>
      </c>
      <c r="F10649" s="63"/>
      <c r="G10649" s="63"/>
      <c r="H10649" s="63"/>
      <c r="I10649" s="63"/>
      <c r="J10649" s="63"/>
      <c r="K10649" s="62">
        <v>0</v>
      </c>
      <c r="L10649" s="63"/>
      <c r="M10649" s="63"/>
      <c r="N10649" s="63"/>
      <c r="O10649" s="63"/>
      <c r="P10649" s="63"/>
      <c r="Q10649" s="63"/>
      <c r="R10649" s="63"/>
      <c r="S10649" s="63"/>
      <c r="T10649" s="63"/>
      <c r="U10649" s="63"/>
      <c r="V10649" s="63"/>
      <c r="W10649" s="63"/>
      <c r="X10649" s="63"/>
      <c r="Y10649" s="63"/>
      <c r="Z10649" s="62">
        <v>0</v>
      </c>
      <c r="AA10649" s="63"/>
      <c r="AB10649" s="63"/>
      <c r="AC10649" s="62">
        <v>0</v>
      </c>
    </row>
    <row r="10650" spans="1:29" x14ac:dyDescent="0.25">
      <c r="A10650" s="61" t="s">
        <v>389</v>
      </c>
      <c r="B10650" s="61" t="s">
        <v>390</v>
      </c>
      <c r="C10650" s="62">
        <v>2013</v>
      </c>
      <c r="D10650" s="61" t="s">
        <v>75</v>
      </c>
      <c r="E10650" s="62">
        <v>14</v>
      </c>
      <c r="F10650" s="62">
        <v>2557</v>
      </c>
      <c r="G10650" s="62">
        <v>573</v>
      </c>
      <c r="H10650" s="62">
        <v>3.41</v>
      </c>
      <c r="I10650" s="62">
        <v>182.64</v>
      </c>
      <c r="J10650" s="62">
        <v>2378.0100000000002</v>
      </c>
      <c r="K10650" s="62">
        <v>0</v>
      </c>
      <c r="L10650" s="63"/>
      <c r="M10650" s="63"/>
      <c r="N10650" s="63"/>
      <c r="O10650" s="63"/>
      <c r="P10650" s="63"/>
      <c r="Q10650" s="63"/>
      <c r="R10650" s="63"/>
      <c r="S10650" s="63"/>
      <c r="T10650" s="63"/>
      <c r="U10650" s="63"/>
      <c r="V10650" s="63"/>
      <c r="W10650" s="63"/>
      <c r="X10650" s="63"/>
      <c r="Y10650" s="63"/>
      <c r="Z10650" s="62">
        <v>1089</v>
      </c>
      <c r="AA10650" s="62">
        <v>5700</v>
      </c>
      <c r="AB10650" s="62">
        <v>33.93</v>
      </c>
      <c r="AC10650" s="62">
        <v>77.790000000000006</v>
      </c>
    </row>
    <row r="10651" spans="1:29" ht="30" x14ac:dyDescent="0.25">
      <c r="A10651" s="61" t="s">
        <v>385</v>
      </c>
      <c r="B10651" s="61" t="s">
        <v>386</v>
      </c>
      <c r="C10651" s="62">
        <v>2011</v>
      </c>
      <c r="D10651" s="61" t="s">
        <v>75</v>
      </c>
      <c r="E10651" s="62">
        <v>4</v>
      </c>
      <c r="F10651" s="63"/>
      <c r="G10651" s="63"/>
      <c r="H10651" s="63"/>
      <c r="I10651" s="63"/>
      <c r="J10651" s="63"/>
      <c r="K10651" s="62">
        <v>0</v>
      </c>
      <c r="L10651" s="63"/>
      <c r="M10651" s="63"/>
      <c r="N10651" s="63"/>
      <c r="O10651" s="63"/>
      <c r="P10651" s="63"/>
      <c r="Q10651" s="63"/>
      <c r="R10651" s="63"/>
      <c r="S10651" s="63"/>
      <c r="T10651" s="63"/>
      <c r="U10651" s="63"/>
      <c r="V10651" s="63"/>
      <c r="W10651" s="63"/>
      <c r="X10651" s="63"/>
      <c r="Y10651" s="63"/>
      <c r="Z10651" s="62">
        <v>50721</v>
      </c>
      <c r="AA10651" s="62">
        <v>2109</v>
      </c>
      <c r="AB10651" s="62">
        <v>43.94</v>
      </c>
      <c r="AC10651" s="62">
        <v>12680.25</v>
      </c>
    </row>
    <row r="10652" spans="1:29" ht="30" x14ac:dyDescent="0.25">
      <c r="A10652" s="61" t="s">
        <v>224</v>
      </c>
      <c r="B10652" s="61" t="s">
        <v>225</v>
      </c>
      <c r="C10652" s="62">
        <v>2016</v>
      </c>
      <c r="D10652" s="61" t="s">
        <v>150</v>
      </c>
      <c r="E10652" s="62">
        <v>8</v>
      </c>
      <c r="F10652" s="63"/>
      <c r="G10652" s="63"/>
      <c r="H10652" s="63"/>
      <c r="I10652" s="63"/>
      <c r="J10652" s="63"/>
      <c r="K10652" s="62">
        <v>0</v>
      </c>
      <c r="L10652" s="63"/>
      <c r="M10652" s="63"/>
      <c r="N10652" s="63"/>
      <c r="O10652" s="63"/>
      <c r="P10652" s="63"/>
      <c r="Q10652" s="63"/>
      <c r="R10652" s="63"/>
      <c r="S10652" s="63"/>
      <c r="T10652" s="63"/>
      <c r="U10652" s="63"/>
      <c r="V10652" s="63"/>
      <c r="W10652" s="63"/>
      <c r="X10652" s="63"/>
      <c r="Y10652" s="63"/>
      <c r="Z10652" s="62">
        <v>0</v>
      </c>
      <c r="AA10652" s="63"/>
      <c r="AB10652" s="63"/>
      <c r="AC10652" s="62">
        <v>0</v>
      </c>
    </row>
    <row r="10653" spans="1:29" ht="30" x14ac:dyDescent="0.25">
      <c r="A10653" s="61" t="s">
        <v>233</v>
      </c>
      <c r="B10653" s="61" t="s">
        <v>234</v>
      </c>
      <c r="C10653" s="62">
        <v>2004</v>
      </c>
      <c r="D10653" s="61" t="s">
        <v>301</v>
      </c>
      <c r="E10653" s="62">
        <v>56</v>
      </c>
      <c r="F10653" s="62">
        <v>259840</v>
      </c>
      <c r="G10653" s="62">
        <v>27467</v>
      </c>
      <c r="H10653" s="62">
        <v>40.869999999999997</v>
      </c>
      <c r="I10653" s="62">
        <v>4640</v>
      </c>
      <c r="J10653" s="62">
        <v>241651.20000000001</v>
      </c>
      <c r="K10653" s="62">
        <v>17310.38</v>
      </c>
      <c r="L10653" s="62">
        <v>19311</v>
      </c>
      <c r="M10653" s="62">
        <v>28.74</v>
      </c>
      <c r="N10653" s="63"/>
      <c r="O10653" s="63"/>
      <c r="P10653" s="63"/>
      <c r="Q10653" s="63"/>
      <c r="R10653" s="63"/>
      <c r="S10653" s="63"/>
      <c r="T10653" s="63"/>
      <c r="U10653" s="62">
        <v>5</v>
      </c>
      <c r="V10653" s="62">
        <v>8</v>
      </c>
      <c r="W10653" s="62">
        <v>0.01</v>
      </c>
      <c r="X10653" s="62">
        <v>0</v>
      </c>
      <c r="Y10653" s="62">
        <v>111.92</v>
      </c>
      <c r="Z10653" s="62">
        <v>1136.29</v>
      </c>
      <c r="AA10653" s="62">
        <v>8476</v>
      </c>
      <c r="AB10653" s="62">
        <v>12.61</v>
      </c>
      <c r="AC10653" s="62">
        <v>20.29</v>
      </c>
    </row>
    <row r="10654" spans="1:29" x14ac:dyDescent="0.25">
      <c r="A10654" s="61" t="s">
        <v>251</v>
      </c>
      <c r="B10654" s="61" t="s">
        <v>252</v>
      </c>
      <c r="C10654" s="62">
        <v>2018</v>
      </c>
      <c r="D10654" s="61" t="s">
        <v>86</v>
      </c>
      <c r="E10654" s="62">
        <v>28</v>
      </c>
      <c r="F10654" s="62">
        <v>416</v>
      </c>
      <c r="G10654" s="62">
        <v>114</v>
      </c>
      <c r="H10654" s="62">
        <v>0.34</v>
      </c>
      <c r="I10654" s="62">
        <v>14.86</v>
      </c>
      <c r="J10654" s="62">
        <v>386.88</v>
      </c>
      <c r="K10654" s="62">
        <v>13.58</v>
      </c>
      <c r="L10654" s="62">
        <v>47</v>
      </c>
      <c r="M10654" s="62">
        <v>0.14000000000000001</v>
      </c>
      <c r="N10654" s="63"/>
      <c r="O10654" s="63"/>
      <c r="P10654" s="63"/>
      <c r="Q10654" s="63"/>
      <c r="R10654" s="63"/>
      <c r="S10654" s="63"/>
      <c r="T10654" s="63"/>
      <c r="U10654" s="63"/>
      <c r="V10654" s="63"/>
      <c r="W10654" s="63"/>
      <c r="X10654" s="63"/>
      <c r="Y10654" s="63"/>
      <c r="Z10654" s="62">
        <v>826</v>
      </c>
      <c r="AA10654" s="62">
        <v>9214</v>
      </c>
      <c r="AB10654" s="62">
        <v>27.42</v>
      </c>
      <c r="AC10654" s="62">
        <v>29.5</v>
      </c>
    </row>
    <row r="10655" spans="1:29" ht="30" x14ac:dyDescent="0.25">
      <c r="A10655" s="61" t="s">
        <v>255</v>
      </c>
      <c r="B10655" s="61" t="s">
        <v>256</v>
      </c>
      <c r="C10655" s="62">
        <v>2007</v>
      </c>
      <c r="D10655" s="61" t="s">
        <v>86</v>
      </c>
      <c r="E10655" s="62">
        <v>110</v>
      </c>
      <c r="F10655" s="62">
        <v>215315</v>
      </c>
      <c r="G10655" s="62">
        <v>40301</v>
      </c>
      <c r="H10655" s="62">
        <v>30.53</v>
      </c>
      <c r="I10655" s="62">
        <v>1957.41</v>
      </c>
      <c r="J10655" s="62">
        <v>200242.95</v>
      </c>
      <c r="K10655" s="62">
        <v>58693.5</v>
      </c>
      <c r="L10655" s="62">
        <v>57661</v>
      </c>
      <c r="M10655" s="62">
        <v>43.68</v>
      </c>
      <c r="N10655" s="62">
        <v>533.58000000000004</v>
      </c>
      <c r="O10655" s="62">
        <v>707802.54</v>
      </c>
      <c r="P10655" s="63"/>
      <c r="Q10655" s="63"/>
      <c r="R10655" s="63"/>
      <c r="S10655" s="63"/>
      <c r="T10655" s="63"/>
      <c r="U10655" s="62">
        <v>83783</v>
      </c>
      <c r="V10655" s="62">
        <v>153341</v>
      </c>
      <c r="W10655" s="62">
        <v>116.17</v>
      </c>
      <c r="X10655" s="62">
        <v>761</v>
      </c>
      <c r="Y10655" s="62">
        <v>1875398.67</v>
      </c>
      <c r="Z10655" s="62">
        <v>14235</v>
      </c>
      <c r="AA10655" s="62">
        <v>90828</v>
      </c>
      <c r="AB10655" s="62">
        <v>68.81</v>
      </c>
      <c r="AC10655" s="62">
        <v>129.41</v>
      </c>
    </row>
    <row r="10656" spans="1:29" x14ac:dyDescent="0.25">
      <c r="A10656" s="61" t="s">
        <v>458</v>
      </c>
      <c r="B10656" s="61" t="s">
        <v>459</v>
      </c>
      <c r="C10656" s="62">
        <v>2018</v>
      </c>
      <c r="D10656" s="61" t="s">
        <v>78</v>
      </c>
      <c r="E10656" s="62">
        <v>64</v>
      </c>
      <c r="F10656" s="62">
        <v>423720</v>
      </c>
      <c r="G10656" s="62">
        <v>75994</v>
      </c>
      <c r="H10656" s="62">
        <v>98.95</v>
      </c>
      <c r="I10656" s="62">
        <v>6620.63</v>
      </c>
      <c r="J10656" s="62">
        <v>394059.6</v>
      </c>
      <c r="K10656" s="62">
        <v>0</v>
      </c>
      <c r="L10656" s="63"/>
      <c r="M10656" s="63"/>
      <c r="N10656" s="63"/>
      <c r="O10656" s="63"/>
      <c r="P10656" s="63"/>
      <c r="Q10656" s="63"/>
      <c r="R10656" s="63"/>
      <c r="S10656" s="63"/>
      <c r="T10656" s="63"/>
      <c r="U10656" s="63"/>
      <c r="V10656" s="63"/>
      <c r="W10656" s="63"/>
      <c r="X10656" s="63"/>
      <c r="Y10656" s="63"/>
      <c r="Z10656" s="62">
        <v>0</v>
      </c>
      <c r="AA10656" s="63"/>
      <c r="AB10656" s="63"/>
      <c r="AC10656" s="62">
        <v>0</v>
      </c>
    </row>
    <row r="10657" spans="1:29" x14ac:dyDescent="0.25">
      <c r="A10657" s="61" t="s">
        <v>102</v>
      </c>
      <c r="B10657" s="61" t="s">
        <v>103</v>
      </c>
      <c r="C10657" s="62">
        <v>2014</v>
      </c>
      <c r="D10657" s="61" t="s">
        <v>75</v>
      </c>
      <c r="E10657" s="62">
        <v>20</v>
      </c>
      <c r="F10657" s="62">
        <v>8842</v>
      </c>
      <c r="G10657" s="62">
        <v>1514</v>
      </c>
      <c r="H10657" s="62">
        <v>6.31</v>
      </c>
      <c r="I10657" s="62">
        <v>442.1</v>
      </c>
      <c r="J10657" s="62">
        <v>8223.06</v>
      </c>
      <c r="K10657" s="62">
        <v>0</v>
      </c>
      <c r="L10657" s="63"/>
      <c r="M10657" s="63"/>
      <c r="N10657" s="63"/>
      <c r="O10657" s="63"/>
      <c r="P10657" s="63"/>
      <c r="Q10657" s="63"/>
      <c r="R10657" s="63"/>
      <c r="S10657" s="63"/>
      <c r="T10657" s="63"/>
      <c r="U10657" s="63"/>
      <c r="V10657" s="63"/>
      <c r="W10657" s="63"/>
      <c r="X10657" s="63"/>
      <c r="Y10657" s="63"/>
      <c r="Z10657" s="62">
        <v>2357</v>
      </c>
      <c r="AA10657" s="62">
        <v>36561</v>
      </c>
      <c r="AB10657" s="62">
        <v>152.34</v>
      </c>
      <c r="AC10657" s="62">
        <v>117.85</v>
      </c>
    </row>
    <row r="10658" spans="1:29" x14ac:dyDescent="0.25">
      <c r="A10658" s="61" t="s">
        <v>102</v>
      </c>
      <c r="B10658" s="61" t="s">
        <v>103</v>
      </c>
      <c r="C10658" s="62">
        <v>2017</v>
      </c>
      <c r="D10658" s="61" t="s">
        <v>72</v>
      </c>
      <c r="E10658" s="62">
        <v>6</v>
      </c>
      <c r="F10658" s="63"/>
      <c r="G10658" s="63"/>
      <c r="H10658" s="63"/>
      <c r="I10658" s="63"/>
      <c r="J10658" s="63"/>
      <c r="K10658" s="62">
        <v>0</v>
      </c>
      <c r="L10658" s="63"/>
      <c r="M10658" s="63"/>
      <c r="N10658" s="63"/>
      <c r="O10658" s="63"/>
      <c r="P10658" s="63"/>
      <c r="Q10658" s="63"/>
      <c r="R10658" s="63"/>
      <c r="S10658" s="63"/>
      <c r="T10658" s="63"/>
      <c r="U10658" s="63"/>
      <c r="V10658" s="63"/>
      <c r="W10658" s="63"/>
      <c r="X10658" s="63"/>
      <c r="Y10658" s="63"/>
      <c r="Z10658" s="62">
        <v>0</v>
      </c>
      <c r="AA10658" s="63"/>
      <c r="AB10658" s="63"/>
      <c r="AC10658" s="62">
        <v>0</v>
      </c>
    </row>
    <row r="10659" spans="1:29" ht="30" x14ac:dyDescent="0.25">
      <c r="A10659" s="61" t="s">
        <v>500</v>
      </c>
      <c r="B10659" s="61" t="s">
        <v>501</v>
      </c>
      <c r="C10659" s="62">
        <v>2012</v>
      </c>
      <c r="D10659" s="61" t="s">
        <v>78</v>
      </c>
      <c r="E10659" s="62">
        <v>100</v>
      </c>
      <c r="F10659" s="62">
        <v>1113210</v>
      </c>
      <c r="G10659" s="62">
        <v>130705</v>
      </c>
      <c r="H10659" s="62">
        <v>108.92</v>
      </c>
      <c r="I10659" s="62">
        <v>11132.1</v>
      </c>
      <c r="J10659" s="62">
        <v>1035285.3</v>
      </c>
      <c r="K10659" s="62">
        <v>0</v>
      </c>
      <c r="L10659" s="63"/>
      <c r="M10659" s="63"/>
      <c r="N10659" s="63"/>
      <c r="O10659" s="63"/>
      <c r="P10659" s="63"/>
      <c r="Q10659" s="63"/>
      <c r="R10659" s="63"/>
      <c r="S10659" s="63"/>
      <c r="T10659" s="63"/>
      <c r="U10659" s="63"/>
      <c r="V10659" s="63"/>
      <c r="W10659" s="63"/>
      <c r="X10659" s="63"/>
      <c r="Y10659" s="63"/>
      <c r="Z10659" s="62">
        <v>6421.09</v>
      </c>
      <c r="AA10659" s="62">
        <v>67842</v>
      </c>
      <c r="AB10659" s="62">
        <v>56.54</v>
      </c>
      <c r="AC10659" s="62">
        <v>64.209999999999994</v>
      </c>
    </row>
    <row r="10660" spans="1:29" ht="30" x14ac:dyDescent="0.25">
      <c r="A10660" s="61" t="s">
        <v>391</v>
      </c>
      <c r="B10660" s="61" t="s">
        <v>392</v>
      </c>
      <c r="C10660" s="62">
        <v>2015</v>
      </c>
      <c r="D10660" s="61" t="s">
        <v>75</v>
      </c>
      <c r="E10660" s="62">
        <v>15</v>
      </c>
      <c r="F10660" s="62">
        <v>2900</v>
      </c>
      <c r="G10660" s="62">
        <v>1340</v>
      </c>
      <c r="H10660" s="62">
        <v>7.44</v>
      </c>
      <c r="I10660" s="62">
        <v>193.33</v>
      </c>
      <c r="J10660" s="62">
        <v>2697</v>
      </c>
      <c r="K10660" s="62">
        <v>1131.9100000000001</v>
      </c>
      <c r="L10660" s="62">
        <v>1733</v>
      </c>
      <c r="M10660" s="62">
        <v>9.6300000000000008</v>
      </c>
      <c r="N10660" s="62">
        <v>75.459999999999994</v>
      </c>
      <c r="O10660" s="62">
        <v>13650.05</v>
      </c>
      <c r="P10660" s="63"/>
      <c r="Q10660" s="63"/>
      <c r="R10660" s="63"/>
      <c r="S10660" s="63"/>
      <c r="T10660" s="63"/>
      <c r="U10660" s="63"/>
      <c r="V10660" s="63"/>
      <c r="W10660" s="63"/>
      <c r="X10660" s="63"/>
      <c r="Y10660" s="63"/>
      <c r="Z10660" s="62">
        <v>976</v>
      </c>
      <c r="AA10660" s="62">
        <v>10537</v>
      </c>
      <c r="AB10660" s="62">
        <v>58.54</v>
      </c>
      <c r="AC10660" s="62">
        <v>65.069999999999993</v>
      </c>
    </row>
    <row r="10661" spans="1:29" ht="30" x14ac:dyDescent="0.25">
      <c r="A10661" s="61" t="s">
        <v>255</v>
      </c>
      <c r="B10661" s="61" t="s">
        <v>256</v>
      </c>
      <c r="C10661" s="62">
        <v>2009</v>
      </c>
      <c r="D10661" s="61" t="s">
        <v>72</v>
      </c>
      <c r="E10661" s="62">
        <v>80</v>
      </c>
      <c r="F10661" s="62">
        <v>624840</v>
      </c>
      <c r="G10661" s="62">
        <v>113468</v>
      </c>
      <c r="H10661" s="62">
        <v>118.2</v>
      </c>
      <c r="I10661" s="62">
        <v>7810.5</v>
      </c>
      <c r="J10661" s="62">
        <v>581101.19999999995</v>
      </c>
      <c r="K10661" s="62">
        <v>0</v>
      </c>
      <c r="L10661" s="62">
        <v>0</v>
      </c>
      <c r="M10661" s="62">
        <v>0</v>
      </c>
      <c r="N10661" s="63"/>
      <c r="O10661" s="63"/>
      <c r="P10661" s="63"/>
      <c r="Q10661" s="63"/>
      <c r="R10661" s="63"/>
      <c r="S10661" s="63"/>
      <c r="T10661" s="63"/>
      <c r="U10661" s="63"/>
      <c r="V10661" s="63"/>
      <c r="W10661" s="63"/>
      <c r="X10661" s="63"/>
      <c r="Y10661" s="63"/>
      <c r="Z10661" s="62">
        <v>3771.28</v>
      </c>
      <c r="AA10661" s="62">
        <v>55486</v>
      </c>
      <c r="AB10661" s="62">
        <v>57.8</v>
      </c>
      <c r="AC10661" s="62">
        <v>47.14</v>
      </c>
    </row>
    <row r="10662" spans="1:29" x14ac:dyDescent="0.25">
      <c r="A10662" s="61" t="s">
        <v>407</v>
      </c>
      <c r="B10662" s="61" t="s">
        <v>408</v>
      </c>
      <c r="C10662" s="62">
        <v>2015</v>
      </c>
      <c r="D10662" s="61" t="s">
        <v>75</v>
      </c>
      <c r="E10662" s="62">
        <v>6</v>
      </c>
      <c r="F10662" s="62">
        <v>3886</v>
      </c>
      <c r="G10662" s="62">
        <v>943</v>
      </c>
      <c r="H10662" s="62">
        <v>13.1</v>
      </c>
      <c r="I10662" s="62">
        <v>647.66999999999996</v>
      </c>
      <c r="J10662" s="62">
        <v>3613.98</v>
      </c>
      <c r="K10662" s="62">
        <v>0</v>
      </c>
      <c r="L10662" s="63"/>
      <c r="M10662" s="63"/>
      <c r="N10662" s="63"/>
      <c r="O10662" s="63"/>
      <c r="P10662" s="63"/>
      <c r="Q10662" s="63"/>
      <c r="R10662" s="63"/>
      <c r="S10662" s="63"/>
      <c r="T10662" s="63"/>
      <c r="U10662" s="63"/>
      <c r="V10662" s="63"/>
      <c r="W10662" s="63"/>
      <c r="X10662" s="63"/>
      <c r="Y10662" s="63"/>
      <c r="Z10662" s="62">
        <v>83.92</v>
      </c>
      <c r="AA10662" s="62">
        <v>1710</v>
      </c>
      <c r="AB10662" s="62">
        <v>23.75</v>
      </c>
      <c r="AC10662" s="62">
        <v>13.99</v>
      </c>
    </row>
    <row r="10663" spans="1:29" ht="30" x14ac:dyDescent="0.25">
      <c r="A10663" s="61" t="s">
        <v>151</v>
      </c>
      <c r="B10663" s="61" t="s">
        <v>152</v>
      </c>
      <c r="C10663" s="62">
        <v>2013</v>
      </c>
      <c r="D10663" s="61" t="s">
        <v>99</v>
      </c>
      <c r="E10663" s="62">
        <v>65</v>
      </c>
      <c r="F10663" s="62">
        <v>220882</v>
      </c>
      <c r="G10663" s="62">
        <v>26332</v>
      </c>
      <c r="H10663" s="62">
        <v>33.76</v>
      </c>
      <c r="I10663" s="62">
        <v>3398.18</v>
      </c>
      <c r="J10663" s="62">
        <v>205420.26</v>
      </c>
      <c r="K10663" s="62">
        <v>42804.07</v>
      </c>
      <c r="L10663" s="62">
        <v>19903</v>
      </c>
      <c r="M10663" s="62">
        <v>25.52</v>
      </c>
      <c r="N10663" s="62">
        <v>658.52</v>
      </c>
      <c r="O10663" s="62">
        <v>516187.17</v>
      </c>
      <c r="P10663" s="63"/>
      <c r="Q10663" s="63"/>
      <c r="R10663" s="63"/>
      <c r="S10663" s="63"/>
      <c r="T10663" s="63"/>
      <c r="U10663" s="63"/>
      <c r="V10663" s="63"/>
      <c r="W10663" s="63"/>
      <c r="X10663" s="63"/>
      <c r="Y10663" s="63"/>
      <c r="Z10663" s="62">
        <v>0</v>
      </c>
      <c r="AA10663" s="62">
        <v>11686</v>
      </c>
      <c r="AB10663" s="62">
        <v>14.98</v>
      </c>
      <c r="AC10663" s="62">
        <v>0</v>
      </c>
    </row>
    <row r="10664" spans="1:29" ht="30" x14ac:dyDescent="0.25">
      <c r="A10664" s="61" t="s">
        <v>311</v>
      </c>
      <c r="B10664" s="61" t="s">
        <v>312</v>
      </c>
      <c r="C10664" s="62">
        <v>2012</v>
      </c>
      <c r="D10664" s="61" t="s">
        <v>89</v>
      </c>
      <c r="E10664" s="62">
        <v>124</v>
      </c>
      <c r="F10664" s="62">
        <v>1112973</v>
      </c>
      <c r="G10664" s="62">
        <v>145291</v>
      </c>
      <c r="H10664" s="62">
        <v>97.64</v>
      </c>
      <c r="I10664" s="62">
        <v>8975.59</v>
      </c>
      <c r="J10664" s="62">
        <v>1035064.89</v>
      </c>
      <c r="K10664" s="62">
        <v>0</v>
      </c>
      <c r="L10664" s="63"/>
      <c r="M10664" s="63"/>
      <c r="N10664" s="63"/>
      <c r="O10664" s="63"/>
      <c r="P10664" s="63"/>
      <c r="Q10664" s="63"/>
      <c r="R10664" s="63"/>
      <c r="S10664" s="63"/>
      <c r="T10664" s="63"/>
      <c r="U10664" s="63"/>
      <c r="V10664" s="63"/>
      <c r="W10664" s="63"/>
      <c r="X10664" s="63"/>
      <c r="Y10664" s="63"/>
      <c r="Z10664" s="62">
        <v>368608</v>
      </c>
      <c r="AA10664" s="62">
        <v>64953</v>
      </c>
      <c r="AB10664" s="62">
        <v>43.65</v>
      </c>
      <c r="AC10664" s="62">
        <v>2972.65</v>
      </c>
    </row>
    <row r="10665" spans="1:29" ht="30" x14ac:dyDescent="0.25">
      <c r="A10665" s="61" t="s">
        <v>231</v>
      </c>
      <c r="B10665" s="61" t="s">
        <v>232</v>
      </c>
      <c r="C10665" s="62">
        <v>2004</v>
      </c>
      <c r="D10665" s="61" t="s">
        <v>262</v>
      </c>
      <c r="E10665" s="62">
        <v>72</v>
      </c>
      <c r="F10665" s="62">
        <v>616500</v>
      </c>
      <c r="G10665" s="62">
        <v>40288</v>
      </c>
      <c r="H10665" s="62">
        <v>46.63</v>
      </c>
      <c r="I10665" s="62">
        <v>8562.5</v>
      </c>
      <c r="J10665" s="62">
        <v>573345</v>
      </c>
      <c r="K10665" s="62">
        <v>5010.67</v>
      </c>
      <c r="L10665" s="62">
        <v>6334</v>
      </c>
      <c r="M10665" s="62">
        <v>7.33</v>
      </c>
      <c r="N10665" s="62">
        <v>69.59</v>
      </c>
      <c r="O10665" s="62">
        <v>60425.16</v>
      </c>
      <c r="P10665" s="63"/>
      <c r="Q10665" s="63"/>
      <c r="R10665" s="63"/>
      <c r="S10665" s="63"/>
      <c r="T10665" s="63"/>
      <c r="U10665" s="63"/>
      <c r="V10665" s="63"/>
      <c r="W10665" s="63"/>
      <c r="X10665" s="63"/>
      <c r="Y10665" s="63"/>
      <c r="Z10665" s="62">
        <v>406727.91</v>
      </c>
      <c r="AA10665" s="62">
        <v>18041</v>
      </c>
      <c r="AB10665" s="62">
        <v>20.88</v>
      </c>
      <c r="AC10665" s="62">
        <v>5649</v>
      </c>
    </row>
    <row r="10666" spans="1:29" x14ac:dyDescent="0.25">
      <c r="A10666" s="61" t="s">
        <v>212</v>
      </c>
      <c r="B10666" s="61" t="s">
        <v>213</v>
      </c>
      <c r="C10666" s="62">
        <v>2012</v>
      </c>
      <c r="D10666" s="61" t="s">
        <v>75</v>
      </c>
      <c r="E10666" s="62">
        <v>10</v>
      </c>
      <c r="F10666" s="62">
        <v>1066</v>
      </c>
      <c r="G10666" s="62">
        <v>376</v>
      </c>
      <c r="H10666" s="62">
        <v>3.13</v>
      </c>
      <c r="I10666" s="62">
        <v>106.6</v>
      </c>
      <c r="J10666" s="62">
        <v>991.38</v>
      </c>
      <c r="K10666" s="62">
        <v>0</v>
      </c>
      <c r="L10666" s="63"/>
      <c r="M10666" s="63"/>
      <c r="N10666" s="63"/>
      <c r="O10666" s="63"/>
      <c r="P10666" s="63"/>
      <c r="Q10666" s="63"/>
      <c r="R10666" s="63"/>
      <c r="S10666" s="63"/>
      <c r="T10666" s="63"/>
      <c r="U10666" s="63"/>
      <c r="V10666" s="63"/>
      <c r="W10666" s="63"/>
      <c r="X10666" s="63"/>
      <c r="Y10666" s="63"/>
      <c r="Z10666" s="62">
        <v>73400</v>
      </c>
      <c r="AA10666" s="62">
        <v>8074</v>
      </c>
      <c r="AB10666" s="62">
        <v>67.28</v>
      </c>
      <c r="AC10666" s="62">
        <v>7340</v>
      </c>
    </row>
    <row r="10667" spans="1:29" x14ac:dyDescent="0.25">
      <c r="A10667" s="61" t="s">
        <v>554</v>
      </c>
      <c r="B10667" s="61" t="s">
        <v>555</v>
      </c>
      <c r="C10667" s="62">
        <v>2012</v>
      </c>
      <c r="D10667" s="61" t="s">
        <v>78</v>
      </c>
      <c r="E10667" s="62">
        <v>40</v>
      </c>
      <c r="F10667" s="62">
        <v>329400</v>
      </c>
      <c r="G10667" s="62">
        <v>41933</v>
      </c>
      <c r="H10667" s="62">
        <v>87.36</v>
      </c>
      <c r="I10667" s="62">
        <v>8235</v>
      </c>
      <c r="J10667" s="62">
        <v>306342</v>
      </c>
      <c r="K10667" s="62">
        <v>0</v>
      </c>
      <c r="L10667" s="63"/>
      <c r="M10667" s="63"/>
      <c r="N10667" s="63"/>
      <c r="O10667" s="63"/>
      <c r="P10667" s="63"/>
      <c r="Q10667" s="63"/>
      <c r="R10667" s="63"/>
      <c r="S10667" s="63"/>
      <c r="T10667" s="63"/>
      <c r="U10667" s="63"/>
      <c r="V10667" s="63"/>
      <c r="W10667" s="63"/>
      <c r="X10667" s="63"/>
      <c r="Y10667" s="63"/>
      <c r="Z10667" s="62">
        <v>0</v>
      </c>
      <c r="AA10667" s="62">
        <v>8129</v>
      </c>
      <c r="AB10667" s="62">
        <v>16.940000000000001</v>
      </c>
      <c r="AC10667" s="62">
        <v>0</v>
      </c>
    </row>
    <row r="10668" spans="1:29" x14ac:dyDescent="0.25">
      <c r="A10668" s="61" t="s">
        <v>281</v>
      </c>
      <c r="B10668" s="61" t="s">
        <v>282</v>
      </c>
      <c r="C10668" s="62">
        <v>2012</v>
      </c>
      <c r="D10668" s="61" t="s">
        <v>86</v>
      </c>
      <c r="E10668" s="62">
        <v>12</v>
      </c>
      <c r="F10668" s="63"/>
      <c r="G10668" s="63"/>
      <c r="H10668" s="63"/>
      <c r="I10668" s="63"/>
      <c r="J10668" s="63"/>
      <c r="K10668" s="62">
        <v>0</v>
      </c>
      <c r="L10668" s="63"/>
      <c r="M10668" s="63"/>
      <c r="N10668" s="63"/>
      <c r="O10668" s="63"/>
      <c r="P10668" s="63"/>
      <c r="Q10668" s="63"/>
      <c r="R10668" s="63"/>
      <c r="S10668" s="63"/>
      <c r="T10668" s="63"/>
      <c r="U10668" s="63"/>
      <c r="V10668" s="63"/>
      <c r="W10668" s="63"/>
      <c r="X10668" s="63"/>
      <c r="Y10668" s="63"/>
      <c r="Z10668" s="62">
        <v>73591</v>
      </c>
      <c r="AA10668" s="62">
        <v>7065</v>
      </c>
      <c r="AB10668" s="62">
        <v>49.06</v>
      </c>
      <c r="AC10668" s="62">
        <v>6132.58</v>
      </c>
    </row>
    <row r="10669" spans="1:29" ht="30" x14ac:dyDescent="0.25">
      <c r="A10669" s="61" t="s">
        <v>572</v>
      </c>
      <c r="B10669" s="61" t="s">
        <v>573</v>
      </c>
      <c r="C10669" s="62">
        <v>2017</v>
      </c>
      <c r="D10669" s="61" t="s">
        <v>323</v>
      </c>
      <c r="E10669" s="62">
        <v>56</v>
      </c>
      <c r="F10669" s="62">
        <v>580411</v>
      </c>
      <c r="G10669" s="62">
        <v>104513</v>
      </c>
      <c r="H10669" s="62">
        <v>155.53</v>
      </c>
      <c r="I10669" s="62">
        <v>10364.48</v>
      </c>
      <c r="J10669" s="62">
        <v>539782.23</v>
      </c>
      <c r="K10669" s="62">
        <v>0</v>
      </c>
      <c r="L10669" s="63"/>
      <c r="M10669" s="63"/>
      <c r="N10669" s="63"/>
      <c r="O10669" s="63"/>
      <c r="P10669" s="63"/>
      <c r="Q10669" s="63"/>
      <c r="R10669" s="63"/>
      <c r="S10669" s="63"/>
      <c r="T10669" s="63"/>
      <c r="U10669" s="63"/>
      <c r="V10669" s="63"/>
      <c r="W10669" s="63"/>
      <c r="X10669" s="63"/>
      <c r="Y10669" s="63"/>
      <c r="Z10669" s="62">
        <v>0</v>
      </c>
      <c r="AA10669" s="63"/>
      <c r="AB10669" s="63"/>
      <c r="AC10669" s="62">
        <v>0</v>
      </c>
    </row>
    <row r="10670" spans="1:29" ht="45" x14ac:dyDescent="0.25">
      <c r="A10670" s="61" t="s">
        <v>214</v>
      </c>
      <c r="B10670" s="61" t="s">
        <v>215</v>
      </c>
      <c r="C10670" s="62">
        <v>2003</v>
      </c>
      <c r="D10670" s="61" t="s">
        <v>72</v>
      </c>
      <c r="E10670" s="62">
        <v>28</v>
      </c>
      <c r="F10670" s="62">
        <v>121658</v>
      </c>
      <c r="G10670" s="62">
        <v>12793</v>
      </c>
      <c r="H10670" s="62">
        <v>38.07</v>
      </c>
      <c r="I10670" s="62">
        <v>4344.93</v>
      </c>
      <c r="J10670" s="62">
        <v>113141.94</v>
      </c>
      <c r="K10670" s="62">
        <v>5458.78</v>
      </c>
      <c r="L10670" s="62">
        <v>5666</v>
      </c>
      <c r="M10670" s="62">
        <v>16.86</v>
      </c>
      <c r="N10670" s="62">
        <v>194.96</v>
      </c>
      <c r="O10670" s="62">
        <v>65829.039999999994</v>
      </c>
      <c r="P10670" s="63"/>
      <c r="Q10670" s="63"/>
      <c r="R10670" s="63"/>
      <c r="S10670" s="63"/>
      <c r="T10670" s="63"/>
      <c r="U10670" s="63"/>
      <c r="V10670" s="63"/>
      <c r="W10670" s="63"/>
      <c r="X10670" s="63"/>
      <c r="Y10670" s="63"/>
      <c r="Z10670" s="62">
        <v>365</v>
      </c>
      <c r="AA10670" s="62">
        <v>949</v>
      </c>
      <c r="AB10670" s="62">
        <v>2.82</v>
      </c>
      <c r="AC10670" s="62">
        <v>13.04</v>
      </c>
    </row>
    <row r="10671" spans="1:29" ht="45" x14ac:dyDescent="0.25">
      <c r="A10671" s="61" t="s">
        <v>109</v>
      </c>
      <c r="B10671" s="61" t="s">
        <v>110</v>
      </c>
      <c r="C10671" s="62">
        <v>2018</v>
      </c>
      <c r="D10671" s="61" t="s">
        <v>226</v>
      </c>
      <c r="E10671" s="62">
        <v>14</v>
      </c>
      <c r="F10671" s="62">
        <v>3621</v>
      </c>
      <c r="G10671" s="62">
        <v>5633</v>
      </c>
      <c r="H10671" s="62">
        <v>33.53</v>
      </c>
      <c r="I10671" s="62">
        <v>258.64</v>
      </c>
      <c r="J10671" s="62">
        <v>3367.53</v>
      </c>
      <c r="K10671" s="62">
        <v>0</v>
      </c>
      <c r="L10671" s="63"/>
      <c r="M10671" s="63"/>
      <c r="N10671" s="63"/>
      <c r="O10671" s="63"/>
      <c r="P10671" s="63"/>
      <c r="Q10671" s="63"/>
      <c r="R10671" s="63"/>
      <c r="S10671" s="63"/>
      <c r="T10671" s="63"/>
      <c r="U10671" s="62">
        <v>3181</v>
      </c>
      <c r="V10671" s="62">
        <v>7911</v>
      </c>
      <c r="W10671" s="62">
        <v>47.09</v>
      </c>
      <c r="X10671" s="62">
        <v>227</v>
      </c>
      <c r="Y10671" s="62">
        <v>71203.5</v>
      </c>
      <c r="Z10671" s="62">
        <v>339.41</v>
      </c>
      <c r="AA10671" s="62">
        <v>4686</v>
      </c>
      <c r="AB10671" s="62">
        <v>27.89</v>
      </c>
      <c r="AC10671" s="62">
        <v>24.24</v>
      </c>
    </row>
    <row r="10672" spans="1:29" x14ac:dyDescent="0.25">
      <c r="A10672" s="61" t="s">
        <v>251</v>
      </c>
      <c r="B10672" s="61" t="s">
        <v>252</v>
      </c>
      <c r="C10672" s="62">
        <v>2010</v>
      </c>
      <c r="D10672" s="61" t="s">
        <v>72</v>
      </c>
      <c r="E10672" s="62">
        <v>29</v>
      </c>
      <c r="F10672" s="62">
        <v>139078</v>
      </c>
      <c r="G10672" s="62">
        <v>28062</v>
      </c>
      <c r="H10672" s="62">
        <v>80.64</v>
      </c>
      <c r="I10672" s="62">
        <v>4795.79</v>
      </c>
      <c r="J10672" s="62">
        <v>129342.54</v>
      </c>
      <c r="K10672" s="62">
        <v>8486.91</v>
      </c>
      <c r="L10672" s="62">
        <v>18306</v>
      </c>
      <c r="M10672" s="62">
        <v>52.6</v>
      </c>
      <c r="N10672" s="62">
        <v>292.64999999999998</v>
      </c>
      <c r="O10672" s="62">
        <v>102346.14</v>
      </c>
      <c r="P10672" s="63"/>
      <c r="Q10672" s="63"/>
      <c r="R10672" s="63"/>
      <c r="S10672" s="63"/>
      <c r="T10672" s="63"/>
      <c r="U10672" s="63"/>
      <c r="V10672" s="63"/>
      <c r="W10672" s="63"/>
      <c r="X10672" s="63"/>
      <c r="Y10672" s="63"/>
      <c r="Z10672" s="62">
        <v>642</v>
      </c>
      <c r="AA10672" s="62">
        <v>6321</v>
      </c>
      <c r="AB10672" s="62">
        <v>18.16</v>
      </c>
      <c r="AC10672" s="62">
        <v>22.14</v>
      </c>
    </row>
    <row r="10673" spans="1:29" x14ac:dyDescent="0.25">
      <c r="A10673" s="61" t="s">
        <v>524</v>
      </c>
      <c r="B10673" s="61" t="s">
        <v>525</v>
      </c>
      <c r="C10673" s="62">
        <v>2010</v>
      </c>
      <c r="D10673" s="61" t="s">
        <v>438</v>
      </c>
      <c r="E10673" s="62">
        <v>6</v>
      </c>
      <c r="F10673" s="63"/>
      <c r="G10673" s="63"/>
      <c r="H10673" s="63"/>
      <c r="I10673" s="63"/>
      <c r="J10673" s="63"/>
      <c r="K10673" s="62">
        <v>0</v>
      </c>
      <c r="L10673" s="63"/>
      <c r="M10673" s="63"/>
      <c r="N10673" s="63"/>
      <c r="O10673" s="63"/>
      <c r="P10673" s="63"/>
      <c r="Q10673" s="63"/>
      <c r="R10673" s="63"/>
      <c r="S10673" s="63"/>
      <c r="T10673" s="63"/>
      <c r="U10673" s="63"/>
      <c r="V10673" s="63"/>
      <c r="W10673" s="63"/>
      <c r="X10673" s="63"/>
      <c r="Y10673" s="63"/>
      <c r="Z10673" s="62">
        <v>0</v>
      </c>
      <c r="AA10673" s="63"/>
      <c r="AB10673" s="63"/>
      <c r="AC10673" s="62">
        <v>0</v>
      </c>
    </row>
    <row r="10674" spans="1:29" ht="30" x14ac:dyDescent="0.25">
      <c r="A10674" s="61" t="s">
        <v>216</v>
      </c>
      <c r="B10674" s="61" t="s">
        <v>217</v>
      </c>
      <c r="C10674" s="62">
        <v>2004</v>
      </c>
      <c r="D10674" s="61" t="s">
        <v>89</v>
      </c>
      <c r="E10674" s="62">
        <v>15</v>
      </c>
      <c r="F10674" s="62">
        <v>15438</v>
      </c>
      <c r="G10674" s="62">
        <v>2244</v>
      </c>
      <c r="H10674" s="62">
        <v>12.47</v>
      </c>
      <c r="I10674" s="62">
        <v>1029.2</v>
      </c>
      <c r="J10674" s="62">
        <v>14357.34</v>
      </c>
      <c r="K10674" s="62">
        <v>6911.74</v>
      </c>
      <c r="L10674" s="62">
        <v>16530</v>
      </c>
      <c r="M10674" s="62">
        <v>91.83</v>
      </c>
      <c r="N10674" s="63"/>
      <c r="O10674" s="63"/>
      <c r="P10674" s="63"/>
      <c r="Q10674" s="63"/>
      <c r="R10674" s="63"/>
      <c r="S10674" s="63"/>
      <c r="T10674" s="63"/>
      <c r="U10674" s="63"/>
      <c r="V10674" s="63"/>
      <c r="W10674" s="63"/>
      <c r="X10674" s="63"/>
      <c r="Y10674" s="63"/>
      <c r="Z10674" s="62">
        <v>407</v>
      </c>
      <c r="AA10674" s="62">
        <v>3502</v>
      </c>
      <c r="AB10674" s="62">
        <v>19.46</v>
      </c>
      <c r="AC10674" s="62">
        <v>27.13</v>
      </c>
    </row>
    <row r="10675" spans="1:29" ht="30" x14ac:dyDescent="0.25">
      <c r="A10675" s="61" t="s">
        <v>505</v>
      </c>
      <c r="B10675" s="61" t="s">
        <v>506</v>
      </c>
      <c r="C10675" s="62">
        <v>2018</v>
      </c>
      <c r="D10675" s="61" t="s">
        <v>78</v>
      </c>
      <c r="E10675" s="62">
        <v>40</v>
      </c>
      <c r="F10675" s="62">
        <v>2915</v>
      </c>
      <c r="G10675" s="62">
        <v>20503</v>
      </c>
      <c r="H10675" s="62">
        <v>42.71</v>
      </c>
      <c r="I10675" s="62">
        <v>72.88</v>
      </c>
      <c r="J10675" s="62">
        <v>2710.95</v>
      </c>
      <c r="K10675" s="62">
        <v>17146</v>
      </c>
      <c r="L10675" s="62">
        <v>20700</v>
      </c>
      <c r="M10675" s="62">
        <v>43.13</v>
      </c>
      <c r="N10675" s="62">
        <v>428.65</v>
      </c>
      <c r="O10675" s="62">
        <v>206768.76</v>
      </c>
      <c r="P10675" s="63"/>
      <c r="Q10675" s="63"/>
      <c r="R10675" s="63"/>
      <c r="S10675" s="63"/>
      <c r="T10675" s="63"/>
      <c r="U10675" s="63"/>
      <c r="V10675" s="63"/>
      <c r="W10675" s="63"/>
      <c r="X10675" s="63"/>
      <c r="Y10675" s="63"/>
      <c r="Z10675" s="62">
        <v>0</v>
      </c>
      <c r="AA10675" s="62">
        <v>2221</v>
      </c>
      <c r="AB10675" s="62">
        <v>4.63</v>
      </c>
      <c r="AC10675" s="62">
        <v>0</v>
      </c>
    </row>
    <row r="10676" spans="1:29" ht="30" x14ac:dyDescent="0.25">
      <c r="A10676" s="61" t="s">
        <v>92</v>
      </c>
      <c r="B10676" s="61" t="s">
        <v>93</v>
      </c>
      <c r="C10676" s="62">
        <v>2018</v>
      </c>
      <c r="D10676" s="61" t="s">
        <v>99</v>
      </c>
      <c r="E10676" s="62">
        <v>33</v>
      </c>
      <c r="F10676" s="62">
        <v>83597</v>
      </c>
      <c r="G10676" s="62">
        <v>36429</v>
      </c>
      <c r="H10676" s="62">
        <v>91.99</v>
      </c>
      <c r="I10676" s="62">
        <v>2533.2399999999998</v>
      </c>
      <c r="J10676" s="62">
        <v>77745.210000000006</v>
      </c>
      <c r="K10676" s="62">
        <v>6938.04</v>
      </c>
      <c r="L10676" s="62">
        <v>9528</v>
      </c>
      <c r="M10676" s="62">
        <v>24.06</v>
      </c>
      <c r="N10676" s="62">
        <v>210.24</v>
      </c>
      <c r="O10676" s="62">
        <v>83667.86</v>
      </c>
      <c r="P10676" s="63"/>
      <c r="Q10676" s="63"/>
      <c r="R10676" s="63"/>
      <c r="S10676" s="63"/>
      <c r="T10676" s="63"/>
      <c r="U10676" s="63"/>
      <c r="V10676" s="63"/>
      <c r="W10676" s="63"/>
      <c r="X10676" s="63"/>
      <c r="Y10676" s="63"/>
      <c r="Z10676" s="62">
        <v>1.0900000000000001</v>
      </c>
      <c r="AA10676" s="62">
        <v>4312</v>
      </c>
      <c r="AB10676" s="62">
        <v>10.89</v>
      </c>
      <c r="AC10676" s="62">
        <v>0.03</v>
      </c>
    </row>
    <row r="10677" spans="1:29" ht="30" x14ac:dyDescent="0.25">
      <c r="A10677" s="61" t="s">
        <v>153</v>
      </c>
      <c r="B10677" s="61" t="s">
        <v>154</v>
      </c>
      <c r="C10677" s="62">
        <v>2012</v>
      </c>
      <c r="D10677" s="61" t="s">
        <v>86</v>
      </c>
      <c r="E10677" s="62">
        <v>204</v>
      </c>
      <c r="F10677" s="62">
        <v>229433</v>
      </c>
      <c r="G10677" s="62">
        <v>38901</v>
      </c>
      <c r="H10677" s="62">
        <v>15.89</v>
      </c>
      <c r="I10677" s="62">
        <v>1124.67</v>
      </c>
      <c r="J10677" s="62">
        <v>213372.69</v>
      </c>
      <c r="K10677" s="62">
        <v>94603.3</v>
      </c>
      <c r="L10677" s="62">
        <v>133710</v>
      </c>
      <c r="M10677" s="62">
        <v>54.62</v>
      </c>
      <c r="N10677" s="62">
        <v>463.74</v>
      </c>
      <c r="O10677" s="62">
        <v>1140849.55</v>
      </c>
      <c r="P10677" s="63"/>
      <c r="Q10677" s="63"/>
      <c r="R10677" s="63"/>
      <c r="S10677" s="63"/>
      <c r="T10677" s="63"/>
      <c r="U10677" s="63"/>
      <c r="V10677" s="63"/>
      <c r="W10677" s="63"/>
      <c r="X10677" s="63"/>
      <c r="Y10677" s="63"/>
      <c r="Z10677" s="62">
        <v>0</v>
      </c>
      <c r="AA10677" s="63"/>
      <c r="AB10677" s="63"/>
      <c r="AC10677" s="62">
        <v>0</v>
      </c>
    </row>
    <row r="10678" spans="1:29" x14ac:dyDescent="0.25">
      <c r="A10678" s="61" t="s">
        <v>260</v>
      </c>
      <c r="B10678" s="61" t="s">
        <v>261</v>
      </c>
      <c r="C10678" s="62">
        <v>2005</v>
      </c>
      <c r="D10678" s="61" t="s">
        <v>89</v>
      </c>
      <c r="E10678" s="62">
        <v>54</v>
      </c>
      <c r="F10678" s="62">
        <v>194051</v>
      </c>
      <c r="G10678" s="62">
        <v>22154</v>
      </c>
      <c r="H10678" s="62">
        <v>34.19</v>
      </c>
      <c r="I10678" s="62">
        <v>3593.54</v>
      </c>
      <c r="J10678" s="62">
        <v>180467.43</v>
      </c>
      <c r="K10678" s="62">
        <v>43857.75</v>
      </c>
      <c r="L10678" s="62">
        <v>56214</v>
      </c>
      <c r="M10678" s="62">
        <v>86.75</v>
      </c>
      <c r="N10678" s="62">
        <v>812.18</v>
      </c>
      <c r="O10678" s="62">
        <v>528893.77</v>
      </c>
      <c r="P10678" s="63"/>
      <c r="Q10678" s="63"/>
      <c r="R10678" s="63"/>
      <c r="S10678" s="63"/>
      <c r="T10678" s="63"/>
      <c r="U10678" s="63"/>
      <c r="V10678" s="63"/>
      <c r="W10678" s="63"/>
      <c r="X10678" s="63"/>
      <c r="Y10678" s="63"/>
      <c r="Z10678" s="62">
        <v>2114</v>
      </c>
      <c r="AA10678" s="62">
        <v>13636</v>
      </c>
      <c r="AB10678" s="62">
        <v>21.04</v>
      </c>
      <c r="AC10678" s="62">
        <v>39.15</v>
      </c>
    </row>
    <row r="10679" spans="1:29" ht="30" x14ac:dyDescent="0.25">
      <c r="A10679" s="61" t="s">
        <v>239</v>
      </c>
      <c r="B10679" s="61" t="s">
        <v>240</v>
      </c>
      <c r="C10679" s="62">
        <v>2005</v>
      </c>
      <c r="D10679" s="61" t="s">
        <v>78</v>
      </c>
      <c r="E10679" s="62">
        <v>40</v>
      </c>
      <c r="F10679" s="62">
        <v>92505</v>
      </c>
      <c r="G10679" s="62">
        <v>11166</v>
      </c>
      <c r="H10679" s="62">
        <v>23.26</v>
      </c>
      <c r="I10679" s="62">
        <v>2312.63</v>
      </c>
      <c r="J10679" s="62">
        <v>86029.65</v>
      </c>
      <c r="K10679" s="62">
        <v>12443</v>
      </c>
      <c r="L10679" s="62">
        <v>27904</v>
      </c>
      <c r="M10679" s="62">
        <v>58.13</v>
      </c>
      <c r="N10679" s="62">
        <v>311.08</v>
      </c>
      <c r="O10679" s="62">
        <v>150053.87</v>
      </c>
      <c r="P10679" s="63"/>
      <c r="Q10679" s="63"/>
      <c r="R10679" s="63"/>
      <c r="S10679" s="63"/>
      <c r="T10679" s="63"/>
      <c r="U10679" s="63"/>
      <c r="V10679" s="63"/>
      <c r="W10679" s="63"/>
      <c r="X10679" s="63"/>
      <c r="Y10679" s="63"/>
      <c r="Z10679" s="62">
        <v>0</v>
      </c>
      <c r="AA10679" s="62">
        <v>2845</v>
      </c>
      <c r="AB10679" s="62">
        <v>5.93</v>
      </c>
      <c r="AC10679" s="62">
        <v>0</v>
      </c>
    </row>
    <row r="10680" spans="1:29" ht="30" x14ac:dyDescent="0.25">
      <c r="A10680" s="61" t="s">
        <v>309</v>
      </c>
      <c r="B10680" s="61" t="s">
        <v>310</v>
      </c>
      <c r="C10680" s="62">
        <v>2004</v>
      </c>
      <c r="D10680" s="61" t="s">
        <v>94</v>
      </c>
      <c r="E10680" s="62">
        <v>8</v>
      </c>
      <c r="F10680" s="62">
        <v>0</v>
      </c>
      <c r="G10680" s="62">
        <v>0</v>
      </c>
      <c r="H10680" s="62">
        <v>0</v>
      </c>
      <c r="I10680" s="62">
        <v>0</v>
      </c>
      <c r="J10680" s="62">
        <v>0</v>
      </c>
      <c r="K10680" s="62">
        <v>0</v>
      </c>
      <c r="L10680" s="62">
        <v>0</v>
      </c>
      <c r="M10680" s="62">
        <v>0</v>
      </c>
      <c r="N10680" s="63"/>
      <c r="O10680" s="63"/>
      <c r="P10680" s="62">
        <v>0</v>
      </c>
      <c r="Q10680" s="62">
        <v>0</v>
      </c>
      <c r="R10680" s="62">
        <v>0</v>
      </c>
      <c r="S10680" s="62">
        <v>0</v>
      </c>
      <c r="T10680" s="62">
        <v>0</v>
      </c>
      <c r="U10680" s="62">
        <v>0</v>
      </c>
      <c r="V10680" s="62">
        <v>0</v>
      </c>
      <c r="W10680" s="62">
        <v>0</v>
      </c>
      <c r="X10680" s="62">
        <v>0</v>
      </c>
      <c r="Y10680" s="62">
        <v>0</v>
      </c>
      <c r="Z10680" s="62">
        <v>28700</v>
      </c>
      <c r="AA10680" s="62">
        <v>686</v>
      </c>
      <c r="AB10680" s="62">
        <v>7.15</v>
      </c>
      <c r="AC10680" s="62">
        <v>3587.5</v>
      </c>
    </row>
    <row r="10681" spans="1:29" ht="45" x14ac:dyDescent="0.25">
      <c r="A10681" s="61" t="s">
        <v>214</v>
      </c>
      <c r="B10681" s="61" t="s">
        <v>215</v>
      </c>
      <c r="C10681" s="62">
        <v>2009</v>
      </c>
      <c r="D10681" s="61" t="s">
        <v>86</v>
      </c>
      <c r="E10681" s="62">
        <v>90</v>
      </c>
      <c r="F10681" s="62">
        <v>12096</v>
      </c>
      <c r="G10681" s="62">
        <v>3439</v>
      </c>
      <c r="H10681" s="62">
        <v>3.18</v>
      </c>
      <c r="I10681" s="62">
        <v>134.4</v>
      </c>
      <c r="J10681" s="62">
        <v>11249.28</v>
      </c>
      <c r="K10681" s="62">
        <v>3545.58</v>
      </c>
      <c r="L10681" s="62">
        <v>3711</v>
      </c>
      <c r="M10681" s="62">
        <v>3.44</v>
      </c>
      <c r="N10681" s="62">
        <v>39.4</v>
      </c>
      <c r="O10681" s="62">
        <v>42757.24</v>
      </c>
      <c r="P10681" s="63"/>
      <c r="Q10681" s="63"/>
      <c r="R10681" s="63"/>
      <c r="S10681" s="63"/>
      <c r="T10681" s="63"/>
      <c r="U10681" s="63"/>
      <c r="V10681" s="63"/>
      <c r="W10681" s="63"/>
      <c r="X10681" s="63"/>
      <c r="Y10681" s="63"/>
      <c r="Z10681" s="62">
        <v>5449</v>
      </c>
      <c r="AA10681" s="62">
        <v>23851</v>
      </c>
      <c r="AB10681" s="62">
        <v>22.08</v>
      </c>
      <c r="AC10681" s="62">
        <v>60.54</v>
      </c>
    </row>
    <row r="10682" spans="1:29" x14ac:dyDescent="0.25">
      <c r="A10682" s="61" t="s">
        <v>159</v>
      </c>
      <c r="B10682" s="61" t="s">
        <v>160</v>
      </c>
      <c r="C10682" s="62">
        <v>2008</v>
      </c>
      <c r="D10682" s="61" t="s">
        <v>75</v>
      </c>
      <c r="E10682" s="62">
        <v>16</v>
      </c>
      <c r="F10682" s="62">
        <v>2686</v>
      </c>
      <c r="G10682" s="62">
        <v>5441</v>
      </c>
      <c r="H10682" s="62">
        <v>28.34</v>
      </c>
      <c r="I10682" s="62">
        <v>167.88</v>
      </c>
      <c r="J10682" s="62">
        <v>2497.98</v>
      </c>
      <c r="K10682" s="62">
        <v>0</v>
      </c>
      <c r="L10682" s="63"/>
      <c r="M10682" s="63"/>
      <c r="N10682" s="63"/>
      <c r="O10682" s="63"/>
      <c r="P10682" s="63"/>
      <c r="Q10682" s="63"/>
      <c r="R10682" s="63"/>
      <c r="S10682" s="63"/>
      <c r="T10682" s="63"/>
      <c r="U10682" s="63"/>
      <c r="V10682" s="63"/>
      <c r="W10682" s="63"/>
      <c r="X10682" s="63"/>
      <c r="Y10682" s="63"/>
      <c r="Z10682" s="62">
        <v>925</v>
      </c>
      <c r="AA10682" s="62">
        <v>5859</v>
      </c>
      <c r="AB10682" s="62">
        <v>30.52</v>
      </c>
      <c r="AC10682" s="62">
        <v>57.81</v>
      </c>
    </row>
    <row r="10683" spans="1:29" ht="45" x14ac:dyDescent="0.25">
      <c r="A10683" s="61" t="s">
        <v>326</v>
      </c>
      <c r="B10683" s="61" t="s">
        <v>327</v>
      </c>
      <c r="C10683" s="62">
        <v>2016</v>
      </c>
      <c r="D10683" s="61" t="s">
        <v>86</v>
      </c>
      <c r="E10683" s="62">
        <v>20</v>
      </c>
      <c r="F10683" s="63"/>
      <c r="G10683" s="63"/>
      <c r="H10683" s="63"/>
      <c r="I10683" s="63"/>
      <c r="J10683" s="63"/>
      <c r="K10683" s="62">
        <v>0</v>
      </c>
      <c r="L10683" s="63"/>
      <c r="M10683" s="63"/>
      <c r="N10683" s="63"/>
      <c r="O10683" s="63"/>
      <c r="P10683" s="63"/>
      <c r="Q10683" s="63"/>
      <c r="R10683" s="63"/>
      <c r="S10683" s="63"/>
      <c r="T10683" s="63"/>
      <c r="U10683" s="63"/>
      <c r="V10683" s="63"/>
      <c r="W10683" s="63"/>
      <c r="X10683" s="63"/>
      <c r="Y10683" s="63"/>
      <c r="Z10683" s="62">
        <v>141000</v>
      </c>
      <c r="AA10683" s="62">
        <v>13257</v>
      </c>
      <c r="AB10683" s="62">
        <v>55.24</v>
      </c>
      <c r="AC10683" s="62">
        <v>7050</v>
      </c>
    </row>
    <row r="10684" spans="1:29" ht="30" x14ac:dyDescent="0.25">
      <c r="A10684" s="61" t="s">
        <v>142</v>
      </c>
      <c r="B10684" s="61" t="s">
        <v>143</v>
      </c>
      <c r="C10684" s="62">
        <v>2008</v>
      </c>
      <c r="D10684" s="61" t="s">
        <v>78</v>
      </c>
      <c r="E10684" s="62">
        <v>72</v>
      </c>
      <c r="F10684" s="62">
        <v>204811</v>
      </c>
      <c r="G10684" s="62">
        <v>44888</v>
      </c>
      <c r="H10684" s="62">
        <v>51.95</v>
      </c>
      <c r="I10684" s="62">
        <v>2844.6</v>
      </c>
      <c r="J10684" s="62">
        <v>190474.23</v>
      </c>
      <c r="K10684" s="62">
        <v>0</v>
      </c>
      <c r="L10684" s="63"/>
      <c r="M10684" s="63"/>
      <c r="N10684" s="63"/>
      <c r="O10684" s="63"/>
      <c r="P10684" s="63"/>
      <c r="Q10684" s="63"/>
      <c r="R10684" s="63"/>
      <c r="S10684" s="63"/>
      <c r="T10684" s="63"/>
      <c r="U10684" s="62">
        <v>24168</v>
      </c>
      <c r="V10684" s="62">
        <v>64180</v>
      </c>
      <c r="W10684" s="62">
        <v>74.28</v>
      </c>
      <c r="X10684" s="62">
        <v>335</v>
      </c>
      <c r="Y10684" s="62">
        <v>540976.51</v>
      </c>
      <c r="Z10684" s="62">
        <v>1680</v>
      </c>
      <c r="AA10684" s="62">
        <v>10295</v>
      </c>
      <c r="AB10684" s="62">
        <v>11.92</v>
      </c>
      <c r="AC10684" s="62">
        <v>23.33</v>
      </c>
    </row>
    <row r="10685" spans="1:29" x14ac:dyDescent="0.25">
      <c r="A10685" s="61" t="s">
        <v>102</v>
      </c>
      <c r="B10685" s="61" t="s">
        <v>103</v>
      </c>
      <c r="C10685" s="62">
        <v>2014</v>
      </c>
      <c r="D10685" s="61" t="s">
        <v>298</v>
      </c>
      <c r="E10685" s="62">
        <v>15</v>
      </c>
      <c r="F10685" s="63"/>
      <c r="G10685" s="63"/>
      <c r="H10685" s="63"/>
      <c r="I10685" s="63"/>
      <c r="J10685" s="63"/>
      <c r="K10685" s="62">
        <v>0</v>
      </c>
      <c r="L10685" s="63"/>
      <c r="M10685" s="63"/>
      <c r="N10685" s="63"/>
      <c r="O10685" s="63"/>
      <c r="P10685" s="63"/>
      <c r="Q10685" s="63"/>
      <c r="R10685" s="63"/>
      <c r="S10685" s="63"/>
      <c r="T10685" s="63"/>
      <c r="U10685" s="63"/>
      <c r="V10685" s="63"/>
      <c r="W10685" s="63"/>
      <c r="X10685" s="63"/>
      <c r="Y10685" s="63"/>
      <c r="Z10685" s="62">
        <v>1512</v>
      </c>
      <c r="AA10685" s="62">
        <v>20006</v>
      </c>
      <c r="AB10685" s="62">
        <v>111.14</v>
      </c>
      <c r="AC10685" s="62">
        <v>100.8</v>
      </c>
    </row>
    <row r="10686" spans="1:29" x14ac:dyDescent="0.25">
      <c r="A10686" s="61" t="s">
        <v>271</v>
      </c>
      <c r="B10686" s="61" t="s">
        <v>272</v>
      </c>
      <c r="C10686" s="62">
        <v>2015</v>
      </c>
      <c r="D10686" s="61" t="s">
        <v>175</v>
      </c>
      <c r="E10686" s="62">
        <v>8</v>
      </c>
      <c r="F10686" s="63"/>
      <c r="G10686" s="63"/>
      <c r="H10686" s="63"/>
      <c r="I10686" s="63"/>
      <c r="J10686" s="63"/>
      <c r="K10686" s="62">
        <v>0</v>
      </c>
      <c r="L10686" s="63"/>
      <c r="M10686" s="63"/>
      <c r="N10686" s="63"/>
      <c r="O10686" s="63"/>
      <c r="P10686" s="63"/>
      <c r="Q10686" s="63"/>
      <c r="R10686" s="63"/>
      <c r="S10686" s="63"/>
      <c r="T10686" s="63"/>
      <c r="U10686" s="63"/>
      <c r="V10686" s="63"/>
      <c r="W10686" s="63"/>
      <c r="X10686" s="63"/>
      <c r="Y10686" s="63"/>
      <c r="Z10686" s="62">
        <v>0</v>
      </c>
      <c r="AA10686" s="63"/>
      <c r="AB10686" s="63"/>
      <c r="AC10686" s="62">
        <v>0</v>
      </c>
    </row>
    <row r="10687" spans="1:29" ht="30" x14ac:dyDescent="0.25">
      <c r="A10687" s="61" t="s">
        <v>577</v>
      </c>
      <c r="B10687" s="61" t="s">
        <v>578</v>
      </c>
      <c r="C10687" s="62">
        <v>2012</v>
      </c>
      <c r="D10687" s="61" t="s">
        <v>75</v>
      </c>
      <c r="E10687" s="62">
        <v>2</v>
      </c>
      <c r="F10687" s="62">
        <v>5388</v>
      </c>
      <c r="G10687" s="62">
        <v>773</v>
      </c>
      <c r="H10687" s="62">
        <v>32.21</v>
      </c>
      <c r="I10687" s="62">
        <v>2694</v>
      </c>
      <c r="J10687" s="62">
        <v>5010.84</v>
      </c>
      <c r="K10687" s="62">
        <v>0</v>
      </c>
      <c r="L10687" s="63"/>
      <c r="M10687" s="63"/>
      <c r="N10687" s="63"/>
      <c r="O10687" s="63"/>
      <c r="P10687" s="63"/>
      <c r="Q10687" s="63"/>
      <c r="R10687" s="63"/>
      <c r="S10687" s="63"/>
      <c r="T10687" s="63"/>
      <c r="U10687" s="62">
        <v>1000</v>
      </c>
      <c r="V10687" s="62">
        <v>3710</v>
      </c>
      <c r="W10687" s="62">
        <v>154.58000000000001</v>
      </c>
      <c r="X10687" s="62">
        <v>500</v>
      </c>
      <c r="Y10687" s="62">
        <v>22384</v>
      </c>
      <c r="Z10687" s="62">
        <v>42.78</v>
      </c>
      <c r="AA10687" s="62">
        <v>116</v>
      </c>
      <c r="AB10687" s="62">
        <v>4.83</v>
      </c>
      <c r="AC10687" s="62">
        <v>21.39</v>
      </c>
    </row>
    <row r="10688" spans="1:29" ht="30" x14ac:dyDescent="0.25">
      <c r="A10688" s="61" t="s">
        <v>269</v>
      </c>
      <c r="B10688" s="61" t="s">
        <v>270</v>
      </c>
      <c r="C10688" s="62">
        <v>2011</v>
      </c>
      <c r="D10688" s="61" t="s">
        <v>298</v>
      </c>
      <c r="E10688" s="62">
        <v>2</v>
      </c>
      <c r="F10688" s="62">
        <v>29557</v>
      </c>
      <c r="G10688" s="62">
        <v>5157</v>
      </c>
      <c r="H10688" s="62">
        <v>214.88</v>
      </c>
      <c r="I10688" s="62">
        <v>14778.5</v>
      </c>
      <c r="J10688" s="62">
        <v>27488.01</v>
      </c>
      <c r="K10688" s="62">
        <v>0</v>
      </c>
      <c r="L10688" s="63"/>
      <c r="M10688" s="63"/>
      <c r="N10688" s="63"/>
      <c r="O10688" s="63"/>
      <c r="P10688" s="63"/>
      <c r="Q10688" s="63"/>
      <c r="R10688" s="63"/>
      <c r="S10688" s="63"/>
      <c r="T10688" s="63"/>
      <c r="U10688" s="62">
        <v>1926</v>
      </c>
      <c r="V10688" s="62">
        <v>6512</v>
      </c>
      <c r="W10688" s="62">
        <v>271.33</v>
      </c>
      <c r="X10688" s="62">
        <v>963</v>
      </c>
      <c r="Y10688" s="62">
        <v>43111.58</v>
      </c>
      <c r="Z10688" s="62">
        <v>28400</v>
      </c>
      <c r="AA10688" s="62">
        <v>1181</v>
      </c>
      <c r="AB10688" s="62">
        <v>49.21</v>
      </c>
      <c r="AC10688" s="62">
        <v>14200</v>
      </c>
    </row>
    <row r="10689" spans="1:29" ht="30" x14ac:dyDescent="0.25">
      <c r="A10689" s="61" t="s">
        <v>122</v>
      </c>
      <c r="B10689" s="61" t="s">
        <v>123</v>
      </c>
      <c r="C10689" s="62">
        <v>2014</v>
      </c>
      <c r="D10689" s="61" t="s">
        <v>226</v>
      </c>
      <c r="E10689" s="62">
        <v>64</v>
      </c>
      <c r="F10689" s="62">
        <v>210361</v>
      </c>
      <c r="G10689" s="62">
        <v>34196</v>
      </c>
      <c r="H10689" s="62">
        <v>44.53</v>
      </c>
      <c r="I10689" s="62">
        <v>3286.89</v>
      </c>
      <c r="J10689" s="62">
        <v>195635.73</v>
      </c>
      <c r="K10689" s="62">
        <v>17007</v>
      </c>
      <c r="L10689" s="62">
        <v>27082</v>
      </c>
      <c r="M10689" s="62">
        <v>35.26</v>
      </c>
      <c r="N10689" s="62">
        <v>265.73</v>
      </c>
      <c r="O10689" s="62">
        <v>205092.52</v>
      </c>
      <c r="P10689" s="63"/>
      <c r="Q10689" s="63"/>
      <c r="R10689" s="63"/>
      <c r="S10689" s="63"/>
      <c r="T10689" s="63"/>
      <c r="U10689" s="63"/>
      <c r="V10689" s="63"/>
      <c r="W10689" s="63"/>
      <c r="X10689" s="63"/>
      <c r="Y10689" s="63"/>
      <c r="Z10689" s="62">
        <v>820.8</v>
      </c>
      <c r="AA10689" s="62">
        <v>23364</v>
      </c>
      <c r="AB10689" s="62">
        <v>30.42</v>
      </c>
      <c r="AC10689" s="62">
        <v>12.83</v>
      </c>
    </row>
    <row r="10690" spans="1:29" x14ac:dyDescent="0.25">
      <c r="A10690" s="61" t="s">
        <v>332</v>
      </c>
      <c r="B10690" s="61" t="s">
        <v>333</v>
      </c>
      <c r="C10690" s="62">
        <v>2010</v>
      </c>
      <c r="D10690" s="61" t="s">
        <v>89</v>
      </c>
      <c r="E10690" s="62">
        <v>269</v>
      </c>
      <c r="F10690" s="62">
        <v>3148412</v>
      </c>
      <c r="G10690" s="62">
        <v>446809</v>
      </c>
      <c r="H10690" s="62">
        <v>138.41999999999999</v>
      </c>
      <c r="I10690" s="62">
        <v>11704.13</v>
      </c>
      <c r="J10690" s="62">
        <v>2928023.16</v>
      </c>
      <c r="K10690" s="62">
        <v>33999.03</v>
      </c>
      <c r="L10690" s="62">
        <v>33281</v>
      </c>
      <c r="M10690" s="62">
        <v>10.31</v>
      </c>
      <c r="N10690" s="62">
        <v>126.39</v>
      </c>
      <c r="O10690" s="62">
        <v>410004.5</v>
      </c>
      <c r="P10690" s="63"/>
      <c r="Q10690" s="63"/>
      <c r="R10690" s="63"/>
      <c r="S10690" s="63"/>
      <c r="T10690" s="63"/>
      <c r="U10690" s="63"/>
      <c r="V10690" s="63"/>
      <c r="W10690" s="63"/>
      <c r="X10690" s="63"/>
      <c r="Y10690" s="63"/>
      <c r="Z10690" s="62">
        <v>1492736</v>
      </c>
      <c r="AA10690" s="62">
        <v>434502</v>
      </c>
      <c r="AB10690" s="62">
        <v>134.6</v>
      </c>
      <c r="AC10690" s="62">
        <v>5549.2</v>
      </c>
    </row>
    <row r="10691" spans="1:29" ht="30" x14ac:dyDescent="0.25">
      <c r="A10691" s="61" t="s">
        <v>556</v>
      </c>
      <c r="B10691" s="61" t="s">
        <v>557</v>
      </c>
      <c r="C10691" s="62">
        <v>2003</v>
      </c>
      <c r="D10691" s="61" t="s">
        <v>75</v>
      </c>
      <c r="E10691" s="62">
        <v>8</v>
      </c>
      <c r="F10691" s="62">
        <v>7151</v>
      </c>
      <c r="G10691" s="62">
        <v>799</v>
      </c>
      <c r="H10691" s="62">
        <v>8.32</v>
      </c>
      <c r="I10691" s="62">
        <v>893.88</v>
      </c>
      <c r="J10691" s="62">
        <v>6650.43</v>
      </c>
      <c r="K10691" s="62">
        <v>0</v>
      </c>
      <c r="L10691" s="63"/>
      <c r="M10691" s="63"/>
      <c r="N10691" s="63"/>
      <c r="O10691" s="63"/>
      <c r="P10691" s="63"/>
      <c r="Q10691" s="63"/>
      <c r="R10691" s="63"/>
      <c r="S10691" s="63"/>
      <c r="T10691" s="63"/>
      <c r="U10691" s="63"/>
      <c r="V10691" s="63"/>
      <c r="W10691" s="63"/>
      <c r="X10691" s="63"/>
      <c r="Y10691" s="63"/>
      <c r="Z10691" s="62">
        <v>334.2</v>
      </c>
      <c r="AA10691" s="62">
        <v>2017</v>
      </c>
      <c r="AB10691" s="62">
        <v>21.01</v>
      </c>
      <c r="AC10691" s="62">
        <v>41.78</v>
      </c>
    </row>
    <row r="10692" spans="1:29" ht="30" x14ac:dyDescent="0.25">
      <c r="A10692" s="61" t="s">
        <v>122</v>
      </c>
      <c r="B10692" s="61" t="s">
        <v>123</v>
      </c>
      <c r="C10692" s="62">
        <v>2015</v>
      </c>
      <c r="D10692" s="61" t="s">
        <v>86</v>
      </c>
      <c r="E10692" s="62">
        <v>62</v>
      </c>
      <c r="F10692" s="62">
        <v>33461</v>
      </c>
      <c r="G10692" s="62">
        <v>4871</v>
      </c>
      <c r="H10692" s="62">
        <v>6.55</v>
      </c>
      <c r="I10692" s="62">
        <v>539.69000000000005</v>
      </c>
      <c r="J10692" s="62">
        <v>31118.73</v>
      </c>
      <c r="K10692" s="62">
        <v>0</v>
      </c>
      <c r="L10692" s="62">
        <v>2254</v>
      </c>
      <c r="M10692" s="62">
        <v>3.03</v>
      </c>
      <c r="N10692" s="63"/>
      <c r="O10692" s="63"/>
      <c r="P10692" s="63"/>
      <c r="Q10692" s="63"/>
      <c r="R10692" s="63"/>
      <c r="S10692" s="63"/>
      <c r="T10692" s="63"/>
      <c r="U10692" s="63"/>
      <c r="V10692" s="63"/>
      <c r="W10692" s="63"/>
      <c r="X10692" s="63"/>
      <c r="Y10692" s="63"/>
      <c r="Z10692" s="62">
        <v>7752.82</v>
      </c>
      <c r="AA10692" s="62">
        <v>60786</v>
      </c>
      <c r="AB10692" s="62">
        <v>81.7</v>
      </c>
      <c r="AC10692" s="62">
        <v>125.05</v>
      </c>
    </row>
    <row r="10693" spans="1:29" ht="30" x14ac:dyDescent="0.25">
      <c r="A10693" s="61" t="s">
        <v>218</v>
      </c>
      <c r="B10693" s="61" t="s">
        <v>219</v>
      </c>
      <c r="C10693" s="62">
        <v>2018</v>
      </c>
      <c r="D10693" s="61" t="s">
        <v>72</v>
      </c>
      <c r="E10693" s="62">
        <v>42</v>
      </c>
      <c r="F10693" s="62">
        <v>207415</v>
      </c>
      <c r="G10693" s="62">
        <v>44744</v>
      </c>
      <c r="H10693" s="62">
        <v>88.78</v>
      </c>
      <c r="I10693" s="62">
        <v>4938.45</v>
      </c>
      <c r="J10693" s="62">
        <v>192895.95</v>
      </c>
      <c r="K10693" s="62">
        <v>0</v>
      </c>
      <c r="L10693" s="63"/>
      <c r="M10693" s="63"/>
      <c r="N10693" s="63"/>
      <c r="O10693" s="63"/>
      <c r="P10693" s="63"/>
      <c r="Q10693" s="63"/>
      <c r="R10693" s="63"/>
      <c r="S10693" s="63"/>
      <c r="T10693" s="63"/>
      <c r="U10693" s="63"/>
      <c r="V10693" s="63"/>
      <c r="W10693" s="63"/>
      <c r="X10693" s="63"/>
      <c r="Y10693" s="63"/>
      <c r="Z10693" s="62">
        <v>923</v>
      </c>
      <c r="AA10693" s="62">
        <v>17455</v>
      </c>
      <c r="AB10693" s="62">
        <v>34.630000000000003</v>
      </c>
      <c r="AC10693" s="62">
        <v>21.98</v>
      </c>
    </row>
    <row r="10694" spans="1:29" x14ac:dyDescent="0.25">
      <c r="A10694" s="61" t="s">
        <v>220</v>
      </c>
      <c r="B10694" s="61" t="s">
        <v>221</v>
      </c>
      <c r="C10694" s="62">
        <v>2017</v>
      </c>
      <c r="D10694" s="61" t="s">
        <v>78</v>
      </c>
      <c r="E10694" s="62">
        <v>52</v>
      </c>
      <c r="F10694" s="62">
        <v>175240</v>
      </c>
      <c r="G10694" s="62">
        <v>34069</v>
      </c>
      <c r="H10694" s="62">
        <v>54.6</v>
      </c>
      <c r="I10694" s="62">
        <v>3370</v>
      </c>
      <c r="J10694" s="62">
        <v>162973.20000000001</v>
      </c>
      <c r="K10694" s="62">
        <v>17941.16</v>
      </c>
      <c r="L10694" s="62">
        <v>31088</v>
      </c>
      <c r="M10694" s="62">
        <v>49.82</v>
      </c>
      <c r="N10694" s="62">
        <v>345.02</v>
      </c>
      <c r="O10694" s="62">
        <v>216357.81</v>
      </c>
      <c r="P10694" s="63"/>
      <c r="Q10694" s="63"/>
      <c r="R10694" s="63"/>
      <c r="S10694" s="63"/>
      <c r="T10694" s="63"/>
      <c r="U10694" s="63"/>
      <c r="V10694" s="63"/>
      <c r="W10694" s="63"/>
      <c r="X10694" s="63"/>
      <c r="Y10694" s="63"/>
      <c r="Z10694" s="62">
        <v>1.28</v>
      </c>
      <c r="AA10694" s="62">
        <v>5912</v>
      </c>
      <c r="AB10694" s="62">
        <v>9.4700000000000006</v>
      </c>
      <c r="AC10694" s="62">
        <v>0.02</v>
      </c>
    </row>
    <row r="10695" spans="1:29" ht="45" x14ac:dyDescent="0.25">
      <c r="A10695" s="61" t="s">
        <v>344</v>
      </c>
      <c r="B10695" s="61" t="s">
        <v>345</v>
      </c>
      <c r="C10695" s="62">
        <v>2008</v>
      </c>
      <c r="D10695" s="61" t="s">
        <v>89</v>
      </c>
      <c r="E10695" s="62">
        <v>80</v>
      </c>
      <c r="F10695" s="62">
        <v>846960</v>
      </c>
      <c r="G10695" s="62">
        <v>131986</v>
      </c>
      <c r="H10695" s="62">
        <v>137.49</v>
      </c>
      <c r="I10695" s="62">
        <v>10587</v>
      </c>
      <c r="J10695" s="62">
        <v>787672.8</v>
      </c>
      <c r="K10695" s="62">
        <v>0</v>
      </c>
      <c r="L10695" s="63"/>
      <c r="M10695" s="63"/>
      <c r="N10695" s="63"/>
      <c r="O10695" s="63"/>
      <c r="P10695" s="63"/>
      <c r="Q10695" s="63"/>
      <c r="R10695" s="63"/>
      <c r="S10695" s="63"/>
      <c r="T10695" s="63"/>
      <c r="U10695" s="63"/>
      <c r="V10695" s="63"/>
      <c r="W10695" s="63"/>
      <c r="X10695" s="63"/>
      <c r="Y10695" s="63"/>
      <c r="Z10695" s="62">
        <v>1760</v>
      </c>
      <c r="AA10695" s="62">
        <v>7360</v>
      </c>
      <c r="AB10695" s="62">
        <v>7.67</v>
      </c>
      <c r="AC10695" s="62">
        <v>22</v>
      </c>
    </row>
    <row r="10696" spans="1:29" x14ac:dyDescent="0.25">
      <c r="A10696" s="61" t="s">
        <v>263</v>
      </c>
      <c r="B10696" s="61" t="s">
        <v>264</v>
      </c>
      <c r="C10696" s="62">
        <v>2007</v>
      </c>
      <c r="D10696" s="61" t="s">
        <v>78</v>
      </c>
      <c r="E10696" s="62">
        <v>155</v>
      </c>
      <c r="F10696" s="62">
        <v>1549089</v>
      </c>
      <c r="G10696" s="62">
        <v>213832</v>
      </c>
      <c r="H10696" s="62">
        <v>114.96</v>
      </c>
      <c r="I10696" s="62">
        <v>9994.1200000000008</v>
      </c>
      <c r="J10696" s="62">
        <v>1440652.77</v>
      </c>
      <c r="K10696" s="62">
        <v>17021.34</v>
      </c>
      <c r="L10696" s="62">
        <v>24898</v>
      </c>
      <c r="M10696" s="62">
        <v>13.39</v>
      </c>
      <c r="N10696" s="62">
        <v>109.82</v>
      </c>
      <c r="O10696" s="62">
        <v>205265.43</v>
      </c>
      <c r="P10696" s="63"/>
      <c r="Q10696" s="63"/>
      <c r="R10696" s="63"/>
      <c r="S10696" s="63"/>
      <c r="T10696" s="63"/>
      <c r="U10696" s="63"/>
      <c r="V10696" s="63"/>
      <c r="W10696" s="63"/>
      <c r="X10696" s="63"/>
      <c r="Y10696" s="63"/>
      <c r="Z10696" s="62">
        <v>459500</v>
      </c>
      <c r="AA10696" s="62">
        <v>51776</v>
      </c>
      <c r="AB10696" s="62">
        <v>27.84</v>
      </c>
      <c r="AC10696" s="62">
        <v>2964.52</v>
      </c>
    </row>
    <row r="10697" spans="1:29" ht="30" x14ac:dyDescent="0.25">
      <c r="A10697" s="61" t="s">
        <v>92</v>
      </c>
      <c r="B10697" s="61" t="s">
        <v>93</v>
      </c>
      <c r="C10697" s="62">
        <v>2017</v>
      </c>
      <c r="D10697" s="61" t="s">
        <v>78</v>
      </c>
      <c r="E10697" s="62">
        <v>64</v>
      </c>
      <c r="F10697" s="62">
        <v>219520</v>
      </c>
      <c r="G10697" s="62">
        <v>42804</v>
      </c>
      <c r="H10697" s="62">
        <v>55.73</v>
      </c>
      <c r="I10697" s="62">
        <v>3430</v>
      </c>
      <c r="J10697" s="62">
        <v>204153.60000000001</v>
      </c>
      <c r="K10697" s="62">
        <v>24282</v>
      </c>
      <c r="L10697" s="62">
        <v>36320</v>
      </c>
      <c r="M10697" s="62">
        <v>47.29</v>
      </c>
      <c r="N10697" s="62">
        <v>379.41</v>
      </c>
      <c r="O10697" s="62">
        <v>292823.92</v>
      </c>
      <c r="P10697" s="63"/>
      <c r="Q10697" s="63"/>
      <c r="R10697" s="63"/>
      <c r="S10697" s="63"/>
      <c r="T10697" s="63"/>
      <c r="U10697" s="63"/>
      <c r="V10697" s="63"/>
      <c r="W10697" s="63"/>
      <c r="X10697" s="63"/>
      <c r="Y10697" s="63"/>
      <c r="Z10697" s="62">
        <v>1.47</v>
      </c>
      <c r="AA10697" s="62">
        <v>5994</v>
      </c>
      <c r="AB10697" s="62">
        <v>7.8</v>
      </c>
      <c r="AC10697" s="62">
        <v>0.02</v>
      </c>
    </row>
    <row r="10698" spans="1:29" x14ac:dyDescent="0.25">
      <c r="A10698" s="61" t="s">
        <v>330</v>
      </c>
      <c r="B10698" s="61" t="s">
        <v>331</v>
      </c>
      <c r="C10698" s="62">
        <v>2018</v>
      </c>
      <c r="D10698" s="61" t="s">
        <v>75</v>
      </c>
      <c r="E10698" s="62">
        <v>36</v>
      </c>
      <c r="F10698" s="63"/>
      <c r="G10698" s="63"/>
      <c r="H10698" s="63"/>
      <c r="I10698" s="63"/>
      <c r="J10698" s="63"/>
      <c r="K10698" s="62">
        <v>0</v>
      </c>
      <c r="L10698" s="63"/>
      <c r="M10698" s="63"/>
      <c r="N10698" s="63"/>
      <c r="O10698" s="63"/>
      <c r="P10698" s="63"/>
      <c r="Q10698" s="63"/>
      <c r="R10698" s="63"/>
      <c r="S10698" s="63"/>
      <c r="T10698" s="63"/>
      <c r="U10698" s="63"/>
      <c r="V10698" s="63"/>
      <c r="W10698" s="63"/>
      <c r="X10698" s="63"/>
      <c r="Y10698" s="63"/>
      <c r="Z10698" s="62">
        <v>33100</v>
      </c>
      <c r="AA10698" s="62">
        <v>2038</v>
      </c>
      <c r="AB10698" s="62">
        <v>4.72</v>
      </c>
      <c r="AC10698" s="62">
        <v>919.44</v>
      </c>
    </row>
    <row r="10699" spans="1:29" ht="30" x14ac:dyDescent="0.25">
      <c r="A10699" s="61" t="s">
        <v>206</v>
      </c>
      <c r="B10699" s="61" t="s">
        <v>207</v>
      </c>
      <c r="C10699" s="62">
        <v>2004</v>
      </c>
      <c r="D10699" s="61" t="s">
        <v>78</v>
      </c>
      <c r="E10699" s="62">
        <v>32</v>
      </c>
      <c r="F10699" s="62">
        <v>80688</v>
      </c>
      <c r="G10699" s="62">
        <v>9083</v>
      </c>
      <c r="H10699" s="62">
        <v>23.65</v>
      </c>
      <c r="I10699" s="62">
        <v>2521.5</v>
      </c>
      <c r="J10699" s="62">
        <v>75039.839999999997</v>
      </c>
      <c r="K10699" s="62">
        <v>28750</v>
      </c>
      <c r="L10699" s="62">
        <v>53670</v>
      </c>
      <c r="M10699" s="62">
        <v>139.77000000000001</v>
      </c>
      <c r="N10699" s="63"/>
      <c r="O10699" s="63"/>
      <c r="P10699" s="63"/>
      <c r="Q10699" s="63"/>
      <c r="R10699" s="63"/>
      <c r="S10699" s="63"/>
      <c r="T10699" s="63"/>
      <c r="U10699" s="63"/>
      <c r="V10699" s="63"/>
      <c r="W10699" s="63"/>
      <c r="X10699" s="63"/>
      <c r="Y10699" s="63"/>
      <c r="Z10699" s="62">
        <v>39200</v>
      </c>
      <c r="AA10699" s="62">
        <v>1551</v>
      </c>
      <c r="AB10699" s="62">
        <v>4.04</v>
      </c>
      <c r="AC10699" s="62">
        <v>1225</v>
      </c>
    </row>
    <row r="10700" spans="1:29" x14ac:dyDescent="0.25">
      <c r="A10700" s="61" t="s">
        <v>208</v>
      </c>
      <c r="B10700" s="61" t="s">
        <v>209</v>
      </c>
      <c r="C10700" s="62">
        <v>2008</v>
      </c>
      <c r="D10700" s="61" t="s">
        <v>150</v>
      </c>
      <c r="E10700" s="62">
        <v>8</v>
      </c>
      <c r="F10700" s="62">
        <v>0</v>
      </c>
      <c r="G10700" s="62">
        <v>0</v>
      </c>
      <c r="H10700" s="62">
        <v>0</v>
      </c>
      <c r="I10700" s="62">
        <v>0</v>
      </c>
      <c r="J10700" s="62">
        <v>0</v>
      </c>
      <c r="K10700" s="62">
        <v>0</v>
      </c>
      <c r="L10700" s="62">
        <v>0</v>
      </c>
      <c r="M10700" s="62">
        <v>0</v>
      </c>
      <c r="N10700" s="63"/>
      <c r="O10700" s="63"/>
      <c r="P10700" s="63"/>
      <c r="Q10700" s="63"/>
      <c r="R10700" s="63"/>
      <c r="S10700" s="63"/>
      <c r="T10700" s="63"/>
      <c r="U10700" s="63"/>
      <c r="V10700" s="63"/>
      <c r="W10700" s="63"/>
      <c r="X10700" s="63"/>
      <c r="Y10700" s="63"/>
      <c r="Z10700" s="62">
        <v>113</v>
      </c>
      <c r="AA10700" s="62">
        <v>483</v>
      </c>
      <c r="AB10700" s="62">
        <v>5.03</v>
      </c>
      <c r="AC10700" s="62">
        <v>14.13</v>
      </c>
    </row>
    <row r="10701" spans="1:29" x14ac:dyDescent="0.25">
      <c r="A10701" s="61" t="s">
        <v>163</v>
      </c>
      <c r="B10701" s="61" t="s">
        <v>164</v>
      </c>
      <c r="C10701" s="62">
        <v>2017</v>
      </c>
      <c r="D10701" s="61" t="s">
        <v>314</v>
      </c>
      <c r="E10701" s="62">
        <v>20</v>
      </c>
      <c r="F10701" s="62">
        <v>51866</v>
      </c>
      <c r="G10701" s="62">
        <v>11742</v>
      </c>
      <c r="H10701" s="62">
        <v>48.93</v>
      </c>
      <c r="I10701" s="62">
        <v>2593.3000000000002</v>
      </c>
      <c r="J10701" s="62">
        <v>48235.38</v>
      </c>
      <c r="K10701" s="62">
        <v>10976.72</v>
      </c>
      <c r="L10701" s="62">
        <v>7604</v>
      </c>
      <c r="M10701" s="62">
        <v>31.68</v>
      </c>
      <c r="N10701" s="62">
        <v>548.84</v>
      </c>
      <c r="O10701" s="62">
        <v>132371.57999999999</v>
      </c>
      <c r="P10701" s="63"/>
      <c r="Q10701" s="63"/>
      <c r="R10701" s="63"/>
      <c r="S10701" s="63"/>
      <c r="T10701" s="63"/>
      <c r="U10701" s="63"/>
      <c r="V10701" s="63"/>
      <c r="W10701" s="63"/>
      <c r="X10701" s="63"/>
      <c r="Y10701" s="63"/>
      <c r="Z10701" s="62">
        <v>79266</v>
      </c>
      <c r="AA10701" s="62">
        <v>6946</v>
      </c>
      <c r="AB10701" s="62">
        <v>28.94</v>
      </c>
      <c r="AC10701" s="62">
        <v>3963.3</v>
      </c>
    </row>
    <row r="10702" spans="1:29" ht="45" x14ac:dyDescent="0.25">
      <c r="A10702" s="61" t="s">
        <v>334</v>
      </c>
      <c r="B10702" s="61" t="s">
        <v>335</v>
      </c>
      <c r="C10702" s="62">
        <v>2012</v>
      </c>
      <c r="D10702" s="61" t="s">
        <v>99</v>
      </c>
      <c r="E10702" s="62">
        <v>32</v>
      </c>
      <c r="F10702" s="62">
        <v>153880</v>
      </c>
      <c r="G10702" s="62">
        <v>19030</v>
      </c>
      <c r="H10702" s="62">
        <v>49.56</v>
      </c>
      <c r="I10702" s="62">
        <v>4808.75</v>
      </c>
      <c r="J10702" s="62">
        <v>143108.4</v>
      </c>
      <c r="K10702" s="62">
        <v>0</v>
      </c>
      <c r="L10702" s="63"/>
      <c r="M10702" s="63"/>
      <c r="N10702" s="63"/>
      <c r="O10702" s="63"/>
      <c r="P10702" s="62">
        <v>7258</v>
      </c>
      <c r="Q10702" s="62">
        <v>14253</v>
      </c>
      <c r="R10702" s="62">
        <v>37.119999999999997</v>
      </c>
      <c r="S10702" s="62">
        <v>226</v>
      </c>
      <c r="T10702" s="62">
        <v>91951.6</v>
      </c>
      <c r="U10702" s="63"/>
      <c r="V10702" s="63"/>
      <c r="W10702" s="63"/>
      <c r="X10702" s="63"/>
      <c r="Y10702" s="63"/>
      <c r="Z10702" s="62">
        <v>764.39</v>
      </c>
      <c r="AA10702" s="62">
        <v>5530</v>
      </c>
      <c r="AB10702" s="62">
        <v>14.4</v>
      </c>
      <c r="AC10702" s="62">
        <v>23.89</v>
      </c>
    </row>
    <row r="10703" spans="1:29" x14ac:dyDescent="0.25">
      <c r="A10703" s="61" t="s">
        <v>190</v>
      </c>
      <c r="B10703" s="61" t="s">
        <v>191</v>
      </c>
      <c r="C10703" s="62">
        <v>2009</v>
      </c>
      <c r="D10703" s="61" t="s">
        <v>150</v>
      </c>
      <c r="E10703" s="62">
        <v>8</v>
      </c>
      <c r="F10703" s="63"/>
      <c r="G10703" s="63"/>
      <c r="H10703" s="63"/>
      <c r="I10703" s="63"/>
      <c r="J10703" s="63"/>
      <c r="K10703" s="62">
        <v>0</v>
      </c>
      <c r="L10703" s="63"/>
      <c r="M10703" s="63"/>
      <c r="N10703" s="63"/>
      <c r="O10703" s="63"/>
      <c r="P10703" s="63"/>
      <c r="Q10703" s="63"/>
      <c r="R10703" s="63"/>
      <c r="S10703" s="63"/>
      <c r="T10703" s="63"/>
      <c r="U10703" s="63"/>
      <c r="V10703" s="63"/>
      <c r="W10703" s="63"/>
      <c r="X10703" s="63"/>
      <c r="Y10703" s="63"/>
      <c r="Z10703" s="62">
        <v>0</v>
      </c>
      <c r="AA10703" s="63"/>
      <c r="AB10703" s="63"/>
      <c r="AC10703" s="62">
        <v>0</v>
      </c>
    </row>
    <row r="10704" spans="1:29" ht="30" x14ac:dyDescent="0.25">
      <c r="A10704" s="61" t="s">
        <v>233</v>
      </c>
      <c r="B10704" s="61" t="s">
        <v>234</v>
      </c>
      <c r="C10704" s="62">
        <v>2017</v>
      </c>
      <c r="D10704" s="61" t="s">
        <v>78</v>
      </c>
      <c r="E10704" s="62">
        <v>52</v>
      </c>
      <c r="F10704" s="62">
        <v>23895</v>
      </c>
      <c r="G10704" s="62">
        <v>4323</v>
      </c>
      <c r="H10704" s="62">
        <v>6.93</v>
      </c>
      <c r="I10704" s="62">
        <v>459.52</v>
      </c>
      <c r="J10704" s="62">
        <v>22222.35</v>
      </c>
      <c r="K10704" s="62">
        <v>15217.26</v>
      </c>
      <c r="L10704" s="62">
        <v>22040</v>
      </c>
      <c r="M10704" s="62">
        <v>35.32</v>
      </c>
      <c r="N10704" s="62">
        <v>292.64</v>
      </c>
      <c r="O10704" s="62">
        <v>183509.56</v>
      </c>
      <c r="P10704" s="63"/>
      <c r="Q10704" s="63"/>
      <c r="R10704" s="63"/>
      <c r="S10704" s="63"/>
      <c r="T10704" s="63"/>
      <c r="U10704" s="63"/>
      <c r="V10704" s="63"/>
      <c r="W10704" s="63"/>
      <c r="X10704" s="63"/>
      <c r="Y10704" s="63"/>
      <c r="Z10704" s="62">
        <v>1044.05</v>
      </c>
      <c r="AA10704" s="62">
        <v>17487</v>
      </c>
      <c r="AB10704" s="62">
        <v>28.02</v>
      </c>
      <c r="AC10704" s="62">
        <v>20.079999999999998</v>
      </c>
    </row>
    <row r="10705" spans="1:29" ht="30" x14ac:dyDescent="0.25">
      <c r="A10705" s="61" t="s">
        <v>237</v>
      </c>
      <c r="B10705" s="61" t="s">
        <v>238</v>
      </c>
      <c r="C10705" s="62">
        <v>2016</v>
      </c>
      <c r="D10705" s="61" t="s">
        <v>226</v>
      </c>
      <c r="E10705" s="62">
        <v>102</v>
      </c>
      <c r="F10705" s="62">
        <v>371390</v>
      </c>
      <c r="G10705" s="62">
        <v>49192</v>
      </c>
      <c r="H10705" s="62">
        <v>40.19</v>
      </c>
      <c r="I10705" s="62">
        <v>3641.08</v>
      </c>
      <c r="J10705" s="62">
        <v>345392.7</v>
      </c>
      <c r="K10705" s="62">
        <v>42565.47</v>
      </c>
      <c r="L10705" s="62">
        <v>36933</v>
      </c>
      <c r="M10705" s="62">
        <v>30.17</v>
      </c>
      <c r="N10705" s="62">
        <v>417.31</v>
      </c>
      <c r="O10705" s="62">
        <v>513309.78</v>
      </c>
      <c r="P10705" s="63"/>
      <c r="Q10705" s="63"/>
      <c r="R10705" s="63"/>
      <c r="S10705" s="63"/>
      <c r="T10705" s="63"/>
      <c r="U10705" s="63"/>
      <c r="V10705" s="63"/>
      <c r="W10705" s="63"/>
      <c r="X10705" s="63"/>
      <c r="Y10705" s="63"/>
      <c r="Z10705" s="62">
        <v>503280</v>
      </c>
      <c r="AA10705" s="62">
        <v>41916</v>
      </c>
      <c r="AB10705" s="62">
        <v>34.25</v>
      </c>
      <c r="AC10705" s="62">
        <v>4934.12</v>
      </c>
    </row>
    <row r="10706" spans="1:29" ht="30" x14ac:dyDescent="0.25">
      <c r="A10706" s="61" t="s">
        <v>206</v>
      </c>
      <c r="B10706" s="61" t="s">
        <v>207</v>
      </c>
      <c r="C10706" s="62">
        <v>2005</v>
      </c>
      <c r="D10706" s="61" t="s">
        <v>99</v>
      </c>
      <c r="E10706" s="62">
        <v>60</v>
      </c>
      <c r="F10706" s="62">
        <v>160031</v>
      </c>
      <c r="G10706" s="62">
        <v>21029</v>
      </c>
      <c r="H10706" s="62">
        <v>29.21</v>
      </c>
      <c r="I10706" s="62">
        <v>2667.18</v>
      </c>
      <c r="J10706" s="62">
        <v>148828.82999999999</v>
      </c>
      <c r="K10706" s="62">
        <v>0</v>
      </c>
      <c r="L10706" s="63"/>
      <c r="M10706" s="63"/>
      <c r="N10706" s="63"/>
      <c r="O10706" s="63"/>
      <c r="P10706" s="63"/>
      <c r="Q10706" s="63"/>
      <c r="R10706" s="63"/>
      <c r="S10706" s="63"/>
      <c r="T10706" s="63"/>
      <c r="U10706" s="63"/>
      <c r="V10706" s="63"/>
      <c r="W10706" s="63"/>
      <c r="X10706" s="63"/>
      <c r="Y10706" s="63"/>
      <c r="Z10706" s="62">
        <v>75300</v>
      </c>
      <c r="AA10706" s="62">
        <v>4443</v>
      </c>
      <c r="AB10706" s="62">
        <v>6.17</v>
      </c>
      <c r="AC10706" s="62">
        <v>1255</v>
      </c>
    </row>
    <row r="10707" spans="1:29" ht="30" x14ac:dyDescent="0.25">
      <c r="A10707" s="61" t="s">
        <v>115</v>
      </c>
      <c r="B10707" s="61" t="s">
        <v>116</v>
      </c>
      <c r="C10707" s="62">
        <v>2015</v>
      </c>
      <c r="D10707" s="61" t="s">
        <v>86</v>
      </c>
      <c r="E10707" s="62">
        <v>48</v>
      </c>
      <c r="F10707" s="62">
        <v>7847</v>
      </c>
      <c r="G10707" s="62">
        <v>1174</v>
      </c>
      <c r="H10707" s="62">
        <v>2.04</v>
      </c>
      <c r="I10707" s="62">
        <v>163.47999999999999</v>
      </c>
      <c r="J10707" s="62">
        <v>7297.71</v>
      </c>
      <c r="K10707" s="62">
        <v>0</v>
      </c>
      <c r="L10707" s="63"/>
      <c r="M10707" s="63"/>
      <c r="N10707" s="63"/>
      <c r="O10707" s="63"/>
      <c r="P10707" s="63"/>
      <c r="Q10707" s="63"/>
      <c r="R10707" s="63"/>
      <c r="S10707" s="63"/>
      <c r="T10707" s="63"/>
      <c r="U10707" s="62">
        <v>150</v>
      </c>
      <c r="V10707" s="62">
        <v>367</v>
      </c>
      <c r="W10707" s="62">
        <v>0.64</v>
      </c>
      <c r="X10707" s="62">
        <v>3</v>
      </c>
      <c r="Y10707" s="62">
        <v>3357.6</v>
      </c>
      <c r="Z10707" s="62">
        <v>302200</v>
      </c>
      <c r="AA10707" s="62">
        <v>45224</v>
      </c>
      <c r="AB10707" s="62">
        <v>78.510000000000005</v>
      </c>
      <c r="AC10707" s="62">
        <v>6295.83</v>
      </c>
    </row>
    <row r="10708" spans="1:29" x14ac:dyDescent="0.25">
      <c r="A10708" s="61" t="s">
        <v>260</v>
      </c>
      <c r="B10708" s="61" t="s">
        <v>261</v>
      </c>
      <c r="C10708" s="62">
        <v>2004</v>
      </c>
      <c r="D10708" s="61" t="s">
        <v>301</v>
      </c>
      <c r="E10708" s="62">
        <v>47</v>
      </c>
      <c r="F10708" s="62">
        <v>450600</v>
      </c>
      <c r="G10708" s="62">
        <v>46909</v>
      </c>
      <c r="H10708" s="62">
        <v>83.17</v>
      </c>
      <c r="I10708" s="62">
        <v>9587.23</v>
      </c>
      <c r="J10708" s="62">
        <v>419058</v>
      </c>
      <c r="K10708" s="62">
        <v>0</v>
      </c>
      <c r="L10708" s="63"/>
      <c r="M10708" s="63"/>
      <c r="N10708" s="63"/>
      <c r="O10708" s="63"/>
      <c r="P10708" s="63"/>
      <c r="Q10708" s="63"/>
      <c r="R10708" s="63"/>
      <c r="S10708" s="63"/>
      <c r="T10708" s="63"/>
      <c r="U10708" s="63"/>
      <c r="V10708" s="63"/>
      <c r="W10708" s="63"/>
      <c r="X10708" s="63"/>
      <c r="Y10708" s="63"/>
      <c r="Z10708" s="62">
        <v>1470</v>
      </c>
      <c r="AA10708" s="62">
        <v>12759</v>
      </c>
      <c r="AB10708" s="62">
        <v>22.62</v>
      </c>
      <c r="AC10708" s="62">
        <v>31.28</v>
      </c>
    </row>
    <row r="10709" spans="1:29" x14ac:dyDescent="0.25">
      <c r="A10709" s="61" t="s">
        <v>251</v>
      </c>
      <c r="B10709" s="61" t="s">
        <v>252</v>
      </c>
      <c r="C10709" s="62">
        <v>2009</v>
      </c>
      <c r="D10709" s="61" t="s">
        <v>89</v>
      </c>
      <c r="E10709" s="62">
        <v>56</v>
      </c>
      <c r="F10709" s="62">
        <v>619200</v>
      </c>
      <c r="G10709" s="62">
        <v>108940</v>
      </c>
      <c r="H10709" s="62">
        <v>162.11000000000001</v>
      </c>
      <c r="I10709" s="62">
        <v>11057.14</v>
      </c>
      <c r="J10709" s="62">
        <v>575856</v>
      </c>
      <c r="K10709" s="62">
        <v>0</v>
      </c>
      <c r="L10709" s="63"/>
      <c r="M10709" s="63"/>
      <c r="N10709" s="63"/>
      <c r="O10709" s="63"/>
      <c r="P10709" s="63"/>
      <c r="Q10709" s="63"/>
      <c r="R10709" s="63"/>
      <c r="S10709" s="63"/>
      <c r="T10709" s="63"/>
      <c r="U10709" s="63"/>
      <c r="V10709" s="63"/>
      <c r="W10709" s="63"/>
      <c r="X10709" s="63"/>
      <c r="Y10709" s="63"/>
      <c r="Z10709" s="62">
        <v>2743</v>
      </c>
      <c r="AA10709" s="62">
        <v>24112</v>
      </c>
      <c r="AB10709" s="62">
        <v>35.880000000000003</v>
      </c>
      <c r="AC10709" s="62">
        <v>48.98</v>
      </c>
    </row>
    <row r="10710" spans="1:29" x14ac:dyDescent="0.25">
      <c r="A10710" s="61" t="s">
        <v>354</v>
      </c>
      <c r="B10710" s="61" t="s">
        <v>355</v>
      </c>
      <c r="C10710" s="62">
        <v>2017</v>
      </c>
      <c r="D10710" s="61" t="s">
        <v>75</v>
      </c>
      <c r="E10710" s="62">
        <v>16</v>
      </c>
      <c r="F10710" s="62">
        <v>323</v>
      </c>
      <c r="G10710" s="62">
        <v>302</v>
      </c>
      <c r="H10710" s="62">
        <v>1.57</v>
      </c>
      <c r="I10710" s="62">
        <v>20.190000000000001</v>
      </c>
      <c r="J10710" s="62">
        <v>300.39</v>
      </c>
      <c r="K10710" s="62">
        <v>61.11</v>
      </c>
      <c r="L10710" s="62">
        <v>87</v>
      </c>
      <c r="M10710" s="62">
        <v>0.45</v>
      </c>
      <c r="N10710" s="63"/>
      <c r="O10710" s="63"/>
      <c r="P10710" s="63"/>
      <c r="Q10710" s="63"/>
      <c r="R10710" s="63"/>
      <c r="S10710" s="63"/>
      <c r="T10710" s="63"/>
      <c r="U10710" s="62">
        <v>200</v>
      </c>
      <c r="V10710" s="62">
        <v>570</v>
      </c>
      <c r="W10710" s="62">
        <v>2.97</v>
      </c>
      <c r="X10710" s="62">
        <v>12</v>
      </c>
      <c r="Y10710" s="62">
        <v>4476.8</v>
      </c>
      <c r="Z10710" s="62">
        <v>108176</v>
      </c>
      <c r="AA10710" s="62">
        <v>3731</v>
      </c>
      <c r="AB10710" s="62">
        <v>19.43</v>
      </c>
      <c r="AC10710" s="62">
        <v>6761</v>
      </c>
    </row>
    <row r="10711" spans="1:29" x14ac:dyDescent="0.25">
      <c r="A10711" s="61" t="s">
        <v>275</v>
      </c>
      <c r="B10711" s="61" t="s">
        <v>276</v>
      </c>
      <c r="C10711" s="62">
        <v>2013</v>
      </c>
      <c r="D10711" s="61" t="s">
        <v>75</v>
      </c>
      <c r="E10711" s="62">
        <v>17</v>
      </c>
      <c r="F10711" s="62">
        <v>2038</v>
      </c>
      <c r="G10711" s="62">
        <v>322</v>
      </c>
      <c r="H10711" s="62">
        <v>1.58</v>
      </c>
      <c r="I10711" s="62">
        <v>119.88</v>
      </c>
      <c r="J10711" s="62">
        <v>1895.34</v>
      </c>
      <c r="K10711" s="62">
        <v>0</v>
      </c>
      <c r="L10711" s="63"/>
      <c r="M10711" s="63"/>
      <c r="N10711" s="63"/>
      <c r="O10711" s="63"/>
      <c r="P10711" s="63"/>
      <c r="Q10711" s="63"/>
      <c r="R10711" s="63"/>
      <c r="S10711" s="63"/>
      <c r="T10711" s="63"/>
      <c r="U10711" s="63"/>
      <c r="V10711" s="63"/>
      <c r="W10711" s="63"/>
      <c r="X10711" s="63"/>
      <c r="Y10711" s="63"/>
      <c r="Z10711" s="62">
        <v>596.22</v>
      </c>
      <c r="AA10711" s="62">
        <v>5787</v>
      </c>
      <c r="AB10711" s="62">
        <v>28.37</v>
      </c>
      <c r="AC10711" s="62">
        <v>35.07</v>
      </c>
    </row>
    <row r="10712" spans="1:29" ht="30" x14ac:dyDescent="0.25">
      <c r="A10712" s="61" t="s">
        <v>142</v>
      </c>
      <c r="B10712" s="61" t="s">
        <v>143</v>
      </c>
      <c r="C10712" s="62">
        <v>2006</v>
      </c>
      <c r="D10712" s="61" t="s">
        <v>226</v>
      </c>
      <c r="E10712" s="62">
        <v>67</v>
      </c>
      <c r="F10712" s="62">
        <v>315300</v>
      </c>
      <c r="G10712" s="62">
        <v>40526</v>
      </c>
      <c r="H10712" s="62">
        <v>50.41</v>
      </c>
      <c r="I10712" s="62">
        <v>4705.97</v>
      </c>
      <c r="J10712" s="62">
        <v>293229</v>
      </c>
      <c r="K10712" s="62">
        <v>24225.02</v>
      </c>
      <c r="L10712" s="62">
        <v>37840</v>
      </c>
      <c r="M10712" s="62">
        <v>47.06</v>
      </c>
      <c r="N10712" s="62">
        <v>361.57</v>
      </c>
      <c r="O10712" s="62">
        <v>292136.83</v>
      </c>
      <c r="P10712" s="63"/>
      <c r="Q10712" s="63"/>
      <c r="R10712" s="63"/>
      <c r="S10712" s="63"/>
      <c r="T10712" s="63"/>
      <c r="U10712" s="63"/>
      <c r="V10712" s="63"/>
      <c r="W10712" s="63"/>
      <c r="X10712" s="63"/>
      <c r="Y10712" s="63"/>
      <c r="Z10712" s="62">
        <v>4893.32</v>
      </c>
      <c r="AA10712" s="62">
        <v>49848</v>
      </c>
      <c r="AB10712" s="62">
        <v>62</v>
      </c>
      <c r="AC10712" s="62">
        <v>73.03</v>
      </c>
    </row>
    <row r="10713" spans="1:29" x14ac:dyDescent="0.25">
      <c r="A10713" s="61" t="s">
        <v>198</v>
      </c>
      <c r="B10713" s="61" t="s">
        <v>199</v>
      </c>
      <c r="C10713" s="62">
        <v>2012</v>
      </c>
      <c r="D10713" s="61" t="s">
        <v>75</v>
      </c>
      <c r="E10713" s="62">
        <v>6</v>
      </c>
      <c r="F10713" s="62">
        <v>0</v>
      </c>
      <c r="G10713" s="62">
        <v>0</v>
      </c>
      <c r="H10713" s="62">
        <v>0</v>
      </c>
      <c r="I10713" s="62">
        <v>0</v>
      </c>
      <c r="J10713" s="62">
        <v>0</v>
      </c>
      <c r="K10713" s="62">
        <v>0</v>
      </c>
      <c r="L10713" s="63"/>
      <c r="M10713" s="63"/>
      <c r="N10713" s="63"/>
      <c r="O10713" s="63"/>
      <c r="P10713" s="63"/>
      <c r="Q10713" s="63"/>
      <c r="R10713" s="63"/>
      <c r="S10713" s="63"/>
      <c r="T10713" s="63"/>
      <c r="U10713" s="63"/>
      <c r="V10713" s="63"/>
      <c r="W10713" s="63"/>
      <c r="X10713" s="63"/>
      <c r="Y10713" s="63"/>
      <c r="Z10713" s="62">
        <v>501</v>
      </c>
      <c r="AA10713" s="62">
        <v>7689</v>
      </c>
      <c r="AB10713" s="62">
        <v>106.79</v>
      </c>
      <c r="AC10713" s="62">
        <v>83.5</v>
      </c>
    </row>
    <row r="10714" spans="1:29" ht="30" x14ac:dyDescent="0.25">
      <c r="A10714" s="61" t="s">
        <v>186</v>
      </c>
      <c r="B10714" s="61" t="s">
        <v>187</v>
      </c>
      <c r="C10714" s="62">
        <v>2018</v>
      </c>
      <c r="D10714" s="61" t="s">
        <v>94</v>
      </c>
      <c r="E10714" s="62">
        <v>6</v>
      </c>
      <c r="F10714" s="63"/>
      <c r="G10714" s="63"/>
      <c r="H10714" s="63"/>
      <c r="I10714" s="63"/>
      <c r="J10714" s="63"/>
      <c r="K10714" s="62">
        <v>0</v>
      </c>
      <c r="L10714" s="63"/>
      <c r="M10714" s="63"/>
      <c r="N10714" s="63"/>
      <c r="O10714" s="63"/>
      <c r="P10714" s="63"/>
      <c r="Q10714" s="63"/>
      <c r="R10714" s="63"/>
      <c r="S10714" s="63"/>
      <c r="T10714" s="63"/>
      <c r="U10714" s="63"/>
      <c r="V10714" s="63"/>
      <c r="W10714" s="63"/>
      <c r="X10714" s="63"/>
      <c r="Y10714" s="63"/>
      <c r="Z10714" s="62">
        <v>22209</v>
      </c>
      <c r="AA10714" s="62">
        <v>1064</v>
      </c>
      <c r="AB10714" s="62">
        <v>14.78</v>
      </c>
      <c r="AC10714" s="62">
        <v>3701.5</v>
      </c>
    </row>
    <row r="10715" spans="1:29" ht="30" x14ac:dyDescent="0.25">
      <c r="A10715" s="61" t="s">
        <v>269</v>
      </c>
      <c r="B10715" s="61" t="s">
        <v>270</v>
      </c>
      <c r="C10715" s="62">
        <v>2011</v>
      </c>
      <c r="D10715" s="61" t="s">
        <v>78</v>
      </c>
      <c r="E10715" s="62">
        <v>113</v>
      </c>
      <c r="F10715" s="62">
        <v>1109040</v>
      </c>
      <c r="G10715" s="62">
        <v>170109</v>
      </c>
      <c r="H10715" s="62">
        <v>125.45</v>
      </c>
      <c r="I10715" s="62">
        <v>9814.51</v>
      </c>
      <c r="J10715" s="62">
        <v>1031407.2</v>
      </c>
      <c r="K10715" s="62">
        <v>0</v>
      </c>
      <c r="L10715" s="63"/>
      <c r="M10715" s="63"/>
      <c r="N10715" s="63"/>
      <c r="O10715" s="63"/>
      <c r="P10715" s="63"/>
      <c r="Q10715" s="63"/>
      <c r="R10715" s="63"/>
      <c r="S10715" s="63"/>
      <c r="T10715" s="63"/>
      <c r="U10715" s="63"/>
      <c r="V10715" s="63"/>
      <c r="W10715" s="63"/>
      <c r="X10715" s="63"/>
      <c r="Y10715" s="63"/>
      <c r="Z10715" s="62">
        <v>292600</v>
      </c>
      <c r="AA10715" s="62">
        <v>12223</v>
      </c>
      <c r="AB10715" s="62">
        <v>9.01</v>
      </c>
      <c r="AC10715" s="62">
        <v>2589.38</v>
      </c>
    </row>
    <row r="10716" spans="1:29" x14ac:dyDescent="0.25">
      <c r="A10716" s="61" t="s">
        <v>128</v>
      </c>
      <c r="B10716" s="61" t="s">
        <v>129</v>
      </c>
      <c r="C10716" s="62">
        <v>2011</v>
      </c>
      <c r="D10716" s="61" t="s">
        <v>86</v>
      </c>
      <c r="E10716" s="62">
        <v>36</v>
      </c>
      <c r="F10716" s="62">
        <v>123880</v>
      </c>
      <c r="G10716" s="62">
        <v>15697</v>
      </c>
      <c r="H10716" s="62">
        <v>36.340000000000003</v>
      </c>
      <c r="I10716" s="62">
        <v>3441.11</v>
      </c>
      <c r="J10716" s="62">
        <v>115208.4</v>
      </c>
      <c r="K10716" s="62">
        <v>18871</v>
      </c>
      <c r="L10716" s="62">
        <v>11568</v>
      </c>
      <c r="M10716" s="62">
        <v>26.78</v>
      </c>
      <c r="N10716" s="62">
        <v>524.19000000000005</v>
      </c>
      <c r="O10716" s="62">
        <v>227571.04</v>
      </c>
      <c r="P10716" s="63"/>
      <c r="Q10716" s="63"/>
      <c r="R10716" s="63"/>
      <c r="S10716" s="63"/>
      <c r="T10716" s="63"/>
      <c r="U10716" s="63"/>
      <c r="V10716" s="63"/>
      <c r="W10716" s="63"/>
      <c r="X10716" s="63"/>
      <c r="Y10716" s="63"/>
      <c r="Z10716" s="62">
        <v>1249</v>
      </c>
      <c r="AA10716" s="62">
        <v>7898</v>
      </c>
      <c r="AB10716" s="62">
        <v>18.28</v>
      </c>
      <c r="AC10716" s="62">
        <v>34.69</v>
      </c>
    </row>
    <row r="10717" spans="1:29" ht="30" x14ac:dyDescent="0.25">
      <c r="A10717" s="61" t="s">
        <v>176</v>
      </c>
      <c r="B10717" s="61" t="s">
        <v>177</v>
      </c>
      <c r="C10717" s="62">
        <v>2005</v>
      </c>
      <c r="D10717" s="61" t="s">
        <v>78</v>
      </c>
      <c r="E10717" s="62">
        <v>31</v>
      </c>
      <c r="F10717" s="62">
        <v>84000</v>
      </c>
      <c r="G10717" s="62">
        <v>10723</v>
      </c>
      <c r="H10717" s="62">
        <v>28.83</v>
      </c>
      <c r="I10717" s="62">
        <v>2709.68</v>
      </c>
      <c r="J10717" s="62">
        <v>78120</v>
      </c>
      <c r="K10717" s="62">
        <v>9188.17</v>
      </c>
      <c r="L10717" s="62">
        <v>30759</v>
      </c>
      <c r="M10717" s="62">
        <v>82.69</v>
      </c>
      <c r="N10717" s="62">
        <v>296.39</v>
      </c>
      <c r="O10717" s="62">
        <v>110802.86</v>
      </c>
      <c r="P10717" s="63"/>
      <c r="Q10717" s="63"/>
      <c r="R10717" s="63"/>
      <c r="S10717" s="63"/>
      <c r="T10717" s="63"/>
      <c r="U10717" s="63"/>
      <c r="V10717" s="63"/>
      <c r="W10717" s="63"/>
      <c r="X10717" s="63"/>
      <c r="Y10717" s="63"/>
      <c r="Z10717" s="62">
        <v>0.43</v>
      </c>
      <c r="AA10717" s="62">
        <v>1043</v>
      </c>
      <c r="AB10717" s="62">
        <v>2.8</v>
      </c>
      <c r="AC10717" s="62">
        <v>0.01</v>
      </c>
    </row>
    <row r="10718" spans="1:29" x14ac:dyDescent="0.25">
      <c r="A10718" s="61" t="s">
        <v>184</v>
      </c>
      <c r="B10718" s="61" t="s">
        <v>185</v>
      </c>
      <c r="C10718" s="62">
        <v>2014</v>
      </c>
      <c r="D10718" s="61" t="s">
        <v>99</v>
      </c>
      <c r="E10718" s="62">
        <v>66</v>
      </c>
      <c r="F10718" s="62">
        <v>146984</v>
      </c>
      <c r="G10718" s="62">
        <v>22558</v>
      </c>
      <c r="H10718" s="62">
        <v>28.48</v>
      </c>
      <c r="I10718" s="62">
        <v>2227.0300000000002</v>
      </c>
      <c r="J10718" s="62">
        <v>136695.12</v>
      </c>
      <c r="K10718" s="62">
        <v>0</v>
      </c>
      <c r="L10718" s="62">
        <v>2715</v>
      </c>
      <c r="M10718" s="62">
        <v>3.43</v>
      </c>
      <c r="N10718" s="62">
        <v>0</v>
      </c>
      <c r="O10718" s="62">
        <v>0</v>
      </c>
      <c r="P10718" s="63"/>
      <c r="Q10718" s="63"/>
      <c r="R10718" s="63"/>
      <c r="S10718" s="63"/>
      <c r="T10718" s="63"/>
      <c r="U10718" s="62">
        <v>17018</v>
      </c>
      <c r="V10718" s="62">
        <v>59248</v>
      </c>
      <c r="W10718" s="62">
        <v>74.81</v>
      </c>
      <c r="X10718" s="62">
        <v>257</v>
      </c>
      <c r="Y10718" s="62">
        <v>380930.91</v>
      </c>
      <c r="Z10718" s="62">
        <v>341</v>
      </c>
      <c r="AA10718" s="62">
        <v>1182</v>
      </c>
      <c r="AB10718" s="62">
        <v>1.49</v>
      </c>
      <c r="AC10718" s="62">
        <v>5.17</v>
      </c>
    </row>
    <row r="10719" spans="1:29" x14ac:dyDescent="0.25">
      <c r="A10719" s="61" t="s">
        <v>285</v>
      </c>
      <c r="B10719" s="61" t="s">
        <v>286</v>
      </c>
      <c r="C10719" s="62">
        <v>2009</v>
      </c>
      <c r="D10719" s="61" t="s">
        <v>78</v>
      </c>
      <c r="E10719" s="62">
        <v>64</v>
      </c>
      <c r="F10719" s="62">
        <v>312320</v>
      </c>
      <c r="G10719" s="62">
        <v>2236307</v>
      </c>
      <c r="H10719" s="62">
        <v>2911.86</v>
      </c>
      <c r="I10719" s="62">
        <v>4880</v>
      </c>
      <c r="J10719" s="62">
        <v>290457.59999999998</v>
      </c>
      <c r="K10719" s="62">
        <v>32253</v>
      </c>
      <c r="L10719" s="62">
        <v>32174</v>
      </c>
      <c r="M10719" s="62">
        <v>41.89</v>
      </c>
      <c r="N10719" s="62">
        <v>503.95</v>
      </c>
      <c r="O10719" s="62">
        <v>388948.6</v>
      </c>
      <c r="P10719" s="63"/>
      <c r="Q10719" s="63"/>
      <c r="R10719" s="63"/>
      <c r="S10719" s="63"/>
      <c r="T10719" s="63"/>
      <c r="U10719" s="63"/>
      <c r="V10719" s="63"/>
      <c r="W10719" s="63"/>
      <c r="X10719" s="63"/>
      <c r="Y10719" s="63"/>
      <c r="Z10719" s="62">
        <v>334788</v>
      </c>
      <c r="AA10719" s="62">
        <v>10923</v>
      </c>
      <c r="AB10719" s="62">
        <v>14.22</v>
      </c>
      <c r="AC10719" s="62">
        <v>5231.0600000000004</v>
      </c>
    </row>
    <row r="10720" spans="1:29" ht="30" x14ac:dyDescent="0.25">
      <c r="A10720" s="61" t="s">
        <v>287</v>
      </c>
      <c r="B10720" s="61" t="s">
        <v>288</v>
      </c>
      <c r="C10720" s="62">
        <v>2016</v>
      </c>
      <c r="D10720" s="61" t="s">
        <v>78</v>
      </c>
      <c r="E10720" s="62">
        <v>40</v>
      </c>
      <c r="F10720" s="62">
        <v>280732</v>
      </c>
      <c r="G10720" s="62">
        <v>49195</v>
      </c>
      <c r="H10720" s="62">
        <v>102.49</v>
      </c>
      <c r="I10720" s="62">
        <v>7018.3</v>
      </c>
      <c r="J10720" s="62">
        <v>261080.76</v>
      </c>
      <c r="K10720" s="62">
        <v>0</v>
      </c>
      <c r="L10720" s="63"/>
      <c r="M10720" s="63"/>
      <c r="N10720" s="63"/>
      <c r="O10720" s="63"/>
      <c r="P10720" s="63"/>
      <c r="Q10720" s="63"/>
      <c r="R10720" s="63"/>
      <c r="S10720" s="63"/>
      <c r="T10720" s="63"/>
      <c r="U10720" s="63"/>
      <c r="V10720" s="63"/>
      <c r="W10720" s="63"/>
      <c r="X10720" s="63"/>
      <c r="Y10720" s="63"/>
      <c r="Z10720" s="62">
        <v>85958</v>
      </c>
      <c r="AA10720" s="62">
        <v>14489</v>
      </c>
      <c r="AB10720" s="62">
        <v>30.19</v>
      </c>
      <c r="AC10720" s="62">
        <v>2148.9499999999998</v>
      </c>
    </row>
    <row r="10721" spans="1:29" x14ac:dyDescent="0.25">
      <c r="A10721" s="61" t="s">
        <v>397</v>
      </c>
      <c r="B10721" s="61" t="s">
        <v>398</v>
      </c>
      <c r="C10721" s="62">
        <v>2017</v>
      </c>
      <c r="D10721" s="61" t="s">
        <v>83</v>
      </c>
      <c r="E10721" s="62">
        <v>3</v>
      </c>
      <c r="F10721" s="62">
        <v>3393</v>
      </c>
      <c r="G10721" s="62">
        <v>717</v>
      </c>
      <c r="H10721" s="62">
        <v>19.920000000000002</v>
      </c>
      <c r="I10721" s="62">
        <v>1131</v>
      </c>
      <c r="J10721" s="62">
        <v>3155.49</v>
      </c>
      <c r="K10721" s="62">
        <v>0</v>
      </c>
      <c r="L10721" s="63"/>
      <c r="M10721" s="63"/>
      <c r="N10721" s="63"/>
      <c r="O10721" s="63"/>
      <c r="P10721" s="63"/>
      <c r="Q10721" s="63"/>
      <c r="R10721" s="63"/>
      <c r="S10721" s="63"/>
      <c r="T10721" s="63"/>
      <c r="U10721" s="63"/>
      <c r="V10721" s="63"/>
      <c r="W10721" s="63"/>
      <c r="X10721" s="63"/>
      <c r="Y10721" s="63"/>
      <c r="Z10721" s="62">
        <v>0</v>
      </c>
      <c r="AA10721" s="63"/>
      <c r="AB10721" s="63"/>
      <c r="AC10721" s="62">
        <v>0</v>
      </c>
    </row>
    <row r="10722" spans="1:29" x14ac:dyDescent="0.25">
      <c r="A10722" s="61" t="s">
        <v>163</v>
      </c>
      <c r="B10722" s="61" t="s">
        <v>164</v>
      </c>
      <c r="C10722" s="62">
        <v>2011</v>
      </c>
      <c r="D10722" s="61" t="s">
        <v>86</v>
      </c>
      <c r="E10722" s="62">
        <v>32</v>
      </c>
      <c r="F10722" s="62">
        <v>17491</v>
      </c>
      <c r="G10722" s="62">
        <v>2668</v>
      </c>
      <c r="H10722" s="62">
        <v>6.95</v>
      </c>
      <c r="I10722" s="62">
        <v>546.59</v>
      </c>
      <c r="J10722" s="62">
        <v>16266.63</v>
      </c>
      <c r="K10722" s="62">
        <v>20000</v>
      </c>
      <c r="L10722" s="62">
        <v>19589</v>
      </c>
      <c r="M10722" s="62">
        <v>51.01</v>
      </c>
      <c r="N10722" s="62">
        <v>625</v>
      </c>
      <c r="O10722" s="62">
        <v>241186</v>
      </c>
      <c r="P10722" s="63"/>
      <c r="Q10722" s="63"/>
      <c r="R10722" s="63"/>
      <c r="S10722" s="63"/>
      <c r="T10722" s="63"/>
      <c r="U10722" s="63"/>
      <c r="V10722" s="63"/>
      <c r="W10722" s="63"/>
      <c r="X10722" s="63"/>
      <c r="Y10722" s="63"/>
      <c r="Z10722" s="62">
        <v>191200</v>
      </c>
      <c r="AA10722" s="62">
        <v>19477</v>
      </c>
      <c r="AB10722" s="62">
        <v>50.72</v>
      </c>
      <c r="AC10722" s="62">
        <v>5975</v>
      </c>
    </row>
    <row r="10723" spans="1:29" ht="30" x14ac:dyDescent="0.25">
      <c r="A10723" s="61" t="s">
        <v>283</v>
      </c>
      <c r="B10723" s="61" t="s">
        <v>284</v>
      </c>
      <c r="C10723" s="62">
        <v>2009</v>
      </c>
      <c r="D10723" s="61" t="s">
        <v>301</v>
      </c>
      <c r="E10723" s="62">
        <v>53</v>
      </c>
      <c r="F10723" s="62">
        <v>82640</v>
      </c>
      <c r="G10723" s="62">
        <v>15152</v>
      </c>
      <c r="H10723" s="62">
        <v>23.82</v>
      </c>
      <c r="I10723" s="62">
        <v>1559.25</v>
      </c>
      <c r="J10723" s="62">
        <v>76855.199999999997</v>
      </c>
      <c r="K10723" s="62">
        <v>13973.81</v>
      </c>
      <c r="L10723" s="62">
        <v>14548</v>
      </c>
      <c r="M10723" s="62">
        <v>22.87</v>
      </c>
      <c r="N10723" s="62">
        <v>263.66000000000003</v>
      </c>
      <c r="O10723" s="62">
        <v>168514.39</v>
      </c>
      <c r="P10723" s="63"/>
      <c r="Q10723" s="63"/>
      <c r="R10723" s="63"/>
      <c r="S10723" s="63"/>
      <c r="T10723" s="63"/>
      <c r="U10723" s="63"/>
      <c r="V10723" s="63"/>
      <c r="W10723" s="63"/>
      <c r="X10723" s="63"/>
      <c r="Y10723" s="63"/>
      <c r="Z10723" s="62">
        <v>0</v>
      </c>
      <c r="AA10723" s="63"/>
      <c r="AB10723" s="63"/>
      <c r="AC10723" s="62">
        <v>0</v>
      </c>
    </row>
    <row r="10724" spans="1:29" ht="30" x14ac:dyDescent="0.25">
      <c r="A10724" s="61" t="s">
        <v>452</v>
      </c>
      <c r="B10724" s="61" t="s">
        <v>453</v>
      </c>
      <c r="C10724" s="62">
        <v>2014</v>
      </c>
      <c r="D10724" s="61" t="s">
        <v>86</v>
      </c>
      <c r="E10724" s="62">
        <v>14</v>
      </c>
      <c r="F10724" s="62">
        <v>651</v>
      </c>
      <c r="G10724" s="62">
        <v>116</v>
      </c>
      <c r="H10724" s="62">
        <v>0.69</v>
      </c>
      <c r="I10724" s="62">
        <v>46.5</v>
      </c>
      <c r="J10724" s="62">
        <v>605.42999999999995</v>
      </c>
      <c r="K10724" s="62">
        <v>140.63999999999999</v>
      </c>
      <c r="L10724" s="62">
        <v>169</v>
      </c>
      <c r="M10724" s="62">
        <v>1.01</v>
      </c>
      <c r="N10724" s="62">
        <v>10.050000000000001</v>
      </c>
      <c r="O10724" s="62">
        <v>1696.02</v>
      </c>
      <c r="P10724" s="63"/>
      <c r="Q10724" s="63"/>
      <c r="R10724" s="63"/>
      <c r="S10724" s="63"/>
      <c r="T10724" s="63"/>
      <c r="U10724" s="63"/>
      <c r="V10724" s="63"/>
      <c r="W10724" s="63"/>
      <c r="X10724" s="63"/>
      <c r="Y10724" s="63"/>
      <c r="Z10724" s="62">
        <v>165.63</v>
      </c>
      <c r="AA10724" s="62">
        <v>6523</v>
      </c>
      <c r="AB10724" s="62">
        <v>38.83</v>
      </c>
      <c r="AC10724" s="62">
        <v>11.83</v>
      </c>
    </row>
    <row r="10725" spans="1:29" x14ac:dyDescent="0.25">
      <c r="A10725" s="61" t="s">
        <v>409</v>
      </c>
      <c r="B10725" s="61" t="s">
        <v>410</v>
      </c>
      <c r="C10725" s="62">
        <v>2007</v>
      </c>
      <c r="D10725" s="61" t="s">
        <v>78</v>
      </c>
      <c r="E10725" s="62">
        <v>40</v>
      </c>
      <c r="F10725" s="62">
        <v>343090</v>
      </c>
      <c r="G10725" s="62">
        <v>51295</v>
      </c>
      <c r="H10725" s="62">
        <v>106.86</v>
      </c>
      <c r="I10725" s="62">
        <v>8577.25</v>
      </c>
      <c r="J10725" s="62">
        <v>319073.7</v>
      </c>
      <c r="K10725" s="62">
        <v>0</v>
      </c>
      <c r="L10725" s="63"/>
      <c r="M10725" s="63"/>
      <c r="N10725" s="63"/>
      <c r="O10725" s="63"/>
      <c r="P10725" s="63"/>
      <c r="Q10725" s="63"/>
      <c r="R10725" s="63"/>
      <c r="S10725" s="63"/>
      <c r="T10725" s="63"/>
      <c r="U10725" s="63"/>
      <c r="V10725" s="63"/>
      <c r="W10725" s="63"/>
      <c r="X10725" s="63"/>
      <c r="Y10725" s="63"/>
      <c r="Z10725" s="62">
        <v>2727.09</v>
      </c>
      <c r="AA10725" s="62">
        <v>8629</v>
      </c>
      <c r="AB10725" s="62">
        <v>17.98</v>
      </c>
      <c r="AC10725" s="62">
        <v>68.180000000000007</v>
      </c>
    </row>
    <row r="10726" spans="1:29" x14ac:dyDescent="0.25">
      <c r="A10726" s="61" t="s">
        <v>212</v>
      </c>
      <c r="B10726" s="61" t="s">
        <v>213</v>
      </c>
      <c r="C10726" s="62">
        <v>2007</v>
      </c>
      <c r="D10726" s="61" t="s">
        <v>78</v>
      </c>
      <c r="E10726" s="62">
        <v>40</v>
      </c>
      <c r="F10726" s="62">
        <v>392160</v>
      </c>
      <c r="G10726" s="62">
        <v>57837</v>
      </c>
      <c r="H10726" s="62">
        <v>120.49</v>
      </c>
      <c r="I10726" s="62">
        <v>9804</v>
      </c>
      <c r="J10726" s="62">
        <v>364708.8</v>
      </c>
      <c r="K10726" s="62">
        <v>0</v>
      </c>
      <c r="L10726" s="63"/>
      <c r="M10726" s="63"/>
      <c r="N10726" s="63"/>
      <c r="O10726" s="63"/>
      <c r="P10726" s="63"/>
      <c r="Q10726" s="63"/>
      <c r="R10726" s="63"/>
      <c r="S10726" s="63"/>
      <c r="T10726" s="63"/>
      <c r="U10726" s="63"/>
      <c r="V10726" s="63"/>
      <c r="W10726" s="63"/>
      <c r="X10726" s="63"/>
      <c r="Y10726" s="63"/>
      <c r="Z10726" s="62">
        <v>63100</v>
      </c>
      <c r="AA10726" s="62">
        <v>4029</v>
      </c>
      <c r="AB10726" s="62">
        <v>8.39</v>
      </c>
      <c r="AC10726" s="62">
        <v>1577.5</v>
      </c>
    </row>
    <row r="10727" spans="1:29" ht="45" x14ac:dyDescent="0.25">
      <c r="A10727" s="61" t="s">
        <v>109</v>
      </c>
      <c r="B10727" s="61" t="s">
        <v>110</v>
      </c>
      <c r="C10727" s="62">
        <v>2011</v>
      </c>
      <c r="D10727" s="61" t="s">
        <v>94</v>
      </c>
      <c r="E10727" s="62">
        <v>4</v>
      </c>
      <c r="F10727" s="62">
        <v>299</v>
      </c>
      <c r="G10727" s="62">
        <v>75</v>
      </c>
      <c r="H10727" s="62">
        <v>1.56</v>
      </c>
      <c r="I10727" s="62">
        <v>74.75</v>
      </c>
      <c r="J10727" s="62">
        <v>278.07</v>
      </c>
      <c r="K10727" s="62">
        <v>0</v>
      </c>
      <c r="L10727" s="63"/>
      <c r="M10727" s="63"/>
      <c r="N10727" s="63"/>
      <c r="O10727" s="63"/>
      <c r="P10727" s="62">
        <v>683</v>
      </c>
      <c r="Q10727" s="62">
        <v>1401</v>
      </c>
      <c r="R10727" s="62">
        <v>29.19</v>
      </c>
      <c r="S10727" s="62">
        <v>170</v>
      </c>
      <c r="T10727" s="62">
        <v>8652.93</v>
      </c>
      <c r="U10727" s="62">
        <v>1489</v>
      </c>
      <c r="V10727" s="62">
        <v>4733</v>
      </c>
      <c r="W10727" s="62">
        <v>98.6</v>
      </c>
      <c r="X10727" s="62">
        <v>372</v>
      </c>
      <c r="Y10727" s="62">
        <v>33329.78</v>
      </c>
      <c r="Z10727" s="62">
        <v>2514</v>
      </c>
      <c r="AA10727" s="62">
        <v>4986</v>
      </c>
      <c r="AB10727" s="62">
        <v>103.88</v>
      </c>
      <c r="AC10727" s="62">
        <v>628.5</v>
      </c>
    </row>
    <row r="10728" spans="1:29" x14ac:dyDescent="0.25">
      <c r="A10728" s="61" t="s">
        <v>330</v>
      </c>
      <c r="B10728" s="61" t="s">
        <v>331</v>
      </c>
      <c r="C10728" s="62">
        <v>2011</v>
      </c>
      <c r="D10728" s="61" t="s">
        <v>75</v>
      </c>
      <c r="E10728" s="62">
        <v>36</v>
      </c>
      <c r="F10728" s="63"/>
      <c r="G10728" s="63"/>
      <c r="H10728" s="63"/>
      <c r="I10728" s="63"/>
      <c r="J10728" s="63"/>
      <c r="K10728" s="62">
        <v>0</v>
      </c>
      <c r="L10728" s="63"/>
      <c r="M10728" s="63"/>
      <c r="N10728" s="63"/>
      <c r="O10728" s="63"/>
      <c r="P10728" s="63"/>
      <c r="Q10728" s="63"/>
      <c r="R10728" s="63"/>
      <c r="S10728" s="63"/>
      <c r="T10728" s="63"/>
      <c r="U10728" s="63"/>
      <c r="V10728" s="63"/>
      <c r="W10728" s="63"/>
      <c r="X10728" s="63"/>
      <c r="Y10728" s="63"/>
      <c r="Z10728" s="62">
        <v>96300</v>
      </c>
      <c r="AA10728" s="62">
        <v>5343</v>
      </c>
      <c r="AB10728" s="62">
        <v>12.37</v>
      </c>
      <c r="AC10728" s="62">
        <v>2675</v>
      </c>
    </row>
    <row r="10729" spans="1:29" ht="30" x14ac:dyDescent="0.25">
      <c r="A10729" s="61" t="s">
        <v>516</v>
      </c>
      <c r="B10729" s="61" t="s">
        <v>517</v>
      </c>
      <c r="C10729" s="62">
        <v>2013</v>
      </c>
      <c r="D10729" s="61" t="s">
        <v>78</v>
      </c>
      <c r="E10729" s="62">
        <v>40</v>
      </c>
      <c r="F10729" s="62">
        <v>365400</v>
      </c>
      <c r="G10729" s="62">
        <v>43111</v>
      </c>
      <c r="H10729" s="62">
        <v>89.81</v>
      </c>
      <c r="I10729" s="62">
        <v>9135</v>
      </c>
      <c r="J10729" s="62">
        <v>339822</v>
      </c>
      <c r="K10729" s="62">
        <v>0</v>
      </c>
      <c r="L10729" s="63"/>
      <c r="M10729" s="63"/>
      <c r="N10729" s="63"/>
      <c r="O10729" s="63"/>
      <c r="P10729" s="63"/>
      <c r="Q10729" s="63"/>
      <c r="R10729" s="63"/>
      <c r="S10729" s="63"/>
      <c r="T10729" s="63"/>
      <c r="U10729" s="63"/>
      <c r="V10729" s="63"/>
      <c r="W10729" s="63"/>
      <c r="X10729" s="63"/>
      <c r="Y10729" s="63"/>
      <c r="Z10729" s="62">
        <v>0</v>
      </c>
      <c r="AA10729" s="63"/>
      <c r="AB10729" s="63"/>
      <c r="AC10729" s="62">
        <v>0</v>
      </c>
    </row>
    <row r="10730" spans="1:29" ht="30" x14ac:dyDescent="0.25">
      <c r="A10730" s="61" t="s">
        <v>480</v>
      </c>
      <c r="B10730" s="61" t="s">
        <v>481</v>
      </c>
      <c r="C10730" s="62">
        <v>2018</v>
      </c>
      <c r="D10730" s="61" t="s">
        <v>78</v>
      </c>
      <c r="E10730" s="62">
        <v>40</v>
      </c>
      <c r="F10730" s="62">
        <v>291093</v>
      </c>
      <c r="G10730" s="62">
        <v>43039</v>
      </c>
      <c r="H10730" s="62">
        <v>89.66</v>
      </c>
      <c r="I10730" s="62">
        <v>7277.33</v>
      </c>
      <c r="J10730" s="62">
        <v>270716.49</v>
      </c>
      <c r="K10730" s="62">
        <v>0</v>
      </c>
      <c r="L10730" s="63"/>
      <c r="M10730" s="63"/>
      <c r="N10730" s="63"/>
      <c r="O10730" s="63"/>
      <c r="P10730" s="63"/>
      <c r="Q10730" s="63"/>
      <c r="R10730" s="63"/>
      <c r="S10730" s="63"/>
      <c r="T10730" s="63"/>
      <c r="U10730" s="63"/>
      <c r="V10730" s="63"/>
      <c r="W10730" s="63"/>
      <c r="X10730" s="63"/>
      <c r="Y10730" s="63"/>
      <c r="Z10730" s="62">
        <v>1007.29</v>
      </c>
      <c r="AA10730" s="62">
        <v>18219</v>
      </c>
      <c r="AB10730" s="62">
        <v>37.96</v>
      </c>
      <c r="AC10730" s="62">
        <v>25.18</v>
      </c>
    </row>
    <row r="10731" spans="1:29" x14ac:dyDescent="0.25">
      <c r="A10731" s="61" t="s">
        <v>105</v>
      </c>
      <c r="B10731" s="61" t="s">
        <v>106</v>
      </c>
      <c r="C10731" s="62">
        <v>2015</v>
      </c>
      <c r="D10731" s="61" t="s">
        <v>78</v>
      </c>
      <c r="E10731" s="62">
        <v>36</v>
      </c>
      <c r="F10731" s="62">
        <v>120161</v>
      </c>
      <c r="G10731" s="62">
        <v>22728</v>
      </c>
      <c r="H10731" s="62">
        <v>52.61</v>
      </c>
      <c r="I10731" s="62">
        <v>3337.81</v>
      </c>
      <c r="J10731" s="62">
        <v>111749.73</v>
      </c>
      <c r="K10731" s="62">
        <v>16403</v>
      </c>
      <c r="L10731" s="62">
        <v>17956</v>
      </c>
      <c r="M10731" s="62">
        <v>41.56</v>
      </c>
      <c r="N10731" s="62">
        <v>455.64</v>
      </c>
      <c r="O10731" s="62">
        <v>197808.7</v>
      </c>
      <c r="P10731" s="63"/>
      <c r="Q10731" s="63"/>
      <c r="R10731" s="63"/>
      <c r="S10731" s="63"/>
      <c r="T10731" s="63"/>
      <c r="U10731" s="63"/>
      <c r="V10731" s="63"/>
      <c r="W10731" s="63"/>
      <c r="X10731" s="63"/>
      <c r="Y10731" s="63"/>
      <c r="Z10731" s="62">
        <v>962.5</v>
      </c>
      <c r="AA10731" s="62">
        <v>5000</v>
      </c>
      <c r="AB10731" s="62">
        <v>11.57</v>
      </c>
      <c r="AC10731" s="62">
        <v>26.74</v>
      </c>
    </row>
    <row r="10732" spans="1:29" x14ac:dyDescent="0.25">
      <c r="A10732" s="61" t="s">
        <v>128</v>
      </c>
      <c r="B10732" s="61" t="s">
        <v>129</v>
      </c>
      <c r="C10732" s="62">
        <v>2010</v>
      </c>
      <c r="D10732" s="61" t="s">
        <v>135</v>
      </c>
      <c r="E10732" s="62">
        <v>68</v>
      </c>
      <c r="F10732" s="62">
        <v>873</v>
      </c>
      <c r="G10732" s="62">
        <v>216</v>
      </c>
      <c r="H10732" s="62">
        <v>0.26</v>
      </c>
      <c r="I10732" s="62">
        <v>12.84</v>
      </c>
      <c r="J10732" s="62">
        <v>811.89</v>
      </c>
      <c r="K10732" s="62">
        <v>0</v>
      </c>
      <c r="L10732" s="63"/>
      <c r="M10732" s="63"/>
      <c r="N10732" s="63"/>
      <c r="O10732" s="63"/>
      <c r="P10732" s="63"/>
      <c r="Q10732" s="63"/>
      <c r="R10732" s="63"/>
      <c r="S10732" s="63"/>
      <c r="T10732" s="63"/>
      <c r="U10732" s="63"/>
      <c r="V10732" s="63"/>
      <c r="W10732" s="63"/>
      <c r="X10732" s="63"/>
      <c r="Y10732" s="63"/>
      <c r="Z10732" s="62">
        <v>0</v>
      </c>
      <c r="AA10732" s="63"/>
      <c r="AB10732" s="63"/>
      <c r="AC10732" s="62">
        <v>0</v>
      </c>
    </row>
    <row r="10733" spans="1:29" ht="30" x14ac:dyDescent="0.25">
      <c r="A10733" s="61" t="s">
        <v>237</v>
      </c>
      <c r="B10733" s="61" t="s">
        <v>238</v>
      </c>
      <c r="C10733" s="62">
        <v>2017</v>
      </c>
      <c r="D10733" s="61" t="s">
        <v>301</v>
      </c>
      <c r="E10733" s="62">
        <v>19</v>
      </c>
      <c r="F10733" s="62">
        <v>71990</v>
      </c>
      <c r="G10733" s="62">
        <v>15401</v>
      </c>
      <c r="H10733" s="62">
        <v>67.55</v>
      </c>
      <c r="I10733" s="62">
        <v>3788.95</v>
      </c>
      <c r="J10733" s="62">
        <v>66950.7</v>
      </c>
      <c r="K10733" s="62">
        <v>7797.28</v>
      </c>
      <c r="L10733" s="62">
        <v>9106</v>
      </c>
      <c r="M10733" s="62">
        <v>39.94</v>
      </c>
      <c r="N10733" s="62">
        <v>410.38</v>
      </c>
      <c r="O10733" s="62">
        <v>94029.79</v>
      </c>
      <c r="P10733" s="63"/>
      <c r="Q10733" s="63"/>
      <c r="R10733" s="63"/>
      <c r="S10733" s="63"/>
      <c r="T10733" s="63"/>
      <c r="U10733" s="63"/>
      <c r="V10733" s="63"/>
      <c r="W10733" s="63"/>
      <c r="X10733" s="63"/>
      <c r="Y10733" s="63"/>
      <c r="Z10733" s="62">
        <v>86000</v>
      </c>
      <c r="AA10733" s="62">
        <v>7472</v>
      </c>
      <c r="AB10733" s="62">
        <v>32.770000000000003</v>
      </c>
      <c r="AC10733" s="62">
        <v>4526.32</v>
      </c>
    </row>
    <row r="10734" spans="1:29" x14ac:dyDescent="0.25">
      <c r="A10734" s="61" t="s">
        <v>130</v>
      </c>
      <c r="B10734" s="61" t="s">
        <v>131</v>
      </c>
      <c r="C10734" s="62">
        <v>2015</v>
      </c>
      <c r="D10734" s="61" t="s">
        <v>89</v>
      </c>
      <c r="E10734" s="62">
        <v>52</v>
      </c>
      <c r="F10734" s="62">
        <v>459680</v>
      </c>
      <c r="G10734" s="62">
        <v>67374</v>
      </c>
      <c r="H10734" s="62">
        <v>107.97</v>
      </c>
      <c r="I10734" s="62">
        <v>8840</v>
      </c>
      <c r="J10734" s="62">
        <v>427502.4</v>
      </c>
      <c r="K10734" s="62">
        <v>0</v>
      </c>
      <c r="L10734" s="63"/>
      <c r="M10734" s="63"/>
      <c r="N10734" s="63"/>
      <c r="O10734" s="63"/>
      <c r="P10734" s="63"/>
      <c r="Q10734" s="63"/>
      <c r="R10734" s="63"/>
      <c r="S10734" s="63"/>
      <c r="T10734" s="63"/>
      <c r="U10734" s="63"/>
      <c r="V10734" s="63"/>
      <c r="W10734" s="63"/>
      <c r="X10734" s="63"/>
      <c r="Y10734" s="63"/>
      <c r="Z10734" s="62">
        <v>2300</v>
      </c>
      <c r="AA10734" s="62">
        <v>14180</v>
      </c>
      <c r="AB10734" s="62">
        <v>22.72</v>
      </c>
      <c r="AC10734" s="62">
        <v>44.23</v>
      </c>
    </row>
    <row r="10735" spans="1:29" x14ac:dyDescent="0.25">
      <c r="A10735" s="61" t="s">
        <v>159</v>
      </c>
      <c r="B10735" s="61" t="s">
        <v>160</v>
      </c>
      <c r="C10735" s="62">
        <v>2016</v>
      </c>
      <c r="D10735" s="61" t="s">
        <v>89</v>
      </c>
      <c r="E10735" s="62">
        <v>23</v>
      </c>
      <c r="F10735" s="62">
        <v>71950</v>
      </c>
      <c r="G10735" s="62">
        <v>13894</v>
      </c>
      <c r="H10735" s="62">
        <v>50.34</v>
      </c>
      <c r="I10735" s="62">
        <v>3128.26</v>
      </c>
      <c r="J10735" s="62">
        <v>66913.5</v>
      </c>
      <c r="K10735" s="62">
        <v>0</v>
      </c>
      <c r="L10735" s="63"/>
      <c r="M10735" s="63"/>
      <c r="N10735" s="63"/>
      <c r="O10735" s="63"/>
      <c r="P10735" s="63"/>
      <c r="Q10735" s="63"/>
      <c r="R10735" s="63"/>
      <c r="S10735" s="63"/>
      <c r="T10735" s="63"/>
      <c r="U10735" s="62">
        <v>5157</v>
      </c>
      <c r="V10735" s="62">
        <v>9621</v>
      </c>
      <c r="W10735" s="62">
        <v>34.86</v>
      </c>
      <c r="X10735" s="62">
        <v>224</v>
      </c>
      <c r="Y10735" s="62">
        <v>115434.29</v>
      </c>
      <c r="Z10735" s="62">
        <v>470</v>
      </c>
      <c r="AA10735" s="62">
        <v>1690</v>
      </c>
      <c r="AB10735" s="62">
        <v>6.12</v>
      </c>
      <c r="AC10735" s="62">
        <v>20.43</v>
      </c>
    </row>
    <row r="10736" spans="1:29" ht="30" x14ac:dyDescent="0.25">
      <c r="A10736" s="61" t="s">
        <v>188</v>
      </c>
      <c r="B10736" s="61" t="s">
        <v>189</v>
      </c>
      <c r="C10736" s="62">
        <v>2003</v>
      </c>
      <c r="D10736" s="61" t="s">
        <v>441</v>
      </c>
      <c r="E10736" s="62">
        <v>10</v>
      </c>
      <c r="F10736" s="62">
        <v>37534</v>
      </c>
      <c r="G10736" s="62">
        <v>5458</v>
      </c>
      <c r="H10736" s="62">
        <v>45.48</v>
      </c>
      <c r="I10736" s="62">
        <v>3753.4</v>
      </c>
      <c r="J10736" s="62">
        <v>34906.620000000003</v>
      </c>
      <c r="K10736" s="62">
        <v>3665.37</v>
      </c>
      <c r="L10736" s="62">
        <v>4915</v>
      </c>
      <c r="M10736" s="62">
        <v>40.96</v>
      </c>
      <c r="N10736" s="63"/>
      <c r="O10736" s="63"/>
      <c r="P10736" s="63"/>
      <c r="Q10736" s="63"/>
      <c r="R10736" s="63"/>
      <c r="S10736" s="63"/>
      <c r="T10736" s="63"/>
      <c r="U10736" s="63"/>
      <c r="V10736" s="63"/>
      <c r="W10736" s="63"/>
      <c r="X10736" s="63"/>
      <c r="Y10736" s="63"/>
      <c r="Z10736" s="62">
        <v>561</v>
      </c>
      <c r="AA10736" s="62">
        <v>3141</v>
      </c>
      <c r="AB10736" s="62">
        <v>26.18</v>
      </c>
      <c r="AC10736" s="62">
        <v>56.1</v>
      </c>
    </row>
    <row r="10737" spans="1:29" ht="30" x14ac:dyDescent="0.25">
      <c r="A10737" s="61" t="s">
        <v>231</v>
      </c>
      <c r="B10737" s="61" t="s">
        <v>232</v>
      </c>
      <c r="C10737" s="62">
        <v>2009</v>
      </c>
      <c r="D10737" s="61" t="s">
        <v>75</v>
      </c>
      <c r="E10737" s="62">
        <v>80</v>
      </c>
      <c r="F10737" s="62">
        <v>941520</v>
      </c>
      <c r="G10737" s="62">
        <v>129381</v>
      </c>
      <c r="H10737" s="62">
        <v>134.77000000000001</v>
      </c>
      <c r="I10737" s="62">
        <v>11769</v>
      </c>
      <c r="J10737" s="62">
        <v>875613.6</v>
      </c>
      <c r="K10737" s="62">
        <v>0</v>
      </c>
      <c r="L10737" s="63"/>
      <c r="M10737" s="63"/>
      <c r="N10737" s="63"/>
      <c r="O10737" s="63"/>
      <c r="P10737" s="63"/>
      <c r="Q10737" s="63"/>
      <c r="R10737" s="63"/>
      <c r="S10737" s="63"/>
      <c r="T10737" s="63"/>
      <c r="U10737" s="63"/>
      <c r="V10737" s="63"/>
      <c r="W10737" s="63"/>
      <c r="X10737" s="63"/>
      <c r="Y10737" s="63"/>
      <c r="Z10737" s="62">
        <v>882610</v>
      </c>
      <c r="AA10737" s="62">
        <v>57243</v>
      </c>
      <c r="AB10737" s="62">
        <v>59.63</v>
      </c>
      <c r="AC10737" s="62">
        <v>11032.63</v>
      </c>
    </row>
    <row r="10738" spans="1:29" ht="30" x14ac:dyDescent="0.25">
      <c r="A10738" s="61" t="s">
        <v>350</v>
      </c>
      <c r="B10738" s="61" t="s">
        <v>351</v>
      </c>
      <c r="C10738" s="62">
        <v>2004</v>
      </c>
      <c r="D10738" s="61" t="s">
        <v>75</v>
      </c>
      <c r="E10738" s="62">
        <v>7</v>
      </c>
      <c r="F10738" s="62">
        <v>12993</v>
      </c>
      <c r="G10738" s="62">
        <v>1747</v>
      </c>
      <c r="H10738" s="62">
        <v>20.8</v>
      </c>
      <c r="I10738" s="62">
        <v>1856.14</v>
      </c>
      <c r="J10738" s="62">
        <v>12083.49</v>
      </c>
      <c r="K10738" s="62">
        <v>750</v>
      </c>
      <c r="L10738" s="62">
        <v>1025</v>
      </c>
      <c r="M10738" s="62">
        <v>12.2</v>
      </c>
      <c r="N10738" s="63"/>
      <c r="O10738" s="63"/>
      <c r="P10738" s="63"/>
      <c r="Q10738" s="63"/>
      <c r="R10738" s="63"/>
      <c r="S10738" s="63"/>
      <c r="T10738" s="63"/>
      <c r="U10738" s="63"/>
      <c r="V10738" s="63"/>
      <c r="W10738" s="63"/>
      <c r="X10738" s="63"/>
      <c r="Y10738" s="63"/>
      <c r="Z10738" s="62">
        <v>59000</v>
      </c>
      <c r="AA10738" s="62">
        <v>3813</v>
      </c>
      <c r="AB10738" s="62">
        <v>45.39</v>
      </c>
      <c r="AC10738" s="62">
        <v>8428.57</v>
      </c>
    </row>
    <row r="10739" spans="1:29" ht="30" x14ac:dyDescent="0.25">
      <c r="A10739" s="61" t="s">
        <v>148</v>
      </c>
      <c r="B10739" s="61" t="s">
        <v>149</v>
      </c>
      <c r="C10739" s="62">
        <v>2012</v>
      </c>
      <c r="D10739" s="61" t="s">
        <v>75</v>
      </c>
      <c r="E10739" s="62">
        <v>10</v>
      </c>
      <c r="F10739" s="62">
        <v>101537</v>
      </c>
      <c r="G10739" s="62">
        <v>14664</v>
      </c>
      <c r="H10739" s="62">
        <v>122.2</v>
      </c>
      <c r="I10739" s="62">
        <v>10153.700000000001</v>
      </c>
      <c r="J10739" s="62">
        <v>94429.41</v>
      </c>
      <c r="K10739" s="62">
        <v>8010.67</v>
      </c>
      <c r="L10739" s="62">
        <v>11726</v>
      </c>
      <c r="M10739" s="62">
        <v>97.72</v>
      </c>
      <c r="N10739" s="62">
        <v>801.07</v>
      </c>
      <c r="O10739" s="62">
        <v>96603.06</v>
      </c>
      <c r="P10739" s="63"/>
      <c r="Q10739" s="63"/>
      <c r="R10739" s="63"/>
      <c r="S10739" s="63"/>
      <c r="T10739" s="63"/>
      <c r="U10739" s="63"/>
      <c r="V10739" s="63"/>
      <c r="W10739" s="63"/>
      <c r="X10739" s="63"/>
      <c r="Y10739" s="63"/>
      <c r="Z10739" s="62">
        <v>164379</v>
      </c>
      <c r="AA10739" s="62">
        <v>21033</v>
      </c>
      <c r="AB10739" s="62">
        <v>175.28</v>
      </c>
      <c r="AC10739" s="62">
        <v>16437.900000000001</v>
      </c>
    </row>
    <row r="10740" spans="1:29" x14ac:dyDescent="0.25">
      <c r="A10740" s="61" t="s">
        <v>397</v>
      </c>
      <c r="B10740" s="61" t="s">
        <v>398</v>
      </c>
      <c r="C10740" s="62">
        <v>2010</v>
      </c>
      <c r="D10740" s="61" t="s">
        <v>83</v>
      </c>
      <c r="E10740" s="62">
        <v>3</v>
      </c>
      <c r="F10740" s="62">
        <v>3445</v>
      </c>
      <c r="G10740" s="62">
        <v>923</v>
      </c>
      <c r="H10740" s="62">
        <v>25.64</v>
      </c>
      <c r="I10740" s="62">
        <v>1148.33</v>
      </c>
      <c r="J10740" s="62">
        <v>3203.85</v>
      </c>
      <c r="K10740" s="62">
        <v>0</v>
      </c>
      <c r="L10740" s="63"/>
      <c r="M10740" s="63"/>
      <c r="N10740" s="63"/>
      <c r="O10740" s="63"/>
      <c r="P10740" s="63"/>
      <c r="Q10740" s="63"/>
      <c r="R10740" s="63"/>
      <c r="S10740" s="63"/>
      <c r="T10740" s="63"/>
      <c r="U10740" s="63"/>
      <c r="V10740" s="63"/>
      <c r="W10740" s="63"/>
      <c r="X10740" s="63"/>
      <c r="Y10740" s="63"/>
      <c r="Z10740" s="62">
        <v>0</v>
      </c>
      <c r="AA10740" s="63"/>
      <c r="AB10740" s="63"/>
      <c r="AC10740" s="62">
        <v>0</v>
      </c>
    </row>
    <row r="10741" spans="1:29" x14ac:dyDescent="0.25">
      <c r="A10741" s="61" t="s">
        <v>84</v>
      </c>
      <c r="B10741" s="61" t="s">
        <v>85</v>
      </c>
      <c r="C10741" s="62">
        <v>2012</v>
      </c>
      <c r="D10741" s="61" t="s">
        <v>86</v>
      </c>
      <c r="E10741" s="62">
        <v>80</v>
      </c>
      <c r="F10741" s="62">
        <v>15331</v>
      </c>
      <c r="G10741" s="62">
        <v>3864</v>
      </c>
      <c r="H10741" s="62">
        <v>4.03</v>
      </c>
      <c r="I10741" s="62">
        <v>191.64</v>
      </c>
      <c r="J10741" s="62">
        <v>14257.83</v>
      </c>
      <c r="K10741" s="62">
        <v>1494</v>
      </c>
      <c r="L10741" s="62">
        <v>2818</v>
      </c>
      <c r="M10741" s="62">
        <v>2.94</v>
      </c>
      <c r="N10741" s="62">
        <v>18.68</v>
      </c>
      <c r="O10741" s="62">
        <v>18016.59</v>
      </c>
      <c r="P10741" s="63"/>
      <c r="Q10741" s="63"/>
      <c r="R10741" s="63"/>
      <c r="S10741" s="63"/>
      <c r="T10741" s="63"/>
      <c r="U10741" s="63"/>
      <c r="V10741" s="63"/>
      <c r="W10741" s="63"/>
      <c r="X10741" s="63"/>
      <c r="Y10741" s="63"/>
      <c r="Z10741" s="62">
        <v>4675</v>
      </c>
      <c r="AA10741" s="62">
        <v>28817</v>
      </c>
      <c r="AB10741" s="62">
        <v>30.02</v>
      </c>
      <c r="AC10741" s="62">
        <v>58.44</v>
      </c>
    </row>
    <row r="10742" spans="1:29" x14ac:dyDescent="0.25">
      <c r="A10742" s="61" t="s">
        <v>212</v>
      </c>
      <c r="B10742" s="61" t="s">
        <v>213</v>
      </c>
      <c r="C10742" s="62">
        <v>2013</v>
      </c>
      <c r="D10742" s="61" t="s">
        <v>94</v>
      </c>
      <c r="E10742" s="62">
        <v>8</v>
      </c>
      <c r="F10742" s="62">
        <v>419</v>
      </c>
      <c r="G10742" s="62">
        <v>43</v>
      </c>
      <c r="H10742" s="62">
        <v>0.45</v>
      </c>
      <c r="I10742" s="62">
        <v>52.38</v>
      </c>
      <c r="J10742" s="62">
        <v>389.67</v>
      </c>
      <c r="K10742" s="62">
        <v>340.45</v>
      </c>
      <c r="L10742" s="62">
        <v>498</v>
      </c>
      <c r="M10742" s="62">
        <v>5.19</v>
      </c>
      <c r="N10742" s="62">
        <v>42.56</v>
      </c>
      <c r="O10742" s="62">
        <v>4105.54</v>
      </c>
      <c r="P10742" s="63"/>
      <c r="Q10742" s="63"/>
      <c r="R10742" s="63"/>
      <c r="S10742" s="63"/>
      <c r="T10742" s="63"/>
      <c r="U10742" s="63"/>
      <c r="V10742" s="63"/>
      <c r="W10742" s="63"/>
      <c r="X10742" s="63"/>
      <c r="Y10742" s="63"/>
      <c r="Z10742" s="62">
        <v>46100</v>
      </c>
      <c r="AA10742" s="62">
        <v>4124</v>
      </c>
      <c r="AB10742" s="62">
        <v>42.96</v>
      </c>
      <c r="AC10742" s="62">
        <v>5762.5</v>
      </c>
    </row>
    <row r="10743" spans="1:29" ht="30" x14ac:dyDescent="0.25">
      <c r="A10743" s="61" t="s">
        <v>528</v>
      </c>
      <c r="B10743" s="61" t="s">
        <v>529</v>
      </c>
      <c r="C10743" s="62">
        <v>2011</v>
      </c>
      <c r="D10743" s="61" t="s">
        <v>99</v>
      </c>
      <c r="E10743" s="62">
        <v>36</v>
      </c>
      <c r="F10743" s="62">
        <v>712955</v>
      </c>
      <c r="G10743" s="62">
        <v>46519</v>
      </c>
      <c r="H10743" s="62">
        <v>107.68</v>
      </c>
      <c r="I10743" s="62">
        <v>19804.310000000001</v>
      </c>
      <c r="J10743" s="62">
        <v>663048.15</v>
      </c>
      <c r="K10743" s="62">
        <v>0</v>
      </c>
      <c r="L10743" s="63"/>
      <c r="M10743" s="63"/>
      <c r="N10743" s="63"/>
      <c r="O10743" s="63"/>
      <c r="P10743" s="63"/>
      <c r="Q10743" s="63"/>
      <c r="R10743" s="63"/>
      <c r="S10743" s="63"/>
      <c r="T10743" s="63"/>
      <c r="U10743" s="63"/>
      <c r="V10743" s="63"/>
      <c r="W10743" s="63"/>
      <c r="X10743" s="63"/>
      <c r="Y10743" s="63"/>
      <c r="Z10743" s="62">
        <v>2961.88</v>
      </c>
      <c r="AA10743" s="62">
        <v>17403</v>
      </c>
      <c r="AB10743" s="62">
        <v>40.28</v>
      </c>
      <c r="AC10743" s="62">
        <v>82.27</v>
      </c>
    </row>
    <row r="10744" spans="1:29" ht="45" x14ac:dyDescent="0.25">
      <c r="A10744" s="61" t="s">
        <v>334</v>
      </c>
      <c r="B10744" s="61" t="s">
        <v>335</v>
      </c>
      <c r="C10744" s="62">
        <v>2005</v>
      </c>
      <c r="D10744" s="61" t="s">
        <v>99</v>
      </c>
      <c r="E10744" s="62">
        <v>32</v>
      </c>
      <c r="F10744" s="62">
        <v>220400</v>
      </c>
      <c r="G10744" s="62">
        <v>24761</v>
      </c>
      <c r="H10744" s="62">
        <v>64.48</v>
      </c>
      <c r="I10744" s="62">
        <v>6887.5</v>
      </c>
      <c r="J10744" s="62">
        <v>204972</v>
      </c>
      <c r="K10744" s="62">
        <v>0</v>
      </c>
      <c r="L10744" s="63"/>
      <c r="M10744" s="63"/>
      <c r="N10744" s="63"/>
      <c r="O10744" s="63"/>
      <c r="P10744" s="62">
        <v>9490</v>
      </c>
      <c r="Q10744" s="62">
        <v>13222</v>
      </c>
      <c r="R10744" s="62">
        <v>34.43</v>
      </c>
      <c r="S10744" s="62">
        <v>296</v>
      </c>
      <c r="T10744" s="62">
        <v>120228.81</v>
      </c>
      <c r="U10744" s="63"/>
      <c r="V10744" s="63"/>
      <c r="W10744" s="63"/>
      <c r="X10744" s="63"/>
      <c r="Y10744" s="63"/>
      <c r="Z10744" s="62">
        <v>796.74</v>
      </c>
      <c r="AA10744" s="62">
        <v>4398</v>
      </c>
      <c r="AB10744" s="62">
        <v>11.45</v>
      </c>
      <c r="AC10744" s="62">
        <v>24.9</v>
      </c>
    </row>
    <row r="10745" spans="1:29" x14ac:dyDescent="0.25">
      <c r="A10745" s="61" t="s">
        <v>524</v>
      </c>
      <c r="B10745" s="61" t="s">
        <v>525</v>
      </c>
      <c r="C10745" s="62">
        <v>2017</v>
      </c>
      <c r="D10745" s="61" t="s">
        <v>438</v>
      </c>
      <c r="E10745" s="62">
        <v>6</v>
      </c>
      <c r="F10745" s="63"/>
      <c r="G10745" s="63"/>
      <c r="H10745" s="63"/>
      <c r="I10745" s="63"/>
      <c r="J10745" s="63"/>
      <c r="K10745" s="62">
        <v>0</v>
      </c>
      <c r="L10745" s="63"/>
      <c r="M10745" s="63"/>
      <c r="N10745" s="63"/>
      <c r="O10745" s="63"/>
      <c r="P10745" s="63"/>
      <c r="Q10745" s="63"/>
      <c r="R10745" s="63"/>
      <c r="S10745" s="63"/>
      <c r="T10745" s="63"/>
      <c r="U10745" s="63"/>
      <c r="V10745" s="63"/>
      <c r="W10745" s="63"/>
      <c r="X10745" s="63"/>
      <c r="Y10745" s="63"/>
      <c r="Z10745" s="62">
        <v>0</v>
      </c>
      <c r="AA10745" s="63"/>
      <c r="AB10745" s="63"/>
      <c r="AC10745" s="62">
        <v>0</v>
      </c>
    </row>
    <row r="10746" spans="1:29" ht="30" x14ac:dyDescent="0.25">
      <c r="A10746" s="61" t="s">
        <v>365</v>
      </c>
      <c r="B10746" s="61" t="s">
        <v>366</v>
      </c>
      <c r="C10746" s="62">
        <v>2011</v>
      </c>
      <c r="D10746" s="61" t="s">
        <v>78</v>
      </c>
      <c r="E10746" s="62">
        <v>100</v>
      </c>
      <c r="F10746" s="62">
        <v>1001520</v>
      </c>
      <c r="G10746" s="62">
        <v>130738</v>
      </c>
      <c r="H10746" s="62">
        <v>108.95</v>
      </c>
      <c r="I10746" s="62">
        <v>10015.200000000001</v>
      </c>
      <c r="J10746" s="62">
        <v>931413.6</v>
      </c>
      <c r="K10746" s="62">
        <v>11209.51</v>
      </c>
      <c r="L10746" s="62">
        <v>18454</v>
      </c>
      <c r="M10746" s="62">
        <v>15.38</v>
      </c>
      <c r="N10746" s="62">
        <v>112.1</v>
      </c>
      <c r="O10746" s="62">
        <v>135178.79</v>
      </c>
      <c r="P10746" s="63"/>
      <c r="Q10746" s="63"/>
      <c r="R10746" s="63"/>
      <c r="S10746" s="63"/>
      <c r="T10746" s="63"/>
      <c r="U10746" s="63"/>
      <c r="V10746" s="63"/>
      <c r="W10746" s="63"/>
      <c r="X10746" s="63"/>
      <c r="Y10746" s="63"/>
      <c r="Z10746" s="62">
        <v>302492</v>
      </c>
      <c r="AA10746" s="62">
        <v>15315</v>
      </c>
      <c r="AB10746" s="62">
        <v>12.76</v>
      </c>
      <c r="AC10746" s="62">
        <v>3024.92</v>
      </c>
    </row>
    <row r="10747" spans="1:29" x14ac:dyDescent="0.25">
      <c r="A10747" s="61" t="s">
        <v>163</v>
      </c>
      <c r="B10747" s="61" t="s">
        <v>164</v>
      </c>
      <c r="C10747" s="62">
        <v>2003</v>
      </c>
      <c r="D10747" s="61" t="s">
        <v>226</v>
      </c>
      <c r="E10747" s="62">
        <v>110</v>
      </c>
      <c r="F10747" s="62">
        <v>240400</v>
      </c>
      <c r="G10747" s="62">
        <v>25409</v>
      </c>
      <c r="H10747" s="62">
        <v>19.25</v>
      </c>
      <c r="I10747" s="62">
        <v>2185.4499999999998</v>
      </c>
      <c r="J10747" s="62">
        <v>223572</v>
      </c>
      <c r="K10747" s="62">
        <v>6640.08</v>
      </c>
      <c r="L10747" s="62">
        <v>3234</v>
      </c>
      <c r="M10747" s="62">
        <v>2.4500000000000002</v>
      </c>
      <c r="N10747" s="62">
        <v>60.36</v>
      </c>
      <c r="O10747" s="62">
        <v>80074.77</v>
      </c>
      <c r="P10747" s="63"/>
      <c r="Q10747" s="63"/>
      <c r="R10747" s="63"/>
      <c r="S10747" s="63"/>
      <c r="T10747" s="63"/>
      <c r="U10747" s="63"/>
      <c r="V10747" s="63"/>
      <c r="W10747" s="63"/>
      <c r="X10747" s="63"/>
      <c r="Y10747" s="63"/>
      <c r="Z10747" s="62">
        <v>207300</v>
      </c>
      <c r="AA10747" s="62">
        <v>6947</v>
      </c>
      <c r="AB10747" s="62">
        <v>5.26</v>
      </c>
      <c r="AC10747" s="62">
        <v>1884.55</v>
      </c>
    </row>
    <row r="10748" spans="1:29" ht="30" x14ac:dyDescent="0.25">
      <c r="A10748" s="61" t="s">
        <v>237</v>
      </c>
      <c r="B10748" s="61" t="s">
        <v>238</v>
      </c>
      <c r="C10748" s="62">
        <v>2018</v>
      </c>
      <c r="D10748" s="61" t="s">
        <v>78</v>
      </c>
      <c r="E10748" s="62">
        <v>75</v>
      </c>
      <c r="F10748" s="62">
        <v>190942</v>
      </c>
      <c r="G10748" s="62">
        <v>41080</v>
      </c>
      <c r="H10748" s="62">
        <v>45.64</v>
      </c>
      <c r="I10748" s="62">
        <v>2545.89</v>
      </c>
      <c r="J10748" s="62">
        <v>177576.06</v>
      </c>
      <c r="K10748" s="62">
        <v>19199.810000000001</v>
      </c>
      <c r="L10748" s="62">
        <v>17200</v>
      </c>
      <c r="M10748" s="62">
        <v>19.11</v>
      </c>
      <c r="N10748" s="62">
        <v>256</v>
      </c>
      <c r="O10748" s="62">
        <v>231536.22</v>
      </c>
      <c r="P10748" s="63"/>
      <c r="Q10748" s="63"/>
      <c r="R10748" s="63"/>
      <c r="S10748" s="63"/>
      <c r="T10748" s="63"/>
      <c r="U10748" s="63"/>
      <c r="V10748" s="63"/>
      <c r="W10748" s="63"/>
      <c r="X10748" s="63"/>
      <c r="Y10748" s="63"/>
      <c r="Z10748" s="62">
        <v>199471</v>
      </c>
      <c r="AA10748" s="62">
        <v>16531</v>
      </c>
      <c r="AB10748" s="62">
        <v>18.37</v>
      </c>
      <c r="AC10748" s="62">
        <v>2659.61</v>
      </c>
    </row>
    <row r="10749" spans="1:29" x14ac:dyDescent="0.25">
      <c r="A10749" s="61" t="s">
        <v>257</v>
      </c>
      <c r="B10749" s="61" t="s">
        <v>258</v>
      </c>
      <c r="C10749" s="62">
        <v>2012</v>
      </c>
      <c r="D10749" s="61" t="s">
        <v>75</v>
      </c>
      <c r="E10749" s="62">
        <v>10</v>
      </c>
      <c r="F10749" s="62">
        <v>131680</v>
      </c>
      <c r="G10749" s="62">
        <v>21008</v>
      </c>
      <c r="H10749" s="62">
        <v>175.07</v>
      </c>
      <c r="I10749" s="62">
        <v>13168</v>
      </c>
      <c r="J10749" s="62">
        <v>122462.39999999999</v>
      </c>
      <c r="K10749" s="62">
        <v>0</v>
      </c>
      <c r="L10749" s="63"/>
      <c r="M10749" s="63"/>
      <c r="N10749" s="63"/>
      <c r="O10749" s="63"/>
      <c r="P10749" s="62">
        <v>9070</v>
      </c>
      <c r="Q10749" s="62">
        <v>15376</v>
      </c>
      <c r="R10749" s="62">
        <v>128.13</v>
      </c>
      <c r="S10749" s="62">
        <v>907</v>
      </c>
      <c r="T10749" s="62">
        <v>114907.83</v>
      </c>
      <c r="U10749" s="63"/>
      <c r="V10749" s="63"/>
      <c r="W10749" s="63"/>
      <c r="X10749" s="63"/>
      <c r="Y10749" s="63"/>
      <c r="Z10749" s="62">
        <v>73.27</v>
      </c>
      <c r="AA10749" s="62">
        <v>17975</v>
      </c>
      <c r="AB10749" s="62">
        <v>149.79</v>
      </c>
      <c r="AC10749" s="62">
        <v>7.33</v>
      </c>
    </row>
    <row r="10750" spans="1:29" x14ac:dyDescent="0.25">
      <c r="A10750" s="61" t="s">
        <v>267</v>
      </c>
      <c r="B10750" s="61" t="s">
        <v>268</v>
      </c>
      <c r="C10750" s="62">
        <v>2011</v>
      </c>
      <c r="D10750" s="61" t="s">
        <v>75</v>
      </c>
      <c r="E10750" s="62">
        <v>10</v>
      </c>
      <c r="F10750" s="62">
        <v>59</v>
      </c>
      <c r="G10750" s="62">
        <v>26</v>
      </c>
      <c r="H10750" s="62">
        <v>0.22</v>
      </c>
      <c r="I10750" s="62">
        <v>5.9</v>
      </c>
      <c r="J10750" s="62">
        <v>54.87</v>
      </c>
      <c r="K10750" s="62">
        <v>107.66</v>
      </c>
      <c r="L10750" s="62">
        <v>164</v>
      </c>
      <c r="M10750" s="62">
        <v>1.37</v>
      </c>
      <c r="N10750" s="62">
        <v>10.77</v>
      </c>
      <c r="O10750" s="62">
        <v>1298.33</v>
      </c>
      <c r="P10750" s="63"/>
      <c r="Q10750" s="63"/>
      <c r="R10750" s="63"/>
      <c r="S10750" s="63"/>
      <c r="T10750" s="63"/>
      <c r="U10750" s="63"/>
      <c r="V10750" s="63"/>
      <c r="W10750" s="63"/>
      <c r="X10750" s="63"/>
      <c r="Y10750" s="63"/>
      <c r="Z10750" s="62">
        <v>1350.41</v>
      </c>
      <c r="AA10750" s="62">
        <v>7424</v>
      </c>
      <c r="AB10750" s="62">
        <v>61.87</v>
      </c>
      <c r="AC10750" s="62">
        <v>135.04</v>
      </c>
    </row>
    <row r="10751" spans="1:29" x14ac:dyDescent="0.25">
      <c r="A10751" s="61" t="s">
        <v>484</v>
      </c>
      <c r="B10751" s="61" t="s">
        <v>485</v>
      </c>
      <c r="C10751" s="62">
        <v>2012</v>
      </c>
      <c r="D10751" s="61" t="s">
        <v>78</v>
      </c>
      <c r="E10751" s="62">
        <v>40</v>
      </c>
      <c r="F10751" s="62">
        <v>342600</v>
      </c>
      <c r="G10751" s="62">
        <v>48863</v>
      </c>
      <c r="H10751" s="62">
        <v>101.8</v>
      </c>
      <c r="I10751" s="62">
        <v>8565</v>
      </c>
      <c r="J10751" s="62">
        <v>318618</v>
      </c>
      <c r="K10751" s="62">
        <v>0</v>
      </c>
      <c r="L10751" s="63"/>
      <c r="M10751" s="63"/>
      <c r="N10751" s="63"/>
      <c r="O10751" s="63"/>
      <c r="P10751" s="63"/>
      <c r="Q10751" s="63"/>
      <c r="R10751" s="63"/>
      <c r="S10751" s="63"/>
      <c r="T10751" s="63"/>
      <c r="U10751" s="63"/>
      <c r="V10751" s="63"/>
      <c r="W10751" s="63"/>
      <c r="X10751" s="63"/>
      <c r="Y10751" s="63"/>
      <c r="Z10751" s="62">
        <v>0</v>
      </c>
      <c r="AA10751" s="63"/>
      <c r="AB10751" s="63"/>
      <c r="AC10751" s="62">
        <v>0</v>
      </c>
    </row>
    <row r="10752" spans="1:29" x14ac:dyDescent="0.25">
      <c r="A10752" s="61" t="s">
        <v>271</v>
      </c>
      <c r="B10752" s="61" t="s">
        <v>272</v>
      </c>
      <c r="C10752" s="62">
        <v>2016</v>
      </c>
      <c r="D10752" s="61" t="s">
        <v>150</v>
      </c>
      <c r="E10752" s="62">
        <v>8</v>
      </c>
      <c r="F10752" s="63"/>
      <c r="G10752" s="63"/>
      <c r="H10752" s="63"/>
      <c r="I10752" s="63"/>
      <c r="J10752" s="63"/>
      <c r="K10752" s="62">
        <v>0</v>
      </c>
      <c r="L10752" s="63"/>
      <c r="M10752" s="63"/>
      <c r="N10752" s="63"/>
      <c r="O10752" s="63"/>
      <c r="P10752" s="63"/>
      <c r="Q10752" s="63"/>
      <c r="R10752" s="63"/>
      <c r="S10752" s="63"/>
      <c r="T10752" s="63"/>
      <c r="U10752" s="63"/>
      <c r="V10752" s="63"/>
      <c r="W10752" s="63"/>
      <c r="X10752" s="63"/>
      <c r="Y10752" s="63"/>
      <c r="Z10752" s="62">
        <v>0</v>
      </c>
      <c r="AA10752" s="63"/>
      <c r="AB10752" s="63"/>
      <c r="AC10752" s="62">
        <v>0</v>
      </c>
    </row>
    <row r="10753" spans="1:29" ht="30" x14ac:dyDescent="0.25">
      <c r="A10753" s="61" t="s">
        <v>317</v>
      </c>
      <c r="B10753" s="61" t="s">
        <v>318</v>
      </c>
      <c r="C10753" s="62">
        <v>2009</v>
      </c>
      <c r="D10753" s="61" t="s">
        <v>78</v>
      </c>
      <c r="E10753" s="62">
        <v>56</v>
      </c>
      <c r="F10753" s="62">
        <v>567144</v>
      </c>
      <c r="G10753" s="62">
        <v>73113</v>
      </c>
      <c r="H10753" s="62">
        <v>108.8</v>
      </c>
      <c r="I10753" s="62">
        <v>10127.57</v>
      </c>
      <c r="J10753" s="62">
        <v>527443.92000000004</v>
      </c>
      <c r="K10753" s="62">
        <v>0</v>
      </c>
      <c r="L10753" s="63"/>
      <c r="M10753" s="63"/>
      <c r="N10753" s="63"/>
      <c r="O10753" s="63"/>
      <c r="P10753" s="62">
        <v>28</v>
      </c>
      <c r="Q10753" s="62">
        <v>174</v>
      </c>
      <c r="R10753" s="62">
        <v>0.26</v>
      </c>
      <c r="S10753" s="62">
        <v>0</v>
      </c>
      <c r="T10753" s="62">
        <v>354.73</v>
      </c>
      <c r="U10753" s="63"/>
      <c r="V10753" s="63"/>
      <c r="W10753" s="63"/>
      <c r="X10753" s="63"/>
      <c r="Y10753" s="63"/>
      <c r="Z10753" s="62">
        <v>1450.44</v>
      </c>
      <c r="AA10753" s="62">
        <v>5037</v>
      </c>
      <c r="AB10753" s="62">
        <v>7.5</v>
      </c>
      <c r="AC10753" s="62">
        <v>25.9</v>
      </c>
    </row>
    <row r="10754" spans="1:29" ht="30" x14ac:dyDescent="0.25">
      <c r="A10754" s="61" t="s">
        <v>269</v>
      </c>
      <c r="B10754" s="61" t="s">
        <v>270</v>
      </c>
      <c r="C10754" s="62">
        <v>2004</v>
      </c>
      <c r="D10754" s="61" t="s">
        <v>75</v>
      </c>
      <c r="E10754" s="62">
        <v>15</v>
      </c>
      <c r="F10754" s="62">
        <v>215760</v>
      </c>
      <c r="G10754" s="62">
        <v>23282</v>
      </c>
      <c r="H10754" s="62">
        <v>129.34</v>
      </c>
      <c r="I10754" s="62">
        <v>14384</v>
      </c>
      <c r="J10754" s="62">
        <v>200656.8</v>
      </c>
      <c r="K10754" s="62">
        <v>0</v>
      </c>
      <c r="L10754" s="63"/>
      <c r="M10754" s="63"/>
      <c r="N10754" s="63"/>
      <c r="O10754" s="63"/>
      <c r="P10754" s="63"/>
      <c r="Q10754" s="63"/>
      <c r="R10754" s="63"/>
      <c r="S10754" s="63"/>
      <c r="T10754" s="63"/>
      <c r="U10754" s="63"/>
      <c r="V10754" s="63"/>
      <c r="W10754" s="63"/>
      <c r="X10754" s="63"/>
      <c r="Y10754" s="63"/>
      <c r="Z10754" s="62">
        <v>74000</v>
      </c>
      <c r="AA10754" s="62">
        <v>2058</v>
      </c>
      <c r="AB10754" s="62">
        <v>11.43</v>
      </c>
      <c r="AC10754" s="62">
        <v>4933.33</v>
      </c>
    </row>
    <row r="10755" spans="1:29" ht="30" x14ac:dyDescent="0.25">
      <c r="A10755" s="61" t="s">
        <v>142</v>
      </c>
      <c r="B10755" s="61" t="s">
        <v>143</v>
      </c>
      <c r="C10755" s="62">
        <v>2013</v>
      </c>
      <c r="D10755" s="61" t="s">
        <v>226</v>
      </c>
      <c r="E10755" s="62">
        <v>67</v>
      </c>
      <c r="F10755" s="62">
        <v>282913</v>
      </c>
      <c r="G10755" s="62">
        <v>47980</v>
      </c>
      <c r="H10755" s="62">
        <v>59.68</v>
      </c>
      <c r="I10755" s="62">
        <v>4222.58</v>
      </c>
      <c r="J10755" s="62">
        <v>263109.09000000003</v>
      </c>
      <c r="K10755" s="62">
        <v>18053.349999999999</v>
      </c>
      <c r="L10755" s="62">
        <v>32007</v>
      </c>
      <c r="M10755" s="62">
        <v>39.81</v>
      </c>
      <c r="N10755" s="62">
        <v>269.45</v>
      </c>
      <c r="O10755" s="62">
        <v>217710.72</v>
      </c>
      <c r="P10755" s="63"/>
      <c r="Q10755" s="63"/>
      <c r="R10755" s="63"/>
      <c r="S10755" s="63"/>
      <c r="T10755" s="63"/>
      <c r="U10755" s="63"/>
      <c r="V10755" s="63"/>
      <c r="W10755" s="63"/>
      <c r="X10755" s="63"/>
      <c r="Y10755" s="63"/>
      <c r="Z10755" s="62">
        <v>2242.7800000000002</v>
      </c>
      <c r="AA10755" s="62">
        <v>29450</v>
      </c>
      <c r="AB10755" s="62">
        <v>36.630000000000003</v>
      </c>
      <c r="AC10755" s="62">
        <v>33.47</v>
      </c>
    </row>
    <row r="10756" spans="1:29" ht="30" x14ac:dyDescent="0.25">
      <c r="A10756" s="61" t="s">
        <v>255</v>
      </c>
      <c r="B10756" s="61" t="s">
        <v>256</v>
      </c>
      <c r="C10756" s="62">
        <v>2012</v>
      </c>
      <c r="D10756" s="61" t="s">
        <v>313</v>
      </c>
      <c r="E10756" s="62">
        <v>72</v>
      </c>
      <c r="F10756" s="62">
        <v>304920</v>
      </c>
      <c r="G10756" s="62">
        <v>62632</v>
      </c>
      <c r="H10756" s="62">
        <v>72.489999999999995</v>
      </c>
      <c r="I10756" s="62">
        <v>4235</v>
      </c>
      <c r="J10756" s="62">
        <v>283575.59999999998</v>
      </c>
      <c r="K10756" s="62">
        <v>52624.639999999999</v>
      </c>
      <c r="L10756" s="62">
        <v>39133</v>
      </c>
      <c r="M10756" s="62">
        <v>45.29</v>
      </c>
      <c r="N10756" s="62">
        <v>730.9</v>
      </c>
      <c r="O10756" s="62">
        <v>634616.28</v>
      </c>
      <c r="P10756" s="63"/>
      <c r="Q10756" s="63"/>
      <c r="R10756" s="63"/>
      <c r="S10756" s="63"/>
      <c r="T10756" s="63"/>
      <c r="U10756" s="63"/>
      <c r="V10756" s="63"/>
      <c r="W10756" s="63"/>
      <c r="X10756" s="63"/>
      <c r="Y10756" s="63"/>
      <c r="Z10756" s="62">
        <v>1784.94</v>
      </c>
      <c r="AA10756" s="62">
        <v>56333</v>
      </c>
      <c r="AB10756" s="62">
        <v>65.2</v>
      </c>
      <c r="AC10756" s="62">
        <v>24.79</v>
      </c>
    </row>
    <row r="10757" spans="1:29" ht="30" x14ac:dyDescent="0.25">
      <c r="A10757" s="61" t="s">
        <v>358</v>
      </c>
      <c r="B10757" s="61" t="s">
        <v>359</v>
      </c>
      <c r="C10757" s="62">
        <v>2005</v>
      </c>
      <c r="D10757" s="61" t="s">
        <v>78</v>
      </c>
      <c r="E10757" s="62">
        <v>54</v>
      </c>
      <c r="F10757" s="62">
        <v>553800</v>
      </c>
      <c r="G10757" s="62">
        <v>50215</v>
      </c>
      <c r="H10757" s="62">
        <v>77.489999999999995</v>
      </c>
      <c r="I10757" s="62">
        <v>10255.56</v>
      </c>
      <c r="J10757" s="62">
        <v>515034</v>
      </c>
      <c r="K10757" s="62">
        <v>0</v>
      </c>
      <c r="L10757" s="63"/>
      <c r="M10757" s="63"/>
      <c r="N10757" s="63"/>
      <c r="O10757" s="63"/>
      <c r="P10757" s="63"/>
      <c r="Q10757" s="63"/>
      <c r="R10757" s="63"/>
      <c r="S10757" s="63"/>
      <c r="T10757" s="63"/>
      <c r="U10757" s="63"/>
      <c r="V10757" s="63"/>
      <c r="W10757" s="63"/>
      <c r="X10757" s="63"/>
      <c r="Y10757" s="63"/>
      <c r="Z10757" s="62">
        <v>185700</v>
      </c>
      <c r="AA10757" s="62">
        <v>5385</v>
      </c>
      <c r="AB10757" s="62">
        <v>8.31</v>
      </c>
      <c r="AC10757" s="62">
        <v>3438.89</v>
      </c>
    </row>
    <row r="10758" spans="1:29" ht="30" x14ac:dyDescent="0.25">
      <c r="A10758" s="61" t="s">
        <v>218</v>
      </c>
      <c r="B10758" s="61" t="s">
        <v>219</v>
      </c>
      <c r="C10758" s="62">
        <v>2017</v>
      </c>
      <c r="D10758" s="61" t="s">
        <v>89</v>
      </c>
      <c r="E10758" s="62">
        <v>100</v>
      </c>
      <c r="F10758" s="62">
        <v>894880</v>
      </c>
      <c r="G10758" s="62">
        <v>199767</v>
      </c>
      <c r="H10758" s="62">
        <v>166.47</v>
      </c>
      <c r="I10758" s="62">
        <v>8948.7999999999993</v>
      </c>
      <c r="J10758" s="62">
        <v>832238.4</v>
      </c>
      <c r="K10758" s="62">
        <v>0</v>
      </c>
      <c r="L10758" s="63"/>
      <c r="M10758" s="63"/>
      <c r="N10758" s="63"/>
      <c r="O10758" s="63"/>
      <c r="P10758" s="63"/>
      <c r="Q10758" s="63"/>
      <c r="R10758" s="63"/>
      <c r="S10758" s="63"/>
      <c r="T10758" s="63"/>
      <c r="U10758" s="63"/>
      <c r="V10758" s="63"/>
      <c r="W10758" s="63"/>
      <c r="X10758" s="63"/>
      <c r="Y10758" s="63"/>
      <c r="Z10758" s="62">
        <v>2584</v>
      </c>
      <c r="AA10758" s="62">
        <v>43017</v>
      </c>
      <c r="AB10758" s="62">
        <v>35.85</v>
      </c>
      <c r="AC10758" s="62">
        <v>25.84</v>
      </c>
    </row>
    <row r="10759" spans="1:29" ht="30" x14ac:dyDescent="0.25">
      <c r="A10759" s="61" t="s">
        <v>233</v>
      </c>
      <c r="B10759" s="61" t="s">
        <v>234</v>
      </c>
      <c r="C10759" s="62">
        <v>2003</v>
      </c>
      <c r="D10759" s="61" t="s">
        <v>226</v>
      </c>
      <c r="E10759" s="62">
        <v>81</v>
      </c>
      <c r="F10759" s="62">
        <v>160800</v>
      </c>
      <c r="G10759" s="62">
        <v>14606</v>
      </c>
      <c r="H10759" s="62">
        <v>15.03</v>
      </c>
      <c r="I10759" s="62">
        <v>1985.19</v>
      </c>
      <c r="J10759" s="62">
        <v>149544</v>
      </c>
      <c r="K10759" s="62">
        <v>6375.36</v>
      </c>
      <c r="L10759" s="62">
        <v>7177</v>
      </c>
      <c r="M10759" s="62">
        <v>7.38</v>
      </c>
      <c r="N10759" s="63"/>
      <c r="O10759" s="63"/>
      <c r="P10759" s="63"/>
      <c r="Q10759" s="63"/>
      <c r="R10759" s="63"/>
      <c r="S10759" s="63"/>
      <c r="T10759" s="63"/>
      <c r="U10759" s="63"/>
      <c r="V10759" s="63"/>
      <c r="W10759" s="63"/>
      <c r="X10759" s="63"/>
      <c r="Y10759" s="63"/>
      <c r="Z10759" s="62">
        <v>1491.88</v>
      </c>
      <c r="AA10759" s="62">
        <v>10769</v>
      </c>
      <c r="AB10759" s="62">
        <v>11.08</v>
      </c>
      <c r="AC10759" s="62">
        <v>18.420000000000002</v>
      </c>
    </row>
    <row r="10760" spans="1:29" ht="30" x14ac:dyDescent="0.25">
      <c r="A10760" s="61" t="s">
        <v>287</v>
      </c>
      <c r="B10760" s="61" t="s">
        <v>288</v>
      </c>
      <c r="C10760" s="62">
        <v>2015</v>
      </c>
      <c r="D10760" s="61" t="s">
        <v>83</v>
      </c>
      <c r="E10760" s="62">
        <v>9</v>
      </c>
      <c r="F10760" s="62">
        <v>194</v>
      </c>
      <c r="G10760" s="62">
        <v>129</v>
      </c>
      <c r="H10760" s="62">
        <v>1.19</v>
      </c>
      <c r="I10760" s="62">
        <v>21.56</v>
      </c>
      <c r="J10760" s="62">
        <v>180.42</v>
      </c>
      <c r="K10760" s="62">
        <v>0</v>
      </c>
      <c r="L10760" s="63"/>
      <c r="M10760" s="63"/>
      <c r="N10760" s="63"/>
      <c r="O10760" s="63"/>
      <c r="P10760" s="63"/>
      <c r="Q10760" s="63"/>
      <c r="R10760" s="63"/>
      <c r="S10760" s="63"/>
      <c r="T10760" s="63"/>
      <c r="U10760" s="63"/>
      <c r="V10760" s="63"/>
      <c r="W10760" s="63"/>
      <c r="X10760" s="63"/>
      <c r="Y10760" s="63"/>
      <c r="Z10760" s="62">
        <v>41278</v>
      </c>
      <c r="AA10760" s="62">
        <v>4631</v>
      </c>
      <c r="AB10760" s="62">
        <v>42.88</v>
      </c>
      <c r="AC10760" s="62">
        <v>4586.4399999999996</v>
      </c>
    </row>
    <row r="10761" spans="1:29" x14ac:dyDescent="0.25">
      <c r="A10761" s="61" t="s">
        <v>475</v>
      </c>
      <c r="B10761" s="61" t="s">
        <v>476</v>
      </c>
      <c r="C10761" s="62">
        <v>2018</v>
      </c>
      <c r="D10761" s="61" t="s">
        <v>99</v>
      </c>
      <c r="E10761" s="62">
        <v>7</v>
      </c>
      <c r="F10761" s="62">
        <v>19875</v>
      </c>
      <c r="G10761" s="62">
        <v>4045</v>
      </c>
      <c r="H10761" s="62">
        <v>48.15</v>
      </c>
      <c r="I10761" s="62">
        <v>2839.29</v>
      </c>
      <c r="J10761" s="62">
        <v>18483.75</v>
      </c>
      <c r="K10761" s="62">
        <v>0</v>
      </c>
      <c r="L10761" s="62">
        <v>2424</v>
      </c>
      <c r="M10761" s="62">
        <v>28.86</v>
      </c>
      <c r="N10761" s="62">
        <v>0</v>
      </c>
      <c r="O10761" s="62">
        <v>0</v>
      </c>
      <c r="P10761" s="63"/>
      <c r="Q10761" s="63"/>
      <c r="R10761" s="63"/>
      <c r="S10761" s="63"/>
      <c r="T10761" s="63"/>
      <c r="U10761" s="63"/>
      <c r="V10761" s="63"/>
      <c r="W10761" s="63"/>
      <c r="X10761" s="63"/>
      <c r="Y10761" s="63"/>
      <c r="Z10761" s="62">
        <v>0</v>
      </c>
      <c r="AA10761" s="62">
        <v>1238</v>
      </c>
      <c r="AB10761" s="62">
        <v>14.74</v>
      </c>
      <c r="AC10761" s="62">
        <v>0</v>
      </c>
    </row>
    <row r="10762" spans="1:29" ht="30" x14ac:dyDescent="0.25">
      <c r="A10762" s="61" t="s">
        <v>120</v>
      </c>
      <c r="B10762" s="61" t="s">
        <v>121</v>
      </c>
      <c r="C10762" s="62">
        <v>2012</v>
      </c>
      <c r="D10762" s="61" t="s">
        <v>150</v>
      </c>
      <c r="E10762" s="62">
        <v>8</v>
      </c>
      <c r="F10762" s="62">
        <v>0</v>
      </c>
      <c r="G10762" s="62">
        <v>0</v>
      </c>
      <c r="H10762" s="62">
        <v>0</v>
      </c>
      <c r="I10762" s="62">
        <v>0</v>
      </c>
      <c r="J10762" s="62">
        <v>0</v>
      </c>
      <c r="K10762" s="62">
        <v>0</v>
      </c>
      <c r="L10762" s="62">
        <v>0</v>
      </c>
      <c r="M10762" s="62">
        <v>0</v>
      </c>
      <c r="N10762" s="62">
        <v>0</v>
      </c>
      <c r="O10762" s="62">
        <v>0</v>
      </c>
      <c r="P10762" s="63"/>
      <c r="Q10762" s="63"/>
      <c r="R10762" s="63"/>
      <c r="S10762" s="63"/>
      <c r="T10762" s="63"/>
      <c r="U10762" s="63"/>
      <c r="V10762" s="63"/>
      <c r="W10762" s="63"/>
      <c r="X10762" s="63"/>
      <c r="Y10762" s="63"/>
      <c r="Z10762" s="62">
        <v>10600</v>
      </c>
      <c r="AA10762" s="62">
        <v>1447</v>
      </c>
      <c r="AB10762" s="62">
        <v>15.07</v>
      </c>
      <c r="AC10762" s="62">
        <v>1325</v>
      </c>
    </row>
    <row r="10763" spans="1:29" ht="30" x14ac:dyDescent="0.25">
      <c r="A10763" s="61" t="s">
        <v>247</v>
      </c>
      <c r="B10763" s="61" t="s">
        <v>248</v>
      </c>
      <c r="C10763" s="62">
        <v>2006</v>
      </c>
      <c r="D10763" s="61" t="s">
        <v>86</v>
      </c>
      <c r="E10763" s="62">
        <v>31</v>
      </c>
      <c r="F10763" s="62">
        <v>757</v>
      </c>
      <c r="G10763" s="62">
        <v>206</v>
      </c>
      <c r="H10763" s="62">
        <v>0.55000000000000004</v>
      </c>
      <c r="I10763" s="62">
        <v>24.42</v>
      </c>
      <c r="J10763" s="62">
        <v>704.01</v>
      </c>
      <c r="K10763" s="62">
        <v>191.08</v>
      </c>
      <c r="L10763" s="62">
        <v>159</v>
      </c>
      <c r="M10763" s="62">
        <v>0.43</v>
      </c>
      <c r="N10763" s="62">
        <v>6.16</v>
      </c>
      <c r="O10763" s="62">
        <v>2304.25</v>
      </c>
      <c r="P10763" s="63"/>
      <c r="Q10763" s="63"/>
      <c r="R10763" s="63"/>
      <c r="S10763" s="63"/>
      <c r="T10763" s="63"/>
      <c r="U10763" s="63"/>
      <c r="V10763" s="63"/>
      <c r="W10763" s="63"/>
      <c r="X10763" s="63"/>
      <c r="Y10763" s="63"/>
      <c r="Z10763" s="62">
        <v>317</v>
      </c>
      <c r="AA10763" s="62">
        <v>15193</v>
      </c>
      <c r="AB10763" s="62">
        <v>40.840000000000003</v>
      </c>
      <c r="AC10763" s="62">
        <v>10.23</v>
      </c>
    </row>
    <row r="10764" spans="1:29" ht="30" x14ac:dyDescent="0.25">
      <c r="A10764" s="61" t="s">
        <v>572</v>
      </c>
      <c r="B10764" s="61" t="s">
        <v>573</v>
      </c>
      <c r="C10764" s="62">
        <v>2010</v>
      </c>
      <c r="D10764" s="61" t="s">
        <v>323</v>
      </c>
      <c r="E10764" s="62">
        <v>56</v>
      </c>
      <c r="F10764" s="62">
        <v>582740</v>
      </c>
      <c r="G10764" s="62">
        <v>113011</v>
      </c>
      <c r="H10764" s="62">
        <v>168.17</v>
      </c>
      <c r="I10764" s="62">
        <v>10406.07</v>
      </c>
      <c r="J10764" s="62">
        <v>541948.19999999995</v>
      </c>
      <c r="K10764" s="62">
        <v>0</v>
      </c>
      <c r="L10764" s="63"/>
      <c r="M10764" s="63"/>
      <c r="N10764" s="63"/>
      <c r="O10764" s="63"/>
      <c r="P10764" s="63"/>
      <c r="Q10764" s="63"/>
      <c r="R10764" s="63"/>
      <c r="S10764" s="63"/>
      <c r="T10764" s="63"/>
      <c r="U10764" s="63"/>
      <c r="V10764" s="63"/>
      <c r="W10764" s="63"/>
      <c r="X10764" s="63"/>
      <c r="Y10764" s="63"/>
      <c r="Z10764" s="62">
        <v>0</v>
      </c>
      <c r="AA10764" s="63"/>
      <c r="AB10764" s="63"/>
      <c r="AC10764" s="62">
        <v>0</v>
      </c>
    </row>
    <row r="10765" spans="1:29" ht="30" x14ac:dyDescent="0.25">
      <c r="A10765" s="61" t="s">
        <v>500</v>
      </c>
      <c r="B10765" s="61" t="s">
        <v>501</v>
      </c>
      <c r="C10765" s="62">
        <v>2013</v>
      </c>
      <c r="D10765" s="61" t="s">
        <v>99</v>
      </c>
      <c r="E10765" s="62">
        <v>36</v>
      </c>
      <c r="F10765" s="62">
        <v>150272</v>
      </c>
      <c r="G10765" s="62">
        <v>17611</v>
      </c>
      <c r="H10765" s="62">
        <v>40.770000000000003</v>
      </c>
      <c r="I10765" s="62">
        <v>4174.22</v>
      </c>
      <c r="J10765" s="62">
        <v>139752.95999999999</v>
      </c>
      <c r="K10765" s="62">
        <v>3766</v>
      </c>
      <c r="L10765" s="62">
        <v>5978</v>
      </c>
      <c r="M10765" s="62">
        <v>13.84</v>
      </c>
      <c r="N10765" s="63"/>
      <c r="O10765" s="63"/>
      <c r="P10765" s="63"/>
      <c r="Q10765" s="63"/>
      <c r="R10765" s="63"/>
      <c r="S10765" s="63"/>
      <c r="T10765" s="63"/>
      <c r="U10765" s="63"/>
      <c r="V10765" s="63"/>
      <c r="W10765" s="63"/>
      <c r="X10765" s="63"/>
      <c r="Y10765" s="63"/>
      <c r="Z10765" s="62">
        <v>597.29</v>
      </c>
      <c r="AA10765" s="62">
        <v>4067</v>
      </c>
      <c r="AB10765" s="62">
        <v>9.41</v>
      </c>
      <c r="AC10765" s="62">
        <v>16.59</v>
      </c>
    </row>
    <row r="10766" spans="1:29" x14ac:dyDescent="0.25">
      <c r="A10766" s="61" t="s">
        <v>260</v>
      </c>
      <c r="B10766" s="61" t="s">
        <v>261</v>
      </c>
      <c r="C10766" s="62">
        <v>2018</v>
      </c>
      <c r="D10766" s="61" t="s">
        <v>135</v>
      </c>
      <c r="E10766" s="62">
        <v>40</v>
      </c>
      <c r="F10766" s="62">
        <v>5962</v>
      </c>
      <c r="G10766" s="62">
        <v>1620</v>
      </c>
      <c r="H10766" s="62">
        <v>3.38</v>
      </c>
      <c r="I10766" s="62">
        <v>149.05000000000001</v>
      </c>
      <c r="J10766" s="62">
        <v>5544.66</v>
      </c>
      <c r="K10766" s="62">
        <v>1509.21</v>
      </c>
      <c r="L10766" s="62">
        <v>2003</v>
      </c>
      <c r="M10766" s="62">
        <v>4.17</v>
      </c>
      <c r="N10766" s="62">
        <v>37.729999999999997</v>
      </c>
      <c r="O10766" s="62">
        <v>18200.07</v>
      </c>
      <c r="P10766" s="63"/>
      <c r="Q10766" s="63"/>
      <c r="R10766" s="63"/>
      <c r="S10766" s="63"/>
      <c r="T10766" s="63"/>
      <c r="U10766" s="62">
        <v>635</v>
      </c>
      <c r="V10766" s="62">
        <v>1827</v>
      </c>
      <c r="W10766" s="62">
        <v>3.81</v>
      </c>
      <c r="X10766" s="62">
        <v>15</v>
      </c>
      <c r="Y10766" s="62">
        <v>14213.84</v>
      </c>
      <c r="Z10766" s="62">
        <v>692</v>
      </c>
      <c r="AA10766" s="62">
        <v>6166</v>
      </c>
      <c r="AB10766" s="62">
        <v>12.85</v>
      </c>
      <c r="AC10766" s="62">
        <v>17.3</v>
      </c>
    </row>
    <row r="10767" spans="1:29" ht="30" x14ac:dyDescent="0.25">
      <c r="A10767" s="61" t="s">
        <v>520</v>
      </c>
      <c r="B10767" s="61" t="s">
        <v>521</v>
      </c>
      <c r="C10767" s="62">
        <v>2016</v>
      </c>
      <c r="D10767" s="61" t="s">
        <v>86</v>
      </c>
      <c r="E10767" s="62">
        <v>10</v>
      </c>
      <c r="F10767" s="63"/>
      <c r="G10767" s="63"/>
      <c r="H10767" s="63"/>
      <c r="I10767" s="63"/>
      <c r="J10767" s="63"/>
      <c r="K10767" s="62">
        <v>0</v>
      </c>
      <c r="L10767" s="63"/>
      <c r="M10767" s="63"/>
      <c r="N10767" s="63"/>
      <c r="O10767" s="63"/>
      <c r="P10767" s="63"/>
      <c r="Q10767" s="63"/>
      <c r="R10767" s="63"/>
      <c r="S10767" s="63"/>
      <c r="T10767" s="63"/>
      <c r="U10767" s="63"/>
      <c r="V10767" s="63"/>
      <c r="W10767" s="63"/>
      <c r="X10767" s="63"/>
      <c r="Y10767" s="63"/>
      <c r="Z10767" s="62">
        <v>50269</v>
      </c>
      <c r="AA10767" s="62">
        <v>8904</v>
      </c>
      <c r="AB10767" s="62">
        <v>74.2</v>
      </c>
      <c r="AC10767" s="62">
        <v>5026.8999999999996</v>
      </c>
    </row>
    <row r="10768" spans="1:29" ht="30" x14ac:dyDescent="0.25">
      <c r="A10768" s="61" t="s">
        <v>188</v>
      </c>
      <c r="B10768" s="61" t="s">
        <v>189</v>
      </c>
      <c r="C10768" s="62">
        <v>2011</v>
      </c>
      <c r="D10768" s="61" t="s">
        <v>78</v>
      </c>
      <c r="E10768" s="62">
        <v>75</v>
      </c>
      <c r="F10768" s="62">
        <v>69265</v>
      </c>
      <c r="G10768" s="62">
        <v>14070</v>
      </c>
      <c r="H10768" s="62">
        <v>15.63</v>
      </c>
      <c r="I10768" s="62">
        <v>923.53</v>
      </c>
      <c r="J10768" s="62">
        <v>64416.45</v>
      </c>
      <c r="K10768" s="62">
        <v>13687.68</v>
      </c>
      <c r="L10768" s="62">
        <v>20930</v>
      </c>
      <c r="M10768" s="62">
        <v>23.26</v>
      </c>
      <c r="N10768" s="62">
        <v>182.5</v>
      </c>
      <c r="O10768" s="62">
        <v>165063.85999999999</v>
      </c>
      <c r="P10768" s="63"/>
      <c r="Q10768" s="63"/>
      <c r="R10768" s="63"/>
      <c r="S10768" s="63"/>
      <c r="T10768" s="63"/>
      <c r="U10768" s="63"/>
      <c r="V10768" s="63"/>
      <c r="W10768" s="63"/>
      <c r="X10768" s="63"/>
      <c r="Y10768" s="63"/>
      <c r="Z10768" s="62">
        <v>1512</v>
      </c>
      <c r="AA10768" s="62">
        <v>9965</v>
      </c>
      <c r="AB10768" s="62">
        <v>11.07</v>
      </c>
      <c r="AC10768" s="62">
        <v>20.16</v>
      </c>
    </row>
    <row r="10769" spans="1:29" x14ac:dyDescent="0.25">
      <c r="A10769" s="61" t="s">
        <v>140</v>
      </c>
      <c r="B10769" s="61" t="s">
        <v>141</v>
      </c>
      <c r="C10769" s="62">
        <v>2016</v>
      </c>
      <c r="D10769" s="61" t="s">
        <v>89</v>
      </c>
      <c r="E10769" s="62">
        <v>44</v>
      </c>
      <c r="F10769" s="62">
        <v>147632</v>
      </c>
      <c r="G10769" s="62">
        <v>24751</v>
      </c>
      <c r="H10769" s="62">
        <v>46.88</v>
      </c>
      <c r="I10769" s="62">
        <v>3355.27</v>
      </c>
      <c r="J10769" s="62">
        <v>137297.76</v>
      </c>
      <c r="K10769" s="62">
        <v>16322.99</v>
      </c>
      <c r="L10769" s="62">
        <v>27870</v>
      </c>
      <c r="M10769" s="62">
        <v>52.78</v>
      </c>
      <c r="N10769" s="63"/>
      <c r="O10769" s="63"/>
      <c r="P10769" s="63"/>
      <c r="Q10769" s="63"/>
      <c r="R10769" s="63"/>
      <c r="S10769" s="63"/>
      <c r="T10769" s="63"/>
      <c r="U10769" s="63"/>
      <c r="V10769" s="63"/>
      <c r="W10769" s="63"/>
      <c r="X10769" s="63"/>
      <c r="Y10769" s="63"/>
      <c r="Z10769" s="62">
        <v>2138</v>
      </c>
      <c r="AA10769" s="62">
        <v>28416</v>
      </c>
      <c r="AB10769" s="62">
        <v>53.82</v>
      </c>
      <c r="AC10769" s="62">
        <v>48.59</v>
      </c>
    </row>
    <row r="10770" spans="1:29" x14ac:dyDescent="0.25">
      <c r="A10770" s="61" t="s">
        <v>369</v>
      </c>
      <c r="B10770" s="61" t="s">
        <v>370</v>
      </c>
      <c r="C10770" s="62">
        <v>2003</v>
      </c>
      <c r="D10770" s="61" t="s">
        <v>75</v>
      </c>
      <c r="E10770" s="62">
        <v>19</v>
      </c>
      <c r="F10770" s="63"/>
      <c r="G10770" s="63"/>
      <c r="H10770" s="63"/>
      <c r="I10770" s="63"/>
      <c r="J10770" s="63"/>
      <c r="K10770" s="62">
        <v>8393</v>
      </c>
      <c r="L10770" s="62">
        <v>12402</v>
      </c>
      <c r="M10770" s="62">
        <v>54.39</v>
      </c>
      <c r="N10770" s="62">
        <v>441.74</v>
      </c>
      <c r="O10770" s="62">
        <v>101213.7</v>
      </c>
      <c r="P10770" s="63"/>
      <c r="Q10770" s="63"/>
      <c r="R10770" s="63"/>
      <c r="S10770" s="63"/>
      <c r="T10770" s="63"/>
      <c r="U10770" s="63"/>
      <c r="V10770" s="63"/>
      <c r="W10770" s="63"/>
      <c r="X10770" s="63"/>
      <c r="Y10770" s="63"/>
      <c r="Z10770" s="62">
        <v>1049.8599999999999</v>
      </c>
      <c r="AA10770" s="62">
        <v>3176</v>
      </c>
      <c r="AB10770" s="62">
        <v>13.93</v>
      </c>
      <c r="AC10770" s="62">
        <v>55.26</v>
      </c>
    </row>
    <row r="10771" spans="1:29" x14ac:dyDescent="0.25">
      <c r="A10771" s="61" t="s">
        <v>469</v>
      </c>
      <c r="B10771" s="61" t="s">
        <v>470</v>
      </c>
      <c r="C10771" s="62">
        <v>2016</v>
      </c>
      <c r="D10771" s="61" t="s">
        <v>78</v>
      </c>
      <c r="E10771" s="62">
        <v>48</v>
      </c>
      <c r="F10771" s="62">
        <v>127966</v>
      </c>
      <c r="G10771" s="62">
        <v>20142</v>
      </c>
      <c r="H10771" s="62">
        <v>34.97</v>
      </c>
      <c r="I10771" s="62">
        <v>2665.96</v>
      </c>
      <c r="J10771" s="62">
        <v>119008.38</v>
      </c>
      <c r="K10771" s="62">
        <v>17502.419999999998</v>
      </c>
      <c r="L10771" s="62">
        <v>19461</v>
      </c>
      <c r="M10771" s="62">
        <v>33.79</v>
      </c>
      <c r="N10771" s="62">
        <v>364.63</v>
      </c>
      <c r="O10771" s="62">
        <v>211066.99</v>
      </c>
      <c r="P10771" s="63"/>
      <c r="Q10771" s="63"/>
      <c r="R10771" s="63"/>
      <c r="S10771" s="63"/>
      <c r="T10771" s="63"/>
      <c r="U10771" s="63"/>
      <c r="V10771" s="63"/>
      <c r="W10771" s="63"/>
      <c r="X10771" s="63"/>
      <c r="Y10771" s="63"/>
      <c r="Z10771" s="62">
        <v>1094.1099999999999</v>
      </c>
      <c r="AA10771" s="62">
        <v>15496</v>
      </c>
      <c r="AB10771" s="62">
        <v>26.9</v>
      </c>
      <c r="AC10771" s="62">
        <v>22.79</v>
      </c>
    </row>
    <row r="10772" spans="1:29" x14ac:dyDescent="0.25">
      <c r="A10772" s="61" t="s">
        <v>522</v>
      </c>
      <c r="B10772" s="61" t="s">
        <v>523</v>
      </c>
      <c r="C10772" s="62">
        <v>2004</v>
      </c>
      <c r="D10772" s="61" t="s">
        <v>78</v>
      </c>
      <c r="E10772" s="62">
        <v>56</v>
      </c>
      <c r="F10772" s="62">
        <v>144921</v>
      </c>
      <c r="G10772" s="62">
        <v>21886</v>
      </c>
      <c r="H10772" s="62">
        <v>32.57</v>
      </c>
      <c r="I10772" s="62">
        <v>2587.88</v>
      </c>
      <c r="J10772" s="62">
        <v>134776.53</v>
      </c>
      <c r="K10772" s="62">
        <v>22817.65</v>
      </c>
      <c r="L10772" s="62">
        <v>27037</v>
      </c>
      <c r="M10772" s="62">
        <v>40.229999999999997</v>
      </c>
      <c r="N10772" s="62">
        <v>407.46</v>
      </c>
      <c r="O10772" s="62">
        <v>275164.92</v>
      </c>
      <c r="P10772" s="63"/>
      <c r="Q10772" s="63"/>
      <c r="R10772" s="63"/>
      <c r="S10772" s="63"/>
      <c r="T10772" s="63"/>
      <c r="U10772" s="63"/>
      <c r="V10772" s="63"/>
      <c r="W10772" s="63"/>
      <c r="X10772" s="63"/>
      <c r="Y10772" s="63"/>
      <c r="Z10772" s="62">
        <v>288084</v>
      </c>
      <c r="AA10772" s="62">
        <v>24729</v>
      </c>
      <c r="AB10772" s="62">
        <v>36.799999999999997</v>
      </c>
      <c r="AC10772" s="62">
        <v>5144.3599999999997</v>
      </c>
    </row>
    <row r="10773" spans="1:29" ht="30" x14ac:dyDescent="0.25">
      <c r="A10773" s="61" t="s">
        <v>494</v>
      </c>
      <c r="B10773" s="61" t="s">
        <v>495</v>
      </c>
      <c r="C10773" s="62">
        <v>2010</v>
      </c>
      <c r="D10773" s="61" t="s">
        <v>78</v>
      </c>
      <c r="E10773" s="62">
        <v>24</v>
      </c>
      <c r="F10773" s="62">
        <v>132430</v>
      </c>
      <c r="G10773" s="62">
        <v>22679</v>
      </c>
      <c r="H10773" s="62">
        <v>78.75</v>
      </c>
      <c r="I10773" s="62">
        <v>5517.92</v>
      </c>
      <c r="J10773" s="62">
        <v>123159.9</v>
      </c>
      <c r="K10773" s="62">
        <v>0</v>
      </c>
      <c r="L10773" s="63"/>
      <c r="M10773" s="63"/>
      <c r="N10773" s="63"/>
      <c r="O10773" s="63"/>
      <c r="P10773" s="62">
        <v>1985</v>
      </c>
      <c r="Q10773" s="62">
        <v>4277</v>
      </c>
      <c r="R10773" s="62">
        <v>14.85</v>
      </c>
      <c r="S10773" s="62">
        <v>82</v>
      </c>
      <c r="T10773" s="62">
        <v>25147.97</v>
      </c>
      <c r="U10773" s="63"/>
      <c r="V10773" s="63"/>
      <c r="W10773" s="63"/>
      <c r="X10773" s="63"/>
      <c r="Y10773" s="63"/>
      <c r="Z10773" s="62">
        <v>574.83000000000004</v>
      </c>
      <c r="AA10773" s="62">
        <v>4915</v>
      </c>
      <c r="AB10773" s="62">
        <v>17.07</v>
      </c>
      <c r="AC10773" s="62">
        <v>23.95</v>
      </c>
    </row>
    <row r="10774" spans="1:29" x14ac:dyDescent="0.25">
      <c r="A10774" s="61" t="s">
        <v>299</v>
      </c>
      <c r="B10774" s="61" t="s">
        <v>300</v>
      </c>
      <c r="C10774" s="62">
        <v>2007</v>
      </c>
      <c r="D10774" s="61" t="s">
        <v>94</v>
      </c>
      <c r="E10774" s="62">
        <v>16</v>
      </c>
      <c r="F10774" s="62">
        <v>1453</v>
      </c>
      <c r="G10774" s="62">
        <v>812</v>
      </c>
      <c r="H10774" s="62">
        <v>4.2300000000000004</v>
      </c>
      <c r="I10774" s="62">
        <v>90.81</v>
      </c>
      <c r="J10774" s="62">
        <v>1351.29</v>
      </c>
      <c r="K10774" s="62">
        <v>221</v>
      </c>
      <c r="L10774" s="62">
        <v>664</v>
      </c>
      <c r="M10774" s="62">
        <v>3.46</v>
      </c>
      <c r="N10774" s="62">
        <v>13.81</v>
      </c>
      <c r="O10774" s="62">
        <v>2665.11</v>
      </c>
      <c r="P10774" s="63"/>
      <c r="Q10774" s="63"/>
      <c r="R10774" s="63"/>
      <c r="S10774" s="63"/>
      <c r="T10774" s="63"/>
      <c r="U10774" s="63"/>
      <c r="V10774" s="63"/>
      <c r="W10774" s="63"/>
      <c r="X10774" s="63"/>
      <c r="Y10774" s="63"/>
      <c r="Z10774" s="62">
        <v>134370</v>
      </c>
      <c r="AA10774" s="62">
        <v>5418</v>
      </c>
      <c r="AB10774" s="62">
        <v>28.22</v>
      </c>
      <c r="AC10774" s="62">
        <v>8398.1299999999992</v>
      </c>
    </row>
    <row r="10775" spans="1:29" ht="30" x14ac:dyDescent="0.25">
      <c r="A10775" s="61" t="s">
        <v>283</v>
      </c>
      <c r="B10775" s="61" t="s">
        <v>284</v>
      </c>
      <c r="C10775" s="62">
        <v>2013</v>
      </c>
      <c r="D10775" s="61" t="s">
        <v>419</v>
      </c>
      <c r="E10775" s="62">
        <v>8</v>
      </c>
      <c r="F10775" s="63"/>
      <c r="G10775" s="62">
        <v>0</v>
      </c>
      <c r="H10775" s="62">
        <v>0</v>
      </c>
      <c r="I10775" s="63"/>
      <c r="J10775" s="63"/>
      <c r="K10775" s="62">
        <v>0</v>
      </c>
      <c r="L10775" s="63"/>
      <c r="M10775" s="63"/>
      <c r="N10775" s="63"/>
      <c r="O10775" s="63"/>
      <c r="P10775" s="63"/>
      <c r="Q10775" s="63"/>
      <c r="R10775" s="63"/>
      <c r="S10775" s="63"/>
      <c r="T10775" s="63"/>
      <c r="U10775" s="63"/>
      <c r="V10775" s="63"/>
      <c r="W10775" s="63"/>
      <c r="X10775" s="63"/>
      <c r="Y10775" s="63"/>
      <c r="Z10775" s="62">
        <v>0</v>
      </c>
      <c r="AA10775" s="63"/>
      <c r="AB10775" s="63"/>
      <c r="AC10775" s="62">
        <v>0</v>
      </c>
    </row>
    <row r="10776" spans="1:29" ht="45" x14ac:dyDescent="0.25">
      <c r="A10776" s="61" t="s">
        <v>214</v>
      </c>
      <c r="B10776" s="61" t="s">
        <v>215</v>
      </c>
      <c r="C10776" s="62">
        <v>2018</v>
      </c>
      <c r="D10776" s="61" t="s">
        <v>75</v>
      </c>
      <c r="E10776" s="62">
        <v>9</v>
      </c>
      <c r="F10776" s="63"/>
      <c r="G10776" s="63"/>
      <c r="H10776" s="63"/>
      <c r="I10776" s="63"/>
      <c r="J10776" s="63"/>
      <c r="K10776" s="62">
        <v>0</v>
      </c>
      <c r="L10776" s="63"/>
      <c r="M10776" s="63"/>
      <c r="N10776" s="63"/>
      <c r="O10776" s="63"/>
      <c r="P10776" s="63"/>
      <c r="Q10776" s="63"/>
      <c r="R10776" s="63"/>
      <c r="S10776" s="63"/>
      <c r="T10776" s="63"/>
      <c r="U10776" s="63"/>
      <c r="V10776" s="63"/>
      <c r="W10776" s="63"/>
      <c r="X10776" s="63"/>
      <c r="Y10776" s="63"/>
      <c r="Z10776" s="62">
        <v>229</v>
      </c>
      <c r="AA10776" s="62">
        <v>1481</v>
      </c>
      <c r="AB10776" s="62">
        <v>13.71</v>
      </c>
      <c r="AC10776" s="62">
        <v>25.44</v>
      </c>
    </row>
    <row r="10777" spans="1:29" x14ac:dyDescent="0.25">
      <c r="A10777" s="61" t="s">
        <v>473</v>
      </c>
      <c r="B10777" s="61" t="s">
        <v>474</v>
      </c>
      <c r="C10777" s="62">
        <v>2017</v>
      </c>
      <c r="D10777" s="61" t="s">
        <v>75</v>
      </c>
      <c r="E10777" s="62">
        <v>8</v>
      </c>
      <c r="F10777" s="63"/>
      <c r="G10777" s="63"/>
      <c r="H10777" s="63"/>
      <c r="I10777" s="63"/>
      <c r="J10777" s="63"/>
      <c r="K10777" s="62">
        <v>0</v>
      </c>
      <c r="L10777" s="63"/>
      <c r="M10777" s="63"/>
      <c r="N10777" s="63"/>
      <c r="O10777" s="63"/>
      <c r="P10777" s="63"/>
      <c r="Q10777" s="63"/>
      <c r="R10777" s="63"/>
      <c r="S10777" s="63"/>
      <c r="T10777" s="63"/>
      <c r="U10777" s="63"/>
      <c r="V10777" s="63"/>
      <c r="W10777" s="63"/>
      <c r="X10777" s="63"/>
      <c r="Y10777" s="63"/>
      <c r="Z10777" s="62">
        <v>0</v>
      </c>
      <c r="AA10777" s="63"/>
      <c r="AB10777" s="63"/>
      <c r="AC10777" s="62">
        <v>0</v>
      </c>
    </row>
    <row r="10778" spans="1:29" x14ac:dyDescent="0.25">
      <c r="A10778" s="61" t="s">
        <v>126</v>
      </c>
      <c r="B10778" s="61" t="s">
        <v>127</v>
      </c>
      <c r="C10778" s="62">
        <v>2006</v>
      </c>
      <c r="D10778" s="61" t="s">
        <v>78</v>
      </c>
      <c r="E10778" s="62">
        <v>24</v>
      </c>
      <c r="F10778" s="62">
        <v>113040</v>
      </c>
      <c r="G10778" s="62">
        <v>18114</v>
      </c>
      <c r="H10778" s="62">
        <v>62.9</v>
      </c>
      <c r="I10778" s="62">
        <v>4710</v>
      </c>
      <c r="J10778" s="62">
        <v>105127.2</v>
      </c>
      <c r="K10778" s="62">
        <v>12784.94</v>
      </c>
      <c r="L10778" s="62">
        <v>18561</v>
      </c>
      <c r="M10778" s="62">
        <v>64.45</v>
      </c>
      <c r="N10778" s="62">
        <v>532.71</v>
      </c>
      <c r="O10778" s="62">
        <v>154177.48000000001</v>
      </c>
      <c r="P10778" s="63"/>
      <c r="Q10778" s="63"/>
      <c r="R10778" s="63"/>
      <c r="S10778" s="63"/>
      <c r="T10778" s="63"/>
      <c r="U10778" s="63"/>
      <c r="V10778" s="63"/>
      <c r="W10778" s="63"/>
      <c r="X10778" s="63"/>
      <c r="Y10778" s="63"/>
      <c r="Z10778" s="62">
        <v>1186</v>
      </c>
      <c r="AA10778" s="62">
        <v>7100</v>
      </c>
      <c r="AB10778" s="62">
        <v>24.65</v>
      </c>
      <c r="AC10778" s="62">
        <v>49.42</v>
      </c>
    </row>
    <row r="10779" spans="1:29" ht="30" x14ac:dyDescent="0.25">
      <c r="A10779" s="61" t="s">
        <v>249</v>
      </c>
      <c r="B10779" s="61" t="s">
        <v>250</v>
      </c>
      <c r="C10779" s="62">
        <v>2014</v>
      </c>
      <c r="D10779" s="61" t="s">
        <v>75</v>
      </c>
      <c r="E10779" s="62">
        <v>4</v>
      </c>
      <c r="F10779" s="62">
        <v>1483</v>
      </c>
      <c r="G10779" s="62">
        <v>291</v>
      </c>
      <c r="H10779" s="62">
        <v>6.06</v>
      </c>
      <c r="I10779" s="62">
        <v>370.75</v>
      </c>
      <c r="J10779" s="62">
        <v>1379.19</v>
      </c>
      <c r="K10779" s="62">
        <v>0</v>
      </c>
      <c r="L10779" s="63"/>
      <c r="M10779" s="63"/>
      <c r="N10779" s="63"/>
      <c r="O10779" s="63"/>
      <c r="P10779" s="63"/>
      <c r="Q10779" s="63"/>
      <c r="R10779" s="63"/>
      <c r="S10779" s="63"/>
      <c r="T10779" s="63"/>
      <c r="U10779" s="62">
        <v>150</v>
      </c>
      <c r="V10779" s="62">
        <v>570</v>
      </c>
      <c r="W10779" s="62">
        <v>11.88</v>
      </c>
      <c r="X10779" s="62">
        <v>37</v>
      </c>
      <c r="Y10779" s="62">
        <v>3357.6</v>
      </c>
      <c r="Z10779" s="62">
        <v>266.02</v>
      </c>
      <c r="AA10779" s="62">
        <v>1980</v>
      </c>
      <c r="AB10779" s="62">
        <v>41.25</v>
      </c>
      <c r="AC10779" s="62">
        <v>66.510000000000005</v>
      </c>
    </row>
    <row r="10780" spans="1:29" x14ac:dyDescent="0.25">
      <c r="A10780" s="61" t="s">
        <v>540</v>
      </c>
      <c r="B10780" s="61" t="s">
        <v>541</v>
      </c>
      <c r="C10780" s="62">
        <v>2004</v>
      </c>
      <c r="D10780" s="61" t="s">
        <v>99</v>
      </c>
      <c r="E10780" s="62">
        <v>82</v>
      </c>
      <c r="F10780" s="62">
        <v>332460</v>
      </c>
      <c r="G10780" s="62">
        <v>30739</v>
      </c>
      <c r="H10780" s="62">
        <v>31.24</v>
      </c>
      <c r="I10780" s="62">
        <v>4054.39</v>
      </c>
      <c r="J10780" s="62">
        <v>309187.8</v>
      </c>
      <c r="K10780" s="62">
        <v>0</v>
      </c>
      <c r="L10780" s="63"/>
      <c r="M10780" s="63"/>
      <c r="N10780" s="63"/>
      <c r="O10780" s="63"/>
      <c r="P10780" s="63"/>
      <c r="Q10780" s="63"/>
      <c r="R10780" s="63"/>
      <c r="S10780" s="63"/>
      <c r="T10780" s="63"/>
      <c r="U10780" s="63"/>
      <c r="V10780" s="63"/>
      <c r="W10780" s="63"/>
      <c r="X10780" s="63"/>
      <c r="Y10780" s="63"/>
      <c r="Z10780" s="62">
        <v>496000</v>
      </c>
      <c r="AA10780" s="62">
        <v>21616</v>
      </c>
      <c r="AB10780" s="62">
        <v>21.97</v>
      </c>
      <c r="AC10780" s="62">
        <v>6048.78</v>
      </c>
    </row>
    <row r="10781" spans="1:29" x14ac:dyDescent="0.25">
      <c r="A10781" s="61" t="s">
        <v>271</v>
      </c>
      <c r="B10781" s="61" t="s">
        <v>272</v>
      </c>
      <c r="C10781" s="62">
        <v>2008</v>
      </c>
      <c r="D10781" s="61" t="s">
        <v>175</v>
      </c>
      <c r="E10781" s="62">
        <v>8</v>
      </c>
      <c r="F10781" s="63"/>
      <c r="G10781" s="62">
        <v>0</v>
      </c>
      <c r="H10781" s="62">
        <v>0</v>
      </c>
      <c r="I10781" s="63"/>
      <c r="J10781" s="63"/>
      <c r="K10781" s="62">
        <v>0</v>
      </c>
      <c r="L10781" s="63"/>
      <c r="M10781" s="63"/>
      <c r="N10781" s="63"/>
      <c r="O10781" s="63"/>
      <c r="P10781" s="63"/>
      <c r="Q10781" s="63"/>
      <c r="R10781" s="63"/>
      <c r="S10781" s="63"/>
      <c r="T10781" s="63"/>
      <c r="U10781" s="63"/>
      <c r="V10781" s="63"/>
      <c r="W10781" s="63"/>
      <c r="X10781" s="63"/>
      <c r="Y10781" s="63"/>
      <c r="Z10781" s="62">
        <v>0</v>
      </c>
      <c r="AA10781" s="63"/>
      <c r="AB10781" s="63"/>
      <c r="AC10781" s="62">
        <v>0</v>
      </c>
    </row>
    <row r="10782" spans="1:29" x14ac:dyDescent="0.25">
      <c r="A10782" s="61" t="s">
        <v>338</v>
      </c>
      <c r="B10782" s="61" t="s">
        <v>339</v>
      </c>
      <c r="C10782" s="62">
        <v>2012</v>
      </c>
      <c r="D10782" s="61" t="s">
        <v>301</v>
      </c>
      <c r="E10782" s="62">
        <v>106</v>
      </c>
      <c r="F10782" s="62">
        <v>1535400</v>
      </c>
      <c r="G10782" s="62">
        <v>172865</v>
      </c>
      <c r="H10782" s="62">
        <v>135.9</v>
      </c>
      <c r="I10782" s="62">
        <v>14484.91</v>
      </c>
      <c r="J10782" s="62">
        <v>1427922</v>
      </c>
      <c r="K10782" s="62">
        <v>11181.38</v>
      </c>
      <c r="L10782" s="62">
        <v>15593</v>
      </c>
      <c r="M10782" s="62">
        <v>12.26</v>
      </c>
      <c r="N10782" s="62">
        <v>105.48</v>
      </c>
      <c r="O10782" s="62">
        <v>134839.57999999999</v>
      </c>
      <c r="P10782" s="63"/>
      <c r="Q10782" s="63"/>
      <c r="R10782" s="63"/>
      <c r="S10782" s="63"/>
      <c r="T10782" s="63"/>
      <c r="U10782" s="63"/>
      <c r="V10782" s="63"/>
      <c r="W10782" s="63"/>
      <c r="X10782" s="63"/>
      <c r="Y10782" s="63"/>
      <c r="Z10782" s="62">
        <v>4398.46</v>
      </c>
      <c r="AA10782" s="62">
        <v>96694</v>
      </c>
      <c r="AB10782" s="62">
        <v>76.02</v>
      </c>
      <c r="AC10782" s="62">
        <v>41.49</v>
      </c>
    </row>
    <row r="10783" spans="1:29" ht="30" x14ac:dyDescent="0.25">
      <c r="A10783" s="61" t="s">
        <v>348</v>
      </c>
      <c r="B10783" s="61" t="s">
        <v>349</v>
      </c>
      <c r="C10783" s="62">
        <v>2016</v>
      </c>
      <c r="D10783" s="61" t="s">
        <v>75</v>
      </c>
      <c r="E10783" s="62">
        <v>12</v>
      </c>
      <c r="F10783" s="62">
        <v>189</v>
      </c>
      <c r="G10783" s="62">
        <v>87</v>
      </c>
      <c r="H10783" s="62">
        <v>0.6</v>
      </c>
      <c r="I10783" s="62">
        <v>15.75</v>
      </c>
      <c r="J10783" s="62">
        <v>175.77</v>
      </c>
      <c r="K10783" s="62">
        <v>0</v>
      </c>
      <c r="L10783" s="63"/>
      <c r="M10783" s="63"/>
      <c r="N10783" s="63"/>
      <c r="O10783" s="63"/>
      <c r="P10783" s="63"/>
      <c r="Q10783" s="63"/>
      <c r="R10783" s="63"/>
      <c r="S10783" s="63"/>
      <c r="T10783" s="63"/>
      <c r="U10783" s="62">
        <v>492</v>
      </c>
      <c r="V10783" s="62">
        <v>1034</v>
      </c>
      <c r="W10783" s="62">
        <v>7.18</v>
      </c>
      <c r="X10783" s="62">
        <v>41</v>
      </c>
      <c r="Y10783" s="62">
        <v>11012.93</v>
      </c>
      <c r="Z10783" s="62">
        <v>97.13</v>
      </c>
      <c r="AA10783" s="62">
        <v>5928</v>
      </c>
      <c r="AB10783" s="62">
        <v>41.17</v>
      </c>
      <c r="AC10783" s="62">
        <v>8.09</v>
      </c>
    </row>
    <row r="10784" spans="1:29" ht="30" x14ac:dyDescent="0.25">
      <c r="A10784" s="61" t="s">
        <v>115</v>
      </c>
      <c r="B10784" s="61" t="s">
        <v>116</v>
      </c>
      <c r="C10784" s="62">
        <v>2007</v>
      </c>
      <c r="D10784" s="61" t="s">
        <v>135</v>
      </c>
      <c r="E10784" s="62">
        <v>24</v>
      </c>
      <c r="F10784" s="62">
        <v>3962</v>
      </c>
      <c r="G10784" s="62">
        <v>866</v>
      </c>
      <c r="H10784" s="62">
        <v>3.01</v>
      </c>
      <c r="I10784" s="62">
        <v>165.08</v>
      </c>
      <c r="J10784" s="62">
        <v>3684.66</v>
      </c>
      <c r="K10784" s="62">
        <v>0</v>
      </c>
      <c r="L10784" s="63"/>
      <c r="M10784" s="63"/>
      <c r="N10784" s="63"/>
      <c r="O10784" s="63"/>
      <c r="P10784" s="63"/>
      <c r="Q10784" s="63"/>
      <c r="R10784" s="63"/>
      <c r="S10784" s="63"/>
      <c r="T10784" s="63"/>
      <c r="U10784" s="62">
        <v>1632</v>
      </c>
      <c r="V10784" s="62">
        <v>4674</v>
      </c>
      <c r="W10784" s="62">
        <v>16.23</v>
      </c>
      <c r="X10784" s="62">
        <v>68</v>
      </c>
      <c r="Y10784" s="62">
        <v>36530.69</v>
      </c>
      <c r="Z10784" s="62">
        <v>168700</v>
      </c>
      <c r="AA10784" s="62">
        <v>17398</v>
      </c>
      <c r="AB10784" s="62">
        <v>60.41</v>
      </c>
      <c r="AC10784" s="62">
        <v>7029.17</v>
      </c>
    </row>
    <row r="10785" spans="1:29" x14ac:dyDescent="0.25">
      <c r="A10785" s="61" t="s">
        <v>289</v>
      </c>
      <c r="B10785" s="61" t="s">
        <v>290</v>
      </c>
      <c r="C10785" s="62">
        <v>2006</v>
      </c>
      <c r="D10785" s="61" t="s">
        <v>78</v>
      </c>
      <c r="E10785" s="62">
        <v>25</v>
      </c>
      <c r="F10785" s="62">
        <v>53685</v>
      </c>
      <c r="G10785" s="62">
        <v>7572</v>
      </c>
      <c r="H10785" s="62">
        <v>25.24</v>
      </c>
      <c r="I10785" s="62">
        <v>2147.4</v>
      </c>
      <c r="J10785" s="62">
        <v>49927.05</v>
      </c>
      <c r="K10785" s="62">
        <v>15330</v>
      </c>
      <c r="L10785" s="62">
        <v>20925</v>
      </c>
      <c r="M10785" s="62">
        <v>69.75</v>
      </c>
      <c r="N10785" s="62">
        <v>613.20000000000005</v>
      </c>
      <c r="O10785" s="62">
        <v>184869.07</v>
      </c>
      <c r="P10785" s="63"/>
      <c r="Q10785" s="63"/>
      <c r="R10785" s="63"/>
      <c r="S10785" s="63"/>
      <c r="T10785" s="63"/>
      <c r="U10785" s="63"/>
      <c r="V10785" s="63"/>
      <c r="W10785" s="63"/>
      <c r="X10785" s="63"/>
      <c r="Y10785" s="63"/>
      <c r="Z10785" s="62">
        <v>119.11</v>
      </c>
      <c r="AA10785" s="62">
        <v>6986</v>
      </c>
      <c r="AB10785" s="62">
        <v>23.29</v>
      </c>
      <c r="AC10785" s="62">
        <v>4.76</v>
      </c>
    </row>
    <row r="10786" spans="1:29" ht="30" x14ac:dyDescent="0.25">
      <c r="A10786" s="61" t="s">
        <v>448</v>
      </c>
      <c r="B10786" s="61" t="s">
        <v>449</v>
      </c>
      <c r="C10786" s="62">
        <v>2014</v>
      </c>
      <c r="D10786" s="61" t="s">
        <v>78</v>
      </c>
      <c r="E10786" s="62">
        <v>30</v>
      </c>
      <c r="F10786" s="62">
        <v>80080</v>
      </c>
      <c r="G10786" s="62">
        <v>21177</v>
      </c>
      <c r="H10786" s="62">
        <v>58.83</v>
      </c>
      <c r="I10786" s="62">
        <v>2669.33</v>
      </c>
      <c r="J10786" s="62">
        <v>74474.399999999994</v>
      </c>
      <c r="K10786" s="62">
        <v>15259</v>
      </c>
      <c r="L10786" s="62">
        <v>19590</v>
      </c>
      <c r="M10786" s="62">
        <v>54.42</v>
      </c>
      <c r="N10786" s="63"/>
      <c r="O10786" s="63"/>
      <c r="P10786" s="63"/>
      <c r="Q10786" s="63"/>
      <c r="R10786" s="63"/>
      <c r="S10786" s="63"/>
      <c r="T10786" s="63"/>
      <c r="U10786" s="63"/>
      <c r="V10786" s="63"/>
      <c r="W10786" s="63"/>
      <c r="X10786" s="63"/>
      <c r="Y10786" s="63"/>
      <c r="Z10786" s="62">
        <v>0</v>
      </c>
      <c r="AA10786" s="62">
        <v>8309</v>
      </c>
      <c r="AB10786" s="62">
        <v>23.08</v>
      </c>
      <c r="AC10786" s="62">
        <v>0</v>
      </c>
    </row>
    <row r="10787" spans="1:29" x14ac:dyDescent="0.25">
      <c r="A10787" s="61" t="s">
        <v>454</v>
      </c>
      <c r="B10787" s="61" t="s">
        <v>455</v>
      </c>
      <c r="C10787" s="62">
        <v>2016</v>
      </c>
      <c r="D10787" s="61" t="s">
        <v>78</v>
      </c>
      <c r="E10787" s="62">
        <v>48</v>
      </c>
      <c r="F10787" s="62">
        <v>546000</v>
      </c>
      <c r="G10787" s="62">
        <v>69027</v>
      </c>
      <c r="H10787" s="62">
        <v>119.84</v>
      </c>
      <c r="I10787" s="62">
        <v>11375</v>
      </c>
      <c r="J10787" s="62">
        <v>507780</v>
      </c>
      <c r="K10787" s="62">
        <v>0</v>
      </c>
      <c r="L10787" s="63"/>
      <c r="M10787" s="63"/>
      <c r="N10787" s="63"/>
      <c r="O10787" s="63"/>
      <c r="P10787" s="63"/>
      <c r="Q10787" s="63"/>
      <c r="R10787" s="63"/>
      <c r="S10787" s="63"/>
      <c r="T10787" s="63"/>
      <c r="U10787" s="63"/>
      <c r="V10787" s="63"/>
      <c r="W10787" s="63"/>
      <c r="X10787" s="63"/>
      <c r="Y10787" s="63"/>
      <c r="Z10787" s="62">
        <v>69123</v>
      </c>
      <c r="AA10787" s="62">
        <v>20450</v>
      </c>
      <c r="AB10787" s="62">
        <v>35.5</v>
      </c>
      <c r="AC10787" s="62">
        <v>1440.06</v>
      </c>
    </row>
    <row r="10788" spans="1:29" ht="30" x14ac:dyDescent="0.25">
      <c r="A10788" s="61" t="s">
        <v>277</v>
      </c>
      <c r="B10788" s="61" t="s">
        <v>278</v>
      </c>
      <c r="C10788" s="62">
        <v>2013</v>
      </c>
      <c r="D10788" s="61" t="s">
        <v>75</v>
      </c>
      <c r="E10788" s="62">
        <v>12</v>
      </c>
      <c r="F10788" s="62">
        <v>1502</v>
      </c>
      <c r="G10788" s="62">
        <v>290</v>
      </c>
      <c r="H10788" s="62">
        <v>2.0099999999999998</v>
      </c>
      <c r="I10788" s="62">
        <v>125.17</v>
      </c>
      <c r="J10788" s="62">
        <v>1396.86</v>
      </c>
      <c r="K10788" s="62">
        <v>0</v>
      </c>
      <c r="L10788" s="63"/>
      <c r="M10788" s="63"/>
      <c r="N10788" s="63"/>
      <c r="O10788" s="63"/>
      <c r="P10788" s="63"/>
      <c r="Q10788" s="63"/>
      <c r="R10788" s="63"/>
      <c r="S10788" s="63"/>
      <c r="T10788" s="63"/>
      <c r="U10788" s="63"/>
      <c r="V10788" s="63"/>
      <c r="W10788" s="63"/>
      <c r="X10788" s="63"/>
      <c r="Y10788" s="63"/>
      <c r="Z10788" s="62">
        <v>120400</v>
      </c>
      <c r="AA10788" s="62">
        <v>4322</v>
      </c>
      <c r="AB10788" s="62">
        <v>30.01</v>
      </c>
      <c r="AC10788" s="62">
        <v>10033.33</v>
      </c>
    </row>
    <row r="10789" spans="1:29" x14ac:dyDescent="0.25">
      <c r="A10789" s="61" t="s">
        <v>514</v>
      </c>
      <c r="B10789" s="61" t="s">
        <v>515</v>
      </c>
      <c r="C10789" s="62">
        <v>2015</v>
      </c>
      <c r="D10789" s="61" t="s">
        <v>94</v>
      </c>
      <c r="E10789" s="62">
        <v>8</v>
      </c>
      <c r="F10789" s="63"/>
      <c r="G10789" s="63"/>
      <c r="H10789" s="63"/>
      <c r="I10789" s="63"/>
      <c r="J10789" s="63"/>
      <c r="K10789" s="62">
        <v>0</v>
      </c>
      <c r="L10789" s="63"/>
      <c r="M10789" s="63"/>
      <c r="N10789" s="63"/>
      <c r="O10789" s="63"/>
      <c r="P10789" s="63"/>
      <c r="Q10789" s="63"/>
      <c r="R10789" s="63"/>
      <c r="S10789" s="63"/>
      <c r="T10789" s="63"/>
      <c r="U10789" s="63"/>
      <c r="V10789" s="63"/>
      <c r="W10789" s="63"/>
      <c r="X10789" s="63"/>
      <c r="Y10789" s="63"/>
      <c r="Z10789" s="62">
        <v>76.12</v>
      </c>
      <c r="AA10789" s="62">
        <v>10231</v>
      </c>
      <c r="AB10789" s="62">
        <v>106.57</v>
      </c>
      <c r="AC10789" s="62">
        <v>9.51</v>
      </c>
    </row>
    <row r="10790" spans="1:29" x14ac:dyDescent="0.25">
      <c r="A10790" s="61" t="s">
        <v>130</v>
      </c>
      <c r="B10790" s="61" t="s">
        <v>131</v>
      </c>
      <c r="C10790" s="62">
        <v>2012</v>
      </c>
      <c r="D10790" s="61" t="s">
        <v>83</v>
      </c>
      <c r="E10790" s="62">
        <v>26</v>
      </c>
      <c r="F10790" s="62">
        <v>174612</v>
      </c>
      <c r="G10790" s="62">
        <v>35794</v>
      </c>
      <c r="H10790" s="62">
        <v>114.72</v>
      </c>
      <c r="I10790" s="62">
        <v>6715.85</v>
      </c>
      <c r="J10790" s="62">
        <v>162389.16</v>
      </c>
      <c r="K10790" s="62">
        <v>12682.83</v>
      </c>
      <c r="L10790" s="62">
        <v>15012</v>
      </c>
      <c r="M10790" s="62">
        <v>48.12</v>
      </c>
      <c r="N10790" s="62">
        <v>487.8</v>
      </c>
      <c r="O10790" s="62">
        <v>152946.07999999999</v>
      </c>
      <c r="P10790" s="63"/>
      <c r="Q10790" s="63"/>
      <c r="R10790" s="63"/>
      <c r="S10790" s="63"/>
      <c r="T10790" s="63"/>
      <c r="U10790" s="62">
        <v>822</v>
      </c>
      <c r="V10790" s="62">
        <v>2691</v>
      </c>
      <c r="W10790" s="62">
        <v>8.6300000000000008</v>
      </c>
      <c r="X10790" s="62">
        <v>31</v>
      </c>
      <c r="Y10790" s="62">
        <v>18399.650000000001</v>
      </c>
      <c r="Z10790" s="62">
        <v>1642</v>
      </c>
      <c r="AA10790" s="62">
        <v>10038</v>
      </c>
      <c r="AB10790" s="62">
        <v>32.17</v>
      </c>
      <c r="AC10790" s="62">
        <v>63.15</v>
      </c>
    </row>
    <row r="10791" spans="1:29" ht="30" x14ac:dyDescent="0.25">
      <c r="A10791" s="61" t="s">
        <v>239</v>
      </c>
      <c r="B10791" s="61" t="s">
        <v>240</v>
      </c>
      <c r="C10791" s="62">
        <v>2013</v>
      </c>
      <c r="D10791" s="61" t="s">
        <v>99</v>
      </c>
      <c r="E10791" s="62">
        <v>40</v>
      </c>
      <c r="F10791" s="62">
        <v>83250</v>
      </c>
      <c r="G10791" s="62">
        <v>11861</v>
      </c>
      <c r="H10791" s="62">
        <v>24.71</v>
      </c>
      <c r="I10791" s="62">
        <v>2081.25</v>
      </c>
      <c r="J10791" s="62">
        <v>77422.5</v>
      </c>
      <c r="K10791" s="62">
        <v>3523.99</v>
      </c>
      <c r="L10791" s="62">
        <v>12298</v>
      </c>
      <c r="M10791" s="62">
        <v>25.62</v>
      </c>
      <c r="N10791" s="62">
        <v>88.1</v>
      </c>
      <c r="O10791" s="62">
        <v>42496.83</v>
      </c>
      <c r="P10791" s="63"/>
      <c r="Q10791" s="63"/>
      <c r="R10791" s="63"/>
      <c r="S10791" s="63"/>
      <c r="T10791" s="63"/>
      <c r="U10791" s="63"/>
      <c r="V10791" s="63"/>
      <c r="W10791" s="63"/>
      <c r="X10791" s="63"/>
      <c r="Y10791" s="63"/>
      <c r="Z10791" s="62">
        <v>1767.26</v>
      </c>
      <c r="AA10791" s="62">
        <v>22998</v>
      </c>
      <c r="AB10791" s="62">
        <v>47.91</v>
      </c>
      <c r="AC10791" s="62">
        <v>44.18</v>
      </c>
    </row>
    <row r="10792" spans="1:29" x14ac:dyDescent="0.25">
      <c r="A10792" s="61" t="s">
        <v>220</v>
      </c>
      <c r="B10792" s="61" t="s">
        <v>221</v>
      </c>
      <c r="C10792" s="62">
        <v>2010</v>
      </c>
      <c r="D10792" s="61" t="s">
        <v>78</v>
      </c>
      <c r="E10792" s="62">
        <v>52</v>
      </c>
      <c r="F10792" s="62">
        <v>148252</v>
      </c>
      <c r="G10792" s="62">
        <v>31315</v>
      </c>
      <c r="H10792" s="62">
        <v>50.18</v>
      </c>
      <c r="I10792" s="62">
        <v>2851</v>
      </c>
      <c r="J10792" s="62">
        <v>137874.35999999999</v>
      </c>
      <c r="K10792" s="62">
        <v>17311.61</v>
      </c>
      <c r="L10792" s="62">
        <v>25516</v>
      </c>
      <c r="M10792" s="62">
        <v>40.89</v>
      </c>
      <c r="N10792" s="62">
        <v>332.92</v>
      </c>
      <c r="O10792" s="62">
        <v>208765.84</v>
      </c>
      <c r="P10792" s="63"/>
      <c r="Q10792" s="63"/>
      <c r="R10792" s="63"/>
      <c r="S10792" s="63"/>
      <c r="T10792" s="63"/>
      <c r="U10792" s="63"/>
      <c r="V10792" s="63"/>
      <c r="W10792" s="63"/>
      <c r="X10792" s="63"/>
      <c r="Y10792" s="63"/>
      <c r="Z10792" s="62">
        <v>1.07</v>
      </c>
      <c r="AA10792" s="62">
        <v>4828</v>
      </c>
      <c r="AB10792" s="62">
        <v>7.74</v>
      </c>
      <c r="AC10792" s="62">
        <v>0.02</v>
      </c>
    </row>
    <row r="10793" spans="1:29" ht="30" x14ac:dyDescent="0.25">
      <c r="A10793" s="61" t="s">
        <v>182</v>
      </c>
      <c r="B10793" s="61" t="s">
        <v>183</v>
      </c>
      <c r="C10793" s="62">
        <v>2009</v>
      </c>
      <c r="D10793" s="61" t="s">
        <v>86</v>
      </c>
      <c r="E10793" s="62">
        <v>10</v>
      </c>
      <c r="F10793" s="62">
        <v>339</v>
      </c>
      <c r="G10793" s="62">
        <v>61</v>
      </c>
      <c r="H10793" s="62">
        <v>0.51</v>
      </c>
      <c r="I10793" s="62">
        <v>33.9</v>
      </c>
      <c r="J10793" s="62">
        <v>315.27</v>
      </c>
      <c r="K10793" s="62">
        <v>40</v>
      </c>
      <c r="L10793" s="62">
        <v>124</v>
      </c>
      <c r="M10793" s="62">
        <v>1.03</v>
      </c>
      <c r="N10793" s="62">
        <v>4</v>
      </c>
      <c r="O10793" s="62">
        <v>482.37</v>
      </c>
      <c r="P10793" s="63"/>
      <c r="Q10793" s="63"/>
      <c r="R10793" s="63"/>
      <c r="S10793" s="63"/>
      <c r="T10793" s="63"/>
      <c r="U10793" s="63"/>
      <c r="V10793" s="63"/>
      <c r="W10793" s="63"/>
      <c r="X10793" s="63"/>
      <c r="Y10793" s="63"/>
      <c r="Z10793" s="62">
        <v>139273</v>
      </c>
      <c r="AA10793" s="62">
        <v>11681</v>
      </c>
      <c r="AB10793" s="62">
        <v>97.34</v>
      </c>
      <c r="AC10793" s="62">
        <v>13927.3</v>
      </c>
    </row>
    <row r="10794" spans="1:29" ht="30" x14ac:dyDescent="0.25">
      <c r="A10794" s="61" t="s">
        <v>92</v>
      </c>
      <c r="B10794" s="61" t="s">
        <v>93</v>
      </c>
      <c r="C10794" s="62">
        <v>2010</v>
      </c>
      <c r="D10794" s="61" t="s">
        <v>78</v>
      </c>
      <c r="E10794" s="62">
        <v>64</v>
      </c>
      <c r="F10794" s="62">
        <v>84320</v>
      </c>
      <c r="G10794" s="62">
        <v>16919</v>
      </c>
      <c r="H10794" s="62">
        <v>22.03</v>
      </c>
      <c r="I10794" s="62">
        <v>1317.5</v>
      </c>
      <c r="J10794" s="62">
        <v>78417.600000000006</v>
      </c>
      <c r="K10794" s="62">
        <v>7019.4</v>
      </c>
      <c r="L10794" s="62">
        <v>9742</v>
      </c>
      <c r="M10794" s="62">
        <v>12.68</v>
      </c>
      <c r="N10794" s="63"/>
      <c r="O10794" s="63"/>
      <c r="P10794" s="63"/>
      <c r="Q10794" s="63"/>
      <c r="R10794" s="63"/>
      <c r="S10794" s="63"/>
      <c r="T10794" s="63"/>
      <c r="U10794" s="63"/>
      <c r="V10794" s="63"/>
      <c r="W10794" s="63"/>
      <c r="X10794" s="63"/>
      <c r="Y10794" s="63"/>
      <c r="Z10794" s="62">
        <v>0</v>
      </c>
      <c r="AA10794" s="63"/>
      <c r="AB10794" s="63"/>
      <c r="AC10794" s="62">
        <v>0</v>
      </c>
    </row>
    <row r="10795" spans="1:29" x14ac:dyDescent="0.25">
      <c r="A10795" s="61" t="s">
        <v>163</v>
      </c>
      <c r="B10795" s="61" t="s">
        <v>164</v>
      </c>
      <c r="C10795" s="62">
        <v>2010</v>
      </c>
      <c r="D10795" s="61" t="s">
        <v>314</v>
      </c>
      <c r="E10795" s="62">
        <v>20</v>
      </c>
      <c r="F10795" s="62">
        <v>48202</v>
      </c>
      <c r="G10795" s="62">
        <v>7825</v>
      </c>
      <c r="H10795" s="62">
        <v>32.6</v>
      </c>
      <c r="I10795" s="62">
        <v>2410.1</v>
      </c>
      <c r="J10795" s="62">
        <v>44827.86</v>
      </c>
      <c r="K10795" s="62">
        <v>14312.32</v>
      </c>
      <c r="L10795" s="62">
        <v>12637</v>
      </c>
      <c r="M10795" s="62">
        <v>52.65</v>
      </c>
      <c r="N10795" s="62">
        <v>715.62</v>
      </c>
      <c r="O10795" s="62">
        <v>172596.54</v>
      </c>
      <c r="P10795" s="63"/>
      <c r="Q10795" s="63"/>
      <c r="R10795" s="63"/>
      <c r="S10795" s="63"/>
      <c r="T10795" s="63"/>
      <c r="U10795" s="63"/>
      <c r="V10795" s="63"/>
      <c r="W10795" s="63"/>
      <c r="X10795" s="63"/>
      <c r="Y10795" s="63"/>
      <c r="Z10795" s="62">
        <v>87701</v>
      </c>
      <c r="AA10795" s="62">
        <v>6169</v>
      </c>
      <c r="AB10795" s="62">
        <v>25.7</v>
      </c>
      <c r="AC10795" s="62">
        <v>4385.05</v>
      </c>
    </row>
    <row r="10796" spans="1:29" ht="30" x14ac:dyDescent="0.25">
      <c r="A10796" s="61" t="s">
        <v>218</v>
      </c>
      <c r="B10796" s="61" t="s">
        <v>219</v>
      </c>
      <c r="C10796" s="62">
        <v>2010</v>
      </c>
      <c r="D10796" s="61" t="s">
        <v>89</v>
      </c>
      <c r="E10796" s="62">
        <v>100</v>
      </c>
      <c r="F10796" s="62">
        <v>1096400</v>
      </c>
      <c r="G10796" s="62">
        <v>187790</v>
      </c>
      <c r="H10796" s="62">
        <v>156.49</v>
      </c>
      <c r="I10796" s="62">
        <v>10964</v>
      </c>
      <c r="J10796" s="62">
        <v>1019652</v>
      </c>
      <c r="K10796" s="62">
        <v>0</v>
      </c>
      <c r="L10796" s="63"/>
      <c r="M10796" s="63"/>
      <c r="N10796" s="63"/>
      <c r="O10796" s="63"/>
      <c r="P10796" s="63"/>
      <c r="Q10796" s="63"/>
      <c r="R10796" s="63"/>
      <c r="S10796" s="63"/>
      <c r="T10796" s="63"/>
      <c r="U10796" s="63"/>
      <c r="V10796" s="63"/>
      <c r="W10796" s="63"/>
      <c r="X10796" s="63"/>
      <c r="Y10796" s="63"/>
      <c r="Z10796" s="62">
        <v>358100</v>
      </c>
      <c r="AA10796" s="62">
        <v>47664</v>
      </c>
      <c r="AB10796" s="62">
        <v>39.72</v>
      </c>
      <c r="AC10796" s="62">
        <v>3581</v>
      </c>
    </row>
    <row r="10797" spans="1:29" ht="30" x14ac:dyDescent="0.25">
      <c r="A10797" s="61" t="s">
        <v>153</v>
      </c>
      <c r="B10797" s="61" t="s">
        <v>154</v>
      </c>
      <c r="C10797" s="62">
        <v>2004</v>
      </c>
      <c r="D10797" s="61" t="s">
        <v>135</v>
      </c>
      <c r="E10797" s="62">
        <v>371</v>
      </c>
      <c r="F10797" s="62">
        <v>3040770</v>
      </c>
      <c r="G10797" s="62">
        <v>274587</v>
      </c>
      <c r="H10797" s="62">
        <v>61.68</v>
      </c>
      <c r="I10797" s="62">
        <v>8196.15</v>
      </c>
      <c r="J10797" s="62">
        <v>2827916.1</v>
      </c>
      <c r="K10797" s="62">
        <v>257267.7</v>
      </c>
      <c r="L10797" s="62">
        <v>374615</v>
      </c>
      <c r="M10797" s="62">
        <v>84.15</v>
      </c>
      <c r="N10797" s="62">
        <v>693.44</v>
      </c>
      <c r="O10797" s="62">
        <v>3102468.39</v>
      </c>
      <c r="P10797" s="63"/>
      <c r="Q10797" s="63"/>
      <c r="R10797" s="63"/>
      <c r="S10797" s="63"/>
      <c r="T10797" s="63"/>
      <c r="U10797" s="63"/>
      <c r="V10797" s="63"/>
      <c r="W10797" s="63"/>
      <c r="X10797" s="63"/>
      <c r="Y10797" s="63"/>
      <c r="Z10797" s="62">
        <v>87928.74</v>
      </c>
      <c r="AA10797" s="62">
        <v>714427</v>
      </c>
      <c r="AB10797" s="62">
        <v>160.47</v>
      </c>
      <c r="AC10797" s="62">
        <v>237</v>
      </c>
    </row>
    <row r="10798" spans="1:29" x14ac:dyDescent="0.25">
      <c r="A10798" s="61" t="s">
        <v>144</v>
      </c>
      <c r="B10798" s="61" t="s">
        <v>145</v>
      </c>
      <c r="C10798" s="62">
        <v>2013</v>
      </c>
      <c r="D10798" s="61" t="s">
        <v>75</v>
      </c>
      <c r="E10798" s="62">
        <v>4</v>
      </c>
      <c r="F10798" s="62">
        <v>0</v>
      </c>
      <c r="G10798" s="62">
        <v>0</v>
      </c>
      <c r="H10798" s="62">
        <v>0</v>
      </c>
      <c r="I10798" s="62">
        <v>0</v>
      </c>
      <c r="J10798" s="62">
        <v>0</v>
      </c>
      <c r="K10798" s="62">
        <v>0</v>
      </c>
      <c r="L10798" s="62">
        <v>0</v>
      </c>
      <c r="M10798" s="62">
        <v>0</v>
      </c>
      <c r="N10798" s="62">
        <v>0</v>
      </c>
      <c r="O10798" s="62">
        <v>0</v>
      </c>
      <c r="P10798" s="63"/>
      <c r="Q10798" s="63"/>
      <c r="R10798" s="63"/>
      <c r="S10798" s="63"/>
      <c r="T10798" s="63"/>
      <c r="U10798" s="63"/>
      <c r="V10798" s="63"/>
      <c r="W10798" s="63"/>
      <c r="X10798" s="63"/>
      <c r="Y10798" s="63"/>
      <c r="Z10798" s="62">
        <v>232</v>
      </c>
      <c r="AA10798" s="62">
        <v>2746</v>
      </c>
      <c r="AB10798" s="62">
        <v>57.21</v>
      </c>
      <c r="AC10798" s="62">
        <v>58</v>
      </c>
    </row>
    <row r="10799" spans="1:29" x14ac:dyDescent="0.25">
      <c r="A10799" s="61" t="s">
        <v>354</v>
      </c>
      <c r="B10799" s="61" t="s">
        <v>355</v>
      </c>
      <c r="C10799" s="62">
        <v>2009</v>
      </c>
      <c r="D10799" s="61" t="s">
        <v>72</v>
      </c>
      <c r="E10799" s="62">
        <v>28</v>
      </c>
      <c r="F10799" s="62">
        <v>36107</v>
      </c>
      <c r="G10799" s="62">
        <v>3316</v>
      </c>
      <c r="H10799" s="62">
        <v>9.8699999999999992</v>
      </c>
      <c r="I10799" s="62">
        <v>1289.54</v>
      </c>
      <c r="J10799" s="62">
        <v>33579.51</v>
      </c>
      <c r="K10799" s="62">
        <v>9853.5400000000009</v>
      </c>
      <c r="L10799" s="62">
        <v>9251</v>
      </c>
      <c r="M10799" s="62">
        <v>27.53</v>
      </c>
      <c r="N10799" s="62">
        <v>351.91</v>
      </c>
      <c r="O10799" s="62">
        <v>118826.8</v>
      </c>
      <c r="P10799" s="63"/>
      <c r="Q10799" s="63"/>
      <c r="R10799" s="63"/>
      <c r="S10799" s="63"/>
      <c r="T10799" s="63"/>
      <c r="U10799" s="63"/>
      <c r="V10799" s="63"/>
      <c r="W10799" s="63"/>
      <c r="X10799" s="63"/>
      <c r="Y10799" s="63"/>
      <c r="Z10799" s="62">
        <v>39298</v>
      </c>
      <c r="AA10799" s="62">
        <v>892</v>
      </c>
      <c r="AB10799" s="62">
        <v>2.65</v>
      </c>
      <c r="AC10799" s="62">
        <v>1403.5</v>
      </c>
    </row>
    <row r="10800" spans="1:29" ht="45" x14ac:dyDescent="0.25">
      <c r="A10800" s="61" t="s">
        <v>167</v>
      </c>
      <c r="B10800" s="61" t="s">
        <v>168</v>
      </c>
      <c r="C10800" s="62">
        <v>2017</v>
      </c>
      <c r="D10800" s="61" t="s">
        <v>78</v>
      </c>
      <c r="E10800" s="62">
        <v>36</v>
      </c>
      <c r="F10800" s="62">
        <v>122108</v>
      </c>
      <c r="G10800" s="62">
        <v>23700</v>
      </c>
      <c r="H10800" s="62">
        <v>54.86</v>
      </c>
      <c r="I10800" s="62">
        <v>3391.89</v>
      </c>
      <c r="J10800" s="62">
        <v>113560.44</v>
      </c>
      <c r="K10800" s="62">
        <v>11209.51</v>
      </c>
      <c r="L10800" s="62">
        <v>16216</v>
      </c>
      <c r="M10800" s="62">
        <v>37.54</v>
      </c>
      <c r="N10800" s="62">
        <v>311.38</v>
      </c>
      <c r="O10800" s="62">
        <v>135178.79</v>
      </c>
      <c r="P10800" s="63"/>
      <c r="Q10800" s="63"/>
      <c r="R10800" s="63"/>
      <c r="S10800" s="63"/>
      <c r="T10800" s="63"/>
      <c r="U10800" s="63"/>
      <c r="V10800" s="63"/>
      <c r="W10800" s="63"/>
      <c r="X10800" s="63"/>
      <c r="Y10800" s="63"/>
      <c r="Z10800" s="62">
        <v>0</v>
      </c>
      <c r="AA10800" s="63"/>
      <c r="AB10800" s="63"/>
      <c r="AC10800" s="62">
        <v>0</v>
      </c>
    </row>
    <row r="10801" spans="1:29" ht="30" x14ac:dyDescent="0.25">
      <c r="A10801" s="61" t="s">
        <v>117</v>
      </c>
      <c r="B10801" s="61" t="s">
        <v>118</v>
      </c>
      <c r="C10801" s="62">
        <v>2012</v>
      </c>
      <c r="D10801" s="61" t="s">
        <v>83</v>
      </c>
      <c r="E10801" s="62">
        <v>12</v>
      </c>
      <c r="F10801" s="63"/>
      <c r="G10801" s="63"/>
      <c r="H10801" s="63"/>
      <c r="I10801" s="63"/>
      <c r="J10801" s="63"/>
      <c r="K10801" s="62">
        <v>0</v>
      </c>
      <c r="L10801" s="63"/>
      <c r="M10801" s="63"/>
      <c r="N10801" s="63"/>
      <c r="O10801" s="63"/>
      <c r="P10801" s="63"/>
      <c r="Q10801" s="63"/>
      <c r="R10801" s="63"/>
      <c r="S10801" s="63"/>
      <c r="T10801" s="63"/>
      <c r="U10801" s="63"/>
      <c r="V10801" s="63"/>
      <c r="W10801" s="63"/>
      <c r="X10801" s="63"/>
      <c r="Y10801" s="63"/>
      <c r="Z10801" s="62">
        <v>0</v>
      </c>
      <c r="AA10801" s="63"/>
      <c r="AB10801" s="63"/>
      <c r="AC10801" s="62">
        <v>0</v>
      </c>
    </row>
    <row r="10802" spans="1:29" x14ac:dyDescent="0.25">
      <c r="A10802" s="61" t="s">
        <v>267</v>
      </c>
      <c r="B10802" s="61" t="s">
        <v>268</v>
      </c>
      <c r="C10802" s="62">
        <v>2018</v>
      </c>
      <c r="D10802" s="61" t="s">
        <v>75</v>
      </c>
      <c r="E10802" s="62">
        <v>10</v>
      </c>
      <c r="F10802" s="62">
        <v>454</v>
      </c>
      <c r="G10802" s="62">
        <v>135</v>
      </c>
      <c r="H10802" s="62">
        <v>1.1299999999999999</v>
      </c>
      <c r="I10802" s="62">
        <v>45.4</v>
      </c>
      <c r="J10802" s="62">
        <v>422.22</v>
      </c>
      <c r="K10802" s="62">
        <v>129.97</v>
      </c>
      <c r="L10802" s="62">
        <v>356</v>
      </c>
      <c r="M10802" s="62">
        <v>2.97</v>
      </c>
      <c r="N10802" s="62">
        <v>13</v>
      </c>
      <c r="O10802" s="62">
        <v>1567.36</v>
      </c>
      <c r="P10802" s="63"/>
      <c r="Q10802" s="63"/>
      <c r="R10802" s="63"/>
      <c r="S10802" s="63"/>
      <c r="T10802" s="63"/>
      <c r="U10802" s="63"/>
      <c r="V10802" s="63"/>
      <c r="W10802" s="63"/>
      <c r="X10802" s="63"/>
      <c r="Y10802" s="63"/>
      <c r="Z10802" s="62">
        <v>535.46</v>
      </c>
      <c r="AA10802" s="62">
        <v>7853</v>
      </c>
      <c r="AB10802" s="62">
        <v>65.44</v>
      </c>
      <c r="AC10802" s="62">
        <v>53.55</v>
      </c>
    </row>
    <row r="10803" spans="1:29" x14ac:dyDescent="0.25">
      <c r="A10803" s="61" t="s">
        <v>279</v>
      </c>
      <c r="B10803" s="61" t="s">
        <v>280</v>
      </c>
      <c r="C10803" s="62">
        <v>2018</v>
      </c>
      <c r="D10803" s="61" t="s">
        <v>86</v>
      </c>
      <c r="E10803" s="62">
        <v>22</v>
      </c>
      <c r="F10803" s="62">
        <v>4439</v>
      </c>
      <c r="G10803" s="62">
        <v>1456</v>
      </c>
      <c r="H10803" s="62">
        <v>5.52</v>
      </c>
      <c r="I10803" s="62">
        <v>201.77</v>
      </c>
      <c r="J10803" s="62">
        <v>4128.2700000000004</v>
      </c>
      <c r="K10803" s="62">
        <v>54.32</v>
      </c>
      <c r="L10803" s="62">
        <v>275</v>
      </c>
      <c r="M10803" s="62">
        <v>1.04</v>
      </c>
      <c r="N10803" s="62">
        <v>2.4700000000000002</v>
      </c>
      <c r="O10803" s="62">
        <v>655.02</v>
      </c>
      <c r="P10803" s="63"/>
      <c r="Q10803" s="63"/>
      <c r="R10803" s="63"/>
      <c r="S10803" s="63"/>
      <c r="T10803" s="63"/>
      <c r="U10803" s="63"/>
      <c r="V10803" s="63"/>
      <c r="W10803" s="63"/>
      <c r="X10803" s="63"/>
      <c r="Y10803" s="63"/>
      <c r="Z10803" s="62">
        <v>81480</v>
      </c>
      <c r="AA10803" s="62">
        <v>18166</v>
      </c>
      <c r="AB10803" s="62">
        <v>68.81</v>
      </c>
      <c r="AC10803" s="62">
        <v>3703.64</v>
      </c>
    </row>
    <row r="10804" spans="1:29" ht="45" x14ac:dyDescent="0.25">
      <c r="A10804" s="61" t="s">
        <v>344</v>
      </c>
      <c r="B10804" s="61" t="s">
        <v>345</v>
      </c>
      <c r="C10804" s="62">
        <v>2015</v>
      </c>
      <c r="D10804" s="61" t="s">
        <v>89</v>
      </c>
      <c r="E10804" s="62">
        <v>80</v>
      </c>
      <c r="F10804" s="62">
        <v>881200</v>
      </c>
      <c r="G10804" s="62">
        <v>141366</v>
      </c>
      <c r="H10804" s="62">
        <v>147.26</v>
      </c>
      <c r="I10804" s="62">
        <v>11015</v>
      </c>
      <c r="J10804" s="62">
        <v>819516</v>
      </c>
      <c r="K10804" s="62">
        <v>0</v>
      </c>
      <c r="L10804" s="63"/>
      <c r="M10804" s="63"/>
      <c r="N10804" s="63"/>
      <c r="O10804" s="63"/>
      <c r="P10804" s="63"/>
      <c r="Q10804" s="63"/>
      <c r="R10804" s="63"/>
      <c r="S10804" s="63"/>
      <c r="T10804" s="63"/>
      <c r="U10804" s="63"/>
      <c r="V10804" s="63"/>
      <c r="W10804" s="63"/>
      <c r="X10804" s="63"/>
      <c r="Y10804" s="63"/>
      <c r="Z10804" s="62">
        <v>2383</v>
      </c>
      <c r="AA10804" s="62">
        <v>12741</v>
      </c>
      <c r="AB10804" s="62">
        <v>13.27</v>
      </c>
      <c r="AC10804" s="62">
        <v>29.79</v>
      </c>
    </row>
    <row r="10805" spans="1:29" ht="30" x14ac:dyDescent="0.25">
      <c r="A10805" s="61" t="s">
        <v>173</v>
      </c>
      <c r="B10805" s="61" t="s">
        <v>174</v>
      </c>
      <c r="C10805" s="62">
        <v>2011</v>
      </c>
      <c r="D10805" s="61" t="s">
        <v>99</v>
      </c>
      <c r="E10805" s="62">
        <v>8</v>
      </c>
      <c r="F10805" s="62">
        <v>28640</v>
      </c>
      <c r="G10805" s="62">
        <v>4251</v>
      </c>
      <c r="H10805" s="62">
        <v>44.28</v>
      </c>
      <c r="I10805" s="62">
        <v>3580</v>
      </c>
      <c r="J10805" s="62">
        <v>26635.200000000001</v>
      </c>
      <c r="K10805" s="62">
        <v>2215.3200000000002</v>
      </c>
      <c r="L10805" s="62">
        <v>2707</v>
      </c>
      <c r="M10805" s="62">
        <v>28.2</v>
      </c>
      <c r="N10805" s="62">
        <v>276.92</v>
      </c>
      <c r="O10805" s="62">
        <v>26715.27</v>
      </c>
      <c r="P10805" s="63"/>
      <c r="Q10805" s="63"/>
      <c r="R10805" s="63"/>
      <c r="S10805" s="63"/>
      <c r="T10805" s="63"/>
      <c r="U10805" s="63"/>
      <c r="V10805" s="63"/>
      <c r="W10805" s="63"/>
      <c r="X10805" s="63"/>
      <c r="Y10805" s="63"/>
      <c r="Z10805" s="62">
        <v>2181.67</v>
      </c>
      <c r="AA10805" s="62">
        <v>10098</v>
      </c>
      <c r="AB10805" s="62">
        <v>105.19</v>
      </c>
      <c r="AC10805" s="62">
        <v>272.70999999999998</v>
      </c>
    </row>
    <row r="10806" spans="1:29" x14ac:dyDescent="0.25">
      <c r="A10806" s="61" t="s">
        <v>163</v>
      </c>
      <c r="B10806" s="61" t="s">
        <v>164</v>
      </c>
      <c r="C10806" s="62">
        <v>2018</v>
      </c>
      <c r="D10806" s="61" t="s">
        <v>86</v>
      </c>
      <c r="E10806" s="62">
        <v>32</v>
      </c>
      <c r="F10806" s="62">
        <v>13625</v>
      </c>
      <c r="G10806" s="62">
        <v>3065</v>
      </c>
      <c r="H10806" s="62">
        <v>7.98</v>
      </c>
      <c r="I10806" s="62">
        <v>425.78</v>
      </c>
      <c r="J10806" s="62">
        <v>12671.25</v>
      </c>
      <c r="K10806" s="62">
        <v>22632.400000000001</v>
      </c>
      <c r="L10806" s="62">
        <v>14302</v>
      </c>
      <c r="M10806" s="62">
        <v>37.24</v>
      </c>
      <c r="N10806" s="62">
        <v>707.26</v>
      </c>
      <c r="O10806" s="62">
        <v>272930.84999999998</v>
      </c>
      <c r="P10806" s="63"/>
      <c r="Q10806" s="63"/>
      <c r="R10806" s="63"/>
      <c r="S10806" s="63"/>
      <c r="T10806" s="63"/>
      <c r="U10806" s="63"/>
      <c r="V10806" s="63"/>
      <c r="W10806" s="63"/>
      <c r="X10806" s="63"/>
      <c r="Y10806" s="63"/>
      <c r="Z10806" s="62">
        <v>203470</v>
      </c>
      <c r="AA10806" s="62">
        <v>16138</v>
      </c>
      <c r="AB10806" s="62">
        <v>42.03</v>
      </c>
      <c r="AC10806" s="62">
        <v>6358.44</v>
      </c>
    </row>
    <row r="10807" spans="1:29" x14ac:dyDescent="0.25">
      <c r="A10807" s="61" t="s">
        <v>196</v>
      </c>
      <c r="B10807" s="61" t="s">
        <v>197</v>
      </c>
      <c r="C10807" s="62">
        <v>2013</v>
      </c>
      <c r="D10807" s="61" t="s">
        <v>576</v>
      </c>
      <c r="E10807" s="62">
        <v>20</v>
      </c>
      <c r="F10807" s="62">
        <v>69840</v>
      </c>
      <c r="G10807" s="62">
        <v>15290</v>
      </c>
      <c r="H10807" s="62">
        <v>63.71</v>
      </c>
      <c r="I10807" s="62">
        <v>3492</v>
      </c>
      <c r="J10807" s="62">
        <v>64951.199999999997</v>
      </c>
      <c r="K10807" s="62">
        <v>3217.26</v>
      </c>
      <c r="L10807" s="62">
        <v>4302</v>
      </c>
      <c r="M10807" s="62">
        <v>17.93</v>
      </c>
      <c r="N10807" s="62">
        <v>160.86000000000001</v>
      </c>
      <c r="O10807" s="62">
        <v>38797.96</v>
      </c>
      <c r="P10807" s="63"/>
      <c r="Q10807" s="63"/>
      <c r="R10807" s="63"/>
      <c r="S10807" s="63"/>
      <c r="T10807" s="63"/>
      <c r="U10807" s="63"/>
      <c r="V10807" s="63"/>
      <c r="W10807" s="63"/>
      <c r="X10807" s="63"/>
      <c r="Y10807" s="63"/>
      <c r="Z10807" s="62">
        <v>49600</v>
      </c>
      <c r="AA10807" s="62">
        <v>8956</v>
      </c>
      <c r="AB10807" s="62">
        <v>37.32</v>
      </c>
      <c r="AC10807" s="62">
        <v>2480</v>
      </c>
    </row>
    <row r="10808" spans="1:29" x14ac:dyDescent="0.25">
      <c r="A10808" s="61" t="s">
        <v>140</v>
      </c>
      <c r="B10808" s="61" t="s">
        <v>141</v>
      </c>
      <c r="C10808" s="62">
        <v>2003</v>
      </c>
      <c r="D10808" s="61" t="s">
        <v>86</v>
      </c>
      <c r="E10808" s="62">
        <v>78</v>
      </c>
      <c r="F10808" s="62">
        <v>28642</v>
      </c>
      <c r="G10808" s="62">
        <v>4362</v>
      </c>
      <c r="H10808" s="62">
        <v>4.66</v>
      </c>
      <c r="I10808" s="62">
        <v>367.21</v>
      </c>
      <c r="J10808" s="62">
        <v>26637.06</v>
      </c>
      <c r="K10808" s="62">
        <v>24400.58</v>
      </c>
      <c r="L10808" s="62">
        <v>20918</v>
      </c>
      <c r="M10808" s="62">
        <v>22.35</v>
      </c>
      <c r="N10808" s="63"/>
      <c r="O10808" s="63"/>
      <c r="P10808" s="63"/>
      <c r="Q10808" s="63"/>
      <c r="R10808" s="63"/>
      <c r="S10808" s="63"/>
      <c r="T10808" s="63"/>
      <c r="U10808" s="63"/>
      <c r="V10808" s="63"/>
      <c r="W10808" s="63"/>
      <c r="X10808" s="63"/>
      <c r="Y10808" s="63"/>
      <c r="Z10808" s="62">
        <v>5000</v>
      </c>
      <c r="AA10808" s="62">
        <v>17861</v>
      </c>
      <c r="AB10808" s="62">
        <v>19.079999999999998</v>
      </c>
      <c r="AC10808" s="62">
        <v>64.099999999999994</v>
      </c>
    </row>
    <row r="10809" spans="1:29" ht="30" x14ac:dyDescent="0.25">
      <c r="A10809" s="61" t="s">
        <v>287</v>
      </c>
      <c r="B10809" s="61" t="s">
        <v>288</v>
      </c>
      <c r="C10809" s="62">
        <v>2016</v>
      </c>
      <c r="D10809" s="61" t="s">
        <v>175</v>
      </c>
      <c r="E10809" s="62">
        <v>8</v>
      </c>
      <c r="F10809" s="63"/>
      <c r="G10809" s="63"/>
      <c r="H10809" s="63"/>
      <c r="I10809" s="63"/>
      <c r="J10809" s="63"/>
      <c r="K10809" s="62">
        <v>0</v>
      </c>
      <c r="L10809" s="63"/>
      <c r="M10809" s="63"/>
      <c r="N10809" s="63"/>
      <c r="O10809" s="63"/>
      <c r="P10809" s="63"/>
      <c r="Q10809" s="63"/>
      <c r="R10809" s="63"/>
      <c r="S10809" s="63"/>
      <c r="T10809" s="63"/>
      <c r="U10809" s="63"/>
      <c r="V10809" s="63"/>
      <c r="W10809" s="63"/>
      <c r="X10809" s="63"/>
      <c r="Y10809" s="63"/>
      <c r="Z10809" s="62">
        <v>0</v>
      </c>
      <c r="AA10809" s="63"/>
      <c r="AB10809" s="63"/>
      <c r="AC10809" s="62">
        <v>0</v>
      </c>
    </row>
    <row r="10810" spans="1:29" x14ac:dyDescent="0.25">
      <c r="A10810" s="61" t="s">
        <v>285</v>
      </c>
      <c r="B10810" s="61" t="s">
        <v>286</v>
      </c>
      <c r="C10810" s="62">
        <v>2016</v>
      </c>
      <c r="D10810" s="61" t="s">
        <v>78</v>
      </c>
      <c r="E10810" s="62">
        <v>64</v>
      </c>
      <c r="F10810" s="62">
        <v>210910</v>
      </c>
      <c r="G10810" s="62">
        <v>32925</v>
      </c>
      <c r="H10810" s="62">
        <v>42.87</v>
      </c>
      <c r="I10810" s="62">
        <v>3295.47</v>
      </c>
      <c r="J10810" s="62">
        <v>196146.3</v>
      </c>
      <c r="K10810" s="62">
        <v>17038.46</v>
      </c>
      <c r="L10810" s="62">
        <v>8284</v>
      </c>
      <c r="M10810" s="62">
        <v>10.79</v>
      </c>
      <c r="N10810" s="62">
        <v>266.23</v>
      </c>
      <c r="O10810" s="62">
        <v>205471.87</v>
      </c>
      <c r="P10810" s="63"/>
      <c r="Q10810" s="63"/>
      <c r="R10810" s="63"/>
      <c r="S10810" s="63"/>
      <c r="T10810" s="63"/>
      <c r="U10810" s="63"/>
      <c r="V10810" s="63"/>
      <c r="W10810" s="63"/>
      <c r="X10810" s="63"/>
      <c r="Y10810" s="63"/>
      <c r="Z10810" s="62">
        <v>20000</v>
      </c>
      <c r="AA10810" s="62">
        <v>1560</v>
      </c>
      <c r="AB10810" s="62">
        <v>2.0299999999999998</v>
      </c>
      <c r="AC10810" s="62">
        <v>312.5</v>
      </c>
    </row>
    <row r="10811" spans="1:29" x14ac:dyDescent="0.25">
      <c r="A10811" s="61" t="s">
        <v>263</v>
      </c>
      <c r="B10811" s="61" t="s">
        <v>264</v>
      </c>
      <c r="C10811" s="62">
        <v>2014</v>
      </c>
      <c r="D10811" s="61" t="s">
        <v>78</v>
      </c>
      <c r="E10811" s="62">
        <v>155</v>
      </c>
      <c r="F10811" s="62">
        <v>1474703</v>
      </c>
      <c r="G10811" s="62">
        <v>172659</v>
      </c>
      <c r="H10811" s="62">
        <v>92.83</v>
      </c>
      <c r="I10811" s="62">
        <v>9514.2099999999991</v>
      </c>
      <c r="J10811" s="62">
        <v>1371473.79</v>
      </c>
      <c r="K10811" s="62">
        <v>18184.29</v>
      </c>
      <c r="L10811" s="62">
        <v>22518</v>
      </c>
      <c r="M10811" s="62">
        <v>12.11</v>
      </c>
      <c r="N10811" s="62">
        <v>117.32</v>
      </c>
      <c r="O10811" s="62">
        <v>219289.77</v>
      </c>
      <c r="P10811" s="63"/>
      <c r="Q10811" s="63"/>
      <c r="R10811" s="63"/>
      <c r="S10811" s="63"/>
      <c r="T10811" s="63"/>
      <c r="U10811" s="63"/>
      <c r="V10811" s="63"/>
      <c r="W10811" s="63"/>
      <c r="X10811" s="63"/>
      <c r="Y10811" s="63"/>
      <c r="Z10811" s="62">
        <v>494000</v>
      </c>
      <c r="AA10811" s="62">
        <v>100452</v>
      </c>
      <c r="AB10811" s="62">
        <v>54.01</v>
      </c>
      <c r="AC10811" s="62">
        <v>3187.1</v>
      </c>
    </row>
    <row r="10812" spans="1:29" x14ac:dyDescent="0.25">
      <c r="A10812" s="61" t="s">
        <v>163</v>
      </c>
      <c r="B10812" s="61" t="s">
        <v>164</v>
      </c>
      <c r="C10812" s="62">
        <v>2017</v>
      </c>
      <c r="D10812" s="61" t="s">
        <v>226</v>
      </c>
      <c r="E10812" s="62">
        <v>110</v>
      </c>
      <c r="F10812" s="62">
        <v>1306960</v>
      </c>
      <c r="G10812" s="62">
        <v>244502</v>
      </c>
      <c r="H10812" s="62">
        <v>185.23</v>
      </c>
      <c r="I10812" s="62">
        <v>11881.45</v>
      </c>
      <c r="J10812" s="62">
        <v>1215472.8</v>
      </c>
      <c r="K10812" s="62">
        <v>16972.84</v>
      </c>
      <c r="L10812" s="62">
        <v>10978</v>
      </c>
      <c r="M10812" s="62">
        <v>8.32</v>
      </c>
      <c r="N10812" s="62">
        <v>154.30000000000001</v>
      </c>
      <c r="O10812" s="62">
        <v>204680.59</v>
      </c>
      <c r="P10812" s="63"/>
      <c r="Q10812" s="63"/>
      <c r="R10812" s="63"/>
      <c r="S10812" s="63"/>
      <c r="T10812" s="63"/>
      <c r="U10812" s="63"/>
      <c r="V10812" s="63"/>
      <c r="W10812" s="63"/>
      <c r="X10812" s="63"/>
      <c r="Y10812" s="63"/>
      <c r="Z10812" s="62">
        <v>466677</v>
      </c>
      <c r="AA10812" s="62">
        <v>40990</v>
      </c>
      <c r="AB10812" s="62">
        <v>31.05</v>
      </c>
      <c r="AC10812" s="62">
        <v>4242.5200000000004</v>
      </c>
    </row>
    <row r="10813" spans="1:29" ht="30" x14ac:dyDescent="0.25">
      <c r="A10813" s="61" t="s">
        <v>363</v>
      </c>
      <c r="B10813" s="61" t="s">
        <v>364</v>
      </c>
      <c r="C10813" s="62">
        <v>2006</v>
      </c>
      <c r="D10813" s="61" t="s">
        <v>99</v>
      </c>
      <c r="E10813" s="62">
        <v>60</v>
      </c>
      <c r="F10813" s="62">
        <v>283127</v>
      </c>
      <c r="G10813" s="62">
        <v>43641</v>
      </c>
      <c r="H10813" s="62">
        <v>60.61</v>
      </c>
      <c r="I10813" s="62">
        <v>4718.78</v>
      </c>
      <c r="J10813" s="62">
        <v>263308.11</v>
      </c>
      <c r="K10813" s="62">
        <v>66752.67</v>
      </c>
      <c r="L10813" s="62">
        <v>37950</v>
      </c>
      <c r="M10813" s="62">
        <v>52.71</v>
      </c>
      <c r="N10813" s="62">
        <v>1112.54</v>
      </c>
      <c r="O10813" s="62">
        <v>804990.44</v>
      </c>
      <c r="P10813" s="63"/>
      <c r="Q10813" s="63"/>
      <c r="R10813" s="63"/>
      <c r="S10813" s="63"/>
      <c r="T10813" s="63"/>
      <c r="U10813" s="63"/>
      <c r="V10813" s="63"/>
      <c r="W10813" s="63"/>
      <c r="X10813" s="63"/>
      <c r="Y10813" s="63"/>
      <c r="Z10813" s="62">
        <v>2082.41</v>
      </c>
      <c r="AA10813" s="62">
        <v>8296</v>
      </c>
      <c r="AB10813" s="62">
        <v>11.52</v>
      </c>
      <c r="AC10813" s="62">
        <v>34.71</v>
      </c>
    </row>
    <row r="10814" spans="1:29" ht="30" x14ac:dyDescent="0.25">
      <c r="A10814" s="61" t="s">
        <v>186</v>
      </c>
      <c r="B10814" s="61" t="s">
        <v>187</v>
      </c>
      <c r="C10814" s="62">
        <v>2011</v>
      </c>
      <c r="D10814" s="61" t="s">
        <v>94</v>
      </c>
      <c r="E10814" s="62">
        <v>6</v>
      </c>
      <c r="F10814" s="63"/>
      <c r="G10814" s="63"/>
      <c r="H10814" s="63"/>
      <c r="I10814" s="63"/>
      <c r="J10814" s="63"/>
      <c r="K10814" s="62">
        <v>0</v>
      </c>
      <c r="L10814" s="63"/>
      <c r="M10814" s="63"/>
      <c r="N10814" s="63"/>
      <c r="O10814" s="63"/>
      <c r="P10814" s="63"/>
      <c r="Q10814" s="63"/>
      <c r="R10814" s="63"/>
      <c r="S10814" s="63"/>
      <c r="T10814" s="63"/>
      <c r="U10814" s="63"/>
      <c r="V10814" s="63"/>
      <c r="W10814" s="63"/>
      <c r="X10814" s="63"/>
      <c r="Y10814" s="63"/>
      <c r="Z10814" s="62">
        <v>58449</v>
      </c>
      <c r="AA10814" s="62">
        <v>1390</v>
      </c>
      <c r="AB10814" s="62">
        <v>19.309999999999999</v>
      </c>
      <c r="AC10814" s="62">
        <v>9741.5</v>
      </c>
    </row>
    <row r="10815" spans="1:29" ht="30" x14ac:dyDescent="0.25">
      <c r="A10815" s="61" t="s">
        <v>117</v>
      </c>
      <c r="B10815" s="61" t="s">
        <v>118</v>
      </c>
      <c r="C10815" s="62">
        <v>2003</v>
      </c>
      <c r="D10815" s="61" t="s">
        <v>468</v>
      </c>
      <c r="E10815" s="62">
        <v>24</v>
      </c>
      <c r="F10815" s="62">
        <v>53007</v>
      </c>
      <c r="G10815" s="62">
        <v>5457</v>
      </c>
      <c r="H10815" s="62">
        <v>18.95</v>
      </c>
      <c r="I10815" s="62">
        <v>2208.63</v>
      </c>
      <c r="J10815" s="62">
        <v>49296.51</v>
      </c>
      <c r="K10815" s="62">
        <v>4096.0200000000004</v>
      </c>
      <c r="L10815" s="62">
        <v>4571</v>
      </c>
      <c r="M10815" s="62">
        <v>15.87</v>
      </c>
      <c r="N10815" s="63"/>
      <c r="O10815" s="63"/>
      <c r="P10815" s="63"/>
      <c r="Q10815" s="63"/>
      <c r="R10815" s="63"/>
      <c r="S10815" s="63"/>
      <c r="T10815" s="63"/>
      <c r="U10815" s="63"/>
      <c r="V10815" s="63"/>
      <c r="W10815" s="63"/>
      <c r="X10815" s="63"/>
      <c r="Y10815" s="63"/>
      <c r="Z10815" s="62">
        <v>451</v>
      </c>
      <c r="AA10815" s="62">
        <v>3454</v>
      </c>
      <c r="AB10815" s="62">
        <v>11.99</v>
      </c>
      <c r="AC10815" s="62">
        <v>18.79</v>
      </c>
    </row>
    <row r="10816" spans="1:29" ht="30" x14ac:dyDescent="0.25">
      <c r="A10816" s="61" t="s">
        <v>142</v>
      </c>
      <c r="B10816" s="61" t="s">
        <v>143</v>
      </c>
      <c r="C10816" s="62">
        <v>2016</v>
      </c>
      <c r="D10816" s="61" t="s">
        <v>99</v>
      </c>
      <c r="E10816" s="62">
        <v>100</v>
      </c>
      <c r="F10816" s="62">
        <v>602228</v>
      </c>
      <c r="G10816" s="62">
        <v>87334</v>
      </c>
      <c r="H10816" s="62">
        <v>72.78</v>
      </c>
      <c r="I10816" s="62">
        <v>6022.28</v>
      </c>
      <c r="J10816" s="62">
        <v>560072.04</v>
      </c>
      <c r="K10816" s="62">
        <v>11167.8</v>
      </c>
      <c r="L10816" s="62">
        <v>10155</v>
      </c>
      <c r="M10816" s="62">
        <v>8.4600000000000009</v>
      </c>
      <c r="N10816" s="62">
        <v>111.68</v>
      </c>
      <c r="O10816" s="62">
        <v>134675.82999999999</v>
      </c>
      <c r="P10816" s="63"/>
      <c r="Q10816" s="63"/>
      <c r="R10816" s="63"/>
      <c r="S10816" s="63"/>
      <c r="T10816" s="63"/>
      <c r="U10816" s="63"/>
      <c r="V10816" s="63"/>
      <c r="W10816" s="63"/>
      <c r="X10816" s="63"/>
      <c r="Y10816" s="63"/>
      <c r="Z10816" s="62">
        <v>2783</v>
      </c>
      <c r="AA10816" s="62">
        <v>38605</v>
      </c>
      <c r="AB10816" s="62">
        <v>32.17</v>
      </c>
      <c r="AC10816" s="62">
        <v>27.83</v>
      </c>
    </row>
    <row r="10817" spans="1:29" x14ac:dyDescent="0.25">
      <c r="A10817" s="61" t="s">
        <v>157</v>
      </c>
      <c r="B10817" s="61" t="s">
        <v>158</v>
      </c>
      <c r="C10817" s="62">
        <v>2016</v>
      </c>
      <c r="D10817" s="61" t="s">
        <v>83</v>
      </c>
      <c r="E10817" s="62">
        <v>18</v>
      </c>
      <c r="F10817" s="62">
        <v>590</v>
      </c>
      <c r="G10817" s="62">
        <v>182</v>
      </c>
      <c r="H10817" s="62">
        <v>0.84</v>
      </c>
      <c r="I10817" s="62">
        <v>32.78</v>
      </c>
      <c r="J10817" s="62">
        <v>548.70000000000005</v>
      </c>
      <c r="K10817" s="62">
        <v>0</v>
      </c>
      <c r="L10817" s="63"/>
      <c r="M10817" s="63"/>
      <c r="N10817" s="63"/>
      <c r="O10817" s="63"/>
      <c r="P10817" s="63"/>
      <c r="Q10817" s="63"/>
      <c r="R10817" s="63"/>
      <c r="S10817" s="63"/>
      <c r="T10817" s="63"/>
      <c r="U10817" s="63"/>
      <c r="V10817" s="63"/>
      <c r="W10817" s="63"/>
      <c r="X10817" s="63"/>
      <c r="Y10817" s="63"/>
      <c r="Z10817" s="62">
        <v>225.23</v>
      </c>
      <c r="AA10817" s="62">
        <v>1678</v>
      </c>
      <c r="AB10817" s="62">
        <v>7.77</v>
      </c>
      <c r="AC10817" s="62">
        <v>12.51</v>
      </c>
    </row>
    <row r="10818" spans="1:29" ht="30" x14ac:dyDescent="0.25">
      <c r="A10818" s="61" t="s">
        <v>224</v>
      </c>
      <c r="B10818" s="61" t="s">
        <v>225</v>
      </c>
      <c r="C10818" s="62">
        <v>2011</v>
      </c>
      <c r="D10818" s="61" t="s">
        <v>78</v>
      </c>
      <c r="E10818" s="62">
        <v>64</v>
      </c>
      <c r="F10818" s="62">
        <v>474080</v>
      </c>
      <c r="G10818" s="62">
        <v>71923</v>
      </c>
      <c r="H10818" s="62">
        <v>93.65</v>
      </c>
      <c r="I10818" s="62">
        <v>7407.5</v>
      </c>
      <c r="J10818" s="62">
        <v>440894.4</v>
      </c>
      <c r="K10818" s="62">
        <v>8641.1299999999992</v>
      </c>
      <c r="L10818" s="62">
        <v>15285</v>
      </c>
      <c r="M10818" s="62">
        <v>19.899999999999999</v>
      </c>
      <c r="N10818" s="62">
        <v>135.02000000000001</v>
      </c>
      <c r="O10818" s="62">
        <v>104205.92</v>
      </c>
      <c r="P10818" s="63"/>
      <c r="Q10818" s="63"/>
      <c r="R10818" s="63"/>
      <c r="S10818" s="63"/>
      <c r="T10818" s="63"/>
      <c r="U10818" s="63"/>
      <c r="V10818" s="63"/>
      <c r="W10818" s="63"/>
      <c r="X10818" s="63"/>
      <c r="Y10818" s="63"/>
      <c r="Z10818" s="62">
        <v>2646.88</v>
      </c>
      <c r="AA10818" s="62">
        <v>18427</v>
      </c>
      <c r="AB10818" s="62">
        <v>23.99</v>
      </c>
      <c r="AC10818" s="62">
        <v>41.36</v>
      </c>
    </row>
    <row r="10819" spans="1:29" ht="30" x14ac:dyDescent="0.25">
      <c r="A10819" s="61" t="s">
        <v>367</v>
      </c>
      <c r="B10819" s="61" t="s">
        <v>368</v>
      </c>
      <c r="C10819" s="62">
        <v>2008</v>
      </c>
      <c r="D10819" s="61" t="s">
        <v>89</v>
      </c>
      <c r="E10819" s="62">
        <v>81</v>
      </c>
      <c r="F10819" s="62">
        <v>370875</v>
      </c>
      <c r="G10819" s="62">
        <v>61879</v>
      </c>
      <c r="H10819" s="62">
        <v>63.66</v>
      </c>
      <c r="I10819" s="62">
        <v>4578.7</v>
      </c>
      <c r="J10819" s="62">
        <v>344913.75</v>
      </c>
      <c r="K10819" s="62">
        <v>5050.4399999999996</v>
      </c>
      <c r="L10819" s="62">
        <v>70837</v>
      </c>
      <c r="M10819" s="62">
        <v>72.88</v>
      </c>
      <c r="N10819" s="63"/>
      <c r="O10819" s="63"/>
      <c r="P10819" s="63"/>
      <c r="Q10819" s="63"/>
      <c r="R10819" s="63"/>
      <c r="S10819" s="63"/>
      <c r="T10819" s="63"/>
      <c r="U10819" s="63"/>
      <c r="V10819" s="63"/>
      <c r="W10819" s="63"/>
      <c r="X10819" s="63"/>
      <c r="Y10819" s="63"/>
      <c r="Z10819" s="62">
        <v>153500</v>
      </c>
      <c r="AA10819" s="62">
        <v>10209</v>
      </c>
      <c r="AB10819" s="62">
        <v>10.5</v>
      </c>
      <c r="AC10819" s="62">
        <v>1895.06</v>
      </c>
    </row>
    <row r="10820" spans="1:29" x14ac:dyDescent="0.25">
      <c r="A10820" s="61" t="s">
        <v>319</v>
      </c>
      <c r="B10820" s="61" t="s">
        <v>320</v>
      </c>
      <c r="C10820" s="62">
        <v>2011</v>
      </c>
      <c r="D10820" s="61" t="s">
        <v>75</v>
      </c>
      <c r="E10820" s="62">
        <v>8</v>
      </c>
      <c r="F10820" s="63"/>
      <c r="G10820" s="63"/>
      <c r="H10820" s="63"/>
      <c r="I10820" s="63"/>
      <c r="J10820" s="63"/>
      <c r="K10820" s="62">
        <v>0</v>
      </c>
      <c r="L10820" s="63"/>
      <c r="M10820" s="63"/>
      <c r="N10820" s="63"/>
      <c r="O10820" s="63"/>
      <c r="P10820" s="63"/>
      <c r="Q10820" s="63"/>
      <c r="R10820" s="63"/>
      <c r="S10820" s="63"/>
      <c r="T10820" s="63"/>
      <c r="U10820" s="63"/>
      <c r="V10820" s="63"/>
      <c r="W10820" s="63"/>
      <c r="X10820" s="63"/>
      <c r="Y10820" s="63"/>
      <c r="Z10820" s="62">
        <v>301.99</v>
      </c>
      <c r="AA10820" s="62">
        <v>2746</v>
      </c>
      <c r="AB10820" s="62">
        <v>28.6</v>
      </c>
      <c r="AC10820" s="62">
        <v>37.75</v>
      </c>
    </row>
    <row r="10821" spans="1:29" x14ac:dyDescent="0.25">
      <c r="A10821" s="61" t="s">
        <v>198</v>
      </c>
      <c r="B10821" s="61" t="s">
        <v>199</v>
      </c>
      <c r="C10821" s="62">
        <v>2013</v>
      </c>
      <c r="D10821" s="61" t="s">
        <v>94</v>
      </c>
      <c r="E10821" s="62">
        <v>4</v>
      </c>
      <c r="F10821" s="62">
        <v>162</v>
      </c>
      <c r="G10821" s="62">
        <v>26</v>
      </c>
      <c r="H10821" s="62">
        <v>0.54</v>
      </c>
      <c r="I10821" s="62">
        <v>40.5</v>
      </c>
      <c r="J10821" s="62">
        <v>150.66</v>
      </c>
      <c r="K10821" s="62">
        <v>0</v>
      </c>
      <c r="L10821" s="63"/>
      <c r="M10821" s="63"/>
      <c r="N10821" s="63"/>
      <c r="O10821" s="63"/>
      <c r="P10821" s="63"/>
      <c r="Q10821" s="63"/>
      <c r="R10821" s="63"/>
      <c r="S10821" s="63"/>
      <c r="T10821" s="63"/>
      <c r="U10821" s="63"/>
      <c r="V10821" s="63"/>
      <c r="W10821" s="63"/>
      <c r="X10821" s="63"/>
      <c r="Y10821" s="63"/>
      <c r="Z10821" s="62">
        <v>188</v>
      </c>
      <c r="AA10821" s="62">
        <v>3156</v>
      </c>
      <c r="AB10821" s="62">
        <v>65.75</v>
      </c>
      <c r="AC10821" s="62">
        <v>47</v>
      </c>
    </row>
    <row r="10822" spans="1:29" x14ac:dyDescent="0.25">
      <c r="A10822" s="61" t="s">
        <v>251</v>
      </c>
      <c r="B10822" s="61" t="s">
        <v>252</v>
      </c>
      <c r="C10822" s="62">
        <v>2017</v>
      </c>
      <c r="D10822" s="61" t="s">
        <v>72</v>
      </c>
      <c r="E10822" s="62">
        <v>29</v>
      </c>
      <c r="F10822" s="62">
        <v>146941</v>
      </c>
      <c r="G10822" s="62">
        <v>32687</v>
      </c>
      <c r="H10822" s="62">
        <v>93.93</v>
      </c>
      <c r="I10822" s="62">
        <v>5066.93</v>
      </c>
      <c r="J10822" s="62">
        <v>136655.13</v>
      </c>
      <c r="K10822" s="62">
        <v>8629.49</v>
      </c>
      <c r="L10822" s="62">
        <v>9635</v>
      </c>
      <c r="M10822" s="62">
        <v>27.69</v>
      </c>
      <c r="N10822" s="63"/>
      <c r="O10822" s="63"/>
      <c r="P10822" s="63"/>
      <c r="Q10822" s="63"/>
      <c r="R10822" s="63"/>
      <c r="S10822" s="63"/>
      <c r="T10822" s="63"/>
      <c r="U10822" s="63"/>
      <c r="V10822" s="63"/>
      <c r="W10822" s="63"/>
      <c r="X10822" s="63"/>
      <c r="Y10822" s="63"/>
      <c r="Z10822" s="62">
        <v>675</v>
      </c>
      <c r="AA10822" s="62">
        <v>7845</v>
      </c>
      <c r="AB10822" s="62">
        <v>22.54</v>
      </c>
      <c r="AC10822" s="62">
        <v>23.28</v>
      </c>
    </row>
    <row r="10823" spans="1:29" ht="30" x14ac:dyDescent="0.25">
      <c r="A10823" s="61" t="s">
        <v>283</v>
      </c>
      <c r="B10823" s="61" t="s">
        <v>284</v>
      </c>
      <c r="C10823" s="62">
        <v>2018</v>
      </c>
      <c r="D10823" s="61" t="s">
        <v>99</v>
      </c>
      <c r="E10823" s="62">
        <v>100</v>
      </c>
      <c r="F10823" s="62">
        <v>57054</v>
      </c>
      <c r="G10823" s="62">
        <v>10093</v>
      </c>
      <c r="H10823" s="62">
        <v>8.41</v>
      </c>
      <c r="I10823" s="62">
        <v>570.54</v>
      </c>
      <c r="J10823" s="62">
        <v>53060.22</v>
      </c>
      <c r="K10823" s="62">
        <v>29833.17</v>
      </c>
      <c r="L10823" s="62">
        <v>36907</v>
      </c>
      <c r="M10823" s="62">
        <v>30.76</v>
      </c>
      <c r="N10823" s="62">
        <v>298.33</v>
      </c>
      <c r="O10823" s="62">
        <v>359767.17</v>
      </c>
      <c r="P10823" s="63"/>
      <c r="Q10823" s="63"/>
      <c r="R10823" s="63"/>
      <c r="S10823" s="63"/>
      <c r="T10823" s="63"/>
      <c r="U10823" s="63"/>
      <c r="V10823" s="63"/>
      <c r="W10823" s="63"/>
      <c r="X10823" s="63"/>
      <c r="Y10823" s="63"/>
      <c r="Z10823" s="62">
        <v>0</v>
      </c>
      <c r="AA10823" s="63"/>
      <c r="AB10823" s="63"/>
      <c r="AC10823" s="62">
        <v>0</v>
      </c>
    </row>
    <row r="10824" spans="1:29" x14ac:dyDescent="0.25">
      <c r="A10824" s="61" t="s">
        <v>424</v>
      </c>
      <c r="B10824" s="61" t="s">
        <v>425</v>
      </c>
      <c r="C10824" s="62">
        <v>2006</v>
      </c>
      <c r="D10824" s="61" t="s">
        <v>78</v>
      </c>
      <c r="E10824" s="62">
        <v>56</v>
      </c>
      <c r="F10824" s="62">
        <v>417647</v>
      </c>
      <c r="G10824" s="62">
        <v>64880</v>
      </c>
      <c r="H10824" s="62">
        <v>96.55</v>
      </c>
      <c r="I10824" s="62">
        <v>7457.98</v>
      </c>
      <c r="J10824" s="62">
        <v>388411.71</v>
      </c>
      <c r="K10824" s="62">
        <v>0</v>
      </c>
      <c r="L10824" s="63"/>
      <c r="M10824" s="63"/>
      <c r="N10824" s="63"/>
      <c r="O10824" s="63"/>
      <c r="P10824" s="63"/>
      <c r="Q10824" s="63"/>
      <c r="R10824" s="63"/>
      <c r="S10824" s="63"/>
      <c r="T10824" s="63"/>
      <c r="U10824" s="63"/>
      <c r="V10824" s="63"/>
      <c r="W10824" s="63"/>
      <c r="X10824" s="63"/>
      <c r="Y10824" s="63"/>
      <c r="Z10824" s="62">
        <v>135600</v>
      </c>
      <c r="AA10824" s="62">
        <v>6762</v>
      </c>
      <c r="AB10824" s="62">
        <v>10.06</v>
      </c>
      <c r="AC10824" s="62">
        <v>2421.4299999999998</v>
      </c>
    </row>
    <row r="10825" spans="1:29" x14ac:dyDescent="0.25">
      <c r="A10825" s="61" t="s">
        <v>328</v>
      </c>
      <c r="B10825" s="61" t="s">
        <v>329</v>
      </c>
      <c r="C10825" s="62">
        <v>2016</v>
      </c>
      <c r="D10825" s="61" t="s">
        <v>94</v>
      </c>
      <c r="E10825" s="62">
        <v>3</v>
      </c>
      <c r="F10825" s="63"/>
      <c r="G10825" s="63"/>
      <c r="H10825" s="63"/>
      <c r="I10825" s="63"/>
      <c r="J10825" s="63"/>
      <c r="K10825" s="62">
        <v>0</v>
      </c>
      <c r="L10825" s="63"/>
      <c r="M10825" s="63"/>
      <c r="N10825" s="63"/>
      <c r="O10825" s="63"/>
      <c r="P10825" s="63"/>
      <c r="Q10825" s="63"/>
      <c r="R10825" s="63"/>
      <c r="S10825" s="63"/>
      <c r="T10825" s="63"/>
      <c r="U10825" s="63"/>
      <c r="V10825" s="63"/>
      <c r="W10825" s="63"/>
      <c r="X10825" s="63"/>
      <c r="Y10825" s="63"/>
      <c r="Z10825" s="62">
        <v>125.66</v>
      </c>
      <c r="AA10825" s="62">
        <v>585</v>
      </c>
      <c r="AB10825" s="62">
        <v>16.25</v>
      </c>
      <c r="AC10825" s="62">
        <v>41.89</v>
      </c>
    </row>
    <row r="10826" spans="1:29" x14ac:dyDescent="0.25">
      <c r="A10826" s="61" t="s">
        <v>113</v>
      </c>
      <c r="B10826" s="61" t="s">
        <v>114</v>
      </c>
      <c r="C10826" s="62">
        <v>2014</v>
      </c>
      <c r="D10826" s="61" t="s">
        <v>419</v>
      </c>
      <c r="E10826" s="62">
        <v>8</v>
      </c>
      <c r="F10826" s="63"/>
      <c r="G10826" s="63"/>
      <c r="H10826" s="63"/>
      <c r="I10826" s="63"/>
      <c r="J10826" s="63"/>
      <c r="K10826" s="62">
        <v>0</v>
      </c>
      <c r="L10826" s="63"/>
      <c r="M10826" s="63"/>
      <c r="N10826" s="63"/>
      <c r="O10826" s="63"/>
      <c r="P10826" s="63"/>
      <c r="Q10826" s="63"/>
      <c r="R10826" s="63"/>
      <c r="S10826" s="63"/>
      <c r="T10826" s="63"/>
      <c r="U10826" s="63"/>
      <c r="V10826" s="63"/>
      <c r="W10826" s="63"/>
      <c r="X10826" s="63"/>
      <c r="Y10826" s="63"/>
      <c r="Z10826" s="62">
        <v>0</v>
      </c>
      <c r="AA10826" s="63"/>
      <c r="AB10826" s="63"/>
      <c r="AC10826" s="62">
        <v>0</v>
      </c>
    </row>
    <row r="10827" spans="1:29" x14ac:dyDescent="0.25">
      <c r="A10827" s="61" t="s">
        <v>105</v>
      </c>
      <c r="B10827" s="61" t="s">
        <v>106</v>
      </c>
      <c r="C10827" s="62">
        <v>2016</v>
      </c>
      <c r="D10827" s="61" t="s">
        <v>150</v>
      </c>
      <c r="E10827" s="62">
        <v>16</v>
      </c>
      <c r="F10827" s="62">
        <v>6919</v>
      </c>
      <c r="G10827" s="62">
        <v>3282</v>
      </c>
      <c r="H10827" s="62">
        <v>17.09</v>
      </c>
      <c r="I10827" s="62">
        <v>432.44</v>
      </c>
      <c r="J10827" s="62">
        <v>6434.67</v>
      </c>
      <c r="K10827" s="62">
        <v>1243.71</v>
      </c>
      <c r="L10827" s="62">
        <v>1747</v>
      </c>
      <c r="M10827" s="62">
        <v>9.1</v>
      </c>
      <c r="N10827" s="62">
        <v>77.73</v>
      </c>
      <c r="O10827" s="62">
        <v>14998.33</v>
      </c>
      <c r="P10827" s="63"/>
      <c r="Q10827" s="63"/>
      <c r="R10827" s="63"/>
      <c r="S10827" s="63"/>
      <c r="T10827" s="63"/>
      <c r="U10827" s="63"/>
      <c r="V10827" s="63"/>
      <c r="W10827" s="63"/>
      <c r="X10827" s="63"/>
      <c r="Y10827" s="63"/>
      <c r="Z10827" s="62">
        <v>796.74</v>
      </c>
      <c r="AA10827" s="62">
        <v>2151</v>
      </c>
      <c r="AB10827" s="62">
        <v>11.2</v>
      </c>
      <c r="AC10827" s="62">
        <v>49.8</v>
      </c>
    </row>
    <row r="10828" spans="1:29" x14ac:dyDescent="0.25">
      <c r="A10828" s="61" t="s">
        <v>210</v>
      </c>
      <c r="B10828" s="61" t="s">
        <v>211</v>
      </c>
      <c r="C10828" s="62">
        <v>2013</v>
      </c>
      <c r="D10828" s="61" t="s">
        <v>297</v>
      </c>
      <c r="E10828" s="62">
        <v>96</v>
      </c>
      <c r="F10828" s="62">
        <v>804704</v>
      </c>
      <c r="G10828" s="62">
        <v>167503</v>
      </c>
      <c r="H10828" s="62">
        <v>145.4</v>
      </c>
      <c r="I10828" s="62">
        <v>8382.33</v>
      </c>
      <c r="J10828" s="62">
        <v>748374.72</v>
      </c>
      <c r="K10828" s="62">
        <v>89115.42</v>
      </c>
      <c r="L10828" s="62">
        <v>103629</v>
      </c>
      <c r="M10828" s="62">
        <v>89.96</v>
      </c>
      <c r="N10828" s="63"/>
      <c r="O10828" s="63"/>
      <c r="P10828" s="63"/>
      <c r="Q10828" s="63"/>
      <c r="R10828" s="63"/>
      <c r="S10828" s="63"/>
      <c r="T10828" s="63"/>
      <c r="U10828" s="63"/>
      <c r="V10828" s="63"/>
      <c r="W10828" s="63"/>
      <c r="X10828" s="63"/>
      <c r="Y10828" s="63"/>
      <c r="Z10828" s="62">
        <v>1141288</v>
      </c>
      <c r="AA10828" s="62">
        <v>177000</v>
      </c>
      <c r="AB10828" s="62">
        <v>153.65</v>
      </c>
      <c r="AC10828" s="62">
        <v>11888.42</v>
      </c>
    </row>
    <row r="10829" spans="1:29" x14ac:dyDescent="0.25">
      <c r="A10829" s="61" t="s">
        <v>289</v>
      </c>
      <c r="B10829" s="61" t="s">
        <v>290</v>
      </c>
      <c r="C10829" s="62">
        <v>2016</v>
      </c>
      <c r="D10829" s="61" t="s">
        <v>72</v>
      </c>
      <c r="E10829" s="62">
        <v>38</v>
      </c>
      <c r="F10829" s="62">
        <v>141078</v>
      </c>
      <c r="G10829" s="62">
        <v>18865</v>
      </c>
      <c r="H10829" s="62">
        <v>41.37</v>
      </c>
      <c r="I10829" s="62">
        <v>3712.58</v>
      </c>
      <c r="J10829" s="62">
        <v>131202.54</v>
      </c>
      <c r="K10829" s="62">
        <v>10789.52</v>
      </c>
      <c r="L10829" s="62">
        <v>16549</v>
      </c>
      <c r="M10829" s="62">
        <v>36.29</v>
      </c>
      <c r="N10829" s="63"/>
      <c r="O10829" s="63"/>
      <c r="P10829" s="63"/>
      <c r="Q10829" s="63"/>
      <c r="R10829" s="63"/>
      <c r="S10829" s="63"/>
      <c r="T10829" s="63"/>
      <c r="U10829" s="63"/>
      <c r="V10829" s="63"/>
      <c r="W10829" s="63"/>
      <c r="X10829" s="63"/>
      <c r="Y10829" s="63"/>
      <c r="Z10829" s="62">
        <v>94563</v>
      </c>
      <c r="AA10829" s="62">
        <v>15155</v>
      </c>
      <c r="AB10829" s="62">
        <v>33.229999999999997</v>
      </c>
      <c r="AC10829" s="62">
        <v>2488.5</v>
      </c>
    </row>
    <row r="10830" spans="1:29" x14ac:dyDescent="0.25">
      <c r="A10830" s="61" t="s">
        <v>208</v>
      </c>
      <c r="B10830" s="61" t="s">
        <v>209</v>
      </c>
      <c r="C10830" s="62">
        <v>2012</v>
      </c>
      <c r="D10830" s="61" t="s">
        <v>75</v>
      </c>
      <c r="E10830" s="62">
        <v>22</v>
      </c>
      <c r="F10830" s="62">
        <v>32981</v>
      </c>
      <c r="G10830" s="62">
        <v>5095</v>
      </c>
      <c r="H10830" s="62">
        <v>19.3</v>
      </c>
      <c r="I10830" s="62">
        <v>1499.14</v>
      </c>
      <c r="J10830" s="62">
        <v>30672.33</v>
      </c>
      <c r="K10830" s="62">
        <v>18277</v>
      </c>
      <c r="L10830" s="62">
        <v>23799</v>
      </c>
      <c r="M10830" s="62">
        <v>90.15</v>
      </c>
      <c r="N10830" s="62">
        <v>830.77</v>
      </c>
      <c r="O10830" s="62">
        <v>220407.83</v>
      </c>
      <c r="P10830" s="63"/>
      <c r="Q10830" s="63"/>
      <c r="R10830" s="63"/>
      <c r="S10830" s="63"/>
      <c r="T10830" s="63"/>
      <c r="U10830" s="63"/>
      <c r="V10830" s="63"/>
      <c r="W10830" s="63"/>
      <c r="X10830" s="63"/>
      <c r="Y10830" s="63"/>
      <c r="Z10830" s="62">
        <v>3072</v>
      </c>
      <c r="AA10830" s="62">
        <v>17409</v>
      </c>
      <c r="AB10830" s="62">
        <v>65.94</v>
      </c>
      <c r="AC10830" s="62">
        <v>139.63999999999999</v>
      </c>
    </row>
    <row r="10831" spans="1:29" ht="30" x14ac:dyDescent="0.25">
      <c r="A10831" s="61" t="s">
        <v>124</v>
      </c>
      <c r="B10831" s="61" t="s">
        <v>125</v>
      </c>
      <c r="C10831" s="62">
        <v>2009</v>
      </c>
      <c r="D10831" s="61" t="s">
        <v>86</v>
      </c>
      <c r="E10831" s="62">
        <v>22</v>
      </c>
      <c r="F10831" s="63"/>
      <c r="G10831" s="63"/>
      <c r="H10831" s="63"/>
      <c r="I10831" s="63"/>
      <c r="J10831" s="63"/>
      <c r="K10831" s="62">
        <v>0</v>
      </c>
      <c r="L10831" s="63"/>
      <c r="M10831" s="63"/>
      <c r="N10831" s="63"/>
      <c r="O10831" s="63"/>
      <c r="P10831" s="63"/>
      <c r="Q10831" s="63"/>
      <c r="R10831" s="63"/>
      <c r="S10831" s="63"/>
      <c r="T10831" s="63"/>
      <c r="U10831" s="63"/>
      <c r="V10831" s="63"/>
      <c r="W10831" s="63"/>
      <c r="X10831" s="63"/>
      <c r="Y10831" s="63"/>
      <c r="Z10831" s="62">
        <v>216.03</v>
      </c>
      <c r="AA10831" s="62">
        <v>16879</v>
      </c>
      <c r="AB10831" s="62">
        <v>63.94</v>
      </c>
      <c r="AC10831" s="62">
        <v>9.82</v>
      </c>
    </row>
    <row r="10832" spans="1:29" x14ac:dyDescent="0.25">
      <c r="A10832" s="61" t="s">
        <v>130</v>
      </c>
      <c r="B10832" s="61" t="s">
        <v>131</v>
      </c>
      <c r="C10832" s="62">
        <v>2013</v>
      </c>
      <c r="D10832" s="61" t="s">
        <v>298</v>
      </c>
      <c r="E10832" s="62">
        <v>4</v>
      </c>
      <c r="F10832" s="62">
        <v>46592</v>
      </c>
      <c r="G10832" s="62">
        <v>6117</v>
      </c>
      <c r="H10832" s="62">
        <v>127.44</v>
      </c>
      <c r="I10832" s="62">
        <v>11648</v>
      </c>
      <c r="J10832" s="62">
        <v>43330.559999999998</v>
      </c>
      <c r="K10832" s="62">
        <v>5215.32</v>
      </c>
      <c r="L10832" s="62">
        <v>8743</v>
      </c>
      <c r="M10832" s="62">
        <v>182.15</v>
      </c>
      <c r="N10832" s="62">
        <v>1303.83</v>
      </c>
      <c r="O10832" s="62">
        <v>62893.17</v>
      </c>
      <c r="P10832" s="63"/>
      <c r="Q10832" s="63"/>
      <c r="R10832" s="63"/>
      <c r="S10832" s="63"/>
      <c r="T10832" s="63"/>
      <c r="U10832" s="63"/>
      <c r="V10832" s="63"/>
      <c r="W10832" s="63"/>
      <c r="X10832" s="63"/>
      <c r="Y10832" s="63"/>
      <c r="Z10832" s="62">
        <v>211</v>
      </c>
      <c r="AA10832" s="62">
        <v>1277</v>
      </c>
      <c r="AB10832" s="62">
        <v>26.6</v>
      </c>
      <c r="AC10832" s="62">
        <v>52.75</v>
      </c>
    </row>
    <row r="10833" spans="1:29" ht="30" x14ac:dyDescent="0.25">
      <c r="A10833" s="61" t="s">
        <v>317</v>
      </c>
      <c r="B10833" s="61" t="s">
        <v>318</v>
      </c>
      <c r="C10833" s="62">
        <v>2016</v>
      </c>
      <c r="D10833" s="61" t="s">
        <v>78</v>
      </c>
      <c r="E10833" s="62">
        <v>56</v>
      </c>
      <c r="F10833" s="62">
        <v>500160</v>
      </c>
      <c r="G10833" s="62">
        <v>89667</v>
      </c>
      <c r="H10833" s="62">
        <v>133.43</v>
      </c>
      <c r="I10833" s="62">
        <v>8931.43</v>
      </c>
      <c r="J10833" s="62">
        <v>465148.8</v>
      </c>
      <c r="K10833" s="62">
        <v>0</v>
      </c>
      <c r="L10833" s="63"/>
      <c r="M10833" s="63"/>
      <c r="N10833" s="63"/>
      <c r="O10833" s="63"/>
      <c r="P10833" s="63"/>
      <c r="Q10833" s="63"/>
      <c r="R10833" s="63"/>
      <c r="S10833" s="63"/>
      <c r="T10833" s="63"/>
      <c r="U10833" s="63"/>
      <c r="V10833" s="63"/>
      <c r="W10833" s="63"/>
      <c r="X10833" s="63"/>
      <c r="Y10833" s="63"/>
      <c r="Z10833" s="62">
        <v>995.69</v>
      </c>
      <c r="AA10833" s="62">
        <v>3336</v>
      </c>
      <c r="AB10833" s="62">
        <v>4.96</v>
      </c>
      <c r="AC10833" s="62">
        <v>17.78</v>
      </c>
    </row>
    <row r="10834" spans="1:29" ht="30" x14ac:dyDescent="0.25">
      <c r="A10834" s="61" t="s">
        <v>245</v>
      </c>
      <c r="B10834" s="61" t="s">
        <v>246</v>
      </c>
      <c r="C10834" s="62">
        <v>2014</v>
      </c>
      <c r="D10834" s="61" t="s">
        <v>78</v>
      </c>
      <c r="E10834" s="62">
        <v>76</v>
      </c>
      <c r="F10834" s="62">
        <v>782819</v>
      </c>
      <c r="G10834" s="62">
        <v>107074</v>
      </c>
      <c r="H10834" s="62">
        <v>117.41</v>
      </c>
      <c r="I10834" s="62">
        <v>10300.25</v>
      </c>
      <c r="J10834" s="62">
        <v>728021.67</v>
      </c>
      <c r="K10834" s="62">
        <v>0</v>
      </c>
      <c r="L10834" s="63"/>
      <c r="M10834" s="63"/>
      <c r="N10834" s="63"/>
      <c r="O10834" s="63"/>
      <c r="P10834" s="63"/>
      <c r="Q10834" s="63"/>
      <c r="R10834" s="63"/>
      <c r="S10834" s="63"/>
      <c r="T10834" s="63"/>
      <c r="U10834" s="63"/>
      <c r="V10834" s="63"/>
      <c r="W10834" s="63"/>
      <c r="X10834" s="63"/>
      <c r="Y10834" s="63"/>
      <c r="Z10834" s="62">
        <v>165345</v>
      </c>
      <c r="AA10834" s="62">
        <v>19839</v>
      </c>
      <c r="AB10834" s="62">
        <v>21.75</v>
      </c>
      <c r="AC10834" s="62">
        <v>2175.59</v>
      </c>
    </row>
    <row r="10835" spans="1:29" ht="30" x14ac:dyDescent="0.25">
      <c r="A10835" s="61" t="s">
        <v>446</v>
      </c>
      <c r="B10835" s="61" t="s">
        <v>447</v>
      </c>
      <c r="C10835" s="62">
        <v>2013</v>
      </c>
      <c r="D10835" s="61" t="s">
        <v>150</v>
      </c>
      <c r="E10835" s="62">
        <v>8</v>
      </c>
      <c r="F10835" s="63"/>
      <c r="G10835" s="63"/>
      <c r="H10835" s="63"/>
      <c r="I10835" s="63"/>
      <c r="J10835" s="63"/>
      <c r="K10835" s="62">
        <v>0</v>
      </c>
      <c r="L10835" s="63"/>
      <c r="M10835" s="63"/>
      <c r="N10835" s="63"/>
      <c r="O10835" s="63"/>
      <c r="P10835" s="63"/>
      <c r="Q10835" s="63"/>
      <c r="R10835" s="63"/>
      <c r="S10835" s="63"/>
      <c r="T10835" s="63"/>
      <c r="U10835" s="63"/>
      <c r="V10835" s="63"/>
      <c r="W10835" s="63"/>
      <c r="X10835" s="63"/>
      <c r="Y10835" s="63"/>
      <c r="Z10835" s="62">
        <v>0</v>
      </c>
      <c r="AA10835" s="63"/>
      <c r="AB10835" s="63"/>
      <c r="AC10835" s="62">
        <v>0</v>
      </c>
    </row>
    <row r="10836" spans="1:29" ht="30" x14ac:dyDescent="0.25">
      <c r="A10836" s="61" t="s">
        <v>176</v>
      </c>
      <c r="B10836" s="61" t="s">
        <v>177</v>
      </c>
      <c r="C10836" s="62">
        <v>2006</v>
      </c>
      <c r="D10836" s="61" t="s">
        <v>99</v>
      </c>
      <c r="E10836" s="62">
        <v>50</v>
      </c>
      <c r="F10836" s="62">
        <v>143129</v>
      </c>
      <c r="G10836" s="62">
        <v>16166</v>
      </c>
      <c r="H10836" s="62">
        <v>26.94</v>
      </c>
      <c r="I10836" s="62">
        <v>2862.58</v>
      </c>
      <c r="J10836" s="62">
        <v>133109.97</v>
      </c>
      <c r="K10836" s="62">
        <v>14958.29</v>
      </c>
      <c r="L10836" s="62">
        <v>43392</v>
      </c>
      <c r="M10836" s="62">
        <v>72.319999999999993</v>
      </c>
      <c r="N10836" s="62">
        <v>299.17</v>
      </c>
      <c r="O10836" s="62">
        <v>180386.54</v>
      </c>
      <c r="P10836" s="63"/>
      <c r="Q10836" s="63"/>
      <c r="R10836" s="63"/>
      <c r="S10836" s="63"/>
      <c r="T10836" s="63"/>
      <c r="U10836" s="63"/>
      <c r="V10836" s="63"/>
      <c r="W10836" s="63"/>
      <c r="X10836" s="63"/>
      <c r="Y10836" s="63"/>
      <c r="Z10836" s="62">
        <v>421.1</v>
      </c>
      <c r="AA10836" s="62">
        <v>7047</v>
      </c>
      <c r="AB10836" s="62">
        <v>11.75</v>
      </c>
      <c r="AC10836" s="62">
        <v>8.42</v>
      </c>
    </row>
    <row r="10837" spans="1:29" x14ac:dyDescent="0.25">
      <c r="A10837" s="61" t="s">
        <v>79</v>
      </c>
      <c r="B10837" s="61" t="s">
        <v>80</v>
      </c>
      <c r="C10837" s="62">
        <v>2012</v>
      </c>
      <c r="D10837" s="61" t="s">
        <v>78</v>
      </c>
      <c r="E10837" s="62">
        <v>40</v>
      </c>
      <c r="F10837" s="62">
        <v>159534</v>
      </c>
      <c r="G10837" s="62">
        <v>21480</v>
      </c>
      <c r="H10837" s="62">
        <v>44.75</v>
      </c>
      <c r="I10837" s="62">
        <v>3988.35</v>
      </c>
      <c r="J10837" s="62">
        <v>148366.62</v>
      </c>
      <c r="K10837" s="62">
        <v>25184.29</v>
      </c>
      <c r="L10837" s="62">
        <v>24227</v>
      </c>
      <c r="M10837" s="62">
        <v>50.47</v>
      </c>
      <c r="N10837" s="62">
        <v>629.61</v>
      </c>
      <c r="O10837" s="62">
        <v>303704.87</v>
      </c>
      <c r="P10837" s="63"/>
      <c r="Q10837" s="63"/>
      <c r="R10837" s="63"/>
      <c r="S10837" s="63"/>
      <c r="T10837" s="63"/>
      <c r="U10837" s="63"/>
      <c r="V10837" s="63"/>
      <c r="W10837" s="63"/>
      <c r="X10837" s="63"/>
      <c r="Y10837" s="63"/>
      <c r="Z10837" s="62">
        <v>179865</v>
      </c>
      <c r="AA10837" s="62">
        <v>9674</v>
      </c>
      <c r="AB10837" s="62">
        <v>20.149999999999999</v>
      </c>
      <c r="AC10837" s="62">
        <v>4496.63</v>
      </c>
    </row>
    <row r="10838" spans="1:29" ht="30" x14ac:dyDescent="0.25">
      <c r="A10838" s="61" t="s">
        <v>142</v>
      </c>
      <c r="B10838" s="61" t="s">
        <v>143</v>
      </c>
      <c r="C10838" s="62">
        <v>2015</v>
      </c>
      <c r="D10838" s="61" t="s">
        <v>78</v>
      </c>
      <c r="E10838" s="62">
        <v>72</v>
      </c>
      <c r="F10838" s="62">
        <v>180607</v>
      </c>
      <c r="G10838" s="62">
        <v>43672</v>
      </c>
      <c r="H10838" s="62">
        <v>50.55</v>
      </c>
      <c r="I10838" s="62">
        <v>2508.4299999999998</v>
      </c>
      <c r="J10838" s="62">
        <v>167964.51</v>
      </c>
      <c r="K10838" s="62">
        <v>21657.61</v>
      </c>
      <c r="L10838" s="62">
        <v>27040</v>
      </c>
      <c r="M10838" s="62">
        <v>31.3</v>
      </c>
      <c r="N10838" s="62">
        <v>300.8</v>
      </c>
      <c r="O10838" s="62">
        <v>261175.66</v>
      </c>
      <c r="P10838" s="63"/>
      <c r="Q10838" s="63"/>
      <c r="R10838" s="63"/>
      <c r="S10838" s="63"/>
      <c r="T10838" s="63"/>
      <c r="U10838" s="63"/>
      <c r="V10838" s="63"/>
      <c r="W10838" s="63"/>
      <c r="X10838" s="63"/>
      <c r="Y10838" s="63"/>
      <c r="Z10838" s="62">
        <v>2447</v>
      </c>
      <c r="AA10838" s="62">
        <v>30953</v>
      </c>
      <c r="AB10838" s="62">
        <v>35.83</v>
      </c>
      <c r="AC10838" s="62">
        <v>33.99</v>
      </c>
    </row>
    <row r="10839" spans="1:29" ht="45" x14ac:dyDescent="0.25">
      <c r="A10839" s="61" t="s">
        <v>109</v>
      </c>
      <c r="B10839" s="61" t="s">
        <v>110</v>
      </c>
      <c r="C10839" s="62">
        <v>2010</v>
      </c>
      <c r="D10839" s="61" t="s">
        <v>75</v>
      </c>
      <c r="E10839" s="62">
        <v>17</v>
      </c>
      <c r="F10839" s="62">
        <v>6916</v>
      </c>
      <c r="G10839" s="62">
        <v>1845</v>
      </c>
      <c r="H10839" s="62">
        <v>9.0399999999999991</v>
      </c>
      <c r="I10839" s="62">
        <v>406.82</v>
      </c>
      <c r="J10839" s="62">
        <v>6431.88</v>
      </c>
      <c r="K10839" s="62">
        <v>0</v>
      </c>
      <c r="L10839" s="63"/>
      <c r="M10839" s="63"/>
      <c r="N10839" s="63"/>
      <c r="O10839" s="63"/>
      <c r="P10839" s="62">
        <v>5860</v>
      </c>
      <c r="Q10839" s="62">
        <v>13913</v>
      </c>
      <c r="R10839" s="62">
        <v>68.2</v>
      </c>
      <c r="S10839" s="62">
        <v>344</v>
      </c>
      <c r="T10839" s="62">
        <v>74240.34</v>
      </c>
      <c r="U10839" s="62">
        <v>9455</v>
      </c>
      <c r="V10839" s="62">
        <v>23183</v>
      </c>
      <c r="W10839" s="62">
        <v>113.64</v>
      </c>
      <c r="X10839" s="62">
        <v>556</v>
      </c>
      <c r="Y10839" s="62">
        <v>211640.72</v>
      </c>
      <c r="Z10839" s="62">
        <v>23027</v>
      </c>
      <c r="AA10839" s="62">
        <v>37449</v>
      </c>
      <c r="AB10839" s="62">
        <v>183.57</v>
      </c>
      <c r="AC10839" s="62">
        <v>1354.53</v>
      </c>
    </row>
    <row r="10840" spans="1:29" ht="30" x14ac:dyDescent="0.25">
      <c r="A10840" s="61" t="s">
        <v>97</v>
      </c>
      <c r="B10840" s="61" t="s">
        <v>98</v>
      </c>
      <c r="C10840" s="62">
        <v>2015</v>
      </c>
      <c r="D10840" s="61" t="s">
        <v>99</v>
      </c>
      <c r="E10840" s="62">
        <v>40</v>
      </c>
      <c r="F10840" s="62">
        <v>118600</v>
      </c>
      <c r="G10840" s="62">
        <v>18403</v>
      </c>
      <c r="H10840" s="62">
        <v>38.340000000000003</v>
      </c>
      <c r="I10840" s="62">
        <v>2965</v>
      </c>
      <c r="J10840" s="62">
        <v>110298</v>
      </c>
      <c r="K10840" s="62">
        <v>20695.439999999999</v>
      </c>
      <c r="L10840" s="62">
        <v>34281</v>
      </c>
      <c r="M10840" s="62">
        <v>71.42</v>
      </c>
      <c r="N10840" s="63"/>
      <c r="O10840" s="63"/>
      <c r="P10840" s="63"/>
      <c r="Q10840" s="63"/>
      <c r="R10840" s="63"/>
      <c r="S10840" s="63"/>
      <c r="T10840" s="63"/>
      <c r="U10840" s="63"/>
      <c r="V10840" s="63"/>
      <c r="W10840" s="63"/>
      <c r="X10840" s="63"/>
      <c r="Y10840" s="63"/>
      <c r="Z10840" s="62">
        <v>46000</v>
      </c>
      <c r="AA10840" s="62">
        <v>10754</v>
      </c>
      <c r="AB10840" s="62">
        <v>22.4</v>
      </c>
      <c r="AC10840" s="62">
        <v>1150</v>
      </c>
    </row>
    <row r="10841" spans="1:29" ht="30" x14ac:dyDescent="0.25">
      <c r="A10841" s="61" t="s">
        <v>224</v>
      </c>
      <c r="B10841" s="61" t="s">
        <v>225</v>
      </c>
      <c r="C10841" s="62">
        <v>2018</v>
      </c>
      <c r="D10841" s="61" t="s">
        <v>78</v>
      </c>
      <c r="E10841" s="62">
        <v>64</v>
      </c>
      <c r="F10841" s="62">
        <v>341280</v>
      </c>
      <c r="G10841" s="62">
        <v>58116</v>
      </c>
      <c r="H10841" s="62">
        <v>75.67</v>
      </c>
      <c r="I10841" s="62">
        <v>5332.5</v>
      </c>
      <c r="J10841" s="62">
        <v>317390.40000000002</v>
      </c>
      <c r="K10841" s="62">
        <v>5027.16</v>
      </c>
      <c r="L10841" s="62">
        <v>5809</v>
      </c>
      <c r="M10841" s="62">
        <v>7.56</v>
      </c>
      <c r="N10841" s="62">
        <v>78.55</v>
      </c>
      <c r="O10841" s="62">
        <v>60624.01</v>
      </c>
      <c r="P10841" s="63"/>
      <c r="Q10841" s="63"/>
      <c r="R10841" s="63"/>
      <c r="S10841" s="63"/>
      <c r="T10841" s="63"/>
      <c r="U10841" s="63"/>
      <c r="V10841" s="63"/>
      <c r="W10841" s="63"/>
      <c r="X10841" s="63"/>
      <c r="Y10841" s="63"/>
      <c r="Z10841" s="62">
        <v>3209.68</v>
      </c>
      <c r="AA10841" s="62">
        <v>21687</v>
      </c>
      <c r="AB10841" s="62">
        <v>28.24</v>
      </c>
      <c r="AC10841" s="62">
        <v>50.15</v>
      </c>
    </row>
    <row r="10842" spans="1:29" x14ac:dyDescent="0.25">
      <c r="A10842" s="61" t="s">
        <v>502</v>
      </c>
      <c r="B10842" s="61" t="s">
        <v>503</v>
      </c>
      <c r="C10842" s="62">
        <v>2005</v>
      </c>
      <c r="D10842" s="61" t="s">
        <v>78</v>
      </c>
      <c r="E10842" s="62">
        <v>40</v>
      </c>
      <c r="F10842" s="62">
        <v>154720</v>
      </c>
      <c r="G10842" s="62">
        <v>16304</v>
      </c>
      <c r="H10842" s="62">
        <v>33.97</v>
      </c>
      <c r="I10842" s="62">
        <v>3868</v>
      </c>
      <c r="J10842" s="62">
        <v>143889.60000000001</v>
      </c>
      <c r="K10842" s="62">
        <v>0</v>
      </c>
      <c r="L10842" s="63"/>
      <c r="M10842" s="63"/>
      <c r="N10842" s="63"/>
      <c r="O10842" s="63"/>
      <c r="P10842" s="63"/>
      <c r="Q10842" s="63"/>
      <c r="R10842" s="63"/>
      <c r="S10842" s="63"/>
      <c r="T10842" s="63"/>
      <c r="U10842" s="63"/>
      <c r="V10842" s="63"/>
      <c r="W10842" s="63"/>
      <c r="X10842" s="63"/>
      <c r="Y10842" s="63"/>
      <c r="Z10842" s="62">
        <v>0</v>
      </c>
      <c r="AA10842" s="63"/>
      <c r="AB10842" s="63"/>
      <c r="AC10842" s="62">
        <v>0</v>
      </c>
    </row>
    <row r="10843" spans="1:29" x14ac:dyDescent="0.25">
      <c r="A10843" s="61" t="s">
        <v>241</v>
      </c>
      <c r="B10843" s="61" t="s">
        <v>242</v>
      </c>
      <c r="C10843" s="62">
        <v>2017</v>
      </c>
      <c r="D10843" s="61" t="s">
        <v>94</v>
      </c>
      <c r="E10843" s="62">
        <v>13</v>
      </c>
      <c r="F10843" s="63"/>
      <c r="G10843" s="63"/>
      <c r="H10843" s="63"/>
      <c r="I10843" s="63"/>
      <c r="J10843" s="63"/>
      <c r="K10843" s="62">
        <v>0</v>
      </c>
      <c r="L10843" s="63"/>
      <c r="M10843" s="63"/>
      <c r="N10843" s="63"/>
      <c r="O10843" s="63"/>
      <c r="P10843" s="63"/>
      <c r="Q10843" s="63"/>
      <c r="R10843" s="63"/>
      <c r="S10843" s="63"/>
      <c r="T10843" s="63"/>
      <c r="U10843" s="63"/>
      <c r="V10843" s="63"/>
      <c r="W10843" s="63"/>
      <c r="X10843" s="63"/>
      <c r="Y10843" s="63"/>
      <c r="Z10843" s="62">
        <v>49178</v>
      </c>
      <c r="AA10843" s="62">
        <v>10881</v>
      </c>
      <c r="AB10843" s="62">
        <v>69.75</v>
      </c>
      <c r="AC10843" s="62">
        <v>3782.92</v>
      </c>
    </row>
    <row r="10844" spans="1:29" ht="30" x14ac:dyDescent="0.25">
      <c r="A10844" s="61" t="s">
        <v>176</v>
      </c>
      <c r="B10844" s="61" t="s">
        <v>177</v>
      </c>
      <c r="C10844" s="62">
        <v>2013</v>
      </c>
      <c r="D10844" s="61" t="s">
        <v>99</v>
      </c>
      <c r="E10844" s="62">
        <v>50</v>
      </c>
      <c r="F10844" s="62">
        <v>134262</v>
      </c>
      <c r="G10844" s="62">
        <v>16890</v>
      </c>
      <c r="H10844" s="62">
        <v>28.15</v>
      </c>
      <c r="I10844" s="62">
        <v>2685.24</v>
      </c>
      <c r="J10844" s="62">
        <v>124863.66</v>
      </c>
      <c r="K10844" s="62">
        <v>11146.46</v>
      </c>
      <c r="L10844" s="62">
        <v>22751</v>
      </c>
      <c r="M10844" s="62">
        <v>37.92</v>
      </c>
      <c r="N10844" s="62">
        <v>222.93</v>
      </c>
      <c r="O10844" s="62">
        <v>134418.5</v>
      </c>
      <c r="P10844" s="63"/>
      <c r="Q10844" s="63"/>
      <c r="R10844" s="63"/>
      <c r="S10844" s="63"/>
      <c r="T10844" s="63"/>
      <c r="U10844" s="63"/>
      <c r="V10844" s="63"/>
      <c r="W10844" s="63"/>
      <c r="X10844" s="63"/>
      <c r="Y10844" s="63"/>
      <c r="Z10844" s="62">
        <v>280</v>
      </c>
      <c r="AA10844" s="62">
        <v>9024</v>
      </c>
      <c r="AB10844" s="62">
        <v>15.04</v>
      </c>
      <c r="AC10844" s="62">
        <v>5.6</v>
      </c>
    </row>
    <row r="10845" spans="1:29" x14ac:dyDescent="0.25">
      <c r="A10845" s="61" t="s">
        <v>273</v>
      </c>
      <c r="B10845" s="61" t="s">
        <v>274</v>
      </c>
      <c r="C10845" s="62">
        <v>2003</v>
      </c>
      <c r="D10845" s="61" t="s">
        <v>89</v>
      </c>
      <c r="E10845" s="62">
        <v>54</v>
      </c>
      <c r="F10845" s="62">
        <v>255943</v>
      </c>
      <c r="G10845" s="62">
        <v>25191</v>
      </c>
      <c r="H10845" s="62">
        <v>38.880000000000003</v>
      </c>
      <c r="I10845" s="62">
        <v>4739.6899999999996</v>
      </c>
      <c r="J10845" s="62">
        <v>238026.99</v>
      </c>
      <c r="K10845" s="62">
        <v>0</v>
      </c>
      <c r="L10845" s="63"/>
      <c r="M10845" s="63"/>
      <c r="N10845" s="63"/>
      <c r="O10845" s="63"/>
      <c r="P10845" s="63"/>
      <c r="Q10845" s="63"/>
      <c r="R10845" s="63"/>
      <c r="S10845" s="63"/>
      <c r="T10845" s="63"/>
      <c r="U10845" s="63"/>
      <c r="V10845" s="63"/>
      <c r="W10845" s="63"/>
      <c r="X10845" s="63"/>
      <c r="Y10845" s="63"/>
      <c r="Z10845" s="62">
        <v>1308.28</v>
      </c>
      <c r="AA10845" s="62">
        <v>4379</v>
      </c>
      <c r="AB10845" s="62">
        <v>6.76</v>
      </c>
      <c r="AC10845" s="62">
        <v>24.23</v>
      </c>
    </row>
    <row r="10846" spans="1:29" x14ac:dyDescent="0.25">
      <c r="A10846" s="61" t="s">
        <v>275</v>
      </c>
      <c r="B10846" s="61" t="s">
        <v>276</v>
      </c>
      <c r="C10846" s="62">
        <v>2006</v>
      </c>
      <c r="D10846" s="61" t="s">
        <v>75</v>
      </c>
      <c r="E10846" s="62">
        <v>17</v>
      </c>
      <c r="F10846" s="62">
        <v>730</v>
      </c>
      <c r="G10846" s="62">
        <v>180</v>
      </c>
      <c r="H10846" s="62">
        <v>0.88</v>
      </c>
      <c r="I10846" s="62">
        <v>42.94</v>
      </c>
      <c r="J10846" s="62">
        <v>678.9</v>
      </c>
      <c r="K10846" s="62">
        <v>0</v>
      </c>
      <c r="L10846" s="63"/>
      <c r="M10846" s="63"/>
      <c r="N10846" s="63"/>
      <c r="O10846" s="63"/>
      <c r="P10846" s="63"/>
      <c r="Q10846" s="63"/>
      <c r="R10846" s="63"/>
      <c r="S10846" s="63"/>
      <c r="T10846" s="63"/>
      <c r="U10846" s="63"/>
      <c r="V10846" s="63"/>
      <c r="W10846" s="63"/>
      <c r="X10846" s="63"/>
      <c r="Y10846" s="63"/>
      <c r="Z10846" s="62">
        <v>1098.99</v>
      </c>
      <c r="AA10846" s="62">
        <v>3780</v>
      </c>
      <c r="AB10846" s="62">
        <v>18.53</v>
      </c>
      <c r="AC10846" s="62">
        <v>64.650000000000006</v>
      </c>
    </row>
    <row r="10847" spans="1:29" ht="30" x14ac:dyDescent="0.25">
      <c r="A10847" s="61" t="s">
        <v>237</v>
      </c>
      <c r="B10847" s="61" t="s">
        <v>238</v>
      </c>
      <c r="C10847" s="62">
        <v>2009</v>
      </c>
      <c r="D10847" s="61" t="s">
        <v>226</v>
      </c>
      <c r="E10847" s="62">
        <v>102</v>
      </c>
      <c r="F10847" s="62">
        <v>169280</v>
      </c>
      <c r="G10847" s="62">
        <v>20787</v>
      </c>
      <c r="H10847" s="62">
        <v>16.98</v>
      </c>
      <c r="I10847" s="62">
        <v>1659.61</v>
      </c>
      <c r="J10847" s="62">
        <v>157430.39999999999</v>
      </c>
      <c r="K10847" s="62">
        <v>62499.519999999997</v>
      </c>
      <c r="L10847" s="62">
        <v>63698</v>
      </c>
      <c r="M10847" s="62">
        <v>52.04</v>
      </c>
      <c r="N10847" s="62">
        <v>612.74</v>
      </c>
      <c r="O10847" s="62">
        <v>753700.4</v>
      </c>
      <c r="P10847" s="63"/>
      <c r="Q10847" s="63"/>
      <c r="R10847" s="63"/>
      <c r="S10847" s="63"/>
      <c r="T10847" s="63"/>
      <c r="U10847" s="63"/>
      <c r="V10847" s="63"/>
      <c r="W10847" s="63"/>
      <c r="X10847" s="63"/>
      <c r="Y10847" s="63"/>
      <c r="Z10847" s="62">
        <v>631400</v>
      </c>
      <c r="AA10847" s="62">
        <v>30310</v>
      </c>
      <c r="AB10847" s="62">
        <v>24.76</v>
      </c>
      <c r="AC10847" s="62">
        <v>6190.2</v>
      </c>
    </row>
    <row r="10848" spans="1:29" ht="30" x14ac:dyDescent="0.25">
      <c r="A10848" s="61" t="s">
        <v>494</v>
      </c>
      <c r="B10848" s="61" t="s">
        <v>495</v>
      </c>
      <c r="C10848" s="62">
        <v>2003</v>
      </c>
      <c r="D10848" s="61" t="s">
        <v>78</v>
      </c>
      <c r="E10848" s="62">
        <v>24</v>
      </c>
      <c r="F10848" s="62">
        <v>84720</v>
      </c>
      <c r="G10848" s="62">
        <v>10124</v>
      </c>
      <c r="H10848" s="62">
        <v>35.15</v>
      </c>
      <c r="I10848" s="62">
        <v>3530</v>
      </c>
      <c r="J10848" s="62">
        <v>78789.600000000006</v>
      </c>
      <c r="K10848" s="62">
        <v>0</v>
      </c>
      <c r="L10848" s="63"/>
      <c r="M10848" s="63"/>
      <c r="N10848" s="63"/>
      <c r="O10848" s="63"/>
      <c r="P10848" s="62">
        <v>940</v>
      </c>
      <c r="Q10848" s="62">
        <v>1235</v>
      </c>
      <c r="R10848" s="62">
        <v>4.29</v>
      </c>
      <c r="S10848" s="62">
        <v>39</v>
      </c>
      <c r="T10848" s="62">
        <v>11908.86</v>
      </c>
      <c r="U10848" s="63"/>
      <c r="V10848" s="63"/>
      <c r="W10848" s="63"/>
      <c r="X10848" s="63"/>
      <c r="Y10848" s="63"/>
      <c r="Z10848" s="62">
        <v>0</v>
      </c>
      <c r="AA10848" s="62">
        <v>4158</v>
      </c>
      <c r="AB10848" s="62">
        <v>14.44</v>
      </c>
      <c r="AC10848" s="62">
        <v>0</v>
      </c>
    </row>
    <row r="10849" spans="1:29" x14ac:dyDescent="0.25">
      <c r="A10849" s="61" t="s">
        <v>263</v>
      </c>
      <c r="B10849" s="61" t="s">
        <v>264</v>
      </c>
      <c r="C10849" s="62">
        <v>2012</v>
      </c>
      <c r="D10849" s="61" t="s">
        <v>83</v>
      </c>
      <c r="E10849" s="62">
        <v>8</v>
      </c>
      <c r="F10849" s="62">
        <v>1012</v>
      </c>
      <c r="G10849" s="62">
        <v>231</v>
      </c>
      <c r="H10849" s="62">
        <v>2.41</v>
      </c>
      <c r="I10849" s="62">
        <v>126.5</v>
      </c>
      <c r="J10849" s="62">
        <v>941.16</v>
      </c>
      <c r="K10849" s="62">
        <v>259.94</v>
      </c>
      <c r="L10849" s="62">
        <v>693</v>
      </c>
      <c r="M10849" s="62">
        <v>7.22</v>
      </c>
      <c r="N10849" s="62">
        <v>32.49</v>
      </c>
      <c r="O10849" s="62">
        <v>3134.72</v>
      </c>
      <c r="P10849" s="63"/>
      <c r="Q10849" s="63"/>
      <c r="R10849" s="63"/>
      <c r="S10849" s="63"/>
      <c r="T10849" s="63"/>
      <c r="U10849" s="63"/>
      <c r="V10849" s="63"/>
      <c r="W10849" s="63"/>
      <c r="X10849" s="63"/>
      <c r="Y10849" s="63"/>
      <c r="Z10849" s="62">
        <v>38862</v>
      </c>
      <c r="AA10849" s="62">
        <v>7693</v>
      </c>
      <c r="AB10849" s="62">
        <v>80.14</v>
      </c>
      <c r="AC10849" s="62">
        <v>4857.75</v>
      </c>
    </row>
    <row r="10850" spans="1:29" x14ac:dyDescent="0.25">
      <c r="A10850" s="61" t="s">
        <v>161</v>
      </c>
      <c r="B10850" s="61" t="s">
        <v>162</v>
      </c>
      <c r="C10850" s="62">
        <v>2015</v>
      </c>
      <c r="D10850" s="61" t="s">
        <v>89</v>
      </c>
      <c r="E10850" s="62">
        <v>103</v>
      </c>
      <c r="F10850" s="62">
        <v>60681</v>
      </c>
      <c r="G10850" s="62">
        <v>11888</v>
      </c>
      <c r="H10850" s="62">
        <v>9.6199999999999992</v>
      </c>
      <c r="I10850" s="62">
        <v>589.14</v>
      </c>
      <c r="J10850" s="62">
        <v>56433.33</v>
      </c>
      <c r="K10850" s="62">
        <v>0</v>
      </c>
      <c r="L10850" s="62">
        <v>15637</v>
      </c>
      <c r="M10850" s="62">
        <v>12.65</v>
      </c>
      <c r="N10850" s="63"/>
      <c r="O10850" s="63"/>
      <c r="P10850" s="63"/>
      <c r="Q10850" s="63"/>
      <c r="R10850" s="63"/>
      <c r="S10850" s="63"/>
      <c r="T10850" s="63"/>
      <c r="U10850" s="63"/>
      <c r="V10850" s="63"/>
      <c r="W10850" s="63"/>
      <c r="X10850" s="63"/>
      <c r="Y10850" s="63"/>
      <c r="Z10850" s="62">
        <v>0</v>
      </c>
      <c r="AA10850" s="62">
        <v>32105</v>
      </c>
      <c r="AB10850" s="62">
        <v>25.97</v>
      </c>
      <c r="AC10850" s="62">
        <v>0</v>
      </c>
    </row>
    <row r="10851" spans="1:29" ht="30" x14ac:dyDescent="0.25">
      <c r="A10851" s="61" t="s">
        <v>415</v>
      </c>
      <c r="B10851" s="61" t="s">
        <v>416</v>
      </c>
      <c r="C10851" s="62">
        <v>2006</v>
      </c>
      <c r="D10851" s="61" t="s">
        <v>89</v>
      </c>
      <c r="E10851" s="62">
        <v>69</v>
      </c>
      <c r="F10851" s="62">
        <v>787508</v>
      </c>
      <c r="G10851" s="62">
        <v>250621</v>
      </c>
      <c r="H10851" s="62">
        <v>302.68</v>
      </c>
      <c r="I10851" s="62">
        <v>11413.16</v>
      </c>
      <c r="J10851" s="62">
        <v>732382.44</v>
      </c>
      <c r="K10851" s="62">
        <v>0</v>
      </c>
      <c r="L10851" s="63"/>
      <c r="M10851" s="63"/>
      <c r="N10851" s="63"/>
      <c r="O10851" s="63"/>
      <c r="P10851" s="63"/>
      <c r="Q10851" s="63"/>
      <c r="R10851" s="63"/>
      <c r="S10851" s="63"/>
      <c r="T10851" s="63"/>
      <c r="U10851" s="63"/>
      <c r="V10851" s="63"/>
      <c r="W10851" s="63"/>
      <c r="X10851" s="63"/>
      <c r="Y10851" s="63"/>
      <c r="Z10851" s="62">
        <v>42800</v>
      </c>
      <c r="AA10851" s="62">
        <v>5288</v>
      </c>
      <c r="AB10851" s="62">
        <v>6.39</v>
      </c>
      <c r="AC10851" s="62">
        <v>620.29</v>
      </c>
    </row>
    <row r="10852" spans="1:29" x14ac:dyDescent="0.25">
      <c r="A10852" s="61" t="s">
        <v>190</v>
      </c>
      <c r="B10852" s="61" t="s">
        <v>191</v>
      </c>
      <c r="C10852" s="62">
        <v>2016</v>
      </c>
      <c r="D10852" s="61" t="s">
        <v>150</v>
      </c>
      <c r="E10852" s="62">
        <v>8</v>
      </c>
      <c r="F10852" s="63"/>
      <c r="G10852" s="63"/>
      <c r="H10852" s="63"/>
      <c r="I10852" s="63"/>
      <c r="J10852" s="63"/>
      <c r="K10852" s="62">
        <v>0</v>
      </c>
      <c r="L10852" s="63"/>
      <c r="M10852" s="63"/>
      <c r="N10852" s="63"/>
      <c r="O10852" s="63"/>
      <c r="P10852" s="63"/>
      <c r="Q10852" s="63"/>
      <c r="R10852" s="63"/>
      <c r="S10852" s="63"/>
      <c r="T10852" s="63"/>
      <c r="U10852" s="63"/>
      <c r="V10852" s="63"/>
      <c r="W10852" s="63"/>
      <c r="X10852" s="63"/>
      <c r="Y10852" s="63"/>
      <c r="Z10852" s="62">
        <v>0</v>
      </c>
      <c r="AA10852" s="63"/>
      <c r="AB10852" s="63"/>
      <c r="AC10852" s="62">
        <v>0</v>
      </c>
    </row>
    <row r="10853" spans="1:29" x14ac:dyDescent="0.25">
      <c r="A10853" s="61" t="s">
        <v>126</v>
      </c>
      <c r="B10853" s="61" t="s">
        <v>127</v>
      </c>
      <c r="C10853" s="62">
        <v>2016</v>
      </c>
      <c r="D10853" s="61" t="s">
        <v>72</v>
      </c>
      <c r="E10853" s="62">
        <v>105</v>
      </c>
      <c r="F10853" s="62">
        <v>1114680</v>
      </c>
      <c r="G10853" s="62">
        <v>162436</v>
      </c>
      <c r="H10853" s="62">
        <v>128.91999999999999</v>
      </c>
      <c r="I10853" s="62">
        <v>10616</v>
      </c>
      <c r="J10853" s="62">
        <v>1036652.4</v>
      </c>
      <c r="K10853" s="62">
        <v>10682.83</v>
      </c>
      <c r="L10853" s="62">
        <v>11288</v>
      </c>
      <c r="M10853" s="62">
        <v>8.9600000000000009</v>
      </c>
      <c r="N10853" s="62">
        <v>101.74</v>
      </c>
      <c r="O10853" s="62">
        <v>128827.48</v>
      </c>
      <c r="P10853" s="63"/>
      <c r="Q10853" s="63"/>
      <c r="R10853" s="63"/>
      <c r="S10853" s="63"/>
      <c r="T10853" s="63"/>
      <c r="U10853" s="63"/>
      <c r="V10853" s="63"/>
      <c r="W10853" s="63"/>
      <c r="X10853" s="63"/>
      <c r="Y10853" s="63"/>
      <c r="Z10853" s="62">
        <v>2063</v>
      </c>
      <c r="AA10853" s="62">
        <v>28494</v>
      </c>
      <c r="AB10853" s="62">
        <v>22.61</v>
      </c>
      <c r="AC10853" s="62">
        <v>19.649999999999999</v>
      </c>
    </row>
    <row r="10854" spans="1:29" ht="30" x14ac:dyDescent="0.25">
      <c r="A10854" s="61" t="s">
        <v>269</v>
      </c>
      <c r="B10854" s="61" t="s">
        <v>270</v>
      </c>
      <c r="C10854" s="62">
        <v>2018</v>
      </c>
      <c r="D10854" s="61" t="s">
        <v>78</v>
      </c>
      <c r="E10854" s="62">
        <v>113</v>
      </c>
      <c r="F10854" s="62">
        <v>887520</v>
      </c>
      <c r="G10854" s="62">
        <v>138395</v>
      </c>
      <c r="H10854" s="62">
        <v>102.06</v>
      </c>
      <c r="I10854" s="62">
        <v>7854.16</v>
      </c>
      <c r="J10854" s="62">
        <v>825393.6</v>
      </c>
      <c r="K10854" s="62">
        <v>0</v>
      </c>
      <c r="L10854" s="63"/>
      <c r="M10854" s="63"/>
      <c r="N10854" s="63"/>
      <c r="O10854" s="63"/>
      <c r="P10854" s="63"/>
      <c r="Q10854" s="63"/>
      <c r="R10854" s="63"/>
      <c r="S10854" s="63"/>
      <c r="T10854" s="63"/>
      <c r="U10854" s="63"/>
      <c r="V10854" s="63"/>
      <c r="W10854" s="63"/>
      <c r="X10854" s="63"/>
      <c r="Y10854" s="63"/>
      <c r="Z10854" s="62">
        <v>233700</v>
      </c>
      <c r="AA10854" s="62">
        <v>10867</v>
      </c>
      <c r="AB10854" s="62">
        <v>8.01</v>
      </c>
      <c r="AC10854" s="62">
        <v>2068.14</v>
      </c>
    </row>
    <row r="10855" spans="1:29" ht="45" x14ac:dyDescent="0.25">
      <c r="A10855" s="61" t="s">
        <v>109</v>
      </c>
      <c r="B10855" s="61" t="s">
        <v>110</v>
      </c>
      <c r="C10855" s="62">
        <v>2003</v>
      </c>
      <c r="D10855" s="61" t="s">
        <v>75</v>
      </c>
      <c r="E10855" s="62">
        <v>17</v>
      </c>
      <c r="F10855" s="62">
        <v>2770</v>
      </c>
      <c r="G10855" s="62">
        <v>726</v>
      </c>
      <c r="H10855" s="62">
        <v>3.56</v>
      </c>
      <c r="I10855" s="62">
        <v>162.94</v>
      </c>
      <c r="J10855" s="62">
        <v>2576.1</v>
      </c>
      <c r="K10855" s="62">
        <v>0</v>
      </c>
      <c r="L10855" s="63"/>
      <c r="M10855" s="63"/>
      <c r="N10855" s="63"/>
      <c r="O10855" s="63"/>
      <c r="P10855" s="62">
        <v>2725</v>
      </c>
      <c r="Q10855" s="62">
        <v>3587</v>
      </c>
      <c r="R10855" s="62">
        <v>17.579999999999998</v>
      </c>
      <c r="S10855" s="62">
        <v>160</v>
      </c>
      <c r="T10855" s="62">
        <v>34523.03</v>
      </c>
      <c r="U10855" s="62">
        <v>747</v>
      </c>
      <c r="V10855" s="62">
        <v>829</v>
      </c>
      <c r="W10855" s="62">
        <v>4.0599999999999996</v>
      </c>
      <c r="X10855" s="62">
        <v>43</v>
      </c>
      <c r="Y10855" s="62">
        <v>16720.849999999999</v>
      </c>
      <c r="Z10855" s="62">
        <v>0</v>
      </c>
      <c r="AA10855" s="62">
        <v>16836</v>
      </c>
      <c r="AB10855" s="62">
        <v>82.53</v>
      </c>
      <c r="AC10855" s="62">
        <v>0</v>
      </c>
    </row>
    <row r="10856" spans="1:29" x14ac:dyDescent="0.25">
      <c r="A10856" s="61" t="s">
        <v>184</v>
      </c>
      <c r="B10856" s="61" t="s">
        <v>185</v>
      </c>
      <c r="C10856" s="62">
        <v>2010</v>
      </c>
      <c r="D10856" s="61" t="s">
        <v>150</v>
      </c>
      <c r="E10856" s="62">
        <v>8</v>
      </c>
      <c r="F10856" s="62">
        <v>784</v>
      </c>
      <c r="G10856" s="62">
        <v>127</v>
      </c>
      <c r="H10856" s="62">
        <v>1.32</v>
      </c>
      <c r="I10856" s="62">
        <v>98</v>
      </c>
      <c r="J10856" s="62">
        <v>729.12</v>
      </c>
      <c r="K10856" s="62">
        <v>0</v>
      </c>
      <c r="L10856" s="63"/>
      <c r="M10856" s="63"/>
      <c r="N10856" s="63"/>
      <c r="O10856" s="63"/>
      <c r="P10856" s="63"/>
      <c r="Q10856" s="63"/>
      <c r="R10856" s="63"/>
      <c r="S10856" s="63"/>
      <c r="T10856" s="63"/>
      <c r="U10856" s="63"/>
      <c r="V10856" s="63"/>
      <c r="W10856" s="63"/>
      <c r="X10856" s="63"/>
      <c r="Y10856" s="63"/>
      <c r="Z10856" s="62">
        <v>0</v>
      </c>
      <c r="AA10856" s="63"/>
      <c r="AB10856" s="63"/>
      <c r="AC10856" s="62">
        <v>0</v>
      </c>
    </row>
    <row r="10857" spans="1:29" ht="30" x14ac:dyDescent="0.25">
      <c r="A10857" s="61" t="s">
        <v>151</v>
      </c>
      <c r="B10857" s="61" t="s">
        <v>152</v>
      </c>
      <c r="C10857" s="62">
        <v>2005</v>
      </c>
      <c r="D10857" s="61" t="s">
        <v>78</v>
      </c>
      <c r="E10857" s="62">
        <v>40</v>
      </c>
      <c r="F10857" s="62">
        <v>480939</v>
      </c>
      <c r="G10857" s="62">
        <v>51300</v>
      </c>
      <c r="H10857" s="62">
        <v>106.88</v>
      </c>
      <c r="I10857" s="62">
        <v>12023.48</v>
      </c>
      <c r="J10857" s="62">
        <v>447273.27</v>
      </c>
      <c r="K10857" s="62">
        <v>0</v>
      </c>
      <c r="L10857" s="63"/>
      <c r="M10857" s="63"/>
      <c r="N10857" s="63"/>
      <c r="O10857" s="63"/>
      <c r="P10857" s="63"/>
      <c r="Q10857" s="63"/>
      <c r="R10857" s="63"/>
      <c r="S10857" s="63"/>
      <c r="T10857" s="63"/>
      <c r="U10857" s="63"/>
      <c r="V10857" s="63"/>
      <c r="W10857" s="63"/>
      <c r="X10857" s="63"/>
      <c r="Y10857" s="63"/>
      <c r="Z10857" s="62">
        <v>644.74</v>
      </c>
      <c r="AA10857" s="62">
        <v>9166</v>
      </c>
      <c r="AB10857" s="62">
        <v>19.100000000000001</v>
      </c>
      <c r="AC10857" s="62">
        <v>16.12</v>
      </c>
    </row>
    <row r="10858" spans="1:29" x14ac:dyDescent="0.25">
      <c r="A10858" s="61" t="s">
        <v>338</v>
      </c>
      <c r="B10858" s="61" t="s">
        <v>339</v>
      </c>
      <c r="C10858" s="62">
        <v>2005</v>
      </c>
      <c r="D10858" s="61" t="s">
        <v>301</v>
      </c>
      <c r="E10858" s="62">
        <v>106</v>
      </c>
      <c r="F10858" s="62">
        <v>1537861</v>
      </c>
      <c r="G10858" s="62">
        <v>147767</v>
      </c>
      <c r="H10858" s="62">
        <v>116.17</v>
      </c>
      <c r="I10858" s="62">
        <v>14508.12</v>
      </c>
      <c r="J10858" s="62">
        <v>1430210.73</v>
      </c>
      <c r="K10858" s="62">
        <v>4969.93</v>
      </c>
      <c r="L10858" s="62">
        <v>8722</v>
      </c>
      <c r="M10858" s="62">
        <v>6.86</v>
      </c>
      <c r="N10858" s="62">
        <v>46.89</v>
      </c>
      <c r="O10858" s="62">
        <v>59933.9</v>
      </c>
      <c r="P10858" s="63"/>
      <c r="Q10858" s="63"/>
      <c r="R10858" s="63"/>
      <c r="S10858" s="63"/>
      <c r="T10858" s="63"/>
      <c r="U10858" s="62">
        <v>0</v>
      </c>
      <c r="V10858" s="62">
        <v>0</v>
      </c>
      <c r="W10858" s="62">
        <v>0</v>
      </c>
      <c r="X10858" s="62">
        <v>0</v>
      </c>
      <c r="Y10858" s="62">
        <v>0</v>
      </c>
      <c r="Z10858" s="62">
        <v>4374.34</v>
      </c>
      <c r="AA10858" s="62">
        <v>45796</v>
      </c>
      <c r="AB10858" s="62">
        <v>36</v>
      </c>
      <c r="AC10858" s="62">
        <v>41.27</v>
      </c>
    </row>
    <row r="10859" spans="1:29" x14ac:dyDescent="0.25">
      <c r="A10859" s="61" t="s">
        <v>229</v>
      </c>
      <c r="B10859" s="61" t="s">
        <v>230</v>
      </c>
      <c r="C10859" s="62">
        <v>2015</v>
      </c>
      <c r="D10859" s="61" t="s">
        <v>83</v>
      </c>
      <c r="E10859" s="62">
        <v>12</v>
      </c>
      <c r="F10859" s="62">
        <v>721</v>
      </c>
      <c r="G10859" s="62">
        <v>337</v>
      </c>
      <c r="H10859" s="62">
        <v>2.34</v>
      </c>
      <c r="I10859" s="62">
        <v>60.08</v>
      </c>
      <c r="J10859" s="62">
        <v>670.53</v>
      </c>
      <c r="K10859" s="62">
        <v>481.09</v>
      </c>
      <c r="L10859" s="62">
        <v>743</v>
      </c>
      <c r="M10859" s="62">
        <v>5.16</v>
      </c>
      <c r="N10859" s="62">
        <v>40.090000000000003</v>
      </c>
      <c r="O10859" s="62">
        <v>5801.56</v>
      </c>
      <c r="P10859" s="63"/>
      <c r="Q10859" s="63"/>
      <c r="R10859" s="63"/>
      <c r="S10859" s="63"/>
      <c r="T10859" s="63"/>
      <c r="U10859" s="63"/>
      <c r="V10859" s="63"/>
      <c r="W10859" s="63"/>
      <c r="X10859" s="63"/>
      <c r="Y10859" s="63"/>
      <c r="Z10859" s="62">
        <v>326355</v>
      </c>
      <c r="AA10859" s="62">
        <v>10110</v>
      </c>
      <c r="AB10859" s="62">
        <v>70.209999999999994</v>
      </c>
      <c r="AC10859" s="62">
        <v>27196.25</v>
      </c>
    </row>
    <row r="10860" spans="1:29" x14ac:dyDescent="0.25">
      <c r="A10860" s="61" t="s">
        <v>159</v>
      </c>
      <c r="B10860" s="61" t="s">
        <v>160</v>
      </c>
      <c r="C10860" s="62">
        <v>2004</v>
      </c>
      <c r="D10860" s="61" t="s">
        <v>175</v>
      </c>
      <c r="E10860" s="62">
        <v>8</v>
      </c>
      <c r="F10860" s="63"/>
      <c r="G10860" s="63"/>
      <c r="H10860" s="63"/>
      <c r="I10860" s="63"/>
      <c r="J10860" s="63"/>
      <c r="K10860" s="62">
        <v>0</v>
      </c>
      <c r="L10860" s="63"/>
      <c r="M10860" s="63"/>
      <c r="N10860" s="63"/>
      <c r="O10860" s="63"/>
      <c r="P10860" s="63"/>
      <c r="Q10860" s="63"/>
      <c r="R10860" s="63"/>
      <c r="S10860" s="63"/>
      <c r="T10860" s="63"/>
      <c r="U10860" s="62">
        <v>209</v>
      </c>
      <c r="V10860" s="62">
        <v>369</v>
      </c>
      <c r="W10860" s="62">
        <v>3.84</v>
      </c>
      <c r="X10860" s="62">
        <v>26</v>
      </c>
      <c r="Y10860" s="62">
        <v>4678.26</v>
      </c>
      <c r="Z10860" s="62">
        <v>0</v>
      </c>
      <c r="AA10860" s="63"/>
      <c r="AB10860" s="63"/>
      <c r="AC10860" s="62">
        <v>0</v>
      </c>
    </row>
    <row r="10861" spans="1:29" ht="30" x14ac:dyDescent="0.25">
      <c r="A10861" s="61" t="s">
        <v>245</v>
      </c>
      <c r="B10861" s="61" t="s">
        <v>246</v>
      </c>
      <c r="C10861" s="62">
        <v>2007</v>
      </c>
      <c r="D10861" s="61" t="s">
        <v>78</v>
      </c>
      <c r="E10861" s="62">
        <v>76</v>
      </c>
      <c r="F10861" s="62">
        <v>809489</v>
      </c>
      <c r="G10861" s="62">
        <v>115623</v>
      </c>
      <c r="H10861" s="62">
        <v>126.78</v>
      </c>
      <c r="I10861" s="62">
        <v>10651.17</v>
      </c>
      <c r="J10861" s="62">
        <v>752824.77</v>
      </c>
      <c r="K10861" s="62">
        <v>0</v>
      </c>
      <c r="L10861" s="63"/>
      <c r="M10861" s="63"/>
      <c r="N10861" s="63"/>
      <c r="O10861" s="63"/>
      <c r="P10861" s="63"/>
      <c r="Q10861" s="63"/>
      <c r="R10861" s="63"/>
      <c r="S10861" s="63"/>
      <c r="T10861" s="63"/>
      <c r="U10861" s="63"/>
      <c r="V10861" s="63"/>
      <c r="W10861" s="63"/>
      <c r="X10861" s="63"/>
      <c r="Y10861" s="63"/>
      <c r="Z10861" s="62">
        <v>151400</v>
      </c>
      <c r="AA10861" s="62">
        <v>18452</v>
      </c>
      <c r="AB10861" s="62">
        <v>20.23</v>
      </c>
      <c r="AC10861" s="62">
        <v>1992.11</v>
      </c>
    </row>
    <row r="10862" spans="1:29" ht="30" x14ac:dyDescent="0.25">
      <c r="A10862" s="61" t="s">
        <v>356</v>
      </c>
      <c r="B10862" s="61" t="s">
        <v>357</v>
      </c>
      <c r="C10862" s="62">
        <v>2007</v>
      </c>
      <c r="D10862" s="61" t="s">
        <v>78</v>
      </c>
      <c r="E10862" s="62">
        <v>100</v>
      </c>
      <c r="F10862" s="62">
        <v>1115685</v>
      </c>
      <c r="G10862" s="62">
        <v>141914</v>
      </c>
      <c r="H10862" s="62">
        <v>118.26</v>
      </c>
      <c r="I10862" s="62">
        <v>11156.85</v>
      </c>
      <c r="J10862" s="62">
        <v>1037587.05</v>
      </c>
      <c r="K10862" s="62">
        <v>0</v>
      </c>
      <c r="L10862" s="63"/>
      <c r="M10862" s="63"/>
      <c r="N10862" s="63"/>
      <c r="O10862" s="63"/>
      <c r="P10862" s="63"/>
      <c r="Q10862" s="63"/>
      <c r="R10862" s="63"/>
      <c r="S10862" s="63"/>
      <c r="T10862" s="63"/>
      <c r="U10862" s="63"/>
      <c r="V10862" s="63"/>
      <c r="W10862" s="63"/>
      <c r="X10862" s="63"/>
      <c r="Y10862" s="63"/>
      <c r="Z10862" s="62">
        <v>3529</v>
      </c>
      <c r="AA10862" s="62">
        <v>30783</v>
      </c>
      <c r="AB10862" s="62">
        <v>25.65</v>
      </c>
      <c r="AC10862" s="62">
        <v>35.29</v>
      </c>
    </row>
    <row r="10863" spans="1:29" x14ac:dyDescent="0.25">
      <c r="A10863" s="61" t="s">
        <v>473</v>
      </c>
      <c r="B10863" s="61" t="s">
        <v>474</v>
      </c>
      <c r="C10863" s="62">
        <v>2010</v>
      </c>
      <c r="D10863" s="61" t="s">
        <v>75</v>
      </c>
      <c r="E10863" s="62">
        <v>8</v>
      </c>
      <c r="F10863" s="63"/>
      <c r="G10863" s="63"/>
      <c r="H10863" s="63"/>
      <c r="I10863" s="63"/>
      <c r="J10863" s="63"/>
      <c r="K10863" s="62">
        <v>0</v>
      </c>
      <c r="L10863" s="63"/>
      <c r="M10863" s="63"/>
      <c r="N10863" s="63"/>
      <c r="O10863" s="63"/>
      <c r="P10863" s="63"/>
      <c r="Q10863" s="63"/>
      <c r="R10863" s="63"/>
      <c r="S10863" s="63"/>
      <c r="T10863" s="63"/>
      <c r="U10863" s="63"/>
      <c r="V10863" s="63"/>
      <c r="W10863" s="63"/>
      <c r="X10863" s="63"/>
      <c r="Y10863" s="63"/>
      <c r="Z10863" s="62">
        <v>0</v>
      </c>
      <c r="AA10863" s="63"/>
      <c r="AB10863" s="63"/>
      <c r="AC10863" s="62">
        <v>0</v>
      </c>
    </row>
    <row r="10864" spans="1:29" x14ac:dyDescent="0.25">
      <c r="A10864" s="61" t="s">
        <v>128</v>
      </c>
      <c r="B10864" s="61" t="s">
        <v>129</v>
      </c>
      <c r="C10864" s="62">
        <v>2018</v>
      </c>
      <c r="D10864" s="61" t="s">
        <v>86</v>
      </c>
      <c r="E10864" s="62">
        <v>36</v>
      </c>
      <c r="F10864" s="62">
        <v>21318</v>
      </c>
      <c r="G10864" s="62">
        <v>8875</v>
      </c>
      <c r="H10864" s="62">
        <v>20.54</v>
      </c>
      <c r="I10864" s="62">
        <v>592.16999999999996</v>
      </c>
      <c r="J10864" s="62">
        <v>19825.740000000002</v>
      </c>
      <c r="K10864" s="62">
        <v>17823.47</v>
      </c>
      <c r="L10864" s="62">
        <v>9635</v>
      </c>
      <c r="M10864" s="62">
        <v>22.3</v>
      </c>
      <c r="N10864" s="62">
        <v>495.1</v>
      </c>
      <c r="O10864" s="62">
        <v>214938.6</v>
      </c>
      <c r="P10864" s="63"/>
      <c r="Q10864" s="63"/>
      <c r="R10864" s="63"/>
      <c r="S10864" s="63"/>
      <c r="T10864" s="63"/>
      <c r="U10864" s="63"/>
      <c r="V10864" s="63"/>
      <c r="W10864" s="63"/>
      <c r="X10864" s="63"/>
      <c r="Y10864" s="63"/>
      <c r="Z10864" s="62">
        <v>1632</v>
      </c>
      <c r="AA10864" s="62">
        <v>12697</v>
      </c>
      <c r="AB10864" s="62">
        <v>29.39</v>
      </c>
      <c r="AC10864" s="62">
        <v>45.33</v>
      </c>
    </row>
    <row r="10865" spans="1:29" x14ac:dyDescent="0.25">
      <c r="A10865" s="61" t="s">
        <v>454</v>
      </c>
      <c r="B10865" s="61" t="s">
        <v>455</v>
      </c>
      <c r="C10865" s="62">
        <v>2009</v>
      </c>
      <c r="D10865" s="61" t="s">
        <v>78</v>
      </c>
      <c r="E10865" s="62">
        <v>48</v>
      </c>
      <c r="F10865" s="62">
        <v>563500</v>
      </c>
      <c r="G10865" s="62">
        <v>81088</v>
      </c>
      <c r="H10865" s="62">
        <v>140.78</v>
      </c>
      <c r="I10865" s="62">
        <v>11739.58</v>
      </c>
      <c r="J10865" s="62">
        <v>524055</v>
      </c>
      <c r="K10865" s="62">
        <v>0</v>
      </c>
      <c r="L10865" s="63"/>
      <c r="M10865" s="63"/>
      <c r="N10865" s="63"/>
      <c r="O10865" s="63"/>
      <c r="P10865" s="63"/>
      <c r="Q10865" s="63"/>
      <c r="R10865" s="63"/>
      <c r="S10865" s="63"/>
      <c r="T10865" s="63"/>
      <c r="U10865" s="63"/>
      <c r="V10865" s="63"/>
      <c r="W10865" s="63"/>
      <c r="X10865" s="63"/>
      <c r="Y10865" s="63"/>
      <c r="Z10865" s="62">
        <v>1099440</v>
      </c>
      <c r="AA10865" s="62">
        <v>73728</v>
      </c>
      <c r="AB10865" s="62">
        <v>128</v>
      </c>
      <c r="AC10865" s="62">
        <v>22905</v>
      </c>
    </row>
    <row r="10866" spans="1:29" ht="30" x14ac:dyDescent="0.25">
      <c r="A10866" s="61" t="s">
        <v>363</v>
      </c>
      <c r="B10866" s="61" t="s">
        <v>364</v>
      </c>
      <c r="C10866" s="62">
        <v>2013</v>
      </c>
      <c r="D10866" s="61" t="s">
        <v>99</v>
      </c>
      <c r="E10866" s="62">
        <v>60</v>
      </c>
      <c r="F10866" s="62">
        <v>272633</v>
      </c>
      <c r="G10866" s="62">
        <v>43342</v>
      </c>
      <c r="H10866" s="62">
        <v>60.2</v>
      </c>
      <c r="I10866" s="62">
        <v>4543.88</v>
      </c>
      <c r="J10866" s="62">
        <v>253548.69</v>
      </c>
      <c r="K10866" s="62">
        <v>15655.67</v>
      </c>
      <c r="L10866" s="62">
        <v>18305</v>
      </c>
      <c r="M10866" s="62">
        <v>25.42</v>
      </c>
      <c r="N10866" s="62">
        <v>260.93</v>
      </c>
      <c r="O10866" s="62">
        <v>188796.47</v>
      </c>
      <c r="P10866" s="63"/>
      <c r="Q10866" s="63"/>
      <c r="R10866" s="63"/>
      <c r="S10866" s="63"/>
      <c r="T10866" s="63"/>
      <c r="U10866" s="63"/>
      <c r="V10866" s="63"/>
      <c r="W10866" s="63"/>
      <c r="X10866" s="63"/>
      <c r="Y10866" s="63"/>
      <c r="Z10866" s="62">
        <v>708.51</v>
      </c>
      <c r="AA10866" s="62">
        <v>2083</v>
      </c>
      <c r="AB10866" s="62">
        <v>2.89</v>
      </c>
      <c r="AC10866" s="62">
        <v>11.81</v>
      </c>
    </row>
    <row r="10867" spans="1:29" ht="30" x14ac:dyDescent="0.25">
      <c r="A10867" s="61" t="s">
        <v>358</v>
      </c>
      <c r="B10867" s="61" t="s">
        <v>359</v>
      </c>
      <c r="C10867" s="62">
        <v>2012</v>
      </c>
      <c r="D10867" s="61" t="s">
        <v>78</v>
      </c>
      <c r="E10867" s="62">
        <v>54</v>
      </c>
      <c r="F10867" s="62">
        <v>423600</v>
      </c>
      <c r="G10867" s="62">
        <v>55795</v>
      </c>
      <c r="H10867" s="62">
        <v>86.1</v>
      </c>
      <c r="I10867" s="62">
        <v>7844.44</v>
      </c>
      <c r="J10867" s="62">
        <v>393948</v>
      </c>
      <c r="K10867" s="62">
        <v>0</v>
      </c>
      <c r="L10867" s="63"/>
      <c r="M10867" s="63"/>
      <c r="N10867" s="63"/>
      <c r="O10867" s="63"/>
      <c r="P10867" s="63"/>
      <c r="Q10867" s="63"/>
      <c r="R10867" s="63"/>
      <c r="S10867" s="63"/>
      <c r="T10867" s="63"/>
      <c r="U10867" s="63"/>
      <c r="V10867" s="63"/>
      <c r="W10867" s="63"/>
      <c r="X10867" s="63"/>
      <c r="Y10867" s="63"/>
      <c r="Z10867" s="62">
        <v>107990</v>
      </c>
      <c r="AA10867" s="62">
        <v>7826</v>
      </c>
      <c r="AB10867" s="62">
        <v>12.08</v>
      </c>
      <c r="AC10867" s="62">
        <v>1999.81</v>
      </c>
    </row>
    <row r="10868" spans="1:29" x14ac:dyDescent="0.25">
      <c r="A10868" s="61" t="s">
        <v>475</v>
      </c>
      <c r="B10868" s="61" t="s">
        <v>476</v>
      </c>
      <c r="C10868" s="62">
        <v>2017</v>
      </c>
      <c r="D10868" s="61" t="s">
        <v>75</v>
      </c>
      <c r="E10868" s="62">
        <v>13</v>
      </c>
      <c r="F10868" s="62">
        <v>2796</v>
      </c>
      <c r="G10868" s="62">
        <v>669</v>
      </c>
      <c r="H10868" s="62">
        <v>4.29</v>
      </c>
      <c r="I10868" s="62">
        <v>215.08</v>
      </c>
      <c r="J10868" s="62">
        <v>2600.2800000000002</v>
      </c>
      <c r="K10868" s="62">
        <v>0</v>
      </c>
      <c r="L10868" s="62">
        <v>1042</v>
      </c>
      <c r="M10868" s="62">
        <v>6.68</v>
      </c>
      <c r="N10868" s="63"/>
      <c r="O10868" s="63"/>
      <c r="P10868" s="63"/>
      <c r="Q10868" s="63"/>
      <c r="R10868" s="63"/>
      <c r="S10868" s="63"/>
      <c r="T10868" s="63"/>
      <c r="U10868" s="63"/>
      <c r="V10868" s="63"/>
      <c r="W10868" s="63"/>
      <c r="X10868" s="63"/>
      <c r="Y10868" s="63"/>
      <c r="Z10868" s="62">
        <v>44162</v>
      </c>
      <c r="AA10868" s="62">
        <v>11453</v>
      </c>
      <c r="AB10868" s="62">
        <v>73.42</v>
      </c>
      <c r="AC10868" s="62">
        <v>3397.08</v>
      </c>
    </row>
    <row r="10869" spans="1:29" x14ac:dyDescent="0.25">
      <c r="A10869" s="61" t="s">
        <v>462</v>
      </c>
      <c r="B10869" s="61" t="s">
        <v>463</v>
      </c>
      <c r="C10869" s="62">
        <v>2005</v>
      </c>
      <c r="D10869" s="61" t="s">
        <v>596</v>
      </c>
      <c r="E10869" s="62">
        <v>132</v>
      </c>
      <c r="F10869" s="62">
        <v>598280</v>
      </c>
      <c r="G10869" s="62">
        <v>76968</v>
      </c>
      <c r="H10869" s="62">
        <v>48.59</v>
      </c>
      <c r="I10869" s="62">
        <v>4532.42</v>
      </c>
      <c r="J10869" s="62">
        <v>556400.4</v>
      </c>
      <c r="K10869" s="62">
        <v>66090.2</v>
      </c>
      <c r="L10869" s="62">
        <v>99841</v>
      </c>
      <c r="M10869" s="62">
        <v>63.03</v>
      </c>
      <c r="N10869" s="62">
        <v>500.68</v>
      </c>
      <c r="O10869" s="62">
        <v>797001.59</v>
      </c>
      <c r="P10869" s="63"/>
      <c r="Q10869" s="63"/>
      <c r="R10869" s="63"/>
      <c r="S10869" s="63"/>
      <c r="T10869" s="63"/>
      <c r="U10869" s="63"/>
      <c r="V10869" s="63"/>
      <c r="W10869" s="63"/>
      <c r="X10869" s="63"/>
      <c r="Y10869" s="63"/>
      <c r="Z10869" s="62">
        <v>1088</v>
      </c>
      <c r="AA10869" s="62">
        <v>80132</v>
      </c>
      <c r="AB10869" s="62">
        <v>50.59</v>
      </c>
      <c r="AC10869" s="62">
        <v>8.24</v>
      </c>
    </row>
    <row r="10870" spans="1:29" x14ac:dyDescent="0.25">
      <c r="A10870" s="61" t="s">
        <v>371</v>
      </c>
      <c r="B10870" s="61" t="s">
        <v>372</v>
      </c>
      <c r="C10870" s="62">
        <v>2007</v>
      </c>
      <c r="D10870" s="61" t="s">
        <v>94</v>
      </c>
      <c r="E10870" s="62">
        <v>12</v>
      </c>
      <c r="F10870" s="62">
        <v>7496</v>
      </c>
      <c r="G10870" s="62">
        <v>1433</v>
      </c>
      <c r="H10870" s="62">
        <v>9.9499999999999993</v>
      </c>
      <c r="I10870" s="62">
        <v>624.66999999999996</v>
      </c>
      <c r="J10870" s="62">
        <v>6971.28</v>
      </c>
      <c r="K10870" s="62">
        <v>0</v>
      </c>
      <c r="L10870" s="63"/>
      <c r="M10870" s="63"/>
      <c r="N10870" s="63"/>
      <c r="O10870" s="63"/>
      <c r="P10870" s="63"/>
      <c r="Q10870" s="63"/>
      <c r="R10870" s="63"/>
      <c r="S10870" s="63"/>
      <c r="T10870" s="63"/>
      <c r="U10870" s="63"/>
      <c r="V10870" s="63"/>
      <c r="W10870" s="63"/>
      <c r="X10870" s="63"/>
      <c r="Y10870" s="63"/>
      <c r="Z10870" s="62">
        <v>91000</v>
      </c>
      <c r="AA10870" s="62">
        <v>3378</v>
      </c>
      <c r="AB10870" s="62">
        <v>23.46</v>
      </c>
      <c r="AC10870" s="62">
        <v>7583.33</v>
      </c>
    </row>
    <row r="10871" spans="1:29" x14ac:dyDescent="0.25">
      <c r="A10871" s="61" t="s">
        <v>128</v>
      </c>
      <c r="B10871" s="61" t="s">
        <v>129</v>
      </c>
      <c r="C10871" s="62">
        <v>2004</v>
      </c>
      <c r="D10871" s="61" t="s">
        <v>94</v>
      </c>
      <c r="E10871" s="62">
        <v>24</v>
      </c>
      <c r="F10871" s="63"/>
      <c r="G10871" s="63"/>
      <c r="H10871" s="63"/>
      <c r="I10871" s="63"/>
      <c r="J10871" s="63"/>
      <c r="K10871" s="62">
        <v>0</v>
      </c>
      <c r="L10871" s="63"/>
      <c r="M10871" s="63"/>
      <c r="N10871" s="63"/>
      <c r="O10871" s="63"/>
      <c r="P10871" s="63"/>
      <c r="Q10871" s="63"/>
      <c r="R10871" s="63"/>
      <c r="S10871" s="63"/>
      <c r="T10871" s="63"/>
      <c r="U10871" s="63"/>
      <c r="V10871" s="63"/>
      <c r="W10871" s="63"/>
      <c r="X10871" s="63"/>
      <c r="Y10871" s="63"/>
      <c r="Z10871" s="62">
        <v>1122</v>
      </c>
      <c r="AA10871" s="62">
        <v>5267</v>
      </c>
      <c r="AB10871" s="62">
        <v>18.29</v>
      </c>
      <c r="AC10871" s="62">
        <v>46.75</v>
      </c>
    </row>
    <row r="10872" spans="1:29" ht="30" x14ac:dyDescent="0.25">
      <c r="A10872" s="61" t="s">
        <v>516</v>
      </c>
      <c r="B10872" s="61" t="s">
        <v>517</v>
      </c>
      <c r="C10872" s="62">
        <v>2006</v>
      </c>
      <c r="D10872" s="61" t="s">
        <v>78</v>
      </c>
      <c r="E10872" s="62">
        <v>40</v>
      </c>
      <c r="F10872" s="62">
        <v>189720</v>
      </c>
      <c r="G10872" s="62">
        <v>27999</v>
      </c>
      <c r="H10872" s="62">
        <v>58.33</v>
      </c>
      <c r="I10872" s="62">
        <v>4743</v>
      </c>
      <c r="J10872" s="62">
        <v>176439.6</v>
      </c>
      <c r="K10872" s="62">
        <v>0</v>
      </c>
      <c r="L10872" s="63"/>
      <c r="M10872" s="63"/>
      <c r="N10872" s="63"/>
      <c r="O10872" s="63"/>
      <c r="P10872" s="63"/>
      <c r="Q10872" s="63"/>
      <c r="R10872" s="63"/>
      <c r="S10872" s="63"/>
      <c r="T10872" s="63"/>
      <c r="U10872" s="63"/>
      <c r="V10872" s="63"/>
      <c r="W10872" s="63"/>
      <c r="X10872" s="63"/>
      <c r="Y10872" s="63"/>
      <c r="Z10872" s="62">
        <v>187820</v>
      </c>
      <c r="AA10872" s="62">
        <v>5487</v>
      </c>
      <c r="AB10872" s="62">
        <v>11.43</v>
      </c>
      <c r="AC10872" s="62">
        <v>4695.5</v>
      </c>
    </row>
    <row r="10873" spans="1:29" ht="30" x14ac:dyDescent="0.25">
      <c r="A10873" s="61" t="s">
        <v>239</v>
      </c>
      <c r="B10873" s="61" t="s">
        <v>240</v>
      </c>
      <c r="C10873" s="62">
        <v>2006</v>
      </c>
      <c r="D10873" s="61" t="s">
        <v>99</v>
      </c>
      <c r="E10873" s="62">
        <v>40</v>
      </c>
      <c r="F10873" s="62">
        <v>88620</v>
      </c>
      <c r="G10873" s="62">
        <v>15379</v>
      </c>
      <c r="H10873" s="62">
        <v>32.04</v>
      </c>
      <c r="I10873" s="62">
        <v>2215.5</v>
      </c>
      <c r="J10873" s="62">
        <v>82416.600000000006</v>
      </c>
      <c r="K10873" s="62">
        <v>13791</v>
      </c>
      <c r="L10873" s="62">
        <v>34977</v>
      </c>
      <c r="M10873" s="62">
        <v>72.87</v>
      </c>
      <c r="N10873" s="63"/>
      <c r="O10873" s="63"/>
      <c r="P10873" s="63"/>
      <c r="Q10873" s="63"/>
      <c r="R10873" s="63"/>
      <c r="S10873" s="63"/>
      <c r="T10873" s="63"/>
      <c r="U10873" s="63"/>
      <c r="V10873" s="63"/>
      <c r="W10873" s="63"/>
      <c r="X10873" s="63"/>
      <c r="Y10873" s="63"/>
      <c r="Z10873" s="62">
        <v>0</v>
      </c>
      <c r="AA10873" s="63"/>
      <c r="AB10873" s="63"/>
      <c r="AC10873" s="62">
        <v>0</v>
      </c>
    </row>
    <row r="10874" spans="1:29" ht="30" x14ac:dyDescent="0.25">
      <c r="A10874" s="61" t="s">
        <v>153</v>
      </c>
      <c r="B10874" s="61" t="s">
        <v>154</v>
      </c>
      <c r="C10874" s="62">
        <v>2011</v>
      </c>
      <c r="D10874" s="61" t="s">
        <v>135</v>
      </c>
      <c r="E10874" s="62">
        <v>371</v>
      </c>
      <c r="F10874" s="62">
        <v>1487264</v>
      </c>
      <c r="G10874" s="62">
        <v>217830</v>
      </c>
      <c r="H10874" s="62">
        <v>48.93</v>
      </c>
      <c r="I10874" s="62">
        <v>4008.8</v>
      </c>
      <c r="J10874" s="62">
        <v>1383155.52</v>
      </c>
      <c r="K10874" s="62">
        <v>400892.34</v>
      </c>
      <c r="L10874" s="62">
        <v>570156</v>
      </c>
      <c r="M10874" s="62">
        <v>128.07</v>
      </c>
      <c r="N10874" s="62">
        <v>1080.57</v>
      </c>
      <c r="O10874" s="62">
        <v>4834480.97</v>
      </c>
      <c r="P10874" s="63"/>
      <c r="Q10874" s="63"/>
      <c r="R10874" s="63"/>
      <c r="S10874" s="63"/>
      <c r="T10874" s="63"/>
      <c r="U10874" s="63"/>
      <c r="V10874" s="63"/>
      <c r="W10874" s="63"/>
      <c r="X10874" s="63"/>
      <c r="Y10874" s="63"/>
      <c r="Z10874" s="62">
        <v>0</v>
      </c>
      <c r="AA10874" s="63"/>
      <c r="AB10874" s="63"/>
      <c r="AC10874" s="62">
        <v>0</v>
      </c>
    </row>
    <row r="10875" spans="1:29" x14ac:dyDescent="0.25">
      <c r="A10875" s="61" t="s">
        <v>159</v>
      </c>
      <c r="B10875" s="61" t="s">
        <v>160</v>
      </c>
      <c r="C10875" s="62">
        <v>2009</v>
      </c>
      <c r="D10875" s="61" t="s">
        <v>89</v>
      </c>
      <c r="E10875" s="62">
        <v>23</v>
      </c>
      <c r="F10875" s="62">
        <v>95840</v>
      </c>
      <c r="G10875" s="62">
        <v>15266</v>
      </c>
      <c r="H10875" s="62">
        <v>55.31</v>
      </c>
      <c r="I10875" s="62">
        <v>4166.96</v>
      </c>
      <c r="J10875" s="62">
        <v>89131.199999999997</v>
      </c>
      <c r="K10875" s="62">
        <v>0</v>
      </c>
      <c r="L10875" s="63"/>
      <c r="M10875" s="63"/>
      <c r="N10875" s="63"/>
      <c r="O10875" s="63"/>
      <c r="P10875" s="63"/>
      <c r="Q10875" s="63"/>
      <c r="R10875" s="63"/>
      <c r="S10875" s="63"/>
      <c r="T10875" s="63"/>
      <c r="U10875" s="62">
        <v>4600</v>
      </c>
      <c r="V10875" s="62">
        <v>15014</v>
      </c>
      <c r="W10875" s="62">
        <v>54.4</v>
      </c>
      <c r="X10875" s="62">
        <v>200</v>
      </c>
      <c r="Y10875" s="62">
        <v>102966.39999999999</v>
      </c>
      <c r="Z10875" s="62">
        <v>661</v>
      </c>
      <c r="AA10875" s="62">
        <v>4271</v>
      </c>
      <c r="AB10875" s="62">
        <v>15.47</v>
      </c>
      <c r="AC10875" s="62">
        <v>28.74</v>
      </c>
    </row>
    <row r="10876" spans="1:29" x14ac:dyDescent="0.25">
      <c r="A10876" s="61" t="s">
        <v>76</v>
      </c>
      <c r="B10876" s="61" t="s">
        <v>77</v>
      </c>
      <c r="C10876" s="62">
        <v>2010</v>
      </c>
      <c r="D10876" s="61" t="s">
        <v>94</v>
      </c>
      <c r="E10876" s="62">
        <v>7</v>
      </c>
      <c r="F10876" s="62">
        <v>85</v>
      </c>
      <c r="G10876" s="62">
        <v>130</v>
      </c>
      <c r="H10876" s="62">
        <v>1.55</v>
      </c>
      <c r="I10876" s="62">
        <v>12.14</v>
      </c>
      <c r="J10876" s="62">
        <v>79.05</v>
      </c>
      <c r="K10876" s="62">
        <v>0</v>
      </c>
      <c r="L10876" s="63"/>
      <c r="M10876" s="63"/>
      <c r="N10876" s="63"/>
      <c r="O10876" s="63"/>
      <c r="P10876" s="63"/>
      <c r="Q10876" s="63"/>
      <c r="R10876" s="63"/>
      <c r="S10876" s="63"/>
      <c r="T10876" s="63"/>
      <c r="U10876" s="63"/>
      <c r="V10876" s="63"/>
      <c r="W10876" s="63"/>
      <c r="X10876" s="63"/>
      <c r="Y10876" s="63"/>
      <c r="Z10876" s="62">
        <v>590.59</v>
      </c>
      <c r="AA10876" s="62">
        <v>2830</v>
      </c>
      <c r="AB10876" s="62">
        <v>33.69</v>
      </c>
      <c r="AC10876" s="62">
        <v>84.37</v>
      </c>
    </row>
    <row r="10877" spans="1:29" ht="30" x14ac:dyDescent="0.25">
      <c r="A10877" s="61" t="s">
        <v>188</v>
      </c>
      <c r="B10877" s="61" t="s">
        <v>189</v>
      </c>
      <c r="C10877" s="62">
        <v>2010</v>
      </c>
      <c r="D10877" s="61" t="s">
        <v>441</v>
      </c>
      <c r="E10877" s="62">
        <v>10</v>
      </c>
      <c r="F10877" s="62">
        <v>75692</v>
      </c>
      <c r="G10877" s="62">
        <v>19234</v>
      </c>
      <c r="H10877" s="62">
        <v>160.28</v>
      </c>
      <c r="I10877" s="62">
        <v>7569.2</v>
      </c>
      <c r="J10877" s="62">
        <v>70393.56</v>
      </c>
      <c r="K10877" s="62">
        <v>10358.870000000001</v>
      </c>
      <c r="L10877" s="62">
        <v>18216</v>
      </c>
      <c r="M10877" s="62">
        <v>151.80000000000001</v>
      </c>
      <c r="N10877" s="63"/>
      <c r="O10877" s="63"/>
      <c r="P10877" s="63"/>
      <c r="Q10877" s="63"/>
      <c r="R10877" s="63"/>
      <c r="S10877" s="63"/>
      <c r="T10877" s="63"/>
      <c r="U10877" s="63"/>
      <c r="V10877" s="63"/>
      <c r="W10877" s="63"/>
      <c r="X10877" s="63"/>
      <c r="Y10877" s="63"/>
      <c r="Z10877" s="62">
        <v>1665</v>
      </c>
      <c r="AA10877" s="62">
        <v>11063</v>
      </c>
      <c r="AB10877" s="62">
        <v>92.19</v>
      </c>
      <c r="AC10877" s="62">
        <v>166.5</v>
      </c>
    </row>
    <row r="10878" spans="1:29" x14ac:dyDescent="0.25">
      <c r="A10878" s="61" t="s">
        <v>397</v>
      </c>
      <c r="B10878" s="61" t="s">
        <v>398</v>
      </c>
      <c r="C10878" s="62">
        <v>2009</v>
      </c>
      <c r="D10878" s="61" t="s">
        <v>94</v>
      </c>
      <c r="E10878" s="62">
        <v>8</v>
      </c>
      <c r="F10878" s="62">
        <v>692</v>
      </c>
      <c r="G10878" s="62">
        <v>230</v>
      </c>
      <c r="H10878" s="62">
        <v>2.4</v>
      </c>
      <c r="I10878" s="62">
        <v>86.5</v>
      </c>
      <c r="J10878" s="62">
        <v>643.55999999999995</v>
      </c>
      <c r="K10878" s="62">
        <v>0</v>
      </c>
      <c r="L10878" s="63"/>
      <c r="M10878" s="63"/>
      <c r="N10878" s="63"/>
      <c r="O10878" s="63"/>
      <c r="P10878" s="63"/>
      <c r="Q10878" s="63"/>
      <c r="R10878" s="63"/>
      <c r="S10878" s="63"/>
      <c r="T10878" s="63"/>
      <c r="U10878" s="62">
        <v>100</v>
      </c>
      <c r="V10878" s="62">
        <v>223</v>
      </c>
      <c r="W10878" s="62">
        <v>2.3199999999999998</v>
      </c>
      <c r="X10878" s="62">
        <v>12</v>
      </c>
      <c r="Y10878" s="62">
        <v>2238.4</v>
      </c>
      <c r="Z10878" s="62">
        <v>49500</v>
      </c>
      <c r="AA10878" s="62">
        <v>1602</v>
      </c>
      <c r="AB10878" s="62">
        <v>16.690000000000001</v>
      </c>
      <c r="AC10878" s="62">
        <v>6187.5</v>
      </c>
    </row>
    <row r="10879" spans="1:29" x14ac:dyDescent="0.25">
      <c r="A10879" s="61" t="s">
        <v>102</v>
      </c>
      <c r="B10879" s="61" t="s">
        <v>103</v>
      </c>
      <c r="C10879" s="62">
        <v>2014</v>
      </c>
      <c r="D10879" s="61" t="s">
        <v>78</v>
      </c>
      <c r="E10879" s="62">
        <v>40</v>
      </c>
      <c r="F10879" s="62">
        <v>55028</v>
      </c>
      <c r="G10879" s="62">
        <v>8782</v>
      </c>
      <c r="H10879" s="62">
        <v>18.3</v>
      </c>
      <c r="I10879" s="62">
        <v>1375.7</v>
      </c>
      <c r="J10879" s="62">
        <v>51176.04</v>
      </c>
      <c r="K10879" s="62">
        <v>0</v>
      </c>
      <c r="L10879" s="63"/>
      <c r="M10879" s="63"/>
      <c r="N10879" s="63"/>
      <c r="O10879" s="63"/>
      <c r="P10879" s="63"/>
      <c r="Q10879" s="63"/>
      <c r="R10879" s="63"/>
      <c r="S10879" s="63"/>
      <c r="T10879" s="63"/>
      <c r="U10879" s="63"/>
      <c r="V10879" s="63"/>
      <c r="W10879" s="63"/>
      <c r="X10879" s="63"/>
      <c r="Y10879" s="63"/>
      <c r="Z10879" s="62">
        <v>248</v>
      </c>
      <c r="AA10879" s="62">
        <v>3721</v>
      </c>
      <c r="AB10879" s="62">
        <v>7.75</v>
      </c>
      <c r="AC10879" s="62">
        <v>6.2</v>
      </c>
    </row>
    <row r="10880" spans="1:29" x14ac:dyDescent="0.25">
      <c r="A10880" s="61" t="s">
        <v>212</v>
      </c>
      <c r="B10880" s="61" t="s">
        <v>213</v>
      </c>
      <c r="C10880" s="62">
        <v>2017</v>
      </c>
      <c r="D10880" s="61" t="s">
        <v>72</v>
      </c>
      <c r="E10880" s="62">
        <v>44</v>
      </c>
      <c r="F10880" s="62">
        <v>31437</v>
      </c>
      <c r="G10880" s="62">
        <v>6353</v>
      </c>
      <c r="H10880" s="62">
        <v>12.03</v>
      </c>
      <c r="I10880" s="62">
        <v>714.48</v>
      </c>
      <c r="J10880" s="62">
        <v>29236.41</v>
      </c>
      <c r="K10880" s="62">
        <v>10804.07</v>
      </c>
      <c r="L10880" s="62">
        <v>11216</v>
      </c>
      <c r="M10880" s="62">
        <v>21.24</v>
      </c>
      <c r="N10880" s="62">
        <v>245.55</v>
      </c>
      <c r="O10880" s="62">
        <v>130289.57</v>
      </c>
      <c r="P10880" s="63"/>
      <c r="Q10880" s="63"/>
      <c r="R10880" s="63"/>
      <c r="S10880" s="63"/>
      <c r="T10880" s="63"/>
      <c r="U10880" s="63"/>
      <c r="V10880" s="63"/>
      <c r="W10880" s="63"/>
      <c r="X10880" s="63"/>
      <c r="Y10880" s="63"/>
      <c r="Z10880" s="62">
        <v>118380</v>
      </c>
      <c r="AA10880" s="62">
        <v>13910</v>
      </c>
      <c r="AB10880" s="62">
        <v>26.34</v>
      </c>
      <c r="AC10880" s="62">
        <v>2690.45</v>
      </c>
    </row>
    <row r="10881" spans="1:29" ht="30" x14ac:dyDescent="0.25">
      <c r="A10881" s="61" t="s">
        <v>138</v>
      </c>
      <c r="B10881" s="61" t="s">
        <v>139</v>
      </c>
      <c r="C10881" s="62">
        <v>2006</v>
      </c>
      <c r="D10881" s="61" t="s">
        <v>226</v>
      </c>
      <c r="E10881" s="62">
        <v>24</v>
      </c>
      <c r="F10881" s="62">
        <v>104029</v>
      </c>
      <c r="G10881" s="62">
        <v>18934</v>
      </c>
      <c r="H10881" s="62">
        <v>65.739999999999995</v>
      </c>
      <c r="I10881" s="62">
        <v>4334.54</v>
      </c>
      <c r="J10881" s="62">
        <v>96746.97</v>
      </c>
      <c r="K10881" s="62">
        <v>5911.74</v>
      </c>
      <c r="L10881" s="62">
        <v>13415</v>
      </c>
      <c r="M10881" s="62">
        <v>46.58</v>
      </c>
      <c r="N10881" s="62">
        <v>246.32</v>
      </c>
      <c r="O10881" s="62">
        <v>71291.399999999994</v>
      </c>
      <c r="P10881" s="63"/>
      <c r="Q10881" s="63"/>
      <c r="R10881" s="63"/>
      <c r="S10881" s="63"/>
      <c r="T10881" s="63"/>
      <c r="U10881" s="63"/>
      <c r="V10881" s="63"/>
      <c r="W10881" s="63"/>
      <c r="X10881" s="63"/>
      <c r="Y10881" s="63"/>
      <c r="Z10881" s="62">
        <v>26600</v>
      </c>
      <c r="AA10881" s="62">
        <v>5488</v>
      </c>
      <c r="AB10881" s="62">
        <v>19.059999999999999</v>
      </c>
      <c r="AC10881" s="62">
        <v>1108.33</v>
      </c>
    </row>
    <row r="10882" spans="1:29" x14ac:dyDescent="0.25">
      <c r="A10882" s="61" t="s">
        <v>332</v>
      </c>
      <c r="B10882" s="61" t="s">
        <v>333</v>
      </c>
      <c r="C10882" s="62">
        <v>2017</v>
      </c>
      <c r="D10882" s="61" t="s">
        <v>89</v>
      </c>
      <c r="E10882" s="62">
        <v>269</v>
      </c>
      <c r="F10882" s="62">
        <v>0</v>
      </c>
      <c r="G10882" s="62">
        <v>0</v>
      </c>
      <c r="H10882" s="62">
        <v>0</v>
      </c>
      <c r="I10882" s="62">
        <v>0</v>
      </c>
      <c r="J10882" s="62">
        <v>0</v>
      </c>
      <c r="K10882" s="62">
        <v>0</v>
      </c>
      <c r="L10882" s="62">
        <v>0</v>
      </c>
      <c r="M10882" s="62">
        <v>0</v>
      </c>
      <c r="N10882" s="62">
        <v>0</v>
      </c>
      <c r="O10882" s="62">
        <v>0</v>
      </c>
      <c r="P10882" s="63"/>
      <c r="Q10882" s="63"/>
      <c r="R10882" s="63"/>
      <c r="S10882" s="63"/>
      <c r="T10882" s="63"/>
      <c r="U10882" s="63"/>
      <c r="V10882" s="63"/>
      <c r="W10882" s="63"/>
      <c r="X10882" s="63"/>
      <c r="Y10882" s="63"/>
      <c r="Z10882" s="62">
        <v>0</v>
      </c>
      <c r="AA10882" s="63"/>
      <c r="AB10882" s="63"/>
      <c r="AC10882" s="62">
        <v>0</v>
      </c>
    </row>
    <row r="10883" spans="1:29" x14ac:dyDescent="0.25">
      <c r="A10883" s="61" t="s">
        <v>260</v>
      </c>
      <c r="B10883" s="61" t="s">
        <v>261</v>
      </c>
      <c r="C10883" s="62">
        <v>2012</v>
      </c>
      <c r="D10883" s="61" t="s">
        <v>89</v>
      </c>
      <c r="E10883" s="62">
        <v>54</v>
      </c>
      <c r="F10883" s="62">
        <v>177648</v>
      </c>
      <c r="G10883" s="62">
        <v>22130</v>
      </c>
      <c r="H10883" s="62">
        <v>34.15</v>
      </c>
      <c r="I10883" s="62">
        <v>3289.78</v>
      </c>
      <c r="J10883" s="62">
        <v>165212.64000000001</v>
      </c>
      <c r="K10883" s="62">
        <v>34113.480000000003</v>
      </c>
      <c r="L10883" s="62">
        <v>39940</v>
      </c>
      <c r="M10883" s="62">
        <v>61.64</v>
      </c>
      <c r="N10883" s="62">
        <v>631.73</v>
      </c>
      <c r="O10883" s="62">
        <v>411384.71</v>
      </c>
      <c r="P10883" s="63"/>
      <c r="Q10883" s="63"/>
      <c r="R10883" s="63"/>
      <c r="S10883" s="63"/>
      <c r="T10883" s="63"/>
      <c r="U10883" s="63"/>
      <c r="V10883" s="63"/>
      <c r="W10883" s="63"/>
      <c r="X10883" s="63"/>
      <c r="Y10883" s="63"/>
      <c r="Z10883" s="62">
        <v>2035</v>
      </c>
      <c r="AA10883" s="62">
        <v>16720</v>
      </c>
      <c r="AB10883" s="62">
        <v>25.8</v>
      </c>
      <c r="AC10883" s="62">
        <v>37.69</v>
      </c>
    </row>
    <row r="10884" spans="1:29" ht="30" x14ac:dyDescent="0.25">
      <c r="A10884" s="61" t="s">
        <v>115</v>
      </c>
      <c r="B10884" s="61" t="s">
        <v>116</v>
      </c>
      <c r="C10884" s="62">
        <v>2008</v>
      </c>
      <c r="D10884" s="61" t="s">
        <v>86</v>
      </c>
      <c r="E10884" s="62">
        <v>48</v>
      </c>
      <c r="F10884" s="62">
        <v>8607</v>
      </c>
      <c r="G10884" s="62">
        <v>1496</v>
      </c>
      <c r="H10884" s="62">
        <v>2.6</v>
      </c>
      <c r="I10884" s="62">
        <v>179.31</v>
      </c>
      <c r="J10884" s="62">
        <v>8004.51</v>
      </c>
      <c r="K10884" s="62">
        <v>0</v>
      </c>
      <c r="L10884" s="63"/>
      <c r="M10884" s="63"/>
      <c r="N10884" s="63"/>
      <c r="O10884" s="63"/>
      <c r="P10884" s="63"/>
      <c r="Q10884" s="63"/>
      <c r="R10884" s="63"/>
      <c r="S10884" s="63"/>
      <c r="T10884" s="63"/>
      <c r="U10884" s="62">
        <v>1328</v>
      </c>
      <c r="V10884" s="62">
        <v>3767</v>
      </c>
      <c r="W10884" s="62">
        <v>6.54</v>
      </c>
      <c r="X10884" s="62">
        <v>27</v>
      </c>
      <c r="Y10884" s="62">
        <v>29725.95</v>
      </c>
      <c r="Z10884" s="62">
        <v>280800</v>
      </c>
      <c r="AA10884" s="62">
        <v>33336</v>
      </c>
      <c r="AB10884" s="62">
        <v>57.88</v>
      </c>
      <c r="AC10884" s="62">
        <v>5850</v>
      </c>
    </row>
    <row r="10885" spans="1:29" ht="30" x14ac:dyDescent="0.25">
      <c r="A10885" s="61" t="s">
        <v>188</v>
      </c>
      <c r="B10885" s="61" t="s">
        <v>189</v>
      </c>
      <c r="C10885" s="62">
        <v>2012</v>
      </c>
      <c r="D10885" s="61" t="s">
        <v>99</v>
      </c>
      <c r="E10885" s="62">
        <v>202</v>
      </c>
      <c r="F10885" s="62">
        <v>584660</v>
      </c>
      <c r="G10885" s="62">
        <v>105759</v>
      </c>
      <c r="H10885" s="62">
        <v>43.63</v>
      </c>
      <c r="I10885" s="62">
        <v>2894.36</v>
      </c>
      <c r="J10885" s="62">
        <v>543733.80000000005</v>
      </c>
      <c r="K10885" s="62">
        <v>83991.27</v>
      </c>
      <c r="L10885" s="62">
        <v>121463</v>
      </c>
      <c r="M10885" s="62">
        <v>50.11</v>
      </c>
      <c r="N10885" s="62">
        <v>415.8</v>
      </c>
      <c r="O10885" s="62">
        <v>1012875.93</v>
      </c>
      <c r="P10885" s="63"/>
      <c r="Q10885" s="63"/>
      <c r="R10885" s="63"/>
      <c r="S10885" s="63"/>
      <c r="T10885" s="63"/>
      <c r="U10885" s="63"/>
      <c r="V10885" s="63"/>
      <c r="W10885" s="63"/>
      <c r="X10885" s="63"/>
      <c r="Y10885" s="63"/>
      <c r="Z10885" s="62">
        <v>6000</v>
      </c>
      <c r="AA10885" s="62">
        <v>39554</v>
      </c>
      <c r="AB10885" s="62">
        <v>16.32</v>
      </c>
      <c r="AC10885" s="62">
        <v>29.7</v>
      </c>
    </row>
    <row r="10886" spans="1:29" x14ac:dyDescent="0.25">
      <c r="A10886" s="61" t="s">
        <v>163</v>
      </c>
      <c r="B10886" s="61" t="s">
        <v>164</v>
      </c>
      <c r="C10886" s="62">
        <v>2010</v>
      </c>
      <c r="D10886" s="61" t="s">
        <v>226</v>
      </c>
      <c r="E10886" s="62">
        <v>110</v>
      </c>
      <c r="F10886" s="62">
        <v>1234800</v>
      </c>
      <c r="G10886" s="62">
        <v>158849</v>
      </c>
      <c r="H10886" s="62">
        <v>120.34</v>
      </c>
      <c r="I10886" s="62">
        <v>11225.45</v>
      </c>
      <c r="J10886" s="62">
        <v>1148364</v>
      </c>
      <c r="K10886" s="62">
        <v>17330.75</v>
      </c>
      <c r="L10886" s="62">
        <v>15027</v>
      </c>
      <c r="M10886" s="62">
        <v>11.38</v>
      </c>
      <c r="N10886" s="62">
        <v>157.55000000000001</v>
      </c>
      <c r="O10886" s="62">
        <v>208996.68</v>
      </c>
      <c r="P10886" s="63"/>
      <c r="Q10886" s="63"/>
      <c r="R10886" s="63"/>
      <c r="S10886" s="63"/>
      <c r="T10886" s="63"/>
      <c r="U10886" s="63"/>
      <c r="V10886" s="63"/>
      <c r="W10886" s="63"/>
      <c r="X10886" s="63"/>
      <c r="Y10886" s="63"/>
      <c r="Z10886" s="62">
        <v>459440</v>
      </c>
      <c r="AA10886" s="62">
        <v>38199</v>
      </c>
      <c r="AB10886" s="62">
        <v>28.94</v>
      </c>
      <c r="AC10886" s="62">
        <v>4176.7299999999996</v>
      </c>
    </row>
    <row r="10887" spans="1:29" ht="30" x14ac:dyDescent="0.25">
      <c r="A10887" s="61" t="s">
        <v>350</v>
      </c>
      <c r="B10887" s="61" t="s">
        <v>351</v>
      </c>
      <c r="C10887" s="62">
        <v>2011</v>
      </c>
      <c r="D10887" s="61" t="s">
        <v>75</v>
      </c>
      <c r="E10887" s="62">
        <v>7</v>
      </c>
      <c r="F10887" s="62">
        <v>21770</v>
      </c>
      <c r="G10887" s="62">
        <v>4091</v>
      </c>
      <c r="H10887" s="62">
        <v>48.7</v>
      </c>
      <c r="I10887" s="62">
        <v>3110</v>
      </c>
      <c r="J10887" s="62">
        <v>20246.099999999999</v>
      </c>
      <c r="K10887" s="62">
        <v>0</v>
      </c>
      <c r="L10887" s="63"/>
      <c r="M10887" s="63"/>
      <c r="N10887" s="63"/>
      <c r="O10887" s="63"/>
      <c r="P10887" s="63"/>
      <c r="Q10887" s="63"/>
      <c r="R10887" s="63"/>
      <c r="S10887" s="63"/>
      <c r="T10887" s="63"/>
      <c r="U10887" s="63"/>
      <c r="V10887" s="63"/>
      <c r="W10887" s="63"/>
      <c r="X10887" s="63"/>
      <c r="Y10887" s="63"/>
      <c r="Z10887" s="62">
        <v>34000</v>
      </c>
      <c r="AA10887" s="62">
        <v>3081</v>
      </c>
      <c r="AB10887" s="62">
        <v>36.68</v>
      </c>
      <c r="AC10887" s="62">
        <v>4857.1400000000003</v>
      </c>
    </row>
    <row r="10888" spans="1:29" x14ac:dyDescent="0.25">
      <c r="A10888" s="61" t="s">
        <v>332</v>
      </c>
      <c r="B10888" s="61" t="s">
        <v>333</v>
      </c>
      <c r="C10888" s="62">
        <v>2007</v>
      </c>
      <c r="D10888" s="61" t="s">
        <v>83</v>
      </c>
      <c r="E10888" s="62">
        <v>2</v>
      </c>
      <c r="F10888" s="62">
        <v>1223</v>
      </c>
      <c r="G10888" s="62">
        <v>227</v>
      </c>
      <c r="H10888" s="62">
        <v>9.4600000000000009</v>
      </c>
      <c r="I10888" s="62">
        <v>611.5</v>
      </c>
      <c r="J10888" s="62">
        <v>1137.3900000000001</v>
      </c>
      <c r="K10888" s="62">
        <v>0.97</v>
      </c>
      <c r="L10888" s="62">
        <v>293</v>
      </c>
      <c r="M10888" s="62">
        <v>12.21</v>
      </c>
      <c r="N10888" s="63"/>
      <c r="O10888" s="63"/>
      <c r="P10888" s="63"/>
      <c r="Q10888" s="63"/>
      <c r="R10888" s="63"/>
      <c r="S10888" s="63"/>
      <c r="T10888" s="63"/>
      <c r="U10888" s="63"/>
      <c r="V10888" s="63"/>
      <c r="W10888" s="63"/>
      <c r="X10888" s="63"/>
      <c r="Y10888" s="63"/>
      <c r="Z10888" s="62">
        <v>66700</v>
      </c>
      <c r="AA10888" s="62">
        <v>4588</v>
      </c>
      <c r="AB10888" s="62">
        <v>191.17</v>
      </c>
      <c r="AC10888" s="62">
        <v>33350</v>
      </c>
    </row>
    <row r="10889" spans="1:29" ht="45" x14ac:dyDescent="0.25">
      <c r="A10889" s="61" t="s">
        <v>326</v>
      </c>
      <c r="B10889" s="61" t="s">
        <v>327</v>
      </c>
      <c r="C10889" s="62">
        <v>2009</v>
      </c>
      <c r="D10889" s="61" t="s">
        <v>86</v>
      </c>
      <c r="E10889" s="62">
        <v>20</v>
      </c>
      <c r="F10889" s="62">
        <v>116</v>
      </c>
      <c r="G10889" s="62">
        <v>20</v>
      </c>
      <c r="H10889" s="62">
        <v>0.08</v>
      </c>
      <c r="I10889" s="62">
        <v>5.8</v>
      </c>
      <c r="J10889" s="62">
        <v>107.88</v>
      </c>
      <c r="K10889" s="62">
        <v>17.46</v>
      </c>
      <c r="L10889" s="62">
        <v>59</v>
      </c>
      <c r="M10889" s="62">
        <v>0.25</v>
      </c>
      <c r="N10889" s="63"/>
      <c r="O10889" s="63"/>
      <c r="P10889" s="63"/>
      <c r="Q10889" s="63"/>
      <c r="R10889" s="63"/>
      <c r="S10889" s="63"/>
      <c r="T10889" s="63"/>
      <c r="U10889" s="62">
        <v>100</v>
      </c>
      <c r="V10889" s="62">
        <v>224</v>
      </c>
      <c r="W10889" s="62">
        <v>0.93</v>
      </c>
      <c r="X10889" s="62">
        <v>5</v>
      </c>
      <c r="Y10889" s="62">
        <v>2238.4</v>
      </c>
      <c r="Z10889" s="62">
        <v>75200</v>
      </c>
      <c r="AA10889" s="62">
        <v>11692</v>
      </c>
      <c r="AB10889" s="62">
        <v>48.72</v>
      </c>
      <c r="AC10889" s="62">
        <v>3760</v>
      </c>
    </row>
    <row r="10890" spans="1:29" ht="30" x14ac:dyDescent="0.25">
      <c r="A10890" s="61" t="s">
        <v>122</v>
      </c>
      <c r="B10890" s="61" t="s">
        <v>123</v>
      </c>
      <c r="C10890" s="62">
        <v>2012</v>
      </c>
      <c r="D10890" s="61" t="s">
        <v>99</v>
      </c>
      <c r="E10890" s="62">
        <v>52</v>
      </c>
      <c r="F10890" s="62">
        <v>168419</v>
      </c>
      <c r="G10890" s="62">
        <v>25683</v>
      </c>
      <c r="H10890" s="62">
        <v>41.16</v>
      </c>
      <c r="I10890" s="62">
        <v>3238.83</v>
      </c>
      <c r="J10890" s="62">
        <v>156629.67000000001</v>
      </c>
      <c r="K10890" s="62">
        <v>331280</v>
      </c>
      <c r="L10890" s="62">
        <v>18610</v>
      </c>
      <c r="M10890" s="62">
        <v>29.82</v>
      </c>
      <c r="N10890" s="62">
        <v>6370.77</v>
      </c>
      <c r="O10890" s="62">
        <v>3995004.9</v>
      </c>
      <c r="P10890" s="63"/>
      <c r="Q10890" s="63"/>
      <c r="R10890" s="63"/>
      <c r="S10890" s="63"/>
      <c r="T10890" s="63"/>
      <c r="U10890" s="63"/>
      <c r="V10890" s="63"/>
      <c r="W10890" s="63"/>
      <c r="X10890" s="63"/>
      <c r="Y10890" s="63"/>
      <c r="Z10890" s="62">
        <v>409.73</v>
      </c>
      <c r="AA10890" s="62">
        <v>14126</v>
      </c>
      <c r="AB10890" s="62">
        <v>22.64</v>
      </c>
      <c r="AC10890" s="62">
        <v>7.88</v>
      </c>
    </row>
    <row r="10891" spans="1:29" x14ac:dyDescent="0.25">
      <c r="A10891" s="61" t="s">
        <v>369</v>
      </c>
      <c r="B10891" s="61" t="s">
        <v>370</v>
      </c>
      <c r="C10891" s="62">
        <v>2004</v>
      </c>
      <c r="D10891" s="61" t="s">
        <v>94</v>
      </c>
      <c r="E10891" s="62">
        <v>6</v>
      </c>
      <c r="F10891" s="63"/>
      <c r="G10891" s="63"/>
      <c r="H10891" s="63"/>
      <c r="I10891" s="63"/>
      <c r="J10891" s="63"/>
      <c r="K10891" s="62">
        <v>7739</v>
      </c>
      <c r="L10891" s="62">
        <v>10554</v>
      </c>
      <c r="M10891" s="62">
        <v>146.58000000000001</v>
      </c>
      <c r="N10891" s="62">
        <v>1289.83</v>
      </c>
      <c r="O10891" s="62">
        <v>93326.92</v>
      </c>
      <c r="P10891" s="63"/>
      <c r="Q10891" s="63"/>
      <c r="R10891" s="63"/>
      <c r="S10891" s="63"/>
      <c r="T10891" s="63"/>
      <c r="U10891" s="63"/>
      <c r="V10891" s="63"/>
      <c r="W10891" s="63"/>
      <c r="X10891" s="63"/>
      <c r="Y10891" s="63"/>
      <c r="Z10891" s="62">
        <v>383.66</v>
      </c>
      <c r="AA10891" s="62">
        <v>775</v>
      </c>
      <c r="AB10891" s="62">
        <v>10.76</v>
      </c>
      <c r="AC10891" s="62">
        <v>63.94</v>
      </c>
    </row>
    <row r="10892" spans="1:29" ht="30" x14ac:dyDescent="0.25">
      <c r="A10892" s="61" t="s">
        <v>309</v>
      </c>
      <c r="B10892" s="61" t="s">
        <v>310</v>
      </c>
      <c r="C10892" s="62">
        <v>2011</v>
      </c>
      <c r="D10892" s="61" t="s">
        <v>94</v>
      </c>
      <c r="E10892" s="62">
        <v>8</v>
      </c>
      <c r="F10892" s="62">
        <v>0</v>
      </c>
      <c r="G10892" s="62">
        <v>0</v>
      </c>
      <c r="H10892" s="62">
        <v>0</v>
      </c>
      <c r="I10892" s="62">
        <v>0</v>
      </c>
      <c r="J10892" s="62">
        <v>0</v>
      </c>
      <c r="K10892" s="62">
        <v>0</v>
      </c>
      <c r="L10892" s="62">
        <v>0</v>
      </c>
      <c r="M10892" s="62">
        <v>0</v>
      </c>
      <c r="N10892" s="63"/>
      <c r="O10892" s="63"/>
      <c r="P10892" s="62">
        <v>0</v>
      </c>
      <c r="Q10892" s="62">
        <v>0</v>
      </c>
      <c r="R10892" s="62">
        <v>0</v>
      </c>
      <c r="S10892" s="62">
        <v>0</v>
      </c>
      <c r="T10892" s="62">
        <v>0</v>
      </c>
      <c r="U10892" s="62">
        <v>0</v>
      </c>
      <c r="V10892" s="62">
        <v>0</v>
      </c>
      <c r="W10892" s="62">
        <v>0</v>
      </c>
      <c r="X10892" s="62">
        <v>0</v>
      </c>
      <c r="Y10892" s="62">
        <v>0</v>
      </c>
      <c r="Z10892" s="62">
        <v>0</v>
      </c>
      <c r="AA10892" s="62">
        <v>0</v>
      </c>
      <c r="AB10892" s="62">
        <v>0</v>
      </c>
      <c r="AC10892" s="62">
        <v>0</v>
      </c>
    </row>
    <row r="10893" spans="1:29" ht="30" x14ac:dyDescent="0.25">
      <c r="A10893" s="61" t="s">
        <v>182</v>
      </c>
      <c r="B10893" s="61" t="s">
        <v>183</v>
      </c>
      <c r="C10893" s="62">
        <v>2016</v>
      </c>
      <c r="D10893" s="61" t="s">
        <v>86</v>
      </c>
      <c r="E10893" s="62">
        <v>10</v>
      </c>
      <c r="F10893" s="62">
        <v>130</v>
      </c>
      <c r="G10893" s="62">
        <v>19</v>
      </c>
      <c r="H10893" s="62">
        <v>0.16</v>
      </c>
      <c r="I10893" s="62">
        <v>13</v>
      </c>
      <c r="J10893" s="62">
        <v>120.9</v>
      </c>
      <c r="K10893" s="62">
        <v>36.86</v>
      </c>
      <c r="L10893" s="62">
        <v>46</v>
      </c>
      <c r="M10893" s="62">
        <v>0.38</v>
      </c>
      <c r="N10893" s="62">
        <v>3.69</v>
      </c>
      <c r="O10893" s="62">
        <v>444.47</v>
      </c>
      <c r="P10893" s="63"/>
      <c r="Q10893" s="63"/>
      <c r="R10893" s="63"/>
      <c r="S10893" s="63"/>
      <c r="T10893" s="63"/>
      <c r="U10893" s="63"/>
      <c r="V10893" s="63"/>
      <c r="W10893" s="63"/>
      <c r="X10893" s="63"/>
      <c r="Y10893" s="63"/>
      <c r="Z10893" s="62">
        <v>79748</v>
      </c>
      <c r="AA10893" s="62">
        <v>11195</v>
      </c>
      <c r="AB10893" s="62">
        <v>93.29</v>
      </c>
      <c r="AC10893" s="62">
        <v>7974.8</v>
      </c>
    </row>
    <row r="10894" spans="1:29" x14ac:dyDescent="0.25">
      <c r="A10894" s="61" t="s">
        <v>514</v>
      </c>
      <c r="B10894" s="61" t="s">
        <v>515</v>
      </c>
      <c r="C10894" s="62">
        <v>2008</v>
      </c>
      <c r="D10894" s="61" t="s">
        <v>94</v>
      </c>
      <c r="E10894" s="62">
        <v>8</v>
      </c>
      <c r="F10894" s="63"/>
      <c r="G10894" s="63"/>
      <c r="H10894" s="63"/>
      <c r="I10894" s="63"/>
      <c r="J10894" s="63"/>
      <c r="K10894" s="62">
        <v>0</v>
      </c>
      <c r="L10894" s="63"/>
      <c r="M10894" s="63"/>
      <c r="N10894" s="63"/>
      <c r="O10894" s="63"/>
      <c r="P10894" s="63"/>
      <c r="Q10894" s="63"/>
      <c r="R10894" s="63"/>
      <c r="S10894" s="63"/>
      <c r="T10894" s="63"/>
      <c r="U10894" s="63"/>
      <c r="V10894" s="63"/>
      <c r="W10894" s="63"/>
      <c r="X10894" s="63"/>
      <c r="Y10894" s="63"/>
      <c r="Z10894" s="62">
        <v>748458</v>
      </c>
      <c r="AA10894" s="62">
        <v>93894</v>
      </c>
      <c r="AB10894" s="62">
        <v>978.06</v>
      </c>
      <c r="AC10894" s="62">
        <v>93557.25</v>
      </c>
    </row>
    <row r="10895" spans="1:29" x14ac:dyDescent="0.25">
      <c r="A10895" s="61" t="s">
        <v>144</v>
      </c>
      <c r="B10895" s="61" t="s">
        <v>145</v>
      </c>
      <c r="C10895" s="62">
        <v>2009</v>
      </c>
      <c r="D10895" s="61" t="s">
        <v>94</v>
      </c>
      <c r="E10895" s="62">
        <v>3</v>
      </c>
      <c r="F10895" s="62">
        <v>0</v>
      </c>
      <c r="G10895" s="62">
        <v>0</v>
      </c>
      <c r="H10895" s="62">
        <v>0</v>
      </c>
      <c r="I10895" s="62">
        <v>0</v>
      </c>
      <c r="J10895" s="62">
        <v>0</v>
      </c>
      <c r="K10895" s="62">
        <v>0</v>
      </c>
      <c r="L10895" s="62">
        <v>0</v>
      </c>
      <c r="M10895" s="62">
        <v>0</v>
      </c>
      <c r="N10895" s="63"/>
      <c r="O10895" s="63"/>
      <c r="P10895" s="63"/>
      <c r="Q10895" s="63"/>
      <c r="R10895" s="63"/>
      <c r="S10895" s="63"/>
      <c r="T10895" s="63"/>
      <c r="U10895" s="63"/>
      <c r="V10895" s="63"/>
      <c r="W10895" s="63"/>
      <c r="X10895" s="63"/>
      <c r="Y10895" s="63"/>
      <c r="Z10895" s="62">
        <v>286</v>
      </c>
      <c r="AA10895" s="62">
        <v>2906</v>
      </c>
      <c r="AB10895" s="62">
        <v>80.72</v>
      </c>
      <c r="AC10895" s="62">
        <v>95.33</v>
      </c>
    </row>
    <row r="10896" spans="1:29" x14ac:dyDescent="0.25">
      <c r="A10896" s="61" t="s">
        <v>253</v>
      </c>
      <c r="B10896" s="61" t="s">
        <v>254</v>
      </c>
      <c r="C10896" s="62">
        <v>2008</v>
      </c>
      <c r="D10896" s="61" t="s">
        <v>78</v>
      </c>
      <c r="E10896" s="62">
        <v>40</v>
      </c>
      <c r="F10896" s="62">
        <v>135040</v>
      </c>
      <c r="G10896" s="62">
        <v>25925</v>
      </c>
      <c r="H10896" s="62">
        <v>54.01</v>
      </c>
      <c r="I10896" s="62">
        <v>3376</v>
      </c>
      <c r="J10896" s="62">
        <v>125587.2</v>
      </c>
      <c r="K10896" s="62">
        <v>25427.74</v>
      </c>
      <c r="L10896" s="62">
        <v>37739</v>
      </c>
      <c r="M10896" s="62">
        <v>78.62</v>
      </c>
      <c r="N10896" s="62">
        <v>635.69000000000005</v>
      </c>
      <c r="O10896" s="62">
        <v>306640.75</v>
      </c>
      <c r="P10896" s="63"/>
      <c r="Q10896" s="63"/>
      <c r="R10896" s="63"/>
      <c r="S10896" s="63"/>
      <c r="T10896" s="63"/>
      <c r="U10896" s="63"/>
      <c r="V10896" s="63"/>
      <c r="W10896" s="63"/>
      <c r="X10896" s="63"/>
      <c r="Y10896" s="63"/>
      <c r="Z10896" s="62">
        <v>215800</v>
      </c>
      <c r="AA10896" s="62">
        <v>12328</v>
      </c>
      <c r="AB10896" s="62">
        <v>25.68</v>
      </c>
      <c r="AC10896" s="62">
        <v>5395</v>
      </c>
    </row>
    <row r="10897" spans="1:29" ht="45" x14ac:dyDescent="0.25">
      <c r="A10897" s="61" t="s">
        <v>334</v>
      </c>
      <c r="B10897" s="61" t="s">
        <v>335</v>
      </c>
      <c r="C10897" s="62">
        <v>2018</v>
      </c>
      <c r="D10897" s="61" t="s">
        <v>75</v>
      </c>
      <c r="E10897" s="62">
        <v>16</v>
      </c>
      <c r="F10897" s="62">
        <v>14480</v>
      </c>
      <c r="G10897" s="62">
        <v>2400</v>
      </c>
      <c r="H10897" s="62">
        <v>12.5</v>
      </c>
      <c r="I10897" s="62">
        <v>905</v>
      </c>
      <c r="J10897" s="62">
        <v>13466.4</v>
      </c>
      <c r="K10897" s="62">
        <v>0</v>
      </c>
      <c r="L10897" s="63"/>
      <c r="M10897" s="63"/>
      <c r="N10897" s="63"/>
      <c r="O10897" s="63"/>
      <c r="P10897" s="63"/>
      <c r="Q10897" s="63"/>
      <c r="R10897" s="63"/>
      <c r="S10897" s="63"/>
      <c r="T10897" s="63"/>
      <c r="U10897" s="63"/>
      <c r="V10897" s="63"/>
      <c r="W10897" s="63"/>
      <c r="X10897" s="63"/>
      <c r="Y10897" s="63"/>
      <c r="Z10897" s="62">
        <v>92.56</v>
      </c>
      <c r="AA10897" s="62">
        <v>4016</v>
      </c>
      <c r="AB10897" s="62">
        <v>20.92</v>
      </c>
      <c r="AC10897" s="62">
        <v>5.78</v>
      </c>
    </row>
    <row r="10898" spans="1:29" x14ac:dyDescent="0.25">
      <c r="A10898" s="61" t="s">
        <v>107</v>
      </c>
      <c r="B10898" s="61" t="s">
        <v>108</v>
      </c>
      <c r="C10898" s="62">
        <v>2009</v>
      </c>
      <c r="D10898" s="61" t="s">
        <v>86</v>
      </c>
      <c r="E10898" s="62">
        <v>68</v>
      </c>
      <c r="F10898" s="62">
        <v>59238</v>
      </c>
      <c r="G10898" s="62">
        <v>11488</v>
      </c>
      <c r="H10898" s="62">
        <v>14.08</v>
      </c>
      <c r="I10898" s="62">
        <v>871.15</v>
      </c>
      <c r="J10898" s="62">
        <v>55091.34</v>
      </c>
      <c r="K10898" s="62">
        <v>83852.570000000007</v>
      </c>
      <c r="L10898" s="62">
        <v>139629</v>
      </c>
      <c r="M10898" s="62">
        <v>171.11</v>
      </c>
      <c r="N10898" s="62">
        <v>1233.1300000000001</v>
      </c>
      <c r="O10898" s="62">
        <v>1011203.3</v>
      </c>
      <c r="P10898" s="63"/>
      <c r="Q10898" s="63"/>
      <c r="R10898" s="63"/>
      <c r="S10898" s="63"/>
      <c r="T10898" s="63"/>
      <c r="U10898" s="63"/>
      <c r="V10898" s="63"/>
      <c r="W10898" s="63"/>
      <c r="X10898" s="63"/>
      <c r="Y10898" s="63"/>
      <c r="Z10898" s="62">
        <v>0</v>
      </c>
      <c r="AA10898" s="62">
        <v>41616</v>
      </c>
      <c r="AB10898" s="62">
        <v>51</v>
      </c>
      <c r="AC10898" s="62">
        <v>0</v>
      </c>
    </row>
    <row r="10899" spans="1:29" ht="30" x14ac:dyDescent="0.25">
      <c r="A10899" s="61" t="s">
        <v>249</v>
      </c>
      <c r="B10899" s="61" t="s">
        <v>250</v>
      </c>
      <c r="C10899" s="62">
        <v>2007</v>
      </c>
      <c r="D10899" s="61" t="s">
        <v>78</v>
      </c>
      <c r="E10899" s="62">
        <v>40</v>
      </c>
      <c r="F10899" s="62">
        <v>131440</v>
      </c>
      <c r="G10899" s="62">
        <v>13685</v>
      </c>
      <c r="H10899" s="62">
        <v>28.51</v>
      </c>
      <c r="I10899" s="62">
        <v>3286</v>
      </c>
      <c r="J10899" s="62">
        <v>122239.2</v>
      </c>
      <c r="K10899" s="62">
        <v>29040</v>
      </c>
      <c r="L10899" s="62">
        <v>43704</v>
      </c>
      <c r="M10899" s="62">
        <v>91.05</v>
      </c>
      <c r="N10899" s="62">
        <v>726</v>
      </c>
      <c r="O10899" s="62">
        <v>350202.07</v>
      </c>
      <c r="P10899" s="63"/>
      <c r="Q10899" s="63"/>
      <c r="R10899" s="63"/>
      <c r="S10899" s="63"/>
      <c r="T10899" s="63"/>
      <c r="U10899" s="63"/>
      <c r="V10899" s="63"/>
      <c r="W10899" s="63"/>
      <c r="X10899" s="63"/>
      <c r="Y10899" s="63"/>
      <c r="Z10899" s="62">
        <v>981.22</v>
      </c>
      <c r="AA10899" s="62">
        <v>5462</v>
      </c>
      <c r="AB10899" s="62">
        <v>11.38</v>
      </c>
      <c r="AC10899" s="62">
        <v>24.53</v>
      </c>
    </row>
    <row r="10900" spans="1:29" x14ac:dyDescent="0.25">
      <c r="A10900" s="61" t="s">
        <v>295</v>
      </c>
      <c r="B10900" s="61" t="s">
        <v>296</v>
      </c>
      <c r="C10900" s="62">
        <v>2003</v>
      </c>
      <c r="D10900" s="61" t="s">
        <v>86</v>
      </c>
      <c r="E10900" s="62">
        <v>14</v>
      </c>
      <c r="F10900" s="62">
        <v>718</v>
      </c>
      <c r="G10900" s="62">
        <v>103</v>
      </c>
      <c r="H10900" s="62">
        <v>0.61</v>
      </c>
      <c r="I10900" s="62">
        <v>51.29</v>
      </c>
      <c r="J10900" s="62">
        <v>667.74</v>
      </c>
      <c r="K10900" s="62">
        <v>0</v>
      </c>
      <c r="L10900" s="62">
        <v>88</v>
      </c>
      <c r="M10900" s="62">
        <v>0.52</v>
      </c>
      <c r="N10900" s="62">
        <v>0</v>
      </c>
      <c r="O10900" s="62">
        <v>0</v>
      </c>
      <c r="P10900" s="63"/>
      <c r="Q10900" s="62">
        <v>0</v>
      </c>
      <c r="R10900" s="62">
        <v>0</v>
      </c>
      <c r="S10900" s="63"/>
      <c r="T10900" s="63"/>
      <c r="U10900" s="62">
        <v>0</v>
      </c>
      <c r="V10900" s="62">
        <v>0</v>
      </c>
      <c r="W10900" s="62">
        <v>0</v>
      </c>
      <c r="X10900" s="62">
        <v>0</v>
      </c>
      <c r="Y10900" s="62">
        <v>0</v>
      </c>
      <c r="Z10900" s="62">
        <v>40.6</v>
      </c>
      <c r="AA10900" s="62">
        <v>1836</v>
      </c>
      <c r="AB10900" s="62">
        <v>10.93</v>
      </c>
      <c r="AC10900" s="62">
        <v>2.9</v>
      </c>
    </row>
    <row r="10901" spans="1:29" ht="30" x14ac:dyDescent="0.25">
      <c r="A10901" s="61" t="s">
        <v>247</v>
      </c>
      <c r="B10901" s="61" t="s">
        <v>248</v>
      </c>
      <c r="C10901" s="62">
        <v>2015</v>
      </c>
      <c r="D10901" s="61" t="s">
        <v>99</v>
      </c>
      <c r="E10901" s="62">
        <v>40</v>
      </c>
      <c r="F10901" s="62">
        <v>352530</v>
      </c>
      <c r="G10901" s="62">
        <v>46346</v>
      </c>
      <c r="H10901" s="62">
        <v>96.55</v>
      </c>
      <c r="I10901" s="62">
        <v>8813.25</v>
      </c>
      <c r="J10901" s="62">
        <v>327852.90000000002</v>
      </c>
      <c r="K10901" s="62">
        <v>0</v>
      </c>
      <c r="L10901" s="63"/>
      <c r="M10901" s="63"/>
      <c r="N10901" s="63"/>
      <c r="O10901" s="63"/>
      <c r="P10901" s="63"/>
      <c r="Q10901" s="63"/>
      <c r="R10901" s="63"/>
      <c r="S10901" s="63"/>
      <c r="T10901" s="63"/>
      <c r="U10901" s="63"/>
      <c r="V10901" s="63"/>
      <c r="W10901" s="63"/>
      <c r="X10901" s="63"/>
      <c r="Y10901" s="63"/>
      <c r="Z10901" s="62">
        <v>32504</v>
      </c>
      <c r="AA10901" s="62">
        <v>10025</v>
      </c>
      <c r="AB10901" s="62">
        <v>20.89</v>
      </c>
      <c r="AC10901" s="62">
        <v>812.6</v>
      </c>
    </row>
    <row r="10902" spans="1:29" ht="30" x14ac:dyDescent="0.25">
      <c r="A10902" s="61" t="s">
        <v>206</v>
      </c>
      <c r="B10902" s="61" t="s">
        <v>207</v>
      </c>
      <c r="C10902" s="62">
        <v>2017</v>
      </c>
      <c r="D10902" s="61" t="s">
        <v>75</v>
      </c>
      <c r="E10902" s="62">
        <v>6</v>
      </c>
      <c r="F10902" s="63"/>
      <c r="G10902" s="63"/>
      <c r="H10902" s="63"/>
      <c r="I10902" s="63"/>
      <c r="J10902" s="63"/>
      <c r="K10902" s="62">
        <v>0</v>
      </c>
      <c r="L10902" s="63"/>
      <c r="M10902" s="63"/>
      <c r="N10902" s="63"/>
      <c r="O10902" s="63"/>
      <c r="P10902" s="63"/>
      <c r="Q10902" s="63"/>
      <c r="R10902" s="63"/>
      <c r="S10902" s="63"/>
      <c r="T10902" s="63"/>
      <c r="U10902" s="63"/>
      <c r="V10902" s="63"/>
      <c r="W10902" s="63"/>
      <c r="X10902" s="63"/>
      <c r="Y10902" s="63"/>
      <c r="Z10902" s="62">
        <v>24.29</v>
      </c>
      <c r="AA10902" s="62">
        <v>4238</v>
      </c>
      <c r="AB10902" s="62">
        <v>58.86</v>
      </c>
      <c r="AC10902" s="62">
        <v>4.05</v>
      </c>
    </row>
    <row r="10903" spans="1:29" ht="30" x14ac:dyDescent="0.25">
      <c r="A10903" s="61" t="s">
        <v>391</v>
      </c>
      <c r="B10903" s="61" t="s">
        <v>392</v>
      </c>
      <c r="C10903" s="62">
        <v>2008</v>
      </c>
      <c r="D10903" s="61" t="s">
        <v>226</v>
      </c>
      <c r="E10903" s="62">
        <v>125</v>
      </c>
      <c r="F10903" s="62">
        <v>1498560</v>
      </c>
      <c r="G10903" s="62">
        <v>318967</v>
      </c>
      <c r="H10903" s="62">
        <v>212.64</v>
      </c>
      <c r="I10903" s="62">
        <v>11988.48</v>
      </c>
      <c r="J10903" s="62">
        <v>1393660.8</v>
      </c>
      <c r="K10903" s="62">
        <v>8600</v>
      </c>
      <c r="L10903" s="62">
        <v>18140</v>
      </c>
      <c r="M10903" s="62">
        <v>12.09</v>
      </c>
      <c r="N10903" s="63"/>
      <c r="O10903" s="63"/>
      <c r="P10903" s="63"/>
      <c r="Q10903" s="63"/>
      <c r="R10903" s="63"/>
      <c r="S10903" s="63"/>
      <c r="T10903" s="63"/>
      <c r="U10903" s="63"/>
      <c r="V10903" s="63"/>
      <c r="W10903" s="63"/>
      <c r="X10903" s="63"/>
      <c r="Y10903" s="63"/>
      <c r="Z10903" s="62">
        <v>5151</v>
      </c>
      <c r="AA10903" s="62">
        <v>28679</v>
      </c>
      <c r="AB10903" s="62">
        <v>19.12</v>
      </c>
      <c r="AC10903" s="62">
        <v>41.21</v>
      </c>
    </row>
    <row r="10904" spans="1:29" x14ac:dyDescent="0.25">
      <c r="A10904" s="61" t="s">
        <v>128</v>
      </c>
      <c r="B10904" s="61" t="s">
        <v>129</v>
      </c>
      <c r="C10904" s="62">
        <v>2014</v>
      </c>
      <c r="D10904" s="61" t="s">
        <v>78</v>
      </c>
      <c r="E10904" s="62">
        <v>52</v>
      </c>
      <c r="F10904" s="62">
        <v>174382</v>
      </c>
      <c r="G10904" s="62">
        <v>32133</v>
      </c>
      <c r="H10904" s="62">
        <v>51.5</v>
      </c>
      <c r="I10904" s="62">
        <v>3353.5</v>
      </c>
      <c r="J10904" s="62">
        <v>162175.26</v>
      </c>
      <c r="K10904" s="62">
        <v>68106.69</v>
      </c>
      <c r="L10904" s="62">
        <v>25662</v>
      </c>
      <c r="M10904" s="62">
        <v>41.13</v>
      </c>
      <c r="N10904" s="62">
        <v>1309.74</v>
      </c>
      <c r="O10904" s="62">
        <v>821319.04</v>
      </c>
      <c r="P10904" s="63"/>
      <c r="Q10904" s="63"/>
      <c r="R10904" s="63"/>
      <c r="S10904" s="63"/>
      <c r="T10904" s="63"/>
      <c r="U10904" s="63"/>
      <c r="V10904" s="63"/>
      <c r="W10904" s="63"/>
      <c r="X10904" s="63"/>
      <c r="Y10904" s="63"/>
      <c r="Z10904" s="62">
        <v>796</v>
      </c>
      <c r="AA10904" s="62">
        <v>5262</v>
      </c>
      <c r="AB10904" s="62">
        <v>8.43</v>
      </c>
      <c r="AC10904" s="62">
        <v>15.31</v>
      </c>
    </row>
    <row r="10905" spans="1:29" ht="30" x14ac:dyDescent="0.25">
      <c r="A10905" s="61" t="s">
        <v>218</v>
      </c>
      <c r="B10905" s="61" t="s">
        <v>219</v>
      </c>
      <c r="C10905" s="62">
        <v>2015</v>
      </c>
      <c r="D10905" s="61" t="s">
        <v>78</v>
      </c>
      <c r="E10905" s="62">
        <v>30</v>
      </c>
      <c r="F10905" s="62">
        <v>70011</v>
      </c>
      <c r="G10905" s="62">
        <v>18791</v>
      </c>
      <c r="H10905" s="62">
        <v>52.2</v>
      </c>
      <c r="I10905" s="62">
        <v>2333.6999999999998</v>
      </c>
      <c r="J10905" s="62">
        <v>65110.23</v>
      </c>
      <c r="K10905" s="62">
        <v>14445.2</v>
      </c>
      <c r="L10905" s="62">
        <v>14392</v>
      </c>
      <c r="M10905" s="62">
        <v>39.979999999999997</v>
      </c>
      <c r="N10905" s="62">
        <v>481.51</v>
      </c>
      <c r="O10905" s="62">
        <v>174198.99</v>
      </c>
      <c r="P10905" s="63"/>
      <c r="Q10905" s="63"/>
      <c r="R10905" s="63"/>
      <c r="S10905" s="63"/>
      <c r="T10905" s="63"/>
      <c r="U10905" s="63"/>
      <c r="V10905" s="63"/>
      <c r="W10905" s="63"/>
      <c r="X10905" s="63"/>
      <c r="Y10905" s="63"/>
      <c r="Z10905" s="62">
        <v>647</v>
      </c>
      <c r="AA10905" s="62">
        <v>10714</v>
      </c>
      <c r="AB10905" s="62">
        <v>29.76</v>
      </c>
      <c r="AC10905" s="62">
        <v>21.57</v>
      </c>
    </row>
    <row r="10906" spans="1:29" x14ac:dyDescent="0.25">
      <c r="A10906" s="61" t="s">
        <v>273</v>
      </c>
      <c r="B10906" s="61" t="s">
        <v>274</v>
      </c>
      <c r="C10906" s="62">
        <v>2008</v>
      </c>
      <c r="D10906" s="61" t="s">
        <v>75</v>
      </c>
      <c r="E10906" s="62">
        <v>13</v>
      </c>
      <c r="F10906" s="62">
        <v>90516</v>
      </c>
      <c r="G10906" s="62">
        <v>2572</v>
      </c>
      <c r="H10906" s="62">
        <v>16.489999999999998</v>
      </c>
      <c r="I10906" s="62">
        <v>6962.77</v>
      </c>
      <c r="J10906" s="62">
        <v>84179.88</v>
      </c>
      <c r="K10906" s="62">
        <v>1521.72</v>
      </c>
      <c r="L10906" s="62">
        <v>3604</v>
      </c>
      <c r="M10906" s="62">
        <v>23.1</v>
      </c>
      <c r="N10906" s="62">
        <v>117.06</v>
      </c>
      <c r="O10906" s="62">
        <v>18350.93</v>
      </c>
      <c r="P10906" s="63"/>
      <c r="Q10906" s="63"/>
      <c r="R10906" s="63"/>
      <c r="S10906" s="63"/>
      <c r="T10906" s="63"/>
      <c r="U10906" s="63"/>
      <c r="V10906" s="63"/>
      <c r="W10906" s="63"/>
      <c r="X10906" s="63"/>
      <c r="Y10906" s="63"/>
      <c r="Z10906" s="62">
        <v>51309.09</v>
      </c>
      <c r="AA10906" s="62">
        <v>1755</v>
      </c>
      <c r="AB10906" s="62">
        <v>11.25</v>
      </c>
      <c r="AC10906" s="62">
        <v>3946.85</v>
      </c>
    </row>
    <row r="10907" spans="1:29" x14ac:dyDescent="0.25">
      <c r="A10907" s="61" t="s">
        <v>407</v>
      </c>
      <c r="B10907" s="61" t="s">
        <v>408</v>
      </c>
      <c r="C10907" s="62">
        <v>2014</v>
      </c>
      <c r="D10907" s="61" t="s">
        <v>78</v>
      </c>
      <c r="E10907" s="62">
        <v>64</v>
      </c>
      <c r="F10907" s="62">
        <v>730440</v>
      </c>
      <c r="G10907" s="62">
        <v>118039</v>
      </c>
      <c r="H10907" s="62">
        <v>153.69999999999999</v>
      </c>
      <c r="I10907" s="62">
        <v>11413.13</v>
      </c>
      <c r="J10907" s="62">
        <v>679309.2</v>
      </c>
      <c r="K10907" s="62">
        <v>0</v>
      </c>
      <c r="L10907" s="63"/>
      <c r="M10907" s="63"/>
      <c r="N10907" s="63"/>
      <c r="O10907" s="63"/>
      <c r="P10907" s="63"/>
      <c r="Q10907" s="63"/>
      <c r="R10907" s="63"/>
      <c r="S10907" s="63"/>
      <c r="T10907" s="63"/>
      <c r="U10907" s="63"/>
      <c r="V10907" s="63"/>
      <c r="W10907" s="63"/>
      <c r="X10907" s="63"/>
      <c r="Y10907" s="63"/>
      <c r="Z10907" s="62">
        <v>1356566.27</v>
      </c>
      <c r="AA10907" s="62">
        <v>117779</v>
      </c>
      <c r="AB10907" s="62">
        <v>153.36000000000001</v>
      </c>
      <c r="AC10907" s="62">
        <v>21196.35</v>
      </c>
    </row>
    <row r="10908" spans="1:29" x14ac:dyDescent="0.25">
      <c r="A10908" s="61" t="s">
        <v>299</v>
      </c>
      <c r="B10908" s="61" t="s">
        <v>300</v>
      </c>
      <c r="C10908" s="62">
        <v>2006</v>
      </c>
      <c r="D10908" s="61" t="s">
        <v>78</v>
      </c>
      <c r="E10908" s="62">
        <v>48</v>
      </c>
      <c r="F10908" s="62">
        <v>490200</v>
      </c>
      <c r="G10908" s="62">
        <v>77170</v>
      </c>
      <c r="H10908" s="62">
        <v>133.97999999999999</v>
      </c>
      <c r="I10908" s="62">
        <v>10212.5</v>
      </c>
      <c r="J10908" s="62">
        <v>455886</v>
      </c>
      <c r="K10908" s="62">
        <v>0</v>
      </c>
      <c r="L10908" s="63"/>
      <c r="M10908" s="63"/>
      <c r="N10908" s="63"/>
      <c r="O10908" s="63"/>
      <c r="P10908" s="63"/>
      <c r="Q10908" s="63"/>
      <c r="R10908" s="63"/>
      <c r="S10908" s="63"/>
      <c r="T10908" s="63"/>
      <c r="U10908" s="63"/>
      <c r="V10908" s="63"/>
      <c r="W10908" s="63"/>
      <c r="X10908" s="63"/>
      <c r="Y10908" s="63"/>
      <c r="Z10908" s="62">
        <v>80000</v>
      </c>
      <c r="AA10908" s="62">
        <v>9585</v>
      </c>
      <c r="AB10908" s="62">
        <v>16.64</v>
      </c>
      <c r="AC10908" s="62">
        <v>1666.67</v>
      </c>
    </row>
    <row r="10909" spans="1:29" x14ac:dyDescent="0.25">
      <c r="A10909" s="61" t="s">
        <v>163</v>
      </c>
      <c r="B10909" s="61" t="s">
        <v>164</v>
      </c>
      <c r="C10909" s="62">
        <v>2008</v>
      </c>
      <c r="D10909" s="61" t="s">
        <v>99</v>
      </c>
      <c r="E10909" s="62">
        <v>40</v>
      </c>
      <c r="F10909" s="62">
        <v>307332</v>
      </c>
      <c r="G10909" s="62">
        <v>53992</v>
      </c>
      <c r="H10909" s="62">
        <v>112.48</v>
      </c>
      <c r="I10909" s="62">
        <v>7683.3</v>
      </c>
      <c r="J10909" s="62">
        <v>285818.76</v>
      </c>
      <c r="K10909" s="62">
        <v>0</v>
      </c>
      <c r="L10909" s="63"/>
      <c r="M10909" s="63"/>
      <c r="N10909" s="63"/>
      <c r="O10909" s="63"/>
      <c r="P10909" s="63"/>
      <c r="Q10909" s="63"/>
      <c r="R10909" s="63"/>
      <c r="S10909" s="63"/>
      <c r="T10909" s="63"/>
      <c r="U10909" s="63"/>
      <c r="V10909" s="63"/>
      <c r="W10909" s="63"/>
      <c r="X10909" s="63"/>
      <c r="Y10909" s="63"/>
      <c r="Z10909" s="62">
        <v>171000</v>
      </c>
      <c r="AA10909" s="62">
        <v>11044</v>
      </c>
      <c r="AB10909" s="62">
        <v>23.01</v>
      </c>
      <c r="AC10909" s="62">
        <v>4275</v>
      </c>
    </row>
    <row r="10910" spans="1:29" ht="30" x14ac:dyDescent="0.25">
      <c r="A10910" s="61" t="s">
        <v>165</v>
      </c>
      <c r="B10910" s="61" t="s">
        <v>166</v>
      </c>
      <c r="C10910" s="62">
        <v>2017</v>
      </c>
      <c r="D10910" s="61" t="s">
        <v>72</v>
      </c>
      <c r="E10910" s="62">
        <v>30</v>
      </c>
      <c r="F10910" s="62">
        <v>82448</v>
      </c>
      <c r="G10910" s="62">
        <v>19223</v>
      </c>
      <c r="H10910" s="62">
        <v>53.4</v>
      </c>
      <c r="I10910" s="62">
        <v>2748.27</v>
      </c>
      <c r="J10910" s="62">
        <v>76676.639999999999</v>
      </c>
      <c r="K10910" s="62">
        <v>6225.99</v>
      </c>
      <c r="L10910" s="62">
        <v>7609</v>
      </c>
      <c r="M10910" s="62">
        <v>21.14</v>
      </c>
      <c r="N10910" s="62">
        <v>207.53</v>
      </c>
      <c r="O10910" s="62">
        <v>75081.13</v>
      </c>
      <c r="P10910" s="63"/>
      <c r="Q10910" s="63"/>
      <c r="R10910" s="63"/>
      <c r="S10910" s="63"/>
      <c r="T10910" s="63"/>
      <c r="U10910" s="63"/>
      <c r="V10910" s="63"/>
      <c r="W10910" s="63"/>
      <c r="X10910" s="63"/>
      <c r="Y10910" s="63"/>
      <c r="Z10910" s="62">
        <v>1.17</v>
      </c>
      <c r="AA10910" s="62">
        <v>8584</v>
      </c>
      <c r="AB10910" s="62">
        <v>23.84</v>
      </c>
      <c r="AC10910" s="62">
        <v>0.04</v>
      </c>
    </row>
    <row r="10911" spans="1:29" ht="45" x14ac:dyDescent="0.25">
      <c r="A10911" s="61" t="s">
        <v>109</v>
      </c>
      <c r="B10911" s="61" t="s">
        <v>110</v>
      </c>
      <c r="C10911" s="62">
        <v>2010</v>
      </c>
      <c r="D10911" s="61" t="s">
        <v>89</v>
      </c>
      <c r="E10911" s="62">
        <v>17</v>
      </c>
      <c r="F10911" s="62">
        <v>48684</v>
      </c>
      <c r="G10911" s="62">
        <v>7712</v>
      </c>
      <c r="H10911" s="62">
        <v>37.799999999999997</v>
      </c>
      <c r="I10911" s="62">
        <v>2863.76</v>
      </c>
      <c r="J10911" s="62">
        <v>45276.12</v>
      </c>
      <c r="K10911" s="62">
        <v>0</v>
      </c>
      <c r="L10911" s="62">
        <v>3560</v>
      </c>
      <c r="M10911" s="62">
        <v>17.45</v>
      </c>
      <c r="N10911" s="62">
        <v>0</v>
      </c>
      <c r="O10911" s="62">
        <v>0</v>
      </c>
      <c r="P10911" s="63"/>
      <c r="Q10911" s="63"/>
      <c r="R10911" s="63"/>
      <c r="S10911" s="63"/>
      <c r="T10911" s="63"/>
      <c r="U10911" s="63"/>
      <c r="V10911" s="63"/>
      <c r="W10911" s="63"/>
      <c r="X10911" s="63"/>
      <c r="Y10911" s="63"/>
      <c r="Z10911" s="62">
        <v>5053.1400000000003</v>
      </c>
      <c r="AA10911" s="62">
        <v>7818</v>
      </c>
      <c r="AB10911" s="62">
        <v>38.32</v>
      </c>
      <c r="AC10911" s="62">
        <v>297.24</v>
      </c>
    </row>
    <row r="10912" spans="1:29" x14ac:dyDescent="0.25">
      <c r="A10912" s="61" t="s">
        <v>401</v>
      </c>
      <c r="B10912" s="61" t="s">
        <v>402</v>
      </c>
      <c r="C10912" s="62">
        <v>2014</v>
      </c>
      <c r="D10912" s="61" t="s">
        <v>150</v>
      </c>
      <c r="E10912" s="62">
        <v>8</v>
      </c>
      <c r="F10912" s="63"/>
      <c r="G10912" s="63"/>
      <c r="H10912" s="63"/>
      <c r="I10912" s="63"/>
      <c r="J10912" s="63"/>
      <c r="K10912" s="62">
        <v>0</v>
      </c>
      <c r="L10912" s="63"/>
      <c r="M10912" s="63"/>
      <c r="N10912" s="63"/>
      <c r="O10912" s="63"/>
      <c r="P10912" s="63"/>
      <c r="Q10912" s="63"/>
      <c r="R10912" s="63"/>
      <c r="S10912" s="63"/>
      <c r="T10912" s="63"/>
      <c r="U10912" s="63"/>
      <c r="V10912" s="63"/>
      <c r="W10912" s="63"/>
      <c r="X10912" s="63"/>
      <c r="Y10912" s="63"/>
      <c r="Z10912" s="62">
        <v>0</v>
      </c>
      <c r="AA10912" s="63"/>
      <c r="AB10912" s="63"/>
      <c r="AC10912" s="62">
        <v>0</v>
      </c>
    </row>
    <row r="10913" spans="1:29" ht="30" x14ac:dyDescent="0.25">
      <c r="A10913" s="61" t="s">
        <v>92</v>
      </c>
      <c r="B10913" s="61" t="s">
        <v>93</v>
      </c>
      <c r="C10913" s="62">
        <v>2013</v>
      </c>
      <c r="D10913" s="61" t="s">
        <v>94</v>
      </c>
      <c r="E10913" s="62">
        <v>2</v>
      </c>
      <c r="F10913" s="63"/>
      <c r="G10913" s="63"/>
      <c r="H10913" s="63"/>
      <c r="I10913" s="63"/>
      <c r="J10913" s="63"/>
      <c r="K10913" s="62">
        <v>0</v>
      </c>
      <c r="L10913" s="63"/>
      <c r="M10913" s="63"/>
      <c r="N10913" s="63"/>
      <c r="O10913" s="63"/>
      <c r="P10913" s="63"/>
      <c r="Q10913" s="63"/>
      <c r="R10913" s="63"/>
      <c r="S10913" s="63"/>
      <c r="T10913" s="63"/>
      <c r="U10913" s="63"/>
      <c r="V10913" s="63"/>
      <c r="W10913" s="63"/>
      <c r="X10913" s="63"/>
      <c r="Y10913" s="63"/>
      <c r="Z10913" s="62">
        <v>0</v>
      </c>
      <c r="AA10913" s="63"/>
      <c r="AB10913" s="63"/>
      <c r="AC10913" s="62">
        <v>0</v>
      </c>
    </row>
    <row r="10914" spans="1:29" x14ac:dyDescent="0.25">
      <c r="A10914" s="61" t="s">
        <v>413</v>
      </c>
      <c r="B10914" s="61" t="s">
        <v>414</v>
      </c>
      <c r="C10914" s="62">
        <v>2016</v>
      </c>
      <c r="D10914" s="61" t="s">
        <v>72</v>
      </c>
      <c r="E10914" s="62">
        <v>80</v>
      </c>
      <c r="F10914" s="62">
        <v>364644</v>
      </c>
      <c r="G10914" s="62">
        <v>53878</v>
      </c>
      <c r="H10914" s="62">
        <v>56.12</v>
      </c>
      <c r="I10914" s="62">
        <v>4558.05</v>
      </c>
      <c r="J10914" s="62">
        <v>339118.92</v>
      </c>
      <c r="K10914" s="62">
        <v>40983</v>
      </c>
      <c r="L10914" s="62">
        <v>37888</v>
      </c>
      <c r="M10914" s="62">
        <v>39.47</v>
      </c>
      <c r="N10914" s="62">
        <v>512.29</v>
      </c>
      <c r="O10914" s="62">
        <v>494226.29</v>
      </c>
      <c r="P10914" s="63"/>
      <c r="Q10914" s="63"/>
      <c r="R10914" s="63"/>
      <c r="S10914" s="63"/>
      <c r="T10914" s="63"/>
      <c r="U10914" s="63"/>
      <c r="V10914" s="63"/>
      <c r="W10914" s="63"/>
      <c r="X10914" s="63"/>
      <c r="Y10914" s="63"/>
      <c r="Z10914" s="62">
        <v>221325</v>
      </c>
      <c r="AA10914" s="62">
        <v>26240</v>
      </c>
      <c r="AB10914" s="62">
        <v>27.33</v>
      </c>
      <c r="AC10914" s="62">
        <v>2766.56</v>
      </c>
    </row>
    <row r="10915" spans="1:29" ht="30" x14ac:dyDescent="0.25">
      <c r="A10915" s="61" t="s">
        <v>283</v>
      </c>
      <c r="B10915" s="61" t="s">
        <v>284</v>
      </c>
      <c r="C10915" s="62">
        <v>2017</v>
      </c>
      <c r="D10915" s="61" t="s">
        <v>150</v>
      </c>
      <c r="E10915" s="62">
        <v>8</v>
      </c>
      <c r="F10915" s="63"/>
      <c r="G10915" s="62">
        <v>0</v>
      </c>
      <c r="H10915" s="62">
        <v>0</v>
      </c>
      <c r="I10915" s="63"/>
      <c r="J10915" s="63"/>
      <c r="K10915" s="62">
        <v>0</v>
      </c>
      <c r="L10915" s="63"/>
      <c r="M10915" s="63"/>
      <c r="N10915" s="63"/>
      <c r="O10915" s="63"/>
      <c r="P10915" s="63"/>
      <c r="Q10915" s="63"/>
      <c r="R10915" s="63"/>
      <c r="S10915" s="63"/>
      <c r="T10915" s="63"/>
      <c r="U10915" s="63"/>
      <c r="V10915" s="63"/>
      <c r="W10915" s="63"/>
      <c r="X10915" s="63"/>
      <c r="Y10915" s="63"/>
      <c r="Z10915" s="62">
        <v>0</v>
      </c>
      <c r="AA10915" s="63"/>
      <c r="AB10915" s="63"/>
      <c r="AC10915" s="62">
        <v>0</v>
      </c>
    </row>
    <row r="10916" spans="1:29" x14ac:dyDescent="0.25">
      <c r="A10916" s="61" t="s">
        <v>383</v>
      </c>
      <c r="B10916" s="61" t="s">
        <v>384</v>
      </c>
      <c r="C10916" s="62">
        <v>2010</v>
      </c>
      <c r="D10916" s="61" t="s">
        <v>99</v>
      </c>
      <c r="E10916" s="62">
        <v>40</v>
      </c>
      <c r="F10916" s="62">
        <v>254049</v>
      </c>
      <c r="G10916" s="62">
        <v>38958</v>
      </c>
      <c r="H10916" s="62">
        <v>81.16</v>
      </c>
      <c r="I10916" s="62">
        <v>6351.23</v>
      </c>
      <c r="J10916" s="62">
        <v>236265.57</v>
      </c>
      <c r="K10916" s="62">
        <v>11048</v>
      </c>
      <c r="L10916" s="62">
        <v>15477</v>
      </c>
      <c r="M10916" s="62">
        <v>32.24</v>
      </c>
      <c r="N10916" s="62">
        <v>276.2</v>
      </c>
      <c r="O10916" s="62">
        <v>133231.15</v>
      </c>
      <c r="P10916" s="63"/>
      <c r="Q10916" s="63"/>
      <c r="R10916" s="63"/>
      <c r="S10916" s="63"/>
      <c r="T10916" s="63"/>
      <c r="U10916" s="63"/>
      <c r="V10916" s="63"/>
      <c r="W10916" s="63"/>
      <c r="X10916" s="63"/>
      <c r="Y10916" s="63"/>
      <c r="Z10916" s="62">
        <v>0.91</v>
      </c>
      <c r="AA10916" s="62">
        <v>2418</v>
      </c>
      <c r="AB10916" s="62">
        <v>5.04</v>
      </c>
      <c r="AC10916" s="62">
        <v>0.02</v>
      </c>
    </row>
    <row r="10917" spans="1:29" ht="30" x14ac:dyDescent="0.25">
      <c r="A10917" s="61" t="s">
        <v>530</v>
      </c>
      <c r="B10917" s="61" t="s">
        <v>531</v>
      </c>
      <c r="C10917" s="62">
        <v>2007</v>
      </c>
      <c r="D10917" s="61" t="s">
        <v>78</v>
      </c>
      <c r="E10917" s="62">
        <v>60</v>
      </c>
      <c r="F10917" s="62">
        <v>571171</v>
      </c>
      <c r="G10917" s="62">
        <v>94358</v>
      </c>
      <c r="H10917" s="62">
        <v>131.05000000000001</v>
      </c>
      <c r="I10917" s="62">
        <v>9519.52</v>
      </c>
      <c r="J10917" s="62">
        <v>531189.03</v>
      </c>
      <c r="K10917" s="62">
        <v>0</v>
      </c>
      <c r="L10917" s="63"/>
      <c r="M10917" s="63"/>
      <c r="N10917" s="63"/>
      <c r="O10917" s="63"/>
      <c r="P10917" s="62">
        <v>80</v>
      </c>
      <c r="Q10917" s="62">
        <v>460</v>
      </c>
      <c r="R10917" s="62">
        <v>0.64</v>
      </c>
      <c r="S10917" s="62">
        <v>1</v>
      </c>
      <c r="T10917" s="62">
        <v>1013.52</v>
      </c>
      <c r="U10917" s="63"/>
      <c r="V10917" s="63"/>
      <c r="W10917" s="63"/>
      <c r="X10917" s="63"/>
      <c r="Y10917" s="63"/>
      <c r="Z10917" s="62">
        <v>47028.94</v>
      </c>
      <c r="AA10917" s="62">
        <v>95280</v>
      </c>
      <c r="AB10917" s="62">
        <v>132.33000000000001</v>
      </c>
      <c r="AC10917" s="62">
        <v>783.82</v>
      </c>
    </row>
    <row r="10918" spans="1:29" ht="30" x14ac:dyDescent="0.25">
      <c r="A10918" s="61" t="s">
        <v>509</v>
      </c>
      <c r="B10918" s="61" t="s">
        <v>510</v>
      </c>
      <c r="C10918" s="62">
        <v>2013</v>
      </c>
      <c r="D10918" s="61" t="s">
        <v>89</v>
      </c>
      <c r="E10918" s="62">
        <v>80</v>
      </c>
      <c r="F10918" s="62">
        <v>327409</v>
      </c>
      <c r="G10918" s="62">
        <v>49533</v>
      </c>
      <c r="H10918" s="62">
        <v>51.6</v>
      </c>
      <c r="I10918" s="62">
        <v>4092.61</v>
      </c>
      <c r="J10918" s="62">
        <v>304490.37</v>
      </c>
      <c r="K10918" s="62">
        <v>36408.339999999997</v>
      </c>
      <c r="L10918" s="62">
        <v>44459</v>
      </c>
      <c r="M10918" s="62">
        <v>46.31</v>
      </c>
      <c r="N10918" s="62">
        <v>455.1</v>
      </c>
      <c r="O10918" s="62">
        <v>439059.11</v>
      </c>
      <c r="P10918" s="63"/>
      <c r="Q10918" s="63"/>
      <c r="R10918" s="63"/>
      <c r="S10918" s="63"/>
      <c r="T10918" s="63"/>
      <c r="U10918" s="63"/>
      <c r="V10918" s="63"/>
      <c r="W10918" s="63"/>
      <c r="X10918" s="63"/>
      <c r="Y10918" s="63"/>
      <c r="Z10918" s="62">
        <v>1988</v>
      </c>
      <c r="AA10918" s="62">
        <v>21597</v>
      </c>
      <c r="AB10918" s="62">
        <v>22.5</v>
      </c>
      <c r="AC10918" s="62">
        <v>24.85</v>
      </c>
    </row>
    <row r="10919" spans="1:29" x14ac:dyDescent="0.25">
      <c r="A10919" s="61" t="s">
        <v>196</v>
      </c>
      <c r="B10919" s="61" t="s">
        <v>197</v>
      </c>
      <c r="C10919" s="62">
        <v>2014</v>
      </c>
      <c r="D10919" s="61" t="s">
        <v>72</v>
      </c>
      <c r="E10919" s="62">
        <v>32</v>
      </c>
      <c r="F10919" s="62">
        <v>202720</v>
      </c>
      <c r="G10919" s="62">
        <v>34512</v>
      </c>
      <c r="H10919" s="62">
        <v>89.88</v>
      </c>
      <c r="I10919" s="62">
        <v>6335</v>
      </c>
      <c r="J10919" s="62">
        <v>188529.6</v>
      </c>
      <c r="K10919" s="62">
        <v>0</v>
      </c>
      <c r="L10919" s="63"/>
      <c r="M10919" s="63"/>
      <c r="N10919" s="63"/>
      <c r="O10919" s="63"/>
      <c r="P10919" s="63"/>
      <c r="Q10919" s="63"/>
      <c r="R10919" s="63"/>
      <c r="S10919" s="63"/>
      <c r="T10919" s="63"/>
      <c r="U10919" s="63"/>
      <c r="V10919" s="63"/>
      <c r="W10919" s="63"/>
      <c r="X10919" s="63"/>
      <c r="Y10919" s="63"/>
      <c r="Z10919" s="62">
        <v>123400</v>
      </c>
      <c r="AA10919" s="62">
        <v>21791</v>
      </c>
      <c r="AB10919" s="62">
        <v>56.75</v>
      </c>
      <c r="AC10919" s="62">
        <v>3856.25</v>
      </c>
    </row>
    <row r="10920" spans="1:29" x14ac:dyDescent="0.25">
      <c r="A10920" s="61" t="s">
        <v>267</v>
      </c>
      <c r="B10920" s="61" t="s">
        <v>268</v>
      </c>
      <c r="C10920" s="62">
        <v>2004</v>
      </c>
      <c r="D10920" s="61" t="s">
        <v>78</v>
      </c>
      <c r="E10920" s="62">
        <v>64</v>
      </c>
      <c r="F10920" s="62">
        <v>674640</v>
      </c>
      <c r="G10920" s="62">
        <v>67012</v>
      </c>
      <c r="H10920" s="62">
        <v>87.26</v>
      </c>
      <c r="I10920" s="62">
        <v>10541.25</v>
      </c>
      <c r="J10920" s="62">
        <v>627415.19999999995</v>
      </c>
      <c r="K10920" s="62">
        <v>0</v>
      </c>
      <c r="L10920" s="63"/>
      <c r="M10920" s="63"/>
      <c r="N10920" s="63"/>
      <c r="O10920" s="63"/>
      <c r="P10920" s="63"/>
      <c r="Q10920" s="63"/>
      <c r="R10920" s="63"/>
      <c r="S10920" s="63"/>
      <c r="T10920" s="63"/>
      <c r="U10920" s="63"/>
      <c r="V10920" s="63"/>
      <c r="W10920" s="63"/>
      <c r="X10920" s="63"/>
      <c r="Y10920" s="63"/>
      <c r="Z10920" s="62">
        <v>1765.58</v>
      </c>
      <c r="AA10920" s="62">
        <v>9100</v>
      </c>
      <c r="AB10920" s="62">
        <v>11.85</v>
      </c>
      <c r="AC10920" s="62">
        <v>27.59</v>
      </c>
    </row>
    <row r="10921" spans="1:29" ht="30" x14ac:dyDescent="0.25">
      <c r="A10921" s="61" t="s">
        <v>142</v>
      </c>
      <c r="B10921" s="61" t="s">
        <v>143</v>
      </c>
      <c r="C10921" s="62">
        <v>2011</v>
      </c>
      <c r="D10921" s="61" t="s">
        <v>72</v>
      </c>
      <c r="E10921" s="62">
        <v>144</v>
      </c>
      <c r="F10921" s="62">
        <v>1188460</v>
      </c>
      <c r="G10921" s="62">
        <v>201848</v>
      </c>
      <c r="H10921" s="62">
        <v>116.81</v>
      </c>
      <c r="I10921" s="62">
        <v>8253.19</v>
      </c>
      <c r="J10921" s="62">
        <v>1105267.8</v>
      </c>
      <c r="K10921" s="62">
        <v>12369.54</v>
      </c>
      <c r="L10921" s="62">
        <v>17058</v>
      </c>
      <c r="M10921" s="62">
        <v>9.8699999999999992</v>
      </c>
      <c r="N10921" s="62">
        <v>85.9</v>
      </c>
      <c r="O10921" s="62">
        <v>149168.04</v>
      </c>
      <c r="P10921" s="63"/>
      <c r="Q10921" s="63"/>
      <c r="R10921" s="63"/>
      <c r="S10921" s="63"/>
      <c r="T10921" s="63"/>
      <c r="U10921" s="63"/>
      <c r="V10921" s="63"/>
      <c r="W10921" s="63"/>
      <c r="X10921" s="63"/>
      <c r="Y10921" s="63"/>
      <c r="Z10921" s="62">
        <v>1353</v>
      </c>
      <c r="AA10921" s="62">
        <v>5097</v>
      </c>
      <c r="AB10921" s="62">
        <v>2.95</v>
      </c>
      <c r="AC10921" s="62">
        <v>9.4</v>
      </c>
    </row>
    <row r="10922" spans="1:29" x14ac:dyDescent="0.25">
      <c r="A10922" s="61" t="s">
        <v>462</v>
      </c>
      <c r="B10922" s="61" t="s">
        <v>463</v>
      </c>
      <c r="C10922" s="62">
        <v>2005</v>
      </c>
      <c r="D10922" s="61" t="s">
        <v>78</v>
      </c>
      <c r="E10922" s="62">
        <v>40</v>
      </c>
      <c r="F10922" s="62">
        <v>271200</v>
      </c>
      <c r="G10922" s="62">
        <v>36156</v>
      </c>
      <c r="H10922" s="62">
        <v>75.33</v>
      </c>
      <c r="I10922" s="62">
        <v>6780</v>
      </c>
      <c r="J10922" s="62">
        <v>252216</v>
      </c>
      <c r="K10922" s="62">
        <v>67125.119999999995</v>
      </c>
      <c r="L10922" s="62">
        <v>132980</v>
      </c>
      <c r="M10922" s="62">
        <v>277.04000000000002</v>
      </c>
      <c r="N10922" s="62">
        <v>1678.13</v>
      </c>
      <c r="O10922" s="62">
        <v>809481.97</v>
      </c>
      <c r="P10922" s="63"/>
      <c r="Q10922" s="63"/>
      <c r="R10922" s="63"/>
      <c r="S10922" s="63"/>
      <c r="T10922" s="63"/>
      <c r="U10922" s="63"/>
      <c r="V10922" s="63"/>
      <c r="W10922" s="63"/>
      <c r="X10922" s="63"/>
      <c r="Y10922" s="63"/>
      <c r="Z10922" s="62">
        <v>426</v>
      </c>
      <c r="AA10922" s="62">
        <v>31597</v>
      </c>
      <c r="AB10922" s="62">
        <v>65.83</v>
      </c>
      <c r="AC10922" s="62">
        <v>10.65</v>
      </c>
    </row>
    <row r="10923" spans="1:29" x14ac:dyDescent="0.25">
      <c r="A10923" s="61" t="s">
        <v>285</v>
      </c>
      <c r="B10923" s="61" t="s">
        <v>286</v>
      </c>
      <c r="C10923" s="62">
        <v>2009</v>
      </c>
      <c r="D10923" s="61" t="s">
        <v>75</v>
      </c>
      <c r="E10923" s="62">
        <v>12</v>
      </c>
      <c r="F10923" s="62">
        <v>1488</v>
      </c>
      <c r="G10923" s="62">
        <v>297</v>
      </c>
      <c r="H10923" s="62">
        <v>2.06</v>
      </c>
      <c r="I10923" s="62">
        <v>124</v>
      </c>
      <c r="J10923" s="62">
        <v>1383.84</v>
      </c>
      <c r="K10923" s="62">
        <v>0</v>
      </c>
      <c r="L10923" s="63"/>
      <c r="M10923" s="63"/>
      <c r="N10923" s="63"/>
      <c r="O10923" s="63"/>
      <c r="P10923" s="63"/>
      <c r="Q10923" s="63"/>
      <c r="R10923" s="63"/>
      <c r="S10923" s="63"/>
      <c r="T10923" s="63"/>
      <c r="U10923" s="63"/>
      <c r="V10923" s="63"/>
      <c r="W10923" s="63"/>
      <c r="X10923" s="63"/>
      <c r="Y10923" s="63"/>
      <c r="Z10923" s="62">
        <v>67700</v>
      </c>
      <c r="AA10923" s="62">
        <v>1631</v>
      </c>
      <c r="AB10923" s="62">
        <v>11.33</v>
      </c>
      <c r="AC10923" s="62">
        <v>5641.67</v>
      </c>
    </row>
    <row r="10924" spans="1:29" ht="30" x14ac:dyDescent="0.25">
      <c r="A10924" s="61" t="s">
        <v>233</v>
      </c>
      <c r="B10924" s="61" t="s">
        <v>234</v>
      </c>
      <c r="C10924" s="62">
        <v>2014</v>
      </c>
      <c r="D10924" s="61" t="s">
        <v>86</v>
      </c>
      <c r="E10924" s="62">
        <v>160</v>
      </c>
      <c r="F10924" s="62">
        <v>37189</v>
      </c>
      <c r="G10924" s="62">
        <v>6771</v>
      </c>
      <c r="H10924" s="62">
        <v>3.53</v>
      </c>
      <c r="I10924" s="62">
        <v>232.43</v>
      </c>
      <c r="J10924" s="62">
        <v>34585.769999999997</v>
      </c>
      <c r="K10924" s="62">
        <v>2443.2600000000002</v>
      </c>
      <c r="L10924" s="62">
        <v>4087</v>
      </c>
      <c r="M10924" s="62">
        <v>2.13</v>
      </c>
      <c r="N10924" s="62">
        <v>15.27</v>
      </c>
      <c r="O10924" s="62">
        <v>29463.99</v>
      </c>
      <c r="P10924" s="63"/>
      <c r="Q10924" s="63"/>
      <c r="R10924" s="63"/>
      <c r="S10924" s="63"/>
      <c r="T10924" s="63"/>
      <c r="U10924" s="63"/>
      <c r="V10924" s="63"/>
      <c r="W10924" s="63"/>
      <c r="X10924" s="63"/>
      <c r="Y10924" s="63"/>
      <c r="Z10924" s="62">
        <v>11992.51</v>
      </c>
      <c r="AA10924" s="62">
        <v>184466</v>
      </c>
      <c r="AB10924" s="62">
        <v>96.08</v>
      </c>
      <c r="AC10924" s="62">
        <v>74.95</v>
      </c>
    </row>
    <row r="10925" spans="1:29" x14ac:dyDescent="0.25">
      <c r="A10925" s="61" t="s">
        <v>332</v>
      </c>
      <c r="B10925" s="61" t="s">
        <v>333</v>
      </c>
      <c r="C10925" s="62">
        <v>2007</v>
      </c>
      <c r="D10925" s="61" t="s">
        <v>86</v>
      </c>
      <c r="E10925" s="62">
        <v>102</v>
      </c>
      <c r="F10925" s="62">
        <v>704605</v>
      </c>
      <c r="G10925" s="62">
        <v>119096</v>
      </c>
      <c r="H10925" s="62">
        <v>97.3</v>
      </c>
      <c r="I10925" s="62">
        <v>6907.89</v>
      </c>
      <c r="J10925" s="62">
        <v>655282.65</v>
      </c>
      <c r="K10925" s="62">
        <v>3491.76</v>
      </c>
      <c r="L10925" s="62">
        <v>5680</v>
      </c>
      <c r="M10925" s="62">
        <v>4.6399999999999997</v>
      </c>
      <c r="N10925" s="62">
        <v>34.229999999999997</v>
      </c>
      <c r="O10925" s="62">
        <v>42108.13</v>
      </c>
      <c r="P10925" s="63"/>
      <c r="Q10925" s="63"/>
      <c r="R10925" s="63"/>
      <c r="S10925" s="63"/>
      <c r="T10925" s="63"/>
      <c r="U10925" s="63"/>
      <c r="V10925" s="63"/>
      <c r="W10925" s="63"/>
      <c r="X10925" s="63"/>
      <c r="Y10925" s="63"/>
      <c r="Z10925" s="62">
        <v>516702</v>
      </c>
      <c r="AA10925" s="62">
        <v>32800</v>
      </c>
      <c r="AB10925" s="62">
        <v>26.8</v>
      </c>
      <c r="AC10925" s="62">
        <v>5065.71</v>
      </c>
    </row>
    <row r="10926" spans="1:29" ht="30" x14ac:dyDescent="0.25">
      <c r="A10926" s="61" t="s">
        <v>171</v>
      </c>
      <c r="B10926" s="61" t="s">
        <v>172</v>
      </c>
      <c r="C10926" s="62">
        <v>2013</v>
      </c>
      <c r="D10926" s="61" t="s">
        <v>99</v>
      </c>
      <c r="E10926" s="62">
        <v>198</v>
      </c>
      <c r="F10926" s="62">
        <v>2063436</v>
      </c>
      <c r="G10926" s="62">
        <v>250612</v>
      </c>
      <c r="H10926" s="62">
        <v>105.48</v>
      </c>
      <c r="I10926" s="62">
        <v>10421.39</v>
      </c>
      <c r="J10926" s="62">
        <v>1918995.48</v>
      </c>
      <c r="K10926" s="62">
        <v>15042.68</v>
      </c>
      <c r="L10926" s="62">
        <v>16874</v>
      </c>
      <c r="M10926" s="62">
        <v>7.1</v>
      </c>
      <c r="N10926" s="62">
        <v>75.97</v>
      </c>
      <c r="O10926" s="62">
        <v>181404.15</v>
      </c>
      <c r="P10926" s="63"/>
      <c r="Q10926" s="63"/>
      <c r="R10926" s="63"/>
      <c r="S10926" s="63"/>
      <c r="T10926" s="63"/>
      <c r="U10926" s="63"/>
      <c r="V10926" s="63"/>
      <c r="W10926" s="63"/>
      <c r="X10926" s="63"/>
      <c r="Y10926" s="63"/>
      <c r="Z10926" s="62">
        <v>7955</v>
      </c>
      <c r="AA10926" s="62">
        <v>89168</v>
      </c>
      <c r="AB10926" s="62">
        <v>37.53</v>
      </c>
      <c r="AC10926" s="62">
        <v>40.18</v>
      </c>
    </row>
    <row r="10927" spans="1:29" ht="30" x14ac:dyDescent="0.25">
      <c r="A10927" s="61" t="s">
        <v>324</v>
      </c>
      <c r="B10927" s="61" t="s">
        <v>325</v>
      </c>
      <c r="C10927" s="62">
        <v>2008</v>
      </c>
      <c r="D10927" s="61" t="s">
        <v>78</v>
      </c>
      <c r="E10927" s="62">
        <v>56</v>
      </c>
      <c r="F10927" s="62">
        <v>105320</v>
      </c>
      <c r="G10927" s="62">
        <v>13378</v>
      </c>
      <c r="H10927" s="62">
        <v>19.91</v>
      </c>
      <c r="I10927" s="62">
        <v>1880.71</v>
      </c>
      <c r="J10927" s="62">
        <v>97947.6</v>
      </c>
      <c r="K10927" s="62">
        <v>0</v>
      </c>
      <c r="L10927" s="63"/>
      <c r="M10927" s="63"/>
      <c r="N10927" s="63"/>
      <c r="O10927" s="63"/>
      <c r="P10927" s="63"/>
      <c r="Q10927" s="63"/>
      <c r="R10927" s="63"/>
      <c r="S10927" s="63"/>
      <c r="T10927" s="63"/>
      <c r="U10927" s="63"/>
      <c r="V10927" s="63"/>
      <c r="W10927" s="63"/>
      <c r="X10927" s="63"/>
      <c r="Y10927" s="63"/>
      <c r="Z10927" s="62">
        <v>0</v>
      </c>
      <c r="AA10927" s="63"/>
      <c r="AB10927" s="63"/>
      <c r="AC10927" s="62">
        <v>0</v>
      </c>
    </row>
    <row r="10928" spans="1:29" ht="45" x14ac:dyDescent="0.25">
      <c r="A10928" s="61" t="s">
        <v>243</v>
      </c>
      <c r="B10928" s="61" t="s">
        <v>244</v>
      </c>
      <c r="C10928" s="62">
        <v>2015</v>
      </c>
      <c r="D10928" s="61" t="s">
        <v>75</v>
      </c>
      <c r="E10928" s="62">
        <v>8</v>
      </c>
      <c r="F10928" s="63"/>
      <c r="G10928" s="63"/>
      <c r="H10928" s="63"/>
      <c r="I10928" s="63"/>
      <c r="J10928" s="63"/>
      <c r="K10928" s="62">
        <v>0</v>
      </c>
      <c r="L10928" s="63"/>
      <c r="M10928" s="63"/>
      <c r="N10928" s="63"/>
      <c r="O10928" s="63"/>
      <c r="P10928" s="63"/>
      <c r="Q10928" s="63"/>
      <c r="R10928" s="63"/>
      <c r="S10928" s="63"/>
      <c r="T10928" s="63"/>
      <c r="U10928" s="63"/>
      <c r="V10928" s="63"/>
      <c r="W10928" s="63"/>
      <c r="X10928" s="63"/>
      <c r="Y10928" s="63"/>
      <c r="Z10928" s="62">
        <v>0</v>
      </c>
      <c r="AA10928" s="63"/>
      <c r="AB10928" s="63"/>
      <c r="AC10928" s="62">
        <v>0</v>
      </c>
    </row>
    <row r="10929" spans="1:29" ht="30" x14ac:dyDescent="0.25">
      <c r="A10929" s="61" t="s">
        <v>245</v>
      </c>
      <c r="B10929" s="61" t="s">
        <v>246</v>
      </c>
      <c r="C10929" s="62">
        <v>2007</v>
      </c>
      <c r="D10929" s="61" t="s">
        <v>75</v>
      </c>
      <c r="E10929" s="62">
        <v>3</v>
      </c>
      <c r="F10929" s="63"/>
      <c r="G10929" s="63"/>
      <c r="H10929" s="63"/>
      <c r="I10929" s="63"/>
      <c r="J10929" s="63"/>
      <c r="K10929" s="62">
        <v>0</v>
      </c>
      <c r="L10929" s="63"/>
      <c r="M10929" s="63"/>
      <c r="N10929" s="63"/>
      <c r="O10929" s="63"/>
      <c r="P10929" s="63"/>
      <c r="Q10929" s="63"/>
      <c r="R10929" s="63"/>
      <c r="S10929" s="63"/>
      <c r="T10929" s="63"/>
      <c r="U10929" s="63"/>
      <c r="V10929" s="63"/>
      <c r="W10929" s="63"/>
      <c r="X10929" s="63"/>
      <c r="Y10929" s="63"/>
      <c r="Z10929" s="62">
        <v>29700</v>
      </c>
      <c r="AA10929" s="62">
        <v>3381</v>
      </c>
      <c r="AB10929" s="62">
        <v>93.92</v>
      </c>
      <c r="AC10929" s="62">
        <v>9900</v>
      </c>
    </row>
    <row r="10930" spans="1:29" x14ac:dyDescent="0.25">
      <c r="A10930" s="61" t="s">
        <v>241</v>
      </c>
      <c r="B10930" s="61" t="s">
        <v>242</v>
      </c>
      <c r="C10930" s="62">
        <v>2010</v>
      </c>
      <c r="D10930" s="61" t="s">
        <v>94</v>
      </c>
      <c r="E10930" s="62">
        <v>13</v>
      </c>
      <c r="F10930" s="63"/>
      <c r="G10930" s="63"/>
      <c r="H10930" s="63"/>
      <c r="I10930" s="63"/>
      <c r="J10930" s="63"/>
      <c r="K10930" s="62">
        <v>0</v>
      </c>
      <c r="L10930" s="63"/>
      <c r="M10930" s="63"/>
      <c r="N10930" s="63"/>
      <c r="O10930" s="63"/>
      <c r="P10930" s="63"/>
      <c r="Q10930" s="63"/>
      <c r="R10930" s="63"/>
      <c r="S10930" s="63"/>
      <c r="T10930" s="63"/>
      <c r="U10930" s="63"/>
      <c r="V10930" s="63"/>
      <c r="W10930" s="63"/>
      <c r="X10930" s="63"/>
      <c r="Y10930" s="63"/>
      <c r="Z10930" s="62">
        <v>126445</v>
      </c>
      <c r="AA10930" s="62">
        <v>11379</v>
      </c>
      <c r="AB10930" s="62">
        <v>72.94</v>
      </c>
      <c r="AC10930" s="62">
        <v>9726.5400000000009</v>
      </c>
    </row>
    <row r="10931" spans="1:29" x14ac:dyDescent="0.25">
      <c r="A10931" s="61" t="s">
        <v>210</v>
      </c>
      <c r="B10931" s="61" t="s">
        <v>211</v>
      </c>
      <c r="C10931" s="62">
        <v>2018</v>
      </c>
      <c r="D10931" s="61" t="s">
        <v>99</v>
      </c>
      <c r="E10931" s="62">
        <v>209</v>
      </c>
      <c r="F10931" s="62">
        <v>1917356</v>
      </c>
      <c r="G10931" s="62">
        <v>478087</v>
      </c>
      <c r="H10931" s="62">
        <v>190.62</v>
      </c>
      <c r="I10931" s="62">
        <v>9173.9500000000007</v>
      </c>
      <c r="J10931" s="62">
        <v>1783141.08</v>
      </c>
      <c r="K10931" s="62">
        <v>0</v>
      </c>
      <c r="L10931" s="63"/>
      <c r="M10931" s="63"/>
      <c r="N10931" s="63"/>
      <c r="O10931" s="63"/>
      <c r="P10931" s="63"/>
      <c r="Q10931" s="63"/>
      <c r="R10931" s="63"/>
      <c r="S10931" s="63"/>
      <c r="T10931" s="63"/>
      <c r="U10931" s="63"/>
      <c r="V10931" s="63"/>
      <c r="W10931" s="63"/>
      <c r="X10931" s="63"/>
      <c r="Y10931" s="63"/>
      <c r="Z10931" s="62">
        <v>773.39</v>
      </c>
      <c r="AA10931" s="62">
        <v>106945</v>
      </c>
      <c r="AB10931" s="62">
        <v>42.64</v>
      </c>
      <c r="AC10931" s="62">
        <v>3.7</v>
      </c>
    </row>
    <row r="10932" spans="1:29" x14ac:dyDescent="0.25">
      <c r="A10932" s="61" t="s">
        <v>241</v>
      </c>
      <c r="B10932" s="61" t="s">
        <v>242</v>
      </c>
      <c r="C10932" s="62">
        <v>2006</v>
      </c>
      <c r="D10932" s="61" t="s">
        <v>135</v>
      </c>
      <c r="E10932" s="62">
        <v>41</v>
      </c>
      <c r="F10932" s="63"/>
      <c r="G10932" s="63"/>
      <c r="H10932" s="63"/>
      <c r="I10932" s="63"/>
      <c r="J10932" s="63"/>
      <c r="K10932" s="62">
        <v>0</v>
      </c>
      <c r="L10932" s="63"/>
      <c r="M10932" s="63"/>
      <c r="N10932" s="63"/>
      <c r="O10932" s="63"/>
      <c r="P10932" s="63"/>
      <c r="Q10932" s="63"/>
      <c r="R10932" s="63"/>
      <c r="S10932" s="63"/>
      <c r="T10932" s="63"/>
      <c r="U10932" s="63"/>
      <c r="V10932" s="63"/>
      <c r="W10932" s="63"/>
      <c r="X10932" s="63"/>
      <c r="Y10932" s="63"/>
      <c r="Z10932" s="62">
        <v>199550</v>
      </c>
      <c r="AA10932" s="62">
        <v>15051</v>
      </c>
      <c r="AB10932" s="62">
        <v>30.59</v>
      </c>
      <c r="AC10932" s="62">
        <v>4867.07</v>
      </c>
    </row>
    <row r="10933" spans="1:29" ht="30" x14ac:dyDescent="0.25">
      <c r="A10933" s="61" t="s">
        <v>367</v>
      </c>
      <c r="B10933" s="61" t="s">
        <v>368</v>
      </c>
      <c r="C10933" s="62">
        <v>2013</v>
      </c>
      <c r="D10933" s="61" t="s">
        <v>78</v>
      </c>
      <c r="E10933" s="62">
        <v>50</v>
      </c>
      <c r="F10933" s="62">
        <v>147410</v>
      </c>
      <c r="G10933" s="62">
        <v>24707</v>
      </c>
      <c r="H10933" s="62">
        <v>41.18</v>
      </c>
      <c r="I10933" s="62">
        <v>2948.2</v>
      </c>
      <c r="J10933" s="62">
        <v>137091.29999999999</v>
      </c>
      <c r="K10933" s="62">
        <v>29244.42</v>
      </c>
      <c r="L10933" s="62">
        <v>32037</v>
      </c>
      <c r="M10933" s="62">
        <v>53.4</v>
      </c>
      <c r="N10933" s="63"/>
      <c r="O10933" s="63"/>
      <c r="P10933" s="63"/>
      <c r="Q10933" s="63"/>
      <c r="R10933" s="63"/>
      <c r="S10933" s="63"/>
      <c r="T10933" s="63"/>
      <c r="U10933" s="63"/>
      <c r="V10933" s="63"/>
      <c r="W10933" s="63"/>
      <c r="X10933" s="63"/>
      <c r="Y10933" s="63"/>
      <c r="Z10933" s="62">
        <v>102400</v>
      </c>
      <c r="AA10933" s="62">
        <v>8932</v>
      </c>
      <c r="AB10933" s="62">
        <v>14.89</v>
      </c>
      <c r="AC10933" s="62">
        <v>2048</v>
      </c>
    </row>
    <row r="10934" spans="1:29" x14ac:dyDescent="0.25">
      <c r="A10934" s="61" t="s">
        <v>552</v>
      </c>
      <c r="B10934" s="61" t="s">
        <v>553</v>
      </c>
      <c r="C10934" s="62">
        <v>2014</v>
      </c>
      <c r="D10934" s="61" t="s">
        <v>78</v>
      </c>
      <c r="E10934" s="62">
        <v>20</v>
      </c>
      <c r="F10934" s="62">
        <v>27742</v>
      </c>
      <c r="G10934" s="62">
        <v>3578</v>
      </c>
      <c r="H10934" s="62">
        <v>14.91</v>
      </c>
      <c r="I10934" s="62">
        <v>1387.1</v>
      </c>
      <c r="J10934" s="62">
        <v>25800.06</v>
      </c>
      <c r="K10934" s="62">
        <v>1668</v>
      </c>
      <c r="L10934" s="62">
        <v>3639</v>
      </c>
      <c r="M10934" s="62">
        <v>15.16</v>
      </c>
      <c r="N10934" s="63"/>
      <c r="O10934" s="63"/>
      <c r="P10934" s="63"/>
      <c r="Q10934" s="63"/>
      <c r="R10934" s="63"/>
      <c r="S10934" s="63"/>
      <c r="T10934" s="63"/>
      <c r="U10934" s="63"/>
      <c r="V10934" s="63"/>
      <c r="W10934" s="63"/>
      <c r="X10934" s="63"/>
      <c r="Y10934" s="63"/>
      <c r="Z10934" s="62">
        <v>156</v>
      </c>
      <c r="AA10934" s="62">
        <v>3347</v>
      </c>
      <c r="AB10934" s="62">
        <v>13.95</v>
      </c>
      <c r="AC10934" s="62">
        <v>7.8</v>
      </c>
    </row>
    <row r="10935" spans="1:29" ht="30" x14ac:dyDescent="0.25">
      <c r="A10935" s="61" t="s">
        <v>138</v>
      </c>
      <c r="B10935" s="61" t="s">
        <v>139</v>
      </c>
      <c r="C10935" s="62">
        <v>2013</v>
      </c>
      <c r="D10935" s="61" t="s">
        <v>72</v>
      </c>
      <c r="E10935" s="62">
        <v>55</v>
      </c>
      <c r="F10935" s="62">
        <v>200641</v>
      </c>
      <c r="G10935" s="62">
        <v>31599</v>
      </c>
      <c r="H10935" s="62">
        <v>47.88</v>
      </c>
      <c r="I10935" s="62">
        <v>3648.02</v>
      </c>
      <c r="J10935" s="62">
        <v>186596.13</v>
      </c>
      <c r="K10935" s="62">
        <v>10709.99</v>
      </c>
      <c r="L10935" s="62">
        <v>15448</v>
      </c>
      <c r="M10935" s="62">
        <v>23.41</v>
      </c>
      <c r="N10935" s="62">
        <v>194.73</v>
      </c>
      <c r="O10935" s="62">
        <v>129154.99</v>
      </c>
      <c r="P10935" s="63"/>
      <c r="Q10935" s="63"/>
      <c r="R10935" s="63"/>
      <c r="S10935" s="63"/>
      <c r="T10935" s="63"/>
      <c r="U10935" s="63"/>
      <c r="V10935" s="63"/>
      <c r="W10935" s="63"/>
      <c r="X10935" s="63"/>
      <c r="Y10935" s="63"/>
      <c r="Z10935" s="62">
        <v>126410</v>
      </c>
      <c r="AA10935" s="62">
        <v>12266</v>
      </c>
      <c r="AB10935" s="62">
        <v>18.579999999999998</v>
      </c>
      <c r="AC10935" s="62">
        <v>2298.36</v>
      </c>
    </row>
    <row r="10936" spans="1:29" ht="45" x14ac:dyDescent="0.25">
      <c r="A10936" s="61" t="s">
        <v>326</v>
      </c>
      <c r="B10936" s="61" t="s">
        <v>327</v>
      </c>
      <c r="C10936" s="62">
        <v>2007</v>
      </c>
      <c r="D10936" s="61" t="s">
        <v>89</v>
      </c>
      <c r="E10936" s="62">
        <v>50</v>
      </c>
      <c r="F10936" s="62">
        <v>290235</v>
      </c>
      <c r="G10936" s="62">
        <v>28220</v>
      </c>
      <c r="H10936" s="62">
        <v>47.03</v>
      </c>
      <c r="I10936" s="62">
        <v>5804.7</v>
      </c>
      <c r="J10936" s="62">
        <v>269918.55</v>
      </c>
      <c r="K10936" s="62">
        <v>0</v>
      </c>
      <c r="L10936" s="63"/>
      <c r="M10936" s="63"/>
      <c r="N10936" s="63"/>
      <c r="O10936" s="63"/>
      <c r="P10936" s="63"/>
      <c r="Q10936" s="63"/>
      <c r="R10936" s="63"/>
      <c r="S10936" s="63"/>
      <c r="T10936" s="63"/>
      <c r="U10936" s="62">
        <v>14715</v>
      </c>
      <c r="V10936" s="62">
        <v>32062</v>
      </c>
      <c r="W10936" s="62">
        <v>53.44</v>
      </c>
      <c r="X10936" s="62">
        <v>294</v>
      </c>
      <c r="Y10936" s="62">
        <v>329380.56</v>
      </c>
      <c r="Z10936" s="62">
        <v>204.13</v>
      </c>
      <c r="AA10936" s="62">
        <v>12029</v>
      </c>
      <c r="AB10936" s="62">
        <v>20.05</v>
      </c>
      <c r="AC10936" s="62">
        <v>4.08</v>
      </c>
    </row>
    <row r="10937" spans="1:29" ht="30" x14ac:dyDescent="0.25">
      <c r="A10937" s="61" t="s">
        <v>311</v>
      </c>
      <c r="B10937" s="61" t="s">
        <v>312</v>
      </c>
      <c r="C10937" s="62">
        <v>2010</v>
      </c>
      <c r="D10937" s="61" t="s">
        <v>78</v>
      </c>
      <c r="E10937" s="62">
        <v>48</v>
      </c>
      <c r="F10937" s="62">
        <v>131564</v>
      </c>
      <c r="G10937" s="62">
        <v>17510</v>
      </c>
      <c r="H10937" s="62">
        <v>30.4</v>
      </c>
      <c r="I10937" s="62">
        <v>2740.92</v>
      </c>
      <c r="J10937" s="62">
        <v>122354.52</v>
      </c>
      <c r="K10937" s="62">
        <v>27526.67</v>
      </c>
      <c r="L10937" s="62">
        <v>35091</v>
      </c>
      <c r="M10937" s="62">
        <v>60.92</v>
      </c>
      <c r="N10937" s="63"/>
      <c r="O10937" s="63"/>
      <c r="P10937" s="63"/>
      <c r="Q10937" s="63"/>
      <c r="R10937" s="63"/>
      <c r="S10937" s="63"/>
      <c r="T10937" s="63"/>
      <c r="U10937" s="63"/>
      <c r="V10937" s="63"/>
      <c r="W10937" s="63"/>
      <c r="X10937" s="63"/>
      <c r="Y10937" s="63"/>
      <c r="Z10937" s="62">
        <v>243.74</v>
      </c>
      <c r="AA10937" s="62">
        <v>18080</v>
      </c>
      <c r="AB10937" s="62">
        <v>31.39</v>
      </c>
      <c r="AC10937" s="62">
        <v>5.08</v>
      </c>
    </row>
    <row r="10938" spans="1:29" ht="30" x14ac:dyDescent="0.25">
      <c r="A10938" s="61" t="s">
        <v>309</v>
      </c>
      <c r="B10938" s="61" t="s">
        <v>310</v>
      </c>
      <c r="C10938" s="62">
        <v>2009</v>
      </c>
      <c r="D10938" s="61" t="s">
        <v>78</v>
      </c>
      <c r="E10938" s="62">
        <v>64</v>
      </c>
      <c r="F10938" s="62">
        <v>679500</v>
      </c>
      <c r="G10938" s="62">
        <v>117241</v>
      </c>
      <c r="H10938" s="62">
        <v>152.66</v>
      </c>
      <c r="I10938" s="62">
        <v>10617.19</v>
      </c>
      <c r="J10938" s="62">
        <v>631935</v>
      </c>
      <c r="K10938" s="62">
        <v>0</v>
      </c>
      <c r="L10938" s="62">
        <v>0</v>
      </c>
      <c r="M10938" s="62">
        <v>0</v>
      </c>
      <c r="N10938" s="63"/>
      <c r="O10938" s="63"/>
      <c r="P10938" s="62">
        <v>0</v>
      </c>
      <c r="Q10938" s="62">
        <v>0</v>
      </c>
      <c r="R10938" s="62">
        <v>0</v>
      </c>
      <c r="S10938" s="62">
        <v>0</v>
      </c>
      <c r="T10938" s="62">
        <v>0</v>
      </c>
      <c r="U10938" s="62">
        <v>0</v>
      </c>
      <c r="V10938" s="62">
        <v>0</v>
      </c>
      <c r="W10938" s="62">
        <v>0</v>
      </c>
      <c r="X10938" s="62">
        <v>0</v>
      </c>
      <c r="Y10938" s="62">
        <v>0</v>
      </c>
      <c r="Z10938" s="62">
        <v>1697</v>
      </c>
      <c r="AA10938" s="62">
        <v>4777</v>
      </c>
      <c r="AB10938" s="62">
        <v>6.22</v>
      </c>
      <c r="AC10938" s="62">
        <v>26.52</v>
      </c>
    </row>
    <row r="10939" spans="1:29" x14ac:dyDescent="0.25">
      <c r="A10939" s="61" t="s">
        <v>442</v>
      </c>
      <c r="B10939" s="61" t="s">
        <v>443</v>
      </c>
      <c r="C10939" s="62">
        <v>2008</v>
      </c>
      <c r="D10939" s="61" t="s">
        <v>99</v>
      </c>
      <c r="E10939" s="62">
        <v>60</v>
      </c>
      <c r="F10939" s="62">
        <v>922902</v>
      </c>
      <c r="G10939" s="62">
        <v>147128</v>
      </c>
      <c r="H10939" s="62">
        <v>204.34</v>
      </c>
      <c r="I10939" s="62">
        <v>15381.7</v>
      </c>
      <c r="J10939" s="62">
        <v>858298.86</v>
      </c>
      <c r="K10939" s="62">
        <v>0</v>
      </c>
      <c r="L10939" s="63"/>
      <c r="M10939" s="63"/>
      <c r="N10939" s="63"/>
      <c r="O10939" s="63"/>
      <c r="P10939" s="63"/>
      <c r="Q10939" s="63"/>
      <c r="R10939" s="63"/>
      <c r="S10939" s="63"/>
      <c r="T10939" s="63"/>
      <c r="U10939" s="63"/>
      <c r="V10939" s="63"/>
      <c r="W10939" s="63"/>
      <c r="X10939" s="63"/>
      <c r="Y10939" s="63"/>
      <c r="Z10939" s="62">
        <v>1650.1</v>
      </c>
      <c r="AA10939" s="62">
        <v>6733</v>
      </c>
      <c r="AB10939" s="62">
        <v>9.35</v>
      </c>
      <c r="AC10939" s="62">
        <v>27.5</v>
      </c>
    </row>
    <row r="10940" spans="1:29" ht="30" x14ac:dyDescent="0.25">
      <c r="A10940" s="61" t="s">
        <v>237</v>
      </c>
      <c r="B10940" s="61" t="s">
        <v>238</v>
      </c>
      <c r="C10940" s="62">
        <v>2008</v>
      </c>
      <c r="D10940" s="61" t="s">
        <v>135</v>
      </c>
      <c r="E10940" s="62">
        <v>196</v>
      </c>
      <c r="F10940" s="62">
        <v>302654</v>
      </c>
      <c r="G10940" s="62">
        <v>65860</v>
      </c>
      <c r="H10940" s="62">
        <v>28</v>
      </c>
      <c r="I10940" s="62">
        <v>1544.15</v>
      </c>
      <c r="J10940" s="62">
        <v>281468.21999999997</v>
      </c>
      <c r="K10940" s="62">
        <v>186318.14</v>
      </c>
      <c r="L10940" s="62">
        <v>240602</v>
      </c>
      <c r="M10940" s="62">
        <v>102.3</v>
      </c>
      <c r="N10940" s="62">
        <v>950.6</v>
      </c>
      <c r="O10940" s="62">
        <v>2246866.3199999998</v>
      </c>
      <c r="P10940" s="63"/>
      <c r="Q10940" s="63"/>
      <c r="R10940" s="63"/>
      <c r="S10940" s="63"/>
      <c r="T10940" s="63"/>
      <c r="U10940" s="63"/>
      <c r="V10940" s="63"/>
      <c r="W10940" s="63"/>
      <c r="X10940" s="63"/>
      <c r="Y10940" s="63"/>
      <c r="Z10940" s="62">
        <v>1984711</v>
      </c>
      <c r="AA10940" s="62">
        <v>80172</v>
      </c>
      <c r="AB10940" s="62">
        <v>34.090000000000003</v>
      </c>
      <c r="AC10940" s="62">
        <v>10126.08</v>
      </c>
    </row>
    <row r="10941" spans="1:29" ht="30" x14ac:dyDescent="0.25">
      <c r="A10941" s="61" t="s">
        <v>283</v>
      </c>
      <c r="B10941" s="61" t="s">
        <v>284</v>
      </c>
      <c r="C10941" s="62">
        <v>2005</v>
      </c>
      <c r="D10941" s="61" t="s">
        <v>75</v>
      </c>
      <c r="E10941" s="62">
        <v>3</v>
      </c>
      <c r="F10941" s="62">
        <v>1568</v>
      </c>
      <c r="G10941" s="62">
        <v>255</v>
      </c>
      <c r="H10941" s="62">
        <v>7.08</v>
      </c>
      <c r="I10941" s="62">
        <v>522.66999999999996</v>
      </c>
      <c r="J10941" s="62">
        <v>1458.24</v>
      </c>
      <c r="K10941" s="62">
        <v>800.19</v>
      </c>
      <c r="L10941" s="62">
        <v>1081</v>
      </c>
      <c r="M10941" s="62">
        <v>30.03</v>
      </c>
      <c r="N10941" s="62">
        <v>266.73</v>
      </c>
      <c r="O10941" s="62">
        <v>9649.7800000000007</v>
      </c>
      <c r="P10941" s="63"/>
      <c r="Q10941" s="63"/>
      <c r="R10941" s="63"/>
      <c r="S10941" s="63"/>
      <c r="T10941" s="63"/>
      <c r="U10941" s="63"/>
      <c r="V10941" s="63"/>
      <c r="W10941" s="63"/>
      <c r="X10941" s="63"/>
      <c r="Y10941" s="63"/>
      <c r="Z10941" s="62">
        <v>134600</v>
      </c>
      <c r="AA10941" s="62">
        <v>8234</v>
      </c>
      <c r="AB10941" s="62">
        <v>228.72</v>
      </c>
      <c r="AC10941" s="62">
        <v>44866.67</v>
      </c>
    </row>
    <row r="10942" spans="1:29" ht="30" x14ac:dyDescent="0.25">
      <c r="A10942" s="61" t="s">
        <v>269</v>
      </c>
      <c r="B10942" s="61" t="s">
        <v>270</v>
      </c>
      <c r="C10942" s="62">
        <v>2008</v>
      </c>
      <c r="D10942" s="61" t="s">
        <v>86</v>
      </c>
      <c r="E10942" s="62">
        <v>91</v>
      </c>
      <c r="F10942" s="62">
        <v>71220</v>
      </c>
      <c r="G10942" s="62">
        <v>13680</v>
      </c>
      <c r="H10942" s="62">
        <v>12.53</v>
      </c>
      <c r="I10942" s="62">
        <v>782.64</v>
      </c>
      <c r="J10942" s="62">
        <v>66234.600000000006</v>
      </c>
      <c r="K10942" s="62">
        <v>92417.07</v>
      </c>
      <c r="L10942" s="62">
        <v>125284</v>
      </c>
      <c r="M10942" s="62">
        <v>114.73</v>
      </c>
      <c r="N10942" s="62">
        <v>1015.57</v>
      </c>
      <c r="O10942" s="62">
        <v>1114485.18</v>
      </c>
      <c r="P10942" s="63"/>
      <c r="Q10942" s="63"/>
      <c r="R10942" s="63"/>
      <c r="S10942" s="63"/>
      <c r="T10942" s="63"/>
      <c r="U10942" s="63"/>
      <c r="V10942" s="63"/>
      <c r="W10942" s="63"/>
      <c r="X10942" s="63"/>
      <c r="Y10942" s="63"/>
      <c r="Z10942" s="62">
        <v>419800</v>
      </c>
      <c r="AA10942" s="62">
        <v>20861</v>
      </c>
      <c r="AB10942" s="62">
        <v>19.100000000000001</v>
      </c>
      <c r="AC10942" s="62">
        <v>4613.1899999999996</v>
      </c>
    </row>
    <row r="10943" spans="1:29" ht="30" x14ac:dyDescent="0.25">
      <c r="A10943" s="61" t="s">
        <v>247</v>
      </c>
      <c r="B10943" s="61" t="s">
        <v>248</v>
      </c>
      <c r="C10943" s="62">
        <v>2014</v>
      </c>
      <c r="D10943" s="61" t="s">
        <v>78</v>
      </c>
      <c r="E10943" s="62">
        <v>31</v>
      </c>
      <c r="F10943" s="62">
        <v>84314</v>
      </c>
      <c r="G10943" s="62">
        <v>24002</v>
      </c>
      <c r="H10943" s="62">
        <v>64.52</v>
      </c>
      <c r="I10943" s="62">
        <v>2719.81</v>
      </c>
      <c r="J10943" s="62">
        <v>78412.02</v>
      </c>
      <c r="K10943" s="62">
        <v>13263.82</v>
      </c>
      <c r="L10943" s="62">
        <v>20542</v>
      </c>
      <c r="M10943" s="62">
        <v>55.22</v>
      </c>
      <c r="N10943" s="62">
        <v>427.87</v>
      </c>
      <c r="O10943" s="62">
        <v>159952.4</v>
      </c>
      <c r="P10943" s="63"/>
      <c r="Q10943" s="63"/>
      <c r="R10943" s="63"/>
      <c r="S10943" s="63"/>
      <c r="T10943" s="63"/>
      <c r="U10943" s="63"/>
      <c r="V10943" s="63"/>
      <c r="W10943" s="63"/>
      <c r="X10943" s="63"/>
      <c r="Y10943" s="63"/>
      <c r="Z10943" s="62">
        <v>253</v>
      </c>
      <c r="AA10943" s="62">
        <v>6279</v>
      </c>
      <c r="AB10943" s="62">
        <v>16.88</v>
      </c>
      <c r="AC10943" s="62">
        <v>8.16</v>
      </c>
    </row>
    <row r="10944" spans="1:29" ht="30" x14ac:dyDescent="0.25">
      <c r="A10944" s="61" t="s">
        <v>171</v>
      </c>
      <c r="B10944" s="61" t="s">
        <v>172</v>
      </c>
      <c r="C10944" s="62">
        <v>2010</v>
      </c>
      <c r="D10944" s="61" t="s">
        <v>175</v>
      </c>
      <c r="E10944" s="62">
        <v>20</v>
      </c>
      <c r="F10944" s="63"/>
      <c r="G10944" s="63"/>
      <c r="H10944" s="63"/>
      <c r="I10944" s="63"/>
      <c r="J10944" s="63"/>
      <c r="K10944" s="62">
        <v>0</v>
      </c>
      <c r="L10944" s="63"/>
      <c r="M10944" s="63"/>
      <c r="N10944" s="63"/>
      <c r="O10944" s="63"/>
      <c r="P10944" s="63"/>
      <c r="Q10944" s="63"/>
      <c r="R10944" s="63"/>
      <c r="S10944" s="63"/>
      <c r="T10944" s="63"/>
      <c r="U10944" s="63"/>
      <c r="V10944" s="63"/>
      <c r="W10944" s="63"/>
      <c r="X10944" s="63"/>
      <c r="Y10944" s="63"/>
      <c r="Z10944" s="62">
        <v>0</v>
      </c>
      <c r="AA10944" s="63"/>
      <c r="AB10944" s="63"/>
      <c r="AC10944" s="62">
        <v>0</v>
      </c>
    </row>
    <row r="10945" spans="1:29" x14ac:dyDescent="0.25">
      <c r="A10945" s="61" t="s">
        <v>208</v>
      </c>
      <c r="B10945" s="61" t="s">
        <v>209</v>
      </c>
      <c r="C10945" s="62">
        <v>2007</v>
      </c>
      <c r="D10945" s="61" t="s">
        <v>566</v>
      </c>
      <c r="E10945" s="62">
        <v>42</v>
      </c>
      <c r="F10945" s="62">
        <v>159680</v>
      </c>
      <c r="G10945" s="62">
        <v>21808</v>
      </c>
      <c r="H10945" s="62">
        <v>43.27</v>
      </c>
      <c r="I10945" s="62">
        <v>3801.9</v>
      </c>
      <c r="J10945" s="62">
        <v>148502.39999999999</v>
      </c>
      <c r="K10945" s="62">
        <v>28562</v>
      </c>
      <c r="L10945" s="62">
        <v>41837</v>
      </c>
      <c r="M10945" s="62">
        <v>83.01</v>
      </c>
      <c r="N10945" s="63"/>
      <c r="O10945" s="63"/>
      <c r="P10945" s="63"/>
      <c r="Q10945" s="63"/>
      <c r="R10945" s="63"/>
      <c r="S10945" s="63"/>
      <c r="T10945" s="63"/>
      <c r="U10945" s="63"/>
      <c r="V10945" s="63"/>
      <c r="W10945" s="63"/>
      <c r="X10945" s="63"/>
      <c r="Y10945" s="63"/>
      <c r="Z10945" s="62">
        <v>1988</v>
      </c>
      <c r="AA10945" s="62">
        <v>8467</v>
      </c>
      <c r="AB10945" s="62">
        <v>16.8</v>
      </c>
      <c r="AC10945" s="62">
        <v>47.33</v>
      </c>
    </row>
    <row r="10946" spans="1:29" x14ac:dyDescent="0.25">
      <c r="A10946" s="61" t="s">
        <v>458</v>
      </c>
      <c r="B10946" s="61" t="s">
        <v>459</v>
      </c>
      <c r="C10946" s="62">
        <v>2013</v>
      </c>
      <c r="D10946" s="61" t="s">
        <v>75</v>
      </c>
      <c r="E10946" s="62">
        <v>20</v>
      </c>
      <c r="F10946" s="62">
        <v>9224</v>
      </c>
      <c r="G10946" s="62">
        <v>4897</v>
      </c>
      <c r="H10946" s="62">
        <v>20.399999999999999</v>
      </c>
      <c r="I10946" s="62">
        <v>461.2</v>
      </c>
      <c r="J10946" s="62">
        <v>8578.32</v>
      </c>
      <c r="K10946" s="62">
        <v>0</v>
      </c>
      <c r="L10946" s="63"/>
      <c r="M10946" s="63"/>
      <c r="N10946" s="63"/>
      <c r="O10946" s="63"/>
      <c r="P10946" s="63"/>
      <c r="Q10946" s="63"/>
      <c r="R10946" s="63"/>
      <c r="S10946" s="63"/>
      <c r="T10946" s="63"/>
      <c r="U10946" s="63"/>
      <c r="V10946" s="63"/>
      <c r="W10946" s="63"/>
      <c r="X10946" s="63"/>
      <c r="Y10946" s="63"/>
      <c r="Z10946" s="62">
        <v>1249.81</v>
      </c>
      <c r="AA10946" s="62">
        <v>7600</v>
      </c>
      <c r="AB10946" s="62">
        <v>31.67</v>
      </c>
      <c r="AC10946" s="62">
        <v>62.49</v>
      </c>
    </row>
    <row r="10947" spans="1:29" x14ac:dyDescent="0.25">
      <c r="A10947" s="61" t="s">
        <v>413</v>
      </c>
      <c r="B10947" s="61" t="s">
        <v>414</v>
      </c>
      <c r="C10947" s="62">
        <v>2008</v>
      </c>
      <c r="D10947" s="61" t="s">
        <v>75</v>
      </c>
      <c r="E10947" s="62">
        <v>14</v>
      </c>
      <c r="F10947" s="62">
        <v>133817</v>
      </c>
      <c r="G10947" s="62">
        <v>19502</v>
      </c>
      <c r="H10947" s="62">
        <v>116.08</v>
      </c>
      <c r="I10947" s="62">
        <v>9558.36</v>
      </c>
      <c r="J10947" s="62">
        <v>124449.81</v>
      </c>
      <c r="K10947" s="62">
        <v>10411</v>
      </c>
      <c r="L10947" s="62">
        <v>17176</v>
      </c>
      <c r="M10947" s="62">
        <v>102.24</v>
      </c>
      <c r="N10947" s="63"/>
      <c r="O10947" s="63"/>
      <c r="P10947" s="63"/>
      <c r="Q10947" s="63"/>
      <c r="R10947" s="63"/>
      <c r="S10947" s="63"/>
      <c r="T10947" s="63"/>
      <c r="U10947" s="63"/>
      <c r="V10947" s="63"/>
      <c r="W10947" s="63"/>
      <c r="X10947" s="63"/>
      <c r="Y10947" s="63"/>
      <c r="Z10947" s="62">
        <v>168103</v>
      </c>
      <c r="AA10947" s="62">
        <v>20479</v>
      </c>
      <c r="AB10947" s="62">
        <v>121.9</v>
      </c>
      <c r="AC10947" s="62">
        <v>12007.36</v>
      </c>
    </row>
    <row r="10948" spans="1:29" ht="30" x14ac:dyDescent="0.25">
      <c r="A10948" s="61" t="s">
        <v>100</v>
      </c>
      <c r="B10948" s="61" t="s">
        <v>101</v>
      </c>
      <c r="C10948" s="62">
        <v>2003</v>
      </c>
      <c r="D10948" s="61" t="s">
        <v>78</v>
      </c>
      <c r="E10948" s="62">
        <v>52</v>
      </c>
      <c r="F10948" s="62">
        <v>609200</v>
      </c>
      <c r="G10948" s="62">
        <v>63609</v>
      </c>
      <c r="H10948" s="62">
        <v>101.94</v>
      </c>
      <c r="I10948" s="62">
        <v>11715.38</v>
      </c>
      <c r="J10948" s="62">
        <v>566556</v>
      </c>
      <c r="K10948" s="62">
        <v>0</v>
      </c>
      <c r="L10948" s="63"/>
      <c r="M10948" s="63"/>
      <c r="N10948" s="63"/>
      <c r="O10948" s="63"/>
      <c r="P10948" s="63"/>
      <c r="Q10948" s="63"/>
      <c r="R10948" s="63"/>
      <c r="S10948" s="63"/>
      <c r="T10948" s="63"/>
      <c r="U10948" s="63"/>
      <c r="V10948" s="63"/>
      <c r="W10948" s="63"/>
      <c r="X10948" s="63"/>
      <c r="Y10948" s="63"/>
      <c r="Z10948" s="62">
        <v>0</v>
      </c>
      <c r="AA10948" s="63"/>
      <c r="AB10948" s="63"/>
      <c r="AC10948" s="62">
        <v>0</v>
      </c>
    </row>
    <row r="10949" spans="1:29" x14ac:dyDescent="0.25">
      <c r="A10949" s="61" t="s">
        <v>417</v>
      </c>
      <c r="B10949" s="61" t="s">
        <v>418</v>
      </c>
      <c r="C10949" s="62">
        <v>2005</v>
      </c>
      <c r="D10949" s="61" t="s">
        <v>75</v>
      </c>
      <c r="E10949" s="62">
        <v>4</v>
      </c>
      <c r="F10949" s="63"/>
      <c r="G10949" s="63"/>
      <c r="H10949" s="63"/>
      <c r="I10949" s="63"/>
      <c r="J10949" s="63"/>
      <c r="K10949" s="62">
        <v>0</v>
      </c>
      <c r="L10949" s="63"/>
      <c r="M10949" s="63"/>
      <c r="N10949" s="63"/>
      <c r="O10949" s="63"/>
      <c r="P10949" s="63"/>
      <c r="Q10949" s="63"/>
      <c r="R10949" s="63"/>
      <c r="S10949" s="63"/>
      <c r="T10949" s="63"/>
      <c r="U10949" s="63"/>
      <c r="V10949" s="63"/>
      <c r="W10949" s="63"/>
      <c r="X10949" s="63"/>
      <c r="Y10949" s="63"/>
      <c r="Z10949" s="62">
        <v>294.10000000000002</v>
      </c>
      <c r="AA10949" s="62">
        <v>626</v>
      </c>
      <c r="AB10949" s="62">
        <v>13.04</v>
      </c>
      <c r="AC10949" s="62">
        <v>73.52</v>
      </c>
    </row>
    <row r="10950" spans="1:29" x14ac:dyDescent="0.25">
      <c r="A10950" s="61" t="s">
        <v>102</v>
      </c>
      <c r="B10950" s="61" t="s">
        <v>103</v>
      </c>
      <c r="C10950" s="62">
        <v>2014</v>
      </c>
      <c r="D10950" s="61" t="s">
        <v>104</v>
      </c>
      <c r="E10950" s="62">
        <v>10</v>
      </c>
      <c r="F10950" s="62">
        <v>1755</v>
      </c>
      <c r="G10950" s="62">
        <v>314</v>
      </c>
      <c r="H10950" s="62">
        <v>2.62</v>
      </c>
      <c r="I10950" s="62">
        <v>175.5</v>
      </c>
      <c r="J10950" s="62">
        <v>1632.15</v>
      </c>
      <c r="K10950" s="62">
        <v>10.67</v>
      </c>
      <c r="L10950" s="62">
        <v>20</v>
      </c>
      <c r="M10950" s="62">
        <v>0.17</v>
      </c>
      <c r="N10950" s="62">
        <v>1.07</v>
      </c>
      <c r="O10950" s="62">
        <v>128.66</v>
      </c>
      <c r="P10950" s="63"/>
      <c r="Q10950" s="63"/>
      <c r="R10950" s="63"/>
      <c r="S10950" s="63"/>
      <c r="T10950" s="63"/>
      <c r="U10950" s="63"/>
      <c r="V10950" s="63"/>
      <c r="W10950" s="63"/>
      <c r="X10950" s="63"/>
      <c r="Y10950" s="63"/>
      <c r="Z10950" s="62">
        <v>361</v>
      </c>
      <c r="AA10950" s="62">
        <v>5907</v>
      </c>
      <c r="AB10950" s="62">
        <v>49.23</v>
      </c>
      <c r="AC10950" s="62">
        <v>36.1</v>
      </c>
    </row>
    <row r="10951" spans="1:29" x14ac:dyDescent="0.25">
      <c r="A10951" s="61" t="s">
        <v>424</v>
      </c>
      <c r="B10951" s="61" t="s">
        <v>425</v>
      </c>
      <c r="C10951" s="62">
        <v>2013</v>
      </c>
      <c r="D10951" s="61" t="s">
        <v>78</v>
      </c>
      <c r="E10951" s="62">
        <v>56</v>
      </c>
      <c r="F10951" s="62">
        <v>487840</v>
      </c>
      <c r="G10951" s="62">
        <v>82983</v>
      </c>
      <c r="H10951" s="62">
        <v>123.49</v>
      </c>
      <c r="I10951" s="62">
        <v>8711.43</v>
      </c>
      <c r="J10951" s="62">
        <v>453691.2</v>
      </c>
      <c r="K10951" s="62">
        <v>0</v>
      </c>
      <c r="L10951" s="63"/>
      <c r="M10951" s="63"/>
      <c r="N10951" s="63"/>
      <c r="O10951" s="63"/>
      <c r="P10951" s="63"/>
      <c r="Q10951" s="63"/>
      <c r="R10951" s="63"/>
      <c r="S10951" s="63"/>
      <c r="T10951" s="63"/>
      <c r="U10951" s="63"/>
      <c r="V10951" s="63"/>
      <c r="W10951" s="63"/>
      <c r="X10951" s="63"/>
      <c r="Y10951" s="63"/>
      <c r="Z10951" s="62">
        <v>137200</v>
      </c>
      <c r="AA10951" s="62">
        <v>11098</v>
      </c>
      <c r="AB10951" s="62">
        <v>16.510000000000002</v>
      </c>
      <c r="AC10951" s="62">
        <v>2450</v>
      </c>
    </row>
    <row r="10952" spans="1:29" x14ac:dyDescent="0.25">
      <c r="A10952" s="61" t="s">
        <v>222</v>
      </c>
      <c r="B10952" s="61" t="s">
        <v>223</v>
      </c>
      <c r="C10952" s="62">
        <v>2012</v>
      </c>
      <c r="D10952" s="61" t="s">
        <v>78</v>
      </c>
      <c r="E10952" s="62">
        <v>40</v>
      </c>
      <c r="F10952" s="62">
        <v>123360</v>
      </c>
      <c r="G10952" s="62">
        <v>13680</v>
      </c>
      <c r="H10952" s="62">
        <v>28.5</v>
      </c>
      <c r="I10952" s="62">
        <v>3084</v>
      </c>
      <c r="J10952" s="62">
        <v>114724.8</v>
      </c>
      <c r="K10952" s="62">
        <v>0</v>
      </c>
      <c r="L10952" s="63"/>
      <c r="M10952" s="63"/>
      <c r="N10952" s="63"/>
      <c r="O10952" s="63"/>
      <c r="P10952" s="63"/>
      <c r="Q10952" s="63"/>
      <c r="R10952" s="63"/>
      <c r="S10952" s="63"/>
      <c r="T10952" s="63"/>
      <c r="U10952" s="62">
        <v>19800</v>
      </c>
      <c r="V10952" s="62">
        <v>63732</v>
      </c>
      <c r="W10952" s="62">
        <v>132.78</v>
      </c>
      <c r="X10952" s="62">
        <v>495</v>
      </c>
      <c r="Y10952" s="62">
        <v>443203.2</v>
      </c>
      <c r="Z10952" s="62">
        <v>86500</v>
      </c>
      <c r="AA10952" s="62">
        <v>9329</v>
      </c>
      <c r="AB10952" s="62">
        <v>19.440000000000001</v>
      </c>
      <c r="AC10952" s="62">
        <v>2162.5</v>
      </c>
    </row>
    <row r="10953" spans="1:29" x14ac:dyDescent="0.25">
      <c r="A10953" s="61" t="s">
        <v>102</v>
      </c>
      <c r="B10953" s="61" t="s">
        <v>103</v>
      </c>
      <c r="C10953" s="62">
        <v>2010</v>
      </c>
      <c r="D10953" s="61" t="s">
        <v>511</v>
      </c>
      <c r="E10953" s="62">
        <v>18</v>
      </c>
      <c r="F10953" s="63"/>
      <c r="G10953" s="63"/>
      <c r="H10953" s="63"/>
      <c r="I10953" s="63"/>
      <c r="J10953" s="63"/>
      <c r="K10953" s="62">
        <v>0</v>
      </c>
      <c r="L10953" s="63"/>
      <c r="M10953" s="63"/>
      <c r="N10953" s="63"/>
      <c r="O10953" s="63"/>
      <c r="P10953" s="63"/>
      <c r="Q10953" s="63"/>
      <c r="R10953" s="63"/>
      <c r="S10953" s="63"/>
      <c r="T10953" s="63"/>
      <c r="U10953" s="63"/>
      <c r="V10953" s="63"/>
      <c r="W10953" s="63"/>
      <c r="X10953" s="63"/>
      <c r="Y10953" s="63"/>
      <c r="Z10953" s="62">
        <v>0</v>
      </c>
      <c r="AA10953" s="63"/>
      <c r="AB10953" s="63"/>
      <c r="AC10953" s="62">
        <v>0</v>
      </c>
    </row>
    <row r="10954" spans="1:29" ht="30" x14ac:dyDescent="0.25">
      <c r="A10954" s="61" t="s">
        <v>133</v>
      </c>
      <c r="B10954" s="61" t="s">
        <v>134</v>
      </c>
      <c r="C10954" s="62">
        <v>2018</v>
      </c>
      <c r="D10954" s="61" t="s">
        <v>99</v>
      </c>
      <c r="E10954" s="62">
        <v>36</v>
      </c>
      <c r="F10954" s="62">
        <v>116577</v>
      </c>
      <c r="G10954" s="62">
        <v>19653</v>
      </c>
      <c r="H10954" s="62">
        <v>45.49</v>
      </c>
      <c r="I10954" s="62">
        <v>3238.25</v>
      </c>
      <c r="J10954" s="62">
        <v>108416.61</v>
      </c>
      <c r="K10954" s="62">
        <v>4301.6499999999996</v>
      </c>
      <c r="L10954" s="62">
        <v>6135</v>
      </c>
      <c r="M10954" s="62">
        <v>14.2</v>
      </c>
      <c r="N10954" s="62">
        <v>119.49</v>
      </c>
      <c r="O10954" s="62">
        <v>51874.87</v>
      </c>
      <c r="P10954" s="63"/>
      <c r="Q10954" s="63"/>
      <c r="R10954" s="63"/>
      <c r="S10954" s="63"/>
      <c r="T10954" s="63"/>
      <c r="U10954" s="63"/>
      <c r="V10954" s="63"/>
      <c r="W10954" s="63"/>
      <c r="X10954" s="63"/>
      <c r="Y10954" s="63"/>
      <c r="Z10954" s="62">
        <v>84500</v>
      </c>
      <c r="AA10954" s="62">
        <v>5293</v>
      </c>
      <c r="AB10954" s="62">
        <v>12.25</v>
      </c>
      <c r="AC10954" s="62">
        <v>2347.2199999999998</v>
      </c>
    </row>
    <row r="10955" spans="1:29" x14ac:dyDescent="0.25">
      <c r="A10955" s="61" t="s">
        <v>70</v>
      </c>
      <c r="B10955" s="61" t="s">
        <v>71</v>
      </c>
      <c r="C10955" s="62">
        <v>2012</v>
      </c>
      <c r="D10955" s="61" t="s">
        <v>78</v>
      </c>
      <c r="E10955" s="62">
        <v>149</v>
      </c>
      <c r="F10955" s="63"/>
      <c r="G10955" s="63"/>
      <c r="H10955" s="63"/>
      <c r="I10955" s="63"/>
      <c r="J10955" s="63"/>
      <c r="K10955" s="62">
        <v>0</v>
      </c>
      <c r="L10955" s="63"/>
      <c r="M10955" s="63"/>
      <c r="N10955" s="63"/>
      <c r="O10955" s="63"/>
      <c r="P10955" s="63"/>
      <c r="Q10955" s="63"/>
      <c r="R10955" s="63"/>
      <c r="S10955" s="63"/>
      <c r="T10955" s="63"/>
      <c r="U10955" s="63"/>
      <c r="V10955" s="63"/>
      <c r="W10955" s="63"/>
      <c r="X10955" s="63"/>
      <c r="Y10955" s="63"/>
      <c r="Z10955" s="62">
        <v>0</v>
      </c>
      <c r="AA10955" s="63"/>
      <c r="AB10955" s="63"/>
      <c r="AC10955" s="62">
        <v>0</v>
      </c>
    </row>
    <row r="10956" spans="1:29" x14ac:dyDescent="0.25">
      <c r="A10956" s="61" t="s">
        <v>208</v>
      </c>
      <c r="B10956" s="61" t="s">
        <v>209</v>
      </c>
      <c r="C10956" s="62">
        <v>2004</v>
      </c>
      <c r="D10956" s="61" t="s">
        <v>419</v>
      </c>
      <c r="E10956" s="62">
        <v>8</v>
      </c>
      <c r="F10956" s="62">
        <v>0</v>
      </c>
      <c r="G10956" s="62">
        <v>0</v>
      </c>
      <c r="H10956" s="62">
        <v>0</v>
      </c>
      <c r="I10956" s="62">
        <v>0</v>
      </c>
      <c r="J10956" s="62">
        <v>0</v>
      </c>
      <c r="K10956" s="62">
        <v>0</v>
      </c>
      <c r="L10956" s="62">
        <v>0</v>
      </c>
      <c r="M10956" s="62">
        <v>0</v>
      </c>
      <c r="N10956" s="62">
        <v>0</v>
      </c>
      <c r="O10956" s="62">
        <v>0</v>
      </c>
      <c r="P10956" s="63"/>
      <c r="Q10956" s="63"/>
      <c r="R10956" s="63"/>
      <c r="S10956" s="63"/>
      <c r="T10956" s="63"/>
      <c r="U10956" s="63"/>
      <c r="V10956" s="63"/>
      <c r="W10956" s="63"/>
      <c r="X10956" s="63"/>
      <c r="Y10956" s="63"/>
      <c r="Z10956" s="62">
        <v>0</v>
      </c>
      <c r="AA10956" s="62">
        <v>0</v>
      </c>
      <c r="AB10956" s="62">
        <v>0</v>
      </c>
      <c r="AC10956" s="62">
        <v>0</v>
      </c>
    </row>
    <row r="10957" spans="1:29" x14ac:dyDescent="0.25">
      <c r="A10957" s="61" t="s">
        <v>265</v>
      </c>
      <c r="B10957" s="61" t="s">
        <v>266</v>
      </c>
      <c r="C10957" s="62">
        <v>2012</v>
      </c>
      <c r="D10957" s="61" t="s">
        <v>78</v>
      </c>
      <c r="E10957" s="62">
        <v>144</v>
      </c>
      <c r="F10957" s="62">
        <v>566109</v>
      </c>
      <c r="G10957" s="62">
        <v>58097</v>
      </c>
      <c r="H10957" s="62">
        <v>33.619999999999997</v>
      </c>
      <c r="I10957" s="62">
        <v>3931.31</v>
      </c>
      <c r="J10957" s="62">
        <v>526481.37</v>
      </c>
      <c r="K10957" s="62">
        <v>65098.93</v>
      </c>
      <c r="L10957" s="62">
        <v>83054</v>
      </c>
      <c r="M10957" s="62">
        <v>48.06</v>
      </c>
      <c r="N10957" s="62">
        <v>452.08</v>
      </c>
      <c r="O10957" s="62">
        <v>785047.56</v>
      </c>
      <c r="P10957" s="63"/>
      <c r="Q10957" s="63"/>
      <c r="R10957" s="63"/>
      <c r="S10957" s="63"/>
      <c r="T10957" s="63"/>
      <c r="U10957" s="63"/>
      <c r="V10957" s="63"/>
      <c r="W10957" s="63"/>
      <c r="X10957" s="63"/>
      <c r="Y10957" s="63"/>
      <c r="Z10957" s="62">
        <v>4382</v>
      </c>
      <c r="AA10957" s="62">
        <v>56579</v>
      </c>
      <c r="AB10957" s="62">
        <v>32.74</v>
      </c>
      <c r="AC10957" s="62">
        <v>30.43</v>
      </c>
    </row>
    <row r="10958" spans="1:29" ht="30" x14ac:dyDescent="0.25">
      <c r="A10958" s="61" t="s">
        <v>153</v>
      </c>
      <c r="B10958" s="61" t="s">
        <v>154</v>
      </c>
      <c r="C10958" s="62">
        <v>2009</v>
      </c>
      <c r="D10958" s="61" t="s">
        <v>89</v>
      </c>
      <c r="E10958" s="62">
        <v>66</v>
      </c>
      <c r="F10958" s="62">
        <v>168137</v>
      </c>
      <c r="G10958" s="62">
        <v>23801</v>
      </c>
      <c r="H10958" s="62">
        <v>30.05</v>
      </c>
      <c r="I10958" s="62">
        <v>2547.5300000000002</v>
      </c>
      <c r="J10958" s="62">
        <v>156367.41</v>
      </c>
      <c r="K10958" s="62">
        <v>15838.99</v>
      </c>
      <c r="L10958" s="62">
        <v>22522</v>
      </c>
      <c r="M10958" s="62">
        <v>28.44</v>
      </c>
      <c r="N10958" s="63"/>
      <c r="O10958" s="63"/>
      <c r="P10958" s="63"/>
      <c r="Q10958" s="63"/>
      <c r="R10958" s="63"/>
      <c r="S10958" s="63"/>
      <c r="T10958" s="63"/>
      <c r="U10958" s="63"/>
      <c r="V10958" s="63"/>
      <c r="W10958" s="63"/>
      <c r="X10958" s="63"/>
      <c r="Y10958" s="63"/>
      <c r="Z10958" s="62">
        <v>0</v>
      </c>
      <c r="AA10958" s="63"/>
      <c r="AB10958" s="63"/>
      <c r="AC10958" s="62">
        <v>0</v>
      </c>
    </row>
    <row r="10959" spans="1:29" ht="30" x14ac:dyDescent="0.25">
      <c r="A10959" s="61" t="s">
        <v>111</v>
      </c>
      <c r="B10959" s="61" t="s">
        <v>112</v>
      </c>
      <c r="C10959" s="62">
        <v>2007</v>
      </c>
      <c r="D10959" s="61" t="s">
        <v>78</v>
      </c>
      <c r="E10959" s="62">
        <v>44</v>
      </c>
      <c r="F10959" s="62">
        <v>104840</v>
      </c>
      <c r="G10959" s="62">
        <v>16157</v>
      </c>
      <c r="H10959" s="62">
        <v>30.6</v>
      </c>
      <c r="I10959" s="62">
        <v>2382.73</v>
      </c>
      <c r="J10959" s="62">
        <v>97501.2</v>
      </c>
      <c r="K10959" s="62">
        <v>26036.86</v>
      </c>
      <c r="L10959" s="62">
        <v>34595</v>
      </c>
      <c r="M10959" s="62">
        <v>65.52</v>
      </c>
      <c r="N10959" s="62">
        <v>591.75</v>
      </c>
      <c r="O10959" s="62">
        <v>313986.27</v>
      </c>
      <c r="P10959" s="63"/>
      <c r="Q10959" s="63"/>
      <c r="R10959" s="63"/>
      <c r="S10959" s="63"/>
      <c r="T10959" s="63"/>
      <c r="U10959" s="63"/>
      <c r="V10959" s="63"/>
      <c r="W10959" s="63"/>
      <c r="X10959" s="63"/>
      <c r="Y10959" s="63"/>
      <c r="Z10959" s="62">
        <v>18120</v>
      </c>
      <c r="AA10959" s="62">
        <v>9553</v>
      </c>
      <c r="AB10959" s="62">
        <v>18.09</v>
      </c>
      <c r="AC10959" s="62">
        <v>411.82</v>
      </c>
    </row>
    <row r="10960" spans="1:29" x14ac:dyDescent="0.25">
      <c r="A10960" s="61" t="s">
        <v>178</v>
      </c>
      <c r="B10960" s="61" t="s">
        <v>179</v>
      </c>
      <c r="C10960" s="62">
        <v>2013</v>
      </c>
      <c r="D10960" s="61" t="s">
        <v>75</v>
      </c>
      <c r="E10960" s="62">
        <v>3</v>
      </c>
      <c r="F10960" s="62">
        <v>19</v>
      </c>
      <c r="G10960" s="62">
        <v>5</v>
      </c>
      <c r="H10960" s="62">
        <v>0.14000000000000001</v>
      </c>
      <c r="I10960" s="62">
        <v>6.33</v>
      </c>
      <c r="J10960" s="62">
        <v>17.670000000000002</v>
      </c>
      <c r="K10960" s="62">
        <v>14.55</v>
      </c>
      <c r="L10960" s="62">
        <v>19</v>
      </c>
      <c r="M10960" s="62">
        <v>0.53</v>
      </c>
      <c r="N10960" s="63"/>
      <c r="O10960" s="63"/>
      <c r="P10960" s="63"/>
      <c r="Q10960" s="63"/>
      <c r="R10960" s="63"/>
      <c r="S10960" s="63"/>
      <c r="T10960" s="63"/>
      <c r="U10960" s="62">
        <v>0</v>
      </c>
      <c r="V10960" s="62">
        <v>0</v>
      </c>
      <c r="W10960" s="62">
        <v>0</v>
      </c>
      <c r="X10960" s="62">
        <v>0</v>
      </c>
      <c r="Y10960" s="62">
        <v>0</v>
      </c>
      <c r="Z10960" s="62">
        <v>0.24</v>
      </c>
      <c r="AA10960" s="62">
        <v>1304</v>
      </c>
      <c r="AB10960" s="62">
        <v>36.22</v>
      </c>
      <c r="AC10960" s="62">
        <v>0.08</v>
      </c>
    </row>
    <row r="10961" spans="1:29" ht="30" x14ac:dyDescent="0.25">
      <c r="A10961" s="61" t="s">
        <v>218</v>
      </c>
      <c r="B10961" s="61" t="s">
        <v>219</v>
      </c>
      <c r="C10961" s="62">
        <v>2004</v>
      </c>
      <c r="D10961" s="61" t="s">
        <v>99</v>
      </c>
      <c r="E10961" s="62">
        <v>176</v>
      </c>
      <c r="F10961" s="62">
        <v>2196180</v>
      </c>
      <c r="G10961" s="62">
        <v>226452</v>
      </c>
      <c r="H10961" s="62">
        <v>107.22</v>
      </c>
      <c r="I10961" s="62">
        <v>12478.3</v>
      </c>
      <c r="J10961" s="62">
        <v>2042447.4</v>
      </c>
      <c r="K10961" s="62">
        <v>0</v>
      </c>
      <c r="L10961" s="63"/>
      <c r="M10961" s="63"/>
      <c r="N10961" s="63"/>
      <c r="O10961" s="63"/>
      <c r="P10961" s="63"/>
      <c r="Q10961" s="63"/>
      <c r="R10961" s="63"/>
      <c r="S10961" s="63"/>
      <c r="T10961" s="63"/>
      <c r="U10961" s="63"/>
      <c r="V10961" s="63"/>
      <c r="W10961" s="63"/>
      <c r="X10961" s="63"/>
      <c r="Y10961" s="63"/>
      <c r="Z10961" s="62">
        <v>542400</v>
      </c>
      <c r="AA10961" s="62">
        <v>42145</v>
      </c>
      <c r="AB10961" s="62">
        <v>19.96</v>
      </c>
      <c r="AC10961" s="62">
        <v>3081.82</v>
      </c>
    </row>
    <row r="10962" spans="1:29" x14ac:dyDescent="0.25">
      <c r="A10962" s="61" t="s">
        <v>212</v>
      </c>
      <c r="B10962" s="61" t="s">
        <v>213</v>
      </c>
      <c r="C10962" s="62">
        <v>2010</v>
      </c>
      <c r="D10962" s="61" t="s">
        <v>72</v>
      </c>
      <c r="E10962" s="62">
        <v>44</v>
      </c>
      <c r="F10962" s="62">
        <v>30360</v>
      </c>
      <c r="G10962" s="62">
        <v>4892</v>
      </c>
      <c r="H10962" s="62">
        <v>9.27</v>
      </c>
      <c r="I10962" s="62">
        <v>690</v>
      </c>
      <c r="J10962" s="62">
        <v>28234.799999999999</v>
      </c>
      <c r="K10962" s="62">
        <v>10994.18</v>
      </c>
      <c r="L10962" s="62">
        <v>15733</v>
      </c>
      <c r="M10962" s="62">
        <v>29.8</v>
      </c>
      <c r="N10962" s="62">
        <v>249.87</v>
      </c>
      <c r="O10962" s="62">
        <v>132582.12</v>
      </c>
      <c r="P10962" s="63"/>
      <c r="Q10962" s="63"/>
      <c r="R10962" s="63"/>
      <c r="S10962" s="63"/>
      <c r="T10962" s="63"/>
      <c r="U10962" s="63"/>
      <c r="V10962" s="63"/>
      <c r="W10962" s="63"/>
      <c r="X10962" s="63"/>
      <c r="Y10962" s="63"/>
      <c r="Z10962" s="62">
        <v>83120</v>
      </c>
      <c r="AA10962" s="62">
        <v>9532</v>
      </c>
      <c r="AB10962" s="62">
        <v>18.05</v>
      </c>
      <c r="AC10962" s="62">
        <v>1889.09</v>
      </c>
    </row>
    <row r="10963" spans="1:29" x14ac:dyDescent="0.25">
      <c r="A10963" s="61" t="s">
        <v>336</v>
      </c>
      <c r="B10963" s="61" t="s">
        <v>337</v>
      </c>
      <c r="C10963" s="62">
        <v>2014</v>
      </c>
      <c r="D10963" s="61" t="s">
        <v>150</v>
      </c>
      <c r="E10963" s="62">
        <v>8</v>
      </c>
      <c r="F10963" s="63"/>
      <c r="G10963" s="62">
        <v>0</v>
      </c>
      <c r="H10963" s="62">
        <v>0</v>
      </c>
      <c r="I10963" s="63"/>
      <c r="J10963" s="63"/>
      <c r="K10963" s="62">
        <v>0</v>
      </c>
      <c r="L10963" s="63"/>
      <c r="M10963" s="63"/>
      <c r="N10963" s="63"/>
      <c r="O10963" s="63"/>
      <c r="P10963" s="63"/>
      <c r="Q10963" s="63"/>
      <c r="R10963" s="63"/>
      <c r="S10963" s="63"/>
      <c r="T10963" s="63"/>
      <c r="U10963" s="63"/>
      <c r="V10963" s="63"/>
      <c r="W10963" s="63"/>
      <c r="X10963" s="63"/>
      <c r="Y10963" s="63"/>
      <c r="Z10963" s="62">
        <v>0</v>
      </c>
      <c r="AA10963" s="63"/>
      <c r="AB10963" s="63"/>
      <c r="AC10963" s="62">
        <v>0</v>
      </c>
    </row>
    <row r="10964" spans="1:29" x14ac:dyDescent="0.25">
      <c r="A10964" s="61" t="s">
        <v>469</v>
      </c>
      <c r="B10964" s="61" t="s">
        <v>470</v>
      </c>
      <c r="C10964" s="62">
        <v>2012</v>
      </c>
      <c r="D10964" s="61" t="s">
        <v>99</v>
      </c>
      <c r="E10964" s="62">
        <v>54</v>
      </c>
      <c r="F10964" s="62">
        <v>258240</v>
      </c>
      <c r="G10964" s="62">
        <v>36302</v>
      </c>
      <c r="H10964" s="62">
        <v>56.02</v>
      </c>
      <c r="I10964" s="62">
        <v>4782.22</v>
      </c>
      <c r="J10964" s="62">
        <v>240163.20000000001</v>
      </c>
      <c r="K10964" s="62">
        <v>26546.07</v>
      </c>
      <c r="L10964" s="62">
        <v>38070</v>
      </c>
      <c r="M10964" s="62">
        <v>58.75</v>
      </c>
      <c r="N10964" s="62">
        <v>491.59</v>
      </c>
      <c r="O10964" s="62">
        <v>320127.03999999998</v>
      </c>
      <c r="P10964" s="63"/>
      <c r="Q10964" s="63"/>
      <c r="R10964" s="63"/>
      <c r="S10964" s="63"/>
      <c r="T10964" s="63"/>
      <c r="U10964" s="63"/>
      <c r="V10964" s="63"/>
      <c r="W10964" s="63"/>
      <c r="X10964" s="63"/>
      <c r="Y10964" s="63"/>
      <c r="Z10964" s="62">
        <v>1478.8</v>
      </c>
      <c r="AA10964" s="62">
        <v>15966</v>
      </c>
      <c r="AB10964" s="62">
        <v>24.64</v>
      </c>
      <c r="AC10964" s="62">
        <v>27.39</v>
      </c>
    </row>
    <row r="10965" spans="1:29" x14ac:dyDescent="0.25">
      <c r="A10965" s="61" t="s">
        <v>161</v>
      </c>
      <c r="B10965" s="61" t="s">
        <v>162</v>
      </c>
      <c r="C10965" s="62">
        <v>2008</v>
      </c>
      <c r="D10965" s="61" t="s">
        <v>78</v>
      </c>
      <c r="E10965" s="62">
        <v>38</v>
      </c>
      <c r="F10965" s="62">
        <v>374735</v>
      </c>
      <c r="G10965" s="62">
        <v>55440</v>
      </c>
      <c r="H10965" s="62">
        <v>121.58</v>
      </c>
      <c r="I10965" s="62">
        <v>9861.4500000000007</v>
      </c>
      <c r="J10965" s="62">
        <v>348503.55</v>
      </c>
      <c r="K10965" s="62">
        <v>13643.06</v>
      </c>
      <c r="L10965" s="62">
        <v>54354</v>
      </c>
      <c r="M10965" s="62">
        <v>119.2</v>
      </c>
      <c r="N10965" s="63"/>
      <c r="O10965" s="63"/>
      <c r="P10965" s="63"/>
      <c r="Q10965" s="63"/>
      <c r="R10965" s="63"/>
      <c r="S10965" s="63"/>
      <c r="T10965" s="63"/>
      <c r="U10965" s="63"/>
      <c r="V10965" s="63"/>
      <c r="W10965" s="63"/>
      <c r="X10965" s="63"/>
      <c r="Y10965" s="63"/>
      <c r="Z10965" s="62">
        <v>0</v>
      </c>
      <c r="AA10965" s="62">
        <v>49078</v>
      </c>
      <c r="AB10965" s="62">
        <v>107.63</v>
      </c>
      <c r="AC10965" s="62">
        <v>0</v>
      </c>
    </row>
    <row r="10966" spans="1:29" ht="30" x14ac:dyDescent="0.25">
      <c r="A10966" s="61" t="s">
        <v>287</v>
      </c>
      <c r="B10966" s="61" t="s">
        <v>288</v>
      </c>
      <c r="C10966" s="62">
        <v>2018</v>
      </c>
      <c r="D10966" s="61" t="s">
        <v>75</v>
      </c>
      <c r="E10966" s="62">
        <v>10</v>
      </c>
      <c r="F10966" s="62">
        <v>4</v>
      </c>
      <c r="G10966" s="62">
        <v>11</v>
      </c>
      <c r="H10966" s="62">
        <v>0.09</v>
      </c>
      <c r="I10966" s="62">
        <v>0.4</v>
      </c>
      <c r="J10966" s="62">
        <v>3.72</v>
      </c>
      <c r="K10966" s="62">
        <v>0</v>
      </c>
      <c r="L10966" s="63"/>
      <c r="M10966" s="63"/>
      <c r="N10966" s="63"/>
      <c r="O10966" s="63"/>
      <c r="P10966" s="63"/>
      <c r="Q10966" s="63"/>
      <c r="R10966" s="63"/>
      <c r="S10966" s="63"/>
      <c r="T10966" s="63"/>
      <c r="U10966" s="63"/>
      <c r="V10966" s="63"/>
      <c r="W10966" s="63"/>
      <c r="X10966" s="63"/>
      <c r="Y10966" s="63"/>
      <c r="Z10966" s="62">
        <v>16199</v>
      </c>
      <c r="AA10966" s="62">
        <v>4606</v>
      </c>
      <c r="AB10966" s="62">
        <v>38.380000000000003</v>
      </c>
      <c r="AC10966" s="62">
        <v>1619.9</v>
      </c>
    </row>
    <row r="10967" spans="1:29" x14ac:dyDescent="0.25">
      <c r="A10967" s="61" t="s">
        <v>84</v>
      </c>
      <c r="B10967" s="61" t="s">
        <v>85</v>
      </c>
      <c r="C10967" s="62">
        <v>2016</v>
      </c>
      <c r="D10967" s="61" t="s">
        <v>135</v>
      </c>
      <c r="E10967" s="62">
        <v>26</v>
      </c>
      <c r="F10967" s="62">
        <v>408</v>
      </c>
      <c r="G10967" s="62">
        <v>190</v>
      </c>
      <c r="H10967" s="62">
        <v>0.61</v>
      </c>
      <c r="I10967" s="62">
        <v>15.69</v>
      </c>
      <c r="J10967" s="62">
        <v>379.44</v>
      </c>
      <c r="K10967" s="62">
        <v>34.880000000000003</v>
      </c>
      <c r="L10967" s="62">
        <v>90</v>
      </c>
      <c r="M10967" s="62">
        <v>0.28999999999999998</v>
      </c>
      <c r="N10967" s="62">
        <v>1.34</v>
      </c>
      <c r="O10967" s="62">
        <v>420.63</v>
      </c>
      <c r="P10967" s="63"/>
      <c r="Q10967" s="63"/>
      <c r="R10967" s="63"/>
      <c r="S10967" s="63"/>
      <c r="T10967" s="63"/>
      <c r="U10967" s="63"/>
      <c r="V10967" s="63"/>
      <c r="W10967" s="63"/>
      <c r="X10967" s="63"/>
      <c r="Y10967" s="63"/>
      <c r="Z10967" s="62">
        <v>2203</v>
      </c>
      <c r="AA10967" s="62">
        <v>13570</v>
      </c>
      <c r="AB10967" s="62">
        <v>43.49</v>
      </c>
      <c r="AC10967" s="62">
        <v>84.73</v>
      </c>
    </row>
    <row r="10968" spans="1:29" x14ac:dyDescent="0.25">
      <c r="A10968" s="61" t="s">
        <v>130</v>
      </c>
      <c r="B10968" s="61" t="s">
        <v>131</v>
      </c>
      <c r="C10968" s="62">
        <v>2005</v>
      </c>
      <c r="D10968" s="61" t="s">
        <v>86</v>
      </c>
      <c r="E10968" s="62">
        <v>68</v>
      </c>
      <c r="F10968" s="62">
        <v>14074</v>
      </c>
      <c r="G10968" s="62">
        <v>2245</v>
      </c>
      <c r="H10968" s="62">
        <v>2.75</v>
      </c>
      <c r="I10968" s="62">
        <v>206.97</v>
      </c>
      <c r="J10968" s="62">
        <v>13088.82</v>
      </c>
      <c r="K10968" s="62">
        <v>0</v>
      </c>
      <c r="L10968" s="63"/>
      <c r="M10968" s="63"/>
      <c r="N10968" s="63"/>
      <c r="O10968" s="63"/>
      <c r="P10968" s="63"/>
      <c r="Q10968" s="63"/>
      <c r="R10968" s="63"/>
      <c r="S10968" s="63"/>
      <c r="T10968" s="63"/>
      <c r="U10968" s="62">
        <v>1452</v>
      </c>
      <c r="V10968" s="62">
        <v>2391</v>
      </c>
      <c r="W10968" s="62">
        <v>2.93</v>
      </c>
      <c r="X10968" s="62">
        <v>21</v>
      </c>
      <c r="Y10968" s="62">
        <v>32501.57</v>
      </c>
      <c r="Z10968" s="62">
        <v>6673</v>
      </c>
      <c r="AA10968" s="62">
        <v>35788</v>
      </c>
      <c r="AB10968" s="62">
        <v>43.86</v>
      </c>
      <c r="AC10968" s="62">
        <v>98.13</v>
      </c>
    </row>
    <row r="10969" spans="1:29" ht="30" x14ac:dyDescent="0.25">
      <c r="A10969" s="61" t="s">
        <v>188</v>
      </c>
      <c r="B10969" s="61" t="s">
        <v>189</v>
      </c>
      <c r="C10969" s="62">
        <v>2007</v>
      </c>
      <c r="D10969" s="61" t="s">
        <v>135</v>
      </c>
      <c r="E10969" s="62">
        <v>150</v>
      </c>
      <c r="F10969" s="62">
        <v>802400</v>
      </c>
      <c r="G10969" s="62">
        <v>118560</v>
      </c>
      <c r="H10969" s="62">
        <v>65.87</v>
      </c>
      <c r="I10969" s="62">
        <v>5349.33</v>
      </c>
      <c r="J10969" s="62">
        <v>746232</v>
      </c>
      <c r="K10969" s="62">
        <v>126711.93</v>
      </c>
      <c r="L10969" s="62">
        <v>189085</v>
      </c>
      <c r="M10969" s="62">
        <v>105.05</v>
      </c>
      <c r="N10969" s="63"/>
      <c r="O10969" s="63"/>
      <c r="P10969" s="63"/>
      <c r="Q10969" s="63"/>
      <c r="R10969" s="63"/>
      <c r="S10969" s="63"/>
      <c r="T10969" s="63"/>
      <c r="U10969" s="63"/>
      <c r="V10969" s="63"/>
      <c r="W10969" s="63"/>
      <c r="X10969" s="63"/>
      <c r="Y10969" s="63"/>
      <c r="Z10969" s="62">
        <v>17626</v>
      </c>
      <c r="AA10969" s="62">
        <v>84632</v>
      </c>
      <c r="AB10969" s="62">
        <v>47.02</v>
      </c>
      <c r="AC10969" s="62">
        <v>117.51</v>
      </c>
    </row>
    <row r="10970" spans="1:29" x14ac:dyDescent="0.25">
      <c r="A10970" s="61" t="s">
        <v>405</v>
      </c>
      <c r="B10970" s="61" t="s">
        <v>406</v>
      </c>
      <c r="C10970" s="62">
        <v>2013</v>
      </c>
      <c r="D10970" s="61" t="s">
        <v>78</v>
      </c>
      <c r="E10970" s="62">
        <v>44</v>
      </c>
      <c r="F10970" s="62">
        <v>264000</v>
      </c>
      <c r="G10970" s="62">
        <v>35299</v>
      </c>
      <c r="H10970" s="62">
        <v>66.849999999999994</v>
      </c>
      <c r="I10970" s="62">
        <v>6000</v>
      </c>
      <c r="J10970" s="62">
        <v>245520</v>
      </c>
      <c r="K10970" s="62">
        <v>3875.32</v>
      </c>
      <c r="L10970" s="62">
        <v>5411</v>
      </c>
      <c r="M10970" s="62">
        <v>10.25</v>
      </c>
      <c r="N10970" s="62">
        <v>88.08</v>
      </c>
      <c r="O10970" s="62">
        <v>46733.59</v>
      </c>
      <c r="P10970" s="63"/>
      <c r="Q10970" s="63"/>
      <c r="R10970" s="63"/>
      <c r="S10970" s="63"/>
      <c r="T10970" s="63"/>
      <c r="U10970" s="63"/>
      <c r="V10970" s="63"/>
      <c r="W10970" s="63"/>
      <c r="X10970" s="63"/>
      <c r="Y10970" s="63"/>
      <c r="Z10970" s="62">
        <v>71072.19</v>
      </c>
      <c r="AA10970" s="62">
        <v>11698</v>
      </c>
      <c r="AB10970" s="62">
        <v>22.16</v>
      </c>
      <c r="AC10970" s="62">
        <v>1615.28</v>
      </c>
    </row>
    <row r="10971" spans="1:29" x14ac:dyDescent="0.25">
      <c r="A10971" s="61" t="s">
        <v>95</v>
      </c>
      <c r="B10971" s="61" t="s">
        <v>96</v>
      </c>
      <c r="C10971" s="62">
        <v>2005</v>
      </c>
      <c r="D10971" s="61" t="s">
        <v>86</v>
      </c>
      <c r="E10971" s="62">
        <v>215</v>
      </c>
      <c r="F10971" s="62">
        <v>13450</v>
      </c>
      <c r="G10971" s="62">
        <v>3393</v>
      </c>
      <c r="H10971" s="62">
        <v>1.32</v>
      </c>
      <c r="I10971" s="62">
        <v>62.56</v>
      </c>
      <c r="J10971" s="62">
        <v>12508.5</v>
      </c>
      <c r="K10971" s="62">
        <v>80380</v>
      </c>
      <c r="L10971" s="62">
        <v>134413</v>
      </c>
      <c r="M10971" s="62">
        <v>52.1</v>
      </c>
      <c r="N10971" s="62">
        <v>373.86</v>
      </c>
      <c r="O10971" s="62">
        <v>969326.53</v>
      </c>
      <c r="P10971" s="63"/>
      <c r="Q10971" s="63"/>
      <c r="R10971" s="63"/>
      <c r="S10971" s="63"/>
      <c r="T10971" s="63"/>
      <c r="U10971" s="63"/>
      <c r="V10971" s="63"/>
      <c r="W10971" s="63"/>
      <c r="X10971" s="63"/>
      <c r="Y10971" s="63"/>
      <c r="Z10971" s="62">
        <v>573.76</v>
      </c>
      <c r="AA10971" s="62">
        <v>16344</v>
      </c>
      <c r="AB10971" s="62">
        <v>6.33</v>
      </c>
      <c r="AC10971" s="62">
        <v>2.67</v>
      </c>
    </row>
    <row r="10972" spans="1:29" x14ac:dyDescent="0.25">
      <c r="A10972" s="61" t="s">
        <v>184</v>
      </c>
      <c r="B10972" s="61" t="s">
        <v>185</v>
      </c>
      <c r="C10972" s="62">
        <v>2015</v>
      </c>
      <c r="D10972" s="61" t="s">
        <v>150</v>
      </c>
      <c r="E10972" s="62">
        <v>8</v>
      </c>
      <c r="F10972" s="63"/>
      <c r="G10972" s="63"/>
      <c r="H10972" s="63"/>
      <c r="I10972" s="63"/>
      <c r="J10972" s="63"/>
      <c r="K10972" s="62">
        <v>0</v>
      </c>
      <c r="L10972" s="63"/>
      <c r="M10972" s="63"/>
      <c r="N10972" s="63"/>
      <c r="O10972" s="63"/>
      <c r="P10972" s="63"/>
      <c r="Q10972" s="63"/>
      <c r="R10972" s="63"/>
      <c r="S10972" s="63"/>
      <c r="T10972" s="63"/>
      <c r="U10972" s="63"/>
      <c r="V10972" s="63"/>
      <c r="W10972" s="63"/>
      <c r="X10972" s="63"/>
      <c r="Y10972" s="63"/>
      <c r="Z10972" s="62">
        <v>0</v>
      </c>
      <c r="AA10972" s="63"/>
      <c r="AB10972" s="63"/>
      <c r="AC10972" s="62">
        <v>0</v>
      </c>
    </row>
    <row r="10973" spans="1:29" x14ac:dyDescent="0.25">
      <c r="A10973" s="61" t="s">
        <v>196</v>
      </c>
      <c r="B10973" s="61" t="s">
        <v>197</v>
      </c>
      <c r="C10973" s="62">
        <v>2014</v>
      </c>
      <c r="D10973" s="61" t="s">
        <v>94</v>
      </c>
      <c r="E10973" s="62">
        <v>8</v>
      </c>
      <c r="F10973" s="62">
        <v>22954</v>
      </c>
      <c r="G10973" s="62">
        <v>5118</v>
      </c>
      <c r="H10973" s="62">
        <v>53.31</v>
      </c>
      <c r="I10973" s="62">
        <v>2869.25</v>
      </c>
      <c r="J10973" s="62">
        <v>21347.22</v>
      </c>
      <c r="K10973" s="62">
        <v>947.62</v>
      </c>
      <c r="L10973" s="62">
        <v>1429</v>
      </c>
      <c r="M10973" s="62">
        <v>14.89</v>
      </c>
      <c r="N10973" s="62">
        <v>118.45</v>
      </c>
      <c r="O10973" s="62">
        <v>11427.68</v>
      </c>
      <c r="P10973" s="63"/>
      <c r="Q10973" s="63"/>
      <c r="R10973" s="63"/>
      <c r="S10973" s="63"/>
      <c r="T10973" s="63"/>
      <c r="U10973" s="63"/>
      <c r="V10973" s="63"/>
      <c r="W10973" s="63"/>
      <c r="X10973" s="63"/>
      <c r="Y10973" s="63"/>
      <c r="Z10973" s="62">
        <v>84045</v>
      </c>
      <c r="AA10973" s="62">
        <v>11651</v>
      </c>
      <c r="AB10973" s="62">
        <v>121.36</v>
      </c>
      <c r="AC10973" s="62">
        <v>10505.63</v>
      </c>
    </row>
    <row r="10974" spans="1:29" x14ac:dyDescent="0.25">
      <c r="A10974" s="61" t="s">
        <v>273</v>
      </c>
      <c r="B10974" s="61" t="s">
        <v>274</v>
      </c>
      <c r="C10974" s="62">
        <v>2010</v>
      </c>
      <c r="D10974" s="61" t="s">
        <v>89</v>
      </c>
      <c r="E10974" s="62">
        <v>54</v>
      </c>
      <c r="F10974" s="62">
        <v>479368</v>
      </c>
      <c r="G10974" s="62">
        <v>79071</v>
      </c>
      <c r="H10974" s="62">
        <v>122.02</v>
      </c>
      <c r="I10974" s="62">
        <v>8877.19</v>
      </c>
      <c r="J10974" s="62">
        <v>445812.24</v>
      </c>
      <c r="K10974" s="62">
        <v>0</v>
      </c>
      <c r="L10974" s="63"/>
      <c r="M10974" s="63"/>
      <c r="N10974" s="63"/>
      <c r="O10974" s="63"/>
      <c r="P10974" s="63"/>
      <c r="Q10974" s="63"/>
      <c r="R10974" s="63"/>
      <c r="S10974" s="63"/>
      <c r="T10974" s="63"/>
      <c r="U10974" s="63"/>
      <c r="V10974" s="63"/>
      <c r="W10974" s="63"/>
      <c r="X10974" s="63"/>
      <c r="Y10974" s="63"/>
      <c r="Z10974" s="62">
        <v>2528</v>
      </c>
      <c r="AA10974" s="62">
        <v>11519</v>
      </c>
      <c r="AB10974" s="62">
        <v>17.78</v>
      </c>
      <c r="AC10974" s="62">
        <v>46.81</v>
      </c>
    </row>
    <row r="10975" spans="1:29" ht="30" x14ac:dyDescent="0.25">
      <c r="A10975" s="61" t="s">
        <v>186</v>
      </c>
      <c r="B10975" s="61" t="s">
        <v>187</v>
      </c>
      <c r="C10975" s="62">
        <v>2010</v>
      </c>
      <c r="D10975" s="61" t="s">
        <v>75</v>
      </c>
      <c r="E10975" s="62">
        <v>3</v>
      </c>
      <c r="F10975" s="62">
        <v>6005</v>
      </c>
      <c r="G10975" s="62">
        <v>358</v>
      </c>
      <c r="H10975" s="62">
        <v>9.94</v>
      </c>
      <c r="I10975" s="62">
        <v>2001.67</v>
      </c>
      <c r="J10975" s="62">
        <v>5584.65</v>
      </c>
      <c r="K10975" s="62">
        <v>0</v>
      </c>
      <c r="L10975" s="63"/>
      <c r="M10975" s="63"/>
      <c r="N10975" s="63"/>
      <c r="O10975" s="63"/>
      <c r="P10975" s="63"/>
      <c r="Q10975" s="63"/>
      <c r="R10975" s="63"/>
      <c r="S10975" s="63"/>
      <c r="T10975" s="63"/>
      <c r="U10975" s="62">
        <v>344</v>
      </c>
      <c r="V10975" s="62">
        <v>1048</v>
      </c>
      <c r="W10975" s="62">
        <v>29.11</v>
      </c>
      <c r="X10975" s="62">
        <v>114</v>
      </c>
      <c r="Y10975" s="62">
        <v>7700.1</v>
      </c>
      <c r="Z10975" s="62">
        <v>13300</v>
      </c>
      <c r="AA10975" s="62">
        <v>423</v>
      </c>
      <c r="AB10975" s="62">
        <v>11.75</v>
      </c>
      <c r="AC10975" s="62">
        <v>4433.33</v>
      </c>
    </row>
    <row r="10976" spans="1:29" x14ac:dyDescent="0.25">
      <c r="A10976" s="61" t="s">
        <v>163</v>
      </c>
      <c r="B10976" s="61" t="s">
        <v>164</v>
      </c>
      <c r="C10976" s="62">
        <v>2018</v>
      </c>
      <c r="D10976" s="61" t="s">
        <v>83</v>
      </c>
      <c r="E10976" s="62">
        <v>12</v>
      </c>
      <c r="F10976" s="62">
        <v>1876</v>
      </c>
      <c r="G10976" s="62">
        <v>707</v>
      </c>
      <c r="H10976" s="62">
        <v>4.91</v>
      </c>
      <c r="I10976" s="62">
        <v>156.33000000000001</v>
      </c>
      <c r="J10976" s="62">
        <v>1744.68</v>
      </c>
      <c r="K10976" s="62">
        <v>0</v>
      </c>
      <c r="L10976" s="63"/>
      <c r="M10976" s="63"/>
      <c r="N10976" s="63"/>
      <c r="O10976" s="63"/>
      <c r="P10976" s="63"/>
      <c r="Q10976" s="63"/>
      <c r="R10976" s="63"/>
      <c r="S10976" s="63"/>
      <c r="T10976" s="63"/>
      <c r="U10976" s="63"/>
      <c r="V10976" s="63"/>
      <c r="W10976" s="63"/>
      <c r="X10976" s="63"/>
      <c r="Y10976" s="63"/>
      <c r="Z10976" s="62">
        <v>83398</v>
      </c>
      <c r="AA10976" s="62">
        <v>7535</v>
      </c>
      <c r="AB10976" s="62">
        <v>52.33</v>
      </c>
      <c r="AC10976" s="62">
        <v>6949.83</v>
      </c>
    </row>
    <row r="10977" spans="1:29" ht="30" x14ac:dyDescent="0.25">
      <c r="A10977" s="61" t="s">
        <v>448</v>
      </c>
      <c r="B10977" s="61" t="s">
        <v>449</v>
      </c>
      <c r="C10977" s="62">
        <v>2015</v>
      </c>
      <c r="D10977" s="61" t="s">
        <v>150</v>
      </c>
      <c r="E10977" s="62">
        <v>8</v>
      </c>
      <c r="F10977" s="62">
        <v>0</v>
      </c>
      <c r="G10977" s="62">
        <v>0</v>
      </c>
      <c r="H10977" s="62">
        <v>0</v>
      </c>
      <c r="I10977" s="62">
        <v>0</v>
      </c>
      <c r="J10977" s="62">
        <v>0</v>
      </c>
      <c r="K10977" s="62">
        <v>0</v>
      </c>
      <c r="L10977" s="62">
        <v>0</v>
      </c>
      <c r="M10977" s="62">
        <v>0</v>
      </c>
      <c r="N10977" s="63"/>
      <c r="O10977" s="63"/>
      <c r="P10977" s="63"/>
      <c r="Q10977" s="63"/>
      <c r="R10977" s="63"/>
      <c r="S10977" s="63"/>
      <c r="T10977" s="63"/>
      <c r="U10977" s="63"/>
      <c r="V10977" s="63"/>
      <c r="W10977" s="63"/>
      <c r="X10977" s="63"/>
      <c r="Y10977" s="63"/>
      <c r="Z10977" s="62">
        <v>0</v>
      </c>
      <c r="AA10977" s="62">
        <v>0</v>
      </c>
      <c r="AB10977" s="62">
        <v>0</v>
      </c>
      <c r="AC10977" s="62">
        <v>0</v>
      </c>
    </row>
    <row r="10978" spans="1:29" ht="30" x14ac:dyDescent="0.25">
      <c r="A10978" s="61" t="s">
        <v>122</v>
      </c>
      <c r="B10978" s="61" t="s">
        <v>123</v>
      </c>
      <c r="C10978" s="62">
        <v>2011</v>
      </c>
      <c r="D10978" s="61" t="s">
        <v>78</v>
      </c>
      <c r="E10978" s="62">
        <v>50</v>
      </c>
      <c r="F10978" s="62">
        <v>230412</v>
      </c>
      <c r="G10978" s="62">
        <v>21783</v>
      </c>
      <c r="H10978" s="62">
        <v>36.31</v>
      </c>
      <c r="I10978" s="62">
        <v>4608.24</v>
      </c>
      <c r="J10978" s="62">
        <v>214283.16</v>
      </c>
      <c r="K10978" s="62">
        <v>0</v>
      </c>
      <c r="L10978" s="63"/>
      <c r="M10978" s="63"/>
      <c r="N10978" s="63"/>
      <c r="O10978" s="63"/>
      <c r="P10978" s="63"/>
      <c r="Q10978" s="63"/>
      <c r="R10978" s="63"/>
      <c r="S10978" s="63"/>
      <c r="T10978" s="63"/>
      <c r="U10978" s="62">
        <v>8530</v>
      </c>
      <c r="V10978" s="62">
        <v>33148</v>
      </c>
      <c r="W10978" s="62">
        <v>55.25</v>
      </c>
      <c r="X10978" s="62">
        <v>170</v>
      </c>
      <c r="Y10978" s="62">
        <v>190935.52</v>
      </c>
      <c r="Z10978" s="62">
        <v>435533.98</v>
      </c>
      <c r="AA10978" s="62">
        <v>31178</v>
      </c>
      <c r="AB10978" s="62">
        <v>51.96</v>
      </c>
      <c r="AC10978" s="62">
        <v>8710.68</v>
      </c>
    </row>
    <row r="10979" spans="1:29" x14ac:dyDescent="0.25">
      <c r="A10979" s="61" t="s">
        <v>192</v>
      </c>
      <c r="B10979" s="61" t="s">
        <v>193</v>
      </c>
      <c r="C10979" s="62">
        <v>2014</v>
      </c>
      <c r="D10979" s="61" t="s">
        <v>89</v>
      </c>
      <c r="E10979" s="62">
        <v>64</v>
      </c>
      <c r="F10979" s="62">
        <v>442920</v>
      </c>
      <c r="G10979" s="62">
        <v>96599</v>
      </c>
      <c r="H10979" s="62">
        <v>125.78</v>
      </c>
      <c r="I10979" s="62">
        <v>6920.63</v>
      </c>
      <c r="J10979" s="62">
        <v>411915.6</v>
      </c>
      <c r="K10979" s="62">
        <v>0</v>
      </c>
      <c r="L10979" s="63"/>
      <c r="M10979" s="63"/>
      <c r="N10979" s="63"/>
      <c r="O10979" s="63"/>
      <c r="P10979" s="63"/>
      <c r="Q10979" s="63"/>
      <c r="R10979" s="63"/>
      <c r="S10979" s="63"/>
      <c r="T10979" s="63"/>
      <c r="U10979" s="63"/>
      <c r="V10979" s="63"/>
      <c r="W10979" s="63"/>
      <c r="X10979" s="63"/>
      <c r="Y10979" s="63"/>
      <c r="Z10979" s="62">
        <v>73400</v>
      </c>
      <c r="AA10979" s="62">
        <v>3488</v>
      </c>
      <c r="AB10979" s="62">
        <v>4.54</v>
      </c>
      <c r="AC10979" s="62">
        <v>1146.8800000000001</v>
      </c>
    </row>
    <row r="10980" spans="1:29" x14ac:dyDescent="0.25">
      <c r="A10980" s="61" t="s">
        <v>79</v>
      </c>
      <c r="B10980" s="61" t="s">
        <v>80</v>
      </c>
      <c r="C10980" s="62">
        <v>2018</v>
      </c>
      <c r="D10980" s="61" t="s">
        <v>150</v>
      </c>
      <c r="E10980" s="62">
        <v>8</v>
      </c>
      <c r="F10980" s="63"/>
      <c r="G10980" s="63"/>
      <c r="H10980" s="63"/>
      <c r="I10980" s="63"/>
      <c r="J10980" s="63"/>
      <c r="K10980" s="62">
        <v>0</v>
      </c>
      <c r="L10980" s="63"/>
      <c r="M10980" s="63"/>
      <c r="N10980" s="63"/>
      <c r="O10980" s="63"/>
      <c r="P10980" s="63"/>
      <c r="Q10980" s="63"/>
      <c r="R10980" s="63"/>
      <c r="S10980" s="63"/>
      <c r="T10980" s="63"/>
      <c r="U10980" s="63"/>
      <c r="V10980" s="63"/>
      <c r="W10980" s="63"/>
      <c r="X10980" s="63"/>
      <c r="Y10980" s="63"/>
      <c r="Z10980" s="62">
        <v>0</v>
      </c>
      <c r="AA10980" s="63"/>
      <c r="AB10980" s="63"/>
      <c r="AC10980" s="62">
        <v>0</v>
      </c>
    </row>
    <row r="10981" spans="1:29" ht="30" x14ac:dyDescent="0.25">
      <c r="A10981" s="61" t="s">
        <v>171</v>
      </c>
      <c r="B10981" s="61" t="s">
        <v>172</v>
      </c>
      <c r="C10981" s="62">
        <v>2003</v>
      </c>
      <c r="D10981" s="61" t="s">
        <v>175</v>
      </c>
      <c r="E10981" s="62">
        <v>20</v>
      </c>
      <c r="F10981" s="63"/>
      <c r="G10981" s="63"/>
      <c r="H10981" s="63"/>
      <c r="I10981" s="63"/>
      <c r="J10981" s="63"/>
      <c r="K10981" s="62">
        <v>0</v>
      </c>
      <c r="L10981" s="63"/>
      <c r="M10981" s="63"/>
      <c r="N10981" s="63"/>
      <c r="O10981" s="63"/>
      <c r="P10981" s="63"/>
      <c r="Q10981" s="63"/>
      <c r="R10981" s="63"/>
      <c r="S10981" s="63"/>
      <c r="T10981" s="63"/>
      <c r="U10981" s="63"/>
      <c r="V10981" s="63"/>
      <c r="W10981" s="63"/>
      <c r="X10981" s="63"/>
      <c r="Y10981" s="63"/>
      <c r="Z10981" s="62">
        <v>0</v>
      </c>
      <c r="AA10981" s="63"/>
      <c r="AB10981" s="63"/>
      <c r="AC10981" s="62">
        <v>0</v>
      </c>
    </row>
    <row r="10982" spans="1:29" ht="30" x14ac:dyDescent="0.25">
      <c r="A10982" s="61" t="s">
        <v>269</v>
      </c>
      <c r="B10982" s="61" t="s">
        <v>270</v>
      </c>
      <c r="C10982" s="62">
        <v>2015</v>
      </c>
      <c r="D10982" s="61" t="s">
        <v>86</v>
      </c>
      <c r="E10982" s="62">
        <v>91</v>
      </c>
      <c r="F10982" s="62">
        <v>183914</v>
      </c>
      <c r="G10982" s="62">
        <v>32645</v>
      </c>
      <c r="H10982" s="62">
        <v>29.89</v>
      </c>
      <c r="I10982" s="62">
        <v>2021.03</v>
      </c>
      <c r="J10982" s="62">
        <v>171040.02</v>
      </c>
      <c r="K10982" s="62">
        <v>73975.75</v>
      </c>
      <c r="L10982" s="62">
        <v>70152</v>
      </c>
      <c r="M10982" s="62">
        <v>64.239999999999995</v>
      </c>
      <c r="N10982" s="62">
        <v>812.92</v>
      </c>
      <c r="O10982" s="62">
        <v>892095.78</v>
      </c>
      <c r="P10982" s="63"/>
      <c r="Q10982" s="63"/>
      <c r="R10982" s="63"/>
      <c r="S10982" s="63"/>
      <c r="T10982" s="63"/>
      <c r="U10982" s="63"/>
      <c r="V10982" s="63"/>
      <c r="W10982" s="63"/>
      <c r="X10982" s="63"/>
      <c r="Y10982" s="63"/>
      <c r="Z10982" s="62">
        <v>795277</v>
      </c>
      <c r="AA10982" s="62">
        <v>35720</v>
      </c>
      <c r="AB10982" s="62">
        <v>32.71</v>
      </c>
      <c r="AC10982" s="62">
        <v>8739.31</v>
      </c>
    </row>
    <row r="10983" spans="1:29" x14ac:dyDescent="0.25">
      <c r="A10983" s="61" t="s">
        <v>299</v>
      </c>
      <c r="B10983" s="61" t="s">
        <v>300</v>
      </c>
      <c r="C10983" s="62">
        <v>2013</v>
      </c>
      <c r="D10983" s="61" t="s">
        <v>78</v>
      </c>
      <c r="E10983" s="62">
        <v>48</v>
      </c>
      <c r="F10983" s="62">
        <v>369960</v>
      </c>
      <c r="G10983" s="62">
        <v>67129</v>
      </c>
      <c r="H10983" s="62">
        <v>116.54</v>
      </c>
      <c r="I10983" s="62">
        <v>7707.5</v>
      </c>
      <c r="J10983" s="62">
        <v>344062.8</v>
      </c>
      <c r="K10983" s="62">
        <v>0</v>
      </c>
      <c r="L10983" s="63"/>
      <c r="M10983" s="63"/>
      <c r="N10983" s="63"/>
      <c r="O10983" s="63"/>
      <c r="P10983" s="63"/>
      <c r="Q10983" s="63"/>
      <c r="R10983" s="63"/>
      <c r="S10983" s="63"/>
      <c r="T10983" s="63"/>
      <c r="U10983" s="63"/>
      <c r="V10983" s="63"/>
      <c r="W10983" s="63"/>
      <c r="X10983" s="63"/>
      <c r="Y10983" s="63"/>
      <c r="Z10983" s="62">
        <v>87004</v>
      </c>
      <c r="AA10983" s="62">
        <v>4346</v>
      </c>
      <c r="AB10983" s="62">
        <v>7.55</v>
      </c>
      <c r="AC10983" s="62">
        <v>1812.58</v>
      </c>
    </row>
    <row r="10984" spans="1:29" ht="30" x14ac:dyDescent="0.25">
      <c r="A10984" s="61" t="s">
        <v>283</v>
      </c>
      <c r="B10984" s="61" t="s">
        <v>284</v>
      </c>
      <c r="C10984" s="62">
        <v>2012</v>
      </c>
      <c r="D10984" s="61" t="s">
        <v>89</v>
      </c>
      <c r="E10984" s="62">
        <v>110</v>
      </c>
      <c r="F10984" s="63"/>
      <c r="G10984" s="62">
        <v>0</v>
      </c>
      <c r="H10984" s="62">
        <v>0</v>
      </c>
      <c r="I10984" s="63"/>
      <c r="J10984" s="63"/>
      <c r="K10984" s="62">
        <v>0</v>
      </c>
      <c r="L10984" s="63"/>
      <c r="M10984" s="63"/>
      <c r="N10984" s="63"/>
      <c r="O10984" s="63"/>
      <c r="P10984" s="63"/>
      <c r="Q10984" s="63"/>
      <c r="R10984" s="63"/>
      <c r="S10984" s="63"/>
      <c r="T10984" s="63"/>
      <c r="U10984" s="63"/>
      <c r="V10984" s="63"/>
      <c r="W10984" s="63"/>
      <c r="X10984" s="63"/>
      <c r="Y10984" s="63"/>
      <c r="Z10984" s="62">
        <v>0</v>
      </c>
      <c r="AA10984" s="63"/>
      <c r="AB10984" s="63"/>
      <c r="AC10984" s="62">
        <v>0</v>
      </c>
    </row>
    <row r="10985" spans="1:29" x14ac:dyDescent="0.25">
      <c r="A10985" s="61" t="s">
        <v>263</v>
      </c>
      <c r="B10985" s="61" t="s">
        <v>264</v>
      </c>
      <c r="C10985" s="62">
        <v>2008</v>
      </c>
      <c r="D10985" s="61" t="s">
        <v>75</v>
      </c>
      <c r="E10985" s="62">
        <v>3</v>
      </c>
      <c r="F10985" s="62">
        <v>320</v>
      </c>
      <c r="G10985" s="62">
        <v>109</v>
      </c>
      <c r="H10985" s="62">
        <v>3.03</v>
      </c>
      <c r="I10985" s="62">
        <v>106.67</v>
      </c>
      <c r="J10985" s="62">
        <v>297.60000000000002</v>
      </c>
      <c r="K10985" s="62">
        <v>94.08</v>
      </c>
      <c r="L10985" s="62">
        <v>312</v>
      </c>
      <c r="M10985" s="62">
        <v>8.67</v>
      </c>
      <c r="N10985" s="62">
        <v>31.36</v>
      </c>
      <c r="O10985" s="62">
        <v>1134.58</v>
      </c>
      <c r="P10985" s="63"/>
      <c r="Q10985" s="63"/>
      <c r="R10985" s="63"/>
      <c r="S10985" s="63"/>
      <c r="T10985" s="63"/>
      <c r="U10985" s="63"/>
      <c r="V10985" s="63"/>
      <c r="W10985" s="63"/>
      <c r="X10985" s="63"/>
      <c r="Y10985" s="63"/>
      <c r="Z10985" s="62">
        <v>16600</v>
      </c>
      <c r="AA10985" s="62">
        <v>2492</v>
      </c>
      <c r="AB10985" s="62">
        <v>69.22</v>
      </c>
      <c r="AC10985" s="62">
        <v>5533.33</v>
      </c>
    </row>
    <row r="10986" spans="1:29" ht="30" x14ac:dyDescent="0.25">
      <c r="A10986" s="61" t="s">
        <v>356</v>
      </c>
      <c r="B10986" s="61" t="s">
        <v>357</v>
      </c>
      <c r="C10986" s="62">
        <v>2005</v>
      </c>
      <c r="D10986" s="61" t="s">
        <v>94</v>
      </c>
      <c r="E10986" s="62">
        <v>1</v>
      </c>
      <c r="F10986" s="63"/>
      <c r="G10986" s="63"/>
      <c r="H10986" s="63"/>
      <c r="I10986" s="63"/>
      <c r="J10986" s="63"/>
      <c r="K10986" s="62">
        <v>0</v>
      </c>
      <c r="L10986" s="63"/>
      <c r="M10986" s="63"/>
      <c r="N10986" s="63"/>
      <c r="O10986" s="63"/>
      <c r="P10986" s="63"/>
      <c r="Q10986" s="63"/>
      <c r="R10986" s="63"/>
      <c r="S10986" s="63"/>
      <c r="T10986" s="63"/>
      <c r="U10986" s="63"/>
      <c r="V10986" s="63"/>
      <c r="W10986" s="63"/>
      <c r="X10986" s="63"/>
      <c r="Y10986" s="63"/>
      <c r="Z10986" s="62">
        <v>63</v>
      </c>
      <c r="AA10986" s="62">
        <v>509</v>
      </c>
      <c r="AB10986" s="62">
        <v>42.42</v>
      </c>
      <c r="AC10986" s="62">
        <v>63</v>
      </c>
    </row>
    <row r="10987" spans="1:29" ht="30" x14ac:dyDescent="0.25">
      <c r="A10987" s="61" t="s">
        <v>342</v>
      </c>
      <c r="B10987" s="61" t="s">
        <v>343</v>
      </c>
      <c r="C10987" s="62">
        <v>2005</v>
      </c>
      <c r="D10987" s="61" t="s">
        <v>94</v>
      </c>
      <c r="E10987" s="62">
        <v>12</v>
      </c>
      <c r="F10987" s="62">
        <v>902</v>
      </c>
      <c r="G10987" s="62">
        <v>145</v>
      </c>
      <c r="H10987" s="62">
        <v>1.01</v>
      </c>
      <c r="I10987" s="62">
        <v>75.17</v>
      </c>
      <c r="J10987" s="62">
        <v>838.86</v>
      </c>
      <c r="K10987" s="62">
        <v>0</v>
      </c>
      <c r="L10987" s="63"/>
      <c r="M10987" s="63"/>
      <c r="N10987" s="63"/>
      <c r="O10987" s="63"/>
      <c r="P10987" s="62">
        <v>564</v>
      </c>
      <c r="Q10987" s="62">
        <v>828</v>
      </c>
      <c r="R10987" s="62">
        <v>5.75</v>
      </c>
      <c r="S10987" s="62">
        <v>47</v>
      </c>
      <c r="T10987" s="62">
        <v>7145.32</v>
      </c>
      <c r="U10987" s="63"/>
      <c r="V10987" s="63"/>
      <c r="W10987" s="63"/>
      <c r="X10987" s="63"/>
      <c r="Y10987" s="63"/>
      <c r="Z10987" s="62">
        <v>0</v>
      </c>
      <c r="AA10987" s="62">
        <v>9179</v>
      </c>
      <c r="AB10987" s="62">
        <v>63.74</v>
      </c>
      <c r="AC10987" s="62">
        <v>0</v>
      </c>
    </row>
    <row r="10988" spans="1:29" ht="30" x14ac:dyDescent="0.25">
      <c r="A10988" s="61" t="s">
        <v>233</v>
      </c>
      <c r="B10988" s="61" t="s">
        <v>234</v>
      </c>
      <c r="C10988" s="62">
        <v>2013</v>
      </c>
      <c r="D10988" s="61" t="s">
        <v>99</v>
      </c>
      <c r="E10988" s="62">
        <v>76</v>
      </c>
      <c r="F10988" s="62">
        <v>42617</v>
      </c>
      <c r="G10988" s="62">
        <v>7011</v>
      </c>
      <c r="H10988" s="62">
        <v>7.69</v>
      </c>
      <c r="I10988" s="62">
        <v>560.75</v>
      </c>
      <c r="J10988" s="62">
        <v>39633.81</v>
      </c>
      <c r="K10988" s="62">
        <v>45417.07</v>
      </c>
      <c r="L10988" s="62">
        <v>60810</v>
      </c>
      <c r="M10988" s="62">
        <v>66.680000000000007</v>
      </c>
      <c r="N10988" s="63"/>
      <c r="O10988" s="63"/>
      <c r="P10988" s="63"/>
      <c r="Q10988" s="63"/>
      <c r="R10988" s="63"/>
      <c r="S10988" s="63"/>
      <c r="T10988" s="63"/>
      <c r="U10988" s="63"/>
      <c r="V10988" s="63"/>
      <c r="W10988" s="63"/>
      <c r="X10988" s="63"/>
      <c r="Y10988" s="63"/>
      <c r="Z10988" s="62">
        <v>1617.54</v>
      </c>
      <c r="AA10988" s="62">
        <v>33481</v>
      </c>
      <c r="AB10988" s="62">
        <v>36.71</v>
      </c>
      <c r="AC10988" s="62">
        <v>21.28</v>
      </c>
    </row>
    <row r="10989" spans="1:29" x14ac:dyDescent="0.25">
      <c r="A10989" s="61" t="s">
        <v>178</v>
      </c>
      <c r="B10989" s="61" t="s">
        <v>179</v>
      </c>
      <c r="C10989" s="62">
        <v>2013</v>
      </c>
      <c r="D10989" s="61" t="s">
        <v>89</v>
      </c>
      <c r="E10989" s="62">
        <v>72</v>
      </c>
      <c r="F10989" s="62">
        <v>164798</v>
      </c>
      <c r="G10989" s="62">
        <v>26468</v>
      </c>
      <c r="H10989" s="62">
        <v>30.63</v>
      </c>
      <c r="I10989" s="62">
        <v>2288.86</v>
      </c>
      <c r="J10989" s="62">
        <v>153262.14000000001</v>
      </c>
      <c r="K10989" s="62">
        <v>34970.9</v>
      </c>
      <c r="L10989" s="62">
        <v>36867</v>
      </c>
      <c r="M10989" s="62">
        <v>42.67</v>
      </c>
      <c r="N10989" s="63"/>
      <c r="O10989" s="63"/>
      <c r="P10989" s="63"/>
      <c r="Q10989" s="63"/>
      <c r="R10989" s="63"/>
      <c r="S10989" s="63"/>
      <c r="T10989" s="63"/>
      <c r="U10989" s="63"/>
      <c r="V10989" s="63"/>
      <c r="W10989" s="63"/>
      <c r="X10989" s="63"/>
      <c r="Y10989" s="63"/>
      <c r="Z10989" s="62">
        <v>2.66</v>
      </c>
      <c r="AA10989" s="62">
        <v>14418</v>
      </c>
      <c r="AB10989" s="62">
        <v>16.690000000000001</v>
      </c>
      <c r="AC10989" s="62">
        <v>0.04</v>
      </c>
    </row>
    <row r="10990" spans="1:29" ht="30" x14ac:dyDescent="0.25">
      <c r="A10990" s="61" t="s">
        <v>237</v>
      </c>
      <c r="B10990" s="61" t="s">
        <v>238</v>
      </c>
      <c r="C10990" s="62">
        <v>2013</v>
      </c>
      <c r="D10990" s="61" t="s">
        <v>89</v>
      </c>
      <c r="E10990" s="62">
        <v>116</v>
      </c>
      <c r="F10990" s="62">
        <v>310536</v>
      </c>
      <c r="G10990" s="62">
        <v>123265</v>
      </c>
      <c r="H10990" s="62">
        <v>88.55</v>
      </c>
      <c r="I10990" s="62">
        <v>2677.03</v>
      </c>
      <c r="J10990" s="62">
        <v>288798.48</v>
      </c>
      <c r="K10990" s="62">
        <v>34508.120000000003</v>
      </c>
      <c r="L10990" s="62">
        <v>53312</v>
      </c>
      <c r="M10990" s="62">
        <v>38.299999999999997</v>
      </c>
      <c r="N10990" s="62">
        <v>297.48</v>
      </c>
      <c r="O10990" s="62">
        <v>416143.81</v>
      </c>
      <c r="P10990" s="63"/>
      <c r="Q10990" s="63"/>
      <c r="R10990" s="63"/>
      <c r="S10990" s="63"/>
      <c r="T10990" s="63"/>
      <c r="U10990" s="63"/>
      <c r="V10990" s="63"/>
      <c r="W10990" s="63"/>
      <c r="X10990" s="63"/>
      <c r="Y10990" s="63"/>
      <c r="Z10990" s="62">
        <v>389258</v>
      </c>
      <c r="AA10990" s="62">
        <v>39855</v>
      </c>
      <c r="AB10990" s="62">
        <v>28.63</v>
      </c>
      <c r="AC10990" s="62">
        <v>3355.67</v>
      </c>
    </row>
    <row r="10991" spans="1:29" ht="30" x14ac:dyDescent="0.25">
      <c r="A10991" s="61" t="s">
        <v>446</v>
      </c>
      <c r="B10991" s="61" t="s">
        <v>447</v>
      </c>
      <c r="C10991" s="62">
        <v>2011</v>
      </c>
      <c r="D10991" s="61" t="s">
        <v>83</v>
      </c>
      <c r="E10991" s="62">
        <v>12</v>
      </c>
      <c r="F10991" s="62">
        <v>3885</v>
      </c>
      <c r="G10991" s="62">
        <v>709</v>
      </c>
      <c r="H10991" s="62">
        <v>4.92</v>
      </c>
      <c r="I10991" s="62">
        <v>323.75</v>
      </c>
      <c r="J10991" s="62">
        <v>3613.05</v>
      </c>
      <c r="K10991" s="62">
        <v>14.55</v>
      </c>
      <c r="L10991" s="62">
        <v>30</v>
      </c>
      <c r="M10991" s="62">
        <v>0.21</v>
      </c>
      <c r="N10991" s="62">
        <v>1.21</v>
      </c>
      <c r="O10991" s="62">
        <v>175.45</v>
      </c>
      <c r="P10991" s="62">
        <v>263</v>
      </c>
      <c r="Q10991" s="62">
        <v>670</v>
      </c>
      <c r="R10991" s="62">
        <v>4.6500000000000004</v>
      </c>
      <c r="S10991" s="62">
        <v>21</v>
      </c>
      <c r="T10991" s="62">
        <v>3331.95</v>
      </c>
      <c r="U10991" s="63"/>
      <c r="V10991" s="63"/>
      <c r="W10991" s="63"/>
      <c r="X10991" s="63"/>
      <c r="Y10991" s="63"/>
      <c r="Z10991" s="62">
        <v>330358</v>
      </c>
      <c r="AA10991" s="62">
        <v>15147</v>
      </c>
      <c r="AB10991" s="62">
        <v>105.19</v>
      </c>
      <c r="AC10991" s="62">
        <v>27529.83</v>
      </c>
    </row>
    <row r="10992" spans="1:29" ht="30" x14ac:dyDescent="0.25">
      <c r="A10992" s="61" t="s">
        <v>151</v>
      </c>
      <c r="B10992" s="61" t="s">
        <v>152</v>
      </c>
      <c r="C10992" s="62">
        <v>2012</v>
      </c>
      <c r="D10992" s="61" t="s">
        <v>75</v>
      </c>
      <c r="E10992" s="62">
        <v>2</v>
      </c>
      <c r="F10992" s="63"/>
      <c r="G10992" s="63"/>
      <c r="H10992" s="63"/>
      <c r="I10992" s="63"/>
      <c r="J10992" s="63"/>
      <c r="K10992" s="62">
        <v>0</v>
      </c>
      <c r="L10992" s="63"/>
      <c r="M10992" s="63"/>
      <c r="N10992" s="63"/>
      <c r="O10992" s="63"/>
      <c r="P10992" s="63"/>
      <c r="Q10992" s="63"/>
      <c r="R10992" s="63"/>
      <c r="S10992" s="63"/>
      <c r="T10992" s="63"/>
      <c r="U10992" s="63"/>
      <c r="V10992" s="63"/>
      <c r="W10992" s="63"/>
      <c r="X10992" s="63"/>
      <c r="Y10992" s="63"/>
      <c r="Z10992" s="62">
        <v>94065.8</v>
      </c>
      <c r="AA10992" s="62">
        <v>299</v>
      </c>
      <c r="AB10992" s="62">
        <v>12.46</v>
      </c>
      <c r="AC10992" s="62">
        <v>47032.9</v>
      </c>
    </row>
    <row r="10993" spans="1:29" ht="30" x14ac:dyDescent="0.25">
      <c r="A10993" s="61" t="s">
        <v>136</v>
      </c>
      <c r="B10993" s="61" t="s">
        <v>137</v>
      </c>
      <c r="C10993" s="62">
        <v>2017</v>
      </c>
      <c r="D10993" s="61" t="s">
        <v>78</v>
      </c>
      <c r="E10993" s="62">
        <v>24</v>
      </c>
      <c r="F10993" s="62">
        <v>57402</v>
      </c>
      <c r="G10993" s="62">
        <v>10283</v>
      </c>
      <c r="H10993" s="62">
        <v>35.700000000000003</v>
      </c>
      <c r="I10993" s="62">
        <v>2391.75</v>
      </c>
      <c r="J10993" s="62">
        <v>53383.86</v>
      </c>
      <c r="K10993" s="62">
        <v>13091.17</v>
      </c>
      <c r="L10993" s="62">
        <v>40977</v>
      </c>
      <c r="M10993" s="62">
        <v>142.28</v>
      </c>
      <c r="N10993" s="62">
        <v>545.47</v>
      </c>
      <c r="O10993" s="62">
        <v>157870.39000000001</v>
      </c>
      <c r="P10993" s="63"/>
      <c r="Q10993" s="63"/>
      <c r="R10993" s="63"/>
      <c r="S10993" s="63"/>
      <c r="T10993" s="63"/>
      <c r="U10993" s="63"/>
      <c r="V10993" s="63"/>
      <c r="W10993" s="63"/>
      <c r="X10993" s="63"/>
      <c r="Y10993" s="63"/>
      <c r="Z10993" s="62">
        <v>1248.25</v>
      </c>
      <c r="AA10993" s="62">
        <v>3886</v>
      </c>
      <c r="AB10993" s="62">
        <v>13.49</v>
      </c>
      <c r="AC10993" s="62">
        <v>52.01</v>
      </c>
    </row>
    <row r="10994" spans="1:29" ht="30" x14ac:dyDescent="0.25">
      <c r="A10994" s="61" t="s">
        <v>356</v>
      </c>
      <c r="B10994" s="61" t="s">
        <v>357</v>
      </c>
      <c r="C10994" s="62">
        <v>2014</v>
      </c>
      <c r="D10994" s="61" t="s">
        <v>78</v>
      </c>
      <c r="E10994" s="62">
        <v>100</v>
      </c>
      <c r="F10994" s="62">
        <v>932410</v>
      </c>
      <c r="G10994" s="62">
        <v>143681</v>
      </c>
      <c r="H10994" s="62">
        <v>119.73</v>
      </c>
      <c r="I10994" s="62">
        <v>9324.1</v>
      </c>
      <c r="J10994" s="62">
        <v>867141.3</v>
      </c>
      <c r="K10994" s="62">
        <v>0</v>
      </c>
      <c r="L10994" s="63"/>
      <c r="M10994" s="63"/>
      <c r="N10994" s="63"/>
      <c r="O10994" s="63"/>
      <c r="P10994" s="63"/>
      <c r="Q10994" s="63"/>
      <c r="R10994" s="63"/>
      <c r="S10994" s="63"/>
      <c r="T10994" s="63"/>
      <c r="U10994" s="63"/>
      <c r="V10994" s="63"/>
      <c r="W10994" s="63"/>
      <c r="X10994" s="63"/>
      <c r="Y10994" s="63"/>
      <c r="Z10994" s="62">
        <v>4855</v>
      </c>
      <c r="AA10994" s="62">
        <v>50878</v>
      </c>
      <c r="AB10994" s="62">
        <v>42.4</v>
      </c>
      <c r="AC10994" s="62">
        <v>48.55</v>
      </c>
    </row>
    <row r="10995" spans="1:29" ht="30" x14ac:dyDescent="0.25">
      <c r="A10995" s="61" t="s">
        <v>498</v>
      </c>
      <c r="B10995" s="61" t="s">
        <v>499</v>
      </c>
      <c r="C10995" s="62">
        <v>2013</v>
      </c>
      <c r="D10995" s="61" t="s">
        <v>175</v>
      </c>
      <c r="E10995" s="62">
        <v>8</v>
      </c>
      <c r="F10995" s="63"/>
      <c r="G10995" s="63"/>
      <c r="H10995" s="63"/>
      <c r="I10995" s="63"/>
      <c r="J10995" s="63"/>
      <c r="K10995" s="62">
        <v>0</v>
      </c>
      <c r="L10995" s="63"/>
      <c r="M10995" s="63"/>
      <c r="N10995" s="63"/>
      <c r="O10995" s="63"/>
      <c r="P10995" s="63"/>
      <c r="Q10995" s="63"/>
      <c r="R10995" s="63"/>
      <c r="S10995" s="63"/>
      <c r="T10995" s="63"/>
      <c r="U10995" s="63"/>
      <c r="V10995" s="63"/>
      <c r="W10995" s="63"/>
      <c r="X10995" s="63"/>
      <c r="Y10995" s="63"/>
      <c r="Z10995" s="62">
        <v>0</v>
      </c>
      <c r="AA10995" s="63"/>
      <c r="AB10995" s="63"/>
      <c r="AC10995" s="62">
        <v>0</v>
      </c>
    </row>
    <row r="10996" spans="1:29" x14ac:dyDescent="0.25">
      <c r="A10996" s="61" t="s">
        <v>107</v>
      </c>
      <c r="B10996" s="61" t="s">
        <v>108</v>
      </c>
      <c r="C10996" s="62">
        <v>2014</v>
      </c>
      <c r="D10996" s="61" t="s">
        <v>72</v>
      </c>
      <c r="E10996" s="62">
        <v>45</v>
      </c>
      <c r="F10996" s="62">
        <v>178200</v>
      </c>
      <c r="G10996" s="62">
        <v>27758</v>
      </c>
      <c r="H10996" s="62">
        <v>51.4</v>
      </c>
      <c r="I10996" s="62">
        <v>3960</v>
      </c>
      <c r="J10996" s="62">
        <v>165726</v>
      </c>
      <c r="K10996" s="62">
        <v>20191.080000000002</v>
      </c>
      <c r="L10996" s="62">
        <v>27883</v>
      </c>
      <c r="M10996" s="62">
        <v>51.64</v>
      </c>
      <c r="N10996" s="62">
        <v>448.69</v>
      </c>
      <c r="O10996" s="62">
        <v>243490.25</v>
      </c>
      <c r="P10996" s="63"/>
      <c r="Q10996" s="63"/>
      <c r="R10996" s="63"/>
      <c r="S10996" s="63"/>
      <c r="T10996" s="63"/>
      <c r="U10996" s="63"/>
      <c r="V10996" s="63"/>
      <c r="W10996" s="63"/>
      <c r="X10996" s="63"/>
      <c r="Y10996" s="63"/>
      <c r="Z10996" s="62">
        <v>0</v>
      </c>
      <c r="AA10996" s="62">
        <v>23986</v>
      </c>
      <c r="AB10996" s="62">
        <v>44.42</v>
      </c>
      <c r="AC10996" s="62">
        <v>0</v>
      </c>
    </row>
    <row r="10997" spans="1:29" ht="30" x14ac:dyDescent="0.25">
      <c r="A10997" s="61" t="s">
        <v>224</v>
      </c>
      <c r="B10997" s="61" t="s">
        <v>225</v>
      </c>
      <c r="C10997" s="62">
        <v>2009</v>
      </c>
      <c r="D10997" s="61" t="s">
        <v>226</v>
      </c>
      <c r="E10997" s="62">
        <v>51</v>
      </c>
      <c r="F10997" s="62">
        <v>79699</v>
      </c>
      <c r="G10997" s="62">
        <v>14664</v>
      </c>
      <c r="H10997" s="62">
        <v>23.96</v>
      </c>
      <c r="I10997" s="62">
        <v>1562.73</v>
      </c>
      <c r="J10997" s="62">
        <v>74120.070000000007</v>
      </c>
      <c r="K10997" s="62">
        <v>12352</v>
      </c>
      <c r="L10997" s="62">
        <v>23003</v>
      </c>
      <c r="M10997" s="62">
        <v>37.590000000000003</v>
      </c>
      <c r="N10997" s="62">
        <v>242.2</v>
      </c>
      <c r="O10997" s="62">
        <v>148956.47</v>
      </c>
      <c r="P10997" s="63"/>
      <c r="Q10997" s="63"/>
      <c r="R10997" s="63"/>
      <c r="S10997" s="63"/>
      <c r="T10997" s="63"/>
      <c r="U10997" s="63"/>
      <c r="V10997" s="63"/>
      <c r="W10997" s="63"/>
      <c r="X10997" s="63"/>
      <c r="Y10997" s="63"/>
      <c r="Z10997" s="62">
        <v>3249.11</v>
      </c>
      <c r="AA10997" s="62">
        <v>15854</v>
      </c>
      <c r="AB10997" s="62">
        <v>25.91</v>
      </c>
      <c r="AC10997" s="62">
        <v>63.71</v>
      </c>
    </row>
    <row r="10998" spans="1:29" ht="30" x14ac:dyDescent="0.25">
      <c r="A10998" s="61" t="s">
        <v>171</v>
      </c>
      <c r="B10998" s="61" t="s">
        <v>172</v>
      </c>
      <c r="C10998" s="62">
        <v>2017</v>
      </c>
      <c r="D10998" s="61" t="s">
        <v>78</v>
      </c>
      <c r="E10998" s="62">
        <v>136</v>
      </c>
      <c r="F10998" s="62">
        <v>462088</v>
      </c>
      <c r="G10998" s="62">
        <v>60262</v>
      </c>
      <c r="H10998" s="62">
        <v>36.93</v>
      </c>
      <c r="I10998" s="62">
        <v>3397.71</v>
      </c>
      <c r="J10998" s="62">
        <v>429741.84</v>
      </c>
      <c r="K10998" s="62">
        <v>48916.59</v>
      </c>
      <c r="L10998" s="62">
        <v>59629</v>
      </c>
      <c r="M10998" s="62">
        <v>36.54</v>
      </c>
      <c r="N10998" s="62">
        <v>359.68</v>
      </c>
      <c r="O10998" s="62">
        <v>589899.78</v>
      </c>
      <c r="P10998" s="63"/>
      <c r="Q10998" s="63"/>
      <c r="R10998" s="63"/>
      <c r="S10998" s="63"/>
      <c r="T10998" s="63"/>
      <c r="U10998" s="63"/>
      <c r="V10998" s="63"/>
      <c r="W10998" s="63"/>
      <c r="X10998" s="63"/>
      <c r="Y10998" s="63"/>
      <c r="Z10998" s="62">
        <v>10676</v>
      </c>
      <c r="AA10998" s="62">
        <v>74741</v>
      </c>
      <c r="AB10998" s="62">
        <v>45.8</v>
      </c>
      <c r="AC10998" s="62">
        <v>78.5</v>
      </c>
    </row>
    <row r="10999" spans="1:29" ht="30" x14ac:dyDescent="0.25">
      <c r="A10999" s="61" t="s">
        <v>115</v>
      </c>
      <c r="B10999" s="61" t="s">
        <v>116</v>
      </c>
      <c r="C10999" s="62">
        <v>2011</v>
      </c>
      <c r="D10999" s="61" t="s">
        <v>78</v>
      </c>
      <c r="E10999" s="62">
        <v>29</v>
      </c>
      <c r="F10999" s="62">
        <v>9630</v>
      </c>
      <c r="G10999" s="62">
        <v>2386</v>
      </c>
      <c r="H10999" s="62">
        <v>6.86</v>
      </c>
      <c r="I10999" s="62">
        <v>332.07</v>
      </c>
      <c r="J10999" s="62">
        <v>8955.9</v>
      </c>
      <c r="K10999" s="62">
        <v>13944.71</v>
      </c>
      <c r="L10999" s="62">
        <v>17926</v>
      </c>
      <c r="M10999" s="62">
        <v>51.51</v>
      </c>
      <c r="N10999" s="62">
        <v>480.85</v>
      </c>
      <c r="O10999" s="62">
        <v>168163.49</v>
      </c>
      <c r="P10999" s="63"/>
      <c r="Q10999" s="63"/>
      <c r="R10999" s="63"/>
      <c r="S10999" s="63"/>
      <c r="T10999" s="63"/>
      <c r="U10999" s="63"/>
      <c r="V10999" s="63"/>
      <c r="W10999" s="63"/>
      <c r="X10999" s="63"/>
      <c r="Y10999" s="63"/>
      <c r="Z10999" s="62">
        <v>116000</v>
      </c>
      <c r="AA10999" s="62">
        <v>15279</v>
      </c>
      <c r="AB10999" s="62">
        <v>43.91</v>
      </c>
      <c r="AC10999" s="62">
        <v>4000</v>
      </c>
    </row>
    <row r="11000" spans="1:29" ht="30" x14ac:dyDescent="0.25">
      <c r="A11000" s="61" t="s">
        <v>311</v>
      </c>
      <c r="B11000" s="61" t="s">
        <v>312</v>
      </c>
      <c r="C11000" s="62">
        <v>2017</v>
      </c>
      <c r="D11000" s="61" t="s">
        <v>78</v>
      </c>
      <c r="E11000" s="62">
        <v>48</v>
      </c>
      <c r="F11000" s="62">
        <v>136880</v>
      </c>
      <c r="G11000" s="62">
        <v>23232</v>
      </c>
      <c r="H11000" s="62">
        <v>40.33</v>
      </c>
      <c r="I11000" s="62">
        <v>2851.67</v>
      </c>
      <c r="J11000" s="62">
        <v>127298.4</v>
      </c>
      <c r="K11000" s="62">
        <v>19370.509999999998</v>
      </c>
      <c r="L11000" s="62">
        <v>21748</v>
      </c>
      <c r="M11000" s="62">
        <v>37.76</v>
      </c>
      <c r="N11000" s="62">
        <v>403.55</v>
      </c>
      <c r="O11000" s="62">
        <v>233594.84</v>
      </c>
      <c r="P11000" s="63"/>
      <c r="Q11000" s="63"/>
      <c r="R11000" s="63"/>
      <c r="S11000" s="63"/>
      <c r="T11000" s="63"/>
      <c r="U11000" s="63"/>
      <c r="V11000" s="63"/>
      <c r="W11000" s="63"/>
      <c r="X11000" s="63"/>
      <c r="Y11000" s="63"/>
      <c r="Z11000" s="62">
        <v>191.28</v>
      </c>
      <c r="AA11000" s="62">
        <v>23263</v>
      </c>
      <c r="AB11000" s="62">
        <v>40.39</v>
      </c>
      <c r="AC11000" s="62">
        <v>3.98</v>
      </c>
    </row>
    <row r="11001" spans="1:29" ht="30" x14ac:dyDescent="0.25">
      <c r="A11001" s="61" t="s">
        <v>448</v>
      </c>
      <c r="B11001" s="61" t="s">
        <v>449</v>
      </c>
      <c r="C11001" s="62">
        <v>2008</v>
      </c>
      <c r="D11001" s="61" t="s">
        <v>150</v>
      </c>
      <c r="E11001" s="62">
        <v>8</v>
      </c>
      <c r="F11001" s="63"/>
      <c r="G11001" s="62">
        <v>0</v>
      </c>
      <c r="H11001" s="62">
        <v>0</v>
      </c>
      <c r="I11001" s="63"/>
      <c r="J11001" s="63"/>
      <c r="K11001" s="62">
        <v>0</v>
      </c>
      <c r="L11001" s="62">
        <v>0</v>
      </c>
      <c r="M11001" s="62">
        <v>0</v>
      </c>
      <c r="N11001" s="63"/>
      <c r="O11001" s="63"/>
      <c r="P11001" s="63"/>
      <c r="Q11001" s="63"/>
      <c r="R11001" s="63"/>
      <c r="S11001" s="63"/>
      <c r="T11001" s="63"/>
      <c r="U11001" s="63"/>
      <c r="V11001" s="63"/>
      <c r="W11001" s="63"/>
      <c r="X11001" s="63"/>
      <c r="Y11001" s="63"/>
      <c r="Z11001" s="62">
        <v>0</v>
      </c>
      <c r="AA11001" s="62">
        <v>0</v>
      </c>
      <c r="AB11001" s="62">
        <v>0</v>
      </c>
      <c r="AC11001" s="62">
        <v>0</v>
      </c>
    </row>
    <row r="11002" spans="1:29" x14ac:dyDescent="0.25">
      <c r="A11002" s="61" t="s">
        <v>107</v>
      </c>
      <c r="B11002" s="61" t="s">
        <v>108</v>
      </c>
      <c r="C11002" s="62">
        <v>2013</v>
      </c>
      <c r="D11002" s="61" t="s">
        <v>135</v>
      </c>
      <c r="E11002" s="62">
        <v>60</v>
      </c>
      <c r="F11002" s="62">
        <v>24713</v>
      </c>
      <c r="G11002" s="62">
        <v>4493</v>
      </c>
      <c r="H11002" s="62">
        <v>6.24</v>
      </c>
      <c r="I11002" s="62">
        <v>411.88</v>
      </c>
      <c r="J11002" s="62">
        <v>22983.09</v>
      </c>
      <c r="K11002" s="62">
        <v>43063.05</v>
      </c>
      <c r="L11002" s="62">
        <v>58881</v>
      </c>
      <c r="M11002" s="62">
        <v>81.78</v>
      </c>
      <c r="N11002" s="62">
        <v>717.72</v>
      </c>
      <c r="O11002" s="62">
        <v>519310.19</v>
      </c>
      <c r="P11002" s="63"/>
      <c r="Q11002" s="63"/>
      <c r="R11002" s="63"/>
      <c r="S11002" s="63"/>
      <c r="T11002" s="63"/>
      <c r="U11002" s="63"/>
      <c r="V11002" s="63"/>
      <c r="W11002" s="63"/>
      <c r="X11002" s="63"/>
      <c r="Y11002" s="63"/>
      <c r="Z11002" s="62">
        <v>0</v>
      </c>
      <c r="AA11002" s="62">
        <v>31980</v>
      </c>
      <c r="AB11002" s="62">
        <v>44.42</v>
      </c>
      <c r="AC11002" s="62">
        <v>0</v>
      </c>
    </row>
    <row r="11003" spans="1:29" x14ac:dyDescent="0.25">
      <c r="A11003" s="61" t="s">
        <v>128</v>
      </c>
      <c r="B11003" s="61" t="s">
        <v>129</v>
      </c>
      <c r="C11003" s="62">
        <v>2010</v>
      </c>
      <c r="D11003" s="61" t="s">
        <v>99</v>
      </c>
      <c r="E11003" s="62">
        <v>80</v>
      </c>
      <c r="F11003" s="62">
        <v>59660</v>
      </c>
      <c r="G11003" s="62">
        <v>9520</v>
      </c>
      <c r="H11003" s="62">
        <v>9.92</v>
      </c>
      <c r="I11003" s="62">
        <v>745.75</v>
      </c>
      <c r="J11003" s="62">
        <v>55483.8</v>
      </c>
      <c r="K11003" s="62">
        <v>8752.67</v>
      </c>
      <c r="L11003" s="62">
        <v>26129</v>
      </c>
      <c r="M11003" s="62">
        <v>27.22</v>
      </c>
      <c r="N11003" s="62">
        <v>109.41</v>
      </c>
      <c r="O11003" s="62">
        <v>105551.03999999999</v>
      </c>
      <c r="P11003" s="63"/>
      <c r="Q11003" s="63"/>
      <c r="R11003" s="63"/>
      <c r="S11003" s="63"/>
      <c r="T11003" s="63"/>
      <c r="U11003" s="63"/>
      <c r="V11003" s="63"/>
      <c r="W11003" s="63"/>
      <c r="X11003" s="63"/>
      <c r="Y11003" s="63"/>
      <c r="Z11003" s="62">
        <v>0</v>
      </c>
      <c r="AA11003" s="63"/>
      <c r="AB11003" s="63"/>
      <c r="AC11003" s="62">
        <v>0</v>
      </c>
    </row>
    <row r="11004" spans="1:29" ht="30" x14ac:dyDescent="0.25">
      <c r="A11004" s="61" t="s">
        <v>180</v>
      </c>
      <c r="B11004" s="61" t="s">
        <v>181</v>
      </c>
      <c r="C11004" s="62">
        <v>2011</v>
      </c>
      <c r="D11004" s="61" t="s">
        <v>72</v>
      </c>
      <c r="E11004" s="62">
        <v>80</v>
      </c>
      <c r="F11004" s="62">
        <v>459040</v>
      </c>
      <c r="G11004" s="62">
        <v>57165</v>
      </c>
      <c r="H11004" s="62">
        <v>59.55</v>
      </c>
      <c r="I11004" s="62">
        <v>5738</v>
      </c>
      <c r="J11004" s="62">
        <v>426907.2</v>
      </c>
      <c r="K11004" s="62">
        <v>0</v>
      </c>
      <c r="L11004" s="63"/>
      <c r="M11004" s="63"/>
      <c r="N11004" s="63"/>
      <c r="O11004" s="63"/>
      <c r="P11004" s="63"/>
      <c r="Q11004" s="63"/>
      <c r="R11004" s="63"/>
      <c r="S11004" s="63"/>
      <c r="T11004" s="63"/>
      <c r="U11004" s="63"/>
      <c r="V11004" s="63"/>
      <c r="W11004" s="63"/>
      <c r="X11004" s="63"/>
      <c r="Y11004" s="63"/>
      <c r="Z11004" s="62">
        <v>1897</v>
      </c>
      <c r="AA11004" s="62">
        <v>20618</v>
      </c>
      <c r="AB11004" s="62">
        <v>21.48</v>
      </c>
      <c r="AC11004" s="62">
        <v>23.71</v>
      </c>
    </row>
    <row r="11005" spans="1:29" ht="30" x14ac:dyDescent="0.25">
      <c r="A11005" s="61" t="s">
        <v>138</v>
      </c>
      <c r="B11005" s="61" t="s">
        <v>139</v>
      </c>
      <c r="C11005" s="62">
        <v>2010</v>
      </c>
      <c r="D11005" s="61" t="s">
        <v>75</v>
      </c>
      <c r="E11005" s="62">
        <v>6</v>
      </c>
      <c r="F11005" s="62">
        <v>817</v>
      </c>
      <c r="G11005" s="62">
        <v>94</v>
      </c>
      <c r="H11005" s="62">
        <v>1.31</v>
      </c>
      <c r="I11005" s="62">
        <v>136.16999999999999</v>
      </c>
      <c r="J11005" s="62">
        <v>759.81</v>
      </c>
      <c r="K11005" s="62">
        <v>0</v>
      </c>
      <c r="L11005" s="63"/>
      <c r="M11005" s="63"/>
      <c r="N11005" s="63"/>
      <c r="O11005" s="63"/>
      <c r="P11005" s="63"/>
      <c r="Q11005" s="63"/>
      <c r="R11005" s="63"/>
      <c r="S11005" s="63"/>
      <c r="T11005" s="63"/>
      <c r="U11005" s="63"/>
      <c r="V11005" s="63"/>
      <c r="W11005" s="63"/>
      <c r="X11005" s="63"/>
      <c r="Y11005" s="63"/>
      <c r="Z11005" s="62">
        <v>38100</v>
      </c>
      <c r="AA11005" s="62">
        <v>38744</v>
      </c>
      <c r="AB11005" s="62">
        <v>538.11</v>
      </c>
      <c r="AC11005" s="62">
        <v>6350</v>
      </c>
    </row>
    <row r="11006" spans="1:29" x14ac:dyDescent="0.25">
      <c r="A11006" s="61" t="s">
        <v>332</v>
      </c>
      <c r="B11006" s="61" t="s">
        <v>333</v>
      </c>
      <c r="C11006" s="62">
        <v>2018</v>
      </c>
      <c r="D11006" s="61" t="s">
        <v>99</v>
      </c>
      <c r="E11006" s="62">
        <v>120</v>
      </c>
      <c r="F11006" s="62">
        <v>359281</v>
      </c>
      <c r="G11006" s="62">
        <v>83652</v>
      </c>
      <c r="H11006" s="62">
        <v>58.09</v>
      </c>
      <c r="I11006" s="62">
        <v>2994.01</v>
      </c>
      <c r="J11006" s="62">
        <v>334131.33</v>
      </c>
      <c r="K11006" s="62">
        <v>28580.99</v>
      </c>
      <c r="L11006" s="62">
        <v>33884</v>
      </c>
      <c r="M11006" s="62">
        <v>23.53</v>
      </c>
      <c r="N11006" s="62">
        <v>238.17</v>
      </c>
      <c r="O11006" s="62">
        <v>344666.72</v>
      </c>
      <c r="P11006" s="63"/>
      <c r="Q11006" s="63"/>
      <c r="R11006" s="63"/>
      <c r="S11006" s="63"/>
      <c r="T11006" s="63"/>
      <c r="U11006" s="63"/>
      <c r="V11006" s="63"/>
      <c r="W11006" s="63"/>
      <c r="X11006" s="63"/>
      <c r="Y11006" s="63"/>
      <c r="Z11006" s="62">
        <v>455145</v>
      </c>
      <c r="AA11006" s="62">
        <v>56120</v>
      </c>
      <c r="AB11006" s="62">
        <v>38.97</v>
      </c>
      <c r="AC11006" s="62">
        <v>3792.88</v>
      </c>
    </row>
    <row r="11007" spans="1:29" ht="30" x14ac:dyDescent="0.25">
      <c r="A11007" s="61" t="s">
        <v>136</v>
      </c>
      <c r="B11007" s="61" t="s">
        <v>137</v>
      </c>
      <c r="C11007" s="62">
        <v>2012</v>
      </c>
      <c r="D11007" s="61" t="s">
        <v>75</v>
      </c>
      <c r="E11007" s="62">
        <v>25</v>
      </c>
      <c r="F11007" s="62">
        <v>661</v>
      </c>
      <c r="G11007" s="62">
        <v>127</v>
      </c>
      <c r="H11007" s="62">
        <v>0.42</v>
      </c>
      <c r="I11007" s="62">
        <v>26.44</v>
      </c>
      <c r="J11007" s="62">
        <v>614.73</v>
      </c>
      <c r="K11007" s="62">
        <v>0</v>
      </c>
      <c r="L11007" s="63"/>
      <c r="M11007" s="63"/>
      <c r="N11007" s="63"/>
      <c r="O11007" s="63"/>
      <c r="P11007" s="63"/>
      <c r="Q11007" s="63"/>
      <c r="R11007" s="63"/>
      <c r="S11007" s="63"/>
      <c r="T11007" s="63"/>
      <c r="U11007" s="62">
        <v>600</v>
      </c>
      <c r="V11007" s="62">
        <v>2033</v>
      </c>
      <c r="W11007" s="62">
        <v>6.78</v>
      </c>
      <c r="X11007" s="62">
        <v>24</v>
      </c>
      <c r="Y11007" s="62">
        <v>13430.4</v>
      </c>
      <c r="Z11007" s="62">
        <v>2461</v>
      </c>
      <c r="AA11007" s="62">
        <v>6729</v>
      </c>
      <c r="AB11007" s="62">
        <v>22.43</v>
      </c>
      <c r="AC11007" s="62">
        <v>98.44</v>
      </c>
    </row>
    <row r="11008" spans="1:29" x14ac:dyDescent="0.25">
      <c r="A11008" s="61" t="s">
        <v>279</v>
      </c>
      <c r="B11008" s="61" t="s">
        <v>280</v>
      </c>
      <c r="C11008" s="62">
        <v>2009</v>
      </c>
      <c r="D11008" s="61" t="s">
        <v>78</v>
      </c>
      <c r="E11008" s="62">
        <v>30</v>
      </c>
      <c r="F11008" s="62">
        <v>96000</v>
      </c>
      <c r="G11008" s="62">
        <v>11447</v>
      </c>
      <c r="H11008" s="62">
        <v>31.8</v>
      </c>
      <c r="I11008" s="62">
        <v>3200</v>
      </c>
      <c r="J11008" s="62">
        <v>89280</v>
      </c>
      <c r="K11008" s="62">
        <v>20995.15</v>
      </c>
      <c r="L11008" s="62">
        <v>25268</v>
      </c>
      <c r="M11008" s="62">
        <v>70.19</v>
      </c>
      <c r="N11008" s="63"/>
      <c r="O11008" s="63"/>
      <c r="P11008" s="63"/>
      <c r="Q11008" s="63"/>
      <c r="R11008" s="63"/>
      <c r="S11008" s="63"/>
      <c r="T11008" s="63"/>
      <c r="U11008" s="63"/>
      <c r="V11008" s="63"/>
      <c r="W11008" s="63"/>
      <c r="X11008" s="63"/>
      <c r="Y11008" s="63"/>
      <c r="Z11008" s="62">
        <v>56371.42</v>
      </c>
      <c r="AA11008" s="62">
        <v>11320</v>
      </c>
      <c r="AB11008" s="62">
        <v>31.44</v>
      </c>
      <c r="AC11008" s="62">
        <v>1879.05</v>
      </c>
    </row>
    <row r="11009" spans="1:29" ht="45" x14ac:dyDescent="0.25">
      <c r="A11009" s="61" t="s">
        <v>167</v>
      </c>
      <c r="B11009" s="61" t="s">
        <v>168</v>
      </c>
      <c r="C11009" s="62">
        <v>2012</v>
      </c>
      <c r="D11009" s="61" t="s">
        <v>75</v>
      </c>
      <c r="E11009" s="62">
        <v>10</v>
      </c>
      <c r="F11009" s="63"/>
      <c r="G11009" s="63"/>
      <c r="H11009" s="63"/>
      <c r="I11009" s="63"/>
      <c r="J11009" s="63"/>
      <c r="K11009" s="62">
        <v>0</v>
      </c>
      <c r="L11009" s="63"/>
      <c r="M11009" s="63"/>
      <c r="N11009" s="63"/>
      <c r="O11009" s="63"/>
      <c r="P11009" s="63"/>
      <c r="Q11009" s="63"/>
      <c r="R11009" s="63"/>
      <c r="S11009" s="63"/>
      <c r="T11009" s="63"/>
      <c r="U11009" s="63"/>
      <c r="V11009" s="63"/>
      <c r="W11009" s="63"/>
      <c r="X11009" s="63"/>
      <c r="Y11009" s="63"/>
      <c r="Z11009" s="62">
        <v>0</v>
      </c>
      <c r="AA11009" s="63"/>
      <c r="AB11009" s="63"/>
      <c r="AC11009" s="62">
        <v>0</v>
      </c>
    </row>
    <row r="11010" spans="1:29" ht="30" x14ac:dyDescent="0.25">
      <c r="A11010" s="61" t="s">
        <v>142</v>
      </c>
      <c r="B11010" s="61" t="s">
        <v>143</v>
      </c>
      <c r="C11010" s="62">
        <v>2018</v>
      </c>
      <c r="D11010" s="61" t="s">
        <v>72</v>
      </c>
      <c r="E11010" s="62">
        <v>144</v>
      </c>
      <c r="F11010" s="62">
        <v>733916</v>
      </c>
      <c r="G11010" s="62">
        <v>135730</v>
      </c>
      <c r="H11010" s="62">
        <v>78.55</v>
      </c>
      <c r="I11010" s="62">
        <v>5096.6400000000003</v>
      </c>
      <c r="J11010" s="62">
        <v>682541.88</v>
      </c>
      <c r="K11010" s="62">
        <v>8104.75</v>
      </c>
      <c r="L11010" s="62">
        <v>9989</v>
      </c>
      <c r="M11010" s="62">
        <v>5.78</v>
      </c>
      <c r="N11010" s="62">
        <v>56.28</v>
      </c>
      <c r="O11010" s="62">
        <v>97737.64</v>
      </c>
      <c r="P11010" s="63"/>
      <c r="Q11010" s="63"/>
      <c r="R11010" s="63"/>
      <c r="S11010" s="63"/>
      <c r="T11010" s="63"/>
      <c r="U11010" s="63"/>
      <c r="V11010" s="63"/>
      <c r="W11010" s="63"/>
      <c r="X11010" s="63"/>
      <c r="Y11010" s="63"/>
      <c r="Z11010" s="62">
        <v>671</v>
      </c>
      <c r="AA11010" s="62">
        <v>9730</v>
      </c>
      <c r="AB11010" s="62">
        <v>5.63</v>
      </c>
      <c r="AC11010" s="62">
        <v>4.66</v>
      </c>
    </row>
    <row r="11011" spans="1:29" ht="30" x14ac:dyDescent="0.25">
      <c r="A11011" s="61" t="s">
        <v>92</v>
      </c>
      <c r="B11011" s="61" t="s">
        <v>93</v>
      </c>
      <c r="C11011" s="62">
        <v>2017</v>
      </c>
      <c r="D11011" s="61" t="s">
        <v>75</v>
      </c>
      <c r="E11011" s="62">
        <v>8</v>
      </c>
      <c r="F11011" s="62">
        <v>352</v>
      </c>
      <c r="G11011" s="62">
        <v>85</v>
      </c>
      <c r="H11011" s="62">
        <v>0.89</v>
      </c>
      <c r="I11011" s="62">
        <v>44</v>
      </c>
      <c r="J11011" s="62">
        <v>327.36</v>
      </c>
      <c r="K11011" s="62">
        <v>187</v>
      </c>
      <c r="L11011" s="62">
        <v>257</v>
      </c>
      <c r="M11011" s="62">
        <v>2.68</v>
      </c>
      <c r="N11011" s="62">
        <v>23.38</v>
      </c>
      <c r="O11011" s="62">
        <v>2255.09</v>
      </c>
      <c r="P11011" s="63"/>
      <c r="Q11011" s="63"/>
      <c r="R11011" s="63"/>
      <c r="S11011" s="63"/>
      <c r="T11011" s="63"/>
      <c r="U11011" s="63"/>
      <c r="V11011" s="63"/>
      <c r="W11011" s="63"/>
      <c r="X11011" s="63"/>
      <c r="Y11011" s="63"/>
      <c r="Z11011" s="62">
        <v>0.57999999999999996</v>
      </c>
      <c r="AA11011" s="62">
        <v>8244</v>
      </c>
      <c r="AB11011" s="62">
        <v>85.88</v>
      </c>
      <c r="AC11011" s="62">
        <v>7.0000000000000007E-2</v>
      </c>
    </row>
    <row r="11012" spans="1:29" ht="30" x14ac:dyDescent="0.25">
      <c r="A11012" s="61" t="s">
        <v>283</v>
      </c>
      <c r="B11012" s="61" t="s">
        <v>284</v>
      </c>
      <c r="C11012" s="62">
        <v>2005</v>
      </c>
      <c r="D11012" s="61" t="s">
        <v>89</v>
      </c>
      <c r="E11012" s="62">
        <v>110</v>
      </c>
      <c r="F11012" s="62">
        <v>49000</v>
      </c>
      <c r="G11012" s="62">
        <v>5000</v>
      </c>
      <c r="H11012" s="62">
        <v>3.79</v>
      </c>
      <c r="I11012" s="62">
        <v>445.45</v>
      </c>
      <c r="J11012" s="62">
        <v>45570</v>
      </c>
      <c r="K11012" s="62">
        <v>6514.06</v>
      </c>
      <c r="L11012" s="62">
        <v>8375</v>
      </c>
      <c r="M11012" s="62">
        <v>6.34</v>
      </c>
      <c r="N11012" s="62">
        <v>59.22</v>
      </c>
      <c r="O11012" s="62">
        <v>78555.05</v>
      </c>
      <c r="P11012" s="63"/>
      <c r="Q11012" s="63"/>
      <c r="R11012" s="63"/>
      <c r="S11012" s="63"/>
      <c r="T11012" s="63"/>
      <c r="U11012" s="63"/>
      <c r="V11012" s="63"/>
      <c r="W11012" s="63"/>
      <c r="X11012" s="63"/>
      <c r="Y11012" s="63"/>
      <c r="Z11012" s="62">
        <v>1497000</v>
      </c>
      <c r="AA11012" s="62">
        <v>107841</v>
      </c>
      <c r="AB11012" s="62">
        <v>81.7</v>
      </c>
      <c r="AC11012" s="62">
        <v>13609.09</v>
      </c>
    </row>
    <row r="11013" spans="1:29" x14ac:dyDescent="0.25">
      <c r="A11013" s="61" t="s">
        <v>192</v>
      </c>
      <c r="B11013" s="61" t="s">
        <v>193</v>
      </c>
      <c r="C11013" s="62">
        <v>2007</v>
      </c>
      <c r="D11013" s="61" t="s">
        <v>89</v>
      </c>
      <c r="E11013" s="62">
        <v>64</v>
      </c>
      <c r="F11013" s="62">
        <v>519687</v>
      </c>
      <c r="G11013" s="62">
        <v>94840</v>
      </c>
      <c r="H11013" s="62">
        <v>123.49</v>
      </c>
      <c r="I11013" s="62">
        <v>8120.11</v>
      </c>
      <c r="J11013" s="62">
        <v>483308.91</v>
      </c>
      <c r="K11013" s="62">
        <v>0</v>
      </c>
      <c r="L11013" s="63"/>
      <c r="M11013" s="63"/>
      <c r="N11013" s="63"/>
      <c r="O11013" s="63"/>
      <c r="P11013" s="63"/>
      <c r="Q11013" s="63"/>
      <c r="R11013" s="63"/>
      <c r="S11013" s="63"/>
      <c r="T11013" s="63"/>
      <c r="U11013" s="63"/>
      <c r="V11013" s="63"/>
      <c r="W11013" s="63"/>
      <c r="X11013" s="63"/>
      <c r="Y11013" s="63"/>
      <c r="Z11013" s="62">
        <v>183300</v>
      </c>
      <c r="AA11013" s="62">
        <v>5795</v>
      </c>
      <c r="AB11013" s="62">
        <v>7.55</v>
      </c>
      <c r="AC11013" s="62">
        <v>2864.06</v>
      </c>
    </row>
    <row r="11014" spans="1:29" x14ac:dyDescent="0.25">
      <c r="A11014" s="61" t="s">
        <v>260</v>
      </c>
      <c r="B11014" s="61" t="s">
        <v>261</v>
      </c>
      <c r="C11014" s="62">
        <v>2013</v>
      </c>
      <c r="D11014" s="61" t="s">
        <v>99</v>
      </c>
      <c r="E11014" s="62">
        <v>26</v>
      </c>
      <c r="F11014" s="62">
        <v>69994</v>
      </c>
      <c r="G11014" s="62">
        <v>9837</v>
      </c>
      <c r="H11014" s="62">
        <v>31.53</v>
      </c>
      <c r="I11014" s="62">
        <v>2692.08</v>
      </c>
      <c r="J11014" s="62">
        <v>65094.42</v>
      </c>
      <c r="K11014" s="62">
        <v>16398.64</v>
      </c>
      <c r="L11014" s="62">
        <v>18851</v>
      </c>
      <c r="M11014" s="62">
        <v>60.42</v>
      </c>
      <c r="N11014" s="62">
        <v>630.72</v>
      </c>
      <c r="O11014" s="62">
        <v>197756.14</v>
      </c>
      <c r="P11014" s="63"/>
      <c r="Q11014" s="63"/>
      <c r="R11014" s="63"/>
      <c r="S11014" s="63"/>
      <c r="T11014" s="63"/>
      <c r="U11014" s="63"/>
      <c r="V11014" s="63"/>
      <c r="W11014" s="63"/>
      <c r="X11014" s="63"/>
      <c r="Y11014" s="63"/>
      <c r="Z11014" s="62">
        <v>595</v>
      </c>
      <c r="AA11014" s="62">
        <v>5044</v>
      </c>
      <c r="AB11014" s="62">
        <v>16.170000000000002</v>
      </c>
      <c r="AC11014" s="62">
        <v>22.88</v>
      </c>
    </row>
    <row r="11015" spans="1:29" x14ac:dyDescent="0.25">
      <c r="A11015" s="61" t="s">
        <v>84</v>
      </c>
      <c r="B11015" s="61" t="s">
        <v>85</v>
      </c>
      <c r="C11015" s="62">
        <v>2006</v>
      </c>
      <c r="D11015" s="61" t="s">
        <v>78</v>
      </c>
      <c r="E11015" s="62">
        <v>25</v>
      </c>
      <c r="F11015" s="62">
        <v>78387</v>
      </c>
      <c r="G11015" s="62">
        <v>14541</v>
      </c>
      <c r="H11015" s="62">
        <v>48.47</v>
      </c>
      <c r="I11015" s="62">
        <v>3135.48</v>
      </c>
      <c r="J11015" s="62">
        <v>72899.91</v>
      </c>
      <c r="K11015" s="62">
        <v>13867</v>
      </c>
      <c r="L11015" s="62">
        <v>14994</v>
      </c>
      <c r="M11015" s="62">
        <v>49.98</v>
      </c>
      <c r="N11015" s="62">
        <v>554.67999999999995</v>
      </c>
      <c r="O11015" s="62">
        <v>167226.31</v>
      </c>
      <c r="P11015" s="63"/>
      <c r="Q11015" s="63"/>
      <c r="R11015" s="63"/>
      <c r="S11015" s="63"/>
      <c r="T11015" s="63"/>
      <c r="U11015" s="63"/>
      <c r="V11015" s="63"/>
      <c r="W11015" s="63"/>
      <c r="X11015" s="63"/>
      <c r="Y11015" s="63"/>
      <c r="Z11015" s="62">
        <v>694</v>
      </c>
      <c r="AA11015" s="62">
        <v>3196</v>
      </c>
      <c r="AB11015" s="62">
        <v>10.65</v>
      </c>
      <c r="AC11015" s="62">
        <v>27.76</v>
      </c>
    </row>
    <row r="11016" spans="1:29" x14ac:dyDescent="0.25">
      <c r="A11016" s="61" t="s">
        <v>241</v>
      </c>
      <c r="B11016" s="61" t="s">
        <v>242</v>
      </c>
      <c r="C11016" s="62">
        <v>2011</v>
      </c>
      <c r="D11016" s="61" t="s">
        <v>99</v>
      </c>
      <c r="E11016" s="62">
        <v>96</v>
      </c>
      <c r="F11016" s="62">
        <v>943200</v>
      </c>
      <c r="G11016" s="62">
        <v>110938</v>
      </c>
      <c r="H11016" s="62">
        <v>96.3</v>
      </c>
      <c r="I11016" s="62">
        <v>9825</v>
      </c>
      <c r="J11016" s="62">
        <v>877176</v>
      </c>
      <c r="K11016" s="62">
        <v>6999.03</v>
      </c>
      <c r="L11016" s="62">
        <v>13360</v>
      </c>
      <c r="M11016" s="62">
        <v>11.6</v>
      </c>
      <c r="N11016" s="62">
        <v>72.91</v>
      </c>
      <c r="O11016" s="62">
        <v>84403.4</v>
      </c>
      <c r="P11016" s="63"/>
      <c r="Q11016" s="63"/>
      <c r="R11016" s="63"/>
      <c r="S11016" s="63"/>
      <c r="T11016" s="63"/>
      <c r="U11016" s="63"/>
      <c r="V11016" s="63"/>
      <c r="W11016" s="63"/>
      <c r="X11016" s="63"/>
      <c r="Y11016" s="63"/>
      <c r="Z11016" s="62">
        <v>214850</v>
      </c>
      <c r="AA11016" s="62">
        <v>27073</v>
      </c>
      <c r="AB11016" s="62">
        <v>23.5</v>
      </c>
      <c r="AC11016" s="62">
        <v>2238.02</v>
      </c>
    </row>
    <row r="11017" spans="1:29" ht="30" x14ac:dyDescent="0.25">
      <c r="A11017" s="61" t="s">
        <v>520</v>
      </c>
      <c r="B11017" s="61" t="s">
        <v>521</v>
      </c>
      <c r="C11017" s="62">
        <v>2018</v>
      </c>
      <c r="D11017" s="61" t="s">
        <v>78</v>
      </c>
      <c r="E11017" s="62">
        <v>54</v>
      </c>
      <c r="F11017" s="62">
        <v>7139</v>
      </c>
      <c r="G11017" s="62">
        <v>18085</v>
      </c>
      <c r="H11017" s="62">
        <v>27.91</v>
      </c>
      <c r="I11017" s="62">
        <v>132.19999999999999</v>
      </c>
      <c r="J11017" s="62">
        <v>6639.27</v>
      </c>
      <c r="K11017" s="62">
        <v>720.66</v>
      </c>
      <c r="L11017" s="62">
        <v>2808</v>
      </c>
      <c r="M11017" s="62">
        <v>4.33</v>
      </c>
      <c r="N11017" s="63"/>
      <c r="O11017" s="63"/>
      <c r="P11017" s="63"/>
      <c r="Q11017" s="63"/>
      <c r="R11017" s="63"/>
      <c r="S11017" s="63"/>
      <c r="T11017" s="63"/>
      <c r="U11017" s="63"/>
      <c r="V11017" s="63"/>
      <c r="W11017" s="63"/>
      <c r="X11017" s="63"/>
      <c r="Y11017" s="63"/>
      <c r="Z11017" s="62">
        <v>0</v>
      </c>
      <c r="AA11017" s="63"/>
      <c r="AB11017" s="63"/>
      <c r="AC11017" s="62">
        <v>0</v>
      </c>
    </row>
    <row r="11018" spans="1:29" x14ac:dyDescent="0.25">
      <c r="A11018" s="61" t="s">
        <v>144</v>
      </c>
      <c r="B11018" s="61" t="s">
        <v>145</v>
      </c>
      <c r="C11018" s="62">
        <v>2006</v>
      </c>
      <c r="D11018" s="61" t="s">
        <v>78</v>
      </c>
      <c r="E11018" s="62">
        <v>72</v>
      </c>
      <c r="F11018" s="62">
        <v>615510</v>
      </c>
      <c r="G11018" s="62">
        <v>114890</v>
      </c>
      <c r="H11018" s="62">
        <v>132.97</v>
      </c>
      <c r="I11018" s="62">
        <v>8548.75</v>
      </c>
      <c r="J11018" s="62">
        <v>572424.30000000005</v>
      </c>
      <c r="K11018" s="62">
        <v>501</v>
      </c>
      <c r="L11018" s="62">
        <v>668</v>
      </c>
      <c r="M11018" s="62">
        <v>0.77</v>
      </c>
      <c r="N11018" s="62">
        <v>6.96</v>
      </c>
      <c r="O11018" s="62">
        <v>6041.71</v>
      </c>
      <c r="P11018" s="63"/>
      <c r="Q11018" s="63"/>
      <c r="R11018" s="63"/>
      <c r="S11018" s="63"/>
      <c r="T11018" s="63"/>
      <c r="U11018" s="63"/>
      <c r="V11018" s="63"/>
      <c r="W11018" s="63"/>
      <c r="X11018" s="63"/>
      <c r="Y11018" s="63"/>
      <c r="Z11018" s="62">
        <v>2574</v>
      </c>
      <c r="AA11018" s="62">
        <v>19764</v>
      </c>
      <c r="AB11018" s="62">
        <v>22.88</v>
      </c>
      <c r="AC11018" s="62">
        <v>35.75</v>
      </c>
    </row>
    <row r="11019" spans="1:29" ht="30" x14ac:dyDescent="0.25">
      <c r="A11019" s="61" t="s">
        <v>237</v>
      </c>
      <c r="B11019" s="61" t="s">
        <v>238</v>
      </c>
      <c r="C11019" s="62">
        <v>2004</v>
      </c>
      <c r="D11019" s="61" t="s">
        <v>86</v>
      </c>
      <c r="E11019" s="62">
        <v>150</v>
      </c>
      <c r="F11019" s="62">
        <v>71565</v>
      </c>
      <c r="G11019" s="62">
        <v>19013</v>
      </c>
      <c r="H11019" s="62">
        <v>10.56</v>
      </c>
      <c r="I11019" s="62">
        <v>477.1</v>
      </c>
      <c r="J11019" s="62">
        <v>66555.45</v>
      </c>
      <c r="K11019" s="62">
        <v>159069.84</v>
      </c>
      <c r="L11019" s="62">
        <v>147170</v>
      </c>
      <c r="M11019" s="62">
        <v>81.760000000000005</v>
      </c>
      <c r="N11019" s="62">
        <v>1060.47</v>
      </c>
      <c r="O11019" s="62">
        <v>1918270.86</v>
      </c>
      <c r="P11019" s="63"/>
      <c r="Q11019" s="63"/>
      <c r="R11019" s="63"/>
      <c r="S11019" s="63"/>
      <c r="T11019" s="63"/>
      <c r="U11019" s="63"/>
      <c r="V11019" s="63"/>
      <c r="W11019" s="63"/>
      <c r="X11019" s="63"/>
      <c r="Y11019" s="63"/>
      <c r="Z11019" s="62">
        <v>16633</v>
      </c>
      <c r="AA11019" s="62">
        <v>48442</v>
      </c>
      <c r="AB11019" s="62">
        <v>26.91</v>
      </c>
      <c r="AC11019" s="62">
        <v>110.89</v>
      </c>
    </row>
    <row r="11020" spans="1:29" x14ac:dyDescent="0.25">
      <c r="A11020" s="61" t="s">
        <v>163</v>
      </c>
      <c r="B11020" s="61" t="s">
        <v>164</v>
      </c>
      <c r="C11020" s="62">
        <v>2012</v>
      </c>
      <c r="D11020" s="61" t="s">
        <v>78</v>
      </c>
      <c r="E11020" s="62">
        <v>50</v>
      </c>
      <c r="F11020" s="62">
        <v>151939</v>
      </c>
      <c r="G11020" s="62">
        <v>21375</v>
      </c>
      <c r="H11020" s="62">
        <v>35.630000000000003</v>
      </c>
      <c r="I11020" s="62">
        <v>3038.78</v>
      </c>
      <c r="J11020" s="62">
        <v>141303.26999999999</v>
      </c>
      <c r="K11020" s="62">
        <v>40677.980000000003</v>
      </c>
      <c r="L11020" s="62">
        <v>26476</v>
      </c>
      <c r="M11020" s="62">
        <v>44.13</v>
      </c>
      <c r="N11020" s="62">
        <v>813.56</v>
      </c>
      <c r="O11020" s="62">
        <v>490547.99</v>
      </c>
      <c r="P11020" s="63"/>
      <c r="Q11020" s="63"/>
      <c r="R11020" s="63"/>
      <c r="S11020" s="63"/>
      <c r="T11020" s="63"/>
      <c r="U11020" s="63"/>
      <c r="V11020" s="63"/>
      <c r="W11020" s="63"/>
      <c r="X11020" s="63"/>
      <c r="Y11020" s="63"/>
      <c r="Z11020" s="62">
        <v>279286</v>
      </c>
      <c r="AA11020" s="62">
        <v>20984</v>
      </c>
      <c r="AB11020" s="62">
        <v>34.97</v>
      </c>
      <c r="AC11020" s="62">
        <v>5585.72</v>
      </c>
    </row>
    <row r="11021" spans="1:29" ht="30" x14ac:dyDescent="0.25">
      <c r="A11021" s="61" t="s">
        <v>283</v>
      </c>
      <c r="B11021" s="61" t="s">
        <v>284</v>
      </c>
      <c r="C11021" s="62">
        <v>2012</v>
      </c>
      <c r="D11021" s="61" t="s">
        <v>75</v>
      </c>
      <c r="E11021" s="62">
        <v>3</v>
      </c>
      <c r="F11021" s="62">
        <v>14359</v>
      </c>
      <c r="G11021" s="62">
        <v>2294</v>
      </c>
      <c r="H11021" s="62">
        <v>63.72</v>
      </c>
      <c r="I11021" s="62">
        <v>4786.33</v>
      </c>
      <c r="J11021" s="62">
        <v>13353.87</v>
      </c>
      <c r="K11021" s="62">
        <v>2399.61</v>
      </c>
      <c r="L11021" s="62">
        <v>6157</v>
      </c>
      <c r="M11021" s="62">
        <v>171.03</v>
      </c>
      <c r="N11021" s="63"/>
      <c r="O11021" s="63"/>
      <c r="P11021" s="63"/>
      <c r="Q11021" s="63"/>
      <c r="R11021" s="63"/>
      <c r="S11021" s="63"/>
      <c r="T11021" s="63"/>
      <c r="U11021" s="63"/>
      <c r="V11021" s="63"/>
      <c r="W11021" s="63"/>
      <c r="X11021" s="63"/>
      <c r="Y11021" s="63"/>
      <c r="Z11021" s="62">
        <v>0</v>
      </c>
      <c r="AA11021" s="63"/>
      <c r="AB11021" s="63"/>
      <c r="AC11021" s="62">
        <v>0</v>
      </c>
    </row>
    <row r="11022" spans="1:29" ht="30" x14ac:dyDescent="0.25">
      <c r="A11022" s="61" t="s">
        <v>237</v>
      </c>
      <c r="B11022" s="61" t="s">
        <v>238</v>
      </c>
      <c r="C11022" s="62">
        <v>2006</v>
      </c>
      <c r="D11022" s="61" t="s">
        <v>308</v>
      </c>
      <c r="E11022" s="62">
        <v>50</v>
      </c>
      <c r="F11022" s="62">
        <v>22632</v>
      </c>
      <c r="G11022" s="62">
        <v>7936</v>
      </c>
      <c r="H11022" s="62">
        <v>13.23</v>
      </c>
      <c r="I11022" s="62">
        <v>452.64</v>
      </c>
      <c r="J11022" s="62">
        <v>21047.759999999998</v>
      </c>
      <c r="K11022" s="62">
        <v>24915.62</v>
      </c>
      <c r="L11022" s="62">
        <v>38527</v>
      </c>
      <c r="M11022" s="62">
        <v>64.209999999999994</v>
      </c>
      <c r="N11022" s="62">
        <v>498.31</v>
      </c>
      <c r="O11022" s="62">
        <v>300464.89</v>
      </c>
      <c r="P11022" s="63"/>
      <c r="Q11022" s="63"/>
      <c r="R11022" s="63"/>
      <c r="S11022" s="63"/>
      <c r="T11022" s="63"/>
      <c r="U11022" s="63"/>
      <c r="V11022" s="63"/>
      <c r="W11022" s="63"/>
      <c r="X11022" s="63"/>
      <c r="Y11022" s="63"/>
      <c r="Z11022" s="62">
        <v>116809</v>
      </c>
      <c r="AA11022" s="62">
        <v>4091</v>
      </c>
      <c r="AB11022" s="62">
        <v>6.82</v>
      </c>
      <c r="AC11022" s="62">
        <v>2336.1799999999998</v>
      </c>
    </row>
    <row r="11023" spans="1:29" ht="30" x14ac:dyDescent="0.25">
      <c r="A11023" s="61" t="s">
        <v>216</v>
      </c>
      <c r="B11023" s="61" t="s">
        <v>217</v>
      </c>
      <c r="C11023" s="62">
        <v>2009</v>
      </c>
      <c r="D11023" s="61" t="s">
        <v>78</v>
      </c>
      <c r="E11023" s="62">
        <v>60</v>
      </c>
      <c r="F11023" s="62">
        <v>181618</v>
      </c>
      <c r="G11023" s="62">
        <v>34955</v>
      </c>
      <c r="H11023" s="62">
        <v>48.55</v>
      </c>
      <c r="I11023" s="62">
        <v>3026.97</v>
      </c>
      <c r="J11023" s="62">
        <v>168904.74</v>
      </c>
      <c r="K11023" s="62">
        <v>36851.599999999999</v>
      </c>
      <c r="L11023" s="62">
        <v>71477</v>
      </c>
      <c r="M11023" s="62">
        <v>99.27</v>
      </c>
      <c r="N11023" s="62">
        <v>614.19000000000005</v>
      </c>
      <c r="O11023" s="62">
        <v>444404.5</v>
      </c>
      <c r="P11023" s="63"/>
      <c r="Q11023" s="63"/>
      <c r="R11023" s="63"/>
      <c r="S11023" s="63"/>
      <c r="T11023" s="63"/>
      <c r="U11023" s="63"/>
      <c r="V11023" s="63"/>
      <c r="W11023" s="63"/>
      <c r="X11023" s="63"/>
      <c r="Y11023" s="63"/>
      <c r="Z11023" s="62">
        <v>2549.86</v>
      </c>
      <c r="AA11023" s="62">
        <v>34542</v>
      </c>
      <c r="AB11023" s="62">
        <v>47.98</v>
      </c>
      <c r="AC11023" s="62">
        <v>42.5</v>
      </c>
    </row>
    <row r="11024" spans="1:29" x14ac:dyDescent="0.25">
      <c r="A11024" s="61" t="s">
        <v>289</v>
      </c>
      <c r="B11024" s="61" t="s">
        <v>290</v>
      </c>
      <c r="C11024" s="62">
        <v>2014</v>
      </c>
      <c r="D11024" s="61" t="s">
        <v>99</v>
      </c>
      <c r="E11024" s="62">
        <v>62</v>
      </c>
      <c r="F11024" s="62">
        <v>535200</v>
      </c>
      <c r="G11024" s="62">
        <v>68274</v>
      </c>
      <c r="H11024" s="62">
        <v>91.77</v>
      </c>
      <c r="I11024" s="62">
        <v>8632.26</v>
      </c>
      <c r="J11024" s="62">
        <v>497736</v>
      </c>
      <c r="K11024" s="62">
        <v>0</v>
      </c>
      <c r="L11024" s="63"/>
      <c r="M11024" s="63"/>
      <c r="N11024" s="63"/>
      <c r="O11024" s="63"/>
      <c r="P11024" s="63"/>
      <c r="Q11024" s="63"/>
      <c r="R11024" s="63"/>
      <c r="S11024" s="63"/>
      <c r="T11024" s="63"/>
      <c r="U11024" s="63"/>
      <c r="V11024" s="63"/>
      <c r="W11024" s="63"/>
      <c r="X11024" s="63"/>
      <c r="Y11024" s="63"/>
      <c r="Z11024" s="62">
        <v>215077</v>
      </c>
      <c r="AA11024" s="62">
        <v>28570</v>
      </c>
      <c r="AB11024" s="62">
        <v>38.4</v>
      </c>
      <c r="AC11024" s="62">
        <v>3468.98</v>
      </c>
    </row>
    <row r="11025" spans="1:29" x14ac:dyDescent="0.25">
      <c r="A11025" s="61" t="s">
        <v>208</v>
      </c>
      <c r="B11025" s="61" t="s">
        <v>209</v>
      </c>
      <c r="C11025" s="62">
        <v>2013</v>
      </c>
      <c r="D11025" s="61" t="s">
        <v>150</v>
      </c>
      <c r="E11025" s="62">
        <v>8</v>
      </c>
      <c r="F11025" s="62">
        <v>0</v>
      </c>
      <c r="G11025" s="62">
        <v>0</v>
      </c>
      <c r="H11025" s="62">
        <v>0</v>
      </c>
      <c r="I11025" s="62">
        <v>0</v>
      </c>
      <c r="J11025" s="62">
        <v>0</v>
      </c>
      <c r="K11025" s="62">
        <v>0</v>
      </c>
      <c r="L11025" s="62">
        <v>0</v>
      </c>
      <c r="M11025" s="62">
        <v>0</v>
      </c>
      <c r="N11025" s="63"/>
      <c r="O11025" s="63"/>
      <c r="P11025" s="63"/>
      <c r="Q11025" s="63"/>
      <c r="R11025" s="63"/>
      <c r="S11025" s="63"/>
      <c r="T11025" s="63"/>
      <c r="U11025" s="63"/>
      <c r="V11025" s="63"/>
      <c r="W11025" s="63"/>
      <c r="X11025" s="63"/>
      <c r="Y11025" s="63"/>
      <c r="Z11025" s="62">
        <v>38</v>
      </c>
      <c r="AA11025" s="62">
        <v>188</v>
      </c>
      <c r="AB11025" s="62">
        <v>1.96</v>
      </c>
      <c r="AC11025" s="62">
        <v>4.75</v>
      </c>
    </row>
    <row r="11026" spans="1:29" ht="30" x14ac:dyDescent="0.25">
      <c r="A11026" s="61" t="s">
        <v>138</v>
      </c>
      <c r="B11026" s="61" t="s">
        <v>139</v>
      </c>
      <c r="C11026" s="62">
        <v>2003</v>
      </c>
      <c r="D11026" s="61" t="s">
        <v>78</v>
      </c>
      <c r="E11026" s="62">
        <v>40</v>
      </c>
      <c r="F11026" s="62">
        <v>52971</v>
      </c>
      <c r="G11026" s="62">
        <v>6218</v>
      </c>
      <c r="H11026" s="62">
        <v>12.95</v>
      </c>
      <c r="I11026" s="62">
        <v>1324.28</v>
      </c>
      <c r="J11026" s="62">
        <v>49263.03</v>
      </c>
      <c r="K11026" s="62">
        <v>0</v>
      </c>
      <c r="L11026" s="63"/>
      <c r="M11026" s="63"/>
      <c r="N11026" s="63"/>
      <c r="O11026" s="63"/>
      <c r="P11026" s="63"/>
      <c r="Q11026" s="63"/>
      <c r="R11026" s="63"/>
      <c r="S11026" s="63"/>
      <c r="T11026" s="63"/>
      <c r="U11026" s="63"/>
      <c r="V11026" s="63"/>
      <c r="W11026" s="63"/>
      <c r="X11026" s="63"/>
      <c r="Y11026" s="63"/>
      <c r="Z11026" s="62">
        <v>142773</v>
      </c>
      <c r="AA11026" s="62">
        <v>8288</v>
      </c>
      <c r="AB11026" s="62">
        <v>17.27</v>
      </c>
      <c r="AC11026" s="62">
        <v>3569.33</v>
      </c>
    </row>
    <row r="11027" spans="1:29" ht="45" x14ac:dyDescent="0.25">
      <c r="A11027" s="61" t="s">
        <v>334</v>
      </c>
      <c r="B11027" s="61" t="s">
        <v>335</v>
      </c>
      <c r="C11027" s="62">
        <v>2004</v>
      </c>
      <c r="D11027" s="61" t="s">
        <v>78</v>
      </c>
      <c r="E11027" s="62">
        <v>32</v>
      </c>
      <c r="F11027" s="62">
        <v>114695</v>
      </c>
      <c r="G11027" s="62">
        <v>14024</v>
      </c>
      <c r="H11027" s="62">
        <v>36.520000000000003</v>
      </c>
      <c r="I11027" s="62">
        <v>3584.22</v>
      </c>
      <c r="J11027" s="62">
        <v>106666.35</v>
      </c>
      <c r="K11027" s="62">
        <v>0</v>
      </c>
      <c r="L11027" s="63"/>
      <c r="M11027" s="63"/>
      <c r="N11027" s="63"/>
      <c r="O11027" s="63"/>
      <c r="P11027" s="63"/>
      <c r="Q11027" s="63"/>
      <c r="R11027" s="63"/>
      <c r="S11027" s="63"/>
      <c r="T11027" s="63"/>
      <c r="U11027" s="63"/>
      <c r="V11027" s="63"/>
      <c r="W11027" s="63"/>
      <c r="X11027" s="63"/>
      <c r="Y11027" s="63"/>
      <c r="Z11027" s="62">
        <v>12.55</v>
      </c>
      <c r="AA11027" s="62">
        <v>564</v>
      </c>
      <c r="AB11027" s="62">
        <v>1.47</v>
      </c>
      <c r="AC11027" s="62">
        <v>0.39</v>
      </c>
    </row>
    <row r="11028" spans="1:29" ht="30" x14ac:dyDescent="0.25">
      <c r="A11028" s="61" t="s">
        <v>237</v>
      </c>
      <c r="B11028" s="61" t="s">
        <v>238</v>
      </c>
      <c r="C11028" s="62">
        <v>2005</v>
      </c>
      <c r="D11028" s="61" t="s">
        <v>150</v>
      </c>
      <c r="E11028" s="62">
        <v>10</v>
      </c>
      <c r="F11028" s="62">
        <v>0</v>
      </c>
      <c r="G11028" s="62">
        <v>0</v>
      </c>
      <c r="H11028" s="62">
        <v>0</v>
      </c>
      <c r="I11028" s="62">
        <v>0</v>
      </c>
      <c r="J11028" s="62">
        <v>0</v>
      </c>
      <c r="K11028" s="62">
        <v>6927.26</v>
      </c>
      <c r="L11028" s="62">
        <v>252625</v>
      </c>
      <c r="M11028" s="62">
        <v>2105.21</v>
      </c>
      <c r="N11028" s="62">
        <v>692.73</v>
      </c>
      <c r="O11028" s="62">
        <v>83537.850000000006</v>
      </c>
      <c r="P11028" s="63"/>
      <c r="Q11028" s="63"/>
      <c r="R11028" s="63"/>
      <c r="S11028" s="63"/>
      <c r="T11028" s="63"/>
      <c r="U11028" s="63"/>
      <c r="V11028" s="63"/>
      <c r="W11028" s="63"/>
      <c r="X11028" s="63"/>
      <c r="Y11028" s="63"/>
      <c r="Z11028" s="62">
        <v>81040</v>
      </c>
      <c r="AA11028" s="62">
        <v>100627</v>
      </c>
      <c r="AB11028" s="62">
        <v>838.56</v>
      </c>
      <c r="AC11028" s="62">
        <v>8104</v>
      </c>
    </row>
    <row r="11029" spans="1:29" ht="30" x14ac:dyDescent="0.25">
      <c r="A11029" s="61" t="s">
        <v>247</v>
      </c>
      <c r="B11029" s="61" t="s">
        <v>248</v>
      </c>
      <c r="C11029" s="62">
        <v>2007</v>
      </c>
      <c r="D11029" s="61" t="s">
        <v>78</v>
      </c>
      <c r="E11029" s="62">
        <v>31</v>
      </c>
      <c r="F11029" s="62">
        <v>157439</v>
      </c>
      <c r="G11029" s="62">
        <v>22109</v>
      </c>
      <c r="H11029" s="62">
        <v>59.43</v>
      </c>
      <c r="I11029" s="62">
        <v>5078.68</v>
      </c>
      <c r="J11029" s="62">
        <v>146418.26999999999</v>
      </c>
      <c r="K11029" s="62">
        <v>31687.68</v>
      </c>
      <c r="L11029" s="62">
        <v>25216</v>
      </c>
      <c r="M11029" s="62">
        <v>67.78</v>
      </c>
      <c r="N11029" s="62">
        <v>1022.18</v>
      </c>
      <c r="O11029" s="62">
        <v>382131.26</v>
      </c>
      <c r="P11029" s="63"/>
      <c r="Q11029" s="63"/>
      <c r="R11029" s="63"/>
      <c r="S11029" s="63"/>
      <c r="T11029" s="63"/>
      <c r="U11029" s="63"/>
      <c r="V11029" s="63"/>
      <c r="W11029" s="63"/>
      <c r="X11029" s="63"/>
      <c r="Y11029" s="63"/>
      <c r="Z11029" s="62">
        <v>660</v>
      </c>
      <c r="AA11029" s="62">
        <v>5492</v>
      </c>
      <c r="AB11029" s="62">
        <v>14.76</v>
      </c>
      <c r="AC11029" s="62">
        <v>21.29</v>
      </c>
    </row>
    <row r="11030" spans="1:29" x14ac:dyDescent="0.25">
      <c r="A11030" s="61" t="s">
        <v>79</v>
      </c>
      <c r="B11030" s="61" t="s">
        <v>80</v>
      </c>
      <c r="C11030" s="62">
        <v>2010</v>
      </c>
      <c r="D11030" s="61" t="s">
        <v>226</v>
      </c>
      <c r="E11030" s="62">
        <v>41</v>
      </c>
      <c r="F11030" s="62">
        <v>262068</v>
      </c>
      <c r="G11030" s="62">
        <v>34471</v>
      </c>
      <c r="H11030" s="62">
        <v>70.06</v>
      </c>
      <c r="I11030" s="62">
        <v>6391.9</v>
      </c>
      <c r="J11030" s="62">
        <v>243723.24</v>
      </c>
      <c r="K11030" s="62">
        <v>4517.9399999999996</v>
      </c>
      <c r="L11030" s="62">
        <v>5629</v>
      </c>
      <c r="M11030" s="62">
        <v>11.44</v>
      </c>
      <c r="N11030" s="62">
        <v>110.19</v>
      </c>
      <c r="O11030" s="62">
        <v>54483.24</v>
      </c>
      <c r="P11030" s="63"/>
      <c r="Q11030" s="63"/>
      <c r="R11030" s="63"/>
      <c r="S11030" s="63"/>
      <c r="T11030" s="63"/>
      <c r="U11030" s="63"/>
      <c r="V11030" s="63"/>
      <c r="W11030" s="63"/>
      <c r="X11030" s="63"/>
      <c r="Y11030" s="63"/>
      <c r="Z11030" s="62">
        <v>147000</v>
      </c>
      <c r="AA11030" s="62">
        <v>7998</v>
      </c>
      <c r="AB11030" s="62">
        <v>16.260000000000002</v>
      </c>
      <c r="AC11030" s="62">
        <v>3585.37</v>
      </c>
    </row>
    <row r="11031" spans="1:29" ht="30" x14ac:dyDescent="0.25">
      <c r="A11031" s="61" t="s">
        <v>283</v>
      </c>
      <c r="B11031" s="61" t="s">
        <v>284</v>
      </c>
      <c r="C11031" s="62">
        <v>2016</v>
      </c>
      <c r="D11031" s="61" t="s">
        <v>301</v>
      </c>
      <c r="E11031" s="62">
        <v>53</v>
      </c>
      <c r="F11031" s="63"/>
      <c r="G11031" s="62">
        <v>0</v>
      </c>
      <c r="H11031" s="62">
        <v>0</v>
      </c>
      <c r="I11031" s="63"/>
      <c r="J11031" s="63"/>
      <c r="K11031" s="62">
        <v>0</v>
      </c>
      <c r="L11031" s="63"/>
      <c r="M11031" s="63"/>
      <c r="N11031" s="63"/>
      <c r="O11031" s="63"/>
      <c r="P11031" s="63"/>
      <c r="Q11031" s="63"/>
      <c r="R11031" s="63"/>
      <c r="S11031" s="63"/>
      <c r="T11031" s="63"/>
      <c r="U11031" s="63"/>
      <c r="V11031" s="63"/>
      <c r="W11031" s="63"/>
      <c r="X11031" s="63"/>
      <c r="Y11031" s="63"/>
      <c r="Z11031" s="62">
        <v>0</v>
      </c>
      <c r="AA11031" s="63"/>
      <c r="AB11031" s="63"/>
      <c r="AC11031" s="62">
        <v>0</v>
      </c>
    </row>
    <row r="11032" spans="1:29" ht="30" x14ac:dyDescent="0.25">
      <c r="A11032" s="61" t="s">
        <v>309</v>
      </c>
      <c r="B11032" s="61" t="s">
        <v>310</v>
      </c>
      <c r="C11032" s="62">
        <v>2016</v>
      </c>
      <c r="D11032" s="61" t="s">
        <v>78</v>
      </c>
      <c r="E11032" s="62">
        <v>64</v>
      </c>
      <c r="F11032" s="62">
        <v>597360</v>
      </c>
      <c r="G11032" s="62">
        <v>104569</v>
      </c>
      <c r="H11032" s="62">
        <v>136.16</v>
      </c>
      <c r="I11032" s="62">
        <v>9333.75</v>
      </c>
      <c r="J11032" s="62">
        <v>555544.80000000005</v>
      </c>
      <c r="K11032" s="62">
        <v>0</v>
      </c>
      <c r="L11032" s="63"/>
      <c r="M11032" s="63"/>
      <c r="N11032" s="63"/>
      <c r="O11032" s="63"/>
      <c r="P11032" s="63"/>
      <c r="Q11032" s="63"/>
      <c r="R11032" s="63"/>
      <c r="S11032" s="63"/>
      <c r="T11032" s="63"/>
      <c r="U11032" s="63"/>
      <c r="V11032" s="63"/>
      <c r="W11032" s="63"/>
      <c r="X11032" s="63"/>
      <c r="Y11032" s="63"/>
      <c r="Z11032" s="62">
        <v>1596</v>
      </c>
      <c r="AA11032" s="62">
        <v>6068</v>
      </c>
      <c r="AB11032" s="62">
        <v>7.9</v>
      </c>
      <c r="AC11032" s="62">
        <v>24.94</v>
      </c>
    </row>
    <row r="11033" spans="1:29" ht="30" x14ac:dyDescent="0.25">
      <c r="A11033" s="61" t="s">
        <v>239</v>
      </c>
      <c r="B11033" s="61" t="s">
        <v>240</v>
      </c>
      <c r="C11033" s="62">
        <v>2009</v>
      </c>
      <c r="D11033" s="61" t="s">
        <v>438</v>
      </c>
      <c r="E11033" s="62">
        <v>8</v>
      </c>
      <c r="F11033" s="63"/>
      <c r="G11033" s="63"/>
      <c r="H11033" s="63"/>
      <c r="I11033" s="63"/>
      <c r="J11033" s="63"/>
      <c r="K11033" s="62">
        <v>0</v>
      </c>
      <c r="L11033" s="63"/>
      <c r="M11033" s="63"/>
      <c r="N11033" s="63"/>
      <c r="O11033" s="63"/>
      <c r="P11033" s="63"/>
      <c r="Q11033" s="63"/>
      <c r="R11033" s="63"/>
      <c r="S11033" s="63"/>
      <c r="T11033" s="63"/>
      <c r="U11033" s="63"/>
      <c r="V11033" s="63"/>
      <c r="W11033" s="63"/>
      <c r="X11033" s="63"/>
      <c r="Y11033" s="63"/>
      <c r="Z11033" s="62">
        <v>0</v>
      </c>
      <c r="AA11033" s="63"/>
      <c r="AB11033" s="63"/>
      <c r="AC11033" s="62">
        <v>0</v>
      </c>
    </row>
    <row r="11034" spans="1:29" x14ac:dyDescent="0.25">
      <c r="A11034" s="61" t="s">
        <v>212</v>
      </c>
      <c r="B11034" s="61" t="s">
        <v>213</v>
      </c>
      <c r="C11034" s="62">
        <v>2005</v>
      </c>
      <c r="D11034" s="61" t="s">
        <v>75</v>
      </c>
      <c r="E11034" s="62">
        <v>10</v>
      </c>
      <c r="F11034" s="62">
        <v>2133</v>
      </c>
      <c r="G11034" s="62">
        <v>604</v>
      </c>
      <c r="H11034" s="62">
        <v>5.03</v>
      </c>
      <c r="I11034" s="62">
        <v>213.3</v>
      </c>
      <c r="J11034" s="62">
        <v>1983.69</v>
      </c>
      <c r="K11034" s="62">
        <v>0</v>
      </c>
      <c r="L11034" s="63"/>
      <c r="M11034" s="63"/>
      <c r="N11034" s="63"/>
      <c r="O11034" s="63"/>
      <c r="P11034" s="63"/>
      <c r="Q11034" s="63"/>
      <c r="R11034" s="63"/>
      <c r="S11034" s="63"/>
      <c r="T11034" s="63"/>
      <c r="U11034" s="63"/>
      <c r="V11034" s="63"/>
      <c r="W11034" s="63"/>
      <c r="X11034" s="63"/>
      <c r="Y11034" s="63"/>
      <c r="Z11034" s="62">
        <v>41200</v>
      </c>
      <c r="AA11034" s="62">
        <v>2583</v>
      </c>
      <c r="AB11034" s="62">
        <v>21.53</v>
      </c>
      <c r="AC11034" s="62">
        <v>4120</v>
      </c>
    </row>
    <row r="11035" spans="1:29" x14ac:dyDescent="0.25">
      <c r="A11035" s="61" t="s">
        <v>426</v>
      </c>
      <c r="B11035" s="61" t="s">
        <v>427</v>
      </c>
      <c r="C11035" s="62">
        <v>2010</v>
      </c>
      <c r="D11035" s="61" t="s">
        <v>150</v>
      </c>
      <c r="E11035" s="62">
        <v>8</v>
      </c>
      <c r="F11035" s="63"/>
      <c r="G11035" s="63"/>
      <c r="H11035" s="63"/>
      <c r="I11035" s="63"/>
      <c r="J11035" s="63"/>
      <c r="K11035" s="62">
        <v>0</v>
      </c>
      <c r="L11035" s="63"/>
      <c r="M11035" s="63"/>
      <c r="N11035" s="63"/>
      <c r="O11035" s="63"/>
      <c r="P11035" s="63"/>
      <c r="Q11035" s="63"/>
      <c r="R11035" s="63"/>
      <c r="S11035" s="63"/>
      <c r="T11035" s="63"/>
      <c r="U11035" s="63"/>
      <c r="V11035" s="63"/>
      <c r="W11035" s="63"/>
      <c r="X11035" s="63"/>
      <c r="Y11035" s="63"/>
      <c r="Z11035" s="62">
        <v>0</v>
      </c>
      <c r="AA11035" s="63"/>
      <c r="AB11035" s="63"/>
      <c r="AC11035" s="62">
        <v>0</v>
      </c>
    </row>
    <row r="11036" spans="1:29" ht="30" x14ac:dyDescent="0.25">
      <c r="A11036" s="61" t="s">
        <v>206</v>
      </c>
      <c r="B11036" s="61" t="s">
        <v>207</v>
      </c>
      <c r="C11036" s="62">
        <v>2010</v>
      </c>
      <c r="D11036" s="61" t="s">
        <v>75</v>
      </c>
      <c r="E11036" s="62">
        <v>6</v>
      </c>
      <c r="F11036" s="63"/>
      <c r="G11036" s="63"/>
      <c r="H11036" s="63"/>
      <c r="I11036" s="63"/>
      <c r="J11036" s="63"/>
      <c r="K11036" s="62">
        <v>0</v>
      </c>
      <c r="L11036" s="63"/>
      <c r="M11036" s="63"/>
      <c r="N11036" s="63"/>
      <c r="O11036" s="63"/>
      <c r="P11036" s="63"/>
      <c r="Q11036" s="63"/>
      <c r="R11036" s="63"/>
      <c r="S11036" s="63"/>
      <c r="T11036" s="63"/>
      <c r="U11036" s="63"/>
      <c r="V11036" s="63"/>
      <c r="W11036" s="63"/>
      <c r="X11036" s="63"/>
      <c r="Y11036" s="63"/>
      <c r="Z11036" s="62">
        <v>0</v>
      </c>
      <c r="AA11036" s="63"/>
      <c r="AB11036" s="63"/>
      <c r="AC11036" s="62">
        <v>0</v>
      </c>
    </row>
    <row r="11037" spans="1:29" ht="30" x14ac:dyDescent="0.25">
      <c r="A11037" s="61" t="s">
        <v>115</v>
      </c>
      <c r="B11037" s="61" t="s">
        <v>116</v>
      </c>
      <c r="C11037" s="62">
        <v>2007</v>
      </c>
      <c r="D11037" s="61" t="s">
        <v>99</v>
      </c>
      <c r="E11037" s="62">
        <v>40</v>
      </c>
      <c r="F11037" s="62">
        <v>58521</v>
      </c>
      <c r="G11037" s="62">
        <v>11703</v>
      </c>
      <c r="H11037" s="62">
        <v>24.38</v>
      </c>
      <c r="I11037" s="62">
        <v>1463.03</v>
      </c>
      <c r="J11037" s="62">
        <v>54424.53</v>
      </c>
      <c r="K11037" s="62">
        <v>22438.41</v>
      </c>
      <c r="L11037" s="62">
        <v>33745</v>
      </c>
      <c r="M11037" s="62">
        <v>70.3</v>
      </c>
      <c r="N11037" s="62">
        <v>560.96</v>
      </c>
      <c r="O11037" s="62">
        <v>270591.51</v>
      </c>
      <c r="P11037" s="63"/>
      <c r="Q11037" s="63"/>
      <c r="R11037" s="63"/>
      <c r="S11037" s="63"/>
      <c r="T11037" s="63"/>
      <c r="U11037" s="63"/>
      <c r="V11037" s="63"/>
      <c r="W11037" s="63"/>
      <c r="X11037" s="63"/>
      <c r="Y11037" s="63"/>
      <c r="Z11037" s="62">
        <v>105000</v>
      </c>
      <c r="AA11037" s="62">
        <v>10803</v>
      </c>
      <c r="AB11037" s="62">
        <v>22.51</v>
      </c>
      <c r="AC11037" s="62">
        <v>2625</v>
      </c>
    </row>
    <row r="11038" spans="1:29" ht="30" x14ac:dyDescent="0.25">
      <c r="A11038" s="61" t="s">
        <v>245</v>
      </c>
      <c r="B11038" s="61" t="s">
        <v>246</v>
      </c>
      <c r="C11038" s="62">
        <v>2017</v>
      </c>
      <c r="D11038" s="61" t="s">
        <v>72</v>
      </c>
      <c r="E11038" s="62">
        <v>17</v>
      </c>
      <c r="F11038" s="62">
        <v>136265</v>
      </c>
      <c r="G11038" s="62">
        <v>19108</v>
      </c>
      <c r="H11038" s="62">
        <v>93.67</v>
      </c>
      <c r="I11038" s="62">
        <v>8015.59</v>
      </c>
      <c r="J11038" s="62">
        <v>126726.45</v>
      </c>
      <c r="K11038" s="62">
        <v>0</v>
      </c>
      <c r="L11038" s="63"/>
      <c r="M11038" s="63"/>
      <c r="N11038" s="63"/>
      <c r="O11038" s="63"/>
      <c r="P11038" s="63"/>
      <c r="Q11038" s="63"/>
      <c r="R11038" s="63"/>
      <c r="S11038" s="63"/>
      <c r="T11038" s="63"/>
      <c r="U11038" s="62">
        <v>3351</v>
      </c>
      <c r="V11038" s="62">
        <v>3627</v>
      </c>
      <c r="W11038" s="62">
        <v>17.78</v>
      </c>
      <c r="X11038" s="62">
        <v>197</v>
      </c>
      <c r="Y11038" s="62">
        <v>75008.78</v>
      </c>
      <c r="Z11038" s="62">
        <v>22000</v>
      </c>
      <c r="AA11038" s="62">
        <v>4588</v>
      </c>
      <c r="AB11038" s="62">
        <v>22.49</v>
      </c>
      <c r="AC11038" s="62">
        <v>1294.1199999999999</v>
      </c>
    </row>
    <row r="11039" spans="1:29" x14ac:dyDescent="0.25">
      <c r="A11039" s="61" t="s">
        <v>260</v>
      </c>
      <c r="B11039" s="61" t="s">
        <v>261</v>
      </c>
      <c r="C11039" s="62">
        <v>2011</v>
      </c>
      <c r="D11039" s="61" t="s">
        <v>313</v>
      </c>
      <c r="E11039" s="62">
        <v>57</v>
      </c>
      <c r="F11039" s="62">
        <v>523920</v>
      </c>
      <c r="G11039" s="62">
        <v>79636</v>
      </c>
      <c r="H11039" s="62">
        <v>116.43</v>
      </c>
      <c r="I11039" s="62">
        <v>9191.58</v>
      </c>
      <c r="J11039" s="62">
        <v>487245.6</v>
      </c>
      <c r="K11039" s="62">
        <v>3014.55</v>
      </c>
      <c r="L11039" s="62">
        <v>4171</v>
      </c>
      <c r="M11039" s="62">
        <v>6.1</v>
      </c>
      <c r="N11039" s="62">
        <v>52.89</v>
      </c>
      <c r="O11039" s="62">
        <v>36353.35</v>
      </c>
      <c r="P11039" s="63"/>
      <c r="Q11039" s="63"/>
      <c r="R11039" s="63"/>
      <c r="S11039" s="63"/>
      <c r="T11039" s="63"/>
      <c r="U11039" s="63"/>
      <c r="V11039" s="63"/>
      <c r="W11039" s="63"/>
      <c r="X11039" s="63"/>
      <c r="Y11039" s="63"/>
      <c r="Z11039" s="62">
        <v>1768</v>
      </c>
      <c r="AA11039" s="62">
        <v>14162</v>
      </c>
      <c r="AB11039" s="62">
        <v>20.7</v>
      </c>
      <c r="AC11039" s="62">
        <v>31.02</v>
      </c>
    </row>
    <row r="11040" spans="1:29" x14ac:dyDescent="0.25">
      <c r="A11040" s="61" t="s">
        <v>514</v>
      </c>
      <c r="B11040" s="61" t="s">
        <v>515</v>
      </c>
      <c r="C11040" s="62">
        <v>2012</v>
      </c>
      <c r="D11040" s="61" t="s">
        <v>75</v>
      </c>
      <c r="E11040" s="62">
        <v>4</v>
      </c>
      <c r="F11040" s="63"/>
      <c r="G11040" s="63"/>
      <c r="H11040" s="63"/>
      <c r="I11040" s="63"/>
      <c r="J11040" s="63"/>
      <c r="K11040" s="62">
        <v>0</v>
      </c>
      <c r="L11040" s="63"/>
      <c r="M11040" s="63"/>
      <c r="N11040" s="63"/>
      <c r="O11040" s="63"/>
      <c r="P11040" s="63"/>
      <c r="Q11040" s="63"/>
      <c r="R11040" s="63"/>
      <c r="S11040" s="63"/>
      <c r="T11040" s="63"/>
      <c r="U11040" s="63"/>
      <c r="V11040" s="63"/>
      <c r="W11040" s="63"/>
      <c r="X11040" s="63"/>
      <c r="Y11040" s="63"/>
      <c r="Z11040" s="62">
        <v>197859</v>
      </c>
      <c r="AA11040" s="62">
        <v>28992</v>
      </c>
      <c r="AB11040" s="62">
        <v>604</v>
      </c>
      <c r="AC11040" s="62">
        <v>49464.75</v>
      </c>
    </row>
    <row r="11041" spans="1:29" x14ac:dyDescent="0.25">
      <c r="A11041" s="61" t="s">
        <v>208</v>
      </c>
      <c r="B11041" s="61" t="s">
        <v>209</v>
      </c>
      <c r="C11041" s="62">
        <v>2016</v>
      </c>
      <c r="D11041" s="61" t="s">
        <v>83</v>
      </c>
      <c r="E11041" s="62">
        <v>32</v>
      </c>
      <c r="F11041" s="62">
        <v>43011</v>
      </c>
      <c r="G11041" s="62">
        <v>8770</v>
      </c>
      <c r="H11041" s="62">
        <v>22.84</v>
      </c>
      <c r="I11041" s="62">
        <v>1344.09</v>
      </c>
      <c r="J11041" s="62">
        <v>40000.230000000003</v>
      </c>
      <c r="K11041" s="62">
        <v>4490.5600000000004</v>
      </c>
      <c r="L11041" s="62">
        <v>5175</v>
      </c>
      <c r="M11041" s="62">
        <v>13.48</v>
      </c>
      <c r="N11041" s="62">
        <v>140.33000000000001</v>
      </c>
      <c r="O11041" s="62">
        <v>54152.99</v>
      </c>
      <c r="P11041" s="63"/>
      <c r="Q11041" s="63"/>
      <c r="R11041" s="63"/>
      <c r="S11041" s="63"/>
      <c r="T11041" s="63"/>
      <c r="U11041" s="63"/>
      <c r="V11041" s="63"/>
      <c r="W11041" s="63"/>
      <c r="X11041" s="63"/>
      <c r="Y11041" s="63"/>
      <c r="Z11041" s="62">
        <v>2002</v>
      </c>
      <c r="AA11041" s="62">
        <v>11245</v>
      </c>
      <c r="AB11041" s="62">
        <v>29.28</v>
      </c>
      <c r="AC11041" s="62">
        <v>62.56</v>
      </c>
    </row>
    <row r="11042" spans="1:29" x14ac:dyDescent="0.25">
      <c r="A11042" s="61" t="s">
        <v>466</v>
      </c>
      <c r="B11042" s="61" t="s">
        <v>467</v>
      </c>
      <c r="C11042" s="62">
        <v>2014</v>
      </c>
      <c r="D11042" s="61" t="s">
        <v>78</v>
      </c>
      <c r="E11042" s="62">
        <v>60</v>
      </c>
      <c r="F11042" s="62">
        <v>545381</v>
      </c>
      <c r="G11042" s="62">
        <v>115804</v>
      </c>
      <c r="H11042" s="62">
        <v>160.84</v>
      </c>
      <c r="I11042" s="62">
        <v>9089.68</v>
      </c>
      <c r="J11042" s="62">
        <v>507204.33</v>
      </c>
      <c r="K11042" s="62">
        <v>0</v>
      </c>
      <c r="L11042" s="63"/>
      <c r="M11042" s="63"/>
      <c r="N11042" s="63"/>
      <c r="O11042" s="63"/>
      <c r="P11042" s="62">
        <v>43100</v>
      </c>
      <c r="Q11042" s="62">
        <v>4182</v>
      </c>
      <c r="R11042" s="62">
        <v>5.81</v>
      </c>
      <c r="S11042" s="62">
        <v>718</v>
      </c>
      <c r="T11042" s="62">
        <v>546033.9</v>
      </c>
      <c r="U11042" s="63"/>
      <c r="V11042" s="63"/>
      <c r="W11042" s="63"/>
      <c r="X11042" s="63"/>
      <c r="Y11042" s="63"/>
      <c r="Z11042" s="62">
        <v>316.69</v>
      </c>
      <c r="AA11042" s="62">
        <v>26770</v>
      </c>
      <c r="AB11042" s="62">
        <v>37.18</v>
      </c>
      <c r="AC11042" s="62">
        <v>5.28</v>
      </c>
    </row>
    <row r="11043" spans="1:29" x14ac:dyDescent="0.25">
      <c r="A11043" s="61" t="s">
        <v>105</v>
      </c>
      <c r="B11043" s="61" t="s">
        <v>106</v>
      </c>
      <c r="C11043" s="62">
        <v>2015</v>
      </c>
      <c r="D11043" s="61" t="s">
        <v>75</v>
      </c>
      <c r="E11043" s="62">
        <v>14</v>
      </c>
      <c r="F11043" s="62">
        <v>2084</v>
      </c>
      <c r="G11043" s="62">
        <v>742</v>
      </c>
      <c r="H11043" s="62">
        <v>4.42</v>
      </c>
      <c r="I11043" s="62">
        <v>148.86000000000001</v>
      </c>
      <c r="J11043" s="62">
        <v>1938.12</v>
      </c>
      <c r="K11043" s="62">
        <v>262</v>
      </c>
      <c r="L11043" s="62">
        <v>364</v>
      </c>
      <c r="M11043" s="62">
        <v>2.17</v>
      </c>
      <c r="N11043" s="62">
        <v>18.71</v>
      </c>
      <c r="O11043" s="62">
        <v>3159.54</v>
      </c>
      <c r="P11043" s="63"/>
      <c r="Q11043" s="63"/>
      <c r="R11043" s="63"/>
      <c r="S11043" s="63"/>
      <c r="T11043" s="63"/>
      <c r="U11043" s="63"/>
      <c r="V11043" s="63"/>
      <c r="W11043" s="63"/>
      <c r="X11043" s="63"/>
      <c r="Y11043" s="63"/>
      <c r="Z11043" s="62">
        <v>6892.59</v>
      </c>
      <c r="AA11043" s="62">
        <v>3006</v>
      </c>
      <c r="AB11043" s="62">
        <v>17.89</v>
      </c>
      <c r="AC11043" s="62">
        <v>492.33</v>
      </c>
    </row>
    <row r="11044" spans="1:29" ht="30" x14ac:dyDescent="0.25">
      <c r="A11044" s="61" t="s">
        <v>182</v>
      </c>
      <c r="B11044" s="61" t="s">
        <v>183</v>
      </c>
      <c r="C11044" s="62">
        <v>2015</v>
      </c>
      <c r="D11044" s="61" t="s">
        <v>99</v>
      </c>
      <c r="E11044" s="62">
        <v>60</v>
      </c>
      <c r="F11044" s="62">
        <v>626046</v>
      </c>
      <c r="G11044" s="62">
        <v>71168</v>
      </c>
      <c r="H11044" s="62">
        <v>98.84</v>
      </c>
      <c r="I11044" s="62">
        <v>10434.1</v>
      </c>
      <c r="J11044" s="62">
        <v>582222.78</v>
      </c>
      <c r="K11044" s="62">
        <v>0</v>
      </c>
      <c r="L11044" s="63"/>
      <c r="M11044" s="63"/>
      <c r="N11044" s="63"/>
      <c r="O11044" s="63"/>
      <c r="P11044" s="63"/>
      <c r="Q11044" s="63"/>
      <c r="R11044" s="63"/>
      <c r="S11044" s="63"/>
      <c r="T11044" s="63"/>
      <c r="U11044" s="63"/>
      <c r="V11044" s="63"/>
      <c r="W11044" s="63"/>
      <c r="X11044" s="63"/>
      <c r="Y11044" s="63"/>
      <c r="Z11044" s="62">
        <v>130146</v>
      </c>
      <c r="AA11044" s="62">
        <v>16834</v>
      </c>
      <c r="AB11044" s="62">
        <v>23.38</v>
      </c>
      <c r="AC11044" s="62">
        <v>2169.1</v>
      </c>
    </row>
    <row r="11045" spans="1:29" ht="30" x14ac:dyDescent="0.25">
      <c r="A11045" s="61" t="s">
        <v>352</v>
      </c>
      <c r="B11045" s="61" t="s">
        <v>353</v>
      </c>
      <c r="C11045" s="62">
        <v>2012</v>
      </c>
      <c r="D11045" s="61" t="s">
        <v>78</v>
      </c>
      <c r="E11045" s="62">
        <v>40</v>
      </c>
      <c r="F11045" s="62">
        <v>114360</v>
      </c>
      <c r="G11045" s="62">
        <v>15044</v>
      </c>
      <c r="H11045" s="62">
        <v>31.34</v>
      </c>
      <c r="I11045" s="62">
        <v>2859</v>
      </c>
      <c r="J11045" s="62">
        <v>106354.8</v>
      </c>
      <c r="K11045" s="62">
        <v>18750</v>
      </c>
      <c r="L11045" s="62">
        <v>24756</v>
      </c>
      <c r="M11045" s="62">
        <v>51.58</v>
      </c>
      <c r="N11045" s="62">
        <v>468.75</v>
      </c>
      <c r="O11045" s="62">
        <v>226111.88</v>
      </c>
      <c r="P11045" s="63"/>
      <c r="Q11045" s="63"/>
      <c r="R11045" s="63"/>
      <c r="S11045" s="63"/>
      <c r="T11045" s="63"/>
      <c r="U11045" s="63"/>
      <c r="V11045" s="63"/>
      <c r="W11045" s="63"/>
      <c r="X11045" s="63"/>
      <c r="Y11045" s="63"/>
      <c r="Z11045" s="62">
        <v>990</v>
      </c>
      <c r="AA11045" s="62">
        <v>9762</v>
      </c>
      <c r="AB11045" s="62">
        <v>20.34</v>
      </c>
      <c r="AC11045" s="62">
        <v>24.75</v>
      </c>
    </row>
    <row r="11046" spans="1:29" ht="30" x14ac:dyDescent="0.25">
      <c r="A11046" s="61" t="s">
        <v>188</v>
      </c>
      <c r="B11046" s="61" t="s">
        <v>189</v>
      </c>
      <c r="C11046" s="62">
        <v>2003</v>
      </c>
      <c r="D11046" s="61" t="s">
        <v>86</v>
      </c>
      <c r="E11046" s="62">
        <v>100</v>
      </c>
      <c r="F11046" s="62">
        <v>82560</v>
      </c>
      <c r="G11046" s="62">
        <v>9025</v>
      </c>
      <c r="H11046" s="62">
        <v>7.52</v>
      </c>
      <c r="I11046" s="62">
        <v>825.6</v>
      </c>
      <c r="J11046" s="62">
        <v>76780.800000000003</v>
      </c>
      <c r="K11046" s="62">
        <v>28633.37</v>
      </c>
      <c r="L11046" s="62">
        <v>32592</v>
      </c>
      <c r="M11046" s="62">
        <v>27.16</v>
      </c>
      <c r="N11046" s="63"/>
      <c r="O11046" s="63"/>
      <c r="P11046" s="63"/>
      <c r="Q11046" s="63"/>
      <c r="R11046" s="63"/>
      <c r="S11046" s="63"/>
      <c r="T11046" s="63"/>
      <c r="U11046" s="63"/>
      <c r="V11046" s="63"/>
      <c r="W11046" s="63"/>
      <c r="X11046" s="63"/>
      <c r="Y11046" s="63"/>
      <c r="Z11046" s="62">
        <v>7978</v>
      </c>
      <c r="AA11046" s="62">
        <v>31291</v>
      </c>
      <c r="AB11046" s="62">
        <v>26.08</v>
      </c>
      <c r="AC11046" s="62">
        <v>79.78</v>
      </c>
    </row>
    <row r="11047" spans="1:29" ht="30" x14ac:dyDescent="0.25">
      <c r="A11047" s="61" t="s">
        <v>218</v>
      </c>
      <c r="B11047" s="61" t="s">
        <v>219</v>
      </c>
      <c r="C11047" s="62">
        <v>2011</v>
      </c>
      <c r="D11047" s="61" t="s">
        <v>99</v>
      </c>
      <c r="E11047" s="62">
        <v>176</v>
      </c>
      <c r="F11047" s="62">
        <v>2037020</v>
      </c>
      <c r="G11047" s="62">
        <v>261246</v>
      </c>
      <c r="H11047" s="62">
        <v>123.7</v>
      </c>
      <c r="I11047" s="62">
        <v>11573.98</v>
      </c>
      <c r="J11047" s="62">
        <v>1894428.6</v>
      </c>
      <c r="K11047" s="62">
        <v>0</v>
      </c>
      <c r="L11047" s="63"/>
      <c r="M11047" s="63"/>
      <c r="N11047" s="63"/>
      <c r="O11047" s="63"/>
      <c r="P11047" s="63"/>
      <c r="Q11047" s="63"/>
      <c r="R11047" s="63"/>
      <c r="S11047" s="63"/>
      <c r="T11047" s="63"/>
      <c r="U11047" s="63"/>
      <c r="V11047" s="63"/>
      <c r="W11047" s="63"/>
      <c r="X11047" s="63"/>
      <c r="Y11047" s="63"/>
      <c r="Z11047" s="62">
        <v>555000</v>
      </c>
      <c r="AA11047" s="62">
        <v>74818</v>
      </c>
      <c r="AB11047" s="62">
        <v>35.43</v>
      </c>
      <c r="AC11047" s="62">
        <v>3153.41</v>
      </c>
    </row>
    <row r="11048" spans="1:29" x14ac:dyDescent="0.25">
      <c r="A11048" s="61" t="s">
        <v>159</v>
      </c>
      <c r="B11048" s="61" t="s">
        <v>160</v>
      </c>
      <c r="C11048" s="62">
        <v>2015</v>
      </c>
      <c r="D11048" s="61" t="s">
        <v>75</v>
      </c>
      <c r="E11048" s="62">
        <v>16</v>
      </c>
      <c r="F11048" s="62">
        <v>2232</v>
      </c>
      <c r="G11048" s="62">
        <v>521</v>
      </c>
      <c r="H11048" s="62">
        <v>2.71</v>
      </c>
      <c r="I11048" s="62">
        <v>139.5</v>
      </c>
      <c r="J11048" s="62">
        <v>2075.7600000000002</v>
      </c>
      <c r="K11048" s="62">
        <v>0</v>
      </c>
      <c r="L11048" s="62">
        <v>187</v>
      </c>
      <c r="M11048" s="62">
        <v>0.97</v>
      </c>
      <c r="N11048" s="63"/>
      <c r="O11048" s="63"/>
      <c r="P11048" s="63"/>
      <c r="Q11048" s="63"/>
      <c r="R11048" s="63"/>
      <c r="S11048" s="63"/>
      <c r="T11048" s="63"/>
      <c r="U11048" s="63"/>
      <c r="V11048" s="63"/>
      <c r="W11048" s="63"/>
      <c r="X11048" s="63"/>
      <c r="Y11048" s="63"/>
      <c r="Z11048" s="62">
        <v>987</v>
      </c>
      <c r="AA11048" s="62">
        <v>3487</v>
      </c>
      <c r="AB11048" s="62">
        <v>18.16</v>
      </c>
      <c r="AC11048" s="62">
        <v>61.69</v>
      </c>
    </row>
    <row r="11049" spans="1:29" ht="30" x14ac:dyDescent="0.25">
      <c r="A11049" s="61" t="s">
        <v>324</v>
      </c>
      <c r="B11049" s="61" t="s">
        <v>325</v>
      </c>
      <c r="C11049" s="62">
        <v>2007</v>
      </c>
      <c r="D11049" s="61" t="s">
        <v>75</v>
      </c>
      <c r="E11049" s="62">
        <v>3</v>
      </c>
      <c r="F11049" s="63"/>
      <c r="G11049" s="63"/>
      <c r="H11049" s="63"/>
      <c r="I11049" s="63"/>
      <c r="J11049" s="63"/>
      <c r="K11049" s="62">
        <v>0</v>
      </c>
      <c r="L11049" s="63"/>
      <c r="M11049" s="63"/>
      <c r="N11049" s="63"/>
      <c r="O11049" s="63"/>
      <c r="P11049" s="63"/>
      <c r="Q11049" s="63"/>
      <c r="R11049" s="63"/>
      <c r="S11049" s="63"/>
      <c r="T11049" s="63"/>
      <c r="U11049" s="63"/>
      <c r="V11049" s="63"/>
      <c r="W11049" s="63"/>
      <c r="X11049" s="63"/>
      <c r="Y11049" s="63"/>
      <c r="Z11049" s="62">
        <v>21.12</v>
      </c>
      <c r="AA11049" s="62">
        <v>853</v>
      </c>
      <c r="AB11049" s="62">
        <v>23.69</v>
      </c>
      <c r="AC11049" s="62">
        <v>7.04</v>
      </c>
    </row>
    <row r="11050" spans="1:29" x14ac:dyDescent="0.25">
      <c r="A11050" s="61" t="s">
        <v>107</v>
      </c>
      <c r="B11050" s="61" t="s">
        <v>108</v>
      </c>
      <c r="C11050" s="62">
        <v>2004</v>
      </c>
      <c r="D11050" s="61" t="s">
        <v>78</v>
      </c>
      <c r="E11050" s="62">
        <v>40</v>
      </c>
      <c r="F11050" s="62">
        <v>109822</v>
      </c>
      <c r="G11050" s="62">
        <v>16671</v>
      </c>
      <c r="H11050" s="62">
        <v>34.729999999999997</v>
      </c>
      <c r="I11050" s="62">
        <v>2745.55</v>
      </c>
      <c r="J11050" s="62">
        <v>102134.46</v>
      </c>
      <c r="K11050" s="62">
        <v>22578.080000000002</v>
      </c>
      <c r="L11050" s="62">
        <v>22164</v>
      </c>
      <c r="M11050" s="62">
        <v>46.18</v>
      </c>
      <c r="N11050" s="62">
        <v>564.45000000000005</v>
      </c>
      <c r="O11050" s="62">
        <v>272275.83</v>
      </c>
      <c r="P11050" s="63"/>
      <c r="Q11050" s="63"/>
      <c r="R11050" s="63"/>
      <c r="S11050" s="63"/>
      <c r="T11050" s="63"/>
      <c r="U11050" s="63"/>
      <c r="V11050" s="63"/>
      <c r="W11050" s="63"/>
      <c r="X11050" s="63"/>
      <c r="Y11050" s="63"/>
      <c r="Z11050" s="62">
        <v>0</v>
      </c>
      <c r="AA11050" s="62">
        <v>7400</v>
      </c>
      <c r="AB11050" s="62">
        <v>15.42</v>
      </c>
      <c r="AC11050" s="62">
        <v>0</v>
      </c>
    </row>
    <row r="11051" spans="1:29" ht="45" x14ac:dyDescent="0.25">
      <c r="A11051" s="61" t="s">
        <v>109</v>
      </c>
      <c r="B11051" s="61" t="s">
        <v>110</v>
      </c>
      <c r="C11051" s="62">
        <v>2003</v>
      </c>
      <c r="D11051" s="61" t="s">
        <v>89</v>
      </c>
      <c r="E11051" s="62">
        <v>17</v>
      </c>
      <c r="F11051" s="62">
        <v>24440</v>
      </c>
      <c r="G11051" s="62">
        <v>2566</v>
      </c>
      <c r="H11051" s="62">
        <v>12.58</v>
      </c>
      <c r="I11051" s="62">
        <v>1437.65</v>
      </c>
      <c r="J11051" s="62">
        <v>22729.200000000001</v>
      </c>
      <c r="K11051" s="62">
        <v>0</v>
      </c>
      <c r="L11051" s="63"/>
      <c r="M11051" s="63"/>
      <c r="N11051" s="63"/>
      <c r="O11051" s="63"/>
      <c r="P11051" s="63"/>
      <c r="Q11051" s="63"/>
      <c r="R11051" s="63"/>
      <c r="S11051" s="63"/>
      <c r="T11051" s="63"/>
      <c r="U11051" s="62">
        <v>1081</v>
      </c>
      <c r="V11051" s="62">
        <v>1097</v>
      </c>
      <c r="W11051" s="62">
        <v>5.38</v>
      </c>
      <c r="X11051" s="62">
        <v>63</v>
      </c>
      <c r="Y11051" s="62">
        <v>24197.1</v>
      </c>
      <c r="Z11051" s="62">
        <v>2967.72</v>
      </c>
      <c r="AA11051" s="62">
        <v>3432</v>
      </c>
      <c r="AB11051" s="62">
        <v>16.82</v>
      </c>
      <c r="AC11051" s="62">
        <v>174.57</v>
      </c>
    </row>
    <row r="11052" spans="1:29" ht="30" x14ac:dyDescent="0.25">
      <c r="A11052" s="61" t="s">
        <v>97</v>
      </c>
      <c r="B11052" s="61" t="s">
        <v>98</v>
      </c>
      <c r="C11052" s="62">
        <v>2014</v>
      </c>
      <c r="D11052" s="61" t="s">
        <v>78</v>
      </c>
      <c r="E11052" s="62">
        <v>44</v>
      </c>
      <c r="F11052" s="62">
        <v>424640</v>
      </c>
      <c r="G11052" s="62">
        <v>59192</v>
      </c>
      <c r="H11052" s="62">
        <v>112.11</v>
      </c>
      <c r="I11052" s="62">
        <v>9650.91</v>
      </c>
      <c r="J11052" s="62">
        <v>394915.2</v>
      </c>
      <c r="K11052" s="62">
        <v>0</v>
      </c>
      <c r="L11052" s="63"/>
      <c r="M11052" s="63"/>
      <c r="N11052" s="63"/>
      <c r="O11052" s="63"/>
      <c r="P11052" s="63"/>
      <c r="Q11052" s="63"/>
      <c r="R11052" s="63"/>
      <c r="S11052" s="63"/>
      <c r="T11052" s="63"/>
      <c r="U11052" s="63"/>
      <c r="V11052" s="63"/>
      <c r="W11052" s="63"/>
      <c r="X11052" s="63"/>
      <c r="Y11052" s="63"/>
      <c r="Z11052" s="62">
        <v>110778</v>
      </c>
      <c r="AA11052" s="62">
        <v>13379</v>
      </c>
      <c r="AB11052" s="62">
        <v>25.34</v>
      </c>
      <c r="AC11052" s="62">
        <v>2517.6799999999998</v>
      </c>
    </row>
    <row r="11053" spans="1:29" ht="45" x14ac:dyDescent="0.25">
      <c r="A11053" s="61" t="s">
        <v>214</v>
      </c>
      <c r="B11053" s="61" t="s">
        <v>215</v>
      </c>
      <c r="C11053" s="62">
        <v>2016</v>
      </c>
      <c r="D11053" s="61" t="s">
        <v>86</v>
      </c>
      <c r="E11053" s="62">
        <v>90</v>
      </c>
      <c r="F11053" s="62">
        <v>10458</v>
      </c>
      <c r="G11053" s="62">
        <v>3810</v>
      </c>
      <c r="H11053" s="62">
        <v>3.53</v>
      </c>
      <c r="I11053" s="62">
        <v>116.2</v>
      </c>
      <c r="J11053" s="62">
        <v>9725.94</v>
      </c>
      <c r="K11053" s="62">
        <v>1890.4</v>
      </c>
      <c r="L11053" s="62">
        <v>2532</v>
      </c>
      <c r="M11053" s="62">
        <v>2.34</v>
      </c>
      <c r="N11053" s="62">
        <v>21</v>
      </c>
      <c r="O11053" s="62">
        <v>22796.87</v>
      </c>
      <c r="P11053" s="63"/>
      <c r="Q11053" s="63"/>
      <c r="R11053" s="63"/>
      <c r="S11053" s="63"/>
      <c r="T11053" s="63"/>
      <c r="U11053" s="63"/>
      <c r="V11053" s="63"/>
      <c r="W11053" s="63"/>
      <c r="X11053" s="63"/>
      <c r="Y11053" s="63"/>
      <c r="Z11053" s="62">
        <v>2159</v>
      </c>
      <c r="AA11053" s="62">
        <v>12047</v>
      </c>
      <c r="AB11053" s="62">
        <v>11.15</v>
      </c>
      <c r="AC11053" s="62">
        <v>23.99</v>
      </c>
    </row>
    <row r="11054" spans="1:29" x14ac:dyDescent="0.25">
      <c r="A11054" s="61" t="s">
        <v>253</v>
      </c>
      <c r="B11054" s="61" t="s">
        <v>254</v>
      </c>
      <c r="C11054" s="62">
        <v>2004</v>
      </c>
      <c r="D11054" s="61" t="s">
        <v>99</v>
      </c>
      <c r="E11054" s="62">
        <v>40</v>
      </c>
      <c r="F11054" s="62">
        <v>95610</v>
      </c>
      <c r="G11054" s="62">
        <v>11700</v>
      </c>
      <c r="H11054" s="62">
        <v>24.38</v>
      </c>
      <c r="I11054" s="62">
        <v>2390.25</v>
      </c>
      <c r="J11054" s="62">
        <v>88917.3</v>
      </c>
      <c r="K11054" s="62">
        <v>27569.35</v>
      </c>
      <c r="L11054" s="62">
        <v>35149</v>
      </c>
      <c r="M11054" s="62">
        <v>73.23</v>
      </c>
      <c r="N11054" s="62">
        <v>689.23</v>
      </c>
      <c r="O11054" s="62">
        <v>332467.06</v>
      </c>
      <c r="P11054" s="63"/>
      <c r="Q11054" s="63"/>
      <c r="R11054" s="63"/>
      <c r="S11054" s="63"/>
      <c r="T11054" s="63"/>
      <c r="U11054" s="63"/>
      <c r="V11054" s="63"/>
      <c r="W11054" s="63"/>
      <c r="X11054" s="63"/>
      <c r="Y11054" s="63"/>
      <c r="Z11054" s="62">
        <v>0</v>
      </c>
      <c r="AA11054" s="62">
        <v>5385</v>
      </c>
      <c r="AB11054" s="62">
        <v>11.22</v>
      </c>
      <c r="AC11054" s="62">
        <v>0</v>
      </c>
    </row>
    <row r="11055" spans="1:29" ht="30" x14ac:dyDescent="0.25">
      <c r="A11055" s="61" t="s">
        <v>358</v>
      </c>
      <c r="B11055" s="61" t="s">
        <v>359</v>
      </c>
      <c r="C11055" s="62">
        <v>2007</v>
      </c>
      <c r="D11055" s="61" t="s">
        <v>75</v>
      </c>
      <c r="E11055" s="62">
        <v>12</v>
      </c>
      <c r="F11055" s="62">
        <v>2923</v>
      </c>
      <c r="G11055" s="62">
        <v>355</v>
      </c>
      <c r="H11055" s="62">
        <v>2.4700000000000002</v>
      </c>
      <c r="I11055" s="62">
        <v>243.58</v>
      </c>
      <c r="J11055" s="62">
        <v>2718.39</v>
      </c>
      <c r="K11055" s="62">
        <v>0</v>
      </c>
      <c r="L11055" s="63"/>
      <c r="M11055" s="63"/>
      <c r="N11055" s="63"/>
      <c r="O11055" s="63"/>
      <c r="P11055" s="63"/>
      <c r="Q11055" s="63"/>
      <c r="R11055" s="63"/>
      <c r="S11055" s="63"/>
      <c r="T11055" s="63"/>
      <c r="U11055" s="63"/>
      <c r="V11055" s="63"/>
      <c r="W11055" s="63"/>
      <c r="X11055" s="63"/>
      <c r="Y11055" s="63"/>
      <c r="Z11055" s="62">
        <v>66555</v>
      </c>
      <c r="AA11055" s="62">
        <v>4980</v>
      </c>
      <c r="AB11055" s="62">
        <v>34.58</v>
      </c>
      <c r="AC11055" s="62">
        <v>5546.25</v>
      </c>
    </row>
    <row r="11056" spans="1:29" ht="30" x14ac:dyDescent="0.25">
      <c r="A11056" s="61" t="s">
        <v>530</v>
      </c>
      <c r="B11056" s="61" t="s">
        <v>531</v>
      </c>
      <c r="C11056" s="62">
        <v>2014</v>
      </c>
      <c r="D11056" s="61" t="s">
        <v>78</v>
      </c>
      <c r="E11056" s="62">
        <v>60</v>
      </c>
      <c r="F11056" s="62">
        <v>425384</v>
      </c>
      <c r="G11056" s="62">
        <v>73526</v>
      </c>
      <c r="H11056" s="62">
        <v>102.12</v>
      </c>
      <c r="I11056" s="62">
        <v>7089.73</v>
      </c>
      <c r="J11056" s="62">
        <v>395607.12</v>
      </c>
      <c r="K11056" s="62">
        <v>0</v>
      </c>
      <c r="L11056" s="63"/>
      <c r="M11056" s="63"/>
      <c r="N11056" s="63"/>
      <c r="O11056" s="63"/>
      <c r="P11056" s="63"/>
      <c r="Q11056" s="63"/>
      <c r="R11056" s="63"/>
      <c r="S11056" s="63"/>
      <c r="T11056" s="63"/>
      <c r="U11056" s="63"/>
      <c r="V11056" s="63"/>
      <c r="W11056" s="63"/>
      <c r="X11056" s="63"/>
      <c r="Y11056" s="63"/>
      <c r="Z11056" s="62">
        <v>1021.32</v>
      </c>
      <c r="AA11056" s="62">
        <v>8438</v>
      </c>
      <c r="AB11056" s="62">
        <v>11.72</v>
      </c>
      <c r="AC11056" s="62">
        <v>17.02</v>
      </c>
    </row>
    <row r="11057" spans="1:29" x14ac:dyDescent="0.25">
      <c r="A11057" s="61" t="s">
        <v>546</v>
      </c>
      <c r="B11057" s="61" t="s">
        <v>547</v>
      </c>
      <c r="C11057" s="62">
        <v>2012</v>
      </c>
      <c r="D11057" s="61" t="s">
        <v>78</v>
      </c>
      <c r="E11057" s="62">
        <v>40</v>
      </c>
      <c r="F11057" s="62">
        <v>243037</v>
      </c>
      <c r="G11057" s="62">
        <v>382319</v>
      </c>
      <c r="H11057" s="62">
        <v>796.5</v>
      </c>
      <c r="I11057" s="62">
        <v>6075.93</v>
      </c>
      <c r="J11057" s="62">
        <v>226024.41</v>
      </c>
      <c r="K11057" s="62">
        <v>0</v>
      </c>
      <c r="L11057" s="63"/>
      <c r="M11057" s="63"/>
      <c r="N11057" s="63"/>
      <c r="O11057" s="63"/>
      <c r="P11057" s="63"/>
      <c r="Q11057" s="63"/>
      <c r="R11057" s="63"/>
      <c r="S11057" s="63"/>
      <c r="T11057" s="63"/>
      <c r="U11057" s="63"/>
      <c r="V11057" s="63"/>
      <c r="W11057" s="63"/>
      <c r="X11057" s="63"/>
      <c r="Y11057" s="63"/>
      <c r="Z11057" s="62">
        <v>811.04</v>
      </c>
      <c r="AA11057" s="62">
        <v>10712</v>
      </c>
      <c r="AB11057" s="62">
        <v>22.32</v>
      </c>
      <c r="AC11057" s="62">
        <v>20.28</v>
      </c>
    </row>
    <row r="11058" spans="1:29" x14ac:dyDescent="0.25">
      <c r="A11058" s="61" t="s">
        <v>260</v>
      </c>
      <c r="B11058" s="61" t="s">
        <v>261</v>
      </c>
      <c r="C11058" s="62">
        <v>2004</v>
      </c>
      <c r="D11058" s="61" t="s">
        <v>313</v>
      </c>
      <c r="E11058" s="62">
        <v>57</v>
      </c>
      <c r="F11058" s="62">
        <v>612000</v>
      </c>
      <c r="G11058" s="62">
        <v>62000</v>
      </c>
      <c r="H11058" s="62">
        <v>90.64</v>
      </c>
      <c r="I11058" s="62">
        <v>10736.84</v>
      </c>
      <c r="J11058" s="62">
        <v>569160</v>
      </c>
      <c r="K11058" s="62">
        <v>0</v>
      </c>
      <c r="L11058" s="63"/>
      <c r="M11058" s="63"/>
      <c r="N11058" s="63"/>
      <c r="O11058" s="63"/>
      <c r="P11058" s="63"/>
      <c r="Q11058" s="63"/>
      <c r="R11058" s="63"/>
      <c r="S11058" s="63"/>
      <c r="T11058" s="63"/>
      <c r="U11058" s="63"/>
      <c r="V11058" s="63"/>
      <c r="W11058" s="63"/>
      <c r="X11058" s="63"/>
      <c r="Y11058" s="63"/>
      <c r="Z11058" s="62">
        <v>1960</v>
      </c>
      <c r="AA11058" s="62">
        <v>12918</v>
      </c>
      <c r="AB11058" s="62">
        <v>18.89</v>
      </c>
      <c r="AC11058" s="62">
        <v>34.39</v>
      </c>
    </row>
    <row r="11059" spans="1:29" x14ac:dyDescent="0.25">
      <c r="A11059" s="61" t="s">
        <v>552</v>
      </c>
      <c r="B11059" s="61" t="s">
        <v>553</v>
      </c>
      <c r="C11059" s="62">
        <v>2007</v>
      </c>
      <c r="D11059" s="61" t="s">
        <v>78</v>
      </c>
      <c r="E11059" s="62">
        <v>20</v>
      </c>
      <c r="F11059" s="62">
        <v>25562</v>
      </c>
      <c r="G11059" s="62">
        <v>3360</v>
      </c>
      <c r="H11059" s="62">
        <v>14</v>
      </c>
      <c r="I11059" s="62">
        <v>1278.0999999999999</v>
      </c>
      <c r="J11059" s="62">
        <v>23772.66</v>
      </c>
      <c r="K11059" s="62">
        <v>2316</v>
      </c>
      <c r="L11059" s="62">
        <v>3784</v>
      </c>
      <c r="M11059" s="62">
        <v>15.77</v>
      </c>
      <c r="N11059" s="63"/>
      <c r="O11059" s="63"/>
      <c r="P11059" s="63"/>
      <c r="Q11059" s="63"/>
      <c r="R11059" s="63"/>
      <c r="S11059" s="63"/>
      <c r="T11059" s="63"/>
      <c r="U11059" s="63"/>
      <c r="V11059" s="63"/>
      <c r="W11059" s="63"/>
      <c r="X11059" s="63"/>
      <c r="Y11059" s="63"/>
      <c r="Z11059" s="62">
        <v>54600</v>
      </c>
      <c r="AA11059" s="62">
        <v>10922</v>
      </c>
      <c r="AB11059" s="62">
        <v>45.51</v>
      </c>
      <c r="AC11059" s="62">
        <v>2730</v>
      </c>
    </row>
    <row r="11060" spans="1:29" ht="30" x14ac:dyDescent="0.25">
      <c r="A11060" s="61" t="s">
        <v>237</v>
      </c>
      <c r="B11060" s="61" t="s">
        <v>238</v>
      </c>
      <c r="C11060" s="62">
        <v>2012</v>
      </c>
      <c r="D11060" s="61" t="s">
        <v>150</v>
      </c>
      <c r="E11060" s="62">
        <v>10</v>
      </c>
      <c r="F11060" s="62">
        <v>0</v>
      </c>
      <c r="G11060" s="62">
        <v>0</v>
      </c>
      <c r="H11060" s="62">
        <v>0</v>
      </c>
      <c r="I11060" s="62">
        <v>0</v>
      </c>
      <c r="J11060" s="62">
        <v>0</v>
      </c>
      <c r="K11060" s="62">
        <v>4807</v>
      </c>
      <c r="L11060" s="62">
        <v>9664</v>
      </c>
      <c r="M11060" s="62">
        <v>80.53</v>
      </c>
      <c r="N11060" s="62">
        <v>480.7</v>
      </c>
      <c r="O11060" s="62">
        <v>57969.06</v>
      </c>
      <c r="P11060" s="63"/>
      <c r="Q11060" s="63"/>
      <c r="R11060" s="63"/>
      <c r="S11060" s="63"/>
      <c r="T11060" s="63"/>
      <c r="U11060" s="63"/>
      <c r="V11060" s="63"/>
      <c r="W11060" s="63"/>
      <c r="X11060" s="63"/>
      <c r="Y11060" s="63"/>
      <c r="Z11060" s="62">
        <v>92264</v>
      </c>
      <c r="AA11060" s="62">
        <v>7836</v>
      </c>
      <c r="AB11060" s="62">
        <v>65.3</v>
      </c>
      <c r="AC11060" s="62">
        <v>9226.4</v>
      </c>
    </row>
    <row r="11061" spans="1:29" ht="30" x14ac:dyDescent="0.25">
      <c r="A11061" s="61" t="s">
        <v>122</v>
      </c>
      <c r="B11061" s="61" t="s">
        <v>123</v>
      </c>
      <c r="C11061" s="62">
        <v>2004</v>
      </c>
      <c r="D11061" s="61" t="s">
        <v>78</v>
      </c>
      <c r="E11061" s="62">
        <v>50</v>
      </c>
      <c r="F11061" s="62">
        <v>104432</v>
      </c>
      <c r="G11061" s="62">
        <v>13568</v>
      </c>
      <c r="H11061" s="62">
        <v>22.61</v>
      </c>
      <c r="I11061" s="62">
        <v>2088.64</v>
      </c>
      <c r="J11061" s="62">
        <v>97121.76</v>
      </c>
      <c r="K11061" s="62">
        <v>0</v>
      </c>
      <c r="L11061" s="63"/>
      <c r="M11061" s="63"/>
      <c r="N11061" s="63"/>
      <c r="O11061" s="63"/>
      <c r="P11061" s="62">
        <v>4998</v>
      </c>
      <c r="Q11061" s="62">
        <v>7747</v>
      </c>
      <c r="R11061" s="62">
        <v>12.91</v>
      </c>
      <c r="S11061" s="62">
        <v>99</v>
      </c>
      <c r="T11061" s="62">
        <v>63319.66</v>
      </c>
      <c r="U11061" s="62">
        <v>16692</v>
      </c>
      <c r="V11061" s="62">
        <v>19052</v>
      </c>
      <c r="W11061" s="62">
        <v>31.75</v>
      </c>
      <c r="X11061" s="62">
        <v>333</v>
      </c>
      <c r="Y11061" s="62">
        <v>373633.73</v>
      </c>
      <c r="Z11061" s="62">
        <v>2151.86</v>
      </c>
      <c r="AA11061" s="62">
        <v>16530</v>
      </c>
      <c r="AB11061" s="62">
        <v>27.55</v>
      </c>
      <c r="AC11061" s="62">
        <v>43.04</v>
      </c>
    </row>
    <row r="11062" spans="1:29" ht="30" x14ac:dyDescent="0.25">
      <c r="A11062" s="61" t="s">
        <v>188</v>
      </c>
      <c r="B11062" s="61" t="s">
        <v>189</v>
      </c>
      <c r="C11062" s="62">
        <v>2014</v>
      </c>
      <c r="D11062" s="61" t="s">
        <v>135</v>
      </c>
      <c r="E11062" s="62">
        <v>150</v>
      </c>
      <c r="F11062" s="62">
        <v>592600</v>
      </c>
      <c r="G11062" s="62">
        <v>110477</v>
      </c>
      <c r="H11062" s="62">
        <v>61.38</v>
      </c>
      <c r="I11062" s="62">
        <v>3950.67</v>
      </c>
      <c r="J11062" s="62">
        <v>551118</v>
      </c>
      <c r="K11062" s="62">
        <v>116488.85</v>
      </c>
      <c r="L11062" s="62">
        <v>152791</v>
      </c>
      <c r="M11062" s="62">
        <v>84.88</v>
      </c>
      <c r="N11062" s="62">
        <v>776.59</v>
      </c>
      <c r="O11062" s="62">
        <v>1404773.94</v>
      </c>
      <c r="P11062" s="63"/>
      <c r="Q11062" s="63"/>
      <c r="R11062" s="63"/>
      <c r="S11062" s="63"/>
      <c r="T11062" s="63"/>
      <c r="U11062" s="63"/>
      <c r="V11062" s="63"/>
      <c r="W11062" s="63"/>
      <c r="X11062" s="63"/>
      <c r="Y11062" s="63"/>
      <c r="Z11062" s="62">
        <v>17955</v>
      </c>
      <c r="AA11062" s="62">
        <v>116717</v>
      </c>
      <c r="AB11062" s="62">
        <v>64.84</v>
      </c>
      <c r="AC11062" s="62">
        <v>119.7</v>
      </c>
    </row>
    <row r="11063" spans="1:29" x14ac:dyDescent="0.25">
      <c r="A11063" s="61" t="s">
        <v>285</v>
      </c>
      <c r="B11063" s="61" t="s">
        <v>286</v>
      </c>
      <c r="C11063" s="62">
        <v>2016</v>
      </c>
      <c r="D11063" s="61" t="s">
        <v>75</v>
      </c>
      <c r="E11063" s="62">
        <v>12</v>
      </c>
      <c r="F11063" s="62">
        <v>1770</v>
      </c>
      <c r="G11063" s="62">
        <v>447</v>
      </c>
      <c r="H11063" s="62">
        <v>3.1</v>
      </c>
      <c r="I11063" s="62">
        <v>147.5</v>
      </c>
      <c r="J11063" s="62">
        <v>1646.1</v>
      </c>
      <c r="K11063" s="62">
        <v>0</v>
      </c>
      <c r="L11063" s="63"/>
      <c r="M11063" s="63"/>
      <c r="N11063" s="63"/>
      <c r="O11063" s="63"/>
      <c r="P11063" s="63"/>
      <c r="Q11063" s="63"/>
      <c r="R11063" s="63"/>
      <c r="S11063" s="63"/>
      <c r="T11063" s="63"/>
      <c r="U11063" s="63"/>
      <c r="V11063" s="63"/>
      <c r="W11063" s="63"/>
      <c r="X11063" s="63"/>
      <c r="Y11063" s="63"/>
      <c r="Z11063" s="62">
        <v>0</v>
      </c>
      <c r="AA11063" s="63"/>
      <c r="AB11063" s="63"/>
      <c r="AC11063" s="62">
        <v>0</v>
      </c>
    </row>
    <row r="11064" spans="1:29" ht="30" x14ac:dyDescent="0.25">
      <c r="A11064" s="61" t="s">
        <v>550</v>
      </c>
      <c r="B11064" s="61" t="s">
        <v>551</v>
      </c>
      <c r="C11064" s="62">
        <v>2013</v>
      </c>
      <c r="D11064" s="61" t="s">
        <v>78</v>
      </c>
      <c r="E11064" s="62">
        <v>64</v>
      </c>
      <c r="F11064" s="62">
        <v>2823704</v>
      </c>
      <c r="G11064" s="62">
        <v>6177624</v>
      </c>
      <c r="H11064" s="62">
        <v>8043.78</v>
      </c>
      <c r="I11064" s="62">
        <v>44120.38</v>
      </c>
      <c r="J11064" s="62">
        <v>2626044.7200000002</v>
      </c>
      <c r="K11064" s="62">
        <v>0</v>
      </c>
      <c r="L11064" s="63"/>
      <c r="M11064" s="63"/>
      <c r="N11064" s="63"/>
      <c r="O11064" s="63"/>
      <c r="P11064" s="63"/>
      <c r="Q11064" s="63"/>
      <c r="R11064" s="63"/>
      <c r="S11064" s="63"/>
      <c r="T11064" s="63"/>
      <c r="U11064" s="63"/>
      <c r="V11064" s="63"/>
      <c r="W11064" s="63"/>
      <c r="X11064" s="63"/>
      <c r="Y11064" s="63"/>
      <c r="Z11064" s="62">
        <v>21512384</v>
      </c>
      <c r="AA11064" s="62">
        <v>13925019</v>
      </c>
      <c r="AB11064" s="62">
        <v>18131.54</v>
      </c>
      <c r="AC11064" s="62">
        <v>336131</v>
      </c>
    </row>
    <row r="11065" spans="1:29" x14ac:dyDescent="0.25">
      <c r="A11065" s="61" t="s">
        <v>426</v>
      </c>
      <c r="B11065" s="61" t="s">
        <v>427</v>
      </c>
      <c r="C11065" s="62">
        <v>2003</v>
      </c>
      <c r="D11065" s="61" t="s">
        <v>150</v>
      </c>
      <c r="E11065" s="62">
        <v>8</v>
      </c>
      <c r="F11065" s="63"/>
      <c r="G11065" s="63"/>
      <c r="H11065" s="63"/>
      <c r="I11065" s="63"/>
      <c r="J11065" s="63"/>
      <c r="K11065" s="62">
        <v>0</v>
      </c>
      <c r="L11065" s="63"/>
      <c r="M11065" s="63"/>
      <c r="N11065" s="63"/>
      <c r="O11065" s="63"/>
      <c r="P11065" s="63"/>
      <c r="Q11065" s="63"/>
      <c r="R11065" s="63"/>
      <c r="S11065" s="63"/>
      <c r="T11065" s="63"/>
      <c r="U11065" s="63"/>
      <c r="V11065" s="63"/>
      <c r="W11065" s="63"/>
      <c r="X11065" s="63"/>
      <c r="Y11065" s="63"/>
      <c r="Z11065" s="62">
        <v>0</v>
      </c>
      <c r="AA11065" s="63"/>
      <c r="AB11065" s="63"/>
      <c r="AC11065" s="62">
        <v>0</v>
      </c>
    </row>
    <row r="11066" spans="1:29" ht="30" x14ac:dyDescent="0.25">
      <c r="A11066" s="61" t="s">
        <v>120</v>
      </c>
      <c r="B11066" s="61" t="s">
        <v>121</v>
      </c>
      <c r="C11066" s="62">
        <v>2005</v>
      </c>
      <c r="D11066" s="61" t="s">
        <v>150</v>
      </c>
      <c r="E11066" s="62">
        <v>8</v>
      </c>
      <c r="F11066" s="62">
        <v>0</v>
      </c>
      <c r="G11066" s="62">
        <v>0</v>
      </c>
      <c r="H11066" s="62">
        <v>0</v>
      </c>
      <c r="I11066" s="62">
        <v>0</v>
      </c>
      <c r="J11066" s="62">
        <v>0</v>
      </c>
      <c r="K11066" s="62">
        <v>0</v>
      </c>
      <c r="L11066" s="62">
        <v>0</v>
      </c>
      <c r="M11066" s="62">
        <v>0</v>
      </c>
      <c r="N11066" s="62">
        <v>0</v>
      </c>
      <c r="O11066" s="62">
        <v>0</v>
      </c>
      <c r="P11066" s="63"/>
      <c r="Q11066" s="63"/>
      <c r="R11066" s="63"/>
      <c r="S11066" s="63"/>
      <c r="T11066" s="63"/>
      <c r="U11066" s="63"/>
      <c r="V11066" s="63"/>
      <c r="W11066" s="63"/>
      <c r="X11066" s="63"/>
      <c r="Y11066" s="63"/>
      <c r="Z11066" s="62">
        <v>35300</v>
      </c>
      <c r="AA11066" s="62">
        <v>1709</v>
      </c>
      <c r="AB11066" s="62">
        <v>17.8</v>
      </c>
      <c r="AC11066" s="62">
        <v>4412.5</v>
      </c>
    </row>
    <row r="11067" spans="1:29" ht="30" x14ac:dyDescent="0.25">
      <c r="A11067" s="61" t="s">
        <v>206</v>
      </c>
      <c r="B11067" s="61" t="s">
        <v>207</v>
      </c>
      <c r="C11067" s="62">
        <v>2003</v>
      </c>
      <c r="D11067" s="61" t="s">
        <v>75</v>
      </c>
      <c r="E11067" s="62">
        <v>6</v>
      </c>
      <c r="F11067" s="63"/>
      <c r="G11067" s="63"/>
      <c r="H11067" s="63"/>
      <c r="I11067" s="63"/>
      <c r="J11067" s="63"/>
      <c r="K11067" s="62">
        <v>0</v>
      </c>
      <c r="L11067" s="63"/>
      <c r="M11067" s="63"/>
      <c r="N11067" s="63"/>
      <c r="O11067" s="63"/>
      <c r="P11067" s="63"/>
      <c r="Q11067" s="63"/>
      <c r="R11067" s="63"/>
      <c r="S11067" s="63"/>
      <c r="T11067" s="63"/>
      <c r="U11067" s="63"/>
      <c r="V11067" s="63"/>
      <c r="W11067" s="63"/>
      <c r="X11067" s="63"/>
      <c r="Y11067" s="63"/>
      <c r="Z11067" s="62">
        <v>40500</v>
      </c>
      <c r="AA11067" s="62">
        <v>799</v>
      </c>
      <c r="AB11067" s="62">
        <v>11.1</v>
      </c>
      <c r="AC11067" s="62">
        <v>6750</v>
      </c>
    </row>
    <row r="11068" spans="1:29" ht="30" x14ac:dyDescent="0.25">
      <c r="A11068" s="61" t="s">
        <v>356</v>
      </c>
      <c r="B11068" s="61" t="s">
        <v>357</v>
      </c>
      <c r="C11068" s="62">
        <v>2003</v>
      </c>
      <c r="D11068" s="61" t="s">
        <v>99</v>
      </c>
      <c r="E11068" s="62">
        <v>48</v>
      </c>
      <c r="F11068" s="62">
        <v>175140</v>
      </c>
      <c r="G11068" s="62">
        <v>27088</v>
      </c>
      <c r="H11068" s="62">
        <v>47.03</v>
      </c>
      <c r="I11068" s="62">
        <v>3648.75</v>
      </c>
      <c r="J11068" s="62">
        <v>162880.20000000001</v>
      </c>
      <c r="K11068" s="62">
        <v>0</v>
      </c>
      <c r="L11068" s="63"/>
      <c r="M11068" s="63"/>
      <c r="N11068" s="63"/>
      <c r="O11068" s="63"/>
      <c r="P11068" s="63"/>
      <c r="Q11068" s="63"/>
      <c r="R11068" s="63"/>
      <c r="S11068" s="63"/>
      <c r="T11068" s="63"/>
      <c r="U11068" s="63"/>
      <c r="V11068" s="63"/>
      <c r="W11068" s="63"/>
      <c r="X11068" s="63"/>
      <c r="Y11068" s="63"/>
      <c r="Z11068" s="62">
        <v>705</v>
      </c>
      <c r="AA11068" s="62">
        <v>9686</v>
      </c>
      <c r="AB11068" s="62">
        <v>16.82</v>
      </c>
      <c r="AC11068" s="62">
        <v>14.69</v>
      </c>
    </row>
    <row r="11069" spans="1:29" ht="30" x14ac:dyDescent="0.25">
      <c r="A11069" s="61" t="s">
        <v>245</v>
      </c>
      <c r="B11069" s="61" t="s">
        <v>246</v>
      </c>
      <c r="C11069" s="62">
        <v>2014</v>
      </c>
      <c r="D11069" s="61" t="s">
        <v>75</v>
      </c>
      <c r="E11069" s="62">
        <v>3</v>
      </c>
      <c r="F11069" s="63"/>
      <c r="G11069" s="63"/>
      <c r="H11069" s="63"/>
      <c r="I11069" s="63"/>
      <c r="J11069" s="63"/>
      <c r="K11069" s="62">
        <v>0</v>
      </c>
      <c r="L11069" s="63"/>
      <c r="M11069" s="63"/>
      <c r="N11069" s="63"/>
      <c r="O11069" s="63"/>
      <c r="P11069" s="63"/>
      <c r="Q11069" s="63"/>
      <c r="R11069" s="63"/>
      <c r="S11069" s="63"/>
      <c r="T11069" s="63"/>
      <c r="U11069" s="63"/>
      <c r="V11069" s="63"/>
      <c r="W11069" s="63"/>
      <c r="X11069" s="63"/>
      <c r="Y11069" s="63"/>
      <c r="Z11069" s="62">
        <v>22619</v>
      </c>
      <c r="AA11069" s="62">
        <v>2318</v>
      </c>
      <c r="AB11069" s="62">
        <v>64.39</v>
      </c>
      <c r="AC11069" s="62">
        <v>7539.67</v>
      </c>
    </row>
    <row r="11070" spans="1:29" ht="30" x14ac:dyDescent="0.25">
      <c r="A11070" s="61" t="s">
        <v>182</v>
      </c>
      <c r="B11070" s="61" t="s">
        <v>183</v>
      </c>
      <c r="C11070" s="62">
        <v>2018</v>
      </c>
      <c r="D11070" s="61" t="s">
        <v>75</v>
      </c>
      <c r="E11070" s="62">
        <v>5</v>
      </c>
      <c r="F11070" s="63"/>
      <c r="G11070" s="63"/>
      <c r="H11070" s="63"/>
      <c r="I11070" s="63"/>
      <c r="J11070" s="63"/>
      <c r="K11070" s="62">
        <v>0</v>
      </c>
      <c r="L11070" s="63"/>
      <c r="M11070" s="63"/>
      <c r="N11070" s="63"/>
      <c r="O11070" s="63"/>
      <c r="P11070" s="63"/>
      <c r="Q11070" s="63"/>
      <c r="R11070" s="63"/>
      <c r="S11070" s="63"/>
      <c r="T11070" s="63"/>
      <c r="U11070" s="63"/>
      <c r="V11070" s="63"/>
      <c r="W11070" s="63"/>
      <c r="X11070" s="63"/>
      <c r="Y11070" s="63"/>
      <c r="Z11070" s="62">
        <v>63427</v>
      </c>
      <c r="AA11070" s="62">
        <v>6307</v>
      </c>
      <c r="AB11070" s="62">
        <v>105.12</v>
      </c>
      <c r="AC11070" s="62">
        <v>12685.4</v>
      </c>
    </row>
    <row r="11071" spans="1:29" ht="30" x14ac:dyDescent="0.25">
      <c r="A11071" s="61" t="s">
        <v>194</v>
      </c>
      <c r="B11071" s="61" t="s">
        <v>195</v>
      </c>
      <c r="C11071" s="62">
        <v>2013</v>
      </c>
      <c r="D11071" s="61" t="s">
        <v>99</v>
      </c>
      <c r="E11071" s="62">
        <v>76</v>
      </c>
      <c r="F11071" s="62">
        <v>625533</v>
      </c>
      <c r="G11071" s="62">
        <v>88126</v>
      </c>
      <c r="H11071" s="62">
        <v>96.63</v>
      </c>
      <c r="I11071" s="62">
        <v>8230.7000000000007</v>
      </c>
      <c r="J11071" s="62">
        <v>581745.68999999994</v>
      </c>
      <c r="K11071" s="62">
        <v>0</v>
      </c>
      <c r="L11071" s="63"/>
      <c r="M11071" s="63"/>
      <c r="N11071" s="63"/>
      <c r="O11071" s="63"/>
      <c r="P11071" s="63"/>
      <c r="Q11071" s="63"/>
      <c r="R11071" s="63"/>
      <c r="S11071" s="63"/>
      <c r="T11071" s="63"/>
      <c r="U11071" s="63"/>
      <c r="V11071" s="63"/>
      <c r="W11071" s="63"/>
      <c r="X11071" s="63"/>
      <c r="Y11071" s="63"/>
      <c r="Z11071" s="62">
        <v>960</v>
      </c>
      <c r="AA11071" s="62">
        <v>17472</v>
      </c>
      <c r="AB11071" s="62">
        <v>19.16</v>
      </c>
      <c r="AC11071" s="62">
        <v>12.63</v>
      </c>
    </row>
    <row r="11072" spans="1:29" x14ac:dyDescent="0.25">
      <c r="A11072" s="61" t="s">
        <v>241</v>
      </c>
      <c r="B11072" s="61" t="s">
        <v>242</v>
      </c>
      <c r="C11072" s="62">
        <v>2004</v>
      </c>
      <c r="D11072" s="61" t="s">
        <v>99</v>
      </c>
      <c r="E11072" s="62">
        <v>96</v>
      </c>
      <c r="F11072" s="62">
        <v>478800</v>
      </c>
      <c r="G11072" s="62">
        <v>45268</v>
      </c>
      <c r="H11072" s="62">
        <v>39.299999999999997</v>
      </c>
      <c r="I11072" s="62">
        <v>4987.5</v>
      </c>
      <c r="J11072" s="62">
        <v>445284</v>
      </c>
      <c r="K11072" s="62">
        <v>0</v>
      </c>
      <c r="L11072" s="63"/>
      <c r="M11072" s="63"/>
      <c r="N11072" s="63"/>
      <c r="O11072" s="63"/>
      <c r="P11072" s="63"/>
      <c r="Q11072" s="63"/>
      <c r="R11072" s="63"/>
      <c r="S11072" s="63"/>
      <c r="T11072" s="63"/>
      <c r="U11072" s="63"/>
      <c r="V11072" s="63"/>
      <c r="W11072" s="63"/>
      <c r="X11072" s="63"/>
      <c r="Y11072" s="63"/>
      <c r="Z11072" s="62">
        <v>30980</v>
      </c>
      <c r="AA11072" s="62">
        <v>2060</v>
      </c>
      <c r="AB11072" s="62">
        <v>1.79</v>
      </c>
      <c r="AC11072" s="62">
        <v>322.70999999999998</v>
      </c>
    </row>
    <row r="11073" spans="1:29" x14ac:dyDescent="0.25">
      <c r="A11073" s="61" t="s">
        <v>548</v>
      </c>
      <c r="B11073" s="61" t="s">
        <v>549</v>
      </c>
      <c r="C11073" s="62">
        <v>2014</v>
      </c>
      <c r="D11073" s="61" t="s">
        <v>78</v>
      </c>
      <c r="E11073" s="62">
        <v>48</v>
      </c>
      <c r="F11073" s="62">
        <v>360980</v>
      </c>
      <c r="G11073" s="62">
        <v>61076</v>
      </c>
      <c r="H11073" s="62">
        <v>106.03</v>
      </c>
      <c r="I11073" s="62">
        <v>7520.42</v>
      </c>
      <c r="J11073" s="62">
        <v>335711.4</v>
      </c>
      <c r="K11073" s="62">
        <v>0</v>
      </c>
      <c r="L11073" s="63"/>
      <c r="M11073" s="63"/>
      <c r="N11073" s="63"/>
      <c r="O11073" s="63"/>
      <c r="P11073" s="63"/>
      <c r="Q11073" s="63"/>
      <c r="R11073" s="63"/>
      <c r="S11073" s="63"/>
      <c r="T11073" s="63"/>
      <c r="U11073" s="63"/>
      <c r="V11073" s="63"/>
      <c r="W11073" s="63"/>
      <c r="X11073" s="63"/>
      <c r="Y11073" s="63"/>
      <c r="Z11073" s="62">
        <v>120000</v>
      </c>
      <c r="AA11073" s="62">
        <v>7992</v>
      </c>
      <c r="AB11073" s="62">
        <v>13.88</v>
      </c>
      <c r="AC11073" s="62">
        <v>2500</v>
      </c>
    </row>
    <row r="11074" spans="1:29" x14ac:dyDescent="0.25">
      <c r="A11074" s="61" t="s">
        <v>79</v>
      </c>
      <c r="B11074" s="61" t="s">
        <v>80</v>
      </c>
      <c r="C11074" s="62">
        <v>2011</v>
      </c>
      <c r="D11074" s="61" t="s">
        <v>150</v>
      </c>
      <c r="E11074" s="62">
        <v>8</v>
      </c>
      <c r="F11074" s="63"/>
      <c r="G11074" s="63"/>
      <c r="H11074" s="63"/>
      <c r="I11074" s="63"/>
      <c r="J11074" s="63"/>
      <c r="K11074" s="62">
        <v>0</v>
      </c>
      <c r="L11074" s="63"/>
      <c r="M11074" s="63"/>
      <c r="N11074" s="63"/>
      <c r="O11074" s="63"/>
      <c r="P11074" s="63"/>
      <c r="Q11074" s="63"/>
      <c r="R11074" s="63"/>
      <c r="S11074" s="63"/>
      <c r="T11074" s="63"/>
      <c r="U11074" s="63"/>
      <c r="V11074" s="63"/>
      <c r="W11074" s="63"/>
      <c r="X11074" s="63"/>
      <c r="Y11074" s="63"/>
      <c r="Z11074" s="62">
        <v>0</v>
      </c>
      <c r="AA11074" s="63"/>
      <c r="AB11074" s="63"/>
      <c r="AC11074" s="62">
        <v>0</v>
      </c>
    </row>
    <row r="11075" spans="1:29" x14ac:dyDescent="0.25">
      <c r="A11075" s="61" t="s">
        <v>159</v>
      </c>
      <c r="B11075" s="61" t="s">
        <v>160</v>
      </c>
      <c r="C11075" s="62">
        <v>2017</v>
      </c>
      <c r="D11075" s="61" t="s">
        <v>99</v>
      </c>
      <c r="E11075" s="62">
        <v>80</v>
      </c>
      <c r="F11075" s="62">
        <v>265760</v>
      </c>
      <c r="G11075" s="62">
        <v>40691</v>
      </c>
      <c r="H11075" s="62">
        <v>42.39</v>
      </c>
      <c r="I11075" s="62">
        <v>3322</v>
      </c>
      <c r="J11075" s="62">
        <v>247156.8</v>
      </c>
      <c r="K11075" s="62">
        <v>7772.76</v>
      </c>
      <c r="L11075" s="62">
        <v>22667</v>
      </c>
      <c r="M11075" s="62">
        <v>23.61</v>
      </c>
      <c r="N11075" s="62">
        <v>97.16</v>
      </c>
      <c r="O11075" s="62">
        <v>93734.04</v>
      </c>
      <c r="P11075" s="63"/>
      <c r="Q11075" s="63"/>
      <c r="R11075" s="63"/>
      <c r="S11075" s="63"/>
      <c r="T11075" s="63"/>
      <c r="U11075" s="63"/>
      <c r="V11075" s="63"/>
      <c r="W11075" s="63"/>
      <c r="X11075" s="63"/>
      <c r="Y11075" s="63"/>
      <c r="Z11075" s="62">
        <v>2177</v>
      </c>
      <c r="AA11075" s="62">
        <v>14488</v>
      </c>
      <c r="AB11075" s="62">
        <v>15.09</v>
      </c>
      <c r="AC11075" s="62">
        <v>27.21</v>
      </c>
    </row>
    <row r="11076" spans="1:29" x14ac:dyDescent="0.25">
      <c r="A11076" s="61" t="s">
        <v>432</v>
      </c>
      <c r="B11076" s="61" t="s">
        <v>433</v>
      </c>
      <c r="C11076" s="62">
        <v>2017</v>
      </c>
      <c r="D11076" s="61" t="s">
        <v>78</v>
      </c>
      <c r="E11076" s="62">
        <v>48</v>
      </c>
      <c r="F11076" s="62">
        <v>27652</v>
      </c>
      <c r="G11076" s="62">
        <v>3091</v>
      </c>
      <c r="H11076" s="62">
        <v>5.37</v>
      </c>
      <c r="I11076" s="62">
        <v>576.08000000000004</v>
      </c>
      <c r="J11076" s="62">
        <v>25716.36</v>
      </c>
      <c r="K11076" s="62">
        <v>5216</v>
      </c>
      <c r="L11076" s="62">
        <v>10785</v>
      </c>
      <c r="M11076" s="62">
        <v>18.72</v>
      </c>
      <c r="N11076" s="63"/>
      <c r="O11076" s="63"/>
      <c r="P11076" s="63"/>
      <c r="Q11076" s="63"/>
      <c r="R11076" s="63"/>
      <c r="S11076" s="63"/>
      <c r="T11076" s="63"/>
      <c r="U11076" s="63"/>
      <c r="V11076" s="63"/>
      <c r="W11076" s="63"/>
      <c r="X11076" s="63"/>
      <c r="Y11076" s="63"/>
      <c r="Z11076" s="62">
        <v>62245</v>
      </c>
      <c r="AA11076" s="62">
        <v>4191</v>
      </c>
      <c r="AB11076" s="62">
        <v>7.28</v>
      </c>
      <c r="AC11076" s="62">
        <v>1296.77</v>
      </c>
    </row>
    <row r="11077" spans="1:29" x14ac:dyDescent="0.25">
      <c r="A11077" s="61" t="s">
        <v>235</v>
      </c>
      <c r="B11077" s="61" t="s">
        <v>236</v>
      </c>
      <c r="C11077" s="62">
        <v>2006</v>
      </c>
      <c r="D11077" s="61" t="s">
        <v>175</v>
      </c>
      <c r="E11077" s="62">
        <v>8</v>
      </c>
      <c r="F11077" s="63"/>
      <c r="G11077" s="63"/>
      <c r="H11077" s="63"/>
      <c r="I11077" s="63"/>
      <c r="J11077" s="63"/>
      <c r="K11077" s="62">
        <v>0</v>
      </c>
      <c r="L11077" s="63"/>
      <c r="M11077" s="63"/>
      <c r="N11077" s="63"/>
      <c r="O11077" s="63"/>
      <c r="P11077" s="63"/>
      <c r="Q11077" s="63"/>
      <c r="R11077" s="63"/>
      <c r="S11077" s="63"/>
      <c r="T11077" s="63"/>
      <c r="U11077" s="63"/>
      <c r="V11077" s="63"/>
      <c r="W11077" s="63"/>
      <c r="X11077" s="63"/>
      <c r="Y11077" s="63"/>
      <c r="Z11077" s="62">
        <v>31800</v>
      </c>
      <c r="AA11077" s="62">
        <v>835</v>
      </c>
      <c r="AB11077" s="62">
        <v>8.6999999999999993</v>
      </c>
      <c r="AC11077" s="62">
        <v>3975</v>
      </c>
    </row>
    <row r="11078" spans="1:29" ht="30" x14ac:dyDescent="0.25">
      <c r="A11078" s="61" t="s">
        <v>188</v>
      </c>
      <c r="B11078" s="61" t="s">
        <v>189</v>
      </c>
      <c r="C11078" s="62">
        <v>2007</v>
      </c>
      <c r="D11078" s="61" t="s">
        <v>511</v>
      </c>
      <c r="E11078" s="62">
        <v>10</v>
      </c>
      <c r="F11078" s="62">
        <v>59856</v>
      </c>
      <c r="G11078" s="62">
        <v>11494</v>
      </c>
      <c r="H11078" s="62">
        <v>95.78</v>
      </c>
      <c r="I11078" s="62">
        <v>5985.6</v>
      </c>
      <c r="J11078" s="62">
        <v>55666.080000000002</v>
      </c>
      <c r="K11078" s="62">
        <v>7703.2</v>
      </c>
      <c r="L11078" s="62">
        <v>16138</v>
      </c>
      <c r="M11078" s="62">
        <v>134.47999999999999</v>
      </c>
      <c r="N11078" s="62">
        <v>770.32</v>
      </c>
      <c r="O11078" s="62">
        <v>92895.21</v>
      </c>
      <c r="P11078" s="63"/>
      <c r="Q11078" s="63"/>
      <c r="R11078" s="63"/>
      <c r="S11078" s="63"/>
      <c r="T11078" s="63"/>
      <c r="U11078" s="63"/>
      <c r="V11078" s="63"/>
      <c r="W11078" s="63"/>
      <c r="X11078" s="63"/>
      <c r="Y11078" s="63"/>
      <c r="Z11078" s="62">
        <v>1203</v>
      </c>
      <c r="AA11078" s="62">
        <v>6652</v>
      </c>
      <c r="AB11078" s="62">
        <v>55.43</v>
      </c>
      <c r="AC11078" s="62">
        <v>120.3</v>
      </c>
    </row>
    <row r="11079" spans="1:29" x14ac:dyDescent="0.25">
      <c r="A11079" s="61" t="s">
        <v>163</v>
      </c>
      <c r="B11079" s="61" t="s">
        <v>164</v>
      </c>
      <c r="C11079" s="62">
        <v>2004</v>
      </c>
      <c r="D11079" s="61" t="s">
        <v>86</v>
      </c>
      <c r="E11079" s="62">
        <v>32</v>
      </c>
      <c r="F11079" s="62">
        <v>17464</v>
      </c>
      <c r="G11079" s="62">
        <v>9125</v>
      </c>
      <c r="H11079" s="62">
        <v>23.76</v>
      </c>
      <c r="I11079" s="62">
        <v>545.75</v>
      </c>
      <c r="J11079" s="62">
        <v>16241.52</v>
      </c>
      <c r="K11079" s="62">
        <v>0</v>
      </c>
      <c r="L11079" s="63"/>
      <c r="M11079" s="63"/>
      <c r="N11079" s="63"/>
      <c r="O11079" s="63"/>
      <c r="P11079" s="63"/>
      <c r="Q11079" s="63"/>
      <c r="R11079" s="63"/>
      <c r="S11079" s="63"/>
      <c r="T11079" s="63"/>
      <c r="U11079" s="62">
        <v>17845</v>
      </c>
      <c r="V11079" s="62">
        <v>19741</v>
      </c>
      <c r="W11079" s="62">
        <v>51.41</v>
      </c>
      <c r="X11079" s="62">
        <v>557</v>
      </c>
      <c r="Y11079" s="62">
        <v>399442.48</v>
      </c>
      <c r="Z11079" s="62">
        <v>303600</v>
      </c>
      <c r="AA11079" s="62">
        <v>18110</v>
      </c>
      <c r="AB11079" s="62">
        <v>47.16</v>
      </c>
      <c r="AC11079" s="62">
        <v>9487.5</v>
      </c>
    </row>
    <row r="11080" spans="1:29" ht="30" x14ac:dyDescent="0.25">
      <c r="A11080" s="61" t="s">
        <v>97</v>
      </c>
      <c r="B11080" s="61" t="s">
        <v>98</v>
      </c>
      <c r="C11080" s="62">
        <v>2007</v>
      </c>
      <c r="D11080" s="61" t="s">
        <v>78</v>
      </c>
      <c r="E11080" s="62">
        <v>44</v>
      </c>
      <c r="F11080" s="62">
        <v>379156</v>
      </c>
      <c r="G11080" s="62">
        <v>60802</v>
      </c>
      <c r="H11080" s="62">
        <v>115.16</v>
      </c>
      <c r="I11080" s="62">
        <v>8617.18</v>
      </c>
      <c r="J11080" s="62">
        <v>352615.08</v>
      </c>
      <c r="K11080" s="62">
        <v>0</v>
      </c>
      <c r="L11080" s="63"/>
      <c r="M11080" s="63"/>
      <c r="N11080" s="63"/>
      <c r="O11080" s="63"/>
      <c r="P11080" s="63"/>
      <c r="Q11080" s="63"/>
      <c r="R11080" s="63"/>
      <c r="S11080" s="63"/>
      <c r="T11080" s="63"/>
      <c r="U11080" s="63"/>
      <c r="V11080" s="63"/>
      <c r="W11080" s="63"/>
      <c r="X11080" s="63"/>
      <c r="Y11080" s="63"/>
      <c r="Z11080" s="62">
        <v>152155</v>
      </c>
      <c r="AA11080" s="62">
        <v>13518</v>
      </c>
      <c r="AB11080" s="62">
        <v>25.6</v>
      </c>
      <c r="AC11080" s="62">
        <v>3458.07</v>
      </c>
    </row>
    <row r="11081" spans="1:29" x14ac:dyDescent="0.25">
      <c r="A11081" s="61" t="s">
        <v>229</v>
      </c>
      <c r="B11081" s="61" t="s">
        <v>230</v>
      </c>
      <c r="C11081" s="62">
        <v>2003</v>
      </c>
      <c r="D11081" s="61" t="s">
        <v>86</v>
      </c>
      <c r="E11081" s="62">
        <v>127</v>
      </c>
      <c r="F11081" s="62">
        <v>6941</v>
      </c>
      <c r="G11081" s="62">
        <v>2290</v>
      </c>
      <c r="H11081" s="62">
        <v>1.5</v>
      </c>
      <c r="I11081" s="62">
        <v>54.65</v>
      </c>
      <c r="J11081" s="62">
        <v>6455.13</v>
      </c>
      <c r="K11081" s="62">
        <v>205</v>
      </c>
      <c r="L11081" s="62">
        <v>483</v>
      </c>
      <c r="M11081" s="62">
        <v>0.32</v>
      </c>
      <c r="N11081" s="62">
        <v>1.61</v>
      </c>
      <c r="O11081" s="62">
        <v>2472.16</v>
      </c>
      <c r="P11081" s="63"/>
      <c r="Q11081" s="63"/>
      <c r="R11081" s="63"/>
      <c r="S11081" s="63"/>
      <c r="T11081" s="63"/>
      <c r="U11081" s="63"/>
      <c r="V11081" s="63"/>
      <c r="W11081" s="63"/>
      <c r="X11081" s="63"/>
      <c r="Y11081" s="63"/>
      <c r="Z11081" s="62">
        <v>10.79</v>
      </c>
      <c r="AA11081" s="62">
        <v>48414</v>
      </c>
      <c r="AB11081" s="62">
        <v>31.77</v>
      </c>
      <c r="AC11081" s="62">
        <v>0.08</v>
      </c>
    </row>
    <row r="11082" spans="1:29" ht="45" x14ac:dyDescent="0.25">
      <c r="A11082" s="61" t="s">
        <v>167</v>
      </c>
      <c r="B11082" s="61" t="s">
        <v>168</v>
      </c>
      <c r="C11082" s="62">
        <v>2005</v>
      </c>
      <c r="D11082" s="61" t="s">
        <v>75</v>
      </c>
      <c r="E11082" s="62">
        <v>10</v>
      </c>
      <c r="F11082" s="62">
        <v>0</v>
      </c>
      <c r="G11082" s="62">
        <v>0</v>
      </c>
      <c r="H11082" s="62">
        <v>0</v>
      </c>
      <c r="I11082" s="62">
        <v>0</v>
      </c>
      <c r="J11082" s="62">
        <v>0</v>
      </c>
      <c r="K11082" s="62">
        <v>0</v>
      </c>
      <c r="L11082" s="62">
        <v>0</v>
      </c>
      <c r="M11082" s="62">
        <v>0</v>
      </c>
      <c r="N11082" s="63"/>
      <c r="O11082" s="63"/>
      <c r="P11082" s="62">
        <v>0</v>
      </c>
      <c r="Q11082" s="62">
        <v>0</v>
      </c>
      <c r="R11082" s="62">
        <v>0</v>
      </c>
      <c r="S11082" s="62">
        <v>0</v>
      </c>
      <c r="T11082" s="62">
        <v>0</v>
      </c>
      <c r="U11082" s="62">
        <v>0</v>
      </c>
      <c r="V11082" s="62">
        <v>0</v>
      </c>
      <c r="W11082" s="62">
        <v>0</v>
      </c>
      <c r="X11082" s="62">
        <v>0</v>
      </c>
      <c r="Y11082" s="62">
        <v>0</v>
      </c>
      <c r="Z11082" s="62">
        <v>103970</v>
      </c>
      <c r="AA11082" s="62">
        <v>2229</v>
      </c>
      <c r="AB11082" s="62">
        <v>18.579999999999998</v>
      </c>
      <c r="AC11082" s="62">
        <v>10397</v>
      </c>
    </row>
    <row r="11083" spans="1:29" ht="30" x14ac:dyDescent="0.25">
      <c r="A11083" s="61" t="s">
        <v>536</v>
      </c>
      <c r="B11083" s="61" t="s">
        <v>537</v>
      </c>
      <c r="C11083" s="62">
        <v>2008</v>
      </c>
      <c r="D11083" s="61" t="s">
        <v>75</v>
      </c>
      <c r="E11083" s="62">
        <v>6</v>
      </c>
      <c r="F11083" s="62">
        <v>3361</v>
      </c>
      <c r="G11083" s="62">
        <v>776</v>
      </c>
      <c r="H11083" s="62">
        <v>10.78</v>
      </c>
      <c r="I11083" s="62">
        <v>560.16999999999996</v>
      </c>
      <c r="J11083" s="62">
        <v>3125.73</v>
      </c>
      <c r="K11083" s="62">
        <v>0</v>
      </c>
      <c r="L11083" s="63"/>
      <c r="M11083" s="63"/>
      <c r="N11083" s="63"/>
      <c r="O11083" s="63"/>
      <c r="P11083" s="62">
        <v>209</v>
      </c>
      <c r="Q11083" s="62">
        <v>414</v>
      </c>
      <c r="R11083" s="62">
        <v>5.75</v>
      </c>
      <c r="S11083" s="62">
        <v>34</v>
      </c>
      <c r="T11083" s="62">
        <v>2647.82</v>
      </c>
      <c r="U11083" s="63"/>
      <c r="V11083" s="63"/>
      <c r="W11083" s="63"/>
      <c r="X11083" s="63"/>
      <c r="Y11083" s="63"/>
      <c r="Z11083" s="62">
        <v>377100</v>
      </c>
      <c r="AA11083" s="62">
        <v>3407</v>
      </c>
      <c r="AB11083" s="62">
        <v>47.32</v>
      </c>
      <c r="AC11083" s="62">
        <v>62850</v>
      </c>
    </row>
    <row r="11084" spans="1:29" ht="30" x14ac:dyDescent="0.25">
      <c r="A11084" s="61" t="s">
        <v>171</v>
      </c>
      <c r="B11084" s="61" t="s">
        <v>172</v>
      </c>
      <c r="C11084" s="62">
        <v>2010</v>
      </c>
      <c r="D11084" s="61" t="s">
        <v>78</v>
      </c>
      <c r="E11084" s="62">
        <v>136</v>
      </c>
      <c r="F11084" s="62">
        <v>430560</v>
      </c>
      <c r="G11084" s="62">
        <v>83056</v>
      </c>
      <c r="H11084" s="62">
        <v>50.89</v>
      </c>
      <c r="I11084" s="62">
        <v>3165.88</v>
      </c>
      <c r="J11084" s="62">
        <v>400420.8</v>
      </c>
      <c r="K11084" s="62">
        <v>73092.14</v>
      </c>
      <c r="L11084" s="62">
        <v>102529</v>
      </c>
      <c r="M11084" s="62">
        <v>62.82</v>
      </c>
      <c r="N11084" s="63"/>
      <c r="O11084" s="63"/>
      <c r="P11084" s="63"/>
      <c r="Q11084" s="63"/>
      <c r="R11084" s="63"/>
      <c r="S11084" s="63"/>
      <c r="T11084" s="63"/>
      <c r="U11084" s="63"/>
      <c r="V11084" s="63"/>
      <c r="W11084" s="63"/>
      <c r="X11084" s="63"/>
      <c r="Y11084" s="63"/>
      <c r="Z11084" s="62">
        <v>5433</v>
      </c>
      <c r="AA11084" s="62">
        <v>46615</v>
      </c>
      <c r="AB11084" s="62">
        <v>28.56</v>
      </c>
      <c r="AC11084" s="62">
        <v>39.950000000000003</v>
      </c>
    </row>
    <row r="11085" spans="1:29" x14ac:dyDescent="0.25">
      <c r="A11085" s="61" t="s">
        <v>409</v>
      </c>
      <c r="B11085" s="61" t="s">
        <v>410</v>
      </c>
      <c r="C11085" s="62">
        <v>2014</v>
      </c>
      <c r="D11085" s="61" t="s">
        <v>78</v>
      </c>
      <c r="E11085" s="62">
        <v>40</v>
      </c>
      <c r="F11085" s="62">
        <v>324600</v>
      </c>
      <c r="G11085" s="62">
        <v>40346</v>
      </c>
      <c r="H11085" s="62">
        <v>84.05</v>
      </c>
      <c r="I11085" s="62">
        <v>8115</v>
      </c>
      <c r="J11085" s="62">
        <v>301878</v>
      </c>
      <c r="K11085" s="62">
        <v>0</v>
      </c>
      <c r="L11085" s="63"/>
      <c r="M11085" s="63"/>
      <c r="N11085" s="63"/>
      <c r="O11085" s="63"/>
      <c r="P11085" s="63"/>
      <c r="Q11085" s="63"/>
      <c r="R11085" s="63"/>
      <c r="S11085" s="63"/>
      <c r="T11085" s="63"/>
      <c r="U11085" s="63"/>
      <c r="V11085" s="63"/>
      <c r="W11085" s="63"/>
      <c r="X11085" s="63"/>
      <c r="Y11085" s="63"/>
      <c r="Z11085" s="62">
        <v>1879.55</v>
      </c>
      <c r="AA11085" s="62">
        <v>9248</v>
      </c>
      <c r="AB11085" s="62">
        <v>19.27</v>
      </c>
      <c r="AC11085" s="62">
        <v>46.99</v>
      </c>
    </row>
    <row r="11086" spans="1:29" ht="30" x14ac:dyDescent="0.25">
      <c r="A11086" s="61" t="s">
        <v>115</v>
      </c>
      <c r="B11086" s="61" t="s">
        <v>116</v>
      </c>
      <c r="C11086" s="62">
        <v>2018</v>
      </c>
      <c r="D11086" s="61" t="s">
        <v>78</v>
      </c>
      <c r="E11086" s="62">
        <v>29</v>
      </c>
      <c r="F11086" s="62">
        <v>16579</v>
      </c>
      <c r="G11086" s="62">
        <v>3952</v>
      </c>
      <c r="H11086" s="62">
        <v>11.36</v>
      </c>
      <c r="I11086" s="62">
        <v>571.69000000000005</v>
      </c>
      <c r="J11086" s="62">
        <v>15418.47</v>
      </c>
      <c r="K11086" s="62">
        <v>10294.86</v>
      </c>
      <c r="L11086" s="62">
        <v>13681</v>
      </c>
      <c r="M11086" s="62">
        <v>39.31</v>
      </c>
      <c r="N11086" s="62">
        <v>355</v>
      </c>
      <c r="O11086" s="62">
        <v>124148.8</v>
      </c>
      <c r="P11086" s="63"/>
      <c r="Q11086" s="63"/>
      <c r="R11086" s="63"/>
      <c r="S11086" s="63"/>
      <c r="T11086" s="63"/>
      <c r="U11086" s="63"/>
      <c r="V11086" s="63"/>
      <c r="W11086" s="63"/>
      <c r="X11086" s="63"/>
      <c r="Y11086" s="63"/>
      <c r="Z11086" s="62">
        <v>40000</v>
      </c>
      <c r="AA11086" s="62">
        <v>6586</v>
      </c>
      <c r="AB11086" s="62">
        <v>18.93</v>
      </c>
      <c r="AC11086" s="62">
        <v>1379.31</v>
      </c>
    </row>
    <row r="11087" spans="1:29" ht="30" x14ac:dyDescent="0.25">
      <c r="A11087" s="61" t="s">
        <v>151</v>
      </c>
      <c r="B11087" s="61" t="s">
        <v>152</v>
      </c>
      <c r="C11087" s="62">
        <v>2005</v>
      </c>
      <c r="D11087" s="61" t="s">
        <v>75</v>
      </c>
      <c r="E11087" s="62">
        <v>2</v>
      </c>
      <c r="F11087" s="62">
        <v>444</v>
      </c>
      <c r="G11087" s="62">
        <v>108</v>
      </c>
      <c r="H11087" s="62">
        <v>4.5</v>
      </c>
      <c r="I11087" s="62">
        <v>222</v>
      </c>
      <c r="J11087" s="62">
        <v>412.92</v>
      </c>
      <c r="K11087" s="62">
        <v>1340.45</v>
      </c>
      <c r="L11087" s="62">
        <v>767</v>
      </c>
      <c r="M11087" s="62">
        <v>31.96</v>
      </c>
      <c r="N11087" s="63"/>
      <c r="O11087" s="63"/>
      <c r="P11087" s="63"/>
      <c r="Q11087" s="63"/>
      <c r="R11087" s="63"/>
      <c r="S11087" s="63"/>
      <c r="T11087" s="63"/>
      <c r="U11087" s="63"/>
      <c r="V11087" s="63"/>
      <c r="W11087" s="63"/>
      <c r="X11087" s="63"/>
      <c r="Y11087" s="63"/>
      <c r="Z11087" s="62">
        <v>257.87</v>
      </c>
      <c r="AA11087" s="62">
        <v>932</v>
      </c>
      <c r="AB11087" s="62">
        <v>38.83</v>
      </c>
      <c r="AC11087" s="62">
        <v>128.94</v>
      </c>
    </row>
    <row r="11088" spans="1:29" x14ac:dyDescent="0.25">
      <c r="A11088" s="61" t="s">
        <v>558</v>
      </c>
      <c r="B11088" s="61" t="s">
        <v>559</v>
      </c>
      <c r="C11088" s="62">
        <v>2009</v>
      </c>
      <c r="D11088" s="61" t="s">
        <v>78</v>
      </c>
      <c r="E11088" s="62">
        <v>30</v>
      </c>
      <c r="F11088" s="62">
        <v>272320</v>
      </c>
      <c r="G11088" s="62">
        <v>47782</v>
      </c>
      <c r="H11088" s="62">
        <v>132.72999999999999</v>
      </c>
      <c r="I11088" s="62">
        <v>9077.33</v>
      </c>
      <c r="J11088" s="62">
        <v>253257.60000000001</v>
      </c>
      <c r="K11088" s="62">
        <v>0</v>
      </c>
      <c r="L11088" s="63"/>
      <c r="M11088" s="63"/>
      <c r="N11088" s="63"/>
      <c r="O11088" s="63"/>
      <c r="P11088" s="63"/>
      <c r="Q11088" s="63"/>
      <c r="R11088" s="63"/>
      <c r="S11088" s="63"/>
      <c r="T11088" s="63"/>
      <c r="U11088" s="63"/>
      <c r="V11088" s="63"/>
      <c r="W11088" s="63"/>
      <c r="X11088" s="63"/>
      <c r="Y11088" s="63"/>
      <c r="Z11088" s="62">
        <v>0</v>
      </c>
      <c r="AA11088" s="63"/>
      <c r="AB11088" s="63"/>
      <c r="AC11088" s="62">
        <v>0</v>
      </c>
    </row>
    <row r="11089" spans="1:29" ht="30" x14ac:dyDescent="0.25">
      <c r="A11089" s="61" t="s">
        <v>138</v>
      </c>
      <c r="B11089" s="61" t="s">
        <v>139</v>
      </c>
      <c r="C11089" s="62">
        <v>2017</v>
      </c>
      <c r="D11089" s="61" t="s">
        <v>75</v>
      </c>
      <c r="E11089" s="62">
        <v>6</v>
      </c>
      <c r="F11089" s="63"/>
      <c r="G11089" s="63"/>
      <c r="H11089" s="63"/>
      <c r="I11089" s="63"/>
      <c r="J11089" s="63"/>
      <c r="K11089" s="62">
        <v>0</v>
      </c>
      <c r="L11089" s="63"/>
      <c r="M11089" s="63"/>
      <c r="N11089" s="63"/>
      <c r="O11089" s="63"/>
      <c r="P11089" s="63"/>
      <c r="Q11089" s="63"/>
      <c r="R11089" s="63"/>
      <c r="S11089" s="63"/>
      <c r="T11089" s="63"/>
      <c r="U11089" s="63"/>
      <c r="V11089" s="63"/>
      <c r="W11089" s="63"/>
      <c r="X11089" s="63"/>
      <c r="Y11089" s="63"/>
      <c r="Z11089" s="62">
        <v>189450</v>
      </c>
      <c r="AA11089" s="62">
        <v>11538</v>
      </c>
      <c r="AB11089" s="62">
        <v>160.25</v>
      </c>
      <c r="AC11089" s="62">
        <v>31575</v>
      </c>
    </row>
    <row r="11090" spans="1:29" ht="30" x14ac:dyDescent="0.25">
      <c r="A11090" s="61" t="s">
        <v>176</v>
      </c>
      <c r="B11090" s="61" t="s">
        <v>177</v>
      </c>
      <c r="C11090" s="62">
        <v>2010</v>
      </c>
      <c r="D11090" s="61" t="s">
        <v>78</v>
      </c>
      <c r="E11090" s="62">
        <v>31</v>
      </c>
      <c r="F11090" s="62">
        <v>57040</v>
      </c>
      <c r="G11090" s="62">
        <v>10205</v>
      </c>
      <c r="H11090" s="62">
        <v>27.43</v>
      </c>
      <c r="I11090" s="62">
        <v>1840</v>
      </c>
      <c r="J11090" s="62">
        <v>53047.199999999997</v>
      </c>
      <c r="K11090" s="62">
        <v>0</v>
      </c>
      <c r="L11090" s="62">
        <v>22187</v>
      </c>
      <c r="M11090" s="62">
        <v>59.64</v>
      </c>
      <c r="N11090" s="63"/>
      <c r="O11090" s="63"/>
      <c r="P11090" s="63"/>
      <c r="Q11090" s="63"/>
      <c r="R11090" s="63"/>
      <c r="S11090" s="63"/>
      <c r="T11090" s="63"/>
      <c r="U11090" s="63"/>
      <c r="V11090" s="63"/>
      <c r="W11090" s="63"/>
      <c r="X11090" s="63"/>
      <c r="Y11090" s="63"/>
      <c r="Z11090" s="62">
        <v>0</v>
      </c>
      <c r="AA11090" s="62">
        <v>2960</v>
      </c>
      <c r="AB11090" s="62">
        <v>7.96</v>
      </c>
      <c r="AC11090" s="62">
        <v>0</v>
      </c>
    </row>
    <row r="11091" spans="1:29" x14ac:dyDescent="0.25">
      <c r="A11091" s="61" t="s">
        <v>144</v>
      </c>
      <c r="B11091" s="61" t="s">
        <v>145</v>
      </c>
      <c r="C11091" s="62">
        <v>2016</v>
      </c>
      <c r="D11091" s="61" t="s">
        <v>94</v>
      </c>
      <c r="E11091" s="62">
        <v>3</v>
      </c>
      <c r="F11091" s="62">
        <v>0</v>
      </c>
      <c r="G11091" s="62">
        <v>0</v>
      </c>
      <c r="H11091" s="62">
        <v>0</v>
      </c>
      <c r="I11091" s="62">
        <v>0</v>
      </c>
      <c r="J11091" s="62">
        <v>0</v>
      </c>
      <c r="K11091" s="62">
        <v>0</v>
      </c>
      <c r="L11091" s="62">
        <v>0</v>
      </c>
      <c r="M11091" s="62">
        <v>0</v>
      </c>
      <c r="N11091" s="62">
        <v>0</v>
      </c>
      <c r="O11091" s="62">
        <v>0</v>
      </c>
      <c r="P11091" s="63"/>
      <c r="Q11091" s="63"/>
      <c r="R11091" s="63"/>
      <c r="S11091" s="63"/>
      <c r="T11091" s="63"/>
      <c r="U11091" s="63"/>
      <c r="V11091" s="63"/>
      <c r="W11091" s="63"/>
      <c r="X11091" s="63"/>
      <c r="Y11091" s="63"/>
      <c r="Z11091" s="62">
        <v>278</v>
      </c>
      <c r="AA11091" s="62">
        <v>4870</v>
      </c>
      <c r="AB11091" s="62">
        <v>135.28</v>
      </c>
      <c r="AC11091" s="62">
        <v>92.67</v>
      </c>
    </row>
    <row r="11092" spans="1:29" x14ac:dyDescent="0.25">
      <c r="A11092" s="61" t="s">
        <v>253</v>
      </c>
      <c r="B11092" s="61" t="s">
        <v>254</v>
      </c>
      <c r="C11092" s="62">
        <v>2011</v>
      </c>
      <c r="D11092" s="61" t="s">
        <v>99</v>
      </c>
      <c r="E11092" s="62">
        <v>40</v>
      </c>
      <c r="F11092" s="62">
        <v>105150</v>
      </c>
      <c r="G11092" s="62">
        <v>18608</v>
      </c>
      <c r="H11092" s="62">
        <v>38.770000000000003</v>
      </c>
      <c r="I11092" s="62">
        <v>2628.75</v>
      </c>
      <c r="J11092" s="62">
        <v>97789.5</v>
      </c>
      <c r="K11092" s="62">
        <v>29402.52</v>
      </c>
      <c r="L11092" s="62">
        <v>36006</v>
      </c>
      <c r="M11092" s="62">
        <v>75.010000000000005</v>
      </c>
      <c r="N11092" s="62">
        <v>735.06</v>
      </c>
      <c r="O11092" s="62">
        <v>354573.83</v>
      </c>
      <c r="P11092" s="63"/>
      <c r="Q11092" s="63"/>
      <c r="R11092" s="63"/>
      <c r="S11092" s="63"/>
      <c r="T11092" s="63"/>
      <c r="U11092" s="63"/>
      <c r="V11092" s="63"/>
      <c r="W11092" s="63"/>
      <c r="X11092" s="63"/>
      <c r="Y11092" s="63"/>
      <c r="Z11092" s="62">
        <v>100400</v>
      </c>
      <c r="AA11092" s="62">
        <v>5670</v>
      </c>
      <c r="AB11092" s="62">
        <v>11.81</v>
      </c>
      <c r="AC11092" s="62">
        <v>2510</v>
      </c>
    </row>
    <row r="11093" spans="1:29" x14ac:dyDescent="0.25">
      <c r="A11093" s="61" t="s">
        <v>354</v>
      </c>
      <c r="B11093" s="61" t="s">
        <v>355</v>
      </c>
      <c r="C11093" s="62">
        <v>2006</v>
      </c>
      <c r="D11093" s="61" t="s">
        <v>89</v>
      </c>
      <c r="E11093" s="62">
        <v>34</v>
      </c>
      <c r="F11093" s="62">
        <v>195278</v>
      </c>
      <c r="G11093" s="62">
        <v>20841</v>
      </c>
      <c r="H11093" s="62">
        <v>51.08</v>
      </c>
      <c r="I11093" s="62">
        <v>5743.47</v>
      </c>
      <c r="J11093" s="62">
        <v>181608.54</v>
      </c>
      <c r="K11093" s="62">
        <v>12200.78</v>
      </c>
      <c r="L11093" s="62">
        <v>17118</v>
      </c>
      <c r="M11093" s="62">
        <v>41.96</v>
      </c>
      <c r="N11093" s="62">
        <v>358.85</v>
      </c>
      <c r="O11093" s="62">
        <v>147132.82</v>
      </c>
      <c r="P11093" s="63"/>
      <c r="Q11093" s="63"/>
      <c r="R11093" s="63"/>
      <c r="S11093" s="63"/>
      <c r="T11093" s="63"/>
      <c r="U11093" s="63"/>
      <c r="V11093" s="63"/>
      <c r="W11093" s="63"/>
      <c r="X11093" s="63"/>
      <c r="Y11093" s="63"/>
      <c r="Z11093" s="62">
        <v>105464</v>
      </c>
      <c r="AA11093" s="62">
        <v>2662</v>
      </c>
      <c r="AB11093" s="62">
        <v>6.52</v>
      </c>
      <c r="AC11093" s="62">
        <v>3101.88</v>
      </c>
    </row>
    <row r="11094" spans="1:29" x14ac:dyDescent="0.25">
      <c r="A11094" s="61" t="s">
        <v>241</v>
      </c>
      <c r="B11094" s="61" t="s">
        <v>242</v>
      </c>
      <c r="C11094" s="62">
        <v>2014</v>
      </c>
      <c r="D11094" s="61" t="s">
        <v>75</v>
      </c>
      <c r="E11094" s="62">
        <v>1</v>
      </c>
      <c r="F11094" s="63"/>
      <c r="G11094" s="63"/>
      <c r="H11094" s="63"/>
      <c r="I11094" s="63"/>
      <c r="J11094" s="63"/>
      <c r="K11094" s="62">
        <v>0</v>
      </c>
      <c r="L11094" s="63"/>
      <c r="M11094" s="63"/>
      <c r="N11094" s="63"/>
      <c r="O11094" s="63"/>
      <c r="P11094" s="63"/>
      <c r="Q11094" s="63"/>
      <c r="R11094" s="63"/>
      <c r="S11094" s="63"/>
      <c r="T11094" s="63"/>
      <c r="U11094" s="63"/>
      <c r="V11094" s="63"/>
      <c r="W11094" s="63"/>
      <c r="X11094" s="63"/>
      <c r="Y11094" s="63"/>
      <c r="Z11094" s="62">
        <v>6700</v>
      </c>
      <c r="AA11094" s="62">
        <v>627</v>
      </c>
      <c r="AB11094" s="62">
        <v>52.25</v>
      </c>
      <c r="AC11094" s="62">
        <v>6700</v>
      </c>
    </row>
    <row r="11095" spans="1:29" ht="30" x14ac:dyDescent="0.25">
      <c r="A11095" s="61" t="s">
        <v>180</v>
      </c>
      <c r="B11095" s="61" t="s">
        <v>181</v>
      </c>
      <c r="C11095" s="62">
        <v>2004</v>
      </c>
      <c r="D11095" s="61" t="s">
        <v>72</v>
      </c>
      <c r="E11095" s="62">
        <v>80</v>
      </c>
      <c r="F11095" s="62">
        <v>85040</v>
      </c>
      <c r="G11095" s="62">
        <v>5781</v>
      </c>
      <c r="H11095" s="62">
        <v>6.02</v>
      </c>
      <c r="I11095" s="62">
        <v>1063</v>
      </c>
      <c r="J11095" s="62">
        <v>79087.199999999997</v>
      </c>
      <c r="K11095" s="62">
        <v>0</v>
      </c>
      <c r="L11095" s="63"/>
      <c r="M11095" s="63"/>
      <c r="N11095" s="63"/>
      <c r="O11095" s="63"/>
      <c r="P11095" s="63"/>
      <c r="Q11095" s="63"/>
      <c r="R11095" s="63"/>
      <c r="S11095" s="63"/>
      <c r="T11095" s="63"/>
      <c r="U11095" s="63"/>
      <c r="V11095" s="63"/>
      <c r="W11095" s="63"/>
      <c r="X11095" s="63"/>
      <c r="Y11095" s="63"/>
      <c r="Z11095" s="62">
        <v>1.79</v>
      </c>
      <c r="AA11095" s="62">
        <v>8708</v>
      </c>
      <c r="AB11095" s="62">
        <v>9.07</v>
      </c>
      <c r="AC11095" s="62">
        <v>0.02</v>
      </c>
    </row>
    <row r="11096" spans="1:29" ht="30" x14ac:dyDescent="0.25">
      <c r="A11096" s="61" t="s">
        <v>180</v>
      </c>
      <c r="B11096" s="61" t="s">
        <v>181</v>
      </c>
      <c r="C11096" s="62">
        <v>2009</v>
      </c>
      <c r="D11096" s="61" t="s">
        <v>99</v>
      </c>
      <c r="E11096" s="62">
        <v>36</v>
      </c>
      <c r="F11096" s="62">
        <v>124440</v>
      </c>
      <c r="G11096" s="62">
        <v>25927</v>
      </c>
      <c r="H11096" s="62">
        <v>60.02</v>
      </c>
      <c r="I11096" s="62">
        <v>3456.67</v>
      </c>
      <c r="J11096" s="62">
        <v>115729.2</v>
      </c>
      <c r="K11096" s="62">
        <v>16024.25</v>
      </c>
      <c r="L11096" s="62">
        <v>27608</v>
      </c>
      <c r="M11096" s="62">
        <v>63.91</v>
      </c>
      <c r="N11096" s="62">
        <v>445.12</v>
      </c>
      <c r="O11096" s="62">
        <v>193241.22</v>
      </c>
      <c r="P11096" s="63"/>
      <c r="Q11096" s="63"/>
      <c r="R11096" s="63"/>
      <c r="S11096" s="63"/>
      <c r="T11096" s="63"/>
      <c r="U11096" s="63"/>
      <c r="V11096" s="63"/>
      <c r="W11096" s="63"/>
      <c r="X11096" s="63"/>
      <c r="Y11096" s="63"/>
      <c r="Z11096" s="62">
        <v>2750</v>
      </c>
      <c r="AA11096" s="62">
        <v>15101</v>
      </c>
      <c r="AB11096" s="62">
        <v>34.96</v>
      </c>
      <c r="AC11096" s="62">
        <v>76.39</v>
      </c>
    </row>
    <row r="11097" spans="1:29" ht="30" x14ac:dyDescent="0.25">
      <c r="A11097" s="61" t="s">
        <v>231</v>
      </c>
      <c r="B11097" s="61" t="s">
        <v>232</v>
      </c>
      <c r="C11097" s="62">
        <v>2016</v>
      </c>
      <c r="D11097" s="61" t="s">
        <v>75</v>
      </c>
      <c r="E11097" s="62">
        <v>80</v>
      </c>
      <c r="F11097" s="62">
        <v>908440</v>
      </c>
      <c r="G11097" s="62">
        <v>108859</v>
      </c>
      <c r="H11097" s="62">
        <v>113.39</v>
      </c>
      <c r="I11097" s="62">
        <v>11355.5</v>
      </c>
      <c r="J11097" s="62">
        <v>844849.2</v>
      </c>
      <c r="K11097" s="62">
        <v>0</v>
      </c>
      <c r="L11097" s="63"/>
      <c r="M11097" s="63"/>
      <c r="N11097" s="63"/>
      <c r="O11097" s="63"/>
      <c r="P11097" s="63"/>
      <c r="Q11097" s="63"/>
      <c r="R11097" s="63"/>
      <c r="S11097" s="63"/>
      <c r="T11097" s="63"/>
      <c r="U11097" s="63"/>
      <c r="V11097" s="63"/>
      <c r="W11097" s="63"/>
      <c r="X11097" s="63"/>
      <c r="Y11097" s="63"/>
      <c r="Z11097" s="62">
        <v>2415</v>
      </c>
      <c r="AA11097" s="62">
        <v>24258</v>
      </c>
      <c r="AB11097" s="62">
        <v>25.27</v>
      </c>
      <c r="AC11097" s="62">
        <v>30.19</v>
      </c>
    </row>
    <row r="11098" spans="1:29" x14ac:dyDescent="0.25">
      <c r="A11098" s="61" t="s">
        <v>81</v>
      </c>
      <c r="B11098" s="61" t="s">
        <v>82</v>
      </c>
      <c r="C11098" s="62">
        <v>2009</v>
      </c>
      <c r="D11098" s="61" t="s">
        <v>94</v>
      </c>
      <c r="E11098" s="62">
        <v>14</v>
      </c>
      <c r="F11098" s="62">
        <v>2599</v>
      </c>
      <c r="G11098" s="62">
        <v>488</v>
      </c>
      <c r="H11098" s="62">
        <v>2.9</v>
      </c>
      <c r="I11098" s="62">
        <v>185.64</v>
      </c>
      <c r="J11098" s="62">
        <v>2417.0700000000002</v>
      </c>
      <c r="K11098" s="62">
        <v>0</v>
      </c>
      <c r="L11098" s="63"/>
      <c r="M11098" s="63"/>
      <c r="N11098" s="63"/>
      <c r="O11098" s="63"/>
      <c r="P11098" s="63"/>
      <c r="Q11098" s="63"/>
      <c r="R11098" s="63"/>
      <c r="S11098" s="63"/>
      <c r="T11098" s="63"/>
      <c r="U11098" s="63"/>
      <c r="V11098" s="63"/>
      <c r="W11098" s="63"/>
      <c r="X11098" s="63"/>
      <c r="Y11098" s="63"/>
      <c r="Z11098" s="62">
        <v>218</v>
      </c>
      <c r="AA11098" s="62">
        <v>840</v>
      </c>
      <c r="AB11098" s="62">
        <v>5</v>
      </c>
      <c r="AC11098" s="62">
        <v>15.57</v>
      </c>
    </row>
    <row r="11099" spans="1:29" x14ac:dyDescent="0.25">
      <c r="A11099" s="61" t="s">
        <v>140</v>
      </c>
      <c r="B11099" s="61" t="s">
        <v>141</v>
      </c>
      <c r="C11099" s="62">
        <v>2007</v>
      </c>
      <c r="D11099" s="61" t="s">
        <v>135</v>
      </c>
      <c r="E11099" s="62">
        <v>40</v>
      </c>
      <c r="F11099" s="62">
        <v>62296</v>
      </c>
      <c r="G11099" s="62">
        <v>10318</v>
      </c>
      <c r="H11099" s="62">
        <v>21.5</v>
      </c>
      <c r="I11099" s="62">
        <v>1557.4</v>
      </c>
      <c r="J11099" s="62">
        <v>57935.28</v>
      </c>
      <c r="K11099" s="62">
        <v>937.92</v>
      </c>
      <c r="L11099" s="62">
        <v>20258</v>
      </c>
      <c r="M11099" s="62">
        <v>42.2</v>
      </c>
      <c r="N11099" s="62">
        <v>23.45</v>
      </c>
      <c r="O11099" s="62">
        <v>11310.71</v>
      </c>
      <c r="P11099" s="63"/>
      <c r="Q11099" s="63"/>
      <c r="R11099" s="63"/>
      <c r="S11099" s="63"/>
      <c r="T11099" s="63"/>
      <c r="U11099" s="62">
        <v>1684</v>
      </c>
      <c r="V11099" s="62">
        <v>3569</v>
      </c>
      <c r="W11099" s="62">
        <v>7.44</v>
      </c>
      <c r="X11099" s="62">
        <v>42</v>
      </c>
      <c r="Y11099" s="62">
        <v>37694.660000000003</v>
      </c>
      <c r="Z11099" s="62">
        <v>3797</v>
      </c>
      <c r="AA11099" s="62">
        <v>21716</v>
      </c>
      <c r="AB11099" s="62">
        <v>45.24</v>
      </c>
      <c r="AC11099" s="62">
        <v>94.93</v>
      </c>
    </row>
    <row r="11100" spans="1:29" x14ac:dyDescent="0.25">
      <c r="A11100" s="61" t="s">
        <v>84</v>
      </c>
      <c r="B11100" s="61" t="s">
        <v>85</v>
      </c>
      <c r="C11100" s="62">
        <v>2005</v>
      </c>
      <c r="D11100" s="61" t="s">
        <v>86</v>
      </c>
      <c r="E11100" s="62">
        <v>80</v>
      </c>
      <c r="F11100" s="62">
        <v>10262</v>
      </c>
      <c r="G11100" s="62">
        <v>1753</v>
      </c>
      <c r="H11100" s="62">
        <v>1.83</v>
      </c>
      <c r="I11100" s="62">
        <v>128.28</v>
      </c>
      <c r="J11100" s="62">
        <v>9543.66</v>
      </c>
      <c r="K11100" s="62">
        <v>1783</v>
      </c>
      <c r="L11100" s="62">
        <v>3243</v>
      </c>
      <c r="M11100" s="62">
        <v>3.38</v>
      </c>
      <c r="N11100" s="63"/>
      <c r="O11100" s="63"/>
      <c r="P11100" s="63"/>
      <c r="Q11100" s="63"/>
      <c r="R11100" s="63"/>
      <c r="S11100" s="63"/>
      <c r="T11100" s="63"/>
      <c r="U11100" s="63"/>
      <c r="V11100" s="63"/>
      <c r="W11100" s="63"/>
      <c r="X11100" s="63"/>
      <c r="Y11100" s="63"/>
      <c r="Z11100" s="62">
        <v>1085</v>
      </c>
      <c r="AA11100" s="62">
        <v>5274</v>
      </c>
      <c r="AB11100" s="62">
        <v>5.49</v>
      </c>
      <c r="AC11100" s="62">
        <v>13.56</v>
      </c>
    </row>
    <row r="11101" spans="1:29" ht="30" x14ac:dyDescent="0.25">
      <c r="A11101" s="61" t="s">
        <v>430</v>
      </c>
      <c r="B11101" s="61" t="s">
        <v>431</v>
      </c>
      <c r="C11101" s="62">
        <v>2012</v>
      </c>
      <c r="D11101" s="61" t="s">
        <v>99</v>
      </c>
      <c r="E11101" s="62">
        <v>60</v>
      </c>
      <c r="F11101" s="62">
        <v>660000</v>
      </c>
      <c r="G11101" s="62">
        <v>86463</v>
      </c>
      <c r="H11101" s="62">
        <v>120.09</v>
      </c>
      <c r="I11101" s="62">
        <v>11000</v>
      </c>
      <c r="J11101" s="62">
        <v>613800</v>
      </c>
      <c r="K11101" s="62">
        <v>0</v>
      </c>
      <c r="L11101" s="63"/>
      <c r="M11101" s="63"/>
      <c r="N11101" s="63"/>
      <c r="O11101" s="63"/>
      <c r="P11101" s="63"/>
      <c r="Q11101" s="63"/>
      <c r="R11101" s="63"/>
      <c r="S11101" s="63"/>
      <c r="T11101" s="63"/>
      <c r="U11101" s="63"/>
      <c r="V11101" s="63"/>
      <c r="W11101" s="63"/>
      <c r="X11101" s="63"/>
      <c r="Y11101" s="63"/>
      <c r="Z11101" s="62">
        <v>98.44</v>
      </c>
      <c r="AA11101" s="62">
        <v>4388</v>
      </c>
      <c r="AB11101" s="62">
        <v>6.09</v>
      </c>
      <c r="AC11101" s="62">
        <v>1.64</v>
      </c>
    </row>
    <row r="11102" spans="1:29" ht="45" x14ac:dyDescent="0.25">
      <c r="A11102" s="61" t="s">
        <v>326</v>
      </c>
      <c r="B11102" s="61" t="s">
        <v>327</v>
      </c>
      <c r="C11102" s="62">
        <v>2014</v>
      </c>
      <c r="D11102" s="61" t="s">
        <v>89</v>
      </c>
      <c r="E11102" s="62">
        <v>50</v>
      </c>
      <c r="F11102" s="62">
        <v>274999</v>
      </c>
      <c r="G11102" s="62">
        <v>35502</v>
      </c>
      <c r="H11102" s="62">
        <v>59.17</v>
      </c>
      <c r="I11102" s="62">
        <v>5499.98</v>
      </c>
      <c r="J11102" s="62">
        <v>255749.07</v>
      </c>
      <c r="K11102" s="62">
        <v>13344.33</v>
      </c>
      <c r="L11102" s="62">
        <v>21474</v>
      </c>
      <c r="M11102" s="62">
        <v>35.79</v>
      </c>
      <c r="N11102" s="63"/>
      <c r="O11102" s="63"/>
      <c r="P11102" s="63"/>
      <c r="Q11102" s="63"/>
      <c r="R11102" s="63"/>
      <c r="S11102" s="63"/>
      <c r="T11102" s="63"/>
      <c r="U11102" s="63"/>
      <c r="V11102" s="63"/>
      <c r="W11102" s="63"/>
      <c r="X11102" s="63"/>
      <c r="Y11102" s="63"/>
      <c r="Z11102" s="62">
        <v>19697</v>
      </c>
      <c r="AA11102" s="62">
        <v>14056</v>
      </c>
      <c r="AB11102" s="62">
        <v>23.43</v>
      </c>
      <c r="AC11102" s="62">
        <v>393.94</v>
      </c>
    </row>
    <row r="11103" spans="1:29" ht="30" x14ac:dyDescent="0.25">
      <c r="A11103" s="61" t="s">
        <v>365</v>
      </c>
      <c r="B11103" s="61" t="s">
        <v>366</v>
      </c>
      <c r="C11103" s="62">
        <v>2018</v>
      </c>
      <c r="D11103" s="61" t="s">
        <v>78</v>
      </c>
      <c r="E11103" s="62">
        <v>100</v>
      </c>
      <c r="F11103" s="62">
        <v>780720</v>
      </c>
      <c r="G11103" s="62">
        <v>115194</v>
      </c>
      <c r="H11103" s="62">
        <v>96</v>
      </c>
      <c r="I11103" s="62">
        <v>7807.2</v>
      </c>
      <c r="J11103" s="62">
        <v>726069.6</v>
      </c>
      <c r="K11103" s="62">
        <v>7258</v>
      </c>
      <c r="L11103" s="62">
        <v>8088</v>
      </c>
      <c r="M11103" s="62">
        <v>6.74</v>
      </c>
      <c r="N11103" s="62">
        <v>72.58</v>
      </c>
      <c r="O11103" s="62">
        <v>87526.42</v>
      </c>
      <c r="P11103" s="63"/>
      <c r="Q11103" s="63"/>
      <c r="R11103" s="63"/>
      <c r="S11103" s="63"/>
      <c r="T11103" s="63"/>
      <c r="U11103" s="63"/>
      <c r="V11103" s="63"/>
      <c r="W11103" s="63"/>
      <c r="X11103" s="63"/>
      <c r="Y11103" s="63"/>
      <c r="Z11103" s="62">
        <v>231857.69</v>
      </c>
      <c r="AA11103" s="62">
        <v>19648</v>
      </c>
      <c r="AB11103" s="62">
        <v>16.37</v>
      </c>
      <c r="AC11103" s="62">
        <v>2318.58</v>
      </c>
    </row>
    <row r="11104" spans="1:29" x14ac:dyDescent="0.25">
      <c r="A11104" s="61" t="s">
        <v>208</v>
      </c>
      <c r="B11104" s="61" t="s">
        <v>209</v>
      </c>
      <c r="C11104" s="62">
        <v>2007</v>
      </c>
      <c r="D11104" s="61" t="s">
        <v>78</v>
      </c>
      <c r="E11104" s="62">
        <v>63</v>
      </c>
      <c r="F11104" s="62">
        <v>492378</v>
      </c>
      <c r="G11104" s="62">
        <v>66738</v>
      </c>
      <c r="H11104" s="62">
        <v>88.28</v>
      </c>
      <c r="I11104" s="62">
        <v>7815.52</v>
      </c>
      <c r="J11104" s="62">
        <v>457911.54</v>
      </c>
      <c r="K11104" s="62">
        <v>10782</v>
      </c>
      <c r="L11104" s="62">
        <v>21209</v>
      </c>
      <c r="M11104" s="62">
        <v>28.05</v>
      </c>
      <c r="N11104" s="62">
        <v>171.14</v>
      </c>
      <c r="O11104" s="62">
        <v>130023.37</v>
      </c>
      <c r="P11104" s="63"/>
      <c r="Q11104" s="63"/>
      <c r="R11104" s="63"/>
      <c r="S11104" s="63"/>
      <c r="T11104" s="63"/>
      <c r="U11104" s="63"/>
      <c r="V11104" s="63"/>
      <c r="W11104" s="63"/>
      <c r="X11104" s="63"/>
      <c r="Y11104" s="63"/>
      <c r="Z11104" s="62">
        <v>1942</v>
      </c>
      <c r="AA11104" s="62">
        <v>33784</v>
      </c>
      <c r="AB11104" s="62">
        <v>44.69</v>
      </c>
      <c r="AC11104" s="62">
        <v>30.83</v>
      </c>
    </row>
    <row r="11105" spans="1:29" ht="30" x14ac:dyDescent="0.25">
      <c r="A11105" s="61" t="s">
        <v>92</v>
      </c>
      <c r="B11105" s="61" t="s">
        <v>93</v>
      </c>
      <c r="C11105" s="62">
        <v>2010</v>
      </c>
      <c r="D11105" s="61" t="s">
        <v>75</v>
      </c>
      <c r="E11105" s="62">
        <v>8</v>
      </c>
      <c r="F11105" s="63"/>
      <c r="G11105" s="63"/>
      <c r="H11105" s="63"/>
      <c r="I11105" s="63"/>
      <c r="J11105" s="63"/>
      <c r="K11105" s="62">
        <v>0</v>
      </c>
      <c r="L11105" s="63"/>
      <c r="M11105" s="63"/>
      <c r="N11105" s="63"/>
      <c r="O11105" s="63"/>
      <c r="P11105" s="63"/>
      <c r="Q11105" s="63"/>
      <c r="R11105" s="63"/>
      <c r="S11105" s="63"/>
      <c r="T11105" s="63"/>
      <c r="U11105" s="63"/>
      <c r="V11105" s="63"/>
      <c r="W11105" s="63"/>
      <c r="X11105" s="63"/>
      <c r="Y11105" s="63"/>
      <c r="Z11105" s="62">
        <v>0</v>
      </c>
      <c r="AA11105" s="63"/>
      <c r="AB11105" s="63"/>
      <c r="AC11105" s="62">
        <v>0</v>
      </c>
    </row>
    <row r="11106" spans="1:29" ht="30" x14ac:dyDescent="0.25">
      <c r="A11106" s="61" t="s">
        <v>309</v>
      </c>
      <c r="B11106" s="61" t="s">
        <v>310</v>
      </c>
      <c r="C11106" s="62">
        <v>2005</v>
      </c>
      <c r="D11106" s="61" t="s">
        <v>99</v>
      </c>
      <c r="E11106" s="62">
        <v>71</v>
      </c>
      <c r="F11106" s="62">
        <v>668341</v>
      </c>
      <c r="G11106" s="62">
        <v>82933</v>
      </c>
      <c r="H11106" s="62">
        <v>97.34</v>
      </c>
      <c r="I11106" s="62">
        <v>9413.25</v>
      </c>
      <c r="J11106" s="62">
        <v>621557.13</v>
      </c>
      <c r="K11106" s="62">
        <v>0</v>
      </c>
      <c r="L11106" s="62">
        <v>0</v>
      </c>
      <c r="M11106" s="62">
        <v>0</v>
      </c>
      <c r="N11106" s="63"/>
      <c r="O11106" s="63"/>
      <c r="P11106" s="62">
        <v>0</v>
      </c>
      <c r="Q11106" s="62">
        <v>0</v>
      </c>
      <c r="R11106" s="62">
        <v>0</v>
      </c>
      <c r="S11106" s="62">
        <v>0</v>
      </c>
      <c r="T11106" s="62">
        <v>0</v>
      </c>
      <c r="U11106" s="62">
        <v>0</v>
      </c>
      <c r="V11106" s="62">
        <v>0</v>
      </c>
      <c r="W11106" s="62">
        <v>0</v>
      </c>
      <c r="X11106" s="62">
        <v>0</v>
      </c>
      <c r="Y11106" s="62">
        <v>0</v>
      </c>
      <c r="Z11106" s="62">
        <v>266700</v>
      </c>
      <c r="AA11106" s="62">
        <v>4699</v>
      </c>
      <c r="AB11106" s="62">
        <v>5.52</v>
      </c>
      <c r="AC11106" s="62">
        <v>3756.34</v>
      </c>
    </row>
    <row r="11107" spans="1:29" x14ac:dyDescent="0.25">
      <c r="A11107" s="61" t="s">
        <v>81</v>
      </c>
      <c r="B11107" s="61" t="s">
        <v>82</v>
      </c>
      <c r="C11107" s="62">
        <v>2006</v>
      </c>
      <c r="D11107" s="61" t="s">
        <v>78</v>
      </c>
      <c r="E11107" s="62">
        <v>32</v>
      </c>
      <c r="F11107" s="62">
        <v>106240</v>
      </c>
      <c r="G11107" s="62">
        <v>321550</v>
      </c>
      <c r="H11107" s="62">
        <v>837.37</v>
      </c>
      <c r="I11107" s="62">
        <v>3320</v>
      </c>
      <c r="J11107" s="62">
        <v>98803.199999999997</v>
      </c>
      <c r="K11107" s="62">
        <v>0</v>
      </c>
      <c r="L11107" s="63"/>
      <c r="M11107" s="63"/>
      <c r="N11107" s="63"/>
      <c r="O11107" s="63"/>
      <c r="P11107" s="63"/>
      <c r="Q11107" s="63"/>
      <c r="R11107" s="63"/>
      <c r="S11107" s="63"/>
      <c r="T11107" s="63"/>
      <c r="U11107" s="63"/>
      <c r="V11107" s="63"/>
      <c r="W11107" s="63"/>
      <c r="X11107" s="63"/>
      <c r="Y11107" s="63"/>
      <c r="Z11107" s="62">
        <v>527</v>
      </c>
      <c r="AA11107" s="62">
        <v>2296</v>
      </c>
      <c r="AB11107" s="62">
        <v>5.98</v>
      </c>
      <c r="AC11107" s="62">
        <v>16.47</v>
      </c>
    </row>
    <row r="11108" spans="1:29" ht="30" x14ac:dyDescent="0.25">
      <c r="A11108" s="61" t="s">
        <v>182</v>
      </c>
      <c r="B11108" s="61" t="s">
        <v>183</v>
      </c>
      <c r="C11108" s="62">
        <v>2008</v>
      </c>
      <c r="D11108" s="61" t="s">
        <v>99</v>
      </c>
      <c r="E11108" s="62">
        <v>60</v>
      </c>
      <c r="F11108" s="62">
        <v>530353</v>
      </c>
      <c r="G11108" s="62">
        <v>94868</v>
      </c>
      <c r="H11108" s="62">
        <v>131.76</v>
      </c>
      <c r="I11108" s="62">
        <v>8839.2199999999993</v>
      </c>
      <c r="J11108" s="62">
        <v>493228.29</v>
      </c>
      <c r="K11108" s="62">
        <v>12525</v>
      </c>
      <c r="L11108" s="62">
        <v>1654</v>
      </c>
      <c r="M11108" s="62">
        <v>2.2999999999999998</v>
      </c>
      <c r="N11108" s="62">
        <v>208.75</v>
      </c>
      <c r="O11108" s="62">
        <v>151042.73000000001</v>
      </c>
      <c r="P11108" s="63"/>
      <c r="Q11108" s="63"/>
      <c r="R11108" s="63"/>
      <c r="S11108" s="63"/>
      <c r="T11108" s="63"/>
      <c r="U11108" s="63"/>
      <c r="V11108" s="63"/>
      <c r="W11108" s="63"/>
      <c r="X11108" s="63"/>
      <c r="Y11108" s="63"/>
      <c r="Z11108" s="62">
        <v>358601</v>
      </c>
      <c r="AA11108" s="62">
        <v>26743</v>
      </c>
      <c r="AB11108" s="62">
        <v>37.14</v>
      </c>
      <c r="AC11108" s="62">
        <v>5976.68</v>
      </c>
    </row>
    <row r="11109" spans="1:29" x14ac:dyDescent="0.25">
      <c r="A11109" s="61" t="s">
        <v>413</v>
      </c>
      <c r="B11109" s="61" t="s">
        <v>414</v>
      </c>
      <c r="C11109" s="62">
        <v>2009</v>
      </c>
      <c r="D11109" s="61" t="s">
        <v>72</v>
      </c>
      <c r="E11109" s="62">
        <v>80</v>
      </c>
      <c r="F11109" s="62">
        <v>466900</v>
      </c>
      <c r="G11109" s="62">
        <v>74179</v>
      </c>
      <c r="H11109" s="62">
        <v>77.27</v>
      </c>
      <c r="I11109" s="62">
        <v>5836.25</v>
      </c>
      <c r="J11109" s="62">
        <v>434217</v>
      </c>
      <c r="K11109" s="62">
        <v>51493</v>
      </c>
      <c r="L11109" s="62">
        <v>67083</v>
      </c>
      <c r="M11109" s="62">
        <v>69.88</v>
      </c>
      <c r="N11109" s="62">
        <v>643.66</v>
      </c>
      <c r="O11109" s="62">
        <v>620969.53</v>
      </c>
      <c r="P11109" s="63"/>
      <c r="Q11109" s="63"/>
      <c r="R11109" s="63"/>
      <c r="S11109" s="63"/>
      <c r="T11109" s="63"/>
      <c r="U11109" s="63"/>
      <c r="V11109" s="63"/>
      <c r="W11109" s="63"/>
      <c r="X11109" s="63"/>
      <c r="Y11109" s="63"/>
      <c r="Z11109" s="62">
        <v>278570</v>
      </c>
      <c r="AA11109" s="62">
        <v>27218</v>
      </c>
      <c r="AB11109" s="62">
        <v>28.35</v>
      </c>
      <c r="AC11109" s="62">
        <v>3482.13</v>
      </c>
    </row>
    <row r="11110" spans="1:29" ht="30" x14ac:dyDescent="0.25">
      <c r="A11110" s="61" t="s">
        <v>165</v>
      </c>
      <c r="B11110" s="61" t="s">
        <v>166</v>
      </c>
      <c r="C11110" s="62">
        <v>2010</v>
      </c>
      <c r="D11110" s="61" t="s">
        <v>72</v>
      </c>
      <c r="E11110" s="62">
        <v>30</v>
      </c>
      <c r="F11110" s="62">
        <v>81887</v>
      </c>
      <c r="G11110" s="62">
        <v>15532</v>
      </c>
      <c r="H11110" s="62">
        <v>43.14</v>
      </c>
      <c r="I11110" s="62">
        <v>2729.57</v>
      </c>
      <c r="J11110" s="62">
        <v>76154.91</v>
      </c>
      <c r="K11110" s="62">
        <v>6706.11</v>
      </c>
      <c r="L11110" s="62">
        <v>8475</v>
      </c>
      <c r="M11110" s="62">
        <v>23.54</v>
      </c>
      <c r="N11110" s="62">
        <v>223.54</v>
      </c>
      <c r="O11110" s="62">
        <v>80871</v>
      </c>
      <c r="P11110" s="63"/>
      <c r="Q11110" s="63"/>
      <c r="R11110" s="63"/>
      <c r="S11110" s="63"/>
      <c r="T11110" s="63"/>
      <c r="U11110" s="63"/>
      <c r="V11110" s="63"/>
      <c r="W11110" s="63"/>
      <c r="X11110" s="63"/>
      <c r="Y11110" s="63"/>
      <c r="Z11110" s="62">
        <v>1.4</v>
      </c>
      <c r="AA11110" s="62">
        <v>10154</v>
      </c>
      <c r="AB11110" s="62">
        <v>28.21</v>
      </c>
      <c r="AC11110" s="62">
        <v>0.05</v>
      </c>
    </row>
    <row r="11111" spans="1:29" ht="30" x14ac:dyDescent="0.25">
      <c r="A11111" s="61" t="s">
        <v>237</v>
      </c>
      <c r="B11111" s="61" t="s">
        <v>238</v>
      </c>
      <c r="C11111" s="62">
        <v>2013</v>
      </c>
      <c r="D11111" s="61" t="s">
        <v>308</v>
      </c>
      <c r="E11111" s="62">
        <v>50</v>
      </c>
      <c r="F11111" s="62">
        <v>0</v>
      </c>
      <c r="G11111" s="62">
        <v>0</v>
      </c>
      <c r="H11111" s="62">
        <v>0</v>
      </c>
      <c r="I11111" s="62">
        <v>0</v>
      </c>
      <c r="J11111" s="62">
        <v>0</v>
      </c>
      <c r="K11111" s="62">
        <v>5015.6000000000004</v>
      </c>
      <c r="L11111" s="62">
        <v>7341</v>
      </c>
      <c r="M11111" s="62">
        <v>12.24</v>
      </c>
      <c r="N11111" s="62">
        <v>100.31</v>
      </c>
      <c r="O11111" s="62">
        <v>60484.62</v>
      </c>
      <c r="P11111" s="63"/>
      <c r="Q11111" s="63"/>
      <c r="R11111" s="63"/>
      <c r="S11111" s="63"/>
      <c r="T11111" s="63"/>
      <c r="U11111" s="63"/>
      <c r="V11111" s="63"/>
      <c r="W11111" s="63"/>
      <c r="X11111" s="63"/>
      <c r="Y11111" s="63"/>
      <c r="Z11111" s="62">
        <v>0</v>
      </c>
      <c r="AA11111" s="62">
        <v>0</v>
      </c>
      <c r="AB11111" s="62">
        <v>0</v>
      </c>
      <c r="AC11111" s="62">
        <v>0</v>
      </c>
    </row>
    <row r="11112" spans="1:29" x14ac:dyDescent="0.25">
      <c r="A11112" s="61" t="s">
        <v>130</v>
      </c>
      <c r="B11112" s="61" t="s">
        <v>131</v>
      </c>
      <c r="C11112" s="62">
        <v>2012</v>
      </c>
      <c r="D11112" s="61" t="s">
        <v>132</v>
      </c>
      <c r="E11112" s="62">
        <v>15</v>
      </c>
      <c r="F11112" s="62">
        <v>246</v>
      </c>
      <c r="G11112" s="62">
        <v>47</v>
      </c>
      <c r="H11112" s="62">
        <v>0.26</v>
      </c>
      <c r="I11112" s="62">
        <v>16.399999999999999</v>
      </c>
      <c r="J11112" s="62">
        <v>228.78</v>
      </c>
      <c r="K11112" s="62">
        <v>0</v>
      </c>
      <c r="L11112" s="63"/>
      <c r="M11112" s="63"/>
      <c r="N11112" s="63"/>
      <c r="O11112" s="63"/>
      <c r="P11112" s="63"/>
      <c r="Q11112" s="63"/>
      <c r="R11112" s="63"/>
      <c r="S11112" s="63"/>
      <c r="T11112" s="63"/>
      <c r="U11112" s="63"/>
      <c r="V11112" s="63"/>
      <c r="W11112" s="63"/>
      <c r="X11112" s="63"/>
      <c r="Y11112" s="63"/>
      <c r="Z11112" s="62">
        <v>1185</v>
      </c>
      <c r="AA11112" s="62">
        <v>6807</v>
      </c>
      <c r="AB11112" s="62">
        <v>37.82</v>
      </c>
      <c r="AC11112" s="62">
        <v>79</v>
      </c>
    </row>
    <row r="11113" spans="1:29" x14ac:dyDescent="0.25">
      <c r="A11113" s="61" t="s">
        <v>336</v>
      </c>
      <c r="B11113" s="61" t="s">
        <v>337</v>
      </c>
      <c r="C11113" s="62">
        <v>2007</v>
      </c>
      <c r="D11113" s="61" t="s">
        <v>150</v>
      </c>
      <c r="E11113" s="62">
        <v>8</v>
      </c>
      <c r="F11113" s="63"/>
      <c r="G11113" s="63"/>
      <c r="H11113" s="63"/>
      <c r="I11113" s="63"/>
      <c r="J11113" s="63"/>
      <c r="K11113" s="62">
        <v>0</v>
      </c>
      <c r="L11113" s="63"/>
      <c r="M11113" s="63"/>
      <c r="N11113" s="63"/>
      <c r="O11113" s="63"/>
      <c r="P11113" s="63"/>
      <c r="Q11113" s="63"/>
      <c r="R11113" s="63"/>
      <c r="S11113" s="63"/>
      <c r="T11113" s="63"/>
      <c r="U11113" s="63"/>
      <c r="V11113" s="63"/>
      <c r="W11113" s="63"/>
      <c r="X11113" s="63"/>
      <c r="Y11113" s="63"/>
      <c r="Z11113" s="62">
        <v>0</v>
      </c>
      <c r="AA11113" s="63"/>
      <c r="AB11113" s="63"/>
      <c r="AC11113" s="62">
        <v>0</v>
      </c>
    </row>
    <row r="11114" spans="1:29" ht="30" x14ac:dyDescent="0.25">
      <c r="A11114" s="61" t="s">
        <v>302</v>
      </c>
      <c r="B11114" s="61" t="s">
        <v>303</v>
      </c>
      <c r="C11114" s="62">
        <v>2017</v>
      </c>
      <c r="D11114" s="61" t="s">
        <v>99</v>
      </c>
      <c r="E11114" s="62">
        <v>40</v>
      </c>
      <c r="F11114" s="62">
        <v>400720</v>
      </c>
      <c r="G11114" s="62">
        <v>66435</v>
      </c>
      <c r="H11114" s="62">
        <v>138.41</v>
      </c>
      <c r="I11114" s="62">
        <v>10018</v>
      </c>
      <c r="J11114" s="62">
        <v>372669.6</v>
      </c>
      <c r="K11114" s="62">
        <v>0</v>
      </c>
      <c r="L11114" s="63"/>
      <c r="M11114" s="63"/>
      <c r="N11114" s="63"/>
      <c r="O11114" s="63"/>
      <c r="P11114" s="63"/>
      <c r="Q11114" s="63"/>
      <c r="R11114" s="63"/>
      <c r="S11114" s="63"/>
      <c r="T11114" s="63"/>
      <c r="U11114" s="63"/>
      <c r="V11114" s="63"/>
      <c r="W11114" s="63"/>
      <c r="X11114" s="63"/>
      <c r="Y11114" s="63"/>
      <c r="Z11114" s="62">
        <v>135000</v>
      </c>
      <c r="AA11114" s="62">
        <v>8412</v>
      </c>
      <c r="AB11114" s="62">
        <v>17.53</v>
      </c>
      <c r="AC11114" s="62">
        <v>3375</v>
      </c>
    </row>
    <row r="11115" spans="1:29" ht="30" x14ac:dyDescent="0.25">
      <c r="A11115" s="61" t="s">
        <v>324</v>
      </c>
      <c r="B11115" s="61" t="s">
        <v>325</v>
      </c>
      <c r="C11115" s="62">
        <v>2015</v>
      </c>
      <c r="D11115" s="61" t="s">
        <v>78</v>
      </c>
      <c r="E11115" s="62">
        <v>56</v>
      </c>
      <c r="F11115" s="62">
        <v>562640</v>
      </c>
      <c r="G11115" s="62">
        <v>109414</v>
      </c>
      <c r="H11115" s="62">
        <v>162.82</v>
      </c>
      <c r="I11115" s="62">
        <v>10047.14</v>
      </c>
      <c r="J11115" s="62">
        <v>523255.2</v>
      </c>
      <c r="K11115" s="62">
        <v>0</v>
      </c>
      <c r="L11115" s="63"/>
      <c r="M11115" s="63"/>
      <c r="N11115" s="63"/>
      <c r="O11115" s="63"/>
      <c r="P11115" s="63"/>
      <c r="Q11115" s="63"/>
      <c r="R11115" s="63"/>
      <c r="S11115" s="63"/>
      <c r="T11115" s="63"/>
      <c r="U11115" s="63"/>
      <c r="V11115" s="63"/>
      <c r="W11115" s="63"/>
      <c r="X11115" s="63"/>
      <c r="Y11115" s="63"/>
      <c r="Z11115" s="62">
        <v>109700</v>
      </c>
      <c r="AA11115" s="62">
        <v>4446</v>
      </c>
      <c r="AB11115" s="62">
        <v>6.62</v>
      </c>
      <c r="AC11115" s="62">
        <v>1958.93</v>
      </c>
    </row>
    <row r="11116" spans="1:29" ht="30" x14ac:dyDescent="0.25">
      <c r="A11116" s="61" t="s">
        <v>255</v>
      </c>
      <c r="B11116" s="61" t="s">
        <v>256</v>
      </c>
      <c r="C11116" s="62">
        <v>2016</v>
      </c>
      <c r="D11116" s="61" t="s">
        <v>226</v>
      </c>
      <c r="E11116" s="62">
        <v>120</v>
      </c>
      <c r="F11116" s="62">
        <v>1010760</v>
      </c>
      <c r="G11116" s="62">
        <v>212853</v>
      </c>
      <c r="H11116" s="62">
        <v>147.81</v>
      </c>
      <c r="I11116" s="62">
        <v>8423</v>
      </c>
      <c r="J11116" s="62">
        <v>940006.8</v>
      </c>
      <c r="K11116" s="62">
        <v>0</v>
      </c>
      <c r="L11116" s="63"/>
      <c r="M11116" s="63"/>
      <c r="N11116" s="63"/>
      <c r="O11116" s="63"/>
      <c r="P11116" s="63"/>
      <c r="Q11116" s="63"/>
      <c r="R11116" s="63"/>
      <c r="S11116" s="63"/>
      <c r="T11116" s="63"/>
      <c r="U11116" s="63"/>
      <c r="V11116" s="63"/>
      <c r="W11116" s="63"/>
      <c r="X11116" s="63"/>
      <c r="Y11116" s="63"/>
      <c r="Z11116" s="62">
        <v>3933.89</v>
      </c>
      <c r="AA11116" s="62">
        <v>95628</v>
      </c>
      <c r="AB11116" s="62">
        <v>66.41</v>
      </c>
      <c r="AC11116" s="62">
        <v>32.78</v>
      </c>
    </row>
    <row r="11117" spans="1:29" x14ac:dyDescent="0.25">
      <c r="A11117" s="61" t="s">
        <v>113</v>
      </c>
      <c r="B11117" s="61" t="s">
        <v>114</v>
      </c>
      <c r="C11117" s="62">
        <v>2013</v>
      </c>
      <c r="D11117" s="61" t="s">
        <v>94</v>
      </c>
      <c r="E11117" s="62">
        <v>36</v>
      </c>
      <c r="F11117" s="63"/>
      <c r="G11117" s="63"/>
      <c r="H11117" s="63"/>
      <c r="I11117" s="63"/>
      <c r="J11117" s="63"/>
      <c r="K11117" s="62">
        <v>0</v>
      </c>
      <c r="L11117" s="62">
        <v>2</v>
      </c>
      <c r="M11117" s="62">
        <v>0</v>
      </c>
      <c r="N11117" s="63"/>
      <c r="O11117" s="63"/>
      <c r="P11117" s="63"/>
      <c r="Q11117" s="63"/>
      <c r="R11117" s="63"/>
      <c r="S11117" s="63"/>
      <c r="T11117" s="63"/>
      <c r="U11117" s="63"/>
      <c r="V11117" s="63"/>
      <c r="W11117" s="63"/>
      <c r="X11117" s="63"/>
      <c r="Y11117" s="63"/>
      <c r="Z11117" s="62">
        <v>251600</v>
      </c>
      <c r="AA11117" s="62">
        <v>34494</v>
      </c>
      <c r="AB11117" s="62">
        <v>79.849999999999994</v>
      </c>
      <c r="AC11117" s="62">
        <v>6988.89</v>
      </c>
    </row>
    <row r="11118" spans="1:29" x14ac:dyDescent="0.25">
      <c r="A11118" s="61" t="s">
        <v>190</v>
      </c>
      <c r="B11118" s="61" t="s">
        <v>191</v>
      </c>
      <c r="C11118" s="62">
        <v>2003</v>
      </c>
      <c r="D11118" s="61" t="s">
        <v>75</v>
      </c>
      <c r="E11118" s="62">
        <v>12</v>
      </c>
      <c r="F11118" s="63"/>
      <c r="G11118" s="63"/>
      <c r="H11118" s="63"/>
      <c r="I11118" s="63"/>
      <c r="J11118" s="63"/>
      <c r="K11118" s="62">
        <v>0</v>
      </c>
      <c r="L11118" s="63"/>
      <c r="M11118" s="63"/>
      <c r="N11118" s="63"/>
      <c r="O11118" s="63"/>
      <c r="P11118" s="63"/>
      <c r="Q11118" s="63"/>
      <c r="R11118" s="63"/>
      <c r="S11118" s="63"/>
      <c r="T11118" s="63"/>
      <c r="U11118" s="63"/>
      <c r="V11118" s="63"/>
      <c r="W11118" s="63"/>
      <c r="X11118" s="63"/>
      <c r="Y11118" s="63"/>
      <c r="Z11118" s="62">
        <v>621</v>
      </c>
      <c r="AA11118" s="62">
        <v>6335</v>
      </c>
      <c r="AB11118" s="62">
        <v>43.99</v>
      </c>
      <c r="AC11118" s="62">
        <v>51.75</v>
      </c>
    </row>
    <row r="11119" spans="1:29" ht="30" x14ac:dyDescent="0.25">
      <c r="A11119" s="61" t="s">
        <v>136</v>
      </c>
      <c r="B11119" s="61" t="s">
        <v>137</v>
      </c>
      <c r="C11119" s="62">
        <v>2013</v>
      </c>
      <c r="D11119" s="61" t="s">
        <v>99</v>
      </c>
      <c r="E11119" s="62">
        <v>30</v>
      </c>
      <c r="F11119" s="62">
        <v>77844</v>
      </c>
      <c r="G11119" s="62">
        <v>14017</v>
      </c>
      <c r="H11119" s="62">
        <v>38.94</v>
      </c>
      <c r="I11119" s="62">
        <v>2594.8000000000002</v>
      </c>
      <c r="J11119" s="62">
        <v>72394.92</v>
      </c>
      <c r="K11119" s="62">
        <v>12891.55</v>
      </c>
      <c r="L11119" s="62">
        <v>18391</v>
      </c>
      <c r="M11119" s="62">
        <v>51.09</v>
      </c>
      <c r="N11119" s="62">
        <v>429.72</v>
      </c>
      <c r="O11119" s="62">
        <v>155463.01</v>
      </c>
      <c r="P11119" s="63"/>
      <c r="Q11119" s="63"/>
      <c r="R11119" s="63"/>
      <c r="S11119" s="63"/>
      <c r="T11119" s="63"/>
      <c r="U11119" s="63"/>
      <c r="V11119" s="63"/>
      <c r="W11119" s="63"/>
      <c r="X11119" s="63"/>
      <c r="Y11119" s="63"/>
      <c r="Z11119" s="62">
        <v>803.6</v>
      </c>
      <c r="AA11119" s="62">
        <v>2228</v>
      </c>
      <c r="AB11119" s="62">
        <v>6.19</v>
      </c>
      <c r="AC11119" s="62">
        <v>26.79</v>
      </c>
    </row>
    <row r="11120" spans="1:29" x14ac:dyDescent="0.25">
      <c r="A11120" s="61" t="s">
        <v>140</v>
      </c>
      <c r="B11120" s="61" t="s">
        <v>141</v>
      </c>
      <c r="C11120" s="62">
        <v>2009</v>
      </c>
      <c r="D11120" s="61" t="s">
        <v>75</v>
      </c>
      <c r="E11120" s="62">
        <v>9</v>
      </c>
      <c r="F11120" s="62">
        <v>6470</v>
      </c>
      <c r="G11120" s="62">
        <v>1705</v>
      </c>
      <c r="H11120" s="62">
        <v>15.79</v>
      </c>
      <c r="I11120" s="62">
        <v>718.89</v>
      </c>
      <c r="J11120" s="62">
        <v>6017.1</v>
      </c>
      <c r="K11120" s="62">
        <v>136.76</v>
      </c>
      <c r="L11120" s="62">
        <v>1003</v>
      </c>
      <c r="M11120" s="62">
        <v>9.2899999999999991</v>
      </c>
      <c r="N11120" s="63"/>
      <c r="O11120" s="63"/>
      <c r="P11120" s="63"/>
      <c r="Q11120" s="63"/>
      <c r="R11120" s="63"/>
      <c r="S11120" s="63"/>
      <c r="T11120" s="63"/>
      <c r="U11120" s="63"/>
      <c r="V11120" s="63"/>
      <c r="W11120" s="63"/>
      <c r="X11120" s="63"/>
      <c r="Y11120" s="63"/>
      <c r="Z11120" s="62">
        <v>874</v>
      </c>
      <c r="AA11120" s="62">
        <v>7171</v>
      </c>
      <c r="AB11120" s="62">
        <v>66.400000000000006</v>
      </c>
      <c r="AC11120" s="62">
        <v>97.11</v>
      </c>
    </row>
    <row r="11121" spans="1:29" ht="30" x14ac:dyDescent="0.25">
      <c r="A11121" s="61" t="s">
        <v>180</v>
      </c>
      <c r="B11121" s="61" t="s">
        <v>181</v>
      </c>
      <c r="C11121" s="62">
        <v>2015</v>
      </c>
      <c r="D11121" s="61" t="s">
        <v>89</v>
      </c>
      <c r="E11121" s="62">
        <v>72</v>
      </c>
      <c r="F11121" s="62">
        <v>713968</v>
      </c>
      <c r="G11121" s="62">
        <v>85301</v>
      </c>
      <c r="H11121" s="62">
        <v>98.73</v>
      </c>
      <c r="I11121" s="62">
        <v>9916.2199999999993</v>
      </c>
      <c r="J11121" s="62">
        <v>663990.24</v>
      </c>
      <c r="K11121" s="62">
        <v>32624.639999999999</v>
      </c>
      <c r="L11121" s="62">
        <v>37786</v>
      </c>
      <c r="M11121" s="62">
        <v>43.73</v>
      </c>
      <c r="N11121" s="62">
        <v>453.12</v>
      </c>
      <c r="O11121" s="62">
        <v>393430.28</v>
      </c>
      <c r="P11121" s="63"/>
      <c r="Q11121" s="63"/>
      <c r="R11121" s="63"/>
      <c r="S11121" s="63"/>
      <c r="T11121" s="63"/>
      <c r="U11121" s="63"/>
      <c r="V11121" s="63"/>
      <c r="W11121" s="63"/>
      <c r="X11121" s="63"/>
      <c r="Y11121" s="63"/>
      <c r="Z11121" s="62">
        <v>2467</v>
      </c>
      <c r="AA11121" s="62">
        <v>38807</v>
      </c>
      <c r="AB11121" s="62">
        <v>44.92</v>
      </c>
      <c r="AC11121" s="62">
        <v>34.26</v>
      </c>
    </row>
    <row r="11122" spans="1:29" ht="30" x14ac:dyDescent="0.25">
      <c r="A11122" s="61" t="s">
        <v>422</v>
      </c>
      <c r="B11122" s="61" t="s">
        <v>423</v>
      </c>
      <c r="C11122" s="62">
        <v>2012</v>
      </c>
      <c r="D11122" s="61" t="s">
        <v>75</v>
      </c>
      <c r="E11122" s="62">
        <v>7</v>
      </c>
      <c r="F11122" s="62">
        <v>3395</v>
      </c>
      <c r="G11122" s="62">
        <v>646</v>
      </c>
      <c r="H11122" s="62">
        <v>7.69</v>
      </c>
      <c r="I11122" s="62">
        <v>485</v>
      </c>
      <c r="J11122" s="62">
        <v>3157.35</v>
      </c>
      <c r="K11122" s="62">
        <v>0</v>
      </c>
      <c r="L11122" s="63"/>
      <c r="M11122" s="63"/>
      <c r="N11122" s="63"/>
      <c r="O11122" s="63"/>
      <c r="P11122" s="63"/>
      <c r="Q11122" s="63"/>
      <c r="R11122" s="63"/>
      <c r="S11122" s="63"/>
      <c r="T11122" s="63"/>
      <c r="U11122" s="63"/>
      <c r="V11122" s="63"/>
      <c r="W11122" s="63"/>
      <c r="X11122" s="63"/>
      <c r="Y11122" s="63"/>
      <c r="Z11122" s="62">
        <v>423</v>
      </c>
      <c r="AA11122" s="62">
        <v>2043</v>
      </c>
      <c r="AB11122" s="62">
        <v>24.32</v>
      </c>
      <c r="AC11122" s="62">
        <v>60.43</v>
      </c>
    </row>
    <row r="11123" spans="1:29" ht="30" x14ac:dyDescent="0.25">
      <c r="A11123" s="61" t="s">
        <v>138</v>
      </c>
      <c r="B11123" s="61" t="s">
        <v>139</v>
      </c>
      <c r="C11123" s="62">
        <v>2010</v>
      </c>
      <c r="D11123" s="61" t="s">
        <v>89</v>
      </c>
      <c r="E11123" s="62">
        <v>108</v>
      </c>
      <c r="F11123" s="62">
        <v>416640</v>
      </c>
      <c r="G11123" s="62">
        <v>70497</v>
      </c>
      <c r="H11123" s="62">
        <v>54.4</v>
      </c>
      <c r="I11123" s="62">
        <v>3857.78</v>
      </c>
      <c r="J11123" s="62">
        <v>387475.20000000001</v>
      </c>
      <c r="K11123" s="62">
        <v>44020.37</v>
      </c>
      <c r="L11123" s="62">
        <v>66718</v>
      </c>
      <c r="M11123" s="62">
        <v>51.48</v>
      </c>
      <c r="N11123" s="63"/>
      <c r="O11123" s="63"/>
      <c r="P11123" s="63"/>
      <c r="Q11123" s="63"/>
      <c r="R11123" s="63"/>
      <c r="S11123" s="63"/>
      <c r="T11123" s="63"/>
      <c r="U11123" s="63"/>
      <c r="V11123" s="63"/>
      <c r="W11123" s="63"/>
      <c r="X11123" s="63"/>
      <c r="Y11123" s="63"/>
      <c r="Z11123" s="62">
        <v>245500</v>
      </c>
      <c r="AA11123" s="62">
        <v>22070</v>
      </c>
      <c r="AB11123" s="62">
        <v>17.03</v>
      </c>
      <c r="AC11123" s="62">
        <v>2273.15</v>
      </c>
    </row>
    <row r="11124" spans="1:29" ht="30" x14ac:dyDescent="0.25">
      <c r="A11124" s="61" t="s">
        <v>182</v>
      </c>
      <c r="B11124" s="61" t="s">
        <v>183</v>
      </c>
      <c r="C11124" s="62">
        <v>2007</v>
      </c>
      <c r="D11124" s="61" t="s">
        <v>89</v>
      </c>
      <c r="E11124" s="62">
        <v>42</v>
      </c>
      <c r="F11124" s="62">
        <v>70128</v>
      </c>
      <c r="G11124" s="62">
        <v>20245</v>
      </c>
      <c r="H11124" s="62">
        <v>40.17</v>
      </c>
      <c r="I11124" s="62">
        <v>1669.71</v>
      </c>
      <c r="J11124" s="62">
        <v>65219.040000000001</v>
      </c>
      <c r="K11124" s="62">
        <v>8667.31</v>
      </c>
      <c r="L11124" s="62">
        <v>14059</v>
      </c>
      <c r="M11124" s="62">
        <v>27.89</v>
      </c>
      <c r="N11124" s="62">
        <v>206.36</v>
      </c>
      <c r="O11124" s="62">
        <v>104521.73</v>
      </c>
      <c r="P11124" s="63"/>
      <c r="Q11124" s="63"/>
      <c r="R11124" s="63"/>
      <c r="S11124" s="63"/>
      <c r="T11124" s="63"/>
      <c r="U11124" s="63"/>
      <c r="V11124" s="63"/>
      <c r="W11124" s="63"/>
      <c r="X11124" s="63"/>
      <c r="Y11124" s="63"/>
      <c r="Z11124" s="62">
        <v>126327</v>
      </c>
      <c r="AA11124" s="62">
        <v>9847</v>
      </c>
      <c r="AB11124" s="62">
        <v>19.54</v>
      </c>
      <c r="AC11124" s="62">
        <v>3007.79</v>
      </c>
    </row>
    <row r="11125" spans="1:29" x14ac:dyDescent="0.25">
      <c r="A11125" s="61" t="s">
        <v>229</v>
      </c>
      <c r="B11125" s="61" t="s">
        <v>230</v>
      </c>
      <c r="C11125" s="62">
        <v>2018</v>
      </c>
      <c r="D11125" s="61" t="s">
        <v>175</v>
      </c>
      <c r="E11125" s="62">
        <v>8</v>
      </c>
      <c r="F11125" s="63"/>
      <c r="G11125" s="63"/>
      <c r="H11125" s="63"/>
      <c r="I11125" s="63"/>
      <c r="J11125" s="63"/>
      <c r="K11125" s="62">
        <v>0</v>
      </c>
      <c r="L11125" s="63"/>
      <c r="M11125" s="63"/>
      <c r="N11125" s="63"/>
      <c r="O11125" s="63"/>
      <c r="P11125" s="63"/>
      <c r="Q11125" s="63"/>
      <c r="R11125" s="63"/>
      <c r="S11125" s="63"/>
      <c r="T11125" s="63"/>
      <c r="U11125" s="63"/>
      <c r="V11125" s="63"/>
      <c r="W11125" s="63"/>
      <c r="X11125" s="63"/>
      <c r="Y11125" s="63"/>
      <c r="Z11125" s="62">
        <v>69800</v>
      </c>
      <c r="AA11125" s="62">
        <v>2874</v>
      </c>
      <c r="AB11125" s="62">
        <v>29.94</v>
      </c>
      <c r="AC11125" s="62">
        <v>8725</v>
      </c>
    </row>
    <row r="11126" spans="1:29" ht="30" x14ac:dyDescent="0.25">
      <c r="A11126" s="61" t="s">
        <v>186</v>
      </c>
      <c r="B11126" s="61" t="s">
        <v>187</v>
      </c>
      <c r="C11126" s="62">
        <v>2008</v>
      </c>
      <c r="D11126" s="61" t="s">
        <v>78</v>
      </c>
      <c r="E11126" s="62">
        <v>40</v>
      </c>
      <c r="F11126" s="62">
        <v>435655</v>
      </c>
      <c r="G11126" s="62">
        <v>70644</v>
      </c>
      <c r="H11126" s="62">
        <v>147.18</v>
      </c>
      <c r="I11126" s="62">
        <v>10891.38</v>
      </c>
      <c r="J11126" s="62">
        <v>405159.15</v>
      </c>
      <c r="K11126" s="62">
        <v>0</v>
      </c>
      <c r="L11126" s="63"/>
      <c r="M11126" s="63"/>
      <c r="N11126" s="63"/>
      <c r="O11126" s="63"/>
      <c r="P11126" s="63"/>
      <c r="Q11126" s="63"/>
      <c r="R11126" s="63"/>
      <c r="S11126" s="63"/>
      <c r="T11126" s="63"/>
      <c r="U11126" s="63"/>
      <c r="V11126" s="63"/>
      <c r="W11126" s="63"/>
      <c r="X11126" s="63"/>
      <c r="Y11126" s="63"/>
      <c r="Z11126" s="62">
        <v>9754.81</v>
      </c>
      <c r="AA11126" s="62">
        <v>1492</v>
      </c>
      <c r="AB11126" s="62">
        <v>3.11</v>
      </c>
      <c r="AC11126" s="62">
        <v>243.87</v>
      </c>
    </row>
    <row r="11127" spans="1:29" ht="30" x14ac:dyDescent="0.25">
      <c r="A11127" s="61" t="s">
        <v>224</v>
      </c>
      <c r="B11127" s="61" t="s">
        <v>225</v>
      </c>
      <c r="C11127" s="62">
        <v>2005</v>
      </c>
      <c r="D11127" s="61" t="s">
        <v>75</v>
      </c>
      <c r="E11127" s="62">
        <v>11</v>
      </c>
      <c r="F11127" s="62">
        <v>18803</v>
      </c>
      <c r="G11127" s="62">
        <v>2595</v>
      </c>
      <c r="H11127" s="62">
        <v>19.66</v>
      </c>
      <c r="I11127" s="62">
        <v>1709.36</v>
      </c>
      <c r="J11127" s="62">
        <v>17486.79</v>
      </c>
      <c r="K11127" s="62">
        <v>0</v>
      </c>
      <c r="L11127" s="63"/>
      <c r="M11127" s="63"/>
      <c r="N11127" s="63"/>
      <c r="O11127" s="63"/>
      <c r="P11127" s="63"/>
      <c r="Q11127" s="63"/>
      <c r="R11127" s="63"/>
      <c r="S11127" s="63"/>
      <c r="T11127" s="63"/>
      <c r="U11127" s="63"/>
      <c r="V11127" s="63"/>
      <c r="W11127" s="63"/>
      <c r="X11127" s="63"/>
      <c r="Y11127" s="63"/>
      <c r="Z11127" s="62">
        <v>2502.11</v>
      </c>
      <c r="AA11127" s="62">
        <v>6074</v>
      </c>
      <c r="AB11127" s="62">
        <v>46.02</v>
      </c>
      <c r="AC11127" s="62">
        <v>227.46</v>
      </c>
    </row>
    <row r="11128" spans="1:29" x14ac:dyDescent="0.25">
      <c r="A11128" s="61" t="s">
        <v>354</v>
      </c>
      <c r="B11128" s="61" t="s">
        <v>355</v>
      </c>
      <c r="C11128" s="62">
        <v>2014</v>
      </c>
      <c r="D11128" s="61" t="s">
        <v>99</v>
      </c>
      <c r="E11128" s="62">
        <v>48</v>
      </c>
      <c r="F11128" s="62">
        <v>148338</v>
      </c>
      <c r="G11128" s="62">
        <v>24396</v>
      </c>
      <c r="H11128" s="62">
        <v>42.35</v>
      </c>
      <c r="I11128" s="62">
        <v>3090.38</v>
      </c>
      <c r="J11128" s="62">
        <v>137954.34</v>
      </c>
      <c r="K11128" s="62">
        <v>17761.400000000001</v>
      </c>
      <c r="L11128" s="62">
        <v>23268</v>
      </c>
      <c r="M11128" s="62">
        <v>40.4</v>
      </c>
      <c r="N11128" s="62">
        <v>370.03</v>
      </c>
      <c r="O11128" s="62">
        <v>214190.01</v>
      </c>
      <c r="P11128" s="63"/>
      <c r="Q11128" s="63"/>
      <c r="R11128" s="63"/>
      <c r="S11128" s="63"/>
      <c r="T11128" s="63"/>
      <c r="U11128" s="63"/>
      <c r="V11128" s="63"/>
      <c r="W11128" s="63"/>
      <c r="X11128" s="63"/>
      <c r="Y11128" s="63"/>
      <c r="Z11128" s="62">
        <v>318023</v>
      </c>
      <c r="AA11128" s="62">
        <v>17682</v>
      </c>
      <c r="AB11128" s="62">
        <v>30.7</v>
      </c>
      <c r="AC11128" s="62">
        <v>6625.48</v>
      </c>
    </row>
    <row r="11129" spans="1:29" x14ac:dyDescent="0.25">
      <c r="A11129" s="61" t="s">
        <v>102</v>
      </c>
      <c r="B11129" s="61" t="s">
        <v>103</v>
      </c>
      <c r="C11129" s="62">
        <v>2008</v>
      </c>
      <c r="D11129" s="61" t="s">
        <v>301</v>
      </c>
      <c r="E11129" s="62">
        <v>12</v>
      </c>
      <c r="F11129" s="62">
        <v>25967</v>
      </c>
      <c r="G11129" s="62">
        <v>3708</v>
      </c>
      <c r="H11129" s="62">
        <v>25.75</v>
      </c>
      <c r="I11129" s="62">
        <v>2163.92</v>
      </c>
      <c r="J11129" s="62">
        <v>24149.31</v>
      </c>
      <c r="K11129" s="62">
        <v>8803.1</v>
      </c>
      <c r="L11129" s="62">
        <v>7201</v>
      </c>
      <c r="M11129" s="62">
        <v>50.01</v>
      </c>
      <c r="N11129" s="62">
        <v>733.59</v>
      </c>
      <c r="O11129" s="62">
        <v>106159.27</v>
      </c>
      <c r="P11129" s="63"/>
      <c r="Q11129" s="63"/>
      <c r="R11129" s="63"/>
      <c r="S11129" s="63"/>
      <c r="T11129" s="63"/>
      <c r="U11129" s="63"/>
      <c r="V11129" s="63"/>
      <c r="W11129" s="63"/>
      <c r="X11129" s="63"/>
      <c r="Y11129" s="63"/>
      <c r="Z11129" s="62">
        <v>382</v>
      </c>
      <c r="AA11129" s="62">
        <v>3559</v>
      </c>
      <c r="AB11129" s="62">
        <v>24.72</v>
      </c>
      <c r="AC11129" s="62">
        <v>31.83</v>
      </c>
    </row>
    <row r="11130" spans="1:29" x14ac:dyDescent="0.25">
      <c r="A11130" s="61" t="s">
        <v>304</v>
      </c>
      <c r="B11130" s="61" t="s">
        <v>305</v>
      </c>
      <c r="C11130" s="62">
        <v>2014</v>
      </c>
      <c r="D11130" s="61" t="s">
        <v>78</v>
      </c>
      <c r="E11130" s="62">
        <v>24</v>
      </c>
      <c r="F11130" s="62">
        <v>85120</v>
      </c>
      <c r="G11130" s="62">
        <v>15489</v>
      </c>
      <c r="H11130" s="62">
        <v>53.78</v>
      </c>
      <c r="I11130" s="62">
        <v>3546.67</v>
      </c>
      <c r="J11130" s="62">
        <v>79161.600000000006</v>
      </c>
      <c r="K11130" s="62">
        <v>5716.78</v>
      </c>
      <c r="L11130" s="62">
        <v>8402</v>
      </c>
      <c r="M11130" s="62">
        <v>29.17</v>
      </c>
      <c r="N11130" s="63"/>
      <c r="O11130" s="63"/>
      <c r="P11130" s="63"/>
      <c r="Q11130" s="63"/>
      <c r="R11130" s="63"/>
      <c r="S11130" s="63"/>
      <c r="T11130" s="63"/>
      <c r="U11130" s="63"/>
      <c r="V11130" s="63"/>
      <c r="W11130" s="63"/>
      <c r="X11130" s="63"/>
      <c r="Y11130" s="63"/>
      <c r="Z11130" s="62">
        <v>401.04</v>
      </c>
      <c r="AA11130" s="62">
        <v>2147</v>
      </c>
      <c r="AB11130" s="62">
        <v>7.45</v>
      </c>
      <c r="AC11130" s="62">
        <v>16.71</v>
      </c>
    </row>
    <row r="11131" spans="1:29" ht="30" x14ac:dyDescent="0.25">
      <c r="A11131" s="61" t="s">
        <v>180</v>
      </c>
      <c r="B11131" s="61" t="s">
        <v>181</v>
      </c>
      <c r="C11131" s="62">
        <v>2016</v>
      </c>
      <c r="D11131" s="61" t="s">
        <v>99</v>
      </c>
      <c r="E11131" s="62">
        <v>36</v>
      </c>
      <c r="F11131" s="62">
        <v>108600</v>
      </c>
      <c r="G11131" s="62">
        <v>15396</v>
      </c>
      <c r="H11131" s="62">
        <v>35.64</v>
      </c>
      <c r="I11131" s="62">
        <v>3016.67</v>
      </c>
      <c r="J11131" s="62">
        <v>100998</v>
      </c>
      <c r="K11131" s="62">
        <v>22312.32</v>
      </c>
      <c r="L11131" s="62">
        <v>25939</v>
      </c>
      <c r="M11131" s="62">
        <v>60.04</v>
      </c>
      <c r="N11131" s="62">
        <v>619.79</v>
      </c>
      <c r="O11131" s="62">
        <v>269070.94</v>
      </c>
      <c r="P11131" s="63"/>
      <c r="Q11131" s="63"/>
      <c r="R11131" s="63"/>
      <c r="S11131" s="63"/>
      <c r="T11131" s="63"/>
      <c r="U11131" s="63"/>
      <c r="V11131" s="63"/>
      <c r="W11131" s="63"/>
      <c r="X11131" s="63"/>
      <c r="Y11131" s="63"/>
      <c r="Z11131" s="62">
        <v>2238</v>
      </c>
      <c r="AA11131" s="62">
        <v>12244</v>
      </c>
      <c r="AB11131" s="62">
        <v>28.34</v>
      </c>
      <c r="AC11131" s="62">
        <v>62.17</v>
      </c>
    </row>
    <row r="11132" spans="1:29" ht="30" x14ac:dyDescent="0.25">
      <c r="A11132" s="61" t="s">
        <v>430</v>
      </c>
      <c r="B11132" s="61" t="s">
        <v>431</v>
      </c>
      <c r="C11132" s="62">
        <v>2016</v>
      </c>
      <c r="D11132" s="61" t="s">
        <v>78</v>
      </c>
      <c r="E11132" s="62">
        <v>42</v>
      </c>
      <c r="F11132" s="62">
        <v>148760</v>
      </c>
      <c r="G11132" s="62">
        <v>29293</v>
      </c>
      <c r="H11132" s="62">
        <v>58.12</v>
      </c>
      <c r="I11132" s="62">
        <v>3541.9</v>
      </c>
      <c r="J11132" s="62">
        <v>138346.79999999999</v>
      </c>
      <c r="K11132" s="62">
        <v>20162.95</v>
      </c>
      <c r="L11132" s="62">
        <v>15823</v>
      </c>
      <c r="M11132" s="62">
        <v>31.39</v>
      </c>
      <c r="N11132" s="62">
        <v>480.07</v>
      </c>
      <c r="O11132" s="62">
        <v>243151.05</v>
      </c>
      <c r="P11132" s="63"/>
      <c r="Q11132" s="63"/>
      <c r="R11132" s="63"/>
      <c r="S11132" s="63"/>
      <c r="T11132" s="63"/>
      <c r="U11132" s="63"/>
      <c r="V11132" s="63"/>
      <c r="W11132" s="63"/>
      <c r="X11132" s="63"/>
      <c r="Y11132" s="63"/>
      <c r="Z11132" s="62">
        <v>1959</v>
      </c>
      <c r="AA11132" s="62">
        <v>13782</v>
      </c>
      <c r="AB11132" s="62">
        <v>27.35</v>
      </c>
      <c r="AC11132" s="62">
        <v>46.64</v>
      </c>
    </row>
    <row r="11133" spans="1:29" x14ac:dyDescent="0.25">
      <c r="A11133" s="61" t="s">
        <v>130</v>
      </c>
      <c r="B11133" s="61" t="s">
        <v>131</v>
      </c>
      <c r="C11133" s="62">
        <v>2009</v>
      </c>
      <c r="D11133" s="61" t="s">
        <v>99</v>
      </c>
      <c r="E11133" s="62">
        <v>50</v>
      </c>
      <c r="F11133" s="62">
        <v>158400</v>
      </c>
      <c r="G11133" s="62">
        <v>16806</v>
      </c>
      <c r="H11133" s="62">
        <v>28.01</v>
      </c>
      <c r="I11133" s="62">
        <v>3168</v>
      </c>
      <c r="J11133" s="62">
        <v>147312</v>
      </c>
      <c r="K11133" s="62">
        <v>40659.550000000003</v>
      </c>
      <c r="L11133" s="62">
        <v>47548</v>
      </c>
      <c r="M11133" s="62">
        <v>79.25</v>
      </c>
      <c r="N11133" s="63"/>
      <c r="O11133" s="63"/>
      <c r="P11133" s="63"/>
      <c r="Q11133" s="63"/>
      <c r="R11133" s="63"/>
      <c r="S11133" s="63"/>
      <c r="T11133" s="63"/>
      <c r="U11133" s="63"/>
      <c r="V11133" s="63"/>
      <c r="W11133" s="63"/>
      <c r="X11133" s="63"/>
      <c r="Y11133" s="63"/>
      <c r="Z11133" s="62">
        <v>1620</v>
      </c>
      <c r="AA11133" s="62">
        <v>9883</v>
      </c>
      <c r="AB11133" s="62">
        <v>16.47</v>
      </c>
      <c r="AC11133" s="62">
        <v>32.4</v>
      </c>
    </row>
    <row r="11134" spans="1:29" ht="30" x14ac:dyDescent="0.25">
      <c r="A11134" s="61" t="s">
        <v>269</v>
      </c>
      <c r="B11134" s="61" t="s">
        <v>270</v>
      </c>
      <c r="C11134" s="62">
        <v>2004</v>
      </c>
      <c r="D11134" s="61" t="s">
        <v>150</v>
      </c>
      <c r="E11134" s="62">
        <v>22</v>
      </c>
      <c r="F11134" s="63"/>
      <c r="G11134" s="63"/>
      <c r="H11134" s="63"/>
      <c r="I11134" s="63"/>
      <c r="J11134" s="63"/>
      <c r="K11134" s="62">
        <v>0</v>
      </c>
      <c r="L11134" s="63"/>
      <c r="M11134" s="63"/>
      <c r="N11134" s="63"/>
      <c r="O11134" s="63"/>
      <c r="P11134" s="63"/>
      <c r="Q11134" s="63"/>
      <c r="R11134" s="63"/>
      <c r="S11134" s="63"/>
      <c r="T11134" s="63"/>
      <c r="U11134" s="63"/>
      <c r="V11134" s="63"/>
      <c r="W11134" s="63"/>
      <c r="X11134" s="63"/>
      <c r="Y11134" s="63"/>
      <c r="Z11134" s="62">
        <v>0</v>
      </c>
      <c r="AA11134" s="63"/>
      <c r="AB11134" s="63"/>
      <c r="AC11134" s="62">
        <v>0</v>
      </c>
    </row>
    <row r="11135" spans="1:29" x14ac:dyDescent="0.25">
      <c r="A11135" s="61" t="s">
        <v>281</v>
      </c>
      <c r="B11135" s="61" t="s">
        <v>282</v>
      </c>
      <c r="C11135" s="62">
        <v>2018</v>
      </c>
      <c r="D11135" s="61" t="s">
        <v>78</v>
      </c>
      <c r="E11135" s="62">
        <v>40</v>
      </c>
      <c r="F11135" s="62">
        <v>233520</v>
      </c>
      <c r="G11135" s="62">
        <v>38590</v>
      </c>
      <c r="H11135" s="62">
        <v>80.400000000000006</v>
      </c>
      <c r="I11135" s="62">
        <v>5838</v>
      </c>
      <c r="J11135" s="62">
        <v>217173.6</v>
      </c>
      <c r="K11135" s="62">
        <v>0</v>
      </c>
      <c r="L11135" s="63"/>
      <c r="M11135" s="63"/>
      <c r="N11135" s="63"/>
      <c r="O11135" s="63"/>
      <c r="P11135" s="63"/>
      <c r="Q11135" s="63"/>
      <c r="R11135" s="63"/>
      <c r="S11135" s="63"/>
      <c r="T11135" s="63"/>
      <c r="U11135" s="63"/>
      <c r="V11135" s="63"/>
      <c r="W11135" s="63"/>
      <c r="X11135" s="63"/>
      <c r="Y11135" s="63"/>
      <c r="Z11135" s="62">
        <v>38316</v>
      </c>
      <c r="AA11135" s="62">
        <v>6258</v>
      </c>
      <c r="AB11135" s="62">
        <v>13.04</v>
      </c>
      <c r="AC11135" s="62">
        <v>957.9</v>
      </c>
    </row>
    <row r="11136" spans="1:29" x14ac:dyDescent="0.25">
      <c r="A11136" s="61" t="s">
        <v>488</v>
      </c>
      <c r="B11136" s="61" t="s">
        <v>489</v>
      </c>
      <c r="C11136" s="62">
        <v>2014</v>
      </c>
      <c r="D11136" s="61" t="s">
        <v>78</v>
      </c>
      <c r="E11136" s="62">
        <v>56</v>
      </c>
      <c r="F11136" s="62">
        <v>470294</v>
      </c>
      <c r="G11136" s="62">
        <v>53931</v>
      </c>
      <c r="H11136" s="62">
        <v>80.25</v>
      </c>
      <c r="I11136" s="62">
        <v>8398.11</v>
      </c>
      <c r="J11136" s="62">
        <v>437373.42</v>
      </c>
      <c r="K11136" s="62">
        <v>0</v>
      </c>
      <c r="L11136" s="63"/>
      <c r="M11136" s="63"/>
      <c r="N11136" s="63"/>
      <c r="O11136" s="63"/>
      <c r="P11136" s="63"/>
      <c r="Q11136" s="63"/>
      <c r="R11136" s="63"/>
      <c r="S11136" s="63"/>
      <c r="T11136" s="63"/>
      <c r="U11136" s="63"/>
      <c r="V11136" s="63"/>
      <c r="W11136" s="63"/>
      <c r="X11136" s="63"/>
      <c r="Y11136" s="63"/>
      <c r="Z11136" s="62">
        <v>0</v>
      </c>
      <c r="AA11136" s="63"/>
      <c r="AB11136" s="63"/>
      <c r="AC11136" s="62">
        <v>0</v>
      </c>
    </row>
    <row r="11137" spans="1:29" x14ac:dyDescent="0.25">
      <c r="A11137" s="61" t="s">
        <v>260</v>
      </c>
      <c r="B11137" s="61" t="s">
        <v>261</v>
      </c>
      <c r="C11137" s="62">
        <v>2017</v>
      </c>
      <c r="D11137" s="61" t="s">
        <v>78</v>
      </c>
      <c r="E11137" s="62">
        <v>12</v>
      </c>
      <c r="F11137" s="62">
        <v>52372</v>
      </c>
      <c r="G11137" s="62">
        <v>10877</v>
      </c>
      <c r="H11137" s="62">
        <v>75.53</v>
      </c>
      <c r="I11137" s="62">
        <v>4364.33</v>
      </c>
      <c r="J11137" s="62">
        <v>48705.96</v>
      </c>
      <c r="K11137" s="62">
        <v>0</v>
      </c>
      <c r="L11137" s="62">
        <v>471</v>
      </c>
      <c r="M11137" s="62">
        <v>3.27</v>
      </c>
      <c r="N11137" s="62">
        <v>0</v>
      </c>
      <c r="O11137" s="62">
        <v>0</v>
      </c>
      <c r="P11137" s="63"/>
      <c r="Q11137" s="63"/>
      <c r="R11137" s="63"/>
      <c r="S11137" s="63"/>
      <c r="T11137" s="63"/>
      <c r="U11137" s="63"/>
      <c r="V11137" s="63"/>
      <c r="W11137" s="63"/>
      <c r="X11137" s="63"/>
      <c r="Y11137" s="63"/>
      <c r="Z11137" s="62">
        <v>1104</v>
      </c>
      <c r="AA11137" s="62">
        <v>10194</v>
      </c>
      <c r="AB11137" s="62">
        <v>70.790000000000006</v>
      </c>
      <c r="AC11137" s="62">
        <v>92</v>
      </c>
    </row>
    <row r="11138" spans="1:29" x14ac:dyDescent="0.25">
      <c r="A11138" s="61" t="s">
        <v>434</v>
      </c>
      <c r="B11138" s="61" t="s">
        <v>435</v>
      </c>
      <c r="C11138" s="62">
        <v>2005</v>
      </c>
      <c r="D11138" s="61" t="s">
        <v>78</v>
      </c>
      <c r="E11138" s="62">
        <v>32</v>
      </c>
      <c r="F11138" s="62">
        <v>37646</v>
      </c>
      <c r="G11138" s="62">
        <v>6433</v>
      </c>
      <c r="H11138" s="62">
        <v>16.75</v>
      </c>
      <c r="I11138" s="62">
        <v>1176.44</v>
      </c>
      <c r="J11138" s="62">
        <v>35010.78</v>
      </c>
      <c r="K11138" s="62">
        <v>7261</v>
      </c>
      <c r="L11138" s="62">
        <v>11838</v>
      </c>
      <c r="M11138" s="62">
        <v>30.83</v>
      </c>
      <c r="N11138" s="62">
        <v>226.91</v>
      </c>
      <c r="O11138" s="62">
        <v>87562.58</v>
      </c>
      <c r="P11138" s="63"/>
      <c r="Q11138" s="63"/>
      <c r="R11138" s="63"/>
      <c r="S11138" s="63"/>
      <c r="T11138" s="63"/>
      <c r="U11138" s="63"/>
      <c r="V11138" s="63"/>
      <c r="W11138" s="63"/>
      <c r="X11138" s="63"/>
      <c r="Y11138" s="63"/>
      <c r="Z11138" s="62">
        <v>1331.46</v>
      </c>
      <c r="AA11138" s="62">
        <v>3468</v>
      </c>
      <c r="AB11138" s="62">
        <v>9.0299999999999994</v>
      </c>
      <c r="AC11138" s="62">
        <v>41.61</v>
      </c>
    </row>
    <row r="11139" spans="1:29" x14ac:dyDescent="0.25">
      <c r="A11139" s="61" t="s">
        <v>76</v>
      </c>
      <c r="B11139" s="61" t="s">
        <v>77</v>
      </c>
      <c r="C11139" s="62">
        <v>2015</v>
      </c>
      <c r="D11139" s="61" t="s">
        <v>99</v>
      </c>
      <c r="E11139" s="62">
        <v>80</v>
      </c>
      <c r="F11139" s="62">
        <v>1087470</v>
      </c>
      <c r="G11139" s="62">
        <v>189848</v>
      </c>
      <c r="H11139" s="62">
        <v>197.76</v>
      </c>
      <c r="I11139" s="62">
        <v>13593.38</v>
      </c>
      <c r="J11139" s="62">
        <v>1011347.1</v>
      </c>
      <c r="K11139" s="62">
        <v>0</v>
      </c>
      <c r="L11139" s="63"/>
      <c r="M11139" s="63"/>
      <c r="N11139" s="63"/>
      <c r="O11139" s="63"/>
      <c r="P11139" s="63"/>
      <c r="Q11139" s="63"/>
      <c r="R11139" s="63"/>
      <c r="S11139" s="63"/>
      <c r="T11139" s="63"/>
      <c r="U11139" s="63"/>
      <c r="V11139" s="63"/>
      <c r="W11139" s="63"/>
      <c r="X11139" s="63"/>
      <c r="Y11139" s="63"/>
      <c r="Z11139" s="62">
        <v>1619.09</v>
      </c>
      <c r="AA11139" s="62">
        <v>5051</v>
      </c>
      <c r="AB11139" s="62">
        <v>5.26</v>
      </c>
      <c r="AC11139" s="62">
        <v>20.239999999999998</v>
      </c>
    </row>
    <row r="11140" spans="1:29" x14ac:dyDescent="0.25">
      <c r="A11140" s="61" t="s">
        <v>178</v>
      </c>
      <c r="B11140" s="61" t="s">
        <v>179</v>
      </c>
      <c r="C11140" s="62">
        <v>2017</v>
      </c>
      <c r="D11140" s="61" t="s">
        <v>86</v>
      </c>
      <c r="E11140" s="62">
        <v>52</v>
      </c>
      <c r="F11140" s="62">
        <v>3451</v>
      </c>
      <c r="G11140" s="62">
        <v>976</v>
      </c>
      <c r="H11140" s="62">
        <v>1.56</v>
      </c>
      <c r="I11140" s="62">
        <v>66.37</v>
      </c>
      <c r="J11140" s="62">
        <v>3209.43</v>
      </c>
      <c r="K11140" s="62">
        <v>1456.84</v>
      </c>
      <c r="L11140" s="62">
        <v>2116</v>
      </c>
      <c r="M11140" s="62">
        <v>3.39</v>
      </c>
      <c r="N11140" s="62">
        <v>28.02</v>
      </c>
      <c r="O11140" s="62">
        <v>17568.45</v>
      </c>
      <c r="P11140" s="63"/>
      <c r="Q11140" s="63"/>
      <c r="R11140" s="63"/>
      <c r="S11140" s="63"/>
      <c r="T11140" s="63"/>
      <c r="U11140" s="63"/>
      <c r="V11140" s="63"/>
      <c r="W11140" s="63"/>
      <c r="X11140" s="63"/>
      <c r="Y11140" s="63"/>
      <c r="Z11140" s="62">
        <v>1032.8699999999999</v>
      </c>
      <c r="AA11140" s="62">
        <v>38294</v>
      </c>
      <c r="AB11140" s="62">
        <v>61.37</v>
      </c>
      <c r="AC11140" s="62">
        <v>19.86</v>
      </c>
    </row>
    <row r="11141" spans="1:29" x14ac:dyDescent="0.25">
      <c r="A11141" s="61" t="s">
        <v>140</v>
      </c>
      <c r="B11141" s="61" t="s">
        <v>141</v>
      </c>
      <c r="C11141" s="62">
        <v>2017</v>
      </c>
      <c r="D11141" s="61" t="s">
        <v>99</v>
      </c>
      <c r="E11141" s="62">
        <v>70</v>
      </c>
      <c r="F11141" s="63"/>
      <c r="G11141" s="63"/>
      <c r="H11141" s="63"/>
      <c r="I11141" s="63"/>
      <c r="J11141" s="63"/>
      <c r="K11141" s="62">
        <v>0</v>
      </c>
      <c r="L11141" s="63"/>
      <c r="M11141" s="63"/>
      <c r="N11141" s="63"/>
      <c r="O11141" s="63"/>
      <c r="P11141" s="63"/>
      <c r="Q11141" s="63"/>
      <c r="R11141" s="63"/>
      <c r="S11141" s="63"/>
      <c r="T11141" s="63"/>
      <c r="U11141" s="63"/>
      <c r="V11141" s="63"/>
      <c r="W11141" s="63"/>
      <c r="X11141" s="63"/>
      <c r="Y11141" s="63"/>
      <c r="Z11141" s="62">
        <v>0</v>
      </c>
      <c r="AA11141" s="63"/>
      <c r="AB11141" s="63"/>
      <c r="AC11141" s="62">
        <v>0</v>
      </c>
    </row>
    <row r="11142" spans="1:29" x14ac:dyDescent="0.25">
      <c r="A11142" s="61" t="s">
        <v>229</v>
      </c>
      <c r="B11142" s="61" t="s">
        <v>230</v>
      </c>
      <c r="C11142" s="62">
        <v>2006</v>
      </c>
      <c r="D11142" s="61" t="s">
        <v>75</v>
      </c>
      <c r="E11142" s="62">
        <v>24</v>
      </c>
      <c r="F11142" s="62">
        <v>737</v>
      </c>
      <c r="G11142" s="62">
        <v>187</v>
      </c>
      <c r="H11142" s="62">
        <v>0.65</v>
      </c>
      <c r="I11142" s="62">
        <v>30.71</v>
      </c>
      <c r="J11142" s="62">
        <v>685.41</v>
      </c>
      <c r="K11142" s="62">
        <v>246.6</v>
      </c>
      <c r="L11142" s="62">
        <v>539</v>
      </c>
      <c r="M11142" s="62">
        <v>1.87</v>
      </c>
      <c r="N11142" s="62">
        <v>10.28</v>
      </c>
      <c r="O11142" s="62">
        <v>2973.86</v>
      </c>
      <c r="P11142" s="63"/>
      <c r="Q11142" s="63"/>
      <c r="R11142" s="63"/>
      <c r="S11142" s="63"/>
      <c r="T11142" s="63"/>
      <c r="U11142" s="63"/>
      <c r="V11142" s="63"/>
      <c r="W11142" s="63"/>
      <c r="X11142" s="63"/>
      <c r="Y11142" s="63"/>
      <c r="Z11142" s="62">
        <v>0</v>
      </c>
      <c r="AA11142" s="62">
        <v>20808</v>
      </c>
      <c r="AB11142" s="62">
        <v>72.25</v>
      </c>
      <c r="AC11142" s="62">
        <v>0</v>
      </c>
    </row>
    <row r="11143" spans="1:29" x14ac:dyDescent="0.25">
      <c r="A11143" s="61" t="s">
        <v>328</v>
      </c>
      <c r="B11143" s="61" t="s">
        <v>329</v>
      </c>
      <c r="C11143" s="62">
        <v>2008</v>
      </c>
      <c r="D11143" s="61" t="s">
        <v>75</v>
      </c>
      <c r="E11143" s="62">
        <v>5</v>
      </c>
      <c r="F11143" s="63"/>
      <c r="G11143" s="63"/>
      <c r="H11143" s="63"/>
      <c r="I11143" s="63"/>
      <c r="J11143" s="63"/>
      <c r="K11143" s="62">
        <v>0</v>
      </c>
      <c r="L11143" s="63"/>
      <c r="M11143" s="63"/>
      <c r="N11143" s="63"/>
      <c r="O11143" s="63"/>
      <c r="P11143" s="63"/>
      <c r="Q11143" s="63"/>
      <c r="R11143" s="63"/>
      <c r="S11143" s="63"/>
      <c r="T11143" s="63"/>
      <c r="U11143" s="63"/>
      <c r="V11143" s="63"/>
      <c r="W11143" s="63"/>
      <c r="X11143" s="63"/>
      <c r="Y11143" s="63"/>
      <c r="Z11143" s="62">
        <v>751.29</v>
      </c>
      <c r="AA11143" s="62">
        <v>2090</v>
      </c>
      <c r="AB11143" s="62">
        <v>34.83</v>
      </c>
      <c r="AC11143" s="62">
        <v>150.26</v>
      </c>
    </row>
    <row r="11144" spans="1:29" x14ac:dyDescent="0.25">
      <c r="A11144" s="61" t="s">
        <v>490</v>
      </c>
      <c r="B11144" s="61" t="s">
        <v>491</v>
      </c>
      <c r="C11144" s="62">
        <v>2013</v>
      </c>
      <c r="D11144" s="61" t="s">
        <v>78</v>
      </c>
      <c r="E11144" s="62">
        <v>40</v>
      </c>
      <c r="F11144" s="62">
        <v>395142</v>
      </c>
      <c r="G11144" s="62">
        <v>51303</v>
      </c>
      <c r="H11144" s="62">
        <v>106.88</v>
      </c>
      <c r="I11144" s="62">
        <v>9878.5499999999993</v>
      </c>
      <c r="J11144" s="62">
        <v>367482.06</v>
      </c>
      <c r="K11144" s="62">
        <v>0</v>
      </c>
      <c r="L11144" s="63"/>
      <c r="M11144" s="63"/>
      <c r="N11144" s="63"/>
      <c r="O11144" s="63"/>
      <c r="P11144" s="63"/>
      <c r="Q11144" s="63"/>
      <c r="R11144" s="63"/>
      <c r="S11144" s="63"/>
      <c r="T11144" s="63"/>
      <c r="U11144" s="63"/>
      <c r="V11144" s="63"/>
      <c r="W11144" s="63"/>
      <c r="X11144" s="63"/>
      <c r="Y11144" s="63"/>
      <c r="Z11144" s="62">
        <v>76940</v>
      </c>
      <c r="AA11144" s="62">
        <v>5261</v>
      </c>
      <c r="AB11144" s="62">
        <v>10.96</v>
      </c>
      <c r="AC11144" s="62">
        <v>1923.5</v>
      </c>
    </row>
    <row r="11145" spans="1:29" ht="30" x14ac:dyDescent="0.25">
      <c r="A11145" s="61" t="s">
        <v>358</v>
      </c>
      <c r="B11145" s="61" t="s">
        <v>359</v>
      </c>
      <c r="C11145" s="62">
        <v>2014</v>
      </c>
      <c r="D11145" s="61" t="s">
        <v>75</v>
      </c>
      <c r="E11145" s="62">
        <v>12</v>
      </c>
      <c r="F11145" s="62">
        <v>2270</v>
      </c>
      <c r="G11145" s="62">
        <v>433</v>
      </c>
      <c r="H11145" s="62">
        <v>3.01</v>
      </c>
      <c r="I11145" s="62">
        <v>189.17</v>
      </c>
      <c r="J11145" s="62">
        <v>2111.1</v>
      </c>
      <c r="K11145" s="62">
        <v>0</v>
      </c>
      <c r="L11145" s="63"/>
      <c r="M11145" s="63"/>
      <c r="N11145" s="63"/>
      <c r="O11145" s="63"/>
      <c r="P11145" s="63"/>
      <c r="Q11145" s="63"/>
      <c r="R11145" s="63"/>
      <c r="S11145" s="63"/>
      <c r="T11145" s="63"/>
      <c r="U11145" s="63"/>
      <c r="V11145" s="63"/>
      <c r="W11145" s="63"/>
      <c r="X11145" s="63"/>
      <c r="Y11145" s="63"/>
      <c r="Z11145" s="62">
        <v>50620.78</v>
      </c>
      <c r="AA11145" s="62">
        <v>7970</v>
      </c>
      <c r="AB11145" s="62">
        <v>55.35</v>
      </c>
      <c r="AC11145" s="62">
        <v>4218.3999999999996</v>
      </c>
    </row>
    <row r="11146" spans="1:29" x14ac:dyDescent="0.25">
      <c r="A11146" s="61" t="s">
        <v>389</v>
      </c>
      <c r="B11146" s="61" t="s">
        <v>390</v>
      </c>
      <c r="C11146" s="62">
        <v>2006</v>
      </c>
      <c r="D11146" s="61" t="s">
        <v>78</v>
      </c>
      <c r="E11146" s="62">
        <v>130</v>
      </c>
      <c r="F11146" s="62">
        <v>1014210</v>
      </c>
      <c r="G11146" s="62">
        <v>174750</v>
      </c>
      <c r="H11146" s="62">
        <v>112.02</v>
      </c>
      <c r="I11146" s="62">
        <v>7801.62</v>
      </c>
      <c r="J11146" s="62">
        <v>943215.3</v>
      </c>
      <c r="K11146" s="62">
        <v>0</v>
      </c>
      <c r="L11146" s="63"/>
      <c r="M11146" s="63"/>
      <c r="N11146" s="63"/>
      <c r="O11146" s="63"/>
      <c r="P11146" s="63"/>
      <c r="Q11146" s="63"/>
      <c r="R11146" s="63"/>
      <c r="S11146" s="63"/>
      <c r="T11146" s="63"/>
      <c r="U11146" s="63"/>
      <c r="V11146" s="63"/>
      <c r="W11146" s="63"/>
      <c r="X11146" s="63"/>
      <c r="Y11146" s="63"/>
      <c r="Z11146" s="62">
        <v>101272</v>
      </c>
      <c r="AA11146" s="62">
        <v>10354</v>
      </c>
      <c r="AB11146" s="62">
        <v>6.64</v>
      </c>
      <c r="AC11146" s="62">
        <v>779.02</v>
      </c>
    </row>
    <row r="11147" spans="1:29" ht="30" x14ac:dyDescent="0.25">
      <c r="A11147" s="61" t="s">
        <v>498</v>
      </c>
      <c r="B11147" s="61" t="s">
        <v>499</v>
      </c>
      <c r="C11147" s="62">
        <v>2002</v>
      </c>
      <c r="D11147" s="61" t="s">
        <v>78</v>
      </c>
      <c r="E11147" s="62">
        <v>48</v>
      </c>
      <c r="F11147" s="62">
        <v>185522</v>
      </c>
      <c r="G11147" s="62">
        <v>15657</v>
      </c>
      <c r="H11147" s="62">
        <v>27.18</v>
      </c>
      <c r="I11147" s="62">
        <v>3865.04</v>
      </c>
      <c r="J11147" s="62">
        <v>172535.46</v>
      </c>
      <c r="K11147" s="62">
        <v>0</v>
      </c>
      <c r="L11147" s="63"/>
      <c r="M11147" s="63"/>
      <c r="N11147" s="63"/>
      <c r="O11147" s="63"/>
      <c r="P11147" s="63"/>
      <c r="Q11147" s="63"/>
      <c r="R11147" s="63"/>
      <c r="S11147" s="63"/>
      <c r="T11147" s="63"/>
      <c r="U11147" s="63"/>
      <c r="V11147" s="63"/>
      <c r="W11147" s="63"/>
      <c r="X11147" s="63"/>
      <c r="Y11147" s="63"/>
      <c r="Z11147" s="62">
        <v>0</v>
      </c>
      <c r="AA11147" s="63"/>
      <c r="AB11147" s="63"/>
      <c r="AC11147" s="62">
        <v>0</v>
      </c>
    </row>
    <row r="11148" spans="1:29" ht="30" x14ac:dyDescent="0.25">
      <c r="A11148" s="61" t="s">
        <v>247</v>
      </c>
      <c r="B11148" s="61" t="s">
        <v>248</v>
      </c>
      <c r="C11148" s="62">
        <v>2017</v>
      </c>
      <c r="D11148" s="61" t="s">
        <v>72</v>
      </c>
      <c r="E11148" s="62">
        <v>30</v>
      </c>
      <c r="F11148" s="62">
        <v>65827</v>
      </c>
      <c r="G11148" s="62">
        <v>15950</v>
      </c>
      <c r="H11148" s="62">
        <v>44.31</v>
      </c>
      <c r="I11148" s="62">
        <v>2194.23</v>
      </c>
      <c r="J11148" s="62">
        <v>61219.11</v>
      </c>
      <c r="K11148" s="62">
        <v>4805.04</v>
      </c>
      <c r="L11148" s="62">
        <v>9485</v>
      </c>
      <c r="M11148" s="62">
        <v>26.35</v>
      </c>
      <c r="N11148" s="62">
        <v>160.16999999999999</v>
      </c>
      <c r="O11148" s="62">
        <v>57945.46</v>
      </c>
      <c r="P11148" s="63"/>
      <c r="Q11148" s="63"/>
      <c r="R11148" s="63"/>
      <c r="S11148" s="63"/>
      <c r="T11148" s="63"/>
      <c r="U11148" s="63"/>
      <c r="V11148" s="63"/>
      <c r="W11148" s="63"/>
      <c r="X11148" s="63"/>
      <c r="Y11148" s="63"/>
      <c r="Z11148" s="62">
        <v>36900</v>
      </c>
      <c r="AA11148" s="62">
        <v>3015</v>
      </c>
      <c r="AB11148" s="62">
        <v>8.3800000000000008</v>
      </c>
      <c r="AC11148" s="62">
        <v>1230</v>
      </c>
    </row>
    <row r="11149" spans="1:29" x14ac:dyDescent="0.25">
      <c r="A11149" s="61" t="s">
        <v>178</v>
      </c>
      <c r="B11149" s="61" t="s">
        <v>179</v>
      </c>
      <c r="C11149" s="62">
        <v>2011</v>
      </c>
      <c r="D11149" s="61" t="s">
        <v>298</v>
      </c>
      <c r="E11149" s="62">
        <v>16</v>
      </c>
      <c r="F11149" s="62">
        <v>17961</v>
      </c>
      <c r="G11149" s="62">
        <v>3590</v>
      </c>
      <c r="H11149" s="62">
        <v>18.7</v>
      </c>
      <c r="I11149" s="62">
        <v>1122.56</v>
      </c>
      <c r="J11149" s="62">
        <v>16703.73</v>
      </c>
      <c r="K11149" s="62">
        <v>16</v>
      </c>
      <c r="L11149" s="62">
        <v>22</v>
      </c>
      <c r="M11149" s="62">
        <v>0.11</v>
      </c>
      <c r="N11149" s="62">
        <v>1</v>
      </c>
      <c r="O11149" s="62">
        <v>192.95</v>
      </c>
      <c r="P11149" s="63"/>
      <c r="Q11149" s="63"/>
      <c r="R11149" s="63"/>
      <c r="S11149" s="63"/>
      <c r="T11149" s="63"/>
      <c r="U11149" s="63"/>
      <c r="V11149" s="63"/>
      <c r="W11149" s="63"/>
      <c r="X11149" s="63"/>
      <c r="Y11149" s="63"/>
      <c r="Z11149" s="62">
        <v>0.59</v>
      </c>
      <c r="AA11149" s="62">
        <v>4572</v>
      </c>
      <c r="AB11149" s="62">
        <v>23.81</v>
      </c>
      <c r="AC11149" s="62">
        <v>0.04</v>
      </c>
    </row>
    <row r="11150" spans="1:29" ht="30" x14ac:dyDescent="0.25">
      <c r="A11150" s="61" t="s">
        <v>363</v>
      </c>
      <c r="B11150" s="61" t="s">
        <v>364</v>
      </c>
      <c r="C11150" s="62">
        <v>2008</v>
      </c>
      <c r="D11150" s="61" t="s">
        <v>94</v>
      </c>
      <c r="E11150" s="62">
        <v>2</v>
      </c>
      <c r="F11150" s="62">
        <v>0</v>
      </c>
      <c r="G11150" s="62">
        <v>0</v>
      </c>
      <c r="H11150" s="62">
        <v>0</v>
      </c>
      <c r="I11150" s="62">
        <v>0</v>
      </c>
      <c r="J11150" s="62">
        <v>0</v>
      </c>
      <c r="K11150" s="62">
        <v>0</v>
      </c>
      <c r="L11150" s="62">
        <v>0</v>
      </c>
      <c r="M11150" s="62">
        <v>0</v>
      </c>
      <c r="N11150" s="63"/>
      <c r="O11150" s="63"/>
      <c r="P11150" s="63"/>
      <c r="Q11150" s="63"/>
      <c r="R11150" s="63"/>
      <c r="S11150" s="63"/>
      <c r="T11150" s="63"/>
      <c r="U11150" s="63"/>
      <c r="V11150" s="63"/>
      <c r="W11150" s="63"/>
      <c r="X11150" s="63"/>
      <c r="Y11150" s="63"/>
      <c r="Z11150" s="62">
        <v>249.98</v>
      </c>
      <c r="AA11150" s="62">
        <v>703</v>
      </c>
      <c r="AB11150" s="62">
        <v>29.29</v>
      </c>
      <c r="AC11150" s="62">
        <v>124.99</v>
      </c>
    </row>
    <row r="11151" spans="1:29" ht="30" x14ac:dyDescent="0.25">
      <c r="A11151" s="61" t="s">
        <v>148</v>
      </c>
      <c r="B11151" s="61" t="s">
        <v>149</v>
      </c>
      <c r="C11151" s="62">
        <v>2011</v>
      </c>
      <c r="D11151" s="61" t="s">
        <v>150</v>
      </c>
      <c r="E11151" s="62">
        <v>8</v>
      </c>
      <c r="F11151" s="62">
        <v>42536</v>
      </c>
      <c r="G11151" s="62">
        <v>6056</v>
      </c>
      <c r="H11151" s="62">
        <v>63.08</v>
      </c>
      <c r="I11151" s="62">
        <v>5317</v>
      </c>
      <c r="J11151" s="62">
        <v>39558.480000000003</v>
      </c>
      <c r="K11151" s="62">
        <v>1382.15</v>
      </c>
      <c r="L11151" s="62">
        <v>2254</v>
      </c>
      <c r="M11151" s="62">
        <v>23.48</v>
      </c>
      <c r="N11151" s="62">
        <v>172.77</v>
      </c>
      <c r="O11151" s="62">
        <v>16667.8</v>
      </c>
      <c r="P11151" s="63"/>
      <c r="Q11151" s="63"/>
      <c r="R11151" s="63"/>
      <c r="S11151" s="63"/>
      <c r="T11151" s="63"/>
      <c r="U11151" s="63"/>
      <c r="V11151" s="63"/>
      <c r="W11151" s="63"/>
      <c r="X11151" s="63"/>
      <c r="Y11151" s="63"/>
      <c r="Z11151" s="62">
        <v>46220</v>
      </c>
      <c r="AA11151" s="62">
        <v>5577</v>
      </c>
      <c r="AB11151" s="62">
        <v>58.09</v>
      </c>
      <c r="AC11151" s="62">
        <v>5777.5</v>
      </c>
    </row>
    <row r="11152" spans="1:29" x14ac:dyDescent="0.25">
      <c r="A11152" s="61" t="s">
        <v>376</v>
      </c>
      <c r="B11152" s="61" t="s">
        <v>377</v>
      </c>
      <c r="C11152" s="62">
        <v>2011</v>
      </c>
      <c r="D11152" s="61" t="s">
        <v>72</v>
      </c>
      <c r="E11152" s="62">
        <v>40</v>
      </c>
      <c r="F11152" s="62">
        <v>141240</v>
      </c>
      <c r="G11152" s="62">
        <v>22445</v>
      </c>
      <c r="H11152" s="62">
        <v>46.76</v>
      </c>
      <c r="I11152" s="62">
        <v>3531</v>
      </c>
      <c r="J11152" s="62">
        <v>131353.20000000001</v>
      </c>
      <c r="K11152" s="62">
        <v>11540.25</v>
      </c>
      <c r="L11152" s="62">
        <v>12589</v>
      </c>
      <c r="M11152" s="62">
        <v>26.23</v>
      </c>
      <c r="N11152" s="62">
        <v>288.51</v>
      </c>
      <c r="O11152" s="62">
        <v>139167.35999999999</v>
      </c>
      <c r="P11152" s="63"/>
      <c r="Q11152" s="63"/>
      <c r="R11152" s="63"/>
      <c r="S11152" s="63"/>
      <c r="T11152" s="63"/>
      <c r="U11152" s="63"/>
      <c r="V11152" s="63"/>
      <c r="W11152" s="63"/>
      <c r="X11152" s="63"/>
      <c r="Y11152" s="63"/>
      <c r="Z11152" s="62">
        <v>251595</v>
      </c>
      <c r="AA11152" s="62">
        <v>10920</v>
      </c>
      <c r="AB11152" s="62">
        <v>22.75</v>
      </c>
      <c r="AC11152" s="62">
        <v>6289.88</v>
      </c>
    </row>
    <row r="11153" spans="1:29" ht="30" x14ac:dyDescent="0.25">
      <c r="A11153" s="61" t="s">
        <v>348</v>
      </c>
      <c r="B11153" s="61" t="s">
        <v>349</v>
      </c>
      <c r="C11153" s="62">
        <v>2017</v>
      </c>
      <c r="D11153" s="61" t="s">
        <v>150</v>
      </c>
      <c r="E11153" s="62">
        <v>4</v>
      </c>
      <c r="F11153" s="62">
        <v>5303</v>
      </c>
      <c r="G11153" s="62">
        <v>1540</v>
      </c>
      <c r="H11153" s="62">
        <v>32.08</v>
      </c>
      <c r="I11153" s="62">
        <v>1325.75</v>
      </c>
      <c r="J11153" s="62">
        <v>4931.79</v>
      </c>
      <c r="K11153" s="62">
        <v>0</v>
      </c>
      <c r="L11153" s="63"/>
      <c r="M11153" s="63"/>
      <c r="N11153" s="63"/>
      <c r="O11153" s="63"/>
      <c r="P11153" s="63"/>
      <c r="Q11153" s="63"/>
      <c r="R11153" s="63"/>
      <c r="S11153" s="63"/>
      <c r="T11153" s="63"/>
      <c r="U11153" s="62">
        <v>549</v>
      </c>
      <c r="V11153" s="62">
        <v>1259</v>
      </c>
      <c r="W11153" s="62">
        <v>26.23</v>
      </c>
      <c r="X11153" s="62">
        <v>137</v>
      </c>
      <c r="Y11153" s="62">
        <v>12288.82</v>
      </c>
      <c r="Z11153" s="62">
        <v>0.16</v>
      </c>
      <c r="AA11153" s="62">
        <v>47</v>
      </c>
      <c r="AB11153" s="62">
        <v>0.98</v>
      </c>
      <c r="AC11153" s="62">
        <v>0.04</v>
      </c>
    </row>
    <row r="11154" spans="1:29" ht="30" x14ac:dyDescent="0.25">
      <c r="A11154" s="61" t="s">
        <v>342</v>
      </c>
      <c r="B11154" s="61" t="s">
        <v>343</v>
      </c>
      <c r="C11154" s="62">
        <v>2009</v>
      </c>
      <c r="D11154" s="61" t="s">
        <v>75</v>
      </c>
      <c r="E11154" s="62">
        <v>12</v>
      </c>
      <c r="F11154" s="62">
        <v>6527</v>
      </c>
      <c r="G11154" s="62">
        <v>1606</v>
      </c>
      <c r="H11154" s="62">
        <v>11.15</v>
      </c>
      <c r="I11154" s="62">
        <v>543.91999999999996</v>
      </c>
      <c r="J11154" s="62">
        <v>6070.11</v>
      </c>
      <c r="K11154" s="62">
        <v>0</v>
      </c>
      <c r="L11154" s="63"/>
      <c r="M11154" s="63"/>
      <c r="N11154" s="63"/>
      <c r="O11154" s="63"/>
      <c r="P11154" s="63"/>
      <c r="Q11154" s="63"/>
      <c r="R11154" s="63"/>
      <c r="S11154" s="63"/>
      <c r="T11154" s="63"/>
      <c r="U11154" s="63"/>
      <c r="V11154" s="63"/>
      <c r="W11154" s="63"/>
      <c r="X11154" s="63"/>
      <c r="Y11154" s="63"/>
      <c r="Z11154" s="62">
        <v>42538</v>
      </c>
      <c r="AA11154" s="62">
        <v>4279</v>
      </c>
      <c r="AB11154" s="62">
        <v>29.72</v>
      </c>
      <c r="AC11154" s="62">
        <v>3544.83</v>
      </c>
    </row>
    <row r="11155" spans="1:29" ht="45" x14ac:dyDescent="0.25">
      <c r="A11155" s="61" t="s">
        <v>344</v>
      </c>
      <c r="B11155" s="61" t="s">
        <v>345</v>
      </c>
      <c r="C11155" s="62">
        <v>2014</v>
      </c>
      <c r="D11155" s="61" t="s">
        <v>99</v>
      </c>
      <c r="E11155" s="62">
        <v>52</v>
      </c>
      <c r="F11155" s="62">
        <v>471760</v>
      </c>
      <c r="G11155" s="62">
        <v>75942</v>
      </c>
      <c r="H11155" s="62">
        <v>121.7</v>
      </c>
      <c r="I11155" s="62">
        <v>9072.31</v>
      </c>
      <c r="J11155" s="62">
        <v>438736.8</v>
      </c>
      <c r="K11155" s="62">
        <v>0</v>
      </c>
      <c r="L11155" s="63"/>
      <c r="M11155" s="63"/>
      <c r="N11155" s="63"/>
      <c r="O11155" s="63"/>
      <c r="P11155" s="63"/>
      <c r="Q11155" s="63"/>
      <c r="R11155" s="63"/>
      <c r="S11155" s="63"/>
      <c r="T11155" s="63"/>
      <c r="U11155" s="63"/>
      <c r="V11155" s="63"/>
      <c r="W11155" s="63"/>
      <c r="X11155" s="63"/>
      <c r="Y11155" s="63"/>
      <c r="Z11155" s="62">
        <v>1387</v>
      </c>
      <c r="AA11155" s="62">
        <v>6850</v>
      </c>
      <c r="AB11155" s="62">
        <v>10.98</v>
      </c>
      <c r="AC11155" s="62">
        <v>26.67</v>
      </c>
    </row>
    <row r="11156" spans="1:29" x14ac:dyDescent="0.25">
      <c r="A11156" s="61" t="s">
        <v>260</v>
      </c>
      <c r="B11156" s="61" t="s">
        <v>261</v>
      </c>
      <c r="C11156" s="62">
        <v>2006</v>
      </c>
      <c r="D11156" s="61" t="s">
        <v>99</v>
      </c>
      <c r="E11156" s="62">
        <v>26</v>
      </c>
      <c r="F11156" s="62">
        <v>52076</v>
      </c>
      <c r="G11156" s="62">
        <v>8491</v>
      </c>
      <c r="H11156" s="62">
        <v>27.21</v>
      </c>
      <c r="I11156" s="62">
        <v>2002.92</v>
      </c>
      <c r="J11156" s="62">
        <v>48430.68</v>
      </c>
      <c r="K11156" s="62">
        <v>16189.88</v>
      </c>
      <c r="L11156" s="62">
        <v>27992</v>
      </c>
      <c r="M11156" s="62">
        <v>89.72</v>
      </c>
      <c r="N11156" s="62">
        <v>622.69000000000005</v>
      </c>
      <c r="O11156" s="62">
        <v>195238.66</v>
      </c>
      <c r="P11156" s="63"/>
      <c r="Q11156" s="63"/>
      <c r="R11156" s="63"/>
      <c r="S11156" s="63"/>
      <c r="T11156" s="63"/>
      <c r="U11156" s="63"/>
      <c r="V11156" s="63"/>
      <c r="W11156" s="63"/>
      <c r="X11156" s="63"/>
      <c r="Y11156" s="63"/>
      <c r="Z11156" s="62">
        <v>1126</v>
      </c>
      <c r="AA11156" s="62">
        <v>7327</v>
      </c>
      <c r="AB11156" s="62">
        <v>23.48</v>
      </c>
      <c r="AC11156" s="62">
        <v>43.31</v>
      </c>
    </row>
    <row r="11157" spans="1:29" x14ac:dyDescent="0.25">
      <c r="A11157" s="61" t="s">
        <v>332</v>
      </c>
      <c r="B11157" s="61" t="s">
        <v>333</v>
      </c>
      <c r="C11157" s="62">
        <v>2011</v>
      </c>
      <c r="D11157" s="61" t="s">
        <v>99</v>
      </c>
      <c r="E11157" s="62">
        <v>120</v>
      </c>
      <c r="F11157" s="62">
        <v>496854</v>
      </c>
      <c r="G11157" s="62">
        <v>74378</v>
      </c>
      <c r="H11157" s="62">
        <v>51.65</v>
      </c>
      <c r="I11157" s="62">
        <v>4140.45</v>
      </c>
      <c r="J11157" s="62">
        <v>462074.22</v>
      </c>
      <c r="K11157" s="62">
        <v>64620.02</v>
      </c>
      <c r="L11157" s="62">
        <v>66370</v>
      </c>
      <c r="M11157" s="62">
        <v>46.09</v>
      </c>
      <c r="N11157" s="62">
        <v>538.5</v>
      </c>
      <c r="O11157" s="62">
        <v>779272.25</v>
      </c>
      <c r="P11157" s="63"/>
      <c r="Q11157" s="63"/>
      <c r="R11157" s="63"/>
      <c r="S11157" s="63"/>
      <c r="T11157" s="63"/>
      <c r="U11157" s="63"/>
      <c r="V11157" s="63"/>
      <c r="W11157" s="63"/>
      <c r="X11157" s="63"/>
      <c r="Y11157" s="63"/>
      <c r="Z11157" s="62">
        <v>614492</v>
      </c>
      <c r="AA11157" s="62">
        <v>64260</v>
      </c>
      <c r="AB11157" s="62">
        <v>44.63</v>
      </c>
      <c r="AC11157" s="62">
        <v>5120.7700000000004</v>
      </c>
    </row>
    <row r="11158" spans="1:29" x14ac:dyDescent="0.25">
      <c r="A11158" s="61" t="s">
        <v>279</v>
      </c>
      <c r="B11158" s="61" t="s">
        <v>280</v>
      </c>
      <c r="C11158" s="62">
        <v>2014</v>
      </c>
      <c r="D11158" s="61" t="s">
        <v>75</v>
      </c>
      <c r="E11158" s="62">
        <v>12</v>
      </c>
      <c r="F11158" s="62">
        <v>863</v>
      </c>
      <c r="G11158" s="62">
        <v>343</v>
      </c>
      <c r="H11158" s="62">
        <v>2.38</v>
      </c>
      <c r="I11158" s="62">
        <v>71.92</v>
      </c>
      <c r="J11158" s="62">
        <v>802.59</v>
      </c>
      <c r="K11158" s="62">
        <v>0</v>
      </c>
      <c r="L11158" s="63"/>
      <c r="M11158" s="63"/>
      <c r="N11158" s="63"/>
      <c r="O11158" s="63"/>
      <c r="P11158" s="63"/>
      <c r="Q11158" s="63"/>
      <c r="R11158" s="63"/>
      <c r="S11158" s="63"/>
      <c r="T11158" s="63"/>
      <c r="U11158" s="63"/>
      <c r="V11158" s="63"/>
      <c r="W11158" s="63"/>
      <c r="X11158" s="63"/>
      <c r="Y11158" s="63"/>
      <c r="Z11158" s="62">
        <v>82.26</v>
      </c>
      <c r="AA11158" s="62">
        <v>6767</v>
      </c>
      <c r="AB11158" s="62">
        <v>46.99</v>
      </c>
      <c r="AC11158" s="62">
        <v>6.86</v>
      </c>
    </row>
    <row r="11159" spans="1:29" ht="30" x14ac:dyDescent="0.25">
      <c r="A11159" s="61" t="s">
        <v>122</v>
      </c>
      <c r="B11159" s="61" t="s">
        <v>123</v>
      </c>
      <c r="C11159" s="62">
        <v>2014</v>
      </c>
      <c r="D11159" s="61" t="s">
        <v>94</v>
      </c>
      <c r="E11159" s="62">
        <v>20</v>
      </c>
      <c r="F11159" s="62">
        <v>22</v>
      </c>
      <c r="G11159" s="62">
        <v>40</v>
      </c>
      <c r="H11159" s="62">
        <v>0.17</v>
      </c>
      <c r="I11159" s="62">
        <v>1.1000000000000001</v>
      </c>
      <c r="J11159" s="62">
        <v>20.46</v>
      </c>
      <c r="K11159" s="62">
        <v>41</v>
      </c>
      <c r="L11159" s="62">
        <v>100</v>
      </c>
      <c r="M11159" s="62">
        <v>0.42</v>
      </c>
      <c r="N11159" s="63"/>
      <c r="O11159" s="63"/>
      <c r="P11159" s="63"/>
      <c r="Q11159" s="63"/>
      <c r="R11159" s="63"/>
      <c r="S11159" s="63"/>
      <c r="T11159" s="63"/>
      <c r="U11159" s="63"/>
      <c r="V11159" s="63"/>
      <c r="W11159" s="63"/>
      <c r="X11159" s="63"/>
      <c r="Y11159" s="63"/>
      <c r="Z11159" s="62">
        <v>1055.28</v>
      </c>
      <c r="AA11159" s="62">
        <v>14192</v>
      </c>
      <c r="AB11159" s="62">
        <v>59.13</v>
      </c>
      <c r="AC11159" s="62">
        <v>52.76</v>
      </c>
    </row>
    <row r="11160" spans="1:29" x14ac:dyDescent="0.25">
      <c r="A11160" s="61" t="s">
        <v>128</v>
      </c>
      <c r="B11160" s="61" t="s">
        <v>129</v>
      </c>
      <c r="C11160" s="62">
        <v>2016</v>
      </c>
      <c r="D11160" s="61" t="s">
        <v>89</v>
      </c>
      <c r="E11160" s="62">
        <v>92</v>
      </c>
      <c r="F11160" s="62">
        <v>145520</v>
      </c>
      <c r="G11160" s="62">
        <v>23255</v>
      </c>
      <c r="H11160" s="62">
        <v>21.06</v>
      </c>
      <c r="I11160" s="62">
        <v>1581.74</v>
      </c>
      <c r="J11160" s="62">
        <v>135333.6</v>
      </c>
      <c r="K11160" s="62">
        <v>18782.740000000002</v>
      </c>
      <c r="L11160" s="62">
        <v>17133</v>
      </c>
      <c r="M11160" s="62">
        <v>15.52</v>
      </c>
      <c r="N11160" s="62">
        <v>204.16</v>
      </c>
      <c r="O11160" s="62">
        <v>226506.64</v>
      </c>
      <c r="P11160" s="63"/>
      <c r="Q11160" s="63"/>
      <c r="R11160" s="63"/>
      <c r="S11160" s="63"/>
      <c r="T11160" s="63"/>
      <c r="U11160" s="63"/>
      <c r="V11160" s="63"/>
      <c r="W11160" s="63"/>
      <c r="X11160" s="63"/>
      <c r="Y11160" s="63"/>
      <c r="Z11160" s="62">
        <v>1376</v>
      </c>
      <c r="AA11160" s="62">
        <v>9494</v>
      </c>
      <c r="AB11160" s="62">
        <v>8.6</v>
      </c>
      <c r="AC11160" s="62">
        <v>14.96</v>
      </c>
    </row>
    <row r="11161" spans="1:29" ht="30" x14ac:dyDescent="0.25">
      <c r="A11161" s="61" t="s">
        <v>165</v>
      </c>
      <c r="B11161" s="61" t="s">
        <v>166</v>
      </c>
      <c r="C11161" s="62">
        <v>2014</v>
      </c>
      <c r="D11161" s="61" t="s">
        <v>89</v>
      </c>
      <c r="E11161" s="62">
        <v>52</v>
      </c>
      <c r="F11161" s="62">
        <v>484330</v>
      </c>
      <c r="G11161" s="62">
        <v>83731</v>
      </c>
      <c r="H11161" s="62">
        <v>134.18</v>
      </c>
      <c r="I11161" s="62">
        <v>9314.0400000000009</v>
      </c>
      <c r="J11161" s="62">
        <v>450426.9</v>
      </c>
      <c r="K11161" s="62">
        <v>0</v>
      </c>
      <c r="L11161" s="63"/>
      <c r="M11161" s="63"/>
      <c r="N11161" s="63"/>
      <c r="O11161" s="63"/>
      <c r="P11161" s="63"/>
      <c r="Q11161" s="63"/>
      <c r="R11161" s="63"/>
      <c r="S11161" s="63"/>
      <c r="T11161" s="63"/>
      <c r="U11161" s="63"/>
      <c r="V11161" s="63"/>
      <c r="W11161" s="63"/>
      <c r="X11161" s="63"/>
      <c r="Y11161" s="63"/>
      <c r="Z11161" s="62">
        <v>1.65</v>
      </c>
      <c r="AA11161" s="62">
        <v>12246</v>
      </c>
      <c r="AB11161" s="62">
        <v>19.63</v>
      </c>
      <c r="AC11161" s="62">
        <v>0.03</v>
      </c>
    </row>
    <row r="11162" spans="1:29" x14ac:dyDescent="0.25">
      <c r="A11162" s="61" t="s">
        <v>432</v>
      </c>
      <c r="B11162" s="61" t="s">
        <v>433</v>
      </c>
      <c r="C11162" s="62">
        <v>2010</v>
      </c>
      <c r="D11162" s="61" t="s">
        <v>78</v>
      </c>
      <c r="E11162" s="62">
        <v>48</v>
      </c>
      <c r="F11162" s="62">
        <v>174640</v>
      </c>
      <c r="G11162" s="62">
        <v>19081</v>
      </c>
      <c r="H11162" s="62">
        <v>33.130000000000003</v>
      </c>
      <c r="I11162" s="62">
        <v>3638.33</v>
      </c>
      <c r="J11162" s="62">
        <v>162415.20000000001</v>
      </c>
      <c r="K11162" s="62">
        <v>8555.73</v>
      </c>
      <c r="L11162" s="62">
        <v>21360</v>
      </c>
      <c r="M11162" s="62">
        <v>37.08</v>
      </c>
      <c r="N11162" s="62">
        <v>178.24</v>
      </c>
      <c r="O11162" s="62">
        <v>103176.17</v>
      </c>
      <c r="P11162" s="63"/>
      <c r="Q11162" s="63"/>
      <c r="R11162" s="63"/>
      <c r="S11162" s="63"/>
      <c r="T11162" s="63"/>
      <c r="U11162" s="63"/>
      <c r="V11162" s="63"/>
      <c r="W11162" s="63"/>
      <c r="X11162" s="63"/>
      <c r="Y11162" s="63"/>
      <c r="Z11162" s="62">
        <v>230428.64</v>
      </c>
      <c r="AA11162" s="62">
        <v>13661</v>
      </c>
      <c r="AB11162" s="62">
        <v>23.72</v>
      </c>
      <c r="AC11162" s="62">
        <v>4800.6000000000004</v>
      </c>
    </row>
    <row r="11163" spans="1:29" ht="30" x14ac:dyDescent="0.25">
      <c r="A11163" s="61" t="s">
        <v>520</v>
      </c>
      <c r="B11163" s="61" t="s">
        <v>521</v>
      </c>
      <c r="C11163" s="62">
        <v>2011</v>
      </c>
      <c r="D11163" s="61" t="s">
        <v>78</v>
      </c>
      <c r="E11163" s="62">
        <v>54</v>
      </c>
      <c r="F11163" s="62">
        <v>413596</v>
      </c>
      <c r="G11163" s="62">
        <v>60012</v>
      </c>
      <c r="H11163" s="62">
        <v>92.61</v>
      </c>
      <c r="I11163" s="62">
        <v>7659.19</v>
      </c>
      <c r="J11163" s="62">
        <v>384644.28</v>
      </c>
      <c r="K11163" s="62">
        <v>7093.11</v>
      </c>
      <c r="L11163" s="62">
        <v>7619</v>
      </c>
      <c r="M11163" s="62">
        <v>11.76</v>
      </c>
      <c r="N11163" s="63"/>
      <c r="O11163" s="63"/>
      <c r="P11163" s="63"/>
      <c r="Q11163" s="63"/>
      <c r="R11163" s="63"/>
      <c r="S11163" s="63"/>
      <c r="T11163" s="63"/>
      <c r="U11163" s="63"/>
      <c r="V11163" s="63"/>
      <c r="W11163" s="63"/>
      <c r="X11163" s="63"/>
      <c r="Y11163" s="63"/>
      <c r="Z11163" s="62">
        <v>131879</v>
      </c>
      <c r="AA11163" s="62">
        <v>9814</v>
      </c>
      <c r="AB11163" s="62">
        <v>15.15</v>
      </c>
      <c r="AC11163" s="62">
        <v>2442.1999999999998</v>
      </c>
    </row>
    <row r="11164" spans="1:29" x14ac:dyDescent="0.25">
      <c r="A11164" s="61" t="s">
        <v>235</v>
      </c>
      <c r="B11164" s="61" t="s">
        <v>236</v>
      </c>
      <c r="C11164" s="62">
        <v>2013</v>
      </c>
      <c r="D11164" s="61" t="s">
        <v>175</v>
      </c>
      <c r="E11164" s="62">
        <v>8</v>
      </c>
      <c r="F11164" s="63"/>
      <c r="G11164" s="63"/>
      <c r="H11164" s="63"/>
      <c r="I11164" s="63"/>
      <c r="J11164" s="63"/>
      <c r="K11164" s="62">
        <v>0</v>
      </c>
      <c r="L11164" s="63"/>
      <c r="M11164" s="63"/>
      <c r="N11164" s="63"/>
      <c r="O11164" s="63"/>
      <c r="P11164" s="63"/>
      <c r="Q11164" s="63"/>
      <c r="R11164" s="63"/>
      <c r="S11164" s="63"/>
      <c r="T11164" s="63"/>
      <c r="U11164" s="63"/>
      <c r="V11164" s="63"/>
      <c r="W11164" s="63"/>
      <c r="X11164" s="63"/>
      <c r="Y11164" s="63"/>
      <c r="Z11164" s="62">
        <v>31200</v>
      </c>
      <c r="AA11164" s="62">
        <v>1330</v>
      </c>
      <c r="AB11164" s="62">
        <v>13.85</v>
      </c>
      <c r="AC11164" s="62">
        <v>3900</v>
      </c>
    </row>
    <row r="11165" spans="1:29" x14ac:dyDescent="0.25">
      <c r="A11165" s="61" t="s">
        <v>432</v>
      </c>
      <c r="B11165" s="61" t="s">
        <v>433</v>
      </c>
      <c r="C11165" s="62">
        <v>2015</v>
      </c>
      <c r="D11165" s="61" t="s">
        <v>75</v>
      </c>
      <c r="E11165" s="62">
        <v>12</v>
      </c>
      <c r="F11165" s="63"/>
      <c r="G11165" s="63"/>
      <c r="H11165" s="63"/>
      <c r="I11165" s="63"/>
      <c r="J11165" s="63"/>
      <c r="K11165" s="62">
        <v>0</v>
      </c>
      <c r="L11165" s="63"/>
      <c r="M11165" s="63"/>
      <c r="N11165" s="63"/>
      <c r="O11165" s="63"/>
      <c r="P11165" s="63"/>
      <c r="Q11165" s="63"/>
      <c r="R11165" s="63"/>
      <c r="S11165" s="63"/>
      <c r="T11165" s="63"/>
      <c r="U11165" s="63"/>
      <c r="V11165" s="63"/>
      <c r="W11165" s="63"/>
      <c r="X11165" s="63"/>
      <c r="Y11165" s="63"/>
      <c r="Z11165" s="62">
        <v>0</v>
      </c>
      <c r="AA11165" s="63"/>
      <c r="AB11165" s="63"/>
      <c r="AC11165" s="62">
        <v>0</v>
      </c>
    </row>
    <row r="11166" spans="1:29" ht="30" x14ac:dyDescent="0.25">
      <c r="A11166" s="61" t="s">
        <v>528</v>
      </c>
      <c r="B11166" s="61" t="s">
        <v>529</v>
      </c>
      <c r="C11166" s="62">
        <v>2009</v>
      </c>
      <c r="D11166" s="61" t="s">
        <v>75</v>
      </c>
      <c r="E11166" s="62">
        <v>15</v>
      </c>
      <c r="F11166" s="62">
        <v>6126</v>
      </c>
      <c r="G11166" s="62">
        <v>1422</v>
      </c>
      <c r="H11166" s="62">
        <v>7.9</v>
      </c>
      <c r="I11166" s="62">
        <v>408.4</v>
      </c>
      <c r="J11166" s="62">
        <v>5697.18</v>
      </c>
      <c r="K11166" s="62">
        <v>0</v>
      </c>
      <c r="L11166" s="63"/>
      <c r="M11166" s="63"/>
      <c r="N11166" s="63"/>
      <c r="O11166" s="63"/>
      <c r="P11166" s="63"/>
      <c r="Q11166" s="63"/>
      <c r="R11166" s="63"/>
      <c r="S11166" s="63"/>
      <c r="T11166" s="63"/>
      <c r="U11166" s="63"/>
      <c r="V11166" s="63"/>
      <c r="W11166" s="63"/>
      <c r="X11166" s="63"/>
      <c r="Y11166" s="63"/>
      <c r="Z11166" s="62">
        <v>4559.8599999999997</v>
      </c>
      <c r="AA11166" s="62">
        <v>19932</v>
      </c>
      <c r="AB11166" s="62">
        <v>110.73</v>
      </c>
      <c r="AC11166" s="62">
        <v>303.99</v>
      </c>
    </row>
    <row r="11167" spans="1:29" ht="30" x14ac:dyDescent="0.25">
      <c r="A11167" s="61" t="s">
        <v>194</v>
      </c>
      <c r="B11167" s="61" t="s">
        <v>195</v>
      </c>
      <c r="C11167" s="62">
        <v>2006</v>
      </c>
      <c r="D11167" s="61" t="s">
        <v>99</v>
      </c>
      <c r="E11167" s="62">
        <v>76</v>
      </c>
      <c r="F11167" s="62">
        <v>575812</v>
      </c>
      <c r="G11167" s="62">
        <v>87695</v>
      </c>
      <c r="H11167" s="62">
        <v>96.16</v>
      </c>
      <c r="I11167" s="62">
        <v>7576.47</v>
      </c>
      <c r="J11167" s="62">
        <v>535505.16</v>
      </c>
      <c r="K11167" s="62">
        <v>0</v>
      </c>
      <c r="L11167" s="63"/>
      <c r="M11167" s="63"/>
      <c r="N11167" s="63"/>
      <c r="O11167" s="63"/>
      <c r="P11167" s="63"/>
      <c r="Q11167" s="63"/>
      <c r="R11167" s="63"/>
      <c r="S11167" s="63"/>
      <c r="T11167" s="63"/>
      <c r="U11167" s="63"/>
      <c r="V11167" s="63"/>
      <c r="W11167" s="63"/>
      <c r="X11167" s="63"/>
      <c r="Y11167" s="63"/>
      <c r="Z11167" s="62">
        <v>6397.61</v>
      </c>
      <c r="AA11167" s="62">
        <v>441108</v>
      </c>
      <c r="AB11167" s="62">
        <v>483.67</v>
      </c>
      <c r="AC11167" s="62">
        <v>84.18</v>
      </c>
    </row>
    <row r="11168" spans="1:29" ht="30" x14ac:dyDescent="0.25">
      <c r="A11168" s="61" t="s">
        <v>224</v>
      </c>
      <c r="B11168" s="61" t="s">
        <v>225</v>
      </c>
      <c r="C11168" s="62">
        <v>2018</v>
      </c>
      <c r="D11168" s="61" t="s">
        <v>89</v>
      </c>
      <c r="E11168" s="62">
        <v>50</v>
      </c>
      <c r="F11168" s="62">
        <v>138880</v>
      </c>
      <c r="G11168" s="62">
        <v>23588</v>
      </c>
      <c r="H11168" s="62">
        <v>39.31</v>
      </c>
      <c r="I11168" s="62">
        <v>2777.6</v>
      </c>
      <c r="J11168" s="62">
        <v>129158.39999999999</v>
      </c>
      <c r="K11168" s="62">
        <v>15562.56</v>
      </c>
      <c r="L11168" s="62">
        <v>18979</v>
      </c>
      <c r="M11168" s="62">
        <v>31.63</v>
      </c>
      <c r="N11168" s="62">
        <v>311.25</v>
      </c>
      <c r="O11168" s="62">
        <v>187673.59</v>
      </c>
      <c r="P11168" s="63"/>
      <c r="Q11168" s="63"/>
      <c r="R11168" s="63"/>
      <c r="S11168" s="63"/>
      <c r="T11168" s="63"/>
      <c r="U11168" s="63"/>
      <c r="V11168" s="63"/>
      <c r="W11168" s="63"/>
      <c r="X11168" s="63"/>
      <c r="Y11168" s="63"/>
      <c r="Z11168" s="62">
        <v>3804.56</v>
      </c>
      <c r="AA11168" s="62">
        <v>25178</v>
      </c>
      <c r="AB11168" s="62">
        <v>41.96</v>
      </c>
      <c r="AC11168" s="62">
        <v>76.09</v>
      </c>
    </row>
    <row r="11169" spans="1:29" ht="30" x14ac:dyDescent="0.25">
      <c r="A11169" s="61" t="s">
        <v>309</v>
      </c>
      <c r="B11169" s="61" t="s">
        <v>310</v>
      </c>
      <c r="C11169" s="62">
        <v>2011</v>
      </c>
      <c r="D11169" s="61" t="s">
        <v>89</v>
      </c>
      <c r="E11169" s="62">
        <v>18</v>
      </c>
      <c r="F11169" s="62">
        <v>70800</v>
      </c>
      <c r="G11169" s="62">
        <v>10506</v>
      </c>
      <c r="H11169" s="62">
        <v>48.64</v>
      </c>
      <c r="I11169" s="62">
        <v>3933.33</v>
      </c>
      <c r="J11169" s="62">
        <v>65844</v>
      </c>
      <c r="K11169" s="62">
        <v>5837</v>
      </c>
      <c r="L11169" s="62">
        <v>7691</v>
      </c>
      <c r="M11169" s="62">
        <v>35.61</v>
      </c>
      <c r="N11169" s="62">
        <v>324.27999999999997</v>
      </c>
      <c r="O11169" s="62">
        <v>70390.13</v>
      </c>
      <c r="P11169" s="62">
        <v>0</v>
      </c>
      <c r="Q11169" s="62">
        <v>0</v>
      </c>
      <c r="R11169" s="62">
        <v>0</v>
      </c>
      <c r="S11169" s="62">
        <v>0</v>
      </c>
      <c r="T11169" s="62">
        <v>0</v>
      </c>
      <c r="U11169" s="62">
        <v>0</v>
      </c>
      <c r="V11169" s="62">
        <v>0</v>
      </c>
      <c r="W11169" s="62">
        <v>0</v>
      </c>
      <c r="X11169" s="62">
        <v>0</v>
      </c>
      <c r="Y11169" s="62">
        <v>0</v>
      </c>
      <c r="Z11169" s="62">
        <v>170</v>
      </c>
      <c r="AA11169" s="62">
        <v>900</v>
      </c>
      <c r="AB11169" s="62">
        <v>4.17</v>
      </c>
      <c r="AC11169" s="62">
        <v>9.44</v>
      </c>
    </row>
    <row r="11170" spans="1:29" ht="30" x14ac:dyDescent="0.25">
      <c r="A11170" s="61" t="s">
        <v>393</v>
      </c>
      <c r="B11170" s="61" t="s">
        <v>394</v>
      </c>
      <c r="C11170" s="62">
        <v>2017</v>
      </c>
      <c r="D11170" s="61" t="s">
        <v>99</v>
      </c>
      <c r="E11170" s="62">
        <v>56</v>
      </c>
      <c r="F11170" s="62">
        <v>507840</v>
      </c>
      <c r="G11170" s="62">
        <v>75499</v>
      </c>
      <c r="H11170" s="62">
        <v>112.35</v>
      </c>
      <c r="I11170" s="62">
        <v>9068.57</v>
      </c>
      <c r="J11170" s="62">
        <v>472291.2</v>
      </c>
      <c r="K11170" s="62">
        <v>0</v>
      </c>
      <c r="L11170" s="63"/>
      <c r="M11170" s="63"/>
      <c r="N11170" s="63"/>
      <c r="O11170" s="63"/>
      <c r="P11170" s="63"/>
      <c r="Q11170" s="63"/>
      <c r="R11170" s="63"/>
      <c r="S11170" s="63"/>
      <c r="T11170" s="63"/>
      <c r="U11170" s="63"/>
      <c r="V11170" s="63"/>
      <c r="W11170" s="63"/>
      <c r="X11170" s="63"/>
      <c r="Y11170" s="63"/>
      <c r="Z11170" s="62">
        <v>1128.07</v>
      </c>
      <c r="AA11170" s="62">
        <v>13024</v>
      </c>
      <c r="AB11170" s="62">
        <v>19.38</v>
      </c>
      <c r="AC11170" s="62">
        <v>20.14</v>
      </c>
    </row>
    <row r="11171" spans="1:29" x14ac:dyDescent="0.25">
      <c r="A11171" s="61" t="s">
        <v>229</v>
      </c>
      <c r="B11171" s="61" t="s">
        <v>230</v>
      </c>
      <c r="C11171" s="62">
        <v>2007</v>
      </c>
      <c r="D11171" s="61" t="s">
        <v>150</v>
      </c>
      <c r="E11171" s="62">
        <v>6</v>
      </c>
      <c r="F11171" s="63"/>
      <c r="G11171" s="63"/>
      <c r="H11171" s="63"/>
      <c r="I11171" s="63"/>
      <c r="J11171" s="63"/>
      <c r="K11171" s="62">
        <v>0</v>
      </c>
      <c r="L11171" s="63"/>
      <c r="M11171" s="63"/>
      <c r="N11171" s="63"/>
      <c r="O11171" s="63"/>
      <c r="P11171" s="63"/>
      <c r="Q11171" s="63"/>
      <c r="R11171" s="63"/>
      <c r="S11171" s="63"/>
      <c r="T11171" s="63"/>
      <c r="U11171" s="63"/>
      <c r="V11171" s="63"/>
      <c r="W11171" s="63"/>
      <c r="X11171" s="63"/>
      <c r="Y11171" s="63"/>
      <c r="Z11171" s="62">
        <v>0</v>
      </c>
      <c r="AA11171" s="62">
        <v>3464</v>
      </c>
      <c r="AB11171" s="62">
        <v>48.11</v>
      </c>
      <c r="AC11171" s="62">
        <v>0</v>
      </c>
    </row>
    <row r="11172" spans="1:29" x14ac:dyDescent="0.25">
      <c r="A11172" s="61" t="s">
        <v>420</v>
      </c>
      <c r="B11172" s="61" t="s">
        <v>421</v>
      </c>
      <c r="C11172" s="62">
        <v>2014</v>
      </c>
      <c r="D11172" s="61" t="s">
        <v>297</v>
      </c>
      <c r="E11172" s="62">
        <v>64</v>
      </c>
      <c r="F11172" s="62">
        <v>7357</v>
      </c>
      <c r="G11172" s="62">
        <v>1965</v>
      </c>
      <c r="H11172" s="62">
        <v>2.56</v>
      </c>
      <c r="I11172" s="62">
        <v>114.95</v>
      </c>
      <c r="J11172" s="62">
        <v>6842.01</v>
      </c>
      <c r="K11172" s="62">
        <v>423.86</v>
      </c>
      <c r="L11172" s="62">
        <v>928</v>
      </c>
      <c r="M11172" s="62">
        <v>1.21</v>
      </c>
      <c r="N11172" s="62">
        <v>6.62</v>
      </c>
      <c r="O11172" s="62">
        <v>5111.46</v>
      </c>
      <c r="P11172" s="63"/>
      <c r="Q11172" s="63"/>
      <c r="R11172" s="63"/>
      <c r="S11172" s="63"/>
      <c r="T11172" s="63"/>
      <c r="U11172" s="63"/>
      <c r="V11172" s="63"/>
      <c r="W11172" s="63"/>
      <c r="X11172" s="63"/>
      <c r="Y11172" s="63"/>
      <c r="Z11172" s="62">
        <v>4125</v>
      </c>
      <c r="AA11172" s="62">
        <v>54434</v>
      </c>
      <c r="AB11172" s="62">
        <v>70.88</v>
      </c>
      <c r="AC11172" s="62">
        <v>64.45</v>
      </c>
    </row>
    <row r="11173" spans="1:29" x14ac:dyDescent="0.25">
      <c r="A11173" s="61" t="s">
        <v>564</v>
      </c>
      <c r="B11173" s="61" t="s">
        <v>565</v>
      </c>
      <c r="C11173" s="62">
        <v>2018</v>
      </c>
      <c r="D11173" s="61" t="s">
        <v>78</v>
      </c>
      <c r="E11173" s="62">
        <v>84</v>
      </c>
      <c r="F11173" s="62">
        <v>433983</v>
      </c>
      <c r="G11173" s="62">
        <v>82330</v>
      </c>
      <c r="H11173" s="62">
        <v>81.680000000000007</v>
      </c>
      <c r="I11173" s="62">
        <v>5166.46</v>
      </c>
      <c r="J11173" s="62">
        <v>403604.19</v>
      </c>
      <c r="K11173" s="62">
        <v>2213.39</v>
      </c>
      <c r="L11173" s="62">
        <v>3095</v>
      </c>
      <c r="M11173" s="62">
        <v>3.07</v>
      </c>
      <c r="N11173" s="62">
        <v>26.35</v>
      </c>
      <c r="O11173" s="62">
        <v>26691.87</v>
      </c>
      <c r="P11173" s="63"/>
      <c r="Q11173" s="63"/>
      <c r="R11173" s="63"/>
      <c r="S11173" s="63"/>
      <c r="T11173" s="63"/>
      <c r="U11173" s="63"/>
      <c r="V11173" s="63"/>
      <c r="W11173" s="63"/>
      <c r="X11173" s="63"/>
      <c r="Y11173" s="63"/>
      <c r="Z11173" s="62">
        <v>1024</v>
      </c>
      <c r="AA11173" s="62">
        <v>3912</v>
      </c>
      <c r="AB11173" s="62">
        <v>3.88</v>
      </c>
      <c r="AC11173" s="62">
        <v>12.19</v>
      </c>
    </row>
    <row r="11174" spans="1:29" x14ac:dyDescent="0.25">
      <c r="A11174" s="61" t="s">
        <v>163</v>
      </c>
      <c r="B11174" s="61" t="s">
        <v>164</v>
      </c>
      <c r="C11174" s="62">
        <v>2015</v>
      </c>
      <c r="D11174" s="61" t="s">
        <v>94</v>
      </c>
      <c r="E11174" s="62">
        <v>14</v>
      </c>
      <c r="F11174" s="62">
        <v>15464</v>
      </c>
      <c r="G11174" s="62">
        <v>3041</v>
      </c>
      <c r="H11174" s="62">
        <v>18.100000000000001</v>
      </c>
      <c r="I11174" s="62">
        <v>1104.57</v>
      </c>
      <c r="J11174" s="62">
        <v>14381.52</v>
      </c>
      <c r="K11174" s="62">
        <v>0</v>
      </c>
      <c r="L11174" s="63"/>
      <c r="M11174" s="63"/>
      <c r="N11174" s="63"/>
      <c r="O11174" s="63"/>
      <c r="P11174" s="63"/>
      <c r="Q11174" s="63"/>
      <c r="R11174" s="63"/>
      <c r="S11174" s="63"/>
      <c r="T11174" s="63"/>
      <c r="U11174" s="63"/>
      <c r="V11174" s="63"/>
      <c r="W11174" s="63"/>
      <c r="X11174" s="63"/>
      <c r="Y11174" s="63"/>
      <c r="Z11174" s="62">
        <v>137455</v>
      </c>
      <c r="AA11174" s="62">
        <v>11730</v>
      </c>
      <c r="AB11174" s="62">
        <v>69.819999999999993</v>
      </c>
      <c r="AC11174" s="62">
        <v>9818.2099999999991</v>
      </c>
    </row>
    <row r="11175" spans="1:29" x14ac:dyDescent="0.25">
      <c r="A11175" s="61" t="s">
        <v>159</v>
      </c>
      <c r="B11175" s="61" t="s">
        <v>160</v>
      </c>
      <c r="C11175" s="62">
        <v>2010</v>
      </c>
      <c r="D11175" s="61" t="s">
        <v>99</v>
      </c>
      <c r="E11175" s="62">
        <v>80</v>
      </c>
      <c r="F11175" s="62">
        <v>424960</v>
      </c>
      <c r="G11175" s="62">
        <v>57908</v>
      </c>
      <c r="H11175" s="62">
        <v>60.32</v>
      </c>
      <c r="I11175" s="62">
        <v>5312</v>
      </c>
      <c r="J11175" s="62">
        <v>395212.79999999999</v>
      </c>
      <c r="K11175" s="62">
        <v>20698.349999999999</v>
      </c>
      <c r="L11175" s="62">
        <v>45212</v>
      </c>
      <c r="M11175" s="62">
        <v>47.1</v>
      </c>
      <c r="N11175" s="62">
        <v>258.73</v>
      </c>
      <c r="O11175" s="62">
        <v>249607.63</v>
      </c>
      <c r="P11175" s="63"/>
      <c r="Q11175" s="63"/>
      <c r="R11175" s="63"/>
      <c r="S11175" s="63"/>
      <c r="T11175" s="63"/>
      <c r="U11175" s="63"/>
      <c r="V11175" s="63"/>
      <c r="W11175" s="63"/>
      <c r="X11175" s="63"/>
      <c r="Y11175" s="63"/>
      <c r="Z11175" s="62">
        <v>2782</v>
      </c>
      <c r="AA11175" s="62">
        <v>18558</v>
      </c>
      <c r="AB11175" s="62">
        <v>19.329999999999998</v>
      </c>
      <c r="AC11175" s="62">
        <v>34.78</v>
      </c>
    </row>
    <row r="11176" spans="1:29" ht="30" x14ac:dyDescent="0.25">
      <c r="A11176" s="61" t="s">
        <v>117</v>
      </c>
      <c r="B11176" s="61" t="s">
        <v>118</v>
      </c>
      <c r="C11176" s="62">
        <v>2015</v>
      </c>
      <c r="D11176" s="61" t="s">
        <v>75</v>
      </c>
      <c r="E11176" s="62">
        <v>15</v>
      </c>
      <c r="F11176" s="63"/>
      <c r="G11176" s="63"/>
      <c r="H11176" s="63"/>
      <c r="I11176" s="63"/>
      <c r="J11176" s="63"/>
      <c r="K11176" s="62">
        <v>0</v>
      </c>
      <c r="L11176" s="63"/>
      <c r="M11176" s="63"/>
      <c r="N11176" s="63"/>
      <c r="O11176" s="63"/>
      <c r="P11176" s="63"/>
      <c r="Q11176" s="63"/>
      <c r="R11176" s="63"/>
      <c r="S11176" s="63"/>
      <c r="T11176" s="63"/>
      <c r="U11176" s="63"/>
      <c r="V11176" s="63"/>
      <c r="W11176" s="63"/>
      <c r="X11176" s="63"/>
      <c r="Y11176" s="63"/>
      <c r="Z11176" s="62">
        <v>0</v>
      </c>
      <c r="AA11176" s="63"/>
      <c r="AB11176" s="63"/>
      <c r="AC11176" s="62">
        <v>0</v>
      </c>
    </row>
    <row r="11177" spans="1:29" x14ac:dyDescent="0.25">
      <c r="A11177" s="61" t="s">
        <v>514</v>
      </c>
      <c r="B11177" s="61" t="s">
        <v>515</v>
      </c>
      <c r="C11177" s="62">
        <v>2007</v>
      </c>
      <c r="D11177" s="61" t="s">
        <v>78</v>
      </c>
      <c r="E11177" s="62">
        <v>40</v>
      </c>
      <c r="F11177" s="62">
        <v>490720</v>
      </c>
      <c r="G11177" s="62">
        <v>72756</v>
      </c>
      <c r="H11177" s="62">
        <v>151.58000000000001</v>
      </c>
      <c r="I11177" s="62">
        <v>12268</v>
      </c>
      <c r="J11177" s="62">
        <v>456369.6</v>
      </c>
      <c r="K11177" s="62">
        <v>0</v>
      </c>
      <c r="L11177" s="63"/>
      <c r="M11177" s="63"/>
      <c r="N11177" s="63"/>
      <c r="O11177" s="63"/>
      <c r="P11177" s="63"/>
      <c r="Q11177" s="63"/>
      <c r="R11177" s="63"/>
      <c r="S11177" s="63"/>
      <c r="T11177" s="63"/>
      <c r="U11177" s="63"/>
      <c r="V11177" s="63"/>
      <c r="W11177" s="63"/>
      <c r="X11177" s="63"/>
      <c r="Y11177" s="63"/>
      <c r="Z11177" s="62">
        <v>1071274</v>
      </c>
      <c r="AA11177" s="62">
        <v>131606</v>
      </c>
      <c r="AB11177" s="62">
        <v>274.18</v>
      </c>
      <c r="AC11177" s="62">
        <v>26781.85</v>
      </c>
    </row>
    <row r="11178" spans="1:29" ht="30" x14ac:dyDescent="0.25">
      <c r="A11178" s="61" t="s">
        <v>87</v>
      </c>
      <c r="B11178" s="61" t="s">
        <v>88</v>
      </c>
      <c r="C11178" s="62">
        <v>2016</v>
      </c>
      <c r="D11178" s="61" t="s">
        <v>99</v>
      </c>
      <c r="E11178" s="62">
        <v>164</v>
      </c>
      <c r="F11178" s="62">
        <v>738762</v>
      </c>
      <c r="G11178" s="62">
        <v>162742</v>
      </c>
      <c r="H11178" s="62">
        <v>82.69</v>
      </c>
      <c r="I11178" s="62">
        <v>4504.6499999999996</v>
      </c>
      <c r="J11178" s="62">
        <v>687048.66</v>
      </c>
      <c r="K11178" s="62">
        <v>23583.9</v>
      </c>
      <c r="L11178" s="62">
        <v>12664</v>
      </c>
      <c r="M11178" s="62">
        <v>6.43</v>
      </c>
      <c r="N11178" s="62">
        <v>143.80000000000001</v>
      </c>
      <c r="O11178" s="62">
        <v>284405.31</v>
      </c>
      <c r="P11178" s="63"/>
      <c r="Q11178" s="63"/>
      <c r="R11178" s="63"/>
      <c r="S11178" s="63"/>
      <c r="T11178" s="63"/>
      <c r="U11178" s="63"/>
      <c r="V11178" s="63"/>
      <c r="W11178" s="63"/>
      <c r="X11178" s="63"/>
      <c r="Y11178" s="63"/>
      <c r="Z11178" s="62">
        <v>580180</v>
      </c>
      <c r="AA11178" s="62">
        <v>135584</v>
      </c>
      <c r="AB11178" s="62">
        <v>68.89</v>
      </c>
      <c r="AC11178" s="62">
        <v>3537.68</v>
      </c>
    </row>
    <row r="11179" spans="1:29" x14ac:dyDescent="0.25">
      <c r="A11179" s="61" t="s">
        <v>198</v>
      </c>
      <c r="B11179" s="61" t="s">
        <v>199</v>
      </c>
      <c r="C11179" s="62">
        <v>2011</v>
      </c>
      <c r="D11179" s="61" t="s">
        <v>150</v>
      </c>
      <c r="E11179" s="62">
        <v>8</v>
      </c>
      <c r="F11179" s="62">
        <v>0</v>
      </c>
      <c r="G11179" s="62">
        <v>0</v>
      </c>
      <c r="H11179" s="62">
        <v>0</v>
      </c>
      <c r="I11179" s="62">
        <v>0</v>
      </c>
      <c r="J11179" s="62">
        <v>0</v>
      </c>
      <c r="K11179" s="62">
        <v>0</v>
      </c>
      <c r="L11179" s="63"/>
      <c r="M11179" s="63"/>
      <c r="N11179" s="63"/>
      <c r="O11179" s="63"/>
      <c r="P11179" s="63"/>
      <c r="Q11179" s="63"/>
      <c r="R11179" s="63"/>
      <c r="S11179" s="63"/>
      <c r="T11179" s="63"/>
      <c r="U11179" s="63"/>
      <c r="V11179" s="63"/>
      <c r="W11179" s="63"/>
      <c r="X11179" s="63"/>
      <c r="Y11179" s="63"/>
      <c r="Z11179" s="62">
        <v>0</v>
      </c>
      <c r="AA11179" s="63"/>
      <c r="AB11179" s="63"/>
      <c r="AC11179" s="62">
        <v>0</v>
      </c>
    </row>
    <row r="11180" spans="1:29" x14ac:dyDescent="0.25">
      <c r="A11180" s="61" t="s">
        <v>376</v>
      </c>
      <c r="B11180" s="61" t="s">
        <v>377</v>
      </c>
      <c r="C11180" s="62">
        <v>2018</v>
      </c>
      <c r="D11180" s="61" t="s">
        <v>72</v>
      </c>
      <c r="E11180" s="62">
        <v>40</v>
      </c>
      <c r="F11180" s="62">
        <v>162560</v>
      </c>
      <c r="G11180" s="62">
        <v>29054</v>
      </c>
      <c r="H11180" s="62">
        <v>60.53</v>
      </c>
      <c r="I11180" s="62">
        <v>4064</v>
      </c>
      <c r="J11180" s="62">
        <v>151180.79999999999</v>
      </c>
      <c r="K11180" s="62">
        <v>8828.32</v>
      </c>
      <c r="L11180" s="62">
        <v>9349</v>
      </c>
      <c r="M11180" s="62">
        <v>19.48</v>
      </c>
      <c r="N11180" s="62">
        <v>220.71</v>
      </c>
      <c r="O11180" s="62">
        <v>106463.38</v>
      </c>
      <c r="P11180" s="63"/>
      <c r="Q11180" s="63"/>
      <c r="R11180" s="63"/>
      <c r="S11180" s="63"/>
      <c r="T11180" s="63"/>
      <c r="U11180" s="63"/>
      <c r="V11180" s="63"/>
      <c r="W11180" s="63"/>
      <c r="X11180" s="63"/>
      <c r="Y11180" s="63"/>
      <c r="Z11180" s="62">
        <v>129355</v>
      </c>
      <c r="AA11180" s="62">
        <v>10237</v>
      </c>
      <c r="AB11180" s="62">
        <v>21.33</v>
      </c>
      <c r="AC11180" s="62">
        <v>3233.88</v>
      </c>
    </row>
    <row r="11181" spans="1:29" ht="30" x14ac:dyDescent="0.25">
      <c r="A11181" s="61" t="s">
        <v>387</v>
      </c>
      <c r="B11181" s="61" t="s">
        <v>388</v>
      </c>
      <c r="C11181" s="62">
        <v>2009</v>
      </c>
      <c r="D11181" s="61" t="s">
        <v>99</v>
      </c>
      <c r="E11181" s="62">
        <v>25</v>
      </c>
      <c r="F11181" s="62">
        <v>83068</v>
      </c>
      <c r="G11181" s="62">
        <v>15194</v>
      </c>
      <c r="H11181" s="62">
        <v>50.65</v>
      </c>
      <c r="I11181" s="62">
        <v>3322.72</v>
      </c>
      <c r="J11181" s="62">
        <v>77253.240000000005</v>
      </c>
      <c r="K11181" s="62">
        <v>3824</v>
      </c>
      <c r="L11181" s="62">
        <v>15858</v>
      </c>
      <c r="M11181" s="62">
        <v>52.86</v>
      </c>
      <c r="N11181" s="62">
        <v>152.96</v>
      </c>
      <c r="O11181" s="62">
        <v>46114.76</v>
      </c>
      <c r="P11181" s="63"/>
      <c r="Q11181" s="63"/>
      <c r="R11181" s="63"/>
      <c r="S11181" s="63"/>
      <c r="T11181" s="63"/>
      <c r="U11181" s="63"/>
      <c r="V11181" s="63"/>
      <c r="W11181" s="63"/>
      <c r="X11181" s="63"/>
      <c r="Y11181" s="63"/>
      <c r="Z11181" s="62">
        <v>74.989999999999995</v>
      </c>
      <c r="AA11181" s="62">
        <v>3361</v>
      </c>
      <c r="AB11181" s="62">
        <v>11.2</v>
      </c>
      <c r="AC11181" s="62">
        <v>3</v>
      </c>
    </row>
    <row r="11182" spans="1:29" x14ac:dyDescent="0.25">
      <c r="A11182" s="61" t="s">
        <v>107</v>
      </c>
      <c r="B11182" s="61" t="s">
        <v>108</v>
      </c>
      <c r="C11182" s="62">
        <v>2018</v>
      </c>
      <c r="D11182" s="61" t="s">
        <v>89</v>
      </c>
      <c r="E11182" s="62">
        <v>100</v>
      </c>
      <c r="F11182" s="62">
        <v>646941</v>
      </c>
      <c r="G11182" s="62">
        <v>118012</v>
      </c>
      <c r="H11182" s="62">
        <v>98.34</v>
      </c>
      <c r="I11182" s="62">
        <v>6469.41</v>
      </c>
      <c r="J11182" s="62">
        <v>601655.13</v>
      </c>
      <c r="K11182" s="62">
        <v>6190.11</v>
      </c>
      <c r="L11182" s="62">
        <v>7786</v>
      </c>
      <c r="M11182" s="62">
        <v>6.49</v>
      </c>
      <c r="N11182" s="62">
        <v>61.9</v>
      </c>
      <c r="O11182" s="62">
        <v>74648.350000000006</v>
      </c>
      <c r="P11182" s="63"/>
      <c r="Q11182" s="63"/>
      <c r="R11182" s="63"/>
      <c r="S11182" s="63"/>
      <c r="T11182" s="63"/>
      <c r="U11182" s="63"/>
      <c r="V11182" s="63"/>
      <c r="W11182" s="63"/>
      <c r="X11182" s="63"/>
      <c r="Y11182" s="63"/>
      <c r="Z11182" s="62">
        <v>0</v>
      </c>
      <c r="AA11182" s="62">
        <v>53300</v>
      </c>
      <c r="AB11182" s="62">
        <v>44.42</v>
      </c>
      <c r="AC11182" s="62">
        <v>0</v>
      </c>
    </row>
    <row r="11183" spans="1:29" ht="30" x14ac:dyDescent="0.25">
      <c r="A11183" s="61" t="s">
        <v>153</v>
      </c>
      <c r="B11183" s="61" t="s">
        <v>154</v>
      </c>
      <c r="C11183" s="62">
        <v>2005</v>
      </c>
      <c r="D11183" s="61" t="s">
        <v>72</v>
      </c>
      <c r="E11183" s="62">
        <v>50</v>
      </c>
      <c r="F11183" s="62">
        <v>177699</v>
      </c>
      <c r="G11183" s="62">
        <v>19637</v>
      </c>
      <c r="H11183" s="62">
        <v>32.729999999999997</v>
      </c>
      <c r="I11183" s="62">
        <v>3553.98</v>
      </c>
      <c r="J11183" s="62">
        <v>165260.07</v>
      </c>
      <c r="K11183" s="62">
        <v>17187.2</v>
      </c>
      <c r="L11183" s="62">
        <v>21951</v>
      </c>
      <c r="M11183" s="62">
        <v>36.590000000000003</v>
      </c>
      <c r="N11183" s="62">
        <v>343.74</v>
      </c>
      <c r="O11183" s="62">
        <v>207265.56</v>
      </c>
      <c r="P11183" s="63"/>
      <c r="Q11183" s="63"/>
      <c r="R11183" s="63"/>
      <c r="S11183" s="63"/>
      <c r="T11183" s="63"/>
      <c r="U11183" s="63"/>
      <c r="V11183" s="63"/>
      <c r="W11183" s="63"/>
      <c r="X11183" s="63"/>
      <c r="Y11183" s="63"/>
      <c r="Z11183" s="62">
        <v>1038.72</v>
      </c>
      <c r="AA11183" s="62">
        <v>18000</v>
      </c>
      <c r="AB11183" s="62">
        <v>30</v>
      </c>
      <c r="AC11183" s="62">
        <v>20.77</v>
      </c>
    </row>
    <row r="11184" spans="1:29" ht="30" x14ac:dyDescent="0.25">
      <c r="A11184" s="61" t="s">
        <v>194</v>
      </c>
      <c r="B11184" s="61" t="s">
        <v>195</v>
      </c>
      <c r="C11184" s="62">
        <v>2017</v>
      </c>
      <c r="D11184" s="61" t="s">
        <v>78</v>
      </c>
      <c r="E11184" s="62">
        <v>80</v>
      </c>
      <c r="F11184" s="62">
        <v>694560</v>
      </c>
      <c r="G11184" s="62">
        <v>109263</v>
      </c>
      <c r="H11184" s="62">
        <v>113.82</v>
      </c>
      <c r="I11184" s="62">
        <v>8682</v>
      </c>
      <c r="J11184" s="62">
        <v>645940.80000000005</v>
      </c>
      <c r="K11184" s="62">
        <v>0</v>
      </c>
      <c r="L11184" s="63"/>
      <c r="M11184" s="63"/>
      <c r="N11184" s="63"/>
      <c r="O11184" s="63"/>
      <c r="P11184" s="63"/>
      <c r="Q11184" s="63"/>
      <c r="R11184" s="63"/>
      <c r="S11184" s="63"/>
      <c r="T11184" s="63"/>
      <c r="U11184" s="63"/>
      <c r="V11184" s="63"/>
      <c r="W11184" s="63"/>
      <c r="X11184" s="63"/>
      <c r="Y11184" s="63"/>
      <c r="Z11184" s="62">
        <v>1627</v>
      </c>
      <c r="AA11184" s="62">
        <v>30844</v>
      </c>
      <c r="AB11184" s="62">
        <v>32.130000000000003</v>
      </c>
      <c r="AC11184" s="62">
        <v>20.34</v>
      </c>
    </row>
    <row r="11185" spans="1:29" x14ac:dyDescent="0.25">
      <c r="A11185" s="61" t="s">
        <v>484</v>
      </c>
      <c r="B11185" s="61" t="s">
        <v>485</v>
      </c>
      <c r="C11185" s="62">
        <v>2005</v>
      </c>
      <c r="D11185" s="61" t="s">
        <v>86</v>
      </c>
      <c r="E11185" s="62">
        <v>28</v>
      </c>
      <c r="F11185" s="63"/>
      <c r="G11185" s="62">
        <v>2345</v>
      </c>
      <c r="H11185" s="62">
        <v>6.98</v>
      </c>
      <c r="I11185" s="63"/>
      <c r="J11185" s="63"/>
      <c r="K11185" s="62">
        <v>0</v>
      </c>
      <c r="L11185" s="62">
        <v>6640</v>
      </c>
      <c r="M11185" s="62">
        <v>19.760000000000002</v>
      </c>
      <c r="N11185" s="63"/>
      <c r="O11185" s="63"/>
      <c r="P11185" s="63"/>
      <c r="Q11185" s="63"/>
      <c r="R11185" s="63"/>
      <c r="S11185" s="63"/>
      <c r="T11185" s="63"/>
      <c r="U11185" s="63"/>
      <c r="V11185" s="63"/>
      <c r="W11185" s="63"/>
      <c r="X11185" s="63"/>
      <c r="Y11185" s="63"/>
      <c r="Z11185" s="62">
        <v>0</v>
      </c>
      <c r="AA11185" s="63"/>
      <c r="AB11185" s="63"/>
      <c r="AC11185" s="62">
        <v>0</v>
      </c>
    </row>
    <row r="11186" spans="1:29" ht="30" x14ac:dyDescent="0.25">
      <c r="A11186" s="61" t="s">
        <v>124</v>
      </c>
      <c r="B11186" s="61" t="s">
        <v>125</v>
      </c>
      <c r="C11186" s="62">
        <v>2007</v>
      </c>
      <c r="D11186" s="61" t="s">
        <v>89</v>
      </c>
      <c r="E11186" s="62">
        <v>64</v>
      </c>
      <c r="F11186" s="62">
        <v>196716</v>
      </c>
      <c r="G11186" s="62">
        <v>21236</v>
      </c>
      <c r="H11186" s="62">
        <v>27.65</v>
      </c>
      <c r="I11186" s="62">
        <v>3073.69</v>
      </c>
      <c r="J11186" s="62">
        <v>182945.88</v>
      </c>
      <c r="K11186" s="62">
        <v>32887.49</v>
      </c>
      <c r="L11186" s="62">
        <v>49055</v>
      </c>
      <c r="M11186" s="62">
        <v>63.87</v>
      </c>
      <c r="N11186" s="62">
        <v>513.87</v>
      </c>
      <c r="O11186" s="62">
        <v>396600.08</v>
      </c>
      <c r="P11186" s="63"/>
      <c r="Q11186" s="63"/>
      <c r="R11186" s="63"/>
      <c r="S11186" s="63"/>
      <c r="T11186" s="63"/>
      <c r="U11186" s="63"/>
      <c r="V11186" s="63"/>
      <c r="W11186" s="63"/>
      <c r="X11186" s="63"/>
      <c r="Y11186" s="63"/>
      <c r="Z11186" s="62">
        <v>161.38999999999999</v>
      </c>
      <c r="AA11186" s="62">
        <v>11231</v>
      </c>
      <c r="AB11186" s="62">
        <v>14.62</v>
      </c>
      <c r="AC11186" s="62">
        <v>2.52</v>
      </c>
    </row>
    <row r="11187" spans="1:29" ht="30" x14ac:dyDescent="0.25">
      <c r="A11187" s="61" t="s">
        <v>122</v>
      </c>
      <c r="B11187" s="61" t="s">
        <v>123</v>
      </c>
      <c r="C11187" s="62">
        <v>2007</v>
      </c>
      <c r="D11187" s="61" t="s">
        <v>94</v>
      </c>
      <c r="E11187" s="62">
        <v>20</v>
      </c>
      <c r="F11187" s="62">
        <v>1466</v>
      </c>
      <c r="G11187" s="62">
        <v>241</v>
      </c>
      <c r="H11187" s="62">
        <v>1</v>
      </c>
      <c r="I11187" s="62">
        <v>73.3</v>
      </c>
      <c r="J11187" s="62">
        <v>1363.38</v>
      </c>
      <c r="K11187" s="62">
        <v>95</v>
      </c>
      <c r="L11187" s="62">
        <v>576</v>
      </c>
      <c r="M11187" s="62">
        <v>2.4</v>
      </c>
      <c r="N11187" s="63"/>
      <c r="O11187" s="63"/>
      <c r="P11187" s="63"/>
      <c r="Q11187" s="63"/>
      <c r="R11187" s="63"/>
      <c r="S11187" s="63"/>
      <c r="T11187" s="63"/>
      <c r="U11187" s="63"/>
      <c r="V11187" s="63"/>
      <c r="W11187" s="63"/>
      <c r="X11187" s="63"/>
      <c r="Y11187" s="63"/>
      <c r="Z11187" s="62">
        <v>3647.43</v>
      </c>
      <c r="AA11187" s="62">
        <v>11941</v>
      </c>
      <c r="AB11187" s="62">
        <v>49.75</v>
      </c>
      <c r="AC11187" s="62">
        <v>182.37</v>
      </c>
    </row>
    <row r="11188" spans="1:29" x14ac:dyDescent="0.25">
      <c r="A11188" s="61" t="s">
        <v>79</v>
      </c>
      <c r="B11188" s="61" t="s">
        <v>80</v>
      </c>
      <c r="C11188" s="62">
        <v>2015</v>
      </c>
      <c r="D11188" s="61" t="s">
        <v>72</v>
      </c>
      <c r="E11188" s="62">
        <v>72</v>
      </c>
      <c r="F11188" s="62">
        <v>809440</v>
      </c>
      <c r="G11188" s="62">
        <v>132266</v>
      </c>
      <c r="H11188" s="62">
        <v>153.09</v>
      </c>
      <c r="I11188" s="62">
        <v>11242.22</v>
      </c>
      <c r="J11188" s="62">
        <v>752779.2</v>
      </c>
      <c r="K11188" s="62">
        <v>0</v>
      </c>
      <c r="L11188" s="63"/>
      <c r="M11188" s="63"/>
      <c r="N11188" s="63"/>
      <c r="O11188" s="63"/>
      <c r="P11188" s="63"/>
      <c r="Q11188" s="63"/>
      <c r="R11188" s="63"/>
      <c r="S11188" s="63"/>
      <c r="T11188" s="63"/>
      <c r="U11188" s="63"/>
      <c r="V11188" s="63"/>
      <c r="W11188" s="63"/>
      <c r="X11188" s="63"/>
      <c r="Y11188" s="63"/>
      <c r="Z11188" s="62">
        <v>222355</v>
      </c>
      <c r="AA11188" s="62">
        <v>11211</v>
      </c>
      <c r="AB11188" s="62">
        <v>12.98</v>
      </c>
      <c r="AC11188" s="62">
        <v>3088.26</v>
      </c>
    </row>
    <row r="11189" spans="1:29" x14ac:dyDescent="0.25">
      <c r="A11189" s="61" t="s">
        <v>157</v>
      </c>
      <c r="B11189" s="61" t="s">
        <v>158</v>
      </c>
      <c r="C11189" s="62">
        <v>2015</v>
      </c>
      <c r="D11189" s="61" t="s">
        <v>99</v>
      </c>
      <c r="E11189" s="62">
        <v>23</v>
      </c>
      <c r="F11189" s="62">
        <v>86548</v>
      </c>
      <c r="G11189" s="62">
        <v>16510</v>
      </c>
      <c r="H11189" s="62">
        <v>59.82</v>
      </c>
      <c r="I11189" s="62">
        <v>3762.96</v>
      </c>
      <c r="J11189" s="62">
        <v>80489.64</v>
      </c>
      <c r="K11189" s="62">
        <v>13544.13</v>
      </c>
      <c r="L11189" s="62">
        <v>10226</v>
      </c>
      <c r="M11189" s="62">
        <v>37.049999999999997</v>
      </c>
      <c r="N11189" s="62">
        <v>588.88</v>
      </c>
      <c r="O11189" s="62">
        <v>163332.75</v>
      </c>
      <c r="P11189" s="63"/>
      <c r="Q11189" s="63"/>
      <c r="R11189" s="63"/>
      <c r="S11189" s="63"/>
      <c r="T11189" s="63"/>
      <c r="U11189" s="63"/>
      <c r="V11189" s="63"/>
      <c r="W11189" s="63"/>
      <c r="X11189" s="63"/>
      <c r="Y11189" s="63"/>
      <c r="Z11189" s="62">
        <v>1054.43</v>
      </c>
      <c r="AA11189" s="62">
        <v>8966</v>
      </c>
      <c r="AB11189" s="62">
        <v>32.49</v>
      </c>
      <c r="AC11189" s="62">
        <v>45.84</v>
      </c>
    </row>
    <row r="11190" spans="1:29" x14ac:dyDescent="0.25">
      <c r="A11190" s="61" t="s">
        <v>161</v>
      </c>
      <c r="B11190" s="61" t="s">
        <v>162</v>
      </c>
      <c r="C11190" s="62">
        <v>2004</v>
      </c>
      <c r="D11190" s="61" t="s">
        <v>99</v>
      </c>
      <c r="E11190" s="62">
        <v>24</v>
      </c>
      <c r="F11190" s="62">
        <v>35681</v>
      </c>
      <c r="G11190" s="62">
        <v>10182</v>
      </c>
      <c r="H11190" s="62">
        <v>35.35</v>
      </c>
      <c r="I11190" s="62">
        <v>1486.71</v>
      </c>
      <c r="J11190" s="62">
        <v>33183.33</v>
      </c>
      <c r="K11190" s="62">
        <v>82483.31</v>
      </c>
      <c r="L11190" s="62">
        <v>14234</v>
      </c>
      <c r="M11190" s="62">
        <v>49.42</v>
      </c>
      <c r="N11190" s="62">
        <v>3436.8</v>
      </c>
      <c r="O11190" s="62">
        <v>994691</v>
      </c>
      <c r="P11190" s="63"/>
      <c r="Q11190" s="63"/>
      <c r="R11190" s="63"/>
      <c r="S11190" s="63"/>
      <c r="T11190" s="63"/>
      <c r="U11190" s="63"/>
      <c r="V11190" s="63"/>
      <c r="W11190" s="63"/>
      <c r="X11190" s="63"/>
      <c r="Y11190" s="63"/>
      <c r="Z11190" s="62">
        <v>96410</v>
      </c>
      <c r="AA11190" s="62">
        <v>9242</v>
      </c>
      <c r="AB11190" s="62">
        <v>32.090000000000003</v>
      </c>
      <c r="AC11190" s="62">
        <v>4017.08</v>
      </c>
    </row>
    <row r="11191" spans="1:29" ht="30" x14ac:dyDescent="0.25">
      <c r="A11191" s="61" t="s">
        <v>367</v>
      </c>
      <c r="B11191" s="61" t="s">
        <v>368</v>
      </c>
      <c r="C11191" s="62">
        <v>2015</v>
      </c>
      <c r="D11191" s="61" t="s">
        <v>86</v>
      </c>
      <c r="E11191" s="62">
        <v>40</v>
      </c>
      <c r="F11191" s="62">
        <v>242668</v>
      </c>
      <c r="G11191" s="62">
        <v>55589</v>
      </c>
      <c r="H11191" s="62">
        <v>115.81</v>
      </c>
      <c r="I11191" s="62">
        <v>6066.7</v>
      </c>
      <c r="J11191" s="62">
        <v>225681.24</v>
      </c>
      <c r="K11191" s="62">
        <v>16501.45</v>
      </c>
      <c r="L11191" s="62">
        <v>30765</v>
      </c>
      <c r="M11191" s="62">
        <v>64.09</v>
      </c>
      <c r="N11191" s="62">
        <v>412.54</v>
      </c>
      <c r="O11191" s="62">
        <v>198996</v>
      </c>
      <c r="P11191" s="63"/>
      <c r="Q11191" s="63"/>
      <c r="R11191" s="63"/>
      <c r="S11191" s="63"/>
      <c r="T11191" s="63"/>
      <c r="U11191" s="63"/>
      <c r="V11191" s="63"/>
      <c r="W11191" s="63"/>
      <c r="X11191" s="63"/>
      <c r="Y11191" s="63"/>
      <c r="Z11191" s="62">
        <v>226200</v>
      </c>
      <c r="AA11191" s="62">
        <v>20900</v>
      </c>
      <c r="AB11191" s="62">
        <v>43.54</v>
      </c>
      <c r="AC11191" s="62">
        <v>5655</v>
      </c>
    </row>
    <row r="11192" spans="1:29" x14ac:dyDescent="0.25">
      <c r="A11192" s="61" t="s">
        <v>163</v>
      </c>
      <c r="B11192" s="61" t="s">
        <v>164</v>
      </c>
      <c r="C11192" s="62">
        <v>2014</v>
      </c>
      <c r="D11192" s="61" t="s">
        <v>150</v>
      </c>
      <c r="E11192" s="62">
        <v>17</v>
      </c>
      <c r="F11192" s="62">
        <v>33518</v>
      </c>
      <c r="G11192" s="62">
        <v>5034</v>
      </c>
      <c r="H11192" s="62">
        <v>24.68</v>
      </c>
      <c r="I11192" s="62">
        <v>1971.65</v>
      </c>
      <c r="J11192" s="62">
        <v>31171.74</v>
      </c>
      <c r="K11192" s="62">
        <v>0</v>
      </c>
      <c r="L11192" s="63"/>
      <c r="M11192" s="63"/>
      <c r="N11192" s="63"/>
      <c r="O11192" s="63"/>
      <c r="P11192" s="63"/>
      <c r="Q11192" s="63"/>
      <c r="R11192" s="63"/>
      <c r="S11192" s="63"/>
      <c r="T11192" s="63"/>
      <c r="U11192" s="63"/>
      <c r="V11192" s="63"/>
      <c r="W11192" s="63"/>
      <c r="X11192" s="63"/>
      <c r="Y11192" s="63"/>
      <c r="Z11192" s="62">
        <v>101278</v>
      </c>
      <c r="AA11192" s="62">
        <v>5964</v>
      </c>
      <c r="AB11192" s="62">
        <v>29.24</v>
      </c>
      <c r="AC11192" s="62">
        <v>5957.53</v>
      </c>
    </row>
    <row r="11193" spans="1:29" ht="30" x14ac:dyDescent="0.25">
      <c r="A11193" s="61" t="s">
        <v>188</v>
      </c>
      <c r="B11193" s="61" t="s">
        <v>189</v>
      </c>
      <c r="C11193" s="62">
        <v>2011</v>
      </c>
      <c r="D11193" s="61" t="s">
        <v>89</v>
      </c>
      <c r="E11193" s="62">
        <v>112</v>
      </c>
      <c r="F11193" s="62">
        <v>271118</v>
      </c>
      <c r="G11193" s="62">
        <v>52877</v>
      </c>
      <c r="H11193" s="62">
        <v>39.340000000000003</v>
      </c>
      <c r="I11193" s="62">
        <v>2420.6999999999998</v>
      </c>
      <c r="J11193" s="62">
        <v>252139.74</v>
      </c>
      <c r="K11193" s="62">
        <v>66872.94</v>
      </c>
      <c r="L11193" s="62">
        <v>101370</v>
      </c>
      <c r="M11193" s="62">
        <v>75.42</v>
      </c>
      <c r="N11193" s="62">
        <v>597.08000000000004</v>
      </c>
      <c r="O11193" s="62">
        <v>806440.83</v>
      </c>
      <c r="P11193" s="63"/>
      <c r="Q11193" s="63"/>
      <c r="R11193" s="63"/>
      <c r="S11193" s="63"/>
      <c r="T11193" s="63"/>
      <c r="U11193" s="63"/>
      <c r="V11193" s="63"/>
      <c r="W11193" s="63"/>
      <c r="X11193" s="63"/>
      <c r="Y11193" s="63"/>
      <c r="Z11193" s="62">
        <v>4834</v>
      </c>
      <c r="AA11193" s="62">
        <v>31177</v>
      </c>
      <c r="AB11193" s="62">
        <v>23.2</v>
      </c>
      <c r="AC11193" s="62">
        <v>43.16</v>
      </c>
    </row>
    <row r="11194" spans="1:29" x14ac:dyDescent="0.25">
      <c r="A11194" s="61" t="s">
        <v>354</v>
      </c>
      <c r="B11194" s="61" t="s">
        <v>355</v>
      </c>
      <c r="C11194" s="62">
        <v>2007</v>
      </c>
      <c r="D11194" s="61" t="s">
        <v>99</v>
      </c>
      <c r="E11194" s="62">
        <v>48</v>
      </c>
      <c r="F11194" s="62">
        <v>133143</v>
      </c>
      <c r="G11194" s="62">
        <v>21580</v>
      </c>
      <c r="H11194" s="62">
        <v>37.47</v>
      </c>
      <c r="I11194" s="62">
        <v>2773.81</v>
      </c>
      <c r="J11194" s="62">
        <v>123822.99</v>
      </c>
      <c r="K11194" s="62">
        <v>29967.99</v>
      </c>
      <c r="L11194" s="62">
        <v>37763</v>
      </c>
      <c r="M11194" s="62">
        <v>65.56</v>
      </c>
      <c r="N11194" s="62">
        <v>624.33000000000004</v>
      </c>
      <c r="O11194" s="62">
        <v>361393.01</v>
      </c>
      <c r="P11194" s="63"/>
      <c r="Q11194" s="63"/>
      <c r="R11194" s="63"/>
      <c r="S11194" s="63"/>
      <c r="T11194" s="63"/>
      <c r="U11194" s="63"/>
      <c r="V11194" s="63"/>
      <c r="W11194" s="63"/>
      <c r="X11194" s="63"/>
      <c r="Y11194" s="63"/>
      <c r="Z11194" s="62">
        <v>142313</v>
      </c>
      <c r="AA11194" s="62">
        <v>2650</v>
      </c>
      <c r="AB11194" s="62">
        <v>4.5999999999999996</v>
      </c>
      <c r="AC11194" s="62">
        <v>2964.85</v>
      </c>
    </row>
    <row r="11195" spans="1:29" ht="30" x14ac:dyDescent="0.25">
      <c r="A11195" s="61" t="s">
        <v>124</v>
      </c>
      <c r="B11195" s="61" t="s">
        <v>125</v>
      </c>
      <c r="C11195" s="62">
        <v>2006</v>
      </c>
      <c r="D11195" s="61" t="s">
        <v>135</v>
      </c>
      <c r="E11195" s="62">
        <v>54</v>
      </c>
      <c r="F11195" s="63"/>
      <c r="G11195" s="63"/>
      <c r="H11195" s="63"/>
      <c r="I11195" s="63"/>
      <c r="J11195" s="63"/>
      <c r="K11195" s="62">
        <v>0</v>
      </c>
      <c r="L11195" s="63"/>
      <c r="M11195" s="63"/>
      <c r="N11195" s="63"/>
      <c r="O11195" s="63"/>
      <c r="P11195" s="63"/>
      <c r="Q11195" s="63"/>
      <c r="R11195" s="63"/>
      <c r="S11195" s="63"/>
      <c r="T11195" s="63"/>
      <c r="U11195" s="63"/>
      <c r="V11195" s="63"/>
      <c r="W11195" s="63"/>
      <c r="X11195" s="63"/>
      <c r="Y11195" s="63"/>
      <c r="Z11195" s="62">
        <v>515.21</v>
      </c>
      <c r="AA11195" s="62">
        <v>37256</v>
      </c>
      <c r="AB11195" s="62">
        <v>57.49</v>
      </c>
      <c r="AC11195" s="62">
        <v>9.5399999999999991</v>
      </c>
    </row>
    <row r="11196" spans="1:29" ht="30" x14ac:dyDescent="0.25">
      <c r="A11196" s="61" t="s">
        <v>188</v>
      </c>
      <c r="B11196" s="61" t="s">
        <v>189</v>
      </c>
      <c r="C11196" s="62">
        <v>2014</v>
      </c>
      <c r="D11196" s="61" t="s">
        <v>94</v>
      </c>
      <c r="E11196" s="62">
        <v>38</v>
      </c>
      <c r="F11196" s="62">
        <v>165438</v>
      </c>
      <c r="G11196" s="62">
        <v>36611</v>
      </c>
      <c r="H11196" s="62">
        <v>80.290000000000006</v>
      </c>
      <c r="I11196" s="62">
        <v>4353.63</v>
      </c>
      <c r="J11196" s="62">
        <v>153857.34</v>
      </c>
      <c r="K11196" s="62">
        <v>19033.95</v>
      </c>
      <c r="L11196" s="62">
        <v>28500</v>
      </c>
      <c r="M11196" s="62">
        <v>62.5</v>
      </c>
      <c r="N11196" s="62">
        <v>500.89</v>
      </c>
      <c r="O11196" s="62">
        <v>229536.08</v>
      </c>
      <c r="P11196" s="63"/>
      <c r="Q11196" s="63"/>
      <c r="R11196" s="63"/>
      <c r="S11196" s="63"/>
      <c r="T11196" s="63"/>
      <c r="U11196" s="63"/>
      <c r="V11196" s="63"/>
      <c r="W11196" s="63"/>
      <c r="X11196" s="63"/>
      <c r="Y11196" s="63"/>
      <c r="Z11196" s="62">
        <v>2323</v>
      </c>
      <c r="AA11196" s="62">
        <v>15921</v>
      </c>
      <c r="AB11196" s="62">
        <v>34.909999999999997</v>
      </c>
      <c r="AC11196" s="62">
        <v>61.13</v>
      </c>
    </row>
    <row r="11197" spans="1:29" x14ac:dyDescent="0.25">
      <c r="A11197" s="61" t="s">
        <v>271</v>
      </c>
      <c r="B11197" s="61" t="s">
        <v>272</v>
      </c>
      <c r="C11197" s="62">
        <v>2016</v>
      </c>
      <c r="D11197" s="61" t="s">
        <v>78</v>
      </c>
      <c r="E11197" s="62">
        <v>80</v>
      </c>
      <c r="F11197" s="62">
        <v>611656</v>
      </c>
      <c r="G11197" s="62">
        <v>112010</v>
      </c>
      <c r="H11197" s="62">
        <v>116.68</v>
      </c>
      <c r="I11197" s="62">
        <v>7645.7</v>
      </c>
      <c r="J11197" s="62">
        <v>568840.07999999996</v>
      </c>
      <c r="K11197" s="62">
        <v>0</v>
      </c>
      <c r="L11197" s="63"/>
      <c r="M11197" s="63"/>
      <c r="N11197" s="63"/>
      <c r="O11197" s="63"/>
      <c r="P11197" s="63"/>
      <c r="Q11197" s="63"/>
      <c r="R11197" s="63"/>
      <c r="S11197" s="63"/>
      <c r="T11197" s="63"/>
      <c r="U11197" s="63"/>
      <c r="V11197" s="63"/>
      <c r="W11197" s="63"/>
      <c r="X11197" s="63"/>
      <c r="Y11197" s="63"/>
      <c r="Z11197" s="62">
        <v>1396.97</v>
      </c>
      <c r="AA11197" s="62">
        <v>6806</v>
      </c>
      <c r="AB11197" s="62">
        <v>7.09</v>
      </c>
      <c r="AC11197" s="62">
        <v>17.46</v>
      </c>
    </row>
    <row r="11198" spans="1:29" ht="30" x14ac:dyDescent="0.25">
      <c r="A11198" s="61" t="s">
        <v>87</v>
      </c>
      <c r="B11198" s="61" t="s">
        <v>88</v>
      </c>
      <c r="C11198" s="62">
        <v>2015</v>
      </c>
      <c r="D11198" s="61" t="s">
        <v>89</v>
      </c>
      <c r="E11198" s="62">
        <v>72</v>
      </c>
      <c r="F11198" s="62">
        <v>256080</v>
      </c>
      <c r="G11198" s="62">
        <v>39142</v>
      </c>
      <c r="H11198" s="62">
        <v>45.3</v>
      </c>
      <c r="I11198" s="62">
        <v>3556.67</v>
      </c>
      <c r="J11198" s="62">
        <v>238154.4</v>
      </c>
      <c r="K11198" s="62">
        <v>27018.43</v>
      </c>
      <c r="L11198" s="62">
        <v>15779</v>
      </c>
      <c r="M11198" s="62">
        <v>18.260000000000002</v>
      </c>
      <c r="N11198" s="63"/>
      <c r="O11198" s="63"/>
      <c r="P11198" s="63"/>
      <c r="Q11198" s="63"/>
      <c r="R11198" s="63"/>
      <c r="S11198" s="63"/>
      <c r="T11198" s="63"/>
      <c r="U11198" s="63"/>
      <c r="V11198" s="63"/>
      <c r="W11198" s="63"/>
      <c r="X11198" s="63"/>
      <c r="Y11198" s="63"/>
      <c r="Z11198" s="62">
        <v>165670</v>
      </c>
      <c r="AA11198" s="62">
        <v>30986</v>
      </c>
      <c r="AB11198" s="62">
        <v>35.86</v>
      </c>
      <c r="AC11198" s="62">
        <v>2300.9699999999998</v>
      </c>
    </row>
    <row r="11199" spans="1:29" ht="30" x14ac:dyDescent="0.25">
      <c r="A11199" s="61" t="s">
        <v>115</v>
      </c>
      <c r="B11199" s="61" t="s">
        <v>116</v>
      </c>
      <c r="C11199" s="62">
        <v>2014</v>
      </c>
      <c r="D11199" s="61" t="s">
        <v>99</v>
      </c>
      <c r="E11199" s="62">
        <v>40</v>
      </c>
      <c r="F11199" s="62">
        <v>44455</v>
      </c>
      <c r="G11199" s="62">
        <v>7685</v>
      </c>
      <c r="H11199" s="62">
        <v>16.010000000000002</v>
      </c>
      <c r="I11199" s="62">
        <v>1111.3800000000001</v>
      </c>
      <c r="J11199" s="62">
        <v>41343.15</v>
      </c>
      <c r="K11199" s="62">
        <v>24774.01</v>
      </c>
      <c r="L11199" s="62">
        <v>34716</v>
      </c>
      <c r="M11199" s="62">
        <v>72.33</v>
      </c>
      <c r="N11199" s="62">
        <v>619.35</v>
      </c>
      <c r="O11199" s="62">
        <v>298757.17</v>
      </c>
      <c r="P11199" s="63"/>
      <c r="Q11199" s="63"/>
      <c r="R11199" s="63"/>
      <c r="S11199" s="63"/>
      <c r="T11199" s="63"/>
      <c r="U11199" s="63"/>
      <c r="V11199" s="63"/>
      <c r="W11199" s="63"/>
      <c r="X11199" s="63"/>
      <c r="Y11199" s="63"/>
      <c r="Z11199" s="62">
        <v>128000</v>
      </c>
      <c r="AA11199" s="62">
        <v>18863</v>
      </c>
      <c r="AB11199" s="62">
        <v>39.299999999999997</v>
      </c>
      <c r="AC11199" s="62">
        <v>3200</v>
      </c>
    </row>
    <row r="11200" spans="1:29" x14ac:dyDescent="0.25">
      <c r="A11200" s="61" t="s">
        <v>407</v>
      </c>
      <c r="B11200" s="61" t="s">
        <v>408</v>
      </c>
      <c r="C11200" s="62">
        <v>2008</v>
      </c>
      <c r="D11200" s="61" t="s">
        <v>75</v>
      </c>
      <c r="E11200" s="62">
        <v>6</v>
      </c>
      <c r="F11200" s="62">
        <v>6685</v>
      </c>
      <c r="G11200" s="62">
        <v>1383</v>
      </c>
      <c r="H11200" s="62">
        <v>19.21</v>
      </c>
      <c r="I11200" s="62">
        <v>1114.17</v>
      </c>
      <c r="J11200" s="62">
        <v>6217.05</v>
      </c>
      <c r="K11200" s="62">
        <v>0</v>
      </c>
      <c r="L11200" s="63"/>
      <c r="M11200" s="63"/>
      <c r="N11200" s="63"/>
      <c r="O11200" s="63"/>
      <c r="P11200" s="63"/>
      <c r="Q11200" s="63"/>
      <c r="R11200" s="63"/>
      <c r="S11200" s="63"/>
      <c r="T11200" s="63"/>
      <c r="U11200" s="63"/>
      <c r="V11200" s="63"/>
      <c r="W11200" s="63"/>
      <c r="X11200" s="63"/>
      <c r="Y11200" s="63"/>
      <c r="Z11200" s="62">
        <v>4398.1000000000004</v>
      </c>
      <c r="AA11200" s="62">
        <v>12075</v>
      </c>
      <c r="AB11200" s="62">
        <v>167.71</v>
      </c>
      <c r="AC11200" s="62">
        <v>733.02</v>
      </c>
    </row>
    <row r="11201" spans="1:29" ht="30" x14ac:dyDescent="0.25">
      <c r="A11201" s="61" t="s">
        <v>255</v>
      </c>
      <c r="B11201" s="61" t="s">
        <v>256</v>
      </c>
      <c r="C11201" s="62">
        <v>2008</v>
      </c>
      <c r="D11201" s="61" t="s">
        <v>89</v>
      </c>
      <c r="E11201" s="62">
        <v>80</v>
      </c>
      <c r="F11201" s="62">
        <v>786820</v>
      </c>
      <c r="G11201" s="62">
        <v>140397</v>
      </c>
      <c r="H11201" s="62">
        <v>146.25</v>
      </c>
      <c r="I11201" s="62">
        <v>9835.25</v>
      </c>
      <c r="J11201" s="62">
        <v>731742.6</v>
      </c>
      <c r="K11201" s="62">
        <v>8326.8700000000008</v>
      </c>
      <c r="L11201" s="62">
        <v>5871</v>
      </c>
      <c r="M11201" s="62">
        <v>6.12</v>
      </c>
      <c r="N11201" s="62">
        <v>104.09</v>
      </c>
      <c r="O11201" s="62">
        <v>100416.19</v>
      </c>
      <c r="P11201" s="63"/>
      <c r="Q11201" s="63"/>
      <c r="R11201" s="63"/>
      <c r="S11201" s="63"/>
      <c r="T11201" s="63"/>
      <c r="U11201" s="63"/>
      <c r="V11201" s="63"/>
      <c r="W11201" s="63"/>
      <c r="X11201" s="63"/>
      <c r="Y11201" s="63"/>
      <c r="Z11201" s="62">
        <v>2060</v>
      </c>
      <c r="AA11201" s="62">
        <v>15969</v>
      </c>
      <c r="AB11201" s="62">
        <v>16.63</v>
      </c>
      <c r="AC11201" s="62">
        <v>25.75</v>
      </c>
    </row>
    <row r="11202" spans="1:29" x14ac:dyDescent="0.25">
      <c r="A11202" s="61" t="s">
        <v>371</v>
      </c>
      <c r="B11202" s="61" t="s">
        <v>372</v>
      </c>
      <c r="C11202" s="62">
        <v>2012</v>
      </c>
      <c r="D11202" s="61" t="s">
        <v>150</v>
      </c>
      <c r="E11202" s="62">
        <v>8</v>
      </c>
      <c r="F11202" s="63"/>
      <c r="G11202" s="63"/>
      <c r="H11202" s="63"/>
      <c r="I11202" s="63"/>
      <c r="J11202" s="63"/>
      <c r="K11202" s="62">
        <v>0</v>
      </c>
      <c r="L11202" s="63"/>
      <c r="M11202" s="63"/>
      <c r="N11202" s="63"/>
      <c r="O11202" s="63"/>
      <c r="P11202" s="63"/>
      <c r="Q11202" s="63"/>
      <c r="R11202" s="63"/>
      <c r="S11202" s="63"/>
      <c r="T11202" s="63"/>
      <c r="U11202" s="63"/>
      <c r="V11202" s="63"/>
      <c r="W11202" s="63"/>
      <c r="X11202" s="63"/>
      <c r="Y11202" s="63"/>
      <c r="Z11202" s="62">
        <v>0</v>
      </c>
      <c r="AA11202" s="63"/>
      <c r="AB11202" s="63"/>
      <c r="AC11202" s="62">
        <v>0</v>
      </c>
    </row>
    <row r="11203" spans="1:29" x14ac:dyDescent="0.25">
      <c r="A11203" s="61" t="s">
        <v>126</v>
      </c>
      <c r="B11203" s="61" t="s">
        <v>127</v>
      </c>
      <c r="C11203" s="62">
        <v>2016</v>
      </c>
      <c r="D11203" s="61" t="s">
        <v>226</v>
      </c>
      <c r="E11203" s="62">
        <v>50</v>
      </c>
      <c r="F11203" s="62">
        <v>251677</v>
      </c>
      <c r="G11203" s="62">
        <v>42158</v>
      </c>
      <c r="H11203" s="62">
        <v>70.260000000000005</v>
      </c>
      <c r="I11203" s="62">
        <v>5033.54</v>
      </c>
      <c r="J11203" s="62">
        <v>234059.61</v>
      </c>
      <c r="K11203" s="62">
        <v>14709.02</v>
      </c>
      <c r="L11203" s="62">
        <v>15727</v>
      </c>
      <c r="M11203" s="62">
        <v>26.21</v>
      </c>
      <c r="N11203" s="63"/>
      <c r="O11203" s="63"/>
      <c r="P11203" s="63"/>
      <c r="Q11203" s="63"/>
      <c r="R11203" s="63"/>
      <c r="S11203" s="63"/>
      <c r="T11203" s="63"/>
      <c r="U11203" s="63"/>
      <c r="V11203" s="63"/>
      <c r="W11203" s="63"/>
      <c r="X11203" s="63"/>
      <c r="Y11203" s="63"/>
      <c r="Z11203" s="62">
        <v>1354</v>
      </c>
      <c r="AA11203" s="62">
        <v>14042</v>
      </c>
      <c r="AB11203" s="62">
        <v>23.4</v>
      </c>
      <c r="AC11203" s="62">
        <v>27.08</v>
      </c>
    </row>
    <row r="11204" spans="1:29" x14ac:dyDescent="0.25">
      <c r="A11204" s="61" t="s">
        <v>70</v>
      </c>
      <c r="B11204" s="61" t="s">
        <v>71</v>
      </c>
      <c r="C11204" s="62">
        <v>2015</v>
      </c>
      <c r="D11204" s="61" t="s">
        <v>72</v>
      </c>
      <c r="E11204" s="62">
        <v>67</v>
      </c>
      <c r="F11204" s="63"/>
      <c r="G11204" s="63"/>
      <c r="H11204" s="63"/>
      <c r="I11204" s="63"/>
      <c r="J11204" s="63"/>
      <c r="K11204" s="62">
        <v>0</v>
      </c>
      <c r="L11204" s="63"/>
      <c r="M11204" s="63"/>
      <c r="N11204" s="63"/>
      <c r="O11204" s="63"/>
      <c r="P11204" s="63"/>
      <c r="Q11204" s="63"/>
      <c r="R11204" s="63"/>
      <c r="S11204" s="63"/>
      <c r="T11204" s="63"/>
      <c r="U11204" s="63"/>
      <c r="V11204" s="63"/>
      <c r="W11204" s="63"/>
      <c r="X11204" s="63"/>
      <c r="Y11204" s="63"/>
      <c r="Z11204" s="62">
        <v>0</v>
      </c>
      <c r="AA11204" s="63"/>
      <c r="AB11204" s="63"/>
      <c r="AC11204" s="62">
        <v>0</v>
      </c>
    </row>
    <row r="11205" spans="1:29" x14ac:dyDescent="0.25">
      <c r="A11205" s="61" t="s">
        <v>235</v>
      </c>
      <c r="B11205" s="61" t="s">
        <v>236</v>
      </c>
      <c r="C11205" s="62">
        <v>2006</v>
      </c>
      <c r="D11205" s="61" t="s">
        <v>94</v>
      </c>
      <c r="E11205" s="62">
        <v>10</v>
      </c>
      <c r="F11205" s="62">
        <v>4470</v>
      </c>
      <c r="G11205" s="62">
        <v>932</v>
      </c>
      <c r="H11205" s="62">
        <v>7.77</v>
      </c>
      <c r="I11205" s="62">
        <v>447</v>
      </c>
      <c r="J11205" s="62">
        <v>4157.1000000000004</v>
      </c>
      <c r="K11205" s="62">
        <v>2714.84</v>
      </c>
      <c r="L11205" s="62">
        <v>4517</v>
      </c>
      <c r="M11205" s="62">
        <v>37.64</v>
      </c>
      <c r="N11205" s="62">
        <v>271.48</v>
      </c>
      <c r="O11205" s="62">
        <v>32739.07</v>
      </c>
      <c r="P11205" s="63"/>
      <c r="Q11205" s="63"/>
      <c r="R11205" s="63"/>
      <c r="S11205" s="63"/>
      <c r="T11205" s="63"/>
      <c r="U11205" s="62">
        <v>391</v>
      </c>
      <c r="V11205" s="62">
        <v>911</v>
      </c>
      <c r="W11205" s="62">
        <v>7.59</v>
      </c>
      <c r="X11205" s="62">
        <v>39</v>
      </c>
      <c r="Y11205" s="62">
        <v>8752.14</v>
      </c>
      <c r="Z11205" s="62">
        <v>57200</v>
      </c>
      <c r="AA11205" s="62">
        <v>1487</v>
      </c>
      <c r="AB11205" s="62">
        <v>12.39</v>
      </c>
      <c r="AC11205" s="62">
        <v>5720</v>
      </c>
    </row>
    <row r="11206" spans="1:29" ht="30" x14ac:dyDescent="0.25">
      <c r="A11206" s="61" t="s">
        <v>293</v>
      </c>
      <c r="B11206" s="61" t="s">
        <v>294</v>
      </c>
      <c r="C11206" s="62">
        <v>2012</v>
      </c>
      <c r="D11206" s="61" t="s">
        <v>75</v>
      </c>
      <c r="E11206" s="62">
        <v>13</v>
      </c>
      <c r="F11206" s="62">
        <v>8119</v>
      </c>
      <c r="G11206" s="62">
        <v>752</v>
      </c>
      <c r="H11206" s="62">
        <v>4.82</v>
      </c>
      <c r="I11206" s="62">
        <v>624.54</v>
      </c>
      <c r="J11206" s="62">
        <v>7550.67</v>
      </c>
      <c r="K11206" s="62">
        <v>0</v>
      </c>
      <c r="L11206" s="63"/>
      <c r="M11206" s="63"/>
      <c r="N11206" s="63"/>
      <c r="O11206" s="63"/>
      <c r="P11206" s="63"/>
      <c r="Q11206" s="63"/>
      <c r="R11206" s="63"/>
      <c r="S11206" s="63"/>
      <c r="T11206" s="63"/>
      <c r="U11206" s="63"/>
      <c r="V11206" s="63"/>
      <c r="W11206" s="63"/>
      <c r="X11206" s="63"/>
      <c r="Y11206" s="63"/>
      <c r="Z11206" s="62">
        <v>0.51</v>
      </c>
      <c r="AA11206" s="62">
        <v>550</v>
      </c>
      <c r="AB11206" s="62">
        <v>3.53</v>
      </c>
      <c r="AC11206" s="62">
        <v>0.04</v>
      </c>
    </row>
    <row r="11207" spans="1:29" x14ac:dyDescent="0.25">
      <c r="A11207" s="61" t="s">
        <v>128</v>
      </c>
      <c r="B11207" s="61" t="s">
        <v>129</v>
      </c>
      <c r="C11207" s="62">
        <v>2017</v>
      </c>
      <c r="D11207" s="61" t="s">
        <v>99</v>
      </c>
      <c r="E11207" s="62">
        <v>80</v>
      </c>
      <c r="F11207" s="62">
        <v>243572</v>
      </c>
      <c r="G11207" s="62">
        <v>56187</v>
      </c>
      <c r="H11207" s="62">
        <v>58.53</v>
      </c>
      <c r="I11207" s="62">
        <v>3044.65</v>
      </c>
      <c r="J11207" s="62">
        <v>226521.96</v>
      </c>
      <c r="K11207" s="62">
        <v>44290.98</v>
      </c>
      <c r="L11207" s="62">
        <v>20238</v>
      </c>
      <c r="M11207" s="62">
        <v>21.08</v>
      </c>
      <c r="N11207" s="62">
        <v>553.64</v>
      </c>
      <c r="O11207" s="62">
        <v>534118.21</v>
      </c>
      <c r="P11207" s="63"/>
      <c r="Q11207" s="63"/>
      <c r="R11207" s="63"/>
      <c r="S11207" s="63"/>
      <c r="T11207" s="63"/>
      <c r="U11207" s="63"/>
      <c r="V11207" s="63"/>
      <c r="W11207" s="63"/>
      <c r="X11207" s="63"/>
      <c r="Y11207" s="63"/>
      <c r="Z11207" s="62">
        <v>2589</v>
      </c>
      <c r="AA11207" s="62">
        <v>18838</v>
      </c>
      <c r="AB11207" s="62">
        <v>19.62</v>
      </c>
      <c r="AC11207" s="62">
        <v>32.36</v>
      </c>
    </row>
    <row r="11208" spans="1:29" ht="30" x14ac:dyDescent="0.25">
      <c r="A11208" s="61" t="s">
        <v>439</v>
      </c>
      <c r="B11208" s="61" t="s">
        <v>440</v>
      </c>
      <c r="C11208" s="62">
        <v>2012</v>
      </c>
      <c r="D11208" s="61" t="s">
        <v>75</v>
      </c>
      <c r="E11208" s="62">
        <v>4</v>
      </c>
      <c r="F11208" s="63"/>
      <c r="G11208" s="63"/>
      <c r="H11208" s="63"/>
      <c r="I11208" s="63"/>
      <c r="J11208" s="63"/>
      <c r="K11208" s="62">
        <v>0</v>
      </c>
      <c r="L11208" s="63"/>
      <c r="M11208" s="63"/>
      <c r="N11208" s="63"/>
      <c r="O11208" s="63"/>
      <c r="P11208" s="63"/>
      <c r="Q11208" s="63"/>
      <c r="R11208" s="63"/>
      <c r="S11208" s="63"/>
      <c r="T11208" s="63"/>
      <c r="U11208" s="63"/>
      <c r="V11208" s="63"/>
      <c r="W11208" s="63"/>
      <c r="X11208" s="63"/>
      <c r="Y11208" s="63"/>
      <c r="Z11208" s="62">
        <v>12316.65</v>
      </c>
      <c r="AA11208" s="62">
        <v>1489</v>
      </c>
      <c r="AB11208" s="62">
        <v>31.02</v>
      </c>
      <c r="AC11208" s="62">
        <v>3079.16</v>
      </c>
    </row>
    <row r="11209" spans="1:29" ht="30" x14ac:dyDescent="0.25">
      <c r="A11209" s="61" t="s">
        <v>352</v>
      </c>
      <c r="B11209" s="61" t="s">
        <v>353</v>
      </c>
      <c r="C11209" s="62">
        <v>2008</v>
      </c>
      <c r="D11209" s="61" t="s">
        <v>99</v>
      </c>
      <c r="E11209" s="62">
        <v>50</v>
      </c>
      <c r="F11209" s="62">
        <v>204941</v>
      </c>
      <c r="G11209" s="62">
        <v>33279</v>
      </c>
      <c r="H11209" s="62">
        <v>55.47</v>
      </c>
      <c r="I11209" s="62">
        <v>4098.82</v>
      </c>
      <c r="J11209" s="62">
        <v>190595.13</v>
      </c>
      <c r="K11209" s="62">
        <v>42981</v>
      </c>
      <c r="L11209" s="62">
        <v>80330</v>
      </c>
      <c r="M11209" s="62">
        <v>133.88</v>
      </c>
      <c r="N11209" s="62">
        <v>859.62</v>
      </c>
      <c r="O11209" s="62">
        <v>518320.77</v>
      </c>
      <c r="P11209" s="63"/>
      <c r="Q11209" s="63"/>
      <c r="R11209" s="63"/>
      <c r="S11209" s="63"/>
      <c r="T11209" s="63"/>
      <c r="U11209" s="63"/>
      <c r="V11209" s="63"/>
      <c r="W11209" s="63"/>
      <c r="X11209" s="63"/>
      <c r="Y11209" s="63"/>
      <c r="Z11209" s="62">
        <v>2725</v>
      </c>
      <c r="AA11209" s="62">
        <v>28744</v>
      </c>
      <c r="AB11209" s="62">
        <v>47.91</v>
      </c>
      <c r="AC11209" s="62">
        <v>54.5</v>
      </c>
    </row>
    <row r="11210" spans="1:29" x14ac:dyDescent="0.25">
      <c r="A11210" s="61" t="s">
        <v>260</v>
      </c>
      <c r="B11210" s="61" t="s">
        <v>261</v>
      </c>
      <c r="C11210" s="62">
        <v>2010</v>
      </c>
      <c r="D11210" s="61" t="s">
        <v>78</v>
      </c>
      <c r="E11210" s="62">
        <v>12</v>
      </c>
      <c r="F11210" s="62">
        <v>58289</v>
      </c>
      <c r="G11210" s="62">
        <v>9491</v>
      </c>
      <c r="H11210" s="62">
        <v>65.91</v>
      </c>
      <c r="I11210" s="62">
        <v>4857.42</v>
      </c>
      <c r="J11210" s="62">
        <v>54208.77</v>
      </c>
      <c r="K11210" s="62">
        <v>6208.26</v>
      </c>
      <c r="L11210" s="62">
        <v>8558</v>
      </c>
      <c r="M11210" s="62">
        <v>59.43</v>
      </c>
      <c r="N11210" s="62">
        <v>517.36</v>
      </c>
      <c r="O11210" s="62">
        <v>74867.3</v>
      </c>
      <c r="P11210" s="63"/>
      <c r="Q11210" s="63"/>
      <c r="R11210" s="63"/>
      <c r="S11210" s="63"/>
      <c r="T11210" s="63"/>
      <c r="U11210" s="63"/>
      <c r="V11210" s="63"/>
      <c r="W11210" s="63"/>
      <c r="X11210" s="63"/>
      <c r="Y11210" s="63"/>
      <c r="Z11210" s="62">
        <v>189</v>
      </c>
      <c r="AA11210" s="62">
        <v>2441</v>
      </c>
      <c r="AB11210" s="62">
        <v>16.95</v>
      </c>
      <c r="AC11210" s="62">
        <v>15.75</v>
      </c>
    </row>
    <row r="11211" spans="1:29" ht="30" x14ac:dyDescent="0.25">
      <c r="A11211" s="61" t="s">
        <v>237</v>
      </c>
      <c r="B11211" s="61" t="s">
        <v>238</v>
      </c>
      <c r="C11211" s="62">
        <v>2004</v>
      </c>
      <c r="D11211" s="61" t="s">
        <v>75</v>
      </c>
      <c r="E11211" s="62">
        <v>20</v>
      </c>
      <c r="F11211" s="62">
        <v>466</v>
      </c>
      <c r="G11211" s="62">
        <v>130</v>
      </c>
      <c r="H11211" s="62">
        <v>0.54</v>
      </c>
      <c r="I11211" s="62">
        <v>23.3</v>
      </c>
      <c r="J11211" s="62">
        <v>433.38</v>
      </c>
      <c r="K11211" s="62">
        <v>16107.66</v>
      </c>
      <c r="L11211" s="62">
        <v>26435</v>
      </c>
      <c r="M11211" s="62">
        <v>110.15</v>
      </c>
      <c r="N11211" s="62">
        <v>805.38</v>
      </c>
      <c r="O11211" s="62">
        <v>194247.13</v>
      </c>
      <c r="P11211" s="63"/>
      <c r="Q11211" s="63"/>
      <c r="R11211" s="63"/>
      <c r="S11211" s="63"/>
      <c r="T11211" s="63"/>
      <c r="U11211" s="63"/>
      <c r="V11211" s="63"/>
      <c r="W11211" s="63"/>
      <c r="X11211" s="63"/>
      <c r="Y11211" s="63"/>
      <c r="Z11211" s="62">
        <v>6402</v>
      </c>
      <c r="AA11211" s="62">
        <v>19682</v>
      </c>
      <c r="AB11211" s="62">
        <v>82.01</v>
      </c>
      <c r="AC11211" s="62">
        <v>320.10000000000002</v>
      </c>
    </row>
    <row r="11212" spans="1:29" ht="30" x14ac:dyDescent="0.25">
      <c r="A11212" s="61" t="s">
        <v>120</v>
      </c>
      <c r="B11212" s="61" t="s">
        <v>121</v>
      </c>
      <c r="C11212" s="62">
        <v>2008</v>
      </c>
      <c r="D11212" s="61" t="s">
        <v>83</v>
      </c>
      <c r="E11212" s="62">
        <v>10</v>
      </c>
      <c r="F11212" s="62">
        <v>794</v>
      </c>
      <c r="G11212" s="62">
        <v>365</v>
      </c>
      <c r="H11212" s="62">
        <v>3.04</v>
      </c>
      <c r="I11212" s="62">
        <v>79.400000000000006</v>
      </c>
      <c r="J11212" s="62">
        <v>738.42</v>
      </c>
      <c r="K11212" s="62">
        <v>15.52</v>
      </c>
      <c r="L11212" s="62">
        <v>138</v>
      </c>
      <c r="M11212" s="62">
        <v>1.1499999999999999</v>
      </c>
      <c r="N11212" s="62">
        <v>1.55</v>
      </c>
      <c r="O11212" s="62">
        <v>187.15</v>
      </c>
      <c r="P11212" s="63"/>
      <c r="Q11212" s="63"/>
      <c r="R11212" s="63"/>
      <c r="S11212" s="63"/>
      <c r="T11212" s="63"/>
      <c r="U11212" s="63"/>
      <c r="V11212" s="63"/>
      <c r="W11212" s="63"/>
      <c r="X11212" s="63"/>
      <c r="Y11212" s="63"/>
      <c r="Z11212" s="62">
        <v>134300</v>
      </c>
      <c r="AA11212" s="62">
        <v>8289</v>
      </c>
      <c r="AB11212" s="62">
        <v>69.08</v>
      </c>
      <c r="AC11212" s="62">
        <v>13430</v>
      </c>
    </row>
    <row r="11213" spans="1:29" x14ac:dyDescent="0.25">
      <c r="A11213" s="61" t="s">
        <v>157</v>
      </c>
      <c r="B11213" s="61" t="s">
        <v>158</v>
      </c>
      <c r="C11213" s="62">
        <v>2007</v>
      </c>
      <c r="D11213" s="61" t="s">
        <v>75</v>
      </c>
      <c r="E11213" s="62">
        <v>12</v>
      </c>
      <c r="F11213" s="62">
        <v>656</v>
      </c>
      <c r="G11213" s="62">
        <v>118</v>
      </c>
      <c r="H11213" s="62">
        <v>0.82</v>
      </c>
      <c r="I11213" s="62">
        <v>54.67</v>
      </c>
      <c r="J11213" s="62">
        <v>610.08000000000004</v>
      </c>
      <c r="K11213" s="62">
        <v>0</v>
      </c>
      <c r="L11213" s="63"/>
      <c r="M11213" s="63"/>
      <c r="N11213" s="63"/>
      <c r="O11213" s="63"/>
      <c r="P11213" s="63"/>
      <c r="Q11213" s="63"/>
      <c r="R11213" s="63"/>
      <c r="S11213" s="63"/>
      <c r="T11213" s="63"/>
      <c r="U11213" s="63"/>
      <c r="V11213" s="63"/>
      <c r="W11213" s="63"/>
      <c r="X11213" s="63"/>
      <c r="Y11213" s="63"/>
      <c r="Z11213" s="62">
        <v>28653.86</v>
      </c>
      <c r="AA11213" s="62">
        <v>4748</v>
      </c>
      <c r="AB11213" s="62">
        <v>32.97</v>
      </c>
      <c r="AC11213" s="62">
        <v>2387.8200000000002</v>
      </c>
    </row>
    <row r="11214" spans="1:29" ht="30" x14ac:dyDescent="0.25">
      <c r="A11214" s="61" t="s">
        <v>361</v>
      </c>
      <c r="B11214" s="61" t="s">
        <v>362</v>
      </c>
      <c r="C11214" s="62">
        <v>2015</v>
      </c>
      <c r="D11214" s="61" t="s">
        <v>75</v>
      </c>
      <c r="E11214" s="62">
        <v>8</v>
      </c>
      <c r="F11214" s="62">
        <v>5055</v>
      </c>
      <c r="G11214" s="62">
        <v>1142</v>
      </c>
      <c r="H11214" s="62">
        <v>11.9</v>
      </c>
      <c r="I11214" s="62">
        <v>631.88</v>
      </c>
      <c r="J11214" s="62">
        <v>4701.1499999999996</v>
      </c>
      <c r="K11214" s="62">
        <v>58</v>
      </c>
      <c r="L11214" s="62">
        <v>3175</v>
      </c>
      <c r="M11214" s="62">
        <v>33.07</v>
      </c>
      <c r="N11214" s="62">
        <v>7.25</v>
      </c>
      <c r="O11214" s="62">
        <v>699.44</v>
      </c>
      <c r="P11214" s="63"/>
      <c r="Q11214" s="63"/>
      <c r="R11214" s="63"/>
      <c r="S11214" s="63"/>
      <c r="T11214" s="63"/>
      <c r="U11214" s="62">
        <v>2849</v>
      </c>
      <c r="V11214" s="62">
        <v>6048</v>
      </c>
      <c r="W11214" s="62">
        <v>63</v>
      </c>
      <c r="X11214" s="62">
        <v>356</v>
      </c>
      <c r="Y11214" s="62">
        <v>63772.02</v>
      </c>
      <c r="Z11214" s="62">
        <v>49.6</v>
      </c>
      <c r="AA11214" s="62">
        <v>5507</v>
      </c>
      <c r="AB11214" s="62">
        <v>57.36</v>
      </c>
      <c r="AC11214" s="62">
        <v>6.2</v>
      </c>
    </row>
    <row r="11215" spans="1:29" ht="30" x14ac:dyDescent="0.25">
      <c r="A11215" s="61" t="s">
        <v>237</v>
      </c>
      <c r="B11215" s="61" t="s">
        <v>238</v>
      </c>
      <c r="C11215" s="62">
        <v>2011</v>
      </c>
      <c r="D11215" s="61" t="s">
        <v>86</v>
      </c>
      <c r="E11215" s="62">
        <v>150</v>
      </c>
      <c r="F11215" s="62">
        <v>72512</v>
      </c>
      <c r="G11215" s="62">
        <v>51923</v>
      </c>
      <c r="H11215" s="62">
        <v>28.85</v>
      </c>
      <c r="I11215" s="62">
        <v>483.41</v>
      </c>
      <c r="J11215" s="62">
        <v>67436.160000000003</v>
      </c>
      <c r="K11215" s="62">
        <v>106569.54</v>
      </c>
      <c r="L11215" s="62">
        <v>178645</v>
      </c>
      <c r="M11215" s="62">
        <v>99.25</v>
      </c>
      <c r="N11215" s="62">
        <v>710.46</v>
      </c>
      <c r="O11215" s="62">
        <v>1285154.05</v>
      </c>
      <c r="P11215" s="63"/>
      <c r="Q11215" s="63"/>
      <c r="R11215" s="63"/>
      <c r="S11215" s="63"/>
      <c r="T11215" s="63"/>
      <c r="U11215" s="63"/>
      <c r="V11215" s="63"/>
      <c r="W11215" s="63"/>
      <c r="X11215" s="63"/>
      <c r="Y11215" s="63"/>
      <c r="Z11215" s="62">
        <v>1148589</v>
      </c>
      <c r="AA11215" s="62">
        <v>96088</v>
      </c>
      <c r="AB11215" s="62">
        <v>53.38</v>
      </c>
      <c r="AC11215" s="62">
        <v>7657.26</v>
      </c>
    </row>
    <row r="11216" spans="1:29" ht="30" x14ac:dyDescent="0.25">
      <c r="A11216" s="61" t="s">
        <v>239</v>
      </c>
      <c r="B11216" s="61" t="s">
        <v>240</v>
      </c>
      <c r="C11216" s="62">
        <v>2016</v>
      </c>
      <c r="D11216" s="61" t="s">
        <v>83</v>
      </c>
      <c r="E11216" s="62">
        <v>12</v>
      </c>
      <c r="F11216" s="63"/>
      <c r="G11216" s="63"/>
      <c r="H11216" s="63"/>
      <c r="I11216" s="63"/>
      <c r="J11216" s="63"/>
      <c r="K11216" s="62">
        <v>0</v>
      </c>
      <c r="L11216" s="63"/>
      <c r="M11216" s="63"/>
      <c r="N11216" s="63"/>
      <c r="O11216" s="63"/>
      <c r="P11216" s="63"/>
      <c r="Q11216" s="63"/>
      <c r="R11216" s="63"/>
      <c r="S11216" s="63"/>
      <c r="T11216" s="63"/>
      <c r="U11216" s="63"/>
      <c r="V11216" s="63"/>
      <c r="W11216" s="63"/>
      <c r="X11216" s="63"/>
      <c r="Y11216" s="63"/>
      <c r="Z11216" s="62">
        <v>729.9</v>
      </c>
      <c r="AA11216" s="62">
        <v>9974</v>
      </c>
      <c r="AB11216" s="62">
        <v>69.260000000000005</v>
      </c>
      <c r="AC11216" s="62">
        <v>60.82</v>
      </c>
    </row>
    <row r="11217" spans="1:29" ht="30" x14ac:dyDescent="0.25">
      <c r="A11217" s="61" t="s">
        <v>536</v>
      </c>
      <c r="B11217" s="61" t="s">
        <v>537</v>
      </c>
      <c r="C11217" s="62">
        <v>2015</v>
      </c>
      <c r="D11217" s="61" t="s">
        <v>75</v>
      </c>
      <c r="E11217" s="62">
        <v>6</v>
      </c>
      <c r="F11217" s="62">
        <v>3711</v>
      </c>
      <c r="G11217" s="62">
        <v>836</v>
      </c>
      <c r="H11217" s="62">
        <v>11.61</v>
      </c>
      <c r="I11217" s="62">
        <v>618.5</v>
      </c>
      <c r="J11217" s="62">
        <v>3451.23</v>
      </c>
      <c r="K11217" s="62">
        <v>0</v>
      </c>
      <c r="L11217" s="63"/>
      <c r="M11217" s="63"/>
      <c r="N11217" s="63"/>
      <c r="O11217" s="63"/>
      <c r="P11217" s="63"/>
      <c r="Q11217" s="63"/>
      <c r="R11217" s="63"/>
      <c r="S11217" s="63"/>
      <c r="T11217" s="63"/>
      <c r="U11217" s="63"/>
      <c r="V11217" s="63"/>
      <c r="W11217" s="63"/>
      <c r="X11217" s="63"/>
      <c r="Y11217" s="63"/>
      <c r="Z11217" s="62">
        <v>530.07000000000005</v>
      </c>
      <c r="AA11217" s="62">
        <v>3997</v>
      </c>
      <c r="AB11217" s="62">
        <v>55.51</v>
      </c>
      <c r="AC11217" s="62">
        <v>88.35</v>
      </c>
    </row>
    <row r="11218" spans="1:29" x14ac:dyDescent="0.25">
      <c r="A11218" s="61" t="s">
        <v>336</v>
      </c>
      <c r="B11218" s="61" t="s">
        <v>337</v>
      </c>
      <c r="C11218" s="62">
        <v>2018</v>
      </c>
      <c r="D11218" s="61" t="s">
        <v>175</v>
      </c>
      <c r="E11218" s="62">
        <v>8</v>
      </c>
      <c r="F11218" s="63"/>
      <c r="G11218" s="63"/>
      <c r="H11218" s="63"/>
      <c r="I11218" s="63"/>
      <c r="J11218" s="63"/>
      <c r="K11218" s="62">
        <v>0</v>
      </c>
      <c r="L11218" s="63"/>
      <c r="M11218" s="63"/>
      <c r="N11218" s="63"/>
      <c r="O11218" s="63"/>
      <c r="P11218" s="63"/>
      <c r="Q11218" s="63"/>
      <c r="R11218" s="63"/>
      <c r="S11218" s="63"/>
      <c r="T11218" s="63"/>
      <c r="U11218" s="63"/>
      <c r="V11218" s="63"/>
      <c r="W11218" s="63"/>
      <c r="X11218" s="63"/>
      <c r="Y11218" s="63"/>
      <c r="Z11218" s="62">
        <v>14400</v>
      </c>
      <c r="AA11218" s="62">
        <v>2022</v>
      </c>
      <c r="AB11218" s="62">
        <v>21.06</v>
      </c>
      <c r="AC11218" s="62">
        <v>1800</v>
      </c>
    </row>
    <row r="11219" spans="1:29" ht="30" x14ac:dyDescent="0.25">
      <c r="A11219" s="61" t="s">
        <v>350</v>
      </c>
      <c r="B11219" s="61" t="s">
        <v>351</v>
      </c>
      <c r="C11219" s="62">
        <v>2006</v>
      </c>
      <c r="D11219" s="61" t="s">
        <v>78</v>
      </c>
      <c r="E11219" s="62">
        <v>51</v>
      </c>
      <c r="F11219" s="62">
        <v>334800</v>
      </c>
      <c r="G11219" s="62">
        <v>39557</v>
      </c>
      <c r="H11219" s="62">
        <v>64.64</v>
      </c>
      <c r="I11219" s="62">
        <v>6564.71</v>
      </c>
      <c r="J11219" s="62">
        <v>311364</v>
      </c>
      <c r="K11219" s="62">
        <v>2836</v>
      </c>
      <c r="L11219" s="62">
        <v>4953</v>
      </c>
      <c r="M11219" s="62">
        <v>8.09</v>
      </c>
      <c r="N11219" s="63"/>
      <c r="O11219" s="63"/>
      <c r="P11219" s="63"/>
      <c r="Q11219" s="63"/>
      <c r="R11219" s="63"/>
      <c r="S11219" s="63"/>
      <c r="T11219" s="63"/>
      <c r="U11219" s="63"/>
      <c r="V11219" s="63"/>
      <c r="W11219" s="63"/>
      <c r="X11219" s="63"/>
      <c r="Y11219" s="63"/>
      <c r="Z11219" s="62">
        <v>173000</v>
      </c>
      <c r="AA11219" s="62">
        <v>19876</v>
      </c>
      <c r="AB11219" s="62">
        <v>32.479999999999997</v>
      </c>
      <c r="AC11219" s="62">
        <v>3392.16</v>
      </c>
    </row>
    <row r="11220" spans="1:29" ht="30" x14ac:dyDescent="0.25">
      <c r="A11220" s="61" t="s">
        <v>287</v>
      </c>
      <c r="B11220" s="61" t="s">
        <v>288</v>
      </c>
      <c r="C11220" s="62">
        <v>2012</v>
      </c>
      <c r="D11220" s="61" t="s">
        <v>99</v>
      </c>
      <c r="E11220" s="62">
        <v>64</v>
      </c>
      <c r="F11220" s="62">
        <v>579120</v>
      </c>
      <c r="G11220" s="62">
        <v>72907</v>
      </c>
      <c r="H11220" s="62">
        <v>94.93</v>
      </c>
      <c r="I11220" s="62">
        <v>9048.75</v>
      </c>
      <c r="J11220" s="62">
        <v>538581.6</v>
      </c>
      <c r="K11220" s="62">
        <v>0</v>
      </c>
      <c r="L11220" s="63"/>
      <c r="M11220" s="63"/>
      <c r="N11220" s="63"/>
      <c r="O11220" s="63"/>
      <c r="P11220" s="63"/>
      <c r="Q11220" s="63"/>
      <c r="R11220" s="63"/>
      <c r="S11220" s="63"/>
      <c r="T11220" s="63"/>
      <c r="U11220" s="63"/>
      <c r="V11220" s="63"/>
      <c r="W11220" s="63"/>
      <c r="X11220" s="63"/>
      <c r="Y11220" s="63"/>
      <c r="Z11220" s="62">
        <v>183566</v>
      </c>
      <c r="AA11220" s="62">
        <v>22036</v>
      </c>
      <c r="AB11220" s="62">
        <v>28.69</v>
      </c>
      <c r="AC11220" s="62">
        <v>2868.22</v>
      </c>
    </row>
    <row r="11221" spans="1:29" x14ac:dyDescent="0.25">
      <c r="A11221" s="61" t="s">
        <v>265</v>
      </c>
      <c r="B11221" s="61" t="s">
        <v>266</v>
      </c>
      <c r="C11221" s="62">
        <v>2004</v>
      </c>
      <c r="D11221" s="61" t="s">
        <v>86</v>
      </c>
      <c r="E11221" s="62">
        <v>150</v>
      </c>
      <c r="F11221" s="62">
        <v>567094</v>
      </c>
      <c r="G11221" s="62">
        <v>53254</v>
      </c>
      <c r="H11221" s="62">
        <v>29.59</v>
      </c>
      <c r="I11221" s="62">
        <v>3780.63</v>
      </c>
      <c r="J11221" s="62">
        <v>527397.42000000004</v>
      </c>
      <c r="K11221" s="62">
        <v>0</v>
      </c>
      <c r="L11221" s="63"/>
      <c r="M11221" s="63"/>
      <c r="N11221" s="63"/>
      <c r="O11221" s="63"/>
      <c r="P11221" s="63"/>
      <c r="Q11221" s="63"/>
      <c r="R11221" s="63"/>
      <c r="S11221" s="63"/>
      <c r="T11221" s="63"/>
      <c r="U11221" s="63"/>
      <c r="V11221" s="63"/>
      <c r="W11221" s="63"/>
      <c r="X11221" s="63"/>
      <c r="Y11221" s="63"/>
      <c r="Z11221" s="62">
        <v>718000</v>
      </c>
      <c r="AA11221" s="62">
        <v>67205</v>
      </c>
      <c r="AB11221" s="62">
        <v>37.340000000000003</v>
      </c>
      <c r="AC11221" s="62">
        <v>4786.67</v>
      </c>
    </row>
    <row r="11222" spans="1:29" ht="30" x14ac:dyDescent="0.25">
      <c r="A11222" s="61" t="s">
        <v>269</v>
      </c>
      <c r="B11222" s="61" t="s">
        <v>270</v>
      </c>
      <c r="C11222" s="62">
        <v>2011</v>
      </c>
      <c r="D11222" s="61" t="s">
        <v>150</v>
      </c>
      <c r="E11222" s="62">
        <v>22</v>
      </c>
      <c r="F11222" s="63"/>
      <c r="G11222" s="63"/>
      <c r="H11222" s="63"/>
      <c r="I11222" s="63"/>
      <c r="J11222" s="63"/>
      <c r="K11222" s="62">
        <v>0</v>
      </c>
      <c r="L11222" s="63"/>
      <c r="M11222" s="63"/>
      <c r="N11222" s="63"/>
      <c r="O11222" s="63"/>
      <c r="P11222" s="63"/>
      <c r="Q11222" s="63"/>
      <c r="R11222" s="63"/>
      <c r="S11222" s="63"/>
      <c r="T11222" s="63"/>
      <c r="U11222" s="63"/>
      <c r="V11222" s="63"/>
      <c r="W11222" s="63"/>
      <c r="X11222" s="63"/>
      <c r="Y11222" s="63"/>
      <c r="Z11222" s="62">
        <v>0</v>
      </c>
      <c r="AA11222" s="63"/>
      <c r="AB11222" s="63"/>
      <c r="AC11222" s="62">
        <v>0</v>
      </c>
    </row>
    <row r="11223" spans="1:29" x14ac:dyDescent="0.25">
      <c r="A11223" s="61" t="s">
        <v>79</v>
      </c>
      <c r="B11223" s="61" t="s">
        <v>80</v>
      </c>
      <c r="C11223" s="62">
        <v>2010</v>
      </c>
      <c r="D11223" s="61" t="s">
        <v>86</v>
      </c>
      <c r="E11223" s="62">
        <v>60</v>
      </c>
      <c r="F11223" s="62">
        <v>36019</v>
      </c>
      <c r="G11223" s="62">
        <v>7244</v>
      </c>
      <c r="H11223" s="62">
        <v>10.06</v>
      </c>
      <c r="I11223" s="62">
        <v>600.32000000000005</v>
      </c>
      <c r="J11223" s="62">
        <v>33497.67</v>
      </c>
      <c r="K11223" s="62">
        <v>632.4</v>
      </c>
      <c r="L11223" s="62">
        <v>1218</v>
      </c>
      <c r="M11223" s="62">
        <v>1.69</v>
      </c>
      <c r="N11223" s="62">
        <v>10.54</v>
      </c>
      <c r="O11223" s="62">
        <v>7626.25</v>
      </c>
      <c r="P11223" s="63"/>
      <c r="Q11223" s="63"/>
      <c r="R11223" s="63"/>
      <c r="S11223" s="63"/>
      <c r="T11223" s="63"/>
      <c r="U11223" s="63"/>
      <c r="V11223" s="63"/>
      <c r="W11223" s="63"/>
      <c r="X11223" s="63"/>
      <c r="Y11223" s="63"/>
      <c r="Z11223" s="62">
        <v>648925</v>
      </c>
      <c r="AA11223" s="62">
        <v>33674</v>
      </c>
      <c r="AB11223" s="62">
        <v>46.77</v>
      </c>
      <c r="AC11223" s="62">
        <v>10815.42</v>
      </c>
    </row>
    <row r="11224" spans="1:29" x14ac:dyDescent="0.25">
      <c r="A11224" s="61" t="s">
        <v>70</v>
      </c>
      <c r="B11224" s="61" t="s">
        <v>71</v>
      </c>
      <c r="C11224" s="62">
        <v>2008</v>
      </c>
      <c r="D11224" s="61" t="s">
        <v>135</v>
      </c>
      <c r="E11224" s="62">
        <v>196</v>
      </c>
      <c r="F11224" s="62">
        <v>1149202</v>
      </c>
      <c r="G11224" s="62">
        <v>167045</v>
      </c>
      <c r="H11224" s="62">
        <v>71.02</v>
      </c>
      <c r="I11224" s="62">
        <v>5863.28</v>
      </c>
      <c r="J11224" s="62">
        <v>1068757.8600000001</v>
      </c>
      <c r="K11224" s="62">
        <v>206992</v>
      </c>
      <c r="L11224" s="62">
        <v>352942</v>
      </c>
      <c r="M11224" s="62">
        <v>150.06</v>
      </c>
      <c r="N11224" s="62">
        <v>1056.08</v>
      </c>
      <c r="O11224" s="62">
        <v>2496178.63</v>
      </c>
      <c r="P11224" s="63"/>
      <c r="Q11224" s="63"/>
      <c r="R11224" s="63"/>
      <c r="S11224" s="63"/>
      <c r="T11224" s="63"/>
      <c r="U11224" s="63"/>
      <c r="V11224" s="63"/>
      <c r="W11224" s="63"/>
      <c r="X11224" s="63"/>
      <c r="Y11224" s="63"/>
      <c r="Z11224" s="62">
        <v>24950</v>
      </c>
      <c r="AA11224" s="62">
        <v>116747</v>
      </c>
      <c r="AB11224" s="62">
        <v>49.64</v>
      </c>
      <c r="AC11224" s="62">
        <v>127.3</v>
      </c>
    </row>
    <row r="11225" spans="1:29" x14ac:dyDescent="0.25">
      <c r="A11225" s="61" t="s">
        <v>409</v>
      </c>
      <c r="B11225" s="61" t="s">
        <v>410</v>
      </c>
      <c r="C11225" s="62">
        <v>2003</v>
      </c>
      <c r="D11225" s="61" t="s">
        <v>99</v>
      </c>
      <c r="E11225" s="62">
        <v>64</v>
      </c>
      <c r="F11225" s="62">
        <v>247021</v>
      </c>
      <c r="G11225" s="62">
        <v>25895</v>
      </c>
      <c r="H11225" s="62">
        <v>33.72</v>
      </c>
      <c r="I11225" s="62">
        <v>3859.7</v>
      </c>
      <c r="J11225" s="62">
        <v>229729.53</v>
      </c>
      <c r="K11225" s="62">
        <v>0</v>
      </c>
      <c r="L11225" s="63"/>
      <c r="M11225" s="63"/>
      <c r="N11225" s="63"/>
      <c r="O11225" s="63"/>
      <c r="P11225" s="63"/>
      <c r="Q11225" s="63"/>
      <c r="R11225" s="63"/>
      <c r="S11225" s="63"/>
      <c r="T11225" s="63"/>
      <c r="U11225" s="63"/>
      <c r="V11225" s="63"/>
      <c r="W11225" s="63"/>
      <c r="X11225" s="63"/>
      <c r="Y11225" s="63"/>
      <c r="Z11225" s="62">
        <v>839.47</v>
      </c>
      <c r="AA11225" s="62">
        <v>5035</v>
      </c>
      <c r="AB11225" s="62">
        <v>6.56</v>
      </c>
      <c r="AC11225" s="62">
        <v>13.12</v>
      </c>
    </row>
    <row r="11226" spans="1:29" ht="30" x14ac:dyDescent="0.25">
      <c r="A11226" s="61" t="s">
        <v>176</v>
      </c>
      <c r="B11226" s="61" t="s">
        <v>177</v>
      </c>
      <c r="C11226" s="62">
        <v>2004</v>
      </c>
      <c r="D11226" s="61" t="s">
        <v>86</v>
      </c>
      <c r="E11226" s="62">
        <v>72</v>
      </c>
      <c r="F11226" s="62">
        <v>3500</v>
      </c>
      <c r="G11226" s="62">
        <v>646</v>
      </c>
      <c r="H11226" s="62">
        <v>0.75</v>
      </c>
      <c r="I11226" s="62">
        <v>48.61</v>
      </c>
      <c r="J11226" s="62">
        <v>3255</v>
      </c>
      <c r="K11226" s="62">
        <v>65.959999999999994</v>
      </c>
      <c r="L11226" s="62">
        <v>271</v>
      </c>
      <c r="M11226" s="62">
        <v>0.31</v>
      </c>
      <c r="N11226" s="62">
        <v>0.92</v>
      </c>
      <c r="O11226" s="62">
        <v>795.38</v>
      </c>
      <c r="P11226" s="63"/>
      <c r="Q11226" s="63"/>
      <c r="R11226" s="63"/>
      <c r="S11226" s="63"/>
      <c r="T11226" s="63"/>
      <c r="U11226" s="63"/>
      <c r="V11226" s="63"/>
      <c r="W11226" s="63"/>
      <c r="X11226" s="63"/>
      <c r="Y11226" s="63"/>
      <c r="Z11226" s="62">
        <v>1.72</v>
      </c>
      <c r="AA11226" s="62">
        <v>3885</v>
      </c>
      <c r="AB11226" s="62">
        <v>4.5</v>
      </c>
      <c r="AC11226" s="62">
        <v>0.02</v>
      </c>
    </row>
    <row r="11227" spans="1:29" x14ac:dyDescent="0.25">
      <c r="A11227" s="61" t="s">
        <v>229</v>
      </c>
      <c r="B11227" s="61" t="s">
        <v>230</v>
      </c>
      <c r="C11227" s="62">
        <v>2014</v>
      </c>
      <c r="D11227" s="61" t="s">
        <v>99</v>
      </c>
      <c r="E11227" s="62">
        <v>154</v>
      </c>
      <c r="F11227" s="62">
        <v>1210401</v>
      </c>
      <c r="G11227" s="62">
        <v>146400</v>
      </c>
      <c r="H11227" s="62">
        <v>79.22</v>
      </c>
      <c r="I11227" s="62">
        <v>7859.75</v>
      </c>
      <c r="J11227" s="62">
        <v>1125672.93</v>
      </c>
      <c r="K11227" s="62">
        <v>16438.41</v>
      </c>
      <c r="L11227" s="62">
        <v>20474</v>
      </c>
      <c r="M11227" s="62">
        <v>11.08</v>
      </c>
      <c r="N11227" s="62">
        <v>106.74</v>
      </c>
      <c r="O11227" s="62">
        <v>198235.71</v>
      </c>
      <c r="P11227" s="63"/>
      <c r="Q11227" s="63"/>
      <c r="R11227" s="63"/>
      <c r="S11227" s="63"/>
      <c r="T11227" s="63"/>
      <c r="U11227" s="63"/>
      <c r="V11227" s="63"/>
      <c r="W11227" s="63"/>
      <c r="X11227" s="63"/>
      <c r="Y11227" s="63"/>
      <c r="Z11227" s="62">
        <v>1211400</v>
      </c>
      <c r="AA11227" s="62">
        <v>54214</v>
      </c>
      <c r="AB11227" s="62">
        <v>29.34</v>
      </c>
      <c r="AC11227" s="62">
        <v>7866.23</v>
      </c>
    </row>
    <row r="11228" spans="1:29" ht="30" x14ac:dyDescent="0.25">
      <c r="A11228" s="61" t="s">
        <v>122</v>
      </c>
      <c r="B11228" s="61" t="s">
        <v>123</v>
      </c>
      <c r="C11228" s="62">
        <v>2014</v>
      </c>
      <c r="D11228" s="61" t="s">
        <v>72</v>
      </c>
      <c r="E11228" s="62">
        <v>112</v>
      </c>
      <c r="F11228" s="62">
        <v>1224501</v>
      </c>
      <c r="G11228" s="62">
        <v>194765</v>
      </c>
      <c r="H11228" s="62">
        <v>144.91</v>
      </c>
      <c r="I11228" s="62">
        <v>10933.04</v>
      </c>
      <c r="J11228" s="62">
        <v>1138785.93</v>
      </c>
      <c r="K11228" s="62">
        <v>0</v>
      </c>
      <c r="L11228" s="63"/>
      <c r="M11228" s="63"/>
      <c r="N11228" s="63"/>
      <c r="O11228" s="63"/>
      <c r="P11228" s="63"/>
      <c r="Q11228" s="63"/>
      <c r="R11228" s="63"/>
      <c r="S11228" s="63"/>
      <c r="T11228" s="63"/>
      <c r="U11228" s="63"/>
      <c r="V11228" s="63"/>
      <c r="W11228" s="63"/>
      <c r="X11228" s="63"/>
      <c r="Y11228" s="63"/>
      <c r="Z11228" s="62">
        <v>1155</v>
      </c>
      <c r="AA11228" s="62">
        <v>44925</v>
      </c>
      <c r="AB11228" s="62">
        <v>33.43</v>
      </c>
      <c r="AC11228" s="62">
        <v>10.31</v>
      </c>
    </row>
    <row r="11229" spans="1:29" x14ac:dyDescent="0.25">
      <c r="A11229" s="61" t="s">
        <v>413</v>
      </c>
      <c r="B11229" s="61" t="s">
        <v>414</v>
      </c>
      <c r="C11229" s="62">
        <v>2013</v>
      </c>
      <c r="D11229" s="61" t="s">
        <v>78</v>
      </c>
      <c r="E11229" s="62">
        <v>20</v>
      </c>
      <c r="F11229" s="62">
        <v>54879</v>
      </c>
      <c r="G11229" s="62">
        <v>8074</v>
      </c>
      <c r="H11229" s="62">
        <v>33.64</v>
      </c>
      <c r="I11229" s="62">
        <v>2743.95</v>
      </c>
      <c r="J11229" s="62">
        <v>51037.47</v>
      </c>
      <c r="K11229" s="62">
        <v>13155</v>
      </c>
      <c r="L11229" s="62">
        <v>15666</v>
      </c>
      <c r="M11229" s="62">
        <v>65.28</v>
      </c>
      <c r="N11229" s="63"/>
      <c r="O11229" s="63"/>
      <c r="P11229" s="63"/>
      <c r="Q11229" s="63"/>
      <c r="R11229" s="63"/>
      <c r="S11229" s="63"/>
      <c r="T11229" s="63"/>
      <c r="U11229" s="63"/>
      <c r="V11229" s="63"/>
      <c r="W11229" s="63"/>
      <c r="X11229" s="63"/>
      <c r="Y11229" s="63"/>
      <c r="Z11229" s="62">
        <v>72917</v>
      </c>
      <c r="AA11229" s="62">
        <v>11033</v>
      </c>
      <c r="AB11229" s="62">
        <v>45.97</v>
      </c>
      <c r="AC11229" s="62">
        <v>3645.85</v>
      </c>
    </row>
    <row r="11230" spans="1:29" x14ac:dyDescent="0.25">
      <c r="A11230" s="61" t="s">
        <v>502</v>
      </c>
      <c r="B11230" s="61" t="s">
        <v>503</v>
      </c>
      <c r="C11230" s="62">
        <v>2004</v>
      </c>
      <c r="D11230" s="61" t="s">
        <v>75</v>
      </c>
      <c r="E11230" s="62">
        <v>24</v>
      </c>
      <c r="F11230" s="62">
        <v>1032</v>
      </c>
      <c r="G11230" s="62">
        <v>117</v>
      </c>
      <c r="H11230" s="62">
        <v>0.41</v>
      </c>
      <c r="I11230" s="62">
        <v>43</v>
      </c>
      <c r="J11230" s="62">
        <v>959.76</v>
      </c>
      <c r="K11230" s="62">
        <v>0</v>
      </c>
      <c r="L11230" s="63"/>
      <c r="M11230" s="63"/>
      <c r="N11230" s="63"/>
      <c r="O11230" s="63"/>
      <c r="P11230" s="63"/>
      <c r="Q11230" s="63"/>
      <c r="R11230" s="63"/>
      <c r="S11230" s="63"/>
      <c r="T11230" s="63"/>
      <c r="U11230" s="63"/>
      <c r="V11230" s="63"/>
      <c r="W11230" s="63"/>
      <c r="X11230" s="63"/>
      <c r="Y11230" s="63"/>
      <c r="Z11230" s="62">
        <v>2707.05</v>
      </c>
      <c r="AA11230" s="62">
        <v>13284</v>
      </c>
      <c r="AB11230" s="62">
        <v>46.13</v>
      </c>
      <c r="AC11230" s="62">
        <v>112.79</v>
      </c>
    </row>
    <row r="11231" spans="1:29" ht="30" x14ac:dyDescent="0.25">
      <c r="A11231" s="61" t="s">
        <v>188</v>
      </c>
      <c r="B11231" s="61" t="s">
        <v>189</v>
      </c>
      <c r="C11231" s="62">
        <v>2018</v>
      </c>
      <c r="D11231" s="61" t="s">
        <v>104</v>
      </c>
      <c r="E11231" s="62">
        <v>8</v>
      </c>
      <c r="F11231" s="62">
        <v>25465</v>
      </c>
      <c r="G11231" s="62">
        <v>5708</v>
      </c>
      <c r="H11231" s="62">
        <v>59.46</v>
      </c>
      <c r="I11231" s="62">
        <v>3183.13</v>
      </c>
      <c r="J11231" s="62">
        <v>23682.45</v>
      </c>
      <c r="K11231" s="62">
        <v>1770.13</v>
      </c>
      <c r="L11231" s="62">
        <v>2653</v>
      </c>
      <c r="M11231" s="62">
        <v>27.64</v>
      </c>
      <c r="N11231" s="62">
        <v>221.27</v>
      </c>
      <c r="O11231" s="62">
        <v>21346.48</v>
      </c>
      <c r="P11231" s="63"/>
      <c r="Q11231" s="63"/>
      <c r="R11231" s="63"/>
      <c r="S11231" s="63"/>
      <c r="T11231" s="63"/>
      <c r="U11231" s="63"/>
      <c r="V11231" s="63"/>
      <c r="W11231" s="63"/>
      <c r="X11231" s="63"/>
      <c r="Y11231" s="63"/>
      <c r="Z11231" s="62">
        <v>374</v>
      </c>
      <c r="AA11231" s="62">
        <v>3005</v>
      </c>
      <c r="AB11231" s="62">
        <v>31.3</v>
      </c>
      <c r="AC11231" s="62">
        <v>46.75</v>
      </c>
    </row>
    <row r="11232" spans="1:29" x14ac:dyDescent="0.25">
      <c r="A11232" s="61" t="s">
        <v>163</v>
      </c>
      <c r="B11232" s="61" t="s">
        <v>164</v>
      </c>
      <c r="C11232" s="62">
        <v>2015</v>
      </c>
      <c r="D11232" s="61" t="s">
        <v>135</v>
      </c>
      <c r="E11232" s="62">
        <v>136</v>
      </c>
      <c r="F11232" s="62">
        <v>22174</v>
      </c>
      <c r="G11232" s="62">
        <v>7013</v>
      </c>
      <c r="H11232" s="62">
        <v>4.3</v>
      </c>
      <c r="I11232" s="62">
        <v>163.04</v>
      </c>
      <c r="J11232" s="62">
        <v>20621.82</v>
      </c>
      <c r="K11232" s="62">
        <v>2324.9299999999998</v>
      </c>
      <c r="L11232" s="62">
        <v>3643</v>
      </c>
      <c r="M11232" s="62">
        <v>2.23</v>
      </c>
      <c r="N11232" s="62">
        <v>17.100000000000001</v>
      </c>
      <c r="O11232" s="62">
        <v>28037</v>
      </c>
      <c r="P11232" s="63"/>
      <c r="Q11232" s="63"/>
      <c r="R11232" s="63"/>
      <c r="S11232" s="63"/>
      <c r="T11232" s="63"/>
      <c r="U11232" s="63"/>
      <c r="V11232" s="63"/>
      <c r="W11232" s="63"/>
      <c r="X11232" s="63"/>
      <c r="Y11232" s="63"/>
      <c r="Z11232" s="62">
        <v>1208979</v>
      </c>
      <c r="AA11232" s="62">
        <v>102890</v>
      </c>
      <c r="AB11232" s="62">
        <v>63.05</v>
      </c>
      <c r="AC11232" s="62">
        <v>8889.5499999999993</v>
      </c>
    </row>
    <row r="11233" spans="1:29" ht="30" x14ac:dyDescent="0.25">
      <c r="A11233" s="61" t="s">
        <v>498</v>
      </c>
      <c r="B11233" s="61" t="s">
        <v>499</v>
      </c>
      <c r="C11233" s="62">
        <v>2009</v>
      </c>
      <c r="D11233" s="61" t="s">
        <v>78</v>
      </c>
      <c r="E11233" s="62">
        <v>48</v>
      </c>
      <c r="F11233" s="62">
        <v>409019</v>
      </c>
      <c r="G11233" s="62">
        <v>134103</v>
      </c>
      <c r="H11233" s="62">
        <v>232.82</v>
      </c>
      <c r="I11233" s="62">
        <v>8521.23</v>
      </c>
      <c r="J11233" s="62">
        <v>380387.67</v>
      </c>
      <c r="K11233" s="62">
        <v>0</v>
      </c>
      <c r="L11233" s="63"/>
      <c r="M11233" s="63"/>
      <c r="N11233" s="63"/>
      <c r="O11233" s="63"/>
      <c r="P11233" s="63"/>
      <c r="Q11233" s="63"/>
      <c r="R11233" s="63"/>
      <c r="S11233" s="63"/>
      <c r="T11233" s="63"/>
      <c r="U11233" s="63"/>
      <c r="V11233" s="63"/>
      <c r="W11233" s="63"/>
      <c r="X11233" s="63"/>
      <c r="Y11233" s="63"/>
      <c r="Z11233" s="62">
        <v>241.29</v>
      </c>
      <c r="AA11233" s="62">
        <v>1872</v>
      </c>
      <c r="AB11233" s="62">
        <v>3.25</v>
      </c>
      <c r="AC11233" s="62">
        <v>5.03</v>
      </c>
    </row>
    <row r="11234" spans="1:29" x14ac:dyDescent="0.25">
      <c r="A11234" s="61" t="s">
        <v>374</v>
      </c>
      <c r="B11234" s="61" t="s">
        <v>375</v>
      </c>
      <c r="C11234" s="62">
        <v>2010</v>
      </c>
      <c r="D11234" s="61" t="s">
        <v>78</v>
      </c>
      <c r="E11234" s="62">
        <v>64</v>
      </c>
      <c r="F11234" s="62">
        <v>143560</v>
      </c>
      <c r="G11234" s="62">
        <v>23869</v>
      </c>
      <c r="H11234" s="62">
        <v>31.08</v>
      </c>
      <c r="I11234" s="62">
        <v>2243.13</v>
      </c>
      <c r="J11234" s="62">
        <v>133510.79999999999</v>
      </c>
      <c r="K11234" s="62">
        <v>21508.240000000002</v>
      </c>
      <c r="L11234" s="62">
        <v>39219</v>
      </c>
      <c r="M11234" s="62">
        <v>51.07</v>
      </c>
      <c r="N11234" s="62">
        <v>336.07</v>
      </c>
      <c r="O11234" s="62">
        <v>259374.37</v>
      </c>
      <c r="P11234" s="63"/>
      <c r="Q11234" s="63"/>
      <c r="R11234" s="63"/>
      <c r="S11234" s="63"/>
      <c r="T11234" s="63"/>
      <c r="U11234" s="63"/>
      <c r="V11234" s="63"/>
      <c r="W11234" s="63"/>
      <c r="X11234" s="63"/>
      <c r="Y11234" s="63"/>
      <c r="Z11234" s="62">
        <v>2140</v>
      </c>
      <c r="AA11234" s="62">
        <v>22768</v>
      </c>
      <c r="AB11234" s="62">
        <v>29.65</v>
      </c>
      <c r="AC11234" s="62">
        <v>33.44</v>
      </c>
    </row>
    <row r="11235" spans="1:29" x14ac:dyDescent="0.25">
      <c r="A11235" s="61" t="s">
        <v>163</v>
      </c>
      <c r="B11235" s="61" t="s">
        <v>164</v>
      </c>
      <c r="C11235" s="62">
        <v>2011</v>
      </c>
      <c r="D11235" s="61" t="s">
        <v>83</v>
      </c>
      <c r="E11235" s="62">
        <v>12</v>
      </c>
      <c r="F11235" s="62">
        <v>4262</v>
      </c>
      <c r="G11235" s="62">
        <v>3474</v>
      </c>
      <c r="H11235" s="62">
        <v>24.13</v>
      </c>
      <c r="I11235" s="62">
        <v>355.17</v>
      </c>
      <c r="J11235" s="62">
        <v>3963.66</v>
      </c>
      <c r="K11235" s="62">
        <v>0</v>
      </c>
      <c r="L11235" s="63"/>
      <c r="M11235" s="63"/>
      <c r="N11235" s="63"/>
      <c r="O11235" s="63"/>
      <c r="P11235" s="63"/>
      <c r="Q11235" s="63"/>
      <c r="R11235" s="63"/>
      <c r="S11235" s="63"/>
      <c r="T11235" s="63"/>
      <c r="U11235" s="62">
        <v>200</v>
      </c>
      <c r="V11235" s="62">
        <v>645</v>
      </c>
      <c r="W11235" s="62">
        <v>4.4800000000000004</v>
      </c>
      <c r="X11235" s="62">
        <v>16</v>
      </c>
      <c r="Y11235" s="62">
        <v>4476.8</v>
      </c>
      <c r="Z11235" s="62">
        <v>144500</v>
      </c>
      <c r="AA11235" s="62">
        <v>10545</v>
      </c>
      <c r="AB11235" s="62">
        <v>73.23</v>
      </c>
      <c r="AC11235" s="62">
        <v>12041.67</v>
      </c>
    </row>
    <row r="11236" spans="1:29" ht="45" x14ac:dyDescent="0.25">
      <c r="A11236" s="61" t="s">
        <v>243</v>
      </c>
      <c r="B11236" s="61" t="s">
        <v>244</v>
      </c>
      <c r="C11236" s="62">
        <v>2008</v>
      </c>
      <c r="D11236" s="61" t="s">
        <v>75</v>
      </c>
      <c r="E11236" s="62">
        <v>8</v>
      </c>
      <c r="F11236" s="63"/>
      <c r="G11236" s="63"/>
      <c r="H11236" s="63"/>
      <c r="I11236" s="63"/>
      <c r="J11236" s="63"/>
      <c r="K11236" s="62">
        <v>0</v>
      </c>
      <c r="L11236" s="63"/>
      <c r="M11236" s="63"/>
      <c r="N11236" s="63"/>
      <c r="O11236" s="63"/>
      <c r="P11236" s="63"/>
      <c r="Q11236" s="63"/>
      <c r="R11236" s="63"/>
      <c r="S11236" s="63"/>
      <c r="T11236" s="63"/>
      <c r="U11236" s="63"/>
      <c r="V11236" s="63"/>
      <c r="W11236" s="63"/>
      <c r="X11236" s="63"/>
      <c r="Y11236" s="63"/>
      <c r="Z11236" s="62">
        <v>0</v>
      </c>
      <c r="AA11236" s="63"/>
      <c r="AB11236" s="63"/>
      <c r="AC11236" s="62">
        <v>0</v>
      </c>
    </row>
    <row r="11237" spans="1:29" x14ac:dyDescent="0.25">
      <c r="A11237" s="61" t="s">
        <v>376</v>
      </c>
      <c r="B11237" s="61" t="s">
        <v>377</v>
      </c>
      <c r="C11237" s="62">
        <v>2007</v>
      </c>
      <c r="D11237" s="61" t="s">
        <v>86</v>
      </c>
      <c r="E11237" s="62">
        <v>56</v>
      </c>
      <c r="F11237" s="62">
        <v>350303</v>
      </c>
      <c r="G11237" s="62">
        <v>57551</v>
      </c>
      <c r="H11237" s="62">
        <v>85.64</v>
      </c>
      <c r="I11237" s="62">
        <v>6255.41</v>
      </c>
      <c r="J11237" s="62">
        <v>325781.78999999998</v>
      </c>
      <c r="K11237" s="62">
        <v>64621.73</v>
      </c>
      <c r="L11237" s="62">
        <v>74328</v>
      </c>
      <c r="M11237" s="62">
        <v>110.61</v>
      </c>
      <c r="N11237" s="62">
        <v>1153.96</v>
      </c>
      <c r="O11237" s="62">
        <v>779292.79</v>
      </c>
      <c r="P11237" s="63"/>
      <c r="Q11237" s="63"/>
      <c r="R11237" s="63"/>
      <c r="S11237" s="63"/>
      <c r="T11237" s="63"/>
      <c r="U11237" s="63"/>
      <c r="V11237" s="63"/>
      <c r="W11237" s="63"/>
      <c r="X11237" s="63"/>
      <c r="Y11237" s="63"/>
      <c r="Z11237" s="62">
        <v>624490</v>
      </c>
      <c r="AA11237" s="62">
        <v>22468</v>
      </c>
      <c r="AB11237" s="62">
        <v>33.43</v>
      </c>
      <c r="AC11237" s="62">
        <v>11151.61</v>
      </c>
    </row>
    <row r="11238" spans="1:29" x14ac:dyDescent="0.25">
      <c r="A11238" s="61" t="s">
        <v>163</v>
      </c>
      <c r="B11238" s="61" t="s">
        <v>164</v>
      </c>
      <c r="C11238" s="62">
        <v>2015</v>
      </c>
      <c r="D11238" s="61" t="s">
        <v>72</v>
      </c>
      <c r="E11238" s="62">
        <v>104</v>
      </c>
      <c r="F11238" s="62">
        <v>827500</v>
      </c>
      <c r="G11238" s="62">
        <v>150557</v>
      </c>
      <c r="H11238" s="62">
        <v>120.64</v>
      </c>
      <c r="I11238" s="62">
        <v>7956.73</v>
      </c>
      <c r="J11238" s="62">
        <v>769575</v>
      </c>
      <c r="K11238" s="62">
        <v>0</v>
      </c>
      <c r="L11238" s="63"/>
      <c r="M11238" s="63"/>
      <c r="N11238" s="63"/>
      <c r="O11238" s="63"/>
      <c r="P11238" s="63"/>
      <c r="Q11238" s="63"/>
      <c r="R11238" s="63"/>
      <c r="S11238" s="63"/>
      <c r="T11238" s="63"/>
      <c r="U11238" s="63"/>
      <c r="V11238" s="63"/>
      <c r="W11238" s="63"/>
      <c r="X11238" s="63"/>
      <c r="Y11238" s="63"/>
      <c r="Z11238" s="62">
        <v>1089917</v>
      </c>
      <c r="AA11238" s="62">
        <v>87845</v>
      </c>
      <c r="AB11238" s="62">
        <v>70.39</v>
      </c>
      <c r="AC11238" s="62">
        <v>10479.969999999999</v>
      </c>
    </row>
    <row r="11239" spans="1:29" ht="30" x14ac:dyDescent="0.25">
      <c r="A11239" s="61" t="s">
        <v>342</v>
      </c>
      <c r="B11239" s="61" t="s">
        <v>343</v>
      </c>
      <c r="C11239" s="62">
        <v>2016</v>
      </c>
      <c r="D11239" s="61" t="s">
        <v>75</v>
      </c>
      <c r="E11239" s="62">
        <v>12</v>
      </c>
      <c r="F11239" s="62">
        <v>825</v>
      </c>
      <c r="G11239" s="62">
        <v>495</v>
      </c>
      <c r="H11239" s="62">
        <v>3.44</v>
      </c>
      <c r="I11239" s="62">
        <v>68.75</v>
      </c>
      <c r="J11239" s="62">
        <v>767.25</v>
      </c>
      <c r="K11239" s="62">
        <v>0</v>
      </c>
      <c r="L11239" s="63"/>
      <c r="M11239" s="63"/>
      <c r="N11239" s="63"/>
      <c r="O11239" s="63"/>
      <c r="P11239" s="63"/>
      <c r="Q11239" s="63"/>
      <c r="R11239" s="63"/>
      <c r="S11239" s="63"/>
      <c r="T11239" s="63"/>
      <c r="U11239" s="63"/>
      <c r="V11239" s="63"/>
      <c r="W11239" s="63"/>
      <c r="X11239" s="63"/>
      <c r="Y11239" s="63"/>
      <c r="Z11239" s="62">
        <v>40320</v>
      </c>
      <c r="AA11239" s="62">
        <v>6859</v>
      </c>
      <c r="AB11239" s="62">
        <v>47.63</v>
      </c>
      <c r="AC11239" s="62">
        <v>3360</v>
      </c>
    </row>
    <row r="11240" spans="1:29" ht="30" x14ac:dyDescent="0.25">
      <c r="A11240" s="61" t="s">
        <v>216</v>
      </c>
      <c r="B11240" s="61" t="s">
        <v>217</v>
      </c>
      <c r="C11240" s="62">
        <v>2018</v>
      </c>
      <c r="D11240" s="61" t="s">
        <v>86</v>
      </c>
      <c r="E11240" s="62">
        <v>177</v>
      </c>
      <c r="F11240" s="62">
        <v>944376</v>
      </c>
      <c r="G11240" s="62">
        <v>179417</v>
      </c>
      <c r="H11240" s="62">
        <v>84.47</v>
      </c>
      <c r="I11240" s="62">
        <v>5335.46</v>
      </c>
      <c r="J11240" s="62">
        <v>878269.68</v>
      </c>
      <c r="K11240" s="62">
        <v>74906.89</v>
      </c>
      <c r="L11240" s="62">
        <v>101826</v>
      </c>
      <c r="M11240" s="62">
        <v>47.94</v>
      </c>
      <c r="N11240" s="62">
        <v>423.2</v>
      </c>
      <c r="O11240" s="62">
        <v>903324.62</v>
      </c>
      <c r="P11240" s="63"/>
      <c r="Q11240" s="63"/>
      <c r="R11240" s="63"/>
      <c r="S11240" s="63"/>
      <c r="T11240" s="63"/>
      <c r="U11240" s="63"/>
      <c r="V11240" s="63"/>
      <c r="W11240" s="63"/>
      <c r="X11240" s="63"/>
      <c r="Y11240" s="63"/>
      <c r="Z11240" s="62">
        <v>12119</v>
      </c>
      <c r="AA11240" s="62">
        <v>173567</v>
      </c>
      <c r="AB11240" s="62">
        <v>81.72</v>
      </c>
      <c r="AC11240" s="62">
        <v>68.47</v>
      </c>
    </row>
    <row r="11241" spans="1:29" x14ac:dyDescent="0.25">
      <c r="A11241" s="61" t="s">
        <v>130</v>
      </c>
      <c r="B11241" s="61" t="s">
        <v>131</v>
      </c>
      <c r="C11241" s="62">
        <v>2006</v>
      </c>
      <c r="D11241" s="61" t="s">
        <v>226</v>
      </c>
      <c r="E11241" s="62">
        <v>50</v>
      </c>
      <c r="F11241" s="62">
        <v>411800</v>
      </c>
      <c r="G11241" s="62">
        <v>58894</v>
      </c>
      <c r="H11241" s="62">
        <v>98.16</v>
      </c>
      <c r="I11241" s="62">
        <v>8236</v>
      </c>
      <c r="J11241" s="62">
        <v>382974</v>
      </c>
      <c r="K11241" s="62">
        <v>0</v>
      </c>
      <c r="L11241" s="63"/>
      <c r="M11241" s="63"/>
      <c r="N11241" s="63"/>
      <c r="O11241" s="63"/>
      <c r="P11241" s="63"/>
      <c r="Q11241" s="63"/>
      <c r="R11241" s="63"/>
      <c r="S11241" s="63"/>
      <c r="T11241" s="63"/>
      <c r="U11241" s="63"/>
      <c r="V11241" s="63"/>
      <c r="W11241" s="63"/>
      <c r="X11241" s="63"/>
      <c r="Y11241" s="63"/>
      <c r="Z11241" s="62">
        <v>1880</v>
      </c>
      <c r="AA11241" s="62">
        <v>15056</v>
      </c>
      <c r="AB11241" s="62">
        <v>25.09</v>
      </c>
      <c r="AC11241" s="62">
        <v>37.6</v>
      </c>
    </row>
    <row r="11242" spans="1:29" ht="30" x14ac:dyDescent="0.25">
      <c r="A11242" s="61" t="s">
        <v>247</v>
      </c>
      <c r="B11242" s="61" t="s">
        <v>248</v>
      </c>
      <c r="C11242" s="62">
        <v>2010</v>
      </c>
      <c r="D11242" s="61" t="s">
        <v>72</v>
      </c>
      <c r="E11242" s="62">
        <v>30</v>
      </c>
      <c r="F11242" s="62">
        <v>109805</v>
      </c>
      <c r="G11242" s="62">
        <v>18715</v>
      </c>
      <c r="H11242" s="62">
        <v>51.99</v>
      </c>
      <c r="I11242" s="62">
        <v>3660.17</v>
      </c>
      <c r="J11242" s="62">
        <v>102118.65</v>
      </c>
      <c r="K11242" s="62">
        <v>7432.59</v>
      </c>
      <c r="L11242" s="62">
        <v>10752</v>
      </c>
      <c r="M11242" s="62">
        <v>29.87</v>
      </c>
      <c r="N11242" s="62">
        <v>247.75</v>
      </c>
      <c r="O11242" s="62">
        <v>89631.83</v>
      </c>
      <c r="P11242" s="63"/>
      <c r="Q11242" s="63"/>
      <c r="R11242" s="63"/>
      <c r="S11242" s="63"/>
      <c r="T11242" s="63"/>
      <c r="U11242" s="63"/>
      <c r="V11242" s="63"/>
      <c r="W11242" s="63"/>
      <c r="X11242" s="63"/>
      <c r="Y11242" s="63"/>
      <c r="Z11242" s="62">
        <v>95</v>
      </c>
      <c r="AA11242" s="62">
        <v>5907</v>
      </c>
      <c r="AB11242" s="62">
        <v>16.41</v>
      </c>
      <c r="AC11242" s="62">
        <v>3.17</v>
      </c>
    </row>
    <row r="11243" spans="1:29" ht="30" x14ac:dyDescent="0.25">
      <c r="A11243" s="61" t="s">
        <v>173</v>
      </c>
      <c r="B11243" s="61" t="s">
        <v>174</v>
      </c>
      <c r="C11243" s="62">
        <v>2018</v>
      </c>
      <c r="D11243" s="61" t="s">
        <v>94</v>
      </c>
      <c r="E11243" s="62">
        <v>13</v>
      </c>
      <c r="F11243" s="63"/>
      <c r="G11243" s="63"/>
      <c r="H11243" s="63"/>
      <c r="I11243" s="63"/>
      <c r="J11243" s="63"/>
      <c r="K11243" s="62">
        <v>0</v>
      </c>
      <c r="L11243" s="63"/>
      <c r="M11243" s="63"/>
      <c r="N11243" s="63"/>
      <c r="O11243" s="63"/>
      <c r="P11243" s="63"/>
      <c r="Q11243" s="63"/>
      <c r="R11243" s="63"/>
      <c r="S11243" s="63"/>
      <c r="T11243" s="63"/>
      <c r="U11243" s="63"/>
      <c r="V11243" s="63"/>
      <c r="W11243" s="63"/>
      <c r="X11243" s="63"/>
      <c r="Y11243" s="63"/>
      <c r="Z11243" s="62">
        <v>1100.23</v>
      </c>
      <c r="AA11243" s="62">
        <v>8211</v>
      </c>
      <c r="AB11243" s="62">
        <v>52.63</v>
      </c>
      <c r="AC11243" s="62">
        <v>84.63</v>
      </c>
    </row>
    <row r="11244" spans="1:29" ht="30" x14ac:dyDescent="0.25">
      <c r="A11244" s="61" t="s">
        <v>122</v>
      </c>
      <c r="B11244" s="61" t="s">
        <v>123</v>
      </c>
      <c r="C11244" s="62">
        <v>2006</v>
      </c>
      <c r="D11244" s="61" t="s">
        <v>150</v>
      </c>
      <c r="E11244" s="62">
        <v>14</v>
      </c>
      <c r="F11244" s="63"/>
      <c r="G11244" s="63"/>
      <c r="H11244" s="63"/>
      <c r="I11244" s="63"/>
      <c r="J11244" s="63"/>
      <c r="K11244" s="62">
        <v>0</v>
      </c>
      <c r="L11244" s="63"/>
      <c r="M11244" s="63"/>
      <c r="N11244" s="63"/>
      <c r="O11244" s="63"/>
      <c r="P11244" s="63"/>
      <c r="Q11244" s="63"/>
      <c r="R11244" s="63"/>
      <c r="S11244" s="63"/>
      <c r="T11244" s="63"/>
      <c r="U11244" s="63"/>
      <c r="V11244" s="63"/>
      <c r="W11244" s="63"/>
      <c r="X11244" s="63"/>
      <c r="Y11244" s="63"/>
      <c r="Z11244" s="62">
        <v>309.67</v>
      </c>
      <c r="AA11244" s="62">
        <v>2816</v>
      </c>
      <c r="AB11244" s="62">
        <v>16.760000000000002</v>
      </c>
      <c r="AC11244" s="62">
        <v>22.12</v>
      </c>
    </row>
    <row r="11245" spans="1:29" ht="30" x14ac:dyDescent="0.25">
      <c r="A11245" s="61" t="s">
        <v>120</v>
      </c>
      <c r="B11245" s="61" t="s">
        <v>121</v>
      </c>
      <c r="C11245" s="62">
        <v>2015</v>
      </c>
      <c r="D11245" s="61" t="s">
        <v>83</v>
      </c>
      <c r="E11245" s="62">
        <v>10</v>
      </c>
      <c r="F11245" s="62">
        <v>453</v>
      </c>
      <c r="G11245" s="62">
        <v>407</v>
      </c>
      <c r="H11245" s="62">
        <v>3.39</v>
      </c>
      <c r="I11245" s="62">
        <v>45.3</v>
      </c>
      <c r="J11245" s="62">
        <v>421.29</v>
      </c>
      <c r="K11245" s="62">
        <v>0</v>
      </c>
      <c r="L11245" s="62">
        <v>0</v>
      </c>
      <c r="M11245" s="62">
        <v>0</v>
      </c>
      <c r="N11245" s="62">
        <v>0</v>
      </c>
      <c r="O11245" s="62">
        <v>0</v>
      </c>
      <c r="P11245" s="63"/>
      <c r="Q11245" s="63"/>
      <c r="R11245" s="63"/>
      <c r="S11245" s="63"/>
      <c r="T11245" s="63"/>
      <c r="U11245" s="63"/>
      <c r="V11245" s="63"/>
      <c r="W11245" s="63"/>
      <c r="X11245" s="63"/>
      <c r="Y11245" s="63"/>
      <c r="Z11245" s="62">
        <v>105000</v>
      </c>
      <c r="AA11245" s="62">
        <v>7235</v>
      </c>
      <c r="AB11245" s="62">
        <v>60.29</v>
      </c>
      <c r="AC11245" s="62">
        <v>10500</v>
      </c>
    </row>
    <row r="11246" spans="1:29" x14ac:dyDescent="0.25">
      <c r="A11246" s="61" t="s">
        <v>79</v>
      </c>
      <c r="B11246" s="61" t="s">
        <v>80</v>
      </c>
      <c r="C11246" s="62">
        <v>2010</v>
      </c>
      <c r="D11246" s="61" t="s">
        <v>75</v>
      </c>
      <c r="E11246" s="62">
        <v>8</v>
      </c>
      <c r="F11246" s="62">
        <v>6708</v>
      </c>
      <c r="G11246" s="62">
        <v>990</v>
      </c>
      <c r="H11246" s="62">
        <v>10.31</v>
      </c>
      <c r="I11246" s="62">
        <v>838.5</v>
      </c>
      <c r="J11246" s="62">
        <v>6238.44</v>
      </c>
      <c r="K11246" s="62">
        <v>79.53</v>
      </c>
      <c r="L11246" s="62">
        <v>121</v>
      </c>
      <c r="M11246" s="62">
        <v>1.26</v>
      </c>
      <c r="N11246" s="63"/>
      <c r="O11246" s="63"/>
      <c r="P11246" s="63"/>
      <c r="Q11246" s="63"/>
      <c r="R11246" s="63"/>
      <c r="S11246" s="63"/>
      <c r="T11246" s="63"/>
      <c r="U11246" s="63"/>
      <c r="V11246" s="63"/>
      <c r="W11246" s="63"/>
      <c r="X11246" s="63"/>
      <c r="Y11246" s="63"/>
      <c r="Z11246" s="62">
        <v>110495</v>
      </c>
      <c r="AA11246" s="62">
        <v>5426</v>
      </c>
      <c r="AB11246" s="62">
        <v>56.52</v>
      </c>
      <c r="AC11246" s="62">
        <v>13811.88</v>
      </c>
    </row>
    <row r="11247" spans="1:29" ht="30" x14ac:dyDescent="0.25">
      <c r="A11247" s="61" t="s">
        <v>138</v>
      </c>
      <c r="B11247" s="61" t="s">
        <v>139</v>
      </c>
      <c r="C11247" s="62">
        <v>2006</v>
      </c>
      <c r="D11247" s="61" t="s">
        <v>72</v>
      </c>
      <c r="E11247" s="62">
        <v>55</v>
      </c>
      <c r="F11247" s="62">
        <v>211529</v>
      </c>
      <c r="G11247" s="62">
        <v>35011</v>
      </c>
      <c r="H11247" s="62">
        <v>53.05</v>
      </c>
      <c r="I11247" s="62">
        <v>3845.98</v>
      </c>
      <c r="J11247" s="62">
        <v>196721.97</v>
      </c>
      <c r="K11247" s="62">
        <v>0</v>
      </c>
      <c r="L11247" s="63"/>
      <c r="M11247" s="63"/>
      <c r="N11247" s="63"/>
      <c r="O11247" s="63"/>
      <c r="P11247" s="63"/>
      <c r="Q11247" s="63"/>
      <c r="R11247" s="63"/>
      <c r="S11247" s="63"/>
      <c r="T11247" s="63"/>
      <c r="U11247" s="63"/>
      <c r="V11247" s="63"/>
      <c r="W11247" s="63"/>
      <c r="X11247" s="63"/>
      <c r="Y11247" s="63"/>
      <c r="Z11247" s="62">
        <v>124230</v>
      </c>
      <c r="AA11247" s="62">
        <v>18524</v>
      </c>
      <c r="AB11247" s="62">
        <v>28.07</v>
      </c>
      <c r="AC11247" s="62">
        <v>2258.73</v>
      </c>
    </row>
    <row r="11248" spans="1:29" x14ac:dyDescent="0.25">
      <c r="A11248" s="61" t="s">
        <v>428</v>
      </c>
      <c r="B11248" s="61" t="s">
        <v>429</v>
      </c>
      <c r="C11248" s="62">
        <v>2009</v>
      </c>
      <c r="D11248" s="61" t="s">
        <v>78</v>
      </c>
      <c r="E11248" s="62">
        <v>48</v>
      </c>
      <c r="F11248" s="62">
        <v>672800</v>
      </c>
      <c r="G11248" s="62">
        <v>92237</v>
      </c>
      <c r="H11248" s="62">
        <v>160.13</v>
      </c>
      <c r="I11248" s="62">
        <v>14016.67</v>
      </c>
      <c r="J11248" s="62">
        <v>625704</v>
      </c>
      <c r="K11248" s="62">
        <v>0</v>
      </c>
      <c r="L11248" s="63"/>
      <c r="M11248" s="63"/>
      <c r="N11248" s="63"/>
      <c r="O11248" s="63"/>
      <c r="P11248" s="63"/>
      <c r="Q11248" s="63"/>
      <c r="R11248" s="63"/>
      <c r="S11248" s="63"/>
      <c r="T11248" s="63"/>
      <c r="U11248" s="63"/>
      <c r="V11248" s="63"/>
      <c r="W11248" s="63"/>
      <c r="X11248" s="63"/>
      <c r="Y11248" s="63"/>
      <c r="Z11248" s="62">
        <v>816.79</v>
      </c>
      <c r="AA11248" s="62">
        <v>9615</v>
      </c>
      <c r="AB11248" s="62">
        <v>16.690000000000001</v>
      </c>
      <c r="AC11248" s="62">
        <v>17.02</v>
      </c>
    </row>
    <row r="11249" spans="1:29" x14ac:dyDescent="0.25">
      <c r="A11249" s="61" t="s">
        <v>281</v>
      </c>
      <c r="B11249" s="61" t="s">
        <v>282</v>
      </c>
      <c r="C11249" s="62">
        <v>2014</v>
      </c>
      <c r="D11249" s="61" t="s">
        <v>99</v>
      </c>
      <c r="E11249" s="62">
        <v>40</v>
      </c>
      <c r="F11249" s="62">
        <v>374780</v>
      </c>
      <c r="G11249" s="62">
        <v>55271</v>
      </c>
      <c r="H11249" s="62">
        <v>115.15</v>
      </c>
      <c r="I11249" s="62">
        <v>9369.5</v>
      </c>
      <c r="J11249" s="62">
        <v>348545.4</v>
      </c>
      <c r="K11249" s="62">
        <v>0</v>
      </c>
      <c r="L11249" s="63"/>
      <c r="M11249" s="63"/>
      <c r="N11249" s="63"/>
      <c r="O11249" s="63"/>
      <c r="P11249" s="63"/>
      <c r="Q11249" s="63"/>
      <c r="R11249" s="63"/>
      <c r="S11249" s="63"/>
      <c r="T11249" s="63"/>
      <c r="U11249" s="63"/>
      <c r="V11249" s="63"/>
      <c r="W11249" s="63"/>
      <c r="X11249" s="63"/>
      <c r="Y11249" s="63"/>
      <c r="Z11249" s="62">
        <v>97617</v>
      </c>
      <c r="AA11249" s="62">
        <v>13508</v>
      </c>
      <c r="AB11249" s="62">
        <v>28.14</v>
      </c>
      <c r="AC11249" s="62">
        <v>2440.4299999999998</v>
      </c>
    </row>
    <row r="11250" spans="1:29" ht="30" x14ac:dyDescent="0.25">
      <c r="A11250" s="61" t="s">
        <v>120</v>
      </c>
      <c r="B11250" s="61" t="s">
        <v>121</v>
      </c>
      <c r="C11250" s="62">
        <v>2013</v>
      </c>
      <c r="D11250" s="61" t="s">
        <v>89</v>
      </c>
      <c r="E11250" s="62">
        <v>20</v>
      </c>
      <c r="F11250" s="62">
        <v>78720</v>
      </c>
      <c r="G11250" s="62">
        <v>10762</v>
      </c>
      <c r="H11250" s="62">
        <v>44.84</v>
      </c>
      <c r="I11250" s="62">
        <v>3936</v>
      </c>
      <c r="J11250" s="62">
        <v>73209.600000000006</v>
      </c>
      <c r="K11250" s="62">
        <v>6840.93</v>
      </c>
      <c r="L11250" s="62">
        <v>9507</v>
      </c>
      <c r="M11250" s="62">
        <v>39.61</v>
      </c>
      <c r="N11250" s="62">
        <v>342.05</v>
      </c>
      <c r="O11250" s="62">
        <v>82496.84</v>
      </c>
      <c r="P11250" s="63"/>
      <c r="Q11250" s="63"/>
      <c r="R11250" s="63"/>
      <c r="S11250" s="63"/>
      <c r="T11250" s="63"/>
      <c r="U11250" s="63"/>
      <c r="V11250" s="63"/>
      <c r="W11250" s="63"/>
      <c r="X11250" s="63"/>
      <c r="Y11250" s="63"/>
      <c r="Z11250" s="62">
        <v>64000</v>
      </c>
      <c r="AA11250" s="62">
        <v>4410</v>
      </c>
      <c r="AB11250" s="62">
        <v>18.38</v>
      </c>
      <c r="AC11250" s="62">
        <v>3200</v>
      </c>
    </row>
    <row r="11251" spans="1:29" x14ac:dyDescent="0.25">
      <c r="A11251" s="61" t="s">
        <v>251</v>
      </c>
      <c r="B11251" s="61" t="s">
        <v>252</v>
      </c>
      <c r="C11251" s="62">
        <v>2015</v>
      </c>
      <c r="D11251" s="61" t="s">
        <v>99</v>
      </c>
      <c r="E11251" s="62">
        <v>40</v>
      </c>
      <c r="F11251" s="62">
        <v>356480</v>
      </c>
      <c r="G11251" s="62">
        <v>60087</v>
      </c>
      <c r="H11251" s="62">
        <v>125.18</v>
      </c>
      <c r="I11251" s="62">
        <v>8912</v>
      </c>
      <c r="J11251" s="62">
        <v>331526.40000000002</v>
      </c>
      <c r="K11251" s="62">
        <v>1004.85</v>
      </c>
      <c r="L11251" s="62">
        <v>1415</v>
      </c>
      <c r="M11251" s="62">
        <v>2.95</v>
      </c>
      <c r="N11251" s="62">
        <v>25.12</v>
      </c>
      <c r="O11251" s="62">
        <v>12117.78</v>
      </c>
      <c r="P11251" s="63"/>
      <c r="Q11251" s="63"/>
      <c r="R11251" s="63"/>
      <c r="S11251" s="63"/>
      <c r="T11251" s="63"/>
      <c r="U11251" s="63"/>
      <c r="V11251" s="63"/>
      <c r="W11251" s="63"/>
      <c r="X11251" s="63"/>
      <c r="Y11251" s="63"/>
      <c r="Z11251" s="62">
        <v>1367</v>
      </c>
      <c r="AA11251" s="62">
        <v>14506</v>
      </c>
      <c r="AB11251" s="62">
        <v>30.22</v>
      </c>
      <c r="AC11251" s="62">
        <v>34.18</v>
      </c>
    </row>
    <row r="11252" spans="1:29" x14ac:dyDescent="0.25">
      <c r="A11252" s="61" t="s">
        <v>128</v>
      </c>
      <c r="B11252" s="61" t="s">
        <v>129</v>
      </c>
      <c r="C11252" s="62">
        <v>2009</v>
      </c>
      <c r="D11252" s="61" t="s">
        <v>89</v>
      </c>
      <c r="E11252" s="62">
        <v>92</v>
      </c>
      <c r="F11252" s="62">
        <v>301840</v>
      </c>
      <c r="G11252" s="62">
        <v>35756</v>
      </c>
      <c r="H11252" s="62">
        <v>32.39</v>
      </c>
      <c r="I11252" s="62">
        <v>3280.87</v>
      </c>
      <c r="J11252" s="62">
        <v>280711.2</v>
      </c>
      <c r="K11252" s="62">
        <v>58148.4</v>
      </c>
      <c r="L11252" s="62">
        <v>73377</v>
      </c>
      <c r="M11252" s="62">
        <v>66.459999999999994</v>
      </c>
      <c r="N11252" s="62">
        <v>632.04999999999995</v>
      </c>
      <c r="O11252" s="62">
        <v>701229</v>
      </c>
      <c r="P11252" s="63"/>
      <c r="Q11252" s="63"/>
      <c r="R11252" s="63"/>
      <c r="S11252" s="63"/>
      <c r="T11252" s="63"/>
      <c r="U11252" s="63"/>
      <c r="V11252" s="63"/>
      <c r="W11252" s="63"/>
      <c r="X11252" s="63"/>
      <c r="Y11252" s="63"/>
      <c r="Z11252" s="62">
        <v>5811</v>
      </c>
      <c r="AA11252" s="62">
        <v>35367</v>
      </c>
      <c r="AB11252" s="62">
        <v>32.04</v>
      </c>
      <c r="AC11252" s="62">
        <v>63.16</v>
      </c>
    </row>
    <row r="11253" spans="1:29" ht="30" x14ac:dyDescent="0.25">
      <c r="A11253" s="61" t="s">
        <v>309</v>
      </c>
      <c r="B11253" s="61" t="s">
        <v>310</v>
      </c>
      <c r="C11253" s="62">
        <v>2004</v>
      </c>
      <c r="D11253" s="61" t="s">
        <v>89</v>
      </c>
      <c r="E11253" s="62">
        <v>18</v>
      </c>
      <c r="F11253" s="62">
        <v>30720</v>
      </c>
      <c r="G11253" s="62">
        <v>3825</v>
      </c>
      <c r="H11253" s="62">
        <v>17.71</v>
      </c>
      <c r="I11253" s="62">
        <v>1706.67</v>
      </c>
      <c r="J11253" s="62">
        <v>28569.599999999999</v>
      </c>
      <c r="K11253" s="62">
        <v>1542</v>
      </c>
      <c r="L11253" s="62">
        <v>2181</v>
      </c>
      <c r="M11253" s="62">
        <v>10.1</v>
      </c>
      <c r="N11253" s="63"/>
      <c r="O11253" s="63"/>
      <c r="P11253" s="62">
        <v>0</v>
      </c>
      <c r="Q11253" s="62">
        <v>0</v>
      </c>
      <c r="R11253" s="62">
        <v>0</v>
      </c>
      <c r="S11253" s="62">
        <v>0</v>
      </c>
      <c r="T11253" s="62">
        <v>0</v>
      </c>
      <c r="U11253" s="62">
        <v>0</v>
      </c>
      <c r="V11253" s="62">
        <v>0</v>
      </c>
      <c r="W11253" s="62">
        <v>0</v>
      </c>
      <c r="X11253" s="62">
        <v>0</v>
      </c>
      <c r="Y11253" s="62">
        <v>0</v>
      </c>
      <c r="Z11253" s="62">
        <v>31000</v>
      </c>
      <c r="AA11253" s="62">
        <v>497</v>
      </c>
      <c r="AB11253" s="62">
        <v>2.2999999999999998</v>
      </c>
      <c r="AC11253" s="62">
        <v>1722.22</v>
      </c>
    </row>
    <row r="11254" spans="1:29" x14ac:dyDescent="0.25">
      <c r="A11254" s="61" t="s">
        <v>315</v>
      </c>
      <c r="B11254" s="61" t="s">
        <v>316</v>
      </c>
      <c r="C11254" s="62">
        <v>2018</v>
      </c>
      <c r="D11254" s="61" t="s">
        <v>75</v>
      </c>
      <c r="E11254" s="62">
        <v>12</v>
      </c>
      <c r="F11254" s="62">
        <v>407</v>
      </c>
      <c r="G11254" s="62">
        <v>91</v>
      </c>
      <c r="H11254" s="62">
        <v>0.63</v>
      </c>
      <c r="I11254" s="62">
        <v>33.92</v>
      </c>
      <c r="J11254" s="62">
        <v>378.51</v>
      </c>
      <c r="K11254" s="62">
        <v>0</v>
      </c>
      <c r="L11254" s="63"/>
      <c r="M11254" s="63"/>
      <c r="N11254" s="63"/>
      <c r="O11254" s="63"/>
      <c r="P11254" s="63"/>
      <c r="Q11254" s="63"/>
      <c r="R11254" s="63"/>
      <c r="S11254" s="63"/>
      <c r="T11254" s="63"/>
      <c r="U11254" s="63"/>
      <c r="V11254" s="63"/>
      <c r="W11254" s="63"/>
      <c r="X11254" s="63"/>
      <c r="Y11254" s="63"/>
      <c r="Z11254" s="62">
        <v>275.81</v>
      </c>
      <c r="AA11254" s="62">
        <v>4244</v>
      </c>
      <c r="AB11254" s="62">
        <v>29.47</v>
      </c>
      <c r="AC11254" s="62">
        <v>22.98</v>
      </c>
    </row>
    <row r="11255" spans="1:29" ht="30" x14ac:dyDescent="0.25">
      <c r="A11255" s="61" t="s">
        <v>194</v>
      </c>
      <c r="B11255" s="61" t="s">
        <v>195</v>
      </c>
      <c r="C11255" s="62">
        <v>2016</v>
      </c>
      <c r="D11255" s="61" t="s">
        <v>86</v>
      </c>
      <c r="E11255" s="62">
        <v>189</v>
      </c>
      <c r="F11255" s="62">
        <v>80088</v>
      </c>
      <c r="G11255" s="62">
        <v>20702</v>
      </c>
      <c r="H11255" s="62">
        <v>9.1300000000000008</v>
      </c>
      <c r="I11255" s="62">
        <v>423.75</v>
      </c>
      <c r="J11255" s="62">
        <v>74481.84</v>
      </c>
      <c r="K11255" s="62">
        <v>123877.79</v>
      </c>
      <c r="L11255" s="62">
        <v>108692</v>
      </c>
      <c r="M11255" s="62">
        <v>47.92</v>
      </c>
      <c r="N11255" s="62">
        <v>655.44</v>
      </c>
      <c r="O11255" s="62">
        <v>1493879.42</v>
      </c>
      <c r="P11255" s="63"/>
      <c r="Q11255" s="63"/>
      <c r="R11255" s="63"/>
      <c r="S11255" s="63"/>
      <c r="T11255" s="63"/>
      <c r="U11255" s="63"/>
      <c r="V11255" s="63"/>
      <c r="W11255" s="63"/>
      <c r="X11255" s="63"/>
      <c r="Y11255" s="63"/>
      <c r="Z11255" s="62">
        <v>21500</v>
      </c>
      <c r="AA11255" s="62">
        <v>422429</v>
      </c>
      <c r="AB11255" s="62">
        <v>186.26</v>
      </c>
      <c r="AC11255" s="62">
        <v>113.76</v>
      </c>
    </row>
    <row r="11256" spans="1:29" x14ac:dyDescent="0.25">
      <c r="A11256" s="61" t="s">
        <v>490</v>
      </c>
      <c r="B11256" s="61" t="s">
        <v>491</v>
      </c>
      <c r="C11256" s="62">
        <v>2009</v>
      </c>
      <c r="D11256" s="61" t="s">
        <v>99</v>
      </c>
      <c r="E11256" s="62">
        <v>70</v>
      </c>
      <c r="F11256" s="62">
        <v>685740</v>
      </c>
      <c r="G11256" s="62">
        <v>101008</v>
      </c>
      <c r="H11256" s="62">
        <v>120.25</v>
      </c>
      <c r="I11256" s="62">
        <v>9796.2900000000009</v>
      </c>
      <c r="J11256" s="62">
        <v>637738.19999999995</v>
      </c>
      <c r="K11256" s="62">
        <v>0</v>
      </c>
      <c r="L11256" s="63"/>
      <c r="M11256" s="63"/>
      <c r="N11256" s="63"/>
      <c r="O11256" s="63"/>
      <c r="P11256" s="63"/>
      <c r="Q11256" s="63"/>
      <c r="R11256" s="63"/>
      <c r="S11256" s="63"/>
      <c r="T11256" s="63"/>
      <c r="U11256" s="63"/>
      <c r="V11256" s="63"/>
      <c r="W11256" s="63"/>
      <c r="X11256" s="63"/>
      <c r="Y11256" s="63"/>
      <c r="Z11256" s="62">
        <v>231400</v>
      </c>
      <c r="AA11256" s="62">
        <v>8089</v>
      </c>
      <c r="AB11256" s="62">
        <v>9.6300000000000008</v>
      </c>
      <c r="AC11256" s="62">
        <v>3305.71</v>
      </c>
    </row>
    <row r="11257" spans="1:29" x14ac:dyDescent="0.25">
      <c r="A11257" s="61" t="s">
        <v>198</v>
      </c>
      <c r="B11257" s="61" t="s">
        <v>199</v>
      </c>
      <c r="C11257" s="62">
        <v>2018</v>
      </c>
      <c r="D11257" s="61" t="s">
        <v>99</v>
      </c>
      <c r="E11257" s="62">
        <v>40</v>
      </c>
      <c r="F11257" s="62">
        <v>222180</v>
      </c>
      <c r="G11257" s="62">
        <v>33892</v>
      </c>
      <c r="H11257" s="62">
        <v>70.61</v>
      </c>
      <c r="I11257" s="62">
        <v>5554.5</v>
      </c>
      <c r="J11257" s="62">
        <v>206627.4</v>
      </c>
      <c r="K11257" s="62">
        <v>0</v>
      </c>
      <c r="L11257" s="63"/>
      <c r="M11257" s="63"/>
      <c r="N11257" s="63"/>
      <c r="O11257" s="63"/>
      <c r="P11257" s="63"/>
      <c r="Q11257" s="63"/>
      <c r="R11257" s="63"/>
      <c r="S11257" s="63"/>
      <c r="T11257" s="63"/>
      <c r="U11257" s="63"/>
      <c r="V11257" s="63"/>
      <c r="W11257" s="63"/>
      <c r="X11257" s="63"/>
      <c r="Y11257" s="63"/>
      <c r="Z11257" s="62">
        <v>695</v>
      </c>
      <c r="AA11257" s="62">
        <v>14188</v>
      </c>
      <c r="AB11257" s="62">
        <v>29.56</v>
      </c>
      <c r="AC11257" s="62">
        <v>17.38</v>
      </c>
    </row>
    <row r="11258" spans="1:29" ht="30" x14ac:dyDescent="0.25">
      <c r="A11258" s="61" t="s">
        <v>452</v>
      </c>
      <c r="B11258" s="61" t="s">
        <v>453</v>
      </c>
      <c r="C11258" s="62">
        <v>2012</v>
      </c>
      <c r="D11258" s="61" t="s">
        <v>89</v>
      </c>
      <c r="E11258" s="62">
        <v>6</v>
      </c>
      <c r="F11258" s="63"/>
      <c r="G11258" s="63"/>
      <c r="H11258" s="63"/>
      <c r="I11258" s="63"/>
      <c r="J11258" s="63"/>
      <c r="K11258" s="62">
        <v>0</v>
      </c>
      <c r="L11258" s="63"/>
      <c r="M11258" s="63"/>
      <c r="N11258" s="63"/>
      <c r="O11258" s="63"/>
      <c r="P11258" s="63"/>
      <c r="Q11258" s="63"/>
      <c r="R11258" s="63"/>
      <c r="S11258" s="63"/>
      <c r="T11258" s="63"/>
      <c r="U11258" s="63"/>
      <c r="V11258" s="63"/>
      <c r="W11258" s="63"/>
      <c r="X11258" s="63"/>
      <c r="Y11258" s="63"/>
      <c r="Z11258" s="62">
        <v>0</v>
      </c>
      <c r="AA11258" s="63"/>
      <c r="AB11258" s="63"/>
      <c r="AC11258" s="62">
        <v>0</v>
      </c>
    </row>
    <row r="11259" spans="1:29" x14ac:dyDescent="0.25">
      <c r="A11259" s="61" t="s">
        <v>107</v>
      </c>
      <c r="B11259" s="61" t="s">
        <v>108</v>
      </c>
      <c r="C11259" s="62">
        <v>2007</v>
      </c>
      <c r="D11259" s="61" t="s">
        <v>72</v>
      </c>
      <c r="E11259" s="62">
        <v>45</v>
      </c>
      <c r="F11259" s="62">
        <v>190560</v>
      </c>
      <c r="G11259" s="62">
        <v>34856</v>
      </c>
      <c r="H11259" s="62">
        <v>64.55</v>
      </c>
      <c r="I11259" s="62">
        <v>4234.67</v>
      </c>
      <c r="J11259" s="62">
        <v>177220.8</v>
      </c>
      <c r="K11259" s="62">
        <v>19782.740000000002</v>
      </c>
      <c r="L11259" s="62">
        <v>31089</v>
      </c>
      <c r="M11259" s="62">
        <v>57.57</v>
      </c>
      <c r="N11259" s="62">
        <v>439.62</v>
      </c>
      <c r="O11259" s="62">
        <v>238565.94</v>
      </c>
      <c r="P11259" s="63"/>
      <c r="Q11259" s="63"/>
      <c r="R11259" s="63"/>
      <c r="S11259" s="63"/>
      <c r="T11259" s="63"/>
      <c r="U11259" s="63"/>
      <c r="V11259" s="63"/>
      <c r="W11259" s="63"/>
      <c r="X11259" s="63"/>
      <c r="Y11259" s="63"/>
      <c r="Z11259" s="62">
        <v>0</v>
      </c>
      <c r="AA11259" s="62">
        <v>21825</v>
      </c>
      <c r="AB11259" s="62">
        <v>40.42</v>
      </c>
      <c r="AC11259" s="62">
        <v>0</v>
      </c>
    </row>
    <row r="11260" spans="1:29" x14ac:dyDescent="0.25">
      <c r="A11260" s="61" t="s">
        <v>413</v>
      </c>
      <c r="B11260" s="61" t="s">
        <v>414</v>
      </c>
      <c r="C11260" s="62">
        <v>2006</v>
      </c>
      <c r="D11260" s="61" t="s">
        <v>78</v>
      </c>
      <c r="E11260" s="62">
        <v>20</v>
      </c>
      <c r="F11260" s="62">
        <v>32644</v>
      </c>
      <c r="G11260" s="62">
        <v>5811</v>
      </c>
      <c r="H11260" s="62">
        <v>24.21</v>
      </c>
      <c r="I11260" s="62">
        <v>1632.2</v>
      </c>
      <c r="J11260" s="62">
        <v>30358.92</v>
      </c>
      <c r="K11260" s="62">
        <v>9937</v>
      </c>
      <c r="L11260" s="62">
        <v>18227</v>
      </c>
      <c r="M11260" s="62">
        <v>75.95</v>
      </c>
      <c r="N11260" s="62">
        <v>496.85</v>
      </c>
      <c r="O11260" s="62">
        <v>119833.26</v>
      </c>
      <c r="P11260" s="63"/>
      <c r="Q11260" s="63"/>
      <c r="R11260" s="63"/>
      <c r="S11260" s="63"/>
      <c r="T11260" s="63"/>
      <c r="U11260" s="63"/>
      <c r="V11260" s="63"/>
      <c r="W11260" s="63"/>
      <c r="X11260" s="63"/>
      <c r="Y11260" s="63"/>
      <c r="Z11260" s="62">
        <v>40358</v>
      </c>
      <c r="AA11260" s="62">
        <v>3890</v>
      </c>
      <c r="AB11260" s="62">
        <v>16.21</v>
      </c>
      <c r="AC11260" s="62">
        <v>2017.9</v>
      </c>
    </row>
    <row r="11261" spans="1:29" x14ac:dyDescent="0.25">
      <c r="A11261" s="61" t="s">
        <v>432</v>
      </c>
      <c r="B11261" s="61" t="s">
        <v>433</v>
      </c>
      <c r="C11261" s="62">
        <v>2003</v>
      </c>
      <c r="D11261" s="61" t="s">
        <v>78</v>
      </c>
      <c r="E11261" s="62">
        <v>48</v>
      </c>
      <c r="F11261" s="63"/>
      <c r="G11261" s="63"/>
      <c r="H11261" s="63"/>
      <c r="I11261" s="63"/>
      <c r="J11261" s="63"/>
      <c r="K11261" s="62">
        <v>3742.69</v>
      </c>
      <c r="L11261" s="62">
        <v>6356</v>
      </c>
      <c r="M11261" s="62">
        <v>11.03</v>
      </c>
      <c r="N11261" s="62">
        <v>77.97</v>
      </c>
      <c r="O11261" s="62">
        <v>45134.21</v>
      </c>
      <c r="P11261" s="63"/>
      <c r="Q11261" s="63"/>
      <c r="R11261" s="63"/>
      <c r="S11261" s="63"/>
      <c r="T11261" s="63"/>
      <c r="U11261" s="63"/>
      <c r="V11261" s="63"/>
      <c r="W11261" s="63"/>
      <c r="X11261" s="63"/>
      <c r="Y11261" s="63"/>
      <c r="Z11261" s="62">
        <v>0</v>
      </c>
      <c r="AA11261" s="63"/>
      <c r="AB11261" s="63"/>
      <c r="AC11261" s="62">
        <v>0</v>
      </c>
    </row>
    <row r="11262" spans="1:29" x14ac:dyDescent="0.25">
      <c r="A11262" s="61" t="s">
        <v>229</v>
      </c>
      <c r="B11262" s="61" t="s">
        <v>230</v>
      </c>
      <c r="C11262" s="62">
        <v>2007</v>
      </c>
      <c r="D11262" s="61" t="s">
        <v>99</v>
      </c>
      <c r="E11262" s="62">
        <v>154</v>
      </c>
      <c r="F11262" s="62">
        <v>1197222</v>
      </c>
      <c r="G11262" s="62">
        <v>191578</v>
      </c>
      <c r="H11262" s="62">
        <v>103.67</v>
      </c>
      <c r="I11262" s="62">
        <v>7774.17</v>
      </c>
      <c r="J11262" s="62">
        <v>1113416.46</v>
      </c>
      <c r="K11262" s="62">
        <v>16083.41</v>
      </c>
      <c r="L11262" s="62">
        <v>31722</v>
      </c>
      <c r="M11262" s="62">
        <v>17.170000000000002</v>
      </c>
      <c r="N11262" s="62">
        <v>104.44</v>
      </c>
      <c r="O11262" s="62">
        <v>193954.72</v>
      </c>
      <c r="P11262" s="63"/>
      <c r="Q11262" s="63"/>
      <c r="R11262" s="63"/>
      <c r="S11262" s="63"/>
      <c r="T11262" s="63"/>
      <c r="U11262" s="63"/>
      <c r="V11262" s="63"/>
      <c r="W11262" s="63"/>
      <c r="X11262" s="63"/>
      <c r="Y11262" s="63"/>
      <c r="Z11262" s="62">
        <v>2099675</v>
      </c>
      <c r="AA11262" s="62">
        <v>47882</v>
      </c>
      <c r="AB11262" s="62">
        <v>25.91</v>
      </c>
      <c r="AC11262" s="62">
        <v>13634.25</v>
      </c>
    </row>
    <row r="11263" spans="1:29" ht="30" x14ac:dyDescent="0.25">
      <c r="A11263" s="61" t="s">
        <v>309</v>
      </c>
      <c r="B11263" s="61" t="s">
        <v>310</v>
      </c>
      <c r="C11263" s="62">
        <v>2015</v>
      </c>
      <c r="D11263" s="61" t="s">
        <v>298</v>
      </c>
      <c r="E11263" s="62">
        <v>18</v>
      </c>
      <c r="F11263" s="62">
        <v>2239</v>
      </c>
      <c r="G11263" s="62">
        <v>520</v>
      </c>
      <c r="H11263" s="62">
        <v>2.41</v>
      </c>
      <c r="I11263" s="62">
        <v>124.39</v>
      </c>
      <c r="J11263" s="62">
        <v>2082.27</v>
      </c>
      <c r="K11263" s="62">
        <v>0</v>
      </c>
      <c r="L11263" s="63"/>
      <c r="M11263" s="63"/>
      <c r="N11263" s="63"/>
      <c r="O11263" s="63"/>
      <c r="P11263" s="63"/>
      <c r="Q11263" s="63"/>
      <c r="R11263" s="63"/>
      <c r="S11263" s="63"/>
      <c r="T11263" s="63"/>
      <c r="U11263" s="63"/>
      <c r="V11263" s="63"/>
      <c r="W11263" s="63"/>
      <c r="X11263" s="63"/>
      <c r="Y11263" s="63"/>
      <c r="Z11263" s="62">
        <v>0</v>
      </c>
      <c r="AA11263" s="63"/>
      <c r="AB11263" s="63"/>
      <c r="AC11263" s="62">
        <v>0</v>
      </c>
    </row>
    <row r="11264" spans="1:29" ht="30" x14ac:dyDescent="0.25">
      <c r="A11264" s="61" t="s">
        <v>255</v>
      </c>
      <c r="B11264" s="61" t="s">
        <v>256</v>
      </c>
      <c r="C11264" s="62">
        <v>2008</v>
      </c>
      <c r="D11264" s="61" t="s">
        <v>75</v>
      </c>
      <c r="E11264" s="62">
        <v>6</v>
      </c>
      <c r="F11264" s="63"/>
      <c r="G11264" s="62">
        <v>0</v>
      </c>
      <c r="H11264" s="62">
        <v>0</v>
      </c>
      <c r="I11264" s="63"/>
      <c r="J11264" s="63"/>
      <c r="K11264" s="62">
        <v>0</v>
      </c>
      <c r="L11264" s="62">
        <v>0</v>
      </c>
      <c r="M11264" s="62">
        <v>0</v>
      </c>
      <c r="N11264" s="63"/>
      <c r="O11264" s="63"/>
      <c r="P11264" s="63"/>
      <c r="Q11264" s="63"/>
      <c r="R11264" s="63"/>
      <c r="S11264" s="63"/>
      <c r="T11264" s="63"/>
      <c r="U11264" s="63"/>
      <c r="V11264" s="63"/>
      <c r="W11264" s="63"/>
      <c r="X11264" s="63"/>
      <c r="Y11264" s="63"/>
      <c r="Z11264" s="62">
        <v>423</v>
      </c>
      <c r="AA11264" s="62">
        <v>2969</v>
      </c>
      <c r="AB11264" s="62">
        <v>41.24</v>
      </c>
      <c r="AC11264" s="62">
        <v>70.5</v>
      </c>
    </row>
    <row r="11265" spans="1:29" x14ac:dyDescent="0.25">
      <c r="A11265" s="61" t="s">
        <v>304</v>
      </c>
      <c r="B11265" s="61" t="s">
        <v>305</v>
      </c>
      <c r="C11265" s="62">
        <v>2007</v>
      </c>
      <c r="D11265" s="61" t="s">
        <v>78</v>
      </c>
      <c r="E11265" s="62">
        <v>24</v>
      </c>
      <c r="F11265" s="62">
        <v>90386</v>
      </c>
      <c r="G11265" s="62">
        <v>14061</v>
      </c>
      <c r="H11265" s="62">
        <v>48.82</v>
      </c>
      <c r="I11265" s="62">
        <v>3766.08</v>
      </c>
      <c r="J11265" s="62">
        <v>84058.98</v>
      </c>
      <c r="K11265" s="62">
        <v>5462</v>
      </c>
      <c r="L11265" s="62">
        <v>8637</v>
      </c>
      <c r="M11265" s="62">
        <v>29.99</v>
      </c>
      <c r="N11265" s="62">
        <v>227.58</v>
      </c>
      <c r="O11265" s="62">
        <v>65867.899999999994</v>
      </c>
      <c r="P11265" s="63"/>
      <c r="Q11265" s="63"/>
      <c r="R11265" s="63"/>
      <c r="S11265" s="63"/>
      <c r="T11265" s="63"/>
      <c r="U11265" s="63"/>
      <c r="V11265" s="63"/>
      <c r="W11265" s="63"/>
      <c r="X11265" s="63"/>
      <c r="Y11265" s="63"/>
      <c r="Z11265" s="62">
        <v>1831.43</v>
      </c>
      <c r="AA11265" s="62">
        <v>2532</v>
      </c>
      <c r="AB11265" s="62">
        <v>8.7899999999999991</v>
      </c>
      <c r="AC11265" s="62">
        <v>76.31</v>
      </c>
    </row>
    <row r="11266" spans="1:29" x14ac:dyDescent="0.25">
      <c r="A11266" s="61" t="s">
        <v>253</v>
      </c>
      <c r="B11266" s="61" t="s">
        <v>254</v>
      </c>
      <c r="C11266" s="62">
        <v>2015</v>
      </c>
      <c r="D11266" s="61" t="s">
        <v>78</v>
      </c>
      <c r="E11266" s="62">
        <v>40</v>
      </c>
      <c r="F11266" s="62">
        <v>146000</v>
      </c>
      <c r="G11266" s="62">
        <v>36119</v>
      </c>
      <c r="H11266" s="62">
        <v>75.25</v>
      </c>
      <c r="I11266" s="62">
        <v>3650</v>
      </c>
      <c r="J11266" s="62">
        <v>135780</v>
      </c>
      <c r="K11266" s="62">
        <v>20049.47</v>
      </c>
      <c r="L11266" s="62">
        <v>21086</v>
      </c>
      <c r="M11266" s="62">
        <v>43.93</v>
      </c>
      <c r="N11266" s="63"/>
      <c r="O11266" s="63"/>
      <c r="P11266" s="63"/>
      <c r="Q11266" s="63"/>
      <c r="R11266" s="63"/>
      <c r="S11266" s="63"/>
      <c r="T11266" s="63"/>
      <c r="U11266" s="62">
        <v>808</v>
      </c>
      <c r="V11266" s="62">
        <v>2082</v>
      </c>
      <c r="W11266" s="62">
        <v>4.34</v>
      </c>
      <c r="X11266" s="62">
        <v>20</v>
      </c>
      <c r="Y11266" s="62">
        <v>18086.27</v>
      </c>
      <c r="Z11266" s="62">
        <v>111800</v>
      </c>
      <c r="AA11266" s="62">
        <v>6034</v>
      </c>
      <c r="AB11266" s="62">
        <v>12.57</v>
      </c>
      <c r="AC11266" s="62">
        <v>2795</v>
      </c>
    </row>
    <row r="11267" spans="1:29" ht="30" x14ac:dyDescent="0.25">
      <c r="A11267" s="61" t="s">
        <v>556</v>
      </c>
      <c r="B11267" s="61" t="s">
        <v>557</v>
      </c>
      <c r="C11267" s="62">
        <v>2016</v>
      </c>
      <c r="D11267" s="61" t="s">
        <v>78</v>
      </c>
      <c r="E11267" s="62">
        <v>52</v>
      </c>
      <c r="F11267" s="62">
        <v>559520</v>
      </c>
      <c r="G11267" s="62">
        <v>75345</v>
      </c>
      <c r="H11267" s="62">
        <v>120.75</v>
      </c>
      <c r="I11267" s="62">
        <v>10760</v>
      </c>
      <c r="J11267" s="62">
        <v>520353.6</v>
      </c>
      <c r="K11267" s="62">
        <v>0</v>
      </c>
      <c r="L11267" s="63"/>
      <c r="M11267" s="63"/>
      <c r="N11267" s="63"/>
      <c r="O11267" s="63"/>
      <c r="P11267" s="63"/>
      <c r="Q11267" s="63"/>
      <c r="R11267" s="63"/>
      <c r="S11267" s="63"/>
      <c r="T11267" s="63"/>
      <c r="U11267" s="63"/>
      <c r="V11267" s="63"/>
      <c r="W11267" s="63"/>
      <c r="X11267" s="63"/>
      <c r="Y11267" s="63"/>
      <c r="Z11267" s="62">
        <v>1275.02</v>
      </c>
      <c r="AA11267" s="62">
        <v>19153</v>
      </c>
      <c r="AB11267" s="62">
        <v>30.69</v>
      </c>
      <c r="AC11267" s="62">
        <v>24.52</v>
      </c>
    </row>
    <row r="11268" spans="1:29" x14ac:dyDescent="0.25">
      <c r="A11268" s="61" t="s">
        <v>192</v>
      </c>
      <c r="B11268" s="61" t="s">
        <v>193</v>
      </c>
      <c r="C11268" s="62">
        <v>2010</v>
      </c>
      <c r="D11268" s="61" t="s">
        <v>72</v>
      </c>
      <c r="E11268" s="62">
        <v>35</v>
      </c>
      <c r="F11268" s="62">
        <v>77893</v>
      </c>
      <c r="G11268" s="62">
        <v>17492</v>
      </c>
      <c r="H11268" s="62">
        <v>41.65</v>
      </c>
      <c r="I11268" s="62">
        <v>2225.5100000000002</v>
      </c>
      <c r="J11268" s="62">
        <v>72440.490000000005</v>
      </c>
      <c r="K11268" s="62">
        <v>6678.67</v>
      </c>
      <c r="L11268" s="62">
        <v>9785</v>
      </c>
      <c r="M11268" s="62">
        <v>23.3</v>
      </c>
      <c r="N11268" s="62">
        <v>190.82</v>
      </c>
      <c r="O11268" s="62">
        <v>80540.100000000006</v>
      </c>
      <c r="P11268" s="63"/>
      <c r="Q11268" s="63"/>
      <c r="R11268" s="63"/>
      <c r="S11268" s="63"/>
      <c r="T11268" s="63"/>
      <c r="U11268" s="63"/>
      <c r="V11268" s="63"/>
      <c r="W11268" s="63"/>
      <c r="X11268" s="63"/>
      <c r="Y11268" s="63"/>
      <c r="Z11268" s="62">
        <v>112000</v>
      </c>
      <c r="AA11268" s="62">
        <v>4870</v>
      </c>
      <c r="AB11268" s="62">
        <v>11.6</v>
      </c>
      <c r="AC11268" s="62">
        <v>3200</v>
      </c>
    </row>
    <row r="11269" spans="1:29" ht="30" x14ac:dyDescent="0.25">
      <c r="A11269" s="61" t="s">
        <v>120</v>
      </c>
      <c r="B11269" s="61" t="s">
        <v>121</v>
      </c>
      <c r="C11269" s="62">
        <v>2004</v>
      </c>
      <c r="D11269" s="61" t="s">
        <v>298</v>
      </c>
      <c r="E11269" s="62">
        <v>8</v>
      </c>
      <c r="F11269" s="62">
        <v>354</v>
      </c>
      <c r="G11269" s="62">
        <v>52</v>
      </c>
      <c r="H11269" s="62">
        <v>0.54</v>
      </c>
      <c r="I11269" s="62">
        <v>44.25</v>
      </c>
      <c r="J11269" s="62">
        <v>329.22</v>
      </c>
      <c r="K11269" s="62">
        <v>220</v>
      </c>
      <c r="L11269" s="62">
        <v>283</v>
      </c>
      <c r="M11269" s="62">
        <v>2.95</v>
      </c>
      <c r="N11269" s="62">
        <v>27.5</v>
      </c>
      <c r="O11269" s="62">
        <v>2653.05</v>
      </c>
      <c r="P11269" s="63"/>
      <c r="Q11269" s="63"/>
      <c r="R11269" s="63"/>
      <c r="S11269" s="63"/>
      <c r="T11269" s="63"/>
      <c r="U11269" s="63"/>
      <c r="V11269" s="63"/>
      <c r="W11269" s="63"/>
      <c r="X11269" s="63"/>
      <c r="Y11269" s="63"/>
      <c r="Z11269" s="62">
        <v>11430</v>
      </c>
      <c r="AA11269" s="62">
        <v>7503</v>
      </c>
      <c r="AB11269" s="62">
        <v>78.16</v>
      </c>
      <c r="AC11269" s="62">
        <v>1428.75</v>
      </c>
    </row>
    <row r="11270" spans="1:29" ht="30" x14ac:dyDescent="0.25">
      <c r="A11270" s="61" t="s">
        <v>186</v>
      </c>
      <c r="B11270" s="61" t="s">
        <v>187</v>
      </c>
      <c r="C11270" s="62">
        <v>2015</v>
      </c>
      <c r="D11270" s="61" t="s">
        <v>78</v>
      </c>
      <c r="E11270" s="62">
        <v>40</v>
      </c>
      <c r="F11270" s="62">
        <v>380457</v>
      </c>
      <c r="G11270" s="62">
        <v>82445</v>
      </c>
      <c r="H11270" s="62">
        <v>171.76</v>
      </c>
      <c r="I11270" s="62">
        <v>9511.43</v>
      </c>
      <c r="J11270" s="62">
        <v>353825.01</v>
      </c>
      <c r="K11270" s="62">
        <v>0</v>
      </c>
      <c r="L11270" s="63"/>
      <c r="M11270" s="63"/>
      <c r="N11270" s="63"/>
      <c r="O11270" s="63"/>
      <c r="P11270" s="63"/>
      <c r="Q11270" s="63"/>
      <c r="R11270" s="63"/>
      <c r="S11270" s="63"/>
      <c r="T11270" s="63"/>
      <c r="U11270" s="63"/>
      <c r="V11270" s="63"/>
      <c r="W11270" s="63"/>
      <c r="X11270" s="63"/>
      <c r="Y11270" s="63"/>
      <c r="Z11270" s="62">
        <v>92000</v>
      </c>
      <c r="AA11270" s="62">
        <v>8390</v>
      </c>
      <c r="AB11270" s="62">
        <v>17.48</v>
      </c>
      <c r="AC11270" s="62">
        <v>2300</v>
      </c>
    </row>
    <row r="11271" spans="1:29" ht="30" x14ac:dyDescent="0.25">
      <c r="A11271" s="61" t="s">
        <v>73</v>
      </c>
      <c r="B11271" s="61" t="s">
        <v>74</v>
      </c>
      <c r="C11271" s="62">
        <v>2017</v>
      </c>
      <c r="D11271" s="61" t="s">
        <v>75</v>
      </c>
      <c r="E11271" s="62">
        <v>6</v>
      </c>
      <c r="F11271" s="63"/>
      <c r="G11271" s="63"/>
      <c r="H11271" s="63"/>
      <c r="I11271" s="63"/>
      <c r="J11271" s="63"/>
      <c r="K11271" s="62">
        <v>0</v>
      </c>
      <c r="L11271" s="63"/>
      <c r="M11271" s="63"/>
      <c r="N11271" s="63"/>
      <c r="O11271" s="63"/>
      <c r="P11271" s="63"/>
      <c r="Q11271" s="63"/>
      <c r="R11271" s="63"/>
      <c r="S11271" s="63"/>
      <c r="T11271" s="63"/>
      <c r="U11271" s="63"/>
      <c r="V11271" s="63"/>
      <c r="W11271" s="63"/>
      <c r="X11271" s="63"/>
      <c r="Y11271" s="63"/>
      <c r="Z11271" s="62">
        <v>50200</v>
      </c>
      <c r="AA11271" s="62">
        <v>3016</v>
      </c>
      <c r="AB11271" s="62">
        <v>41.89</v>
      </c>
      <c r="AC11271" s="62">
        <v>8366.67</v>
      </c>
    </row>
    <row r="11272" spans="1:29" ht="30" x14ac:dyDescent="0.25">
      <c r="A11272" s="61" t="s">
        <v>422</v>
      </c>
      <c r="B11272" s="61" t="s">
        <v>423</v>
      </c>
      <c r="C11272" s="62">
        <v>2005</v>
      </c>
      <c r="D11272" s="61" t="s">
        <v>75</v>
      </c>
      <c r="E11272" s="62">
        <v>7</v>
      </c>
      <c r="F11272" s="62">
        <v>1122</v>
      </c>
      <c r="G11272" s="62">
        <v>365</v>
      </c>
      <c r="H11272" s="62">
        <v>4.3499999999999996</v>
      </c>
      <c r="I11272" s="62">
        <v>160.29</v>
      </c>
      <c r="J11272" s="62">
        <v>1043.46</v>
      </c>
      <c r="K11272" s="62">
        <v>0</v>
      </c>
      <c r="L11272" s="63"/>
      <c r="M11272" s="63"/>
      <c r="N11272" s="63"/>
      <c r="O11272" s="63"/>
      <c r="P11272" s="63"/>
      <c r="Q11272" s="63"/>
      <c r="R11272" s="63"/>
      <c r="S11272" s="63"/>
      <c r="T11272" s="63"/>
      <c r="U11272" s="63"/>
      <c r="V11272" s="63"/>
      <c r="W11272" s="63"/>
      <c r="X11272" s="63"/>
      <c r="Y11272" s="63"/>
      <c r="Z11272" s="62">
        <v>505</v>
      </c>
      <c r="AA11272" s="62">
        <v>2305</v>
      </c>
      <c r="AB11272" s="62">
        <v>27.44</v>
      </c>
      <c r="AC11272" s="62">
        <v>72.14</v>
      </c>
    </row>
    <row r="11273" spans="1:29" x14ac:dyDescent="0.25">
      <c r="A11273" s="61" t="s">
        <v>107</v>
      </c>
      <c r="B11273" s="61" t="s">
        <v>108</v>
      </c>
      <c r="C11273" s="62">
        <v>2016</v>
      </c>
      <c r="D11273" s="61" t="s">
        <v>86</v>
      </c>
      <c r="E11273" s="62">
        <v>68</v>
      </c>
      <c r="F11273" s="62">
        <v>62869</v>
      </c>
      <c r="G11273" s="62">
        <v>14846</v>
      </c>
      <c r="H11273" s="62">
        <v>18.190000000000001</v>
      </c>
      <c r="I11273" s="62">
        <v>924.54</v>
      </c>
      <c r="J11273" s="62">
        <v>58468.17</v>
      </c>
      <c r="K11273" s="62">
        <v>49286.13</v>
      </c>
      <c r="L11273" s="62">
        <v>52846</v>
      </c>
      <c r="M11273" s="62">
        <v>64.760000000000005</v>
      </c>
      <c r="N11273" s="62">
        <v>724.8</v>
      </c>
      <c r="O11273" s="62">
        <v>594356.23</v>
      </c>
      <c r="P11273" s="63"/>
      <c r="Q11273" s="63"/>
      <c r="R11273" s="63"/>
      <c r="S11273" s="63"/>
      <c r="T11273" s="63"/>
      <c r="U11273" s="63"/>
      <c r="V11273" s="63"/>
      <c r="W11273" s="63"/>
      <c r="X11273" s="63"/>
      <c r="Y11273" s="63"/>
      <c r="Z11273" s="62">
        <v>0</v>
      </c>
      <c r="AA11273" s="62">
        <v>36244</v>
      </c>
      <c r="AB11273" s="62">
        <v>44.42</v>
      </c>
      <c r="AC11273" s="62">
        <v>0</v>
      </c>
    </row>
    <row r="11274" spans="1:29" ht="30" x14ac:dyDescent="0.25">
      <c r="A11274" s="61" t="s">
        <v>169</v>
      </c>
      <c r="B11274" s="61" t="s">
        <v>170</v>
      </c>
      <c r="C11274" s="62">
        <v>2016</v>
      </c>
      <c r="D11274" s="61" t="s">
        <v>75</v>
      </c>
      <c r="E11274" s="62">
        <v>4</v>
      </c>
      <c r="F11274" s="62">
        <v>486</v>
      </c>
      <c r="G11274" s="62">
        <v>280</v>
      </c>
      <c r="H11274" s="62">
        <v>5.83</v>
      </c>
      <c r="I11274" s="62">
        <v>121.5</v>
      </c>
      <c r="J11274" s="62">
        <v>451.98</v>
      </c>
      <c r="K11274" s="62">
        <v>6.79</v>
      </c>
      <c r="L11274" s="62">
        <v>75</v>
      </c>
      <c r="M11274" s="62">
        <v>1.56</v>
      </c>
      <c r="N11274" s="62">
        <v>1.7</v>
      </c>
      <c r="O11274" s="62">
        <v>81.88</v>
      </c>
      <c r="P11274" s="63"/>
      <c r="Q11274" s="63"/>
      <c r="R11274" s="63"/>
      <c r="S11274" s="63"/>
      <c r="T11274" s="63"/>
      <c r="U11274" s="63"/>
      <c r="V11274" s="63"/>
      <c r="W11274" s="63"/>
      <c r="X11274" s="63"/>
      <c r="Y11274" s="63"/>
      <c r="Z11274" s="62">
        <v>149.93</v>
      </c>
      <c r="AA11274" s="62">
        <v>2425</v>
      </c>
      <c r="AB11274" s="62">
        <v>50.52</v>
      </c>
      <c r="AC11274" s="62">
        <v>37.479999999999997</v>
      </c>
    </row>
    <row r="11275" spans="1:29" ht="30" x14ac:dyDescent="0.25">
      <c r="A11275" s="61" t="s">
        <v>269</v>
      </c>
      <c r="B11275" s="61" t="s">
        <v>270</v>
      </c>
      <c r="C11275" s="62">
        <v>2015</v>
      </c>
      <c r="D11275" s="61" t="s">
        <v>83</v>
      </c>
      <c r="E11275" s="62">
        <v>2</v>
      </c>
      <c r="F11275" s="62">
        <v>6389</v>
      </c>
      <c r="G11275" s="62">
        <v>1054</v>
      </c>
      <c r="H11275" s="62">
        <v>43.92</v>
      </c>
      <c r="I11275" s="62">
        <v>3194.5</v>
      </c>
      <c r="J11275" s="62">
        <v>5941.77</v>
      </c>
      <c r="K11275" s="62">
        <v>2886.52</v>
      </c>
      <c r="L11275" s="62">
        <v>3824</v>
      </c>
      <c r="M11275" s="62">
        <v>159.33000000000001</v>
      </c>
      <c r="N11275" s="62">
        <v>1443.26</v>
      </c>
      <c r="O11275" s="62">
        <v>34809.39</v>
      </c>
      <c r="P11275" s="63"/>
      <c r="Q11275" s="63"/>
      <c r="R11275" s="63"/>
      <c r="S11275" s="63"/>
      <c r="T11275" s="63"/>
      <c r="U11275" s="63"/>
      <c r="V11275" s="63"/>
      <c r="W11275" s="63"/>
      <c r="X11275" s="63"/>
      <c r="Y11275" s="63"/>
      <c r="Z11275" s="62">
        <v>0</v>
      </c>
      <c r="AA11275" s="62">
        <v>88</v>
      </c>
      <c r="AB11275" s="62">
        <v>3.67</v>
      </c>
      <c r="AC11275" s="62">
        <v>0</v>
      </c>
    </row>
    <row r="11276" spans="1:29" ht="30" x14ac:dyDescent="0.25">
      <c r="A11276" s="61" t="s">
        <v>188</v>
      </c>
      <c r="B11276" s="61" t="s">
        <v>189</v>
      </c>
      <c r="C11276" s="62">
        <v>2018</v>
      </c>
      <c r="D11276" s="61" t="s">
        <v>89</v>
      </c>
      <c r="E11276" s="62">
        <v>112</v>
      </c>
      <c r="F11276" s="62">
        <v>327093</v>
      </c>
      <c r="G11276" s="62">
        <v>53641</v>
      </c>
      <c r="H11276" s="62">
        <v>39.909999999999997</v>
      </c>
      <c r="I11276" s="62">
        <v>2920.47</v>
      </c>
      <c r="J11276" s="62">
        <v>304196.49</v>
      </c>
      <c r="K11276" s="62">
        <v>34546.07</v>
      </c>
      <c r="L11276" s="62">
        <v>44357</v>
      </c>
      <c r="M11276" s="62">
        <v>33</v>
      </c>
      <c r="N11276" s="62">
        <v>308.45</v>
      </c>
      <c r="O11276" s="62">
        <v>416601.44</v>
      </c>
      <c r="P11276" s="63"/>
      <c r="Q11276" s="63"/>
      <c r="R11276" s="63"/>
      <c r="S11276" s="63"/>
      <c r="T11276" s="63"/>
      <c r="U11276" s="63"/>
      <c r="V11276" s="63"/>
      <c r="W11276" s="63"/>
      <c r="X11276" s="63"/>
      <c r="Y11276" s="63"/>
      <c r="Z11276" s="62">
        <v>3201</v>
      </c>
      <c r="AA11276" s="62">
        <v>26713</v>
      </c>
      <c r="AB11276" s="62">
        <v>19.88</v>
      </c>
      <c r="AC11276" s="62">
        <v>28.58</v>
      </c>
    </row>
    <row r="11277" spans="1:29" ht="30" x14ac:dyDescent="0.25">
      <c r="A11277" s="61" t="s">
        <v>350</v>
      </c>
      <c r="B11277" s="61" t="s">
        <v>351</v>
      </c>
      <c r="C11277" s="62">
        <v>2013</v>
      </c>
      <c r="D11277" s="61" t="s">
        <v>78</v>
      </c>
      <c r="E11277" s="62">
        <v>51</v>
      </c>
      <c r="F11277" s="62">
        <v>330720</v>
      </c>
      <c r="G11277" s="62">
        <v>49868</v>
      </c>
      <c r="H11277" s="62">
        <v>81.48</v>
      </c>
      <c r="I11277" s="62">
        <v>6484.71</v>
      </c>
      <c r="J11277" s="62">
        <v>307569.59999999998</v>
      </c>
      <c r="K11277" s="62">
        <v>3492</v>
      </c>
      <c r="L11277" s="62">
        <v>4659</v>
      </c>
      <c r="M11277" s="62">
        <v>7.61</v>
      </c>
      <c r="N11277" s="62">
        <v>68.47</v>
      </c>
      <c r="O11277" s="62">
        <v>42111.08</v>
      </c>
      <c r="P11277" s="63"/>
      <c r="Q11277" s="63"/>
      <c r="R11277" s="63"/>
      <c r="S11277" s="63"/>
      <c r="T11277" s="63"/>
      <c r="U11277" s="63"/>
      <c r="V11277" s="63"/>
      <c r="W11277" s="63"/>
      <c r="X11277" s="63"/>
      <c r="Y11277" s="63"/>
      <c r="Z11277" s="62">
        <v>169.77</v>
      </c>
      <c r="AA11277" s="62">
        <v>17275</v>
      </c>
      <c r="AB11277" s="62">
        <v>28.23</v>
      </c>
      <c r="AC11277" s="62">
        <v>3.33</v>
      </c>
    </row>
    <row r="11278" spans="1:29" x14ac:dyDescent="0.25">
      <c r="A11278" s="61" t="s">
        <v>159</v>
      </c>
      <c r="B11278" s="61" t="s">
        <v>160</v>
      </c>
      <c r="C11278" s="62">
        <v>2004</v>
      </c>
      <c r="D11278" s="61" t="s">
        <v>94</v>
      </c>
      <c r="E11278" s="62">
        <v>2</v>
      </c>
      <c r="F11278" s="62">
        <v>155</v>
      </c>
      <c r="G11278" s="62">
        <v>34</v>
      </c>
      <c r="H11278" s="62">
        <v>1.42</v>
      </c>
      <c r="I11278" s="62">
        <v>77.5</v>
      </c>
      <c r="J11278" s="62">
        <v>144.15</v>
      </c>
      <c r="K11278" s="62">
        <v>32.979999999999997</v>
      </c>
      <c r="L11278" s="62">
        <v>63</v>
      </c>
      <c r="M11278" s="62">
        <v>2.63</v>
      </c>
      <c r="N11278" s="62">
        <v>16.489999999999998</v>
      </c>
      <c r="O11278" s="62">
        <v>397.69</v>
      </c>
      <c r="P11278" s="63"/>
      <c r="Q11278" s="63"/>
      <c r="R11278" s="63"/>
      <c r="S11278" s="63"/>
      <c r="T11278" s="63"/>
      <c r="U11278" s="63"/>
      <c r="V11278" s="63"/>
      <c r="W11278" s="63"/>
      <c r="X11278" s="63"/>
      <c r="Y11278" s="63"/>
      <c r="Z11278" s="62">
        <v>139</v>
      </c>
      <c r="AA11278" s="62">
        <v>557</v>
      </c>
      <c r="AB11278" s="62">
        <v>23.21</v>
      </c>
      <c r="AC11278" s="62">
        <v>69.5</v>
      </c>
    </row>
    <row r="11279" spans="1:29" ht="30" x14ac:dyDescent="0.25">
      <c r="A11279" s="61" t="s">
        <v>391</v>
      </c>
      <c r="B11279" s="61" t="s">
        <v>392</v>
      </c>
      <c r="C11279" s="62">
        <v>2015</v>
      </c>
      <c r="D11279" s="61" t="s">
        <v>226</v>
      </c>
      <c r="E11279" s="62">
        <v>125</v>
      </c>
      <c r="F11279" s="62">
        <v>1187999</v>
      </c>
      <c r="G11279" s="62">
        <v>247330</v>
      </c>
      <c r="H11279" s="62">
        <v>164.89</v>
      </c>
      <c r="I11279" s="62">
        <v>9503.99</v>
      </c>
      <c r="J11279" s="62">
        <v>1104839.07</v>
      </c>
      <c r="K11279" s="62">
        <v>9485.94</v>
      </c>
      <c r="L11279" s="62">
        <v>16206</v>
      </c>
      <c r="M11279" s="62">
        <v>10.8</v>
      </c>
      <c r="N11279" s="62">
        <v>75.89</v>
      </c>
      <c r="O11279" s="62">
        <v>114393.75</v>
      </c>
      <c r="P11279" s="63"/>
      <c r="Q11279" s="63"/>
      <c r="R11279" s="63"/>
      <c r="S11279" s="63"/>
      <c r="T11279" s="63"/>
      <c r="U11279" s="63"/>
      <c r="V11279" s="63"/>
      <c r="W11279" s="63"/>
      <c r="X11279" s="63"/>
      <c r="Y11279" s="63"/>
      <c r="Z11279" s="62">
        <v>3371</v>
      </c>
      <c r="AA11279" s="62">
        <v>35492</v>
      </c>
      <c r="AB11279" s="62">
        <v>23.66</v>
      </c>
      <c r="AC11279" s="62">
        <v>26.97</v>
      </c>
    </row>
    <row r="11280" spans="1:29" x14ac:dyDescent="0.25">
      <c r="A11280" s="61" t="s">
        <v>271</v>
      </c>
      <c r="B11280" s="61" t="s">
        <v>272</v>
      </c>
      <c r="C11280" s="62">
        <v>2009</v>
      </c>
      <c r="D11280" s="61" t="s">
        <v>78</v>
      </c>
      <c r="E11280" s="62">
        <v>80</v>
      </c>
      <c r="F11280" s="62">
        <v>607471</v>
      </c>
      <c r="G11280" s="62">
        <v>86465</v>
      </c>
      <c r="H11280" s="62">
        <v>90.07</v>
      </c>
      <c r="I11280" s="62">
        <v>7593.39</v>
      </c>
      <c r="J11280" s="62">
        <v>564948.03</v>
      </c>
      <c r="K11280" s="62">
        <v>0</v>
      </c>
      <c r="L11280" s="63"/>
      <c r="M11280" s="63"/>
      <c r="N11280" s="63"/>
      <c r="O11280" s="63"/>
      <c r="P11280" s="63"/>
      <c r="Q11280" s="63"/>
      <c r="R11280" s="63"/>
      <c r="S11280" s="63"/>
      <c r="T11280" s="63"/>
      <c r="U11280" s="63"/>
      <c r="V11280" s="63"/>
      <c r="W11280" s="63"/>
      <c r="X11280" s="63"/>
      <c r="Y11280" s="63"/>
      <c r="Z11280" s="62">
        <v>709.23</v>
      </c>
      <c r="AA11280" s="62">
        <v>10335</v>
      </c>
      <c r="AB11280" s="62">
        <v>10.77</v>
      </c>
      <c r="AC11280" s="62">
        <v>8.8699999999999992</v>
      </c>
    </row>
    <row r="11281" spans="1:29" ht="30" x14ac:dyDescent="0.25">
      <c r="A11281" s="61" t="s">
        <v>146</v>
      </c>
      <c r="B11281" s="61" t="s">
        <v>147</v>
      </c>
      <c r="C11281" s="62">
        <v>2005</v>
      </c>
      <c r="D11281" s="61" t="s">
        <v>78</v>
      </c>
      <c r="E11281" s="62">
        <v>5</v>
      </c>
      <c r="F11281" s="63"/>
      <c r="G11281" s="62">
        <v>200</v>
      </c>
      <c r="H11281" s="62">
        <v>3.33</v>
      </c>
      <c r="I11281" s="63"/>
      <c r="J11281" s="63"/>
      <c r="K11281" s="62">
        <v>0</v>
      </c>
      <c r="L11281" s="63"/>
      <c r="M11281" s="63"/>
      <c r="N11281" s="63"/>
      <c r="O11281" s="63"/>
      <c r="P11281" s="63"/>
      <c r="Q11281" s="63"/>
      <c r="R11281" s="63"/>
      <c r="S11281" s="63"/>
      <c r="T11281" s="63"/>
      <c r="U11281" s="63"/>
      <c r="V11281" s="63"/>
      <c r="W11281" s="63"/>
      <c r="X11281" s="63"/>
      <c r="Y11281" s="63"/>
      <c r="Z11281" s="62">
        <v>0</v>
      </c>
      <c r="AA11281" s="63"/>
      <c r="AB11281" s="63"/>
      <c r="AC11281" s="62">
        <v>0</v>
      </c>
    </row>
    <row r="11282" spans="1:29" ht="30" x14ac:dyDescent="0.25">
      <c r="A11282" s="61" t="s">
        <v>92</v>
      </c>
      <c r="B11282" s="61" t="s">
        <v>93</v>
      </c>
      <c r="C11282" s="62">
        <v>2006</v>
      </c>
      <c r="D11282" s="61" t="s">
        <v>94</v>
      </c>
      <c r="E11282" s="62">
        <v>2</v>
      </c>
      <c r="F11282" s="63"/>
      <c r="G11282" s="63"/>
      <c r="H11282" s="63"/>
      <c r="I11282" s="63"/>
      <c r="J11282" s="63"/>
      <c r="K11282" s="62">
        <v>0</v>
      </c>
      <c r="L11282" s="63"/>
      <c r="M11282" s="63"/>
      <c r="N11282" s="63"/>
      <c r="O11282" s="63"/>
      <c r="P11282" s="63"/>
      <c r="Q11282" s="63"/>
      <c r="R11282" s="63"/>
      <c r="S11282" s="63"/>
      <c r="T11282" s="63"/>
      <c r="U11282" s="63"/>
      <c r="V11282" s="63"/>
      <c r="W11282" s="63"/>
      <c r="X11282" s="63"/>
      <c r="Y11282" s="63"/>
      <c r="Z11282" s="62">
        <v>0</v>
      </c>
      <c r="AA11282" s="63"/>
      <c r="AB11282" s="63"/>
      <c r="AC11282" s="62">
        <v>0</v>
      </c>
    </row>
    <row r="11283" spans="1:29" ht="30" x14ac:dyDescent="0.25">
      <c r="A11283" s="61" t="s">
        <v>269</v>
      </c>
      <c r="B11283" s="61" t="s">
        <v>270</v>
      </c>
      <c r="C11283" s="62">
        <v>2013</v>
      </c>
      <c r="D11283" s="61" t="s">
        <v>89</v>
      </c>
      <c r="E11283" s="62">
        <v>72</v>
      </c>
      <c r="F11283" s="62">
        <v>738000</v>
      </c>
      <c r="G11283" s="62">
        <v>90743</v>
      </c>
      <c r="H11283" s="62">
        <v>105.03</v>
      </c>
      <c r="I11283" s="62">
        <v>10250</v>
      </c>
      <c r="J11283" s="62">
        <v>686340</v>
      </c>
      <c r="K11283" s="62">
        <v>0</v>
      </c>
      <c r="L11283" s="63"/>
      <c r="M11283" s="63"/>
      <c r="N11283" s="63"/>
      <c r="O11283" s="63"/>
      <c r="P11283" s="63"/>
      <c r="Q11283" s="63"/>
      <c r="R11283" s="63"/>
      <c r="S11283" s="63"/>
      <c r="T11283" s="63"/>
      <c r="U11283" s="63"/>
      <c r="V11283" s="63"/>
      <c r="W11283" s="63"/>
      <c r="X11283" s="63"/>
      <c r="Y11283" s="63"/>
      <c r="Z11283" s="62">
        <v>126800</v>
      </c>
      <c r="AA11283" s="62">
        <v>5756</v>
      </c>
      <c r="AB11283" s="62">
        <v>6.66</v>
      </c>
      <c r="AC11283" s="62">
        <v>1761.11</v>
      </c>
    </row>
    <row r="11284" spans="1:29" ht="30" x14ac:dyDescent="0.25">
      <c r="A11284" s="61" t="s">
        <v>237</v>
      </c>
      <c r="B11284" s="61" t="s">
        <v>238</v>
      </c>
      <c r="C11284" s="62">
        <v>2009</v>
      </c>
      <c r="D11284" s="61" t="s">
        <v>72</v>
      </c>
      <c r="E11284" s="62">
        <v>40</v>
      </c>
      <c r="F11284" s="62">
        <v>159012</v>
      </c>
      <c r="G11284" s="62">
        <v>29110</v>
      </c>
      <c r="H11284" s="62">
        <v>60.65</v>
      </c>
      <c r="I11284" s="62">
        <v>3975.3</v>
      </c>
      <c r="J11284" s="62">
        <v>147881.16</v>
      </c>
      <c r="K11284" s="62">
        <v>18163.919999999998</v>
      </c>
      <c r="L11284" s="62">
        <v>20898</v>
      </c>
      <c r="M11284" s="62">
        <v>43.54</v>
      </c>
      <c r="N11284" s="62">
        <v>454.1</v>
      </c>
      <c r="O11284" s="62">
        <v>219044.14</v>
      </c>
      <c r="P11284" s="63"/>
      <c r="Q11284" s="63"/>
      <c r="R11284" s="63"/>
      <c r="S11284" s="63"/>
      <c r="T11284" s="63"/>
      <c r="U11284" s="63"/>
      <c r="V11284" s="63"/>
      <c r="W11284" s="63"/>
      <c r="X11284" s="63"/>
      <c r="Y11284" s="63"/>
      <c r="Z11284" s="62">
        <v>126281</v>
      </c>
      <c r="AA11284" s="62">
        <v>6128</v>
      </c>
      <c r="AB11284" s="62">
        <v>12.77</v>
      </c>
      <c r="AC11284" s="62">
        <v>3157.03</v>
      </c>
    </row>
    <row r="11285" spans="1:29" ht="45" x14ac:dyDescent="0.25">
      <c r="A11285" s="61" t="s">
        <v>214</v>
      </c>
      <c r="B11285" s="61" t="s">
        <v>215</v>
      </c>
      <c r="C11285" s="62">
        <v>2007</v>
      </c>
      <c r="D11285" s="61" t="s">
        <v>78</v>
      </c>
      <c r="E11285" s="62">
        <v>48</v>
      </c>
      <c r="F11285" s="62">
        <v>114817</v>
      </c>
      <c r="G11285" s="62">
        <v>30707</v>
      </c>
      <c r="H11285" s="62">
        <v>53.31</v>
      </c>
      <c r="I11285" s="62">
        <v>2392.02</v>
      </c>
      <c r="J11285" s="62">
        <v>106779.81</v>
      </c>
      <c r="K11285" s="62">
        <v>11446.73</v>
      </c>
      <c r="L11285" s="62">
        <v>24262</v>
      </c>
      <c r="M11285" s="62">
        <v>42.12</v>
      </c>
      <c r="N11285" s="62">
        <v>238.47</v>
      </c>
      <c r="O11285" s="62">
        <v>138039.57</v>
      </c>
      <c r="P11285" s="63"/>
      <c r="Q11285" s="63"/>
      <c r="R11285" s="63"/>
      <c r="S11285" s="63"/>
      <c r="T11285" s="63"/>
      <c r="U11285" s="63"/>
      <c r="V11285" s="63"/>
      <c r="W11285" s="63"/>
      <c r="X11285" s="63"/>
      <c r="Y11285" s="63"/>
      <c r="Z11285" s="62">
        <v>2622</v>
      </c>
      <c r="AA11285" s="62">
        <v>7609</v>
      </c>
      <c r="AB11285" s="62">
        <v>13.21</v>
      </c>
      <c r="AC11285" s="62">
        <v>54.63</v>
      </c>
    </row>
    <row r="11286" spans="1:29" x14ac:dyDescent="0.25">
      <c r="A11286" s="61" t="s">
        <v>442</v>
      </c>
      <c r="B11286" s="61" t="s">
        <v>443</v>
      </c>
      <c r="C11286" s="62">
        <v>2007</v>
      </c>
      <c r="D11286" s="61" t="s">
        <v>75</v>
      </c>
      <c r="E11286" s="62">
        <v>11</v>
      </c>
      <c r="F11286" s="62">
        <v>5157</v>
      </c>
      <c r="G11286" s="62">
        <v>1082</v>
      </c>
      <c r="H11286" s="62">
        <v>8.1999999999999993</v>
      </c>
      <c r="I11286" s="62">
        <v>468.82</v>
      </c>
      <c r="J11286" s="62">
        <v>4796.01</v>
      </c>
      <c r="K11286" s="62">
        <v>0</v>
      </c>
      <c r="L11286" s="63"/>
      <c r="M11286" s="63"/>
      <c r="N11286" s="63"/>
      <c r="O11286" s="63"/>
      <c r="P11286" s="63"/>
      <c r="Q11286" s="63"/>
      <c r="R11286" s="63"/>
      <c r="S11286" s="63"/>
      <c r="T11286" s="63"/>
      <c r="U11286" s="63"/>
      <c r="V11286" s="63"/>
      <c r="W11286" s="63"/>
      <c r="X11286" s="63"/>
      <c r="Y11286" s="63"/>
      <c r="Z11286" s="62">
        <v>356.58</v>
      </c>
      <c r="AA11286" s="62">
        <v>1661</v>
      </c>
      <c r="AB11286" s="62">
        <v>12.58</v>
      </c>
      <c r="AC11286" s="62">
        <v>32.42</v>
      </c>
    </row>
    <row r="11287" spans="1:29" ht="30" x14ac:dyDescent="0.25">
      <c r="A11287" s="61" t="s">
        <v>536</v>
      </c>
      <c r="B11287" s="61" t="s">
        <v>537</v>
      </c>
      <c r="C11287" s="62">
        <v>2014</v>
      </c>
      <c r="D11287" s="61" t="s">
        <v>78</v>
      </c>
      <c r="E11287" s="62">
        <v>14</v>
      </c>
      <c r="F11287" s="62">
        <v>87200</v>
      </c>
      <c r="G11287" s="62">
        <v>15546</v>
      </c>
      <c r="H11287" s="62">
        <v>92.54</v>
      </c>
      <c r="I11287" s="62">
        <v>6228.57</v>
      </c>
      <c r="J11287" s="62">
        <v>81096</v>
      </c>
      <c r="K11287" s="62">
        <v>0</v>
      </c>
      <c r="L11287" s="63"/>
      <c r="M11287" s="63"/>
      <c r="N11287" s="63"/>
      <c r="O11287" s="63"/>
      <c r="P11287" s="63"/>
      <c r="Q11287" s="63"/>
      <c r="R11287" s="63"/>
      <c r="S11287" s="63"/>
      <c r="T11287" s="63"/>
      <c r="U11287" s="62">
        <v>7000</v>
      </c>
      <c r="V11287" s="62">
        <v>23107</v>
      </c>
      <c r="W11287" s="62">
        <v>137.54</v>
      </c>
      <c r="X11287" s="62">
        <v>500</v>
      </c>
      <c r="Y11287" s="62">
        <v>156688</v>
      </c>
      <c r="Z11287" s="62">
        <v>503.94</v>
      </c>
      <c r="AA11287" s="62">
        <v>4375</v>
      </c>
      <c r="AB11287" s="62">
        <v>26.04</v>
      </c>
      <c r="AC11287" s="62">
        <v>36</v>
      </c>
    </row>
    <row r="11288" spans="1:29" x14ac:dyDescent="0.25">
      <c r="A11288" s="61" t="s">
        <v>140</v>
      </c>
      <c r="B11288" s="61" t="s">
        <v>141</v>
      </c>
      <c r="C11288" s="62">
        <v>2010</v>
      </c>
      <c r="D11288" s="61" t="s">
        <v>99</v>
      </c>
      <c r="E11288" s="62">
        <v>70</v>
      </c>
      <c r="F11288" s="62">
        <v>236534</v>
      </c>
      <c r="G11288" s="62">
        <v>43686</v>
      </c>
      <c r="H11288" s="62">
        <v>52.01</v>
      </c>
      <c r="I11288" s="62">
        <v>3379.06</v>
      </c>
      <c r="J11288" s="62">
        <v>219976.62</v>
      </c>
      <c r="K11288" s="62">
        <v>1790.49</v>
      </c>
      <c r="L11288" s="62">
        <v>25269</v>
      </c>
      <c r="M11288" s="62">
        <v>30.08</v>
      </c>
      <c r="N11288" s="63"/>
      <c r="O11288" s="63"/>
      <c r="P11288" s="63"/>
      <c r="Q11288" s="63"/>
      <c r="R11288" s="63"/>
      <c r="S11288" s="63"/>
      <c r="T11288" s="63"/>
      <c r="U11288" s="63"/>
      <c r="V11288" s="63"/>
      <c r="W11288" s="63"/>
      <c r="X11288" s="63"/>
      <c r="Y11288" s="63"/>
      <c r="Z11288" s="62">
        <v>1815</v>
      </c>
      <c r="AA11288" s="62">
        <v>17445</v>
      </c>
      <c r="AB11288" s="62">
        <v>20.77</v>
      </c>
      <c r="AC11288" s="62">
        <v>25.93</v>
      </c>
    </row>
    <row r="11289" spans="1:29" x14ac:dyDescent="0.25">
      <c r="A11289" s="61" t="s">
        <v>434</v>
      </c>
      <c r="B11289" s="61" t="s">
        <v>435</v>
      </c>
      <c r="C11289" s="62">
        <v>2010</v>
      </c>
      <c r="D11289" s="61" t="s">
        <v>75</v>
      </c>
      <c r="E11289" s="62">
        <v>24</v>
      </c>
      <c r="F11289" s="62">
        <v>8858</v>
      </c>
      <c r="G11289" s="62">
        <v>2105</v>
      </c>
      <c r="H11289" s="62">
        <v>7.31</v>
      </c>
      <c r="I11289" s="62">
        <v>369.08</v>
      </c>
      <c r="J11289" s="62">
        <v>8237.94</v>
      </c>
      <c r="K11289" s="62">
        <v>228</v>
      </c>
      <c r="L11289" s="62">
        <v>1322</v>
      </c>
      <c r="M11289" s="62">
        <v>4.59</v>
      </c>
      <c r="N11289" s="63"/>
      <c r="O11289" s="63"/>
      <c r="P11289" s="63"/>
      <c r="Q11289" s="63"/>
      <c r="R11289" s="63"/>
      <c r="S11289" s="63"/>
      <c r="T11289" s="63"/>
      <c r="U11289" s="63"/>
      <c r="V11289" s="63"/>
      <c r="W11289" s="63"/>
      <c r="X11289" s="63"/>
      <c r="Y11289" s="63"/>
      <c r="Z11289" s="62">
        <v>2420.73</v>
      </c>
      <c r="AA11289" s="62">
        <v>15308</v>
      </c>
      <c r="AB11289" s="62">
        <v>53.15</v>
      </c>
      <c r="AC11289" s="62">
        <v>100.86</v>
      </c>
    </row>
    <row r="11290" spans="1:29" ht="30" x14ac:dyDescent="0.25">
      <c r="A11290" s="61" t="s">
        <v>255</v>
      </c>
      <c r="B11290" s="61" t="s">
        <v>256</v>
      </c>
      <c r="C11290" s="62">
        <v>2012</v>
      </c>
      <c r="D11290" s="61" t="s">
        <v>301</v>
      </c>
      <c r="E11290" s="62">
        <v>84</v>
      </c>
      <c r="F11290" s="62">
        <v>590052</v>
      </c>
      <c r="G11290" s="62">
        <v>101239</v>
      </c>
      <c r="H11290" s="62">
        <v>100.44</v>
      </c>
      <c r="I11290" s="62">
        <v>7024.43</v>
      </c>
      <c r="J11290" s="62">
        <v>548748.36</v>
      </c>
      <c r="K11290" s="62">
        <v>66702.23</v>
      </c>
      <c r="L11290" s="62">
        <v>58471</v>
      </c>
      <c r="M11290" s="62">
        <v>58.01</v>
      </c>
      <c r="N11290" s="62">
        <v>794.07</v>
      </c>
      <c r="O11290" s="62">
        <v>804382.21</v>
      </c>
      <c r="P11290" s="63"/>
      <c r="Q11290" s="63"/>
      <c r="R11290" s="63"/>
      <c r="S11290" s="63"/>
      <c r="T11290" s="63"/>
      <c r="U11290" s="63"/>
      <c r="V11290" s="63"/>
      <c r="W11290" s="63"/>
      <c r="X11290" s="63"/>
      <c r="Y11290" s="63"/>
      <c r="Z11290" s="62">
        <v>1957</v>
      </c>
      <c r="AA11290" s="62">
        <v>58443</v>
      </c>
      <c r="AB11290" s="62">
        <v>57.98</v>
      </c>
      <c r="AC11290" s="62">
        <v>23.3</v>
      </c>
    </row>
    <row r="11291" spans="1:29" x14ac:dyDescent="0.25">
      <c r="A11291" s="61" t="s">
        <v>295</v>
      </c>
      <c r="B11291" s="61" t="s">
        <v>296</v>
      </c>
      <c r="C11291" s="62">
        <v>2011</v>
      </c>
      <c r="D11291" s="61" t="s">
        <v>78</v>
      </c>
      <c r="E11291" s="62">
        <v>29</v>
      </c>
      <c r="F11291" s="62">
        <v>141220</v>
      </c>
      <c r="G11291" s="62">
        <v>21040</v>
      </c>
      <c r="H11291" s="62">
        <v>60.46</v>
      </c>
      <c r="I11291" s="62">
        <v>4869.66</v>
      </c>
      <c r="J11291" s="62">
        <v>131334.6</v>
      </c>
      <c r="K11291" s="62">
        <v>0</v>
      </c>
      <c r="L11291" s="62">
        <v>0</v>
      </c>
      <c r="M11291" s="62">
        <v>0</v>
      </c>
      <c r="N11291" s="63"/>
      <c r="O11291" s="63"/>
      <c r="P11291" s="63"/>
      <c r="Q11291" s="63"/>
      <c r="R11291" s="63"/>
      <c r="S11291" s="63"/>
      <c r="T11291" s="63"/>
      <c r="U11291" s="62">
        <v>6813</v>
      </c>
      <c r="V11291" s="62">
        <v>20505</v>
      </c>
      <c r="W11291" s="62">
        <v>58.92</v>
      </c>
      <c r="X11291" s="62">
        <v>234</v>
      </c>
      <c r="Y11291" s="62">
        <v>152502.19</v>
      </c>
      <c r="Z11291" s="62">
        <v>116590</v>
      </c>
      <c r="AA11291" s="62">
        <v>16329</v>
      </c>
      <c r="AB11291" s="62">
        <v>46.92</v>
      </c>
      <c r="AC11291" s="62">
        <v>4020.34</v>
      </c>
    </row>
    <row r="11292" spans="1:29" ht="30" x14ac:dyDescent="0.25">
      <c r="A11292" s="61" t="s">
        <v>231</v>
      </c>
      <c r="B11292" s="61" t="s">
        <v>232</v>
      </c>
      <c r="C11292" s="62">
        <v>2016</v>
      </c>
      <c r="D11292" s="61" t="s">
        <v>89</v>
      </c>
      <c r="E11292" s="62">
        <v>68</v>
      </c>
      <c r="F11292" s="62">
        <v>247720</v>
      </c>
      <c r="G11292" s="62">
        <v>31491</v>
      </c>
      <c r="H11292" s="62">
        <v>38.590000000000003</v>
      </c>
      <c r="I11292" s="62">
        <v>3642.94</v>
      </c>
      <c r="J11292" s="62">
        <v>230379.6</v>
      </c>
      <c r="K11292" s="62">
        <v>25708.05</v>
      </c>
      <c r="L11292" s="62">
        <v>27864</v>
      </c>
      <c r="M11292" s="62">
        <v>34.15</v>
      </c>
      <c r="N11292" s="62">
        <v>378.06</v>
      </c>
      <c r="O11292" s="62">
        <v>310021.09000000003</v>
      </c>
      <c r="P11292" s="63"/>
      <c r="Q11292" s="63"/>
      <c r="R11292" s="63"/>
      <c r="S11292" s="63"/>
      <c r="T11292" s="63"/>
      <c r="U11292" s="63"/>
      <c r="V11292" s="63"/>
      <c r="W11292" s="63"/>
      <c r="X11292" s="63"/>
      <c r="Y11292" s="63"/>
      <c r="Z11292" s="62">
        <v>3218</v>
      </c>
      <c r="AA11292" s="62">
        <v>32655</v>
      </c>
      <c r="AB11292" s="62">
        <v>40.020000000000003</v>
      </c>
      <c r="AC11292" s="62">
        <v>47.32</v>
      </c>
    </row>
    <row r="11293" spans="1:29" x14ac:dyDescent="0.25">
      <c r="A11293" s="61" t="s">
        <v>113</v>
      </c>
      <c r="B11293" s="61" t="s">
        <v>114</v>
      </c>
      <c r="C11293" s="62">
        <v>2018</v>
      </c>
      <c r="D11293" s="61" t="s">
        <v>99</v>
      </c>
      <c r="E11293" s="62">
        <v>75</v>
      </c>
      <c r="F11293" s="62">
        <v>134220</v>
      </c>
      <c r="G11293" s="62">
        <v>8476</v>
      </c>
      <c r="H11293" s="62">
        <v>9.42</v>
      </c>
      <c r="I11293" s="62">
        <v>1789.6</v>
      </c>
      <c r="J11293" s="62">
        <v>124824.6</v>
      </c>
      <c r="K11293" s="62">
        <v>15314.26</v>
      </c>
      <c r="L11293" s="62">
        <v>19699</v>
      </c>
      <c r="M11293" s="62">
        <v>21.89</v>
      </c>
      <c r="N11293" s="62">
        <v>204.19</v>
      </c>
      <c r="O11293" s="62">
        <v>184679.23</v>
      </c>
      <c r="P11293" s="63"/>
      <c r="Q11293" s="63"/>
      <c r="R11293" s="63"/>
      <c r="S11293" s="63"/>
      <c r="T11293" s="63"/>
      <c r="U11293" s="63"/>
      <c r="V11293" s="63"/>
      <c r="W11293" s="63"/>
      <c r="X11293" s="63"/>
      <c r="Y11293" s="63"/>
      <c r="Z11293" s="62">
        <v>373250</v>
      </c>
      <c r="AA11293" s="62">
        <v>80659</v>
      </c>
      <c r="AB11293" s="62">
        <v>89.62</v>
      </c>
      <c r="AC11293" s="62">
        <v>4976.67</v>
      </c>
    </row>
    <row r="11294" spans="1:29" ht="30" x14ac:dyDescent="0.25">
      <c r="A11294" s="61" t="s">
        <v>87</v>
      </c>
      <c r="B11294" s="61" t="s">
        <v>88</v>
      </c>
      <c r="C11294" s="62">
        <v>2006</v>
      </c>
      <c r="D11294" s="61" t="s">
        <v>135</v>
      </c>
      <c r="E11294" s="62">
        <v>60</v>
      </c>
      <c r="F11294" s="62">
        <v>57473</v>
      </c>
      <c r="G11294" s="62">
        <v>11876</v>
      </c>
      <c r="H11294" s="62">
        <v>16.489999999999998</v>
      </c>
      <c r="I11294" s="62">
        <v>957.88</v>
      </c>
      <c r="J11294" s="62">
        <v>53449.89</v>
      </c>
      <c r="K11294" s="62">
        <v>8383.1200000000008</v>
      </c>
      <c r="L11294" s="62">
        <v>14307</v>
      </c>
      <c r="M11294" s="62">
        <v>19.87</v>
      </c>
      <c r="N11294" s="63"/>
      <c r="O11294" s="63"/>
      <c r="P11294" s="63"/>
      <c r="Q11294" s="63"/>
      <c r="R11294" s="63"/>
      <c r="S11294" s="63"/>
      <c r="T11294" s="63"/>
      <c r="U11294" s="62">
        <v>38758</v>
      </c>
      <c r="V11294" s="62">
        <v>78795</v>
      </c>
      <c r="W11294" s="62">
        <v>109.44</v>
      </c>
      <c r="X11294" s="62">
        <v>645</v>
      </c>
      <c r="Y11294" s="62">
        <v>867559.07</v>
      </c>
      <c r="Z11294" s="62">
        <v>829376</v>
      </c>
      <c r="AA11294" s="62">
        <v>90901</v>
      </c>
      <c r="AB11294" s="62">
        <v>126.25</v>
      </c>
      <c r="AC11294" s="62">
        <v>13822.93</v>
      </c>
    </row>
    <row r="11295" spans="1:29" ht="30" x14ac:dyDescent="0.25">
      <c r="A11295" s="61" t="s">
        <v>148</v>
      </c>
      <c r="B11295" s="61" t="s">
        <v>149</v>
      </c>
      <c r="C11295" s="62">
        <v>2018</v>
      </c>
      <c r="D11295" s="61" t="s">
        <v>150</v>
      </c>
      <c r="E11295" s="62">
        <v>8</v>
      </c>
      <c r="F11295" s="63"/>
      <c r="G11295" s="63"/>
      <c r="H11295" s="63"/>
      <c r="I11295" s="63"/>
      <c r="J11295" s="63"/>
      <c r="K11295" s="62">
        <v>0</v>
      </c>
      <c r="L11295" s="63"/>
      <c r="M11295" s="63"/>
      <c r="N11295" s="63"/>
      <c r="O11295" s="63"/>
      <c r="P11295" s="63"/>
      <c r="Q11295" s="63"/>
      <c r="R11295" s="63"/>
      <c r="S11295" s="63"/>
      <c r="T11295" s="63"/>
      <c r="U11295" s="63"/>
      <c r="V11295" s="63"/>
      <c r="W11295" s="63"/>
      <c r="X11295" s="63"/>
      <c r="Y11295" s="63"/>
      <c r="Z11295" s="62">
        <v>0</v>
      </c>
      <c r="AA11295" s="63"/>
      <c r="AB11295" s="63"/>
      <c r="AC11295" s="62">
        <v>0</v>
      </c>
    </row>
    <row r="11296" spans="1:29" x14ac:dyDescent="0.25">
      <c r="A11296" s="61" t="s">
        <v>196</v>
      </c>
      <c r="B11296" s="61" t="s">
        <v>197</v>
      </c>
      <c r="C11296" s="62">
        <v>2018</v>
      </c>
      <c r="D11296" s="61" t="s">
        <v>262</v>
      </c>
      <c r="E11296" s="62">
        <v>59</v>
      </c>
      <c r="F11296" s="62">
        <v>223360</v>
      </c>
      <c r="G11296" s="62">
        <v>41235</v>
      </c>
      <c r="H11296" s="62">
        <v>58.24</v>
      </c>
      <c r="I11296" s="62">
        <v>3785.76</v>
      </c>
      <c r="J11296" s="62">
        <v>207724.79999999999</v>
      </c>
      <c r="K11296" s="62">
        <v>10158.1</v>
      </c>
      <c r="L11296" s="62">
        <v>13808</v>
      </c>
      <c r="M11296" s="62">
        <v>19.5</v>
      </c>
      <c r="N11296" s="62">
        <v>172.17</v>
      </c>
      <c r="O11296" s="62">
        <v>122499.56</v>
      </c>
      <c r="P11296" s="63"/>
      <c r="Q11296" s="63"/>
      <c r="R11296" s="63"/>
      <c r="S11296" s="63"/>
      <c r="T11296" s="63"/>
      <c r="U11296" s="63"/>
      <c r="V11296" s="63"/>
      <c r="W11296" s="63"/>
      <c r="X11296" s="63"/>
      <c r="Y11296" s="63"/>
      <c r="Z11296" s="62">
        <v>23512</v>
      </c>
      <c r="AA11296" s="62">
        <v>16505</v>
      </c>
      <c r="AB11296" s="62">
        <v>23.31</v>
      </c>
      <c r="AC11296" s="62">
        <v>398.51</v>
      </c>
    </row>
    <row r="11297" spans="1:29" x14ac:dyDescent="0.25">
      <c r="A11297" s="61" t="s">
        <v>413</v>
      </c>
      <c r="B11297" s="61" t="s">
        <v>414</v>
      </c>
      <c r="C11297" s="62">
        <v>2005</v>
      </c>
      <c r="D11297" s="61" t="s">
        <v>86</v>
      </c>
      <c r="E11297" s="62">
        <v>24</v>
      </c>
      <c r="F11297" s="62">
        <v>5932</v>
      </c>
      <c r="G11297" s="62">
        <v>987</v>
      </c>
      <c r="H11297" s="62">
        <v>3.43</v>
      </c>
      <c r="I11297" s="62">
        <v>247.17</v>
      </c>
      <c r="J11297" s="62">
        <v>5516.76</v>
      </c>
      <c r="K11297" s="62">
        <v>1308.3399999999999</v>
      </c>
      <c r="L11297" s="62">
        <v>2160</v>
      </c>
      <c r="M11297" s="62">
        <v>7.5</v>
      </c>
      <c r="N11297" s="62">
        <v>54.51</v>
      </c>
      <c r="O11297" s="62">
        <v>15777.71</v>
      </c>
      <c r="P11297" s="63"/>
      <c r="Q11297" s="63"/>
      <c r="R11297" s="63"/>
      <c r="S11297" s="63"/>
      <c r="T11297" s="63"/>
      <c r="U11297" s="63"/>
      <c r="V11297" s="63"/>
      <c r="W11297" s="63"/>
      <c r="X11297" s="63"/>
      <c r="Y11297" s="63"/>
      <c r="Z11297" s="62">
        <v>149996</v>
      </c>
      <c r="AA11297" s="62">
        <v>12250</v>
      </c>
      <c r="AB11297" s="62">
        <v>42.53</v>
      </c>
      <c r="AC11297" s="62">
        <v>6249.83</v>
      </c>
    </row>
    <row r="11298" spans="1:29" x14ac:dyDescent="0.25">
      <c r="A11298" s="61" t="s">
        <v>95</v>
      </c>
      <c r="B11298" s="61" t="s">
        <v>96</v>
      </c>
      <c r="C11298" s="62">
        <v>2012</v>
      </c>
      <c r="D11298" s="61" t="s">
        <v>86</v>
      </c>
      <c r="E11298" s="62">
        <v>215</v>
      </c>
      <c r="F11298" s="62">
        <v>20657</v>
      </c>
      <c r="G11298" s="62">
        <v>4359</v>
      </c>
      <c r="H11298" s="62">
        <v>1.69</v>
      </c>
      <c r="I11298" s="62">
        <v>96.08</v>
      </c>
      <c r="J11298" s="62">
        <v>19211.009999999998</v>
      </c>
      <c r="K11298" s="62">
        <v>125155</v>
      </c>
      <c r="L11298" s="62">
        <v>145323</v>
      </c>
      <c r="M11298" s="62">
        <v>56.33</v>
      </c>
      <c r="N11298" s="62">
        <v>582.12</v>
      </c>
      <c r="O11298" s="62">
        <v>1509281.69</v>
      </c>
      <c r="P11298" s="63"/>
      <c r="Q11298" s="63"/>
      <c r="R11298" s="63"/>
      <c r="S11298" s="63"/>
      <c r="T11298" s="63"/>
      <c r="U11298" s="63"/>
      <c r="V11298" s="63"/>
      <c r="W11298" s="63"/>
      <c r="X11298" s="63"/>
      <c r="Y11298" s="63"/>
      <c r="Z11298" s="62">
        <v>12183.32</v>
      </c>
      <c r="AA11298" s="62">
        <v>39357</v>
      </c>
      <c r="AB11298" s="62">
        <v>15.25</v>
      </c>
      <c r="AC11298" s="62">
        <v>56.67</v>
      </c>
    </row>
    <row r="11299" spans="1:29" ht="30" x14ac:dyDescent="0.25">
      <c r="A11299" s="61" t="s">
        <v>171</v>
      </c>
      <c r="B11299" s="61" t="s">
        <v>172</v>
      </c>
      <c r="C11299" s="62">
        <v>2006</v>
      </c>
      <c r="D11299" s="61" t="s">
        <v>99</v>
      </c>
      <c r="E11299" s="62">
        <v>198</v>
      </c>
      <c r="F11299" s="62">
        <v>1821536</v>
      </c>
      <c r="G11299" s="62">
        <v>199287</v>
      </c>
      <c r="H11299" s="62">
        <v>83.88</v>
      </c>
      <c r="I11299" s="62">
        <v>9199.68</v>
      </c>
      <c r="J11299" s="62">
        <v>1694028.48</v>
      </c>
      <c r="K11299" s="62">
        <v>15560.62</v>
      </c>
      <c r="L11299" s="62">
        <v>27922</v>
      </c>
      <c r="M11299" s="62">
        <v>11.75</v>
      </c>
      <c r="N11299" s="63"/>
      <c r="O11299" s="63"/>
      <c r="P11299" s="63"/>
      <c r="Q11299" s="63"/>
      <c r="R11299" s="63"/>
      <c r="S11299" s="63"/>
      <c r="T11299" s="63"/>
      <c r="U11299" s="63"/>
      <c r="V11299" s="63"/>
      <c r="W11299" s="63"/>
      <c r="X11299" s="63"/>
      <c r="Y11299" s="63"/>
      <c r="Z11299" s="62">
        <v>7885</v>
      </c>
      <c r="AA11299" s="62">
        <v>52908</v>
      </c>
      <c r="AB11299" s="62">
        <v>22.27</v>
      </c>
      <c r="AC11299" s="62">
        <v>39.82</v>
      </c>
    </row>
    <row r="11300" spans="1:29" ht="30" x14ac:dyDescent="0.25">
      <c r="A11300" s="61" t="s">
        <v>269</v>
      </c>
      <c r="B11300" s="61" t="s">
        <v>270</v>
      </c>
      <c r="C11300" s="62">
        <v>2008</v>
      </c>
      <c r="D11300" s="61" t="s">
        <v>83</v>
      </c>
      <c r="E11300" s="62">
        <v>2</v>
      </c>
      <c r="F11300" s="62">
        <v>12153</v>
      </c>
      <c r="G11300" s="62">
        <v>1912</v>
      </c>
      <c r="H11300" s="62">
        <v>79.67</v>
      </c>
      <c r="I11300" s="62">
        <v>6076.5</v>
      </c>
      <c r="J11300" s="62">
        <v>11302.29</v>
      </c>
      <c r="K11300" s="62">
        <v>2363.7199999999998</v>
      </c>
      <c r="L11300" s="62">
        <v>3779</v>
      </c>
      <c r="M11300" s="62">
        <v>157.46</v>
      </c>
      <c r="N11300" s="62">
        <v>1181.8599999999999</v>
      </c>
      <c r="O11300" s="62">
        <v>28504.86</v>
      </c>
      <c r="P11300" s="63"/>
      <c r="Q11300" s="63"/>
      <c r="R11300" s="63"/>
      <c r="S11300" s="63"/>
      <c r="T11300" s="63"/>
      <c r="U11300" s="63"/>
      <c r="V11300" s="63"/>
      <c r="W11300" s="63"/>
      <c r="X11300" s="63"/>
      <c r="Y11300" s="63"/>
      <c r="Z11300" s="62">
        <v>7900</v>
      </c>
      <c r="AA11300" s="62">
        <v>279</v>
      </c>
      <c r="AB11300" s="62">
        <v>11.63</v>
      </c>
      <c r="AC11300" s="62">
        <v>3950</v>
      </c>
    </row>
    <row r="11301" spans="1:29" x14ac:dyDescent="0.25">
      <c r="A11301" s="61" t="s">
        <v>420</v>
      </c>
      <c r="B11301" s="61" t="s">
        <v>421</v>
      </c>
      <c r="C11301" s="62">
        <v>2017</v>
      </c>
      <c r="D11301" s="61" t="s">
        <v>78</v>
      </c>
      <c r="E11301" s="62">
        <v>39</v>
      </c>
      <c r="F11301" s="62">
        <v>96716</v>
      </c>
      <c r="G11301" s="62">
        <v>19931</v>
      </c>
      <c r="H11301" s="62">
        <v>42.59</v>
      </c>
      <c r="I11301" s="62">
        <v>2479.9</v>
      </c>
      <c r="J11301" s="62">
        <v>89945.88</v>
      </c>
      <c r="K11301" s="62">
        <v>24846.75</v>
      </c>
      <c r="L11301" s="62">
        <v>29909</v>
      </c>
      <c r="M11301" s="62">
        <v>63.91</v>
      </c>
      <c r="N11301" s="62">
        <v>637.1</v>
      </c>
      <c r="O11301" s="62">
        <v>299634.42</v>
      </c>
      <c r="P11301" s="63"/>
      <c r="Q11301" s="63"/>
      <c r="R11301" s="63"/>
      <c r="S11301" s="63"/>
      <c r="T11301" s="63"/>
      <c r="U11301" s="63"/>
      <c r="V11301" s="63"/>
      <c r="W11301" s="63"/>
      <c r="X11301" s="63"/>
      <c r="Y11301" s="63"/>
      <c r="Z11301" s="62">
        <v>745</v>
      </c>
      <c r="AA11301" s="62">
        <v>8405</v>
      </c>
      <c r="AB11301" s="62">
        <v>17.96</v>
      </c>
      <c r="AC11301" s="62">
        <v>19.100000000000001</v>
      </c>
    </row>
    <row r="11302" spans="1:29" x14ac:dyDescent="0.25">
      <c r="A11302" s="61" t="s">
        <v>371</v>
      </c>
      <c r="B11302" s="61" t="s">
        <v>372</v>
      </c>
      <c r="C11302" s="62">
        <v>2005</v>
      </c>
      <c r="D11302" s="61" t="s">
        <v>150</v>
      </c>
      <c r="E11302" s="62">
        <v>8</v>
      </c>
      <c r="F11302" s="63"/>
      <c r="G11302" s="63"/>
      <c r="H11302" s="63"/>
      <c r="I11302" s="63"/>
      <c r="J11302" s="63"/>
      <c r="K11302" s="62">
        <v>0</v>
      </c>
      <c r="L11302" s="63"/>
      <c r="M11302" s="63"/>
      <c r="N11302" s="63"/>
      <c r="O11302" s="63"/>
      <c r="P11302" s="63"/>
      <c r="Q11302" s="63"/>
      <c r="R11302" s="63"/>
      <c r="S11302" s="63"/>
      <c r="T11302" s="63"/>
      <c r="U11302" s="63"/>
      <c r="V11302" s="63"/>
      <c r="W11302" s="63"/>
      <c r="X11302" s="63"/>
      <c r="Y11302" s="63"/>
      <c r="Z11302" s="62">
        <v>0</v>
      </c>
      <c r="AA11302" s="63"/>
      <c r="AB11302" s="63"/>
      <c r="AC11302" s="62">
        <v>0</v>
      </c>
    </row>
    <row r="11303" spans="1:29" x14ac:dyDescent="0.25">
      <c r="A11303" s="61" t="s">
        <v>442</v>
      </c>
      <c r="B11303" s="61" t="s">
        <v>443</v>
      </c>
      <c r="C11303" s="62">
        <v>2014</v>
      </c>
      <c r="D11303" s="61" t="s">
        <v>75</v>
      </c>
      <c r="E11303" s="62">
        <v>11</v>
      </c>
      <c r="F11303" s="62">
        <v>1202</v>
      </c>
      <c r="G11303" s="62">
        <v>312</v>
      </c>
      <c r="H11303" s="62">
        <v>2.36</v>
      </c>
      <c r="I11303" s="62">
        <v>109.27</v>
      </c>
      <c r="J11303" s="62">
        <v>1117.8599999999999</v>
      </c>
      <c r="K11303" s="62">
        <v>0</v>
      </c>
      <c r="L11303" s="63"/>
      <c r="M11303" s="63"/>
      <c r="N11303" s="63"/>
      <c r="O11303" s="63"/>
      <c r="P11303" s="63"/>
      <c r="Q11303" s="63"/>
      <c r="R11303" s="63"/>
      <c r="S11303" s="63"/>
      <c r="T11303" s="63"/>
      <c r="U11303" s="62">
        <v>205</v>
      </c>
      <c r="V11303" s="62">
        <v>824</v>
      </c>
      <c r="W11303" s="62">
        <v>6.24</v>
      </c>
      <c r="X11303" s="62">
        <v>18</v>
      </c>
      <c r="Y11303" s="62">
        <v>4588.72</v>
      </c>
      <c r="Z11303" s="62">
        <v>423.66</v>
      </c>
      <c r="AA11303" s="62">
        <v>2547</v>
      </c>
      <c r="AB11303" s="62">
        <v>19.3</v>
      </c>
      <c r="AC11303" s="62">
        <v>38.51</v>
      </c>
    </row>
    <row r="11304" spans="1:29" ht="30" x14ac:dyDescent="0.25">
      <c r="A11304" s="61" t="s">
        <v>367</v>
      </c>
      <c r="B11304" s="61" t="s">
        <v>368</v>
      </c>
      <c r="C11304" s="62">
        <v>2006</v>
      </c>
      <c r="D11304" s="61" t="s">
        <v>78</v>
      </c>
      <c r="E11304" s="62">
        <v>50</v>
      </c>
      <c r="F11304" s="62">
        <v>121509</v>
      </c>
      <c r="G11304" s="62">
        <v>22128</v>
      </c>
      <c r="H11304" s="62">
        <v>36.880000000000003</v>
      </c>
      <c r="I11304" s="62">
        <v>2430.1799999999998</v>
      </c>
      <c r="J11304" s="62">
        <v>113003.37</v>
      </c>
      <c r="K11304" s="62">
        <v>2506.3000000000002</v>
      </c>
      <c r="L11304" s="62">
        <v>55231</v>
      </c>
      <c r="M11304" s="62">
        <v>92.05</v>
      </c>
      <c r="N11304" s="62">
        <v>50.13</v>
      </c>
      <c r="O11304" s="62">
        <v>30224.28</v>
      </c>
      <c r="P11304" s="63"/>
      <c r="Q11304" s="63"/>
      <c r="R11304" s="63"/>
      <c r="S11304" s="63"/>
      <c r="T11304" s="63"/>
      <c r="U11304" s="63"/>
      <c r="V11304" s="63"/>
      <c r="W11304" s="63"/>
      <c r="X11304" s="63"/>
      <c r="Y11304" s="63"/>
      <c r="Z11304" s="62">
        <v>98600</v>
      </c>
      <c r="AA11304" s="62">
        <v>5413</v>
      </c>
      <c r="AB11304" s="62">
        <v>9.02</v>
      </c>
      <c r="AC11304" s="62">
        <v>1972</v>
      </c>
    </row>
    <row r="11305" spans="1:29" ht="30" x14ac:dyDescent="0.25">
      <c r="A11305" s="61" t="s">
        <v>245</v>
      </c>
      <c r="B11305" s="61" t="s">
        <v>246</v>
      </c>
      <c r="C11305" s="62">
        <v>2010</v>
      </c>
      <c r="D11305" s="61" t="s">
        <v>94</v>
      </c>
      <c r="E11305" s="62">
        <v>4</v>
      </c>
      <c r="F11305" s="63"/>
      <c r="G11305" s="63"/>
      <c r="H11305" s="63"/>
      <c r="I11305" s="63"/>
      <c r="J11305" s="63"/>
      <c r="K11305" s="62">
        <v>0</v>
      </c>
      <c r="L11305" s="63"/>
      <c r="M11305" s="63"/>
      <c r="N11305" s="63"/>
      <c r="O11305" s="63"/>
      <c r="P11305" s="63"/>
      <c r="Q11305" s="63"/>
      <c r="R11305" s="63"/>
      <c r="S11305" s="63"/>
      <c r="T11305" s="63"/>
      <c r="U11305" s="63"/>
      <c r="V11305" s="63"/>
      <c r="W11305" s="63"/>
      <c r="X11305" s="63"/>
      <c r="Y11305" s="63"/>
      <c r="Z11305" s="62">
        <v>29200</v>
      </c>
      <c r="AA11305" s="62">
        <v>2934</v>
      </c>
      <c r="AB11305" s="62">
        <v>61.13</v>
      </c>
      <c r="AC11305" s="62">
        <v>7300</v>
      </c>
    </row>
    <row r="11306" spans="1:29" ht="30" x14ac:dyDescent="0.25">
      <c r="A11306" s="61" t="s">
        <v>87</v>
      </c>
      <c r="B11306" s="61" t="s">
        <v>88</v>
      </c>
      <c r="C11306" s="62">
        <v>2015</v>
      </c>
      <c r="D11306" s="61" t="s">
        <v>75</v>
      </c>
      <c r="E11306" s="62">
        <v>10</v>
      </c>
      <c r="F11306" s="63"/>
      <c r="G11306" s="63"/>
      <c r="H11306" s="63"/>
      <c r="I11306" s="63"/>
      <c r="J11306" s="63"/>
      <c r="K11306" s="62">
        <v>10058.200000000001</v>
      </c>
      <c r="L11306" s="62">
        <v>9085</v>
      </c>
      <c r="M11306" s="62">
        <v>75.709999999999994</v>
      </c>
      <c r="N11306" s="63"/>
      <c r="O11306" s="63"/>
      <c r="P11306" s="63"/>
      <c r="Q11306" s="63"/>
      <c r="R11306" s="63"/>
      <c r="S11306" s="63"/>
      <c r="T11306" s="63"/>
      <c r="U11306" s="63"/>
      <c r="V11306" s="63"/>
      <c r="W11306" s="63"/>
      <c r="X11306" s="63"/>
      <c r="Y11306" s="63"/>
      <c r="Z11306" s="62">
        <v>82565</v>
      </c>
      <c r="AA11306" s="62">
        <v>11378</v>
      </c>
      <c r="AB11306" s="62">
        <v>94.82</v>
      </c>
      <c r="AC11306" s="62">
        <v>8256.5</v>
      </c>
    </row>
    <row r="11307" spans="1:29" ht="30" x14ac:dyDescent="0.25">
      <c r="A11307" s="61" t="s">
        <v>361</v>
      </c>
      <c r="B11307" s="61" t="s">
        <v>362</v>
      </c>
      <c r="C11307" s="62">
        <v>2008</v>
      </c>
      <c r="D11307" s="61" t="s">
        <v>75</v>
      </c>
      <c r="E11307" s="62">
        <v>8</v>
      </c>
      <c r="F11307" s="62">
        <v>3254</v>
      </c>
      <c r="G11307" s="62">
        <v>654</v>
      </c>
      <c r="H11307" s="62">
        <v>6.81</v>
      </c>
      <c r="I11307" s="62">
        <v>406.75</v>
      </c>
      <c r="J11307" s="62">
        <v>3026.22</v>
      </c>
      <c r="K11307" s="62">
        <v>3.88</v>
      </c>
      <c r="L11307" s="62">
        <v>136</v>
      </c>
      <c r="M11307" s="62">
        <v>1.42</v>
      </c>
      <c r="N11307" s="63"/>
      <c r="O11307" s="63"/>
      <c r="P11307" s="63"/>
      <c r="Q11307" s="63"/>
      <c r="R11307" s="63"/>
      <c r="S11307" s="63"/>
      <c r="T11307" s="63"/>
      <c r="U11307" s="62">
        <v>3885</v>
      </c>
      <c r="V11307" s="62">
        <v>11870</v>
      </c>
      <c r="W11307" s="62">
        <v>123.65</v>
      </c>
      <c r="X11307" s="62">
        <v>485</v>
      </c>
      <c r="Y11307" s="62">
        <v>86961.84</v>
      </c>
      <c r="Z11307" s="62">
        <v>55.88</v>
      </c>
      <c r="AA11307" s="62">
        <v>6403</v>
      </c>
      <c r="AB11307" s="62">
        <v>66.7</v>
      </c>
      <c r="AC11307" s="62">
        <v>6.98</v>
      </c>
    </row>
    <row r="11308" spans="1:29" x14ac:dyDescent="0.25">
      <c r="A11308" s="61" t="s">
        <v>155</v>
      </c>
      <c r="B11308" s="61" t="s">
        <v>156</v>
      </c>
      <c r="C11308" s="62">
        <v>2009</v>
      </c>
      <c r="D11308" s="61" t="s">
        <v>75</v>
      </c>
      <c r="E11308" s="62">
        <v>8</v>
      </c>
      <c r="F11308" s="63"/>
      <c r="G11308" s="63"/>
      <c r="H11308" s="63"/>
      <c r="I11308" s="63"/>
      <c r="J11308" s="63"/>
      <c r="K11308" s="62">
        <v>0</v>
      </c>
      <c r="L11308" s="63"/>
      <c r="M11308" s="63"/>
      <c r="N11308" s="63"/>
      <c r="O11308" s="63"/>
      <c r="P11308" s="63"/>
      <c r="Q11308" s="63"/>
      <c r="R11308" s="63"/>
      <c r="S11308" s="63"/>
      <c r="T11308" s="63"/>
      <c r="U11308" s="63"/>
      <c r="V11308" s="63"/>
      <c r="W11308" s="63"/>
      <c r="X11308" s="63"/>
      <c r="Y11308" s="63"/>
      <c r="Z11308" s="62">
        <v>204.48</v>
      </c>
      <c r="AA11308" s="62">
        <v>7570</v>
      </c>
      <c r="AB11308" s="62">
        <v>78.849999999999994</v>
      </c>
      <c r="AC11308" s="62">
        <v>25.56</v>
      </c>
    </row>
    <row r="11309" spans="1:29" ht="30" x14ac:dyDescent="0.25">
      <c r="A11309" s="61" t="s">
        <v>247</v>
      </c>
      <c r="B11309" s="61" t="s">
        <v>248</v>
      </c>
      <c r="C11309" s="62">
        <v>2009</v>
      </c>
      <c r="D11309" s="61" t="s">
        <v>150</v>
      </c>
      <c r="E11309" s="62">
        <v>2</v>
      </c>
      <c r="F11309" s="62">
        <v>24925</v>
      </c>
      <c r="G11309" s="62">
        <v>4757</v>
      </c>
      <c r="H11309" s="62">
        <v>198.21</v>
      </c>
      <c r="I11309" s="62">
        <v>12462.5</v>
      </c>
      <c r="J11309" s="62">
        <v>23180.25</v>
      </c>
      <c r="K11309" s="62">
        <v>0</v>
      </c>
      <c r="L11309" s="63"/>
      <c r="M11309" s="63"/>
      <c r="N11309" s="63"/>
      <c r="O11309" s="63"/>
      <c r="P11309" s="63"/>
      <c r="Q11309" s="63"/>
      <c r="R11309" s="63"/>
      <c r="S11309" s="63"/>
      <c r="T11309" s="63"/>
      <c r="U11309" s="62">
        <v>2278</v>
      </c>
      <c r="V11309" s="62">
        <v>7130</v>
      </c>
      <c r="W11309" s="62">
        <v>297.08</v>
      </c>
      <c r="X11309" s="62">
        <v>1139</v>
      </c>
      <c r="Y11309" s="62">
        <v>50990.75</v>
      </c>
      <c r="Z11309" s="62">
        <v>68</v>
      </c>
      <c r="AA11309" s="62">
        <v>728</v>
      </c>
      <c r="AB11309" s="62">
        <v>30.33</v>
      </c>
      <c r="AC11309" s="62">
        <v>34</v>
      </c>
    </row>
    <row r="11310" spans="1:29" ht="30" x14ac:dyDescent="0.25">
      <c r="A11310" s="61" t="s">
        <v>352</v>
      </c>
      <c r="B11310" s="61" t="s">
        <v>353</v>
      </c>
      <c r="C11310" s="62">
        <v>2015</v>
      </c>
      <c r="D11310" s="61" t="s">
        <v>99</v>
      </c>
      <c r="E11310" s="62">
        <v>50</v>
      </c>
      <c r="F11310" s="62">
        <v>165177</v>
      </c>
      <c r="G11310" s="62">
        <v>22200</v>
      </c>
      <c r="H11310" s="62">
        <v>37</v>
      </c>
      <c r="I11310" s="62">
        <v>3303.54</v>
      </c>
      <c r="J11310" s="62">
        <v>153614.60999999999</v>
      </c>
      <c r="K11310" s="62">
        <v>24643</v>
      </c>
      <c r="L11310" s="62">
        <v>34140</v>
      </c>
      <c r="M11310" s="62">
        <v>56.9</v>
      </c>
      <c r="N11310" s="62">
        <v>492.86</v>
      </c>
      <c r="O11310" s="62">
        <v>297177.33</v>
      </c>
      <c r="P11310" s="63"/>
      <c r="Q11310" s="63"/>
      <c r="R11310" s="63"/>
      <c r="S11310" s="63"/>
      <c r="T11310" s="63"/>
      <c r="U11310" s="63"/>
      <c r="V11310" s="63"/>
      <c r="W11310" s="63"/>
      <c r="X11310" s="63"/>
      <c r="Y11310" s="63"/>
      <c r="Z11310" s="62">
        <v>5265</v>
      </c>
      <c r="AA11310" s="62">
        <v>13575</v>
      </c>
      <c r="AB11310" s="62">
        <v>22.63</v>
      </c>
      <c r="AC11310" s="62">
        <v>105.3</v>
      </c>
    </row>
    <row r="11311" spans="1:29" ht="30" x14ac:dyDescent="0.25">
      <c r="A11311" s="61" t="s">
        <v>556</v>
      </c>
      <c r="B11311" s="61" t="s">
        <v>557</v>
      </c>
      <c r="C11311" s="62">
        <v>2009</v>
      </c>
      <c r="D11311" s="61" t="s">
        <v>78</v>
      </c>
      <c r="E11311" s="62">
        <v>52</v>
      </c>
      <c r="F11311" s="62">
        <v>622260</v>
      </c>
      <c r="G11311" s="62">
        <v>83398</v>
      </c>
      <c r="H11311" s="62">
        <v>133.65</v>
      </c>
      <c r="I11311" s="62">
        <v>11966.54</v>
      </c>
      <c r="J11311" s="62">
        <v>578701.80000000005</v>
      </c>
      <c r="K11311" s="62">
        <v>0</v>
      </c>
      <c r="L11311" s="63"/>
      <c r="M11311" s="63"/>
      <c r="N11311" s="63"/>
      <c r="O11311" s="63"/>
      <c r="P11311" s="63"/>
      <c r="Q11311" s="63"/>
      <c r="R11311" s="63"/>
      <c r="S11311" s="63"/>
      <c r="T11311" s="63"/>
      <c r="U11311" s="63"/>
      <c r="V11311" s="63"/>
      <c r="W11311" s="63"/>
      <c r="X11311" s="63"/>
      <c r="Y11311" s="63"/>
      <c r="Z11311" s="62">
        <v>1276.6500000000001</v>
      </c>
      <c r="AA11311" s="62">
        <v>11958</v>
      </c>
      <c r="AB11311" s="62">
        <v>19.16</v>
      </c>
      <c r="AC11311" s="62">
        <v>24.55</v>
      </c>
    </row>
    <row r="11312" spans="1:29" ht="30" x14ac:dyDescent="0.25">
      <c r="A11312" s="61" t="s">
        <v>269</v>
      </c>
      <c r="B11312" s="61" t="s">
        <v>270</v>
      </c>
      <c r="C11312" s="62">
        <v>2006</v>
      </c>
      <c r="D11312" s="61" t="s">
        <v>89</v>
      </c>
      <c r="E11312" s="62">
        <v>72</v>
      </c>
      <c r="F11312" s="62">
        <v>705312</v>
      </c>
      <c r="G11312" s="62">
        <v>67302</v>
      </c>
      <c r="H11312" s="62">
        <v>77.900000000000006</v>
      </c>
      <c r="I11312" s="62">
        <v>9796</v>
      </c>
      <c r="J11312" s="62">
        <v>655940.16</v>
      </c>
      <c r="K11312" s="62">
        <v>0</v>
      </c>
      <c r="L11312" s="63"/>
      <c r="M11312" s="63"/>
      <c r="N11312" s="63"/>
      <c r="O11312" s="63"/>
      <c r="P11312" s="63"/>
      <c r="Q11312" s="63"/>
      <c r="R11312" s="63"/>
      <c r="S11312" s="63"/>
      <c r="T11312" s="63"/>
      <c r="U11312" s="63"/>
      <c r="V11312" s="63"/>
      <c r="W11312" s="63"/>
      <c r="X11312" s="63"/>
      <c r="Y11312" s="63"/>
      <c r="Z11312" s="62">
        <v>126800</v>
      </c>
      <c r="AA11312" s="62">
        <v>4003</v>
      </c>
      <c r="AB11312" s="62">
        <v>4.63</v>
      </c>
      <c r="AC11312" s="62">
        <v>1761.11</v>
      </c>
    </row>
    <row r="11313" spans="1:29" ht="30" x14ac:dyDescent="0.25">
      <c r="A11313" s="61" t="s">
        <v>146</v>
      </c>
      <c r="B11313" s="61" t="s">
        <v>147</v>
      </c>
      <c r="C11313" s="62">
        <v>2012</v>
      </c>
      <c r="D11313" s="61" t="s">
        <v>78</v>
      </c>
      <c r="E11313" s="62">
        <v>5</v>
      </c>
      <c r="F11313" s="63"/>
      <c r="G11313" s="62">
        <v>454</v>
      </c>
      <c r="H11313" s="62">
        <v>7.57</v>
      </c>
      <c r="I11313" s="63"/>
      <c r="J11313" s="63"/>
      <c r="K11313" s="62">
        <v>0</v>
      </c>
      <c r="L11313" s="63"/>
      <c r="M11313" s="63"/>
      <c r="N11313" s="63"/>
      <c r="O11313" s="63"/>
      <c r="P11313" s="63"/>
      <c r="Q11313" s="63"/>
      <c r="R11313" s="63"/>
      <c r="S11313" s="63"/>
      <c r="T11313" s="63"/>
      <c r="U11313" s="63"/>
      <c r="V11313" s="63"/>
      <c r="W11313" s="63"/>
      <c r="X11313" s="63"/>
      <c r="Y11313" s="63"/>
      <c r="Z11313" s="62">
        <v>0</v>
      </c>
      <c r="AA11313" s="63"/>
      <c r="AB11313" s="63"/>
      <c r="AC11313" s="62">
        <v>0</v>
      </c>
    </row>
    <row r="11314" spans="1:29" ht="30" x14ac:dyDescent="0.25">
      <c r="A11314" s="61" t="s">
        <v>231</v>
      </c>
      <c r="B11314" s="61" t="s">
        <v>232</v>
      </c>
      <c r="C11314" s="62">
        <v>2005</v>
      </c>
      <c r="D11314" s="61" t="s">
        <v>72</v>
      </c>
      <c r="E11314" s="62">
        <v>92</v>
      </c>
      <c r="F11314" s="62">
        <v>822720</v>
      </c>
      <c r="G11314" s="62">
        <v>61591</v>
      </c>
      <c r="H11314" s="62">
        <v>55.79</v>
      </c>
      <c r="I11314" s="62">
        <v>8942.61</v>
      </c>
      <c r="J11314" s="62">
        <v>765129.6</v>
      </c>
      <c r="K11314" s="62">
        <v>0</v>
      </c>
      <c r="L11314" s="63"/>
      <c r="M11314" s="63"/>
      <c r="N11314" s="63"/>
      <c r="O11314" s="63"/>
      <c r="P11314" s="63"/>
      <c r="Q11314" s="63"/>
      <c r="R11314" s="63"/>
      <c r="S11314" s="63"/>
      <c r="T11314" s="63"/>
      <c r="U11314" s="63"/>
      <c r="V11314" s="63"/>
      <c r="W11314" s="63"/>
      <c r="X11314" s="63"/>
      <c r="Y11314" s="63"/>
      <c r="Z11314" s="62">
        <v>425160</v>
      </c>
      <c r="AA11314" s="62">
        <v>16827</v>
      </c>
      <c r="AB11314" s="62">
        <v>15.24</v>
      </c>
      <c r="AC11314" s="62">
        <v>4621.3</v>
      </c>
    </row>
    <row r="11315" spans="1:29" ht="30" x14ac:dyDescent="0.25">
      <c r="A11315" s="61" t="s">
        <v>239</v>
      </c>
      <c r="B11315" s="61" t="s">
        <v>240</v>
      </c>
      <c r="C11315" s="62">
        <v>2009</v>
      </c>
      <c r="D11315" s="61" t="s">
        <v>83</v>
      </c>
      <c r="E11315" s="62">
        <v>12</v>
      </c>
      <c r="F11315" s="63"/>
      <c r="G11315" s="63"/>
      <c r="H11315" s="63"/>
      <c r="I11315" s="63"/>
      <c r="J11315" s="63"/>
      <c r="K11315" s="62">
        <v>0</v>
      </c>
      <c r="L11315" s="63"/>
      <c r="M11315" s="63"/>
      <c r="N11315" s="63"/>
      <c r="O11315" s="63"/>
      <c r="P11315" s="63"/>
      <c r="Q11315" s="63"/>
      <c r="R11315" s="63"/>
      <c r="S11315" s="63"/>
      <c r="T11315" s="63"/>
      <c r="U11315" s="63"/>
      <c r="V11315" s="63"/>
      <c r="W11315" s="63"/>
      <c r="X11315" s="63"/>
      <c r="Y11315" s="63"/>
      <c r="Z11315" s="62">
        <v>748.61</v>
      </c>
      <c r="AA11315" s="62">
        <v>7290</v>
      </c>
      <c r="AB11315" s="62">
        <v>50.63</v>
      </c>
      <c r="AC11315" s="62">
        <v>62.38</v>
      </c>
    </row>
    <row r="11316" spans="1:29" x14ac:dyDescent="0.25">
      <c r="A11316" s="61" t="s">
        <v>558</v>
      </c>
      <c r="B11316" s="61" t="s">
        <v>559</v>
      </c>
      <c r="C11316" s="62">
        <v>2004</v>
      </c>
      <c r="D11316" s="61" t="s">
        <v>75</v>
      </c>
      <c r="E11316" s="62">
        <v>6</v>
      </c>
      <c r="F11316" s="63"/>
      <c r="G11316" s="63"/>
      <c r="H11316" s="63"/>
      <c r="I11316" s="63"/>
      <c r="J11316" s="63"/>
      <c r="K11316" s="62">
        <v>0</v>
      </c>
      <c r="L11316" s="63"/>
      <c r="M11316" s="63"/>
      <c r="N11316" s="63"/>
      <c r="O11316" s="63"/>
      <c r="P11316" s="63"/>
      <c r="Q11316" s="63"/>
      <c r="R11316" s="63"/>
      <c r="S11316" s="63"/>
      <c r="T11316" s="63"/>
      <c r="U11316" s="63"/>
      <c r="V11316" s="63"/>
      <c r="W11316" s="63"/>
      <c r="X11316" s="63"/>
      <c r="Y11316" s="63"/>
      <c r="Z11316" s="62">
        <v>0</v>
      </c>
      <c r="AA11316" s="63"/>
      <c r="AB11316" s="63"/>
      <c r="AC11316" s="62">
        <v>0</v>
      </c>
    </row>
    <row r="11317" spans="1:29" x14ac:dyDescent="0.25">
      <c r="A11317" s="61" t="s">
        <v>79</v>
      </c>
      <c r="B11317" s="61" t="s">
        <v>80</v>
      </c>
      <c r="C11317" s="62">
        <v>2017</v>
      </c>
      <c r="D11317" s="61" t="s">
        <v>86</v>
      </c>
      <c r="E11317" s="62">
        <v>60</v>
      </c>
      <c r="F11317" s="62">
        <v>44777</v>
      </c>
      <c r="G11317" s="62">
        <v>10214</v>
      </c>
      <c r="H11317" s="62">
        <v>14.19</v>
      </c>
      <c r="I11317" s="62">
        <v>746.28</v>
      </c>
      <c r="J11317" s="62">
        <v>41642.61</v>
      </c>
      <c r="K11317" s="62">
        <v>152.28</v>
      </c>
      <c r="L11317" s="62">
        <v>502</v>
      </c>
      <c r="M11317" s="62">
        <v>0.7</v>
      </c>
      <c r="N11317" s="62">
        <v>2.54</v>
      </c>
      <c r="O11317" s="62">
        <v>1836.38</v>
      </c>
      <c r="P11317" s="63"/>
      <c r="Q11317" s="63"/>
      <c r="R11317" s="63"/>
      <c r="S11317" s="63"/>
      <c r="T11317" s="63"/>
      <c r="U11317" s="63"/>
      <c r="V11317" s="63"/>
      <c r="W11317" s="63"/>
      <c r="X11317" s="63"/>
      <c r="Y11317" s="63"/>
      <c r="Z11317" s="62">
        <v>726134</v>
      </c>
      <c r="AA11317" s="62">
        <v>49544</v>
      </c>
      <c r="AB11317" s="62">
        <v>68.81</v>
      </c>
      <c r="AC11317" s="62">
        <v>12102.23</v>
      </c>
    </row>
    <row r="11318" spans="1:29" x14ac:dyDescent="0.25">
      <c r="A11318" s="61" t="s">
        <v>126</v>
      </c>
      <c r="B11318" s="61" t="s">
        <v>127</v>
      </c>
      <c r="C11318" s="62">
        <v>2008</v>
      </c>
      <c r="D11318" s="61" t="s">
        <v>75</v>
      </c>
      <c r="E11318" s="62">
        <v>35</v>
      </c>
      <c r="F11318" s="62">
        <v>41334</v>
      </c>
      <c r="G11318" s="62">
        <v>7489</v>
      </c>
      <c r="H11318" s="62">
        <v>17.829999999999998</v>
      </c>
      <c r="I11318" s="62">
        <v>1180.97</v>
      </c>
      <c r="J11318" s="62">
        <v>38440.620000000003</v>
      </c>
      <c r="K11318" s="62">
        <v>9302.6200000000008</v>
      </c>
      <c r="L11318" s="62">
        <v>15401</v>
      </c>
      <c r="M11318" s="62">
        <v>36.67</v>
      </c>
      <c r="N11318" s="62">
        <v>265.79000000000002</v>
      </c>
      <c r="O11318" s="62">
        <v>112183.07</v>
      </c>
      <c r="P11318" s="63"/>
      <c r="Q11318" s="63"/>
      <c r="R11318" s="63"/>
      <c r="S11318" s="63"/>
      <c r="T11318" s="63"/>
      <c r="U11318" s="63"/>
      <c r="V11318" s="63"/>
      <c r="W11318" s="63"/>
      <c r="X11318" s="63"/>
      <c r="Y11318" s="63"/>
      <c r="Z11318" s="62">
        <v>4848</v>
      </c>
      <c r="AA11318" s="62">
        <v>43605</v>
      </c>
      <c r="AB11318" s="62">
        <v>103.82</v>
      </c>
      <c r="AC11318" s="62">
        <v>138.51</v>
      </c>
    </row>
    <row r="11319" spans="1:29" ht="30" x14ac:dyDescent="0.25">
      <c r="A11319" s="61" t="s">
        <v>415</v>
      </c>
      <c r="B11319" s="61" t="s">
        <v>416</v>
      </c>
      <c r="C11319" s="62">
        <v>2011</v>
      </c>
      <c r="D11319" s="61" t="s">
        <v>78</v>
      </c>
      <c r="E11319" s="62">
        <v>98</v>
      </c>
      <c r="F11319" s="62">
        <v>1031948</v>
      </c>
      <c r="G11319" s="62">
        <v>141227</v>
      </c>
      <c r="H11319" s="62">
        <v>120.09</v>
      </c>
      <c r="I11319" s="62">
        <v>10530.08</v>
      </c>
      <c r="J11319" s="62">
        <v>959711.64</v>
      </c>
      <c r="K11319" s="62">
        <v>0</v>
      </c>
      <c r="L11319" s="63"/>
      <c r="M11319" s="63"/>
      <c r="N11319" s="63"/>
      <c r="O11319" s="63"/>
      <c r="P11319" s="63"/>
      <c r="Q11319" s="63"/>
      <c r="R11319" s="63"/>
      <c r="S11319" s="63"/>
      <c r="T11319" s="63"/>
      <c r="U11319" s="63"/>
      <c r="V11319" s="63"/>
      <c r="W11319" s="63"/>
      <c r="X11319" s="63"/>
      <c r="Y11319" s="63"/>
      <c r="Z11319" s="62">
        <v>312.5</v>
      </c>
      <c r="AA11319" s="62">
        <v>46606</v>
      </c>
      <c r="AB11319" s="62">
        <v>39.630000000000003</v>
      </c>
      <c r="AC11319" s="62">
        <v>3.19</v>
      </c>
    </row>
    <row r="11320" spans="1:29" x14ac:dyDescent="0.25">
      <c r="A11320" s="61" t="s">
        <v>295</v>
      </c>
      <c r="B11320" s="61" t="s">
        <v>296</v>
      </c>
      <c r="C11320" s="62">
        <v>2010</v>
      </c>
      <c r="D11320" s="61" t="s">
        <v>86</v>
      </c>
      <c r="E11320" s="62">
        <v>14</v>
      </c>
      <c r="F11320" s="63"/>
      <c r="G11320" s="63"/>
      <c r="H11320" s="63"/>
      <c r="I11320" s="63"/>
      <c r="J11320" s="63"/>
      <c r="K11320" s="62">
        <v>0</v>
      </c>
      <c r="L11320" s="63"/>
      <c r="M11320" s="63"/>
      <c r="N11320" s="63"/>
      <c r="O11320" s="63"/>
      <c r="P11320" s="63"/>
      <c r="Q11320" s="63"/>
      <c r="R11320" s="63"/>
      <c r="S11320" s="63"/>
      <c r="T11320" s="63"/>
      <c r="U11320" s="63"/>
      <c r="V11320" s="63"/>
      <c r="W11320" s="63"/>
      <c r="X11320" s="63"/>
      <c r="Y11320" s="63"/>
      <c r="Z11320" s="62">
        <v>94715</v>
      </c>
      <c r="AA11320" s="62">
        <v>11619</v>
      </c>
      <c r="AB11320" s="62">
        <v>69.16</v>
      </c>
      <c r="AC11320" s="62">
        <v>6765.36</v>
      </c>
    </row>
    <row r="11321" spans="1:29" ht="30" x14ac:dyDescent="0.25">
      <c r="A11321" s="61" t="s">
        <v>122</v>
      </c>
      <c r="B11321" s="61" t="s">
        <v>123</v>
      </c>
      <c r="C11321" s="62">
        <v>2007</v>
      </c>
      <c r="D11321" s="61" t="s">
        <v>72</v>
      </c>
      <c r="E11321" s="62">
        <v>112</v>
      </c>
      <c r="F11321" s="62">
        <v>1158569</v>
      </c>
      <c r="G11321" s="62">
        <v>159175</v>
      </c>
      <c r="H11321" s="62">
        <v>118.43</v>
      </c>
      <c r="I11321" s="62">
        <v>10344.370000000001</v>
      </c>
      <c r="J11321" s="62">
        <v>1077469.17</v>
      </c>
      <c r="K11321" s="62">
        <v>0</v>
      </c>
      <c r="L11321" s="63"/>
      <c r="M11321" s="63"/>
      <c r="N11321" s="63"/>
      <c r="O11321" s="63"/>
      <c r="P11321" s="63"/>
      <c r="Q11321" s="63"/>
      <c r="R11321" s="63"/>
      <c r="S11321" s="63"/>
      <c r="T11321" s="63"/>
      <c r="U11321" s="63"/>
      <c r="V11321" s="63"/>
      <c r="W11321" s="63"/>
      <c r="X11321" s="63"/>
      <c r="Y11321" s="63"/>
      <c r="Z11321" s="62">
        <v>3439.61</v>
      </c>
      <c r="AA11321" s="62">
        <v>36798</v>
      </c>
      <c r="AB11321" s="62">
        <v>27.38</v>
      </c>
      <c r="AC11321" s="62">
        <v>30.71</v>
      </c>
    </row>
    <row r="11322" spans="1:29" ht="30" x14ac:dyDescent="0.25">
      <c r="A11322" s="61" t="s">
        <v>176</v>
      </c>
      <c r="B11322" s="61" t="s">
        <v>177</v>
      </c>
      <c r="C11322" s="62">
        <v>2011</v>
      </c>
      <c r="D11322" s="61" t="s">
        <v>86</v>
      </c>
      <c r="E11322" s="62">
        <v>72</v>
      </c>
      <c r="F11322" s="62">
        <v>12347</v>
      </c>
      <c r="G11322" s="62">
        <v>4408</v>
      </c>
      <c r="H11322" s="62">
        <v>5.0999999999999996</v>
      </c>
      <c r="I11322" s="62">
        <v>171.49</v>
      </c>
      <c r="J11322" s="62">
        <v>11482.71</v>
      </c>
      <c r="K11322" s="62">
        <v>0</v>
      </c>
      <c r="L11322" s="62">
        <v>5675</v>
      </c>
      <c r="M11322" s="62">
        <v>6.57</v>
      </c>
      <c r="N11322" s="63"/>
      <c r="O11322" s="63"/>
      <c r="P11322" s="63"/>
      <c r="Q11322" s="63"/>
      <c r="R11322" s="63"/>
      <c r="S11322" s="63"/>
      <c r="T11322" s="63"/>
      <c r="U11322" s="63"/>
      <c r="V11322" s="63"/>
      <c r="W11322" s="63"/>
      <c r="X11322" s="63"/>
      <c r="Y11322" s="63"/>
      <c r="Z11322" s="62">
        <v>0</v>
      </c>
      <c r="AA11322" s="62">
        <v>27462</v>
      </c>
      <c r="AB11322" s="62">
        <v>31.78</v>
      </c>
      <c r="AC11322" s="62">
        <v>0</v>
      </c>
    </row>
    <row r="11323" spans="1:29" ht="30" x14ac:dyDescent="0.25">
      <c r="A11323" s="61" t="s">
        <v>387</v>
      </c>
      <c r="B11323" s="61" t="s">
        <v>388</v>
      </c>
      <c r="C11323" s="62">
        <v>2016</v>
      </c>
      <c r="D11323" s="61" t="s">
        <v>99</v>
      </c>
      <c r="E11323" s="62">
        <v>25</v>
      </c>
      <c r="F11323" s="62">
        <v>80762</v>
      </c>
      <c r="G11323" s="62">
        <v>16112</v>
      </c>
      <c r="H11323" s="62">
        <v>53.71</v>
      </c>
      <c r="I11323" s="62">
        <v>3230.48</v>
      </c>
      <c r="J11323" s="62">
        <v>75108.66</v>
      </c>
      <c r="K11323" s="62">
        <v>8379.24</v>
      </c>
      <c r="L11323" s="62">
        <v>5278</v>
      </c>
      <c r="M11323" s="62">
        <v>17.59</v>
      </c>
      <c r="N11323" s="62">
        <v>335.17</v>
      </c>
      <c r="O11323" s="62">
        <v>101047.81</v>
      </c>
      <c r="P11323" s="63"/>
      <c r="Q11323" s="63"/>
      <c r="R11323" s="63"/>
      <c r="S11323" s="63"/>
      <c r="T11323" s="63"/>
      <c r="U11323" s="63"/>
      <c r="V11323" s="63"/>
      <c r="W11323" s="63"/>
      <c r="X11323" s="63"/>
      <c r="Y11323" s="63"/>
      <c r="Z11323" s="62">
        <v>34.49</v>
      </c>
      <c r="AA11323" s="62">
        <v>3093</v>
      </c>
      <c r="AB11323" s="62">
        <v>10.31</v>
      </c>
      <c r="AC11323" s="62">
        <v>1.38</v>
      </c>
    </row>
    <row r="11324" spans="1:29" x14ac:dyDescent="0.25">
      <c r="A11324" s="61" t="s">
        <v>157</v>
      </c>
      <c r="B11324" s="61" t="s">
        <v>158</v>
      </c>
      <c r="C11324" s="62">
        <v>2008</v>
      </c>
      <c r="D11324" s="61" t="s">
        <v>99</v>
      </c>
      <c r="E11324" s="62">
        <v>23</v>
      </c>
      <c r="F11324" s="62">
        <v>93680</v>
      </c>
      <c r="G11324" s="62">
        <v>13761</v>
      </c>
      <c r="H11324" s="62">
        <v>49.86</v>
      </c>
      <c r="I11324" s="62">
        <v>4073.04</v>
      </c>
      <c r="J11324" s="62">
        <v>87122.4</v>
      </c>
      <c r="K11324" s="62">
        <v>16664.400000000001</v>
      </c>
      <c r="L11324" s="62">
        <v>9197</v>
      </c>
      <c r="M11324" s="62">
        <v>33.32</v>
      </c>
      <c r="N11324" s="62">
        <v>724.54</v>
      </c>
      <c r="O11324" s="62">
        <v>200961.04</v>
      </c>
      <c r="P11324" s="63"/>
      <c r="Q11324" s="63"/>
      <c r="R11324" s="63"/>
      <c r="S11324" s="63"/>
      <c r="T11324" s="63"/>
      <c r="U11324" s="63"/>
      <c r="V11324" s="63"/>
      <c r="W11324" s="63"/>
      <c r="X11324" s="63"/>
      <c r="Y11324" s="63"/>
      <c r="Z11324" s="62">
        <v>15620.09</v>
      </c>
      <c r="AA11324" s="62">
        <v>2852</v>
      </c>
      <c r="AB11324" s="62">
        <v>10.33</v>
      </c>
      <c r="AC11324" s="62">
        <v>679.13</v>
      </c>
    </row>
    <row r="11325" spans="1:29" ht="30" x14ac:dyDescent="0.25">
      <c r="A11325" s="61" t="s">
        <v>136</v>
      </c>
      <c r="B11325" s="61" t="s">
        <v>137</v>
      </c>
      <c r="C11325" s="62">
        <v>2006</v>
      </c>
      <c r="D11325" s="61" t="s">
        <v>99</v>
      </c>
      <c r="E11325" s="62">
        <v>30</v>
      </c>
      <c r="F11325" s="62">
        <v>40162</v>
      </c>
      <c r="G11325" s="62">
        <v>6254</v>
      </c>
      <c r="H11325" s="62">
        <v>17.37</v>
      </c>
      <c r="I11325" s="62">
        <v>1338.73</v>
      </c>
      <c r="J11325" s="62">
        <v>37350.660000000003</v>
      </c>
      <c r="K11325" s="62">
        <v>3689</v>
      </c>
      <c r="L11325" s="62">
        <v>4990</v>
      </c>
      <c r="M11325" s="62">
        <v>13.86</v>
      </c>
      <c r="N11325" s="63"/>
      <c r="O11325" s="63"/>
      <c r="P11325" s="63"/>
      <c r="Q11325" s="63"/>
      <c r="R11325" s="63"/>
      <c r="S11325" s="63"/>
      <c r="T11325" s="63"/>
      <c r="U11325" s="63"/>
      <c r="V11325" s="63"/>
      <c r="W11325" s="63"/>
      <c r="X11325" s="63"/>
      <c r="Y11325" s="63"/>
      <c r="Z11325" s="62">
        <v>0.82</v>
      </c>
      <c r="AA11325" s="62">
        <v>1448</v>
      </c>
      <c r="AB11325" s="62">
        <v>4.0199999999999996</v>
      </c>
      <c r="AC11325" s="62">
        <v>0.03</v>
      </c>
    </row>
    <row r="11326" spans="1:29" ht="30" x14ac:dyDescent="0.25">
      <c r="A11326" s="61" t="s">
        <v>138</v>
      </c>
      <c r="B11326" s="61" t="s">
        <v>139</v>
      </c>
      <c r="C11326" s="62">
        <v>2017</v>
      </c>
      <c r="D11326" s="61" t="s">
        <v>89</v>
      </c>
      <c r="E11326" s="62">
        <v>108</v>
      </c>
      <c r="F11326" s="62">
        <v>595560</v>
      </c>
      <c r="G11326" s="62">
        <v>107938</v>
      </c>
      <c r="H11326" s="62">
        <v>83.29</v>
      </c>
      <c r="I11326" s="62">
        <v>5514.44</v>
      </c>
      <c r="J11326" s="62">
        <v>553870.80000000005</v>
      </c>
      <c r="K11326" s="62">
        <v>11425.8</v>
      </c>
      <c r="L11326" s="62">
        <v>11977</v>
      </c>
      <c r="M11326" s="62">
        <v>9.24</v>
      </c>
      <c r="N11326" s="62">
        <v>105.79</v>
      </c>
      <c r="O11326" s="62">
        <v>137787.15</v>
      </c>
      <c r="P11326" s="63"/>
      <c r="Q11326" s="63"/>
      <c r="R11326" s="63"/>
      <c r="S11326" s="63"/>
      <c r="T11326" s="63"/>
      <c r="U11326" s="63"/>
      <c r="V11326" s="63"/>
      <c r="W11326" s="63"/>
      <c r="X11326" s="63"/>
      <c r="Y11326" s="63"/>
      <c r="Z11326" s="62">
        <v>213400</v>
      </c>
      <c r="AA11326" s="62">
        <v>19542</v>
      </c>
      <c r="AB11326" s="62">
        <v>15.08</v>
      </c>
      <c r="AC11326" s="62">
        <v>1975.93</v>
      </c>
    </row>
    <row r="11327" spans="1:29" x14ac:dyDescent="0.25">
      <c r="A11327" s="61" t="s">
        <v>198</v>
      </c>
      <c r="B11327" s="61" t="s">
        <v>199</v>
      </c>
      <c r="C11327" s="62">
        <v>2018</v>
      </c>
      <c r="D11327" s="61" t="s">
        <v>150</v>
      </c>
      <c r="E11327" s="62">
        <v>8</v>
      </c>
      <c r="F11327" s="62">
        <v>0</v>
      </c>
      <c r="G11327" s="62">
        <v>0</v>
      </c>
      <c r="H11327" s="62">
        <v>0</v>
      </c>
      <c r="I11327" s="62">
        <v>0</v>
      </c>
      <c r="J11327" s="62">
        <v>0</v>
      </c>
      <c r="K11327" s="62">
        <v>0</v>
      </c>
      <c r="L11327" s="62">
        <v>0</v>
      </c>
      <c r="M11327" s="62">
        <v>0</v>
      </c>
      <c r="N11327" s="63"/>
      <c r="O11327" s="63"/>
      <c r="P11327" s="63"/>
      <c r="Q11327" s="63"/>
      <c r="R11327" s="63"/>
      <c r="S11327" s="63"/>
      <c r="T11327" s="63"/>
      <c r="U11327" s="63"/>
      <c r="V11327" s="63"/>
      <c r="W11327" s="63"/>
      <c r="X11327" s="63"/>
      <c r="Y11327" s="63"/>
      <c r="Z11327" s="62">
        <v>0</v>
      </c>
      <c r="AA11327" s="62">
        <v>0</v>
      </c>
      <c r="AB11327" s="62">
        <v>0</v>
      </c>
      <c r="AC11327" s="62">
        <v>0</v>
      </c>
    </row>
    <row r="11328" spans="1:29" x14ac:dyDescent="0.25">
      <c r="A11328" s="61" t="s">
        <v>257</v>
      </c>
      <c r="B11328" s="61" t="s">
        <v>258</v>
      </c>
      <c r="C11328" s="62">
        <v>2005</v>
      </c>
      <c r="D11328" s="61" t="s">
        <v>78</v>
      </c>
      <c r="E11328" s="62">
        <v>56</v>
      </c>
      <c r="F11328" s="62">
        <v>510490</v>
      </c>
      <c r="G11328" s="62">
        <v>63071</v>
      </c>
      <c r="H11328" s="62">
        <v>93.86</v>
      </c>
      <c r="I11328" s="62">
        <v>9115.89</v>
      </c>
      <c r="J11328" s="62">
        <v>474755.7</v>
      </c>
      <c r="K11328" s="62">
        <v>0</v>
      </c>
      <c r="L11328" s="63"/>
      <c r="M11328" s="63"/>
      <c r="N11328" s="63"/>
      <c r="O11328" s="63"/>
      <c r="P11328" s="63"/>
      <c r="Q11328" s="63"/>
      <c r="R11328" s="63"/>
      <c r="S11328" s="63"/>
      <c r="T11328" s="63"/>
      <c r="U11328" s="63"/>
      <c r="V11328" s="63"/>
      <c r="W11328" s="63"/>
      <c r="X11328" s="63"/>
      <c r="Y11328" s="63"/>
      <c r="Z11328" s="62">
        <v>192.17</v>
      </c>
      <c r="AA11328" s="62">
        <v>11476</v>
      </c>
      <c r="AB11328" s="62">
        <v>17.079999999999998</v>
      </c>
      <c r="AC11328" s="62">
        <v>3.43</v>
      </c>
    </row>
    <row r="11329" spans="1:29" ht="30" x14ac:dyDescent="0.25">
      <c r="A11329" s="61" t="s">
        <v>536</v>
      </c>
      <c r="B11329" s="61" t="s">
        <v>537</v>
      </c>
      <c r="C11329" s="62">
        <v>2004</v>
      </c>
      <c r="D11329" s="61" t="s">
        <v>94</v>
      </c>
      <c r="E11329" s="62">
        <v>6</v>
      </c>
      <c r="F11329" s="62">
        <v>3248</v>
      </c>
      <c r="G11329" s="62">
        <v>503</v>
      </c>
      <c r="H11329" s="62">
        <v>6.99</v>
      </c>
      <c r="I11329" s="62">
        <v>541.33000000000004</v>
      </c>
      <c r="J11329" s="62">
        <v>3020.64</v>
      </c>
      <c r="K11329" s="62">
        <v>0</v>
      </c>
      <c r="L11329" s="63"/>
      <c r="M11329" s="63"/>
      <c r="N11329" s="63"/>
      <c r="O11329" s="63"/>
      <c r="P11329" s="63"/>
      <c r="Q11329" s="63"/>
      <c r="R11329" s="63"/>
      <c r="S11329" s="63"/>
      <c r="T11329" s="63"/>
      <c r="U11329" s="63"/>
      <c r="V11329" s="63"/>
      <c r="W11329" s="63"/>
      <c r="X11329" s="63"/>
      <c r="Y11329" s="63"/>
      <c r="Z11329" s="62">
        <v>0</v>
      </c>
      <c r="AA11329" s="63"/>
      <c r="AB11329" s="63"/>
      <c r="AC11329" s="62">
        <v>0</v>
      </c>
    </row>
    <row r="11330" spans="1:29" ht="30" x14ac:dyDescent="0.25">
      <c r="A11330" s="61" t="s">
        <v>120</v>
      </c>
      <c r="B11330" s="61" t="s">
        <v>121</v>
      </c>
      <c r="C11330" s="62">
        <v>2017</v>
      </c>
      <c r="D11330" s="61" t="s">
        <v>86</v>
      </c>
      <c r="E11330" s="62">
        <v>74</v>
      </c>
      <c r="F11330" s="62">
        <v>72055</v>
      </c>
      <c r="G11330" s="62">
        <v>13116</v>
      </c>
      <c r="H11330" s="62">
        <v>14.77</v>
      </c>
      <c r="I11330" s="62">
        <v>973.72</v>
      </c>
      <c r="J11330" s="62">
        <v>67011.149999999994</v>
      </c>
      <c r="K11330" s="62">
        <v>1093.1099999999999</v>
      </c>
      <c r="L11330" s="62">
        <v>1939</v>
      </c>
      <c r="M11330" s="62">
        <v>2.1800000000000002</v>
      </c>
      <c r="N11330" s="62">
        <v>14.77</v>
      </c>
      <c r="O11330" s="62">
        <v>13182.18</v>
      </c>
      <c r="P11330" s="63"/>
      <c r="Q11330" s="63"/>
      <c r="R11330" s="63"/>
      <c r="S11330" s="63"/>
      <c r="T11330" s="63"/>
      <c r="U11330" s="63"/>
      <c r="V11330" s="63"/>
      <c r="W11330" s="63"/>
      <c r="X11330" s="63"/>
      <c r="Y11330" s="63"/>
      <c r="Z11330" s="62">
        <v>508000</v>
      </c>
      <c r="AA11330" s="62">
        <v>36251</v>
      </c>
      <c r="AB11330" s="62">
        <v>40.82</v>
      </c>
      <c r="AC11330" s="62">
        <v>6864.86</v>
      </c>
    </row>
    <row r="11331" spans="1:29" x14ac:dyDescent="0.25">
      <c r="A11331" s="61" t="s">
        <v>338</v>
      </c>
      <c r="B11331" s="61" t="s">
        <v>339</v>
      </c>
      <c r="C11331" s="62">
        <v>2016</v>
      </c>
      <c r="D11331" s="61" t="s">
        <v>72</v>
      </c>
      <c r="E11331" s="62">
        <v>103</v>
      </c>
      <c r="F11331" s="62">
        <v>875195</v>
      </c>
      <c r="G11331" s="62">
        <v>129285</v>
      </c>
      <c r="H11331" s="62">
        <v>104.6</v>
      </c>
      <c r="I11331" s="62">
        <v>8497.0400000000009</v>
      </c>
      <c r="J11331" s="62">
        <v>813931.35</v>
      </c>
      <c r="K11331" s="62">
        <v>8561.59</v>
      </c>
      <c r="L11331" s="62">
        <v>9783</v>
      </c>
      <c r="M11331" s="62">
        <v>7.92</v>
      </c>
      <c r="N11331" s="62">
        <v>83.12</v>
      </c>
      <c r="O11331" s="62">
        <v>103246.79</v>
      </c>
      <c r="P11331" s="63"/>
      <c r="Q11331" s="63"/>
      <c r="R11331" s="63"/>
      <c r="S11331" s="63"/>
      <c r="T11331" s="63"/>
      <c r="U11331" s="63"/>
      <c r="V11331" s="63"/>
      <c r="W11331" s="63"/>
      <c r="X11331" s="63"/>
      <c r="Y11331" s="63"/>
      <c r="Z11331" s="62">
        <v>4607.33</v>
      </c>
      <c r="AA11331" s="62">
        <v>114263</v>
      </c>
      <c r="AB11331" s="62">
        <v>92.45</v>
      </c>
      <c r="AC11331" s="62">
        <v>44.73</v>
      </c>
    </row>
    <row r="11332" spans="1:29" x14ac:dyDescent="0.25">
      <c r="A11332" s="61" t="s">
        <v>253</v>
      </c>
      <c r="B11332" s="61" t="s">
        <v>254</v>
      </c>
      <c r="C11332" s="62">
        <v>2007</v>
      </c>
      <c r="D11332" s="61" t="s">
        <v>86</v>
      </c>
      <c r="E11332" s="62">
        <v>34</v>
      </c>
      <c r="F11332" s="62">
        <v>4404</v>
      </c>
      <c r="G11332" s="62">
        <v>1252</v>
      </c>
      <c r="H11332" s="62">
        <v>3.07</v>
      </c>
      <c r="I11332" s="62">
        <v>129.53</v>
      </c>
      <c r="J11332" s="62">
        <v>4095.72</v>
      </c>
      <c r="K11332" s="62">
        <v>7.76</v>
      </c>
      <c r="L11332" s="62">
        <v>23</v>
      </c>
      <c r="M11332" s="62">
        <v>0.06</v>
      </c>
      <c r="N11332" s="63"/>
      <c r="O11332" s="63"/>
      <c r="P11332" s="63"/>
      <c r="Q11332" s="63"/>
      <c r="R11332" s="63"/>
      <c r="S11332" s="63"/>
      <c r="T11332" s="63"/>
      <c r="U11332" s="62">
        <v>100</v>
      </c>
      <c r="V11332" s="62">
        <v>310</v>
      </c>
      <c r="W11332" s="62">
        <v>0.76</v>
      </c>
      <c r="X11332" s="62">
        <v>2</v>
      </c>
      <c r="Y11332" s="62">
        <v>2238.4</v>
      </c>
      <c r="Z11332" s="62">
        <v>213570</v>
      </c>
      <c r="AA11332" s="62">
        <v>11213</v>
      </c>
      <c r="AB11332" s="62">
        <v>27.48</v>
      </c>
      <c r="AC11332" s="62">
        <v>6281.47</v>
      </c>
    </row>
    <row r="11333" spans="1:29" ht="30" x14ac:dyDescent="0.25">
      <c r="A11333" s="61" t="s">
        <v>188</v>
      </c>
      <c r="B11333" s="61" t="s">
        <v>189</v>
      </c>
      <c r="C11333" s="62">
        <v>2003</v>
      </c>
      <c r="D11333" s="61" t="s">
        <v>83</v>
      </c>
      <c r="E11333" s="62">
        <v>58</v>
      </c>
      <c r="F11333" s="62">
        <v>206898</v>
      </c>
      <c r="G11333" s="62">
        <v>26104</v>
      </c>
      <c r="H11333" s="62">
        <v>37.51</v>
      </c>
      <c r="I11333" s="62">
        <v>3567.21</v>
      </c>
      <c r="J11333" s="62">
        <v>192415.14</v>
      </c>
      <c r="K11333" s="62">
        <v>15894.28</v>
      </c>
      <c r="L11333" s="62">
        <v>16238</v>
      </c>
      <c r="M11333" s="62">
        <v>23.33</v>
      </c>
      <c r="N11333" s="62">
        <v>274.04000000000002</v>
      </c>
      <c r="O11333" s="62">
        <v>191673.86</v>
      </c>
      <c r="P11333" s="63"/>
      <c r="Q11333" s="63"/>
      <c r="R11333" s="63"/>
      <c r="S11333" s="63"/>
      <c r="T11333" s="63"/>
      <c r="U11333" s="63"/>
      <c r="V11333" s="63"/>
      <c r="W11333" s="63"/>
      <c r="X11333" s="63"/>
      <c r="Y11333" s="63"/>
      <c r="Z11333" s="62">
        <v>5451</v>
      </c>
      <c r="AA11333" s="62">
        <v>22221</v>
      </c>
      <c r="AB11333" s="62">
        <v>31.93</v>
      </c>
      <c r="AC11333" s="62">
        <v>93.98</v>
      </c>
    </row>
    <row r="11334" spans="1:29" x14ac:dyDescent="0.25">
      <c r="A11334" s="61" t="s">
        <v>155</v>
      </c>
      <c r="B11334" s="61" t="s">
        <v>156</v>
      </c>
      <c r="C11334" s="62">
        <v>2017</v>
      </c>
      <c r="D11334" s="61" t="s">
        <v>99</v>
      </c>
      <c r="E11334" s="62">
        <v>60</v>
      </c>
      <c r="F11334" s="62">
        <v>433293</v>
      </c>
      <c r="G11334" s="62">
        <v>72503</v>
      </c>
      <c r="H11334" s="62">
        <v>100.7</v>
      </c>
      <c r="I11334" s="62">
        <v>7221.55</v>
      </c>
      <c r="J11334" s="62">
        <v>402962.49</v>
      </c>
      <c r="K11334" s="62">
        <v>0</v>
      </c>
      <c r="L11334" s="63"/>
      <c r="M11334" s="63"/>
      <c r="N11334" s="63"/>
      <c r="O11334" s="63"/>
      <c r="P11334" s="63"/>
      <c r="Q11334" s="63"/>
      <c r="R11334" s="63"/>
      <c r="S11334" s="63"/>
      <c r="T11334" s="63"/>
      <c r="U11334" s="63"/>
      <c r="V11334" s="63"/>
      <c r="W11334" s="63"/>
      <c r="X11334" s="63"/>
      <c r="Y11334" s="63"/>
      <c r="Z11334" s="62">
        <v>118596</v>
      </c>
      <c r="AA11334" s="62">
        <v>12059</v>
      </c>
      <c r="AB11334" s="62">
        <v>16.75</v>
      </c>
      <c r="AC11334" s="62">
        <v>1976.6</v>
      </c>
    </row>
    <row r="11335" spans="1:29" x14ac:dyDescent="0.25">
      <c r="A11335" s="61" t="s">
        <v>161</v>
      </c>
      <c r="B11335" s="61" t="s">
        <v>162</v>
      </c>
      <c r="C11335" s="62">
        <v>2015</v>
      </c>
      <c r="D11335" s="61" t="s">
        <v>78</v>
      </c>
      <c r="E11335" s="62">
        <v>38</v>
      </c>
      <c r="F11335" s="62">
        <v>291303</v>
      </c>
      <c r="G11335" s="62">
        <v>54527</v>
      </c>
      <c r="H11335" s="62">
        <v>119.58</v>
      </c>
      <c r="I11335" s="62">
        <v>7665.87</v>
      </c>
      <c r="J11335" s="62">
        <v>270911.78999999998</v>
      </c>
      <c r="K11335" s="62">
        <v>0</v>
      </c>
      <c r="L11335" s="62">
        <v>33481</v>
      </c>
      <c r="M11335" s="62">
        <v>73.42</v>
      </c>
      <c r="N11335" s="63"/>
      <c r="O11335" s="63"/>
      <c r="P11335" s="63"/>
      <c r="Q11335" s="63"/>
      <c r="R11335" s="63"/>
      <c r="S11335" s="63"/>
      <c r="T11335" s="63"/>
      <c r="U11335" s="63"/>
      <c r="V11335" s="63"/>
      <c r="W11335" s="63"/>
      <c r="X11335" s="63"/>
      <c r="Y11335" s="63"/>
      <c r="Z11335" s="62">
        <v>0</v>
      </c>
      <c r="AA11335" s="62">
        <v>60626</v>
      </c>
      <c r="AB11335" s="62">
        <v>132.94999999999999</v>
      </c>
      <c r="AC11335" s="62">
        <v>0</v>
      </c>
    </row>
    <row r="11336" spans="1:29" ht="30" x14ac:dyDescent="0.25">
      <c r="A11336" s="61" t="s">
        <v>194</v>
      </c>
      <c r="B11336" s="61" t="s">
        <v>195</v>
      </c>
      <c r="C11336" s="62">
        <v>2009</v>
      </c>
      <c r="D11336" s="61" t="s">
        <v>86</v>
      </c>
      <c r="E11336" s="62">
        <v>189</v>
      </c>
      <c r="F11336" s="62">
        <v>136988</v>
      </c>
      <c r="G11336" s="62">
        <v>46668</v>
      </c>
      <c r="H11336" s="62">
        <v>20.58</v>
      </c>
      <c r="I11336" s="62">
        <v>724.8</v>
      </c>
      <c r="J11336" s="62">
        <v>127398.84</v>
      </c>
      <c r="K11336" s="62">
        <v>129036.86</v>
      </c>
      <c r="L11336" s="62">
        <v>162658</v>
      </c>
      <c r="M11336" s="62">
        <v>71.72</v>
      </c>
      <c r="N11336" s="62">
        <v>682.73</v>
      </c>
      <c r="O11336" s="62">
        <v>1556094.17</v>
      </c>
      <c r="P11336" s="63"/>
      <c r="Q11336" s="63"/>
      <c r="R11336" s="63"/>
      <c r="S11336" s="63"/>
      <c r="T11336" s="63"/>
      <c r="U11336" s="63"/>
      <c r="V11336" s="63"/>
      <c r="W11336" s="63"/>
      <c r="X11336" s="63"/>
      <c r="Y11336" s="63"/>
      <c r="Z11336" s="62">
        <v>176440</v>
      </c>
      <c r="AA11336" s="62">
        <v>1419386</v>
      </c>
      <c r="AB11336" s="62">
        <v>625.83000000000004</v>
      </c>
      <c r="AC11336" s="62">
        <v>933.54</v>
      </c>
    </row>
    <row r="11337" spans="1:29" ht="30" x14ac:dyDescent="0.25">
      <c r="A11337" s="61" t="s">
        <v>277</v>
      </c>
      <c r="B11337" s="61" t="s">
        <v>278</v>
      </c>
      <c r="C11337" s="62">
        <v>2003</v>
      </c>
      <c r="D11337" s="61" t="s">
        <v>89</v>
      </c>
      <c r="E11337" s="62">
        <v>48</v>
      </c>
      <c r="F11337" s="62">
        <v>201885</v>
      </c>
      <c r="G11337" s="62">
        <v>22367</v>
      </c>
      <c r="H11337" s="62">
        <v>38.83</v>
      </c>
      <c r="I11337" s="62">
        <v>4205.9399999999996</v>
      </c>
      <c r="J11337" s="62">
        <v>187753.05</v>
      </c>
      <c r="K11337" s="62">
        <v>0</v>
      </c>
      <c r="L11337" s="63"/>
      <c r="M11337" s="63"/>
      <c r="N11337" s="63"/>
      <c r="O11337" s="63"/>
      <c r="P11337" s="63"/>
      <c r="Q11337" s="63"/>
      <c r="R11337" s="63"/>
      <c r="S11337" s="63"/>
      <c r="T11337" s="63"/>
      <c r="U11337" s="63"/>
      <c r="V11337" s="63"/>
      <c r="W11337" s="63"/>
      <c r="X11337" s="63"/>
      <c r="Y11337" s="63"/>
      <c r="Z11337" s="62">
        <v>118700</v>
      </c>
      <c r="AA11337" s="62">
        <v>3848</v>
      </c>
      <c r="AB11337" s="62">
        <v>6.68</v>
      </c>
      <c r="AC11337" s="62">
        <v>2472.92</v>
      </c>
    </row>
    <row r="11338" spans="1:29" x14ac:dyDescent="0.25">
      <c r="A11338" s="61" t="s">
        <v>159</v>
      </c>
      <c r="B11338" s="61" t="s">
        <v>160</v>
      </c>
      <c r="C11338" s="62">
        <v>2014</v>
      </c>
      <c r="D11338" s="61" t="s">
        <v>78</v>
      </c>
      <c r="E11338" s="62">
        <v>30</v>
      </c>
      <c r="F11338" s="62">
        <v>86538</v>
      </c>
      <c r="G11338" s="62">
        <v>18007</v>
      </c>
      <c r="H11338" s="62">
        <v>50.02</v>
      </c>
      <c r="I11338" s="62">
        <v>2884.6</v>
      </c>
      <c r="J11338" s="62">
        <v>80480.34</v>
      </c>
      <c r="K11338" s="62">
        <v>0</v>
      </c>
      <c r="L11338" s="62">
        <v>21772</v>
      </c>
      <c r="M11338" s="62">
        <v>60.48</v>
      </c>
      <c r="N11338" s="63"/>
      <c r="O11338" s="63"/>
      <c r="P11338" s="63"/>
      <c r="Q11338" s="63"/>
      <c r="R11338" s="63"/>
      <c r="S11338" s="63"/>
      <c r="T11338" s="63"/>
      <c r="U11338" s="63"/>
      <c r="V11338" s="63"/>
      <c r="W11338" s="63"/>
      <c r="X11338" s="63"/>
      <c r="Y11338" s="63"/>
      <c r="Z11338" s="62">
        <v>13850</v>
      </c>
      <c r="AA11338" s="62">
        <v>47159</v>
      </c>
      <c r="AB11338" s="62">
        <v>131</v>
      </c>
      <c r="AC11338" s="62">
        <v>461.67</v>
      </c>
    </row>
    <row r="11339" spans="1:29" x14ac:dyDescent="0.25">
      <c r="A11339" s="61" t="s">
        <v>330</v>
      </c>
      <c r="B11339" s="61" t="s">
        <v>331</v>
      </c>
      <c r="C11339" s="62">
        <v>2004</v>
      </c>
      <c r="D11339" s="61" t="s">
        <v>78</v>
      </c>
      <c r="E11339" s="62">
        <v>80</v>
      </c>
      <c r="F11339" s="63"/>
      <c r="G11339" s="63"/>
      <c r="H11339" s="63"/>
      <c r="I11339" s="63"/>
      <c r="J11339" s="63"/>
      <c r="K11339" s="62">
        <v>0</v>
      </c>
      <c r="L11339" s="63"/>
      <c r="M11339" s="63"/>
      <c r="N11339" s="63"/>
      <c r="O11339" s="63"/>
      <c r="P11339" s="63"/>
      <c r="Q11339" s="63"/>
      <c r="R11339" s="63"/>
      <c r="S11339" s="63"/>
      <c r="T11339" s="63"/>
      <c r="U11339" s="63"/>
      <c r="V11339" s="63"/>
      <c r="W11339" s="63"/>
      <c r="X11339" s="63"/>
      <c r="Y11339" s="63"/>
      <c r="Z11339" s="62">
        <v>0</v>
      </c>
      <c r="AA11339" s="63"/>
      <c r="AB11339" s="63"/>
      <c r="AC11339" s="62">
        <v>0</v>
      </c>
    </row>
    <row r="11340" spans="1:29" ht="30" x14ac:dyDescent="0.25">
      <c r="A11340" s="61" t="s">
        <v>403</v>
      </c>
      <c r="B11340" s="61" t="s">
        <v>404</v>
      </c>
      <c r="C11340" s="62">
        <v>2012</v>
      </c>
      <c r="D11340" s="61" t="s">
        <v>99</v>
      </c>
      <c r="E11340" s="62">
        <v>44</v>
      </c>
      <c r="F11340" s="62">
        <v>342749</v>
      </c>
      <c r="G11340" s="62">
        <v>371178</v>
      </c>
      <c r="H11340" s="62">
        <v>702.99</v>
      </c>
      <c r="I11340" s="62">
        <v>7789.75</v>
      </c>
      <c r="J11340" s="62">
        <v>318756.57</v>
      </c>
      <c r="K11340" s="62">
        <v>0</v>
      </c>
      <c r="L11340" s="63"/>
      <c r="M11340" s="63"/>
      <c r="N11340" s="63"/>
      <c r="O11340" s="63"/>
      <c r="P11340" s="63"/>
      <c r="Q11340" s="63"/>
      <c r="R11340" s="63"/>
      <c r="S11340" s="63"/>
      <c r="T11340" s="63"/>
      <c r="U11340" s="63"/>
      <c r="V11340" s="63"/>
      <c r="W11340" s="63"/>
      <c r="X11340" s="63"/>
      <c r="Y11340" s="63"/>
      <c r="Z11340" s="62">
        <v>91.44</v>
      </c>
      <c r="AA11340" s="62">
        <v>4076</v>
      </c>
      <c r="AB11340" s="62">
        <v>7.72</v>
      </c>
      <c r="AC11340" s="62">
        <v>2.08</v>
      </c>
    </row>
    <row r="11341" spans="1:29" x14ac:dyDescent="0.25">
      <c r="A11341" s="61" t="s">
        <v>163</v>
      </c>
      <c r="B11341" s="61" t="s">
        <v>164</v>
      </c>
      <c r="C11341" s="62">
        <v>2003</v>
      </c>
      <c r="D11341" s="61" t="s">
        <v>382</v>
      </c>
      <c r="E11341" s="62">
        <v>16</v>
      </c>
      <c r="F11341" s="62">
        <v>32320</v>
      </c>
      <c r="G11341" s="62">
        <v>3762</v>
      </c>
      <c r="H11341" s="62">
        <v>19.59</v>
      </c>
      <c r="I11341" s="62">
        <v>2020</v>
      </c>
      <c r="J11341" s="62">
        <v>30057.599999999999</v>
      </c>
      <c r="K11341" s="62">
        <v>1542.19</v>
      </c>
      <c r="L11341" s="62">
        <v>953</v>
      </c>
      <c r="M11341" s="62">
        <v>4.96</v>
      </c>
      <c r="N11341" s="62">
        <v>96.39</v>
      </c>
      <c r="O11341" s="62">
        <v>18597.759999999998</v>
      </c>
      <c r="P11341" s="63"/>
      <c r="Q11341" s="63"/>
      <c r="R11341" s="63"/>
      <c r="S11341" s="63"/>
      <c r="T11341" s="63"/>
      <c r="U11341" s="63"/>
      <c r="V11341" s="63"/>
      <c r="W11341" s="63"/>
      <c r="X11341" s="63"/>
      <c r="Y11341" s="63"/>
      <c r="Z11341" s="62">
        <v>23500</v>
      </c>
      <c r="AA11341" s="62">
        <v>1284</v>
      </c>
      <c r="AB11341" s="62">
        <v>6.69</v>
      </c>
      <c r="AC11341" s="62">
        <v>1468.75</v>
      </c>
    </row>
    <row r="11342" spans="1:29" ht="30" x14ac:dyDescent="0.25">
      <c r="A11342" s="61" t="s">
        <v>287</v>
      </c>
      <c r="B11342" s="61" t="s">
        <v>288</v>
      </c>
      <c r="C11342" s="62">
        <v>2011</v>
      </c>
      <c r="D11342" s="61" t="s">
        <v>75</v>
      </c>
      <c r="E11342" s="62">
        <v>10</v>
      </c>
      <c r="F11342" s="62">
        <v>122</v>
      </c>
      <c r="G11342" s="62">
        <v>20</v>
      </c>
      <c r="H11342" s="62">
        <v>0.17</v>
      </c>
      <c r="I11342" s="62">
        <v>12.2</v>
      </c>
      <c r="J11342" s="62">
        <v>113.46</v>
      </c>
      <c r="K11342" s="62">
        <v>0</v>
      </c>
      <c r="L11342" s="63"/>
      <c r="M11342" s="63"/>
      <c r="N11342" s="63"/>
      <c r="O11342" s="63"/>
      <c r="P11342" s="63"/>
      <c r="Q11342" s="63"/>
      <c r="R11342" s="63"/>
      <c r="S11342" s="63"/>
      <c r="T11342" s="63"/>
      <c r="U11342" s="63"/>
      <c r="V11342" s="63"/>
      <c r="W11342" s="63"/>
      <c r="X11342" s="63"/>
      <c r="Y11342" s="63"/>
      <c r="Z11342" s="62">
        <v>61100</v>
      </c>
      <c r="AA11342" s="62">
        <v>5095</v>
      </c>
      <c r="AB11342" s="62">
        <v>42.46</v>
      </c>
      <c r="AC11342" s="62">
        <v>6110</v>
      </c>
    </row>
    <row r="11343" spans="1:29" x14ac:dyDescent="0.25">
      <c r="A11343" s="61" t="s">
        <v>130</v>
      </c>
      <c r="B11343" s="61" t="s">
        <v>131</v>
      </c>
      <c r="C11343" s="62">
        <v>2016</v>
      </c>
      <c r="D11343" s="61" t="s">
        <v>99</v>
      </c>
      <c r="E11343" s="62">
        <v>50</v>
      </c>
      <c r="F11343" s="62">
        <v>143560</v>
      </c>
      <c r="G11343" s="62">
        <v>17771</v>
      </c>
      <c r="H11343" s="62">
        <v>29.62</v>
      </c>
      <c r="I11343" s="62">
        <v>2871.2</v>
      </c>
      <c r="J11343" s="62">
        <v>133510.79999999999</v>
      </c>
      <c r="K11343" s="62">
        <v>25262.85</v>
      </c>
      <c r="L11343" s="62">
        <v>26007</v>
      </c>
      <c r="M11343" s="62">
        <v>43.35</v>
      </c>
      <c r="N11343" s="62">
        <v>505.26</v>
      </c>
      <c r="O11343" s="62">
        <v>304652.31</v>
      </c>
      <c r="P11343" s="63"/>
      <c r="Q11343" s="63"/>
      <c r="R11343" s="63"/>
      <c r="S11343" s="63"/>
      <c r="T11343" s="63"/>
      <c r="U11343" s="63"/>
      <c r="V11343" s="63"/>
      <c r="W11343" s="63"/>
      <c r="X11343" s="63"/>
      <c r="Y11343" s="63"/>
      <c r="Z11343" s="62">
        <v>2020</v>
      </c>
      <c r="AA11343" s="62">
        <v>12473</v>
      </c>
      <c r="AB11343" s="62">
        <v>20.79</v>
      </c>
      <c r="AC11343" s="62">
        <v>40.4</v>
      </c>
    </row>
    <row r="11344" spans="1:29" x14ac:dyDescent="0.25">
      <c r="A11344" s="61" t="s">
        <v>374</v>
      </c>
      <c r="B11344" s="61" t="s">
        <v>375</v>
      </c>
      <c r="C11344" s="62">
        <v>2003</v>
      </c>
      <c r="D11344" s="61" t="s">
        <v>78</v>
      </c>
      <c r="E11344" s="62">
        <v>64</v>
      </c>
      <c r="F11344" s="62">
        <v>95172</v>
      </c>
      <c r="G11344" s="62">
        <v>11605</v>
      </c>
      <c r="H11344" s="62">
        <v>15.11</v>
      </c>
      <c r="I11344" s="62">
        <v>1487.06</v>
      </c>
      <c r="J11344" s="62">
        <v>88509.96</v>
      </c>
      <c r="K11344" s="62">
        <v>10333.66</v>
      </c>
      <c r="L11344" s="62">
        <v>11662</v>
      </c>
      <c r="M11344" s="62">
        <v>15.18</v>
      </c>
      <c r="N11344" s="62">
        <v>161.46</v>
      </c>
      <c r="O11344" s="62">
        <v>124616.67</v>
      </c>
      <c r="P11344" s="63"/>
      <c r="Q11344" s="63"/>
      <c r="R11344" s="63"/>
      <c r="S11344" s="63"/>
      <c r="T11344" s="63"/>
      <c r="U11344" s="63"/>
      <c r="V11344" s="63"/>
      <c r="W11344" s="63"/>
      <c r="X11344" s="63"/>
      <c r="Y11344" s="63"/>
      <c r="Z11344" s="62">
        <v>189.08</v>
      </c>
      <c r="AA11344" s="62">
        <v>11289</v>
      </c>
      <c r="AB11344" s="62">
        <v>14.7</v>
      </c>
      <c r="AC11344" s="62">
        <v>2.95</v>
      </c>
    </row>
    <row r="11345" spans="1:29" ht="30" x14ac:dyDescent="0.25">
      <c r="A11345" s="61" t="s">
        <v>165</v>
      </c>
      <c r="B11345" s="61" t="s">
        <v>166</v>
      </c>
      <c r="C11345" s="62">
        <v>2011</v>
      </c>
      <c r="D11345" s="61" t="s">
        <v>78</v>
      </c>
      <c r="E11345" s="62">
        <v>40</v>
      </c>
      <c r="F11345" s="62">
        <v>91129</v>
      </c>
      <c r="G11345" s="62">
        <v>15711</v>
      </c>
      <c r="H11345" s="62">
        <v>32.729999999999997</v>
      </c>
      <c r="I11345" s="62">
        <v>2278.23</v>
      </c>
      <c r="J11345" s="62">
        <v>84749.97</v>
      </c>
      <c r="K11345" s="62">
        <v>18954.41</v>
      </c>
      <c r="L11345" s="62">
        <v>23938</v>
      </c>
      <c r="M11345" s="62">
        <v>49.87</v>
      </c>
      <c r="N11345" s="62">
        <v>473.86</v>
      </c>
      <c r="O11345" s="62">
        <v>228576.95</v>
      </c>
      <c r="P11345" s="63"/>
      <c r="Q11345" s="63"/>
      <c r="R11345" s="63"/>
      <c r="S11345" s="63"/>
      <c r="T11345" s="63"/>
      <c r="U11345" s="63"/>
      <c r="V11345" s="63"/>
      <c r="W11345" s="63"/>
      <c r="X11345" s="63"/>
      <c r="Y11345" s="63"/>
      <c r="Z11345" s="62">
        <v>1.4</v>
      </c>
      <c r="AA11345" s="62">
        <v>10347</v>
      </c>
      <c r="AB11345" s="62">
        <v>21.56</v>
      </c>
      <c r="AC11345" s="62">
        <v>0.03</v>
      </c>
    </row>
    <row r="11346" spans="1:29" x14ac:dyDescent="0.25">
      <c r="A11346" s="61" t="s">
        <v>90</v>
      </c>
      <c r="B11346" s="61" t="s">
        <v>91</v>
      </c>
      <c r="C11346" s="62">
        <v>2012</v>
      </c>
      <c r="D11346" s="61" t="s">
        <v>78</v>
      </c>
      <c r="E11346" s="62">
        <v>58</v>
      </c>
      <c r="F11346" s="62">
        <v>406042</v>
      </c>
      <c r="G11346" s="62">
        <v>66597</v>
      </c>
      <c r="H11346" s="62">
        <v>95.69</v>
      </c>
      <c r="I11346" s="62">
        <v>7000.72</v>
      </c>
      <c r="J11346" s="62">
        <v>377619.06</v>
      </c>
      <c r="K11346" s="62">
        <v>22510.18</v>
      </c>
      <c r="L11346" s="62">
        <v>29048</v>
      </c>
      <c r="M11346" s="62">
        <v>41.74</v>
      </c>
      <c r="N11346" s="62">
        <v>388.11</v>
      </c>
      <c r="O11346" s="62">
        <v>271457.07</v>
      </c>
      <c r="P11346" s="63"/>
      <c r="Q11346" s="63"/>
      <c r="R11346" s="63"/>
      <c r="S11346" s="63"/>
      <c r="T11346" s="63"/>
      <c r="U11346" s="63"/>
      <c r="V11346" s="63"/>
      <c r="W11346" s="63"/>
      <c r="X11346" s="63"/>
      <c r="Y11346" s="63"/>
      <c r="Z11346" s="62">
        <v>0</v>
      </c>
      <c r="AA11346" s="62">
        <v>47560</v>
      </c>
      <c r="AB11346" s="62">
        <v>68.33</v>
      </c>
      <c r="AC11346" s="62">
        <v>0</v>
      </c>
    </row>
    <row r="11347" spans="1:29" ht="30" x14ac:dyDescent="0.25">
      <c r="A11347" s="61" t="s">
        <v>346</v>
      </c>
      <c r="B11347" s="61" t="s">
        <v>347</v>
      </c>
      <c r="C11347" s="62">
        <v>2011</v>
      </c>
      <c r="D11347" s="61" t="s">
        <v>99</v>
      </c>
      <c r="E11347" s="62">
        <v>75</v>
      </c>
      <c r="F11347" s="62">
        <v>767520</v>
      </c>
      <c r="G11347" s="62">
        <v>105599</v>
      </c>
      <c r="H11347" s="62">
        <v>117.33</v>
      </c>
      <c r="I11347" s="62">
        <v>10233.6</v>
      </c>
      <c r="J11347" s="62">
        <v>713793.6</v>
      </c>
      <c r="K11347" s="62">
        <v>0</v>
      </c>
      <c r="L11347" s="63"/>
      <c r="M11347" s="63"/>
      <c r="N11347" s="63"/>
      <c r="O11347" s="63"/>
      <c r="P11347" s="63"/>
      <c r="Q11347" s="63"/>
      <c r="R11347" s="63"/>
      <c r="S11347" s="63"/>
      <c r="T11347" s="63"/>
      <c r="U11347" s="63"/>
      <c r="V11347" s="63"/>
      <c r="W11347" s="63"/>
      <c r="X11347" s="63"/>
      <c r="Y11347" s="63"/>
      <c r="Z11347" s="62">
        <v>1670.31</v>
      </c>
      <c r="AA11347" s="62">
        <v>11273</v>
      </c>
      <c r="AB11347" s="62">
        <v>12.53</v>
      </c>
      <c r="AC11347" s="62">
        <v>22.27</v>
      </c>
    </row>
    <row r="11348" spans="1:29" x14ac:dyDescent="0.25">
      <c r="A11348" s="61" t="s">
        <v>369</v>
      </c>
      <c r="B11348" s="61" t="s">
        <v>370</v>
      </c>
      <c r="C11348" s="62">
        <v>2012</v>
      </c>
      <c r="D11348" s="61" t="s">
        <v>94</v>
      </c>
      <c r="E11348" s="62">
        <v>6</v>
      </c>
      <c r="F11348" s="63"/>
      <c r="G11348" s="63"/>
      <c r="H11348" s="63"/>
      <c r="I11348" s="63"/>
      <c r="J11348" s="63"/>
      <c r="K11348" s="62">
        <v>0</v>
      </c>
      <c r="L11348" s="62">
        <v>7986</v>
      </c>
      <c r="M11348" s="62">
        <v>110.92</v>
      </c>
      <c r="N11348" s="63"/>
      <c r="O11348" s="63"/>
      <c r="P11348" s="63"/>
      <c r="Q11348" s="63"/>
      <c r="R11348" s="63"/>
      <c r="S11348" s="63"/>
      <c r="T11348" s="63"/>
      <c r="U11348" s="63"/>
      <c r="V11348" s="63"/>
      <c r="W11348" s="63"/>
      <c r="X11348" s="63"/>
      <c r="Y11348" s="63"/>
      <c r="Z11348" s="62">
        <v>607.65</v>
      </c>
      <c r="AA11348" s="62">
        <v>2876</v>
      </c>
      <c r="AB11348" s="62">
        <v>39.94</v>
      </c>
      <c r="AC11348" s="62">
        <v>101.27</v>
      </c>
    </row>
    <row r="11349" spans="1:29" ht="30" x14ac:dyDescent="0.25">
      <c r="A11349" s="61" t="s">
        <v>350</v>
      </c>
      <c r="B11349" s="61" t="s">
        <v>351</v>
      </c>
      <c r="C11349" s="62">
        <v>2014</v>
      </c>
      <c r="D11349" s="61" t="s">
        <v>78</v>
      </c>
      <c r="E11349" s="62">
        <v>51</v>
      </c>
      <c r="F11349" s="62">
        <v>234960</v>
      </c>
      <c r="G11349" s="62">
        <v>34946</v>
      </c>
      <c r="H11349" s="62">
        <v>57.1</v>
      </c>
      <c r="I11349" s="62">
        <v>4607.0600000000004</v>
      </c>
      <c r="J11349" s="62">
        <v>218512.8</v>
      </c>
      <c r="K11349" s="62">
        <v>3901</v>
      </c>
      <c r="L11349" s="62">
        <v>5353</v>
      </c>
      <c r="M11349" s="62">
        <v>8.75</v>
      </c>
      <c r="N11349" s="62">
        <v>76.489999999999995</v>
      </c>
      <c r="O11349" s="62">
        <v>47043.33</v>
      </c>
      <c r="P11349" s="63"/>
      <c r="Q11349" s="63"/>
      <c r="R11349" s="63"/>
      <c r="S11349" s="63"/>
      <c r="T11349" s="63"/>
      <c r="U11349" s="63"/>
      <c r="V11349" s="63"/>
      <c r="W11349" s="63"/>
      <c r="X11349" s="63"/>
      <c r="Y11349" s="63"/>
      <c r="Z11349" s="62">
        <v>40.1</v>
      </c>
      <c r="AA11349" s="62">
        <v>4209</v>
      </c>
      <c r="AB11349" s="62">
        <v>6.88</v>
      </c>
      <c r="AC11349" s="62">
        <v>0.79</v>
      </c>
    </row>
    <row r="11350" spans="1:29" ht="30" x14ac:dyDescent="0.25">
      <c r="A11350" s="61" t="s">
        <v>269</v>
      </c>
      <c r="B11350" s="61" t="s">
        <v>270</v>
      </c>
      <c r="C11350" s="62">
        <v>2008</v>
      </c>
      <c r="D11350" s="61" t="s">
        <v>89</v>
      </c>
      <c r="E11350" s="62">
        <v>72</v>
      </c>
      <c r="F11350" s="62">
        <v>742560</v>
      </c>
      <c r="G11350" s="62">
        <v>97631</v>
      </c>
      <c r="H11350" s="62">
        <v>113</v>
      </c>
      <c r="I11350" s="62">
        <v>10313.33</v>
      </c>
      <c r="J11350" s="62">
        <v>690580.8</v>
      </c>
      <c r="K11350" s="62">
        <v>0</v>
      </c>
      <c r="L11350" s="63"/>
      <c r="M11350" s="63"/>
      <c r="N11350" s="63"/>
      <c r="O11350" s="63"/>
      <c r="P11350" s="63"/>
      <c r="Q11350" s="63"/>
      <c r="R11350" s="63"/>
      <c r="S11350" s="63"/>
      <c r="T11350" s="63"/>
      <c r="U11350" s="63"/>
      <c r="V11350" s="63"/>
      <c r="W11350" s="63"/>
      <c r="X11350" s="63"/>
      <c r="Y11350" s="63"/>
      <c r="Z11350" s="62">
        <v>126800</v>
      </c>
      <c r="AA11350" s="62">
        <v>4629</v>
      </c>
      <c r="AB11350" s="62">
        <v>5.36</v>
      </c>
      <c r="AC11350" s="62">
        <v>1761.11</v>
      </c>
    </row>
    <row r="11351" spans="1:29" ht="30" x14ac:dyDescent="0.25">
      <c r="A11351" s="61" t="s">
        <v>148</v>
      </c>
      <c r="B11351" s="61" t="s">
        <v>149</v>
      </c>
      <c r="C11351" s="62">
        <v>2014</v>
      </c>
      <c r="D11351" s="61" t="s">
        <v>75</v>
      </c>
      <c r="E11351" s="62">
        <v>10</v>
      </c>
      <c r="F11351" s="62">
        <v>81155</v>
      </c>
      <c r="G11351" s="62">
        <v>13088</v>
      </c>
      <c r="H11351" s="62">
        <v>109.07</v>
      </c>
      <c r="I11351" s="62">
        <v>8115.5</v>
      </c>
      <c r="J11351" s="62">
        <v>75474.149999999994</v>
      </c>
      <c r="K11351" s="62">
        <v>7870.03</v>
      </c>
      <c r="L11351" s="62">
        <v>15285</v>
      </c>
      <c r="M11351" s="62">
        <v>127.38</v>
      </c>
      <c r="N11351" s="62">
        <v>787</v>
      </c>
      <c r="O11351" s="62">
        <v>94907.04</v>
      </c>
      <c r="P11351" s="63"/>
      <c r="Q11351" s="63"/>
      <c r="R11351" s="63"/>
      <c r="S11351" s="63"/>
      <c r="T11351" s="63"/>
      <c r="U11351" s="63"/>
      <c r="V11351" s="63"/>
      <c r="W11351" s="63"/>
      <c r="X11351" s="63"/>
      <c r="Y11351" s="63"/>
      <c r="Z11351" s="62">
        <v>50758.41</v>
      </c>
      <c r="AA11351" s="62">
        <v>8098</v>
      </c>
      <c r="AB11351" s="62">
        <v>67.48</v>
      </c>
      <c r="AC11351" s="62">
        <v>5075.84</v>
      </c>
    </row>
    <row r="11352" spans="1:29" ht="30" x14ac:dyDescent="0.25">
      <c r="A11352" s="61" t="s">
        <v>509</v>
      </c>
      <c r="B11352" s="61" t="s">
        <v>510</v>
      </c>
      <c r="C11352" s="62">
        <v>2008</v>
      </c>
      <c r="D11352" s="61" t="s">
        <v>78</v>
      </c>
      <c r="E11352" s="62">
        <v>32</v>
      </c>
      <c r="F11352" s="62">
        <v>48000</v>
      </c>
      <c r="G11352" s="62">
        <v>7896</v>
      </c>
      <c r="H11352" s="62">
        <v>20.56</v>
      </c>
      <c r="I11352" s="62">
        <v>1500</v>
      </c>
      <c r="J11352" s="62">
        <v>44640</v>
      </c>
      <c r="K11352" s="62">
        <v>2982.54</v>
      </c>
      <c r="L11352" s="62">
        <v>4696</v>
      </c>
      <c r="M11352" s="62">
        <v>12.23</v>
      </c>
      <c r="N11352" s="62">
        <v>93.2</v>
      </c>
      <c r="O11352" s="62">
        <v>35967.360000000001</v>
      </c>
      <c r="P11352" s="63"/>
      <c r="Q11352" s="63"/>
      <c r="R11352" s="63"/>
      <c r="S11352" s="63"/>
      <c r="T11352" s="63"/>
      <c r="U11352" s="63"/>
      <c r="V11352" s="63"/>
      <c r="W11352" s="63"/>
      <c r="X11352" s="63"/>
      <c r="Y11352" s="63"/>
      <c r="Z11352" s="62">
        <v>959</v>
      </c>
      <c r="AA11352" s="62">
        <v>10224</v>
      </c>
      <c r="AB11352" s="62">
        <v>26.63</v>
      </c>
      <c r="AC11352" s="62">
        <v>29.97</v>
      </c>
    </row>
    <row r="11353" spans="1:29" ht="45" x14ac:dyDescent="0.25">
      <c r="A11353" s="61" t="s">
        <v>344</v>
      </c>
      <c r="B11353" s="61" t="s">
        <v>345</v>
      </c>
      <c r="C11353" s="62">
        <v>2011</v>
      </c>
      <c r="D11353" s="61" t="s">
        <v>72</v>
      </c>
      <c r="E11353" s="62">
        <v>16</v>
      </c>
      <c r="F11353" s="62">
        <v>115040</v>
      </c>
      <c r="G11353" s="62">
        <v>31772</v>
      </c>
      <c r="H11353" s="62">
        <v>165.48</v>
      </c>
      <c r="I11353" s="62">
        <v>7190</v>
      </c>
      <c r="J11353" s="62">
        <v>106987.2</v>
      </c>
      <c r="K11353" s="62">
        <v>0</v>
      </c>
      <c r="L11353" s="63"/>
      <c r="M11353" s="63"/>
      <c r="N11353" s="63"/>
      <c r="O11353" s="63"/>
      <c r="P11353" s="63"/>
      <c r="Q11353" s="63"/>
      <c r="R11353" s="63"/>
      <c r="S11353" s="63"/>
      <c r="T11353" s="63"/>
      <c r="U11353" s="63"/>
      <c r="V11353" s="63"/>
      <c r="W11353" s="63"/>
      <c r="X11353" s="63"/>
      <c r="Y11353" s="63"/>
      <c r="Z11353" s="62">
        <v>427</v>
      </c>
      <c r="AA11353" s="62">
        <v>1964</v>
      </c>
      <c r="AB11353" s="62">
        <v>10.23</v>
      </c>
      <c r="AC11353" s="62">
        <v>26.69</v>
      </c>
    </row>
    <row r="11354" spans="1:29" ht="30" x14ac:dyDescent="0.25">
      <c r="A11354" s="61" t="s">
        <v>352</v>
      </c>
      <c r="B11354" s="61" t="s">
        <v>353</v>
      </c>
      <c r="C11354" s="62">
        <v>2011</v>
      </c>
      <c r="D11354" s="61" t="s">
        <v>78</v>
      </c>
      <c r="E11354" s="62">
        <v>40</v>
      </c>
      <c r="F11354" s="62">
        <v>126383</v>
      </c>
      <c r="G11354" s="62">
        <v>18061</v>
      </c>
      <c r="H11354" s="62">
        <v>37.630000000000003</v>
      </c>
      <c r="I11354" s="62">
        <v>3159.58</v>
      </c>
      <c r="J11354" s="62">
        <v>117536.19</v>
      </c>
      <c r="K11354" s="62">
        <v>20698</v>
      </c>
      <c r="L11354" s="62">
        <v>38469</v>
      </c>
      <c r="M11354" s="62">
        <v>80.14</v>
      </c>
      <c r="N11354" s="62">
        <v>517.45000000000005</v>
      </c>
      <c r="O11354" s="62">
        <v>249603.39</v>
      </c>
      <c r="P11354" s="63"/>
      <c r="Q11354" s="63"/>
      <c r="R11354" s="63"/>
      <c r="S11354" s="63"/>
      <c r="T11354" s="63"/>
      <c r="U11354" s="63"/>
      <c r="V11354" s="63"/>
      <c r="W11354" s="63"/>
      <c r="X11354" s="63"/>
      <c r="Y11354" s="63"/>
      <c r="Z11354" s="62">
        <v>570</v>
      </c>
      <c r="AA11354" s="62">
        <v>8226</v>
      </c>
      <c r="AB11354" s="62">
        <v>17.14</v>
      </c>
      <c r="AC11354" s="62">
        <v>14.25</v>
      </c>
    </row>
    <row r="11355" spans="1:29" x14ac:dyDescent="0.25">
      <c r="A11355" s="61" t="s">
        <v>471</v>
      </c>
      <c r="B11355" s="61" t="s">
        <v>472</v>
      </c>
      <c r="C11355" s="62">
        <v>2014</v>
      </c>
      <c r="D11355" s="61" t="s">
        <v>89</v>
      </c>
      <c r="E11355" s="62">
        <v>78</v>
      </c>
      <c r="F11355" s="62">
        <v>242560</v>
      </c>
      <c r="G11355" s="62">
        <v>33814</v>
      </c>
      <c r="H11355" s="62">
        <v>36.130000000000003</v>
      </c>
      <c r="I11355" s="62">
        <v>3109.74</v>
      </c>
      <c r="J11355" s="62">
        <v>225580.79999999999</v>
      </c>
      <c r="K11355" s="62">
        <v>28729.49</v>
      </c>
      <c r="L11355" s="62">
        <v>41966</v>
      </c>
      <c r="M11355" s="62">
        <v>44.84</v>
      </c>
      <c r="N11355" s="62">
        <v>368.33</v>
      </c>
      <c r="O11355" s="62">
        <v>346457.57</v>
      </c>
      <c r="P11355" s="63"/>
      <c r="Q11355" s="63"/>
      <c r="R11355" s="63"/>
      <c r="S11355" s="63"/>
      <c r="T11355" s="63"/>
      <c r="U11355" s="63"/>
      <c r="V11355" s="63"/>
      <c r="W11355" s="63"/>
      <c r="X11355" s="63"/>
      <c r="Y11355" s="63"/>
      <c r="Z11355" s="62">
        <v>103000</v>
      </c>
      <c r="AA11355" s="62">
        <v>13208</v>
      </c>
      <c r="AB11355" s="62">
        <v>14.11</v>
      </c>
      <c r="AC11355" s="62">
        <v>1320.51</v>
      </c>
    </row>
    <row r="11356" spans="1:29" x14ac:dyDescent="0.25">
      <c r="A11356" s="61" t="s">
        <v>267</v>
      </c>
      <c r="B11356" s="61" t="s">
        <v>268</v>
      </c>
      <c r="C11356" s="62">
        <v>2016</v>
      </c>
      <c r="D11356" s="61" t="s">
        <v>99</v>
      </c>
      <c r="E11356" s="62">
        <v>10</v>
      </c>
      <c r="F11356" s="62">
        <v>34160</v>
      </c>
      <c r="G11356" s="62">
        <v>6552</v>
      </c>
      <c r="H11356" s="62">
        <v>54.6</v>
      </c>
      <c r="I11356" s="62">
        <v>3416</v>
      </c>
      <c r="J11356" s="62">
        <v>31768.799999999999</v>
      </c>
      <c r="K11356" s="62">
        <v>2194.96</v>
      </c>
      <c r="L11356" s="62">
        <v>4336</v>
      </c>
      <c r="M11356" s="62">
        <v>36.130000000000003</v>
      </c>
      <c r="N11356" s="62">
        <v>219.5</v>
      </c>
      <c r="O11356" s="62">
        <v>26469.64</v>
      </c>
      <c r="P11356" s="63"/>
      <c r="Q11356" s="63"/>
      <c r="R11356" s="63"/>
      <c r="S11356" s="63"/>
      <c r="T11356" s="63"/>
      <c r="U11356" s="63"/>
      <c r="V11356" s="63"/>
      <c r="W11356" s="63"/>
      <c r="X11356" s="63"/>
      <c r="Y11356" s="63"/>
      <c r="Z11356" s="62">
        <v>435.97</v>
      </c>
      <c r="AA11356" s="62">
        <v>2522</v>
      </c>
      <c r="AB11356" s="62">
        <v>21.02</v>
      </c>
      <c r="AC11356" s="62">
        <v>43.6</v>
      </c>
    </row>
    <row r="11357" spans="1:29" x14ac:dyDescent="0.25">
      <c r="A11357" s="61" t="s">
        <v>102</v>
      </c>
      <c r="B11357" s="61" t="s">
        <v>103</v>
      </c>
      <c r="C11357" s="62">
        <v>2012</v>
      </c>
      <c r="D11357" s="61" t="s">
        <v>72</v>
      </c>
      <c r="E11357" s="62">
        <v>6</v>
      </c>
      <c r="F11357" s="63"/>
      <c r="G11357" s="63"/>
      <c r="H11357" s="63"/>
      <c r="I11357" s="63"/>
      <c r="J11357" s="63"/>
      <c r="K11357" s="62">
        <v>0</v>
      </c>
      <c r="L11357" s="63"/>
      <c r="M11357" s="63"/>
      <c r="N11357" s="63"/>
      <c r="O11357" s="63"/>
      <c r="P11357" s="63"/>
      <c r="Q11357" s="63"/>
      <c r="R11357" s="63"/>
      <c r="S11357" s="63"/>
      <c r="T11357" s="63"/>
      <c r="U11357" s="63"/>
      <c r="V11357" s="63"/>
      <c r="W11357" s="63"/>
      <c r="X11357" s="63"/>
      <c r="Y11357" s="63"/>
      <c r="Z11357" s="62">
        <v>0</v>
      </c>
      <c r="AA11357" s="63"/>
      <c r="AB11357" s="63"/>
      <c r="AC11357" s="62">
        <v>0</v>
      </c>
    </row>
    <row r="11358" spans="1:29" ht="30" x14ac:dyDescent="0.25">
      <c r="A11358" s="61" t="s">
        <v>277</v>
      </c>
      <c r="B11358" s="61" t="s">
        <v>278</v>
      </c>
      <c r="C11358" s="62">
        <v>2017</v>
      </c>
      <c r="D11358" s="61" t="s">
        <v>89</v>
      </c>
      <c r="E11358" s="62">
        <v>48</v>
      </c>
      <c r="F11358" s="62">
        <v>389335</v>
      </c>
      <c r="G11358" s="62">
        <v>46380</v>
      </c>
      <c r="H11358" s="62">
        <v>80.52</v>
      </c>
      <c r="I11358" s="62">
        <v>8111.15</v>
      </c>
      <c r="J11358" s="62">
        <v>362081.55</v>
      </c>
      <c r="K11358" s="62">
        <v>0</v>
      </c>
      <c r="L11358" s="63"/>
      <c r="M11358" s="63"/>
      <c r="N11358" s="63"/>
      <c r="O11358" s="63"/>
      <c r="P11358" s="63"/>
      <c r="Q11358" s="63"/>
      <c r="R11358" s="63"/>
      <c r="S11358" s="63"/>
      <c r="T11358" s="63"/>
      <c r="U11358" s="63"/>
      <c r="V11358" s="63"/>
      <c r="W11358" s="63"/>
      <c r="X11358" s="63"/>
      <c r="Y11358" s="63"/>
      <c r="Z11358" s="62">
        <v>94150</v>
      </c>
      <c r="AA11358" s="62">
        <v>5433</v>
      </c>
      <c r="AB11358" s="62">
        <v>9.43</v>
      </c>
      <c r="AC11358" s="62">
        <v>1961.46</v>
      </c>
    </row>
    <row r="11359" spans="1:29" ht="30" x14ac:dyDescent="0.25">
      <c r="A11359" s="61" t="s">
        <v>151</v>
      </c>
      <c r="B11359" s="61" t="s">
        <v>152</v>
      </c>
      <c r="C11359" s="62">
        <v>2008</v>
      </c>
      <c r="D11359" s="61" t="s">
        <v>99</v>
      </c>
      <c r="E11359" s="62">
        <v>65</v>
      </c>
      <c r="F11359" s="62">
        <v>380688</v>
      </c>
      <c r="G11359" s="62">
        <v>54446</v>
      </c>
      <c r="H11359" s="62">
        <v>69.8</v>
      </c>
      <c r="I11359" s="62">
        <v>5856.74</v>
      </c>
      <c r="J11359" s="62">
        <v>354039.84</v>
      </c>
      <c r="K11359" s="62">
        <v>33518.35</v>
      </c>
      <c r="L11359" s="62">
        <v>25346</v>
      </c>
      <c r="M11359" s="62">
        <v>32.49</v>
      </c>
      <c r="N11359" s="62">
        <v>515.66999999999996</v>
      </c>
      <c r="O11359" s="62">
        <v>404207.8</v>
      </c>
      <c r="P11359" s="63"/>
      <c r="Q11359" s="63"/>
      <c r="R11359" s="63"/>
      <c r="S11359" s="63"/>
      <c r="T11359" s="63"/>
      <c r="U11359" s="63"/>
      <c r="V11359" s="63"/>
      <c r="W11359" s="63"/>
      <c r="X11359" s="63"/>
      <c r="Y11359" s="63"/>
      <c r="Z11359" s="62">
        <v>0</v>
      </c>
      <c r="AA11359" s="63"/>
      <c r="AB11359" s="63"/>
      <c r="AC11359" s="62">
        <v>0</v>
      </c>
    </row>
    <row r="11360" spans="1:29" ht="45" x14ac:dyDescent="0.25">
      <c r="A11360" s="61" t="s">
        <v>340</v>
      </c>
      <c r="B11360" s="61" t="s">
        <v>341</v>
      </c>
      <c r="C11360" s="62">
        <v>2011</v>
      </c>
      <c r="D11360" s="61" t="s">
        <v>99</v>
      </c>
      <c r="E11360" s="62">
        <v>48</v>
      </c>
      <c r="F11360" s="62">
        <v>426620</v>
      </c>
      <c r="G11360" s="62">
        <v>56097</v>
      </c>
      <c r="H11360" s="62">
        <v>97.39</v>
      </c>
      <c r="I11360" s="62">
        <v>8887.92</v>
      </c>
      <c r="J11360" s="62">
        <v>396756.6</v>
      </c>
      <c r="K11360" s="62">
        <v>0</v>
      </c>
      <c r="L11360" s="63"/>
      <c r="M11360" s="63"/>
      <c r="N11360" s="63"/>
      <c r="O11360" s="63"/>
      <c r="P11360" s="63"/>
      <c r="Q11360" s="63"/>
      <c r="R11360" s="63"/>
      <c r="S11360" s="63"/>
      <c r="T11360" s="63"/>
      <c r="U11360" s="63"/>
      <c r="V11360" s="63"/>
      <c r="W11360" s="63"/>
      <c r="X11360" s="63"/>
      <c r="Y11360" s="63"/>
      <c r="Z11360" s="62">
        <v>108400</v>
      </c>
      <c r="AA11360" s="62">
        <v>9615</v>
      </c>
      <c r="AB11360" s="62">
        <v>16.690000000000001</v>
      </c>
      <c r="AC11360" s="62">
        <v>2258.33</v>
      </c>
    </row>
    <row r="11361" spans="1:29" ht="45" x14ac:dyDescent="0.25">
      <c r="A11361" s="61" t="s">
        <v>214</v>
      </c>
      <c r="B11361" s="61" t="s">
        <v>215</v>
      </c>
      <c r="C11361" s="62">
        <v>2016</v>
      </c>
      <c r="D11361" s="61" t="s">
        <v>175</v>
      </c>
      <c r="E11361" s="62">
        <v>4</v>
      </c>
      <c r="F11361" s="63"/>
      <c r="G11361" s="63"/>
      <c r="H11361" s="63"/>
      <c r="I11361" s="63"/>
      <c r="J11361" s="63"/>
      <c r="K11361" s="62">
        <v>0</v>
      </c>
      <c r="L11361" s="63"/>
      <c r="M11361" s="63"/>
      <c r="N11361" s="63"/>
      <c r="O11361" s="63"/>
      <c r="P11361" s="63"/>
      <c r="Q11361" s="63"/>
      <c r="R11361" s="63"/>
      <c r="S11361" s="63"/>
      <c r="T11361" s="63"/>
      <c r="U11361" s="63"/>
      <c r="V11361" s="63"/>
      <c r="W11361" s="63"/>
      <c r="X11361" s="63"/>
      <c r="Y11361" s="63"/>
      <c r="Z11361" s="62">
        <v>0</v>
      </c>
      <c r="AA11361" s="63"/>
      <c r="AB11361" s="63"/>
      <c r="AC11361" s="62">
        <v>0</v>
      </c>
    </row>
    <row r="11362" spans="1:29" ht="30" x14ac:dyDescent="0.25">
      <c r="A11362" s="61" t="s">
        <v>309</v>
      </c>
      <c r="B11362" s="61" t="s">
        <v>310</v>
      </c>
      <c r="C11362" s="62">
        <v>2009</v>
      </c>
      <c r="D11362" s="61" t="s">
        <v>99</v>
      </c>
      <c r="E11362" s="62">
        <v>71</v>
      </c>
      <c r="F11362" s="62">
        <v>653891</v>
      </c>
      <c r="G11362" s="62">
        <v>111439</v>
      </c>
      <c r="H11362" s="62">
        <v>130.80000000000001</v>
      </c>
      <c r="I11362" s="62">
        <v>9209.73</v>
      </c>
      <c r="J11362" s="62">
        <v>608118.63</v>
      </c>
      <c r="K11362" s="62">
        <v>0</v>
      </c>
      <c r="L11362" s="62">
        <v>0</v>
      </c>
      <c r="M11362" s="62">
        <v>0</v>
      </c>
      <c r="N11362" s="62">
        <v>0</v>
      </c>
      <c r="O11362" s="62">
        <v>0</v>
      </c>
      <c r="P11362" s="62">
        <v>0</v>
      </c>
      <c r="Q11362" s="62">
        <v>0</v>
      </c>
      <c r="R11362" s="62">
        <v>0</v>
      </c>
      <c r="S11362" s="62">
        <v>0</v>
      </c>
      <c r="T11362" s="62">
        <v>0</v>
      </c>
      <c r="U11362" s="62">
        <v>0</v>
      </c>
      <c r="V11362" s="62">
        <v>0</v>
      </c>
      <c r="W11362" s="62">
        <v>0</v>
      </c>
      <c r="X11362" s="62">
        <v>0</v>
      </c>
      <c r="Y11362" s="62">
        <v>0</v>
      </c>
      <c r="Z11362" s="62">
        <v>2485</v>
      </c>
      <c r="AA11362" s="62">
        <v>5840</v>
      </c>
      <c r="AB11362" s="62">
        <v>6.85</v>
      </c>
      <c r="AC11362" s="62">
        <v>35</v>
      </c>
    </row>
    <row r="11363" spans="1:29" x14ac:dyDescent="0.25">
      <c r="A11363" s="61" t="s">
        <v>319</v>
      </c>
      <c r="B11363" s="61" t="s">
        <v>320</v>
      </c>
      <c r="C11363" s="62">
        <v>2006</v>
      </c>
      <c r="D11363" s="61" t="s">
        <v>75</v>
      </c>
      <c r="E11363" s="62">
        <v>8</v>
      </c>
      <c r="F11363" s="63"/>
      <c r="G11363" s="63"/>
      <c r="H11363" s="63"/>
      <c r="I11363" s="63"/>
      <c r="J11363" s="63"/>
      <c r="K11363" s="62">
        <v>0</v>
      </c>
      <c r="L11363" s="63"/>
      <c r="M11363" s="63"/>
      <c r="N11363" s="63"/>
      <c r="O11363" s="63"/>
      <c r="P11363" s="63"/>
      <c r="Q11363" s="63"/>
      <c r="R11363" s="63"/>
      <c r="S11363" s="63"/>
      <c r="T11363" s="63"/>
      <c r="U11363" s="63"/>
      <c r="V11363" s="63"/>
      <c r="W11363" s="63"/>
      <c r="X11363" s="63"/>
      <c r="Y11363" s="63"/>
      <c r="Z11363" s="62">
        <v>179.93</v>
      </c>
      <c r="AA11363" s="62">
        <v>456</v>
      </c>
      <c r="AB11363" s="62">
        <v>4.75</v>
      </c>
      <c r="AC11363" s="62">
        <v>22.49</v>
      </c>
    </row>
    <row r="11364" spans="1:29" ht="30" x14ac:dyDescent="0.25">
      <c r="A11364" s="61" t="s">
        <v>176</v>
      </c>
      <c r="B11364" s="61" t="s">
        <v>177</v>
      </c>
      <c r="C11364" s="62">
        <v>2008</v>
      </c>
      <c r="D11364" s="61" t="s">
        <v>99</v>
      </c>
      <c r="E11364" s="62">
        <v>50</v>
      </c>
      <c r="F11364" s="62">
        <v>126587</v>
      </c>
      <c r="G11364" s="62">
        <v>18291</v>
      </c>
      <c r="H11364" s="62">
        <v>30.49</v>
      </c>
      <c r="I11364" s="62">
        <v>2531.7399999999998</v>
      </c>
      <c r="J11364" s="62">
        <v>117725.91</v>
      </c>
      <c r="K11364" s="62">
        <v>0</v>
      </c>
      <c r="L11364" s="62">
        <v>45348</v>
      </c>
      <c r="M11364" s="62">
        <v>75.58</v>
      </c>
      <c r="N11364" s="63"/>
      <c r="O11364" s="63"/>
      <c r="P11364" s="63"/>
      <c r="Q11364" s="63"/>
      <c r="R11364" s="63"/>
      <c r="S11364" s="63"/>
      <c r="T11364" s="63"/>
      <c r="U11364" s="63"/>
      <c r="V11364" s="63"/>
      <c r="W11364" s="63"/>
      <c r="X11364" s="63"/>
      <c r="Y11364" s="63"/>
      <c r="Z11364" s="62">
        <v>0</v>
      </c>
      <c r="AA11364" s="62">
        <v>5605</v>
      </c>
      <c r="AB11364" s="62">
        <v>9.34</v>
      </c>
      <c r="AC11364" s="62">
        <v>0</v>
      </c>
    </row>
    <row r="11365" spans="1:29" ht="30" x14ac:dyDescent="0.25">
      <c r="A11365" s="61" t="s">
        <v>87</v>
      </c>
      <c r="B11365" s="61" t="s">
        <v>88</v>
      </c>
      <c r="C11365" s="62">
        <v>2014</v>
      </c>
      <c r="D11365" s="61" t="s">
        <v>297</v>
      </c>
      <c r="E11365" s="62">
        <v>139</v>
      </c>
      <c r="F11365" s="62">
        <v>78785</v>
      </c>
      <c r="G11365" s="62">
        <v>16386</v>
      </c>
      <c r="H11365" s="62">
        <v>9.82</v>
      </c>
      <c r="I11365" s="62">
        <v>566.79999999999995</v>
      </c>
      <c r="J11365" s="62">
        <v>73270.05</v>
      </c>
      <c r="K11365" s="62">
        <v>88161.98</v>
      </c>
      <c r="L11365" s="62">
        <v>42125</v>
      </c>
      <c r="M11365" s="62">
        <v>25.25</v>
      </c>
      <c r="N11365" s="62">
        <v>634.26</v>
      </c>
      <c r="O11365" s="62">
        <v>1063171.75</v>
      </c>
      <c r="P11365" s="63"/>
      <c r="Q11365" s="63"/>
      <c r="R11365" s="63"/>
      <c r="S11365" s="63"/>
      <c r="T11365" s="63"/>
      <c r="U11365" s="63"/>
      <c r="V11365" s="63"/>
      <c r="W11365" s="63"/>
      <c r="X11365" s="63"/>
      <c r="Y11365" s="63"/>
      <c r="Z11365" s="62">
        <v>1006542</v>
      </c>
      <c r="AA11365" s="62">
        <v>152064</v>
      </c>
      <c r="AB11365" s="62">
        <v>91.17</v>
      </c>
      <c r="AC11365" s="62">
        <v>7241.31</v>
      </c>
    </row>
    <row r="11366" spans="1:29" x14ac:dyDescent="0.25">
      <c r="A11366" s="61" t="s">
        <v>235</v>
      </c>
      <c r="B11366" s="61" t="s">
        <v>236</v>
      </c>
      <c r="C11366" s="62">
        <v>2016</v>
      </c>
      <c r="D11366" s="61" t="s">
        <v>150</v>
      </c>
      <c r="E11366" s="62">
        <v>8</v>
      </c>
      <c r="F11366" s="63"/>
      <c r="G11366" s="63"/>
      <c r="H11366" s="63"/>
      <c r="I11366" s="63"/>
      <c r="J11366" s="63"/>
      <c r="K11366" s="62">
        <v>0</v>
      </c>
      <c r="L11366" s="63"/>
      <c r="M11366" s="63"/>
      <c r="N11366" s="63"/>
      <c r="O11366" s="63"/>
      <c r="P11366" s="63"/>
      <c r="Q11366" s="63"/>
      <c r="R11366" s="63"/>
      <c r="S11366" s="63"/>
      <c r="T11366" s="63"/>
      <c r="U11366" s="63"/>
      <c r="V11366" s="63"/>
      <c r="W11366" s="63"/>
      <c r="X11366" s="63"/>
      <c r="Y11366" s="63"/>
      <c r="Z11366" s="62">
        <v>0</v>
      </c>
      <c r="AA11366" s="63"/>
      <c r="AB11366" s="63"/>
      <c r="AC11366" s="62">
        <v>0</v>
      </c>
    </row>
    <row r="11367" spans="1:29" ht="30" x14ac:dyDescent="0.25">
      <c r="A11367" s="61" t="s">
        <v>556</v>
      </c>
      <c r="B11367" s="61" t="s">
        <v>557</v>
      </c>
      <c r="C11367" s="62">
        <v>2008</v>
      </c>
      <c r="D11367" s="61" t="s">
        <v>78</v>
      </c>
      <c r="E11367" s="62">
        <v>52</v>
      </c>
      <c r="F11367" s="62">
        <v>646020</v>
      </c>
      <c r="G11367" s="62">
        <v>80828</v>
      </c>
      <c r="H11367" s="62">
        <v>129.53</v>
      </c>
      <c r="I11367" s="62">
        <v>12423.46</v>
      </c>
      <c r="J11367" s="62">
        <v>600798.6</v>
      </c>
      <c r="K11367" s="62">
        <v>0</v>
      </c>
      <c r="L11367" s="63"/>
      <c r="M11367" s="63"/>
      <c r="N11367" s="63"/>
      <c r="O11367" s="63"/>
      <c r="P11367" s="63"/>
      <c r="Q11367" s="63"/>
      <c r="R11367" s="63"/>
      <c r="S11367" s="63"/>
      <c r="T11367" s="63"/>
      <c r="U11367" s="63"/>
      <c r="V11367" s="63"/>
      <c r="W11367" s="63"/>
      <c r="X11367" s="63"/>
      <c r="Y11367" s="63"/>
      <c r="Z11367" s="62">
        <v>1199.1199999999999</v>
      </c>
      <c r="AA11367" s="62">
        <v>12303</v>
      </c>
      <c r="AB11367" s="62">
        <v>19.72</v>
      </c>
      <c r="AC11367" s="62">
        <v>23.06</v>
      </c>
    </row>
    <row r="11368" spans="1:29" ht="30" x14ac:dyDescent="0.25">
      <c r="A11368" s="61" t="s">
        <v>342</v>
      </c>
      <c r="B11368" s="61" t="s">
        <v>343</v>
      </c>
      <c r="C11368" s="62">
        <v>2008</v>
      </c>
      <c r="D11368" s="61" t="s">
        <v>99</v>
      </c>
      <c r="E11368" s="62">
        <v>10</v>
      </c>
      <c r="F11368" s="62">
        <v>36173</v>
      </c>
      <c r="G11368" s="62">
        <v>7172</v>
      </c>
      <c r="H11368" s="62">
        <v>59.77</v>
      </c>
      <c r="I11368" s="62">
        <v>3617.3</v>
      </c>
      <c r="J11368" s="62">
        <v>33640.89</v>
      </c>
      <c r="K11368" s="62">
        <v>0</v>
      </c>
      <c r="L11368" s="63"/>
      <c r="M11368" s="63"/>
      <c r="N11368" s="63"/>
      <c r="O11368" s="63"/>
      <c r="P11368" s="62">
        <v>4613</v>
      </c>
      <c r="Q11368" s="62">
        <v>7990</v>
      </c>
      <c r="R11368" s="62">
        <v>66.58</v>
      </c>
      <c r="S11368" s="62">
        <v>461</v>
      </c>
      <c r="T11368" s="62">
        <v>58442.1</v>
      </c>
      <c r="U11368" s="63"/>
      <c r="V11368" s="63"/>
      <c r="W11368" s="63"/>
      <c r="X11368" s="63"/>
      <c r="Y11368" s="63"/>
      <c r="Z11368" s="62">
        <v>13400</v>
      </c>
      <c r="AA11368" s="62">
        <v>1211</v>
      </c>
      <c r="AB11368" s="62">
        <v>10.09</v>
      </c>
      <c r="AC11368" s="62">
        <v>1340</v>
      </c>
    </row>
    <row r="11369" spans="1:29" ht="30" x14ac:dyDescent="0.25">
      <c r="A11369" s="61" t="s">
        <v>358</v>
      </c>
      <c r="B11369" s="61" t="s">
        <v>359</v>
      </c>
      <c r="C11369" s="62">
        <v>2011</v>
      </c>
      <c r="D11369" s="61" t="s">
        <v>75</v>
      </c>
      <c r="E11369" s="62">
        <v>12</v>
      </c>
      <c r="F11369" s="62">
        <v>3313</v>
      </c>
      <c r="G11369" s="62">
        <v>495</v>
      </c>
      <c r="H11369" s="62">
        <v>3.44</v>
      </c>
      <c r="I11369" s="62">
        <v>276.08</v>
      </c>
      <c r="J11369" s="62">
        <v>3081.09</v>
      </c>
      <c r="K11369" s="62">
        <v>0</v>
      </c>
      <c r="L11369" s="63"/>
      <c r="M11369" s="63"/>
      <c r="N11369" s="63"/>
      <c r="O11369" s="63"/>
      <c r="P11369" s="63"/>
      <c r="Q11369" s="63"/>
      <c r="R11369" s="63"/>
      <c r="S11369" s="63"/>
      <c r="T11369" s="63"/>
      <c r="U11369" s="63"/>
      <c r="V11369" s="63"/>
      <c r="W11369" s="63"/>
      <c r="X11369" s="63"/>
      <c r="Y11369" s="63"/>
      <c r="Z11369" s="62">
        <v>40800</v>
      </c>
      <c r="AA11369" s="62">
        <v>1879</v>
      </c>
      <c r="AB11369" s="62">
        <v>13.05</v>
      </c>
      <c r="AC11369" s="62">
        <v>3400</v>
      </c>
    </row>
    <row r="11370" spans="1:29" x14ac:dyDescent="0.25">
      <c r="A11370" s="61" t="s">
        <v>208</v>
      </c>
      <c r="B11370" s="61" t="s">
        <v>209</v>
      </c>
      <c r="C11370" s="62">
        <v>2007</v>
      </c>
      <c r="D11370" s="61" t="s">
        <v>360</v>
      </c>
      <c r="E11370" s="62">
        <v>57</v>
      </c>
      <c r="F11370" s="62">
        <v>275638</v>
      </c>
      <c r="G11370" s="62">
        <v>37212</v>
      </c>
      <c r="H11370" s="62">
        <v>54.4</v>
      </c>
      <c r="I11370" s="62">
        <v>4835.75</v>
      </c>
      <c r="J11370" s="62">
        <v>256343.34</v>
      </c>
      <c r="K11370" s="62">
        <v>22995</v>
      </c>
      <c r="L11370" s="62">
        <v>33211</v>
      </c>
      <c r="M11370" s="62">
        <v>48.55</v>
      </c>
      <c r="N11370" s="62">
        <v>403.42</v>
      </c>
      <c r="O11370" s="62">
        <v>277303.59999999998</v>
      </c>
      <c r="P11370" s="63"/>
      <c r="Q11370" s="63"/>
      <c r="R11370" s="63"/>
      <c r="S11370" s="63"/>
      <c r="T11370" s="63"/>
      <c r="U11370" s="63"/>
      <c r="V11370" s="63"/>
      <c r="W11370" s="63"/>
      <c r="X11370" s="63"/>
      <c r="Y11370" s="63"/>
      <c r="Z11370" s="62">
        <v>1442</v>
      </c>
      <c r="AA11370" s="62">
        <v>6293</v>
      </c>
      <c r="AB11370" s="62">
        <v>9.1999999999999993</v>
      </c>
      <c r="AC11370" s="62">
        <v>25.3</v>
      </c>
    </row>
    <row r="11371" spans="1:29" ht="30" x14ac:dyDescent="0.25">
      <c r="A11371" s="61" t="s">
        <v>180</v>
      </c>
      <c r="B11371" s="61" t="s">
        <v>181</v>
      </c>
      <c r="C11371" s="62">
        <v>2007</v>
      </c>
      <c r="D11371" s="61" t="s">
        <v>86</v>
      </c>
      <c r="E11371" s="62">
        <v>75</v>
      </c>
      <c r="F11371" s="62">
        <v>2922</v>
      </c>
      <c r="G11371" s="62">
        <v>430</v>
      </c>
      <c r="H11371" s="62">
        <v>0.48</v>
      </c>
      <c r="I11371" s="62">
        <v>38.96</v>
      </c>
      <c r="J11371" s="62">
        <v>2717.46</v>
      </c>
      <c r="K11371" s="62">
        <v>0</v>
      </c>
      <c r="L11371" s="63"/>
      <c r="M11371" s="63"/>
      <c r="N11371" s="63"/>
      <c r="O11371" s="63"/>
      <c r="P11371" s="63"/>
      <c r="Q11371" s="63"/>
      <c r="R11371" s="63"/>
      <c r="S11371" s="63"/>
      <c r="T11371" s="63"/>
      <c r="U11371" s="63"/>
      <c r="V11371" s="63"/>
      <c r="W11371" s="63"/>
      <c r="X11371" s="63"/>
      <c r="Y11371" s="63"/>
      <c r="Z11371" s="62">
        <v>2976.51</v>
      </c>
      <c r="AA11371" s="62">
        <v>47262</v>
      </c>
      <c r="AB11371" s="62">
        <v>52.51</v>
      </c>
      <c r="AC11371" s="62">
        <v>39.69</v>
      </c>
    </row>
    <row r="11372" spans="1:29" ht="30" x14ac:dyDescent="0.25">
      <c r="A11372" s="61" t="s">
        <v>87</v>
      </c>
      <c r="B11372" s="61" t="s">
        <v>88</v>
      </c>
      <c r="C11372" s="62">
        <v>2006</v>
      </c>
      <c r="D11372" s="61" t="s">
        <v>94</v>
      </c>
      <c r="E11372" s="62">
        <v>2</v>
      </c>
      <c r="F11372" s="63"/>
      <c r="G11372" s="63"/>
      <c r="H11372" s="63"/>
      <c r="I11372" s="63"/>
      <c r="J11372" s="63"/>
      <c r="K11372" s="62">
        <v>1143.55</v>
      </c>
      <c r="L11372" s="62">
        <v>781</v>
      </c>
      <c r="M11372" s="62">
        <v>32.54</v>
      </c>
      <c r="N11372" s="63"/>
      <c r="O11372" s="63"/>
      <c r="P11372" s="63"/>
      <c r="Q11372" s="63"/>
      <c r="R11372" s="63"/>
      <c r="S11372" s="63"/>
      <c r="T11372" s="63"/>
      <c r="U11372" s="63"/>
      <c r="V11372" s="63"/>
      <c r="W11372" s="63"/>
      <c r="X11372" s="63"/>
      <c r="Y11372" s="63"/>
      <c r="Z11372" s="62">
        <v>14259</v>
      </c>
      <c r="AA11372" s="62">
        <v>1257</v>
      </c>
      <c r="AB11372" s="62">
        <v>52.38</v>
      </c>
      <c r="AC11372" s="62">
        <v>7129.5</v>
      </c>
    </row>
    <row r="11373" spans="1:29" x14ac:dyDescent="0.25">
      <c r="A11373" s="61" t="s">
        <v>107</v>
      </c>
      <c r="B11373" s="61" t="s">
        <v>108</v>
      </c>
      <c r="C11373" s="62">
        <v>2014</v>
      </c>
      <c r="D11373" s="61" t="s">
        <v>89</v>
      </c>
      <c r="E11373" s="62">
        <v>100</v>
      </c>
      <c r="F11373" s="62">
        <v>886988</v>
      </c>
      <c r="G11373" s="62">
        <v>127193</v>
      </c>
      <c r="H11373" s="62">
        <v>105.99</v>
      </c>
      <c r="I11373" s="62">
        <v>8869.8799999999992</v>
      </c>
      <c r="J11373" s="62">
        <v>824898.84</v>
      </c>
      <c r="K11373" s="62">
        <v>8513.09</v>
      </c>
      <c r="L11373" s="62">
        <v>12206</v>
      </c>
      <c r="M11373" s="62">
        <v>10.17</v>
      </c>
      <c r="N11373" s="62">
        <v>85.13</v>
      </c>
      <c r="O11373" s="62">
        <v>102661.96</v>
      </c>
      <c r="P11373" s="63"/>
      <c r="Q11373" s="63"/>
      <c r="R11373" s="63"/>
      <c r="S11373" s="63"/>
      <c r="T11373" s="63"/>
      <c r="U11373" s="63"/>
      <c r="V11373" s="63"/>
      <c r="W11373" s="63"/>
      <c r="X11373" s="63"/>
      <c r="Y11373" s="63"/>
      <c r="Z11373" s="62">
        <v>0</v>
      </c>
      <c r="AA11373" s="62">
        <v>53300</v>
      </c>
      <c r="AB11373" s="62">
        <v>44.42</v>
      </c>
      <c r="AC11373" s="62">
        <v>0</v>
      </c>
    </row>
    <row r="11374" spans="1:29" x14ac:dyDescent="0.25">
      <c r="A11374" s="61" t="s">
        <v>192</v>
      </c>
      <c r="B11374" s="61" t="s">
        <v>193</v>
      </c>
      <c r="C11374" s="62">
        <v>2015</v>
      </c>
      <c r="D11374" s="61" t="s">
        <v>135</v>
      </c>
      <c r="E11374" s="62">
        <v>12</v>
      </c>
      <c r="F11374" s="63"/>
      <c r="G11374" s="63"/>
      <c r="H11374" s="63"/>
      <c r="I11374" s="63"/>
      <c r="J11374" s="63"/>
      <c r="K11374" s="62">
        <v>0</v>
      </c>
      <c r="L11374" s="63"/>
      <c r="M11374" s="63"/>
      <c r="N11374" s="63"/>
      <c r="O11374" s="63"/>
      <c r="P11374" s="63"/>
      <c r="Q11374" s="63"/>
      <c r="R11374" s="63"/>
      <c r="S11374" s="63"/>
      <c r="T11374" s="63"/>
      <c r="U11374" s="63"/>
      <c r="V11374" s="63"/>
      <c r="W11374" s="63"/>
      <c r="X11374" s="63"/>
      <c r="Y11374" s="63"/>
      <c r="Z11374" s="62">
        <v>0</v>
      </c>
      <c r="AA11374" s="63"/>
      <c r="AB11374" s="63"/>
      <c r="AC11374" s="62">
        <v>0</v>
      </c>
    </row>
    <row r="11375" spans="1:29" ht="45" x14ac:dyDescent="0.25">
      <c r="A11375" s="61" t="s">
        <v>518</v>
      </c>
      <c r="B11375" s="61" t="s">
        <v>519</v>
      </c>
      <c r="C11375" s="62">
        <v>2005</v>
      </c>
      <c r="D11375" s="61" t="s">
        <v>78</v>
      </c>
      <c r="E11375" s="62">
        <v>64</v>
      </c>
      <c r="F11375" s="62">
        <v>2126107</v>
      </c>
      <c r="G11375" s="62">
        <v>7902</v>
      </c>
      <c r="H11375" s="62">
        <v>10.29</v>
      </c>
      <c r="I11375" s="62">
        <v>33220.42</v>
      </c>
      <c r="J11375" s="62">
        <v>1977279.51</v>
      </c>
      <c r="K11375" s="62">
        <v>11136.76</v>
      </c>
      <c r="L11375" s="62">
        <v>18287</v>
      </c>
      <c r="M11375" s="62">
        <v>23.81</v>
      </c>
      <c r="N11375" s="62">
        <v>174.01</v>
      </c>
      <c r="O11375" s="62">
        <v>134301.54</v>
      </c>
      <c r="P11375" s="63"/>
      <c r="Q11375" s="63"/>
      <c r="R11375" s="63"/>
      <c r="S11375" s="63"/>
      <c r="T11375" s="63"/>
      <c r="U11375" s="63"/>
      <c r="V11375" s="63"/>
      <c r="W11375" s="63"/>
      <c r="X11375" s="63"/>
      <c r="Y11375" s="63"/>
      <c r="Z11375" s="62">
        <v>633.78</v>
      </c>
      <c r="AA11375" s="62">
        <v>2996</v>
      </c>
      <c r="AB11375" s="62">
        <v>3.9</v>
      </c>
      <c r="AC11375" s="62">
        <v>9.9</v>
      </c>
    </row>
    <row r="11376" spans="1:29" ht="30" x14ac:dyDescent="0.25">
      <c r="A11376" s="61" t="s">
        <v>237</v>
      </c>
      <c r="B11376" s="61" t="s">
        <v>238</v>
      </c>
      <c r="C11376" s="62">
        <v>2018</v>
      </c>
      <c r="D11376" s="61" t="s">
        <v>75</v>
      </c>
      <c r="E11376" s="62">
        <v>20</v>
      </c>
      <c r="F11376" s="62">
        <v>375</v>
      </c>
      <c r="G11376" s="62">
        <v>108</v>
      </c>
      <c r="H11376" s="62">
        <v>0.45</v>
      </c>
      <c r="I11376" s="62">
        <v>18.75</v>
      </c>
      <c r="J11376" s="62">
        <v>348.75</v>
      </c>
      <c r="K11376" s="62">
        <v>11674.1</v>
      </c>
      <c r="L11376" s="62">
        <v>16209</v>
      </c>
      <c r="M11376" s="62">
        <v>67.540000000000006</v>
      </c>
      <c r="N11376" s="62">
        <v>583.71</v>
      </c>
      <c r="O11376" s="62">
        <v>140781.51</v>
      </c>
      <c r="P11376" s="63"/>
      <c r="Q11376" s="63"/>
      <c r="R11376" s="63"/>
      <c r="S11376" s="63"/>
      <c r="T11376" s="63"/>
      <c r="U11376" s="63"/>
      <c r="V11376" s="63"/>
      <c r="W11376" s="63"/>
      <c r="X11376" s="63"/>
      <c r="Y11376" s="63"/>
      <c r="Z11376" s="62">
        <v>144844</v>
      </c>
      <c r="AA11376" s="62">
        <v>11358</v>
      </c>
      <c r="AB11376" s="62">
        <v>47.33</v>
      </c>
      <c r="AC11376" s="62">
        <v>7242.2</v>
      </c>
    </row>
    <row r="11377" spans="1:29" ht="30" x14ac:dyDescent="0.25">
      <c r="A11377" s="61" t="s">
        <v>342</v>
      </c>
      <c r="B11377" s="61" t="s">
        <v>343</v>
      </c>
      <c r="C11377" s="62">
        <v>2007</v>
      </c>
      <c r="D11377" s="61" t="s">
        <v>78</v>
      </c>
      <c r="E11377" s="62">
        <v>77</v>
      </c>
      <c r="F11377" s="62">
        <v>737360</v>
      </c>
      <c r="G11377" s="62">
        <v>116313</v>
      </c>
      <c r="H11377" s="62">
        <v>125.88</v>
      </c>
      <c r="I11377" s="62">
        <v>9576.1</v>
      </c>
      <c r="J11377" s="62">
        <v>685744.8</v>
      </c>
      <c r="K11377" s="62">
        <v>0</v>
      </c>
      <c r="L11377" s="63"/>
      <c r="M11377" s="63"/>
      <c r="N11377" s="63"/>
      <c r="O11377" s="63"/>
      <c r="P11377" s="63"/>
      <c r="Q11377" s="63"/>
      <c r="R11377" s="63"/>
      <c r="S11377" s="63"/>
      <c r="T11377" s="63"/>
      <c r="U11377" s="63"/>
      <c r="V11377" s="63"/>
      <c r="W11377" s="63"/>
      <c r="X11377" s="63"/>
      <c r="Y11377" s="63"/>
      <c r="Z11377" s="62">
        <v>0</v>
      </c>
      <c r="AA11377" s="62">
        <v>15788</v>
      </c>
      <c r="AB11377" s="62">
        <v>17.09</v>
      </c>
      <c r="AC11377" s="62">
        <v>0</v>
      </c>
    </row>
    <row r="11378" spans="1:29" ht="30" x14ac:dyDescent="0.25">
      <c r="A11378" s="61" t="s">
        <v>365</v>
      </c>
      <c r="B11378" s="61" t="s">
        <v>366</v>
      </c>
      <c r="C11378" s="62">
        <v>2013</v>
      </c>
      <c r="D11378" s="61" t="s">
        <v>86</v>
      </c>
      <c r="E11378" s="62">
        <v>42</v>
      </c>
      <c r="F11378" s="62">
        <v>12514</v>
      </c>
      <c r="G11378" s="62">
        <v>2922</v>
      </c>
      <c r="H11378" s="62">
        <v>5.8</v>
      </c>
      <c r="I11378" s="62">
        <v>297.95</v>
      </c>
      <c r="J11378" s="62">
        <v>11638.02</v>
      </c>
      <c r="K11378" s="62">
        <v>1270.6099999999999</v>
      </c>
      <c r="L11378" s="62">
        <v>1859</v>
      </c>
      <c r="M11378" s="62">
        <v>3.69</v>
      </c>
      <c r="N11378" s="62">
        <v>30.25</v>
      </c>
      <c r="O11378" s="62">
        <v>15322.68</v>
      </c>
      <c r="P11378" s="63"/>
      <c r="Q11378" s="63"/>
      <c r="R11378" s="63"/>
      <c r="S11378" s="63"/>
      <c r="T11378" s="63"/>
      <c r="U11378" s="63"/>
      <c r="V11378" s="63"/>
      <c r="W11378" s="63"/>
      <c r="X11378" s="63"/>
      <c r="Y11378" s="63"/>
      <c r="Z11378" s="62">
        <v>161588</v>
      </c>
      <c r="AA11378" s="62">
        <v>10374</v>
      </c>
      <c r="AB11378" s="62">
        <v>20.58</v>
      </c>
      <c r="AC11378" s="62">
        <v>3847.33</v>
      </c>
    </row>
    <row r="11379" spans="1:29" x14ac:dyDescent="0.25">
      <c r="A11379" s="61" t="s">
        <v>107</v>
      </c>
      <c r="B11379" s="61" t="s">
        <v>108</v>
      </c>
      <c r="C11379" s="62">
        <v>2015</v>
      </c>
      <c r="D11379" s="61" t="s">
        <v>72</v>
      </c>
      <c r="E11379" s="62">
        <v>45</v>
      </c>
      <c r="F11379" s="62">
        <v>168572</v>
      </c>
      <c r="G11379" s="62">
        <v>29421</v>
      </c>
      <c r="H11379" s="62">
        <v>54.48</v>
      </c>
      <c r="I11379" s="62">
        <v>3746.04</v>
      </c>
      <c r="J11379" s="62">
        <v>156771.96</v>
      </c>
      <c r="K11379" s="62">
        <v>17144.52</v>
      </c>
      <c r="L11379" s="62">
        <v>21832</v>
      </c>
      <c r="M11379" s="62">
        <v>40.43</v>
      </c>
      <c r="N11379" s="62">
        <v>380.99</v>
      </c>
      <c r="O11379" s="62">
        <v>206750.91</v>
      </c>
      <c r="P11379" s="63"/>
      <c r="Q11379" s="63"/>
      <c r="R11379" s="63"/>
      <c r="S11379" s="63"/>
      <c r="T11379" s="63"/>
      <c r="U11379" s="63"/>
      <c r="V11379" s="63"/>
      <c r="W11379" s="63"/>
      <c r="X11379" s="63"/>
      <c r="Y11379" s="63"/>
      <c r="Z11379" s="62">
        <v>0</v>
      </c>
      <c r="AA11379" s="62">
        <v>23984</v>
      </c>
      <c r="AB11379" s="62">
        <v>44.41</v>
      </c>
      <c r="AC11379" s="62">
        <v>0</v>
      </c>
    </row>
    <row r="11380" spans="1:29" x14ac:dyDescent="0.25">
      <c r="A11380" s="61" t="s">
        <v>70</v>
      </c>
      <c r="B11380" s="61" t="s">
        <v>71</v>
      </c>
      <c r="C11380" s="62">
        <v>2012</v>
      </c>
      <c r="D11380" s="61" t="s">
        <v>99</v>
      </c>
      <c r="E11380" s="62">
        <v>152</v>
      </c>
      <c r="F11380" s="63"/>
      <c r="G11380" s="63"/>
      <c r="H11380" s="63"/>
      <c r="I11380" s="63"/>
      <c r="J11380" s="63"/>
      <c r="K11380" s="62">
        <v>0</v>
      </c>
      <c r="L11380" s="63"/>
      <c r="M11380" s="63"/>
      <c r="N11380" s="63"/>
      <c r="O11380" s="63"/>
      <c r="P11380" s="63"/>
      <c r="Q11380" s="63"/>
      <c r="R11380" s="63"/>
      <c r="S11380" s="63"/>
      <c r="T11380" s="63"/>
      <c r="U11380" s="63"/>
      <c r="V11380" s="63"/>
      <c r="W11380" s="63"/>
      <c r="X11380" s="63"/>
      <c r="Y11380" s="63"/>
      <c r="Z11380" s="62">
        <v>0</v>
      </c>
      <c r="AA11380" s="63"/>
      <c r="AB11380" s="63"/>
      <c r="AC11380" s="62">
        <v>0</v>
      </c>
    </row>
    <row r="11381" spans="1:29" x14ac:dyDescent="0.25">
      <c r="A11381" s="61" t="s">
        <v>102</v>
      </c>
      <c r="B11381" s="61" t="s">
        <v>103</v>
      </c>
      <c r="C11381" s="62">
        <v>2011</v>
      </c>
      <c r="D11381" s="61" t="s">
        <v>89</v>
      </c>
      <c r="E11381" s="62">
        <v>36</v>
      </c>
      <c r="F11381" s="62">
        <v>24749</v>
      </c>
      <c r="G11381" s="62">
        <v>4970</v>
      </c>
      <c r="H11381" s="62">
        <v>11.5</v>
      </c>
      <c r="I11381" s="62">
        <v>687.47</v>
      </c>
      <c r="J11381" s="62">
        <v>23016.57</v>
      </c>
      <c r="K11381" s="62">
        <v>8498.5499999999993</v>
      </c>
      <c r="L11381" s="62">
        <v>15093</v>
      </c>
      <c r="M11381" s="62">
        <v>34.94</v>
      </c>
      <c r="N11381" s="63"/>
      <c r="O11381" s="63"/>
      <c r="P11381" s="63"/>
      <c r="Q11381" s="63"/>
      <c r="R11381" s="63"/>
      <c r="S11381" s="63"/>
      <c r="T11381" s="63"/>
      <c r="U11381" s="63"/>
      <c r="V11381" s="63"/>
      <c r="W11381" s="63"/>
      <c r="X11381" s="63"/>
      <c r="Y11381" s="63"/>
      <c r="Z11381" s="62">
        <v>907</v>
      </c>
      <c r="AA11381" s="62">
        <v>13004</v>
      </c>
      <c r="AB11381" s="62">
        <v>30.1</v>
      </c>
      <c r="AC11381" s="62">
        <v>25.19</v>
      </c>
    </row>
    <row r="11382" spans="1:29" x14ac:dyDescent="0.25">
      <c r="A11382" s="61" t="s">
        <v>371</v>
      </c>
      <c r="B11382" s="61" t="s">
        <v>372</v>
      </c>
      <c r="C11382" s="62">
        <v>2010</v>
      </c>
      <c r="D11382" s="61" t="s">
        <v>99</v>
      </c>
      <c r="E11382" s="62">
        <v>31</v>
      </c>
      <c r="F11382" s="62">
        <v>102180</v>
      </c>
      <c r="G11382" s="62">
        <v>15451</v>
      </c>
      <c r="H11382" s="62">
        <v>41.53</v>
      </c>
      <c r="I11382" s="62">
        <v>3296.13</v>
      </c>
      <c r="J11382" s="62">
        <v>95027.4</v>
      </c>
      <c r="K11382" s="62">
        <v>4883.6099999999997</v>
      </c>
      <c r="L11382" s="62">
        <v>7404</v>
      </c>
      <c r="M11382" s="62">
        <v>19.899999999999999</v>
      </c>
      <c r="N11382" s="63"/>
      <c r="O11382" s="63"/>
      <c r="P11382" s="63"/>
      <c r="Q11382" s="63"/>
      <c r="R11382" s="63"/>
      <c r="S11382" s="63"/>
      <c r="T11382" s="63"/>
      <c r="U11382" s="63"/>
      <c r="V11382" s="63"/>
      <c r="W11382" s="63"/>
      <c r="X11382" s="63"/>
      <c r="Y11382" s="63"/>
      <c r="Z11382" s="62">
        <v>0</v>
      </c>
      <c r="AA11382" s="63"/>
      <c r="AB11382" s="63"/>
      <c r="AC11382" s="62">
        <v>0</v>
      </c>
    </row>
    <row r="11383" spans="1:29" ht="30" x14ac:dyDescent="0.25">
      <c r="A11383" s="61" t="s">
        <v>188</v>
      </c>
      <c r="B11383" s="61" t="s">
        <v>189</v>
      </c>
      <c r="C11383" s="62">
        <v>2010</v>
      </c>
      <c r="D11383" s="61" t="s">
        <v>104</v>
      </c>
      <c r="E11383" s="62">
        <v>8</v>
      </c>
      <c r="F11383" s="62">
        <v>71769</v>
      </c>
      <c r="G11383" s="62">
        <v>16226</v>
      </c>
      <c r="H11383" s="62">
        <v>169.02</v>
      </c>
      <c r="I11383" s="62">
        <v>8971.1299999999992</v>
      </c>
      <c r="J11383" s="62">
        <v>66745.17</v>
      </c>
      <c r="K11383" s="62">
        <v>9006.7900000000009</v>
      </c>
      <c r="L11383" s="62">
        <v>15263</v>
      </c>
      <c r="M11383" s="62">
        <v>158.99</v>
      </c>
      <c r="N11383" s="63"/>
      <c r="O11383" s="63"/>
      <c r="P11383" s="63"/>
      <c r="Q11383" s="63"/>
      <c r="R11383" s="63"/>
      <c r="S11383" s="63"/>
      <c r="T11383" s="63"/>
      <c r="U11383" s="63"/>
      <c r="V11383" s="63"/>
      <c r="W11383" s="63"/>
      <c r="X11383" s="63"/>
      <c r="Y11383" s="63"/>
      <c r="Z11383" s="62">
        <v>1354</v>
      </c>
      <c r="AA11383" s="62">
        <v>9072</v>
      </c>
      <c r="AB11383" s="62">
        <v>94.5</v>
      </c>
      <c r="AC11383" s="62">
        <v>169.25</v>
      </c>
    </row>
    <row r="11384" spans="1:29" ht="30" x14ac:dyDescent="0.25">
      <c r="A11384" s="61" t="s">
        <v>237</v>
      </c>
      <c r="B11384" s="61" t="s">
        <v>238</v>
      </c>
      <c r="C11384" s="62">
        <v>2014</v>
      </c>
      <c r="D11384" s="61" t="s">
        <v>135</v>
      </c>
      <c r="E11384" s="62">
        <v>196</v>
      </c>
      <c r="F11384" s="62">
        <v>0</v>
      </c>
      <c r="G11384" s="62">
        <v>0</v>
      </c>
      <c r="H11384" s="62">
        <v>0</v>
      </c>
      <c r="I11384" s="62">
        <v>0</v>
      </c>
      <c r="J11384" s="62">
        <v>0</v>
      </c>
      <c r="K11384" s="62">
        <v>0</v>
      </c>
      <c r="L11384" s="62">
        <v>0</v>
      </c>
      <c r="M11384" s="62">
        <v>0</v>
      </c>
      <c r="N11384" s="63"/>
      <c r="O11384" s="63"/>
      <c r="P11384" s="63"/>
      <c r="Q11384" s="63"/>
      <c r="R11384" s="63"/>
      <c r="S11384" s="63"/>
      <c r="T11384" s="63"/>
      <c r="U11384" s="63"/>
      <c r="V11384" s="63"/>
      <c r="W11384" s="63"/>
      <c r="X11384" s="63"/>
      <c r="Y11384" s="63"/>
      <c r="Z11384" s="62">
        <v>0</v>
      </c>
      <c r="AA11384" s="62">
        <v>0</v>
      </c>
      <c r="AB11384" s="62">
        <v>0</v>
      </c>
      <c r="AC11384" s="62">
        <v>0</v>
      </c>
    </row>
    <row r="11385" spans="1:29" ht="30" x14ac:dyDescent="0.25">
      <c r="A11385" s="61" t="s">
        <v>153</v>
      </c>
      <c r="B11385" s="61" t="s">
        <v>154</v>
      </c>
      <c r="C11385" s="62">
        <v>2003</v>
      </c>
      <c r="D11385" s="61" t="s">
        <v>135</v>
      </c>
      <c r="E11385" s="62">
        <v>371</v>
      </c>
      <c r="F11385" s="62">
        <v>1903093</v>
      </c>
      <c r="G11385" s="62">
        <v>158410</v>
      </c>
      <c r="H11385" s="62">
        <v>35.58</v>
      </c>
      <c r="I11385" s="62">
        <v>5129.63</v>
      </c>
      <c r="J11385" s="62">
        <v>1769876.49</v>
      </c>
      <c r="K11385" s="62">
        <v>53700.29</v>
      </c>
      <c r="L11385" s="62">
        <v>52662</v>
      </c>
      <c r="M11385" s="62">
        <v>11.83</v>
      </c>
      <c r="N11385" s="62">
        <v>144.74</v>
      </c>
      <c r="O11385" s="62">
        <v>647587.92000000004</v>
      </c>
      <c r="P11385" s="63"/>
      <c r="Q11385" s="63"/>
      <c r="R11385" s="63"/>
      <c r="S11385" s="63"/>
      <c r="T11385" s="63"/>
      <c r="U11385" s="63"/>
      <c r="V11385" s="63"/>
      <c r="W11385" s="63"/>
      <c r="X11385" s="63"/>
      <c r="Y11385" s="63"/>
      <c r="Z11385" s="62">
        <v>0</v>
      </c>
      <c r="AA11385" s="63"/>
      <c r="AB11385" s="63"/>
      <c r="AC11385" s="62">
        <v>0</v>
      </c>
    </row>
    <row r="11386" spans="1:29" x14ac:dyDescent="0.25">
      <c r="A11386" s="61" t="s">
        <v>281</v>
      </c>
      <c r="B11386" s="61" t="s">
        <v>282</v>
      </c>
      <c r="C11386" s="62">
        <v>2004</v>
      </c>
      <c r="D11386" s="61" t="s">
        <v>99</v>
      </c>
      <c r="E11386" s="62">
        <v>40</v>
      </c>
      <c r="F11386" s="62">
        <v>398860</v>
      </c>
      <c r="G11386" s="62">
        <v>41514</v>
      </c>
      <c r="H11386" s="62">
        <v>86.49</v>
      </c>
      <c r="I11386" s="62">
        <v>9971.5</v>
      </c>
      <c r="J11386" s="62">
        <v>370939.8</v>
      </c>
      <c r="K11386" s="62">
        <v>0</v>
      </c>
      <c r="L11386" s="63"/>
      <c r="M11386" s="63"/>
      <c r="N11386" s="63"/>
      <c r="O11386" s="63"/>
      <c r="P11386" s="63"/>
      <c r="Q11386" s="63"/>
      <c r="R11386" s="63"/>
      <c r="S11386" s="63"/>
      <c r="T11386" s="63"/>
      <c r="U11386" s="63"/>
      <c r="V11386" s="63"/>
      <c r="W11386" s="63"/>
      <c r="X11386" s="63"/>
      <c r="Y11386" s="63"/>
      <c r="Z11386" s="62">
        <v>78100</v>
      </c>
      <c r="AA11386" s="62">
        <v>7776</v>
      </c>
      <c r="AB11386" s="62">
        <v>16.2</v>
      </c>
      <c r="AC11386" s="62">
        <v>1952.5</v>
      </c>
    </row>
    <row r="11387" spans="1:29" x14ac:dyDescent="0.25">
      <c r="A11387" s="61" t="s">
        <v>260</v>
      </c>
      <c r="B11387" s="61" t="s">
        <v>261</v>
      </c>
      <c r="C11387" s="62">
        <v>2014</v>
      </c>
      <c r="D11387" s="61" t="s">
        <v>89</v>
      </c>
      <c r="E11387" s="62">
        <v>54</v>
      </c>
      <c r="F11387" s="62">
        <v>160459</v>
      </c>
      <c r="G11387" s="62">
        <v>21587</v>
      </c>
      <c r="H11387" s="62">
        <v>33.31</v>
      </c>
      <c r="I11387" s="62">
        <v>2971.46</v>
      </c>
      <c r="J11387" s="62">
        <v>149226.87</v>
      </c>
      <c r="K11387" s="62">
        <v>29916.59</v>
      </c>
      <c r="L11387" s="62">
        <v>36050</v>
      </c>
      <c r="M11387" s="62">
        <v>55.63</v>
      </c>
      <c r="N11387" s="62">
        <v>554.01</v>
      </c>
      <c r="O11387" s="62">
        <v>360773.08</v>
      </c>
      <c r="P11387" s="63"/>
      <c r="Q11387" s="63"/>
      <c r="R11387" s="63"/>
      <c r="S11387" s="63"/>
      <c r="T11387" s="63"/>
      <c r="U11387" s="63"/>
      <c r="V11387" s="63"/>
      <c r="W11387" s="63"/>
      <c r="X11387" s="63"/>
      <c r="Y11387" s="63"/>
      <c r="Z11387" s="62">
        <v>1835</v>
      </c>
      <c r="AA11387" s="62">
        <v>16189</v>
      </c>
      <c r="AB11387" s="62">
        <v>24.98</v>
      </c>
      <c r="AC11387" s="62">
        <v>33.979999999999997</v>
      </c>
    </row>
    <row r="11388" spans="1:29" ht="30" x14ac:dyDescent="0.25">
      <c r="A11388" s="61" t="s">
        <v>237</v>
      </c>
      <c r="B11388" s="61" t="s">
        <v>238</v>
      </c>
      <c r="C11388" s="62">
        <v>2017</v>
      </c>
      <c r="D11388" s="61" t="s">
        <v>308</v>
      </c>
      <c r="E11388" s="62">
        <v>50</v>
      </c>
      <c r="F11388" s="62">
        <v>0</v>
      </c>
      <c r="G11388" s="62">
        <v>0</v>
      </c>
      <c r="H11388" s="62">
        <v>0</v>
      </c>
      <c r="I11388" s="62">
        <v>0</v>
      </c>
      <c r="J11388" s="62">
        <v>0</v>
      </c>
      <c r="K11388" s="62">
        <v>0</v>
      </c>
      <c r="L11388" s="62">
        <v>0</v>
      </c>
      <c r="M11388" s="62">
        <v>0</v>
      </c>
      <c r="N11388" s="63"/>
      <c r="O11388" s="63"/>
      <c r="P11388" s="63"/>
      <c r="Q11388" s="63"/>
      <c r="R11388" s="63"/>
      <c r="S11388" s="63"/>
      <c r="T11388" s="63"/>
      <c r="U11388" s="63"/>
      <c r="V11388" s="63"/>
      <c r="W11388" s="63"/>
      <c r="X11388" s="63"/>
      <c r="Y11388" s="63"/>
      <c r="Z11388" s="62">
        <v>0</v>
      </c>
      <c r="AA11388" s="62">
        <v>0</v>
      </c>
      <c r="AB11388" s="62">
        <v>0</v>
      </c>
      <c r="AC11388" s="62">
        <v>0</v>
      </c>
    </row>
    <row r="11389" spans="1:29" ht="30" x14ac:dyDescent="0.25">
      <c r="A11389" s="61" t="s">
        <v>348</v>
      </c>
      <c r="B11389" s="61" t="s">
        <v>349</v>
      </c>
      <c r="C11389" s="62">
        <v>2008</v>
      </c>
      <c r="D11389" s="61" t="s">
        <v>75</v>
      </c>
      <c r="E11389" s="62">
        <v>12</v>
      </c>
      <c r="F11389" s="62">
        <v>960</v>
      </c>
      <c r="G11389" s="62">
        <v>536</v>
      </c>
      <c r="H11389" s="62">
        <v>3.72</v>
      </c>
      <c r="I11389" s="62">
        <v>80</v>
      </c>
      <c r="J11389" s="62">
        <v>892.8</v>
      </c>
      <c r="K11389" s="62">
        <v>0</v>
      </c>
      <c r="L11389" s="63"/>
      <c r="M11389" s="63"/>
      <c r="N11389" s="63"/>
      <c r="O11389" s="63"/>
      <c r="P11389" s="63"/>
      <c r="Q11389" s="63"/>
      <c r="R11389" s="63"/>
      <c r="S11389" s="63"/>
      <c r="T11389" s="63"/>
      <c r="U11389" s="63"/>
      <c r="V11389" s="63"/>
      <c r="W11389" s="63"/>
      <c r="X11389" s="63"/>
      <c r="Y11389" s="63"/>
      <c r="Z11389" s="62">
        <v>86.64</v>
      </c>
      <c r="AA11389" s="62">
        <v>2870</v>
      </c>
      <c r="AB11389" s="62">
        <v>19.93</v>
      </c>
      <c r="AC11389" s="62">
        <v>7.22</v>
      </c>
    </row>
    <row r="11390" spans="1:29" ht="30" x14ac:dyDescent="0.25">
      <c r="A11390" s="61" t="s">
        <v>245</v>
      </c>
      <c r="B11390" s="61" t="s">
        <v>246</v>
      </c>
      <c r="C11390" s="62">
        <v>2014</v>
      </c>
      <c r="D11390" s="61" t="s">
        <v>94</v>
      </c>
      <c r="E11390" s="62">
        <v>4</v>
      </c>
      <c r="F11390" s="63"/>
      <c r="G11390" s="63"/>
      <c r="H11390" s="63"/>
      <c r="I11390" s="63"/>
      <c r="J11390" s="63"/>
      <c r="K11390" s="62">
        <v>0</v>
      </c>
      <c r="L11390" s="63"/>
      <c r="M11390" s="63"/>
      <c r="N11390" s="63"/>
      <c r="O11390" s="63"/>
      <c r="P11390" s="63"/>
      <c r="Q11390" s="63"/>
      <c r="R11390" s="63"/>
      <c r="S11390" s="63"/>
      <c r="T11390" s="63"/>
      <c r="U11390" s="62">
        <v>99</v>
      </c>
      <c r="V11390" s="62">
        <v>317</v>
      </c>
      <c r="W11390" s="62">
        <v>6.6</v>
      </c>
      <c r="X11390" s="62">
        <v>24</v>
      </c>
      <c r="Y11390" s="62">
        <v>2216.02</v>
      </c>
      <c r="Z11390" s="62">
        <v>31572</v>
      </c>
      <c r="AA11390" s="62">
        <v>3505</v>
      </c>
      <c r="AB11390" s="62">
        <v>73.02</v>
      </c>
      <c r="AC11390" s="62">
        <v>7893</v>
      </c>
    </row>
    <row r="11391" spans="1:29" x14ac:dyDescent="0.25">
      <c r="A11391" s="61" t="s">
        <v>79</v>
      </c>
      <c r="B11391" s="61" t="s">
        <v>80</v>
      </c>
      <c r="C11391" s="62">
        <v>2018</v>
      </c>
      <c r="D11391" s="61" t="s">
        <v>226</v>
      </c>
      <c r="E11391" s="62">
        <v>41</v>
      </c>
      <c r="F11391" s="62">
        <v>137258</v>
      </c>
      <c r="G11391" s="62">
        <v>27640</v>
      </c>
      <c r="H11391" s="62">
        <v>56.18</v>
      </c>
      <c r="I11391" s="62">
        <v>3347.76</v>
      </c>
      <c r="J11391" s="62">
        <v>127649.94</v>
      </c>
      <c r="K11391" s="62">
        <v>4983.51</v>
      </c>
      <c r="L11391" s="62">
        <v>6096</v>
      </c>
      <c r="M11391" s="62">
        <v>12.39</v>
      </c>
      <c r="N11391" s="63"/>
      <c r="O11391" s="63"/>
      <c r="P11391" s="63"/>
      <c r="Q11391" s="63"/>
      <c r="R11391" s="63"/>
      <c r="S11391" s="63"/>
      <c r="T11391" s="63"/>
      <c r="U11391" s="63"/>
      <c r="V11391" s="63"/>
      <c r="W11391" s="63"/>
      <c r="X11391" s="63"/>
      <c r="Y11391" s="63"/>
      <c r="Z11391" s="62">
        <v>100370</v>
      </c>
      <c r="AA11391" s="62">
        <v>8243</v>
      </c>
      <c r="AB11391" s="62">
        <v>16.75</v>
      </c>
      <c r="AC11391" s="62">
        <v>2448.0500000000002</v>
      </c>
    </row>
    <row r="11392" spans="1:29" x14ac:dyDescent="0.25">
      <c r="A11392" s="61" t="s">
        <v>212</v>
      </c>
      <c r="B11392" s="61" t="s">
        <v>213</v>
      </c>
      <c r="C11392" s="62">
        <v>2015</v>
      </c>
      <c r="D11392" s="61" t="s">
        <v>94</v>
      </c>
      <c r="E11392" s="62">
        <v>8</v>
      </c>
      <c r="F11392" s="63"/>
      <c r="G11392" s="63"/>
      <c r="H11392" s="63"/>
      <c r="I11392" s="63"/>
      <c r="J11392" s="63"/>
      <c r="K11392" s="62">
        <v>0</v>
      </c>
      <c r="L11392" s="63"/>
      <c r="M11392" s="63"/>
      <c r="N11392" s="63"/>
      <c r="O11392" s="63"/>
      <c r="P11392" s="63"/>
      <c r="Q11392" s="63"/>
      <c r="R11392" s="63"/>
      <c r="S11392" s="63"/>
      <c r="T11392" s="63"/>
      <c r="U11392" s="63"/>
      <c r="V11392" s="63"/>
      <c r="W11392" s="63"/>
      <c r="X11392" s="63"/>
      <c r="Y11392" s="63"/>
      <c r="Z11392" s="62">
        <v>52300</v>
      </c>
      <c r="AA11392" s="62">
        <v>5753</v>
      </c>
      <c r="AB11392" s="62">
        <v>59.93</v>
      </c>
      <c r="AC11392" s="62">
        <v>6537.5</v>
      </c>
    </row>
    <row r="11393" spans="1:29" ht="45" x14ac:dyDescent="0.25">
      <c r="A11393" s="61" t="s">
        <v>214</v>
      </c>
      <c r="B11393" s="61" t="s">
        <v>215</v>
      </c>
      <c r="C11393" s="62">
        <v>2018</v>
      </c>
      <c r="D11393" s="61" t="s">
        <v>89</v>
      </c>
      <c r="E11393" s="62">
        <v>100</v>
      </c>
      <c r="F11393" s="62">
        <v>265053</v>
      </c>
      <c r="G11393" s="62">
        <v>49932</v>
      </c>
      <c r="H11393" s="62">
        <v>41.61</v>
      </c>
      <c r="I11393" s="62">
        <v>2650.53</v>
      </c>
      <c r="J11393" s="62">
        <v>246499.29</v>
      </c>
      <c r="K11393" s="62">
        <v>23042.68</v>
      </c>
      <c r="L11393" s="62">
        <v>33779</v>
      </c>
      <c r="M11393" s="62">
        <v>28.15</v>
      </c>
      <c r="N11393" s="62">
        <v>230.43</v>
      </c>
      <c r="O11393" s="62">
        <v>277878.55</v>
      </c>
      <c r="P11393" s="63"/>
      <c r="Q11393" s="63"/>
      <c r="R11393" s="63"/>
      <c r="S11393" s="63"/>
      <c r="T11393" s="63"/>
      <c r="U11393" s="63"/>
      <c r="V11393" s="63"/>
      <c r="W11393" s="63"/>
      <c r="X11393" s="63"/>
      <c r="Y11393" s="63"/>
      <c r="Z11393" s="62">
        <v>24651</v>
      </c>
      <c r="AA11393" s="62">
        <v>15491</v>
      </c>
      <c r="AB11393" s="62">
        <v>12.91</v>
      </c>
      <c r="AC11393" s="62">
        <v>246.51</v>
      </c>
    </row>
    <row r="11394" spans="1:29" ht="30" x14ac:dyDescent="0.25">
      <c r="A11394" s="61" t="s">
        <v>120</v>
      </c>
      <c r="B11394" s="61" t="s">
        <v>121</v>
      </c>
      <c r="C11394" s="62">
        <v>2004</v>
      </c>
      <c r="D11394" s="61" t="s">
        <v>150</v>
      </c>
      <c r="E11394" s="62">
        <v>8</v>
      </c>
      <c r="F11394" s="62">
        <v>0</v>
      </c>
      <c r="G11394" s="62">
        <v>0</v>
      </c>
      <c r="H11394" s="62">
        <v>0</v>
      </c>
      <c r="I11394" s="62">
        <v>0</v>
      </c>
      <c r="J11394" s="62">
        <v>0</v>
      </c>
      <c r="K11394" s="62">
        <v>0</v>
      </c>
      <c r="L11394" s="62">
        <v>0</v>
      </c>
      <c r="M11394" s="62">
        <v>0</v>
      </c>
      <c r="N11394" s="63"/>
      <c r="O11394" s="63"/>
      <c r="P11394" s="63"/>
      <c r="Q11394" s="63"/>
      <c r="R11394" s="63"/>
      <c r="S11394" s="63"/>
      <c r="T11394" s="63"/>
      <c r="U11394" s="63"/>
      <c r="V11394" s="63"/>
      <c r="W11394" s="63"/>
      <c r="X11394" s="63"/>
      <c r="Y11394" s="63"/>
      <c r="Z11394" s="62">
        <v>57200</v>
      </c>
      <c r="AA11394" s="62">
        <v>2621</v>
      </c>
      <c r="AB11394" s="62">
        <v>27.3</v>
      </c>
      <c r="AC11394" s="62">
        <v>7150</v>
      </c>
    </row>
    <row r="11395" spans="1:29" x14ac:dyDescent="0.25">
      <c r="A11395" s="61" t="s">
        <v>380</v>
      </c>
      <c r="B11395" s="61" t="s">
        <v>381</v>
      </c>
      <c r="C11395" s="62">
        <v>2009</v>
      </c>
      <c r="D11395" s="61" t="s">
        <v>78</v>
      </c>
      <c r="E11395" s="62">
        <v>64</v>
      </c>
      <c r="F11395" s="62">
        <v>710400</v>
      </c>
      <c r="G11395" s="62">
        <v>112876</v>
      </c>
      <c r="H11395" s="62">
        <v>146.97</v>
      </c>
      <c r="I11395" s="62">
        <v>11100</v>
      </c>
      <c r="J11395" s="62">
        <v>660672</v>
      </c>
      <c r="K11395" s="62">
        <v>0</v>
      </c>
      <c r="L11395" s="63"/>
      <c r="M11395" s="63"/>
      <c r="N11395" s="63"/>
      <c r="O11395" s="63"/>
      <c r="P11395" s="63"/>
      <c r="Q11395" s="63"/>
      <c r="R11395" s="63"/>
      <c r="S11395" s="63"/>
      <c r="T11395" s="63"/>
      <c r="U11395" s="63"/>
      <c r="V11395" s="63"/>
      <c r="W11395" s="63"/>
      <c r="X11395" s="63"/>
      <c r="Y11395" s="63"/>
      <c r="Z11395" s="62">
        <v>197200</v>
      </c>
      <c r="AA11395" s="62">
        <v>7816</v>
      </c>
      <c r="AB11395" s="62">
        <v>10.18</v>
      </c>
      <c r="AC11395" s="62">
        <v>3081.25</v>
      </c>
    </row>
    <row r="11396" spans="1:29" ht="30" x14ac:dyDescent="0.25">
      <c r="A11396" s="61" t="s">
        <v>124</v>
      </c>
      <c r="B11396" s="61" t="s">
        <v>125</v>
      </c>
      <c r="C11396" s="62">
        <v>2016</v>
      </c>
      <c r="D11396" s="61" t="s">
        <v>78</v>
      </c>
      <c r="E11396" s="62">
        <v>38</v>
      </c>
      <c r="F11396" s="62">
        <v>85934</v>
      </c>
      <c r="G11396" s="62">
        <v>13582</v>
      </c>
      <c r="H11396" s="62">
        <v>29.79</v>
      </c>
      <c r="I11396" s="62">
        <v>2261.42</v>
      </c>
      <c r="J11396" s="62">
        <v>79918.62</v>
      </c>
      <c r="K11396" s="62">
        <v>24329.78</v>
      </c>
      <c r="L11396" s="62">
        <v>22616</v>
      </c>
      <c r="M11396" s="62">
        <v>49.6</v>
      </c>
      <c r="N11396" s="62">
        <v>640.26</v>
      </c>
      <c r="O11396" s="62">
        <v>293400.08</v>
      </c>
      <c r="P11396" s="63"/>
      <c r="Q11396" s="63"/>
      <c r="R11396" s="63"/>
      <c r="S11396" s="63"/>
      <c r="T11396" s="63"/>
      <c r="U11396" s="63"/>
      <c r="V11396" s="63"/>
      <c r="W11396" s="63"/>
      <c r="X11396" s="63"/>
      <c r="Y11396" s="63"/>
      <c r="Z11396" s="62">
        <v>109.2</v>
      </c>
      <c r="AA11396" s="62">
        <v>12009</v>
      </c>
      <c r="AB11396" s="62">
        <v>26.34</v>
      </c>
      <c r="AC11396" s="62">
        <v>2.87</v>
      </c>
    </row>
    <row r="11397" spans="1:29" x14ac:dyDescent="0.25">
      <c r="A11397" s="61" t="s">
        <v>70</v>
      </c>
      <c r="B11397" s="61" t="s">
        <v>71</v>
      </c>
      <c r="C11397" s="62">
        <v>2011</v>
      </c>
      <c r="D11397" s="61" t="s">
        <v>78</v>
      </c>
      <c r="E11397" s="62">
        <v>149</v>
      </c>
      <c r="F11397" s="62">
        <v>464517</v>
      </c>
      <c r="G11397" s="62">
        <v>60546</v>
      </c>
      <c r="H11397" s="62">
        <v>33.86</v>
      </c>
      <c r="I11397" s="62">
        <v>3117.56</v>
      </c>
      <c r="J11397" s="62">
        <v>432000.81</v>
      </c>
      <c r="K11397" s="62">
        <v>62320</v>
      </c>
      <c r="L11397" s="62">
        <v>43923</v>
      </c>
      <c r="M11397" s="62">
        <v>24.57</v>
      </c>
      <c r="N11397" s="62">
        <v>418.26</v>
      </c>
      <c r="O11397" s="62">
        <v>751535.58</v>
      </c>
      <c r="P11397" s="63"/>
      <c r="Q11397" s="63"/>
      <c r="R11397" s="63"/>
      <c r="S11397" s="63"/>
      <c r="T11397" s="63"/>
      <c r="U11397" s="63"/>
      <c r="V11397" s="63"/>
      <c r="W11397" s="63"/>
      <c r="X11397" s="63"/>
      <c r="Y11397" s="63"/>
      <c r="Z11397" s="62">
        <v>5620</v>
      </c>
      <c r="AA11397" s="62">
        <v>37623</v>
      </c>
      <c r="AB11397" s="62">
        <v>21.04</v>
      </c>
      <c r="AC11397" s="62">
        <v>37.72</v>
      </c>
    </row>
    <row r="11398" spans="1:29" x14ac:dyDescent="0.25">
      <c r="A11398" s="61" t="s">
        <v>79</v>
      </c>
      <c r="B11398" s="61" t="s">
        <v>80</v>
      </c>
      <c r="C11398" s="62">
        <v>2005</v>
      </c>
      <c r="D11398" s="61" t="s">
        <v>75</v>
      </c>
      <c r="E11398" s="62">
        <v>8</v>
      </c>
      <c r="F11398" s="62">
        <v>2922</v>
      </c>
      <c r="G11398" s="62">
        <v>426</v>
      </c>
      <c r="H11398" s="62">
        <v>4.4400000000000004</v>
      </c>
      <c r="I11398" s="62">
        <v>365.25</v>
      </c>
      <c r="J11398" s="62">
        <v>2717.46</v>
      </c>
      <c r="K11398" s="62">
        <v>0</v>
      </c>
      <c r="L11398" s="63"/>
      <c r="M11398" s="63"/>
      <c r="N11398" s="63"/>
      <c r="O11398" s="63"/>
      <c r="P11398" s="63"/>
      <c r="Q11398" s="63"/>
      <c r="R11398" s="63"/>
      <c r="S11398" s="63"/>
      <c r="T11398" s="63"/>
      <c r="U11398" s="63"/>
      <c r="V11398" s="63"/>
      <c r="W11398" s="63"/>
      <c r="X11398" s="63"/>
      <c r="Y11398" s="63"/>
      <c r="Z11398" s="62">
        <v>180525</v>
      </c>
      <c r="AA11398" s="62">
        <v>7092</v>
      </c>
      <c r="AB11398" s="62">
        <v>73.88</v>
      </c>
      <c r="AC11398" s="62">
        <v>22565.63</v>
      </c>
    </row>
    <row r="11399" spans="1:29" ht="30" x14ac:dyDescent="0.25">
      <c r="A11399" s="61" t="s">
        <v>231</v>
      </c>
      <c r="B11399" s="61" t="s">
        <v>232</v>
      </c>
      <c r="C11399" s="62">
        <v>2008</v>
      </c>
      <c r="D11399" s="61" t="s">
        <v>86</v>
      </c>
      <c r="E11399" s="62">
        <v>226</v>
      </c>
      <c r="F11399" s="62">
        <v>2264128</v>
      </c>
      <c r="G11399" s="62">
        <v>308840</v>
      </c>
      <c r="H11399" s="62">
        <v>113.88</v>
      </c>
      <c r="I11399" s="62">
        <v>10018.27</v>
      </c>
      <c r="J11399" s="62">
        <v>2105639.04</v>
      </c>
      <c r="K11399" s="62">
        <v>213721.63</v>
      </c>
      <c r="L11399" s="62">
        <v>303069</v>
      </c>
      <c r="M11399" s="62">
        <v>111.75</v>
      </c>
      <c r="N11399" s="62">
        <v>945.67</v>
      </c>
      <c r="O11399" s="62">
        <v>2577333.25</v>
      </c>
      <c r="P11399" s="63"/>
      <c r="Q11399" s="63"/>
      <c r="R11399" s="63"/>
      <c r="S11399" s="63"/>
      <c r="T11399" s="63"/>
      <c r="U11399" s="63"/>
      <c r="V11399" s="63"/>
      <c r="W11399" s="63"/>
      <c r="X11399" s="63"/>
      <c r="Y11399" s="63"/>
      <c r="Z11399" s="62">
        <v>2982567</v>
      </c>
      <c r="AA11399" s="62">
        <v>178573</v>
      </c>
      <c r="AB11399" s="62">
        <v>65.849999999999994</v>
      </c>
      <c r="AC11399" s="62">
        <v>13197.2</v>
      </c>
    </row>
    <row r="11400" spans="1:29" x14ac:dyDescent="0.25">
      <c r="A11400" s="61" t="s">
        <v>383</v>
      </c>
      <c r="B11400" s="61" t="s">
        <v>384</v>
      </c>
      <c r="C11400" s="62">
        <v>2010</v>
      </c>
      <c r="D11400" s="61" t="s">
        <v>78</v>
      </c>
      <c r="E11400" s="62">
        <v>52</v>
      </c>
      <c r="F11400" s="62">
        <v>494000</v>
      </c>
      <c r="G11400" s="62">
        <v>68119</v>
      </c>
      <c r="H11400" s="62">
        <v>109.17</v>
      </c>
      <c r="I11400" s="62">
        <v>9500</v>
      </c>
      <c r="J11400" s="62">
        <v>459420</v>
      </c>
      <c r="K11400" s="62">
        <v>0</v>
      </c>
      <c r="L11400" s="63"/>
      <c r="M11400" s="63"/>
      <c r="N11400" s="63"/>
      <c r="O11400" s="63"/>
      <c r="P11400" s="63"/>
      <c r="Q11400" s="63"/>
      <c r="R11400" s="63"/>
      <c r="S11400" s="63"/>
      <c r="T11400" s="63"/>
      <c r="U11400" s="63"/>
      <c r="V11400" s="63"/>
      <c r="W11400" s="63"/>
      <c r="X11400" s="63"/>
      <c r="Y11400" s="63"/>
      <c r="Z11400" s="62">
        <v>0.99</v>
      </c>
      <c r="AA11400" s="62">
        <v>2476</v>
      </c>
      <c r="AB11400" s="62">
        <v>3.97</v>
      </c>
      <c r="AC11400" s="62">
        <v>0.02</v>
      </c>
    </row>
    <row r="11401" spans="1:29" ht="30" x14ac:dyDescent="0.25">
      <c r="A11401" s="61" t="s">
        <v>182</v>
      </c>
      <c r="B11401" s="61" t="s">
        <v>183</v>
      </c>
      <c r="C11401" s="62">
        <v>2003</v>
      </c>
      <c r="D11401" s="61" t="s">
        <v>94</v>
      </c>
      <c r="E11401" s="62">
        <v>8</v>
      </c>
      <c r="F11401" s="63"/>
      <c r="G11401" s="63"/>
      <c r="H11401" s="63"/>
      <c r="I11401" s="63"/>
      <c r="J11401" s="63"/>
      <c r="K11401" s="62">
        <v>0</v>
      </c>
      <c r="L11401" s="63"/>
      <c r="M11401" s="63"/>
      <c r="N11401" s="63"/>
      <c r="O11401" s="63"/>
      <c r="P11401" s="63"/>
      <c r="Q11401" s="63"/>
      <c r="R11401" s="63"/>
      <c r="S11401" s="63"/>
      <c r="T11401" s="63"/>
      <c r="U11401" s="63"/>
      <c r="V11401" s="63"/>
      <c r="W11401" s="63"/>
      <c r="X11401" s="63"/>
      <c r="Y11401" s="63"/>
      <c r="Z11401" s="62">
        <v>38100</v>
      </c>
      <c r="AA11401" s="62">
        <v>2431</v>
      </c>
      <c r="AB11401" s="62">
        <v>25.32</v>
      </c>
      <c r="AC11401" s="62">
        <v>4762.5</v>
      </c>
    </row>
    <row r="11402" spans="1:29" x14ac:dyDescent="0.25">
      <c r="A11402" s="61" t="s">
        <v>128</v>
      </c>
      <c r="B11402" s="61" t="s">
        <v>129</v>
      </c>
      <c r="C11402" s="62">
        <v>2009</v>
      </c>
      <c r="D11402" s="61" t="s">
        <v>99</v>
      </c>
      <c r="E11402" s="62">
        <v>80</v>
      </c>
      <c r="F11402" s="62">
        <v>189630</v>
      </c>
      <c r="G11402" s="62">
        <v>39305</v>
      </c>
      <c r="H11402" s="62">
        <v>40.94</v>
      </c>
      <c r="I11402" s="62">
        <v>2370.38</v>
      </c>
      <c r="J11402" s="62">
        <v>176355.9</v>
      </c>
      <c r="K11402" s="62">
        <v>65169.74</v>
      </c>
      <c r="L11402" s="62">
        <v>78643</v>
      </c>
      <c r="M11402" s="62">
        <v>81.92</v>
      </c>
      <c r="N11402" s="62">
        <v>814.62</v>
      </c>
      <c r="O11402" s="62">
        <v>785901.42</v>
      </c>
      <c r="P11402" s="63"/>
      <c r="Q11402" s="63"/>
      <c r="R11402" s="63"/>
      <c r="S11402" s="63"/>
      <c r="T11402" s="63"/>
      <c r="U11402" s="63"/>
      <c r="V11402" s="63"/>
      <c r="W11402" s="63"/>
      <c r="X11402" s="63"/>
      <c r="Y11402" s="63"/>
      <c r="Z11402" s="62">
        <v>2331</v>
      </c>
      <c r="AA11402" s="62">
        <v>14188</v>
      </c>
      <c r="AB11402" s="62">
        <v>14.78</v>
      </c>
      <c r="AC11402" s="62">
        <v>29.14</v>
      </c>
    </row>
    <row r="11403" spans="1:29" x14ac:dyDescent="0.25">
      <c r="A11403" s="61" t="s">
        <v>161</v>
      </c>
      <c r="B11403" s="61" t="s">
        <v>162</v>
      </c>
      <c r="C11403" s="62">
        <v>2007</v>
      </c>
      <c r="D11403" s="61" t="s">
        <v>72</v>
      </c>
      <c r="E11403" s="62">
        <v>10</v>
      </c>
      <c r="F11403" s="62">
        <v>47226</v>
      </c>
      <c r="G11403" s="62">
        <v>7902</v>
      </c>
      <c r="H11403" s="62">
        <v>65.849999999999994</v>
      </c>
      <c r="I11403" s="62">
        <v>4722.6000000000004</v>
      </c>
      <c r="J11403" s="62">
        <v>43920.18</v>
      </c>
      <c r="K11403" s="62">
        <v>1521.82</v>
      </c>
      <c r="L11403" s="62">
        <v>19349</v>
      </c>
      <c r="M11403" s="62">
        <v>161.24</v>
      </c>
      <c r="N11403" s="63"/>
      <c r="O11403" s="63"/>
      <c r="P11403" s="63"/>
      <c r="Q11403" s="63"/>
      <c r="R11403" s="63"/>
      <c r="S11403" s="63"/>
      <c r="T11403" s="63"/>
      <c r="U11403" s="63"/>
      <c r="V11403" s="63"/>
      <c r="W11403" s="63"/>
      <c r="X11403" s="63"/>
      <c r="Y11403" s="63"/>
      <c r="Z11403" s="62">
        <v>26018.720000000001</v>
      </c>
      <c r="AA11403" s="62">
        <v>5370</v>
      </c>
      <c r="AB11403" s="62">
        <v>44.75</v>
      </c>
      <c r="AC11403" s="62">
        <v>2601.87</v>
      </c>
    </row>
    <row r="11404" spans="1:29" ht="30" x14ac:dyDescent="0.25">
      <c r="A11404" s="61" t="s">
        <v>387</v>
      </c>
      <c r="B11404" s="61" t="s">
        <v>388</v>
      </c>
      <c r="C11404" s="62">
        <v>2005</v>
      </c>
      <c r="D11404" s="61" t="s">
        <v>99</v>
      </c>
      <c r="E11404" s="62">
        <v>25</v>
      </c>
      <c r="F11404" s="62">
        <v>89874</v>
      </c>
      <c r="G11404" s="62">
        <v>13065</v>
      </c>
      <c r="H11404" s="62">
        <v>43.55</v>
      </c>
      <c r="I11404" s="62">
        <v>3594.96</v>
      </c>
      <c r="J11404" s="62">
        <v>83582.820000000007</v>
      </c>
      <c r="K11404" s="62">
        <v>4560</v>
      </c>
      <c r="L11404" s="62">
        <v>12136</v>
      </c>
      <c r="M11404" s="62">
        <v>40.450000000000003</v>
      </c>
      <c r="N11404" s="63"/>
      <c r="O11404" s="63"/>
      <c r="P11404" s="63"/>
      <c r="Q11404" s="63"/>
      <c r="R11404" s="63"/>
      <c r="S11404" s="63"/>
      <c r="T11404" s="63"/>
      <c r="U11404" s="63"/>
      <c r="V11404" s="63"/>
      <c r="W11404" s="63"/>
      <c r="X11404" s="63"/>
      <c r="Y11404" s="63"/>
      <c r="Z11404" s="62">
        <v>15526.47</v>
      </c>
      <c r="AA11404" s="62">
        <v>3109</v>
      </c>
      <c r="AB11404" s="62">
        <v>10.36</v>
      </c>
      <c r="AC11404" s="62">
        <v>621.05999999999995</v>
      </c>
    </row>
    <row r="11405" spans="1:29" ht="30" x14ac:dyDescent="0.25">
      <c r="A11405" s="61" t="s">
        <v>287</v>
      </c>
      <c r="B11405" s="61" t="s">
        <v>288</v>
      </c>
      <c r="C11405" s="62">
        <v>2018</v>
      </c>
      <c r="D11405" s="61" t="s">
        <v>298</v>
      </c>
      <c r="E11405" s="62">
        <v>12</v>
      </c>
      <c r="F11405" s="62">
        <v>1035</v>
      </c>
      <c r="G11405" s="62">
        <v>589</v>
      </c>
      <c r="H11405" s="62">
        <v>4.09</v>
      </c>
      <c r="I11405" s="62">
        <v>86.25</v>
      </c>
      <c r="J11405" s="62">
        <v>962.55</v>
      </c>
      <c r="K11405" s="62">
        <v>0</v>
      </c>
      <c r="L11405" s="62">
        <v>636</v>
      </c>
      <c r="M11405" s="62">
        <v>4.42</v>
      </c>
      <c r="N11405" s="63"/>
      <c r="O11405" s="63"/>
      <c r="P11405" s="63"/>
      <c r="Q11405" s="63"/>
      <c r="R11405" s="63"/>
      <c r="S11405" s="63"/>
      <c r="T11405" s="63"/>
      <c r="U11405" s="63"/>
      <c r="V11405" s="63"/>
      <c r="W11405" s="63"/>
      <c r="X11405" s="63"/>
      <c r="Y11405" s="63"/>
      <c r="Z11405" s="62">
        <v>55382</v>
      </c>
      <c r="AA11405" s="62">
        <v>5896</v>
      </c>
      <c r="AB11405" s="62">
        <v>40.94</v>
      </c>
      <c r="AC11405" s="62">
        <v>4615.17</v>
      </c>
    </row>
    <row r="11406" spans="1:29" x14ac:dyDescent="0.25">
      <c r="A11406" s="61" t="s">
        <v>196</v>
      </c>
      <c r="B11406" s="61" t="s">
        <v>197</v>
      </c>
      <c r="C11406" s="62">
        <v>2015</v>
      </c>
      <c r="D11406" s="61" t="s">
        <v>78</v>
      </c>
      <c r="E11406" s="62">
        <v>24</v>
      </c>
      <c r="F11406" s="62">
        <v>0</v>
      </c>
      <c r="G11406" s="62">
        <v>0</v>
      </c>
      <c r="H11406" s="62">
        <v>0</v>
      </c>
      <c r="I11406" s="62">
        <v>0</v>
      </c>
      <c r="J11406" s="62">
        <v>0</v>
      </c>
      <c r="K11406" s="62">
        <v>7692.53</v>
      </c>
      <c r="L11406" s="62">
        <v>11816</v>
      </c>
      <c r="M11406" s="62">
        <v>41.03</v>
      </c>
      <c r="N11406" s="62">
        <v>320.52</v>
      </c>
      <c r="O11406" s="62">
        <v>92766.55</v>
      </c>
      <c r="P11406" s="62">
        <v>134</v>
      </c>
      <c r="Q11406" s="62">
        <v>390</v>
      </c>
      <c r="R11406" s="62">
        <v>1.35</v>
      </c>
      <c r="S11406" s="62">
        <v>5</v>
      </c>
      <c r="T11406" s="62">
        <v>1697.65</v>
      </c>
      <c r="U11406" s="63"/>
      <c r="V11406" s="63"/>
      <c r="W11406" s="63"/>
      <c r="X11406" s="63"/>
      <c r="Y11406" s="63"/>
      <c r="Z11406" s="62">
        <v>70800</v>
      </c>
      <c r="AA11406" s="62">
        <v>10763</v>
      </c>
      <c r="AB11406" s="62">
        <v>37.369999999999997</v>
      </c>
      <c r="AC11406" s="62">
        <v>2950</v>
      </c>
    </row>
    <row r="11407" spans="1:29" ht="30" x14ac:dyDescent="0.25">
      <c r="A11407" s="61" t="s">
        <v>142</v>
      </c>
      <c r="B11407" s="61" t="s">
        <v>143</v>
      </c>
      <c r="C11407" s="62">
        <v>2011</v>
      </c>
      <c r="D11407" s="61" t="s">
        <v>135</v>
      </c>
      <c r="E11407" s="62">
        <v>50</v>
      </c>
      <c r="F11407" s="62">
        <v>360</v>
      </c>
      <c r="G11407" s="62">
        <v>60</v>
      </c>
      <c r="H11407" s="62">
        <v>0.1</v>
      </c>
      <c r="I11407" s="62">
        <v>7.2</v>
      </c>
      <c r="J11407" s="62">
        <v>334.8</v>
      </c>
      <c r="K11407" s="62">
        <v>0</v>
      </c>
      <c r="L11407" s="63"/>
      <c r="M11407" s="63"/>
      <c r="N11407" s="63"/>
      <c r="O11407" s="63"/>
      <c r="P11407" s="63"/>
      <c r="Q11407" s="63"/>
      <c r="R11407" s="63"/>
      <c r="S11407" s="63"/>
      <c r="T11407" s="63"/>
      <c r="U11407" s="63"/>
      <c r="V11407" s="63"/>
      <c r="W11407" s="63"/>
      <c r="X11407" s="63"/>
      <c r="Y11407" s="63"/>
      <c r="Z11407" s="62">
        <v>6586</v>
      </c>
      <c r="AA11407" s="62">
        <v>28502</v>
      </c>
      <c r="AB11407" s="62">
        <v>47.5</v>
      </c>
      <c r="AC11407" s="62">
        <v>131.72</v>
      </c>
    </row>
    <row r="11408" spans="1:29" ht="30" x14ac:dyDescent="0.25">
      <c r="A11408" s="61" t="s">
        <v>138</v>
      </c>
      <c r="B11408" s="61" t="s">
        <v>139</v>
      </c>
      <c r="C11408" s="62">
        <v>2007</v>
      </c>
      <c r="D11408" s="61" t="s">
        <v>78</v>
      </c>
      <c r="E11408" s="62">
        <v>40</v>
      </c>
      <c r="F11408" s="62">
        <v>98327</v>
      </c>
      <c r="G11408" s="62">
        <v>16124</v>
      </c>
      <c r="H11408" s="62">
        <v>33.590000000000003</v>
      </c>
      <c r="I11408" s="62">
        <v>2458.1799999999998</v>
      </c>
      <c r="J11408" s="62">
        <v>91444.11</v>
      </c>
      <c r="K11408" s="62">
        <v>0</v>
      </c>
      <c r="L11408" s="63"/>
      <c r="M11408" s="63"/>
      <c r="N11408" s="63"/>
      <c r="O11408" s="63"/>
      <c r="P11408" s="63"/>
      <c r="Q11408" s="63"/>
      <c r="R11408" s="63"/>
      <c r="S11408" s="63"/>
      <c r="T11408" s="63"/>
      <c r="U11408" s="63"/>
      <c r="V11408" s="63"/>
      <c r="W11408" s="63"/>
      <c r="X11408" s="63"/>
      <c r="Y11408" s="63"/>
      <c r="Z11408" s="62">
        <v>72392</v>
      </c>
      <c r="AA11408" s="62">
        <v>12516</v>
      </c>
      <c r="AB11408" s="62">
        <v>26.08</v>
      </c>
      <c r="AC11408" s="62">
        <v>1809.8</v>
      </c>
    </row>
    <row r="11409" spans="1:29" x14ac:dyDescent="0.25">
      <c r="A11409" s="61" t="s">
        <v>591</v>
      </c>
      <c r="B11409" s="61" t="s">
        <v>592</v>
      </c>
      <c r="C11409" s="62">
        <v>2003</v>
      </c>
      <c r="D11409" s="61" t="s">
        <v>78</v>
      </c>
      <c r="E11409" s="62">
        <v>56</v>
      </c>
      <c r="F11409" s="62">
        <v>69259</v>
      </c>
      <c r="G11409" s="62">
        <v>9323</v>
      </c>
      <c r="H11409" s="62">
        <v>13.87</v>
      </c>
      <c r="I11409" s="62">
        <v>1236.77</v>
      </c>
      <c r="J11409" s="62">
        <v>64410.87</v>
      </c>
      <c r="K11409" s="62">
        <v>8154.22</v>
      </c>
      <c r="L11409" s="62">
        <v>8985</v>
      </c>
      <c r="M11409" s="62">
        <v>13.37</v>
      </c>
      <c r="N11409" s="62">
        <v>145.61000000000001</v>
      </c>
      <c r="O11409" s="62">
        <v>98334.18</v>
      </c>
      <c r="P11409" s="63"/>
      <c r="Q11409" s="63"/>
      <c r="R11409" s="63"/>
      <c r="S11409" s="63"/>
      <c r="T11409" s="63"/>
      <c r="U11409" s="63"/>
      <c r="V11409" s="63"/>
      <c r="W11409" s="63"/>
      <c r="X11409" s="63"/>
      <c r="Y11409" s="63"/>
      <c r="Z11409" s="62">
        <v>101000</v>
      </c>
      <c r="AA11409" s="62">
        <v>5642</v>
      </c>
      <c r="AB11409" s="62">
        <v>8.4</v>
      </c>
      <c r="AC11409" s="62">
        <v>1803.57</v>
      </c>
    </row>
    <row r="11410" spans="1:29" x14ac:dyDescent="0.25">
      <c r="A11410" s="61" t="s">
        <v>332</v>
      </c>
      <c r="B11410" s="61" t="s">
        <v>333</v>
      </c>
      <c r="C11410" s="62">
        <v>2012</v>
      </c>
      <c r="D11410" s="61" t="s">
        <v>89</v>
      </c>
      <c r="E11410" s="62">
        <v>269</v>
      </c>
      <c r="F11410" s="62">
        <v>1833523</v>
      </c>
      <c r="G11410" s="62">
        <v>214230</v>
      </c>
      <c r="H11410" s="62">
        <v>66.37</v>
      </c>
      <c r="I11410" s="62">
        <v>6816.07</v>
      </c>
      <c r="J11410" s="62">
        <v>1705176.39</v>
      </c>
      <c r="K11410" s="62">
        <v>28824.44</v>
      </c>
      <c r="L11410" s="62">
        <v>23972</v>
      </c>
      <c r="M11410" s="62">
        <v>7.43</v>
      </c>
      <c r="N11410" s="62">
        <v>107.15</v>
      </c>
      <c r="O11410" s="62">
        <v>347602.6</v>
      </c>
      <c r="P11410" s="63"/>
      <c r="Q11410" s="63"/>
      <c r="R11410" s="63"/>
      <c r="S11410" s="63"/>
      <c r="T11410" s="63"/>
      <c r="U11410" s="63"/>
      <c r="V11410" s="63"/>
      <c r="W11410" s="63"/>
      <c r="X11410" s="63"/>
      <c r="Y11410" s="63"/>
      <c r="Z11410" s="62">
        <v>1651715</v>
      </c>
      <c r="AA11410" s="62">
        <v>295688</v>
      </c>
      <c r="AB11410" s="62">
        <v>91.6</v>
      </c>
      <c r="AC11410" s="62">
        <v>6140.2</v>
      </c>
    </row>
    <row r="11411" spans="1:29" x14ac:dyDescent="0.25">
      <c r="A11411" s="61" t="s">
        <v>260</v>
      </c>
      <c r="B11411" s="61" t="s">
        <v>261</v>
      </c>
      <c r="C11411" s="62">
        <v>2007</v>
      </c>
      <c r="D11411" s="61" t="s">
        <v>89</v>
      </c>
      <c r="E11411" s="62">
        <v>54</v>
      </c>
      <c r="F11411" s="62">
        <v>207520</v>
      </c>
      <c r="G11411" s="62">
        <v>31917</v>
      </c>
      <c r="H11411" s="62">
        <v>49.25</v>
      </c>
      <c r="I11411" s="62">
        <v>3842.96</v>
      </c>
      <c r="J11411" s="62">
        <v>192993.6</v>
      </c>
      <c r="K11411" s="62">
        <v>40164.89</v>
      </c>
      <c r="L11411" s="62">
        <v>57523</v>
      </c>
      <c r="M11411" s="62">
        <v>88.77</v>
      </c>
      <c r="N11411" s="62">
        <v>743.79</v>
      </c>
      <c r="O11411" s="62">
        <v>484360.44</v>
      </c>
      <c r="P11411" s="63"/>
      <c r="Q11411" s="63"/>
      <c r="R11411" s="63"/>
      <c r="S11411" s="63"/>
      <c r="T11411" s="63"/>
      <c r="U11411" s="63"/>
      <c r="V11411" s="63"/>
      <c r="W11411" s="63"/>
      <c r="X11411" s="63"/>
      <c r="Y11411" s="63"/>
      <c r="Z11411" s="62">
        <v>2392</v>
      </c>
      <c r="AA11411" s="62">
        <v>15774</v>
      </c>
      <c r="AB11411" s="62">
        <v>24.34</v>
      </c>
      <c r="AC11411" s="62">
        <v>44.3</v>
      </c>
    </row>
    <row r="11412" spans="1:29" ht="30" x14ac:dyDescent="0.25">
      <c r="A11412" s="61" t="s">
        <v>255</v>
      </c>
      <c r="B11412" s="61" t="s">
        <v>256</v>
      </c>
      <c r="C11412" s="62">
        <v>2011</v>
      </c>
      <c r="D11412" s="61" t="s">
        <v>72</v>
      </c>
      <c r="E11412" s="62">
        <v>80</v>
      </c>
      <c r="F11412" s="62">
        <v>173160</v>
      </c>
      <c r="G11412" s="62">
        <v>34491</v>
      </c>
      <c r="H11412" s="62">
        <v>35.93</v>
      </c>
      <c r="I11412" s="62">
        <v>2164.5</v>
      </c>
      <c r="J11412" s="62">
        <v>161038.79999999999</v>
      </c>
      <c r="K11412" s="62">
        <v>0</v>
      </c>
      <c r="L11412" s="63"/>
      <c r="M11412" s="63"/>
      <c r="N11412" s="63"/>
      <c r="O11412" s="63"/>
      <c r="P11412" s="63"/>
      <c r="Q11412" s="63"/>
      <c r="R11412" s="63"/>
      <c r="S11412" s="63"/>
      <c r="T11412" s="63"/>
      <c r="U11412" s="63"/>
      <c r="V11412" s="63"/>
      <c r="W11412" s="63"/>
      <c r="X11412" s="63"/>
      <c r="Y11412" s="63"/>
      <c r="Z11412" s="62">
        <v>3.84</v>
      </c>
      <c r="AA11412" s="62">
        <v>37964</v>
      </c>
      <c r="AB11412" s="62">
        <v>39.549999999999997</v>
      </c>
      <c r="AC11412" s="62">
        <v>0.05</v>
      </c>
    </row>
    <row r="11413" spans="1:29" ht="30" x14ac:dyDescent="0.25">
      <c r="A11413" s="61" t="s">
        <v>216</v>
      </c>
      <c r="B11413" s="61" t="s">
        <v>217</v>
      </c>
      <c r="C11413" s="62">
        <v>2014</v>
      </c>
      <c r="D11413" s="61" t="s">
        <v>135</v>
      </c>
      <c r="E11413" s="62">
        <v>114</v>
      </c>
      <c r="F11413" s="62">
        <v>737798</v>
      </c>
      <c r="G11413" s="62">
        <v>110019</v>
      </c>
      <c r="H11413" s="62">
        <v>80.42</v>
      </c>
      <c r="I11413" s="62">
        <v>6471.91</v>
      </c>
      <c r="J11413" s="62">
        <v>686152.14</v>
      </c>
      <c r="K11413" s="62">
        <v>68176.53</v>
      </c>
      <c r="L11413" s="62">
        <v>96918</v>
      </c>
      <c r="M11413" s="62">
        <v>70.849999999999994</v>
      </c>
      <c r="N11413" s="62">
        <v>598.04</v>
      </c>
      <c r="O11413" s="62">
        <v>822161.2</v>
      </c>
      <c r="P11413" s="63"/>
      <c r="Q11413" s="63"/>
      <c r="R11413" s="63"/>
      <c r="S11413" s="63"/>
      <c r="T11413" s="63"/>
      <c r="U11413" s="63"/>
      <c r="V11413" s="63"/>
      <c r="W11413" s="63"/>
      <c r="X11413" s="63"/>
      <c r="Y11413" s="63"/>
      <c r="Z11413" s="62">
        <v>9875</v>
      </c>
      <c r="AA11413" s="62">
        <v>129331</v>
      </c>
      <c r="AB11413" s="62">
        <v>94.54</v>
      </c>
      <c r="AC11413" s="62">
        <v>86.62</v>
      </c>
    </row>
    <row r="11414" spans="1:29" x14ac:dyDescent="0.25">
      <c r="A11414" s="61" t="s">
        <v>253</v>
      </c>
      <c r="B11414" s="61" t="s">
        <v>254</v>
      </c>
      <c r="C11414" s="62">
        <v>2015</v>
      </c>
      <c r="D11414" s="61" t="s">
        <v>99</v>
      </c>
      <c r="E11414" s="62">
        <v>40</v>
      </c>
      <c r="F11414" s="62">
        <v>109830</v>
      </c>
      <c r="G11414" s="62">
        <v>21270</v>
      </c>
      <c r="H11414" s="62">
        <v>44.31</v>
      </c>
      <c r="I11414" s="62">
        <v>2745.75</v>
      </c>
      <c r="J11414" s="62">
        <v>102141.9</v>
      </c>
      <c r="K11414" s="62">
        <v>21554.799999999999</v>
      </c>
      <c r="L11414" s="62">
        <v>24662</v>
      </c>
      <c r="M11414" s="62">
        <v>51.38</v>
      </c>
      <c r="N11414" s="63"/>
      <c r="O11414" s="63"/>
      <c r="P11414" s="63"/>
      <c r="Q11414" s="63"/>
      <c r="R11414" s="63"/>
      <c r="S11414" s="63"/>
      <c r="T11414" s="63"/>
      <c r="U11414" s="63"/>
      <c r="V11414" s="63"/>
      <c r="W11414" s="63"/>
      <c r="X11414" s="63"/>
      <c r="Y11414" s="63"/>
      <c r="Z11414" s="62">
        <v>140200</v>
      </c>
      <c r="AA11414" s="62">
        <v>7699</v>
      </c>
      <c r="AB11414" s="62">
        <v>16.04</v>
      </c>
      <c r="AC11414" s="62">
        <v>3505</v>
      </c>
    </row>
    <row r="11415" spans="1:29" x14ac:dyDescent="0.25">
      <c r="A11415" s="61" t="s">
        <v>196</v>
      </c>
      <c r="B11415" s="61" t="s">
        <v>197</v>
      </c>
      <c r="C11415" s="62">
        <v>2014</v>
      </c>
      <c r="D11415" s="61" t="s">
        <v>83</v>
      </c>
      <c r="E11415" s="62">
        <v>4</v>
      </c>
      <c r="F11415" s="62">
        <v>0</v>
      </c>
      <c r="G11415" s="62">
        <v>0</v>
      </c>
      <c r="H11415" s="62">
        <v>0</v>
      </c>
      <c r="I11415" s="62">
        <v>0</v>
      </c>
      <c r="J11415" s="62">
        <v>0</v>
      </c>
      <c r="K11415" s="62">
        <v>0</v>
      </c>
      <c r="L11415" s="63"/>
      <c r="M11415" s="63"/>
      <c r="N11415" s="63"/>
      <c r="O11415" s="63"/>
      <c r="P11415" s="63"/>
      <c r="Q11415" s="63"/>
      <c r="R11415" s="63"/>
      <c r="S11415" s="63"/>
      <c r="T11415" s="63"/>
      <c r="U11415" s="63"/>
      <c r="V11415" s="63"/>
      <c r="W11415" s="63"/>
      <c r="X11415" s="63"/>
      <c r="Y11415" s="63"/>
      <c r="Z11415" s="62">
        <v>68000</v>
      </c>
      <c r="AA11415" s="62">
        <v>12132</v>
      </c>
      <c r="AB11415" s="62">
        <v>252.75</v>
      </c>
      <c r="AC11415" s="62">
        <v>17000</v>
      </c>
    </row>
    <row r="11416" spans="1:29" ht="30" x14ac:dyDescent="0.25">
      <c r="A11416" s="61" t="s">
        <v>317</v>
      </c>
      <c r="B11416" s="61" t="s">
        <v>318</v>
      </c>
      <c r="C11416" s="62">
        <v>2018</v>
      </c>
      <c r="D11416" s="61" t="s">
        <v>78</v>
      </c>
      <c r="E11416" s="62">
        <v>56</v>
      </c>
      <c r="F11416" s="62">
        <v>379220</v>
      </c>
      <c r="G11416" s="62">
        <v>66651</v>
      </c>
      <c r="H11416" s="62">
        <v>99.18</v>
      </c>
      <c r="I11416" s="62">
        <v>6771.79</v>
      </c>
      <c r="J11416" s="62">
        <v>352674.6</v>
      </c>
      <c r="K11416" s="62">
        <v>0</v>
      </c>
      <c r="L11416" s="63"/>
      <c r="M11416" s="63"/>
      <c r="N11416" s="63"/>
      <c r="O11416" s="63"/>
      <c r="P11416" s="63"/>
      <c r="Q11416" s="63"/>
      <c r="R11416" s="63"/>
      <c r="S11416" s="63"/>
      <c r="T11416" s="63"/>
      <c r="U11416" s="63"/>
      <c r="V11416" s="63"/>
      <c r="W11416" s="63"/>
      <c r="X11416" s="63"/>
      <c r="Y11416" s="63"/>
      <c r="Z11416" s="62">
        <v>0</v>
      </c>
      <c r="AA11416" s="63"/>
      <c r="AB11416" s="63"/>
      <c r="AC11416" s="62">
        <v>0</v>
      </c>
    </row>
    <row r="11417" spans="1:29" x14ac:dyDescent="0.25">
      <c r="A11417" s="61" t="s">
        <v>140</v>
      </c>
      <c r="B11417" s="61" t="s">
        <v>141</v>
      </c>
      <c r="C11417" s="62">
        <v>2008</v>
      </c>
      <c r="D11417" s="61" t="s">
        <v>135</v>
      </c>
      <c r="E11417" s="62">
        <v>40</v>
      </c>
      <c r="F11417" s="62">
        <v>59936</v>
      </c>
      <c r="G11417" s="62">
        <v>10421</v>
      </c>
      <c r="H11417" s="62">
        <v>21.71</v>
      </c>
      <c r="I11417" s="62">
        <v>1498.4</v>
      </c>
      <c r="J11417" s="62">
        <v>55740.480000000003</v>
      </c>
      <c r="K11417" s="62">
        <v>929.19</v>
      </c>
      <c r="L11417" s="62">
        <v>25742</v>
      </c>
      <c r="M11417" s="62">
        <v>53.63</v>
      </c>
      <c r="N11417" s="62">
        <v>23.23</v>
      </c>
      <c r="O11417" s="62">
        <v>11205.44</v>
      </c>
      <c r="P11417" s="63"/>
      <c r="Q11417" s="63"/>
      <c r="R11417" s="63"/>
      <c r="S11417" s="63"/>
      <c r="T11417" s="63"/>
      <c r="U11417" s="62">
        <v>658</v>
      </c>
      <c r="V11417" s="62">
        <v>1463</v>
      </c>
      <c r="W11417" s="62">
        <v>3.05</v>
      </c>
      <c r="X11417" s="62">
        <v>16</v>
      </c>
      <c r="Y11417" s="62">
        <v>14728.67</v>
      </c>
      <c r="Z11417" s="62">
        <v>4838</v>
      </c>
      <c r="AA11417" s="62">
        <v>33700</v>
      </c>
      <c r="AB11417" s="62">
        <v>70.209999999999994</v>
      </c>
      <c r="AC11417" s="62">
        <v>120.95</v>
      </c>
    </row>
    <row r="11418" spans="1:29" ht="30" x14ac:dyDescent="0.25">
      <c r="A11418" s="61" t="s">
        <v>224</v>
      </c>
      <c r="B11418" s="61" t="s">
        <v>225</v>
      </c>
      <c r="C11418" s="62">
        <v>2013</v>
      </c>
      <c r="D11418" s="61" t="s">
        <v>75</v>
      </c>
      <c r="E11418" s="62">
        <v>11</v>
      </c>
      <c r="F11418" s="62">
        <v>7718</v>
      </c>
      <c r="G11418" s="62">
        <v>1119</v>
      </c>
      <c r="H11418" s="62">
        <v>8.48</v>
      </c>
      <c r="I11418" s="62">
        <v>701.64</v>
      </c>
      <c r="J11418" s="62">
        <v>7177.74</v>
      </c>
      <c r="K11418" s="62">
        <v>0</v>
      </c>
      <c r="L11418" s="63"/>
      <c r="M11418" s="63"/>
      <c r="N11418" s="63"/>
      <c r="O11418" s="63"/>
      <c r="P11418" s="63"/>
      <c r="Q11418" s="63"/>
      <c r="R11418" s="63"/>
      <c r="S11418" s="63"/>
      <c r="T11418" s="63"/>
      <c r="U11418" s="63"/>
      <c r="V11418" s="63"/>
      <c r="W11418" s="63"/>
      <c r="X11418" s="63"/>
      <c r="Y11418" s="63"/>
      <c r="Z11418" s="62">
        <v>366.29</v>
      </c>
      <c r="AA11418" s="62">
        <v>2886</v>
      </c>
      <c r="AB11418" s="62">
        <v>21.86</v>
      </c>
      <c r="AC11418" s="62">
        <v>33.299999999999997</v>
      </c>
    </row>
    <row r="11419" spans="1:29" x14ac:dyDescent="0.25">
      <c r="A11419" s="61" t="s">
        <v>371</v>
      </c>
      <c r="B11419" s="61" t="s">
        <v>372</v>
      </c>
      <c r="C11419" s="62">
        <v>2017</v>
      </c>
      <c r="D11419" s="61" t="s">
        <v>99</v>
      </c>
      <c r="E11419" s="62">
        <v>31</v>
      </c>
      <c r="F11419" s="63"/>
      <c r="G11419" s="63"/>
      <c r="H11419" s="63"/>
      <c r="I11419" s="63"/>
      <c r="J11419" s="63"/>
      <c r="K11419" s="62">
        <v>0</v>
      </c>
      <c r="L11419" s="63"/>
      <c r="M11419" s="63"/>
      <c r="N11419" s="63"/>
      <c r="O11419" s="63"/>
      <c r="P11419" s="63"/>
      <c r="Q11419" s="63"/>
      <c r="R11419" s="63"/>
      <c r="S11419" s="63"/>
      <c r="T11419" s="63"/>
      <c r="U11419" s="63"/>
      <c r="V11419" s="63"/>
      <c r="W11419" s="63"/>
      <c r="X11419" s="63"/>
      <c r="Y11419" s="63"/>
      <c r="Z11419" s="62">
        <v>0</v>
      </c>
      <c r="AA11419" s="63"/>
      <c r="AB11419" s="63"/>
      <c r="AC11419" s="62">
        <v>0</v>
      </c>
    </row>
    <row r="11420" spans="1:29" ht="30" x14ac:dyDescent="0.25">
      <c r="A11420" s="61" t="s">
        <v>283</v>
      </c>
      <c r="B11420" s="61" t="s">
        <v>284</v>
      </c>
      <c r="C11420" s="62">
        <v>2012</v>
      </c>
      <c r="D11420" s="61" t="s">
        <v>72</v>
      </c>
      <c r="E11420" s="62">
        <v>134</v>
      </c>
      <c r="F11420" s="62">
        <v>602484</v>
      </c>
      <c r="G11420" s="62">
        <v>167060</v>
      </c>
      <c r="H11420" s="62">
        <v>103.89</v>
      </c>
      <c r="I11420" s="62">
        <v>4496.1499999999996</v>
      </c>
      <c r="J11420" s="62">
        <v>560310.12</v>
      </c>
      <c r="K11420" s="62">
        <v>55160.04</v>
      </c>
      <c r="L11420" s="62">
        <v>73714</v>
      </c>
      <c r="M11420" s="62">
        <v>45.84</v>
      </c>
      <c r="N11420" s="63"/>
      <c r="O11420" s="63"/>
      <c r="P11420" s="63"/>
      <c r="Q11420" s="63"/>
      <c r="R11420" s="63"/>
      <c r="S11420" s="63"/>
      <c r="T11420" s="63"/>
      <c r="U11420" s="63"/>
      <c r="V11420" s="63"/>
      <c r="W11420" s="63"/>
      <c r="X11420" s="63"/>
      <c r="Y11420" s="63"/>
      <c r="Z11420" s="62">
        <v>0</v>
      </c>
      <c r="AA11420" s="63"/>
      <c r="AB11420" s="63"/>
      <c r="AC11420" s="62">
        <v>0</v>
      </c>
    </row>
    <row r="11421" spans="1:29" x14ac:dyDescent="0.25">
      <c r="A11421" s="61" t="s">
        <v>204</v>
      </c>
      <c r="B11421" s="61" t="s">
        <v>205</v>
      </c>
      <c r="C11421" s="62">
        <v>2009</v>
      </c>
      <c r="D11421" s="61" t="s">
        <v>75</v>
      </c>
      <c r="E11421" s="62">
        <v>8</v>
      </c>
      <c r="F11421" s="62">
        <v>25834</v>
      </c>
      <c r="G11421" s="62">
        <v>3703</v>
      </c>
      <c r="H11421" s="62">
        <v>38.57</v>
      </c>
      <c r="I11421" s="62">
        <v>3229.25</v>
      </c>
      <c r="J11421" s="62">
        <v>24025.62</v>
      </c>
      <c r="K11421" s="62">
        <v>0</v>
      </c>
      <c r="L11421" s="63"/>
      <c r="M11421" s="63"/>
      <c r="N11421" s="63"/>
      <c r="O11421" s="63"/>
      <c r="P11421" s="63"/>
      <c r="Q11421" s="63"/>
      <c r="R11421" s="63"/>
      <c r="S11421" s="63"/>
      <c r="T11421" s="63"/>
      <c r="U11421" s="63"/>
      <c r="V11421" s="63"/>
      <c r="W11421" s="63"/>
      <c r="X11421" s="63"/>
      <c r="Y11421" s="63"/>
      <c r="Z11421" s="62">
        <v>92470</v>
      </c>
      <c r="AA11421" s="62">
        <v>6505</v>
      </c>
      <c r="AB11421" s="62">
        <v>67.760000000000005</v>
      </c>
      <c r="AC11421" s="62">
        <v>11558.75</v>
      </c>
    </row>
    <row r="11422" spans="1:29" ht="45" x14ac:dyDescent="0.25">
      <c r="A11422" s="61" t="s">
        <v>518</v>
      </c>
      <c r="B11422" s="61" t="s">
        <v>519</v>
      </c>
      <c r="C11422" s="62">
        <v>2012</v>
      </c>
      <c r="D11422" s="61" t="s">
        <v>78</v>
      </c>
      <c r="E11422" s="62">
        <v>64</v>
      </c>
      <c r="F11422" s="62">
        <v>251453</v>
      </c>
      <c r="G11422" s="62">
        <v>29077</v>
      </c>
      <c r="H11422" s="62">
        <v>37.86</v>
      </c>
      <c r="I11422" s="62">
        <v>3928.95</v>
      </c>
      <c r="J11422" s="62">
        <v>233851.29</v>
      </c>
      <c r="K11422" s="62">
        <v>21298.74</v>
      </c>
      <c r="L11422" s="62">
        <v>22864</v>
      </c>
      <c r="M11422" s="62">
        <v>29.77</v>
      </c>
      <c r="N11422" s="62">
        <v>332.79</v>
      </c>
      <c r="O11422" s="62">
        <v>256847.88</v>
      </c>
      <c r="P11422" s="63"/>
      <c r="Q11422" s="63"/>
      <c r="R11422" s="63"/>
      <c r="S11422" s="63"/>
      <c r="T11422" s="63"/>
      <c r="U11422" s="63"/>
      <c r="V11422" s="63"/>
      <c r="W11422" s="63"/>
      <c r="X11422" s="63"/>
      <c r="Y11422" s="63"/>
      <c r="Z11422" s="62">
        <v>0</v>
      </c>
      <c r="AA11422" s="63"/>
      <c r="AB11422" s="63"/>
      <c r="AC11422" s="62">
        <v>0</v>
      </c>
    </row>
    <row r="11423" spans="1:29" ht="30" x14ac:dyDescent="0.25">
      <c r="A11423" s="61" t="s">
        <v>324</v>
      </c>
      <c r="B11423" s="61" t="s">
        <v>325</v>
      </c>
      <c r="C11423" s="62">
        <v>2007</v>
      </c>
      <c r="D11423" s="61" t="s">
        <v>78</v>
      </c>
      <c r="E11423" s="62">
        <v>56</v>
      </c>
      <c r="F11423" s="62">
        <v>525966</v>
      </c>
      <c r="G11423" s="62">
        <v>132223</v>
      </c>
      <c r="H11423" s="62">
        <v>196.76</v>
      </c>
      <c r="I11423" s="62">
        <v>9392.25</v>
      </c>
      <c r="J11423" s="62">
        <v>489148.38</v>
      </c>
      <c r="K11423" s="62">
        <v>0</v>
      </c>
      <c r="L11423" s="63"/>
      <c r="M11423" s="63"/>
      <c r="N11423" s="63"/>
      <c r="O11423" s="63"/>
      <c r="P11423" s="63"/>
      <c r="Q11423" s="63"/>
      <c r="R11423" s="63"/>
      <c r="S11423" s="63"/>
      <c r="T11423" s="63"/>
      <c r="U11423" s="63"/>
      <c r="V11423" s="63"/>
      <c r="W11423" s="63"/>
      <c r="X11423" s="63"/>
      <c r="Y11423" s="63"/>
      <c r="Z11423" s="62">
        <v>37307.339999999997</v>
      </c>
      <c r="AA11423" s="62">
        <v>5298</v>
      </c>
      <c r="AB11423" s="62">
        <v>7.88</v>
      </c>
      <c r="AC11423" s="62">
        <v>666.2</v>
      </c>
    </row>
    <row r="11424" spans="1:29" x14ac:dyDescent="0.25">
      <c r="A11424" s="61" t="s">
        <v>380</v>
      </c>
      <c r="B11424" s="61" t="s">
        <v>381</v>
      </c>
      <c r="C11424" s="62">
        <v>2016</v>
      </c>
      <c r="D11424" s="61" t="s">
        <v>78</v>
      </c>
      <c r="E11424" s="62">
        <v>64</v>
      </c>
      <c r="F11424" s="62">
        <v>529600</v>
      </c>
      <c r="G11424" s="62">
        <v>89067</v>
      </c>
      <c r="H11424" s="62">
        <v>115.97</v>
      </c>
      <c r="I11424" s="62">
        <v>8275</v>
      </c>
      <c r="J11424" s="62">
        <v>492528</v>
      </c>
      <c r="K11424" s="62">
        <v>0</v>
      </c>
      <c r="L11424" s="63"/>
      <c r="M11424" s="63"/>
      <c r="N11424" s="63"/>
      <c r="O11424" s="63"/>
      <c r="P11424" s="63"/>
      <c r="Q11424" s="63"/>
      <c r="R11424" s="63"/>
      <c r="S11424" s="63"/>
      <c r="T11424" s="63"/>
      <c r="U11424" s="63"/>
      <c r="V11424" s="63"/>
      <c r="W11424" s="63"/>
      <c r="X11424" s="63"/>
      <c r="Y11424" s="63"/>
      <c r="Z11424" s="62">
        <v>104700</v>
      </c>
      <c r="AA11424" s="62">
        <v>8262</v>
      </c>
      <c r="AB11424" s="62">
        <v>10.76</v>
      </c>
      <c r="AC11424" s="62">
        <v>1635.94</v>
      </c>
    </row>
    <row r="11425" spans="1:29" x14ac:dyDescent="0.25">
      <c r="A11425" s="61" t="s">
        <v>319</v>
      </c>
      <c r="B11425" s="61" t="s">
        <v>320</v>
      </c>
      <c r="C11425" s="62">
        <v>2013</v>
      </c>
      <c r="D11425" s="61" t="s">
        <v>75</v>
      </c>
      <c r="E11425" s="62">
        <v>8</v>
      </c>
      <c r="F11425" s="63"/>
      <c r="G11425" s="63"/>
      <c r="H11425" s="63"/>
      <c r="I11425" s="63"/>
      <c r="J11425" s="63"/>
      <c r="K11425" s="62">
        <v>50.44</v>
      </c>
      <c r="L11425" s="62">
        <v>87</v>
      </c>
      <c r="M11425" s="62">
        <v>0.91</v>
      </c>
      <c r="N11425" s="62">
        <v>6.3</v>
      </c>
      <c r="O11425" s="62">
        <v>608.23</v>
      </c>
      <c r="P11425" s="63"/>
      <c r="Q11425" s="63"/>
      <c r="R11425" s="63"/>
      <c r="S11425" s="63"/>
      <c r="T11425" s="63"/>
      <c r="U11425" s="63"/>
      <c r="V11425" s="63"/>
      <c r="W11425" s="63"/>
      <c r="X11425" s="63"/>
      <c r="Y11425" s="63"/>
      <c r="Z11425" s="62">
        <v>390.31</v>
      </c>
      <c r="AA11425" s="62">
        <v>2033</v>
      </c>
      <c r="AB11425" s="62">
        <v>21.18</v>
      </c>
      <c r="AC11425" s="62">
        <v>48.79</v>
      </c>
    </row>
    <row r="11426" spans="1:29" ht="30" x14ac:dyDescent="0.25">
      <c r="A11426" s="61" t="s">
        <v>446</v>
      </c>
      <c r="B11426" s="61" t="s">
        <v>447</v>
      </c>
      <c r="C11426" s="62">
        <v>2012</v>
      </c>
      <c r="D11426" s="61" t="s">
        <v>150</v>
      </c>
      <c r="E11426" s="62">
        <v>8</v>
      </c>
      <c r="F11426" s="63"/>
      <c r="G11426" s="63"/>
      <c r="H11426" s="63"/>
      <c r="I11426" s="63"/>
      <c r="J11426" s="63"/>
      <c r="K11426" s="62">
        <v>0</v>
      </c>
      <c r="L11426" s="63"/>
      <c r="M11426" s="63"/>
      <c r="N11426" s="63"/>
      <c r="O11426" s="63"/>
      <c r="P11426" s="63"/>
      <c r="Q11426" s="63"/>
      <c r="R11426" s="63"/>
      <c r="S11426" s="63"/>
      <c r="T11426" s="63"/>
      <c r="U11426" s="63"/>
      <c r="V11426" s="63"/>
      <c r="W11426" s="63"/>
      <c r="X11426" s="63"/>
      <c r="Y11426" s="63"/>
      <c r="Z11426" s="62">
        <v>0</v>
      </c>
      <c r="AA11426" s="63"/>
      <c r="AB11426" s="63"/>
      <c r="AC11426" s="62">
        <v>0</v>
      </c>
    </row>
    <row r="11427" spans="1:29" ht="30" x14ac:dyDescent="0.25">
      <c r="A11427" s="61" t="s">
        <v>346</v>
      </c>
      <c r="B11427" s="61" t="s">
        <v>347</v>
      </c>
      <c r="C11427" s="62">
        <v>2010</v>
      </c>
      <c r="D11427" s="61" t="s">
        <v>78</v>
      </c>
      <c r="E11427" s="62">
        <v>60</v>
      </c>
      <c r="F11427" s="62">
        <v>516320</v>
      </c>
      <c r="G11427" s="62">
        <v>74908</v>
      </c>
      <c r="H11427" s="62">
        <v>104.04</v>
      </c>
      <c r="I11427" s="62">
        <v>8605.33</v>
      </c>
      <c r="J11427" s="62">
        <v>480177.6</v>
      </c>
      <c r="K11427" s="62">
        <v>0</v>
      </c>
      <c r="L11427" s="63"/>
      <c r="M11427" s="63"/>
      <c r="N11427" s="63"/>
      <c r="O11427" s="63"/>
      <c r="P11427" s="63"/>
      <c r="Q11427" s="63"/>
      <c r="R11427" s="63"/>
      <c r="S11427" s="63"/>
      <c r="T11427" s="63"/>
      <c r="U11427" s="63"/>
      <c r="V11427" s="63"/>
      <c r="W11427" s="63"/>
      <c r="X11427" s="63"/>
      <c r="Y11427" s="63"/>
      <c r="Z11427" s="62">
        <v>921.59</v>
      </c>
      <c r="AA11427" s="62">
        <v>5249</v>
      </c>
      <c r="AB11427" s="62">
        <v>7.29</v>
      </c>
      <c r="AC11427" s="62">
        <v>15.36</v>
      </c>
    </row>
    <row r="11428" spans="1:29" x14ac:dyDescent="0.25">
      <c r="A11428" s="61" t="s">
        <v>328</v>
      </c>
      <c r="B11428" s="61" t="s">
        <v>329</v>
      </c>
      <c r="C11428" s="62">
        <v>2010</v>
      </c>
      <c r="D11428" s="61" t="s">
        <v>75</v>
      </c>
      <c r="E11428" s="62">
        <v>5</v>
      </c>
      <c r="F11428" s="63"/>
      <c r="G11428" s="63"/>
      <c r="H11428" s="63"/>
      <c r="I11428" s="63"/>
      <c r="J11428" s="63"/>
      <c r="K11428" s="62">
        <v>0</v>
      </c>
      <c r="L11428" s="63"/>
      <c r="M11428" s="63"/>
      <c r="N11428" s="63"/>
      <c r="O11428" s="63"/>
      <c r="P11428" s="63"/>
      <c r="Q11428" s="63"/>
      <c r="R11428" s="63"/>
      <c r="S11428" s="63"/>
      <c r="T11428" s="63"/>
      <c r="U11428" s="63"/>
      <c r="V11428" s="63"/>
      <c r="W11428" s="63"/>
      <c r="X11428" s="63"/>
      <c r="Y11428" s="63"/>
      <c r="Z11428" s="62">
        <v>122.99</v>
      </c>
      <c r="AA11428" s="62">
        <v>417</v>
      </c>
      <c r="AB11428" s="62">
        <v>6.95</v>
      </c>
      <c r="AC11428" s="62">
        <v>24.6</v>
      </c>
    </row>
    <row r="11429" spans="1:29" ht="30" x14ac:dyDescent="0.25">
      <c r="A11429" s="61" t="s">
        <v>231</v>
      </c>
      <c r="B11429" s="61" t="s">
        <v>232</v>
      </c>
      <c r="C11429" s="62">
        <v>2014</v>
      </c>
      <c r="D11429" s="61" t="s">
        <v>99</v>
      </c>
      <c r="E11429" s="62">
        <v>66</v>
      </c>
      <c r="F11429" s="62">
        <v>263000</v>
      </c>
      <c r="G11429" s="62">
        <v>34020</v>
      </c>
      <c r="H11429" s="62">
        <v>42.95</v>
      </c>
      <c r="I11429" s="62">
        <v>3984.85</v>
      </c>
      <c r="J11429" s="62">
        <v>244590</v>
      </c>
      <c r="K11429" s="62">
        <v>27489.82</v>
      </c>
      <c r="L11429" s="62">
        <v>33952</v>
      </c>
      <c r="M11429" s="62">
        <v>42.87</v>
      </c>
      <c r="N11429" s="62">
        <v>416.51</v>
      </c>
      <c r="O11429" s="62">
        <v>331507.93</v>
      </c>
      <c r="P11429" s="63"/>
      <c r="Q11429" s="63"/>
      <c r="R11429" s="63"/>
      <c r="S11429" s="63"/>
      <c r="T11429" s="63"/>
      <c r="U11429" s="63"/>
      <c r="V11429" s="63"/>
      <c r="W11429" s="63"/>
      <c r="X11429" s="63"/>
      <c r="Y11429" s="63"/>
      <c r="Z11429" s="62">
        <v>3540</v>
      </c>
      <c r="AA11429" s="62">
        <v>30932</v>
      </c>
      <c r="AB11429" s="62">
        <v>39.06</v>
      </c>
      <c r="AC11429" s="62">
        <v>53.64</v>
      </c>
    </row>
    <row r="11430" spans="1:29" x14ac:dyDescent="0.25">
      <c r="A11430" s="61" t="s">
        <v>251</v>
      </c>
      <c r="B11430" s="61" t="s">
        <v>252</v>
      </c>
      <c r="C11430" s="62">
        <v>2018</v>
      </c>
      <c r="D11430" s="61" t="s">
        <v>78</v>
      </c>
      <c r="E11430" s="62">
        <v>40</v>
      </c>
      <c r="F11430" s="62">
        <v>173280</v>
      </c>
      <c r="G11430" s="62">
        <v>17075</v>
      </c>
      <c r="H11430" s="62">
        <v>35.57</v>
      </c>
      <c r="I11430" s="62">
        <v>4332</v>
      </c>
      <c r="J11430" s="62">
        <v>161150.39999999999</v>
      </c>
      <c r="K11430" s="62">
        <v>10760.43</v>
      </c>
      <c r="L11430" s="62">
        <v>12935</v>
      </c>
      <c r="M11430" s="62">
        <v>26.95</v>
      </c>
      <c r="N11430" s="63"/>
      <c r="O11430" s="63"/>
      <c r="P11430" s="63"/>
      <c r="Q11430" s="63"/>
      <c r="R11430" s="63"/>
      <c r="S11430" s="63"/>
      <c r="T11430" s="63"/>
      <c r="U11430" s="63"/>
      <c r="V11430" s="63"/>
      <c r="W11430" s="63"/>
      <c r="X11430" s="63"/>
      <c r="Y11430" s="63"/>
      <c r="Z11430" s="62">
        <v>993</v>
      </c>
      <c r="AA11430" s="62">
        <v>12596</v>
      </c>
      <c r="AB11430" s="62">
        <v>26.24</v>
      </c>
      <c r="AC11430" s="62">
        <v>24.83</v>
      </c>
    </row>
    <row r="11431" spans="1:29" ht="30" x14ac:dyDescent="0.25">
      <c r="A11431" s="61" t="s">
        <v>277</v>
      </c>
      <c r="B11431" s="61" t="s">
        <v>278</v>
      </c>
      <c r="C11431" s="62">
        <v>2010</v>
      </c>
      <c r="D11431" s="61" t="s">
        <v>89</v>
      </c>
      <c r="E11431" s="62">
        <v>48</v>
      </c>
      <c r="F11431" s="62">
        <v>371386</v>
      </c>
      <c r="G11431" s="62">
        <v>54673</v>
      </c>
      <c r="H11431" s="62">
        <v>94.92</v>
      </c>
      <c r="I11431" s="62">
        <v>7737.21</v>
      </c>
      <c r="J11431" s="62">
        <v>345388.98</v>
      </c>
      <c r="K11431" s="62">
        <v>0</v>
      </c>
      <c r="L11431" s="63"/>
      <c r="M11431" s="63"/>
      <c r="N11431" s="63"/>
      <c r="O11431" s="63"/>
      <c r="P11431" s="63"/>
      <c r="Q11431" s="63"/>
      <c r="R11431" s="63"/>
      <c r="S11431" s="63"/>
      <c r="T11431" s="63"/>
      <c r="U11431" s="63"/>
      <c r="V11431" s="63"/>
      <c r="W11431" s="63"/>
      <c r="X11431" s="63"/>
      <c r="Y11431" s="63"/>
      <c r="Z11431" s="62">
        <v>160750</v>
      </c>
      <c r="AA11431" s="62">
        <v>6075</v>
      </c>
      <c r="AB11431" s="62">
        <v>10.55</v>
      </c>
      <c r="AC11431" s="62">
        <v>3348.96</v>
      </c>
    </row>
    <row r="11432" spans="1:29" ht="30" x14ac:dyDescent="0.25">
      <c r="A11432" s="61" t="s">
        <v>153</v>
      </c>
      <c r="B11432" s="61" t="s">
        <v>154</v>
      </c>
      <c r="C11432" s="62">
        <v>2014</v>
      </c>
      <c r="D11432" s="61" t="s">
        <v>75</v>
      </c>
      <c r="E11432" s="62">
        <v>24</v>
      </c>
      <c r="F11432" s="62">
        <v>389</v>
      </c>
      <c r="G11432" s="62">
        <v>66</v>
      </c>
      <c r="H11432" s="62">
        <v>0.23</v>
      </c>
      <c r="I11432" s="62">
        <v>16.21</v>
      </c>
      <c r="J11432" s="62">
        <v>361.77</v>
      </c>
      <c r="K11432" s="62">
        <v>22605.24</v>
      </c>
      <c r="L11432" s="62">
        <v>28936</v>
      </c>
      <c r="M11432" s="62">
        <v>100.47</v>
      </c>
      <c r="N11432" s="62">
        <v>941.88</v>
      </c>
      <c r="O11432" s="62">
        <v>272603.34000000003</v>
      </c>
      <c r="P11432" s="63"/>
      <c r="Q11432" s="63"/>
      <c r="R11432" s="63"/>
      <c r="S11432" s="63"/>
      <c r="T11432" s="63"/>
      <c r="U11432" s="63"/>
      <c r="V11432" s="63"/>
      <c r="W11432" s="63"/>
      <c r="X11432" s="63"/>
      <c r="Y11432" s="63"/>
      <c r="Z11432" s="62">
        <v>2577</v>
      </c>
      <c r="AA11432" s="62">
        <v>27105</v>
      </c>
      <c r="AB11432" s="62">
        <v>94.11</v>
      </c>
      <c r="AC11432" s="62">
        <v>107.38</v>
      </c>
    </row>
    <row r="11433" spans="1:29" x14ac:dyDescent="0.25">
      <c r="A11433" s="61" t="s">
        <v>192</v>
      </c>
      <c r="B11433" s="61" t="s">
        <v>193</v>
      </c>
      <c r="C11433" s="62">
        <v>2014</v>
      </c>
      <c r="D11433" s="61" t="s">
        <v>78</v>
      </c>
      <c r="E11433" s="62">
        <v>40</v>
      </c>
      <c r="F11433" s="62">
        <v>170000</v>
      </c>
      <c r="G11433" s="62">
        <v>60880</v>
      </c>
      <c r="H11433" s="62">
        <v>126.83</v>
      </c>
      <c r="I11433" s="62">
        <v>4250</v>
      </c>
      <c r="J11433" s="62">
        <v>158100</v>
      </c>
      <c r="K11433" s="62">
        <v>0</v>
      </c>
      <c r="L11433" s="63"/>
      <c r="M11433" s="63"/>
      <c r="N11433" s="63"/>
      <c r="O11433" s="63"/>
      <c r="P11433" s="63"/>
      <c r="Q11433" s="63"/>
      <c r="R11433" s="63"/>
      <c r="S11433" s="63"/>
      <c r="T11433" s="63"/>
      <c r="U11433" s="63"/>
      <c r="V11433" s="63"/>
      <c r="W11433" s="63"/>
      <c r="X11433" s="63"/>
      <c r="Y11433" s="63"/>
      <c r="Z11433" s="62">
        <v>110900</v>
      </c>
      <c r="AA11433" s="62">
        <v>4928</v>
      </c>
      <c r="AB11433" s="62">
        <v>10.27</v>
      </c>
      <c r="AC11433" s="62">
        <v>2772.5</v>
      </c>
    </row>
    <row r="11434" spans="1:29" x14ac:dyDescent="0.25">
      <c r="A11434" s="61" t="s">
        <v>475</v>
      </c>
      <c r="B11434" s="61" t="s">
        <v>476</v>
      </c>
      <c r="C11434" s="62">
        <v>2012</v>
      </c>
      <c r="D11434" s="61" t="s">
        <v>75</v>
      </c>
      <c r="E11434" s="62">
        <v>13</v>
      </c>
      <c r="F11434" s="62">
        <v>7311</v>
      </c>
      <c r="G11434" s="62">
        <v>1023</v>
      </c>
      <c r="H11434" s="62">
        <v>6.56</v>
      </c>
      <c r="I11434" s="62">
        <v>562.38</v>
      </c>
      <c r="J11434" s="62">
        <v>6799.23</v>
      </c>
      <c r="K11434" s="62">
        <v>0</v>
      </c>
      <c r="L11434" s="63"/>
      <c r="M11434" s="63"/>
      <c r="N11434" s="63"/>
      <c r="O11434" s="63"/>
      <c r="P11434" s="63"/>
      <c r="Q11434" s="63"/>
      <c r="R11434" s="63"/>
      <c r="S11434" s="63"/>
      <c r="T11434" s="63"/>
      <c r="U11434" s="63"/>
      <c r="V11434" s="63"/>
      <c r="W11434" s="63"/>
      <c r="X11434" s="63"/>
      <c r="Y11434" s="63"/>
      <c r="Z11434" s="62">
        <v>121267</v>
      </c>
      <c r="AA11434" s="62">
        <v>10647</v>
      </c>
      <c r="AB11434" s="62">
        <v>68.25</v>
      </c>
      <c r="AC11434" s="62">
        <v>9328.23</v>
      </c>
    </row>
    <row r="11435" spans="1:29" x14ac:dyDescent="0.25">
      <c r="A11435" s="61" t="s">
        <v>79</v>
      </c>
      <c r="B11435" s="61" t="s">
        <v>80</v>
      </c>
      <c r="C11435" s="62">
        <v>2012</v>
      </c>
      <c r="D11435" s="61" t="s">
        <v>75</v>
      </c>
      <c r="E11435" s="62">
        <v>8</v>
      </c>
      <c r="F11435" s="62">
        <v>5267</v>
      </c>
      <c r="G11435" s="62">
        <v>829</v>
      </c>
      <c r="H11435" s="62">
        <v>8.64</v>
      </c>
      <c r="I11435" s="62">
        <v>658.38</v>
      </c>
      <c r="J11435" s="62">
        <v>4898.3100000000004</v>
      </c>
      <c r="K11435" s="62">
        <v>0</v>
      </c>
      <c r="L11435" s="63"/>
      <c r="M11435" s="63"/>
      <c r="N11435" s="63"/>
      <c r="O11435" s="63"/>
      <c r="P11435" s="63"/>
      <c r="Q11435" s="63"/>
      <c r="R11435" s="63"/>
      <c r="S11435" s="63"/>
      <c r="T11435" s="63"/>
      <c r="U11435" s="63"/>
      <c r="V11435" s="63"/>
      <c r="W11435" s="63"/>
      <c r="X11435" s="63"/>
      <c r="Y11435" s="63"/>
      <c r="Z11435" s="62">
        <v>112180</v>
      </c>
      <c r="AA11435" s="62">
        <v>5516</v>
      </c>
      <c r="AB11435" s="62">
        <v>57.46</v>
      </c>
      <c r="AC11435" s="62">
        <v>14022.5</v>
      </c>
    </row>
    <row r="11436" spans="1:29" x14ac:dyDescent="0.25">
      <c r="A11436" s="61" t="s">
        <v>376</v>
      </c>
      <c r="B11436" s="61" t="s">
        <v>377</v>
      </c>
      <c r="C11436" s="62">
        <v>2003</v>
      </c>
      <c r="D11436" s="61" t="s">
        <v>72</v>
      </c>
      <c r="E11436" s="62">
        <v>40</v>
      </c>
      <c r="F11436" s="62">
        <v>69180</v>
      </c>
      <c r="G11436" s="62">
        <v>6924</v>
      </c>
      <c r="H11436" s="62">
        <v>14.43</v>
      </c>
      <c r="I11436" s="62">
        <v>1729.5</v>
      </c>
      <c r="J11436" s="62">
        <v>64337.4</v>
      </c>
      <c r="K11436" s="62">
        <v>5976.72</v>
      </c>
      <c r="L11436" s="62">
        <v>6528</v>
      </c>
      <c r="M11436" s="62">
        <v>13.6</v>
      </c>
      <c r="N11436" s="63"/>
      <c r="O11436" s="63"/>
      <c r="P11436" s="63"/>
      <c r="Q11436" s="63"/>
      <c r="R11436" s="63"/>
      <c r="S11436" s="63"/>
      <c r="T11436" s="63"/>
      <c r="U11436" s="63"/>
      <c r="V11436" s="63"/>
      <c r="W11436" s="63"/>
      <c r="X11436" s="63"/>
      <c r="Y11436" s="63"/>
      <c r="Z11436" s="62">
        <v>106998</v>
      </c>
      <c r="AA11436" s="62">
        <v>5400</v>
      </c>
      <c r="AB11436" s="62">
        <v>11.25</v>
      </c>
      <c r="AC11436" s="62">
        <v>2674.95</v>
      </c>
    </row>
    <row r="11437" spans="1:29" x14ac:dyDescent="0.25">
      <c r="A11437" s="61" t="s">
        <v>514</v>
      </c>
      <c r="B11437" s="61" t="s">
        <v>515</v>
      </c>
      <c r="C11437" s="62">
        <v>2007</v>
      </c>
      <c r="D11437" s="61" t="s">
        <v>94</v>
      </c>
      <c r="E11437" s="62">
        <v>8</v>
      </c>
      <c r="F11437" s="63"/>
      <c r="G11437" s="63"/>
      <c r="H11437" s="63"/>
      <c r="I11437" s="63"/>
      <c r="J11437" s="63"/>
      <c r="K11437" s="62">
        <v>0</v>
      </c>
      <c r="L11437" s="63"/>
      <c r="M11437" s="63"/>
      <c r="N11437" s="63"/>
      <c r="O11437" s="63"/>
      <c r="P11437" s="63"/>
      <c r="Q11437" s="63"/>
      <c r="R11437" s="63"/>
      <c r="S11437" s="63"/>
      <c r="T11437" s="63"/>
      <c r="U11437" s="63"/>
      <c r="V11437" s="63"/>
      <c r="W11437" s="63"/>
      <c r="X11437" s="63"/>
      <c r="Y11437" s="63"/>
      <c r="Z11437" s="62">
        <v>486801</v>
      </c>
      <c r="AA11437" s="62">
        <v>62040</v>
      </c>
      <c r="AB11437" s="62">
        <v>646.25</v>
      </c>
      <c r="AC11437" s="62">
        <v>60850.13</v>
      </c>
    </row>
    <row r="11438" spans="1:29" ht="45" x14ac:dyDescent="0.25">
      <c r="A11438" s="61" t="s">
        <v>340</v>
      </c>
      <c r="B11438" s="61" t="s">
        <v>341</v>
      </c>
      <c r="C11438" s="62">
        <v>2010</v>
      </c>
      <c r="D11438" s="61" t="s">
        <v>78</v>
      </c>
      <c r="E11438" s="62">
        <v>48</v>
      </c>
      <c r="F11438" s="62">
        <v>346720</v>
      </c>
      <c r="G11438" s="62">
        <v>55555</v>
      </c>
      <c r="H11438" s="62">
        <v>96.45</v>
      </c>
      <c r="I11438" s="62">
        <v>7223.33</v>
      </c>
      <c r="J11438" s="62">
        <v>322449.59999999998</v>
      </c>
      <c r="K11438" s="62">
        <v>0</v>
      </c>
      <c r="L11438" s="63"/>
      <c r="M11438" s="63"/>
      <c r="N11438" s="63"/>
      <c r="O11438" s="63"/>
      <c r="P11438" s="62">
        <v>105</v>
      </c>
      <c r="Q11438" s="62">
        <v>727</v>
      </c>
      <c r="R11438" s="62">
        <v>1.26</v>
      </c>
      <c r="S11438" s="62">
        <v>2</v>
      </c>
      <c r="T11438" s="62">
        <v>1330.25</v>
      </c>
      <c r="U11438" s="63"/>
      <c r="V11438" s="63"/>
      <c r="W11438" s="63"/>
      <c r="X11438" s="63"/>
      <c r="Y11438" s="63"/>
      <c r="Z11438" s="62">
        <v>134400</v>
      </c>
      <c r="AA11438" s="62">
        <v>10686</v>
      </c>
      <c r="AB11438" s="62">
        <v>18.55</v>
      </c>
      <c r="AC11438" s="62">
        <v>2800</v>
      </c>
    </row>
    <row r="11439" spans="1:29" ht="30" x14ac:dyDescent="0.25">
      <c r="A11439" s="61" t="s">
        <v>302</v>
      </c>
      <c r="B11439" s="61" t="s">
        <v>303</v>
      </c>
      <c r="C11439" s="62">
        <v>2004</v>
      </c>
      <c r="D11439" s="61" t="s">
        <v>99</v>
      </c>
      <c r="E11439" s="62">
        <v>40</v>
      </c>
      <c r="F11439" s="62">
        <v>442640</v>
      </c>
      <c r="G11439" s="62">
        <v>39741</v>
      </c>
      <c r="H11439" s="62">
        <v>82.79</v>
      </c>
      <c r="I11439" s="62">
        <v>11066</v>
      </c>
      <c r="J11439" s="62">
        <v>411655.2</v>
      </c>
      <c r="K11439" s="62">
        <v>0</v>
      </c>
      <c r="L11439" s="63"/>
      <c r="M11439" s="63"/>
      <c r="N11439" s="63"/>
      <c r="O11439" s="63"/>
      <c r="P11439" s="63"/>
      <c r="Q11439" s="63"/>
      <c r="R11439" s="63"/>
      <c r="S11439" s="63"/>
      <c r="T11439" s="63"/>
      <c r="U11439" s="63"/>
      <c r="V11439" s="63"/>
      <c r="W11439" s="63"/>
      <c r="X11439" s="63"/>
      <c r="Y11439" s="63"/>
      <c r="Z11439" s="62">
        <v>370.3</v>
      </c>
      <c r="AA11439" s="62">
        <v>9050</v>
      </c>
      <c r="AB11439" s="62">
        <v>18.850000000000001</v>
      </c>
      <c r="AC11439" s="62">
        <v>9.26</v>
      </c>
    </row>
    <row r="11440" spans="1:29" ht="45" x14ac:dyDescent="0.25">
      <c r="A11440" s="61" t="s">
        <v>326</v>
      </c>
      <c r="B11440" s="61" t="s">
        <v>327</v>
      </c>
      <c r="C11440" s="62">
        <v>2018</v>
      </c>
      <c r="D11440" s="61" t="s">
        <v>89</v>
      </c>
      <c r="E11440" s="62">
        <v>50</v>
      </c>
      <c r="F11440" s="62">
        <v>213467</v>
      </c>
      <c r="G11440" s="62">
        <v>28527</v>
      </c>
      <c r="H11440" s="62">
        <v>47.55</v>
      </c>
      <c r="I11440" s="62">
        <v>4269.34</v>
      </c>
      <c r="J11440" s="62">
        <v>198524.31</v>
      </c>
      <c r="K11440" s="62">
        <v>9285.16</v>
      </c>
      <c r="L11440" s="62">
        <v>15639</v>
      </c>
      <c r="M11440" s="62">
        <v>26.07</v>
      </c>
      <c r="N11440" s="63"/>
      <c r="O11440" s="63"/>
      <c r="P11440" s="63"/>
      <c r="Q11440" s="63"/>
      <c r="R11440" s="63"/>
      <c r="S11440" s="63"/>
      <c r="T11440" s="63"/>
      <c r="U11440" s="63"/>
      <c r="V11440" s="63"/>
      <c r="W11440" s="63"/>
      <c r="X11440" s="63"/>
      <c r="Y11440" s="63"/>
      <c r="Z11440" s="62">
        <v>93078</v>
      </c>
      <c r="AA11440" s="62">
        <v>13849</v>
      </c>
      <c r="AB11440" s="62">
        <v>23.08</v>
      </c>
      <c r="AC11440" s="62">
        <v>1861.56</v>
      </c>
    </row>
    <row r="11441" spans="1:29" x14ac:dyDescent="0.25">
      <c r="A11441" s="61" t="s">
        <v>235</v>
      </c>
      <c r="B11441" s="61" t="s">
        <v>236</v>
      </c>
      <c r="C11441" s="62">
        <v>2018</v>
      </c>
      <c r="D11441" s="61" t="s">
        <v>72</v>
      </c>
      <c r="E11441" s="62">
        <v>80</v>
      </c>
      <c r="F11441" s="62">
        <v>92491</v>
      </c>
      <c r="G11441" s="62">
        <v>9066</v>
      </c>
      <c r="H11441" s="62">
        <v>9.44</v>
      </c>
      <c r="I11441" s="62">
        <v>1156.1400000000001</v>
      </c>
      <c r="J11441" s="62">
        <v>86016.63</v>
      </c>
      <c r="K11441" s="62">
        <v>0</v>
      </c>
      <c r="L11441" s="63"/>
      <c r="M11441" s="63"/>
      <c r="N11441" s="63"/>
      <c r="O11441" s="63"/>
      <c r="P11441" s="63"/>
      <c r="Q11441" s="63"/>
      <c r="R11441" s="63"/>
      <c r="S11441" s="63"/>
      <c r="T11441" s="63"/>
      <c r="U11441" s="63"/>
      <c r="V11441" s="63"/>
      <c r="W11441" s="63"/>
      <c r="X11441" s="63"/>
      <c r="Y11441" s="63"/>
      <c r="Z11441" s="62">
        <v>49700</v>
      </c>
      <c r="AA11441" s="62">
        <v>3511</v>
      </c>
      <c r="AB11441" s="62">
        <v>3.66</v>
      </c>
      <c r="AC11441" s="62">
        <v>621.25</v>
      </c>
    </row>
    <row r="11442" spans="1:29" x14ac:dyDescent="0.25">
      <c r="A11442" s="61" t="s">
        <v>159</v>
      </c>
      <c r="B11442" s="61" t="s">
        <v>160</v>
      </c>
      <c r="C11442" s="62">
        <v>2016</v>
      </c>
      <c r="D11442" s="61" t="s">
        <v>75</v>
      </c>
      <c r="E11442" s="62">
        <v>16</v>
      </c>
      <c r="F11442" s="62">
        <v>2713</v>
      </c>
      <c r="G11442" s="62">
        <v>629</v>
      </c>
      <c r="H11442" s="62">
        <v>3.28</v>
      </c>
      <c r="I11442" s="62">
        <v>169.56</v>
      </c>
      <c r="J11442" s="62">
        <v>2523.09</v>
      </c>
      <c r="K11442" s="62">
        <v>0</v>
      </c>
      <c r="L11442" s="63"/>
      <c r="M11442" s="63"/>
      <c r="N11442" s="63"/>
      <c r="O11442" s="63"/>
      <c r="P11442" s="62">
        <v>100</v>
      </c>
      <c r="Q11442" s="62">
        <v>252</v>
      </c>
      <c r="R11442" s="62">
        <v>1.31</v>
      </c>
      <c r="S11442" s="62">
        <v>6</v>
      </c>
      <c r="T11442" s="62">
        <v>1266.9000000000001</v>
      </c>
      <c r="U11442" s="63"/>
      <c r="V11442" s="63"/>
      <c r="W11442" s="63"/>
      <c r="X11442" s="63"/>
      <c r="Y11442" s="63"/>
      <c r="Z11442" s="62">
        <v>1014</v>
      </c>
      <c r="AA11442" s="62">
        <v>3666</v>
      </c>
      <c r="AB11442" s="62">
        <v>19.09</v>
      </c>
      <c r="AC11442" s="62">
        <v>63.38</v>
      </c>
    </row>
    <row r="11443" spans="1:29" x14ac:dyDescent="0.25">
      <c r="A11443" s="61" t="s">
        <v>383</v>
      </c>
      <c r="B11443" s="61" t="s">
        <v>384</v>
      </c>
      <c r="C11443" s="62">
        <v>2003</v>
      </c>
      <c r="D11443" s="61" t="s">
        <v>78</v>
      </c>
      <c r="E11443" s="62">
        <v>52</v>
      </c>
      <c r="F11443" s="62">
        <v>194700</v>
      </c>
      <c r="G11443" s="62">
        <v>26449</v>
      </c>
      <c r="H11443" s="62">
        <v>42.39</v>
      </c>
      <c r="I11443" s="62">
        <v>3744.23</v>
      </c>
      <c r="J11443" s="62">
        <v>181071</v>
      </c>
      <c r="K11443" s="62">
        <v>0</v>
      </c>
      <c r="L11443" s="62">
        <v>0</v>
      </c>
      <c r="M11443" s="62">
        <v>0</v>
      </c>
      <c r="N11443" s="63"/>
      <c r="O11443" s="63"/>
      <c r="P11443" s="63"/>
      <c r="Q11443" s="63"/>
      <c r="R11443" s="63"/>
      <c r="S11443" s="63"/>
      <c r="T11443" s="63"/>
      <c r="U11443" s="63"/>
      <c r="V11443" s="63"/>
      <c r="W11443" s="63"/>
      <c r="X11443" s="63"/>
      <c r="Y11443" s="63"/>
      <c r="Z11443" s="62">
        <v>734</v>
      </c>
      <c r="AA11443" s="62">
        <v>1657</v>
      </c>
      <c r="AB11443" s="62">
        <v>2.66</v>
      </c>
      <c r="AC11443" s="62">
        <v>14.12</v>
      </c>
    </row>
    <row r="11444" spans="1:29" ht="45" x14ac:dyDescent="0.25">
      <c r="A11444" s="61" t="s">
        <v>334</v>
      </c>
      <c r="B11444" s="61" t="s">
        <v>335</v>
      </c>
      <c r="C11444" s="62">
        <v>2014</v>
      </c>
      <c r="D11444" s="61" t="s">
        <v>99</v>
      </c>
      <c r="E11444" s="62">
        <v>32</v>
      </c>
      <c r="F11444" s="62">
        <v>176880</v>
      </c>
      <c r="G11444" s="62">
        <v>21095</v>
      </c>
      <c r="H11444" s="62">
        <v>54.93</v>
      </c>
      <c r="I11444" s="62">
        <v>5527.5</v>
      </c>
      <c r="J11444" s="62">
        <v>164498.4</v>
      </c>
      <c r="K11444" s="62">
        <v>0</v>
      </c>
      <c r="L11444" s="63"/>
      <c r="M11444" s="63"/>
      <c r="N11444" s="63"/>
      <c r="O11444" s="63"/>
      <c r="P11444" s="62">
        <v>8543</v>
      </c>
      <c r="Q11444" s="62">
        <v>19885</v>
      </c>
      <c r="R11444" s="62">
        <v>51.78</v>
      </c>
      <c r="S11444" s="62">
        <v>266</v>
      </c>
      <c r="T11444" s="62">
        <v>108231.27</v>
      </c>
      <c r="U11444" s="63"/>
      <c r="V11444" s="63"/>
      <c r="W11444" s="63"/>
      <c r="X11444" s="63"/>
      <c r="Y11444" s="63"/>
      <c r="Z11444" s="62">
        <v>672.41</v>
      </c>
      <c r="AA11444" s="62">
        <v>5576</v>
      </c>
      <c r="AB11444" s="62">
        <v>14.52</v>
      </c>
      <c r="AC11444" s="62">
        <v>21.01</v>
      </c>
    </row>
    <row r="11445" spans="1:29" x14ac:dyDescent="0.25">
      <c r="A11445" s="61" t="s">
        <v>407</v>
      </c>
      <c r="B11445" s="61" t="s">
        <v>408</v>
      </c>
      <c r="C11445" s="62">
        <v>2013</v>
      </c>
      <c r="D11445" s="61" t="s">
        <v>78</v>
      </c>
      <c r="E11445" s="62">
        <v>64</v>
      </c>
      <c r="F11445" s="62">
        <v>715560</v>
      </c>
      <c r="G11445" s="62">
        <v>119051</v>
      </c>
      <c r="H11445" s="62">
        <v>155.01</v>
      </c>
      <c r="I11445" s="62">
        <v>11180.63</v>
      </c>
      <c r="J11445" s="62">
        <v>665470.80000000005</v>
      </c>
      <c r="K11445" s="62">
        <v>0</v>
      </c>
      <c r="L11445" s="63"/>
      <c r="M11445" s="63"/>
      <c r="N11445" s="63"/>
      <c r="O11445" s="63"/>
      <c r="P11445" s="63"/>
      <c r="Q11445" s="63"/>
      <c r="R11445" s="63"/>
      <c r="S11445" s="63"/>
      <c r="T11445" s="63"/>
      <c r="U11445" s="63"/>
      <c r="V11445" s="63"/>
      <c r="W11445" s="63"/>
      <c r="X11445" s="63"/>
      <c r="Y11445" s="63"/>
      <c r="Z11445" s="62">
        <v>21255.279999999999</v>
      </c>
      <c r="AA11445" s="62">
        <v>106626</v>
      </c>
      <c r="AB11445" s="62">
        <v>138.84</v>
      </c>
      <c r="AC11445" s="62">
        <v>332.11</v>
      </c>
    </row>
    <row r="11446" spans="1:29" x14ac:dyDescent="0.25">
      <c r="A11446" s="61" t="s">
        <v>328</v>
      </c>
      <c r="B11446" s="61" t="s">
        <v>329</v>
      </c>
      <c r="C11446" s="62">
        <v>2018</v>
      </c>
      <c r="D11446" s="61" t="s">
        <v>94</v>
      </c>
      <c r="E11446" s="62">
        <v>3</v>
      </c>
      <c r="F11446" s="63"/>
      <c r="G11446" s="63"/>
      <c r="H11446" s="63"/>
      <c r="I11446" s="63"/>
      <c r="J11446" s="63"/>
      <c r="K11446" s="62">
        <v>0</v>
      </c>
      <c r="L11446" s="63"/>
      <c r="M11446" s="63"/>
      <c r="N11446" s="63"/>
      <c r="O11446" s="63"/>
      <c r="P11446" s="63"/>
      <c r="Q11446" s="63"/>
      <c r="R11446" s="63"/>
      <c r="S11446" s="63"/>
      <c r="T11446" s="63"/>
      <c r="U11446" s="63"/>
      <c r="V11446" s="63"/>
      <c r="W11446" s="63"/>
      <c r="X11446" s="63"/>
      <c r="Y11446" s="63"/>
      <c r="Z11446" s="62">
        <v>113.63</v>
      </c>
      <c r="AA11446" s="62">
        <v>460</v>
      </c>
      <c r="AB11446" s="62">
        <v>12.78</v>
      </c>
      <c r="AC11446" s="62">
        <v>37.880000000000003</v>
      </c>
    </row>
    <row r="11447" spans="1:29" x14ac:dyDescent="0.25">
      <c r="A11447" s="61" t="s">
        <v>354</v>
      </c>
      <c r="B11447" s="61" t="s">
        <v>355</v>
      </c>
      <c r="C11447" s="62">
        <v>2017</v>
      </c>
      <c r="D11447" s="61" t="s">
        <v>89</v>
      </c>
      <c r="E11447" s="62">
        <v>34</v>
      </c>
      <c r="F11447" s="62">
        <v>232524</v>
      </c>
      <c r="G11447" s="62">
        <v>37287</v>
      </c>
      <c r="H11447" s="62">
        <v>91.39</v>
      </c>
      <c r="I11447" s="62">
        <v>6838.94</v>
      </c>
      <c r="J11447" s="62">
        <v>216247.32</v>
      </c>
      <c r="K11447" s="62">
        <v>15540.25</v>
      </c>
      <c r="L11447" s="62">
        <v>15959</v>
      </c>
      <c r="M11447" s="62">
        <v>39.119999999999997</v>
      </c>
      <c r="N11447" s="62">
        <v>457.07</v>
      </c>
      <c r="O11447" s="62">
        <v>187404.56</v>
      </c>
      <c r="P11447" s="63"/>
      <c r="Q11447" s="63"/>
      <c r="R11447" s="63"/>
      <c r="S11447" s="63"/>
      <c r="T11447" s="63"/>
      <c r="U11447" s="63"/>
      <c r="V11447" s="63"/>
      <c r="W11447" s="63"/>
      <c r="X11447" s="63"/>
      <c r="Y11447" s="63"/>
      <c r="Z11447" s="62">
        <v>93900</v>
      </c>
      <c r="AA11447" s="62">
        <v>3111</v>
      </c>
      <c r="AB11447" s="62">
        <v>7.63</v>
      </c>
      <c r="AC11447" s="62">
        <v>2761.76</v>
      </c>
    </row>
    <row r="11448" spans="1:29" ht="30" x14ac:dyDescent="0.25">
      <c r="A11448" s="61" t="s">
        <v>346</v>
      </c>
      <c r="B11448" s="61" t="s">
        <v>347</v>
      </c>
      <c r="C11448" s="62">
        <v>2018</v>
      </c>
      <c r="D11448" s="61" t="s">
        <v>99</v>
      </c>
      <c r="E11448" s="62">
        <v>75</v>
      </c>
      <c r="F11448" s="62">
        <v>373120</v>
      </c>
      <c r="G11448" s="62">
        <v>51112</v>
      </c>
      <c r="H11448" s="62">
        <v>56.79</v>
      </c>
      <c r="I11448" s="62">
        <v>4974.93</v>
      </c>
      <c r="J11448" s="62">
        <v>347001.59999999998</v>
      </c>
      <c r="K11448" s="62">
        <v>0</v>
      </c>
      <c r="L11448" s="63"/>
      <c r="M11448" s="63"/>
      <c r="N11448" s="63"/>
      <c r="O11448" s="63"/>
      <c r="P11448" s="63"/>
      <c r="Q11448" s="63"/>
      <c r="R11448" s="63"/>
      <c r="S11448" s="63"/>
      <c r="T11448" s="63"/>
      <c r="U11448" s="63"/>
      <c r="V11448" s="63"/>
      <c r="W11448" s="63"/>
      <c r="X11448" s="63"/>
      <c r="Y11448" s="63"/>
      <c r="Z11448" s="62">
        <v>802.09</v>
      </c>
      <c r="AA11448" s="62">
        <v>4725</v>
      </c>
      <c r="AB11448" s="62">
        <v>5.25</v>
      </c>
      <c r="AC11448" s="62">
        <v>10.69</v>
      </c>
    </row>
    <row r="11449" spans="1:29" x14ac:dyDescent="0.25">
      <c r="A11449" s="61" t="s">
        <v>475</v>
      </c>
      <c r="B11449" s="61" t="s">
        <v>476</v>
      </c>
      <c r="C11449" s="62">
        <v>2015</v>
      </c>
      <c r="D11449" s="61" t="s">
        <v>314</v>
      </c>
      <c r="E11449" s="62">
        <v>34</v>
      </c>
      <c r="F11449" s="62">
        <v>184810</v>
      </c>
      <c r="G11449" s="62">
        <v>36560</v>
      </c>
      <c r="H11449" s="62">
        <v>89.61</v>
      </c>
      <c r="I11449" s="62">
        <v>5435.59</v>
      </c>
      <c r="J11449" s="62">
        <v>171873.3</v>
      </c>
      <c r="K11449" s="62">
        <v>4237</v>
      </c>
      <c r="L11449" s="62">
        <v>8099</v>
      </c>
      <c r="M11449" s="62">
        <v>19.850000000000001</v>
      </c>
      <c r="N11449" s="62">
        <v>124.62</v>
      </c>
      <c r="O11449" s="62">
        <v>51095.25</v>
      </c>
      <c r="P11449" s="63"/>
      <c r="Q11449" s="63"/>
      <c r="R11449" s="63"/>
      <c r="S11449" s="63"/>
      <c r="T11449" s="63"/>
      <c r="U11449" s="63"/>
      <c r="V11449" s="63"/>
      <c r="W11449" s="63"/>
      <c r="X11449" s="63"/>
      <c r="Y11449" s="63"/>
      <c r="Z11449" s="62">
        <v>0</v>
      </c>
      <c r="AA11449" s="62">
        <v>1349</v>
      </c>
      <c r="AB11449" s="62">
        <v>3.31</v>
      </c>
      <c r="AC11449" s="62">
        <v>0</v>
      </c>
    </row>
    <row r="11450" spans="1:29" x14ac:dyDescent="0.25">
      <c r="A11450" s="61" t="s">
        <v>253</v>
      </c>
      <c r="B11450" s="61" t="s">
        <v>254</v>
      </c>
      <c r="C11450" s="62">
        <v>2007</v>
      </c>
      <c r="D11450" s="61" t="s">
        <v>78</v>
      </c>
      <c r="E11450" s="62">
        <v>40</v>
      </c>
      <c r="F11450" s="62">
        <v>141253</v>
      </c>
      <c r="G11450" s="62">
        <v>24479</v>
      </c>
      <c r="H11450" s="62">
        <v>51</v>
      </c>
      <c r="I11450" s="62">
        <v>3531.33</v>
      </c>
      <c r="J11450" s="62">
        <v>131365.29</v>
      </c>
      <c r="K11450" s="62">
        <v>22843.84</v>
      </c>
      <c r="L11450" s="62">
        <v>41811</v>
      </c>
      <c r="M11450" s="62">
        <v>87.11</v>
      </c>
      <c r="N11450" s="63"/>
      <c r="O11450" s="63"/>
      <c r="P11450" s="63"/>
      <c r="Q11450" s="63"/>
      <c r="R11450" s="63"/>
      <c r="S11450" s="63"/>
      <c r="T11450" s="63"/>
      <c r="U11450" s="63"/>
      <c r="V11450" s="63"/>
      <c r="W11450" s="63"/>
      <c r="X11450" s="63"/>
      <c r="Y11450" s="63"/>
      <c r="Z11450" s="62">
        <v>117700</v>
      </c>
      <c r="AA11450" s="62">
        <v>6685</v>
      </c>
      <c r="AB11450" s="62">
        <v>13.93</v>
      </c>
      <c r="AC11450" s="62">
        <v>2942.5</v>
      </c>
    </row>
    <row r="11451" spans="1:29" x14ac:dyDescent="0.25">
      <c r="A11451" s="61" t="s">
        <v>409</v>
      </c>
      <c r="B11451" s="61" t="s">
        <v>410</v>
      </c>
      <c r="C11451" s="62">
        <v>2015</v>
      </c>
      <c r="D11451" s="61" t="s">
        <v>78</v>
      </c>
      <c r="E11451" s="62">
        <v>40</v>
      </c>
      <c r="F11451" s="62">
        <v>687840</v>
      </c>
      <c r="G11451" s="62">
        <v>91982</v>
      </c>
      <c r="H11451" s="62">
        <v>191.63</v>
      </c>
      <c r="I11451" s="62">
        <v>17196</v>
      </c>
      <c r="J11451" s="62">
        <v>639691.19999999995</v>
      </c>
      <c r="K11451" s="62">
        <v>0</v>
      </c>
      <c r="L11451" s="63"/>
      <c r="M11451" s="63"/>
      <c r="N11451" s="63"/>
      <c r="O11451" s="63"/>
      <c r="P11451" s="63"/>
      <c r="Q11451" s="63"/>
      <c r="R11451" s="63"/>
      <c r="S11451" s="63"/>
      <c r="T11451" s="63"/>
      <c r="U11451" s="63"/>
      <c r="V11451" s="63"/>
      <c r="W11451" s="63"/>
      <c r="X11451" s="63"/>
      <c r="Y11451" s="63"/>
      <c r="Z11451" s="62">
        <v>1657.64</v>
      </c>
      <c r="AA11451" s="62">
        <v>8593</v>
      </c>
      <c r="AB11451" s="62">
        <v>17.899999999999999</v>
      </c>
      <c r="AC11451" s="62">
        <v>41.44</v>
      </c>
    </row>
    <row r="11452" spans="1:29" ht="30" x14ac:dyDescent="0.25">
      <c r="A11452" s="61" t="s">
        <v>146</v>
      </c>
      <c r="B11452" s="61" t="s">
        <v>147</v>
      </c>
      <c r="C11452" s="62">
        <v>2007</v>
      </c>
      <c r="D11452" s="61" t="s">
        <v>78</v>
      </c>
      <c r="E11452" s="62">
        <v>5</v>
      </c>
      <c r="F11452" s="62">
        <v>565</v>
      </c>
      <c r="G11452" s="62">
        <v>656</v>
      </c>
      <c r="H11452" s="62">
        <v>10.93</v>
      </c>
      <c r="I11452" s="62">
        <v>113</v>
      </c>
      <c r="J11452" s="62">
        <v>525.45000000000005</v>
      </c>
      <c r="K11452" s="62">
        <v>0</v>
      </c>
      <c r="L11452" s="63"/>
      <c r="M11452" s="63"/>
      <c r="N11452" s="63"/>
      <c r="O11452" s="63"/>
      <c r="P11452" s="63"/>
      <c r="Q11452" s="63"/>
      <c r="R11452" s="63"/>
      <c r="S11452" s="63"/>
      <c r="T11452" s="63"/>
      <c r="U11452" s="63"/>
      <c r="V11452" s="63"/>
      <c r="W11452" s="63"/>
      <c r="X11452" s="63"/>
      <c r="Y11452" s="63"/>
      <c r="Z11452" s="62">
        <v>0</v>
      </c>
      <c r="AA11452" s="63"/>
      <c r="AB11452" s="63"/>
      <c r="AC11452" s="62">
        <v>0</v>
      </c>
    </row>
    <row r="11453" spans="1:29" ht="30" x14ac:dyDescent="0.25">
      <c r="A11453" s="61" t="s">
        <v>138</v>
      </c>
      <c r="B11453" s="61" t="s">
        <v>139</v>
      </c>
      <c r="C11453" s="62">
        <v>2015</v>
      </c>
      <c r="D11453" s="61" t="s">
        <v>99</v>
      </c>
      <c r="E11453" s="62">
        <v>52</v>
      </c>
      <c r="F11453" s="62">
        <v>93640</v>
      </c>
      <c r="G11453" s="62">
        <v>17578</v>
      </c>
      <c r="H11453" s="62">
        <v>28.17</v>
      </c>
      <c r="I11453" s="62">
        <v>1800.77</v>
      </c>
      <c r="J11453" s="62">
        <v>87085.2</v>
      </c>
      <c r="K11453" s="62">
        <v>0</v>
      </c>
      <c r="L11453" s="63"/>
      <c r="M11453" s="63"/>
      <c r="N11453" s="63"/>
      <c r="O11453" s="63"/>
      <c r="P11453" s="63"/>
      <c r="Q11453" s="63"/>
      <c r="R11453" s="63"/>
      <c r="S11453" s="63"/>
      <c r="T11453" s="63"/>
      <c r="U11453" s="63"/>
      <c r="V11453" s="63"/>
      <c r="W11453" s="63"/>
      <c r="X11453" s="63"/>
      <c r="Y11453" s="63"/>
      <c r="Z11453" s="62">
        <v>125620</v>
      </c>
      <c r="AA11453" s="62">
        <v>11871</v>
      </c>
      <c r="AB11453" s="62">
        <v>19.02</v>
      </c>
      <c r="AC11453" s="62">
        <v>2415.77</v>
      </c>
    </row>
    <row r="11454" spans="1:29" x14ac:dyDescent="0.25">
      <c r="A11454" s="61" t="s">
        <v>235</v>
      </c>
      <c r="B11454" s="61" t="s">
        <v>236</v>
      </c>
      <c r="C11454" s="62">
        <v>2010</v>
      </c>
      <c r="D11454" s="61" t="s">
        <v>89</v>
      </c>
      <c r="E11454" s="62">
        <v>40</v>
      </c>
      <c r="F11454" s="62">
        <v>145360</v>
      </c>
      <c r="G11454" s="62">
        <v>17533</v>
      </c>
      <c r="H11454" s="62">
        <v>36.53</v>
      </c>
      <c r="I11454" s="62">
        <v>3634</v>
      </c>
      <c r="J11454" s="62">
        <v>135184.79999999999</v>
      </c>
      <c r="K11454" s="62">
        <v>22823.47</v>
      </c>
      <c r="L11454" s="62">
        <v>34700</v>
      </c>
      <c r="M11454" s="62">
        <v>72.290000000000006</v>
      </c>
      <c r="N11454" s="62">
        <v>570.59</v>
      </c>
      <c r="O11454" s="62">
        <v>275235.09999999998</v>
      </c>
      <c r="P11454" s="63"/>
      <c r="Q11454" s="63"/>
      <c r="R11454" s="63"/>
      <c r="S11454" s="63"/>
      <c r="T11454" s="63"/>
      <c r="U11454" s="63"/>
      <c r="V11454" s="63"/>
      <c r="W11454" s="63"/>
      <c r="X11454" s="63"/>
      <c r="Y11454" s="63"/>
      <c r="Z11454" s="62">
        <v>73400</v>
      </c>
      <c r="AA11454" s="62">
        <v>1628</v>
      </c>
      <c r="AB11454" s="62">
        <v>3.39</v>
      </c>
      <c r="AC11454" s="62">
        <v>1835</v>
      </c>
    </row>
    <row r="11455" spans="1:29" ht="45" x14ac:dyDescent="0.25">
      <c r="A11455" s="61" t="s">
        <v>167</v>
      </c>
      <c r="B11455" s="61" t="s">
        <v>168</v>
      </c>
      <c r="C11455" s="62">
        <v>2013</v>
      </c>
      <c r="D11455" s="61" t="s">
        <v>75</v>
      </c>
      <c r="E11455" s="62">
        <v>10</v>
      </c>
      <c r="F11455" s="63"/>
      <c r="G11455" s="63"/>
      <c r="H11455" s="63"/>
      <c r="I11455" s="63"/>
      <c r="J11455" s="63"/>
      <c r="K11455" s="62">
        <v>0</v>
      </c>
      <c r="L11455" s="63"/>
      <c r="M11455" s="63"/>
      <c r="N11455" s="63"/>
      <c r="O11455" s="63"/>
      <c r="P11455" s="63"/>
      <c r="Q11455" s="63"/>
      <c r="R11455" s="63"/>
      <c r="S11455" s="63"/>
      <c r="T11455" s="63"/>
      <c r="U11455" s="63"/>
      <c r="V11455" s="63"/>
      <c r="W11455" s="63"/>
      <c r="X11455" s="63"/>
      <c r="Y11455" s="63"/>
      <c r="Z11455" s="62">
        <v>0</v>
      </c>
      <c r="AA11455" s="63"/>
      <c r="AB11455" s="63"/>
      <c r="AC11455" s="62">
        <v>0</v>
      </c>
    </row>
    <row r="11456" spans="1:29" ht="30" x14ac:dyDescent="0.25">
      <c r="A11456" s="61" t="s">
        <v>245</v>
      </c>
      <c r="B11456" s="61" t="s">
        <v>246</v>
      </c>
      <c r="C11456" s="62">
        <v>2009</v>
      </c>
      <c r="D11456" s="61" t="s">
        <v>78</v>
      </c>
      <c r="E11456" s="62">
        <v>76</v>
      </c>
      <c r="F11456" s="62">
        <v>763449</v>
      </c>
      <c r="G11456" s="62">
        <v>124913</v>
      </c>
      <c r="H11456" s="62">
        <v>136.97</v>
      </c>
      <c r="I11456" s="62">
        <v>10045.379999999999</v>
      </c>
      <c r="J11456" s="62">
        <v>710007.57</v>
      </c>
      <c r="K11456" s="62">
        <v>0</v>
      </c>
      <c r="L11456" s="63"/>
      <c r="M11456" s="63"/>
      <c r="N11456" s="63"/>
      <c r="O11456" s="63"/>
      <c r="P11456" s="63"/>
      <c r="Q11456" s="63"/>
      <c r="R11456" s="63"/>
      <c r="S11456" s="63"/>
      <c r="T11456" s="63"/>
      <c r="U11456" s="63"/>
      <c r="V11456" s="63"/>
      <c r="W11456" s="63"/>
      <c r="X11456" s="63"/>
      <c r="Y11456" s="63"/>
      <c r="Z11456" s="62">
        <v>257600</v>
      </c>
      <c r="AA11456" s="62">
        <v>24678</v>
      </c>
      <c r="AB11456" s="62">
        <v>27.06</v>
      </c>
      <c r="AC11456" s="62">
        <v>3389.47</v>
      </c>
    </row>
    <row r="11457" spans="1:29" ht="30" x14ac:dyDescent="0.25">
      <c r="A11457" s="61" t="s">
        <v>142</v>
      </c>
      <c r="B11457" s="61" t="s">
        <v>143</v>
      </c>
      <c r="C11457" s="62">
        <v>2017</v>
      </c>
      <c r="D11457" s="61" t="s">
        <v>78</v>
      </c>
      <c r="E11457" s="62">
        <v>72</v>
      </c>
      <c r="F11457" s="62">
        <v>178169</v>
      </c>
      <c r="G11457" s="62">
        <v>42907</v>
      </c>
      <c r="H11457" s="62">
        <v>49.66</v>
      </c>
      <c r="I11457" s="62">
        <v>2474.5700000000002</v>
      </c>
      <c r="J11457" s="62">
        <v>165697.17000000001</v>
      </c>
      <c r="K11457" s="62">
        <v>20856.45</v>
      </c>
      <c r="L11457" s="62">
        <v>27201</v>
      </c>
      <c r="M11457" s="62">
        <v>31.48</v>
      </c>
      <c r="N11457" s="62">
        <v>289.67</v>
      </c>
      <c r="O11457" s="62">
        <v>251514.19</v>
      </c>
      <c r="P11457" s="63"/>
      <c r="Q11457" s="63"/>
      <c r="R11457" s="63"/>
      <c r="S11457" s="63"/>
      <c r="T11457" s="63"/>
      <c r="U11457" s="63"/>
      <c r="V11457" s="63"/>
      <c r="W11457" s="63"/>
      <c r="X11457" s="63"/>
      <c r="Y11457" s="63"/>
      <c r="Z11457" s="62">
        <v>1552</v>
      </c>
      <c r="AA11457" s="62">
        <v>19297</v>
      </c>
      <c r="AB11457" s="62">
        <v>22.33</v>
      </c>
      <c r="AC11457" s="62">
        <v>21.56</v>
      </c>
    </row>
    <row r="11458" spans="1:29" x14ac:dyDescent="0.25">
      <c r="A11458" s="61" t="s">
        <v>502</v>
      </c>
      <c r="B11458" s="61" t="s">
        <v>503</v>
      </c>
      <c r="C11458" s="62">
        <v>2004</v>
      </c>
      <c r="D11458" s="61" t="s">
        <v>78</v>
      </c>
      <c r="E11458" s="62">
        <v>40</v>
      </c>
      <c r="F11458" s="62">
        <v>172318</v>
      </c>
      <c r="G11458" s="62">
        <v>16448</v>
      </c>
      <c r="H11458" s="62">
        <v>34.270000000000003</v>
      </c>
      <c r="I11458" s="62">
        <v>4307.95</v>
      </c>
      <c r="J11458" s="62">
        <v>160255.74</v>
      </c>
      <c r="K11458" s="62">
        <v>0</v>
      </c>
      <c r="L11458" s="63"/>
      <c r="M11458" s="63"/>
      <c r="N11458" s="63"/>
      <c r="O11458" s="63"/>
      <c r="P11458" s="63"/>
      <c r="Q11458" s="63"/>
      <c r="R11458" s="63"/>
      <c r="S11458" s="63"/>
      <c r="T11458" s="63"/>
      <c r="U11458" s="63"/>
      <c r="V11458" s="63"/>
      <c r="W11458" s="63"/>
      <c r="X11458" s="63"/>
      <c r="Y11458" s="63"/>
      <c r="Z11458" s="62">
        <v>0</v>
      </c>
      <c r="AA11458" s="62">
        <v>2621</v>
      </c>
      <c r="AB11458" s="62">
        <v>5.46</v>
      </c>
      <c r="AC11458" s="62">
        <v>0</v>
      </c>
    </row>
    <row r="11459" spans="1:29" ht="30" x14ac:dyDescent="0.25">
      <c r="A11459" s="61" t="s">
        <v>87</v>
      </c>
      <c r="B11459" s="61" t="s">
        <v>88</v>
      </c>
      <c r="C11459" s="62">
        <v>2005</v>
      </c>
      <c r="D11459" s="61" t="s">
        <v>75</v>
      </c>
      <c r="E11459" s="62">
        <v>10</v>
      </c>
      <c r="F11459" s="63"/>
      <c r="G11459" s="63"/>
      <c r="H11459" s="63"/>
      <c r="I11459" s="63"/>
      <c r="J11459" s="63"/>
      <c r="K11459" s="62">
        <v>6243.45</v>
      </c>
      <c r="L11459" s="62">
        <v>10396</v>
      </c>
      <c r="M11459" s="62">
        <v>86.63</v>
      </c>
      <c r="N11459" s="63"/>
      <c r="O11459" s="63"/>
      <c r="P11459" s="63"/>
      <c r="Q11459" s="63"/>
      <c r="R11459" s="63"/>
      <c r="S11459" s="63"/>
      <c r="T11459" s="63"/>
      <c r="U11459" s="62">
        <v>723</v>
      </c>
      <c r="V11459" s="62">
        <v>1166</v>
      </c>
      <c r="W11459" s="62">
        <v>9.7200000000000006</v>
      </c>
      <c r="X11459" s="62">
        <v>72</v>
      </c>
      <c r="Y11459" s="62">
        <v>16183.63</v>
      </c>
      <c r="Z11459" s="62">
        <v>79463</v>
      </c>
      <c r="AA11459" s="62">
        <v>5381</v>
      </c>
      <c r="AB11459" s="62">
        <v>44.84</v>
      </c>
      <c r="AC11459" s="62">
        <v>7946.3</v>
      </c>
    </row>
    <row r="11460" spans="1:29" ht="30" x14ac:dyDescent="0.25">
      <c r="A11460" s="61" t="s">
        <v>561</v>
      </c>
      <c r="B11460" s="61" t="s">
        <v>562</v>
      </c>
      <c r="C11460" s="62">
        <v>2011</v>
      </c>
      <c r="D11460" s="61" t="s">
        <v>99</v>
      </c>
      <c r="E11460" s="62">
        <v>40</v>
      </c>
      <c r="F11460" s="62">
        <v>175600</v>
      </c>
      <c r="G11460" s="62">
        <v>22304</v>
      </c>
      <c r="H11460" s="62">
        <v>46.47</v>
      </c>
      <c r="I11460" s="62">
        <v>4390</v>
      </c>
      <c r="J11460" s="62">
        <v>163308</v>
      </c>
      <c r="K11460" s="62">
        <v>22754.61</v>
      </c>
      <c r="L11460" s="62">
        <v>28316</v>
      </c>
      <c r="M11460" s="62">
        <v>58.99</v>
      </c>
      <c r="N11460" s="63"/>
      <c r="O11460" s="63"/>
      <c r="P11460" s="63"/>
      <c r="Q11460" s="63"/>
      <c r="R11460" s="63"/>
      <c r="S11460" s="63"/>
      <c r="T11460" s="63"/>
      <c r="U11460" s="63"/>
      <c r="V11460" s="63"/>
      <c r="W11460" s="63"/>
      <c r="X11460" s="63"/>
      <c r="Y11460" s="63"/>
      <c r="Z11460" s="62">
        <v>1262</v>
      </c>
      <c r="AA11460" s="62">
        <v>15919</v>
      </c>
      <c r="AB11460" s="62">
        <v>33.159999999999997</v>
      </c>
      <c r="AC11460" s="62">
        <v>31.55</v>
      </c>
    </row>
    <row r="11461" spans="1:29" ht="30" x14ac:dyDescent="0.25">
      <c r="A11461" s="61" t="s">
        <v>122</v>
      </c>
      <c r="B11461" s="61" t="s">
        <v>123</v>
      </c>
      <c r="C11461" s="62">
        <v>2006</v>
      </c>
      <c r="D11461" s="61" t="s">
        <v>226</v>
      </c>
      <c r="E11461" s="62">
        <v>64</v>
      </c>
      <c r="F11461" s="62">
        <v>250240</v>
      </c>
      <c r="G11461" s="62">
        <v>32554</v>
      </c>
      <c r="H11461" s="62">
        <v>42.39</v>
      </c>
      <c r="I11461" s="62">
        <v>3910</v>
      </c>
      <c r="J11461" s="62">
        <v>232723.20000000001</v>
      </c>
      <c r="K11461" s="62">
        <v>18528</v>
      </c>
      <c r="L11461" s="62">
        <v>36863</v>
      </c>
      <c r="M11461" s="62">
        <v>48</v>
      </c>
      <c r="N11461" s="63"/>
      <c r="O11461" s="63"/>
      <c r="P11461" s="63"/>
      <c r="Q11461" s="63"/>
      <c r="R11461" s="63"/>
      <c r="S11461" s="63"/>
      <c r="T11461" s="63"/>
      <c r="U11461" s="63"/>
      <c r="V11461" s="63"/>
      <c r="W11461" s="63"/>
      <c r="X11461" s="63"/>
      <c r="Y11461" s="63"/>
      <c r="Z11461" s="62">
        <v>1244.57</v>
      </c>
      <c r="AA11461" s="62">
        <v>20866</v>
      </c>
      <c r="AB11461" s="62">
        <v>27.17</v>
      </c>
      <c r="AC11461" s="62">
        <v>19.45</v>
      </c>
    </row>
    <row r="11462" spans="1:29" x14ac:dyDescent="0.25">
      <c r="A11462" s="61" t="s">
        <v>285</v>
      </c>
      <c r="B11462" s="61" t="s">
        <v>286</v>
      </c>
      <c r="C11462" s="62">
        <v>2011</v>
      </c>
      <c r="D11462" s="61" t="s">
        <v>78</v>
      </c>
      <c r="E11462" s="62">
        <v>64</v>
      </c>
      <c r="F11462" s="62">
        <v>342480</v>
      </c>
      <c r="G11462" s="62">
        <v>30825</v>
      </c>
      <c r="H11462" s="62">
        <v>40.14</v>
      </c>
      <c r="I11462" s="62">
        <v>5351.25</v>
      </c>
      <c r="J11462" s="62">
        <v>318506.40000000002</v>
      </c>
      <c r="K11462" s="62">
        <v>22248</v>
      </c>
      <c r="L11462" s="62">
        <v>8056</v>
      </c>
      <c r="M11462" s="62">
        <v>10.49</v>
      </c>
      <c r="N11462" s="62">
        <v>347.63</v>
      </c>
      <c r="O11462" s="62">
        <v>268295.31</v>
      </c>
      <c r="P11462" s="63"/>
      <c r="Q11462" s="63"/>
      <c r="R11462" s="63"/>
      <c r="S11462" s="63"/>
      <c r="T11462" s="63"/>
      <c r="U11462" s="63"/>
      <c r="V11462" s="63"/>
      <c r="W11462" s="63"/>
      <c r="X11462" s="63"/>
      <c r="Y11462" s="63"/>
      <c r="Z11462" s="62">
        <v>749000</v>
      </c>
      <c r="AA11462" s="62">
        <v>12689</v>
      </c>
      <c r="AB11462" s="62">
        <v>16.52</v>
      </c>
      <c r="AC11462" s="62">
        <v>11703.13</v>
      </c>
    </row>
    <row r="11463" spans="1:29" ht="45" x14ac:dyDescent="0.25">
      <c r="A11463" s="61" t="s">
        <v>340</v>
      </c>
      <c r="B11463" s="61" t="s">
        <v>341</v>
      </c>
      <c r="C11463" s="62">
        <v>2018</v>
      </c>
      <c r="D11463" s="61" t="s">
        <v>99</v>
      </c>
      <c r="E11463" s="62">
        <v>48</v>
      </c>
      <c r="F11463" s="62">
        <v>354440</v>
      </c>
      <c r="G11463" s="62">
        <v>61344</v>
      </c>
      <c r="H11463" s="62">
        <v>106.5</v>
      </c>
      <c r="I11463" s="62">
        <v>7384.17</v>
      </c>
      <c r="J11463" s="62">
        <v>329629.2</v>
      </c>
      <c r="K11463" s="62">
        <v>0</v>
      </c>
      <c r="L11463" s="63"/>
      <c r="M11463" s="63"/>
      <c r="N11463" s="63"/>
      <c r="O11463" s="63"/>
      <c r="P11463" s="63"/>
      <c r="Q11463" s="63"/>
      <c r="R11463" s="63"/>
      <c r="S11463" s="63"/>
      <c r="T11463" s="63"/>
      <c r="U11463" s="63"/>
      <c r="V11463" s="63"/>
      <c r="W11463" s="63"/>
      <c r="X11463" s="63"/>
      <c r="Y11463" s="63"/>
      <c r="Z11463" s="62">
        <v>53074</v>
      </c>
      <c r="AA11463" s="62">
        <v>5670</v>
      </c>
      <c r="AB11463" s="62">
        <v>9.84</v>
      </c>
      <c r="AC11463" s="62">
        <v>1105.71</v>
      </c>
    </row>
    <row r="11464" spans="1:29" ht="30" x14ac:dyDescent="0.25">
      <c r="A11464" s="61" t="s">
        <v>148</v>
      </c>
      <c r="B11464" s="61" t="s">
        <v>149</v>
      </c>
      <c r="C11464" s="62">
        <v>2015</v>
      </c>
      <c r="D11464" s="61" t="s">
        <v>94</v>
      </c>
      <c r="E11464" s="62">
        <v>13</v>
      </c>
      <c r="F11464" s="62">
        <v>3712</v>
      </c>
      <c r="G11464" s="62">
        <v>5574</v>
      </c>
      <c r="H11464" s="62">
        <v>35.729999999999997</v>
      </c>
      <c r="I11464" s="62">
        <v>285.54000000000002</v>
      </c>
      <c r="J11464" s="62">
        <v>3452.16</v>
      </c>
      <c r="K11464" s="62">
        <v>0</v>
      </c>
      <c r="L11464" s="63"/>
      <c r="M11464" s="63"/>
      <c r="N11464" s="63"/>
      <c r="O11464" s="63"/>
      <c r="P11464" s="63"/>
      <c r="Q11464" s="63"/>
      <c r="R11464" s="63"/>
      <c r="S11464" s="63"/>
      <c r="T11464" s="63"/>
      <c r="U11464" s="63"/>
      <c r="V11464" s="63"/>
      <c r="W11464" s="63"/>
      <c r="X11464" s="63"/>
      <c r="Y11464" s="63"/>
      <c r="Z11464" s="62">
        <v>7102</v>
      </c>
      <c r="AA11464" s="62">
        <v>10267</v>
      </c>
      <c r="AB11464" s="62">
        <v>65.81</v>
      </c>
      <c r="AC11464" s="62">
        <v>546.30999999999995</v>
      </c>
    </row>
    <row r="11465" spans="1:29" ht="30" x14ac:dyDescent="0.25">
      <c r="A11465" s="61" t="s">
        <v>245</v>
      </c>
      <c r="B11465" s="61" t="s">
        <v>246</v>
      </c>
      <c r="C11465" s="62">
        <v>2006</v>
      </c>
      <c r="D11465" s="61" t="s">
        <v>75</v>
      </c>
      <c r="E11465" s="62">
        <v>3</v>
      </c>
      <c r="F11465" s="63"/>
      <c r="G11465" s="63"/>
      <c r="H11465" s="63"/>
      <c r="I11465" s="63"/>
      <c r="J11465" s="63"/>
      <c r="K11465" s="62">
        <v>0</v>
      </c>
      <c r="L11465" s="63"/>
      <c r="M11465" s="63"/>
      <c r="N11465" s="63"/>
      <c r="O11465" s="63"/>
      <c r="P11465" s="63"/>
      <c r="Q11465" s="63"/>
      <c r="R11465" s="63"/>
      <c r="S11465" s="63"/>
      <c r="T11465" s="63"/>
      <c r="U11465" s="63"/>
      <c r="V11465" s="63"/>
      <c r="W11465" s="63"/>
      <c r="X11465" s="63"/>
      <c r="Y11465" s="63"/>
      <c r="Z11465" s="62">
        <v>27210.69</v>
      </c>
      <c r="AA11465" s="62">
        <v>2720</v>
      </c>
      <c r="AB11465" s="62">
        <v>75.56</v>
      </c>
      <c r="AC11465" s="62">
        <v>9070.23</v>
      </c>
    </row>
    <row r="11466" spans="1:29" ht="30" x14ac:dyDescent="0.25">
      <c r="A11466" s="61" t="s">
        <v>342</v>
      </c>
      <c r="B11466" s="61" t="s">
        <v>343</v>
      </c>
      <c r="C11466" s="62">
        <v>2012</v>
      </c>
      <c r="D11466" s="61" t="s">
        <v>150</v>
      </c>
      <c r="E11466" s="62">
        <v>8</v>
      </c>
      <c r="F11466" s="63"/>
      <c r="G11466" s="63"/>
      <c r="H11466" s="63"/>
      <c r="I11466" s="63"/>
      <c r="J11466" s="63"/>
      <c r="K11466" s="62">
        <v>0</v>
      </c>
      <c r="L11466" s="63"/>
      <c r="M11466" s="63"/>
      <c r="N11466" s="63"/>
      <c r="O11466" s="63"/>
      <c r="P11466" s="63"/>
      <c r="Q11466" s="63"/>
      <c r="R11466" s="63"/>
      <c r="S11466" s="63"/>
      <c r="T11466" s="63"/>
      <c r="U11466" s="63"/>
      <c r="V11466" s="63"/>
      <c r="W11466" s="63"/>
      <c r="X11466" s="63"/>
      <c r="Y11466" s="63"/>
      <c r="Z11466" s="62">
        <v>0</v>
      </c>
      <c r="AA11466" s="63"/>
      <c r="AB11466" s="63"/>
      <c r="AC11466" s="62">
        <v>0</v>
      </c>
    </row>
    <row r="11467" spans="1:29" x14ac:dyDescent="0.25">
      <c r="A11467" s="61" t="s">
        <v>196</v>
      </c>
      <c r="B11467" s="61" t="s">
        <v>197</v>
      </c>
      <c r="C11467" s="62">
        <v>2010</v>
      </c>
      <c r="D11467" s="61" t="s">
        <v>86</v>
      </c>
      <c r="E11467" s="62">
        <v>140</v>
      </c>
      <c r="F11467" s="63"/>
      <c r="G11467" s="63"/>
      <c r="H11467" s="63"/>
      <c r="I11467" s="63"/>
      <c r="J11467" s="63"/>
      <c r="K11467" s="62">
        <v>0</v>
      </c>
      <c r="L11467" s="63"/>
      <c r="M11467" s="63"/>
      <c r="N11467" s="63"/>
      <c r="O11467" s="63"/>
      <c r="P11467" s="62">
        <v>0</v>
      </c>
      <c r="Q11467" s="62">
        <v>0</v>
      </c>
      <c r="R11467" s="62">
        <v>0</v>
      </c>
      <c r="S11467" s="62">
        <v>0</v>
      </c>
      <c r="T11467" s="62">
        <v>0</v>
      </c>
      <c r="U11467" s="62">
        <v>0</v>
      </c>
      <c r="V11467" s="62">
        <v>0</v>
      </c>
      <c r="W11467" s="62">
        <v>0</v>
      </c>
      <c r="X11467" s="62">
        <v>0</v>
      </c>
      <c r="Y11467" s="62">
        <v>0</v>
      </c>
      <c r="Z11467" s="62">
        <v>0</v>
      </c>
      <c r="AA11467" s="63"/>
      <c r="AB11467" s="63"/>
      <c r="AC11467" s="62">
        <v>0</v>
      </c>
    </row>
    <row r="11468" spans="1:29" x14ac:dyDescent="0.25">
      <c r="A11468" s="61" t="s">
        <v>399</v>
      </c>
      <c r="B11468" s="61" t="s">
        <v>400</v>
      </c>
      <c r="C11468" s="62">
        <v>2015</v>
      </c>
      <c r="D11468" s="61" t="s">
        <v>78</v>
      </c>
      <c r="E11468" s="62">
        <v>40</v>
      </c>
      <c r="F11468" s="62">
        <v>476480</v>
      </c>
      <c r="G11468" s="62">
        <v>64405</v>
      </c>
      <c r="H11468" s="62">
        <v>134.18</v>
      </c>
      <c r="I11468" s="62">
        <v>11912</v>
      </c>
      <c r="J11468" s="62">
        <v>443126.4</v>
      </c>
      <c r="K11468" s="62">
        <v>0</v>
      </c>
      <c r="L11468" s="63"/>
      <c r="M11468" s="63"/>
      <c r="N11468" s="63"/>
      <c r="O11468" s="63"/>
      <c r="P11468" s="63"/>
      <c r="Q11468" s="63"/>
      <c r="R11468" s="63"/>
      <c r="S11468" s="63"/>
      <c r="T11468" s="63"/>
      <c r="U11468" s="63"/>
      <c r="V11468" s="63"/>
      <c r="W11468" s="63"/>
      <c r="X11468" s="63"/>
      <c r="Y11468" s="63"/>
      <c r="Z11468" s="62">
        <v>0</v>
      </c>
      <c r="AA11468" s="62">
        <v>20320</v>
      </c>
      <c r="AB11468" s="62">
        <v>42.33</v>
      </c>
      <c r="AC11468" s="62">
        <v>0</v>
      </c>
    </row>
    <row r="11469" spans="1:29" x14ac:dyDescent="0.25">
      <c r="A11469" s="61" t="s">
        <v>70</v>
      </c>
      <c r="B11469" s="61" t="s">
        <v>71</v>
      </c>
      <c r="C11469" s="62">
        <v>2005</v>
      </c>
      <c r="D11469" s="61" t="s">
        <v>135</v>
      </c>
      <c r="E11469" s="62">
        <v>196</v>
      </c>
      <c r="F11469" s="62">
        <v>1053915</v>
      </c>
      <c r="G11469" s="62">
        <v>111128</v>
      </c>
      <c r="H11469" s="62">
        <v>47.25</v>
      </c>
      <c r="I11469" s="62">
        <v>5377.12</v>
      </c>
      <c r="J11469" s="62">
        <v>980140.95</v>
      </c>
      <c r="K11469" s="62">
        <v>81166</v>
      </c>
      <c r="L11469" s="62">
        <v>154211</v>
      </c>
      <c r="M11469" s="62">
        <v>65.569999999999993</v>
      </c>
      <c r="N11469" s="63"/>
      <c r="O11469" s="63"/>
      <c r="P11469" s="63"/>
      <c r="Q11469" s="63"/>
      <c r="R11469" s="63"/>
      <c r="S11469" s="63"/>
      <c r="T11469" s="63"/>
      <c r="U11469" s="63"/>
      <c r="V11469" s="63"/>
      <c r="W11469" s="63"/>
      <c r="X11469" s="63"/>
      <c r="Y11469" s="63"/>
      <c r="Z11469" s="62">
        <v>22820</v>
      </c>
      <c r="AA11469" s="62">
        <v>136639</v>
      </c>
      <c r="AB11469" s="62">
        <v>58.09</v>
      </c>
      <c r="AC11469" s="62">
        <v>116.43</v>
      </c>
    </row>
    <row r="11470" spans="1:29" x14ac:dyDescent="0.25">
      <c r="A11470" s="61" t="s">
        <v>279</v>
      </c>
      <c r="B11470" s="61" t="s">
        <v>280</v>
      </c>
      <c r="C11470" s="62">
        <v>2013</v>
      </c>
      <c r="D11470" s="61" t="s">
        <v>86</v>
      </c>
      <c r="E11470" s="62">
        <v>22</v>
      </c>
      <c r="F11470" s="62">
        <v>6138</v>
      </c>
      <c r="G11470" s="62">
        <v>1377</v>
      </c>
      <c r="H11470" s="62">
        <v>5.22</v>
      </c>
      <c r="I11470" s="62">
        <v>279</v>
      </c>
      <c r="J11470" s="62">
        <v>5708.34</v>
      </c>
      <c r="K11470" s="62">
        <v>137.72999999999999</v>
      </c>
      <c r="L11470" s="62">
        <v>270</v>
      </c>
      <c r="M11470" s="62">
        <v>1.02</v>
      </c>
      <c r="N11470" s="62">
        <v>6.26</v>
      </c>
      <c r="O11470" s="62">
        <v>1660.93</v>
      </c>
      <c r="P11470" s="63"/>
      <c r="Q11470" s="63"/>
      <c r="R11470" s="63"/>
      <c r="S11470" s="63"/>
      <c r="T11470" s="63"/>
      <c r="U11470" s="63"/>
      <c r="V11470" s="63"/>
      <c r="W11470" s="63"/>
      <c r="X11470" s="63"/>
      <c r="Y11470" s="63"/>
      <c r="Z11470" s="62">
        <v>32612.52</v>
      </c>
      <c r="AA11470" s="62">
        <v>14283</v>
      </c>
      <c r="AB11470" s="62">
        <v>54.1</v>
      </c>
      <c r="AC11470" s="62">
        <v>1482.39</v>
      </c>
    </row>
    <row r="11471" spans="1:29" ht="45" x14ac:dyDescent="0.25">
      <c r="A11471" s="61" t="s">
        <v>344</v>
      </c>
      <c r="B11471" s="61" t="s">
        <v>345</v>
      </c>
      <c r="C11471" s="62">
        <v>2010</v>
      </c>
      <c r="D11471" s="61" t="s">
        <v>89</v>
      </c>
      <c r="E11471" s="62">
        <v>80</v>
      </c>
      <c r="F11471" s="62">
        <v>832880</v>
      </c>
      <c r="G11471" s="62">
        <v>134593</v>
      </c>
      <c r="H11471" s="62">
        <v>140.19999999999999</v>
      </c>
      <c r="I11471" s="62">
        <v>10411</v>
      </c>
      <c r="J11471" s="62">
        <v>774578.4</v>
      </c>
      <c r="K11471" s="62">
        <v>0</v>
      </c>
      <c r="L11471" s="63"/>
      <c r="M11471" s="63"/>
      <c r="N11471" s="63"/>
      <c r="O11471" s="63"/>
      <c r="P11471" s="63"/>
      <c r="Q11471" s="63"/>
      <c r="R11471" s="63"/>
      <c r="S11471" s="63"/>
      <c r="T11471" s="63"/>
      <c r="U11471" s="63"/>
      <c r="V11471" s="63"/>
      <c r="W11471" s="63"/>
      <c r="X11471" s="63"/>
      <c r="Y11471" s="63"/>
      <c r="Z11471" s="62">
        <v>2667</v>
      </c>
      <c r="AA11471" s="62">
        <v>12267</v>
      </c>
      <c r="AB11471" s="62">
        <v>12.78</v>
      </c>
      <c r="AC11471" s="62">
        <v>33.340000000000003</v>
      </c>
    </row>
    <row r="11472" spans="1:29" ht="45" x14ac:dyDescent="0.25">
      <c r="A11472" s="61" t="s">
        <v>167</v>
      </c>
      <c r="B11472" s="61" t="s">
        <v>168</v>
      </c>
      <c r="C11472" s="62">
        <v>2006</v>
      </c>
      <c r="D11472" s="61" t="s">
        <v>75</v>
      </c>
      <c r="E11472" s="62">
        <v>10</v>
      </c>
      <c r="F11472" s="63"/>
      <c r="G11472" s="63"/>
      <c r="H11472" s="63"/>
      <c r="I11472" s="63"/>
      <c r="J11472" s="63"/>
      <c r="K11472" s="62">
        <v>0</v>
      </c>
      <c r="L11472" s="63"/>
      <c r="M11472" s="63"/>
      <c r="N11472" s="63"/>
      <c r="O11472" s="63"/>
      <c r="P11472" s="63"/>
      <c r="Q11472" s="63"/>
      <c r="R11472" s="63"/>
      <c r="S11472" s="63"/>
      <c r="T11472" s="63"/>
      <c r="U11472" s="63"/>
      <c r="V11472" s="63"/>
      <c r="W11472" s="63"/>
      <c r="X11472" s="63"/>
      <c r="Y11472" s="63"/>
      <c r="Z11472" s="62">
        <v>19130</v>
      </c>
      <c r="AA11472" s="62">
        <v>640</v>
      </c>
      <c r="AB11472" s="62">
        <v>5.33</v>
      </c>
      <c r="AC11472" s="62">
        <v>1913</v>
      </c>
    </row>
    <row r="11473" spans="1:29" ht="30" x14ac:dyDescent="0.25">
      <c r="A11473" s="61" t="s">
        <v>224</v>
      </c>
      <c r="B11473" s="61" t="s">
        <v>225</v>
      </c>
      <c r="C11473" s="62">
        <v>2004</v>
      </c>
      <c r="D11473" s="61" t="s">
        <v>150</v>
      </c>
      <c r="E11473" s="62">
        <v>8</v>
      </c>
      <c r="F11473" s="63"/>
      <c r="G11473" s="63"/>
      <c r="H11473" s="63"/>
      <c r="I11473" s="63"/>
      <c r="J11473" s="63"/>
      <c r="K11473" s="62">
        <v>0</v>
      </c>
      <c r="L11473" s="63"/>
      <c r="M11473" s="63"/>
      <c r="N11473" s="63"/>
      <c r="O11473" s="63"/>
      <c r="P11473" s="63"/>
      <c r="Q11473" s="63"/>
      <c r="R11473" s="63"/>
      <c r="S11473" s="63"/>
      <c r="T11473" s="63"/>
      <c r="U11473" s="63"/>
      <c r="V11473" s="63"/>
      <c r="W11473" s="63"/>
      <c r="X11473" s="63"/>
      <c r="Y11473" s="63"/>
      <c r="Z11473" s="62">
        <v>0</v>
      </c>
      <c r="AA11473" s="63"/>
      <c r="AB11473" s="63"/>
      <c r="AC11473" s="62">
        <v>0</v>
      </c>
    </row>
    <row r="11474" spans="1:29" x14ac:dyDescent="0.25">
      <c r="A11474" s="61" t="s">
        <v>208</v>
      </c>
      <c r="B11474" s="61" t="s">
        <v>209</v>
      </c>
      <c r="C11474" s="62">
        <v>2015</v>
      </c>
      <c r="D11474" s="61" t="s">
        <v>419</v>
      </c>
      <c r="E11474" s="62">
        <v>8</v>
      </c>
      <c r="F11474" s="62">
        <v>184</v>
      </c>
      <c r="G11474" s="62">
        <v>80</v>
      </c>
      <c r="H11474" s="62">
        <v>0.83</v>
      </c>
      <c r="I11474" s="62">
        <v>23</v>
      </c>
      <c r="J11474" s="62">
        <v>171.12</v>
      </c>
      <c r="K11474" s="62">
        <v>0</v>
      </c>
      <c r="L11474" s="63"/>
      <c r="M11474" s="63"/>
      <c r="N11474" s="63"/>
      <c r="O11474" s="63"/>
      <c r="P11474" s="63"/>
      <c r="Q11474" s="63"/>
      <c r="R11474" s="63"/>
      <c r="S11474" s="63"/>
      <c r="T11474" s="63"/>
      <c r="U11474" s="63"/>
      <c r="V11474" s="63"/>
      <c r="W11474" s="63"/>
      <c r="X11474" s="63"/>
      <c r="Y11474" s="63"/>
      <c r="Z11474" s="62">
        <v>0</v>
      </c>
      <c r="AA11474" s="62">
        <v>240</v>
      </c>
      <c r="AB11474" s="62">
        <v>2.5</v>
      </c>
      <c r="AC11474" s="62">
        <v>0</v>
      </c>
    </row>
    <row r="11475" spans="1:29" ht="30" x14ac:dyDescent="0.25">
      <c r="A11475" s="61" t="s">
        <v>231</v>
      </c>
      <c r="B11475" s="61" t="s">
        <v>232</v>
      </c>
      <c r="C11475" s="62">
        <v>2013</v>
      </c>
      <c r="D11475" s="61" t="s">
        <v>78</v>
      </c>
      <c r="E11475" s="62">
        <v>76</v>
      </c>
      <c r="F11475" s="62">
        <v>252756</v>
      </c>
      <c r="G11475" s="62">
        <v>32367</v>
      </c>
      <c r="H11475" s="62">
        <v>35.49</v>
      </c>
      <c r="I11475" s="62">
        <v>3325.74</v>
      </c>
      <c r="J11475" s="62">
        <v>235063.08</v>
      </c>
      <c r="K11475" s="62">
        <v>31023.279999999999</v>
      </c>
      <c r="L11475" s="62">
        <v>44778</v>
      </c>
      <c r="M11475" s="62">
        <v>49.1</v>
      </c>
      <c r="N11475" s="62">
        <v>408.2</v>
      </c>
      <c r="O11475" s="62">
        <v>374119.02</v>
      </c>
      <c r="P11475" s="63"/>
      <c r="Q11475" s="63"/>
      <c r="R11475" s="63"/>
      <c r="S11475" s="63"/>
      <c r="T11475" s="63"/>
      <c r="U11475" s="63"/>
      <c r="V11475" s="63"/>
      <c r="W11475" s="63"/>
      <c r="X11475" s="63"/>
      <c r="Y11475" s="63"/>
      <c r="Z11475" s="62">
        <v>3557</v>
      </c>
      <c r="AA11475" s="62">
        <v>28568</v>
      </c>
      <c r="AB11475" s="62">
        <v>31.32</v>
      </c>
      <c r="AC11475" s="62">
        <v>46.8</v>
      </c>
    </row>
    <row r="11476" spans="1:29" ht="30" x14ac:dyDescent="0.25">
      <c r="A11476" s="61" t="s">
        <v>287</v>
      </c>
      <c r="B11476" s="61" t="s">
        <v>288</v>
      </c>
      <c r="C11476" s="62">
        <v>2018</v>
      </c>
      <c r="D11476" s="61" t="s">
        <v>78</v>
      </c>
      <c r="E11476" s="62">
        <v>40</v>
      </c>
      <c r="F11476" s="62">
        <v>243240</v>
      </c>
      <c r="G11476" s="62">
        <v>47582</v>
      </c>
      <c r="H11476" s="62">
        <v>99.13</v>
      </c>
      <c r="I11476" s="62">
        <v>6081</v>
      </c>
      <c r="J11476" s="62">
        <v>226213.2</v>
      </c>
      <c r="K11476" s="62">
        <v>0</v>
      </c>
      <c r="L11476" s="63"/>
      <c r="M11476" s="63"/>
      <c r="N11476" s="63"/>
      <c r="O11476" s="63"/>
      <c r="P11476" s="63"/>
      <c r="Q11476" s="63"/>
      <c r="R11476" s="63"/>
      <c r="S11476" s="63"/>
      <c r="T11476" s="63"/>
      <c r="U11476" s="63"/>
      <c r="V11476" s="63"/>
      <c r="W11476" s="63"/>
      <c r="X11476" s="63"/>
      <c r="Y11476" s="63"/>
      <c r="Z11476" s="62">
        <v>89579</v>
      </c>
      <c r="AA11476" s="62">
        <v>16355</v>
      </c>
      <c r="AB11476" s="62">
        <v>34.07</v>
      </c>
      <c r="AC11476" s="62">
        <v>2239.48</v>
      </c>
    </row>
    <row r="11477" spans="1:29" x14ac:dyDescent="0.25">
      <c r="A11477" s="61" t="s">
        <v>263</v>
      </c>
      <c r="B11477" s="61" t="s">
        <v>264</v>
      </c>
      <c r="C11477" s="62">
        <v>2009</v>
      </c>
      <c r="D11477" s="61" t="s">
        <v>75</v>
      </c>
      <c r="E11477" s="62">
        <v>3</v>
      </c>
      <c r="F11477" s="63"/>
      <c r="G11477" s="63"/>
      <c r="H11477" s="63"/>
      <c r="I11477" s="63"/>
      <c r="J11477" s="63"/>
      <c r="K11477" s="62">
        <v>0</v>
      </c>
      <c r="L11477" s="63"/>
      <c r="M11477" s="63"/>
      <c r="N11477" s="63"/>
      <c r="O11477" s="63"/>
      <c r="P11477" s="63"/>
      <c r="Q11477" s="63"/>
      <c r="R11477" s="63"/>
      <c r="S11477" s="63"/>
      <c r="T11477" s="63"/>
      <c r="U11477" s="63"/>
      <c r="V11477" s="63"/>
      <c r="W11477" s="63"/>
      <c r="X11477" s="63"/>
      <c r="Y11477" s="63"/>
      <c r="Z11477" s="62">
        <v>8400</v>
      </c>
      <c r="AA11477" s="62">
        <v>1697</v>
      </c>
      <c r="AB11477" s="62">
        <v>47.14</v>
      </c>
      <c r="AC11477" s="62">
        <v>2800</v>
      </c>
    </row>
    <row r="11478" spans="1:29" x14ac:dyDescent="0.25">
      <c r="A11478" s="61" t="s">
        <v>161</v>
      </c>
      <c r="B11478" s="61" t="s">
        <v>162</v>
      </c>
      <c r="C11478" s="62">
        <v>2012</v>
      </c>
      <c r="D11478" s="61" t="s">
        <v>86</v>
      </c>
      <c r="E11478" s="62">
        <v>220</v>
      </c>
      <c r="F11478" s="62">
        <v>9431</v>
      </c>
      <c r="G11478" s="62">
        <v>1802</v>
      </c>
      <c r="H11478" s="62">
        <v>0.68</v>
      </c>
      <c r="I11478" s="62">
        <v>42.87</v>
      </c>
      <c r="J11478" s="62">
        <v>8770.83</v>
      </c>
      <c r="K11478" s="62">
        <v>0</v>
      </c>
      <c r="L11478" s="62">
        <v>3040</v>
      </c>
      <c r="M11478" s="62">
        <v>1.1499999999999999</v>
      </c>
      <c r="N11478" s="63"/>
      <c r="O11478" s="63"/>
      <c r="P11478" s="63"/>
      <c r="Q11478" s="63"/>
      <c r="R11478" s="63"/>
      <c r="S11478" s="63"/>
      <c r="T11478" s="63"/>
      <c r="U11478" s="63"/>
      <c r="V11478" s="63"/>
      <c r="W11478" s="63"/>
      <c r="X11478" s="63"/>
      <c r="Y11478" s="63"/>
      <c r="Z11478" s="62">
        <v>0</v>
      </c>
      <c r="AA11478" s="62">
        <v>67020</v>
      </c>
      <c r="AB11478" s="62">
        <v>25.39</v>
      </c>
      <c r="AC11478" s="62">
        <v>0</v>
      </c>
    </row>
    <row r="11479" spans="1:29" x14ac:dyDescent="0.25">
      <c r="A11479" s="61" t="s">
        <v>374</v>
      </c>
      <c r="B11479" s="61" t="s">
        <v>375</v>
      </c>
      <c r="C11479" s="62">
        <v>2014</v>
      </c>
      <c r="D11479" s="61" t="s">
        <v>75</v>
      </c>
      <c r="E11479" s="62">
        <v>12</v>
      </c>
      <c r="F11479" s="62">
        <v>6992</v>
      </c>
      <c r="G11479" s="62">
        <v>1443</v>
      </c>
      <c r="H11479" s="62">
        <v>10.02</v>
      </c>
      <c r="I11479" s="62">
        <v>582.66999999999996</v>
      </c>
      <c r="J11479" s="62">
        <v>6502.56</v>
      </c>
      <c r="K11479" s="62">
        <v>0</v>
      </c>
      <c r="L11479" s="63"/>
      <c r="M11479" s="63"/>
      <c r="N11479" s="63"/>
      <c r="O11479" s="63"/>
      <c r="P11479" s="63"/>
      <c r="Q11479" s="63"/>
      <c r="R11479" s="63"/>
      <c r="S11479" s="63"/>
      <c r="T11479" s="63"/>
      <c r="U11479" s="63"/>
      <c r="V11479" s="63"/>
      <c r="W11479" s="63"/>
      <c r="X11479" s="63"/>
      <c r="Y11479" s="63"/>
      <c r="Z11479" s="62">
        <v>994</v>
      </c>
      <c r="AA11479" s="62">
        <v>11186</v>
      </c>
      <c r="AB11479" s="62">
        <v>77.680000000000007</v>
      </c>
      <c r="AC11479" s="62">
        <v>82.83</v>
      </c>
    </row>
    <row r="11480" spans="1:29" x14ac:dyDescent="0.25">
      <c r="A11480" s="61" t="s">
        <v>405</v>
      </c>
      <c r="B11480" s="61" t="s">
        <v>406</v>
      </c>
      <c r="C11480" s="62">
        <v>2012</v>
      </c>
      <c r="D11480" s="61" t="s">
        <v>78</v>
      </c>
      <c r="E11480" s="62">
        <v>44</v>
      </c>
      <c r="F11480" s="62">
        <v>263360</v>
      </c>
      <c r="G11480" s="62">
        <v>33064</v>
      </c>
      <c r="H11480" s="62">
        <v>62.62</v>
      </c>
      <c r="I11480" s="62">
        <v>5985.45</v>
      </c>
      <c r="J11480" s="62">
        <v>244924.79999999999</v>
      </c>
      <c r="K11480" s="62">
        <v>3093.94</v>
      </c>
      <c r="L11480" s="62">
        <v>4772</v>
      </c>
      <c r="M11480" s="62">
        <v>9.0399999999999991</v>
      </c>
      <c r="N11480" s="62">
        <v>70.319999999999993</v>
      </c>
      <c r="O11480" s="62">
        <v>37310.74</v>
      </c>
      <c r="P11480" s="63"/>
      <c r="Q11480" s="63"/>
      <c r="R11480" s="63"/>
      <c r="S11480" s="63"/>
      <c r="T11480" s="63"/>
      <c r="U11480" s="63"/>
      <c r="V11480" s="63"/>
      <c r="W11480" s="63"/>
      <c r="X11480" s="63"/>
      <c r="Y11480" s="63"/>
      <c r="Z11480" s="62">
        <v>81200.52</v>
      </c>
      <c r="AA11480" s="62">
        <v>21344</v>
      </c>
      <c r="AB11480" s="62">
        <v>40.42</v>
      </c>
      <c r="AC11480" s="62">
        <v>1845.47</v>
      </c>
    </row>
    <row r="11481" spans="1:29" x14ac:dyDescent="0.25">
      <c r="A11481" s="61" t="s">
        <v>399</v>
      </c>
      <c r="B11481" s="61" t="s">
        <v>400</v>
      </c>
      <c r="C11481" s="62">
        <v>2012</v>
      </c>
      <c r="D11481" s="61" t="s">
        <v>75</v>
      </c>
      <c r="E11481" s="62">
        <v>6</v>
      </c>
      <c r="F11481" s="63"/>
      <c r="G11481" s="63"/>
      <c r="H11481" s="63"/>
      <c r="I11481" s="63"/>
      <c r="J11481" s="63"/>
      <c r="K11481" s="62">
        <v>0</v>
      </c>
      <c r="L11481" s="63"/>
      <c r="M11481" s="63"/>
      <c r="N11481" s="63"/>
      <c r="O11481" s="63"/>
      <c r="P11481" s="63"/>
      <c r="Q11481" s="63"/>
      <c r="R11481" s="63"/>
      <c r="S11481" s="63"/>
      <c r="T11481" s="63"/>
      <c r="U11481" s="63"/>
      <c r="V11481" s="63"/>
      <c r="W11481" s="63"/>
      <c r="X11481" s="63"/>
      <c r="Y11481" s="63"/>
      <c r="Z11481" s="62">
        <v>0</v>
      </c>
      <c r="AA11481" s="63"/>
      <c r="AB11481" s="63"/>
      <c r="AC11481" s="62">
        <v>0</v>
      </c>
    </row>
    <row r="11482" spans="1:29" ht="30" x14ac:dyDescent="0.25">
      <c r="A11482" s="61" t="s">
        <v>403</v>
      </c>
      <c r="B11482" s="61" t="s">
        <v>404</v>
      </c>
      <c r="C11482" s="62">
        <v>2014</v>
      </c>
      <c r="D11482" s="61" t="s">
        <v>99</v>
      </c>
      <c r="E11482" s="62">
        <v>44</v>
      </c>
      <c r="F11482" s="62">
        <v>405763</v>
      </c>
      <c r="G11482" s="62">
        <v>60270</v>
      </c>
      <c r="H11482" s="62">
        <v>114.15</v>
      </c>
      <c r="I11482" s="62">
        <v>9221.89</v>
      </c>
      <c r="J11482" s="62">
        <v>377359.59</v>
      </c>
      <c r="K11482" s="62">
        <v>0</v>
      </c>
      <c r="L11482" s="63"/>
      <c r="M11482" s="63"/>
      <c r="N11482" s="63"/>
      <c r="O11482" s="63"/>
      <c r="P11482" s="63"/>
      <c r="Q11482" s="63"/>
      <c r="R11482" s="63"/>
      <c r="S11482" s="63"/>
      <c r="T11482" s="63"/>
      <c r="U11482" s="63"/>
      <c r="V11482" s="63"/>
      <c r="W11482" s="63"/>
      <c r="X11482" s="63"/>
      <c r="Y11482" s="63"/>
      <c r="Z11482" s="62">
        <v>108.15</v>
      </c>
      <c r="AA11482" s="62">
        <v>5343</v>
      </c>
      <c r="AB11482" s="62">
        <v>10.119999999999999</v>
      </c>
      <c r="AC11482" s="62">
        <v>2.46</v>
      </c>
    </row>
    <row r="11483" spans="1:29" ht="30" x14ac:dyDescent="0.25">
      <c r="A11483" s="61" t="s">
        <v>452</v>
      </c>
      <c r="B11483" s="61" t="s">
        <v>453</v>
      </c>
      <c r="C11483" s="62">
        <v>2005</v>
      </c>
      <c r="D11483" s="61" t="s">
        <v>75</v>
      </c>
      <c r="E11483" s="62">
        <v>12</v>
      </c>
      <c r="F11483" s="62">
        <v>132</v>
      </c>
      <c r="G11483" s="62">
        <v>61</v>
      </c>
      <c r="H11483" s="62">
        <v>0.42</v>
      </c>
      <c r="I11483" s="62">
        <v>11</v>
      </c>
      <c r="J11483" s="62">
        <v>122.76</v>
      </c>
      <c r="K11483" s="62">
        <v>97.96</v>
      </c>
      <c r="L11483" s="62">
        <v>220</v>
      </c>
      <c r="M11483" s="62">
        <v>1.53</v>
      </c>
      <c r="N11483" s="62">
        <v>8.16</v>
      </c>
      <c r="O11483" s="62">
        <v>1181.3699999999999</v>
      </c>
      <c r="P11483" s="63"/>
      <c r="Q11483" s="63"/>
      <c r="R11483" s="63"/>
      <c r="S11483" s="63"/>
      <c r="T11483" s="63"/>
      <c r="U11483" s="63"/>
      <c r="V11483" s="63"/>
      <c r="W11483" s="63"/>
      <c r="X11483" s="63"/>
      <c r="Y11483" s="63"/>
      <c r="Z11483" s="62">
        <v>149.19</v>
      </c>
      <c r="AA11483" s="62">
        <v>6178</v>
      </c>
      <c r="AB11483" s="62">
        <v>42.9</v>
      </c>
      <c r="AC11483" s="62">
        <v>12.43</v>
      </c>
    </row>
    <row r="11484" spans="1:29" x14ac:dyDescent="0.25">
      <c r="A11484" s="61" t="s">
        <v>579</v>
      </c>
      <c r="B11484" s="61" t="s">
        <v>580</v>
      </c>
      <c r="C11484" s="62">
        <v>2012</v>
      </c>
      <c r="D11484" s="61" t="s">
        <v>78</v>
      </c>
      <c r="E11484" s="62">
        <v>60</v>
      </c>
      <c r="F11484" s="62">
        <v>574925</v>
      </c>
      <c r="G11484" s="62">
        <v>82502</v>
      </c>
      <c r="H11484" s="62">
        <v>114.59</v>
      </c>
      <c r="I11484" s="62">
        <v>9582.08</v>
      </c>
      <c r="J11484" s="62">
        <v>534680.25</v>
      </c>
      <c r="K11484" s="62">
        <v>0</v>
      </c>
      <c r="L11484" s="63"/>
      <c r="M11484" s="63"/>
      <c r="N11484" s="63"/>
      <c r="O11484" s="63"/>
      <c r="P11484" s="63"/>
      <c r="Q11484" s="63"/>
      <c r="R11484" s="63"/>
      <c r="S11484" s="63"/>
      <c r="T11484" s="63"/>
      <c r="U11484" s="63"/>
      <c r="V11484" s="63"/>
      <c r="W11484" s="63"/>
      <c r="X11484" s="63"/>
      <c r="Y11484" s="63"/>
      <c r="Z11484" s="62">
        <v>2.23</v>
      </c>
      <c r="AA11484" s="62">
        <v>21737</v>
      </c>
      <c r="AB11484" s="62">
        <v>30.19</v>
      </c>
      <c r="AC11484" s="62">
        <v>0.04</v>
      </c>
    </row>
    <row r="11485" spans="1:29" x14ac:dyDescent="0.25">
      <c r="A11485" s="61" t="s">
        <v>163</v>
      </c>
      <c r="B11485" s="61" t="s">
        <v>164</v>
      </c>
      <c r="C11485" s="62">
        <v>2018</v>
      </c>
      <c r="D11485" s="61" t="s">
        <v>78</v>
      </c>
      <c r="E11485" s="62">
        <v>50</v>
      </c>
      <c r="F11485" s="62">
        <v>115790</v>
      </c>
      <c r="G11485" s="62">
        <v>25753</v>
      </c>
      <c r="H11485" s="62">
        <v>42.92</v>
      </c>
      <c r="I11485" s="62">
        <v>2315.8000000000002</v>
      </c>
      <c r="J11485" s="62">
        <v>107684.7</v>
      </c>
      <c r="K11485" s="62">
        <v>41159.07</v>
      </c>
      <c r="L11485" s="62">
        <v>27276</v>
      </c>
      <c r="M11485" s="62">
        <v>45.46</v>
      </c>
      <c r="N11485" s="62">
        <v>823.18</v>
      </c>
      <c r="O11485" s="62">
        <v>496349.56</v>
      </c>
      <c r="P11485" s="63"/>
      <c r="Q11485" s="63"/>
      <c r="R11485" s="63"/>
      <c r="S11485" s="63"/>
      <c r="T11485" s="63"/>
      <c r="U11485" s="63"/>
      <c r="V11485" s="63"/>
      <c r="W11485" s="63"/>
      <c r="X11485" s="63"/>
      <c r="Y11485" s="63"/>
      <c r="Z11485" s="62">
        <v>191534</v>
      </c>
      <c r="AA11485" s="62">
        <v>17303</v>
      </c>
      <c r="AB11485" s="62">
        <v>28.84</v>
      </c>
      <c r="AC11485" s="62">
        <v>3830.68</v>
      </c>
    </row>
    <row r="11486" spans="1:29" x14ac:dyDescent="0.25">
      <c r="A11486" s="61" t="s">
        <v>198</v>
      </c>
      <c r="B11486" s="61" t="s">
        <v>199</v>
      </c>
      <c r="C11486" s="62">
        <v>2010</v>
      </c>
      <c r="D11486" s="61" t="s">
        <v>150</v>
      </c>
      <c r="E11486" s="62">
        <v>8</v>
      </c>
      <c r="F11486" s="63"/>
      <c r="G11486" s="62">
        <v>0</v>
      </c>
      <c r="H11486" s="62">
        <v>0</v>
      </c>
      <c r="I11486" s="63"/>
      <c r="J11486" s="63"/>
      <c r="K11486" s="62">
        <v>0</v>
      </c>
      <c r="L11486" s="62">
        <v>0</v>
      </c>
      <c r="M11486" s="62">
        <v>0</v>
      </c>
      <c r="N11486" s="63"/>
      <c r="O11486" s="63"/>
      <c r="P11486" s="63"/>
      <c r="Q11486" s="63"/>
      <c r="R11486" s="63"/>
      <c r="S11486" s="63"/>
      <c r="T11486" s="63"/>
      <c r="U11486" s="63"/>
      <c r="V11486" s="63"/>
      <c r="W11486" s="63"/>
      <c r="X11486" s="63"/>
      <c r="Y11486" s="63"/>
      <c r="Z11486" s="62">
        <v>0</v>
      </c>
      <c r="AA11486" s="63"/>
      <c r="AB11486" s="63"/>
      <c r="AC11486" s="62">
        <v>0</v>
      </c>
    </row>
    <row r="11487" spans="1:29" x14ac:dyDescent="0.25">
      <c r="A11487" s="61" t="s">
        <v>81</v>
      </c>
      <c r="B11487" s="61" t="s">
        <v>82</v>
      </c>
      <c r="C11487" s="62">
        <v>2006</v>
      </c>
      <c r="D11487" s="61" t="s">
        <v>99</v>
      </c>
      <c r="E11487" s="62">
        <v>24</v>
      </c>
      <c r="F11487" s="62">
        <v>77280</v>
      </c>
      <c r="G11487" s="62">
        <v>8883</v>
      </c>
      <c r="H11487" s="62">
        <v>30.84</v>
      </c>
      <c r="I11487" s="62">
        <v>3220</v>
      </c>
      <c r="J11487" s="62">
        <v>71870.399999999994</v>
      </c>
      <c r="K11487" s="62">
        <v>14880.61</v>
      </c>
      <c r="L11487" s="62">
        <v>25500</v>
      </c>
      <c r="M11487" s="62">
        <v>88.54</v>
      </c>
      <c r="N11487" s="62">
        <v>620.03</v>
      </c>
      <c r="O11487" s="62">
        <v>179449.69</v>
      </c>
      <c r="P11487" s="63"/>
      <c r="Q11487" s="63"/>
      <c r="R11487" s="63"/>
      <c r="S11487" s="63"/>
      <c r="T11487" s="63"/>
      <c r="U11487" s="63"/>
      <c r="V11487" s="63"/>
      <c r="W11487" s="63"/>
      <c r="X11487" s="63"/>
      <c r="Y11487" s="63"/>
      <c r="Z11487" s="62">
        <v>581</v>
      </c>
      <c r="AA11487" s="62">
        <v>2353</v>
      </c>
      <c r="AB11487" s="62">
        <v>8.17</v>
      </c>
      <c r="AC11487" s="62">
        <v>24.21</v>
      </c>
    </row>
    <row r="11488" spans="1:29" ht="30" x14ac:dyDescent="0.25">
      <c r="A11488" s="61" t="s">
        <v>224</v>
      </c>
      <c r="B11488" s="61" t="s">
        <v>225</v>
      </c>
      <c r="C11488" s="62">
        <v>2005</v>
      </c>
      <c r="D11488" s="61" t="s">
        <v>89</v>
      </c>
      <c r="E11488" s="62">
        <v>50</v>
      </c>
      <c r="F11488" s="62">
        <v>225120</v>
      </c>
      <c r="G11488" s="62">
        <v>26003</v>
      </c>
      <c r="H11488" s="62">
        <v>43.34</v>
      </c>
      <c r="I11488" s="62">
        <v>4502.3999999999996</v>
      </c>
      <c r="J11488" s="62">
        <v>209361.6</v>
      </c>
      <c r="K11488" s="62">
        <v>22461</v>
      </c>
      <c r="L11488" s="62">
        <v>24989</v>
      </c>
      <c r="M11488" s="62">
        <v>41.65</v>
      </c>
      <c r="N11488" s="62">
        <v>449.22</v>
      </c>
      <c r="O11488" s="62">
        <v>270863.94</v>
      </c>
      <c r="P11488" s="63"/>
      <c r="Q11488" s="63"/>
      <c r="R11488" s="63"/>
      <c r="S11488" s="63"/>
      <c r="T11488" s="63"/>
      <c r="U11488" s="63"/>
      <c r="V11488" s="63"/>
      <c r="W11488" s="63"/>
      <c r="X11488" s="63"/>
      <c r="Y11488" s="63"/>
      <c r="Z11488" s="62">
        <v>1624.22</v>
      </c>
      <c r="AA11488" s="62">
        <v>9536</v>
      </c>
      <c r="AB11488" s="62">
        <v>15.89</v>
      </c>
      <c r="AC11488" s="62">
        <v>32.479999999999997</v>
      </c>
    </row>
    <row r="11489" spans="1:29" ht="30" x14ac:dyDescent="0.25">
      <c r="A11489" s="61" t="s">
        <v>245</v>
      </c>
      <c r="B11489" s="61" t="s">
        <v>246</v>
      </c>
      <c r="C11489" s="62">
        <v>2017</v>
      </c>
      <c r="D11489" s="61" t="s">
        <v>99</v>
      </c>
      <c r="E11489" s="62">
        <v>28</v>
      </c>
      <c r="F11489" s="62">
        <v>263728</v>
      </c>
      <c r="G11489" s="62">
        <v>37689</v>
      </c>
      <c r="H11489" s="62">
        <v>112.17</v>
      </c>
      <c r="I11489" s="62">
        <v>9418.86</v>
      </c>
      <c r="J11489" s="62">
        <v>245267.04</v>
      </c>
      <c r="K11489" s="62">
        <v>0</v>
      </c>
      <c r="L11489" s="63"/>
      <c r="M11489" s="63"/>
      <c r="N11489" s="63"/>
      <c r="O11489" s="63"/>
      <c r="P11489" s="63"/>
      <c r="Q11489" s="63"/>
      <c r="R11489" s="63"/>
      <c r="S11489" s="63"/>
      <c r="T11489" s="63"/>
      <c r="U11489" s="63"/>
      <c r="V11489" s="63"/>
      <c r="W11489" s="63"/>
      <c r="X11489" s="63"/>
      <c r="Y11489" s="63"/>
      <c r="Z11489" s="62">
        <v>51100</v>
      </c>
      <c r="AA11489" s="62">
        <v>6968</v>
      </c>
      <c r="AB11489" s="62">
        <v>20.74</v>
      </c>
      <c r="AC11489" s="62">
        <v>1825</v>
      </c>
    </row>
    <row r="11490" spans="1:29" x14ac:dyDescent="0.25">
      <c r="A11490" s="61" t="s">
        <v>70</v>
      </c>
      <c r="B11490" s="61" t="s">
        <v>71</v>
      </c>
      <c r="C11490" s="62">
        <v>2004</v>
      </c>
      <c r="D11490" s="61" t="s">
        <v>78</v>
      </c>
      <c r="E11490" s="62">
        <v>149</v>
      </c>
      <c r="F11490" s="62">
        <v>576640</v>
      </c>
      <c r="G11490" s="62">
        <v>52124</v>
      </c>
      <c r="H11490" s="62">
        <v>29.15</v>
      </c>
      <c r="I11490" s="62">
        <v>3870.07</v>
      </c>
      <c r="J11490" s="62">
        <v>536275.19999999995</v>
      </c>
      <c r="K11490" s="62">
        <v>50320</v>
      </c>
      <c r="L11490" s="62">
        <v>56635</v>
      </c>
      <c r="M11490" s="62">
        <v>31.68</v>
      </c>
      <c r="N11490" s="62">
        <v>337.72</v>
      </c>
      <c r="O11490" s="62">
        <v>606823.98</v>
      </c>
      <c r="P11490" s="63"/>
      <c r="Q11490" s="63"/>
      <c r="R11490" s="63"/>
      <c r="S11490" s="63"/>
      <c r="T11490" s="63"/>
      <c r="U11490" s="63"/>
      <c r="V11490" s="63"/>
      <c r="W11490" s="63"/>
      <c r="X11490" s="63"/>
      <c r="Y11490" s="63"/>
      <c r="Z11490" s="62">
        <v>2694</v>
      </c>
      <c r="AA11490" s="62">
        <v>12038</v>
      </c>
      <c r="AB11490" s="62">
        <v>6.73</v>
      </c>
      <c r="AC11490" s="62">
        <v>18.079999999999998</v>
      </c>
    </row>
    <row r="11491" spans="1:29" ht="30" x14ac:dyDescent="0.25">
      <c r="A11491" s="61" t="s">
        <v>182</v>
      </c>
      <c r="B11491" s="61" t="s">
        <v>183</v>
      </c>
      <c r="C11491" s="62">
        <v>2010</v>
      </c>
      <c r="D11491" s="61" t="s">
        <v>94</v>
      </c>
      <c r="E11491" s="62">
        <v>8</v>
      </c>
      <c r="F11491" s="63"/>
      <c r="G11491" s="63"/>
      <c r="H11491" s="63"/>
      <c r="I11491" s="63"/>
      <c r="J11491" s="63"/>
      <c r="K11491" s="62">
        <v>0</v>
      </c>
      <c r="L11491" s="63"/>
      <c r="M11491" s="63"/>
      <c r="N11491" s="63"/>
      <c r="O11491" s="63"/>
      <c r="P11491" s="63"/>
      <c r="Q11491" s="63"/>
      <c r="R11491" s="63"/>
      <c r="S11491" s="63"/>
      <c r="T11491" s="63"/>
      <c r="U11491" s="63"/>
      <c r="V11491" s="63"/>
      <c r="W11491" s="63"/>
      <c r="X11491" s="63"/>
      <c r="Y11491" s="63"/>
      <c r="Z11491" s="62">
        <v>115333</v>
      </c>
      <c r="AA11491" s="62">
        <v>10086</v>
      </c>
      <c r="AB11491" s="62">
        <v>105.06</v>
      </c>
      <c r="AC11491" s="62">
        <v>14416.63</v>
      </c>
    </row>
    <row r="11492" spans="1:29" x14ac:dyDescent="0.25">
      <c r="A11492" s="61" t="s">
        <v>532</v>
      </c>
      <c r="B11492" s="61" t="s">
        <v>533</v>
      </c>
      <c r="C11492" s="62">
        <v>2008</v>
      </c>
      <c r="D11492" s="61" t="s">
        <v>78</v>
      </c>
      <c r="E11492" s="62">
        <v>64</v>
      </c>
      <c r="F11492" s="62">
        <v>647010</v>
      </c>
      <c r="G11492" s="62">
        <v>106852</v>
      </c>
      <c r="H11492" s="62">
        <v>139.13</v>
      </c>
      <c r="I11492" s="62">
        <v>10109.530000000001</v>
      </c>
      <c r="J11492" s="62">
        <v>601719.30000000005</v>
      </c>
      <c r="K11492" s="62">
        <v>0</v>
      </c>
      <c r="L11492" s="63"/>
      <c r="M11492" s="63"/>
      <c r="N11492" s="63"/>
      <c r="O11492" s="63"/>
      <c r="P11492" s="63"/>
      <c r="Q11492" s="63"/>
      <c r="R11492" s="63"/>
      <c r="S11492" s="63"/>
      <c r="T11492" s="63"/>
      <c r="U11492" s="63"/>
      <c r="V11492" s="63"/>
      <c r="W11492" s="63"/>
      <c r="X11492" s="63"/>
      <c r="Y11492" s="63"/>
      <c r="Z11492" s="62">
        <v>13593.92</v>
      </c>
      <c r="AA11492" s="62">
        <v>78260</v>
      </c>
      <c r="AB11492" s="62">
        <v>101.9</v>
      </c>
      <c r="AC11492" s="62">
        <v>212.41</v>
      </c>
    </row>
    <row r="11493" spans="1:29" ht="30" x14ac:dyDescent="0.25">
      <c r="A11493" s="61" t="s">
        <v>142</v>
      </c>
      <c r="B11493" s="61" t="s">
        <v>143</v>
      </c>
      <c r="C11493" s="62">
        <v>2018</v>
      </c>
      <c r="D11493" s="61" t="s">
        <v>135</v>
      </c>
      <c r="E11493" s="62">
        <v>50</v>
      </c>
      <c r="F11493" s="63"/>
      <c r="G11493" s="63"/>
      <c r="H11493" s="63"/>
      <c r="I11493" s="63"/>
      <c r="J11493" s="63"/>
      <c r="K11493" s="62">
        <v>0</v>
      </c>
      <c r="L11493" s="63"/>
      <c r="M11493" s="63"/>
      <c r="N11493" s="63"/>
      <c r="O11493" s="63"/>
      <c r="P11493" s="63"/>
      <c r="Q11493" s="63"/>
      <c r="R11493" s="63"/>
      <c r="S11493" s="63"/>
      <c r="T11493" s="63"/>
      <c r="U11493" s="63"/>
      <c r="V11493" s="63"/>
      <c r="W11493" s="63"/>
      <c r="X11493" s="63"/>
      <c r="Y11493" s="63"/>
      <c r="Z11493" s="62">
        <v>3322</v>
      </c>
      <c r="AA11493" s="62">
        <v>39939</v>
      </c>
      <c r="AB11493" s="62">
        <v>66.569999999999993</v>
      </c>
      <c r="AC11493" s="62">
        <v>66.44</v>
      </c>
    </row>
    <row r="11494" spans="1:29" ht="30" x14ac:dyDescent="0.25">
      <c r="A11494" s="61" t="s">
        <v>237</v>
      </c>
      <c r="B11494" s="61" t="s">
        <v>238</v>
      </c>
      <c r="C11494" s="62">
        <v>2003</v>
      </c>
      <c r="D11494" s="61" t="s">
        <v>83</v>
      </c>
      <c r="E11494" s="62">
        <v>8</v>
      </c>
      <c r="F11494" s="63"/>
      <c r="G11494" s="63"/>
      <c r="H11494" s="63"/>
      <c r="I11494" s="63"/>
      <c r="J11494" s="63"/>
      <c r="K11494" s="62">
        <v>0</v>
      </c>
      <c r="L11494" s="63"/>
      <c r="M11494" s="63"/>
      <c r="N11494" s="63"/>
      <c r="O11494" s="63"/>
      <c r="P11494" s="63"/>
      <c r="Q11494" s="63"/>
      <c r="R11494" s="63"/>
      <c r="S11494" s="63"/>
      <c r="T11494" s="63"/>
      <c r="U11494" s="63"/>
      <c r="V11494" s="63"/>
      <c r="W11494" s="63"/>
      <c r="X11494" s="63"/>
      <c r="Y11494" s="63"/>
      <c r="Z11494" s="62">
        <v>0</v>
      </c>
      <c r="AA11494" s="63"/>
      <c r="AB11494" s="63"/>
      <c r="AC11494" s="62">
        <v>0</v>
      </c>
    </row>
    <row r="11495" spans="1:29" ht="30" x14ac:dyDescent="0.25">
      <c r="A11495" s="61" t="s">
        <v>115</v>
      </c>
      <c r="B11495" s="61" t="s">
        <v>116</v>
      </c>
      <c r="C11495" s="62">
        <v>2010</v>
      </c>
      <c r="D11495" s="61" t="s">
        <v>86</v>
      </c>
      <c r="E11495" s="62">
        <v>48</v>
      </c>
      <c r="F11495" s="62">
        <v>22977</v>
      </c>
      <c r="G11495" s="62">
        <v>4034</v>
      </c>
      <c r="H11495" s="62">
        <v>7</v>
      </c>
      <c r="I11495" s="62">
        <v>478.69</v>
      </c>
      <c r="J11495" s="62">
        <v>21368.61</v>
      </c>
      <c r="K11495" s="62">
        <v>0</v>
      </c>
      <c r="L11495" s="63"/>
      <c r="M11495" s="63"/>
      <c r="N11495" s="63"/>
      <c r="O11495" s="63"/>
      <c r="P11495" s="63"/>
      <c r="Q11495" s="63"/>
      <c r="R11495" s="63"/>
      <c r="S11495" s="63"/>
      <c r="T11495" s="63"/>
      <c r="U11495" s="62">
        <v>3501</v>
      </c>
      <c r="V11495" s="62">
        <v>10980</v>
      </c>
      <c r="W11495" s="62">
        <v>19.059999999999999</v>
      </c>
      <c r="X11495" s="62">
        <v>72</v>
      </c>
      <c r="Y11495" s="62">
        <v>78366.38</v>
      </c>
      <c r="Z11495" s="62">
        <v>232700</v>
      </c>
      <c r="AA11495" s="62">
        <v>29680</v>
      </c>
      <c r="AB11495" s="62">
        <v>51.53</v>
      </c>
      <c r="AC11495" s="62">
        <v>4847.92</v>
      </c>
    </row>
    <row r="11496" spans="1:29" ht="30" x14ac:dyDescent="0.25">
      <c r="A11496" s="61" t="s">
        <v>509</v>
      </c>
      <c r="B11496" s="61" t="s">
        <v>510</v>
      </c>
      <c r="C11496" s="62">
        <v>2016</v>
      </c>
      <c r="D11496" s="61" t="s">
        <v>99</v>
      </c>
      <c r="E11496" s="62">
        <v>40</v>
      </c>
      <c r="F11496" s="62">
        <v>124735</v>
      </c>
      <c r="G11496" s="62">
        <v>23399</v>
      </c>
      <c r="H11496" s="62">
        <v>48.75</v>
      </c>
      <c r="I11496" s="62">
        <v>3118.38</v>
      </c>
      <c r="J11496" s="62">
        <v>116003.55</v>
      </c>
      <c r="K11496" s="62">
        <v>24563.53</v>
      </c>
      <c r="L11496" s="62">
        <v>25144</v>
      </c>
      <c r="M11496" s="62">
        <v>52.38</v>
      </c>
      <c r="N11496" s="62">
        <v>614.09</v>
      </c>
      <c r="O11496" s="62">
        <v>296218.98</v>
      </c>
      <c r="P11496" s="63"/>
      <c r="Q11496" s="63"/>
      <c r="R11496" s="63"/>
      <c r="S11496" s="63"/>
      <c r="T11496" s="63"/>
      <c r="U11496" s="63"/>
      <c r="V11496" s="63"/>
      <c r="W11496" s="63"/>
      <c r="X11496" s="63"/>
      <c r="Y11496" s="63"/>
      <c r="Z11496" s="62">
        <v>1124</v>
      </c>
      <c r="AA11496" s="62">
        <v>13326</v>
      </c>
      <c r="AB11496" s="62">
        <v>27.76</v>
      </c>
      <c r="AC11496" s="62">
        <v>28.1</v>
      </c>
    </row>
    <row r="11497" spans="1:29" ht="30" x14ac:dyDescent="0.25">
      <c r="A11497" s="61" t="s">
        <v>269</v>
      </c>
      <c r="B11497" s="61" t="s">
        <v>270</v>
      </c>
      <c r="C11497" s="62">
        <v>2016</v>
      </c>
      <c r="D11497" s="61" t="s">
        <v>72</v>
      </c>
      <c r="E11497" s="62">
        <v>75</v>
      </c>
      <c r="F11497" s="62">
        <v>859200</v>
      </c>
      <c r="G11497" s="62">
        <v>131426</v>
      </c>
      <c r="H11497" s="62">
        <v>146.03</v>
      </c>
      <c r="I11497" s="62">
        <v>11456</v>
      </c>
      <c r="J11497" s="62">
        <v>799056</v>
      </c>
      <c r="K11497" s="62">
        <v>0</v>
      </c>
      <c r="L11497" s="63"/>
      <c r="M11497" s="63"/>
      <c r="N11497" s="63"/>
      <c r="O11497" s="63"/>
      <c r="P11497" s="63"/>
      <c r="Q11497" s="63"/>
      <c r="R11497" s="63"/>
      <c r="S11497" s="63"/>
      <c r="T11497" s="63"/>
      <c r="U11497" s="63"/>
      <c r="V11497" s="63"/>
      <c r="W11497" s="63"/>
      <c r="X11497" s="63"/>
      <c r="Y11497" s="63"/>
      <c r="Z11497" s="62">
        <v>202800</v>
      </c>
      <c r="AA11497" s="62">
        <v>9256</v>
      </c>
      <c r="AB11497" s="62">
        <v>10.28</v>
      </c>
      <c r="AC11497" s="62">
        <v>2704</v>
      </c>
    </row>
    <row r="11498" spans="1:29" ht="30" x14ac:dyDescent="0.25">
      <c r="A11498" s="61" t="s">
        <v>415</v>
      </c>
      <c r="B11498" s="61" t="s">
        <v>416</v>
      </c>
      <c r="C11498" s="62">
        <v>2008</v>
      </c>
      <c r="D11498" s="61" t="s">
        <v>89</v>
      </c>
      <c r="E11498" s="62">
        <v>69</v>
      </c>
      <c r="F11498" s="62">
        <v>667860</v>
      </c>
      <c r="G11498" s="62">
        <v>113584</v>
      </c>
      <c r="H11498" s="62">
        <v>137.18</v>
      </c>
      <c r="I11498" s="62">
        <v>9679.1299999999992</v>
      </c>
      <c r="J11498" s="62">
        <v>621109.80000000005</v>
      </c>
      <c r="K11498" s="62">
        <v>0</v>
      </c>
      <c r="L11498" s="62">
        <v>970</v>
      </c>
      <c r="M11498" s="62">
        <v>1.17</v>
      </c>
      <c r="N11498" s="63"/>
      <c r="O11498" s="63"/>
      <c r="P11498" s="63"/>
      <c r="Q11498" s="63"/>
      <c r="R11498" s="63"/>
      <c r="S11498" s="63"/>
      <c r="T11498" s="63"/>
      <c r="U11498" s="63"/>
      <c r="V11498" s="63"/>
      <c r="W11498" s="63"/>
      <c r="X11498" s="63"/>
      <c r="Y11498" s="63"/>
      <c r="Z11498" s="62">
        <v>87.87</v>
      </c>
      <c r="AA11498" s="62">
        <v>8690</v>
      </c>
      <c r="AB11498" s="62">
        <v>10.5</v>
      </c>
      <c r="AC11498" s="62">
        <v>1.27</v>
      </c>
    </row>
    <row r="11499" spans="1:29" ht="45" x14ac:dyDescent="0.25">
      <c r="A11499" s="61" t="s">
        <v>344</v>
      </c>
      <c r="B11499" s="61" t="s">
        <v>345</v>
      </c>
      <c r="C11499" s="62">
        <v>2018</v>
      </c>
      <c r="D11499" s="61" t="s">
        <v>72</v>
      </c>
      <c r="E11499" s="62">
        <v>16</v>
      </c>
      <c r="F11499" s="62">
        <v>37520</v>
      </c>
      <c r="G11499" s="62">
        <v>6539</v>
      </c>
      <c r="H11499" s="62">
        <v>34.06</v>
      </c>
      <c r="I11499" s="62">
        <v>2345</v>
      </c>
      <c r="J11499" s="62">
        <v>34893.599999999999</v>
      </c>
      <c r="K11499" s="62">
        <v>0</v>
      </c>
      <c r="L11499" s="63"/>
      <c r="M11499" s="63"/>
      <c r="N11499" s="63"/>
      <c r="O11499" s="63"/>
      <c r="P11499" s="63"/>
      <c r="Q11499" s="63"/>
      <c r="R11499" s="63"/>
      <c r="S11499" s="63"/>
      <c r="T11499" s="63"/>
      <c r="U11499" s="63"/>
      <c r="V11499" s="63"/>
      <c r="W11499" s="63"/>
      <c r="X11499" s="63"/>
      <c r="Y11499" s="63"/>
      <c r="Z11499" s="62">
        <v>224</v>
      </c>
      <c r="AA11499" s="62">
        <v>1344</v>
      </c>
      <c r="AB11499" s="62">
        <v>7</v>
      </c>
      <c r="AC11499" s="62">
        <v>14</v>
      </c>
    </row>
    <row r="11500" spans="1:29" x14ac:dyDescent="0.25">
      <c r="A11500" s="61" t="s">
        <v>401</v>
      </c>
      <c r="B11500" s="61" t="s">
        <v>402</v>
      </c>
      <c r="C11500" s="62">
        <v>2015</v>
      </c>
      <c r="D11500" s="61" t="s">
        <v>150</v>
      </c>
      <c r="E11500" s="62">
        <v>8</v>
      </c>
      <c r="F11500" s="63"/>
      <c r="G11500" s="63"/>
      <c r="H11500" s="63"/>
      <c r="I11500" s="63"/>
      <c r="J11500" s="63"/>
      <c r="K11500" s="62">
        <v>0</v>
      </c>
      <c r="L11500" s="63"/>
      <c r="M11500" s="63"/>
      <c r="N11500" s="63"/>
      <c r="O11500" s="63"/>
      <c r="P11500" s="63"/>
      <c r="Q11500" s="63"/>
      <c r="R11500" s="63"/>
      <c r="S11500" s="63"/>
      <c r="T11500" s="63"/>
      <c r="U11500" s="63"/>
      <c r="V11500" s="63"/>
      <c r="W11500" s="63"/>
      <c r="X11500" s="63"/>
      <c r="Y11500" s="63"/>
      <c r="Z11500" s="62">
        <v>0</v>
      </c>
      <c r="AA11500" s="63"/>
      <c r="AB11500" s="63"/>
      <c r="AC11500" s="62">
        <v>0</v>
      </c>
    </row>
    <row r="11501" spans="1:29" x14ac:dyDescent="0.25">
      <c r="A11501" s="61" t="s">
        <v>275</v>
      </c>
      <c r="B11501" s="61" t="s">
        <v>276</v>
      </c>
      <c r="C11501" s="62">
        <v>2007</v>
      </c>
      <c r="D11501" s="61" t="s">
        <v>78</v>
      </c>
      <c r="E11501" s="62">
        <v>56</v>
      </c>
      <c r="F11501" s="62">
        <v>356840</v>
      </c>
      <c r="G11501" s="62">
        <v>50701</v>
      </c>
      <c r="H11501" s="62">
        <v>75.45</v>
      </c>
      <c r="I11501" s="62">
        <v>6372.14</v>
      </c>
      <c r="J11501" s="62">
        <v>331861.2</v>
      </c>
      <c r="K11501" s="62">
        <v>0</v>
      </c>
      <c r="L11501" s="63"/>
      <c r="M11501" s="63"/>
      <c r="N11501" s="63"/>
      <c r="O11501" s="63"/>
      <c r="P11501" s="63"/>
      <c r="Q11501" s="63"/>
      <c r="R11501" s="63"/>
      <c r="S11501" s="63"/>
      <c r="T11501" s="63"/>
      <c r="U11501" s="63"/>
      <c r="V11501" s="63"/>
      <c r="W11501" s="63"/>
      <c r="X11501" s="63"/>
      <c r="Y11501" s="63"/>
      <c r="Z11501" s="62">
        <v>1227.19</v>
      </c>
      <c r="AA11501" s="62">
        <v>4412</v>
      </c>
      <c r="AB11501" s="62">
        <v>6.57</v>
      </c>
      <c r="AC11501" s="62">
        <v>21.91</v>
      </c>
    </row>
    <row r="11502" spans="1:29" x14ac:dyDescent="0.25">
      <c r="A11502" s="61" t="s">
        <v>130</v>
      </c>
      <c r="B11502" s="61" t="s">
        <v>131</v>
      </c>
      <c r="C11502" s="62">
        <v>2009</v>
      </c>
      <c r="D11502" s="61" t="s">
        <v>301</v>
      </c>
      <c r="E11502" s="62">
        <v>78</v>
      </c>
      <c r="F11502" s="62">
        <v>675235</v>
      </c>
      <c r="G11502" s="62">
        <v>74187</v>
      </c>
      <c r="H11502" s="62">
        <v>79.260000000000005</v>
      </c>
      <c r="I11502" s="62">
        <v>8656.86</v>
      </c>
      <c r="J11502" s="62">
        <v>627968.55000000005</v>
      </c>
      <c r="K11502" s="62">
        <v>98410.28</v>
      </c>
      <c r="L11502" s="62">
        <v>122185</v>
      </c>
      <c r="M11502" s="62">
        <v>130.54</v>
      </c>
      <c r="N11502" s="62">
        <v>1261.67</v>
      </c>
      <c r="O11502" s="62">
        <v>1186759.1100000001</v>
      </c>
      <c r="P11502" s="63"/>
      <c r="Q11502" s="63"/>
      <c r="R11502" s="63"/>
      <c r="S11502" s="63"/>
      <c r="T11502" s="63"/>
      <c r="U11502" s="62">
        <v>318</v>
      </c>
      <c r="V11502" s="62">
        <v>732</v>
      </c>
      <c r="W11502" s="62">
        <v>0.78</v>
      </c>
      <c r="X11502" s="62">
        <v>4</v>
      </c>
      <c r="Y11502" s="62">
        <v>7118.11</v>
      </c>
      <c r="Z11502" s="62">
        <v>3588</v>
      </c>
      <c r="AA11502" s="62">
        <v>22095</v>
      </c>
      <c r="AB11502" s="62">
        <v>23.61</v>
      </c>
      <c r="AC11502" s="62">
        <v>46</v>
      </c>
    </row>
    <row r="11503" spans="1:29" ht="45" x14ac:dyDescent="0.25">
      <c r="A11503" s="61" t="s">
        <v>109</v>
      </c>
      <c r="B11503" s="61" t="s">
        <v>110</v>
      </c>
      <c r="C11503" s="62">
        <v>2011</v>
      </c>
      <c r="D11503" s="61" t="s">
        <v>83</v>
      </c>
      <c r="E11503" s="62">
        <v>6</v>
      </c>
      <c r="F11503" s="62">
        <v>250</v>
      </c>
      <c r="G11503" s="62">
        <v>272</v>
      </c>
      <c r="H11503" s="62">
        <v>3.78</v>
      </c>
      <c r="I11503" s="62">
        <v>41.67</v>
      </c>
      <c r="J11503" s="62">
        <v>232.5</v>
      </c>
      <c r="K11503" s="62">
        <v>0</v>
      </c>
      <c r="L11503" s="63"/>
      <c r="M11503" s="63"/>
      <c r="N11503" s="63"/>
      <c r="O11503" s="63"/>
      <c r="P11503" s="62">
        <v>6370</v>
      </c>
      <c r="Q11503" s="62">
        <v>13896</v>
      </c>
      <c r="R11503" s="62">
        <v>193</v>
      </c>
      <c r="S11503" s="62">
        <v>1061</v>
      </c>
      <c r="T11503" s="62">
        <v>80701.53</v>
      </c>
      <c r="U11503" s="63"/>
      <c r="V11503" s="63"/>
      <c r="W11503" s="63"/>
      <c r="X11503" s="63"/>
      <c r="Y11503" s="63"/>
      <c r="Z11503" s="62">
        <v>11595</v>
      </c>
      <c r="AA11503" s="62">
        <v>39168</v>
      </c>
      <c r="AB11503" s="62">
        <v>544</v>
      </c>
      <c r="AC11503" s="62">
        <v>1932.5</v>
      </c>
    </row>
    <row r="11504" spans="1:29" x14ac:dyDescent="0.25">
      <c r="A11504" s="61" t="s">
        <v>79</v>
      </c>
      <c r="B11504" s="61" t="s">
        <v>80</v>
      </c>
      <c r="C11504" s="62">
        <v>2009</v>
      </c>
      <c r="D11504" s="61" t="s">
        <v>86</v>
      </c>
      <c r="E11504" s="62">
        <v>60</v>
      </c>
      <c r="F11504" s="62">
        <v>20064</v>
      </c>
      <c r="G11504" s="62">
        <v>5104</v>
      </c>
      <c r="H11504" s="62">
        <v>7.09</v>
      </c>
      <c r="I11504" s="62">
        <v>334.4</v>
      </c>
      <c r="J11504" s="62">
        <v>18659.52</v>
      </c>
      <c r="K11504" s="62">
        <v>454.9</v>
      </c>
      <c r="L11504" s="62">
        <v>885</v>
      </c>
      <c r="M11504" s="62">
        <v>1.23</v>
      </c>
      <c r="N11504" s="62">
        <v>7.58</v>
      </c>
      <c r="O11504" s="62">
        <v>5485.75</v>
      </c>
      <c r="P11504" s="63"/>
      <c r="Q11504" s="63"/>
      <c r="R11504" s="63"/>
      <c r="S11504" s="63"/>
      <c r="T11504" s="63"/>
      <c r="U11504" s="63"/>
      <c r="V11504" s="63"/>
      <c r="W11504" s="63"/>
      <c r="X11504" s="63"/>
      <c r="Y11504" s="63"/>
      <c r="Z11504" s="62">
        <v>668983</v>
      </c>
      <c r="AA11504" s="62">
        <v>34762</v>
      </c>
      <c r="AB11504" s="62">
        <v>48.28</v>
      </c>
      <c r="AC11504" s="62">
        <v>11149.72</v>
      </c>
    </row>
    <row r="11505" spans="1:29" ht="30" x14ac:dyDescent="0.25">
      <c r="A11505" s="61" t="s">
        <v>87</v>
      </c>
      <c r="B11505" s="61" t="s">
        <v>88</v>
      </c>
      <c r="C11505" s="62">
        <v>2017</v>
      </c>
      <c r="D11505" s="61" t="s">
        <v>89</v>
      </c>
      <c r="E11505" s="62">
        <v>72</v>
      </c>
      <c r="F11505" s="62">
        <v>191583</v>
      </c>
      <c r="G11505" s="62">
        <v>63477</v>
      </c>
      <c r="H11505" s="62">
        <v>73.47</v>
      </c>
      <c r="I11505" s="62">
        <v>2660.88</v>
      </c>
      <c r="J11505" s="62">
        <v>178172.19</v>
      </c>
      <c r="K11505" s="62">
        <v>25745.88</v>
      </c>
      <c r="L11505" s="62">
        <v>12672</v>
      </c>
      <c r="M11505" s="62">
        <v>14.67</v>
      </c>
      <c r="N11505" s="62">
        <v>357.58</v>
      </c>
      <c r="O11505" s="62">
        <v>310477.26</v>
      </c>
      <c r="P11505" s="63"/>
      <c r="Q11505" s="63"/>
      <c r="R11505" s="63"/>
      <c r="S11505" s="63"/>
      <c r="T11505" s="63"/>
      <c r="U11505" s="63"/>
      <c r="V11505" s="63"/>
      <c r="W11505" s="63"/>
      <c r="X11505" s="63"/>
      <c r="Y11505" s="63"/>
      <c r="Z11505" s="62">
        <v>215140</v>
      </c>
      <c r="AA11505" s="62">
        <v>42501</v>
      </c>
      <c r="AB11505" s="62">
        <v>49.19</v>
      </c>
      <c r="AC11505" s="62">
        <v>2988.06</v>
      </c>
    </row>
    <row r="11506" spans="1:29" ht="30" x14ac:dyDescent="0.25">
      <c r="A11506" s="61" t="s">
        <v>148</v>
      </c>
      <c r="B11506" s="61" t="s">
        <v>149</v>
      </c>
      <c r="C11506" s="62">
        <v>2003</v>
      </c>
      <c r="D11506" s="61" t="s">
        <v>72</v>
      </c>
      <c r="E11506" s="62">
        <v>102</v>
      </c>
      <c r="F11506" s="62">
        <v>163008</v>
      </c>
      <c r="G11506" s="62">
        <v>13755</v>
      </c>
      <c r="H11506" s="62">
        <v>11.24</v>
      </c>
      <c r="I11506" s="62">
        <v>1598.12</v>
      </c>
      <c r="J11506" s="62">
        <v>151597.44</v>
      </c>
      <c r="K11506" s="62">
        <v>0</v>
      </c>
      <c r="L11506" s="63"/>
      <c r="M11506" s="63"/>
      <c r="N11506" s="63"/>
      <c r="O11506" s="63"/>
      <c r="P11506" s="63"/>
      <c r="Q11506" s="63"/>
      <c r="R11506" s="63"/>
      <c r="S11506" s="63"/>
      <c r="T11506" s="63"/>
      <c r="U11506" s="63"/>
      <c r="V11506" s="63"/>
      <c r="W11506" s="63"/>
      <c r="X11506" s="63"/>
      <c r="Y11506" s="63"/>
      <c r="Z11506" s="62">
        <v>0</v>
      </c>
      <c r="AA11506" s="63"/>
      <c r="AB11506" s="63"/>
      <c r="AC11506" s="62">
        <v>0</v>
      </c>
    </row>
    <row r="11507" spans="1:29" ht="30" x14ac:dyDescent="0.25">
      <c r="A11507" s="61" t="s">
        <v>363</v>
      </c>
      <c r="B11507" s="61" t="s">
        <v>364</v>
      </c>
      <c r="C11507" s="62">
        <v>2007</v>
      </c>
      <c r="D11507" s="61" t="s">
        <v>75</v>
      </c>
      <c r="E11507" s="62">
        <v>5</v>
      </c>
      <c r="F11507" s="62">
        <v>116</v>
      </c>
      <c r="G11507" s="62">
        <v>26</v>
      </c>
      <c r="H11507" s="62">
        <v>0.43</v>
      </c>
      <c r="I11507" s="62">
        <v>23.2</v>
      </c>
      <c r="J11507" s="62">
        <v>107.88</v>
      </c>
      <c r="K11507" s="62">
        <v>0</v>
      </c>
      <c r="L11507" s="62">
        <v>0</v>
      </c>
      <c r="M11507" s="62">
        <v>0</v>
      </c>
      <c r="N11507" s="63"/>
      <c r="O11507" s="63"/>
      <c r="P11507" s="63"/>
      <c r="Q11507" s="63"/>
      <c r="R11507" s="63"/>
      <c r="S11507" s="63"/>
      <c r="T11507" s="63"/>
      <c r="U11507" s="63"/>
      <c r="V11507" s="63"/>
      <c r="W11507" s="63"/>
      <c r="X11507" s="63"/>
      <c r="Y11507" s="63"/>
      <c r="Z11507" s="62">
        <v>503.98</v>
      </c>
      <c r="AA11507" s="62">
        <v>1534</v>
      </c>
      <c r="AB11507" s="62">
        <v>25.57</v>
      </c>
      <c r="AC11507" s="62">
        <v>100.8</v>
      </c>
    </row>
    <row r="11508" spans="1:29" ht="30" x14ac:dyDescent="0.25">
      <c r="A11508" s="61" t="s">
        <v>352</v>
      </c>
      <c r="B11508" s="61" t="s">
        <v>353</v>
      </c>
      <c r="C11508" s="62">
        <v>2018</v>
      </c>
      <c r="D11508" s="61" t="s">
        <v>78</v>
      </c>
      <c r="E11508" s="62">
        <v>40</v>
      </c>
      <c r="F11508" s="62">
        <v>99538</v>
      </c>
      <c r="G11508" s="62">
        <v>17046</v>
      </c>
      <c r="H11508" s="62">
        <v>35.51</v>
      </c>
      <c r="I11508" s="62">
        <v>2488.4499999999998</v>
      </c>
      <c r="J11508" s="62">
        <v>92570.34</v>
      </c>
      <c r="K11508" s="62">
        <v>16845</v>
      </c>
      <c r="L11508" s="62">
        <v>20344</v>
      </c>
      <c r="M11508" s="62">
        <v>42.38</v>
      </c>
      <c r="N11508" s="62">
        <v>421.13</v>
      </c>
      <c r="O11508" s="62">
        <v>203138.91</v>
      </c>
      <c r="P11508" s="63"/>
      <c r="Q11508" s="63"/>
      <c r="R11508" s="63"/>
      <c r="S11508" s="63"/>
      <c r="T11508" s="63"/>
      <c r="U11508" s="63"/>
      <c r="V11508" s="63"/>
      <c r="W11508" s="63"/>
      <c r="X11508" s="63"/>
      <c r="Y11508" s="63"/>
      <c r="Z11508" s="62">
        <v>830</v>
      </c>
      <c r="AA11508" s="62">
        <v>11651</v>
      </c>
      <c r="AB11508" s="62">
        <v>24.27</v>
      </c>
      <c r="AC11508" s="62">
        <v>20.75</v>
      </c>
    </row>
    <row r="11509" spans="1:29" x14ac:dyDescent="0.25">
      <c r="A11509" s="61" t="s">
        <v>411</v>
      </c>
      <c r="B11509" s="61" t="s">
        <v>412</v>
      </c>
      <c r="C11509" s="62">
        <v>2013</v>
      </c>
      <c r="D11509" s="61" t="s">
        <v>78</v>
      </c>
      <c r="E11509" s="62">
        <v>40</v>
      </c>
      <c r="F11509" s="62">
        <v>63751</v>
      </c>
      <c r="G11509" s="62">
        <v>32165</v>
      </c>
      <c r="H11509" s="62">
        <v>67.010000000000005</v>
      </c>
      <c r="I11509" s="62">
        <v>1593.78</v>
      </c>
      <c r="J11509" s="62">
        <v>59288.43</v>
      </c>
      <c r="K11509" s="62">
        <v>11483.03</v>
      </c>
      <c r="L11509" s="62">
        <v>16319</v>
      </c>
      <c r="M11509" s="62">
        <v>34</v>
      </c>
      <c r="N11509" s="62">
        <v>287.08</v>
      </c>
      <c r="O11509" s="62">
        <v>138477.26</v>
      </c>
      <c r="P11509" s="63"/>
      <c r="Q11509" s="63"/>
      <c r="R11509" s="63"/>
      <c r="S11509" s="63"/>
      <c r="T11509" s="63"/>
      <c r="U11509" s="63"/>
      <c r="V11509" s="63"/>
      <c r="W11509" s="63"/>
      <c r="X11509" s="63"/>
      <c r="Y11509" s="63"/>
      <c r="Z11509" s="62">
        <v>446.49</v>
      </c>
      <c r="AA11509" s="62">
        <v>2603</v>
      </c>
      <c r="AB11509" s="62">
        <v>5.42</v>
      </c>
      <c r="AC11509" s="62">
        <v>11.16</v>
      </c>
    </row>
    <row r="11510" spans="1:29" x14ac:dyDescent="0.25">
      <c r="A11510" s="61" t="s">
        <v>413</v>
      </c>
      <c r="B11510" s="61" t="s">
        <v>414</v>
      </c>
      <c r="C11510" s="62">
        <v>2008</v>
      </c>
      <c r="D11510" s="61" t="s">
        <v>72</v>
      </c>
      <c r="E11510" s="62">
        <v>80</v>
      </c>
      <c r="F11510" s="62">
        <v>464185</v>
      </c>
      <c r="G11510" s="62">
        <v>71439</v>
      </c>
      <c r="H11510" s="62">
        <v>74.42</v>
      </c>
      <c r="I11510" s="62">
        <v>5802.31</v>
      </c>
      <c r="J11510" s="62">
        <v>431692.05</v>
      </c>
      <c r="K11510" s="62">
        <v>45643</v>
      </c>
      <c r="L11510" s="62">
        <v>75113</v>
      </c>
      <c r="M11510" s="62">
        <v>78.239999999999995</v>
      </c>
      <c r="N11510" s="62">
        <v>570.54</v>
      </c>
      <c r="O11510" s="62">
        <v>550422.63</v>
      </c>
      <c r="P11510" s="63"/>
      <c r="Q11510" s="63"/>
      <c r="R11510" s="63"/>
      <c r="S11510" s="63"/>
      <c r="T11510" s="63"/>
      <c r="U11510" s="63"/>
      <c r="V11510" s="63"/>
      <c r="W11510" s="63"/>
      <c r="X11510" s="63"/>
      <c r="Y11510" s="63"/>
      <c r="Z11510" s="62">
        <v>342366</v>
      </c>
      <c r="AA11510" s="62">
        <v>33446</v>
      </c>
      <c r="AB11510" s="62">
        <v>34.840000000000003</v>
      </c>
      <c r="AC11510" s="62">
        <v>4279.58</v>
      </c>
    </row>
    <row r="11511" spans="1:29" x14ac:dyDescent="0.25">
      <c r="A11511" s="61" t="s">
        <v>328</v>
      </c>
      <c r="B11511" s="61" t="s">
        <v>329</v>
      </c>
      <c r="C11511" s="62">
        <v>2003</v>
      </c>
      <c r="D11511" s="61" t="s">
        <v>75</v>
      </c>
      <c r="E11511" s="62">
        <v>5</v>
      </c>
      <c r="F11511" s="63"/>
      <c r="G11511" s="63"/>
      <c r="H11511" s="63"/>
      <c r="I11511" s="63"/>
      <c r="J11511" s="63"/>
      <c r="K11511" s="62">
        <v>0</v>
      </c>
      <c r="L11511" s="63"/>
      <c r="M11511" s="63"/>
      <c r="N11511" s="63"/>
      <c r="O11511" s="63"/>
      <c r="P11511" s="63"/>
      <c r="Q11511" s="63"/>
      <c r="R11511" s="63"/>
      <c r="S11511" s="63"/>
      <c r="T11511" s="63"/>
      <c r="U11511" s="63"/>
      <c r="V11511" s="63"/>
      <c r="W11511" s="63"/>
      <c r="X11511" s="63"/>
      <c r="Y11511" s="63"/>
      <c r="Z11511" s="62">
        <v>3320.63</v>
      </c>
      <c r="AA11511" s="62">
        <v>4968</v>
      </c>
      <c r="AB11511" s="62">
        <v>82.8</v>
      </c>
      <c r="AC11511" s="62">
        <v>664.13</v>
      </c>
    </row>
    <row r="11512" spans="1:29" x14ac:dyDescent="0.25">
      <c r="A11512" s="61" t="s">
        <v>76</v>
      </c>
      <c r="B11512" s="61" t="s">
        <v>77</v>
      </c>
      <c r="C11512" s="62">
        <v>2017</v>
      </c>
      <c r="D11512" s="61" t="s">
        <v>99</v>
      </c>
      <c r="E11512" s="62">
        <v>80</v>
      </c>
      <c r="F11512" s="62">
        <v>1211810</v>
      </c>
      <c r="G11512" s="62">
        <v>176932</v>
      </c>
      <c r="H11512" s="62">
        <v>184.3</v>
      </c>
      <c r="I11512" s="62">
        <v>15147.63</v>
      </c>
      <c r="J11512" s="62">
        <v>1126983.3</v>
      </c>
      <c r="K11512" s="62">
        <v>0</v>
      </c>
      <c r="L11512" s="63"/>
      <c r="M11512" s="63"/>
      <c r="N11512" s="63"/>
      <c r="O11512" s="63"/>
      <c r="P11512" s="63"/>
      <c r="Q11512" s="63"/>
      <c r="R11512" s="63"/>
      <c r="S11512" s="63"/>
      <c r="T11512" s="63"/>
      <c r="U11512" s="63"/>
      <c r="V11512" s="63"/>
      <c r="W11512" s="63"/>
      <c r="X11512" s="63"/>
      <c r="Y11512" s="63"/>
      <c r="Z11512" s="62">
        <v>1550.17</v>
      </c>
      <c r="AA11512" s="62">
        <v>6219</v>
      </c>
      <c r="AB11512" s="62">
        <v>6.48</v>
      </c>
      <c r="AC11512" s="62">
        <v>19.38</v>
      </c>
    </row>
    <row r="11513" spans="1:29" ht="45" x14ac:dyDescent="0.25">
      <c r="A11513" s="61" t="s">
        <v>167</v>
      </c>
      <c r="B11513" s="61" t="s">
        <v>168</v>
      </c>
      <c r="C11513" s="62">
        <v>2004</v>
      </c>
      <c r="D11513" s="61" t="s">
        <v>150</v>
      </c>
      <c r="E11513" s="62">
        <v>8</v>
      </c>
      <c r="F11513" s="62">
        <v>0</v>
      </c>
      <c r="G11513" s="62">
        <v>0</v>
      </c>
      <c r="H11513" s="62">
        <v>0</v>
      </c>
      <c r="I11513" s="62">
        <v>0</v>
      </c>
      <c r="J11513" s="62">
        <v>0</v>
      </c>
      <c r="K11513" s="62">
        <v>0</v>
      </c>
      <c r="L11513" s="62">
        <v>0</v>
      </c>
      <c r="M11513" s="62">
        <v>0</v>
      </c>
      <c r="N11513" s="62">
        <v>0</v>
      </c>
      <c r="O11513" s="62">
        <v>0</v>
      </c>
      <c r="P11513" s="62">
        <v>0</v>
      </c>
      <c r="Q11513" s="62">
        <v>0</v>
      </c>
      <c r="R11513" s="62">
        <v>0</v>
      </c>
      <c r="S11513" s="62">
        <v>0</v>
      </c>
      <c r="T11513" s="62">
        <v>0</v>
      </c>
      <c r="U11513" s="62">
        <v>0</v>
      </c>
      <c r="V11513" s="62">
        <v>0</v>
      </c>
      <c r="W11513" s="62">
        <v>0</v>
      </c>
      <c r="X11513" s="62">
        <v>0</v>
      </c>
      <c r="Y11513" s="62">
        <v>0</v>
      </c>
      <c r="Z11513" s="62">
        <v>63985</v>
      </c>
      <c r="AA11513" s="62">
        <v>957</v>
      </c>
      <c r="AB11513" s="62">
        <v>9.9700000000000006</v>
      </c>
      <c r="AC11513" s="62">
        <v>7998.13</v>
      </c>
    </row>
    <row r="11514" spans="1:29" ht="30" x14ac:dyDescent="0.25">
      <c r="A11514" s="61" t="s">
        <v>283</v>
      </c>
      <c r="B11514" s="61" t="s">
        <v>284</v>
      </c>
      <c r="C11514" s="62">
        <v>2005</v>
      </c>
      <c r="D11514" s="61" t="s">
        <v>72</v>
      </c>
      <c r="E11514" s="62">
        <v>134</v>
      </c>
      <c r="F11514" s="62">
        <v>222979</v>
      </c>
      <c r="G11514" s="62">
        <v>22643</v>
      </c>
      <c r="H11514" s="62">
        <v>14.08</v>
      </c>
      <c r="I11514" s="62">
        <v>1664.02</v>
      </c>
      <c r="J11514" s="62">
        <v>207370.47</v>
      </c>
      <c r="K11514" s="62">
        <v>0</v>
      </c>
      <c r="L11514" s="62">
        <v>0</v>
      </c>
      <c r="M11514" s="62">
        <v>0</v>
      </c>
      <c r="N11514" s="63"/>
      <c r="O11514" s="63"/>
      <c r="P11514" s="63"/>
      <c r="Q11514" s="63"/>
      <c r="R11514" s="63"/>
      <c r="S11514" s="63"/>
      <c r="T11514" s="63"/>
      <c r="U11514" s="63"/>
      <c r="V11514" s="63"/>
      <c r="W11514" s="63"/>
      <c r="X11514" s="63"/>
      <c r="Y11514" s="63"/>
      <c r="Z11514" s="62">
        <v>1517000</v>
      </c>
      <c r="AA11514" s="62">
        <v>134796</v>
      </c>
      <c r="AB11514" s="62">
        <v>83.83</v>
      </c>
      <c r="AC11514" s="62">
        <v>11320.9</v>
      </c>
    </row>
    <row r="11515" spans="1:29" ht="30" x14ac:dyDescent="0.25">
      <c r="A11515" s="61" t="s">
        <v>415</v>
      </c>
      <c r="B11515" s="61" t="s">
        <v>416</v>
      </c>
      <c r="C11515" s="62">
        <v>2016</v>
      </c>
      <c r="D11515" s="61" t="s">
        <v>150</v>
      </c>
      <c r="E11515" s="62">
        <v>8</v>
      </c>
      <c r="F11515" s="63"/>
      <c r="G11515" s="63"/>
      <c r="H11515" s="63"/>
      <c r="I11515" s="63"/>
      <c r="J11515" s="63"/>
      <c r="K11515" s="62">
        <v>0</v>
      </c>
      <c r="L11515" s="63"/>
      <c r="M11515" s="63"/>
      <c r="N11515" s="63"/>
      <c r="O11515" s="63"/>
      <c r="P11515" s="63"/>
      <c r="Q11515" s="63"/>
      <c r="R11515" s="63"/>
      <c r="S11515" s="63"/>
      <c r="T11515" s="63"/>
      <c r="U11515" s="63"/>
      <c r="V11515" s="63"/>
      <c r="W11515" s="63"/>
      <c r="X11515" s="63"/>
      <c r="Y11515" s="63"/>
      <c r="Z11515" s="62">
        <v>0</v>
      </c>
      <c r="AA11515" s="63"/>
      <c r="AB11515" s="63"/>
      <c r="AC11515" s="62">
        <v>0</v>
      </c>
    </row>
    <row r="11516" spans="1:29" x14ac:dyDescent="0.25">
      <c r="A11516" s="61" t="s">
        <v>159</v>
      </c>
      <c r="B11516" s="61" t="s">
        <v>160</v>
      </c>
      <c r="C11516" s="62">
        <v>2006</v>
      </c>
      <c r="D11516" s="61" t="s">
        <v>175</v>
      </c>
      <c r="E11516" s="62">
        <v>8</v>
      </c>
      <c r="F11516" s="63"/>
      <c r="G11516" s="63"/>
      <c r="H11516" s="63"/>
      <c r="I11516" s="63"/>
      <c r="J11516" s="63"/>
      <c r="K11516" s="62">
        <v>0</v>
      </c>
      <c r="L11516" s="63"/>
      <c r="M11516" s="63"/>
      <c r="N11516" s="63"/>
      <c r="O11516" s="63"/>
      <c r="P11516" s="63"/>
      <c r="Q11516" s="63"/>
      <c r="R11516" s="63"/>
      <c r="S11516" s="63"/>
      <c r="T11516" s="63"/>
      <c r="U11516" s="63"/>
      <c r="V11516" s="63"/>
      <c r="W11516" s="63"/>
      <c r="X11516" s="63"/>
      <c r="Y11516" s="63"/>
      <c r="Z11516" s="62">
        <v>0</v>
      </c>
      <c r="AA11516" s="63"/>
      <c r="AB11516" s="63"/>
      <c r="AC11516" s="62">
        <v>0</v>
      </c>
    </row>
    <row r="11517" spans="1:29" ht="30" x14ac:dyDescent="0.25">
      <c r="A11517" s="61" t="s">
        <v>255</v>
      </c>
      <c r="B11517" s="61" t="s">
        <v>256</v>
      </c>
      <c r="C11517" s="62">
        <v>2010</v>
      </c>
      <c r="D11517" s="61" t="s">
        <v>89</v>
      </c>
      <c r="E11517" s="62">
        <v>80</v>
      </c>
      <c r="F11517" s="62">
        <v>728097</v>
      </c>
      <c r="G11517" s="62">
        <v>130459</v>
      </c>
      <c r="H11517" s="62">
        <v>135.88999999999999</v>
      </c>
      <c r="I11517" s="62">
        <v>9101.2099999999991</v>
      </c>
      <c r="J11517" s="62">
        <v>677130.21</v>
      </c>
      <c r="K11517" s="62">
        <v>7534.43</v>
      </c>
      <c r="L11517" s="62">
        <v>7374</v>
      </c>
      <c r="M11517" s="62">
        <v>7.68</v>
      </c>
      <c r="N11517" s="62">
        <v>94.18</v>
      </c>
      <c r="O11517" s="62">
        <v>90859.98</v>
      </c>
      <c r="P11517" s="63"/>
      <c r="Q11517" s="63"/>
      <c r="R11517" s="63"/>
      <c r="S11517" s="63"/>
      <c r="T11517" s="63"/>
      <c r="U11517" s="63"/>
      <c r="V11517" s="63"/>
      <c r="W11517" s="63"/>
      <c r="X11517" s="63"/>
      <c r="Y11517" s="63"/>
      <c r="Z11517" s="62">
        <v>1664</v>
      </c>
      <c r="AA11517" s="62">
        <v>18370</v>
      </c>
      <c r="AB11517" s="62">
        <v>19.14</v>
      </c>
      <c r="AC11517" s="62">
        <v>20.8</v>
      </c>
    </row>
    <row r="11518" spans="1:29" x14ac:dyDescent="0.25">
      <c r="A11518" s="61" t="s">
        <v>417</v>
      </c>
      <c r="B11518" s="61" t="s">
        <v>418</v>
      </c>
      <c r="C11518" s="62">
        <v>2015</v>
      </c>
      <c r="D11518" s="61" t="s">
        <v>78</v>
      </c>
      <c r="E11518" s="62">
        <v>20</v>
      </c>
      <c r="F11518" s="62">
        <v>74553</v>
      </c>
      <c r="G11518" s="62">
        <v>2572</v>
      </c>
      <c r="H11518" s="62">
        <v>10.72</v>
      </c>
      <c r="I11518" s="62">
        <v>3727.65</v>
      </c>
      <c r="J11518" s="62">
        <v>69334.289999999994</v>
      </c>
      <c r="K11518" s="62">
        <v>0</v>
      </c>
      <c r="L11518" s="63"/>
      <c r="M11518" s="63"/>
      <c r="N11518" s="63"/>
      <c r="O11518" s="63"/>
      <c r="P11518" s="62">
        <v>6520</v>
      </c>
      <c r="Q11518" s="63"/>
      <c r="R11518" s="63"/>
      <c r="S11518" s="62">
        <v>326</v>
      </c>
      <c r="T11518" s="62">
        <v>82601.88</v>
      </c>
      <c r="U11518" s="63"/>
      <c r="V11518" s="63"/>
      <c r="W11518" s="63"/>
      <c r="X11518" s="63"/>
      <c r="Y11518" s="63"/>
      <c r="Z11518" s="62">
        <v>0</v>
      </c>
      <c r="AA11518" s="62">
        <v>2107</v>
      </c>
      <c r="AB11518" s="62">
        <v>8.7799999999999994</v>
      </c>
      <c r="AC11518" s="62">
        <v>0</v>
      </c>
    </row>
    <row r="11519" spans="1:29" x14ac:dyDescent="0.25">
      <c r="A11519" s="61" t="s">
        <v>163</v>
      </c>
      <c r="B11519" s="61" t="s">
        <v>164</v>
      </c>
      <c r="C11519" s="62">
        <v>2012</v>
      </c>
      <c r="D11519" s="61" t="s">
        <v>99</v>
      </c>
      <c r="E11519" s="62">
        <v>40</v>
      </c>
      <c r="F11519" s="62">
        <v>339740</v>
      </c>
      <c r="G11519" s="62">
        <v>38773</v>
      </c>
      <c r="H11519" s="62">
        <v>80.78</v>
      </c>
      <c r="I11519" s="62">
        <v>8493.5</v>
      </c>
      <c r="J11519" s="62">
        <v>315958.2</v>
      </c>
      <c r="K11519" s="62">
        <v>0</v>
      </c>
      <c r="L11519" s="63"/>
      <c r="M11519" s="63"/>
      <c r="N11519" s="63"/>
      <c r="O11519" s="63"/>
      <c r="P11519" s="63"/>
      <c r="Q11519" s="63"/>
      <c r="R11519" s="63"/>
      <c r="S11519" s="63"/>
      <c r="T11519" s="63"/>
      <c r="U11519" s="63"/>
      <c r="V11519" s="63"/>
      <c r="W11519" s="63"/>
      <c r="X11519" s="63"/>
      <c r="Y11519" s="63"/>
      <c r="Z11519" s="62">
        <v>209129</v>
      </c>
      <c r="AA11519" s="62">
        <v>15917</v>
      </c>
      <c r="AB11519" s="62">
        <v>33.159999999999997</v>
      </c>
      <c r="AC11519" s="62">
        <v>5228.2299999999996</v>
      </c>
    </row>
    <row r="11520" spans="1:29" ht="30" x14ac:dyDescent="0.25">
      <c r="A11520" s="61" t="s">
        <v>530</v>
      </c>
      <c r="B11520" s="61" t="s">
        <v>531</v>
      </c>
      <c r="C11520" s="62">
        <v>2008</v>
      </c>
      <c r="D11520" s="61" t="s">
        <v>78</v>
      </c>
      <c r="E11520" s="62">
        <v>60</v>
      </c>
      <c r="F11520" s="62">
        <v>570600</v>
      </c>
      <c r="G11520" s="62">
        <v>85794</v>
      </c>
      <c r="H11520" s="62">
        <v>119.16</v>
      </c>
      <c r="I11520" s="62">
        <v>9510</v>
      </c>
      <c r="J11520" s="62">
        <v>530658</v>
      </c>
      <c r="K11520" s="62">
        <v>0</v>
      </c>
      <c r="L11520" s="63"/>
      <c r="M11520" s="63"/>
      <c r="N11520" s="63"/>
      <c r="O11520" s="63"/>
      <c r="P11520" s="62">
        <v>96</v>
      </c>
      <c r="Q11520" s="62">
        <v>552</v>
      </c>
      <c r="R11520" s="62">
        <v>0.77</v>
      </c>
      <c r="S11520" s="62">
        <v>1</v>
      </c>
      <c r="T11520" s="62">
        <v>1216.22</v>
      </c>
      <c r="U11520" s="63"/>
      <c r="V11520" s="63"/>
      <c r="W11520" s="63"/>
      <c r="X11520" s="63"/>
      <c r="Y11520" s="63"/>
      <c r="Z11520" s="62">
        <v>10949.27</v>
      </c>
      <c r="AA11520" s="62">
        <v>88680</v>
      </c>
      <c r="AB11520" s="62">
        <v>123.17</v>
      </c>
      <c r="AC11520" s="62">
        <v>182.49</v>
      </c>
    </row>
    <row r="11521" spans="1:29" ht="30" x14ac:dyDescent="0.25">
      <c r="A11521" s="61" t="s">
        <v>352</v>
      </c>
      <c r="B11521" s="61" t="s">
        <v>353</v>
      </c>
      <c r="C11521" s="62">
        <v>2006</v>
      </c>
      <c r="D11521" s="61" t="s">
        <v>86</v>
      </c>
      <c r="E11521" s="62">
        <v>28</v>
      </c>
      <c r="F11521" s="62">
        <v>152000</v>
      </c>
      <c r="G11521" s="62">
        <v>20646</v>
      </c>
      <c r="H11521" s="62">
        <v>61.45</v>
      </c>
      <c r="I11521" s="62">
        <v>5428.57</v>
      </c>
      <c r="J11521" s="62">
        <v>141360</v>
      </c>
      <c r="K11521" s="62">
        <v>0</v>
      </c>
      <c r="L11521" s="63"/>
      <c r="M11521" s="63"/>
      <c r="N11521" s="63"/>
      <c r="O11521" s="63"/>
      <c r="P11521" s="63"/>
      <c r="Q11521" s="63"/>
      <c r="R11521" s="63"/>
      <c r="S11521" s="63"/>
      <c r="T11521" s="63"/>
      <c r="U11521" s="62">
        <v>11825</v>
      </c>
      <c r="V11521" s="62">
        <v>27419</v>
      </c>
      <c r="W11521" s="62">
        <v>81.599999999999994</v>
      </c>
      <c r="X11521" s="62">
        <v>422</v>
      </c>
      <c r="Y11521" s="62">
        <v>264690.8</v>
      </c>
      <c r="Z11521" s="62">
        <v>783.67</v>
      </c>
      <c r="AA11521" s="62">
        <v>15982</v>
      </c>
      <c r="AB11521" s="62">
        <v>47.57</v>
      </c>
      <c r="AC11521" s="62">
        <v>27.99</v>
      </c>
    </row>
    <row r="11522" spans="1:29" ht="30" x14ac:dyDescent="0.25">
      <c r="A11522" s="61" t="s">
        <v>348</v>
      </c>
      <c r="B11522" s="61" t="s">
        <v>349</v>
      </c>
      <c r="C11522" s="62">
        <v>2018</v>
      </c>
      <c r="D11522" s="61" t="s">
        <v>78</v>
      </c>
      <c r="E11522" s="62">
        <v>48</v>
      </c>
      <c r="F11522" s="62">
        <v>294640</v>
      </c>
      <c r="G11522" s="62">
        <v>67603</v>
      </c>
      <c r="H11522" s="62">
        <v>117.37</v>
      </c>
      <c r="I11522" s="62">
        <v>6138.33</v>
      </c>
      <c r="J11522" s="62">
        <v>274015.2</v>
      </c>
      <c r="K11522" s="62">
        <v>0</v>
      </c>
      <c r="L11522" s="63"/>
      <c r="M11522" s="63"/>
      <c r="N11522" s="63"/>
      <c r="O11522" s="63"/>
      <c r="P11522" s="63"/>
      <c r="Q11522" s="63"/>
      <c r="R11522" s="63"/>
      <c r="S11522" s="63"/>
      <c r="T11522" s="63"/>
      <c r="U11522" s="63"/>
      <c r="V11522" s="63"/>
      <c r="W11522" s="63"/>
      <c r="X11522" s="63"/>
      <c r="Y11522" s="63"/>
      <c r="Z11522" s="62">
        <v>129.34</v>
      </c>
      <c r="AA11522" s="62">
        <v>5472</v>
      </c>
      <c r="AB11522" s="62">
        <v>9.5</v>
      </c>
      <c r="AC11522" s="62">
        <v>2.69</v>
      </c>
    </row>
    <row r="11523" spans="1:29" ht="30" x14ac:dyDescent="0.25">
      <c r="A11523" s="61" t="s">
        <v>87</v>
      </c>
      <c r="B11523" s="61" t="s">
        <v>88</v>
      </c>
      <c r="C11523" s="62">
        <v>2013</v>
      </c>
      <c r="D11523" s="61" t="s">
        <v>94</v>
      </c>
      <c r="E11523" s="62">
        <v>2</v>
      </c>
      <c r="F11523" s="63"/>
      <c r="G11523" s="63"/>
      <c r="H11523" s="63"/>
      <c r="I11523" s="63"/>
      <c r="J11523" s="63"/>
      <c r="K11523" s="62">
        <v>1211.45</v>
      </c>
      <c r="L11523" s="62">
        <v>1101</v>
      </c>
      <c r="M11523" s="62">
        <v>45.88</v>
      </c>
      <c r="N11523" s="63"/>
      <c r="O11523" s="63"/>
      <c r="P11523" s="63"/>
      <c r="Q11523" s="63"/>
      <c r="R11523" s="63"/>
      <c r="S11523" s="63"/>
      <c r="T11523" s="63"/>
      <c r="U11523" s="63"/>
      <c r="V11523" s="63"/>
      <c r="W11523" s="63"/>
      <c r="X11523" s="63"/>
      <c r="Y11523" s="63"/>
      <c r="Z11523" s="62">
        <v>11449</v>
      </c>
      <c r="AA11523" s="62">
        <v>1357</v>
      </c>
      <c r="AB11523" s="62">
        <v>56.54</v>
      </c>
      <c r="AC11523" s="62">
        <v>5724.5</v>
      </c>
    </row>
    <row r="11524" spans="1:29" x14ac:dyDescent="0.25">
      <c r="A11524" s="61" t="s">
        <v>253</v>
      </c>
      <c r="B11524" s="61" t="s">
        <v>254</v>
      </c>
      <c r="C11524" s="62">
        <v>2009</v>
      </c>
      <c r="D11524" s="61" t="s">
        <v>86</v>
      </c>
      <c r="E11524" s="62">
        <v>34</v>
      </c>
      <c r="F11524" s="62">
        <v>3218</v>
      </c>
      <c r="G11524" s="62">
        <v>974</v>
      </c>
      <c r="H11524" s="62">
        <v>2.39</v>
      </c>
      <c r="I11524" s="62">
        <v>94.65</v>
      </c>
      <c r="J11524" s="62">
        <v>2992.74</v>
      </c>
      <c r="K11524" s="62">
        <v>7.76</v>
      </c>
      <c r="L11524" s="62">
        <v>13</v>
      </c>
      <c r="M11524" s="62">
        <v>0.03</v>
      </c>
      <c r="N11524" s="63"/>
      <c r="O11524" s="63"/>
      <c r="P11524" s="63"/>
      <c r="Q11524" s="63"/>
      <c r="R11524" s="63"/>
      <c r="S11524" s="63"/>
      <c r="T11524" s="63"/>
      <c r="U11524" s="63"/>
      <c r="V11524" s="63"/>
      <c r="W11524" s="63"/>
      <c r="X11524" s="63"/>
      <c r="Y11524" s="63"/>
      <c r="Z11524" s="62">
        <v>96350</v>
      </c>
      <c r="AA11524" s="62">
        <v>6048</v>
      </c>
      <c r="AB11524" s="62">
        <v>14.82</v>
      </c>
      <c r="AC11524" s="62">
        <v>2833.82</v>
      </c>
    </row>
    <row r="11525" spans="1:29" x14ac:dyDescent="0.25">
      <c r="A11525" s="61" t="s">
        <v>159</v>
      </c>
      <c r="B11525" s="61" t="s">
        <v>160</v>
      </c>
      <c r="C11525" s="62">
        <v>2009</v>
      </c>
      <c r="D11525" s="61" t="s">
        <v>75</v>
      </c>
      <c r="E11525" s="62">
        <v>16</v>
      </c>
      <c r="F11525" s="62">
        <v>2679</v>
      </c>
      <c r="G11525" s="62">
        <v>613</v>
      </c>
      <c r="H11525" s="62">
        <v>3.19</v>
      </c>
      <c r="I11525" s="62">
        <v>167.44</v>
      </c>
      <c r="J11525" s="62">
        <v>2491.4699999999998</v>
      </c>
      <c r="K11525" s="62">
        <v>323.95999999999998</v>
      </c>
      <c r="L11525" s="62">
        <v>145</v>
      </c>
      <c r="M11525" s="62">
        <v>0.76</v>
      </c>
      <c r="N11525" s="62">
        <v>20.25</v>
      </c>
      <c r="O11525" s="62">
        <v>3906.7</v>
      </c>
      <c r="P11525" s="62">
        <v>510</v>
      </c>
      <c r="Q11525" s="62">
        <v>1508</v>
      </c>
      <c r="R11525" s="62">
        <v>7.85</v>
      </c>
      <c r="S11525" s="62">
        <v>31</v>
      </c>
      <c r="T11525" s="62">
        <v>6461.19</v>
      </c>
      <c r="U11525" s="63"/>
      <c r="V11525" s="63"/>
      <c r="W11525" s="63"/>
      <c r="X11525" s="63"/>
      <c r="Y11525" s="63"/>
      <c r="Z11525" s="62">
        <v>779</v>
      </c>
      <c r="AA11525" s="62">
        <v>5163</v>
      </c>
      <c r="AB11525" s="62">
        <v>26.89</v>
      </c>
      <c r="AC11525" s="62">
        <v>48.69</v>
      </c>
    </row>
    <row r="11526" spans="1:29" ht="30" x14ac:dyDescent="0.25">
      <c r="A11526" s="61" t="s">
        <v>309</v>
      </c>
      <c r="B11526" s="61" t="s">
        <v>310</v>
      </c>
      <c r="C11526" s="62">
        <v>2016</v>
      </c>
      <c r="D11526" s="61" t="s">
        <v>99</v>
      </c>
      <c r="E11526" s="62">
        <v>71</v>
      </c>
      <c r="F11526" s="62">
        <v>618241</v>
      </c>
      <c r="G11526" s="62">
        <v>109882</v>
      </c>
      <c r="H11526" s="62">
        <v>128.97</v>
      </c>
      <c r="I11526" s="62">
        <v>8707.6200000000008</v>
      </c>
      <c r="J11526" s="62">
        <v>574964.13</v>
      </c>
      <c r="K11526" s="62">
        <v>0</v>
      </c>
      <c r="L11526" s="63"/>
      <c r="M11526" s="63"/>
      <c r="N11526" s="63"/>
      <c r="O11526" s="63"/>
      <c r="P11526" s="63"/>
      <c r="Q11526" s="63"/>
      <c r="R11526" s="63"/>
      <c r="S11526" s="63"/>
      <c r="T11526" s="63"/>
      <c r="U11526" s="63"/>
      <c r="V11526" s="63"/>
      <c r="W11526" s="63"/>
      <c r="X11526" s="63"/>
      <c r="Y11526" s="63"/>
      <c r="Z11526" s="62">
        <v>2361</v>
      </c>
      <c r="AA11526" s="62">
        <v>8156</v>
      </c>
      <c r="AB11526" s="62">
        <v>9.57</v>
      </c>
      <c r="AC11526" s="62">
        <v>33.25</v>
      </c>
    </row>
    <row r="11527" spans="1:29" x14ac:dyDescent="0.25">
      <c r="A11527" s="61" t="s">
        <v>79</v>
      </c>
      <c r="B11527" s="61" t="s">
        <v>80</v>
      </c>
      <c r="C11527" s="62">
        <v>2011</v>
      </c>
      <c r="D11527" s="61" t="s">
        <v>226</v>
      </c>
      <c r="E11527" s="62">
        <v>41</v>
      </c>
      <c r="F11527" s="62">
        <v>260391</v>
      </c>
      <c r="G11527" s="62">
        <v>31958</v>
      </c>
      <c r="H11527" s="62">
        <v>64.959999999999994</v>
      </c>
      <c r="I11527" s="62">
        <v>6351</v>
      </c>
      <c r="J11527" s="62">
        <v>242163.63</v>
      </c>
      <c r="K11527" s="62">
        <v>4096.0200000000004</v>
      </c>
      <c r="L11527" s="62">
        <v>5205</v>
      </c>
      <c r="M11527" s="62">
        <v>10.58</v>
      </c>
      <c r="N11527" s="63"/>
      <c r="O11527" s="63"/>
      <c r="P11527" s="63"/>
      <c r="Q11527" s="63"/>
      <c r="R11527" s="63"/>
      <c r="S11527" s="63"/>
      <c r="T11527" s="63"/>
      <c r="U11527" s="63"/>
      <c r="V11527" s="63"/>
      <c r="W11527" s="63"/>
      <c r="X11527" s="63"/>
      <c r="Y11527" s="63"/>
      <c r="Z11527" s="62">
        <v>151688</v>
      </c>
      <c r="AA11527" s="62">
        <v>8249</v>
      </c>
      <c r="AB11527" s="62">
        <v>16.77</v>
      </c>
      <c r="AC11527" s="62">
        <v>3699.71</v>
      </c>
    </row>
    <row r="11528" spans="1:29" ht="30" x14ac:dyDescent="0.25">
      <c r="A11528" s="61" t="s">
        <v>348</v>
      </c>
      <c r="B11528" s="61" t="s">
        <v>349</v>
      </c>
      <c r="C11528" s="62">
        <v>2015</v>
      </c>
      <c r="D11528" s="61" t="s">
        <v>75</v>
      </c>
      <c r="E11528" s="62">
        <v>12</v>
      </c>
      <c r="F11528" s="62">
        <v>838</v>
      </c>
      <c r="G11528" s="62">
        <v>1143</v>
      </c>
      <c r="H11528" s="62">
        <v>7.94</v>
      </c>
      <c r="I11528" s="62">
        <v>69.83</v>
      </c>
      <c r="J11528" s="62">
        <v>779.34</v>
      </c>
      <c r="K11528" s="62">
        <v>0</v>
      </c>
      <c r="L11528" s="63"/>
      <c r="M11528" s="63"/>
      <c r="N11528" s="63"/>
      <c r="O11528" s="63"/>
      <c r="P11528" s="63"/>
      <c r="Q11528" s="63"/>
      <c r="R11528" s="63"/>
      <c r="S11528" s="63"/>
      <c r="T11528" s="63"/>
      <c r="U11528" s="63"/>
      <c r="V11528" s="63"/>
      <c r="W11528" s="63"/>
      <c r="X11528" s="63"/>
      <c r="Y11528" s="63"/>
      <c r="Z11528" s="62">
        <v>128.88999999999999</v>
      </c>
      <c r="AA11528" s="62">
        <v>5850</v>
      </c>
      <c r="AB11528" s="62">
        <v>40.630000000000003</v>
      </c>
      <c r="AC11528" s="62">
        <v>10.74</v>
      </c>
    </row>
    <row r="11529" spans="1:29" ht="30" x14ac:dyDescent="0.25">
      <c r="A11529" s="61" t="s">
        <v>498</v>
      </c>
      <c r="B11529" s="61" t="s">
        <v>499</v>
      </c>
      <c r="C11529" s="62">
        <v>2005</v>
      </c>
      <c r="D11529" s="61" t="s">
        <v>150</v>
      </c>
      <c r="E11529" s="62">
        <v>6</v>
      </c>
      <c r="F11529" s="63"/>
      <c r="G11529" s="63"/>
      <c r="H11529" s="63"/>
      <c r="I11529" s="63"/>
      <c r="J11529" s="63"/>
      <c r="K11529" s="62">
        <v>0</v>
      </c>
      <c r="L11529" s="63"/>
      <c r="M11529" s="63"/>
      <c r="N11529" s="63"/>
      <c r="O11529" s="63"/>
      <c r="P11529" s="63"/>
      <c r="Q11529" s="63"/>
      <c r="R11529" s="63"/>
      <c r="S11529" s="63"/>
      <c r="T11529" s="63"/>
      <c r="U11529" s="63"/>
      <c r="V11529" s="63"/>
      <c r="W11529" s="63"/>
      <c r="X11529" s="63"/>
      <c r="Y11529" s="63"/>
      <c r="Z11529" s="62">
        <v>70.849999999999994</v>
      </c>
      <c r="AA11529" s="62">
        <v>228</v>
      </c>
      <c r="AB11529" s="62">
        <v>3.17</v>
      </c>
      <c r="AC11529" s="62">
        <v>11.81</v>
      </c>
    </row>
    <row r="11530" spans="1:29" ht="30" x14ac:dyDescent="0.25">
      <c r="A11530" s="61" t="s">
        <v>245</v>
      </c>
      <c r="B11530" s="61" t="s">
        <v>246</v>
      </c>
      <c r="C11530" s="62">
        <v>2016</v>
      </c>
      <c r="D11530" s="61" t="s">
        <v>78</v>
      </c>
      <c r="E11530" s="62">
        <v>76</v>
      </c>
      <c r="F11530" s="62">
        <v>721358</v>
      </c>
      <c r="G11530" s="62">
        <v>101573</v>
      </c>
      <c r="H11530" s="62">
        <v>111.37</v>
      </c>
      <c r="I11530" s="62">
        <v>9491.5499999999993</v>
      </c>
      <c r="J11530" s="62">
        <v>670862.93999999994</v>
      </c>
      <c r="K11530" s="62">
        <v>0</v>
      </c>
      <c r="L11530" s="63"/>
      <c r="M11530" s="63"/>
      <c r="N11530" s="63"/>
      <c r="O11530" s="63"/>
      <c r="P11530" s="63"/>
      <c r="Q11530" s="63"/>
      <c r="R11530" s="63"/>
      <c r="S11530" s="63"/>
      <c r="T11530" s="63"/>
      <c r="U11530" s="63"/>
      <c r="V11530" s="63"/>
      <c r="W11530" s="63"/>
      <c r="X11530" s="63"/>
      <c r="Y11530" s="63"/>
      <c r="Z11530" s="62">
        <v>213400</v>
      </c>
      <c r="AA11530" s="62">
        <v>28061</v>
      </c>
      <c r="AB11530" s="62">
        <v>30.77</v>
      </c>
      <c r="AC11530" s="62">
        <v>2807.89</v>
      </c>
    </row>
    <row r="11531" spans="1:29" x14ac:dyDescent="0.25">
      <c r="A11531" s="61" t="s">
        <v>409</v>
      </c>
      <c r="B11531" s="61" t="s">
        <v>410</v>
      </c>
      <c r="C11531" s="62">
        <v>2008</v>
      </c>
      <c r="D11531" s="61" t="s">
        <v>78</v>
      </c>
      <c r="E11531" s="62">
        <v>40</v>
      </c>
      <c r="F11531" s="62">
        <v>834900</v>
      </c>
      <c r="G11531" s="62">
        <v>26205</v>
      </c>
      <c r="H11531" s="62">
        <v>54.59</v>
      </c>
      <c r="I11531" s="62">
        <v>20872.5</v>
      </c>
      <c r="J11531" s="62">
        <v>776457</v>
      </c>
      <c r="K11531" s="62">
        <v>0</v>
      </c>
      <c r="L11531" s="63"/>
      <c r="M11531" s="63"/>
      <c r="N11531" s="63"/>
      <c r="O11531" s="63"/>
      <c r="P11531" s="63"/>
      <c r="Q11531" s="63"/>
      <c r="R11531" s="63"/>
      <c r="S11531" s="63"/>
      <c r="T11531" s="63"/>
      <c r="U11531" s="63"/>
      <c r="V11531" s="63"/>
      <c r="W11531" s="63"/>
      <c r="X11531" s="63"/>
      <c r="Y11531" s="63"/>
      <c r="Z11531" s="62">
        <v>2065.1999999999998</v>
      </c>
      <c r="AA11531" s="62">
        <v>8844</v>
      </c>
      <c r="AB11531" s="62">
        <v>18.43</v>
      </c>
      <c r="AC11531" s="62">
        <v>51.63</v>
      </c>
    </row>
    <row r="11532" spans="1:29" x14ac:dyDescent="0.25">
      <c r="A11532" s="61" t="s">
        <v>76</v>
      </c>
      <c r="B11532" s="61" t="s">
        <v>77</v>
      </c>
      <c r="C11532" s="62">
        <v>2010</v>
      </c>
      <c r="D11532" s="61" t="s">
        <v>99</v>
      </c>
      <c r="E11532" s="62">
        <v>80</v>
      </c>
      <c r="F11532" s="62">
        <v>914165</v>
      </c>
      <c r="G11532" s="62">
        <v>39161</v>
      </c>
      <c r="H11532" s="62">
        <v>40.79</v>
      </c>
      <c r="I11532" s="62">
        <v>11427.06</v>
      </c>
      <c r="J11532" s="62">
        <v>850173.45</v>
      </c>
      <c r="K11532" s="62">
        <v>0</v>
      </c>
      <c r="L11532" s="63"/>
      <c r="M11532" s="63"/>
      <c r="N11532" s="63"/>
      <c r="O11532" s="63"/>
      <c r="P11532" s="63"/>
      <c r="Q11532" s="63"/>
      <c r="R11532" s="63"/>
      <c r="S11532" s="63"/>
      <c r="T11532" s="63"/>
      <c r="U11532" s="63"/>
      <c r="V11532" s="63"/>
      <c r="W11532" s="63"/>
      <c r="X11532" s="63"/>
      <c r="Y11532" s="63"/>
      <c r="Z11532" s="62">
        <v>3389.72</v>
      </c>
      <c r="AA11532" s="62">
        <v>9860</v>
      </c>
      <c r="AB11532" s="62">
        <v>10.27</v>
      </c>
      <c r="AC11532" s="62">
        <v>42.37</v>
      </c>
    </row>
    <row r="11533" spans="1:29" ht="30" x14ac:dyDescent="0.25">
      <c r="A11533" s="61" t="s">
        <v>245</v>
      </c>
      <c r="B11533" s="61" t="s">
        <v>246</v>
      </c>
      <c r="C11533" s="62">
        <v>2007</v>
      </c>
      <c r="D11533" s="61" t="s">
        <v>94</v>
      </c>
      <c r="E11533" s="62">
        <v>4</v>
      </c>
      <c r="F11533" s="63"/>
      <c r="G11533" s="63"/>
      <c r="H11533" s="63"/>
      <c r="I11533" s="63"/>
      <c r="J11533" s="63"/>
      <c r="K11533" s="62">
        <v>0</v>
      </c>
      <c r="L11533" s="63"/>
      <c r="M11533" s="63"/>
      <c r="N11533" s="63"/>
      <c r="O11533" s="63"/>
      <c r="P11533" s="63"/>
      <c r="Q11533" s="63"/>
      <c r="R11533" s="63"/>
      <c r="S11533" s="63"/>
      <c r="T11533" s="63"/>
      <c r="U11533" s="63"/>
      <c r="V11533" s="63"/>
      <c r="W11533" s="63"/>
      <c r="X11533" s="63"/>
      <c r="Y11533" s="63"/>
      <c r="Z11533" s="62">
        <v>20200</v>
      </c>
      <c r="AA11533" s="62">
        <v>4042</v>
      </c>
      <c r="AB11533" s="62">
        <v>84.21</v>
      </c>
      <c r="AC11533" s="62">
        <v>5050</v>
      </c>
    </row>
    <row r="11534" spans="1:29" x14ac:dyDescent="0.25">
      <c r="A11534" s="61" t="s">
        <v>432</v>
      </c>
      <c r="B11534" s="61" t="s">
        <v>433</v>
      </c>
      <c r="C11534" s="62">
        <v>2011</v>
      </c>
      <c r="D11534" s="61" t="s">
        <v>78</v>
      </c>
      <c r="E11534" s="62">
        <v>48</v>
      </c>
      <c r="F11534" s="62">
        <v>168720</v>
      </c>
      <c r="G11534" s="62">
        <v>18156</v>
      </c>
      <c r="H11534" s="62">
        <v>31.52</v>
      </c>
      <c r="I11534" s="62">
        <v>3515</v>
      </c>
      <c r="J11534" s="62">
        <v>156909.6</v>
      </c>
      <c r="K11534" s="62">
        <v>9664.7199999999993</v>
      </c>
      <c r="L11534" s="62">
        <v>23874</v>
      </c>
      <c r="M11534" s="62">
        <v>41.45</v>
      </c>
      <c r="N11534" s="62">
        <v>201.35</v>
      </c>
      <c r="O11534" s="62">
        <v>116549.71</v>
      </c>
      <c r="P11534" s="63"/>
      <c r="Q11534" s="63"/>
      <c r="R11534" s="63"/>
      <c r="S11534" s="63"/>
      <c r="T11534" s="63"/>
      <c r="U11534" s="63"/>
      <c r="V11534" s="63"/>
      <c r="W11534" s="63"/>
      <c r="X11534" s="63"/>
      <c r="Y11534" s="63"/>
      <c r="Z11534" s="62">
        <v>288050</v>
      </c>
      <c r="AA11534" s="62">
        <v>14235</v>
      </c>
      <c r="AB11534" s="62">
        <v>24.71</v>
      </c>
      <c r="AC11534" s="62">
        <v>6001.04</v>
      </c>
    </row>
    <row r="11535" spans="1:29" x14ac:dyDescent="0.25">
      <c r="A11535" s="61" t="s">
        <v>102</v>
      </c>
      <c r="B11535" s="61" t="s">
        <v>103</v>
      </c>
      <c r="C11535" s="62">
        <v>2018</v>
      </c>
      <c r="D11535" s="61" t="s">
        <v>89</v>
      </c>
      <c r="E11535" s="62">
        <v>36</v>
      </c>
      <c r="F11535" s="63"/>
      <c r="G11535" s="63"/>
      <c r="H11535" s="63"/>
      <c r="I11535" s="63"/>
      <c r="J11535" s="63"/>
      <c r="K11535" s="62">
        <v>0</v>
      </c>
      <c r="L11535" s="63"/>
      <c r="M11535" s="63"/>
      <c r="N11535" s="63"/>
      <c r="O11535" s="63"/>
      <c r="P11535" s="63"/>
      <c r="Q11535" s="63"/>
      <c r="R11535" s="63"/>
      <c r="S11535" s="63"/>
      <c r="T11535" s="63"/>
      <c r="U11535" s="63"/>
      <c r="V11535" s="63"/>
      <c r="W11535" s="63"/>
      <c r="X11535" s="63"/>
      <c r="Y11535" s="63"/>
      <c r="Z11535" s="62">
        <v>0</v>
      </c>
      <c r="AA11535" s="63"/>
      <c r="AB11535" s="63"/>
      <c r="AC11535" s="62">
        <v>0</v>
      </c>
    </row>
    <row r="11536" spans="1:29" x14ac:dyDescent="0.25">
      <c r="A11536" s="61" t="s">
        <v>413</v>
      </c>
      <c r="B11536" s="61" t="s">
        <v>414</v>
      </c>
      <c r="C11536" s="62">
        <v>2015</v>
      </c>
      <c r="D11536" s="61" t="s">
        <v>72</v>
      </c>
      <c r="E11536" s="62">
        <v>80</v>
      </c>
      <c r="F11536" s="62">
        <v>408512</v>
      </c>
      <c r="G11536" s="62">
        <v>61111</v>
      </c>
      <c r="H11536" s="62">
        <v>63.66</v>
      </c>
      <c r="I11536" s="62">
        <v>5106.3999999999996</v>
      </c>
      <c r="J11536" s="62">
        <v>379916.16</v>
      </c>
      <c r="K11536" s="62">
        <v>45739</v>
      </c>
      <c r="L11536" s="62">
        <v>44368</v>
      </c>
      <c r="M11536" s="62">
        <v>46.22</v>
      </c>
      <c r="N11536" s="63"/>
      <c r="O11536" s="63"/>
      <c r="P11536" s="63"/>
      <c r="Q11536" s="63"/>
      <c r="R11536" s="63"/>
      <c r="S11536" s="63"/>
      <c r="T11536" s="63"/>
      <c r="U11536" s="63"/>
      <c r="V11536" s="63"/>
      <c r="W11536" s="63"/>
      <c r="X11536" s="63"/>
      <c r="Y11536" s="63"/>
      <c r="Z11536" s="62">
        <v>240948</v>
      </c>
      <c r="AA11536" s="62">
        <v>33017</v>
      </c>
      <c r="AB11536" s="62">
        <v>34.39</v>
      </c>
      <c r="AC11536" s="62">
        <v>3011.85</v>
      </c>
    </row>
    <row r="11537" spans="1:29" ht="30" x14ac:dyDescent="0.25">
      <c r="A11537" s="61" t="s">
        <v>233</v>
      </c>
      <c r="B11537" s="61" t="s">
        <v>234</v>
      </c>
      <c r="C11537" s="62">
        <v>2013</v>
      </c>
      <c r="D11537" s="61" t="s">
        <v>86</v>
      </c>
      <c r="E11537" s="62">
        <v>160</v>
      </c>
      <c r="F11537" s="62">
        <v>38232</v>
      </c>
      <c r="G11537" s="62">
        <v>5853</v>
      </c>
      <c r="H11537" s="62">
        <v>3.05</v>
      </c>
      <c r="I11537" s="62">
        <v>238.95</v>
      </c>
      <c r="J11537" s="62">
        <v>35555.760000000002</v>
      </c>
      <c r="K11537" s="62">
        <v>2776.92</v>
      </c>
      <c r="L11537" s="62">
        <v>4553</v>
      </c>
      <c r="M11537" s="62">
        <v>2.37</v>
      </c>
      <c r="N11537" s="62">
        <v>17.36</v>
      </c>
      <c r="O11537" s="62">
        <v>33487.660000000003</v>
      </c>
      <c r="P11537" s="63"/>
      <c r="Q11537" s="63"/>
      <c r="R11537" s="63"/>
      <c r="S11537" s="63"/>
      <c r="T11537" s="63"/>
      <c r="U11537" s="63"/>
      <c r="V11537" s="63"/>
      <c r="W11537" s="63"/>
      <c r="X11537" s="63"/>
      <c r="Y11537" s="63"/>
      <c r="Z11537" s="62">
        <v>11959.09</v>
      </c>
      <c r="AA11537" s="62">
        <v>186453</v>
      </c>
      <c r="AB11537" s="62">
        <v>97.11</v>
      </c>
      <c r="AC11537" s="62">
        <v>74.739999999999995</v>
      </c>
    </row>
    <row r="11538" spans="1:29" x14ac:dyDescent="0.25">
      <c r="A11538" s="61" t="s">
        <v>253</v>
      </c>
      <c r="B11538" s="61" t="s">
        <v>254</v>
      </c>
      <c r="C11538" s="62">
        <v>2016</v>
      </c>
      <c r="D11538" s="61" t="s">
        <v>86</v>
      </c>
      <c r="E11538" s="62">
        <v>34</v>
      </c>
      <c r="F11538" s="62">
        <v>3081</v>
      </c>
      <c r="G11538" s="62">
        <v>1063</v>
      </c>
      <c r="H11538" s="62">
        <v>2.61</v>
      </c>
      <c r="I11538" s="62">
        <v>90.62</v>
      </c>
      <c r="J11538" s="62">
        <v>2865.33</v>
      </c>
      <c r="K11538" s="62">
        <v>0</v>
      </c>
      <c r="L11538" s="63"/>
      <c r="M11538" s="63"/>
      <c r="N11538" s="63"/>
      <c r="O11538" s="63"/>
      <c r="P11538" s="63"/>
      <c r="Q11538" s="63"/>
      <c r="R11538" s="63"/>
      <c r="S11538" s="63"/>
      <c r="T11538" s="63"/>
      <c r="U11538" s="63"/>
      <c r="V11538" s="63"/>
      <c r="W11538" s="63"/>
      <c r="X11538" s="63"/>
      <c r="Y11538" s="63"/>
      <c r="Z11538" s="62">
        <v>298500</v>
      </c>
      <c r="AA11538" s="62">
        <v>14983</v>
      </c>
      <c r="AB11538" s="62">
        <v>36.72</v>
      </c>
      <c r="AC11538" s="62">
        <v>8779.41</v>
      </c>
    </row>
    <row r="11539" spans="1:29" ht="30" x14ac:dyDescent="0.25">
      <c r="A11539" s="61" t="s">
        <v>342</v>
      </c>
      <c r="B11539" s="61" t="s">
        <v>343</v>
      </c>
      <c r="C11539" s="62">
        <v>2005</v>
      </c>
      <c r="D11539" s="61" t="s">
        <v>150</v>
      </c>
      <c r="E11539" s="62">
        <v>8</v>
      </c>
      <c r="F11539" s="63"/>
      <c r="G11539" s="63"/>
      <c r="H11539" s="63"/>
      <c r="I11539" s="63"/>
      <c r="J11539" s="63"/>
      <c r="K11539" s="62">
        <v>0</v>
      </c>
      <c r="L11539" s="63"/>
      <c r="M11539" s="63"/>
      <c r="N11539" s="63"/>
      <c r="O11539" s="63"/>
      <c r="P11539" s="63"/>
      <c r="Q11539" s="63"/>
      <c r="R11539" s="63"/>
      <c r="S11539" s="63"/>
      <c r="T11539" s="63"/>
      <c r="U11539" s="63"/>
      <c r="V11539" s="63"/>
      <c r="W11539" s="63"/>
      <c r="X11539" s="63"/>
      <c r="Y11539" s="63"/>
      <c r="Z11539" s="62">
        <v>44290</v>
      </c>
      <c r="AA11539" s="62">
        <v>2901</v>
      </c>
      <c r="AB11539" s="62">
        <v>30.22</v>
      </c>
      <c r="AC11539" s="62">
        <v>5536.25</v>
      </c>
    </row>
    <row r="11540" spans="1:29" x14ac:dyDescent="0.25">
      <c r="A11540" s="61" t="s">
        <v>260</v>
      </c>
      <c r="B11540" s="61" t="s">
        <v>261</v>
      </c>
      <c r="C11540" s="62">
        <v>2015</v>
      </c>
      <c r="D11540" s="61" t="s">
        <v>72</v>
      </c>
      <c r="E11540" s="62">
        <v>50</v>
      </c>
      <c r="F11540" s="62">
        <v>183521</v>
      </c>
      <c r="G11540" s="62">
        <v>43147</v>
      </c>
      <c r="H11540" s="62">
        <v>71.91</v>
      </c>
      <c r="I11540" s="62">
        <v>3670.42</v>
      </c>
      <c r="J11540" s="62">
        <v>170674.53</v>
      </c>
      <c r="K11540" s="62">
        <v>20207.57</v>
      </c>
      <c r="L11540" s="62">
        <v>27574</v>
      </c>
      <c r="M11540" s="62">
        <v>45.96</v>
      </c>
      <c r="N11540" s="62">
        <v>404.15</v>
      </c>
      <c r="O11540" s="62">
        <v>243689.09</v>
      </c>
      <c r="P11540" s="63"/>
      <c r="Q11540" s="63"/>
      <c r="R11540" s="63"/>
      <c r="S11540" s="63"/>
      <c r="T11540" s="63"/>
      <c r="U11540" s="63"/>
      <c r="V11540" s="63"/>
      <c r="W11540" s="63"/>
      <c r="X11540" s="63"/>
      <c r="Y11540" s="63"/>
      <c r="Z11540" s="62">
        <v>697</v>
      </c>
      <c r="AA11540" s="62">
        <v>10860</v>
      </c>
      <c r="AB11540" s="62">
        <v>18.100000000000001</v>
      </c>
      <c r="AC11540" s="62">
        <v>13.94</v>
      </c>
    </row>
    <row r="11541" spans="1:29" x14ac:dyDescent="0.25">
      <c r="A11541" s="61" t="s">
        <v>413</v>
      </c>
      <c r="B11541" s="61" t="s">
        <v>414</v>
      </c>
      <c r="C11541" s="62">
        <v>2012</v>
      </c>
      <c r="D11541" s="61" t="s">
        <v>75</v>
      </c>
      <c r="E11541" s="62">
        <v>14</v>
      </c>
      <c r="F11541" s="62">
        <v>171091</v>
      </c>
      <c r="G11541" s="62">
        <v>21515</v>
      </c>
      <c r="H11541" s="62">
        <v>128.07</v>
      </c>
      <c r="I11541" s="62">
        <v>12220.79</v>
      </c>
      <c r="J11541" s="62">
        <v>159114.63</v>
      </c>
      <c r="K11541" s="62">
        <v>9686</v>
      </c>
      <c r="L11541" s="62">
        <v>12693</v>
      </c>
      <c r="M11541" s="62">
        <v>75.55</v>
      </c>
      <c r="N11541" s="62">
        <v>691.86</v>
      </c>
      <c r="O11541" s="62">
        <v>116806.38</v>
      </c>
      <c r="P11541" s="63"/>
      <c r="Q11541" s="63"/>
      <c r="R11541" s="63"/>
      <c r="S11541" s="63"/>
      <c r="T11541" s="63"/>
      <c r="U11541" s="63"/>
      <c r="V11541" s="63"/>
      <c r="W11541" s="63"/>
      <c r="X11541" s="63"/>
      <c r="Y11541" s="63"/>
      <c r="Z11541" s="62">
        <v>186984</v>
      </c>
      <c r="AA11541" s="62">
        <v>33535</v>
      </c>
      <c r="AB11541" s="62">
        <v>199.61</v>
      </c>
      <c r="AC11541" s="62">
        <v>13356</v>
      </c>
    </row>
    <row r="11542" spans="1:29" ht="30" x14ac:dyDescent="0.25">
      <c r="A11542" s="61" t="s">
        <v>430</v>
      </c>
      <c r="B11542" s="61" t="s">
        <v>431</v>
      </c>
      <c r="C11542" s="62">
        <v>2012</v>
      </c>
      <c r="D11542" s="61" t="s">
        <v>78</v>
      </c>
      <c r="E11542" s="62">
        <v>42</v>
      </c>
      <c r="F11542" s="62">
        <v>141360</v>
      </c>
      <c r="G11542" s="62">
        <v>25428</v>
      </c>
      <c r="H11542" s="62">
        <v>50.45</v>
      </c>
      <c r="I11542" s="62">
        <v>3365.71</v>
      </c>
      <c r="J11542" s="62">
        <v>131464.79999999999</v>
      </c>
      <c r="K11542" s="62">
        <v>26849.66</v>
      </c>
      <c r="L11542" s="62">
        <v>18827</v>
      </c>
      <c r="M11542" s="62">
        <v>37.36</v>
      </c>
      <c r="N11542" s="62">
        <v>639.28</v>
      </c>
      <c r="O11542" s="62">
        <v>323788.11</v>
      </c>
      <c r="P11542" s="63"/>
      <c r="Q11542" s="63"/>
      <c r="R11542" s="63"/>
      <c r="S11542" s="63"/>
      <c r="T11542" s="63"/>
      <c r="U11542" s="63"/>
      <c r="V11542" s="63"/>
      <c r="W11542" s="63"/>
      <c r="X11542" s="63"/>
      <c r="Y11542" s="63"/>
      <c r="Z11542" s="62">
        <v>334.05</v>
      </c>
      <c r="AA11542" s="62">
        <v>19248</v>
      </c>
      <c r="AB11542" s="62">
        <v>38.19</v>
      </c>
      <c r="AC11542" s="62">
        <v>7.95</v>
      </c>
    </row>
    <row r="11543" spans="1:29" ht="30" x14ac:dyDescent="0.25">
      <c r="A11543" s="61" t="s">
        <v>138</v>
      </c>
      <c r="B11543" s="61" t="s">
        <v>139</v>
      </c>
      <c r="C11543" s="62">
        <v>2014</v>
      </c>
      <c r="D11543" s="61" t="s">
        <v>78</v>
      </c>
      <c r="E11543" s="62">
        <v>40</v>
      </c>
      <c r="F11543" s="62">
        <v>101800</v>
      </c>
      <c r="G11543" s="62">
        <v>13834</v>
      </c>
      <c r="H11543" s="62">
        <v>28.82</v>
      </c>
      <c r="I11543" s="62">
        <v>2545</v>
      </c>
      <c r="J11543" s="62">
        <v>94674</v>
      </c>
      <c r="K11543" s="62">
        <v>31008.63</v>
      </c>
      <c r="L11543" s="62">
        <v>36090</v>
      </c>
      <c r="M11543" s="62">
        <v>75.19</v>
      </c>
      <c r="N11543" s="62">
        <v>775.22</v>
      </c>
      <c r="O11543" s="62">
        <v>373942.4</v>
      </c>
      <c r="P11543" s="63"/>
      <c r="Q11543" s="63"/>
      <c r="R11543" s="63"/>
      <c r="S11543" s="63"/>
      <c r="T11543" s="63"/>
      <c r="U11543" s="63"/>
      <c r="V11543" s="63"/>
      <c r="W11543" s="63"/>
      <c r="X11543" s="63"/>
      <c r="Y11543" s="63"/>
      <c r="Z11543" s="62">
        <v>107700</v>
      </c>
      <c r="AA11543" s="62">
        <v>12216</v>
      </c>
      <c r="AB11543" s="62">
        <v>25.45</v>
      </c>
      <c r="AC11543" s="62">
        <v>2692.5</v>
      </c>
    </row>
    <row r="11544" spans="1:29" ht="30" x14ac:dyDescent="0.25">
      <c r="A11544" s="61" t="s">
        <v>530</v>
      </c>
      <c r="B11544" s="61" t="s">
        <v>531</v>
      </c>
      <c r="C11544" s="62">
        <v>2015</v>
      </c>
      <c r="D11544" s="61" t="s">
        <v>78</v>
      </c>
      <c r="E11544" s="62">
        <v>60</v>
      </c>
      <c r="F11544" s="62">
        <v>447800</v>
      </c>
      <c r="G11544" s="62">
        <v>65745</v>
      </c>
      <c r="H11544" s="62">
        <v>91.31</v>
      </c>
      <c r="I11544" s="62">
        <v>7463.33</v>
      </c>
      <c r="J11544" s="62">
        <v>416454</v>
      </c>
      <c r="K11544" s="62">
        <v>0</v>
      </c>
      <c r="L11544" s="63"/>
      <c r="M11544" s="63"/>
      <c r="N11544" s="63"/>
      <c r="O11544" s="63"/>
      <c r="P11544" s="63"/>
      <c r="Q11544" s="63"/>
      <c r="R11544" s="63"/>
      <c r="S11544" s="63"/>
      <c r="T11544" s="63"/>
      <c r="U11544" s="63"/>
      <c r="V11544" s="63"/>
      <c r="W11544" s="63"/>
      <c r="X11544" s="63"/>
      <c r="Y11544" s="63"/>
      <c r="Z11544" s="62">
        <v>1056.08</v>
      </c>
      <c r="AA11544" s="62">
        <v>8022</v>
      </c>
      <c r="AB11544" s="62">
        <v>11.14</v>
      </c>
      <c r="AC11544" s="62">
        <v>17.600000000000001</v>
      </c>
    </row>
    <row r="11545" spans="1:29" x14ac:dyDescent="0.25">
      <c r="A11545" s="61" t="s">
        <v>426</v>
      </c>
      <c r="B11545" s="61" t="s">
        <v>427</v>
      </c>
      <c r="C11545" s="62">
        <v>2009</v>
      </c>
      <c r="D11545" s="61" t="s">
        <v>78</v>
      </c>
      <c r="E11545" s="62">
        <v>80</v>
      </c>
      <c r="F11545" s="62">
        <v>730929</v>
      </c>
      <c r="G11545" s="62">
        <v>110353</v>
      </c>
      <c r="H11545" s="62">
        <v>114.95</v>
      </c>
      <c r="I11545" s="62">
        <v>9136.61</v>
      </c>
      <c r="J11545" s="62">
        <v>679763.97</v>
      </c>
      <c r="K11545" s="62">
        <v>0</v>
      </c>
      <c r="L11545" s="63"/>
      <c r="M11545" s="63"/>
      <c r="N11545" s="63"/>
      <c r="O11545" s="63"/>
      <c r="P11545" s="63"/>
      <c r="Q11545" s="63"/>
      <c r="R11545" s="63"/>
      <c r="S11545" s="63"/>
      <c r="T11545" s="63"/>
      <c r="U11545" s="63"/>
      <c r="V11545" s="63"/>
      <c r="W11545" s="63"/>
      <c r="X11545" s="63"/>
      <c r="Y11545" s="63"/>
      <c r="Z11545" s="62">
        <v>522000</v>
      </c>
      <c r="AA11545" s="62">
        <v>20980</v>
      </c>
      <c r="AB11545" s="62">
        <v>21.85</v>
      </c>
      <c r="AC11545" s="62">
        <v>6525</v>
      </c>
    </row>
    <row r="11546" spans="1:29" ht="30" x14ac:dyDescent="0.25">
      <c r="A11546" s="61" t="s">
        <v>120</v>
      </c>
      <c r="B11546" s="61" t="s">
        <v>121</v>
      </c>
      <c r="C11546" s="62">
        <v>2016</v>
      </c>
      <c r="D11546" s="61" t="s">
        <v>593</v>
      </c>
      <c r="E11546" s="62">
        <v>2</v>
      </c>
      <c r="F11546" s="62">
        <v>223</v>
      </c>
      <c r="G11546" s="62">
        <v>59</v>
      </c>
      <c r="H11546" s="62">
        <v>2.46</v>
      </c>
      <c r="I11546" s="62">
        <v>111.5</v>
      </c>
      <c r="J11546" s="62">
        <v>207.39</v>
      </c>
      <c r="K11546" s="62">
        <v>29.1</v>
      </c>
      <c r="L11546" s="62">
        <v>46</v>
      </c>
      <c r="M11546" s="62">
        <v>1.92</v>
      </c>
      <c r="N11546" s="62">
        <v>14.55</v>
      </c>
      <c r="O11546" s="62">
        <v>350.9</v>
      </c>
      <c r="P11546" s="63"/>
      <c r="Q11546" s="63"/>
      <c r="R11546" s="63"/>
      <c r="S11546" s="63"/>
      <c r="T11546" s="63"/>
      <c r="U11546" s="63"/>
      <c r="V11546" s="63"/>
      <c r="W11546" s="63"/>
      <c r="X11546" s="63"/>
      <c r="Y11546" s="63"/>
      <c r="Z11546" s="62">
        <v>3700</v>
      </c>
      <c r="AA11546" s="62">
        <v>255</v>
      </c>
      <c r="AB11546" s="62">
        <v>10.63</v>
      </c>
      <c r="AC11546" s="62">
        <v>1850</v>
      </c>
    </row>
    <row r="11547" spans="1:29" x14ac:dyDescent="0.25">
      <c r="A11547" s="61" t="s">
        <v>428</v>
      </c>
      <c r="B11547" s="61" t="s">
        <v>429</v>
      </c>
      <c r="C11547" s="62">
        <v>2013</v>
      </c>
      <c r="D11547" s="61" t="s">
        <v>78</v>
      </c>
      <c r="E11547" s="62">
        <v>48</v>
      </c>
      <c r="F11547" s="62">
        <v>477000</v>
      </c>
      <c r="G11547" s="62">
        <v>82671</v>
      </c>
      <c r="H11547" s="62">
        <v>143.53</v>
      </c>
      <c r="I11547" s="62">
        <v>9937.5</v>
      </c>
      <c r="J11547" s="62">
        <v>443610</v>
      </c>
      <c r="K11547" s="62">
        <v>0</v>
      </c>
      <c r="L11547" s="63"/>
      <c r="M11547" s="63"/>
      <c r="N11547" s="63"/>
      <c r="O11547" s="63"/>
      <c r="P11547" s="63"/>
      <c r="Q11547" s="63"/>
      <c r="R11547" s="63"/>
      <c r="S11547" s="63"/>
      <c r="T11547" s="63"/>
      <c r="U11547" s="63"/>
      <c r="V11547" s="63"/>
      <c r="W11547" s="63"/>
      <c r="X11547" s="63"/>
      <c r="Y11547" s="63"/>
      <c r="Z11547" s="62">
        <v>0</v>
      </c>
      <c r="AA11547" s="63"/>
      <c r="AB11547" s="63"/>
      <c r="AC11547" s="62">
        <v>0</v>
      </c>
    </row>
    <row r="11548" spans="1:29" x14ac:dyDescent="0.25">
      <c r="A11548" s="61" t="s">
        <v>196</v>
      </c>
      <c r="B11548" s="61" t="s">
        <v>197</v>
      </c>
      <c r="C11548" s="62">
        <v>2017</v>
      </c>
      <c r="D11548" s="61" t="s">
        <v>86</v>
      </c>
      <c r="E11548" s="62">
        <v>140</v>
      </c>
      <c r="F11548" s="62">
        <v>104028</v>
      </c>
      <c r="G11548" s="62">
        <v>22494</v>
      </c>
      <c r="H11548" s="62">
        <v>13.39</v>
      </c>
      <c r="I11548" s="62">
        <v>743.06</v>
      </c>
      <c r="J11548" s="62">
        <v>96746.04</v>
      </c>
      <c r="K11548" s="62">
        <v>131104.75</v>
      </c>
      <c r="L11548" s="62">
        <v>144350</v>
      </c>
      <c r="M11548" s="62">
        <v>85.92</v>
      </c>
      <c r="N11548" s="62">
        <v>936.46</v>
      </c>
      <c r="O11548" s="62">
        <v>1581031.54</v>
      </c>
      <c r="P11548" s="63"/>
      <c r="Q11548" s="63"/>
      <c r="R11548" s="63"/>
      <c r="S11548" s="63"/>
      <c r="T11548" s="63"/>
      <c r="U11548" s="63"/>
      <c r="V11548" s="63"/>
      <c r="W11548" s="63"/>
      <c r="X11548" s="63"/>
      <c r="Y11548" s="63"/>
      <c r="Z11548" s="62">
        <v>2253400</v>
      </c>
      <c r="AA11548" s="62">
        <v>232625</v>
      </c>
      <c r="AB11548" s="62">
        <v>138.47</v>
      </c>
      <c r="AC11548" s="62">
        <v>16095.71</v>
      </c>
    </row>
    <row r="11549" spans="1:29" x14ac:dyDescent="0.25">
      <c r="A11549" s="61" t="s">
        <v>159</v>
      </c>
      <c r="B11549" s="61" t="s">
        <v>160</v>
      </c>
      <c r="C11549" s="62">
        <v>2013</v>
      </c>
      <c r="D11549" s="61" t="s">
        <v>175</v>
      </c>
      <c r="E11549" s="62">
        <v>8</v>
      </c>
      <c r="F11549" s="63"/>
      <c r="G11549" s="63"/>
      <c r="H11549" s="63"/>
      <c r="I11549" s="63"/>
      <c r="J11549" s="63"/>
      <c r="K11549" s="62">
        <v>0</v>
      </c>
      <c r="L11549" s="63"/>
      <c r="M11549" s="63"/>
      <c r="N11549" s="63"/>
      <c r="O11549" s="63"/>
      <c r="P11549" s="63"/>
      <c r="Q11549" s="63"/>
      <c r="R11549" s="63"/>
      <c r="S11549" s="63"/>
      <c r="T11549" s="63"/>
      <c r="U11549" s="63"/>
      <c r="V11549" s="63"/>
      <c r="W11549" s="63"/>
      <c r="X11549" s="63"/>
      <c r="Y11549" s="63"/>
      <c r="Z11549" s="62">
        <v>0</v>
      </c>
      <c r="AA11549" s="63"/>
      <c r="AB11549" s="63"/>
      <c r="AC11549" s="62">
        <v>0</v>
      </c>
    </row>
    <row r="11550" spans="1:29" ht="30" x14ac:dyDescent="0.25">
      <c r="A11550" s="61" t="s">
        <v>142</v>
      </c>
      <c r="B11550" s="61" t="s">
        <v>143</v>
      </c>
      <c r="C11550" s="62">
        <v>2018</v>
      </c>
      <c r="D11550" s="61" t="s">
        <v>99</v>
      </c>
      <c r="E11550" s="62">
        <v>100</v>
      </c>
      <c r="F11550" s="62">
        <v>471196</v>
      </c>
      <c r="G11550" s="62">
        <v>87834</v>
      </c>
      <c r="H11550" s="62">
        <v>73.2</v>
      </c>
      <c r="I11550" s="62">
        <v>4711.96</v>
      </c>
      <c r="J11550" s="62">
        <v>438212.28</v>
      </c>
      <c r="K11550" s="62">
        <v>7976.72</v>
      </c>
      <c r="L11550" s="62">
        <v>9077</v>
      </c>
      <c r="M11550" s="62">
        <v>7.56</v>
      </c>
      <c r="N11550" s="62">
        <v>79.77</v>
      </c>
      <c r="O11550" s="62">
        <v>96193.68</v>
      </c>
      <c r="P11550" s="63"/>
      <c r="Q11550" s="63"/>
      <c r="R11550" s="63"/>
      <c r="S11550" s="63"/>
      <c r="T11550" s="63"/>
      <c r="U11550" s="63"/>
      <c r="V11550" s="63"/>
      <c r="W11550" s="63"/>
      <c r="X11550" s="63"/>
      <c r="Y11550" s="63"/>
      <c r="Z11550" s="62">
        <v>2757</v>
      </c>
      <c r="AA11550" s="62">
        <v>38117</v>
      </c>
      <c r="AB11550" s="62">
        <v>31.76</v>
      </c>
      <c r="AC11550" s="62">
        <v>27.57</v>
      </c>
    </row>
    <row r="11551" spans="1:29" x14ac:dyDescent="0.25">
      <c r="A11551" s="61" t="s">
        <v>190</v>
      </c>
      <c r="B11551" s="61" t="s">
        <v>191</v>
      </c>
      <c r="C11551" s="62">
        <v>2011</v>
      </c>
      <c r="D11551" s="61" t="s">
        <v>99</v>
      </c>
      <c r="E11551" s="62">
        <v>19</v>
      </c>
      <c r="F11551" s="62">
        <v>82240</v>
      </c>
      <c r="G11551" s="62">
        <v>6941</v>
      </c>
      <c r="H11551" s="62">
        <v>30.44</v>
      </c>
      <c r="I11551" s="62">
        <v>4328.42</v>
      </c>
      <c r="J11551" s="62">
        <v>76483.199999999997</v>
      </c>
      <c r="K11551" s="62">
        <v>3313.58</v>
      </c>
      <c r="L11551" s="62">
        <v>4386</v>
      </c>
      <c r="M11551" s="62">
        <v>19.239999999999998</v>
      </c>
      <c r="N11551" s="62">
        <v>174.4</v>
      </c>
      <c r="O11551" s="62">
        <v>39959.42</v>
      </c>
      <c r="P11551" s="63"/>
      <c r="Q11551" s="63"/>
      <c r="R11551" s="63"/>
      <c r="S11551" s="63"/>
      <c r="T11551" s="63"/>
      <c r="U11551" s="63"/>
      <c r="V11551" s="63"/>
      <c r="W11551" s="63"/>
      <c r="X11551" s="63"/>
      <c r="Y11551" s="63"/>
      <c r="Z11551" s="62">
        <v>250</v>
      </c>
      <c r="AA11551" s="62">
        <v>2269</v>
      </c>
      <c r="AB11551" s="62">
        <v>9.9499999999999993</v>
      </c>
      <c r="AC11551" s="62">
        <v>13.16</v>
      </c>
    </row>
    <row r="11552" spans="1:29" x14ac:dyDescent="0.25">
      <c r="A11552" s="61" t="s">
        <v>161</v>
      </c>
      <c r="B11552" s="61" t="s">
        <v>162</v>
      </c>
      <c r="C11552" s="62">
        <v>2005</v>
      </c>
      <c r="D11552" s="61" t="s">
        <v>86</v>
      </c>
      <c r="E11552" s="62">
        <v>220</v>
      </c>
      <c r="F11552" s="62">
        <v>58694</v>
      </c>
      <c r="G11552" s="62">
        <v>11395</v>
      </c>
      <c r="H11552" s="62">
        <v>4.32</v>
      </c>
      <c r="I11552" s="62">
        <v>266.79000000000002</v>
      </c>
      <c r="J11552" s="62">
        <v>54585.42</v>
      </c>
      <c r="K11552" s="62">
        <v>5060.96</v>
      </c>
      <c r="L11552" s="62">
        <v>18358</v>
      </c>
      <c r="M11552" s="62">
        <v>6.95</v>
      </c>
      <c r="N11552" s="62">
        <v>23</v>
      </c>
      <c r="O11552" s="62">
        <v>61031.65</v>
      </c>
      <c r="P11552" s="63"/>
      <c r="Q11552" s="63"/>
      <c r="R11552" s="63"/>
      <c r="S11552" s="63"/>
      <c r="T11552" s="63"/>
      <c r="U11552" s="63"/>
      <c r="V11552" s="63"/>
      <c r="W11552" s="63"/>
      <c r="X11552" s="63"/>
      <c r="Y11552" s="63"/>
      <c r="Z11552" s="62">
        <v>1677681</v>
      </c>
      <c r="AA11552" s="62">
        <v>233421</v>
      </c>
      <c r="AB11552" s="62">
        <v>88.42</v>
      </c>
      <c r="AC11552" s="62">
        <v>7625.82</v>
      </c>
    </row>
    <row r="11553" spans="1:29" x14ac:dyDescent="0.25">
      <c r="A11553" s="61" t="s">
        <v>163</v>
      </c>
      <c r="B11553" s="61" t="s">
        <v>164</v>
      </c>
      <c r="C11553" s="62">
        <v>2005</v>
      </c>
      <c r="D11553" s="61" t="s">
        <v>135</v>
      </c>
      <c r="E11553" s="62">
        <v>136</v>
      </c>
      <c r="F11553" s="62">
        <v>26569</v>
      </c>
      <c r="G11553" s="62">
        <v>3332</v>
      </c>
      <c r="H11553" s="62">
        <v>2.04</v>
      </c>
      <c r="I11553" s="62">
        <v>195.36</v>
      </c>
      <c r="J11553" s="62">
        <v>24709.17</v>
      </c>
      <c r="K11553" s="62">
        <v>0</v>
      </c>
      <c r="L11553" s="63"/>
      <c r="M11553" s="63"/>
      <c r="N11553" s="63"/>
      <c r="O11553" s="63"/>
      <c r="P11553" s="63"/>
      <c r="Q11553" s="63"/>
      <c r="R11553" s="63"/>
      <c r="S11553" s="63"/>
      <c r="T11553" s="63"/>
      <c r="U11553" s="62">
        <v>2791</v>
      </c>
      <c r="V11553" s="62">
        <v>4677</v>
      </c>
      <c r="W11553" s="62">
        <v>2.87</v>
      </c>
      <c r="X11553" s="62">
        <v>20</v>
      </c>
      <c r="Y11553" s="62">
        <v>62473.74</v>
      </c>
      <c r="Z11553" s="62">
        <v>1298900</v>
      </c>
      <c r="AA11553" s="62">
        <v>97549</v>
      </c>
      <c r="AB11553" s="62">
        <v>59.77</v>
      </c>
      <c r="AC11553" s="62">
        <v>9550.74</v>
      </c>
    </row>
    <row r="11554" spans="1:29" ht="30" x14ac:dyDescent="0.25">
      <c r="A11554" s="61" t="s">
        <v>120</v>
      </c>
      <c r="B11554" s="61" t="s">
        <v>121</v>
      </c>
      <c r="C11554" s="62">
        <v>2011</v>
      </c>
      <c r="D11554" s="61" t="s">
        <v>150</v>
      </c>
      <c r="E11554" s="62">
        <v>8</v>
      </c>
      <c r="F11554" s="62">
        <v>0</v>
      </c>
      <c r="G11554" s="62">
        <v>0</v>
      </c>
      <c r="H11554" s="62">
        <v>0</v>
      </c>
      <c r="I11554" s="62">
        <v>0</v>
      </c>
      <c r="J11554" s="62">
        <v>0</v>
      </c>
      <c r="K11554" s="62">
        <v>0</v>
      </c>
      <c r="L11554" s="62">
        <v>0</v>
      </c>
      <c r="M11554" s="62">
        <v>0</v>
      </c>
      <c r="N11554" s="62">
        <v>0</v>
      </c>
      <c r="O11554" s="62">
        <v>0</v>
      </c>
      <c r="P11554" s="63"/>
      <c r="Q11554" s="63"/>
      <c r="R11554" s="63"/>
      <c r="S11554" s="63"/>
      <c r="T11554" s="63"/>
      <c r="U11554" s="63"/>
      <c r="V11554" s="63"/>
      <c r="W11554" s="63"/>
      <c r="X11554" s="63"/>
      <c r="Y11554" s="63"/>
      <c r="Z11554" s="62">
        <v>22300</v>
      </c>
      <c r="AA11554" s="62">
        <v>1536</v>
      </c>
      <c r="AB11554" s="62">
        <v>16</v>
      </c>
      <c r="AC11554" s="62">
        <v>2787.5</v>
      </c>
    </row>
    <row r="11555" spans="1:29" ht="30" x14ac:dyDescent="0.25">
      <c r="A11555" s="61" t="s">
        <v>448</v>
      </c>
      <c r="B11555" s="61" t="s">
        <v>449</v>
      </c>
      <c r="C11555" s="62">
        <v>2016</v>
      </c>
      <c r="D11555" s="61" t="s">
        <v>75</v>
      </c>
      <c r="E11555" s="62">
        <v>8</v>
      </c>
      <c r="F11555" s="62">
        <v>0</v>
      </c>
      <c r="G11555" s="62">
        <v>0</v>
      </c>
      <c r="H11555" s="62">
        <v>0</v>
      </c>
      <c r="I11555" s="62">
        <v>0</v>
      </c>
      <c r="J11555" s="62">
        <v>0</v>
      </c>
      <c r="K11555" s="62">
        <v>0</v>
      </c>
      <c r="L11555" s="62">
        <v>0</v>
      </c>
      <c r="M11555" s="62">
        <v>0</v>
      </c>
      <c r="N11555" s="63"/>
      <c r="O11555" s="63"/>
      <c r="P11555" s="63"/>
      <c r="Q11555" s="63"/>
      <c r="R11555" s="63"/>
      <c r="S11555" s="63"/>
      <c r="T11555" s="63"/>
      <c r="U11555" s="63"/>
      <c r="V11555" s="63"/>
      <c r="W11555" s="63"/>
      <c r="X11555" s="63"/>
      <c r="Y11555" s="63"/>
      <c r="Z11555" s="62">
        <v>0.52</v>
      </c>
      <c r="AA11555" s="62">
        <v>5734</v>
      </c>
      <c r="AB11555" s="62">
        <v>59.73</v>
      </c>
      <c r="AC11555" s="62">
        <v>7.0000000000000007E-2</v>
      </c>
    </row>
    <row r="11556" spans="1:29" x14ac:dyDescent="0.25">
      <c r="A11556" s="61" t="s">
        <v>488</v>
      </c>
      <c r="B11556" s="61" t="s">
        <v>489</v>
      </c>
      <c r="C11556" s="62">
        <v>2011</v>
      </c>
      <c r="D11556" s="61" t="s">
        <v>89</v>
      </c>
      <c r="E11556" s="62">
        <v>10</v>
      </c>
      <c r="F11556" s="62">
        <v>106851</v>
      </c>
      <c r="G11556" s="62">
        <v>15397</v>
      </c>
      <c r="H11556" s="62">
        <v>128.31</v>
      </c>
      <c r="I11556" s="62">
        <v>10685.1</v>
      </c>
      <c r="J11556" s="62">
        <v>99371.43</v>
      </c>
      <c r="K11556" s="62">
        <v>0</v>
      </c>
      <c r="L11556" s="63"/>
      <c r="M11556" s="63"/>
      <c r="N11556" s="63"/>
      <c r="O11556" s="63"/>
      <c r="P11556" s="63"/>
      <c r="Q11556" s="63"/>
      <c r="R11556" s="63"/>
      <c r="S11556" s="63"/>
      <c r="T11556" s="63"/>
      <c r="U11556" s="63"/>
      <c r="V11556" s="63"/>
      <c r="W11556" s="63"/>
      <c r="X11556" s="63"/>
      <c r="Y11556" s="63"/>
      <c r="Z11556" s="62">
        <v>51.07</v>
      </c>
      <c r="AA11556" s="62">
        <v>3167</v>
      </c>
      <c r="AB11556" s="62">
        <v>26.39</v>
      </c>
      <c r="AC11556" s="62">
        <v>5.1100000000000003</v>
      </c>
    </row>
    <row r="11557" spans="1:29" ht="30" x14ac:dyDescent="0.25">
      <c r="A11557" s="61" t="s">
        <v>224</v>
      </c>
      <c r="B11557" s="61" t="s">
        <v>225</v>
      </c>
      <c r="C11557" s="62">
        <v>2006</v>
      </c>
      <c r="D11557" s="61" t="s">
        <v>75</v>
      </c>
      <c r="E11557" s="62">
        <v>11</v>
      </c>
      <c r="F11557" s="62">
        <v>20557</v>
      </c>
      <c r="G11557" s="62">
        <v>3529</v>
      </c>
      <c r="H11557" s="62">
        <v>26.73</v>
      </c>
      <c r="I11557" s="62">
        <v>1868.82</v>
      </c>
      <c r="J11557" s="62">
        <v>19118.009999999998</v>
      </c>
      <c r="K11557" s="62">
        <v>0</v>
      </c>
      <c r="L11557" s="63"/>
      <c r="M11557" s="63"/>
      <c r="N11557" s="63"/>
      <c r="O11557" s="63"/>
      <c r="P11557" s="63"/>
      <c r="Q11557" s="63"/>
      <c r="R11557" s="63"/>
      <c r="S11557" s="63"/>
      <c r="T11557" s="63"/>
      <c r="U11557" s="63"/>
      <c r="V11557" s="63"/>
      <c r="W11557" s="63"/>
      <c r="X11557" s="63"/>
      <c r="Y11557" s="63"/>
      <c r="Z11557" s="62">
        <v>7507.25</v>
      </c>
      <c r="AA11557" s="62">
        <v>7045</v>
      </c>
      <c r="AB11557" s="62">
        <v>53.37</v>
      </c>
      <c r="AC11557" s="62">
        <v>682.48</v>
      </c>
    </row>
    <row r="11558" spans="1:29" ht="30" x14ac:dyDescent="0.25">
      <c r="A11558" s="61" t="s">
        <v>247</v>
      </c>
      <c r="B11558" s="61" t="s">
        <v>248</v>
      </c>
      <c r="C11558" s="62">
        <v>2006</v>
      </c>
      <c r="D11558" s="61" t="s">
        <v>78</v>
      </c>
      <c r="E11558" s="62">
        <v>31</v>
      </c>
      <c r="F11558" s="62">
        <v>82560</v>
      </c>
      <c r="G11558" s="62">
        <v>12642</v>
      </c>
      <c r="H11558" s="62">
        <v>33.979999999999997</v>
      </c>
      <c r="I11558" s="62">
        <v>2663.23</v>
      </c>
      <c r="J11558" s="62">
        <v>76780.800000000003</v>
      </c>
      <c r="K11558" s="62">
        <v>31747.82</v>
      </c>
      <c r="L11558" s="62">
        <v>28043</v>
      </c>
      <c r="M11558" s="62">
        <v>75.38</v>
      </c>
      <c r="N11558" s="62">
        <v>1024.1199999999999</v>
      </c>
      <c r="O11558" s="62">
        <v>382856.46</v>
      </c>
      <c r="P11558" s="63"/>
      <c r="Q11558" s="63"/>
      <c r="R11558" s="63"/>
      <c r="S11558" s="63"/>
      <c r="T11558" s="63"/>
      <c r="U11558" s="63"/>
      <c r="V11558" s="63"/>
      <c r="W11558" s="63"/>
      <c r="X11558" s="63"/>
      <c r="Y11558" s="63"/>
      <c r="Z11558" s="62">
        <v>114</v>
      </c>
      <c r="AA11558" s="62">
        <v>5680</v>
      </c>
      <c r="AB11558" s="62">
        <v>15.27</v>
      </c>
      <c r="AC11558" s="62">
        <v>3.68</v>
      </c>
    </row>
    <row r="11559" spans="1:29" ht="30" x14ac:dyDescent="0.25">
      <c r="A11559" s="61" t="s">
        <v>287</v>
      </c>
      <c r="B11559" s="61" t="s">
        <v>288</v>
      </c>
      <c r="C11559" s="62">
        <v>2011</v>
      </c>
      <c r="D11559" s="61" t="s">
        <v>78</v>
      </c>
      <c r="E11559" s="62">
        <v>40</v>
      </c>
      <c r="F11559" s="62">
        <v>345000</v>
      </c>
      <c r="G11559" s="62">
        <v>46753</v>
      </c>
      <c r="H11559" s="62">
        <v>97.4</v>
      </c>
      <c r="I11559" s="62">
        <v>8625</v>
      </c>
      <c r="J11559" s="62">
        <v>320850</v>
      </c>
      <c r="K11559" s="62">
        <v>0</v>
      </c>
      <c r="L11559" s="63"/>
      <c r="M11559" s="63"/>
      <c r="N11559" s="63"/>
      <c r="O11559" s="63"/>
      <c r="P11559" s="63"/>
      <c r="Q11559" s="63"/>
      <c r="R11559" s="63"/>
      <c r="S11559" s="63"/>
      <c r="T11559" s="63"/>
      <c r="U11559" s="63"/>
      <c r="V11559" s="63"/>
      <c r="W11559" s="63"/>
      <c r="X11559" s="63"/>
      <c r="Y11559" s="63"/>
      <c r="Z11559" s="62">
        <v>79768</v>
      </c>
      <c r="AA11559" s="62">
        <v>13932</v>
      </c>
      <c r="AB11559" s="62">
        <v>29.03</v>
      </c>
      <c r="AC11559" s="62">
        <v>1994.2</v>
      </c>
    </row>
    <row r="11560" spans="1:29" ht="30" x14ac:dyDescent="0.25">
      <c r="A11560" s="61" t="s">
        <v>283</v>
      </c>
      <c r="B11560" s="61" t="s">
        <v>284</v>
      </c>
      <c r="C11560" s="62">
        <v>2005</v>
      </c>
      <c r="D11560" s="61" t="s">
        <v>175</v>
      </c>
      <c r="E11560" s="62">
        <v>24</v>
      </c>
      <c r="F11560" s="62">
        <v>10757</v>
      </c>
      <c r="G11560" s="62">
        <v>1438</v>
      </c>
      <c r="H11560" s="62">
        <v>4.99</v>
      </c>
      <c r="I11560" s="62">
        <v>448.21</v>
      </c>
      <c r="J11560" s="62">
        <v>10004.01</v>
      </c>
      <c r="K11560" s="62">
        <v>2379.2399999999998</v>
      </c>
      <c r="L11560" s="62">
        <v>3089</v>
      </c>
      <c r="M11560" s="62">
        <v>10.73</v>
      </c>
      <c r="N11560" s="62">
        <v>99.14</v>
      </c>
      <c r="O11560" s="62">
        <v>28692.01</v>
      </c>
      <c r="P11560" s="63"/>
      <c r="Q11560" s="63"/>
      <c r="R11560" s="63"/>
      <c r="S11560" s="63"/>
      <c r="T11560" s="63"/>
      <c r="U11560" s="63"/>
      <c r="V11560" s="63"/>
      <c r="W11560" s="63"/>
      <c r="X11560" s="63"/>
      <c r="Y11560" s="63"/>
      <c r="Z11560" s="62">
        <v>355500</v>
      </c>
      <c r="AA11560" s="62">
        <v>19731</v>
      </c>
      <c r="AB11560" s="62">
        <v>68.510000000000005</v>
      </c>
      <c r="AC11560" s="62">
        <v>14812.5</v>
      </c>
    </row>
    <row r="11561" spans="1:29" x14ac:dyDescent="0.25">
      <c r="A11561" s="61" t="s">
        <v>208</v>
      </c>
      <c r="B11561" s="61" t="s">
        <v>209</v>
      </c>
      <c r="C11561" s="62">
        <v>2008</v>
      </c>
      <c r="D11561" s="61" t="s">
        <v>419</v>
      </c>
      <c r="E11561" s="62">
        <v>8</v>
      </c>
      <c r="F11561" s="62">
        <v>84</v>
      </c>
      <c r="G11561" s="62">
        <v>21</v>
      </c>
      <c r="H11561" s="62">
        <v>0.22</v>
      </c>
      <c r="I11561" s="62">
        <v>10.5</v>
      </c>
      <c r="J11561" s="62">
        <v>78.12</v>
      </c>
      <c r="K11561" s="62">
        <v>0</v>
      </c>
      <c r="L11561" s="62">
        <v>0</v>
      </c>
      <c r="M11561" s="62">
        <v>0</v>
      </c>
      <c r="N11561" s="63"/>
      <c r="O11561" s="63"/>
      <c r="P11561" s="63"/>
      <c r="Q11561" s="63"/>
      <c r="R11561" s="63"/>
      <c r="S11561" s="63"/>
      <c r="T11561" s="63"/>
      <c r="U11561" s="63"/>
      <c r="V11561" s="63"/>
      <c r="W11561" s="63"/>
      <c r="X11561" s="63"/>
      <c r="Y11561" s="63"/>
      <c r="Z11561" s="62">
        <v>878</v>
      </c>
      <c r="AA11561" s="62">
        <v>4338</v>
      </c>
      <c r="AB11561" s="62">
        <v>45.19</v>
      </c>
      <c r="AC11561" s="62">
        <v>109.75</v>
      </c>
    </row>
    <row r="11562" spans="1:29" ht="30" x14ac:dyDescent="0.25">
      <c r="A11562" s="61" t="s">
        <v>415</v>
      </c>
      <c r="B11562" s="61" t="s">
        <v>416</v>
      </c>
      <c r="C11562" s="62">
        <v>2009</v>
      </c>
      <c r="D11562" s="61" t="s">
        <v>72</v>
      </c>
      <c r="E11562" s="62">
        <v>19</v>
      </c>
      <c r="F11562" s="62">
        <v>64901</v>
      </c>
      <c r="G11562" s="62">
        <v>12352</v>
      </c>
      <c r="H11562" s="62">
        <v>54.18</v>
      </c>
      <c r="I11562" s="62">
        <v>3415.84</v>
      </c>
      <c r="J11562" s="62">
        <v>60357.93</v>
      </c>
      <c r="K11562" s="62">
        <v>529</v>
      </c>
      <c r="L11562" s="62">
        <v>4347</v>
      </c>
      <c r="M11562" s="62">
        <v>19.07</v>
      </c>
      <c r="N11562" s="62">
        <v>27.84</v>
      </c>
      <c r="O11562" s="62">
        <v>6379.37</v>
      </c>
      <c r="P11562" s="63"/>
      <c r="Q11562" s="63"/>
      <c r="R11562" s="63"/>
      <c r="S11562" s="63"/>
      <c r="T11562" s="63"/>
      <c r="U11562" s="63"/>
      <c r="V11562" s="63"/>
      <c r="W11562" s="63"/>
      <c r="X11562" s="63"/>
      <c r="Y11562" s="63"/>
      <c r="Z11562" s="62">
        <v>12224.2</v>
      </c>
      <c r="AA11562" s="62">
        <v>5155</v>
      </c>
      <c r="AB11562" s="62">
        <v>22.61</v>
      </c>
      <c r="AC11562" s="62">
        <v>643.38</v>
      </c>
    </row>
    <row r="11563" spans="1:29" ht="30" x14ac:dyDescent="0.25">
      <c r="A11563" s="61" t="s">
        <v>97</v>
      </c>
      <c r="B11563" s="61" t="s">
        <v>98</v>
      </c>
      <c r="C11563" s="62">
        <v>2018</v>
      </c>
      <c r="D11563" s="61" t="s">
        <v>86</v>
      </c>
      <c r="E11563" s="62">
        <v>36</v>
      </c>
      <c r="F11563" s="63"/>
      <c r="G11563" s="63"/>
      <c r="H11563" s="63"/>
      <c r="I11563" s="63"/>
      <c r="J11563" s="63"/>
      <c r="K11563" s="62">
        <v>0</v>
      </c>
      <c r="L11563" s="63"/>
      <c r="M11563" s="63"/>
      <c r="N11563" s="63"/>
      <c r="O11563" s="63"/>
      <c r="P11563" s="63"/>
      <c r="Q11563" s="63"/>
      <c r="R11563" s="63"/>
      <c r="S11563" s="63"/>
      <c r="T11563" s="63"/>
      <c r="U11563" s="63"/>
      <c r="V11563" s="63"/>
      <c r="W11563" s="63"/>
      <c r="X11563" s="63"/>
      <c r="Y11563" s="63"/>
      <c r="Z11563" s="62">
        <v>204236</v>
      </c>
      <c r="AA11563" s="62">
        <v>24838</v>
      </c>
      <c r="AB11563" s="62">
        <v>57.5</v>
      </c>
      <c r="AC11563" s="62">
        <v>5673.22</v>
      </c>
    </row>
    <row r="11564" spans="1:29" ht="30" x14ac:dyDescent="0.25">
      <c r="A11564" s="61" t="s">
        <v>194</v>
      </c>
      <c r="B11564" s="61" t="s">
        <v>195</v>
      </c>
      <c r="C11564" s="62">
        <v>2018</v>
      </c>
      <c r="D11564" s="61" t="s">
        <v>86</v>
      </c>
      <c r="E11564" s="62">
        <v>189</v>
      </c>
      <c r="F11564" s="62">
        <v>56711</v>
      </c>
      <c r="G11564" s="62">
        <v>16892</v>
      </c>
      <c r="H11564" s="62">
        <v>7.45</v>
      </c>
      <c r="I11564" s="62">
        <v>300.06</v>
      </c>
      <c r="J11564" s="62">
        <v>52741.23</v>
      </c>
      <c r="K11564" s="62">
        <v>101643.06</v>
      </c>
      <c r="L11564" s="62">
        <v>123362</v>
      </c>
      <c r="M11564" s="62">
        <v>54.39</v>
      </c>
      <c r="N11564" s="62">
        <v>537.79</v>
      </c>
      <c r="O11564" s="62">
        <v>1225744.21</v>
      </c>
      <c r="P11564" s="63"/>
      <c r="Q11564" s="63"/>
      <c r="R11564" s="63"/>
      <c r="S11564" s="63"/>
      <c r="T11564" s="63"/>
      <c r="U11564" s="63"/>
      <c r="V11564" s="63"/>
      <c r="W11564" s="63"/>
      <c r="X11564" s="63"/>
      <c r="Y11564" s="63"/>
      <c r="Z11564" s="62">
        <v>18225</v>
      </c>
      <c r="AA11564" s="62">
        <v>365858</v>
      </c>
      <c r="AB11564" s="62">
        <v>161.31</v>
      </c>
      <c r="AC11564" s="62">
        <v>96.43</v>
      </c>
    </row>
    <row r="11565" spans="1:29" ht="30" x14ac:dyDescent="0.25">
      <c r="A11565" s="61" t="s">
        <v>227</v>
      </c>
      <c r="B11565" s="61" t="s">
        <v>228</v>
      </c>
      <c r="C11565" s="62">
        <v>2004</v>
      </c>
      <c r="D11565" s="61" t="s">
        <v>75</v>
      </c>
      <c r="E11565" s="62">
        <v>12</v>
      </c>
      <c r="F11565" s="63"/>
      <c r="G11565" s="63"/>
      <c r="H11565" s="63"/>
      <c r="I11565" s="63"/>
      <c r="J11565" s="63"/>
      <c r="K11565" s="62">
        <v>0</v>
      </c>
      <c r="L11565" s="63"/>
      <c r="M11565" s="63"/>
      <c r="N11565" s="63"/>
      <c r="O11565" s="63"/>
      <c r="P11565" s="63"/>
      <c r="Q11565" s="63"/>
      <c r="R11565" s="63"/>
      <c r="S11565" s="63"/>
      <c r="T11565" s="63"/>
      <c r="U11565" s="63"/>
      <c r="V11565" s="63"/>
      <c r="W11565" s="63"/>
      <c r="X11565" s="63"/>
      <c r="Y11565" s="63"/>
      <c r="Z11565" s="62">
        <v>86.45</v>
      </c>
      <c r="AA11565" s="62">
        <v>3051</v>
      </c>
      <c r="AB11565" s="62">
        <v>21.19</v>
      </c>
      <c r="AC11565" s="62">
        <v>7.2</v>
      </c>
    </row>
    <row r="11566" spans="1:29" ht="30" x14ac:dyDescent="0.25">
      <c r="A11566" s="61" t="s">
        <v>111</v>
      </c>
      <c r="B11566" s="61" t="s">
        <v>112</v>
      </c>
      <c r="C11566" s="62">
        <v>2018</v>
      </c>
      <c r="D11566" s="61" t="s">
        <v>78</v>
      </c>
      <c r="E11566" s="62">
        <v>44</v>
      </c>
      <c r="F11566" s="62">
        <v>75301</v>
      </c>
      <c r="G11566" s="62">
        <v>25087</v>
      </c>
      <c r="H11566" s="62">
        <v>47.51</v>
      </c>
      <c r="I11566" s="62">
        <v>1711.39</v>
      </c>
      <c r="J11566" s="62">
        <v>70029.929999999993</v>
      </c>
      <c r="K11566" s="62">
        <v>14774.01</v>
      </c>
      <c r="L11566" s="62">
        <v>16485</v>
      </c>
      <c r="M11566" s="62">
        <v>31.22</v>
      </c>
      <c r="N11566" s="62">
        <v>335.77</v>
      </c>
      <c r="O11566" s="62">
        <v>178164.17</v>
      </c>
      <c r="P11566" s="63"/>
      <c r="Q11566" s="63"/>
      <c r="R11566" s="63"/>
      <c r="S11566" s="63"/>
      <c r="T11566" s="63"/>
      <c r="U11566" s="63"/>
      <c r="V11566" s="63"/>
      <c r="W11566" s="63"/>
      <c r="X11566" s="63"/>
      <c r="Y11566" s="63"/>
      <c r="Z11566" s="62">
        <v>4121</v>
      </c>
      <c r="AA11566" s="62">
        <v>3664</v>
      </c>
      <c r="AB11566" s="62">
        <v>6.94</v>
      </c>
      <c r="AC11566" s="62">
        <v>93.66</v>
      </c>
    </row>
    <row r="11567" spans="1:29" x14ac:dyDescent="0.25">
      <c r="A11567" s="61" t="s">
        <v>376</v>
      </c>
      <c r="B11567" s="61" t="s">
        <v>377</v>
      </c>
      <c r="C11567" s="62">
        <v>2010</v>
      </c>
      <c r="D11567" s="61" t="s">
        <v>72</v>
      </c>
      <c r="E11567" s="62">
        <v>40</v>
      </c>
      <c r="F11567" s="62">
        <v>156520</v>
      </c>
      <c r="G11567" s="62">
        <v>22923</v>
      </c>
      <c r="H11567" s="62">
        <v>47.76</v>
      </c>
      <c r="I11567" s="62">
        <v>3913</v>
      </c>
      <c r="J11567" s="62">
        <v>145563.6</v>
      </c>
      <c r="K11567" s="62">
        <v>12701.26</v>
      </c>
      <c r="L11567" s="62">
        <v>16667</v>
      </c>
      <c r="M11567" s="62">
        <v>34.72</v>
      </c>
      <c r="N11567" s="62">
        <v>317.52999999999997</v>
      </c>
      <c r="O11567" s="62">
        <v>153168.32000000001</v>
      </c>
      <c r="P11567" s="63"/>
      <c r="Q11567" s="63"/>
      <c r="R11567" s="63"/>
      <c r="S11567" s="63"/>
      <c r="T11567" s="63"/>
      <c r="U11567" s="63"/>
      <c r="V11567" s="63"/>
      <c r="W11567" s="63"/>
      <c r="X11567" s="63"/>
      <c r="Y11567" s="63"/>
      <c r="Z11567" s="62">
        <v>165380</v>
      </c>
      <c r="AA11567" s="62">
        <v>9933</v>
      </c>
      <c r="AB11567" s="62">
        <v>20.69</v>
      </c>
      <c r="AC11567" s="62">
        <v>4134.5</v>
      </c>
    </row>
    <row r="11568" spans="1:29" ht="30" x14ac:dyDescent="0.25">
      <c r="A11568" s="61" t="s">
        <v>269</v>
      </c>
      <c r="B11568" s="61" t="s">
        <v>270</v>
      </c>
      <c r="C11568" s="62">
        <v>2009</v>
      </c>
      <c r="D11568" s="61" t="s">
        <v>72</v>
      </c>
      <c r="E11568" s="62">
        <v>75</v>
      </c>
      <c r="F11568" s="62">
        <v>1040880</v>
      </c>
      <c r="G11568" s="62">
        <v>145764</v>
      </c>
      <c r="H11568" s="62">
        <v>161.96</v>
      </c>
      <c r="I11568" s="62">
        <v>13878.4</v>
      </c>
      <c r="J11568" s="62">
        <v>968018.4</v>
      </c>
      <c r="K11568" s="62">
        <v>0</v>
      </c>
      <c r="L11568" s="63"/>
      <c r="M11568" s="63"/>
      <c r="N11568" s="63"/>
      <c r="O11568" s="63"/>
      <c r="P11568" s="63"/>
      <c r="Q11568" s="63"/>
      <c r="R11568" s="63"/>
      <c r="S11568" s="63"/>
      <c r="T11568" s="63"/>
      <c r="U11568" s="63"/>
      <c r="V11568" s="63"/>
      <c r="W11568" s="63"/>
      <c r="X11568" s="63"/>
      <c r="Y11568" s="63"/>
      <c r="Z11568" s="62">
        <v>218000</v>
      </c>
      <c r="AA11568" s="62">
        <v>8401</v>
      </c>
      <c r="AB11568" s="62">
        <v>9.33</v>
      </c>
      <c r="AC11568" s="62">
        <v>2906.67</v>
      </c>
    </row>
    <row r="11569" spans="1:29" x14ac:dyDescent="0.25">
      <c r="A11569" s="61" t="s">
        <v>130</v>
      </c>
      <c r="B11569" s="61" t="s">
        <v>131</v>
      </c>
      <c r="C11569" s="62">
        <v>2018</v>
      </c>
      <c r="D11569" s="61" t="s">
        <v>132</v>
      </c>
      <c r="E11569" s="62">
        <v>15</v>
      </c>
      <c r="F11569" s="62">
        <v>529</v>
      </c>
      <c r="G11569" s="62">
        <v>62</v>
      </c>
      <c r="H11569" s="62">
        <v>0.34</v>
      </c>
      <c r="I11569" s="62">
        <v>35.270000000000003</v>
      </c>
      <c r="J11569" s="62">
        <v>491.97</v>
      </c>
      <c r="K11569" s="62">
        <v>26.19</v>
      </c>
      <c r="L11569" s="62">
        <v>74</v>
      </c>
      <c r="M11569" s="62">
        <v>0.41</v>
      </c>
      <c r="N11569" s="62">
        <v>1.75</v>
      </c>
      <c r="O11569" s="62">
        <v>315.81</v>
      </c>
      <c r="P11569" s="63"/>
      <c r="Q11569" s="63"/>
      <c r="R11569" s="63"/>
      <c r="S11569" s="63"/>
      <c r="T11569" s="63"/>
      <c r="U11569" s="63"/>
      <c r="V11569" s="63"/>
      <c r="W11569" s="63"/>
      <c r="X11569" s="63"/>
      <c r="Y11569" s="63"/>
      <c r="Z11569" s="62">
        <v>2168</v>
      </c>
      <c r="AA11569" s="62">
        <v>14160</v>
      </c>
      <c r="AB11569" s="62">
        <v>78.67</v>
      </c>
      <c r="AC11569" s="62">
        <v>144.53</v>
      </c>
    </row>
    <row r="11570" spans="1:29" ht="30" x14ac:dyDescent="0.25">
      <c r="A11570" s="61" t="s">
        <v>153</v>
      </c>
      <c r="B11570" s="61" t="s">
        <v>154</v>
      </c>
      <c r="C11570" s="62">
        <v>2007</v>
      </c>
      <c r="D11570" s="61" t="s">
        <v>75</v>
      </c>
      <c r="E11570" s="62">
        <v>24</v>
      </c>
      <c r="F11570" s="62">
        <v>622</v>
      </c>
      <c r="G11570" s="62">
        <v>165</v>
      </c>
      <c r="H11570" s="62">
        <v>0.56999999999999995</v>
      </c>
      <c r="I11570" s="62">
        <v>25.92</v>
      </c>
      <c r="J11570" s="62">
        <v>578.46</v>
      </c>
      <c r="K11570" s="62">
        <v>22622.7</v>
      </c>
      <c r="L11570" s="62">
        <v>40673</v>
      </c>
      <c r="M11570" s="62">
        <v>141.22999999999999</v>
      </c>
      <c r="N11570" s="63"/>
      <c r="O11570" s="63"/>
      <c r="P11570" s="63"/>
      <c r="Q11570" s="63"/>
      <c r="R11570" s="63"/>
      <c r="S11570" s="63"/>
      <c r="T11570" s="63"/>
      <c r="U11570" s="63"/>
      <c r="V11570" s="63"/>
      <c r="W11570" s="63"/>
      <c r="X11570" s="63"/>
      <c r="Y11570" s="63"/>
      <c r="Z11570" s="62">
        <v>4891</v>
      </c>
      <c r="AA11570" s="62">
        <v>27361</v>
      </c>
      <c r="AB11570" s="62">
        <v>95</v>
      </c>
      <c r="AC11570" s="62">
        <v>203.79</v>
      </c>
    </row>
    <row r="11571" spans="1:29" ht="30" x14ac:dyDescent="0.25">
      <c r="A11571" s="61" t="s">
        <v>358</v>
      </c>
      <c r="B11571" s="61" t="s">
        <v>359</v>
      </c>
      <c r="C11571" s="62">
        <v>2018</v>
      </c>
      <c r="D11571" s="61" t="s">
        <v>75</v>
      </c>
      <c r="E11571" s="62">
        <v>12</v>
      </c>
      <c r="F11571" s="62">
        <v>457</v>
      </c>
      <c r="G11571" s="62">
        <v>135</v>
      </c>
      <c r="H11571" s="62">
        <v>0.94</v>
      </c>
      <c r="I11571" s="62">
        <v>38.08</v>
      </c>
      <c r="J11571" s="62">
        <v>425.01</v>
      </c>
      <c r="K11571" s="62">
        <v>0</v>
      </c>
      <c r="L11571" s="63"/>
      <c r="M11571" s="63"/>
      <c r="N11571" s="63"/>
      <c r="O11571" s="63"/>
      <c r="P11571" s="63"/>
      <c r="Q11571" s="63"/>
      <c r="R11571" s="63"/>
      <c r="S11571" s="63"/>
      <c r="T11571" s="63"/>
      <c r="U11571" s="63"/>
      <c r="V11571" s="63"/>
      <c r="W11571" s="63"/>
      <c r="X11571" s="63"/>
      <c r="Y11571" s="63"/>
      <c r="Z11571" s="62">
        <v>786.9</v>
      </c>
      <c r="AA11571" s="62">
        <v>6192</v>
      </c>
      <c r="AB11571" s="62">
        <v>43</v>
      </c>
      <c r="AC11571" s="62">
        <v>65.569999999999993</v>
      </c>
    </row>
    <row r="11572" spans="1:29" x14ac:dyDescent="0.25">
      <c r="A11572" s="61" t="s">
        <v>208</v>
      </c>
      <c r="B11572" s="61" t="s">
        <v>209</v>
      </c>
      <c r="C11572" s="62">
        <v>2015</v>
      </c>
      <c r="D11572" s="61" t="s">
        <v>83</v>
      </c>
      <c r="E11572" s="62">
        <v>32</v>
      </c>
      <c r="F11572" s="62">
        <v>27473</v>
      </c>
      <c r="G11572" s="62">
        <v>5748</v>
      </c>
      <c r="H11572" s="62">
        <v>14.97</v>
      </c>
      <c r="I11572" s="62">
        <v>858.53</v>
      </c>
      <c r="J11572" s="62">
        <v>25549.89</v>
      </c>
      <c r="K11572" s="62">
        <v>1812.57</v>
      </c>
      <c r="L11572" s="62">
        <v>2636</v>
      </c>
      <c r="M11572" s="62">
        <v>6.86</v>
      </c>
      <c r="N11572" s="62">
        <v>56.64</v>
      </c>
      <c r="O11572" s="62">
        <v>21858.33</v>
      </c>
      <c r="P11572" s="63"/>
      <c r="Q11572" s="63"/>
      <c r="R11572" s="63"/>
      <c r="S11572" s="63"/>
      <c r="T11572" s="63"/>
      <c r="U11572" s="63"/>
      <c r="V11572" s="63"/>
      <c r="W11572" s="63"/>
      <c r="X11572" s="63"/>
      <c r="Y11572" s="63"/>
      <c r="Z11572" s="62">
        <v>1186</v>
      </c>
      <c r="AA11572" s="62">
        <v>8539</v>
      </c>
      <c r="AB11572" s="62">
        <v>22.24</v>
      </c>
      <c r="AC11572" s="62">
        <v>37.06</v>
      </c>
    </row>
    <row r="11573" spans="1:29" ht="30" x14ac:dyDescent="0.25">
      <c r="A11573" s="61" t="s">
        <v>180</v>
      </c>
      <c r="B11573" s="61" t="s">
        <v>181</v>
      </c>
      <c r="C11573" s="62">
        <v>2014</v>
      </c>
      <c r="D11573" s="61" t="s">
        <v>86</v>
      </c>
      <c r="E11573" s="62">
        <v>75</v>
      </c>
      <c r="F11573" s="62">
        <v>3639</v>
      </c>
      <c r="G11573" s="62">
        <v>785</v>
      </c>
      <c r="H11573" s="62">
        <v>0.87</v>
      </c>
      <c r="I11573" s="62">
        <v>48.52</v>
      </c>
      <c r="J11573" s="62">
        <v>3384.27</v>
      </c>
      <c r="K11573" s="62">
        <v>0</v>
      </c>
      <c r="L11573" s="63"/>
      <c r="M11573" s="63"/>
      <c r="N11573" s="63"/>
      <c r="O11573" s="63"/>
      <c r="P11573" s="63"/>
      <c r="Q11573" s="63"/>
      <c r="R11573" s="63"/>
      <c r="S11573" s="63"/>
      <c r="T11573" s="63"/>
      <c r="U11573" s="63"/>
      <c r="V11573" s="63"/>
      <c r="W11573" s="63"/>
      <c r="X11573" s="63"/>
      <c r="Y11573" s="63"/>
      <c r="Z11573" s="62">
        <v>4596</v>
      </c>
      <c r="AA11573" s="62">
        <v>52552</v>
      </c>
      <c r="AB11573" s="62">
        <v>58.39</v>
      </c>
      <c r="AC11573" s="62">
        <v>61.28</v>
      </c>
    </row>
    <row r="11574" spans="1:29" x14ac:dyDescent="0.25">
      <c r="A11574" s="61" t="s">
        <v>532</v>
      </c>
      <c r="B11574" s="61" t="s">
        <v>533</v>
      </c>
      <c r="C11574" s="62">
        <v>2015</v>
      </c>
      <c r="D11574" s="61" t="s">
        <v>78</v>
      </c>
      <c r="E11574" s="62">
        <v>64</v>
      </c>
      <c r="F11574" s="62">
        <v>639450</v>
      </c>
      <c r="G11574" s="62">
        <v>132131</v>
      </c>
      <c r="H11574" s="62">
        <v>172.05</v>
      </c>
      <c r="I11574" s="62">
        <v>9991.41</v>
      </c>
      <c r="J11574" s="62">
        <v>594688.5</v>
      </c>
      <c r="K11574" s="62">
        <v>0</v>
      </c>
      <c r="L11574" s="63"/>
      <c r="M11574" s="63"/>
      <c r="N11574" s="63"/>
      <c r="O11574" s="63"/>
      <c r="P11574" s="63"/>
      <c r="Q11574" s="63"/>
      <c r="R11574" s="63"/>
      <c r="S11574" s="63"/>
      <c r="T11574" s="63"/>
      <c r="U11574" s="63"/>
      <c r="V11574" s="63"/>
      <c r="W11574" s="63"/>
      <c r="X11574" s="63"/>
      <c r="Y11574" s="63"/>
      <c r="Z11574" s="62">
        <v>1508.9</v>
      </c>
      <c r="AA11574" s="62">
        <v>31326</v>
      </c>
      <c r="AB11574" s="62">
        <v>40.79</v>
      </c>
      <c r="AC11574" s="62">
        <v>23.58</v>
      </c>
    </row>
    <row r="11575" spans="1:29" x14ac:dyDescent="0.25">
      <c r="A11575" s="61" t="s">
        <v>198</v>
      </c>
      <c r="B11575" s="61" t="s">
        <v>199</v>
      </c>
      <c r="C11575" s="62">
        <v>2003</v>
      </c>
      <c r="D11575" s="61" t="s">
        <v>150</v>
      </c>
      <c r="E11575" s="62">
        <v>8</v>
      </c>
      <c r="F11575" s="63"/>
      <c r="G11575" s="62">
        <v>0</v>
      </c>
      <c r="H11575" s="62">
        <v>0</v>
      </c>
      <c r="I11575" s="63"/>
      <c r="J11575" s="63"/>
      <c r="K11575" s="62">
        <v>0</v>
      </c>
      <c r="L11575" s="62">
        <v>0</v>
      </c>
      <c r="M11575" s="62">
        <v>0</v>
      </c>
      <c r="N11575" s="63"/>
      <c r="O11575" s="63"/>
      <c r="P11575" s="63"/>
      <c r="Q11575" s="63"/>
      <c r="R11575" s="63"/>
      <c r="S11575" s="63"/>
      <c r="T11575" s="63"/>
      <c r="U11575" s="63"/>
      <c r="V11575" s="63"/>
      <c r="W11575" s="63"/>
      <c r="X11575" s="63"/>
      <c r="Y11575" s="63"/>
      <c r="Z11575" s="62">
        <v>0</v>
      </c>
      <c r="AA11575" s="63"/>
      <c r="AB11575" s="63"/>
      <c r="AC11575" s="62">
        <v>0</v>
      </c>
    </row>
    <row r="11576" spans="1:29" x14ac:dyDescent="0.25">
      <c r="A11576" s="61" t="s">
        <v>235</v>
      </c>
      <c r="B11576" s="61" t="s">
        <v>236</v>
      </c>
      <c r="C11576" s="62">
        <v>2011</v>
      </c>
      <c r="D11576" s="61" t="s">
        <v>72</v>
      </c>
      <c r="E11576" s="62">
        <v>80</v>
      </c>
      <c r="F11576" s="62">
        <v>341856</v>
      </c>
      <c r="G11576" s="62">
        <v>39929</v>
      </c>
      <c r="H11576" s="62">
        <v>41.59</v>
      </c>
      <c r="I11576" s="62">
        <v>4273.2</v>
      </c>
      <c r="J11576" s="62">
        <v>317926.08</v>
      </c>
      <c r="K11576" s="62">
        <v>45348.21</v>
      </c>
      <c r="L11576" s="62">
        <v>62199</v>
      </c>
      <c r="M11576" s="62">
        <v>64.790000000000006</v>
      </c>
      <c r="N11576" s="62">
        <v>566.85</v>
      </c>
      <c r="O11576" s="62">
        <v>546867.62</v>
      </c>
      <c r="P11576" s="63"/>
      <c r="Q11576" s="63"/>
      <c r="R11576" s="63"/>
      <c r="S11576" s="63"/>
      <c r="T11576" s="63"/>
      <c r="U11576" s="63"/>
      <c r="V11576" s="63"/>
      <c r="W11576" s="63"/>
      <c r="X11576" s="63"/>
      <c r="Y11576" s="63"/>
      <c r="Z11576" s="62">
        <v>256900</v>
      </c>
      <c r="AA11576" s="62">
        <v>7474</v>
      </c>
      <c r="AB11576" s="62">
        <v>7.79</v>
      </c>
      <c r="AC11576" s="62">
        <v>3211.25</v>
      </c>
    </row>
    <row r="11577" spans="1:29" ht="30" x14ac:dyDescent="0.25">
      <c r="A11577" s="61" t="s">
        <v>342</v>
      </c>
      <c r="B11577" s="61" t="s">
        <v>343</v>
      </c>
      <c r="C11577" s="62">
        <v>2015</v>
      </c>
      <c r="D11577" s="61" t="s">
        <v>99</v>
      </c>
      <c r="E11577" s="62">
        <v>10</v>
      </c>
      <c r="F11577" s="62">
        <v>48262</v>
      </c>
      <c r="G11577" s="62">
        <v>7788</v>
      </c>
      <c r="H11577" s="62">
        <v>64.900000000000006</v>
      </c>
      <c r="I11577" s="62">
        <v>4826.2</v>
      </c>
      <c r="J11577" s="62">
        <v>44883.66</v>
      </c>
      <c r="K11577" s="62">
        <v>0</v>
      </c>
      <c r="L11577" s="63"/>
      <c r="M11577" s="63"/>
      <c r="N11577" s="63"/>
      <c r="O11577" s="63"/>
      <c r="P11577" s="62">
        <v>4318</v>
      </c>
      <c r="Q11577" s="62">
        <v>6133</v>
      </c>
      <c r="R11577" s="62">
        <v>51.11</v>
      </c>
      <c r="S11577" s="62">
        <v>431</v>
      </c>
      <c r="T11577" s="62">
        <v>54704.74</v>
      </c>
      <c r="U11577" s="63"/>
      <c r="V11577" s="63"/>
      <c r="W11577" s="63"/>
      <c r="X11577" s="63"/>
      <c r="Y11577" s="63"/>
      <c r="Z11577" s="62">
        <v>0</v>
      </c>
      <c r="AA11577" s="62">
        <v>342</v>
      </c>
      <c r="AB11577" s="62">
        <v>2.85</v>
      </c>
      <c r="AC11577" s="62">
        <v>0</v>
      </c>
    </row>
    <row r="11578" spans="1:29" ht="30" x14ac:dyDescent="0.25">
      <c r="A11578" s="61" t="s">
        <v>115</v>
      </c>
      <c r="B11578" s="61" t="s">
        <v>116</v>
      </c>
      <c r="C11578" s="62">
        <v>2017</v>
      </c>
      <c r="D11578" s="61" t="s">
        <v>86</v>
      </c>
      <c r="E11578" s="62">
        <v>48</v>
      </c>
      <c r="F11578" s="62">
        <v>13176</v>
      </c>
      <c r="G11578" s="62">
        <v>2411</v>
      </c>
      <c r="H11578" s="62">
        <v>4.1900000000000004</v>
      </c>
      <c r="I11578" s="62">
        <v>274.5</v>
      </c>
      <c r="J11578" s="62">
        <v>12253.68</v>
      </c>
      <c r="K11578" s="62">
        <v>0</v>
      </c>
      <c r="L11578" s="63"/>
      <c r="M11578" s="63"/>
      <c r="N11578" s="63"/>
      <c r="O11578" s="63"/>
      <c r="P11578" s="63"/>
      <c r="Q11578" s="63"/>
      <c r="R11578" s="63"/>
      <c r="S11578" s="63"/>
      <c r="T11578" s="63"/>
      <c r="U11578" s="62">
        <v>200</v>
      </c>
      <c r="V11578" s="62">
        <v>428</v>
      </c>
      <c r="W11578" s="62">
        <v>0.74</v>
      </c>
      <c r="X11578" s="62">
        <v>4</v>
      </c>
      <c r="Y11578" s="62">
        <v>4476.8</v>
      </c>
      <c r="Z11578" s="62">
        <v>326200</v>
      </c>
      <c r="AA11578" s="62">
        <v>47936</v>
      </c>
      <c r="AB11578" s="62">
        <v>83.22</v>
      </c>
      <c r="AC11578" s="62">
        <v>6795.83</v>
      </c>
    </row>
    <row r="11579" spans="1:29" ht="60" x14ac:dyDescent="0.25">
      <c r="A11579" s="61" t="s">
        <v>567</v>
      </c>
      <c r="B11579" s="61" t="s">
        <v>568</v>
      </c>
      <c r="C11579" s="62">
        <v>2007</v>
      </c>
      <c r="D11579" s="61" t="s">
        <v>78</v>
      </c>
      <c r="E11579" s="62">
        <v>36</v>
      </c>
      <c r="F11579" s="62">
        <v>157603</v>
      </c>
      <c r="G11579" s="62">
        <v>28070</v>
      </c>
      <c r="H11579" s="62">
        <v>64.98</v>
      </c>
      <c r="I11579" s="62">
        <v>4377.8599999999997</v>
      </c>
      <c r="J11579" s="62">
        <v>146570.79</v>
      </c>
      <c r="K11579" s="62">
        <v>0</v>
      </c>
      <c r="L11579" s="63"/>
      <c r="M11579" s="63"/>
      <c r="N11579" s="63"/>
      <c r="O11579" s="63"/>
      <c r="P11579" s="62">
        <v>17252</v>
      </c>
      <c r="Q11579" s="62">
        <v>29422</v>
      </c>
      <c r="R11579" s="62">
        <v>68.11</v>
      </c>
      <c r="S11579" s="62">
        <v>479</v>
      </c>
      <c r="T11579" s="62">
        <v>218565.59</v>
      </c>
      <c r="U11579" s="63"/>
      <c r="V11579" s="63"/>
      <c r="W11579" s="63"/>
      <c r="X11579" s="63"/>
      <c r="Y11579" s="63"/>
      <c r="Z11579" s="62">
        <v>13504.15</v>
      </c>
      <c r="AA11579" s="62">
        <v>8103</v>
      </c>
      <c r="AB11579" s="62">
        <v>18.760000000000002</v>
      </c>
      <c r="AC11579" s="62">
        <v>375.12</v>
      </c>
    </row>
    <row r="11580" spans="1:29" x14ac:dyDescent="0.25">
      <c r="A11580" s="61" t="s">
        <v>434</v>
      </c>
      <c r="B11580" s="61" t="s">
        <v>435</v>
      </c>
      <c r="C11580" s="62">
        <v>2009</v>
      </c>
      <c r="D11580" s="61" t="s">
        <v>75</v>
      </c>
      <c r="E11580" s="62">
        <v>24</v>
      </c>
      <c r="F11580" s="62">
        <v>16725</v>
      </c>
      <c r="G11580" s="62">
        <v>3772</v>
      </c>
      <c r="H11580" s="62">
        <v>13.1</v>
      </c>
      <c r="I11580" s="62">
        <v>696.88</v>
      </c>
      <c r="J11580" s="62">
        <v>15554.25</v>
      </c>
      <c r="K11580" s="62">
        <v>1811</v>
      </c>
      <c r="L11580" s="62">
        <v>2236</v>
      </c>
      <c r="M11580" s="62">
        <v>7.76</v>
      </c>
      <c r="N11580" s="62">
        <v>75.459999999999994</v>
      </c>
      <c r="O11580" s="62">
        <v>21839.39</v>
      </c>
      <c r="P11580" s="63"/>
      <c r="Q11580" s="63"/>
      <c r="R11580" s="63"/>
      <c r="S11580" s="63"/>
      <c r="T11580" s="63"/>
      <c r="U11580" s="63"/>
      <c r="V11580" s="63"/>
      <c r="W11580" s="63"/>
      <c r="X11580" s="63"/>
      <c r="Y11580" s="63"/>
      <c r="Z11580" s="62">
        <v>1531.98</v>
      </c>
      <c r="AA11580" s="62">
        <v>3545</v>
      </c>
      <c r="AB11580" s="62">
        <v>12.31</v>
      </c>
      <c r="AC11580" s="62">
        <v>63.83</v>
      </c>
    </row>
    <row r="11581" spans="1:29" x14ac:dyDescent="0.25">
      <c r="A11581" s="61" t="s">
        <v>210</v>
      </c>
      <c r="B11581" s="61" t="s">
        <v>211</v>
      </c>
      <c r="C11581" s="62">
        <v>2015</v>
      </c>
      <c r="D11581" s="61" t="s">
        <v>297</v>
      </c>
      <c r="E11581" s="62">
        <v>96</v>
      </c>
      <c r="F11581" s="62">
        <v>784576</v>
      </c>
      <c r="G11581" s="62">
        <v>161200</v>
      </c>
      <c r="H11581" s="62">
        <v>139.93</v>
      </c>
      <c r="I11581" s="62">
        <v>8172.67</v>
      </c>
      <c r="J11581" s="62">
        <v>729655.68</v>
      </c>
      <c r="K11581" s="62">
        <v>71419.98</v>
      </c>
      <c r="L11581" s="62">
        <v>95928</v>
      </c>
      <c r="M11581" s="62">
        <v>83.27</v>
      </c>
      <c r="N11581" s="62">
        <v>743.96</v>
      </c>
      <c r="O11581" s="62">
        <v>861274.97</v>
      </c>
      <c r="P11581" s="63"/>
      <c r="Q11581" s="63"/>
      <c r="R11581" s="63"/>
      <c r="S11581" s="63"/>
      <c r="T11581" s="63"/>
      <c r="U11581" s="63"/>
      <c r="V11581" s="63"/>
      <c r="W11581" s="63"/>
      <c r="X11581" s="63"/>
      <c r="Y11581" s="63"/>
      <c r="Z11581" s="62">
        <v>1272126</v>
      </c>
      <c r="AA11581" s="62">
        <v>201474</v>
      </c>
      <c r="AB11581" s="62">
        <v>174.89</v>
      </c>
      <c r="AC11581" s="62">
        <v>13251.31</v>
      </c>
    </row>
    <row r="11582" spans="1:29" ht="30" x14ac:dyDescent="0.25">
      <c r="A11582" s="61" t="s">
        <v>115</v>
      </c>
      <c r="B11582" s="61" t="s">
        <v>116</v>
      </c>
      <c r="C11582" s="62">
        <v>2008</v>
      </c>
      <c r="D11582" s="61" t="s">
        <v>89</v>
      </c>
      <c r="E11582" s="62">
        <v>40</v>
      </c>
      <c r="F11582" s="62">
        <v>33969</v>
      </c>
      <c r="G11582" s="62">
        <v>7032</v>
      </c>
      <c r="H11582" s="62">
        <v>14.65</v>
      </c>
      <c r="I11582" s="62">
        <v>849.23</v>
      </c>
      <c r="J11582" s="62">
        <v>31591.17</v>
      </c>
      <c r="K11582" s="62">
        <v>20419.009999999998</v>
      </c>
      <c r="L11582" s="62">
        <v>34504</v>
      </c>
      <c r="M11582" s="62">
        <v>71.88</v>
      </c>
      <c r="N11582" s="62">
        <v>510.48</v>
      </c>
      <c r="O11582" s="62">
        <v>246238.98</v>
      </c>
      <c r="P11582" s="63"/>
      <c r="Q11582" s="63"/>
      <c r="R11582" s="63"/>
      <c r="S11582" s="63"/>
      <c r="T11582" s="63"/>
      <c r="U11582" s="63"/>
      <c r="V11582" s="63"/>
      <c r="W11582" s="63"/>
      <c r="X11582" s="63"/>
      <c r="Y11582" s="63"/>
      <c r="Z11582" s="62">
        <v>167000</v>
      </c>
      <c r="AA11582" s="62">
        <v>19740</v>
      </c>
      <c r="AB11582" s="62">
        <v>41.13</v>
      </c>
      <c r="AC11582" s="62">
        <v>4175</v>
      </c>
    </row>
    <row r="11583" spans="1:29" x14ac:dyDescent="0.25">
      <c r="A11583" s="61" t="s">
        <v>569</v>
      </c>
      <c r="B11583" s="61" t="s">
        <v>570</v>
      </c>
      <c r="C11583" s="62">
        <v>2017</v>
      </c>
      <c r="D11583" s="61" t="s">
        <v>78</v>
      </c>
      <c r="E11583" s="62">
        <v>64</v>
      </c>
      <c r="F11583" s="62">
        <v>403360</v>
      </c>
      <c r="G11583" s="62">
        <v>73961</v>
      </c>
      <c r="H11583" s="62">
        <v>96.3</v>
      </c>
      <c r="I11583" s="62">
        <v>6302.5</v>
      </c>
      <c r="J11583" s="62">
        <v>375124.8</v>
      </c>
      <c r="K11583" s="62">
        <v>0</v>
      </c>
      <c r="L11583" s="63"/>
      <c r="M11583" s="63"/>
      <c r="N11583" s="63"/>
      <c r="O11583" s="63"/>
      <c r="P11583" s="63"/>
      <c r="Q11583" s="63"/>
      <c r="R11583" s="63"/>
      <c r="S11583" s="63"/>
      <c r="T11583" s="63"/>
      <c r="U11583" s="63"/>
      <c r="V11583" s="63"/>
      <c r="W11583" s="63"/>
      <c r="X11583" s="63"/>
      <c r="Y11583" s="63"/>
      <c r="Z11583" s="62">
        <v>1165.96</v>
      </c>
      <c r="AA11583" s="62">
        <v>3990</v>
      </c>
      <c r="AB11583" s="62">
        <v>5.2</v>
      </c>
      <c r="AC11583" s="62">
        <v>18.22</v>
      </c>
    </row>
    <row r="11584" spans="1:29" ht="30" x14ac:dyDescent="0.25">
      <c r="A11584" s="61" t="s">
        <v>393</v>
      </c>
      <c r="B11584" s="61" t="s">
        <v>394</v>
      </c>
      <c r="C11584" s="62">
        <v>2010</v>
      </c>
      <c r="D11584" s="61" t="s">
        <v>78</v>
      </c>
      <c r="E11584" s="62">
        <v>64</v>
      </c>
      <c r="F11584" s="62">
        <v>594400</v>
      </c>
      <c r="G11584" s="62">
        <v>64515</v>
      </c>
      <c r="H11584" s="62">
        <v>84</v>
      </c>
      <c r="I11584" s="62">
        <v>9287.5</v>
      </c>
      <c r="J11584" s="62">
        <v>552792</v>
      </c>
      <c r="K11584" s="62">
        <v>0</v>
      </c>
      <c r="L11584" s="63"/>
      <c r="M11584" s="63"/>
      <c r="N11584" s="63"/>
      <c r="O11584" s="63"/>
      <c r="P11584" s="63"/>
      <c r="Q11584" s="63"/>
      <c r="R11584" s="63"/>
      <c r="S11584" s="63"/>
      <c r="T11584" s="63"/>
      <c r="U11584" s="63"/>
      <c r="V11584" s="63"/>
      <c r="W11584" s="63"/>
      <c r="X11584" s="63"/>
      <c r="Y11584" s="63"/>
      <c r="Z11584" s="62">
        <v>922.4</v>
      </c>
      <c r="AA11584" s="62">
        <v>6645</v>
      </c>
      <c r="AB11584" s="62">
        <v>8.65</v>
      </c>
      <c r="AC11584" s="62">
        <v>14.41</v>
      </c>
    </row>
    <row r="11585" spans="1:29" ht="30" x14ac:dyDescent="0.25">
      <c r="A11585" s="61" t="s">
        <v>287</v>
      </c>
      <c r="B11585" s="61" t="s">
        <v>288</v>
      </c>
      <c r="C11585" s="62">
        <v>2009</v>
      </c>
      <c r="D11585" s="61" t="s">
        <v>94</v>
      </c>
      <c r="E11585" s="62">
        <v>10</v>
      </c>
      <c r="F11585" s="62">
        <v>6945</v>
      </c>
      <c r="G11585" s="62">
        <v>1598</v>
      </c>
      <c r="H11585" s="62">
        <v>13.32</v>
      </c>
      <c r="I11585" s="62">
        <v>694.5</v>
      </c>
      <c r="J11585" s="62">
        <v>6458.85</v>
      </c>
      <c r="K11585" s="62">
        <v>0</v>
      </c>
      <c r="L11585" s="62">
        <v>129</v>
      </c>
      <c r="M11585" s="62">
        <v>1.08</v>
      </c>
      <c r="N11585" s="62">
        <v>0</v>
      </c>
      <c r="O11585" s="62">
        <v>0</v>
      </c>
      <c r="P11585" s="63"/>
      <c r="Q11585" s="63"/>
      <c r="R11585" s="63"/>
      <c r="S11585" s="63"/>
      <c r="T11585" s="63"/>
      <c r="U11585" s="63"/>
      <c r="V11585" s="63"/>
      <c r="W11585" s="63"/>
      <c r="X11585" s="63"/>
      <c r="Y11585" s="63"/>
      <c r="Z11585" s="62">
        <v>47669.45</v>
      </c>
      <c r="AA11585" s="62">
        <v>5200</v>
      </c>
      <c r="AB11585" s="62">
        <v>43.33</v>
      </c>
      <c r="AC11585" s="62">
        <v>4766.9399999999996</v>
      </c>
    </row>
    <row r="11586" spans="1:29" x14ac:dyDescent="0.25">
      <c r="A11586" s="61" t="s">
        <v>251</v>
      </c>
      <c r="B11586" s="61" t="s">
        <v>252</v>
      </c>
      <c r="C11586" s="62">
        <v>2008</v>
      </c>
      <c r="D11586" s="61" t="s">
        <v>75</v>
      </c>
      <c r="E11586" s="62">
        <v>5</v>
      </c>
      <c r="F11586" s="62">
        <v>398</v>
      </c>
      <c r="G11586" s="62">
        <v>52</v>
      </c>
      <c r="H11586" s="62">
        <v>0.87</v>
      </c>
      <c r="I11586" s="62">
        <v>79.599999999999994</v>
      </c>
      <c r="J11586" s="62">
        <v>370.14</v>
      </c>
      <c r="K11586" s="62">
        <v>35.89</v>
      </c>
      <c r="L11586" s="62">
        <v>95</v>
      </c>
      <c r="M11586" s="62">
        <v>1.58</v>
      </c>
      <c r="N11586" s="63"/>
      <c r="O11586" s="63"/>
      <c r="P11586" s="63"/>
      <c r="Q11586" s="63"/>
      <c r="R11586" s="63"/>
      <c r="S11586" s="63"/>
      <c r="T11586" s="63"/>
      <c r="U11586" s="63"/>
      <c r="V11586" s="63"/>
      <c r="W11586" s="63"/>
      <c r="X11586" s="63"/>
      <c r="Y11586" s="63"/>
      <c r="Z11586" s="62">
        <v>419</v>
      </c>
      <c r="AA11586" s="62">
        <v>3103</v>
      </c>
      <c r="AB11586" s="62">
        <v>51.72</v>
      </c>
      <c r="AC11586" s="62">
        <v>83.8</v>
      </c>
    </row>
    <row r="11587" spans="1:29" x14ac:dyDescent="0.25">
      <c r="A11587" s="61" t="s">
        <v>79</v>
      </c>
      <c r="B11587" s="61" t="s">
        <v>80</v>
      </c>
      <c r="C11587" s="62">
        <v>2004</v>
      </c>
      <c r="D11587" s="61" t="s">
        <v>72</v>
      </c>
      <c r="E11587" s="62">
        <v>72</v>
      </c>
      <c r="F11587" s="63"/>
      <c r="G11587" s="62">
        <v>0</v>
      </c>
      <c r="H11587" s="62">
        <v>0</v>
      </c>
      <c r="I11587" s="63"/>
      <c r="J11587" s="63"/>
      <c r="K11587" s="62">
        <v>0</v>
      </c>
      <c r="L11587" s="63"/>
      <c r="M11587" s="63"/>
      <c r="N11587" s="63"/>
      <c r="O11587" s="63"/>
      <c r="P11587" s="63"/>
      <c r="Q11587" s="63"/>
      <c r="R11587" s="63"/>
      <c r="S11587" s="63"/>
      <c r="T11587" s="63"/>
      <c r="U11587" s="63"/>
      <c r="V11587" s="63"/>
      <c r="W11587" s="63"/>
      <c r="X11587" s="63"/>
      <c r="Y11587" s="63"/>
      <c r="Z11587" s="62">
        <v>0</v>
      </c>
      <c r="AA11587" s="63"/>
      <c r="AB11587" s="63"/>
      <c r="AC11587" s="62">
        <v>0</v>
      </c>
    </row>
    <row r="11588" spans="1:29" ht="45" x14ac:dyDescent="0.25">
      <c r="A11588" s="61" t="s">
        <v>109</v>
      </c>
      <c r="B11588" s="61" t="s">
        <v>110</v>
      </c>
      <c r="C11588" s="62">
        <v>2018</v>
      </c>
      <c r="D11588" s="61" t="s">
        <v>83</v>
      </c>
      <c r="E11588" s="62">
        <v>6</v>
      </c>
      <c r="F11588" s="62">
        <v>211</v>
      </c>
      <c r="G11588" s="62">
        <v>191</v>
      </c>
      <c r="H11588" s="62">
        <v>2.65</v>
      </c>
      <c r="I11588" s="62">
        <v>35.17</v>
      </c>
      <c r="J11588" s="62">
        <v>196.23</v>
      </c>
      <c r="K11588" s="62">
        <v>0</v>
      </c>
      <c r="L11588" s="63"/>
      <c r="M11588" s="63"/>
      <c r="N11588" s="63"/>
      <c r="O11588" s="63"/>
      <c r="P11588" s="62">
        <v>1514</v>
      </c>
      <c r="Q11588" s="62">
        <v>2915</v>
      </c>
      <c r="R11588" s="62">
        <v>40.49</v>
      </c>
      <c r="S11588" s="62">
        <v>252</v>
      </c>
      <c r="T11588" s="62">
        <v>19180.87</v>
      </c>
      <c r="U11588" s="63"/>
      <c r="V11588" s="63"/>
      <c r="W11588" s="63"/>
      <c r="X11588" s="63"/>
      <c r="Y11588" s="63"/>
      <c r="Z11588" s="62">
        <v>8722.59</v>
      </c>
      <c r="AA11588" s="62">
        <v>1036</v>
      </c>
      <c r="AB11588" s="62">
        <v>14.39</v>
      </c>
      <c r="AC11588" s="62">
        <v>1453.77</v>
      </c>
    </row>
    <row r="11589" spans="1:29" ht="30" x14ac:dyDescent="0.25">
      <c r="A11589" s="61" t="s">
        <v>138</v>
      </c>
      <c r="B11589" s="61" t="s">
        <v>139</v>
      </c>
      <c r="C11589" s="62">
        <v>2016</v>
      </c>
      <c r="D11589" s="61" t="s">
        <v>89</v>
      </c>
      <c r="E11589" s="62">
        <v>108</v>
      </c>
      <c r="F11589" s="62">
        <v>529800</v>
      </c>
      <c r="G11589" s="62">
        <v>100381</v>
      </c>
      <c r="H11589" s="62">
        <v>77.45</v>
      </c>
      <c r="I11589" s="62">
        <v>4905.5600000000004</v>
      </c>
      <c r="J11589" s="62">
        <v>492714</v>
      </c>
      <c r="K11589" s="62">
        <v>15255.09</v>
      </c>
      <c r="L11589" s="62">
        <v>17417</v>
      </c>
      <c r="M11589" s="62">
        <v>13.44</v>
      </c>
      <c r="N11589" s="62">
        <v>141.25</v>
      </c>
      <c r="O11589" s="62">
        <v>183965.73</v>
      </c>
      <c r="P11589" s="63"/>
      <c r="Q11589" s="63"/>
      <c r="R11589" s="63"/>
      <c r="S11589" s="63"/>
      <c r="T11589" s="63"/>
      <c r="U11589" s="63"/>
      <c r="V11589" s="63"/>
      <c r="W11589" s="63"/>
      <c r="X11589" s="63"/>
      <c r="Y11589" s="63"/>
      <c r="Z11589" s="62">
        <v>162000</v>
      </c>
      <c r="AA11589" s="62">
        <v>20848</v>
      </c>
      <c r="AB11589" s="62">
        <v>16.09</v>
      </c>
      <c r="AC11589" s="62">
        <v>1500</v>
      </c>
    </row>
    <row r="11590" spans="1:29" x14ac:dyDescent="0.25">
      <c r="A11590" s="61" t="s">
        <v>163</v>
      </c>
      <c r="B11590" s="61" t="s">
        <v>164</v>
      </c>
      <c r="C11590" s="62">
        <v>2015</v>
      </c>
      <c r="D11590" s="61" t="s">
        <v>150</v>
      </c>
      <c r="E11590" s="62">
        <v>17</v>
      </c>
      <c r="F11590" s="62">
        <v>26818</v>
      </c>
      <c r="G11590" s="62">
        <v>5189</v>
      </c>
      <c r="H11590" s="62">
        <v>25.44</v>
      </c>
      <c r="I11590" s="62">
        <v>1577.53</v>
      </c>
      <c r="J11590" s="62">
        <v>24940.74</v>
      </c>
      <c r="K11590" s="62">
        <v>0</v>
      </c>
      <c r="L11590" s="63"/>
      <c r="M11590" s="63"/>
      <c r="N11590" s="63"/>
      <c r="O11590" s="63"/>
      <c r="P11590" s="63"/>
      <c r="Q11590" s="63"/>
      <c r="R11590" s="63"/>
      <c r="S11590" s="63"/>
      <c r="T11590" s="63"/>
      <c r="U11590" s="63"/>
      <c r="V11590" s="63"/>
      <c r="W11590" s="63"/>
      <c r="X11590" s="63"/>
      <c r="Y11590" s="63"/>
      <c r="Z11590" s="62">
        <v>111345</v>
      </c>
      <c r="AA11590" s="62">
        <v>9563</v>
      </c>
      <c r="AB11590" s="62">
        <v>46.88</v>
      </c>
      <c r="AC11590" s="62">
        <v>6549.71</v>
      </c>
    </row>
    <row r="11591" spans="1:29" ht="30" x14ac:dyDescent="0.25">
      <c r="A11591" s="61" t="s">
        <v>111</v>
      </c>
      <c r="B11591" s="61" t="s">
        <v>112</v>
      </c>
      <c r="C11591" s="62">
        <v>2011</v>
      </c>
      <c r="D11591" s="61" t="s">
        <v>78</v>
      </c>
      <c r="E11591" s="62">
        <v>44</v>
      </c>
      <c r="F11591" s="62">
        <v>114360</v>
      </c>
      <c r="G11591" s="62">
        <v>17126</v>
      </c>
      <c r="H11591" s="62">
        <v>32.44</v>
      </c>
      <c r="I11591" s="62">
        <v>2599.09</v>
      </c>
      <c r="J11591" s="62">
        <v>106354.8</v>
      </c>
      <c r="K11591" s="62">
        <v>25979.63</v>
      </c>
      <c r="L11591" s="62">
        <v>29062</v>
      </c>
      <c r="M11591" s="62">
        <v>55.04</v>
      </c>
      <c r="N11591" s="62">
        <v>590.45000000000005</v>
      </c>
      <c r="O11591" s="62">
        <v>313296.17</v>
      </c>
      <c r="P11591" s="63"/>
      <c r="Q11591" s="63"/>
      <c r="R11591" s="63"/>
      <c r="S11591" s="63"/>
      <c r="T11591" s="63"/>
      <c r="U11591" s="63"/>
      <c r="V11591" s="63"/>
      <c r="W11591" s="63"/>
      <c r="X11591" s="63"/>
      <c r="Y11591" s="63"/>
      <c r="Z11591" s="62">
        <v>10130</v>
      </c>
      <c r="AA11591" s="62">
        <v>6798</v>
      </c>
      <c r="AB11591" s="62">
        <v>12.88</v>
      </c>
      <c r="AC11591" s="62">
        <v>230.23</v>
      </c>
    </row>
    <row r="11592" spans="1:29" ht="30" x14ac:dyDescent="0.25">
      <c r="A11592" s="61" t="s">
        <v>391</v>
      </c>
      <c r="B11592" s="61" t="s">
        <v>392</v>
      </c>
      <c r="C11592" s="62">
        <v>2018</v>
      </c>
      <c r="D11592" s="61" t="s">
        <v>78</v>
      </c>
      <c r="E11592" s="62">
        <v>48</v>
      </c>
      <c r="F11592" s="62">
        <v>84137</v>
      </c>
      <c r="G11592" s="62">
        <v>19033</v>
      </c>
      <c r="H11592" s="62">
        <v>33.04</v>
      </c>
      <c r="I11592" s="62">
        <v>1752.85</v>
      </c>
      <c r="J11592" s="62">
        <v>78247.41</v>
      </c>
      <c r="K11592" s="62">
        <v>21482.06</v>
      </c>
      <c r="L11592" s="62">
        <v>31298</v>
      </c>
      <c r="M11592" s="62">
        <v>54.34</v>
      </c>
      <c r="N11592" s="62">
        <v>447.54</v>
      </c>
      <c r="O11592" s="62">
        <v>259058.56</v>
      </c>
      <c r="P11592" s="63"/>
      <c r="Q11592" s="63"/>
      <c r="R11592" s="63"/>
      <c r="S11592" s="63"/>
      <c r="T11592" s="63"/>
      <c r="U11592" s="63"/>
      <c r="V11592" s="63"/>
      <c r="W11592" s="63"/>
      <c r="X11592" s="63"/>
      <c r="Y11592" s="63"/>
      <c r="Z11592" s="62">
        <v>1305</v>
      </c>
      <c r="AA11592" s="62">
        <v>15003</v>
      </c>
      <c r="AB11592" s="62">
        <v>26.05</v>
      </c>
      <c r="AC11592" s="62">
        <v>27.19</v>
      </c>
    </row>
    <row r="11593" spans="1:29" x14ac:dyDescent="0.25">
      <c r="A11593" s="61" t="s">
        <v>178</v>
      </c>
      <c r="B11593" s="61" t="s">
        <v>179</v>
      </c>
      <c r="C11593" s="62">
        <v>2016</v>
      </c>
      <c r="D11593" s="61" t="s">
        <v>226</v>
      </c>
      <c r="E11593" s="62">
        <v>45</v>
      </c>
      <c r="F11593" s="62">
        <v>221773</v>
      </c>
      <c r="G11593" s="62">
        <v>46660</v>
      </c>
      <c r="H11593" s="62">
        <v>86.41</v>
      </c>
      <c r="I11593" s="62">
        <v>4928.29</v>
      </c>
      <c r="J11593" s="62">
        <v>206248.89</v>
      </c>
      <c r="K11593" s="62">
        <v>17143.55</v>
      </c>
      <c r="L11593" s="62">
        <v>18034</v>
      </c>
      <c r="M11593" s="62">
        <v>33.4</v>
      </c>
      <c r="N11593" s="62">
        <v>380.97</v>
      </c>
      <c r="O11593" s="62">
        <v>206739.21</v>
      </c>
      <c r="P11593" s="63"/>
      <c r="Q11593" s="63"/>
      <c r="R11593" s="63"/>
      <c r="S11593" s="63"/>
      <c r="T11593" s="63"/>
      <c r="U11593" s="63"/>
      <c r="V11593" s="63"/>
      <c r="W11593" s="63"/>
      <c r="X11593" s="63"/>
      <c r="Y11593" s="63"/>
      <c r="Z11593" s="62">
        <v>2.82</v>
      </c>
      <c r="AA11593" s="62">
        <v>15646</v>
      </c>
      <c r="AB11593" s="62">
        <v>28.97</v>
      </c>
      <c r="AC11593" s="62">
        <v>0.06</v>
      </c>
    </row>
    <row r="11594" spans="1:29" ht="30" x14ac:dyDescent="0.25">
      <c r="A11594" s="61" t="s">
        <v>237</v>
      </c>
      <c r="B11594" s="61" t="s">
        <v>238</v>
      </c>
      <c r="C11594" s="62">
        <v>2017</v>
      </c>
      <c r="D11594" s="61" t="s">
        <v>72</v>
      </c>
      <c r="E11594" s="62">
        <v>40</v>
      </c>
      <c r="F11594" s="62">
        <v>165848</v>
      </c>
      <c r="G11594" s="62">
        <v>29181</v>
      </c>
      <c r="H11594" s="62">
        <v>60.79</v>
      </c>
      <c r="I11594" s="62">
        <v>4146.2</v>
      </c>
      <c r="J11594" s="62">
        <v>154238.64000000001</v>
      </c>
      <c r="K11594" s="62">
        <v>15420.95</v>
      </c>
      <c r="L11594" s="62">
        <v>14359</v>
      </c>
      <c r="M11594" s="62">
        <v>29.91</v>
      </c>
      <c r="N11594" s="62">
        <v>385.52</v>
      </c>
      <c r="O11594" s="62">
        <v>185965.87</v>
      </c>
      <c r="P11594" s="63"/>
      <c r="Q11594" s="63"/>
      <c r="R11594" s="63"/>
      <c r="S11594" s="63"/>
      <c r="T11594" s="63"/>
      <c r="U11594" s="63"/>
      <c r="V11594" s="63"/>
      <c r="W11594" s="63"/>
      <c r="X11594" s="63"/>
      <c r="Y11594" s="63"/>
      <c r="Z11594" s="62">
        <v>249421</v>
      </c>
      <c r="AA11594" s="62">
        <v>19675</v>
      </c>
      <c r="AB11594" s="62">
        <v>40.99</v>
      </c>
      <c r="AC11594" s="62">
        <v>6235.53</v>
      </c>
    </row>
    <row r="11595" spans="1:29" x14ac:dyDescent="0.25">
      <c r="A11595" s="61" t="s">
        <v>79</v>
      </c>
      <c r="B11595" s="61" t="s">
        <v>80</v>
      </c>
      <c r="C11595" s="62">
        <v>2016</v>
      </c>
      <c r="D11595" s="61" t="s">
        <v>86</v>
      </c>
      <c r="E11595" s="62">
        <v>60</v>
      </c>
      <c r="F11595" s="62">
        <v>36064</v>
      </c>
      <c r="G11595" s="62">
        <v>8832</v>
      </c>
      <c r="H11595" s="62">
        <v>12.27</v>
      </c>
      <c r="I11595" s="62">
        <v>601.07000000000005</v>
      </c>
      <c r="J11595" s="62">
        <v>33539.519999999997</v>
      </c>
      <c r="K11595" s="62">
        <v>170.71</v>
      </c>
      <c r="L11595" s="62">
        <v>469</v>
      </c>
      <c r="M11595" s="62">
        <v>0.65</v>
      </c>
      <c r="N11595" s="63"/>
      <c r="O11595" s="63"/>
      <c r="P11595" s="63"/>
      <c r="Q11595" s="63"/>
      <c r="R11595" s="63"/>
      <c r="S11595" s="63"/>
      <c r="T11595" s="63"/>
      <c r="U11595" s="63"/>
      <c r="V11595" s="63"/>
      <c r="W11595" s="63"/>
      <c r="X11595" s="63"/>
      <c r="Y11595" s="63"/>
      <c r="Z11595" s="62">
        <v>917614</v>
      </c>
      <c r="AA11595" s="62">
        <v>56292</v>
      </c>
      <c r="AB11595" s="62">
        <v>78.180000000000007</v>
      </c>
      <c r="AC11595" s="62">
        <v>15293.57</v>
      </c>
    </row>
    <row r="11596" spans="1:29" x14ac:dyDescent="0.25">
      <c r="A11596" s="61" t="s">
        <v>524</v>
      </c>
      <c r="B11596" s="61" t="s">
        <v>525</v>
      </c>
      <c r="C11596" s="62">
        <v>2011</v>
      </c>
      <c r="D11596" s="61" t="s">
        <v>78</v>
      </c>
      <c r="E11596" s="62">
        <v>34</v>
      </c>
      <c r="F11596" s="62">
        <v>349300</v>
      </c>
      <c r="G11596" s="62">
        <v>61941</v>
      </c>
      <c r="H11596" s="62">
        <v>151.82</v>
      </c>
      <c r="I11596" s="62">
        <v>10273.530000000001</v>
      </c>
      <c r="J11596" s="62">
        <v>324849</v>
      </c>
      <c r="K11596" s="62">
        <v>0</v>
      </c>
      <c r="L11596" s="63"/>
      <c r="M11596" s="63"/>
      <c r="N11596" s="63"/>
      <c r="O11596" s="63"/>
      <c r="P11596" s="63"/>
      <c r="Q11596" s="63"/>
      <c r="R11596" s="63"/>
      <c r="S11596" s="63"/>
      <c r="T11596" s="63"/>
      <c r="U11596" s="63"/>
      <c r="V11596" s="63"/>
      <c r="W11596" s="63"/>
      <c r="X11596" s="63"/>
      <c r="Y11596" s="63"/>
      <c r="Z11596" s="62">
        <v>117741</v>
      </c>
      <c r="AA11596" s="62">
        <v>5502</v>
      </c>
      <c r="AB11596" s="62">
        <v>13.49</v>
      </c>
      <c r="AC11596" s="62">
        <v>3462.97</v>
      </c>
    </row>
    <row r="11597" spans="1:29" ht="30" x14ac:dyDescent="0.25">
      <c r="A11597" s="61" t="s">
        <v>507</v>
      </c>
      <c r="B11597" s="61" t="s">
        <v>508</v>
      </c>
      <c r="C11597" s="62">
        <v>2010</v>
      </c>
      <c r="D11597" s="61" t="s">
        <v>78</v>
      </c>
      <c r="E11597" s="62">
        <v>71</v>
      </c>
      <c r="F11597" s="62">
        <v>476960</v>
      </c>
      <c r="G11597" s="62">
        <v>70460</v>
      </c>
      <c r="H11597" s="62">
        <v>82.7</v>
      </c>
      <c r="I11597" s="62">
        <v>6717.75</v>
      </c>
      <c r="J11597" s="62">
        <v>443572.8</v>
      </c>
      <c r="K11597" s="62">
        <v>35702.230000000003</v>
      </c>
      <c r="L11597" s="62">
        <v>43888</v>
      </c>
      <c r="M11597" s="62">
        <v>51.51</v>
      </c>
      <c r="N11597" s="62">
        <v>502.85</v>
      </c>
      <c r="O11597" s="62">
        <v>430543.91</v>
      </c>
      <c r="P11597" s="63"/>
      <c r="Q11597" s="63"/>
      <c r="R11597" s="63"/>
      <c r="S11597" s="63"/>
      <c r="T11597" s="63"/>
      <c r="U11597" s="63"/>
      <c r="V11597" s="63"/>
      <c r="W11597" s="63"/>
      <c r="X11597" s="63"/>
      <c r="Y11597" s="63"/>
      <c r="Z11597" s="62">
        <v>6.95</v>
      </c>
      <c r="AA11597" s="62">
        <v>33515</v>
      </c>
      <c r="AB11597" s="62">
        <v>39.340000000000003</v>
      </c>
      <c r="AC11597" s="62">
        <v>0.1</v>
      </c>
    </row>
    <row r="11598" spans="1:29" ht="30" x14ac:dyDescent="0.25">
      <c r="A11598" s="61" t="s">
        <v>100</v>
      </c>
      <c r="B11598" s="61" t="s">
        <v>101</v>
      </c>
      <c r="C11598" s="62">
        <v>2013</v>
      </c>
      <c r="D11598" s="61" t="s">
        <v>99</v>
      </c>
      <c r="E11598" s="62">
        <v>74</v>
      </c>
      <c r="F11598" s="62">
        <v>779557</v>
      </c>
      <c r="G11598" s="62">
        <v>104249</v>
      </c>
      <c r="H11598" s="62">
        <v>117.4</v>
      </c>
      <c r="I11598" s="62">
        <v>10534.55</v>
      </c>
      <c r="J11598" s="62">
        <v>724988.01</v>
      </c>
      <c r="K11598" s="62">
        <v>0</v>
      </c>
      <c r="L11598" s="63"/>
      <c r="M11598" s="63"/>
      <c r="N11598" s="63"/>
      <c r="O11598" s="63"/>
      <c r="P11598" s="62">
        <v>251</v>
      </c>
      <c r="Q11598" s="62">
        <v>1108</v>
      </c>
      <c r="R11598" s="62">
        <v>1.25</v>
      </c>
      <c r="S11598" s="62">
        <v>3</v>
      </c>
      <c r="T11598" s="62">
        <v>3179.92</v>
      </c>
      <c r="U11598" s="63"/>
      <c r="V11598" s="63"/>
      <c r="W11598" s="63"/>
      <c r="X11598" s="63"/>
      <c r="Y11598" s="63"/>
      <c r="Z11598" s="62">
        <v>117128</v>
      </c>
      <c r="AA11598" s="62">
        <v>9828</v>
      </c>
      <c r="AB11598" s="62">
        <v>11.07</v>
      </c>
      <c r="AC11598" s="62">
        <v>1582.81</v>
      </c>
    </row>
    <row r="11599" spans="1:29" x14ac:dyDescent="0.25">
      <c r="A11599" s="61" t="s">
        <v>454</v>
      </c>
      <c r="B11599" s="61" t="s">
        <v>455</v>
      </c>
      <c r="C11599" s="62">
        <v>2004</v>
      </c>
      <c r="D11599" s="61" t="s">
        <v>78</v>
      </c>
      <c r="E11599" s="62">
        <v>48</v>
      </c>
      <c r="F11599" s="62">
        <v>651700</v>
      </c>
      <c r="G11599" s="62">
        <v>69568</v>
      </c>
      <c r="H11599" s="62">
        <v>120.78</v>
      </c>
      <c r="I11599" s="62">
        <v>13577.08</v>
      </c>
      <c r="J11599" s="62">
        <v>606081</v>
      </c>
      <c r="K11599" s="62">
        <v>0</v>
      </c>
      <c r="L11599" s="63"/>
      <c r="M11599" s="63"/>
      <c r="N11599" s="63"/>
      <c r="O11599" s="63"/>
      <c r="P11599" s="63"/>
      <c r="Q11599" s="63"/>
      <c r="R11599" s="63"/>
      <c r="S11599" s="63"/>
      <c r="T11599" s="63"/>
      <c r="U11599" s="63"/>
      <c r="V11599" s="63"/>
      <c r="W11599" s="63"/>
      <c r="X11599" s="63"/>
      <c r="Y11599" s="63"/>
      <c r="Z11599" s="62">
        <v>1198960</v>
      </c>
      <c r="AA11599" s="62">
        <v>69886</v>
      </c>
      <c r="AB11599" s="62">
        <v>121.33</v>
      </c>
      <c r="AC11599" s="62">
        <v>24978.33</v>
      </c>
    </row>
    <row r="11600" spans="1:29" x14ac:dyDescent="0.25">
      <c r="A11600" s="61" t="s">
        <v>397</v>
      </c>
      <c r="B11600" s="61" t="s">
        <v>398</v>
      </c>
      <c r="C11600" s="62">
        <v>2012</v>
      </c>
      <c r="D11600" s="61" t="s">
        <v>99</v>
      </c>
      <c r="E11600" s="62">
        <v>50</v>
      </c>
      <c r="F11600" s="62">
        <v>447840</v>
      </c>
      <c r="G11600" s="62">
        <v>78358</v>
      </c>
      <c r="H11600" s="62">
        <v>130.6</v>
      </c>
      <c r="I11600" s="62">
        <v>8956.7999999999993</v>
      </c>
      <c r="J11600" s="62">
        <v>416491.2</v>
      </c>
      <c r="K11600" s="62">
        <v>0</v>
      </c>
      <c r="L11600" s="63"/>
      <c r="M11600" s="63"/>
      <c r="N11600" s="63"/>
      <c r="O11600" s="63"/>
      <c r="P11600" s="63"/>
      <c r="Q11600" s="63"/>
      <c r="R11600" s="63"/>
      <c r="S11600" s="63"/>
      <c r="T11600" s="63"/>
      <c r="U11600" s="63"/>
      <c r="V11600" s="63"/>
      <c r="W11600" s="63"/>
      <c r="X11600" s="63"/>
      <c r="Y11600" s="63"/>
      <c r="Z11600" s="62">
        <v>80300</v>
      </c>
      <c r="AA11600" s="62">
        <v>7824</v>
      </c>
      <c r="AB11600" s="62">
        <v>13.04</v>
      </c>
      <c r="AC11600" s="62">
        <v>1606</v>
      </c>
    </row>
    <row r="11601" spans="1:29" x14ac:dyDescent="0.25">
      <c r="A11601" s="61" t="s">
        <v>383</v>
      </c>
      <c r="B11601" s="61" t="s">
        <v>384</v>
      </c>
      <c r="C11601" s="62">
        <v>2017</v>
      </c>
      <c r="D11601" s="61" t="s">
        <v>75</v>
      </c>
      <c r="E11601" s="62">
        <v>20</v>
      </c>
      <c r="F11601" s="62">
        <v>893</v>
      </c>
      <c r="G11601" s="62">
        <v>292</v>
      </c>
      <c r="H11601" s="62">
        <v>1.22</v>
      </c>
      <c r="I11601" s="62">
        <v>44.65</v>
      </c>
      <c r="J11601" s="62">
        <v>830.49</v>
      </c>
      <c r="K11601" s="62">
        <v>251</v>
      </c>
      <c r="L11601" s="62">
        <v>475</v>
      </c>
      <c r="M11601" s="62">
        <v>1.98</v>
      </c>
      <c r="N11601" s="62">
        <v>12.55</v>
      </c>
      <c r="O11601" s="62">
        <v>3026.88</v>
      </c>
      <c r="P11601" s="63"/>
      <c r="Q11601" s="63"/>
      <c r="R11601" s="63"/>
      <c r="S11601" s="63"/>
      <c r="T11601" s="63"/>
      <c r="U11601" s="63"/>
      <c r="V11601" s="63"/>
      <c r="W11601" s="63"/>
      <c r="X11601" s="63"/>
      <c r="Y11601" s="63"/>
      <c r="Z11601" s="62">
        <v>856.89</v>
      </c>
      <c r="AA11601" s="62">
        <v>1672</v>
      </c>
      <c r="AB11601" s="62">
        <v>6.97</v>
      </c>
      <c r="AC11601" s="62">
        <v>42.84</v>
      </c>
    </row>
    <row r="11602" spans="1:29" x14ac:dyDescent="0.25">
      <c r="A11602" s="61" t="s">
        <v>332</v>
      </c>
      <c r="B11602" s="61" t="s">
        <v>333</v>
      </c>
      <c r="C11602" s="62">
        <v>2014</v>
      </c>
      <c r="D11602" s="61" t="s">
        <v>75</v>
      </c>
      <c r="E11602" s="62">
        <v>18</v>
      </c>
      <c r="F11602" s="62">
        <v>1880</v>
      </c>
      <c r="G11602" s="62">
        <v>376</v>
      </c>
      <c r="H11602" s="62">
        <v>1.74</v>
      </c>
      <c r="I11602" s="62">
        <v>104.44</v>
      </c>
      <c r="J11602" s="62">
        <v>1748.4</v>
      </c>
      <c r="K11602" s="62">
        <v>445.2</v>
      </c>
      <c r="L11602" s="62">
        <v>713</v>
      </c>
      <c r="M11602" s="62">
        <v>3.3</v>
      </c>
      <c r="N11602" s="62">
        <v>24.73</v>
      </c>
      <c r="O11602" s="62">
        <v>5368.79</v>
      </c>
      <c r="P11602" s="63"/>
      <c r="Q11602" s="63"/>
      <c r="R11602" s="63"/>
      <c r="S11602" s="63"/>
      <c r="T11602" s="63"/>
      <c r="U11602" s="63"/>
      <c r="V11602" s="63"/>
      <c r="W11602" s="63"/>
      <c r="X11602" s="63"/>
      <c r="Y11602" s="63"/>
      <c r="Z11602" s="62">
        <v>71365</v>
      </c>
      <c r="AA11602" s="62">
        <v>20394</v>
      </c>
      <c r="AB11602" s="62">
        <v>94.42</v>
      </c>
      <c r="AC11602" s="62">
        <v>3964.72</v>
      </c>
    </row>
    <row r="11603" spans="1:29" x14ac:dyDescent="0.25">
      <c r="A11603" s="61" t="s">
        <v>295</v>
      </c>
      <c r="B11603" s="61" t="s">
        <v>296</v>
      </c>
      <c r="C11603" s="62">
        <v>2010</v>
      </c>
      <c r="D11603" s="61" t="s">
        <v>75</v>
      </c>
      <c r="E11603" s="62">
        <v>5</v>
      </c>
      <c r="F11603" s="62">
        <v>2829</v>
      </c>
      <c r="G11603" s="62">
        <v>595</v>
      </c>
      <c r="H11603" s="62">
        <v>9.92</v>
      </c>
      <c r="I11603" s="62">
        <v>565.79999999999995</v>
      </c>
      <c r="J11603" s="62">
        <v>2630.97</v>
      </c>
      <c r="K11603" s="62">
        <v>0</v>
      </c>
      <c r="L11603" s="63"/>
      <c r="M11603" s="63"/>
      <c r="N11603" s="63"/>
      <c r="O11603" s="63"/>
      <c r="P11603" s="63"/>
      <c r="Q11603" s="63"/>
      <c r="R11603" s="63"/>
      <c r="S11603" s="63"/>
      <c r="T11603" s="63"/>
      <c r="U11603" s="62">
        <v>1246</v>
      </c>
      <c r="V11603" s="62">
        <v>2895</v>
      </c>
      <c r="W11603" s="62">
        <v>48.25</v>
      </c>
      <c r="X11603" s="62">
        <v>249</v>
      </c>
      <c r="Y11603" s="62">
        <v>27890.46</v>
      </c>
      <c r="Z11603" s="62">
        <v>0</v>
      </c>
      <c r="AA11603" s="63"/>
      <c r="AB11603" s="63"/>
      <c r="AC11603" s="62">
        <v>0</v>
      </c>
    </row>
    <row r="11604" spans="1:29" x14ac:dyDescent="0.25">
      <c r="A11604" s="61" t="s">
        <v>130</v>
      </c>
      <c r="B11604" s="61" t="s">
        <v>131</v>
      </c>
      <c r="C11604" s="62">
        <v>2011</v>
      </c>
      <c r="D11604" s="61" t="s">
        <v>132</v>
      </c>
      <c r="E11604" s="62">
        <v>15</v>
      </c>
      <c r="F11604" s="63"/>
      <c r="G11604" s="63"/>
      <c r="H11604" s="63"/>
      <c r="I11604" s="63"/>
      <c r="J11604" s="63"/>
      <c r="K11604" s="62">
        <v>0</v>
      </c>
      <c r="L11604" s="63"/>
      <c r="M11604" s="63"/>
      <c r="N11604" s="63"/>
      <c r="O11604" s="63"/>
      <c r="P11604" s="63"/>
      <c r="Q11604" s="63"/>
      <c r="R11604" s="63"/>
      <c r="S11604" s="63"/>
      <c r="T11604" s="63"/>
      <c r="U11604" s="63"/>
      <c r="V11604" s="63"/>
      <c r="W11604" s="63"/>
      <c r="X11604" s="63"/>
      <c r="Y11604" s="63"/>
      <c r="Z11604" s="62">
        <v>2018</v>
      </c>
      <c r="AA11604" s="62">
        <v>12082</v>
      </c>
      <c r="AB11604" s="62">
        <v>67.12</v>
      </c>
      <c r="AC11604" s="62">
        <v>134.53</v>
      </c>
    </row>
    <row r="11605" spans="1:29" ht="30" x14ac:dyDescent="0.25">
      <c r="A11605" s="61" t="s">
        <v>367</v>
      </c>
      <c r="B11605" s="61" t="s">
        <v>368</v>
      </c>
      <c r="C11605" s="62">
        <v>2003</v>
      </c>
      <c r="D11605" s="61" t="s">
        <v>89</v>
      </c>
      <c r="E11605" s="62">
        <v>81</v>
      </c>
      <c r="F11605" s="62">
        <v>220958</v>
      </c>
      <c r="G11605" s="62">
        <v>25373</v>
      </c>
      <c r="H11605" s="62">
        <v>26.1</v>
      </c>
      <c r="I11605" s="62">
        <v>2727.88</v>
      </c>
      <c r="J11605" s="62">
        <v>205490.94</v>
      </c>
      <c r="K11605" s="62">
        <v>13141.61</v>
      </c>
      <c r="L11605" s="62">
        <v>12949</v>
      </c>
      <c r="M11605" s="62">
        <v>13.32</v>
      </c>
      <c r="N11605" s="62">
        <v>162.24</v>
      </c>
      <c r="O11605" s="62">
        <v>158478.62</v>
      </c>
      <c r="P11605" s="63"/>
      <c r="Q11605" s="63"/>
      <c r="R11605" s="63"/>
      <c r="S11605" s="63"/>
      <c r="T11605" s="63"/>
      <c r="U11605" s="63"/>
      <c r="V11605" s="63"/>
      <c r="W11605" s="63"/>
      <c r="X11605" s="63"/>
      <c r="Y11605" s="63"/>
      <c r="Z11605" s="62">
        <v>0</v>
      </c>
      <c r="AA11605" s="63"/>
      <c r="AB11605" s="63"/>
      <c r="AC11605" s="62">
        <v>0</v>
      </c>
    </row>
    <row r="11606" spans="1:29" x14ac:dyDescent="0.25">
      <c r="A11606" s="61" t="s">
        <v>260</v>
      </c>
      <c r="B11606" s="61" t="s">
        <v>261</v>
      </c>
      <c r="C11606" s="62">
        <v>2009</v>
      </c>
      <c r="D11606" s="61" t="s">
        <v>75</v>
      </c>
      <c r="E11606" s="62">
        <v>15</v>
      </c>
      <c r="F11606" s="62">
        <v>2192</v>
      </c>
      <c r="G11606" s="62">
        <v>625</v>
      </c>
      <c r="H11606" s="62">
        <v>3.47</v>
      </c>
      <c r="I11606" s="62">
        <v>146.13</v>
      </c>
      <c r="J11606" s="62">
        <v>2038.56</v>
      </c>
      <c r="K11606" s="62">
        <v>0</v>
      </c>
      <c r="L11606" s="63"/>
      <c r="M11606" s="63"/>
      <c r="N11606" s="63"/>
      <c r="O11606" s="63"/>
      <c r="P11606" s="63"/>
      <c r="Q11606" s="63"/>
      <c r="R11606" s="63"/>
      <c r="S11606" s="63"/>
      <c r="T11606" s="63"/>
      <c r="U11606" s="63"/>
      <c r="V11606" s="63"/>
      <c r="W11606" s="63"/>
      <c r="X11606" s="63"/>
      <c r="Y11606" s="63"/>
      <c r="Z11606" s="62">
        <v>494</v>
      </c>
      <c r="AA11606" s="62">
        <v>3633</v>
      </c>
      <c r="AB11606" s="62">
        <v>20.18</v>
      </c>
      <c r="AC11606" s="62">
        <v>32.93</v>
      </c>
    </row>
    <row r="11607" spans="1:29" ht="30" x14ac:dyDescent="0.25">
      <c r="A11607" s="61" t="s">
        <v>247</v>
      </c>
      <c r="B11607" s="61" t="s">
        <v>248</v>
      </c>
      <c r="C11607" s="62">
        <v>2010</v>
      </c>
      <c r="D11607" s="61" t="s">
        <v>150</v>
      </c>
      <c r="E11607" s="62">
        <v>2</v>
      </c>
      <c r="F11607" s="62">
        <v>26754</v>
      </c>
      <c r="G11607" s="62">
        <v>4915</v>
      </c>
      <c r="H11607" s="62">
        <v>204.79</v>
      </c>
      <c r="I11607" s="62">
        <v>13377</v>
      </c>
      <c r="J11607" s="62">
        <v>24881.22</v>
      </c>
      <c r="K11607" s="62">
        <v>914.65</v>
      </c>
      <c r="L11607" s="62">
        <v>1261</v>
      </c>
      <c r="M11607" s="62">
        <v>52.54</v>
      </c>
      <c r="N11607" s="62">
        <v>457.32</v>
      </c>
      <c r="O11607" s="62">
        <v>11029.99</v>
      </c>
      <c r="P11607" s="63"/>
      <c r="Q11607" s="63"/>
      <c r="R11607" s="63"/>
      <c r="S11607" s="63"/>
      <c r="T11607" s="63"/>
      <c r="U11607" s="62">
        <v>1634</v>
      </c>
      <c r="V11607" s="62">
        <v>4121</v>
      </c>
      <c r="W11607" s="62">
        <v>171.71</v>
      </c>
      <c r="X11607" s="62">
        <v>817</v>
      </c>
      <c r="Y11607" s="62">
        <v>36575.46</v>
      </c>
      <c r="Z11607" s="62">
        <v>12</v>
      </c>
      <c r="AA11607" s="62">
        <v>662</v>
      </c>
      <c r="AB11607" s="62">
        <v>27.58</v>
      </c>
      <c r="AC11607" s="62">
        <v>6</v>
      </c>
    </row>
    <row r="11608" spans="1:29" ht="30" x14ac:dyDescent="0.25">
      <c r="A11608" s="61" t="s">
        <v>122</v>
      </c>
      <c r="B11608" s="61" t="s">
        <v>123</v>
      </c>
      <c r="C11608" s="62">
        <v>2015</v>
      </c>
      <c r="D11608" s="61" t="s">
        <v>78</v>
      </c>
      <c r="E11608" s="62">
        <v>50</v>
      </c>
      <c r="F11608" s="62">
        <v>208128</v>
      </c>
      <c r="G11608" s="62">
        <v>29212</v>
      </c>
      <c r="H11608" s="62">
        <v>48.69</v>
      </c>
      <c r="I11608" s="62">
        <v>4162.5600000000004</v>
      </c>
      <c r="J11608" s="62">
        <v>193559.04000000001</v>
      </c>
      <c r="K11608" s="62">
        <v>0</v>
      </c>
      <c r="L11608" s="63"/>
      <c r="M11608" s="63"/>
      <c r="N11608" s="63"/>
      <c r="O11608" s="63"/>
      <c r="P11608" s="63"/>
      <c r="Q11608" s="63"/>
      <c r="R11608" s="63"/>
      <c r="S11608" s="63"/>
      <c r="T11608" s="63"/>
      <c r="U11608" s="63"/>
      <c r="V11608" s="63"/>
      <c r="W11608" s="63"/>
      <c r="X11608" s="63"/>
      <c r="Y11608" s="63"/>
      <c r="Z11608" s="62">
        <v>2092.31</v>
      </c>
      <c r="AA11608" s="62">
        <v>21809</v>
      </c>
      <c r="AB11608" s="62">
        <v>36.35</v>
      </c>
      <c r="AC11608" s="62">
        <v>41.85</v>
      </c>
    </row>
    <row r="11609" spans="1:29" ht="30" x14ac:dyDescent="0.25">
      <c r="A11609" s="61" t="s">
        <v>92</v>
      </c>
      <c r="B11609" s="61" t="s">
        <v>93</v>
      </c>
      <c r="C11609" s="62">
        <v>2010</v>
      </c>
      <c r="D11609" s="61" t="s">
        <v>94</v>
      </c>
      <c r="E11609" s="62">
        <v>2</v>
      </c>
      <c r="F11609" s="63"/>
      <c r="G11609" s="63"/>
      <c r="H11609" s="63"/>
      <c r="I11609" s="63"/>
      <c r="J11609" s="63"/>
      <c r="K11609" s="62">
        <v>0</v>
      </c>
      <c r="L11609" s="63"/>
      <c r="M11609" s="63"/>
      <c r="N11609" s="63"/>
      <c r="O11609" s="63"/>
      <c r="P11609" s="63"/>
      <c r="Q11609" s="63"/>
      <c r="R11609" s="63"/>
      <c r="S11609" s="63"/>
      <c r="T11609" s="63"/>
      <c r="U11609" s="63"/>
      <c r="V11609" s="63"/>
      <c r="W11609" s="63"/>
      <c r="X11609" s="63"/>
      <c r="Y11609" s="63"/>
      <c r="Z11609" s="62">
        <v>0</v>
      </c>
      <c r="AA11609" s="63"/>
      <c r="AB11609" s="63"/>
      <c r="AC11609" s="62">
        <v>0</v>
      </c>
    </row>
    <row r="11610" spans="1:29" ht="30" x14ac:dyDescent="0.25">
      <c r="A11610" s="61" t="s">
        <v>378</v>
      </c>
      <c r="B11610" s="61" t="s">
        <v>379</v>
      </c>
      <c r="C11610" s="62">
        <v>2013</v>
      </c>
      <c r="D11610" s="61" t="s">
        <v>75</v>
      </c>
      <c r="E11610" s="62">
        <v>8</v>
      </c>
      <c r="F11610" s="62">
        <v>2785</v>
      </c>
      <c r="G11610" s="62">
        <v>482</v>
      </c>
      <c r="H11610" s="62">
        <v>5.0199999999999996</v>
      </c>
      <c r="I11610" s="62">
        <v>348.13</v>
      </c>
      <c r="J11610" s="62">
        <v>2590.0500000000002</v>
      </c>
      <c r="K11610" s="62">
        <v>0</v>
      </c>
      <c r="L11610" s="63"/>
      <c r="M11610" s="63"/>
      <c r="N11610" s="63"/>
      <c r="O11610" s="63"/>
      <c r="P11610" s="63"/>
      <c r="Q11610" s="63"/>
      <c r="R11610" s="63"/>
      <c r="S11610" s="63"/>
      <c r="T11610" s="63"/>
      <c r="U11610" s="63"/>
      <c r="V11610" s="63"/>
      <c r="W11610" s="63"/>
      <c r="X11610" s="63"/>
      <c r="Y11610" s="63"/>
      <c r="Z11610" s="62">
        <v>75232</v>
      </c>
      <c r="AA11610" s="62">
        <v>7589</v>
      </c>
      <c r="AB11610" s="62">
        <v>79.05</v>
      </c>
      <c r="AC11610" s="62">
        <v>9404</v>
      </c>
    </row>
    <row r="11611" spans="1:29" ht="30" x14ac:dyDescent="0.25">
      <c r="A11611" s="61" t="s">
        <v>124</v>
      </c>
      <c r="B11611" s="61" t="s">
        <v>125</v>
      </c>
      <c r="C11611" s="62">
        <v>2018</v>
      </c>
      <c r="D11611" s="61" t="s">
        <v>89</v>
      </c>
      <c r="E11611" s="62">
        <v>64</v>
      </c>
      <c r="F11611" s="62">
        <v>127200</v>
      </c>
      <c r="G11611" s="62">
        <v>20629</v>
      </c>
      <c r="H11611" s="62">
        <v>26.86</v>
      </c>
      <c r="I11611" s="62">
        <v>1987.5</v>
      </c>
      <c r="J11611" s="62">
        <v>118296</v>
      </c>
      <c r="K11611" s="62">
        <v>16413.189999999999</v>
      </c>
      <c r="L11611" s="62">
        <v>20574</v>
      </c>
      <c r="M11611" s="62">
        <v>26.79</v>
      </c>
      <c r="N11611" s="62">
        <v>256.45999999999998</v>
      </c>
      <c r="O11611" s="62">
        <v>197931.6</v>
      </c>
      <c r="P11611" s="63"/>
      <c r="Q11611" s="63"/>
      <c r="R11611" s="63"/>
      <c r="S11611" s="63"/>
      <c r="T11611" s="63"/>
      <c r="U11611" s="63"/>
      <c r="V11611" s="63"/>
      <c r="W11611" s="63"/>
      <c r="X11611" s="63"/>
      <c r="Y11611" s="63"/>
      <c r="Z11611" s="62">
        <v>78227.240000000005</v>
      </c>
      <c r="AA11611" s="62">
        <v>17813</v>
      </c>
      <c r="AB11611" s="62">
        <v>23.19</v>
      </c>
      <c r="AC11611" s="62">
        <v>1222.3</v>
      </c>
    </row>
    <row r="11612" spans="1:29" ht="30" x14ac:dyDescent="0.25">
      <c r="A11612" s="61" t="s">
        <v>439</v>
      </c>
      <c r="B11612" s="61" t="s">
        <v>440</v>
      </c>
      <c r="C11612" s="62">
        <v>2013</v>
      </c>
      <c r="D11612" s="61" t="s">
        <v>75</v>
      </c>
      <c r="E11612" s="62">
        <v>4</v>
      </c>
      <c r="F11612" s="62">
        <v>137</v>
      </c>
      <c r="G11612" s="62">
        <v>24</v>
      </c>
      <c r="H11612" s="62">
        <v>0.5</v>
      </c>
      <c r="I11612" s="62">
        <v>34.25</v>
      </c>
      <c r="J11612" s="62">
        <v>127.41</v>
      </c>
      <c r="K11612" s="62">
        <v>0</v>
      </c>
      <c r="L11612" s="63"/>
      <c r="M11612" s="63"/>
      <c r="N11612" s="63"/>
      <c r="O11612" s="63"/>
      <c r="P11612" s="63"/>
      <c r="Q11612" s="63"/>
      <c r="R11612" s="63"/>
      <c r="S11612" s="63"/>
      <c r="T11612" s="63"/>
      <c r="U11612" s="63"/>
      <c r="V11612" s="63"/>
      <c r="W11612" s="63"/>
      <c r="X11612" s="63"/>
      <c r="Y11612" s="63"/>
      <c r="Z11612" s="62">
        <v>20300</v>
      </c>
      <c r="AA11612" s="62">
        <v>1269</v>
      </c>
      <c r="AB11612" s="62">
        <v>26.44</v>
      </c>
      <c r="AC11612" s="62">
        <v>5075</v>
      </c>
    </row>
    <row r="11613" spans="1:29" ht="30" x14ac:dyDescent="0.25">
      <c r="A11613" s="61" t="s">
        <v>148</v>
      </c>
      <c r="B11613" s="61" t="s">
        <v>149</v>
      </c>
      <c r="C11613" s="62">
        <v>2017</v>
      </c>
      <c r="D11613" s="61" t="s">
        <v>150</v>
      </c>
      <c r="E11613" s="62">
        <v>8</v>
      </c>
      <c r="F11613" s="63"/>
      <c r="G11613" s="63"/>
      <c r="H11613" s="63"/>
      <c r="I11613" s="63"/>
      <c r="J11613" s="63"/>
      <c r="K11613" s="62">
        <v>0</v>
      </c>
      <c r="L11613" s="63"/>
      <c r="M11613" s="63"/>
      <c r="N11613" s="63"/>
      <c r="O11613" s="63"/>
      <c r="P11613" s="63"/>
      <c r="Q11613" s="63"/>
      <c r="R11613" s="63"/>
      <c r="S11613" s="63"/>
      <c r="T11613" s="63"/>
      <c r="U11613" s="63"/>
      <c r="V11613" s="63"/>
      <c r="W11613" s="63"/>
      <c r="X11613" s="63"/>
      <c r="Y11613" s="63"/>
      <c r="Z11613" s="62">
        <v>0</v>
      </c>
      <c r="AA11613" s="63"/>
      <c r="AB11613" s="63"/>
      <c r="AC11613" s="62">
        <v>0</v>
      </c>
    </row>
    <row r="11614" spans="1:29" ht="30" x14ac:dyDescent="0.25">
      <c r="A11614" s="61" t="s">
        <v>283</v>
      </c>
      <c r="B11614" s="61" t="s">
        <v>284</v>
      </c>
      <c r="C11614" s="62">
        <v>2004</v>
      </c>
      <c r="D11614" s="61" t="s">
        <v>86</v>
      </c>
      <c r="E11614" s="62">
        <v>216</v>
      </c>
      <c r="F11614" s="62">
        <v>1266600</v>
      </c>
      <c r="G11614" s="62">
        <v>140844</v>
      </c>
      <c r="H11614" s="62">
        <v>54.34</v>
      </c>
      <c r="I11614" s="62">
        <v>5863.89</v>
      </c>
      <c r="J11614" s="62">
        <v>1177938</v>
      </c>
      <c r="K11614" s="62">
        <v>25269.64</v>
      </c>
      <c r="L11614" s="62">
        <v>177956</v>
      </c>
      <c r="M11614" s="62">
        <v>68.66</v>
      </c>
      <c r="N11614" s="62">
        <v>116.99</v>
      </c>
      <c r="O11614" s="62">
        <v>304734.18</v>
      </c>
      <c r="P11614" s="63"/>
      <c r="Q11614" s="63"/>
      <c r="R11614" s="63"/>
      <c r="S11614" s="63"/>
      <c r="T11614" s="63"/>
      <c r="U11614" s="63"/>
      <c r="V11614" s="63"/>
      <c r="W11614" s="63"/>
      <c r="X11614" s="63"/>
      <c r="Y11614" s="63"/>
      <c r="Z11614" s="62">
        <v>15347451.449999999</v>
      </c>
      <c r="AA11614" s="62">
        <v>1486032</v>
      </c>
      <c r="AB11614" s="62">
        <v>573.30999999999995</v>
      </c>
      <c r="AC11614" s="62">
        <v>71053.02</v>
      </c>
    </row>
    <row r="11615" spans="1:29" ht="30" x14ac:dyDescent="0.25">
      <c r="A11615" s="61" t="s">
        <v>536</v>
      </c>
      <c r="B11615" s="61" t="s">
        <v>537</v>
      </c>
      <c r="C11615" s="62">
        <v>2016</v>
      </c>
      <c r="D11615" s="61" t="s">
        <v>75</v>
      </c>
      <c r="E11615" s="62">
        <v>6</v>
      </c>
      <c r="F11615" s="62">
        <v>4171</v>
      </c>
      <c r="G11615" s="62">
        <v>897</v>
      </c>
      <c r="H11615" s="62">
        <v>12.46</v>
      </c>
      <c r="I11615" s="62">
        <v>695.17</v>
      </c>
      <c r="J11615" s="62">
        <v>3879.03</v>
      </c>
      <c r="K11615" s="62">
        <v>0</v>
      </c>
      <c r="L11615" s="63"/>
      <c r="M11615" s="63"/>
      <c r="N11615" s="63"/>
      <c r="O11615" s="63"/>
      <c r="P11615" s="63"/>
      <c r="Q11615" s="63"/>
      <c r="R11615" s="63"/>
      <c r="S11615" s="63"/>
      <c r="T11615" s="63"/>
      <c r="U11615" s="63"/>
      <c r="V11615" s="63"/>
      <c r="W11615" s="63"/>
      <c r="X11615" s="63"/>
      <c r="Y11615" s="63"/>
      <c r="Z11615" s="62">
        <v>473.51</v>
      </c>
      <c r="AA11615" s="62">
        <v>3908</v>
      </c>
      <c r="AB11615" s="62">
        <v>54.28</v>
      </c>
      <c r="AC11615" s="62">
        <v>78.92</v>
      </c>
    </row>
    <row r="11616" spans="1:29" ht="30" x14ac:dyDescent="0.25">
      <c r="A11616" s="61" t="s">
        <v>385</v>
      </c>
      <c r="B11616" s="61" t="s">
        <v>386</v>
      </c>
      <c r="C11616" s="62">
        <v>2010</v>
      </c>
      <c r="D11616" s="61" t="s">
        <v>75</v>
      </c>
      <c r="E11616" s="62">
        <v>4</v>
      </c>
      <c r="F11616" s="63"/>
      <c r="G11616" s="63"/>
      <c r="H11616" s="63"/>
      <c r="I11616" s="63"/>
      <c r="J11616" s="63"/>
      <c r="K11616" s="62">
        <v>0</v>
      </c>
      <c r="L11616" s="63"/>
      <c r="M11616" s="63"/>
      <c r="N11616" s="63"/>
      <c r="O11616" s="63"/>
      <c r="P11616" s="63"/>
      <c r="Q11616" s="63"/>
      <c r="R11616" s="63"/>
      <c r="S11616" s="63"/>
      <c r="T11616" s="63"/>
      <c r="U11616" s="63"/>
      <c r="V11616" s="63"/>
      <c r="W11616" s="63"/>
      <c r="X11616" s="63"/>
      <c r="Y11616" s="63"/>
      <c r="Z11616" s="62">
        <v>45941</v>
      </c>
      <c r="AA11616" s="62">
        <v>2082</v>
      </c>
      <c r="AB11616" s="62">
        <v>43.38</v>
      </c>
      <c r="AC11616" s="62">
        <v>11485.25</v>
      </c>
    </row>
    <row r="11617" spans="1:29" x14ac:dyDescent="0.25">
      <c r="A11617" s="61" t="s">
        <v>70</v>
      </c>
      <c r="B11617" s="61" t="s">
        <v>71</v>
      </c>
      <c r="C11617" s="62">
        <v>2014</v>
      </c>
      <c r="D11617" s="61" t="s">
        <v>72</v>
      </c>
      <c r="E11617" s="62">
        <v>67</v>
      </c>
      <c r="F11617" s="63"/>
      <c r="G11617" s="63"/>
      <c r="H11617" s="63"/>
      <c r="I11617" s="63"/>
      <c r="J11617" s="63"/>
      <c r="K11617" s="62">
        <v>0</v>
      </c>
      <c r="L11617" s="63"/>
      <c r="M11617" s="63"/>
      <c r="N11617" s="63"/>
      <c r="O11617" s="63"/>
      <c r="P11617" s="63"/>
      <c r="Q11617" s="63"/>
      <c r="R11617" s="63"/>
      <c r="S11617" s="63"/>
      <c r="T11617" s="63"/>
      <c r="U11617" s="63"/>
      <c r="V11617" s="63"/>
      <c r="W11617" s="63"/>
      <c r="X11617" s="63"/>
      <c r="Y11617" s="63"/>
      <c r="Z11617" s="62">
        <v>0</v>
      </c>
      <c r="AA11617" s="63"/>
      <c r="AB11617" s="63"/>
      <c r="AC11617" s="62">
        <v>0</v>
      </c>
    </row>
    <row r="11618" spans="1:29" x14ac:dyDescent="0.25">
      <c r="A11618" s="61" t="s">
        <v>102</v>
      </c>
      <c r="B11618" s="61" t="s">
        <v>103</v>
      </c>
      <c r="C11618" s="62">
        <v>2009</v>
      </c>
      <c r="D11618" s="61" t="s">
        <v>78</v>
      </c>
      <c r="E11618" s="62">
        <v>40</v>
      </c>
      <c r="F11618" s="62">
        <v>507075</v>
      </c>
      <c r="G11618" s="62">
        <v>87279</v>
      </c>
      <c r="H11618" s="62">
        <v>181.83</v>
      </c>
      <c r="I11618" s="62">
        <v>12676.88</v>
      </c>
      <c r="J11618" s="62">
        <v>471579.75</v>
      </c>
      <c r="K11618" s="62">
        <v>0</v>
      </c>
      <c r="L11618" s="63"/>
      <c r="M11618" s="63"/>
      <c r="N11618" s="63"/>
      <c r="O11618" s="63"/>
      <c r="P11618" s="63"/>
      <c r="Q11618" s="63"/>
      <c r="R11618" s="63"/>
      <c r="S11618" s="63"/>
      <c r="T11618" s="63"/>
      <c r="U11618" s="63"/>
      <c r="V11618" s="63"/>
      <c r="W11618" s="63"/>
      <c r="X11618" s="63"/>
      <c r="Y11618" s="63"/>
      <c r="Z11618" s="62">
        <v>2090</v>
      </c>
      <c r="AA11618" s="62">
        <v>24345</v>
      </c>
      <c r="AB11618" s="62">
        <v>50.72</v>
      </c>
      <c r="AC11618" s="62">
        <v>52.25</v>
      </c>
    </row>
    <row r="11619" spans="1:29" x14ac:dyDescent="0.25">
      <c r="A11619" s="61" t="s">
        <v>332</v>
      </c>
      <c r="B11619" s="61" t="s">
        <v>333</v>
      </c>
      <c r="C11619" s="62">
        <v>2017</v>
      </c>
      <c r="D11619" s="61" t="s">
        <v>314</v>
      </c>
      <c r="E11619" s="62">
        <v>64</v>
      </c>
      <c r="F11619" s="62">
        <v>212885</v>
      </c>
      <c r="G11619" s="62">
        <v>58214</v>
      </c>
      <c r="H11619" s="62">
        <v>75.8</v>
      </c>
      <c r="I11619" s="62">
        <v>3326.33</v>
      </c>
      <c r="J11619" s="62">
        <v>197983.05</v>
      </c>
      <c r="K11619" s="62">
        <v>29262.85</v>
      </c>
      <c r="L11619" s="62">
        <v>23303</v>
      </c>
      <c r="M11619" s="62">
        <v>30.34</v>
      </c>
      <c r="N11619" s="62">
        <v>457.23</v>
      </c>
      <c r="O11619" s="62">
        <v>352889.51</v>
      </c>
      <c r="P11619" s="63"/>
      <c r="Q11619" s="63"/>
      <c r="R11619" s="63"/>
      <c r="S11619" s="63"/>
      <c r="T11619" s="63"/>
      <c r="U11619" s="63"/>
      <c r="V11619" s="63"/>
      <c r="W11619" s="63"/>
      <c r="X11619" s="63"/>
      <c r="Y11619" s="63"/>
      <c r="Z11619" s="62">
        <v>294683</v>
      </c>
      <c r="AA11619" s="62">
        <v>52639</v>
      </c>
      <c r="AB11619" s="62">
        <v>68.540000000000006</v>
      </c>
      <c r="AC11619" s="62">
        <v>4604.42</v>
      </c>
    </row>
    <row r="11620" spans="1:29" ht="30" x14ac:dyDescent="0.25">
      <c r="A11620" s="61" t="s">
        <v>436</v>
      </c>
      <c r="B11620" s="61" t="s">
        <v>437</v>
      </c>
      <c r="C11620" s="62">
        <v>2015</v>
      </c>
      <c r="D11620" s="61" t="s">
        <v>78</v>
      </c>
      <c r="E11620" s="62">
        <v>60</v>
      </c>
      <c r="F11620" s="62">
        <v>232080</v>
      </c>
      <c r="G11620" s="62">
        <v>26154</v>
      </c>
      <c r="H11620" s="62">
        <v>36.33</v>
      </c>
      <c r="I11620" s="62">
        <v>3868</v>
      </c>
      <c r="J11620" s="62">
        <v>215834.4</v>
      </c>
      <c r="K11620" s="62">
        <v>19398.64</v>
      </c>
      <c r="L11620" s="62">
        <v>17217</v>
      </c>
      <c r="M11620" s="62">
        <v>23.91</v>
      </c>
      <c r="N11620" s="62">
        <v>323.31</v>
      </c>
      <c r="O11620" s="62">
        <v>233934.04</v>
      </c>
      <c r="P11620" s="63"/>
      <c r="Q11620" s="63"/>
      <c r="R11620" s="63"/>
      <c r="S11620" s="63"/>
      <c r="T11620" s="63"/>
      <c r="U11620" s="63"/>
      <c r="V11620" s="63"/>
      <c r="W11620" s="63"/>
      <c r="X11620" s="63"/>
      <c r="Y11620" s="63"/>
      <c r="Z11620" s="62">
        <v>98841.04</v>
      </c>
      <c r="AA11620" s="62">
        <v>19400</v>
      </c>
      <c r="AB11620" s="62">
        <v>26.94</v>
      </c>
      <c r="AC11620" s="62">
        <v>1647.35</v>
      </c>
    </row>
    <row r="11621" spans="1:29" x14ac:dyDescent="0.25">
      <c r="A11621" s="61" t="s">
        <v>383</v>
      </c>
      <c r="B11621" s="61" t="s">
        <v>384</v>
      </c>
      <c r="C11621" s="62">
        <v>2012</v>
      </c>
      <c r="D11621" s="61" t="s">
        <v>89</v>
      </c>
      <c r="E11621" s="62">
        <v>32</v>
      </c>
      <c r="F11621" s="62">
        <v>251680</v>
      </c>
      <c r="G11621" s="62">
        <v>37306</v>
      </c>
      <c r="H11621" s="62">
        <v>97.15</v>
      </c>
      <c r="I11621" s="62">
        <v>7865</v>
      </c>
      <c r="J11621" s="62">
        <v>234062.4</v>
      </c>
      <c r="K11621" s="62">
        <v>21</v>
      </c>
      <c r="L11621" s="62">
        <v>125</v>
      </c>
      <c r="M11621" s="62">
        <v>0.33</v>
      </c>
      <c r="N11621" s="62">
        <v>0.66</v>
      </c>
      <c r="O11621" s="62">
        <v>253.25</v>
      </c>
      <c r="P11621" s="63"/>
      <c r="Q11621" s="63"/>
      <c r="R11621" s="63"/>
      <c r="S11621" s="63"/>
      <c r="T11621" s="63"/>
      <c r="U11621" s="63"/>
      <c r="V11621" s="63"/>
      <c r="W11621" s="63"/>
      <c r="X11621" s="63"/>
      <c r="Y11621" s="63"/>
      <c r="Z11621" s="62">
        <v>1.52</v>
      </c>
      <c r="AA11621" s="62">
        <v>2048</v>
      </c>
      <c r="AB11621" s="62">
        <v>5.33</v>
      </c>
      <c r="AC11621" s="62">
        <v>0.05</v>
      </c>
    </row>
    <row r="11622" spans="1:29" ht="30" x14ac:dyDescent="0.25">
      <c r="A11622" s="61" t="s">
        <v>136</v>
      </c>
      <c r="B11622" s="61" t="s">
        <v>137</v>
      </c>
      <c r="C11622" s="62">
        <v>2013</v>
      </c>
      <c r="D11622" s="61" t="s">
        <v>78</v>
      </c>
      <c r="E11622" s="62">
        <v>24</v>
      </c>
      <c r="F11622" s="62">
        <v>69775</v>
      </c>
      <c r="G11622" s="62">
        <v>12280</v>
      </c>
      <c r="H11622" s="62">
        <v>42.64</v>
      </c>
      <c r="I11622" s="62">
        <v>2907.29</v>
      </c>
      <c r="J11622" s="62">
        <v>64890.75</v>
      </c>
      <c r="K11622" s="62">
        <v>8460.49</v>
      </c>
      <c r="L11622" s="62">
        <v>12225</v>
      </c>
      <c r="M11622" s="62">
        <v>42.45</v>
      </c>
      <c r="N11622" s="62">
        <v>352.52</v>
      </c>
      <c r="O11622" s="62">
        <v>102027.62</v>
      </c>
      <c r="P11622" s="63"/>
      <c r="Q11622" s="63"/>
      <c r="R11622" s="63"/>
      <c r="S11622" s="63"/>
      <c r="T11622" s="63"/>
      <c r="U11622" s="63"/>
      <c r="V11622" s="63"/>
      <c r="W11622" s="63"/>
      <c r="X11622" s="63"/>
      <c r="Y11622" s="63"/>
      <c r="Z11622" s="62">
        <v>537.29</v>
      </c>
      <c r="AA11622" s="62">
        <v>1491</v>
      </c>
      <c r="AB11622" s="62">
        <v>5.18</v>
      </c>
      <c r="AC11622" s="62">
        <v>22.39</v>
      </c>
    </row>
    <row r="11623" spans="1:29" x14ac:dyDescent="0.25">
      <c r="A11623" s="61" t="s">
        <v>140</v>
      </c>
      <c r="B11623" s="61" t="s">
        <v>141</v>
      </c>
      <c r="C11623" s="62">
        <v>2009</v>
      </c>
      <c r="D11623" s="61" t="s">
        <v>94</v>
      </c>
      <c r="E11623" s="62">
        <v>15</v>
      </c>
      <c r="F11623" s="62">
        <v>15406</v>
      </c>
      <c r="G11623" s="62">
        <v>3253</v>
      </c>
      <c r="H11623" s="62">
        <v>18.07</v>
      </c>
      <c r="I11623" s="62">
        <v>1027.07</v>
      </c>
      <c r="J11623" s="62">
        <v>14327.58</v>
      </c>
      <c r="K11623" s="62">
        <v>60.14</v>
      </c>
      <c r="L11623" s="62">
        <v>1558</v>
      </c>
      <c r="M11623" s="62">
        <v>8.66</v>
      </c>
      <c r="N11623" s="63"/>
      <c r="O11623" s="63"/>
      <c r="P11623" s="63"/>
      <c r="Q11623" s="63"/>
      <c r="R11623" s="63"/>
      <c r="S11623" s="63"/>
      <c r="T11623" s="63"/>
      <c r="U11623" s="63"/>
      <c r="V11623" s="63"/>
      <c r="W11623" s="63"/>
      <c r="X11623" s="63"/>
      <c r="Y11623" s="63"/>
      <c r="Z11623" s="62">
        <v>1395</v>
      </c>
      <c r="AA11623" s="62">
        <v>9321</v>
      </c>
      <c r="AB11623" s="62">
        <v>51.78</v>
      </c>
      <c r="AC11623" s="62">
        <v>93</v>
      </c>
    </row>
    <row r="11624" spans="1:29" x14ac:dyDescent="0.25">
      <c r="A11624" s="61" t="s">
        <v>241</v>
      </c>
      <c r="B11624" s="61" t="s">
        <v>242</v>
      </c>
      <c r="C11624" s="62">
        <v>2014</v>
      </c>
      <c r="D11624" s="61" t="s">
        <v>89</v>
      </c>
      <c r="E11624" s="62">
        <v>69</v>
      </c>
      <c r="F11624" s="62">
        <v>254578</v>
      </c>
      <c r="G11624" s="62">
        <v>65695</v>
      </c>
      <c r="H11624" s="62">
        <v>79.34</v>
      </c>
      <c r="I11624" s="62">
        <v>3689.54</v>
      </c>
      <c r="J11624" s="62">
        <v>236757.54</v>
      </c>
      <c r="K11624" s="62">
        <v>52499.519999999997</v>
      </c>
      <c r="L11624" s="62">
        <v>77332</v>
      </c>
      <c r="M11624" s="62">
        <v>93.4</v>
      </c>
      <c r="N11624" s="62">
        <v>760.86</v>
      </c>
      <c r="O11624" s="62">
        <v>633107.4</v>
      </c>
      <c r="P11624" s="63"/>
      <c r="Q11624" s="63"/>
      <c r="R11624" s="63"/>
      <c r="S11624" s="63"/>
      <c r="T11624" s="63"/>
      <c r="U11624" s="63"/>
      <c r="V11624" s="63"/>
      <c r="W11624" s="63"/>
      <c r="X11624" s="63"/>
      <c r="Y11624" s="63"/>
      <c r="Z11624" s="62">
        <v>262575</v>
      </c>
      <c r="AA11624" s="62">
        <v>24633</v>
      </c>
      <c r="AB11624" s="62">
        <v>29.75</v>
      </c>
      <c r="AC11624" s="62">
        <v>3805.43</v>
      </c>
    </row>
    <row r="11625" spans="1:29" ht="30" x14ac:dyDescent="0.25">
      <c r="A11625" s="61" t="s">
        <v>115</v>
      </c>
      <c r="B11625" s="61" t="s">
        <v>116</v>
      </c>
      <c r="C11625" s="62">
        <v>2003</v>
      </c>
      <c r="D11625" s="61" t="s">
        <v>86</v>
      </c>
      <c r="E11625" s="62">
        <v>48</v>
      </c>
      <c r="F11625" s="62">
        <v>7279</v>
      </c>
      <c r="G11625" s="62">
        <v>990</v>
      </c>
      <c r="H11625" s="62">
        <v>1.72</v>
      </c>
      <c r="I11625" s="62">
        <v>151.65</v>
      </c>
      <c r="J11625" s="62">
        <v>6769.47</v>
      </c>
      <c r="K11625" s="62">
        <v>0</v>
      </c>
      <c r="L11625" s="63"/>
      <c r="M11625" s="63"/>
      <c r="N11625" s="63"/>
      <c r="O11625" s="63"/>
      <c r="P11625" s="63"/>
      <c r="Q11625" s="63"/>
      <c r="R11625" s="63"/>
      <c r="S11625" s="63"/>
      <c r="T11625" s="63"/>
      <c r="U11625" s="62">
        <v>250</v>
      </c>
      <c r="V11625" s="62">
        <v>340</v>
      </c>
      <c r="W11625" s="62">
        <v>0.59</v>
      </c>
      <c r="X11625" s="62">
        <v>5</v>
      </c>
      <c r="Y11625" s="62">
        <v>5596</v>
      </c>
      <c r="Z11625" s="62">
        <v>155800</v>
      </c>
      <c r="AA11625" s="62">
        <v>14022</v>
      </c>
      <c r="AB11625" s="62">
        <v>24.34</v>
      </c>
      <c r="AC11625" s="62">
        <v>3245.83</v>
      </c>
    </row>
    <row r="11626" spans="1:29" ht="30" x14ac:dyDescent="0.25">
      <c r="A11626" s="61" t="s">
        <v>422</v>
      </c>
      <c r="B11626" s="61" t="s">
        <v>423</v>
      </c>
      <c r="C11626" s="62">
        <v>2014</v>
      </c>
      <c r="D11626" s="61" t="s">
        <v>99</v>
      </c>
      <c r="E11626" s="62">
        <v>60</v>
      </c>
      <c r="F11626" s="62">
        <v>597200</v>
      </c>
      <c r="G11626" s="62">
        <v>99160</v>
      </c>
      <c r="H11626" s="62">
        <v>137.72</v>
      </c>
      <c r="I11626" s="62">
        <v>9953.33</v>
      </c>
      <c r="J11626" s="62">
        <v>555396</v>
      </c>
      <c r="K11626" s="62">
        <v>0</v>
      </c>
      <c r="L11626" s="63"/>
      <c r="M11626" s="63"/>
      <c r="N11626" s="63"/>
      <c r="O11626" s="63"/>
      <c r="P11626" s="63"/>
      <c r="Q11626" s="63"/>
      <c r="R11626" s="63"/>
      <c r="S11626" s="63"/>
      <c r="T11626" s="63"/>
      <c r="U11626" s="63"/>
      <c r="V11626" s="63"/>
      <c r="W11626" s="63"/>
      <c r="X11626" s="63"/>
      <c r="Y11626" s="63"/>
      <c r="Z11626" s="62">
        <v>1249</v>
      </c>
      <c r="AA11626" s="62">
        <v>1159694</v>
      </c>
      <c r="AB11626" s="62">
        <v>1610.69</v>
      </c>
      <c r="AC11626" s="62">
        <v>20.82</v>
      </c>
    </row>
    <row r="11627" spans="1:29" x14ac:dyDescent="0.25">
      <c r="A11627" s="61" t="s">
        <v>397</v>
      </c>
      <c r="B11627" s="61" t="s">
        <v>398</v>
      </c>
      <c r="C11627" s="62">
        <v>2005</v>
      </c>
      <c r="D11627" s="61" t="s">
        <v>83</v>
      </c>
      <c r="E11627" s="62">
        <v>3</v>
      </c>
      <c r="F11627" s="62">
        <v>1009</v>
      </c>
      <c r="G11627" s="62">
        <v>156</v>
      </c>
      <c r="H11627" s="62">
        <v>4.33</v>
      </c>
      <c r="I11627" s="62">
        <v>336.33</v>
      </c>
      <c r="J11627" s="62">
        <v>938.37</v>
      </c>
      <c r="K11627" s="62">
        <v>0</v>
      </c>
      <c r="L11627" s="63"/>
      <c r="M11627" s="63"/>
      <c r="N11627" s="63"/>
      <c r="O11627" s="63"/>
      <c r="P11627" s="63"/>
      <c r="Q11627" s="63"/>
      <c r="R11627" s="63"/>
      <c r="S11627" s="63"/>
      <c r="T11627" s="63"/>
      <c r="U11627" s="63"/>
      <c r="V11627" s="63"/>
      <c r="W11627" s="63"/>
      <c r="X11627" s="63"/>
      <c r="Y11627" s="63"/>
      <c r="Z11627" s="62">
        <v>0</v>
      </c>
      <c r="AA11627" s="63"/>
      <c r="AB11627" s="63"/>
      <c r="AC11627" s="62">
        <v>0</v>
      </c>
    </row>
    <row r="11628" spans="1:29" x14ac:dyDescent="0.25">
      <c r="A11628" s="61" t="s">
        <v>95</v>
      </c>
      <c r="B11628" s="61" t="s">
        <v>96</v>
      </c>
      <c r="C11628" s="62">
        <v>2011</v>
      </c>
      <c r="D11628" s="61" t="s">
        <v>150</v>
      </c>
      <c r="E11628" s="62">
        <v>8</v>
      </c>
      <c r="F11628" s="63"/>
      <c r="G11628" s="62">
        <v>0</v>
      </c>
      <c r="H11628" s="62">
        <v>0</v>
      </c>
      <c r="I11628" s="63"/>
      <c r="J11628" s="63"/>
      <c r="K11628" s="62">
        <v>0</v>
      </c>
      <c r="L11628" s="62">
        <v>0</v>
      </c>
      <c r="M11628" s="62">
        <v>0</v>
      </c>
      <c r="N11628" s="63"/>
      <c r="O11628" s="63"/>
      <c r="P11628" s="63"/>
      <c r="Q11628" s="63"/>
      <c r="R11628" s="63"/>
      <c r="S11628" s="63"/>
      <c r="T11628" s="63"/>
      <c r="U11628" s="63"/>
      <c r="V11628" s="63"/>
      <c r="W11628" s="63"/>
      <c r="X11628" s="63"/>
      <c r="Y11628" s="63"/>
      <c r="Z11628" s="62">
        <v>0</v>
      </c>
      <c r="AA11628" s="62">
        <v>0</v>
      </c>
      <c r="AB11628" s="62">
        <v>0</v>
      </c>
      <c r="AC11628" s="62">
        <v>0</v>
      </c>
    </row>
    <row r="11629" spans="1:29" x14ac:dyDescent="0.25">
      <c r="A11629" s="61" t="s">
        <v>374</v>
      </c>
      <c r="B11629" s="61" t="s">
        <v>375</v>
      </c>
      <c r="C11629" s="62">
        <v>2008</v>
      </c>
      <c r="D11629" s="61" t="s">
        <v>438</v>
      </c>
      <c r="E11629" s="62">
        <v>8</v>
      </c>
      <c r="F11629" s="63"/>
      <c r="G11629" s="63"/>
      <c r="H11629" s="63"/>
      <c r="I11629" s="63"/>
      <c r="J11629" s="63"/>
      <c r="K11629" s="62">
        <v>0</v>
      </c>
      <c r="L11629" s="63"/>
      <c r="M11629" s="63"/>
      <c r="N11629" s="63"/>
      <c r="O11629" s="63"/>
      <c r="P11629" s="63"/>
      <c r="Q11629" s="63"/>
      <c r="R11629" s="63"/>
      <c r="S11629" s="63"/>
      <c r="T11629" s="63"/>
      <c r="U11629" s="63"/>
      <c r="V11629" s="63"/>
      <c r="W11629" s="63"/>
      <c r="X11629" s="63"/>
      <c r="Y11629" s="63"/>
      <c r="Z11629" s="62">
        <v>0</v>
      </c>
      <c r="AA11629" s="63"/>
      <c r="AB11629" s="63"/>
      <c r="AC11629" s="62">
        <v>0</v>
      </c>
    </row>
    <row r="11630" spans="1:29" ht="30" x14ac:dyDescent="0.25">
      <c r="A11630" s="61" t="s">
        <v>180</v>
      </c>
      <c r="B11630" s="61" t="s">
        <v>181</v>
      </c>
      <c r="C11630" s="62">
        <v>2015</v>
      </c>
      <c r="D11630" s="61" t="s">
        <v>72</v>
      </c>
      <c r="E11630" s="62">
        <v>80</v>
      </c>
      <c r="F11630" s="62">
        <v>433760</v>
      </c>
      <c r="G11630" s="62">
        <v>54935</v>
      </c>
      <c r="H11630" s="62">
        <v>57.22</v>
      </c>
      <c r="I11630" s="62">
        <v>5422</v>
      </c>
      <c r="J11630" s="62">
        <v>403396.8</v>
      </c>
      <c r="K11630" s="62">
        <v>0</v>
      </c>
      <c r="L11630" s="63"/>
      <c r="M11630" s="63"/>
      <c r="N11630" s="63"/>
      <c r="O11630" s="63"/>
      <c r="P11630" s="63"/>
      <c r="Q11630" s="63"/>
      <c r="R11630" s="63"/>
      <c r="S11630" s="63"/>
      <c r="T11630" s="63"/>
      <c r="U11630" s="63"/>
      <c r="V11630" s="63"/>
      <c r="W11630" s="63"/>
      <c r="X11630" s="63"/>
      <c r="Y11630" s="63"/>
      <c r="Z11630" s="62">
        <v>3625</v>
      </c>
      <c r="AA11630" s="62">
        <v>28704</v>
      </c>
      <c r="AB11630" s="62">
        <v>29.9</v>
      </c>
      <c r="AC11630" s="62">
        <v>45.31</v>
      </c>
    </row>
    <row r="11631" spans="1:29" ht="30" x14ac:dyDescent="0.25">
      <c r="A11631" s="61" t="s">
        <v>153</v>
      </c>
      <c r="B11631" s="61" t="s">
        <v>154</v>
      </c>
      <c r="C11631" s="62">
        <v>2005</v>
      </c>
      <c r="D11631" s="61" t="s">
        <v>89</v>
      </c>
      <c r="E11631" s="62">
        <v>66</v>
      </c>
      <c r="F11631" s="62">
        <v>152534</v>
      </c>
      <c r="G11631" s="62">
        <v>16726</v>
      </c>
      <c r="H11631" s="62">
        <v>21.12</v>
      </c>
      <c r="I11631" s="62">
        <v>2311.12</v>
      </c>
      <c r="J11631" s="62">
        <v>141856.62</v>
      </c>
      <c r="K11631" s="62">
        <v>18672.16</v>
      </c>
      <c r="L11631" s="62">
        <v>25478</v>
      </c>
      <c r="M11631" s="62">
        <v>32.17</v>
      </c>
      <c r="N11631" s="62">
        <v>282.91000000000003</v>
      </c>
      <c r="O11631" s="62">
        <v>225173.21</v>
      </c>
      <c r="P11631" s="63"/>
      <c r="Q11631" s="63"/>
      <c r="R11631" s="63"/>
      <c r="S11631" s="63"/>
      <c r="T11631" s="63"/>
      <c r="U11631" s="63"/>
      <c r="V11631" s="63"/>
      <c r="W11631" s="63"/>
      <c r="X11631" s="63"/>
      <c r="Y11631" s="63"/>
      <c r="Z11631" s="62">
        <v>1572.48</v>
      </c>
      <c r="AA11631" s="62">
        <v>23530</v>
      </c>
      <c r="AB11631" s="62">
        <v>29.71</v>
      </c>
      <c r="AC11631" s="62">
        <v>23.83</v>
      </c>
    </row>
    <row r="11632" spans="1:29" ht="30" x14ac:dyDescent="0.25">
      <c r="A11632" s="61" t="s">
        <v>224</v>
      </c>
      <c r="B11632" s="61" t="s">
        <v>225</v>
      </c>
      <c r="C11632" s="62">
        <v>2011</v>
      </c>
      <c r="D11632" s="61" t="s">
        <v>150</v>
      </c>
      <c r="E11632" s="62">
        <v>8</v>
      </c>
      <c r="F11632" s="63"/>
      <c r="G11632" s="63"/>
      <c r="H11632" s="63"/>
      <c r="I11632" s="63"/>
      <c r="J11632" s="63"/>
      <c r="K11632" s="62">
        <v>0</v>
      </c>
      <c r="L11632" s="63"/>
      <c r="M11632" s="63"/>
      <c r="N11632" s="63"/>
      <c r="O11632" s="63"/>
      <c r="P11632" s="63"/>
      <c r="Q11632" s="63"/>
      <c r="R11632" s="63"/>
      <c r="S11632" s="63"/>
      <c r="T11632" s="63"/>
      <c r="U11632" s="63"/>
      <c r="V11632" s="63"/>
      <c r="W11632" s="63"/>
      <c r="X11632" s="63"/>
      <c r="Y11632" s="63"/>
      <c r="Z11632" s="62">
        <v>0</v>
      </c>
      <c r="AA11632" s="63"/>
      <c r="AB11632" s="63"/>
      <c r="AC11632" s="62">
        <v>0</v>
      </c>
    </row>
    <row r="11633" spans="1:29" ht="30" x14ac:dyDescent="0.25">
      <c r="A11633" s="61" t="s">
        <v>133</v>
      </c>
      <c r="B11633" s="61" t="s">
        <v>134</v>
      </c>
      <c r="C11633" s="62">
        <v>2008</v>
      </c>
      <c r="D11633" s="61" t="s">
        <v>99</v>
      </c>
      <c r="E11633" s="62">
        <v>36</v>
      </c>
      <c r="F11633" s="62">
        <v>154576</v>
      </c>
      <c r="G11633" s="62">
        <v>23024</v>
      </c>
      <c r="H11633" s="62">
        <v>53.3</v>
      </c>
      <c r="I11633" s="62">
        <v>4293.78</v>
      </c>
      <c r="J11633" s="62">
        <v>143755.68</v>
      </c>
      <c r="K11633" s="62">
        <v>13427</v>
      </c>
      <c r="L11633" s="62">
        <v>18352</v>
      </c>
      <c r="M11633" s="62">
        <v>42.48</v>
      </c>
      <c r="N11633" s="63"/>
      <c r="O11633" s="63"/>
      <c r="P11633" s="63"/>
      <c r="Q11633" s="63"/>
      <c r="R11633" s="63"/>
      <c r="S11633" s="63"/>
      <c r="T11633" s="63"/>
      <c r="U11633" s="63"/>
      <c r="V11633" s="63"/>
      <c r="W11633" s="63"/>
      <c r="X11633" s="63"/>
      <c r="Y11633" s="63"/>
      <c r="Z11633" s="62">
        <v>116400</v>
      </c>
      <c r="AA11633" s="62">
        <v>5816</v>
      </c>
      <c r="AB11633" s="62">
        <v>13.46</v>
      </c>
      <c r="AC11633" s="62">
        <v>3233.33</v>
      </c>
    </row>
    <row r="11634" spans="1:29" x14ac:dyDescent="0.25">
      <c r="A11634" s="61" t="s">
        <v>257</v>
      </c>
      <c r="B11634" s="61" t="s">
        <v>258</v>
      </c>
      <c r="C11634" s="62">
        <v>2013</v>
      </c>
      <c r="D11634" s="61" t="s">
        <v>78</v>
      </c>
      <c r="E11634" s="62">
        <v>56</v>
      </c>
      <c r="F11634" s="62">
        <v>421568</v>
      </c>
      <c r="G11634" s="62">
        <v>62941</v>
      </c>
      <c r="H11634" s="62">
        <v>93.66</v>
      </c>
      <c r="I11634" s="62">
        <v>7528</v>
      </c>
      <c r="J11634" s="62">
        <v>392058.24</v>
      </c>
      <c r="K11634" s="62">
        <v>0</v>
      </c>
      <c r="L11634" s="63"/>
      <c r="M11634" s="63"/>
      <c r="N11634" s="63"/>
      <c r="O11634" s="63"/>
      <c r="P11634" s="63"/>
      <c r="Q11634" s="63"/>
      <c r="R11634" s="63"/>
      <c r="S11634" s="63"/>
      <c r="T11634" s="63"/>
      <c r="U11634" s="63"/>
      <c r="V11634" s="63"/>
      <c r="W11634" s="63"/>
      <c r="X11634" s="63"/>
      <c r="Y11634" s="63"/>
      <c r="Z11634" s="62">
        <v>29080.21</v>
      </c>
      <c r="AA11634" s="62">
        <v>12886</v>
      </c>
      <c r="AB11634" s="62">
        <v>19.18</v>
      </c>
      <c r="AC11634" s="62">
        <v>519.29</v>
      </c>
    </row>
    <row r="11635" spans="1:29" x14ac:dyDescent="0.25">
      <c r="A11635" s="61" t="s">
        <v>161</v>
      </c>
      <c r="B11635" s="61" t="s">
        <v>162</v>
      </c>
      <c r="C11635" s="62">
        <v>2004</v>
      </c>
      <c r="D11635" s="61" t="s">
        <v>78</v>
      </c>
      <c r="E11635" s="62">
        <v>38</v>
      </c>
      <c r="F11635" s="62">
        <v>177620</v>
      </c>
      <c r="G11635" s="62">
        <v>27738</v>
      </c>
      <c r="H11635" s="62">
        <v>60.83</v>
      </c>
      <c r="I11635" s="62">
        <v>4674.21</v>
      </c>
      <c r="J11635" s="62">
        <v>165186.6</v>
      </c>
      <c r="K11635" s="62">
        <v>23668.880000000001</v>
      </c>
      <c r="L11635" s="62">
        <v>14733</v>
      </c>
      <c r="M11635" s="62">
        <v>32.31</v>
      </c>
      <c r="N11635" s="62">
        <v>622.87</v>
      </c>
      <c r="O11635" s="62">
        <v>285430.11</v>
      </c>
      <c r="P11635" s="63"/>
      <c r="Q11635" s="63"/>
      <c r="R11635" s="63"/>
      <c r="S11635" s="63"/>
      <c r="T11635" s="63"/>
      <c r="U11635" s="63"/>
      <c r="V11635" s="63"/>
      <c r="W11635" s="63"/>
      <c r="X11635" s="63"/>
      <c r="Y11635" s="63"/>
      <c r="Z11635" s="62">
        <v>195000</v>
      </c>
      <c r="AA11635" s="62">
        <v>18877</v>
      </c>
      <c r="AB11635" s="62">
        <v>41.4</v>
      </c>
      <c r="AC11635" s="62">
        <v>5131.58</v>
      </c>
    </row>
    <row r="11636" spans="1:29" x14ac:dyDescent="0.25">
      <c r="A11636" s="61" t="s">
        <v>163</v>
      </c>
      <c r="B11636" s="61" t="s">
        <v>164</v>
      </c>
      <c r="C11636" s="62">
        <v>2011</v>
      </c>
      <c r="D11636" s="61" t="s">
        <v>78</v>
      </c>
      <c r="E11636" s="62">
        <v>50</v>
      </c>
      <c r="F11636" s="62">
        <v>147185</v>
      </c>
      <c r="G11636" s="62">
        <v>21246</v>
      </c>
      <c r="H11636" s="62">
        <v>35.409999999999997</v>
      </c>
      <c r="I11636" s="62">
        <v>2943.7</v>
      </c>
      <c r="J11636" s="62">
        <v>136882.04999999999</v>
      </c>
      <c r="K11636" s="62">
        <v>56130.94</v>
      </c>
      <c r="L11636" s="62">
        <v>42317</v>
      </c>
      <c r="M11636" s="62">
        <v>70.53</v>
      </c>
      <c r="N11636" s="62">
        <v>1122.6199999999999</v>
      </c>
      <c r="O11636" s="62">
        <v>676899.85</v>
      </c>
      <c r="P11636" s="63"/>
      <c r="Q11636" s="63"/>
      <c r="R11636" s="63"/>
      <c r="S11636" s="63"/>
      <c r="T11636" s="63"/>
      <c r="U11636" s="63"/>
      <c r="V11636" s="63"/>
      <c r="W11636" s="63"/>
      <c r="X11636" s="63"/>
      <c r="Y11636" s="63"/>
      <c r="Z11636" s="62">
        <v>249280</v>
      </c>
      <c r="AA11636" s="62">
        <v>18121</v>
      </c>
      <c r="AB11636" s="62">
        <v>30.2</v>
      </c>
      <c r="AC11636" s="62">
        <v>4985.6000000000004</v>
      </c>
    </row>
    <row r="11637" spans="1:29" ht="30" x14ac:dyDescent="0.25">
      <c r="A11637" s="61" t="s">
        <v>507</v>
      </c>
      <c r="B11637" s="61" t="s">
        <v>508</v>
      </c>
      <c r="C11637" s="62">
        <v>2015</v>
      </c>
      <c r="D11637" s="61" t="s">
        <v>135</v>
      </c>
      <c r="E11637" s="62">
        <v>195</v>
      </c>
      <c r="F11637" s="62">
        <v>1491713</v>
      </c>
      <c r="G11637" s="62">
        <v>234560</v>
      </c>
      <c r="H11637" s="62">
        <v>100.24</v>
      </c>
      <c r="I11637" s="62">
        <v>7649.81</v>
      </c>
      <c r="J11637" s="62">
        <v>1387293.09</v>
      </c>
      <c r="K11637" s="62">
        <v>179685.74</v>
      </c>
      <c r="L11637" s="62">
        <v>213432</v>
      </c>
      <c r="M11637" s="62">
        <v>91.21</v>
      </c>
      <c r="N11637" s="62">
        <v>921.47</v>
      </c>
      <c r="O11637" s="62">
        <v>2166884.27</v>
      </c>
      <c r="P11637" s="63"/>
      <c r="Q11637" s="63"/>
      <c r="R11637" s="63"/>
      <c r="S11637" s="63"/>
      <c r="T11637" s="63"/>
      <c r="U11637" s="63"/>
      <c r="V11637" s="63"/>
      <c r="W11637" s="63"/>
      <c r="X11637" s="63"/>
      <c r="Y11637" s="63"/>
      <c r="Z11637" s="62">
        <v>33.83</v>
      </c>
      <c r="AA11637" s="62">
        <v>163224</v>
      </c>
      <c r="AB11637" s="62">
        <v>69.75</v>
      </c>
      <c r="AC11637" s="62">
        <v>0.17</v>
      </c>
    </row>
    <row r="11638" spans="1:29" x14ac:dyDescent="0.25">
      <c r="A11638" s="61" t="s">
        <v>163</v>
      </c>
      <c r="B11638" s="61" t="s">
        <v>164</v>
      </c>
      <c r="C11638" s="62">
        <v>2010</v>
      </c>
      <c r="D11638" s="61" t="s">
        <v>83</v>
      </c>
      <c r="E11638" s="62">
        <v>12</v>
      </c>
      <c r="F11638" s="62">
        <v>4752</v>
      </c>
      <c r="G11638" s="62">
        <v>1001</v>
      </c>
      <c r="H11638" s="62">
        <v>6.95</v>
      </c>
      <c r="I11638" s="62">
        <v>396</v>
      </c>
      <c r="J11638" s="62">
        <v>4419.3599999999997</v>
      </c>
      <c r="K11638" s="62">
        <v>0</v>
      </c>
      <c r="L11638" s="63"/>
      <c r="M11638" s="63"/>
      <c r="N11638" s="63"/>
      <c r="O11638" s="63"/>
      <c r="P11638" s="63"/>
      <c r="Q11638" s="63"/>
      <c r="R11638" s="63"/>
      <c r="S11638" s="63"/>
      <c r="T11638" s="63"/>
      <c r="U11638" s="63"/>
      <c r="V11638" s="63"/>
      <c r="W11638" s="63"/>
      <c r="X11638" s="63"/>
      <c r="Y11638" s="63"/>
      <c r="Z11638" s="62">
        <v>106400</v>
      </c>
      <c r="AA11638" s="62">
        <v>7553</v>
      </c>
      <c r="AB11638" s="62">
        <v>52.45</v>
      </c>
      <c r="AC11638" s="62">
        <v>8866.67</v>
      </c>
    </row>
    <row r="11639" spans="1:29" ht="30" x14ac:dyDescent="0.25">
      <c r="A11639" s="61" t="s">
        <v>153</v>
      </c>
      <c r="B11639" s="61" t="s">
        <v>154</v>
      </c>
      <c r="C11639" s="62">
        <v>2006</v>
      </c>
      <c r="D11639" s="61" t="s">
        <v>72</v>
      </c>
      <c r="E11639" s="62">
        <v>50</v>
      </c>
      <c r="F11639" s="62">
        <v>165400</v>
      </c>
      <c r="G11639" s="62">
        <v>26355</v>
      </c>
      <c r="H11639" s="62">
        <v>43.93</v>
      </c>
      <c r="I11639" s="62">
        <v>3308</v>
      </c>
      <c r="J11639" s="62">
        <v>153822</v>
      </c>
      <c r="K11639" s="62">
        <v>12263.82</v>
      </c>
      <c r="L11639" s="62">
        <v>20137</v>
      </c>
      <c r="M11639" s="62">
        <v>33.56</v>
      </c>
      <c r="N11639" s="62">
        <v>245.28</v>
      </c>
      <c r="O11639" s="62">
        <v>147893.1</v>
      </c>
      <c r="P11639" s="63"/>
      <c r="Q11639" s="63"/>
      <c r="R11639" s="63"/>
      <c r="S11639" s="63"/>
      <c r="T11639" s="63"/>
      <c r="U11639" s="63"/>
      <c r="V11639" s="63"/>
      <c r="W11639" s="63"/>
      <c r="X11639" s="63"/>
      <c r="Y11639" s="63"/>
      <c r="Z11639" s="62">
        <v>1482</v>
      </c>
      <c r="AA11639" s="62">
        <v>8411</v>
      </c>
      <c r="AB11639" s="62">
        <v>14.02</v>
      </c>
      <c r="AC11639" s="62">
        <v>29.64</v>
      </c>
    </row>
    <row r="11640" spans="1:29" ht="30" x14ac:dyDescent="0.25">
      <c r="A11640" s="61" t="s">
        <v>391</v>
      </c>
      <c r="B11640" s="61" t="s">
        <v>392</v>
      </c>
      <c r="C11640" s="62">
        <v>2010</v>
      </c>
      <c r="D11640" s="61" t="s">
        <v>75</v>
      </c>
      <c r="E11640" s="62">
        <v>15</v>
      </c>
      <c r="F11640" s="62">
        <v>6431</v>
      </c>
      <c r="G11640" s="62">
        <v>1844</v>
      </c>
      <c r="H11640" s="62">
        <v>10.24</v>
      </c>
      <c r="I11640" s="62">
        <v>428.73</v>
      </c>
      <c r="J11640" s="62">
        <v>5980.83</v>
      </c>
      <c r="K11640" s="62">
        <v>6128</v>
      </c>
      <c r="L11640" s="62">
        <v>8938</v>
      </c>
      <c r="M11640" s="62">
        <v>49.66</v>
      </c>
      <c r="N11640" s="62">
        <v>408.53</v>
      </c>
      <c r="O11640" s="62">
        <v>73899.39</v>
      </c>
      <c r="P11640" s="63"/>
      <c r="Q11640" s="63"/>
      <c r="R11640" s="63"/>
      <c r="S11640" s="63"/>
      <c r="T11640" s="63"/>
      <c r="U11640" s="62">
        <v>650</v>
      </c>
      <c r="V11640" s="62">
        <v>1748</v>
      </c>
      <c r="W11640" s="62">
        <v>9.7100000000000009</v>
      </c>
      <c r="X11640" s="62">
        <v>43</v>
      </c>
      <c r="Y11640" s="62">
        <v>14549.6</v>
      </c>
      <c r="Z11640" s="62">
        <v>873</v>
      </c>
      <c r="AA11640" s="62">
        <v>7323</v>
      </c>
      <c r="AB11640" s="62">
        <v>40.68</v>
      </c>
      <c r="AC11640" s="62">
        <v>58.2</v>
      </c>
    </row>
    <row r="11641" spans="1:29" x14ac:dyDescent="0.25">
      <c r="A11641" s="61" t="s">
        <v>490</v>
      </c>
      <c r="B11641" s="61" t="s">
        <v>491</v>
      </c>
      <c r="C11641" s="62">
        <v>2008</v>
      </c>
      <c r="D11641" s="61" t="s">
        <v>99</v>
      </c>
      <c r="E11641" s="62">
        <v>70</v>
      </c>
      <c r="F11641" s="62">
        <v>749280</v>
      </c>
      <c r="G11641" s="62">
        <v>117353</v>
      </c>
      <c r="H11641" s="62">
        <v>139.71</v>
      </c>
      <c r="I11641" s="62">
        <v>10704</v>
      </c>
      <c r="J11641" s="62">
        <v>696830.4</v>
      </c>
      <c r="K11641" s="62">
        <v>0</v>
      </c>
      <c r="L11641" s="63"/>
      <c r="M11641" s="63"/>
      <c r="N11641" s="63"/>
      <c r="O11641" s="63"/>
      <c r="P11641" s="63"/>
      <c r="Q11641" s="63"/>
      <c r="R11641" s="63"/>
      <c r="S11641" s="63"/>
      <c r="T11641" s="63"/>
      <c r="U11641" s="63"/>
      <c r="V11641" s="63"/>
      <c r="W11641" s="63"/>
      <c r="X11641" s="63"/>
      <c r="Y11641" s="63"/>
      <c r="Z11641" s="62">
        <v>237850</v>
      </c>
      <c r="AA11641" s="62">
        <v>7538</v>
      </c>
      <c r="AB11641" s="62">
        <v>8.9700000000000006</v>
      </c>
      <c r="AC11641" s="62">
        <v>3397.86</v>
      </c>
    </row>
    <row r="11642" spans="1:29" x14ac:dyDescent="0.25">
      <c r="A11642" s="61" t="s">
        <v>220</v>
      </c>
      <c r="B11642" s="61" t="s">
        <v>221</v>
      </c>
      <c r="C11642" s="62">
        <v>2005</v>
      </c>
      <c r="D11642" s="61" t="s">
        <v>78</v>
      </c>
      <c r="E11642" s="62">
        <v>52</v>
      </c>
      <c r="F11642" s="62">
        <v>153583</v>
      </c>
      <c r="G11642" s="62">
        <v>23013</v>
      </c>
      <c r="H11642" s="62">
        <v>36.880000000000003</v>
      </c>
      <c r="I11642" s="62">
        <v>2953.52</v>
      </c>
      <c r="J11642" s="62">
        <v>142832.19</v>
      </c>
      <c r="K11642" s="62">
        <v>17724.54</v>
      </c>
      <c r="L11642" s="62">
        <v>46076</v>
      </c>
      <c r="M11642" s="62">
        <v>73.84</v>
      </c>
      <c r="N11642" s="62">
        <v>340.86</v>
      </c>
      <c r="O11642" s="62">
        <v>213745.54</v>
      </c>
      <c r="P11642" s="63"/>
      <c r="Q11642" s="63"/>
      <c r="R11642" s="63"/>
      <c r="S11642" s="63"/>
      <c r="T11642" s="63"/>
      <c r="U11642" s="63"/>
      <c r="V11642" s="63"/>
      <c r="W11642" s="63"/>
      <c r="X11642" s="63"/>
      <c r="Y11642" s="63"/>
      <c r="Z11642" s="62">
        <v>2.37</v>
      </c>
      <c r="AA11642" s="62">
        <v>9613</v>
      </c>
      <c r="AB11642" s="62">
        <v>15.41</v>
      </c>
      <c r="AC11642" s="62">
        <v>0.05</v>
      </c>
    </row>
    <row r="11643" spans="1:29" ht="30" x14ac:dyDescent="0.25">
      <c r="A11643" s="61" t="s">
        <v>92</v>
      </c>
      <c r="B11643" s="61" t="s">
        <v>93</v>
      </c>
      <c r="C11643" s="62">
        <v>2005</v>
      </c>
      <c r="D11643" s="61" t="s">
        <v>78</v>
      </c>
      <c r="E11643" s="62">
        <v>64</v>
      </c>
      <c r="F11643" s="62">
        <v>227280</v>
      </c>
      <c r="G11643" s="62">
        <v>26752</v>
      </c>
      <c r="H11643" s="62">
        <v>34.83</v>
      </c>
      <c r="I11643" s="62">
        <v>3551.25</v>
      </c>
      <c r="J11643" s="62">
        <v>211370.4</v>
      </c>
      <c r="K11643" s="62">
        <v>47806.98</v>
      </c>
      <c r="L11643" s="62">
        <v>68576</v>
      </c>
      <c r="M11643" s="62">
        <v>89.29</v>
      </c>
      <c r="N11643" s="62">
        <v>746.98</v>
      </c>
      <c r="O11643" s="62">
        <v>576518.76</v>
      </c>
      <c r="P11643" s="63"/>
      <c r="Q11643" s="63"/>
      <c r="R11643" s="63"/>
      <c r="S11643" s="63"/>
      <c r="T11643" s="63"/>
      <c r="U11643" s="63"/>
      <c r="V11643" s="63"/>
      <c r="W11643" s="63"/>
      <c r="X11643" s="63"/>
      <c r="Y11643" s="63"/>
      <c r="Z11643" s="62">
        <v>204280</v>
      </c>
      <c r="AA11643" s="62">
        <v>7945</v>
      </c>
      <c r="AB11643" s="62">
        <v>10.35</v>
      </c>
      <c r="AC11643" s="62">
        <v>3191.88</v>
      </c>
    </row>
    <row r="11644" spans="1:29" x14ac:dyDescent="0.25">
      <c r="A11644" s="61" t="s">
        <v>113</v>
      </c>
      <c r="B11644" s="61" t="s">
        <v>114</v>
      </c>
      <c r="C11644" s="62">
        <v>2014</v>
      </c>
      <c r="D11644" s="61" t="s">
        <v>75</v>
      </c>
      <c r="E11644" s="62">
        <v>2</v>
      </c>
      <c r="F11644" s="63"/>
      <c r="G11644" s="63"/>
      <c r="H11644" s="63"/>
      <c r="I11644" s="63"/>
      <c r="J11644" s="63"/>
      <c r="K11644" s="62">
        <v>0</v>
      </c>
      <c r="L11644" s="63"/>
      <c r="M11644" s="63"/>
      <c r="N11644" s="63"/>
      <c r="O11644" s="63"/>
      <c r="P11644" s="63"/>
      <c r="Q11644" s="63"/>
      <c r="R11644" s="63"/>
      <c r="S11644" s="63"/>
      <c r="T11644" s="63"/>
      <c r="U11644" s="63"/>
      <c r="V11644" s="63"/>
      <c r="W11644" s="63"/>
      <c r="X11644" s="63"/>
      <c r="Y11644" s="63"/>
      <c r="Z11644" s="62">
        <v>4500</v>
      </c>
      <c r="AA11644" s="62">
        <v>628</v>
      </c>
      <c r="AB11644" s="62">
        <v>26.17</v>
      </c>
      <c r="AC11644" s="62">
        <v>2250</v>
      </c>
    </row>
    <row r="11645" spans="1:29" ht="30" x14ac:dyDescent="0.25">
      <c r="A11645" s="61" t="s">
        <v>277</v>
      </c>
      <c r="B11645" s="61" t="s">
        <v>278</v>
      </c>
      <c r="C11645" s="62">
        <v>2015</v>
      </c>
      <c r="D11645" s="61" t="s">
        <v>78</v>
      </c>
      <c r="E11645" s="62">
        <v>40</v>
      </c>
      <c r="F11645" s="62">
        <v>397752</v>
      </c>
      <c r="G11645" s="62">
        <v>60915</v>
      </c>
      <c r="H11645" s="62">
        <v>126.91</v>
      </c>
      <c r="I11645" s="62">
        <v>9943.7999999999993</v>
      </c>
      <c r="J11645" s="62">
        <v>369909.36</v>
      </c>
      <c r="K11645" s="62">
        <v>0</v>
      </c>
      <c r="L11645" s="63"/>
      <c r="M11645" s="63"/>
      <c r="N11645" s="63"/>
      <c r="O11645" s="63"/>
      <c r="P11645" s="63"/>
      <c r="Q11645" s="63"/>
      <c r="R11645" s="63"/>
      <c r="S11645" s="63"/>
      <c r="T11645" s="63"/>
      <c r="U11645" s="63"/>
      <c r="V11645" s="63"/>
      <c r="W11645" s="63"/>
      <c r="X11645" s="63"/>
      <c r="Y11645" s="63"/>
      <c r="Z11645" s="62">
        <v>137200</v>
      </c>
      <c r="AA11645" s="62">
        <v>5896</v>
      </c>
      <c r="AB11645" s="62">
        <v>12.28</v>
      </c>
      <c r="AC11645" s="62">
        <v>3430</v>
      </c>
    </row>
    <row r="11646" spans="1:29" x14ac:dyDescent="0.25">
      <c r="A11646" s="61" t="s">
        <v>161</v>
      </c>
      <c r="B11646" s="61" t="s">
        <v>162</v>
      </c>
      <c r="C11646" s="62">
        <v>2005</v>
      </c>
      <c r="D11646" s="61" t="s">
        <v>99</v>
      </c>
      <c r="E11646" s="62">
        <v>24</v>
      </c>
      <c r="F11646" s="62">
        <v>68680</v>
      </c>
      <c r="G11646" s="62">
        <v>9018</v>
      </c>
      <c r="H11646" s="62">
        <v>31.31</v>
      </c>
      <c r="I11646" s="62">
        <v>2861.67</v>
      </c>
      <c r="J11646" s="62">
        <v>63872.4</v>
      </c>
      <c r="K11646" s="62">
        <v>8537.7199999999993</v>
      </c>
      <c r="L11646" s="62">
        <v>17878</v>
      </c>
      <c r="M11646" s="62">
        <v>62.08</v>
      </c>
      <c r="N11646" s="62">
        <v>355.74</v>
      </c>
      <c r="O11646" s="62">
        <v>102958.92</v>
      </c>
      <c r="P11646" s="63"/>
      <c r="Q11646" s="63"/>
      <c r="R11646" s="63"/>
      <c r="S11646" s="63"/>
      <c r="T11646" s="63"/>
      <c r="U11646" s="63"/>
      <c r="V11646" s="63"/>
      <c r="W11646" s="63"/>
      <c r="X11646" s="63"/>
      <c r="Y11646" s="63"/>
      <c r="Z11646" s="62">
        <v>0</v>
      </c>
      <c r="AA11646" s="62">
        <v>3841</v>
      </c>
      <c r="AB11646" s="62">
        <v>13.34</v>
      </c>
      <c r="AC11646" s="62">
        <v>0</v>
      </c>
    </row>
    <row r="11647" spans="1:29" x14ac:dyDescent="0.25">
      <c r="A11647" s="61" t="s">
        <v>79</v>
      </c>
      <c r="B11647" s="61" t="s">
        <v>80</v>
      </c>
      <c r="C11647" s="62">
        <v>2015</v>
      </c>
      <c r="D11647" s="61" t="s">
        <v>438</v>
      </c>
      <c r="E11647" s="62">
        <v>8</v>
      </c>
      <c r="F11647" s="63"/>
      <c r="G11647" s="63"/>
      <c r="H11647" s="63"/>
      <c r="I11647" s="63"/>
      <c r="J11647" s="63"/>
      <c r="K11647" s="62">
        <v>0</v>
      </c>
      <c r="L11647" s="63"/>
      <c r="M11647" s="63"/>
      <c r="N11647" s="63"/>
      <c r="O11647" s="63"/>
      <c r="P11647" s="63"/>
      <c r="Q11647" s="63"/>
      <c r="R11647" s="63"/>
      <c r="S11647" s="63"/>
      <c r="T11647" s="63"/>
      <c r="U11647" s="63"/>
      <c r="V11647" s="63"/>
      <c r="W11647" s="63"/>
      <c r="X11647" s="63"/>
      <c r="Y11647" s="63"/>
      <c r="Z11647" s="62">
        <v>0</v>
      </c>
      <c r="AA11647" s="63"/>
      <c r="AB11647" s="63"/>
      <c r="AC11647" s="62">
        <v>0</v>
      </c>
    </row>
    <row r="11648" spans="1:29" x14ac:dyDescent="0.25">
      <c r="A11648" s="61" t="s">
        <v>397</v>
      </c>
      <c r="B11648" s="61" t="s">
        <v>398</v>
      </c>
      <c r="C11648" s="62">
        <v>2004</v>
      </c>
      <c r="D11648" s="61" t="s">
        <v>94</v>
      </c>
      <c r="E11648" s="62">
        <v>8</v>
      </c>
      <c r="F11648" s="62">
        <v>242</v>
      </c>
      <c r="G11648" s="62">
        <v>95</v>
      </c>
      <c r="H11648" s="62">
        <v>0.99</v>
      </c>
      <c r="I11648" s="62">
        <v>30.25</v>
      </c>
      <c r="J11648" s="62">
        <v>225.06</v>
      </c>
      <c r="K11648" s="62">
        <v>0</v>
      </c>
      <c r="L11648" s="63"/>
      <c r="M11648" s="63"/>
      <c r="N11648" s="63"/>
      <c r="O11648" s="63"/>
      <c r="P11648" s="63"/>
      <c r="Q11648" s="63"/>
      <c r="R11648" s="63"/>
      <c r="S11648" s="63"/>
      <c r="T11648" s="63"/>
      <c r="U11648" s="63"/>
      <c r="V11648" s="63"/>
      <c r="W11648" s="63"/>
      <c r="X11648" s="63"/>
      <c r="Y11648" s="63"/>
      <c r="Z11648" s="62">
        <v>28900</v>
      </c>
      <c r="AA11648" s="62">
        <v>708</v>
      </c>
      <c r="AB11648" s="62">
        <v>7.38</v>
      </c>
      <c r="AC11648" s="62">
        <v>3612.5</v>
      </c>
    </row>
    <row r="11649" spans="1:29" x14ac:dyDescent="0.25">
      <c r="A11649" s="61" t="s">
        <v>456</v>
      </c>
      <c r="B11649" s="61" t="s">
        <v>457</v>
      </c>
      <c r="C11649" s="62">
        <v>2014</v>
      </c>
      <c r="D11649" s="61" t="s">
        <v>86</v>
      </c>
      <c r="E11649" s="62">
        <v>100</v>
      </c>
      <c r="F11649" s="62">
        <v>38924</v>
      </c>
      <c r="G11649" s="62">
        <v>8888</v>
      </c>
      <c r="H11649" s="62">
        <v>7.41</v>
      </c>
      <c r="I11649" s="62">
        <v>389.24</v>
      </c>
      <c r="J11649" s="62">
        <v>36199.32</v>
      </c>
      <c r="K11649" s="62">
        <v>0</v>
      </c>
      <c r="L11649" s="63"/>
      <c r="M11649" s="63"/>
      <c r="N11649" s="63"/>
      <c r="O11649" s="63"/>
      <c r="P11649" s="63"/>
      <c r="Q11649" s="63"/>
      <c r="R11649" s="63"/>
      <c r="S11649" s="63"/>
      <c r="T11649" s="63"/>
      <c r="U11649" s="63"/>
      <c r="V11649" s="63"/>
      <c r="W11649" s="63"/>
      <c r="X11649" s="63"/>
      <c r="Y11649" s="63"/>
      <c r="Z11649" s="62">
        <v>1524235</v>
      </c>
      <c r="AA11649" s="62">
        <v>401493</v>
      </c>
      <c r="AB11649" s="62">
        <v>334.58</v>
      </c>
      <c r="AC11649" s="62">
        <v>15242.35</v>
      </c>
    </row>
    <row r="11650" spans="1:29" ht="30" x14ac:dyDescent="0.25">
      <c r="A11650" s="61" t="s">
        <v>224</v>
      </c>
      <c r="B11650" s="61" t="s">
        <v>225</v>
      </c>
      <c r="C11650" s="62">
        <v>2013</v>
      </c>
      <c r="D11650" s="61" t="s">
        <v>72</v>
      </c>
      <c r="E11650" s="62">
        <v>6</v>
      </c>
      <c r="F11650" s="63"/>
      <c r="G11650" s="63"/>
      <c r="H11650" s="63"/>
      <c r="I11650" s="63"/>
      <c r="J11650" s="63"/>
      <c r="K11650" s="62">
        <v>0</v>
      </c>
      <c r="L11650" s="63"/>
      <c r="M11650" s="63"/>
      <c r="N11650" s="63"/>
      <c r="O11650" s="63"/>
      <c r="P11650" s="63"/>
      <c r="Q11650" s="63"/>
      <c r="R11650" s="63"/>
      <c r="S11650" s="63"/>
      <c r="T11650" s="63"/>
      <c r="U11650" s="63"/>
      <c r="V11650" s="63"/>
      <c r="W11650" s="63"/>
      <c r="X11650" s="63"/>
      <c r="Y11650" s="63"/>
      <c r="Z11650" s="62">
        <v>0</v>
      </c>
      <c r="AA11650" s="63"/>
      <c r="AB11650" s="63"/>
      <c r="AC11650" s="62">
        <v>0</v>
      </c>
    </row>
    <row r="11651" spans="1:29" x14ac:dyDescent="0.25">
      <c r="A11651" s="61" t="s">
        <v>229</v>
      </c>
      <c r="B11651" s="61" t="s">
        <v>230</v>
      </c>
      <c r="C11651" s="62">
        <v>2006</v>
      </c>
      <c r="D11651" s="61" t="s">
        <v>94</v>
      </c>
      <c r="E11651" s="62">
        <v>7</v>
      </c>
      <c r="F11651" s="62">
        <v>1603</v>
      </c>
      <c r="G11651" s="62">
        <v>336</v>
      </c>
      <c r="H11651" s="62">
        <v>4</v>
      </c>
      <c r="I11651" s="62">
        <v>229</v>
      </c>
      <c r="J11651" s="62">
        <v>1490.79</v>
      </c>
      <c r="K11651" s="62">
        <v>662.44</v>
      </c>
      <c r="L11651" s="62">
        <v>1548</v>
      </c>
      <c r="M11651" s="62">
        <v>18.43</v>
      </c>
      <c r="N11651" s="62">
        <v>94.63</v>
      </c>
      <c r="O11651" s="62">
        <v>7988.53</v>
      </c>
      <c r="P11651" s="63"/>
      <c r="Q11651" s="63"/>
      <c r="R11651" s="63"/>
      <c r="S11651" s="63"/>
      <c r="T11651" s="63"/>
      <c r="U11651" s="63"/>
      <c r="V11651" s="63"/>
      <c r="W11651" s="63"/>
      <c r="X11651" s="63"/>
      <c r="Y11651" s="63"/>
      <c r="Z11651" s="62">
        <v>0</v>
      </c>
      <c r="AA11651" s="62">
        <v>6897</v>
      </c>
      <c r="AB11651" s="62">
        <v>82.11</v>
      </c>
      <c r="AC11651" s="62">
        <v>0</v>
      </c>
    </row>
    <row r="11652" spans="1:29" x14ac:dyDescent="0.25">
      <c r="A11652" s="61" t="s">
        <v>140</v>
      </c>
      <c r="B11652" s="61" t="s">
        <v>141</v>
      </c>
      <c r="C11652" s="62">
        <v>2011</v>
      </c>
      <c r="D11652" s="61" t="s">
        <v>89</v>
      </c>
      <c r="E11652" s="62">
        <v>44</v>
      </c>
      <c r="F11652" s="62">
        <v>172480</v>
      </c>
      <c r="G11652" s="62">
        <v>24497</v>
      </c>
      <c r="H11652" s="62">
        <v>46.4</v>
      </c>
      <c r="I11652" s="62">
        <v>3920</v>
      </c>
      <c r="J11652" s="62">
        <v>160406.39999999999</v>
      </c>
      <c r="K11652" s="62">
        <v>2211.4499999999998</v>
      </c>
      <c r="L11652" s="62">
        <v>28560</v>
      </c>
      <c r="M11652" s="62">
        <v>54.09</v>
      </c>
      <c r="N11652" s="63"/>
      <c r="O11652" s="63"/>
      <c r="P11652" s="63"/>
      <c r="Q11652" s="63"/>
      <c r="R11652" s="63"/>
      <c r="S11652" s="63"/>
      <c r="T11652" s="63"/>
      <c r="U11652" s="63"/>
      <c r="V11652" s="63"/>
      <c r="W11652" s="63"/>
      <c r="X11652" s="63"/>
      <c r="Y11652" s="63"/>
      <c r="Z11652" s="62">
        <v>1707</v>
      </c>
      <c r="AA11652" s="62">
        <v>17488</v>
      </c>
      <c r="AB11652" s="62">
        <v>33.119999999999997</v>
      </c>
      <c r="AC11652" s="62">
        <v>38.799999999999997</v>
      </c>
    </row>
    <row r="11653" spans="1:29" ht="30" x14ac:dyDescent="0.25">
      <c r="A11653" s="61" t="s">
        <v>188</v>
      </c>
      <c r="B11653" s="61" t="s">
        <v>189</v>
      </c>
      <c r="C11653" s="62">
        <v>2015</v>
      </c>
      <c r="D11653" s="61" t="s">
        <v>298</v>
      </c>
      <c r="E11653" s="62">
        <v>9</v>
      </c>
      <c r="F11653" s="62">
        <v>40430</v>
      </c>
      <c r="G11653" s="62">
        <v>7759</v>
      </c>
      <c r="H11653" s="62">
        <v>71.84</v>
      </c>
      <c r="I11653" s="62">
        <v>4492.22</v>
      </c>
      <c r="J11653" s="62">
        <v>37599.9</v>
      </c>
      <c r="K11653" s="62">
        <v>4598.45</v>
      </c>
      <c r="L11653" s="62">
        <v>7157</v>
      </c>
      <c r="M11653" s="62">
        <v>66.27</v>
      </c>
      <c r="N11653" s="62">
        <v>510.94</v>
      </c>
      <c r="O11653" s="62">
        <v>55454.07</v>
      </c>
      <c r="P11653" s="63"/>
      <c r="Q11653" s="63"/>
      <c r="R11653" s="63"/>
      <c r="S11653" s="63"/>
      <c r="T11653" s="63"/>
      <c r="U11653" s="63"/>
      <c r="V11653" s="63"/>
      <c r="W11653" s="63"/>
      <c r="X11653" s="63"/>
      <c r="Y11653" s="63"/>
      <c r="Z11653" s="62">
        <v>874</v>
      </c>
      <c r="AA11653" s="62">
        <v>5746</v>
      </c>
      <c r="AB11653" s="62">
        <v>53.2</v>
      </c>
      <c r="AC11653" s="62">
        <v>97.11</v>
      </c>
    </row>
    <row r="11654" spans="1:29" ht="30" x14ac:dyDescent="0.25">
      <c r="A11654" s="61" t="s">
        <v>171</v>
      </c>
      <c r="B11654" s="61" t="s">
        <v>172</v>
      </c>
      <c r="C11654" s="62">
        <v>2014</v>
      </c>
      <c r="D11654" s="61" t="s">
        <v>89</v>
      </c>
      <c r="E11654" s="62">
        <v>49</v>
      </c>
      <c r="F11654" s="62">
        <v>77973</v>
      </c>
      <c r="G11654" s="62">
        <v>10746</v>
      </c>
      <c r="H11654" s="62">
        <v>18.28</v>
      </c>
      <c r="I11654" s="62">
        <v>1591.29</v>
      </c>
      <c r="J11654" s="62">
        <v>72514.89</v>
      </c>
      <c r="K11654" s="62">
        <v>10798.25</v>
      </c>
      <c r="L11654" s="62">
        <v>14369</v>
      </c>
      <c r="M11654" s="62">
        <v>24.44</v>
      </c>
      <c r="N11654" s="63"/>
      <c r="O11654" s="63"/>
      <c r="P11654" s="63"/>
      <c r="Q11654" s="63"/>
      <c r="R11654" s="63"/>
      <c r="S11654" s="63"/>
      <c r="T11654" s="63"/>
      <c r="U11654" s="63"/>
      <c r="V11654" s="63"/>
      <c r="W11654" s="63"/>
      <c r="X11654" s="63"/>
      <c r="Y11654" s="63"/>
      <c r="Z11654" s="62">
        <v>3840</v>
      </c>
      <c r="AA11654" s="62">
        <v>5875</v>
      </c>
      <c r="AB11654" s="62">
        <v>9.99</v>
      </c>
      <c r="AC11654" s="62">
        <v>78.37</v>
      </c>
    </row>
    <row r="11655" spans="1:29" ht="30" x14ac:dyDescent="0.25">
      <c r="A11655" s="61" t="s">
        <v>188</v>
      </c>
      <c r="B11655" s="61" t="s">
        <v>189</v>
      </c>
      <c r="C11655" s="62">
        <v>2010</v>
      </c>
      <c r="D11655" s="61" t="s">
        <v>86</v>
      </c>
      <c r="E11655" s="62">
        <v>100</v>
      </c>
      <c r="F11655" s="62">
        <v>589640</v>
      </c>
      <c r="G11655" s="62">
        <v>104846</v>
      </c>
      <c r="H11655" s="62">
        <v>87.37</v>
      </c>
      <c r="I11655" s="62">
        <v>5896.4</v>
      </c>
      <c r="J11655" s="62">
        <v>548365.19999999995</v>
      </c>
      <c r="K11655" s="62">
        <v>69462.66</v>
      </c>
      <c r="L11655" s="62">
        <v>122396</v>
      </c>
      <c r="M11655" s="62">
        <v>102</v>
      </c>
      <c r="N11655" s="63"/>
      <c r="O11655" s="63"/>
      <c r="P11655" s="63"/>
      <c r="Q11655" s="63"/>
      <c r="R11655" s="63"/>
      <c r="S11655" s="63"/>
      <c r="T11655" s="63"/>
      <c r="U11655" s="63"/>
      <c r="V11655" s="63"/>
      <c r="W11655" s="63"/>
      <c r="X11655" s="63"/>
      <c r="Y11655" s="63"/>
      <c r="Z11655" s="62">
        <v>8892</v>
      </c>
      <c r="AA11655" s="62">
        <v>54553</v>
      </c>
      <c r="AB11655" s="62">
        <v>45.46</v>
      </c>
      <c r="AC11655" s="62">
        <v>88.92</v>
      </c>
    </row>
    <row r="11656" spans="1:29" x14ac:dyDescent="0.25">
      <c r="A11656" s="61" t="s">
        <v>163</v>
      </c>
      <c r="B11656" s="61" t="s">
        <v>164</v>
      </c>
      <c r="C11656" s="62">
        <v>2004</v>
      </c>
      <c r="D11656" s="61" t="s">
        <v>78</v>
      </c>
      <c r="E11656" s="62">
        <v>50</v>
      </c>
      <c r="F11656" s="62">
        <v>114974</v>
      </c>
      <c r="G11656" s="62">
        <v>15117</v>
      </c>
      <c r="H11656" s="62">
        <v>25.2</v>
      </c>
      <c r="I11656" s="62">
        <v>2299.48</v>
      </c>
      <c r="J11656" s="62">
        <v>106925.82</v>
      </c>
      <c r="K11656" s="62">
        <v>43050.44</v>
      </c>
      <c r="L11656" s="62">
        <v>30320</v>
      </c>
      <c r="M11656" s="62">
        <v>50.53</v>
      </c>
      <c r="N11656" s="62">
        <v>861.01</v>
      </c>
      <c r="O11656" s="62">
        <v>519158.13</v>
      </c>
      <c r="P11656" s="63"/>
      <c r="Q11656" s="63"/>
      <c r="R11656" s="63"/>
      <c r="S11656" s="63"/>
      <c r="T11656" s="63"/>
      <c r="U11656" s="63"/>
      <c r="V11656" s="63"/>
      <c r="W11656" s="63"/>
      <c r="X11656" s="63"/>
      <c r="Y11656" s="63"/>
      <c r="Z11656" s="62">
        <v>286200</v>
      </c>
      <c r="AA11656" s="62">
        <v>16164</v>
      </c>
      <c r="AB11656" s="62">
        <v>26.94</v>
      </c>
      <c r="AC11656" s="62">
        <v>5724</v>
      </c>
    </row>
    <row r="11657" spans="1:29" ht="45" x14ac:dyDescent="0.25">
      <c r="A11657" s="61" t="s">
        <v>334</v>
      </c>
      <c r="B11657" s="61" t="s">
        <v>335</v>
      </c>
      <c r="C11657" s="62">
        <v>2006</v>
      </c>
      <c r="D11657" s="61" t="s">
        <v>78</v>
      </c>
      <c r="E11657" s="62">
        <v>32</v>
      </c>
      <c r="F11657" s="62">
        <v>392393</v>
      </c>
      <c r="G11657" s="62">
        <v>34103</v>
      </c>
      <c r="H11657" s="62">
        <v>88.81</v>
      </c>
      <c r="I11657" s="62">
        <v>12262.28</v>
      </c>
      <c r="J11657" s="62">
        <v>364925.49</v>
      </c>
      <c r="K11657" s="62">
        <v>0</v>
      </c>
      <c r="L11657" s="63"/>
      <c r="M11657" s="63"/>
      <c r="N11657" s="63"/>
      <c r="O11657" s="63"/>
      <c r="P11657" s="63"/>
      <c r="Q11657" s="63"/>
      <c r="R11657" s="63"/>
      <c r="S11657" s="63"/>
      <c r="T11657" s="63"/>
      <c r="U11657" s="63"/>
      <c r="V11657" s="63"/>
      <c r="W11657" s="63"/>
      <c r="X11657" s="63"/>
      <c r="Y11657" s="63"/>
      <c r="Z11657" s="62">
        <v>183.45</v>
      </c>
      <c r="AA11657" s="62">
        <v>574</v>
      </c>
      <c r="AB11657" s="62">
        <v>1.49</v>
      </c>
      <c r="AC11657" s="62">
        <v>5.73</v>
      </c>
    </row>
    <row r="11658" spans="1:29" ht="30" x14ac:dyDescent="0.25">
      <c r="A11658" s="61" t="s">
        <v>122</v>
      </c>
      <c r="B11658" s="61" t="s">
        <v>123</v>
      </c>
      <c r="C11658" s="62">
        <v>2010</v>
      </c>
      <c r="D11658" s="61" t="s">
        <v>86</v>
      </c>
      <c r="E11658" s="62">
        <v>62</v>
      </c>
      <c r="F11658" s="62">
        <v>18838</v>
      </c>
      <c r="G11658" s="62">
        <v>2731</v>
      </c>
      <c r="H11658" s="62">
        <v>3.67</v>
      </c>
      <c r="I11658" s="62">
        <v>303.83999999999997</v>
      </c>
      <c r="J11658" s="62">
        <v>17519.34</v>
      </c>
      <c r="K11658" s="62">
        <v>788</v>
      </c>
      <c r="L11658" s="62">
        <v>1415</v>
      </c>
      <c r="M11658" s="62">
        <v>1.9</v>
      </c>
      <c r="N11658" s="62">
        <v>12.71</v>
      </c>
      <c r="O11658" s="62">
        <v>9502.73</v>
      </c>
      <c r="P11658" s="63"/>
      <c r="Q11658" s="63"/>
      <c r="R11658" s="63"/>
      <c r="S11658" s="63"/>
      <c r="T11658" s="63"/>
      <c r="U11658" s="62">
        <v>310</v>
      </c>
      <c r="V11658" s="62">
        <v>792</v>
      </c>
      <c r="W11658" s="62">
        <v>1.06</v>
      </c>
      <c r="X11658" s="62">
        <v>5</v>
      </c>
      <c r="Y11658" s="62">
        <v>6939.04</v>
      </c>
      <c r="Z11658" s="62">
        <v>4038.17</v>
      </c>
      <c r="AA11658" s="62">
        <v>31032</v>
      </c>
      <c r="AB11658" s="62">
        <v>41.71</v>
      </c>
      <c r="AC11658" s="62">
        <v>65.13</v>
      </c>
    </row>
    <row r="11659" spans="1:29" x14ac:dyDescent="0.25">
      <c r="A11659" s="61" t="s">
        <v>202</v>
      </c>
      <c r="B11659" s="61" t="s">
        <v>203</v>
      </c>
      <c r="C11659" s="62">
        <v>2015</v>
      </c>
      <c r="D11659" s="61" t="s">
        <v>78</v>
      </c>
      <c r="E11659" s="62">
        <v>48</v>
      </c>
      <c r="F11659" s="62">
        <v>396944</v>
      </c>
      <c r="G11659" s="62">
        <v>80993</v>
      </c>
      <c r="H11659" s="62">
        <v>140.61000000000001</v>
      </c>
      <c r="I11659" s="62">
        <v>8269.67</v>
      </c>
      <c r="J11659" s="62">
        <v>369157.92</v>
      </c>
      <c r="K11659" s="62">
        <v>0</v>
      </c>
      <c r="L11659" s="63"/>
      <c r="M11659" s="63"/>
      <c r="N11659" s="63"/>
      <c r="O11659" s="63"/>
      <c r="P11659" s="63"/>
      <c r="Q11659" s="63"/>
      <c r="R11659" s="63"/>
      <c r="S11659" s="63"/>
      <c r="T11659" s="63"/>
      <c r="U11659" s="63"/>
      <c r="V11659" s="63"/>
      <c r="W11659" s="63"/>
      <c r="X11659" s="63"/>
      <c r="Y11659" s="63"/>
      <c r="Z11659" s="62">
        <v>815635</v>
      </c>
      <c r="AA11659" s="62">
        <v>4290</v>
      </c>
      <c r="AB11659" s="62">
        <v>7.45</v>
      </c>
      <c r="AC11659" s="62">
        <v>16992.400000000001</v>
      </c>
    </row>
    <row r="11660" spans="1:29" ht="30" x14ac:dyDescent="0.25">
      <c r="A11660" s="61" t="s">
        <v>391</v>
      </c>
      <c r="B11660" s="61" t="s">
        <v>392</v>
      </c>
      <c r="C11660" s="62">
        <v>2017</v>
      </c>
      <c r="D11660" s="61" t="s">
        <v>75</v>
      </c>
      <c r="E11660" s="62">
        <v>15</v>
      </c>
      <c r="F11660" s="62">
        <v>554</v>
      </c>
      <c r="G11660" s="62">
        <v>718</v>
      </c>
      <c r="H11660" s="62">
        <v>3.99</v>
      </c>
      <c r="I11660" s="62">
        <v>36.93</v>
      </c>
      <c r="J11660" s="62">
        <v>515.22</v>
      </c>
      <c r="K11660" s="62">
        <v>0</v>
      </c>
      <c r="L11660" s="63"/>
      <c r="M11660" s="63"/>
      <c r="N11660" s="63"/>
      <c r="O11660" s="63"/>
      <c r="P11660" s="63"/>
      <c r="Q11660" s="63"/>
      <c r="R11660" s="63"/>
      <c r="S11660" s="63"/>
      <c r="T11660" s="63"/>
      <c r="U11660" s="63"/>
      <c r="V11660" s="63"/>
      <c r="W11660" s="63"/>
      <c r="X11660" s="63"/>
      <c r="Y11660" s="63"/>
      <c r="Z11660" s="62">
        <v>1053</v>
      </c>
      <c r="AA11660" s="62">
        <v>11653</v>
      </c>
      <c r="AB11660" s="62">
        <v>64.739999999999995</v>
      </c>
      <c r="AC11660" s="62">
        <v>70.2</v>
      </c>
    </row>
    <row r="11661" spans="1:29" ht="30" x14ac:dyDescent="0.25">
      <c r="A11661" s="61" t="s">
        <v>507</v>
      </c>
      <c r="B11661" s="61" t="s">
        <v>508</v>
      </c>
      <c r="C11661" s="62">
        <v>2003</v>
      </c>
      <c r="D11661" s="61" t="s">
        <v>78</v>
      </c>
      <c r="E11661" s="62">
        <v>71</v>
      </c>
      <c r="F11661" s="62">
        <v>199520</v>
      </c>
      <c r="G11661" s="62">
        <v>18682</v>
      </c>
      <c r="H11661" s="62">
        <v>21.93</v>
      </c>
      <c r="I11661" s="62">
        <v>2810.14</v>
      </c>
      <c r="J11661" s="62">
        <v>185553.6</v>
      </c>
      <c r="K11661" s="62">
        <v>11230.84</v>
      </c>
      <c r="L11661" s="62">
        <v>12604</v>
      </c>
      <c r="M11661" s="62">
        <v>14.79</v>
      </c>
      <c r="N11661" s="63"/>
      <c r="O11661" s="63"/>
      <c r="P11661" s="63"/>
      <c r="Q11661" s="63"/>
      <c r="R11661" s="63"/>
      <c r="S11661" s="63"/>
      <c r="T11661" s="63"/>
      <c r="U11661" s="63"/>
      <c r="V11661" s="63"/>
      <c r="W11661" s="63"/>
      <c r="X11661" s="63"/>
      <c r="Y11661" s="63"/>
      <c r="Z11661" s="62">
        <v>3.07</v>
      </c>
      <c r="AA11661" s="62">
        <v>7723</v>
      </c>
      <c r="AB11661" s="62">
        <v>9.06</v>
      </c>
      <c r="AC11661" s="62">
        <v>0.04</v>
      </c>
    </row>
    <row r="11662" spans="1:29" x14ac:dyDescent="0.25">
      <c r="A11662" s="61" t="s">
        <v>220</v>
      </c>
      <c r="B11662" s="61" t="s">
        <v>221</v>
      </c>
      <c r="C11662" s="62">
        <v>2012</v>
      </c>
      <c r="D11662" s="61" t="s">
        <v>78</v>
      </c>
      <c r="E11662" s="62">
        <v>52</v>
      </c>
      <c r="F11662" s="62">
        <v>168480</v>
      </c>
      <c r="G11662" s="62">
        <v>29838</v>
      </c>
      <c r="H11662" s="62">
        <v>47.82</v>
      </c>
      <c r="I11662" s="62">
        <v>3240</v>
      </c>
      <c r="J11662" s="62">
        <v>156686.39999999999</v>
      </c>
      <c r="K11662" s="62">
        <v>16860.04</v>
      </c>
      <c r="L11662" s="62">
        <v>22238</v>
      </c>
      <c r="M11662" s="62">
        <v>35.64</v>
      </c>
      <c r="N11662" s="62">
        <v>324.23</v>
      </c>
      <c r="O11662" s="62">
        <v>203320.24</v>
      </c>
      <c r="P11662" s="63"/>
      <c r="Q11662" s="63"/>
      <c r="R11662" s="63"/>
      <c r="S11662" s="63"/>
      <c r="T11662" s="63"/>
      <c r="U11662" s="63"/>
      <c r="V11662" s="63"/>
      <c r="W11662" s="63"/>
      <c r="X11662" s="63"/>
      <c r="Y11662" s="63"/>
      <c r="Z11662" s="62">
        <v>0.44</v>
      </c>
      <c r="AA11662" s="62">
        <v>2223</v>
      </c>
      <c r="AB11662" s="62">
        <v>3.56</v>
      </c>
      <c r="AC11662" s="62">
        <v>0.01</v>
      </c>
    </row>
    <row r="11663" spans="1:29" ht="30" x14ac:dyDescent="0.25">
      <c r="A11663" s="61" t="s">
        <v>92</v>
      </c>
      <c r="B11663" s="61" t="s">
        <v>93</v>
      </c>
      <c r="C11663" s="62">
        <v>2012</v>
      </c>
      <c r="D11663" s="61" t="s">
        <v>78</v>
      </c>
      <c r="E11663" s="62">
        <v>64</v>
      </c>
      <c r="F11663" s="62">
        <v>210167</v>
      </c>
      <c r="G11663" s="62">
        <v>33831</v>
      </c>
      <c r="H11663" s="62">
        <v>44.05</v>
      </c>
      <c r="I11663" s="62">
        <v>3283.86</v>
      </c>
      <c r="J11663" s="62">
        <v>195455.31</v>
      </c>
      <c r="K11663" s="62">
        <v>25744.91</v>
      </c>
      <c r="L11663" s="62">
        <v>30563</v>
      </c>
      <c r="M11663" s="62">
        <v>39.799999999999997</v>
      </c>
      <c r="N11663" s="62">
        <v>402.26</v>
      </c>
      <c r="O11663" s="62">
        <v>310465.57</v>
      </c>
      <c r="P11663" s="63"/>
      <c r="Q11663" s="63"/>
      <c r="R11663" s="63"/>
      <c r="S11663" s="63"/>
      <c r="T11663" s="63"/>
      <c r="U11663" s="63"/>
      <c r="V11663" s="63"/>
      <c r="W11663" s="63"/>
      <c r="X11663" s="63"/>
      <c r="Y11663" s="63"/>
      <c r="Z11663" s="62">
        <v>0</v>
      </c>
      <c r="AA11663" s="62">
        <v>7066</v>
      </c>
      <c r="AB11663" s="62">
        <v>9.1999999999999993</v>
      </c>
      <c r="AC11663" s="62">
        <v>0</v>
      </c>
    </row>
    <row r="11664" spans="1:29" ht="30" x14ac:dyDescent="0.25">
      <c r="A11664" s="61" t="s">
        <v>237</v>
      </c>
      <c r="B11664" s="61" t="s">
        <v>238</v>
      </c>
      <c r="C11664" s="62">
        <v>2007</v>
      </c>
      <c r="D11664" s="61" t="s">
        <v>297</v>
      </c>
      <c r="E11664" s="62">
        <v>136</v>
      </c>
      <c r="F11664" s="62">
        <v>215669</v>
      </c>
      <c r="G11664" s="62">
        <v>52937</v>
      </c>
      <c r="H11664" s="62">
        <v>32.44</v>
      </c>
      <c r="I11664" s="62">
        <v>1585.8</v>
      </c>
      <c r="J11664" s="62">
        <v>200572.17</v>
      </c>
      <c r="K11664" s="62">
        <v>115538.31</v>
      </c>
      <c r="L11664" s="62">
        <v>176281</v>
      </c>
      <c r="M11664" s="62">
        <v>108.02</v>
      </c>
      <c r="N11664" s="62">
        <v>849.55</v>
      </c>
      <c r="O11664" s="62">
        <v>1393311.17</v>
      </c>
      <c r="P11664" s="63"/>
      <c r="Q11664" s="63"/>
      <c r="R11664" s="63"/>
      <c r="S11664" s="63"/>
      <c r="T11664" s="63"/>
      <c r="U11664" s="63"/>
      <c r="V11664" s="63"/>
      <c r="W11664" s="63"/>
      <c r="X11664" s="63"/>
      <c r="Y11664" s="63"/>
      <c r="Z11664" s="62">
        <v>1757974</v>
      </c>
      <c r="AA11664" s="62">
        <v>53185</v>
      </c>
      <c r="AB11664" s="62">
        <v>32.590000000000003</v>
      </c>
      <c r="AC11664" s="62">
        <v>12926.28</v>
      </c>
    </row>
    <row r="11665" spans="1:29" ht="30" x14ac:dyDescent="0.25">
      <c r="A11665" s="61" t="s">
        <v>111</v>
      </c>
      <c r="B11665" s="61" t="s">
        <v>112</v>
      </c>
      <c r="C11665" s="62">
        <v>2004</v>
      </c>
      <c r="D11665" s="61" t="s">
        <v>78</v>
      </c>
      <c r="E11665" s="62">
        <v>44</v>
      </c>
      <c r="F11665" s="62">
        <v>132750</v>
      </c>
      <c r="G11665" s="62">
        <v>16405</v>
      </c>
      <c r="H11665" s="62">
        <v>31.07</v>
      </c>
      <c r="I11665" s="62">
        <v>3017.05</v>
      </c>
      <c r="J11665" s="62">
        <v>123457.5</v>
      </c>
      <c r="K11665" s="62">
        <v>31880.7</v>
      </c>
      <c r="L11665" s="62">
        <v>32499</v>
      </c>
      <c r="M11665" s="62">
        <v>61.55</v>
      </c>
      <c r="N11665" s="62">
        <v>724.56</v>
      </c>
      <c r="O11665" s="62">
        <v>384458.91</v>
      </c>
      <c r="P11665" s="63"/>
      <c r="Q11665" s="63"/>
      <c r="R11665" s="63"/>
      <c r="S11665" s="63"/>
      <c r="T11665" s="63"/>
      <c r="U11665" s="63"/>
      <c r="V11665" s="63"/>
      <c r="W11665" s="63"/>
      <c r="X11665" s="63"/>
      <c r="Y11665" s="63"/>
      <c r="Z11665" s="62">
        <v>23.01</v>
      </c>
      <c r="AA11665" s="62">
        <v>7311</v>
      </c>
      <c r="AB11665" s="62">
        <v>13.85</v>
      </c>
      <c r="AC11665" s="62">
        <v>0.52</v>
      </c>
    </row>
    <row r="11666" spans="1:29" x14ac:dyDescent="0.25">
      <c r="A11666" s="61" t="s">
        <v>163</v>
      </c>
      <c r="B11666" s="61" t="s">
        <v>164</v>
      </c>
      <c r="C11666" s="62">
        <v>2003</v>
      </c>
      <c r="D11666" s="61" t="s">
        <v>83</v>
      </c>
      <c r="E11666" s="62">
        <v>12</v>
      </c>
      <c r="F11666" s="62">
        <v>1982</v>
      </c>
      <c r="G11666" s="62">
        <v>379</v>
      </c>
      <c r="H11666" s="62">
        <v>2.63</v>
      </c>
      <c r="I11666" s="62">
        <v>165.17</v>
      </c>
      <c r="J11666" s="62">
        <v>1843.26</v>
      </c>
      <c r="K11666" s="62">
        <v>0</v>
      </c>
      <c r="L11666" s="63"/>
      <c r="M11666" s="63"/>
      <c r="N11666" s="63"/>
      <c r="O11666" s="63"/>
      <c r="P11666" s="63"/>
      <c r="Q11666" s="63"/>
      <c r="R11666" s="63"/>
      <c r="S11666" s="63"/>
      <c r="T11666" s="63"/>
      <c r="U11666" s="63"/>
      <c r="V11666" s="63"/>
      <c r="W11666" s="63"/>
      <c r="X11666" s="63"/>
      <c r="Y11666" s="63"/>
      <c r="Z11666" s="62">
        <v>83500</v>
      </c>
      <c r="AA11666" s="62">
        <v>4623</v>
      </c>
      <c r="AB11666" s="62">
        <v>32.1</v>
      </c>
      <c r="AC11666" s="62">
        <v>6958.33</v>
      </c>
    </row>
    <row r="11667" spans="1:29" x14ac:dyDescent="0.25">
      <c r="A11667" s="61" t="s">
        <v>420</v>
      </c>
      <c r="B11667" s="61" t="s">
        <v>421</v>
      </c>
      <c r="C11667" s="62">
        <v>2006</v>
      </c>
      <c r="D11667" s="61" t="s">
        <v>135</v>
      </c>
      <c r="E11667" s="62">
        <v>60</v>
      </c>
      <c r="F11667" s="62">
        <v>177</v>
      </c>
      <c r="G11667" s="62">
        <v>258</v>
      </c>
      <c r="H11667" s="62">
        <v>0.36</v>
      </c>
      <c r="I11667" s="62">
        <v>2.95</v>
      </c>
      <c r="J11667" s="62">
        <v>164.61</v>
      </c>
      <c r="K11667" s="62">
        <v>0</v>
      </c>
      <c r="L11667" s="63"/>
      <c r="M11667" s="63"/>
      <c r="N11667" s="63"/>
      <c r="O11667" s="63"/>
      <c r="P11667" s="63"/>
      <c r="Q11667" s="63"/>
      <c r="R11667" s="63"/>
      <c r="S11667" s="63"/>
      <c r="T11667" s="63"/>
      <c r="U11667" s="63"/>
      <c r="V11667" s="63"/>
      <c r="W11667" s="63"/>
      <c r="X11667" s="63"/>
      <c r="Y11667" s="63"/>
      <c r="Z11667" s="62">
        <v>4585</v>
      </c>
      <c r="AA11667" s="62">
        <v>30702</v>
      </c>
      <c r="AB11667" s="62">
        <v>42.64</v>
      </c>
      <c r="AC11667" s="62">
        <v>76.42</v>
      </c>
    </row>
    <row r="11668" spans="1:29" x14ac:dyDescent="0.25">
      <c r="A11668" s="61" t="s">
        <v>413</v>
      </c>
      <c r="B11668" s="61" t="s">
        <v>414</v>
      </c>
      <c r="C11668" s="62">
        <v>2013</v>
      </c>
      <c r="D11668" s="61" t="s">
        <v>99</v>
      </c>
      <c r="E11668" s="62">
        <v>48</v>
      </c>
      <c r="F11668" s="62">
        <v>198737</v>
      </c>
      <c r="G11668" s="62">
        <v>28590</v>
      </c>
      <c r="H11668" s="62">
        <v>49.64</v>
      </c>
      <c r="I11668" s="62">
        <v>4140.3500000000004</v>
      </c>
      <c r="J11668" s="62">
        <v>184825.41</v>
      </c>
      <c r="K11668" s="62">
        <v>15278</v>
      </c>
      <c r="L11668" s="62">
        <v>17841</v>
      </c>
      <c r="M11668" s="62">
        <v>30.97</v>
      </c>
      <c r="N11668" s="62">
        <v>318.29000000000002</v>
      </c>
      <c r="O11668" s="62">
        <v>184241.99</v>
      </c>
      <c r="P11668" s="63"/>
      <c r="Q11668" s="63"/>
      <c r="R11668" s="63"/>
      <c r="S11668" s="63"/>
      <c r="T11668" s="63"/>
      <c r="U11668" s="63"/>
      <c r="V11668" s="63"/>
      <c r="W11668" s="63"/>
      <c r="X11668" s="63"/>
      <c r="Y11668" s="63"/>
      <c r="Z11668" s="62">
        <v>121896</v>
      </c>
      <c r="AA11668" s="62">
        <v>19891</v>
      </c>
      <c r="AB11668" s="62">
        <v>34.53</v>
      </c>
      <c r="AC11668" s="62">
        <v>2539.5</v>
      </c>
    </row>
    <row r="11669" spans="1:29" ht="30" x14ac:dyDescent="0.25">
      <c r="A11669" s="61" t="s">
        <v>255</v>
      </c>
      <c r="B11669" s="61" t="s">
        <v>256</v>
      </c>
      <c r="C11669" s="62">
        <v>2007</v>
      </c>
      <c r="D11669" s="61" t="s">
        <v>83</v>
      </c>
      <c r="E11669" s="62">
        <v>12</v>
      </c>
      <c r="F11669" s="62">
        <v>36602</v>
      </c>
      <c r="G11669" s="62">
        <v>10162</v>
      </c>
      <c r="H11669" s="62">
        <v>70.569999999999993</v>
      </c>
      <c r="I11669" s="62">
        <v>3050.17</v>
      </c>
      <c r="J11669" s="62">
        <v>34039.86</v>
      </c>
      <c r="K11669" s="62">
        <v>4484.97</v>
      </c>
      <c r="L11669" s="62">
        <v>6711</v>
      </c>
      <c r="M11669" s="62">
        <v>46.6</v>
      </c>
      <c r="N11669" s="62">
        <v>373.75</v>
      </c>
      <c r="O11669" s="62">
        <v>54085.55</v>
      </c>
      <c r="P11669" s="63"/>
      <c r="Q11669" s="63"/>
      <c r="R11669" s="63"/>
      <c r="S11669" s="63"/>
      <c r="T11669" s="63"/>
      <c r="U11669" s="63"/>
      <c r="V11669" s="63"/>
      <c r="W11669" s="63"/>
      <c r="X11669" s="63"/>
      <c r="Y11669" s="63"/>
      <c r="Z11669" s="62">
        <v>339</v>
      </c>
      <c r="AA11669" s="62">
        <v>2326</v>
      </c>
      <c r="AB11669" s="62">
        <v>16.149999999999999</v>
      </c>
      <c r="AC11669" s="62">
        <v>28.25</v>
      </c>
    </row>
    <row r="11670" spans="1:29" x14ac:dyDescent="0.25">
      <c r="A11670" s="61" t="s">
        <v>524</v>
      </c>
      <c r="B11670" s="61" t="s">
        <v>525</v>
      </c>
      <c r="C11670" s="62">
        <v>2005</v>
      </c>
      <c r="D11670" s="61" t="s">
        <v>438</v>
      </c>
      <c r="E11670" s="62">
        <v>6</v>
      </c>
      <c r="F11670" s="63"/>
      <c r="G11670" s="63"/>
      <c r="H11670" s="63"/>
      <c r="I11670" s="63"/>
      <c r="J11670" s="63"/>
      <c r="K11670" s="62">
        <v>0</v>
      </c>
      <c r="L11670" s="63"/>
      <c r="M11670" s="63"/>
      <c r="N11670" s="63"/>
      <c r="O11670" s="63"/>
      <c r="P11670" s="63"/>
      <c r="Q11670" s="63"/>
      <c r="R11670" s="63"/>
      <c r="S11670" s="63"/>
      <c r="T11670" s="63"/>
      <c r="U11670" s="63"/>
      <c r="V11670" s="63"/>
      <c r="W11670" s="63"/>
      <c r="X11670" s="63"/>
      <c r="Y11670" s="63"/>
      <c r="Z11670" s="62">
        <v>0</v>
      </c>
      <c r="AA11670" s="63"/>
      <c r="AB11670" s="63"/>
      <c r="AC11670" s="62">
        <v>0</v>
      </c>
    </row>
    <row r="11671" spans="1:29" x14ac:dyDescent="0.25">
      <c r="A11671" s="61" t="s">
        <v>235</v>
      </c>
      <c r="B11671" s="61" t="s">
        <v>236</v>
      </c>
      <c r="C11671" s="62">
        <v>2018</v>
      </c>
      <c r="D11671" s="61" t="s">
        <v>75</v>
      </c>
      <c r="E11671" s="62">
        <v>12</v>
      </c>
      <c r="F11671" s="62">
        <v>2355</v>
      </c>
      <c r="G11671" s="62">
        <v>492</v>
      </c>
      <c r="H11671" s="62">
        <v>3.42</v>
      </c>
      <c r="I11671" s="62">
        <v>196.25</v>
      </c>
      <c r="J11671" s="62">
        <v>2190.15</v>
      </c>
      <c r="K11671" s="62">
        <v>882.64</v>
      </c>
      <c r="L11671" s="62">
        <v>917</v>
      </c>
      <c r="M11671" s="62">
        <v>6.37</v>
      </c>
      <c r="N11671" s="62">
        <v>73.55</v>
      </c>
      <c r="O11671" s="62">
        <v>10644</v>
      </c>
      <c r="P11671" s="63"/>
      <c r="Q11671" s="63"/>
      <c r="R11671" s="63"/>
      <c r="S11671" s="63"/>
      <c r="T11671" s="63"/>
      <c r="U11671" s="62">
        <v>178</v>
      </c>
      <c r="V11671" s="62">
        <v>396</v>
      </c>
      <c r="W11671" s="62">
        <v>2.75</v>
      </c>
      <c r="X11671" s="62">
        <v>14</v>
      </c>
      <c r="Y11671" s="62">
        <v>3984.35</v>
      </c>
      <c r="Z11671" s="62">
        <v>24300</v>
      </c>
      <c r="AA11671" s="62">
        <v>1359</v>
      </c>
      <c r="AB11671" s="62">
        <v>9.44</v>
      </c>
      <c r="AC11671" s="62">
        <v>2025</v>
      </c>
    </row>
    <row r="11672" spans="1:29" x14ac:dyDescent="0.25">
      <c r="A11672" s="61" t="s">
        <v>184</v>
      </c>
      <c r="B11672" s="61" t="s">
        <v>185</v>
      </c>
      <c r="C11672" s="62">
        <v>2014</v>
      </c>
      <c r="D11672" s="61" t="s">
        <v>89</v>
      </c>
      <c r="E11672" s="62">
        <v>48</v>
      </c>
      <c r="F11672" s="62">
        <v>235519</v>
      </c>
      <c r="G11672" s="62">
        <v>35923</v>
      </c>
      <c r="H11672" s="62">
        <v>62.37</v>
      </c>
      <c r="I11672" s="62">
        <v>4906.6499999999996</v>
      </c>
      <c r="J11672" s="62">
        <v>219032.67</v>
      </c>
      <c r="K11672" s="62">
        <v>0</v>
      </c>
      <c r="L11672" s="63"/>
      <c r="M11672" s="63"/>
      <c r="N11672" s="63"/>
      <c r="O11672" s="63"/>
      <c r="P11672" s="63"/>
      <c r="Q11672" s="63"/>
      <c r="R11672" s="63"/>
      <c r="S11672" s="63"/>
      <c r="T11672" s="63"/>
      <c r="U11672" s="62">
        <v>18888</v>
      </c>
      <c r="V11672" s="62">
        <v>63819</v>
      </c>
      <c r="W11672" s="62">
        <v>110.8</v>
      </c>
      <c r="X11672" s="62">
        <v>393</v>
      </c>
      <c r="Y11672" s="62">
        <v>422788.99</v>
      </c>
      <c r="Z11672" s="62">
        <v>910000</v>
      </c>
      <c r="AA11672" s="62">
        <v>10135</v>
      </c>
      <c r="AB11672" s="62">
        <v>17.600000000000001</v>
      </c>
      <c r="AC11672" s="62">
        <v>18958.330000000002</v>
      </c>
    </row>
    <row r="11673" spans="1:29" x14ac:dyDescent="0.25">
      <c r="A11673" s="61" t="s">
        <v>107</v>
      </c>
      <c r="B11673" s="61" t="s">
        <v>108</v>
      </c>
      <c r="C11673" s="62">
        <v>2012</v>
      </c>
      <c r="D11673" s="61" t="s">
        <v>297</v>
      </c>
      <c r="E11673" s="62">
        <v>48</v>
      </c>
      <c r="F11673" s="63"/>
      <c r="G11673" s="63"/>
      <c r="H11673" s="63"/>
      <c r="I11673" s="63"/>
      <c r="J11673" s="63"/>
      <c r="K11673" s="62">
        <v>0</v>
      </c>
      <c r="L11673" s="63"/>
      <c r="M11673" s="63"/>
      <c r="N11673" s="63"/>
      <c r="O11673" s="63"/>
      <c r="P11673" s="63"/>
      <c r="Q11673" s="63"/>
      <c r="R11673" s="63"/>
      <c r="S11673" s="63"/>
      <c r="T11673" s="63"/>
      <c r="U11673" s="63"/>
      <c r="V11673" s="63"/>
      <c r="W11673" s="63"/>
      <c r="X11673" s="63"/>
      <c r="Y11673" s="63"/>
      <c r="Z11673" s="62">
        <v>0</v>
      </c>
      <c r="AA11673" s="62">
        <v>25584</v>
      </c>
      <c r="AB11673" s="62">
        <v>44.42</v>
      </c>
      <c r="AC11673" s="62">
        <v>0</v>
      </c>
    </row>
    <row r="11674" spans="1:29" ht="30" x14ac:dyDescent="0.25">
      <c r="A11674" s="61" t="s">
        <v>136</v>
      </c>
      <c r="B11674" s="61" t="s">
        <v>137</v>
      </c>
      <c r="C11674" s="62">
        <v>2014</v>
      </c>
      <c r="D11674" s="61" t="s">
        <v>99</v>
      </c>
      <c r="E11674" s="62">
        <v>30</v>
      </c>
      <c r="F11674" s="62">
        <v>68628</v>
      </c>
      <c r="G11674" s="62">
        <v>10862</v>
      </c>
      <c r="H11674" s="62">
        <v>30.17</v>
      </c>
      <c r="I11674" s="62">
        <v>2287.6</v>
      </c>
      <c r="J11674" s="62">
        <v>63824.04</v>
      </c>
      <c r="K11674" s="62">
        <v>17566.439999999999</v>
      </c>
      <c r="L11674" s="62">
        <v>21339</v>
      </c>
      <c r="M11674" s="62">
        <v>59.28</v>
      </c>
      <c r="N11674" s="62">
        <v>585.54999999999995</v>
      </c>
      <c r="O11674" s="62">
        <v>211838.97</v>
      </c>
      <c r="P11674" s="63"/>
      <c r="Q11674" s="63"/>
      <c r="R11674" s="63"/>
      <c r="S11674" s="63"/>
      <c r="T11674" s="63"/>
      <c r="U11674" s="63"/>
      <c r="V11674" s="63"/>
      <c r="W11674" s="63"/>
      <c r="X11674" s="63"/>
      <c r="Y11674" s="63"/>
      <c r="Z11674" s="62">
        <v>1136.96</v>
      </c>
      <c r="AA11674" s="62">
        <v>3155</v>
      </c>
      <c r="AB11674" s="62">
        <v>8.76</v>
      </c>
      <c r="AC11674" s="62">
        <v>37.9</v>
      </c>
    </row>
    <row r="11675" spans="1:29" ht="30" x14ac:dyDescent="0.25">
      <c r="A11675" s="61" t="s">
        <v>283</v>
      </c>
      <c r="B11675" s="61" t="s">
        <v>284</v>
      </c>
      <c r="C11675" s="62">
        <v>2009</v>
      </c>
      <c r="D11675" s="61" t="s">
        <v>78</v>
      </c>
      <c r="E11675" s="62">
        <v>64</v>
      </c>
      <c r="F11675" s="62">
        <v>12434</v>
      </c>
      <c r="G11675" s="62">
        <v>14702</v>
      </c>
      <c r="H11675" s="62">
        <v>19.14</v>
      </c>
      <c r="I11675" s="62">
        <v>194.28</v>
      </c>
      <c r="J11675" s="62">
        <v>11563.62</v>
      </c>
      <c r="K11675" s="62">
        <v>1495.64</v>
      </c>
      <c r="L11675" s="62">
        <v>476</v>
      </c>
      <c r="M11675" s="62">
        <v>0.62</v>
      </c>
      <c r="N11675" s="63"/>
      <c r="O11675" s="63"/>
      <c r="P11675" s="63"/>
      <c r="Q11675" s="63"/>
      <c r="R11675" s="63"/>
      <c r="S11675" s="63"/>
      <c r="T11675" s="63"/>
      <c r="U11675" s="63"/>
      <c r="V11675" s="63"/>
      <c r="W11675" s="63"/>
      <c r="X11675" s="63"/>
      <c r="Y11675" s="63"/>
      <c r="Z11675" s="62">
        <v>0</v>
      </c>
      <c r="AA11675" s="63"/>
      <c r="AB11675" s="63"/>
      <c r="AC11675" s="62">
        <v>0</v>
      </c>
    </row>
    <row r="11676" spans="1:29" ht="30" x14ac:dyDescent="0.25">
      <c r="A11676" s="61" t="s">
        <v>239</v>
      </c>
      <c r="B11676" s="61" t="s">
        <v>240</v>
      </c>
      <c r="C11676" s="62">
        <v>2016</v>
      </c>
      <c r="D11676" s="61" t="s">
        <v>94</v>
      </c>
      <c r="E11676" s="62">
        <v>5</v>
      </c>
      <c r="F11676" s="63"/>
      <c r="G11676" s="63"/>
      <c r="H11676" s="63"/>
      <c r="I11676" s="63"/>
      <c r="J11676" s="63"/>
      <c r="K11676" s="62">
        <v>0</v>
      </c>
      <c r="L11676" s="63"/>
      <c r="M11676" s="63"/>
      <c r="N11676" s="63"/>
      <c r="O11676" s="63"/>
      <c r="P11676" s="63"/>
      <c r="Q11676" s="63"/>
      <c r="R11676" s="63"/>
      <c r="S11676" s="63"/>
      <c r="T11676" s="63"/>
      <c r="U11676" s="63"/>
      <c r="V11676" s="63"/>
      <c r="W11676" s="63"/>
      <c r="X11676" s="63"/>
      <c r="Y11676" s="63"/>
      <c r="Z11676" s="62">
        <v>275.38</v>
      </c>
      <c r="AA11676" s="62">
        <v>3434</v>
      </c>
      <c r="AB11676" s="62">
        <v>57.23</v>
      </c>
      <c r="AC11676" s="62">
        <v>55.08</v>
      </c>
    </row>
    <row r="11677" spans="1:29" ht="30" x14ac:dyDescent="0.25">
      <c r="A11677" s="61" t="s">
        <v>117</v>
      </c>
      <c r="B11677" s="61" t="s">
        <v>118</v>
      </c>
      <c r="C11677" s="62">
        <v>2015</v>
      </c>
      <c r="D11677" s="61" t="s">
        <v>94</v>
      </c>
      <c r="E11677" s="62">
        <v>15</v>
      </c>
      <c r="F11677" s="63"/>
      <c r="G11677" s="63"/>
      <c r="H11677" s="63"/>
      <c r="I11677" s="63"/>
      <c r="J11677" s="63"/>
      <c r="K11677" s="62">
        <v>0</v>
      </c>
      <c r="L11677" s="63"/>
      <c r="M11677" s="63"/>
      <c r="N11677" s="63"/>
      <c r="O11677" s="63"/>
      <c r="P11677" s="63"/>
      <c r="Q11677" s="63"/>
      <c r="R11677" s="63"/>
      <c r="S11677" s="63"/>
      <c r="T11677" s="63"/>
      <c r="U11677" s="63"/>
      <c r="V11677" s="63"/>
      <c r="W11677" s="63"/>
      <c r="X11677" s="63"/>
      <c r="Y11677" s="63"/>
      <c r="Z11677" s="62">
        <v>0</v>
      </c>
      <c r="AA11677" s="63"/>
      <c r="AB11677" s="63"/>
      <c r="AC11677" s="62">
        <v>0</v>
      </c>
    </row>
    <row r="11678" spans="1:29" ht="30" x14ac:dyDescent="0.25">
      <c r="A11678" s="61" t="s">
        <v>100</v>
      </c>
      <c r="B11678" s="61" t="s">
        <v>101</v>
      </c>
      <c r="C11678" s="62">
        <v>2006</v>
      </c>
      <c r="D11678" s="61" t="s">
        <v>99</v>
      </c>
      <c r="E11678" s="62">
        <v>74</v>
      </c>
      <c r="F11678" s="62">
        <v>692028</v>
      </c>
      <c r="G11678" s="62">
        <v>116927</v>
      </c>
      <c r="H11678" s="62">
        <v>131.66999999999999</v>
      </c>
      <c r="I11678" s="62">
        <v>9351.73</v>
      </c>
      <c r="J11678" s="62">
        <v>643586.04</v>
      </c>
      <c r="K11678" s="62">
        <v>0</v>
      </c>
      <c r="L11678" s="63"/>
      <c r="M11678" s="63"/>
      <c r="N11678" s="63"/>
      <c r="O11678" s="63"/>
      <c r="P11678" s="62">
        <v>296</v>
      </c>
      <c r="Q11678" s="62">
        <v>728</v>
      </c>
      <c r="R11678" s="62">
        <v>0.82</v>
      </c>
      <c r="S11678" s="62">
        <v>4</v>
      </c>
      <c r="T11678" s="62">
        <v>3750.02</v>
      </c>
      <c r="U11678" s="63"/>
      <c r="V11678" s="63"/>
      <c r="W11678" s="63"/>
      <c r="X11678" s="63"/>
      <c r="Y11678" s="63"/>
      <c r="Z11678" s="62">
        <v>125154</v>
      </c>
      <c r="AA11678" s="62">
        <v>3036</v>
      </c>
      <c r="AB11678" s="62">
        <v>3.42</v>
      </c>
      <c r="AC11678" s="62">
        <v>1691.27</v>
      </c>
    </row>
    <row r="11679" spans="1:29" ht="30" x14ac:dyDescent="0.25">
      <c r="A11679" s="61" t="s">
        <v>239</v>
      </c>
      <c r="B11679" s="61" t="s">
        <v>240</v>
      </c>
      <c r="C11679" s="62">
        <v>2008</v>
      </c>
      <c r="D11679" s="61" t="s">
        <v>75</v>
      </c>
      <c r="E11679" s="62">
        <v>1</v>
      </c>
      <c r="F11679" s="63"/>
      <c r="G11679" s="63"/>
      <c r="H11679" s="63"/>
      <c r="I11679" s="63"/>
      <c r="J11679" s="63"/>
      <c r="K11679" s="62">
        <v>0</v>
      </c>
      <c r="L11679" s="63"/>
      <c r="M11679" s="63"/>
      <c r="N11679" s="63"/>
      <c r="O11679" s="63"/>
      <c r="P11679" s="63"/>
      <c r="Q11679" s="63"/>
      <c r="R11679" s="63"/>
      <c r="S11679" s="63"/>
      <c r="T11679" s="63"/>
      <c r="U11679" s="63"/>
      <c r="V11679" s="63"/>
      <c r="W11679" s="63"/>
      <c r="X11679" s="63"/>
      <c r="Y11679" s="63"/>
      <c r="Z11679" s="62">
        <v>178.2</v>
      </c>
      <c r="AA11679" s="62">
        <v>1325</v>
      </c>
      <c r="AB11679" s="62">
        <v>110.42</v>
      </c>
      <c r="AC11679" s="62">
        <v>178.2</v>
      </c>
    </row>
    <row r="11680" spans="1:29" x14ac:dyDescent="0.25">
      <c r="A11680" s="61" t="s">
        <v>159</v>
      </c>
      <c r="B11680" s="61" t="s">
        <v>160</v>
      </c>
      <c r="C11680" s="62">
        <v>2009</v>
      </c>
      <c r="D11680" s="61" t="s">
        <v>99</v>
      </c>
      <c r="E11680" s="62">
        <v>80</v>
      </c>
      <c r="F11680" s="62">
        <v>462560</v>
      </c>
      <c r="G11680" s="62">
        <v>67059</v>
      </c>
      <c r="H11680" s="62">
        <v>69.849999999999994</v>
      </c>
      <c r="I11680" s="62">
        <v>5782</v>
      </c>
      <c r="J11680" s="62">
        <v>430180.8</v>
      </c>
      <c r="K11680" s="62">
        <v>28000.97</v>
      </c>
      <c r="L11680" s="62">
        <v>48727</v>
      </c>
      <c r="M11680" s="62">
        <v>50.76</v>
      </c>
      <c r="N11680" s="62">
        <v>350.01</v>
      </c>
      <c r="O11680" s="62">
        <v>337672.1</v>
      </c>
      <c r="P11680" s="63"/>
      <c r="Q11680" s="63"/>
      <c r="R11680" s="63"/>
      <c r="S11680" s="63"/>
      <c r="T11680" s="63"/>
      <c r="U11680" s="63"/>
      <c r="V11680" s="63"/>
      <c r="W11680" s="63"/>
      <c r="X11680" s="63"/>
      <c r="Y11680" s="63"/>
      <c r="Z11680" s="62">
        <v>3572</v>
      </c>
      <c r="AA11680" s="62">
        <v>23290</v>
      </c>
      <c r="AB11680" s="62">
        <v>24.26</v>
      </c>
      <c r="AC11680" s="62">
        <v>44.65</v>
      </c>
    </row>
    <row r="11681" spans="1:29" x14ac:dyDescent="0.25">
      <c r="A11681" s="61" t="s">
        <v>235</v>
      </c>
      <c r="B11681" s="61" t="s">
        <v>236</v>
      </c>
      <c r="C11681" s="62">
        <v>2015</v>
      </c>
      <c r="D11681" s="61" t="s">
        <v>78</v>
      </c>
      <c r="E11681" s="62">
        <v>30</v>
      </c>
      <c r="F11681" s="62">
        <v>90757</v>
      </c>
      <c r="G11681" s="62">
        <v>24267</v>
      </c>
      <c r="H11681" s="62">
        <v>67.41</v>
      </c>
      <c r="I11681" s="62">
        <v>3025.23</v>
      </c>
      <c r="J11681" s="62">
        <v>84404.01</v>
      </c>
      <c r="K11681" s="62">
        <v>23171.68</v>
      </c>
      <c r="L11681" s="62">
        <v>26310</v>
      </c>
      <c r="M11681" s="62">
        <v>73.08</v>
      </c>
      <c r="N11681" s="62">
        <v>772.39</v>
      </c>
      <c r="O11681" s="62">
        <v>279434.21999999997</v>
      </c>
      <c r="P11681" s="63"/>
      <c r="Q11681" s="63"/>
      <c r="R11681" s="63"/>
      <c r="S11681" s="63"/>
      <c r="T11681" s="63"/>
      <c r="U11681" s="63"/>
      <c r="V11681" s="63"/>
      <c r="W11681" s="63"/>
      <c r="X11681" s="63"/>
      <c r="Y11681" s="63"/>
      <c r="Z11681" s="62">
        <v>70500</v>
      </c>
      <c r="AA11681" s="62">
        <v>4368</v>
      </c>
      <c r="AB11681" s="62">
        <v>12.13</v>
      </c>
      <c r="AC11681" s="62">
        <v>2350</v>
      </c>
    </row>
    <row r="11682" spans="1:29" x14ac:dyDescent="0.25">
      <c r="A11682" s="61" t="s">
        <v>496</v>
      </c>
      <c r="B11682" s="61" t="s">
        <v>497</v>
      </c>
      <c r="C11682" s="62">
        <v>2016</v>
      </c>
      <c r="D11682" s="61" t="s">
        <v>75</v>
      </c>
      <c r="E11682" s="62">
        <v>12</v>
      </c>
      <c r="F11682" s="62">
        <v>221</v>
      </c>
      <c r="G11682" s="62">
        <v>76</v>
      </c>
      <c r="H11682" s="62">
        <v>0.53</v>
      </c>
      <c r="I11682" s="62">
        <v>18.420000000000002</v>
      </c>
      <c r="J11682" s="62">
        <v>205.53</v>
      </c>
      <c r="K11682" s="62">
        <v>0</v>
      </c>
      <c r="L11682" s="63"/>
      <c r="M11682" s="63"/>
      <c r="N11682" s="63"/>
      <c r="O11682" s="63"/>
      <c r="P11682" s="63"/>
      <c r="Q11682" s="63"/>
      <c r="R11682" s="63"/>
      <c r="S11682" s="63"/>
      <c r="T11682" s="63"/>
      <c r="U11682" s="63"/>
      <c r="V11682" s="63"/>
      <c r="W11682" s="63"/>
      <c r="X11682" s="63"/>
      <c r="Y11682" s="63"/>
      <c r="Z11682" s="62">
        <v>116700</v>
      </c>
      <c r="AA11682" s="62">
        <v>4518</v>
      </c>
      <c r="AB11682" s="62">
        <v>31.38</v>
      </c>
      <c r="AC11682" s="62">
        <v>9725</v>
      </c>
    </row>
    <row r="11683" spans="1:29" x14ac:dyDescent="0.25">
      <c r="A11683" s="61" t="s">
        <v>229</v>
      </c>
      <c r="B11683" s="61" t="s">
        <v>230</v>
      </c>
      <c r="C11683" s="62">
        <v>2018</v>
      </c>
      <c r="D11683" s="61" t="s">
        <v>150</v>
      </c>
      <c r="E11683" s="62">
        <v>6</v>
      </c>
      <c r="F11683" s="63"/>
      <c r="G11683" s="63"/>
      <c r="H11683" s="63"/>
      <c r="I11683" s="63"/>
      <c r="J11683" s="63"/>
      <c r="K11683" s="62">
        <v>0</v>
      </c>
      <c r="L11683" s="63"/>
      <c r="M11683" s="63"/>
      <c r="N11683" s="63"/>
      <c r="O11683" s="63"/>
      <c r="P11683" s="63"/>
      <c r="Q11683" s="63"/>
      <c r="R11683" s="63"/>
      <c r="S11683" s="63"/>
      <c r="T11683" s="63"/>
      <c r="U11683" s="63"/>
      <c r="V11683" s="63"/>
      <c r="W11683" s="63"/>
      <c r="X11683" s="63"/>
      <c r="Y11683" s="63"/>
      <c r="Z11683" s="62">
        <v>0</v>
      </c>
      <c r="AA11683" s="62">
        <v>3462</v>
      </c>
      <c r="AB11683" s="62">
        <v>48.08</v>
      </c>
      <c r="AC11683" s="62">
        <v>0</v>
      </c>
    </row>
    <row r="11684" spans="1:29" ht="30" x14ac:dyDescent="0.25">
      <c r="A11684" s="61" t="s">
        <v>231</v>
      </c>
      <c r="B11684" s="61" t="s">
        <v>232</v>
      </c>
      <c r="C11684" s="62">
        <v>2006</v>
      </c>
      <c r="D11684" s="61" t="s">
        <v>78</v>
      </c>
      <c r="E11684" s="62">
        <v>76</v>
      </c>
      <c r="F11684" s="62">
        <v>292914</v>
      </c>
      <c r="G11684" s="62">
        <v>36182</v>
      </c>
      <c r="H11684" s="62">
        <v>39.67</v>
      </c>
      <c r="I11684" s="62">
        <v>3854.13</v>
      </c>
      <c r="J11684" s="62">
        <v>272410.02</v>
      </c>
      <c r="K11684" s="62">
        <v>39868.089999999997</v>
      </c>
      <c r="L11684" s="62">
        <v>56781</v>
      </c>
      <c r="M11684" s="62">
        <v>62.26</v>
      </c>
      <c r="N11684" s="62">
        <v>524.58000000000004</v>
      </c>
      <c r="O11684" s="62">
        <v>480781.25</v>
      </c>
      <c r="P11684" s="63"/>
      <c r="Q11684" s="63"/>
      <c r="R11684" s="63"/>
      <c r="S11684" s="63"/>
      <c r="T11684" s="63"/>
      <c r="U11684" s="63"/>
      <c r="V11684" s="63"/>
      <c r="W11684" s="63"/>
      <c r="X11684" s="63"/>
      <c r="Y11684" s="63"/>
      <c r="Z11684" s="62">
        <v>361941</v>
      </c>
      <c r="AA11684" s="62">
        <v>16430</v>
      </c>
      <c r="AB11684" s="62">
        <v>18.02</v>
      </c>
      <c r="AC11684" s="62">
        <v>4762.38</v>
      </c>
    </row>
    <row r="11685" spans="1:29" x14ac:dyDescent="0.25">
      <c r="A11685" s="61" t="s">
        <v>163</v>
      </c>
      <c r="B11685" s="61" t="s">
        <v>164</v>
      </c>
      <c r="C11685" s="62">
        <v>2006</v>
      </c>
      <c r="D11685" s="61" t="s">
        <v>86</v>
      </c>
      <c r="E11685" s="62">
        <v>32</v>
      </c>
      <c r="F11685" s="62">
        <v>15690</v>
      </c>
      <c r="G11685" s="62">
        <v>7299</v>
      </c>
      <c r="H11685" s="62">
        <v>19.010000000000002</v>
      </c>
      <c r="I11685" s="62">
        <v>490.31</v>
      </c>
      <c r="J11685" s="62">
        <v>14591.7</v>
      </c>
      <c r="K11685" s="62">
        <v>13111.54</v>
      </c>
      <c r="L11685" s="62">
        <v>20292</v>
      </c>
      <c r="M11685" s="62">
        <v>52.84</v>
      </c>
      <c r="N11685" s="62">
        <v>409.74</v>
      </c>
      <c r="O11685" s="62">
        <v>158116.01999999999</v>
      </c>
      <c r="P11685" s="63"/>
      <c r="Q11685" s="63"/>
      <c r="R11685" s="63"/>
      <c r="S11685" s="63"/>
      <c r="T11685" s="63"/>
      <c r="U11685" s="63"/>
      <c r="V11685" s="63"/>
      <c r="W11685" s="63"/>
      <c r="X11685" s="63"/>
      <c r="Y11685" s="63"/>
      <c r="Z11685" s="62">
        <v>297400</v>
      </c>
      <c r="AA11685" s="62">
        <v>17718</v>
      </c>
      <c r="AB11685" s="62">
        <v>46.14</v>
      </c>
      <c r="AC11685" s="62">
        <v>9293.75</v>
      </c>
    </row>
    <row r="11686" spans="1:29" ht="30" x14ac:dyDescent="0.25">
      <c r="A11686" s="61" t="s">
        <v>97</v>
      </c>
      <c r="B11686" s="61" t="s">
        <v>98</v>
      </c>
      <c r="C11686" s="62">
        <v>2009</v>
      </c>
      <c r="D11686" s="61" t="s">
        <v>78</v>
      </c>
      <c r="E11686" s="62">
        <v>44</v>
      </c>
      <c r="F11686" s="62">
        <v>426140</v>
      </c>
      <c r="G11686" s="62">
        <v>70161</v>
      </c>
      <c r="H11686" s="62">
        <v>132.88</v>
      </c>
      <c r="I11686" s="62">
        <v>9685</v>
      </c>
      <c r="J11686" s="62">
        <v>396310.2</v>
      </c>
      <c r="K11686" s="62">
        <v>0</v>
      </c>
      <c r="L11686" s="63"/>
      <c r="M11686" s="63"/>
      <c r="N11686" s="63"/>
      <c r="O11686" s="63"/>
      <c r="P11686" s="63"/>
      <c r="Q11686" s="63"/>
      <c r="R11686" s="63"/>
      <c r="S11686" s="63"/>
      <c r="T11686" s="63"/>
      <c r="U11686" s="63"/>
      <c r="V11686" s="63"/>
      <c r="W11686" s="63"/>
      <c r="X11686" s="63"/>
      <c r="Y11686" s="63"/>
      <c r="Z11686" s="62">
        <v>168591</v>
      </c>
      <c r="AA11686" s="62">
        <v>17637</v>
      </c>
      <c r="AB11686" s="62">
        <v>33.4</v>
      </c>
      <c r="AC11686" s="62">
        <v>3831.61</v>
      </c>
    </row>
    <row r="11687" spans="1:29" x14ac:dyDescent="0.25">
      <c r="A11687" s="61" t="s">
        <v>113</v>
      </c>
      <c r="B11687" s="61" t="s">
        <v>114</v>
      </c>
      <c r="C11687" s="62">
        <v>2003</v>
      </c>
      <c r="D11687" s="61" t="s">
        <v>72</v>
      </c>
      <c r="E11687" s="62">
        <v>200</v>
      </c>
      <c r="F11687" s="62">
        <v>926000</v>
      </c>
      <c r="G11687" s="62">
        <v>83621</v>
      </c>
      <c r="H11687" s="62">
        <v>34.840000000000003</v>
      </c>
      <c r="I11687" s="62">
        <v>4630</v>
      </c>
      <c r="J11687" s="62">
        <v>861180</v>
      </c>
      <c r="K11687" s="62">
        <v>105.72</v>
      </c>
      <c r="L11687" s="62">
        <v>493</v>
      </c>
      <c r="M11687" s="62">
        <v>0.21</v>
      </c>
      <c r="N11687" s="62">
        <v>0.53</v>
      </c>
      <c r="O11687" s="62">
        <v>1274.94</v>
      </c>
      <c r="P11687" s="63"/>
      <c r="Q11687" s="63"/>
      <c r="R11687" s="63"/>
      <c r="S11687" s="63"/>
      <c r="T11687" s="63"/>
      <c r="U11687" s="63"/>
      <c r="V11687" s="63"/>
      <c r="W11687" s="63"/>
      <c r="X11687" s="63"/>
      <c r="Y11687" s="63"/>
      <c r="Z11687" s="62">
        <v>15951</v>
      </c>
      <c r="AA11687" s="62">
        <v>29996</v>
      </c>
      <c r="AB11687" s="62">
        <v>12.5</v>
      </c>
      <c r="AC11687" s="62">
        <v>79.760000000000005</v>
      </c>
    </row>
    <row r="11688" spans="1:29" ht="30" x14ac:dyDescent="0.25">
      <c r="A11688" s="61" t="s">
        <v>92</v>
      </c>
      <c r="B11688" s="61" t="s">
        <v>93</v>
      </c>
      <c r="C11688" s="62">
        <v>2017</v>
      </c>
      <c r="D11688" s="61" t="s">
        <v>94</v>
      </c>
      <c r="E11688" s="62">
        <v>2</v>
      </c>
      <c r="F11688" s="63"/>
      <c r="G11688" s="63"/>
      <c r="H11688" s="63"/>
      <c r="I11688" s="63"/>
      <c r="J11688" s="63"/>
      <c r="K11688" s="62">
        <v>0</v>
      </c>
      <c r="L11688" s="63"/>
      <c r="M11688" s="63"/>
      <c r="N11688" s="63"/>
      <c r="O11688" s="63"/>
      <c r="P11688" s="63"/>
      <c r="Q11688" s="63"/>
      <c r="R11688" s="63"/>
      <c r="S11688" s="63"/>
      <c r="T11688" s="63"/>
      <c r="U11688" s="63"/>
      <c r="V11688" s="63"/>
      <c r="W11688" s="63"/>
      <c r="X11688" s="63"/>
      <c r="Y11688" s="63"/>
      <c r="Z11688" s="62">
        <v>0.03</v>
      </c>
      <c r="AA11688" s="62">
        <v>536</v>
      </c>
      <c r="AB11688" s="62">
        <v>22.33</v>
      </c>
      <c r="AC11688" s="62">
        <v>0.02</v>
      </c>
    </row>
    <row r="11689" spans="1:29" ht="30" x14ac:dyDescent="0.25">
      <c r="A11689" s="61" t="s">
        <v>97</v>
      </c>
      <c r="B11689" s="61" t="s">
        <v>98</v>
      </c>
      <c r="C11689" s="62">
        <v>2017</v>
      </c>
      <c r="D11689" s="61" t="s">
        <v>99</v>
      </c>
      <c r="E11689" s="62">
        <v>40</v>
      </c>
      <c r="F11689" s="62">
        <v>93500</v>
      </c>
      <c r="G11689" s="62">
        <v>16560</v>
      </c>
      <c r="H11689" s="62">
        <v>34.5</v>
      </c>
      <c r="I11689" s="62">
        <v>2337.5</v>
      </c>
      <c r="J11689" s="62">
        <v>86955</v>
      </c>
      <c r="K11689" s="62">
        <v>23704.17</v>
      </c>
      <c r="L11689" s="62">
        <v>34781</v>
      </c>
      <c r="M11689" s="62">
        <v>72.459999999999994</v>
      </c>
      <c r="N11689" s="62">
        <v>592.6</v>
      </c>
      <c r="O11689" s="62">
        <v>285855.71000000002</v>
      </c>
      <c r="P11689" s="63"/>
      <c r="Q11689" s="63"/>
      <c r="R11689" s="63"/>
      <c r="S11689" s="63"/>
      <c r="T11689" s="63"/>
      <c r="U11689" s="63"/>
      <c r="V11689" s="63"/>
      <c r="W11689" s="63"/>
      <c r="X11689" s="63"/>
      <c r="Y11689" s="63"/>
      <c r="Z11689" s="62">
        <v>97300</v>
      </c>
      <c r="AA11689" s="62">
        <v>11657</v>
      </c>
      <c r="AB11689" s="62">
        <v>24.29</v>
      </c>
      <c r="AC11689" s="62">
        <v>2432.5</v>
      </c>
    </row>
    <row r="11690" spans="1:29" x14ac:dyDescent="0.25">
      <c r="A11690" s="61" t="s">
        <v>466</v>
      </c>
      <c r="B11690" s="61" t="s">
        <v>467</v>
      </c>
      <c r="C11690" s="62">
        <v>2013</v>
      </c>
      <c r="D11690" s="61" t="s">
        <v>83</v>
      </c>
      <c r="E11690" s="62">
        <v>2</v>
      </c>
      <c r="F11690" s="63"/>
      <c r="G11690" s="63"/>
      <c r="H11690" s="63"/>
      <c r="I11690" s="63"/>
      <c r="J11690" s="63"/>
      <c r="K11690" s="62">
        <v>0</v>
      </c>
      <c r="L11690" s="63"/>
      <c r="M11690" s="63"/>
      <c r="N11690" s="63"/>
      <c r="O11690" s="63"/>
      <c r="P11690" s="63"/>
      <c r="Q11690" s="63"/>
      <c r="R11690" s="63"/>
      <c r="S11690" s="63"/>
      <c r="T11690" s="63"/>
      <c r="U11690" s="63"/>
      <c r="V11690" s="63"/>
      <c r="W11690" s="63"/>
      <c r="X11690" s="63"/>
      <c r="Y11690" s="63"/>
      <c r="Z11690" s="62">
        <v>0</v>
      </c>
      <c r="AA11690" s="63"/>
      <c r="AB11690" s="63"/>
      <c r="AC11690" s="62">
        <v>0</v>
      </c>
    </row>
    <row r="11691" spans="1:29" ht="30" x14ac:dyDescent="0.25">
      <c r="A11691" s="61" t="s">
        <v>237</v>
      </c>
      <c r="B11691" s="61" t="s">
        <v>238</v>
      </c>
      <c r="C11691" s="62">
        <v>2010</v>
      </c>
      <c r="D11691" s="61" t="s">
        <v>72</v>
      </c>
      <c r="E11691" s="62">
        <v>40</v>
      </c>
      <c r="F11691" s="62">
        <v>177897</v>
      </c>
      <c r="G11691" s="62">
        <v>31798</v>
      </c>
      <c r="H11691" s="62">
        <v>66.25</v>
      </c>
      <c r="I11691" s="62">
        <v>4447.43</v>
      </c>
      <c r="J11691" s="62">
        <v>165444.21</v>
      </c>
      <c r="K11691" s="62">
        <v>17036.86</v>
      </c>
      <c r="L11691" s="62">
        <v>18747</v>
      </c>
      <c r="M11691" s="62">
        <v>39.06</v>
      </c>
      <c r="N11691" s="62">
        <v>425.92</v>
      </c>
      <c r="O11691" s="62">
        <v>205452.57</v>
      </c>
      <c r="P11691" s="63"/>
      <c r="Q11691" s="63"/>
      <c r="R11691" s="63"/>
      <c r="S11691" s="63"/>
      <c r="T11691" s="63"/>
      <c r="U11691" s="63"/>
      <c r="V11691" s="63"/>
      <c r="W11691" s="63"/>
      <c r="X11691" s="63"/>
      <c r="Y11691" s="63"/>
      <c r="Z11691" s="62">
        <v>129563</v>
      </c>
      <c r="AA11691" s="62">
        <v>8737</v>
      </c>
      <c r="AB11691" s="62">
        <v>18.2</v>
      </c>
      <c r="AC11691" s="62">
        <v>3239.08</v>
      </c>
    </row>
    <row r="11692" spans="1:29" x14ac:dyDescent="0.25">
      <c r="A11692" s="61" t="s">
        <v>95</v>
      </c>
      <c r="B11692" s="61" t="s">
        <v>96</v>
      </c>
      <c r="C11692" s="62">
        <v>2008</v>
      </c>
      <c r="D11692" s="61" t="s">
        <v>86</v>
      </c>
      <c r="E11692" s="62">
        <v>215</v>
      </c>
      <c r="F11692" s="62">
        <v>52794</v>
      </c>
      <c r="G11692" s="62">
        <v>8186</v>
      </c>
      <c r="H11692" s="62">
        <v>3.17</v>
      </c>
      <c r="I11692" s="62">
        <v>245.55</v>
      </c>
      <c r="J11692" s="62">
        <v>49098.42</v>
      </c>
      <c r="K11692" s="62">
        <v>300075</v>
      </c>
      <c r="L11692" s="62">
        <v>289273</v>
      </c>
      <c r="M11692" s="62">
        <v>112.12</v>
      </c>
      <c r="N11692" s="62">
        <v>1395.7</v>
      </c>
      <c r="O11692" s="62">
        <v>3618694.45</v>
      </c>
      <c r="P11692" s="63"/>
      <c r="Q11692" s="63"/>
      <c r="R11692" s="63"/>
      <c r="S11692" s="63"/>
      <c r="T11692" s="63"/>
      <c r="U11692" s="63"/>
      <c r="V11692" s="63"/>
      <c r="W11692" s="63"/>
      <c r="X11692" s="63"/>
      <c r="Y11692" s="63"/>
      <c r="Z11692" s="62">
        <v>18109.439999999999</v>
      </c>
      <c r="AA11692" s="62">
        <v>56296</v>
      </c>
      <c r="AB11692" s="62">
        <v>21.82</v>
      </c>
      <c r="AC11692" s="62">
        <v>84.23</v>
      </c>
    </row>
    <row r="11693" spans="1:29" ht="30" x14ac:dyDescent="0.25">
      <c r="A11693" s="61" t="s">
        <v>283</v>
      </c>
      <c r="B11693" s="61" t="s">
        <v>284</v>
      </c>
      <c r="C11693" s="62">
        <v>2008</v>
      </c>
      <c r="D11693" s="61" t="s">
        <v>313</v>
      </c>
      <c r="E11693" s="62">
        <v>41</v>
      </c>
      <c r="F11693" s="62">
        <v>0</v>
      </c>
      <c r="G11693" s="62">
        <v>0</v>
      </c>
      <c r="H11693" s="62">
        <v>0</v>
      </c>
      <c r="I11693" s="62">
        <v>0</v>
      </c>
      <c r="J11693" s="62">
        <v>0</v>
      </c>
      <c r="K11693" s="62">
        <v>0</v>
      </c>
      <c r="L11693" s="63"/>
      <c r="M11693" s="63"/>
      <c r="N11693" s="63"/>
      <c r="O11693" s="63"/>
      <c r="P11693" s="63"/>
      <c r="Q11693" s="63"/>
      <c r="R11693" s="63"/>
      <c r="S11693" s="63"/>
      <c r="T11693" s="63"/>
      <c r="U11693" s="63"/>
      <c r="V11693" s="63"/>
      <c r="W11693" s="63"/>
      <c r="X11693" s="63"/>
      <c r="Y11693" s="63"/>
      <c r="Z11693" s="62">
        <v>0</v>
      </c>
      <c r="AA11693" s="63"/>
      <c r="AB11693" s="63"/>
      <c r="AC11693" s="62">
        <v>0</v>
      </c>
    </row>
    <row r="11694" spans="1:29" ht="30" x14ac:dyDescent="0.25">
      <c r="A11694" s="61" t="s">
        <v>247</v>
      </c>
      <c r="B11694" s="61" t="s">
        <v>248</v>
      </c>
      <c r="C11694" s="62">
        <v>2017</v>
      </c>
      <c r="D11694" s="61" t="s">
        <v>150</v>
      </c>
      <c r="E11694" s="62">
        <v>2</v>
      </c>
      <c r="F11694" s="62">
        <v>16066</v>
      </c>
      <c r="G11694" s="62">
        <v>3574</v>
      </c>
      <c r="H11694" s="62">
        <v>148.91999999999999</v>
      </c>
      <c r="I11694" s="62">
        <v>8033</v>
      </c>
      <c r="J11694" s="62">
        <v>14941.38</v>
      </c>
      <c r="K11694" s="62">
        <v>1388.94</v>
      </c>
      <c r="L11694" s="62">
        <v>2044</v>
      </c>
      <c r="M11694" s="62">
        <v>85.17</v>
      </c>
      <c r="N11694" s="62">
        <v>694.47</v>
      </c>
      <c r="O11694" s="62">
        <v>16749.68</v>
      </c>
      <c r="P11694" s="63"/>
      <c r="Q11694" s="63"/>
      <c r="R11694" s="63"/>
      <c r="S11694" s="63"/>
      <c r="T11694" s="63"/>
      <c r="U11694" s="63"/>
      <c r="V11694" s="63"/>
      <c r="W11694" s="63"/>
      <c r="X11694" s="63"/>
      <c r="Y11694" s="63"/>
      <c r="Z11694" s="62">
        <v>28900</v>
      </c>
      <c r="AA11694" s="62">
        <v>2284</v>
      </c>
      <c r="AB11694" s="62">
        <v>95.17</v>
      </c>
      <c r="AC11694" s="62">
        <v>14450</v>
      </c>
    </row>
    <row r="11695" spans="1:29" x14ac:dyDescent="0.25">
      <c r="A11695" s="61" t="s">
        <v>426</v>
      </c>
      <c r="B11695" s="61" t="s">
        <v>427</v>
      </c>
      <c r="C11695" s="62">
        <v>2016</v>
      </c>
      <c r="D11695" s="61" t="s">
        <v>78</v>
      </c>
      <c r="E11695" s="62">
        <v>80</v>
      </c>
      <c r="F11695" s="62">
        <v>677745</v>
      </c>
      <c r="G11695" s="62">
        <v>144323</v>
      </c>
      <c r="H11695" s="62">
        <v>150.34</v>
      </c>
      <c r="I11695" s="62">
        <v>8471.81</v>
      </c>
      <c r="J11695" s="62">
        <v>630302.85</v>
      </c>
      <c r="K11695" s="62">
        <v>0</v>
      </c>
      <c r="L11695" s="63"/>
      <c r="M11695" s="63"/>
      <c r="N11695" s="63"/>
      <c r="O11695" s="63"/>
      <c r="P11695" s="63"/>
      <c r="Q11695" s="63"/>
      <c r="R11695" s="63"/>
      <c r="S11695" s="63"/>
      <c r="T11695" s="63"/>
      <c r="U11695" s="63"/>
      <c r="V11695" s="63"/>
      <c r="W11695" s="63"/>
      <c r="X11695" s="63"/>
      <c r="Y11695" s="63"/>
      <c r="Z11695" s="62">
        <v>286200</v>
      </c>
      <c r="AA11695" s="62">
        <v>15662</v>
      </c>
      <c r="AB11695" s="62">
        <v>16.309999999999999</v>
      </c>
      <c r="AC11695" s="62">
        <v>3577.5</v>
      </c>
    </row>
    <row r="11696" spans="1:29" x14ac:dyDescent="0.25">
      <c r="A11696" s="61" t="s">
        <v>496</v>
      </c>
      <c r="B11696" s="61" t="s">
        <v>497</v>
      </c>
      <c r="C11696" s="62">
        <v>2013</v>
      </c>
      <c r="D11696" s="61" t="s">
        <v>78</v>
      </c>
      <c r="E11696" s="62">
        <v>40</v>
      </c>
      <c r="F11696" s="62">
        <v>148123</v>
      </c>
      <c r="G11696" s="62">
        <v>25120</v>
      </c>
      <c r="H11696" s="62">
        <v>52.33</v>
      </c>
      <c r="I11696" s="62">
        <v>3703.08</v>
      </c>
      <c r="J11696" s="62">
        <v>137754.39000000001</v>
      </c>
      <c r="K11696" s="62">
        <v>0</v>
      </c>
      <c r="L11696" s="63"/>
      <c r="M11696" s="63"/>
      <c r="N11696" s="63"/>
      <c r="O11696" s="63"/>
      <c r="P11696" s="63"/>
      <c r="Q11696" s="63"/>
      <c r="R11696" s="63"/>
      <c r="S11696" s="63"/>
      <c r="T11696" s="63"/>
      <c r="U11696" s="62">
        <v>13215</v>
      </c>
      <c r="V11696" s="62">
        <v>43729</v>
      </c>
      <c r="W11696" s="62">
        <v>91.1</v>
      </c>
      <c r="X11696" s="62">
        <v>330</v>
      </c>
      <c r="Y11696" s="62">
        <v>295804.56</v>
      </c>
      <c r="Z11696" s="62">
        <v>144600</v>
      </c>
      <c r="AA11696" s="62">
        <v>7620</v>
      </c>
      <c r="AB11696" s="62">
        <v>15.88</v>
      </c>
      <c r="AC11696" s="62">
        <v>3615</v>
      </c>
    </row>
    <row r="11697" spans="1:29" x14ac:dyDescent="0.25">
      <c r="A11697" s="61" t="s">
        <v>212</v>
      </c>
      <c r="B11697" s="61" t="s">
        <v>213</v>
      </c>
      <c r="C11697" s="62">
        <v>2007</v>
      </c>
      <c r="D11697" s="61" t="s">
        <v>75</v>
      </c>
      <c r="E11697" s="62">
        <v>10</v>
      </c>
      <c r="F11697" s="62">
        <v>1961</v>
      </c>
      <c r="G11697" s="62">
        <v>569</v>
      </c>
      <c r="H11697" s="62">
        <v>4.74</v>
      </c>
      <c r="I11697" s="62">
        <v>196.1</v>
      </c>
      <c r="J11697" s="62">
        <v>1823.73</v>
      </c>
      <c r="K11697" s="62">
        <v>290.01</v>
      </c>
      <c r="L11697" s="62">
        <v>689</v>
      </c>
      <c r="M11697" s="62">
        <v>5.74</v>
      </c>
      <c r="N11697" s="63"/>
      <c r="O11697" s="63"/>
      <c r="P11697" s="63"/>
      <c r="Q11697" s="63"/>
      <c r="R11697" s="63"/>
      <c r="S11697" s="63"/>
      <c r="T11697" s="63"/>
      <c r="U11697" s="63"/>
      <c r="V11697" s="63"/>
      <c r="W11697" s="63"/>
      <c r="X11697" s="63"/>
      <c r="Y11697" s="63"/>
      <c r="Z11697" s="62">
        <v>94200</v>
      </c>
      <c r="AA11697" s="62">
        <v>6017</v>
      </c>
      <c r="AB11697" s="62">
        <v>50.14</v>
      </c>
      <c r="AC11697" s="62">
        <v>9420</v>
      </c>
    </row>
    <row r="11698" spans="1:29" ht="30" x14ac:dyDescent="0.25">
      <c r="A11698" s="61" t="s">
        <v>430</v>
      </c>
      <c r="B11698" s="61" t="s">
        <v>431</v>
      </c>
      <c r="C11698" s="62">
        <v>2005</v>
      </c>
      <c r="D11698" s="61" t="s">
        <v>78</v>
      </c>
      <c r="E11698" s="62">
        <v>42</v>
      </c>
      <c r="F11698" s="62">
        <v>146440</v>
      </c>
      <c r="G11698" s="62">
        <v>14470</v>
      </c>
      <c r="H11698" s="62">
        <v>28.71</v>
      </c>
      <c r="I11698" s="62">
        <v>3486.67</v>
      </c>
      <c r="J11698" s="62">
        <v>136189.20000000001</v>
      </c>
      <c r="K11698" s="62">
        <v>22582</v>
      </c>
      <c r="L11698" s="62">
        <v>36780</v>
      </c>
      <c r="M11698" s="62">
        <v>72.98</v>
      </c>
      <c r="N11698" s="62">
        <v>537.66999999999996</v>
      </c>
      <c r="O11698" s="62">
        <v>272323.11</v>
      </c>
      <c r="P11698" s="63"/>
      <c r="Q11698" s="63"/>
      <c r="R11698" s="63"/>
      <c r="S11698" s="63"/>
      <c r="T11698" s="63"/>
      <c r="U11698" s="63"/>
      <c r="V11698" s="63"/>
      <c r="W11698" s="63"/>
      <c r="X11698" s="63"/>
      <c r="Y11698" s="63"/>
      <c r="Z11698" s="62">
        <v>576</v>
      </c>
      <c r="AA11698" s="62">
        <v>3761</v>
      </c>
      <c r="AB11698" s="62">
        <v>7.46</v>
      </c>
      <c r="AC11698" s="62">
        <v>13.71</v>
      </c>
    </row>
    <row r="11699" spans="1:29" ht="30" x14ac:dyDescent="0.25">
      <c r="A11699" s="61" t="s">
        <v>245</v>
      </c>
      <c r="B11699" s="61" t="s">
        <v>246</v>
      </c>
      <c r="C11699" s="62">
        <v>2012</v>
      </c>
      <c r="D11699" s="61" t="s">
        <v>72</v>
      </c>
      <c r="E11699" s="62">
        <v>17</v>
      </c>
      <c r="F11699" s="62">
        <v>122717</v>
      </c>
      <c r="G11699" s="62">
        <v>16850</v>
      </c>
      <c r="H11699" s="62">
        <v>82.6</v>
      </c>
      <c r="I11699" s="62">
        <v>7218.65</v>
      </c>
      <c r="J11699" s="62">
        <v>114126.81</v>
      </c>
      <c r="K11699" s="62">
        <v>0</v>
      </c>
      <c r="L11699" s="63"/>
      <c r="M11699" s="63"/>
      <c r="N11699" s="63"/>
      <c r="O11699" s="63"/>
      <c r="P11699" s="63"/>
      <c r="Q11699" s="63"/>
      <c r="R11699" s="63"/>
      <c r="S11699" s="63"/>
      <c r="T11699" s="63"/>
      <c r="U11699" s="62">
        <v>1752</v>
      </c>
      <c r="V11699" s="62">
        <v>5890</v>
      </c>
      <c r="W11699" s="62">
        <v>28.87</v>
      </c>
      <c r="X11699" s="62">
        <v>103</v>
      </c>
      <c r="Y11699" s="62">
        <v>39216.769999999997</v>
      </c>
      <c r="Z11699" s="62">
        <v>31000</v>
      </c>
      <c r="AA11699" s="62">
        <v>3731</v>
      </c>
      <c r="AB11699" s="62">
        <v>18.29</v>
      </c>
      <c r="AC11699" s="62">
        <v>1823.53</v>
      </c>
    </row>
    <row r="11700" spans="1:29" x14ac:dyDescent="0.25">
      <c r="A11700" s="61" t="s">
        <v>144</v>
      </c>
      <c r="B11700" s="61" t="s">
        <v>145</v>
      </c>
      <c r="C11700" s="62">
        <v>2018</v>
      </c>
      <c r="D11700" s="61" t="s">
        <v>150</v>
      </c>
      <c r="E11700" s="62">
        <v>12</v>
      </c>
      <c r="F11700" s="62">
        <v>4168</v>
      </c>
      <c r="G11700" s="62">
        <v>901</v>
      </c>
      <c r="H11700" s="62">
        <v>6.26</v>
      </c>
      <c r="I11700" s="62">
        <v>347.33</v>
      </c>
      <c r="J11700" s="62">
        <v>3876.24</v>
      </c>
      <c r="K11700" s="62">
        <v>6304.56</v>
      </c>
      <c r="L11700" s="62">
        <v>9247</v>
      </c>
      <c r="M11700" s="62">
        <v>64.22</v>
      </c>
      <c r="N11700" s="62">
        <v>525.38</v>
      </c>
      <c r="O11700" s="62">
        <v>76028.56</v>
      </c>
      <c r="P11700" s="63"/>
      <c r="Q11700" s="63"/>
      <c r="R11700" s="63"/>
      <c r="S11700" s="63"/>
      <c r="T11700" s="63"/>
      <c r="U11700" s="63"/>
      <c r="V11700" s="63"/>
      <c r="W11700" s="63"/>
      <c r="X11700" s="63"/>
      <c r="Y11700" s="63"/>
      <c r="Z11700" s="62">
        <v>393</v>
      </c>
      <c r="AA11700" s="62">
        <v>5442</v>
      </c>
      <c r="AB11700" s="62">
        <v>37.79</v>
      </c>
      <c r="AC11700" s="62">
        <v>32.75</v>
      </c>
    </row>
    <row r="11701" spans="1:29" x14ac:dyDescent="0.25">
      <c r="A11701" s="61" t="s">
        <v>102</v>
      </c>
      <c r="B11701" s="61" t="s">
        <v>103</v>
      </c>
      <c r="C11701" s="62">
        <v>2005</v>
      </c>
      <c r="D11701" s="61" t="s">
        <v>132</v>
      </c>
      <c r="E11701" s="62">
        <v>16</v>
      </c>
      <c r="F11701" s="63"/>
      <c r="G11701" s="63"/>
      <c r="H11701" s="63"/>
      <c r="I11701" s="63"/>
      <c r="J11701" s="63"/>
      <c r="K11701" s="62">
        <v>0</v>
      </c>
      <c r="L11701" s="63"/>
      <c r="M11701" s="63"/>
      <c r="N11701" s="63"/>
      <c r="O11701" s="63"/>
      <c r="P11701" s="63"/>
      <c r="Q11701" s="63"/>
      <c r="R11701" s="63"/>
      <c r="S11701" s="63"/>
      <c r="T11701" s="63"/>
      <c r="U11701" s="63"/>
      <c r="V11701" s="63"/>
      <c r="W11701" s="63"/>
      <c r="X11701" s="63"/>
      <c r="Y11701" s="63"/>
      <c r="Z11701" s="62">
        <v>0</v>
      </c>
      <c r="AA11701" s="63"/>
      <c r="AB11701" s="63"/>
      <c r="AC11701" s="62">
        <v>0</v>
      </c>
    </row>
    <row r="11702" spans="1:29" ht="30" x14ac:dyDescent="0.25">
      <c r="A11702" s="61" t="s">
        <v>117</v>
      </c>
      <c r="B11702" s="61" t="s">
        <v>118</v>
      </c>
      <c r="C11702" s="62">
        <v>2007</v>
      </c>
      <c r="D11702" s="61" t="s">
        <v>297</v>
      </c>
      <c r="E11702" s="62">
        <v>60</v>
      </c>
      <c r="F11702" s="62">
        <v>7938</v>
      </c>
      <c r="G11702" s="62">
        <v>1355</v>
      </c>
      <c r="H11702" s="62">
        <v>1.88</v>
      </c>
      <c r="I11702" s="62">
        <v>132.30000000000001</v>
      </c>
      <c r="J11702" s="62">
        <v>7382.34</v>
      </c>
      <c r="K11702" s="62">
        <v>11674</v>
      </c>
      <c r="L11702" s="62">
        <v>13646</v>
      </c>
      <c r="M11702" s="62">
        <v>18.95</v>
      </c>
      <c r="N11702" s="63"/>
      <c r="O11702" s="63"/>
      <c r="P11702" s="63"/>
      <c r="Q11702" s="63"/>
      <c r="R11702" s="63"/>
      <c r="S11702" s="63"/>
      <c r="T11702" s="63"/>
      <c r="U11702" s="63"/>
      <c r="V11702" s="63"/>
      <c r="W11702" s="63"/>
      <c r="X11702" s="63"/>
      <c r="Y11702" s="63"/>
      <c r="Z11702" s="62">
        <v>0</v>
      </c>
      <c r="AA11702" s="63"/>
      <c r="AB11702" s="63"/>
      <c r="AC11702" s="62">
        <v>0</v>
      </c>
    </row>
    <row r="11703" spans="1:29" ht="30" x14ac:dyDescent="0.25">
      <c r="A11703" s="61" t="s">
        <v>536</v>
      </c>
      <c r="B11703" s="61" t="s">
        <v>537</v>
      </c>
      <c r="C11703" s="62">
        <v>2009</v>
      </c>
      <c r="D11703" s="61" t="s">
        <v>75</v>
      </c>
      <c r="E11703" s="62">
        <v>6</v>
      </c>
      <c r="F11703" s="62">
        <v>2996</v>
      </c>
      <c r="G11703" s="62">
        <v>1071</v>
      </c>
      <c r="H11703" s="62">
        <v>14.88</v>
      </c>
      <c r="I11703" s="62">
        <v>499.33</v>
      </c>
      <c r="J11703" s="62">
        <v>2786.28</v>
      </c>
      <c r="K11703" s="62">
        <v>0</v>
      </c>
      <c r="L11703" s="63"/>
      <c r="M11703" s="63"/>
      <c r="N11703" s="63"/>
      <c r="O11703" s="63"/>
      <c r="P11703" s="62">
        <v>132</v>
      </c>
      <c r="Q11703" s="62">
        <v>177</v>
      </c>
      <c r="R11703" s="62">
        <v>2.46</v>
      </c>
      <c r="S11703" s="62">
        <v>22</v>
      </c>
      <c r="T11703" s="62">
        <v>1672.31</v>
      </c>
      <c r="U11703" s="63"/>
      <c r="V11703" s="63"/>
      <c r="W11703" s="63"/>
      <c r="X11703" s="63"/>
      <c r="Y11703" s="63"/>
      <c r="Z11703" s="62">
        <v>177000</v>
      </c>
      <c r="AA11703" s="62">
        <v>1611</v>
      </c>
      <c r="AB11703" s="62">
        <v>22.38</v>
      </c>
      <c r="AC11703" s="62">
        <v>29500</v>
      </c>
    </row>
    <row r="11704" spans="1:29" ht="30" x14ac:dyDescent="0.25">
      <c r="A11704" s="61" t="s">
        <v>120</v>
      </c>
      <c r="B11704" s="61" t="s">
        <v>121</v>
      </c>
      <c r="C11704" s="62">
        <v>2014</v>
      </c>
      <c r="D11704" s="61" t="s">
        <v>99</v>
      </c>
      <c r="E11704" s="62">
        <v>40</v>
      </c>
      <c r="F11704" s="62">
        <v>472343</v>
      </c>
      <c r="G11704" s="62">
        <v>58430</v>
      </c>
      <c r="H11704" s="62">
        <v>121.73</v>
      </c>
      <c r="I11704" s="62">
        <v>11808.58</v>
      </c>
      <c r="J11704" s="62">
        <v>439278.99</v>
      </c>
      <c r="K11704" s="62">
        <v>0</v>
      </c>
      <c r="L11704" s="62">
        <v>0</v>
      </c>
      <c r="M11704" s="62">
        <v>0</v>
      </c>
      <c r="N11704" s="62">
        <v>0</v>
      </c>
      <c r="O11704" s="62">
        <v>0</v>
      </c>
      <c r="P11704" s="63"/>
      <c r="Q11704" s="63"/>
      <c r="R11704" s="63"/>
      <c r="S11704" s="63"/>
      <c r="T11704" s="63"/>
      <c r="U11704" s="63"/>
      <c r="V11704" s="63"/>
      <c r="W11704" s="63"/>
      <c r="X11704" s="63"/>
      <c r="Y11704" s="63"/>
      <c r="Z11704" s="62">
        <v>170570</v>
      </c>
      <c r="AA11704" s="62">
        <v>11753</v>
      </c>
      <c r="AB11704" s="62">
        <v>24.49</v>
      </c>
      <c r="AC11704" s="62">
        <v>4264.25</v>
      </c>
    </row>
    <row r="11705" spans="1:29" x14ac:dyDescent="0.25">
      <c r="A11705" s="61" t="s">
        <v>469</v>
      </c>
      <c r="B11705" s="61" t="s">
        <v>470</v>
      </c>
      <c r="C11705" s="62">
        <v>2007</v>
      </c>
      <c r="D11705" s="61" t="s">
        <v>75</v>
      </c>
      <c r="E11705" s="62">
        <v>8</v>
      </c>
      <c r="F11705" s="62">
        <v>5521</v>
      </c>
      <c r="G11705" s="62">
        <v>1133</v>
      </c>
      <c r="H11705" s="62">
        <v>11.8</v>
      </c>
      <c r="I11705" s="62">
        <v>690.13</v>
      </c>
      <c r="J11705" s="62">
        <v>5134.53</v>
      </c>
      <c r="K11705" s="62">
        <v>52.38</v>
      </c>
      <c r="L11705" s="62">
        <v>252</v>
      </c>
      <c r="M11705" s="62">
        <v>2.63</v>
      </c>
      <c r="N11705" s="63"/>
      <c r="O11705" s="63"/>
      <c r="P11705" s="63"/>
      <c r="Q11705" s="63"/>
      <c r="R11705" s="63"/>
      <c r="S11705" s="63"/>
      <c r="T11705" s="63"/>
      <c r="U11705" s="63"/>
      <c r="V11705" s="63"/>
      <c r="W11705" s="63"/>
      <c r="X11705" s="63"/>
      <c r="Y11705" s="63"/>
      <c r="Z11705" s="62">
        <v>1568.93</v>
      </c>
      <c r="AA11705" s="62">
        <v>10839</v>
      </c>
      <c r="AB11705" s="62">
        <v>112.91</v>
      </c>
      <c r="AC11705" s="62">
        <v>196.12</v>
      </c>
    </row>
    <row r="11706" spans="1:29" ht="30" x14ac:dyDescent="0.25">
      <c r="A11706" s="61" t="s">
        <v>249</v>
      </c>
      <c r="B11706" s="61" t="s">
        <v>250</v>
      </c>
      <c r="C11706" s="62">
        <v>2011</v>
      </c>
      <c r="D11706" s="61" t="s">
        <v>78</v>
      </c>
      <c r="E11706" s="62">
        <v>40</v>
      </c>
      <c r="F11706" s="62">
        <v>137200</v>
      </c>
      <c r="G11706" s="62">
        <v>1382732</v>
      </c>
      <c r="H11706" s="62">
        <v>2880.69</v>
      </c>
      <c r="I11706" s="62">
        <v>3430</v>
      </c>
      <c r="J11706" s="62">
        <v>127596</v>
      </c>
      <c r="K11706" s="62">
        <v>6050</v>
      </c>
      <c r="L11706" s="62">
        <v>218265</v>
      </c>
      <c r="M11706" s="62">
        <v>454.72</v>
      </c>
      <c r="N11706" s="62">
        <v>151.25</v>
      </c>
      <c r="O11706" s="62">
        <v>72958.77</v>
      </c>
      <c r="P11706" s="63"/>
      <c r="Q11706" s="63"/>
      <c r="R11706" s="63"/>
      <c r="S11706" s="63"/>
      <c r="T11706" s="63"/>
      <c r="U11706" s="63"/>
      <c r="V11706" s="63"/>
      <c r="W11706" s="63"/>
      <c r="X11706" s="63"/>
      <c r="Y11706" s="63"/>
      <c r="Z11706" s="62">
        <v>356200.41</v>
      </c>
      <c r="AA11706" s="62">
        <v>474727</v>
      </c>
      <c r="AB11706" s="62">
        <v>989.01</v>
      </c>
      <c r="AC11706" s="62">
        <v>8905.01</v>
      </c>
    </row>
    <row r="11707" spans="1:29" x14ac:dyDescent="0.25">
      <c r="A11707" s="61" t="s">
        <v>126</v>
      </c>
      <c r="B11707" s="61" t="s">
        <v>127</v>
      </c>
      <c r="C11707" s="62">
        <v>2009</v>
      </c>
      <c r="D11707" s="61" t="s">
        <v>75</v>
      </c>
      <c r="E11707" s="62">
        <v>35</v>
      </c>
      <c r="F11707" s="62">
        <v>40923</v>
      </c>
      <c r="G11707" s="62">
        <v>7539</v>
      </c>
      <c r="H11707" s="62">
        <v>17.95</v>
      </c>
      <c r="I11707" s="62">
        <v>1169.23</v>
      </c>
      <c r="J11707" s="62">
        <v>38058.39</v>
      </c>
      <c r="K11707" s="62">
        <v>8353.06</v>
      </c>
      <c r="L11707" s="62">
        <v>11054</v>
      </c>
      <c r="M11707" s="62">
        <v>26.32</v>
      </c>
      <c r="N11707" s="62">
        <v>238.66</v>
      </c>
      <c r="O11707" s="62">
        <v>100732</v>
      </c>
      <c r="P11707" s="63"/>
      <c r="Q11707" s="63"/>
      <c r="R11707" s="63"/>
      <c r="S11707" s="63"/>
      <c r="T11707" s="63"/>
      <c r="U11707" s="63"/>
      <c r="V11707" s="63"/>
      <c r="W11707" s="63"/>
      <c r="X11707" s="63"/>
      <c r="Y11707" s="63"/>
      <c r="Z11707" s="62">
        <v>4578</v>
      </c>
      <c r="AA11707" s="62">
        <v>42288</v>
      </c>
      <c r="AB11707" s="62">
        <v>100.69</v>
      </c>
      <c r="AC11707" s="62">
        <v>130.80000000000001</v>
      </c>
    </row>
    <row r="11708" spans="1:29" ht="30" x14ac:dyDescent="0.25">
      <c r="A11708" s="61" t="s">
        <v>148</v>
      </c>
      <c r="B11708" s="61" t="s">
        <v>149</v>
      </c>
      <c r="C11708" s="62">
        <v>2010</v>
      </c>
      <c r="D11708" s="61" t="s">
        <v>150</v>
      </c>
      <c r="E11708" s="62">
        <v>8</v>
      </c>
      <c r="F11708" s="63"/>
      <c r="G11708" s="63"/>
      <c r="H11708" s="63"/>
      <c r="I11708" s="63"/>
      <c r="J11708" s="63"/>
      <c r="K11708" s="62">
        <v>0</v>
      </c>
      <c r="L11708" s="63"/>
      <c r="M11708" s="63"/>
      <c r="N11708" s="63"/>
      <c r="O11708" s="63"/>
      <c r="P11708" s="63"/>
      <c r="Q11708" s="63"/>
      <c r="R11708" s="63"/>
      <c r="S11708" s="63"/>
      <c r="T11708" s="63"/>
      <c r="U11708" s="63"/>
      <c r="V11708" s="63"/>
      <c r="W11708" s="63"/>
      <c r="X11708" s="63"/>
      <c r="Y11708" s="63"/>
      <c r="Z11708" s="62">
        <v>28110</v>
      </c>
      <c r="AA11708" s="62">
        <v>3136</v>
      </c>
      <c r="AB11708" s="62">
        <v>32.67</v>
      </c>
      <c r="AC11708" s="62">
        <v>3513.75</v>
      </c>
    </row>
    <row r="11709" spans="1:29" x14ac:dyDescent="0.25">
      <c r="A11709" s="61" t="s">
        <v>376</v>
      </c>
      <c r="B11709" s="61" t="s">
        <v>377</v>
      </c>
      <c r="C11709" s="62">
        <v>2007</v>
      </c>
      <c r="D11709" s="61" t="s">
        <v>78</v>
      </c>
      <c r="E11709" s="62">
        <v>42</v>
      </c>
      <c r="F11709" s="62">
        <v>259620</v>
      </c>
      <c r="G11709" s="62">
        <v>42996</v>
      </c>
      <c r="H11709" s="62">
        <v>85.31</v>
      </c>
      <c r="I11709" s="62">
        <v>6181.43</v>
      </c>
      <c r="J11709" s="62">
        <v>241446.6</v>
      </c>
      <c r="K11709" s="62">
        <v>26137.73</v>
      </c>
      <c r="L11709" s="62">
        <v>26150</v>
      </c>
      <c r="M11709" s="62">
        <v>51.88</v>
      </c>
      <c r="N11709" s="62">
        <v>622.33000000000004</v>
      </c>
      <c r="O11709" s="62">
        <v>315202.73</v>
      </c>
      <c r="P11709" s="63"/>
      <c r="Q11709" s="63"/>
      <c r="R11709" s="63"/>
      <c r="S11709" s="63"/>
      <c r="T11709" s="63"/>
      <c r="U11709" s="63"/>
      <c r="V11709" s="63"/>
      <c r="W11709" s="63"/>
      <c r="X11709" s="63"/>
      <c r="Y11709" s="63"/>
      <c r="Z11709" s="62">
        <v>120730</v>
      </c>
      <c r="AA11709" s="62">
        <v>6773</v>
      </c>
      <c r="AB11709" s="62">
        <v>13.44</v>
      </c>
      <c r="AC11709" s="62">
        <v>2874.52</v>
      </c>
    </row>
    <row r="11710" spans="1:29" ht="30" x14ac:dyDescent="0.25">
      <c r="A11710" s="61" t="s">
        <v>269</v>
      </c>
      <c r="B11710" s="61" t="s">
        <v>270</v>
      </c>
      <c r="C11710" s="62">
        <v>2013</v>
      </c>
      <c r="D11710" s="61" t="s">
        <v>78</v>
      </c>
      <c r="E11710" s="62">
        <v>113</v>
      </c>
      <c r="F11710" s="62">
        <v>1094640</v>
      </c>
      <c r="G11710" s="62">
        <v>134073</v>
      </c>
      <c r="H11710" s="62">
        <v>98.87</v>
      </c>
      <c r="I11710" s="62">
        <v>9687.08</v>
      </c>
      <c r="J11710" s="62">
        <v>1018015.2</v>
      </c>
      <c r="K11710" s="62">
        <v>0</v>
      </c>
      <c r="L11710" s="63"/>
      <c r="M11710" s="63"/>
      <c r="N11710" s="63"/>
      <c r="O11710" s="63"/>
      <c r="P11710" s="63"/>
      <c r="Q11710" s="63"/>
      <c r="R11710" s="63"/>
      <c r="S11710" s="63"/>
      <c r="T11710" s="63"/>
      <c r="U11710" s="63"/>
      <c r="V11710" s="63"/>
      <c r="W11710" s="63"/>
      <c r="X11710" s="63"/>
      <c r="Y11710" s="63"/>
      <c r="Z11710" s="62">
        <v>294067</v>
      </c>
      <c r="AA11710" s="62">
        <v>13145</v>
      </c>
      <c r="AB11710" s="62">
        <v>9.69</v>
      </c>
      <c r="AC11710" s="62">
        <v>2602.36</v>
      </c>
    </row>
    <row r="11711" spans="1:29" x14ac:dyDescent="0.25">
      <c r="A11711" s="61" t="s">
        <v>198</v>
      </c>
      <c r="B11711" s="61" t="s">
        <v>199</v>
      </c>
      <c r="C11711" s="62">
        <v>2007</v>
      </c>
      <c r="D11711" s="61" t="s">
        <v>75</v>
      </c>
      <c r="E11711" s="62">
        <v>6</v>
      </c>
      <c r="F11711" s="62">
        <v>0</v>
      </c>
      <c r="G11711" s="62">
        <v>0</v>
      </c>
      <c r="H11711" s="62">
        <v>0</v>
      </c>
      <c r="I11711" s="62">
        <v>0</v>
      </c>
      <c r="J11711" s="62">
        <v>0</v>
      </c>
      <c r="K11711" s="62">
        <v>120.27</v>
      </c>
      <c r="L11711" s="62">
        <v>222</v>
      </c>
      <c r="M11711" s="62">
        <v>3.08</v>
      </c>
      <c r="N11711" s="63"/>
      <c r="O11711" s="63"/>
      <c r="P11711" s="63"/>
      <c r="Q11711" s="63"/>
      <c r="R11711" s="63"/>
      <c r="S11711" s="63"/>
      <c r="T11711" s="63"/>
      <c r="U11711" s="63"/>
      <c r="V11711" s="63"/>
      <c r="W11711" s="63"/>
      <c r="X11711" s="63"/>
      <c r="Y11711" s="63"/>
      <c r="Z11711" s="62">
        <v>54100</v>
      </c>
      <c r="AA11711" s="62">
        <v>5824</v>
      </c>
      <c r="AB11711" s="62">
        <v>80.89</v>
      </c>
      <c r="AC11711" s="62">
        <v>9016.67</v>
      </c>
    </row>
    <row r="11712" spans="1:29" x14ac:dyDescent="0.25">
      <c r="A11712" s="61" t="s">
        <v>257</v>
      </c>
      <c r="B11712" s="61" t="s">
        <v>258</v>
      </c>
      <c r="C11712" s="62">
        <v>2006</v>
      </c>
      <c r="D11712" s="61" t="s">
        <v>78</v>
      </c>
      <c r="E11712" s="62">
        <v>56</v>
      </c>
      <c r="F11712" s="62">
        <v>479323</v>
      </c>
      <c r="G11712" s="62">
        <v>81565</v>
      </c>
      <c r="H11712" s="62">
        <v>121.38</v>
      </c>
      <c r="I11712" s="62">
        <v>8559.34</v>
      </c>
      <c r="J11712" s="62">
        <v>445770.39</v>
      </c>
      <c r="K11712" s="62">
        <v>0</v>
      </c>
      <c r="L11712" s="63"/>
      <c r="M11712" s="63"/>
      <c r="N11712" s="63"/>
      <c r="O11712" s="63"/>
      <c r="P11712" s="63"/>
      <c r="Q11712" s="63"/>
      <c r="R11712" s="63"/>
      <c r="S11712" s="63"/>
      <c r="T11712" s="63"/>
      <c r="U11712" s="63"/>
      <c r="V11712" s="63"/>
      <c r="W11712" s="63"/>
      <c r="X11712" s="63"/>
      <c r="Y11712" s="63"/>
      <c r="Z11712" s="62">
        <v>181.54</v>
      </c>
      <c r="AA11712" s="62">
        <v>12493</v>
      </c>
      <c r="AB11712" s="62">
        <v>18.59</v>
      </c>
      <c r="AC11712" s="62">
        <v>3.24</v>
      </c>
    </row>
    <row r="11713" spans="1:29" x14ac:dyDescent="0.25">
      <c r="A11713" s="61" t="s">
        <v>336</v>
      </c>
      <c r="B11713" s="61" t="s">
        <v>337</v>
      </c>
      <c r="C11713" s="62">
        <v>2016</v>
      </c>
      <c r="D11713" s="61" t="s">
        <v>150</v>
      </c>
      <c r="E11713" s="62">
        <v>8</v>
      </c>
      <c r="F11713" s="63"/>
      <c r="G11713" s="63"/>
      <c r="H11713" s="63"/>
      <c r="I11713" s="63"/>
      <c r="J11713" s="63"/>
      <c r="K11713" s="62">
        <v>0</v>
      </c>
      <c r="L11713" s="63"/>
      <c r="M11713" s="63"/>
      <c r="N11713" s="63"/>
      <c r="O11713" s="63"/>
      <c r="P11713" s="63"/>
      <c r="Q11713" s="63"/>
      <c r="R11713" s="63"/>
      <c r="S11713" s="63"/>
      <c r="T11713" s="63"/>
      <c r="U11713" s="63"/>
      <c r="V11713" s="63"/>
      <c r="W11713" s="63"/>
      <c r="X11713" s="63"/>
      <c r="Y11713" s="63"/>
      <c r="Z11713" s="62">
        <v>45600</v>
      </c>
      <c r="AA11713" s="62">
        <v>5683</v>
      </c>
      <c r="AB11713" s="62">
        <v>59.2</v>
      </c>
      <c r="AC11713" s="62">
        <v>5700</v>
      </c>
    </row>
    <row r="11714" spans="1:29" ht="30" x14ac:dyDescent="0.25">
      <c r="A11714" s="61" t="s">
        <v>422</v>
      </c>
      <c r="B11714" s="61" t="s">
        <v>423</v>
      </c>
      <c r="C11714" s="62">
        <v>2007</v>
      </c>
      <c r="D11714" s="61" t="s">
        <v>99</v>
      </c>
      <c r="E11714" s="62">
        <v>60</v>
      </c>
      <c r="F11714" s="62">
        <v>403600</v>
      </c>
      <c r="G11714" s="62">
        <v>69575</v>
      </c>
      <c r="H11714" s="62">
        <v>96.63</v>
      </c>
      <c r="I11714" s="62">
        <v>6726.67</v>
      </c>
      <c r="J11714" s="62">
        <v>375348</v>
      </c>
      <c r="K11714" s="62">
        <v>0</v>
      </c>
      <c r="L11714" s="63"/>
      <c r="M11714" s="63"/>
      <c r="N11714" s="63"/>
      <c r="O11714" s="63"/>
      <c r="P11714" s="63"/>
      <c r="Q11714" s="63"/>
      <c r="R11714" s="63"/>
      <c r="S11714" s="63"/>
      <c r="T11714" s="63"/>
      <c r="U11714" s="63"/>
      <c r="V11714" s="63"/>
      <c r="W11714" s="63"/>
      <c r="X11714" s="63"/>
      <c r="Y11714" s="63"/>
      <c r="Z11714" s="62">
        <v>1070</v>
      </c>
      <c r="AA11714" s="62">
        <v>2732</v>
      </c>
      <c r="AB11714" s="62">
        <v>3.79</v>
      </c>
      <c r="AC11714" s="62">
        <v>17.829999999999998</v>
      </c>
    </row>
    <row r="11715" spans="1:29" x14ac:dyDescent="0.25">
      <c r="A11715" s="61" t="s">
        <v>383</v>
      </c>
      <c r="B11715" s="61" t="s">
        <v>384</v>
      </c>
      <c r="C11715" s="62">
        <v>2005</v>
      </c>
      <c r="D11715" s="61" t="s">
        <v>89</v>
      </c>
      <c r="E11715" s="62">
        <v>32</v>
      </c>
      <c r="F11715" s="62">
        <v>295360</v>
      </c>
      <c r="G11715" s="62">
        <v>38052</v>
      </c>
      <c r="H11715" s="62">
        <v>99.09</v>
      </c>
      <c r="I11715" s="62">
        <v>9230</v>
      </c>
      <c r="J11715" s="62">
        <v>274684.79999999999</v>
      </c>
      <c r="K11715" s="62">
        <v>9</v>
      </c>
      <c r="L11715" s="62">
        <v>93</v>
      </c>
      <c r="M11715" s="62">
        <v>0.24</v>
      </c>
      <c r="N11715" s="62">
        <v>0.28000000000000003</v>
      </c>
      <c r="O11715" s="62">
        <v>108.53</v>
      </c>
      <c r="P11715" s="63"/>
      <c r="Q11715" s="63"/>
      <c r="R11715" s="63"/>
      <c r="S11715" s="63"/>
      <c r="T11715" s="63"/>
      <c r="U11715" s="63"/>
      <c r="V11715" s="63"/>
      <c r="W11715" s="63"/>
      <c r="X11715" s="63"/>
      <c r="Y11715" s="63"/>
      <c r="Z11715" s="62">
        <v>428.35</v>
      </c>
      <c r="AA11715" s="62">
        <v>1882</v>
      </c>
      <c r="AB11715" s="62">
        <v>4.9000000000000004</v>
      </c>
      <c r="AC11715" s="62">
        <v>13.39</v>
      </c>
    </row>
    <row r="11716" spans="1:29" x14ac:dyDescent="0.25">
      <c r="A11716" s="61" t="s">
        <v>163</v>
      </c>
      <c r="B11716" s="61" t="s">
        <v>164</v>
      </c>
      <c r="C11716" s="62">
        <v>2015</v>
      </c>
      <c r="D11716" s="61" t="s">
        <v>259</v>
      </c>
      <c r="E11716" s="62">
        <v>35</v>
      </c>
      <c r="F11716" s="62">
        <v>131106</v>
      </c>
      <c r="G11716" s="62">
        <v>25797</v>
      </c>
      <c r="H11716" s="62">
        <v>61.42</v>
      </c>
      <c r="I11716" s="62">
        <v>3745.89</v>
      </c>
      <c r="J11716" s="62">
        <v>121928.58</v>
      </c>
      <c r="K11716" s="62">
        <v>19623.669999999998</v>
      </c>
      <c r="L11716" s="62">
        <v>11231</v>
      </c>
      <c r="M11716" s="62">
        <v>26.74</v>
      </c>
      <c r="N11716" s="62">
        <v>560.67999999999995</v>
      </c>
      <c r="O11716" s="62">
        <v>236647.67999999999</v>
      </c>
      <c r="P11716" s="63"/>
      <c r="Q11716" s="63"/>
      <c r="R11716" s="63"/>
      <c r="S11716" s="63"/>
      <c r="T11716" s="63"/>
      <c r="U11716" s="63"/>
      <c r="V11716" s="63"/>
      <c r="W11716" s="63"/>
      <c r="X11716" s="63"/>
      <c r="Y11716" s="63"/>
      <c r="Z11716" s="62">
        <v>126910</v>
      </c>
      <c r="AA11716" s="62">
        <v>10833</v>
      </c>
      <c r="AB11716" s="62">
        <v>25.79</v>
      </c>
      <c r="AC11716" s="62">
        <v>3626</v>
      </c>
    </row>
    <row r="11717" spans="1:29" ht="30" x14ac:dyDescent="0.25">
      <c r="A11717" s="61" t="s">
        <v>247</v>
      </c>
      <c r="B11717" s="61" t="s">
        <v>248</v>
      </c>
      <c r="C11717" s="62">
        <v>2016</v>
      </c>
      <c r="D11717" s="61" t="s">
        <v>72</v>
      </c>
      <c r="E11717" s="62">
        <v>30</v>
      </c>
      <c r="F11717" s="62">
        <v>97208</v>
      </c>
      <c r="G11717" s="62">
        <v>14373</v>
      </c>
      <c r="H11717" s="62">
        <v>39.93</v>
      </c>
      <c r="I11717" s="62">
        <v>3240.27</v>
      </c>
      <c r="J11717" s="62">
        <v>90403.44</v>
      </c>
      <c r="K11717" s="62">
        <v>7090.2</v>
      </c>
      <c r="L11717" s="62">
        <v>11248</v>
      </c>
      <c r="M11717" s="62">
        <v>31.24</v>
      </c>
      <c r="N11717" s="62">
        <v>236.34</v>
      </c>
      <c r="O11717" s="62">
        <v>85502.89</v>
      </c>
      <c r="P11717" s="63"/>
      <c r="Q11717" s="63"/>
      <c r="R11717" s="63"/>
      <c r="S11717" s="63"/>
      <c r="T11717" s="63"/>
      <c r="U11717" s="63"/>
      <c r="V11717" s="63"/>
      <c r="W11717" s="63"/>
      <c r="X11717" s="63"/>
      <c r="Y11717" s="63"/>
      <c r="Z11717" s="62">
        <v>33200</v>
      </c>
      <c r="AA11717" s="62">
        <v>2754</v>
      </c>
      <c r="AB11717" s="62">
        <v>7.65</v>
      </c>
      <c r="AC11717" s="62">
        <v>1106.67</v>
      </c>
    </row>
    <row r="11718" spans="1:29" ht="30" x14ac:dyDescent="0.25">
      <c r="A11718" s="61" t="s">
        <v>283</v>
      </c>
      <c r="B11718" s="61" t="s">
        <v>284</v>
      </c>
      <c r="C11718" s="62">
        <v>2015</v>
      </c>
      <c r="D11718" s="61" t="s">
        <v>313</v>
      </c>
      <c r="E11718" s="62">
        <v>41</v>
      </c>
      <c r="F11718" s="63"/>
      <c r="G11718" s="62">
        <v>0</v>
      </c>
      <c r="H11718" s="62">
        <v>0</v>
      </c>
      <c r="I11718" s="63"/>
      <c r="J11718" s="63"/>
      <c r="K11718" s="62">
        <v>0</v>
      </c>
      <c r="L11718" s="63"/>
      <c r="M11718" s="63"/>
      <c r="N11718" s="63"/>
      <c r="O11718" s="63"/>
      <c r="P11718" s="63"/>
      <c r="Q11718" s="63"/>
      <c r="R11718" s="63"/>
      <c r="S11718" s="63"/>
      <c r="T11718" s="63"/>
      <c r="U11718" s="63"/>
      <c r="V11718" s="63"/>
      <c r="W11718" s="63"/>
      <c r="X11718" s="63"/>
      <c r="Y11718" s="63"/>
      <c r="Z11718" s="62">
        <v>0</v>
      </c>
      <c r="AA11718" s="63"/>
      <c r="AB11718" s="63"/>
      <c r="AC11718" s="62">
        <v>0</v>
      </c>
    </row>
    <row r="11719" spans="1:29" ht="45" x14ac:dyDescent="0.25">
      <c r="A11719" s="61" t="s">
        <v>344</v>
      </c>
      <c r="B11719" s="61" t="s">
        <v>345</v>
      </c>
      <c r="C11719" s="62">
        <v>2003</v>
      </c>
      <c r="D11719" s="61" t="s">
        <v>89</v>
      </c>
      <c r="E11719" s="62">
        <v>80</v>
      </c>
      <c r="F11719" s="62">
        <v>314680</v>
      </c>
      <c r="G11719" s="62">
        <v>46568</v>
      </c>
      <c r="H11719" s="62">
        <v>48.51</v>
      </c>
      <c r="I11719" s="62">
        <v>3933.5</v>
      </c>
      <c r="J11719" s="62">
        <v>292652.40000000002</v>
      </c>
      <c r="K11719" s="62">
        <v>0</v>
      </c>
      <c r="L11719" s="63"/>
      <c r="M11719" s="63"/>
      <c r="N11719" s="63"/>
      <c r="O11719" s="63"/>
      <c r="P11719" s="63"/>
      <c r="Q11719" s="63"/>
      <c r="R11719" s="63"/>
      <c r="S11719" s="63"/>
      <c r="T11719" s="63"/>
      <c r="U11719" s="63"/>
      <c r="V11719" s="63"/>
      <c r="W11719" s="63"/>
      <c r="X11719" s="63"/>
      <c r="Y11719" s="63"/>
      <c r="Z11719" s="62">
        <v>1848</v>
      </c>
      <c r="AA11719" s="62">
        <v>8224</v>
      </c>
      <c r="AB11719" s="62">
        <v>8.57</v>
      </c>
      <c r="AC11719" s="62">
        <v>23.1</v>
      </c>
    </row>
    <row r="11720" spans="1:29" x14ac:dyDescent="0.25">
      <c r="A11720" s="61" t="s">
        <v>265</v>
      </c>
      <c r="B11720" s="61" t="s">
        <v>266</v>
      </c>
      <c r="C11720" s="62">
        <v>2008</v>
      </c>
      <c r="D11720" s="61" t="s">
        <v>78</v>
      </c>
      <c r="E11720" s="62">
        <v>144</v>
      </c>
      <c r="F11720" s="62">
        <v>359302</v>
      </c>
      <c r="G11720" s="62">
        <v>108365</v>
      </c>
      <c r="H11720" s="62">
        <v>62.71</v>
      </c>
      <c r="I11720" s="62">
        <v>2495.15</v>
      </c>
      <c r="J11720" s="62">
        <v>334150.86</v>
      </c>
      <c r="K11720" s="62">
        <v>52147.43</v>
      </c>
      <c r="L11720" s="62">
        <v>62515</v>
      </c>
      <c r="M11720" s="62">
        <v>36.18</v>
      </c>
      <c r="N11720" s="62">
        <v>362.13</v>
      </c>
      <c r="O11720" s="62">
        <v>628861.5</v>
      </c>
      <c r="P11720" s="63"/>
      <c r="Q11720" s="63"/>
      <c r="R11720" s="63"/>
      <c r="S11720" s="63"/>
      <c r="T11720" s="63"/>
      <c r="U11720" s="63"/>
      <c r="V11720" s="63"/>
      <c r="W11720" s="63"/>
      <c r="X11720" s="63"/>
      <c r="Y11720" s="63"/>
      <c r="Z11720" s="62">
        <v>3362</v>
      </c>
      <c r="AA11720" s="62">
        <v>42384</v>
      </c>
      <c r="AB11720" s="62">
        <v>24.53</v>
      </c>
      <c r="AC11720" s="62">
        <v>23.35</v>
      </c>
    </row>
    <row r="11721" spans="1:29" x14ac:dyDescent="0.25">
      <c r="A11721" s="61" t="s">
        <v>190</v>
      </c>
      <c r="B11721" s="61" t="s">
        <v>191</v>
      </c>
      <c r="C11721" s="62">
        <v>2010</v>
      </c>
      <c r="D11721" s="61" t="s">
        <v>78</v>
      </c>
      <c r="E11721" s="62">
        <v>40</v>
      </c>
      <c r="F11721" s="62">
        <v>324594</v>
      </c>
      <c r="G11721" s="62">
        <v>62410</v>
      </c>
      <c r="H11721" s="62">
        <v>130.02000000000001</v>
      </c>
      <c r="I11721" s="62">
        <v>8114.85</v>
      </c>
      <c r="J11721" s="62">
        <v>301872.42</v>
      </c>
      <c r="K11721" s="62">
        <v>0</v>
      </c>
      <c r="L11721" s="63"/>
      <c r="M11721" s="63"/>
      <c r="N11721" s="63"/>
      <c r="O11721" s="63"/>
      <c r="P11721" s="63"/>
      <c r="Q11721" s="63"/>
      <c r="R11721" s="63"/>
      <c r="S11721" s="63"/>
      <c r="T11721" s="63"/>
      <c r="U11721" s="63"/>
      <c r="V11721" s="63"/>
      <c r="W11721" s="63"/>
      <c r="X11721" s="63"/>
      <c r="Y11721" s="63"/>
      <c r="Z11721" s="62">
        <v>1011</v>
      </c>
      <c r="AA11721" s="62">
        <v>10803</v>
      </c>
      <c r="AB11721" s="62">
        <v>22.51</v>
      </c>
      <c r="AC11721" s="62">
        <v>25.28</v>
      </c>
    </row>
    <row r="11722" spans="1:29" ht="30" x14ac:dyDescent="0.25">
      <c r="A11722" s="61" t="s">
        <v>115</v>
      </c>
      <c r="B11722" s="61" t="s">
        <v>116</v>
      </c>
      <c r="C11722" s="62">
        <v>2016</v>
      </c>
      <c r="D11722" s="61" t="s">
        <v>72</v>
      </c>
      <c r="E11722" s="62">
        <v>100</v>
      </c>
      <c r="F11722" s="62">
        <v>818760</v>
      </c>
      <c r="G11722" s="62">
        <v>147327</v>
      </c>
      <c r="H11722" s="62">
        <v>122.77</v>
      </c>
      <c r="I11722" s="62">
        <v>8187.6</v>
      </c>
      <c r="J11722" s="62">
        <v>761446.8</v>
      </c>
      <c r="K11722" s="62">
        <v>0</v>
      </c>
      <c r="L11722" s="63"/>
      <c r="M11722" s="63"/>
      <c r="N11722" s="63"/>
      <c r="O11722" s="63"/>
      <c r="P11722" s="63"/>
      <c r="Q11722" s="63"/>
      <c r="R11722" s="63"/>
      <c r="S11722" s="63"/>
      <c r="T11722" s="63"/>
      <c r="U11722" s="63"/>
      <c r="V11722" s="63"/>
      <c r="W11722" s="63"/>
      <c r="X11722" s="63"/>
      <c r="Y11722" s="63"/>
      <c r="Z11722" s="62">
        <v>262600</v>
      </c>
      <c r="AA11722" s="62">
        <v>39175</v>
      </c>
      <c r="AB11722" s="62">
        <v>32.65</v>
      </c>
      <c r="AC11722" s="62">
        <v>2626</v>
      </c>
    </row>
    <row r="11723" spans="1:29" x14ac:dyDescent="0.25">
      <c r="A11723" s="61" t="s">
        <v>157</v>
      </c>
      <c r="B11723" s="61" t="s">
        <v>158</v>
      </c>
      <c r="C11723" s="62">
        <v>2018</v>
      </c>
      <c r="D11723" s="61" t="s">
        <v>75</v>
      </c>
      <c r="E11723" s="62">
        <v>12</v>
      </c>
      <c r="F11723" s="63"/>
      <c r="G11723" s="63"/>
      <c r="H11723" s="63"/>
      <c r="I11723" s="63"/>
      <c r="J11723" s="63"/>
      <c r="K11723" s="62">
        <v>0</v>
      </c>
      <c r="L11723" s="63"/>
      <c r="M11723" s="63"/>
      <c r="N11723" s="63"/>
      <c r="O11723" s="63"/>
      <c r="P11723" s="63"/>
      <c r="Q11723" s="63"/>
      <c r="R11723" s="63"/>
      <c r="S11723" s="63"/>
      <c r="T11723" s="63"/>
      <c r="U11723" s="63"/>
      <c r="V11723" s="63"/>
      <c r="W11723" s="63"/>
      <c r="X11723" s="63"/>
      <c r="Y11723" s="63"/>
      <c r="Z11723" s="62">
        <v>754</v>
      </c>
      <c r="AA11723" s="62">
        <v>5303</v>
      </c>
      <c r="AB11723" s="62">
        <v>36.83</v>
      </c>
      <c r="AC11723" s="62">
        <v>62.83</v>
      </c>
    </row>
    <row r="11724" spans="1:29" ht="30" x14ac:dyDescent="0.25">
      <c r="A11724" s="61" t="s">
        <v>237</v>
      </c>
      <c r="B11724" s="61" t="s">
        <v>238</v>
      </c>
      <c r="C11724" s="62">
        <v>2009</v>
      </c>
      <c r="D11724" s="61" t="s">
        <v>89</v>
      </c>
      <c r="E11724" s="62">
        <v>116</v>
      </c>
      <c r="F11724" s="62">
        <v>427439</v>
      </c>
      <c r="G11724" s="62">
        <v>81135</v>
      </c>
      <c r="H11724" s="62">
        <v>58.29</v>
      </c>
      <c r="I11724" s="62">
        <v>3684.82</v>
      </c>
      <c r="J11724" s="62">
        <v>397518.27</v>
      </c>
      <c r="K11724" s="62">
        <v>33143.42</v>
      </c>
      <c r="L11724" s="62">
        <v>62984</v>
      </c>
      <c r="M11724" s="62">
        <v>45.25</v>
      </c>
      <c r="N11724" s="62">
        <v>285.72000000000003</v>
      </c>
      <c r="O11724" s="62">
        <v>399686.46</v>
      </c>
      <c r="P11724" s="63"/>
      <c r="Q11724" s="63"/>
      <c r="R11724" s="63"/>
      <c r="S11724" s="63"/>
      <c r="T11724" s="63"/>
      <c r="U11724" s="63"/>
      <c r="V11724" s="63"/>
      <c r="W11724" s="63"/>
      <c r="X11724" s="63"/>
      <c r="Y11724" s="63"/>
      <c r="Z11724" s="62">
        <v>419760</v>
      </c>
      <c r="AA11724" s="62">
        <v>20169</v>
      </c>
      <c r="AB11724" s="62">
        <v>14.49</v>
      </c>
      <c r="AC11724" s="62">
        <v>3618.62</v>
      </c>
    </row>
    <row r="11725" spans="1:29" x14ac:dyDescent="0.25">
      <c r="A11725" s="61" t="s">
        <v>70</v>
      </c>
      <c r="B11725" s="61" t="s">
        <v>71</v>
      </c>
      <c r="C11725" s="62">
        <v>2012</v>
      </c>
      <c r="D11725" s="61" t="s">
        <v>135</v>
      </c>
      <c r="E11725" s="62">
        <v>196</v>
      </c>
      <c r="F11725" s="62">
        <v>1062878</v>
      </c>
      <c r="G11725" s="62">
        <v>134536</v>
      </c>
      <c r="H11725" s="62">
        <v>57.2</v>
      </c>
      <c r="I11725" s="62">
        <v>5422.85</v>
      </c>
      <c r="J11725" s="62">
        <v>988476.54</v>
      </c>
      <c r="K11725" s="62">
        <v>132996</v>
      </c>
      <c r="L11725" s="62">
        <v>229138</v>
      </c>
      <c r="M11725" s="62">
        <v>97.42</v>
      </c>
      <c r="N11725" s="62">
        <v>678.55</v>
      </c>
      <c r="O11725" s="62">
        <v>1603838.66</v>
      </c>
      <c r="P11725" s="63"/>
      <c r="Q11725" s="63"/>
      <c r="R11725" s="63"/>
      <c r="S11725" s="63"/>
      <c r="T11725" s="63"/>
      <c r="U11725" s="63"/>
      <c r="V11725" s="63"/>
      <c r="W11725" s="63"/>
      <c r="X11725" s="63"/>
      <c r="Y11725" s="63"/>
      <c r="Z11725" s="62">
        <v>18590</v>
      </c>
      <c r="AA11725" s="62">
        <v>156003</v>
      </c>
      <c r="AB11725" s="62">
        <v>66.33</v>
      </c>
      <c r="AC11725" s="62">
        <v>94.85</v>
      </c>
    </row>
    <row r="11726" spans="1:29" x14ac:dyDescent="0.25">
      <c r="A11726" s="61" t="s">
        <v>267</v>
      </c>
      <c r="B11726" s="61" t="s">
        <v>268</v>
      </c>
      <c r="C11726" s="62">
        <v>2008</v>
      </c>
      <c r="D11726" s="61" t="s">
        <v>78</v>
      </c>
      <c r="E11726" s="62">
        <v>64</v>
      </c>
      <c r="F11726" s="62">
        <v>531280</v>
      </c>
      <c r="G11726" s="62">
        <v>130417</v>
      </c>
      <c r="H11726" s="62">
        <v>169.81</v>
      </c>
      <c r="I11726" s="62">
        <v>8301.25</v>
      </c>
      <c r="J11726" s="62">
        <v>494090.4</v>
      </c>
      <c r="K11726" s="62">
        <v>1033.95</v>
      </c>
      <c r="L11726" s="62">
        <v>4342</v>
      </c>
      <c r="M11726" s="62">
        <v>5.65</v>
      </c>
      <c r="N11726" s="62">
        <v>16.16</v>
      </c>
      <c r="O11726" s="62">
        <v>12468.68</v>
      </c>
      <c r="P11726" s="63"/>
      <c r="Q11726" s="63"/>
      <c r="R11726" s="63"/>
      <c r="S11726" s="63"/>
      <c r="T11726" s="63"/>
      <c r="U11726" s="63"/>
      <c r="V11726" s="63"/>
      <c r="W11726" s="63"/>
      <c r="X11726" s="63"/>
      <c r="Y11726" s="63"/>
      <c r="Z11726" s="62">
        <v>3503.77</v>
      </c>
      <c r="AA11726" s="62">
        <v>32433</v>
      </c>
      <c r="AB11726" s="62">
        <v>42.23</v>
      </c>
      <c r="AC11726" s="62">
        <v>54.75</v>
      </c>
    </row>
    <row r="11727" spans="1:29" x14ac:dyDescent="0.25">
      <c r="A11727" s="61" t="s">
        <v>79</v>
      </c>
      <c r="B11727" s="61" t="s">
        <v>80</v>
      </c>
      <c r="C11727" s="62">
        <v>2008</v>
      </c>
      <c r="D11727" s="61" t="s">
        <v>438</v>
      </c>
      <c r="E11727" s="62">
        <v>8</v>
      </c>
      <c r="F11727" s="63"/>
      <c r="G11727" s="63"/>
      <c r="H11727" s="63"/>
      <c r="I11727" s="63"/>
      <c r="J11727" s="63"/>
      <c r="K11727" s="62">
        <v>0</v>
      </c>
      <c r="L11727" s="63"/>
      <c r="M11727" s="63"/>
      <c r="N11727" s="63"/>
      <c r="O11727" s="63"/>
      <c r="P11727" s="63"/>
      <c r="Q11727" s="63"/>
      <c r="R11727" s="63"/>
      <c r="S11727" s="63"/>
      <c r="T11727" s="63"/>
      <c r="U11727" s="63"/>
      <c r="V11727" s="63"/>
      <c r="W11727" s="63"/>
      <c r="X11727" s="63"/>
      <c r="Y11727" s="63"/>
      <c r="Z11727" s="62">
        <v>0</v>
      </c>
      <c r="AA11727" s="63"/>
      <c r="AB11727" s="63"/>
      <c r="AC11727" s="62">
        <v>0</v>
      </c>
    </row>
    <row r="11728" spans="1:29" ht="30" x14ac:dyDescent="0.25">
      <c r="A11728" s="61" t="s">
        <v>231</v>
      </c>
      <c r="B11728" s="61" t="s">
        <v>232</v>
      </c>
      <c r="C11728" s="62">
        <v>2016</v>
      </c>
      <c r="D11728" s="61" t="s">
        <v>72</v>
      </c>
      <c r="E11728" s="62">
        <v>92</v>
      </c>
      <c r="F11728" s="62">
        <v>895040</v>
      </c>
      <c r="G11728" s="62">
        <v>102700</v>
      </c>
      <c r="H11728" s="62">
        <v>93.03</v>
      </c>
      <c r="I11728" s="62">
        <v>9728.7000000000007</v>
      </c>
      <c r="J11728" s="62">
        <v>832387.2</v>
      </c>
      <c r="K11728" s="62">
        <v>0</v>
      </c>
      <c r="L11728" s="63"/>
      <c r="M11728" s="63"/>
      <c r="N11728" s="63"/>
      <c r="O11728" s="63"/>
      <c r="P11728" s="63"/>
      <c r="Q11728" s="63"/>
      <c r="R11728" s="63"/>
      <c r="S11728" s="63"/>
      <c r="T11728" s="63"/>
      <c r="U11728" s="63"/>
      <c r="V11728" s="63"/>
      <c r="W11728" s="63"/>
      <c r="X11728" s="63"/>
      <c r="Y11728" s="63"/>
      <c r="Z11728" s="62">
        <v>3294</v>
      </c>
      <c r="AA11728" s="62">
        <v>33226</v>
      </c>
      <c r="AB11728" s="62">
        <v>30.1</v>
      </c>
      <c r="AC11728" s="62">
        <v>35.799999999999997</v>
      </c>
    </row>
    <row r="11729" spans="1:29" x14ac:dyDescent="0.25">
      <c r="A11729" s="61" t="s">
        <v>140</v>
      </c>
      <c r="B11729" s="61" t="s">
        <v>141</v>
      </c>
      <c r="C11729" s="62">
        <v>2018</v>
      </c>
      <c r="D11729" s="61" t="s">
        <v>89</v>
      </c>
      <c r="E11729" s="62">
        <v>44</v>
      </c>
      <c r="F11729" s="62">
        <v>126720</v>
      </c>
      <c r="G11729" s="62">
        <v>20384</v>
      </c>
      <c r="H11729" s="62">
        <v>38.61</v>
      </c>
      <c r="I11729" s="62">
        <v>2880</v>
      </c>
      <c r="J11729" s="62">
        <v>117849.60000000001</v>
      </c>
      <c r="K11729" s="62">
        <v>15354.03</v>
      </c>
      <c r="L11729" s="62">
        <v>14941</v>
      </c>
      <c r="M11729" s="62">
        <v>28.3</v>
      </c>
      <c r="N11729" s="62">
        <v>348.96</v>
      </c>
      <c r="O11729" s="62">
        <v>185158.8</v>
      </c>
      <c r="P11729" s="63"/>
      <c r="Q11729" s="63"/>
      <c r="R11729" s="63"/>
      <c r="S11729" s="63"/>
      <c r="T11729" s="63"/>
      <c r="U11729" s="63"/>
      <c r="V11729" s="63"/>
      <c r="W11729" s="63"/>
      <c r="X11729" s="63"/>
      <c r="Y11729" s="63"/>
      <c r="Z11729" s="62">
        <v>1450</v>
      </c>
      <c r="AA11729" s="62">
        <v>27677</v>
      </c>
      <c r="AB11729" s="62">
        <v>52.42</v>
      </c>
      <c r="AC11729" s="62">
        <v>32.950000000000003</v>
      </c>
    </row>
    <row r="11730" spans="1:29" ht="30" x14ac:dyDescent="0.25">
      <c r="A11730" s="61" t="s">
        <v>269</v>
      </c>
      <c r="B11730" s="61" t="s">
        <v>270</v>
      </c>
      <c r="C11730" s="62">
        <v>2010</v>
      </c>
      <c r="D11730" s="61" t="s">
        <v>86</v>
      </c>
      <c r="E11730" s="62">
        <v>91</v>
      </c>
      <c r="F11730" s="62">
        <v>124124</v>
      </c>
      <c r="G11730" s="62">
        <v>22031</v>
      </c>
      <c r="H11730" s="62">
        <v>20.170000000000002</v>
      </c>
      <c r="I11730" s="62">
        <v>1364</v>
      </c>
      <c r="J11730" s="62">
        <v>115435.32</v>
      </c>
      <c r="K11730" s="62">
        <v>63856.45</v>
      </c>
      <c r="L11730" s="62">
        <v>67492</v>
      </c>
      <c r="M11730" s="62">
        <v>61.81</v>
      </c>
      <c r="N11730" s="62">
        <v>701.72</v>
      </c>
      <c r="O11730" s="62">
        <v>770064.09</v>
      </c>
      <c r="P11730" s="63"/>
      <c r="Q11730" s="63"/>
      <c r="R11730" s="63"/>
      <c r="S11730" s="63"/>
      <c r="T11730" s="63"/>
      <c r="U11730" s="63"/>
      <c r="V11730" s="63"/>
      <c r="W11730" s="63"/>
      <c r="X11730" s="63"/>
      <c r="Y11730" s="63"/>
      <c r="Z11730" s="62">
        <v>618700</v>
      </c>
      <c r="AA11730" s="62">
        <v>24891</v>
      </c>
      <c r="AB11730" s="62">
        <v>22.79</v>
      </c>
      <c r="AC11730" s="62">
        <v>6798.9</v>
      </c>
    </row>
    <row r="11731" spans="1:29" x14ac:dyDescent="0.25">
      <c r="A11731" s="61" t="s">
        <v>130</v>
      </c>
      <c r="B11731" s="61" t="s">
        <v>131</v>
      </c>
      <c r="C11731" s="62">
        <v>2010</v>
      </c>
      <c r="D11731" s="61" t="s">
        <v>89</v>
      </c>
      <c r="E11731" s="62">
        <v>52</v>
      </c>
      <c r="F11731" s="62">
        <v>494400</v>
      </c>
      <c r="G11731" s="62">
        <v>59446</v>
      </c>
      <c r="H11731" s="62">
        <v>95.27</v>
      </c>
      <c r="I11731" s="62">
        <v>9507.69</v>
      </c>
      <c r="J11731" s="62">
        <v>459792</v>
      </c>
      <c r="K11731" s="62">
        <v>0</v>
      </c>
      <c r="L11731" s="63"/>
      <c r="M11731" s="63"/>
      <c r="N11731" s="63"/>
      <c r="O11731" s="63"/>
      <c r="P11731" s="63"/>
      <c r="Q11731" s="63"/>
      <c r="R11731" s="63"/>
      <c r="S11731" s="63"/>
      <c r="T11731" s="63"/>
      <c r="U11731" s="63"/>
      <c r="V11731" s="63"/>
      <c r="W11731" s="63"/>
      <c r="X11731" s="63"/>
      <c r="Y11731" s="63"/>
      <c r="Z11731" s="62">
        <v>1830</v>
      </c>
      <c r="AA11731" s="62">
        <v>11270</v>
      </c>
      <c r="AB11731" s="62">
        <v>18.059999999999999</v>
      </c>
      <c r="AC11731" s="62">
        <v>35.19</v>
      </c>
    </row>
    <row r="11732" spans="1:29" x14ac:dyDescent="0.25">
      <c r="A11732" s="61" t="s">
        <v>105</v>
      </c>
      <c r="B11732" s="61" t="s">
        <v>106</v>
      </c>
      <c r="C11732" s="62">
        <v>2017</v>
      </c>
      <c r="D11732" s="61" t="s">
        <v>78</v>
      </c>
      <c r="E11732" s="62">
        <v>36</v>
      </c>
      <c r="F11732" s="62">
        <v>120832</v>
      </c>
      <c r="G11732" s="62">
        <v>22400</v>
      </c>
      <c r="H11732" s="62">
        <v>51.85</v>
      </c>
      <c r="I11732" s="62">
        <v>3356.44</v>
      </c>
      <c r="J11732" s="62">
        <v>112373.75999999999</v>
      </c>
      <c r="K11732" s="62">
        <v>14829.29</v>
      </c>
      <c r="L11732" s="62">
        <v>18489</v>
      </c>
      <c r="M11732" s="62">
        <v>42.8</v>
      </c>
      <c r="N11732" s="62">
        <v>411.92</v>
      </c>
      <c r="O11732" s="62">
        <v>178830.88</v>
      </c>
      <c r="P11732" s="63"/>
      <c r="Q11732" s="63"/>
      <c r="R11732" s="63"/>
      <c r="S11732" s="63"/>
      <c r="T11732" s="63"/>
      <c r="U11732" s="63"/>
      <c r="V11732" s="63"/>
      <c r="W11732" s="63"/>
      <c r="X11732" s="63"/>
      <c r="Y11732" s="63"/>
      <c r="Z11732" s="62">
        <v>1069.74</v>
      </c>
      <c r="AA11732" s="62">
        <v>12462</v>
      </c>
      <c r="AB11732" s="62">
        <v>28.85</v>
      </c>
      <c r="AC11732" s="62">
        <v>29.72</v>
      </c>
    </row>
    <row r="11733" spans="1:29" ht="30" x14ac:dyDescent="0.25">
      <c r="A11733" s="61" t="s">
        <v>216</v>
      </c>
      <c r="B11733" s="61" t="s">
        <v>217</v>
      </c>
      <c r="C11733" s="62">
        <v>2004</v>
      </c>
      <c r="D11733" s="61" t="s">
        <v>75</v>
      </c>
      <c r="E11733" s="62">
        <v>86</v>
      </c>
      <c r="F11733" s="62">
        <v>1385903</v>
      </c>
      <c r="G11733" s="62">
        <v>130311</v>
      </c>
      <c r="H11733" s="62">
        <v>126.27</v>
      </c>
      <c r="I11733" s="62">
        <v>16115.15</v>
      </c>
      <c r="J11733" s="62">
        <v>1288889.79</v>
      </c>
      <c r="K11733" s="62">
        <v>6616.88</v>
      </c>
      <c r="L11733" s="62">
        <v>8375</v>
      </c>
      <c r="M11733" s="62">
        <v>8.1199999999999992</v>
      </c>
      <c r="N11733" s="63"/>
      <c r="O11733" s="63"/>
      <c r="P11733" s="63"/>
      <c r="Q11733" s="63"/>
      <c r="R11733" s="63"/>
      <c r="S11733" s="63"/>
      <c r="T11733" s="63"/>
      <c r="U11733" s="63"/>
      <c r="V11733" s="63"/>
      <c r="W11733" s="63"/>
      <c r="X11733" s="63"/>
      <c r="Y11733" s="63"/>
      <c r="Z11733" s="62">
        <v>3660</v>
      </c>
      <c r="AA11733" s="62">
        <v>31476</v>
      </c>
      <c r="AB11733" s="62">
        <v>30.5</v>
      </c>
      <c r="AC11733" s="62">
        <v>42.56</v>
      </c>
    </row>
    <row r="11734" spans="1:29" x14ac:dyDescent="0.25">
      <c r="A11734" s="61" t="s">
        <v>196</v>
      </c>
      <c r="B11734" s="61" t="s">
        <v>197</v>
      </c>
      <c r="C11734" s="62">
        <v>2016</v>
      </c>
      <c r="D11734" s="61" t="s">
        <v>99</v>
      </c>
      <c r="E11734" s="62">
        <v>60</v>
      </c>
      <c r="F11734" s="62">
        <v>47444</v>
      </c>
      <c r="G11734" s="62">
        <v>10418</v>
      </c>
      <c r="H11734" s="62">
        <v>14.47</v>
      </c>
      <c r="I11734" s="62">
        <v>790.73</v>
      </c>
      <c r="J11734" s="62">
        <v>44122.92</v>
      </c>
      <c r="K11734" s="62">
        <v>22672.16</v>
      </c>
      <c r="L11734" s="62">
        <v>27079</v>
      </c>
      <c r="M11734" s="62">
        <v>37.61</v>
      </c>
      <c r="N11734" s="62">
        <v>377.87</v>
      </c>
      <c r="O11734" s="62">
        <v>273410.40999999997</v>
      </c>
      <c r="P11734" s="63"/>
      <c r="Q11734" s="63"/>
      <c r="R11734" s="63"/>
      <c r="S11734" s="63"/>
      <c r="T11734" s="63"/>
      <c r="U11734" s="63"/>
      <c r="V11734" s="63"/>
      <c r="W11734" s="63"/>
      <c r="X11734" s="63"/>
      <c r="Y11734" s="63"/>
      <c r="Z11734" s="62">
        <v>286500</v>
      </c>
      <c r="AA11734" s="62">
        <v>57166</v>
      </c>
      <c r="AB11734" s="62">
        <v>79.400000000000006</v>
      </c>
      <c r="AC11734" s="62">
        <v>4775</v>
      </c>
    </row>
    <row r="11735" spans="1:29" ht="30" x14ac:dyDescent="0.25">
      <c r="A11735" s="61" t="s">
        <v>115</v>
      </c>
      <c r="B11735" s="61" t="s">
        <v>116</v>
      </c>
      <c r="C11735" s="62">
        <v>2015</v>
      </c>
      <c r="D11735" s="61" t="s">
        <v>89</v>
      </c>
      <c r="E11735" s="62">
        <v>40</v>
      </c>
      <c r="F11735" s="62">
        <v>23458</v>
      </c>
      <c r="G11735" s="62">
        <v>4367</v>
      </c>
      <c r="H11735" s="62">
        <v>9.1</v>
      </c>
      <c r="I11735" s="62">
        <v>586.45000000000005</v>
      </c>
      <c r="J11735" s="62">
        <v>21815.94</v>
      </c>
      <c r="K11735" s="62">
        <v>19699.32</v>
      </c>
      <c r="L11735" s="62">
        <v>26093</v>
      </c>
      <c r="M11735" s="62">
        <v>54.36</v>
      </c>
      <c r="N11735" s="62">
        <v>492.48</v>
      </c>
      <c r="O11735" s="62">
        <v>237560.02</v>
      </c>
      <c r="P11735" s="63"/>
      <c r="Q11735" s="63"/>
      <c r="R11735" s="63"/>
      <c r="S11735" s="63"/>
      <c r="T11735" s="63"/>
      <c r="U11735" s="63"/>
      <c r="V11735" s="63"/>
      <c r="W11735" s="63"/>
      <c r="X11735" s="63"/>
      <c r="Y11735" s="63"/>
      <c r="Z11735" s="62">
        <v>115000</v>
      </c>
      <c r="AA11735" s="62">
        <v>17194</v>
      </c>
      <c r="AB11735" s="62">
        <v>35.82</v>
      </c>
      <c r="AC11735" s="62">
        <v>2875</v>
      </c>
    </row>
    <row r="11736" spans="1:29" ht="30" x14ac:dyDescent="0.25">
      <c r="A11736" s="61" t="s">
        <v>391</v>
      </c>
      <c r="B11736" s="61" t="s">
        <v>392</v>
      </c>
      <c r="C11736" s="62">
        <v>2014</v>
      </c>
      <c r="D11736" s="61" t="s">
        <v>86</v>
      </c>
      <c r="E11736" s="62">
        <v>160</v>
      </c>
      <c r="F11736" s="62">
        <v>41319</v>
      </c>
      <c r="G11736" s="62">
        <v>15405</v>
      </c>
      <c r="H11736" s="62">
        <v>8.02</v>
      </c>
      <c r="I11736" s="62">
        <v>258.24</v>
      </c>
      <c r="J11736" s="62">
        <v>38426.67</v>
      </c>
      <c r="K11736" s="62">
        <v>2765.28</v>
      </c>
      <c r="L11736" s="62">
        <v>6292</v>
      </c>
      <c r="M11736" s="62">
        <v>3.28</v>
      </c>
      <c r="N11736" s="62">
        <v>17.28</v>
      </c>
      <c r="O11736" s="62">
        <v>33347.300000000003</v>
      </c>
      <c r="P11736" s="63"/>
      <c r="Q11736" s="63"/>
      <c r="R11736" s="63"/>
      <c r="S11736" s="63"/>
      <c r="T11736" s="63"/>
      <c r="U11736" s="63"/>
      <c r="V11736" s="63"/>
      <c r="W11736" s="63"/>
      <c r="X11736" s="63"/>
      <c r="Y11736" s="63"/>
      <c r="Z11736" s="62">
        <v>12602</v>
      </c>
      <c r="AA11736" s="62">
        <v>131657</v>
      </c>
      <c r="AB11736" s="62">
        <v>68.569999999999993</v>
      </c>
      <c r="AC11736" s="62">
        <v>78.760000000000005</v>
      </c>
    </row>
    <row r="11737" spans="1:29" x14ac:dyDescent="0.25">
      <c r="A11737" s="61" t="s">
        <v>434</v>
      </c>
      <c r="B11737" s="61" t="s">
        <v>435</v>
      </c>
      <c r="C11737" s="62">
        <v>2016</v>
      </c>
      <c r="D11737" s="61" t="s">
        <v>75</v>
      </c>
      <c r="E11737" s="62">
        <v>24</v>
      </c>
      <c r="F11737" s="62">
        <v>5737</v>
      </c>
      <c r="G11737" s="62">
        <v>1626</v>
      </c>
      <c r="H11737" s="62">
        <v>5.65</v>
      </c>
      <c r="I11737" s="62">
        <v>239.04</v>
      </c>
      <c r="J11737" s="62">
        <v>5335.41</v>
      </c>
      <c r="K11737" s="62">
        <v>0</v>
      </c>
      <c r="L11737" s="63"/>
      <c r="M11737" s="63"/>
      <c r="N11737" s="63"/>
      <c r="O11737" s="63"/>
      <c r="P11737" s="63"/>
      <c r="Q11737" s="63"/>
      <c r="R11737" s="63"/>
      <c r="S11737" s="63"/>
      <c r="T11737" s="63"/>
      <c r="U11737" s="63"/>
      <c r="V11737" s="63"/>
      <c r="W11737" s="63"/>
      <c r="X11737" s="63"/>
      <c r="Y11737" s="63"/>
      <c r="Z11737" s="62">
        <v>716.53</v>
      </c>
      <c r="AA11737" s="62">
        <v>3734</v>
      </c>
      <c r="AB11737" s="62">
        <v>12.97</v>
      </c>
      <c r="AC11737" s="62">
        <v>29.86</v>
      </c>
    </row>
    <row r="11738" spans="1:29" ht="30" x14ac:dyDescent="0.25">
      <c r="A11738" s="61" t="s">
        <v>350</v>
      </c>
      <c r="B11738" s="61" t="s">
        <v>351</v>
      </c>
      <c r="C11738" s="62">
        <v>2007</v>
      </c>
      <c r="D11738" s="61" t="s">
        <v>78</v>
      </c>
      <c r="E11738" s="62">
        <v>51</v>
      </c>
      <c r="F11738" s="62">
        <v>550496</v>
      </c>
      <c r="G11738" s="62">
        <v>57796</v>
      </c>
      <c r="H11738" s="62">
        <v>94.44</v>
      </c>
      <c r="I11738" s="62">
        <v>10794.04</v>
      </c>
      <c r="J11738" s="62">
        <v>511961.28</v>
      </c>
      <c r="K11738" s="62">
        <v>4490</v>
      </c>
      <c r="L11738" s="62">
        <v>5167</v>
      </c>
      <c r="M11738" s="62">
        <v>8.44</v>
      </c>
      <c r="N11738" s="62">
        <v>88.04</v>
      </c>
      <c r="O11738" s="62">
        <v>54146.26</v>
      </c>
      <c r="P11738" s="63"/>
      <c r="Q11738" s="63"/>
      <c r="R11738" s="63"/>
      <c r="S11738" s="63"/>
      <c r="T11738" s="63"/>
      <c r="U11738" s="63"/>
      <c r="V11738" s="63"/>
      <c r="W11738" s="63"/>
      <c r="X11738" s="63"/>
      <c r="Y11738" s="63"/>
      <c r="Z11738" s="62">
        <v>191000</v>
      </c>
      <c r="AA11738" s="62">
        <v>15797</v>
      </c>
      <c r="AB11738" s="62">
        <v>25.81</v>
      </c>
      <c r="AC11738" s="62">
        <v>3745.1</v>
      </c>
    </row>
    <row r="11739" spans="1:29" x14ac:dyDescent="0.25">
      <c r="A11739" s="61" t="s">
        <v>102</v>
      </c>
      <c r="B11739" s="61" t="s">
        <v>103</v>
      </c>
      <c r="C11739" s="62">
        <v>2013</v>
      </c>
      <c r="D11739" s="61" t="s">
        <v>104</v>
      </c>
      <c r="E11739" s="62">
        <v>10</v>
      </c>
      <c r="F11739" s="63"/>
      <c r="G11739" s="63"/>
      <c r="H11739" s="63"/>
      <c r="I11739" s="63"/>
      <c r="J11739" s="63"/>
      <c r="K11739" s="62">
        <v>0</v>
      </c>
      <c r="L11739" s="63"/>
      <c r="M11739" s="63"/>
      <c r="N11739" s="63"/>
      <c r="O11739" s="63"/>
      <c r="P11739" s="63"/>
      <c r="Q11739" s="63"/>
      <c r="R11739" s="63"/>
      <c r="S11739" s="63"/>
      <c r="T11739" s="63"/>
      <c r="U11739" s="63"/>
      <c r="V11739" s="63"/>
      <c r="W11739" s="63"/>
      <c r="X11739" s="63"/>
      <c r="Y11739" s="63"/>
      <c r="Z11739" s="62">
        <v>481</v>
      </c>
      <c r="AA11739" s="62">
        <v>7740</v>
      </c>
      <c r="AB11739" s="62">
        <v>64.5</v>
      </c>
      <c r="AC11739" s="62">
        <v>48.1</v>
      </c>
    </row>
    <row r="11740" spans="1:29" ht="30" x14ac:dyDescent="0.25">
      <c r="A11740" s="61" t="s">
        <v>180</v>
      </c>
      <c r="B11740" s="61" t="s">
        <v>181</v>
      </c>
      <c r="C11740" s="62">
        <v>2014</v>
      </c>
      <c r="D11740" s="61" t="s">
        <v>89</v>
      </c>
      <c r="E11740" s="62">
        <v>72</v>
      </c>
      <c r="F11740" s="62">
        <v>687408</v>
      </c>
      <c r="G11740" s="62">
        <v>80514</v>
      </c>
      <c r="H11740" s="62">
        <v>93.19</v>
      </c>
      <c r="I11740" s="62">
        <v>9547.33</v>
      </c>
      <c r="J11740" s="62">
        <v>639289.43999999994</v>
      </c>
      <c r="K11740" s="62">
        <v>31336.93</v>
      </c>
      <c r="L11740" s="62">
        <v>43330</v>
      </c>
      <c r="M11740" s="62">
        <v>50.15</v>
      </c>
      <c r="N11740" s="62">
        <v>435.24</v>
      </c>
      <c r="O11740" s="62">
        <v>377901.47</v>
      </c>
      <c r="P11740" s="63"/>
      <c r="Q11740" s="63"/>
      <c r="R11740" s="63"/>
      <c r="S11740" s="63"/>
      <c r="T11740" s="63"/>
      <c r="U11740" s="63"/>
      <c r="V11740" s="63"/>
      <c r="W11740" s="63"/>
      <c r="X11740" s="63"/>
      <c r="Y11740" s="63"/>
      <c r="Z11740" s="62">
        <v>2553</v>
      </c>
      <c r="AA11740" s="62">
        <v>33870</v>
      </c>
      <c r="AB11740" s="62">
        <v>39.200000000000003</v>
      </c>
      <c r="AC11740" s="62">
        <v>35.46</v>
      </c>
    </row>
    <row r="11741" spans="1:29" ht="30" x14ac:dyDescent="0.25">
      <c r="A11741" s="61" t="s">
        <v>448</v>
      </c>
      <c r="B11741" s="61" t="s">
        <v>449</v>
      </c>
      <c r="C11741" s="62">
        <v>2016</v>
      </c>
      <c r="D11741" s="61" t="s">
        <v>78</v>
      </c>
      <c r="E11741" s="62">
        <v>30</v>
      </c>
      <c r="F11741" s="62">
        <v>88260</v>
      </c>
      <c r="G11741" s="62">
        <v>15190</v>
      </c>
      <c r="H11741" s="62">
        <v>42.19</v>
      </c>
      <c r="I11741" s="62">
        <v>2942</v>
      </c>
      <c r="J11741" s="62">
        <v>82081.8</v>
      </c>
      <c r="K11741" s="62">
        <v>8090</v>
      </c>
      <c r="L11741" s="62">
        <v>13501</v>
      </c>
      <c r="M11741" s="62">
        <v>37.5</v>
      </c>
      <c r="N11741" s="62">
        <v>269.67</v>
      </c>
      <c r="O11741" s="62">
        <v>97559.74</v>
      </c>
      <c r="P11741" s="63"/>
      <c r="Q11741" s="63"/>
      <c r="R11741" s="63"/>
      <c r="S11741" s="63"/>
      <c r="T11741" s="63"/>
      <c r="U11741" s="63"/>
      <c r="V11741" s="63"/>
      <c r="W11741" s="63"/>
      <c r="X11741" s="63"/>
      <c r="Y11741" s="63"/>
      <c r="Z11741" s="62">
        <v>0.78</v>
      </c>
      <c r="AA11741" s="62">
        <v>6550</v>
      </c>
      <c r="AB11741" s="62">
        <v>18.190000000000001</v>
      </c>
      <c r="AC11741" s="62">
        <v>0.03</v>
      </c>
    </row>
    <row r="11742" spans="1:29" ht="30" x14ac:dyDescent="0.25">
      <c r="A11742" s="61" t="s">
        <v>439</v>
      </c>
      <c r="B11742" s="61" t="s">
        <v>440</v>
      </c>
      <c r="C11742" s="62">
        <v>2017</v>
      </c>
      <c r="D11742" s="61" t="s">
        <v>78</v>
      </c>
      <c r="E11742" s="62">
        <v>32</v>
      </c>
      <c r="F11742" s="62">
        <v>122680</v>
      </c>
      <c r="G11742" s="62">
        <v>22066</v>
      </c>
      <c r="H11742" s="62">
        <v>57.46</v>
      </c>
      <c r="I11742" s="62">
        <v>3833.75</v>
      </c>
      <c r="J11742" s="62">
        <v>114092.4</v>
      </c>
      <c r="K11742" s="62">
        <v>17701.689999999999</v>
      </c>
      <c r="L11742" s="62">
        <v>15664</v>
      </c>
      <c r="M11742" s="62">
        <v>40.79</v>
      </c>
      <c r="N11742" s="62">
        <v>553.17999999999995</v>
      </c>
      <c r="O11742" s="62">
        <v>213470.03</v>
      </c>
      <c r="P11742" s="63"/>
      <c r="Q11742" s="63"/>
      <c r="R11742" s="63"/>
      <c r="S11742" s="63"/>
      <c r="T11742" s="63"/>
      <c r="U11742" s="63"/>
      <c r="V11742" s="63"/>
      <c r="W11742" s="63"/>
      <c r="X11742" s="63"/>
      <c r="Y11742" s="63"/>
      <c r="Z11742" s="62">
        <v>100500</v>
      </c>
      <c r="AA11742" s="62">
        <v>13289</v>
      </c>
      <c r="AB11742" s="62">
        <v>34.61</v>
      </c>
      <c r="AC11742" s="62">
        <v>3140.63</v>
      </c>
    </row>
    <row r="11743" spans="1:29" x14ac:dyDescent="0.25">
      <c r="A11743" s="61" t="s">
        <v>389</v>
      </c>
      <c r="B11743" s="61" t="s">
        <v>390</v>
      </c>
      <c r="C11743" s="62">
        <v>2014</v>
      </c>
      <c r="D11743" s="61" t="s">
        <v>78</v>
      </c>
      <c r="E11743" s="62">
        <v>130</v>
      </c>
      <c r="F11743" s="62">
        <v>1286560</v>
      </c>
      <c r="G11743" s="62">
        <v>178958</v>
      </c>
      <c r="H11743" s="62">
        <v>114.72</v>
      </c>
      <c r="I11743" s="62">
        <v>9896.6200000000008</v>
      </c>
      <c r="J11743" s="62">
        <v>1196500.8</v>
      </c>
      <c r="K11743" s="62">
        <v>0</v>
      </c>
      <c r="L11743" s="63"/>
      <c r="M11743" s="63"/>
      <c r="N11743" s="63"/>
      <c r="O11743" s="63"/>
      <c r="P11743" s="63"/>
      <c r="Q11743" s="63"/>
      <c r="R11743" s="63"/>
      <c r="S11743" s="63"/>
      <c r="T11743" s="63"/>
      <c r="U11743" s="63"/>
      <c r="V11743" s="63"/>
      <c r="W11743" s="63"/>
      <c r="X11743" s="63"/>
      <c r="Y11743" s="63"/>
      <c r="Z11743" s="62">
        <v>2724</v>
      </c>
      <c r="AA11743" s="62">
        <v>15209</v>
      </c>
      <c r="AB11743" s="62">
        <v>9.75</v>
      </c>
      <c r="AC11743" s="62">
        <v>20.95</v>
      </c>
    </row>
    <row r="11744" spans="1:29" ht="30" x14ac:dyDescent="0.25">
      <c r="A11744" s="61" t="s">
        <v>542</v>
      </c>
      <c r="B11744" s="61" t="s">
        <v>543</v>
      </c>
      <c r="C11744" s="62">
        <v>2004</v>
      </c>
      <c r="D11744" s="61" t="s">
        <v>78</v>
      </c>
      <c r="E11744" s="62">
        <v>46</v>
      </c>
      <c r="F11744" s="62">
        <v>425859</v>
      </c>
      <c r="G11744" s="62">
        <v>41597</v>
      </c>
      <c r="H11744" s="62">
        <v>75.36</v>
      </c>
      <c r="I11744" s="62">
        <v>9257.7999999999993</v>
      </c>
      <c r="J11744" s="62">
        <v>396048.87</v>
      </c>
      <c r="K11744" s="62">
        <v>0</v>
      </c>
      <c r="L11744" s="63"/>
      <c r="M11744" s="63"/>
      <c r="N11744" s="63"/>
      <c r="O11744" s="63"/>
      <c r="P11744" s="63"/>
      <c r="Q11744" s="63"/>
      <c r="R11744" s="63"/>
      <c r="S11744" s="63"/>
      <c r="T11744" s="63"/>
      <c r="U11744" s="63"/>
      <c r="V11744" s="63"/>
      <c r="W11744" s="63"/>
      <c r="X11744" s="63"/>
      <c r="Y11744" s="63"/>
      <c r="Z11744" s="62">
        <v>1697580</v>
      </c>
      <c r="AA11744" s="62">
        <v>29760</v>
      </c>
      <c r="AB11744" s="62">
        <v>53.91</v>
      </c>
      <c r="AC11744" s="62">
        <v>36903.910000000003</v>
      </c>
    </row>
    <row r="11745" spans="1:29" ht="30" x14ac:dyDescent="0.25">
      <c r="A11745" s="61" t="s">
        <v>346</v>
      </c>
      <c r="B11745" s="61" t="s">
        <v>347</v>
      </c>
      <c r="C11745" s="62">
        <v>2003</v>
      </c>
      <c r="D11745" s="61" t="s">
        <v>78</v>
      </c>
      <c r="E11745" s="62">
        <v>60</v>
      </c>
      <c r="F11745" s="62">
        <v>231360</v>
      </c>
      <c r="G11745" s="62">
        <v>23481</v>
      </c>
      <c r="H11745" s="62">
        <v>32.61</v>
      </c>
      <c r="I11745" s="62">
        <v>3856</v>
      </c>
      <c r="J11745" s="62">
        <v>215164.79999999999</v>
      </c>
      <c r="K11745" s="62">
        <v>0</v>
      </c>
      <c r="L11745" s="63"/>
      <c r="M11745" s="63"/>
      <c r="N11745" s="63"/>
      <c r="O11745" s="63"/>
      <c r="P11745" s="63"/>
      <c r="Q11745" s="63"/>
      <c r="R11745" s="63"/>
      <c r="S11745" s="63"/>
      <c r="T11745" s="63"/>
      <c r="U11745" s="63"/>
      <c r="V11745" s="63"/>
      <c r="W11745" s="63"/>
      <c r="X11745" s="63"/>
      <c r="Y11745" s="63"/>
      <c r="Z11745" s="62">
        <v>110.96</v>
      </c>
      <c r="AA11745" s="62">
        <v>529</v>
      </c>
      <c r="AB11745" s="62">
        <v>0.73</v>
      </c>
      <c r="AC11745" s="62">
        <v>1.85</v>
      </c>
    </row>
    <row r="11746" spans="1:29" x14ac:dyDescent="0.25">
      <c r="A11746" s="61" t="s">
        <v>113</v>
      </c>
      <c r="B11746" s="61" t="s">
        <v>114</v>
      </c>
      <c r="C11746" s="62">
        <v>2015</v>
      </c>
      <c r="D11746" s="61" t="s">
        <v>94</v>
      </c>
      <c r="E11746" s="62">
        <v>36</v>
      </c>
      <c r="F11746" s="62">
        <v>0</v>
      </c>
      <c r="G11746" s="62">
        <v>0</v>
      </c>
      <c r="H11746" s="62">
        <v>0</v>
      </c>
      <c r="I11746" s="62">
        <v>0</v>
      </c>
      <c r="J11746" s="62">
        <v>0</v>
      </c>
      <c r="K11746" s="62">
        <v>0</v>
      </c>
      <c r="L11746" s="62">
        <v>0</v>
      </c>
      <c r="M11746" s="62">
        <v>0</v>
      </c>
      <c r="N11746" s="63"/>
      <c r="O11746" s="63"/>
      <c r="P11746" s="63"/>
      <c r="Q11746" s="63"/>
      <c r="R11746" s="63"/>
      <c r="S11746" s="63"/>
      <c r="T11746" s="63"/>
      <c r="U11746" s="63"/>
      <c r="V11746" s="63"/>
      <c r="W11746" s="63"/>
      <c r="X11746" s="63"/>
      <c r="Y11746" s="63"/>
      <c r="Z11746" s="62">
        <v>103400</v>
      </c>
      <c r="AA11746" s="62">
        <v>10819</v>
      </c>
      <c r="AB11746" s="62">
        <v>25.04</v>
      </c>
      <c r="AC11746" s="62">
        <v>2872.22</v>
      </c>
    </row>
    <row r="11747" spans="1:29" x14ac:dyDescent="0.25">
      <c r="A11747" s="61" t="s">
        <v>569</v>
      </c>
      <c r="B11747" s="61" t="s">
        <v>570</v>
      </c>
      <c r="C11747" s="62">
        <v>2010</v>
      </c>
      <c r="D11747" s="61" t="s">
        <v>78</v>
      </c>
      <c r="E11747" s="62">
        <v>64</v>
      </c>
      <c r="F11747" s="62">
        <v>495727</v>
      </c>
      <c r="G11747" s="62">
        <v>90311</v>
      </c>
      <c r="H11747" s="62">
        <v>117.59</v>
      </c>
      <c r="I11747" s="62">
        <v>7745.73</v>
      </c>
      <c r="J11747" s="62">
        <v>461026.11</v>
      </c>
      <c r="K11747" s="62">
        <v>0</v>
      </c>
      <c r="L11747" s="63"/>
      <c r="M11747" s="63"/>
      <c r="N11747" s="63"/>
      <c r="O11747" s="63"/>
      <c r="P11747" s="63"/>
      <c r="Q11747" s="63"/>
      <c r="R11747" s="63"/>
      <c r="S11747" s="63"/>
      <c r="T11747" s="63"/>
      <c r="U11747" s="63"/>
      <c r="V11747" s="63"/>
      <c r="W11747" s="63"/>
      <c r="X11747" s="63"/>
      <c r="Y11747" s="63"/>
      <c r="Z11747" s="62">
        <v>2199.33</v>
      </c>
      <c r="AA11747" s="62">
        <v>7007</v>
      </c>
      <c r="AB11747" s="62">
        <v>9.1199999999999992</v>
      </c>
      <c r="AC11747" s="62">
        <v>34.36</v>
      </c>
    </row>
    <row r="11748" spans="1:29" ht="30" x14ac:dyDescent="0.25">
      <c r="A11748" s="61" t="s">
        <v>124</v>
      </c>
      <c r="B11748" s="61" t="s">
        <v>125</v>
      </c>
      <c r="C11748" s="62">
        <v>2011</v>
      </c>
      <c r="D11748" s="61" t="s">
        <v>89</v>
      </c>
      <c r="E11748" s="62">
        <v>64</v>
      </c>
      <c r="F11748" s="62">
        <v>225552</v>
      </c>
      <c r="G11748" s="62">
        <v>27423</v>
      </c>
      <c r="H11748" s="62">
        <v>35.71</v>
      </c>
      <c r="I11748" s="62">
        <v>3524.25</v>
      </c>
      <c r="J11748" s="62">
        <v>209763.36</v>
      </c>
      <c r="K11748" s="62">
        <v>33252.18</v>
      </c>
      <c r="L11748" s="62">
        <v>40660</v>
      </c>
      <c r="M11748" s="62">
        <v>52.94</v>
      </c>
      <c r="N11748" s="62">
        <v>519.57000000000005</v>
      </c>
      <c r="O11748" s="62">
        <v>400998.04</v>
      </c>
      <c r="P11748" s="63"/>
      <c r="Q11748" s="63"/>
      <c r="R11748" s="63"/>
      <c r="S11748" s="63"/>
      <c r="T11748" s="63"/>
      <c r="U11748" s="63"/>
      <c r="V11748" s="63"/>
      <c r="W11748" s="63"/>
      <c r="X11748" s="63"/>
      <c r="Y11748" s="63"/>
      <c r="Z11748" s="62">
        <v>133.61000000000001</v>
      </c>
      <c r="AA11748" s="62">
        <v>10503</v>
      </c>
      <c r="AB11748" s="62">
        <v>13.68</v>
      </c>
      <c r="AC11748" s="62">
        <v>2.09</v>
      </c>
    </row>
    <row r="11749" spans="1:29" ht="30" x14ac:dyDescent="0.25">
      <c r="A11749" s="61" t="s">
        <v>171</v>
      </c>
      <c r="B11749" s="61" t="s">
        <v>172</v>
      </c>
      <c r="C11749" s="62">
        <v>2009</v>
      </c>
      <c r="D11749" s="61" t="s">
        <v>75</v>
      </c>
      <c r="E11749" s="62">
        <v>8</v>
      </c>
      <c r="F11749" s="62">
        <v>168</v>
      </c>
      <c r="G11749" s="62">
        <v>106</v>
      </c>
      <c r="H11749" s="62">
        <v>1.1000000000000001</v>
      </c>
      <c r="I11749" s="62">
        <v>21</v>
      </c>
      <c r="J11749" s="62">
        <v>156.24</v>
      </c>
      <c r="K11749" s="62">
        <v>0</v>
      </c>
      <c r="L11749" s="63"/>
      <c r="M11749" s="63"/>
      <c r="N11749" s="63"/>
      <c r="O11749" s="63"/>
      <c r="P11749" s="63"/>
      <c r="Q11749" s="63"/>
      <c r="R11749" s="63"/>
      <c r="S11749" s="63"/>
      <c r="T11749" s="63"/>
      <c r="U11749" s="63"/>
      <c r="V11749" s="63"/>
      <c r="W11749" s="63"/>
      <c r="X11749" s="63"/>
      <c r="Y11749" s="63"/>
      <c r="Z11749" s="62">
        <v>635</v>
      </c>
      <c r="AA11749" s="62">
        <v>5309</v>
      </c>
      <c r="AB11749" s="62">
        <v>55.3</v>
      </c>
      <c r="AC11749" s="62">
        <v>79.38</v>
      </c>
    </row>
    <row r="11750" spans="1:29" x14ac:dyDescent="0.25">
      <c r="A11750" s="61" t="s">
        <v>163</v>
      </c>
      <c r="B11750" s="61" t="s">
        <v>164</v>
      </c>
      <c r="C11750" s="62">
        <v>2014</v>
      </c>
      <c r="D11750" s="61" t="s">
        <v>382</v>
      </c>
      <c r="E11750" s="62">
        <v>16</v>
      </c>
      <c r="F11750" s="62">
        <v>55640</v>
      </c>
      <c r="G11750" s="62">
        <v>8423</v>
      </c>
      <c r="H11750" s="62">
        <v>43.87</v>
      </c>
      <c r="I11750" s="62">
        <v>3477.5</v>
      </c>
      <c r="J11750" s="62">
        <v>51745.2</v>
      </c>
      <c r="K11750" s="62">
        <v>3843.84</v>
      </c>
      <c r="L11750" s="62">
        <v>3527</v>
      </c>
      <c r="M11750" s="62">
        <v>18.37</v>
      </c>
      <c r="N11750" s="62">
        <v>240.24</v>
      </c>
      <c r="O11750" s="62">
        <v>46354.03</v>
      </c>
      <c r="P11750" s="63"/>
      <c r="Q11750" s="63"/>
      <c r="R11750" s="63"/>
      <c r="S11750" s="63"/>
      <c r="T11750" s="63"/>
      <c r="U11750" s="63"/>
      <c r="V11750" s="63"/>
      <c r="W11750" s="63"/>
      <c r="X11750" s="63"/>
      <c r="Y11750" s="63"/>
      <c r="Z11750" s="62">
        <v>37981</v>
      </c>
      <c r="AA11750" s="62">
        <v>3133</v>
      </c>
      <c r="AB11750" s="62">
        <v>16.32</v>
      </c>
      <c r="AC11750" s="62">
        <v>2373.81</v>
      </c>
    </row>
    <row r="11751" spans="1:29" x14ac:dyDescent="0.25">
      <c r="A11751" s="61" t="s">
        <v>371</v>
      </c>
      <c r="B11751" s="61" t="s">
        <v>372</v>
      </c>
      <c r="C11751" s="62">
        <v>2004</v>
      </c>
      <c r="D11751" s="61" t="s">
        <v>150</v>
      </c>
      <c r="E11751" s="62">
        <v>8</v>
      </c>
      <c r="F11751" s="63"/>
      <c r="G11751" s="63"/>
      <c r="H11751" s="63"/>
      <c r="I11751" s="63"/>
      <c r="J11751" s="63"/>
      <c r="K11751" s="62">
        <v>0</v>
      </c>
      <c r="L11751" s="63"/>
      <c r="M11751" s="63"/>
      <c r="N11751" s="63"/>
      <c r="O11751" s="63"/>
      <c r="P11751" s="63"/>
      <c r="Q11751" s="63"/>
      <c r="R11751" s="63"/>
      <c r="S11751" s="63"/>
      <c r="T11751" s="63"/>
      <c r="U11751" s="63"/>
      <c r="V11751" s="63"/>
      <c r="W11751" s="63"/>
      <c r="X11751" s="63"/>
      <c r="Y11751" s="63"/>
      <c r="Z11751" s="62">
        <v>0</v>
      </c>
      <c r="AA11751" s="63"/>
      <c r="AB11751" s="63"/>
      <c r="AC11751" s="62">
        <v>0</v>
      </c>
    </row>
    <row r="11752" spans="1:29" ht="30" x14ac:dyDescent="0.25">
      <c r="A11752" s="61" t="s">
        <v>287</v>
      </c>
      <c r="B11752" s="61" t="s">
        <v>288</v>
      </c>
      <c r="C11752" s="62">
        <v>2017</v>
      </c>
      <c r="D11752" s="61" t="s">
        <v>83</v>
      </c>
      <c r="E11752" s="62">
        <v>9</v>
      </c>
      <c r="F11752" s="62">
        <v>733</v>
      </c>
      <c r="G11752" s="62">
        <v>366</v>
      </c>
      <c r="H11752" s="62">
        <v>3.39</v>
      </c>
      <c r="I11752" s="62">
        <v>81.44</v>
      </c>
      <c r="J11752" s="62">
        <v>681.69</v>
      </c>
      <c r="K11752" s="62">
        <v>8</v>
      </c>
      <c r="L11752" s="62">
        <v>279</v>
      </c>
      <c r="M11752" s="62">
        <v>2.58</v>
      </c>
      <c r="N11752" s="62">
        <v>0.89</v>
      </c>
      <c r="O11752" s="62">
        <v>96.47</v>
      </c>
      <c r="P11752" s="63"/>
      <c r="Q11752" s="63"/>
      <c r="R11752" s="63"/>
      <c r="S11752" s="63"/>
      <c r="T11752" s="63"/>
      <c r="U11752" s="63"/>
      <c r="V11752" s="63"/>
      <c r="W11752" s="63"/>
      <c r="X11752" s="63"/>
      <c r="Y11752" s="63"/>
      <c r="Z11752" s="62">
        <v>27000</v>
      </c>
      <c r="AA11752" s="62">
        <v>4157</v>
      </c>
      <c r="AB11752" s="62">
        <v>38.49</v>
      </c>
      <c r="AC11752" s="62">
        <v>3000</v>
      </c>
    </row>
    <row r="11753" spans="1:29" x14ac:dyDescent="0.25">
      <c r="A11753" s="61" t="s">
        <v>273</v>
      </c>
      <c r="B11753" s="61" t="s">
        <v>274</v>
      </c>
      <c r="C11753" s="62">
        <v>2012</v>
      </c>
      <c r="D11753" s="61" t="s">
        <v>75</v>
      </c>
      <c r="E11753" s="62">
        <v>13</v>
      </c>
      <c r="F11753" s="62">
        <v>2864</v>
      </c>
      <c r="G11753" s="62">
        <v>1066</v>
      </c>
      <c r="H11753" s="62">
        <v>6.83</v>
      </c>
      <c r="I11753" s="62">
        <v>220.31</v>
      </c>
      <c r="J11753" s="62">
        <v>2663.52</v>
      </c>
      <c r="K11753" s="62">
        <v>947.62</v>
      </c>
      <c r="L11753" s="62">
        <v>907</v>
      </c>
      <c r="M11753" s="62">
        <v>5.81</v>
      </c>
      <c r="N11753" s="62">
        <v>72.89</v>
      </c>
      <c r="O11753" s="62">
        <v>11427.68</v>
      </c>
      <c r="P11753" s="63"/>
      <c r="Q11753" s="63"/>
      <c r="R11753" s="63"/>
      <c r="S11753" s="63"/>
      <c r="T11753" s="63"/>
      <c r="U11753" s="63"/>
      <c r="V11753" s="63"/>
      <c r="W11753" s="63"/>
      <c r="X11753" s="63"/>
      <c r="Y11753" s="63"/>
      <c r="Z11753" s="62">
        <v>776.09</v>
      </c>
      <c r="AA11753" s="62">
        <v>6133</v>
      </c>
      <c r="AB11753" s="62">
        <v>39.31</v>
      </c>
      <c r="AC11753" s="62">
        <v>59.7</v>
      </c>
    </row>
    <row r="11754" spans="1:29" x14ac:dyDescent="0.25">
      <c r="A11754" s="61" t="s">
        <v>397</v>
      </c>
      <c r="B11754" s="61" t="s">
        <v>398</v>
      </c>
      <c r="C11754" s="62">
        <v>2005</v>
      </c>
      <c r="D11754" s="61" t="s">
        <v>99</v>
      </c>
      <c r="E11754" s="62">
        <v>50</v>
      </c>
      <c r="F11754" s="62">
        <v>485040</v>
      </c>
      <c r="G11754" s="62">
        <v>63961</v>
      </c>
      <c r="H11754" s="62">
        <v>106.6</v>
      </c>
      <c r="I11754" s="62">
        <v>9700.7999999999993</v>
      </c>
      <c r="J11754" s="62">
        <v>451087.2</v>
      </c>
      <c r="K11754" s="62">
        <v>0</v>
      </c>
      <c r="L11754" s="63"/>
      <c r="M11754" s="63"/>
      <c r="N11754" s="63"/>
      <c r="O11754" s="63"/>
      <c r="P11754" s="63"/>
      <c r="Q11754" s="63"/>
      <c r="R11754" s="63"/>
      <c r="S11754" s="63"/>
      <c r="T11754" s="63"/>
      <c r="U11754" s="63"/>
      <c r="V11754" s="63"/>
      <c r="W11754" s="63"/>
      <c r="X11754" s="63"/>
      <c r="Y11754" s="63"/>
      <c r="Z11754" s="62">
        <v>87900</v>
      </c>
      <c r="AA11754" s="62">
        <v>3050</v>
      </c>
      <c r="AB11754" s="62">
        <v>5.08</v>
      </c>
      <c r="AC11754" s="62">
        <v>1758</v>
      </c>
    </row>
    <row r="11755" spans="1:29" ht="45" x14ac:dyDescent="0.25">
      <c r="A11755" s="61" t="s">
        <v>340</v>
      </c>
      <c r="B11755" s="61" t="s">
        <v>341</v>
      </c>
      <c r="C11755" s="62">
        <v>2003</v>
      </c>
      <c r="D11755" s="61" t="s">
        <v>78</v>
      </c>
      <c r="E11755" s="62">
        <v>48</v>
      </c>
      <c r="F11755" s="62">
        <v>450440</v>
      </c>
      <c r="G11755" s="62">
        <v>39979</v>
      </c>
      <c r="H11755" s="62">
        <v>69.41</v>
      </c>
      <c r="I11755" s="62">
        <v>9384.17</v>
      </c>
      <c r="J11755" s="62">
        <v>418909.2</v>
      </c>
      <c r="K11755" s="62">
        <v>0</v>
      </c>
      <c r="L11755" s="63"/>
      <c r="M11755" s="63"/>
      <c r="N11755" s="63"/>
      <c r="O11755" s="63"/>
      <c r="P11755" s="63"/>
      <c r="Q11755" s="63"/>
      <c r="R11755" s="63"/>
      <c r="S11755" s="63"/>
      <c r="T11755" s="63"/>
      <c r="U11755" s="63"/>
      <c r="V11755" s="63"/>
      <c r="W11755" s="63"/>
      <c r="X11755" s="63"/>
      <c r="Y11755" s="63"/>
      <c r="Z11755" s="62">
        <v>74110</v>
      </c>
      <c r="AA11755" s="62">
        <v>3528</v>
      </c>
      <c r="AB11755" s="62">
        <v>6.13</v>
      </c>
      <c r="AC11755" s="62">
        <v>1543.96</v>
      </c>
    </row>
    <row r="11756" spans="1:29" ht="30" x14ac:dyDescent="0.25">
      <c r="A11756" s="61" t="s">
        <v>188</v>
      </c>
      <c r="B11756" s="61" t="s">
        <v>189</v>
      </c>
      <c r="C11756" s="62">
        <v>2014</v>
      </c>
      <c r="D11756" s="61" t="s">
        <v>83</v>
      </c>
      <c r="E11756" s="62">
        <v>58</v>
      </c>
      <c r="F11756" s="62">
        <v>229992</v>
      </c>
      <c r="G11756" s="62">
        <v>45842</v>
      </c>
      <c r="H11756" s="62">
        <v>65.86</v>
      </c>
      <c r="I11756" s="62">
        <v>3965.38</v>
      </c>
      <c r="J11756" s="62">
        <v>213892.56</v>
      </c>
      <c r="K11756" s="62">
        <v>31720.66</v>
      </c>
      <c r="L11756" s="62">
        <v>44490</v>
      </c>
      <c r="M11756" s="62">
        <v>63.92</v>
      </c>
      <c r="N11756" s="62">
        <v>546.91</v>
      </c>
      <c r="O11756" s="62">
        <v>382528.95</v>
      </c>
      <c r="P11756" s="63"/>
      <c r="Q11756" s="63"/>
      <c r="R11756" s="63"/>
      <c r="S11756" s="63"/>
      <c r="T11756" s="63"/>
      <c r="U11756" s="63"/>
      <c r="V11756" s="63"/>
      <c r="W11756" s="63"/>
      <c r="X11756" s="63"/>
      <c r="Y11756" s="63"/>
      <c r="Z11756" s="62">
        <v>4077</v>
      </c>
      <c r="AA11756" s="62">
        <v>27544</v>
      </c>
      <c r="AB11756" s="62">
        <v>39.57</v>
      </c>
      <c r="AC11756" s="62">
        <v>70.290000000000006</v>
      </c>
    </row>
    <row r="11757" spans="1:29" ht="30" x14ac:dyDescent="0.25">
      <c r="A11757" s="61" t="s">
        <v>176</v>
      </c>
      <c r="B11757" s="61" t="s">
        <v>177</v>
      </c>
      <c r="C11757" s="62">
        <v>2012</v>
      </c>
      <c r="D11757" s="61" t="s">
        <v>86</v>
      </c>
      <c r="E11757" s="62">
        <v>72</v>
      </c>
      <c r="F11757" s="62">
        <v>20223</v>
      </c>
      <c r="G11757" s="62">
        <v>3335</v>
      </c>
      <c r="H11757" s="62">
        <v>3.86</v>
      </c>
      <c r="I11757" s="62">
        <v>280.88</v>
      </c>
      <c r="J11757" s="62">
        <v>18807.39</v>
      </c>
      <c r="K11757" s="62">
        <v>0</v>
      </c>
      <c r="L11757" s="62">
        <v>2361</v>
      </c>
      <c r="M11757" s="62">
        <v>2.73</v>
      </c>
      <c r="N11757" s="63"/>
      <c r="O11757" s="63"/>
      <c r="P11757" s="63"/>
      <c r="Q11757" s="63"/>
      <c r="R11757" s="63"/>
      <c r="S11757" s="63"/>
      <c r="T11757" s="63"/>
      <c r="U11757" s="63"/>
      <c r="V11757" s="63"/>
      <c r="W11757" s="63"/>
      <c r="X11757" s="63"/>
      <c r="Y11757" s="63"/>
      <c r="Z11757" s="62">
        <v>0</v>
      </c>
      <c r="AA11757" s="62">
        <v>28595</v>
      </c>
      <c r="AB11757" s="62">
        <v>33.1</v>
      </c>
      <c r="AC11757" s="62">
        <v>0</v>
      </c>
    </row>
    <row r="11758" spans="1:29" x14ac:dyDescent="0.25">
      <c r="A11758" s="61" t="s">
        <v>126</v>
      </c>
      <c r="B11758" s="61" t="s">
        <v>127</v>
      </c>
      <c r="C11758" s="62">
        <v>2005</v>
      </c>
      <c r="D11758" s="61" t="s">
        <v>226</v>
      </c>
      <c r="E11758" s="62">
        <v>50</v>
      </c>
      <c r="F11758" s="62">
        <v>175638</v>
      </c>
      <c r="G11758" s="62">
        <v>18847</v>
      </c>
      <c r="H11758" s="62">
        <v>31.41</v>
      </c>
      <c r="I11758" s="62">
        <v>3512.76</v>
      </c>
      <c r="J11758" s="62">
        <v>163343.34</v>
      </c>
      <c r="K11758" s="62">
        <v>15482</v>
      </c>
      <c r="L11758" s="62">
        <v>18318</v>
      </c>
      <c r="M11758" s="62">
        <v>30.53</v>
      </c>
      <c r="N11758" s="62">
        <v>309.64</v>
      </c>
      <c r="O11758" s="62">
        <v>186702.07999999999</v>
      </c>
      <c r="P11758" s="63"/>
      <c r="Q11758" s="63"/>
      <c r="R11758" s="63"/>
      <c r="S11758" s="63"/>
      <c r="T11758" s="63"/>
      <c r="U11758" s="63"/>
      <c r="V11758" s="63"/>
      <c r="W11758" s="63"/>
      <c r="X11758" s="63"/>
      <c r="Y11758" s="63"/>
      <c r="Z11758" s="62">
        <v>1595</v>
      </c>
      <c r="AA11758" s="62">
        <v>10573</v>
      </c>
      <c r="AB11758" s="62">
        <v>17.62</v>
      </c>
      <c r="AC11758" s="62">
        <v>31.9</v>
      </c>
    </row>
    <row r="11759" spans="1:29" ht="30" x14ac:dyDescent="0.25">
      <c r="A11759" s="61" t="s">
        <v>247</v>
      </c>
      <c r="B11759" s="61" t="s">
        <v>248</v>
      </c>
      <c r="C11759" s="62">
        <v>2003</v>
      </c>
      <c r="D11759" s="61" t="s">
        <v>150</v>
      </c>
      <c r="E11759" s="62">
        <v>2</v>
      </c>
      <c r="F11759" s="62">
        <v>8886</v>
      </c>
      <c r="G11759" s="62">
        <v>1606</v>
      </c>
      <c r="H11759" s="62">
        <v>66.92</v>
      </c>
      <c r="I11759" s="62">
        <v>4443</v>
      </c>
      <c r="J11759" s="62">
        <v>8263.98</v>
      </c>
      <c r="K11759" s="62">
        <v>0</v>
      </c>
      <c r="L11759" s="62">
        <v>1</v>
      </c>
      <c r="M11759" s="62">
        <v>0.04</v>
      </c>
      <c r="N11759" s="63"/>
      <c r="O11759" s="63"/>
      <c r="P11759" s="63"/>
      <c r="Q11759" s="63"/>
      <c r="R11759" s="63"/>
      <c r="S11759" s="63"/>
      <c r="T11759" s="63"/>
      <c r="U11759" s="62">
        <v>1228</v>
      </c>
      <c r="V11759" s="62">
        <v>1337</v>
      </c>
      <c r="W11759" s="62">
        <v>55.71</v>
      </c>
      <c r="X11759" s="62">
        <v>614</v>
      </c>
      <c r="Y11759" s="62">
        <v>27487.55</v>
      </c>
      <c r="Z11759" s="62">
        <v>6</v>
      </c>
      <c r="AA11759" s="62">
        <v>306</v>
      </c>
      <c r="AB11759" s="62">
        <v>12.75</v>
      </c>
      <c r="AC11759" s="62">
        <v>3</v>
      </c>
    </row>
    <row r="11760" spans="1:29" ht="30" x14ac:dyDescent="0.25">
      <c r="A11760" s="61" t="s">
        <v>561</v>
      </c>
      <c r="B11760" s="61" t="s">
        <v>562</v>
      </c>
      <c r="C11760" s="62">
        <v>2018</v>
      </c>
      <c r="D11760" s="61" t="s">
        <v>99</v>
      </c>
      <c r="E11760" s="62">
        <v>40</v>
      </c>
      <c r="F11760" s="62">
        <v>86464</v>
      </c>
      <c r="G11760" s="62">
        <v>11206</v>
      </c>
      <c r="H11760" s="62">
        <v>23.35</v>
      </c>
      <c r="I11760" s="62">
        <v>2161.6</v>
      </c>
      <c r="J11760" s="62">
        <v>80411.520000000004</v>
      </c>
      <c r="K11760" s="62">
        <v>10764.31</v>
      </c>
      <c r="L11760" s="62">
        <v>13601</v>
      </c>
      <c r="M11760" s="62">
        <v>28.34</v>
      </c>
      <c r="N11760" s="62">
        <v>269.11</v>
      </c>
      <c r="O11760" s="62">
        <v>129810</v>
      </c>
      <c r="P11760" s="63"/>
      <c r="Q11760" s="63"/>
      <c r="R11760" s="63"/>
      <c r="S11760" s="63"/>
      <c r="T11760" s="63"/>
      <c r="U11760" s="63"/>
      <c r="V11760" s="63"/>
      <c r="W11760" s="63"/>
      <c r="X11760" s="63"/>
      <c r="Y11760" s="63"/>
      <c r="Z11760" s="62">
        <v>904</v>
      </c>
      <c r="AA11760" s="62">
        <v>12188</v>
      </c>
      <c r="AB11760" s="62">
        <v>25.39</v>
      </c>
      <c r="AC11760" s="62">
        <v>22.6</v>
      </c>
    </row>
    <row r="11761" spans="1:29" x14ac:dyDescent="0.25">
      <c r="A11761" s="61" t="s">
        <v>332</v>
      </c>
      <c r="B11761" s="61" t="s">
        <v>333</v>
      </c>
      <c r="C11761" s="62">
        <v>2007</v>
      </c>
      <c r="D11761" s="61" t="s">
        <v>75</v>
      </c>
      <c r="E11761" s="62">
        <v>18</v>
      </c>
      <c r="F11761" s="62">
        <v>1922</v>
      </c>
      <c r="G11761" s="62">
        <v>600</v>
      </c>
      <c r="H11761" s="62">
        <v>2.78</v>
      </c>
      <c r="I11761" s="62">
        <v>106.78</v>
      </c>
      <c r="J11761" s="62">
        <v>1787.46</v>
      </c>
      <c r="K11761" s="62">
        <v>633.37</v>
      </c>
      <c r="L11761" s="62">
        <v>1111</v>
      </c>
      <c r="M11761" s="62">
        <v>5.14</v>
      </c>
      <c r="N11761" s="62">
        <v>35.19</v>
      </c>
      <c r="O11761" s="62">
        <v>7637.95</v>
      </c>
      <c r="P11761" s="63"/>
      <c r="Q11761" s="63"/>
      <c r="R11761" s="63"/>
      <c r="S11761" s="63"/>
      <c r="T11761" s="63"/>
      <c r="U11761" s="63"/>
      <c r="V11761" s="63"/>
      <c r="W11761" s="63"/>
      <c r="X11761" s="63"/>
      <c r="Y11761" s="63"/>
      <c r="Z11761" s="62">
        <v>308623</v>
      </c>
      <c r="AA11761" s="62">
        <v>18569</v>
      </c>
      <c r="AB11761" s="62">
        <v>85.97</v>
      </c>
      <c r="AC11761" s="62">
        <v>17145.72</v>
      </c>
    </row>
    <row r="11762" spans="1:29" x14ac:dyDescent="0.25">
      <c r="A11762" s="61" t="s">
        <v>130</v>
      </c>
      <c r="B11762" s="61" t="s">
        <v>131</v>
      </c>
      <c r="C11762" s="62">
        <v>2004</v>
      </c>
      <c r="D11762" s="61" t="s">
        <v>132</v>
      </c>
      <c r="E11762" s="62">
        <v>15</v>
      </c>
      <c r="F11762" s="62">
        <v>0</v>
      </c>
      <c r="G11762" s="62">
        <v>0</v>
      </c>
      <c r="H11762" s="62">
        <v>0</v>
      </c>
      <c r="I11762" s="62">
        <v>0</v>
      </c>
      <c r="J11762" s="62">
        <v>0</v>
      </c>
      <c r="K11762" s="62">
        <v>0</v>
      </c>
      <c r="L11762" s="63"/>
      <c r="M11762" s="63"/>
      <c r="N11762" s="63"/>
      <c r="O11762" s="63"/>
      <c r="P11762" s="63"/>
      <c r="Q11762" s="63"/>
      <c r="R11762" s="63"/>
      <c r="S11762" s="63"/>
      <c r="T11762" s="63"/>
      <c r="U11762" s="63"/>
      <c r="V11762" s="63"/>
      <c r="W11762" s="63"/>
      <c r="X11762" s="63"/>
      <c r="Y11762" s="63"/>
      <c r="Z11762" s="62">
        <v>1491</v>
      </c>
      <c r="AA11762" s="62">
        <v>7583</v>
      </c>
      <c r="AB11762" s="62">
        <v>42.13</v>
      </c>
      <c r="AC11762" s="62">
        <v>99.4</v>
      </c>
    </row>
    <row r="11763" spans="1:29" x14ac:dyDescent="0.25">
      <c r="A11763" s="61" t="s">
        <v>208</v>
      </c>
      <c r="B11763" s="61" t="s">
        <v>209</v>
      </c>
      <c r="C11763" s="62">
        <v>2016</v>
      </c>
      <c r="D11763" s="61" t="s">
        <v>175</v>
      </c>
      <c r="E11763" s="62">
        <v>8</v>
      </c>
      <c r="F11763" s="63"/>
      <c r="G11763" s="63"/>
      <c r="H11763" s="63"/>
      <c r="I11763" s="63"/>
      <c r="J11763" s="63"/>
      <c r="K11763" s="62">
        <v>0</v>
      </c>
      <c r="L11763" s="63"/>
      <c r="M11763" s="63"/>
      <c r="N11763" s="63"/>
      <c r="O11763" s="63"/>
      <c r="P11763" s="63"/>
      <c r="Q11763" s="63"/>
      <c r="R11763" s="63"/>
      <c r="S11763" s="63"/>
      <c r="T11763" s="63"/>
      <c r="U11763" s="63"/>
      <c r="V11763" s="63"/>
      <c r="W11763" s="63"/>
      <c r="X11763" s="63"/>
      <c r="Y11763" s="63"/>
      <c r="Z11763" s="62">
        <v>291</v>
      </c>
      <c r="AA11763" s="62">
        <v>1745</v>
      </c>
      <c r="AB11763" s="62">
        <v>18.18</v>
      </c>
      <c r="AC11763" s="62">
        <v>36.380000000000003</v>
      </c>
    </row>
    <row r="11764" spans="1:29" x14ac:dyDescent="0.25">
      <c r="A11764" s="61" t="s">
        <v>488</v>
      </c>
      <c r="B11764" s="61" t="s">
        <v>489</v>
      </c>
      <c r="C11764" s="62">
        <v>2016</v>
      </c>
      <c r="D11764" s="61" t="s">
        <v>75</v>
      </c>
      <c r="E11764" s="62">
        <v>3</v>
      </c>
      <c r="F11764" s="62">
        <v>1074</v>
      </c>
      <c r="G11764" s="62">
        <v>470</v>
      </c>
      <c r="H11764" s="62">
        <v>13.06</v>
      </c>
      <c r="I11764" s="62">
        <v>358</v>
      </c>
      <c r="J11764" s="62">
        <v>998.82</v>
      </c>
      <c r="K11764" s="62">
        <v>0</v>
      </c>
      <c r="L11764" s="63"/>
      <c r="M11764" s="63"/>
      <c r="N11764" s="63"/>
      <c r="O11764" s="63"/>
      <c r="P11764" s="63"/>
      <c r="Q11764" s="63"/>
      <c r="R11764" s="63"/>
      <c r="S11764" s="63"/>
      <c r="T11764" s="63"/>
      <c r="U11764" s="63"/>
      <c r="V11764" s="63"/>
      <c r="W11764" s="63"/>
      <c r="X11764" s="63"/>
      <c r="Y11764" s="63"/>
      <c r="Z11764" s="62">
        <v>0</v>
      </c>
      <c r="AA11764" s="63"/>
      <c r="AB11764" s="63"/>
      <c r="AC11764" s="62">
        <v>0</v>
      </c>
    </row>
    <row r="11765" spans="1:29" ht="30" x14ac:dyDescent="0.25">
      <c r="A11765" s="61" t="s">
        <v>348</v>
      </c>
      <c r="B11765" s="61" t="s">
        <v>349</v>
      </c>
      <c r="C11765" s="62">
        <v>2004</v>
      </c>
      <c r="D11765" s="61" t="s">
        <v>150</v>
      </c>
      <c r="E11765" s="62">
        <v>4</v>
      </c>
      <c r="F11765" s="62">
        <v>3405</v>
      </c>
      <c r="G11765" s="62">
        <v>590</v>
      </c>
      <c r="H11765" s="62">
        <v>12.29</v>
      </c>
      <c r="I11765" s="62">
        <v>851.25</v>
      </c>
      <c r="J11765" s="62">
        <v>3166.65</v>
      </c>
      <c r="K11765" s="62">
        <v>0</v>
      </c>
      <c r="L11765" s="63"/>
      <c r="M11765" s="63"/>
      <c r="N11765" s="63"/>
      <c r="O11765" s="63"/>
      <c r="P11765" s="63"/>
      <c r="Q11765" s="63"/>
      <c r="R11765" s="63"/>
      <c r="S11765" s="63"/>
      <c r="T11765" s="63"/>
      <c r="U11765" s="63"/>
      <c r="V11765" s="63"/>
      <c r="W11765" s="63"/>
      <c r="X11765" s="63"/>
      <c r="Y11765" s="63"/>
      <c r="Z11765" s="62">
        <v>94.11</v>
      </c>
      <c r="AA11765" s="62">
        <v>2550</v>
      </c>
      <c r="AB11765" s="62">
        <v>53.13</v>
      </c>
      <c r="AC11765" s="62">
        <v>23.53</v>
      </c>
    </row>
    <row r="11766" spans="1:29" x14ac:dyDescent="0.25">
      <c r="A11766" s="61" t="s">
        <v>70</v>
      </c>
      <c r="B11766" s="61" t="s">
        <v>71</v>
      </c>
      <c r="C11766" s="62">
        <v>2007</v>
      </c>
      <c r="D11766" s="61" t="s">
        <v>72</v>
      </c>
      <c r="E11766" s="62">
        <v>67</v>
      </c>
      <c r="F11766" s="62">
        <v>297760</v>
      </c>
      <c r="G11766" s="62">
        <v>38941</v>
      </c>
      <c r="H11766" s="62">
        <v>48.43</v>
      </c>
      <c r="I11766" s="62">
        <v>4444.18</v>
      </c>
      <c r="J11766" s="62">
        <v>276916.8</v>
      </c>
      <c r="K11766" s="62">
        <v>18301</v>
      </c>
      <c r="L11766" s="62">
        <v>31552</v>
      </c>
      <c r="M11766" s="62">
        <v>39.24</v>
      </c>
      <c r="N11766" s="62">
        <v>273.14999999999998</v>
      </c>
      <c r="O11766" s="62">
        <v>220697.25</v>
      </c>
      <c r="P11766" s="63"/>
      <c r="Q11766" s="63"/>
      <c r="R11766" s="63"/>
      <c r="S11766" s="63"/>
      <c r="T11766" s="63"/>
      <c r="U11766" s="63"/>
      <c r="V11766" s="63"/>
      <c r="W11766" s="63"/>
      <c r="X11766" s="63"/>
      <c r="Y11766" s="63"/>
      <c r="Z11766" s="62">
        <v>2459</v>
      </c>
      <c r="AA11766" s="62">
        <v>11324</v>
      </c>
      <c r="AB11766" s="62">
        <v>14.08</v>
      </c>
      <c r="AC11766" s="62">
        <v>36.700000000000003</v>
      </c>
    </row>
    <row r="11767" spans="1:29" x14ac:dyDescent="0.25">
      <c r="A11767" s="61" t="s">
        <v>371</v>
      </c>
      <c r="B11767" s="61" t="s">
        <v>372</v>
      </c>
      <c r="C11767" s="62">
        <v>2009</v>
      </c>
      <c r="D11767" s="61" t="s">
        <v>78</v>
      </c>
      <c r="E11767" s="62">
        <v>59</v>
      </c>
      <c r="F11767" s="62">
        <v>665862</v>
      </c>
      <c r="G11767" s="62">
        <v>103326</v>
      </c>
      <c r="H11767" s="62">
        <v>145.94</v>
      </c>
      <c r="I11767" s="62">
        <v>11285.8</v>
      </c>
      <c r="J11767" s="62">
        <v>619251.66</v>
      </c>
      <c r="K11767" s="62">
        <v>0</v>
      </c>
      <c r="L11767" s="63"/>
      <c r="M11767" s="63"/>
      <c r="N11767" s="63"/>
      <c r="O11767" s="63"/>
      <c r="P11767" s="63"/>
      <c r="Q11767" s="63"/>
      <c r="R11767" s="63"/>
      <c r="S11767" s="63"/>
      <c r="T11767" s="63"/>
      <c r="U11767" s="63"/>
      <c r="V11767" s="63"/>
      <c r="W11767" s="63"/>
      <c r="X11767" s="63"/>
      <c r="Y11767" s="63"/>
      <c r="Z11767" s="62">
        <v>0</v>
      </c>
      <c r="AA11767" s="63"/>
      <c r="AB11767" s="63"/>
      <c r="AC11767" s="62">
        <v>0</v>
      </c>
    </row>
    <row r="11768" spans="1:29" x14ac:dyDescent="0.25">
      <c r="A11768" s="61" t="s">
        <v>107</v>
      </c>
      <c r="B11768" s="61" t="s">
        <v>108</v>
      </c>
      <c r="C11768" s="62">
        <v>2005</v>
      </c>
      <c r="D11768" s="61" t="s">
        <v>297</v>
      </c>
      <c r="E11768" s="62">
        <v>48</v>
      </c>
      <c r="F11768" s="63"/>
      <c r="G11768" s="63"/>
      <c r="H11768" s="63"/>
      <c r="I11768" s="63"/>
      <c r="J11768" s="63"/>
      <c r="K11768" s="62">
        <v>0</v>
      </c>
      <c r="L11768" s="63"/>
      <c r="M11768" s="63"/>
      <c r="N11768" s="63"/>
      <c r="O11768" s="63"/>
      <c r="P11768" s="63"/>
      <c r="Q11768" s="63"/>
      <c r="R11768" s="63"/>
      <c r="S11768" s="63"/>
      <c r="T11768" s="63"/>
      <c r="U11768" s="63"/>
      <c r="V11768" s="63"/>
      <c r="W11768" s="63"/>
      <c r="X11768" s="63"/>
      <c r="Y11768" s="63"/>
      <c r="Z11768" s="62">
        <v>0</v>
      </c>
      <c r="AA11768" s="62">
        <v>17760</v>
      </c>
      <c r="AB11768" s="62">
        <v>30.83</v>
      </c>
      <c r="AC11768" s="62">
        <v>0</v>
      </c>
    </row>
    <row r="11769" spans="1:29" x14ac:dyDescent="0.25">
      <c r="A11769" s="61" t="s">
        <v>291</v>
      </c>
      <c r="B11769" s="61" t="s">
        <v>292</v>
      </c>
      <c r="C11769" s="62">
        <v>2007</v>
      </c>
      <c r="D11769" s="61" t="s">
        <v>78</v>
      </c>
      <c r="E11769" s="62">
        <v>70</v>
      </c>
      <c r="F11769" s="62">
        <v>215250</v>
      </c>
      <c r="G11769" s="62">
        <v>32008</v>
      </c>
      <c r="H11769" s="62">
        <v>38.1</v>
      </c>
      <c r="I11769" s="62">
        <v>3075</v>
      </c>
      <c r="J11769" s="62">
        <v>200182.5</v>
      </c>
      <c r="K11769" s="62">
        <v>0</v>
      </c>
      <c r="L11769" s="63"/>
      <c r="M11769" s="63"/>
      <c r="N11769" s="63"/>
      <c r="O11769" s="63"/>
      <c r="P11769" s="63"/>
      <c r="Q11769" s="63"/>
      <c r="R11769" s="63"/>
      <c r="S11769" s="63"/>
      <c r="T11769" s="63"/>
      <c r="U11769" s="63"/>
      <c r="V11769" s="63"/>
      <c r="W11769" s="63"/>
      <c r="X11769" s="63"/>
      <c r="Y11769" s="63"/>
      <c r="Z11769" s="62">
        <v>289463</v>
      </c>
      <c r="AA11769" s="62">
        <v>7370</v>
      </c>
      <c r="AB11769" s="62">
        <v>8.77</v>
      </c>
      <c r="AC11769" s="62">
        <v>4135.1899999999996</v>
      </c>
    </row>
    <row r="11770" spans="1:29" x14ac:dyDescent="0.25">
      <c r="A11770" s="61" t="s">
        <v>413</v>
      </c>
      <c r="B11770" s="61" t="s">
        <v>414</v>
      </c>
      <c r="C11770" s="62">
        <v>2006</v>
      </c>
      <c r="D11770" s="61" t="s">
        <v>99</v>
      </c>
      <c r="E11770" s="62">
        <v>48</v>
      </c>
      <c r="F11770" s="62">
        <v>1492645</v>
      </c>
      <c r="G11770" s="62">
        <v>34688</v>
      </c>
      <c r="H11770" s="62">
        <v>60.22</v>
      </c>
      <c r="I11770" s="62">
        <v>31096.77</v>
      </c>
      <c r="J11770" s="62">
        <v>1388159.85</v>
      </c>
      <c r="K11770" s="62">
        <v>14158</v>
      </c>
      <c r="L11770" s="62">
        <v>21497</v>
      </c>
      <c r="M11770" s="62">
        <v>37.32</v>
      </c>
      <c r="N11770" s="62">
        <v>294.95999999999998</v>
      </c>
      <c r="O11770" s="62">
        <v>170735.57</v>
      </c>
      <c r="P11770" s="63"/>
      <c r="Q11770" s="63"/>
      <c r="R11770" s="63"/>
      <c r="S11770" s="63"/>
      <c r="T11770" s="63"/>
      <c r="U11770" s="63"/>
      <c r="V11770" s="63"/>
      <c r="W11770" s="63"/>
      <c r="X11770" s="63"/>
      <c r="Y11770" s="63"/>
      <c r="Z11770" s="62">
        <v>202974</v>
      </c>
      <c r="AA11770" s="62">
        <v>21239</v>
      </c>
      <c r="AB11770" s="62">
        <v>36.869999999999997</v>
      </c>
      <c r="AC11770" s="62">
        <v>4228.63</v>
      </c>
    </row>
    <row r="11771" spans="1:29" ht="30" x14ac:dyDescent="0.25">
      <c r="A11771" s="61" t="s">
        <v>283</v>
      </c>
      <c r="B11771" s="61" t="s">
        <v>284</v>
      </c>
      <c r="C11771" s="62">
        <v>2011</v>
      </c>
      <c r="D11771" s="61" t="s">
        <v>86</v>
      </c>
      <c r="E11771" s="62">
        <v>216</v>
      </c>
      <c r="F11771" s="62">
        <v>1479320</v>
      </c>
      <c r="G11771" s="62">
        <v>237416</v>
      </c>
      <c r="H11771" s="62">
        <v>91.6</v>
      </c>
      <c r="I11771" s="62">
        <v>6848.7</v>
      </c>
      <c r="J11771" s="62">
        <v>1375767.6</v>
      </c>
      <c r="K11771" s="62">
        <v>208343.36</v>
      </c>
      <c r="L11771" s="62">
        <v>197778</v>
      </c>
      <c r="M11771" s="62">
        <v>76.3</v>
      </c>
      <c r="N11771" s="62">
        <v>964.55</v>
      </c>
      <c r="O11771" s="62">
        <v>2512475.0299999998</v>
      </c>
      <c r="P11771" s="63"/>
      <c r="Q11771" s="63"/>
      <c r="R11771" s="63"/>
      <c r="S11771" s="63"/>
      <c r="T11771" s="63"/>
      <c r="U11771" s="63"/>
      <c r="V11771" s="63"/>
      <c r="W11771" s="63"/>
      <c r="X11771" s="63"/>
      <c r="Y11771" s="63"/>
      <c r="Z11771" s="62">
        <v>0</v>
      </c>
      <c r="AA11771" s="63"/>
      <c r="AB11771" s="63"/>
      <c r="AC11771" s="62">
        <v>0</v>
      </c>
    </row>
    <row r="11772" spans="1:29" x14ac:dyDescent="0.25">
      <c r="A11772" s="61" t="s">
        <v>178</v>
      </c>
      <c r="B11772" s="61" t="s">
        <v>179</v>
      </c>
      <c r="C11772" s="62">
        <v>2013</v>
      </c>
      <c r="D11772" s="61" t="s">
        <v>86</v>
      </c>
      <c r="E11772" s="62">
        <v>52</v>
      </c>
      <c r="F11772" s="62">
        <v>3970</v>
      </c>
      <c r="G11772" s="62">
        <v>1340</v>
      </c>
      <c r="H11772" s="62">
        <v>2.15</v>
      </c>
      <c r="I11772" s="62">
        <v>76.349999999999994</v>
      </c>
      <c r="J11772" s="62">
        <v>3692.1</v>
      </c>
      <c r="K11772" s="62">
        <v>1492.73</v>
      </c>
      <c r="L11772" s="62">
        <v>2749</v>
      </c>
      <c r="M11772" s="62">
        <v>4.41</v>
      </c>
      <c r="N11772" s="63"/>
      <c r="O11772" s="63"/>
      <c r="P11772" s="63"/>
      <c r="Q11772" s="63"/>
      <c r="R11772" s="63"/>
      <c r="S11772" s="63"/>
      <c r="T11772" s="63"/>
      <c r="U11772" s="63"/>
      <c r="V11772" s="63"/>
      <c r="W11772" s="63"/>
      <c r="X11772" s="63"/>
      <c r="Y11772" s="63"/>
      <c r="Z11772" s="62">
        <v>5.43</v>
      </c>
      <c r="AA11772" s="62">
        <v>34645</v>
      </c>
      <c r="AB11772" s="62">
        <v>55.52</v>
      </c>
      <c r="AC11772" s="62">
        <v>0.1</v>
      </c>
    </row>
    <row r="11773" spans="1:29" ht="30" x14ac:dyDescent="0.25">
      <c r="A11773" s="61" t="s">
        <v>283</v>
      </c>
      <c r="B11773" s="61" t="s">
        <v>284</v>
      </c>
      <c r="C11773" s="62">
        <v>2013</v>
      </c>
      <c r="D11773" s="61" t="s">
        <v>150</v>
      </c>
      <c r="E11773" s="62">
        <v>8</v>
      </c>
      <c r="F11773" s="63"/>
      <c r="G11773" s="62">
        <v>0</v>
      </c>
      <c r="H11773" s="62">
        <v>0</v>
      </c>
      <c r="I11773" s="63"/>
      <c r="J11773" s="63"/>
      <c r="K11773" s="62">
        <v>0</v>
      </c>
      <c r="L11773" s="63"/>
      <c r="M11773" s="63"/>
      <c r="N11773" s="63"/>
      <c r="O11773" s="63"/>
      <c r="P11773" s="63"/>
      <c r="Q11773" s="63"/>
      <c r="R11773" s="63"/>
      <c r="S11773" s="63"/>
      <c r="T11773" s="63"/>
      <c r="U11773" s="63"/>
      <c r="V11773" s="63"/>
      <c r="W11773" s="63"/>
      <c r="X11773" s="63"/>
      <c r="Y11773" s="63"/>
      <c r="Z11773" s="62">
        <v>0</v>
      </c>
      <c r="AA11773" s="63"/>
      <c r="AB11773" s="63"/>
      <c r="AC11773" s="62">
        <v>0</v>
      </c>
    </row>
    <row r="11774" spans="1:29" x14ac:dyDescent="0.25">
      <c r="A11774" s="61" t="s">
        <v>299</v>
      </c>
      <c r="B11774" s="61" t="s">
        <v>300</v>
      </c>
      <c r="C11774" s="62">
        <v>2014</v>
      </c>
      <c r="D11774" s="61" t="s">
        <v>78</v>
      </c>
      <c r="E11774" s="62">
        <v>48</v>
      </c>
      <c r="F11774" s="62">
        <v>433560</v>
      </c>
      <c r="G11774" s="62">
        <v>62146</v>
      </c>
      <c r="H11774" s="62">
        <v>107.89</v>
      </c>
      <c r="I11774" s="62">
        <v>9032.5</v>
      </c>
      <c r="J11774" s="62">
        <v>403210.8</v>
      </c>
      <c r="K11774" s="62">
        <v>0</v>
      </c>
      <c r="L11774" s="63"/>
      <c r="M11774" s="63"/>
      <c r="N11774" s="63"/>
      <c r="O11774" s="63"/>
      <c r="P11774" s="63"/>
      <c r="Q11774" s="63"/>
      <c r="R11774" s="63"/>
      <c r="S11774" s="63"/>
      <c r="T11774" s="63"/>
      <c r="U11774" s="63"/>
      <c r="V11774" s="63"/>
      <c r="W11774" s="63"/>
      <c r="X11774" s="63"/>
      <c r="Y11774" s="63"/>
      <c r="Z11774" s="62">
        <v>84832</v>
      </c>
      <c r="AA11774" s="62">
        <v>4456</v>
      </c>
      <c r="AB11774" s="62">
        <v>7.74</v>
      </c>
      <c r="AC11774" s="62">
        <v>1767.33</v>
      </c>
    </row>
    <row r="11775" spans="1:29" x14ac:dyDescent="0.25">
      <c r="A11775" s="61" t="s">
        <v>163</v>
      </c>
      <c r="B11775" s="61" t="s">
        <v>164</v>
      </c>
      <c r="C11775" s="62">
        <v>2013</v>
      </c>
      <c r="D11775" s="61" t="s">
        <v>86</v>
      </c>
      <c r="E11775" s="62">
        <v>32</v>
      </c>
      <c r="F11775" s="62">
        <v>21310</v>
      </c>
      <c r="G11775" s="62">
        <v>1993</v>
      </c>
      <c r="H11775" s="62">
        <v>5.19</v>
      </c>
      <c r="I11775" s="62">
        <v>665.94</v>
      </c>
      <c r="J11775" s="62">
        <v>19818.3</v>
      </c>
      <c r="K11775" s="62">
        <v>30553.83</v>
      </c>
      <c r="L11775" s="62">
        <v>20288</v>
      </c>
      <c r="M11775" s="62">
        <v>52.83</v>
      </c>
      <c r="N11775" s="62">
        <v>954.81</v>
      </c>
      <c r="O11775" s="62">
        <v>368457.82</v>
      </c>
      <c r="P11775" s="63"/>
      <c r="Q11775" s="63"/>
      <c r="R11775" s="63"/>
      <c r="S11775" s="63"/>
      <c r="T11775" s="63"/>
      <c r="U11775" s="63"/>
      <c r="V11775" s="63"/>
      <c r="W11775" s="63"/>
      <c r="X11775" s="63"/>
      <c r="Y11775" s="63"/>
      <c r="Z11775" s="62">
        <v>255696</v>
      </c>
      <c r="AA11775" s="62">
        <v>20364</v>
      </c>
      <c r="AB11775" s="62">
        <v>53.03</v>
      </c>
      <c r="AC11775" s="62">
        <v>7990.5</v>
      </c>
    </row>
    <row r="11776" spans="1:29" ht="30" x14ac:dyDescent="0.25">
      <c r="A11776" s="61" t="s">
        <v>136</v>
      </c>
      <c r="B11776" s="61" t="s">
        <v>137</v>
      </c>
      <c r="C11776" s="62">
        <v>2006</v>
      </c>
      <c r="D11776" s="61" t="s">
        <v>78</v>
      </c>
      <c r="E11776" s="62">
        <v>24</v>
      </c>
      <c r="F11776" s="62">
        <v>32606</v>
      </c>
      <c r="G11776" s="62">
        <v>4995</v>
      </c>
      <c r="H11776" s="62">
        <v>17.34</v>
      </c>
      <c r="I11776" s="62">
        <v>1358.58</v>
      </c>
      <c r="J11776" s="62">
        <v>30323.58</v>
      </c>
      <c r="K11776" s="62">
        <v>4495</v>
      </c>
      <c r="L11776" s="62">
        <v>6175</v>
      </c>
      <c r="M11776" s="62">
        <v>21.44</v>
      </c>
      <c r="N11776" s="62">
        <v>187.29</v>
      </c>
      <c r="O11776" s="62">
        <v>54206.55</v>
      </c>
      <c r="P11776" s="63"/>
      <c r="Q11776" s="63"/>
      <c r="R11776" s="63"/>
      <c r="S11776" s="63"/>
      <c r="T11776" s="63"/>
      <c r="U11776" s="63"/>
      <c r="V11776" s="63"/>
      <c r="W11776" s="63"/>
      <c r="X11776" s="63"/>
      <c r="Y11776" s="63"/>
      <c r="Z11776" s="62">
        <v>0.69</v>
      </c>
      <c r="AA11776" s="62">
        <v>1215</v>
      </c>
      <c r="AB11776" s="62">
        <v>4.22</v>
      </c>
      <c r="AC11776" s="62">
        <v>0.03</v>
      </c>
    </row>
    <row r="11777" spans="1:29" ht="30" x14ac:dyDescent="0.25">
      <c r="A11777" s="61" t="s">
        <v>138</v>
      </c>
      <c r="B11777" s="61" t="s">
        <v>139</v>
      </c>
      <c r="C11777" s="62">
        <v>2017</v>
      </c>
      <c r="D11777" s="61" t="s">
        <v>72</v>
      </c>
      <c r="E11777" s="62">
        <v>55</v>
      </c>
      <c r="F11777" s="62">
        <v>185760</v>
      </c>
      <c r="G11777" s="62">
        <v>31611</v>
      </c>
      <c r="H11777" s="62">
        <v>47.9</v>
      </c>
      <c r="I11777" s="62">
        <v>3377.45</v>
      </c>
      <c r="J11777" s="62">
        <v>172756.8</v>
      </c>
      <c r="K11777" s="62">
        <v>9928.23</v>
      </c>
      <c r="L11777" s="62">
        <v>11432</v>
      </c>
      <c r="M11777" s="62">
        <v>17.32</v>
      </c>
      <c r="N11777" s="62">
        <v>180.51</v>
      </c>
      <c r="O11777" s="62">
        <v>119727.44</v>
      </c>
      <c r="P11777" s="63"/>
      <c r="Q11777" s="63"/>
      <c r="R11777" s="63"/>
      <c r="S11777" s="63"/>
      <c r="T11777" s="63"/>
      <c r="U11777" s="63"/>
      <c r="V11777" s="63"/>
      <c r="W11777" s="63"/>
      <c r="X11777" s="63"/>
      <c r="Y11777" s="63"/>
      <c r="Z11777" s="62">
        <v>103310</v>
      </c>
      <c r="AA11777" s="62">
        <v>8907</v>
      </c>
      <c r="AB11777" s="62">
        <v>13.5</v>
      </c>
      <c r="AC11777" s="62">
        <v>1878.36</v>
      </c>
    </row>
    <row r="11778" spans="1:29" ht="30" x14ac:dyDescent="0.25">
      <c r="A11778" s="61" t="s">
        <v>391</v>
      </c>
      <c r="B11778" s="61" t="s">
        <v>392</v>
      </c>
      <c r="C11778" s="62">
        <v>2016</v>
      </c>
      <c r="D11778" s="61" t="s">
        <v>226</v>
      </c>
      <c r="E11778" s="62">
        <v>125</v>
      </c>
      <c r="F11778" s="62">
        <v>1096073</v>
      </c>
      <c r="G11778" s="62">
        <v>245095</v>
      </c>
      <c r="H11778" s="62">
        <v>163.4</v>
      </c>
      <c r="I11778" s="62">
        <v>8768.58</v>
      </c>
      <c r="J11778" s="62">
        <v>1019347.89</v>
      </c>
      <c r="K11778" s="62">
        <v>7788.55</v>
      </c>
      <c r="L11778" s="62">
        <v>10554</v>
      </c>
      <c r="M11778" s="62">
        <v>7.04</v>
      </c>
      <c r="N11778" s="62">
        <v>62.31</v>
      </c>
      <c r="O11778" s="62">
        <v>93924.52</v>
      </c>
      <c r="P11778" s="63"/>
      <c r="Q11778" s="63"/>
      <c r="R11778" s="63"/>
      <c r="S11778" s="63"/>
      <c r="T11778" s="63"/>
      <c r="U11778" s="63"/>
      <c r="V11778" s="63"/>
      <c r="W11778" s="63"/>
      <c r="X11778" s="63"/>
      <c r="Y11778" s="63"/>
      <c r="Z11778" s="62">
        <v>3237</v>
      </c>
      <c r="AA11778" s="62">
        <v>35219</v>
      </c>
      <c r="AB11778" s="62">
        <v>23.48</v>
      </c>
      <c r="AC11778" s="62">
        <v>25.9</v>
      </c>
    </row>
    <row r="11779" spans="1:29" ht="30" x14ac:dyDescent="0.25">
      <c r="A11779" s="61" t="s">
        <v>171</v>
      </c>
      <c r="B11779" s="61" t="s">
        <v>172</v>
      </c>
      <c r="C11779" s="62">
        <v>2010</v>
      </c>
      <c r="D11779" s="61" t="s">
        <v>94</v>
      </c>
      <c r="E11779" s="62">
        <v>4</v>
      </c>
      <c r="F11779" s="63"/>
      <c r="G11779" s="63"/>
      <c r="H11779" s="63"/>
      <c r="I11779" s="63"/>
      <c r="J11779" s="63"/>
      <c r="K11779" s="62">
        <v>0</v>
      </c>
      <c r="L11779" s="63"/>
      <c r="M11779" s="63"/>
      <c r="N11779" s="63"/>
      <c r="O11779" s="63"/>
      <c r="P11779" s="63"/>
      <c r="Q11779" s="63"/>
      <c r="R11779" s="63"/>
      <c r="S11779" s="63"/>
      <c r="T11779" s="63"/>
      <c r="U11779" s="63"/>
      <c r="V11779" s="63"/>
      <c r="W11779" s="63"/>
      <c r="X11779" s="63"/>
      <c r="Y11779" s="63"/>
      <c r="Z11779" s="62">
        <v>0</v>
      </c>
      <c r="AA11779" s="63"/>
      <c r="AB11779" s="63"/>
      <c r="AC11779" s="62">
        <v>0</v>
      </c>
    </row>
    <row r="11780" spans="1:29" x14ac:dyDescent="0.25">
      <c r="A11780" s="61" t="s">
        <v>413</v>
      </c>
      <c r="B11780" s="61" t="s">
        <v>414</v>
      </c>
      <c r="C11780" s="62">
        <v>2005</v>
      </c>
      <c r="D11780" s="61" t="s">
        <v>78</v>
      </c>
      <c r="E11780" s="62">
        <v>20</v>
      </c>
      <c r="F11780" s="62">
        <v>46605</v>
      </c>
      <c r="G11780" s="62">
        <v>6875</v>
      </c>
      <c r="H11780" s="62">
        <v>28.65</v>
      </c>
      <c r="I11780" s="62">
        <v>2330.25</v>
      </c>
      <c r="J11780" s="62">
        <v>43342.65</v>
      </c>
      <c r="K11780" s="62">
        <v>15212.77</v>
      </c>
      <c r="L11780" s="62">
        <v>21221</v>
      </c>
      <c r="M11780" s="62">
        <v>88.42</v>
      </c>
      <c r="N11780" s="62">
        <v>760.64</v>
      </c>
      <c r="O11780" s="62">
        <v>183455.35999999999</v>
      </c>
      <c r="P11780" s="63"/>
      <c r="Q11780" s="63"/>
      <c r="R11780" s="63"/>
      <c r="S11780" s="63"/>
      <c r="T11780" s="63"/>
      <c r="U11780" s="63"/>
      <c r="V11780" s="63"/>
      <c r="W11780" s="63"/>
      <c r="X11780" s="63"/>
      <c r="Y11780" s="63"/>
      <c r="Z11780" s="62">
        <v>113098</v>
      </c>
      <c r="AA11780" s="62">
        <v>8456</v>
      </c>
      <c r="AB11780" s="62">
        <v>35.229999999999997</v>
      </c>
      <c r="AC11780" s="62">
        <v>5654.9</v>
      </c>
    </row>
    <row r="11781" spans="1:29" x14ac:dyDescent="0.25">
      <c r="A11781" s="61" t="s">
        <v>126</v>
      </c>
      <c r="B11781" s="61" t="s">
        <v>127</v>
      </c>
      <c r="C11781" s="62">
        <v>2012</v>
      </c>
      <c r="D11781" s="61" t="s">
        <v>226</v>
      </c>
      <c r="E11781" s="62">
        <v>50</v>
      </c>
      <c r="F11781" s="62">
        <v>234638</v>
      </c>
      <c r="G11781" s="62">
        <v>33293</v>
      </c>
      <c r="H11781" s="62">
        <v>55.49</v>
      </c>
      <c r="I11781" s="62">
        <v>4692.76</v>
      </c>
      <c r="J11781" s="62">
        <v>218213.34</v>
      </c>
      <c r="K11781" s="62">
        <v>15432.59</v>
      </c>
      <c r="L11781" s="62">
        <v>24030</v>
      </c>
      <c r="M11781" s="62">
        <v>40.049999999999997</v>
      </c>
      <c r="N11781" s="62">
        <v>308.64999999999998</v>
      </c>
      <c r="O11781" s="62">
        <v>186106.23</v>
      </c>
      <c r="P11781" s="63"/>
      <c r="Q11781" s="63"/>
      <c r="R11781" s="63"/>
      <c r="S11781" s="63"/>
      <c r="T11781" s="63"/>
      <c r="U11781" s="63"/>
      <c r="V11781" s="63"/>
      <c r="W11781" s="63"/>
      <c r="X11781" s="63"/>
      <c r="Y11781" s="63"/>
      <c r="Z11781" s="62">
        <v>2227</v>
      </c>
      <c r="AA11781" s="62">
        <v>21896</v>
      </c>
      <c r="AB11781" s="62">
        <v>36.49</v>
      </c>
      <c r="AC11781" s="62">
        <v>44.54</v>
      </c>
    </row>
    <row r="11782" spans="1:29" x14ac:dyDescent="0.25">
      <c r="A11782" s="61" t="s">
        <v>235</v>
      </c>
      <c r="B11782" s="61" t="s">
        <v>236</v>
      </c>
      <c r="C11782" s="62">
        <v>2008</v>
      </c>
      <c r="D11782" s="61" t="s">
        <v>78</v>
      </c>
      <c r="E11782" s="62">
        <v>30</v>
      </c>
      <c r="F11782" s="62">
        <v>85442</v>
      </c>
      <c r="G11782" s="62">
        <v>149267</v>
      </c>
      <c r="H11782" s="62">
        <v>414.63</v>
      </c>
      <c r="I11782" s="62">
        <v>2848.07</v>
      </c>
      <c r="J11782" s="62">
        <v>79461.06</v>
      </c>
      <c r="K11782" s="62">
        <v>26146.46</v>
      </c>
      <c r="L11782" s="62">
        <v>27628</v>
      </c>
      <c r="M11782" s="62">
        <v>76.739999999999995</v>
      </c>
      <c r="N11782" s="62">
        <v>871.55</v>
      </c>
      <c r="O11782" s="62">
        <v>315308</v>
      </c>
      <c r="P11782" s="63"/>
      <c r="Q11782" s="63"/>
      <c r="R11782" s="63"/>
      <c r="S11782" s="63"/>
      <c r="T11782" s="63"/>
      <c r="U11782" s="63"/>
      <c r="V11782" s="63"/>
      <c r="W11782" s="63"/>
      <c r="X11782" s="63"/>
      <c r="Y11782" s="63"/>
      <c r="Z11782" s="62">
        <v>64608.42</v>
      </c>
      <c r="AA11782" s="62">
        <v>1766</v>
      </c>
      <c r="AB11782" s="62">
        <v>4.91</v>
      </c>
      <c r="AC11782" s="62">
        <v>2153.61</v>
      </c>
    </row>
    <row r="11783" spans="1:29" x14ac:dyDescent="0.25">
      <c r="A11783" s="61" t="s">
        <v>389</v>
      </c>
      <c r="B11783" s="61" t="s">
        <v>390</v>
      </c>
      <c r="C11783" s="62">
        <v>2007</v>
      </c>
      <c r="D11783" s="61" t="s">
        <v>78</v>
      </c>
      <c r="E11783" s="62">
        <v>130</v>
      </c>
      <c r="F11783" s="62">
        <v>1402080</v>
      </c>
      <c r="G11783" s="62">
        <v>237070</v>
      </c>
      <c r="H11783" s="62">
        <v>151.97</v>
      </c>
      <c r="I11783" s="62">
        <v>10785.23</v>
      </c>
      <c r="J11783" s="62">
        <v>1303934.3999999999</v>
      </c>
      <c r="K11783" s="62">
        <v>0</v>
      </c>
      <c r="L11783" s="63"/>
      <c r="M11783" s="63"/>
      <c r="N11783" s="63"/>
      <c r="O11783" s="63"/>
      <c r="P11783" s="63"/>
      <c r="Q11783" s="63"/>
      <c r="R11783" s="63"/>
      <c r="S11783" s="63"/>
      <c r="T11783" s="63"/>
      <c r="U11783" s="63"/>
      <c r="V11783" s="63"/>
      <c r="W11783" s="63"/>
      <c r="X11783" s="63"/>
      <c r="Y11783" s="63"/>
      <c r="Z11783" s="62">
        <v>3882</v>
      </c>
      <c r="AA11783" s="62">
        <v>15485</v>
      </c>
      <c r="AB11783" s="62">
        <v>9.93</v>
      </c>
      <c r="AC11783" s="62">
        <v>29.86</v>
      </c>
    </row>
    <row r="11784" spans="1:29" ht="30" x14ac:dyDescent="0.25">
      <c r="A11784" s="61" t="s">
        <v>237</v>
      </c>
      <c r="B11784" s="61" t="s">
        <v>238</v>
      </c>
      <c r="C11784" s="62">
        <v>2010</v>
      </c>
      <c r="D11784" s="61" t="s">
        <v>308</v>
      </c>
      <c r="E11784" s="62">
        <v>50</v>
      </c>
      <c r="F11784" s="62">
        <v>34346</v>
      </c>
      <c r="G11784" s="62">
        <v>11639</v>
      </c>
      <c r="H11784" s="62">
        <v>19.399999999999999</v>
      </c>
      <c r="I11784" s="62">
        <v>686.92</v>
      </c>
      <c r="J11784" s="62">
        <v>31941.78</v>
      </c>
      <c r="K11784" s="62">
        <v>29572.26</v>
      </c>
      <c r="L11784" s="62">
        <v>35229</v>
      </c>
      <c r="M11784" s="62">
        <v>58.72</v>
      </c>
      <c r="N11784" s="62">
        <v>591.45000000000005</v>
      </c>
      <c r="O11784" s="62">
        <v>356620.75</v>
      </c>
      <c r="P11784" s="63"/>
      <c r="Q11784" s="63"/>
      <c r="R11784" s="63"/>
      <c r="S11784" s="63"/>
      <c r="T11784" s="63"/>
      <c r="U11784" s="63"/>
      <c r="V11784" s="63"/>
      <c r="W11784" s="63"/>
      <c r="X11784" s="63"/>
      <c r="Y11784" s="63"/>
      <c r="Z11784" s="62">
        <v>302561</v>
      </c>
      <c r="AA11784" s="62">
        <v>15967</v>
      </c>
      <c r="AB11784" s="62">
        <v>26.61</v>
      </c>
      <c r="AC11784" s="62">
        <v>6051.22</v>
      </c>
    </row>
    <row r="11785" spans="1:29" ht="30" x14ac:dyDescent="0.25">
      <c r="A11785" s="61" t="s">
        <v>97</v>
      </c>
      <c r="B11785" s="61" t="s">
        <v>98</v>
      </c>
      <c r="C11785" s="62">
        <v>2016</v>
      </c>
      <c r="D11785" s="61" t="s">
        <v>78</v>
      </c>
      <c r="E11785" s="62">
        <v>44</v>
      </c>
      <c r="F11785" s="62">
        <v>407200</v>
      </c>
      <c r="G11785" s="62">
        <v>66094</v>
      </c>
      <c r="H11785" s="62">
        <v>125.18</v>
      </c>
      <c r="I11785" s="62">
        <v>9254.5499999999993</v>
      </c>
      <c r="J11785" s="62">
        <v>378696</v>
      </c>
      <c r="K11785" s="62">
        <v>0</v>
      </c>
      <c r="L11785" s="63"/>
      <c r="M11785" s="63"/>
      <c r="N11785" s="63"/>
      <c r="O11785" s="63"/>
      <c r="P11785" s="63"/>
      <c r="Q11785" s="63"/>
      <c r="R11785" s="63"/>
      <c r="S11785" s="63"/>
      <c r="T11785" s="63"/>
      <c r="U11785" s="63"/>
      <c r="V11785" s="63"/>
      <c r="W11785" s="63"/>
      <c r="X11785" s="63"/>
      <c r="Y11785" s="63"/>
      <c r="Z11785" s="62">
        <v>91739</v>
      </c>
      <c r="AA11785" s="62">
        <v>11282</v>
      </c>
      <c r="AB11785" s="62">
        <v>21.37</v>
      </c>
      <c r="AC11785" s="62">
        <v>2084.98</v>
      </c>
    </row>
    <row r="11786" spans="1:29" x14ac:dyDescent="0.25">
      <c r="A11786" s="61" t="s">
        <v>157</v>
      </c>
      <c r="B11786" s="61" t="s">
        <v>158</v>
      </c>
      <c r="C11786" s="62">
        <v>2011</v>
      </c>
      <c r="D11786" s="61" t="s">
        <v>75</v>
      </c>
      <c r="E11786" s="62">
        <v>12</v>
      </c>
      <c r="F11786" s="63"/>
      <c r="G11786" s="63"/>
      <c r="H11786" s="63"/>
      <c r="I11786" s="63"/>
      <c r="J11786" s="63"/>
      <c r="K11786" s="62">
        <v>0</v>
      </c>
      <c r="L11786" s="63"/>
      <c r="M11786" s="63"/>
      <c r="N11786" s="63"/>
      <c r="O11786" s="63"/>
      <c r="P11786" s="63"/>
      <c r="Q11786" s="63"/>
      <c r="R11786" s="63"/>
      <c r="S11786" s="63"/>
      <c r="T11786" s="63"/>
      <c r="U11786" s="63"/>
      <c r="V11786" s="63"/>
      <c r="W11786" s="63"/>
      <c r="X11786" s="63"/>
      <c r="Y11786" s="63"/>
      <c r="Z11786" s="62">
        <v>1032.4100000000001</v>
      </c>
      <c r="AA11786" s="62">
        <v>4023</v>
      </c>
      <c r="AB11786" s="62">
        <v>27.94</v>
      </c>
      <c r="AC11786" s="62">
        <v>86.03</v>
      </c>
    </row>
    <row r="11787" spans="1:29" ht="30" x14ac:dyDescent="0.25">
      <c r="A11787" s="61" t="s">
        <v>142</v>
      </c>
      <c r="B11787" s="61" t="s">
        <v>143</v>
      </c>
      <c r="C11787" s="62">
        <v>2010</v>
      </c>
      <c r="D11787" s="61" t="s">
        <v>78</v>
      </c>
      <c r="E11787" s="62">
        <v>72</v>
      </c>
      <c r="F11787" s="62">
        <v>217157</v>
      </c>
      <c r="G11787" s="62">
        <v>41570</v>
      </c>
      <c r="H11787" s="62">
        <v>48.11</v>
      </c>
      <c r="I11787" s="62">
        <v>3016.07</v>
      </c>
      <c r="J11787" s="62">
        <v>201956.01</v>
      </c>
      <c r="K11787" s="62">
        <v>0</v>
      </c>
      <c r="L11787" s="63"/>
      <c r="M11787" s="63"/>
      <c r="N11787" s="63"/>
      <c r="O11787" s="63"/>
      <c r="P11787" s="63"/>
      <c r="Q11787" s="63"/>
      <c r="R11787" s="63"/>
      <c r="S11787" s="63"/>
      <c r="T11787" s="63"/>
      <c r="U11787" s="62">
        <v>19489</v>
      </c>
      <c r="V11787" s="62">
        <v>36514</v>
      </c>
      <c r="W11787" s="62">
        <v>42.26</v>
      </c>
      <c r="X11787" s="62">
        <v>270</v>
      </c>
      <c r="Y11787" s="62">
        <v>436241.78</v>
      </c>
      <c r="Z11787" s="62">
        <v>392.17</v>
      </c>
      <c r="AA11787" s="62">
        <v>5397</v>
      </c>
      <c r="AB11787" s="62">
        <v>6.25</v>
      </c>
      <c r="AC11787" s="62">
        <v>5.45</v>
      </c>
    </row>
    <row r="11788" spans="1:29" ht="30" x14ac:dyDescent="0.25">
      <c r="A11788" s="61" t="s">
        <v>448</v>
      </c>
      <c r="B11788" s="61" t="s">
        <v>449</v>
      </c>
      <c r="C11788" s="62">
        <v>2009</v>
      </c>
      <c r="D11788" s="61" t="s">
        <v>78</v>
      </c>
      <c r="E11788" s="62">
        <v>30</v>
      </c>
      <c r="F11788" s="62">
        <v>70560</v>
      </c>
      <c r="G11788" s="62">
        <v>14413</v>
      </c>
      <c r="H11788" s="62">
        <v>40.04</v>
      </c>
      <c r="I11788" s="62">
        <v>2352</v>
      </c>
      <c r="J11788" s="62">
        <v>65620.800000000003</v>
      </c>
      <c r="K11788" s="62">
        <v>14308</v>
      </c>
      <c r="L11788" s="62">
        <v>23663</v>
      </c>
      <c r="M11788" s="62">
        <v>65.73</v>
      </c>
      <c r="N11788" s="63"/>
      <c r="O11788" s="63"/>
      <c r="P11788" s="63"/>
      <c r="Q11788" s="63"/>
      <c r="R11788" s="63"/>
      <c r="S11788" s="63"/>
      <c r="T11788" s="63"/>
      <c r="U11788" s="63"/>
      <c r="V11788" s="63"/>
      <c r="W11788" s="63"/>
      <c r="X11788" s="63"/>
      <c r="Y11788" s="63"/>
      <c r="Z11788" s="62">
        <v>0</v>
      </c>
      <c r="AA11788" s="62">
        <v>8102</v>
      </c>
      <c r="AB11788" s="62">
        <v>22.51</v>
      </c>
      <c r="AC11788" s="62">
        <v>0</v>
      </c>
    </row>
    <row r="11789" spans="1:29" ht="30" x14ac:dyDescent="0.25">
      <c r="A11789" s="61" t="s">
        <v>439</v>
      </c>
      <c r="B11789" s="61" t="s">
        <v>440</v>
      </c>
      <c r="C11789" s="62">
        <v>2010</v>
      </c>
      <c r="D11789" s="61" t="s">
        <v>78</v>
      </c>
      <c r="E11789" s="62">
        <v>32</v>
      </c>
      <c r="F11789" s="62">
        <v>76261</v>
      </c>
      <c r="G11789" s="62">
        <v>10474</v>
      </c>
      <c r="H11789" s="62">
        <v>27.28</v>
      </c>
      <c r="I11789" s="62">
        <v>2383.16</v>
      </c>
      <c r="J11789" s="62">
        <v>70922.73</v>
      </c>
      <c r="K11789" s="62">
        <v>39278.370000000003</v>
      </c>
      <c r="L11789" s="62">
        <v>25471</v>
      </c>
      <c r="M11789" s="62">
        <v>66.33</v>
      </c>
      <c r="N11789" s="62">
        <v>1227.45</v>
      </c>
      <c r="O11789" s="62">
        <v>473669.65</v>
      </c>
      <c r="P11789" s="63"/>
      <c r="Q11789" s="63"/>
      <c r="R11789" s="63"/>
      <c r="S11789" s="63"/>
      <c r="T11789" s="63"/>
      <c r="U11789" s="63"/>
      <c r="V11789" s="63"/>
      <c r="W11789" s="63"/>
      <c r="X11789" s="63"/>
      <c r="Y11789" s="63"/>
      <c r="Z11789" s="62">
        <v>31619.78</v>
      </c>
      <c r="AA11789" s="62">
        <v>9548</v>
      </c>
      <c r="AB11789" s="62">
        <v>24.86</v>
      </c>
      <c r="AC11789" s="62">
        <v>988.12</v>
      </c>
    </row>
    <row r="11790" spans="1:29" x14ac:dyDescent="0.25">
      <c r="A11790" s="61" t="s">
        <v>204</v>
      </c>
      <c r="B11790" s="61" t="s">
        <v>205</v>
      </c>
      <c r="C11790" s="62">
        <v>2005</v>
      </c>
      <c r="D11790" s="61" t="s">
        <v>72</v>
      </c>
      <c r="E11790" s="62">
        <v>20</v>
      </c>
      <c r="F11790" s="62">
        <v>16587</v>
      </c>
      <c r="G11790" s="62">
        <v>2300</v>
      </c>
      <c r="H11790" s="62">
        <v>9.58</v>
      </c>
      <c r="I11790" s="62">
        <v>829.35</v>
      </c>
      <c r="J11790" s="62">
        <v>15425.91</v>
      </c>
      <c r="K11790" s="62">
        <v>4400.58</v>
      </c>
      <c r="L11790" s="62">
        <v>7453</v>
      </c>
      <c r="M11790" s="62">
        <v>31.05</v>
      </c>
      <c r="N11790" s="62">
        <v>220.03</v>
      </c>
      <c r="O11790" s="62">
        <v>53067.94</v>
      </c>
      <c r="P11790" s="63"/>
      <c r="Q11790" s="63"/>
      <c r="R11790" s="63"/>
      <c r="S11790" s="63"/>
      <c r="T11790" s="63"/>
      <c r="U11790" s="63"/>
      <c r="V11790" s="63"/>
      <c r="W11790" s="63"/>
      <c r="X11790" s="63"/>
      <c r="Y11790" s="63"/>
      <c r="Z11790" s="62">
        <v>15600</v>
      </c>
      <c r="AA11790" s="62">
        <v>867</v>
      </c>
      <c r="AB11790" s="62">
        <v>3.61</v>
      </c>
      <c r="AC11790" s="62">
        <v>780</v>
      </c>
    </row>
    <row r="11791" spans="1:29" ht="30" x14ac:dyDescent="0.25">
      <c r="A11791" s="61" t="s">
        <v>180</v>
      </c>
      <c r="B11791" s="61" t="s">
        <v>181</v>
      </c>
      <c r="C11791" s="62">
        <v>2007</v>
      </c>
      <c r="D11791" s="61" t="s">
        <v>89</v>
      </c>
      <c r="E11791" s="62">
        <v>72</v>
      </c>
      <c r="F11791" s="62">
        <v>702832</v>
      </c>
      <c r="G11791" s="62">
        <v>59102</v>
      </c>
      <c r="H11791" s="62">
        <v>68.41</v>
      </c>
      <c r="I11791" s="62">
        <v>9761.56</v>
      </c>
      <c r="J11791" s="62">
        <v>653633.76</v>
      </c>
      <c r="K11791" s="62">
        <v>38034.92</v>
      </c>
      <c r="L11791" s="62">
        <v>47015</v>
      </c>
      <c r="M11791" s="62">
        <v>54.42</v>
      </c>
      <c r="N11791" s="62">
        <v>528.26</v>
      </c>
      <c r="O11791" s="62">
        <v>458674.48</v>
      </c>
      <c r="P11791" s="63"/>
      <c r="Q11791" s="63"/>
      <c r="R11791" s="63"/>
      <c r="S11791" s="63"/>
      <c r="T11791" s="63"/>
      <c r="U11791" s="63"/>
      <c r="V11791" s="63"/>
      <c r="W11791" s="63"/>
      <c r="X11791" s="63"/>
      <c r="Y11791" s="63"/>
      <c r="Z11791" s="62">
        <v>1298.72</v>
      </c>
      <c r="AA11791" s="62">
        <v>21168</v>
      </c>
      <c r="AB11791" s="62">
        <v>24.5</v>
      </c>
      <c r="AC11791" s="62">
        <v>18.04</v>
      </c>
    </row>
    <row r="11792" spans="1:29" ht="30" x14ac:dyDescent="0.25">
      <c r="A11792" s="61" t="s">
        <v>287</v>
      </c>
      <c r="B11792" s="61" t="s">
        <v>288</v>
      </c>
      <c r="C11792" s="62">
        <v>2010</v>
      </c>
      <c r="D11792" s="61" t="s">
        <v>83</v>
      </c>
      <c r="E11792" s="62">
        <v>9</v>
      </c>
      <c r="F11792" s="62">
        <v>184</v>
      </c>
      <c r="G11792" s="62">
        <v>208</v>
      </c>
      <c r="H11792" s="62">
        <v>1.93</v>
      </c>
      <c r="I11792" s="62">
        <v>20.440000000000001</v>
      </c>
      <c r="J11792" s="62">
        <v>171.12</v>
      </c>
      <c r="K11792" s="62">
        <v>0</v>
      </c>
      <c r="L11792" s="63"/>
      <c r="M11792" s="63"/>
      <c r="N11792" s="63"/>
      <c r="O11792" s="63"/>
      <c r="P11792" s="63"/>
      <c r="Q11792" s="63"/>
      <c r="R11792" s="63"/>
      <c r="S11792" s="63"/>
      <c r="T11792" s="63"/>
      <c r="U11792" s="63"/>
      <c r="V11792" s="63"/>
      <c r="W11792" s="63"/>
      <c r="X11792" s="63"/>
      <c r="Y11792" s="63"/>
      <c r="Z11792" s="62">
        <v>28464</v>
      </c>
      <c r="AA11792" s="62">
        <v>7081</v>
      </c>
      <c r="AB11792" s="62">
        <v>65.56</v>
      </c>
      <c r="AC11792" s="62">
        <v>3162.67</v>
      </c>
    </row>
    <row r="11793" spans="1:29" ht="30" x14ac:dyDescent="0.25">
      <c r="A11793" s="61" t="s">
        <v>385</v>
      </c>
      <c r="B11793" s="61" t="s">
        <v>386</v>
      </c>
      <c r="C11793" s="62">
        <v>2016</v>
      </c>
      <c r="D11793" s="61" t="s">
        <v>99</v>
      </c>
      <c r="E11793" s="62">
        <v>32</v>
      </c>
      <c r="F11793" s="62">
        <v>148946</v>
      </c>
      <c r="G11793" s="62">
        <v>3881</v>
      </c>
      <c r="H11793" s="62">
        <v>10.11</v>
      </c>
      <c r="I11793" s="62">
        <v>4654.5600000000004</v>
      </c>
      <c r="J11793" s="62">
        <v>138519.78</v>
      </c>
      <c r="K11793" s="62">
        <v>0</v>
      </c>
      <c r="L11793" s="63"/>
      <c r="M11793" s="63"/>
      <c r="N11793" s="63"/>
      <c r="O11793" s="63"/>
      <c r="P11793" s="63"/>
      <c r="Q11793" s="63"/>
      <c r="R11793" s="63"/>
      <c r="S11793" s="63"/>
      <c r="T11793" s="63"/>
      <c r="U11793" s="63"/>
      <c r="V11793" s="63"/>
      <c r="W11793" s="63"/>
      <c r="X11793" s="63"/>
      <c r="Y11793" s="63"/>
      <c r="Z11793" s="62">
        <v>0</v>
      </c>
      <c r="AA11793" s="63"/>
      <c r="AB11793" s="63"/>
      <c r="AC11793" s="62">
        <v>0</v>
      </c>
    </row>
    <row r="11794" spans="1:29" x14ac:dyDescent="0.25">
      <c r="A11794" s="61" t="s">
        <v>475</v>
      </c>
      <c r="B11794" s="61" t="s">
        <v>476</v>
      </c>
      <c r="C11794" s="62">
        <v>2013</v>
      </c>
      <c r="D11794" s="61" t="s">
        <v>99</v>
      </c>
      <c r="E11794" s="62">
        <v>7</v>
      </c>
      <c r="F11794" s="62">
        <v>13422</v>
      </c>
      <c r="G11794" s="62">
        <v>2185</v>
      </c>
      <c r="H11794" s="62">
        <v>26.01</v>
      </c>
      <c r="I11794" s="62">
        <v>1917.43</v>
      </c>
      <c r="J11794" s="62">
        <v>12482.46</v>
      </c>
      <c r="K11794" s="62">
        <v>2238</v>
      </c>
      <c r="L11794" s="62">
        <v>3088</v>
      </c>
      <c r="M11794" s="62">
        <v>36.76</v>
      </c>
      <c r="N11794" s="62">
        <v>319.70999999999998</v>
      </c>
      <c r="O11794" s="62">
        <v>26988.71</v>
      </c>
      <c r="P11794" s="63"/>
      <c r="Q11794" s="63"/>
      <c r="R11794" s="63"/>
      <c r="S11794" s="63"/>
      <c r="T11794" s="63"/>
      <c r="U11794" s="63"/>
      <c r="V11794" s="63"/>
      <c r="W11794" s="63"/>
      <c r="X11794" s="63"/>
      <c r="Y11794" s="63"/>
      <c r="Z11794" s="62">
        <v>21.71</v>
      </c>
      <c r="AA11794" s="62">
        <v>1616</v>
      </c>
      <c r="AB11794" s="62">
        <v>19.239999999999998</v>
      </c>
      <c r="AC11794" s="62">
        <v>3.1</v>
      </c>
    </row>
    <row r="11795" spans="1:29" x14ac:dyDescent="0.25">
      <c r="A11795" s="61" t="s">
        <v>126</v>
      </c>
      <c r="B11795" s="61" t="s">
        <v>127</v>
      </c>
      <c r="C11795" s="62">
        <v>2011</v>
      </c>
      <c r="D11795" s="61" t="s">
        <v>563</v>
      </c>
      <c r="E11795" s="62">
        <v>40</v>
      </c>
      <c r="F11795" s="62">
        <v>155019</v>
      </c>
      <c r="G11795" s="62">
        <v>27110</v>
      </c>
      <c r="H11795" s="62">
        <v>56.48</v>
      </c>
      <c r="I11795" s="62">
        <v>3875.48</v>
      </c>
      <c r="J11795" s="62">
        <v>144167.67000000001</v>
      </c>
      <c r="K11795" s="62">
        <v>26574.2</v>
      </c>
      <c r="L11795" s="62">
        <v>41676</v>
      </c>
      <c r="M11795" s="62">
        <v>86.83</v>
      </c>
      <c r="N11795" s="62">
        <v>664.35</v>
      </c>
      <c r="O11795" s="62">
        <v>320466.25</v>
      </c>
      <c r="P11795" s="63"/>
      <c r="Q11795" s="63"/>
      <c r="R11795" s="63"/>
      <c r="S11795" s="63"/>
      <c r="T11795" s="63"/>
      <c r="U11795" s="63"/>
      <c r="V11795" s="63"/>
      <c r="W11795" s="63"/>
      <c r="X11795" s="63"/>
      <c r="Y11795" s="63"/>
      <c r="Z11795" s="62">
        <v>2394</v>
      </c>
      <c r="AA11795" s="62">
        <v>21869</v>
      </c>
      <c r="AB11795" s="62">
        <v>45.56</v>
      </c>
      <c r="AC11795" s="62">
        <v>59.85</v>
      </c>
    </row>
    <row r="11796" spans="1:29" ht="30" x14ac:dyDescent="0.25">
      <c r="A11796" s="61" t="s">
        <v>188</v>
      </c>
      <c r="B11796" s="61" t="s">
        <v>189</v>
      </c>
      <c r="C11796" s="62">
        <v>2017</v>
      </c>
      <c r="D11796" s="61" t="s">
        <v>104</v>
      </c>
      <c r="E11796" s="62">
        <v>8</v>
      </c>
      <c r="F11796" s="62">
        <v>26940</v>
      </c>
      <c r="G11796" s="62">
        <v>6179</v>
      </c>
      <c r="H11796" s="62">
        <v>64.36</v>
      </c>
      <c r="I11796" s="62">
        <v>3367.5</v>
      </c>
      <c r="J11796" s="62">
        <v>25054.2</v>
      </c>
      <c r="K11796" s="62">
        <v>2044.62</v>
      </c>
      <c r="L11796" s="62">
        <v>3109</v>
      </c>
      <c r="M11796" s="62">
        <v>32.39</v>
      </c>
      <c r="N11796" s="62">
        <v>255.58</v>
      </c>
      <c r="O11796" s="62">
        <v>24656.65</v>
      </c>
      <c r="P11796" s="63"/>
      <c r="Q11796" s="63"/>
      <c r="R11796" s="63"/>
      <c r="S11796" s="63"/>
      <c r="T11796" s="63"/>
      <c r="U11796" s="63"/>
      <c r="V11796" s="63"/>
      <c r="W11796" s="63"/>
      <c r="X11796" s="63"/>
      <c r="Y11796" s="63"/>
      <c r="Z11796" s="62">
        <v>369</v>
      </c>
      <c r="AA11796" s="62">
        <v>3236</v>
      </c>
      <c r="AB11796" s="62">
        <v>33.71</v>
      </c>
      <c r="AC11796" s="62">
        <v>46.13</v>
      </c>
    </row>
    <row r="11797" spans="1:29" x14ac:dyDescent="0.25">
      <c r="A11797" s="61" t="s">
        <v>212</v>
      </c>
      <c r="B11797" s="61" t="s">
        <v>213</v>
      </c>
      <c r="C11797" s="62">
        <v>2014</v>
      </c>
      <c r="D11797" s="61" t="s">
        <v>75</v>
      </c>
      <c r="E11797" s="62">
        <v>10</v>
      </c>
      <c r="F11797" s="62">
        <v>1626</v>
      </c>
      <c r="G11797" s="62">
        <v>507</v>
      </c>
      <c r="H11797" s="62">
        <v>4.2300000000000004</v>
      </c>
      <c r="I11797" s="62">
        <v>162.6</v>
      </c>
      <c r="J11797" s="62">
        <v>1512.18</v>
      </c>
      <c r="K11797" s="62">
        <v>0</v>
      </c>
      <c r="L11797" s="63"/>
      <c r="M11797" s="63"/>
      <c r="N11797" s="63"/>
      <c r="O11797" s="63"/>
      <c r="P11797" s="63"/>
      <c r="Q11797" s="63"/>
      <c r="R11797" s="63"/>
      <c r="S11797" s="63"/>
      <c r="T11797" s="63"/>
      <c r="U11797" s="63"/>
      <c r="V11797" s="63"/>
      <c r="W11797" s="63"/>
      <c r="X11797" s="63"/>
      <c r="Y11797" s="63"/>
      <c r="Z11797" s="62">
        <v>73500</v>
      </c>
      <c r="AA11797" s="62">
        <v>8085</v>
      </c>
      <c r="AB11797" s="62">
        <v>67.38</v>
      </c>
      <c r="AC11797" s="62">
        <v>7350</v>
      </c>
    </row>
    <row r="11798" spans="1:29" x14ac:dyDescent="0.25">
      <c r="A11798" s="61" t="s">
        <v>144</v>
      </c>
      <c r="B11798" s="61" t="s">
        <v>145</v>
      </c>
      <c r="C11798" s="62">
        <v>2008</v>
      </c>
      <c r="D11798" s="61" t="s">
        <v>86</v>
      </c>
      <c r="E11798" s="62">
        <v>26</v>
      </c>
      <c r="F11798" s="62">
        <v>0</v>
      </c>
      <c r="G11798" s="62">
        <v>0</v>
      </c>
      <c r="H11798" s="62">
        <v>0</v>
      </c>
      <c r="I11798" s="62">
        <v>0</v>
      </c>
      <c r="J11798" s="62">
        <v>0</v>
      </c>
      <c r="K11798" s="62">
        <v>0</v>
      </c>
      <c r="L11798" s="62">
        <v>0</v>
      </c>
      <c r="M11798" s="62">
        <v>0</v>
      </c>
      <c r="N11798" s="62">
        <v>0</v>
      </c>
      <c r="O11798" s="62">
        <v>0</v>
      </c>
      <c r="P11798" s="63"/>
      <c r="Q11798" s="63"/>
      <c r="R11798" s="63"/>
      <c r="S11798" s="63"/>
      <c r="T11798" s="63"/>
      <c r="U11798" s="63"/>
      <c r="V11798" s="63"/>
      <c r="W11798" s="63"/>
      <c r="X11798" s="63"/>
      <c r="Y11798" s="63"/>
      <c r="Z11798" s="62">
        <v>1829</v>
      </c>
      <c r="AA11798" s="62">
        <v>17311</v>
      </c>
      <c r="AB11798" s="62">
        <v>55.48</v>
      </c>
      <c r="AC11798" s="62">
        <v>70.349999999999994</v>
      </c>
    </row>
    <row r="11799" spans="1:29" ht="30" x14ac:dyDescent="0.25">
      <c r="A11799" s="61" t="s">
        <v>247</v>
      </c>
      <c r="B11799" s="61" t="s">
        <v>248</v>
      </c>
      <c r="C11799" s="62">
        <v>2008</v>
      </c>
      <c r="D11799" s="61" t="s">
        <v>86</v>
      </c>
      <c r="E11799" s="62">
        <v>31</v>
      </c>
      <c r="F11799" s="62">
        <v>1983</v>
      </c>
      <c r="G11799" s="62">
        <v>582</v>
      </c>
      <c r="H11799" s="62">
        <v>1.56</v>
      </c>
      <c r="I11799" s="62">
        <v>63.97</v>
      </c>
      <c r="J11799" s="62">
        <v>1844.19</v>
      </c>
      <c r="K11799" s="62">
        <v>57.23</v>
      </c>
      <c r="L11799" s="62">
        <v>177</v>
      </c>
      <c r="M11799" s="62">
        <v>0.48</v>
      </c>
      <c r="N11799" s="62">
        <v>1.85</v>
      </c>
      <c r="O11799" s="62">
        <v>690.11</v>
      </c>
      <c r="P11799" s="63"/>
      <c r="Q11799" s="63"/>
      <c r="R11799" s="63"/>
      <c r="S11799" s="63"/>
      <c r="T11799" s="63"/>
      <c r="U11799" s="62">
        <v>408</v>
      </c>
      <c r="V11799" s="62">
        <v>1196</v>
      </c>
      <c r="W11799" s="62">
        <v>3.22</v>
      </c>
      <c r="X11799" s="62">
        <v>13</v>
      </c>
      <c r="Y11799" s="62">
        <v>9132.67</v>
      </c>
      <c r="Z11799" s="62">
        <v>3055</v>
      </c>
      <c r="AA11799" s="62">
        <v>14259</v>
      </c>
      <c r="AB11799" s="62">
        <v>38.33</v>
      </c>
      <c r="AC11799" s="62">
        <v>98.55</v>
      </c>
    </row>
    <row r="11800" spans="1:29" x14ac:dyDescent="0.25">
      <c r="A11800" s="61" t="s">
        <v>144</v>
      </c>
      <c r="B11800" s="61" t="s">
        <v>145</v>
      </c>
      <c r="C11800" s="62">
        <v>2011</v>
      </c>
      <c r="D11800" s="61" t="s">
        <v>150</v>
      </c>
      <c r="E11800" s="62">
        <v>12</v>
      </c>
      <c r="F11800" s="62">
        <v>5697</v>
      </c>
      <c r="G11800" s="62">
        <v>1054</v>
      </c>
      <c r="H11800" s="62">
        <v>7.32</v>
      </c>
      <c r="I11800" s="62">
        <v>474.75</v>
      </c>
      <c r="J11800" s="62">
        <v>5298.21</v>
      </c>
      <c r="K11800" s="62">
        <v>7743.94</v>
      </c>
      <c r="L11800" s="62">
        <v>11112</v>
      </c>
      <c r="M11800" s="62">
        <v>77.17</v>
      </c>
      <c r="N11800" s="62">
        <v>645.33000000000004</v>
      </c>
      <c r="O11800" s="62">
        <v>93386.47</v>
      </c>
      <c r="P11800" s="63"/>
      <c r="Q11800" s="63"/>
      <c r="R11800" s="63"/>
      <c r="S11800" s="63"/>
      <c r="T11800" s="63"/>
      <c r="U11800" s="63"/>
      <c r="V11800" s="63"/>
      <c r="W11800" s="63"/>
      <c r="X11800" s="63"/>
      <c r="Y11800" s="63"/>
      <c r="Z11800" s="62">
        <v>606</v>
      </c>
      <c r="AA11800" s="62">
        <v>7395</v>
      </c>
      <c r="AB11800" s="62">
        <v>51.35</v>
      </c>
      <c r="AC11800" s="62">
        <v>50.5</v>
      </c>
    </row>
    <row r="11801" spans="1:29" ht="30" x14ac:dyDescent="0.25">
      <c r="A11801" s="61" t="s">
        <v>231</v>
      </c>
      <c r="B11801" s="61" t="s">
        <v>232</v>
      </c>
      <c r="C11801" s="62">
        <v>2012</v>
      </c>
      <c r="D11801" s="61" t="s">
        <v>313</v>
      </c>
      <c r="E11801" s="62">
        <v>40</v>
      </c>
      <c r="F11801" s="62">
        <v>258176</v>
      </c>
      <c r="G11801" s="62">
        <v>31861</v>
      </c>
      <c r="H11801" s="62">
        <v>66.38</v>
      </c>
      <c r="I11801" s="62">
        <v>6454.4</v>
      </c>
      <c r="J11801" s="62">
        <v>240103.67999999999</v>
      </c>
      <c r="K11801" s="62">
        <v>0</v>
      </c>
      <c r="L11801" s="63"/>
      <c r="M11801" s="63"/>
      <c r="N11801" s="63"/>
      <c r="O11801" s="63"/>
      <c r="P11801" s="63"/>
      <c r="Q11801" s="63"/>
      <c r="R11801" s="63"/>
      <c r="S11801" s="63"/>
      <c r="T11801" s="63"/>
      <c r="U11801" s="63"/>
      <c r="V11801" s="63"/>
      <c r="W11801" s="63"/>
      <c r="X11801" s="63"/>
      <c r="Y11801" s="63"/>
      <c r="Z11801" s="62">
        <v>1505</v>
      </c>
      <c r="AA11801" s="62">
        <v>12025</v>
      </c>
      <c r="AB11801" s="62">
        <v>25.05</v>
      </c>
      <c r="AC11801" s="62">
        <v>37.630000000000003</v>
      </c>
    </row>
    <row r="11802" spans="1:29" ht="30" x14ac:dyDescent="0.25">
      <c r="A11802" s="61" t="s">
        <v>224</v>
      </c>
      <c r="B11802" s="61" t="s">
        <v>225</v>
      </c>
      <c r="C11802" s="62">
        <v>2006</v>
      </c>
      <c r="D11802" s="61" t="s">
        <v>72</v>
      </c>
      <c r="E11802" s="62">
        <v>6</v>
      </c>
      <c r="F11802" s="62">
        <v>9504</v>
      </c>
      <c r="G11802" s="62">
        <v>1763</v>
      </c>
      <c r="H11802" s="62">
        <v>24.49</v>
      </c>
      <c r="I11802" s="62">
        <v>1584</v>
      </c>
      <c r="J11802" s="62">
        <v>8838.7199999999993</v>
      </c>
      <c r="K11802" s="62">
        <v>0</v>
      </c>
      <c r="L11802" s="63"/>
      <c r="M11802" s="63"/>
      <c r="N11802" s="63"/>
      <c r="O11802" s="63"/>
      <c r="P11802" s="63"/>
      <c r="Q11802" s="63"/>
      <c r="R11802" s="63"/>
      <c r="S11802" s="63"/>
      <c r="T11802" s="63"/>
      <c r="U11802" s="63"/>
      <c r="V11802" s="63"/>
      <c r="W11802" s="63"/>
      <c r="X11802" s="63"/>
      <c r="Y11802" s="63"/>
      <c r="Z11802" s="62">
        <v>0</v>
      </c>
      <c r="AA11802" s="63"/>
      <c r="AB11802" s="63"/>
      <c r="AC11802" s="62">
        <v>0</v>
      </c>
    </row>
    <row r="11803" spans="1:29" ht="30" x14ac:dyDescent="0.25">
      <c r="A11803" s="61" t="s">
        <v>249</v>
      </c>
      <c r="B11803" s="61" t="s">
        <v>250</v>
      </c>
      <c r="C11803" s="62">
        <v>2018</v>
      </c>
      <c r="D11803" s="61" t="s">
        <v>78</v>
      </c>
      <c r="E11803" s="62">
        <v>40</v>
      </c>
      <c r="F11803" s="62">
        <v>98200</v>
      </c>
      <c r="G11803" s="62">
        <v>18940</v>
      </c>
      <c r="H11803" s="62">
        <v>39.46</v>
      </c>
      <c r="I11803" s="62">
        <v>2455</v>
      </c>
      <c r="J11803" s="62">
        <v>91326</v>
      </c>
      <c r="K11803" s="62">
        <v>15493.68</v>
      </c>
      <c r="L11803" s="62">
        <v>10541</v>
      </c>
      <c r="M11803" s="62">
        <v>21.96</v>
      </c>
      <c r="N11803" s="62">
        <v>387.34</v>
      </c>
      <c r="O11803" s="62">
        <v>186842.9</v>
      </c>
      <c r="P11803" s="63"/>
      <c r="Q11803" s="63"/>
      <c r="R11803" s="63"/>
      <c r="S11803" s="63"/>
      <c r="T11803" s="63"/>
      <c r="U11803" s="63"/>
      <c r="V11803" s="63"/>
      <c r="W11803" s="63"/>
      <c r="X11803" s="63"/>
      <c r="Y11803" s="63"/>
      <c r="Z11803" s="62">
        <v>435.8</v>
      </c>
      <c r="AA11803" s="62">
        <v>3152</v>
      </c>
      <c r="AB11803" s="62">
        <v>6.57</v>
      </c>
      <c r="AC11803" s="62">
        <v>10.89</v>
      </c>
    </row>
    <row r="11804" spans="1:29" ht="30" x14ac:dyDescent="0.25">
      <c r="A11804" s="61" t="s">
        <v>120</v>
      </c>
      <c r="B11804" s="61" t="s">
        <v>121</v>
      </c>
      <c r="C11804" s="62">
        <v>2013</v>
      </c>
      <c r="D11804" s="61" t="s">
        <v>78</v>
      </c>
      <c r="E11804" s="62">
        <v>68</v>
      </c>
      <c r="F11804" s="62">
        <v>762187</v>
      </c>
      <c r="G11804" s="62">
        <v>93010</v>
      </c>
      <c r="H11804" s="62">
        <v>113.98</v>
      </c>
      <c r="I11804" s="62">
        <v>11208.63</v>
      </c>
      <c r="J11804" s="62">
        <v>708833.91</v>
      </c>
      <c r="K11804" s="62">
        <v>0</v>
      </c>
      <c r="L11804" s="63"/>
      <c r="M11804" s="63"/>
      <c r="N11804" s="63"/>
      <c r="O11804" s="63"/>
      <c r="P11804" s="63"/>
      <c r="Q11804" s="63"/>
      <c r="R11804" s="63"/>
      <c r="S11804" s="63"/>
      <c r="T11804" s="63"/>
      <c r="U11804" s="63"/>
      <c r="V11804" s="63"/>
      <c r="W11804" s="63"/>
      <c r="X11804" s="63"/>
      <c r="Y11804" s="63"/>
      <c r="Z11804" s="62">
        <v>250740</v>
      </c>
      <c r="AA11804" s="62">
        <v>17276</v>
      </c>
      <c r="AB11804" s="62">
        <v>21.17</v>
      </c>
      <c r="AC11804" s="62">
        <v>3687.35</v>
      </c>
    </row>
    <row r="11805" spans="1:29" ht="30" x14ac:dyDescent="0.25">
      <c r="A11805" s="61" t="s">
        <v>188</v>
      </c>
      <c r="B11805" s="61" t="s">
        <v>189</v>
      </c>
      <c r="C11805" s="62">
        <v>2017</v>
      </c>
      <c r="D11805" s="61" t="s">
        <v>86</v>
      </c>
      <c r="E11805" s="62">
        <v>100</v>
      </c>
      <c r="F11805" s="62">
        <v>481160</v>
      </c>
      <c r="G11805" s="62">
        <v>83806</v>
      </c>
      <c r="H11805" s="62">
        <v>69.84</v>
      </c>
      <c r="I11805" s="62">
        <v>4811.6000000000004</v>
      </c>
      <c r="J11805" s="62">
        <v>447478.8</v>
      </c>
      <c r="K11805" s="62">
        <v>69164.89</v>
      </c>
      <c r="L11805" s="62">
        <v>70186</v>
      </c>
      <c r="M11805" s="62">
        <v>58.49</v>
      </c>
      <c r="N11805" s="62">
        <v>691.65</v>
      </c>
      <c r="O11805" s="62">
        <v>834080.14</v>
      </c>
      <c r="P11805" s="63"/>
      <c r="Q11805" s="63"/>
      <c r="R11805" s="63"/>
      <c r="S11805" s="63"/>
      <c r="T11805" s="63"/>
      <c r="U11805" s="63"/>
      <c r="V11805" s="63"/>
      <c r="W11805" s="63"/>
      <c r="X11805" s="63"/>
      <c r="Y11805" s="63"/>
      <c r="Z11805" s="62">
        <v>2800</v>
      </c>
      <c r="AA11805" s="62">
        <v>23548</v>
      </c>
      <c r="AB11805" s="62">
        <v>19.62</v>
      </c>
      <c r="AC11805" s="62">
        <v>28</v>
      </c>
    </row>
    <row r="11806" spans="1:29" ht="30" x14ac:dyDescent="0.25">
      <c r="A11806" s="61" t="s">
        <v>269</v>
      </c>
      <c r="B11806" s="61" t="s">
        <v>270</v>
      </c>
      <c r="C11806" s="62">
        <v>2006</v>
      </c>
      <c r="D11806" s="61" t="s">
        <v>78</v>
      </c>
      <c r="E11806" s="62">
        <v>113</v>
      </c>
      <c r="F11806" s="62">
        <v>1130160</v>
      </c>
      <c r="G11806" s="62">
        <v>106330</v>
      </c>
      <c r="H11806" s="62">
        <v>78.41</v>
      </c>
      <c r="I11806" s="62">
        <v>10001.42</v>
      </c>
      <c r="J11806" s="62">
        <v>1051048.8</v>
      </c>
      <c r="K11806" s="62">
        <v>0</v>
      </c>
      <c r="L11806" s="63"/>
      <c r="M11806" s="63"/>
      <c r="N11806" s="63"/>
      <c r="O11806" s="63"/>
      <c r="P11806" s="63"/>
      <c r="Q11806" s="63"/>
      <c r="R11806" s="63"/>
      <c r="S11806" s="63"/>
      <c r="T11806" s="63"/>
      <c r="U11806" s="63"/>
      <c r="V11806" s="63"/>
      <c r="W11806" s="63"/>
      <c r="X11806" s="63"/>
      <c r="Y11806" s="63"/>
      <c r="Z11806" s="62">
        <v>305700</v>
      </c>
      <c r="AA11806" s="62">
        <v>9505</v>
      </c>
      <c r="AB11806" s="62">
        <v>7.01</v>
      </c>
      <c r="AC11806" s="62">
        <v>2705.31</v>
      </c>
    </row>
    <row r="11807" spans="1:29" ht="30" x14ac:dyDescent="0.25">
      <c r="A11807" s="61" t="s">
        <v>255</v>
      </c>
      <c r="B11807" s="61" t="s">
        <v>256</v>
      </c>
      <c r="C11807" s="62">
        <v>2018</v>
      </c>
      <c r="D11807" s="61" t="s">
        <v>72</v>
      </c>
      <c r="E11807" s="62">
        <v>80</v>
      </c>
      <c r="F11807" s="62">
        <v>512280</v>
      </c>
      <c r="G11807" s="62">
        <v>85298</v>
      </c>
      <c r="H11807" s="62">
        <v>88.85</v>
      </c>
      <c r="I11807" s="62">
        <v>6403.5</v>
      </c>
      <c r="J11807" s="62">
        <v>476420.4</v>
      </c>
      <c r="K11807" s="62">
        <v>288.07</v>
      </c>
      <c r="L11807" s="62">
        <v>461</v>
      </c>
      <c r="M11807" s="62">
        <v>0.48</v>
      </c>
      <c r="N11807" s="62">
        <v>3.6</v>
      </c>
      <c r="O11807" s="62">
        <v>3473.92</v>
      </c>
      <c r="P11807" s="63"/>
      <c r="Q11807" s="63"/>
      <c r="R11807" s="63"/>
      <c r="S11807" s="63"/>
      <c r="T11807" s="63"/>
      <c r="U11807" s="63"/>
      <c r="V11807" s="63"/>
      <c r="W11807" s="63"/>
      <c r="X11807" s="63"/>
      <c r="Y11807" s="63"/>
      <c r="Z11807" s="62">
        <v>2298</v>
      </c>
      <c r="AA11807" s="62">
        <v>48098</v>
      </c>
      <c r="AB11807" s="62">
        <v>50.1</v>
      </c>
      <c r="AC11807" s="62">
        <v>28.73</v>
      </c>
    </row>
    <row r="11808" spans="1:29" ht="30" x14ac:dyDescent="0.25">
      <c r="A11808" s="61" t="s">
        <v>317</v>
      </c>
      <c r="B11808" s="61" t="s">
        <v>318</v>
      </c>
      <c r="C11808" s="62">
        <v>2011</v>
      </c>
      <c r="D11808" s="61" t="s">
        <v>78</v>
      </c>
      <c r="E11808" s="62">
        <v>56</v>
      </c>
      <c r="F11808" s="62">
        <v>494560</v>
      </c>
      <c r="G11808" s="62">
        <v>75709</v>
      </c>
      <c r="H11808" s="62">
        <v>112.66</v>
      </c>
      <c r="I11808" s="62">
        <v>8831.43</v>
      </c>
      <c r="J11808" s="62">
        <v>459940.8</v>
      </c>
      <c r="K11808" s="62">
        <v>0</v>
      </c>
      <c r="L11808" s="63"/>
      <c r="M11808" s="63"/>
      <c r="N11808" s="63"/>
      <c r="O11808" s="63"/>
      <c r="P11808" s="62">
        <v>22</v>
      </c>
      <c r="Q11808" s="62">
        <v>128</v>
      </c>
      <c r="R11808" s="62">
        <v>0.19</v>
      </c>
      <c r="S11808" s="62">
        <v>0</v>
      </c>
      <c r="T11808" s="62">
        <v>278.72000000000003</v>
      </c>
      <c r="U11808" s="63"/>
      <c r="V11808" s="63"/>
      <c r="W11808" s="63"/>
      <c r="X11808" s="63"/>
      <c r="Y11808" s="63"/>
      <c r="Z11808" s="62">
        <v>1552.57</v>
      </c>
      <c r="AA11808" s="62">
        <v>5225</v>
      </c>
      <c r="AB11808" s="62">
        <v>7.78</v>
      </c>
      <c r="AC11808" s="62">
        <v>27.72</v>
      </c>
    </row>
    <row r="11809" spans="1:29" ht="30" x14ac:dyDescent="0.25">
      <c r="A11809" s="61" t="s">
        <v>171</v>
      </c>
      <c r="B11809" s="61" t="s">
        <v>172</v>
      </c>
      <c r="C11809" s="62">
        <v>2007</v>
      </c>
      <c r="D11809" s="61" t="s">
        <v>89</v>
      </c>
      <c r="E11809" s="62">
        <v>49</v>
      </c>
      <c r="F11809" s="62">
        <v>86214</v>
      </c>
      <c r="G11809" s="62">
        <v>10129</v>
      </c>
      <c r="H11809" s="62">
        <v>17.23</v>
      </c>
      <c r="I11809" s="62">
        <v>1759.47</v>
      </c>
      <c r="J11809" s="62">
        <v>80179.02</v>
      </c>
      <c r="K11809" s="62">
        <v>13591.66</v>
      </c>
      <c r="L11809" s="62">
        <v>21559</v>
      </c>
      <c r="M11809" s="62">
        <v>36.659999999999997</v>
      </c>
      <c r="N11809" s="62">
        <v>277.38</v>
      </c>
      <c r="O11809" s="62">
        <v>163905.89000000001</v>
      </c>
      <c r="P11809" s="63"/>
      <c r="Q11809" s="63"/>
      <c r="R11809" s="63"/>
      <c r="S11809" s="63"/>
      <c r="T11809" s="63"/>
      <c r="U11809" s="63"/>
      <c r="V11809" s="63"/>
      <c r="W11809" s="63"/>
      <c r="X11809" s="63"/>
      <c r="Y11809" s="63"/>
      <c r="Z11809" s="62">
        <v>2000</v>
      </c>
      <c r="AA11809" s="62">
        <v>14420</v>
      </c>
      <c r="AB11809" s="62">
        <v>24.52</v>
      </c>
      <c r="AC11809" s="62">
        <v>40.82</v>
      </c>
    </row>
    <row r="11810" spans="1:29" ht="30" x14ac:dyDescent="0.25">
      <c r="A11810" s="61" t="s">
        <v>231</v>
      </c>
      <c r="B11810" s="61" t="s">
        <v>232</v>
      </c>
      <c r="C11810" s="62">
        <v>2015</v>
      </c>
      <c r="D11810" s="61" t="s">
        <v>86</v>
      </c>
      <c r="E11810" s="62">
        <v>226</v>
      </c>
      <c r="F11810" s="62">
        <v>2078724</v>
      </c>
      <c r="G11810" s="62">
        <v>273171</v>
      </c>
      <c r="H11810" s="62">
        <v>100.73</v>
      </c>
      <c r="I11810" s="62">
        <v>9197.89</v>
      </c>
      <c r="J11810" s="62">
        <v>1933213.32</v>
      </c>
      <c r="K11810" s="62">
        <v>199765.28</v>
      </c>
      <c r="L11810" s="62">
        <v>253949</v>
      </c>
      <c r="M11810" s="62">
        <v>93.64</v>
      </c>
      <c r="N11810" s="62">
        <v>883.92</v>
      </c>
      <c r="O11810" s="62">
        <v>2409029.4</v>
      </c>
      <c r="P11810" s="63"/>
      <c r="Q11810" s="63"/>
      <c r="R11810" s="63"/>
      <c r="S11810" s="63"/>
      <c r="T11810" s="63"/>
      <c r="U11810" s="63"/>
      <c r="V11810" s="63"/>
      <c r="W11810" s="63"/>
      <c r="X11810" s="63"/>
      <c r="Y11810" s="63"/>
      <c r="Z11810" s="62">
        <v>42692</v>
      </c>
      <c r="AA11810" s="62">
        <v>415240</v>
      </c>
      <c r="AB11810" s="62">
        <v>153.11000000000001</v>
      </c>
      <c r="AC11810" s="62">
        <v>188.9</v>
      </c>
    </row>
    <row r="11811" spans="1:29" ht="30" x14ac:dyDescent="0.25">
      <c r="A11811" s="61" t="s">
        <v>393</v>
      </c>
      <c r="B11811" s="61" t="s">
        <v>394</v>
      </c>
      <c r="C11811" s="62">
        <v>2017</v>
      </c>
      <c r="D11811" s="61" t="s">
        <v>78</v>
      </c>
      <c r="E11811" s="62">
        <v>64</v>
      </c>
      <c r="F11811" s="62">
        <v>568960</v>
      </c>
      <c r="G11811" s="62">
        <v>83585</v>
      </c>
      <c r="H11811" s="62">
        <v>108.83</v>
      </c>
      <c r="I11811" s="62">
        <v>8890</v>
      </c>
      <c r="J11811" s="62">
        <v>529132.80000000005</v>
      </c>
      <c r="K11811" s="62">
        <v>0</v>
      </c>
      <c r="L11811" s="63"/>
      <c r="M11811" s="63"/>
      <c r="N11811" s="63"/>
      <c r="O11811" s="63"/>
      <c r="P11811" s="63"/>
      <c r="Q11811" s="63"/>
      <c r="R11811" s="63"/>
      <c r="S11811" s="63"/>
      <c r="T11811" s="63"/>
      <c r="U11811" s="63"/>
      <c r="V11811" s="63"/>
      <c r="W11811" s="63"/>
      <c r="X11811" s="63"/>
      <c r="Y11811" s="63"/>
      <c r="Z11811" s="62">
        <v>2260.54</v>
      </c>
      <c r="AA11811" s="62">
        <v>66884</v>
      </c>
      <c r="AB11811" s="62">
        <v>87.09</v>
      </c>
      <c r="AC11811" s="62">
        <v>35.32</v>
      </c>
    </row>
    <row r="11812" spans="1:29" ht="30" x14ac:dyDescent="0.25">
      <c r="A11812" s="61" t="s">
        <v>309</v>
      </c>
      <c r="B11812" s="61" t="s">
        <v>310</v>
      </c>
      <c r="C11812" s="62">
        <v>2004</v>
      </c>
      <c r="D11812" s="61" t="s">
        <v>298</v>
      </c>
      <c r="E11812" s="62">
        <v>18</v>
      </c>
      <c r="F11812" s="62">
        <v>6932</v>
      </c>
      <c r="G11812" s="62">
        <v>826</v>
      </c>
      <c r="H11812" s="62">
        <v>3.82</v>
      </c>
      <c r="I11812" s="62">
        <v>385.11</v>
      </c>
      <c r="J11812" s="62">
        <v>6446.76</v>
      </c>
      <c r="K11812" s="62">
        <v>0</v>
      </c>
      <c r="L11812" s="62">
        <v>0</v>
      </c>
      <c r="M11812" s="62">
        <v>0</v>
      </c>
      <c r="N11812" s="63"/>
      <c r="O11812" s="63"/>
      <c r="P11812" s="62">
        <v>0</v>
      </c>
      <c r="Q11812" s="62">
        <v>0</v>
      </c>
      <c r="R11812" s="62">
        <v>0</v>
      </c>
      <c r="S11812" s="62">
        <v>0</v>
      </c>
      <c r="T11812" s="62">
        <v>0</v>
      </c>
      <c r="U11812" s="62">
        <v>0</v>
      </c>
      <c r="V11812" s="62">
        <v>0</v>
      </c>
      <c r="W11812" s="62">
        <v>0</v>
      </c>
      <c r="X11812" s="62">
        <v>0</v>
      </c>
      <c r="Y11812" s="62">
        <v>0</v>
      </c>
      <c r="Z11812" s="62">
        <v>354.25</v>
      </c>
      <c r="AA11812" s="62">
        <v>659</v>
      </c>
      <c r="AB11812" s="62">
        <v>3.05</v>
      </c>
      <c r="AC11812" s="62">
        <v>19.68</v>
      </c>
    </row>
    <row r="11813" spans="1:29" x14ac:dyDescent="0.25">
      <c r="A11813" s="61" t="s">
        <v>524</v>
      </c>
      <c r="B11813" s="61" t="s">
        <v>525</v>
      </c>
      <c r="C11813" s="62">
        <v>2004</v>
      </c>
      <c r="D11813" s="61" t="s">
        <v>78</v>
      </c>
      <c r="E11813" s="62">
        <v>34</v>
      </c>
      <c r="F11813" s="62">
        <v>140400</v>
      </c>
      <c r="G11813" s="62">
        <v>19706</v>
      </c>
      <c r="H11813" s="62">
        <v>48.3</v>
      </c>
      <c r="I11813" s="62">
        <v>4129.41</v>
      </c>
      <c r="J11813" s="62">
        <v>130572</v>
      </c>
      <c r="K11813" s="62">
        <v>0</v>
      </c>
      <c r="L11813" s="63"/>
      <c r="M11813" s="63"/>
      <c r="N11813" s="63"/>
      <c r="O11813" s="63"/>
      <c r="P11813" s="63"/>
      <c r="Q11813" s="63"/>
      <c r="R11813" s="63"/>
      <c r="S11813" s="63"/>
      <c r="T11813" s="63"/>
      <c r="U11813" s="63"/>
      <c r="V11813" s="63"/>
      <c r="W11813" s="63"/>
      <c r="X11813" s="63"/>
      <c r="Y11813" s="63"/>
      <c r="Z11813" s="62">
        <v>101801</v>
      </c>
      <c r="AA11813" s="62">
        <v>2240</v>
      </c>
      <c r="AB11813" s="62">
        <v>5.49</v>
      </c>
      <c r="AC11813" s="62">
        <v>2994.15</v>
      </c>
    </row>
    <row r="11814" spans="1:29" ht="30" x14ac:dyDescent="0.25">
      <c r="A11814" s="61" t="s">
        <v>165</v>
      </c>
      <c r="B11814" s="61" t="s">
        <v>166</v>
      </c>
      <c r="C11814" s="62">
        <v>2013</v>
      </c>
      <c r="D11814" s="61" t="s">
        <v>89</v>
      </c>
      <c r="E11814" s="62">
        <v>52</v>
      </c>
      <c r="F11814" s="62">
        <v>455349</v>
      </c>
      <c r="G11814" s="62">
        <v>67882</v>
      </c>
      <c r="H11814" s="62">
        <v>108.79</v>
      </c>
      <c r="I11814" s="62">
        <v>8756.7099999999991</v>
      </c>
      <c r="J11814" s="62">
        <v>423474.57</v>
      </c>
      <c r="K11814" s="62">
        <v>0</v>
      </c>
      <c r="L11814" s="63"/>
      <c r="M11814" s="63"/>
      <c r="N11814" s="63"/>
      <c r="O11814" s="63"/>
      <c r="P11814" s="63"/>
      <c r="Q11814" s="63"/>
      <c r="R11814" s="63"/>
      <c r="S11814" s="63"/>
      <c r="T11814" s="63"/>
      <c r="U11814" s="63"/>
      <c r="V11814" s="63"/>
      <c r="W11814" s="63"/>
      <c r="X11814" s="63"/>
      <c r="Y11814" s="63"/>
      <c r="Z11814" s="62">
        <v>1.62</v>
      </c>
      <c r="AA11814" s="62">
        <v>12033</v>
      </c>
      <c r="AB11814" s="62">
        <v>19.28</v>
      </c>
      <c r="AC11814" s="62">
        <v>0.03</v>
      </c>
    </row>
    <row r="11815" spans="1:29" x14ac:dyDescent="0.25">
      <c r="A11815" s="61" t="s">
        <v>328</v>
      </c>
      <c r="B11815" s="61" t="s">
        <v>329</v>
      </c>
      <c r="C11815" s="62">
        <v>2017</v>
      </c>
      <c r="D11815" s="61" t="s">
        <v>75</v>
      </c>
      <c r="E11815" s="62">
        <v>5</v>
      </c>
      <c r="F11815" s="63"/>
      <c r="G11815" s="63"/>
      <c r="H11815" s="63"/>
      <c r="I11815" s="63"/>
      <c r="J11815" s="63"/>
      <c r="K11815" s="62">
        <v>0</v>
      </c>
      <c r="L11815" s="63"/>
      <c r="M11815" s="63"/>
      <c r="N11815" s="63"/>
      <c r="O11815" s="63"/>
      <c r="P11815" s="63"/>
      <c r="Q11815" s="63"/>
      <c r="R11815" s="63"/>
      <c r="S11815" s="63"/>
      <c r="T11815" s="63"/>
      <c r="U11815" s="63"/>
      <c r="V11815" s="63"/>
      <c r="W11815" s="63"/>
      <c r="X11815" s="63"/>
      <c r="Y11815" s="63"/>
      <c r="Z11815" s="62">
        <v>136.35</v>
      </c>
      <c r="AA11815" s="62">
        <v>568</v>
      </c>
      <c r="AB11815" s="62">
        <v>9.4700000000000006</v>
      </c>
      <c r="AC11815" s="62">
        <v>27.27</v>
      </c>
    </row>
    <row r="11816" spans="1:29" ht="30" x14ac:dyDescent="0.25">
      <c r="A11816" s="61" t="s">
        <v>255</v>
      </c>
      <c r="B11816" s="61" t="s">
        <v>256</v>
      </c>
      <c r="C11816" s="62">
        <v>2014</v>
      </c>
      <c r="D11816" s="61" t="s">
        <v>313</v>
      </c>
      <c r="E11816" s="62">
        <v>72</v>
      </c>
      <c r="F11816" s="62">
        <v>243410</v>
      </c>
      <c r="G11816" s="62">
        <v>56266</v>
      </c>
      <c r="H11816" s="62">
        <v>65.12</v>
      </c>
      <c r="I11816" s="62">
        <v>3380.69</v>
      </c>
      <c r="J11816" s="62">
        <v>226371.3</v>
      </c>
      <c r="K11816" s="62">
        <v>36100.870000000003</v>
      </c>
      <c r="L11816" s="62">
        <v>32103</v>
      </c>
      <c r="M11816" s="62">
        <v>37.159999999999997</v>
      </c>
      <c r="N11816" s="62">
        <v>501.4</v>
      </c>
      <c r="O11816" s="62">
        <v>435351.26</v>
      </c>
      <c r="P11816" s="63"/>
      <c r="Q11816" s="63"/>
      <c r="R11816" s="63"/>
      <c r="S11816" s="63"/>
      <c r="T11816" s="63"/>
      <c r="U11816" s="63"/>
      <c r="V11816" s="63"/>
      <c r="W11816" s="63"/>
      <c r="X11816" s="63"/>
      <c r="Y11816" s="63"/>
      <c r="Z11816" s="62">
        <v>1957</v>
      </c>
      <c r="AA11816" s="62">
        <v>39919</v>
      </c>
      <c r="AB11816" s="62">
        <v>46.2</v>
      </c>
      <c r="AC11816" s="62">
        <v>27.18</v>
      </c>
    </row>
    <row r="11817" spans="1:29" ht="30" x14ac:dyDescent="0.25">
      <c r="A11817" s="61" t="s">
        <v>122</v>
      </c>
      <c r="B11817" s="61" t="s">
        <v>123</v>
      </c>
      <c r="C11817" s="62">
        <v>2017</v>
      </c>
      <c r="D11817" s="61" t="s">
        <v>86</v>
      </c>
      <c r="E11817" s="62">
        <v>62</v>
      </c>
      <c r="F11817" s="62">
        <v>24298</v>
      </c>
      <c r="G11817" s="62">
        <v>3606</v>
      </c>
      <c r="H11817" s="62">
        <v>4.8499999999999996</v>
      </c>
      <c r="I11817" s="62">
        <v>391.9</v>
      </c>
      <c r="J11817" s="62">
        <v>22597.14</v>
      </c>
      <c r="K11817" s="62">
        <v>874</v>
      </c>
      <c r="L11817" s="62">
        <v>1820</v>
      </c>
      <c r="M11817" s="62">
        <v>2.4500000000000002</v>
      </c>
      <c r="N11817" s="62">
        <v>14.1</v>
      </c>
      <c r="O11817" s="62">
        <v>10539.83</v>
      </c>
      <c r="P11817" s="63"/>
      <c r="Q11817" s="63"/>
      <c r="R11817" s="63"/>
      <c r="S11817" s="63"/>
      <c r="T11817" s="63"/>
      <c r="U11817" s="63"/>
      <c r="V11817" s="63"/>
      <c r="W11817" s="63"/>
      <c r="X11817" s="63"/>
      <c r="Y11817" s="63"/>
      <c r="Z11817" s="62">
        <v>5083.28</v>
      </c>
      <c r="AA11817" s="62">
        <v>36064</v>
      </c>
      <c r="AB11817" s="62">
        <v>48.47</v>
      </c>
      <c r="AC11817" s="62">
        <v>81.99</v>
      </c>
    </row>
    <row r="11818" spans="1:29" ht="30" x14ac:dyDescent="0.25">
      <c r="A11818" s="61" t="s">
        <v>216</v>
      </c>
      <c r="B11818" s="61" t="s">
        <v>217</v>
      </c>
      <c r="C11818" s="62">
        <v>2013</v>
      </c>
      <c r="D11818" s="61" t="s">
        <v>78</v>
      </c>
      <c r="E11818" s="62">
        <v>60</v>
      </c>
      <c r="F11818" s="62">
        <v>0</v>
      </c>
      <c r="G11818" s="62">
        <v>0</v>
      </c>
      <c r="H11818" s="62">
        <v>0</v>
      </c>
      <c r="I11818" s="62">
        <v>0</v>
      </c>
      <c r="J11818" s="62">
        <v>0</v>
      </c>
      <c r="K11818" s="62">
        <v>0</v>
      </c>
      <c r="L11818" s="62">
        <v>0</v>
      </c>
      <c r="M11818" s="62">
        <v>0</v>
      </c>
      <c r="N11818" s="63"/>
      <c r="O11818" s="63"/>
      <c r="P11818" s="63"/>
      <c r="Q11818" s="63"/>
      <c r="R11818" s="63"/>
      <c r="S11818" s="63"/>
      <c r="T11818" s="63"/>
      <c r="U11818" s="63"/>
      <c r="V11818" s="63"/>
      <c r="W11818" s="63"/>
      <c r="X11818" s="63"/>
      <c r="Y11818" s="63"/>
      <c r="Z11818" s="62">
        <v>0</v>
      </c>
      <c r="AA11818" s="62">
        <v>0</v>
      </c>
      <c r="AB11818" s="62">
        <v>0</v>
      </c>
      <c r="AC11818" s="62">
        <v>0</v>
      </c>
    </row>
    <row r="11819" spans="1:29" ht="30" x14ac:dyDescent="0.25">
      <c r="A11819" s="61" t="s">
        <v>247</v>
      </c>
      <c r="B11819" s="61" t="s">
        <v>248</v>
      </c>
      <c r="C11819" s="62">
        <v>2009</v>
      </c>
      <c r="D11819" s="61" t="s">
        <v>72</v>
      </c>
      <c r="E11819" s="62">
        <v>30</v>
      </c>
      <c r="F11819" s="62">
        <v>105630</v>
      </c>
      <c r="G11819" s="62">
        <v>18084</v>
      </c>
      <c r="H11819" s="62">
        <v>50.23</v>
      </c>
      <c r="I11819" s="62">
        <v>3521</v>
      </c>
      <c r="J11819" s="62">
        <v>98235.9</v>
      </c>
      <c r="K11819" s="62">
        <v>8805.0400000000009</v>
      </c>
      <c r="L11819" s="62">
        <v>11635</v>
      </c>
      <c r="M11819" s="62">
        <v>32.32</v>
      </c>
      <c r="N11819" s="62">
        <v>293.5</v>
      </c>
      <c r="O11819" s="62">
        <v>106182.66</v>
      </c>
      <c r="P11819" s="63"/>
      <c r="Q11819" s="63"/>
      <c r="R11819" s="63"/>
      <c r="S11819" s="63"/>
      <c r="T11819" s="63"/>
      <c r="U11819" s="63"/>
      <c r="V11819" s="63"/>
      <c r="W11819" s="63"/>
      <c r="X11819" s="63"/>
      <c r="Y11819" s="63"/>
      <c r="Z11819" s="62">
        <v>64</v>
      </c>
      <c r="AA11819" s="62">
        <v>3877</v>
      </c>
      <c r="AB11819" s="62">
        <v>10.77</v>
      </c>
      <c r="AC11819" s="62">
        <v>2.13</v>
      </c>
    </row>
    <row r="11820" spans="1:29" x14ac:dyDescent="0.25">
      <c r="A11820" s="61" t="s">
        <v>222</v>
      </c>
      <c r="B11820" s="61" t="s">
        <v>223</v>
      </c>
      <c r="C11820" s="62">
        <v>2014</v>
      </c>
      <c r="D11820" s="61" t="s">
        <v>78</v>
      </c>
      <c r="E11820" s="62">
        <v>40</v>
      </c>
      <c r="F11820" s="62">
        <v>122480</v>
      </c>
      <c r="G11820" s="62">
        <v>17951</v>
      </c>
      <c r="H11820" s="62">
        <v>37.4</v>
      </c>
      <c r="I11820" s="62">
        <v>3062</v>
      </c>
      <c r="J11820" s="62">
        <v>113906.4</v>
      </c>
      <c r="K11820" s="62">
        <v>0</v>
      </c>
      <c r="L11820" s="63"/>
      <c r="M11820" s="63"/>
      <c r="N11820" s="63"/>
      <c r="O11820" s="63"/>
      <c r="P11820" s="63"/>
      <c r="Q11820" s="63"/>
      <c r="R11820" s="63"/>
      <c r="S11820" s="63"/>
      <c r="T11820" s="63"/>
      <c r="U11820" s="62">
        <v>19400</v>
      </c>
      <c r="V11820" s="62">
        <v>61886</v>
      </c>
      <c r="W11820" s="62">
        <v>128.93</v>
      </c>
      <c r="X11820" s="62">
        <v>485</v>
      </c>
      <c r="Y11820" s="62">
        <v>434249.6</v>
      </c>
      <c r="Z11820" s="62">
        <v>79640</v>
      </c>
      <c r="AA11820" s="62">
        <v>8102</v>
      </c>
      <c r="AB11820" s="62">
        <v>16.88</v>
      </c>
      <c r="AC11820" s="62">
        <v>1991</v>
      </c>
    </row>
    <row r="11821" spans="1:29" ht="30" x14ac:dyDescent="0.25">
      <c r="A11821" s="61" t="s">
        <v>194</v>
      </c>
      <c r="B11821" s="61" t="s">
        <v>195</v>
      </c>
      <c r="C11821" s="62">
        <v>2016</v>
      </c>
      <c r="D11821" s="61" t="s">
        <v>78</v>
      </c>
      <c r="E11821" s="62">
        <v>80</v>
      </c>
      <c r="F11821" s="62">
        <v>697440</v>
      </c>
      <c r="G11821" s="62">
        <v>95586</v>
      </c>
      <c r="H11821" s="62">
        <v>99.57</v>
      </c>
      <c r="I11821" s="62">
        <v>8718</v>
      </c>
      <c r="J11821" s="62">
        <v>648619.19999999995</v>
      </c>
      <c r="K11821" s="62">
        <v>0</v>
      </c>
      <c r="L11821" s="63"/>
      <c r="M11821" s="63"/>
      <c r="N11821" s="63"/>
      <c r="O11821" s="63"/>
      <c r="P11821" s="63"/>
      <c r="Q11821" s="63"/>
      <c r="R11821" s="63"/>
      <c r="S11821" s="63"/>
      <c r="T11821" s="63"/>
      <c r="U11821" s="63"/>
      <c r="V11821" s="63"/>
      <c r="W11821" s="63"/>
      <c r="X11821" s="63"/>
      <c r="Y11821" s="63"/>
      <c r="Z11821" s="62">
        <v>1857</v>
      </c>
      <c r="AA11821" s="62">
        <v>34716</v>
      </c>
      <c r="AB11821" s="62">
        <v>36.159999999999997</v>
      </c>
      <c r="AC11821" s="62">
        <v>23.21</v>
      </c>
    </row>
    <row r="11822" spans="1:29" x14ac:dyDescent="0.25">
      <c r="A11822" s="61" t="s">
        <v>198</v>
      </c>
      <c r="B11822" s="61" t="s">
        <v>199</v>
      </c>
      <c r="C11822" s="62">
        <v>2008</v>
      </c>
      <c r="D11822" s="61" t="s">
        <v>94</v>
      </c>
      <c r="E11822" s="62">
        <v>4</v>
      </c>
      <c r="F11822" s="62">
        <v>133</v>
      </c>
      <c r="G11822" s="62">
        <v>25</v>
      </c>
      <c r="H11822" s="62">
        <v>0.52</v>
      </c>
      <c r="I11822" s="62">
        <v>33.25</v>
      </c>
      <c r="J11822" s="62">
        <v>123.69</v>
      </c>
      <c r="K11822" s="62">
        <v>15.52</v>
      </c>
      <c r="L11822" s="62">
        <v>48</v>
      </c>
      <c r="M11822" s="62">
        <v>1</v>
      </c>
      <c r="N11822" s="63"/>
      <c r="O11822" s="63"/>
      <c r="P11822" s="63"/>
      <c r="Q11822" s="63"/>
      <c r="R11822" s="63"/>
      <c r="S11822" s="63"/>
      <c r="T11822" s="63"/>
      <c r="U11822" s="63"/>
      <c r="V11822" s="63"/>
      <c r="W11822" s="63"/>
      <c r="X11822" s="63"/>
      <c r="Y11822" s="63"/>
      <c r="Z11822" s="62">
        <v>26000</v>
      </c>
      <c r="AA11822" s="62">
        <v>3199</v>
      </c>
      <c r="AB11822" s="62">
        <v>66.650000000000006</v>
      </c>
      <c r="AC11822" s="62">
        <v>6500</v>
      </c>
    </row>
    <row r="11823" spans="1:29" ht="45" x14ac:dyDescent="0.25">
      <c r="A11823" s="61" t="s">
        <v>326</v>
      </c>
      <c r="B11823" s="61" t="s">
        <v>327</v>
      </c>
      <c r="C11823" s="62">
        <v>2011</v>
      </c>
      <c r="D11823" s="61" t="s">
        <v>89</v>
      </c>
      <c r="E11823" s="62">
        <v>50</v>
      </c>
      <c r="F11823" s="62">
        <v>263417</v>
      </c>
      <c r="G11823" s="62">
        <v>27883</v>
      </c>
      <c r="H11823" s="62">
        <v>46.47</v>
      </c>
      <c r="I11823" s="62">
        <v>5268.34</v>
      </c>
      <c r="J11823" s="62">
        <v>244977.81</v>
      </c>
      <c r="K11823" s="62">
        <v>16319.11</v>
      </c>
      <c r="L11823" s="62">
        <v>23355</v>
      </c>
      <c r="M11823" s="62">
        <v>38.93</v>
      </c>
      <c r="N11823" s="63"/>
      <c r="O11823" s="63"/>
      <c r="P11823" s="63"/>
      <c r="Q11823" s="63"/>
      <c r="R11823" s="63"/>
      <c r="S11823" s="63"/>
      <c r="T11823" s="63"/>
      <c r="U11823" s="63"/>
      <c r="V11823" s="63"/>
      <c r="W11823" s="63"/>
      <c r="X11823" s="63"/>
      <c r="Y11823" s="63"/>
      <c r="Z11823" s="62">
        <v>20600</v>
      </c>
      <c r="AA11823" s="62">
        <v>12668</v>
      </c>
      <c r="AB11823" s="62">
        <v>21.11</v>
      </c>
      <c r="AC11823" s="62">
        <v>412</v>
      </c>
    </row>
    <row r="11824" spans="1:29" x14ac:dyDescent="0.25">
      <c r="A11824" s="61" t="s">
        <v>155</v>
      </c>
      <c r="B11824" s="61" t="s">
        <v>156</v>
      </c>
      <c r="C11824" s="62">
        <v>2018</v>
      </c>
      <c r="D11824" s="61" t="s">
        <v>89</v>
      </c>
      <c r="E11824" s="62">
        <v>30</v>
      </c>
      <c r="F11824" s="62">
        <v>77120</v>
      </c>
      <c r="G11824" s="62">
        <v>13150</v>
      </c>
      <c r="H11824" s="62">
        <v>36.53</v>
      </c>
      <c r="I11824" s="62">
        <v>2570.67</v>
      </c>
      <c r="J11824" s="62">
        <v>71721.600000000006</v>
      </c>
      <c r="K11824" s="62">
        <v>9196.9</v>
      </c>
      <c r="L11824" s="62">
        <v>12524</v>
      </c>
      <c r="M11824" s="62">
        <v>34.79</v>
      </c>
      <c r="N11824" s="62">
        <v>306.56</v>
      </c>
      <c r="O11824" s="62">
        <v>110908.13</v>
      </c>
      <c r="P11824" s="63"/>
      <c r="Q11824" s="63"/>
      <c r="R11824" s="63"/>
      <c r="S11824" s="63"/>
      <c r="T11824" s="63"/>
      <c r="U11824" s="63"/>
      <c r="V11824" s="63"/>
      <c r="W11824" s="63"/>
      <c r="X11824" s="63"/>
      <c r="Y11824" s="63"/>
      <c r="Z11824" s="62">
        <v>52780</v>
      </c>
      <c r="AA11824" s="62">
        <v>4121</v>
      </c>
      <c r="AB11824" s="62">
        <v>11.45</v>
      </c>
      <c r="AC11824" s="62">
        <v>1759.33</v>
      </c>
    </row>
    <row r="11825" spans="1:29" x14ac:dyDescent="0.25">
      <c r="A11825" s="61" t="s">
        <v>190</v>
      </c>
      <c r="B11825" s="61" t="s">
        <v>191</v>
      </c>
      <c r="C11825" s="62">
        <v>2003</v>
      </c>
      <c r="D11825" s="61" t="s">
        <v>78</v>
      </c>
      <c r="E11825" s="62">
        <v>40</v>
      </c>
      <c r="F11825" s="62">
        <v>112680</v>
      </c>
      <c r="G11825" s="62">
        <v>13677</v>
      </c>
      <c r="H11825" s="62">
        <v>28.49</v>
      </c>
      <c r="I11825" s="62">
        <v>2817</v>
      </c>
      <c r="J11825" s="62">
        <v>104792.4</v>
      </c>
      <c r="K11825" s="62">
        <v>0</v>
      </c>
      <c r="L11825" s="63"/>
      <c r="M11825" s="63"/>
      <c r="N11825" s="63"/>
      <c r="O11825" s="63"/>
      <c r="P11825" s="63"/>
      <c r="Q11825" s="63"/>
      <c r="R11825" s="63"/>
      <c r="S11825" s="63"/>
      <c r="T11825" s="63"/>
      <c r="U11825" s="63"/>
      <c r="V11825" s="63"/>
      <c r="W11825" s="63"/>
      <c r="X11825" s="63"/>
      <c r="Y11825" s="63"/>
      <c r="Z11825" s="62">
        <v>244</v>
      </c>
      <c r="AA11825" s="62">
        <v>5100</v>
      </c>
      <c r="AB11825" s="62">
        <v>10.63</v>
      </c>
      <c r="AC11825" s="62">
        <v>6.1</v>
      </c>
    </row>
    <row r="11826" spans="1:29" x14ac:dyDescent="0.25">
      <c r="A11826" s="61" t="s">
        <v>105</v>
      </c>
      <c r="B11826" s="61" t="s">
        <v>106</v>
      </c>
      <c r="C11826" s="62">
        <v>2010</v>
      </c>
      <c r="D11826" s="61" t="s">
        <v>78</v>
      </c>
      <c r="E11826" s="62">
        <v>36</v>
      </c>
      <c r="F11826" s="62">
        <v>112127</v>
      </c>
      <c r="G11826" s="62">
        <v>9884</v>
      </c>
      <c r="H11826" s="62">
        <v>22.88</v>
      </c>
      <c r="I11826" s="62">
        <v>3114.64</v>
      </c>
      <c r="J11826" s="62">
        <v>104278.11</v>
      </c>
      <c r="K11826" s="62">
        <v>10247</v>
      </c>
      <c r="L11826" s="62">
        <v>19004</v>
      </c>
      <c r="M11826" s="62">
        <v>43.99</v>
      </c>
      <c r="N11826" s="62">
        <v>284.64</v>
      </c>
      <c r="O11826" s="62">
        <v>123571.65</v>
      </c>
      <c r="P11826" s="63"/>
      <c r="Q11826" s="63"/>
      <c r="R11826" s="63"/>
      <c r="S11826" s="63"/>
      <c r="T11826" s="63"/>
      <c r="U11826" s="63"/>
      <c r="V11826" s="63"/>
      <c r="W11826" s="63"/>
      <c r="X11826" s="63"/>
      <c r="Y11826" s="63"/>
      <c r="Z11826" s="62">
        <v>1189.76</v>
      </c>
      <c r="AA11826" s="62">
        <v>3499</v>
      </c>
      <c r="AB11826" s="62">
        <v>8.1</v>
      </c>
      <c r="AC11826" s="62">
        <v>33.049999999999997</v>
      </c>
    </row>
    <row r="11827" spans="1:29" x14ac:dyDescent="0.25">
      <c r="A11827" s="61" t="s">
        <v>253</v>
      </c>
      <c r="B11827" s="61" t="s">
        <v>254</v>
      </c>
      <c r="C11827" s="62">
        <v>2014</v>
      </c>
      <c r="D11827" s="61" t="s">
        <v>78</v>
      </c>
      <c r="E11827" s="62">
        <v>40</v>
      </c>
      <c r="F11827" s="62">
        <v>157804</v>
      </c>
      <c r="G11827" s="62">
        <v>33481</v>
      </c>
      <c r="H11827" s="62">
        <v>69.75</v>
      </c>
      <c r="I11827" s="62">
        <v>3945.1</v>
      </c>
      <c r="J11827" s="62">
        <v>146757.72</v>
      </c>
      <c r="K11827" s="62">
        <v>27856.45</v>
      </c>
      <c r="L11827" s="62">
        <v>34438</v>
      </c>
      <c r="M11827" s="62">
        <v>71.75</v>
      </c>
      <c r="N11827" s="63"/>
      <c r="O11827" s="63"/>
      <c r="P11827" s="63"/>
      <c r="Q11827" s="63"/>
      <c r="R11827" s="63"/>
      <c r="S11827" s="63"/>
      <c r="T11827" s="63"/>
      <c r="U11827" s="63"/>
      <c r="V11827" s="63"/>
      <c r="W11827" s="63"/>
      <c r="X11827" s="63"/>
      <c r="Y11827" s="63"/>
      <c r="Z11827" s="62">
        <v>50000</v>
      </c>
      <c r="AA11827" s="62">
        <v>2824</v>
      </c>
      <c r="AB11827" s="62">
        <v>5.88</v>
      </c>
      <c r="AC11827" s="62">
        <v>1250</v>
      </c>
    </row>
    <row r="11828" spans="1:29" x14ac:dyDescent="0.25">
      <c r="A11828" s="61" t="s">
        <v>235</v>
      </c>
      <c r="B11828" s="61" t="s">
        <v>236</v>
      </c>
      <c r="C11828" s="62">
        <v>2011</v>
      </c>
      <c r="D11828" s="61" t="s">
        <v>75</v>
      </c>
      <c r="E11828" s="62">
        <v>12</v>
      </c>
      <c r="F11828" s="62">
        <v>3998</v>
      </c>
      <c r="G11828" s="62">
        <v>660</v>
      </c>
      <c r="H11828" s="62">
        <v>4.58</v>
      </c>
      <c r="I11828" s="62">
        <v>333.17</v>
      </c>
      <c r="J11828" s="62">
        <v>3718.14</v>
      </c>
      <c r="K11828" s="62">
        <v>3426.77</v>
      </c>
      <c r="L11828" s="62">
        <v>5125</v>
      </c>
      <c r="M11828" s="62">
        <v>35.590000000000003</v>
      </c>
      <c r="N11828" s="62">
        <v>285.56</v>
      </c>
      <c r="O11828" s="62">
        <v>41324.449999999997</v>
      </c>
      <c r="P11828" s="63"/>
      <c r="Q11828" s="63"/>
      <c r="R11828" s="63"/>
      <c r="S11828" s="63"/>
      <c r="T11828" s="63"/>
      <c r="U11828" s="63"/>
      <c r="V11828" s="63"/>
      <c r="W11828" s="63"/>
      <c r="X11828" s="63"/>
      <c r="Y11828" s="63"/>
      <c r="Z11828" s="62">
        <v>68000</v>
      </c>
      <c r="AA11828" s="62">
        <v>2442</v>
      </c>
      <c r="AB11828" s="62">
        <v>16.96</v>
      </c>
      <c r="AC11828" s="62">
        <v>5666.67</v>
      </c>
    </row>
    <row r="11829" spans="1:29" ht="45" x14ac:dyDescent="0.25">
      <c r="A11829" s="61" t="s">
        <v>334</v>
      </c>
      <c r="B11829" s="61" t="s">
        <v>335</v>
      </c>
      <c r="C11829" s="62">
        <v>2007</v>
      </c>
      <c r="D11829" s="61" t="s">
        <v>99</v>
      </c>
      <c r="E11829" s="62">
        <v>32</v>
      </c>
      <c r="F11829" s="62">
        <v>190800</v>
      </c>
      <c r="G11829" s="62">
        <v>26484</v>
      </c>
      <c r="H11829" s="62">
        <v>68.97</v>
      </c>
      <c r="I11829" s="62">
        <v>5962.5</v>
      </c>
      <c r="J11829" s="62">
        <v>177444</v>
      </c>
      <c r="K11829" s="62">
        <v>0</v>
      </c>
      <c r="L11829" s="63"/>
      <c r="M11829" s="63"/>
      <c r="N11829" s="63"/>
      <c r="O11829" s="63"/>
      <c r="P11829" s="62">
        <v>6880</v>
      </c>
      <c r="Q11829" s="62">
        <v>10212</v>
      </c>
      <c r="R11829" s="62">
        <v>26.59</v>
      </c>
      <c r="S11829" s="62">
        <v>215</v>
      </c>
      <c r="T11829" s="62">
        <v>87162.72</v>
      </c>
      <c r="U11829" s="63"/>
      <c r="V11829" s="63"/>
      <c r="W11829" s="63"/>
      <c r="X11829" s="63"/>
      <c r="Y11829" s="63"/>
      <c r="Z11829" s="62">
        <v>580.17999999999995</v>
      </c>
      <c r="AA11829" s="62">
        <v>3863</v>
      </c>
      <c r="AB11829" s="62">
        <v>10.06</v>
      </c>
      <c r="AC11829" s="62">
        <v>18.13</v>
      </c>
    </row>
    <row r="11830" spans="1:29" x14ac:dyDescent="0.25">
      <c r="A11830" s="61" t="s">
        <v>304</v>
      </c>
      <c r="B11830" s="61" t="s">
        <v>305</v>
      </c>
      <c r="C11830" s="62">
        <v>2006</v>
      </c>
      <c r="D11830" s="61" t="s">
        <v>78</v>
      </c>
      <c r="E11830" s="62">
        <v>24</v>
      </c>
      <c r="F11830" s="62">
        <v>90720</v>
      </c>
      <c r="G11830" s="62">
        <v>14902</v>
      </c>
      <c r="H11830" s="62">
        <v>51.74</v>
      </c>
      <c r="I11830" s="62">
        <v>3780</v>
      </c>
      <c r="J11830" s="62">
        <v>84369.600000000006</v>
      </c>
      <c r="K11830" s="62">
        <v>5103.93</v>
      </c>
      <c r="L11830" s="62">
        <v>9171</v>
      </c>
      <c r="M11830" s="62">
        <v>31.84</v>
      </c>
      <c r="N11830" s="62">
        <v>212.66</v>
      </c>
      <c r="O11830" s="62">
        <v>61549.78</v>
      </c>
      <c r="P11830" s="63"/>
      <c r="Q11830" s="63"/>
      <c r="R11830" s="63"/>
      <c r="S11830" s="63"/>
      <c r="T11830" s="63"/>
      <c r="U11830" s="63"/>
      <c r="V11830" s="63"/>
      <c r="W11830" s="63"/>
      <c r="X11830" s="63"/>
      <c r="Y11830" s="63"/>
      <c r="Z11830" s="62">
        <v>2285.94</v>
      </c>
      <c r="AA11830" s="62">
        <v>3038</v>
      </c>
      <c r="AB11830" s="62">
        <v>10.55</v>
      </c>
      <c r="AC11830" s="62">
        <v>95.25</v>
      </c>
    </row>
    <row r="11831" spans="1:29" x14ac:dyDescent="0.25">
      <c r="A11831" s="61" t="s">
        <v>107</v>
      </c>
      <c r="B11831" s="61" t="s">
        <v>108</v>
      </c>
      <c r="C11831" s="62">
        <v>2007</v>
      </c>
      <c r="D11831" s="61" t="s">
        <v>89</v>
      </c>
      <c r="E11831" s="62">
        <v>100</v>
      </c>
      <c r="F11831" s="62">
        <v>1057988</v>
      </c>
      <c r="G11831" s="62">
        <v>170840</v>
      </c>
      <c r="H11831" s="62">
        <v>142.37</v>
      </c>
      <c r="I11831" s="62">
        <v>10579.88</v>
      </c>
      <c r="J11831" s="62">
        <v>983928.84</v>
      </c>
      <c r="K11831" s="62">
        <v>9917.56</v>
      </c>
      <c r="L11831" s="62">
        <v>15646</v>
      </c>
      <c r="M11831" s="62">
        <v>13.04</v>
      </c>
      <c r="N11831" s="62">
        <v>99.18</v>
      </c>
      <c r="O11831" s="62">
        <v>119598.78</v>
      </c>
      <c r="P11831" s="63"/>
      <c r="Q11831" s="63"/>
      <c r="R11831" s="63"/>
      <c r="S11831" s="63"/>
      <c r="T11831" s="63"/>
      <c r="U11831" s="63"/>
      <c r="V11831" s="63"/>
      <c r="W11831" s="63"/>
      <c r="X11831" s="63"/>
      <c r="Y11831" s="63"/>
      <c r="Z11831" s="62">
        <v>0</v>
      </c>
      <c r="AA11831" s="62">
        <v>48500</v>
      </c>
      <c r="AB11831" s="62">
        <v>40.42</v>
      </c>
      <c r="AC11831" s="62">
        <v>0</v>
      </c>
    </row>
    <row r="11832" spans="1:29" x14ac:dyDescent="0.25">
      <c r="A11832" s="61" t="s">
        <v>267</v>
      </c>
      <c r="B11832" s="61" t="s">
        <v>268</v>
      </c>
      <c r="C11832" s="62">
        <v>2015</v>
      </c>
      <c r="D11832" s="61" t="s">
        <v>78</v>
      </c>
      <c r="E11832" s="62">
        <v>64</v>
      </c>
      <c r="F11832" s="62">
        <v>594000</v>
      </c>
      <c r="G11832" s="62">
        <v>86588</v>
      </c>
      <c r="H11832" s="62">
        <v>112.74</v>
      </c>
      <c r="I11832" s="62">
        <v>9281.25</v>
      </c>
      <c r="J11832" s="62">
        <v>552420</v>
      </c>
      <c r="K11832" s="62">
        <v>1482.06</v>
      </c>
      <c r="L11832" s="62">
        <v>2464</v>
      </c>
      <c r="M11832" s="62">
        <v>3.21</v>
      </c>
      <c r="N11832" s="62">
        <v>23.16</v>
      </c>
      <c r="O11832" s="62">
        <v>17872.560000000001</v>
      </c>
      <c r="P11832" s="63"/>
      <c r="Q11832" s="63"/>
      <c r="R11832" s="63"/>
      <c r="S11832" s="63"/>
      <c r="T11832" s="63"/>
      <c r="U11832" s="63"/>
      <c r="V11832" s="63"/>
      <c r="W11832" s="63"/>
      <c r="X11832" s="63"/>
      <c r="Y11832" s="63"/>
      <c r="Z11832" s="62">
        <v>3214.89</v>
      </c>
      <c r="AA11832" s="62">
        <v>20013</v>
      </c>
      <c r="AB11832" s="62">
        <v>26.06</v>
      </c>
      <c r="AC11832" s="62">
        <v>50.23</v>
      </c>
    </row>
    <row r="11833" spans="1:29" x14ac:dyDescent="0.25">
      <c r="A11833" s="61" t="s">
        <v>321</v>
      </c>
      <c r="B11833" s="61" t="s">
        <v>322</v>
      </c>
      <c r="C11833" s="62">
        <v>2017</v>
      </c>
      <c r="D11833" s="61" t="s">
        <v>323</v>
      </c>
      <c r="E11833" s="62">
        <v>62</v>
      </c>
      <c r="F11833" s="62">
        <v>117860</v>
      </c>
      <c r="G11833" s="62">
        <v>24362</v>
      </c>
      <c r="H11833" s="62">
        <v>32.74</v>
      </c>
      <c r="I11833" s="62">
        <v>1900.97</v>
      </c>
      <c r="J11833" s="62">
        <v>109609.8</v>
      </c>
      <c r="K11833" s="62">
        <v>11981.03</v>
      </c>
      <c r="L11833" s="62">
        <v>15610</v>
      </c>
      <c r="M11833" s="62">
        <v>20.98</v>
      </c>
      <c r="N11833" s="62">
        <v>193.24</v>
      </c>
      <c r="O11833" s="62">
        <v>144482.88</v>
      </c>
      <c r="P11833" s="63"/>
      <c r="Q11833" s="63"/>
      <c r="R11833" s="63"/>
      <c r="S11833" s="63"/>
      <c r="T11833" s="63"/>
      <c r="U11833" s="63"/>
      <c r="V11833" s="63"/>
      <c r="W11833" s="63"/>
      <c r="X11833" s="63"/>
      <c r="Y11833" s="63"/>
      <c r="Z11833" s="62">
        <v>681.77</v>
      </c>
      <c r="AA11833" s="62">
        <v>2007</v>
      </c>
      <c r="AB11833" s="62">
        <v>2.7</v>
      </c>
      <c r="AC11833" s="62">
        <v>11</v>
      </c>
    </row>
    <row r="11834" spans="1:29" x14ac:dyDescent="0.25">
      <c r="A11834" s="61" t="s">
        <v>210</v>
      </c>
      <c r="B11834" s="61" t="s">
        <v>211</v>
      </c>
      <c r="C11834" s="62">
        <v>2008</v>
      </c>
      <c r="D11834" s="61" t="s">
        <v>297</v>
      </c>
      <c r="E11834" s="62">
        <v>96</v>
      </c>
      <c r="F11834" s="62">
        <v>796382</v>
      </c>
      <c r="G11834" s="62">
        <v>165211</v>
      </c>
      <c r="H11834" s="62">
        <v>143.41</v>
      </c>
      <c r="I11834" s="62">
        <v>8295.65</v>
      </c>
      <c r="J11834" s="62">
        <v>740635.26</v>
      </c>
      <c r="K11834" s="62">
        <v>162684.51999999999</v>
      </c>
      <c r="L11834" s="62">
        <v>148362</v>
      </c>
      <c r="M11834" s="62">
        <v>128.79</v>
      </c>
      <c r="N11834" s="62">
        <v>1694.63</v>
      </c>
      <c r="O11834" s="62">
        <v>1961861.44</v>
      </c>
      <c r="P11834" s="63"/>
      <c r="Q11834" s="63"/>
      <c r="R11834" s="63"/>
      <c r="S11834" s="63"/>
      <c r="T11834" s="63"/>
      <c r="U11834" s="63"/>
      <c r="V11834" s="63"/>
      <c r="W11834" s="63"/>
      <c r="X11834" s="63"/>
      <c r="Y11834" s="63"/>
      <c r="Z11834" s="62">
        <v>1213205</v>
      </c>
      <c r="AA11834" s="62">
        <v>132933</v>
      </c>
      <c r="AB11834" s="62">
        <v>115.39</v>
      </c>
      <c r="AC11834" s="62">
        <v>12637.55</v>
      </c>
    </row>
    <row r="11835" spans="1:29" ht="30" x14ac:dyDescent="0.25">
      <c r="A11835" s="61" t="s">
        <v>239</v>
      </c>
      <c r="B11835" s="61" t="s">
        <v>240</v>
      </c>
      <c r="C11835" s="62">
        <v>2009</v>
      </c>
      <c r="D11835" s="61" t="s">
        <v>94</v>
      </c>
      <c r="E11835" s="62">
        <v>5</v>
      </c>
      <c r="F11835" s="63"/>
      <c r="G11835" s="63"/>
      <c r="H11835" s="63"/>
      <c r="I11835" s="63"/>
      <c r="J11835" s="63"/>
      <c r="K11835" s="62">
        <v>0</v>
      </c>
      <c r="L11835" s="63"/>
      <c r="M11835" s="63"/>
      <c r="N11835" s="63"/>
      <c r="O11835" s="63"/>
      <c r="P11835" s="63"/>
      <c r="Q11835" s="63"/>
      <c r="R11835" s="63"/>
      <c r="S11835" s="63"/>
      <c r="T11835" s="63"/>
      <c r="U11835" s="63"/>
      <c r="V11835" s="63"/>
      <c r="W11835" s="63"/>
      <c r="X11835" s="63"/>
      <c r="Y11835" s="63"/>
      <c r="Z11835" s="62">
        <v>169.96</v>
      </c>
      <c r="AA11835" s="62">
        <v>2576</v>
      </c>
      <c r="AB11835" s="62">
        <v>42.93</v>
      </c>
      <c r="AC11835" s="62">
        <v>33.99</v>
      </c>
    </row>
    <row r="11836" spans="1:29" x14ac:dyDescent="0.25">
      <c r="A11836" s="61" t="s">
        <v>336</v>
      </c>
      <c r="B11836" s="61" t="s">
        <v>337</v>
      </c>
      <c r="C11836" s="62">
        <v>2009</v>
      </c>
      <c r="D11836" s="61" t="s">
        <v>78</v>
      </c>
      <c r="E11836" s="62">
        <v>72</v>
      </c>
      <c r="F11836" s="62">
        <v>678320</v>
      </c>
      <c r="G11836" s="62">
        <v>90010</v>
      </c>
      <c r="H11836" s="62">
        <v>104.18</v>
      </c>
      <c r="I11836" s="62">
        <v>9421.11</v>
      </c>
      <c r="J11836" s="62">
        <v>630837.6</v>
      </c>
      <c r="K11836" s="62">
        <v>0</v>
      </c>
      <c r="L11836" s="63"/>
      <c r="M11836" s="63"/>
      <c r="N11836" s="63"/>
      <c r="O11836" s="63"/>
      <c r="P11836" s="63"/>
      <c r="Q11836" s="63"/>
      <c r="R11836" s="63"/>
      <c r="S11836" s="63"/>
      <c r="T11836" s="63"/>
      <c r="U11836" s="63"/>
      <c r="V11836" s="63"/>
      <c r="W11836" s="63"/>
      <c r="X11836" s="63"/>
      <c r="Y11836" s="63"/>
      <c r="Z11836" s="62">
        <v>371515.9</v>
      </c>
      <c r="AA11836" s="62">
        <v>44379</v>
      </c>
      <c r="AB11836" s="62">
        <v>51.36</v>
      </c>
      <c r="AC11836" s="62">
        <v>5159.9399999999996</v>
      </c>
    </row>
    <row r="11837" spans="1:29" x14ac:dyDescent="0.25">
      <c r="A11837" s="61" t="s">
        <v>130</v>
      </c>
      <c r="B11837" s="61" t="s">
        <v>131</v>
      </c>
      <c r="C11837" s="62">
        <v>2017</v>
      </c>
      <c r="D11837" s="61" t="s">
        <v>89</v>
      </c>
      <c r="E11837" s="62">
        <v>52</v>
      </c>
      <c r="F11837" s="62">
        <v>483120</v>
      </c>
      <c r="G11837" s="62">
        <v>57168</v>
      </c>
      <c r="H11837" s="62">
        <v>91.62</v>
      </c>
      <c r="I11837" s="62">
        <v>9290.77</v>
      </c>
      <c r="J11837" s="62">
        <v>449301.6</v>
      </c>
      <c r="K11837" s="62">
        <v>0</v>
      </c>
      <c r="L11837" s="63"/>
      <c r="M11837" s="63"/>
      <c r="N11837" s="63"/>
      <c r="O11837" s="63"/>
      <c r="P11837" s="63"/>
      <c r="Q11837" s="63"/>
      <c r="R11837" s="63"/>
      <c r="S11837" s="63"/>
      <c r="T11837" s="63"/>
      <c r="U11837" s="63"/>
      <c r="V11837" s="63"/>
      <c r="W11837" s="63"/>
      <c r="X11837" s="63"/>
      <c r="Y11837" s="63"/>
      <c r="Z11837" s="62">
        <v>1700</v>
      </c>
      <c r="AA11837" s="62">
        <v>11278</v>
      </c>
      <c r="AB11837" s="62">
        <v>18.07</v>
      </c>
      <c r="AC11837" s="62">
        <v>32.69</v>
      </c>
    </row>
    <row r="11838" spans="1:29" ht="30" x14ac:dyDescent="0.25">
      <c r="A11838" s="61" t="s">
        <v>269</v>
      </c>
      <c r="B11838" s="61" t="s">
        <v>270</v>
      </c>
      <c r="C11838" s="62">
        <v>2014</v>
      </c>
      <c r="D11838" s="61" t="s">
        <v>83</v>
      </c>
      <c r="E11838" s="62">
        <v>2</v>
      </c>
      <c r="F11838" s="62">
        <v>9482</v>
      </c>
      <c r="G11838" s="62">
        <v>1449</v>
      </c>
      <c r="H11838" s="62">
        <v>60.38</v>
      </c>
      <c r="I11838" s="62">
        <v>4741</v>
      </c>
      <c r="J11838" s="62">
        <v>8818.26</v>
      </c>
      <c r="K11838" s="62">
        <v>2304.56</v>
      </c>
      <c r="L11838" s="62">
        <v>3597</v>
      </c>
      <c r="M11838" s="62">
        <v>149.88</v>
      </c>
      <c r="N11838" s="62">
        <v>1152.28</v>
      </c>
      <c r="O11838" s="62">
        <v>27791.360000000001</v>
      </c>
      <c r="P11838" s="63"/>
      <c r="Q11838" s="63"/>
      <c r="R11838" s="63"/>
      <c r="S11838" s="63"/>
      <c r="T11838" s="63"/>
      <c r="U11838" s="63"/>
      <c r="V11838" s="63"/>
      <c r="W11838" s="63"/>
      <c r="X11838" s="63"/>
      <c r="Y11838" s="63"/>
      <c r="Z11838" s="62">
        <v>307</v>
      </c>
      <c r="AA11838" s="62">
        <v>88</v>
      </c>
      <c r="AB11838" s="62">
        <v>3.67</v>
      </c>
      <c r="AC11838" s="62">
        <v>153.5</v>
      </c>
    </row>
    <row r="11839" spans="1:29" ht="30" x14ac:dyDescent="0.25">
      <c r="A11839" s="61" t="s">
        <v>182</v>
      </c>
      <c r="B11839" s="61" t="s">
        <v>183</v>
      </c>
      <c r="C11839" s="62">
        <v>2018</v>
      </c>
      <c r="D11839" s="61" t="s">
        <v>89</v>
      </c>
      <c r="E11839" s="62">
        <v>42</v>
      </c>
      <c r="F11839" s="62">
        <v>122080</v>
      </c>
      <c r="G11839" s="62">
        <v>13606</v>
      </c>
      <c r="H11839" s="62">
        <v>27</v>
      </c>
      <c r="I11839" s="62">
        <v>2906.67</v>
      </c>
      <c r="J11839" s="62">
        <v>113534.39999999999</v>
      </c>
      <c r="K11839" s="62">
        <v>7803.1</v>
      </c>
      <c r="L11839" s="62">
        <v>8908</v>
      </c>
      <c r="M11839" s="62">
        <v>17.670000000000002</v>
      </c>
      <c r="N11839" s="62">
        <v>185.79</v>
      </c>
      <c r="O11839" s="62">
        <v>94099.97</v>
      </c>
      <c r="P11839" s="63"/>
      <c r="Q11839" s="63"/>
      <c r="R11839" s="63"/>
      <c r="S11839" s="63"/>
      <c r="T11839" s="63"/>
      <c r="U11839" s="63"/>
      <c r="V11839" s="63"/>
      <c r="W11839" s="63"/>
      <c r="X11839" s="63"/>
      <c r="Y11839" s="63"/>
      <c r="Z11839" s="62">
        <v>80724</v>
      </c>
      <c r="AA11839" s="62">
        <v>12534</v>
      </c>
      <c r="AB11839" s="62">
        <v>24.87</v>
      </c>
      <c r="AC11839" s="62">
        <v>1922</v>
      </c>
    </row>
    <row r="11840" spans="1:29" ht="30" x14ac:dyDescent="0.25">
      <c r="A11840" s="61" t="s">
        <v>165</v>
      </c>
      <c r="B11840" s="61" t="s">
        <v>166</v>
      </c>
      <c r="C11840" s="62">
        <v>2009</v>
      </c>
      <c r="D11840" s="61" t="s">
        <v>75</v>
      </c>
      <c r="E11840" s="62">
        <v>4</v>
      </c>
      <c r="F11840" s="62">
        <v>57</v>
      </c>
      <c r="G11840" s="62">
        <v>84</v>
      </c>
      <c r="H11840" s="62">
        <v>1.75</v>
      </c>
      <c r="I11840" s="62">
        <v>14.25</v>
      </c>
      <c r="J11840" s="62">
        <v>53.01</v>
      </c>
      <c r="K11840" s="62">
        <v>0</v>
      </c>
      <c r="L11840" s="63"/>
      <c r="M11840" s="63"/>
      <c r="N11840" s="63"/>
      <c r="O11840" s="63"/>
      <c r="P11840" s="63"/>
      <c r="Q11840" s="63"/>
      <c r="R11840" s="63"/>
      <c r="S11840" s="63"/>
      <c r="T11840" s="63"/>
      <c r="U11840" s="63"/>
      <c r="V11840" s="63"/>
      <c r="W11840" s="63"/>
      <c r="X11840" s="63"/>
      <c r="Y11840" s="63"/>
      <c r="Z11840" s="62">
        <v>46.2</v>
      </c>
      <c r="AA11840" s="62">
        <v>2175</v>
      </c>
      <c r="AB11840" s="62">
        <v>45.31</v>
      </c>
      <c r="AC11840" s="62">
        <v>11.55</v>
      </c>
    </row>
    <row r="11841" spans="1:29" ht="30" x14ac:dyDescent="0.25">
      <c r="A11841" s="61" t="s">
        <v>365</v>
      </c>
      <c r="B11841" s="61" t="s">
        <v>366</v>
      </c>
      <c r="C11841" s="62">
        <v>2013</v>
      </c>
      <c r="D11841" s="61" t="s">
        <v>78</v>
      </c>
      <c r="E11841" s="62">
        <v>100</v>
      </c>
      <c r="F11841" s="62">
        <v>1013090</v>
      </c>
      <c r="G11841" s="62">
        <v>125041</v>
      </c>
      <c r="H11841" s="62">
        <v>104.2</v>
      </c>
      <c r="I11841" s="62">
        <v>10130.9</v>
      </c>
      <c r="J11841" s="62">
        <v>942173.7</v>
      </c>
      <c r="K11841" s="62">
        <v>12610.09</v>
      </c>
      <c r="L11841" s="62">
        <v>16100</v>
      </c>
      <c r="M11841" s="62">
        <v>13.42</v>
      </c>
      <c r="N11841" s="62">
        <v>126.1</v>
      </c>
      <c r="O11841" s="62">
        <v>152068.82999999999</v>
      </c>
      <c r="P11841" s="63"/>
      <c r="Q11841" s="63"/>
      <c r="R11841" s="63"/>
      <c r="S11841" s="63"/>
      <c r="T11841" s="63"/>
      <c r="U11841" s="63"/>
      <c r="V11841" s="63"/>
      <c r="W11841" s="63"/>
      <c r="X11841" s="63"/>
      <c r="Y11841" s="63"/>
      <c r="Z11841" s="62">
        <v>339224</v>
      </c>
      <c r="AA11841" s="62">
        <v>17270</v>
      </c>
      <c r="AB11841" s="62">
        <v>14.39</v>
      </c>
      <c r="AC11841" s="62">
        <v>3392.24</v>
      </c>
    </row>
    <row r="11842" spans="1:29" ht="30" x14ac:dyDescent="0.25">
      <c r="A11842" s="61" t="s">
        <v>500</v>
      </c>
      <c r="B11842" s="61" t="s">
        <v>501</v>
      </c>
      <c r="C11842" s="62">
        <v>2016</v>
      </c>
      <c r="D11842" s="61" t="s">
        <v>78</v>
      </c>
      <c r="E11842" s="62">
        <v>100</v>
      </c>
      <c r="F11842" s="62">
        <v>914798</v>
      </c>
      <c r="G11842" s="62">
        <v>124524</v>
      </c>
      <c r="H11842" s="62">
        <v>103.77</v>
      </c>
      <c r="I11842" s="62">
        <v>9147.98</v>
      </c>
      <c r="J11842" s="62">
        <v>850762.14</v>
      </c>
      <c r="K11842" s="62">
        <v>0</v>
      </c>
      <c r="L11842" s="63"/>
      <c r="M11842" s="63"/>
      <c r="N11842" s="63"/>
      <c r="O11842" s="63"/>
      <c r="P11842" s="63"/>
      <c r="Q11842" s="63"/>
      <c r="R11842" s="63"/>
      <c r="S11842" s="63"/>
      <c r="T11842" s="63"/>
      <c r="U11842" s="63"/>
      <c r="V11842" s="63"/>
      <c r="W11842" s="63"/>
      <c r="X11842" s="63"/>
      <c r="Y11842" s="63"/>
      <c r="Z11842" s="62">
        <v>0</v>
      </c>
      <c r="AA11842" s="62">
        <v>53526</v>
      </c>
      <c r="AB11842" s="62">
        <v>44.61</v>
      </c>
      <c r="AC11842" s="62">
        <v>0</v>
      </c>
    </row>
    <row r="11843" spans="1:29" ht="30" x14ac:dyDescent="0.25">
      <c r="A11843" s="61" t="s">
        <v>446</v>
      </c>
      <c r="B11843" s="61" t="s">
        <v>447</v>
      </c>
      <c r="C11843" s="62">
        <v>2006</v>
      </c>
      <c r="D11843" s="61" t="s">
        <v>83</v>
      </c>
      <c r="E11843" s="62">
        <v>12</v>
      </c>
      <c r="F11843" s="62">
        <v>7288</v>
      </c>
      <c r="G11843" s="62">
        <v>1351</v>
      </c>
      <c r="H11843" s="62">
        <v>9.3800000000000008</v>
      </c>
      <c r="I11843" s="62">
        <v>607.33000000000004</v>
      </c>
      <c r="J11843" s="62">
        <v>6777.84</v>
      </c>
      <c r="K11843" s="62">
        <v>353.06</v>
      </c>
      <c r="L11843" s="62">
        <v>758</v>
      </c>
      <c r="M11843" s="62">
        <v>5.26</v>
      </c>
      <c r="N11843" s="62">
        <v>29.42</v>
      </c>
      <c r="O11843" s="62">
        <v>4257.6000000000004</v>
      </c>
      <c r="P11843" s="62">
        <v>438</v>
      </c>
      <c r="Q11843" s="62">
        <v>1188</v>
      </c>
      <c r="R11843" s="62">
        <v>8.25</v>
      </c>
      <c r="S11843" s="62">
        <v>36</v>
      </c>
      <c r="T11843" s="62">
        <v>5549.02</v>
      </c>
      <c r="U11843" s="63"/>
      <c r="V11843" s="63"/>
      <c r="W11843" s="63"/>
      <c r="X11843" s="63"/>
      <c r="Y11843" s="63"/>
      <c r="Z11843" s="62">
        <v>296201.96999999997</v>
      </c>
      <c r="AA11843" s="62">
        <v>27270</v>
      </c>
      <c r="AB11843" s="62">
        <v>189.38</v>
      </c>
      <c r="AC11843" s="62">
        <v>24683.5</v>
      </c>
    </row>
    <row r="11844" spans="1:29" x14ac:dyDescent="0.25">
      <c r="A11844" s="61" t="s">
        <v>198</v>
      </c>
      <c r="B11844" s="61" t="s">
        <v>199</v>
      </c>
      <c r="C11844" s="62">
        <v>2003</v>
      </c>
      <c r="D11844" s="61" t="s">
        <v>94</v>
      </c>
      <c r="E11844" s="62">
        <v>4</v>
      </c>
      <c r="F11844" s="63"/>
      <c r="G11844" s="62">
        <v>0</v>
      </c>
      <c r="H11844" s="62">
        <v>0</v>
      </c>
      <c r="I11844" s="63"/>
      <c r="J11844" s="63"/>
      <c r="K11844" s="62">
        <v>0</v>
      </c>
      <c r="L11844" s="62">
        <v>0</v>
      </c>
      <c r="M11844" s="62">
        <v>0</v>
      </c>
      <c r="N11844" s="63"/>
      <c r="O11844" s="63"/>
      <c r="P11844" s="63"/>
      <c r="Q11844" s="63"/>
      <c r="R11844" s="63"/>
      <c r="S11844" s="63"/>
      <c r="T11844" s="63"/>
      <c r="U11844" s="63"/>
      <c r="V11844" s="63"/>
      <c r="W11844" s="63"/>
      <c r="X11844" s="63"/>
      <c r="Y11844" s="63"/>
      <c r="Z11844" s="62">
        <v>0</v>
      </c>
      <c r="AA11844" s="63"/>
      <c r="AB11844" s="63"/>
      <c r="AC11844" s="62">
        <v>0</v>
      </c>
    </row>
    <row r="11845" spans="1:29" x14ac:dyDescent="0.25">
      <c r="A11845" s="61" t="s">
        <v>79</v>
      </c>
      <c r="B11845" s="61" t="s">
        <v>80</v>
      </c>
      <c r="C11845" s="62">
        <v>2013</v>
      </c>
      <c r="D11845" s="61" t="s">
        <v>78</v>
      </c>
      <c r="E11845" s="62">
        <v>40</v>
      </c>
      <c r="F11845" s="62">
        <v>152609</v>
      </c>
      <c r="G11845" s="62">
        <v>26223</v>
      </c>
      <c r="H11845" s="62">
        <v>54.63</v>
      </c>
      <c r="I11845" s="62">
        <v>3815.23</v>
      </c>
      <c r="J11845" s="62">
        <v>141926.37</v>
      </c>
      <c r="K11845" s="62">
        <v>29097.96</v>
      </c>
      <c r="L11845" s="62">
        <v>30301</v>
      </c>
      <c r="M11845" s="62">
        <v>63.13</v>
      </c>
      <c r="N11845" s="62">
        <v>727.45</v>
      </c>
      <c r="O11845" s="62">
        <v>350901.07</v>
      </c>
      <c r="P11845" s="63"/>
      <c r="Q11845" s="63"/>
      <c r="R11845" s="63"/>
      <c r="S11845" s="63"/>
      <c r="T11845" s="63"/>
      <c r="U11845" s="63"/>
      <c r="V11845" s="63"/>
      <c r="W11845" s="63"/>
      <c r="X11845" s="63"/>
      <c r="Y11845" s="63"/>
      <c r="Z11845" s="62">
        <v>171695</v>
      </c>
      <c r="AA11845" s="62">
        <v>9235</v>
      </c>
      <c r="AB11845" s="62">
        <v>19.239999999999998</v>
      </c>
      <c r="AC11845" s="62">
        <v>4292.38</v>
      </c>
    </row>
    <row r="11846" spans="1:29" ht="30" x14ac:dyDescent="0.25">
      <c r="A11846" s="61" t="s">
        <v>231</v>
      </c>
      <c r="B11846" s="61" t="s">
        <v>232</v>
      </c>
      <c r="C11846" s="62">
        <v>2008</v>
      </c>
      <c r="D11846" s="61" t="s">
        <v>89</v>
      </c>
      <c r="E11846" s="62">
        <v>68</v>
      </c>
      <c r="F11846" s="62">
        <v>260200</v>
      </c>
      <c r="G11846" s="62">
        <v>35561</v>
      </c>
      <c r="H11846" s="62">
        <v>43.58</v>
      </c>
      <c r="I11846" s="62">
        <v>3826.47</v>
      </c>
      <c r="J11846" s="62">
        <v>241986</v>
      </c>
      <c r="K11846" s="62">
        <v>34623.67</v>
      </c>
      <c r="L11846" s="62">
        <v>49349</v>
      </c>
      <c r="M11846" s="62">
        <v>60.48</v>
      </c>
      <c r="N11846" s="63"/>
      <c r="O11846" s="63"/>
      <c r="P11846" s="63"/>
      <c r="Q11846" s="63"/>
      <c r="R11846" s="63"/>
      <c r="S11846" s="63"/>
      <c r="T11846" s="63"/>
      <c r="U11846" s="63"/>
      <c r="V11846" s="63"/>
      <c r="W11846" s="63"/>
      <c r="X11846" s="63"/>
      <c r="Y11846" s="63"/>
      <c r="Z11846" s="62">
        <v>346870</v>
      </c>
      <c r="AA11846" s="62">
        <v>19986</v>
      </c>
      <c r="AB11846" s="62">
        <v>24.49</v>
      </c>
      <c r="AC11846" s="62">
        <v>5101.03</v>
      </c>
    </row>
    <row r="11847" spans="1:29" x14ac:dyDescent="0.25">
      <c r="A11847" s="61" t="s">
        <v>332</v>
      </c>
      <c r="B11847" s="61" t="s">
        <v>333</v>
      </c>
      <c r="C11847" s="62">
        <v>2013</v>
      </c>
      <c r="D11847" s="61" t="s">
        <v>135</v>
      </c>
      <c r="E11847" s="62">
        <v>50</v>
      </c>
      <c r="F11847" s="62">
        <v>65505</v>
      </c>
      <c r="G11847" s="62">
        <v>10790</v>
      </c>
      <c r="H11847" s="62">
        <v>17.98</v>
      </c>
      <c r="I11847" s="62">
        <v>1310.0999999999999</v>
      </c>
      <c r="J11847" s="62">
        <v>60919.65</v>
      </c>
      <c r="K11847" s="62">
        <v>2421.92</v>
      </c>
      <c r="L11847" s="62">
        <v>3809</v>
      </c>
      <c r="M11847" s="62">
        <v>6.35</v>
      </c>
      <c r="N11847" s="62">
        <v>48.44</v>
      </c>
      <c r="O11847" s="62">
        <v>29206.67</v>
      </c>
      <c r="P11847" s="63"/>
      <c r="Q11847" s="63"/>
      <c r="R11847" s="63"/>
      <c r="S11847" s="63"/>
      <c r="T11847" s="63"/>
      <c r="U11847" s="63"/>
      <c r="V11847" s="63"/>
      <c r="W11847" s="63"/>
      <c r="X11847" s="63"/>
      <c r="Y11847" s="63"/>
      <c r="Z11847" s="62">
        <v>223115</v>
      </c>
      <c r="AA11847" s="62">
        <v>62091</v>
      </c>
      <c r="AB11847" s="62">
        <v>103.49</v>
      </c>
      <c r="AC11847" s="62">
        <v>4462.3</v>
      </c>
    </row>
    <row r="11848" spans="1:29" ht="30" x14ac:dyDescent="0.25">
      <c r="A11848" s="61" t="s">
        <v>188</v>
      </c>
      <c r="B11848" s="61" t="s">
        <v>189</v>
      </c>
      <c r="C11848" s="62">
        <v>2006</v>
      </c>
      <c r="D11848" s="61" t="s">
        <v>94</v>
      </c>
      <c r="E11848" s="62">
        <v>38</v>
      </c>
      <c r="F11848" s="62">
        <v>161590</v>
      </c>
      <c r="G11848" s="62">
        <v>38623</v>
      </c>
      <c r="H11848" s="62">
        <v>84.7</v>
      </c>
      <c r="I11848" s="62">
        <v>4252.37</v>
      </c>
      <c r="J11848" s="62">
        <v>150278.70000000001</v>
      </c>
      <c r="K11848" s="62">
        <v>16713.87</v>
      </c>
      <c r="L11848" s="62">
        <v>35520</v>
      </c>
      <c r="M11848" s="62">
        <v>77.89</v>
      </c>
      <c r="N11848" s="63"/>
      <c r="O11848" s="63"/>
      <c r="P11848" s="63"/>
      <c r="Q11848" s="63"/>
      <c r="R11848" s="63"/>
      <c r="S11848" s="63"/>
      <c r="T11848" s="63"/>
      <c r="U11848" s="63"/>
      <c r="V11848" s="63"/>
      <c r="W11848" s="63"/>
      <c r="X11848" s="63"/>
      <c r="Y11848" s="63"/>
      <c r="Z11848" s="62">
        <v>2123</v>
      </c>
      <c r="AA11848" s="62">
        <v>10163</v>
      </c>
      <c r="AB11848" s="62">
        <v>22.29</v>
      </c>
      <c r="AC11848" s="62">
        <v>55.87</v>
      </c>
    </row>
    <row r="11849" spans="1:29" x14ac:dyDescent="0.25">
      <c r="A11849" s="61" t="s">
        <v>338</v>
      </c>
      <c r="B11849" s="61" t="s">
        <v>339</v>
      </c>
      <c r="C11849" s="62">
        <v>2008</v>
      </c>
      <c r="D11849" s="61" t="s">
        <v>94</v>
      </c>
      <c r="E11849" s="62">
        <v>45</v>
      </c>
      <c r="F11849" s="62">
        <v>40841</v>
      </c>
      <c r="G11849" s="62">
        <v>8493</v>
      </c>
      <c r="H11849" s="62">
        <v>15.73</v>
      </c>
      <c r="I11849" s="62">
        <v>907.58</v>
      </c>
      <c r="J11849" s="62">
        <v>37982.129999999997</v>
      </c>
      <c r="K11849" s="62">
        <v>17870.03</v>
      </c>
      <c r="L11849" s="62">
        <v>31719</v>
      </c>
      <c r="M11849" s="62">
        <v>58.74</v>
      </c>
      <c r="N11849" s="62">
        <v>397.11</v>
      </c>
      <c r="O11849" s="62">
        <v>215500.04</v>
      </c>
      <c r="P11849" s="63"/>
      <c r="Q11849" s="63"/>
      <c r="R11849" s="63"/>
      <c r="S11849" s="63"/>
      <c r="T11849" s="63"/>
      <c r="U11849" s="63"/>
      <c r="V11849" s="63"/>
      <c r="W11849" s="63"/>
      <c r="X11849" s="63"/>
      <c r="Y11849" s="63"/>
      <c r="Z11849" s="62">
        <v>4028.02</v>
      </c>
      <c r="AA11849" s="62">
        <v>46287</v>
      </c>
      <c r="AB11849" s="62">
        <v>85.72</v>
      </c>
      <c r="AC11849" s="62">
        <v>89.51</v>
      </c>
    </row>
    <row r="11850" spans="1:29" ht="30" x14ac:dyDescent="0.25">
      <c r="A11850" s="61" t="s">
        <v>122</v>
      </c>
      <c r="B11850" s="61" t="s">
        <v>123</v>
      </c>
      <c r="C11850" s="62">
        <v>2006</v>
      </c>
      <c r="D11850" s="61" t="s">
        <v>72</v>
      </c>
      <c r="E11850" s="62">
        <v>112</v>
      </c>
      <c r="F11850" s="62">
        <v>1156960</v>
      </c>
      <c r="G11850" s="62">
        <v>159626</v>
      </c>
      <c r="H11850" s="62">
        <v>118.77</v>
      </c>
      <c r="I11850" s="62">
        <v>10330</v>
      </c>
      <c r="J11850" s="62">
        <v>1075972.8</v>
      </c>
      <c r="K11850" s="62">
        <v>0</v>
      </c>
      <c r="L11850" s="63"/>
      <c r="M11850" s="63"/>
      <c r="N11850" s="63"/>
      <c r="O11850" s="63"/>
      <c r="P11850" s="63"/>
      <c r="Q11850" s="63"/>
      <c r="R11850" s="63"/>
      <c r="S11850" s="63"/>
      <c r="T11850" s="63"/>
      <c r="U11850" s="63"/>
      <c r="V11850" s="63"/>
      <c r="W11850" s="63"/>
      <c r="X11850" s="63"/>
      <c r="Y11850" s="63"/>
      <c r="Z11850" s="62">
        <v>4212.95</v>
      </c>
      <c r="AA11850" s="62">
        <v>36173</v>
      </c>
      <c r="AB11850" s="62">
        <v>26.91</v>
      </c>
      <c r="AC11850" s="62">
        <v>37.619999999999997</v>
      </c>
    </row>
    <row r="11851" spans="1:29" x14ac:dyDescent="0.25">
      <c r="A11851" s="61" t="s">
        <v>336</v>
      </c>
      <c r="B11851" s="61" t="s">
        <v>337</v>
      </c>
      <c r="C11851" s="62">
        <v>2004</v>
      </c>
      <c r="D11851" s="61" t="s">
        <v>78</v>
      </c>
      <c r="E11851" s="62">
        <v>72</v>
      </c>
      <c r="F11851" s="62">
        <v>699122</v>
      </c>
      <c r="G11851" s="62">
        <v>85024</v>
      </c>
      <c r="H11851" s="62">
        <v>98.41</v>
      </c>
      <c r="I11851" s="62">
        <v>9710.0300000000007</v>
      </c>
      <c r="J11851" s="62">
        <v>650183.46</v>
      </c>
      <c r="K11851" s="62">
        <v>0</v>
      </c>
      <c r="L11851" s="63"/>
      <c r="M11851" s="63"/>
      <c r="N11851" s="63"/>
      <c r="O11851" s="63"/>
      <c r="P11851" s="63"/>
      <c r="Q11851" s="63"/>
      <c r="R11851" s="63"/>
      <c r="S11851" s="63"/>
      <c r="T11851" s="63"/>
      <c r="U11851" s="63"/>
      <c r="V11851" s="63"/>
      <c r="W11851" s="63"/>
      <c r="X11851" s="63"/>
      <c r="Y11851" s="63"/>
      <c r="Z11851" s="62">
        <v>0</v>
      </c>
      <c r="AA11851" s="62">
        <v>17607</v>
      </c>
      <c r="AB11851" s="62">
        <v>20.38</v>
      </c>
      <c r="AC11851" s="62">
        <v>0</v>
      </c>
    </row>
    <row r="11852" spans="1:29" x14ac:dyDescent="0.25">
      <c r="A11852" s="61" t="s">
        <v>295</v>
      </c>
      <c r="B11852" s="61" t="s">
        <v>296</v>
      </c>
      <c r="C11852" s="62">
        <v>2003</v>
      </c>
      <c r="D11852" s="61" t="s">
        <v>78</v>
      </c>
      <c r="E11852" s="62">
        <v>29</v>
      </c>
      <c r="F11852" s="62">
        <v>34400</v>
      </c>
      <c r="G11852" s="62">
        <v>3986</v>
      </c>
      <c r="H11852" s="62">
        <v>11.45</v>
      </c>
      <c r="I11852" s="62">
        <v>1186.21</v>
      </c>
      <c r="J11852" s="62">
        <v>31992</v>
      </c>
      <c r="K11852" s="62">
        <v>0</v>
      </c>
      <c r="L11852" s="63"/>
      <c r="M11852" s="63"/>
      <c r="N11852" s="63"/>
      <c r="O11852" s="63"/>
      <c r="P11852" s="63"/>
      <c r="Q11852" s="63"/>
      <c r="R11852" s="63"/>
      <c r="S11852" s="63"/>
      <c r="T11852" s="63"/>
      <c r="U11852" s="62">
        <v>2668</v>
      </c>
      <c r="V11852" s="62">
        <v>2208</v>
      </c>
      <c r="W11852" s="62">
        <v>6.34</v>
      </c>
      <c r="X11852" s="62">
        <v>92</v>
      </c>
      <c r="Y11852" s="62">
        <v>59720.51</v>
      </c>
      <c r="Z11852" s="62">
        <v>85.98</v>
      </c>
      <c r="AA11852" s="62">
        <v>3737</v>
      </c>
      <c r="AB11852" s="62">
        <v>10.74</v>
      </c>
      <c r="AC11852" s="62">
        <v>2.96</v>
      </c>
    </row>
    <row r="11853" spans="1:29" x14ac:dyDescent="0.25">
      <c r="A11853" s="61" t="s">
        <v>76</v>
      </c>
      <c r="B11853" s="61" t="s">
        <v>77</v>
      </c>
      <c r="C11853" s="62">
        <v>2016</v>
      </c>
      <c r="D11853" s="61" t="s">
        <v>75</v>
      </c>
      <c r="E11853" s="62">
        <v>3</v>
      </c>
      <c r="F11853" s="62">
        <v>170</v>
      </c>
      <c r="G11853" s="62">
        <v>33</v>
      </c>
      <c r="H11853" s="62">
        <v>0.92</v>
      </c>
      <c r="I11853" s="62">
        <v>56.67</v>
      </c>
      <c r="J11853" s="62">
        <v>158.1</v>
      </c>
      <c r="K11853" s="62">
        <v>0</v>
      </c>
      <c r="L11853" s="63"/>
      <c r="M11853" s="63"/>
      <c r="N11853" s="63"/>
      <c r="O11853" s="63"/>
      <c r="P11853" s="63"/>
      <c r="Q11853" s="63"/>
      <c r="R11853" s="63"/>
      <c r="S11853" s="63"/>
      <c r="T11853" s="63"/>
      <c r="U11853" s="63"/>
      <c r="V11853" s="63"/>
      <c r="W11853" s="63"/>
      <c r="X11853" s="63"/>
      <c r="Y11853" s="63"/>
      <c r="Z11853" s="62">
        <v>175.92</v>
      </c>
      <c r="AA11853" s="62">
        <v>612</v>
      </c>
      <c r="AB11853" s="62">
        <v>17</v>
      </c>
      <c r="AC11853" s="62">
        <v>58.64</v>
      </c>
    </row>
    <row r="11854" spans="1:29" x14ac:dyDescent="0.25">
      <c r="A11854" s="61" t="s">
        <v>130</v>
      </c>
      <c r="B11854" s="61" t="s">
        <v>131</v>
      </c>
      <c r="C11854" s="62">
        <v>2018</v>
      </c>
      <c r="D11854" s="61" t="s">
        <v>99</v>
      </c>
      <c r="E11854" s="62">
        <v>50</v>
      </c>
      <c r="F11854" s="62">
        <v>120400</v>
      </c>
      <c r="G11854" s="62">
        <v>13561</v>
      </c>
      <c r="H11854" s="62">
        <v>22.6</v>
      </c>
      <c r="I11854" s="62">
        <v>2408</v>
      </c>
      <c r="J11854" s="62">
        <v>111972</v>
      </c>
      <c r="K11854" s="62">
        <v>23720.66</v>
      </c>
      <c r="L11854" s="62">
        <v>29374</v>
      </c>
      <c r="M11854" s="62">
        <v>48.96</v>
      </c>
      <c r="N11854" s="63"/>
      <c r="O11854" s="63"/>
      <c r="P11854" s="63"/>
      <c r="Q11854" s="63"/>
      <c r="R11854" s="63"/>
      <c r="S11854" s="63"/>
      <c r="T11854" s="63"/>
      <c r="U11854" s="63"/>
      <c r="V11854" s="63"/>
      <c r="W11854" s="63"/>
      <c r="X11854" s="63"/>
      <c r="Y11854" s="63"/>
      <c r="Z11854" s="62">
        <v>1490</v>
      </c>
      <c r="AA11854" s="62">
        <v>10032</v>
      </c>
      <c r="AB11854" s="62">
        <v>16.72</v>
      </c>
      <c r="AC11854" s="62">
        <v>29.8</v>
      </c>
    </row>
    <row r="11855" spans="1:29" x14ac:dyDescent="0.25">
      <c r="A11855" s="61" t="s">
        <v>113</v>
      </c>
      <c r="B11855" s="61" t="s">
        <v>114</v>
      </c>
      <c r="C11855" s="62">
        <v>2012</v>
      </c>
      <c r="D11855" s="61" t="s">
        <v>86</v>
      </c>
      <c r="E11855" s="62">
        <v>400</v>
      </c>
      <c r="F11855" s="62">
        <v>180704</v>
      </c>
      <c r="G11855" s="62">
        <v>21443</v>
      </c>
      <c r="H11855" s="62">
        <v>4.47</v>
      </c>
      <c r="I11855" s="62">
        <v>451.76</v>
      </c>
      <c r="J11855" s="62">
        <v>168054.72</v>
      </c>
      <c r="K11855" s="62">
        <v>18893.57</v>
      </c>
      <c r="L11855" s="62">
        <v>25008</v>
      </c>
      <c r="M11855" s="62">
        <v>5.21</v>
      </c>
      <c r="N11855" s="62">
        <v>47.23</v>
      </c>
      <c r="O11855" s="62">
        <v>227843.23</v>
      </c>
      <c r="P11855" s="63"/>
      <c r="Q11855" s="63"/>
      <c r="R11855" s="63"/>
      <c r="S11855" s="63"/>
      <c r="T11855" s="63"/>
      <c r="U11855" s="63"/>
      <c r="V11855" s="63"/>
      <c r="W11855" s="63"/>
      <c r="X11855" s="63"/>
      <c r="Y11855" s="63"/>
      <c r="Z11855" s="62">
        <v>3034030</v>
      </c>
      <c r="AA11855" s="62">
        <v>390206</v>
      </c>
      <c r="AB11855" s="62">
        <v>81.290000000000006</v>
      </c>
      <c r="AC11855" s="62">
        <v>7585.08</v>
      </c>
    </row>
    <row r="11856" spans="1:29" ht="30" x14ac:dyDescent="0.25">
      <c r="A11856" s="61" t="s">
        <v>194</v>
      </c>
      <c r="B11856" s="61" t="s">
        <v>195</v>
      </c>
      <c r="C11856" s="62">
        <v>2009</v>
      </c>
      <c r="D11856" s="61" t="s">
        <v>78</v>
      </c>
      <c r="E11856" s="62">
        <v>80</v>
      </c>
      <c r="F11856" s="62">
        <v>848386</v>
      </c>
      <c r="G11856" s="62">
        <v>117279</v>
      </c>
      <c r="H11856" s="62">
        <v>122.17</v>
      </c>
      <c r="I11856" s="62">
        <v>10604.83</v>
      </c>
      <c r="J11856" s="62">
        <v>788998.98</v>
      </c>
      <c r="K11856" s="62">
        <v>0</v>
      </c>
      <c r="L11856" s="63"/>
      <c r="M11856" s="63"/>
      <c r="N11856" s="63"/>
      <c r="O11856" s="63"/>
      <c r="P11856" s="63"/>
      <c r="Q11856" s="63"/>
      <c r="R11856" s="63"/>
      <c r="S11856" s="63"/>
      <c r="T11856" s="63"/>
      <c r="U11856" s="63"/>
      <c r="V11856" s="63"/>
      <c r="W11856" s="63"/>
      <c r="X11856" s="63"/>
      <c r="Y11856" s="63"/>
      <c r="Z11856" s="62">
        <v>20955</v>
      </c>
      <c r="AA11856" s="62">
        <v>540785</v>
      </c>
      <c r="AB11856" s="62">
        <v>563.32000000000005</v>
      </c>
      <c r="AC11856" s="62">
        <v>261.94</v>
      </c>
    </row>
    <row r="11857" spans="1:29" x14ac:dyDescent="0.25">
      <c r="A11857" s="61" t="s">
        <v>376</v>
      </c>
      <c r="B11857" s="61" t="s">
        <v>377</v>
      </c>
      <c r="C11857" s="62">
        <v>2015</v>
      </c>
      <c r="D11857" s="61" t="s">
        <v>99</v>
      </c>
      <c r="E11857" s="62">
        <v>40</v>
      </c>
      <c r="F11857" s="62">
        <v>123680</v>
      </c>
      <c r="G11857" s="62">
        <v>26335</v>
      </c>
      <c r="H11857" s="62">
        <v>54.86</v>
      </c>
      <c r="I11857" s="62">
        <v>3092</v>
      </c>
      <c r="J11857" s="62">
        <v>115022.39999999999</v>
      </c>
      <c r="K11857" s="62">
        <v>22605.24</v>
      </c>
      <c r="L11857" s="62">
        <v>21822</v>
      </c>
      <c r="M11857" s="62">
        <v>45.46</v>
      </c>
      <c r="N11857" s="62">
        <v>565.13</v>
      </c>
      <c r="O11857" s="62">
        <v>272603.34000000003</v>
      </c>
      <c r="P11857" s="63"/>
      <c r="Q11857" s="63"/>
      <c r="R11857" s="63"/>
      <c r="S11857" s="63"/>
      <c r="T11857" s="63"/>
      <c r="U11857" s="63"/>
      <c r="V11857" s="63"/>
      <c r="W11857" s="63"/>
      <c r="X11857" s="63"/>
      <c r="Y11857" s="63"/>
      <c r="Z11857" s="62">
        <v>73560</v>
      </c>
      <c r="AA11857" s="62">
        <v>4958</v>
      </c>
      <c r="AB11857" s="62">
        <v>10.33</v>
      </c>
      <c r="AC11857" s="62">
        <v>1839</v>
      </c>
    </row>
    <row r="11858" spans="1:29" ht="30" x14ac:dyDescent="0.25">
      <c r="A11858" s="61" t="s">
        <v>87</v>
      </c>
      <c r="B11858" s="61" t="s">
        <v>88</v>
      </c>
      <c r="C11858" s="62">
        <v>2007</v>
      </c>
      <c r="D11858" s="61" t="s">
        <v>135</v>
      </c>
      <c r="E11858" s="62">
        <v>60</v>
      </c>
      <c r="F11858" s="62">
        <v>66890</v>
      </c>
      <c r="G11858" s="62">
        <v>13234</v>
      </c>
      <c r="H11858" s="62">
        <v>18.38</v>
      </c>
      <c r="I11858" s="62">
        <v>1114.83</v>
      </c>
      <c r="J11858" s="62">
        <v>62207.7</v>
      </c>
      <c r="K11858" s="62">
        <v>8793.4</v>
      </c>
      <c r="L11858" s="62">
        <v>16215</v>
      </c>
      <c r="M11858" s="62">
        <v>22.52</v>
      </c>
      <c r="N11858" s="62">
        <v>146.56</v>
      </c>
      <c r="O11858" s="62">
        <v>106042.3</v>
      </c>
      <c r="P11858" s="63"/>
      <c r="Q11858" s="63"/>
      <c r="R11858" s="63"/>
      <c r="S11858" s="63"/>
      <c r="T11858" s="63"/>
      <c r="U11858" s="62">
        <v>86170</v>
      </c>
      <c r="V11858" s="62">
        <v>64726</v>
      </c>
      <c r="W11858" s="62">
        <v>89.9</v>
      </c>
      <c r="X11858" s="62">
        <v>1436</v>
      </c>
      <c r="Y11858" s="62">
        <v>1928829.28</v>
      </c>
      <c r="Z11858" s="62">
        <v>720129</v>
      </c>
      <c r="AA11858" s="62">
        <v>80583</v>
      </c>
      <c r="AB11858" s="62">
        <v>111.92</v>
      </c>
      <c r="AC11858" s="62">
        <v>12002.15</v>
      </c>
    </row>
    <row r="11859" spans="1:29" ht="45" x14ac:dyDescent="0.25">
      <c r="A11859" s="61" t="s">
        <v>326</v>
      </c>
      <c r="B11859" s="61" t="s">
        <v>327</v>
      </c>
      <c r="C11859" s="62">
        <v>2013</v>
      </c>
      <c r="D11859" s="61" t="s">
        <v>86</v>
      </c>
      <c r="E11859" s="62">
        <v>20</v>
      </c>
      <c r="F11859" s="63"/>
      <c r="G11859" s="63"/>
      <c r="H11859" s="63"/>
      <c r="I11859" s="63"/>
      <c r="J11859" s="63"/>
      <c r="K11859" s="62">
        <v>0</v>
      </c>
      <c r="L11859" s="63"/>
      <c r="M11859" s="63"/>
      <c r="N11859" s="63"/>
      <c r="O11859" s="63"/>
      <c r="P11859" s="63"/>
      <c r="Q11859" s="63"/>
      <c r="R11859" s="63"/>
      <c r="S11859" s="63"/>
      <c r="T11859" s="63"/>
      <c r="U11859" s="63"/>
      <c r="V11859" s="63"/>
      <c r="W11859" s="63"/>
      <c r="X11859" s="63"/>
      <c r="Y11859" s="63"/>
      <c r="Z11859" s="62">
        <v>137800</v>
      </c>
      <c r="AA11859" s="62">
        <v>13062</v>
      </c>
      <c r="AB11859" s="62">
        <v>54.43</v>
      </c>
      <c r="AC11859" s="62">
        <v>6890</v>
      </c>
    </row>
    <row r="11860" spans="1:29" x14ac:dyDescent="0.25">
      <c r="A11860" s="61" t="s">
        <v>338</v>
      </c>
      <c r="B11860" s="61" t="s">
        <v>339</v>
      </c>
      <c r="C11860" s="62">
        <v>2010</v>
      </c>
      <c r="D11860" s="61" t="s">
        <v>78</v>
      </c>
      <c r="E11860" s="62">
        <v>36</v>
      </c>
      <c r="F11860" s="62">
        <v>93911</v>
      </c>
      <c r="G11860" s="62">
        <v>15615</v>
      </c>
      <c r="H11860" s="62">
        <v>36.15</v>
      </c>
      <c r="I11860" s="62">
        <v>2608.64</v>
      </c>
      <c r="J11860" s="62">
        <v>87337.23</v>
      </c>
      <c r="K11860" s="62">
        <v>26798.25</v>
      </c>
      <c r="L11860" s="62">
        <v>36045</v>
      </c>
      <c r="M11860" s="62">
        <v>83.44</v>
      </c>
      <c r="N11860" s="62">
        <v>744.4</v>
      </c>
      <c r="O11860" s="62">
        <v>323168.19</v>
      </c>
      <c r="P11860" s="63"/>
      <c r="Q11860" s="63"/>
      <c r="R11860" s="63"/>
      <c r="S11860" s="63"/>
      <c r="T11860" s="63"/>
      <c r="U11860" s="63"/>
      <c r="V11860" s="63"/>
      <c r="W11860" s="63"/>
      <c r="X11860" s="63"/>
      <c r="Y11860" s="63"/>
      <c r="Z11860" s="62">
        <v>1523.92</v>
      </c>
      <c r="AA11860" s="62">
        <v>18939</v>
      </c>
      <c r="AB11860" s="62">
        <v>43.84</v>
      </c>
      <c r="AC11860" s="62">
        <v>42.33</v>
      </c>
    </row>
    <row r="11861" spans="1:29" x14ac:dyDescent="0.25">
      <c r="A11861" s="61" t="s">
        <v>271</v>
      </c>
      <c r="B11861" s="61" t="s">
        <v>272</v>
      </c>
      <c r="C11861" s="62">
        <v>2008</v>
      </c>
      <c r="D11861" s="61" t="s">
        <v>78</v>
      </c>
      <c r="E11861" s="62">
        <v>80</v>
      </c>
      <c r="F11861" s="62">
        <v>593147</v>
      </c>
      <c r="G11861" s="62">
        <v>83729</v>
      </c>
      <c r="H11861" s="62">
        <v>87.22</v>
      </c>
      <c r="I11861" s="62">
        <v>7414.34</v>
      </c>
      <c r="J11861" s="62">
        <v>551626.71</v>
      </c>
      <c r="K11861" s="62">
        <v>0</v>
      </c>
      <c r="L11861" s="63"/>
      <c r="M11861" s="63"/>
      <c r="N11861" s="63"/>
      <c r="O11861" s="63"/>
      <c r="P11861" s="63"/>
      <c r="Q11861" s="63"/>
      <c r="R11861" s="63"/>
      <c r="S11861" s="63"/>
      <c r="T11861" s="63"/>
      <c r="U11861" s="63"/>
      <c r="V11861" s="63"/>
      <c r="W11861" s="63"/>
      <c r="X11861" s="63"/>
      <c r="Y11861" s="63"/>
      <c r="Z11861" s="62">
        <v>2136.2199999999998</v>
      </c>
      <c r="AA11861" s="62">
        <v>7741</v>
      </c>
      <c r="AB11861" s="62">
        <v>8.06</v>
      </c>
      <c r="AC11861" s="62">
        <v>26.7</v>
      </c>
    </row>
    <row r="11862" spans="1:29" x14ac:dyDescent="0.25">
      <c r="A11862" s="61" t="s">
        <v>159</v>
      </c>
      <c r="B11862" s="61" t="s">
        <v>160</v>
      </c>
      <c r="C11862" s="62">
        <v>2013</v>
      </c>
      <c r="D11862" s="61" t="s">
        <v>78</v>
      </c>
      <c r="E11862" s="62">
        <v>30</v>
      </c>
      <c r="F11862" s="62">
        <v>89699</v>
      </c>
      <c r="G11862" s="62">
        <v>18927</v>
      </c>
      <c r="H11862" s="62">
        <v>52.58</v>
      </c>
      <c r="I11862" s="62">
        <v>2989.97</v>
      </c>
      <c r="J11862" s="62">
        <v>83420.070000000007</v>
      </c>
      <c r="K11862" s="62">
        <v>1149.3699999999999</v>
      </c>
      <c r="L11862" s="62">
        <v>22321</v>
      </c>
      <c r="M11862" s="62">
        <v>62</v>
      </c>
      <c r="N11862" s="62">
        <v>38.31</v>
      </c>
      <c r="O11862" s="62">
        <v>13860.59</v>
      </c>
      <c r="P11862" s="63"/>
      <c r="Q11862" s="63"/>
      <c r="R11862" s="63"/>
      <c r="S11862" s="63"/>
      <c r="T11862" s="63"/>
      <c r="U11862" s="63"/>
      <c r="V11862" s="63"/>
      <c r="W11862" s="63"/>
      <c r="X11862" s="63"/>
      <c r="Y11862" s="63"/>
      <c r="Z11862" s="62">
        <v>14100</v>
      </c>
      <c r="AA11862" s="62">
        <v>50439</v>
      </c>
      <c r="AB11862" s="62">
        <v>140.11000000000001</v>
      </c>
      <c r="AC11862" s="62">
        <v>470</v>
      </c>
    </row>
    <row r="11863" spans="1:29" ht="30" x14ac:dyDescent="0.25">
      <c r="A11863" s="61" t="s">
        <v>269</v>
      </c>
      <c r="B11863" s="61" t="s">
        <v>270</v>
      </c>
      <c r="C11863" s="62">
        <v>2007</v>
      </c>
      <c r="D11863" s="61" t="s">
        <v>83</v>
      </c>
      <c r="E11863" s="62">
        <v>2</v>
      </c>
      <c r="F11863" s="62">
        <v>15583</v>
      </c>
      <c r="G11863" s="62">
        <v>1860</v>
      </c>
      <c r="H11863" s="62">
        <v>77.5</v>
      </c>
      <c r="I11863" s="62">
        <v>7791.5</v>
      </c>
      <c r="J11863" s="62">
        <v>14492.19</v>
      </c>
      <c r="K11863" s="62">
        <v>2409.31</v>
      </c>
      <c r="L11863" s="62">
        <v>3549</v>
      </c>
      <c r="M11863" s="62">
        <v>147.88</v>
      </c>
      <c r="N11863" s="62">
        <v>1204.6600000000001</v>
      </c>
      <c r="O11863" s="62">
        <v>29054.61</v>
      </c>
      <c r="P11863" s="63"/>
      <c r="Q11863" s="63"/>
      <c r="R11863" s="63"/>
      <c r="S11863" s="63"/>
      <c r="T11863" s="63"/>
      <c r="U11863" s="63"/>
      <c r="V11863" s="63"/>
      <c r="W11863" s="63"/>
      <c r="X11863" s="63"/>
      <c r="Y11863" s="63"/>
      <c r="Z11863" s="62">
        <v>8900</v>
      </c>
      <c r="AA11863" s="62">
        <v>295</v>
      </c>
      <c r="AB11863" s="62">
        <v>12.29</v>
      </c>
      <c r="AC11863" s="62">
        <v>4450</v>
      </c>
    </row>
    <row r="11864" spans="1:29" x14ac:dyDescent="0.25">
      <c r="A11864" s="61" t="s">
        <v>442</v>
      </c>
      <c r="B11864" s="61" t="s">
        <v>443</v>
      </c>
      <c r="C11864" s="62">
        <v>2014</v>
      </c>
      <c r="D11864" s="61" t="s">
        <v>78</v>
      </c>
      <c r="E11864" s="62">
        <v>40</v>
      </c>
      <c r="F11864" s="62">
        <v>394086</v>
      </c>
      <c r="G11864" s="62">
        <v>66298</v>
      </c>
      <c r="H11864" s="62">
        <v>138.12</v>
      </c>
      <c r="I11864" s="62">
        <v>9852.15</v>
      </c>
      <c r="J11864" s="62">
        <v>366499.98</v>
      </c>
      <c r="K11864" s="62">
        <v>0</v>
      </c>
      <c r="L11864" s="63"/>
      <c r="M11864" s="63"/>
      <c r="N11864" s="63"/>
      <c r="O11864" s="63"/>
      <c r="P11864" s="62">
        <v>165</v>
      </c>
      <c r="Q11864" s="62">
        <v>394</v>
      </c>
      <c r="R11864" s="62">
        <v>0.82</v>
      </c>
      <c r="S11864" s="62">
        <v>4</v>
      </c>
      <c r="T11864" s="62">
        <v>2090.39</v>
      </c>
      <c r="U11864" s="63"/>
      <c r="V11864" s="63"/>
      <c r="W11864" s="63"/>
      <c r="X11864" s="63"/>
      <c r="Y11864" s="63"/>
      <c r="Z11864" s="62">
        <v>841.32</v>
      </c>
      <c r="AA11864" s="62">
        <v>3790</v>
      </c>
      <c r="AB11864" s="62">
        <v>7.9</v>
      </c>
      <c r="AC11864" s="62">
        <v>21.03</v>
      </c>
    </row>
    <row r="11865" spans="1:29" ht="30" x14ac:dyDescent="0.25">
      <c r="A11865" s="61" t="s">
        <v>153</v>
      </c>
      <c r="B11865" s="61" t="s">
        <v>154</v>
      </c>
      <c r="C11865" s="62">
        <v>2003</v>
      </c>
      <c r="D11865" s="61" t="s">
        <v>78</v>
      </c>
      <c r="E11865" s="62">
        <v>75</v>
      </c>
      <c r="F11865" s="62">
        <v>102880</v>
      </c>
      <c r="G11865" s="62">
        <v>9552</v>
      </c>
      <c r="H11865" s="62">
        <v>10.61</v>
      </c>
      <c r="I11865" s="62">
        <v>1371.73</v>
      </c>
      <c r="J11865" s="62">
        <v>95678.399999999994</v>
      </c>
      <c r="K11865" s="62">
        <v>7242.48</v>
      </c>
      <c r="L11865" s="62">
        <v>7893</v>
      </c>
      <c r="M11865" s="62">
        <v>8.77</v>
      </c>
      <c r="N11865" s="62">
        <v>96.57</v>
      </c>
      <c r="O11865" s="62">
        <v>87339.28</v>
      </c>
      <c r="P11865" s="63"/>
      <c r="Q11865" s="63"/>
      <c r="R11865" s="63"/>
      <c r="S11865" s="63"/>
      <c r="T11865" s="63"/>
      <c r="U11865" s="63"/>
      <c r="V11865" s="63"/>
      <c r="W11865" s="63"/>
      <c r="X11865" s="63"/>
      <c r="Y11865" s="63"/>
      <c r="Z11865" s="62">
        <v>0</v>
      </c>
      <c r="AA11865" s="63"/>
      <c r="AB11865" s="63"/>
      <c r="AC11865" s="62">
        <v>0</v>
      </c>
    </row>
    <row r="11866" spans="1:29" ht="30" x14ac:dyDescent="0.25">
      <c r="A11866" s="61" t="s">
        <v>494</v>
      </c>
      <c r="B11866" s="61" t="s">
        <v>495</v>
      </c>
      <c r="C11866" s="62">
        <v>2017</v>
      </c>
      <c r="D11866" s="61" t="s">
        <v>75</v>
      </c>
      <c r="E11866" s="62">
        <v>10</v>
      </c>
      <c r="F11866" s="62">
        <v>517</v>
      </c>
      <c r="G11866" s="62">
        <v>205</v>
      </c>
      <c r="H11866" s="62">
        <v>1.71</v>
      </c>
      <c r="I11866" s="62">
        <v>51.7</v>
      </c>
      <c r="J11866" s="62">
        <v>480.81</v>
      </c>
      <c r="K11866" s="62">
        <v>0</v>
      </c>
      <c r="L11866" s="63"/>
      <c r="M11866" s="63"/>
      <c r="N11866" s="63"/>
      <c r="O11866" s="63"/>
      <c r="P11866" s="63"/>
      <c r="Q11866" s="63"/>
      <c r="R11866" s="63"/>
      <c r="S11866" s="63"/>
      <c r="T11866" s="63"/>
      <c r="U11866" s="63"/>
      <c r="V11866" s="63"/>
      <c r="W11866" s="63"/>
      <c r="X11866" s="63"/>
      <c r="Y11866" s="63"/>
      <c r="Z11866" s="62">
        <v>204.53</v>
      </c>
      <c r="AA11866" s="62">
        <v>1803</v>
      </c>
      <c r="AB11866" s="62">
        <v>15.03</v>
      </c>
      <c r="AC11866" s="62">
        <v>20.45</v>
      </c>
    </row>
    <row r="11867" spans="1:29" ht="30" x14ac:dyDescent="0.25">
      <c r="A11867" s="61" t="s">
        <v>350</v>
      </c>
      <c r="B11867" s="61" t="s">
        <v>351</v>
      </c>
      <c r="C11867" s="62">
        <v>2006</v>
      </c>
      <c r="D11867" s="61" t="s">
        <v>75</v>
      </c>
      <c r="E11867" s="62">
        <v>7</v>
      </c>
      <c r="F11867" s="62">
        <v>9620</v>
      </c>
      <c r="G11867" s="62">
        <v>1406</v>
      </c>
      <c r="H11867" s="62">
        <v>16.739999999999998</v>
      </c>
      <c r="I11867" s="62">
        <v>1374.29</v>
      </c>
      <c r="J11867" s="62">
        <v>8946.6</v>
      </c>
      <c r="K11867" s="62">
        <v>0</v>
      </c>
      <c r="L11867" s="63"/>
      <c r="M11867" s="63"/>
      <c r="N11867" s="63"/>
      <c r="O11867" s="63"/>
      <c r="P11867" s="63"/>
      <c r="Q11867" s="63"/>
      <c r="R11867" s="63"/>
      <c r="S11867" s="63"/>
      <c r="T11867" s="63"/>
      <c r="U11867" s="63"/>
      <c r="V11867" s="63"/>
      <c r="W11867" s="63"/>
      <c r="X11867" s="63"/>
      <c r="Y11867" s="63"/>
      <c r="Z11867" s="62">
        <v>75000</v>
      </c>
      <c r="AA11867" s="62">
        <v>5784</v>
      </c>
      <c r="AB11867" s="62">
        <v>68.86</v>
      </c>
      <c r="AC11867" s="62">
        <v>10714.29</v>
      </c>
    </row>
    <row r="11868" spans="1:29" x14ac:dyDescent="0.25">
      <c r="A11868" s="61" t="s">
        <v>336</v>
      </c>
      <c r="B11868" s="61" t="s">
        <v>337</v>
      </c>
      <c r="C11868" s="62">
        <v>2009</v>
      </c>
      <c r="D11868" s="61" t="s">
        <v>150</v>
      </c>
      <c r="E11868" s="62">
        <v>8</v>
      </c>
      <c r="F11868" s="63"/>
      <c r="G11868" s="63"/>
      <c r="H11868" s="63"/>
      <c r="I11868" s="63"/>
      <c r="J11868" s="63"/>
      <c r="K11868" s="62">
        <v>0</v>
      </c>
      <c r="L11868" s="63"/>
      <c r="M11868" s="63"/>
      <c r="N11868" s="63"/>
      <c r="O11868" s="63"/>
      <c r="P11868" s="63"/>
      <c r="Q11868" s="63"/>
      <c r="R11868" s="63"/>
      <c r="S11868" s="63"/>
      <c r="T11868" s="63"/>
      <c r="U11868" s="63"/>
      <c r="V11868" s="63"/>
      <c r="W11868" s="63"/>
      <c r="X11868" s="63"/>
      <c r="Y11868" s="63"/>
      <c r="Z11868" s="62">
        <v>0</v>
      </c>
      <c r="AA11868" s="63"/>
      <c r="AB11868" s="63"/>
      <c r="AC11868" s="62">
        <v>0</v>
      </c>
    </row>
    <row r="11869" spans="1:29" x14ac:dyDescent="0.25">
      <c r="A11869" s="61" t="s">
        <v>130</v>
      </c>
      <c r="B11869" s="61" t="s">
        <v>131</v>
      </c>
      <c r="C11869" s="62">
        <v>2016</v>
      </c>
      <c r="D11869" s="61" t="s">
        <v>313</v>
      </c>
      <c r="E11869" s="62">
        <v>29</v>
      </c>
      <c r="F11869" s="62">
        <v>138900</v>
      </c>
      <c r="G11869" s="62">
        <v>17393</v>
      </c>
      <c r="H11869" s="62">
        <v>49.98</v>
      </c>
      <c r="I11869" s="62">
        <v>4789.66</v>
      </c>
      <c r="J11869" s="62">
        <v>129177</v>
      </c>
      <c r="K11869" s="62">
        <v>6157.13</v>
      </c>
      <c r="L11869" s="62">
        <v>7054</v>
      </c>
      <c r="M11869" s="62">
        <v>20.27</v>
      </c>
      <c r="N11869" s="62">
        <v>212.31</v>
      </c>
      <c r="O11869" s="62">
        <v>74250.67</v>
      </c>
      <c r="P11869" s="63"/>
      <c r="Q11869" s="63"/>
      <c r="R11869" s="63"/>
      <c r="S11869" s="63"/>
      <c r="T11869" s="63"/>
      <c r="U11869" s="63"/>
      <c r="V11869" s="63"/>
      <c r="W11869" s="63"/>
      <c r="X11869" s="63"/>
      <c r="Y11869" s="63"/>
      <c r="Z11869" s="62">
        <v>1330</v>
      </c>
      <c r="AA11869" s="62">
        <v>8266</v>
      </c>
      <c r="AB11869" s="62">
        <v>23.75</v>
      </c>
      <c r="AC11869" s="62">
        <v>45.86</v>
      </c>
    </row>
    <row r="11870" spans="1:29" x14ac:dyDescent="0.25">
      <c r="A11870" s="61" t="s">
        <v>466</v>
      </c>
      <c r="B11870" s="61" t="s">
        <v>467</v>
      </c>
      <c r="C11870" s="62">
        <v>2004</v>
      </c>
      <c r="D11870" s="61" t="s">
        <v>75</v>
      </c>
      <c r="E11870" s="62">
        <v>6</v>
      </c>
      <c r="F11870" s="62">
        <v>135120</v>
      </c>
      <c r="G11870" s="62">
        <v>12808</v>
      </c>
      <c r="H11870" s="62">
        <v>177.89</v>
      </c>
      <c r="I11870" s="62">
        <v>22520</v>
      </c>
      <c r="J11870" s="62">
        <v>125661.6</v>
      </c>
      <c r="K11870" s="62">
        <v>0</v>
      </c>
      <c r="L11870" s="63"/>
      <c r="M11870" s="63"/>
      <c r="N11870" s="63"/>
      <c r="O11870" s="63"/>
      <c r="P11870" s="63"/>
      <c r="Q11870" s="63"/>
      <c r="R11870" s="63"/>
      <c r="S11870" s="63"/>
      <c r="T11870" s="63"/>
      <c r="U11870" s="63"/>
      <c r="V11870" s="63"/>
      <c r="W11870" s="63"/>
      <c r="X11870" s="63"/>
      <c r="Y11870" s="63"/>
      <c r="Z11870" s="62">
        <v>41000</v>
      </c>
      <c r="AA11870" s="62">
        <v>901</v>
      </c>
      <c r="AB11870" s="62">
        <v>12.51</v>
      </c>
      <c r="AC11870" s="62">
        <v>6833.33</v>
      </c>
    </row>
    <row r="11871" spans="1:29" x14ac:dyDescent="0.25">
      <c r="A11871" s="61" t="s">
        <v>369</v>
      </c>
      <c r="B11871" s="61" t="s">
        <v>370</v>
      </c>
      <c r="C11871" s="62">
        <v>2008</v>
      </c>
      <c r="D11871" s="61" t="s">
        <v>78</v>
      </c>
      <c r="E11871" s="62">
        <v>64</v>
      </c>
      <c r="F11871" s="62">
        <v>711852</v>
      </c>
      <c r="G11871" s="62">
        <v>104596</v>
      </c>
      <c r="H11871" s="62">
        <v>136.19</v>
      </c>
      <c r="I11871" s="62">
        <v>11122.69</v>
      </c>
      <c r="J11871" s="62">
        <v>662022.36</v>
      </c>
      <c r="K11871" s="62">
        <v>0</v>
      </c>
      <c r="L11871" s="63"/>
      <c r="M11871" s="63"/>
      <c r="N11871" s="63"/>
      <c r="O11871" s="63"/>
      <c r="P11871" s="63"/>
      <c r="Q11871" s="63"/>
      <c r="R11871" s="63"/>
      <c r="S11871" s="63"/>
      <c r="T11871" s="63"/>
      <c r="U11871" s="63"/>
      <c r="V11871" s="63"/>
      <c r="W11871" s="63"/>
      <c r="X11871" s="63"/>
      <c r="Y11871" s="63"/>
      <c r="Z11871" s="62">
        <v>2575.36</v>
      </c>
      <c r="AA11871" s="62">
        <v>10380</v>
      </c>
      <c r="AB11871" s="62">
        <v>13.52</v>
      </c>
      <c r="AC11871" s="62">
        <v>40.24</v>
      </c>
    </row>
    <row r="11872" spans="1:29" ht="30" x14ac:dyDescent="0.25">
      <c r="A11872" s="61" t="s">
        <v>255</v>
      </c>
      <c r="B11872" s="61" t="s">
        <v>256</v>
      </c>
      <c r="C11872" s="62">
        <v>2011</v>
      </c>
      <c r="D11872" s="61" t="s">
        <v>226</v>
      </c>
      <c r="E11872" s="62">
        <v>120</v>
      </c>
      <c r="F11872" s="62">
        <v>413640</v>
      </c>
      <c r="G11872" s="62">
        <v>96780</v>
      </c>
      <c r="H11872" s="62">
        <v>67.209999999999994</v>
      </c>
      <c r="I11872" s="62">
        <v>3447</v>
      </c>
      <c r="J11872" s="62">
        <v>384685.2</v>
      </c>
      <c r="K11872" s="62">
        <v>13665.37</v>
      </c>
      <c r="L11872" s="62">
        <v>2154</v>
      </c>
      <c r="M11872" s="62">
        <v>1.5</v>
      </c>
      <c r="N11872" s="62">
        <v>113.88</v>
      </c>
      <c r="O11872" s="62">
        <v>164794.84</v>
      </c>
      <c r="P11872" s="63"/>
      <c r="Q11872" s="63"/>
      <c r="R11872" s="63"/>
      <c r="S11872" s="63"/>
      <c r="T11872" s="63"/>
      <c r="U11872" s="63"/>
      <c r="V11872" s="63"/>
      <c r="W11872" s="63"/>
      <c r="X11872" s="63"/>
      <c r="Y11872" s="63"/>
      <c r="Z11872" s="62">
        <v>11.7</v>
      </c>
      <c r="AA11872" s="62">
        <v>87347</v>
      </c>
      <c r="AB11872" s="62">
        <v>60.66</v>
      </c>
      <c r="AC11872" s="62">
        <v>0.1</v>
      </c>
    </row>
    <row r="11873" spans="1:29" ht="30" x14ac:dyDescent="0.25">
      <c r="A11873" s="61" t="s">
        <v>516</v>
      </c>
      <c r="B11873" s="61" t="s">
        <v>517</v>
      </c>
      <c r="C11873" s="62">
        <v>2017</v>
      </c>
      <c r="D11873" s="61" t="s">
        <v>78</v>
      </c>
      <c r="E11873" s="62">
        <v>40</v>
      </c>
      <c r="F11873" s="62">
        <v>185520</v>
      </c>
      <c r="G11873" s="62">
        <v>16796</v>
      </c>
      <c r="H11873" s="62">
        <v>34.99</v>
      </c>
      <c r="I11873" s="62">
        <v>4638</v>
      </c>
      <c r="J11873" s="62">
        <v>172533.6</v>
      </c>
      <c r="K11873" s="62">
        <v>0</v>
      </c>
      <c r="L11873" s="63"/>
      <c r="M11873" s="63"/>
      <c r="N11873" s="63"/>
      <c r="O11873" s="63"/>
      <c r="P11873" s="63"/>
      <c r="Q11873" s="63"/>
      <c r="R11873" s="63"/>
      <c r="S11873" s="63"/>
      <c r="T11873" s="63"/>
      <c r="U11873" s="63"/>
      <c r="V11873" s="63"/>
      <c r="W11873" s="63"/>
      <c r="X11873" s="63"/>
      <c r="Y11873" s="63"/>
      <c r="Z11873" s="62">
        <v>0</v>
      </c>
      <c r="AA11873" s="63"/>
      <c r="AB11873" s="63"/>
      <c r="AC11873" s="62">
        <v>0</v>
      </c>
    </row>
    <row r="11874" spans="1:29" x14ac:dyDescent="0.25">
      <c r="A11874" s="61" t="s">
        <v>409</v>
      </c>
      <c r="B11874" s="61" t="s">
        <v>410</v>
      </c>
      <c r="C11874" s="62">
        <v>2004</v>
      </c>
      <c r="D11874" s="61" t="s">
        <v>86</v>
      </c>
      <c r="E11874" s="62">
        <v>16</v>
      </c>
      <c r="F11874" s="62">
        <v>72838</v>
      </c>
      <c r="G11874" s="62">
        <v>10612</v>
      </c>
      <c r="H11874" s="62">
        <v>55.27</v>
      </c>
      <c r="I11874" s="62">
        <v>4552.38</v>
      </c>
      <c r="J11874" s="62">
        <v>67739.34</v>
      </c>
      <c r="K11874" s="62">
        <v>0</v>
      </c>
      <c r="L11874" s="63"/>
      <c r="M11874" s="63"/>
      <c r="N11874" s="63"/>
      <c r="O11874" s="63"/>
      <c r="P11874" s="63"/>
      <c r="Q11874" s="63"/>
      <c r="R11874" s="63"/>
      <c r="S11874" s="63"/>
      <c r="T11874" s="63"/>
      <c r="U11874" s="62">
        <v>388874</v>
      </c>
      <c r="V11874" s="62">
        <v>8939</v>
      </c>
      <c r="W11874" s="62">
        <v>46.56</v>
      </c>
      <c r="X11874" s="62">
        <v>24304</v>
      </c>
      <c r="Y11874" s="62">
        <v>8704555.6199999992</v>
      </c>
      <c r="Z11874" s="62">
        <v>5637.08</v>
      </c>
      <c r="AA11874" s="62">
        <v>9362</v>
      </c>
      <c r="AB11874" s="62">
        <v>48.76</v>
      </c>
      <c r="AC11874" s="62">
        <v>352.32</v>
      </c>
    </row>
    <row r="11875" spans="1:29" ht="30" x14ac:dyDescent="0.25">
      <c r="A11875" s="61" t="s">
        <v>171</v>
      </c>
      <c r="B11875" s="61" t="s">
        <v>172</v>
      </c>
      <c r="C11875" s="62">
        <v>2012</v>
      </c>
      <c r="D11875" s="61" t="s">
        <v>78</v>
      </c>
      <c r="E11875" s="62">
        <v>136</v>
      </c>
      <c r="F11875" s="62">
        <v>429920</v>
      </c>
      <c r="G11875" s="62">
        <v>56913</v>
      </c>
      <c r="H11875" s="62">
        <v>34.869999999999997</v>
      </c>
      <c r="I11875" s="62">
        <v>3161.18</v>
      </c>
      <c r="J11875" s="62">
        <v>399825.6</v>
      </c>
      <c r="K11875" s="62">
        <v>67923.38</v>
      </c>
      <c r="L11875" s="62">
        <v>82128</v>
      </c>
      <c r="M11875" s="62">
        <v>50.32</v>
      </c>
      <c r="N11875" s="63"/>
      <c r="O11875" s="63"/>
      <c r="P11875" s="63"/>
      <c r="Q11875" s="63"/>
      <c r="R11875" s="63"/>
      <c r="S11875" s="63"/>
      <c r="T11875" s="63"/>
      <c r="U11875" s="63"/>
      <c r="V11875" s="63"/>
      <c r="W11875" s="63"/>
      <c r="X11875" s="63"/>
      <c r="Y11875" s="63"/>
      <c r="Z11875" s="62">
        <v>5538</v>
      </c>
      <c r="AA11875" s="62">
        <v>56514</v>
      </c>
      <c r="AB11875" s="62">
        <v>34.630000000000003</v>
      </c>
      <c r="AC11875" s="62">
        <v>40.72</v>
      </c>
    </row>
    <row r="11876" spans="1:29" ht="30" x14ac:dyDescent="0.25">
      <c r="A11876" s="61" t="s">
        <v>115</v>
      </c>
      <c r="B11876" s="61" t="s">
        <v>116</v>
      </c>
      <c r="C11876" s="62">
        <v>2006</v>
      </c>
      <c r="D11876" s="61" t="s">
        <v>78</v>
      </c>
      <c r="E11876" s="62">
        <v>29</v>
      </c>
      <c r="F11876" s="62">
        <v>17855</v>
      </c>
      <c r="G11876" s="62">
        <v>4203</v>
      </c>
      <c r="H11876" s="62">
        <v>12.08</v>
      </c>
      <c r="I11876" s="62">
        <v>615.69000000000005</v>
      </c>
      <c r="J11876" s="62">
        <v>16605.150000000001</v>
      </c>
      <c r="K11876" s="62">
        <v>0</v>
      </c>
      <c r="L11876" s="63"/>
      <c r="M11876" s="63"/>
      <c r="N11876" s="63"/>
      <c r="O11876" s="63"/>
      <c r="P11876" s="63"/>
      <c r="Q11876" s="63"/>
      <c r="R11876" s="63"/>
      <c r="S11876" s="63"/>
      <c r="T11876" s="63"/>
      <c r="U11876" s="62">
        <v>18401</v>
      </c>
      <c r="V11876" s="62">
        <v>38384</v>
      </c>
      <c r="W11876" s="62">
        <v>110.3</v>
      </c>
      <c r="X11876" s="62">
        <v>634</v>
      </c>
      <c r="Y11876" s="62">
        <v>411887.98</v>
      </c>
      <c r="Z11876" s="62">
        <v>104000</v>
      </c>
      <c r="AA11876" s="62">
        <v>10141</v>
      </c>
      <c r="AB11876" s="62">
        <v>29.14</v>
      </c>
      <c r="AC11876" s="62">
        <v>3586.21</v>
      </c>
    </row>
    <row r="11877" spans="1:29" ht="30" x14ac:dyDescent="0.25">
      <c r="A11877" s="61" t="s">
        <v>363</v>
      </c>
      <c r="B11877" s="61" t="s">
        <v>364</v>
      </c>
      <c r="C11877" s="62">
        <v>2008</v>
      </c>
      <c r="D11877" s="61" t="s">
        <v>99</v>
      </c>
      <c r="E11877" s="62">
        <v>60</v>
      </c>
      <c r="F11877" s="62">
        <v>287240</v>
      </c>
      <c r="G11877" s="62">
        <v>43825</v>
      </c>
      <c r="H11877" s="62">
        <v>60.87</v>
      </c>
      <c r="I11877" s="62">
        <v>4787.33</v>
      </c>
      <c r="J11877" s="62">
        <v>267133.2</v>
      </c>
      <c r="K11877" s="62">
        <v>22883.61</v>
      </c>
      <c r="L11877" s="62">
        <v>35887</v>
      </c>
      <c r="M11877" s="62">
        <v>49.84</v>
      </c>
      <c r="N11877" s="62">
        <v>381.39</v>
      </c>
      <c r="O11877" s="62">
        <v>275960.3</v>
      </c>
      <c r="P11877" s="63"/>
      <c r="Q11877" s="63"/>
      <c r="R11877" s="63"/>
      <c r="S11877" s="63"/>
      <c r="T11877" s="63"/>
      <c r="U11877" s="63"/>
      <c r="V11877" s="63"/>
      <c r="W11877" s="63"/>
      <c r="X11877" s="63"/>
      <c r="Y11877" s="63"/>
      <c r="Z11877" s="62">
        <v>1994.08</v>
      </c>
      <c r="AA11877" s="62">
        <v>6657</v>
      </c>
      <c r="AB11877" s="62">
        <v>9.25</v>
      </c>
      <c r="AC11877" s="62">
        <v>33.229999999999997</v>
      </c>
    </row>
    <row r="11878" spans="1:29" ht="30" x14ac:dyDescent="0.25">
      <c r="A11878" s="61" t="s">
        <v>122</v>
      </c>
      <c r="B11878" s="61" t="s">
        <v>123</v>
      </c>
      <c r="C11878" s="62">
        <v>2010</v>
      </c>
      <c r="D11878" s="61" t="s">
        <v>75</v>
      </c>
      <c r="E11878" s="62">
        <v>6</v>
      </c>
      <c r="F11878" s="62">
        <v>437</v>
      </c>
      <c r="G11878" s="62">
        <v>103</v>
      </c>
      <c r="H11878" s="62">
        <v>1.43</v>
      </c>
      <c r="I11878" s="62">
        <v>72.83</v>
      </c>
      <c r="J11878" s="62">
        <v>406.41</v>
      </c>
      <c r="K11878" s="62">
        <v>0</v>
      </c>
      <c r="L11878" s="63"/>
      <c r="M11878" s="63"/>
      <c r="N11878" s="63"/>
      <c r="O11878" s="63"/>
      <c r="P11878" s="63"/>
      <c r="Q11878" s="63"/>
      <c r="R11878" s="63"/>
      <c r="S11878" s="63"/>
      <c r="T11878" s="63"/>
      <c r="U11878" s="63"/>
      <c r="V11878" s="63"/>
      <c r="W11878" s="63"/>
      <c r="X11878" s="63"/>
      <c r="Y11878" s="63"/>
      <c r="Z11878" s="62">
        <v>220.84</v>
      </c>
      <c r="AA11878" s="62">
        <v>2650</v>
      </c>
      <c r="AB11878" s="62">
        <v>36.81</v>
      </c>
      <c r="AC11878" s="62">
        <v>36.81</v>
      </c>
    </row>
    <row r="11879" spans="1:29" ht="30" x14ac:dyDescent="0.25">
      <c r="A11879" s="61" t="s">
        <v>482</v>
      </c>
      <c r="B11879" s="61" t="s">
        <v>483</v>
      </c>
      <c r="C11879" s="62">
        <v>2003</v>
      </c>
      <c r="D11879" s="61" t="s">
        <v>75</v>
      </c>
      <c r="E11879" s="62">
        <v>12</v>
      </c>
      <c r="F11879" s="62">
        <v>0</v>
      </c>
      <c r="G11879" s="62">
        <v>0</v>
      </c>
      <c r="H11879" s="62">
        <v>0</v>
      </c>
      <c r="I11879" s="62">
        <v>0</v>
      </c>
      <c r="J11879" s="62">
        <v>0</v>
      </c>
      <c r="K11879" s="62">
        <v>0</v>
      </c>
      <c r="L11879" s="63"/>
      <c r="M11879" s="63"/>
      <c r="N11879" s="63"/>
      <c r="O11879" s="63"/>
      <c r="P11879" s="63"/>
      <c r="Q11879" s="63"/>
      <c r="R11879" s="63"/>
      <c r="S11879" s="63"/>
      <c r="T11879" s="63"/>
      <c r="U11879" s="63"/>
      <c r="V11879" s="63"/>
      <c r="W11879" s="63"/>
      <c r="X11879" s="63"/>
      <c r="Y11879" s="63"/>
      <c r="Z11879" s="62">
        <v>546</v>
      </c>
      <c r="AA11879" s="62">
        <v>2151</v>
      </c>
      <c r="AB11879" s="62">
        <v>14.94</v>
      </c>
      <c r="AC11879" s="62">
        <v>45.5</v>
      </c>
    </row>
    <row r="11880" spans="1:29" ht="30" x14ac:dyDescent="0.25">
      <c r="A11880" s="61" t="s">
        <v>73</v>
      </c>
      <c r="B11880" s="61" t="s">
        <v>74</v>
      </c>
      <c r="C11880" s="62">
        <v>2018</v>
      </c>
      <c r="D11880" s="61" t="s">
        <v>78</v>
      </c>
      <c r="E11880" s="62">
        <v>48</v>
      </c>
      <c r="F11880" s="62">
        <v>226383</v>
      </c>
      <c r="G11880" s="62">
        <v>45890</v>
      </c>
      <c r="H11880" s="62">
        <v>79.67</v>
      </c>
      <c r="I11880" s="62">
        <v>4716.3100000000004</v>
      </c>
      <c r="J11880" s="62">
        <v>210536.19</v>
      </c>
      <c r="K11880" s="62">
        <v>10338.51</v>
      </c>
      <c r="L11880" s="62">
        <v>17268</v>
      </c>
      <c r="M11880" s="62">
        <v>29.98</v>
      </c>
      <c r="N11880" s="62">
        <v>215.39</v>
      </c>
      <c r="O11880" s="62">
        <v>124675.15</v>
      </c>
      <c r="P11880" s="63"/>
      <c r="Q11880" s="63"/>
      <c r="R11880" s="63"/>
      <c r="S11880" s="63"/>
      <c r="T11880" s="63"/>
      <c r="U11880" s="63"/>
      <c r="V11880" s="63"/>
      <c r="W11880" s="63"/>
      <c r="X11880" s="63"/>
      <c r="Y11880" s="63"/>
      <c r="Z11880" s="62">
        <v>92900</v>
      </c>
      <c r="AA11880" s="62">
        <v>4696</v>
      </c>
      <c r="AB11880" s="62">
        <v>8.15</v>
      </c>
      <c r="AC11880" s="62">
        <v>1935.42</v>
      </c>
    </row>
    <row r="11881" spans="1:29" ht="30" x14ac:dyDescent="0.25">
      <c r="A11881" s="61" t="s">
        <v>237</v>
      </c>
      <c r="B11881" s="61" t="s">
        <v>238</v>
      </c>
      <c r="C11881" s="62">
        <v>2007</v>
      </c>
      <c r="D11881" s="61" t="s">
        <v>150</v>
      </c>
      <c r="E11881" s="62">
        <v>10</v>
      </c>
      <c r="F11881" s="62">
        <v>0</v>
      </c>
      <c r="G11881" s="62">
        <v>0</v>
      </c>
      <c r="H11881" s="62">
        <v>0</v>
      </c>
      <c r="I11881" s="62">
        <v>0</v>
      </c>
      <c r="J11881" s="62">
        <v>0</v>
      </c>
      <c r="K11881" s="62">
        <v>8417.07</v>
      </c>
      <c r="L11881" s="62">
        <v>12340</v>
      </c>
      <c r="M11881" s="62">
        <v>102.83</v>
      </c>
      <c r="N11881" s="62">
        <v>841.71</v>
      </c>
      <c r="O11881" s="62">
        <v>101503.98</v>
      </c>
      <c r="P11881" s="63"/>
      <c r="Q11881" s="63"/>
      <c r="R11881" s="63"/>
      <c r="S11881" s="63"/>
      <c r="T11881" s="63"/>
      <c r="U11881" s="62">
        <v>508</v>
      </c>
      <c r="V11881" s="62">
        <v>1176</v>
      </c>
      <c r="W11881" s="62">
        <v>9.8000000000000007</v>
      </c>
      <c r="X11881" s="62">
        <v>50</v>
      </c>
      <c r="Y11881" s="62">
        <v>11371.07</v>
      </c>
      <c r="Z11881" s="62">
        <v>133288</v>
      </c>
      <c r="AA11881" s="62">
        <v>5543</v>
      </c>
      <c r="AB11881" s="62">
        <v>46.19</v>
      </c>
      <c r="AC11881" s="62">
        <v>13328.8</v>
      </c>
    </row>
    <row r="11882" spans="1:29" x14ac:dyDescent="0.25">
      <c r="A11882" s="61" t="s">
        <v>144</v>
      </c>
      <c r="B11882" s="61" t="s">
        <v>145</v>
      </c>
      <c r="C11882" s="62">
        <v>2008</v>
      </c>
      <c r="D11882" s="61" t="s">
        <v>75</v>
      </c>
      <c r="E11882" s="62">
        <v>4</v>
      </c>
      <c r="F11882" s="62">
        <v>0</v>
      </c>
      <c r="G11882" s="62">
        <v>0</v>
      </c>
      <c r="H11882" s="62">
        <v>0</v>
      </c>
      <c r="I11882" s="62">
        <v>0</v>
      </c>
      <c r="J11882" s="62">
        <v>0</v>
      </c>
      <c r="K11882" s="62">
        <v>0</v>
      </c>
      <c r="L11882" s="62">
        <v>0</v>
      </c>
      <c r="M11882" s="62">
        <v>0</v>
      </c>
      <c r="N11882" s="63"/>
      <c r="O11882" s="63"/>
      <c r="P11882" s="63"/>
      <c r="Q11882" s="63"/>
      <c r="R11882" s="63"/>
      <c r="S11882" s="63"/>
      <c r="T11882" s="63"/>
      <c r="U11882" s="63"/>
      <c r="V11882" s="63"/>
      <c r="W11882" s="63"/>
      <c r="X11882" s="63"/>
      <c r="Y11882" s="63"/>
      <c r="Z11882" s="62">
        <v>316</v>
      </c>
      <c r="AA11882" s="62">
        <v>1068</v>
      </c>
      <c r="AB11882" s="62">
        <v>22.25</v>
      </c>
      <c r="AC11882" s="62">
        <v>79</v>
      </c>
    </row>
    <row r="11883" spans="1:29" x14ac:dyDescent="0.25">
      <c r="A11883" s="61" t="s">
        <v>229</v>
      </c>
      <c r="B11883" s="61" t="s">
        <v>230</v>
      </c>
      <c r="C11883" s="62">
        <v>2003</v>
      </c>
      <c r="D11883" s="61" t="s">
        <v>175</v>
      </c>
      <c r="E11883" s="62">
        <v>8</v>
      </c>
      <c r="F11883" s="63"/>
      <c r="G11883" s="63"/>
      <c r="H11883" s="63"/>
      <c r="I11883" s="63"/>
      <c r="J11883" s="63"/>
      <c r="K11883" s="62">
        <v>0</v>
      </c>
      <c r="L11883" s="63"/>
      <c r="M11883" s="63"/>
      <c r="N11883" s="63"/>
      <c r="O11883" s="63"/>
      <c r="P11883" s="63"/>
      <c r="Q11883" s="63"/>
      <c r="R11883" s="63"/>
      <c r="S11883" s="63"/>
      <c r="T11883" s="63"/>
      <c r="U11883" s="63"/>
      <c r="V11883" s="63"/>
      <c r="W11883" s="63"/>
      <c r="X11883" s="63"/>
      <c r="Y11883" s="63"/>
      <c r="Z11883" s="62">
        <v>76716</v>
      </c>
      <c r="AA11883" s="62">
        <v>1368</v>
      </c>
      <c r="AB11883" s="62">
        <v>14.25</v>
      </c>
      <c r="AC11883" s="62">
        <v>9589.5</v>
      </c>
    </row>
    <row r="11884" spans="1:29" x14ac:dyDescent="0.25">
      <c r="A11884" s="61" t="s">
        <v>192</v>
      </c>
      <c r="B11884" s="61" t="s">
        <v>193</v>
      </c>
      <c r="C11884" s="62">
        <v>2009</v>
      </c>
      <c r="D11884" s="61" t="s">
        <v>89</v>
      </c>
      <c r="E11884" s="62">
        <v>64</v>
      </c>
      <c r="F11884" s="62">
        <v>297920</v>
      </c>
      <c r="G11884" s="62">
        <v>86700</v>
      </c>
      <c r="H11884" s="62">
        <v>112.89</v>
      </c>
      <c r="I11884" s="62">
        <v>4655</v>
      </c>
      <c r="J11884" s="62">
        <v>277065.59999999998</v>
      </c>
      <c r="K11884" s="62">
        <v>0</v>
      </c>
      <c r="L11884" s="63"/>
      <c r="M11884" s="63"/>
      <c r="N11884" s="63"/>
      <c r="O11884" s="63"/>
      <c r="P11884" s="63"/>
      <c r="Q11884" s="63"/>
      <c r="R11884" s="63"/>
      <c r="S11884" s="63"/>
      <c r="T11884" s="63"/>
      <c r="U11884" s="63"/>
      <c r="V11884" s="63"/>
      <c r="W11884" s="63"/>
      <c r="X11884" s="63"/>
      <c r="Y11884" s="63"/>
      <c r="Z11884" s="62">
        <v>170200</v>
      </c>
      <c r="AA11884" s="62">
        <v>6329</v>
      </c>
      <c r="AB11884" s="62">
        <v>8.24</v>
      </c>
      <c r="AC11884" s="62">
        <v>2659.38</v>
      </c>
    </row>
    <row r="11885" spans="1:29" ht="30" x14ac:dyDescent="0.25">
      <c r="A11885" s="61" t="s">
        <v>239</v>
      </c>
      <c r="B11885" s="61" t="s">
        <v>240</v>
      </c>
      <c r="C11885" s="62">
        <v>2014</v>
      </c>
      <c r="D11885" s="61" t="s">
        <v>99</v>
      </c>
      <c r="E11885" s="62">
        <v>40</v>
      </c>
      <c r="F11885" s="62">
        <v>257040</v>
      </c>
      <c r="G11885" s="62">
        <v>13171</v>
      </c>
      <c r="H11885" s="62">
        <v>27.44</v>
      </c>
      <c r="I11885" s="62">
        <v>6426</v>
      </c>
      <c r="J11885" s="62">
        <v>239047.2</v>
      </c>
      <c r="K11885" s="62">
        <v>2209.42</v>
      </c>
      <c r="L11885" s="62">
        <v>21984</v>
      </c>
      <c r="M11885" s="62">
        <v>45.8</v>
      </c>
      <c r="N11885" s="62">
        <v>55.24</v>
      </c>
      <c r="O11885" s="62">
        <v>26644.09</v>
      </c>
      <c r="P11885" s="63"/>
      <c r="Q11885" s="63"/>
      <c r="R11885" s="63"/>
      <c r="S11885" s="63"/>
      <c r="T11885" s="63"/>
      <c r="U11885" s="63"/>
      <c r="V11885" s="63"/>
      <c r="W11885" s="63"/>
      <c r="X11885" s="63"/>
      <c r="Y11885" s="63"/>
      <c r="Z11885" s="62">
        <v>291.42</v>
      </c>
      <c r="AA11885" s="62">
        <v>4508</v>
      </c>
      <c r="AB11885" s="62">
        <v>9.39</v>
      </c>
      <c r="AC11885" s="62">
        <v>7.29</v>
      </c>
    </row>
    <row r="11886" spans="1:29" ht="30" x14ac:dyDescent="0.25">
      <c r="A11886" s="61" t="s">
        <v>385</v>
      </c>
      <c r="B11886" s="61" t="s">
        <v>386</v>
      </c>
      <c r="C11886" s="62">
        <v>2014</v>
      </c>
      <c r="D11886" s="61" t="s">
        <v>83</v>
      </c>
      <c r="E11886" s="62">
        <v>1</v>
      </c>
      <c r="F11886" s="63"/>
      <c r="G11886" s="63"/>
      <c r="H11886" s="63"/>
      <c r="I11886" s="63"/>
      <c r="J11886" s="63"/>
      <c r="K11886" s="62">
        <v>0</v>
      </c>
      <c r="L11886" s="63"/>
      <c r="M11886" s="63"/>
      <c r="N11886" s="63"/>
      <c r="O11886" s="63"/>
      <c r="P11886" s="63"/>
      <c r="Q11886" s="63"/>
      <c r="R11886" s="63"/>
      <c r="S11886" s="63"/>
      <c r="T11886" s="63"/>
      <c r="U11886" s="63"/>
      <c r="V11886" s="63"/>
      <c r="W11886" s="63"/>
      <c r="X11886" s="63"/>
      <c r="Y11886" s="63"/>
      <c r="Z11886" s="62">
        <v>8187</v>
      </c>
      <c r="AA11886" s="62">
        <v>694</v>
      </c>
      <c r="AB11886" s="62">
        <v>57.83</v>
      </c>
      <c r="AC11886" s="62">
        <v>8187</v>
      </c>
    </row>
    <row r="11887" spans="1:29" x14ac:dyDescent="0.25">
      <c r="A11887" s="61" t="s">
        <v>273</v>
      </c>
      <c r="B11887" s="61" t="s">
        <v>274</v>
      </c>
      <c r="C11887" s="62">
        <v>2010</v>
      </c>
      <c r="D11887" s="61" t="s">
        <v>86</v>
      </c>
      <c r="E11887" s="62">
        <v>25</v>
      </c>
      <c r="F11887" s="62">
        <v>4086</v>
      </c>
      <c r="G11887" s="62">
        <v>759</v>
      </c>
      <c r="H11887" s="62">
        <v>2.5299999999999998</v>
      </c>
      <c r="I11887" s="62">
        <v>163.44</v>
      </c>
      <c r="J11887" s="62">
        <v>3799.98</v>
      </c>
      <c r="K11887" s="62">
        <v>0</v>
      </c>
      <c r="L11887" s="63"/>
      <c r="M11887" s="63"/>
      <c r="N11887" s="63"/>
      <c r="O11887" s="63"/>
      <c r="P11887" s="63"/>
      <c r="Q11887" s="63"/>
      <c r="R11887" s="63"/>
      <c r="S11887" s="63"/>
      <c r="T11887" s="63"/>
      <c r="U11887" s="62">
        <v>475</v>
      </c>
      <c r="V11887" s="62">
        <v>1366</v>
      </c>
      <c r="W11887" s="62">
        <v>4.55</v>
      </c>
      <c r="X11887" s="62">
        <v>19</v>
      </c>
      <c r="Y11887" s="62">
        <v>10632.4</v>
      </c>
      <c r="Z11887" s="62">
        <v>1348.4</v>
      </c>
      <c r="AA11887" s="62">
        <v>5483</v>
      </c>
      <c r="AB11887" s="62">
        <v>18.28</v>
      </c>
      <c r="AC11887" s="62">
        <v>53.94</v>
      </c>
    </row>
    <row r="11888" spans="1:29" ht="30" x14ac:dyDescent="0.25">
      <c r="A11888" s="61" t="s">
        <v>186</v>
      </c>
      <c r="B11888" s="61" t="s">
        <v>187</v>
      </c>
      <c r="C11888" s="62">
        <v>2012</v>
      </c>
      <c r="D11888" s="61" t="s">
        <v>99</v>
      </c>
      <c r="E11888" s="62">
        <v>35</v>
      </c>
      <c r="F11888" s="62">
        <v>156467</v>
      </c>
      <c r="G11888" s="62">
        <v>17468</v>
      </c>
      <c r="H11888" s="62">
        <v>41.59</v>
      </c>
      <c r="I11888" s="62">
        <v>4470.49</v>
      </c>
      <c r="J11888" s="62">
        <v>145514.31</v>
      </c>
      <c r="K11888" s="62">
        <v>3712.9</v>
      </c>
      <c r="L11888" s="62">
        <v>9290</v>
      </c>
      <c r="M11888" s="62">
        <v>22.12</v>
      </c>
      <c r="N11888" s="62">
        <v>106.08</v>
      </c>
      <c r="O11888" s="62">
        <v>44774.98</v>
      </c>
      <c r="P11888" s="63"/>
      <c r="Q11888" s="63"/>
      <c r="R11888" s="63"/>
      <c r="S11888" s="63"/>
      <c r="T11888" s="63"/>
      <c r="U11888" s="63"/>
      <c r="V11888" s="63"/>
      <c r="W11888" s="63"/>
      <c r="X11888" s="63"/>
      <c r="Y11888" s="63"/>
      <c r="Z11888" s="62">
        <v>76500</v>
      </c>
      <c r="AA11888" s="62">
        <v>2097</v>
      </c>
      <c r="AB11888" s="62">
        <v>4.99</v>
      </c>
      <c r="AC11888" s="62">
        <v>2185.71</v>
      </c>
    </row>
    <row r="11889" spans="1:29" ht="30" x14ac:dyDescent="0.25">
      <c r="A11889" s="61" t="s">
        <v>520</v>
      </c>
      <c r="B11889" s="61" t="s">
        <v>521</v>
      </c>
      <c r="C11889" s="62">
        <v>2008</v>
      </c>
      <c r="D11889" s="61" t="s">
        <v>86</v>
      </c>
      <c r="E11889" s="62">
        <v>10</v>
      </c>
      <c r="F11889" s="62">
        <v>48</v>
      </c>
      <c r="G11889" s="62">
        <v>14</v>
      </c>
      <c r="H11889" s="62">
        <v>0.12</v>
      </c>
      <c r="I11889" s="62">
        <v>4.8</v>
      </c>
      <c r="J11889" s="62">
        <v>44.64</v>
      </c>
      <c r="K11889" s="62">
        <v>99.9</v>
      </c>
      <c r="L11889" s="62">
        <v>176</v>
      </c>
      <c r="M11889" s="62">
        <v>1.47</v>
      </c>
      <c r="N11889" s="62">
        <v>9.99</v>
      </c>
      <c r="O11889" s="62">
        <v>1204.76</v>
      </c>
      <c r="P11889" s="63"/>
      <c r="Q11889" s="63"/>
      <c r="R11889" s="63"/>
      <c r="S11889" s="63"/>
      <c r="T11889" s="63"/>
      <c r="U11889" s="63"/>
      <c r="V11889" s="63"/>
      <c r="W11889" s="63"/>
      <c r="X11889" s="63"/>
      <c r="Y11889" s="63"/>
      <c r="Z11889" s="62">
        <v>55089</v>
      </c>
      <c r="AA11889" s="62">
        <v>4940</v>
      </c>
      <c r="AB11889" s="62">
        <v>41.17</v>
      </c>
      <c r="AC11889" s="62">
        <v>5508.9</v>
      </c>
    </row>
    <row r="11890" spans="1:29" x14ac:dyDescent="0.25">
      <c r="A11890" s="61" t="s">
        <v>163</v>
      </c>
      <c r="B11890" s="61" t="s">
        <v>164</v>
      </c>
      <c r="C11890" s="62">
        <v>2014</v>
      </c>
      <c r="D11890" s="61" t="s">
        <v>72</v>
      </c>
      <c r="E11890" s="62">
        <v>104</v>
      </c>
      <c r="F11890" s="62">
        <v>883000</v>
      </c>
      <c r="G11890" s="62">
        <v>105755</v>
      </c>
      <c r="H11890" s="62">
        <v>84.74</v>
      </c>
      <c r="I11890" s="62">
        <v>8490.3799999999992</v>
      </c>
      <c r="J11890" s="62">
        <v>821190</v>
      </c>
      <c r="K11890" s="62">
        <v>0</v>
      </c>
      <c r="L11890" s="63"/>
      <c r="M11890" s="63"/>
      <c r="N11890" s="63"/>
      <c r="O11890" s="63"/>
      <c r="P11890" s="63"/>
      <c r="Q11890" s="63"/>
      <c r="R11890" s="63"/>
      <c r="S11890" s="63"/>
      <c r="T11890" s="63"/>
      <c r="U11890" s="63"/>
      <c r="V11890" s="63"/>
      <c r="W11890" s="63"/>
      <c r="X11890" s="63"/>
      <c r="Y11890" s="63"/>
      <c r="Z11890" s="62">
        <v>957500</v>
      </c>
      <c r="AA11890" s="62">
        <v>76166</v>
      </c>
      <c r="AB11890" s="62">
        <v>61.03</v>
      </c>
      <c r="AC11890" s="62">
        <v>9206.73</v>
      </c>
    </row>
    <row r="11891" spans="1:29" x14ac:dyDescent="0.25">
      <c r="A11891" s="61" t="s">
        <v>442</v>
      </c>
      <c r="B11891" s="61" t="s">
        <v>443</v>
      </c>
      <c r="C11891" s="62">
        <v>2003</v>
      </c>
      <c r="D11891" s="61" t="s">
        <v>99</v>
      </c>
      <c r="E11891" s="62">
        <v>60</v>
      </c>
      <c r="F11891" s="62">
        <v>0</v>
      </c>
      <c r="G11891" s="62">
        <v>0</v>
      </c>
      <c r="H11891" s="62">
        <v>0</v>
      </c>
      <c r="I11891" s="62">
        <v>0</v>
      </c>
      <c r="J11891" s="62">
        <v>0</v>
      </c>
      <c r="K11891" s="62">
        <v>0</v>
      </c>
      <c r="L11891" s="63"/>
      <c r="M11891" s="63"/>
      <c r="N11891" s="63"/>
      <c r="O11891" s="63"/>
      <c r="P11891" s="63"/>
      <c r="Q11891" s="63"/>
      <c r="R11891" s="63"/>
      <c r="S11891" s="63"/>
      <c r="T11891" s="63"/>
      <c r="U11891" s="63"/>
      <c r="V11891" s="63"/>
      <c r="W11891" s="63"/>
      <c r="X11891" s="63"/>
      <c r="Y11891" s="63"/>
      <c r="Z11891" s="62">
        <v>0</v>
      </c>
      <c r="AA11891" s="63"/>
      <c r="AB11891" s="63"/>
      <c r="AC11891" s="62">
        <v>0</v>
      </c>
    </row>
    <row r="11892" spans="1:29" x14ac:dyDescent="0.25">
      <c r="A11892" s="61" t="s">
        <v>409</v>
      </c>
      <c r="B11892" s="61" t="s">
        <v>410</v>
      </c>
      <c r="C11892" s="62">
        <v>2003</v>
      </c>
      <c r="D11892" s="61" t="s">
        <v>75</v>
      </c>
      <c r="E11892" s="62">
        <v>6</v>
      </c>
      <c r="F11892" s="63"/>
      <c r="G11892" s="63"/>
      <c r="H11892" s="63"/>
      <c r="I11892" s="63"/>
      <c r="J11892" s="63"/>
      <c r="K11892" s="62">
        <v>0</v>
      </c>
      <c r="L11892" s="63"/>
      <c r="M11892" s="63"/>
      <c r="N11892" s="63"/>
      <c r="O11892" s="63"/>
      <c r="P11892" s="63"/>
      <c r="Q11892" s="63"/>
      <c r="R11892" s="63"/>
      <c r="S11892" s="63"/>
      <c r="T11892" s="63"/>
      <c r="U11892" s="63"/>
      <c r="V11892" s="63"/>
      <c r="W11892" s="63"/>
      <c r="X11892" s="63"/>
      <c r="Y11892" s="63"/>
      <c r="Z11892" s="62">
        <v>189.83</v>
      </c>
      <c r="AA11892" s="62">
        <v>1274</v>
      </c>
      <c r="AB11892" s="62">
        <v>17.690000000000001</v>
      </c>
      <c r="AC11892" s="62">
        <v>31.64</v>
      </c>
    </row>
    <row r="11893" spans="1:29" ht="30" x14ac:dyDescent="0.25">
      <c r="A11893" s="61" t="s">
        <v>120</v>
      </c>
      <c r="B11893" s="61" t="s">
        <v>121</v>
      </c>
      <c r="C11893" s="62">
        <v>2015</v>
      </c>
      <c r="D11893" s="61" t="s">
        <v>75</v>
      </c>
      <c r="E11893" s="62">
        <v>8</v>
      </c>
      <c r="F11893" s="62">
        <v>1846</v>
      </c>
      <c r="G11893" s="62">
        <v>783</v>
      </c>
      <c r="H11893" s="62">
        <v>8.16</v>
      </c>
      <c r="I11893" s="62">
        <v>230.75</v>
      </c>
      <c r="J11893" s="62">
        <v>1716.78</v>
      </c>
      <c r="K11893" s="62">
        <v>835.67</v>
      </c>
      <c r="L11893" s="62">
        <v>1194</v>
      </c>
      <c r="M11893" s="62">
        <v>12.44</v>
      </c>
      <c r="N11893" s="62">
        <v>104.46</v>
      </c>
      <c r="O11893" s="62">
        <v>10077.56</v>
      </c>
      <c r="P11893" s="63"/>
      <c r="Q11893" s="63"/>
      <c r="R11893" s="63"/>
      <c r="S11893" s="63"/>
      <c r="T11893" s="63"/>
      <c r="U11893" s="63"/>
      <c r="V11893" s="63"/>
      <c r="W11893" s="63"/>
      <c r="X11893" s="63"/>
      <c r="Y11893" s="63"/>
      <c r="Z11893" s="62">
        <v>74100</v>
      </c>
      <c r="AA11893" s="62">
        <v>5106</v>
      </c>
      <c r="AB11893" s="62">
        <v>53.19</v>
      </c>
      <c r="AC11893" s="62">
        <v>9262.5</v>
      </c>
    </row>
    <row r="11894" spans="1:29" ht="30" x14ac:dyDescent="0.25">
      <c r="A11894" s="61" t="s">
        <v>117</v>
      </c>
      <c r="B11894" s="61" t="s">
        <v>118</v>
      </c>
      <c r="C11894" s="62">
        <v>2014</v>
      </c>
      <c r="D11894" s="61" t="s">
        <v>560</v>
      </c>
      <c r="E11894" s="62">
        <v>9</v>
      </c>
      <c r="F11894" s="63"/>
      <c r="G11894" s="63"/>
      <c r="H11894" s="63"/>
      <c r="I11894" s="63"/>
      <c r="J11894" s="63"/>
      <c r="K11894" s="62">
        <v>0</v>
      </c>
      <c r="L11894" s="63"/>
      <c r="M11894" s="63"/>
      <c r="N11894" s="63"/>
      <c r="O11894" s="63"/>
      <c r="P11894" s="63"/>
      <c r="Q11894" s="63"/>
      <c r="R11894" s="63"/>
      <c r="S11894" s="63"/>
      <c r="T11894" s="63"/>
      <c r="U11894" s="63"/>
      <c r="V11894" s="63"/>
      <c r="W11894" s="63"/>
      <c r="X11894" s="63"/>
      <c r="Y11894" s="63"/>
      <c r="Z11894" s="62">
        <v>0</v>
      </c>
      <c r="AA11894" s="63"/>
      <c r="AB11894" s="63"/>
      <c r="AC11894" s="62">
        <v>0</v>
      </c>
    </row>
    <row r="11895" spans="1:29" x14ac:dyDescent="0.25">
      <c r="A11895" s="61" t="s">
        <v>159</v>
      </c>
      <c r="B11895" s="61" t="s">
        <v>160</v>
      </c>
      <c r="C11895" s="62">
        <v>2006</v>
      </c>
      <c r="D11895" s="61" t="s">
        <v>78</v>
      </c>
      <c r="E11895" s="62">
        <v>30</v>
      </c>
      <c r="F11895" s="62">
        <v>139064</v>
      </c>
      <c r="G11895" s="62">
        <v>21716</v>
      </c>
      <c r="H11895" s="62">
        <v>60.32</v>
      </c>
      <c r="I11895" s="62">
        <v>4635.47</v>
      </c>
      <c r="J11895" s="62">
        <v>129329.52</v>
      </c>
      <c r="K11895" s="62">
        <v>12448.11</v>
      </c>
      <c r="L11895" s="62">
        <v>23193</v>
      </c>
      <c r="M11895" s="62">
        <v>64.430000000000007</v>
      </c>
      <c r="N11895" s="62">
        <v>414.94</v>
      </c>
      <c r="O11895" s="62">
        <v>150115.48000000001</v>
      </c>
      <c r="P11895" s="63"/>
      <c r="Q11895" s="63"/>
      <c r="R11895" s="63"/>
      <c r="S11895" s="63"/>
      <c r="T11895" s="63"/>
      <c r="U11895" s="63"/>
      <c r="V11895" s="63"/>
      <c r="W11895" s="63"/>
      <c r="X11895" s="63"/>
      <c r="Y11895" s="63"/>
      <c r="Z11895" s="62">
        <v>1393</v>
      </c>
      <c r="AA11895" s="62">
        <v>5830</v>
      </c>
      <c r="AB11895" s="62">
        <v>16.190000000000001</v>
      </c>
      <c r="AC11895" s="62">
        <v>46.43</v>
      </c>
    </row>
    <row r="11896" spans="1:29" ht="45" x14ac:dyDescent="0.25">
      <c r="A11896" s="61" t="s">
        <v>340</v>
      </c>
      <c r="B11896" s="61" t="s">
        <v>341</v>
      </c>
      <c r="C11896" s="62">
        <v>2005</v>
      </c>
      <c r="D11896" s="61" t="s">
        <v>89</v>
      </c>
      <c r="E11896" s="62">
        <v>33</v>
      </c>
      <c r="F11896" s="62">
        <v>149245</v>
      </c>
      <c r="G11896" s="62">
        <v>19917</v>
      </c>
      <c r="H11896" s="62">
        <v>50.3</v>
      </c>
      <c r="I11896" s="62">
        <v>4522.58</v>
      </c>
      <c r="J11896" s="62">
        <v>138797.85</v>
      </c>
      <c r="K11896" s="62">
        <v>7972.72</v>
      </c>
      <c r="L11896" s="62">
        <v>9636</v>
      </c>
      <c r="M11896" s="62">
        <v>24.33</v>
      </c>
      <c r="N11896" s="62">
        <v>241.6</v>
      </c>
      <c r="O11896" s="62">
        <v>96145.45</v>
      </c>
      <c r="P11896" s="63"/>
      <c r="Q11896" s="63"/>
      <c r="R11896" s="63"/>
      <c r="S11896" s="63"/>
      <c r="T11896" s="63"/>
      <c r="U11896" s="63"/>
      <c r="V11896" s="63"/>
      <c r="W11896" s="63"/>
      <c r="X11896" s="63"/>
      <c r="Y11896" s="63"/>
      <c r="Z11896" s="62">
        <v>41050</v>
      </c>
      <c r="AA11896" s="62">
        <v>1341</v>
      </c>
      <c r="AB11896" s="62">
        <v>3.39</v>
      </c>
      <c r="AC11896" s="62">
        <v>1243.94</v>
      </c>
    </row>
    <row r="11897" spans="1:29" x14ac:dyDescent="0.25">
      <c r="A11897" s="61" t="s">
        <v>490</v>
      </c>
      <c r="B11897" s="61" t="s">
        <v>491</v>
      </c>
      <c r="C11897" s="62">
        <v>2005</v>
      </c>
      <c r="D11897" s="61" t="s">
        <v>78</v>
      </c>
      <c r="E11897" s="62">
        <v>40</v>
      </c>
      <c r="F11897" s="62">
        <v>295860</v>
      </c>
      <c r="G11897" s="62">
        <v>33056</v>
      </c>
      <c r="H11897" s="62">
        <v>68.87</v>
      </c>
      <c r="I11897" s="62">
        <v>7396.5</v>
      </c>
      <c r="J11897" s="62">
        <v>275149.8</v>
      </c>
      <c r="K11897" s="62">
        <v>0</v>
      </c>
      <c r="L11897" s="63"/>
      <c r="M11897" s="63"/>
      <c r="N11897" s="63"/>
      <c r="O11897" s="63"/>
      <c r="P11897" s="63"/>
      <c r="Q11897" s="63"/>
      <c r="R11897" s="63"/>
      <c r="S11897" s="63"/>
      <c r="T11897" s="63"/>
      <c r="U11897" s="63"/>
      <c r="V11897" s="63"/>
      <c r="W11897" s="63"/>
      <c r="X11897" s="63"/>
      <c r="Y11897" s="63"/>
      <c r="Z11897" s="62">
        <v>145022</v>
      </c>
      <c r="AA11897" s="62">
        <v>4535</v>
      </c>
      <c r="AB11897" s="62">
        <v>9.4499999999999993</v>
      </c>
      <c r="AC11897" s="62">
        <v>3625.55</v>
      </c>
    </row>
    <row r="11898" spans="1:29" ht="30" x14ac:dyDescent="0.25">
      <c r="A11898" s="61" t="s">
        <v>391</v>
      </c>
      <c r="B11898" s="61" t="s">
        <v>392</v>
      </c>
      <c r="C11898" s="62">
        <v>2008</v>
      </c>
      <c r="D11898" s="61" t="s">
        <v>89</v>
      </c>
      <c r="E11898" s="62">
        <v>130</v>
      </c>
      <c r="F11898" s="62">
        <v>1232400</v>
      </c>
      <c r="G11898" s="62">
        <v>241359</v>
      </c>
      <c r="H11898" s="62">
        <v>154.72</v>
      </c>
      <c r="I11898" s="62">
        <v>9480</v>
      </c>
      <c r="J11898" s="62">
        <v>1146132</v>
      </c>
      <c r="K11898" s="62">
        <v>9137</v>
      </c>
      <c r="L11898" s="62">
        <v>19132</v>
      </c>
      <c r="M11898" s="62">
        <v>12.26</v>
      </c>
      <c r="N11898" s="62">
        <v>70.28</v>
      </c>
      <c r="O11898" s="62">
        <v>110185.82</v>
      </c>
      <c r="P11898" s="63"/>
      <c r="Q11898" s="63"/>
      <c r="R11898" s="63"/>
      <c r="S11898" s="63"/>
      <c r="T11898" s="63"/>
      <c r="U11898" s="63"/>
      <c r="V11898" s="63"/>
      <c r="W11898" s="63"/>
      <c r="X11898" s="63"/>
      <c r="Y11898" s="63"/>
      <c r="Z11898" s="62">
        <v>2933</v>
      </c>
      <c r="AA11898" s="62">
        <v>19195</v>
      </c>
      <c r="AB11898" s="62">
        <v>12.3</v>
      </c>
      <c r="AC11898" s="62">
        <v>22.56</v>
      </c>
    </row>
    <row r="11899" spans="1:29" x14ac:dyDescent="0.25">
      <c r="A11899" s="61" t="s">
        <v>409</v>
      </c>
      <c r="B11899" s="61" t="s">
        <v>410</v>
      </c>
      <c r="C11899" s="62">
        <v>2011</v>
      </c>
      <c r="D11899" s="61" t="s">
        <v>86</v>
      </c>
      <c r="E11899" s="62">
        <v>16</v>
      </c>
      <c r="F11899" s="62">
        <v>69213</v>
      </c>
      <c r="G11899" s="62">
        <v>21051</v>
      </c>
      <c r="H11899" s="62">
        <v>109.64</v>
      </c>
      <c r="I11899" s="62">
        <v>4325.8100000000004</v>
      </c>
      <c r="J11899" s="62">
        <v>64368.09</v>
      </c>
      <c r="K11899" s="62">
        <v>0</v>
      </c>
      <c r="L11899" s="63"/>
      <c r="M11899" s="63"/>
      <c r="N11899" s="63"/>
      <c r="O11899" s="63"/>
      <c r="P11899" s="63"/>
      <c r="Q11899" s="63"/>
      <c r="R11899" s="63"/>
      <c r="S11899" s="63"/>
      <c r="T11899" s="63"/>
      <c r="U11899" s="62">
        <v>7923</v>
      </c>
      <c r="V11899" s="62">
        <v>24113</v>
      </c>
      <c r="W11899" s="62">
        <v>125.59</v>
      </c>
      <c r="X11899" s="62">
        <v>495</v>
      </c>
      <c r="Y11899" s="62">
        <v>177348.43</v>
      </c>
      <c r="Z11899" s="62">
        <v>901.68</v>
      </c>
      <c r="AA11899" s="62">
        <v>6903</v>
      </c>
      <c r="AB11899" s="62">
        <v>35.950000000000003</v>
      </c>
      <c r="AC11899" s="62">
        <v>56.35</v>
      </c>
    </row>
    <row r="11900" spans="1:29" ht="30" x14ac:dyDescent="0.25">
      <c r="A11900" s="61" t="s">
        <v>122</v>
      </c>
      <c r="B11900" s="61" t="s">
        <v>123</v>
      </c>
      <c r="C11900" s="62">
        <v>2017</v>
      </c>
      <c r="D11900" s="61" t="s">
        <v>75</v>
      </c>
      <c r="E11900" s="62">
        <v>6</v>
      </c>
      <c r="F11900" s="62">
        <v>323</v>
      </c>
      <c r="G11900" s="62">
        <v>132</v>
      </c>
      <c r="H11900" s="62">
        <v>1.83</v>
      </c>
      <c r="I11900" s="62">
        <v>53.83</v>
      </c>
      <c r="J11900" s="62">
        <v>300.39</v>
      </c>
      <c r="K11900" s="62">
        <v>0</v>
      </c>
      <c r="L11900" s="63"/>
      <c r="M11900" s="63"/>
      <c r="N11900" s="63"/>
      <c r="O11900" s="63"/>
      <c r="P11900" s="63"/>
      <c r="Q11900" s="63"/>
      <c r="R11900" s="63"/>
      <c r="S11900" s="63"/>
      <c r="T11900" s="63"/>
      <c r="U11900" s="63"/>
      <c r="V11900" s="63"/>
      <c r="W11900" s="63"/>
      <c r="X11900" s="63"/>
      <c r="Y11900" s="63"/>
      <c r="Z11900" s="62">
        <v>1330.93</v>
      </c>
      <c r="AA11900" s="62">
        <v>4853</v>
      </c>
      <c r="AB11900" s="62">
        <v>67.400000000000006</v>
      </c>
      <c r="AC11900" s="62">
        <v>221.82</v>
      </c>
    </row>
    <row r="11901" spans="1:29" ht="30" x14ac:dyDescent="0.25">
      <c r="A11901" s="61" t="s">
        <v>120</v>
      </c>
      <c r="B11901" s="61" t="s">
        <v>121</v>
      </c>
      <c r="C11901" s="62">
        <v>2011</v>
      </c>
      <c r="D11901" s="61" t="s">
        <v>94</v>
      </c>
      <c r="E11901" s="62">
        <v>12</v>
      </c>
      <c r="F11901" s="62">
        <v>109</v>
      </c>
      <c r="G11901" s="62">
        <v>23</v>
      </c>
      <c r="H11901" s="62">
        <v>0.16</v>
      </c>
      <c r="I11901" s="62">
        <v>9.08</v>
      </c>
      <c r="J11901" s="62">
        <v>101.37</v>
      </c>
      <c r="K11901" s="62">
        <v>1.94</v>
      </c>
      <c r="L11901" s="62">
        <v>9</v>
      </c>
      <c r="M11901" s="62">
        <v>0.06</v>
      </c>
      <c r="N11901" s="62">
        <v>0.16</v>
      </c>
      <c r="O11901" s="62">
        <v>23.39</v>
      </c>
      <c r="P11901" s="63"/>
      <c r="Q11901" s="63"/>
      <c r="R11901" s="63"/>
      <c r="S11901" s="63"/>
      <c r="T11901" s="63"/>
      <c r="U11901" s="63"/>
      <c r="V11901" s="63"/>
      <c r="W11901" s="63"/>
      <c r="X11901" s="63"/>
      <c r="Y11901" s="63"/>
      <c r="Z11901" s="62">
        <v>135100</v>
      </c>
      <c r="AA11901" s="62">
        <v>9308</v>
      </c>
      <c r="AB11901" s="62">
        <v>64.64</v>
      </c>
      <c r="AC11901" s="62">
        <v>11258.33</v>
      </c>
    </row>
    <row r="11902" spans="1:29" x14ac:dyDescent="0.25">
      <c r="A11902" s="61" t="s">
        <v>113</v>
      </c>
      <c r="B11902" s="61" t="s">
        <v>114</v>
      </c>
      <c r="C11902" s="62">
        <v>2010</v>
      </c>
      <c r="D11902" s="61" t="s">
        <v>150</v>
      </c>
      <c r="E11902" s="62">
        <v>5</v>
      </c>
      <c r="F11902" s="63"/>
      <c r="G11902" s="63"/>
      <c r="H11902" s="63"/>
      <c r="I11902" s="63"/>
      <c r="J11902" s="63"/>
      <c r="K11902" s="62">
        <v>0</v>
      </c>
      <c r="L11902" s="63"/>
      <c r="M11902" s="63"/>
      <c r="N11902" s="63"/>
      <c r="O11902" s="63"/>
      <c r="P11902" s="63"/>
      <c r="Q11902" s="63"/>
      <c r="R11902" s="63"/>
      <c r="S11902" s="63"/>
      <c r="T11902" s="63"/>
      <c r="U11902" s="63"/>
      <c r="V11902" s="63"/>
      <c r="W11902" s="63"/>
      <c r="X11902" s="63"/>
      <c r="Y11902" s="63"/>
      <c r="Z11902" s="62">
        <v>0</v>
      </c>
      <c r="AA11902" s="63"/>
      <c r="AB11902" s="63"/>
      <c r="AC11902" s="62">
        <v>0</v>
      </c>
    </row>
    <row r="11903" spans="1:29" ht="30" x14ac:dyDescent="0.25">
      <c r="A11903" s="61" t="s">
        <v>73</v>
      </c>
      <c r="B11903" s="61" t="s">
        <v>74</v>
      </c>
      <c r="C11903" s="62">
        <v>2011</v>
      </c>
      <c r="D11903" s="61" t="s">
        <v>78</v>
      </c>
      <c r="E11903" s="62">
        <v>48</v>
      </c>
      <c r="F11903" s="62">
        <v>288500</v>
      </c>
      <c r="G11903" s="62">
        <v>48055</v>
      </c>
      <c r="H11903" s="62">
        <v>83.43</v>
      </c>
      <c r="I11903" s="62">
        <v>6010.42</v>
      </c>
      <c r="J11903" s="62">
        <v>268305</v>
      </c>
      <c r="K11903" s="62">
        <v>13682</v>
      </c>
      <c r="L11903" s="62">
        <v>23938</v>
      </c>
      <c r="M11903" s="62">
        <v>41.56</v>
      </c>
      <c r="N11903" s="62">
        <v>285.04000000000002</v>
      </c>
      <c r="O11903" s="62">
        <v>164995.34</v>
      </c>
      <c r="P11903" s="63"/>
      <c r="Q11903" s="63"/>
      <c r="R11903" s="63"/>
      <c r="S11903" s="63"/>
      <c r="T11903" s="63"/>
      <c r="U11903" s="63"/>
      <c r="V11903" s="63"/>
      <c r="W11903" s="63"/>
      <c r="X11903" s="63"/>
      <c r="Y11903" s="63"/>
      <c r="Z11903" s="62">
        <v>79700</v>
      </c>
      <c r="AA11903" s="62">
        <v>4539</v>
      </c>
      <c r="AB11903" s="62">
        <v>7.88</v>
      </c>
      <c r="AC11903" s="62">
        <v>1660.42</v>
      </c>
    </row>
    <row r="11904" spans="1:29" x14ac:dyDescent="0.25">
      <c r="A11904" s="61" t="s">
        <v>229</v>
      </c>
      <c r="B11904" s="61" t="s">
        <v>230</v>
      </c>
      <c r="C11904" s="62">
        <v>2013</v>
      </c>
      <c r="D11904" s="61" t="s">
        <v>504</v>
      </c>
      <c r="E11904" s="62">
        <v>40</v>
      </c>
      <c r="F11904" s="62">
        <v>132350</v>
      </c>
      <c r="G11904" s="62">
        <v>19813</v>
      </c>
      <c r="H11904" s="62">
        <v>41.28</v>
      </c>
      <c r="I11904" s="62">
        <v>3308.75</v>
      </c>
      <c r="J11904" s="62">
        <v>123085.5</v>
      </c>
      <c r="K11904" s="62">
        <v>23648.880000000001</v>
      </c>
      <c r="L11904" s="62">
        <v>26053</v>
      </c>
      <c r="M11904" s="62">
        <v>54.28</v>
      </c>
      <c r="N11904" s="62">
        <v>591.22</v>
      </c>
      <c r="O11904" s="62">
        <v>285188.99</v>
      </c>
      <c r="P11904" s="63"/>
      <c r="Q11904" s="63"/>
      <c r="R11904" s="63"/>
      <c r="S11904" s="63"/>
      <c r="T11904" s="63"/>
      <c r="U11904" s="63"/>
      <c r="V11904" s="63"/>
      <c r="W11904" s="63"/>
      <c r="X11904" s="63"/>
      <c r="Y11904" s="63"/>
      <c r="Z11904" s="62">
        <v>619773.26</v>
      </c>
      <c r="AA11904" s="62">
        <v>19456</v>
      </c>
      <c r="AB11904" s="62">
        <v>40.53</v>
      </c>
      <c r="AC11904" s="62">
        <v>15494.33</v>
      </c>
    </row>
    <row r="11905" spans="1:29" x14ac:dyDescent="0.25">
      <c r="A11905" s="61" t="s">
        <v>522</v>
      </c>
      <c r="B11905" s="61" t="s">
        <v>523</v>
      </c>
      <c r="C11905" s="62">
        <v>2013</v>
      </c>
      <c r="D11905" s="61" t="s">
        <v>99</v>
      </c>
      <c r="E11905" s="62">
        <v>56</v>
      </c>
      <c r="F11905" s="62">
        <v>247920</v>
      </c>
      <c r="G11905" s="62">
        <v>36979</v>
      </c>
      <c r="H11905" s="62">
        <v>55.03</v>
      </c>
      <c r="I11905" s="62">
        <v>4427.1400000000003</v>
      </c>
      <c r="J11905" s="62">
        <v>230565.6</v>
      </c>
      <c r="K11905" s="62">
        <v>22781.77</v>
      </c>
      <c r="L11905" s="62">
        <v>27721</v>
      </c>
      <c r="M11905" s="62">
        <v>41.25</v>
      </c>
      <c r="N11905" s="62">
        <v>406.82</v>
      </c>
      <c r="O11905" s="62">
        <v>274732.14</v>
      </c>
      <c r="P11905" s="63"/>
      <c r="Q11905" s="63"/>
      <c r="R11905" s="63"/>
      <c r="S11905" s="63"/>
      <c r="T11905" s="63"/>
      <c r="U11905" s="63"/>
      <c r="V11905" s="63"/>
      <c r="W11905" s="63"/>
      <c r="X11905" s="63"/>
      <c r="Y11905" s="63"/>
      <c r="Z11905" s="62">
        <v>85850</v>
      </c>
      <c r="AA11905" s="62">
        <v>20731</v>
      </c>
      <c r="AB11905" s="62">
        <v>30.85</v>
      </c>
      <c r="AC11905" s="62">
        <v>1533.04</v>
      </c>
    </row>
    <row r="11906" spans="1:29" x14ac:dyDescent="0.25">
      <c r="A11906" s="61" t="s">
        <v>229</v>
      </c>
      <c r="B11906" s="61" t="s">
        <v>230</v>
      </c>
      <c r="C11906" s="62">
        <v>2010</v>
      </c>
      <c r="D11906" s="61" t="s">
        <v>175</v>
      </c>
      <c r="E11906" s="62">
        <v>8</v>
      </c>
      <c r="F11906" s="63"/>
      <c r="G11906" s="63"/>
      <c r="H11906" s="63"/>
      <c r="I11906" s="63"/>
      <c r="J11906" s="63"/>
      <c r="K11906" s="62">
        <v>0</v>
      </c>
      <c r="L11906" s="63"/>
      <c r="M11906" s="63"/>
      <c r="N11906" s="63"/>
      <c r="O11906" s="63"/>
      <c r="P11906" s="63"/>
      <c r="Q11906" s="63"/>
      <c r="R11906" s="63"/>
      <c r="S11906" s="63"/>
      <c r="T11906" s="63"/>
      <c r="U11906" s="63"/>
      <c r="V11906" s="63"/>
      <c r="W11906" s="63"/>
      <c r="X11906" s="63"/>
      <c r="Y11906" s="63"/>
      <c r="Z11906" s="62">
        <v>97430</v>
      </c>
      <c r="AA11906" s="62">
        <v>3366</v>
      </c>
      <c r="AB11906" s="62">
        <v>35.06</v>
      </c>
      <c r="AC11906" s="62">
        <v>12178.75</v>
      </c>
    </row>
    <row r="11907" spans="1:29" ht="30" x14ac:dyDescent="0.25">
      <c r="A11907" s="61" t="s">
        <v>342</v>
      </c>
      <c r="B11907" s="61" t="s">
        <v>343</v>
      </c>
      <c r="C11907" s="62">
        <v>2011</v>
      </c>
      <c r="D11907" s="61" t="s">
        <v>75</v>
      </c>
      <c r="E11907" s="62">
        <v>12</v>
      </c>
      <c r="F11907" s="62">
        <v>9191</v>
      </c>
      <c r="G11907" s="62">
        <v>1957</v>
      </c>
      <c r="H11907" s="62">
        <v>13.59</v>
      </c>
      <c r="I11907" s="62">
        <v>765.92</v>
      </c>
      <c r="J11907" s="62">
        <v>8547.6299999999992</v>
      </c>
      <c r="K11907" s="62">
        <v>0</v>
      </c>
      <c r="L11907" s="63"/>
      <c r="M11907" s="63"/>
      <c r="N11907" s="63"/>
      <c r="O11907" s="63"/>
      <c r="P11907" s="63"/>
      <c r="Q11907" s="63"/>
      <c r="R11907" s="63"/>
      <c r="S11907" s="63"/>
      <c r="T11907" s="63"/>
      <c r="U11907" s="63"/>
      <c r="V11907" s="63"/>
      <c r="W11907" s="63"/>
      <c r="X11907" s="63"/>
      <c r="Y11907" s="63"/>
      <c r="Z11907" s="62">
        <v>2359504</v>
      </c>
      <c r="AA11907" s="62">
        <v>14021</v>
      </c>
      <c r="AB11907" s="62">
        <v>97.37</v>
      </c>
      <c r="AC11907" s="62">
        <v>196625.33</v>
      </c>
    </row>
    <row r="11908" spans="1:29" x14ac:dyDescent="0.25">
      <c r="A11908" s="61" t="s">
        <v>70</v>
      </c>
      <c r="B11908" s="61" t="s">
        <v>71</v>
      </c>
      <c r="C11908" s="62">
        <v>2003</v>
      </c>
      <c r="D11908" s="61" t="s">
        <v>94</v>
      </c>
      <c r="E11908" s="62">
        <v>24</v>
      </c>
      <c r="F11908" s="62">
        <v>80045</v>
      </c>
      <c r="G11908" s="62">
        <v>14252</v>
      </c>
      <c r="H11908" s="62">
        <v>49.49</v>
      </c>
      <c r="I11908" s="62">
        <v>3335.21</v>
      </c>
      <c r="J11908" s="62">
        <v>74441.850000000006</v>
      </c>
      <c r="K11908" s="62">
        <v>3887</v>
      </c>
      <c r="L11908" s="62">
        <v>9722</v>
      </c>
      <c r="M11908" s="62">
        <v>33.76</v>
      </c>
      <c r="N11908" s="63"/>
      <c r="O11908" s="63"/>
      <c r="P11908" s="63"/>
      <c r="Q11908" s="63"/>
      <c r="R11908" s="63"/>
      <c r="S11908" s="63"/>
      <c r="T11908" s="63"/>
      <c r="U11908" s="63"/>
      <c r="V11908" s="63"/>
      <c r="W11908" s="63"/>
      <c r="X11908" s="63"/>
      <c r="Y11908" s="63"/>
      <c r="Z11908" s="62">
        <v>4215</v>
      </c>
      <c r="AA11908" s="62">
        <v>16050</v>
      </c>
      <c r="AB11908" s="62">
        <v>55.73</v>
      </c>
      <c r="AC11908" s="62">
        <v>175.63</v>
      </c>
    </row>
    <row r="11909" spans="1:29" ht="30" x14ac:dyDescent="0.25">
      <c r="A11909" s="61" t="s">
        <v>247</v>
      </c>
      <c r="B11909" s="61" t="s">
        <v>248</v>
      </c>
      <c r="C11909" s="62">
        <v>2013</v>
      </c>
      <c r="D11909" s="61" t="s">
        <v>75</v>
      </c>
      <c r="E11909" s="62">
        <v>4</v>
      </c>
      <c r="F11909" s="63"/>
      <c r="G11909" s="63"/>
      <c r="H11909" s="63"/>
      <c r="I11909" s="63"/>
      <c r="J11909" s="63"/>
      <c r="K11909" s="62">
        <v>0</v>
      </c>
      <c r="L11909" s="63"/>
      <c r="M11909" s="63"/>
      <c r="N11909" s="63"/>
      <c r="O11909" s="63"/>
      <c r="P11909" s="63"/>
      <c r="Q11909" s="63"/>
      <c r="R11909" s="63"/>
      <c r="S11909" s="63"/>
      <c r="T11909" s="63"/>
      <c r="U11909" s="63"/>
      <c r="V11909" s="63"/>
      <c r="W11909" s="63"/>
      <c r="X11909" s="63"/>
      <c r="Y11909" s="63"/>
      <c r="Z11909" s="62">
        <v>14</v>
      </c>
      <c r="AA11909" s="62">
        <v>903</v>
      </c>
      <c r="AB11909" s="62">
        <v>18.809999999999999</v>
      </c>
      <c r="AC11909" s="62">
        <v>3.5</v>
      </c>
    </row>
    <row r="11910" spans="1:29" x14ac:dyDescent="0.25">
      <c r="A11910" s="61" t="s">
        <v>144</v>
      </c>
      <c r="B11910" s="61" t="s">
        <v>145</v>
      </c>
      <c r="C11910" s="62">
        <v>2015</v>
      </c>
      <c r="D11910" s="61" t="s">
        <v>75</v>
      </c>
      <c r="E11910" s="62">
        <v>4</v>
      </c>
      <c r="F11910" s="62">
        <v>0</v>
      </c>
      <c r="G11910" s="62">
        <v>0</v>
      </c>
      <c r="H11910" s="62">
        <v>0</v>
      </c>
      <c r="I11910" s="62">
        <v>0</v>
      </c>
      <c r="J11910" s="62">
        <v>0</v>
      </c>
      <c r="K11910" s="62">
        <v>0</v>
      </c>
      <c r="L11910" s="62">
        <v>0</v>
      </c>
      <c r="M11910" s="62">
        <v>0</v>
      </c>
      <c r="N11910" s="62">
        <v>0</v>
      </c>
      <c r="O11910" s="62">
        <v>0</v>
      </c>
      <c r="P11910" s="63"/>
      <c r="Q11910" s="63"/>
      <c r="R11910" s="63"/>
      <c r="S11910" s="63"/>
      <c r="T11910" s="63"/>
      <c r="U11910" s="63"/>
      <c r="V11910" s="63"/>
      <c r="W11910" s="63"/>
      <c r="X11910" s="63"/>
      <c r="Y11910" s="63"/>
      <c r="Z11910" s="62">
        <v>290</v>
      </c>
      <c r="AA11910" s="62">
        <v>3642</v>
      </c>
      <c r="AB11910" s="62">
        <v>75.88</v>
      </c>
      <c r="AC11910" s="62">
        <v>72.5</v>
      </c>
    </row>
    <row r="11911" spans="1:29" ht="30" x14ac:dyDescent="0.25">
      <c r="A11911" s="61" t="s">
        <v>173</v>
      </c>
      <c r="B11911" s="61" t="s">
        <v>174</v>
      </c>
      <c r="C11911" s="62">
        <v>2017</v>
      </c>
      <c r="D11911" s="61" t="s">
        <v>94</v>
      </c>
      <c r="E11911" s="62">
        <v>13</v>
      </c>
      <c r="F11911" s="63"/>
      <c r="G11911" s="63"/>
      <c r="H11911" s="63"/>
      <c r="I11911" s="63"/>
      <c r="J11911" s="63"/>
      <c r="K11911" s="62">
        <v>0</v>
      </c>
      <c r="L11911" s="63"/>
      <c r="M11911" s="63"/>
      <c r="N11911" s="63"/>
      <c r="O11911" s="63"/>
      <c r="P11911" s="63"/>
      <c r="Q11911" s="63"/>
      <c r="R11911" s="63"/>
      <c r="S11911" s="63"/>
      <c r="T11911" s="63"/>
      <c r="U11911" s="63"/>
      <c r="V11911" s="63"/>
      <c r="W11911" s="63"/>
      <c r="X11911" s="63"/>
      <c r="Y11911" s="63"/>
      <c r="Z11911" s="62">
        <v>796.31</v>
      </c>
      <c r="AA11911" s="62">
        <v>4623</v>
      </c>
      <c r="AB11911" s="62">
        <v>29.63</v>
      </c>
      <c r="AC11911" s="62">
        <v>61.25</v>
      </c>
    </row>
    <row r="11912" spans="1:29" ht="30" x14ac:dyDescent="0.25">
      <c r="A11912" s="61" t="s">
        <v>122</v>
      </c>
      <c r="B11912" s="61" t="s">
        <v>123</v>
      </c>
      <c r="C11912" s="62">
        <v>2017</v>
      </c>
      <c r="D11912" s="61" t="s">
        <v>89</v>
      </c>
      <c r="E11912" s="62">
        <v>60</v>
      </c>
      <c r="F11912" s="62">
        <v>165600</v>
      </c>
      <c r="G11912" s="62">
        <v>24358</v>
      </c>
      <c r="H11912" s="62">
        <v>33.83</v>
      </c>
      <c r="I11912" s="62">
        <v>2760</v>
      </c>
      <c r="J11912" s="62">
        <v>154008</v>
      </c>
      <c r="K11912" s="62">
        <v>44683</v>
      </c>
      <c r="L11912" s="62">
        <v>53981</v>
      </c>
      <c r="M11912" s="62">
        <v>74.97</v>
      </c>
      <c r="N11912" s="62">
        <v>744.72</v>
      </c>
      <c r="O11912" s="62">
        <v>538845.69999999995</v>
      </c>
      <c r="P11912" s="63"/>
      <c r="Q11912" s="63"/>
      <c r="R11912" s="63"/>
      <c r="S11912" s="63"/>
      <c r="T11912" s="63"/>
      <c r="U11912" s="63"/>
      <c r="V11912" s="63"/>
      <c r="W11912" s="63"/>
      <c r="X11912" s="63"/>
      <c r="Y11912" s="63"/>
      <c r="Z11912" s="62">
        <v>2492.6799999999998</v>
      </c>
      <c r="AA11912" s="62">
        <v>26016</v>
      </c>
      <c r="AB11912" s="62">
        <v>36.130000000000003</v>
      </c>
      <c r="AC11912" s="62">
        <v>41.54</v>
      </c>
    </row>
    <row r="11913" spans="1:29" x14ac:dyDescent="0.25">
      <c r="A11913" s="61" t="s">
        <v>279</v>
      </c>
      <c r="B11913" s="61" t="s">
        <v>280</v>
      </c>
      <c r="C11913" s="62">
        <v>2006</v>
      </c>
      <c r="D11913" s="61" t="s">
        <v>75</v>
      </c>
      <c r="E11913" s="62">
        <v>12</v>
      </c>
      <c r="F11913" s="62">
        <v>1086</v>
      </c>
      <c r="G11913" s="62">
        <v>473</v>
      </c>
      <c r="H11913" s="62">
        <v>3.28</v>
      </c>
      <c r="I11913" s="62">
        <v>90.5</v>
      </c>
      <c r="J11913" s="62">
        <v>1009.98</v>
      </c>
      <c r="K11913" s="62">
        <v>366.23</v>
      </c>
      <c r="L11913" s="62">
        <v>523</v>
      </c>
      <c r="M11913" s="62">
        <v>3.63</v>
      </c>
      <c r="N11913" s="62">
        <v>30.52</v>
      </c>
      <c r="O11913" s="62">
        <v>4416.45</v>
      </c>
      <c r="P11913" s="63"/>
      <c r="Q11913" s="63"/>
      <c r="R11913" s="63"/>
      <c r="S11913" s="63"/>
      <c r="T11913" s="63"/>
      <c r="U11913" s="63"/>
      <c r="V11913" s="63"/>
      <c r="W11913" s="63"/>
      <c r="X11913" s="63"/>
      <c r="Y11913" s="63"/>
      <c r="Z11913" s="62">
        <v>34355.72</v>
      </c>
      <c r="AA11913" s="62">
        <v>4304</v>
      </c>
      <c r="AB11913" s="62">
        <v>29.89</v>
      </c>
      <c r="AC11913" s="62">
        <v>2862.98</v>
      </c>
    </row>
    <row r="11914" spans="1:29" x14ac:dyDescent="0.25">
      <c r="A11914" s="61" t="s">
        <v>281</v>
      </c>
      <c r="B11914" s="61" t="s">
        <v>282</v>
      </c>
      <c r="C11914" s="62">
        <v>2008</v>
      </c>
      <c r="D11914" s="61" t="s">
        <v>86</v>
      </c>
      <c r="E11914" s="62">
        <v>12</v>
      </c>
      <c r="F11914" s="63"/>
      <c r="G11914" s="63"/>
      <c r="H11914" s="63"/>
      <c r="I11914" s="63"/>
      <c r="J11914" s="63"/>
      <c r="K11914" s="62">
        <v>0</v>
      </c>
      <c r="L11914" s="63"/>
      <c r="M11914" s="63"/>
      <c r="N11914" s="63"/>
      <c r="O11914" s="63"/>
      <c r="P11914" s="63"/>
      <c r="Q11914" s="63"/>
      <c r="R11914" s="63"/>
      <c r="S11914" s="63"/>
      <c r="T11914" s="63"/>
      <c r="U11914" s="63"/>
      <c r="V11914" s="63"/>
      <c r="W11914" s="63"/>
      <c r="X11914" s="63"/>
      <c r="Y11914" s="63"/>
      <c r="Z11914" s="62">
        <v>64000</v>
      </c>
      <c r="AA11914" s="62">
        <v>5100</v>
      </c>
      <c r="AB11914" s="62">
        <v>35.42</v>
      </c>
      <c r="AC11914" s="62">
        <v>5333.33</v>
      </c>
    </row>
    <row r="11915" spans="1:29" ht="30" x14ac:dyDescent="0.25">
      <c r="A11915" s="61" t="s">
        <v>237</v>
      </c>
      <c r="B11915" s="61" t="s">
        <v>238</v>
      </c>
      <c r="C11915" s="62">
        <v>2003</v>
      </c>
      <c r="D11915" s="61" t="s">
        <v>99</v>
      </c>
      <c r="E11915" s="62">
        <v>32</v>
      </c>
      <c r="F11915" s="62">
        <v>64129</v>
      </c>
      <c r="G11915" s="62">
        <v>6574</v>
      </c>
      <c r="H11915" s="62">
        <v>17.12</v>
      </c>
      <c r="I11915" s="62">
        <v>2004.03</v>
      </c>
      <c r="J11915" s="62">
        <v>59639.97</v>
      </c>
      <c r="K11915" s="62">
        <v>3251.21</v>
      </c>
      <c r="L11915" s="62">
        <v>3418</v>
      </c>
      <c r="M11915" s="62">
        <v>8.9</v>
      </c>
      <c r="N11915" s="62">
        <v>101.6</v>
      </c>
      <c r="O11915" s="62">
        <v>39207.35</v>
      </c>
      <c r="P11915" s="63"/>
      <c r="Q11915" s="63"/>
      <c r="R11915" s="63"/>
      <c r="S11915" s="63"/>
      <c r="T11915" s="63"/>
      <c r="U11915" s="63"/>
      <c r="V11915" s="63"/>
      <c r="W11915" s="63"/>
      <c r="X11915" s="63"/>
      <c r="Y11915" s="63"/>
      <c r="Z11915" s="62">
        <v>723</v>
      </c>
      <c r="AA11915" s="62">
        <v>2688</v>
      </c>
      <c r="AB11915" s="62">
        <v>7</v>
      </c>
      <c r="AC11915" s="62">
        <v>22.59</v>
      </c>
    </row>
    <row r="11916" spans="1:29" x14ac:dyDescent="0.25">
      <c r="A11916" s="61" t="s">
        <v>462</v>
      </c>
      <c r="B11916" s="61" t="s">
        <v>463</v>
      </c>
      <c r="C11916" s="62">
        <v>2005</v>
      </c>
      <c r="D11916" s="61" t="s">
        <v>589</v>
      </c>
      <c r="E11916" s="62">
        <v>287</v>
      </c>
      <c r="F11916" s="62">
        <v>1386896</v>
      </c>
      <c r="G11916" s="62">
        <v>210706</v>
      </c>
      <c r="H11916" s="62">
        <v>61.18</v>
      </c>
      <c r="I11916" s="62">
        <v>4832.3900000000003</v>
      </c>
      <c r="J11916" s="62">
        <v>1289813.28</v>
      </c>
      <c r="K11916" s="62">
        <v>143511.15</v>
      </c>
      <c r="L11916" s="62">
        <v>165275</v>
      </c>
      <c r="M11916" s="62">
        <v>47.99</v>
      </c>
      <c r="N11916" s="62">
        <v>500.04</v>
      </c>
      <c r="O11916" s="62">
        <v>1730644.06</v>
      </c>
      <c r="P11916" s="63"/>
      <c r="Q11916" s="63"/>
      <c r="R11916" s="63"/>
      <c r="S11916" s="63"/>
      <c r="T11916" s="63"/>
      <c r="U11916" s="63"/>
      <c r="V11916" s="63"/>
      <c r="W11916" s="63"/>
      <c r="X11916" s="63"/>
      <c r="Y11916" s="63"/>
      <c r="Z11916" s="62">
        <v>2219</v>
      </c>
      <c r="AA11916" s="62">
        <v>167295</v>
      </c>
      <c r="AB11916" s="62">
        <v>48.58</v>
      </c>
      <c r="AC11916" s="62">
        <v>7.73</v>
      </c>
    </row>
    <row r="11917" spans="1:29" x14ac:dyDescent="0.25">
      <c r="A11917" s="61" t="s">
        <v>409</v>
      </c>
      <c r="B11917" s="61" t="s">
        <v>410</v>
      </c>
      <c r="C11917" s="62">
        <v>2010</v>
      </c>
      <c r="D11917" s="61" t="s">
        <v>89</v>
      </c>
      <c r="E11917" s="62">
        <v>24</v>
      </c>
      <c r="F11917" s="62">
        <v>56368</v>
      </c>
      <c r="G11917" s="62">
        <v>10112</v>
      </c>
      <c r="H11917" s="62">
        <v>35.11</v>
      </c>
      <c r="I11917" s="62">
        <v>2348.67</v>
      </c>
      <c r="J11917" s="62">
        <v>52422.239999999998</v>
      </c>
      <c r="K11917" s="62">
        <v>0</v>
      </c>
      <c r="L11917" s="63"/>
      <c r="M11917" s="63"/>
      <c r="N11917" s="63"/>
      <c r="O11917" s="63"/>
      <c r="P11917" s="63"/>
      <c r="Q11917" s="63"/>
      <c r="R11917" s="63"/>
      <c r="S11917" s="63"/>
      <c r="T11917" s="63"/>
      <c r="U11917" s="63"/>
      <c r="V11917" s="63"/>
      <c r="W11917" s="63"/>
      <c r="X11917" s="63"/>
      <c r="Y11917" s="63"/>
      <c r="Z11917" s="62">
        <v>278.06</v>
      </c>
      <c r="AA11917" s="62">
        <v>1056</v>
      </c>
      <c r="AB11917" s="62">
        <v>3.67</v>
      </c>
      <c r="AC11917" s="62">
        <v>11.59</v>
      </c>
    </row>
    <row r="11918" spans="1:29" ht="30" x14ac:dyDescent="0.25">
      <c r="A11918" s="61" t="s">
        <v>180</v>
      </c>
      <c r="B11918" s="61" t="s">
        <v>181</v>
      </c>
      <c r="C11918" s="62">
        <v>2018</v>
      </c>
      <c r="D11918" s="61" t="s">
        <v>301</v>
      </c>
      <c r="E11918" s="62">
        <v>17</v>
      </c>
      <c r="F11918" s="62">
        <v>71400</v>
      </c>
      <c r="G11918" s="62">
        <v>11407</v>
      </c>
      <c r="H11918" s="62">
        <v>55.92</v>
      </c>
      <c r="I11918" s="62">
        <v>4200</v>
      </c>
      <c r="J11918" s="62">
        <v>66402</v>
      </c>
      <c r="K11918" s="62">
        <v>10941.8</v>
      </c>
      <c r="L11918" s="62">
        <v>12654</v>
      </c>
      <c r="M11918" s="62">
        <v>62.03</v>
      </c>
      <c r="N11918" s="62">
        <v>643.64</v>
      </c>
      <c r="O11918" s="62">
        <v>131950.5</v>
      </c>
      <c r="P11918" s="63"/>
      <c r="Q11918" s="63"/>
      <c r="R11918" s="63"/>
      <c r="S11918" s="63"/>
      <c r="T11918" s="63"/>
      <c r="U11918" s="63"/>
      <c r="V11918" s="63"/>
      <c r="W11918" s="63"/>
      <c r="X11918" s="63"/>
      <c r="Y11918" s="63"/>
      <c r="Z11918" s="62">
        <v>358</v>
      </c>
      <c r="AA11918" s="62">
        <v>5517</v>
      </c>
      <c r="AB11918" s="62">
        <v>27.04</v>
      </c>
      <c r="AC11918" s="62">
        <v>21.06</v>
      </c>
    </row>
    <row r="11919" spans="1:29" x14ac:dyDescent="0.25">
      <c r="A11919" s="61" t="s">
        <v>130</v>
      </c>
      <c r="B11919" s="61" t="s">
        <v>131</v>
      </c>
      <c r="C11919" s="62">
        <v>2011</v>
      </c>
      <c r="D11919" s="61" t="s">
        <v>135</v>
      </c>
      <c r="E11919" s="62">
        <v>24</v>
      </c>
      <c r="F11919" s="62">
        <v>1776</v>
      </c>
      <c r="G11919" s="62">
        <v>260</v>
      </c>
      <c r="H11919" s="62">
        <v>0.9</v>
      </c>
      <c r="I11919" s="62">
        <v>74</v>
      </c>
      <c r="J11919" s="62">
        <v>1651.68</v>
      </c>
      <c r="K11919" s="62">
        <v>448.11</v>
      </c>
      <c r="L11919" s="62">
        <v>748</v>
      </c>
      <c r="M11919" s="62">
        <v>2.6</v>
      </c>
      <c r="N11919" s="63"/>
      <c r="O11919" s="63"/>
      <c r="P11919" s="63"/>
      <c r="Q11919" s="63"/>
      <c r="R11919" s="63"/>
      <c r="S11919" s="63"/>
      <c r="T11919" s="63"/>
      <c r="U11919" s="63"/>
      <c r="V11919" s="63"/>
      <c r="W11919" s="63"/>
      <c r="X11919" s="63"/>
      <c r="Y11919" s="63"/>
      <c r="Z11919" s="62">
        <v>2490</v>
      </c>
      <c r="AA11919" s="62">
        <v>15298</v>
      </c>
      <c r="AB11919" s="62">
        <v>53.12</v>
      </c>
      <c r="AC11919" s="62">
        <v>103.75</v>
      </c>
    </row>
    <row r="11920" spans="1:29" ht="30" x14ac:dyDescent="0.25">
      <c r="A11920" s="61" t="s">
        <v>269</v>
      </c>
      <c r="B11920" s="61" t="s">
        <v>270</v>
      </c>
      <c r="C11920" s="62">
        <v>2003</v>
      </c>
      <c r="D11920" s="61" t="s">
        <v>86</v>
      </c>
      <c r="E11920" s="62">
        <v>91</v>
      </c>
      <c r="F11920" s="62">
        <v>37844</v>
      </c>
      <c r="G11920" s="62">
        <v>5470</v>
      </c>
      <c r="H11920" s="62">
        <v>5.01</v>
      </c>
      <c r="I11920" s="62">
        <v>415.87</v>
      </c>
      <c r="J11920" s="62">
        <v>35194.92</v>
      </c>
      <c r="K11920" s="62">
        <v>30136.76</v>
      </c>
      <c r="L11920" s="62">
        <v>25609</v>
      </c>
      <c r="M11920" s="62">
        <v>23.45</v>
      </c>
      <c r="N11920" s="62">
        <v>331.17</v>
      </c>
      <c r="O11920" s="62">
        <v>363428.24</v>
      </c>
      <c r="P11920" s="63"/>
      <c r="Q11920" s="63"/>
      <c r="R11920" s="63"/>
      <c r="S11920" s="63"/>
      <c r="T11920" s="63"/>
      <c r="U11920" s="63"/>
      <c r="V11920" s="63"/>
      <c r="W11920" s="63"/>
      <c r="X11920" s="63"/>
      <c r="Y11920" s="63"/>
      <c r="Z11920" s="62">
        <v>415300</v>
      </c>
      <c r="AA11920" s="62">
        <v>10541</v>
      </c>
      <c r="AB11920" s="62">
        <v>9.65</v>
      </c>
      <c r="AC11920" s="62">
        <v>4563.74</v>
      </c>
    </row>
    <row r="11921" spans="1:29" x14ac:dyDescent="0.25">
      <c r="A11921" s="61" t="s">
        <v>144</v>
      </c>
      <c r="B11921" s="61" t="s">
        <v>145</v>
      </c>
      <c r="C11921" s="62">
        <v>2015</v>
      </c>
      <c r="D11921" s="61" t="s">
        <v>89</v>
      </c>
      <c r="E11921" s="62">
        <v>58</v>
      </c>
      <c r="F11921" s="62">
        <v>216231</v>
      </c>
      <c r="G11921" s="62">
        <v>38998</v>
      </c>
      <c r="H11921" s="62">
        <v>56.03</v>
      </c>
      <c r="I11921" s="62">
        <v>3728.12</v>
      </c>
      <c r="J11921" s="62">
        <v>201094.83</v>
      </c>
      <c r="K11921" s="62">
        <v>14031.04</v>
      </c>
      <c r="L11921" s="62">
        <v>18729</v>
      </c>
      <c r="M11921" s="62">
        <v>26.91</v>
      </c>
      <c r="N11921" s="62">
        <v>241.91</v>
      </c>
      <c r="O11921" s="62">
        <v>169204.49</v>
      </c>
      <c r="P11921" s="63"/>
      <c r="Q11921" s="63"/>
      <c r="R11921" s="63"/>
      <c r="S11921" s="63"/>
      <c r="T11921" s="63"/>
      <c r="U11921" s="63"/>
      <c r="V11921" s="63"/>
      <c r="W11921" s="63"/>
      <c r="X11921" s="63"/>
      <c r="Y11921" s="63"/>
      <c r="Z11921" s="62">
        <v>1116</v>
      </c>
      <c r="AA11921" s="62">
        <v>21866</v>
      </c>
      <c r="AB11921" s="62">
        <v>31.42</v>
      </c>
      <c r="AC11921" s="62">
        <v>19.239999999999998</v>
      </c>
    </row>
    <row r="11922" spans="1:29" ht="30" x14ac:dyDescent="0.25">
      <c r="A11922" s="61" t="s">
        <v>574</v>
      </c>
      <c r="B11922" s="61" t="s">
        <v>575</v>
      </c>
      <c r="C11922" s="62">
        <v>2013</v>
      </c>
      <c r="D11922" s="61" t="s">
        <v>75</v>
      </c>
      <c r="E11922" s="62">
        <v>3</v>
      </c>
      <c r="F11922" s="62">
        <v>1285</v>
      </c>
      <c r="G11922" s="62">
        <v>183</v>
      </c>
      <c r="H11922" s="62">
        <v>5.08</v>
      </c>
      <c r="I11922" s="62">
        <v>428.33</v>
      </c>
      <c r="J11922" s="62">
        <v>1195.05</v>
      </c>
      <c r="K11922" s="62">
        <v>128.19999999999999</v>
      </c>
      <c r="L11922" s="62">
        <v>180</v>
      </c>
      <c r="M11922" s="62">
        <v>5</v>
      </c>
      <c r="N11922" s="62">
        <v>42.73</v>
      </c>
      <c r="O11922" s="62">
        <v>1545.95</v>
      </c>
      <c r="P11922" s="63"/>
      <c r="Q11922" s="63"/>
      <c r="R11922" s="63"/>
      <c r="S11922" s="63"/>
      <c r="T11922" s="63"/>
      <c r="U11922" s="63"/>
      <c r="V11922" s="63"/>
      <c r="W11922" s="63"/>
      <c r="X11922" s="63"/>
      <c r="Y11922" s="63"/>
      <c r="Z11922" s="62">
        <v>36983</v>
      </c>
      <c r="AA11922" s="62">
        <v>1429</v>
      </c>
      <c r="AB11922" s="62">
        <v>39.69</v>
      </c>
      <c r="AC11922" s="62">
        <v>12327.67</v>
      </c>
    </row>
    <row r="11923" spans="1:29" x14ac:dyDescent="0.25">
      <c r="A11923" s="61" t="s">
        <v>401</v>
      </c>
      <c r="B11923" s="61" t="s">
        <v>402</v>
      </c>
      <c r="C11923" s="62">
        <v>2014</v>
      </c>
      <c r="D11923" s="61" t="s">
        <v>75</v>
      </c>
      <c r="E11923" s="62">
        <v>12</v>
      </c>
      <c r="F11923" s="62">
        <v>3427</v>
      </c>
      <c r="G11923" s="62">
        <v>727</v>
      </c>
      <c r="H11923" s="62">
        <v>5.05</v>
      </c>
      <c r="I11923" s="62">
        <v>285.58</v>
      </c>
      <c r="J11923" s="62">
        <v>3187.11</v>
      </c>
      <c r="K11923" s="62">
        <v>0</v>
      </c>
      <c r="L11923" s="63"/>
      <c r="M11923" s="63"/>
      <c r="N11923" s="63"/>
      <c r="O11923" s="63"/>
      <c r="P11923" s="63"/>
      <c r="Q11923" s="63"/>
      <c r="R11923" s="63"/>
      <c r="S11923" s="63"/>
      <c r="T11923" s="63"/>
      <c r="U11923" s="63"/>
      <c r="V11923" s="63"/>
      <c r="W11923" s="63"/>
      <c r="X11923" s="63"/>
      <c r="Y11923" s="63"/>
      <c r="Z11923" s="62">
        <v>517.35</v>
      </c>
      <c r="AA11923" s="62">
        <v>1671</v>
      </c>
      <c r="AB11923" s="62">
        <v>11.6</v>
      </c>
      <c r="AC11923" s="62">
        <v>43.11</v>
      </c>
    </row>
    <row r="11924" spans="1:29" x14ac:dyDescent="0.25">
      <c r="A11924" s="61" t="s">
        <v>126</v>
      </c>
      <c r="B11924" s="61" t="s">
        <v>127</v>
      </c>
      <c r="C11924" s="62">
        <v>2006</v>
      </c>
      <c r="D11924" s="61" t="s">
        <v>563</v>
      </c>
      <c r="E11924" s="62">
        <v>40</v>
      </c>
      <c r="F11924" s="62">
        <v>145098</v>
      </c>
      <c r="G11924" s="62">
        <v>22206</v>
      </c>
      <c r="H11924" s="62">
        <v>46.26</v>
      </c>
      <c r="I11924" s="62">
        <v>3627.45</v>
      </c>
      <c r="J11924" s="62">
        <v>134941.14000000001</v>
      </c>
      <c r="K11924" s="62">
        <v>24493.87</v>
      </c>
      <c r="L11924" s="62">
        <v>37690</v>
      </c>
      <c r="M11924" s="62">
        <v>78.52</v>
      </c>
      <c r="N11924" s="62">
        <v>612.35</v>
      </c>
      <c r="O11924" s="62">
        <v>295378.88</v>
      </c>
      <c r="P11924" s="63"/>
      <c r="Q11924" s="63"/>
      <c r="R11924" s="63"/>
      <c r="S11924" s="63"/>
      <c r="T11924" s="63"/>
      <c r="U11924" s="63"/>
      <c r="V11924" s="63"/>
      <c r="W11924" s="63"/>
      <c r="X11924" s="63"/>
      <c r="Y11924" s="63"/>
      <c r="Z11924" s="62">
        <v>2252</v>
      </c>
      <c r="AA11924" s="62">
        <v>15372</v>
      </c>
      <c r="AB11924" s="62">
        <v>32.03</v>
      </c>
      <c r="AC11924" s="62">
        <v>56.3</v>
      </c>
    </row>
    <row r="11925" spans="1:29" ht="30" x14ac:dyDescent="0.25">
      <c r="A11925" s="61" t="s">
        <v>385</v>
      </c>
      <c r="B11925" s="61" t="s">
        <v>386</v>
      </c>
      <c r="C11925" s="62">
        <v>2018</v>
      </c>
      <c r="D11925" s="61" t="s">
        <v>94</v>
      </c>
      <c r="E11925" s="62">
        <v>8</v>
      </c>
      <c r="F11925" s="62">
        <v>11256</v>
      </c>
      <c r="G11925" s="62">
        <v>1953</v>
      </c>
      <c r="H11925" s="62">
        <v>20.34</v>
      </c>
      <c r="I11925" s="62">
        <v>1407</v>
      </c>
      <c r="J11925" s="62">
        <v>10468.08</v>
      </c>
      <c r="K11925" s="62">
        <v>0</v>
      </c>
      <c r="L11925" s="63"/>
      <c r="M11925" s="63"/>
      <c r="N11925" s="63"/>
      <c r="O11925" s="63"/>
      <c r="P11925" s="63"/>
      <c r="Q11925" s="63"/>
      <c r="R11925" s="63"/>
      <c r="S11925" s="63"/>
      <c r="T11925" s="63"/>
      <c r="U11925" s="63"/>
      <c r="V11925" s="63"/>
      <c r="W11925" s="63"/>
      <c r="X11925" s="63"/>
      <c r="Y11925" s="63"/>
      <c r="Z11925" s="62">
        <v>92626.77</v>
      </c>
      <c r="AA11925" s="62">
        <v>4715</v>
      </c>
      <c r="AB11925" s="62">
        <v>49.11</v>
      </c>
      <c r="AC11925" s="62">
        <v>11578.35</v>
      </c>
    </row>
    <row r="11926" spans="1:29" ht="30" x14ac:dyDescent="0.25">
      <c r="A11926" s="61" t="s">
        <v>188</v>
      </c>
      <c r="B11926" s="61" t="s">
        <v>189</v>
      </c>
      <c r="C11926" s="62">
        <v>2008</v>
      </c>
      <c r="D11926" s="61" t="s">
        <v>78</v>
      </c>
      <c r="E11926" s="62">
        <v>75</v>
      </c>
      <c r="F11926" s="62">
        <v>62611</v>
      </c>
      <c r="G11926" s="62">
        <v>10433</v>
      </c>
      <c r="H11926" s="62">
        <v>11.59</v>
      </c>
      <c r="I11926" s="62">
        <v>834.81</v>
      </c>
      <c r="J11926" s="62">
        <v>58228.23</v>
      </c>
      <c r="K11926" s="62">
        <v>11221.14</v>
      </c>
      <c r="L11926" s="62">
        <v>19326</v>
      </c>
      <c r="M11926" s="62">
        <v>21.47</v>
      </c>
      <c r="N11926" s="62">
        <v>149.62</v>
      </c>
      <c r="O11926" s="62">
        <v>135319.15</v>
      </c>
      <c r="P11926" s="63"/>
      <c r="Q11926" s="63"/>
      <c r="R11926" s="63"/>
      <c r="S11926" s="63"/>
      <c r="T11926" s="63"/>
      <c r="U11926" s="63"/>
      <c r="V11926" s="63"/>
      <c r="W11926" s="63"/>
      <c r="X11926" s="63"/>
      <c r="Y11926" s="63"/>
      <c r="Z11926" s="62">
        <v>1288</v>
      </c>
      <c r="AA11926" s="62">
        <v>7300</v>
      </c>
      <c r="AB11926" s="62">
        <v>8.11</v>
      </c>
      <c r="AC11926" s="62">
        <v>17.170000000000002</v>
      </c>
    </row>
    <row r="11927" spans="1:29" ht="30" x14ac:dyDescent="0.25">
      <c r="A11927" s="61" t="s">
        <v>124</v>
      </c>
      <c r="B11927" s="61" t="s">
        <v>125</v>
      </c>
      <c r="C11927" s="62">
        <v>2014</v>
      </c>
      <c r="D11927" s="61" t="s">
        <v>226</v>
      </c>
      <c r="E11927" s="62">
        <v>41</v>
      </c>
      <c r="F11927" s="62">
        <v>170400</v>
      </c>
      <c r="G11927" s="62">
        <v>22255</v>
      </c>
      <c r="H11927" s="62">
        <v>45.23</v>
      </c>
      <c r="I11927" s="62">
        <v>4156.1000000000004</v>
      </c>
      <c r="J11927" s="62">
        <v>158472</v>
      </c>
      <c r="K11927" s="62">
        <v>14276.43</v>
      </c>
      <c r="L11927" s="62">
        <v>18923</v>
      </c>
      <c r="M11927" s="62">
        <v>38.46</v>
      </c>
      <c r="N11927" s="62">
        <v>348.21</v>
      </c>
      <c r="O11927" s="62">
        <v>172163.76</v>
      </c>
      <c r="P11927" s="63"/>
      <c r="Q11927" s="63"/>
      <c r="R11927" s="63"/>
      <c r="S11927" s="63"/>
      <c r="T11927" s="63"/>
      <c r="U11927" s="63"/>
      <c r="V11927" s="63"/>
      <c r="W11927" s="63"/>
      <c r="X11927" s="63"/>
      <c r="Y11927" s="63"/>
      <c r="Z11927" s="62">
        <v>107.08</v>
      </c>
      <c r="AA11927" s="62">
        <v>10341</v>
      </c>
      <c r="AB11927" s="62">
        <v>21.02</v>
      </c>
      <c r="AC11927" s="62">
        <v>2.61</v>
      </c>
    </row>
    <row r="11928" spans="1:29" ht="45" x14ac:dyDescent="0.25">
      <c r="A11928" s="61" t="s">
        <v>334</v>
      </c>
      <c r="B11928" s="61" t="s">
        <v>335</v>
      </c>
      <c r="C11928" s="62">
        <v>2006</v>
      </c>
      <c r="D11928" s="61" t="s">
        <v>75</v>
      </c>
      <c r="E11928" s="62">
        <v>16</v>
      </c>
      <c r="F11928" s="62">
        <v>342</v>
      </c>
      <c r="G11928" s="62">
        <v>75</v>
      </c>
      <c r="H11928" s="62">
        <v>0.39</v>
      </c>
      <c r="I11928" s="62">
        <v>21.38</v>
      </c>
      <c r="J11928" s="62">
        <v>318.06</v>
      </c>
      <c r="K11928" s="62">
        <v>0</v>
      </c>
      <c r="L11928" s="63"/>
      <c r="M11928" s="63"/>
      <c r="N11928" s="63"/>
      <c r="O11928" s="63"/>
      <c r="P11928" s="62">
        <v>50</v>
      </c>
      <c r="Q11928" s="62">
        <v>267</v>
      </c>
      <c r="R11928" s="62">
        <v>1.39</v>
      </c>
      <c r="S11928" s="62">
        <v>3</v>
      </c>
      <c r="T11928" s="62">
        <v>633.45000000000005</v>
      </c>
      <c r="U11928" s="63"/>
      <c r="V11928" s="63"/>
      <c r="W11928" s="63"/>
      <c r="X11928" s="63"/>
      <c r="Y11928" s="63"/>
      <c r="Z11928" s="62">
        <v>1363.28</v>
      </c>
      <c r="AA11928" s="62">
        <v>8799</v>
      </c>
      <c r="AB11928" s="62">
        <v>45.83</v>
      </c>
      <c r="AC11928" s="62">
        <v>85.2</v>
      </c>
    </row>
    <row r="11929" spans="1:29" x14ac:dyDescent="0.25">
      <c r="A11929" s="61" t="s">
        <v>354</v>
      </c>
      <c r="B11929" s="61" t="s">
        <v>355</v>
      </c>
      <c r="C11929" s="62">
        <v>2010</v>
      </c>
      <c r="D11929" s="61" t="s">
        <v>78</v>
      </c>
      <c r="E11929" s="62">
        <v>40</v>
      </c>
      <c r="F11929" s="62">
        <v>90003</v>
      </c>
      <c r="G11929" s="62">
        <v>18366</v>
      </c>
      <c r="H11929" s="62">
        <v>38.26</v>
      </c>
      <c r="I11929" s="62">
        <v>2250.08</v>
      </c>
      <c r="J11929" s="62">
        <v>83702.789999999994</v>
      </c>
      <c r="K11929" s="62">
        <v>20613.97</v>
      </c>
      <c r="L11929" s="62">
        <v>26982</v>
      </c>
      <c r="M11929" s="62">
        <v>56.21</v>
      </c>
      <c r="N11929" s="62">
        <v>515.35</v>
      </c>
      <c r="O11929" s="62">
        <v>248590.01</v>
      </c>
      <c r="P11929" s="63"/>
      <c r="Q11929" s="63"/>
      <c r="R11929" s="63"/>
      <c r="S11929" s="63"/>
      <c r="T11929" s="63"/>
      <c r="U11929" s="63"/>
      <c r="V11929" s="63"/>
      <c r="W11929" s="63"/>
      <c r="X11929" s="63"/>
      <c r="Y11929" s="63"/>
      <c r="Z11929" s="62">
        <v>122300</v>
      </c>
      <c r="AA11929" s="62">
        <v>3275</v>
      </c>
      <c r="AB11929" s="62">
        <v>6.82</v>
      </c>
      <c r="AC11929" s="62">
        <v>3057.5</v>
      </c>
    </row>
    <row r="11930" spans="1:29" ht="30" x14ac:dyDescent="0.25">
      <c r="A11930" s="61" t="s">
        <v>188</v>
      </c>
      <c r="B11930" s="61" t="s">
        <v>189</v>
      </c>
      <c r="C11930" s="62">
        <v>2017</v>
      </c>
      <c r="D11930" s="61" t="s">
        <v>75</v>
      </c>
      <c r="E11930" s="62">
        <v>24</v>
      </c>
      <c r="F11930" s="63"/>
      <c r="G11930" s="63"/>
      <c r="H11930" s="63"/>
      <c r="I11930" s="63"/>
      <c r="J11930" s="63"/>
      <c r="K11930" s="62">
        <v>0</v>
      </c>
      <c r="L11930" s="63"/>
      <c r="M11930" s="63"/>
      <c r="N11930" s="63"/>
      <c r="O11930" s="63"/>
      <c r="P11930" s="63"/>
      <c r="Q11930" s="63"/>
      <c r="R11930" s="63"/>
      <c r="S11930" s="63"/>
      <c r="T11930" s="63"/>
      <c r="U11930" s="63"/>
      <c r="V11930" s="63"/>
      <c r="W11930" s="63"/>
      <c r="X11930" s="63"/>
      <c r="Y11930" s="63"/>
      <c r="Z11930" s="62">
        <v>0</v>
      </c>
      <c r="AA11930" s="63"/>
      <c r="AB11930" s="63"/>
      <c r="AC11930" s="62">
        <v>0</v>
      </c>
    </row>
    <row r="11931" spans="1:29" ht="30" x14ac:dyDescent="0.25">
      <c r="A11931" s="61" t="s">
        <v>415</v>
      </c>
      <c r="B11931" s="61" t="s">
        <v>416</v>
      </c>
      <c r="C11931" s="62">
        <v>2013</v>
      </c>
      <c r="D11931" s="61" t="s">
        <v>78</v>
      </c>
      <c r="E11931" s="62">
        <v>98</v>
      </c>
      <c r="F11931" s="62">
        <v>740474</v>
      </c>
      <c r="G11931" s="62">
        <v>108145</v>
      </c>
      <c r="H11931" s="62">
        <v>91.96</v>
      </c>
      <c r="I11931" s="62">
        <v>7555.86</v>
      </c>
      <c r="J11931" s="62">
        <v>688640.82</v>
      </c>
      <c r="K11931" s="62">
        <v>0</v>
      </c>
      <c r="L11931" s="63"/>
      <c r="M11931" s="63"/>
      <c r="N11931" s="63"/>
      <c r="O11931" s="63"/>
      <c r="P11931" s="63"/>
      <c r="Q11931" s="63"/>
      <c r="R11931" s="63"/>
      <c r="S11931" s="63"/>
      <c r="T11931" s="63"/>
      <c r="U11931" s="63"/>
      <c r="V11931" s="63"/>
      <c r="W11931" s="63"/>
      <c r="X11931" s="63"/>
      <c r="Y11931" s="63"/>
      <c r="Z11931" s="62">
        <v>355.02</v>
      </c>
      <c r="AA11931" s="62">
        <v>55041</v>
      </c>
      <c r="AB11931" s="62">
        <v>46.8</v>
      </c>
      <c r="AC11931" s="62">
        <v>3.62</v>
      </c>
    </row>
    <row r="11932" spans="1:29" ht="30" x14ac:dyDescent="0.25">
      <c r="A11932" s="61" t="s">
        <v>186</v>
      </c>
      <c r="B11932" s="61" t="s">
        <v>187</v>
      </c>
      <c r="C11932" s="62">
        <v>2016</v>
      </c>
      <c r="D11932" s="61" t="s">
        <v>78</v>
      </c>
      <c r="E11932" s="62">
        <v>40</v>
      </c>
      <c r="F11932" s="62">
        <v>341086</v>
      </c>
      <c r="G11932" s="62">
        <v>67406</v>
      </c>
      <c r="H11932" s="62">
        <v>140.43</v>
      </c>
      <c r="I11932" s="62">
        <v>8527.15</v>
      </c>
      <c r="J11932" s="62">
        <v>317209.98</v>
      </c>
      <c r="K11932" s="62">
        <v>0</v>
      </c>
      <c r="L11932" s="63"/>
      <c r="M11932" s="63"/>
      <c r="N11932" s="63"/>
      <c r="O11932" s="63"/>
      <c r="P11932" s="63"/>
      <c r="Q11932" s="63"/>
      <c r="R11932" s="63"/>
      <c r="S11932" s="63"/>
      <c r="T11932" s="63"/>
      <c r="U11932" s="63"/>
      <c r="V11932" s="63"/>
      <c r="W11932" s="63"/>
      <c r="X11932" s="63"/>
      <c r="Y11932" s="63"/>
      <c r="Z11932" s="62">
        <v>121000</v>
      </c>
      <c r="AA11932" s="62">
        <v>11036</v>
      </c>
      <c r="AB11932" s="62">
        <v>22.99</v>
      </c>
      <c r="AC11932" s="62">
        <v>3025</v>
      </c>
    </row>
    <row r="11933" spans="1:29" ht="30" x14ac:dyDescent="0.25">
      <c r="A11933" s="61" t="s">
        <v>422</v>
      </c>
      <c r="B11933" s="61" t="s">
        <v>423</v>
      </c>
      <c r="C11933" s="62">
        <v>2006</v>
      </c>
      <c r="D11933" s="61" t="s">
        <v>78</v>
      </c>
      <c r="E11933" s="62">
        <v>52</v>
      </c>
      <c r="F11933" s="62">
        <v>538800</v>
      </c>
      <c r="G11933" s="62">
        <v>96959</v>
      </c>
      <c r="H11933" s="62">
        <v>155.38</v>
      </c>
      <c r="I11933" s="62">
        <v>10361.540000000001</v>
      </c>
      <c r="J11933" s="62">
        <v>501084</v>
      </c>
      <c r="K11933" s="62">
        <v>0</v>
      </c>
      <c r="L11933" s="63"/>
      <c r="M11933" s="63"/>
      <c r="N11933" s="63"/>
      <c r="O11933" s="63"/>
      <c r="P11933" s="63"/>
      <c r="Q11933" s="63"/>
      <c r="R11933" s="63"/>
      <c r="S11933" s="63"/>
      <c r="T11933" s="63"/>
      <c r="U11933" s="63"/>
      <c r="V11933" s="63"/>
      <c r="W11933" s="63"/>
      <c r="X11933" s="63"/>
      <c r="Y11933" s="63"/>
      <c r="Z11933" s="62">
        <v>1754</v>
      </c>
      <c r="AA11933" s="62">
        <v>2447</v>
      </c>
      <c r="AB11933" s="62">
        <v>3.92</v>
      </c>
      <c r="AC11933" s="62">
        <v>33.729999999999997</v>
      </c>
    </row>
    <row r="11934" spans="1:29" ht="30" x14ac:dyDescent="0.25">
      <c r="A11934" s="61" t="s">
        <v>269</v>
      </c>
      <c r="B11934" s="61" t="s">
        <v>270</v>
      </c>
      <c r="C11934" s="62">
        <v>2015</v>
      </c>
      <c r="D11934" s="61" t="s">
        <v>298</v>
      </c>
      <c r="E11934" s="62">
        <v>2</v>
      </c>
      <c r="F11934" s="62">
        <v>34317</v>
      </c>
      <c r="G11934" s="62">
        <v>5386</v>
      </c>
      <c r="H11934" s="62">
        <v>224.42</v>
      </c>
      <c r="I11934" s="62">
        <v>17158.5</v>
      </c>
      <c r="J11934" s="62">
        <v>31914.81</v>
      </c>
      <c r="K11934" s="62">
        <v>0</v>
      </c>
      <c r="L11934" s="63"/>
      <c r="M11934" s="63"/>
      <c r="N11934" s="63"/>
      <c r="O11934" s="63"/>
      <c r="P11934" s="63"/>
      <c r="Q11934" s="63"/>
      <c r="R11934" s="63"/>
      <c r="S11934" s="63"/>
      <c r="T11934" s="63"/>
      <c r="U11934" s="62">
        <v>1906</v>
      </c>
      <c r="V11934" s="62">
        <v>4312</v>
      </c>
      <c r="W11934" s="62">
        <v>179.67</v>
      </c>
      <c r="X11934" s="62">
        <v>953</v>
      </c>
      <c r="Y11934" s="62">
        <v>42663.9</v>
      </c>
      <c r="Z11934" s="62">
        <v>18940</v>
      </c>
      <c r="AA11934" s="62">
        <v>846</v>
      </c>
      <c r="AB11934" s="62">
        <v>35.25</v>
      </c>
      <c r="AC11934" s="62">
        <v>9470</v>
      </c>
    </row>
    <row r="11935" spans="1:29" x14ac:dyDescent="0.25">
      <c r="A11935" s="61" t="s">
        <v>260</v>
      </c>
      <c r="B11935" s="61" t="s">
        <v>261</v>
      </c>
      <c r="C11935" s="62">
        <v>2006</v>
      </c>
      <c r="D11935" s="61" t="s">
        <v>313</v>
      </c>
      <c r="E11935" s="62">
        <v>57</v>
      </c>
      <c r="F11935" s="62">
        <v>451920</v>
      </c>
      <c r="G11935" s="62">
        <v>75567</v>
      </c>
      <c r="H11935" s="62">
        <v>110.48</v>
      </c>
      <c r="I11935" s="62">
        <v>7928.42</v>
      </c>
      <c r="J11935" s="62">
        <v>420285.6</v>
      </c>
      <c r="K11935" s="62">
        <v>2840.32</v>
      </c>
      <c r="L11935" s="62">
        <v>5183</v>
      </c>
      <c r="M11935" s="62">
        <v>7.58</v>
      </c>
      <c r="N11935" s="62">
        <v>49.83</v>
      </c>
      <c r="O11935" s="62">
        <v>34252.230000000003</v>
      </c>
      <c r="P11935" s="63"/>
      <c r="Q11935" s="63"/>
      <c r="R11935" s="63"/>
      <c r="S11935" s="63"/>
      <c r="T11935" s="63"/>
      <c r="U11935" s="63"/>
      <c r="V11935" s="63"/>
      <c r="W11935" s="63"/>
      <c r="X11935" s="63"/>
      <c r="Y11935" s="63"/>
      <c r="Z11935" s="62">
        <v>1900</v>
      </c>
      <c r="AA11935" s="62">
        <v>12529</v>
      </c>
      <c r="AB11935" s="62">
        <v>18.32</v>
      </c>
      <c r="AC11935" s="62">
        <v>33.33</v>
      </c>
    </row>
    <row r="11936" spans="1:29" x14ac:dyDescent="0.25">
      <c r="A11936" s="61" t="s">
        <v>376</v>
      </c>
      <c r="B11936" s="61" t="s">
        <v>377</v>
      </c>
      <c r="C11936" s="62">
        <v>2008</v>
      </c>
      <c r="D11936" s="61" t="s">
        <v>99</v>
      </c>
      <c r="E11936" s="62">
        <v>40</v>
      </c>
      <c r="F11936" s="62">
        <v>123200</v>
      </c>
      <c r="G11936" s="62">
        <v>22207</v>
      </c>
      <c r="H11936" s="62">
        <v>46.26</v>
      </c>
      <c r="I11936" s="62">
        <v>3080</v>
      </c>
      <c r="J11936" s="62">
        <v>114576</v>
      </c>
      <c r="K11936" s="62">
        <v>28727.45</v>
      </c>
      <c r="L11936" s="62">
        <v>29162</v>
      </c>
      <c r="M11936" s="62">
        <v>60.75</v>
      </c>
      <c r="N11936" s="62">
        <v>718.19</v>
      </c>
      <c r="O11936" s="62">
        <v>346432.93</v>
      </c>
      <c r="P11936" s="63"/>
      <c r="Q11936" s="63"/>
      <c r="R11936" s="63"/>
      <c r="S11936" s="63"/>
      <c r="T11936" s="63"/>
      <c r="U11936" s="63"/>
      <c r="V11936" s="63"/>
      <c r="W11936" s="63"/>
      <c r="X11936" s="63"/>
      <c r="Y11936" s="63"/>
      <c r="Z11936" s="62">
        <v>136390</v>
      </c>
      <c r="AA11936" s="62">
        <v>7735</v>
      </c>
      <c r="AB11936" s="62">
        <v>16.11</v>
      </c>
      <c r="AC11936" s="62">
        <v>3409.75</v>
      </c>
    </row>
    <row r="11937" spans="1:29" x14ac:dyDescent="0.25">
      <c r="A11937" s="61" t="s">
        <v>289</v>
      </c>
      <c r="B11937" s="61" t="s">
        <v>290</v>
      </c>
      <c r="C11937" s="62">
        <v>2012</v>
      </c>
      <c r="D11937" s="61" t="s">
        <v>75</v>
      </c>
      <c r="E11937" s="62">
        <v>8</v>
      </c>
      <c r="F11937" s="62">
        <v>21041</v>
      </c>
      <c r="G11937" s="62">
        <v>3140</v>
      </c>
      <c r="H11937" s="62">
        <v>32.71</v>
      </c>
      <c r="I11937" s="62">
        <v>2630.13</v>
      </c>
      <c r="J11937" s="62">
        <v>19568.13</v>
      </c>
      <c r="K11937" s="62">
        <v>0</v>
      </c>
      <c r="L11937" s="62">
        <v>1570</v>
      </c>
      <c r="M11937" s="62">
        <v>16.350000000000001</v>
      </c>
      <c r="N11937" s="63"/>
      <c r="O11937" s="63"/>
      <c r="P11937" s="63"/>
      <c r="Q11937" s="63"/>
      <c r="R11937" s="63"/>
      <c r="S11937" s="63"/>
      <c r="T11937" s="63"/>
      <c r="U11937" s="63"/>
      <c r="V11937" s="62">
        <v>9827</v>
      </c>
      <c r="W11937" s="62">
        <v>102.36</v>
      </c>
      <c r="X11937" s="63"/>
      <c r="Y11937" s="63"/>
      <c r="Z11937" s="62">
        <v>56.51</v>
      </c>
      <c r="AA11937" s="62">
        <v>5211</v>
      </c>
      <c r="AB11937" s="62">
        <v>54.28</v>
      </c>
      <c r="AC11937" s="62">
        <v>7.06</v>
      </c>
    </row>
    <row r="11938" spans="1:29" ht="30" x14ac:dyDescent="0.25">
      <c r="A11938" s="61" t="s">
        <v>182</v>
      </c>
      <c r="B11938" s="61" t="s">
        <v>183</v>
      </c>
      <c r="C11938" s="62">
        <v>2004</v>
      </c>
      <c r="D11938" s="61" t="s">
        <v>78</v>
      </c>
      <c r="E11938" s="62">
        <v>29</v>
      </c>
      <c r="F11938" s="62">
        <v>70069</v>
      </c>
      <c r="G11938" s="62">
        <v>8271</v>
      </c>
      <c r="H11938" s="62">
        <v>23.77</v>
      </c>
      <c r="I11938" s="62">
        <v>2416.17</v>
      </c>
      <c r="J11938" s="62">
        <v>65164.17</v>
      </c>
      <c r="K11938" s="62">
        <v>17790.490000000002</v>
      </c>
      <c r="L11938" s="62">
        <v>12650</v>
      </c>
      <c r="M11938" s="62">
        <v>36.35</v>
      </c>
      <c r="N11938" s="62">
        <v>613.47</v>
      </c>
      <c r="O11938" s="62">
        <v>214540.91</v>
      </c>
      <c r="P11938" s="63"/>
      <c r="Q11938" s="63"/>
      <c r="R11938" s="63"/>
      <c r="S11938" s="63"/>
      <c r="T11938" s="63"/>
      <c r="U11938" s="63"/>
      <c r="V11938" s="63"/>
      <c r="W11938" s="63"/>
      <c r="X11938" s="63"/>
      <c r="Y11938" s="63"/>
      <c r="Z11938" s="62">
        <v>100197</v>
      </c>
      <c r="AA11938" s="62">
        <v>4891</v>
      </c>
      <c r="AB11938" s="62">
        <v>14.05</v>
      </c>
      <c r="AC11938" s="62">
        <v>3455.07</v>
      </c>
    </row>
    <row r="11939" spans="1:29" x14ac:dyDescent="0.25">
      <c r="A11939" s="61" t="s">
        <v>338</v>
      </c>
      <c r="B11939" s="61" t="s">
        <v>339</v>
      </c>
      <c r="C11939" s="62">
        <v>2017</v>
      </c>
      <c r="D11939" s="61" t="s">
        <v>78</v>
      </c>
      <c r="E11939" s="62">
        <v>36</v>
      </c>
      <c r="F11939" s="62">
        <v>110563</v>
      </c>
      <c r="G11939" s="62">
        <v>22243</v>
      </c>
      <c r="H11939" s="62">
        <v>51.49</v>
      </c>
      <c r="I11939" s="62">
        <v>3071.19</v>
      </c>
      <c r="J11939" s="62">
        <v>102823.59</v>
      </c>
      <c r="K11939" s="62">
        <v>17030.07</v>
      </c>
      <c r="L11939" s="62">
        <v>20102</v>
      </c>
      <c r="M11939" s="62">
        <v>46.53</v>
      </c>
      <c r="N11939" s="62">
        <v>473.06</v>
      </c>
      <c r="O11939" s="62">
        <v>205370.7</v>
      </c>
      <c r="P11939" s="63"/>
      <c r="Q11939" s="63"/>
      <c r="R11939" s="63"/>
      <c r="S11939" s="63"/>
      <c r="T11939" s="63"/>
      <c r="U11939" s="63"/>
      <c r="V11939" s="63"/>
      <c r="W11939" s="63"/>
      <c r="X11939" s="63"/>
      <c r="Y11939" s="63"/>
      <c r="Z11939" s="62">
        <v>1064.1500000000001</v>
      </c>
      <c r="AA11939" s="62">
        <v>17254</v>
      </c>
      <c r="AB11939" s="62">
        <v>39.94</v>
      </c>
      <c r="AC11939" s="62">
        <v>29.56</v>
      </c>
    </row>
    <row r="11940" spans="1:29" ht="30" x14ac:dyDescent="0.25">
      <c r="A11940" s="61" t="s">
        <v>367</v>
      </c>
      <c r="B11940" s="61" t="s">
        <v>368</v>
      </c>
      <c r="C11940" s="62">
        <v>2008</v>
      </c>
      <c r="D11940" s="61" t="s">
        <v>78</v>
      </c>
      <c r="E11940" s="62">
        <v>50</v>
      </c>
      <c r="F11940" s="62">
        <v>116160</v>
      </c>
      <c r="G11940" s="62">
        <v>30306</v>
      </c>
      <c r="H11940" s="62">
        <v>50.51</v>
      </c>
      <c r="I11940" s="62">
        <v>2323.1999999999998</v>
      </c>
      <c r="J11940" s="62">
        <v>108028.8</v>
      </c>
      <c r="K11940" s="62">
        <v>7263.82</v>
      </c>
      <c r="L11940" s="62">
        <v>49084</v>
      </c>
      <c r="M11940" s="62">
        <v>81.81</v>
      </c>
      <c r="N11940" s="62">
        <v>145.28</v>
      </c>
      <c r="O11940" s="62">
        <v>87596.6</v>
      </c>
      <c r="P11940" s="63"/>
      <c r="Q11940" s="63"/>
      <c r="R11940" s="63"/>
      <c r="S11940" s="63"/>
      <c r="T11940" s="63"/>
      <c r="U11940" s="63"/>
      <c r="V11940" s="63"/>
      <c r="W11940" s="63"/>
      <c r="X11940" s="63"/>
      <c r="Y11940" s="63"/>
      <c r="Z11940" s="62">
        <v>197300</v>
      </c>
      <c r="AA11940" s="62">
        <v>13374</v>
      </c>
      <c r="AB11940" s="62">
        <v>22.29</v>
      </c>
      <c r="AC11940" s="62">
        <v>3946</v>
      </c>
    </row>
    <row r="11941" spans="1:29" x14ac:dyDescent="0.25">
      <c r="A11941" s="61" t="s">
        <v>279</v>
      </c>
      <c r="B11941" s="61" t="s">
        <v>280</v>
      </c>
      <c r="C11941" s="62">
        <v>2013</v>
      </c>
      <c r="D11941" s="61" t="s">
        <v>75</v>
      </c>
      <c r="E11941" s="62">
        <v>12</v>
      </c>
      <c r="F11941" s="62">
        <v>870</v>
      </c>
      <c r="G11941" s="62">
        <v>306</v>
      </c>
      <c r="H11941" s="62">
        <v>2.13</v>
      </c>
      <c r="I11941" s="62">
        <v>72.5</v>
      </c>
      <c r="J11941" s="62">
        <v>809.1</v>
      </c>
      <c r="K11941" s="62">
        <v>0</v>
      </c>
      <c r="L11941" s="63"/>
      <c r="M11941" s="63"/>
      <c r="N11941" s="63"/>
      <c r="O11941" s="63"/>
      <c r="P11941" s="63"/>
      <c r="Q11941" s="63"/>
      <c r="R11941" s="63"/>
      <c r="S11941" s="63"/>
      <c r="T11941" s="63"/>
      <c r="U11941" s="63"/>
      <c r="V11941" s="63"/>
      <c r="W11941" s="63"/>
      <c r="X11941" s="63"/>
      <c r="Y11941" s="63"/>
      <c r="Z11941" s="62">
        <v>22855.22</v>
      </c>
      <c r="AA11941" s="62">
        <v>9352</v>
      </c>
      <c r="AB11941" s="62">
        <v>64.94</v>
      </c>
      <c r="AC11941" s="62">
        <v>1904.6</v>
      </c>
    </row>
    <row r="11942" spans="1:29" x14ac:dyDescent="0.25">
      <c r="A11942" s="61" t="s">
        <v>70</v>
      </c>
      <c r="B11942" s="61" t="s">
        <v>71</v>
      </c>
      <c r="C11942" s="62">
        <v>2018</v>
      </c>
      <c r="D11942" s="61" t="s">
        <v>89</v>
      </c>
      <c r="E11942" s="62">
        <v>54</v>
      </c>
      <c r="F11942" s="62">
        <v>110000</v>
      </c>
      <c r="G11942" s="62">
        <v>18250</v>
      </c>
      <c r="H11942" s="62">
        <v>28.16</v>
      </c>
      <c r="I11942" s="62">
        <v>2037.04</v>
      </c>
      <c r="J11942" s="62">
        <v>102300</v>
      </c>
      <c r="K11942" s="62">
        <v>11268</v>
      </c>
      <c r="L11942" s="62">
        <v>13390</v>
      </c>
      <c r="M11942" s="62">
        <v>20.66</v>
      </c>
      <c r="N11942" s="62">
        <v>208.67</v>
      </c>
      <c r="O11942" s="62">
        <v>135884.19</v>
      </c>
      <c r="P11942" s="63"/>
      <c r="Q11942" s="63"/>
      <c r="R11942" s="63"/>
      <c r="S11942" s="63"/>
      <c r="T11942" s="63"/>
      <c r="U11942" s="63"/>
      <c r="V11942" s="63"/>
      <c r="W11942" s="63"/>
      <c r="X11942" s="63"/>
      <c r="Y11942" s="63"/>
      <c r="Z11942" s="62">
        <v>2240</v>
      </c>
      <c r="AA11942" s="62">
        <v>19693</v>
      </c>
      <c r="AB11942" s="62">
        <v>30.39</v>
      </c>
      <c r="AC11942" s="62">
        <v>41.48</v>
      </c>
    </row>
    <row r="11943" spans="1:29" x14ac:dyDescent="0.25">
      <c r="A11943" s="61" t="s">
        <v>251</v>
      </c>
      <c r="B11943" s="61" t="s">
        <v>252</v>
      </c>
      <c r="C11943" s="62">
        <v>2008</v>
      </c>
      <c r="D11943" s="61" t="s">
        <v>89</v>
      </c>
      <c r="E11943" s="62">
        <v>56</v>
      </c>
      <c r="F11943" s="62">
        <v>622330</v>
      </c>
      <c r="G11943" s="62">
        <v>100493</v>
      </c>
      <c r="H11943" s="62">
        <v>149.54</v>
      </c>
      <c r="I11943" s="62">
        <v>11113.04</v>
      </c>
      <c r="J11943" s="62">
        <v>578766.9</v>
      </c>
      <c r="K11943" s="62">
        <v>0</v>
      </c>
      <c r="L11943" s="63"/>
      <c r="M11943" s="63"/>
      <c r="N11943" s="63"/>
      <c r="O11943" s="63"/>
      <c r="P11943" s="63"/>
      <c r="Q11943" s="63"/>
      <c r="R11943" s="63"/>
      <c r="S11943" s="63"/>
      <c r="T11943" s="63"/>
      <c r="U11943" s="63"/>
      <c r="V11943" s="63"/>
      <c r="W11943" s="63"/>
      <c r="X11943" s="63"/>
      <c r="Y11943" s="63"/>
      <c r="Z11943" s="62">
        <v>1927</v>
      </c>
      <c r="AA11943" s="62">
        <v>17898</v>
      </c>
      <c r="AB11943" s="62">
        <v>26.63</v>
      </c>
      <c r="AC11943" s="62">
        <v>34.409999999999997</v>
      </c>
    </row>
    <row r="11944" spans="1:29" ht="30" x14ac:dyDescent="0.25">
      <c r="A11944" s="61" t="s">
        <v>287</v>
      </c>
      <c r="B11944" s="61" t="s">
        <v>288</v>
      </c>
      <c r="C11944" s="62">
        <v>2013</v>
      </c>
      <c r="D11944" s="61" t="s">
        <v>75</v>
      </c>
      <c r="E11944" s="62">
        <v>10</v>
      </c>
      <c r="F11944" s="62">
        <v>2562</v>
      </c>
      <c r="G11944" s="62">
        <v>354</v>
      </c>
      <c r="H11944" s="62">
        <v>2.95</v>
      </c>
      <c r="I11944" s="62">
        <v>256.2</v>
      </c>
      <c r="J11944" s="62">
        <v>2382.66</v>
      </c>
      <c r="K11944" s="62">
        <v>0</v>
      </c>
      <c r="L11944" s="63"/>
      <c r="M11944" s="63"/>
      <c r="N11944" s="63"/>
      <c r="O11944" s="63"/>
      <c r="P11944" s="63"/>
      <c r="Q11944" s="63"/>
      <c r="R11944" s="63"/>
      <c r="S11944" s="63"/>
      <c r="T11944" s="63"/>
      <c r="U11944" s="63"/>
      <c r="V11944" s="63"/>
      <c r="W11944" s="63"/>
      <c r="X11944" s="63"/>
      <c r="Y11944" s="63"/>
      <c r="Z11944" s="62">
        <v>72887</v>
      </c>
      <c r="AA11944" s="62">
        <v>4865</v>
      </c>
      <c r="AB11944" s="62">
        <v>40.54</v>
      </c>
      <c r="AC11944" s="62">
        <v>7288.7</v>
      </c>
    </row>
    <row r="11945" spans="1:29" ht="30" x14ac:dyDescent="0.25">
      <c r="A11945" s="61" t="s">
        <v>171</v>
      </c>
      <c r="B11945" s="61" t="s">
        <v>172</v>
      </c>
      <c r="C11945" s="62">
        <v>2005</v>
      </c>
      <c r="D11945" s="61" t="s">
        <v>78</v>
      </c>
      <c r="E11945" s="62">
        <v>136</v>
      </c>
      <c r="F11945" s="62">
        <v>434080</v>
      </c>
      <c r="G11945" s="62">
        <v>51646</v>
      </c>
      <c r="H11945" s="62">
        <v>31.65</v>
      </c>
      <c r="I11945" s="62">
        <v>3191.76</v>
      </c>
      <c r="J11945" s="62">
        <v>403694.4</v>
      </c>
      <c r="K11945" s="62">
        <v>81484</v>
      </c>
      <c r="L11945" s="62">
        <v>114001</v>
      </c>
      <c r="M11945" s="62">
        <v>69.849999999999994</v>
      </c>
      <c r="N11945" s="62">
        <v>599.15</v>
      </c>
      <c r="O11945" s="62">
        <v>982639.95</v>
      </c>
      <c r="P11945" s="63"/>
      <c r="Q11945" s="63"/>
      <c r="R11945" s="63"/>
      <c r="S11945" s="63"/>
      <c r="T11945" s="63"/>
      <c r="U11945" s="63"/>
      <c r="V11945" s="63"/>
      <c r="W11945" s="63"/>
      <c r="X11945" s="63"/>
      <c r="Y11945" s="63"/>
      <c r="Z11945" s="62">
        <v>5263</v>
      </c>
      <c r="AA11945" s="62">
        <v>24136</v>
      </c>
      <c r="AB11945" s="62">
        <v>14.79</v>
      </c>
      <c r="AC11945" s="62">
        <v>38.700000000000003</v>
      </c>
    </row>
    <row r="11946" spans="1:29" ht="30" x14ac:dyDescent="0.25">
      <c r="A11946" s="61" t="s">
        <v>115</v>
      </c>
      <c r="B11946" s="61" t="s">
        <v>116</v>
      </c>
      <c r="C11946" s="62">
        <v>2013</v>
      </c>
      <c r="D11946" s="61" t="s">
        <v>78</v>
      </c>
      <c r="E11946" s="62">
        <v>29</v>
      </c>
      <c r="F11946" s="62">
        <v>9270</v>
      </c>
      <c r="G11946" s="62">
        <v>2012</v>
      </c>
      <c r="H11946" s="62">
        <v>5.78</v>
      </c>
      <c r="I11946" s="62">
        <v>319.66000000000003</v>
      </c>
      <c r="J11946" s="62">
        <v>8621.1</v>
      </c>
      <c r="K11946" s="62">
        <v>13741.03</v>
      </c>
      <c r="L11946" s="62">
        <v>16483</v>
      </c>
      <c r="M11946" s="62">
        <v>47.36</v>
      </c>
      <c r="N11946" s="62">
        <v>473.83</v>
      </c>
      <c r="O11946" s="62">
        <v>165707.18</v>
      </c>
      <c r="P11946" s="63"/>
      <c r="Q11946" s="63"/>
      <c r="R11946" s="63"/>
      <c r="S11946" s="63"/>
      <c r="T11946" s="63"/>
      <c r="U11946" s="63"/>
      <c r="V11946" s="63"/>
      <c r="W11946" s="63"/>
      <c r="X11946" s="63"/>
      <c r="Y11946" s="63"/>
      <c r="Z11946" s="62">
        <v>68000</v>
      </c>
      <c r="AA11946" s="62">
        <v>9668</v>
      </c>
      <c r="AB11946" s="62">
        <v>27.78</v>
      </c>
      <c r="AC11946" s="62">
        <v>2344.83</v>
      </c>
    </row>
    <row r="11947" spans="1:29" x14ac:dyDescent="0.25">
      <c r="A11947" s="61" t="s">
        <v>397</v>
      </c>
      <c r="B11947" s="61" t="s">
        <v>398</v>
      </c>
      <c r="C11947" s="62">
        <v>2004</v>
      </c>
      <c r="D11947" s="61" t="s">
        <v>78</v>
      </c>
      <c r="E11947" s="62">
        <v>27</v>
      </c>
      <c r="F11947" s="62">
        <v>56283</v>
      </c>
      <c r="G11947" s="62">
        <v>6674</v>
      </c>
      <c r="H11947" s="62">
        <v>20.6</v>
      </c>
      <c r="I11947" s="62">
        <v>2084.56</v>
      </c>
      <c r="J11947" s="62">
        <v>52343.19</v>
      </c>
      <c r="K11947" s="62">
        <v>0</v>
      </c>
      <c r="L11947" s="63"/>
      <c r="M11947" s="63"/>
      <c r="N11947" s="63"/>
      <c r="O11947" s="63"/>
      <c r="P11947" s="63"/>
      <c r="Q11947" s="63"/>
      <c r="R11947" s="63"/>
      <c r="S11947" s="63"/>
      <c r="T11947" s="63"/>
      <c r="U11947" s="62">
        <v>4864</v>
      </c>
      <c r="V11947" s="62">
        <v>8481</v>
      </c>
      <c r="W11947" s="62">
        <v>26.18</v>
      </c>
      <c r="X11947" s="62">
        <v>180</v>
      </c>
      <c r="Y11947" s="62">
        <v>108875.78</v>
      </c>
      <c r="Z11947" s="62">
        <v>30717.24</v>
      </c>
      <c r="AA11947" s="62">
        <v>1208</v>
      </c>
      <c r="AB11947" s="62">
        <v>3.73</v>
      </c>
      <c r="AC11947" s="62">
        <v>1137.68</v>
      </c>
    </row>
    <row r="11948" spans="1:29" ht="30" x14ac:dyDescent="0.25">
      <c r="A11948" s="61" t="s">
        <v>142</v>
      </c>
      <c r="B11948" s="61" t="s">
        <v>143</v>
      </c>
      <c r="C11948" s="62">
        <v>2008</v>
      </c>
      <c r="D11948" s="61" t="s">
        <v>226</v>
      </c>
      <c r="E11948" s="62">
        <v>67</v>
      </c>
      <c r="F11948" s="62">
        <v>291360</v>
      </c>
      <c r="G11948" s="62">
        <v>49751</v>
      </c>
      <c r="H11948" s="62">
        <v>61.88</v>
      </c>
      <c r="I11948" s="62">
        <v>4348.66</v>
      </c>
      <c r="J11948" s="62">
        <v>270964.8</v>
      </c>
      <c r="K11948" s="62">
        <v>29303.59</v>
      </c>
      <c r="L11948" s="62">
        <v>46247</v>
      </c>
      <c r="M11948" s="62">
        <v>57.52</v>
      </c>
      <c r="N11948" s="62">
        <v>437.37</v>
      </c>
      <c r="O11948" s="62">
        <v>353380.77</v>
      </c>
      <c r="P11948" s="63"/>
      <c r="Q11948" s="63"/>
      <c r="R11948" s="63"/>
      <c r="S11948" s="63"/>
      <c r="T11948" s="63"/>
      <c r="U11948" s="63"/>
      <c r="V11948" s="63"/>
      <c r="W11948" s="63"/>
      <c r="X11948" s="63"/>
      <c r="Y11948" s="63"/>
      <c r="Z11948" s="62">
        <v>0</v>
      </c>
      <c r="AA11948" s="63"/>
      <c r="AB11948" s="63"/>
      <c r="AC11948" s="62">
        <v>0</v>
      </c>
    </row>
    <row r="11949" spans="1:29" ht="30" x14ac:dyDescent="0.25">
      <c r="A11949" s="61" t="s">
        <v>446</v>
      </c>
      <c r="B11949" s="61" t="s">
        <v>447</v>
      </c>
      <c r="C11949" s="62">
        <v>2015</v>
      </c>
      <c r="D11949" s="61" t="s">
        <v>99</v>
      </c>
      <c r="E11949" s="62">
        <v>32</v>
      </c>
      <c r="F11949" s="62">
        <v>118320</v>
      </c>
      <c r="G11949" s="62">
        <v>20653</v>
      </c>
      <c r="H11949" s="62">
        <v>53.78</v>
      </c>
      <c r="I11949" s="62">
        <v>3697.5</v>
      </c>
      <c r="J11949" s="62">
        <v>110037.6</v>
      </c>
      <c r="K11949" s="62">
        <v>10722.6</v>
      </c>
      <c r="L11949" s="62">
        <v>11577</v>
      </c>
      <c r="M11949" s="62">
        <v>30.15</v>
      </c>
      <c r="N11949" s="62">
        <v>335.08</v>
      </c>
      <c r="O11949" s="62">
        <v>129307.04</v>
      </c>
      <c r="P11949" s="63"/>
      <c r="Q11949" s="63"/>
      <c r="R11949" s="63"/>
      <c r="S11949" s="63"/>
      <c r="T11949" s="63"/>
      <c r="U11949" s="63"/>
      <c r="V11949" s="63"/>
      <c r="W11949" s="63"/>
      <c r="X11949" s="63"/>
      <c r="Y11949" s="63"/>
      <c r="Z11949" s="62">
        <v>213954</v>
      </c>
      <c r="AA11949" s="62">
        <v>11148</v>
      </c>
      <c r="AB11949" s="62">
        <v>29.03</v>
      </c>
      <c r="AC11949" s="62">
        <v>6686.06</v>
      </c>
    </row>
    <row r="11950" spans="1:29" x14ac:dyDescent="0.25">
      <c r="A11950" s="61" t="s">
        <v>107</v>
      </c>
      <c r="B11950" s="61" t="s">
        <v>108</v>
      </c>
      <c r="C11950" s="62">
        <v>2008</v>
      </c>
      <c r="D11950" s="61" t="s">
        <v>99</v>
      </c>
      <c r="E11950" s="62">
        <v>54</v>
      </c>
      <c r="F11950" s="62">
        <v>564200</v>
      </c>
      <c r="G11950" s="62">
        <v>102941</v>
      </c>
      <c r="H11950" s="62">
        <v>158.86000000000001</v>
      </c>
      <c r="I11950" s="62">
        <v>10448.15</v>
      </c>
      <c r="J11950" s="62">
        <v>524706</v>
      </c>
      <c r="K11950" s="62">
        <v>0</v>
      </c>
      <c r="L11950" s="63"/>
      <c r="M11950" s="63"/>
      <c r="N11950" s="63"/>
      <c r="O11950" s="63"/>
      <c r="P11950" s="63"/>
      <c r="Q11950" s="63"/>
      <c r="R11950" s="63"/>
      <c r="S11950" s="63"/>
      <c r="T11950" s="63"/>
      <c r="U11950" s="63"/>
      <c r="V11950" s="63"/>
      <c r="W11950" s="63"/>
      <c r="X11950" s="63"/>
      <c r="Y11950" s="63"/>
      <c r="Z11950" s="62">
        <v>0</v>
      </c>
      <c r="AA11950" s="62">
        <v>13878</v>
      </c>
      <c r="AB11950" s="62">
        <v>21.42</v>
      </c>
      <c r="AC11950" s="62">
        <v>0</v>
      </c>
    </row>
    <row r="11951" spans="1:29" x14ac:dyDescent="0.25">
      <c r="A11951" s="61" t="s">
        <v>424</v>
      </c>
      <c r="B11951" s="61" t="s">
        <v>425</v>
      </c>
      <c r="C11951" s="62">
        <v>2015</v>
      </c>
      <c r="D11951" s="61" t="s">
        <v>78</v>
      </c>
      <c r="E11951" s="62">
        <v>56</v>
      </c>
      <c r="F11951" s="62">
        <v>555040</v>
      </c>
      <c r="G11951" s="62">
        <v>97941</v>
      </c>
      <c r="H11951" s="62">
        <v>145.75</v>
      </c>
      <c r="I11951" s="62">
        <v>9911.43</v>
      </c>
      <c r="J11951" s="62">
        <v>516187.2</v>
      </c>
      <c r="K11951" s="62">
        <v>0</v>
      </c>
      <c r="L11951" s="63"/>
      <c r="M11951" s="63"/>
      <c r="N11951" s="63"/>
      <c r="O11951" s="63"/>
      <c r="P11951" s="63"/>
      <c r="Q11951" s="63"/>
      <c r="R11951" s="63"/>
      <c r="S11951" s="63"/>
      <c r="T11951" s="63"/>
      <c r="U11951" s="63"/>
      <c r="V11951" s="63"/>
      <c r="W11951" s="63"/>
      <c r="X11951" s="63"/>
      <c r="Y11951" s="63"/>
      <c r="Z11951" s="62">
        <v>153500</v>
      </c>
      <c r="AA11951" s="62">
        <v>13764</v>
      </c>
      <c r="AB11951" s="62">
        <v>20.48</v>
      </c>
      <c r="AC11951" s="62">
        <v>2741.07</v>
      </c>
    </row>
    <row r="11952" spans="1:29" x14ac:dyDescent="0.25">
      <c r="A11952" s="61" t="s">
        <v>332</v>
      </c>
      <c r="B11952" s="61" t="s">
        <v>333</v>
      </c>
      <c r="C11952" s="62">
        <v>2010</v>
      </c>
      <c r="D11952" s="61" t="s">
        <v>94</v>
      </c>
      <c r="E11952" s="62">
        <v>19</v>
      </c>
      <c r="F11952" s="62">
        <v>22231</v>
      </c>
      <c r="G11952" s="62">
        <v>4479</v>
      </c>
      <c r="H11952" s="62">
        <v>19.64</v>
      </c>
      <c r="I11952" s="62">
        <v>1170.05</v>
      </c>
      <c r="J11952" s="62">
        <v>20674.830000000002</v>
      </c>
      <c r="K11952" s="62">
        <v>832.2</v>
      </c>
      <c r="L11952" s="62">
        <v>1209</v>
      </c>
      <c r="M11952" s="62">
        <v>5.3</v>
      </c>
      <c r="N11952" s="63"/>
      <c r="O11952" s="63"/>
      <c r="P11952" s="63"/>
      <c r="Q11952" s="63"/>
      <c r="R11952" s="63"/>
      <c r="S11952" s="63"/>
      <c r="T11952" s="63"/>
      <c r="U11952" s="63"/>
      <c r="V11952" s="63"/>
      <c r="W11952" s="63"/>
      <c r="X11952" s="63"/>
      <c r="Y11952" s="63"/>
      <c r="Z11952" s="62">
        <v>192586</v>
      </c>
      <c r="AA11952" s="62">
        <v>19514</v>
      </c>
      <c r="AB11952" s="62">
        <v>85.59</v>
      </c>
      <c r="AC11952" s="62">
        <v>10136.11</v>
      </c>
    </row>
    <row r="11953" spans="1:29" x14ac:dyDescent="0.25">
      <c r="A11953" s="61" t="s">
        <v>212</v>
      </c>
      <c r="B11953" s="61" t="s">
        <v>213</v>
      </c>
      <c r="C11953" s="62">
        <v>2015</v>
      </c>
      <c r="D11953" s="61" t="s">
        <v>78</v>
      </c>
      <c r="E11953" s="62">
        <v>40</v>
      </c>
      <c r="F11953" s="62">
        <v>364420</v>
      </c>
      <c r="G11953" s="62">
        <v>54090</v>
      </c>
      <c r="H11953" s="62">
        <v>112.69</v>
      </c>
      <c r="I11953" s="62">
        <v>9110.5</v>
      </c>
      <c r="J11953" s="62">
        <v>338910.6</v>
      </c>
      <c r="K11953" s="62">
        <v>0</v>
      </c>
      <c r="L11953" s="63"/>
      <c r="M11953" s="63"/>
      <c r="N11953" s="63"/>
      <c r="O11953" s="63"/>
      <c r="P11953" s="63"/>
      <c r="Q11953" s="63"/>
      <c r="R11953" s="63"/>
      <c r="S11953" s="63"/>
      <c r="T11953" s="63"/>
      <c r="U11953" s="63"/>
      <c r="V11953" s="63"/>
      <c r="W11953" s="63"/>
      <c r="X11953" s="63"/>
      <c r="Y11953" s="63"/>
      <c r="Z11953" s="62">
        <v>50526</v>
      </c>
      <c r="AA11953" s="62">
        <v>5558</v>
      </c>
      <c r="AB11953" s="62">
        <v>11.58</v>
      </c>
      <c r="AC11953" s="62">
        <v>1263.1500000000001</v>
      </c>
    </row>
    <row r="11954" spans="1:29" ht="30" x14ac:dyDescent="0.25">
      <c r="A11954" s="61" t="s">
        <v>171</v>
      </c>
      <c r="B11954" s="61" t="s">
        <v>172</v>
      </c>
      <c r="C11954" s="62">
        <v>2008</v>
      </c>
      <c r="D11954" s="61" t="s">
        <v>99</v>
      </c>
      <c r="E11954" s="62">
        <v>198</v>
      </c>
      <c r="F11954" s="62">
        <v>1945421</v>
      </c>
      <c r="G11954" s="62">
        <v>211829</v>
      </c>
      <c r="H11954" s="62">
        <v>89.15</v>
      </c>
      <c r="I11954" s="62">
        <v>9825.36</v>
      </c>
      <c r="J11954" s="62">
        <v>1809241.53</v>
      </c>
      <c r="K11954" s="62">
        <v>16951.5</v>
      </c>
      <c r="L11954" s="62">
        <v>26545</v>
      </c>
      <c r="M11954" s="62">
        <v>11.17</v>
      </c>
      <c r="N11954" s="63"/>
      <c r="O11954" s="63"/>
      <c r="P11954" s="63"/>
      <c r="Q11954" s="63"/>
      <c r="R11954" s="63"/>
      <c r="S11954" s="63"/>
      <c r="T11954" s="63"/>
      <c r="U11954" s="63"/>
      <c r="V11954" s="63"/>
      <c r="W11954" s="63"/>
      <c r="X11954" s="63"/>
      <c r="Y11954" s="63"/>
      <c r="Z11954" s="62">
        <v>8670</v>
      </c>
      <c r="AA11954" s="62">
        <v>67366</v>
      </c>
      <c r="AB11954" s="62">
        <v>28.35</v>
      </c>
      <c r="AC11954" s="62">
        <v>43.79</v>
      </c>
    </row>
    <row r="11955" spans="1:29" ht="30" x14ac:dyDescent="0.25">
      <c r="A11955" s="61" t="s">
        <v>188</v>
      </c>
      <c r="B11955" s="61" t="s">
        <v>189</v>
      </c>
      <c r="C11955" s="62">
        <v>2015</v>
      </c>
      <c r="D11955" s="61" t="s">
        <v>78</v>
      </c>
      <c r="E11955" s="62">
        <v>75</v>
      </c>
      <c r="F11955" s="62">
        <v>95268</v>
      </c>
      <c r="G11955" s="62">
        <v>20647</v>
      </c>
      <c r="H11955" s="62">
        <v>22.94</v>
      </c>
      <c r="I11955" s="62">
        <v>1270.24</v>
      </c>
      <c r="J11955" s="62">
        <v>88599.24</v>
      </c>
      <c r="K11955" s="62">
        <v>9032.01</v>
      </c>
      <c r="L11955" s="62">
        <v>9987</v>
      </c>
      <c r="M11955" s="62">
        <v>11.1</v>
      </c>
      <c r="N11955" s="62">
        <v>120.43</v>
      </c>
      <c r="O11955" s="62">
        <v>108919.69</v>
      </c>
      <c r="P11955" s="63"/>
      <c r="Q11955" s="63"/>
      <c r="R11955" s="63"/>
      <c r="S11955" s="63"/>
      <c r="T11955" s="63"/>
      <c r="U11955" s="63"/>
      <c r="V11955" s="63"/>
      <c r="W11955" s="63"/>
      <c r="X11955" s="63"/>
      <c r="Y11955" s="63"/>
      <c r="Z11955" s="62">
        <v>709</v>
      </c>
      <c r="AA11955" s="62">
        <v>5498</v>
      </c>
      <c r="AB11955" s="62">
        <v>6.11</v>
      </c>
      <c r="AC11955" s="62">
        <v>9.4499999999999993</v>
      </c>
    </row>
    <row r="11956" spans="1:29" x14ac:dyDescent="0.25">
      <c r="A11956" s="61" t="s">
        <v>229</v>
      </c>
      <c r="B11956" s="61" t="s">
        <v>230</v>
      </c>
      <c r="C11956" s="62">
        <v>2016</v>
      </c>
      <c r="D11956" s="61" t="s">
        <v>99</v>
      </c>
      <c r="E11956" s="62">
        <v>154</v>
      </c>
      <c r="F11956" s="62">
        <v>932350</v>
      </c>
      <c r="G11956" s="62">
        <v>255493</v>
      </c>
      <c r="H11956" s="62">
        <v>138.25</v>
      </c>
      <c r="I11956" s="62">
        <v>6054.22</v>
      </c>
      <c r="J11956" s="62">
        <v>867085.5</v>
      </c>
      <c r="K11956" s="62">
        <v>15976.72</v>
      </c>
      <c r="L11956" s="62">
        <v>20461</v>
      </c>
      <c r="M11956" s="62">
        <v>11.07</v>
      </c>
      <c r="N11956" s="62">
        <v>103.74</v>
      </c>
      <c r="O11956" s="62">
        <v>192668.08</v>
      </c>
      <c r="P11956" s="63"/>
      <c r="Q11956" s="63"/>
      <c r="R11956" s="63"/>
      <c r="S11956" s="63"/>
      <c r="T11956" s="63"/>
      <c r="U11956" s="63"/>
      <c r="V11956" s="63"/>
      <c r="W11956" s="63"/>
      <c r="X11956" s="63"/>
      <c r="Y11956" s="63"/>
      <c r="Z11956" s="62">
        <v>1616198</v>
      </c>
      <c r="AA11956" s="62">
        <v>54628</v>
      </c>
      <c r="AB11956" s="62">
        <v>29.56</v>
      </c>
      <c r="AC11956" s="62">
        <v>10494.79</v>
      </c>
    </row>
    <row r="11957" spans="1:29" ht="30" x14ac:dyDescent="0.25">
      <c r="A11957" s="61" t="s">
        <v>87</v>
      </c>
      <c r="B11957" s="61" t="s">
        <v>88</v>
      </c>
      <c r="C11957" s="62">
        <v>2003</v>
      </c>
      <c r="D11957" s="61" t="s">
        <v>86</v>
      </c>
      <c r="E11957" s="62">
        <v>24</v>
      </c>
      <c r="F11957" s="62">
        <v>75435</v>
      </c>
      <c r="G11957" s="62">
        <v>11072</v>
      </c>
      <c r="H11957" s="62">
        <v>38.44</v>
      </c>
      <c r="I11957" s="62">
        <v>3143.13</v>
      </c>
      <c r="J11957" s="62">
        <v>70154.55</v>
      </c>
      <c r="K11957" s="62">
        <v>6246.36</v>
      </c>
      <c r="L11957" s="62">
        <v>6964</v>
      </c>
      <c r="M11957" s="62">
        <v>24.18</v>
      </c>
      <c r="N11957" s="62">
        <v>260.27</v>
      </c>
      <c r="O11957" s="62">
        <v>75326.759999999995</v>
      </c>
      <c r="P11957" s="63"/>
      <c r="Q11957" s="63"/>
      <c r="R11957" s="63"/>
      <c r="S11957" s="63"/>
      <c r="T11957" s="63"/>
      <c r="U11957" s="62">
        <v>92634</v>
      </c>
      <c r="V11957" s="62">
        <v>36116</v>
      </c>
      <c r="W11957" s="62">
        <v>125.4</v>
      </c>
      <c r="X11957" s="62">
        <v>3859</v>
      </c>
      <c r="Y11957" s="62">
        <v>2073519.46</v>
      </c>
      <c r="Z11957" s="62">
        <v>685708</v>
      </c>
      <c r="AA11957" s="62">
        <v>58923</v>
      </c>
      <c r="AB11957" s="62">
        <v>204.59</v>
      </c>
      <c r="AC11957" s="62">
        <v>28571.17</v>
      </c>
    </row>
    <row r="11958" spans="1:29" x14ac:dyDescent="0.25">
      <c r="A11958" s="61" t="s">
        <v>267</v>
      </c>
      <c r="B11958" s="61" t="s">
        <v>268</v>
      </c>
      <c r="C11958" s="62">
        <v>2003</v>
      </c>
      <c r="D11958" s="61" t="s">
        <v>75</v>
      </c>
      <c r="E11958" s="62">
        <v>10</v>
      </c>
      <c r="F11958" s="62">
        <v>662</v>
      </c>
      <c r="G11958" s="62">
        <v>102</v>
      </c>
      <c r="H11958" s="62">
        <v>0.85</v>
      </c>
      <c r="I11958" s="62">
        <v>66.2</v>
      </c>
      <c r="J11958" s="62">
        <v>615.66</v>
      </c>
      <c r="K11958" s="62">
        <v>134.82</v>
      </c>
      <c r="L11958" s="62">
        <v>199</v>
      </c>
      <c r="M11958" s="62">
        <v>1.66</v>
      </c>
      <c r="N11958" s="63"/>
      <c r="O11958" s="63"/>
      <c r="P11958" s="63"/>
      <c r="Q11958" s="63"/>
      <c r="R11958" s="63"/>
      <c r="S11958" s="63"/>
      <c r="T11958" s="63"/>
      <c r="U11958" s="63"/>
      <c r="V11958" s="63"/>
      <c r="W11958" s="63"/>
      <c r="X11958" s="63"/>
      <c r="Y11958" s="63"/>
      <c r="Z11958" s="62">
        <v>0</v>
      </c>
      <c r="AA11958" s="63"/>
      <c r="AB11958" s="63"/>
      <c r="AC11958" s="62">
        <v>0</v>
      </c>
    </row>
    <row r="11959" spans="1:29" x14ac:dyDescent="0.25">
      <c r="A11959" s="61" t="s">
        <v>161</v>
      </c>
      <c r="B11959" s="61" t="s">
        <v>162</v>
      </c>
      <c r="C11959" s="62">
        <v>2012</v>
      </c>
      <c r="D11959" s="61" t="s">
        <v>99</v>
      </c>
      <c r="E11959" s="62">
        <v>24</v>
      </c>
      <c r="F11959" s="62">
        <v>69280</v>
      </c>
      <c r="G11959" s="62">
        <v>10982</v>
      </c>
      <c r="H11959" s="62">
        <v>38.130000000000003</v>
      </c>
      <c r="I11959" s="62">
        <v>2886.67</v>
      </c>
      <c r="J11959" s="62">
        <v>64430.400000000001</v>
      </c>
      <c r="K11959" s="62">
        <v>0</v>
      </c>
      <c r="L11959" s="62">
        <v>12316</v>
      </c>
      <c r="M11959" s="62">
        <v>42.76</v>
      </c>
      <c r="N11959" s="63"/>
      <c r="O11959" s="63"/>
      <c r="P11959" s="63"/>
      <c r="Q11959" s="63"/>
      <c r="R11959" s="63"/>
      <c r="S11959" s="63"/>
      <c r="T11959" s="63"/>
      <c r="U11959" s="63"/>
      <c r="V11959" s="63"/>
      <c r="W11959" s="63"/>
      <c r="X11959" s="63"/>
      <c r="Y11959" s="63"/>
      <c r="Z11959" s="62">
        <v>0</v>
      </c>
      <c r="AA11959" s="62">
        <v>17510</v>
      </c>
      <c r="AB11959" s="62">
        <v>60.8</v>
      </c>
      <c r="AC11959" s="62">
        <v>0</v>
      </c>
    </row>
    <row r="11960" spans="1:29" x14ac:dyDescent="0.25">
      <c r="A11960" s="61" t="s">
        <v>332</v>
      </c>
      <c r="B11960" s="61" t="s">
        <v>333</v>
      </c>
      <c r="C11960" s="62">
        <v>2006</v>
      </c>
      <c r="D11960" s="61" t="s">
        <v>99</v>
      </c>
      <c r="E11960" s="62">
        <v>120</v>
      </c>
      <c r="F11960" s="62">
        <v>414277</v>
      </c>
      <c r="G11960" s="62">
        <v>73205</v>
      </c>
      <c r="H11960" s="62">
        <v>50.84</v>
      </c>
      <c r="I11960" s="62">
        <v>3452.31</v>
      </c>
      <c r="J11960" s="62">
        <v>385277.61</v>
      </c>
      <c r="K11960" s="62">
        <v>64528.61</v>
      </c>
      <c r="L11960" s="62">
        <v>93933</v>
      </c>
      <c r="M11960" s="62">
        <v>65.23</v>
      </c>
      <c r="N11960" s="62">
        <v>537.74</v>
      </c>
      <c r="O11960" s="62">
        <v>778169.9</v>
      </c>
      <c r="P11960" s="63"/>
      <c r="Q11960" s="63"/>
      <c r="R11960" s="63"/>
      <c r="S11960" s="63"/>
      <c r="T11960" s="63"/>
      <c r="U11960" s="63"/>
      <c r="V11960" s="63"/>
      <c r="W11960" s="63"/>
      <c r="X11960" s="63"/>
      <c r="Y11960" s="63"/>
      <c r="Z11960" s="62">
        <v>610174</v>
      </c>
      <c r="AA11960" s="62">
        <v>35606</v>
      </c>
      <c r="AB11960" s="62">
        <v>24.73</v>
      </c>
      <c r="AC11960" s="62">
        <v>5084.78</v>
      </c>
    </row>
    <row r="11961" spans="1:29" ht="30" x14ac:dyDescent="0.25">
      <c r="A11961" s="61" t="s">
        <v>500</v>
      </c>
      <c r="B11961" s="61" t="s">
        <v>501</v>
      </c>
      <c r="C11961" s="62">
        <v>2012</v>
      </c>
      <c r="D11961" s="61" t="s">
        <v>99</v>
      </c>
      <c r="E11961" s="62">
        <v>36</v>
      </c>
      <c r="F11961" s="62">
        <v>151238</v>
      </c>
      <c r="G11961" s="62">
        <v>19089</v>
      </c>
      <c r="H11961" s="62">
        <v>44.19</v>
      </c>
      <c r="I11961" s="62">
        <v>4201.0600000000004</v>
      </c>
      <c r="J11961" s="62">
        <v>140651.34</v>
      </c>
      <c r="K11961" s="62">
        <v>6831</v>
      </c>
      <c r="L11961" s="62">
        <v>7121</v>
      </c>
      <c r="M11961" s="62">
        <v>16.48</v>
      </c>
      <c r="N11961" s="62">
        <v>189.75</v>
      </c>
      <c r="O11961" s="62">
        <v>82377.08</v>
      </c>
      <c r="P11961" s="63"/>
      <c r="Q11961" s="63"/>
      <c r="R11961" s="63"/>
      <c r="S11961" s="63"/>
      <c r="T11961" s="63"/>
      <c r="U11961" s="63"/>
      <c r="V11961" s="63"/>
      <c r="W11961" s="63"/>
      <c r="X11961" s="63"/>
      <c r="Y11961" s="63"/>
      <c r="Z11961" s="62">
        <v>687.12</v>
      </c>
      <c r="AA11961" s="62">
        <v>7046</v>
      </c>
      <c r="AB11961" s="62">
        <v>16.309999999999999</v>
      </c>
      <c r="AC11961" s="62">
        <v>19.09</v>
      </c>
    </row>
    <row r="11962" spans="1:29" ht="30" x14ac:dyDescent="0.25">
      <c r="A11962" s="61" t="s">
        <v>536</v>
      </c>
      <c r="B11962" s="61" t="s">
        <v>537</v>
      </c>
      <c r="C11962" s="62">
        <v>2012</v>
      </c>
      <c r="D11962" s="61" t="s">
        <v>94</v>
      </c>
      <c r="E11962" s="62">
        <v>6</v>
      </c>
      <c r="F11962" s="62">
        <v>3994</v>
      </c>
      <c r="G11962" s="62">
        <v>662</v>
      </c>
      <c r="H11962" s="62">
        <v>9.19</v>
      </c>
      <c r="I11962" s="62">
        <v>665.67</v>
      </c>
      <c r="J11962" s="62">
        <v>3714.42</v>
      </c>
      <c r="K11962" s="62">
        <v>0</v>
      </c>
      <c r="L11962" s="63"/>
      <c r="M11962" s="63"/>
      <c r="N11962" s="63"/>
      <c r="O11962" s="63"/>
      <c r="P11962" s="63"/>
      <c r="Q11962" s="63"/>
      <c r="R11962" s="63"/>
      <c r="S11962" s="63"/>
      <c r="T11962" s="63"/>
      <c r="U11962" s="63"/>
      <c r="V11962" s="63"/>
      <c r="W11962" s="63"/>
      <c r="X11962" s="63"/>
      <c r="Y11962" s="63"/>
      <c r="Z11962" s="62">
        <v>578.95000000000005</v>
      </c>
      <c r="AA11962" s="62">
        <v>4419</v>
      </c>
      <c r="AB11962" s="62">
        <v>61.38</v>
      </c>
      <c r="AC11962" s="62">
        <v>96.49</v>
      </c>
    </row>
    <row r="11963" spans="1:29" ht="45" x14ac:dyDescent="0.25">
      <c r="A11963" s="61" t="s">
        <v>344</v>
      </c>
      <c r="B11963" s="61" t="s">
        <v>345</v>
      </c>
      <c r="C11963" s="62">
        <v>2016</v>
      </c>
      <c r="D11963" s="61" t="s">
        <v>99</v>
      </c>
      <c r="E11963" s="62">
        <v>52</v>
      </c>
      <c r="F11963" s="62">
        <v>420720</v>
      </c>
      <c r="G11963" s="62">
        <v>73544</v>
      </c>
      <c r="H11963" s="62">
        <v>117.86</v>
      </c>
      <c r="I11963" s="62">
        <v>8090.77</v>
      </c>
      <c r="J11963" s="62">
        <v>391269.6</v>
      </c>
      <c r="K11963" s="62">
        <v>0</v>
      </c>
      <c r="L11963" s="63"/>
      <c r="M11963" s="63"/>
      <c r="N11963" s="63"/>
      <c r="O11963" s="63"/>
      <c r="P11963" s="63"/>
      <c r="Q11963" s="63"/>
      <c r="R11963" s="63"/>
      <c r="S11963" s="63"/>
      <c r="T11963" s="63"/>
      <c r="U11963" s="63"/>
      <c r="V11963" s="63"/>
      <c r="W11963" s="63"/>
      <c r="X11963" s="63"/>
      <c r="Y11963" s="63"/>
      <c r="Z11963" s="62">
        <v>1403</v>
      </c>
      <c r="AA11963" s="62">
        <v>8104</v>
      </c>
      <c r="AB11963" s="62">
        <v>12.99</v>
      </c>
      <c r="AC11963" s="62">
        <v>26.98</v>
      </c>
    </row>
    <row r="11964" spans="1:29" x14ac:dyDescent="0.25">
      <c r="A11964" s="61" t="s">
        <v>241</v>
      </c>
      <c r="B11964" s="61" t="s">
        <v>242</v>
      </c>
      <c r="C11964" s="62">
        <v>2010</v>
      </c>
      <c r="D11964" s="61" t="s">
        <v>72</v>
      </c>
      <c r="E11964" s="62">
        <v>12</v>
      </c>
      <c r="F11964" s="63"/>
      <c r="G11964" s="63"/>
      <c r="H11964" s="63"/>
      <c r="I11964" s="63"/>
      <c r="J11964" s="63"/>
      <c r="K11964" s="62">
        <v>0</v>
      </c>
      <c r="L11964" s="63"/>
      <c r="M11964" s="63"/>
      <c r="N11964" s="63"/>
      <c r="O11964" s="63"/>
      <c r="P11964" s="63"/>
      <c r="Q11964" s="63"/>
      <c r="R11964" s="63"/>
      <c r="S11964" s="63"/>
      <c r="T11964" s="63"/>
      <c r="U11964" s="63"/>
      <c r="V11964" s="63"/>
      <c r="W11964" s="63"/>
      <c r="X11964" s="63"/>
      <c r="Y11964" s="63"/>
      <c r="Z11964" s="62">
        <v>0</v>
      </c>
      <c r="AA11964" s="63"/>
      <c r="AB11964" s="63"/>
      <c r="AC11964" s="62">
        <v>0</v>
      </c>
    </row>
    <row r="11965" spans="1:29" x14ac:dyDescent="0.25">
      <c r="A11965" s="61" t="s">
        <v>79</v>
      </c>
      <c r="B11965" s="61" t="s">
        <v>80</v>
      </c>
      <c r="C11965" s="62">
        <v>2009</v>
      </c>
      <c r="D11965" s="61" t="s">
        <v>99</v>
      </c>
      <c r="E11965" s="62">
        <v>64</v>
      </c>
      <c r="F11965" s="62">
        <v>211380</v>
      </c>
      <c r="G11965" s="62">
        <v>25804</v>
      </c>
      <c r="H11965" s="62">
        <v>33.6</v>
      </c>
      <c r="I11965" s="62">
        <v>3302.81</v>
      </c>
      <c r="J11965" s="62">
        <v>196583.4</v>
      </c>
      <c r="K11965" s="62">
        <v>35363.72</v>
      </c>
      <c r="L11965" s="62">
        <v>38081</v>
      </c>
      <c r="M11965" s="62">
        <v>49.58</v>
      </c>
      <c r="N11965" s="62">
        <v>552.55999999999995</v>
      </c>
      <c r="O11965" s="62">
        <v>426461.76</v>
      </c>
      <c r="P11965" s="63"/>
      <c r="Q11965" s="63"/>
      <c r="R11965" s="63"/>
      <c r="S11965" s="63"/>
      <c r="T11965" s="63"/>
      <c r="U11965" s="63"/>
      <c r="V11965" s="63"/>
      <c r="W11965" s="63"/>
      <c r="X11965" s="63"/>
      <c r="Y11965" s="63"/>
      <c r="Z11965" s="62">
        <v>197830</v>
      </c>
      <c r="AA11965" s="62">
        <v>10174</v>
      </c>
      <c r="AB11965" s="62">
        <v>13.25</v>
      </c>
      <c r="AC11965" s="62">
        <v>3091.09</v>
      </c>
    </row>
    <row r="11966" spans="1:29" x14ac:dyDescent="0.25">
      <c r="A11966" s="61" t="s">
        <v>338</v>
      </c>
      <c r="B11966" s="61" t="s">
        <v>339</v>
      </c>
      <c r="C11966" s="62">
        <v>2008</v>
      </c>
      <c r="D11966" s="61" t="s">
        <v>72</v>
      </c>
      <c r="E11966" s="62">
        <v>103</v>
      </c>
      <c r="F11966" s="62">
        <v>1030202</v>
      </c>
      <c r="G11966" s="62">
        <v>142749</v>
      </c>
      <c r="H11966" s="62">
        <v>115.49</v>
      </c>
      <c r="I11966" s="62">
        <v>10001.959999999999</v>
      </c>
      <c r="J11966" s="62">
        <v>958087.86</v>
      </c>
      <c r="K11966" s="62">
        <v>54.32</v>
      </c>
      <c r="L11966" s="62">
        <v>1812</v>
      </c>
      <c r="M11966" s="62">
        <v>1.47</v>
      </c>
      <c r="N11966" s="62">
        <v>0.53</v>
      </c>
      <c r="O11966" s="62">
        <v>655.02</v>
      </c>
      <c r="P11966" s="63"/>
      <c r="Q11966" s="63"/>
      <c r="R11966" s="63"/>
      <c r="S11966" s="63"/>
      <c r="T11966" s="63"/>
      <c r="U11966" s="63"/>
      <c r="V11966" s="63"/>
      <c r="W11966" s="63"/>
      <c r="X11966" s="63"/>
      <c r="Y11966" s="63"/>
      <c r="Z11966" s="62">
        <v>6399.57</v>
      </c>
      <c r="AA11966" s="62">
        <v>95086</v>
      </c>
      <c r="AB11966" s="62">
        <v>76.930000000000007</v>
      </c>
      <c r="AC11966" s="62">
        <v>62.13</v>
      </c>
    </row>
    <row r="11967" spans="1:29" x14ac:dyDescent="0.25">
      <c r="A11967" s="61" t="s">
        <v>126</v>
      </c>
      <c r="B11967" s="61" t="s">
        <v>127</v>
      </c>
      <c r="C11967" s="62">
        <v>2016</v>
      </c>
      <c r="D11967" s="61" t="s">
        <v>75</v>
      </c>
      <c r="E11967" s="62">
        <v>35</v>
      </c>
      <c r="F11967" s="62">
        <v>47603</v>
      </c>
      <c r="G11967" s="62">
        <v>10346</v>
      </c>
      <c r="H11967" s="62">
        <v>24.63</v>
      </c>
      <c r="I11967" s="62">
        <v>1360.09</v>
      </c>
      <c r="J11967" s="62">
        <v>44270.79</v>
      </c>
      <c r="K11967" s="62">
        <v>5991.27</v>
      </c>
      <c r="L11967" s="62">
        <v>8364</v>
      </c>
      <c r="M11967" s="62">
        <v>19.91</v>
      </c>
      <c r="N11967" s="62">
        <v>171.18</v>
      </c>
      <c r="O11967" s="62">
        <v>72250.53</v>
      </c>
      <c r="P11967" s="63"/>
      <c r="Q11967" s="63"/>
      <c r="R11967" s="63"/>
      <c r="S11967" s="63"/>
      <c r="T11967" s="63"/>
      <c r="U11967" s="63"/>
      <c r="V11967" s="63"/>
      <c r="W11967" s="63"/>
      <c r="X11967" s="63"/>
      <c r="Y11967" s="63"/>
      <c r="Z11967" s="62">
        <v>3277</v>
      </c>
      <c r="AA11967" s="62">
        <v>33755</v>
      </c>
      <c r="AB11967" s="62">
        <v>80.37</v>
      </c>
      <c r="AC11967" s="62">
        <v>93.63</v>
      </c>
    </row>
    <row r="11968" spans="1:29" x14ac:dyDescent="0.25">
      <c r="A11968" s="61" t="s">
        <v>130</v>
      </c>
      <c r="B11968" s="61" t="s">
        <v>131</v>
      </c>
      <c r="C11968" s="62">
        <v>2007</v>
      </c>
      <c r="D11968" s="61" t="s">
        <v>86</v>
      </c>
      <c r="E11968" s="62">
        <v>68</v>
      </c>
      <c r="F11968" s="62">
        <v>17169</v>
      </c>
      <c r="G11968" s="62">
        <v>2258</v>
      </c>
      <c r="H11968" s="62">
        <v>2.77</v>
      </c>
      <c r="I11968" s="62">
        <v>252.49</v>
      </c>
      <c r="J11968" s="62">
        <v>15967.17</v>
      </c>
      <c r="K11968" s="62">
        <v>0</v>
      </c>
      <c r="L11968" s="63"/>
      <c r="M11968" s="63"/>
      <c r="N11968" s="63"/>
      <c r="O11968" s="63"/>
      <c r="P11968" s="62">
        <v>476</v>
      </c>
      <c r="Q11968" s="63"/>
      <c r="R11968" s="63"/>
      <c r="S11968" s="62">
        <v>7</v>
      </c>
      <c r="T11968" s="62">
        <v>6030.44</v>
      </c>
      <c r="U11968" s="62">
        <v>1349</v>
      </c>
      <c r="V11968" s="62">
        <v>4179</v>
      </c>
      <c r="W11968" s="62">
        <v>5.12</v>
      </c>
      <c r="X11968" s="62">
        <v>19</v>
      </c>
      <c r="Y11968" s="62">
        <v>30196.02</v>
      </c>
      <c r="Z11968" s="62">
        <v>7054</v>
      </c>
      <c r="AA11968" s="62">
        <v>41267</v>
      </c>
      <c r="AB11968" s="62">
        <v>50.57</v>
      </c>
      <c r="AC11968" s="62">
        <v>103.74</v>
      </c>
    </row>
    <row r="11969" spans="1:29" x14ac:dyDescent="0.25">
      <c r="A11969" s="61" t="s">
        <v>336</v>
      </c>
      <c r="B11969" s="61" t="s">
        <v>337</v>
      </c>
      <c r="C11969" s="62">
        <v>2013</v>
      </c>
      <c r="D11969" s="61" t="s">
        <v>175</v>
      </c>
      <c r="E11969" s="62">
        <v>8</v>
      </c>
      <c r="F11969" s="63"/>
      <c r="G11969" s="62">
        <v>0</v>
      </c>
      <c r="H11969" s="62">
        <v>0</v>
      </c>
      <c r="I11969" s="63"/>
      <c r="J11969" s="63"/>
      <c r="K11969" s="62">
        <v>0</v>
      </c>
      <c r="L11969" s="63"/>
      <c r="M11969" s="63"/>
      <c r="N11969" s="63"/>
      <c r="O11969" s="63"/>
      <c r="P11969" s="63"/>
      <c r="Q11969" s="63"/>
      <c r="R11969" s="63"/>
      <c r="S11969" s="63"/>
      <c r="T11969" s="63"/>
      <c r="U11969" s="63"/>
      <c r="V11969" s="63"/>
      <c r="W11969" s="63"/>
      <c r="X11969" s="63"/>
      <c r="Y11969" s="63"/>
      <c r="Z11969" s="62">
        <v>54700</v>
      </c>
      <c r="AA11969" s="62">
        <v>7558</v>
      </c>
      <c r="AB11969" s="62">
        <v>78.73</v>
      </c>
      <c r="AC11969" s="62">
        <v>6837.5</v>
      </c>
    </row>
    <row r="11970" spans="1:29" ht="30" x14ac:dyDescent="0.25">
      <c r="A11970" s="61" t="s">
        <v>188</v>
      </c>
      <c r="B11970" s="61" t="s">
        <v>189</v>
      </c>
      <c r="C11970" s="62">
        <v>2004</v>
      </c>
      <c r="D11970" s="61" t="s">
        <v>99</v>
      </c>
      <c r="E11970" s="62">
        <v>202</v>
      </c>
      <c r="F11970" s="62">
        <v>968290</v>
      </c>
      <c r="G11970" s="62">
        <v>198452</v>
      </c>
      <c r="H11970" s="62">
        <v>81.87</v>
      </c>
      <c r="I11970" s="62">
        <v>4793.51</v>
      </c>
      <c r="J11970" s="62">
        <v>900509.7</v>
      </c>
      <c r="K11970" s="62">
        <v>77801.16</v>
      </c>
      <c r="L11970" s="62">
        <v>91245</v>
      </c>
      <c r="M11970" s="62">
        <v>37.64</v>
      </c>
      <c r="N11970" s="62">
        <v>385.15</v>
      </c>
      <c r="O11970" s="62">
        <v>938227.58</v>
      </c>
      <c r="P11970" s="63"/>
      <c r="Q11970" s="63"/>
      <c r="R11970" s="63"/>
      <c r="S11970" s="63"/>
      <c r="T11970" s="63"/>
      <c r="U11970" s="63"/>
      <c r="V11970" s="63"/>
      <c r="W11970" s="63"/>
      <c r="X11970" s="63"/>
      <c r="Y11970" s="63"/>
      <c r="Z11970" s="62">
        <v>5222</v>
      </c>
      <c r="AA11970" s="62">
        <v>24347</v>
      </c>
      <c r="AB11970" s="62">
        <v>10.039999999999999</v>
      </c>
      <c r="AC11970" s="62">
        <v>25.85</v>
      </c>
    </row>
    <row r="11971" spans="1:29" ht="30" x14ac:dyDescent="0.25">
      <c r="A11971" s="61" t="s">
        <v>120</v>
      </c>
      <c r="B11971" s="61" t="s">
        <v>121</v>
      </c>
      <c r="C11971" s="62">
        <v>2018</v>
      </c>
      <c r="D11971" s="61" t="s">
        <v>94</v>
      </c>
      <c r="E11971" s="62">
        <v>12</v>
      </c>
      <c r="F11971" s="62">
        <v>1262</v>
      </c>
      <c r="G11971" s="62">
        <v>392</v>
      </c>
      <c r="H11971" s="62">
        <v>2.72</v>
      </c>
      <c r="I11971" s="62">
        <v>105.17</v>
      </c>
      <c r="J11971" s="62">
        <v>1173.6600000000001</v>
      </c>
      <c r="K11971" s="62">
        <v>677.01</v>
      </c>
      <c r="L11971" s="62">
        <v>1047</v>
      </c>
      <c r="M11971" s="62">
        <v>7.27</v>
      </c>
      <c r="N11971" s="62">
        <v>56.42</v>
      </c>
      <c r="O11971" s="62">
        <v>8164.3</v>
      </c>
      <c r="P11971" s="63"/>
      <c r="Q11971" s="63"/>
      <c r="R11971" s="63"/>
      <c r="S11971" s="63"/>
      <c r="T11971" s="63"/>
      <c r="U11971" s="63"/>
      <c r="V11971" s="63"/>
      <c r="W11971" s="63"/>
      <c r="X11971" s="63"/>
      <c r="Y11971" s="63"/>
      <c r="Z11971" s="62">
        <v>45600</v>
      </c>
      <c r="AA11971" s="62">
        <v>3675</v>
      </c>
      <c r="AB11971" s="62">
        <v>25.52</v>
      </c>
      <c r="AC11971" s="62">
        <v>3800</v>
      </c>
    </row>
    <row r="11972" spans="1:29" ht="30" x14ac:dyDescent="0.25">
      <c r="A11972" s="61" t="s">
        <v>269</v>
      </c>
      <c r="B11972" s="61" t="s">
        <v>270</v>
      </c>
      <c r="C11972" s="62">
        <v>2011</v>
      </c>
      <c r="D11972" s="61" t="s">
        <v>94</v>
      </c>
      <c r="E11972" s="62">
        <v>2</v>
      </c>
      <c r="F11972" s="62">
        <v>19271</v>
      </c>
      <c r="G11972" s="62">
        <v>3364</v>
      </c>
      <c r="H11972" s="62">
        <v>140.16999999999999</v>
      </c>
      <c r="I11972" s="62">
        <v>9635.5</v>
      </c>
      <c r="J11972" s="62">
        <v>17922.03</v>
      </c>
      <c r="K11972" s="62">
        <v>583.9</v>
      </c>
      <c r="L11972" s="62">
        <v>1034</v>
      </c>
      <c r="M11972" s="62">
        <v>43.08</v>
      </c>
      <c r="N11972" s="62">
        <v>291.95</v>
      </c>
      <c r="O11972" s="62">
        <v>7041.41</v>
      </c>
      <c r="P11972" s="62">
        <v>0</v>
      </c>
      <c r="Q11972" s="62">
        <v>0</v>
      </c>
      <c r="R11972" s="62">
        <v>0</v>
      </c>
      <c r="S11972" s="62">
        <v>0</v>
      </c>
      <c r="T11972" s="62">
        <v>0</v>
      </c>
      <c r="U11972" s="62">
        <v>702</v>
      </c>
      <c r="V11972" s="62">
        <v>2350</v>
      </c>
      <c r="W11972" s="62">
        <v>97.92</v>
      </c>
      <c r="X11972" s="62">
        <v>351</v>
      </c>
      <c r="Y11972" s="62">
        <v>15713.57</v>
      </c>
      <c r="Z11972" s="62">
        <v>27400</v>
      </c>
      <c r="AA11972" s="62">
        <v>1145</v>
      </c>
      <c r="AB11972" s="62">
        <v>47.71</v>
      </c>
      <c r="AC11972" s="62">
        <v>13700</v>
      </c>
    </row>
    <row r="11973" spans="1:29" x14ac:dyDescent="0.25">
      <c r="A11973" s="61" t="s">
        <v>524</v>
      </c>
      <c r="B11973" s="61" t="s">
        <v>525</v>
      </c>
      <c r="C11973" s="62">
        <v>2012</v>
      </c>
      <c r="D11973" s="61" t="s">
        <v>438</v>
      </c>
      <c r="E11973" s="62">
        <v>6</v>
      </c>
      <c r="F11973" s="63"/>
      <c r="G11973" s="63"/>
      <c r="H11973" s="63"/>
      <c r="I11973" s="63"/>
      <c r="J11973" s="63"/>
      <c r="K11973" s="62">
        <v>0</v>
      </c>
      <c r="L11973" s="63"/>
      <c r="M11973" s="63"/>
      <c r="N11973" s="63"/>
      <c r="O11973" s="63"/>
      <c r="P11973" s="63"/>
      <c r="Q11973" s="63"/>
      <c r="R11973" s="63"/>
      <c r="S11973" s="63"/>
      <c r="T11973" s="63"/>
      <c r="U11973" s="63"/>
      <c r="V11973" s="63"/>
      <c r="W11973" s="63"/>
      <c r="X11973" s="63"/>
      <c r="Y11973" s="63"/>
      <c r="Z11973" s="62">
        <v>0</v>
      </c>
      <c r="AA11973" s="63"/>
      <c r="AB11973" s="63"/>
      <c r="AC11973" s="62">
        <v>0</v>
      </c>
    </row>
    <row r="11974" spans="1:29" x14ac:dyDescent="0.25">
      <c r="A11974" s="61" t="s">
        <v>409</v>
      </c>
      <c r="B11974" s="61" t="s">
        <v>410</v>
      </c>
      <c r="C11974" s="62">
        <v>2010</v>
      </c>
      <c r="D11974" s="61" t="s">
        <v>75</v>
      </c>
      <c r="E11974" s="62">
        <v>6</v>
      </c>
      <c r="F11974" s="62">
        <v>352</v>
      </c>
      <c r="G11974" s="62">
        <v>48</v>
      </c>
      <c r="H11974" s="62">
        <v>0.67</v>
      </c>
      <c r="I11974" s="62">
        <v>58.67</v>
      </c>
      <c r="J11974" s="62">
        <v>327.36</v>
      </c>
      <c r="K11974" s="62">
        <v>0</v>
      </c>
      <c r="L11974" s="63"/>
      <c r="M11974" s="63"/>
      <c r="N11974" s="63"/>
      <c r="O11974" s="63"/>
      <c r="P11974" s="63"/>
      <c r="Q11974" s="63"/>
      <c r="R11974" s="63"/>
      <c r="S11974" s="63"/>
      <c r="T11974" s="63"/>
      <c r="U11974" s="63"/>
      <c r="V11974" s="63"/>
      <c r="W11974" s="63"/>
      <c r="X11974" s="63"/>
      <c r="Y11974" s="63"/>
      <c r="Z11974" s="62">
        <v>159.08000000000001</v>
      </c>
      <c r="AA11974" s="62">
        <v>619</v>
      </c>
      <c r="AB11974" s="62">
        <v>8.6</v>
      </c>
      <c r="AC11974" s="62">
        <v>26.51</v>
      </c>
    </row>
    <row r="11975" spans="1:29" ht="30" x14ac:dyDescent="0.25">
      <c r="A11975" s="61" t="s">
        <v>249</v>
      </c>
      <c r="B11975" s="61" t="s">
        <v>250</v>
      </c>
      <c r="C11975" s="62">
        <v>2006</v>
      </c>
      <c r="D11975" s="61" t="s">
        <v>75</v>
      </c>
      <c r="E11975" s="62">
        <v>4</v>
      </c>
      <c r="F11975" s="62">
        <v>1822</v>
      </c>
      <c r="G11975" s="62">
        <v>229</v>
      </c>
      <c r="H11975" s="62">
        <v>4.7699999999999996</v>
      </c>
      <c r="I11975" s="62">
        <v>455.5</v>
      </c>
      <c r="J11975" s="62">
        <v>1694.46</v>
      </c>
      <c r="K11975" s="62">
        <v>0</v>
      </c>
      <c r="L11975" s="63"/>
      <c r="M11975" s="63"/>
      <c r="N11975" s="63"/>
      <c r="O11975" s="63"/>
      <c r="P11975" s="63"/>
      <c r="Q11975" s="63"/>
      <c r="R11975" s="63"/>
      <c r="S11975" s="63"/>
      <c r="T11975" s="63"/>
      <c r="U11975" s="63"/>
      <c r="V11975" s="63"/>
      <c r="W11975" s="63"/>
      <c r="X11975" s="63"/>
      <c r="Y11975" s="63"/>
      <c r="Z11975" s="62">
        <v>431.79</v>
      </c>
      <c r="AA11975" s="62">
        <v>2311</v>
      </c>
      <c r="AB11975" s="62">
        <v>48.15</v>
      </c>
      <c r="AC11975" s="62">
        <v>107.95</v>
      </c>
    </row>
    <row r="11976" spans="1:29" ht="30" x14ac:dyDescent="0.25">
      <c r="A11976" s="61" t="s">
        <v>239</v>
      </c>
      <c r="B11976" s="61" t="s">
        <v>240</v>
      </c>
      <c r="C11976" s="62">
        <v>2017</v>
      </c>
      <c r="D11976" s="61" t="s">
        <v>83</v>
      </c>
      <c r="E11976" s="62">
        <v>12</v>
      </c>
      <c r="F11976" s="62">
        <v>499</v>
      </c>
      <c r="G11976" s="62">
        <v>117</v>
      </c>
      <c r="H11976" s="62">
        <v>0.81</v>
      </c>
      <c r="I11976" s="62">
        <v>41.58</v>
      </c>
      <c r="J11976" s="62">
        <v>464.07</v>
      </c>
      <c r="K11976" s="62">
        <v>0</v>
      </c>
      <c r="L11976" s="63"/>
      <c r="M11976" s="63"/>
      <c r="N11976" s="63"/>
      <c r="O11976" s="63"/>
      <c r="P11976" s="63"/>
      <c r="Q11976" s="63"/>
      <c r="R11976" s="63"/>
      <c r="S11976" s="63"/>
      <c r="T11976" s="63"/>
      <c r="U11976" s="63"/>
      <c r="V11976" s="63"/>
      <c r="W11976" s="63"/>
      <c r="X11976" s="63"/>
      <c r="Y11976" s="63"/>
      <c r="Z11976" s="62">
        <v>451.84</v>
      </c>
      <c r="AA11976" s="62">
        <v>8564</v>
      </c>
      <c r="AB11976" s="62">
        <v>59.47</v>
      </c>
      <c r="AC11976" s="62">
        <v>37.65</v>
      </c>
    </row>
    <row r="11977" spans="1:29" x14ac:dyDescent="0.25">
      <c r="A11977" s="61" t="s">
        <v>407</v>
      </c>
      <c r="B11977" s="61" t="s">
        <v>408</v>
      </c>
      <c r="C11977" s="62">
        <v>2016</v>
      </c>
      <c r="D11977" s="61" t="s">
        <v>75</v>
      </c>
      <c r="E11977" s="62">
        <v>6</v>
      </c>
      <c r="F11977" s="62">
        <v>3133</v>
      </c>
      <c r="G11977" s="62">
        <v>729</v>
      </c>
      <c r="H11977" s="62">
        <v>10.130000000000001</v>
      </c>
      <c r="I11977" s="62">
        <v>522.16999999999996</v>
      </c>
      <c r="J11977" s="62">
        <v>2913.69</v>
      </c>
      <c r="K11977" s="62">
        <v>0</v>
      </c>
      <c r="L11977" s="63"/>
      <c r="M11977" s="63"/>
      <c r="N11977" s="63"/>
      <c r="O11977" s="63"/>
      <c r="P11977" s="63"/>
      <c r="Q11977" s="63"/>
      <c r="R11977" s="63"/>
      <c r="S11977" s="63"/>
      <c r="T11977" s="63"/>
      <c r="U11977" s="63"/>
      <c r="V11977" s="63"/>
      <c r="W11977" s="63"/>
      <c r="X11977" s="63"/>
      <c r="Y11977" s="63"/>
      <c r="Z11977" s="62">
        <v>18.38</v>
      </c>
      <c r="AA11977" s="62">
        <v>455</v>
      </c>
      <c r="AB11977" s="62">
        <v>6.32</v>
      </c>
      <c r="AC11977" s="62">
        <v>3.06</v>
      </c>
    </row>
    <row r="11978" spans="1:29" ht="30" x14ac:dyDescent="0.25">
      <c r="A11978" s="61" t="s">
        <v>247</v>
      </c>
      <c r="B11978" s="61" t="s">
        <v>248</v>
      </c>
      <c r="C11978" s="62">
        <v>2013</v>
      </c>
      <c r="D11978" s="61" t="s">
        <v>89</v>
      </c>
      <c r="E11978" s="62">
        <v>50</v>
      </c>
      <c r="F11978" s="62">
        <v>366530</v>
      </c>
      <c r="G11978" s="62">
        <v>55763</v>
      </c>
      <c r="H11978" s="62">
        <v>92.94</v>
      </c>
      <c r="I11978" s="62">
        <v>7330.6</v>
      </c>
      <c r="J11978" s="62">
        <v>340872.9</v>
      </c>
      <c r="K11978" s="62">
        <v>0</v>
      </c>
      <c r="L11978" s="63"/>
      <c r="M11978" s="63"/>
      <c r="N11978" s="63"/>
      <c r="O11978" s="63"/>
      <c r="P11978" s="63"/>
      <c r="Q11978" s="63"/>
      <c r="R11978" s="63"/>
      <c r="S11978" s="63"/>
      <c r="T11978" s="63"/>
      <c r="U11978" s="63"/>
      <c r="V11978" s="63"/>
      <c r="W11978" s="63"/>
      <c r="X11978" s="63"/>
      <c r="Y11978" s="63"/>
      <c r="Z11978" s="62">
        <v>79</v>
      </c>
      <c r="AA11978" s="62">
        <v>10142</v>
      </c>
      <c r="AB11978" s="62">
        <v>16.899999999999999</v>
      </c>
      <c r="AC11978" s="62">
        <v>1.58</v>
      </c>
    </row>
    <row r="11979" spans="1:29" x14ac:dyDescent="0.25">
      <c r="A11979" s="61" t="s">
        <v>304</v>
      </c>
      <c r="B11979" s="61" t="s">
        <v>305</v>
      </c>
      <c r="C11979" s="62">
        <v>2013</v>
      </c>
      <c r="D11979" s="61" t="s">
        <v>75</v>
      </c>
      <c r="E11979" s="62">
        <v>6</v>
      </c>
      <c r="F11979" s="62">
        <v>969</v>
      </c>
      <c r="G11979" s="62">
        <v>275</v>
      </c>
      <c r="H11979" s="62">
        <v>3.82</v>
      </c>
      <c r="I11979" s="62">
        <v>161.5</v>
      </c>
      <c r="J11979" s="62">
        <v>901.17</v>
      </c>
      <c r="K11979" s="62">
        <v>0</v>
      </c>
      <c r="L11979" s="63"/>
      <c r="M11979" s="63"/>
      <c r="N11979" s="63"/>
      <c r="O11979" s="63"/>
      <c r="P11979" s="63"/>
      <c r="Q11979" s="63"/>
      <c r="R11979" s="63"/>
      <c r="S11979" s="63"/>
      <c r="T11979" s="63"/>
      <c r="U11979" s="63"/>
      <c r="V11979" s="63"/>
      <c r="W11979" s="63"/>
      <c r="X11979" s="63"/>
      <c r="Y11979" s="63"/>
      <c r="Z11979" s="62">
        <v>558.79</v>
      </c>
      <c r="AA11979" s="62">
        <v>1388</v>
      </c>
      <c r="AB11979" s="62">
        <v>19.28</v>
      </c>
      <c r="AC11979" s="62">
        <v>93.13</v>
      </c>
    </row>
    <row r="11980" spans="1:29" ht="45" x14ac:dyDescent="0.25">
      <c r="A11980" s="61" t="s">
        <v>109</v>
      </c>
      <c r="B11980" s="61" t="s">
        <v>110</v>
      </c>
      <c r="C11980" s="62">
        <v>2017</v>
      </c>
      <c r="D11980" s="61" t="s">
        <v>226</v>
      </c>
      <c r="E11980" s="62">
        <v>14</v>
      </c>
      <c r="F11980" s="62">
        <v>44602</v>
      </c>
      <c r="G11980" s="62">
        <v>9922</v>
      </c>
      <c r="H11980" s="62">
        <v>59.06</v>
      </c>
      <c r="I11980" s="62">
        <v>3185.86</v>
      </c>
      <c r="J11980" s="62">
        <v>41479.86</v>
      </c>
      <c r="K11980" s="62">
        <v>0</v>
      </c>
      <c r="L11980" s="63"/>
      <c r="M11980" s="63"/>
      <c r="N11980" s="63"/>
      <c r="O11980" s="63"/>
      <c r="P11980" s="63"/>
      <c r="Q11980" s="63"/>
      <c r="R11980" s="63"/>
      <c r="S11980" s="63"/>
      <c r="T11980" s="63"/>
      <c r="U11980" s="62">
        <v>3503</v>
      </c>
      <c r="V11980" s="62">
        <v>7352</v>
      </c>
      <c r="W11980" s="62">
        <v>43.76</v>
      </c>
      <c r="X11980" s="62">
        <v>250</v>
      </c>
      <c r="Y11980" s="62">
        <v>78411.149999999994</v>
      </c>
      <c r="Z11980" s="62">
        <v>113.09</v>
      </c>
      <c r="AA11980" s="62">
        <v>630</v>
      </c>
      <c r="AB11980" s="62">
        <v>3.75</v>
      </c>
      <c r="AC11980" s="62">
        <v>8.08</v>
      </c>
    </row>
    <row r="11981" spans="1:29" x14ac:dyDescent="0.25">
      <c r="A11981" s="61" t="s">
        <v>558</v>
      </c>
      <c r="B11981" s="61" t="s">
        <v>559</v>
      </c>
      <c r="C11981" s="62">
        <v>2004</v>
      </c>
      <c r="D11981" s="61" t="s">
        <v>78</v>
      </c>
      <c r="E11981" s="62">
        <v>30</v>
      </c>
      <c r="F11981" s="62">
        <v>342160</v>
      </c>
      <c r="G11981" s="62">
        <v>41893</v>
      </c>
      <c r="H11981" s="62">
        <v>116.37</v>
      </c>
      <c r="I11981" s="62">
        <v>11405.33</v>
      </c>
      <c r="J11981" s="62">
        <v>318208.8</v>
      </c>
      <c r="K11981" s="62">
        <v>0</v>
      </c>
      <c r="L11981" s="63"/>
      <c r="M11981" s="63"/>
      <c r="N11981" s="63"/>
      <c r="O11981" s="63"/>
      <c r="P11981" s="63"/>
      <c r="Q11981" s="63"/>
      <c r="R11981" s="63"/>
      <c r="S11981" s="63"/>
      <c r="T11981" s="63"/>
      <c r="U11981" s="63"/>
      <c r="V11981" s="63"/>
      <c r="W11981" s="63"/>
      <c r="X11981" s="63"/>
      <c r="Y11981" s="63"/>
      <c r="Z11981" s="62">
        <v>0</v>
      </c>
      <c r="AA11981" s="63"/>
      <c r="AB11981" s="63"/>
      <c r="AC11981" s="62">
        <v>0</v>
      </c>
    </row>
    <row r="11982" spans="1:29" x14ac:dyDescent="0.25">
      <c r="A11982" s="61" t="s">
        <v>70</v>
      </c>
      <c r="B11982" s="61" t="s">
        <v>71</v>
      </c>
      <c r="C11982" s="62">
        <v>2014</v>
      </c>
      <c r="D11982" s="61" t="s">
        <v>75</v>
      </c>
      <c r="E11982" s="62">
        <v>9</v>
      </c>
      <c r="F11982" s="62">
        <v>486</v>
      </c>
      <c r="G11982" s="62">
        <v>505</v>
      </c>
      <c r="H11982" s="62">
        <v>4.68</v>
      </c>
      <c r="I11982" s="62">
        <v>54</v>
      </c>
      <c r="J11982" s="62">
        <v>451.98</v>
      </c>
      <c r="K11982" s="62">
        <v>0</v>
      </c>
      <c r="L11982" s="62">
        <v>0</v>
      </c>
      <c r="M11982" s="62">
        <v>0</v>
      </c>
      <c r="N11982" s="63"/>
      <c r="O11982" s="63"/>
      <c r="P11982" s="63"/>
      <c r="Q11982" s="63"/>
      <c r="R11982" s="63"/>
      <c r="S11982" s="63"/>
      <c r="T11982" s="63"/>
      <c r="U11982" s="63"/>
      <c r="V11982" s="63"/>
      <c r="W11982" s="63"/>
      <c r="X11982" s="63"/>
      <c r="Y11982" s="63"/>
      <c r="Z11982" s="62">
        <v>0</v>
      </c>
      <c r="AA11982" s="62">
        <v>363</v>
      </c>
      <c r="AB11982" s="62">
        <v>3.36</v>
      </c>
      <c r="AC11982" s="62">
        <v>0</v>
      </c>
    </row>
    <row r="11983" spans="1:29" ht="30" x14ac:dyDescent="0.25">
      <c r="A11983" s="61" t="s">
        <v>356</v>
      </c>
      <c r="B11983" s="61" t="s">
        <v>357</v>
      </c>
      <c r="C11983" s="62">
        <v>2009</v>
      </c>
      <c r="D11983" s="61" t="s">
        <v>78</v>
      </c>
      <c r="E11983" s="62">
        <v>100</v>
      </c>
      <c r="F11983" s="62">
        <v>1077300</v>
      </c>
      <c r="G11983" s="62">
        <v>170337</v>
      </c>
      <c r="H11983" s="62">
        <v>141.94999999999999</v>
      </c>
      <c r="I11983" s="62">
        <v>10773</v>
      </c>
      <c r="J11983" s="62">
        <v>1001889</v>
      </c>
      <c r="K11983" s="62">
        <v>0</v>
      </c>
      <c r="L11983" s="63"/>
      <c r="M11983" s="63"/>
      <c r="N11983" s="63"/>
      <c r="O11983" s="63"/>
      <c r="P11983" s="63"/>
      <c r="Q11983" s="63"/>
      <c r="R11983" s="63"/>
      <c r="S11983" s="63"/>
      <c r="T11983" s="63"/>
      <c r="U11983" s="63"/>
      <c r="V11983" s="63"/>
      <c r="W11983" s="63"/>
      <c r="X11983" s="63"/>
      <c r="Y11983" s="63"/>
      <c r="Z11983" s="62">
        <v>5763</v>
      </c>
      <c r="AA11983" s="62">
        <v>47842</v>
      </c>
      <c r="AB11983" s="62">
        <v>39.869999999999997</v>
      </c>
      <c r="AC11983" s="62">
        <v>57.63</v>
      </c>
    </row>
    <row r="11984" spans="1:29" x14ac:dyDescent="0.25">
      <c r="A11984" s="61" t="s">
        <v>332</v>
      </c>
      <c r="B11984" s="61" t="s">
        <v>333</v>
      </c>
      <c r="C11984" s="62">
        <v>2006</v>
      </c>
      <c r="D11984" s="61" t="s">
        <v>135</v>
      </c>
      <c r="E11984" s="62">
        <v>50</v>
      </c>
      <c r="F11984" s="62">
        <v>57834</v>
      </c>
      <c r="G11984" s="62">
        <v>10788</v>
      </c>
      <c r="H11984" s="62">
        <v>17.98</v>
      </c>
      <c r="I11984" s="62">
        <v>1156.68</v>
      </c>
      <c r="J11984" s="62">
        <v>53785.62</v>
      </c>
      <c r="K11984" s="62">
        <v>4204.66</v>
      </c>
      <c r="L11984" s="62">
        <v>8197</v>
      </c>
      <c r="M11984" s="62">
        <v>13.66</v>
      </c>
      <c r="N11984" s="62">
        <v>84.09</v>
      </c>
      <c r="O11984" s="62">
        <v>50705.2</v>
      </c>
      <c r="P11984" s="63"/>
      <c r="Q11984" s="63"/>
      <c r="R11984" s="63"/>
      <c r="S11984" s="63"/>
      <c r="T11984" s="63"/>
      <c r="U11984" s="63"/>
      <c r="V11984" s="63"/>
      <c r="W11984" s="63"/>
      <c r="X11984" s="63"/>
      <c r="Y11984" s="63"/>
      <c r="Z11984" s="62">
        <v>759143</v>
      </c>
      <c r="AA11984" s="62">
        <v>51458</v>
      </c>
      <c r="AB11984" s="62">
        <v>85.76</v>
      </c>
      <c r="AC11984" s="62">
        <v>15182.86</v>
      </c>
    </row>
    <row r="11985" spans="1:29" ht="30" x14ac:dyDescent="0.25">
      <c r="A11985" s="61" t="s">
        <v>556</v>
      </c>
      <c r="B11985" s="61" t="s">
        <v>557</v>
      </c>
      <c r="C11985" s="62">
        <v>2016</v>
      </c>
      <c r="D11985" s="61" t="s">
        <v>75</v>
      </c>
      <c r="E11985" s="62">
        <v>8</v>
      </c>
      <c r="F11985" s="62">
        <v>11335</v>
      </c>
      <c r="G11985" s="62">
        <v>1876</v>
      </c>
      <c r="H11985" s="62">
        <v>19.54</v>
      </c>
      <c r="I11985" s="62">
        <v>1416.88</v>
      </c>
      <c r="J11985" s="62">
        <v>10541.55</v>
      </c>
      <c r="K11985" s="62">
        <v>0</v>
      </c>
      <c r="L11985" s="63"/>
      <c r="M11985" s="63"/>
      <c r="N11985" s="63"/>
      <c r="O11985" s="63"/>
      <c r="P11985" s="63"/>
      <c r="Q11985" s="63"/>
      <c r="R11985" s="63"/>
      <c r="S11985" s="63"/>
      <c r="T11985" s="63"/>
      <c r="U11985" s="63"/>
      <c r="V11985" s="63"/>
      <c r="W11985" s="63"/>
      <c r="X11985" s="63"/>
      <c r="Y11985" s="63"/>
      <c r="Z11985" s="62">
        <v>402.91</v>
      </c>
      <c r="AA11985" s="62">
        <v>5973</v>
      </c>
      <c r="AB11985" s="62">
        <v>62.22</v>
      </c>
      <c r="AC11985" s="62">
        <v>50.36</v>
      </c>
    </row>
    <row r="11986" spans="1:29" x14ac:dyDescent="0.25">
      <c r="A11986" s="61" t="s">
        <v>102</v>
      </c>
      <c r="B11986" s="61" t="s">
        <v>103</v>
      </c>
      <c r="C11986" s="62">
        <v>2017</v>
      </c>
      <c r="D11986" s="61" t="s">
        <v>99</v>
      </c>
      <c r="E11986" s="62">
        <v>42</v>
      </c>
      <c r="F11986" s="62">
        <v>146800</v>
      </c>
      <c r="G11986" s="62">
        <v>29006</v>
      </c>
      <c r="H11986" s="62">
        <v>57.55</v>
      </c>
      <c r="I11986" s="62">
        <v>3495.24</v>
      </c>
      <c r="J11986" s="62">
        <v>136524</v>
      </c>
      <c r="K11986" s="62">
        <v>16950.53</v>
      </c>
      <c r="L11986" s="62">
        <v>23183</v>
      </c>
      <c r="M11986" s="62">
        <v>46</v>
      </c>
      <c r="N11986" s="62">
        <v>403.58</v>
      </c>
      <c r="O11986" s="62">
        <v>204411.57</v>
      </c>
      <c r="P11986" s="63"/>
      <c r="Q11986" s="63"/>
      <c r="R11986" s="63"/>
      <c r="S11986" s="63"/>
      <c r="T11986" s="63"/>
      <c r="U11986" s="63"/>
      <c r="V11986" s="63"/>
      <c r="W11986" s="63"/>
      <c r="X11986" s="63"/>
      <c r="Y11986" s="63"/>
      <c r="Z11986" s="62">
        <v>2121</v>
      </c>
      <c r="AA11986" s="62">
        <v>37104</v>
      </c>
      <c r="AB11986" s="62">
        <v>73.62</v>
      </c>
      <c r="AC11986" s="62">
        <v>50.5</v>
      </c>
    </row>
    <row r="11987" spans="1:29" x14ac:dyDescent="0.25">
      <c r="A11987" s="61" t="s">
        <v>273</v>
      </c>
      <c r="B11987" s="61" t="s">
        <v>274</v>
      </c>
      <c r="C11987" s="62">
        <v>2005</v>
      </c>
      <c r="D11987" s="61" t="s">
        <v>89</v>
      </c>
      <c r="E11987" s="62">
        <v>54</v>
      </c>
      <c r="F11987" s="62">
        <v>467630</v>
      </c>
      <c r="G11987" s="62">
        <v>48567</v>
      </c>
      <c r="H11987" s="62">
        <v>74.95</v>
      </c>
      <c r="I11987" s="62">
        <v>8659.81</v>
      </c>
      <c r="J11987" s="62">
        <v>434895.9</v>
      </c>
      <c r="K11987" s="62">
        <v>0</v>
      </c>
      <c r="L11987" s="63"/>
      <c r="M11987" s="63"/>
      <c r="N11987" s="63"/>
      <c r="O11987" s="63"/>
      <c r="P11987" s="63"/>
      <c r="Q11987" s="63"/>
      <c r="R11987" s="63"/>
      <c r="S11987" s="63"/>
      <c r="T11987" s="63"/>
      <c r="U11987" s="63"/>
      <c r="V11987" s="63"/>
      <c r="W11987" s="63"/>
      <c r="X11987" s="63"/>
      <c r="Y11987" s="63"/>
      <c r="Z11987" s="62">
        <v>2027.94</v>
      </c>
      <c r="AA11987" s="62">
        <v>6359</v>
      </c>
      <c r="AB11987" s="62">
        <v>9.81</v>
      </c>
      <c r="AC11987" s="62">
        <v>37.549999999999997</v>
      </c>
    </row>
    <row r="11988" spans="1:29" ht="30" x14ac:dyDescent="0.25">
      <c r="A11988" s="61" t="s">
        <v>138</v>
      </c>
      <c r="B11988" s="61" t="s">
        <v>139</v>
      </c>
      <c r="C11988" s="62">
        <v>2009</v>
      </c>
      <c r="D11988" s="61" t="s">
        <v>89</v>
      </c>
      <c r="E11988" s="62">
        <v>108</v>
      </c>
      <c r="F11988" s="62">
        <v>397469</v>
      </c>
      <c r="G11988" s="62">
        <v>71005</v>
      </c>
      <c r="H11988" s="62">
        <v>54.79</v>
      </c>
      <c r="I11988" s="62">
        <v>3680.27</v>
      </c>
      <c r="J11988" s="62">
        <v>369646.17</v>
      </c>
      <c r="K11988" s="62">
        <v>23326.87</v>
      </c>
      <c r="L11988" s="62">
        <v>88273</v>
      </c>
      <c r="M11988" s="62">
        <v>68.11</v>
      </c>
      <c r="N11988" s="62">
        <v>215.99</v>
      </c>
      <c r="O11988" s="62">
        <v>281305.69</v>
      </c>
      <c r="P11988" s="63"/>
      <c r="Q11988" s="63"/>
      <c r="R11988" s="63"/>
      <c r="S11988" s="63"/>
      <c r="T11988" s="63"/>
      <c r="U11988" s="63"/>
      <c r="V11988" s="63"/>
      <c r="W11988" s="63"/>
      <c r="X11988" s="63"/>
      <c r="Y11988" s="63"/>
      <c r="Z11988" s="62">
        <v>0</v>
      </c>
      <c r="AA11988" s="62">
        <v>19919</v>
      </c>
      <c r="AB11988" s="62">
        <v>15.37</v>
      </c>
      <c r="AC11988" s="62">
        <v>0</v>
      </c>
    </row>
    <row r="11989" spans="1:29" ht="30" x14ac:dyDescent="0.25">
      <c r="A11989" s="61" t="s">
        <v>188</v>
      </c>
      <c r="B11989" s="61" t="s">
        <v>189</v>
      </c>
      <c r="C11989" s="62">
        <v>2009</v>
      </c>
      <c r="D11989" s="61" t="s">
        <v>135</v>
      </c>
      <c r="E11989" s="62">
        <v>150</v>
      </c>
      <c r="F11989" s="62">
        <v>797200</v>
      </c>
      <c r="G11989" s="62">
        <v>136079</v>
      </c>
      <c r="H11989" s="62">
        <v>75.599999999999994</v>
      </c>
      <c r="I11989" s="62">
        <v>5314.67</v>
      </c>
      <c r="J11989" s="62">
        <v>741396</v>
      </c>
      <c r="K11989" s="62">
        <v>120096.99</v>
      </c>
      <c r="L11989" s="62">
        <v>166549</v>
      </c>
      <c r="M11989" s="62">
        <v>92.53</v>
      </c>
      <c r="N11989" s="62">
        <v>800.65</v>
      </c>
      <c r="O11989" s="62">
        <v>1448285.67</v>
      </c>
      <c r="P11989" s="63"/>
      <c r="Q11989" s="63"/>
      <c r="R11989" s="63"/>
      <c r="S11989" s="63"/>
      <c r="T11989" s="63"/>
      <c r="U11989" s="63"/>
      <c r="V11989" s="63"/>
      <c r="W11989" s="63"/>
      <c r="X11989" s="63"/>
      <c r="Y11989" s="63"/>
      <c r="Z11989" s="62">
        <v>14307</v>
      </c>
      <c r="AA11989" s="62">
        <v>80734</v>
      </c>
      <c r="AB11989" s="62">
        <v>44.85</v>
      </c>
      <c r="AC11989" s="62">
        <v>95.38</v>
      </c>
    </row>
    <row r="11990" spans="1:29" x14ac:dyDescent="0.25">
      <c r="A11990" s="61" t="s">
        <v>354</v>
      </c>
      <c r="B11990" s="61" t="s">
        <v>355</v>
      </c>
      <c r="C11990" s="62">
        <v>2006</v>
      </c>
      <c r="D11990" s="61" t="s">
        <v>99</v>
      </c>
      <c r="E11990" s="62">
        <v>48</v>
      </c>
      <c r="F11990" s="62">
        <v>144520</v>
      </c>
      <c r="G11990" s="62">
        <v>17705</v>
      </c>
      <c r="H11990" s="62">
        <v>30.74</v>
      </c>
      <c r="I11990" s="62">
        <v>3010.83</v>
      </c>
      <c r="J11990" s="62">
        <v>134403.6</v>
      </c>
      <c r="K11990" s="62">
        <v>33871.97</v>
      </c>
      <c r="L11990" s="62">
        <v>44727</v>
      </c>
      <c r="M11990" s="62">
        <v>77.650000000000006</v>
      </c>
      <c r="N11990" s="62">
        <v>705.67</v>
      </c>
      <c r="O11990" s="62">
        <v>408472.24</v>
      </c>
      <c r="P11990" s="63"/>
      <c r="Q11990" s="63"/>
      <c r="R11990" s="63"/>
      <c r="S11990" s="63"/>
      <c r="T11990" s="63"/>
      <c r="U11990" s="63"/>
      <c r="V11990" s="63"/>
      <c r="W11990" s="63"/>
      <c r="X11990" s="63"/>
      <c r="Y11990" s="63"/>
      <c r="Z11990" s="62">
        <v>247181</v>
      </c>
      <c r="AA11990" s="62">
        <v>4044</v>
      </c>
      <c r="AB11990" s="62">
        <v>7.02</v>
      </c>
      <c r="AC11990" s="62">
        <v>5149.6000000000004</v>
      </c>
    </row>
    <row r="11991" spans="1:29" x14ac:dyDescent="0.25">
      <c r="A11991" s="61" t="s">
        <v>330</v>
      </c>
      <c r="B11991" s="61" t="s">
        <v>331</v>
      </c>
      <c r="C11991" s="62">
        <v>2012</v>
      </c>
      <c r="D11991" s="61" t="s">
        <v>78</v>
      </c>
      <c r="E11991" s="62">
        <v>80</v>
      </c>
      <c r="F11991" s="62">
        <v>852837</v>
      </c>
      <c r="G11991" s="62">
        <v>152689</v>
      </c>
      <c r="H11991" s="62">
        <v>159.05000000000001</v>
      </c>
      <c r="I11991" s="62">
        <v>10660.46</v>
      </c>
      <c r="J11991" s="62">
        <v>793138.41</v>
      </c>
      <c r="K11991" s="62">
        <v>0</v>
      </c>
      <c r="L11991" s="63"/>
      <c r="M11991" s="63"/>
      <c r="N11991" s="63"/>
      <c r="O11991" s="63"/>
      <c r="P11991" s="63"/>
      <c r="Q11991" s="63"/>
      <c r="R11991" s="63"/>
      <c r="S11991" s="63"/>
      <c r="T11991" s="63"/>
      <c r="U11991" s="63"/>
      <c r="V11991" s="63"/>
      <c r="W11991" s="63"/>
      <c r="X11991" s="63"/>
      <c r="Y11991" s="63"/>
      <c r="Z11991" s="62">
        <v>222700</v>
      </c>
      <c r="AA11991" s="62">
        <v>13509</v>
      </c>
      <c r="AB11991" s="62">
        <v>14.07</v>
      </c>
      <c r="AC11991" s="62">
        <v>2783.75</v>
      </c>
    </row>
    <row r="11992" spans="1:29" ht="30" x14ac:dyDescent="0.25">
      <c r="A11992" s="61" t="s">
        <v>153</v>
      </c>
      <c r="B11992" s="61" t="s">
        <v>154</v>
      </c>
      <c r="C11992" s="62">
        <v>2010</v>
      </c>
      <c r="D11992" s="61" t="s">
        <v>78</v>
      </c>
      <c r="E11992" s="62">
        <v>75</v>
      </c>
      <c r="F11992" s="62">
        <v>155720</v>
      </c>
      <c r="G11992" s="62">
        <v>21686</v>
      </c>
      <c r="H11992" s="62">
        <v>24.1</v>
      </c>
      <c r="I11992" s="62">
        <v>2076.27</v>
      </c>
      <c r="J11992" s="62">
        <v>144819.6</v>
      </c>
      <c r="K11992" s="62">
        <v>29097.96</v>
      </c>
      <c r="L11992" s="62">
        <v>41840</v>
      </c>
      <c r="M11992" s="62">
        <v>46.49</v>
      </c>
      <c r="N11992" s="63"/>
      <c r="O11992" s="63"/>
      <c r="P11992" s="63"/>
      <c r="Q11992" s="63"/>
      <c r="R11992" s="63"/>
      <c r="S11992" s="63"/>
      <c r="T11992" s="63"/>
      <c r="U11992" s="63"/>
      <c r="V11992" s="63"/>
      <c r="W11992" s="63"/>
      <c r="X11992" s="63"/>
      <c r="Y11992" s="63"/>
      <c r="Z11992" s="62">
        <v>0</v>
      </c>
      <c r="AA11992" s="63"/>
      <c r="AB11992" s="63"/>
      <c r="AC11992" s="62">
        <v>0</v>
      </c>
    </row>
    <row r="11993" spans="1:29" x14ac:dyDescent="0.25">
      <c r="A11993" s="61" t="s">
        <v>295</v>
      </c>
      <c r="B11993" s="61" t="s">
        <v>296</v>
      </c>
      <c r="C11993" s="62">
        <v>2017</v>
      </c>
      <c r="D11993" s="61" t="s">
        <v>75</v>
      </c>
      <c r="E11993" s="62">
        <v>5</v>
      </c>
      <c r="F11993" s="62">
        <v>4462</v>
      </c>
      <c r="G11993" s="62">
        <v>872</v>
      </c>
      <c r="H11993" s="62">
        <v>14.53</v>
      </c>
      <c r="I11993" s="62">
        <v>892.4</v>
      </c>
      <c r="J11993" s="62">
        <v>4149.66</v>
      </c>
      <c r="K11993" s="62">
        <v>0</v>
      </c>
      <c r="L11993" s="63"/>
      <c r="M11993" s="63"/>
      <c r="N11993" s="63"/>
      <c r="O11993" s="63"/>
      <c r="P11993" s="63"/>
      <c r="Q11993" s="63"/>
      <c r="R11993" s="63"/>
      <c r="S11993" s="63"/>
      <c r="T11993" s="63"/>
      <c r="U11993" s="62">
        <v>2425</v>
      </c>
      <c r="V11993" s="62">
        <v>4496</v>
      </c>
      <c r="W11993" s="62">
        <v>74.930000000000007</v>
      </c>
      <c r="X11993" s="62">
        <v>485</v>
      </c>
      <c r="Y11993" s="62">
        <v>54281.2</v>
      </c>
      <c r="Z11993" s="62">
        <v>0</v>
      </c>
      <c r="AA11993" s="63"/>
      <c r="AB11993" s="63"/>
      <c r="AC11993" s="62">
        <v>0</v>
      </c>
    </row>
    <row r="11994" spans="1:29" x14ac:dyDescent="0.25">
      <c r="A11994" s="61" t="s">
        <v>81</v>
      </c>
      <c r="B11994" s="61" t="s">
        <v>82</v>
      </c>
      <c r="C11994" s="62">
        <v>2012</v>
      </c>
      <c r="D11994" s="61" t="s">
        <v>89</v>
      </c>
      <c r="E11994" s="62">
        <v>20</v>
      </c>
      <c r="F11994" s="62">
        <v>73040</v>
      </c>
      <c r="G11994" s="62">
        <v>10701</v>
      </c>
      <c r="H11994" s="62">
        <v>44.59</v>
      </c>
      <c r="I11994" s="62">
        <v>3652</v>
      </c>
      <c r="J11994" s="62">
        <v>67927.199999999997</v>
      </c>
      <c r="K11994" s="62">
        <v>6762.37</v>
      </c>
      <c r="L11994" s="62">
        <v>8199</v>
      </c>
      <c r="M11994" s="62">
        <v>34.159999999999997</v>
      </c>
      <c r="N11994" s="62">
        <v>338.12</v>
      </c>
      <c r="O11994" s="62">
        <v>81549.41</v>
      </c>
      <c r="P11994" s="63"/>
      <c r="Q11994" s="63"/>
      <c r="R11994" s="63"/>
      <c r="S11994" s="63"/>
      <c r="T11994" s="63"/>
      <c r="U11994" s="63"/>
      <c r="V11994" s="63"/>
      <c r="W11994" s="63"/>
      <c r="X11994" s="63"/>
      <c r="Y11994" s="63"/>
      <c r="Z11994" s="62">
        <v>387</v>
      </c>
      <c r="AA11994" s="62">
        <v>2083</v>
      </c>
      <c r="AB11994" s="62">
        <v>8.68</v>
      </c>
      <c r="AC11994" s="62">
        <v>19.350000000000001</v>
      </c>
    </row>
    <row r="11995" spans="1:29" x14ac:dyDescent="0.25">
      <c r="A11995" s="61" t="s">
        <v>442</v>
      </c>
      <c r="B11995" s="61" t="s">
        <v>443</v>
      </c>
      <c r="C11995" s="62">
        <v>2007</v>
      </c>
      <c r="D11995" s="61" t="s">
        <v>78</v>
      </c>
      <c r="E11995" s="62">
        <v>40</v>
      </c>
      <c r="F11995" s="62">
        <v>867540</v>
      </c>
      <c r="G11995" s="62">
        <v>134562</v>
      </c>
      <c r="H11995" s="62">
        <v>280.33999999999997</v>
      </c>
      <c r="I11995" s="62">
        <v>21688.5</v>
      </c>
      <c r="J11995" s="62">
        <v>806812.2</v>
      </c>
      <c r="K11995" s="62">
        <v>0</v>
      </c>
      <c r="L11995" s="63"/>
      <c r="M11995" s="63"/>
      <c r="N11995" s="63"/>
      <c r="O11995" s="63"/>
      <c r="P11995" s="63"/>
      <c r="Q11995" s="63"/>
      <c r="R11995" s="63"/>
      <c r="S11995" s="63"/>
      <c r="T11995" s="63"/>
      <c r="U11995" s="63"/>
      <c r="V11995" s="63"/>
      <c r="W11995" s="63"/>
      <c r="X11995" s="63"/>
      <c r="Y11995" s="63"/>
      <c r="Z11995" s="62">
        <v>0</v>
      </c>
      <c r="AA11995" s="63"/>
      <c r="AB11995" s="63"/>
      <c r="AC11995" s="62">
        <v>0</v>
      </c>
    </row>
    <row r="11996" spans="1:29" ht="30" x14ac:dyDescent="0.25">
      <c r="A11996" s="61" t="s">
        <v>269</v>
      </c>
      <c r="B11996" s="61" t="s">
        <v>270</v>
      </c>
      <c r="C11996" s="62">
        <v>2018</v>
      </c>
      <c r="D11996" s="61" t="s">
        <v>94</v>
      </c>
      <c r="E11996" s="62">
        <v>2</v>
      </c>
      <c r="F11996" s="62">
        <v>17170</v>
      </c>
      <c r="G11996" s="62">
        <v>3732</v>
      </c>
      <c r="H11996" s="62">
        <v>155.5</v>
      </c>
      <c r="I11996" s="62">
        <v>8585</v>
      </c>
      <c r="J11996" s="62">
        <v>15968.1</v>
      </c>
      <c r="K11996" s="62">
        <v>633.37</v>
      </c>
      <c r="L11996" s="62">
        <v>1372</v>
      </c>
      <c r="M11996" s="62">
        <v>57.17</v>
      </c>
      <c r="N11996" s="62">
        <v>316.68</v>
      </c>
      <c r="O11996" s="62">
        <v>7637.95</v>
      </c>
      <c r="P11996" s="63"/>
      <c r="Q11996" s="63"/>
      <c r="R11996" s="63"/>
      <c r="S11996" s="63"/>
      <c r="T11996" s="63"/>
      <c r="U11996" s="62">
        <v>226</v>
      </c>
      <c r="V11996" s="62">
        <v>580</v>
      </c>
      <c r="W11996" s="62">
        <v>24.17</v>
      </c>
      <c r="X11996" s="62">
        <v>113</v>
      </c>
      <c r="Y11996" s="62">
        <v>5058.78</v>
      </c>
      <c r="Z11996" s="62">
        <v>18500</v>
      </c>
      <c r="AA11996" s="62">
        <v>860</v>
      </c>
      <c r="AB11996" s="62">
        <v>35.83</v>
      </c>
      <c r="AC11996" s="62">
        <v>9250</v>
      </c>
    </row>
    <row r="11997" spans="1:29" x14ac:dyDescent="0.25">
      <c r="A11997" s="61" t="s">
        <v>420</v>
      </c>
      <c r="B11997" s="61" t="s">
        <v>421</v>
      </c>
      <c r="C11997" s="62">
        <v>2006</v>
      </c>
      <c r="D11997" s="61" t="s">
        <v>297</v>
      </c>
      <c r="E11997" s="62">
        <v>64</v>
      </c>
      <c r="F11997" s="62">
        <v>7303</v>
      </c>
      <c r="G11997" s="62">
        <v>3219</v>
      </c>
      <c r="H11997" s="62">
        <v>4.1900000000000004</v>
      </c>
      <c r="I11997" s="62">
        <v>114.11</v>
      </c>
      <c r="J11997" s="62">
        <v>6791.79</v>
      </c>
      <c r="K11997" s="62">
        <v>215.32</v>
      </c>
      <c r="L11997" s="62">
        <v>549</v>
      </c>
      <c r="M11997" s="62">
        <v>0.71</v>
      </c>
      <c r="N11997" s="62">
        <v>3.36</v>
      </c>
      <c r="O11997" s="62">
        <v>2596.67</v>
      </c>
      <c r="P11997" s="63"/>
      <c r="Q11997" s="63"/>
      <c r="R11997" s="63"/>
      <c r="S11997" s="63"/>
      <c r="T11997" s="63"/>
      <c r="U11997" s="63"/>
      <c r="V11997" s="63"/>
      <c r="W11997" s="63"/>
      <c r="X11997" s="63"/>
      <c r="Y11997" s="63"/>
      <c r="Z11997" s="62">
        <v>5283</v>
      </c>
      <c r="AA11997" s="62">
        <v>36417</v>
      </c>
      <c r="AB11997" s="62">
        <v>47.42</v>
      </c>
      <c r="AC11997" s="62">
        <v>82.55</v>
      </c>
    </row>
    <row r="11998" spans="1:29" x14ac:dyDescent="0.25">
      <c r="A11998" s="61" t="s">
        <v>130</v>
      </c>
      <c r="B11998" s="61" t="s">
        <v>131</v>
      </c>
      <c r="C11998" s="62">
        <v>2009</v>
      </c>
      <c r="D11998" s="61" t="s">
        <v>313</v>
      </c>
      <c r="E11998" s="62">
        <v>29</v>
      </c>
      <c r="F11998" s="62">
        <v>116215</v>
      </c>
      <c r="G11998" s="62">
        <v>14666</v>
      </c>
      <c r="H11998" s="62">
        <v>42.14</v>
      </c>
      <c r="I11998" s="62">
        <v>4007.41</v>
      </c>
      <c r="J11998" s="62">
        <v>108079.95</v>
      </c>
      <c r="K11998" s="62">
        <v>9164.89</v>
      </c>
      <c r="L11998" s="62">
        <v>12355</v>
      </c>
      <c r="M11998" s="62">
        <v>35.5</v>
      </c>
      <c r="N11998" s="63"/>
      <c r="O11998" s="63"/>
      <c r="P11998" s="63"/>
      <c r="Q11998" s="63"/>
      <c r="R11998" s="63"/>
      <c r="S11998" s="63"/>
      <c r="T11998" s="63"/>
      <c r="U11998" s="63"/>
      <c r="V11998" s="63"/>
      <c r="W11998" s="63"/>
      <c r="X11998" s="63"/>
      <c r="Y11998" s="63"/>
      <c r="Z11998" s="62">
        <v>880</v>
      </c>
      <c r="AA11998" s="62">
        <v>5390</v>
      </c>
      <c r="AB11998" s="62">
        <v>15.49</v>
      </c>
      <c r="AC11998" s="62">
        <v>30.34</v>
      </c>
    </row>
    <row r="11999" spans="1:29" ht="30" x14ac:dyDescent="0.25">
      <c r="A11999" s="61" t="s">
        <v>120</v>
      </c>
      <c r="B11999" s="61" t="s">
        <v>121</v>
      </c>
      <c r="C11999" s="62">
        <v>2007</v>
      </c>
      <c r="D11999" s="61" t="s">
        <v>83</v>
      </c>
      <c r="E11999" s="62">
        <v>10</v>
      </c>
      <c r="F11999" s="62">
        <v>1047</v>
      </c>
      <c r="G11999" s="62">
        <v>460</v>
      </c>
      <c r="H11999" s="62">
        <v>3.83</v>
      </c>
      <c r="I11999" s="62">
        <v>104.7</v>
      </c>
      <c r="J11999" s="62">
        <v>973.71</v>
      </c>
      <c r="K11999" s="62">
        <v>72.739999999999995</v>
      </c>
      <c r="L11999" s="62">
        <v>186</v>
      </c>
      <c r="M11999" s="62">
        <v>1.55</v>
      </c>
      <c r="N11999" s="62">
        <v>7.27</v>
      </c>
      <c r="O11999" s="62">
        <v>877.25</v>
      </c>
      <c r="P11999" s="63"/>
      <c r="Q11999" s="63"/>
      <c r="R11999" s="63"/>
      <c r="S11999" s="63"/>
      <c r="T11999" s="63"/>
      <c r="U11999" s="63"/>
      <c r="V11999" s="63"/>
      <c r="W11999" s="63"/>
      <c r="X11999" s="63"/>
      <c r="Y11999" s="63"/>
      <c r="Z11999" s="62">
        <v>148200</v>
      </c>
      <c r="AA11999" s="62">
        <v>6429</v>
      </c>
      <c r="AB11999" s="62">
        <v>53.58</v>
      </c>
      <c r="AC11999" s="62">
        <v>14820</v>
      </c>
    </row>
    <row r="12000" spans="1:29" ht="30" x14ac:dyDescent="0.25">
      <c r="A12000" s="61" t="s">
        <v>180</v>
      </c>
      <c r="B12000" s="61" t="s">
        <v>181</v>
      </c>
      <c r="C12000" s="62">
        <v>2011</v>
      </c>
      <c r="D12000" s="61" t="s">
        <v>301</v>
      </c>
      <c r="E12000" s="62">
        <v>17</v>
      </c>
      <c r="F12000" s="62">
        <v>123480</v>
      </c>
      <c r="G12000" s="62">
        <v>15879</v>
      </c>
      <c r="H12000" s="62">
        <v>77.84</v>
      </c>
      <c r="I12000" s="62">
        <v>7263.53</v>
      </c>
      <c r="J12000" s="62">
        <v>114836.4</v>
      </c>
      <c r="K12000" s="62">
        <v>14028.13</v>
      </c>
      <c r="L12000" s="62">
        <v>22469</v>
      </c>
      <c r="M12000" s="62">
        <v>110.14</v>
      </c>
      <c r="N12000" s="63"/>
      <c r="O12000" s="63"/>
      <c r="P12000" s="63"/>
      <c r="Q12000" s="63"/>
      <c r="R12000" s="63"/>
      <c r="S12000" s="63"/>
      <c r="T12000" s="63"/>
      <c r="U12000" s="63"/>
      <c r="V12000" s="63"/>
      <c r="W12000" s="63"/>
      <c r="X12000" s="63"/>
      <c r="Y12000" s="63"/>
      <c r="Z12000" s="62">
        <v>603</v>
      </c>
      <c r="AA12000" s="62">
        <v>7194</v>
      </c>
      <c r="AB12000" s="62">
        <v>35.26</v>
      </c>
      <c r="AC12000" s="62">
        <v>35.47</v>
      </c>
    </row>
    <row r="12001" spans="1:29" x14ac:dyDescent="0.25">
      <c r="A12001" s="61" t="s">
        <v>488</v>
      </c>
      <c r="B12001" s="61" t="s">
        <v>489</v>
      </c>
      <c r="C12001" s="62">
        <v>2016</v>
      </c>
      <c r="D12001" s="61" t="s">
        <v>78</v>
      </c>
      <c r="E12001" s="62">
        <v>56</v>
      </c>
      <c r="F12001" s="62">
        <v>406140</v>
      </c>
      <c r="G12001" s="62">
        <v>42080</v>
      </c>
      <c r="H12001" s="62">
        <v>62.62</v>
      </c>
      <c r="I12001" s="62">
        <v>7252.5</v>
      </c>
      <c r="J12001" s="62">
        <v>377710.2</v>
      </c>
      <c r="K12001" s="62">
        <v>0</v>
      </c>
      <c r="L12001" s="63"/>
      <c r="M12001" s="63"/>
      <c r="N12001" s="63"/>
      <c r="O12001" s="63"/>
      <c r="P12001" s="63"/>
      <c r="Q12001" s="63"/>
      <c r="R12001" s="63"/>
      <c r="S12001" s="63"/>
      <c r="T12001" s="63"/>
      <c r="U12001" s="63"/>
      <c r="V12001" s="63"/>
      <c r="W12001" s="63"/>
      <c r="X12001" s="63"/>
      <c r="Y12001" s="63"/>
      <c r="Z12001" s="62">
        <v>0</v>
      </c>
      <c r="AA12001" s="63"/>
      <c r="AB12001" s="63"/>
      <c r="AC12001" s="62">
        <v>0</v>
      </c>
    </row>
    <row r="12002" spans="1:29" ht="30" x14ac:dyDescent="0.25">
      <c r="A12002" s="61" t="s">
        <v>165</v>
      </c>
      <c r="B12002" s="61" t="s">
        <v>166</v>
      </c>
      <c r="C12002" s="62">
        <v>2003</v>
      </c>
      <c r="D12002" s="61" t="s">
        <v>86</v>
      </c>
      <c r="E12002" s="62">
        <v>24</v>
      </c>
      <c r="F12002" s="62">
        <v>607</v>
      </c>
      <c r="G12002" s="62">
        <v>126</v>
      </c>
      <c r="H12002" s="62">
        <v>0.44</v>
      </c>
      <c r="I12002" s="62">
        <v>25.29</v>
      </c>
      <c r="J12002" s="62">
        <v>564.51</v>
      </c>
      <c r="K12002" s="62">
        <v>0</v>
      </c>
      <c r="L12002" s="63"/>
      <c r="M12002" s="63"/>
      <c r="N12002" s="63"/>
      <c r="O12002" s="63"/>
      <c r="P12002" s="63"/>
      <c r="Q12002" s="63"/>
      <c r="R12002" s="63"/>
      <c r="S12002" s="63"/>
      <c r="T12002" s="63"/>
      <c r="U12002" s="63"/>
      <c r="V12002" s="63"/>
      <c r="W12002" s="63"/>
      <c r="X12002" s="63"/>
      <c r="Y12002" s="63"/>
      <c r="Z12002" s="62">
        <v>4460</v>
      </c>
      <c r="AA12002" s="62">
        <v>12406</v>
      </c>
      <c r="AB12002" s="62">
        <v>43.08</v>
      </c>
      <c r="AC12002" s="62">
        <v>185.83</v>
      </c>
    </row>
    <row r="12003" spans="1:29" x14ac:dyDescent="0.25">
      <c r="A12003" s="61" t="s">
        <v>70</v>
      </c>
      <c r="B12003" s="61" t="s">
        <v>71</v>
      </c>
      <c r="C12003" s="62">
        <v>2007</v>
      </c>
      <c r="D12003" s="61" t="s">
        <v>75</v>
      </c>
      <c r="E12003" s="62">
        <v>9</v>
      </c>
      <c r="F12003" s="62">
        <v>16145</v>
      </c>
      <c r="G12003" s="62">
        <v>3435</v>
      </c>
      <c r="H12003" s="62">
        <v>31.81</v>
      </c>
      <c r="I12003" s="62">
        <v>1793.89</v>
      </c>
      <c r="J12003" s="62">
        <v>15014.85</v>
      </c>
      <c r="K12003" s="62">
        <v>1944</v>
      </c>
      <c r="L12003" s="62">
        <v>4895</v>
      </c>
      <c r="M12003" s="62">
        <v>45.32</v>
      </c>
      <c r="N12003" s="62">
        <v>216</v>
      </c>
      <c r="O12003" s="62">
        <v>23443.279999999999</v>
      </c>
      <c r="P12003" s="63"/>
      <c r="Q12003" s="63"/>
      <c r="R12003" s="63"/>
      <c r="S12003" s="63"/>
      <c r="T12003" s="63"/>
      <c r="U12003" s="63"/>
      <c r="V12003" s="63"/>
      <c r="W12003" s="63"/>
      <c r="X12003" s="63"/>
      <c r="Y12003" s="63"/>
      <c r="Z12003" s="62">
        <v>262</v>
      </c>
      <c r="AA12003" s="62">
        <v>1207</v>
      </c>
      <c r="AB12003" s="62">
        <v>11.18</v>
      </c>
      <c r="AC12003" s="62">
        <v>29.11</v>
      </c>
    </row>
    <row r="12004" spans="1:29" x14ac:dyDescent="0.25">
      <c r="A12004" s="61" t="s">
        <v>424</v>
      </c>
      <c r="B12004" s="61" t="s">
        <v>425</v>
      </c>
      <c r="C12004" s="62">
        <v>2017</v>
      </c>
      <c r="D12004" s="61" t="s">
        <v>75</v>
      </c>
      <c r="E12004" s="62">
        <v>8</v>
      </c>
      <c r="F12004" s="62">
        <v>1537</v>
      </c>
      <c r="G12004" s="62">
        <v>385</v>
      </c>
      <c r="H12004" s="62">
        <v>4.01</v>
      </c>
      <c r="I12004" s="62">
        <v>192.13</v>
      </c>
      <c r="J12004" s="62">
        <v>1429.41</v>
      </c>
      <c r="K12004" s="62">
        <v>0</v>
      </c>
      <c r="L12004" s="63"/>
      <c r="M12004" s="63"/>
      <c r="N12004" s="63"/>
      <c r="O12004" s="63"/>
      <c r="P12004" s="63"/>
      <c r="Q12004" s="63"/>
      <c r="R12004" s="63"/>
      <c r="S12004" s="63"/>
      <c r="T12004" s="63"/>
      <c r="U12004" s="63"/>
      <c r="V12004" s="63"/>
      <c r="W12004" s="63"/>
      <c r="X12004" s="63"/>
      <c r="Y12004" s="63"/>
      <c r="Z12004" s="62">
        <v>22500</v>
      </c>
      <c r="AA12004" s="62">
        <v>2969</v>
      </c>
      <c r="AB12004" s="62">
        <v>30.93</v>
      </c>
      <c r="AC12004" s="62">
        <v>2812.5</v>
      </c>
    </row>
    <row r="12005" spans="1:29" x14ac:dyDescent="0.25">
      <c r="A12005" s="61" t="s">
        <v>462</v>
      </c>
      <c r="B12005" s="61" t="s">
        <v>463</v>
      </c>
      <c r="C12005" s="62">
        <v>2005</v>
      </c>
      <c r="D12005" s="61" t="s">
        <v>301</v>
      </c>
      <c r="E12005" s="62">
        <v>5</v>
      </c>
      <c r="F12005" s="63"/>
      <c r="G12005" s="63"/>
      <c r="H12005" s="63"/>
      <c r="I12005" s="63"/>
      <c r="J12005" s="63"/>
      <c r="K12005" s="62">
        <v>0</v>
      </c>
      <c r="L12005" s="63"/>
      <c r="M12005" s="63"/>
      <c r="N12005" s="63"/>
      <c r="O12005" s="63"/>
      <c r="P12005" s="63"/>
      <c r="Q12005" s="63"/>
      <c r="R12005" s="63"/>
      <c r="S12005" s="63"/>
      <c r="T12005" s="63"/>
      <c r="U12005" s="63"/>
      <c r="V12005" s="63"/>
      <c r="W12005" s="63"/>
      <c r="X12005" s="63"/>
      <c r="Y12005" s="63"/>
      <c r="Z12005" s="62">
        <v>0</v>
      </c>
      <c r="AA12005" s="63"/>
      <c r="AB12005" s="63"/>
      <c r="AC12005" s="62">
        <v>0</v>
      </c>
    </row>
    <row r="12006" spans="1:29" x14ac:dyDescent="0.25">
      <c r="A12006" s="61" t="s">
        <v>190</v>
      </c>
      <c r="B12006" s="61" t="s">
        <v>191</v>
      </c>
      <c r="C12006" s="62">
        <v>2013</v>
      </c>
      <c r="D12006" s="61" t="s">
        <v>150</v>
      </c>
      <c r="E12006" s="62">
        <v>8</v>
      </c>
      <c r="F12006" s="63"/>
      <c r="G12006" s="63"/>
      <c r="H12006" s="63"/>
      <c r="I12006" s="63"/>
      <c r="J12006" s="63"/>
      <c r="K12006" s="62">
        <v>0</v>
      </c>
      <c r="L12006" s="63"/>
      <c r="M12006" s="63"/>
      <c r="N12006" s="63"/>
      <c r="O12006" s="63"/>
      <c r="P12006" s="63"/>
      <c r="Q12006" s="63"/>
      <c r="R12006" s="63"/>
      <c r="S12006" s="63"/>
      <c r="T12006" s="63"/>
      <c r="U12006" s="63"/>
      <c r="V12006" s="63"/>
      <c r="W12006" s="63"/>
      <c r="X12006" s="63"/>
      <c r="Y12006" s="63"/>
      <c r="Z12006" s="62">
        <v>0</v>
      </c>
      <c r="AA12006" s="63"/>
      <c r="AB12006" s="63"/>
      <c r="AC12006" s="62">
        <v>0</v>
      </c>
    </row>
    <row r="12007" spans="1:29" x14ac:dyDescent="0.25">
      <c r="A12007" s="61" t="s">
        <v>522</v>
      </c>
      <c r="B12007" s="61" t="s">
        <v>523</v>
      </c>
      <c r="C12007" s="62">
        <v>2017</v>
      </c>
      <c r="D12007" s="61" t="s">
        <v>78</v>
      </c>
      <c r="E12007" s="62">
        <v>56</v>
      </c>
      <c r="F12007" s="62">
        <v>160287</v>
      </c>
      <c r="G12007" s="62">
        <v>38256</v>
      </c>
      <c r="H12007" s="62">
        <v>56.93</v>
      </c>
      <c r="I12007" s="62">
        <v>2862.27</v>
      </c>
      <c r="J12007" s="62">
        <v>149066.91</v>
      </c>
      <c r="K12007" s="62">
        <v>21600.39</v>
      </c>
      <c r="L12007" s="62">
        <v>24843</v>
      </c>
      <c r="M12007" s="62">
        <v>36.97</v>
      </c>
      <c r="N12007" s="62">
        <v>385.72</v>
      </c>
      <c r="O12007" s="62">
        <v>260485.56</v>
      </c>
      <c r="P12007" s="63"/>
      <c r="Q12007" s="63"/>
      <c r="R12007" s="63"/>
      <c r="S12007" s="63"/>
      <c r="T12007" s="63"/>
      <c r="U12007" s="63"/>
      <c r="V12007" s="63"/>
      <c r="W12007" s="63"/>
      <c r="X12007" s="63"/>
      <c r="Y12007" s="63"/>
      <c r="Z12007" s="62">
        <v>118817.9</v>
      </c>
      <c r="AA12007" s="62">
        <v>29877</v>
      </c>
      <c r="AB12007" s="62">
        <v>44.46</v>
      </c>
      <c r="AC12007" s="62">
        <v>2121.75</v>
      </c>
    </row>
    <row r="12008" spans="1:29" ht="30" x14ac:dyDescent="0.25">
      <c r="A12008" s="61" t="s">
        <v>342</v>
      </c>
      <c r="B12008" s="61" t="s">
        <v>343</v>
      </c>
      <c r="C12008" s="62">
        <v>2007</v>
      </c>
      <c r="D12008" s="61" t="s">
        <v>94</v>
      </c>
      <c r="E12008" s="62">
        <v>12</v>
      </c>
      <c r="F12008" s="62">
        <v>163</v>
      </c>
      <c r="G12008" s="62">
        <v>40</v>
      </c>
      <c r="H12008" s="62">
        <v>0.28000000000000003</v>
      </c>
      <c r="I12008" s="62">
        <v>13.58</v>
      </c>
      <c r="J12008" s="62">
        <v>151.59</v>
      </c>
      <c r="K12008" s="62">
        <v>0</v>
      </c>
      <c r="L12008" s="63"/>
      <c r="M12008" s="63"/>
      <c r="N12008" s="63"/>
      <c r="O12008" s="63"/>
      <c r="P12008" s="62">
        <v>289</v>
      </c>
      <c r="Q12008" s="62">
        <v>461</v>
      </c>
      <c r="R12008" s="62">
        <v>3.2</v>
      </c>
      <c r="S12008" s="62">
        <v>24</v>
      </c>
      <c r="T12008" s="62">
        <v>3661.34</v>
      </c>
      <c r="U12008" s="63"/>
      <c r="V12008" s="63"/>
      <c r="W12008" s="63"/>
      <c r="X12008" s="63"/>
      <c r="Y12008" s="63"/>
      <c r="Z12008" s="62">
        <v>36580</v>
      </c>
      <c r="AA12008" s="62">
        <v>6797</v>
      </c>
      <c r="AB12008" s="62">
        <v>47.2</v>
      </c>
      <c r="AC12008" s="62">
        <v>3048.33</v>
      </c>
    </row>
    <row r="12009" spans="1:29" ht="45" x14ac:dyDescent="0.25">
      <c r="A12009" s="61" t="s">
        <v>334</v>
      </c>
      <c r="B12009" s="61" t="s">
        <v>335</v>
      </c>
      <c r="C12009" s="62">
        <v>2013</v>
      </c>
      <c r="D12009" s="61" t="s">
        <v>75</v>
      </c>
      <c r="E12009" s="62">
        <v>16</v>
      </c>
      <c r="F12009" s="63"/>
      <c r="G12009" s="63"/>
      <c r="H12009" s="63"/>
      <c r="I12009" s="63"/>
      <c r="J12009" s="63"/>
      <c r="K12009" s="62">
        <v>0</v>
      </c>
      <c r="L12009" s="63"/>
      <c r="M12009" s="63"/>
      <c r="N12009" s="63"/>
      <c r="O12009" s="63"/>
      <c r="P12009" s="63"/>
      <c r="Q12009" s="63"/>
      <c r="R12009" s="63"/>
      <c r="S12009" s="63"/>
      <c r="T12009" s="63"/>
      <c r="U12009" s="63"/>
      <c r="V12009" s="63"/>
      <c r="W12009" s="63"/>
      <c r="X12009" s="63"/>
      <c r="Y12009" s="63"/>
      <c r="Z12009" s="62">
        <v>2288.2199999999998</v>
      </c>
      <c r="AA12009" s="62">
        <v>14368</v>
      </c>
      <c r="AB12009" s="62">
        <v>74.83</v>
      </c>
      <c r="AC12009" s="62">
        <v>143.01</v>
      </c>
    </row>
    <row r="12010" spans="1:29" x14ac:dyDescent="0.25">
      <c r="A12010" s="61" t="s">
        <v>128</v>
      </c>
      <c r="B12010" s="61" t="s">
        <v>129</v>
      </c>
      <c r="C12010" s="62">
        <v>2016</v>
      </c>
      <c r="D12010" s="61" t="s">
        <v>72</v>
      </c>
      <c r="E12010" s="62">
        <v>78</v>
      </c>
      <c r="F12010" s="62">
        <v>162613</v>
      </c>
      <c r="G12010" s="62">
        <v>25970</v>
      </c>
      <c r="H12010" s="62">
        <v>27.75</v>
      </c>
      <c r="I12010" s="62">
        <v>2084.7800000000002</v>
      </c>
      <c r="J12010" s="62">
        <v>151230.09</v>
      </c>
      <c r="K12010" s="62">
        <v>14976.72</v>
      </c>
      <c r="L12010" s="62">
        <v>13520</v>
      </c>
      <c r="M12010" s="62">
        <v>14.44</v>
      </c>
      <c r="N12010" s="62">
        <v>192.01</v>
      </c>
      <c r="O12010" s="62">
        <v>180608.78</v>
      </c>
      <c r="P12010" s="63"/>
      <c r="Q12010" s="63"/>
      <c r="R12010" s="63"/>
      <c r="S12010" s="63"/>
      <c r="T12010" s="63"/>
      <c r="U12010" s="63"/>
      <c r="V12010" s="63"/>
      <c r="W12010" s="63"/>
      <c r="X12010" s="63"/>
      <c r="Y12010" s="63"/>
      <c r="Z12010" s="62">
        <v>770</v>
      </c>
      <c r="AA12010" s="62">
        <v>5493</v>
      </c>
      <c r="AB12010" s="62">
        <v>5.87</v>
      </c>
      <c r="AC12010" s="62">
        <v>9.8699999999999992</v>
      </c>
    </row>
    <row r="12011" spans="1:29" ht="30" x14ac:dyDescent="0.25">
      <c r="A12011" s="61" t="s">
        <v>526</v>
      </c>
      <c r="B12011" s="61" t="s">
        <v>527</v>
      </c>
      <c r="C12011" s="62">
        <v>2015</v>
      </c>
      <c r="D12011" s="61" t="s">
        <v>78</v>
      </c>
      <c r="E12011" s="62">
        <v>51</v>
      </c>
      <c r="F12011" s="62">
        <v>176160</v>
      </c>
      <c r="G12011" s="62">
        <v>31242</v>
      </c>
      <c r="H12011" s="62">
        <v>51.05</v>
      </c>
      <c r="I12011" s="62">
        <v>3454.12</v>
      </c>
      <c r="J12011" s="62">
        <v>163828.79999999999</v>
      </c>
      <c r="K12011" s="62">
        <v>20010.669999999998</v>
      </c>
      <c r="L12011" s="62">
        <v>24068</v>
      </c>
      <c r="M12011" s="62">
        <v>39.33</v>
      </c>
      <c r="N12011" s="62">
        <v>392.37</v>
      </c>
      <c r="O12011" s="62">
        <v>241314.66</v>
      </c>
      <c r="P12011" s="63"/>
      <c r="Q12011" s="63"/>
      <c r="R12011" s="63"/>
      <c r="S12011" s="63"/>
      <c r="T12011" s="63"/>
      <c r="U12011" s="63"/>
      <c r="V12011" s="63"/>
      <c r="W12011" s="63"/>
      <c r="X12011" s="63"/>
      <c r="Y12011" s="63"/>
      <c r="Z12011" s="62">
        <v>163994</v>
      </c>
      <c r="AA12011" s="62">
        <v>6527</v>
      </c>
      <c r="AB12011" s="62">
        <v>10.67</v>
      </c>
      <c r="AC12011" s="62">
        <v>3215.57</v>
      </c>
    </row>
    <row r="12012" spans="1:29" ht="45" x14ac:dyDescent="0.25">
      <c r="A12012" s="61" t="s">
        <v>109</v>
      </c>
      <c r="B12012" s="61" t="s">
        <v>110</v>
      </c>
      <c r="C12012" s="62">
        <v>2010</v>
      </c>
      <c r="D12012" s="61" t="s">
        <v>226</v>
      </c>
      <c r="E12012" s="62">
        <v>14</v>
      </c>
      <c r="F12012" s="62">
        <v>70400</v>
      </c>
      <c r="G12012" s="62">
        <v>10547</v>
      </c>
      <c r="H12012" s="62">
        <v>62.78</v>
      </c>
      <c r="I12012" s="62">
        <v>5028.57</v>
      </c>
      <c r="J12012" s="62">
        <v>65472</v>
      </c>
      <c r="K12012" s="62">
        <v>0</v>
      </c>
      <c r="L12012" s="63"/>
      <c r="M12012" s="63"/>
      <c r="N12012" s="63"/>
      <c r="O12012" s="63"/>
      <c r="P12012" s="63"/>
      <c r="Q12012" s="63"/>
      <c r="R12012" s="63"/>
      <c r="S12012" s="63"/>
      <c r="T12012" s="63"/>
      <c r="U12012" s="62">
        <v>4511</v>
      </c>
      <c r="V12012" s="62">
        <v>11181</v>
      </c>
      <c r="W12012" s="62">
        <v>66.55</v>
      </c>
      <c r="X12012" s="62">
        <v>322</v>
      </c>
      <c r="Y12012" s="62">
        <v>100974.22</v>
      </c>
      <c r="Z12012" s="62">
        <v>5298</v>
      </c>
      <c r="AA12012" s="62">
        <v>30264</v>
      </c>
      <c r="AB12012" s="62">
        <v>180.14</v>
      </c>
      <c r="AC12012" s="62">
        <v>378.43</v>
      </c>
    </row>
    <row r="12013" spans="1:29" x14ac:dyDescent="0.25">
      <c r="A12013" s="61" t="s">
        <v>229</v>
      </c>
      <c r="B12013" s="61" t="s">
        <v>230</v>
      </c>
      <c r="C12013" s="62">
        <v>2015</v>
      </c>
      <c r="D12013" s="61" t="s">
        <v>373</v>
      </c>
      <c r="E12013" s="62">
        <v>12</v>
      </c>
      <c r="F12013" s="63"/>
      <c r="G12013" s="63"/>
      <c r="H12013" s="63"/>
      <c r="I12013" s="63"/>
      <c r="J12013" s="63"/>
      <c r="K12013" s="62">
        <v>0</v>
      </c>
      <c r="L12013" s="63"/>
      <c r="M12013" s="63"/>
      <c r="N12013" s="63"/>
      <c r="O12013" s="63"/>
      <c r="P12013" s="63"/>
      <c r="Q12013" s="63"/>
      <c r="R12013" s="63"/>
      <c r="S12013" s="63"/>
      <c r="T12013" s="63"/>
      <c r="U12013" s="63"/>
      <c r="V12013" s="63"/>
      <c r="W12013" s="63"/>
      <c r="X12013" s="63"/>
      <c r="Y12013" s="63"/>
      <c r="Z12013" s="62">
        <v>140500</v>
      </c>
      <c r="AA12013" s="62">
        <v>4155</v>
      </c>
      <c r="AB12013" s="62">
        <v>28.85</v>
      </c>
      <c r="AC12013" s="62">
        <v>11708.33</v>
      </c>
    </row>
    <row r="12014" spans="1:29" x14ac:dyDescent="0.25">
      <c r="A12014" s="61" t="s">
        <v>376</v>
      </c>
      <c r="B12014" s="61" t="s">
        <v>377</v>
      </c>
      <c r="C12014" s="62">
        <v>2009</v>
      </c>
      <c r="D12014" s="61" t="s">
        <v>86</v>
      </c>
      <c r="E12014" s="62">
        <v>56</v>
      </c>
      <c r="F12014" s="62">
        <v>325794</v>
      </c>
      <c r="G12014" s="62">
        <v>74495</v>
      </c>
      <c r="H12014" s="62">
        <v>110.86</v>
      </c>
      <c r="I12014" s="62">
        <v>5817.75</v>
      </c>
      <c r="J12014" s="62">
        <v>302988.42</v>
      </c>
      <c r="K12014" s="62">
        <v>44457.81</v>
      </c>
      <c r="L12014" s="62">
        <v>64449</v>
      </c>
      <c r="M12014" s="62">
        <v>95.91</v>
      </c>
      <c r="N12014" s="62">
        <v>793.89</v>
      </c>
      <c r="O12014" s="62">
        <v>536130.04</v>
      </c>
      <c r="P12014" s="63"/>
      <c r="Q12014" s="63"/>
      <c r="R12014" s="63"/>
      <c r="S12014" s="63"/>
      <c r="T12014" s="63"/>
      <c r="U12014" s="63"/>
      <c r="V12014" s="63"/>
      <c r="W12014" s="63"/>
      <c r="X12014" s="63"/>
      <c r="Y12014" s="63"/>
      <c r="Z12014" s="62">
        <v>632420</v>
      </c>
      <c r="AA12014" s="62">
        <v>36302</v>
      </c>
      <c r="AB12014" s="62">
        <v>54.02</v>
      </c>
      <c r="AC12014" s="62">
        <v>11293.21</v>
      </c>
    </row>
    <row r="12015" spans="1:29" ht="30" x14ac:dyDescent="0.25">
      <c r="A12015" s="61" t="s">
        <v>422</v>
      </c>
      <c r="B12015" s="61" t="s">
        <v>423</v>
      </c>
      <c r="C12015" s="62">
        <v>2013</v>
      </c>
      <c r="D12015" s="61" t="s">
        <v>75</v>
      </c>
      <c r="E12015" s="62">
        <v>7</v>
      </c>
      <c r="F12015" s="62">
        <v>3011</v>
      </c>
      <c r="G12015" s="62">
        <v>587</v>
      </c>
      <c r="H12015" s="62">
        <v>6.99</v>
      </c>
      <c r="I12015" s="62">
        <v>430.14</v>
      </c>
      <c r="J12015" s="62">
        <v>2800.23</v>
      </c>
      <c r="K12015" s="62">
        <v>0</v>
      </c>
      <c r="L12015" s="63"/>
      <c r="M12015" s="63"/>
      <c r="N12015" s="63"/>
      <c r="O12015" s="63"/>
      <c r="P12015" s="63"/>
      <c r="Q12015" s="63"/>
      <c r="R12015" s="63"/>
      <c r="S12015" s="63"/>
      <c r="T12015" s="63"/>
      <c r="U12015" s="63"/>
      <c r="V12015" s="63"/>
      <c r="W12015" s="63"/>
      <c r="X12015" s="63"/>
      <c r="Y12015" s="63"/>
      <c r="Z12015" s="62">
        <v>280</v>
      </c>
      <c r="AA12015" s="62">
        <v>1339</v>
      </c>
      <c r="AB12015" s="62">
        <v>15.94</v>
      </c>
      <c r="AC12015" s="62">
        <v>40</v>
      </c>
    </row>
    <row r="12016" spans="1:29" x14ac:dyDescent="0.25">
      <c r="A12016" s="61" t="s">
        <v>144</v>
      </c>
      <c r="B12016" s="61" t="s">
        <v>145</v>
      </c>
      <c r="C12016" s="62">
        <v>2008</v>
      </c>
      <c r="D12016" s="61" t="s">
        <v>89</v>
      </c>
      <c r="E12016" s="62">
        <v>58</v>
      </c>
      <c r="F12016" s="62">
        <v>265950</v>
      </c>
      <c r="G12016" s="62">
        <v>49889</v>
      </c>
      <c r="H12016" s="62">
        <v>71.680000000000007</v>
      </c>
      <c r="I12016" s="62">
        <v>4585.34</v>
      </c>
      <c r="J12016" s="62">
        <v>247333.5</v>
      </c>
      <c r="K12016" s="62">
        <v>20795.34</v>
      </c>
      <c r="L12016" s="62">
        <v>29071</v>
      </c>
      <c r="M12016" s="62">
        <v>41.77</v>
      </c>
      <c r="N12016" s="62">
        <v>358.54</v>
      </c>
      <c r="O12016" s="62">
        <v>250777.3</v>
      </c>
      <c r="P12016" s="63"/>
      <c r="Q12016" s="63"/>
      <c r="R12016" s="63"/>
      <c r="S12016" s="63"/>
      <c r="T12016" s="63"/>
      <c r="U12016" s="63"/>
      <c r="V12016" s="63"/>
      <c r="W12016" s="63"/>
      <c r="X12016" s="63"/>
      <c r="Y12016" s="63"/>
      <c r="Z12016" s="62">
        <v>1947</v>
      </c>
      <c r="AA12016" s="62">
        <v>19368</v>
      </c>
      <c r="AB12016" s="62">
        <v>27.83</v>
      </c>
      <c r="AC12016" s="62">
        <v>33.57</v>
      </c>
    </row>
    <row r="12017" spans="1:29" x14ac:dyDescent="0.25">
      <c r="A12017" s="61" t="s">
        <v>235</v>
      </c>
      <c r="B12017" s="61" t="s">
        <v>236</v>
      </c>
      <c r="C12017" s="62">
        <v>2016</v>
      </c>
      <c r="D12017" s="61" t="s">
        <v>99</v>
      </c>
      <c r="E12017" s="62">
        <v>30</v>
      </c>
      <c r="F12017" s="62">
        <v>96006</v>
      </c>
      <c r="G12017" s="62">
        <v>16733</v>
      </c>
      <c r="H12017" s="62">
        <v>46.48</v>
      </c>
      <c r="I12017" s="62">
        <v>3200.2</v>
      </c>
      <c r="J12017" s="62">
        <v>89285.58</v>
      </c>
      <c r="K12017" s="62">
        <v>21733.27</v>
      </c>
      <c r="L12017" s="62">
        <v>24096</v>
      </c>
      <c r="M12017" s="62">
        <v>66.930000000000007</v>
      </c>
      <c r="N12017" s="62">
        <v>724.44</v>
      </c>
      <c r="O12017" s="62">
        <v>262088.01</v>
      </c>
      <c r="P12017" s="63"/>
      <c r="Q12017" s="63"/>
      <c r="R12017" s="63"/>
      <c r="S12017" s="63"/>
      <c r="T12017" s="63"/>
      <c r="U12017" s="63"/>
      <c r="V12017" s="63"/>
      <c r="W12017" s="63"/>
      <c r="X12017" s="63"/>
      <c r="Y12017" s="63"/>
      <c r="Z12017" s="62">
        <v>95781</v>
      </c>
      <c r="AA12017" s="62">
        <v>5205</v>
      </c>
      <c r="AB12017" s="62">
        <v>14.46</v>
      </c>
      <c r="AC12017" s="62">
        <v>3192.7</v>
      </c>
    </row>
    <row r="12018" spans="1:29" ht="30" x14ac:dyDescent="0.25">
      <c r="A12018" s="61" t="s">
        <v>249</v>
      </c>
      <c r="B12018" s="61" t="s">
        <v>250</v>
      </c>
      <c r="C12018" s="62">
        <v>2013</v>
      </c>
      <c r="D12018" s="61" t="s">
        <v>75</v>
      </c>
      <c r="E12018" s="62">
        <v>4</v>
      </c>
      <c r="F12018" s="62">
        <v>479</v>
      </c>
      <c r="G12018" s="62">
        <v>100</v>
      </c>
      <c r="H12018" s="62">
        <v>2.08</v>
      </c>
      <c r="I12018" s="62">
        <v>119.75</v>
      </c>
      <c r="J12018" s="62">
        <v>445.47</v>
      </c>
      <c r="K12018" s="62">
        <v>0</v>
      </c>
      <c r="L12018" s="63"/>
      <c r="M12018" s="63"/>
      <c r="N12018" s="63"/>
      <c r="O12018" s="63"/>
      <c r="P12018" s="63"/>
      <c r="Q12018" s="63"/>
      <c r="R12018" s="63"/>
      <c r="S12018" s="63"/>
      <c r="T12018" s="63"/>
      <c r="U12018" s="62">
        <v>150</v>
      </c>
      <c r="V12018" s="62">
        <v>570</v>
      </c>
      <c r="W12018" s="62">
        <v>11.88</v>
      </c>
      <c r="X12018" s="62">
        <v>37</v>
      </c>
      <c r="Y12018" s="62">
        <v>3357.6</v>
      </c>
      <c r="Z12018" s="62">
        <v>0.21</v>
      </c>
      <c r="AA12018" s="62">
        <v>3038</v>
      </c>
      <c r="AB12018" s="62">
        <v>63.29</v>
      </c>
      <c r="AC12018" s="62">
        <v>0.05</v>
      </c>
    </row>
    <row r="12019" spans="1:29" x14ac:dyDescent="0.25">
      <c r="A12019" s="61" t="s">
        <v>273</v>
      </c>
      <c r="B12019" s="61" t="s">
        <v>274</v>
      </c>
      <c r="C12019" s="62">
        <v>2003</v>
      </c>
      <c r="D12019" s="61" t="s">
        <v>86</v>
      </c>
      <c r="E12019" s="62">
        <v>25</v>
      </c>
      <c r="F12019" s="62">
        <v>416</v>
      </c>
      <c r="G12019" s="62">
        <v>69</v>
      </c>
      <c r="H12019" s="62">
        <v>0.23</v>
      </c>
      <c r="I12019" s="62">
        <v>16.64</v>
      </c>
      <c r="J12019" s="62">
        <v>386.88</v>
      </c>
      <c r="K12019" s="62">
        <v>0</v>
      </c>
      <c r="L12019" s="63"/>
      <c r="M12019" s="63"/>
      <c r="N12019" s="63"/>
      <c r="O12019" s="63"/>
      <c r="P12019" s="63"/>
      <c r="Q12019" s="63"/>
      <c r="R12019" s="63"/>
      <c r="S12019" s="63"/>
      <c r="T12019" s="63"/>
      <c r="U12019" s="62">
        <v>305</v>
      </c>
      <c r="V12019" s="62">
        <v>399</v>
      </c>
      <c r="W12019" s="62">
        <v>1.33</v>
      </c>
      <c r="X12019" s="62">
        <v>12</v>
      </c>
      <c r="Y12019" s="62">
        <v>6827.12</v>
      </c>
      <c r="Z12019" s="62">
        <v>812.78</v>
      </c>
      <c r="AA12019" s="62">
        <v>1761</v>
      </c>
      <c r="AB12019" s="62">
        <v>5.87</v>
      </c>
      <c r="AC12019" s="62">
        <v>32.51</v>
      </c>
    </row>
    <row r="12020" spans="1:29" x14ac:dyDescent="0.25">
      <c r="A12020" s="61" t="s">
        <v>163</v>
      </c>
      <c r="B12020" s="61" t="s">
        <v>164</v>
      </c>
      <c r="C12020" s="62">
        <v>2018</v>
      </c>
      <c r="D12020" s="61" t="s">
        <v>89</v>
      </c>
      <c r="E12020" s="62">
        <v>36</v>
      </c>
      <c r="F12020" s="62">
        <v>287080</v>
      </c>
      <c r="G12020" s="62">
        <v>55292</v>
      </c>
      <c r="H12020" s="62">
        <v>127.99</v>
      </c>
      <c r="I12020" s="62">
        <v>7974.44</v>
      </c>
      <c r="J12020" s="62">
        <v>266984.40000000002</v>
      </c>
      <c r="K12020" s="62">
        <v>0</v>
      </c>
      <c r="L12020" s="63"/>
      <c r="M12020" s="63"/>
      <c r="N12020" s="63"/>
      <c r="O12020" s="63"/>
      <c r="P12020" s="63"/>
      <c r="Q12020" s="63"/>
      <c r="R12020" s="63"/>
      <c r="S12020" s="63"/>
      <c r="T12020" s="63"/>
      <c r="U12020" s="63"/>
      <c r="V12020" s="63"/>
      <c r="W12020" s="63"/>
      <c r="X12020" s="63"/>
      <c r="Y12020" s="63"/>
      <c r="Z12020" s="62">
        <v>221380</v>
      </c>
      <c r="AA12020" s="62">
        <v>19947</v>
      </c>
      <c r="AB12020" s="62">
        <v>46.17</v>
      </c>
      <c r="AC12020" s="62">
        <v>6149.44</v>
      </c>
    </row>
    <row r="12021" spans="1:29" ht="30" x14ac:dyDescent="0.25">
      <c r="A12021" s="61" t="s">
        <v>186</v>
      </c>
      <c r="B12021" s="61" t="s">
        <v>187</v>
      </c>
      <c r="C12021" s="62">
        <v>2005</v>
      </c>
      <c r="D12021" s="61" t="s">
        <v>99</v>
      </c>
      <c r="E12021" s="62">
        <v>35</v>
      </c>
      <c r="F12021" s="62">
        <v>168400</v>
      </c>
      <c r="G12021" s="62">
        <v>22990</v>
      </c>
      <c r="H12021" s="62">
        <v>54.74</v>
      </c>
      <c r="I12021" s="62">
        <v>4811.43</v>
      </c>
      <c r="J12021" s="62">
        <v>156612</v>
      </c>
      <c r="K12021" s="62">
        <v>5925.32</v>
      </c>
      <c r="L12021" s="62">
        <v>18369</v>
      </c>
      <c r="M12021" s="62">
        <v>43.74</v>
      </c>
      <c r="N12021" s="62">
        <v>169.29</v>
      </c>
      <c r="O12021" s="62">
        <v>71455.149999999994</v>
      </c>
      <c r="P12021" s="63"/>
      <c r="Q12021" s="63"/>
      <c r="R12021" s="63"/>
      <c r="S12021" s="63"/>
      <c r="T12021" s="63"/>
      <c r="U12021" s="62">
        <v>6687</v>
      </c>
      <c r="V12021" s="62">
        <v>10657</v>
      </c>
      <c r="W12021" s="62">
        <v>25.37</v>
      </c>
      <c r="X12021" s="62">
        <v>191</v>
      </c>
      <c r="Y12021" s="62">
        <v>149681.81</v>
      </c>
      <c r="Z12021" s="62">
        <v>105900</v>
      </c>
      <c r="AA12021" s="62">
        <v>1987</v>
      </c>
      <c r="AB12021" s="62">
        <v>4.7300000000000004</v>
      </c>
      <c r="AC12021" s="62">
        <v>3025.71</v>
      </c>
    </row>
    <row r="12022" spans="1:29" ht="30" x14ac:dyDescent="0.25">
      <c r="A12022" s="61" t="s">
        <v>365</v>
      </c>
      <c r="B12022" s="61" t="s">
        <v>366</v>
      </c>
      <c r="C12022" s="62">
        <v>2006</v>
      </c>
      <c r="D12022" s="61" t="s">
        <v>78</v>
      </c>
      <c r="E12022" s="62">
        <v>100</v>
      </c>
      <c r="F12022" s="62">
        <v>815520</v>
      </c>
      <c r="G12022" s="62">
        <v>125004</v>
      </c>
      <c r="H12022" s="62">
        <v>104.17</v>
      </c>
      <c r="I12022" s="62">
        <v>8155.2</v>
      </c>
      <c r="J12022" s="62">
        <v>758433.6</v>
      </c>
      <c r="K12022" s="62">
        <v>8655.67</v>
      </c>
      <c r="L12022" s="62">
        <v>14416</v>
      </c>
      <c r="M12022" s="62">
        <v>12.01</v>
      </c>
      <c r="N12022" s="63"/>
      <c r="O12022" s="63"/>
      <c r="P12022" s="63"/>
      <c r="Q12022" s="63"/>
      <c r="R12022" s="63"/>
      <c r="S12022" s="63"/>
      <c r="T12022" s="63"/>
      <c r="U12022" s="63"/>
      <c r="V12022" s="63"/>
      <c r="W12022" s="63"/>
      <c r="X12022" s="63"/>
      <c r="Y12022" s="63"/>
      <c r="Z12022" s="62">
        <v>271570</v>
      </c>
      <c r="AA12022" s="62">
        <v>12495</v>
      </c>
      <c r="AB12022" s="62">
        <v>10.41</v>
      </c>
      <c r="AC12022" s="62">
        <v>2715.7</v>
      </c>
    </row>
    <row r="12023" spans="1:29" x14ac:dyDescent="0.25">
      <c r="A12023" s="61" t="s">
        <v>338</v>
      </c>
      <c r="B12023" s="61" t="s">
        <v>339</v>
      </c>
      <c r="C12023" s="62">
        <v>2006</v>
      </c>
      <c r="D12023" s="61" t="s">
        <v>99</v>
      </c>
      <c r="E12023" s="62">
        <v>46</v>
      </c>
      <c r="F12023" s="62">
        <v>247149</v>
      </c>
      <c r="G12023" s="62">
        <v>9582</v>
      </c>
      <c r="H12023" s="62">
        <v>17.36</v>
      </c>
      <c r="I12023" s="62">
        <v>5372.8</v>
      </c>
      <c r="J12023" s="62">
        <v>229848.57</v>
      </c>
      <c r="K12023" s="62">
        <v>35876.82</v>
      </c>
      <c r="L12023" s="62">
        <v>41620</v>
      </c>
      <c r="M12023" s="62">
        <v>75.400000000000006</v>
      </c>
      <c r="N12023" s="62">
        <v>779.93</v>
      </c>
      <c r="O12023" s="62">
        <v>432649.32</v>
      </c>
      <c r="P12023" s="63"/>
      <c r="Q12023" s="63"/>
      <c r="R12023" s="63"/>
      <c r="S12023" s="63"/>
      <c r="T12023" s="63"/>
      <c r="U12023" s="63"/>
      <c r="V12023" s="63"/>
      <c r="W12023" s="63"/>
      <c r="X12023" s="63"/>
      <c r="Y12023" s="63"/>
      <c r="Z12023" s="62">
        <v>3605.72</v>
      </c>
      <c r="AA12023" s="62">
        <v>41070</v>
      </c>
      <c r="AB12023" s="62">
        <v>74.400000000000006</v>
      </c>
      <c r="AC12023" s="62">
        <v>78.39</v>
      </c>
    </row>
    <row r="12024" spans="1:29" ht="30" x14ac:dyDescent="0.25">
      <c r="A12024" s="61" t="s">
        <v>216</v>
      </c>
      <c r="B12024" s="61" t="s">
        <v>217</v>
      </c>
      <c r="C12024" s="62">
        <v>2016</v>
      </c>
      <c r="D12024" s="61" t="s">
        <v>438</v>
      </c>
      <c r="E12024" s="62">
        <v>8</v>
      </c>
      <c r="F12024" s="62">
        <v>0</v>
      </c>
      <c r="G12024" s="62">
        <v>0</v>
      </c>
      <c r="H12024" s="62">
        <v>0</v>
      </c>
      <c r="I12024" s="62">
        <v>0</v>
      </c>
      <c r="J12024" s="62">
        <v>0</v>
      </c>
      <c r="K12024" s="62">
        <v>0</v>
      </c>
      <c r="L12024" s="62">
        <v>0</v>
      </c>
      <c r="M12024" s="62">
        <v>0</v>
      </c>
      <c r="N12024" s="63"/>
      <c r="O12024" s="63"/>
      <c r="P12024" s="63"/>
      <c r="Q12024" s="63"/>
      <c r="R12024" s="63"/>
      <c r="S12024" s="63"/>
      <c r="T12024" s="63"/>
      <c r="U12024" s="63"/>
      <c r="V12024" s="63"/>
      <c r="W12024" s="63"/>
      <c r="X12024" s="63"/>
      <c r="Y12024" s="63"/>
      <c r="Z12024" s="62">
        <v>0</v>
      </c>
      <c r="AA12024" s="62">
        <v>0</v>
      </c>
      <c r="AB12024" s="62">
        <v>0</v>
      </c>
      <c r="AC12024" s="62">
        <v>0</v>
      </c>
    </row>
    <row r="12025" spans="1:29" x14ac:dyDescent="0.25">
      <c r="A12025" s="61" t="s">
        <v>490</v>
      </c>
      <c r="B12025" s="61" t="s">
        <v>491</v>
      </c>
      <c r="C12025" s="62">
        <v>2012</v>
      </c>
      <c r="D12025" s="61" t="s">
        <v>78</v>
      </c>
      <c r="E12025" s="62">
        <v>40</v>
      </c>
      <c r="F12025" s="62">
        <v>366160</v>
      </c>
      <c r="G12025" s="62">
        <v>45769</v>
      </c>
      <c r="H12025" s="62">
        <v>95.35</v>
      </c>
      <c r="I12025" s="62">
        <v>9154</v>
      </c>
      <c r="J12025" s="62">
        <v>340528.8</v>
      </c>
      <c r="K12025" s="62">
        <v>0</v>
      </c>
      <c r="L12025" s="63"/>
      <c r="M12025" s="63"/>
      <c r="N12025" s="63"/>
      <c r="O12025" s="63"/>
      <c r="P12025" s="63"/>
      <c r="Q12025" s="63"/>
      <c r="R12025" s="63"/>
      <c r="S12025" s="63"/>
      <c r="T12025" s="63"/>
      <c r="U12025" s="63"/>
      <c r="V12025" s="63"/>
      <c r="W12025" s="63"/>
      <c r="X12025" s="63"/>
      <c r="Y12025" s="63"/>
      <c r="Z12025" s="62">
        <v>42673</v>
      </c>
      <c r="AA12025" s="62">
        <v>1523</v>
      </c>
      <c r="AB12025" s="62">
        <v>3.17</v>
      </c>
      <c r="AC12025" s="62">
        <v>1066.83</v>
      </c>
    </row>
    <row r="12026" spans="1:29" ht="30" x14ac:dyDescent="0.25">
      <c r="A12026" s="61" t="s">
        <v>528</v>
      </c>
      <c r="B12026" s="61" t="s">
        <v>529</v>
      </c>
      <c r="C12026" s="62">
        <v>2015</v>
      </c>
      <c r="D12026" s="61" t="s">
        <v>99</v>
      </c>
      <c r="E12026" s="62">
        <v>36</v>
      </c>
      <c r="F12026" s="62">
        <v>260050</v>
      </c>
      <c r="G12026" s="62">
        <v>38159</v>
      </c>
      <c r="H12026" s="62">
        <v>88.33</v>
      </c>
      <c r="I12026" s="62">
        <v>7223.61</v>
      </c>
      <c r="J12026" s="62">
        <v>241846.5</v>
      </c>
      <c r="K12026" s="62">
        <v>0</v>
      </c>
      <c r="L12026" s="63"/>
      <c r="M12026" s="63"/>
      <c r="N12026" s="63"/>
      <c r="O12026" s="63"/>
      <c r="P12026" s="63"/>
      <c r="Q12026" s="63"/>
      <c r="R12026" s="63"/>
      <c r="S12026" s="63"/>
      <c r="T12026" s="63"/>
      <c r="U12026" s="63"/>
      <c r="V12026" s="63"/>
      <c r="W12026" s="63"/>
      <c r="X12026" s="63"/>
      <c r="Y12026" s="63"/>
      <c r="Z12026" s="62">
        <v>3742.33</v>
      </c>
      <c r="AA12026" s="62">
        <v>16918</v>
      </c>
      <c r="AB12026" s="62">
        <v>39.159999999999997</v>
      </c>
      <c r="AC12026" s="62">
        <v>103.95</v>
      </c>
    </row>
    <row r="12027" spans="1:29" x14ac:dyDescent="0.25">
      <c r="A12027" s="61" t="s">
        <v>163</v>
      </c>
      <c r="B12027" s="61" t="s">
        <v>164</v>
      </c>
      <c r="C12027" s="62">
        <v>2014</v>
      </c>
      <c r="D12027" s="61" t="s">
        <v>94</v>
      </c>
      <c r="E12027" s="62">
        <v>14</v>
      </c>
      <c r="F12027" s="62">
        <v>16460</v>
      </c>
      <c r="G12027" s="62">
        <v>2545</v>
      </c>
      <c r="H12027" s="62">
        <v>15.15</v>
      </c>
      <c r="I12027" s="62">
        <v>1175.71</v>
      </c>
      <c r="J12027" s="62">
        <v>15307.8</v>
      </c>
      <c r="K12027" s="62">
        <v>0</v>
      </c>
      <c r="L12027" s="63"/>
      <c r="M12027" s="63"/>
      <c r="N12027" s="63"/>
      <c r="O12027" s="63"/>
      <c r="P12027" s="63"/>
      <c r="Q12027" s="63"/>
      <c r="R12027" s="63"/>
      <c r="S12027" s="63"/>
      <c r="T12027" s="63"/>
      <c r="U12027" s="63"/>
      <c r="V12027" s="63"/>
      <c r="W12027" s="63"/>
      <c r="X12027" s="63"/>
      <c r="Y12027" s="63"/>
      <c r="Z12027" s="62">
        <v>78556</v>
      </c>
      <c r="AA12027" s="62">
        <v>8154</v>
      </c>
      <c r="AB12027" s="62">
        <v>48.54</v>
      </c>
      <c r="AC12027" s="62">
        <v>5611.14</v>
      </c>
    </row>
    <row r="12028" spans="1:29" ht="30" x14ac:dyDescent="0.25">
      <c r="A12028" s="61" t="s">
        <v>436</v>
      </c>
      <c r="B12028" s="61" t="s">
        <v>437</v>
      </c>
      <c r="C12028" s="62">
        <v>2008</v>
      </c>
      <c r="D12028" s="61" t="s">
        <v>78</v>
      </c>
      <c r="E12028" s="62">
        <v>60</v>
      </c>
      <c r="F12028" s="62">
        <v>154400</v>
      </c>
      <c r="G12028" s="62">
        <v>27295</v>
      </c>
      <c r="H12028" s="62">
        <v>37.909999999999997</v>
      </c>
      <c r="I12028" s="62">
        <v>2573.33</v>
      </c>
      <c r="J12028" s="62">
        <v>143592</v>
      </c>
      <c r="K12028" s="62">
        <v>18494.669999999998</v>
      </c>
      <c r="L12028" s="62">
        <v>25619</v>
      </c>
      <c r="M12028" s="62">
        <v>35.58</v>
      </c>
      <c r="N12028" s="62">
        <v>308.24</v>
      </c>
      <c r="O12028" s="62">
        <v>223032.72</v>
      </c>
      <c r="P12028" s="63"/>
      <c r="Q12028" s="63"/>
      <c r="R12028" s="63"/>
      <c r="S12028" s="63"/>
      <c r="T12028" s="63"/>
      <c r="U12028" s="63"/>
      <c r="V12028" s="63"/>
      <c r="W12028" s="63"/>
      <c r="X12028" s="63"/>
      <c r="Y12028" s="63"/>
      <c r="Z12028" s="62">
        <v>14</v>
      </c>
      <c r="AA12028" s="62">
        <v>9529</v>
      </c>
      <c r="AB12028" s="62">
        <v>13.23</v>
      </c>
      <c r="AC12028" s="62">
        <v>0.23</v>
      </c>
    </row>
    <row r="12029" spans="1:29" ht="30" x14ac:dyDescent="0.25">
      <c r="A12029" s="61" t="s">
        <v>87</v>
      </c>
      <c r="B12029" s="61" t="s">
        <v>88</v>
      </c>
      <c r="C12029" s="62">
        <v>2014</v>
      </c>
      <c r="D12029" s="61" t="s">
        <v>135</v>
      </c>
      <c r="E12029" s="62">
        <v>60</v>
      </c>
      <c r="F12029" s="62">
        <v>75411</v>
      </c>
      <c r="G12029" s="62">
        <v>13653</v>
      </c>
      <c r="H12029" s="62">
        <v>18.96</v>
      </c>
      <c r="I12029" s="62">
        <v>1256.8499999999999</v>
      </c>
      <c r="J12029" s="62">
        <v>70132.23</v>
      </c>
      <c r="K12029" s="62">
        <v>43478.18</v>
      </c>
      <c r="L12029" s="62">
        <v>31407</v>
      </c>
      <c r="M12029" s="62">
        <v>43.62</v>
      </c>
      <c r="N12029" s="62">
        <v>724.64</v>
      </c>
      <c r="O12029" s="62">
        <v>524316.37</v>
      </c>
      <c r="P12029" s="63"/>
      <c r="Q12029" s="63"/>
      <c r="R12029" s="63"/>
      <c r="S12029" s="63"/>
      <c r="T12029" s="63"/>
      <c r="U12029" s="63"/>
      <c r="V12029" s="63"/>
      <c r="W12029" s="63"/>
      <c r="X12029" s="63"/>
      <c r="Y12029" s="63"/>
      <c r="Z12029" s="62">
        <v>494886</v>
      </c>
      <c r="AA12029" s="62">
        <v>95659</v>
      </c>
      <c r="AB12029" s="62">
        <v>132.86000000000001</v>
      </c>
      <c r="AC12029" s="62">
        <v>8248.1</v>
      </c>
    </row>
    <row r="12030" spans="1:29" ht="30" x14ac:dyDescent="0.25">
      <c r="A12030" s="61" t="s">
        <v>122</v>
      </c>
      <c r="B12030" s="61" t="s">
        <v>123</v>
      </c>
      <c r="C12030" s="62">
        <v>2010</v>
      </c>
      <c r="D12030" s="61" t="s">
        <v>89</v>
      </c>
      <c r="E12030" s="62">
        <v>60</v>
      </c>
      <c r="F12030" s="62">
        <v>226080</v>
      </c>
      <c r="G12030" s="62">
        <v>33409</v>
      </c>
      <c r="H12030" s="62">
        <v>46.4</v>
      </c>
      <c r="I12030" s="62">
        <v>3768</v>
      </c>
      <c r="J12030" s="62">
        <v>210254.4</v>
      </c>
      <c r="K12030" s="62">
        <v>44915</v>
      </c>
      <c r="L12030" s="62">
        <v>52602</v>
      </c>
      <c r="M12030" s="62">
        <v>73.06</v>
      </c>
      <c r="N12030" s="62">
        <v>748.58</v>
      </c>
      <c r="O12030" s="62">
        <v>541643.46</v>
      </c>
      <c r="P12030" s="63"/>
      <c r="Q12030" s="63"/>
      <c r="R12030" s="63"/>
      <c r="S12030" s="63"/>
      <c r="T12030" s="63"/>
      <c r="U12030" s="63"/>
      <c r="V12030" s="63"/>
      <c r="W12030" s="63"/>
      <c r="X12030" s="63"/>
      <c r="Y12030" s="63"/>
      <c r="Z12030" s="62">
        <v>1054.21</v>
      </c>
      <c r="AA12030" s="62">
        <v>523013</v>
      </c>
      <c r="AB12030" s="62">
        <v>726.41</v>
      </c>
      <c r="AC12030" s="62">
        <v>17.57</v>
      </c>
    </row>
    <row r="12031" spans="1:29" x14ac:dyDescent="0.25">
      <c r="A12031" s="61" t="s">
        <v>144</v>
      </c>
      <c r="B12031" s="61" t="s">
        <v>145</v>
      </c>
      <c r="C12031" s="62">
        <v>2004</v>
      </c>
      <c r="D12031" s="61" t="s">
        <v>94</v>
      </c>
      <c r="E12031" s="62">
        <v>3</v>
      </c>
      <c r="F12031" s="63"/>
      <c r="G12031" s="63"/>
      <c r="H12031" s="63"/>
      <c r="I12031" s="63"/>
      <c r="J12031" s="63"/>
      <c r="K12031" s="62">
        <v>0</v>
      </c>
      <c r="L12031" s="63"/>
      <c r="M12031" s="63"/>
      <c r="N12031" s="63"/>
      <c r="O12031" s="63"/>
      <c r="P12031" s="63"/>
      <c r="Q12031" s="63"/>
      <c r="R12031" s="63"/>
      <c r="S12031" s="63"/>
      <c r="T12031" s="63"/>
      <c r="U12031" s="63"/>
      <c r="V12031" s="63"/>
      <c r="W12031" s="63"/>
      <c r="X12031" s="63"/>
      <c r="Y12031" s="63"/>
      <c r="Z12031" s="62">
        <v>198</v>
      </c>
      <c r="AA12031" s="62">
        <v>1455</v>
      </c>
      <c r="AB12031" s="62">
        <v>40.42</v>
      </c>
      <c r="AC12031" s="62">
        <v>66</v>
      </c>
    </row>
    <row r="12032" spans="1:29" x14ac:dyDescent="0.25">
      <c r="A12032" s="61" t="s">
        <v>79</v>
      </c>
      <c r="B12032" s="61" t="s">
        <v>80</v>
      </c>
      <c r="C12032" s="62">
        <v>2017</v>
      </c>
      <c r="D12032" s="61" t="s">
        <v>175</v>
      </c>
      <c r="E12032" s="62">
        <v>8</v>
      </c>
      <c r="F12032" s="62">
        <v>3672</v>
      </c>
      <c r="G12032" s="62">
        <v>782</v>
      </c>
      <c r="H12032" s="62">
        <v>8.15</v>
      </c>
      <c r="I12032" s="62">
        <v>459</v>
      </c>
      <c r="J12032" s="62">
        <v>3414.96</v>
      </c>
      <c r="K12032" s="62">
        <v>168.77</v>
      </c>
      <c r="L12032" s="62">
        <v>225</v>
      </c>
      <c r="M12032" s="62">
        <v>2.34</v>
      </c>
      <c r="N12032" s="62">
        <v>21.1</v>
      </c>
      <c r="O12032" s="62">
        <v>2035.23</v>
      </c>
      <c r="P12032" s="63"/>
      <c r="Q12032" s="63"/>
      <c r="R12032" s="63"/>
      <c r="S12032" s="63"/>
      <c r="T12032" s="63"/>
      <c r="U12032" s="63"/>
      <c r="V12032" s="63"/>
      <c r="W12032" s="63"/>
      <c r="X12032" s="63"/>
      <c r="Y12032" s="63"/>
      <c r="Z12032" s="62">
        <v>92349</v>
      </c>
      <c r="AA12032" s="62">
        <v>5644</v>
      </c>
      <c r="AB12032" s="62">
        <v>58.79</v>
      </c>
      <c r="AC12032" s="62">
        <v>11543.63</v>
      </c>
    </row>
    <row r="12033" spans="1:29" ht="30" x14ac:dyDescent="0.25">
      <c r="A12033" s="61" t="s">
        <v>269</v>
      </c>
      <c r="B12033" s="61" t="s">
        <v>270</v>
      </c>
      <c r="C12033" s="62">
        <v>2016</v>
      </c>
      <c r="D12033" s="61" t="s">
        <v>226</v>
      </c>
      <c r="E12033" s="62">
        <v>59</v>
      </c>
      <c r="F12033" s="62">
        <v>411300</v>
      </c>
      <c r="G12033" s="62">
        <v>79138</v>
      </c>
      <c r="H12033" s="62">
        <v>111.78</v>
      </c>
      <c r="I12033" s="62">
        <v>6971.19</v>
      </c>
      <c r="J12033" s="62">
        <v>382509</v>
      </c>
      <c r="K12033" s="62">
        <v>13650.82</v>
      </c>
      <c r="L12033" s="62">
        <v>9342</v>
      </c>
      <c r="M12033" s="62">
        <v>13.19</v>
      </c>
      <c r="N12033" s="62">
        <v>231.37</v>
      </c>
      <c r="O12033" s="62">
        <v>164619.39000000001</v>
      </c>
      <c r="P12033" s="63"/>
      <c r="Q12033" s="63"/>
      <c r="R12033" s="63"/>
      <c r="S12033" s="63"/>
      <c r="T12033" s="63"/>
      <c r="U12033" s="63"/>
      <c r="V12033" s="63"/>
      <c r="W12033" s="63"/>
      <c r="X12033" s="63"/>
      <c r="Y12033" s="63"/>
      <c r="Z12033" s="62">
        <v>154800</v>
      </c>
      <c r="AA12033" s="62">
        <v>7071</v>
      </c>
      <c r="AB12033" s="62">
        <v>9.99</v>
      </c>
      <c r="AC12033" s="62">
        <v>2623.73</v>
      </c>
    </row>
    <row r="12034" spans="1:29" x14ac:dyDescent="0.25">
      <c r="A12034" s="61" t="s">
        <v>424</v>
      </c>
      <c r="B12034" s="61" t="s">
        <v>425</v>
      </c>
      <c r="C12034" s="62">
        <v>2008</v>
      </c>
      <c r="D12034" s="61" t="s">
        <v>78</v>
      </c>
      <c r="E12034" s="62">
        <v>56</v>
      </c>
      <c r="F12034" s="62">
        <v>493780</v>
      </c>
      <c r="G12034" s="62">
        <v>86539</v>
      </c>
      <c r="H12034" s="62">
        <v>128.78</v>
      </c>
      <c r="I12034" s="62">
        <v>8817.5</v>
      </c>
      <c r="J12034" s="62">
        <v>459215.4</v>
      </c>
      <c r="K12034" s="62">
        <v>0</v>
      </c>
      <c r="L12034" s="63"/>
      <c r="M12034" s="63"/>
      <c r="N12034" s="63"/>
      <c r="O12034" s="63"/>
      <c r="P12034" s="63"/>
      <c r="Q12034" s="63"/>
      <c r="R12034" s="63"/>
      <c r="S12034" s="63"/>
      <c r="T12034" s="63"/>
      <c r="U12034" s="63"/>
      <c r="V12034" s="63"/>
      <c r="W12034" s="63"/>
      <c r="X12034" s="63"/>
      <c r="Y12034" s="63"/>
      <c r="Z12034" s="62">
        <v>219800</v>
      </c>
      <c r="AA12034" s="62">
        <v>12076</v>
      </c>
      <c r="AB12034" s="62">
        <v>17.97</v>
      </c>
      <c r="AC12034" s="62">
        <v>3925</v>
      </c>
    </row>
    <row r="12035" spans="1:29" x14ac:dyDescent="0.25">
      <c r="A12035" s="61" t="s">
        <v>130</v>
      </c>
      <c r="B12035" s="61" t="s">
        <v>131</v>
      </c>
      <c r="C12035" s="62">
        <v>2004</v>
      </c>
      <c r="D12035" s="61" t="s">
        <v>83</v>
      </c>
      <c r="E12035" s="62">
        <v>26</v>
      </c>
      <c r="F12035" s="62">
        <v>149750</v>
      </c>
      <c r="G12035" s="62">
        <v>14161</v>
      </c>
      <c r="H12035" s="62">
        <v>45.39</v>
      </c>
      <c r="I12035" s="62">
        <v>5759.62</v>
      </c>
      <c r="J12035" s="62">
        <v>139267.5</v>
      </c>
      <c r="K12035" s="62">
        <v>9701.26</v>
      </c>
      <c r="L12035" s="62">
        <v>20390</v>
      </c>
      <c r="M12035" s="62">
        <v>65.349999999999994</v>
      </c>
      <c r="N12035" s="62">
        <v>373.13</v>
      </c>
      <c r="O12035" s="62">
        <v>116990.42</v>
      </c>
      <c r="P12035" s="63"/>
      <c r="Q12035" s="63"/>
      <c r="R12035" s="63"/>
      <c r="S12035" s="63"/>
      <c r="T12035" s="63"/>
      <c r="U12035" s="62">
        <v>1102</v>
      </c>
      <c r="V12035" s="62">
        <v>1480</v>
      </c>
      <c r="W12035" s="62">
        <v>4.74</v>
      </c>
      <c r="X12035" s="62">
        <v>42</v>
      </c>
      <c r="Y12035" s="62">
        <v>24667.17</v>
      </c>
      <c r="Z12035" s="62">
        <v>2723</v>
      </c>
      <c r="AA12035" s="62">
        <v>14584</v>
      </c>
      <c r="AB12035" s="62">
        <v>46.74</v>
      </c>
      <c r="AC12035" s="62">
        <v>104.73</v>
      </c>
    </row>
    <row r="12036" spans="1:29" ht="30" x14ac:dyDescent="0.25">
      <c r="A12036" s="61" t="s">
        <v>293</v>
      </c>
      <c r="B12036" s="61" t="s">
        <v>294</v>
      </c>
      <c r="C12036" s="62">
        <v>2016</v>
      </c>
      <c r="D12036" s="61" t="s">
        <v>78</v>
      </c>
      <c r="E12036" s="62">
        <v>36</v>
      </c>
      <c r="F12036" s="62">
        <v>121409</v>
      </c>
      <c r="G12036" s="62">
        <v>26851</v>
      </c>
      <c r="H12036" s="62">
        <v>62.16</v>
      </c>
      <c r="I12036" s="62">
        <v>3372.47</v>
      </c>
      <c r="J12036" s="62">
        <v>112910.37</v>
      </c>
      <c r="K12036" s="62">
        <v>18694</v>
      </c>
      <c r="L12036" s="62">
        <v>8961</v>
      </c>
      <c r="M12036" s="62">
        <v>20.74</v>
      </c>
      <c r="N12036" s="63"/>
      <c r="O12036" s="63"/>
      <c r="P12036" s="63"/>
      <c r="Q12036" s="63"/>
      <c r="R12036" s="63"/>
      <c r="S12036" s="63"/>
      <c r="T12036" s="63"/>
      <c r="U12036" s="63"/>
      <c r="V12036" s="63"/>
      <c r="W12036" s="63"/>
      <c r="X12036" s="63"/>
      <c r="Y12036" s="63"/>
      <c r="Z12036" s="62">
        <v>1765.92</v>
      </c>
      <c r="AA12036" s="62">
        <v>3938</v>
      </c>
      <c r="AB12036" s="62">
        <v>9.1199999999999992</v>
      </c>
      <c r="AC12036" s="62">
        <v>49.05</v>
      </c>
    </row>
    <row r="12037" spans="1:29" ht="30" x14ac:dyDescent="0.25">
      <c r="A12037" s="61" t="s">
        <v>122</v>
      </c>
      <c r="B12037" s="61" t="s">
        <v>123</v>
      </c>
      <c r="C12037" s="62">
        <v>2006</v>
      </c>
      <c r="D12037" s="61" t="s">
        <v>94</v>
      </c>
      <c r="E12037" s="62">
        <v>20</v>
      </c>
      <c r="F12037" s="62">
        <v>114</v>
      </c>
      <c r="G12037" s="62">
        <v>58</v>
      </c>
      <c r="H12037" s="62">
        <v>0.24</v>
      </c>
      <c r="I12037" s="62">
        <v>5.7</v>
      </c>
      <c r="J12037" s="62">
        <v>106.02</v>
      </c>
      <c r="K12037" s="62">
        <v>56</v>
      </c>
      <c r="L12037" s="62">
        <v>132</v>
      </c>
      <c r="M12037" s="62">
        <v>0.55000000000000004</v>
      </c>
      <c r="N12037" s="63"/>
      <c r="O12037" s="63"/>
      <c r="P12037" s="63"/>
      <c r="Q12037" s="63"/>
      <c r="R12037" s="63"/>
      <c r="S12037" s="63"/>
      <c r="T12037" s="63"/>
      <c r="U12037" s="63"/>
      <c r="V12037" s="63"/>
      <c r="W12037" s="63"/>
      <c r="X12037" s="63"/>
      <c r="Y12037" s="63"/>
      <c r="Z12037" s="62">
        <v>2701.16</v>
      </c>
      <c r="AA12037" s="62">
        <v>12410</v>
      </c>
      <c r="AB12037" s="62">
        <v>51.71</v>
      </c>
      <c r="AC12037" s="62">
        <v>135.06</v>
      </c>
    </row>
    <row r="12038" spans="1:29" x14ac:dyDescent="0.25">
      <c r="A12038" s="61" t="s">
        <v>407</v>
      </c>
      <c r="B12038" s="61" t="s">
        <v>408</v>
      </c>
      <c r="C12038" s="62">
        <v>2009</v>
      </c>
      <c r="D12038" s="61" t="s">
        <v>75</v>
      </c>
      <c r="E12038" s="62">
        <v>6</v>
      </c>
      <c r="F12038" s="62">
        <v>31992</v>
      </c>
      <c r="G12038" s="62">
        <v>2076</v>
      </c>
      <c r="H12038" s="62">
        <v>28.83</v>
      </c>
      <c r="I12038" s="62">
        <v>5332</v>
      </c>
      <c r="J12038" s="62">
        <v>29752.560000000001</v>
      </c>
      <c r="K12038" s="62">
        <v>0</v>
      </c>
      <c r="L12038" s="63"/>
      <c r="M12038" s="63"/>
      <c r="N12038" s="63"/>
      <c r="O12038" s="63"/>
      <c r="P12038" s="63"/>
      <c r="Q12038" s="63"/>
      <c r="R12038" s="63"/>
      <c r="S12038" s="63"/>
      <c r="T12038" s="63"/>
      <c r="U12038" s="63"/>
      <c r="V12038" s="63"/>
      <c r="W12038" s="63"/>
      <c r="X12038" s="63"/>
      <c r="Y12038" s="63"/>
      <c r="Z12038" s="62">
        <v>652.84</v>
      </c>
      <c r="AA12038" s="62">
        <v>4610</v>
      </c>
      <c r="AB12038" s="62">
        <v>64.03</v>
      </c>
      <c r="AC12038" s="62">
        <v>108.81</v>
      </c>
    </row>
    <row r="12039" spans="1:29" x14ac:dyDescent="0.25">
      <c r="A12039" s="61" t="s">
        <v>332</v>
      </c>
      <c r="B12039" s="61" t="s">
        <v>333</v>
      </c>
      <c r="C12039" s="62">
        <v>2013</v>
      </c>
      <c r="D12039" s="61" t="s">
        <v>99</v>
      </c>
      <c r="E12039" s="62">
        <v>120</v>
      </c>
      <c r="F12039" s="62">
        <v>512384</v>
      </c>
      <c r="G12039" s="62">
        <v>80335</v>
      </c>
      <c r="H12039" s="62">
        <v>55.79</v>
      </c>
      <c r="I12039" s="62">
        <v>4269.87</v>
      </c>
      <c r="J12039" s="62">
        <v>476517.12</v>
      </c>
      <c r="K12039" s="62">
        <v>71613.97</v>
      </c>
      <c r="L12039" s="62">
        <v>71936</v>
      </c>
      <c r="M12039" s="62">
        <v>49.96</v>
      </c>
      <c r="N12039" s="62">
        <v>596.78</v>
      </c>
      <c r="O12039" s="62">
        <v>863614.31</v>
      </c>
      <c r="P12039" s="63"/>
      <c r="Q12039" s="63"/>
      <c r="R12039" s="63"/>
      <c r="S12039" s="63"/>
      <c r="T12039" s="63"/>
      <c r="U12039" s="63"/>
      <c r="V12039" s="63"/>
      <c r="W12039" s="63"/>
      <c r="X12039" s="63"/>
      <c r="Y12039" s="63"/>
      <c r="Z12039" s="62">
        <v>286935</v>
      </c>
      <c r="AA12039" s="62">
        <v>77896</v>
      </c>
      <c r="AB12039" s="62">
        <v>54.09</v>
      </c>
      <c r="AC12039" s="62">
        <v>2391.13</v>
      </c>
    </row>
    <row r="12040" spans="1:29" x14ac:dyDescent="0.25">
      <c r="A12040" s="61" t="s">
        <v>279</v>
      </c>
      <c r="B12040" s="61" t="s">
        <v>280</v>
      </c>
      <c r="C12040" s="62">
        <v>2004</v>
      </c>
      <c r="D12040" s="61" t="s">
        <v>78</v>
      </c>
      <c r="E12040" s="62">
        <v>30</v>
      </c>
      <c r="F12040" s="62">
        <v>102980</v>
      </c>
      <c r="G12040" s="62">
        <v>11037</v>
      </c>
      <c r="H12040" s="62">
        <v>30.66</v>
      </c>
      <c r="I12040" s="62">
        <v>3432.67</v>
      </c>
      <c r="J12040" s="62">
        <v>95771.4</v>
      </c>
      <c r="K12040" s="62">
        <v>45891</v>
      </c>
      <c r="L12040" s="62">
        <v>28004</v>
      </c>
      <c r="M12040" s="62">
        <v>77.790000000000006</v>
      </c>
      <c r="N12040" s="62">
        <v>1529.7</v>
      </c>
      <c r="O12040" s="62">
        <v>553413.34</v>
      </c>
      <c r="P12040" s="63"/>
      <c r="Q12040" s="63"/>
      <c r="R12040" s="63"/>
      <c r="S12040" s="63"/>
      <c r="T12040" s="63"/>
      <c r="U12040" s="63"/>
      <c r="V12040" s="63"/>
      <c r="W12040" s="63"/>
      <c r="X12040" s="63"/>
      <c r="Y12040" s="63"/>
      <c r="Z12040" s="62">
        <v>83820</v>
      </c>
      <c r="AA12040" s="62">
        <v>4238</v>
      </c>
      <c r="AB12040" s="62">
        <v>11.77</v>
      </c>
      <c r="AC12040" s="62">
        <v>2794</v>
      </c>
    </row>
    <row r="12041" spans="1:29" x14ac:dyDescent="0.25">
      <c r="A12041" s="61" t="s">
        <v>263</v>
      </c>
      <c r="B12041" s="61" t="s">
        <v>264</v>
      </c>
      <c r="C12041" s="62">
        <v>2018</v>
      </c>
      <c r="D12041" s="61" t="s">
        <v>78</v>
      </c>
      <c r="E12041" s="62">
        <v>155</v>
      </c>
      <c r="F12041" s="62">
        <v>263406</v>
      </c>
      <c r="G12041" s="62">
        <v>37968</v>
      </c>
      <c r="H12041" s="62">
        <v>20.41</v>
      </c>
      <c r="I12041" s="62">
        <v>1699.39</v>
      </c>
      <c r="J12041" s="62">
        <v>244967.58</v>
      </c>
      <c r="K12041" s="62">
        <v>2110.5700000000002</v>
      </c>
      <c r="L12041" s="62">
        <v>2005</v>
      </c>
      <c r="M12041" s="62">
        <v>1.08</v>
      </c>
      <c r="N12041" s="62">
        <v>13.62</v>
      </c>
      <c r="O12041" s="62">
        <v>25452.02</v>
      </c>
      <c r="P12041" s="63"/>
      <c r="Q12041" s="63"/>
      <c r="R12041" s="63"/>
      <c r="S12041" s="63"/>
      <c r="T12041" s="63"/>
      <c r="U12041" s="63"/>
      <c r="V12041" s="63"/>
      <c r="W12041" s="63"/>
      <c r="X12041" s="63"/>
      <c r="Y12041" s="63"/>
      <c r="Z12041" s="62">
        <v>31025</v>
      </c>
      <c r="AA12041" s="62">
        <v>6817</v>
      </c>
      <c r="AB12041" s="62">
        <v>3.67</v>
      </c>
      <c r="AC12041" s="62">
        <v>200.16</v>
      </c>
    </row>
    <row r="12042" spans="1:29" x14ac:dyDescent="0.25">
      <c r="A12042" s="61" t="s">
        <v>178</v>
      </c>
      <c r="B12042" s="61" t="s">
        <v>179</v>
      </c>
      <c r="C12042" s="62">
        <v>2012</v>
      </c>
      <c r="D12042" s="61" t="s">
        <v>301</v>
      </c>
      <c r="E12042" s="62">
        <v>18</v>
      </c>
      <c r="F12042" s="62">
        <v>11360</v>
      </c>
      <c r="G12042" s="62">
        <v>1520</v>
      </c>
      <c r="H12042" s="62">
        <v>7.04</v>
      </c>
      <c r="I12042" s="62">
        <v>631.11</v>
      </c>
      <c r="J12042" s="62">
        <v>10564.8</v>
      </c>
      <c r="K12042" s="62">
        <v>3713</v>
      </c>
      <c r="L12042" s="62">
        <v>4896</v>
      </c>
      <c r="M12042" s="62">
        <v>22.67</v>
      </c>
      <c r="N12042" s="62">
        <v>206.28</v>
      </c>
      <c r="O12042" s="62">
        <v>44776.19</v>
      </c>
      <c r="P12042" s="63"/>
      <c r="Q12042" s="63"/>
      <c r="R12042" s="63"/>
      <c r="S12042" s="63"/>
      <c r="T12042" s="63"/>
      <c r="U12042" s="63"/>
      <c r="V12042" s="63"/>
      <c r="W12042" s="63"/>
      <c r="X12042" s="63"/>
      <c r="Y12042" s="63"/>
      <c r="Z12042" s="62">
        <v>0.51</v>
      </c>
      <c r="AA12042" s="62">
        <v>3064</v>
      </c>
      <c r="AB12042" s="62">
        <v>14.19</v>
      </c>
      <c r="AC12042" s="62">
        <v>0.03</v>
      </c>
    </row>
    <row r="12043" spans="1:29" x14ac:dyDescent="0.25">
      <c r="A12043" s="61" t="s">
        <v>212</v>
      </c>
      <c r="B12043" s="61" t="s">
        <v>213</v>
      </c>
      <c r="C12043" s="62">
        <v>2008</v>
      </c>
      <c r="D12043" s="61" t="s">
        <v>78</v>
      </c>
      <c r="E12043" s="62">
        <v>40</v>
      </c>
      <c r="F12043" s="62">
        <v>384720</v>
      </c>
      <c r="G12043" s="62">
        <v>59079</v>
      </c>
      <c r="H12043" s="62">
        <v>123.08</v>
      </c>
      <c r="I12043" s="62">
        <v>9618</v>
      </c>
      <c r="J12043" s="62">
        <v>357789.6</v>
      </c>
      <c r="K12043" s="62">
        <v>0</v>
      </c>
      <c r="L12043" s="63"/>
      <c r="M12043" s="63"/>
      <c r="N12043" s="63"/>
      <c r="O12043" s="63"/>
      <c r="P12043" s="63"/>
      <c r="Q12043" s="63"/>
      <c r="R12043" s="63"/>
      <c r="S12043" s="63"/>
      <c r="T12043" s="63"/>
      <c r="U12043" s="63"/>
      <c r="V12043" s="63"/>
      <c r="W12043" s="63"/>
      <c r="X12043" s="63"/>
      <c r="Y12043" s="63"/>
      <c r="Z12043" s="62">
        <v>68886</v>
      </c>
      <c r="AA12043" s="62">
        <v>5361</v>
      </c>
      <c r="AB12043" s="62">
        <v>11.17</v>
      </c>
      <c r="AC12043" s="62">
        <v>1722.15</v>
      </c>
    </row>
    <row r="12044" spans="1:29" ht="30" x14ac:dyDescent="0.25">
      <c r="A12044" s="61" t="s">
        <v>148</v>
      </c>
      <c r="B12044" s="61" t="s">
        <v>149</v>
      </c>
      <c r="C12044" s="62">
        <v>2012</v>
      </c>
      <c r="D12044" s="61" t="s">
        <v>86</v>
      </c>
      <c r="E12044" s="62">
        <v>27</v>
      </c>
      <c r="F12044" s="62">
        <v>1246</v>
      </c>
      <c r="G12044" s="62">
        <v>198</v>
      </c>
      <c r="H12044" s="62">
        <v>0.61</v>
      </c>
      <c r="I12044" s="62">
        <v>46.15</v>
      </c>
      <c r="J12044" s="62">
        <v>1158.78</v>
      </c>
      <c r="K12044" s="62">
        <v>0</v>
      </c>
      <c r="L12044" s="63"/>
      <c r="M12044" s="63"/>
      <c r="N12044" s="63"/>
      <c r="O12044" s="63"/>
      <c r="P12044" s="63"/>
      <c r="Q12044" s="63"/>
      <c r="R12044" s="63"/>
      <c r="S12044" s="63"/>
      <c r="T12044" s="63"/>
      <c r="U12044" s="63"/>
      <c r="V12044" s="63"/>
      <c r="W12044" s="63"/>
      <c r="X12044" s="63"/>
      <c r="Y12044" s="63"/>
      <c r="Z12044" s="62">
        <v>326731</v>
      </c>
      <c r="AA12044" s="62">
        <v>41821</v>
      </c>
      <c r="AB12044" s="62">
        <v>129.08000000000001</v>
      </c>
      <c r="AC12044" s="62">
        <v>12101.15</v>
      </c>
    </row>
    <row r="12045" spans="1:29" ht="30" x14ac:dyDescent="0.25">
      <c r="A12045" s="61" t="s">
        <v>224</v>
      </c>
      <c r="B12045" s="61" t="s">
        <v>225</v>
      </c>
      <c r="C12045" s="62">
        <v>2015</v>
      </c>
      <c r="D12045" s="61" t="s">
        <v>78</v>
      </c>
      <c r="E12045" s="62">
        <v>64</v>
      </c>
      <c r="F12045" s="62">
        <v>489247</v>
      </c>
      <c r="G12045" s="62">
        <v>45431</v>
      </c>
      <c r="H12045" s="62">
        <v>59.15</v>
      </c>
      <c r="I12045" s="62">
        <v>7644.48</v>
      </c>
      <c r="J12045" s="62">
        <v>454999.71</v>
      </c>
      <c r="K12045" s="62">
        <v>7256.06</v>
      </c>
      <c r="L12045" s="62">
        <v>10489</v>
      </c>
      <c r="M12045" s="62">
        <v>13.66</v>
      </c>
      <c r="N12045" s="62">
        <v>113.38</v>
      </c>
      <c r="O12045" s="62">
        <v>87503.03</v>
      </c>
      <c r="P12045" s="63"/>
      <c r="Q12045" s="63"/>
      <c r="R12045" s="63"/>
      <c r="S12045" s="63"/>
      <c r="T12045" s="63"/>
      <c r="U12045" s="63"/>
      <c r="V12045" s="63"/>
      <c r="W12045" s="63"/>
      <c r="X12045" s="63"/>
      <c r="Y12045" s="63"/>
      <c r="Z12045" s="62">
        <v>1598.82</v>
      </c>
      <c r="AA12045" s="62">
        <v>10563</v>
      </c>
      <c r="AB12045" s="62">
        <v>13.75</v>
      </c>
      <c r="AC12045" s="62">
        <v>24.98</v>
      </c>
    </row>
    <row r="12046" spans="1:29" x14ac:dyDescent="0.25">
      <c r="A12046" s="61" t="s">
        <v>241</v>
      </c>
      <c r="B12046" s="61" t="s">
        <v>242</v>
      </c>
      <c r="C12046" s="62">
        <v>2017</v>
      </c>
      <c r="D12046" s="61" t="s">
        <v>72</v>
      </c>
      <c r="E12046" s="62">
        <v>12</v>
      </c>
      <c r="F12046" s="63"/>
      <c r="G12046" s="63"/>
      <c r="H12046" s="63"/>
      <c r="I12046" s="63"/>
      <c r="J12046" s="63"/>
      <c r="K12046" s="62">
        <v>0</v>
      </c>
      <c r="L12046" s="63"/>
      <c r="M12046" s="63"/>
      <c r="N12046" s="63"/>
      <c r="O12046" s="63"/>
      <c r="P12046" s="63"/>
      <c r="Q12046" s="63"/>
      <c r="R12046" s="63"/>
      <c r="S12046" s="63"/>
      <c r="T12046" s="63"/>
      <c r="U12046" s="63"/>
      <c r="V12046" s="63"/>
      <c r="W12046" s="63"/>
      <c r="X12046" s="63"/>
      <c r="Y12046" s="63"/>
      <c r="Z12046" s="62">
        <v>0</v>
      </c>
      <c r="AA12046" s="63"/>
      <c r="AB12046" s="63"/>
      <c r="AC12046" s="62">
        <v>0</v>
      </c>
    </row>
    <row r="12047" spans="1:29" ht="30" x14ac:dyDescent="0.25">
      <c r="A12047" s="61" t="s">
        <v>142</v>
      </c>
      <c r="B12047" s="61" t="s">
        <v>143</v>
      </c>
      <c r="C12047" s="62">
        <v>2013</v>
      </c>
      <c r="D12047" s="61" t="s">
        <v>72</v>
      </c>
      <c r="E12047" s="62">
        <v>144</v>
      </c>
      <c r="F12047" s="62">
        <v>1092986</v>
      </c>
      <c r="G12047" s="62">
        <v>175147</v>
      </c>
      <c r="H12047" s="62">
        <v>101.36</v>
      </c>
      <c r="I12047" s="62">
        <v>7590.18</v>
      </c>
      <c r="J12047" s="62">
        <v>1016476.98</v>
      </c>
      <c r="K12047" s="62">
        <v>6259.94</v>
      </c>
      <c r="L12047" s="62">
        <v>12497</v>
      </c>
      <c r="M12047" s="62">
        <v>7.23</v>
      </c>
      <c r="N12047" s="62">
        <v>43.47</v>
      </c>
      <c r="O12047" s="62">
        <v>75490.52</v>
      </c>
      <c r="P12047" s="63"/>
      <c r="Q12047" s="63"/>
      <c r="R12047" s="63"/>
      <c r="S12047" s="63"/>
      <c r="T12047" s="63"/>
      <c r="U12047" s="63"/>
      <c r="V12047" s="63"/>
      <c r="W12047" s="63"/>
      <c r="X12047" s="63"/>
      <c r="Y12047" s="63"/>
      <c r="Z12047" s="62">
        <v>544.21</v>
      </c>
      <c r="AA12047" s="62">
        <v>5853</v>
      </c>
      <c r="AB12047" s="62">
        <v>3.39</v>
      </c>
      <c r="AC12047" s="62">
        <v>3.78</v>
      </c>
    </row>
    <row r="12048" spans="1:29" x14ac:dyDescent="0.25">
      <c r="A12048" s="61" t="s">
        <v>260</v>
      </c>
      <c r="B12048" s="61" t="s">
        <v>261</v>
      </c>
      <c r="C12048" s="62">
        <v>2008</v>
      </c>
      <c r="D12048" s="61" t="s">
        <v>99</v>
      </c>
      <c r="E12048" s="62">
        <v>26</v>
      </c>
      <c r="F12048" s="62">
        <v>41313</v>
      </c>
      <c r="G12048" s="62">
        <v>8844</v>
      </c>
      <c r="H12048" s="62">
        <v>28.35</v>
      </c>
      <c r="I12048" s="62">
        <v>1588.96</v>
      </c>
      <c r="J12048" s="62">
        <v>38421.089999999997</v>
      </c>
      <c r="K12048" s="62">
        <v>14506.45</v>
      </c>
      <c r="L12048" s="62">
        <v>21471</v>
      </c>
      <c r="M12048" s="62">
        <v>68.819999999999993</v>
      </c>
      <c r="N12048" s="62">
        <v>557.94000000000005</v>
      </c>
      <c r="O12048" s="62">
        <v>174937.67</v>
      </c>
      <c r="P12048" s="63"/>
      <c r="Q12048" s="63"/>
      <c r="R12048" s="63"/>
      <c r="S12048" s="63"/>
      <c r="T12048" s="63"/>
      <c r="U12048" s="63"/>
      <c r="V12048" s="63"/>
      <c r="W12048" s="63"/>
      <c r="X12048" s="63"/>
      <c r="Y12048" s="63"/>
      <c r="Z12048" s="62">
        <v>642</v>
      </c>
      <c r="AA12048" s="62">
        <v>5863</v>
      </c>
      <c r="AB12048" s="62">
        <v>18.79</v>
      </c>
      <c r="AC12048" s="62">
        <v>24.69</v>
      </c>
    </row>
    <row r="12049" spans="1:29" x14ac:dyDescent="0.25">
      <c r="A12049" s="61" t="s">
        <v>95</v>
      </c>
      <c r="B12049" s="61" t="s">
        <v>96</v>
      </c>
      <c r="C12049" s="62">
        <v>2018</v>
      </c>
      <c r="D12049" s="61" t="s">
        <v>150</v>
      </c>
      <c r="E12049" s="62">
        <v>8</v>
      </c>
      <c r="F12049" s="63"/>
      <c r="G12049" s="63"/>
      <c r="H12049" s="63"/>
      <c r="I12049" s="63"/>
      <c r="J12049" s="63"/>
      <c r="K12049" s="62">
        <v>0</v>
      </c>
      <c r="L12049" s="63"/>
      <c r="M12049" s="63"/>
      <c r="N12049" s="63"/>
      <c r="O12049" s="63"/>
      <c r="P12049" s="63"/>
      <c r="Q12049" s="63"/>
      <c r="R12049" s="63"/>
      <c r="S12049" s="63"/>
      <c r="T12049" s="63"/>
      <c r="U12049" s="63"/>
      <c r="V12049" s="63"/>
      <c r="W12049" s="63"/>
      <c r="X12049" s="63"/>
      <c r="Y12049" s="63"/>
      <c r="Z12049" s="62">
        <v>0</v>
      </c>
      <c r="AA12049" s="63"/>
      <c r="AB12049" s="63"/>
      <c r="AC12049" s="62">
        <v>0</v>
      </c>
    </row>
    <row r="12050" spans="1:29" x14ac:dyDescent="0.25">
      <c r="A12050" s="61" t="s">
        <v>204</v>
      </c>
      <c r="B12050" s="61" t="s">
        <v>205</v>
      </c>
      <c r="C12050" s="62">
        <v>2015</v>
      </c>
      <c r="D12050" s="61" t="s">
        <v>99</v>
      </c>
      <c r="E12050" s="62">
        <v>40</v>
      </c>
      <c r="F12050" s="62">
        <v>267000</v>
      </c>
      <c r="G12050" s="62">
        <v>39985</v>
      </c>
      <c r="H12050" s="62">
        <v>83.3</v>
      </c>
      <c r="I12050" s="62">
        <v>6675</v>
      </c>
      <c r="J12050" s="62">
        <v>248310</v>
      </c>
      <c r="K12050" s="62">
        <v>0</v>
      </c>
      <c r="L12050" s="63"/>
      <c r="M12050" s="63"/>
      <c r="N12050" s="63"/>
      <c r="O12050" s="63"/>
      <c r="P12050" s="63"/>
      <c r="Q12050" s="63"/>
      <c r="R12050" s="63"/>
      <c r="S12050" s="63"/>
      <c r="T12050" s="63"/>
      <c r="U12050" s="63"/>
      <c r="V12050" s="63"/>
      <c r="W12050" s="63"/>
      <c r="X12050" s="63"/>
      <c r="Y12050" s="63"/>
      <c r="Z12050" s="62">
        <v>0</v>
      </c>
      <c r="AA12050" s="63"/>
      <c r="AB12050" s="63"/>
      <c r="AC12050" s="62">
        <v>0</v>
      </c>
    </row>
    <row r="12051" spans="1:29" ht="30" x14ac:dyDescent="0.25">
      <c r="A12051" s="61" t="s">
        <v>218</v>
      </c>
      <c r="B12051" s="61" t="s">
        <v>219</v>
      </c>
      <c r="C12051" s="62">
        <v>2012</v>
      </c>
      <c r="D12051" s="61" t="s">
        <v>86</v>
      </c>
      <c r="E12051" s="62">
        <v>73</v>
      </c>
      <c r="F12051" s="62">
        <v>10205</v>
      </c>
      <c r="G12051" s="62">
        <v>1655</v>
      </c>
      <c r="H12051" s="62">
        <v>1.89</v>
      </c>
      <c r="I12051" s="62">
        <v>139.79</v>
      </c>
      <c r="J12051" s="62">
        <v>9490.65</v>
      </c>
      <c r="K12051" s="62">
        <v>1859.36</v>
      </c>
      <c r="L12051" s="62">
        <v>4134</v>
      </c>
      <c r="M12051" s="62">
        <v>4.72</v>
      </c>
      <c r="N12051" s="62">
        <v>25.47</v>
      </c>
      <c r="O12051" s="62">
        <v>22422.58</v>
      </c>
      <c r="P12051" s="63"/>
      <c r="Q12051" s="63"/>
      <c r="R12051" s="63"/>
      <c r="S12051" s="63"/>
      <c r="T12051" s="63"/>
      <c r="U12051" s="63"/>
      <c r="V12051" s="63"/>
      <c r="W12051" s="63"/>
      <c r="X12051" s="63"/>
      <c r="Y12051" s="63"/>
      <c r="Z12051" s="62">
        <v>534957</v>
      </c>
      <c r="AA12051" s="62">
        <v>82022</v>
      </c>
      <c r="AB12051" s="62">
        <v>93.63</v>
      </c>
      <c r="AC12051" s="62">
        <v>7328.18</v>
      </c>
    </row>
    <row r="12052" spans="1:29" ht="30" x14ac:dyDescent="0.25">
      <c r="A12052" s="61" t="s">
        <v>500</v>
      </c>
      <c r="B12052" s="61" t="s">
        <v>501</v>
      </c>
      <c r="C12052" s="62">
        <v>2011</v>
      </c>
      <c r="D12052" s="61" t="s">
        <v>75</v>
      </c>
      <c r="E12052" s="62">
        <v>13</v>
      </c>
      <c r="F12052" s="62">
        <v>12282</v>
      </c>
      <c r="G12052" s="62">
        <v>1502</v>
      </c>
      <c r="H12052" s="62">
        <v>9.6300000000000008</v>
      </c>
      <c r="I12052" s="62">
        <v>944.77</v>
      </c>
      <c r="J12052" s="62">
        <v>11422.26</v>
      </c>
      <c r="K12052" s="62">
        <v>0</v>
      </c>
      <c r="L12052" s="63"/>
      <c r="M12052" s="63"/>
      <c r="N12052" s="63"/>
      <c r="O12052" s="63"/>
      <c r="P12052" s="63"/>
      <c r="Q12052" s="63"/>
      <c r="R12052" s="63"/>
      <c r="S12052" s="63"/>
      <c r="T12052" s="63"/>
      <c r="U12052" s="63"/>
      <c r="V12052" s="63"/>
      <c r="W12052" s="63"/>
      <c r="X12052" s="63"/>
      <c r="Y12052" s="63"/>
      <c r="Z12052" s="62">
        <v>1244.97</v>
      </c>
      <c r="AA12052" s="62">
        <v>7159</v>
      </c>
      <c r="AB12052" s="62">
        <v>45.89</v>
      </c>
      <c r="AC12052" s="62">
        <v>95.77</v>
      </c>
    </row>
    <row r="12053" spans="1:29" ht="30" x14ac:dyDescent="0.25">
      <c r="A12053" s="61" t="s">
        <v>415</v>
      </c>
      <c r="B12053" s="61" t="s">
        <v>416</v>
      </c>
      <c r="C12053" s="62">
        <v>2016</v>
      </c>
      <c r="D12053" s="61" t="s">
        <v>72</v>
      </c>
      <c r="E12053" s="62">
        <v>19</v>
      </c>
      <c r="F12053" s="62">
        <v>63238</v>
      </c>
      <c r="G12053" s="62">
        <v>12400</v>
      </c>
      <c r="H12053" s="62">
        <v>54.39</v>
      </c>
      <c r="I12053" s="62">
        <v>3328.32</v>
      </c>
      <c r="J12053" s="62">
        <v>58811.34</v>
      </c>
      <c r="K12053" s="62">
        <v>2363.7199999999998</v>
      </c>
      <c r="L12053" s="62">
        <v>3149</v>
      </c>
      <c r="M12053" s="62">
        <v>13.81</v>
      </c>
      <c r="N12053" s="62">
        <v>124.41</v>
      </c>
      <c r="O12053" s="62">
        <v>28504.86</v>
      </c>
      <c r="P12053" s="63"/>
      <c r="Q12053" s="63"/>
      <c r="R12053" s="63"/>
      <c r="S12053" s="63"/>
      <c r="T12053" s="63"/>
      <c r="U12053" s="63"/>
      <c r="V12053" s="63"/>
      <c r="W12053" s="63"/>
      <c r="X12053" s="63"/>
      <c r="Y12053" s="63"/>
      <c r="Z12053" s="62">
        <v>123800</v>
      </c>
      <c r="AA12053" s="62">
        <v>21369</v>
      </c>
      <c r="AB12053" s="62">
        <v>93.72</v>
      </c>
      <c r="AC12053" s="62">
        <v>6515.79</v>
      </c>
    </row>
    <row r="12054" spans="1:29" x14ac:dyDescent="0.25">
      <c r="A12054" s="61" t="s">
        <v>409</v>
      </c>
      <c r="B12054" s="61" t="s">
        <v>410</v>
      </c>
      <c r="C12054" s="62">
        <v>2017</v>
      </c>
      <c r="D12054" s="61" t="s">
        <v>75</v>
      </c>
      <c r="E12054" s="62">
        <v>6</v>
      </c>
      <c r="F12054" s="63"/>
      <c r="G12054" s="63"/>
      <c r="H12054" s="63"/>
      <c r="I12054" s="63"/>
      <c r="J12054" s="63"/>
      <c r="K12054" s="62">
        <v>0</v>
      </c>
      <c r="L12054" s="63"/>
      <c r="M12054" s="63"/>
      <c r="N12054" s="63"/>
      <c r="O12054" s="63"/>
      <c r="P12054" s="63"/>
      <c r="Q12054" s="63"/>
      <c r="R12054" s="63"/>
      <c r="S12054" s="63"/>
      <c r="T12054" s="63"/>
      <c r="U12054" s="63"/>
      <c r="V12054" s="63"/>
      <c r="W12054" s="63"/>
      <c r="X12054" s="63"/>
      <c r="Y12054" s="63"/>
      <c r="Z12054" s="62">
        <v>596.22</v>
      </c>
      <c r="AA12054" s="62">
        <v>2695</v>
      </c>
      <c r="AB12054" s="62">
        <v>37.43</v>
      </c>
      <c r="AC12054" s="62">
        <v>99.37</v>
      </c>
    </row>
    <row r="12055" spans="1:29" ht="30" x14ac:dyDescent="0.25">
      <c r="A12055" s="61" t="s">
        <v>363</v>
      </c>
      <c r="B12055" s="61" t="s">
        <v>364</v>
      </c>
      <c r="C12055" s="62">
        <v>2014</v>
      </c>
      <c r="D12055" s="61" t="s">
        <v>75</v>
      </c>
      <c r="E12055" s="62">
        <v>5</v>
      </c>
      <c r="F12055" s="63"/>
      <c r="G12055" s="63"/>
      <c r="H12055" s="63"/>
      <c r="I12055" s="63"/>
      <c r="J12055" s="63"/>
      <c r="K12055" s="62">
        <v>0</v>
      </c>
      <c r="L12055" s="63"/>
      <c r="M12055" s="63"/>
      <c r="N12055" s="63"/>
      <c r="O12055" s="63"/>
      <c r="P12055" s="63"/>
      <c r="Q12055" s="63"/>
      <c r="R12055" s="63"/>
      <c r="S12055" s="63"/>
      <c r="T12055" s="63"/>
      <c r="U12055" s="63"/>
      <c r="V12055" s="63"/>
      <c r="W12055" s="63"/>
      <c r="X12055" s="63"/>
      <c r="Y12055" s="63"/>
      <c r="Z12055" s="62">
        <v>414.41</v>
      </c>
      <c r="AA12055" s="62">
        <v>1420</v>
      </c>
      <c r="AB12055" s="62">
        <v>23.67</v>
      </c>
      <c r="AC12055" s="62">
        <v>82.88</v>
      </c>
    </row>
    <row r="12056" spans="1:29" x14ac:dyDescent="0.25">
      <c r="A12056" s="61" t="s">
        <v>196</v>
      </c>
      <c r="B12056" s="61" t="s">
        <v>197</v>
      </c>
      <c r="C12056" s="62">
        <v>2017</v>
      </c>
      <c r="D12056" s="61" t="s">
        <v>89</v>
      </c>
      <c r="E12056" s="62">
        <v>24</v>
      </c>
      <c r="F12056" s="62">
        <v>19383</v>
      </c>
      <c r="G12056" s="62">
        <v>4008</v>
      </c>
      <c r="H12056" s="62">
        <v>13.92</v>
      </c>
      <c r="I12056" s="62">
        <v>807.63</v>
      </c>
      <c r="J12056" s="62">
        <v>18026.189999999999</v>
      </c>
      <c r="K12056" s="62">
        <v>7188.17</v>
      </c>
      <c r="L12056" s="62">
        <v>8719</v>
      </c>
      <c r="M12056" s="62">
        <v>30.27</v>
      </c>
      <c r="N12056" s="62">
        <v>299.51</v>
      </c>
      <c r="O12056" s="62">
        <v>86684.26</v>
      </c>
      <c r="P12056" s="63"/>
      <c r="Q12056" s="63"/>
      <c r="R12056" s="63"/>
      <c r="S12056" s="63"/>
      <c r="T12056" s="63"/>
      <c r="U12056" s="63"/>
      <c r="V12056" s="63"/>
      <c r="W12056" s="63"/>
      <c r="X12056" s="63"/>
      <c r="Y12056" s="63"/>
      <c r="Z12056" s="62">
        <v>47106</v>
      </c>
      <c r="AA12056" s="62">
        <v>4415</v>
      </c>
      <c r="AB12056" s="62">
        <v>15.33</v>
      </c>
      <c r="AC12056" s="62">
        <v>1962.75</v>
      </c>
    </row>
    <row r="12057" spans="1:29" ht="30" x14ac:dyDescent="0.25">
      <c r="A12057" s="61" t="s">
        <v>233</v>
      </c>
      <c r="B12057" s="61" t="s">
        <v>234</v>
      </c>
      <c r="C12057" s="62">
        <v>2005</v>
      </c>
      <c r="D12057" s="61" t="s">
        <v>99</v>
      </c>
      <c r="E12057" s="62">
        <v>76</v>
      </c>
      <c r="F12057" s="62">
        <v>42029</v>
      </c>
      <c r="G12057" s="62">
        <v>6415</v>
      </c>
      <c r="H12057" s="62">
        <v>7.03</v>
      </c>
      <c r="I12057" s="62">
        <v>553.01</v>
      </c>
      <c r="J12057" s="62">
        <v>39086.97</v>
      </c>
      <c r="K12057" s="62">
        <v>8907.86</v>
      </c>
      <c r="L12057" s="62">
        <v>53584</v>
      </c>
      <c r="M12057" s="62">
        <v>58.75</v>
      </c>
      <c r="N12057" s="63"/>
      <c r="O12057" s="63"/>
      <c r="P12057" s="63"/>
      <c r="Q12057" s="63"/>
      <c r="R12057" s="63"/>
      <c r="S12057" s="63"/>
      <c r="T12057" s="63"/>
      <c r="U12057" s="63"/>
      <c r="V12057" s="63"/>
      <c r="W12057" s="63"/>
      <c r="X12057" s="63"/>
      <c r="Y12057" s="63"/>
      <c r="Z12057" s="62">
        <v>2379.52</v>
      </c>
      <c r="AA12057" s="62">
        <v>20133</v>
      </c>
      <c r="AB12057" s="62">
        <v>22.08</v>
      </c>
      <c r="AC12057" s="62">
        <v>31.31</v>
      </c>
    </row>
    <row r="12058" spans="1:29" x14ac:dyDescent="0.25">
      <c r="A12058" s="61" t="s">
        <v>126</v>
      </c>
      <c r="B12058" s="61" t="s">
        <v>127</v>
      </c>
      <c r="C12058" s="62">
        <v>2005</v>
      </c>
      <c r="D12058" s="61" t="s">
        <v>72</v>
      </c>
      <c r="E12058" s="62">
        <v>105</v>
      </c>
      <c r="F12058" s="62">
        <v>1508400</v>
      </c>
      <c r="G12058" s="62">
        <v>152624</v>
      </c>
      <c r="H12058" s="62">
        <v>121.13</v>
      </c>
      <c r="I12058" s="62">
        <v>14365.71</v>
      </c>
      <c r="J12058" s="62">
        <v>1402812</v>
      </c>
      <c r="K12058" s="62">
        <v>1654</v>
      </c>
      <c r="L12058" s="62">
        <v>1479</v>
      </c>
      <c r="M12058" s="62">
        <v>1.17</v>
      </c>
      <c r="N12058" s="62">
        <v>15.75</v>
      </c>
      <c r="O12058" s="62">
        <v>19946.080000000002</v>
      </c>
      <c r="P12058" s="63"/>
      <c r="Q12058" s="63"/>
      <c r="R12058" s="63"/>
      <c r="S12058" s="63"/>
      <c r="T12058" s="63"/>
      <c r="U12058" s="63"/>
      <c r="V12058" s="63"/>
      <c r="W12058" s="63"/>
      <c r="X12058" s="63"/>
      <c r="Y12058" s="63"/>
      <c r="Z12058" s="62">
        <v>5506</v>
      </c>
      <c r="AA12058" s="62">
        <v>36835</v>
      </c>
      <c r="AB12058" s="62">
        <v>29.23</v>
      </c>
      <c r="AC12058" s="62">
        <v>52.44</v>
      </c>
    </row>
    <row r="12059" spans="1:29" x14ac:dyDescent="0.25">
      <c r="A12059" s="61" t="s">
        <v>161</v>
      </c>
      <c r="B12059" s="61" t="s">
        <v>162</v>
      </c>
      <c r="C12059" s="62">
        <v>2004</v>
      </c>
      <c r="D12059" s="61" t="s">
        <v>89</v>
      </c>
      <c r="E12059" s="62">
        <v>103</v>
      </c>
      <c r="F12059" s="62">
        <v>10396</v>
      </c>
      <c r="G12059" s="62">
        <v>1714</v>
      </c>
      <c r="H12059" s="62">
        <v>1.39</v>
      </c>
      <c r="I12059" s="62">
        <v>100.93</v>
      </c>
      <c r="J12059" s="62">
        <v>9668.2800000000007</v>
      </c>
      <c r="K12059" s="62">
        <v>660</v>
      </c>
      <c r="L12059" s="62">
        <v>760</v>
      </c>
      <c r="M12059" s="62">
        <v>0.61</v>
      </c>
      <c r="N12059" s="62">
        <v>6.41</v>
      </c>
      <c r="O12059" s="62">
        <v>7959.14</v>
      </c>
      <c r="P12059" s="63"/>
      <c r="Q12059" s="63"/>
      <c r="R12059" s="63"/>
      <c r="S12059" s="63"/>
      <c r="T12059" s="63"/>
      <c r="U12059" s="63"/>
      <c r="V12059" s="63"/>
      <c r="W12059" s="63"/>
      <c r="X12059" s="63"/>
      <c r="Y12059" s="63"/>
      <c r="Z12059" s="62">
        <v>107130</v>
      </c>
      <c r="AA12059" s="62">
        <v>10836</v>
      </c>
      <c r="AB12059" s="62">
        <v>8.77</v>
      </c>
      <c r="AC12059" s="62">
        <v>1040.0999999999999</v>
      </c>
    </row>
    <row r="12060" spans="1:29" ht="30" x14ac:dyDescent="0.25">
      <c r="A12060" s="61" t="s">
        <v>403</v>
      </c>
      <c r="B12060" s="61" t="s">
        <v>404</v>
      </c>
      <c r="C12060" s="62">
        <v>2018</v>
      </c>
      <c r="D12060" s="61" t="s">
        <v>78</v>
      </c>
      <c r="E12060" s="62">
        <v>32</v>
      </c>
      <c r="F12060" s="62">
        <v>61863</v>
      </c>
      <c r="G12060" s="62">
        <v>12843</v>
      </c>
      <c r="H12060" s="62">
        <v>33.450000000000003</v>
      </c>
      <c r="I12060" s="62">
        <v>1933.22</v>
      </c>
      <c r="J12060" s="62">
        <v>57532.59</v>
      </c>
      <c r="K12060" s="62">
        <v>8757.84</v>
      </c>
      <c r="L12060" s="62">
        <v>14904</v>
      </c>
      <c r="M12060" s="62">
        <v>38.81</v>
      </c>
      <c r="N12060" s="62">
        <v>273.68</v>
      </c>
      <c r="O12060" s="62">
        <v>105613.38</v>
      </c>
      <c r="P12060" s="63"/>
      <c r="Q12060" s="63"/>
      <c r="R12060" s="63"/>
      <c r="S12060" s="63"/>
      <c r="T12060" s="63"/>
      <c r="U12060" s="63"/>
      <c r="V12060" s="63"/>
      <c r="W12060" s="63"/>
      <c r="X12060" s="63"/>
      <c r="Y12060" s="63"/>
      <c r="Z12060" s="62">
        <v>9547.56</v>
      </c>
      <c r="AA12060" s="62">
        <v>2733</v>
      </c>
      <c r="AB12060" s="62">
        <v>7.12</v>
      </c>
      <c r="AC12060" s="62">
        <v>298.36</v>
      </c>
    </row>
    <row r="12061" spans="1:29" x14ac:dyDescent="0.25">
      <c r="A12061" s="61" t="s">
        <v>328</v>
      </c>
      <c r="B12061" s="61" t="s">
        <v>329</v>
      </c>
      <c r="C12061" s="62">
        <v>2003</v>
      </c>
      <c r="D12061" s="61" t="s">
        <v>298</v>
      </c>
      <c r="E12061" s="62">
        <v>12</v>
      </c>
      <c r="F12061" s="63"/>
      <c r="G12061" s="63"/>
      <c r="H12061" s="63"/>
      <c r="I12061" s="63"/>
      <c r="J12061" s="63"/>
      <c r="K12061" s="62">
        <v>0</v>
      </c>
      <c r="L12061" s="63"/>
      <c r="M12061" s="63"/>
      <c r="N12061" s="63"/>
      <c r="O12061" s="63"/>
      <c r="P12061" s="63"/>
      <c r="Q12061" s="63"/>
      <c r="R12061" s="63"/>
      <c r="S12061" s="63"/>
      <c r="T12061" s="63"/>
      <c r="U12061" s="63"/>
      <c r="V12061" s="63"/>
      <c r="W12061" s="63"/>
      <c r="X12061" s="63"/>
      <c r="Y12061" s="63"/>
      <c r="Z12061" s="62">
        <v>5197.51</v>
      </c>
      <c r="AA12061" s="62">
        <v>7776</v>
      </c>
      <c r="AB12061" s="62">
        <v>54</v>
      </c>
      <c r="AC12061" s="62">
        <v>433.13</v>
      </c>
    </row>
    <row r="12062" spans="1:29" x14ac:dyDescent="0.25">
      <c r="A12062" s="61" t="s">
        <v>107</v>
      </c>
      <c r="B12062" s="61" t="s">
        <v>108</v>
      </c>
      <c r="C12062" s="62">
        <v>2012</v>
      </c>
      <c r="D12062" s="61" t="s">
        <v>78</v>
      </c>
      <c r="E12062" s="62">
        <v>40</v>
      </c>
      <c r="F12062" s="62">
        <v>125588</v>
      </c>
      <c r="G12062" s="62">
        <v>23286</v>
      </c>
      <c r="H12062" s="62">
        <v>48.51</v>
      </c>
      <c r="I12062" s="62">
        <v>3139.7</v>
      </c>
      <c r="J12062" s="62">
        <v>116796.84</v>
      </c>
      <c r="K12062" s="62">
        <v>9192.0499999999993</v>
      </c>
      <c r="L12062" s="62">
        <v>12097</v>
      </c>
      <c r="M12062" s="62">
        <v>25.2</v>
      </c>
      <c r="N12062" s="62">
        <v>229.8</v>
      </c>
      <c r="O12062" s="62">
        <v>110849.65</v>
      </c>
      <c r="P12062" s="63"/>
      <c r="Q12062" s="63"/>
      <c r="R12062" s="63"/>
      <c r="S12062" s="63"/>
      <c r="T12062" s="63"/>
      <c r="U12062" s="63"/>
      <c r="V12062" s="63"/>
      <c r="W12062" s="63"/>
      <c r="X12062" s="63"/>
      <c r="Y12062" s="63"/>
      <c r="Z12062" s="62">
        <v>0</v>
      </c>
      <c r="AA12062" s="62">
        <v>21320</v>
      </c>
      <c r="AB12062" s="62">
        <v>44.42</v>
      </c>
      <c r="AC12062" s="62">
        <v>0</v>
      </c>
    </row>
    <row r="12063" spans="1:29" ht="30" x14ac:dyDescent="0.25">
      <c r="A12063" s="61" t="s">
        <v>115</v>
      </c>
      <c r="B12063" s="61" t="s">
        <v>116</v>
      </c>
      <c r="C12063" s="62">
        <v>2009</v>
      </c>
      <c r="D12063" s="61" t="s">
        <v>99</v>
      </c>
      <c r="E12063" s="62">
        <v>40</v>
      </c>
      <c r="F12063" s="62">
        <v>62006</v>
      </c>
      <c r="G12063" s="62">
        <v>13206</v>
      </c>
      <c r="H12063" s="62">
        <v>27.51</v>
      </c>
      <c r="I12063" s="62">
        <v>1550.15</v>
      </c>
      <c r="J12063" s="62">
        <v>57665.58</v>
      </c>
      <c r="K12063" s="62">
        <v>21784.68</v>
      </c>
      <c r="L12063" s="62">
        <v>42664</v>
      </c>
      <c r="M12063" s="62">
        <v>88.88</v>
      </c>
      <c r="N12063" s="62">
        <v>544.62</v>
      </c>
      <c r="O12063" s="62">
        <v>262707.93</v>
      </c>
      <c r="P12063" s="63"/>
      <c r="Q12063" s="63"/>
      <c r="R12063" s="63"/>
      <c r="S12063" s="63"/>
      <c r="T12063" s="63"/>
      <c r="U12063" s="63"/>
      <c r="V12063" s="63"/>
      <c r="W12063" s="63"/>
      <c r="X12063" s="63"/>
      <c r="Y12063" s="63"/>
      <c r="Z12063" s="62">
        <v>127900</v>
      </c>
      <c r="AA12063" s="62">
        <v>15797</v>
      </c>
      <c r="AB12063" s="62">
        <v>32.909999999999997</v>
      </c>
      <c r="AC12063" s="62">
        <v>3197.5</v>
      </c>
    </row>
    <row r="12064" spans="1:29" ht="30" x14ac:dyDescent="0.25">
      <c r="A12064" s="61" t="s">
        <v>572</v>
      </c>
      <c r="B12064" s="61" t="s">
        <v>573</v>
      </c>
      <c r="C12064" s="62">
        <v>2011</v>
      </c>
      <c r="D12064" s="61" t="s">
        <v>323</v>
      </c>
      <c r="E12064" s="62">
        <v>56</v>
      </c>
      <c r="F12064" s="62">
        <v>561454</v>
      </c>
      <c r="G12064" s="62">
        <v>103540</v>
      </c>
      <c r="H12064" s="62">
        <v>154.08000000000001</v>
      </c>
      <c r="I12064" s="62">
        <v>10025.959999999999</v>
      </c>
      <c r="J12064" s="62">
        <v>522152.22</v>
      </c>
      <c r="K12064" s="62">
        <v>0</v>
      </c>
      <c r="L12064" s="63"/>
      <c r="M12064" s="63"/>
      <c r="N12064" s="63"/>
      <c r="O12064" s="63"/>
      <c r="P12064" s="63"/>
      <c r="Q12064" s="63"/>
      <c r="R12064" s="63"/>
      <c r="S12064" s="63"/>
      <c r="T12064" s="63"/>
      <c r="U12064" s="63"/>
      <c r="V12064" s="63"/>
      <c r="W12064" s="63"/>
      <c r="X12064" s="63"/>
      <c r="Y12064" s="63"/>
      <c r="Z12064" s="62">
        <v>0</v>
      </c>
      <c r="AA12064" s="63"/>
      <c r="AB12064" s="63"/>
      <c r="AC12064" s="62">
        <v>0</v>
      </c>
    </row>
    <row r="12065" spans="1:29" ht="30" x14ac:dyDescent="0.25">
      <c r="A12065" s="61" t="s">
        <v>188</v>
      </c>
      <c r="B12065" s="61" t="s">
        <v>189</v>
      </c>
      <c r="C12065" s="62">
        <v>2011</v>
      </c>
      <c r="D12065" s="61" t="s">
        <v>99</v>
      </c>
      <c r="E12065" s="62">
        <v>202</v>
      </c>
      <c r="F12065" s="62">
        <v>722880</v>
      </c>
      <c r="G12065" s="62">
        <v>130968</v>
      </c>
      <c r="H12065" s="62">
        <v>54.03</v>
      </c>
      <c r="I12065" s="62">
        <v>3578.61</v>
      </c>
      <c r="J12065" s="62">
        <v>672278.4</v>
      </c>
      <c r="K12065" s="62">
        <v>115064.99</v>
      </c>
      <c r="L12065" s="62">
        <v>173907</v>
      </c>
      <c r="M12065" s="62">
        <v>71.739999999999995</v>
      </c>
      <c r="N12065" s="62">
        <v>569.63</v>
      </c>
      <c r="O12065" s="62">
        <v>1387603.18</v>
      </c>
      <c r="P12065" s="63"/>
      <c r="Q12065" s="63"/>
      <c r="R12065" s="63"/>
      <c r="S12065" s="63"/>
      <c r="T12065" s="63"/>
      <c r="U12065" s="63"/>
      <c r="V12065" s="63"/>
      <c r="W12065" s="63"/>
      <c r="X12065" s="63"/>
      <c r="Y12065" s="63"/>
      <c r="Z12065" s="62">
        <v>5860</v>
      </c>
      <c r="AA12065" s="62">
        <v>38321</v>
      </c>
      <c r="AB12065" s="62">
        <v>15.81</v>
      </c>
      <c r="AC12065" s="62">
        <v>29.01</v>
      </c>
    </row>
    <row r="12066" spans="1:29" x14ac:dyDescent="0.25">
      <c r="A12066" s="61" t="s">
        <v>102</v>
      </c>
      <c r="B12066" s="61" t="s">
        <v>103</v>
      </c>
      <c r="C12066" s="62">
        <v>2013</v>
      </c>
      <c r="D12066" s="61" t="s">
        <v>75</v>
      </c>
      <c r="E12066" s="62">
        <v>20</v>
      </c>
      <c r="F12066" s="62">
        <v>6649</v>
      </c>
      <c r="G12066" s="62">
        <v>1025</v>
      </c>
      <c r="H12066" s="62">
        <v>4.2699999999999996</v>
      </c>
      <c r="I12066" s="62">
        <v>332.45</v>
      </c>
      <c r="J12066" s="62">
        <v>6183.57</v>
      </c>
      <c r="K12066" s="62">
        <v>0</v>
      </c>
      <c r="L12066" s="63"/>
      <c r="M12066" s="63"/>
      <c r="N12066" s="63"/>
      <c r="O12066" s="63"/>
      <c r="P12066" s="63"/>
      <c r="Q12066" s="63"/>
      <c r="R12066" s="63"/>
      <c r="S12066" s="63"/>
      <c r="T12066" s="63"/>
      <c r="U12066" s="63"/>
      <c r="V12066" s="63"/>
      <c r="W12066" s="63"/>
      <c r="X12066" s="63"/>
      <c r="Y12066" s="63"/>
      <c r="Z12066" s="62">
        <v>3497</v>
      </c>
      <c r="AA12066" s="62">
        <v>55826</v>
      </c>
      <c r="AB12066" s="62">
        <v>232.61</v>
      </c>
      <c r="AC12066" s="62">
        <v>174.85</v>
      </c>
    </row>
    <row r="12067" spans="1:29" x14ac:dyDescent="0.25">
      <c r="A12067" s="61" t="s">
        <v>126</v>
      </c>
      <c r="B12067" s="61" t="s">
        <v>127</v>
      </c>
      <c r="C12067" s="62">
        <v>2004</v>
      </c>
      <c r="D12067" s="61" t="s">
        <v>468</v>
      </c>
      <c r="E12067" s="62">
        <v>85</v>
      </c>
      <c r="F12067" s="62">
        <v>290444</v>
      </c>
      <c r="G12067" s="62">
        <v>36105</v>
      </c>
      <c r="H12067" s="62">
        <v>35.4</v>
      </c>
      <c r="I12067" s="62">
        <v>3416.99</v>
      </c>
      <c r="J12067" s="62">
        <v>270112.92</v>
      </c>
      <c r="K12067" s="62">
        <v>37411</v>
      </c>
      <c r="L12067" s="62">
        <v>56490</v>
      </c>
      <c r="M12067" s="62">
        <v>55.38</v>
      </c>
      <c r="N12067" s="62">
        <v>440.13</v>
      </c>
      <c r="O12067" s="62">
        <v>451150.47</v>
      </c>
      <c r="P12067" s="63"/>
      <c r="Q12067" s="63"/>
      <c r="R12067" s="63"/>
      <c r="S12067" s="63"/>
      <c r="T12067" s="63"/>
      <c r="U12067" s="63"/>
      <c r="V12067" s="63"/>
      <c r="W12067" s="63"/>
      <c r="X12067" s="63"/>
      <c r="Y12067" s="63"/>
      <c r="Z12067" s="62">
        <v>4592</v>
      </c>
      <c r="AA12067" s="62">
        <v>20506</v>
      </c>
      <c r="AB12067" s="62">
        <v>20.100000000000001</v>
      </c>
      <c r="AC12067" s="62">
        <v>54.02</v>
      </c>
    </row>
    <row r="12068" spans="1:29" ht="30" x14ac:dyDescent="0.25">
      <c r="A12068" s="61" t="s">
        <v>446</v>
      </c>
      <c r="B12068" s="61" t="s">
        <v>447</v>
      </c>
      <c r="C12068" s="62">
        <v>2014</v>
      </c>
      <c r="D12068" s="61" t="s">
        <v>75</v>
      </c>
      <c r="E12068" s="62">
        <v>14</v>
      </c>
      <c r="F12068" s="62">
        <v>259</v>
      </c>
      <c r="G12068" s="62">
        <v>161</v>
      </c>
      <c r="H12068" s="62">
        <v>0.96</v>
      </c>
      <c r="I12068" s="62">
        <v>18.5</v>
      </c>
      <c r="J12068" s="62">
        <v>240.87</v>
      </c>
      <c r="K12068" s="62">
        <v>0</v>
      </c>
      <c r="L12068" s="63"/>
      <c r="M12068" s="63"/>
      <c r="N12068" s="63"/>
      <c r="O12068" s="63"/>
      <c r="P12068" s="63"/>
      <c r="Q12068" s="63"/>
      <c r="R12068" s="63"/>
      <c r="S12068" s="63"/>
      <c r="T12068" s="63"/>
      <c r="U12068" s="63"/>
      <c r="V12068" s="63"/>
      <c r="W12068" s="63"/>
      <c r="X12068" s="63"/>
      <c r="Y12068" s="63"/>
      <c r="Z12068" s="62">
        <v>137090</v>
      </c>
      <c r="AA12068" s="62">
        <v>7572</v>
      </c>
      <c r="AB12068" s="62">
        <v>45.07</v>
      </c>
      <c r="AC12068" s="62">
        <v>9792.14</v>
      </c>
    </row>
    <row r="12069" spans="1:29" ht="45" x14ac:dyDescent="0.25">
      <c r="A12069" s="61" t="s">
        <v>214</v>
      </c>
      <c r="B12069" s="61" t="s">
        <v>215</v>
      </c>
      <c r="C12069" s="62">
        <v>2015</v>
      </c>
      <c r="D12069" s="61" t="s">
        <v>86</v>
      </c>
      <c r="E12069" s="62">
        <v>90</v>
      </c>
      <c r="F12069" s="62">
        <v>9312</v>
      </c>
      <c r="G12069" s="62">
        <v>3648</v>
      </c>
      <c r="H12069" s="62">
        <v>3.38</v>
      </c>
      <c r="I12069" s="62">
        <v>103.47</v>
      </c>
      <c r="J12069" s="62">
        <v>8660.16</v>
      </c>
      <c r="K12069" s="62">
        <v>1625.61</v>
      </c>
      <c r="L12069" s="62">
        <v>2780</v>
      </c>
      <c r="M12069" s="62">
        <v>2.57</v>
      </c>
      <c r="N12069" s="62">
        <v>18.059999999999999</v>
      </c>
      <c r="O12069" s="62">
        <v>19603.669999999998</v>
      </c>
      <c r="P12069" s="63"/>
      <c r="Q12069" s="63"/>
      <c r="R12069" s="63"/>
      <c r="S12069" s="63"/>
      <c r="T12069" s="63"/>
      <c r="U12069" s="63"/>
      <c r="V12069" s="63"/>
      <c r="W12069" s="63"/>
      <c r="X12069" s="63"/>
      <c r="Y12069" s="63"/>
      <c r="Z12069" s="62">
        <v>2165</v>
      </c>
      <c r="AA12069" s="62">
        <v>9081</v>
      </c>
      <c r="AB12069" s="62">
        <v>8.41</v>
      </c>
      <c r="AC12069" s="62">
        <v>24.06</v>
      </c>
    </row>
    <row r="12070" spans="1:29" ht="30" x14ac:dyDescent="0.25">
      <c r="A12070" s="61" t="s">
        <v>255</v>
      </c>
      <c r="B12070" s="61" t="s">
        <v>256</v>
      </c>
      <c r="C12070" s="62">
        <v>2014</v>
      </c>
      <c r="D12070" s="61" t="s">
        <v>301</v>
      </c>
      <c r="E12070" s="62">
        <v>84</v>
      </c>
      <c r="F12070" s="62">
        <v>559044</v>
      </c>
      <c r="G12070" s="62">
        <v>98862</v>
      </c>
      <c r="H12070" s="62">
        <v>98.08</v>
      </c>
      <c r="I12070" s="62">
        <v>6655.29</v>
      </c>
      <c r="J12070" s="62">
        <v>519910.92</v>
      </c>
      <c r="K12070" s="62">
        <v>44605.24</v>
      </c>
      <c r="L12070" s="62">
        <v>40530</v>
      </c>
      <c r="M12070" s="62">
        <v>40.21</v>
      </c>
      <c r="N12070" s="62">
        <v>531.01</v>
      </c>
      <c r="O12070" s="62">
        <v>537907.93999999994</v>
      </c>
      <c r="P12070" s="63"/>
      <c r="Q12070" s="63"/>
      <c r="R12070" s="63"/>
      <c r="S12070" s="63"/>
      <c r="T12070" s="63"/>
      <c r="U12070" s="63"/>
      <c r="V12070" s="63"/>
      <c r="W12070" s="63"/>
      <c r="X12070" s="63"/>
      <c r="Y12070" s="63"/>
      <c r="Z12070" s="62">
        <v>3662</v>
      </c>
      <c r="AA12070" s="62">
        <v>71439</v>
      </c>
      <c r="AB12070" s="62">
        <v>70.87</v>
      </c>
      <c r="AC12070" s="62">
        <v>43.6</v>
      </c>
    </row>
    <row r="12071" spans="1:29" x14ac:dyDescent="0.25">
      <c r="A12071" s="61" t="s">
        <v>105</v>
      </c>
      <c r="B12071" s="61" t="s">
        <v>106</v>
      </c>
      <c r="C12071" s="62">
        <v>2014</v>
      </c>
      <c r="D12071" s="61" t="s">
        <v>75</v>
      </c>
      <c r="E12071" s="62">
        <v>14</v>
      </c>
      <c r="F12071" s="62">
        <v>1438</v>
      </c>
      <c r="G12071" s="62">
        <v>555</v>
      </c>
      <c r="H12071" s="62">
        <v>3.3</v>
      </c>
      <c r="I12071" s="62">
        <v>102.71</v>
      </c>
      <c r="J12071" s="62">
        <v>1337.34</v>
      </c>
      <c r="K12071" s="62">
        <v>372</v>
      </c>
      <c r="L12071" s="62">
        <v>526</v>
      </c>
      <c r="M12071" s="62">
        <v>3.13</v>
      </c>
      <c r="N12071" s="63"/>
      <c r="O12071" s="63"/>
      <c r="P12071" s="63"/>
      <c r="Q12071" s="63"/>
      <c r="R12071" s="63"/>
      <c r="S12071" s="63"/>
      <c r="T12071" s="63"/>
      <c r="U12071" s="63"/>
      <c r="V12071" s="63"/>
      <c r="W12071" s="63"/>
      <c r="X12071" s="63"/>
      <c r="Y12071" s="63"/>
      <c r="Z12071" s="62">
        <v>11179.73</v>
      </c>
      <c r="AA12071" s="62">
        <v>3165</v>
      </c>
      <c r="AB12071" s="62">
        <v>18.84</v>
      </c>
      <c r="AC12071" s="62">
        <v>798.55</v>
      </c>
    </row>
    <row r="12072" spans="1:29" ht="30" x14ac:dyDescent="0.25">
      <c r="A12072" s="61" t="s">
        <v>188</v>
      </c>
      <c r="B12072" s="61" t="s">
        <v>189</v>
      </c>
      <c r="C12072" s="62">
        <v>2014</v>
      </c>
      <c r="D12072" s="61" t="s">
        <v>441</v>
      </c>
      <c r="E12072" s="62">
        <v>10</v>
      </c>
      <c r="F12072" s="62">
        <v>64111</v>
      </c>
      <c r="G12072" s="62">
        <v>14136</v>
      </c>
      <c r="H12072" s="62">
        <v>117.8</v>
      </c>
      <c r="I12072" s="62">
        <v>6411.1</v>
      </c>
      <c r="J12072" s="62">
        <v>59623.23</v>
      </c>
      <c r="K12072" s="62">
        <v>9592.6299999999992</v>
      </c>
      <c r="L12072" s="62">
        <v>15753</v>
      </c>
      <c r="M12072" s="62">
        <v>131.28</v>
      </c>
      <c r="N12072" s="62">
        <v>959.26</v>
      </c>
      <c r="O12072" s="62">
        <v>115680.39</v>
      </c>
      <c r="P12072" s="63"/>
      <c r="Q12072" s="63"/>
      <c r="R12072" s="63"/>
      <c r="S12072" s="63"/>
      <c r="T12072" s="63"/>
      <c r="U12072" s="63"/>
      <c r="V12072" s="63"/>
      <c r="W12072" s="63"/>
      <c r="X12072" s="63"/>
      <c r="Y12072" s="63"/>
      <c r="Z12072" s="62">
        <v>1176</v>
      </c>
      <c r="AA12072" s="62">
        <v>8678</v>
      </c>
      <c r="AB12072" s="62">
        <v>72.319999999999993</v>
      </c>
      <c r="AC12072" s="62">
        <v>117.6</v>
      </c>
    </row>
    <row r="12073" spans="1:29" ht="30" x14ac:dyDescent="0.25">
      <c r="A12073" s="61" t="s">
        <v>186</v>
      </c>
      <c r="B12073" s="61" t="s">
        <v>187</v>
      </c>
      <c r="C12073" s="62">
        <v>2018</v>
      </c>
      <c r="D12073" s="61" t="s">
        <v>75</v>
      </c>
      <c r="E12073" s="62">
        <v>3</v>
      </c>
      <c r="F12073" s="63"/>
      <c r="G12073" s="63"/>
      <c r="H12073" s="63"/>
      <c r="I12073" s="63"/>
      <c r="J12073" s="63"/>
      <c r="K12073" s="62">
        <v>0</v>
      </c>
      <c r="L12073" s="63"/>
      <c r="M12073" s="63"/>
      <c r="N12073" s="63"/>
      <c r="O12073" s="63"/>
      <c r="P12073" s="63"/>
      <c r="Q12073" s="63"/>
      <c r="R12073" s="63"/>
      <c r="S12073" s="63"/>
      <c r="T12073" s="63"/>
      <c r="U12073" s="63"/>
      <c r="V12073" s="63"/>
      <c r="W12073" s="63"/>
      <c r="X12073" s="63"/>
      <c r="Y12073" s="63"/>
      <c r="Z12073" s="62">
        <v>7400</v>
      </c>
      <c r="AA12073" s="62">
        <v>309</v>
      </c>
      <c r="AB12073" s="62">
        <v>8.58</v>
      </c>
      <c r="AC12073" s="62">
        <v>2466.67</v>
      </c>
    </row>
    <row r="12074" spans="1:29" ht="30" x14ac:dyDescent="0.25">
      <c r="A12074" s="61" t="s">
        <v>87</v>
      </c>
      <c r="B12074" s="61" t="s">
        <v>88</v>
      </c>
      <c r="C12074" s="62">
        <v>2011</v>
      </c>
      <c r="D12074" s="61" t="s">
        <v>99</v>
      </c>
      <c r="E12074" s="62">
        <v>164</v>
      </c>
      <c r="F12074" s="62">
        <v>911911</v>
      </c>
      <c r="G12074" s="62">
        <v>131865</v>
      </c>
      <c r="H12074" s="62">
        <v>67</v>
      </c>
      <c r="I12074" s="62">
        <v>5560.43</v>
      </c>
      <c r="J12074" s="62">
        <v>848077.23</v>
      </c>
      <c r="K12074" s="62">
        <v>21939.86</v>
      </c>
      <c r="L12074" s="62">
        <v>9156</v>
      </c>
      <c r="M12074" s="62">
        <v>4.6500000000000004</v>
      </c>
      <c r="N12074" s="62">
        <v>133.78</v>
      </c>
      <c r="O12074" s="62">
        <v>264579.40000000002</v>
      </c>
      <c r="P12074" s="63"/>
      <c r="Q12074" s="63"/>
      <c r="R12074" s="63"/>
      <c r="S12074" s="63"/>
      <c r="T12074" s="63"/>
      <c r="U12074" s="63"/>
      <c r="V12074" s="63"/>
      <c r="W12074" s="63"/>
      <c r="X12074" s="63"/>
      <c r="Y12074" s="63"/>
      <c r="Z12074" s="62">
        <v>491410</v>
      </c>
      <c r="AA12074" s="62">
        <v>97329</v>
      </c>
      <c r="AB12074" s="62">
        <v>49.46</v>
      </c>
      <c r="AC12074" s="62">
        <v>2996.4</v>
      </c>
    </row>
    <row r="12075" spans="1:29" ht="30" x14ac:dyDescent="0.25">
      <c r="A12075" s="61" t="s">
        <v>124</v>
      </c>
      <c r="B12075" s="61" t="s">
        <v>125</v>
      </c>
      <c r="C12075" s="62">
        <v>2013</v>
      </c>
      <c r="D12075" s="61" t="s">
        <v>86</v>
      </c>
      <c r="E12075" s="62">
        <v>22</v>
      </c>
      <c r="F12075" s="63"/>
      <c r="G12075" s="63"/>
      <c r="H12075" s="63"/>
      <c r="I12075" s="63"/>
      <c r="J12075" s="63"/>
      <c r="K12075" s="62">
        <v>0</v>
      </c>
      <c r="L12075" s="63"/>
      <c r="M12075" s="63"/>
      <c r="N12075" s="63"/>
      <c r="O12075" s="63"/>
      <c r="P12075" s="63"/>
      <c r="Q12075" s="63"/>
      <c r="R12075" s="63"/>
      <c r="S12075" s="63"/>
      <c r="T12075" s="63"/>
      <c r="U12075" s="63"/>
      <c r="V12075" s="63"/>
      <c r="W12075" s="63"/>
      <c r="X12075" s="63"/>
      <c r="Y12075" s="63"/>
      <c r="Z12075" s="62">
        <v>227.66</v>
      </c>
      <c r="AA12075" s="62">
        <v>19881</v>
      </c>
      <c r="AB12075" s="62">
        <v>75.31</v>
      </c>
      <c r="AC12075" s="62">
        <v>10.35</v>
      </c>
    </row>
    <row r="12076" spans="1:29" x14ac:dyDescent="0.25">
      <c r="A12076" s="61" t="s">
        <v>413</v>
      </c>
      <c r="B12076" s="61" t="s">
        <v>414</v>
      </c>
      <c r="C12076" s="62">
        <v>2007</v>
      </c>
      <c r="D12076" s="61" t="s">
        <v>86</v>
      </c>
      <c r="E12076" s="62">
        <v>24</v>
      </c>
      <c r="F12076" s="62">
        <v>7798</v>
      </c>
      <c r="G12076" s="62">
        <v>1164</v>
      </c>
      <c r="H12076" s="62">
        <v>4.04</v>
      </c>
      <c r="I12076" s="62">
        <v>324.92</v>
      </c>
      <c r="J12076" s="62">
        <v>7252.14</v>
      </c>
      <c r="K12076" s="62">
        <v>2121</v>
      </c>
      <c r="L12076" s="62">
        <v>3768</v>
      </c>
      <c r="M12076" s="62">
        <v>13.08</v>
      </c>
      <c r="N12076" s="62">
        <v>88.38</v>
      </c>
      <c r="O12076" s="62">
        <v>25577.78</v>
      </c>
      <c r="P12076" s="63"/>
      <c r="Q12076" s="63"/>
      <c r="R12076" s="63"/>
      <c r="S12076" s="63"/>
      <c r="T12076" s="63"/>
      <c r="U12076" s="63"/>
      <c r="V12076" s="63"/>
      <c r="W12076" s="63"/>
      <c r="X12076" s="63"/>
      <c r="Y12076" s="63"/>
      <c r="Z12076" s="62">
        <v>160870</v>
      </c>
      <c r="AA12076" s="62">
        <v>15091</v>
      </c>
      <c r="AB12076" s="62">
        <v>52.4</v>
      </c>
      <c r="AC12076" s="62">
        <v>6702.92</v>
      </c>
    </row>
    <row r="12077" spans="1:29" x14ac:dyDescent="0.25">
      <c r="A12077" s="61" t="s">
        <v>338</v>
      </c>
      <c r="B12077" s="61" t="s">
        <v>339</v>
      </c>
      <c r="C12077" s="62">
        <v>2005</v>
      </c>
      <c r="D12077" s="61" t="s">
        <v>75</v>
      </c>
      <c r="E12077" s="62">
        <v>24</v>
      </c>
      <c r="F12077" s="62">
        <v>15994</v>
      </c>
      <c r="G12077" s="62">
        <v>2599</v>
      </c>
      <c r="H12077" s="62">
        <v>9.02</v>
      </c>
      <c r="I12077" s="62">
        <v>666.42</v>
      </c>
      <c r="J12077" s="62">
        <v>14874.42</v>
      </c>
      <c r="K12077" s="62">
        <v>0</v>
      </c>
      <c r="L12077" s="62">
        <v>0</v>
      </c>
      <c r="M12077" s="62">
        <v>0</v>
      </c>
      <c r="N12077" s="63"/>
      <c r="O12077" s="63"/>
      <c r="P12077" s="63"/>
      <c r="Q12077" s="63"/>
      <c r="R12077" s="63"/>
      <c r="S12077" s="63"/>
      <c r="T12077" s="63"/>
      <c r="U12077" s="62">
        <v>0</v>
      </c>
      <c r="V12077" s="62">
        <v>0</v>
      </c>
      <c r="W12077" s="62">
        <v>0</v>
      </c>
      <c r="X12077" s="62">
        <v>0</v>
      </c>
      <c r="Y12077" s="62">
        <v>0</v>
      </c>
      <c r="Z12077" s="62">
        <v>7066.63</v>
      </c>
      <c r="AA12077" s="62">
        <v>30495</v>
      </c>
      <c r="AB12077" s="62">
        <v>105.89</v>
      </c>
      <c r="AC12077" s="62">
        <v>294.44</v>
      </c>
    </row>
    <row r="12078" spans="1:29" x14ac:dyDescent="0.25">
      <c r="A12078" s="61" t="s">
        <v>338</v>
      </c>
      <c r="B12078" s="61" t="s">
        <v>339</v>
      </c>
      <c r="C12078" s="62">
        <v>2012</v>
      </c>
      <c r="D12078" s="61" t="s">
        <v>89</v>
      </c>
      <c r="E12078" s="62">
        <v>60</v>
      </c>
      <c r="F12078" s="62">
        <v>604089</v>
      </c>
      <c r="G12078" s="62">
        <v>66829</v>
      </c>
      <c r="H12078" s="62">
        <v>92.82</v>
      </c>
      <c r="I12078" s="62">
        <v>10068.15</v>
      </c>
      <c r="J12078" s="62">
        <v>561802.77</v>
      </c>
      <c r="K12078" s="62">
        <v>0</v>
      </c>
      <c r="L12078" s="63"/>
      <c r="M12078" s="63"/>
      <c r="N12078" s="63"/>
      <c r="O12078" s="63"/>
      <c r="P12078" s="63"/>
      <c r="Q12078" s="63"/>
      <c r="R12078" s="63"/>
      <c r="S12078" s="63"/>
      <c r="T12078" s="63"/>
      <c r="U12078" s="63"/>
      <c r="V12078" s="63"/>
      <c r="W12078" s="63"/>
      <c r="X12078" s="63"/>
      <c r="Y12078" s="63"/>
      <c r="Z12078" s="62">
        <v>1670.46</v>
      </c>
      <c r="AA12078" s="62">
        <v>36555</v>
      </c>
      <c r="AB12078" s="62">
        <v>50.77</v>
      </c>
      <c r="AC12078" s="62">
        <v>27.84</v>
      </c>
    </row>
    <row r="12079" spans="1:29" x14ac:dyDescent="0.25">
      <c r="A12079" s="61" t="s">
        <v>442</v>
      </c>
      <c r="B12079" s="61" t="s">
        <v>443</v>
      </c>
      <c r="C12079" s="62">
        <v>2009</v>
      </c>
      <c r="D12079" s="61" t="s">
        <v>75</v>
      </c>
      <c r="E12079" s="62">
        <v>11</v>
      </c>
      <c r="F12079" s="62">
        <v>4292</v>
      </c>
      <c r="G12079" s="62">
        <v>1315</v>
      </c>
      <c r="H12079" s="62">
        <v>9.9600000000000009</v>
      </c>
      <c r="I12079" s="62">
        <v>390.18</v>
      </c>
      <c r="J12079" s="62">
        <v>3991.56</v>
      </c>
      <c r="K12079" s="62">
        <v>0</v>
      </c>
      <c r="L12079" s="63"/>
      <c r="M12079" s="63"/>
      <c r="N12079" s="63"/>
      <c r="O12079" s="63"/>
      <c r="P12079" s="63"/>
      <c r="Q12079" s="63"/>
      <c r="R12079" s="63"/>
      <c r="S12079" s="63"/>
      <c r="T12079" s="63"/>
      <c r="U12079" s="63"/>
      <c r="V12079" s="63"/>
      <c r="W12079" s="63"/>
      <c r="X12079" s="63"/>
      <c r="Y12079" s="63"/>
      <c r="Z12079" s="62">
        <v>816.06</v>
      </c>
      <c r="AA12079" s="62">
        <v>1343</v>
      </c>
      <c r="AB12079" s="62">
        <v>10.17</v>
      </c>
      <c r="AC12079" s="62">
        <v>74.19</v>
      </c>
    </row>
    <row r="12080" spans="1:29" x14ac:dyDescent="0.25">
      <c r="A12080" s="61" t="s">
        <v>260</v>
      </c>
      <c r="B12080" s="61" t="s">
        <v>261</v>
      </c>
      <c r="C12080" s="62">
        <v>2005</v>
      </c>
      <c r="D12080" s="61" t="s">
        <v>78</v>
      </c>
      <c r="E12080" s="62">
        <v>12</v>
      </c>
      <c r="F12080" s="62">
        <v>16198</v>
      </c>
      <c r="G12080" s="62">
        <v>2530</v>
      </c>
      <c r="H12080" s="62">
        <v>17.57</v>
      </c>
      <c r="I12080" s="62">
        <v>1349.83</v>
      </c>
      <c r="J12080" s="62">
        <v>15064.14</v>
      </c>
      <c r="K12080" s="62">
        <v>12023.98</v>
      </c>
      <c r="L12080" s="62">
        <v>17784</v>
      </c>
      <c r="M12080" s="62">
        <v>123.5</v>
      </c>
      <c r="N12080" s="62">
        <v>1002</v>
      </c>
      <c r="O12080" s="62">
        <v>145000.79</v>
      </c>
      <c r="P12080" s="63"/>
      <c r="Q12080" s="63"/>
      <c r="R12080" s="63"/>
      <c r="S12080" s="63"/>
      <c r="T12080" s="63"/>
      <c r="U12080" s="63"/>
      <c r="V12080" s="63"/>
      <c r="W12080" s="63"/>
      <c r="X12080" s="63"/>
      <c r="Y12080" s="63"/>
      <c r="Z12080" s="62">
        <v>507</v>
      </c>
      <c r="AA12080" s="62">
        <v>3857</v>
      </c>
      <c r="AB12080" s="62">
        <v>26.78</v>
      </c>
      <c r="AC12080" s="62">
        <v>42.25</v>
      </c>
    </row>
    <row r="12081" spans="1:29" x14ac:dyDescent="0.25">
      <c r="A12081" s="61" t="s">
        <v>192</v>
      </c>
      <c r="B12081" s="61" t="s">
        <v>193</v>
      </c>
      <c r="C12081" s="62">
        <v>2012</v>
      </c>
      <c r="D12081" s="61" t="s">
        <v>72</v>
      </c>
      <c r="E12081" s="62">
        <v>35</v>
      </c>
      <c r="F12081" s="62">
        <v>70783</v>
      </c>
      <c r="G12081" s="62">
        <v>13838</v>
      </c>
      <c r="H12081" s="62">
        <v>32.950000000000003</v>
      </c>
      <c r="I12081" s="62">
        <v>2022.37</v>
      </c>
      <c r="J12081" s="62">
        <v>65828.19</v>
      </c>
      <c r="K12081" s="62">
        <v>4741.16</v>
      </c>
      <c r="L12081" s="62">
        <v>7257</v>
      </c>
      <c r="M12081" s="62">
        <v>17.28</v>
      </c>
      <c r="N12081" s="62">
        <v>135.46</v>
      </c>
      <c r="O12081" s="62">
        <v>57175.02</v>
      </c>
      <c r="P12081" s="63"/>
      <c r="Q12081" s="63"/>
      <c r="R12081" s="63"/>
      <c r="S12081" s="63"/>
      <c r="T12081" s="63"/>
      <c r="U12081" s="63"/>
      <c r="V12081" s="63"/>
      <c r="W12081" s="63"/>
      <c r="X12081" s="63"/>
      <c r="Y12081" s="63"/>
      <c r="Z12081" s="62">
        <v>114000</v>
      </c>
      <c r="AA12081" s="62">
        <v>5686</v>
      </c>
      <c r="AB12081" s="62">
        <v>13.54</v>
      </c>
      <c r="AC12081" s="62">
        <v>3257.14</v>
      </c>
    </row>
    <row r="12082" spans="1:29" x14ac:dyDescent="0.25">
      <c r="A12082" s="61" t="s">
        <v>157</v>
      </c>
      <c r="B12082" s="61" t="s">
        <v>158</v>
      </c>
      <c r="C12082" s="62">
        <v>2010</v>
      </c>
      <c r="D12082" s="61" t="s">
        <v>99</v>
      </c>
      <c r="E12082" s="62">
        <v>23</v>
      </c>
      <c r="F12082" s="62">
        <v>90000</v>
      </c>
      <c r="G12082" s="62">
        <v>20337</v>
      </c>
      <c r="H12082" s="62">
        <v>73.680000000000007</v>
      </c>
      <c r="I12082" s="62">
        <v>3913.04</v>
      </c>
      <c r="J12082" s="62">
        <v>83700</v>
      </c>
      <c r="K12082" s="62">
        <v>7613</v>
      </c>
      <c r="L12082" s="62">
        <v>12625</v>
      </c>
      <c r="M12082" s="62">
        <v>45.74</v>
      </c>
      <c r="N12082" s="62">
        <v>331</v>
      </c>
      <c r="O12082" s="62">
        <v>91807.42</v>
      </c>
      <c r="P12082" s="63"/>
      <c r="Q12082" s="63"/>
      <c r="R12082" s="63"/>
      <c r="S12082" s="63"/>
      <c r="T12082" s="63"/>
      <c r="U12082" s="63"/>
      <c r="V12082" s="63"/>
      <c r="W12082" s="63"/>
      <c r="X12082" s="63"/>
      <c r="Y12082" s="63"/>
      <c r="Z12082" s="62">
        <v>906.24</v>
      </c>
      <c r="AA12082" s="62">
        <v>3976</v>
      </c>
      <c r="AB12082" s="62">
        <v>14.41</v>
      </c>
      <c r="AC12082" s="62">
        <v>39.4</v>
      </c>
    </row>
    <row r="12083" spans="1:29" x14ac:dyDescent="0.25">
      <c r="A12083" s="61" t="s">
        <v>432</v>
      </c>
      <c r="B12083" s="61" t="s">
        <v>433</v>
      </c>
      <c r="C12083" s="62">
        <v>2003</v>
      </c>
      <c r="D12083" s="61" t="s">
        <v>75</v>
      </c>
      <c r="E12083" s="62">
        <v>12</v>
      </c>
      <c r="F12083" s="63"/>
      <c r="G12083" s="63"/>
      <c r="H12083" s="63"/>
      <c r="I12083" s="63"/>
      <c r="J12083" s="63"/>
      <c r="K12083" s="62">
        <v>0</v>
      </c>
      <c r="L12083" s="63"/>
      <c r="M12083" s="63"/>
      <c r="N12083" s="63"/>
      <c r="O12083" s="63"/>
      <c r="P12083" s="63"/>
      <c r="Q12083" s="63"/>
      <c r="R12083" s="63"/>
      <c r="S12083" s="63"/>
      <c r="T12083" s="63"/>
      <c r="U12083" s="63"/>
      <c r="V12083" s="63"/>
      <c r="W12083" s="63"/>
      <c r="X12083" s="63"/>
      <c r="Y12083" s="63"/>
      <c r="Z12083" s="62">
        <v>0</v>
      </c>
      <c r="AA12083" s="63"/>
      <c r="AB12083" s="63"/>
      <c r="AC12083" s="62">
        <v>0</v>
      </c>
    </row>
    <row r="12084" spans="1:29" ht="30" x14ac:dyDescent="0.25">
      <c r="A12084" s="61" t="s">
        <v>277</v>
      </c>
      <c r="B12084" s="61" t="s">
        <v>278</v>
      </c>
      <c r="C12084" s="62">
        <v>2012</v>
      </c>
      <c r="D12084" s="61" t="s">
        <v>75</v>
      </c>
      <c r="E12084" s="62">
        <v>12</v>
      </c>
      <c r="F12084" s="62">
        <v>1744</v>
      </c>
      <c r="G12084" s="62">
        <v>341</v>
      </c>
      <c r="H12084" s="62">
        <v>2.37</v>
      </c>
      <c r="I12084" s="62">
        <v>145.33000000000001</v>
      </c>
      <c r="J12084" s="62">
        <v>1621.92</v>
      </c>
      <c r="K12084" s="62">
        <v>0</v>
      </c>
      <c r="L12084" s="63"/>
      <c r="M12084" s="63"/>
      <c r="N12084" s="63"/>
      <c r="O12084" s="63"/>
      <c r="P12084" s="63"/>
      <c r="Q12084" s="63"/>
      <c r="R12084" s="63"/>
      <c r="S12084" s="63"/>
      <c r="T12084" s="63"/>
      <c r="U12084" s="63"/>
      <c r="V12084" s="63"/>
      <c r="W12084" s="63"/>
      <c r="X12084" s="63"/>
      <c r="Y12084" s="63"/>
      <c r="Z12084" s="62">
        <v>161600</v>
      </c>
      <c r="AA12084" s="62">
        <v>5555</v>
      </c>
      <c r="AB12084" s="62">
        <v>38.58</v>
      </c>
      <c r="AC12084" s="62">
        <v>13466.67</v>
      </c>
    </row>
    <row r="12085" spans="1:29" ht="30" x14ac:dyDescent="0.25">
      <c r="A12085" s="61" t="s">
        <v>117</v>
      </c>
      <c r="B12085" s="61" t="s">
        <v>118</v>
      </c>
      <c r="C12085" s="62">
        <v>2011</v>
      </c>
      <c r="D12085" s="61" t="s">
        <v>83</v>
      </c>
      <c r="E12085" s="62">
        <v>12</v>
      </c>
      <c r="F12085" s="63"/>
      <c r="G12085" s="63"/>
      <c r="H12085" s="63"/>
      <c r="I12085" s="63"/>
      <c r="J12085" s="63"/>
      <c r="K12085" s="62">
        <v>0</v>
      </c>
      <c r="L12085" s="63"/>
      <c r="M12085" s="63"/>
      <c r="N12085" s="63"/>
      <c r="O12085" s="63"/>
      <c r="P12085" s="63"/>
      <c r="Q12085" s="63"/>
      <c r="R12085" s="63"/>
      <c r="S12085" s="63"/>
      <c r="T12085" s="63"/>
      <c r="U12085" s="63"/>
      <c r="V12085" s="63"/>
      <c r="W12085" s="63"/>
      <c r="X12085" s="63"/>
      <c r="Y12085" s="63"/>
      <c r="Z12085" s="62">
        <v>0</v>
      </c>
      <c r="AA12085" s="63"/>
      <c r="AB12085" s="63"/>
      <c r="AC12085" s="62">
        <v>0</v>
      </c>
    </row>
    <row r="12086" spans="1:29" x14ac:dyDescent="0.25">
      <c r="A12086" s="61" t="s">
        <v>420</v>
      </c>
      <c r="B12086" s="61" t="s">
        <v>421</v>
      </c>
      <c r="C12086" s="62">
        <v>2014</v>
      </c>
      <c r="D12086" s="61" t="s">
        <v>99</v>
      </c>
      <c r="E12086" s="62">
        <v>120</v>
      </c>
      <c r="F12086" s="62">
        <v>588817</v>
      </c>
      <c r="G12086" s="62">
        <v>86767</v>
      </c>
      <c r="H12086" s="62">
        <v>60.25</v>
      </c>
      <c r="I12086" s="62">
        <v>4906.8100000000004</v>
      </c>
      <c r="J12086" s="62">
        <v>547599.81000000006</v>
      </c>
      <c r="K12086" s="62">
        <v>72307.47</v>
      </c>
      <c r="L12086" s="62">
        <v>91343</v>
      </c>
      <c r="M12086" s="62">
        <v>63.43</v>
      </c>
      <c r="N12086" s="62">
        <v>602.55999999999995</v>
      </c>
      <c r="O12086" s="62">
        <v>871977.45</v>
      </c>
      <c r="P12086" s="63"/>
      <c r="Q12086" s="63"/>
      <c r="R12086" s="63"/>
      <c r="S12086" s="63"/>
      <c r="T12086" s="63"/>
      <c r="U12086" s="63"/>
      <c r="V12086" s="63"/>
      <c r="W12086" s="63"/>
      <c r="X12086" s="63"/>
      <c r="Y12086" s="63"/>
      <c r="Z12086" s="62">
        <v>3592</v>
      </c>
      <c r="AA12086" s="62">
        <v>67750</v>
      </c>
      <c r="AB12086" s="62">
        <v>47.05</v>
      </c>
      <c r="AC12086" s="62">
        <v>29.93</v>
      </c>
    </row>
    <row r="12087" spans="1:29" ht="30" x14ac:dyDescent="0.25">
      <c r="A12087" s="61" t="s">
        <v>122</v>
      </c>
      <c r="B12087" s="61" t="s">
        <v>123</v>
      </c>
      <c r="C12087" s="62">
        <v>2004</v>
      </c>
      <c r="D12087" s="61" t="s">
        <v>99</v>
      </c>
      <c r="E12087" s="62">
        <v>52</v>
      </c>
      <c r="F12087" s="62">
        <v>139840</v>
      </c>
      <c r="G12087" s="62">
        <v>16005</v>
      </c>
      <c r="H12087" s="62">
        <v>25.65</v>
      </c>
      <c r="I12087" s="62">
        <v>2689.23</v>
      </c>
      <c r="J12087" s="62">
        <v>130051.2</v>
      </c>
      <c r="K12087" s="62">
        <v>34583</v>
      </c>
      <c r="L12087" s="62">
        <v>46918</v>
      </c>
      <c r="M12087" s="62">
        <v>75.19</v>
      </c>
      <c r="N12087" s="62">
        <v>665.06</v>
      </c>
      <c r="O12087" s="62">
        <v>417046.77</v>
      </c>
      <c r="P12087" s="63"/>
      <c r="Q12087" s="63"/>
      <c r="R12087" s="63"/>
      <c r="S12087" s="63"/>
      <c r="T12087" s="63"/>
      <c r="U12087" s="63"/>
      <c r="V12087" s="63"/>
      <c r="W12087" s="63"/>
      <c r="X12087" s="63"/>
      <c r="Y12087" s="63"/>
      <c r="Z12087" s="62">
        <v>1758.57</v>
      </c>
      <c r="AA12087" s="62">
        <v>16339</v>
      </c>
      <c r="AB12087" s="62">
        <v>26.18</v>
      </c>
      <c r="AC12087" s="62">
        <v>33.82</v>
      </c>
    </row>
    <row r="12088" spans="1:29" ht="30" x14ac:dyDescent="0.25">
      <c r="A12088" s="61" t="s">
        <v>188</v>
      </c>
      <c r="B12088" s="61" t="s">
        <v>189</v>
      </c>
      <c r="C12088" s="62">
        <v>2003</v>
      </c>
      <c r="D12088" s="61" t="s">
        <v>75</v>
      </c>
      <c r="E12088" s="62">
        <v>24</v>
      </c>
      <c r="F12088" s="62">
        <v>84028</v>
      </c>
      <c r="G12088" s="62">
        <v>10394</v>
      </c>
      <c r="H12088" s="62">
        <v>36.090000000000003</v>
      </c>
      <c r="I12088" s="62">
        <v>3501.17</v>
      </c>
      <c r="J12088" s="62">
        <v>78146.039999999994</v>
      </c>
      <c r="K12088" s="62">
        <v>8297.77</v>
      </c>
      <c r="L12088" s="62">
        <v>8565</v>
      </c>
      <c r="M12088" s="62">
        <v>29.74</v>
      </c>
      <c r="N12088" s="62">
        <v>345.74</v>
      </c>
      <c r="O12088" s="62">
        <v>100065.29</v>
      </c>
      <c r="P12088" s="63"/>
      <c r="Q12088" s="63"/>
      <c r="R12088" s="63"/>
      <c r="S12088" s="63"/>
      <c r="T12088" s="63"/>
      <c r="U12088" s="63"/>
      <c r="V12088" s="63"/>
      <c r="W12088" s="63"/>
      <c r="X12088" s="63"/>
      <c r="Y12088" s="63"/>
      <c r="Z12088" s="62">
        <v>1698</v>
      </c>
      <c r="AA12088" s="62">
        <v>8065</v>
      </c>
      <c r="AB12088" s="62">
        <v>28</v>
      </c>
      <c r="AC12088" s="62">
        <v>70.75</v>
      </c>
    </row>
    <row r="12089" spans="1:29" ht="30" x14ac:dyDescent="0.25">
      <c r="A12089" s="61" t="s">
        <v>171</v>
      </c>
      <c r="B12089" s="61" t="s">
        <v>172</v>
      </c>
      <c r="C12089" s="62">
        <v>2013</v>
      </c>
      <c r="D12089" s="61" t="s">
        <v>419</v>
      </c>
      <c r="E12089" s="62">
        <v>6</v>
      </c>
      <c r="F12089" s="62">
        <v>9282</v>
      </c>
      <c r="G12089" s="62">
        <v>1418</v>
      </c>
      <c r="H12089" s="62">
        <v>19.690000000000001</v>
      </c>
      <c r="I12089" s="62">
        <v>1547</v>
      </c>
      <c r="J12089" s="62">
        <v>8632.26</v>
      </c>
      <c r="K12089" s="62">
        <v>0</v>
      </c>
      <c r="L12089" s="63"/>
      <c r="M12089" s="63"/>
      <c r="N12089" s="63"/>
      <c r="O12089" s="63"/>
      <c r="P12089" s="63"/>
      <c r="Q12089" s="63"/>
      <c r="R12089" s="63"/>
      <c r="S12089" s="63"/>
      <c r="T12089" s="63"/>
      <c r="U12089" s="63"/>
      <c r="V12089" s="63"/>
      <c r="W12089" s="63"/>
      <c r="X12089" s="63"/>
      <c r="Y12089" s="63"/>
      <c r="Z12089" s="62">
        <v>80</v>
      </c>
      <c r="AA12089" s="62">
        <v>903</v>
      </c>
      <c r="AB12089" s="62">
        <v>12.54</v>
      </c>
      <c r="AC12089" s="62">
        <v>13.33</v>
      </c>
    </row>
    <row r="12090" spans="1:29" x14ac:dyDescent="0.25">
      <c r="A12090" s="61" t="s">
        <v>229</v>
      </c>
      <c r="B12090" s="61" t="s">
        <v>230</v>
      </c>
      <c r="C12090" s="62">
        <v>2009</v>
      </c>
      <c r="D12090" s="61" t="s">
        <v>99</v>
      </c>
      <c r="E12090" s="62">
        <v>154</v>
      </c>
      <c r="F12090" s="62">
        <v>1592201</v>
      </c>
      <c r="G12090" s="62">
        <v>198533</v>
      </c>
      <c r="H12090" s="62">
        <v>107.43</v>
      </c>
      <c r="I12090" s="62">
        <v>10338.969999999999</v>
      </c>
      <c r="J12090" s="62">
        <v>1480746.93</v>
      </c>
      <c r="K12090" s="62">
        <v>16776.919999999998</v>
      </c>
      <c r="L12090" s="62">
        <v>25628</v>
      </c>
      <c r="M12090" s="62">
        <v>13.87</v>
      </c>
      <c r="N12090" s="62">
        <v>108.94</v>
      </c>
      <c r="O12090" s="62">
        <v>202317.86</v>
      </c>
      <c r="P12090" s="63"/>
      <c r="Q12090" s="63"/>
      <c r="R12090" s="63"/>
      <c r="S12090" s="63"/>
      <c r="T12090" s="63"/>
      <c r="U12090" s="63"/>
      <c r="V12090" s="63"/>
      <c r="W12090" s="63"/>
      <c r="X12090" s="63"/>
      <c r="Y12090" s="63"/>
      <c r="Z12090" s="62">
        <v>1486751</v>
      </c>
      <c r="AA12090" s="62">
        <v>46512</v>
      </c>
      <c r="AB12090" s="62">
        <v>25.17</v>
      </c>
      <c r="AC12090" s="62">
        <v>9654.23</v>
      </c>
    </row>
    <row r="12091" spans="1:29" x14ac:dyDescent="0.25">
      <c r="A12091" s="61" t="s">
        <v>163</v>
      </c>
      <c r="B12091" s="61" t="s">
        <v>164</v>
      </c>
      <c r="C12091" s="62">
        <v>2009</v>
      </c>
      <c r="D12091" s="61" t="s">
        <v>226</v>
      </c>
      <c r="E12091" s="62">
        <v>110</v>
      </c>
      <c r="F12091" s="62">
        <v>1554420</v>
      </c>
      <c r="G12091" s="62">
        <v>194330</v>
      </c>
      <c r="H12091" s="62">
        <v>147.22</v>
      </c>
      <c r="I12091" s="62">
        <v>14131.09</v>
      </c>
      <c r="J12091" s="62">
        <v>1445610.6</v>
      </c>
      <c r="K12091" s="62">
        <v>18739.27</v>
      </c>
      <c r="L12091" s="62">
        <v>16377</v>
      </c>
      <c r="M12091" s="62">
        <v>12.41</v>
      </c>
      <c r="N12091" s="62">
        <v>170.36</v>
      </c>
      <c r="O12091" s="62">
        <v>225982.52</v>
      </c>
      <c r="P12091" s="63"/>
      <c r="Q12091" s="63"/>
      <c r="R12091" s="63"/>
      <c r="S12091" s="63"/>
      <c r="T12091" s="63"/>
      <c r="U12091" s="63"/>
      <c r="V12091" s="63"/>
      <c r="W12091" s="63"/>
      <c r="X12091" s="63"/>
      <c r="Y12091" s="63"/>
      <c r="Z12091" s="62">
        <v>490100</v>
      </c>
      <c r="AA12091" s="62">
        <v>33027</v>
      </c>
      <c r="AB12091" s="62">
        <v>25.02</v>
      </c>
      <c r="AC12091" s="62">
        <v>4455.45</v>
      </c>
    </row>
    <row r="12092" spans="1:29" ht="30" x14ac:dyDescent="0.25">
      <c r="A12092" s="61" t="s">
        <v>151</v>
      </c>
      <c r="B12092" s="61" t="s">
        <v>152</v>
      </c>
      <c r="C12092" s="62">
        <v>2014</v>
      </c>
      <c r="D12092" s="61" t="s">
        <v>75</v>
      </c>
      <c r="E12092" s="62">
        <v>2</v>
      </c>
      <c r="F12092" s="62">
        <v>177</v>
      </c>
      <c r="G12092" s="62">
        <v>69</v>
      </c>
      <c r="H12092" s="62">
        <v>2.88</v>
      </c>
      <c r="I12092" s="62">
        <v>88.5</v>
      </c>
      <c r="J12092" s="62">
        <v>164.61</v>
      </c>
      <c r="K12092" s="62">
        <v>0</v>
      </c>
      <c r="L12092" s="63"/>
      <c r="M12092" s="63"/>
      <c r="N12092" s="63"/>
      <c r="O12092" s="63"/>
      <c r="P12092" s="63"/>
      <c r="Q12092" s="63"/>
      <c r="R12092" s="63"/>
      <c r="S12092" s="63"/>
      <c r="T12092" s="63"/>
      <c r="U12092" s="63"/>
      <c r="V12092" s="63"/>
      <c r="W12092" s="63"/>
      <c r="X12092" s="63"/>
      <c r="Y12092" s="63"/>
      <c r="Z12092" s="62">
        <v>24.34</v>
      </c>
      <c r="AA12092" s="62">
        <v>480</v>
      </c>
      <c r="AB12092" s="62">
        <v>20</v>
      </c>
      <c r="AC12092" s="62">
        <v>12.17</v>
      </c>
    </row>
    <row r="12093" spans="1:29" x14ac:dyDescent="0.25">
      <c r="A12093" s="61" t="s">
        <v>184</v>
      </c>
      <c r="B12093" s="61" t="s">
        <v>185</v>
      </c>
      <c r="C12093" s="62">
        <v>2008</v>
      </c>
      <c r="D12093" s="61" t="s">
        <v>99</v>
      </c>
      <c r="E12093" s="62">
        <v>66</v>
      </c>
      <c r="F12093" s="62">
        <v>188000</v>
      </c>
      <c r="G12093" s="62">
        <v>28611</v>
      </c>
      <c r="H12093" s="62">
        <v>36.130000000000003</v>
      </c>
      <c r="I12093" s="62">
        <v>2848.48</v>
      </c>
      <c r="J12093" s="62">
        <v>174840</v>
      </c>
      <c r="K12093" s="62">
        <v>0</v>
      </c>
      <c r="L12093" s="63"/>
      <c r="M12093" s="63"/>
      <c r="N12093" s="63"/>
      <c r="O12093" s="63"/>
      <c r="P12093" s="63"/>
      <c r="Q12093" s="63"/>
      <c r="R12093" s="63"/>
      <c r="S12093" s="63"/>
      <c r="T12093" s="63"/>
      <c r="U12093" s="62">
        <v>12180</v>
      </c>
      <c r="V12093" s="62">
        <v>35821</v>
      </c>
      <c r="W12093" s="62">
        <v>45.23</v>
      </c>
      <c r="X12093" s="62">
        <v>184</v>
      </c>
      <c r="Y12093" s="62">
        <v>272637.12</v>
      </c>
      <c r="Z12093" s="62">
        <v>0</v>
      </c>
      <c r="AA12093" s="63"/>
      <c r="AB12093" s="63"/>
      <c r="AC12093" s="62">
        <v>0</v>
      </c>
    </row>
    <row r="12094" spans="1:29" x14ac:dyDescent="0.25">
      <c r="A12094" s="61" t="s">
        <v>163</v>
      </c>
      <c r="B12094" s="61" t="s">
        <v>164</v>
      </c>
      <c r="C12094" s="62">
        <v>2010</v>
      </c>
      <c r="D12094" s="61" t="s">
        <v>135</v>
      </c>
      <c r="E12094" s="62">
        <v>136</v>
      </c>
      <c r="F12094" s="62">
        <v>29217</v>
      </c>
      <c r="G12094" s="62">
        <v>7511</v>
      </c>
      <c r="H12094" s="62">
        <v>4.5999999999999996</v>
      </c>
      <c r="I12094" s="62">
        <v>214.83</v>
      </c>
      <c r="J12094" s="62">
        <v>27171.81</v>
      </c>
      <c r="K12094" s="62">
        <v>1029.0999999999999</v>
      </c>
      <c r="L12094" s="62">
        <v>1963</v>
      </c>
      <c r="M12094" s="62">
        <v>1.2</v>
      </c>
      <c r="N12094" s="62">
        <v>7.57</v>
      </c>
      <c r="O12094" s="62">
        <v>12410.2</v>
      </c>
      <c r="P12094" s="63"/>
      <c r="Q12094" s="63"/>
      <c r="R12094" s="63"/>
      <c r="S12094" s="63"/>
      <c r="T12094" s="63"/>
      <c r="U12094" s="63"/>
      <c r="V12094" s="63"/>
      <c r="W12094" s="63"/>
      <c r="X12094" s="63"/>
      <c r="Y12094" s="63"/>
      <c r="Z12094" s="62">
        <v>1503100</v>
      </c>
      <c r="AA12094" s="62">
        <v>107493</v>
      </c>
      <c r="AB12094" s="62">
        <v>65.87</v>
      </c>
      <c r="AC12094" s="62">
        <v>11052.21</v>
      </c>
    </row>
    <row r="12095" spans="1:29" ht="30" x14ac:dyDescent="0.25">
      <c r="A12095" s="61" t="s">
        <v>367</v>
      </c>
      <c r="B12095" s="61" t="s">
        <v>368</v>
      </c>
      <c r="C12095" s="62">
        <v>2014</v>
      </c>
      <c r="D12095" s="61" t="s">
        <v>150</v>
      </c>
      <c r="E12095" s="62">
        <v>8</v>
      </c>
      <c r="F12095" s="63"/>
      <c r="G12095" s="63"/>
      <c r="H12095" s="63"/>
      <c r="I12095" s="63"/>
      <c r="J12095" s="63"/>
      <c r="K12095" s="62">
        <v>0</v>
      </c>
      <c r="L12095" s="63"/>
      <c r="M12095" s="63"/>
      <c r="N12095" s="63"/>
      <c r="O12095" s="63"/>
      <c r="P12095" s="63"/>
      <c r="Q12095" s="63"/>
      <c r="R12095" s="63"/>
      <c r="S12095" s="63"/>
      <c r="T12095" s="63"/>
      <c r="U12095" s="63"/>
      <c r="V12095" s="63"/>
      <c r="W12095" s="63"/>
      <c r="X12095" s="63"/>
      <c r="Y12095" s="63"/>
      <c r="Z12095" s="62">
        <v>0</v>
      </c>
      <c r="AA12095" s="63"/>
      <c r="AB12095" s="63"/>
      <c r="AC12095" s="62">
        <v>0</v>
      </c>
    </row>
    <row r="12096" spans="1:29" ht="45" x14ac:dyDescent="0.25">
      <c r="A12096" s="61" t="s">
        <v>326</v>
      </c>
      <c r="B12096" s="61" t="s">
        <v>327</v>
      </c>
      <c r="C12096" s="62">
        <v>2015</v>
      </c>
      <c r="D12096" s="61" t="s">
        <v>94</v>
      </c>
      <c r="E12096" s="62">
        <v>10</v>
      </c>
      <c r="F12096" s="62">
        <v>68630</v>
      </c>
      <c r="G12096" s="62">
        <v>11225</v>
      </c>
      <c r="H12096" s="62">
        <v>93.54</v>
      </c>
      <c r="I12096" s="62">
        <v>6863</v>
      </c>
      <c r="J12096" s="62">
        <v>63825.9</v>
      </c>
      <c r="K12096" s="62">
        <v>0</v>
      </c>
      <c r="L12096" s="63"/>
      <c r="M12096" s="63"/>
      <c r="N12096" s="63"/>
      <c r="O12096" s="63"/>
      <c r="P12096" s="62">
        <v>8353</v>
      </c>
      <c r="Q12096" s="62">
        <v>13591</v>
      </c>
      <c r="R12096" s="62">
        <v>113.26</v>
      </c>
      <c r="S12096" s="62">
        <v>835</v>
      </c>
      <c r="T12096" s="62">
        <v>105824.16</v>
      </c>
      <c r="U12096" s="63"/>
      <c r="V12096" s="63"/>
      <c r="W12096" s="63"/>
      <c r="X12096" s="63"/>
      <c r="Y12096" s="63"/>
      <c r="Z12096" s="62">
        <v>111233</v>
      </c>
      <c r="AA12096" s="62">
        <v>9812</v>
      </c>
      <c r="AB12096" s="62">
        <v>81.77</v>
      </c>
      <c r="AC12096" s="62">
        <v>11123.3</v>
      </c>
    </row>
    <row r="12097" spans="1:29" ht="30" x14ac:dyDescent="0.25">
      <c r="A12097" s="61" t="s">
        <v>550</v>
      </c>
      <c r="B12097" s="61" t="s">
        <v>551</v>
      </c>
      <c r="C12097" s="62">
        <v>2012</v>
      </c>
      <c r="D12097" s="61" t="s">
        <v>78</v>
      </c>
      <c r="E12097" s="62">
        <v>64</v>
      </c>
      <c r="F12097" s="62">
        <v>704</v>
      </c>
      <c r="G12097" s="62">
        <v>6469503</v>
      </c>
      <c r="H12097" s="62">
        <v>8423.83</v>
      </c>
      <c r="I12097" s="62">
        <v>11</v>
      </c>
      <c r="J12097" s="62">
        <v>654.72</v>
      </c>
      <c r="K12097" s="62">
        <v>0</v>
      </c>
      <c r="L12097" s="63"/>
      <c r="M12097" s="63"/>
      <c r="N12097" s="63"/>
      <c r="O12097" s="63"/>
      <c r="P12097" s="63"/>
      <c r="Q12097" s="63"/>
      <c r="R12097" s="63"/>
      <c r="S12097" s="63"/>
      <c r="T12097" s="63"/>
      <c r="U12097" s="63"/>
      <c r="V12097" s="63"/>
      <c r="W12097" s="63"/>
      <c r="X12097" s="63"/>
      <c r="Y12097" s="63"/>
      <c r="Z12097" s="62">
        <v>10452608</v>
      </c>
      <c r="AA12097" s="62">
        <v>6048</v>
      </c>
      <c r="AB12097" s="62">
        <v>7.88</v>
      </c>
      <c r="AC12097" s="62">
        <v>163322</v>
      </c>
    </row>
    <row r="12098" spans="1:29" ht="30" x14ac:dyDescent="0.25">
      <c r="A12098" s="61" t="s">
        <v>283</v>
      </c>
      <c r="B12098" s="61" t="s">
        <v>284</v>
      </c>
      <c r="C12098" s="62">
        <v>2015</v>
      </c>
      <c r="D12098" s="61" t="s">
        <v>301</v>
      </c>
      <c r="E12098" s="62">
        <v>53</v>
      </c>
      <c r="F12098" s="63"/>
      <c r="G12098" s="62">
        <v>0</v>
      </c>
      <c r="H12098" s="62">
        <v>0</v>
      </c>
      <c r="I12098" s="63"/>
      <c r="J12098" s="63"/>
      <c r="K12098" s="62">
        <v>0</v>
      </c>
      <c r="L12098" s="63"/>
      <c r="M12098" s="63"/>
      <c r="N12098" s="63"/>
      <c r="O12098" s="63"/>
      <c r="P12098" s="63"/>
      <c r="Q12098" s="63"/>
      <c r="R12098" s="63"/>
      <c r="S12098" s="63"/>
      <c r="T12098" s="63"/>
      <c r="U12098" s="63"/>
      <c r="V12098" s="63"/>
      <c r="W12098" s="63"/>
      <c r="X12098" s="63"/>
      <c r="Y12098" s="63"/>
      <c r="Z12098" s="62">
        <v>0</v>
      </c>
      <c r="AA12098" s="63"/>
      <c r="AB12098" s="63"/>
      <c r="AC12098" s="62">
        <v>0</v>
      </c>
    </row>
    <row r="12099" spans="1:29" x14ac:dyDescent="0.25">
      <c r="A12099" s="61" t="s">
        <v>405</v>
      </c>
      <c r="B12099" s="61" t="s">
        <v>406</v>
      </c>
      <c r="C12099" s="62">
        <v>2005</v>
      </c>
      <c r="D12099" s="61" t="s">
        <v>78</v>
      </c>
      <c r="E12099" s="62">
        <v>44</v>
      </c>
      <c r="F12099" s="62">
        <v>272243</v>
      </c>
      <c r="G12099" s="62">
        <v>44966</v>
      </c>
      <c r="H12099" s="62">
        <v>85.16</v>
      </c>
      <c r="I12099" s="62">
        <v>6187.34</v>
      </c>
      <c r="J12099" s="62">
        <v>253185.99</v>
      </c>
      <c r="K12099" s="62">
        <v>2819.82</v>
      </c>
      <c r="L12099" s="62">
        <v>6599</v>
      </c>
      <c r="M12099" s="62">
        <v>12.5</v>
      </c>
      <c r="N12099" s="62">
        <v>64.09</v>
      </c>
      <c r="O12099" s="62">
        <v>34005.019999999997</v>
      </c>
      <c r="P12099" s="63"/>
      <c r="Q12099" s="63"/>
      <c r="R12099" s="63"/>
      <c r="S12099" s="63"/>
      <c r="T12099" s="63"/>
      <c r="U12099" s="63"/>
      <c r="V12099" s="63"/>
      <c r="W12099" s="63"/>
      <c r="X12099" s="63"/>
      <c r="Y12099" s="63"/>
      <c r="Z12099" s="62">
        <v>346.23</v>
      </c>
      <c r="AA12099" s="62">
        <v>12821</v>
      </c>
      <c r="AB12099" s="62">
        <v>24.28</v>
      </c>
      <c r="AC12099" s="62">
        <v>7.87</v>
      </c>
    </row>
    <row r="12100" spans="1:29" ht="30" x14ac:dyDescent="0.25">
      <c r="A12100" s="61" t="s">
        <v>358</v>
      </c>
      <c r="B12100" s="61" t="s">
        <v>359</v>
      </c>
      <c r="C12100" s="62">
        <v>2004</v>
      </c>
      <c r="D12100" s="61" t="s">
        <v>78</v>
      </c>
      <c r="E12100" s="62">
        <v>54</v>
      </c>
      <c r="F12100" s="62">
        <v>791952</v>
      </c>
      <c r="G12100" s="62">
        <v>69831</v>
      </c>
      <c r="H12100" s="62">
        <v>107.76</v>
      </c>
      <c r="I12100" s="62">
        <v>14665.78</v>
      </c>
      <c r="J12100" s="62">
        <v>736515.36</v>
      </c>
      <c r="K12100" s="62">
        <v>0</v>
      </c>
      <c r="L12100" s="63"/>
      <c r="M12100" s="63"/>
      <c r="N12100" s="63"/>
      <c r="O12100" s="63"/>
      <c r="P12100" s="63"/>
      <c r="Q12100" s="63"/>
      <c r="R12100" s="63"/>
      <c r="S12100" s="63"/>
      <c r="T12100" s="63"/>
      <c r="U12100" s="63"/>
      <c r="V12100" s="63"/>
      <c r="W12100" s="63"/>
      <c r="X12100" s="63"/>
      <c r="Y12100" s="63"/>
      <c r="Z12100" s="62">
        <v>275300</v>
      </c>
      <c r="AA12100" s="62">
        <v>7345</v>
      </c>
      <c r="AB12100" s="62">
        <v>11.33</v>
      </c>
      <c r="AC12100" s="62">
        <v>5098.1499999999996</v>
      </c>
    </row>
    <row r="12101" spans="1:29" ht="30" x14ac:dyDescent="0.25">
      <c r="A12101" s="61" t="s">
        <v>87</v>
      </c>
      <c r="B12101" s="61" t="s">
        <v>88</v>
      </c>
      <c r="C12101" s="62">
        <v>2010</v>
      </c>
      <c r="D12101" s="61" t="s">
        <v>86</v>
      </c>
      <c r="E12101" s="62">
        <v>24</v>
      </c>
      <c r="F12101" s="62">
        <v>231366</v>
      </c>
      <c r="G12101" s="62">
        <v>43926</v>
      </c>
      <c r="H12101" s="62">
        <v>152.52000000000001</v>
      </c>
      <c r="I12101" s="62">
        <v>9640.25</v>
      </c>
      <c r="J12101" s="62">
        <v>215170.38</v>
      </c>
      <c r="K12101" s="62">
        <v>86499.520000000004</v>
      </c>
      <c r="L12101" s="62">
        <v>27221</v>
      </c>
      <c r="M12101" s="62">
        <v>94.52</v>
      </c>
      <c r="N12101" s="62">
        <v>3604.15</v>
      </c>
      <c r="O12101" s="62">
        <v>1043123.6</v>
      </c>
      <c r="P12101" s="63"/>
      <c r="Q12101" s="63"/>
      <c r="R12101" s="63"/>
      <c r="S12101" s="63"/>
      <c r="T12101" s="63"/>
      <c r="U12101" s="63"/>
      <c r="V12101" s="63"/>
      <c r="W12101" s="63"/>
      <c r="X12101" s="63"/>
      <c r="Y12101" s="63"/>
      <c r="Z12101" s="62">
        <v>1117958</v>
      </c>
      <c r="AA12101" s="62">
        <v>147091</v>
      </c>
      <c r="AB12101" s="62">
        <v>510.73</v>
      </c>
      <c r="AC12101" s="62">
        <v>46581.58</v>
      </c>
    </row>
    <row r="12102" spans="1:29" x14ac:dyDescent="0.25">
      <c r="A12102" s="61" t="s">
        <v>184</v>
      </c>
      <c r="B12102" s="61" t="s">
        <v>185</v>
      </c>
      <c r="C12102" s="62">
        <v>2018</v>
      </c>
      <c r="D12102" s="61" t="s">
        <v>75</v>
      </c>
      <c r="E12102" s="62">
        <v>14</v>
      </c>
      <c r="F12102" s="63"/>
      <c r="G12102" s="63"/>
      <c r="H12102" s="63"/>
      <c r="I12102" s="63"/>
      <c r="J12102" s="63"/>
      <c r="K12102" s="62">
        <v>0</v>
      </c>
      <c r="L12102" s="63"/>
      <c r="M12102" s="63"/>
      <c r="N12102" s="63"/>
      <c r="O12102" s="63"/>
      <c r="P12102" s="63"/>
      <c r="Q12102" s="63"/>
      <c r="R12102" s="63"/>
      <c r="S12102" s="63"/>
      <c r="T12102" s="63"/>
      <c r="U12102" s="63"/>
      <c r="V12102" s="63"/>
      <c r="W12102" s="63"/>
      <c r="X12102" s="63"/>
      <c r="Y12102" s="63"/>
      <c r="Z12102" s="62">
        <v>0</v>
      </c>
      <c r="AA12102" s="63"/>
      <c r="AB12102" s="63"/>
      <c r="AC12102" s="62">
        <v>0</v>
      </c>
    </row>
    <row r="12103" spans="1:29" ht="45" x14ac:dyDescent="0.25">
      <c r="A12103" s="61" t="s">
        <v>167</v>
      </c>
      <c r="B12103" s="61" t="s">
        <v>168</v>
      </c>
      <c r="C12103" s="62">
        <v>2006</v>
      </c>
      <c r="D12103" s="61" t="s">
        <v>78</v>
      </c>
      <c r="E12103" s="62">
        <v>36</v>
      </c>
      <c r="F12103" s="62">
        <v>125111</v>
      </c>
      <c r="G12103" s="62">
        <v>20667</v>
      </c>
      <c r="H12103" s="62">
        <v>47.84</v>
      </c>
      <c r="I12103" s="62">
        <v>3475.31</v>
      </c>
      <c r="J12103" s="62">
        <v>116353.23</v>
      </c>
      <c r="K12103" s="62">
        <v>11792.54</v>
      </c>
      <c r="L12103" s="62">
        <v>19197</v>
      </c>
      <c r="M12103" s="62">
        <v>44.44</v>
      </c>
      <c r="N12103" s="62">
        <v>327.57</v>
      </c>
      <c r="O12103" s="62">
        <v>142209.79999999999</v>
      </c>
      <c r="P12103" s="63"/>
      <c r="Q12103" s="63"/>
      <c r="R12103" s="63"/>
      <c r="S12103" s="63"/>
      <c r="T12103" s="63"/>
      <c r="U12103" s="63"/>
      <c r="V12103" s="63"/>
      <c r="W12103" s="63"/>
      <c r="X12103" s="63"/>
      <c r="Y12103" s="63"/>
      <c r="Z12103" s="62">
        <v>91620</v>
      </c>
      <c r="AA12103" s="62">
        <v>1946</v>
      </c>
      <c r="AB12103" s="62">
        <v>4.5</v>
      </c>
      <c r="AC12103" s="62">
        <v>2545</v>
      </c>
    </row>
    <row r="12104" spans="1:29" ht="30" x14ac:dyDescent="0.25">
      <c r="A12104" s="61" t="s">
        <v>283</v>
      </c>
      <c r="B12104" s="61" t="s">
        <v>284</v>
      </c>
      <c r="C12104" s="62">
        <v>2004</v>
      </c>
      <c r="D12104" s="61" t="s">
        <v>89</v>
      </c>
      <c r="E12104" s="62">
        <v>110</v>
      </c>
      <c r="F12104" s="62">
        <v>442120</v>
      </c>
      <c r="G12104" s="62">
        <v>46837</v>
      </c>
      <c r="H12104" s="62">
        <v>35.479999999999997</v>
      </c>
      <c r="I12104" s="62">
        <v>4019.27</v>
      </c>
      <c r="J12104" s="62">
        <v>411171.6</v>
      </c>
      <c r="K12104" s="62">
        <v>33284.19</v>
      </c>
      <c r="L12104" s="62">
        <v>74686</v>
      </c>
      <c r="M12104" s="62">
        <v>56.58</v>
      </c>
      <c r="N12104" s="62">
        <v>302.58</v>
      </c>
      <c r="O12104" s="62">
        <v>401384.03</v>
      </c>
      <c r="P12104" s="63"/>
      <c r="Q12104" s="63"/>
      <c r="R12104" s="63"/>
      <c r="S12104" s="63"/>
      <c r="T12104" s="63"/>
      <c r="U12104" s="63"/>
      <c r="V12104" s="63"/>
      <c r="W12104" s="63"/>
      <c r="X12104" s="63"/>
      <c r="Y12104" s="63"/>
      <c r="Z12104" s="62">
        <v>1499001.2</v>
      </c>
      <c r="AA12104" s="62">
        <v>251629</v>
      </c>
      <c r="AB12104" s="62">
        <v>190.63</v>
      </c>
      <c r="AC12104" s="62">
        <v>13627.28</v>
      </c>
    </row>
    <row r="12105" spans="1:29" x14ac:dyDescent="0.25">
      <c r="A12105" s="61" t="s">
        <v>338</v>
      </c>
      <c r="B12105" s="61" t="s">
        <v>339</v>
      </c>
      <c r="C12105" s="62">
        <v>2013</v>
      </c>
      <c r="D12105" s="61" t="s">
        <v>99</v>
      </c>
      <c r="E12105" s="62">
        <v>46</v>
      </c>
      <c r="F12105" s="62">
        <v>183362</v>
      </c>
      <c r="G12105" s="62">
        <v>25397</v>
      </c>
      <c r="H12105" s="62">
        <v>46.01</v>
      </c>
      <c r="I12105" s="62">
        <v>3986.13</v>
      </c>
      <c r="J12105" s="62">
        <v>170526.66</v>
      </c>
      <c r="K12105" s="62">
        <v>33050.44</v>
      </c>
      <c r="L12105" s="62">
        <v>34872</v>
      </c>
      <c r="M12105" s="62">
        <v>63.17</v>
      </c>
      <c r="N12105" s="62">
        <v>718.49</v>
      </c>
      <c r="O12105" s="62">
        <v>398565.13</v>
      </c>
      <c r="P12105" s="63"/>
      <c r="Q12105" s="63"/>
      <c r="R12105" s="63"/>
      <c r="S12105" s="63"/>
      <c r="T12105" s="63"/>
      <c r="U12105" s="63"/>
      <c r="V12105" s="63"/>
      <c r="W12105" s="63"/>
      <c r="X12105" s="63"/>
      <c r="Y12105" s="63"/>
      <c r="Z12105" s="62">
        <v>2977.89</v>
      </c>
      <c r="AA12105" s="62">
        <v>64620</v>
      </c>
      <c r="AB12105" s="62">
        <v>117.07</v>
      </c>
      <c r="AC12105" s="62">
        <v>64.739999999999995</v>
      </c>
    </row>
    <row r="12106" spans="1:29" x14ac:dyDescent="0.25">
      <c r="A12106" s="61" t="s">
        <v>229</v>
      </c>
      <c r="B12106" s="61" t="s">
        <v>230</v>
      </c>
      <c r="C12106" s="62">
        <v>2008</v>
      </c>
      <c r="D12106" s="61" t="s">
        <v>373</v>
      </c>
      <c r="E12106" s="62">
        <v>12</v>
      </c>
      <c r="F12106" s="63"/>
      <c r="G12106" s="63"/>
      <c r="H12106" s="63"/>
      <c r="I12106" s="63"/>
      <c r="J12106" s="63"/>
      <c r="K12106" s="62">
        <v>0</v>
      </c>
      <c r="L12106" s="63"/>
      <c r="M12106" s="63"/>
      <c r="N12106" s="63"/>
      <c r="O12106" s="63"/>
      <c r="P12106" s="63"/>
      <c r="Q12106" s="63"/>
      <c r="R12106" s="63"/>
      <c r="S12106" s="63"/>
      <c r="T12106" s="63"/>
      <c r="U12106" s="63"/>
      <c r="V12106" s="63"/>
      <c r="W12106" s="63"/>
      <c r="X12106" s="63"/>
      <c r="Y12106" s="63"/>
      <c r="Z12106" s="62">
        <v>173700</v>
      </c>
      <c r="AA12106" s="62">
        <v>6374</v>
      </c>
      <c r="AB12106" s="62">
        <v>44.26</v>
      </c>
      <c r="AC12106" s="62">
        <v>14475</v>
      </c>
    </row>
    <row r="12107" spans="1:29" x14ac:dyDescent="0.25">
      <c r="A12107" s="61" t="s">
        <v>263</v>
      </c>
      <c r="B12107" s="61" t="s">
        <v>264</v>
      </c>
      <c r="C12107" s="62">
        <v>2016</v>
      </c>
      <c r="D12107" s="61" t="s">
        <v>75</v>
      </c>
      <c r="E12107" s="62">
        <v>3</v>
      </c>
      <c r="F12107" s="63"/>
      <c r="G12107" s="63"/>
      <c r="H12107" s="63"/>
      <c r="I12107" s="63"/>
      <c r="J12107" s="63"/>
      <c r="K12107" s="62">
        <v>0</v>
      </c>
      <c r="L12107" s="63"/>
      <c r="M12107" s="63"/>
      <c r="N12107" s="63"/>
      <c r="O12107" s="63"/>
      <c r="P12107" s="63"/>
      <c r="Q12107" s="63"/>
      <c r="R12107" s="63"/>
      <c r="S12107" s="63"/>
      <c r="T12107" s="63"/>
      <c r="U12107" s="63"/>
      <c r="V12107" s="63"/>
      <c r="W12107" s="63"/>
      <c r="X12107" s="63"/>
      <c r="Y12107" s="63"/>
      <c r="Z12107" s="62">
        <v>22271</v>
      </c>
      <c r="AA12107" s="62">
        <v>4606</v>
      </c>
      <c r="AB12107" s="62">
        <v>127.94</v>
      </c>
      <c r="AC12107" s="62">
        <v>7423.67</v>
      </c>
    </row>
    <row r="12108" spans="1:29" ht="30" x14ac:dyDescent="0.25">
      <c r="A12108" s="61" t="s">
        <v>169</v>
      </c>
      <c r="B12108" s="61" t="s">
        <v>170</v>
      </c>
      <c r="C12108" s="62">
        <v>2013</v>
      </c>
      <c r="D12108" s="61" t="s">
        <v>78</v>
      </c>
      <c r="E12108" s="62">
        <v>48</v>
      </c>
      <c r="F12108" s="62">
        <v>469234</v>
      </c>
      <c r="G12108" s="62">
        <v>67434</v>
      </c>
      <c r="H12108" s="62">
        <v>117.07</v>
      </c>
      <c r="I12108" s="62">
        <v>9775.7099999999991</v>
      </c>
      <c r="J12108" s="62">
        <v>436387.62</v>
      </c>
      <c r="K12108" s="62">
        <v>0</v>
      </c>
      <c r="L12108" s="62">
        <v>0</v>
      </c>
      <c r="M12108" s="62">
        <v>0</v>
      </c>
      <c r="N12108" s="63"/>
      <c r="O12108" s="63"/>
      <c r="P12108" s="63"/>
      <c r="Q12108" s="63"/>
      <c r="R12108" s="63"/>
      <c r="S12108" s="63"/>
      <c r="T12108" s="63"/>
      <c r="U12108" s="63"/>
      <c r="V12108" s="63"/>
      <c r="W12108" s="63"/>
      <c r="X12108" s="63"/>
      <c r="Y12108" s="63"/>
      <c r="Z12108" s="62">
        <v>1161.29</v>
      </c>
      <c r="AA12108" s="62">
        <v>22953</v>
      </c>
      <c r="AB12108" s="62">
        <v>39.85</v>
      </c>
      <c r="AC12108" s="62">
        <v>24.19</v>
      </c>
    </row>
    <row r="12109" spans="1:29" x14ac:dyDescent="0.25">
      <c r="A12109" s="61" t="s">
        <v>84</v>
      </c>
      <c r="B12109" s="61" t="s">
        <v>85</v>
      </c>
      <c r="C12109" s="62">
        <v>2013</v>
      </c>
      <c r="D12109" s="61" t="s">
        <v>86</v>
      </c>
      <c r="E12109" s="62">
        <v>80</v>
      </c>
      <c r="F12109" s="62">
        <v>14187</v>
      </c>
      <c r="G12109" s="62">
        <v>2821</v>
      </c>
      <c r="H12109" s="62">
        <v>2.94</v>
      </c>
      <c r="I12109" s="62">
        <v>177.34</v>
      </c>
      <c r="J12109" s="62">
        <v>13193.91</v>
      </c>
      <c r="K12109" s="62">
        <v>1816</v>
      </c>
      <c r="L12109" s="62">
        <v>2497</v>
      </c>
      <c r="M12109" s="62">
        <v>2.6</v>
      </c>
      <c r="N12109" s="62">
        <v>22.7</v>
      </c>
      <c r="O12109" s="62">
        <v>21899.69</v>
      </c>
      <c r="P12109" s="63"/>
      <c r="Q12109" s="63"/>
      <c r="R12109" s="63"/>
      <c r="S12109" s="63"/>
      <c r="T12109" s="63"/>
      <c r="U12109" s="63"/>
      <c r="V12109" s="63"/>
      <c r="W12109" s="63"/>
      <c r="X12109" s="63"/>
      <c r="Y12109" s="63"/>
      <c r="Z12109" s="62">
        <v>5374</v>
      </c>
      <c r="AA12109" s="62">
        <v>30374</v>
      </c>
      <c r="AB12109" s="62">
        <v>31.64</v>
      </c>
      <c r="AC12109" s="62">
        <v>67.180000000000007</v>
      </c>
    </row>
    <row r="12110" spans="1:29" x14ac:dyDescent="0.25">
      <c r="A12110" s="61" t="s">
        <v>200</v>
      </c>
      <c r="B12110" s="61" t="s">
        <v>201</v>
      </c>
      <c r="C12110" s="62">
        <v>2018</v>
      </c>
      <c r="D12110" s="61" t="s">
        <v>78</v>
      </c>
      <c r="E12110" s="62">
        <v>56</v>
      </c>
      <c r="F12110" s="62">
        <v>285574</v>
      </c>
      <c r="G12110" s="62">
        <v>54203</v>
      </c>
      <c r="H12110" s="62">
        <v>80.66</v>
      </c>
      <c r="I12110" s="62">
        <v>5099.54</v>
      </c>
      <c r="J12110" s="62">
        <v>265583.82</v>
      </c>
      <c r="K12110" s="62">
        <v>0</v>
      </c>
      <c r="L12110" s="63"/>
      <c r="M12110" s="63"/>
      <c r="N12110" s="63"/>
      <c r="O12110" s="63"/>
      <c r="P12110" s="62">
        <v>774</v>
      </c>
      <c r="Q12110" s="62">
        <v>1971</v>
      </c>
      <c r="R12110" s="62">
        <v>2.93</v>
      </c>
      <c r="S12110" s="62">
        <v>13</v>
      </c>
      <c r="T12110" s="62">
        <v>9805.81</v>
      </c>
      <c r="U12110" s="63"/>
      <c r="V12110" s="63"/>
      <c r="W12110" s="63"/>
      <c r="X12110" s="63"/>
      <c r="Y12110" s="63"/>
      <c r="Z12110" s="62">
        <v>0</v>
      </c>
      <c r="AA12110" s="63"/>
      <c r="AB12110" s="63"/>
      <c r="AC12110" s="62">
        <v>0</v>
      </c>
    </row>
    <row r="12111" spans="1:29" x14ac:dyDescent="0.25">
      <c r="A12111" s="61" t="s">
        <v>462</v>
      </c>
      <c r="B12111" s="61" t="s">
        <v>463</v>
      </c>
      <c r="C12111" s="62">
        <v>2004</v>
      </c>
      <c r="D12111" s="61" t="s">
        <v>596</v>
      </c>
      <c r="E12111" s="62">
        <v>132</v>
      </c>
      <c r="F12111" s="62">
        <v>654920</v>
      </c>
      <c r="G12111" s="62">
        <v>72442</v>
      </c>
      <c r="H12111" s="62">
        <v>45.73</v>
      </c>
      <c r="I12111" s="62">
        <v>4961.5200000000004</v>
      </c>
      <c r="J12111" s="62">
        <v>609075.6</v>
      </c>
      <c r="K12111" s="62">
        <v>21213.39</v>
      </c>
      <c r="L12111" s="62">
        <v>28514</v>
      </c>
      <c r="M12111" s="62">
        <v>18</v>
      </c>
      <c r="N12111" s="62">
        <v>160.71</v>
      </c>
      <c r="O12111" s="62">
        <v>255818.57</v>
      </c>
      <c r="P12111" s="63"/>
      <c r="Q12111" s="63"/>
      <c r="R12111" s="63"/>
      <c r="S12111" s="63"/>
      <c r="T12111" s="63"/>
      <c r="U12111" s="63"/>
      <c r="V12111" s="63"/>
      <c r="W12111" s="63"/>
      <c r="X12111" s="63"/>
      <c r="Y12111" s="63"/>
      <c r="Z12111" s="62">
        <v>811</v>
      </c>
      <c r="AA12111" s="62">
        <v>59714</v>
      </c>
      <c r="AB12111" s="62">
        <v>37.700000000000003</v>
      </c>
      <c r="AC12111" s="62">
        <v>6.14</v>
      </c>
    </row>
    <row r="12112" spans="1:29" x14ac:dyDescent="0.25">
      <c r="A12112" s="61" t="s">
        <v>267</v>
      </c>
      <c r="B12112" s="61" t="s">
        <v>268</v>
      </c>
      <c r="C12112" s="62">
        <v>2010</v>
      </c>
      <c r="D12112" s="61" t="s">
        <v>75</v>
      </c>
      <c r="E12112" s="62">
        <v>10</v>
      </c>
      <c r="F12112" s="63"/>
      <c r="G12112" s="63"/>
      <c r="H12112" s="63"/>
      <c r="I12112" s="63"/>
      <c r="J12112" s="63"/>
      <c r="K12112" s="62">
        <v>0</v>
      </c>
      <c r="L12112" s="63"/>
      <c r="M12112" s="63"/>
      <c r="N12112" s="63"/>
      <c r="O12112" s="63"/>
      <c r="P12112" s="63"/>
      <c r="Q12112" s="63"/>
      <c r="R12112" s="63"/>
      <c r="S12112" s="63"/>
      <c r="T12112" s="63"/>
      <c r="U12112" s="63"/>
      <c r="V12112" s="63"/>
      <c r="W12112" s="63"/>
      <c r="X12112" s="63"/>
      <c r="Y12112" s="63"/>
      <c r="Z12112" s="62">
        <v>1093.43</v>
      </c>
      <c r="AA12112" s="62">
        <v>4590</v>
      </c>
      <c r="AB12112" s="62">
        <v>38.25</v>
      </c>
      <c r="AC12112" s="62">
        <v>109.34</v>
      </c>
    </row>
    <row r="12113" spans="1:29" ht="45" x14ac:dyDescent="0.25">
      <c r="A12113" s="61" t="s">
        <v>214</v>
      </c>
      <c r="B12113" s="61" t="s">
        <v>215</v>
      </c>
      <c r="C12113" s="62">
        <v>2007</v>
      </c>
      <c r="D12113" s="61" t="s">
        <v>75</v>
      </c>
      <c r="E12113" s="62">
        <v>9</v>
      </c>
      <c r="F12113" s="62">
        <v>0</v>
      </c>
      <c r="G12113" s="62">
        <v>0</v>
      </c>
      <c r="H12113" s="62">
        <v>0</v>
      </c>
      <c r="I12113" s="62">
        <v>0</v>
      </c>
      <c r="J12113" s="62">
        <v>0</v>
      </c>
      <c r="K12113" s="62">
        <v>0</v>
      </c>
      <c r="L12113" s="62">
        <v>0</v>
      </c>
      <c r="M12113" s="62">
        <v>0</v>
      </c>
      <c r="N12113" s="63"/>
      <c r="O12113" s="63"/>
      <c r="P12113" s="63"/>
      <c r="Q12113" s="63"/>
      <c r="R12113" s="63"/>
      <c r="S12113" s="63"/>
      <c r="T12113" s="63"/>
      <c r="U12113" s="63"/>
      <c r="V12113" s="63"/>
      <c r="W12113" s="63"/>
      <c r="X12113" s="63"/>
      <c r="Y12113" s="63"/>
      <c r="Z12113" s="62">
        <v>262</v>
      </c>
      <c r="AA12113" s="62">
        <v>1068</v>
      </c>
      <c r="AB12113" s="62">
        <v>9.89</v>
      </c>
      <c r="AC12113" s="62">
        <v>29.11</v>
      </c>
    </row>
    <row r="12114" spans="1:29" ht="30" x14ac:dyDescent="0.25">
      <c r="A12114" s="61" t="s">
        <v>361</v>
      </c>
      <c r="B12114" s="61" t="s">
        <v>362</v>
      </c>
      <c r="C12114" s="62">
        <v>2018</v>
      </c>
      <c r="D12114" s="61" t="s">
        <v>99</v>
      </c>
      <c r="E12114" s="62">
        <v>64</v>
      </c>
      <c r="F12114" s="62">
        <v>435920</v>
      </c>
      <c r="G12114" s="62">
        <v>74147</v>
      </c>
      <c r="H12114" s="62">
        <v>96.55</v>
      </c>
      <c r="I12114" s="62">
        <v>6811.25</v>
      </c>
      <c r="J12114" s="62">
        <v>405405.6</v>
      </c>
      <c r="K12114" s="62">
        <v>0</v>
      </c>
      <c r="L12114" s="63"/>
      <c r="M12114" s="63"/>
      <c r="N12114" s="63"/>
      <c r="O12114" s="63"/>
      <c r="P12114" s="63"/>
      <c r="Q12114" s="63"/>
      <c r="R12114" s="63"/>
      <c r="S12114" s="63"/>
      <c r="T12114" s="63"/>
      <c r="U12114" s="63"/>
      <c r="V12114" s="63"/>
      <c r="W12114" s="63"/>
      <c r="X12114" s="63"/>
      <c r="Y12114" s="63"/>
      <c r="Z12114" s="62">
        <v>149.46</v>
      </c>
      <c r="AA12114" s="62">
        <v>18152</v>
      </c>
      <c r="AB12114" s="62">
        <v>23.64</v>
      </c>
      <c r="AC12114" s="62">
        <v>2.34</v>
      </c>
    </row>
    <row r="12115" spans="1:29" ht="30" x14ac:dyDescent="0.25">
      <c r="A12115" s="61" t="s">
        <v>218</v>
      </c>
      <c r="B12115" s="61" t="s">
        <v>219</v>
      </c>
      <c r="C12115" s="62">
        <v>2018</v>
      </c>
      <c r="D12115" s="61" t="s">
        <v>89</v>
      </c>
      <c r="E12115" s="62">
        <v>100</v>
      </c>
      <c r="F12115" s="62">
        <v>661718</v>
      </c>
      <c r="G12115" s="62">
        <v>106646</v>
      </c>
      <c r="H12115" s="62">
        <v>88.87</v>
      </c>
      <c r="I12115" s="62">
        <v>6617.18</v>
      </c>
      <c r="J12115" s="62">
        <v>615397.74</v>
      </c>
      <c r="K12115" s="62">
        <v>0</v>
      </c>
      <c r="L12115" s="63"/>
      <c r="M12115" s="63"/>
      <c r="N12115" s="63"/>
      <c r="O12115" s="63"/>
      <c r="P12115" s="63"/>
      <c r="Q12115" s="63"/>
      <c r="R12115" s="63"/>
      <c r="S12115" s="63"/>
      <c r="T12115" s="63"/>
      <c r="U12115" s="63"/>
      <c r="V12115" s="63"/>
      <c r="W12115" s="63"/>
      <c r="X12115" s="63"/>
      <c r="Y12115" s="63"/>
      <c r="Z12115" s="62">
        <v>1823</v>
      </c>
      <c r="AA12115" s="62">
        <v>34416</v>
      </c>
      <c r="AB12115" s="62">
        <v>28.68</v>
      </c>
      <c r="AC12115" s="62">
        <v>18.23</v>
      </c>
    </row>
    <row r="12116" spans="1:29" x14ac:dyDescent="0.25">
      <c r="A12116" s="61" t="s">
        <v>107</v>
      </c>
      <c r="B12116" s="61" t="s">
        <v>108</v>
      </c>
      <c r="C12116" s="62">
        <v>2012</v>
      </c>
      <c r="D12116" s="61" t="s">
        <v>135</v>
      </c>
      <c r="E12116" s="62">
        <v>60</v>
      </c>
      <c r="F12116" s="62">
        <v>16813</v>
      </c>
      <c r="G12116" s="62">
        <v>2958</v>
      </c>
      <c r="H12116" s="62">
        <v>4.1100000000000003</v>
      </c>
      <c r="I12116" s="62">
        <v>280.22000000000003</v>
      </c>
      <c r="J12116" s="62">
        <v>15636.09</v>
      </c>
      <c r="K12116" s="62">
        <v>52866.15</v>
      </c>
      <c r="L12116" s="62">
        <v>69523</v>
      </c>
      <c r="M12116" s="62">
        <v>96.56</v>
      </c>
      <c r="N12116" s="62">
        <v>881.1</v>
      </c>
      <c r="O12116" s="62">
        <v>637528.76</v>
      </c>
      <c r="P12116" s="63"/>
      <c r="Q12116" s="63"/>
      <c r="R12116" s="63"/>
      <c r="S12116" s="63"/>
      <c r="T12116" s="63"/>
      <c r="U12116" s="63"/>
      <c r="V12116" s="63"/>
      <c r="W12116" s="63"/>
      <c r="X12116" s="63"/>
      <c r="Y12116" s="63"/>
      <c r="Z12116" s="62">
        <v>0</v>
      </c>
      <c r="AA12116" s="62">
        <v>31980</v>
      </c>
      <c r="AB12116" s="62">
        <v>44.42</v>
      </c>
      <c r="AC12116" s="62">
        <v>0</v>
      </c>
    </row>
    <row r="12117" spans="1:29" x14ac:dyDescent="0.25">
      <c r="A12117" s="61" t="s">
        <v>454</v>
      </c>
      <c r="B12117" s="61" t="s">
        <v>455</v>
      </c>
      <c r="C12117" s="62">
        <v>2008</v>
      </c>
      <c r="D12117" s="61" t="s">
        <v>75</v>
      </c>
      <c r="E12117" s="62">
        <v>8</v>
      </c>
      <c r="F12117" s="63"/>
      <c r="G12117" s="63"/>
      <c r="H12117" s="63"/>
      <c r="I12117" s="63"/>
      <c r="J12117" s="63"/>
      <c r="K12117" s="62">
        <v>0</v>
      </c>
      <c r="L12117" s="63"/>
      <c r="M12117" s="63"/>
      <c r="N12117" s="63"/>
      <c r="O12117" s="63"/>
      <c r="P12117" s="63"/>
      <c r="Q12117" s="63"/>
      <c r="R12117" s="63"/>
      <c r="S12117" s="63"/>
      <c r="T12117" s="63"/>
      <c r="U12117" s="63"/>
      <c r="V12117" s="63"/>
      <c r="W12117" s="63"/>
      <c r="X12117" s="63"/>
      <c r="Y12117" s="63"/>
      <c r="Z12117" s="62">
        <v>49423</v>
      </c>
      <c r="AA12117" s="62">
        <v>4923</v>
      </c>
      <c r="AB12117" s="62">
        <v>51.28</v>
      </c>
      <c r="AC12117" s="62">
        <v>6177.88</v>
      </c>
    </row>
    <row r="12118" spans="1:29" ht="45" x14ac:dyDescent="0.25">
      <c r="A12118" s="61" t="s">
        <v>326</v>
      </c>
      <c r="B12118" s="61" t="s">
        <v>327</v>
      </c>
      <c r="C12118" s="62">
        <v>2011</v>
      </c>
      <c r="D12118" s="61" t="s">
        <v>78</v>
      </c>
      <c r="E12118" s="62">
        <v>104</v>
      </c>
      <c r="F12118" s="62">
        <v>1107041</v>
      </c>
      <c r="G12118" s="62">
        <v>106158</v>
      </c>
      <c r="H12118" s="62">
        <v>85.06</v>
      </c>
      <c r="I12118" s="62">
        <v>10644.63</v>
      </c>
      <c r="J12118" s="62">
        <v>1029548.13</v>
      </c>
      <c r="K12118" s="62">
        <v>0</v>
      </c>
      <c r="L12118" s="63"/>
      <c r="M12118" s="63"/>
      <c r="N12118" s="63"/>
      <c r="O12118" s="63"/>
      <c r="P12118" s="63"/>
      <c r="Q12118" s="63"/>
      <c r="R12118" s="63"/>
      <c r="S12118" s="63"/>
      <c r="T12118" s="63"/>
      <c r="U12118" s="63"/>
      <c r="V12118" s="63"/>
      <c r="W12118" s="63"/>
      <c r="X12118" s="63"/>
      <c r="Y12118" s="63"/>
      <c r="Z12118" s="62">
        <v>386033</v>
      </c>
      <c r="AA12118" s="62">
        <v>38776</v>
      </c>
      <c r="AB12118" s="62">
        <v>31.07</v>
      </c>
      <c r="AC12118" s="62">
        <v>3711.86</v>
      </c>
    </row>
    <row r="12119" spans="1:29" ht="30" x14ac:dyDescent="0.25">
      <c r="A12119" s="61" t="s">
        <v>194</v>
      </c>
      <c r="B12119" s="61" t="s">
        <v>195</v>
      </c>
      <c r="C12119" s="62">
        <v>2011</v>
      </c>
      <c r="D12119" s="61" t="s">
        <v>86</v>
      </c>
      <c r="E12119" s="62">
        <v>189</v>
      </c>
      <c r="F12119" s="62">
        <v>142971</v>
      </c>
      <c r="G12119" s="62">
        <v>26404</v>
      </c>
      <c r="H12119" s="62">
        <v>11.64</v>
      </c>
      <c r="I12119" s="62">
        <v>756.46</v>
      </c>
      <c r="J12119" s="62">
        <v>132963.03</v>
      </c>
      <c r="K12119" s="62">
        <v>122552.86</v>
      </c>
      <c r="L12119" s="62">
        <v>172826</v>
      </c>
      <c r="M12119" s="62">
        <v>76.2</v>
      </c>
      <c r="N12119" s="62">
        <v>648.42999999999995</v>
      </c>
      <c r="O12119" s="62">
        <v>1477901.72</v>
      </c>
      <c r="P12119" s="63"/>
      <c r="Q12119" s="63"/>
      <c r="R12119" s="63"/>
      <c r="S12119" s="63"/>
      <c r="T12119" s="63"/>
      <c r="U12119" s="63"/>
      <c r="V12119" s="63"/>
      <c r="W12119" s="63"/>
      <c r="X12119" s="63"/>
      <c r="Y12119" s="63"/>
      <c r="Z12119" s="62">
        <v>195699</v>
      </c>
      <c r="AA12119" s="62">
        <v>3512298</v>
      </c>
      <c r="AB12119" s="62">
        <v>1548.63</v>
      </c>
      <c r="AC12119" s="62">
        <v>1035.44</v>
      </c>
    </row>
    <row r="12120" spans="1:29" x14ac:dyDescent="0.25">
      <c r="A12120" s="61" t="s">
        <v>328</v>
      </c>
      <c r="B12120" s="61" t="s">
        <v>329</v>
      </c>
      <c r="C12120" s="62">
        <v>2015</v>
      </c>
      <c r="D12120" s="61" t="s">
        <v>78</v>
      </c>
      <c r="E12120" s="62">
        <v>64</v>
      </c>
      <c r="F12120" s="62">
        <v>605069</v>
      </c>
      <c r="G12120" s="62">
        <v>96202</v>
      </c>
      <c r="H12120" s="62">
        <v>125.26</v>
      </c>
      <c r="I12120" s="62">
        <v>9454.2000000000007</v>
      </c>
      <c r="J12120" s="62">
        <v>562714.17000000004</v>
      </c>
      <c r="K12120" s="62">
        <v>0</v>
      </c>
      <c r="L12120" s="63"/>
      <c r="M12120" s="63"/>
      <c r="N12120" s="63"/>
      <c r="O12120" s="63"/>
      <c r="P12120" s="63"/>
      <c r="Q12120" s="63"/>
      <c r="R12120" s="63"/>
      <c r="S12120" s="63"/>
      <c r="T12120" s="63"/>
      <c r="U12120" s="63"/>
      <c r="V12120" s="63"/>
      <c r="W12120" s="63"/>
      <c r="X12120" s="63"/>
      <c r="Y12120" s="63"/>
      <c r="Z12120" s="62">
        <v>2469.09</v>
      </c>
      <c r="AA12120" s="62">
        <v>5596</v>
      </c>
      <c r="AB12120" s="62">
        <v>7.29</v>
      </c>
      <c r="AC12120" s="62">
        <v>38.58</v>
      </c>
    </row>
    <row r="12121" spans="1:29" x14ac:dyDescent="0.25">
      <c r="A12121" s="61" t="s">
        <v>458</v>
      </c>
      <c r="B12121" s="61" t="s">
        <v>459</v>
      </c>
      <c r="C12121" s="62">
        <v>2017</v>
      </c>
      <c r="D12121" s="61" t="s">
        <v>78</v>
      </c>
      <c r="E12121" s="62">
        <v>64</v>
      </c>
      <c r="F12121" s="62">
        <v>544160</v>
      </c>
      <c r="G12121" s="62">
        <v>100915</v>
      </c>
      <c r="H12121" s="62">
        <v>131.4</v>
      </c>
      <c r="I12121" s="62">
        <v>8502.5</v>
      </c>
      <c r="J12121" s="62">
        <v>506068.8</v>
      </c>
      <c r="K12121" s="62">
        <v>0</v>
      </c>
      <c r="L12121" s="63"/>
      <c r="M12121" s="63"/>
      <c r="N12121" s="63"/>
      <c r="O12121" s="63"/>
      <c r="P12121" s="63"/>
      <c r="Q12121" s="63"/>
      <c r="R12121" s="63"/>
      <c r="S12121" s="63"/>
      <c r="T12121" s="63"/>
      <c r="U12121" s="63"/>
      <c r="V12121" s="63"/>
      <c r="W12121" s="63"/>
      <c r="X12121" s="63"/>
      <c r="Y12121" s="63"/>
      <c r="Z12121" s="62">
        <v>0</v>
      </c>
      <c r="AA12121" s="63"/>
      <c r="AB12121" s="63"/>
      <c r="AC12121" s="62">
        <v>0</v>
      </c>
    </row>
    <row r="12122" spans="1:29" ht="30" x14ac:dyDescent="0.25">
      <c r="A12122" s="61" t="s">
        <v>544</v>
      </c>
      <c r="B12122" s="61" t="s">
        <v>545</v>
      </c>
      <c r="C12122" s="62">
        <v>2007</v>
      </c>
      <c r="D12122" s="61" t="s">
        <v>78</v>
      </c>
      <c r="E12122" s="62">
        <v>48</v>
      </c>
      <c r="F12122" s="62">
        <v>133913</v>
      </c>
      <c r="G12122" s="62">
        <v>21956</v>
      </c>
      <c r="H12122" s="62">
        <v>38.119999999999997</v>
      </c>
      <c r="I12122" s="62">
        <v>2789.85</v>
      </c>
      <c r="J12122" s="62">
        <v>124539.09</v>
      </c>
      <c r="K12122" s="62">
        <v>10064</v>
      </c>
      <c r="L12122" s="62">
        <v>24560</v>
      </c>
      <c r="M12122" s="62">
        <v>42.64</v>
      </c>
      <c r="N12122" s="62">
        <v>209.67</v>
      </c>
      <c r="O12122" s="62">
        <v>121364.8</v>
      </c>
      <c r="P12122" s="63"/>
      <c r="Q12122" s="63"/>
      <c r="R12122" s="63"/>
      <c r="S12122" s="63"/>
      <c r="T12122" s="63"/>
      <c r="U12122" s="63"/>
      <c r="V12122" s="63"/>
      <c r="W12122" s="63"/>
      <c r="X12122" s="63"/>
      <c r="Y12122" s="63"/>
      <c r="Z12122" s="62">
        <v>2110</v>
      </c>
      <c r="AA12122" s="62">
        <v>5989</v>
      </c>
      <c r="AB12122" s="62">
        <v>10.4</v>
      </c>
      <c r="AC12122" s="62">
        <v>43.96</v>
      </c>
    </row>
    <row r="12123" spans="1:29" x14ac:dyDescent="0.25">
      <c r="A12123" s="61" t="s">
        <v>198</v>
      </c>
      <c r="B12123" s="61" t="s">
        <v>199</v>
      </c>
      <c r="C12123" s="62">
        <v>2013</v>
      </c>
      <c r="D12123" s="61" t="s">
        <v>99</v>
      </c>
      <c r="E12123" s="62">
        <v>40</v>
      </c>
      <c r="F12123" s="62">
        <v>416160</v>
      </c>
      <c r="G12123" s="62">
        <v>47420</v>
      </c>
      <c r="H12123" s="62">
        <v>98.79</v>
      </c>
      <c r="I12123" s="62">
        <v>10404</v>
      </c>
      <c r="J12123" s="62">
        <v>387028.8</v>
      </c>
      <c r="K12123" s="62">
        <v>0</v>
      </c>
      <c r="L12123" s="63"/>
      <c r="M12123" s="63"/>
      <c r="N12123" s="63"/>
      <c r="O12123" s="63"/>
      <c r="P12123" s="63"/>
      <c r="Q12123" s="63"/>
      <c r="R12123" s="63"/>
      <c r="S12123" s="63"/>
      <c r="T12123" s="63"/>
      <c r="U12123" s="63"/>
      <c r="V12123" s="63"/>
      <c r="W12123" s="63"/>
      <c r="X12123" s="63"/>
      <c r="Y12123" s="63"/>
      <c r="Z12123" s="62">
        <v>656</v>
      </c>
      <c r="AA12123" s="62">
        <v>11136</v>
      </c>
      <c r="AB12123" s="62">
        <v>23.2</v>
      </c>
      <c r="AC12123" s="62">
        <v>16.399999999999999</v>
      </c>
    </row>
    <row r="12124" spans="1:29" x14ac:dyDescent="0.25">
      <c r="A12124" s="61" t="s">
        <v>140</v>
      </c>
      <c r="B12124" s="61" t="s">
        <v>141</v>
      </c>
      <c r="C12124" s="62">
        <v>2012</v>
      </c>
      <c r="D12124" s="61" t="s">
        <v>99</v>
      </c>
      <c r="E12124" s="62">
        <v>70</v>
      </c>
      <c r="F12124" s="63"/>
      <c r="G12124" s="63"/>
      <c r="H12124" s="63"/>
      <c r="I12124" s="63"/>
      <c r="J12124" s="63"/>
      <c r="K12124" s="62">
        <v>0</v>
      </c>
      <c r="L12124" s="63"/>
      <c r="M12124" s="63"/>
      <c r="N12124" s="63"/>
      <c r="O12124" s="63"/>
      <c r="P12124" s="63"/>
      <c r="Q12124" s="63"/>
      <c r="R12124" s="63"/>
      <c r="S12124" s="63"/>
      <c r="T12124" s="63"/>
      <c r="U12124" s="63"/>
      <c r="V12124" s="63"/>
      <c r="W12124" s="63"/>
      <c r="X12124" s="63"/>
      <c r="Y12124" s="63"/>
      <c r="Z12124" s="62">
        <v>0</v>
      </c>
      <c r="AA12124" s="63"/>
      <c r="AB12124" s="63"/>
      <c r="AC12124" s="62">
        <v>0</v>
      </c>
    </row>
    <row r="12125" spans="1:29" ht="30" x14ac:dyDescent="0.25">
      <c r="A12125" s="61" t="s">
        <v>464</v>
      </c>
      <c r="B12125" s="61" t="s">
        <v>465</v>
      </c>
      <c r="C12125" s="62">
        <v>2018</v>
      </c>
      <c r="D12125" s="61" t="s">
        <v>99</v>
      </c>
      <c r="E12125" s="62">
        <v>31</v>
      </c>
      <c r="F12125" s="62">
        <v>92240</v>
      </c>
      <c r="G12125" s="62">
        <v>16290</v>
      </c>
      <c r="H12125" s="62">
        <v>43.79</v>
      </c>
      <c r="I12125" s="62">
        <v>2975.48</v>
      </c>
      <c r="J12125" s="62">
        <v>85783.2</v>
      </c>
      <c r="K12125" s="62">
        <v>0</v>
      </c>
      <c r="L12125" s="63"/>
      <c r="M12125" s="63"/>
      <c r="N12125" s="63"/>
      <c r="O12125" s="63"/>
      <c r="P12125" s="63"/>
      <c r="Q12125" s="63"/>
      <c r="R12125" s="63"/>
      <c r="S12125" s="63"/>
      <c r="T12125" s="63"/>
      <c r="U12125" s="63"/>
      <c r="V12125" s="63"/>
      <c r="W12125" s="63"/>
      <c r="X12125" s="63"/>
      <c r="Y12125" s="63"/>
      <c r="Z12125" s="62">
        <v>454.52</v>
      </c>
      <c r="AA12125" s="62">
        <v>866</v>
      </c>
      <c r="AB12125" s="62">
        <v>2.33</v>
      </c>
      <c r="AC12125" s="62">
        <v>14.66</v>
      </c>
    </row>
    <row r="12126" spans="1:29" ht="30" x14ac:dyDescent="0.25">
      <c r="A12126" s="61" t="s">
        <v>452</v>
      </c>
      <c r="B12126" s="61" t="s">
        <v>453</v>
      </c>
      <c r="C12126" s="62">
        <v>2013</v>
      </c>
      <c r="D12126" s="61" t="s">
        <v>78</v>
      </c>
      <c r="E12126" s="62">
        <v>40</v>
      </c>
      <c r="F12126" s="62">
        <v>359501</v>
      </c>
      <c r="G12126" s="62">
        <v>45026</v>
      </c>
      <c r="H12126" s="62">
        <v>93.8</v>
      </c>
      <c r="I12126" s="62">
        <v>8987.5300000000007</v>
      </c>
      <c r="J12126" s="62">
        <v>334335.93</v>
      </c>
      <c r="K12126" s="62">
        <v>0</v>
      </c>
      <c r="L12126" s="63"/>
      <c r="M12126" s="63"/>
      <c r="N12126" s="63"/>
      <c r="O12126" s="63"/>
      <c r="P12126" s="63"/>
      <c r="Q12126" s="63"/>
      <c r="R12126" s="63"/>
      <c r="S12126" s="63"/>
      <c r="T12126" s="63"/>
      <c r="U12126" s="63"/>
      <c r="V12126" s="63"/>
      <c r="W12126" s="63"/>
      <c r="X12126" s="63"/>
      <c r="Y12126" s="63"/>
      <c r="Z12126" s="62">
        <v>188.04</v>
      </c>
      <c r="AA12126" s="62">
        <v>8089</v>
      </c>
      <c r="AB12126" s="62">
        <v>16.850000000000001</v>
      </c>
      <c r="AC12126" s="62">
        <v>4.7</v>
      </c>
    </row>
    <row r="12127" spans="1:29" ht="30" x14ac:dyDescent="0.25">
      <c r="A12127" s="61" t="s">
        <v>233</v>
      </c>
      <c r="B12127" s="61" t="s">
        <v>234</v>
      </c>
      <c r="C12127" s="62">
        <v>2015</v>
      </c>
      <c r="D12127" s="61" t="s">
        <v>301</v>
      </c>
      <c r="E12127" s="62">
        <v>56</v>
      </c>
      <c r="F12127" s="62">
        <v>229108</v>
      </c>
      <c r="G12127" s="62">
        <v>38972</v>
      </c>
      <c r="H12127" s="62">
        <v>57.99</v>
      </c>
      <c r="I12127" s="62">
        <v>4091.21</v>
      </c>
      <c r="J12127" s="62">
        <v>213070.44</v>
      </c>
      <c r="K12127" s="62">
        <v>10934.04</v>
      </c>
      <c r="L12127" s="62">
        <v>16600</v>
      </c>
      <c r="M12127" s="62">
        <v>24.7</v>
      </c>
      <c r="N12127" s="62">
        <v>195.25</v>
      </c>
      <c r="O12127" s="62">
        <v>131856.92000000001</v>
      </c>
      <c r="P12127" s="63"/>
      <c r="Q12127" s="63"/>
      <c r="R12127" s="63"/>
      <c r="S12127" s="63"/>
      <c r="T12127" s="63"/>
      <c r="U12127" s="62">
        <v>18</v>
      </c>
      <c r="V12127" s="62">
        <v>47</v>
      </c>
      <c r="W12127" s="62">
        <v>7.0000000000000007E-2</v>
      </c>
      <c r="X12127" s="62">
        <v>0</v>
      </c>
      <c r="Y12127" s="62">
        <v>402.91</v>
      </c>
      <c r="Z12127" s="62">
        <v>561.46</v>
      </c>
      <c r="AA12127" s="62">
        <v>8303</v>
      </c>
      <c r="AB12127" s="62">
        <v>12.36</v>
      </c>
      <c r="AC12127" s="62">
        <v>10.029999999999999</v>
      </c>
    </row>
    <row r="12128" spans="1:29" x14ac:dyDescent="0.25">
      <c r="A12128" s="61" t="s">
        <v>140</v>
      </c>
      <c r="B12128" s="61" t="s">
        <v>141</v>
      </c>
      <c r="C12128" s="62">
        <v>2016</v>
      </c>
      <c r="D12128" s="61" t="s">
        <v>78</v>
      </c>
      <c r="E12128" s="62">
        <v>103</v>
      </c>
      <c r="F12128" s="63"/>
      <c r="G12128" s="63"/>
      <c r="H12128" s="63"/>
      <c r="I12128" s="63"/>
      <c r="J12128" s="63"/>
      <c r="K12128" s="62">
        <v>0</v>
      </c>
      <c r="L12128" s="63"/>
      <c r="M12128" s="63"/>
      <c r="N12128" s="63"/>
      <c r="O12128" s="63"/>
      <c r="P12128" s="63"/>
      <c r="Q12128" s="63"/>
      <c r="R12128" s="63"/>
      <c r="S12128" s="63"/>
      <c r="T12128" s="63"/>
      <c r="U12128" s="63"/>
      <c r="V12128" s="63"/>
      <c r="W12128" s="63"/>
      <c r="X12128" s="63"/>
      <c r="Y12128" s="63"/>
      <c r="Z12128" s="62">
        <v>0</v>
      </c>
      <c r="AA12128" s="63"/>
      <c r="AB12128" s="63"/>
      <c r="AC12128" s="62">
        <v>0</v>
      </c>
    </row>
    <row r="12129" spans="1:29" x14ac:dyDescent="0.25">
      <c r="A12129" s="61" t="s">
        <v>196</v>
      </c>
      <c r="B12129" s="61" t="s">
        <v>197</v>
      </c>
      <c r="C12129" s="62">
        <v>2006</v>
      </c>
      <c r="D12129" s="61" t="s">
        <v>72</v>
      </c>
      <c r="E12129" s="62">
        <v>32</v>
      </c>
      <c r="F12129" s="62">
        <v>159973</v>
      </c>
      <c r="G12129" s="62">
        <v>44742</v>
      </c>
      <c r="H12129" s="62">
        <v>116.52</v>
      </c>
      <c r="I12129" s="62">
        <v>4999.16</v>
      </c>
      <c r="J12129" s="62">
        <v>148774.89000000001</v>
      </c>
      <c r="K12129" s="62">
        <v>0</v>
      </c>
      <c r="L12129" s="63"/>
      <c r="M12129" s="63"/>
      <c r="N12129" s="63"/>
      <c r="O12129" s="63"/>
      <c r="P12129" s="63"/>
      <c r="Q12129" s="63"/>
      <c r="R12129" s="63"/>
      <c r="S12129" s="63"/>
      <c r="T12129" s="63"/>
      <c r="U12129" s="63"/>
      <c r="V12129" s="63"/>
      <c r="W12129" s="63"/>
      <c r="X12129" s="63"/>
      <c r="Y12129" s="63"/>
      <c r="Z12129" s="62">
        <v>122564</v>
      </c>
      <c r="AA12129" s="62">
        <v>13504</v>
      </c>
      <c r="AB12129" s="62">
        <v>35.17</v>
      </c>
      <c r="AC12129" s="62">
        <v>3830.13</v>
      </c>
    </row>
    <row r="12130" spans="1:29" x14ac:dyDescent="0.25">
      <c r="A12130" s="61" t="s">
        <v>144</v>
      </c>
      <c r="B12130" s="61" t="s">
        <v>145</v>
      </c>
      <c r="C12130" s="62">
        <v>2011</v>
      </c>
      <c r="D12130" s="61" t="s">
        <v>94</v>
      </c>
      <c r="E12130" s="62">
        <v>3</v>
      </c>
      <c r="F12130" s="62">
        <v>0</v>
      </c>
      <c r="G12130" s="62">
        <v>0</v>
      </c>
      <c r="H12130" s="62">
        <v>0</v>
      </c>
      <c r="I12130" s="62">
        <v>0</v>
      </c>
      <c r="J12130" s="62">
        <v>0</v>
      </c>
      <c r="K12130" s="62">
        <v>0</v>
      </c>
      <c r="L12130" s="62">
        <v>0</v>
      </c>
      <c r="M12130" s="62">
        <v>0</v>
      </c>
      <c r="N12130" s="62">
        <v>0</v>
      </c>
      <c r="O12130" s="62">
        <v>0</v>
      </c>
      <c r="P12130" s="63"/>
      <c r="Q12130" s="63"/>
      <c r="R12130" s="63"/>
      <c r="S12130" s="63"/>
      <c r="T12130" s="63"/>
      <c r="U12130" s="63"/>
      <c r="V12130" s="63"/>
      <c r="W12130" s="63"/>
      <c r="X12130" s="63"/>
      <c r="Y12130" s="63"/>
      <c r="Z12130" s="62">
        <v>237</v>
      </c>
      <c r="AA12130" s="62">
        <v>4738</v>
      </c>
      <c r="AB12130" s="62">
        <v>131.61000000000001</v>
      </c>
      <c r="AC12130" s="62">
        <v>79</v>
      </c>
    </row>
    <row r="12131" spans="1:29" x14ac:dyDescent="0.25">
      <c r="A12131" s="61" t="s">
        <v>208</v>
      </c>
      <c r="B12131" s="61" t="s">
        <v>209</v>
      </c>
      <c r="C12131" s="62">
        <v>2008</v>
      </c>
      <c r="D12131" s="61" t="s">
        <v>83</v>
      </c>
      <c r="E12131" s="62">
        <v>32</v>
      </c>
      <c r="F12131" s="62">
        <v>48362</v>
      </c>
      <c r="G12131" s="62">
        <v>9132</v>
      </c>
      <c r="H12131" s="62">
        <v>23.78</v>
      </c>
      <c r="I12131" s="62">
        <v>1511.31</v>
      </c>
      <c r="J12131" s="62">
        <v>44976.66</v>
      </c>
      <c r="K12131" s="62">
        <v>1432</v>
      </c>
      <c r="L12131" s="62">
        <v>5706</v>
      </c>
      <c r="M12131" s="62">
        <v>14.86</v>
      </c>
      <c r="N12131" s="63"/>
      <c r="O12131" s="63"/>
      <c r="P12131" s="63"/>
      <c r="Q12131" s="63"/>
      <c r="R12131" s="63"/>
      <c r="S12131" s="63"/>
      <c r="T12131" s="63"/>
      <c r="U12131" s="63"/>
      <c r="V12131" s="63"/>
      <c r="W12131" s="63"/>
      <c r="X12131" s="63"/>
      <c r="Y12131" s="63"/>
      <c r="Z12131" s="62">
        <v>2496</v>
      </c>
      <c r="AA12131" s="62">
        <v>18769</v>
      </c>
      <c r="AB12131" s="62">
        <v>48.88</v>
      </c>
      <c r="AC12131" s="62">
        <v>78</v>
      </c>
    </row>
    <row r="12132" spans="1:29" ht="30" x14ac:dyDescent="0.25">
      <c r="A12132" s="61" t="s">
        <v>216</v>
      </c>
      <c r="B12132" s="61" t="s">
        <v>217</v>
      </c>
      <c r="C12132" s="62">
        <v>2015</v>
      </c>
      <c r="D12132" s="61" t="s">
        <v>89</v>
      </c>
      <c r="E12132" s="62">
        <v>15</v>
      </c>
      <c r="F12132" s="62">
        <v>38790</v>
      </c>
      <c r="G12132" s="62">
        <v>7310</v>
      </c>
      <c r="H12132" s="62">
        <v>40.61</v>
      </c>
      <c r="I12132" s="62">
        <v>2586</v>
      </c>
      <c r="J12132" s="62">
        <v>36074.699999999997</v>
      </c>
      <c r="K12132" s="62">
        <v>8227.93</v>
      </c>
      <c r="L12132" s="62">
        <v>11795</v>
      </c>
      <c r="M12132" s="62">
        <v>65.53</v>
      </c>
      <c r="N12132" s="62">
        <v>548.53</v>
      </c>
      <c r="O12132" s="62">
        <v>99223.13</v>
      </c>
      <c r="P12132" s="63"/>
      <c r="Q12132" s="63"/>
      <c r="R12132" s="63"/>
      <c r="S12132" s="63"/>
      <c r="T12132" s="63"/>
      <c r="U12132" s="63"/>
      <c r="V12132" s="63"/>
      <c r="W12132" s="63"/>
      <c r="X12132" s="63"/>
      <c r="Y12132" s="63"/>
      <c r="Z12132" s="62">
        <v>700</v>
      </c>
      <c r="AA12132" s="62">
        <v>10121</v>
      </c>
      <c r="AB12132" s="62">
        <v>56.23</v>
      </c>
      <c r="AC12132" s="62">
        <v>46.67</v>
      </c>
    </row>
    <row r="12133" spans="1:29" ht="30" x14ac:dyDescent="0.25">
      <c r="A12133" s="61" t="s">
        <v>358</v>
      </c>
      <c r="B12133" s="61" t="s">
        <v>359</v>
      </c>
      <c r="C12133" s="62">
        <v>2011</v>
      </c>
      <c r="D12133" s="61" t="s">
        <v>78</v>
      </c>
      <c r="E12133" s="62">
        <v>54</v>
      </c>
      <c r="F12133" s="62">
        <v>514400</v>
      </c>
      <c r="G12133" s="62">
        <v>71112</v>
      </c>
      <c r="H12133" s="62">
        <v>109.74</v>
      </c>
      <c r="I12133" s="62">
        <v>9525.93</v>
      </c>
      <c r="J12133" s="62">
        <v>478392</v>
      </c>
      <c r="K12133" s="62">
        <v>0</v>
      </c>
      <c r="L12133" s="63"/>
      <c r="M12133" s="63"/>
      <c r="N12133" s="63"/>
      <c r="O12133" s="63"/>
      <c r="P12133" s="63"/>
      <c r="Q12133" s="63"/>
      <c r="R12133" s="63"/>
      <c r="S12133" s="63"/>
      <c r="T12133" s="63"/>
      <c r="U12133" s="63"/>
      <c r="V12133" s="63"/>
      <c r="W12133" s="63"/>
      <c r="X12133" s="63"/>
      <c r="Y12133" s="63"/>
      <c r="Z12133" s="62">
        <v>132900</v>
      </c>
      <c r="AA12133" s="62">
        <v>8328</v>
      </c>
      <c r="AB12133" s="62">
        <v>12.85</v>
      </c>
      <c r="AC12133" s="62">
        <v>2461.11</v>
      </c>
    </row>
    <row r="12134" spans="1:29" ht="30" x14ac:dyDescent="0.25">
      <c r="A12134" s="61" t="s">
        <v>92</v>
      </c>
      <c r="B12134" s="61" t="s">
        <v>93</v>
      </c>
      <c r="C12134" s="62">
        <v>2009</v>
      </c>
      <c r="D12134" s="61" t="s">
        <v>75</v>
      </c>
      <c r="E12134" s="62">
        <v>8</v>
      </c>
      <c r="F12134" s="63"/>
      <c r="G12134" s="63"/>
      <c r="H12134" s="63"/>
      <c r="I12134" s="63"/>
      <c r="J12134" s="63"/>
      <c r="K12134" s="62">
        <v>0</v>
      </c>
      <c r="L12134" s="63"/>
      <c r="M12134" s="63"/>
      <c r="N12134" s="63"/>
      <c r="O12134" s="63"/>
      <c r="P12134" s="63"/>
      <c r="Q12134" s="63"/>
      <c r="R12134" s="63"/>
      <c r="S12134" s="63"/>
      <c r="T12134" s="63"/>
      <c r="U12134" s="63"/>
      <c r="V12134" s="63"/>
      <c r="W12134" s="63"/>
      <c r="X12134" s="63"/>
      <c r="Y12134" s="63"/>
      <c r="Z12134" s="62">
        <v>0</v>
      </c>
      <c r="AA12134" s="63"/>
      <c r="AB12134" s="63"/>
      <c r="AC12134" s="62">
        <v>0</v>
      </c>
    </row>
    <row r="12135" spans="1:29" x14ac:dyDescent="0.25">
      <c r="A12135" s="61" t="s">
        <v>289</v>
      </c>
      <c r="B12135" s="61" t="s">
        <v>290</v>
      </c>
      <c r="C12135" s="62">
        <v>2006</v>
      </c>
      <c r="D12135" s="61" t="s">
        <v>99</v>
      </c>
      <c r="E12135" s="62">
        <v>62</v>
      </c>
      <c r="F12135" s="62">
        <v>554400</v>
      </c>
      <c r="G12135" s="62">
        <v>72817</v>
      </c>
      <c r="H12135" s="62">
        <v>97.87</v>
      </c>
      <c r="I12135" s="62">
        <v>8941.94</v>
      </c>
      <c r="J12135" s="62">
        <v>515592</v>
      </c>
      <c r="K12135" s="62">
        <v>0</v>
      </c>
      <c r="L12135" s="63"/>
      <c r="M12135" s="63"/>
      <c r="N12135" s="63"/>
      <c r="O12135" s="63"/>
      <c r="P12135" s="63"/>
      <c r="Q12135" s="63"/>
      <c r="R12135" s="63"/>
      <c r="S12135" s="63"/>
      <c r="T12135" s="63"/>
      <c r="U12135" s="63"/>
      <c r="V12135" s="63"/>
      <c r="W12135" s="63"/>
      <c r="X12135" s="63"/>
      <c r="Y12135" s="63"/>
      <c r="Z12135" s="62">
        <v>238.15</v>
      </c>
      <c r="AA12135" s="62">
        <v>13337</v>
      </c>
      <c r="AB12135" s="62">
        <v>17.93</v>
      </c>
      <c r="AC12135" s="62">
        <v>3.84</v>
      </c>
    </row>
    <row r="12136" spans="1:29" ht="30" x14ac:dyDescent="0.25">
      <c r="A12136" s="61" t="s">
        <v>138</v>
      </c>
      <c r="B12136" s="61" t="s">
        <v>139</v>
      </c>
      <c r="C12136" s="62">
        <v>2009</v>
      </c>
      <c r="D12136" s="61" t="s">
        <v>75</v>
      </c>
      <c r="E12136" s="62">
        <v>6</v>
      </c>
      <c r="F12136" s="63"/>
      <c r="G12136" s="63"/>
      <c r="H12136" s="63"/>
      <c r="I12136" s="63"/>
      <c r="J12136" s="63"/>
      <c r="K12136" s="62">
        <v>0</v>
      </c>
      <c r="L12136" s="63"/>
      <c r="M12136" s="63"/>
      <c r="N12136" s="63"/>
      <c r="O12136" s="63"/>
      <c r="P12136" s="63"/>
      <c r="Q12136" s="63"/>
      <c r="R12136" s="63"/>
      <c r="S12136" s="63"/>
      <c r="T12136" s="63"/>
      <c r="U12136" s="63"/>
      <c r="V12136" s="63"/>
      <c r="W12136" s="63"/>
      <c r="X12136" s="63"/>
      <c r="Y12136" s="63"/>
      <c r="Z12136" s="62">
        <v>45500</v>
      </c>
      <c r="AA12136" s="62">
        <v>4176</v>
      </c>
      <c r="AB12136" s="62">
        <v>58</v>
      </c>
      <c r="AC12136" s="62">
        <v>7583.33</v>
      </c>
    </row>
    <row r="12137" spans="1:29" ht="30" x14ac:dyDescent="0.25">
      <c r="A12137" s="61" t="s">
        <v>233</v>
      </c>
      <c r="B12137" s="61" t="s">
        <v>234</v>
      </c>
      <c r="C12137" s="62">
        <v>2016</v>
      </c>
      <c r="D12137" s="61" t="s">
        <v>78</v>
      </c>
      <c r="E12137" s="62">
        <v>52</v>
      </c>
      <c r="F12137" s="62">
        <v>22500</v>
      </c>
      <c r="G12137" s="62">
        <v>4828</v>
      </c>
      <c r="H12137" s="62">
        <v>7.74</v>
      </c>
      <c r="I12137" s="62">
        <v>432.69</v>
      </c>
      <c r="J12137" s="62">
        <v>20925</v>
      </c>
      <c r="K12137" s="62">
        <v>11323.96</v>
      </c>
      <c r="L12137" s="62">
        <v>13809</v>
      </c>
      <c r="M12137" s="62">
        <v>22.13</v>
      </c>
      <c r="N12137" s="62">
        <v>217.77</v>
      </c>
      <c r="O12137" s="62">
        <v>136559</v>
      </c>
      <c r="P12137" s="63"/>
      <c r="Q12137" s="63"/>
      <c r="R12137" s="63"/>
      <c r="S12137" s="63"/>
      <c r="T12137" s="63"/>
      <c r="U12137" s="63"/>
      <c r="V12137" s="63"/>
      <c r="W12137" s="63"/>
      <c r="X12137" s="63"/>
      <c r="Y12137" s="63"/>
      <c r="Z12137" s="62">
        <v>1064.0999999999999</v>
      </c>
      <c r="AA12137" s="62">
        <v>17178</v>
      </c>
      <c r="AB12137" s="62">
        <v>27.53</v>
      </c>
      <c r="AC12137" s="62">
        <v>20.46</v>
      </c>
    </row>
    <row r="12138" spans="1:29" ht="30" x14ac:dyDescent="0.25">
      <c r="A12138" s="61" t="s">
        <v>182</v>
      </c>
      <c r="B12138" s="61" t="s">
        <v>183</v>
      </c>
      <c r="C12138" s="62">
        <v>2007</v>
      </c>
      <c r="D12138" s="61" t="s">
        <v>99</v>
      </c>
      <c r="E12138" s="62">
        <v>60</v>
      </c>
      <c r="F12138" s="62">
        <v>623173</v>
      </c>
      <c r="G12138" s="62">
        <v>93022</v>
      </c>
      <c r="H12138" s="62">
        <v>129.19999999999999</v>
      </c>
      <c r="I12138" s="62">
        <v>10386.219999999999</v>
      </c>
      <c r="J12138" s="62">
        <v>579550.89</v>
      </c>
      <c r="K12138" s="62">
        <v>0</v>
      </c>
      <c r="L12138" s="63"/>
      <c r="M12138" s="63"/>
      <c r="N12138" s="63"/>
      <c r="O12138" s="63"/>
      <c r="P12138" s="63"/>
      <c r="Q12138" s="63"/>
      <c r="R12138" s="63"/>
      <c r="S12138" s="63"/>
      <c r="T12138" s="63"/>
      <c r="U12138" s="63"/>
      <c r="V12138" s="63"/>
      <c r="W12138" s="63"/>
      <c r="X12138" s="63"/>
      <c r="Y12138" s="63"/>
      <c r="Z12138" s="62">
        <v>235892</v>
      </c>
      <c r="AA12138" s="62">
        <v>17836</v>
      </c>
      <c r="AB12138" s="62">
        <v>24.77</v>
      </c>
      <c r="AC12138" s="62">
        <v>3931.53</v>
      </c>
    </row>
    <row r="12139" spans="1:29" x14ac:dyDescent="0.25">
      <c r="A12139" s="61" t="s">
        <v>235</v>
      </c>
      <c r="B12139" s="61" t="s">
        <v>236</v>
      </c>
      <c r="C12139" s="62">
        <v>2008</v>
      </c>
      <c r="D12139" s="61" t="s">
        <v>175</v>
      </c>
      <c r="E12139" s="62">
        <v>8</v>
      </c>
      <c r="F12139" s="63"/>
      <c r="G12139" s="63"/>
      <c r="H12139" s="63"/>
      <c r="I12139" s="63"/>
      <c r="J12139" s="63"/>
      <c r="K12139" s="62">
        <v>0</v>
      </c>
      <c r="L12139" s="63"/>
      <c r="M12139" s="63"/>
      <c r="N12139" s="63"/>
      <c r="O12139" s="63"/>
      <c r="P12139" s="63"/>
      <c r="Q12139" s="63"/>
      <c r="R12139" s="63"/>
      <c r="S12139" s="63"/>
      <c r="T12139" s="63"/>
      <c r="U12139" s="63"/>
      <c r="V12139" s="63"/>
      <c r="W12139" s="63"/>
      <c r="X12139" s="63"/>
      <c r="Y12139" s="63"/>
      <c r="Z12139" s="62">
        <v>28300</v>
      </c>
      <c r="AA12139" s="62">
        <v>836</v>
      </c>
      <c r="AB12139" s="62">
        <v>8.7100000000000009</v>
      </c>
      <c r="AC12139" s="62">
        <v>3537.5</v>
      </c>
    </row>
    <row r="12140" spans="1:29" ht="30" x14ac:dyDescent="0.25">
      <c r="A12140" s="61" t="s">
        <v>176</v>
      </c>
      <c r="B12140" s="61" t="s">
        <v>177</v>
      </c>
      <c r="C12140" s="62">
        <v>2015</v>
      </c>
      <c r="D12140" s="61" t="s">
        <v>72</v>
      </c>
      <c r="E12140" s="62">
        <v>104</v>
      </c>
      <c r="F12140" s="62">
        <v>944881</v>
      </c>
      <c r="G12140" s="62">
        <v>127540</v>
      </c>
      <c r="H12140" s="62">
        <v>102.2</v>
      </c>
      <c r="I12140" s="62">
        <v>9085.39</v>
      </c>
      <c r="J12140" s="62">
        <v>878739.33</v>
      </c>
      <c r="K12140" s="62">
        <v>453.93</v>
      </c>
      <c r="L12140" s="62">
        <v>916</v>
      </c>
      <c r="M12140" s="62">
        <v>0.73</v>
      </c>
      <c r="N12140" s="62">
        <v>4.3600000000000003</v>
      </c>
      <c r="O12140" s="62">
        <v>5474.06</v>
      </c>
      <c r="P12140" s="63"/>
      <c r="Q12140" s="63"/>
      <c r="R12140" s="63"/>
      <c r="S12140" s="63"/>
      <c r="T12140" s="63"/>
      <c r="U12140" s="63"/>
      <c r="V12140" s="63"/>
      <c r="W12140" s="63"/>
      <c r="X12140" s="63"/>
      <c r="Y12140" s="63"/>
      <c r="Z12140" s="62">
        <v>2170</v>
      </c>
      <c r="AA12140" s="62">
        <v>17048</v>
      </c>
      <c r="AB12140" s="62">
        <v>13.66</v>
      </c>
      <c r="AC12140" s="62">
        <v>20.87</v>
      </c>
    </row>
    <row r="12141" spans="1:29" x14ac:dyDescent="0.25">
      <c r="A12141" s="61" t="s">
        <v>161</v>
      </c>
      <c r="B12141" s="61" t="s">
        <v>162</v>
      </c>
      <c r="C12141" s="62">
        <v>2011</v>
      </c>
      <c r="D12141" s="61" t="s">
        <v>89</v>
      </c>
      <c r="E12141" s="62">
        <v>103</v>
      </c>
      <c r="F12141" s="62">
        <v>15195</v>
      </c>
      <c r="G12141" s="62">
        <v>2036</v>
      </c>
      <c r="H12141" s="62">
        <v>1.65</v>
      </c>
      <c r="I12141" s="62">
        <v>147.52000000000001</v>
      </c>
      <c r="J12141" s="62">
        <v>14131.35</v>
      </c>
      <c r="K12141" s="62">
        <v>0</v>
      </c>
      <c r="L12141" s="62">
        <v>2521</v>
      </c>
      <c r="M12141" s="62">
        <v>2.04</v>
      </c>
      <c r="N12141" s="63"/>
      <c r="O12141" s="63"/>
      <c r="P12141" s="63"/>
      <c r="Q12141" s="63"/>
      <c r="R12141" s="63"/>
      <c r="S12141" s="63"/>
      <c r="T12141" s="63"/>
      <c r="U12141" s="63"/>
      <c r="V12141" s="63"/>
      <c r="W12141" s="63"/>
      <c r="X12141" s="63"/>
      <c r="Y12141" s="63"/>
      <c r="Z12141" s="62">
        <v>0</v>
      </c>
      <c r="AA12141" s="62">
        <v>1232</v>
      </c>
      <c r="AB12141" s="62">
        <v>1</v>
      </c>
      <c r="AC12141" s="62">
        <v>0</v>
      </c>
    </row>
    <row r="12142" spans="1:29" ht="45" x14ac:dyDescent="0.25">
      <c r="A12142" s="61" t="s">
        <v>214</v>
      </c>
      <c r="B12142" s="61" t="s">
        <v>215</v>
      </c>
      <c r="C12142" s="62">
        <v>2008</v>
      </c>
      <c r="D12142" s="61" t="s">
        <v>86</v>
      </c>
      <c r="E12142" s="62">
        <v>90</v>
      </c>
      <c r="F12142" s="62">
        <v>12285</v>
      </c>
      <c r="G12142" s="62">
        <v>4310</v>
      </c>
      <c r="H12142" s="62">
        <v>3.99</v>
      </c>
      <c r="I12142" s="62">
        <v>136.5</v>
      </c>
      <c r="J12142" s="62">
        <v>11425.05</v>
      </c>
      <c r="K12142" s="62">
        <v>4092.14</v>
      </c>
      <c r="L12142" s="62">
        <v>5776</v>
      </c>
      <c r="M12142" s="62">
        <v>5.35</v>
      </c>
      <c r="N12142" s="62">
        <v>45.47</v>
      </c>
      <c r="O12142" s="62">
        <v>49348.39</v>
      </c>
      <c r="P12142" s="63"/>
      <c r="Q12142" s="63"/>
      <c r="R12142" s="63"/>
      <c r="S12142" s="63"/>
      <c r="T12142" s="63"/>
      <c r="U12142" s="63"/>
      <c r="V12142" s="63"/>
      <c r="W12142" s="63"/>
      <c r="X12142" s="63"/>
      <c r="Y12142" s="63"/>
      <c r="Z12142" s="62">
        <v>5644</v>
      </c>
      <c r="AA12142" s="62">
        <v>16428</v>
      </c>
      <c r="AB12142" s="62">
        <v>15.21</v>
      </c>
      <c r="AC12142" s="62">
        <v>62.71</v>
      </c>
    </row>
    <row r="12143" spans="1:29" x14ac:dyDescent="0.25">
      <c r="A12143" s="61" t="s">
        <v>126</v>
      </c>
      <c r="B12143" s="61" t="s">
        <v>127</v>
      </c>
      <c r="C12143" s="62">
        <v>2012</v>
      </c>
      <c r="D12143" s="61" t="s">
        <v>72</v>
      </c>
      <c r="E12143" s="62">
        <v>105</v>
      </c>
      <c r="F12143" s="62">
        <v>1494960</v>
      </c>
      <c r="G12143" s="62">
        <v>200400</v>
      </c>
      <c r="H12143" s="62">
        <v>159.05000000000001</v>
      </c>
      <c r="I12143" s="62">
        <v>14237.71</v>
      </c>
      <c r="J12143" s="62">
        <v>1390312.8</v>
      </c>
      <c r="K12143" s="62">
        <v>560.62</v>
      </c>
      <c r="L12143" s="62">
        <v>1346</v>
      </c>
      <c r="M12143" s="62">
        <v>1.07</v>
      </c>
      <c r="N12143" s="62">
        <v>5.34</v>
      </c>
      <c r="O12143" s="62">
        <v>6760.69</v>
      </c>
      <c r="P12143" s="63"/>
      <c r="Q12143" s="63"/>
      <c r="R12143" s="63"/>
      <c r="S12143" s="63"/>
      <c r="T12143" s="63"/>
      <c r="U12143" s="63"/>
      <c r="V12143" s="63"/>
      <c r="W12143" s="63"/>
      <c r="X12143" s="63"/>
      <c r="Y12143" s="63"/>
      <c r="Z12143" s="62">
        <v>4148</v>
      </c>
      <c r="AA12143" s="62">
        <v>40837</v>
      </c>
      <c r="AB12143" s="62">
        <v>32.409999999999997</v>
      </c>
      <c r="AC12143" s="62">
        <v>39.5</v>
      </c>
    </row>
    <row r="12144" spans="1:29" x14ac:dyDescent="0.25">
      <c r="A12144" s="61" t="s">
        <v>140</v>
      </c>
      <c r="B12144" s="61" t="s">
        <v>141</v>
      </c>
      <c r="C12144" s="62">
        <v>2011</v>
      </c>
      <c r="D12144" s="61" t="s">
        <v>86</v>
      </c>
      <c r="E12144" s="62">
        <v>78</v>
      </c>
      <c r="F12144" s="62">
        <v>75084</v>
      </c>
      <c r="G12144" s="62">
        <v>15578</v>
      </c>
      <c r="H12144" s="62">
        <v>16.64</v>
      </c>
      <c r="I12144" s="62">
        <v>962.62</v>
      </c>
      <c r="J12144" s="62">
        <v>69828.12</v>
      </c>
      <c r="K12144" s="62">
        <v>72443.259999999995</v>
      </c>
      <c r="L12144" s="62">
        <v>75137</v>
      </c>
      <c r="M12144" s="62">
        <v>80.27</v>
      </c>
      <c r="N12144" s="62">
        <v>928.76</v>
      </c>
      <c r="O12144" s="62">
        <v>873614.99</v>
      </c>
      <c r="P12144" s="63"/>
      <c r="Q12144" s="63"/>
      <c r="R12144" s="63"/>
      <c r="S12144" s="63"/>
      <c r="T12144" s="63"/>
      <c r="U12144" s="63"/>
      <c r="V12144" s="63"/>
      <c r="W12144" s="63"/>
      <c r="X12144" s="63"/>
      <c r="Y12144" s="63"/>
      <c r="Z12144" s="62">
        <v>6569</v>
      </c>
      <c r="AA12144" s="62">
        <v>61384</v>
      </c>
      <c r="AB12144" s="62">
        <v>65.58</v>
      </c>
      <c r="AC12144" s="62">
        <v>84.22</v>
      </c>
    </row>
    <row r="12145" spans="1:29" ht="30" x14ac:dyDescent="0.25">
      <c r="A12145" s="61" t="s">
        <v>352</v>
      </c>
      <c r="B12145" s="61" t="s">
        <v>353</v>
      </c>
      <c r="C12145" s="62">
        <v>2013</v>
      </c>
      <c r="D12145" s="61" t="s">
        <v>86</v>
      </c>
      <c r="E12145" s="62">
        <v>28</v>
      </c>
      <c r="F12145" s="62">
        <v>131280</v>
      </c>
      <c r="G12145" s="62">
        <v>16031</v>
      </c>
      <c r="H12145" s="62">
        <v>47.71</v>
      </c>
      <c r="I12145" s="62">
        <v>4688.57</v>
      </c>
      <c r="J12145" s="62">
        <v>122090.4</v>
      </c>
      <c r="K12145" s="62">
        <v>0</v>
      </c>
      <c r="L12145" s="63"/>
      <c r="M12145" s="63"/>
      <c r="N12145" s="63"/>
      <c r="O12145" s="63"/>
      <c r="P12145" s="63"/>
      <c r="Q12145" s="63"/>
      <c r="R12145" s="63"/>
      <c r="S12145" s="63"/>
      <c r="T12145" s="63"/>
      <c r="U12145" s="62">
        <v>10898</v>
      </c>
      <c r="V12145" s="62">
        <v>35648</v>
      </c>
      <c r="W12145" s="62">
        <v>106.1</v>
      </c>
      <c r="X12145" s="62">
        <v>389</v>
      </c>
      <c r="Y12145" s="62">
        <v>243940.83</v>
      </c>
      <c r="Z12145" s="62">
        <v>1954</v>
      </c>
      <c r="AA12145" s="62">
        <v>18135</v>
      </c>
      <c r="AB12145" s="62">
        <v>53.97</v>
      </c>
      <c r="AC12145" s="62">
        <v>69.790000000000006</v>
      </c>
    </row>
    <row r="12146" spans="1:29" ht="30" x14ac:dyDescent="0.25">
      <c r="A12146" s="61" t="s">
        <v>165</v>
      </c>
      <c r="B12146" s="61" t="s">
        <v>166</v>
      </c>
      <c r="C12146" s="62">
        <v>2014</v>
      </c>
      <c r="D12146" s="61" t="s">
        <v>99</v>
      </c>
      <c r="E12146" s="62">
        <v>42</v>
      </c>
      <c r="F12146" s="62">
        <v>106876</v>
      </c>
      <c r="G12146" s="62">
        <v>20269</v>
      </c>
      <c r="H12146" s="62">
        <v>40.22</v>
      </c>
      <c r="I12146" s="62">
        <v>2544.67</v>
      </c>
      <c r="J12146" s="62">
        <v>99394.68</v>
      </c>
      <c r="K12146" s="62">
        <v>20228.900000000001</v>
      </c>
      <c r="L12146" s="62">
        <v>28200</v>
      </c>
      <c r="M12146" s="62">
        <v>55.95</v>
      </c>
      <c r="N12146" s="62">
        <v>481.64</v>
      </c>
      <c r="O12146" s="62">
        <v>243946.42</v>
      </c>
      <c r="P12146" s="63"/>
      <c r="Q12146" s="63"/>
      <c r="R12146" s="63"/>
      <c r="S12146" s="63"/>
      <c r="T12146" s="63"/>
      <c r="U12146" s="63"/>
      <c r="V12146" s="63"/>
      <c r="W12146" s="63"/>
      <c r="X12146" s="63"/>
      <c r="Y12146" s="63"/>
      <c r="Z12146" s="62">
        <v>1.87</v>
      </c>
      <c r="AA12146" s="62">
        <v>14054</v>
      </c>
      <c r="AB12146" s="62">
        <v>27.88</v>
      </c>
      <c r="AC12146" s="62">
        <v>0.04</v>
      </c>
    </row>
    <row r="12147" spans="1:29" x14ac:dyDescent="0.25">
      <c r="A12147" s="61" t="s">
        <v>81</v>
      </c>
      <c r="B12147" s="61" t="s">
        <v>82</v>
      </c>
      <c r="C12147" s="62">
        <v>2005</v>
      </c>
      <c r="D12147" s="61" t="s">
        <v>89</v>
      </c>
      <c r="E12147" s="62">
        <v>20</v>
      </c>
      <c r="F12147" s="62">
        <v>31120</v>
      </c>
      <c r="G12147" s="62">
        <v>4962</v>
      </c>
      <c r="H12147" s="62">
        <v>20.68</v>
      </c>
      <c r="I12147" s="62">
        <v>1556</v>
      </c>
      <c r="J12147" s="62">
        <v>28941.599999999999</v>
      </c>
      <c r="K12147" s="62">
        <v>2870.68</v>
      </c>
      <c r="L12147" s="62">
        <v>5151</v>
      </c>
      <c r="M12147" s="62">
        <v>21.46</v>
      </c>
      <c r="N12147" s="62">
        <v>143.53</v>
      </c>
      <c r="O12147" s="62">
        <v>34618.410000000003</v>
      </c>
      <c r="P12147" s="63"/>
      <c r="Q12147" s="63"/>
      <c r="R12147" s="63"/>
      <c r="S12147" s="63"/>
      <c r="T12147" s="63"/>
      <c r="U12147" s="63"/>
      <c r="V12147" s="63"/>
      <c r="W12147" s="63"/>
      <c r="X12147" s="63"/>
      <c r="Y12147" s="63"/>
      <c r="Z12147" s="62">
        <v>538</v>
      </c>
      <c r="AA12147" s="62">
        <v>5580</v>
      </c>
      <c r="AB12147" s="62">
        <v>23.25</v>
      </c>
      <c r="AC12147" s="62">
        <v>26.9</v>
      </c>
    </row>
    <row r="12148" spans="1:29" ht="30" x14ac:dyDescent="0.25">
      <c r="A12148" s="61" t="s">
        <v>516</v>
      </c>
      <c r="B12148" s="61" t="s">
        <v>517</v>
      </c>
      <c r="C12148" s="62">
        <v>2013</v>
      </c>
      <c r="D12148" s="61" t="s">
        <v>99</v>
      </c>
      <c r="E12148" s="62">
        <v>30</v>
      </c>
      <c r="F12148" s="62">
        <v>243000</v>
      </c>
      <c r="G12148" s="62">
        <v>28299</v>
      </c>
      <c r="H12148" s="62">
        <v>78.61</v>
      </c>
      <c r="I12148" s="62">
        <v>8100</v>
      </c>
      <c r="J12148" s="62">
        <v>225990</v>
      </c>
      <c r="K12148" s="62">
        <v>0</v>
      </c>
      <c r="L12148" s="63"/>
      <c r="M12148" s="63"/>
      <c r="N12148" s="63"/>
      <c r="O12148" s="63"/>
      <c r="P12148" s="63"/>
      <c r="Q12148" s="63"/>
      <c r="R12148" s="63"/>
      <c r="S12148" s="63"/>
      <c r="T12148" s="63"/>
      <c r="U12148" s="63"/>
      <c r="V12148" s="63"/>
      <c r="W12148" s="63"/>
      <c r="X12148" s="63"/>
      <c r="Y12148" s="63"/>
      <c r="Z12148" s="62">
        <v>0</v>
      </c>
      <c r="AA12148" s="63"/>
      <c r="AB12148" s="63"/>
      <c r="AC12148" s="62">
        <v>0</v>
      </c>
    </row>
    <row r="12149" spans="1:29" ht="30" x14ac:dyDescent="0.25">
      <c r="A12149" s="61" t="s">
        <v>356</v>
      </c>
      <c r="B12149" s="61" t="s">
        <v>357</v>
      </c>
      <c r="C12149" s="62">
        <v>2005</v>
      </c>
      <c r="D12149" s="61" t="s">
        <v>99</v>
      </c>
      <c r="E12149" s="62">
        <v>48</v>
      </c>
      <c r="F12149" s="62">
        <v>543360</v>
      </c>
      <c r="G12149" s="62">
        <v>74450</v>
      </c>
      <c r="H12149" s="62">
        <v>129.25</v>
      </c>
      <c r="I12149" s="62">
        <v>11320</v>
      </c>
      <c r="J12149" s="62">
        <v>505324.79999999999</v>
      </c>
      <c r="K12149" s="62">
        <v>0</v>
      </c>
      <c r="L12149" s="63"/>
      <c r="M12149" s="63"/>
      <c r="N12149" s="63"/>
      <c r="O12149" s="63"/>
      <c r="P12149" s="63"/>
      <c r="Q12149" s="63"/>
      <c r="R12149" s="63"/>
      <c r="S12149" s="63"/>
      <c r="T12149" s="63"/>
      <c r="U12149" s="63"/>
      <c r="V12149" s="63"/>
      <c r="W12149" s="63"/>
      <c r="X12149" s="63"/>
      <c r="Y12149" s="63"/>
      <c r="Z12149" s="62">
        <v>282</v>
      </c>
      <c r="AA12149" s="62">
        <v>2204</v>
      </c>
      <c r="AB12149" s="62">
        <v>3.83</v>
      </c>
      <c r="AC12149" s="62">
        <v>5.88</v>
      </c>
    </row>
    <row r="12150" spans="1:29" x14ac:dyDescent="0.25">
      <c r="A12150" s="61" t="s">
        <v>354</v>
      </c>
      <c r="B12150" s="61" t="s">
        <v>355</v>
      </c>
      <c r="C12150" s="62">
        <v>2013</v>
      </c>
      <c r="D12150" s="61" t="s">
        <v>72</v>
      </c>
      <c r="E12150" s="62">
        <v>28</v>
      </c>
      <c r="F12150" s="62">
        <v>67115</v>
      </c>
      <c r="G12150" s="62">
        <v>11577</v>
      </c>
      <c r="H12150" s="62">
        <v>34.46</v>
      </c>
      <c r="I12150" s="62">
        <v>2396.96</v>
      </c>
      <c r="J12150" s="62">
        <v>62416.95</v>
      </c>
      <c r="K12150" s="62">
        <v>112636.28</v>
      </c>
      <c r="L12150" s="62">
        <v>10961</v>
      </c>
      <c r="M12150" s="62">
        <v>32.619999999999997</v>
      </c>
      <c r="N12150" s="62">
        <v>4022.72</v>
      </c>
      <c r="O12150" s="62">
        <v>1358314.64</v>
      </c>
      <c r="P12150" s="63"/>
      <c r="Q12150" s="63"/>
      <c r="R12150" s="63"/>
      <c r="S12150" s="63"/>
      <c r="T12150" s="63"/>
      <c r="U12150" s="63"/>
      <c r="V12150" s="63"/>
      <c r="W12150" s="63"/>
      <c r="X12150" s="63"/>
      <c r="Y12150" s="63"/>
      <c r="Z12150" s="62">
        <v>113826</v>
      </c>
      <c r="AA12150" s="62">
        <v>3160</v>
      </c>
      <c r="AB12150" s="62">
        <v>9.4</v>
      </c>
      <c r="AC12150" s="62">
        <v>4065.21</v>
      </c>
    </row>
    <row r="12151" spans="1:29" x14ac:dyDescent="0.25">
      <c r="A12151" s="61" t="s">
        <v>383</v>
      </c>
      <c r="B12151" s="61" t="s">
        <v>384</v>
      </c>
      <c r="C12151" s="62">
        <v>2018</v>
      </c>
      <c r="D12151" s="61" t="s">
        <v>99</v>
      </c>
      <c r="E12151" s="62">
        <v>40</v>
      </c>
      <c r="F12151" s="62">
        <v>150659</v>
      </c>
      <c r="G12151" s="62">
        <v>24846</v>
      </c>
      <c r="H12151" s="62">
        <v>51.76</v>
      </c>
      <c r="I12151" s="62">
        <v>3766.48</v>
      </c>
      <c r="J12151" s="62">
        <v>140112.87</v>
      </c>
      <c r="K12151" s="62">
        <v>10975</v>
      </c>
      <c r="L12151" s="62">
        <v>13819</v>
      </c>
      <c r="M12151" s="62">
        <v>28.79</v>
      </c>
      <c r="N12151" s="62">
        <v>274.38</v>
      </c>
      <c r="O12151" s="62">
        <v>132350.82</v>
      </c>
      <c r="P12151" s="63"/>
      <c r="Q12151" s="63"/>
      <c r="R12151" s="63"/>
      <c r="S12151" s="63"/>
      <c r="T12151" s="63"/>
      <c r="U12151" s="63"/>
      <c r="V12151" s="63"/>
      <c r="W12151" s="63"/>
      <c r="X12151" s="63"/>
      <c r="Y12151" s="63"/>
      <c r="Z12151" s="62">
        <v>1376.91</v>
      </c>
      <c r="AA12151" s="62">
        <v>2226</v>
      </c>
      <c r="AB12151" s="62">
        <v>4.6399999999999997</v>
      </c>
      <c r="AC12151" s="62">
        <v>34.42</v>
      </c>
    </row>
    <row r="12152" spans="1:29" x14ac:dyDescent="0.25">
      <c r="A12152" s="61" t="s">
        <v>130</v>
      </c>
      <c r="B12152" s="61" t="s">
        <v>131</v>
      </c>
      <c r="C12152" s="62">
        <v>2015</v>
      </c>
      <c r="D12152" s="61" t="s">
        <v>78</v>
      </c>
      <c r="E12152" s="62">
        <v>35</v>
      </c>
      <c r="F12152" s="62">
        <v>138638</v>
      </c>
      <c r="G12152" s="62">
        <v>13206</v>
      </c>
      <c r="H12152" s="62">
        <v>31.44</v>
      </c>
      <c r="I12152" s="62">
        <v>3961.09</v>
      </c>
      <c r="J12152" s="62">
        <v>128933.34</v>
      </c>
      <c r="K12152" s="62">
        <v>11704.17</v>
      </c>
      <c r="L12152" s="62">
        <v>12639</v>
      </c>
      <c r="M12152" s="62">
        <v>30.09</v>
      </c>
      <c r="N12152" s="62">
        <v>334.4</v>
      </c>
      <c r="O12152" s="62">
        <v>141144.10999999999</v>
      </c>
      <c r="P12152" s="63"/>
      <c r="Q12152" s="63"/>
      <c r="R12152" s="63"/>
      <c r="S12152" s="63"/>
      <c r="T12152" s="63"/>
      <c r="U12152" s="63"/>
      <c r="V12152" s="63"/>
      <c r="W12152" s="63"/>
      <c r="X12152" s="63"/>
      <c r="Y12152" s="63"/>
      <c r="Z12152" s="62">
        <v>1360</v>
      </c>
      <c r="AA12152" s="62">
        <v>8138</v>
      </c>
      <c r="AB12152" s="62">
        <v>19.38</v>
      </c>
      <c r="AC12152" s="62">
        <v>38.86</v>
      </c>
    </row>
    <row r="12153" spans="1:29" x14ac:dyDescent="0.25">
      <c r="A12153" s="61" t="s">
        <v>126</v>
      </c>
      <c r="B12153" s="61" t="s">
        <v>127</v>
      </c>
      <c r="C12153" s="62">
        <v>2011</v>
      </c>
      <c r="D12153" s="61" t="s">
        <v>468</v>
      </c>
      <c r="E12153" s="62">
        <v>85</v>
      </c>
      <c r="F12153" s="62">
        <v>357418</v>
      </c>
      <c r="G12153" s="62">
        <v>59990</v>
      </c>
      <c r="H12153" s="62">
        <v>58.81</v>
      </c>
      <c r="I12153" s="62">
        <v>4204.92</v>
      </c>
      <c r="J12153" s="62">
        <v>332398.74</v>
      </c>
      <c r="K12153" s="62">
        <v>55718.720000000001</v>
      </c>
      <c r="L12153" s="62">
        <v>92014</v>
      </c>
      <c r="M12153" s="62">
        <v>90.21</v>
      </c>
      <c r="N12153" s="62">
        <v>655.51</v>
      </c>
      <c r="O12153" s="62">
        <v>671928.76</v>
      </c>
      <c r="P12153" s="63"/>
      <c r="Q12153" s="63"/>
      <c r="R12153" s="63"/>
      <c r="S12153" s="63"/>
      <c r="T12153" s="63"/>
      <c r="U12153" s="63"/>
      <c r="V12153" s="63"/>
      <c r="W12153" s="63"/>
      <c r="X12153" s="63"/>
      <c r="Y12153" s="63"/>
      <c r="Z12153" s="62">
        <v>3726</v>
      </c>
      <c r="AA12153" s="62">
        <v>30222</v>
      </c>
      <c r="AB12153" s="62">
        <v>29.63</v>
      </c>
      <c r="AC12153" s="62">
        <v>43.84</v>
      </c>
    </row>
    <row r="12154" spans="1:29" x14ac:dyDescent="0.25">
      <c r="A12154" s="61" t="s">
        <v>184</v>
      </c>
      <c r="B12154" s="61" t="s">
        <v>185</v>
      </c>
      <c r="C12154" s="62">
        <v>2011</v>
      </c>
      <c r="D12154" s="61" t="s">
        <v>75</v>
      </c>
      <c r="E12154" s="62">
        <v>14</v>
      </c>
      <c r="F12154" s="63"/>
      <c r="G12154" s="63"/>
      <c r="H12154" s="63"/>
      <c r="I12154" s="63"/>
      <c r="J12154" s="63"/>
      <c r="K12154" s="62">
        <v>0</v>
      </c>
      <c r="L12154" s="63"/>
      <c r="M12154" s="63"/>
      <c r="N12154" s="63"/>
      <c r="O12154" s="63"/>
      <c r="P12154" s="63"/>
      <c r="Q12154" s="63"/>
      <c r="R12154" s="63"/>
      <c r="S12154" s="63"/>
      <c r="T12154" s="63"/>
      <c r="U12154" s="63"/>
      <c r="V12154" s="63"/>
      <c r="W12154" s="63"/>
      <c r="X12154" s="63"/>
      <c r="Y12154" s="63"/>
      <c r="Z12154" s="62">
        <v>0</v>
      </c>
      <c r="AA12154" s="63"/>
      <c r="AB12154" s="63"/>
      <c r="AC12154" s="62">
        <v>0</v>
      </c>
    </row>
    <row r="12155" spans="1:29" x14ac:dyDescent="0.25">
      <c r="A12155" s="61" t="s">
        <v>546</v>
      </c>
      <c r="B12155" s="61" t="s">
        <v>547</v>
      </c>
      <c r="C12155" s="62">
        <v>2014</v>
      </c>
      <c r="D12155" s="61" t="s">
        <v>78</v>
      </c>
      <c r="E12155" s="62">
        <v>40</v>
      </c>
      <c r="F12155" s="62">
        <v>314330</v>
      </c>
      <c r="G12155" s="62">
        <v>47599</v>
      </c>
      <c r="H12155" s="62">
        <v>99.16</v>
      </c>
      <c r="I12155" s="62">
        <v>7858.25</v>
      </c>
      <c r="J12155" s="62">
        <v>292326.90000000002</v>
      </c>
      <c r="K12155" s="62">
        <v>0</v>
      </c>
      <c r="L12155" s="63"/>
      <c r="M12155" s="63"/>
      <c r="N12155" s="63"/>
      <c r="O12155" s="63"/>
      <c r="P12155" s="63"/>
      <c r="Q12155" s="63"/>
      <c r="R12155" s="63"/>
      <c r="S12155" s="63"/>
      <c r="T12155" s="63"/>
      <c r="U12155" s="63"/>
      <c r="V12155" s="63"/>
      <c r="W12155" s="63"/>
      <c r="X12155" s="63"/>
      <c r="Y12155" s="63"/>
      <c r="Z12155" s="62">
        <v>1252.8599999999999</v>
      </c>
      <c r="AA12155" s="62">
        <v>20379</v>
      </c>
      <c r="AB12155" s="62">
        <v>42.46</v>
      </c>
      <c r="AC12155" s="62">
        <v>31.32</v>
      </c>
    </row>
    <row r="12156" spans="1:29" ht="30" x14ac:dyDescent="0.25">
      <c r="A12156" s="61" t="s">
        <v>448</v>
      </c>
      <c r="B12156" s="61" t="s">
        <v>449</v>
      </c>
      <c r="C12156" s="62">
        <v>2011</v>
      </c>
      <c r="D12156" s="61" t="s">
        <v>75</v>
      </c>
      <c r="E12156" s="62">
        <v>8</v>
      </c>
      <c r="F12156" s="62">
        <v>431</v>
      </c>
      <c r="G12156" s="62">
        <v>109</v>
      </c>
      <c r="H12156" s="62">
        <v>1.1399999999999999</v>
      </c>
      <c r="I12156" s="62">
        <v>53.88</v>
      </c>
      <c r="J12156" s="62">
        <v>400.83</v>
      </c>
      <c r="K12156" s="62">
        <v>77</v>
      </c>
      <c r="L12156" s="62">
        <v>147</v>
      </c>
      <c r="M12156" s="62">
        <v>1.53</v>
      </c>
      <c r="N12156" s="63"/>
      <c r="O12156" s="63"/>
      <c r="P12156" s="63"/>
      <c r="Q12156" s="63"/>
      <c r="R12156" s="63"/>
      <c r="S12156" s="63"/>
      <c r="T12156" s="63"/>
      <c r="U12156" s="63"/>
      <c r="V12156" s="63"/>
      <c r="W12156" s="63"/>
      <c r="X12156" s="63"/>
      <c r="Y12156" s="63"/>
      <c r="Z12156" s="62">
        <v>0</v>
      </c>
      <c r="AA12156" s="62">
        <v>4721</v>
      </c>
      <c r="AB12156" s="62">
        <v>49.18</v>
      </c>
      <c r="AC12156" s="62">
        <v>0</v>
      </c>
    </row>
    <row r="12157" spans="1:29" x14ac:dyDescent="0.25">
      <c r="A12157" s="61" t="s">
        <v>105</v>
      </c>
      <c r="B12157" s="61" t="s">
        <v>106</v>
      </c>
      <c r="C12157" s="62">
        <v>2015</v>
      </c>
      <c r="D12157" s="61" t="s">
        <v>150</v>
      </c>
      <c r="E12157" s="62">
        <v>16</v>
      </c>
      <c r="F12157" s="62">
        <v>5580</v>
      </c>
      <c r="G12157" s="62">
        <v>1518</v>
      </c>
      <c r="H12157" s="62">
        <v>7.91</v>
      </c>
      <c r="I12157" s="62">
        <v>348.75</v>
      </c>
      <c r="J12157" s="62">
        <v>5189.3999999999996</v>
      </c>
      <c r="K12157" s="62">
        <v>668</v>
      </c>
      <c r="L12157" s="62">
        <v>1163</v>
      </c>
      <c r="M12157" s="62">
        <v>6.06</v>
      </c>
      <c r="N12157" s="62">
        <v>41.75</v>
      </c>
      <c r="O12157" s="62">
        <v>8055.61</v>
      </c>
      <c r="P12157" s="63"/>
      <c r="Q12157" s="63"/>
      <c r="R12157" s="63"/>
      <c r="S12157" s="63"/>
      <c r="T12157" s="63"/>
      <c r="U12157" s="63"/>
      <c r="V12157" s="63"/>
      <c r="W12157" s="63"/>
      <c r="X12157" s="63"/>
      <c r="Y12157" s="63"/>
      <c r="Z12157" s="62">
        <v>3668.2</v>
      </c>
      <c r="AA12157" s="62">
        <v>2654</v>
      </c>
      <c r="AB12157" s="62">
        <v>13.82</v>
      </c>
      <c r="AC12157" s="62">
        <v>229.26</v>
      </c>
    </row>
    <row r="12158" spans="1:29" ht="30" x14ac:dyDescent="0.25">
      <c r="A12158" s="61" t="s">
        <v>237</v>
      </c>
      <c r="B12158" s="61" t="s">
        <v>238</v>
      </c>
      <c r="C12158" s="62">
        <v>2017</v>
      </c>
      <c r="D12158" s="61" t="s">
        <v>226</v>
      </c>
      <c r="E12158" s="62">
        <v>102</v>
      </c>
      <c r="F12158" s="62">
        <v>294080</v>
      </c>
      <c r="G12158" s="62">
        <v>41550</v>
      </c>
      <c r="H12158" s="62">
        <v>33.950000000000003</v>
      </c>
      <c r="I12158" s="62">
        <v>2883.14</v>
      </c>
      <c r="J12158" s="62">
        <v>273494.40000000002</v>
      </c>
      <c r="K12158" s="62">
        <v>51162.95</v>
      </c>
      <c r="L12158" s="62">
        <v>47929</v>
      </c>
      <c r="M12158" s="62">
        <v>39.159999999999997</v>
      </c>
      <c r="N12158" s="62">
        <v>501.6</v>
      </c>
      <c r="O12158" s="62">
        <v>616989.35</v>
      </c>
      <c r="P12158" s="63"/>
      <c r="Q12158" s="63"/>
      <c r="R12158" s="63"/>
      <c r="S12158" s="63"/>
      <c r="T12158" s="63"/>
      <c r="U12158" s="63"/>
      <c r="V12158" s="63"/>
      <c r="W12158" s="63"/>
      <c r="X12158" s="63"/>
      <c r="Y12158" s="63"/>
      <c r="Z12158" s="62">
        <v>577300</v>
      </c>
      <c r="AA12158" s="62">
        <v>46195</v>
      </c>
      <c r="AB12158" s="62">
        <v>37.74</v>
      </c>
      <c r="AC12158" s="62">
        <v>5659.8</v>
      </c>
    </row>
    <row r="12159" spans="1:29" ht="30" x14ac:dyDescent="0.25">
      <c r="A12159" s="61" t="s">
        <v>186</v>
      </c>
      <c r="B12159" s="61" t="s">
        <v>187</v>
      </c>
      <c r="C12159" s="62">
        <v>2007</v>
      </c>
      <c r="D12159" s="61" t="s">
        <v>94</v>
      </c>
      <c r="E12159" s="62">
        <v>6</v>
      </c>
      <c r="F12159" s="62">
        <v>1819</v>
      </c>
      <c r="G12159" s="62">
        <v>402</v>
      </c>
      <c r="H12159" s="62">
        <v>5.58</v>
      </c>
      <c r="I12159" s="62">
        <v>303.17</v>
      </c>
      <c r="J12159" s="62">
        <v>1691.67</v>
      </c>
      <c r="K12159" s="62">
        <v>0</v>
      </c>
      <c r="L12159" s="63"/>
      <c r="M12159" s="63"/>
      <c r="N12159" s="63"/>
      <c r="O12159" s="63"/>
      <c r="P12159" s="62">
        <v>364</v>
      </c>
      <c r="Q12159" s="62">
        <v>1027</v>
      </c>
      <c r="R12159" s="62">
        <v>14.26</v>
      </c>
      <c r="S12159" s="62">
        <v>60</v>
      </c>
      <c r="T12159" s="62">
        <v>4611.5200000000004</v>
      </c>
      <c r="U12159" s="62">
        <v>200</v>
      </c>
      <c r="V12159" s="62">
        <v>521</v>
      </c>
      <c r="W12159" s="62">
        <v>7.24</v>
      </c>
      <c r="X12159" s="62">
        <v>33</v>
      </c>
      <c r="Y12159" s="62">
        <v>4476.8</v>
      </c>
      <c r="Z12159" s="62">
        <v>7727.81</v>
      </c>
      <c r="AA12159" s="62">
        <v>4314</v>
      </c>
      <c r="AB12159" s="62">
        <v>59.92</v>
      </c>
      <c r="AC12159" s="62">
        <v>1287.97</v>
      </c>
    </row>
    <row r="12160" spans="1:29" x14ac:dyDescent="0.25">
      <c r="A12160" s="61" t="s">
        <v>229</v>
      </c>
      <c r="B12160" s="61" t="s">
        <v>230</v>
      </c>
      <c r="C12160" s="62">
        <v>2007</v>
      </c>
      <c r="D12160" s="61" t="s">
        <v>419</v>
      </c>
      <c r="E12160" s="62">
        <v>10</v>
      </c>
      <c r="F12160" s="63"/>
      <c r="G12160" s="63"/>
      <c r="H12160" s="63"/>
      <c r="I12160" s="63"/>
      <c r="J12160" s="63"/>
      <c r="K12160" s="62">
        <v>0</v>
      </c>
      <c r="L12160" s="63"/>
      <c r="M12160" s="63"/>
      <c r="N12160" s="63"/>
      <c r="O12160" s="63"/>
      <c r="P12160" s="63"/>
      <c r="Q12160" s="63"/>
      <c r="R12160" s="63"/>
      <c r="S12160" s="63"/>
      <c r="T12160" s="63"/>
      <c r="U12160" s="63"/>
      <c r="V12160" s="63"/>
      <c r="W12160" s="63"/>
      <c r="X12160" s="63"/>
      <c r="Y12160" s="63"/>
      <c r="Z12160" s="62">
        <v>211001</v>
      </c>
      <c r="AA12160" s="62">
        <v>5757</v>
      </c>
      <c r="AB12160" s="62">
        <v>47.98</v>
      </c>
      <c r="AC12160" s="62">
        <v>21100.1</v>
      </c>
    </row>
    <row r="12161" spans="1:29" x14ac:dyDescent="0.25">
      <c r="A12161" s="61" t="s">
        <v>420</v>
      </c>
      <c r="B12161" s="61" t="s">
        <v>421</v>
      </c>
      <c r="C12161" s="62">
        <v>2014</v>
      </c>
      <c r="D12161" s="61" t="s">
        <v>86</v>
      </c>
      <c r="E12161" s="62">
        <v>268</v>
      </c>
      <c r="F12161" s="62">
        <v>44435</v>
      </c>
      <c r="G12161" s="62">
        <v>9509</v>
      </c>
      <c r="H12161" s="62">
        <v>2.96</v>
      </c>
      <c r="I12161" s="62">
        <v>165.8</v>
      </c>
      <c r="J12161" s="62">
        <v>41324.550000000003</v>
      </c>
      <c r="K12161" s="62">
        <v>3348.21</v>
      </c>
      <c r="L12161" s="62">
        <v>5313</v>
      </c>
      <c r="M12161" s="62">
        <v>1.65</v>
      </c>
      <c r="N12161" s="62">
        <v>12.49</v>
      </c>
      <c r="O12161" s="62">
        <v>40377.019999999997</v>
      </c>
      <c r="P12161" s="63"/>
      <c r="Q12161" s="63"/>
      <c r="R12161" s="63"/>
      <c r="S12161" s="63"/>
      <c r="T12161" s="63"/>
      <c r="U12161" s="62">
        <v>2234</v>
      </c>
      <c r="V12161" s="62">
        <v>8908</v>
      </c>
      <c r="W12161" s="62">
        <v>2.77</v>
      </c>
      <c r="X12161" s="62">
        <v>8</v>
      </c>
      <c r="Y12161" s="62">
        <v>50005.86</v>
      </c>
      <c r="Z12161" s="62">
        <v>14313</v>
      </c>
      <c r="AA12161" s="62">
        <v>195013</v>
      </c>
      <c r="AB12161" s="62">
        <v>60.64</v>
      </c>
      <c r="AC12161" s="62">
        <v>53.41</v>
      </c>
    </row>
    <row r="12162" spans="1:29" x14ac:dyDescent="0.25">
      <c r="A12162" s="61" t="s">
        <v>475</v>
      </c>
      <c r="B12162" s="61" t="s">
        <v>476</v>
      </c>
      <c r="C12162" s="62">
        <v>2018</v>
      </c>
      <c r="D12162" s="61" t="s">
        <v>477</v>
      </c>
      <c r="E12162" s="62">
        <v>20</v>
      </c>
      <c r="F12162" s="62">
        <v>64880</v>
      </c>
      <c r="G12162" s="62">
        <v>12781</v>
      </c>
      <c r="H12162" s="62">
        <v>53.25</v>
      </c>
      <c r="I12162" s="62">
        <v>3244</v>
      </c>
      <c r="J12162" s="62">
        <v>60338.400000000001</v>
      </c>
      <c r="K12162" s="62">
        <v>0</v>
      </c>
      <c r="L12162" s="62">
        <v>4150</v>
      </c>
      <c r="M12162" s="62">
        <v>17.29</v>
      </c>
      <c r="N12162" s="62">
        <v>0</v>
      </c>
      <c r="O12162" s="62">
        <v>0</v>
      </c>
      <c r="P12162" s="63"/>
      <c r="Q12162" s="63"/>
      <c r="R12162" s="63"/>
      <c r="S12162" s="63"/>
      <c r="T12162" s="63"/>
      <c r="U12162" s="63"/>
      <c r="V12162" s="63"/>
      <c r="W12162" s="63"/>
      <c r="X12162" s="63"/>
      <c r="Y12162" s="63"/>
      <c r="Z12162" s="62">
        <v>0</v>
      </c>
      <c r="AA12162" s="62">
        <v>3073</v>
      </c>
      <c r="AB12162" s="62">
        <v>12.8</v>
      </c>
      <c r="AC12162" s="62">
        <v>0</v>
      </c>
    </row>
    <row r="12163" spans="1:29" ht="30" x14ac:dyDescent="0.25">
      <c r="A12163" s="61" t="s">
        <v>247</v>
      </c>
      <c r="B12163" s="61" t="s">
        <v>248</v>
      </c>
      <c r="C12163" s="62">
        <v>2007</v>
      </c>
      <c r="D12163" s="61" t="s">
        <v>99</v>
      </c>
      <c r="E12163" s="62">
        <v>40</v>
      </c>
      <c r="F12163" s="62">
        <v>624470</v>
      </c>
      <c r="G12163" s="62">
        <v>56858</v>
      </c>
      <c r="H12163" s="62">
        <v>118.45</v>
      </c>
      <c r="I12163" s="62">
        <v>15611.75</v>
      </c>
      <c r="J12163" s="62">
        <v>580757.1</v>
      </c>
      <c r="K12163" s="62">
        <v>0</v>
      </c>
      <c r="L12163" s="63"/>
      <c r="M12163" s="63"/>
      <c r="N12163" s="63"/>
      <c r="O12163" s="63"/>
      <c r="P12163" s="63"/>
      <c r="Q12163" s="63"/>
      <c r="R12163" s="63"/>
      <c r="S12163" s="63"/>
      <c r="T12163" s="63"/>
      <c r="U12163" s="63"/>
      <c r="V12163" s="63"/>
      <c r="W12163" s="63"/>
      <c r="X12163" s="63"/>
      <c r="Y12163" s="63"/>
      <c r="Z12163" s="62">
        <v>104</v>
      </c>
      <c r="AA12163" s="62">
        <v>8908</v>
      </c>
      <c r="AB12163" s="62">
        <v>18.559999999999999</v>
      </c>
      <c r="AC12163" s="62">
        <v>2.6</v>
      </c>
    </row>
    <row r="12164" spans="1:29" x14ac:dyDescent="0.25">
      <c r="A12164" s="61" t="s">
        <v>548</v>
      </c>
      <c r="B12164" s="61" t="s">
        <v>549</v>
      </c>
      <c r="C12164" s="62">
        <v>2006</v>
      </c>
      <c r="D12164" s="61" t="s">
        <v>78</v>
      </c>
      <c r="E12164" s="62">
        <v>48</v>
      </c>
      <c r="F12164" s="62">
        <v>351680</v>
      </c>
      <c r="G12164" s="62">
        <v>53597</v>
      </c>
      <c r="H12164" s="62">
        <v>93.05</v>
      </c>
      <c r="I12164" s="62">
        <v>7326.67</v>
      </c>
      <c r="J12164" s="62">
        <v>327062.40000000002</v>
      </c>
      <c r="K12164" s="62">
        <v>0</v>
      </c>
      <c r="L12164" s="63"/>
      <c r="M12164" s="63"/>
      <c r="N12164" s="63"/>
      <c r="O12164" s="63"/>
      <c r="P12164" s="63"/>
      <c r="Q12164" s="63"/>
      <c r="R12164" s="63"/>
      <c r="S12164" s="63"/>
      <c r="T12164" s="63"/>
      <c r="U12164" s="63"/>
      <c r="V12164" s="63"/>
      <c r="W12164" s="63"/>
      <c r="X12164" s="63"/>
      <c r="Y12164" s="63"/>
      <c r="Z12164" s="62">
        <v>235767</v>
      </c>
      <c r="AA12164" s="62">
        <v>6556</v>
      </c>
      <c r="AB12164" s="62">
        <v>11.38</v>
      </c>
      <c r="AC12164" s="62">
        <v>4911.8100000000004</v>
      </c>
    </row>
    <row r="12165" spans="1:29" x14ac:dyDescent="0.25">
      <c r="A12165" s="61" t="s">
        <v>241</v>
      </c>
      <c r="B12165" s="61" t="s">
        <v>242</v>
      </c>
      <c r="C12165" s="62">
        <v>2018</v>
      </c>
      <c r="D12165" s="61" t="s">
        <v>94</v>
      </c>
      <c r="E12165" s="62">
        <v>13</v>
      </c>
      <c r="F12165" s="63"/>
      <c r="G12165" s="63"/>
      <c r="H12165" s="63"/>
      <c r="I12165" s="63"/>
      <c r="J12165" s="63"/>
      <c r="K12165" s="62">
        <v>0</v>
      </c>
      <c r="L12165" s="63"/>
      <c r="M12165" s="63"/>
      <c r="N12165" s="63"/>
      <c r="O12165" s="63"/>
      <c r="P12165" s="63"/>
      <c r="Q12165" s="63"/>
      <c r="R12165" s="63"/>
      <c r="S12165" s="63"/>
      <c r="T12165" s="63"/>
      <c r="U12165" s="63"/>
      <c r="V12165" s="63"/>
      <c r="W12165" s="63"/>
      <c r="X12165" s="63"/>
      <c r="Y12165" s="63"/>
      <c r="Z12165" s="62">
        <v>0</v>
      </c>
      <c r="AA12165" s="62">
        <v>5693</v>
      </c>
      <c r="AB12165" s="62">
        <v>36.49</v>
      </c>
      <c r="AC12165" s="62">
        <v>0</v>
      </c>
    </row>
    <row r="12166" spans="1:29" x14ac:dyDescent="0.25">
      <c r="A12166" s="61" t="s">
        <v>200</v>
      </c>
      <c r="B12166" s="61" t="s">
        <v>201</v>
      </c>
      <c r="C12166" s="62">
        <v>2009</v>
      </c>
      <c r="D12166" s="61" t="s">
        <v>75</v>
      </c>
      <c r="E12166" s="62">
        <v>2</v>
      </c>
      <c r="F12166" s="62">
        <v>1165</v>
      </c>
      <c r="G12166" s="62">
        <v>252</v>
      </c>
      <c r="H12166" s="62">
        <v>10.5</v>
      </c>
      <c r="I12166" s="62">
        <v>582.5</v>
      </c>
      <c r="J12166" s="62">
        <v>1083.45</v>
      </c>
      <c r="K12166" s="62">
        <v>0</v>
      </c>
      <c r="L12166" s="63"/>
      <c r="M12166" s="63"/>
      <c r="N12166" s="63"/>
      <c r="O12166" s="63"/>
      <c r="P12166" s="63"/>
      <c r="Q12166" s="63"/>
      <c r="R12166" s="63"/>
      <c r="S12166" s="63"/>
      <c r="T12166" s="63"/>
      <c r="U12166" s="63"/>
      <c r="V12166" s="63"/>
      <c r="W12166" s="63"/>
      <c r="X12166" s="63"/>
      <c r="Y12166" s="63"/>
      <c r="Z12166" s="62">
        <v>22500</v>
      </c>
      <c r="AA12166" s="62">
        <v>712</v>
      </c>
      <c r="AB12166" s="62">
        <v>29.67</v>
      </c>
      <c r="AC12166" s="62">
        <v>11250</v>
      </c>
    </row>
    <row r="12167" spans="1:29" x14ac:dyDescent="0.25">
      <c r="A12167" s="61" t="s">
        <v>155</v>
      </c>
      <c r="B12167" s="61" t="s">
        <v>156</v>
      </c>
      <c r="C12167" s="62">
        <v>2012</v>
      </c>
      <c r="D12167" s="61" t="s">
        <v>99</v>
      </c>
      <c r="E12167" s="62">
        <v>60</v>
      </c>
      <c r="F12167" s="62">
        <v>495600</v>
      </c>
      <c r="G12167" s="62">
        <v>95008</v>
      </c>
      <c r="H12167" s="62">
        <v>131.96</v>
      </c>
      <c r="I12167" s="62">
        <v>8260</v>
      </c>
      <c r="J12167" s="62">
        <v>460908</v>
      </c>
      <c r="K12167" s="62">
        <v>0</v>
      </c>
      <c r="L12167" s="63"/>
      <c r="M12167" s="63"/>
      <c r="N12167" s="63"/>
      <c r="O12167" s="63"/>
      <c r="P12167" s="63"/>
      <c r="Q12167" s="63"/>
      <c r="R12167" s="63"/>
      <c r="S12167" s="63"/>
      <c r="T12167" s="63"/>
      <c r="U12167" s="63"/>
      <c r="V12167" s="63"/>
      <c r="W12167" s="63"/>
      <c r="X12167" s="63"/>
      <c r="Y12167" s="63"/>
      <c r="Z12167" s="62">
        <v>182.32</v>
      </c>
      <c r="AA12167" s="62">
        <v>43038</v>
      </c>
      <c r="AB12167" s="62">
        <v>59.78</v>
      </c>
      <c r="AC12167" s="62">
        <v>3.04</v>
      </c>
    </row>
    <row r="12168" spans="1:29" ht="45" x14ac:dyDescent="0.25">
      <c r="A12168" s="61" t="s">
        <v>214</v>
      </c>
      <c r="B12168" s="61" t="s">
        <v>215</v>
      </c>
      <c r="C12168" s="62">
        <v>2013</v>
      </c>
      <c r="D12168" s="61" t="s">
        <v>89</v>
      </c>
      <c r="E12168" s="62">
        <v>100</v>
      </c>
      <c r="F12168" s="62">
        <v>391942</v>
      </c>
      <c r="G12168" s="62">
        <v>66491</v>
      </c>
      <c r="H12168" s="62">
        <v>55.41</v>
      </c>
      <c r="I12168" s="62">
        <v>3919.42</v>
      </c>
      <c r="J12168" s="62">
        <v>364506.06</v>
      </c>
      <c r="K12168" s="62">
        <v>36937.919999999998</v>
      </c>
      <c r="L12168" s="62">
        <v>54471</v>
      </c>
      <c r="M12168" s="62">
        <v>45.39</v>
      </c>
      <c r="N12168" s="63"/>
      <c r="O12168" s="63"/>
      <c r="P12168" s="63"/>
      <c r="Q12168" s="63"/>
      <c r="R12168" s="63"/>
      <c r="S12168" s="63"/>
      <c r="T12168" s="63"/>
      <c r="U12168" s="63"/>
      <c r="V12168" s="63"/>
      <c r="W12168" s="63"/>
      <c r="X12168" s="63"/>
      <c r="Y12168" s="63"/>
      <c r="Z12168" s="62">
        <v>2304</v>
      </c>
      <c r="AA12168" s="62">
        <v>12248</v>
      </c>
      <c r="AB12168" s="62">
        <v>10.210000000000001</v>
      </c>
      <c r="AC12168" s="62">
        <v>23.04</v>
      </c>
    </row>
    <row r="12169" spans="1:29" x14ac:dyDescent="0.25">
      <c r="A12169" s="61" t="s">
        <v>157</v>
      </c>
      <c r="B12169" s="61" t="s">
        <v>158</v>
      </c>
      <c r="C12169" s="62">
        <v>2016</v>
      </c>
      <c r="D12169" s="61" t="s">
        <v>298</v>
      </c>
      <c r="E12169" s="62">
        <v>3</v>
      </c>
      <c r="F12169" s="63"/>
      <c r="G12169" s="63"/>
      <c r="H12169" s="63"/>
      <c r="I12169" s="63"/>
      <c r="J12169" s="63"/>
      <c r="K12169" s="62">
        <v>0</v>
      </c>
      <c r="L12169" s="63"/>
      <c r="M12169" s="63"/>
      <c r="N12169" s="63"/>
      <c r="O12169" s="63"/>
      <c r="P12169" s="63"/>
      <c r="Q12169" s="63"/>
      <c r="R12169" s="63"/>
      <c r="S12169" s="63"/>
      <c r="T12169" s="63"/>
      <c r="U12169" s="63"/>
      <c r="V12169" s="63"/>
      <c r="W12169" s="63"/>
      <c r="X12169" s="63"/>
      <c r="Y12169" s="63"/>
      <c r="Z12169" s="62">
        <v>0</v>
      </c>
      <c r="AA12169" s="63"/>
      <c r="AB12169" s="63"/>
      <c r="AC12169" s="62">
        <v>0</v>
      </c>
    </row>
    <row r="12170" spans="1:29" x14ac:dyDescent="0.25">
      <c r="A12170" s="61" t="s">
        <v>432</v>
      </c>
      <c r="B12170" s="61" t="s">
        <v>433</v>
      </c>
      <c r="C12170" s="62">
        <v>2010</v>
      </c>
      <c r="D12170" s="61" t="s">
        <v>75</v>
      </c>
      <c r="E12170" s="62">
        <v>12</v>
      </c>
      <c r="F12170" s="63"/>
      <c r="G12170" s="63"/>
      <c r="H12170" s="63"/>
      <c r="I12170" s="63"/>
      <c r="J12170" s="63"/>
      <c r="K12170" s="62">
        <v>0</v>
      </c>
      <c r="L12170" s="63"/>
      <c r="M12170" s="63"/>
      <c r="N12170" s="63"/>
      <c r="O12170" s="63"/>
      <c r="P12170" s="63"/>
      <c r="Q12170" s="63"/>
      <c r="R12170" s="63"/>
      <c r="S12170" s="63"/>
      <c r="T12170" s="63"/>
      <c r="U12170" s="63"/>
      <c r="V12170" s="63"/>
      <c r="W12170" s="63"/>
      <c r="X12170" s="63"/>
      <c r="Y12170" s="63"/>
      <c r="Z12170" s="62">
        <v>0</v>
      </c>
      <c r="AA12170" s="63"/>
      <c r="AB12170" s="63"/>
      <c r="AC12170" s="62">
        <v>0</v>
      </c>
    </row>
    <row r="12171" spans="1:29" x14ac:dyDescent="0.25">
      <c r="A12171" s="61" t="s">
        <v>235</v>
      </c>
      <c r="B12171" s="61" t="s">
        <v>236</v>
      </c>
      <c r="C12171" s="62">
        <v>2003</v>
      </c>
      <c r="D12171" s="61" t="s">
        <v>83</v>
      </c>
      <c r="E12171" s="62">
        <v>1</v>
      </c>
      <c r="F12171" s="63"/>
      <c r="G12171" s="63"/>
      <c r="H12171" s="63"/>
      <c r="I12171" s="63"/>
      <c r="J12171" s="63"/>
      <c r="K12171" s="62">
        <v>0</v>
      </c>
      <c r="L12171" s="63"/>
      <c r="M12171" s="63"/>
      <c r="N12171" s="63"/>
      <c r="O12171" s="63"/>
      <c r="P12171" s="63"/>
      <c r="Q12171" s="63"/>
      <c r="R12171" s="63"/>
      <c r="S12171" s="63"/>
      <c r="T12171" s="63"/>
      <c r="U12171" s="63"/>
      <c r="V12171" s="63"/>
      <c r="W12171" s="63"/>
      <c r="X12171" s="63"/>
      <c r="Y12171" s="63"/>
      <c r="Z12171" s="62">
        <v>7100</v>
      </c>
      <c r="AA12171" s="62">
        <v>172</v>
      </c>
      <c r="AB12171" s="62">
        <v>14.33</v>
      </c>
      <c r="AC12171" s="62">
        <v>7100</v>
      </c>
    </row>
    <row r="12172" spans="1:29" ht="30" x14ac:dyDescent="0.25">
      <c r="A12172" s="61" t="s">
        <v>255</v>
      </c>
      <c r="B12172" s="61" t="s">
        <v>256</v>
      </c>
      <c r="C12172" s="62">
        <v>2018</v>
      </c>
      <c r="D12172" s="61" t="s">
        <v>226</v>
      </c>
      <c r="E12172" s="62">
        <v>120</v>
      </c>
      <c r="F12172" s="62">
        <v>739740</v>
      </c>
      <c r="G12172" s="62">
        <v>123045</v>
      </c>
      <c r="H12172" s="62">
        <v>85.45</v>
      </c>
      <c r="I12172" s="62">
        <v>6164.5</v>
      </c>
      <c r="J12172" s="62">
        <v>687958.2</v>
      </c>
      <c r="K12172" s="62">
        <v>0</v>
      </c>
      <c r="L12172" s="63"/>
      <c r="M12172" s="63"/>
      <c r="N12172" s="63"/>
      <c r="O12172" s="63"/>
      <c r="P12172" s="63"/>
      <c r="Q12172" s="63"/>
      <c r="R12172" s="63"/>
      <c r="S12172" s="63"/>
      <c r="T12172" s="63"/>
      <c r="U12172" s="63"/>
      <c r="V12172" s="63"/>
      <c r="W12172" s="63"/>
      <c r="X12172" s="63"/>
      <c r="Y12172" s="63"/>
      <c r="Z12172" s="62">
        <v>3192</v>
      </c>
      <c r="AA12172" s="62">
        <v>73200</v>
      </c>
      <c r="AB12172" s="62">
        <v>50.83</v>
      </c>
      <c r="AC12172" s="62">
        <v>26.6</v>
      </c>
    </row>
    <row r="12173" spans="1:29" x14ac:dyDescent="0.25">
      <c r="A12173" s="61" t="s">
        <v>409</v>
      </c>
      <c r="B12173" s="61" t="s">
        <v>410</v>
      </c>
      <c r="C12173" s="62">
        <v>2017</v>
      </c>
      <c r="D12173" s="61" t="s">
        <v>89</v>
      </c>
      <c r="E12173" s="62">
        <v>24</v>
      </c>
      <c r="F12173" s="62">
        <v>223190</v>
      </c>
      <c r="G12173" s="62">
        <v>51992</v>
      </c>
      <c r="H12173" s="62">
        <v>180.53</v>
      </c>
      <c r="I12173" s="62">
        <v>9299.58</v>
      </c>
      <c r="J12173" s="62">
        <v>207566.7</v>
      </c>
      <c r="K12173" s="62">
        <v>0</v>
      </c>
      <c r="L12173" s="63"/>
      <c r="M12173" s="63"/>
      <c r="N12173" s="63"/>
      <c r="O12173" s="63"/>
      <c r="P12173" s="63"/>
      <c r="Q12173" s="63"/>
      <c r="R12173" s="63"/>
      <c r="S12173" s="63"/>
      <c r="T12173" s="63"/>
      <c r="U12173" s="63"/>
      <c r="V12173" s="63"/>
      <c r="W12173" s="63"/>
      <c r="X12173" s="63"/>
      <c r="Y12173" s="63"/>
      <c r="Z12173" s="62">
        <v>938.44</v>
      </c>
      <c r="AA12173" s="62">
        <v>4193</v>
      </c>
      <c r="AB12173" s="62">
        <v>14.56</v>
      </c>
      <c r="AC12173" s="62">
        <v>39.1</v>
      </c>
    </row>
    <row r="12174" spans="1:29" x14ac:dyDescent="0.25">
      <c r="A12174" s="61" t="s">
        <v>212</v>
      </c>
      <c r="B12174" s="61" t="s">
        <v>213</v>
      </c>
      <c r="C12174" s="62">
        <v>2018</v>
      </c>
      <c r="D12174" s="61" t="s">
        <v>72</v>
      </c>
      <c r="E12174" s="62">
        <v>44</v>
      </c>
      <c r="F12174" s="62">
        <v>23735</v>
      </c>
      <c r="G12174" s="62">
        <v>5250</v>
      </c>
      <c r="H12174" s="62">
        <v>9.94</v>
      </c>
      <c r="I12174" s="62">
        <v>539.42999999999995</v>
      </c>
      <c r="J12174" s="62">
        <v>22073.55</v>
      </c>
      <c r="K12174" s="62">
        <v>7984.48</v>
      </c>
      <c r="L12174" s="62">
        <v>10075</v>
      </c>
      <c r="M12174" s="62">
        <v>19.079999999999998</v>
      </c>
      <c r="N12174" s="62">
        <v>181.47</v>
      </c>
      <c r="O12174" s="62">
        <v>96287.25</v>
      </c>
      <c r="P12174" s="63"/>
      <c r="Q12174" s="63"/>
      <c r="R12174" s="63"/>
      <c r="S12174" s="63"/>
      <c r="T12174" s="63"/>
      <c r="U12174" s="63"/>
      <c r="V12174" s="63"/>
      <c r="W12174" s="63"/>
      <c r="X12174" s="63"/>
      <c r="Y12174" s="63"/>
      <c r="Z12174" s="62">
        <v>58910</v>
      </c>
      <c r="AA12174" s="62">
        <v>6922</v>
      </c>
      <c r="AB12174" s="62">
        <v>13.11</v>
      </c>
      <c r="AC12174" s="62">
        <v>1338.86</v>
      </c>
    </row>
    <row r="12175" spans="1:29" ht="30" x14ac:dyDescent="0.25">
      <c r="A12175" s="61" t="s">
        <v>151</v>
      </c>
      <c r="B12175" s="61" t="s">
        <v>152</v>
      </c>
      <c r="C12175" s="62">
        <v>2007</v>
      </c>
      <c r="D12175" s="61" t="s">
        <v>75</v>
      </c>
      <c r="E12175" s="62">
        <v>2</v>
      </c>
      <c r="F12175" s="63"/>
      <c r="G12175" s="63"/>
      <c r="H12175" s="63"/>
      <c r="I12175" s="63"/>
      <c r="J12175" s="63"/>
      <c r="K12175" s="62">
        <v>0</v>
      </c>
      <c r="L12175" s="63"/>
      <c r="M12175" s="63"/>
      <c r="N12175" s="63"/>
      <c r="O12175" s="63"/>
      <c r="P12175" s="63"/>
      <c r="Q12175" s="63"/>
      <c r="R12175" s="63"/>
      <c r="S12175" s="63"/>
      <c r="T12175" s="63"/>
      <c r="U12175" s="63"/>
      <c r="V12175" s="63"/>
      <c r="W12175" s="63"/>
      <c r="X12175" s="63"/>
      <c r="Y12175" s="63"/>
      <c r="Z12175" s="62">
        <v>218.43</v>
      </c>
      <c r="AA12175" s="62">
        <v>707</v>
      </c>
      <c r="AB12175" s="62">
        <v>29.46</v>
      </c>
      <c r="AC12175" s="62">
        <v>109.22</v>
      </c>
    </row>
    <row r="12176" spans="1:29" ht="30" x14ac:dyDescent="0.25">
      <c r="A12176" s="61" t="s">
        <v>122</v>
      </c>
      <c r="B12176" s="61" t="s">
        <v>123</v>
      </c>
      <c r="C12176" s="62">
        <v>2011</v>
      </c>
      <c r="D12176" s="61" t="s">
        <v>99</v>
      </c>
      <c r="E12176" s="62">
        <v>52</v>
      </c>
      <c r="F12176" s="62">
        <v>193558</v>
      </c>
      <c r="G12176" s="62">
        <v>31595</v>
      </c>
      <c r="H12176" s="62">
        <v>50.63</v>
      </c>
      <c r="I12176" s="62">
        <v>3722.27</v>
      </c>
      <c r="J12176" s="62">
        <v>180008.94</v>
      </c>
      <c r="K12176" s="62">
        <v>16503</v>
      </c>
      <c r="L12176" s="62">
        <v>22715</v>
      </c>
      <c r="M12176" s="62">
        <v>36.4</v>
      </c>
      <c r="N12176" s="62">
        <v>317.37</v>
      </c>
      <c r="O12176" s="62">
        <v>199014.63</v>
      </c>
      <c r="P12176" s="63"/>
      <c r="Q12176" s="63"/>
      <c r="R12176" s="63"/>
      <c r="S12176" s="63"/>
      <c r="T12176" s="63"/>
      <c r="U12176" s="63"/>
      <c r="V12176" s="63"/>
      <c r="W12176" s="63"/>
      <c r="X12176" s="63"/>
      <c r="Y12176" s="63"/>
      <c r="Z12176" s="62">
        <v>1167.7</v>
      </c>
      <c r="AA12176" s="62">
        <v>18734</v>
      </c>
      <c r="AB12176" s="62">
        <v>30.02</v>
      </c>
      <c r="AC12176" s="62">
        <v>22.46</v>
      </c>
    </row>
    <row r="12177" spans="1:29" ht="30" x14ac:dyDescent="0.25">
      <c r="A12177" s="61" t="s">
        <v>124</v>
      </c>
      <c r="B12177" s="61" t="s">
        <v>125</v>
      </c>
      <c r="C12177" s="62">
        <v>2007</v>
      </c>
      <c r="D12177" s="61" t="s">
        <v>226</v>
      </c>
      <c r="E12177" s="62">
        <v>41</v>
      </c>
      <c r="F12177" s="62">
        <v>182480</v>
      </c>
      <c r="G12177" s="62">
        <v>19676</v>
      </c>
      <c r="H12177" s="62">
        <v>39.99</v>
      </c>
      <c r="I12177" s="62">
        <v>4450.7299999999996</v>
      </c>
      <c r="J12177" s="62">
        <v>169706.4</v>
      </c>
      <c r="K12177" s="62">
        <v>0</v>
      </c>
      <c r="L12177" s="63"/>
      <c r="M12177" s="63"/>
      <c r="N12177" s="63"/>
      <c r="O12177" s="63"/>
      <c r="P12177" s="63"/>
      <c r="Q12177" s="63"/>
      <c r="R12177" s="63"/>
      <c r="S12177" s="63"/>
      <c r="T12177" s="63"/>
      <c r="U12177" s="62">
        <v>15998</v>
      </c>
      <c r="V12177" s="62">
        <v>34221</v>
      </c>
      <c r="W12177" s="62">
        <v>69.55</v>
      </c>
      <c r="X12177" s="62">
        <v>390</v>
      </c>
      <c r="Y12177" s="62">
        <v>358099.23</v>
      </c>
      <c r="Z12177" s="62">
        <v>159.08000000000001</v>
      </c>
      <c r="AA12177" s="62">
        <v>11072</v>
      </c>
      <c r="AB12177" s="62">
        <v>22.5</v>
      </c>
      <c r="AC12177" s="62">
        <v>3.88</v>
      </c>
    </row>
    <row r="12178" spans="1:29" x14ac:dyDescent="0.25">
      <c r="A12178" s="61" t="s">
        <v>369</v>
      </c>
      <c r="B12178" s="61" t="s">
        <v>370</v>
      </c>
      <c r="C12178" s="62">
        <v>2016</v>
      </c>
      <c r="D12178" s="61" t="s">
        <v>75</v>
      </c>
      <c r="E12178" s="62">
        <v>19</v>
      </c>
      <c r="F12178" s="62">
        <v>8820</v>
      </c>
      <c r="G12178" s="62">
        <v>1973</v>
      </c>
      <c r="H12178" s="62">
        <v>8.65</v>
      </c>
      <c r="I12178" s="62">
        <v>464.21</v>
      </c>
      <c r="J12178" s="62">
        <v>8202.6</v>
      </c>
      <c r="K12178" s="62">
        <v>8211</v>
      </c>
      <c r="L12178" s="62">
        <v>17376</v>
      </c>
      <c r="M12178" s="62">
        <v>76.209999999999994</v>
      </c>
      <c r="N12178" s="62">
        <v>432.16</v>
      </c>
      <c r="O12178" s="62">
        <v>99018.91</v>
      </c>
      <c r="P12178" s="63"/>
      <c r="Q12178" s="63"/>
      <c r="R12178" s="63"/>
      <c r="S12178" s="63"/>
      <c r="T12178" s="63"/>
      <c r="U12178" s="63"/>
      <c r="V12178" s="63"/>
      <c r="W12178" s="63"/>
      <c r="X12178" s="63"/>
      <c r="Y12178" s="63"/>
      <c r="Z12178" s="62">
        <v>956.55</v>
      </c>
      <c r="AA12178" s="62">
        <v>4990</v>
      </c>
      <c r="AB12178" s="62">
        <v>21.89</v>
      </c>
      <c r="AC12178" s="62">
        <v>50.34</v>
      </c>
    </row>
    <row r="12179" spans="1:29" ht="30" x14ac:dyDescent="0.25">
      <c r="A12179" s="61" t="s">
        <v>153</v>
      </c>
      <c r="B12179" s="61" t="s">
        <v>154</v>
      </c>
      <c r="C12179" s="62">
        <v>2010</v>
      </c>
      <c r="D12179" s="61" t="s">
        <v>135</v>
      </c>
      <c r="E12179" s="62">
        <v>371</v>
      </c>
      <c r="F12179" s="62">
        <v>3219253</v>
      </c>
      <c r="G12179" s="62">
        <v>425028</v>
      </c>
      <c r="H12179" s="62">
        <v>95.47</v>
      </c>
      <c r="I12179" s="62">
        <v>8677.23</v>
      </c>
      <c r="J12179" s="62">
        <v>2993905.29</v>
      </c>
      <c r="K12179" s="62">
        <v>330059.17</v>
      </c>
      <c r="L12179" s="62">
        <v>473921</v>
      </c>
      <c r="M12179" s="62">
        <v>106.45</v>
      </c>
      <c r="N12179" s="63"/>
      <c r="O12179" s="63"/>
      <c r="P12179" s="63"/>
      <c r="Q12179" s="63"/>
      <c r="R12179" s="63"/>
      <c r="S12179" s="63"/>
      <c r="T12179" s="63"/>
      <c r="U12179" s="63"/>
      <c r="V12179" s="63"/>
      <c r="W12179" s="63"/>
      <c r="X12179" s="63"/>
      <c r="Y12179" s="63"/>
      <c r="Z12179" s="62">
        <v>0</v>
      </c>
      <c r="AA12179" s="63"/>
      <c r="AB12179" s="63"/>
      <c r="AC12179" s="62">
        <v>0</v>
      </c>
    </row>
    <row r="12180" spans="1:29" ht="30" x14ac:dyDescent="0.25">
      <c r="A12180" s="61" t="s">
        <v>188</v>
      </c>
      <c r="B12180" s="61" t="s">
        <v>189</v>
      </c>
      <c r="C12180" s="62">
        <v>2010</v>
      </c>
      <c r="D12180" s="61" t="s">
        <v>75</v>
      </c>
      <c r="E12180" s="62">
        <v>24</v>
      </c>
      <c r="F12180" s="62">
        <v>121112</v>
      </c>
      <c r="G12180" s="62">
        <v>23929</v>
      </c>
      <c r="H12180" s="62">
        <v>83.09</v>
      </c>
      <c r="I12180" s="62">
        <v>5046.33</v>
      </c>
      <c r="J12180" s="62">
        <v>112634.16</v>
      </c>
      <c r="K12180" s="62">
        <v>16632.400000000001</v>
      </c>
      <c r="L12180" s="62">
        <v>25068</v>
      </c>
      <c r="M12180" s="62">
        <v>87.04</v>
      </c>
      <c r="N12180" s="62">
        <v>693.02</v>
      </c>
      <c r="O12180" s="62">
        <v>200575.05</v>
      </c>
      <c r="P12180" s="63"/>
      <c r="Q12180" s="63"/>
      <c r="R12180" s="63"/>
      <c r="S12180" s="63"/>
      <c r="T12180" s="63"/>
      <c r="U12180" s="63"/>
      <c r="V12180" s="63"/>
      <c r="W12180" s="63"/>
      <c r="X12180" s="63"/>
      <c r="Y12180" s="63"/>
      <c r="Z12180" s="62">
        <v>2412</v>
      </c>
      <c r="AA12180" s="62">
        <v>16381</v>
      </c>
      <c r="AB12180" s="62">
        <v>56.88</v>
      </c>
      <c r="AC12180" s="62">
        <v>100.5</v>
      </c>
    </row>
    <row r="12181" spans="1:29" ht="30" x14ac:dyDescent="0.25">
      <c r="A12181" s="61" t="s">
        <v>277</v>
      </c>
      <c r="B12181" s="61" t="s">
        <v>278</v>
      </c>
      <c r="C12181" s="62">
        <v>2005</v>
      </c>
      <c r="D12181" s="61" t="s">
        <v>75</v>
      </c>
      <c r="E12181" s="62">
        <v>12</v>
      </c>
      <c r="F12181" s="62">
        <v>8492</v>
      </c>
      <c r="G12181" s="62">
        <v>404</v>
      </c>
      <c r="H12181" s="62">
        <v>2.81</v>
      </c>
      <c r="I12181" s="62">
        <v>707.67</v>
      </c>
      <c r="J12181" s="62">
        <v>7897.56</v>
      </c>
      <c r="K12181" s="62">
        <v>0</v>
      </c>
      <c r="L12181" s="63"/>
      <c r="M12181" s="63"/>
      <c r="N12181" s="63"/>
      <c r="O12181" s="63"/>
      <c r="P12181" s="63"/>
      <c r="Q12181" s="63"/>
      <c r="R12181" s="63"/>
      <c r="S12181" s="63"/>
      <c r="T12181" s="63"/>
      <c r="U12181" s="63"/>
      <c r="V12181" s="63"/>
      <c r="W12181" s="63"/>
      <c r="X12181" s="63"/>
      <c r="Y12181" s="63"/>
      <c r="Z12181" s="62">
        <v>124700</v>
      </c>
      <c r="AA12181" s="62">
        <v>3775</v>
      </c>
      <c r="AB12181" s="62">
        <v>26.22</v>
      </c>
      <c r="AC12181" s="62">
        <v>10391.67</v>
      </c>
    </row>
    <row r="12182" spans="1:29" ht="30" x14ac:dyDescent="0.25">
      <c r="A12182" s="61" t="s">
        <v>509</v>
      </c>
      <c r="B12182" s="61" t="s">
        <v>510</v>
      </c>
      <c r="C12182" s="62">
        <v>2015</v>
      </c>
      <c r="D12182" s="61" t="s">
        <v>89</v>
      </c>
      <c r="E12182" s="62">
        <v>80</v>
      </c>
      <c r="F12182" s="62">
        <v>260957</v>
      </c>
      <c r="G12182" s="62">
        <v>51917</v>
      </c>
      <c r="H12182" s="62">
        <v>54.08</v>
      </c>
      <c r="I12182" s="62">
        <v>3261.96</v>
      </c>
      <c r="J12182" s="62">
        <v>242690.01</v>
      </c>
      <c r="K12182" s="62">
        <v>37225.019999999997</v>
      </c>
      <c r="L12182" s="62">
        <v>36685</v>
      </c>
      <c r="M12182" s="62">
        <v>38.21</v>
      </c>
      <c r="N12182" s="62">
        <v>465.31</v>
      </c>
      <c r="O12182" s="62">
        <v>448907.73</v>
      </c>
      <c r="P12182" s="63"/>
      <c r="Q12182" s="63"/>
      <c r="R12182" s="63"/>
      <c r="S12182" s="63"/>
      <c r="T12182" s="63"/>
      <c r="U12182" s="63"/>
      <c r="V12182" s="63"/>
      <c r="W12182" s="63"/>
      <c r="X12182" s="63"/>
      <c r="Y12182" s="63"/>
      <c r="Z12182" s="62">
        <v>2969</v>
      </c>
      <c r="AA12182" s="62">
        <v>35378</v>
      </c>
      <c r="AB12182" s="62">
        <v>36.85</v>
      </c>
      <c r="AC12182" s="62">
        <v>37.11</v>
      </c>
    </row>
    <row r="12183" spans="1:29" ht="30" x14ac:dyDescent="0.25">
      <c r="A12183" s="61" t="s">
        <v>206</v>
      </c>
      <c r="B12183" s="61" t="s">
        <v>207</v>
      </c>
      <c r="C12183" s="62">
        <v>2003</v>
      </c>
      <c r="D12183" s="61" t="s">
        <v>78</v>
      </c>
      <c r="E12183" s="62">
        <v>32</v>
      </c>
      <c r="F12183" s="62">
        <v>50240</v>
      </c>
      <c r="G12183" s="62">
        <v>5920</v>
      </c>
      <c r="H12183" s="62">
        <v>15.42</v>
      </c>
      <c r="I12183" s="62">
        <v>1570</v>
      </c>
      <c r="J12183" s="62">
        <v>46723.199999999997</v>
      </c>
      <c r="K12183" s="62">
        <v>4033</v>
      </c>
      <c r="L12183" s="62">
        <v>14775</v>
      </c>
      <c r="M12183" s="62">
        <v>38.479999999999997</v>
      </c>
      <c r="N12183" s="63"/>
      <c r="O12183" s="63"/>
      <c r="P12183" s="63"/>
      <c r="Q12183" s="63"/>
      <c r="R12183" s="63"/>
      <c r="S12183" s="63"/>
      <c r="T12183" s="63"/>
      <c r="U12183" s="63"/>
      <c r="V12183" s="63"/>
      <c r="W12183" s="63"/>
      <c r="X12183" s="63"/>
      <c r="Y12183" s="63"/>
      <c r="Z12183" s="62">
        <v>38200</v>
      </c>
      <c r="AA12183" s="62">
        <v>725</v>
      </c>
      <c r="AB12183" s="62">
        <v>1.89</v>
      </c>
      <c r="AC12183" s="62">
        <v>1193.75</v>
      </c>
    </row>
    <row r="12184" spans="1:29" x14ac:dyDescent="0.25">
      <c r="A12184" s="61" t="s">
        <v>190</v>
      </c>
      <c r="B12184" s="61" t="s">
        <v>191</v>
      </c>
      <c r="C12184" s="62">
        <v>2005</v>
      </c>
      <c r="D12184" s="61" t="s">
        <v>75</v>
      </c>
      <c r="E12184" s="62">
        <v>12</v>
      </c>
      <c r="F12184" s="63"/>
      <c r="G12184" s="63"/>
      <c r="H12184" s="63"/>
      <c r="I12184" s="63"/>
      <c r="J12184" s="63"/>
      <c r="K12184" s="62">
        <v>0</v>
      </c>
      <c r="L12184" s="63"/>
      <c r="M12184" s="63"/>
      <c r="N12184" s="63"/>
      <c r="O12184" s="63"/>
      <c r="P12184" s="63"/>
      <c r="Q12184" s="63"/>
      <c r="R12184" s="63"/>
      <c r="S12184" s="63"/>
      <c r="T12184" s="63"/>
      <c r="U12184" s="63"/>
      <c r="V12184" s="63"/>
      <c r="W12184" s="63"/>
      <c r="X12184" s="63"/>
      <c r="Y12184" s="63"/>
      <c r="Z12184" s="62">
        <v>1421</v>
      </c>
      <c r="AA12184" s="62">
        <v>11010</v>
      </c>
      <c r="AB12184" s="62">
        <v>76.459999999999994</v>
      </c>
      <c r="AC12184" s="62">
        <v>118.42</v>
      </c>
    </row>
    <row r="12185" spans="1:29" x14ac:dyDescent="0.25">
      <c r="A12185" s="61" t="s">
        <v>389</v>
      </c>
      <c r="B12185" s="61" t="s">
        <v>390</v>
      </c>
      <c r="C12185" s="62">
        <v>2009</v>
      </c>
      <c r="D12185" s="61" t="s">
        <v>75</v>
      </c>
      <c r="E12185" s="62">
        <v>14</v>
      </c>
      <c r="F12185" s="62">
        <v>29233</v>
      </c>
      <c r="G12185" s="62">
        <v>1042</v>
      </c>
      <c r="H12185" s="62">
        <v>6.2</v>
      </c>
      <c r="I12185" s="62">
        <v>2088.0700000000002</v>
      </c>
      <c r="J12185" s="62">
        <v>27186.69</v>
      </c>
      <c r="K12185" s="62">
        <v>0</v>
      </c>
      <c r="L12185" s="63"/>
      <c r="M12185" s="63"/>
      <c r="N12185" s="63"/>
      <c r="O12185" s="63"/>
      <c r="P12185" s="63"/>
      <c r="Q12185" s="63"/>
      <c r="R12185" s="63"/>
      <c r="S12185" s="63"/>
      <c r="T12185" s="63"/>
      <c r="U12185" s="63"/>
      <c r="V12185" s="63"/>
      <c r="W12185" s="63"/>
      <c r="X12185" s="63"/>
      <c r="Y12185" s="63"/>
      <c r="Z12185" s="62">
        <v>0.7</v>
      </c>
      <c r="AA12185" s="62">
        <v>3586</v>
      </c>
      <c r="AB12185" s="62">
        <v>21.35</v>
      </c>
      <c r="AC12185" s="62">
        <v>0.05</v>
      </c>
    </row>
    <row r="12186" spans="1:29" ht="30" x14ac:dyDescent="0.25">
      <c r="A12186" s="61" t="s">
        <v>342</v>
      </c>
      <c r="B12186" s="61" t="s">
        <v>343</v>
      </c>
      <c r="C12186" s="62">
        <v>2012</v>
      </c>
      <c r="D12186" s="61" t="s">
        <v>78</v>
      </c>
      <c r="E12186" s="62">
        <v>77</v>
      </c>
      <c r="F12186" s="62">
        <v>615820</v>
      </c>
      <c r="G12186" s="62">
        <v>79603</v>
      </c>
      <c r="H12186" s="62">
        <v>86.15</v>
      </c>
      <c r="I12186" s="62">
        <v>7997.66</v>
      </c>
      <c r="J12186" s="62">
        <v>572712.6</v>
      </c>
      <c r="K12186" s="62">
        <v>0</v>
      </c>
      <c r="L12186" s="63"/>
      <c r="M12186" s="63"/>
      <c r="N12186" s="63"/>
      <c r="O12186" s="63"/>
      <c r="P12186" s="63"/>
      <c r="Q12186" s="63"/>
      <c r="R12186" s="63"/>
      <c r="S12186" s="63"/>
      <c r="T12186" s="63"/>
      <c r="U12186" s="63"/>
      <c r="V12186" s="63"/>
      <c r="W12186" s="63"/>
      <c r="X12186" s="63"/>
      <c r="Y12186" s="63"/>
      <c r="Z12186" s="62">
        <v>11570</v>
      </c>
      <c r="AA12186" s="62">
        <v>2385</v>
      </c>
      <c r="AB12186" s="62">
        <v>2.58</v>
      </c>
      <c r="AC12186" s="62">
        <v>150.26</v>
      </c>
    </row>
    <row r="12187" spans="1:29" ht="30" x14ac:dyDescent="0.25">
      <c r="A12187" s="61" t="s">
        <v>550</v>
      </c>
      <c r="B12187" s="61" t="s">
        <v>551</v>
      </c>
      <c r="C12187" s="62">
        <v>2005</v>
      </c>
      <c r="D12187" s="61" t="s">
        <v>78</v>
      </c>
      <c r="E12187" s="62">
        <v>64</v>
      </c>
      <c r="F12187" s="62">
        <v>640</v>
      </c>
      <c r="G12187" s="62">
        <v>5766542</v>
      </c>
      <c r="H12187" s="62">
        <v>7508.52</v>
      </c>
      <c r="I12187" s="62">
        <v>10</v>
      </c>
      <c r="J12187" s="62">
        <v>595.20000000000005</v>
      </c>
      <c r="K12187" s="62">
        <v>0</v>
      </c>
      <c r="L12187" s="63"/>
      <c r="M12187" s="63"/>
      <c r="N12187" s="63"/>
      <c r="O12187" s="63"/>
      <c r="P12187" s="63"/>
      <c r="Q12187" s="63"/>
      <c r="R12187" s="63"/>
      <c r="S12187" s="63"/>
      <c r="T12187" s="63"/>
      <c r="U12187" s="63"/>
      <c r="V12187" s="63"/>
      <c r="W12187" s="63"/>
      <c r="X12187" s="63"/>
      <c r="Y12187" s="63"/>
      <c r="Z12187" s="62">
        <v>118281.05</v>
      </c>
      <c r="AA12187" s="62">
        <v>291288</v>
      </c>
      <c r="AB12187" s="62">
        <v>379.28</v>
      </c>
      <c r="AC12187" s="62">
        <v>1848.14</v>
      </c>
    </row>
    <row r="12188" spans="1:29" x14ac:dyDescent="0.25">
      <c r="A12188" s="61" t="s">
        <v>157</v>
      </c>
      <c r="B12188" s="61" t="s">
        <v>158</v>
      </c>
      <c r="C12188" s="62">
        <v>2014</v>
      </c>
      <c r="D12188" s="61" t="s">
        <v>78</v>
      </c>
      <c r="E12188" s="62">
        <v>68</v>
      </c>
      <c r="F12188" s="62">
        <v>742080</v>
      </c>
      <c r="G12188" s="62">
        <v>111366</v>
      </c>
      <c r="H12188" s="62">
        <v>136.47999999999999</v>
      </c>
      <c r="I12188" s="62">
        <v>10912.94</v>
      </c>
      <c r="J12188" s="62">
        <v>690134.4</v>
      </c>
      <c r="K12188" s="62">
        <v>0</v>
      </c>
      <c r="L12188" s="63"/>
      <c r="M12188" s="63"/>
      <c r="N12188" s="63"/>
      <c r="O12188" s="63"/>
      <c r="P12188" s="63"/>
      <c r="Q12188" s="63"/>
      <c r="R12188" s="63"/>
      <c r="S12188" s="63"/>
      <c r="T12188" s="63"/>
      <c r="U12188" s="63"/>
      <c r="V12188" s="63"/>
      <c r="W12188" s="63"/>
      <c r="X12188" s="63"/>
      <c r="Y12188" s="63"/>
      <c r="Z12188" s="62">
        <v>2604.84</v>
      </c>
      <c r="AA12188" s="62">
        <v>17855</v>
      </c>
      <c r="AB12188" s="62">
        <v>21.88</v>
      </c>
      <c r="AC12188" s="62">
        <v>38.31</v>
      </c>
    </row>
    <row r="12189" spans="1:29" x14ac:dyDescent="0.25">
      <c r="A12189" s="61" t="s">
        <v>192</v>
      </c>
      <c r="B12189" s="61" t="s">
        <v>193</v>
      </c>
      <c r="C12189" s="62">
        <v>2016</v>
      </c>
      <c r="D12189" s="61" t="s">
        <v>89</v>
      </c>
      <c r="E12189" s="62">
        <v>64</v>
      </c>
      <c r="F12189" s="62">
        <v>460339</v>
      </c>
      <c r="G12189" s="62">
        <v>82626</v>
      </c>
      <c r="H12189" s="62">
        <v>107.59</v>
      </c>
      <c r="I12189" s="62">
        <v>7192.8</v>
      </c>
      <c r="J12189" s="62">
        <v>428115.27</v>
      </c>
      <c r="K12189" s="62">
        <v>97.96</v>
      </c>
      <c r="L12189" s="62">
        <v>86</v>
      </c>
      <c r="M12189" s="62">
        <v>0.11</v>
      </c>
      <c r="N12189" s="62">
        <v>1.53</v>
      </c>
      <c r="O12189" s="62">
        <v>1181.3699999999999</v>
      </c>
      <c r="P12189" s="63"/>
      <c r="Q12189" s="63"/>
      <c r="R12189" s="63"/>
      <c r="S12189" s="63"/>
      <c r="T12189" s="63"/>
      <c r="U12189" s="63"/>
      <c r="V12189" s="63"/>
      <c r="W12189" s="63"/>
      <c r="X12189" s="63"/>
      <c r="Y12189" s="63"/>
      <c r="Z12189" s="62">
        <v>307100</v>
      </c>
      <c r="AA12189" s="62">
        <v>11931</v>
      </c>
      <c r="AB12189" s="62">
        <v>15.54</v>
      </c>
      <c r="AC12189" s="62">
        <v>4798.4399999999996</v>
      </c>
    </row>
    <row r="12190" spans="1:29" ht="30" x14ac:dyDescent="0.25">
      <c r="A12190" s="61" t="s">
        <v>520</v>
      </c>
      <c r="B12190" s="61" t="s">
        <v>521</v>
      </c>
      <c r="C12190" s="62">
        <v>2015</v>
      </c>
      <c r="D12190" s="61" t="s">
        <v>86</v>
      </c>
      <c r="E12190" s="62">
        <v>10</v>
      </c>
      <c r="F12190" s="63"/>
      <c r="G12190" s="62">
        <v>0</v>
      </c>
      <c r="H12190" s="62">
        <v>0</v>
      </c>
      <c r="I12190" s="63"/>
      <c r="J12190" s="63"/>
      <c r="K12190" s="62">
        <v>0</v>
      </c>
      <c r="L12190" s="62">
        <v>0</v>
      </c>
      <c r="M12190" s="62">
        <v>0</v>
      </c>
      <c r="N12190" s="63"/>
      <c r="O12190" s="63"/>
      <c r="P12190" s="63"/>
      <c r="Q12190" s="63"/>
      <c r="R12190" s="63"/>
      <c r="S12190" s="63"/>
      <c r="T12190" s="63"/>
      <c r="U12190" s="63"/>
      <c r="V12190" s="63"/>
      <c r="W12190" s="63"/>
      <c r="X12190" s="63"/>
      <c r="Y12190" s="63"/>
      <c r="Z12190" s="62">
        <v>54578</v>
      </c>
      <c r="AA12190" s="62">
        <v>6013</v>
      </c>
      <c r="AB12190" s="62">
        <v>50.11</v>
      </c>
      <c r="AC12190" s="62">
        <v>5457.8</v>
      </c>
    </row>
    <row r="12191" spans="1:29" x14ac:dyDescent="0.25">
      <c r="A12191" s="61" t="s">
        <v>285</v>
      </c>
      <c r="B12191" s="61" t="s">
        <v>286</v>
      </c>
      <c r="C12191" s="62">
        <v>2008</v>
      </c>
      <c r="D12191" s="61" t="s">
        <v>75</v>
      </c>
      <c r="E12191" s="62">
        <v>12</v>
      </c>
      <c r="F12191" s="62">
        <v>1136</v>
      </c>
      <c r="G12191" s="62">
        <v>238</v>
      </c>
      <c r="H12191" s="62">
        <v>1.65</v>
      </c>
      <c r="I12191" s="62">
        <v>94.67</v>
      </c>
      <c r="J12191" s="62">
        <v>1056.48</v>
      </c>
      <c r="K12191" s="62">
        <v>0</v>
      </c>
      <c r="L12191" s="63"/>
      <c r="M12191" s="63"/>
      <c r="N12191" s="63"/>
      <c r="O12191" s="63"/>
      <c r="P12191" s="63"/>
      <c r="Q12191" s="63"/>
      <c r="R12191" s="63"/>
      <c r="S12191" s="63"/>
      <c r="T12191" s="63"/>
      <c r="U12191" s="63"/>
      <c r="V12191" s="63"/>
      <c r="W12191" s="63"/>
      <c r="X12191" s="63"/>
      <c r="Y12191" s="63"/>
      <c r="Z12191" s="62">
        <v>57000</v>
      </c>
      <c r="AA12191" s="62">
        <v>2206</v>
      </c>
      <c r="AB12191" s="62">
        <v>15.32</v>
      </c>
      <c r="AC12191" s="62">
        <v>4750</v>
      </c>
    </row>
    <row r="12192" spans="1:29" x14ac:dyDescent="0.25">
      <c r="A12192" s="61" t="s">
        <v>354</v>
      </c>
      <c r="B12192" s="61" t="s">
        <v>355</v>
      </c>
      <c r="C12192" s="62">
        <v>2003</v>
      </c>
      <c r="D12192" s="61" t="s">
        <v>78</v>
      </c>
      <c r="E12192" s="62">
        <v>40</v>
      </c>
      <c r="F12192" s="62">
        <v>50692</v>
      </c>
      <c r="G12192" s="62">
        <v>8004</v>
      </c>
      <c r="H12192" s="62">
        <v>16.68</v>
      </c>
      <c r="I12192" s="62">
        <v>1267.3</v>
      </c>
      <c r="J12192" s="62">
        <v>47143.56</v>
      </c>
      <c r="K12192" s="62">
        <v>8488.76</v>
      </c>
      <c r="L12192" s="62">
        <v>8097</v>
      </c>
      <c r="M12192" s="62">
        <v>16.87</v>
      </c>
      <c r="N12192" s="62">
        <v>212.22</v>
      </c>
      <c r="O12192" s="62">
        <v>102368.54</v>
      </c>
      <c r="P12192" s="63"/>
      <c r="Q12192" s="63"/>
      <c r="R12192" s="63"/>
      <c r="S12192" s="63"/>
      <c r="T12192" s="63"/>
      <c r="U12192" s="63"/>
      <c r="V12192" s="63"/>
      <c r="W12192" s="63"/>
      <c r="X12192" s="63"/>
      <c r="Y12192" s="63"/>
      <c r="Z12192" s="62">
        <v>153100</v>
      </c>
      <c r="AA12192" s="62">
        <v>1805</v>
      </c>
      <c r="AB12192" s="62">
        <v>3.76</v>
      </c>
      <c r="AC12192" s="62">
        <v>3827.5</v>
      </c>
    </row>
    <row r="12193" spans="1:29" ht="30" x14ac:dyDescent="0.25">
      <c r="A12193" s="61" t="s">
        <v>480</v>
      </c>
      <c r="B12193" s="61" t="s">
        <v>481</v>
      </c>
      <c r="C12193" s="62">
        <v>2007</v>
      </c>
      <c r="D12193" s="61" t="s">
        <v>78</v>
      </c>
      <c r="E12193" s="62">
        <v>40</v>
      </c>
      <c r="F12193" s="62">
        <v>342240</v>
      </c>
      <c r="G12193" s="62">
        <v>53181</v>
      </c>
      <c r="H12193" s="62">
        <v>110.79</v>
      </c>
      <c r="I12193" s="62">
        <v>8556</v>
      </c>
      <c r="J12193" s="62">
        <v>318283.2</v>
      </c>
      <c r="K12193" s="62">
        <v>0</v>
      </c>
      <c r="L12193" s="63"/>
      <c r="M12193" s="63"/>
      <c r="N12193" s="63"/>
      <c r="O12193" s="63"/>
      <c r="P12193" s="63"/>
      <c r="Q12193" s="63"/>
      <c r="R12193" s="63"/>
      <c r="S12193" s="63"/>
      <c r="T12193" s="63"/>
      <c r="U12193" s="63"/>
      <c r="V12193" s="63"/>
      <c r="W12193" s="63"/>
      <c r="X12193" s="63"/>
      <c r="Y12193" s="63"/>
      <c r="Z12193" s="62">
        <v>778200</v>
      </c>
      <c r="AA12193" s="62">
        <v>12576</v>
      </c>
      <c r="AB12193" s="62">
        <v>26.2</v>
      </c>
      <c r="AC12193" s="62">
        <v>19455</v>
      </c>
    </row>
    <row r="12194" spans="1:29" ht="30" x14ac:dyDescent="0.25">
      <c r="A12194" s="61" t="s">
        <v>237</v>
      </c>
      <c r="B12194" s="61" t="s">
        <v>238</v>
      </c>
      <c r="C12194" s="62">
        <v>2007</v>
      </c>
      <c r="D12194" s="61" t="s">
        <v>78</v>
      </c>
      <c r="E12194" s="62">
        <v>75</v>
      </c>
      <c r="F12194" s="62">
        <v>209802</v>
      </c>
      <c r="G12194" s="62">
        <v>40749</v>
      </c>
      <c r="H12194" s="62">
        <v>45.28</v>
      </c>
      <c r="I12194" s="62">
        <v>2797.36</v>
      </c>
      <c r="J12194" s="62">
        <v>195115.86</v>
      </c>
      <c r="K12194" s="62">
        <v>33628.519999999997</v>
      </c>
      <c r="L12194" s="62">
        <v>41092</v>
      </c>
      <c r="M12194" s="62">
        <v>45.66</v>
      </c>
      <c r="N12194" s="62">
        <v>448.38</v>
      </c>
      <c r="O12194" s="62">
        <v>405536.36</v>
      </c>
      <c r="P12194" s="63"/>
      <c r="Q12194" s="63"/>
      <c r="R12194" s="63"/>
      <c r="S12194" s="63"/>
      <c r="T12194" s="63"/>
      <c r="U12194" s="63"/>
      <c r="V12194" s="63"/>
      <c r="W12194" s="63"/>
      <c r="X12194" s="63"/>
      <c r="Y12194" s="63"/>
      <c r="Z12194" s="62">
        <v>232470</v>
      </c>
      <c r="AA12194" s="62">
        <v>9747</v>
      </c>
      <c r="AB12194" s="62">
        <v>10.83</v>
      </c>
      <c r="AC12194" s="62">
        <v>3099.6</v>
      </c>
    </row>
    <row r="12195" spans="1:29" x14ac:dyDescent="0.25">
      <c r="A12195" s="61" t="s">
        <v>369</v>
      </c>
      <c r="B12195" s="61" t="s">
        <v>370</v>
      </c>
      <c r="C12195" s="62">
        <v>2005</v>
      </c>
      <c r="D12195" s="61" t="s">
        <v>94</v>
      </c>
      <c r="E12195" s="62">
        <v>6</v>
      </c>
      <c r="F12195" s="63"/>
      <c r="G12195" s="63"/>
      <c r="H12195" s="63"/>
      <c r="I12195" s="63"/>
      <c r="J12195" s="63"/>
      <c r="K12195" s="62">
        <v>6909</v>
      </c>
      <c r="L12195" s="62">
        <v>11157</v>
      </c>
      <c r="M12195" s="62">
        <v>154.96</v>
      </c>
      <c r="N12195" s="63"/>
      <c r="O12195" s="63"/>
      <c r="P12195" s="63"/>
      <c r="Q12195" s="63"/>
      <c r="R12195" s="63"/>
      <c r="S12195" s="63"/>
      <c r="T12195" s="63"/>
      <c r="U12195" s="63"/>
      <c r="V12195" s="63"/>
      <c r="W12195" s="63"/>
      <c r="X12195" s="63"/>
      <c r="Y12195" s="63"/>
      <c r="Z12195" s="62">
        <v>770.67</v>
      </c>
      <c r="AA12195" s="62">
        <v>1838</v>
      </c>
      <c r="AB12195" s="62">
        <v>25.53</v>
      </c>
      <c r="AC12195" s="62">
        <v>128.44999999999999</v>
      </c>
    </row>
    <row r="12196" spans="1:29" ht="30" x14ac:dyDescent="0.25">
      <c r="A12196" s="61" t="s">
        <v>309</v>
      </c>
      <c r="B12196" s="61" t="s">
        <v>310</v>
      </c>
      <c r="C12196" s="62">
        <v>2012</v>
      </c>
      <c r="D12196" s="61" t="s">
        <v>94</v>
      </c>
      <c r="E12196" s="62">
        <v>8</v>
      </c>
      <c r="F12196" s="62">
        <v>0</v>
      </c>
      <c r="G12196" s="62">
        <v>0</v>
      </c>
      <c r="H12196" s="62">
        <v>0</v>
      </c>
      <c r="I12196" s="62">
        <v>0</v>
      </c>
      <c r="J12196" s="62">
        <v>0</v>
      </c>
      <c r="K12196" s="62">
        <v>0</v>
      </c>
      <c r="L12196" s="62">
        <v>0</v>
      </c>
      <c r="M12196" s="62">
        <v>0</v>
      </c>
      <c r="N12196" s="63"/>
      <c r="O12196" s="63"/>
      <c r="P12196" s="62">
        <v>0</v>
      </c>
      <c r="Q12196" s="62">
        <v>0</v>
      </c>
      <c r="R12196" s="62">
        <v>0</v>
      </c>
      <c r="S12196" s="62">
        <v>0</v>
      </c>
      <c r="T12196" s="62">
        <v>0</v>
      </c>
      <c r="U12196" s="62">
        <v>0</v>
      </c>
      <c r="V12196" s="62">
        <v>0</v>
      </c>
      <c r="W12196" s="62">
        <v>0</v>
      </c>
      <c r="X12196" s="62">
        <v>0</v>
      </c>
      <c r="Y12196" s="62">
        <v>0</v>
      </c>
      <c r="Z12196" s="62">
        <v>0</v>
      </c>
      <c r="AA12196" s="62">
        <v>0</v>
      </c>
      <c r="AB12196" s="62">
        <v>0</v>
      </c>
      <c r="AC12196" s="62">
        <v>0</v>
      </c>
    </row>
    <row r="12197" spans="1:29" ht="30" x14ac:dyDescent="0.25">
      <c r="A12197" s="61" t="s">
        <v>415</v>
      </c>
      <c r="B12197" s="61" t="s">
        <v>416</v>
      </c>
      <c r="C12197" s="62">
        <v>2015</v>
      </c>
      <c r="D12197" s="61" t="s">
        <v>86</v>
      </c>
      <c r="E12197" s="62">
        <v>26</v>
      </c>
      <c r="F12197" s="62">
        <v>1135</v>
      </c>
      <c r="G12197" s="62">
        <v>430</v>
      </c>
      <c r="H12197" s="62">
        <v>1.38</v>
      </c>
      <c r="I12197" s="62">
        <v>43.65</v>
      </c>
      <c r="J12197" s="62">
        <v>1055.55</v>
      </c>
      <c r="K12197" s="62">
        <v>343.36</v>
      </c>
      <c r="L12197" s="62">
        <v>639</v>
      </c>
      <c r="M12197" s="62">
        <v>2.0499999999999998</v>
      </c>
      <c r="N12197" s="62">
        <v>13.21</v>
      </c>
      <c r="O12197" s="62">
        <v>4140.63</v>
      </c>
      <c r="P12197" s="63"/>
      <c r="Q12197" s="63"/>
      <c r="R12197" s="63"/>
      <c r="S12197" s="63"/>
      <c r="T12197" s="63"/>
      <c r="U12197" s="63"/>
      <c r="V12197" s="63"/>
      <c r="W12197" s="63"/>
      <c r="X12197" s="63"/>
      <c r="Y12197" s="63"/>
      <c r="Z12197" s="62">
        <v>177800</v>
      </c>
      <c r="AA12197" s="62">
        <v>31856</v>
      </c>
      <c r="AB12197" s="62">
        <v>102.1</v>
      </c>
      <c r="AC12197" s="62">
        <v>6838.46</v>
      </c>
    </row>
    <row r="12198" spans="1:29" x14ac:dyDescent="0.25">
      <c r="A12198" s="61" t="s">
        <v>469</v>
      </c>
      <c r="B12198" s="61" t="s">
        <v>470</v>
      </c>
      <c r="C12198" s="62">
        <v>2005</v>
      </c>
      <c r="D12198" s="61" t="s">
        <v>78</v>
      </c>
      <c r="E12198" s="62">
        <v>48</v>
      </c>
      <c r="F12198" s="62">
        <v>128532</v>
      </c>
      <c r="G12198" s="62">
        <v>15561</v>
      </c>
      <c r="H12198" s="62">
        <v>27.02</v>
      </c>
      <c r="I12198" s="62">
        <v>2677.75</v>
      </c>
      <c r="J12198" s="62">
        <v>119534.76</v>
      </c>
      <c r="K12198" s="62">
        <v>30815.71</v>
      </c>
      <c r="L12198" s="62">
        <v>48040</v>
      </c>
      <c r="M12198" s="62">
        <v>83.4</v>
      </c>
      <c r="N12198" s="63"/>
      <c r="O12198" s="63"/>
      <c r="P12198" s="63"/>
      <c r="Q12198" s="63"/>
      <c r="R12198" s="63"/>
      <c r="S12198" s="63"/>
      <c r="T12198" s="63"/>
      <c r="U12198" s="63"/>
      <c r="V12198" s="63"/>
      <c r="W12198" s="63"/>
      <c r="X12198" s="63"/>
      <c r="Y12198" s="63"/>
      <c r="Z12198" s="62">
        <v>0</v>
      </c>
      <c r="AA12198" s="63"/>
      <c r="AB12198" s="63"/>
      <c r="AC12198" s="62">
        <v>0</v>
      </c>
    </row>
    <row r="12199" spans="1:29" ht="30" x14ac:dyDescent="0.25">
      <c r="A12199" s="61" t="s">
        <v>138</v>
      </c>
      <c r="B12199" s="61" t="s">
        <v>139</v>
      </c>
      <c r="C12199" s="62">
        <v>2017</v>
      </c>
      <c r="D12199" s="61" t="s">
        <v>226</v>
      </c>
      <c r="E12199" s="62">
        <v>24</v>
      </c>
      <c r="F12199" s="62">
        <v>95920</v>
      </c>
      <c r="G12199" s="62">
        <v>17812</v>
      </c>
      <c r="H12199" s="62">
        <v>61.85</v>
      </c>
      <c r="I12199" s="62">
        <v>3996.67</v>
      </c>
      <c r="J12199" s="62">
        <v>89205.6</v>
      </c>
      <c r="K12199" s="62">
        <v>4548.9799999999996</v>
      </c>
      <c r="L12199" s="62">
        <v>7027</v>
      </c>
      <c r="M12199" s="62">
        <v>24.4</v>
      </c>
      <c r="N12199" s="62">
        <v>189.54</v>
      </c>
      <c r="O12199" s="62">
        <v>54857.53</v>
      </c>
      <c r="P12199" s="63"/>
      <c r="Q12199" s="63"/>
      <c r="R12199" s="63"/>
      <c r="S12199" s="63"/>
      <c r="T12199" s="63"/>
      <c r="U12199" s="63"/>
      <c r="V12199" s="63"/>
      <c r="W12199" s="63"/>
      <c r="X12199" s="63"/>
      <c r="Y12199" s="63"/>
      <c r="Z12199" s="62">
        <v>61720</v>
      </c>
      <c r="AA12199" s="62">
        <v>5187</v>
      </c>
      <c r="AB12199" s="62">
        <v>18.010000000000002</v>
      </c>
      <c r="AC12199" s="62">
        <v>2571.67</v>
      </c>
    </row>
    <row r="12200" spans="1:29" ht="30" x14ac:dyDescent="0.25">
      <c r="A12200" s="61" t="s">
        <v>415</v>
      </c>
      <c r="B12200" s="61" t="s">
        <v>416</v>
      </c>
      <c r="C12200" s="62">
        <v>2006</v>
      </c>
      <c r="D12200" s="61" t="s">
        <v>78</v>
      </c>
      <c r="E12200" s="62">
        <v>98</v>
      </c>
      <c r="F12200" s="62">
        <v>1033021</v>
      </c>
      <c r="G12200" s="62">
        <v>166905</v>
      </c>
      <c r="H12200" s="62">
        <v>141.93</v>
      </c>
      <c r="I12200" s="62">
        <v>10541.03</v>
      </c>
      <c r="J12200" s="62">
        <v>960709.53</v>
      </c>
      <c r="K12200" s="62">
        <v>0</v>
      </c>
      <c r="L12200" s="63"/>
      <c r="M12200" s="63"/>
      <c r="N12200" s="63"/>
      <c r="O12200" s="63"/>
      <c r="P12200" s="63"/>
      <c r="Q12200" s="63"/>
      <c r="R12200" s="63"/>
      <c r="S12200" s="63"/>
      <c r="T12200" s="63"/>
      <c r="U12200" s="63"/>
      <c r="V12200" s="63"/>
      <c r="W12200" s="63"/>
      <c r="X12200" s="63"/>
      <c r="Y12200" s="63"/>
      <c r="Z12200" s="62">
        <v>292000</v>
      </c>
      <c r="AA12200" s="62">
        <v>38775</v>
      </c>
      <c r="AB12200" s="62">
        <v>32.97</v>
      </c>
      <c r="AC12200" s="62">
        <v>2979.59</v>
      </c>
    </row>
    <row r="12201" spans="1:29" x14ac:dyDescent="0.25">
      <c r="A12201" s="61" t="s">
        <v>241</v>
      </c>
      <c r="B12201" s="61" t="s">
        <v>242</v>
      </c>
      <c r="C12201" s="62">
        <v>2007</v>
      </c>
      <c r="D12201" s="61" t="s">
        <v>78</v>
      </c>
      <c r="E12201" s="62">
        <v>84</v>
      </c>
      <c r="F12201" s="62">
        <v>792000</v>
      </c>
      <c r="G12201" s="62">
        <v>108288</v>
      </c>
      <c r="H12201" s="62">
        <v>107.43</v>
      </c>
      <c r="I12201" s="62">
        <v>9428.57</v>
      </c>
      <c r="J12201" s="62">
        <v>736560</v>
      </c>
      <c r="K12201" s="62">
        <v>0</v>
      </c>
      <c r="L12201" s="63"/>
      <c r="M12201" s="63"/>
      <c r="N12201" s="63"/>
      <c r="O12201" s="63"/>
      <c r="P12201" s="63"/>
      <c r="Q12201" s="63"/>
      <c r="R12201" s="63"/>
      <c r="S12201" s="63"/>
      <c r="T12201" s="63"/>
      <c r="U12201" s="63"/>
      <c r="V12201" s="63"/>
      <c r="W12201" s="63"/>
      <c r="X12201" s="63"/>
      <c r="Y12201" s="63"/>
      <c r="Z12201" s="62">
        <v>176574</v>
      </c>
      <c r="AA12201" s="62">
        <v>14348</v>
      </c>
      <c r="AB12201" s="62">
        <v>14.23</v>
      </c>
      <c r="AC12201" s="62">
        <v>2102.0700000000002</v>
      </c>
    </row>
    <row r="12202" spans="1:29" x14ac:dyDescent="0.25">
      <c r="A12202" s="61" t="s">
        <v>295</v>
      </c>
      <c r="B12202" s="61" t="s">
        <v>296</v>
      </c>
      <c r="C12202" s="62">
        <v>2005</v>
      </c>
      <c r="D12202" s="61" t="s">
        <v>86</v>
      </c>
      <c r="E12202" s="62">
        <v>14</v>
      </c>
      <c r="F12202" s="62">
        <v>170</v>
      </c>
      <c r="G12202" s="62">
        <v>33</v>
      </c>
      <c r="H12202" s="62">
        <v>0.2</v>
      </c>
      <c r="I12202" s="62">
        <v>12.14</v>
      </c>
      <c r="J12202" s="62">
        <v>158.1</v>
      </c>
      <c r="K12202" s="62">
        <v>0</v>
      </c>
      <c r="L12202" s="62">
        <v>153</v>
      </c>
      <c r="M12202" s="62">
        <v>0.91</v>
      </c>
      <c r="N12202" s="63"/>
      <c r="O12202" s="63"/>
      <c r="P12202" s="63"/>
      <c r="Q12202" s="63"/>
      <c r="R12202" s="63"/>
      <c r="S12202" s="63"/>
      <c r="T12202" s="63"/>
      <c r="U12202" s="63"/>
      <c r="V12202" s="63"/>
      <c r="W12202" s="63"/>
      <c r="X12202" s="63"/>
      <c r="Y12202" s="63"/>
      <c r="Z12202" s="62">
        <v>105.35</v>
      </c>
      <c r="AA12202" s="62">
        <v>5250</v>
      </c>
      <c r="AB12202" s="62">
        <v>31.25</v>
      </c>
      <c r="AC12202" s="62">
        <v>7.52</v>
      </c>
    </row>
    <row r="12203" spans="1:29" x14ac:dyDescent="0.25">
      <c r="A12203" s="61" t="s">
        <v>458</v>
      </c>
      <c r="B12203" s="61" t="s">
        <v>459</v>
      </c>
      <c r="C12203" s="62">
        <v>2010</v>
      </c>
      <c r="D12203" s="61" t="s">
        <v>78</v>
      </c>
      <c r="E12203" s="62">
        <v>64</v>
      </c>
      <c r="F12203" s="62">
        <v>590960</v>
      </c>
      <c r="G12203" s="62">
        <v>89756</v>
      </c>
      <c r="H12203" s="62">
        <v>116.87</v>
      </c>
      <c r="I12203" s="62">
        <v>9233.75</v>
      </c>
      <c r="J12203" s="62">
        <v>549592.80000000005</v>
      </c>
      <c r="K12203" s="62">
        <v>0</v>
      </c>
      <c r="L12203" s="63"/>
      <c r="M12203" s="63"/>
      <c r="N12203" s="63"/>
      <c r="O12203" s="63"/>
      <c r="P12203" s="63"/>
      <c r="Q12203" s="63"/>
      <c r="R12203" s="63"/>
      <c r="S12203" s="63"/>
      <c r="T12203" s="63"/>
      <c r="U12203" s="63"/>
      <c r="V12203" s="63"/>
      <c r="W12203" s="63"/>
      <c r="X12203" s="63"/>
      <c r="Y12203" s="63"/>
      <c r="Z12203" s="62">
        <v>1770.43</v>
      </c>
      <c r="AA12203" s="62">
        <v>14706</v>
      </c>
      <c r="AB12203" s="62">
        <v>19.149999999999999</v>
      </c>
      <c r="AC12203" s="62">
        <v>27.66</v>
      </c>
    </row>
    <row r="12204" spans="1:29" x14ac:dyDescent="0.25">
      <c r="A12204" s="61" t="s">
        <v>338</v>
      </c>
      <c r="B12204" s="61" t="s">
        <v>339</v>
      </c>
      <c r="C12204" s="62">
        <v>2016</v>
      </c>
      <c r="D12204" s="61" t="s">
        <v>301</v>
      </c>
      <c r="E12204" s="62">
        <v>106</v>
      </c>
      <c r="F12204" s="62">
        <v>1602600</v>
      </c>
      <c r="G12204" s="62">
        <v>231327</v>
      </c>
      <c r="H12204" s="62">
        <v>181.86</v>
      </c>
      <c r="I12204" s="62">
        <v>15118.87</v>
      </c>
      <c r="J12204" s="62">
        <v>1490418</v>
      </c>
      <c r="K12204" s="62">
        <v>5423.86</v>
      </c>
      <c r="L12204" s="62">
        <v>6020</v>
      </c>
      <c r="M12204" s="62">
        <v>4.7300000000000004</v>
      </c>
      <c r="N12204" s="62">
        <v>51.17</v>
      </c>
      <c r="O12204" s="62">
        <v>65407.96</v>
      </c>
      <c r="P12204" s="63"/>
      <c r="Q12204" s="63"/>
      <c r="R12204" s="63"/>
      <c r="S12204" s="63"/>
      <c r="T12204" s="63"/>
      <c r="U12204" s="63"/>
      <c r="V12204" s="63"/>
      <c r="W12204" s="63"/>
      <c r="X12204" s="63"/>
      <c r="Y12204" s="63"/>
      <c r="Z12204" s="62">
        <v>4084.59</v>
      </c>
      <c r="AA12204" s="62">
        <v>101618</v>
      </c>
      <c r="AB12204" s="62">
        <v>79.89</v>
      </c>
      <c r="AC12204" s="62">
        <v>38.53</v>
      </c>
    </row>
    <row r="12205" spans="1:29" ht="30" x14ac:dyDescent="0.25">
      <c r="A12205" s="61" t="s">
        <v>165</v>
      </c>
      <c r="B12205" s="61" t="s">
        <v>166</v>
      </c>
      <c r="C12205" s="62">
        <v>2018</v>
      </c>
      <c r="D12205" s="61" t="s">
        <v>78</v>
      </c>
      <c r="E12205" s="62">
        <v>40</v>
      </c>
      <c r="F12205" s="62">
        <v>64127</v>
      </c>
      <c r="G12205" s="62">
        <v>13424</v>
      </c>
      <c r="H12205" s="62">
        <v>27.97</v>
      </c>
      <c r="I12205" s="62">
        <v>1603.18</v>
      </c>
      <c r="J12205" s="62">
        <v>59638.11</v>
      </c>
      <c r="K12205" s="62">
        <v>9428.7099999999991</v>
      </c>
      <c r="L12205" s="62">
        <v>12703</v>
      </c>
      <c r="M12205" s="62">
        <v>26.46</v>
      </c>
      <c r="N12205" s="63"/>
      <c r="O12205" s="63"/>
      <c r="P12205" s="63"/>
      <c r="Q12205" s="63"/>
      <c r="R12205" s="63"/>
      <c r="S12205" s="63"/>
      <c r="T12205" s="63"/>
      <c r="U12205" s="63"/>
      <c r="V12205" s="63"/>
      <c r="W12205" s="63"/>
      <c r="X12205" s="63"/>
      <c r="Y12205" s="63"/>
      <c r="Z12205" s="62">
        <v>1.1299999999999999</v>
      </c>
      <c r="AA12205" s="62">
        <v>8528</v>
      </c>
      <c r="AB12205" s="62">
        <v>17.77</v>
      </c>
      <c r="AC12205" s="62">
        <v>0.03</v>
      </c>
    </row>
    <row r="12206" spans="1:29" x14ac:dyDescent="0.25">
      <c r="A12206" s="61" t="s">
        <v>130</v>
      </c>
      <c r="B12206" s="61" t="s">
        <v>131</v>
      </c>
      <c r="C12206" s="62">
        <v>2011</v>
      </c>
      <c r="D12206" s="61" t="s">
        <v>99</v>
      </c>
      <c r="E12206" s="62">
        <v>50</v>
      </c>
      <c r="F12206" s="62">
        <v>161480</v>
      </c>
      <c r="G12206" s="62">
        <v>20167</v>
      </c>
      <c r="H12206" s="62">
        <v>33.61</v>
      </c>
      <c r="I12206" s="62">
        <v>3229.6</v>
      </c>
      <c r="J12206" s="62">
        <v>150176.4</v>
      </c>
      <c r="K12206" s="62">
        <v>33854.51</v>
      </c>
      <c r="L12206" s="62">
        <v>44833</v>
      </c>
      <c r="M12206" s="62">
        <v>74.72</v>
      </c>
      <c r="N12206" s="62">
        <v>677.09</v>
      </c>
      <c r="O12206" s="62">
        <v>408261.69</v>
      </c>
      <c r="P12206" s="63"/>
      <c r="Q12206" s="63"/>
      <c r="R12206" s="63"/>
      <c r="S12206" s="63"/>
      <c r="T12206" s="63"/>
      <c r="U12206" s="63"/>
      <c r="V12206" s="63"/>
      <c r="W12206" s="63"/>
      <c r="X12206" s="63"/>
      <c r="Y12206" s="63"/>
      <c r="Z12206" s="62">
        <v>2010</v>
      </c>
      <c r="AA12206" s="62">
        <v>12888</v>
      </c>
      <c r="AB12206" s="62">
        <v>21.48</v>
      </c>
      <c r="AC12206" s="62">
        <v>40.200000000000003</v>
      </c>
    </row>
    <row r="12207" spans="1:29" x14ac:dyDescent="0.25">
      <c r="A12207" s="61" t="s">
        <v>271</v>
      </c>
      <c r="B12207" s="61" t="s">
        <v>272</v>
      </c>
      <c r="C12207" s="62">
        <v>2004</v>
      </c>
      <c r="D12207" s="61" t="s">
        <v>175</v>
      </c>
      <c r="E12207" s="62">
        <v>8</v>
      </c>
      <c r="F12207" s="63"/>
      <c r="G12207" s="62">
        <v>0</v>
      </c>
      <c r="H12207" s="62">
        <v>0</v>
      </c>
      <c r="I12207" s="63"/>
      <c r="J12207" s="63"/>
      <c r="K12207" s="62">
        <v>0</v>
      </c>
      <c r="L12207" s="63"/>
      <c r="M12207" s="63"/>
      <c r="N12207" s="63"/>
      <c r="O12207" s="63"/>
      <c r="P12207" s="63"/>
      <c r="Q12207" s="63"/>
      <c r="R12207" s="63"/>
      <c r="S12207" s="63"/>
      <c r="T12207" s="63"/>
      <c r="U12207" s="63"/>
      <c r="V12207" s="63"/>
      <c r="W12207" s="63"/>
      <c r="X12207" s="63"/>
      <c r="Y12207" s="63"/>
      <c r="Z12207" s="62">
        <v>0</v>
      </c>
      <c r="AA12207" s="63"/>
      <c r="AB12207" s="63"/>
      <c r="AC12207" s="62">
        <v>0</v>
      </c>
    </row>
    <row r="12208" spans="1:29" x14ac:dyDescent="0.25">
      <c r="A12208" s="61" t="s">
        <v>196</v>
      </c>
      <c r="B12208" s="61" t="s">
        <v>197</v>
      </c>
      <c r="C12208" s="62">
        <v>2006</v>
      </c>
      <c r="D12208" s="61" t="s">
        <v>94</v>
      </c>
      <c r="E12208" s="62">
        <v>8</v>
      </c>
      <c r="F12208" s="62">
        <v>12674</v>
      </c>
      <c r="G12208" s="62">
        <v>4179</v>
      </c>
      <c r="H12208" s="62">
        <v>43.53</v>
      </c>
      <c r="I12208" s="62">
        <v>1584.25</v>
      </c>
      <c r="J12208" s="62">
        <v>11786.82</v>
      </c>
      <c r="K12208" s="62">
        <v>459.64</v>
      </c>
      <c r="L12208" s="62">
        <v>913</v>
      </c>
      <c r="M12208" s="62">
        <v>9.51</v>
      </c>
      <c r="N12208" s="62">
        <v>57.46</v>
      </c>
      <c r="O12208" s="62">
        <v>5542.94</v>
      </c>
      <c r="P12208" s="63"/>
      <c r="Q12208" s="63"/>
      <c r="R12208" s="63"/>
      <c r="S12208" s="63"/>
      <c r="T12208" s="63"/>
      <c r="U12208" s="63"/>
      <c r="V12208" s="63"/>
      <c r="W12208" s="63"/>
      <c r="X12208" s="63"/>
      <c r="Y12208" s="63"/>
      <c r="Z12208" s="62">
        <v>46847</v>
      </c>
      <c r="AA12208" s="62">
        <v>6933</v>
      </c>
      <c r="AB12208" s="62">
        <v>72.22</v>
      </c>
      <c r="AC12208" s="62">
        <v>5855.88</v>
      </c>
    </row>
    <row r="12209" spans="1:29" x14ac:dyDescent="0.25">
      <c r="A12209" s="61" t="s">
        <v>157</v>
      </c>
      <c r="B12209" s="61" t="s">
        <v>158</v>
      </c>
      <c r="C12209" s="62">
        <v>2003</v>
      </c>
      <c r="D12209" s="61" t="s">
        <v>99</v>
      </c>
      <c r="E12209" s="62">
        <v>23</v>
      </c>
      <c r="F12209" s="62">
        <v>46320</v>
      </c>
      <c r="G12209" s="62">
        <v>6546</v>
      </c>
      <c r="H12209" s="62">
        <v>23.72</v>
      </c>
      <c r="I12209" s="62">
        <v>2013.91</v>
      </c>
      <c r="J12209" s="62">
        <v>43077.599999999999</v>
      </c>
      <c r="K12209" s="62">
        <v>2731.33</v>
      </c>
      <c r="L12209" s="62">
        <v>4268</v>
      </c>
      <c r="M12209" s="62">
        <v>15.46</v>
      </c>
      <c r="N12209" s="63"/>
      <c r="O12209" s="63"/>
      <c r="P12209" s="63"/>
      <c r="Q12209" s="63"/>
      <c r="R12209" s="63"/>
      <c r="S12209" s="63"/>
      <c r="T12209" s="63"/>
      <c r="U12209" s="63"/>
      <c r="V12209" s="63"/>
      <c r="W12209" s="63"/>
      <c r="X12209" s="63"/>
      <c r="Y12209" s="63"/>
      <c r="Z12209" s="62">
        <v>45.64</v>
      </c>
      <c r="AA12209" s="62">
        <v>922</v>
      </c>
      <c r="AB12209" s="62">
        <v>3.34</v>
      </c>
      <c r="AC12209" s="62">
        <v>1.98</v>
      </c>
    </row>
    <row r="12210" spans="1:29" x14ac:dyDescent="0.25">
      <c r="A12210" s="61" t="s">
        <v>289</v>
      </c>
      <c r="B12210" s="61" t="s">
        <v>290</v>
      </c>
      <c r="C12210" s="62">
        <v>2017</v>
      </c>
      <c r="D12210" s="61" t="s">
        <v>78</v>
      </c>
      <c r="E12210" s="62">
        <v>25</v>
      </c>
      <c r="F12210" s="62">
        <v>63873</v>
      </c>
      <c r="G12210" s="62">
        <v>9353</v>
      </c>
      <c r="H12210" s="62">
        <v>31.18</v>
      </c>
      <c r="I12210" s="62">
        <v>2554.92</v>
      </c>
      <c r="J12210" s="62">
        <v>59401.89</v>
      </c>
      <c r="K12210" s="62">
        <v>11134.82</v>
      </c>
      <c r="L12210" s="62">
        <v>13531</v>
      </c>
      <c r="M12210" s="62">
        <v>45.1</v>
      </c>
      <c r="N12210" s="63"/>
      <c r="O12210" s="63"/>
      <c r="P12210" s="63"/>
      <c r="Q12210" s="63"/>
      <c r="R12210" s="63"/>
      <c r="S12210" s="63"/>
      <c r="T12210" s="63"/>
      <c r="U12210" s="63"/>
      <c r="V12210" s="63"/>
      <c r="W12210" s="63"/>
      <c r="X12210" s="63"/>
      <c r="Y12210" s="63"/>
      <c r="Z12210" s="62">
        <v>59533</v>
      </c>
      <c r="AA12210" s="62">
        <v>9902</v>
      </c>
      <c r="AB12210" s="62">
        <v>33.01</v>
      </c>
      <c r="AC12210" s="62">
        <v>2381.3200000000002</v>
      </c>
    </row>
    <row r="12211" spans="1:29" x14ac:dyDescent="0.25">
      <c r="A12211" s="61" t="s">
        <v>338</v>
      </c>
      <c r="B12211" s="61" t="s">
        <v>339</v>
      </c>
      <c r="C12211" s="62">
        <v>2012</v>
      </c>
      <c r="D12211" s="61" t="s">
        <v>75</v>
      </c>
      <c r="E12211" s="62">
        <v>24</v>
      </c>
      <c r="F12211" s="62">
        <v>16036</v>
      </c>
      <c r="G12211" s="62">
        <v>2993</v>
      </c>
      <c r="H12211" s="62">
        <v>10.39</v>
      </c>
      <c r="I12211" s="62">
        <v>668.17</v>
      </c>
      <c r="J12211" s="62">
        <v>14913.48</v>
      </c>
      <c r="K12211" s="62">
        <v>464.6</v>
      </c>
      <c r="L12211" s="62">
        <v>1563</v>
      </c>
      <c r="M12211" s="62">
        <v>5.43</v>
      </c>
      <c r="N12211" s="62">
        <v>19.36</v>
      </c>
      <c r="O12211" s="62">
        <v>5602.72</v>
      </c>
      <c r="P12211" s="63"/>
      <c r="Q12211" s="63"/>
      <c r="R12211" s="63"/>
      <c r="S12211" s="63"/>
      <c r="T12211" s="63"/>
      <c r="U12211" s="63"/>
      <c r="V12211" s="63"/>
      <c r="W12211" s="63"/>
      <c r="X12211" s="63"/>
      <c r="Y12211" s="63"/>
      <c r="Z12211" s="62">
        <v>2226.83</v>
      </c>
      <c r="AA12211" s="62">
        <v>31758</v>
      </c>
      <c r="AB12211" s="62">
        <v>110.27</v>
      </c>
      <c r="AC12211" s="62">
        <v>92.78</v>
      </c>
    </row>
    <row r="12212" spans="1:29" ht="30" x14ac:dyDescent="0.25">
      <c r="A12212" s="61" t="s">
        <v>572</v>
      </c>
      <c r="B12212" s="61" t="s">
        <v>573</v>
      </c>
      <c r="C12212" s="62">
        <v>2018</v>
      </c>
      <c r="D12212" s="61" t="s">
        <v>323</v>
      </c>
      <c r="E12212" s="62">
        <v>56</v>
      </c>
      <c r="F12212" s="62">
        <v>487729</v>
      </c>
      <c r="G12212" s="62">
        <v>88236</v>
      </c>
      <c r="H12212" s="62">
        <v>131.30000000000001</v>
      </c>
      <c r="I12212" s="62">
        <v>8709.4500000000007</v>
      </c>
      <c r="J12212" s="62">
        <v>453587.97</v>
      </c>
      <c r="K12212" s="62">
        <v>0</v>
      </c>
      <c r="L12212" s="63"/>
      <c r="M12212" s="63"/>
      <c r="N12212" s="63"/>
      <c r="O12212" s="63"/>
      <c r="P12212" s="63"/>
      <c r="Q12212" s="63"/>
      <c r="R12212" s="63"/>
      <c r="S12212" s="63"/>
      <c r="T12212" s="63"/>
      <c r="U12212" s="63"/>
      <c r="V12212" s="63"/>
      <c r="W12212" s="63"/>
      <c r="X12212" s="63"/>
      <c r="Y12212" s="63"/>
      <c r="Z12212" s="62">
        <v>0</v>
      </c>
      <c r="AA12212" s="63"/>
      <c r="AB12212" s="63"/>
      <c r="AC12212" s="62">
        <v>0</v>
      </c>
    </row>
    <row r="12213" spans="1:29" x14ac:dyDescent="0.25">
      <c r="A12213" s="61" t="s">
        <v>338</v>
      </c>
      <c r="B12213" s="61" t="s">
        <v>339</v>
      </c>
      <c r="C12213" s="62">
        <v>2005</v>
      </c>
      <c r="D12213" s="61" t="s">
        <v>89</v>
      </c>
      <c r="E12213" s="62">
        <v>60</v>
      </c>
      <c r="F12213" s="62">
        <v>615680</v>
      </c>
      <c r="G12213" s="62">
        <v>73236</v>
      </c>
      <c r="H12213" s="62">
        <v>101.72</v>
      </c>
      <c r="I12213" s="62">
        <v>10261.33</v>
      </c>
      <c r="J12213" s="62">
        <v>572582.40000000002</v>
      </c>
      <c r="K12213" s="62">
        <v>0</v>
      </c>
      <c r="L12213" s="62">
        <v>0</v>
      </c>
      <c r="M12213" s="62">
        <v>0</v>
      </c>
      <c r="N12213" s="63"/>
      <c r="O12213" s="63"/>
      <c r="P12213" s="63"/>
      <c r="Q12213" s="63"/>
      <c r="R12213" s="63"/>
      <c r="S12213" s="63"/>
      <c r="T12213" s="63"/>
      <c r="U12213" s="62">
        <v>0</v>
      </c>
      <c r="V12213" s="62">
        <v>0</v>
      </c>
      <c r="W12213" s="62">
        <v>0</v>
      </c>
      <c r="X12213" s="62">
        <v>0</v>
      </c>
      <c r="Y12213" s="62">
        <v>0</v>
      </c>
      <c r="Z12213" s="62">
        <v>2836.17</v>
      </c>
      <c r="AA12213" s="62">
        <v>29547</v>
      </c>
      <c r="AB12213" s="62">
        <v>41.04</v>
      </c>
      <c r="AC12213" s="62">
        <v>47.27</v>
      </c>
    </row>
    <row r="12214" spans="1:29" ht="30" x14ac:dyDescent="0.25">
      <c r="A12214" s="61" t="s">
        <v>227</v>
      </c>
      <c r="B12214" s="61" t="s">
        <v>228</v>
      </c>
      <c r="C12214" s="62">
        <v>2004</v>
      </c>
      <c r="D12214" s="61" t="s">
        <v>89</v>
      </c>
      <c r="E12214" s="62">
        <v>50</v>
      </c>
      <c r="F12214" s="62">
        <v>111600</v>
      </c>
      <c r="G12214" s="62">
        <v>10804</v>
      </c>
      <c r="H12214" s="62">
        <v>18.010000000000002</v>
      </c>
      <c r="I12214" s="62">
        <v>2232</v>
      </c>
      <c r="J12214" s="62">
        <v>103788</v>
      </c>
      <c r="K12214" s="62">
        <v>219714</v>
      </c>
      <c r="L12214" s="62">
        <v>8179</v>
      </c>
      <c r="M12214" s="62">
        <v>13.63</v>
      </c>
      <c r="N12214" s="63"/>
      <c r="O12214" s="63"/>
      <c r="P12214" s="63"/>
      <c r="Q12214" s="63"/>
      <c r="R12214" s="63"/>
      <c r="S12214" s="63"/>
      <c r="T12214" s="63"/>
      <c r="U12214" s="63"/>
      <c r="V12214" s="63"/>
      <c r="W12214" s="63"/>
      <c r="X12214" s="63"/>
      <c r="Y12214" s="63"/>
      <c r="Z12214" s="62">
        <v>68.53</v>
      </c>
      <c r="AA12214" s="62">
        <v>2744</v>
      </c>
      <c r="AB12214" s="62">
        <v>4.57</v>
      </c>
      <c r="AC12214" s="62">
        <v>1.37</v>
      </c>
    </row>
    <row r="12215" spans="1:29" ht="30" x14ac:dyDescent="0.25">
      <c r="A12215" s="61" t="s">
        <v>231</v>
      </c>
      <c r="B12215" s="61" t="s">
        <v>232</v>
      </c>
      <c r="C12215" s="62">
        <v>2012</v>
      </c>
      <c r="D12215" s="61" t="s">
        <v>301</v>
      </c>
      <c r="E12215" s="62">
        <v>96</v>
      </c>
      <c r="F12215" s="62">
        <v>591200</v>
      </c>
      <c r="G12215" s="62">
        <v>78317</v>
      </c>
      <c r="H12215" s="62">
        <v>67.98</v>
      </c>
      <c r="I12215" s="62">
        <v>6158.33</v>
      </c>
      <c r="J12215" s="62">
        <v>549816</v>
      </c>
      <c r="K12215" s="62">
        <v>0</v>
      </c>
      <c r="L12215" s="62">
        <v>211</v>
      </c>
      <c r="M12215" s="62">
        <v>0.18</v>
      </c>
      <c r="N12215" s="63"/>
      <c r="O12215" s="63"/>
      <c r="P12215" s="63"/>
      <c r="Q12215" s="63"/>
      <c r="R12215" s="63"/>
      <c r="S12215" s="63"/>
      <c r="T12215" s="63"/>
      <c r="U12215" s="63"/>
      <c r="V12215" s="63"/>
      <c r="W12215" s="63"/>
      <c r="X12215" s="63"/>
      <c r="Y12215" s="63"/>
      <c r="Z12215" s="62">
        <v>2029</v>
      </c>
      <c r="AA12215" s="62">
        <v>16111</v>
      </c>
      <c r="AB12215" s="62">
        <v>13.99</v>
      </c>
      <c r="AC12215" s="62">
        <v>21.14</v>
      </c>
    </row>
    <row r="12216" spans="1:29" x14ac:dyDescent="0.25">
      <c r="A12216" s="61" t="s">
        <v>178</v>
      </c>
      <c r="B12216" s="61" t="s">
        <v>179</v>
      </c>
      <c r="C12216" s="62">
        <v>2017</v>
      </c>
      <c r="D12216" s="61" t="s">
        <v>83</v>
      </c>
      <c r="E12216" s="62">
        <v>8</v>
      </c>
      <c r="F12216" s="63"/>
      <c r="G12216" s="63"/>
      <c r="H12216" s="63"/>
      <c r="I12216" s="63"/>
      <c r="J12216" s="63"/>
      <c r="K12216" s="62">
        <v>0</v>
      </c>
      <c r="L12216" s="63"/>
      <c r="M12216" s="63"/>
      <c r="N12216" s="63"/>
      <c r="O12216" s="63"/>
      <c r="P12216" s="63"/>
      <c r="Q12216" s="63"/>
      <c r="R12216" s="63"/>
      <c r="S12216" s="63"/>
      <c r="T12216" s="63"/>
      <c r="U12216" s="63"/>
      <c r="V12216" s="63"/>
      <c r="W12216" s="63"/>
      <c r="X12216" s="63"/>
      <c r="Y12216" s="63"/>
      <c r="Z12216" s="62">
        <v>214.67</v>
      </c>
      <c r="AA12216" s="62">
        <v>7558</v>
      </c>
      <c r="AB12216" s="62">
        <v>78.73</v>
      </c>
      <c r="AC12216" s="62">
        <v>26.83</v>
      </c>
    </row>
    <row r="12217" spans="1:29" x14ac:dyDescent="0.25">
      <c r="A12217" s="61" t="s">
        <v>79</v>
      </c>
      <c r="B12217" s="61" t="s">
        <v>80</v>
      </c>
      <c r="C12217" s="62">
        <v>2013</v>
      </c>
      <c r="D12217" s="61" t="s">
        <v>150</v>
      </c>
      <c r="E12217" s="62">
        <v>8</v>
      </c>
      <c r="F12217" s="63"/>
      <c r="G12217" s="63"/>
      <c r="H12217" s="63"/>
      <c r="I12217" s="63"/>
      <c r="J12217" s="63"/>
      <c r="K12217" s="62">
        <v>0</v>
      </c>
      <c r="L12217" s="63"/>
      <c r="M12217" s="63"/>
      <c r="N12217" s="63"/>
      <c r="O12217" s="63"/>
      <c r="P12217" s="63"/>
      <c r="Q12217" s="63"/>
      <c r="R12217" s="63"/>
      <c r="S12217" s="63"/>
      <c r="T12217" s="63"/>
      <c r="U12217" s="63"/>
      <c r="V12217" s="63"/>
      <c r="W12217" s="63"/>
      <c r="X12217" s="63"/>
      <c r="Y12217" s="63"/>
      <c r="Z12217" s="62">
        <v>0</v>
      </c>
      <c r="AA12217" s="63"/>
      <c r="AB12217" s="63"/>
      <c r="AC12217" s="62">
        <v>0</v>
      </c>
    </row>
    <row r="12218" spans="1:29" ht="30" x14ac:dyDescent="0.25">
      <c r="A12218" s="61" t="s">
        <v>231</v>
      </c>
      <c r="B12218" s="61" t="s">
        <v>232</v>
      </c>
      <c r="C12218" s="62">
        <v>2008</v>
      </c>
      <c r="D12218" s="61" t="s">
        <v>75</v>
      </c>
      <c r="E12218" s="62">
        <v>80</v>
      </c>
      <c r="F12218" s="62">
        <v>885926</v>
      </c>
      <c r="G12218" s="62">
        <v>113287</v>
      </c>
      <c r="H12218" s="62">
        <v>118.01</v>
      </c>
      <c r="I12218" s="62">
        <v>11074.08</v>
      </c>
      <c r="J12218" s="62">
        <v>823911.18</v>
      </c>
      <c r="K12218" s="62">
        <v>0</v>
      </c>
      <c r="L12218" s="63"/>
      <c r="M12218" s="63"/>
      <c r="N12218" s="63"/>
      <c r="O12218" s="63"/>
      <c r="P12218" s="63"/>
      <c r="Q12218" s="63"/>
      <c r="R12218" s="63"/>
      <c r="S12218" s="63"/>
      <c r="T12218" s="63"/>
      <c r="U12218" s="63"/>
      <c r="V12218" s="63"/>
      <c r="W12218" s="63"/>
      <c r="X12218" s="63"/>
      <c r="Y12218" s="63"/>
      <c r="Z12218" s="62">
        <v>476220</v>
      </c>
      <c r="AA12218" s="62">
        <v>27626</v>
      </c>
      <c r="AB12218" s="62">
        <v>28.78</v>
      </c>
      <c r="AC12218" s="62">
        <v>5952.75</v>
      </c>
    </row>
    <row r="12219" spans="1:29" ht="30" x14ac:dyDescent="0.25">
      <c r="A12219" s="61" t="s">
        <v>165</v>
      </c>
      <c r="B12219" s="61" t="s">
        <v>166</v>
      </c>
      <c r="C12219" s="62">
        <v>2007</v>
      </c>
      <c r="D12219" s="61" t="s">
        <v>99</v>
      </c>
      <c r="E12219" s="62">
        <v>42</v>
      </c>
      <c r="F12219" s="62">
        <v>103383</v>
      </c>
      <c r="G12219" s="62">
        <v>20245</v>
      </c>
      <c r="H12219" s="62">
        <v>40.17</v>
      </c>
      <c r="I12219" s="62">
        <v>2461.5</v>
      </c>
      <c r="J12219" s="62">
        <v>96146.19</v>
      </c>
      <c r="K12219" s="62">
        <v>20551.89</v>
      </c>
      <c r="L12219" s="62">
        <v>27381</v>
      </c>
      <c r="M12219" s="62">
        <v>54.33</v>
      </c>
      <c r="N12219" s="62">
        <v>489.33</v>
      </c>
      <c r="O12219" s="62">
        <v>247841.42</v>
      </c>
      <c r="P12219" s="63"/>
      <c r="Q12219" s="63"/>
      <c r="R12219" s="63"/>
      <c r="S12219" s="63"/>
      <c r="T12219" s="63"/>
      <c r="U12219" s="63"/>
      <c r="V12219" s="63"/>
      <c r="W12219" s="63"/>
      <c r="X12219" s="63"/>
      <c r="Y12219" s="63"/>
      <c r="Z12219" s="62">
        <v>1032</v>
      </c>
      <c r="AA12219" s="62">
        <v>7840</v>
      </c>
      <c r="AB12219" s="62">
        <v>15.56</v>
      </c>
      <c r="AC12219" s="62">
        <v>24.57</v>
      </c>
    </row>
    <row r="12220" spans="1:29" x14ac:dyDescent="0.25">
      <c r="A12220" s="61" t="s">
        <v>140</v>
      </c>
      <c r="B12220" s="61" t="s">
        <v>141</v>
      </c>
      <c r="C12220" s="62">
        <v>2015</v>
      </c>
      <c r="D12220" s="61" t="s">
        <v>135</v>
      </c>
      <c r="E12220" s="62">
        <v>40</v>
      </c>
      <c r="F12220" s="62">
        <v>40355</v>
      </c>
      <c r="G12220" s="62">
        <v>9741</v>
      </c>
      <c r="H12220" s="62">
        <v>20.29</v>
      </c>
      <c r="I12220" s="62">
        <v>1008.88</v>
      </c>
      <c r="J12220" s="62">
        <v>37530.15</v>
      </c>
      <c r="K12220" s="62">
        <v>1821.53</v>
      </c>
      <c r="L12220" s="62">
        <v>25374</v>
      </c>
      <c r="M12220" s="62">
        <v>52.86</v>
      </c>
      <c r="N12220" s="62">
        <v>45.54</v>
      </c>
      <c r="O12220" s="62">
        <v>21966.41</v>
      </c>
      <c r="P12220" s="63"/>
      <c r="Q12220" s="63"/>
      <c r="R12220" s="63"/>
      <c r="S12220" s="63"/>
      <c r="T12220" s="63"/>
      <c r="U12220" s="62">
        <v>1293</v>
      </c>
      <c r="V12220" s="62">
        <v>5985</v>
      </c>
      <c r="W12220" s="62">
        <v>12.47</v>
      </c>
      <c r="X12220" s="62">
        <v>32</v>
      </c>
      <c r="Y12220" s="62">
        <v>28942.51</v>
      </c>
      <c r="Z12220" s="62">
        <v>2355</v>
      </c>
      <c r="AA12220" s="62">
        <v>30120</v>
      </c>
      <c r="AB12220" s="62">
        <v>62.75</v>
      </c>
      <c r="AC12220" s="62">
        <v>58.88</v>
      </c>
    </row>
    <row r="12221" spans="1:29" x14ac:dyDescent="0.25">
      <c r="A12221" s="61" t="s">
        <v>263</v>
      </c>
      <c r="B12221" s="61" t="s">
        <v>264</v>
      </c>
      <c r="C12221" s="62">
        <v>2014</v>
      </c>
      <c r="D12221" s="61" t="s">
        <v>99</v>
      </c>
      <c r="E12221" s="62">
        <v>150</v>
      </c>
      <c r="F12221" s="62">
        <v>3077554</v>
      </c>
      <c r="G12221" s="62">
        <v>190680</v>
      </c>
      <c r="H12221" s="62">
        <v>105.93</v>
      </c>
      <c r="I12221" s="62">
        <v>20517.03</v>
      </c>
      <c r="J12221" s="62">
        <v>2862125.22</v>
      </c>
      <c r="K12221" s="62">
        <v>14434.53</v>
      </c>
      <c r="L12221" s="62">
        <v>17901</v>
      </c>
      <c r="M12221" s="62">
        <v>9.9499999999999993</v>
      </c>
      <c r="N12221" s="62">
        <v>96.23</v>
      </c>
      <c r="O12221" s="62">
        <v>174070.32</v>
      </c>
      <c r="P12221" s="63"/>
      <c r="Q12221" s="63"/>
      <c r="R12221" s="63"/>
      <c r="S12221" s="63"/>
      <c r="T12221" s="63"/>
      <c r="U12221" s="63"/>
      <c r="V12221" s="63"/>
      <c r="W12221" s="63"/>
      <c r="X12221" s="63"/>
      <c r="Y12221" s="63"/>
      <c r="Z12221" s="62">
        <v>441000</v>
      </c>
      <c r="AA12221" s="62">
        <v>89462</v>
      </c>
      <c r="AB12221" s="62">
        <v>49.7</v>
      </c>
      <c r="AC12221" s="62">
        <v>2940</v>
      </c>
    </row>
    <row r="12222" spans="1:29" ht="30" x14ac:dyDescent="0.25">
      <c r="A12222" s="61" t="s">
        <v>186</v>
      </c>
      <c r="B12222" s="61" t="s">
        <v>187</v>
      </c>
      <c r="C12222" s="62">
        <v>2011</v>
      </c>
      <c r="D12222" s="61" t="s">
        <v>75</v>
      </c>
      <c r="E12222" s="62">
        <v>3</v>
      </c>
      <c r="F12222" s="62">
        <v>398</v>
      </c>
      <c r="G12222" s="62">
        <v>163</v>
      </c>
      <c r="H12222" s="62">
        <v>4.53</v>
      </c>
      <c r="I12222" s="62">
        <v>132.66999999999999</v>
      </c>
      <c r="J12222" s="62">
        <v>370.14</v>
      </c>
      <c r="K12222" s="62">
        <v>0</v>
      </c>
      <c r="L12222" s="63"/>
      <c r="M12222" s="63"/>
      <c r="N12222" s="63"/>
      <c r="O12222" s="63"/>
      <c r="P12222" s="63"/>
      <c r="Q12222" s="63"/>
      <c r="R12222" s="63"/>
      <c r="S12222" s="63"/>
      <c r="T12222" s="63"/>
      <c r="U12222" s="62">
        <v>446</v>
      </c>
      <c r="V12222" s="62">
        <v>1590</v>
      </c>
      <c r="W12222" s="62">
        <v>44.17</v>
      </c>
      <c r="X12222" s="62">
        <v>148</v>
      </c>
      <c r="Y12222" s="62">
        <v>9983.26</v>
      </c>
      <c r="Z12222" s="62">
        <v>39700</v>
      </c>
      <c r="AA12222" s="62">
        <v>639</v>
      </c>
      <c r="AB12222" s="62">
        <v>17.75</v>
      </c>
      <c r="AC12222" s="62">
        <v>13233.33</v>
      </c>
    </row>
    <row r="12223" spans="1:29" x14ac:dyDescent="0.25">
      <c r="A12223" s="61" t="s">
        <v>81</v>
      </c>
      <c r="B12223" s="61" t="s">
        <v>82</v>
      </c>
      <c r="C12223" s="62">
        <v>2012</v>
      </c>
      <c r="D12223" s="61" t="s">
        <v>75</v>
      </c>
      <c r="E12223" s="62">
        <v>3</v>
      </c>
      <c r="F12223" s="62">
        <v>107</v>
      </c>
      <c r="G12223" s="62">
        <v>21</v>
      </c>
      <c r="H12223" s="62">
        <v>0.57999999999999996</v>
      </c>
      <c r="I12223" s="62">
        <v>35.67</v>
      </c>
      <c r="J12223" s="62">
        <v>99.51</v>
      </c>
      <c r="K12223" s="62">
        <v>0</v>
      </c>
      <c r="L12223" s="63"/>
      <c r="M12223" s="63"/>
      <c r="N12223" s="63"/>
      <c r="O12223" s="63"/>
      <c r="P12223" s="63"/>
      <c r="Q12223" s="63"/>
      <c r="R12223" s="63"/>
      <c r="S12223" s="63"/>
      <c r="T12223" s="63"/>
      <c r="U12223" s="63"/>
      <c r="V12223" s="63"/>
      <c r="W12223" s="63"/>
      <c r="X12223" s="63"/>
      <c r="Y12223" s="63"/>
      <c r="Z12223" s="62">
        <v>248</v>
      </c>
      <c r="AA12223" s="62">
        <v>1074</v>
      </c>
      <c r="AB12223" s="62">
        <v>29.83</v>
      </c>
      <c r="AC12223" s="62">
        <v>82.67</v>
      </c>
    </row>
    <row r="12224" spans="1:29" ht="30" x14ac:dyDescent="0.25">
      <c r="A12224" s="61" t="s">
        <v>494</v>
      </c>
      <c r="B12224" s="61" t="s">
        <v>495</v>
      </c>
      <c r="C12224" s="62">
        <v>2009</v>
      </c>
      <c r="D12224" s="61" t="s">
        <v>78</v>
      </c>
      <c r="E12224" s="62">
        <v>24</v>
      </c>
      <c r="F12224" s="62">
        <v>159490</v>
      </c>
      <c r="G12224" s="62">
        <v>24579</v>
      </c>
      <c r="H12224" s="62">
        <v>85.34</v>
      </c>
      <c r="I12224" s="62">
        <v>6645.42</v>
      </c>
      <c r="J12224" s="62">
        <v>148325.70000000001</v>
      </c>
      <c r="K12224" s="62">
        <v>0</v>
      </c>
      <c r="L12224" s="63"/>
      <c r="M12224" s="63"/>
      <c r="N12224" s="63"/>
      <c r="O12224" s="63"/>
      <c r="P12224" s="62">
        <v>1684</v>
      </c>
      <c r="Q12224" s="62">
        <v>2757</v>
      </c>
      <c r="R12224" s="62">
        <v>9.57</v>
      </c>
      <c r="S12224" s="62">
        <v>70</v>
      </c>
      <c r="T12224" s="62">
        <v>21334.6</v>
      </c>
      <c r="U12224" s="63"/>
      <c r="V12224" s="63"/>
      <c r="W12224" s="63"/>
      <c r="X12224" s="63"/>
      <c r="Y12224" s="63"/>
      <c r="Z12224" s="62">
        <v>668.4</v>
      </c>
      <c r="AA12224" s="62">
        <v>5653</v>
      </c>
      <c r="AB12224" s="62">
        <v>19.63</v>
      </c>
      <c r="AC12224" s="62">
        <v>27.85</v>
      </c>
    </row>
    <row r="12225" spans="1:29" x14ac:dyDescent="0.25">
      <c r="A12225" s="61" t="s">
        <v>140</v>
      </c>
      <c r="B12225" s="61" t="s">
        <v>141</v>
      </c>
      <c r="C12225" s="62">
        <v>2004</v>
      </c>
      <c r="D12225" s="61" t="s">
        <v>86</v>
      </c>
      <c r="E12225" s="62">
        <v>78</v>
      </c>
      <c r="F12225" s="62">
        <v>71801</v>
      </c>
      <c r="G12225" s="62">
        <v>9870</v>
      </c>
      <c r="H12225" s="62">
        <v>10.54</v>
      </c>
      <c r="I12225" s="62">
        <v>920.53</v>
      </c>
      <c r="J12225" s="62">
        <v>66774.929999999993</v>
      </c>
      <c r="K12225" s="62">
        <v>109129</v>
      </c>
      <c r="L12225" s="62">
        <v>105543</v>
      </c>
      <c r="M12225" s="62">
        <v>112.76</v>
      </c>
      <c r="N12225" s="63"/>
      <c r="O12225" s="63"/>
      <c r="P12225" s="63"/>
      <c r="Q12225" s="63"/>
      <c r="R12225" s="63"/>
      <c r="S12225" s="63"/>
      <c r="T12225" s="63"/>
      <c r="U12225" s="63"/>
      <c r="V12225" s="63"/>
      <c r="W12225" s="63"/>
      <c r="X12225" s="63"/>
      <c r="Y12225" s="63"/>
      <c r="Z12225" s="62">
        <v>10111</v>
      </c>
      <c r="AA12225" s="62">
        <v>36911</v>
      </c>
      <c r="AB12225" s="62">
        <v>39.43</v>
      </c>
      <c r="AC12225" s="62">
        <v>129.63</v>
      </c>
    </row>
    <row r="12226" spans="1:29" x14ac:dyDescent="0.25">
      <c r="A12226" s="61" t="s">
        <v>128</v>
      </c>
      <c r="B12226" s="61" t="s">
        <v>129</v>
      </c>
      <c r="C12226" s="62">
        <v>2004</v>
      </c>
      <c r="D12226" s="61" t="s">
        <v>75</v>
      </c>
      <c r="E12226" s="62">
        <v>10</v>
      </c>
      <c r="F12226" s="63"/>
      <c r="G12226" s="63"/>
      <c r="H12226" s="63"/>
      <c r="I12226" s="63"/>
      <c r="J12226" s="63"/>
      <c r="K12226" s="62">
        <v>0</v>
      </c>
      <c r="L12226" s="63"/>
      <c r="M12226" s="63"/>
      <c r="N12226" s="63"/>
      <c r="O12226" s="63"/>
      <c r="P12226" s="63"/>
      <c r="Q12226" s="63"/>
      <c r="R12226" s="63"/>
      <c r="S12226" s="63"/>
      <c r="T12226" s="63"/>
      <c r="U12226" s="63"/>
      <c r="V12226" s="63"/>
      <c r="W12226" s="63"/>
      <c r="X12226" s="63"/>
      <c r="Y12226" s="63"/>
      <c r="Z12226" s="62">
        <v>996</v>
      </c>
      <c r="AA12226" s="62">
        <v>4851</v>
      </c>
      <c r="AB12226" s="62">
        <v>40.43</v>
      </c>
      <c r="AC12226" s="62">
        <v>99.6</v>
      </c>
    </row>
    <row r="12227" spans="1:29" ht="30" x14ac:dyDescent="0.25">
      <c r="A12227" s="61" t="s">
        <v>142</v>
      </c>
      <c r="B12227" s="61" t="s">
        <v>143</v>
      </c>
      <c r="C12227" s="62">
        <v>2017</v>
      </c>
      <c r="D12227" s="61" t="s">
        <v>89</v>
      </c>
      <c r="E12227" s="62">
        <v>132</v>
      </c>
      <c r="F12227" s="62">
        <v>1462239</v>
      </c>
      <c r="G12227" s="62">
        <v>137672</v>
      </c>
      <c r="H12227" s="62">
        <v>86.91</v>
      </c>
      <c r="I12227" s="62">
        <v>11077.57</v>
      </c>
      <c r="J12227" s="62">
        <v>1359882.27</v>
      </c>
      <c r="K12227" s="62">
        <v>0</v>
      </c>
      <c r="L12227" s="63"/>
      <c r="M12227" s="63"/>
      <c r="N12227" s="63"/>
      <c r="O12227" s="63"/>
      <c r="P12227" s="63"/>
      <c r="Q12227" s="63"/>
      <c r="R12227" s="63"/>
      <c r="S12227" s="63"/>
      <c r="T12227" s="63"/>
      <c r="U12227" s="63"/>
      <c r="V12227" s="63"/>
      <c r="W12227" s="63"/>
      <c r="X12227" s="63"/>
      <c r="Y12227" s="63"/>
      <c r="Z12227" s="62">
        <v>3599</v>
      </c>
      <c r="AA12227" s="62">
        <v>49765</v>
      </c>
      <c r="AB12227" s="62">
        <v>31.42</v>
      </c>
      <c r="AC12227" s="62">
        <v>27.27</v>
      </c>
    </row>
    <row r="12228" spans="1:29" x14ac:dyDescent="0.25">
      <c r="A12228" s="61" t="s">
        <v>260</v>
      </c>
      <c r="B12228" s="61" t="s">
        <v>261</v>
      </c>
      <c r="C12228" s="62">
        <v>2012</v>
      </c>
      <c r="D12228" s="61" t="s">
        <v>78</v>
      </c>
      <c r="E12228" s="62">
        <v>12</v>
      </c>
      <c r="F12228" s="62">
        <v>59103</v>
      </c>
      <c r="G12228" s="62">
        <v>9280</v>
      </c>
      <c r="H12228" s="62">
        <v>64.44</v>
      </c>
      <c r="I12228" s="62">
        <v>4925.25</v>
      </c>
      <c r="J12228" s="62">
        <v>54965.79</v>
      </c>
      <c r="K12228" s="62">
        <v>5871.49</v>
      </c>
      <c r="L12228" s="62">
        <v>6893</v>
      </c>
      <c r="M12228" s="62">
        <v>47.87</v>
      </c>
      <c r="N12228" s="62">
        <v>489.29</v>
      </c>
      <c r="O12228" s="62">
        <v>70806.09</v>
      </c>
      <c r="P12228" s="63"/>
      <c r="Q12228" s="63"/>
      <c r="R12228" s="63"/>
      <c r="S12228" s="63"/>
      <c r="T12228" s="63"/>
      <c r="U12228" s="63"/>
      <c r="V12228" s="63"/>
      <c r="W12228" s="63"/>
      <c r="X12228" s="63"/>
      <c r="Y12228" s="63"/>
      <c r="Z12228" s="62">
        <v>220</v>
      </c>
      <c r="AA12228" s="62">
        <v>2075</v>
      </c>
      <c r="AB12228" s="62">
        <v>14.41</v>
      </c>
      <c r="AC12228" s="62">
        <v>18.329999999999998</v>
      </c>
    </row>
    <row r="12229" spans="1:29" x14ac:dyDescent="0.25">
      <c r="A12229" s="61" t="s">
        <v>113</v>
      </c>
      <c r="B12229" s="61" t="s">
        <v>114</v>
      </c>
      <c r="C12229" s="62">
        <v>2014</v>
      </c>
      <c r="D12229" s="61" t="s">
        <v>175</v>
      </c>
      <c r="E12229" s="62">
        <v>12</v>
      </c>
      <c r="F12229" s="63"/>
      <c r="G12229" s="63"/>
      <c r="H12229" s="63"/>
      <c r="I12229" s="63"/>
      <c r="J12229" s="63"/>
      <c r="K12229" s="62">
        <v>0</v>
      </c>
      <c r="L12229" s="63"/>
      <c r="M12229" s="63"/>
      <c r="N12229" s="63"/>
      <c r="O12229" s="63"/>
      <c r="P12229" s="63"/>
      <c r="Q12229" s="63"/>
      <c r="R12229" s="63"/>
      <c r="S12229" s="63"/>
      <c r="T12229" s="63"/>
      <c r="U12229" s="63"/>
      <c r="V12229" s="63"/>
      <c r="W12229" s="63"/>
      <c r="X12229" s="63"/>
      <c r="Y12229" s="63"/>
      <c r="Z12229" s="62">
        <v>0</v>
      </c>
      <c r="AA12229" s="63"/>
      <c r="AB12229" s="63"/>
      <c r="AC12229" s="62">
        <v>0</v>
      </c>
    </row>
    <row r="12230" spans="1:29" ht="30" x14ac:dyDescent="0.25">
      <c r="A12230" s="61" t="s">
        <v>367</v>
      </c>
      <c r="B12230" s="61" t="s">
        <v>368</v>
      </c>
      <c r="C12230" s="62">
        <v>2007</v>
      </c>
      <c r="D12230" s="61" t="s">
        <v>150</v>
      </c>
      <c r="E12230" s="62">
        <v>8</v>
      </c>
      <c r="F12230" s="63"/>
      <c r="G12230" s="63"/>
      <c r="H12230" s="63"/>
      <c r="I12230" s="63"/>
      <c r="J12230" s="63"/>
      <c r="K12230" s="62">
        <v>0</v>
      </c>
      <c r="L12230" s="63"/>
      <c r="M12230" s="63"/>
      <c r="N12230" s="63"/>
      <c r="O12230" s="63"/>
      <c r="P12230" s="63"/>
      <c r="Q12230" s="63"/>
      <c r="R12230" s="63"/>
      <c r="S12230" s="63"/>
      <c r="T12230" s="63"/>
      <c r="U12230" s="63"/>
      <c r="V12230" s="63"/>
      <c r="W12230" s="63"/>
      <c r="X12230" s="63"/>
      <c r="Y12230" s="63"/>
      <c r="Z12230" s="62">
        <v>0</v>
      </c>
      <c r="AA12230" s="63"/>
      <c r="AB12230" s="63"/>
      <c r="AC12230" s="62">
        <v>0</v>
      </c>
    </row>
    <row r="12231" spans="1:29" ht="30" x14ac:dyDescent="0.25">
      <c r="A12231" s="61" t="s">
        <v>237</v>
      </c>
      <c r="B12231" s="61" t="s">
        <v>238</v>
      </c>
      <c r="C12231" s="62">
        <v>2007</v>
      </c>
      <c r="D12231" s="61" t="s">
        <v>135</v>
      </c>
      <c r="E12231" s="62">
        <v>196</v>
      </c>
      <c r="F12231" s="62">
        <v>305301</v>
      </c>
      <c r="G12231" s="62">
        <v>67448</v>
      </c>
      <c r="H12231" s="62">
        <v>28.68</v>
      </c>
      <c r="I12231" s="62">
        <v>1557.66</v>
      </c>
      <c r="J12231" s="62">
        <v>283929.93</v>
      </c>
      <c r="K12231" s="62">
        <v>177135.79</v>
      </c>
      <c r="L12231" s="62">
        <v>265212</v>
      </c>
      <c r="M12231" s="62">
        <v>112.76</v>
      </c>
      <c r="N12231" s="62">
        <v>903.75</v>
      </c>
      <c r="O12231" s="62">
        <v>2136133.64</v>
      </c>
      <c r="P12231" s="63"/>
      <c r="Q12231" s="63"/>
      <c r="R12231" s="63"/>
      <c r="S12231" s="63"/>
      <c r="T12231" s="63"/>
      <c r="U12231" s="63"/>
      <c r="V12231" s="63"/>
      <c r="W12231" s="63"/>
      <c r="X12231" s="63"/>
      <c r="Y12231" s="63"/>
      <c r="Z12231" s="62">
        <v>1413004</v>
      </c>
      <c r="AA12231" s="62">
        <v>56483</v>
      </c>
      <c r="AB12231" s="62">
        <v>24.01</v>
      </c>
      <c r="AC12231" s="62">
        <v>7209.2</v>
      </c>
    </row>
    <row r="12232" spans="1:29" ht="30" x14ac:dyDescent="0.25">
      <c r="A12232" s="61" t="s">
        <v>309</v>
      </c>
      <c r="B12232" s="61" t="s">
        <v>310</v>
      </c>
      <c r="C12232" s="62">
        <v>2008</v>
      </c>
      <c r="D12232" s="61" t="s">
        <v>78</v>
      </c>
      <c r="E12232" s="62">
        <v>64</v>
      </c>
      <c r="F12232" s="62">
        <v>669240</v>
      </c>
      <c r="G12232" s="62">
        <v>114513</v>
      </c>
      <c r="H12232" s="62">
        <v>149.11000000000001</v>
      </c>
      <c r="I12232" s="62">
        <v>10456.879999999999</v>
      </c>
      <c r="J12232" s="62">
        <v>622393.19999999995</v>
      </c>
      <c r="K12232" s="62">
        <v>0</v>
      </c>
      <c r="L12232" s="62">
        <v>0</v>
      </c>
      <c r="M12232" s="62">
        <v>0</v>
      </c>
      <c r="N12232" s="62">
        <v>0</v>
      </c>
      <c r="O12232" s="62">
        <v>0</v>
      </c>
      <c r="P12232" s="62">
        <v>0</v>
      </c>
      <c r="Q12232" s="62">
        <v>0</v>
      </c>
      <c r="R12232" s="62">
        <v>0</v>
      </c>
      <c r="S12232" s="62">
        <v>0</v>
      </c>
      <c r="T12232" s="62">
        <v>0</v>
      </c>
      <c r="U12232" s="62">
        <v>0</v>
      </c>
      <c r="V12232" s="62">
        <v>0</v>
      </c>
      <c r="W12232" s="62">
        <v>0</v>
      </c>
      <c r="X12232" s="62">
        <v>0</v>
      </c>
      <c r="Y12232" s="62">
        <v>0</v>
      </c>
      <c r="Z12232" s="62">
        <v>1700</v>
      </c>
      <c r="AA12232" s="62">
        <v>4399</v>
      </c>
      <c r="AB12232" s="62">
        <v>5.73</v>
      </c>
      <c r="AC12232" s="62">
        <v>26.56</v>
      </c>
    </row>
    <row r="12233" spans="1:29" ht="30" x14ac:dyDescent="0.25">
      <c r="A12233" s="61" t="s">
        <v>218</v>
      </c>
      <c r="B12233" s="61" t="s">
        <v>219</v>
      </c>
      <c r="C12233" s="62">
        <v>2018</v>
      </c>
      <c r="D12233" s="61" t="s">
        <v>75</v>
      </c>
      <c r="E12233" s="62">
        <v>8</v>
      </c>
      <c r="F12233" s="62">
        <v>1971</v>
      </c>
      <c r="G12233" s="62">
        <v>564</v>
      </c>
      <c r="H12233" s="62">
        <v>5.88</v>
      </c>
      <c r="I12233" s="62">
        <v>246.38</v>
      </c>
      <c r="J12233" s="62">
        <v>1833.03</v>
      </c>
      <c r="K12233" s="62">
        <v>0</v>
      </c>
      <c r="L12233" s="63"/>
      <c r="M12233" s="63"/>
      <c r="N12233" s="63"/>
      <c r="O12233" s="63"/>
      <c r="P12233" s="63"/>
      <c r="Q12233" s="63"/>
      <c r="R12233" s="63"/>
      <c r="S12233" s="63"/>
      <c r="T12233" s="63"/>
      <c r="U12233" s="63"/>
      <c r="V12233" s="63"/>
      <c r="W12233" s="63"/>
      <c r="X12233" s="63"/>
      <c r="Y12233" s="63"/>
      <c r="Z12233" s="62">
        <v>411</v>
      </c>
      <c r="AA12233" s="62">
        <v>7825</v>
      </c>
      <c r="AB12233" s="62">
        <v>81.510000000000005</v>
      </c>
      <c r="AC12233" s="62">
        <v>51.38</v>
      </c>
    </row>
    <row r="12234" spans="1:29" x14ac:dyDescent="0.25">
      <c r="A12234" s="61" t="s">
        <v>241</v>
      </c>
      <c r="B12234" s="61" t="s">
        <v>242</v>
      </c>
      <c r="C12234" s="62">
        <v>2014</v>
      </c>
      <c r="D12234" s="61" t="s">
        <v>78</v>
      </c>
      <c r="E12234" s="62">
        <v>84</v>
      </c>
      <c r="F12234" s="62">
        <v>660133</v>
      </c>
      <c r="G12234" s="62">
        <v>84266</v>
      </c>
      <c r="H12234" s="62">
        <v>83.6</v>
      </c>
      <c r="I12234" s="62">
        <v>7858.73</v>
      </c>
      <c r="J12234" s="62">
        <v>613923.68999999994</v>
      </c>
      <c r="K12234" s="62">
        <v>0</v>
      </c>
      <c r="L12234" s="63"/>
      <c r="M12234" s="63"/>
      <c r="N12234" s="63"/>
      <c r="O12234" s="63"/>
      <c r="P12234" s="63"/>
      <c r="Q12234" s="63"/>
      <c r="R12234" s="63"/>
      <c r="S12234" s="63"/>
      <c r="T12234" s="63"/>
      <c r="U12234" s="63"/>
      <c r="V12234" s="63"/>
      <c r="W12234" s="63"/>
      <c r="X12234" s="63"/>
      <c r="Y12234" s="63"/>
      <c r="Z12234" s="62">
        <v>79500</v>
      </c>
      <c r="AA12234" s="62">
        <v>13014</v>
      </c>
      <c r="AB12234" s="62">
        <v>12.91</v>
      </c>
      <c r="AC12234" s="62">
        <v>946.43</v>
      </c>
    </row>
    <row r="12235" spans="1:29" x14ac:dyDescent="0.25">
      <c r="A12235" s="61" t="s">
        <v>184</v>
      </c>
      <c r="B12235" s="61" t="s">
        <v>185</v>
      </c>
      <c r="C12235" s="62">
        <v>2015</v>
      </c>
      <c r="D12235" s="61" t="s">
        <v>99</v>
      </c>
      <c r="E12235" s="62">
        <v>66</v>
      </c>
      <c r="F12235" s="62">
        <v>198720</v>
      </c>
      <c r="G12235" s="62">
        <v>27152</v>
      </c>
      <c r="H12235" s="62">
        <v>34.28</v>
      </c>
      <c r="I12235" s="62">
        <v>3010.91</v>
      </c>
      <c r="J12235" s="62">
        <v>184809.60000000001</v>
      </c>
      <c r="K12235" s="62">
        <v>6940.83</v>
      </c>
      <c r="L12235" s="62">
        <v>19674</v>
      </c>
      <c r="M12235" s="62">
        <v>24.84</v>
      </c>
      <c r="N12235" s="62">
        <v>105.16</v>
      </c>
      <c r="O12235" s="62">
        <v>83701.600000000006</v>
      </c>
      <c r="P12235" s="63"/>
      <c r="Q12235" s="63"/>
      <c r="R12235" s="63"/>
      <c r="S12235" s="63"/>
      <c r="T12235" s="63"/>
      <c r="U12235" s="63"/>
      <c r="V12235" s="63"/>
      <c r="W12235" s="63"/>
      <c r="X12235" s="63"/>
      <c r="Y12235" s="63"/>
      <c r="Z12235" s="62">
        <v>0</v>
      </c>
      <c r="AA12235" s="63"/>
      <c r="AB12235" s="63"/>
      <c r="AC12235" s="62">
        <v>0</v>
      </c>
    </row>
    <row r="12236" spans="1:29" x14ac:dyDescent="0.25">
      <c r="A12236" s="61" t="s">
        <v>76</v>
      </c>
      <c r="B12236" s="61" t="s">
        <v>77</v>
      </c>
      <c r="C12236" s="62">
        <v>2013</v>
      </c>
      <c r="D12236" s="61" t="s">
        <v>468</v>
      </c>
      <c r="E12236" s="62">
        <v>16</v>
      </c>
      <c r="F12236" s="63"/>
      <c r="G12236" s="63"/>
      <c r="H12236" s="63"/>
      <c r="I12236" s="63"/>
      <c r="J12236" s="63"/>
      <c r="K12236" s="62">
        <v>0</v>
      </c>
      <c r="L12236" s="63"/>
      <c r="M12236" s="63"/>
      <c r="N12236" s="63"/>
      <c r="O12236" s="63"/>
      <c r="P12236" s="63"/>
      <c r="Q12236" s="63"/>
      <c r="R12236" s="63"/>
      <c r="S12236" s="63"/>
      <c r="T12236" s="63"/>
      <c r="U12236" s="63"/>
      <c r="V12236" s="63"/>
      <c r="W12236" s="63"/>
      <c r="X12236" s="63"/>
      <c r="Y12236" s="63"/>
      <c r="Z12236" s="62">
        <v>189.03</v>
      </c>
      <c r="AA12236" s="62">
        <v>569</v>
      </c>
      <c r="AB12236" s="62">
        <v>2.96</v>
      </c>
      <c r="AC12236" s="62">
        <v>11.81</v>
      </c>
    </row>
    <row r="12237" spans="1:29" ht="30" x14ac:dyDescent="0.25">
      <c r="A12237" s="61" t="s">
        <v>283</v>
      </c>
      <c r="B12237" s="61" t="s">
        <v>284</v>
      </c>
      <c r="C12237" s="62">
        <v>2008</v>
      </c>
      <c r="D12237" s="61" t="s">
        <v>301</v>
      </c>
      <c r="E12237" s="62">
        <v>53</v>
      </c>
      <c r="F12237" s="62">
        <v>81600</v>
      </c>
      <c r="G12237" s="62">
        <v>16188</v>
      </c>
      <c r="H12237" s="62">
        <v>25.45</v>
      </c>
      <c r="I12237" s="62">
        <v>1539.62</v>
      </c>
      <c r="J12237" s="62">
        <v>75888</v>
      </c>
      <c r="K12237" s="62">
        <v>15931.13</v>
      </c>
      <c r="L12237" s="62">
        <v>17557</v>
      </c>
      <c r="M12237" s="62">
        <v>27.61</v>
      </c>
      <c r="N12237" s="62">
        <v>300.58999999999997</v>
      </c>
      <c r="O12237" s="62">
        <v>192118.33</v>
      </c>
      <c r="P12237" s="63"/>
      <c r="Q12237" s="63"/>
      <c r="R12237" s="63"/>
      <c r="S12237" s="63"/>
      <c r="T12237" s="63"/>
      <c r="U12237" s="63"/>
      <c r="V12237" s="63"/>
      <c r="W12237" s="63"/>
      <c r="X12237" s="63"/>
      <c r="Y12237" s="63"/>
      <c r="Z12237" s="62">
        <v>0</v>
      </c>
      <c r="AA12237" s="63"/>
      <c r="AB12237" s="63"/>
      <c r="AC12237" s="62">
        <v>0</v>
      </c>
    </row>
    <row r="12238" spans="1:29" x14ac:dyDescent="0.25">
      <c r="A12238" s="61" t="s">
        <v>413</v>
      </c>
      <c r="B12238" s="61" t="s">
        <v>414</v>
      </c>
      <c r="C12238" s="62">
        <v>2012</v>
      </c>
      <c r="D12238" s="61" t="s">
        <v>89</v>
      </c>
      <c r="E12238" s="62">
        <v>52</v>
      </c>
      <c r="F12238" s="62">
        <v>209232</v>
      </c>
      <c r="G12238" s="62">
        <v>27310</v>
      </c>
      <c r="H12238" s="62">
        <v>43.77</v>
      </c>
      <c r="I12238" s="62">
        <v>4023.69</v>
      </c>
      <c r="J12238" s="62">
        <v>194585.76</v>
      </c>
      <c r="K12238" s="62">
        <v>9562</v>
      </c>
      <c r="L12238" s="62">
        <v>17048</v>
      </c>
      <c r="M12238" s="62">
        <v>27.32</v>
      </c>
      <c r="N12238" s="63"/>
      <c r="O12238" s="63"/>
      <c r="P12238" s="63"/>
      <c r="Q12238" s="63"/>
      <c r="R12238" s="63"/>
      <c r="S12238" s="63"/>
      <c r="T12238" s="63"/>
      <c r="U12238" s="63"/>
      <c r="V12238" s="63"/>
      <c r="W12238" s="63"/>
      <c r="X12238" s="63"/>
      <c r="Y12238" s="63"/>
      <c r="Z12238" s="62">
        <v>230594</v>
      </c>
      <c r="AA12238" s="62">
        <v>23915</v>
      </c>
      <c r="AB12238" s="62">
        <v>38.33</v>
      </c>
      <c r="AC12238" s="62">
        <v>4434.5</v>
      </c>
    </row>
    <row r="12239" spans="1:29" x14ac:dyDescent="0.25">
      <c r="A12239" s="61" t="s">
        <v>208</v>
      </c>
      <c r="B12239" s="61" t="s">
        <v>209</v>
      </c>
      <c r="C12239" s="62">
        <v>2012</v>
      </c>
      <c r="D12239" s="61" t="s">
        <v>94</v>
      </c>
      <c r="E12239" s="62">
        <v>10</v>
      </c>
      <c r="F12239" s="62">
        <v>2473</v>
      </c>
      <c r="G12239" s="62">
        <v>5688</v>
      </c>
      <c r="H12239" s="62">
        <v>47.4</v>
      </c>
      <c r="I12239" s="62">
        <v>247.3</v>
      </c>
      <c r="J12239" s="62">
        <v>2299.89</v>
      </c>
      <c r="K12239" s="62">
        <v>171</v>
      </c>
      <c r="L12239" s="62">
        <v>264</v>
      </c>
      <c r="M12239" s="62">
        <v>2.2000000000000002</v>
      </c>
      <c r="N12239" s="63"/>
      <c r="O12239" s="63"/>
      <c r="P12239" s="63"/>
      <c r="Q12239" s="63"/>
      <c r="R12239" s="63"/>
      <c r="S12239" s="63"/>
      <c r="T12239" s="63"/>
      <c r="U12239" s="63"/>
      <c r="V12239" s="63"/>
      <c r="W12239" s="63"/>
      <c r="X12239" s="63"/>
      <c r="Y12239" s="63"/>
      <c r="Z12239" s="62">
        <v>928</v>
      </c>
      <c r="AA12239" s="62">
        <v>4767</v>
      </c>
      <c r="AB12239" s="62">
        <v>39.729999999999997</v>
      </c>
      <c r="AC12239" s="62">
        <v>92.8</v>
      </c>
    </row>
    <row r="12240" spans="1:29" ht="30" x14ac:dyDescent="0.25">
      <c r="A12240" s="61" t="s">
        <v>509</v>
      </c>
      <c r="B12240" s="61" t="s">
        <v>510</v>
      </c>
      <c r="C12240" s="62">
        <v>2008</v>
      </c>
      <c r="D12240" s="61" t="s">
        <v>89</v>
      </c>
      <c r="E12240" s="62">
        <v>80</v>
      </c>
      <c r="F12240" s="63"/>
      <c r="G12240" s="63"/>
      <c r="H12240" s="63"/>
      <c r="I12240" s="63"/>
      <c r="J12240" s="63"/>
      <c r="K12240" s="62">
        <v>5357.9</v>
      </c>
      <c r="L12240" s="62">
        <v>8322</v>
      </c>
      <c r="M12240" s="62">
        <v>8.67</v>
      </c>
      <c r="N12240" s="62">
        <v>66.97</v>
      </c>
      <c r="O12240" s="62">
        <v>64612.58</v>
      </c>
      <c r="P12240" s="63"/>
      <c r="Q12240" s="63"/>
      <c r="R12240" s="63"/>
      <c r="S12240" s="63"/>
      <c r="T12240" s="63"/>
      <c r="U12240" s="63"/>
      <c r="V12240" s="63"/>
      <c r="W12240" s="63"/>
      <c r="X12240" s="63"/>
      <c r="Y12240" s="63"/>
      <c r="Z12240" s="62">
        <v>3574</v>
      </c>
      <c r="AA12240" s="62">
        <v>39356</v>
      </c>
      <c r="AB12240" s="62">
        <v>41</v>
      </c>
      <c r="AC12240" s="62">
        <v>44.68</v>
      </c>
    </row>
    <row r="12241" spans="1:29" ht="30" x14ac:dyDescent="0.25">
      <c r="A12241" s="61" t="s">
        <v>182</v>
      </c>
      <c r="B12241" s="61" t="s">
        <v>183</v>
      </c>
      <c r="C12241" s="62">
        <v>2011</v>
      </c>
      <c r="D12241" s="61" t="s">
        <v>78</v>
      </c>
      <c r="E12241" s="62">
        <v>29</v>
      </c>
      <c r="F12241" s="62">
        <v>69869</v>
      </c>
      <c r="G12241" s="62">
        <v>9849</v>
      </c>
      <c r="H12241" s="62">
        <v>28.3</v>
      </c>
      <c r="I12241" s="62">
        <v>2409.2800000000002</v>
      </c>
      <c r="J12241" s="62">
        <v>64978.17</v>
      </c>
      <c r="K12241" s="62">
        <v>14423.49</v>
      </c>
      <c r="L12241" s="62">
        <v>23197</v>
      </c>
      <c r="M12241" s="62">
        <v>66.66</v>
      </c>
      <c r="N12241" s="62">
        <v>497.36</v>
      </c>
      <c r="O12241" s="62">
        <v>173937.25</v>
      </c>
      <c r="P12241" s="63"/>
      <c r="Q12241" s="63"/>
      <c r="R12241" s="63"/>
      <c r="S12241" s="63"/>
      <c r="T12241" s="63"/>
      <c r="U12241" s="63"/>
      <c r="V12241" s="63"/>
      <c r="W12241" s="63"/>
      <c r="X12241" s="63"/>
      <c r="Y12241" s="63"/>
      <c r="Z12241" s="62">
        <v>135619</v>
      </c>
      <c r="AA12241" s="62">
        <v>8067</v>
      </c>
      <c r="AB12241" s="62">
        <v>23.18</v>
      </c>
      <c r="AC12241" s="62">
        <v>4676.5200000000004</v>
      </c>
    </row>
    <row r="12242" spans="1:29" ht="30" x14ac:dyDescent="0.25">
      <c r="A12242" s="61" t="s">
        <v>138</v>
      </c>
      <c r="B12242" s="61" t="s">
        <v>139</v>
      </c>
      <c r="C12242" s="62">
        <v>2010</v>
      </c>
      <c r="D12242" s="61" t="s">
        <v>99</v>
      </c>
      <c r="E12242" s="62">
        <v>52</v>
      </c>
      <c r="F12242" s="62">
        <v>174440</v>
      </c>
      <c r="G12242" s="62">
        <v>30768</v>
      </c>
      <c r="H12242" s="62">
        <v>49.31</v>
      </c>
      <c r="I12242" s="62">
        <v>3354.62</v>
      </c>
      <c r="J12242" s="62">
        <v>162229.20000000001</v>
      </c>
      <c r="K12242" s="62">
        <v>0</v>
      </c>
      <c r="L12242" s="63"/>
      <c r="M12242" s="63"/>
      <c r="N12242" s="63"/>
      <c r="O12242" s="63"/>
      <c r="P12242" s="63"/>
      <c r="Q12242" s="63"/>
      <c r="R12242" s="63"/>
      <c r="S12242" s="63"/>
      <c r="T12242" s="63"/>
      <c r="U12242" s="63"/>
      <c r="V12242" s="63"/>
      <c r="W12242" s="63"/>
      <c r="X12242" s="63"/>
      <c r="Y12242" s="63"/>
      <c r="Z12242" s="62">
        <v>64400</v>
      </c>
      <c r="AA12242" s="62">
        <v>13366</v>
      </c>
      <c r="AB12242" s="62">
        <v>21.42</v>
      </c>
      <c r="AC12242" s="62">
        <v>1238.46</v>
      </c>
    </row>
    <row r="12243" spans="1:29" ht="30" x14ac:dyDescent="0.25">
      <c r="A12243" s="61" t="s">
        <v>452</v>
      </c>
      <c r="B12243" s="61" t="s">
        <v>453</v>
      </c>
      <c r="C12243" s="62">
        <v>2013</v>
      </c>
      <c r="D12243" s="61" t="s">
        <v>150</v>
      </c>
      <c r="E12243" s="62">
        <v>8</v>
      </c>
      <c r="F12243" s="63"/>
      <c r="G12243" s="63"/>
      <c r="H12243" s="63"/>
      <c r="I12243" s="63"/>
      <c r="J12243" s="63"/>
      <c r="K12243" s="62">
        <v>0</v>
      </c>
      <c r="L12243" s="63"/>
      <c r="M12243" s="63"/>
      <c r="N12243" s="63"/>
      <c r="O12243" s="63"/>
      <c r="P12243" s="63"/>
      <c r="Q12243" s="63"/>
      <c r="R12243" s="63"/>
      <c r="S12243" s="63"/>
      <c r="T12243" s="63"/>
      <c r="U12243" s="63"/>
      <c r="V12243" s="63"/>
      <c r="W12243" s="63"/>
      <c r="X12243" s="63"/>
      <c r="Y12243" s="63"/>
      <c r="Z12243" s="62">
        <v>0</v>
      </c>
      <c r="AA12243" s="63"/>
      <c r="AB12243" s="63"/>
      <c r="AC12243" s="62">
        <v>0</v>
      </c>
    </row>
    <row r="12244" spans="1:29" ht="30" x14ac:dyDescent="0.25">
      <c r="A12244" s="61" t="s">
        <v>247</v>
      </c>
      <c r="B12244" s="61" t="s">
        <v>248</v>
      </c>
      <c r="C12244" s="62">
        <v>2014</v>
      </c>
      <c r="D12244" s="61" t="s">
        <v>99</v>
      </c>
      <c r="E12244" s="62">
        <v>40</v>
      </c>
      <c r="F12244" s="62">
        <v>366161</v>
      </c>
      <c r="G12244" s="62">
        <v>50913</v>
      </c>
      <c r="H12244" s="62">
        <v>106.07</v>
      </c>
      <c r="I12244" s="62">
        <v>9154.0300000000007</v>
      </c>
      <c r="J12244" s="62">
        <v>340529.73</v>
      </c>
      <c r="K12244" s="62">
        <v>0</v>
      </c>
      <c r="L12244" s="63"/>
      <c r="M12244" s="63"/>
      <c r="N12244" s="63"/>
      <c r="O12244" s="63"/>
      <c r="P12244" s="63"/>
      <c r="Q12244" s="63"/>
      <c r="R12244" s="63"/>
      <c r="S12244" s="63"/>
      <c r="T12244" s="63"/>
      <c r="U12244" s="63"/>
      <c r="V12244" s="63"/>
      <c r="W12244" s="63"/>
      <c r="X12244" s="63"/>
      <c r="Y12244" s="63"/>
      <c r="Z12244" s="62">
        <v>273</v>
      </c>
      <c r="AA12244" s="62">
        <v>5948</v>
      </c>
      <c r="AB12244" s="62">
        <v>12.39</v>
      </c>
      <c r="AC12244" s="62">
        <v>6.83</v>
      </c>
    </row>
    <row r="12245" spans="1:29" ht="30" x14ac:dyDescent="0.25">
      <c r="A12245" s="61" t="s">
        <v>180</v>
      </c>
      <c r="B12245" s="61" t="s">
        <v>181</v>
      </c>
      <c r="C12245" s="62">
        <v>2012</v>
      </c>
      <c r="D12245" s="61" t="s">
        <v>78</v>
      </c>
      <c r="E12245" s="62">
        <v>50</v>
      </c>
      <c r="F12245" s="62">
        <v>212080</v>
      </c>
      <c r="G12245" s="62">
        <v>27210</v>
      </c>
      <c r="H12245" s="62">
        <v>45.35</v>
      </c>
      <c r="I12245" s="62">
        <v>4241.6000000000004</v>
      </c>
      <c r="J12245" s="62">
        <v>197234.4</v>
      </c>
      <c r="K12245" s="62">
        <v>30633.37</v>
      </c>
      <c r="L12245" s="62">
        <v>42295</v>
      </c>
      <c r="M12245" s="62">
        <v>70.489999999999995</v>
      </c>
      <c r="N12245" s="62">
        <v>612.66999999999996</v>
      </c>
      <c r="O12245" s="62">
        <v>369416.95</v>
      </c>
      <c r="P12245" s="63"/>
      <c r="Q12245" s="63"/>
      <c r="R12245" s="63"/>
      <c r="S12245" s="63"/>
      <c r="T12245" s="63"/>
      <c r="U12245" s="63"/>
      <c r="V12245" s="63"/>
      <c r="W12245" s="63"/>
      <c r="X12245" s="63"/>
      <c r="Y12245" s="63"/>
      <c r="Z12245" s="62">
        <v>1423</v>
      </c>
      <c r="AA12245" s="62">
        <v>15707</v>
      </c>
      <c r="AB12245" s="62">
        <v>26.18</v>
      </c>
      <c r="AC12245" s="62">
        <v>28.46</v>
      </c>
    </row>
    <row r="12246" spans="1:29" ht="30" x14ac:dyDescent="0.25">
      <c r="A12246" s="61" t="s">
        <v>206</v>
      </c>
      <c r="B12246" s="61" t="s">
        <v>207</v>
      </c>
      <c r="C12246" s="62">
        <v>2018</v>
      </c>
      <c r="D12246" s="61" t="s">
        <v>75</v>
      </c>
      <c r="E12246" s="62">
        <v>6</v>
      </c>
      <c r="F12246" s="63"/>
      <c r="G12246" s="63"/>
      <c r="H12246" s="63"/>
      <c r="I12246" s="63"/>
      <c r="J12246" s="63"/>
      <c r="K12246" s="62">
        <v>0</v>
      </c>
      <c r="L12246" s="63"/>
      <c r="M12246" s="63"/>
      <c r="N12246" s="63"/>
      <c r="O12246" s="63"/>
      <c r="P12246" s="63"/>
      <c r="Q12246" s="63"/>
      <c r="R12246" s="63"/>
      <c r="S12246" s="63"/>
      <c r="T12246" s="63"/>
      <c r="U12246" s="63"/>
      <c r="V12246" s="63"/>
      <c r="W12246" s="63"/>
      <c r="X12246" s="63"/>
      <c r="Y12246" s="63"/>
      <c r="Z12246" s="62">
        <v>47.12</v>
      </c>
      <c r="AA12246" s="62">
        <v>4256</v>
      </c>
      <c r="AB12246" s="62">
        <v>59.11</v>
      </c>
      <c r="AC12246" s="62">
        <v>7.85</v>
      </c>
    </row>
    <row r="12247" spans="1:29" ht="30" x14ac:dyDescent="0.25">
      <c r="A12247" s="61" t="s">
        <v>283</v>
      </c>
      <c r="B12247" s="61" t="s">
        <v>284</v>
      </c>
      <c r="C12247" s="62">
        <v>2004</v>
      </c>
      <c r="D12247" s="61" t="s">
        <v>75</v>
      </c>
      <c r="E12247" s="62">
        <v>3</v>
      </c>
      <c r="F12247" s="62">
        <v>9512</v>
      </c>
      <c r="G12247" s="62">
        <v>1227</v>
      </c>
      <c r="H12247" s="62">
        <v>34.08</v>
      </c>
      <c r="I12247" s="62">
        <v>3170.67</v>
      </c>
      <c r="J12247" s="62">
        <v>8846.16</v>
      </c>
      <c r="K12247" s="62">
        <v>573.23</v>
      </c>
      <c r="L12247" s="62">
        <v>2869</v>
      </c>
      <c r="M12247" s="62">
        <v>79.69</v>
      </c>
      <c r="N12247" s="62">
        <v>191.08</v>
      </c>
      <c r="O12247" s="62">
        <v>6912.75</v>
      </c>
      <c r="P12247" s="63"/>
      <c r="Q12247" s="63"/>
      <c r="R12247" s="63"/>
      <c r="S12247" s="63"/>
      <c r="T12247" s="63"/>
      <c r="U12247" s="63"/>
      <c r="V12247" s="63"/>
      <c r="W12247" s="63"/>
      <c r="X12247" s="63"/>
      <c r="Y12247" s="63"/>
      <c r="Z12247" s="62">
        <v>269379.93</v>
      </c>
      <c r="AA12247" s="62">
        <v>28819</v>
      </c>
      <c r="AB12247" s="62">
        <v>800.53</v>
      </c>
      <c r="AC12247" s="62">
        <v>89793.31</v>
      </c>
    </row>
    <row r="12248" spans="1:29" x14ac:dyDescent="0.25">
      <c r="A12248" s="61" t="s">
        <v>107</v>
      </c>
      <c r="B12248" s="61" t="s">
        <v>108</v>
      </c>
      <c r="C12248" s="62">
        <v>2005</v>
      </c>
      <c r="D12248" s="61" t="s">
        <v>135</v>
      </c>
      <c r="E12248" s="62">
        <v>60</v>
      </c>
      <c r="F12248" s="62">
        <v>12141</v>
      </c>
      <c r="G12248" s="62">
        <v>1812</v>
      </c>
      <c r="H12248" s="62">
        <v>2.52</v>
      </c>
      <c r="I12248" s="62">
        <v>202.35</v>
      </c>
      <c r="J12248" s="62">
        <v>11291.13</v>
      </c>
      <c r="K12248" s="62">
        <v>56851.6</v>
      </c>
      <c r="L12248" s="62">
        <v>69467</v>
      </c>
      <c r="M12248" s="62">
        <v>96.48</v>
      </c>
      <c r="N12248" s="62">
        <v>947.53</v>
      </c>
      <c r="O12248" s="62">
        <v>685590.5</v>
      </c>
      <c r="P12248" s="63"/>
      <c r="Q12248" s="63"/>
      <c r="R12248" s="63"/>
      <c r="S12248" s="63"/>
      <c r="T12248" s="63"/>
      <c r="U12248" s="63"/>
      <c r="V12248" s="63"/>
      <c r="W12248" s="63"/>
      <c r="X12248" s="63"/>
      <c r="Y12248" s="63"/>
      <c r="Z12248" s="62">
        <v>0</v>
      </c>
      <c r="AA12248" s="62">
        <v>22200</v>
      </c>
      <c r="AB12248" s="62">
        <v>30.83</v>
      </c>
      <c r="AC12248" s="62">
        <v>0</v>
      </c>
    </row>
    <row r="12249" spans="1:29" ht="30" x14ac:dyDescent="0.25">
      <c r="A12249" s="61" t="s">
        <v>233</v>
      </c>
      <c r="B12249" s="61" t="s">
        <v>234</v>
      </c>
      <c r="C12249" s="62">
        <v>2012</v>
      </c>
      <c r="D12249" s="61" t="s">
        <v>99</v>
      </c>
      <c r="E12249" s="62">
        <v>76</v>
      </c>
      <c r="F12249" s="62">
        <v>39757</v>
      </c>
      <c r="G12249" s="62">
        <v>6615</v>
      </c>
      <c r="H12249" s="62">
        <v>7.25</v>
      </c>
      <c r="I12249" s="62">
        <v>523.12</v>
      </c>
      <c r="J12249" s="62">
        <v>36974.01</v>
      </c>
      <c r="K12249" s="62">
        <v>38245.39</v>
      </c>
      <c r="L12249" s="62">
        <v>48032</v>
      </c>
      <c r="M12249" s="62">
        <v>52.67</v>
      </c>
      <c r="N12249" s="63"/>
      <c r="O12249" s="63"/>
      <c r="P12249" s="63"/>
      <c r="Q12249" s="63"/>
      <c r="R12249" s="63"/>
      <c r="S12249" s="63"/>
      <c r="T12249" s="63"/>
      <c r="U12249" s="63"/>
      <c r="V12249" s="63"/>
      <c r="W12249" s="63"/>
      <c r="X12249" s="63"/>
      <c r="Y12249" s="63"/>
      <c r="Z12249" s="62">
        <v>1978.48</v>
      </c>
      <c r="AA12249" s="62">
        <v>29624</v>
      </c>
      <c r="AB12249" s="62">
        <v>32.479999999999997</v>
      </c>
      <c r="AC12249" s="62">
        <v>26.03</v>
      </c>
    </row>
    <row r="12250" spans="1:29" ht="30" x14ac:dyDescent="0.25">
      <c r="A12250" s="61" t="s">
        <v>120</v>
      </c>
      <c r="B12250" s="61" t="s">
        <v>121</v>
      </c>
      <c r="C12250" s="62">
        <v>2008</v>
      </c>
      <c r="D12250" s="61" t="s">
        <v>89</v>
      </c>
      <c r="E12250" s="62">
        <v>20</v>
      </c>
      <c r="F12250" s="62">
        <v>74520</v>
      </c>
      <c r="G12250" s="62">
        <v>11899</v>
      </c>
      <c r="H12250" s="62">
        <v>49.58</v>
      </c>
      <c r="I12250" s="62">
        <v>3726</v>
      </c>
      <c r="J12250" s="62">
        <v>69303.600000000006</v>
      </c>
      <c r="K12250" s="62">
        <v>11210.48</v>
      </c>
      <c r="L12250" s="62">
        <v>10910</v>
      </c>
      <c r="M12250" s="62">
        <v>45.46</v>
      </c>
      <c r="N12250" s="62">
        <v>560.52</v>
      </c>
      <c r="O12250" s="62">
        <v>135190.48000000001</v>
      </c>
      <c r="P12250" s="63"/>
      <c r="Q12250" s="63"/>
      <c r="R12250" s="63"/>
      <c r="S12250" s="63"/>
      <c r="T12250" s="63"/>
      <c r="U12250" s="63"/>
      <c r="V12250" s="63"/>
      <c r="W12250" s="63"/>
      <c r="X12250" s="63"/>
      <c r="Y12250" s="63"/>
      <c r="Z12250" s="62">
        <v>42000</v>
      </c>
      <c r="AA12250" s="62">
        <v>2581</v>
      </c>
      <c r="AB12250" s="62">
        <v>10.75</v>
      </c>
      <c r="AC12250" s="62">
        <v>2100</v>
      </c>
    </row>
    <row r="12251" spans="1:29" x14ac:dyDescent="0.25">
      <c r="A12251" s="61" t="s">
        <v>229</v>
      </c>
      <c r="B12251" s="61" t="s">
        <v>230</v>
      </c>
      <c r="C12251" s="62">
        <v>2014</v>
      </c>
      <c r="D12251" s="61" t="s">
        <v>419</v>
      </c>
      <c r="E12251" s="62">
        <v>10</v>
      </c>
      <c r="F12251" s="63"/>
      <c r="G12251" s="63"/>
      <c r="H12251" s="63"/>
      <c r="I12251" s="63"/>
      <c r="J12251" s="63"/>
      <c r="K12251" s="62">
        <v>0</v>
      </c>
      <c r="L12251" s="63"/>
      <c r="M12251" s="63"/>
      <c r="N12251" s="63"/>
      <c r="O12251" s="63"/>
      <c r="P12251" s="63"/>
      <c r="Q12251" s="63"/>
      <c r="R12251" s="63"/>
      <c r="S12251" s="63"/>
      <c r="T12251" s="63"/>
      <c r="U12251" s="63"/>
      <c r="V12251" s="63"/>
      <c r="W12251" s="63"/>
      <c r="X12251" s="63"/>
      <c r="Y12251" s="63"/>
      <c r="Z12251" s="62">
        <v>142600</v>
      </c>
      <c r="AA12251" s="62">
        <v>4446</v>
      </c>
      <c r="AB12251" s="62">
        <v>37.049999999999997</v>
      </c>
      <c r="AC12251" s="62">
        <v>14260</v>
      </c>
    </row>
    <row r="12252" spans="1:29" ht="30" x14ac:dyDescent="0.25">
      <c r="A12252" s="61" t="s">
        <v>237</v>
      </c>
      <c r="B12252" s="61" t="s">
        <v>238</v>
      </c>
      <c r="C12252" s="62">
        <v>2006</v>
      </c>
      <c r="D12252" s="61" t="s">
        <v>75</v>
      </c>
      <c r="E12252" s="62">
        <v>20</v>
      </c>
      <c r="F12252" s="62">
        <v>550</v>
      </c>
      <c r="G12252" s="62">
        <v>210</v>
      </c>
      <c r="H12252" s="62">
        <v>0.88</v>
      </c>
      <c r="I12252" s="62">
        <v>27.5</v>
      </c>
      <c r="J12252" s="62">
        <v>511.5</v>
      </c>
      <c r="K12252" s="62">
        <v>12118.33</v>
      </c>
      <c r="L12252" s="62">
        <v>21913</v>
      </c>
      <c r="M12252" s="62">
        <v>91.3</v>
      </c>
      <c r="N12252" s="62">
        <v>605.91999999999996</v>
      </c>
      <c r="O12252" s="62">
        <v>146138.6</v>
      </c>
      <c r="P12252" s="63"/>
      <c r="Q12252" s="63"/>
      <c r="R12252" s="63"/>
      <c r="S12252" s="63"/>
      <c r="T12252" s="63"/>
      <c r="U12252" s="63"/>
      <c r="V12252" s="63"/>
      <c r="W12252" s="63"/>
      <c r="X12252" s="63"/>
      <c r="Y12252" s="63"/>
      <c r="Z12252" s="62">
        <v>142300</v>
      </c>
      <c r="AA12252" s="62">
        <v>5498</v>
      </c>
      <c r="AB12252" s="62">
        <v>22.91</v>
      </c>
      <c r="AC12252" s="62">
        <v>7115</v>
      </c>
    </row>
    <row r="12253" spans="1:29" ht="30" x14ac:dyDescent="0.25">
      <c r="A12253" s="61" t="s">
        <v>117</v>
      </c>
      <c r="B12253" s="61" t="s">
        <v>118</v>
      </c>
      <c r="C12253" s="62">
        <v>2003</v>
      </c>
      <c r="D12253" s="61" t="s">
        <v>86</v>
      </c>
      <c r="E12253" s="62">
        <v>69</v>
      </c>
      <c r="F12253" s="62">
        <v>55177</v>
      </c>
      <c r="G12253" s="62">
        <v>6175</v>
      </c>
      <c r="H12253" s="62">
        <v>7.46</v>
      </c>
      <c r="I12253" s="62">
        <v>799.67</v>
      </c>
      <c r="J12253" s="62">
        <v>51314.61</v>
      </c>
      <c r="K12253" s="62">
        <v>23850.63</v>
      </c>
      <c r="L12253" s="62">
        <v>21069</v>
      </c>
      <c r="M12253" s="62">
        <v>25.45</v>
      </c>
      <c r="N12253" s="62">
        <v>345.66</v>
      </c>
      <c r="O12253" s="62">
        <v>287621.90999999997</v>
      </c>
      <c r="P12253" s="63"/>
      <c r="Q12253" s="63"/>
      <c r="R12253" s="63"/>
      <c r="S12253" s="63"/>
      <c r="T12253" s="63"/>
      <c r="U12253" s="63"/>
      <c r="V12253" s="63"/>
      <c r="W12253" s="63"/>
      <c r="X12253" s="63"/>
      <c r="Y12253" s="63"/>
      <c r="Z12253" s="62">
        <v>1468</v>
      </c>
      <c r="AA12253" s="62">
        <v>11481</v>
      </c>
      <c r="AB12253" s="62">
        <v>13.87</v>
      </c>
      <c r="AC12253" s="62">
        <v>21.28</v>
      </c>
    </row>
    <row r="12254" spans="1:29" x14ac:dyDescent="0.25">
      <c r="A12254" s="61" t="s">
        <v>128</v>
      </c>
      <c r="B12254" s="61" t="s">
        <v>129</v>
      </c>
      <c r="C12254" s="62">
        <v>2013</v>
      </c>
      <c r="D12254" s="61" t="s">
        <v>78</v>
      </c>
      <c r="E12254" s="62">
        <v>52</v>
      </c>
      <c r="F12254" s="62">
        <v>193572</v>
      </c>
      <c r="G12254" s="62">
        <v>28997</v>
      </c>
      <c r="H12254" s="62">
        <v>46.47</v>
      </c>
      <c r="I12254" s="62">
        <v>3722.54</v>
      </c>
      <c r="J12254" s="62">
        <v>180021.96</v>
      </c>
      <c r="K12254" s="62">
        <v>33209.51</v>
      </c>
      <c r="L12254" s="62">
        <v>14498</v>
      </c>
      <c r="M12254" s="62">
        <v>23.23</v>
      </c>
      <c r="N12254" s="62">
        <v>638.64</v>
      </c>
      <c r="O12254" s="62">
        <v>400483.39</v>
      </c>
      <c r="P12254" s="63"/>
      <c r="Q12254" s="63"/>
      <c r="R12254" s="63"/>
      <c r="S12254" s="63"/>
      <c r="T12254" s="63"/>
      <c r="U12254" s="63"/>
      <c r="V12254" s="63"/>
      <c r="W12254" s="63"/>
      <c r="X12254" s="63"/>
      <c r="Y12254" s="63"/>
      <c r="Z12254" s="62">
        <v>1660</v>
      </c>
      <c r="AA12254" s="62">
        <v>10839</v>
      </c>
      <c r="AB12254" s="62">
        <v>17.37</v>
      </c>
      <c r="AC12254" s="62">
        <v>31.92</v>
      </c>
    </row>
    <row r="12255" spans="1:29" ht="30" x14ac:dyDescent="0.25">
      <c r="A12255" s="61" t="s">
        <v>352</v>
      </c>
      <c r="B12255" s="61" t="s">
        <v>353</v>
      </c>
      <c r="C12255" s="62">
        <v>2004</v>
      </c>
      <c r="D12255" s="61" t="s">
        <v>78</v>
      </c>
      <c r="E12255" s="62">
        <v>40</v>
      </c>
      <c r="F12255" s="62">
        <v>131637</v>
      </c>
      <c r="G12255" s="62">
        <v>14049</v>
      </c>
      <c r="H12255" s="62">
        <v>29.27</v>
      </c>
      <c r="I12255" s="62">
        <v>3290.93</v>
      </c>
      <c r="J12255" s="62">
        <v>122422.41</v>
      </c>
      <c r="K12255" s="62">
        <v>36753</v>
      </c>
      <c r="L12255" s="62">
        <v>41147</v>
      </c>
      <c r="M12255" s="62">
        <v>85.72</v>
      </c>
      <c r="N12255" s="62">
        <v>918.83</v>
      </c>
      <c r="O12255" s="62">
        <v>443215.45</v>
      </c>
      <c r="P12255" s="63"/>
      <c r="Q12255" s="63"/>
      <c r="R12255" s="63"/>
      <c r="S12255" s="63"/>
      <c r="T12255" s="63"/>
      <c r="U12255" s="63"/>
      <c r="V12255" s="63"/>
      <c r="W12255" s="63"/>
      <c r="X12255" s="63"/>
      <c r="Y12255" s="63"/>
      <c r="Z12255" s="62">
        <v>1570</v>
      </c>
      <c r="AA12255" s="62">
        <v>8800</v>
      </c>
      <c r="AB12255" s="62">
        <v>18.329999999999998</v>
      </c>
      <c r="AC12255" s="62">
        <v>39.25</v>
      </c>
    </row>
    <row r="12256" spans="1:29" x14ac:dyDescent="0.25">
      <c r="A12256" s="61" t="s">
        <v>328</v>
      </c>
      <c r="B12256" s="61" t="s">
        <v>329</v>
      </c>
      <c r="C12256" s="62">
        <v>2008</v>
      </c>
      <c r="D12256" s="61" t="s">
        <v>78</v>
      </c>
      <c r="E12256" s="62">
        <v>64</v>
      </c>
      <c r="F12256" s="62">
        <v>717180</v>
      </c>
      <c r="G12256" s="62">
        <v>112348</v>
      </c>
      <c r="H12256" s="62">
        <v>146.29</v>
      </c>
      <c r="I12256" s="62">
        <v>11205.94</v>
      </c>
      <c r="J12256" s="62">
        <v>666977.4</v>
      </c>
      <c r="K12256" s="62">
        <v>0</v>
      </c>
      <c r="L12256" s="63"/>
      <c r="M12256" s="63"/>
      <c r="N12256" s="63"/>
      <c r="O12256" s="63"/>
      <c r="P12256" s="63"/>
      <c r="Q12256" s="63"/>
      <c r="R12256" s="63"/>
      <c r="S12256" s="63"/>
      <c r="T12256" s="63"/>
      <c r="U12256" s="63"/>
      <c r="V12256" s="63"/>
      <c r="W12256" s="63"/>
      <c r="X12256" s="63"/>
      <c r="Y12256" s="63"/>
      <c r="Z12256" s="62">
        <v>3414.21</v>
      </c>
      <c r="AA12256" s="62">
        <v>7742</v>
      </c>
      <c r="AB12256" s="62">
        <v>10.08</v>
      </c>
      <c r="AC12256" s="62">
        <v>53.35</v>
      </c>
    </row>
    <row r="12257" spans="1:29" ht="45" x14ac:dyDescent="0.25">
      <c r="A12257" s="61" t="s">
        <v>326</v>
      </c>
      <c r="B12257" s="61" t="s">
        <v>327</v>
      </c>
      <c r="C12257" s="62">
        <v>2004</v>
      </c>
      <c r="D12257" s="61" t="s">
        <v>78</v>
      </c>
      <c r="E12257" s="62">
        <v>104</v>
      </c>
      <c r="F12257" s="62">
        <v>1303093</v>
      </c>
      <c r="G12257" s="62">
        <v>101030</v>
      </c>
      <c r="H12257" s="62">
        <v>80.95</v>
      </c>
      <c r="I12257" s="62">
        <v>12529.74</v>
      </c>
      <c r="J12257" s="62">
        <v>1211876.49</v>
      </c>
      <c r="K12257" s="62">
        <v>0</v>
      </c>
      <c r="L12257" s="63"/>
      <c r="M12257" s="63"/>
      <c r="N12257" s="63"/>
      <c r="O12257" s="63"/>
      <c r="P12257" s="63"/>
      <c r="Q12257" s="63"/>
      <c r="R12257" s="63"/>
      <c r="S12257" s="63"/>
      <c r="T12257" s="63"/>
      <c r="U12257" s="63"/>
      <c r="V12257" s="63"/>
      <c r="W12257" s="63"/>
      <c r="X12257" s="63"/>
      <c r="Y12257" s="63"/>
      <c r="Z12257" s="62">
        <v>342000</v>
      </c>
      <c r="AA12257" s="62">
        <v>16508</v>
      </c>
      <c r="AB12257" s="62">
        <v>13.23</v>
      </c>
      <c r="AC12257" s="62">
        <v>3288.46</v>
      </c>
    </row>
    <row r="12258" spans="1:29" ht="30" x14ac:dyDescent="0.25">
      <c r="A12258" s="61" t="s">
        <v>500</v>
      </c>
      <c r="B12258" s="61" t="s">
        <v>501</v>
      </c>
      <c r="C12258" s="62">
        <v>2018</v>
      </c>
      <c r="D12258" s="61" t="s">
        <v>75</v>
      </c>
      <c r="E12258" s="62">
        <v>13</v>
      </c>
      <c r="F12258" s="62">
        <v>9470</v>
      </c>
      <c r="G12258" s="62">
        <v>1214</v>
      </c>
      <c r="H12258" s="62">
        <v>7.78</v>
      </c>
      <c r="I12258" s="62">
        <v>728.46</v>
      </c>
      <c r="J12258" s="62">
        <v>8807.1</v>
      </c>
      <c r="K12258" s="62">
        <v>0</v>
      </c>
      <c r="L12258" s="63"/>
      <c r="M12258" s="63"/>
      <c r="N12258" s="63"/>
      <c r="O12258" s="63"/>
      <c r="P12258" s="63"/>
      <c r="Q12258" s="63"/>
      <c r="R12258" s="63"/>
      <c r="S12258" s="63"/>
      <c r="T12258" s="63"/>
      <c r="U12258" s="63"/>
      <c r="V12258" s="63"/>
      <c r="W12258" s="63"/>
      <c r="X12258" s="63"/>
      <c r="Y12258" s="63"/>
      <c r="Z12258" s="62">
        <v>0</v>
      </c>
      <c r="AA12258" s="62">
        <v>9158</v>
      </c>
      <c r="AB12258" s="62">
        <v>58.71</v>
      </c>
      <c r="AC12258" s="62">
        <v>0</v>
      </c>
    </row>
    <row r="12259" spans="1:29" ht="30" x14ac:dyDescent="0.25">
      <c r="A12259" s="61" t="s">
        <v>498</v>
      </c>
      <c r="B12259" s="61" t="s">
        <v>499</v>
      </c>
      <c r="C12259" s="62">
        <v>2004</v>
      </c>
      <c r="D12259" s="61" t="s">
        <v>94</v>
      </c>
      <c r="E12259" s="62">
        <v>5</v>
      </c>
      <c r="F12259" s="63"/>
      <c r="G12259" s="63"/>
      <c r="H12259" s="63"/>
      <c r="I12259" s="63"/>
      <c r="J12259" s="63"/>
      <c r="K12259" s="62">
        <v>0</v>
      </c>
      <c r="L12259" s="63"/>
      <c r="M12259" s="63"/>
      <c r="N12259" s="63"/>
      <c r="O12259" s="63"/>
      <c r="P12259" s="63"/>
      <c r="Q12259" s="63"/>
      <c r="R12259" s="63"/>
      <c r="S12259" s="63"/>
      <c r="T12259" s="63"/>
      <c r="U12259" s="63"/>
      <c r="V12259" s="63"/>
      <c r="W12259" s="63"/>
      <c r="X12259" s="63"/>
      <c r="Y12259" s="63"/>
      <c r="Z12259" s="62">
        <v>409.06</v>
      </c>
      <c r="AA12259" s="62">
        <v>1699</v>
      </c>
      <c r="AB12259" s="62">
        <v>28.32</v>
      </c>
      <c r="AC12259" s="62">
        <v>81.81</v>
      </c>
    </row>
    <row r="12260" spans="1:29" x14ac:dyDescent="0.25">
      <c r="A12260" s="61" t="s">
        <v>442</v>
      </c>
      <c r="B12260" s="61" t="s">
        <v>443</v>
      </c>
      <c r="C12260" s="62">
        <v>2010</v>
      </c>
      <c r="D12260" s="61" t="s">
        <v>99</v>
      </c>
      <c r="E12260" s="62">
        <v>60</v>
      </c>
      <c r="F12260" s="62">
        <v>750480</v>
      </c>
      <c r="G12260" s="62">
        <v>142240</v>
      </c>
      <c r="H12260" s="62">
        <v>197.56</v>
      </c>
      <c r="I12260" s="62">
        <v>12508</v>
      </c>
      <c r="J12260" s="62">
        <v>697946.4</v>
      </c>
      <c r="K12260" s="62">
        <v>0</v>
      </c>
      <c r="L12260" s="63"/>
      <c r="M12260" s="63"/>
      <c r="N12260" s="63"/>
      <c r="O12260" s="63"/>
      <c r="P12260" s="63"/>
      <c r="Q12260" s="63"/>
      <c r="R12260" s="63"/>
      <c r="S12260" s="63"/>
      <c r="T12260" s="63"/>
      <c r="U12260" s="63"/>
      <c r="V12260" s="63"/>
      <c r="W12260" s="63"/>
      <c r="X12260" s="63"/>
      <c r="Y12260" s="63"/>
      <c r="Z12260" s="62">
        <v>3094.57</v>
      </c>
      <c r="AA12260" s="62">
        <v>13494</v>
      </c>
      <c r="AB12260" s="62">
        <v>18.739999999999998</v>
      </c>
      <c r="AC12260" s="62">
        <v>51.58</v>
      </c>
    </row>
    <row r="12261" spans="1:29" x14ac:dyDescent="0.25">
      <c r="A12261" s="61" t="s">
        <v>140</v>
      </c>
      <c r="B12261" s="61" t="s">
        <v>141</v>
      </c>
      <c r="C12261" s="62">
        <v>2005</v>
      </c>
      <c r="D12261" s="61" t="s">
        <v>99</v>
      </c>
      <c r="E12261" s="62">
        <v>70</v>
      </c>
      <c r="F12261" s="62">
        <v>237996</v>
      </c>
      <c r="G12261" s="62">
        <v>35112</v>
      </c>
      <c r="H12261" s="62">
        <v>41.8</v>
      </c>
      <c r="I12261" s="62">
        <v>3399.94</v>
      </c>
      <c r="J12261" s="62">
        <v>221336.28</v>
      </c>
      <c r="K12261" s="62">
        <v>24946.65</v>
      </c>
      <c r="L12261" s="62">
        <v>28805</v>
      </c>
      <c r="M12261" s="62">
        <v>34.29</v>
      </c>
      <c r="N12261" s="62">
        <v>356.38</v>
      </c>
      <c r="O12261" s="62">
        <v>300839.18</v>
      </c>
      <c r="P12261" s="63"/>
      <c r="Q12261" s="63"/>
      <c r="R12261" s="63"/>
      <c r="S12261" s="63"/>
      <c r="T12261" s="63"/>
      <c r="U12261" s="63"/>
      <c r="V12261" s="63"/>
      <c r="W12261" s="63"/>
      <c r="X12261" s="63"/>
      <c r="Y12261" s="63"/>
      <c r="Z12261" s="62">
        <v>2681</v>
      </c>
      <c r="AA12261" s="62">
        <v>9647</v>
      </c>
      <c r="AB12261" s="62">
        <v>11.48</v>
      </c>
      <c r="AC12261" s="62">
        <v>38.299999999999997</v>
      </c>
    </row>
    <row r="12262" spans="1:29" x14ac:dyDescent="0.25">
      <c r="A12262" s="61" t="s">
        <v>257</v>
      </c>
      <c r="B12262" s="61" t="s">
        <v>258</v>
      </c>
      <c r="C12262" s="62">
        <v>2008</v>
      </c>
      <c r="D12262" s="61" t="s">
        <v>75</v>
      </c>
      <c r="E12262" s="62">
        <v>10</v>
      </c>
      <c r="F12262" s="62">
        <v>120960</v>
      </c>
      <c r="G12262" s="62">
        <v>18614</v>
      </c>
      <c r="H12262" s="62">
        <v>155.12</v>
      </c>
      <c r="I12262" s="62">
        <v>12096</v>
      </c>
      <c r="J12262" s="62">
        <v>112492.8</v>
      </c>
      <c r="K12262" s="62">
        <v>0</v>
      </c>
      <c r="L12262" s="63"/>
      <c r="M12262" s="63"/>
      <c r="N12262" s="63"/>
      <c r="O12262" s="63"/>
      <c r="P12262" s="62">
        <v>9988</v>
      </c>
      <c r="Q12262" s="62">
        <v>19121</v>
      </c>
      <c r="R12262" s="62">
        <v>159.34</v>
      </c>
      <c r="S12262" s="62">
        <v>998</v>
      </c>
      <c r="T12262" s="62">
        <v>126537.97</v>
      </c>
      <c r="U12262" s="63"/>
      <c r="V12262" s="63"/>
      <c r="W12262" s="63"/>
      <c r="X12262" s="63"/>
      <c r="Y12262" s="63"/>
      <c r="Z12262" s="62">
        <v>46988.15</v>
      </c>
      <c r="AA12262" s="62">
        <v>8296</v>
      </c>
      <c r="AB12262" s="62">
        <v>69.13</v>
      </c>
      <c r="AC12262" s="62">
        <v>4698.82</v>
      </c>
    </row>
    <row r="12263" spans="1:29" ht="30" x14ac:dyDescent="0.25">
      <c r="A12263" s="61" t="s">
        <v>269</v>
      </c>
      <c r="B12263" s="61" t="s">
        <v>270</v>
      </c>
      <c r="C12263" s="62">
        <v>2015</v>
      </c>
      <c r="D12263" s="61" t="s">
        <v>75</v>
      </c>
      <c r="E12263" s="62">
        <v>15</v>
      </c>
      <c r="F12263" s="62">
        <v>238000</v>
      </c>
      <c r="G12263" s="62">
        <v>34095</v>
      </c>
      <c r="H12263" s="62">
        <v>189.42</v>
      </c>
      <c r="I12263" s="62">
        <v>15866.67</v>
      </c>
      <c r="J12263" s="62">
        <v>221340</v>
      </c>
      <c r="K12263" s="62">
        <v>0</v>
      </c>
      <c r="L12263" s="63"/>
      <c r="M12263" s="63"/>
      <c r="N12263" s="63"/>
      <c r="O12263" s="63"/>
      <c r="P12263" s="63"/>
      <c r="Q12263" s="63"/>
      <c r="R12263" s="63"/>
      <c r="S12263" s="63"/>
      <c r="T12263" s="63"/>
      <c r="U12263" s="63"/>
      <c r="V12263" s="63"/>
      <c r="W12263" s="63"/>
      <c r="X12263" s="63"/>
      <c r="Y12263" s="63"/>
      <c r="Z12263" s="62">
        <v>101400</v>
      </c>
      <c r="AA12263" s="62">
        <v>4533</v>
      </c>
      <c r="AB12263" s="62">
        <v>25.18</v>
      </c>
      <c r="AC12263" s="62">
        <v>6760</v>
      </c>
    </row>
    <row r="12264" spans="1:29" ht="30" x14ac:dyDescent="0.25">
      <c r="A12264" s="61" t="s">
        <v>255</v>
      </c>
      <c r="B12264" s="61" t="s">
        <v>256</v>
      </c>
      <c r="C12264" s="62">
        <v>2007</v>
      </c>
      <c r="D12264" s="61" t="s">
        <v>301</v>
      </c>
      <c r="E12264" s="62">
        <v>84</v>
      </c>
      <c r="F12264" s="62">
        <v>252574</v>
      </c>
      <c r="G12264" s="62">
        <v>43470</v>
      </c>
      <c r="H12264" s="62">
        <v>43.13</v>
      </c>
      <c r="I12264" s="62">
        <v>3006.83</v>
      </c>
      <c r="J12264" s="62">
        <v>234893.82</v>
      </c>
      <c r="K12264" s="62">
        <v>67207.570000000007</v>
      </c>
      <c r="L12264" s="62">
        <v>70767</v>
      </c>
      <c r="M12264" s="62">
        <v>70.209999999999994</v>
      </c>
      <c r="N12264" s="62">
        <v>800.09</v>
      </c>
      <c r="O12264" s="62">
        <v>810476.19</v>
      </c>
      <c r="P12264" s="63"/>
      <c r="Q12264" s="63"/>
      <c r="R12264" s="63"/>
      <c r="S12264" s="63"/>
      <c r="T12264" s="63"/>
      <c r="U12264" s="63"/>
      <c r="V12264" s="63"/>
      <c r="W12264" s="63"/>
      <c r="X12264" s="63"/>
      <c r="Y12264" s="63"/>
      <c r="Z12264" s="62">
        <v>3264</v>
      </c>
      <c r="AA12264" s="62">
        <v>25047</v>
      </c>
      <c r="AB12264" s="62">
        <v>24.85</v>
      </c>
      <c r="AC12264" s="62">
        <v>38.86</v>
      </c>
    </row>
    <row r="12265" spans="1:29" ht="30" x14ac:dyDescent="0.25">
      <c r="A12265" s="61" t="s">
        <v>452</v>
      </c>
      <c r="B12265" s="61" t="s">
        <v>453</v>
      </c>
      <c r="C12265" s="62">
        <v>2006</v>
      </c>
      <c r="D12265" s="61" t="s">
        <v>78</v>
      </c>
      <c r="E12265" s="62">
        <v>40</v>
      </c>
      <c r="F12265" s="62">
        <v>214950</v>
      </c>
      <c r="G12265" s="62">
        <v>40252</v>
      </c>
      <c r="H12265" s="62">
        <v>83.86</v>
      </c>
      <c r="I12265" s="62">
        <v>5373.75</v>
      </c>
      <c r="J12265" s="62">
        <v>199903.5</v>
      </c>
      <c r="K12265" s="62">
        <v>0</v>
      </c>
      <c r="L12265" s="63"/>
      <c r="M12265" s="63"/>
      <c r="N12265" s="63"/>
      <c r="O12265" s="63"/>
      <c r="P12265" s="63"/>
      <c r="Q12265" s="63"/>
      <c r="R12265" s="63"/>
      <c r="S12265" s="63"/>
      <c r="T12265" s="63"/>
      <c r="U12265" s="63"/>
      <c r="V12265" s="63"/>
      <c r="W12265" s="63"/>
      <c r="X12265" s="63"/>
      <c r="Y12265" s="63"/>
      <c r="Z12265" s="62">
        <v>96.46</v>
      </c>
      <c r="AA12265" s="62">
        <v>12399</v>
      </c>
      <c r="AB12265" s="62">
        <v>25.83</v>
      </c>
      <c r="AC12265" s="62">
        <v>2.41</v>
      </c>
    </row>
    <row r="12266" spans="1:29" ht="30" x14ac:dyDescent="0.25">
      <c r="A12266" s="61" t="s">
        <v>120</v>
      </c>
      <c r="B12266" s="61" t="s">
        <v>121</v>
      </c>
      <c r="C12266" s="62">
        <v>2004</v>
      </c>
      <c r="D12266" s="61" t="s">
        <v>94</v>
      </c>
      <c r="E12266" s="62">
        <v>12</v>
      </c>
      <c r="F12266" s="62">
        <v>41</v>
      </c>
      <c r="G12266" s="62">
        <v>32</v>
      </c>
      <c r="H12266" s="62">
        <v>0.22</v>
      </c>
      <c r="I12266" s="62">
        <v>3.42</v>
      </c>
      <c r="J12266" s="62">
        <v>38.130000000000003</v>
      </c>
      <c r="K12266" s="62">
        <v>68</v>
      </c>
      <c r="L12266" s="62">
        <v>125</v>
      </c>
      <c r="M12266" s="62">
        <v>0.87</v>
      </c>
      <c r="N12266" s="63"/>
      <c r="O12266" s="63"/>
      <c r="P12266" s="63"/>
      <c r="Q12266" s="63"/>
      <c r="R12266" s="63"/>
      <c r="S12266" s="63"/>
      <c r="T12266" s="63"/>
      <c r="U12266" s="63"/>
      <c r="V12266" s="63"/>
      <c r="W12266" s="63"/>
      <c r="X12266" s="63"/>
      <c r="Y12266" s="63"/>
      <c r="Z12266" s="62">
        <v>253700</v>
      </c>
      <c r="AA12266" s="62">
        <v>8437</v>
      </c>
      <c r="AB12266" s="62">
        <v>58.59</v>
      </c>
      <c r="AC12266" s="62">
        <v>21141.67</v>
      </c>
    </row>
    <row r="12267" spans="1:29" x14ac:dyDescent="0.25">
      <c r="A12267" s="61" t="s">
        <v>328</v>
      </c>
      <c r="B12267" s="61" t="s">
        <v>329</v>
      </c>
      <c r="C12267" s="62">
        <v>2010</v>
      </c>
      <c r="D12267" s="61" t="s">
        <v>298</v>
      </c>
      <c r="E12267" s="62">
        <v>12</v>
      </c>
      <c r="F12267" s="63"/>
      <c r="G12267" s="63"/>
      <c r="H12267" s="63"/>
      <c r="I12267" s="63"/>
      <c r="J12267" s="63"/>
      <c r="K12267" s="62">
        <v>0</v>
      </c>
      <c r="L12267" s="63"/>
      <c r="M12267" s="63"/>
      <c r="N12267" s="63"/>
      <c r="O12267" s="63"/>
      <c r="P12267" s="63"/>
      <c r="Q12267" s="63"/>
      <c r="R12267" s="63"/>
      <c r="S12267" s="63"/>
      <c r="T12267" s="63"/>
      <c r="U12267" s="63"/>
      <c r="V12267" s="63"/>
      <c r="W12267" s="63"/>
      <c r="X12267" s="63"/>
      <c r="Y12267" s="63"/>
      <c r="Z12267" s="62">
        <v>930.42</v>
      </c>
      <c r="AA12267" s="62">
        <v>2203</v>
      </c>
      <c r="AB12267" s="62">
        <v>15.3</v>
      </c>
      <c r="AC12267" s="62">
        <v>77.53</v>
      </c>
    </row>
    <row r="12268" spans="1:29" x14ac:dyDescent="0.25">
      <c r="A12268" s="61" t="s">
        <v>229</v>
      </c>
      <c r="B12268" s="61" t="s">
        <v>230</v>
      </c>
      <c r="C12268" s="62">
        <v>2012</v>
      </c>
      <c r="D12268" s="61" t="s">
        <v>492</v>
      </c>
      <c r="E12268" s="62">
        <v>8</v>
      </c>
      <c r="F12268" s="63"/>
      <c r="G12268" s="63"/>
      <c r="H12268" s="63"/>
      <c r="I12268" s="63"/>
      <c r="J12268" s="63"/>
      <c r="K12268" s="62">
        <v>0</v>
      </c>
      <c r="L12268" s="63"/>
      <c r="M12268" s="63"/>
      <c r="N12268" s="63"/>
      <c r="O12268" s="63"/>
      <c r="P12268" s="63"/>
      <c r="Q12268" s="63"/>
      <c r="R12268" s="63"/>
      <c r="S12268" s="63"/>
      <c r="T12268" s="63"/>
      <c r="U12268" s="63"/>
      <c r="V12268" s="63"/>
      <c r="W12268" s="63"/>
      <c r="X12268" s="63"/>
      <c r="Y12268" s="63"/>
      <c r="Z12268" s="62">
        <v>61580</v>
      </c>
      <c r="AA12268" s="62">
        <v>2271</v>
      </c>
      <c r="AB12268" s="62">
        <v>23.66</v>
      </c>
      <c r="AC12268" s="62">
        <v>7697.5</v>
      </c>
    </row>
    <row r="12269" spans="1:29" ht="30" x14ac:dyDescent="0.25">
      <c r="A12269" s="61" t="s">
        <v>239</v>
      </c>
      <c r="B12269" s="61" t="s">
        <v>240</v>
      </c>
      <c r="C12269" s="62">
        <v>2018</v>
      </c>
      <c r="D12269" s="61" t="s">
        <v>78</v>
      </c>
      <c r="E12269" s="62">
        <v>40</v>
      </c>
      <c r="F12269" s="62">
        <v>86315</v>
      </c>
      <c r="G12269" s="62">
        <v>14157</v>
      </c>
      <c r="H12269" s="62">
        <v>29.49</v>
      </c>
      <c r="I12269" s="62">
        <v>2157.88</v>
      </c>
      <c r="J12269" s="62">
        <v>80272.95</v>
      </c>
      <c r="K12269" s="62">
        <v>0</v>
      </c>
      <c r="L12269" s="62">
        <v>10483</v>
      </c>
      <c r="M12269" s="62">
        <v>21.84</v>
      </c>
      <c r="N12269" s="62">
        <v>0</v>
      </c>
      <c r="O12269" s="62">
        <v>0</v>
      </c>
      <c r="P12269" s="63"/>
      <c r="Q12269" s="63"/>
      <c r="R12269" s="63"/>
      <c r="S12269" s="63"/>
      <c r="T12269" s="63"/>
      <c r="U12269" s="63"/>
      <c r="V12269" s="63"/>
      <c r="W12269" s="63"/>
      <c r="X12269" s="63"/>
      <c r="Y12269" s="63"/>
      <c r="Z12269" s="62">
        <v>592.87</v>
      </c>
      <c r="AA12269" s="62">
        <v>7898</v>
      </c>
      <c r="AB12269" s="62">
        <v>16.45</v>
      </c>
      <c r="AC12269" s="62">
        <v>14.82</v>
      </c>
    </row>
    <row r="12270" spans="1:29" ht="30" x14ac:dyDescent="0.25">
      <c r="A12270" s="61" t="s">
        <v>378</v>
      </c>
      <c r="B12270" s="61" t="s">
        <v>379</v>
      </c>
      <c r="C12270" s="62">
        <v>2012</v>
      </c>
      <c r="D12270" s="61" t="s">
        <v>99</v>
      </c>
      <c r="E12270" s="62">
        <v>37</v>
      </c>
      <c r="F12270" s="62">
        <v>332031</v>
      </c>
      <c r="G12270" s="62">
        <v>47041</v>
      </c>
      <c r="H12270" s="62">
        <v>105.95</v>
      </c>
      <c r="I12270" s="62">
        <v>8973.81</v>
      </c>
      <c r="J12270" s="62">
        <v>308788.83</v>
      </c>
      <c r="K12270" s="62">
        <v>0</v>
      </c>
      <c r="L12270" s="63"/>
      <c r="M12270" s="63"/>
      <c r="N12270" s="63"/>
      <c r="O12270" s="63"/>
      <c r="P12270" s="63"/>
      <c r="Q12270" s="63"/>
      <c r="R12270" s="63"/>
      <c r="S12270" s="63"/>
      <c r="T12270" s="63"/>
      <c r="U12270" s="63"/>
      <c r="V12270" s="63"/>
      <c r="W12270" s="63"/>
      <c r="X12270" s="63"/>
      <c r="Y12270" s="63"/>
      <c r="Z12270" s="62">
        <v>84789</v>
      </c>
      <c r="AA12270" s="62">
        <v>8550</v>
      </c>
      <c r="AB12270" s="62">
        <v>19.260000000000002</v>
      </c>
      <c r="AC12270" s="62">
        <v>2291.59</v>
      </c>
    </row>
    <row r="12271" spans="1:29" x14ac:dyDescent="0.25">
      <c r="A12271" s="61" t="s">
        <v>229</v>
      </c>
      <c r="B12271" s="61" t="s">
        <v>230</v>
      </c>
      <c r="C12271" s="62">
        <v>2013</v>
      </c>
      <c r="D12271" s="61" t="s">
        <v>78</v>
      </c>
      <c r="E12271" s="62">
        <v>68</v>
      </c>
      <c r="F12271" s="62">
        <v>202423</v>
      </c>
      <c r="G12271" s="62">
        <v>43568</v>
      </c>
      <c r="H12271" s="62">
        <v>53.39</v>
      </c>
      <c r="I12271" s="62">
        <v>2976.81</v>
      </c>
      <c r="J12271" s="62">
        <v>188253.39</v>
      </c>
      <c r="K12271" s="62">
        <v>39093.11</v>
      </c>
      <c r="L12271" s="62">
        <v>45023</v>
      </c>
      <c r="M12271" s="62">
        <v>55.18</v>
      </c>
      <c r="N12271" s="62">
        <v>574.9</v>
      </c>
      <c r="O12271" s="62">
        <v>471435.58</v>
      </c>
      <c r="P12271" s="63"/>
      <c r="Q12271" s="63"/>
      <c r="R12271" s="63"/>
      <c r="S12271" s="63"/>
      <c r="T12271" s="63"/>
      <c r="U12271" s="63"/>
      <c r="V12271" s="63"/>
      <c r="W12271" s="63"/>
      <c r="X12271" s="63"/>
      <c r="Y12271" s="63"/>
      <c r="Z12271" s="62">
        <v>801100</v>
      </c>
      <c r="AA12271" s="62">
        <v>23413</v>
      </c>
      <c r="AB12271" s="62">
        <v>28.69</v>
      </c>
      <c r="AC12271" s="62">
        <v>11780.88</v>
      </c>
    </row>
    <row r="12272" spans="1:29" ht="30" x14ac:dyDescent="0.25">
      <c r="A12272" s="61" t="s">
        <v>216</v>
      </c>
      <c r="B12272" s="61" t="s">
        <v>217</v>
      </c>
      <c r="C12272" s="62">
        <v>2008</v>
      </c>
      <c r="D12272" s="61" t="s">
        <v>89</v>
      </c>
      <c r="E12272" s="62">
        <v>15</v>
      </c>
      <c r="F12272" s="62">
        <v>32959</v>
      </c>
      <c r="G12272" s="62">
        <v>6984</v>
      </c>
      <c r="H12272" s="62">
        <v>38.799999999999997</v>
      </c>
      <c r="I12272" s="62">
        <v>2197.27</v>
      </c>
      <c r="J12272" s="62">
        <v>30651.87</v>
      </c>
      <c r="K12272" s="62">
        <v>6970.9</v>
      </c>
      <c r="L12272" s="62">
        <v>19989</v>
      </c>
      <c r="M12272" s="62">
        <v>111.05</v>
      </c>
      <c r="N12272" s="62">
        <v>464.73</v>
      </c>
      <c r="O12272" s="62">
        <v>84064.2</v>
      </c>
      <c r="P12272" s="63"/>
      <c r="Q12272" s="63"/>
      <c r="R12272" s="63"/>
      <c r="S12272" s="63"/>
      <c r="T12272" s="63"/>
      <c r="U12272" s="63"/>
      <c r="V12272" s="63"/>
      <c r="W12272" s="63"/>
      <c r="X12272" s="63"/>
      <c r="Y12272" s="63"/>
      <c r="Z12272" s="62">
        <v>634.74</v>
      </c>
      <c r="AA12272" s="62">
        <v>11903</v>
      </c>
      <c r="AB12272" s="62">
        <v>66.13</v>
      </c>
      <c r="AC12272" s="62">
        <v>42.32</v>
      </c>
    </row>
    <row r="12273" spans="1:29" x14ac:dyDescent="0.25">
      <c r="A12273" s="61" t="s">
        <v>70</v>
      </c>
      <c r="B12273" s="61" t="s">
        <v>71</v>
      </c>
      <c r="C12273" s="62">
        <v>2010</v>
      </c>
      <c r="D12273" s="61" t="s">
        <v>94</v>
      </c>
      <c r="E12273" s="62">
        <v>24</v>
      </c>
      <c r="F12273" s="62">
        <v>246927</v>
      </c>
      <c r="G12273" s="62">
        <v>42643</v>
      </c>
      <c r="H12273" s="62">
        <v>148.07</v>
      </c>
      <c r="I12273" s="62">
        <v>10288.629999999999</v>
      </c>
      <c r="J12273" s="62">
        <v>229642.11</v>
      </c>
      <c r="K12273" s="62">
        <v>20520</v>
      </c>
      <c r="L12273" s="62">
        <v>38494</v>
      </c>
      <c r="M12273" s="62">
        <v>133.66</v>
      </c>
      <c r="N12273" s="63"/>
      <c r="O12273" s="63"/>
      <c r="P12273" s="63"/>
      <c r="Q12273" s="63"/>
      <c r="R12273" s="63"/>
      <c r="S12273" s="63"/>
      <c r="T12273" s="63"/>
      <c r="U12273" s="63"/>
      <c r="V12273" s="63"/>
      <c r="W12273" s="63"/>
      <c r="X12273" s="63"/>
      <c r="Y12273" s="63"/>
      <c r="Z12273" s="62">
        <v>4960</v>
      </c>
      <c r="AA12273" s="62">
        <v>36046</v>
      </c>
      <c r="AB12273" s="62">
        <v>125.16</v>
      </c>
      <c r="AC12273" s="62">
        <v>206.67</v>
      </c>
    </row>
    <row r="12274" spans="1:29" ht="30" x14ac:dyDescent="0.25">
      <c r="A12274" s="61" t="s">
        <v>117</v>
      </c>
      <c r="B12274" s="61" t="s">
        <v>118</v>
      </c>
      <c r="C12274" s="62">
        <v>2012</v>
      </c>
      <c r="D12274" s="61" t="s">
        <v>175</v>
      </c>
      <c r="E12274" s="62">
        <v>8</v>
      </c>
      <c r="F12274" s="63"/>
      <c r="G12274" s="63"/>
      <c r="H12274" s="63"/>
      <c r="I12274" s="63"/>
      <c r="J12274" s="63"/>
      <c r="K12274" s="62">
        <v>0</v>
      </c>
      <c r="L12274" s="63"/>
      <c r="M12274" s="63"/>
      <c r="N12274" s="63"/>
      <c r="O12274" s="63"/>
      <c r="P12274" s="63"/>
      <c r="Q12274" s="63"/>
      <c r="R12274" s="63"/>
      <c r="S12274" s="63"/>
      <c r="T12274" s="63"/>
      <c r="U12274" s="63"/>
      <c r="V12274" s="63"/>
      <c r="W12274" s="63"/>
      <c r="X12274" s="63"/>
      <c r="Y12274" s="63"/>
      <c r="Z12274" s="62">
        <v>0</v>
      </c>
      <c r="AA12274" s="63"/>
      <c r="AB12274" s="63"/>
      <c r="AC12274" s="62">
        <v>0</v>
      </c>
    </row>
    <row r="12275" spans="1:29" ht="30" x14ac:dyDescent="0.25">
      <c r="A12275" s="61" t="s">
        <v>342</v>
      </c>
      <c r="B12275" s="61" t="s">
        <v>343</v>
      </c>
      <c r="C12275" s="62">
        <v>2004</v>
      </c>
      <c r="D12275" s="61" t="s">
        <v>75</v>
      </c>
      <c r="E12275" s="62">
        <v>12</v>
      </c>
      <c r="F12275" s="62">
        <v>9863</v>
      </c>
      <c r="G12275" s="62">
        <v>1465</v>
      </c>
      <c r="H12275" s="62">
        <v>10.17</v>
      </c>
      <c r="I12275" s="62">
        <v>821.92</v>
      </c>
      <c r="J12275" s="62">
        <v>9172.59</v>
      </c>
      <c r="K12275" s="62">
        <v>0</v>
      </c>
      <c r="L12275" s="63"/>
      <c r="M12275" s="63"/>
      <c r="N12275" s="63"/>
      <c r="O12275" s="63"/>
      <c r="P12275" s="63"/>
      <c r="Q12275" s="63"/>
      <c r="R12275" s="63"/>
      <c r="S12275" s="63"/>
      <c r="T12275" s="63"/>
      <c r="U12275" s="62">
        <v>150</v>
      </c>
      <c r="V12275" s="62">
        <v>143</v>
      </c>
      <c r="W12275" s="62">
        <v>0.99</v>
      </c>
      <c r="X12275" s="62">
        <v>12</v>
      </c>
      <c r="Y12275" s="62">
        <v>3357.6</v>
      </c>
      <c r="Z12275" s="62">
        <v>131768</v>
      </c>
      <c r="AA12275" s="62">
        <v>8996</v>
      </c>
      <c r="AB12275" s="62">
        <v>62.47</v>
      </c>
      <c r="AC12275" s="62">
        <v>10980.67</v>
      </c>
    </row>
    <row r="12276" spans="1:29" ht="30" x14ac:dyDescent="0.25">
      <c r="A12276" s="61" t="s">
        <v>87</v>
      </c>
      <c r="B12276" s="61" t="s">
        <v>88</v>
      </c>
      <c r="C12276" s="62">
        <v>2018</v>
      </c>
      <c r="D12276" s="61" t="s">
        <v>99</v>
      </c>
      <c r="E12276" s="62">
        <v>164</v>
      </c>
      <c r="F12276" s="62">
        <v>558448</v>
      </c>
      <c r="G12276" s="62">
        <v>3117736</v>
      </c>
      <c r="H12276" s="62">
        <v>1584.22</v>
      </c>
      <c r="I12276" s="62">
        <v>3405.17</v>
      </c>
      <c r="J12276" s="62">
        <v>519356.64</v>
      </c>
      <c r="K12276" s="62">
        <v>13119.3</v>
      </c>
      <c r="L12276" s="62">
        <v>9126</v>
      </c>
      <c r="M12276" s="62">
        <v>4.6399999999999997</v>
      </c>
      <c r="N12276" s="62">
        <v>80</v>
      </c>
      <c r="O12276" s="62">
        <v>158209.59</v>
      </c>
      <c r="P12276" s="63"/>
      <c r="Q12276" s="63"/>
      <c r="R12276" s="63"/>
      <c r="S12276" s="63"/>
      <c r="T12276" s="63"/>
      <c r="U12276" s="63"/>
      <c r="V12276" s="63"/>
      <c r="W12276" s="63"/>
      <c r="X12276" s="63"/>
      <c r="Y12276" s="63"/>
      <c r="Z12276" s="62">
        <v>515640</v>
      </c>
      <c r="AA12276" s="62">
        <v>123797</v>
      </c>
      <c r="AB12276" s="62">
        <v>62.9</v>
      </c>
      <c r="AC12276" s="62">
        <v>3144.15</v>
      </c>
    </row>
    <row r="12277" spans="1:29" x14ac:dyDescent="0.25">
      <c r="A12277" s="61" t="s">
        <v>330</v>
      </c>
      <c r="B12277" s="61" t="s">
        <v>331</v>
      </c>
      <c r="C12277" s="62">
        <v>2007</v>
      </c>
      <c r="D12277" s="61" t="s">
        <v>75</v>
      </c>
      <c r="E12277" s="62">
        <v>36</v>
      </c>
      <c r="F12277" s="63"/>
      <c r="G12277" s="63"/>
      <c r="H12277" s="63"/>
      <c r="I12277" s="63"/>
      <c r="J12277" s="63"/>
      <c r="K12277" s="62">
        <v>0</v>
      </c>
      <c r="L12277" s="63"/>
      <c r="M12277" s="63"/>
      <c r="N12277" s="63"/>
      <c r="O12277" s="63"/>
      <c r="P12277" s="63"/>
      <c r="Q12277" s="63"/>
      <c r="R12277" s="63"/>
      <c r="S12277" s="63"/>
      <c r="T12277" s="63"/>
      <c r="U12277" s="63"/>
      <c r="V12277" s="63"/>
      <c r="W12277" s="63"/>
      <c r="X12277" s="63"/>
      <c r="Y12277" s="63"/>
      <c r="Z12277" s="62">
        <v>231800</v>
      </c>
      <c r="AA12277" s="62">
        <v>11337</v>
      </c>
      <c r="AB12277" s="62">
        <v>26.24</v>
      </c>
      <c r="AC12277" s="62">
        <v>6438.89</v>
      </c>
    </row>
    <row r="12278" spans="1:29" ht="30" x14ac:dyDescent="0.25">
      <c r="A12278" s="61" t="s">
        <v>237</v>
      </c>
      <c r="B12278" s="61" t="s">
        <v>238</v>
      </c>
      <c r="C12278" s="62">
        <v>2014</v>
      </c>
      <c r="D12278" s="61" t="s">
        <v>78</v>
      </c>
      <c r="E12278" s="62">
        <v>75</v>
      </c>
      <c r="F12278" s="62">
        <v>177058</v>
      </c>
      <c r="G12278" s="62">
        <v>39023</v>
      </c>
      <c r="H12278" s="62">
        <v>43.36</v>
      </c>
      <c r="I12278" s="62">
        <v>2360.77</v>
      </c>
      <c r="J12278" s="62">
        <v>164663.94</v>
      </c>
      <c r="K12278" s="62">
        <v>38762.620000000003</v>
      </c>
      <c r="L12278" s="62">
        <v>48649</v>
      </c>
      <c r="M12278" s="62">
        <v>54.05</v>
      </c>
      <c r="N12278" s="62">
        <v>516.83000000000004</v>
      </c>
      <c r="O12278" s="62">
        <v>467450.05</v>
      </c>
      <c r="P12278" s="63"/>
      <c r="Q12278" s="63"/>
      <c r="R12278" s="63"/>
      <c r="S12278" s="63"/>
      <c r="T12278" s="63"/>
      <c r="U12278" s="63"/>
      <c r="V12278" s="63"/>
      <c r="W12278" s="63"/>
      <c r="X12278" s="63"/>
      <c r="Y12278" s="63"/>
      <c r="Z12278" s="62">
        <v>177981</v>
      </c>
      <c r="AA12278" s="62">
        <v>13958</v>
      </c>
      <c r="AB12278" s="62">
        <v>15.51</v>
      </c>
      <c r="AC12278" s="62">
        <v>2373.08</v>
      </c>
    </row>
    <row r="12279" spans="1:29" ht="30" x14ac:dyDescent="0.25">
      <c r="A12279" s="61" t="s">
        <v>505</v>
      </c>
      <c r="B12279" s="61" t="s">
        <v>506</v>
      </c>
      <c r="C12279" s="62">
        <v>2007</v>
      </c>
      <c r="D12279" s="61" t="s">
        <v>78</v>
      </c>
      <c r="E12279" s="62">
        <v>40</v>
      </c>
      <c r="F12279" s="62">
        <v>138440</v>
      </c>
      <c r="G12279" s="62">
        <v>22301</v>
      </c>
      <c r="H12279" s="62">
        <v>46.46</v>
      </c>
      <c r="I12279" s="62">
        <v>3461</v>
      </c>
      <c r="J12279" s="62">
        <v>128749.2</v>
      </c>
      <c r="K12279" s="62">
        <v>24000</v>
      </c>
      <c r="L12279" s="62">
        <v>35944</v>
      </c>
      <c r="M12279" s="62">
        <v>74.88</v>
      </c>
      <c r="N12279" s="62">
        <v>600</v>
      </c>
      <c r="O12279" s="62">
        <v>289423.2</v>
      </c>
      <c r="P12279" s="62">
        <v>0</v>
      </c>
      <c r="Q12279" s="62">
        <v>0</v>
      </c>
      <c r="R12279" s="62">
        <v>0</v>
      </c>
      <c r="S12279" s="62">
        <v>0</v>
      </c>
      <c r="T12279" s="62">
        <v>0</v>
      </c>
      <c r="U12279" s="62">
        <v>0</v>
      </c>
      <c r="V12279" s="62">
        <v>0</v>
      </c>
      <c r="W12279" s="62">
        <v>0</v>
      </c>
      <c r="X12279" s="62">
        <v>0</v>
      </c>
      <c r="Y12279" s="62">
        <v>0</v>
      </c>
      <c r="Z12279" s="62">
        <v>1149.6600000000001</v>
      </c>
      <c r="AA12279" s="62">
        <v>2559</v>
      </c>
      <c r="AB12279" s="62">
        <v>5.33</v>
      </c>
      <c r="AC12279" s="62">
        <v>28.74</v>
      </c>
    </row>
    <row r="12280" spans="1:29" ht="30" x14ac:dyDescent="0.25">
      <c r="A12280" s="61" t="s">
        <v>324</v>
      </c>
      <c r="B12280" s="61" t="s">
        <v>325</v>
      </c>
      <c r="C12280" s="62">
        <v>2015</v>
      </c>
      <c r="D12280" s="61" t="s">
        <v>75</v>
      </c>
      <c r="E12280" s="62">
        <v>3</v>
      </c>
      <c r="F12280" s="63"/>
      <c r="G12280" s="63"/>
      <c r="H12280" s="63"/>
      <c r="I12280" s="63"/>
      <c r="J12280" s="63"/>
      <c r="K12280" s="62">
        <v>0</v>
      </c>
      <c r="L12280" s="63"/>
      <c r="M12280" s="63"/>
      <c r="N12280" s="63"/>
      <c r="O12280" s="63"/>
      <c r="P12280" s="63"/>
      <c r="Q12280" s="63"/>
      <c r="R12280" s="63"/>
      <c r="S12280" s="63"/>
      <c r="T12280" s="63"/>
      <c r="U12280" s="63"/>
      <c r="V12280" s="63"/>
      <c r="W12280" s="63"/>
      <c r="X12280" s="63"/>
      <c r="Y12280" s="63"/>
      <c r="Z12280" s="62">
        <v>12300</v>
      </c>
      <c r="AA12280" s="62">
        <v>639</v>
      </c>
      <c r="AB12280" s="62">
        <v>17.75</v>
      </c>
      <c r="AC12280" s="62">
        <v>4100</v>
      </c>
    </row>
    <row r="12281" spans="1:29" x14ac:dyDescent="0.25">
      <c r="A12281" s="61" t="s">
        <v>102</v>
      </c>
      <c r="B12281" s="61" t="s">
        <v>103</v>
      </c>
      <c r="C12281" s="62">
        <v>2003</v>
      </c>
      <c r="D12281" s="61" t="s">
        <v>301</v>
      </c>
      <c r="E12281" s="62">
        <v>12</v>
      </c>
      <c r="F12281" s="63"/>
      <c r="G12281" s="63"/>
      <c r="H12281" s="63"/>
      <c r="I12281" s="63"/>
      <c r="J12281" s="63"/>
      <c r="K12281" s="62">
        <v>0</v>
      </c>
      <c r="L12281" s="63"/>
      <c r="M12281" s="63"/>
      <c r="N12281" s="63"/>
      <c r="O12281" s="63"/>
      <c r="P12281" s="63"/>
      <c r="Q12281" s="63"/>
      <c r="R12281" s="63"/>
      <c r="S12281" s="63"/>
      <c r="T12281" s="63"/>
      <c r="U12281" s="63"/>
      <c r="V12281" s="63"/>
      <c r="W12281" s="63"/>
      <c r="X12281" s="63"/>
      <c r="Y12281" s="63"/>
      <c r="Z12281" s="62">
        <v>0</v>
      </c>
      <c r="AA12281" s="63"/>
      <c r="AB12281" s="63"/>
      <c r="AC12281" s="62">
        <v>0</v>
      </c>
    </row>
    <row r="12282" spans="1:29" x14ac:dyDescent="0.25">
      <c r="A12282" s="61" t="s">
        <v>466</v>
      </c>
      <c r="B12282" s="61" t="s">
        <v>467</v>
      </c>
      <c r="C12282" s="62">
        <v>2006</v>
      </c>
      <c r="D12282" s="61" t="s">
        <v>78</v>
      </c>
      <c r="E12282" s="62">
        <v>60</v>
      </c>
      <c r="F12282" s="62">
        <v>639180</v>
      </c>
      <c r="G12282" s="62">
        <v>91492</v>
      </c>
      <c r="H12282" s="62">
        <v>127.07</v>
      </c>
      <c r="I12282" s="62">
        <v>10653</v>
      </c>
      <c r="J12282" s="62">
        <v>594437.4</v>
      </c>
      <c r="K12282" s="62">
        <v>0</v>
      </c>
      <c r="L12282" s="63"/>
      <c r="M12282" s="63"/>
      <c r="N12282" s="63"/>
      <c r="O12282" s="63"/>
      <c r="P12282" s="63"/>
      <c r="Q12282" s="63"/>
      <c r="R12282" s="63"/>
      <c r="S12282" s="63"/>
      <c r="T12282" s="63"/>
      <c r="U12282" s="63"/>
      <c r="V12282" s="63"/>
      <c r="W12282" s="63"/>
      <c r="X12282" s="63"/>
      <c r="Y12282" s="63"/>
      <c r="Z12282" s="62">
        <v>66.73</v>
      </c>
      <c r="AA12282" s="62">
        <v>5720</v>
      </c>
      <c r="AB12282" s="62">
        <v>7.94</v>
      </c>
      <c r="AC12282" s="62">
        <v>1.1100000000000001</v>
      </c>
    </row>
    <row r="12283" spans="1:29" x14ac:dyDescent="0.25">
      <c r="A12283" s="61" t="s">
        <v>484</v>
      </c>
      <c r="B12283" s="61" t="s">
        <v>485</v>
      </c>
      <c r="C12283" s="62">
        <v>2008</v>
      </c>
      <c r="D12283" s="61" t="s">
        <v>78</v>
      </c>
      <c r="E12283" s="62">
        <v>40</v>
      </c>
      <c r="F12283" s="62">
        <v>321480</v>
      </c>
      <c r="G12283" s="62">
        <v>40821</v>
      </c>
      <c r="H12283" s="62">
        <v>85.04</v>
      </c>
      <c r="I12283" s="62">
        <v>8037</v>
      </c>
      <c r="J12283" s="62">
        <v>298976.40000000002</v>
      </c>
      <c r="K12283" s="62">
        <v>4463.63</v>
      </c>
      <c r="L12283" s="62">
        <v>6824</v>
      </c>
      <c r="M12283" s="62">
        <v>14.22</v>
      </c>
      <c r="N12283" s="63"/>
      <c r="O12283" s="63"/>
      <c r="P12283" s="63"/>
      <c r="Q12283" s="63"/>
      <c r="R12283" s="63"/>
      <c r="S12283" s="63"/>
      <c r="T12283" s="63"/>
      <c r="U12283" s="63"/>
      <c r="V12283" s="63"/>
      <c r="W12283" s="63"/>
      <c r="X12283" s="63"/>
      <c r="Y12283" s="63"/>
      <c r="Z12283" s="62">
        <v>1105.27</v>
      </c>
      <c r="AA12283" s="62">
        <v>6915</v>
      </c>
      <c r="AB12283" s="62">
        <v>14.41</v>
      </c>
      <c r="AC12283" s="62">
        <v>27.63</v>
      </c>
    </row>
    <row r="12284" spans="1:29" ht="30" x14ac:dyDescent="0.25">
      <c r="A12284" s="61" t="s">
        <v>367</v>
      </c>
      <c r="B12284" s="61" t="s">
        <v>368</v>
      </c>
      <c r="C12284" s="62">
        <v>2017</v>
      </c>
      <c r="D12284" s="61" t="s">
        <v>86</v>
      </c>
      <c r="E12284" s="62">
        <v>40</v>
      </c>
      <c r="F12284" s="62">
        <v>195353</v>
      </c>
      <c r="G12284" s="62">
        <v>37340</v>
      </c>
      <c r="H12284" s="62">
        <v>77.790000000000006</v>
      </c>
      <c r="I12284" s="62">
        <v>4883.83</v>
      </c>
      <c r="J12284" s="62">
        <v>181678.29</v>
      </c>
      <c r="K12284" s="62">
        <v>17825.41</v>
      </c>
      <c r="L12284" s="62">
        <v>57063</v>
      </c>
      <c r="M12284" s="62">
        <v>118.88</v>
      </c>
      <c r="N12284" s="62">
        <v>445.64</v>
      </c>
      <c r="O12284" s="62">
        <v>214961.99</v>
      </c>
      <c r="P12284" s="63"/>
      <c r="Q12284" s="63"/>
      <c r="R12284" s="63"/>
      <c r="S12284" s="63"/>
      <c r="T12284" s="63"/>
      <c r="U12284" s="63"/>
      <c r="V12284" s="63"/>
      <c r="W12284" s="63"/>
      <c r="X12284" s="63"/>
      <c r="Y12284" s="63"/>
      <c r="Z12284" s="62">
        <v>211500</v>
      </c>
      <c r="AA12284" s="62">
        <v>22470</v>
      </c>
      <c r="AB12284" s="62">
        <v>46.81</v>
      </c>
      <c r="AC12284" s="62">
        <v>5287.5</v>
      </c>
    </row>
    <row r="12285" spans="1:29" ht="30" x14ac:dyDescent="0.25">
      <c r="A12285" s="61" t="s">
        <v>311</v>
      </c>
      <c r="B12285" s="61" t="s">
        <v>312</v>
      </c>
      <c r="C12285" s="62">
        <v>2016</v>
      </c>
      <c r="D12285" s="61" t="s">
        <v>89</v>
      </c>
      <c r="E12285" s="62">
        <v>124</v>
      </c>
      <c r="F12285" s="62">
        <v>1174800</v>
      </c>
      <c r="G12285" s="62">
        <v>163698</v>
      </c>
      <c r="H12285" s="62">
        <v>110.01</v>
      </c>
      <c r="I12285" s="62">
        <v>9474.19</v>
      </c>
      <c r="J12285" s="62">
        <v>1092564</v>
      </c>
      <c r="K12285" s="62">
        <v>0</v>
      </c>
      <c r="L12285" s="63"/>
      <c r="M12285" s="63"/>
      <c r="N12285" s="63"/>
      <c r="O12285" s="63"/>
      <c r="P12285" s="63"/>
      <c r="Q12285" s="63"/>
      <c r="R12285" s="63"/>
      <c r="S12285" s="63"/>
      <c r="T12285" s="63"/>
      <c r="U12285" s="63"/>
      <c r="V12285" s="63"/>
      <c r="W12285" s="63"/>
      <c r="X12285" s="63"/>
      <c r="Y12285" s="63"/>
      <c r="Z12285" s="62">
        <v>112490.71</v>
      </c>
      <c r="AA12285" s="62">
        <v>74526</v>
      </c>
      <c r="AB12285" s="62">
        <v>50.08</v>
      </c>
      <c r="AC12285" s="62">
        <v>907.18</v>
      </c>
    </row>
    <row r="12286" spans="1:29" ht="30" x14ac:dyDescent="0.25">
      <c r="A12286" s="61" t="s">
        <v>231</v>
      </c>
      <c r="B12286" s="61" t="s">
        <v>232</v>
      </c>
      <c r="C12286" s="62">
        <v>2009</v>
      </c>
      <c r="D12286" s="61" t="s">
        <v>99</v>
      </c>
      <c r="E12286" s="62">
        <v>66</v>
      </c>
      <c r="F12286" s="62">
        <v>286280</v>
      </c>
      <c r="G12286" s="62">
        <v>40814</v>
      </c>
      <c r="H12286" s="62">
        <v>51.53</v>
      </c>
      <c r="I12286" s="62">
        <v>4337.58</v>
      </c>
      <c r="J12286" s="62">
        <v>266240.40000000002</v>
      </c>
      <c r="K12286" s="62">
        <v>37388.94</v>
      </c>
      <c r="L12286" s="62">
        <v>55070</v>
      </c>
      <c r="M12286" s="62">
        <v>69.53</v>
      </c>
      <c r="N12286" s="63"/>
      <c r="O12286" s="63"/>
      <c r="P12286" s="63"/>
      <c r="Q12286" s="63"/>
      <c r="R12286" s="63"/>
      <c r="S12286" s="63"/>
      <c r="T12286" s="63"/>
      <c r="U12286" s="63"/>
      <c r="V12286" s="63"/>
      <c r="W12286" s="63"/>
      <c r="X12286" s="63"/>
      <c r="Y12286" s="63"/>
      <c r="Z12286" s="62">
        <v>352420</v>
      </c>
      <c r="AA12286" s="62">
        <v>22692</v>
      </c>
      <c r="AB12286" s="62">
        <v>28.65</v>
      </c>
      <c r="AC12286" s="62">
        <v>5339.7</v>
      </c>
    </row>
    <row r="12287" spans="1:29" x14ac:dyDescent="0.25">
      <c r="A12287" s="61" t="s">
        <v>475</v>
      </c>
      <c r="B12287" s="61" t="s">
        <v>476</v>
      </c>
      <c r="C12287" s="62">
        <v>2007</v>
      </c>
      <c r="D12287" s="61" t="s">
        <v>75</v>
      </c>
      <c r="E12287" s="62">
        <v>13</v>
      </c>
      <c r="F12287" s="62">
        <v>7499</v>
      </c>
      <c r="G12287" s="62">
        <v>1352</v>
      </c>
      <c r="H12287" s="62">
        <v>8.67</v>
      </c>
      <c r="I12287" s="62">
        <v>576.85</v>
      </c>
      <c r="J12287" s="62">
        <v>6974.07</v>
      </c>
      <c r="K12287" s="62">
        <v>0</v>
      </c>
      <c r="L12287" s="63"/>
      <c r="M12287" s="63"/>
      <c r="N12287" s="63"/>
      <c r="O12287" s="63"/>
      <c r="P12287" s="63"/>
      <c r="Q12287" s="63"/>
      <c r="R12287" s="63"/>
      <c r="S12287" s="63"/>
      <c r="T12287" s="63"/>
      <c r="U12287" s="63"/>
      <c r="V12287" s="63"/>
      <c r="W12287" s="63"/>
      <c r="X12287" s="63"/>
      <c r="Y12287" s="63"/>
      <c r="Z12287" s="62">
        <v>116622</v>
      </c>
      <c r="AA12287" s="62">
        <v>2396</v>
      </c>
      <c r="AB12287" s="62">
        <v>15.36</v>
      </c>
      <c r="AC12287" s="62">
        <v>8970.92</v>
      </c>
    </row>
    <row r="12288" spans="1:29" x14ac:dyDescent="0.25">
      <c r="A12288" s="61" t="s">
        <v>267</v>
      </c>
      <c r="B12288" s="61" t="s">
        <v>268</v>
      </c>
      <c r="C12288" s="62">
        <v>2004</v>
      </c>
      <c r="D12288" s="61" t="s">
        <v>99</v>
      </c>
      <c r="E12288" s="62">
        <v>10</v>
      </c>
      <c r="F12288" s="62">
        <v>32880</v>
      </c>
      <c r="G12288" s="62">
        <v>4092</v>
      </c>
      <c r="H12288" s="62">
        <v>34.1</v>
      </c>
      <c r="I12288" s="62">
        <v>3288</v>
      </c>
      <c r="J12288" s="62">
        <v>30578.400000000001</v>
      </c>
      <c r="K12288" s="62">
        <v>4132.88</v>
      </c>
      <c r="L12288" s="62">
        <v>5897</v>
      </c>
      <c r="M12288" s="62">
        <v>49.14</v>
      </c>
      <c r="N12288" s="62">
        <v>413.29</v>
      </c>
      <c r="O12288" s="62">
        <v>49839.65</v>
      </c>
      <c r="P12288" s="63"/>
      <c r="Q12288" s="63"/>
      <c r="R12288" s="63"/>
      <c r="S12288" s="63"/>
      <c r="T12288" s="63"/>
      <c r="U12288" s="63"/>
      <c r="V12288" s="63"/>
      <c r="W12288" s="63"/>
      <c r="X12288" s="63"/>
      <c r="Y12288" s="63"/>
      <c r="Z12288" s="62">
        <v>0</v>
      </c>
      <c r="AA12288" s="62">
        <v>2902</v>
      </c>
      <c r="AB12288" s="62">
        <v>24.18</v>
      </c>
      <c r="AC12288" s="62">
        <v>0</v>
      </c>
    </row>
    <row r="12289" spans="1:29" ht="30" x14ac:dyDescent="0.25">
      <c r="A12289" s="61" t="s">
        <v>237</v>
      </c>
      <c r="B12289" s="61" t="s">
        <v>238</v>
      </c>
      <c r="C12289" s="62">
        <v>2007</v>
      </c>
      <c r="D12289" s="61" t="s">
        <v>94</v>
      </c>
      <c r="E12289" s="62">
        <v>20</v>
      </c>
      <c r="F12289" s="62">
        <v>2570</v>
      </c>
      <c r="G12289" s="62">
        <v>614</v>
      </c>
      <c r="H12289" s="62">
        <v>2.56</v>
      </c>
      <c r="I12289" s="62">
        <v>128.5</v>
      </c>
      <c r="J12289" s="62">
        <v>2390.1</v>
      </c>
      <c r="K12289" s="62">
        <v>17480.12</v>
      </c>
      <c r="L12289" s="62">
        <v>25637</v>
      </c>
      <c r="M12289" s="62">
        <v>106.82</v>
      </c>
      <c r="N12289" s="62">
        <v>874.01</v>
      </c>
      <c r="O12289" s="62">
        <v>210797.97</v>
      </c>
      <c r="P12289" s="63"/>
      <c r="Q12289" s="63"/>
      <c r="R12289" s="63"/>
      <c r="S12289" s="63"/>
      <c r="T12289" s="63"/>
      <c r="U12289" s="63"/>
      <c r="V12289" s="63"/>
      <c r="W12289" s="63"/>
      <c r="X12289" s="63"/>
      <c r="Y12289" s="63"/>
      <c r="Z12289" s="62">
        <v>274451</v>
      </c>
      <c r="AA12289" s="62">
        <v>9780</v>
      </c>
      <c r="AB12289" s="62">
        <v>40.75</v>
      </c>
      <c r="AC12289" s="62">
        <v>13722.55</v>
      </c>
    </row>
    <row r="12290" spans="1:29" x14ac:dyDescent="0.25">
      <c r="A12290" s="61" t="s">
        <v>241</v>
      </c>
      <c r="B12290" s="61" t="s">
        <v>242</v>
      </c>
      <c r="C12290" s="62">
        <v>2010</v>
      </c>
      <c r="D12290" s="61" t="s">
        <v>75</v>
      </c>
      <c r="E12290" s="62">
        <v>1</v>
      </c>
      <c r="F12290" s="63"/>
      <c r="G12290" s="63"/>
      <c r="H12290" s="63"/>
      <c r="I12290" s="63"/>
      <c r="J12290" s="63"/>
      <c r="K12290" s="62">
        <v>0</v>
      </c>
      <c r="L12290" s="63"/>
      <c r="M12290" s="63"/>
      <c r="N12290" s="63"/>
      <c r="O12290" s="63"/>
      <c r="P12290" s="63"/>
      <c r="Q12290" s="63"/>
      <c r="R12290" s="63"/>
      <c r="S12290" s="63"/>
      <c r="T12290" s="63"/>
      <c r="U12290" s="63"/>
      <c r="V12290" s="63"/>
      <c r="W12290" s="63"/>
      <c r="X12290" s="63"/>
      <c r="Y12290" s="63"/>
      <c r="Z12290" s="62">
        <v>10700</v>
      </c>
      <c r="AA12290" s="62">
        <v>952</v>
      </c>
      <c r="AB12290" s="62">
        <v>79.33</v>
      </c>
      <c r="AC12290" s="62">
        <v>10700</v>
      </c>
    </row>
    <row r="12291" spans="1:29" x14ac:dyDescent="0.25">
      <c r="A12291" s="61" t="s">
        <v>208</v>
      </c>
      <c r="B12291" s="61" t="s">
        <v>209</v>
      </c>
      <c r="C12291" s="62">
        <v>2011</v>
      </c>
      <c r="D12291" s="61" t="s">
        <v>175</v>
      </c>
      <c r="E12291" s="62">
        <v>8</v>
      </c>
      <c r="F12291" s="62">
        <v>0</v>
      </c>
      <c r="G12291" s="62">
        <v>0</v>
      </c>
      <c r="H12291" s="62">
        <v>0</v>
      </c>
      <c r="I12291" s="62">
        <v>0</v>
      </c>
      <c r="J12291" s="62">
        <v>0</v>
      </c>
      <c r="K12291" s="62">
        <v>0</v>
      </c>
      <c r="L12291" s="62">
        <v>0</v>
      </c>
      <c r="M12291" s="62">
        <v>0</v>
      </c>
      <c r="N12291" s="62">
        <v>0</v>
      </c>
      <c r="O12291" s="62">
        <v>0</v>
      </c>
      <c r="P12291" s="63"/>
      <c r="Q12291" s="63"/>
      <c r="R12291" s="63"/>
      <c r="S12291" s="63"/>
      <c r="T12291" s="63"/>
      <c r="U12291" s="63"/>
      <c r="V12291" s="63"/>
      <c r="W12291" s="63"/>
      <c r="X12291" s="63"/>
      <c r="Y12291" s="63"/>
      <c r="Z12291" s="62">
        <v>184</v>
      </c>
      <c r="AA12291" s="62">
        <v>1510</v>
      </c>
      <c r="AB12291" s="62">
        <v>15.73</v>
      </c>
      <c r="AC12291" s="62">
        <v>23</v>
      </c>
    </row>
    <row r="12292" spans="1:29" x14ac:dyDescent="0.25">
      <c r="A12292" s="61" t="s">
        <v>469</v>
      </c>
      <c r="B12292" s="61" t="s">
        <v>470</v>
      </c>
      <c r="C12292" s="62">
        <v>2012</v>
      </c>
      <c r="D12292" s="61" t="s">
        <v>78</v>
      </c>
      <c r="E12292" s="62">
        <v>48</v>
      </c>
      <c r="F12292" s="62">
        <v>145577</v>
      </c>
      <c r="G12292" s="62">
        <v>20965</v>
      </c>
      <c r="H12292" s="62">
        <v>36.4</v>
      </c>
      <c r="I12292" s="62">
        <v>3032.85</v>
      </c>
      <c r="J12292" s="62">
        <v>135386.60999999999</v>
      </c>
      <c r="K12292" s="62">
        <v>26597.48</v>
      </c>
      <c r="L12292" s="62">
        <v>36916</v>
      </c>
      <c r="M12292" s="62">
        <v>64.09</v>
      </c>
      <c r="N12292" s="62">
        <v>554.11</v>
      </c>
      <c r="O12292" s="62">
        <v>320746.96999999997</v>
      </c>
      <c r="P12292" s="63"/>
      <c r="Q12292" s="63"/>
      <c r="R12292" s="63"/>
      <c r="S12292" s="63"/>
      <c r="T12292" s="63"/>
      <c r="U12292" s="63"/>
      <c r="V12292" s="63"/>
      <c r="W12292" s="63"/>
      <c r="X12292" s="63"/>
      <c r="Y12292" s="63"/>
      <c r="Z12292" s="62">
        <v>1368.36</v>
      </c>
      <c r="AA12292" s="62">
        <v>14722</v>
      </c>
      <c r="AB12292" s="62">
        <v>25.56</v>
      </c>
      <c r="AC12292" s="62">
        <v>28.51</v>
      </c>
    </row>
    <row r="12293" spans="1:29" x14ac:dyDescent="0.25">
      <c r="A12293" s="61" t="s">
        <v>273</v>
      </c>
      <c r="B12293" s="61" t="s">
        <v>274</v>
      </c>
      <c r="C12293" s="62">
        <v>2010</v>
      </c>
      <c r="D12293" s="61" t="s">
        <v>78</v>
      </c>
      <c r="E12293" s="62">
        <v>32</v>
      </c>
      <c r="F12293" s="62">
        <v>111080</v>
      </c>
      <c r="G12293" s="62">
        <v>29153</v>
      </c>
      <c r="H12293" s="62">
        <v>75.92</v>
      </c>
      <c r="I12293" s="62">
        <v>3471.25</v>
      </c>
      <c r="J12293" s="62">
        <v>103304.4</v>
      </c>
      <c r="K12293" s="62">
        <v>6781.77</v>
      </c>
      <c r="L12293" s="62">
        <v>959955</v>
      </c>
      <c r="M12293" s="62">
        <v>2499.88</v>
      </c>
      <c r="N12293" s="62">
        <v>211.93</v>
      </c>
      <c r="O12293" s="62">
        <v>81783.34</v>
      </c>
      <c r="P12293" s="63"/>
      <c r="Q12293" s="63"/>
      <c r="R12293" s="63"/>
      <c r="S12293" s="63"/>
      <c r="T12293" s="63"/>
      <c r="U12293" s="63"/>
      <c r="V12293" s="63"/>
      <c r="W12293" s="63"/>
      <c r="X12293" s="63"/>
      <c r="Y12293" s="63"/>
      <c r="Z12293" s="62">
        <v>971.42</v>
      </c>
      <c r="AA12293" s="62">
        <v>4465</v>
      </c>
      <c r="AB12293" s="62">
        <v>11.63</v>
      </c>
      <c r="AC12293" s="62">
        <v>30.36</v>
      </c>
    </row>
    <row r="12294" spans="1:29" x14ac:dyDescent="0.25">
      <c r="A12294" s="61" t="s">
        <v>376</v>
      </c>
      <c r="B12294" s="61" t="s">
        <v>377</v>
      </c>
      <c r="C12294" s="62">
        <v>2014</v>
      </c>
      <c r="D12294" s="61" t="s">
        <v>89</v>
      </c>
      <c r="E12294" s="62">
        <v>96</v>
      </c>
      <c r="F12294" s="62">
        <v>1147440</v>
      </c>
      <c r="G12294" s="62">
        <v>160973</v>
      </c>
      <c r="H12294" s="62">
        <v>139.72999999999999</v>
      </c>
      <c r="I12294" s="62">
        <v>11952.5</v>
      </c>
      <c r="J12294" s="62">
        <v>1067119.2</v>
      </c>
      <c r="K12294" s="62">
        <v>0</v>
      </c>
      <c r="L12294" s="63"/>
      <c r="M12294" s="63"/>
      <c r="N12294" s="63"/>
      <c r="O12294" s="63"/>
      <c r="P12294" s="63"/>
      <c r="Q12294" s="63"/>
      <c r="R12294" s="63"/>
      <c r="S12294" s="63"/>
      <c r="T12294" s="63"/>
      <c r="U12294" s="63"/>
      <c r="V12294" s="63"/>
      <c r="W12294" s="63"/>
      <c r="X12294" s="63"/>
      <c r="Y12294" s="63"/>
      <c r="Z12294" s="62">
        <v>251086</v>
      </c>
      <c r="AA12294" s="62">
        <v>16307</v>
      </c>
      <c r="AB12294" s="62">
        <v>14.16</v>
      </c>
      <c r="AC12294" s="62">
        <v>2615.48</v>
      </c>
    </row>
    <row r="12295" spans="1:29" ht="30" x14ac:dyDescent="0.25">
      <c r="A12295" s="61" t="s">
        <v>311</v>
      </c>
      <c r="B12295" s="61" t="s">
        <v>312</v>
      </c>
      <c r="C12295" s="62">
        <v>2010</v>
      </c>
      <c r="D12295" s="61" t="s">
        <v>99</v>
      </c>
      <c r="E12295" s="62">
        <v>64</v>
      </c>
      <c r="F12295" s="62">
        <v>158698</v>
      </c>
      <c r="G12295" s="62">
        <v>20809</v>
      </c>
      <c r="H12295" s="62">
        <v>27.1</v>
      </c>
      <c r="I12295" s="62">
        <v>2479.66</v>
      </c>
      <c r="J12295" s="62">
        <v>147589.14000000001</v>
      </c>
      <c r="K12295" s="62">
        <v>26089.23</v>
      </c>
      <c r="L12295" s="62">
        <v>34497</v>
      </c>
      <c r="M12295" s="62">
        <v>44.92</v>
      </c>
      <c r="N12295" s="62">
        <v>407.64</v>
      </c>
      <c r="O12295" s="62">
        <v>314617.90000000002</v>
      </c>
      <c r="P12295" s="63"/>
      <c r="Q12295" s="63"/>
      <c r="R12295" s="63"/>
      <c r="S12295" s="63"/>
      <c r="T12295" s="63"/>
      <c r="U12295" s="63"/>
      <c r="V12295" s="63"/>
      <c r="W12295" s="63"/>
      <c r="X12295" s="63"/>
      <c r="Y12295" s="63"/>
      <c r="Z12295" s="62">
        <v>103776.15</v>
      </c>
      <c r="AA12295" s="62">
        <v>21031</v>
      </c>
      <c r="AB12295" s="62">
        <v>27.38</v>
      </c>
      <c r="AC12295" s="62">
        <v>1621.5</v>
      </c>
    </row>
    <row r="12296" spans="1:29" x14ac:dyDescent="0.25">
      <c r="A12296" s="61" t="s">
        <v>113</v>
      </c>
      <c r="B12296" s="61" t="s">
        <v>114</v>
      </c>
      <c r="C12296" s="62">
        <v>2013</v>
      </c>
      <c r="D12296" s="61" t="s">
        <v>99</v>
      </c>
      <c r="E12296" s="62">
        <v>75</v>
      </c>
      <c r="F12296" s="62">
        <v>251160</v>
      </c>
      <c r="G12296" s="62">
        <v>29267</v>
      </c>
      <c r="H12296" s="62">
        <v>32.520000000000003</v>
      </c>
      <c r="I12296" s="62">
        <v>3348.8</v>
      </c>
      <c r="J12296" s="62">
        <v>233578.8</v>
      </c>
      <c r="K12296" s="62">
        <v>32186.23</v>
      </c>
      <c r="L12296" s="62">
        <v>36276</v>
      </c>
      <c r="M12296" s="62">
        <v>40.31</v>
      </c>
      <c r="N12296" s="62">
        <v>429.15</v>
      </c>
      <c r="O12296" s="62">
        <v>388143.37</v>
      </c>
      <c r="P12296" s="63"/>
      <c r="Q12296" s="63"/>
      <c r="R12296" s="63"/>
      <c r="S12296" s="63"/>
      <c r="T12296" s="63"/>
      <c r="U12296" s="63"/>
      <c r="V12296" s="63"/>
      <c r="W12296" s="63"/>
      <c r="X12296" s="63"/>
      <c r="Y12296" s="63"/>
      <c r="Z12296" s="62">
        <v>404100</v>
      </c>
      <c r="AA12296" s="62">
        <v>55387</v>
      </c>
      <c r="AB12296" s="62">
        <v>61.54</v>
      </c>
      <c r="AC12296" s="62">
        <v>5388</v>
      </c>
    </row>
    <row r="12297" spans="1:29" ht="45" x14ac:dyDescent="0.25">
      <c r="A12297" s="61" t="s">
        <v>344</v>
      </c>
      <c r="B12297" s="61" t="s">
        <v>345</v>
      </c>
      <c r="C12297" s="62">
        <v>2003</v>
      </c>
      <c r="D12297" s="61" t="s">
        <v>75</v>
      </c>
      <c r="E12297" s="62">
        <v>6</v>
      </c>
      <c r="F12297" s="63"/>
      <c r="G12297" s="63"/>
      <c r="H12297" s="63"/>
      <c r="I12297" s="63"/>
      <c r="J12297" s="63"/>
      <c r="K12297" s="62">
        <v>0</v>
      </c>
      <c r="L12297" s="63"/>
      <c r="M12297" s="63"/>
      <c r="N12297" s="63"/>
      <c r="O12297" s="63"/>
      <c r="P12297" s="63"/>
      <c r="Q12297" s="63"/>
      <c r="R12297" s="63"/>
      <c r="S12297" s="63"/>
      <c r="T12297" s="63"/>
      <c r="U12297" s="63"/>
      <c r="V12297" s="63"/>
      <c r="W12297" s="63"/>
      <c r="X12297" s="63"/>
      <c r="Y12297" s="63"/>
      <c r="Z12297" s="62">
        <v>0</v>
      </c>
      <c r="AA12297" s="63"/>
      <c r="AB12297" s="63"/>
      <c r="AC12297" s="62">
        <v>0</v>
      </c>
    </row>
    <row r="12298" spans="1:29" ht="30" x14ac:dyDescent="0.25">
      <c r="A12298" s="61" t="s">
        <v>120</v>
      </c>
      <c r="B12298" s="61" t="s">
        <v>121</v>
      </c>
      <c r="C12298" s="62">
        <v>2016</v>
      </c>
      <c r="D12298" s="61" t="s">
        <v>150</v>
      </c>
      <c r="E12298" s="62">
        <v>8</v>
      </c>
      <c r="F12298" s="62">
        <v>0</v>
      </c>
      <c r="G12298" s="62">
        <v>0</v>
      </c>
      <c r="H12298" s="62">
        <v>0</v>
      </c>
      <c r="I12298" s="62">
        <v>0</v>
      </c>
      <c r="J12298" s="62">
        <v>0</v>
      </c>
      <c r="K12298" s="62">
        <v>0</v>
      </c>
      <c r="L12298" s="62">
        <v>0</v>
      </c>
      <c r="M12298" s="62">
        <v>0</v>
      </c>
      <c r="N12298" s="62">
        <v>0</v>
      </c>
      <c r="O12298" s="62">
        <v>0</v>
      </c>
      <c r="P12298" s="63"/>
      <c r="Q12298" s="63"/>
      <c r="R12298" s="63"/>
      <c r="S12298" s="63"/>
      <c r="T12298" s="63"/>
      <c r="U12298" s="63"/>
      <c r="V12298" s="63"/>
      <c r="W12298" s="63"/>
      <c r="X12298" s="63"/>
      <c r="Y12298" s="63"/>
      <c r="Z12298" s="62">
        <v>22200</v>
      </c>
      <c r="AA12298" s="62">
        <v>1530</v>
      </c>
      <c r="AB12298" s="62">
        <v>15.94</v>
      </c>
      <c r="AC12298" s="62">
        <v>2775</v>
      </c>
    </row>
    <row r="12299" spans="1:29" ht="30" x14ac:dyDescent="0.25">
      <c r="A12299" s="61" t="s">
        <v>287</v>
      </c>
      <c r="B12299" s="61" t="s">
        <v>288</v>
      </c>
      <c r="C12299" s="62">
        <v>2014</v>
      </c>
      <c r="D12299" s="61" t="s">
        <v>99</v>
      </c>
      <c r="E12299" s="62">
        <v>64</v>
      </c>
      <c r="F12299" s="62">
        <v>568560</v>
      </c>
      <c r="G12299" s="62">
        <v>89161</v>
      </c>
      <c r="H12299" s="62">
        <v>116.1</v>
      </c>
      <c r="I12299" s="62">
        <v>8883.75</v>
      </c>
      <c r="J12299" s="62">
        <v>528760.80000000005</v>
      </c>
      <c r="K12299" s="62">
        <v>0</v>
      </c>
      <c r="L12299" s="63"/>
      <c r="M12299" s="63"/>
      <c r="N12299" s="63"/>
      <c r="O12299" s="63"/>
      <c r="P12299" s="63"/>
      <c r="Q12299" s="63"/>
      <c r="R12299" s="63"/>
      <c r="S12299" s="63"/>
      <c r="T12299" s="63"/>
      <c r="U12299" s="63"/>
      <c r="V12299" s="63"/>
      <c r="W12299" s="63"/>
      <c r="X12299" s="63"/>
      <c r="Y12299" s="63"/>
      <c r="Z12299" s="62">
        <v>198333</v>
      </c>
      <c r="AA12299" s="62">
        <v>28822</v>
      </c>
      <c r="AB12299" s="62">
        <v>37.53</v>
      </c>
      <c r="AC12299" s="62">
        <v>3098.95</v>
      </c>
    </row>
    <row r="12300" spans="1:29" ht="30" x14ac:dyDescent="0.25">
      <c r="A12300" s="61" t="s">
        <v>237</v>
      </c>
      <c r="B12300" s="61" t="s">
        <v>238</v>
      </c>
      <c r="C12300" s="62">
        <v>2013</v>
      </c>
      <c r="D12300" s="61" t="s">
        <v>301</v>
      </c>
      <c r="E12300" s="62">
        <v>19</v>
      </c>
      <c r="F12300" s="62">
        <v>118372</v>
      </c>
      <c r="G12300" s="62">
        <v>20293</v>
      </c>
      <c r="H12300" s="62">
        <v>89</v>
      </c>
      <c r="I12300" s="62">
        <v>6230.11</v>
      </c>
      <c r="J12300" s="62">
        <v>110085.96</v>
      </c>
      <c r="K12300" s="62">
        <v>6932.96</v>
      </c>
      <c r="L12300" s="62">
        <v>8613</v>
      </c>
      <c r="M12300" s="62">
        <v>37.78</v>
      </c>
      <c r="N12300" s="62">
        <v>364.89</v>
      </c>
      <c r="O12300" s="62">
        <v>83606.67</v>
      </c>
      <c r="P12300" s="63"/>
      <c r="Q12300" s="63"/>
      <c r="R12300" s="63"/>
      <c r="S12300" s="63"/>
      <c r="T12300" s="63"/>
      <c r="U12300" s="63"/>
      <c r="V12300" s="63"/>
      <c r="W12300" s="63"/>
      <c r="X12300" s="63"/>
      <c r="Y12300" s="63"/>
      <c r="Z12300" s="62">
        <v>96710</v>
      </c>
      <c r="AA12300" s="62">
        <v>15535</v>
      </c>
      <c r="AB12300" s="62">
        <v>68.14</v>
      </c>
      <c r="AC12300" s="62">
        <v>5090</v>
      </c>
    </row>
    <row r="12301" spans="1:29" ht="30" x14ac:dyDescent="0.25">
      <c r="A12301" s="61" t="s">
        <v>361</v>
      </c>
      <c r="B12301" s="61" t="s">
        <v>362</v>
      </c>
      <c r="C12301" s="62">
        <v>2007</v>
      </c>
      <c r="D12301" s="61" t="s">
        <v>75</v>
      </c>
      <c r="E12301" s="62">
        <v>8</v>
      </c>
      <c r="F12301" s="62">
        <v>2943</v>
      </c>
      <c r="G12301" s="62">
        <v>592</v>
      </c>
      <c r="H12301" s="62">
        <v>6.17</v>
      </c>
      <c r="I12301" s="62">
        <v>367.88</v>
      </c>
      <c r="J12301" s="62">
        <v>2736.99</v>
      </c>
      <c r="K12301" s="62">
        <v>0</v>
      </c>
      <c r="L12301" s="62">
        <v>169</v>
      </c>
      <c r="M12301" s="62">
        <v>1.76</v>
      </c>
      <c r="N12301" s="63"/>
      <c r="O12301" s="63"/>
      <c r="P12301" s="63"/>
      <c r="Q12301" s="63"/>
      <c r="R12301" s="63"/>
      <c r="S12301" s="63"/>
      <c r="T12301" s="63"/>
      <c r="U12301" s="62">
        <v>4147</v>
      </c>
      <c r="V12301" s="62">
        <v>9266</v>
      </c>
      <c r="W12301" s="62">
        <v>96.52</v>
      </c>
      <c r="X12301" s="62">
        <v>518</v>
      </c>
      <c r="Y12301" s="62">
        <v>92826.45</v>
      </c>
      <c r="Z12301" s="62">
        <v>30.88</v>
      </c>
      <c r="AA12301" s="62">
        <v>6808</v>
      </c>
      <c r="AB12301" s="62">
        <v>70.92</v>
      </c>
      <c r="AC12301" s="62">
        <v>3.86</v>
      </c>
    </row>
    <row r="12302" spans="1:29" ht="30" x14ac:dyDescent="0.25">
      <c r="A12302" s="61" t="s">
        <v>255</v>
      </c>
      <c r="B12302" s="61" t="s">
        <v>256</v>
      </c>
      <c r="C12302" s="62">
        <v>2010</v>
      </c>
      <c r="D12302" s="61" t="s">
        <v>75</v>
      </c>
      <c r="E12302" s="62">
        <v>6</v>
      </c>
      <c r="F12302" s="63"/>
      <c r="G12302" s="63"/>
      <c r="H12302" s="63"/>
      <c r="I12302" s="63"/>
      <c r="J12302" s="63"/>
      <c r="K12302" s="62">
        <v>0</v>
      </c>
      <c r="L12302" s="63"/>
      <c r="M12302" s="63"/>
      <c r="N12302" s="63"/>
      <c r="O12302" s="63"/>
      <c r="P12302" s="63"/>
      <c r="Q12302" s="63"/>
      <c r="R12302" s="63"/>
      <c r="S12302" s="63"/>
      <c r="T12302" s="63"/>
      <c r="U12302" s="63"/>
      <c r="V12302" s="63"/>
      <c r="W12302" s="63"/>
      <c r="X12302" s="63"/>
      <c r="Y12302" s="63"/>
      <c r="Z12302" s="62">
        <v>0.25</v>
      </c>
      <c r="AA12302" s="62">
        <v>1617</v>
      </c>
      <c r="AB12302" s="62">
        <v>22.46</v>
      </c>
      <c r="AC12302" s="62">
        <v>0.04</v>
      </c>
    </row>
    <row r="12303" spans="1:29" x14ac:dyDescent="0.25">
      <c r="A12303" s="61" t="s">
        <v>102</v>
      </c>
      <c r="B12303" s="61" t="s">
        <v>103</v>
      </c>
      <c r="C12303" s="62">
        <v>2009</v>
      </c>
      <c r="D12303" s="61" t="s">
        <v>511</v>
      </c>
      <c r="E12303" s="62">
        <v>18</v>
      </c>
      <c r="F12303" s="62">
        <v>2015</v>
      </c>
      <c r="G12303" s="62">
        <v>389</v>
      </c>
      <c r="H12303" s="62">
        <v>1.8</v>
      </c>
      <c r="I12303" s="62">
        <v>111.94</v>
      </c>
      <c r="J12303" s="62">
        <v>1873.95</v>
      </c>
      <c r="K12303" s="62">
        <v>3861.3</v>
      </c>
      <c r="L12303" s="62">
        <v>456</v>
      </c>
      <c r="M12303" s="62">
        <v>2.11</v>
      </c>
      <c r="N12303" s="62">
        <v>214.52</v>
      </c>
      <c r="O12303" s="62">
        <v>46564.57</v>
      </c>
      <c r="P12303" s="63"/>
      <c r="Q12303" s="63"/>
      <c r="R12303" s="63"/>
      <c r="S12303" s="63"/>
      <c r="T12303" s="63"/>
      <c r="U12303" s="63"/>
      <c r="V12303" s="63"/>
      <c r="W12303" s="63"/>
      <c r="X12303" s="63"/>
      <c r="Y12303" s="63"/>
      <c r="Z12303" s="62">
        <v>0</v>
      </c>
      <c r="AA12303" s="63"/>
      <c r="AB12303" s="63"/>
      <c r="AC12303" s="62">
        <v>0</v>
      </c>
    </row>
    <row r="12304" spans="1:29" ht="30" x14ac:dyDescent="0.25">
      <c r="A12304" s="61" t="s">
        <v>450</v>
      </c>
      <c r="B12304" s="61" t="s">
        <v>451</v>
      </c>
      <c r="C12304" s="62">
        <v>2005</v>
      </c>
      <c r="D12304" s="61" t="s">
        <v>78</v>
      </c>
      <c r="E12304" s="62">
        <v>40</v>
      </c>
      <c r="F12304" s="62">
        <v>9684</v>
      </c>
      <c r="G12304" s="62">
        <v>1536</v>
      </c>
      <c r="H12304" s="62">
        <v>3.2</v>
      </c>
      <c r="I12304" s="62">
        <v>242.1</v>
      </c>
      <c r="J12304" s="62">
        <v>9006.1200000000008</v>
      </c>
      <c r="K12304" s="62">
        <v>0</v>
      </c>
      <c r="L12304" s="62">
        <v>1648</v>
      </c>
      <c r="M12304" s="62">
        <v>3.43</v>
      </c>
      <c r="N12304" s="63"/>
      <c r="O12304" s="63"/>
      <c r="P12304" s="63"/>
      <c r="Q12304" s="63"/>
      <c r="R12304" s="63"/>
      <c r="S12304" s="63"/>
      <c r="T12304" s="63"/>
      <c r="U12304" s="63"/>
      <c r="V12304" s="63"/>
      <c r="W12304" s="63"/>
      <c r="X12304" s="63"/>
      <c r="Y12304" s="63"/>
      <c r="Z12304" s="62">
        <v>0</v>
      </c>
      <c r="AA12304" s="62">
        <v>2438</v>
      </c>
      <c r="AB12304" s="62">
        <v>5.08</v>
      </c>
      <c r="AC12304" s="62">
        <v>0</v>
      </c>
    </row>
    <row r="12305" spans="1:29" x14ac:dyDescent="0.25">
      <c r="A12305" s="61" t="s">
        <v>128</v>
      </c>
      <c r="B12305" s="61" t="s">
        <v>129</v>
      </c>
      <c r="C12305" s="62">
        <v>2014</v>
      </c>
      <c r="D12305" s="61" t="s">
        <v>135</v>
      </c>
      <c r="E12305" s="62">
        <v>68</v>
      </c>
      <c r="F12305" s="62">
        <v>4089</v>
      </c>
      <c r="G12305" s="62">
        <v>1162</v>
      </c>
      <c r="H12305" s="62">
        <v>1.42</v>
      </c>
      <c r="I12305" s="62">
        <v>60.13</v>
      </c>
      <c r="J12305" s="62">
        <v>3802.77</v>
      </c>
      <c r="K12305" s="62">
        <v>15.52</v>
      </c>
      <c r="L12305" s="62">
        <v>37</v>
      </c>
      <c r="M12305" s="62">
        <v>0.05</v>
      </c>
      <c r="N12305" s="62">
        <v>0.23</v>
      </c>
      <c r="O12305" s="62">
        <v>187.15</v>
      </c>
      <c r="P12305" s="63"/>
      <c r="Q12305" s="63"/>
      <c r="R12305" s="63"/>
      <c r="S12305" s="63"/>
      <c r="T12305" s="63"/>
      <c r="U12305" s="63"/>
      <c r="V12305" s="63"/>
      <c r="W12305" s="63"/>
      <c r="X12305" s="63"/>
      <c r="Y12305" s="63"/>
      <c r="Z12305" s="62">
        <v>6469</v>
      </c>
      <c r="AA12305" s="62">
        <v>42760</v>
      </c>
      <c r="AB12305" s="62">
        <v>52.4</v>
      </c>
      <c r="AC12305" s="62">
        <v>95.13</v>
      </c>
    </row>
    <row r="12306" spans="1:29" ht="45" x14ac:dyDescent="0.25">
      <c r="A12306" s="61" t="s">
        <v>109</v>
      </c>
      <c r="B12306" s="61" t="s">
        <v>110</v>
      </c>
      <c r="C12306" s="62">
        <v>2014</v>
      </c>
      <c r="D12306" s="61" t="s">
        <v>75</v>
      </c>
      <c r="E12306" s="62">
        <v>17</v>
      </c>
      <c r="F12306" s="62">
        <v>6237</v>
      </c>
      <c r="G12306" s="62">
        <v>2421</v>
      </c>
      <c r="H12306" s="62">
        <v>11.87</v>
      </c>
      <c r="I12306" s="62">
        <v>366.88</v>
      </c>
      <c r="J12306" s="62">
        <v>5800.41</v>
      </c>
      <c r="K12306" s="62">
        <v>0</v>
      </c>
      <c r="L12306" s="63"/>
      <c r="M12306" s="63"/>
      <c r="N12306" s="63"/>
      <c r="O12306" s="63"/>
      <c r="P12306" s="62">
        <v>5820</v>
      </c>
      <c r="Q12306" s="62">
        <v>12611</v>
      </c>
      <c r="R12306" s="62">
        <v>61.82</v>
      </c>
      <c r="S12306" s="62">
        <v>342</v>
      </c>
      <c r="T12306" s="62">
        <v>73733.58</v>
      </c>
      <c r="U12306" s="62">
        <v>7909</v>
      </c>
      <c r="V12306" s="62">
        <v>25357</v>
      </c>
      <c r="W12306" s="62">
        <v>124.3</v>
      </c>
      <c r="X12306" s="62">
        <v>465</v>
      </c>
      <c r="Y12306" s="62">
        <v>177035.06</v>
      </c>
      <c r="Z12306" s="62">
        <v>74961.490000000005</v>
      </c>
      <c r="AA12306" s="62">
        <v>4149</v>
      </c>
      <c r="AB12306" s="62">
        <v>20.34</v>
      </c>
      <c r="AC12306" s="62">
        <v>4409.5</v>
      </c>
    </row>
    <row r="12307" spans="1:29" ht="30" x14ac:dyDescent="0.25">
      <c r="A12307" s="61" t="s">
        <v>446</v>
      </c>
      <c r="B12307" s="61" t="s">
        <v>447</v>
      </c>
      <c r="C12307" s="62">
        <v>2017</v>
      </c>
      <c r="D12307" s="61" t="s">
        <v>150</v>
      </c>
      <c r="E12307" s="62">
        <v>8</v>
      </c>
      <c r="F12307" s="63"/>
      <c r="G12307" s="63"/>
      <c r="H12307" s="63"/>
      <c r="I12307" s="63"/>
      <c r="J12307" s="63"/>
      <c r="K12307" s="62">
        <v>0</v>
      </c>
      <c r="L12307" s="63"/>
      <c r="M12307" s="63"/>
      <c r="N12307" s="63"/>
      <c r="O12307" s="63"/>
      <c r="P12307" s="63"/>
      <c r="Q12307" s="63"/>
      <c r="R12307" s="63"/>
      <c r="S12307" s="63"/>
      <c r="T12307" s="63"/>
      <c r="U12307" s="63"/>
      <c r="V12307" s="63"/>
      <c r="W12307" s="63"/>
      <c r="X12307" s="63"/>
      <c r="Y12307" s="63"/>
      <c r="Z12307" s="62">
        <v>0</v>
      </c>
      <c r="AA12307" s="63"/>
      <c r="AB12307" s="63"/>
      <c r="AC12307" s="62">
        <v>0</v>
      </c>
    </row>
    <row r="12308" spans="1:29" ht="30" x14ac:dyDescent="0.25">
      <c r="A12308" s="61" t="s">
        <v>239</v>
      </c>
      <c r="B12308" s="61" t="s">
        <v>240</v>
      </c>
      <c r="C12308" s="62">
        <v>2008</v>
      </c>
      <c r="D12308" s="61" t="s">
        <v>89</v>
      </c>
      <c r="E12308" s="62">
        <v>60</v>
      </c>
      <c r="F12308" s="62">
        <v>650416</v>
      </c>
      <c r="G12308" s="62">
        <v>97657</v>
      </c>
      <c r="H12308" s="62">
        <v>135.63</v>
      </c>
      <c r="I12308" s="62">
        <v>10840.27</v>
      </c>
      <c r="J12308" s="62">
        <v>604886.88</v>
      </c>
      <c r="K12308" s="62">
        <v>0</v>
      </c>
      <c r="L12308" s="63"/>
      <c r="M12308" s="63"/>
      <c r="N12308" s="63"/>
      <c r="O12308" s="63"/>
      <c r="P12308" s="63"/>
      <c r="Q12308" s="63"/>
      <c r="R12308" s="63"/>
      <c r="S12308" s="63"/>
      <c r="T12308" s="63"/>
      <c r="U12308" s="63"/>
      <c r="V12308" s="63"/>
      <c r="W12308" s="63"/>
      <c r="X12308" s="63"/>
      <c r="Y12308" s="63"/>
      <c r="Z12308" s="62">
        <v>2.1</v>
      </c>
      <c r="AA12308" s="62">
        <v>9602</v>
      </c>
      <c r="AB12308" s="62">
        <v>13.34</v>
      </c>
      <c r="AC12308" s="62">
        <v>0.04</v>
      </c>
    </row>
    <row r="12309" spans="1:29" x14ac:dyDescent="0.25">
      <c r="A12309" s="61" t="s">
        <v>285</v>
      </c>
      <c r="B12309" s="61" t="s">
        <v>286</v>
      </c>
      <c r="C12309" s="62">
        <v>2010</v>
      </c>
      <c r="D12309" s="61" t="s">
        <v>150</v>
      </c>
      <c r="E12309" s="62">
        <v>16</v>
      </c>
      <c r="F12309" s="63"/>
      <c r="G12309" s="63"/>
      <c r="H12309" s="63"/>
      <c r="I12309" s="63"/>
      <c r="J12309" s="63"/>
      <c r="K12309" s="62">
        <v>0</v>
      </c>
      <c r="L12309" s="63"/>
      <c r="M12309" s="63"/>
      <c r="N12309" s="63"/>
      <c r="O12309" s="63"/>
      <c r="P12309" s="63"/>
      <c r="Q12309" s="63"/>
      <c r="R12309" s="63"/>
      <c r="S12309" s="63"/>
      <c r="T12309" s="63"/>
      <c r="U12309" s="63"/>
      <c r="V12309" s="63"/>
      <c r="W12309" s="63"/>
      <c r="X12309" s="63"/>
      <c r="Y12309" s="63"/>
      <c r="Z12309" s="62">
        <v>37200</v>
      </c>
      <c r="AA12309" s="62">
        <v>1514</v>
      </c>
      <c r="AB12309" s="62">
        <v>7.89</v>
      </c>
      <c r="AC12309" s="62">
        <v>2325</v>
      </c>
    </row>
    <row r="12310" spans="1:29" ht="30" x14ac:dyDescent="0.25">
      <c r="A12310" s="61" t="s">
        <v>120</v>
      </c>
      <c r="B12310" s="61" t="s">
        <v>121</v>
      </c>
      <c r="C12310" s="62">
        <v>2006</v>
      </c>
      <c r="D12310" s="61" t="s">
        <v>86</v>
      </c>
      <c r="E12310" s="62">
        <v>74</v>
      </c>
      <c r="F12310" s="62">
        <v>26818</v>
      </c>
      <c r="G12310" s="62">
        <v>5500</v>
      </c>
      <c r="H12310" s="62">
        <v>6.19</v>
      </c>
      <c r="I12310" s="62">
        <v>362.41</v>
      </c>
      <c r="J12310" s="62">
        <v>24940.74</v>
      </c>
      <c r="K12310" s="62">
        <v>3432.59</v>
      </c>
      <c r="L12310" s="62">
        <v>7123</v>
      </c>
      <c r="M12310" s="62">
        <v>8.02</v>
      </c>
      <c r="N12310" s="62">
        <v>46.39</v>
      </c>
      <c r="O12310" s="62">
        <v>41394.629999999997</v>
      </c>
      <c r="P12310" s="63"/>
      <c r="Q12310" s="63"/>
      <c r="R12310" s="63"/>
      <c r="S12310" s="63"/>
      <c r="T12310" s="63"/>
      <c r="U12310" s="63"/>
      <c r="V12310" s="63"/>
      <c r="W12310" s="63"/>
      <c r="X12310" s="63"/>
      <c r="Y12310" s="63"/>
      <c r="Z12310" s="62">
        <v>421100</v>
      </c>
      <c r="AA12310" s="62">
        <v>21913</v>
      </c>
      <c r="AB12310" s="62">
        <v>24.68</v>
      </c>
      <c r="AC12310" s="62">
        <v>5690.54</v>
      </c>
    </row>
    <row r="12311" spans="1:29" x14ac:dyDescent="0.25">
      <c r="A12311" s="61" t="s">
        <v>208</v>
      </c>
      <c r="B12311" s="61" t="s">
        <v>209</v>
      </c>
      <c r="C12311" s="62">
        <v>2005</v>
      </c>
      <c r="D12311" s="61" t="s">
        <v>150</v>
      </c>
      <c r="E12311" s="62">
        <v>8</v>
      </c>
      <c r="F12311" s="62">
        <v>0</v>
      </c>
      <c r="G12311" s="62">
        <v>0</v>
      </c>
      <c r="H12311" s="62">
        <v>0</v>
      </c>
      <c r="I12311" s="62">
        <v>0</v>
      </c>
      <c r="J12311" s="62">
        <v>0</v>
      </c>
      <c r="K12311" s="62">
        <v>0</v>
      </c>
      <c r="L12311" s="62">
        <v>0</v>
      </c>
      <c r="M12311" s="62">
        <v>0</v>
      </c>
      <c r="N12311" s="63"/>
      <c r="O12311" s="63"/>
      <c r="P12311" s="63"/>
      <c r="Q12311" s="63"/>
      <c r="R12311" s="63"/>
      <c r="S12311" s="63"/>
      <c r="T12311" s="63"/>
      <c r="U12311" s="63"/>
      <c r="V12311" s="63"/>
      <c r="W12311" s="63"/>
      <c r="X12311" s="63"/>
      <c r="Y12311" s="63"/>
      <c r="Z12311" s="62">
        <v>199</v>
      </c>
      <c r="AA12311" s="62">
        <v>1445</v>
      </c>
      <c r="AB12311" s="62">
        <v>15.05</v>
      </c>
      <c r="AC12311" s="62">
        <v>24.88</v>
      </c>
    </row>
    <row r="12312" spans="1:29" x14ac:dyDescent="0.25">
      <c r="A12312" s="61" t="s">
        <v>281</v>
      </c>
      <c r="B12312" s="61" t="s">
        <v>282</v>
      </c>
      <c r="C12312" s="62">
        <v>2016</v>
      </c>
      <c r="D12312" s="61" t="s">
        <v>99</v>
      </c>
      <c r="E12312" s="62">
        <v>40</v>
      </c>
      <c r="F12312" s="62">
        <v>315630</v>
      </c>
      <c r="G12312" s="62">
        <v>52714</v>
      </c>
      <c r="H12312" s="62">
        <v>109.82</v>
      </c>
      <c r="I12312" s="62">
        <v>7890.75</v>
      </c>
      <c r="J12312" s="62">
        <v>293535.90000000002</v>
      </c>
      <c r="K12312" s="62">
        <v>0</v>
      </c>
      <c r="L12312" s="63"/>
      <c r="M12312" s="63"/>
      <c r="N12312" s="63"/>
      <c r="O12312" s="63"/>
      <c r="P12312" s="63"/>
      <c r="Q12312" s="63"/>
      <c r="R12312" s="63"/>
      <c r="S12312" s="63"/>
      <c r="T12312" s="63"/>
      <c r="U12312" s="63"/>
      <c r="V12312" s="63"/>
      <c r="W12312" s="63"/>
      <c r="X12312" s="63"/>
      <c r="Y12312" s="63"/>
      <c r="Z12312" s="62">
        <v>74800</v>
      </c>
      <c r="AA12312" s="62">
        <v>21159</v>
      </c>
      <c r="AB12312" s="62">
        <v>44.08</v>
      </c>
      <c r="AC12312" s="62">
        <v>1870</v>
      </c>
    </row>
    <row r="12313" spans="1:29" ht="30" x14ac:dyDescent="0.25">
      <c r="A12313" s="61" t="s">
        <v>182</v>
      </c>
      <c r="B12313" s="61" t="s">
        <v>183</v>
      </c>
      <c r="C12313" s="62">
        <v>2014</v>
      </c>
      <c r="D12313" s="61" t="s">
        <v>75</v>
      </c>
      <c r="E12313" s="62">
        <v>5</v>
      </c>
      <c r="F12313" s="63"/>
      <c r="G12313" s="63"/>
      <c r="H12313" s="63"/>
      <c r="I12313" s="63"/>
      <c r="J12313" s="63"/>
      <c r="K12313" s="62">
        <v>0</v>
      </c>
      <c r="L12313" s="63"/>
      <c r="M12313" s="63"/>
      <c r="N12313" s="63"/>
      <c r="O12313" s="63"/>
      <c r="P12313" s="63"/>
      <c r="Q12313" s="63"/>
      <c r="R12313" s="63"/>
      <c r="S12313" s="63"/>
      <c r="T12313" s="63"/>
      <c r="U12313" s="63"/>
      <c r="V12313" s="63"/>
      <c r="W12313" s="63"/>
      <c r="X12313" s="63"/>
      <c r="Y12313" s="63"/>
      <c r="Z12313" s="62">
        <v>48348</v>
      </c>
      <c r="AA12313" s="62">
        <v>4438</v>
      </c>
      <c r="AB12313" s="62">
        <v>73.97</v>
      </c>
      <c r="AC12313" s="62">
        <v>9669.6</v>
      </c>
    </row>
    <row r="12314" spans="1:29" ht="45" x14ac:dyDescent="0.25">
      <c r="A12314" s="61" t="s">
        <v>214</v>
      </c>
      <c r="B12314" s="61" t="s">
        <v>215</v>
      </c>
      <c r="C12314" s="62">
        <v>2006</v>
      </c>
      <c r="D12314" s="61" t="s">
        <v>89</v>
      </c>
      <c r="E12314" s="62">
        <v>100</v>
      </c>
      <c r="F12314" s="62">
        <v>442569</v>
      </c>
      <c r="G12314" s="62">
        <v>100824</v>
      </c>
      <c r="H12314" s="62">
        <v>84.02</v>
      </c>
      <c r="I12314" s="62">
        <v>4425.6899999999996</v>
      </c>
      <c r="J12314" s="62">
        <v>411589.17</v>
      </c>
      <c r="K12314" s="62">
        <v>87792.43</v>
      </c>
      <c r="L12314" s="62">
        <v>61296</v>
      </c>
      <c r="M12314" s="62">
        <v>51.08</v>
      </c>
      <c r="N12314" s="62">
        <v>877.92</v>
      </c>
      <c r="O12314" s="62">
        <v>1058715.31</v>
      </c>
      <c r="P12314" s="63"/>
      <c r="Q12314" s="63"/>
      <c r="R12314" s="63"/>
      <c r="S12314" s="63"/>
      <c r="T12314" s="63"/>
      <c r="U12314" s="63"/>
      <c r="V12314" s="63"/>
      <c r="W12314" s="63"/>
      <c r="X12314" s="63"/>
      <c r="Y12314" s="63"/>
      <c r="Z12314" s="62">
        <v>9712</v>
      </c>
      <c r="AA12314" s="62">
        <v>20772</v>
      </c>
      <c r="AB12314" s="62">
        <v>17.309999999999999</v>
      </c>
      <c r="AC12314" s="62">
        <v>97.12</v>
      </c>
    </row>
    <row r="12315" spans="1:29" ht="30" x14ac:dyDescent="0.25">
      <c r="A12315" s="61" t="s">
        <v>117</v>
      </c>
      <c r="B12315" s="61" t="s">
        <v>118</v>
      </c>
      <c r="C12315" s="62">
        <v>2014</v>
      </c>
      <c r="D12315" s="61" t="s">
        <v>468</v>
      </c>
      <c r="E12315" s="62">
        <v>24</v>
      </c>
      <c r="F12315" s="63"/>
      <c r="G12315" s="63"/>
      <c r="H12315" s="63"/>
      <c r="I12315" s="63"/>
      <c r="J12315" s="63"/>
      <c r="K12315" s="62">
        <v>0</v>
      </c>
      <c r="L12315" s="63"/>
      <c r="M12315" s="63"/>
      <c r="N12315" s="63"/>
      <c r="O12315" s="63"/>
      <c r="P12315" s="63"/>
      <c r="Q12315" s="63"/>
      <c r="R12315" s="63"/>
      <c r="S12315" s="63"/>
      <c r="T12315" s="63"/>
      <c r="U12315" s="63"/>
      <c r="V12315" s="63"/>
      <c r="W12315" s="63"/>
      <c r="X12315" s="63"/>
      <c r="Y12315" s="63"/>
      <c r="Z12315" s="62">
        <v>0</v>
      </c>
      <c r="AA12315" s="63"/>
      <c r="AB12315" s="63"/>
      <c r="AC12315" s="62">
        <v>0</v>
      </c>
    </row>
    <row r="12316" spans="1:29" x14ac:dyDescent="0.25">
      <c r="A12316" s="61" t="s">
        <v>409</v>
      </c>
      <c r="B12316" s="61" t="s">
        <v>410</v>
      </c>
      <c r="C12316" s="62">
        <v>2011</v>
      </c>
      <c r="D12316" s="61" t="s">
        <v>99</v>
      </c>
      <c r="E12316" s="62">
        <v>64</v>
      </c>
      <c r="F12316" s="62">
        <v>517576</v>
      </c>
      <c r="G12316" s="62">
        <v>85535</v>
      </c>
      <c r="H12316" s="62">
        <v>111.37</v>
      </c>
      <c r="I12316" s="62">
        <v>8087.13</v>
      </c>
      <c r="J12316" s="62">
        <v>481345.68</v>
      </c>
      <c r="K12316" s="62">
        <v>0</v>
      </c>
      <c r="L12316" s="63"/>
      <c r="M12316" s="63"/>
      <c r="N12316" s="63"/>
      <c r="O12316" s="63"/>
      <c r="P12316" s="63"/>
      <c r="Q12316" s="63"/>
      <c r="R12316" s="63"/>
      <c r="S12316" s="63"/>
      <c r="T12316" s="63"/>
      <c r="U12316" s="63"/>
      <c r="V12316" s="63"/>
      <c r="W12316" s="63"/>
      <c r="X12316" s="63"/>
      <c r="Y12316" s="63"/>
      <c r="Z12316" s="62">
        <v>1951.74</v>
      </c>
      <c r="AA12316" s="62">
        <v>8525</v>
      </c>
      <c r="AB12316" s="62">
        <v>11.1</v>
      </c>
      <c r="AC12316" s="62">
        <v>30.5</v>
      </c>
    </row>
    <row r="12317" spans="1:29" ht="45" x14ac:dyDescent="0.25">
      <c r="A12317" s="61" t="s">
        <v>214</v>
      </c>
      <c r="B12317" s="61" t="s">
        <v>215</v>
      </c>
      <c r="C12317" s="62">
        <v>2004</v>
      </c>
      <c r="D12317" s="61" t="s">
        <v>175</v>
      </c>
      <c r="E12317" s="62">
        <v>4</v>
      </c>
      <c r="F12317" s="63"/>
      <c r="G12317" s="63"/>
      <c r="H12317" s="63"/>
      <c r="I12317" s="63"/>
      <c r="J12317" s="63"/>
      <c r="K12317" s="62">
        <v>0</v>
      </c>
      <c r="L12317" s="63"/>
      <c r="M12317" s="63"/>
      <c r="N12317" s="63"/>
      <c r="O12317" s="63"/>
      <c r="P12317" s="63"/>
      <c r="Q12317" s="63"/>
      <c r="R12317" s="63"/>
      <c r="S12317" s="63"/>
      <c r="T12317" s="63"/>
      <c r="U12317" s="63"/>
      <c r="V12317" s="63"/>
      <c r="W12317" s="63"/>
      <c r="X12317" s="63"/>
      <c r="Y12317" s="63"/>
      <c r="Z12317" s="62">
        <v>0</v>
      </c>
      <c r="AA12317" s="63"/>
      <c r="AB12317" s="63"/>
      <c r="AC12317" s="62">
        <v>0</v>
      </c>
    </row>
    <row r="12318" spans="1:29" ht="30" x14ac:dyDescent="0.25">
      <c r="A12318" s="61" t="s">
        <v>464</v>
      </c>
      <c r="B12318" s="61" t="s">
        <v>465</v>
      </c>
      <c r="C12318" s="62">
        <v>2010</v>
      </c>
      <c r="D12318" s="61" t="s">
        <v>78</v>
      </c>
      <c r="E12318" s="62">
        <v>40</v>
      </c>
      <c r="F12318" s="62">
        <v>218707</v>
      </c>
      <c r="G12318" s="62">
        <v>32503</v>
      </c>
      <c r="H12318" s="62">
        <v>67.709999999999994</v>
      </c>
      <c r="I12318" s="62">
        <v>5467.68</v>
      </c>
      <c r="J12318" s="62">
        <v>203397.51</v>
      </c>
      <c r="K12318" s="62">
        <v>0</v>
      </c>
      <c r="L12318" s="63"/>
      <c r="M12318" s="63"/>
      <c r="N12318" s="63"/>
      <c r="O12318" s="63"/>
      <c r="P12318" s="63"/>
      <c r="Q12318" s="63"/>
      <c r="R12318" s="63"/>
      <c r="S12318" s="63"/>
      <c r="T12318" s="63"/>
      <c r="U12318" s="63"/>
      <c r="V12318" s="63"/>
      <c r="W12318" s="63"/>
      <c r="X12318" s="63"/>
      <c r="Y12318" s="63"/>
      <c r="Z12318" s="62">
        <v>0</v>
      </c>
      <c r="AA12318" s="63"/>
      <c r="AB12318" s="63"/>
      <c r="AC12318" s="62">
        <v>0</v>
      </c>
    </row>
    <row r="12319" spans="1:29" ht="30" x14ac:dyDescent="0.25">
      <c r="A12319" s="61" t="s">
        <v>188</v>
      </c>
      <c r="B12319" s="61" t="s">
        <v>189</v>
      </c>
      <c r="C12319" s="62">
        <v>2014</v>
      </c>
      <c r="D12319" s="61" t="s">
        <v>297</v>
      </c>
      <c r="E12319" s="62">
        <v>80</v>
      </c>
      <c r="F12319" s="62">
        <v>114720</v>
      </c>
      <c r="G12319" s="62">
        <v>20361</v>
      </c>
      <c r="H12319" s="62">
        <v>21.21</v>
      </c>
      <c r="I12319" s="62">
        <v>1434</v>
      </c>
      <c r="J12319" s="62">
        <v>106689.60000000001</v>
      </c>
      <c r="K12319" s="62">
        <v>57793.4</v>
      </c>
      <c r="L12319" s="62">
        <v>80065</v>
      </c>
      <c r="M12319" s="62">
        <v>83.4</v>
      </c>
      <c r="N12319" s="62">
        <v>722.42</v>
      </c>
      <c r="O12319" s="62">
        <v>696948</v>
      </c>
      <c r="P12319" s="63"/>
      <c r="Q12319" s="63"/>
      <c r="R12319" s="63"/>
      <c r="S12319" s="63"/>
      <c r="T12319" s="63"/>
      <c r="U12319" s="63"/>
      <c r="V12319" s="63"/>
      <c r="W12319" s="63"/>
      <c r="X12319" s="63"/>
      <c r="Y12319" s="63"/>
      <c r="Z12319" s="62">
        <v>8166</v>
      </c>
      <c r="AA12319" s="62">
        <v>53243</v>
      </c>
      <c r="AB12319" s="62">
        <v>55.46</v>
      </c>
      <c r="AC12319" s="62">
        <v>102.08</v>
      </c>
    </row>
    <row r="12320" spans="1:29" ht="30" x14ac:dyDescent="0.25">
      <c r="A12320" s="61" t="s">
        <v>498</v>
      </c>
      <c r="B12320" s="61" t="s">
        <v>499</v>
      </c>
      <c r="C12320" s="62">
        <v>2002</v>
      </c>
      <c r="D12320" s="61" t="s">
        <v>175</v>
      </c>
      <c r="E12320" s="62">
        <v>8</v>
      </c>
      <c r="F12320" s="63"/>
      <c r="G12320" s="63"/>
      <c r="H12320" s="63"/>
      <c r="I12320" s="63"/>
      <c r="J12320" s="63"/>
      <c r="K12320" s="62">
        <v>0</v>
      </c>
      <c r="L12320" s="63"/>
      <c r="M12320" s="63"/>
      <c r="N12320" s="63"/>
      <c r="O12320" s="63"/>
      <c r="P12320" s="63"/>
      <c r="Q12320" s="63"/>
      <c r="R12320" s="63"/>
      <c r="S12320" s="63"/>
      <c r="T12320" s="63"/>
      <c r="U12320" s="63"/>
      <c r="V12320" s="63"/>
      <c r="W12320" s="63"/>
      <c r="X12320" s="63"/>
      <c r="Y12320" s="63"/>
      <c r="Z12320" s="62">
        <v>0</v>
      </c>
      <c r="AA12320" s="63"/>
      <c r="AB12320" s="63"/>
      <c r="AC12320" s="62">
        <v>0</v>
      </c>
    </row>
    <row r="12321" spans="1:29" ht="30" x14ac:dyDescent="0.25">
      <c r="A12321" s="61" t="s">
        <v>237</v>
      </c>
      <c r="B12321" s="61" t="s">
        <v>238</v>
      </c>
      <c r="C12321" s="62">
        <v>2014</v>
      </c>
      <c r="D12321" s="61" t="s">
        <v>89</v>
      </c>
      <c r="E12321" s="62">
        <v>116</v>
      </c>
      <c r="F12321" s="62">
        <v>387912</v>
      </c>
      <c r="G12321" s="62">
        <v>67649</v>
      </c>
      <c r="H12321" s="62">
        <v>48.6</v>
      </c>
      <c r="I12321" s="62">
        <v>3344.07</v>
      </c>
      <c r="J12321" s="62">
        <v>360758.16</v>
      </c>
      <c r="K12321" s="62">
        <v>38794.69</v>
      </c>
      <c r="L12321" s="62">
        <v>71354</v>
      </c>
      <c r="M12321" s="62">
        <v>51.26</v>
      </c>
      <c r="N12321" s="62">
        <v>334.44</v>
      </c>
      <c r="O12321" s="62">
        <v>467836.75</v>
      </c>
      <c r="P12321" s="63"/>
      <c r="Q12321" s="63"/>
      <c r="R12321" s="63"/>
      <c r="S12321" s="63"/>
      <c r="T12321" s="63"/>
      <c r="U12321" s="63"/>
      <c r="V12321" s="63"/>
      <c r="W12321" s="63"/>
      <c r="X12321" s="63"/>
      <c r="Y12321" s="63"/>
      <c r="Z12321" s="62">
        <v>353752</v>
      </c>
      <c r="AA12321" s="62">
        <v>24888</v>
      </c>
      <c r="AB12321" s="62">
        <v>17.88</v>
      </c>
      <c r="AC12321" s="62">
        <v>3049.59</v>
      </c>
    </row>
    <row r="12322" spans="1:29" ht="30" x14ac:dyDescent="0.25">
      <c r="A12322" s="61" t="s">
        <v>227</v>
      </c>
      <c r="B12322" s="61" t="s">
        <v>228</v>
      </c>
      <c r="C12322" s="62">
        <v>2009</v>
      </c>
      <c r="D12322" s="61" t="s">
        <v>78</v>
      </c>
      <c r="E12322" s="62">
        <v>40</v>
      </c>
      <c r="F12322" s="62">
        <v>273542</v>
      </c>
      <c r="G12322" s="62">
        <v>41675</v>
      </c>
      <c r="H12322" s="62">
        <v>86.82</v>
      </c>
      <c r="I12322" s="62">
        <v>6838.55</v>
      </c>
      <c r="J12322" s="62">
        <v>254394.06</v>
      </c>
      <c r="K12322" s="62">
        <v>0</v>
      </c>
      <c r="L12322" s="63"/>
      <c r="M12322" s="63"/>
      <c r="N12322" s="63"/>
      <c r="O12322" s="63"/>
      <c r="P12322" s="63"/>
      <c r="Q12322" s="63"/>
      <c r="R12322" s="63"/>
      <c r="S12322" s="63"/>
      <c r="T12322" s="63"/>
      <c r="U12322" s="63"/>
      <c r="V12322" s="63"/>
      <c r="W12322" s="63"/>
      <c r="X12322" s="63"/>
      <c r="Y12322" s="63"/>
      <c r="Z12322" s="62">
        <v>137.19999999999999</v>
      </c>
      <c r="AA12322" s="62">
        <v>9923</v>
      </c>
      <c r="AB12322" s="62">
        <v>20.67</v>
      </c>
      <c r="AC12322" s="62">
        <v>3.43</v>
      </c>
    </row>
    <row r="12323" spans="1:29" ht="30" x14ac:dyDescent="0.25">
      <c r="A12323" s="61" t="s">
        <v>231</v>
      </c>
      <c r="B12323" s="61" t="s">
        <v>232</v>
      </c>
      <c r="C12323" s="62">
        <v>2007</v>
      </c>
      <c r="D12323" s="61" t="s">
        <v>313</v>
      </c>
      <c r="E12323" s="62">
        <v>40</v>
      </c>
      <c r="F12323" s="62">
        <v>276153</v>
      </c>
      <c r="G12323" s="62">
        <v>34298</v>
      </c>
      <c r="H12323" s="62">
        <v>71.45</v>
      </c>
      <c r="I12323" s="62">
        <v>6903.83</v>
      </c>
      <c r="J12323" s="62">
        <v>256822.29</v>
      </c>
      <c r="K12323" s="62">
        <v>0</v>
      </c>
      <c r="L12323" s="63"/>
      <c r="M12323" s="63"/>
      <c r="N12323" s="63"/>
      <c r="O12323" s="63"/>
      <c r="P12323" s="63"/>
      <c r="Q12323" s="63"/>
      <c r="R12323" s="63"/>
      <c r="S12323" s="63"/>
      <c r="T12323" s="63"/>
      <c r="U12323" s="63"/>
      <c r="V12323" s="63"/>
      <c r="W12323" s="63"/>
      <c r="X12323" s="63"/>
      <c r="Y12323" s="63"/>
      <c r="Z12323" s="62">
        <v>127800</v>
      </c>
      <c r="AA12323" s="62">
        <v>6957</v>
      </c>
      <c r="AB12323" s="62">
        <v>14.49</v>
      </c>
      <c r="AC12323" s="62">
        <v>3195</v>
      </c>
    </row>
    <row r="12324" spans="1:29" x14ac:dyDescent="0.25">
      <c r="A12324" s="61" t="s">
        <v>399</v>
      </c>
      <c r="B12324" s="61" t="s">
        <v>400</v>
      </c>
      <c r="C12324" s="62">
        <v>2010</v>
      </c>
      <c r="D12324" s="61" t="s">
        <v>78</v>
      </c>
      <c r="E12324" s="62">
        <v>40</v>
      </c>
      <c r="F12324" s="62">
        <v>1725075</v>
      </c>
      <c r="G12324" s="62">
        <v>53175</v>
      </c>
      <c r="H12324" s="62">
        <v>110.78</v>
      </c>
      <c r="I12324" s="62">
        <v>43126.879999999997</v>
      </c>
      <c r="J12324" s="62">
        <v>1604319.75</v>
      </c>
      <c r="K12324" s="62">
        <v>0</v>
      </c>
      <c r="L12324" s="63"/>
      <c r="M12324" s="63"/>
      <c r="N12324" s="63"/>
      <c r="O12324" s="63"/>
      <c r="P12324" s="63"/>
      <c r="Q12324" s="63"/>
      <c r="R12324" s="63"/>
      <c r="S12324" s="63"/>
      <c r="T12324" s="63"/>
      <c r="U12324" s="63"/>
      <c r="V12324" s="63"/>
      <c r="W12324" s="63"/>
      <c r="X12324" s="63"/>
      <c r="Y12324" s="63"/>
      <c r="Z12324" s="62">
        <v>0</v>
      </c>
      <c r="AA12324" s="62">
        <v>65250</v>
      </c>
      <c r="AB12324" s="62">
        <v>135.94</v>
      </c>
      <c r="AC12324" s="62">
        <v>0</v>
      </c>
    </row>
    <row r="12325" spans="1:29" x14ac:dyDescent="0.25">
      <c r="A12325" s="61" t="s">
        <v>95</v>
      </c>
      <c r="B12325" s="61" t="s">
        <v>96</v>
      </c>
      <c r="C12325" s="62">
        <v>2016</v>
      </c>
      <c r="D12325" s="61" t="s">
        <v>99</v>
      </c>
      <c r="E12325" s="62">
        <v>40</v>
      </c>
      <c r="F12325" s="62">
        <v>184689</v>
      </c>
      <c r="G12325" s="62">
        <v>22037</v>
      </c>
      <c r="H12325" s="62">
        <v>45.91</v>
      </c>
      <c r="I12325" s="62">
        <v>4617.2299999999996</v>
      </c>
      <c r="J12325" s="62">
        <v>171760.77</v>
      </c>
      <c r="K12325" s="62">
        <v>21086.84</v>
      </c>
      <c r="L12325" s="62">
        <v>20976</v>
      </c>
      <c r="M12325" s="62">
        <v>43.7</v>
      </c>
      <c r="N12325" s="62">
        <v>527.16999999999996</v>
      </c>
      <c r="O12325" s="62">
        <v>254292.54</v>
      </c>
      <c r="P12325" s="63"/>
      <c r="Q12325" s="63"/>
      <c r="R12325" s="63"/>
      <c r="S12325" s="63"/>
      <c r="T12325" s="63"/>
      <c r="U12325" s="63"/>
      <c r="V12325" s="63"/>
      <c r="W12325" s="63"/>
      <c r="X12325" s="63"/>
      <c r="Y12325" s="63"/>
      <c r="Z12325" s="62">
        <v>4131.68</v>
      </c>
      <c r="AA12325" s="62">
        <v>13936</v>
      </c>
      <c r="AB12325" s="62">
        <v>29.03</v>
      </c>
      <c r="AC12325" s="62">
        <v>103.29</v>
      </c>
    </row>
    <row r="12326" spans="1:29" ht="30" x14ac:dyDescent="0.25">
      <c r="A12326" s="61" t="s">
        <v>182</v>
      </c>
      <c r="B12326" s="61" t="s">
        <v>183</v>
      </c>
      <c r="C12326" s="62">
        <v>2015</v>
      </c>
      <c r="D12326" s="61" t="s">
        <v>94</v>
      </c>
      <c r="E12326" s="62">
        <v>8</v>
      </c>
      <c r="F12326" s="63"/>
      <c r="G12326" s="63"/>
      <c r="H12326" s="63"/>
      <c r="I12326" s="63"/>
      <c r="J12326" s="63"/>
      <c r="K12326" s="62">
        <v>0</v>
      </c>
      <c r="L12326" s="63"/>
      <c r="M12326" s="63"/>
      <c r="N12326" s="63"/>
      <c r="O12326" s="63"/>
      <c r="P12326" s="63"/>
      <c r="Q12326" s="63"/>
      <c r="R12326" s="63"/>
      <c r="S12326" s="63"/>
      <c r="T12326" s="63"/>
      <c r="U12326" s="63"/>
      <c r="V12326" s="63"/>
      <c r="W12326" s="63"/>
      <c r="X12326" s="63"/>
      <c r="Y12326" s="63"/>
      <c r="Z12326" s="62">
        <v>63842</v>
      </c>
      <c r="AA12326" s="62">
        <v>8421</v>
      </c>
      <c r="AB12326" s="62">
        <v>87.72</v>
      </c>
      <c r="AC12326" s="62">
        <v>7980.25</v>
      </c>
    </row>
    <row r="12327" spans="1:29" x14ac:dyDescent="0.25">
      <c r="A12327" s="61" t="s">
        <v>235</v>
      </c>
      <c r="B12327" s="61" t="s">
        <v>236</v>
      </c>
      <c r="C12327" s="62">
        <v>2006</v>
      </c>
      <c r="D12327" s="61" t="s">
        <v>72</v>
      </c>
      <c r="E12327" s="62">
        <v>80</v>
      </c>
      <c r="F12327" s="62">
        <v>359110</v>
      </c>
      <c r="G12327" s="62">
        <v>57430</v>
      </c>
      <c r="H12327" s="62">
        <v>59.82</v>
      </c>
      <c r="I12327" s="62">
        <v>4488.88</v>
      </c>
      <c r="J12327" s="62">
        <v>333972.3</v>
      </c>
      <c r="K12327" s="62">
        <v>54707.08</v>
      </c>
      <c r="L12327" s="62">
        <v>78018</v>
      </c>
      <c r="M12327" s="62">
        <v>81.27</v>
      </c>
      <c r="N12327" s="62">
        <v>683.84</v>
      </c>
      <c r="O12327" s="62">
        <v>659729.1</v>
      </c>
      <c r="P12327" s="63"/>
      <c r="Q12327" s="63"/>
      <c r="R12327" s="63"/>
      <c r="S12327" s="63"/>
      <c r="T12327" s="63"/>
      <c r="U12327" s="63"/>
      <c r="V12327" s="63"/>
      <c r="W12327" s="63"/>
      <c r="X12327" s="63"/>
      <c r="Y12327" s="63"/>
      <c r="Z12327" s="62">
        <v>273610</v>
      </c>
      <c r="AA12327" s="62">
        <v>6205</v>
      </c>
      <c r="AB12327" s="62">
        <v>6.46</v>
      </c>
      <c r="AC12327" s="62">
        <v>3420.13</v>
      </c>
    </row>
    <row r="12328" spans="1:29" x14ac:dyDescent="0.25">
      <c r="A12328" s="61" t="s">
        <v>321</v>
      </c>
      <c r="B12328" s="61" t="s">
        <v>322</v>
      </c>
      <c r="C12328" s="62">
        <v>2012</v>
      </c>
      <c r="D12328" s="61" t="s">
        <v>323</v>
      </c>
      <c r="E12328" s="62">
        <v>62</v>
      </c>
      <c r="F12328" s="62">
        <v>291406</v>
      </c>
      <c r="G12328" s="62">
        <v>74841</v>
      </c>
      <c r="H12328" s="62">
        <v>100.59</v>
      </c>
      <c r="I12328" s="62">
        <v>4700.1000000000004</v>
      </c>
      <c r="J12328" s="62">
        <v>271007.58</v>
      </c>
      <c r="K12328" s="62">
        <v>18475.27</v>
      </c>
      <c r="L12328" s="62">
        <v>22674</v>
      </c>
      <c r="M12328" s="62">
        <v>30.48</v>
      </c>
      <c r="N12328" s="63"/>
      <c r="O12328" s="63"/>
      <c r="P12328" s="63"/>
      <c r="Q12328" s="63"/>
      <c r="R12328" s="63"/>
      <c r="S12328" s="63"/>
      <c r="T12328" s="63"/>
      <c r="U12328" s="63"/>
      <c r="V12328" s="63"/>
      <c r="W12328" s="63"/>
      <c r="X12328" s="63"/>
      <c r="Y12328" s="63"/>
      <c r="Z12328" s="62">
        <v>1612.19</v>
      </c>
      <c r="AA12328" s="62">
        <v>3648</v>
      </c>
      <c r="AB12328" s="62">
        <v>4.9000000000000004</v>
      </c>
      <c r="AC12328" s="62">
        <v>26</v>
      </c>
    </row>
    <row r="12329" spans="1:29" x14ac:dyDescent="0.25">
      <c r="A12329" s="61" t="s">
        <v>469</v>
      </c>
      <c r="B12329" s="61" t="s">
        <v>470</v>
      </c>
      <c r="C12329" s="62">
        <v>2013</v>
      </c>
      <c r="D12329" s="61" t="s">
        <v>99</v>
      </c>
      <c r="E12329" s="62">
        <v>54</v>
      </c>
      <c r="F12329" s="62">
        <v>257040</v>
      </c>
      <c r="G12329" s="62">
        <v>36862</v>
      </c>
      <c r="H12329" s="62">
        <v>56.89</v>
      </c>
      <c r="I12329" s="62">
        <v>4760</v>
      </c>
      <c r="J12329" s="62">
        <v>239047.2</v>
      </c>
      <c r="K12329" s="62">
        <v>22207.57</v>
      </c>
      <c r="L12329" s="62">
        <v>38910</v>
      </c>
      <c r="M12329" s="62">
        <v>60.05</v>
      </c>
      <c r="N12329" s="62">
        <v>411.25</v>
      </c>
      <c r="O12329" s="62">
        <v>267807.69</v>
      </c>
      <c r="P12329" s="63"/>
      <c r="Q12329" s="63"/>
      <c r="R12329" s="63"/>
      <c r="S12329" s="63"/>
      <c r="T12329" s="63"/>
      <c r="U12329" s="63"/>
      <c r="V12329" s="63"/>
      <c r="W12329" s="63"/>
      <c r="X12329" s="63"/>
      <c r="Y12329" s="63"/>
      <c r="Z12329" s="62">
        <v>601.4</v>
      </c>
      <c r="AA12329" s="62">
        <v>6800</v>
      </c>
      <c r="AB12329" s="62">
        <v>10.49</v>
      </c>
      <c r="AC12329" s="62">
        <v>11.14</v>
      </c>
    </row>
    <row r="12330" spans="1:29" x14ac:dyDescent="0.25">
      <c r="A12330" s="61" t="s">
        <v>475</v>
      </c>
      <c r="B12330" s="61" t="s">
        <v>476</v>
      </c>
      <c r="C12330" s="62">
        <v>2010</v>
      </c>
      <c r="D12330" s="61" t="s">
        <v>314</v>
      </c>
      <c r="E12330" s="62">
        <v>34</v>
      </c>
      <c r="F12330" s="62">
        <v>146720</v>
      </c>
      <c r="G12330" s="62">
        <v>18013</v>
      </c>
      <c r="H12330" s="62">
        <v>44.15</v>
      </c>
      <c r="I12330" s="62">
        <v>4315.29</v>
      </c>
      <c r="J12330" s="62">
        <v>136449.60000000001</v>
      </c>
      <c r="K12330" s="62">
        <v>9534</v>
      </c>
      <c r="L12330" s="62">
        <v>14124</v>
      </c>
      <c r="M12330" s="62">
        <v>34.619999999999997</v>
      </c>
      <c r="N12330" s="62">
        <v>280.41000000000003</v>
      </c>
      <c r="O12330" s="62">
        <v>114973.37</v>
      </c>
      <c r="P12330" s="63"/>
      <c r="Q12330" s="63"/>
      <c r="R12330" s="63"/>
      <c r="S12330" s="63"/>
      <c r="T12330" s="63"/>
      <c r="U12330" s="63"/>
      <c r="V12330" s="63"/>
      <c r="W12330" s="63"/>
      <c r="X12330" s="63"/>
      <c r="Y12330" s="63"/>
      <c r="Z12330" s="62">
        <v>70460</v>
      </c>
      <c r="AA12330" s="62">
        <v>6976</v>
      </c>
      <c r="AB12330" s="62">
        <v>17.100000000000001</v>
      </c>
      <c r="AC12330" s="62">
        <v>2072.35</v>
      </c>
    </row>
    <row r="12331" spans="1:29" ht="30" x14ac:dyDescent="0.25">
      <c r="A12331" s="61" t="s">
        <v>415</v>
      </c>
      <c r="B12331" s="61" t="s">
        <v>416</v>
      </c>
      <c r="C12331" s="62">
        <v>2013</v>
      </c>
      <c r="D12331" s="61" t="s">
        <v>89</v>
      </c>
      <c r="E12331" s="62">
        <v>69</v>
      </c>
      <c r="F12331" s="62">
        <v>708649</v>
      </c>
      <c r="G12331" s="62">
        <v>100084</v>
      </c>
      <c r="H12331" s="62">
        <v>120.87</v>
      </c>
      <c r="I12331" s="62">
        <v>10270.280000000001</v>
      </c>
      <c r="J12331" s="62">
        <v>659043.56999999995</v>
      </c>
      <c r="K12331" s="62">
        <v>2158.1</v>
      </c>
      <c r="L12331" s="62">
        <v>3804</v>
      </c>
      <c r="M12331" s="62">
        <v>4.59</v>
      </c>
      <c r="N12331" s="62">
        <v>31.28</v>
      </c>
      <c r="O12331" s="62">
        <v>26025.16</v>
      </c>
      <c r="P12331" s="63"/>
      <c r="Q12331" s="63"/>
      <c r="R12331" s="63"/>
      <c r="S12331" s="63"/>
      <c r="T12331" s="63"/>
      <c r="U12331" s="63"/>
      <c r="V12331" s="63"/>
      <c r="W12331" s="63"/>
      <c r="X12331" s="63"/>
      <c r="Y12331" s="63"/>
      <c r="Z12331" s="62">
        <v>505.31</v>
      </c>
      <c r="AA12331" s="62">
        <v>72855</v>
      </c>
      <c r="AB12331" s="62">
        <v>87.99</v>
      </c>
      <c r="AC12331" s="62">
        <v>7.32</v>
      </c>
    </row>
    <row r="12332" spans="1:29" x14ac:dyDescent="0.25">
      <c r="A12332" s="61" t="s">
        <v>512</v>
      </c>
      <c r="B12332" s="61" t="s">
        <v>513</v>
      </c>
      <c r="C12332" s="62">
        <v>2015</v>
      </c>
      <c r="D12332" s="61" t="s">
        <v>78</v>
      </c>
      <c r="E12332" s="62">
        <v>40</v>
      </c>
      <c r="F12332" s="62">
        <v>372400</v>
      </c>
      <c r="G12332" s="62">
        <v>54231</v>
      </c>
      <c r="H12332" s="62">
        <v>112.98</v>
      </c>
      <c r="I12332" s="62">
        <v>9310</v>
      </c>
      <c r="J12332" s="62">
        <v>346332</v>
      </c>
      <c r="K12332" s="62">
        <v>0</v>
      </c>
      <c r="L12332" s="63"/>
      <c r="M12332" s="63"/>
      <c r="N12332" s="63"/>
      <c r="O12332" s="63"/>
      <c r="P12332" s="63"/>
      <c r="Q12332" s="63"/>
      <c r="R12332" s="63"/>
      <c r="S12332" s="63"/>
      <c r="T12332" s="63"/>
      <c r="U12332" s="63"/>
      <c r="V12332" s="63"/>
      <c r="W12332" s="63"/>
      <c r="X12332" s="63"/>
      <c r="Y12332" s="63"/>
      <c r="Z12332" s="62">
        <v>394.36</v>
      </c>
      <c r="AA12332" s="62">
        <v>1968</v>
      </c>
      <c r="AB12332" s="62">
        <v>4.0999999999999996</v>
      </c>
      <c r="AC12332" s="62">
        <v>9.86</v>
      </c>
    </row>
    <row r="12333" spans="1:29" x14ac:dyDescent="0.25">
      <c r="A12333" s="61" t="s">
        <v>212</v>
      </c>
      <c r="B12333" s="61" t="s">
        <v>213</v>
      </c>
      <c r="C12333" s="62">
        <v>2003</v>
      </c>
      <c r="D12333" s="61" t="s">
        <v>94</v>
      </c>
      <c r="E12333" s="62">
        <v>8</v>
      </c>
      <c r="F12333" s="63"/>
      <c r="G12333" s="63"/>
      <c r="H12333" s="63"/>
      <c r="I12333" s="63"/>
      <c r="J12333" s="63"/>
      <c r="K12333" s="62">
        <v>0</v>
      </c>
      <c r="L12333" s="63"/>
      <c r="M12333" s="63"/>
      <c r="N12333" s="63"/>
      <c r="O12333" s="63"/>
      <c r="P12333" s="63"/>
      <c r="Q12333" s="63"/>
      <c r="R12333" s="63"/>
      <c r="S12333" s="63"/>
      <c r="T12333" s="63"/>
      <c r="U12333" s="63"/>
      <c r="V12333" s="63"/>
      <c r="W12333" s="63"/>
      <c r="X12333" s="63"/>
      <c r="Y12333" s="63"/>
      <c r="Z12333" s="62">
        <v>0</v>
      </c>
      <c r="AA12333" s="63"/>
      <c r="AB12333" s="63"/>
      <c r="AC12333" s="62">
        <v>0</v>
      </c>
    </row>
    <row r="12334" spans="1:29" x14ac:dyDescent="0.25">
      <c r="A12334" s="61" t="s">
        <v>208</v>
      </c>
      <c r="B12334" s="61" t="s">
        <v>209</v>
      </c>
      <c r="C12334" s="62">
        <v>2012</v>
      </c>
      <c r="D12334" s="61" t="s">
        <v>226</v>
      </c>
      <c r="E12334" s="62">
        <v>4</v>
      </c>
      <c r="F12334" s="62">
        <v>2725</v>
      </c>
      <c r="G12334" s="62">
        <v>401</v>
      </c>
      <c r="H12334" s="62">
        <v>8.35</v>
      </c>
      <c r="I12334" s="62">
        <v>681.25</v>
      </c>
      <c r="J12334" s="62">
        <v>2534.25</v>
      </c>
      <c r="K12334" s="62">
        <v>50</v>
      </c>
      <c r="L12334" s="62">
        <v>91</v>
      </c>
      <c r="M12334" s="62">
        <v>1.9</v>
      </c>
      <c r="N12334" s="62">
        <v>12.5</v>
      </c>
      <c r="O12334" s="62">
        <v>602.97</v>
      </c>
      <c r="P12334" s="63"/>
      <c r="Q12334" s="63"/>
      <c r="R12334" s="63"/>
      <c r="S12334" s="63"/>
      <c r="T12334" s="63"/>
      <c r="U12334" s="63"/>
      <c r="V12334" s="63"/>
      <c r="W12334" s="63"/>
      <c r="X12334" s="63"/>
      <c r="Y12334" s="63"/>
      <c r="Z12334" s="62">
        <v>91</v>
      </c>
      <c r="AA12334" s="62">
        <v>466</v>
      </c>
      <c r="AB12334" s="62">
        <v>9.7100000000000009</v>
      </c>
      <c r="AC12334" s="62">
        <v>22.75</v>
      </c>
    </row>
    <row r="12335" spans="1:29" x14ac:dyDescent="0.25">
      <c r="A12335" s="61" t="s">
        <v>315</v>
      </c>
      <c r="B12335" s="61" t="s">
        <v>316</v>
      </c>
      <c r="C12335" s="62">
        <v>2008</v>
      </c>
      <c r="D12335" s="61" t="s">
        <v>75</v>
      </c>
      <c r="E12335" s="62">
        <v>12</v>
      </c>
      <c r="F12335" s="62">
        <v>1999</v>
      </c>
      <c r="G12335" s="62">
        <v>289</v>
      </c>
      <c r="H12335" s="62">
        <v>2.0099999999999998</v>
      </c>
      <c r="I12335" s="62">
        <v>166.58</v>
      </c>
      <c r="J12335" s="62">
        <v>1859.07</v>
      </c>
      <c r="K12335" s="62">
        <v>164.89</v>
      </c>
      <c r="L12335" s="62">
        <v>310</v>
      </c>
      <c r="M12335" s="62">
        <v>2.15</v>
      </c>
      <c r="N12335" s="63"/>
      <c r="O12335" s="63"/>
      <c r="P12335" s="63"/>
      <c r="Q12335" s="63"/>
      <c r="R12335" s="63"/>
      <c r="S12335" s="63"/>
      <c r="T12335" s="63"/>
      <c r="U12335" s="63"/>
      <c r="V12335" s="63"/>
      <c r="W12335" s="63"/>
      <c r="X12335" s="63"/>
      <c r="Y12335" s="63"/>
      <c r="Z12335" s="62">
        <v>1013.5</v>
      </c>
      <c r="AA12335" s="62">
        <v>4027</v>
      </c>
      <c r="AB12335" s="62">
        <v>27.97</v>
      </c>
      <c r="AC12335" s="62">
        <v>84.46</v>
      </c>
    </row>
    <row r="12336" spans="1:29" ht="30" x14ac:dyDescent="0.25">
      <c r="A12336" s="61" t="s">
        <v>239</v>
      </c>
      <c r="B12336" s="61" t="s">
        <v>240</v>
      </c>
      <c r="C12336" s="62">
        <v>2013</v>
      </c>
      <c r="D12336" s="61" t="s">
        <v>438</v>
      </c>
      <c r="E12336" s="62">
        <v>8</v>
      </c>
      <c r="F12336" s="63"/>
      <c r="G12336" s="63"/>
      <c r="H12336" s="63"/>
      <c r="I12336" s="63"/>
      <c r="J12336" s="63"/>
      <c r="K12336" s="62">
        <v>0</v>
      </c>
      <c r="L12336" s="63"/>
      <c r="M12336" s="63"/>
      <c r="N12336" s="63"/>
      <c r="O12336" s="63"/>
      <c r="P12336" s="63"/>
      <c r="Q12336" s="63"/>
      <c r="R12336" s="63"/>
      <c r="S12336" s="63"/>
      <c r="T12336" s="63"/>
      <c r="U12336" s="63"/>
      <c r="V12336" s="63"/>
      <c r="W12336" s="63"/>
      <c r="X12336" s="63"/>
      <c r="Y12336" s="63"/>
      <c r="Z12336" s="62">
        <v>0</v>
      </c>
      <c r="AA12336" s="63"/>
      <c r="AB12336" s="63"/>
      <c r="AC12336" s="62">
        <v>0</v>
      </c>
    </row>
    <row r="12337" spans="1:29" x14ac:dyDescent="0.25">
      <c r="A12337" s="61" t="s">
        <v>107</v>
      </c>
      <c r="B12337" s="61" t="s">
        <v>108</v>
      </c>
      <c r="C12337" s="62">
        <v>2003</v>
      </c>
      <c r="D12337" s="61" t="s">
        <v>72</v>
      </c>
      <c r="E12337" s="62">
        <v>45</v>
      </c>
      <c r="F12337" s="62">
        <v>106440</v>
      </c>
      <c r="G12337" s="62">
        <v>15029</v>
      </c>
      <c r="H12337" s="62">
        <v>27.83</v>
      </c>
      <c r="I12337" s="62">
        <v>2365.33</v>
      </c>
      <c r="J12337" s="62">
        <v>98989.2</v>
      </c>
      <c r="K12337" s="62">
        <v>8205.6299999999992</v>
      </c>
      <c r="L12337" s="62">
        <v>7874</v>
      </c>
      <c r="M12337" s="62">
        <v>14.58</v>
      </c>
      <c r="N12337" s="62">
        <v>182.35</v>
      </c>
      <c r="O12337" s="62">
        <v>98954.1</v>
      </c>
      <c r="P12337" s="63"/>
      <c r="Q12337" s="63"/>
      <c r="R12337" s="63"/>
      <c r="S12337" s="63"/>
      <c r="T12337" s="63"/>
      <c r="U12337" s="63"/>
      <c r="V12337" s="63"/>
      <c r="W12337" s="63"/>
      <c r="X12337" s="63"/>
      <c r="Y12337" s="63"/>
      <c r="Z12337" s="62">
        <v>0</v>
      </c>
      <c r="AA12337" s="63"/>
      <c r="AB12337" s="63"/>
      <c r="AC12337" s="62">
        <v>0</v>
      </c>
    </row>
    <row r="12338" spans="1:29" ht="30" x14ac:dyDescent="0.25">
      <c r="A12338" s="61" t="s">
        <v>92</v>
      </c>
      <c r="B12338" s="61" t="s">
        <v>93</v>
      </c>
      <c r="C12338" s="62">
        <v>2013</v>
      </c>
      <c r="D12338" s="61" t="s">
        <v>83</v>
      </c>
      <c r="E12338" s="62">
        <v>6</v>
      </c>
      <c r="F12338" s="63"/>
      <c r="G12338" s="63"/>
      <c r="H12338" s="63"/>
      <c r="I12338" s="63"/>
      <c r="J12338" s="63"/>
      <c r="K12338" s="62">
        <v>0</v>
      </c>
      <c r="L12338" s="63"/>
      <c r="M12338" s="63"/>
      <c r="N12338" s="63"/>
      <c r="O12338" s="63"/>
      <c r="P12338" s="63"/>
      <c r="Q12338" s="63"/>
      <c r="R12338" s="63"/>
      <c r="S12338" s="63"/>
      <c r="T12338" s="63"/>
      <c r="U12338" s="63"/>
      <c r="V12338" s="63"/>
      <c r="W12338" s="63"/>
      <c r="X12338" s="63"/>
      <c r="Y12338" s="63"/>
      <c r="Z12338" s="62">
        <v>0</v>
      </c>
      <c r="AA12338" s="62">
        <v>2635</v>
      </c>
      <c r="AB12338" s="62">
        <v>36.6</v>
      </c>
      <c r="AC12338" s="62">
        <v>0</v>
      </c>
    </row>
    <row r="12339" spans="1:29" ht="30" x14ac:dyDescent="0.25">
      <c r="A12339" s="61" t="s">
        <v>387</v>
      </c>
      <c r="B12339" s="61" t="s">
        <v>388</v>
      </c>
      <c r="C12339" s="62">
        <v>2017</v>
      </c>
      <c r="D12339" s="61" t="s">
        <v>99</v>
      </c>
      <c r="E12339" s="62">
        <v>25</v>
      </c>
      <c r="F12339" s="62">
        <v>76914</v>
      </c>
      <c r="G12339" s="62">
        <v>11662</v>
      </c>
      <c r="H12339" s="62">
        <v>38.869999999999997</v>
      </c>
      <c r="I12339" s="62">
        <v>3076.56</v>
      </c>
      <c r="J12339" s="62">
        <v>71530.02</v>
      </c>
      <c r="K12339" s="62">
        <v>13651.79</v>
      </c>
      <c r="L12339" s="62">
        <v>11730</v>
      </c>
      <c r="M12339" s="62">
        <v>39.1</v>
      </c>
      <c r="N12339" s="62">
        <v>546.07000000000005</v>
      </c>
      <c r="O12339" s="62">
        <v>164631.07999999999</v>
      </c>
      <c r="P12339" s="63"/>
      <c r="Q12339" s="63"/>
      <c r="R12339" s="63"/>
      <c r="S12339" s="63"/>
      <c r="T12339" s="63"/>
      <c r="U12339" s="63"/>
      <c r="V12339" s="63"/>
      <c r="W12339" s="63"/>
      <c r="X12339" s="63"/>
      <c r="Y12339" s="63"/>
      <c r="Z12339" s="62">
        <v>68.98</v>
      </c>
      <c r="AA12339" s="62">
        <v>4090</v>
      </c>
      <c r="AB12339" s="62">
        <v>13.63</v>
      </c>
      <c r="AC12339" s="62">
        <v>2.76</v>
      </c>
    </row>
    <row r="12340" spans="1:29" ht="30" x14ac:dyDescent="0.25">
      <c r="A12340" s="61" t="s">
        <v>480</v>
      </c>
      <c r="B12340" s="61" t="s">
        <v>481</v>
      </c>
      <c r="C12340" s="62">
        <v>2014</v>
      </c>
      <c r="D12340" s="61" t="s">
        <v>78</v>
      </c>
      <c r="E12340" s="62">
        <v>40</v>
      </c>
      <c r="F12340" s="62">
        <v>404520</v>
      </c>
      <c r="G12340" s="62">
        <v>52466</v>
      </c>
      <c r="H12340" s="62">
        <v>109.3</v>
      </c>
      <c r="I12340" s="62">
        <v>10113</v>
      </c>
      <c r="J12340" s="62">
        <v>376203.6</v>
      </c>
      <c r="K12340" s="62">
        <v>0</v>
      </c>
      <c r="L12340" s="63"/>
      <c r="M12340" s="63"/>
      <c r="N12340" s="63"/>
      <c r="O12340" s="63"/>
      <c r="P12340" s="63"/>
      <c r="Q12340" s="63"/>
      <c r="R12340" s="63"/>
      <c r="S12340" s="63"/>
      <c r="T12340" s="63"/>
      <c r="U12340" s="63"/>
      <c r="V12340" s="63"/>
      <c r="W12340" s="63"/>
      <c r="X12340" s="63"/>
      <c r="Y12340" s="63"/>
      <c r="Z12340" s="62">
        <v>1014.4</v>
      </c>
      <c r="AA12340" s="62">
        <v>21098</v>
      </c>
      <c r="AB12340" s="62">
        <v>43.95</v>
      </c>
      <c r="AC12340" s="62">
        <v>25.36</v>
      </c>
    </row>
    <row r="12341" spans="1:29" x14ac:dyDescent="0.25">
      <c r="A12341" s="61" t="s">
        <v>502</v>
      </c>
      <c r="B12341" s="61" t="s">
        <v>503</v>
      </c>
      <c r="C12341" s="62">
        <v>2009</v>
      </c>
      <c r="D12341" s="61" t="s">
        <v>78</v>
      </c>
      <c r="E12341" s="62">
        <v>40</v>
      </c>
      <c r="F12341" s="63"/>
      <c r="G12341" s="63"/>
      <c r="H12341" s="63"/>
      <c r="I12341" s="63"/>
      <c r="J12341" s="63"/>
      <c r="K12341" s="62">
        <v>0</v>
      </c>
      <c r="L12341" s="63"/>
      <c r="M12341" s="63"/>
      <c r="N12341" s="63"/>
      <c r="O12341" s="63"/>
      <c r="P12341" s="63"/>
      <c r="Q12341" s="63"/>
      <c r="R12341" s="63"/>
      <c r="S12341" s="63"/>
      <c r="T12341" s="63"/>
      <c r="U12341" s="63"/>
      <c r="V12341" s="63"/>
      <c r="W12341" s="63"/>
      <c r="X12341" s="63"/>
      <c r="Y12341" s="63"/>
      <c r="Z12341" s="62">
        <v>487.41</v>
      </c>
      <c r="AA12341" s="62">
        <v>7456</v>
      </c>
      <c r="AB12341" s="62">
        <v>15.53</v>
      </c>
      <c r="AC12341" s="62">
        <v>12.19</v>
      </c>
    </row>
    <row r="12342" spans="1:29" ht="45" x14ac:dyDescent="0.25">
      <c r="A12342" s="61" t="s">
        <v>214</v>
      </c>
      <c r="B12342" s="61" t="s">
        <v>215</v>
      </c>
      <c r="C12342" s="62">
        <v>2005</v>
      </c>
      <c r="D12342" s="61" t="s">
        <v>150</v>
      </c>
      <c r="E12342" s="62">
        <v>6</v>
      </c>
      <c r="F12342" s="63"/>
      <c r="G12342" s="63"/>
      <c r="H12342" s="63"/>
      <c r="I12342" s="63"/>
      <c r="J12342" s="63"/>
      <c r="K12342" s="62">
        <v>0</v>
      </c>
      <c r="L12342" s="63"/>
      <c r="M12342" s="63"/>
      <c r="N12342" s="63"/>
      <c r="O12342" s="63"/>
      <c r="P12342" s="63"/>
      <c r="Q12342" s="63"/>
      <c r="R12342" s="63"/>
      <c r="S12342" s="63"/>
      <c r="T12342" s="63"/>
      <c r="U12342" s="63"/>
      <c r="V12342" s="63"/>
      <c r="W12342" s="63"/>
      <c r="X12342" s="63"/>
      <c r="Y12342" s="63"/>
      <c r="Z12342" s="62">
        <v>0</v>
      </c>
      <c r="AA12342" s="63"/>
      <c r="AB12342" s="63"/>
      <c r="AC12342" s="62">
        <v>0</v>
      </c>
    </row>
    <row r="12343" spans="1:29" x14ac:dyDescent="0.25">
      <c r="A12343" s="61" t="s">
        <v>210</v>
      </c>
      <c r="B12343" s="61" t="s">
        <v>211</v>
      </c>
      <c r="C12343" s="62">
        <v>2011</v>
      </c>
      <c r="D12343" s="61" t="s">
        <v>86</v>
      </c>
      <c r="E12343" s="62">
        <v>70</v>
      </c>
      <c r="F12343" s="62">
        <v>508654</v>
      </c>
      <c r="G12343" s="62">
        <v>98965</v>
      </c>
      <c r="H12343" s="62">
        <v>117.82</v>
      </c>
      <c r="I12343" s="62">
        <v>7266.49</v>
      </c>
      <c r="J12343" s="62">
        <v>473048.22</v>
      </c>
      <c r="K12343" s="62">
        <v>59809.89</v>
      </c>
      <c r="L12343" s="62">
        <v>87117</v>
      </c>
      <c r="M12343" s="62">
        <v>103.71</v>
      </c>
      <c r="N12343" s="62">
        <v>854.43</v>
      </c>
      <c r="O12343" s="62">
        <v>721265.45</v>
      </c>
      <c r="P12343" s="63"/>
      <c r="Q12343" s="63"/>
      <c r="R12343" s="63"/>
      <c r="S12343" s="63"/>
      <c r="T12343" s="63"/>
      <c r="U12343" s="63"/>
      <c r="V12343" s="63"/>
      <c r="W12343" s="63"/>
      <c r="X12343" s="63"/>
      <c r="Y12343" s="63"/>
      <c r="Z12343" s="62">
        <v>771413</v>
      </c>
      <c r="AA12343" s="62">
        <v>123299</v>
      </c>
      <c r="AB12343" s="62">
        <v>146.78</v>
      </c>
      <c r="AC12343" s="62">
        <v>11020.19</v>
      </c>
    </row>
    <row r="12344" spans="1:29" ht="30" x14ac:dyDescent="0.25">
      <c r="A12344" s="61" t="s">
        <v>237</v>
      </c>
      <c r="B12344" s="61" t="s">
        <v>238</v>
      </c>
      <c r="C12344" s="62">
        <v>2005</v>
      </c>
      <c r="D12344" s="61" t="s">
        <v>308</v>
      </c>
      <c r="E12344" s="62">
        <v>50</v>
      </c>
      <c r="F12344" s="62">
        <v>34063</v>
      </c>
      <c r="G12344" s="62">
        <v>73838</v>
      </c>
      <c r="H12344" s="62">
        <v>123.06</v>
      </c>
      <c r="I12344" s="62">
        <v>681.26</v>
      </c>
      <c r="J12344" s="62">
        <v>31678.59</v>
      </c>
      <c r="K12344" s="62">
        <v>30522.79</v>
      </c>
      <c r="L12344" s="62">
        <v>417360</v>
      </c>
      <c r="M12344" s="62">
        <v>695.6</v>
      </c>
      <c r="N12344" s="62">
        <v>610.46</v>
      </c>
      <c r="O12344" s="62">
        <v>368083.52</v>
      </c>
      <c r="P12344" s="63"/>
      <c r="Q12344" s="63"/>
      <c r="R12344" s="63"/>
      <c r="S12344" s="63"/>
      <c r="T12344" s="63"/>
      <c r="U12344" s="63"/>
      <c r="V12344" s="63"/>
      <c r="W12344" s="63"/>
      <c r="X12344" s="63"/>
      <c r="Y12344" s="63"/>
      <c r="Z12344" s="62">
        <v>365646</v>
      </c>
      <c r="AA12344" s="62">
        <v>535379</v>
      </c>
      <c r="AB12344" s="62">
        <v>892.3</v>
      </c>
      <c r="AC12344" s="62">
        <v>7312.92</v>
      </c>
    </row>
    <row r="12345" spans="1:29" ht="45" x14ac:dyDescent="0.25">
      <c r="A12345" s="61" t="s">
        <v>518</v>
      </c>
      <c r="B12345" s="61" t="s">
        <v>519</v>
      </c>
      <c r="C12345" s="62">
        <v>2017</v>
      </c>
      <c r="D12345" s="61" t="s">
        <v>78</v>
      </c>
      <c r="E12345" s="62">
        <v>64</v>
      </c>
      <c r="F12345" s="62">
        <v>171171</v>
      </c>
      <c r="G12345" s="62">
        <v>35137</v>
      </c>
      <c r="H12345" s="62">
        <v>45.75</v>
      </c>
      <c r="I12345" s="62">
        <v>2674.55</v>
      </c>
      <c r="J12345" s="62">
        <v>159189.03</v>
      </c>
      <c r="K12345" s="62">
        <v>12722.6</v>
      </c>
      <c r="L12345" s="62">
        <v>24748</v>
      </c>
      <c r="M12345" s="62">
        <v>32.22</v>
      </c>
      <c r="N12345" s="62">
        <v>198.79</v>
      </c>
      <c r="O12345" s="62">
        <v>153425.64000000001</v>
      </c>
      <c r="P12345" s="63"/>
      <c r="Q12345" s="63"/>
      <c r="R12345" s="63"/>
      <c r="S12345" s="63"/>
      <c r="T12345" s="63"/>
      <c r="U12345" s="63"/>
      <c r="V12345" s="63"/>
      <c r="W12345" s="63"/>
      <c r="X12345" s="63"/>
      <c r="Y12345" s="63"/>
      <c r="Z12345" s="62">
        <v>5175.05</v>
      </c>
      <c r="AA12345" s="62">
        <v>48473</v>
      </c>
      <c r="AB12345" s="62">
        <v>63.12</v>
      </c>
      <c r="AC12345" s="62">
        <v>80.86</v>
      </c>
    </row>
    <row r="12346" spans="1:29" ht="30" x14ac:dyDescent="0.25">
      <c r="A12346" s="61" t="s">
        <v>153</v>
      </c>
      <c r="B12346" s="61" t="s">
        <v>154</v>
      </c>
      <c r="C12346" s="62">
        <v>2015</v>
      </c>
      <c r="D12346" s="61" t="s">
        <v>135</v>
      </c>
      <c r="E12346" s="62">
        <v>371</v>
      </c>
      <c r="F12346" s="62">
        <v>1767270</v>
      </c>
      <c r="G12346" s="62">
        <v>248271</v>
      </c>
      <c r="H12346" s="62">
        <v>55.77</v>
      </c>
      <c r="I12346" s="62">
        <v>4763.53</v>
      </c>
      <c r="J12346" s="62">
        <v>1643561.1</v>
      </c>
      <c r="K12346" s="62">
        <v>352657.61</v>
      </c>
      <c r="L12346" s="62">
        <v>344781</v>
      </c>
      <c r="M12346" s="62">
        <v>77.44</v>
      </c>
      <c r="N12346" s="62">
        <v>950.56</v>
      </c>
      <c r="O12346" s="62">
        <v>4252803.96</v>
      </c>
      <c r="P12346" s="63"/>
      <c r="Q12346" s="63"/>
      <c r="R12346" s="63"/>
      <c r="S12346" s="63"/>
      <c r="T12346" s="63"/>
      <c r="U12346" s="63"/>
      <c r="V12346" s="63"/>
      <c r="W12346" s="63"/>
      <c r="X12346" s="63"/>
      <c r="Y12346" s="63"/>
      <c r="Z12346" s="62">
        <v>46332</v>
      </c>
      <c r="AA12346" s="62">
        <v>456910</v>
      </c>
      <c r="AB12346" s="62">
        <v>102.63</v>
      </c>
      <c r="AC12346" s="62">
        <v>124.88</v>
      </c>
    </row>
    <row r="12347" spans="1:29" ht="30" x14ac:dyDescent="0.25">
      <c r="A12347" s="61" t="s">
        <v>237</v>
      </c>
      <c r="B12347" s="61" t="s">
        <v>238</v>
      </c>
      <c r="C12347" s="62">
        <v>2003</v>
      </c>
      <c r="D12347" s="61" t="s">
        <v>86</v>
      </c>
      <c r="E12347" s="62">
        <v>150</v>
      </c>
      <c r="F12347" s="62">
        <v>30386</v>
      </c>
      <c r="G12347" s="62">
        <v>9495</v>
      </c>
      <c r="H12347" s="62">
        <v>5.28</v>
      </c>
      <c r="I12347" s="62">
        <v>202.57</v>
      </c>
      <c r="J12347" s="62">
        <v>28258.98</v>
      </c>
      <c r="K12347" s="62">
        <v>51368.57</v>
      </c>
      <c r="L12347" s="62">
        <v>35321</v>
      </c>
      <c r="M12347" s="62">
        <v>19.62</v>
      </c>
      <c r="N12347" s="63"/>
      <c r="O12347" s="63"/>
      <c r="P12347" s="63"/>
      <c r="Q12347" s="63"/>
      <c r="R12347" s="63"/>
      <c r="S12347" s="63"/>
      <c r="T12347" s="63"/>
      <c r="U12347" s="63"/>
      <c r="V12347" s="63"/>
      <c r="W12347" s="63"/>
      <c r="X12347" s="63"/>
      <c r="Y12347" s="63"/>
      <c r="Z12347" s="62">
        <v>11647</v>
      </c>
      <c r="AA12347" s="62">
        <v>41840</v>
      </c>
      <c r="AB12347" s="62">
        <v>23.24</v>
      </c>
      <c r="AC12347" s="62">
        <v>77.650000000000006</v>
      </c>
    </row>
    <row r="12348" spans="1:29" x14ac:dyDescent="0.25">
      <c r="A12348" s="61" t="s">
        <v>196</v>
      </c>
      <c r="B12348" s="61" t="s">
        <v>197</v>
      </c>
      <c r="C12348" s="62">
        <v>2014</v>
      </c>
      <c r="D12348" s="61" t="s">
        <v>135</v>
      </c>
      <c r="E12348" s="62">
        <v>100</v>
      </c>
      <c r="F12348" s="62">
        <v>83720</v>
      </c>
      <c r="G12348" s="62">
        <v>19100</v>
      </c>
      <c r="H12348" s="62">
        <v>15.92</v>
      </c>
      <c r="I12348" s="62">
        <v>837.2</v>
      </c>
      <c r="J12348" s="62">
        <v>77859.600000000006</v>
      </c>
      <c r="K12348" s="62">
        <v>104870.03</v>
      </c>
      <c r="L12348" s="62">
        <v>145688</v>
      </c>
      <c r="M12348" s="62">
        <v>121.41</v>
      </c>
      <c r="N12348" s="62">
        <v>1048.7</v>
      </c>
      <c r="O12348" s="62">
        <v>1264659.1399999999</v>
      </c>
      <c r="P12348" s="63"/>
      <c r="Q12348" s="63"/>
      <c r="R12348" s="63"/>
      <c r="S12348" s="63"/>
      <c r="T12348" s="63"/>
      <c r="U12348" s="63"/>
      <c r="V12348" s="63"/>
      <c r="W12348" s="63"/>
      <c r="X12348" s="63"/>
      <c r="Y12348" s="63"/>
      <c r="Z12348" s="62">
        <v>716269</v>
      </c>
      <c r="AA12348" s="62">
        <v>104525</v>
      </c>
      <c r="AB12348" s="62">
        <v>87.1</v>
      </c>
      <c r="AC12348" s="62">
        <v>7162.69</v>
      </c>
    </row>
    <row r="12349" spans="1:29" x14ac:dyDescent="0.25">
      <c r="A12349" s="61" t="s">
        <v>512</v>
      </c>
      <c r="B12349" s="61" t="s">
        <v>513</v>
      </c>
      <c r="C12349" s="62">
        <v>2008</v>
      </c>
      <c r="D12349" s="61" t="s">
        <v>78</v>
      </c>
      <c r="E12349" s="62">
        <v>40</v>
      </c>
      <c r="F12349" s="62">
        <v>352320</v>
      </c>
      <c r="G12349" s="62">
        <v>53404</v>
      </c>
      <c r="H12349" s="62">
        <v>111.26</v>
      </c>
      <c r="I12349" s="62">
        <v>8808</v>
      </c>
      <c r="J12349" s="62">
        <v>327657.59999999998</v>
      </c>
      <c r="K12349" s="62">
        <v>0</v>
      </c>
      <c r="L12349" s="63"/>
      <c r="M12349" s="63"/>
      <c r="N12349" s="63"/>
      <c r="O12349" s="63"/>
      <c r="P12349" s="63"/>
      <c r="Q12349" s="63"/>
      <c r="R12349" s="63"/>
      <c r="S12349" s="63"/>
      <c r="T12349" s="63"/>
      <c r="U12349" s="63"/>
      <c r="V12349" s="63"/>
      <c r="W12349" s="63"/>
      <c r="X12349" s="63"/>
      <c r="Y12349" s="63"/>
      <c r="Z12349" s="62">
        <v>476.17</v>
      </c>
      <c r="AA12349" s="62">
        <v>3936</v>
      </c>
      <c r="AB12349" s="62">
        <v>8.1999999999999993</v>
      </c>
      <c r="AC12349" s="62">
        <v>11.9</v>
      </c>
    </row>
    <row r="12350" spans="1:29" ht="30" x14ac:dyDescent="0.25">
      <c r="A12350" s="61" t="s">
        <v>302</v>
      </c>
      <c r="B12350" s="61" t="s">
        <v>303</v>
      </c>
      <c r="C12350" s="62">
        <v>2016</v>
      </c>
      <c r="D12350" s="61" t="s">
        <v>99</v>
      </c>
      <c r="E12350" s="62">
        <v>40</v>
      </c>
      <c r="F12350" s="62">
        <v>398080</v>
      </c>
      <c r="G12350" s="62">
        <v>58282</v>
      </c>
      <c r="H12350" s="62">
        <v>121.42</v>
      </c>
      <c r="I12350" s="62">
        <v>9952</v>
      </c>
      <c r="J12350" s="62">
        <v>370214.40000000002</v>
      </c>
      <c r="K12350" s="62">
        <v>0</v>
      </c>
      <c r="L12350" s="63"/>
      <c r="M12350" s="63"/>
      <c r="N12350" s="63"/>
      <c r="O12350" s="63"/>
      <c r="P12350" s="63"/>
      <c r="Q12350" s="63"/>
      <c r="R12350" s="63"/>
      <c r="S12350" s="63"/>
      <c r="T12350" s="63"/>
      <c r="U12350" s="63"/>
      <c r="V12350" s="63"/>
      <c r="W12350" s="63"/>
      <c r="X12350" s="63"/>
      <c r="Y12350" s="63"/>
      <c r="Z12350" s="62">
        <v>66249.86</v>
      </c>
      <c r="AA12350" s="62">
        <v>8734</v>
      </c>
      <c r="AB12350" s="62">
        <v>18.2</v>
      </c>
      <c r="AC12350" s="62">
        <v>1656.25</v>
      </c>
    </row>
    <row r="12351" spans="1:29" x14ac:dyDescent="0.25">
      <c r="A12351" s="61" t="s">
        <v>466</v>
      </c>
      <c r="B12351" s="61" t="s">
        <v>467</v>
      </c>
      <c r="C12351" s="62">
        <v>2013</v>
      </c>
      <c r="D12351" s="61" t="s">
        <v>78</v>
      </c>
      <c r="E12351" s="62">
        <v>60</v>
      </c>
      <c r="F12351" s="62">
        <v>113516</v>
      </c>
      <c r="G12351" s="62">
        <v>12703</v>
      </c>
      <c r="H12351" s="62">
        <v>17.64</v>
      </c>
      <c r="I12351" s="62">
        <v>1891.93</v>
      </c>
      <c r="J12351" s="62">
        <v>105569.88</v>
      </c>
      <c r="K12351" s="62">
        <v>0</v>
      </c>
      <c r="L12351" s="63"/>
      <c r="M12351" s="63"/>
      <c r="N12351" s="63"/>
      <c r="O12351" s="63"/>
      <c r="P12351" s="62">
        <v>834</v>
      </c>
      <c r="Q12351" s="62">
        <v>2977</v>
      </c>
      <c r="R12351" s="62">
        <v>4.13</v>
      </c>
      <c r="S12351" s="62">
        <v>13</v>
      </c>
      <c r="T12351" s="62">
        <v>10565.95</v>
      </c>
      <c r="U12351" s="63"/>
      <c r="V12351" s="63"/>
      <c r="W12351" s="63"/>
      <c r="X12351" s="63"/>
      <c r="Y12351" s="63"/>
      <c r="Z12351" s="62">
        <v>0</v>
      </c>
      <c r="AA12351" s="63"/>
      <c r="AB12351" s="63"/>
      <c r="AC12351" s="62">
        <v>0</v>
      </c>
    </row>
    <row r="12352" spans="1:29" ht="45" x14ac:dyDescent="0.25">
      <c r="A12352" s="61" t="s">
        <v>326</v>
      </c>
      <c r="B12352" s="61" t="s">
        <v>327</v>
      </c>
      <c r="C12352" s="62">
        <v>2006</v>
      </c>
      <c r="D12352" s="61" t="s">
        <v>89</v>
      </c>
      <c r="E12352" s="62">
        <v>50</v>
      </c>
      <c r="F12352" s="62">
        <v>300765</v>
      </c>
      <c r="G12352" s="62">
        <v>26613</v>
      </c>
      <c r="H12352" s="62">
        <v>44.36</v>
      </c>
      <c r="I12352" s="62">
        <v>6015.3</v>
      </c>
      <c r="J12352" s="62">
        <v>279711.45</v>
      </c>
      <c r="K12352" s="62">
        <v>0</v>
      </c>
      <c r="L12352" s="63"/>
      <c r="M12352" s="63"/>
      <c r="N12352" s="63"/>
      <c r="O12352" s="63"/>
      <c r="P12352" s="63"/>
      <c r="Q12352" s="63"/>
      <c r="R12352" s="63"/>
      <c r="S12352" s="63"/>
      <c r="T12352" s="63"/>
      <c r="U12352" s="62">
        <v>15739</v>
      </c>
      <c r="V12352" s="62">
        <v>33137</v>
      </c>
      <c r="W12352" s="62">
        <v>55.23</v>
      </c>
      <c r="X12352" s="62">
        <v>314</v>
      </c>
      <c r="Y12352" s="62">
        <v>352301.78</v>
      </c>
      <c r="Z12352" s="62">
        <v>117500</v>
      </c>
      <c r="AA12352" s="62">
        <v>9297</v>
      </c>
      <c r="AB12352" s="62">
        <v>15.5</v>
      </c>
      <c r="AC12352" s="62">
        <v>2350</v>
      </c>
    </row>
    <row r="12353" spans="1:29" ht="30" x14ac:dyDescent="0.25">
      <c r="A12353" s="61" t="s">
        <v>218</v>
      </c>
      <c r="B12353" s="61" t="s">
        <v>219</v>
      </c>
      <c r="C12353" s="62">
        <v>2014</v>
      </c>
      <c r="D12353" s="61" t="s">
        <v>72</v>
      </c>
      <c r="E12353" s="62">
        <v>42</v>
      </c>
      <c r="F12353" s="62">
        <v>401600</v>
      </c>
      <c r="G12353" s="62">
        <v>65642</v>
      </c>
      <c r="H12353" s="62">
        <v>130.24</v>
      </c>
      <c r="I12353" s="62">
        <v>9561.9</v>
      </c>
      <c r="J12353" s="62">
        <v>373488</v>
      </c>
      <c r="K12353" s="62">
        <v>0</v>
      </c>
      <c r="L12353" s="63"/>
      <c r="M12353" s="63"/>
      <c r="N12353" s="63"/>
      <c r="O12353" s="63"/>
      <c r="P12353" s="63"/>
      <c r="Q12353" s="63"/>
      <c r="R12353" s="63"/>
      <c r="S12353" s="63"/>
      <c r="T12353" s="63"/>
      <c r="U12353" s="63"/>
      <c r="V12353" s="63"/>
      <c r="W12353" s="63"/>
      <c r="X12353" s="63"/>
      <c r="Y12353" s="63"/>
      <c r="Z12353" s="62">
        <v>1117</v>
      </c>
      <c r="AA12353" s="62">
        <v>28918</v>
      </c>
      <c r="AB12353" s="62">
        <v>57.38</v>
      </c>
      <c r="AC12353" s="62">
        <v>26.6</v>
      </c>
    </row>
    <row r="12354" spans="1:29" x14ac:dyDescent="0.25">
      <c r="A12354" s="61" t="s">
        <v>328</v>
      </c>
      <c r="B12354" s="61" t="s">
        <v>329</v>
      </c>
      <c r="C12354" s="62">
        <v>2006</v>
      </c>
      <c r="D12354" s="61" t="s">
        <v>94</v>
      </c>
      <c r="E12354" s="62">
        <v>3</v>
      </c>
      <c r="F12354" s="63"/>
      <c r="G12354" s="63"/>
      <c r="H12354" s="63"/>
      <c r="I12354" s="63"/>
      <c r="J12354" s="63"/>
      <c r="K12354" s="62">
        <v>0</v>
      </c>
      <c r="L12354" s="63"/>
      <c r="M12354" s="63"/>
      <c r="N12354" s="63"/>
      <c r="O12354" s="63"/>
      <c r="P12354" s="63"/>
      <c r="Q12354" s="63"/>
      <c r="R12354" s="63"/>
      <c r="S12354" s="63"/>
      <c r="T12354" s="63"/>
      <c r="U12354" s="63"/>
      <c r="V12354" s="63"/>
      <c r="W12354" s="63"/>
      <c r="X12354" s="63"/>
      <c r="Y12354" s="63"/>
      <c r="Z12354" s="62">
        <v>376</v>
      </c>
      <c r="AA12354" s="62">
        <v>1767</v>
      </c>
      <c r="AB12354" s="62">
        <v>49.08</v>
      </c>
      <c r="AC12354" s="62">
        <v>125.33</v>
      </c>
    </row>
    <row r="12355" spans="1:29" ht="30" x14ac:dyDescent="0.25">
      <c r="A12355" s="61" t="s">
        <v>117</v>
      </c>
      <c r="B12355" s="61" t="s">
        <v>118</v>
      </c>
      <c r="C12355" s="62">
        <v>2014</v>
      </c>
      <c r="D12355" s="61" t="s">
        <v>86</v>
      </c>
      <c r="E12355" s="62">
        <v>69</v>
      </c>
      <c r="F12355" s="63"/>
      <c r="G12355" s="63"/>
      <c r="H12355" s="63"/>
      <c r="I12355" s="63"/>
      <c r="J12355" s="63"/>
      <c r="K12355" s="62">
        <v>0</v>
      </c>
      <c r="L12355" s="63"/>
      <c r="M12355" s="63"/>
      <c r="N12355" s="63"/>
      <c r="O12355" s="63"/>
      <c r="P12355" s="63"/>
      <c r="Q12355" s="63"/>
      <c r="R12355" s="63"/>
      <c r="S12355" s="63"/>
      <c r="T12355" s="63"/>
      <c r="U12355" s="63"/>
      <c r="V12355" s="63"/>
      <c r="W12355" s="63"/>
      <c r="X12355" s="63"/>
      <c r="Y12355" s="63"/>
      <c r="Z12355" s="62">
        <v>0</v>
      </c>
      <c r="AA12355" s="63"/>
      <c r="AB12355" s="63"/>
      <c r="AC12355" s="62">
        <v>0</v>
      </c>
    </row>
    <row r="12356" spans="1:29" x14ac:dyDescent="0.25">
      <c r="A12356" s="61" t="s">
        <v>84</v>
      </c>
      <c r="B12356" s="61" t="s">
        <v>85</v>
      </c>
      <c r="C12356" s="62">
        <v>2016</v>
      </c>
      <c r="D12356" s="61" t="s">
        <v>99</v>
      </c>
      <c r="E12356" s="62">
        <v>80</v>
      </c>
      <c r="F12356" s="62">
        <v>601133</v>
      </c>
      <c r="G12356" s="62">
        <v>110338</v>
      </c>
      <c r="H12356" s="62">
        <v>114.94</v>
      </c>
      <c r="I12356" s="62">
        <v>7514.16</v>
      </c>
      <c r="J12356" s="62">
        <v>559053.68999999994</v>
      </c>
      <c r="K12356" s="62">
        <v>0</v>
      </c>
      <c r="L12356" s="62">
        <v>0</v>
      </c>
      <c r="M12356" s="62">
        <v>0</v>
      </c>
      <c r="N12356" s="63"/>
      <c r="O12356" s="63"/>
      <c r="P12356" s="63"/>
      <c r="Q12356" s="63"/>
      <c r="R12356" s="63"/>
      <c r="S12356" s="63"/>
      <c r="T12356" s="63"/>
      <c r="U12356" s="63"/>
      <c r="V12356" s="63"/>
      <c r="W12356" s="63"/>
      <c r="X12356" s="63"/>
      <c r="Y12356" s="63"/>
      <c r="Z12356" s="62">
        <v>2658</v>
      </c>
      <c r="AA12356" s="62">
        <v>14734</v>
      </c>
      <c r="AB12356" s="62">
        <v>15.35</v>
      </c>
      <c r="AC12356" s="62">
        <v>33.229999999999997</v>
      </c>
    </row>
    <row r="12357" spans="1:29" x14ac:dyDescent="0.25">
      <c r="A12357" s="61" t="s">
        <v>159</v>
      </c>
      <c r="B12357" s="61" t="s">
        <v>160</v>
      </c>
      <c r="C12357" s="62">
        <v>2004</v>
      </c>
      <c r="D12357" s="61" t="s">
        <v>75</v>
      </c>
      <c r="E12357" s="62">
        <v>16</v>
      </c>
      <c r="F12357" s="62">
        <v>1414</v>
      </c>
      <c r="G12357" s="62">
        <v>265</v>
      </c>
      <c r="H12357" s="62">
        <v>1.38</v>
      </c>
      <c r="I12357" s="62">
        <v>88.38</v>
      </c>
      <c r="J12357" s="62">
        <v>1315.02</v>
      </c>
      <c r="K12357" s="62">
        <v>0</v>
      </c>
      <c r="L12357" s="63"/>
      <c r="M12357" s="63"/>
      <c r="N12357" s="63"/>
      <c r="O12357" s="63"/>
      <c r="P12357" s="63"/>
      <c r="Q12357" s="63"/>
      <c r="R12357" s="63"/>
      <c r="S12357" s="63"/>
      <c r="T12357" s="63"/>
      <c r="U12357" s="63"/>
      <c r="V12357" s="63"/>
      <c r="W12357" s="63"/>
      <c r="X12357" s="63"/>
      <c r="Y12357" s="63"/>
      <c r="Z12357" s="62">
        <v>1681</v>
      </c>
      <c r="AA12357" s="62">
        <v>6876</v>
      </c>
      <c r="AB12357" s="62">
        <v>35.81</v>
      </c>
      <c r="AC12357" s="62">
        <v>105.06</v>
      </c>
    </row>
    <row r="12358" spans="1:29" x14ac:dyDescent="0.25">
      <c r="A12358" s="61" t="s">
        <v>253</v>
      </c>
      <c r="B12358" s="61" t="s">
        <v>254</v>
      </c>
      <c r="C12358" s="62">
        <v>2003</v>
      </c>
      <c r="D12358" s="61" t="s">
        <v>99</v>
      </c>
      <c r="E12358" s="62">
        <v>40</v>
      </c>
      <c r="F12358" s="62">
        <v>52890</v>
      </c>
      <c r="G12358" s="62">
        <v>6178</v>
      </c>
      <c r="H12358" s="62">
        <v>12.87</v>
      </c>
      <c r="I12358" s="62">
        <v>1322.25</v>
      </c>
      <c r="J12358" s="62">
        <v>49187.7</v>
      </c>
      <c r="K12358" s="62">
        <v>10763.34</v>
      </c>
      <c r="L12358" s="62">
        <v>12428</v>
      </c>
      <c r="M12358" s="62">
        <v>25.89</v>
      </c>
      <c r="N12358" s="62">
        <v>269.08</v>
      </c>
      <c r="O12358" s="62">
        <v>129798.3</v>
      </c>
      <c r="P12358" s="63"/>
      <c r="Q12358" s="63"/>
      <c r="R12358" s="63"/>
      <c r="S12358" s="63"/>
      <c r="T12358" s="63"/>
      <c r="U12358" s="63"/>
      <c r="V12358" s="63"/>
      <c r="W12358" s="63"/>
      <c r="X12358" s="63"/>
      <c r="Y12358" s="63"/>
      <c r="Z12358" s="62">
        <v>69850</v>
      </c>
      <c r="AA12358" s="62">
        <v>2544</v>
      </c>
      <c r="AB12358" s="62">
        <v>5.3</v>
      </c>
      <c r="AC12358" s="62">
        <v>1746.25</v>
      </c>
    </row>
    <row r="12359" spans="1:29" x14ac:dyDescent="0.25">
      <c r="A12359" s="61" t="s">
        <v>374</v>
      </c>
      <c r="B12359" s="61" t="s">
        <v>375</v>
      </c>
      <c r="C12359" s="62">
        <v>2005</v>
      </c>
      <c r="D12359" s="61" t="s">
        <v>78</v>
      </c>
      <c r="E12359" s="62">
        <v>64</v>
      </c>
      <c r="F12359" s="62">
        <v>177944</v>
      </c>
      <c r="G12359" s="62">
        <v>24227</v>
      </c>
      <c r="H12359" s="62">
        <v>31.55</v>
      </c>
      <c r="I12359" s="62">
        <v>2780.38</v>
      </c>
      <c r="J12359" s="62">
        <v>165487.92000000001</v>
      </c>
      <c r="K12359" s="62">
        <v>0</v>
      </c>
      <c r="L12359" s="63"/>
      <c r="M12359" s="63"/>
      <c r="N12359" s="63"/>
      <c r="O12359" s="63"/>
      <c r="P12359" s="63"/>
      <c r="Q12359" s="63"/>
      <c r="R12359" s="63"/>
      <c r="S12359" s="63"/>
      <c r="T12359" s="63"/>
      <c r="U12359" s="63"/>
      <c r="V12359" s="63"/>
      <c r="W12359" s="63"/>
      <c r="X12359" s="63"/>
      <c r="Y12359" s="63"/>
      <c r="Z12359" s="62">
        <v>70239.37</v>
      </c>
      <c r="AA12359" s="62">
        <v>14362</v>
      </c>
      <c r="AB12359" s="62">
        <v>18.7</v>
      </c>
      <c r="AC12359" s="62">
        <v>1097.49</v>
      </c>
    </row>
    <row r="12360" spans="1:29" ht="45" x14ac:dyDescent="0.25">
      <c r="A12360" s="61" t="s">
        <v>344</v>
      </c>
      <c r="B12360" s="61" t="s">
        <v>345</v>
      </c>
      <c r="C12360" s="62">
        <v>2010</v>
      </c>
      <c r="D12360" s="61" t="s">
        <v>75</v>
      </c>
      <c r="E12360" s="62">
        <v>6</v>
      </c>
      <c r="F12360" s="63"/>
      <c r="G12360" s="63"/>
      <c r="H12360" s="63"/>
      <c r="I12360" s="63"/>
      <c r="J12360" s="63"/>
      <c r="K12360" s="62">
        <v>0</v>
      </c>
      <c r="L12360" s="63"/>
      <c r="M12360" s="63"/>
      <c r="N12360" s="63"/>
      <c r="O12360" s="63"/>
      <c r="P12360" s="63"/>
      <c r="Q12360" s="63"/>
      <c r="R12360" s="63"/>
      <c r="S12360" s="63"/>
      <c r="T12360" s="63"/>
      <c r="U12360" s="63"/>
      <c r="V12360" s="63"/>
      <c r="W12360" s="63"/>
      <c r="X12360" s="63"/>
      <c r="Y12360" s="63"/>
      <c r="Z12360" s="62">
        <v>0</v>
      </c>
      <c r="AA12360" s="63"/>
      <c r="AB12360" s="63"/>
      <c r="AC12360" s="62">
        <v>0</v>
      </c>
    </row>
    <row r="12361" spans="1:29" x14ac:dyDescent="0.25">
      <c r="A12361" s="61" t="s">
        <v>192</v>
      </c>
      <c r="B12361" s="61" t="s">
        <v>193</v>
      </c>
      <c r="C12361" s="62">
        <v>2010</v>
      </c>
      <c r="D12361" s="61" t="s">
        <v>99</v>
      </c>
      <c r="E12361" s="62">
        <v>52</v>
      </c>
      <c r="F12361" s="62">
        <v>491237</v>
      </c>
      <c r="G12361" s="62">
        <v>89595</v>
      </c>
      <c r="H12361" s="62">
        <v>143.58000000000001</v>
      </c>
      <c r="I12361" s="62">
        <v>9446.8700000000008</v>
      </c>
      <c r="J12361" s="62">
        <v>456850.41</v>
      </c>
      <c r="K12361" s="62">
        <v>0</v>
      </c>
      <c r="L12361" s="63"/>
      <c r="M12361" s="63"/>
      <c r="N12361" s="63"/>
      <c r="O12361" s="63"/>
      <c r="P12361" s="63"/>
      <c r="Q12361" s="63"/>
      <c r="R12361" s="63"/>
      <c r="S12361" s="63"/>
      <c r="T12361" s="63"/>
      <c r="U12361" s="63"/>
      <c r="V12361" s="63"/>
      <c r="W12361" s="63"/>
      <c r="X12361" s="63"/>
      <c r="Y12361" s="63"/>
      <c r="Z12361" s="62">
        <v>195500</v>
      </c>
      <c r="AA12361" s="62">
        <v>8091</v>
      </c>
      <c r="AB12361" s="62">
        <v>12.97</v>
      </c>
      <c r="AC12361" s="62">
        <v>3759.62</v>
      </c>
    </row>
    <row r="12362" spans="1:29" ht="30" x14ac:dyDescent="0.25">
      <c r="A12362" s="61" t="s">
        <v>148</v>
      </c>
      <c r="B12362" s="61" t="s">
        <v>149</v>
      </c>
      <c r="C12362" s="62">
        <v>2015</v>
      </c>
      <c r="D12362" s="61" t="s">
        <v>72</v>
      </c>
      <c r="E12362" s="62">
        <v>102</v>
      </c>
      <c r="F12362" s="62">
        <v>1086360</v>
      </c>
      <c r="G12362" s="62">
        <v>159192</v>
      </c>
      <c r="H12362" s="62">
        <v>130.06</v>
      </c>
      <c r="I12362" s="62">
        <v>10650.59</v>
      </c>
      <c r="J12362" s="62">
        <v>1010314.8</v>
      </c>
      <c r="K12362" s="62">
        <v>14902.04</v>
      </c>
      <c r="L12362" s="62">
        <v>11920</v>
      </c>
      <c r="M12362" s="62">
        <v>9.74</v>
      </c>
      <c r="N12362" s="62">
        <v>146.1</v>
      </c>
      <c r="O12362" s="62">
        <v>179708.13</v>
      </c>
      <c r="P12362" s="63"/>
      <c r="Q12362" s="63"/>
      <c r="R12362" s="63"/>
      <c r="S12362" s="63"/>
      <c r="T12362" s="63"/>
      <c r="U12362" s="63"/>
      <c r="V12362" s="63"/>
      <c r="W12362" s="63"/>
      <c r="X12362" s="63"/>
      <c r="Y12362" s="63"/>
      <c r="Z12362" s="62">
        <v>98521.88</v>
      </c>
      <c r="AA12362" s="62">
        <v>19278</v>
      </c>
      <c r="AB12362" s="62">
        <v>15.75</v>
      </c>
      <c r="AC12362" s="62">
        <v>965.9</v>
      </c>
    </row>
    <row r="12363" spans="1:29" x14ac:dyDescent="0.25">
      <c r="A12363" s="61" t="s">
        <v>159</v>
      </c>
      <c r="B12363" s="61" t="s">
        <v>160</v>
      </c>
      <c r="C12363" s="62">
        <v>2012</v>
      </c>
      <c r="D12363" s="61" t="s">
        <v>94</v>
      </c>
      <c r="E12363" s="62">
        <v>2</v>
      </c>
      <c r="F12363" s="62">
        <v>489</v>
      </c>
      <c r="G12363" s="62">
        <v>98</v>
      </c>
      <c r="H12363" s="62">
        <v>4.08</v>
      </c>
      <c r="I12363" s="62">
        <v>244.5</v>
      </c>
      <c r="J12363" s="62">
        <v>454.77</v>
      </c>
      <c r="K12363" s="62">
        <v>0</v>
      </c>
      <c r="L12363" s="62">
        <v>373</v>
      </c>
      <c r="M12363" s="62">
        <v>15.54</v>
      </c>
      <c r="N12363" s="63"/>
      <c r="O12363" s="63"/>
      <c r="P12363" s="63"/>
      <c r="Q12363" s="63"/>
      <c r="R12363" s="63"/>
      <c r="S12363" s="63"/>
      <c r="T12363" s="63"/>
      <c r="U12363" s="63"/>
      <c r="V12363" s="63"/>
      <c r="W12363" s="63"/>
      <c r="X12363" s="63"/>
      <c r="Y12363" s="63"/>
      <c r="Z12363" s="62">
        <v>391</v>
      </c>
      <c r="AA12363" s="62">
        <v>2001</v>
      </c>
      <c r="AB12363" s="62">
        <v>83.38</v>
      </c>
      <c r="AC12363" s="62">
        <v>195.5</v>
      </c>
    </row>
    <row r="12364" spans="1:29" x14ac:dyDescent="0.25">
      <c r="A12364" s="61" t="s">
        <v>354</v>
      </c>
      <c r="B12364" s="61" t="s">
        <v>355</v>
      </c>
      <c r="C12364" s="62">
        <v>2005</v>
      </c>
      <c r="D12364" s="61" t="s">
        <v>89</v>
      </c>
      <c r="E12364" s="62">
        <v>34</v>
      </c>
      <c r="F12364" s="62">
        <v>121249</v>
      </c>
      <c r="G12364" s="62">
        <v>14962</v>
      </c>
      <c r="H12364" s="62">
        <v>36.67</v>
      </c>
      <c r="I12364" s="62">
        <v>3566.15</v>
      </c>
      <c r="J12364" s="62">
        <v>112761.57</v>
      </c>
      <c r="K12364" s="62">
        <v>11033.95</v>
      </c>
      <c r="L12364" s="62">
        <v>15520</v>
      </c>
      <c r="M12364" s="62">
        <v>38.04</v>
      </c>
      <c r="N12364" s="62">
        <v>324.52999999999997</v>
      </c>
      <c r="O12364" s="62">
        <v>133061.68</v>
      </c>
      <c r="P12364" s="63"/>
      <c r="Q12364" s="63"/>
      <c r="R12364" s="63"/>
      <c r="S12364" s="63"/>
      <c r="T12364" s="63"/>
      <c r="U12364" s="63"/>
      <c r="V12364" s="63"/>
      <c r="W12364" s="63"/>
      <c r="X12364" s="63"/>
      <c r="Y12364" s="63"/>
      <c r="Z12364" s="62">
        <v>117869</v>
      </c>
      <c r="AA12364" s="62">
        <v>1755</v>
      </c>
      <c r="AB12364" s="62">
        <v>4.3</v>
      </c>
      <c r="AC12364" s="62">
        <v>3466.74</v>
      </c>
    </row>
    <row r="12365" spans="1:29" x14ac:dyDescent="0.25">
      <c r="A12365" s="61" t="s">
        <v>251</v>
      </c>
      <c r="B12365" s="61" t="s">
        <v>252</v>
      </c>
      <c r="C12365" s="62">
        <v>2014</v>
      </c>
      <c r="D12365" s="61" t="s">
        <v>99</v>
      </c>
      <c r="E12365" s="62">
        <v>40</v>
      </c>
      <c r="F12365" s="62">
        <v>390080</v>
      </c>
      <c r="G12365" s="62">
        <v>60049</v>
      </c>
      <c r="H12365" s="62">
        <v>125.1</v>
      </c>
      <c r="I12365" s="62">
        <v>9752</v>
      </c>
      <c r="J12365" s="62">
        <v>362774.4</v>
      </c>
      <c r="K12365" s="62">
        <v>829.29</v>
      </c>
      <c r="L12365" s="62">
        <v>1717</v>
      </c>
      <c r="M12365" s="62">
        <v>3.58</v>
      </c>
      <c r="N12365" s="62">
        <v>20.73</v>
      </c>
      <c r="O12365" s="62">
        <v>10000.68</v>
      </c>
      <c r="P12365" s="63"/>
      <c r="Q12365" s="63"/>
      <c r="R12365" s="63"/>
      <c r="S12365" s="63"/>
      <c r="T12365" s="63"/>
      <c r="U12365" s="63"/>
      <c r="V12365" s="63"/>
      <c r="W12365" s="63"/>
      <c r="X12365" s="63"/>
      <c r="Y12365" s="63"/>
      <c r="Z12365" s="62">
        <v>991</v>
      </c>
      <c r="AA12365" s="62">
        <v>13467</v>
      </c>
      <c r="AB12365" s="62">
        <v>28.06</v>
      </c>
      <c r="AC12365" s="62">
        <v>24.78</v>
      </c>
    </row>
    <row r="12366" spans="1:29" ht="30" x14ac:dyDescent="0.25">
      <c r="A12366" s="61" t="s">
        <v>505</v>
      </c>
      <c r="B12366" s="61" t="s">
        <v>506</v>
      </c>
      <c r="C12366" s="62">
        <v>2014</v>
      </c>
      <c r="D12366" s="61" t="s">
        <v>78</v>
      </c>
      <c r="E12366" s="62">
        <v>40</v>
      </c>
      <c r="F12366" s="62">
        <v>133000</v>
      </c>
      <c r="G12366" s="62">
        <v>20943</v>
      </c>
      <c r="H12366" s="62">
        <v>43.63</v>
      </c>
      <c r="I12366" s="62">
        <v>3325</v>
      </c>
      <c r="J12366" s="62">
        <v>123690</v>
      </c>
      <c r="K12366" s="62">
        <v>14727</v>
      </c>
      <c r="L12366" s="62">
        <v>28856</v>
      </c>
      <c r="M12366" s="62">
        <v>60.12</v>
      </c>
      <c r="N12366" s="62">
        <v>368.18</v>
      </c>
      <c r="O12366" s="62">
        <v>177597.31</v>
      </c>
      <c r="P12366" s="63"/>
      <c r="Q12366" s="63"/>
      <c r="R12366" s="63"/>
      <c r="S12366" s="63"/>
      <c r="T12366" s="63"/>
      <c r="U12366" s="63"/>
      <c r="V12366" s="63"/>
      <c r="W12366" s="63"/>
      <c r="X12366" s="63"/>
      <c r="Y12366" s="63"/>
      <c r="Z12366" s="62">
        <v>0</v>
      </c>
      <c r="AA12366" s="62">
        <v>2010</v>
      </c>
      <c r="AB12366" s="62">
        <v>4.1900000000000004</v>
      </c>
      <c r="AC12366" s="62">
        <v>0</v>
      </c>
    </row>
    <row r="12367" spans="1:29" x14ac:dyDescent="0.25">
      <c r="A12367" s="61" t="s">
        <v>113</v>
      </c>
      <c r="B12367" s="61" t="s">
        <v>114</v>
      </c>
      <c r="C12367" s="62">
        <v>2012</v>
      </c>
      <c r="D12367" s="61" t="s">
        <v>78</v>
      </c>
      <c r="E12367" s="62">
        <v>45</v>
      </c>
      <c r="F12367" s="62">
        <v>221592</v>
      </c>
      <c r="G12367" s="62">
        <v>26541</v>
      </c>
      <c r="H12367" s="62">
        <v>49.15</v>
      </c>
      <c r="I12367" s="62">
        <v>4924.2700000000004</v>
      </c>
      <c r="J12367" s="62">
        <v>206080.56</v>
      </c>
      <c r="K12367" s="62">
        <v>21727.45</v>
      </c>
      <c r="L12367" s="62">
        <v>24161</v>
      </c>
      <c r="M12367" s="62">
        <v>44.74</v>
      </c>
      <c r="N12367" s="62">
        <v>482.83</v>
      </c>
      <c r="O12367" s="62">
        <v>262017.83</v>
      </c>
      <c r="P12367" s="63"/>
      <c r="Q12367" s="63"/>
      <c r="R12367" s="63"/>
      <c r="S12367" s="63"/>
      <c r="T12367" s="63"/>
      <c r="U12367" s="63"/>
      <c r="V12367" s="63"/>
      <c r="W12367" s="63"/>
      <c r="X12367" s="63"/>
      <c r="Y12367" s="63"/>
      <c r="Z12367" s="62">
        <v>181380</v>
      </c>
      <c r="AA12367" s="62">
        <v>23781</v>
      </c>
      <c r="AB12367" s="62">
        <v>44.04</v>
      </c>
      <c r="AC12367" s="62">
        <v>4030.67</v>
      </c>
    </row>
    <row r="12368" spans="1:29" ht="30" x14ac:dyDescent="0.25">
      <c r="A12368" s="61" t="s">
        <v>97</v>
      </c>
      <c r="B12368" s="61" t="s">
        <v>98</v>
      </c>
      <c r="C12368" s="62">
        <v>2013</v>
      </c>
      <c r="D12368" s="61" t="s">
        <v>86</v>
      </c>
      <c r="E12368" s="62">
        <v>36</v>
      </c>
      <c r="F12368" s="63"/>
      <c r="G12368" s="63"/>
      <c r="H12368" s="63"/>
      <c r="I12368" s="63"/>
      <c r="J12368" s="63"/>
      <c r="K12368" s="62">
        <v>0</v>
      </c>
      <c r="L12368" s="63"/>
      <c r="M12368" s="63"/>
      <c r="N12368" s="63"/>
      <c r="O12368" s="63"/>
      <c r="P12368" s="63"/>
      <c r="Q12368" s="63"/>
      <c r="R12368" s="63"/>
      <c r="S12368" s="63"/>
      <c r="T12368" s="63"/>
      <c r="U12368" s="63"/>
      <c r="V12368" s="63"/>
      <c r="W12368" s="63"/>
      <c r="X12368" s="63"/>
      <c r="Y12368" s="63"/>
      <c r="Z12368" s="62">
        <v>242659</v>
      </c>
      <c r="AA12368" s="62">
        <v>29818</v>
      </c>
      <c r="AB12368" s="62">
        <v>69.02</v>
      </c>
      <c r="AC12368" s="62">
        <v>6740.53</v>
      </c>
    </row>
    <row r="12369" spans="1:29" x14ac:dyDescent="0.25">
      <c r="A12369" s="61" t="s">
        <v>251</v>
      </c>
      <c r="B12369" s="61" t="s">
        <v>252</v>
      </c>
      <c r="C12369" s="62">
        <v>2008</v>
      </c>
      <c r="D12369" s="61" t="s">
        <v>86</v>
      </c>
      <c r="E12369" s="62">
        <v>28</v>
      </c>
      <c r="F12369" s="62">
        <v>988</v>
      </c>
      <c r="G12369" s="62">
        <v>212</v>
      </c>
      <c r="H12369" s="62">
        <v>0.63</v>
      </c>
      <c r="I12369" s="62">
        <v>35.29</v>
      </c>
      <c r="J12369" s="62">
        <v>918.84</v>
      </c>
      <c r="K12369" s="62">
        <v>110.57</v>
      </c>
      <c r="L12369" s="62">
        <v>149</v>
      </c>
      <c r="M12369" s="62">
        <v>0.44</v>
      </c>
      <c r="N12369" s="63"/>
      <c r="O12369" s="63"/>
      <c r="P12369" s="63"/>
      <c r="Q12369" s="63"/>
      <c r="R12369" s="63"/>
      <c r="S12369" s="63"/>
      <c r="T12369" s="63"/>
      <c r="U12369" s="63"/>
      <c r="V12369" s="63"/>
      <c r="W12369" s="63"/>
      <c r="X12369" s="63"/>
      <c r="Y12369" s="63"/>
      <c r="Z12369" s="62">
        <v>1759</v>
      </c>
      <c r="AA12369" s="62">
        <v>11459</v>
      </c>
      <c r="AB12369" s="62">
        <v>34.1</v>
      </c>
      <c r="AC12369" s="62">
        <v>62.82</v>
      </c>
    </row>
    <row r="12370" spans="1:29" ht="30" x14ac:dyDescent="0.25">
      <c r="A12370" s="61" t="s">
        <v>430</v>
      </c>
      <c r="B12370" s="61" t="s">
        <v>431</v>
      </c>
      <c r="C12370" s="62">
        <v>2008</v>
      </c>
      <c r="D12370" s="61" t="s">
        <v>99</v>
      </c>
      <c r="E12370" s="62">
        <v>60</v>
      </c>
      <c r="F12370" s="62">
        <v>634400</v>
      </c>
      <c r="G12370" s="62">
        <v>84918</v>
      </c>
      <c r="H12370" s="62">
        <v>117.94</v>
      </c>
      <c r="I12370" s="62">
        <v>10573.33</v>
      </c>
      <c r="J12370" s="62">
        <v>589992</v>
      </c>
      <c r="K12370" s="62">
        <v>0</v>
      </c>
      <c r="L12370" s="63"/>
      <c r="M12370" s="63"/>
      <c r="N12370" s="63"/>
      <c r="O12370" s="63"/>
      <c r="P12370" s="63"/>
      <c r="Q12370" s="63"/>
      <c r="R12370" s="63"/>
      <c r="S12370" s="63"/>
      <c r="T12370" s="63"/>
      <c r="U12370" s="63"/>
      <c r="V12370" s="63"/>
      <c r="W12370" s="63"/>
      <c r="X12370" s="63"/>
      <c r="Y12370" s="63"/>
      <c r="Z12370" s="62">
        <v>936</v>
      </c>
      <c r="AA12370" s="62">
        <v>7352</v>
      </c>
      <c r="AB12370" s="62">
        <v>10.210000000000001</v>
      </c>
      <c r="AC12370" s="62">
        <v>15.6</v>
      </c>
    </row>
    <row r="12371" spans="1:29" ht="30" x14ac:dyDescent="0.25">
      <c r="A12371" s="61" t="s">
        <v>561</v>
      </c>
      <c r="B12371" s="61" t="s">
        <v>562</v>
      </c>
      <c r="C12371" s="62">
        <v>2015</v>
      </c>
      <c r="D12371" s="61" t="s">
        <v>78</v>
      </c>
      <c r="E12371" s="62">
        <v>36</v>
      </c>
      <c r="F12371" s="62">
        <v>114920</v>
      </c>
      <c r="G12371" s="62">
        <v>14473</v>
      </c>
      <c r="H12371" s="62">
        <v>33.5</v>
      </c>
      <c r="I12371" s="62">
        <v>3192.22</v>
      </c>
      <c r="J12371" s="62">
        <v>106875.6</v>
      </c>
      <c r="K12371" s="62">
        <v>22113.48</v>
      </c>
      <c r="L12371" s="62">
        <v>20153</v>
      </c>
      <c r="M12371" s="62">
        <v>46.65</v>
      </c>
      <c r="N12371" s="62">
        <v>614.26</v>
      </c>
      <c r="O12371" s="62">
        <v>266673.11</v>
      </c>
      <c r="P12371" s="63"/>
      <c r="Q12371" s="63"/>
      <c r="R12371" s="63"/>
      <c r="S12371" s="63"/>
      <c r="T12371" s="63"/>
      <c r="U12371" s="63"/>
      <c r="V12371" s="63"/>
      <c r="W12371" s="63"/>
      <c r="X12371" s="63"/>
      <c r="Y12371" s="63"/>
      <c r="Z12371" s="62">
        <v>1399</v>
      </c>
      <c r="AA12371" s="62">
        <v>18420</v>
      </c>
      <c r="AB12371" s="62">
        <v>42.64</v>
      </c>
      <c r="AC12371" s="62">
        <v>38.86</v>
      </c>
    </row>
    <row r="12372" spans="1:29" ht="30" x14ac:dyDescent="0.25">
      <c r="A12372" s="61" t="s">
        <v>180</v>
      </c>
      <c r="B12372" s="61" t="s">
        <v>181</v>
      </c>
      <c r="C12372" s="62">
        <v>2008</v>
      </c>
      <c r="D12372" s="61" t="s">
        <v>99</v>
      </c>
      <c r="E12372" s="62">
        <v>36</v>
      </c>
      <c r="F12372" s="62">
        <v>127720</v>
      </c>
      <c r="G12372" s="62">
        <v>13951</v>
      </c>
      <c r="H12372" s="62">
        <v>32.29</v>
      </c>
      <c r="I12372" s="62">
        <v>3547.78</v>
      </c>
      <c r="J12372" s="62">
        <v>118779.6</v>
      </c>
      <c r="K12372" s="62">
        <v>20580.990000000002</v>
      </c>
      <c r="L12372" s="62">
        <v>32875</v>
      </c>
      <c r="M12372" s="62">
        <v>76.099999999999994</v>
      </c>
      <c r="N12372" s="62">
        <v>571.69000000000005</v>
      </c>
      <c r="O12372" s="62">
        <v>248192.32</v>
      </c>
      <c r="P12372" s="63"/>
      <c r="Q12372" s="63"/>
      <c r="R12372" s="63"/>
      <c r="S12372" s="63"/>
      <c r="T12372" s="63"/>
      <c r="U12372" s="63"/>
      <c r="V12372" s="63"/>
      <c r="W12372" s="63"/>
      <c r="X12372" s="63"/>
      <c r="Y12372" s="63"/>
      <c r="Z12372" s="62">
        <v>3291</v>
      </c>
      <c r="AA12372" s="62">
        <v>17991</v>
      </c>
      <c r="AB12372" s="62">
        <v>41.65</v>
      </c>
      <c r="AC12372" s="62">
        <v>91.42</v>
      </c>
    </row>
    <row r="12373" spans="1:29" x14ac:dyDescent="0.25">
      <c r="A12373" s="61" t="s">
        <v>371</v>
      </c>
      <c r="B12373" s="61" t="s">
        <v>372</v>
      </c>
      <c r="C12373" s="62">
        <v>2009</v>
      </c>
      <c r="D12373" s="61" t="s">
        <v>150</v>
      </c>
      <c r="E12373" s="62">
        <v>8</v>
      </c>
      <c r="F12373" s="63"/>
      <c r="G12373" s="63"/>
      <c r="H12373" s="63"/>
      <c r="I12373" s="63"/>
      <c r="J12373" s="63"/>
      <c r="K12373" s="62">
        <v>0</v>
      </c>
      <c r="L12373" s="63"/>
      <c r="M12373" s="63"/>
      <c r="N12373" s="63"/>
      <c r="O12373" s="63"/>
      <c r="P12373" s="63"/>
      <c r="Q12373" s="63"/>
      <c r="R12373" s="63"/>
      <c r="S12373" s="63"/>
      <c r="T12373" s="63"/>
      <c r="U12373" s="63"/>
      <c r="V12373" s="63"/>
      <c r="W12373" s="63"/>
      <c r="X12373" s="63"/>
      <c r="Y12373" s="63"/>
      <c r="Z12373" s="62">
        <v>0</v>
      </c>
      <c r="AA12373" s="63"/>
      <c r="AB12373" s="63"/>
      <c r="AC12373" s="62">
        <v>0</v>
      </c>
    </row>
    <row r="12374" spans="1:29" x14ac:dyDescent="0.25">
      <c r="A12374" s="61" t="s">
        <v>273</v>
      </c>
      <c r="B12374" s="61" t="s">
        <v>274</v>
      </c>
      <c r="C12374" s="62">
        <v>2007</v>
      </c>
      <c r="D12374" s="61" t="s">
        <v>75</v>
      </c>
      <c r="E12374" s="62">
        <v>13</v>
      </c>
      <c r="F12374" s="62">
        <v>15914</v>
      </c>
      <c r="G12374" s="62">
        <v>2057</v>
      </c>
      <c r="H12374" s="62">
        <v>13.19</v>
      </c>
      <c r="I12374" s="62">
        <v>1224.1500000000001</v>
      </c>
      <c r="J12374" s="62">
        <v>14800.02</v>
      </c>
      <c r="K12374" s="62">
        <v>2275.46</v>
      </c>
      <c r="L12374" s="62">
        <v>4143</v>
      </c>
      <c r="M12374" s="62">
        <v>26.56</v>
      </c>
      <c r="N12374" s="62">
        <v>175.04</v>
      </c>
      <c r="O12374" s="62">
        <v>27440.46</v>
      </c>
      <c r="P12374" s="63"/>
      <c r="Q12374" s="63"/>
      <c r="R12374" s="63"/>
      <c r="S12374" s="63"/>
      <c r="T12374" s="63"/>
      <c r="U12374" s="62">
        <v>100</v>
      </c>
      <c r="V12374" s="62">
        <v>310</v>
      </c>
      <c r="W12374" s="62">
        <v>1.99</v>
      </c>
      <c r="X12374" s="62">
        <v>7</v>
      </c>
      <c r="Y12374" s="62">
        <v>2238.4</v>
      </c>
      <c r="Z12374" s="62">
        <v>186166</v>
      </c>
      <c r="AA12374" s="62">
        <v>2974</v>
      </c>
      <c r="AB12374" s="62">
        <v>19.059999999999999</v>
      </c>
      <c r="AC12374" s="62">
        <v>14320.46</v>
      </c>
    </row>
    <row r="12375" spans="1:29" x14ac:dyDescent="0.25">
      <c r="A12375" s="61" t="s">
        <v>229</v>
      </c>
      <c r="B12375" s="61" t="s">
        <v>230</v>
      </c>
      <c r="C12375" s="62">
        <v>2003</v>
      </c>
      <c r="D12375" s="61" t="s">
        <v>75</v>
      </c>
      <c r="E12375" s="62">
        <v>24</v>
      </c>
      <c r="F12375" s="62">
        <v>556</v>
      </c>
      <c r="G12375" s="62">
        <v>123</v>
      </c>
      <c r="H12375" s="62">
        <v>0.43</v>
      </c>
      <c r="I12375" s="62">
        <v>23.17</v>
      </c>
      <c r="J12375" s="62">
        <v>517.08000000000004</v>
      </c>
      <c r="K12375" s="62">
        <v>110</v>
      </c>
      <c r="L12375" s="62">
        <v>212</v>
      </c>
      <c r="M12375" s="62">
        <v>0.74</v>
      </c>
      <c r="N12375" s="63"/>
      <c r="O12375" s="63"/>
      <c r="P12375" s="63"/>
      <c r="Q12375" s="63"/>
      <c r="R12375" s="63"/>
      <c r="S12375" s="63"/>
      <c r="T12375" s="63"/>
      <c r="U12375" s="63"/>
      <c r="V12375" s="63"/>
      <c r="W12375" s="63"/>
      <c r="X12375" s="63"/>
      <c r="Y12375" s="63"/>
      <c r="Z12375" s="62">
        <v>0</v>
      </c>
      <c r="AA12375" s="62">
        <v>7308</v>
      </c>
      <c r="AB12375" s="62">
        <v>25.38</v>
      </c>
      <c r="AC12375" s="62">
        <v>0</v>
      </c>
    </row>
    <row r="12376" spans="1:29" ht="30" x14ac:dyDescent="0.25">
      <c r="A12376" s="61" t="s">
        <v>188</v>
      </c>
      <c r="B12376" s="61" t="s">
        <v>189</v>
      </c>
      <c r="C12376" s="62">
        <v>2006</v>
      </c>
      <c r="D12376" s="61" t="s">
        <v>511</v>
      </c>
      <c r="E12376" s="62">
        <v>10</v>
      </c>
      <c r="F12376" s="62">
        <v>56042</v>
      </c>
      <c r="G12376" s="62">
        <v>10984</v>
      </c>
      <c r="H12376" s="62">
        <v>91.53</v>
      </c>
      <c r="I12376" s="62">
        <v>5604.2</v>
      </c>
      <c r="J12376" s="62">
        <v>52119.06</v>
      </c>
      <c r="K12376" s="62">
        <v>9195.93</v>
      </c>
      <c r="L12376" s="62">
        <v>16149</v>
      </c>
      <c r="M12376" s="62">
        <v>134.58000000000001</v>
      </c>
      <c r="N12376" s="63"/>
      <c r="O12376" s="63"/>
      <c r="P12376" s="63"/>
      <c r="Q12376" s="63"/>
      <c r="R12376" s="63"/>
      <c r="S12376" s="63"/>
      <c r="T12376" s="63"/>
      <c r="U12376" s="63"/>
      <c r="V12376" s="63"/>
      <c r="W12376" s="63"/>
      <c r="X12376" s="63"/>
      <c r="Y12376" s="63"/>
      <c r="Z12376" s="62">
        <v>1379</v>
      </c>
      <c r="AA12376" s="62">
        <v>6784</v>
      </c>
      <c r="AB12376" s="62">
        <v>56.53</v>
      </c>
      <c r="AC12376" s="62">
        <v>137.9</v>
      </c>
    </row>
    <row r="12377" spans="1:29" ht="30" x14ac:dyDescent="0.25">
      <c r="A12377" s="61" t="s">
        <v>87</v>
      </c>
      <c r="B12377" s="61" t="s">
        <v>88</v>
      </c>
      <c r="C12377" s="62">
        <v>2017</v>
      </c>
      <c r="D12377" s="61" t="s">
        <v>75</v>
      </c>
      <c r="E12377" s="62">
        <v>10</v>
      </c>
      <c r="F12377" s="63"/>
      <c r="G12377" s="63"/>
      <c r="H12377" s="63"/>
      <c r="I12377" s="63"/>
      <c r="J12377" s="63"/>
      <c r="K12377" s="62">
        <v>9942.77</v>
      </c>
      <c r="L12377" s="62">
        <v>9745</v>
      </c>
      <c r="M12377" s="62">
        <v>81.209999999999994</v>
      </c>
      <c r="N12377" s="62">
        <v>994.28</v>
      </c>
      <c r="O12377" s="62">
        <v>119902.89</v>
      </c>
      <c r="P12377" s="63"/>
      <c r="Q12377" s="63"/>
      <c r="R12377" s="63"/>
      <c r="S12377" s="63"/>
      <c r="T12377" s="63"/>
      <c r="U12377" s="63"/>
      <c r="V12377" s="63"/>
      <c r="W12377" s="63"/>
      <c r="X12377" s="63"/>
      <c r="Y12377" s="63"/>
      <c r="Z12377" s="62">
        <v>78880</v>
      </c>
      <c r="AA12377" s="62">
        <v>10845</v>
      </c>
      <c r="AB12377" s="62">
        <v>90.38</v>
      </c>
      <c r="AC12377" s="62">
        <v>7888</v>
      </c>
    </row>
    <row r="12378" spans="1:29" x14ac:dyDescent="0.25">
      <c r="A12378" s="61" t="s">
        <v>251</v>
      </c>
      <c r="B12378" s="61" t="s">
        <v>252</v>
      </c>
      <c r="C12378" s="62">
        <v>2006</v>
      </c>
      <c r="D12378" s="61" t="s">
        <v>78</v>
      </c>
      <c r="E12378" s="62">
        <v>40</v>
      </c>
      <c r="F12378" s="62">
        <v>134360</v>
      </c>
      <c r="G12378" s="62">
        <v>21381</v>
      </c>
      <c r="H12378" s="62">
        <v>44.54</v>
      </c>
      <c r="I12378" s="62">
        <v>3359</v>
      </c>
      <c r="J12378" s="62">
        <v>124954.8</v>
      </c>
      <c r="K12378" s="62">
        <v>26094.080000000002</v>
      </c>
      <c r="L12378" s="62">
        <v>39937</v>
      </c>
      <c r="M12378" s="62">
        <v>83.2</v>
      </c>
      <c r="N12378" s="62">
        <v>652.35</v>
      </c>
      <c r="O12378" s="62">
        <v>314676.38</v>
      </c>
      <c r="P12378" s="63"/>
      <c r="Q12378" s="63"/>
      <c r="R12378" s="63"/>
      <c r="S12378" s="63"/>
      <c r="T12378" s="63"/>
      <c r="U12378" s="63"/>
      <c r="V12378" s="63"/>
      <c r="W12378" s="63"/>
      <c r="X12378" s="63"/>
      <c r="Y12378" s="63"/>
      <c r="Z12378" s="62">
        <v>1110</v>
      </c>
      <c r="AA12378" s="62">
        <v>8000</v>
      </c>
      <c r="AB12378" s="62">
        <v>16.670000000000002</v>
      </c>
      <c r="AC12378" s="62">
        <v>27.75</v>
      </c>
    </row>
    <row r="12379" spans="1:29" x14ac:dyDescent="0.25">
      <c r="A12379" s="61" t="s">
        <v>163</v>
      </c>
      <c r="B12379" s="61" t="s">
        <v>164</v>
      </c>
      <c r="C12379" s="62">
        <v>2007</v>
      </c>
      <c r="D12379" s="61" t="s">
        <v>99</v>
      </c>
      <c r="E12379" s="62">
        <v>40</v>
      </c>
      <c r="F12379" s="62">
        <v>489600</v>
      </c>
      <c r="G12379" s="62">
        <v>51054</v>
      </c>
      <c r="H12379" s="62">
        <v>106.36</v>
      </c>
      <c r="I12379" s="62">
        <v>12240</v>
      </c>
      <c r="J12379" s="62">
        <v>455328</v>
      </c>
      <c r="K12379" s="62">
        <v>0</v>
      </c>
      <c r="L12379" s="63"/>
      <c r="M12379" s="63"/>
      <c r="N12379" s="63"/>
      <c r="O12379" s="63"/>
      <c r="P12379" s="63"/>
      <c r="Q12379" s="63"/>
      <c r="R12379" s="63"/>
      <c r="S12379" s="63"/>
      <c r="T12379" s="63"/>
      <c r="U12379" s="63"/>
      <c r="V12379" s="63"/>
      <c r="W12379" s="63"/>
      <c r="X12379" s="63"/>
      <c r="Y12379" s="63"/>
      <c r="Z12379" s="62">
        <v>166500</v>
      </c>
      <c r="AA12379" s="62">
        <v>10294</v>
      </c>
      <c r="AB12379" s="62">
        <v>21.45</v>
      </c>
      <c r="AC12379" s="62">
        <v>4162.5</v>
      </c>
    </row>
    <row r="12380" spans="1:29" ht="30" x14ac:dyDescent="0.25">
      <c r="A12380" s="61" t="s">
        <v>245</v>
      </c>
      <c r="B12380" s="61" t="s">
        <v>246</v>
      </c>
      <c r="C12380" s="62">
        <v>2018</v>
      </c>
      <c r="D12380" s="61" t="s">
        <v>75</v>
      </c>
      <c r="E12380" s="62">
        <v>3</v>
      </c>
      <c r="F12380" s="63"/>
      <c r="G12380" s="63"/>
      <c r="H12380" s="63"/>
      <c r="I12380" s="63"/>
      <c r="J12380" s="63"/>
      <c r="K12380" s="62">
        <v>0</v>
      </c>
      <c r="L12380" s="63"/>
      <c r="M12380" s="63"/>
      <c r="N12380" s="63"/>
      <c r="O12380" s="63"/>
      <c r="P12380" s="63"/>
      <c r="Q12380" s="63"/>
      <c r="R12380" s="63"/>
      <c r="S12380" s="63"/>
      <c r="T12380" s="63"/>
      <c r="U12380" s="63"/>
      <c r="V12380" s="63"/>
      <c r="W12380" s="63"/>
      <c r="X12380" s="63"/>
      <c r="Y12380" s="63"/>
      <c r="Z12380" s="62">
        <v>24000</v>
      </c>
      <c r="AA12380" s="62">
        <v>3105</v>
      </c>
      <c r="AB12380" s="62">
        <v>86.25</v>
      </c>
      <c r="AC12380" s="62">
        <v>8000</v>
      </c>
    </row>
    <row r="12381" spans="1:29" x14ac:dyDescent="0.25">
      <c r="A12381" s="61" t="s">
        <v>178</v>
      </c>
      <c r="B12381" s="61" t="s">
        <v>179</v>
      </c>
      <c r="C12381" s="62">
        <v>2012</v>
      </c>
      <c r="D12381" s="61" t="s">
        <v>83</v>
      </c>
      <c r="E12381" s="62">
        <v>8</v>
      </c>
      <c r="F12381" s="62">
        <v>635</v>
      </c>
      <c r="G12381" s="62">
        <v>134</v>
      </c>
      <c r="H12381" s="62">
        <v>1.4</v>
      </c>
      <c r="I12381" s="62">
        <v>79.38</v>
      </c>
      <c r="J12381" s="62">
        <v>590.54999999999995</v>
      </c>
      <c r="K12381" s="62">
        <v>122.21</v>
      </c>
      <c r="L12381" s="62">
        <v>172</v>
      </c>
      <c r="M12381" s="62">
        <v>1.79</v>
      </c>
      <c r="N12381" s="63"/>
      <c r="O12381" s="63"/>
      <c r="P12381" s="63"/>
      <c r="Q12381" s="63"/>
      <c r="R12381" s="63"/>
      <c r="S12381" s="63"/>
      <c r="T12381" s="63"/>
      <c r="U12381" s="63"/>
      <c r="V12381" s="63"/>
      <c r="W12381" s="63"/>
      <c r="X12381" s="63"/>
      <c r="Y12381" s="63"/>
      <c r="Z12381" s="62">
        <v>0.49</v>
      </c>
      <c r="AA12381" s="62">
        <v>3522</v>
      </c>
      <c r="AB12381" s="62">
        <v>36.69</v>
      </c>
      <c r="AC12381" s="62">
        <v>0.06</v>
      </c>
    </row>
    <row r="12382" spans="1:29" x14ac:dyDescent="0.25">
      <c r="A12382" s="61" t="s">
        <v>130</v>
      </c>
      <c r="B12382" s="61" t="s">
        <v>131</v>
      </c>
      <c r="C12382" s="62">
        <v>2006</v>
      </c>
      <c r="D12382" s="61" t="s">
        <v>72</v>
      </c>
      <c r="E12382" s="62">
        <v>52</v>
      </c>
      <c r="F12382" s="62">
        <v>554080</v>
      </c>
      <c r="G12382" s="62">
        <v>69862</v>
      </c>
      <c r="H12382" s="62">
        <v>111.96</v>
      </c>
      <c r="I12382" s="62">
        <v>10655.38</v>
      </c>
      <c r="J12382" s="62">
        <v>515294.4</v>
      </c>
      <c r="K12382" s="62">
        <v>0</v>
      </c>
      <c r="L12382" s="63"/>
      <c r="M12382" s="63"/>
      <c r="N12382" s="63"/>
      <c r="O12382" s="63"/>
      <c r="P12382" s="63"/>
      <c r="Q12382" s="63"/>
      <c r="R12382" s="63"/>
      <c r="S12382" s="63"/>
      <c r="T12382" s="63"/>
      <c r="U12382" s="63"/>
      <c r="V12382" s="63"/>
      <c r="W12382" s="63"/>
      <c r="X12382" s="63"/>
      <c r="Y12382" s="63"/>
      <c r="Z12382" s="62">
        <v>1160</v>
      </c>
      <c r="AA12382" s="62">
        <v>6236</v>
      </c>
      <c r="AB12382" s="62">
        <v>9.99</v>
      </c>
      <c r="AC12382" s="62">
        <v>22.31</v>
      </c>
    </row>
    <row r="12383" spans="1:29" ht="30" x14ac:dyDescent="0.25">
      <c r="A12383" s="61" t="s">
        <v>136</v>
      </c>
      <c r="B12383" s="61" t="s">
        <v>137</v>
      </c>
      <c r="C12383" s="62">
        <v>2008</v>
      </c>
      <c r="D12383" s="61" t="s">
        <v>75</v>
      </c>
      <c r="E12383" s="62">
        <v>25</v>
      </c>
      <c r="F12383" s="62">
        <v>454</v>
      </c>
      <c r="G12383" s="62">
        <v>108</v>
      </c>
      <c r="H12383" s="62">
        <v>0.36</v>
      </c>
      <c r="I12383" s="62">
        <v>18.16</v>
      </c>
      <c r="J12383" s="62">
        <v>422.22</v>
      </c>
      <c r="K12383" s="62">
        <v>0</v>
      </c>
      <c r="L12383" s="63"/>
      <c r="M12383" s="63"/>
      <c r="N12383" s="63"/>
      <c r="O12383" s="63"/>
      <c r="P12383" s="63"/>
      <c r="Q12383" s="63"/>
      <c r="R12383" s="63"/>
      <c r="S12383" s="63"/>
      <c r="T12383" s="63"/>
      <c r="U12383" s="62">
        <v>150</v>
      </c>
      <c r="V12383" s="62">
        <v>366</v>
      </c>
      <c r="W12383" s="62">
        <v>1.22</v>
      </c>
      <c r="X12383" s="62">
        <v>6</v>
      </c>
      <c r="Y12383" s="62">
        <v>3357.6</v>
      </c>
      <c r="Z12383" s="62">
        <v>2.99</v>
      </c>
      <c r="AA12383" s="62">
        <v>5433</v>
      </c>
      <c r="AB12383" s="62">
        <v>18.11</v>
      </c>
      <c r="AC12383" s="62">
        <v>0.12</v>
      </c>
    </row>
    <row r="12384" spans="1:29" x14ac:dyDescent="0.25">
      <c r="A12384" s="61" t="s">
        <v>241</v>
      </c>
      <c r="B12384" s="61" t="s">
        <v>242</v>
      </c>
      <c r="C12384" s="62">
        <v>2013</v>
      </c>
      <c r="D12384" s="61" t="s">
        <v>297</v>
      </c>
      <c r="E12384" s="62">
        <v>26</v>
      </c>
      <c r="F12384" s="63"/>
      <c r="G12384" s="63"/>
      <c r="H12384" s="63"/>
      <c r="I12384" s="63"/>
      <c r="J12384" s="63"/>
      <c r="K12384" s="62">
        <v>0</v>
      </c>
      <c r="L12384" s="63"/>
      <c r="M12384" s="63"/>
      <c r="N12384" s="63"/>
      <c r="O12384" s="63"/>
      <c r="P12384" s="63"/>
      <c r="Q12384" s="63"/>
      <c r="R12384" s="63"/>
      <c r="S12384" s="63"/>
      <c r="T12384" s="63"/>
      <c r="U12384" s="63"/>
      <c r="V12384" s="63"/>
      <c r="W12384" s="63"/>
      <c r="X12384" s="63"/>
      <c r="Y12384" s="63"/>
      <c r="Z12384" s="62">
        <v>149200</v>
      </c>
      <c r="AA12384" s="62">
        <v>13852</v>
      </c>
      <c r="AB12384" s="62">
        <v>44.4</v>
      </c>
      <c r="AC12384" s="62">
        <v>5738.46</v>
      </c>
    </row>
    <row r="12385" spans="1:29" ht="30" x14ac:dyDescent="0.25">
      <c r="A12385" s="61" t="s">
        <v>350</v>
      </c>
      <c r="B12385" s="61" t="s">
        <v>351</v>
      </c>
      <c r="C12385" s="62">
        <v>2003</v>
      </c>
      <c r="D12385" s="61" t="s">
        <v>99</v>
      </c>
      <c r="E12385" s="62">
        <v>12</v>
      </c>
      <c r="F12385" s="62">
        <v>29914</v>
      </c>
      <c r="G12385" s="62">
        <v>3644</v>
      </c>
      <c r="H12385" s="62">
        <v>25.31</v>
      </c>
      <c r="I12385" s="62">
        <v>2492.83</v>
      </c>
      <c r="J12385" s="62">
        <v>27820.02</v>
      </c>
      <c r="K12385" s="62">
        <v>893</v>
      </c>
      <c r="L12385" s="62">
        <v>1402</v>
      </c>
      <c r="M12385" s="62">
        <v>9.74</v>
      </c>
      <c r="N12385" s="63"/>
      <c r="O12385" s="63"/>
      <c r="P12385" s="63"/>
      <c r="Q12385" s="63"/>
      <c r="R12385" s="63"/>
      <c r="S12385" s="63"/>
      <c r="T12385" s="63"/>
      <c r="U12385" s="63"/>
      <c r="V12385" s="63"/>
      <c r="W12385" s="63"/>
      <c r="X12385" s="63"/>
      <c r="Y12385" s="63"/>
      <c r="Z12385" s="62">
        <v>44100</v>
      </c>
      <c r="AA12385" s="62">
        <v>2777</v>
      </c>
      <c r="AB12385" s="62">
        <v>19.28</v>
      </c>
      <c r="AC12385" s="62">
        <v>3675</v>
      </c>
    </row>
    <row r="12386" spans="1:29" x14ac:dyDescent="0.25">
      <c r="A12386" s="61" t="s">
        <v>488</v>
      </c>
      <c r="B12386" s="61" t="s">
        <v>489</v>
      </c>
      <c r="C12386" s="62">
        <v>2016</v>
      </c>
      <c r="D12386" s="61" t="s">
        <v>89</v>
      </c>
      <c r="E12386" s="62">
        <v>10</v>
      </c>
      <c r="F12386" s="62">
        <v>79379</v>
      </c>
      <c r="G12386" s="62">
        <v>15516</v>
      </c>
      <c r="H12386" s="62">
        <v>129.30000000000001</v>
      </c>
      <c r="I12386" s="62">
        <v>7937.9</v>
      </c>
      <c r="J12386" s="62">
        <v>73822.47</v>
      </c>
      <c r="K12386" s="62">
        <v>0</v>
      </c>
      <c r="L12386" s="63"/>
      <c r="M12386" s="63"/>
      <c r="N12386" s="63"/>
      <c r="O12386" s="63"/>
      <c r="P12386" s="63"/>
      <c r="Q12386" s="63"/>
      <c r="R12386" s="63"/>
      <c r="S12386" s="63"/>
      <c r="T12386" s="63"/>
      <c r="U12386" s="63"/>
      <c r="V12386" s="63"/>
      <c r="W12386" s="63"/>
      <c r="X12386" s="63"/>
      <c r="Y12386" s="63"/>
      <c r="Z12386" s="62">
        <v>0</v>
      </c>
      <c r="AA12386" s="63"/>
      <c r="AB12386" s="63"/>
      <c r="AC12386" s="62">
        <v>0</v>
      </c>
    </row>
    <row r="12387" spans="1:29" ht="30" x14ac:dyDescent="0.25">
      <c r="A12387" s="61" t="s">
        <v>528</v>
      </c>
      <c r="B12387" s="61" t="s">
        <v>529</v>
      </c>
      <c r="C12387" s="62">
        <v>2017</v>
      </c>
      <c r="D12387" s="61" t="s">
        <v>75</v>
      </c>
      <c r="E12387" s="62">
        <v>15</v>
      </c>
      <c r="F12387" s="62">
        <v>2347</v>
      </c>
      <c r="G12387" s="62">
        <v>854</v>
      </c>
      <c r="H12387" s="62">
        <v>4.74</v>
      </c>
      <c r="I12387" s="62">
        <v>156.47</v>
      </c>
      <c r="J12387" s="62">
        <v>2182.71</v>
      </c>
      <c r="K12387" s="62">
        <v>0</v>
      </c>
      <c r="L12387" s="63"/>
      <c r="M12387" s="63"/>
      <c r="N12387" s="63"/>
      <c r="O12387" s="63"/>
      <c r="P12387" s="63"/>
      <c r="Q12387" s="63"/>
      <c r="R12387" s="63"/>
      <c r="S12387" s="63"/>
      <c r="T12387" s="63"/>
      <c r="U12387" s="63"/>
      <c r="V12387" s="63"/>
      <c r="W12387" s="63"/>
      <c r="X12387" s="63"/>
      <c r="Y12387" s="63"/>
      <c r="Z12387" s="62">
        <v>5507.79</v>
      </c>
      <c r="AA12387" s="62">
        <v>30146</v>
      </c>
      <c r="AB12387" s="62">
        <v>167.48</v>
      </c>
      <c r="AC12387" s="62">
        <v>367.19</v>
      </c>
    </row>
    <row r="12388" spans="1:29" x14ac:dyDescent="0.25">
      <c r="A12388" s="61" t="s">
        <v>212</v>
      </c>
      <c r="B12388" s="61" t="s">
        <v>213</v>
      </c>
      <c r="C12388" s="62">
        <v>2010</v>
      </c>
      <c r="D12388" s="61" t="s">
        <v>89</v>
      </c>
      <c r="E12388" s="62">
        <v>80</v>
      </c>
      <c r="F12388" s="62">
        <v>772520</v>
      </c>
      <c r="G12388" s="62">
        <v>99203</v>
      </c>
      <c r="H12388" s="62">
        <v>103.34</v>
      </c>
      <c r="I12388" s="62">
        <v>9656.5</v>
      </c>
      <c r="J12388" s="62">
        <v>718443.6</v>
      </c>
      <c r="K12388" s="62">
        <v>0</v>
      </c>
      <c r="L12388" s="63"/>
      <c r="M12388" s="63"/>
      <c r="N12388" s="63"/>
      <c r="O12388" s="63"/>
      <c r="P12388" s="63"/>
      <c r="Q12388" s="63"/>
      <c r="R12388" s="63"/>
      <c r="S12388" s="63"/>
      <c r="T12388" s="63"/>
      <c r="U12388" s="63"/>
      <c r="V12388" s="63"/>
      <c r="W12388" s="63"/>
      <c r="X12388" s="63"/>
      <c r="Y12388" s="63"/>
      <c r="Z12388" s="62">
        <v>118515</v>
      </c>
      <c r="AA12388" s="62">
        <v>13609</v>
      </c>
      <c r="AB12388" s="62">
        <v>14.18</v>
      </c>
      <c r="AC12388" s="62">
        <v>1481.44</v>
      </c>
    </row>
    <row r="12389" spans="1:29" ht="30" x14ac:dyDescent="0.25">
      <c r="A12389" s="61" t="s">
        <v>111</v>
      </c>
      <c r="B12389" s="61" t="s">
        <v>112</v>
      </c>
      <c r="C12389" s="62">
        <v>2007</v>
      </c>
      <c r="D12389" s="61" t="s">
        <v>99</v>
      </c>
      <c r="E12389" s="62">
        <v>80</v>
      </c>
      <c r="F12389" s="62">
        <v>266280</v>
      </c>
      <c r="G12389" s="62">
        <v>40883</v>
      </c>
      <c r="H12389" s="62">
        <v>42.59</v>
      </c>
      <c r="I12389" s="62">
        <v>3328.5</v>
      </c>
      <c r="J12389" s="62">
        <v>247640.4</v>
      </c>
      <c r="K12389" s="62">
        <v>37064.99</v>
      </c>
      <c r="L12389" s="62">
        <v>48820</v>
      </c>
      <c r="M12389" s="62">
        <v>50.85</v>
      </c>
      <c r="N12389" s="62">
        <v>463.31</v>
      </c>
      <c r="O12389" s="62">
        <v>446977.78</v>
      </c>
      <c r="P12389" s="63"/>
      <c r="Q12389" s="63"/>
      <c r="R12389" s="63"/>
      <c r="S12389" s="63"/>
      <c r="T12389" s="63"/>
      <c r="U12389" s="63"/>
      <c r="V12389" s="63"/>
      <c r="W12389" s="63"/>
      <c r="X12389" s="63"/>
      <c r="Y12389" s="63"/>
      <c r="Z12389" s="62">
        <v>22820</v>
      </c>
      <c r="AA12389" s="62">
        <v>13168</v>
      </c>
      <c r="AB12389" s="62">
        <v>13.72</v>
      </c>
      <c r="AC12389" s="62">
        <v>285.25</v>
      </c>
    </row>
    <row r="12390" spans="1:29" ht="30" x14ac:dyDescent="0.25">
      <c r="A12390" s="61" t="s">
        <v>92</v>
      </c>
      <c r="B12390" s="61" t="s">
        <v>93</v>
      </c>
      <c r="C12390" s="62">
        <v>2008</v>
      </c>
      <c r="D12390" s="61" t="s">
        <v>99</v>
      </c>
      <c r="E12390" s="62">
        <v>33</v>
      </c>
      <c r="F12390" s="62">
        <v>9599</v>
      </c>
      <c r="G12390" s="62">
        <v>2039</v>
      </c>
      <c r="H12390" s="62">
        <v>5.15</v>
      </c>
      <c r="I12390" s="62">
        <v>290.88</v>
      </c>
      <c r="J12390" s="62">
        <v>8927.07</v>
      </c>
      <c r="K12390" s="62">
        <v>227.93</v>
      </c>
      <c r="L12390" s="62">
        <v>390</v>
      </c>
      <c r="M12390" s="62">
        <v>0.98</v>
      </c>
      <c r="N12390" s="63"/>
      <c r="O12390" s="63"/>
      <c r="P12390" s="63"/>
      <c r="Q12390" s="63"/>
      <c r="R12390" s="63"/>
      <c r="S12390" s="63"/>
      <c r="T12390" s="63"/>
      <c r="U12390" s="63"/>
      <c r="V12390" s="63"/>
      <c r="W12390" s="63"/>
      <c r="X12390" s="63"/>
      <c r="Y12390" s="63"/>
      <c r="Z12390" s="62">
        <v>0</v>
      </c>
      <c r="AA12390" s="63"/>
      <c r="AB12390" s="63"/>
      <c r="AC12390" s="62">
        <v>0</v>
      </c>
    </row>
    <row r="12391" spans="1:29" x14ac:dyDescent="0.25">
      <c r="A12391" s="61" t="s">
        <v>478</v>
      </c>
      <c r="B12391" s="61" t="s">
        <v>479</v>
      </c>
      <c r="C12391" s="62">
        <v>2014</v>
      </c>
      <c r="D12391" s="61" t="s">
        <v>78</v>
      </c>
      <c r="E12391" s="62">
        <v>40</v>
      </c>
      <c r="F12391" s="62">
        <v>363520</v>
      </c>
      <c r="G12391" s="62">
        <v>58406</v>
      </c>
      <c r="H12391" s="62">
        <v>121.68</v>
      </c>
      <c r="I12391" s="62">
        <v>9088</v>
      </c>
      <c r="J12391" s="62">
        <v>338073.59999999998</v>
      </c>
      <c r="K12391" s="62">
        <v>0</v>
      </c>
      <c r="L12391" s="63"/>
      <c r="M12391" s="63"/>
      <c r="N12391" s="63"/>
      <c r="O12391" s="63"/>
      <c r="P12391" s="63"/>
      <c r="Q12391" s="63"/>
      <c r="R12391" s="63"/>
      <c r="S12391" s="63"/>
      <c r="T12391" s="63"/>
      <c r="U12391" s="63"/>
      <c r="V12391" s="63"/>
      <c r="W12391" s="63"/>
      <c r="X12391" s="63"/>
      <c r="Y12391" s="63"/>
      <c r="Z12391" s="62">
        <v>829.42</v>
      </c>
      <c r="AA12391" s="62">
        <v>57622</v>
      </c>
      <c r="AB12391" s="62">
        <v>120.05</v>
      </c>
      <c r="AC12391" s="62">
        <v>20.74</v>
      </c>
    </row>
    <row r="12392" spans="1:29" ht="30" x14ac:dyDescent="0.25">
      <c r="A12392" s="61" t="s">
        <v>206</v>
      </c>
      <c r="B12392" s="61" t="s">
        <v>207</v>
      </c>
      <c r="C12392" s="62">
        <v>2011</v>
      </c>
      <c r="D12392" s="61" t="s">
        <v>75</v>
      </c>
      <c r="E12392" s="62">
        <v>6</v>
      </c>
      <c r="F12392" s="63"/>
      <c r="G12392" s="63"/>
      <c r="H12392" s="63"/>
      <c r="I12392" s="63"/>
      <c r="J12392" s="63"/>
      <c r="K12392" s="62">
        <v>0</v>
      </c>
      <c r="L12392" s="63"/>
      <c r="M12392" s="63"/>
      <c r="N12392" s="63"/>
      <c r="O12392" s="63"/>
      <c r="P12392" s="63"/>
      <c r="Q12392" s="63"/>
      <c r="R12392" s="63"/>
      <c r="S12392" s="63"/>
      <c r="T12392" s="63"/>
      <c r="U12392" s="63"/>
      <c r="V12392" s="63"/>
      <c r="W12392" s="63"/>
      <c r="X12392" s="63"/>
      <c r="Y12392" s="63"/>
      <c r="Z12392" s="62">
        <v>0</v>
      </c>
      <c r="AA12392" s="63"/>
      <c r="AB12392" s="63"/>
      <c r="AC12392" s="62">
        <v>0</v>
      </c>
    </row>
    <row r="12393" spans="1:29" x14ac:dyDescent="0.25">
      <c r="A12393" s="61" t="s">
        <v>196</v>
      </c>
      <c r="B12393" s="61" t="s">
        <v>197</v>
      </c>
      <c r="C12393" s="62">
        <v>2017</v>
      </c>
      <c r="D12393" s="61" t="s">
        <v>576</v>
      </c>
      <c r="E12393" s="62">
        <v>20</v>
      </c>
      <c r="F12393" s="62">
        <v>68200</v>
      </c>
      <c r="G12393" s="62">
        <v>10949</v>
      </c>
      <c r="H12393" s="62">
        <v>45.62</v>
      </c>
      <c r="I12393" s="62">
        <v>3410</v>
      </c>
      <c r="J12393" s="62">
        <v>63426</v>
      </c>
      <c r="K12393" s="62">
        <v>2334.63</v>
      </c>
      <c r="L12393" s="62">
        <v>3897</v>
      </c>
      <c r="M12393" s="62">
        <v>16.239999999999998</v>
      </c>
      <c r="N12393" s="62">
        <v>116.73</v>
      </c>
      <c r="O12393" s="62">
        <v>28153.96</v>
      </c>
      <c r="P12393" s="63"/>
      <c r="Q12393" s="63"/>
      <c r="R12393" s="63"/>
      <c r="S12393" s="63"/>
      <c r="T12393" s="63"/>
      <c r="U12393" s="63"/>
      <c r="V12393" s="63"/>
      <c r="W12393" s="63"/>
      <c r="X12393" s="63"/>
      <c r="Y12393" s="63"/>
      <c r="Z12393" s="62">
        <v>36800</v>
      </c>
      <c r="AA12393" s="62">
        <v>2583</v>
      </c>
      <c r="AB12393" s="62">
        <v>10.76</v>
      </c>
      <c r="AC12393" s="62">
        <v>1840</v>
      </c>
    </row>
    <row r="12394" spans="1:29" x14ac:dyDescent="0.25">
      <c r="A12394" s="61" t="s">
        <v>210</v>
      </c>
      <c r="B12394" s="61" t="s">
        <v>211</v>
      </c>
      <c r="C12394" s="62">
        <v>2017</v>
      </c>
      <c r="D12394" s="61" t="s">
        <v>99</v>
      </c>
      <c r="E12394" s="62">
        <v>209</v>
      </c>
      <c r="F12394" s="62">
        <v>1682396</v>
      </c>
      <c r="G12394" s="62">
        <v>249388</v>
      </c>
      <c r="H12394" s="62">
        <v>99.44</v>
      </c>
      <c r="I12394" s="62">
        <v>8049.74</v>
      </c>
      <c r="J12394" s="62">
        <v>1564628.28</v>
      </c>
      <c r="K12394" s="62">
        <v>0</v>
      </c>
      <c r="L12394" s="63"/>
      <c r="M12394" s="63"/>
      <c r="N12394" s="63"/>
      <c r="O12394" s="63"/>
      <c r="P12394" s="63"/>
      <c r="Q12394" s="63"/>
      <c r="R12394" s="63"/>
      <c r="S12394" s="63"/>
      <c r="T12394" s="63"/>
      <c r="U12394" s="63"/>
      <c r="V12394" s="63"/>
      <c r="W12394" s="63"/>
      <c r="X12394" s="63"/>
      <c r="Y12394" s="63"/>
      <c r="Z12394" s="62">
        <v>553100</v>
      </c>
      <c r="AA12394" s="62">
        <v>128130</v>
      </c>
      <c r="AB12394" s="62">
        <v>51.09</v>
      </c>
      <c r="AC12394" s="62">
        <v>2646.41</v>
      </c>
    </row>
    <row r="12395" spans="1:29" ht="30" x14ac:dyDescent="0.25">
      <c r="A12395" s="61" t="s">
        <v>151</v>
      </c>
      <c r="B12395" s="61" t="s">
        <v>152</v>
      </c>
      <c r="C12395" s="62">
        <v>2012</v>
      </c>
      <c r="D12395" s="61" t="s">
        <v>78</v>
      </c>
      <c r="E12395" s="62">
        <v>40</v>
      </c>
      <c r="F12395" s="62">
        <v>344400</v>
      </c>
      <c r="G12395" s="62">
        <v>59737</v>
      </c>
      <c r="H12395" s="62">
        <v>124.45</v>
      </c>
      <c r="I12395" s="62">
        <v>8610</v>
      </c>
      <c r="J12395" s="62">
        <v>320292</v>
      </c>
      <c r="K12395" s="62">
        <v>0</v>
      </c>
      <c r="L12395" s="63"/>
      <c r="M12395" s="63"/>
      <c r="N12395" s="63"/>
      <c r="O12395" s="63"/>
      <c r="P12395" s="63"/>
      <c r="Q12395" s="63"/>
      <c r="R12395" s="63"/>
      <c r="S12395" s="63"/>
      <c r="T12395" s="63"/>
      <c r="U12395" s="63"/>
      <c r="V12395" s="63"/>
      <c r="W12395" s="63"/>
      <c r="X12395" s="63"/>
      <c r="Y12395" s="63"/>
      <c r="Z12395" s="62">
        <v>436443.31</v>
      </c>
      <c r="AA12395" s="62">
        <v>2640</v>
      </c>
      <c r="AB12395" s="62">
        <v>5.5</v>
      </c>
      <c r="AC12395" s="62">
        <v>10911.08</v>
      </c>
    </row>
    <row r="12396" spans="1:29" ht="30" x14ac:dyDescent="0.25">
      <c r="A12396" s="61" t="s">
        <v>138</v>
      </c>
      <c r="B12396" s="61" t="s">
        <v>139</v>
      </c>
      <c r="C12396" s="62">
        <v>2003</v>
      </c>
      <c r="D12396" s="61" t="s">
        <v>99</v>
      </c>
      <c r="E12396" s="62">
        <v>52</v>
      </c>
      <c r="F12396" s="62">
        <v>90229</v>
      </c>
      <c r="G12396" s="62">
        <v>10512</v>
      </c>
      <c r="H12396" s="62">
        <v>16.850000000000001</v>
      </c>
      <c r="I12396" s="62">
        <v>1735.17</v>
      </c>
      <c r="J12396" s="62">
        <v>83912.97</v>
      </c>
      <c r="K12396" s="62">
        <v>22919.5</v>
      </c>
      <c r="L12396" s="62">
        <v>25448</v>
      </c>
      <c r="M12396" s="62">
        <v>40.78</v>
      </c>
      <c r="N12396" s="62">
        <v>440.76</v>
      </c>
      <c r="O12396" s="62">
        <v>276393.07</v>
      </c>
      <c r="P12396" s="63"/>
      <c r="Q12396" s="63"/>
      <c r="R12396" s="63"/>
      <c r="S12396" s="63"/>
      <c r="T12396" s="63"/>
      <c r="U12396" s="63"/>
      <c r="V12396" s="63"/>
      <c r="W12396" s="63"/>
      <c r="X12396" s="63"/>
      <c r="Y12396" s="63"/>
      <c r="Z12396" s="62">
        <v>349920</v>
      </c>
      <c r="AA12396" s="62">
        <v>20225</v>
      </c>
      <c r="AB12396" s="62">
        <v>32.409999999999997</v>
      </c>
      <c r="AC12396" s="62">
        <v>6729.23</v>
      </c>
    </row>
    <row r="12397" spans="1:29" x14ac:dyDescent="0.25">
      <c r="A12397" s="61" t="s">
        <v>113</v>
      </c>
      <c r="B12397" s="61" t="s">
        <v>114</v>
      </c>
      <c r="C12397" s="62">
        <v>2011</v>
      </c>
      <c r="D12397" s="61" t="s">
        <v>83</v>
      </c>
      <c r="E12397" s="62">
        <v>1</v>
      </c>
      <c r="F12397" s="63"/>
      <c r="G12397" s="63"/>
      <c r="H12397" s="63"/>
      <c r="I12397" s="63"/>
      <c r="J12397" s="63"/>
      <c r="K12397" s="62">
        <v>0</v>
      </c>
      <c r="L12397" s="63"/>
      <c r="M12397" s="63"/>
      <c r="N12397" s="63"/>
      <c r="O12397" s="63"/>
      <c r="P12397" s="63"/>
      <c r="Q12397" s="63"/>
      <c r="R12397" s="63"/>
      <c r="S12397" s="63"/>
      <c r="T12397" s="63"/>
      <c r="U12397" s="63"/>
      <c r="V12397" s="63"/>
      <c r="W12397" s="63"/>
      <c r="X12397" s="63"/>
      <c r="Y12397" s="63"/>
      <c r="Z12397" s="62">
        <v>3800</v>
      </c>
      <c r="AA12397" s="62">
        <v>473</v>
      </c>
      <c r="AB12397" s="62">
        <v>39.42</v>
      </c>
      <c r="AC12397" s="62">
        <v>3800</v>
      </c>
    </row>
    <row r="12398" spans="1:29" ht="30" x14ac:dyDescent="0.25">
      <c r="A12398" s="61" t="s">
        <v>224</v>
      </c>
      <c r="B12398" s="61" t="s">
        <v>225</v>
      </c>
      <c r="C12398" s="62">
        <v>2015</v>
      </c>
      <c r="D12398" s="61" t="s">
        <v>175</v>
      </c>
      <c r="E12398" s="62">
        <v>8</v>
      </c>
      <c r="F12398" s="63"/>
      <c r="G12398" s="63"/>
      <c r="H12398" s="63"/>
      <c r="I12398" s="63"/>
      <c r="J12398" s="63"/>
      <c r="K12398" s="62">
        <v>0</v>
      </c>
      <c r="L12398" s="63"/>
      <c r="M12398" s="63"/>
      <c r="N12398" s="63"/>
      <c r="O12398" s="63"/>
      <c r="P12398" s="63"/>
      <c r="Q12398" s="63"/>
      <c r="R12398" s="63"/>
      <c r="S12398" s="63"/>
      <c r="T12398" s="63"/>
      <c r="U12398" s="63"/>
      <c r="V12398" s="63"/>
      <c r="W12398" s="63"/>
      <c r="X12398" s="63"/>
      <c r="Y12398" s="63"/>
      <c r="Z12398" s="62">
        <v>0</v>
      </c>
      <c r="AA12398" s="63"/>
      <c r="AB12398" s="63"/>
      <c r="AC12398" s="62">
        <v>0</v>
      </c>
    </row>
    <row r="12399" spans="1:29" ht="30" x14ac:dyDescent="0.25">
      <c r="A12399" s="61" t="s">
        <v>498</v>
      </c>
      <c r="B12399" s="61" t="s">
        <v>499</v>
      </c>
      <c r="C12399" s="62">
        <v>2006</v>
      </c>
      <c r="D12399" s="61" t="s">
        <v>78</v>
      </c>
      <c r="E12399" s="62">
        <v>48</v>
      </c>
      <c r="F12399" s="62">
        <v>448104</v>
      </c>
      <c r="G12399" s="62">
        <v>82105</v>
      </c>
      <c r="H12399" s="62">
        <v>142.54</v>
      </c>
      <c r="I12399" s="62">
        <v>9335.5</v>
      </c>
      <c r="J12399" s="62">
        <v>416736.72</v>
      </c>
      <c r="K12399" s="62">
        <v>0</v>
      </c>
      <c r="L12399" s="63"/>
      <c r="M12399" s="63"/>
      <c r="N12399" s="63"/>
      <c r="O12399" s="63"/>
      <c r="P12399" s="63"/>
      <c r="Q12399" s="63"/>
      <c r="R12399" s="63"/>
      <c r="S12399" s="63"/>
      <c r="T12399" s="63"/>
      <c r="U12399" s="63"/>
      <c r="V12399" s="63"/>
      <c r="W12399" s="63"/>
      <c r="X12399" s="63"/>
      <c r="Y12399" s="63"/>
      <c r="Z12399" s="62">
        <v>289.29000000000002</v>
      </c>
      <c r="AA12399" s="62">
        <v>2509</v>
      </c>
      <c r="AB12399" s="62">
        <v>4.3600000000000003</v>
      </c>
      <c r="AC12399" s="62">
        <v>6.03</v>
      </c>
    </row>
    <row r="12400" spans="1:29" x14ac:dyDescent="0.25">
      <c r="A12400" s="61" t="s">
        <v>371</v>
      </c>
      <c r="B12400" s="61" t="s">
        <v>372</v>
      </c>
      <c r="C12400" s="62">
        <v>2005</v>
      </c>
      <c r="D12400" s="61" t="s">
        <v>99</v>
      </c>
      <c r="E12400" s="62">
        <v>31</v>
      </c>
      <c r="F12400" s="62">
        <v>44960</v>
      </c>
      <c r="G12400" s="62">
        <v>6286</v>
      </c>
      <c r="H12400" s="62">
        <v>16.899999999999999</v>
      </c>
      <c r="I12400" s="62">
        <v>1450.32</v>
      </c>
      <c r="J12400" s="62">
        <v>41812.800000000003</v>
      </c>
      <c r="K12400" s="62">
        <v>6270.61</v>
      </c>
      <c r="L12400" s="62">
        <v>8029</v>
      </c>
      <c r="M12400" s="62">
        <v>21.58</v>
      </c>
      <c r="N12400" s="63"/>
      <c r="O12400" s="63"/>
      <c r="P12400" s="63"/>
      <c r="Q12400" s="63"/>
      <c r="R12400" s="63"/>
      <c r="S12400" s="63"/>
      <c r="T12400" s="63"/>
      <c r="U12400" s="63"/>
      <c r="V12400" s="63"/>
      <c r="W12400" s="63"/>
      <c r="X12400" s="63"/>
      <c r="Y12400" s="63"/>
      <c r="Z12400" s="62">
        <v>19600</v>
      </c>
      <c r="AA12400" s="62">
        <v>741</v>
      </c>
      <c r="AB12400" s="62">
        <v>1.99</v>
      </c>
      <c r="AC12400" s="62">
        <v>632.26</v>
      </c>
    </row>
    <row r="12401" spans="1:29" x14ac:dyDescent="0.25">
      <c r="A12401" s="61" t="s">
        <v>397</v>
      </c>
      <c r="B12401" s="61" t="s">
        <v>398</v>
      </c>
      <c r="C12401" s="62">
        <v>2008</v>
      </c>
      <c r="D12401" s="61" t="s">
        <v>75</v>
      </c>
      <c r="E12401" s="62">
        <v>5</v>
      </c>
      <c r="F12401" s="62">
        <v>5506</v>
      </c>
      <c r="G12401" s="62">
        <v>1179</v>
      </c>
      <c r="H12401" s="62">
        <v>19.649999999999999</v>
      </c>
      <c r="I12401" s="62">
        <v>1101.2</v>
      </c>
      <c r="J12401" s="62">
        <v>5120.58</v>
      </c>
      <c r="K12401" s="62">
        <v>0</v>
      </c>
      <c r="L12401" s="63"/>
      <c r="M12401" s="63"/>
      <c r="N12401" s="63"/>
      <c r="O12401" s="63"/>
      <c r="P12401" s="63"/>
      <c r="Q12401" s="63"/>
      <c r="R12401" s="63"/>
      <c r="S12401" s="63"/>
      <c r="T12401" s="63"/>
      <c r="U12401" s="62">
        <v>3289</v>
      </c>
      <c r="V12401" s="62">
        <v>10283</v>
      </c>
      <c r="W12401" s="62">
        <v>171.38</v>
      </c>
      <c r="X12401" s="62">
        <v>657</v>
      </c>
      <c r="Y12401" s="62">
        <v>73620.98</v>
      </c>
      <c r="Z12401" s="62">
        <v>34900</v>
      </c>
      <c r="AA12401" s="62">
        <v>2384</v>
      </c>
      <c r="AB12401" s="62">
        <v>39.729999999999997</v>
      </c>
      <c r="AC12401" s="62">
        <v>6980</v>
      </c>
    </row>
    <row r="12402" spans="1:29" x14ac:dyDescent="0.25">
      <c r="A12402" s="61" t="s">
        <v>281</v>
      </c>
      <c r="B12402" s="61" t="s">
        <v>282</v>
      </c>
      <c r="C12402" s="62">
        <v>2009</v>
      </c>
      <c r="D12402" s="61" t="s">
        <v>99</v>
      </c>
      <c r="E12402" s="62">
        <v>40</v>
      </c>
      <c r="F12402" s="62">
        <v>396480</v>
      </c>
      <c r="G12402" s="62">
        <v>64110</v>
      </c>
      <c r="H12402" s="62">
        <v>133.56</v>
      </c>
      <c r="I12402" s="62">
        <v>9912</v>
      </c>
      <c r="J12402" s="62">
        <v>368726.4</v>
      </c>
      <c r="K12402" s="62">
        <v>0</v>
      </c>
      <c r="L12402" s="63"/>
      <c r="M12402" s="63"/>
      <c r="N12402" s="63"/>
      <c r="O12402" s="63"/>
      <c r="P12402" s="63"/>
      <c r="Q12402" s="63"/>
      <c r="R12402" s="63"/>
      <c r="S12402" s="63"/>
      <c r="T12402" s="63"/>
      <c r="U12402" s="63"/>
      <c r="V12402" s="63"/>
      <c r="W12402" s="63"/>
      <c r="X12402" s="63"/>
      <c r="Y12402" s="63"/>
      <c r="Z12402" s="62">
        <v>145500</v>
      </c>
      <c r="AA12402" s="62">
        <v>17465</v>
      </c>
      <c r="AB12402" s="62">
        <v>36.39</v>
      </c>
      <c r="AC12402" s="62">
        <v>3637.5</v>
      </c>
    </row>
    <row r="12403" spans="1:29" ht="30" x14ac:dyDescent="0.25">
      <c r="A12403" s="61" t="s">
        <v>283</v>
      </c>
      <c r="B12403" s="61" t="s">
        <v>284</v>
      </c>
      <c r="C12403" s="62">
        <v>2016</v>
      </c>
      <c r="D12403" s="61" t="s">
        <v>419</v>
      </c>
      <c r="E12403" s="62">
        <v>8</v>
      </c>
      <c r="F12403" s="63"/>
      <c r="G12403" s="62">
        <v>0</v>
      </c>
      <c r="H12403" s="62">
        <v>0</v>
      </c>
      <c r="I12403" s="63"/>
      <c r="J12403" s="63"/>
      <c r="K12403" s="62">
        <v>0</v>
      </c>
      <c r="L12403" s="63"/>
      <c r="M12403" s="63"/>
      <c r="N12403" s="63"/>
      <c r="O12403" s="63"/>
      <c r="P12403" s="63"/>
      <c r="Q12403" s="63"/>
      <c r="R12403" s="63"/>
      <c r="S12403" s="63"/>
      <c r="T12403" s="63"/>
      <c r="U12403" s="63"/>
      <c r="V12403" s="63"/>
      <c r="W12403" s="63"/>
      <c r="X12403" s="63"/>
      <c r="Y12403" s="63"/>
      <c r="Z12403" s="62">
        <v>0</v>
      </c>
      <c r="AA12403" s="63"/>
      <c r="AB12403" s="63"/>
      <c r="AC12403" s="62">
        <v>0</v>
      </c>
    </row>
    <row r="12404" spans="1:29" x14ac:dyDescent="0.25">
      <c r="A12404" s="61" t="s">
        <v>208</v>
      </c>
      <c r="B12404" s="61" t="s">
        <v>209</v>
      </c>
      <c r="C12404" s="62">
        <v>2012</v>
      </c>
      <c r="D12404" s="61" t="s">
        <v>150</v>
      </c>
      <c r="E12404" s="62">
        <v>8</v>
      </c>
      <c r="F12404" s="62">
        <v>174</v>
      </c>
      <c r="G12404" s="62">
        <v>0</v>
      </c>
      <c r="H12404" s="62">
        <v>0</v>
      </c>
      <c r="I12404" s="62">
        <v>21.75</v>
      </c>
      <c r="J12404" s="62">
        <v>161.82</v>
      </c>
      <c r="K12404" s="62">
        <v>0</v>
      </c>
      <c r="L12404" s="62">
        <v>0</v>
      </c>
      <c r="M12404" s="62">
        <v>0</v>
      </c>
      <c r="N12404" s="62">
        <v>0</v>
      </c>
      <c r="O12404" s="62">
        <v>0</v>
      </c>
      <c r="P12404" s="63"/>
      <c r="Q12404" s="63"/>
      <c r="R12404" s="63"/>
      <c r="S12404" s="63"/>
      <c r="T12404" s="63"/>
      <c r="U12404" s="63"/>
      <c r="V12404" s="63"/>
      <c r="W12404" s="63"/>
      <c r="X12404" s="63"/>
      <c r="Y12404" s="63"/>
      <c r="Z12404" s="62">
        <v>157</v>
      </c>
      <c r="AA12404" s="62">
        <v>1165</v>
      </c>
      <c r="AB12404" s="62">
        <v>12.14</v>
      </c>
      <c r="AC12404" s="62">
        <v>19.63</v>
      </c>
    </row>
    <row r="12405" spans="1:29" x14ac:dyDescent="0.25">
      <c r="A12405" s="61" t="s">
        <v>374</v>
      </c>
      <c r="B12405" s="61" t="s">
        <v>375</v>
      </c>
      <c r="C12405" s="62">
        <v>2013</v>
      </c>
      <c r="D12405" s="61" t="s">
        <v>99</v>
      </c>
      <c r="E12405" s="62">
        <v>54</v>
      </c>
      <c r="F12405" s="62">
        <v>205040</v>
      </c>
      <c r="G12405" s="62">
        <v>31552</v>
      </c>
      <c r="H12405" s="62">
        <v>48.69</v>
      </c>
      <c r="I12405" s="62">
        <v>3797.04</v>
      </c>
      <c r="J12405" s="62">
        <v>190687.2</v>
      </c>
      <c r="K12405" s="62">
        <v>19166.830000000002</v>
      </c>
      <c r="L12405" s="62">
        <v>26776</v>
      </c>
      <c r="M12405" s="62">
        <v>41.32</v>
      </c>
      <c r="N12405" s="62">
        <v>354.94</v>
      </c>
      <c r="O12405" s="62">
        <v>231138.53</v>
      </c>
      <c r="P12405" s="63"/>
      <c r="Q12405" s="63"/>
      <c r="R12405" s="63"/>
      <c r="S12405" s="63"/>
      <c r="T12405" s="63"/>
      <c r="U12405" s="63"/>
      <c r="V12405" s="63"/>
      <c r="W12405" s="63"/>
      <c r="X12405" s="63"/>
      <c r="Y12405" s="63"/>
      <c r="Z12405" s="62">
        <v>2047</v>
      </c>
      <c r="AA12405" s="62">
        <v>22705</v>
      </c>
      <c r="AB12405" s="62">
        <v>35.04</v>
      </c>
      <c r="AC12405" s="62">
        <v>37.909999999999997</v>
      </c>
    </row>
    <row r="12406" spans="1:29" ht="30" x14ac:dyDescent="0.25">
      <c r="A12406" s="61" t="s">
        <v>393</v>
      </c>
      <c r="B12406" s="61" t="s">
        <v>394</v>
      </c>
      <c r="C12406" s="62">
        <v>2006</v>
      </c>
      <c r="D12406" s="61" t="s">
        <v>99</v>
      </c>
      <c r="E12406" s="62">
        <v>56</v>
      </c>
      <c r="F12406" s="62">
        <v>524320</v>
      </c>
      <c r="G12406" s="62">
        <v>61191</v>
      </c>
      <c r="H12406" s="62">
        <v>91.06</v>
      </c>
      <c r="I12406" s="62">
        <v>9362.86</v>
      </c>
      <c r="J12406" s="62">
        <v>487617.6</v>
      </c>
      <c r="K12406" s="62">
        <v>0</v>
      </c>
      <c r="L12406" s="63"/>
      <c r="M12406" s="63"/>
      <c r="N12406" s="63"/>
      <c r="O12406" s="63"/>
      <c r="P12406" s="63"/>
      <c r="Q12406" s="63"/>
      <c r="R12406" s="63"/>
      <c r="S12406" s="63"/>
      <c r="T12406" s="63"/>
      <c r="U12406" s="63"/>
      <c r="V12406" s="63"/>
      <c r="W12406" s="63"/>
      <c r="X12406" s="63"/>
      <c r="Y12406" s="63"/>
      <c r="Z12406" s="62">
        <v>1938.37</v>
      </c>
      <c r="AA12406" s="62">
        <v>10358</v>
      </c>
      <c r="AB12406" s="62">
        <v>15.41</v>
      </c>
      <c r="AC12406" s="62">
        <v>34.61</v>
      </c>
    </row>
    <row r="12407" spans="1:29" ht="30" x14ac:dyDescent="0.25">
      <c r="A12407" s="61" t="s">
        <v>269</v>
      </c>
      <c r="B12407" s="61" t="s">
        <v>270</v>
      </c>
      <c r="C12407" s="62">
        <v>2004</v>
      </c>
      <c r="D12407" s="61" t="s">
        <v>72</v>
      </c>
      <c r="E12407" s="62">
        <v>75</v>
      </c>
      <c r="F12407" s="62">
        <v>968880</v>
      </c>
      <c r="G12407" s="62">
        <v>90774</v>
      </c>
      <c r="H12407" s="62">
        <v>100.86</v>
      </c>
      <c r="I12407" s="62">
        <v>12918.4</v>
      </c>
      <c r="J12407" s="62">
        <v>901058.4</v>
      </c>
      <c r="K12407" s="62">
        <v>0</v>
      </c>
      <c r="L12407" s="63"/>
      <c r="M12407" s="63"/>
      <c r="N12407" s="63"/>
      <c r="O12407" s="63"/>
      <c r="P12407" s="63"/>
      <c r="Q12407" s="63"/>
      <c r="R12407" s="63"/>
      <c r="S12407" s="63"/>
      <c r="T12407" s="63"/>
      <c r="U12407" s="63"/>
      <c r="V12407" s="63"/>
      <c r="W12407" s="63"/>
      <c r="X12407" s="63"/>
      <c r="Y12407" s="63"/>
      <c r="Z12407" s="62">
        <v>86000</v>
      </c>
      <c r="AA12407" s="62">
        <v>2340</v>
      </c>
      <c r="AB12407" s="62">
        <v>2.6</v>
      </c>
      <c r="AC12407" s="62">
        <v>1146.67</v>
      </c>
    </row>
    <row r="12408" spans="1:29" ht="30" x14ac:dyDescent="0.25">
      <c r="A12408" s="61" t="s">
        <v>283</v>
      </c>
      <c r="B12408" s="61" t="s">
        <v>284</v>
      </c>
      <c r="C12408" s="62">
        <v>2008</v>
      </c>
      <c r="D12408" s="61" t="s">
        <v>135</v>
      </c>
      <c r="E12408" s="62">
        <v>240</v>
      </c>
      <c r="F12408" s="62">
        <v>468115</v>
      </c>
      <c r="G12408" s="62">
        <v>96685</v>
      </c>
      <c r="H12408" s="62">
        <v>33.57</v>
      </c>
      <c r="I12408" s="62">
        <v>1950.48</v>
      </c>
      <c r="J12408" s="62">
        <v>435346.95</v>
      </c>
      <c r="K12408" s="62">
        <v>251017.46</v>
      </c>
      <c r="L12408" s="62">
        <v>409721</v>
      </c>
      <c r="M12408" s="62">
        <v>142.26</v>
      </c>
      <c r="N12408" s="62">
        <v>1045.9100000000001</v>
      </c>
      <c r="O12408" s="62">
        <v>3027094.84</v>
      </c>
      <c r="P12408" s="63"/>
      <c r="Q12408" s="63"/>
      <c r="R12408" s="63"/>
      <c r="S12408" s="63"/>
      <c r="T12408" s="63"/>
      <c r="U12408" s="63"/>
      <c r="V12408" s="63"/>
      <c r="W12408" s="63"/>
      <c r="X12408" s="63"/>
      <c r="Y12408" s="63"/>
      <c r="Z12408" s="62">
        <v>0</v>
      </c>
      <c r="AA12408" s="63"/>
      <c r="AB12408" s="63"/>
      <c r="AC12408" s="62">
        <v>0</v>
      </c>
    </row>
    <row r="12409" spans="1:29" ht="30" x14ac:dyDescent="0.25">
      <c r="A12409" s="61" t="s">
        <v>561</v>
      </c>
      <c r="B12409" s="61" t="s">
        <v>562</v>
      </c>
      <c r="C12409" s="62">
        <v>2012</v>
      </c>
      <c r="D12409" s="61" t="s">
        <v>75</v>
      </c>
      <c r="E12409" s="62">
        <v>12</v>
      </c>
      <c r="F12409" s="62">
        <v>25127</v>
      </c>
      <c r="G12409" s="62">
        <v>6072</v>
      </c>
      <c r="H12409" s="62">
        <v>42.17</v>
      </c>
      <c r="I12409" s="62">
        <v>2093.92</v>
      </c>
      <c r="J12409" s="62">
        <v>23368.11</v>
      </c>
      <c r="K12409" s="62">
        <v>4590.6899999999996</v>
      </c>
      <c r="L12409" s="62">
        <v>6895</v>
      </c>
      <c r="M12409" s="62">
        <v>47.88</v>
      </c>
      <c r="N12409" s="62">
        <v>382.56</v>
      </c>
      <c r="O12409" s="62">
        <v>55360.49</v>
      </c>
      <c r="P12409" s="63"/>
      <c r="Q12409" s="63"/>
      <c r="R12409" s="63"/>
      <c r="S12409" s="63"/>
      <c r="T12409" s="63"/>
      <c r="U12409" s="63"/>
      <c r="V12409" s="63"/>
      <c r="W12409" s="63"/>
      <c r="X12409" s="63"/>
      <c r="Y12409" s="63"/>
      <c r="Z12409" s="62">
        <v>411</v>
      </c>
      <c r="AA12409" s="62">
        <v>4948</v>
      </c>
      <c r="AB12409" s="62">
        <v>34.36</v>
      </c>
      <c r="AC12409" s="62">
        <v>34.25</v>
      </c>
    </row>
    <row r="12410" spans="1:29" x14ac:dyDescent="0.25">
      <c r="A12410" s="61" t="s">
        <v>159</v>
      </c>
      <c r="B12410" s="61" t="s">
        <v>160</v>
      </c>
      <c r="C12410" s="62">
        <v>2013</v>
      </c>
      <c r="D12410" s="61" t="s">
        <v>83</v>
      </c>
      <c r="E12410" s="62">
        <v>4</v>
      </c>
      <c r="F12410" s="62">
        <v>296</v>
      </c>
      <c r="G12410" s="62">
        <v>64</v>
      </c>
      <c r="H12410" s="62">
        <v>1.33</v>
      </c>
      <c r="I12410" s="62">
        <v>74</v>
      </c>
      <c r="J12410" s="62">
        <v>275.27999999999997</v>
      </c>
      <c r="K12410" s="62">
        <v>0</v>
      </c>
      <c r="L12410" s="63"/>
      <c r="M12410" s="63"/>
      <c r="N12410" s="63"/>
      <c r="O12410" s="63"/>
      <c r="P12410" s="63"/>
      <c r="Q12410" s="63"/>
      <c r="R12410" s="63"/>
      <c r="S12410" s="63"/>
      <c r="T12410" s="63"/>
      <c r="U12410" s="62">
        <v>329</v>
      </c>
      <c r="V12410" s="62">
        <v>1283</v>
      </c>
      <c r="W12410" s="62">
        <v>26.73</v>
      </c>
      <c r="X12410" s="62">
        <v>82</v>
      </c>
      <c r="Y12410" s="62">
        <v>7364.34</v>
      </c>
      <c r="Z12410" s="62">
        <v>3671</v>
      </c>
      <c r="AA12410" s="62">
        <v>12587</v>
      </c>
      <c r="AB12410" s="62">
        <v>262.23</v>
      </c>
      <c r="AC12410" s="62">
        <v>917.75</v>
      </c>
    </row>
    <row r="12411" spans="1:29" ht="30" x14ac:dyDescent="0.25">
      <c r="A12411" s="61" t="s">
        <v>120</v>
      </c>
      <c r="B12411" s="61" t="s">
        <v>121</v>
      </c>
      <c r="C12411" s="62">
        <v>2013</v>
      </c>
      <c r="D12411" s="61" t="s">
        <v>86</v>
      </c>
      <c r="E12411" s="62">
        <v>74</v>
      </c>
      <c r="F12411" s="62">
        <v>29266</v>
      </c>
      <c r="G12411" s="62">
        <v>6864</v>
      </c>
      <c r="H12411" s="62">
        <v>7.73</v>
      </c>
      <c r="I12411" s="62">
        <v>395.49</v>
      </c>
      <c r="J12411" s="62">
        <v>27217.38</v>
      </c>
      <c r="K12411" s="62">
        <v>4533.46</v>
      </c>
      <c r="L12411" s="62">
        <v>9913</v>
      </c>
      <c r="M12411" s="62">
        <v>11.16</v>
      </c>
      <c r="N12411" s="62">
        <v>61.26</v>
      </c>
      <c r="O12411" s="62">
        <v>54670.39</v>
      </c>
      <c r="P12411" s="63"/>
      <c r="Q12411" s="63"/>
      <c r="R12411" s="63"/>
      <c r="S12411" s="63"/>
      <c r="T12411" s="63"/>
      <c r="U12411" s="63"/>
      <c r="V12411" s="63"/>
      <c r="W12411" s="63"/>
      <c r="X12411" s="63"/>
      <c r="Y12411" s="63"/>
      <c r="Z12411" s="62">
        <v>456500</v>
      </c>
      <c r="AA12411" s="62">
        <v>31153</v>
      </c>
      <c r="AB12411" s="62">
        <v>35.08</v>
      </c>
      <c r="AC12411" s="62">
        <v>6168.92</v>
      </c>
    </row>
    <row r="12412" spans="1:29" ht="30" x14ac:dyDescent="0.25">
      <c r="A12412" s="61" t="s">
        <v>87</v>
      </c>
      <c r="B12412" s="61" t="s">
        <v>88</v>
      </c>
      <c r="C12412" s="62">
        <v>2003</v>
      </c>
      <c r="D12412" s="61" t="s">
        <v>78</v>
      </c>
      <c r="E12412" s="62">
        <v>40</v>
      </c>
      <c r="F12412" s="62">
        <v>67870</v>
      </c>
      <c r="G12412" s="62">
        <v>10475</v>
      </c>
      <c r="H12412" s="62">
        <v>21.82</v>
      </c>
      <c r="I12412" s="62">
        <v>1696.75</v>
      </c>
      <c r="J12412" s="62">
        <v>63119.1</v>
      </c>
      <c r="K12412" s="62">
        <v>9376.33</v>
      </c>
      <c r="L12412" s="62">
        <v>8913</v>
      </c>
      <c r="M12412" s="62">
        <v>18.57</v>
      </c>
      <c r="N12412" s="62">
        <v>234.41</v>
      </c>
      <c r="O12412" s="62">
        <v>113072.02</v>
      </c>
      <c r="P12412" s="63"/>
      <c r="Q12412" s="63"/>
      <c r="R12412" s="63"/>
      <c r="S12412" s="63"/>
      <c r="T12412" s="63"/>
      <c r="U12412" s="63"/>
      <c r="V12412" s="63"/>
      <c r="W12412" s="63"/>
      <c r="X12412" s="63"/>
      <c r="Y12412" s="63"/>
      <c r="Z12412" s="62">
        <v>83834</v>
      </c>
      <c r="AA12412" s="62">
        <v>7037</v>
      </c>
      <c r="AB12412" s="62">
        <v>14.66</v>
      </c>
      <c r="AC12412" s="62">
        <v>2095.85</v>
      </c>
    </row>
    <row r="12413" spans="1:29" ht="30" x14ac:dyDescent="0.25">
      <c r="A12413" s="61" t="s">
        <v>182</v>
      </c>
      <c r="B12413" s="61" t="s">
        <v>183</v>
      </c>
      <c r="C12413" s="62">
        <v>2007</v>
      </c>
      <c r="D12413" s="61" t="s">
        <v>75</v>
      </c>
      <c r="E12413" s="62">
        <v>5</v>
      </c>
      <c r="F12413" s="63"/>
      <c r="G12413" s="63"/>
      <c r="H12413" s="63"/>
      <c r="I12413" s="63"/>
      <c r="J12413" s="63"/>
      <c r="K12413" s="62">
        <v>0</v>
      </c>
      <c r="L12413" s="63"/>
      <c r="M12413" s="63"/>
      <c r="N12413" s="63"/>
      <c r="O12413" s="63"/>
      <c r="P12413" s="63"/>
      <c r="Q12413" s="63"/>
      <c r="R12413" s="63"/>
      <c r="S12413" s="63"/>
      <c r="T12413" s="63"/>
      <c r="U12413" s="63"/>
      <c r="V12413" s="63"/>
      <c r="W12413" s="63"/>
      <c r="X12413" s="63"/>
      <c r="Y12413" s="63"/>
      <c r="Z12413" s="62">
        <v>46088</v>
      </c>
      <c r="AA12413" s="62">
        <v>3058</v>
      </c>
      <c r="AB12413" s="62">
        <v>50.97</v>
      </c>
      <c r="AC12413" s="62">
        <v>9217.6</v>
      </c>
    </row>
    <row r="12414" spans="1:29" x14ac:dyDescent="0.25">
      <c r="A12414" s="61" t="s">
        <v>514</v>
      </c>
      <c r="B12414" s="61" t="s">
        <v>515</v>
      </c>
      <c r="C12414" s="62">
        <v>2012</v>
      </c>
      <c r="D12414" s="61" t="s">
        <v>94</v>
      </c>
      <c r="E12414" s="62">
        <v>8</v>
      </c>
      <c r="F12414" s="63"/>
      <c r="G12414" s="63"/>
      <c r="H12414" s="63"/>
      <c r="I12414" s="63"/>
      <c r="J12414" s="63"/>
      <c r="K12414" s="62">
        <v>0</v>
      </c>
      <c r="L12414" s="63"/>
      <c r="M12414" s="63"/>
      <c r="N12414" s="63"/>
      <c r="O12414" s="63"/>
      <c r="P12414" s="63"/>
      <c r="Q12414" s="63"/>
      <c r="R12414" s="63"/>
      <c r="S12414" s="63"/>
      <c r="T12414" s="63"/>
      <c r="U12414" s="63"/>
      <c r="V12414" s="63"/>
      <c r="W12414" s="63"/>
      <c r="X12414" s="63"/>
      <c r="Y12414" s="63"/>
      <c r="Z12414" s="62">
        <v>791892</v>
      </c>
      <c r="AA12414" s="62">
        <v>120936</v>
      </c>
      <c r="AB12414" s="62">
        <v>1259.75</v>
      </c>
      <c r="AC12414" s="62">
        <v>98986.5</v>
      </c>
    </row>
    <row r="12415" spans="1:29" x14ac:dyDescent="0.25">
      <c r="A12415" s="61" t="s">
        <v>383</v>
      </c>
      <c r="B12415" s="61" t="s">
        <v>384</v>
      </c>
      <c r="C12415" s="62">
        <v>2010</v>
      </c>
      <c r="D12415" s="61" t="s">
        <v>150</v>
      </c>
      <c r="E12415" s="62">
        <v>8</v>
      </c>
      <c r="F12415" s="63"/>
      <c r="G12415" s="63"/>
      <c r="H12415" s="63"/>
      <c r="I12415" s="63"/>
      <c r="J12415" s="63"/>
      <c r="K12415" s="62">
        <v>0</v>
      </c>
      <c r="L12415" s="63"/>
      <c r="M12415" s="63"/>
      <c r="N12415" s="63"/>
      <c r="O12415" s="63"/>
      <c r="P12415" s="63"/>
      <c r="Q12415" s="63"/>
      <c r="R12415" s="63"/>
      <c r="S12415" s="63"/>
      <c r="T12415" s="63"/>
      <c r="U12415" s="63"/>
      <c r="V12415" s="63"/>
      <c r="W12415" s="63"/>
      <c r="X12415" s="63"/>
      <c r="Y12415" s="63"/>
      <c r="Z12415" s="62">
        <v>0.11</v>
      </c>
      <c r="AA12415" s="62">
        <v>271</v>
      </c>
      <c r="AB12415" s="62">
        <v>2.82</v>
      </c>
      <c r="AC12415" s="62">
        <v>0.01</v>
      </c>
    </row>
    <row r="12416" spans="1:29" ht="30" x14ac:dyDescent="0.25">
      <c r="A12416" s="61" t="s">
        <v>233</v>
      </c>
      <c r="B12416" s="61" t="s">
        <v>234</v>
      </c>
      <c r="C12416" s="62">
        <v>2007</v>
      </c>
      <c r="D12416" s="61" t="s">
        <v>75</v>
      </c>
      <c r="E12416" s="62">
        <v>15</v>
      </c>
      <c r="F12416" s="62">
        <v>2342</v>
      </c>
      <c r="G12416" s="62">
        <v>505</v>
      </c>
      <c r="H12416" s="62">
        <v>2.81</v>
      </c>
      <c r="I12416" s="62">
        <v>156.13</v>
      </c>
      <c r="J12416" s="62">
        <v>2178.06</v>
      </c>
      <c r="K12416" s="62">
        <v>0</v>
      </c>
      <c r="L12416" s="63"/>
      <c r="M12416" s="63"/>
      <c r="N12416" s="63"/>
      <c r="O12416" s="63"/>
      <c r="P12416" s="63"/>
      <c r="Q12416" s="63"/>
      <c r="R12416" s="63"/>
      <c r="S12416" s="63"/>
      <c r="T12416" s="63"/>
      <c r="U12416" s="63"/>
      <c r="V12416" s="63"/>
      <c r="W12416" s="63"/>
      <c r="X12416" s="63"/>
      <c r="Y12416" s="63"/>
      <c r="Z12416" s="62">
        <v>770</v>
      </c>
      <c r="AA12416" s="62">
        <v>8908</v>
      </c>
      <c r="AB12416" s="62">
        <v>49.49</v>
      </c>
      <c r="AC12416" s="62">
        <v>51.33</v>
      </c>
    </row>
    <row r="12417" spans="1:29" ht="30" x14ac:dyDescent="0.25">
      <c r="A12417" s="61" t="s">
        <v>348</v>
      </c>
      <c r="B12417" s="61" t="s">
        <v>349</v>
      </c>
      <c r="C12417" s="62">
        <v>2006</v>
      </c>
      <c r="D12417" s="61" t="s">
        <v>78</v>
      </c>
      <c r="E12417" s="62">
        <v>48</v>
      </c>
      <c r="F12417" s="62">
        <v>332240</v>
      </c>
      <c r="G12417" s="62">
        <v>46759</v>
      </c>
      <c r="H12417" s="62">
        <v>81.180000000000007</v>
      </c>
      <c r="I12417" s="62">
        <v>6921.67</v>
      </c>
      <c r="J12417" s="62">
        <v>308983.2</v>
      </c>
      <c r="K12417" s="62">
        <v>0</v>
      </c>
      <c r="L12417" s="63"/>
      <c r="M12417" s="63"/>
      <c r="N12417" s="63"/>
      <c r="O12417" s="63"/>
      <c r="P12417" s="63"/>
      <c r="Q12417" s="63"/>
      <c r="R12417" s="63"/>
      <c r="S12417" s="63"/>
      <c r="T12417" s="63"/>
      <c r="U12417" s="63"/>
      <c r="V12417" s="63"/>
      <c r="W12417" s="63"/>
      <c r="X12417" s="63"/>
      <c r="Y12417" s="63"/>
      <c r="Z12417" s="62">
        <v>188.36</v>
      </c>
      <c r="AA12417" s="62">
        <v>14055</v>
      </c>
      <c r="AB12417" s="62">
        <v>24.4</v>
      </c>
      <c r="AC12417" s="62">
        <v>3.92</v>
      </c>
    </row>
    <row r="12418" spans="1:29" x14ac:dyDescent="0.25">
      <c r="A12418" s="61" t="s">
        <v>222</v>
      </c>
      <c r="B12418" s="61" t="s">
        <v>223</v>
      </c>
      <c r="C12418" s="62">
        <v>2010</v>
      </c>
      <c r="D12418" s="61" t="s">
        <v>99</v>
      </c>
      <c r="E12418" s="62">
        <v>40</v>
      </c>
      <c r="F12418" s="62">
        <v>298480</v>
      </c>
      <c r="G12418" s="62">
        <v>38825</v>
      </c>
      <c r="H12418" s="62">
        <v>80.89</v>
      </c>
      <c r="I12418" s="62">
        <v>7462</v>
      </c>
      <c r="J12418" s="62">
        <v>277586.40000000002</v>
      </c>
      <c r="K12418" s="62">
        <v>0</v>
      </c>
      <c r="L12418" s="63"/>
      <c r="M12418" s="63"/>
      <c r="N12418" s="63"/>
      <c r="O12418" s="63"/>
      <c r="P12418" s="63"/>
      <c r="Q12418" s="63"/>
      <c r="R12418" s="63"/>
      <c r="S12418" s="63"/>
      <c r="T12418" s="63"/>
      <c r="U12418" s="63"/>
      <c r="V12418" s="63"/>
      <c r="W12418" s="63"/>
      <c r="X12418" s="63"/>
      <c r="Y12418" s="63"/>
      <c r="Z12418" s="62">
        <v>165420</v>
      </c>
      <c r="AA12418" s="62">
        <v>14090</v>
      </c>
      <c r="AB12418" s="62">
        <v>29.35</v>
      </c>
      <c r="AC12418" s="62">
        <v>4135.5</v>
      </c>
    </row>
    <row r="12419" spans="1:29" ht="30" x14ac:dyDescent="0.25">
      <c r="A12419" s="61" t="s">
        <v>171</v>
      </c>
      <c r="B12419" s="61" t="s">
        <v>172</v>
      </c>
      <c r="C12419" s="62">
        <v>2003</v>
      </c>
      <c r="D12419" s="61" t="s">
        <v>150</v>
      </c>
      <c r="E12419" s="62">
        <v>7</v>
      </c>
      <c r="F12419" s="62">
        <v>3336</v>
      </c>
      <c r="G12419" s="62">
        <v>434</v>
      </c>
      <c r="H12419" s="62">
        <v>5.17</v>
      </c>
      <c r="I12419" s="62">
        <v>476.57</v>
      </c>
      <c r="J12419" s="62">
        <v>3102.48</v>
      </c>
      <c r="K12419" s="62">
        <v>1245.3900000000001</v>
      </c>
      <c r="L12419" s="62">
        <v>1270</v>
      </c>
      <c r="M12419" s="62">
        <v>15.12</v>
      </c>
      <c r="N12419" s="62">
        <v>177.91</v>
      </c>
      <c r="O12419" s="62">
        <v>15018.57</v>
      </c>
      <c r="P12419" s="63"/>
      <c r="Q12419" s="63"/>
      <c r="R12419" s="63"/>
      <c r="S12419" s="63"/>
      <c r="T12419" s="63"/>
      <c r="U12419" s="63"/>
      <c r="V12419" s="63"/>
      <c r="W12419" s="63"/>
      <c r="X12419" s="63"/>
      <c r="Y12419" s="63"/>
      <c r="Z12419" s="62">
        <v>607</v>
      </c>
      <c r="AA12419" s="62">
        <v>3440</v>
      </c>
      <c r="AB12419" s="62">
        <v>40.950000000000003</v>
      </c>
      <c r="AC12419" s="62">
        <v>86.71</v>
      </c>
    </row>
    <row r="12420" spans="1:29" ht="30" x14ac:dyDescent="0.25">
      <c r="A12420" s="61" t="s">
        <v>350</v>
      </c>
      <c r="B12420" s="61" t="s">
        <v>351</v>
      </c>
      <c r="C12420" s="62">
        <v>2010</v>
      </c>
      <c r="D12420" s="61" t="s">
        <v>99</v>
      </c>
      <c r="E12420" s="62">
        <v>12</v>
      </c>
      <c r="F12420" s="62">
        <v>60476</v>
      </c>
      <c r="G12420" s="62">
        <v>9827</v>
      </c>
      <c r="H12420" s="62">
        <v>68.239999999999995</v>
      </c>
      <c r="I12420" s="62">
        <v>5039.67</v>
      </c>
      <c r="J12420" s="62">
        <v>56242.68</v>
      </c>
      <c r="K12420" s="62">
        <v>2039</v>
      </c>
      <c r="L12420" s="62">
        <v>3699</v>
      </c>
      <c r="M12420" s="62">
        <v>25.69</v>
      </c>
      <c r="N12420" s="63"/>
      <c r="O12420" s="63"/>
      <c r="P12420" s="63"/>
      <c r="Q12420" s="63"/>
      <c r="R12420" s="63"/>
      <c r="S12420" s="63"/>
      <c r="T12420" s="63"/>
      <c r="U12420" s="63"/>
      <c r="V12420" s="63"/>
      <c r="W12420" s="63"/>
      <c r="X12420" s="63"/>
      <c r="Y12420" s="63"/>
      <c r="Z12420" s="62">
        <v>29200</v>
      </c>
      <c r="AA12420" s="62">
        <v>2618</v>
      </c>
      <c r="AB12420" s="62">
        <v>18.18</v>
      </c>
      <c r="AC12420" s="62">
        <v>2433.33</v>
      </c>
    </row>
    <row r="12421" spans="1:29" x14ac:dyDescent="0.25">
      <c r="A12421" s="61" t="s">
        <v>564</v>
      </c>
      <c r="B12421" s="61" t="s">
        <v>565</v>
      </c>
      <c r="C12421" s="62">
        <v>2017</v>
      </c>
      <c r="D12421" s="61" t="s">
        <v>78</v>
      </c>
      <c r="E12421" s="62">
        <v>84</v>
      </c>
      <c r="F12421" s="62">
        <v>671529</v>
      </c>
      <c r="G12421" s="62">
        <v>111463</v>
      </c>
      <c r="H12421" s="62">
        <v>110.58</v>
      </c>
      <c r="I12421" s="62">
        <v>7994.39</v>
      </c>
      <c r="J12421" s="62">
        <v>624521.97</v>
      </c>
      <c r="K12421" s="62">
        <v>3460.72</v>
      </c>
      <c r="L12421" s="62">
        <v>3983</v>
      </c>
      <c r="M12421" s="62">
        <v>3.95</v>
      </c>
      <c r="N12421" s="62">
        <v>41.2</v>
      </c>
      <c r="O12421" s="62">
        <v>41733.83</v>
      </c>
      <c r="P12421" s="63"/>
      <c r="Q12421" s="63"/>
      <c r="R12421" s="63"/>
      <c r="S12421" s="63"/>
      <c r="T12421" s="63"/>
      <c r="U12421" s="63"/>
      <c r="V12421" s="63"/>
      <c r="W12421" s="63"/>
      <c r="X12421" s="63"/>
      <c r="Y12421" s="63"/>
      <c r="Z12421" s="62">
        <v>6903.28</v>
      </c>
      <c r="AA12421" s="62">
        <v>8700</v>
      </c>
      <c r="AB12421" s="62">
        <v>8.6300000000000008</v>
      </c>
      <c r="AC12421" s="62">
        <v>82.18</v>
      </c>
    </row>
    <row r="12422" spans="1:29" x14ac:dyDescent="0.25">
      <c r="A12422" s="61" t="s">
        <v>84</v>
      </c>
      <c r="B12422" s="61" t="s">
        <v>85</v>
      </c>
      <c r="C12422" s="62">
        <v>2005</v>
      </c>
      <c r="D12422" s="61" t="s">
        <v>135</v>
      </c>
      <c r="E12422" s="62">
        <v>26</v>
      </c>
      <c r="F12422" s="62">
        <v>551</v>
      </c>
      <c r="G12422" s="62">
        <v>182</v>
      </c>
      <c r="H12422" s="62">
        <v>0.57999999999999996</v>
      </c>
      <c r="I12422" s="62">
        <v>21.19</v>
      </c>
      <c r="J12422" s="62">
        <v>512.42999999999995</v>
      </c>
      <c r="K12422" s="62">
        <v>717</v>
      </c>
      <c r="L12422" s="62">
        <v>1096</v>
      </c>
      <c r="M12422" s="62">
        <v>3.51</v>
      </c>
      <c r="N12422" s="62">
        <v>27.58</v>
      </c>
      <c r="O12422" s="62">
        <v>8646.52</v>
      </c>
      <c r="P12422" s="63"/>
      <c r="Q12422" s="63"/>
      <c r="R12422" s="63"/>
      <c r="S12422" s="63"/>
      <c r="T12422" s="63"/>
      <c r="U12422" s="63"/>
      <c r="V12422" s="63"/>
      <c r="W12422" s="63"/>
      <c r="X12422" s="63"/>
      <c r="Y12422" s="63"/>
      <c r="Z12422" s="62">
        <v>0</v>
      </c>
      <c r="AA12422" s="63"/>
      <c r="AB12422" s="63"/>
      <c r="AC12422" s="62">
        <v>0</v>
      </c>
    </row>
    <row r="12423" spans="1:29" ht="30" x14ac:dyDescent="0.25">
      <c r="A12423" s="61" t="s">
        <v>124</v>
      </c>
      <c r="B12423" s="61" t="s">
        <v>125</v>
      </c>
      <c r="C12423" s="62">
        <v>2014</v>
      </c>
      <c r="D12423" s="61" t="s">
        <v>72</v>
      </c>
      <c r="E12423" s="62">
        <v>48</v>
      </c>
      <c r="F12423" s="62">
        <v>135296</v>
      </c>
      <c r="G12423" s="62">
        <v>17470</v>
      </c>
      <c r="H12423" s="62">
        <v>30.33</v>
      </c>
      <c r="I12423" s="62">
        <v>2818.67</v>
      </c>
      <c r="J12423" s="62">
        <v>125825.28</v>
      </c>
      <c r="K12423" s="62">
        <v>17836.080000000002</v>
      </c>
      <c r="L12423" s="62">
        <v>19372</v>
      </c>
      <c r="M12423" s="62">
        <v>33.630000000000003</v>
      </c>
      <c r="N12423" s="62">
        <v>371.59</v>
      </c>
      <c r="O12423" s="62">
        <v>215090.66</v>
      </c>
      <c r="P12423" s="63"/>
      <c r="Q12423" s="63"/>
      <c r="R12423" s="63"/>
      <c r="S12423" s="63"/>
      <c r="T12423" s="63"/>
      <c r="U12423" s="63"/>
      <c r="V12423" s="63"/>
      <c r="W12423" s="63"/>
      <c r="X12423" s="63"/>
      <c r="Y12423" s="63"/>
      <c r="Z12423" s="62">
        <v>97</v>
      </c>
      <c r="AA12423" s="62">
        <v>9739</v>
      </c>
      <c r="AB12423" s="62">
        <v>16.91</v>
      </c>
      <c r="AC12423" s="62">
        <v>2.02</v>
      </c>
    </row>
    <row r="12424" spans="1:29" x14ac:dyDescent="0.25">
      <c r="A12424" s="61" t="s">
        <v>192</v>
      </c>
      <c r="B12424" s="61" t="s">
        <v>193</v>
      </c>
      <c r="C12424" s="62">
        <v>2010</v>
      </c>
      <c r="D12424" s="61" t="s">
        <v>135</v>
      </c>
      <c r="E12424" s="62">
        <v>12</v>
      </c>
      <c r="F12424" s="63"/>
      <c r="G12424" s="63"/>
      <c r="H12424" s="63"/>
      <c r="I12424" s="63"/>
      <c r="J12424" s="63"/>
      <c r="K12424" s="62">
        <v>0</v>
      </c>
      <c r="L12424" s="63"/>
      <c r="M12424" s="63"/>
      <c r="N12424" s="63"/>
      <c r="O12424" s="63"/>
      <c r="P12424" s="63"/>
      <c r="Q12424" s="63"/>
      <c r="R12424" s="63"/>
      <c r="S12424" s="63"/>
      <c r="T12424" s="63"/>
      <c r="U12424" s="63"/>
      <c r="V12424" s="63"/>
      <c r="W12424" s="63"/>
      <c r="X12424" s="63"/>
      <c r="Y12424" s="63"/>
      <c r="Z12424" s="62">
        <v>0</v>
      </c>
      <c r="AA12424" s="63"/>
      <c r="AB12424" s="63"/>
      <c r="AC12424" s="62">
        <v>0</v>
      </c>
    </row>
    <row r="12425" spans="1:29" x14ac:dyDescent="0.25">
      <c r="A12425" s="61" t="s">
        <v>208</v>
      </c>
      <c r="B12425" s="61" t="s">
        <v>209</v>
      </c>
      <c r="C12425" s="62">
        <v>2011</v>
      </c>
      <c r="D12425" s="61" t="s">
        <v>566</v>
      </c>
      <c r="E12425" s="62">
        <v>42</v>
      </c>
      <c r="F12425" s="62">
        <v>292640</v>
      </c>
      <c r="G12425" s="62">
        <v>31556</v>
      </c>
      <c r="H12425" s="62">
        <v>62.61</v>
      </c>
      <c r="I12425" s="62">
        <v>6967.62</v>
      </c>
      <c r="J12425" s="62">
        <v>272155.2</v>
      </c>
      <c r="K12425" s="62">
        <v>21272</v>
      </c>
      <c r="L12425" s="62">
        <v>27181</v>
      </c>
      <c r="M12425" s="62">
        <v>53.93</v>
      </c>
      <c r="N12425" s="62">
        <v>506.48</v>
      </c>
      <c r="O12425" s="62">
        <v>256525.43</v>
      </c>
      <c r="P12425" s="63"/>
      <c r="Q12425" s="63"/>
      <c r="R12425" s="63"/>
      <c r="S12425" s="63"/>
      <c r="T12425" s="63"/>
      <c r="U12425" s="63"/>
      <c r="V12425" s="63"/>
      <c r="W12425" s="63"/>
      <c r="X12425" s="63"/>
      <c r="Y12425" s="63"/>
      <c r="Z12425" s="62">
        <v>2233</v>
      </c>
      <c r="AA12425" s="62">
        <v>11764</v>
      </c>
      <c r="AB12425" s="62">
        <v>23.34</v>
      </c>
      <c r="AC12425" s="62">
        <v>53.17</v>
      </c>
    </row>
    <row r="12426" spans="1:29" ht="30" x14ac:dyDescent="0.25">
      <c r="A12426" s="61" t="s">
        <v>216</v>
      </c>
      <c r="B12426" s="61" t="s">
        <v>217</v>
      </c>
      <c r="C12426" s="62">
        <v>2009</v>
      </c>
      <c r="D12426" s="61" t="s">
        <v>135</v>
      </c>
      <c r="E12426" s="62">
        <v>114</v>
      </c>
      <c r="F12426" s="62">
        <v>730008</v>
      </c>
      <c r="G12426" s="62">
        <v>107711</v>
      </c>
      <c r="H12426" s="62">
        <v>78.739999999999995</v>
      </c>
      <c r="I12426" s="62">
        <v>6403.58</v>
      </c>
      <c r="J12426" s="62">
        <v>678907.44</v>
      </c>
      <c r="K12426" s="62">
        <v>91043.65</v>
      </c>
      <c r="L12426" s="62">
        <v>155109</v>
      </c>
      <c r="M12426" s="62">
        <v>113.38</v>
      </c>
      <c r="N12426" s="62">
        <v>798.63</v>
      </c>
      <c r="O12426" s="62">
        <v>1097922.6499999999</v>
      </c>
      <c r="P12426" s="63"/>
      <c r="Q12426" s="63"/>
      <c r="R12426" s="63"/>
      <c r="S12426" s="63"/>
      <c r="T12426" s="63"/>
      <c r="U12426" s="63"/>
      <c r="V12426" s="63"/>
      <c r="W12426" s="63"/>
      <c r="X12426" s="63"/>
      <c r="Y12426" s="63"/>
      <c r="Z12426" s="62">
        <v>9216</v>
      </c>
      <c r="AA12426" s="62">
        <v>99879</v>
      </c>
      <c r="AB12426" s="62">
        <v>73.010000000000005</v>
      </c>
      <c r="AC12426" s="62">
        <v>80.84</v>
      </c>
    </row>
    <row r="12427" spans="1:29" x14ac:dyDescent="0.25">
      <c r="A12427" s="61" t="s">
        <v>409</v>
      </c>
      <c r="B12427" s="61" t="s">
        <v>410</v>
      </c>
      <c r="C12427" s="62">
        <v>2003</v>
      </c>
      <c r="D12427" s="61" t="s">
        <v>78</v>
      </c>
      <c r="E12427" s="62">
        <v>40</v>
      </c>
      <c r="F12427" s="62">
        <v>114360</v>
      </c>
      <c r="G12427" s="62">
        <v>11495</v>
      </c>
      <c r="H12427" s="62">
        <v>23.95</v>
      </c>
      <c r="I12427" s="62">
        <v>2859</v>
      </c>
      <c r="J12427" s="62">
        <v>106354.8</v>
      </c>
      <c r="K12427" s="62">
        <v>0</v>
      </c>
      <c r="L12427" s="63"/>
      <c r="M12427" s="63"/>
      <c r="N12427" s="63"/>
      <c r="O12427" s="63"/>
      <c r="P12427" s="63"/>
      <c r="Q12427" s="63"/>
      <c r="R12427" s="63"/>
      <c r="S12427" s="63"/>
      <c r="T12427" s="63"/>
      <c r="U12427" s="63"/>
      <c r="V12427" s="63"/>
      <c r="W12427" s="63"/>
      <c r="X12427" s="63"/>
      <c r="Y12427" s="63"/>
      <c r="Z12427" s="62">
        <v>213.89</v>
      </c>
      <c r="AA12427" s="62">
        <v>2710</v>
      </c>
      <c r="AB12427" s="62">
        <v>5.65</v>
      </c>
      <c r="AC12427" s="62">
        <v>5.35</v>
      </c>
    </row>
    <row r="12428" spans="1:29" x14ac:dyDescent="0.25">
      <c r="A12428" s="61" t="s">
        <v>81</v>
      </c>
      <c r="B12428" s="61" t="s">
        <v>82</v>
      </c>
      <c r="C12428" s="62">
        <v>2018</v>
      </c>
      <c r="D12428" s="61" t="s">
        <v>99</v>
      </c>
      <c r="E12428" s="62">
        <v>24</v>
      </c>
      <c r="F12428" s="62">
        <v>65238</v>
      </c>
      <c r="G12428" s="62">
        <v>11882</v>
      </c>
      <c r="H12428" s="62">
        <v>41.26</v>
      </c>
      <c r="I12428" s="62">
        <v>2718.25</v>
      </c>
      <c r="J12428" s="62">
        <v>60671.34</v>
      </c>
      <c r="K12428" s="62">
        <v>12926.29</v>
      </c>
      <c r="L12428" s="62">
        <v>16961</v>
      </c>
      <c r="M12428" s="62">
        <v>58.89</v>
      </c>
      <c r="N12428" s="63"/>
      <c r="O12428" s="63"/>
      <c r="P12428" s="63"/>
      <c r="Q12428" s="63"/>
      <c r="R12428" s="63"/>
      <c r="S12428" s="63"/>
      <c r="T12428" s="63"/>
      <c r="U12428" s="63"/>
      <c r="V12428" s="63"/>
      <c r="W12428" s="63"/>
      <c r="X12428" s="63"/>
      <c r="Y12428" s="63"/>
      <c r="Z12428" s="62">
        <v>9247</v>
      </c>
      <c r="AA12428" s="62">
        <v>5330</v>
      </c>
      <c r="AB12428" s="62">
        <v>18.510000000000002</v>
      </c>
      <c r="AC12428" s="62">
        <v>385.29</v>
      </c>
    </row>
    <row r="12429" spans="1:29" x14ac:dyDescent="0.25">
      <c r="A12429" s="61" t="s">
        <v>163</v>
      </c>
      <c r="B12429" s="61" t="s">
        <v>164</v>
      </c>
      <c r="C12429" s="62">
        <v>2014</v>
      </c>
      <c r="D12429" s="61" t="s">
        <v>226</v>
      </c>
      <c r="E12429" s="62">
        <v>110</v>
      </c>
      <c r="F12429" s="62">
        <v>1398229</v>
      </c>
      <c r="G12429" s="62">
        <v>156026</v>
      </c>
      <c r="H12429" s="62">
        <v>118.2</v>
      </c>
      <c r="I12429" s="62">
        <v>12711.17</v>
      </c>
      <c r="J12429" s="62">
        <v>1300352.97</v>
      </c>
      <c r="K12429" s="62">
        <v>17183.32</v>
      </c>
      <c r="L12429" s="62">
        <v>12455</v>
      </c>
      <c r="M12429" s="62">
        <v>9.44</v>
      </c>
      <c r="N12429" s="62">
        <v>156.21</v>
      </c>
      <c r="O12429" s="62">
        <v>207218.78</v>
      </c>
      <c r="P12429" s="63"/>
      <c r="Q12429" s="63"/>
      <c r="R12429" s="63"/>
      <c r="S12429" s="63"/>
      <c r="T12429" s="63"/>
      <c r="U12429" s="63"/>
      <c r="V12429" s="63"/>
      <c r="W12429" s="63"/>
      <c r="X12429" s="63"/>
      <c r="Y12429" s="63"/>
      <c r="Z12429" s="62">
        <v>566941</v>
      </c>
      <c r="AA12429" s="62">
        <v>49497</v>
      </c>
      <c r="AB12429" s="62">
        <v>37.5</v>
      </c>
      <c r="AC12429" s="62">
        <v>5154.01</v>
      </c>
    </row>
    <row r="12430" spans="1:29" ht="30" x14ac:dyDescent="0.25">
      <c r="A12430" s="61" t="s">
        <v>148</v>
      </c>
      <c r="B12430" s="61" t="s">
        <v>149</v>
      </c>
      <c r="C12430" s="62">
        <v>2014</v>
      </c>
      <c r="D12430" s="61" t="s">
        <v>89</v>
      </c>
      <c r="E12430" s="62">
        <v>43</v>
      </c>
      <c r="F12430" s="62">
        <v>307434</v>
      </c>
      <c r="G12430" s="62">
        <v>60269</v>
      </c>
      <c r="H12430" s="62">
        <v>116.8</v>
      </c>
      <c r="I12430" s="62">
        <v>7149.63</v>
      </c>
      <c r="J12430" s="62">
        <v>285913.62</v>
      </c>
      <c r="K12430" s="62">
        <v>0</v>
      </c>
      <c r="L12430" s="63"/>
      <c r="M12430" s="63"/>
      <c r="N12430" s="63"/>
      <c r="O12430" s="63"/>
      <c r="P12430" s="63"/>
      <c r="Q12430" s="63"/>
      <c r="R12430" s="63"/>
      <c r="S12430" s="63"/>
      <c r="T12430" s="63"/>
      <c r="U12430" s="63"/>
      <c r="V12430" s="63"/>
      <c r="W12430" s="63"/>
      <c r="X12430" s="63"/>
      <c r="Y12430" s="63"/>
      <c r="Z12430" s="62">
        <v>65658.899999999994</v>
      </c>
      <c r="AA12430" s="62">
        <v>11471</v>
      </c>
      <c r="AB12430" s="62">
        <v>22.23</v>
      </c>
      <c r="AC12430" s="62">
        <v>1526.95</v>
      </c>
    </row>
    <row r="12431" spans="1:29" ht="30" x14ac:dyDescent="0.25">
      <c r="A12431" s="61" t="s">
        <v>188</v>
      </c>
      <c r="B12431" s="61" t="s">
        <v>189</v>
      </c>
      <c r="C12431" s="62">
        <v>2003</v>
      </c>
      <c r="D12431" s="61" t="s">
        <v>89</v>
      </c>
      <c r="E12431" s="62">
        <v>112</v>
      </c>
      <c r="F12431" s="62">
        <v>317469</v>
      </c>
      <c r="G12431" s="62">
        <v>35666</v>
      </c>
      <c r="H12431" s="62">
        <v>26.54</v>
      </c>
      <c r="I12431" s="62">
        <v>2834.54</v>
      </c>
      <c r="J12431" s="62">
        <v>295246.17</v>
      </c>
      <c r="K12431" s="62">
        <v>26519.88</v>
      </c>
      <c r="L12431" s="62">
        <v>17040</v>
      </c>
      <c r="M12431" s="62">
        <v>12.68</v>
      </c>
      <c r="N12431" s="62">
        <v>236.78</v>
      </c>
      <c r="O12431" s="62">
        <v>319811.23</v>
      </c>
      <c r="P12431" s="63"/>
      <c r="Q12431" s="63"/>
      <c r="R12431" s="63"/>
      <c r="S12431" s="63"/>
      <c r="T12431" s="63"/>
      <c r="U12431" s="63"/>
      <c r="V12431" s="63"/>
      <c r="W12431" s="63"/>
      <c r="X12431" s="63"/>
      <c r="Y12431" s="63"/>
      <c r="Z12431" s="62">
        <v>2998</v>
      </c>
      <c r="AA12431" s="62">
        <v>12711</v>
      </c>
      <c r="AB12431" s="62">
        <v>9.4600000000000009</v>
      </c>
      <c r="AC12431" s="62">
        <v>26.77</v>
      </c>
    </row>
    <row r="12432" spans="1:29" ht="30" x14ac:dyDescent="0.25">
      <c r="A12432" s="61" t="s">
        <v>287</v>
      </c>
      <c r="B12432" s="61" t="s">
        <v>288</v>
      </c>
      <c r="C12432" s="62">
        <v>2013</v>
      </c>
      <c r="D12432" s="61" t="s">
        <v>175</v>
      </c>
      <c r="E12432" s="62">
        <v>8</v>
      </c>
      <c r="F12432" s="63"/>
      <c r="G12432" s="63"/>
      <c r="H12432" s="63"/>
      <c r="I12432" s="63"/>
      <c r="J12432" s="63"/>
      <c r="K12432" s="62">
        <v>0</v>
      </c>
      <c r="L12432" s="63"/>
      <c r="M12432" s="63"/>
      <c r="N12432" s="63"/>
      <c r="O12432" s="63"/>
      <c r="P12432" s="63"/>
      <c r="Q12432" s="63"/>
      <c r="R12432" s="63"/>
      <c r="S12432" s="63"/>
      <c r="T12432" s="63"/>
      <c r="U12432" s="63"/>
      <c r="V12432" s="63"/>
      <c r="W12432" s="63"/>
      <c r="X12432" s="63"/>
      <c r="Y12432" s="63"/>
      <c r="Z12432" s="62">
        <v>0</v>
      </c>
      <c r="AA12432" s="63"/>
      <c r="AB12432" s="63"/>
      <c r="AC12432" s="62">
        <v>0</v>
      </c>
    </row>
    <row r="12433" spans="1:29" ht="45" x14ac:dyDescent="0.25">
      <c r="A12433" s="61" t="s">
        <v>214</v>
      </c>
      <c r="B12433" s="61" t="s">
        <v>215</v>
      </c>
      <c r="C12433" s="62">
        <v>2012</v>
      </c>
      <c r="D12433" s="61" t="s">
        <v>150</v>
      </c>
      <c r="E12433" s="62">
        <v>6</v>
      </c>
      <c r="F12433" s="63"/>
      <c r="G12433" s="63"/>
      <c r="H12433" s="63"/>
      <c r="I12433" s="63"/>
      <c r="J12433" s="63"/>
      <c r="K12433" s="62">
        <v>0</v>
      </c>
      <c r="L12433" s="63"/>
      <c r="M12433" s="63"/>
      <c r="N12433" s="63"/>
      <c r="O12433" s="63"/>
      <c r="P12433" s="63"/>
      <c r="Q12433" s="63"/>
      <c r="R12433" s="63"/>
      <c r="S12433" s="63"/>
      <c r="T12433" s="63"/>
      <c r="U12433" s="63"/>
      <c r="V12433" s="63"/>
      <c r="W12433" s="63"/>
      <c r="X12433" s="63"/>
      <c r="Y12433" s="63"/>
      <c r="Z12433" s="62">
        <v>0</v>
      </c>
      <c r="AA12433" s="63"/>
      <c r="AB12433" s="63"/>
      <c r="AC12433" s="62">
        <v>0</v>
      </c>
    </row>
    <row r="12434" spans="1:29" ht="30" x14ac:dyDescent="0.25">
      <c r="A12434" s="61" t="s">
        <v>452</v>
      </c>
      <c r="B12434" s="61" t="s">
        <v>453</v>
      </c>
      <c r="C12434" s="62">
        <v>2017</v>
      </c>
      <c r="D12434" s="61" t="s">
        <v>75</v>
      </c>
      <c r="E12434" s="62">
        <v>12</v>
      </c>
      <c r="F12434" s="62">
        <v>335</v>
      </c>
      <c r="G12434" s="62">
        <v>76</v>
      </c>
      <c r="H12434" s="62">
        <v>0.53</v>
      </c>
      <c r="I12434" s="62">
        <v>27.92</v>
      </c>
      <c r="J12434" s="62">
        <v>311.55</v>
      </c>
      <c r="K12434" s="62">
        <v>243.45</v>
      </c>
      <c r="L12434" s="62">
        <v>310</v>
      </c>
      <c r="M12434" s="62">
        <v>2.15</v>
      </c>
      <c r="N12434" s="62">
        <v>20.29</v>
      </c>
      <c r="O12434" s="62">
        <v>2935.87</v>
      </c>
      <c r="P12434" s="63"/>
      <c r="Q12434" s="63"/>
      <c r="R12434" s="63"/>
      <c r="S12434" s="63"/>
      <c r="T12434" s="63"/>
      <c r="U12434" s="63"/>
      <c r="V12434" s="63"/>
      <c r="W12434" s="63"/>
      <c r="X12434" s="63"/>
      <c r="Y12434" s="63"/>
      <c r="Z12434" s="62">
        <v>235.86</v>
      </c>
      <c r="AA12434" s="62">
        <v>10756</v>
      </c>
      <c r="AB12434" s="62">
        <v>74.69</v>
      </c>
      <c r="AC12434" s="62">
        <v>19.649999999999999</v>
      </c>
    </row>
    <row r="12435" spans="1:29" ht="30" x14ac:dyDescent="0.25">
      <c r="A12435" s="61" t="s">
        <v>165</v>
      </c>
      <c r="B12435" s="61" t="s">
        <v>166</v>
      </c>
      <c r="C12435" s="62">
        <v>2009</v>
      </c>
      <c r="D12435" s="61" t="s">
        <v>72</v>
      </c>
      <c r="E12435" s="62">
        <v>30</v>
      </c>
      <c r="F12435" s="62">
        <v>75760</v>
      </c>
      <c r="G12435" s="62">
        <v>19315</v>
      </c>
      <c r="H12435" s="62">
        <v>53.65</v>
      </c>
      <c r="I12435" s="62">
        <v>2525.33</v>
      </c>
      <c r="J12435" s="62">
        <v>70456.800000000003</v>
      </c>
      <c r="K12435" s="62">
        <v>7545.1</v>
      </c>
      <c r="L12435" s="62">
        <v>10314</v>
      </c>
      <c r="M12435" s="62">
        <v>28.65</v>
      </c>
      <c r="N12435" s="62">
        <v>251.5</v>
      </c>
      <c r="O12435" s="62">
        <v>90988.65</v>
      </c>
      <c r="P12435" s="63"/>
      <c r="Q12435" s="63"/>
      <c r="R12435" s="63"/>
      <c r="S12435" s="63"/>
      <c r="T12435" s="63"/>
      <c r="U12435" s="63"/>
      <c r="V12435" s="63"/>
      <c r="W12435" s="63"/>
      <c r="X12435" s="63"/>
      <c r="Y12435" s="63"/>
      <c r="Z12435" s="62">
        <v>300.67</v>
      </c>
      <c r="AA12435" s="62">
        <v>7352</v>
      </c>
      <c r="AB12435" s="62">
        <v>20.420000000000002</v>
      </c>
      <c r="AC12435" s="62">
        <v>10.02</v>
      </c>
    </row>
    <row r="12436" spans="1:29" ht="30" x14ac:dyDescent="0.25">
      <c r="A12436" s="61" t="s">
        <v>311</v>
      </c>
      <c r="B12436" s="61" t="s">
        <v>312</v>
      </c>
      <c r="C12436" s="62">
        <v>2017</v>
      </c>
      <c r="D12436" s="61" t="s">
        <v>99</v>
      </c>
      <c r="E12436" s="62">
        <v>64</v>
      </c>
      <c r="F12436" s="62">
        <v>161440</v>
      </c>
      <c r="G12436" s="62">
        <v>27495</v>
      </c>
      <c r="H12436" s="62">
        <v>35.799999999999997</v>
      </c>
      <c r="I12436" s="62">
        <v>2522.5</v>
      </c>
      <c r="J12436" s="62">
        <v>150139.20000000001</v>
      </c>
      <c r="K12436" s="62">
        <v>22410.28</v>
      </c>
      <c r="L12436" s="62">
        <v>23893</v>
      </c>
      <c r="M12436" s="62">
        <v>31.11</v>
      </c>
      <c r="N12436" s="62">
        <v>350.16</v>
      </c>
      <c r="O12436" s="62">
        <v>270252.31</v>
      </c>
      <c r="P12436" s="63"/>
      <c r="Q12436" s="63"/>
      <c r="R12436" s="63"/>
      <c r="S12436" s="63"/>
      <c r="T12436" s="63"/>
      <c r="U12436" s="63"/>
      <c r="V12436" s="63"/>
      <c r="W12436" s="63"/>
      <c r="X12436" s="63"/>
      <c r="Y12436" s="63"/>
      <c r="Z12436" s="62">
        <v>266.85000000000002</v>
      </c>
      <c r="AA12436" s="62">
        <v>31736</v>
      </c>
      <c r="AB12436" s="62">
        <v>41.32</v>
      </c>
      <c r="AC12436" s="62">
        <v>4.17</v>
      </c>
    </row>
    <row r="12437" spans="1:29" ht="30" x14ac:dyDescent="0.25">
      <c r="A12437" s="61" t="s">
        <v>378</v>
      </c>
      <c r="B12437" s="61" t="s">
        <v>379</v>
      </c>
      <c r="C12437" s="62">
        <v>2018</v>
      </c>
      <c r="D12437" s="61" t="s">
        <v>75</v>
      </c>
      <c r="E12437" s="62">
        <v>8</v>
      </c>
      <c r="F12437" s="62">
        <v>1359</v>
      </c>
      <c r="G12437" s="62">
        <v>329</v>
      </c>
      <c r="H12437" s="62">
        <v>3.43</v>
      </c>
      <c r="I12437" s="62">
        <v>169.88</v>
      </c>
      <c r="J12437" s="62">
        <v>1263.8699999999999</v>
      </c>
      <c r="K12437" s="62">
        <v>0</v>
      </c>
      <c r="L12437" s="63"/>
      <c r="M12437" s="63"/>
      <c r="N12437" s="63"/>
      <c r="O12437" s="63"/>
      <c r="P12437" s="63"/>
      <c r="Q12437" s="63"/>
      <c r="R12437" s="63"/>
      <c r="S12437" s="63"/>
      <c r="T12437" s="63"/>
      <c r="U12437" s="63"/>
      <c r="V12437" s="63"/>
      <c r="W12437" s="63"/>
      <c r="X12437" s="63"/>
      <c r="Y12437" s="63"/>
      <c r="Z12437" s="62">
        <v>106880</v>
      </c>
      <c r="AA12437" s="62">
        <v>18566</v>
      </c>
      <c r="AB12437" s="62">
        <v>193.4</v>
      </c>
      <c r="AC12437" s="62">
        <v>13360</v>
      </c>
    </row>
    <row r="12438" spans="1:29" ht="30" x14ac:dyDescent="0.25">
      <c r="A12438" s="61" t="s">
        <v>218</v>
      </c>
      <c r="B12438" s="61" t="s">
        <v>219</v>
      </c>
      <c r="C12438" s="62">
        <v>2007</v>
      </c>
      <c r="D12438" s="61" t="s">
        <v>72</v>
      </c>
      <c r="E12438" s="62">
        <v>42</v>
      </c>
      <c r="F12438" s="62">
        <v>455040</v>
      </c>
      <c r="G12438" s="62">
        <v>55746</v>
      </c>
      <c r="H12438" s="62">
        <v>110.61</v>
      </c>
      <c r="I12438" s="62">
        <v>10834.29</v>
      </c>
      <c r="J12438" s="62">
        <v>423187.20000000001</v>
      </c>
      <c r="K12438" s="62">
        <v>0</v>
      </c>
      <c r="L12438" s="63"/>
      <c r="M12438" s="63"/>
      <c r="N12438" s="63"/>
      <c r="O12438" s="63"/>
      <c r="P12438" s="63"/>
      <c r="Q12438" s="63"/>
      <c r="R12438" s="63"/>
      <c r="S12438" s="63"/>
      <c r="T12438" s="63"/>
      <c r="U12438" s="63"/>
      <c r="V12438" s="63"/>
      <c r="W12438" s="63"/>
      <c r="X12438" s="63"/>
      <c r="Y12438" s="63"/>
      <c r="Z12438" s="62">
        <v>131700</v>
      </c>
      <c r="AA12438" s="62">
        <v>13608</v>
      </c>
      <c r="AB12438" s="62">
        <v>27</v>
      </c>
      <c r="AC12438" s="62">
        <v>3135.71</v>
      </c>
    </row>
    <row r="12439" spans="1:29" x14ac:dyDescent="0.25">
      <c r="A12439" s="61" t="s">
        <v>159</v>
      </c>
      <c r="B12439" s="61" t="s">
        <v>160</v>
      </c>
      <c r="C12439" s="62">
        <v>2018</v>
      </c>
      <c r="D12439" s="61" t="s">
        <v>175</v>
      </c>
      <c r="E12439" s="62">
        <v>8</v>
      </c>
      <c r="F12439" s="63"/>
      <c r="G12439" s="63"/>
      <c r="H12439" s="63"/>
      <c r="I12439" s="63"/>
      <c r="J12439" s="63"/>
      <c r="K12439" s="62">
        <v>0</v>
      </c>
      <c r="L12439" s="63"/>
      <c r="M12439" s="63"/>
      <c r="N12439" s="63"/>
      <c r="O12439" s="63"/>
      <c r="P12439" s="63"/>
      <c r="Q12439" s="63"/>
      <c r="R12439" s="63"/>
      <c r="S12439" s="63"/>
      <c r="T12439" s="63"/>
      <c r="U12439" s="63"/>
      <c r="V12439" s="63"/>
      <c r="W12439" s="63"/>
      <c r="X12439" s="63"/>
      <c r="Y12439" s="63"/>
      <c r="Z12439" s="62">
        <v>0</v>
      </c>
      <c r="AA12439" s="63"/>
      <c r="AB12439" s="63"/>
      <c r="AC12439" s="62">
        <v>0</v>
      </c>
    </row>
    <row r="12440" spans="1:29" x14ac:dyDescent="0.25">
      <c r="A12440" s="61" t="s">
        <v>285</v>
      </c>
      <c r="B12440" s="61" t="s">
        <v>286</v>
      </c>
      <c r="C12440" s="62">
        <v>2007</v>
      </c>
      <c r="D12440" s="61" t="s">
        <v>99</v>
      </c>
      <c r="E12440" s="62">
        <v>80</v>
      </c>
      <c r="F12440" s="62">
        <v>297360</v>
      </c>
      <c r="G12440" s="62">
        <v>25402</v>
      </c>
      <c r="H12440" s="62">
        <v>26.46</v>
      </c>
      <c r="I12440" s="62">
        <v>3717</v>
      </c>
      <c r="J12440" s="62">
        <v>276544.8</v>
      </c>
      <c r="K12440" s="62">
        <v>32257</v>
      </c>
      <c r="L12440" s="62">
        <v>46684</v>
      </c>
      <c r="M12440" s="62">
        <v>48.63</v>
      </c>
      <c r="N12440" s="62">
        <v>403.21</v>
      </c>
      <c r="O12440" s="62">
        <v>388996.84</v>
      </c>
      <c r="P12440" s="63"/>
      <c r="Q12440" s="63"/>
      <c r="R12440" s="63"/>
      <c r="S12440" s="63"/>
      <c r="T12440" s="63"/>
      <c r="U12440" s="63"/>
      <c r="V12440" s="63"/>
      <c r="W12440" s="63"/>
      <c r="X12440" s="63"/>
      <c r="Y12440" s="63"/>
      <c r="Z12440" s="62">
        <v>40600</v>
      </c>
      <c r="AA12440" s="62">
        <v>1214</v>
      </c>
      <c r="AB12440" s="62">
        <v>1.26</v>
      </c>
      <c r="AC12440" s="62">
        <v>507.5</v>
      </c>
    </row>
    <row r="12441" spans="1:29" ht="30" x14ac:dyDescent="0.25">
      <c r="A12441" s="61" t="s">
        <v>255</v>
      </c>
      <c r="B12441" s="61" t="s">
        <v>256</v>
      </c>
      <c r="C12441" s="62">
        <v>2018</v>
      </c>
      <c r="D12441" s="61" t="s">
        <v>94</v>
      </c>
      <c r="E12441" s="62">
        <v>58</v>
      </c>
      <c r="F12441" s="63"/>
      <c r="G12441" s="63"/>
      <c r="H12441" s="63"/>
      <c r="I12441" s="63"/>
      <c r="J12441" s="63"/>
      <c r="K12441" s="62">
        <v>0</v>
      </c>
      <c r="L12441" s="63"/>
      <c r="M12441" s="63"/>
      <c r="N12441" s="63"/>
      <c r="O12441" s="63"/>
      <c r="P12441" s="63"/>
      <c r="Q12441" s="63"/>
      <c r="R12441" s="63"/>
      <c r="S12441" s="63"/>
      <c r="T12441" s="63"/>
      <c r="U12441" s="63"/>
      <c r="V12441" s="63"/>
      <c r="W12441" s="63"/>
      <c r="X12441" s="63"/>
      <c r="Y12441" s="63"/>
      <c r="Z12441" s="62">
        <v>0</v>
      </c>
      <c r="AA12441" s="63"/>
      <c r="AB12441" s="63"/>
      <c r="AC12441" s="62">
        <v>0</v>
      </c>
    </row>
    <row r="12442" spans="1:29" ht="30" x14ac:dyDescent="0.25">
      <c r="A12442" s="61" t="s">
        <v>556</v>
      </c>
      <c r="B12442" s="61" t="s">
        <v>557</v>
      </c>
      <c r="C12442" s="62">
        <v>2013</v>
      </c>
      <c r="D12442" s="61" t="s">
        <v>78</v>
      </c>
      <c r="E12442" s="62">
        <v>52</v>
      </c>
      <c r="F12442" s="62">
        <v>594640</v>
      </c>
      <c r="G12442" s="62">
        <v>79042</v>
      </c>
      <c r="H12442" s="62">
        <v>126.67</v>
      </c>
      <c r="I12442" s="62">
        <v>11435.38</v>
      </c>
      <c r="J12442" s="62">
        <v>553015.19999999995</v>
      </c>
      <c r="K12442" s="62">
        <v>0</v>
      </c>
      <c r="L12442" s="63"/>
      <c r="M12442" s="63"/>
      <c r="N12442" s="63"/>
      <c r="O12442" s="63"/>
      <c r="P12442" s="63"/>
      <c r="Q12442" s="63"/>
      <c r="R12442" s="63"/>
      <c r="S12442" s="63"/>
      <c r="T12442" s="63"/>
      <c r="U12442" s="63"/>
      <c r="V12442" s="63"/>
      <c r="W12442" s="63"/>
      <c r="X12442" s="63"/>
      <c r="Y12442" s="63"/>
      <c r="Z12442" s="62">
        <v>1688.39</v>
      </c>
      <c r="AA12442" s="62">
        <v>18050</v>
      </c>
      <c r="AB12442" s="62">
        <v>28.93</v>
      </c>
      <c r="AC12442" s="62">
        <v>32.47</v>
      </c>
    </row>
    <row r="12443" spans="1:29" x14ac:dyDescent="0.25">
      <c r="A12443" s="61" t="s">
        <v>202</v>
      </c>
      <c r="B12443" s="61" t="s">
        <v>203</v>
      </c>
      <c r="C12443" s="62">
        <v>2014</v>
      </c>
      <c r="D12443" s="61" t="s">
        <v>75</v>
      </c>
      <c r="E12443" s="62">
        <v>6</v>
      </c>
      <c r="F12443" s="62">
        <v>8281</v>
      </c>
      <c r="G12443" s="62">
        <v>1549</v>
      </c>
      <c r="H12443" s="62">
        <v>21.51</v>
      </c>
      <c r="I12443" s="62">
        <v>1380.17</v>
      </c>
      <c r="J12443" s="62">
        <v>7701.33</v>
      </c>
      <c r="K12443" s="62">
        <v>0</v>
      </c>
      <c r="L12443" s="63"/>
      <c r="M12443" s="63"/>
      <c r="N12443" s="63"/>
      <c r="O12443" s="63"/>
      <c r="P12443" s="63"/>
      <c r="Q12443" s="63"/>
      <c r="R12443" s="63"/>
      <c r="S12443" s="63"/>
      <c r="T12443" s="63"/>
      <c r="U12443" s="63"/>
      <c r="V12443" s="63"/>
      <c r="W12443" s="63"/>
      <c r="X12443" s="63"/>
      <c r="Y12443" s="63"/>
      <c r="Z12443" s="62">
        <v>7700.66</v>
      </c>
      <c r="AA12443" s="62">
        <v>889</v>
      </c>
      <c r="AB12443" s="62">
        <v>12.35</v>
      </c>
      <c r="AC12443" s="62">
        <v>1283.44</v>
      </c>
    </row>
    <row r="12444" spans="1:29" ht="30" x14ac:dyDescent="0.25">
      <c r="A12444" s="61" t="s">
        <v>231</v>
      </c>
      <c r="B12444" s="61" t="s">
        <v>232</v>
      </c>
      <c r="C12444" s="62">
        <v>2008</v>
      </c>
      <c r="D12444" s="61" t="s">
        <v>262</v>
      </c>
      <c r="E12444" s="62">
        <v>72</v>
      </c>
      <c r="F12444" s="62">
        <v>597600</v>
      </c>
      <c r="G12444" s="62">
        <v>76094</v>
      </c>
      <c r="H12444" s="62">
        <v>88.07</v>
      </c>
      <c r="I12444" s="62">
        <v>8300</v>
      </c>
      <c r="J12444" s="62">
        <v>555768</v>
      </c>
      <c r="K12444" s="62">
        <v>6027.16</v>
      </c>
      <c r="L12444" s="62">
        <v>10053</v>
      </c>
      <c r="M12444" s="62">
        <v>11.64</v>
      </c>
      <c r="N12444" s="62">
        <v>83.71</v>
      </c>
      <c r="O12444" s="62">
        <v>72683.31</v>
      </c>
      <c r="P12444" s="63"/>
      <c r="Q12444" s="63"/>
      <c r="R12444" s="63"/>
      <c r="S12444" s="63"/>
      <c r="T12444" s="63"/>
      <c r="U12444" s="63"/>
      <c r="V12444" s="63"/>
      <c r="W12444" s="63"/>
      <c r="X12444" s="63"/>
      <c r="Y12444" s="63"/>
      <c r="Z12444" s="62">
        <v>213790</v>
      </c>
      <c r="AA12444" s="62">
        <v>12761</v>
      </c>
      <c r="AB12444" s="62">
        <v>14.77</v>
      </c>
      <c r="AC12444" s="62">
        <v>2969.31</v>
      </c>
    </row>
    <row r="12445" spans="1:29" x14ac:dyDescent="0.25">
      <c r="A12445" s="61" t="s">
        <v>204</v>
      </c>
      <c r="B12445" s="61" t="s">
        <v>205</v>
      </c>
      <c r="C12445" s="62">
        <v>2007</v>
      </c>
      <c r="D12445" s="61" t="s">
        <v>78</v>
      </c>
      <c r="E12445" s="62">
        <v>45</v>
      </c>
      <c r="F12445" s="62">
        <v>422080</v>
      </c>
      <c r="G12445" s="62">
        <v>56925</v>
      </c>
      <c r="H12445" s="62">
        <v>105.42</v>
      </c>
      <c r="I12445" s="62">
        <v>9379.56</v>
      </c>
      <c r="J12445" s="62">
        <v>392534.4</v>
      </c>
      <c r="K12445" s="62">
        <v>0</v>
      </c>
      <c r="L12445" s="63"/>
      <c r="M12445" s="63"/>
      <c r="N12445" s="63"/>
      <c r="O12445" s="63"/>
      <c r="P12445" s="63"/>
      <c r="Q12445" s="63"/>
      <c r="R12445" s="63"/>
      <c r="S12445" s="63"/>
      <c r="T12445" s="63"/>
      <c r="U12445" s="63"/>
      <c r="V12445" s="63"/>
      <c r="W12445" s="63"/>
      <c r="X12445" s="63"/>
      <c r="Y12445" s="63"/>
      <c r="Z12445" s="62">
        <v>344200</v>
      </c>
      <c r="AA12445" s="62">
        <v>28964</v>
      </c>
      <c r="AB12445" s="62">
        <v>53.64</v>
      </c>
      <c r="AC12445" s="62">
        <v>7648.89</v>
      </c>
    </row>
    <row r="12446" spans="1:29" ht="30" x14ac:dyDescent="0.25">
      <c r="A12446" s="61" t="s">
        <v>245</v>
      </c>
      <c r="B12446" s="61" t="s">
        <v>246</v>
      </c>
      <c r="C12446" s="62">
        <v>2005</v>
      </c>
      <c r="D12446" s="61" t="s">
        <v>99</v>
      </c>
      <c r="E12446" s="62">
        <v>28</v>
      </c>
      <c r="F12446" s="62">
        <v>264988</v>
      </c>
      <c r="G12446" s="62">
        <v>29674</v>
      </c>
      <c r="H12446" s="62">
        <v>88.32</v>
      </c>
      <c r="I12446" s="62">
        <v>9463.86</v>
      </c>
      <c r="J12446" s="62">
        <v>246438.84</v>
      </c>
      <c r="K12446" s="62">
        <v>0</v>
      </c>
      <c r="L12446" s="63"/>
      <c r="M12446" s="63"/>
      <c r="N12446" s="63"/>
      <c r="O12446" s="63"/>
      <c r="P12446" s="63"/>
      <c r="Q12446" s="63"/>
      <c r="R12446" s="63"/>
      <c r="S12446" s="63"/>
      <c r="T12446" s="63"/>
      <c r="U12446" s="63"/>
      <c r="V12446" s="63"/>
      <c r="W12446" s="63"/>
      <c r="X12446" s="63"/>
      <c r="Y12446" s="63"/>
      <c r="Z12446" s="62">
        <v>19775.13</v>
      </c>
      <c r="AA12446" s="62">
        <v>6853</v>
      </c>
      <c r="AB12446" s="62">
        <v>20.399999999999999</v>
      </c>
      <c r="AC12446" s="62">
        <v>706.25</v>
      </c>
    </row>
    <row r="12447" spans="1:29" ht="30" x14ac:dyDescent="0.25">
      <c r="A12447" s="61" t="s">
        <v>216</v>
      </c>
      <c r="B12447" s="61" t="s">
        <v>217</v>
      </c>
      <c r="C12447" s="62">
        <v>2009</v>
      </c>
      <c r="D12447" s="61" t="s">
        <v>99</v>
      </c>
      <c r="E12447" s="62">
        <v>2</v>
      </c>
      <c r="F12447" s="62">
        <v>0</v>
      </c>
      <c r="G12447" s="62">
        <v>0</v>
      </c>
      <c r="H12447" s="62">
        <v>0</v>
      </c>
      <c r="I12447" s="62">
        <v>0</v>
      </c>
      <c r="J12447" s="62">
        <v>0</v>
      </c>
      <c r="K12447" s="62">
        <v>0</v>
      </c>
      <c r="L12447" s="62">
        <v>0</v>
      </c>
      <c r="M12447" s="62">
        <v>0</v>
      </c>
      <c r="N12447" s="63"/>
      <c r="O12447" s="63"/>
      <c r="P12447" s="63"/>
      <c r="Q12447" s="63"/>
      <c r="R12447" s="63"/>
      <c r="S12447" s="63"/>
      <c r="T12447" s="63"/>
      <c r="U12447" s="62">
        <v>348</v>
      </c>
      <c r="V12447" s="62">
        <v>960</v>
      </c>
      <c r="W12447" s="62">
        <v>40</v>
      </c>
      <c r="X12447" s="62">
        <v>174</v>
      </c>
      <c r="Y12447" s="62">
        <v>7789.63</v>
      </c>
      <c r="Z12447" s="62">
        <v>0</v>
      </c>
      <c r="AA12447" s="63"/>
      <c r="AB12447" s="63"/>
      <c r="AC12447" s="62">
        <v>0</v>
      </c>
    </row>
    <row r="12448" spans="1:29" x14ac:dyDescent="0.25">
      <c r="A12448" s="61" t="s">
        <v>192</v>
      </c>
      <c r="B12448" s="61" t="s">
        <v>193</v>
      </c>
      <c r="C12448" s="62">
        <v>2017</v>
      </c>
      <c r="D12448" s="61" t="s">
        <v>99</v>
      </c>
      <c r="E12448" s="62">
        <v>52</v>
      </c>
      <c r="F12448" s="62">
        <v>403684</v>
      </c>
      <c r="G12448" s="62">
        <v>56255</v>
      </c>
      <c r="H12448" s="62">
        <v>90.15</v>
      </c>
      <c r="I12448" s="62">
        <v>7763.15</v>
      </c>
      <c r="J12448" s="62">
        <v>375426.12</v>
      </c>
      <c r="K12448" s="62">
        <v>0</v>
      </c>
      <c r="L12448" s="63"/>
      <c r="M12448" s="63"/>
      <c r="N12448" s="63"/>
      <c r="O12448" s="63"/>
      <c r="P12448" s="63"/>
      <c r="Q12448" s="63"/>
      <c r="R12448" s="63"/>
      <c r="S12448" s="63"/>
      <c r="T12448" s="63"/>
      <c r="U12448" s="63"/>
      <c r="V12448" s="63"/>
      <c r="W12448" s="63"/>
      <c r="X12448" s="63"/>
      <c r="Y12448" s="63"/>
      <c r="Z12448" s="62">
        <v>56800</v>
      </c>
      <c r="AA12448" s="62">
        <v>3460</v>
      </c>
      <c r="AB12448" s="62">
        <v>5.54</v>
      </c>
      <c r="AC12448" s="62">
        <v>1092.31</v>
      </c>
    </row>
    <row r="12449" spans="1:29" x14ac:dyDescent="0.25">
      <c r="A12449" s="61" t="s">
        <v>540</v>
      </c>
      <c r="B12449" s="61" t="s">
        <v>541</v>
      </c>
      <c r="C12449" s="62">
        <v>2017</v>
      </c>
      <c r="D12449" s="61" t="s">
        <v>78</v>
      </c>
      <c r="E12449" s="62">
        <v>44</v>
      </c>
      <c r="F12449" s="62">
        <v>427500</v>
      </c>
      <c r="G12449" s="62">
        <v>41137</v>
      </c>
      <c r="H12449" s="62">
        <v>77.91</v>
      </c>
      <c r="I12449" s="62">
        <v>9715.91</v>
      </c>
      <c r="J12449" s="62">
        <v>397575</v>
      </c>
      <c r="K12449" s="62">
        <v>0</v>
      </c>
      <c r="L12449" s="63"/>
      <c r="M12449" s="63"/>
      <c r="N12449" s="63"/>
      <c r="O12449" s="63"/>
      <c r="P12449" s="63"/>
      <c r="Q12449" s="63"/>
      <c r="R12449" s="63"/>
      <c r="S12449" s="63"/>
      <c r="T12449" s="63"/>
      <c r="U12449" s="63"/>
      <c r="V12449" s="63"/>
      <c r="W12449" s="63"/>
      <c r="X12449" s="63"/>
      <c r="Y12449" s="63"/>
      <c r="Z12449" s="62">
        <v>99430</v>
      </c>
      <c r="AA12449" s="62">
        <v>4601</v>
      </c>
      <c r="AB12449" s="62">
        <v>8.7100000000000009</v>
      </c>
      <c r="AC12449" s="62">
        <v>2259.77</v>
      </c>
    </row>
    <row r="12450" spans="1:29" ht="30" x14ac:dyDescent="0.25">
      <c r="A12450" s="61" t="s">
        <v>482</v>
      </c>
      <c r="B12450" s="61" t="s">
        <v>483</v>
      </c>
      <c r="C12450" s="62">
        <v>2012</v>
      </c>
      <c r="D12450" s="61" t="s">
        <v>78</v>
      </c>
      <c r="E12450" s="62">
        <v>10</v>
      </c>
      <c r="F12450" s="62">
        <v>79214</v>
      </c>
      <c r="G12450" s="62">
        <v>12520</v>
      </c>
      <c r="H12450" s="62">
        <v>104.33</v>
      </c>
      <c r="I12450" s="62">
        <v>7921.4</v>
      </c>
      <c r="J12450" s="62">
        <v>73669.02</v>
      </c>
      <c r="K12450" s="62">
        <v>0</v>
      </c>
      <c r="L12450" s="63"/>
      <c r="M12450" s="63"/>
      <c r="N12450" s="63"/>
      <c r="O12450" s="63"/>
      <c r="P12450" s="63"/>
      <c r="Q12450" s="63"/>
      <c r="R12450" s="63"/>
      <c r="S12450" s="63"/>
      <c r="T12450" s="63"/>
      <c r="U12450" s="63"/>
      <c r="V12450" s="63"/>
      <c r="W12450" s="63"/>
      <c r="X12450" s="63"/>
      <c r="Y12450" s="63"/>
      <c r="Z12450" s="62">
        <v>262</v>
      </c>
      <c r="AA12450" s="62">
        <v>7113</v>
      </c>
      <c r="AB12450" s="62">
        <v>59.28</v>
      </c>
      <c r="AC12450" s="62">
        <v>26.2</v>
      </c>
    </row>
    <row r="12451" spans="1:29" x14ac:dyDescent="0.25">
      <c r="A12451" s="61" t="s">
        <v>130</v>
      </c>
      <c r="B12451" s="61" t="s">
        <v>131</v>
      </c>
      <c r="C12451" s="62">
        <v>2013</v>
      </c>
      <c r="D12451" s="61" t="s">
        <v>72</v>
      </c>
      <c r="E12451" s="62">
        <v>52</v>
      </c>
      <c r="F12451" s="62">
        <v>674560</v>
      </c>
      <c r="G12451" s="62">
        <v>82340</v>
      </c>
      <c r="H12451" s="62">
        <v>131.96</v>
      </c>
      <c r="I12451" s="62">
        <v>12972.31</v>
      </c>
      <c r="J12451" s="62">
        <v>627340.80000000005</v>
      </c>
      <c r="K12451" s="62">
        <v>0</v>
      </c>
      <c r="L12451" s="63"/>
      <c r="M12451" s="63"/>
      <c r="N12451" s="63"/>
      <c r="O12451" s="63"/>
      <c r="P12451" s="63"/>
      <c r="Q12451" s="63"/>
      <c r="R12451" s="63"/>
      <c r="S12451" s="63"/>
      <c r="T12451" s="63"/>
      <c r="U12451" s="63"/>
      <c r="V12451" s="63"/>
      <c r="W12451" s="63"/>
      <c r="X12451" s="63"/>
      <c r="Y12451" s="63"/>
      <c r="Z12451" s="62">
        <v>500</v>
      </c>
      <c r="AA12451" s="62">
        <v>3066</v>
      </c>
      <c r="AB12451" s="62">
        <v>4.91</v>
      </c>
      <c r="AC12451" s="62">
        <v>9.6199999999999992</v>
      </c>
    </row>
    <row r="12452" spans="1:29" x14ac:dyDescent="0.25">
      <c r="A12452" s="61" t="s">
        <v>184</v>
      </c>
      <c r="B12452" s="61" t="s">
        <v>185</v>
      </c>
      <c r="C12452" s="62">
        <v>2014</v>
      </c>
      <c r="D12452" s="61" t="s">
        <v>150</v>
      </c>
      <c r="E12452" s="62">
        <v>8</v>
      </c>
      <c r="F12452" s="63"/>
      <c r="G12452" s="63"/>
      <c r="H12452" s="63"/>
      <c r="I12452" s="63"/>
      <c r="J12452" s="63"/>
      <c r="K12452" s="62">
        <v>0</v>
      </c>
      <c r="L12452" s="63"/>
      <c r="M12452" s="63"/>
      <c r="N12452" s="63"/>
      <c r="O12452" s="63"/>
      <c r="P12452" s="63"/>
      <c r="Q12452" s="63"/>
      <c r="R12452" s="63"/>
      <c r="S12452" s="63"/>
      <c r="T12452" s="63"/>
      <c r="U12452" s="63"/>
      <c r="V12452" s="63"/>
      <c r="W12452" s="63"/>
      <c r="X12452" s="63"/>
      <c r="Y12452" s="63"/>
      <c r="Z12452" s="62">
        <v>0</v>
      </c>
      <c r="AA12452" s="63"/>
      <c r="AB12452" s="63"/>
      <c r="AC12452" s="62">
        <v>0</v>
      </c>
    </row>
    <row r="12453" spans="1:29" x14ac:dyDescent="0.25">
      <c r="A12453" s="61" t="s">
        <v>113</v>
      </c>
      <c r="B12453" s="61" t="s">
        <v>114</v>
      </c>
      <c r="C12453" s="62">
        <v>2005</v>
      </c>
      <c r="D12453" s="61" t="s">
        <v>78</v>
      </c>
      <c r="E12453" s="62">
        <v>45</v>
      </c>
      <c r="F12453" s="63"/>
      <c r="G12453" s="63"/>
      <c r="H12453" s="63"/>
      <c r="I12453" s="63"/>
      <c r="J12453" s="63"/>
      <c r="K12453" s="62">
        <v>0</v>
      </c>
      <c r="L12453" s="63"/>
      <c r="M12453" s="63"/>
      <c r="N12453" s="63"/>
      <c r="O12453" s="63"/>
      <c r="P12453" s="63"/>
      <c r="Q12453" s="63"/>
      <c r="R12453" s="63"/>
      <c r="S12453" s="63"/>
      <c r="T12453" s="63"/>
      <c r="U12453" s="63"/>
      <c r="V12453" s="63"/>
      <c r="W12453" s="63"/>
      <c r="X12453" s="63"/>
      <c r="Y12453" s="63"/>
      <c r="Z12453" s="62">
        <v>35.97</v>
      </c>
      <c r="AA12453" s="62">
        <v>3548</v>
      </c>
      <c r="AB12453" s="62">
        <v>6.57</v>
      </c>
      <c r="AC12453" s="62">
        <v>0.8</v>
      </c>
    </row>
    <row r="12454" spans="1:29" x14ac:dyDescent="0.25">
      <c r="A12454" s="61" t="s">
        <v>267</v>
      </c>
      <c r="B12454" s="61" t="s">
        <v>268</v>
      </c>
      <c r="C12454" s="62">
        <v>2011</v>
      </c>
      <c r="D12454" s="61" t="s">
        <v>99</v>
      </c>
      <c r="E12454" s="62">
        <v>10</v>
      </c>
      <c r="F12454" s="62">
        <v>27200</v>
      </c>
      <c r="G12454" s="62">
        <v>6569</v>
      </c>
      <c r="H12454" s="62">
        <v>54.74</v>
      </c>
      <c r="I12454" s="62">
        <v>2720</v>
      </c>
      <c r="J12454" s="62">
        <v>25296</v>
      </c>
      <c r="K12454" s="62">
        <v>2558.6799999999998</v>
      </c>
      <c r="L12454" s="62">
        <v>4612</v>
      </c>
      <c r="M12454" s="62">
        <v>38.43</v>
      </c>
      <c r="N12454" s="62">
        <v>255.87</v>
      </c>
      <c r="O12454" s="62">
        <v>30855.9</v>
      </c>
      <c r="P12454" s="63"/>
      <c r="Q12454" s="63"/>
      <c r="R12454" s="63"/>
      <c r="S12454" s="63"/>
      <c r="T12454" s="63"/>
      <c r="U12454" s="63"/>
      <c r="V12454" s="63"/>
      <c r="W12454" s="63"/>
      <c r="X12454" s="63"/>
      <c r="Y12454" s="63"/>
      <c r="Z12454" s="62">
        <v>361.98</v>
      </c>
      <c r="AA12454" s="62">
        <v>1698</v>
      </c>
      <c r="AB12454" s="62">
        <v>14.15</v>
      </c>
      <c r="AC12454" s="62">
        <v>36.200000000000003</v>
      </c>
    </row>
    <row r="12455" spans="1:29" ht="30" x14ac:dyDescent="0.25">
      <c r="A12455" s="61" t="s">
        <v>87</v>
      </c>
      <c r="B12455" s="61" t="s">
        <v>88</v>
      </c>
      <c r="C12455" s="62">
        <v>2005</v>
      </c>
      <c r="D12455" s="61" t="s">
        <v>89</v>
      </c>
      <c r="E12455" s="62">
        <v>72</v>
      </c>
      <c r="F12455" s="62">
        <v>377640</v>
      </c>
      <c r="G12455" s="62">
        <v>50596</v>
      </c>
      <c r="H12455" s="62">
        <v>58.56</v>
      </c>
      <c r="I12455" s="62">
        <v>5245</v>
      </c>
      <c r="J12455" s="62">
        <v>351205.2</v>
      </c>
      <c r="K12455" s="62">
        <v>23852.57</v>
      </c>
      <c r="L12455" s="62">
        <v>30808</v>
      </c>
      <c r="M12455" s="62">
        <v>35.659999999999997</v>
      </c>
      <c r="N12455" s="63"/>
      <c r="O12455" s="63"/>
      <c r="P12455" s="63"/>
      <c r="Q12455" s="63"/>
      <c r="R12455" s="63"/>
      <c r="S12455" s="63"/>
      <c r="T12455" s="63"/>
      <c r="U12455" s="62">
        <v>20</v>
      </c>
      <c r="V12455" s="62">
        <v>47</v>
      </c>
      <c r="W12455" s="62">
        <v>0.05</v>
      </c>
      <c r="X12455" s="62">
        <v>0</v>
      </c>
      <c r="Y12455" s="62">
        <v>447.68</v>
      </c>
      <c r="Z12455" s="62">
        <v>316900</v>
      </c>
      <c r="AA12455" s="62">
        <v>38003</v>
      </c>
      <c r="AB12455" s="62">
        <v>43.98</v>
      </c>
      <c r="AC12455" s="62">
        <v>4401.3900000000003</v>
      </c>
    </row>
    <row r="12456" spans="1:29" ht="30" x14ac:dyDescent="0.25">
      <c r="A12456" s="61" t="s">
        <v>352</v>
      </c>
      <c r="B12456" s="61" t="s">
        <v>353</v>
      </c>
      <c r="C12456" s="62">
        <v>2007</v>
      </c>
      <c r="D12456" s="61" t="s">
        <v>99</v>
      </c>
      <c r="E12456" s="62">
        <v>50</v>
      </c>
      <c r="F12456" s="62">
        <v>173001</v>
      </c>
      <c r="G12456" s="62">
        <v>26409</v>
      </c>
      <c r="H12456" s="62">
        <v>44.02</v>
      </c>
      <c r="I12456" s="62">
        <v>3460.02</v>
      </c>
      <c r="J12456" s="62">
        <v>160890.93</v>
      </c>
      <c r="K12456" s="62">
        <v>31197</v>
      </c>
      <c r="L12456" s="62">
        <v>54029</v>
      </c>
      <c r="M12456" s="62">
        <v>90.05</v>
      </c>
      <c r="N12456" s="62">
        <v>623.94000000000005</v>
      </c>
      <c r="O12456" s="62">
        <v>376213.98</v>
      </c>
      <c r="P12456" s="63"/>
      <c r="Q12456" s="63"/>
      <c r="R12456" s="63"/>
      <c r="S12456" s="63"/>
      <c r="T12456" s="63"/>
      <c r="U12456" s="63"/>
      <c r="V12456" s="63"/>
      <c r="W12456" s="63"/>
      <c r="X12456" s="63"/>
      <c r="Y12456" s="63"/>
      <c r="Z12456" s="62">
        <v>2168</v>
      </c>
      <c r="AA12456" s="62">
        <v>20119</v>
      </c>
      <c r="AB12456" s="62">
        <v>33.53</v>
      </c>
      <c r="AC12456" s="62">
        <v>43.36</v>
      </c>
    </row>
    <row r="12457" spans="1:29" ht="30" x14ac:dyDescent="0.25">
      <c r="A12457" s="61" t="s">
        <v>138</v>
      </c>
      <c r="B12457" s="61" t="s">
        <v>139</v>
      </c>
      <c r="C12457" s="62">
        <v>2016</v>
      </c>
      <c r="D12457" s="61" t="s">
        <v>75</v>
      </c>
      <c r="E12457" s="62">
        <v>6</v>
      </c>
      <c r="F12457" s="63"/>
      <c r="G12457" s="63"/>
      <c r="H12457" s="63"/>
      <c r="I12457" s="63"/>
      <c r="J12457" s="63"/>
      <c r="K12457" s="62">
        <v>0</v>
      </c>
      <c r="L12457" s="63"/>
      <c r="M12457" s="63"/>
      <c r="N12457" s="63"/>
      <c r="O12457" s="63"/>
      <c r="P12457" s="63"/>
      <c r="Q12457" s="63"/>
      <c r="R12457" s="63"/>
      <c r="S12457" s="63"/>
      <c r="T12457" s="63"/>
      <c r="U12457" s="63"/>
      <c r="V12457" s="63"/>
      <c r="W12457" s="63"/>
      <c r="X12457" s="63"/>
      <c r="Y12457" s="63"/>
      <c r="Z12457" s="62">
        <v>22600</v>
      </c>
      <c r="AA12457" s="62">
        <v>2758</v>
      </c>
      <c r="AB12457" s="62">
        <v>38.31</v>
      </c>
      <c r="AC12457" s="62">
        <v>3766.67</v>
      </c>
    </row>
    <row r="12458" spans="1:29" ht="30" x14ac:dyDescent="0.25">
      <c r="A12458" s="61" t="s">
        <v>142</v>
      </c>
      <c r="B12458" s="61" t="s">
        <v>143</v>
      </c>
      <c r="C12458" s="62">
        <v>2006</v>
      </c>
      <c r="D12458" s="61" t="s">
        <v>99</v>
      </c>
      <c r="E12458" s="62">
        <v>100</v>
      </c>
      <c r="F12458" s="62">
        <v>925720</v>
      </c>
      <c r="G12458" s="62">
        <v>117835</v>
      </c>
      <c r="H12458" s="62">
        <v>98.2</v>
      </c>
      <c r="I12458" s="62">
        <v>9257.2000000000007</v>
      </c>
      <c r="J12458" s="62">
        <v>860919.6</v>
      </c>
      <c r="K12458" s="62">
        <v>0</v>
      </c>
      <c r="L12458" s="63"/>
      <c r="M12458" s="63"/>
      <c r="N12458" s="63"/>
      <c r="O12458" s="63"/>
      <c r="P12458" s="63"/>
      <c r="Q12458" s="63"/>
      <c r="R12458" s="63"/>
      <c r="S12458" s="63"/>
      <c r="T12458" s="63"/>
      <c r="U12458" s="63"/>
      <c r="V12458" s="63"/>
      <c r="W12458" s="63"/>
      <c r="X12458" s="63"/>
      <c r="Y12458" s="63"/>
      <c r="Z12458" s="62">
        <v>4686.26</v>
      </c>
      <c r="AA12458" s="62">
        <v>74252</v>
      </c>
      <c r="AB12458" s="62">
        <v>61.88</v>
      </c>
      <c r="AC12458" s="62">
        <v>46.86</v>
      </c>
    </row>
    <row r="12459" spans="1:29" ht="30" x14ac:dyDescent="0.25">
      <c r="A12459" s="61" t="s">
        <v>255</v>
      </c>
      <c r="B12459" s="61" t="s">
        <v>256</v>
      </c>
      <c r="C12459" s="62">
        <v>2011</v>
      </c>
      <c r="D12459" s="61" t="s">
        <v>94</v>
      </c>
      <c r="E12459" s="62">
        <v>58</v>
      </c>
      <c r="F12459" s="63"/>
      <c r="G12459" s="63"/>
      <c r="H12459" s="63"/>
      <c r="I12459" s="63"/>
      <c r="J12459" s="63"/>
      <c r="K12459" s="62">
        <v>0</v>
      </c>
      <c r="L12459" s="63"/>
      <c r="M12459" s="63"/>
      <c r="N12459" s="63"/>
      <c r="O12459" s="63"/>
      <c r="P12459" s="63"/>
      <c r="Q12459" s="63"/>
      <c r="R12459" s="63"/>
      <c r="S12459" s="63"/>
      <c r="T12459" s="63"/>
      <c r="U12459" s="63"/>
      <c r="V12459" s="63"/>
      <c r="W12459" s="63"/>
      <c r="X12459" s="63"/>
      <c r="Y12459" s="63"/>
      <c r="Z12459" s="62">
        <v>0</v>
      </c>
      <c r="AA12459" s="63"/>
      <c r="AB12459" s="63"/>
      <c r="AC12459" s="62">
        <v>0</v>
      </c>
    </row>
    <row r="12460" spans="1:29" x14ac:dyDescent="0.25">
      <c r="A12460" s="61" t="s">
        <v>260</v>
      </c>
      <c r="B12460" s="61" t="s">
        <v>261</v>
      </c>
      <c r="C12460" s="62">
        <v>2003</v>
      </c>
      <c r="D12460" s="61" t="s">
        <v>72</v>
      </c>
      <c r="E12460" s="62">
        <v>50</v>
      </c>
      <c r="F12460" s="62">
        <v>89159</v>
      </c>
      <c r="G12460" s="62">
        <v>8535</v>
      </c>
      <c r="H12460" s="62">
        <v>14.23</v>
      </c>
      <c r="I12460" s="62">
        <v>1783.18</v>
      </c>
      <c r="J12460" s="62">
        <v>82917.87</v>
      </c>
      <c r="K12460" s="62">
        <v>11792</v>
      </c>
      <c r="L12460" s="62">
        <v>8474</v>
      </c>
      <c r="M12460" s="62">
        <v>14.12</v>
      </c>
      <c r="N12460" s="62">
        <v>235.84</v>
      </c>
      <c r="O12460" s="62">
        <v>142203.26999999999</v>
      </c>
      <c r="P12460" s="63"/>
      <c r="Q12460" s="63"/>
      <c r="R12460" s="63"/>
      <c r="S12460" s="63"/>
      <c r="T12460" s="63"/>
      <c r="U12460" s="63"/>
      <c r="V12460" s="63"/>
      <c r="W12460" s="63"/>
      <c r="X12460" s="63"/>
      <c r="Y12460" s="63"/>
      <c r="Z12460" s="62">
        <v>1887</v>
      </c>
      <c r="AA12460" s="62">
        <v>12174</v>
      </c>
      <c r="AB12460" s="62">
        <v>20.29</v>
      </c>
      <c r="AC12460" s="62">
        <v>37.74</v>
      </c>
    </row>
    <row r="12461" spans="1:29" ht="30" x14ac:dyDescent="0.25">
      <c r="A12461" s="61" t="s">
        <v>255</v>
      </c>
      <c r="B12461" s="61" t="s">
        <v>256</v>
      </c>
      <c r="C12461" s="62">
        <v>2015</v>
      </c>
      <c r="D12461" s="61" t="s">
        <v>89</v>
      </c>
      <c r="E12461" s="62">
        <v>80</v>
      </c>
      <c r="F12461" s="62">
        <v>695271</v>
      </c>
      <c r="G12461" s="62">
        <v>99238</v>
      </c>
      <c r="H12461" s="62">
        <v>103.37</v>
      </c>
      <c r="I12461" s="62">
        <v>8690.89</v>
      </c>
      <c r="J12461" s="62">
        <v>646602.03</v>
      </c>
      <c r="K12461" s="62">
        <v>4014.55</v>
      </c>
      <c r="L12461" s="62">
        <v>4792</v>
      </c>
      <c r="M12461" s="62">
        <v>4.99</v>
      </c>
      <c r="N12461" s="62">
        <v>50.18</v>
      </c>
      <c r="O12461" s="62">
        <v>48412.65</v>
      </c>
      <c r="P12461" s="63"/>
      <c r="Q12461" s="63"/>
      <c r="R12461" s="63"/>
      <c r="S12461" s="63"/>
      <c r="T12461" s="63"/>
      <c r="U12461" s="63"/>
      <c r="V12461" s="63"/>
      <c r="W12461" s="63"/>
      <c r="X12461" s="63"/>
      <c r="Y12461" s="63"/>
      <c r="Z12461" s="62">
        <v>1606</v>
      </c>
      <c r="AA12461" s="62">
        <v>25433</v>
      </c>
      <c r="AB12461" s="62">
        <v>26.49</v>
      </c>
      <c r="AC12461" s="62">
        <v>20.079999999999998</v>
      </c>
    </row>
    <row r="12462" spans="1:29" ht="30" x14ac:dyDescent="0.25">
      <c r="A12462" s="61" t="s">
        <v>283</v>
      </c>
      <c r="B12462" s="61" t="s">
        <v>284</v>
      </c>
      <c r="C12462" s="62">
        <v>2016</v>
      </c>
      <c r="D12462" s="61" t="s">
        <v>89</v>
      </c>
      <c r="E12462" s="62">
        <v>110</v>
      </c>
      <c r="F12462" s="63"/>
      <c r="G12462" s="62">
        <v>0</v>
      </c>
      <c r="H12462" s="62">
        <v>0</v>
      </c>
      <c r="I12462" s="63"/>
      <c r="J12462" s="63"/>
      <c r="K12462" s="62">
        <v>0</v>
      </c>
      <c r="L12462" s="63"/>
      <c r="M12462" s="63"/>
      <c r="N12462" s="63"/>
      <c r="O12462" s="63"/>
      <c r="P12462" s="63"/>
      <c r="Q12462" s="63"/>
      <c r="R12462" s="63"/>
      <c r="S12462" s="63"/>
      <c r="T12462" s="63"/>
      <c r="U12462" s="63"/>
      <c r="V12462" s="63"/>
      <c r="W12462" s="63"/>
      <c r="X12462" s="63"/>
      <c r="Y12462" s="63"/>
      <c r="Z12462" s="62">
        <v>0</v>
      </c>
      <c r="AA12462" s="63"/>
      <c r="AB12462" s="63"/>
      <c r="AC12462" s="62">
        <v>0</v>
      </c>
    </row>
    <row r="12463" spans="1:29" ht="30" x14ac:dyDescent="0.25">
      <c r="A12463" s="61" t="s">
        <v>224</v>
      </c>
      <c r="B12463" s="61" t="s">
        <v>225</v>
      </c>
      <c r="C12463" s="62">
        <v>2010</v>
      </c>
      <c r="D12463" s="61" t="s">
        <v>89</v>
      </c>
      <c r="E12463" s="62">
        <v>50</v>
      </c>
      <c r="F12463" s="62">
        <v>189860</v>
      </c>
      <c r="G12463" s="62">
        <v>28827</v>
      </c>
      <c r="H12463" s="62">
        <v>48.05</v>
      </c>
      <c r="I12463" s="62">
        <v>3797.2</v>
      </c>
      <c r="J12463" s="62">
        <v>176569.8</v>
      </c>
      <c r="K12463" s="62">
        <v>20911</v>
      </c>
      <c r="L12463" s="62">
        <v>35528</v>
      </c>
      <c r="M12463" s="62">
        <v>59.21</v>
      </c>
      <c r="N12463" s="63"/>
      <c r="O12463" s="63"/>
      <c r="P12463" s="63"/>
      <c r="Q12463" s="63"/>
      <c r="R12463" s="63"/>
      <c r="S12463" s="63"/>
      <c r="T12463" s="63"/>
      <c r="U12463" s="63"/>
      <c r="V12463" s="63"/>
      <c r="W12463" s="63"/>
      <c r="X12463" s="63"/>
      <c r="Y12463" s="63"/>
      <c r="Z12463" s="62">
        <v>2352.7800000000002</v>
      </c>
      <c r="AA12463" s="62">
        <v>13686</v>
      </c>
      <c r="AB12463" s="62">
        <v>22.81</v>
      </c>
      <c r="AC12463" s="62">
        <v>47.06</v>
      </c>
    </row>
    <row r="12464" spans="1:29" x14ac:dyDescent="0.25">
      <c r="A12464" s="61" t="s">
        <v>126</v>
      </c>
      <c r="B12464" s="61" t="s">
        <v>127</v>
      </c>
      <c r="C12464" s="62">
        <v>2018</v>
      </c>
      <c r="D12464" s="61" t="s">
        <v>468</v>
      </c>
      <c r="E12464" s="62">
        <v>85</v>
      </c>
      <c r="F12464" s="62">
        <v>243752</v>
      </c>
      <c r="G12464" s="62">
        <v>47028</v>
      </c>
      <c r="H12464" s="62">
        <v>46.11</v>
      </c>
      <c r="I12464" s="62">
        <v>2867.67</v>
      </c>
      <c r="J12464" s="62">
        <v>226689.36</v>
      </c>
      <c r="K12464" s="62">
        <v>29027.16</v>
      </c>
      <c r="L12464" s="62">
        <v>31230</v>
      </c>
      <c r="M12464" s="62">
        <v>30.62</v>
      </c>
      <c r="N12464" s="62">
        <v>341.5</v>
      </c>
      <c r="O12464" s="62">
        <v>350047.21</v>
      </c>
      <c r="P12464" s="63"/>
      <c r="Q12464" s="63"/>
      <c r="R12464" s="63"/>
      <c r="S12464" s="63"/>
      <c r="T12464" s="63"/>
      <c r="U12464" s="63"/>
      <c r="V12464" s="63"/>
      <c r="W12464" s="63"/>
      <c r="X12464" s="63"/>
      <c r="Y12464" s="63"/>
      <c r="Z12464" s="62">
        <v>2007</v>
      </c>
      <c r="AA12464" s="62">
        <v>20040</v>
      </c>
      <c r="AB12464" s="62">
        <v>19.649999999999999</v>
      </c>
      <c r="AC12464" s="62">
        <v>23.61</v>
      </c>
    </row>
    <row r="12465" spans="1:29" ht="30" x14ac:dyDescent="0.25">
      <c r="A12465" s="61" t="s">
        <v>231</v>
      </c>
      <c r="B12465" s="61" t="s">
        <v>232</v>
      </c>
      <c r="C12465" s="62">
        <v>2015</v>
      </c>
      <c r="D12465" s="61" t="s">
        <v>262</v>
      </c>
      <c r="E12465" s="62">
        <v>72</v>
      </c>
      <c r="F12465" s="62">
        <v>605400</v>
      </c>
      <c r="G12465" s="62">
        <v>72441</v>
      </c>
      <c r="H12465" s="62">
        <v>83.84</v>
      </c>
      <c r="I12465" s="62">
        <v>8408.33</v>
      </c>
      <c r="J12465" s="62">
        <v>563022</v>
      </c>
      <c r="K12465" s="62">
        <v>6890.4</v>
      </c>
      <c r="L12465" s="62">
        <v>8840</v>
      </c>
      <c r="M12465" s="62">
        <v>10.23</v>
      </c>
      <c r="N12465" s="62">
        <v>95.7</v>
      </c>
      <c r="O12465" s="62">
        <v>83093.37</v>
      </c>
      <c r="P12465" s="63"/>
      <c r="Q12465" s="63"/>
      <c r="R12465" s="63"/>
      <c r="S12465" s="63"/>
      <c r="T12465" s="63"/>
      <c r="U12465" s="63"/>
      <c r="V12465" s="63"/>
      <c r="W12465" s="63"/>
      <c r="X12465" s="63"/>
      <c r="Y12465" s="63"/>
      <c r="Z12465" s="62">
        <v>5311</v>
      </c>
      <c r="AA12465" s="62">
        <v>51694</v>
      </c>
      <c r="AB12465" s="62">
        <v>59.83</v>
      </c>
      <c r="AC12465" s="62">
        <v>73.760000000000005</v>
      </c>
    </row>
    <row r="12466" spans="1:29" x14ac:dyDescent="0.25">
      <c r="A12466" s="61" t="s">
        <v>163</v>
      </c>
      <c r="B12466" s="61" t="s">
        <v>164</v>
      </c>
      <c r="C12466" s="62">
        <v>2017</v>
      </c>
      <c r="D12466" s="61" t="s">
        <v>135</v>
      </c>
      <c r="E12466" s="62">
        <v>136</v>
      </c>
      <c r="F12466" s="62">
        <v>17362</v>
      </c>
      <c r="G12466" s="62">
        <v>6489</v>
      </c>
      <c r="H12466" s="62">
        <v>3.98</v>
      </c>
      <c r="I12466" s="62">
        <v>127.66</v>
      </c>
      <c r="J12466" s="62">
        <v>16146.66</v>
      </c>
      <c r="K12466" s="62">
        <v>804.07</v>
      </c>
      <c r="L12466" s="62">
        <v>1363</v>
      </c>
      <c r="M12466" s="62">
        <v>0.84</v>
      </c>
      <c r="N12466" s="62">
        <v>5.91</v>
      </c>
      <c r="O12466" s="62">
        <v>9696.57</v>
      </c>
      <c r="P12466" s="63"/>
      <c r="Q12466" s="63"/>
      <c r="R12466" s="63"/>
      <c r="S12466" s="63"/>
      <c r="T12466" s="63"/>
      <c r="U12466" s="63"/>
      <c r="V12466" s="63"/>
      <c r="W12466" s="63"/>
      <c r="X12466" s="63"/>
      <c r="Y12466" s="63"/>
      <c r="Z12466" s="62">
        <v>1091088</v>
      </c>
      <c r="AA12466" s="62">
        <v>102551</v>
      </c>
      <c r="AB12466" s="62">
        <v>62.84</v>
      </c>
      <c r="AC12466" s="62">
        <v>8022.71</v>
      </c>
    </row>
    <row r="12467" spans="1:29" x14ac:dyDescent="0.25">
      <c r="A12467" s="61" t="s">
        <v>204</v>
      </c>
      <c r="B12467" s="61" t="s">
        <v>205</v>
      </c>
      <c r="C12467" s="62">
        <v>2014</v>
      </c>
      <c r="D12467" s="61" t="s">
        <v>78</v>
      </c>
      <c r="E12467" s="62">
        <v>45</v>
      </c>
      <c r="F12467" s="62">
        <v>373440</v>
      </c>
      <c r="G12467" s="62">
        <v>73942</v>
      </c>
      <c r="H12467" s="62">
        <v>136.93</v>
      </c>
      <c r="I12467" s="62">
        <v>8298.67</v>
      </c>
      <c r="J12467" s="62">
        <v>347299.2</v>
      </c>
      <c r="K12467" s="62">
        <v>0</v>
      </c>
      <c r="L12467" s="63"/>
      <c r="M12467" s="63"/>
      <c r="N12467" s="63"/>
      <c r="O12467" s="63"/>
      <c r="P12467" s="63"/>
      <c r="Q12467" s="63"/>
      <c r="R12467" s="63"/>
      <c r="S12467" s="63"/>
      <c r="T12467" s="63"/>
      <c r="U12467" s="63"/>
      <c r="V12467" s="63"/>
      <c r="W12467" s="63"/>
      <c r="X12467" s="63"/>
      <c r="Y12467" s="63"/>
      <c r="Z12467" s="62">
        <v>0</v>
      </c>
      <c r="AA12467" s="63"/>
      <c r="AB12467" s="63"/>
      <c r="AC12467" s="62">
        <v>0</v>
      </c>
    </row>
    <row r="12468" spans="1:29" ht="30" x14ac:dyDescent="0.25">
      <c r="A12468" s="61" t="s">
        <v>448</v>
      </c>
      <c r="B12468" s="61" t="s">
        <v>449</v>
      </c>
      <c r="C12468" s="62">
        <v>2004</v>
      </c>
      <c r="D12468" s="61" t="s">
        <v>75</v>
      </c>
      <c r="E12468" s="62">
        <v>8</v>
      </c>
      <c r="F12468" s="62">
        <v>734</v>
      </c>
      <c r="G12468" s="62">
        <v>80</v>
      </c>
      <c r="H12468" s="62">
        <v>0.83</v>
      </c>
      <c r="I12468" s="62">
        <v>91.75</v>
      </c>
      <c r="J12468" s="62">
        <v>682.62</v>
      </c>
      <c r="K12468" s="62">
        <v>157</v>
      </c>
      <c r="L12468" s="62">
        <v>580</v>
      </c>
      <c r="M12468" s="62">
        <v>6.04</v>
      </c>
      <c r="N12468" s="63"/>
      <c r="O12468" s="63"/>
      <c r="P12468" s="63"/>
      <c r="Q12468" s="63"/>
      <c r="R12468" s="63"/>
      <c r="S12468" s="63"/>
      <c r="T12468" s="63"/>
      <c r="U12468" s="63"/>
      <c r="V12468" s="63"/>
      <c r="W12468" s="63"/>
      <c r="X12468" s="63"/>
      <c r="Y12468" s="63"/>
      <c r="Z12468" s="62">
        <v>1236</v>
      </c>
      <c r="AA12468" s="62">
        <v>4592</v>
      </c>
      <c r="AB12468" s="62">
        <v>47.83</v>
      </c>
      <c r="AC12468" s="62">
        <v>154.5</v>
      </c>
    </row>
    <row r="12469" spans="1:29" ht="30" x14ac:dyDescent="0.25">
      <c r="A12469" s="61" t="s">
        <v>358</v>
      </c>
      <c r="B12469" s="61" t="s">
        <v>359</v>
      </c>
      <c r="C12469" s="62">
        <v>2006</v>
      </c>
      <c r="D12469" s="61" t="s">
        <v>75</v>
      </c>
      <c r="E12469" s="62">
        <v>12</v>
      </c>
      <c r="F12469" s="62">
        <v>3690</v>
      </c>
      <c r="G12469" s="62">
        <v>768</v>
      </c>
      <c r="H12469" s="62">
        <v>5.33</v>
      </c>
      <c r="I12469" s="62">
        <v>307.5</v>
      </c>
      <c r="J12469" s="62">
        <v>3431.7</v>
      </c>
      <c r="K12469" s="62">
        <v>0</v>
      </c>
      <c r="L12469" s="63"/>
      <c r="M12469" s="63"/>
      <c r="N12469" s="63"/>
      <c r="O12469" s="63"/>
      <c r="P12469" s="63"/>
      <c r="Q12469" s="63"/>
      <c r="R12469" s="63"/>
      <c r="S12469" s="63"/>
      <c r="T12469" s="63"/>
      <c r="U12469" s="63"/>
      <c r="V12469" s="63"/>
      <c r="W12469" s="63"/>
      <c r="X12469" s="63"/>
      <c r="Y12469" s="63"/>
      <c r="Z12469" s="62">
        <v>81000</v>
      </c>
      <c r="AA12469" s="62">
        <v>4138</v>
      </c>
      <c r="AB12469" s="62">
        <v>28.74</v>
      </c>
      <c r="AC12469" s="62">
        <v>6750</v>
      </c>
    </row>
    <row r="12470" spans="1:29" x14ac:dyDescent="0.25">
      <c r="A12470" s="61" t="s">
        <v>332</v>
      </c>
      <c r="B12470" s="61" t="s">
        <v>333</v>
      </c>
      <c r="C12470" s="62">
        <v>2008</v>
      </c>
      <c r="D12470" s="61" t="s">
        <v>72</v>
      </c>
      <c r="E12470" s="62">
        <v>74</v>
      </c>
      <c r="F12470" s="62">
        <v>4732054</v>
      </c>
      <c r="G12470" s="62">
        <v>67605</v>
      </c>
      <c r="H12470" s="62">
        <v>76.13</v>
      </c>
      <c r="I12470" s="62">
        <v>63946.68</v>
      </c>
      <c r="J12470" s="62">
        <v>4400810.22</v>
      </c>
      <c r="K12470" s="62">
        <v>29828.32</v>
      </c>
      <c r="L12470" s="62">
        <v>41249</v>
      </c>
      <c r="M12470" s="62">
        <v>46.45</v>
      </c>
      <c r="N12470" s="62">
        <v>403.09</v>
      </c>
      <c r="O12470" s="62">
        <v>359708.68</v>
      </c>
      <c r="P12470" s="63"/>
      <c r="Q12470" s="63"/>
      <c r="R12470" s="63"/>
      <c r="S12470" s="63"/>
      <c r="T12470" s="63"/>
      <c r="U12470" s="63"/>
      <c r="V12470" s="63"/>
      <c r="W12470" s="63"/>
      <c r="X12470" s="63"/>
      <c r="Y12470" s="63"/>
      <c r="Z12470" s="62">
        <v>213540</v>
      </c>
      <c r="AA12470" s="62">
        <v>29913</v>
      </c>
      <c r="AB12470" s="62">
        <v>33.69</v>
      </c>
      <c r="AC12470" s="62">
        <v>2885.68</v>
      </c>
    </row>
    <row r="12471" spans="1:29" x14ac:dyDescent="0.25">
      <c r="A12471" s="61" t="s">
        <v>540</v>
      </c>
      <c r="B12471" s="61" t="s">
        <v>541</v>
      </c>
      <c r="C12471" s="62">
        <v>2018</v>
      </c>
      <c r="D12471" s="61" t="s">
        <v>99</v>
      </c>
      <c r="E12471" s="62">
        <v>82</v>
      </c>
      <c r="F12471" s="62">
        <v>584940</v>
      </c>
      <c r="G12471" s="62">
        <v>57054</v>
      </c>
      <c r="H12471" s="62">
        <v>57.98</v>
      </c>
      <c r="I12471" s="62">
        <v>7133.41</v>
      </c>
      <c r="J12471" s="62">
        <v>543994.19999999995</v>
      </c>
      <c r="K12471" s="62">
        <v>0</v>
      </c>
      <c r="L12471" s="63"/>
      <c r="M12471" s="63"/>
      <c r="N12471" s="63"/>
      <c r="O12471" s="63"/>
      <c r="P12471" s="63"/>
      <c r="Q12471" s="63"/>
      <c r="R12471" s="63"/>
      <c r="S12471" s="63"/>
      <c r="T12471" s="63"/>
      <c r="U12471" s="63"/>
      <c r="V12471" s="63"/>
      <c r="W12471" s="63"/>
      <c r="X12471" s="63"/>
      <c r="Y12471" s="63"/>
      <c r="Z12471" s="62">
        <v>66782</v>
      </c>
      <c r="AA12471" s="62">
        <v>3328</v>
      </c>
      <c r="AB12471" s="62">
        <v>3.38</v>
      </c>
      <c r="AC12471" s="62">
        <v>814.41</v>
      </c>
    </row>
    <row r="12472" spans="1:29" ht="30" x14ac:dyDescent="0.25">
      <c r="A12472" s="61" t="s">
        <v>188</v>
      </c>
      <c r="B12472" s="61" t="s">
        <v>189</v>
      </c>
      <c r="C12472" s="62">
        <v>2013</v>
      </c>
      <c r="D12472" s="61" t="s">
        <v>511</v>
      </c>
      <c r="E12472" s="62">
        <v>10</v>
      </c>
      <c r="F12472" s="62">
        <v>46306</v>
      </c>
      <c r="G12472" s="62">
        <v>10947</v>
      </c>
      <c r="H12472" s="62">
        <v>91.23</v>
      </c>
      <c r="I12472" s="62">
        <v>4630.6000000000004</v>
      </c>
      <c r="J12472" s="62">
        <v>43064.58</v>
      </c>
      <c r="K12472" s="62">
        <v>8031.04</v>
      </c>
      <c r="L12472" s="62">
        <v>13810</v>
      </c>
      <c r="M12472" s="62">
        <v>115.08</v>
      </c>
      <c r="N12472" s="62">
        <v>803.1</v>
      </c>
      <c r="O12472" s="62">
        <v>96848.69</v>
      </c>
      <c r="P12472" s="63"/>
      <c r="Q12472" s="63"/>
      <c r="R12472" s="63"/>
      <c r="S12472" s="63"/>
      <c r="T12472" s="63"/>
      <c r="U12472" s="63"/>
      <c r="V12472" s="63"/>
      <c r="W12472" s="63"/>
      <c r="X12472" s="63"/>
      <c r="Y12472" s="63"/>
      <c r="Z12472" s="62">
        <v>1214</v>
      </c>
      <c r="AA12472" s="62">
        <v>8772</v>
      </c>
      <c r="AB12472" s="62">
        <v>73.099999999999994</v>
      </c>
      <c r="AC12472" s="62">
        <v>121.4</v>
      </c>
    </row>
    <row r="12473" spans="1:29" ht="30" x14ac:dyDescent="0.25">
      <c r="A12473" s="61" t="s">
        <v>216</v>
      </c>
      <c r="B12473" s="61" t="s">
        <v>217</v>
      </c>
      <c r="C12473" s="62">
        <v>2016</v>
      </c>
      <c r="D12473" s="61" t="s">
        <v>99</v>
      </c>
      <c r="E12473" s="62">
        <v>2</v>
      </c>
      <c r="F12473" s="63"/>
      <c r="G12473" s="63"/>
      <c r="H12473" s="63"/>
      <c r="I12473" s="63"/>
      <c r="J12473" s="63"/>
      <c r="K12473" s="62">
        <v>0</v>
      </c>
      <c r="L12473" s="63"/>
      <c r="M12473" s="63"/>
      <c r="N12473" s="63"/>
      <c r="O12473" s="63"/>
      <c r="P12473" s="63"/>
      <c r="Q12473" s="63"/>
      <c r="R12473" s="63"/>
      <c r="S12473" s="63"/>
      <c r="T12473" s="63"/>
      <c r="U12473" s="62">
        <v>348</v>
      </c>
      <c r="V12473" s="62">
        <v>960</v>
      </c>
      <c r="W12473" s="62">
        <v>40</v>
      </c>
      <c r="X12473" s="62">
        <v>174</v>
      </c>
      <c r="Y12473" s="62">
        <v>7789.63</v>
      </c>
      <c r="Z12473" s="62">
        <v>0</v>
      </c>
      <c r="AA12473" s="63"/>
      <c r="AB12473" s="63"/>
      <c r="AC12473" s="62">
        <v>0</v>
      </c>
    </row>
    <row r="12474" spans="1:29" x14ac:dyDescent="0.25">
      <c r="A12474" s="61" t="s">
        <v>336</v>
      </c>
      <c r="B12474" s="61" t="s">
        <v>337</v>
      </c>
      <c r="C12474" s="62">
        <v>2005</v>
      </c>
      <c r="D12474" s="61" t="s">
        <v>86</v>
      </c>
      <c r="E12474" s="62">
        <v>30</v>
      </c>
      <c r="F12474" s="63"/>
      <c r="G12474" s="63"/>
      <c r="H12474" s="63"/>
      <c r="I12474" s="63"/>
      <c r="J12474" s="63"/>
      <c r="K12474" s="62">
        <v>0</v>
      </c>
      <c r="L12474" s="63"/>
      <c r="M12474" s="63"/>
      <c r="N12474" s="63"/>
      <c r="O12474" s="63"/>
      <c r="P12474" s="63"/>
      <c r="Q12474" s="63"/>
      <c r="R12474" s="63"/>
      <c r="S12474" s="63"/>
      <c r="T12474" s="63"/>
      <c r="U12474" s="63"/>
      <c r="V12474" s="63"/>
      <c r="W12474" s="63"/>
      <c r="X12474" s="63"/>
      <c r="Y12474" s="63"/>
      <c r="Z12474" s="62">
        <v>240700</v>
      </c>
      <c r="AA12474" s="62">
        <v>13804</v>
      </c>
      <c r="AB12474" s="62">
        <v>38.340000000000003</v>
      </c>
      <c r="AC12474" s="62">
        <v>8023.33</v>
      </c>
    </row>
    <row r="12475" spans="1:29" ht="30" x14ac:dyDescent="0.25">
      <c r="A12475" s="61" t="s">
        <v>180</v>
      </c>
      <c r="B12475" s="61" t="s">
        <v>181</v>
      </c>
      <c r="C12475" s="62">
        <v>2010</v>
      </c>
      <c r="D12475" s="61" t="s">
        <v>72</v>
      </c>
      <c r="E12475" s="62">
        <v>80</v>
      </c>
      <c r="F12475" s="62">
        <v>473920</v>
      </c>
      <c r="G12475" s="62">
        <v>58304</v>
      </c>
      <c r="H12475" s="62">
        <v>60.73</v>
      </c>
      <c r="I12475" s="62">
        <v>5924</v>
      </c>
      <c r="J12475" s="62">
        <v>440745.6</v>
      </c>
      <c r="K12475" s="62">
        <v>0</v>
      </c>
      <c r="L12475" s="63"/>
      <c r="M12475" s="63"/>
      <c r="N12475" s="63"/>
      <c r="O12475" s="63"/>
      <c r="P12475" s="63"/>
      <c r="Q12475" s="63"/>
      <c r="R12475" s="63"/>
      <c r="S12475" s="63"/>
      <c r="T12475" s="63"/>
      <c r="U12475" s="63"/>
      <c r="V12475" s="63"/>
      <c r="W12475" s="63"/>
      <c r="X12475" s="63"/>
      <c r="Y12475" s="63"/>
      <c r="Z12475" s="62">
        <v>1902</v>
      </c>
      <c r="AA12475" s="62">
        <v>22207</v>
      </c>
      <c r="AB12475" s="62">
        <v>23.13</v>
      </c>
      <c r="AC12475" s="62">
        <v>23.78</v>
      </c>
    </row>
    <row r="12476" spans="1:29" x14ac:dyDescent="0.25">
      <c r="A12476" s="61" t="s">
        <v>475</v>
      </c>
      <c r="B12476" s="61" t="s">
        <v>476</v>
      </c>
      <c r="C12476" s="62">
        <v>2011</v>
      </c>
      <c r="D12476" s="61" t="s">
        <v>477</v>
      </c>
      <c r="E12476" s="62">
        <v>20</v>
      </c>
      <c r="F12476" s="62">
        <v>62177</v>
      </c>
      <c r="G12476" s="62">
        <v>12625</v>
      </c>
      <c r="H12476" s="62">
        <v>52.6</v>
      </c>
      <c r="I12476" s="62">
        <v>3108.85</v>
      </c>
      <c r="J12476" s="62">
        <v>57824.61</v>
      </c>
      <c r="K12476" s="62">
        <v>6145</v>
      </c>
      <c r="L12476" s="62">
        <v>8270</v>
      </c>
      <c r="M12476" s="62">
        <v>34.46</v>
      </c>
      <c r="N12476" s="62">
        <v>307.25</v>
      </c>
      <c r="O12476" s="62">
        <v>74104.399999999994</v>
      </c>
      <c r="P12476" s="63"/>
      <c r="Q12476" s="63"/>
      <c r="R12476" s="63"/>
      <c r="S12476" s="63"/>
      <c r="T12476" s="63"/>
      <c r="U12476" s="63"/>
      <c r="V12476" s="63"/>
      <c r="W12476" s="63"/>
      <c r="X12476" s="63"/>
      <c r="Y12476" s="63"/>
      <c r="Z12476" s="62">
        <v>15330</v>
      </c>
      <c r="AA12476" s="62">
        <v>1527</v>
      </c>
      <c r="AB12476" s="62">
        <v>6.36</v>
      </c>
      <c r="AC12476" s="62">
        <v>766.5</v>
      </c>
    </row>
    <row r="12477" spans="1:29" ht="30" x14ac:dyDescent="0.25">
      <c r="A12477" s="61" t="s">
        <v>171</v>
      </c>
      <c r="B12477" s="61" t="s">
        <v>172</v>
      </c>
      <c r="C12477" s="62">
        <v>2010</v>
      </c>
      <c r="D12477" s="61" t="s">
        <v>150</v>
      </c>
      <c r="E12477" s="62">
        <v>7</v>
      </c>
      <c r="F12477" s="62">
        <v>17933</v>
      </c>
      <c r="G12477" s="62">
        <v>3673</v>
      </c>
      <c r="H12477" s="62">
        <v>43.73</v>
      </c>
      <c r="I12477" s="62">
        <v>2561.86</v>
      </c>
      <c r="J12477" s="62">
        <v>16677.689999999999</v>
      </c>
      <c r="K12477" s="62">
        <v>3346.27</v>
      </c>
      <c r="L12477" s="62">
        <v>5155</v>
      </c>
      <c r="M12477" s="62">
        <v>61.37</v>
      </c>
      <c r="N12477" s="63"/>
      <c r="O12477" s="63"/>
      <c r="P12477" s="63"/>
      <c r="Q12477" s="63"/>
      <c r="R12477" s="63"/>
      <c r="S12477" s="63"/>
      <c r="T12477" s="63"/>
      <c r="U12477" s="63"/>
      <c r="V12477" s="63"/>
      <c r="W12477" s="63"/>
      <c r="X12477" s="63"/>
      <c r="Y12477" s="63"/>
      <c r="Z12477" s="62">
        <v>431</v>
      </c>
      <c r="AA12477" s="62">
        <v>3706</v>
      </c>
      <c r="AB12477" s="62">
        <v>44.12</v>
      </c>
      <c r="AC12477" s="62">
        <v>61.57</v>
      </c>
    </row>
    <row r="12478" spans="1:29" x14ac:dyDescent="0.25">
      <c r="A12478" s="61" t="s">
        <v>299</v>
      </c>
      <c r="B12478" s="61" t="s">
        <v>300</v>
      </c>
      <c r="C12478" s="62">
        <v>2014</v>
      </c>
      <c r="D12478" s="61" t="s">
        <v>94</v>
      </c>
      <c r="E12478" s="62">
        <v>16</v>
      </c>
      <c r="F12478" s="62">
        <v>1340</v>
      </c>
      <c r="G12478" s="62">
        <v>592</v>
      </c>
      <c r="H12478" s="62">
        <v>3.08</v>
      </c>
      <c r="I12478" s="62">
        <v>83.75</v>
      </c>
      <c r="J12478" s="62">
        <v>1246.2</v>
      </c>
      <c r="K12478" s="62">
        <v>624</v>
      </c>
      <c r="L12478" s="62">
        <v>1104</v>
      </c>
      <c r="M12478" s="62">
        <v>5.75</v>
      </c>
      <c r="N12478" s="63"/>
      <c r="O12478" s="63"/>
      <c r="P12478" s="63"/>
      <c r="Q12478" s="63"/>
      <c r="R12478" s="63"/>
      <c r="S12478" s="63"/>
      <c r="T12478" s="63"/>
      <c r="U12478" s="63"/>
      <c r="V12478" s="63"/>
      <c r="W12478" s="63"/>
      <c r="X12478" s="63"/>
      <c r="Y12478" s="63"/>
      <c r="Z12478" s="62">
        <v>126669</v>
      </c>
      <c r="AA12478" s="62">
        <v>6738</v>
      </c>
      <c r="AB12478" s="62">
        <v>35.090000000000003</v>
      </c>
      <c r="AC12478" s="62">
        <v>7916.81</v>
      </c>
    </row>
    <row r="12479" spans="1:29" x14ac:dyDescent="0.25">
      <c r="A12479" s="61" t="s">
        <v>161</v>
      </c>
      <c r="B12479" s="61" t="s">
        <v>162</v>
      </c>
      <c r="C12479" s="62">
        <v>2017</v>
      </c>
      <c r="D12479" s="61" t="s">
        <v>86</v>
      </c>
      <c r="E12479" s="62">
        <v>220</v>
      </c>
      <c r="F12479" s="63"/>
      <c r="G12479" s="63"/>
      <c r="H12479" s="63"/>
      <c r="I12479" s="63"/>
      <c r="J12479" s="63"/>
      <c r="K12479" s="62">
        <v>0</v>
      </c>
      <c r="L12479" s="63"/>
      <c r="M12479" s="63"/>
      <c r="N12479" s="63"/>
      <c r="O12479" s="63"/>
      <c r="P12479" s="63"/>
      <c r="Q12479" s="63"/>
      <c r="R12479" s="63"/>
      <c r="S12479" s="63"/>
      <c r="T12479" s="63"/>
      <c r="U12479" s="63"/>
      <c r="V12479" s="63"/>
      <c r="W12479" s="63"/>
      <c r="X12479" s="63"/>
      <c r="Y12479" s="63"/>
      <c r="Z12479" s="62">
        <v>0</v>
      </c>
      <c r="AA12479" s="63"/>
      <c r="AB12479" s="63"/>
      <c r="AC12479" s="62">
        <v>0</v>
      </c>
    </row>
    <row r="12480" spans="1:29" x14ac:dyDescent="0.25">
      <c r="A12480" s="61" t="s">
        <v>514</v>
      </c>
      <c r="B12480" s="61" t="s">
        <v>515</v>
      </c>
      <c r="C12480" s="62">
        <v>2011</v>
      </c>
      <c r="D12480" s="61" t="s">
        <v>75</v>
      </c>
      <c r="E12480" s="62">
        <v>4</v>
      </c>
      <c r="F12480" s="63"/>
      <c r="G12480" s="63"/>
      <c r="H12480" s="63"/>
      <c r="I12480" s="63"/>
      <c r="J12480" s="63"/>
      <c r="K12480" s="62">
        <v>0</v>
      </c>
      <c r="L12480" s="63"/>
      <c r="M12480" s="63"/>
      <c r="N12480" s="63"/>
      <c r="O12480" s="63"/>
      <c r="P12480" s="63"/>
      <c r="Q12480" s="63"/>
      <c r="R12480" s="63"/>
      <c r="S12480" s="63"/>
      <c r="T12480" s="63"/>
      <c r="U12480" s="63"/>
      <c r="V12480" s="63"/>
      <c r="W12480" s="63"/>
      <c r="X12480" s="63"/>
      <c r="Y12480" s="63"/>
      <c r="Z12480" s="62">
        <v>303000</v>
      </c>
      <c r="AA12480" s="62">
        <v>42918</v>
      </c>
      <c r="AB12480" s="62">
        <v>894.13</v>
      </c>
      <c r="AC12480" s="62">
        <v>75750</v>
      </c>
    </row>
    <row r="12481" spans="1:29" ht="30" x14ac:dyDescent="0.25">
      <c r="A12481" s="61" t="s">
        <v>448</v>
      </c>
      <c r="B12481" s="61" t="s">
        <v>449</v>
      </c>
      <c r="C12481" s="62">
        <v>2007</v>
      </c>
      <c r="D12481" s="61" t="s">
        <v>150</v>
      </c>
      <c r="E12481" s="62">
        <v>8</v>
      </c>
      <c r="F12481" s="63"/>
      <c r="G12481" s="62">
        <v>0</v>
      </c>
      <c r="H12481" s="62">
        <v>0</v>
      </c>
      <c r="I12481" s="63"/>
      <c r="J12481" s="63"/>
      <c r="K12481" s="62">
        <v>0</v>
      </c>
      <c r="L12481" s="62">
        <v>0</v>
      </c>
      <c r="M12481" s="62">
        <v>0</v>
      </c>
      <c r="N12481" s="63"/>
      <c r="O12481" s="63"/>
      <c r="P12481" s="63"/>
      <c r="Q12481" s="63"/>
      <c r="R12481" s="63"/>
      <c r="S12481" s="63"/>
      <c r="T12481" s="63"/>
      <c r="U12481" s="63"/>
      <c r="V12481" s="63"/>
      <c r="W12481" s="63"/>
      <c r="X12481" s="63"/>
      <c r="Y12481" s="63"/>
      <c r="Z12481" s="62">
        <v>0</v>
      </c>
      <c r="AA12481" s="62">
        <v>0</v>
      </c>
      <c r="AB12481" s="62">
        <v>0</v>
      </c>
      <c r="AC12481" s="62">
        <v>0</v>
      </c>
    </row>
    <row r="12482" spans="1:29" x14ac:dyDescent="0.25">
      <c r="A12482" s="61" t="s">
        <v>113</v>
      </c>
      <c r="B12482" s="61" t="s">
        <v>114</v>
      </c>
      <c r="C12482" s="62">
        <v>2018</v>
      </c>
      <c r="D12482" s="61" t="s">
        <v>419</v>
      </c>
      <c r="E12482" s="62">
        <v>8</v>
      </c>
      <c r="F12482" s="63"/>
      <c r="G12482" s="63"/>
      <c r="H12482" s="63"/>
      <c r="I12482" s="63"/>
      <c r="J12482" s="63"/>
      <c r="K12482" s="62">
        <v>0</v>
      </c>
      <c r="L12482" s="63"/>
      <c r="M12482" s="63"/>
      <c r="N12482" s="63"/>
      <c r="O12482" s="63"/>
      <c r="P12482" s="63"/>
      <c r="Q12482" s="63"/>
      <c r="R12482" s="63"/>
      <c r="S12482" s="63"/>
      <c r="T12482" s="63"/>
      <c r="U12482" s="63"/>
      <c r="V12482" s="63"/>
      <c r="W12482" s="63"/>
      <c r="X12482" s="63"/>
      <c r="Y12482" s="63"/>
      <c r="Z12482" s="62">
        <v>0</v>
      </c>
      <c r="AA12482" s="63"/>
      <c r="AB12482" s="63"/>
      <c r="AC12482" s="62">
        <v>0</v>
      </c>
    </row>
    <row r="12483" spans="1:29" ht="45" x14ac:dyDescent="0.25">
      <c r="A12483" s="61" t="s">
        <v>214</v>
      </c>
      <c r="B12483" s="61" t="s">
        <v>215</v>
      </c>
      <c r="C12483" s="62">
        <v>2014</v>
      </c>
      <c r="D12483" s="61" t="s">
        <v>75</v>
      </c>
      <c r="E12483" s="62">
        <v>9</v>
      </c>
      <c r="F12483" s="63"/>
      <c r="G12483" s="63"/>
      <c r="H12483" s="63"/>
      <c r="I12483" s="63"/>
      <c r="J12483" s="63"/>
      <c r="K12483" s="62">
        <v>0</v>
      </c>
      <c r="L12483" s="63"/>
      <c r="M12483" s="63"/>
      <c r="N12483" s="63"/>
      <c r="O12483" s="63"/>
      <c r="P12483" s="63"/>
      <c r="Q12483" s="63"/>
      <c r="R12483" s="63"/>
      <c r="S12483" s="63"/>
      <c r="T12483" s="63"/>
      <c r="U12483" s="63"/>
      <c r="V12483" s="63"/>
      <c r="W12483" s="63"/>
      <c r="X12483" s="63"/>
      <c r="Y12483" s="63"/>
      <c r="Z12483" s="62">
        <v>274</v>
      </c>
      <c r="AA12483" s="62">
        <v>1253</v>
      </c>
      <c r="AB12483" s="62">
        <v>11.6</v>
      </c>
      <c r="AC12483" s="62">
        <v>30.44</v>
      </c>
    </row>
    <row r="12484" spans="1:29" ht="30" x14ac:dyDescent="0.25">
      <c r="A12484" s="61" t="s">
        <v>87</v>
      </c>
      <c r="B12484" s="61" t="s">
        <v>88</v>
      </c>
      <c r="C12484" s="62">
        <v>2010</v>
      </c>
      <c r="D12484" s="61" t="s">
        <v>78</v>
      </c>
      <c r="E12484" s="62">
        <v>40</v>
      </c>
      <c r="F12484" s="62">
        <v>135912</v>
      </c>
      <c r="G12484" s="62">
        <v>25013</v>
      </c>
      <c r="H12484" s="62">
        <v>52.11</v>
      </c>
      <c r="I12484" s="62">
        <v>3397.8</v>
      </c>
      <c r="J12484" s="62">
        <v>126398.16</v>
      </c>
      <c r="K12484" s="62">
        <v>13556.74</v>
      </c>
      <c r="L12484" s="62">
        <v>6574</v>
      </c>
      <c r="M12484" s="62">
        <v>13.7</v>
      </c>
      <c r="N12484" s="63"/>
      <c r="O12484" s="63"/>
      <c r="P12484" s="63"/>
      <c r="Q12484" s="63"/>
      <c r="R12484" s="63"/>
      <c r="S12484" s="63"/>
      <c r="T12484" s="63"/>
      <c r="U12484" s="63"/>
      <c r="V12484" s="63"/>
      <c r="W12484" s="63"/>
      <c r="X12484" s="63"/>
      <c r="Y12484" s="63"/>
      <c r="Z12484" s="62">
        <v>94190</v>
      </c>
      <c r="AA12484" s="62">
        <v>11743</v>
      </c>
      <c r="AB12484" s="62">
        <v>24.46</v>
      </c>
      <c r="AC12484" s="62">
        <v>2354.75</v>
      </c>
    </row>
    <row r="12485" spans="1:29" ht="30" x14ac:dyDescent="0.25">
      <c r="A12485" s="61" t="s">
        <v>393</v>
      </c>
      <c r="B12485" s="61" t="s">
        <v>394</v>
      </c>
      <c r="C12485" s="62">
        <v>2013</v>
      </c>
      <c r="D12485" s="61" t="s">
        <v>99</v>
      </c>
      <c r="E12485" s="62">
        <v>56</v>
      </c>
      <c r="F12485" s="62">
        <v>531680</v>
      </c>
      <c r="G12485" s="62">
        <v>67603</v>
      </c>
      <c r="H12485" s="62">
        <v>100.6</v>
      </c>
      <c r="I12485" s="62">
        <v>9494.2900000000009</v>
      </c>
      <c r="J12485" s="62">
        <v>494462.4</v>
      </c>
      <c r="K12485" s="62">
        <v>0</v>
      </c>
      <c r="L12485" s="63"/>
      <c r="M12485" s="63"/>
      <c r="N12485" s="63"/>
      <c r="O12485" s="63"/>
      <c r="P12485" s="63"/>
      <c r="Q12485" s="63"/>
      <c r="R12485" s="63"/>
      <c r="S12485" s="63"/>
      <c r="T12485" s="63"/>
      <c r="U12485" s="63"/>
      <c r="V12485" s="63"/>
      <c r="W12485" s="63"/>
      <c r="X12485" s="63"/>
      <c r="Y12485" s="63"/>
      <c r="Z12485" s="62">
        <v>0</v>
      </c>
      <c r="AA12485" s="63"/>
      <c r="AB12485" s="63"/>
      <c r="AC12485" s="62">
        <v>0</v>
      </c>
    </row>
    <row r="12486" spans="1:29" x14ac:dyDescent="0.25">
      <c r="A12486" s="61" t="s">
        <v>273</v>
      </c>
      <c r="B12486" s="61" t="s">
        <v>274</v>
      </c>
      <c r="C12486" s="62">
        <v>2011</v>
      </c>
      <c r="D12486" s="61" t="s">
        <v>99</v>
      </c>
      <c r="E12486" s="62">
        <v>60</v>
      </c>
      <c r="F12486" s="62">
        <v>462880</v>
      </c>
      <c r="G12486" s="62">
        <v>78261</v>
      </c>
      <c r="H12486" s="62">
        <v>108.7</v>
      </c>
      <c r="I12486" s="62">
        <v>7714.67</v>
      </c>
      <c r="J12486" s="62">
        <v>430478.4</v>
      </c>
      <c r="K12486" s="62">
        <v>0</v>
      </c>
      <c r="L12486" s="63"/>
      <c r="M12486" s="63"/>
      <c r="N12486" s="63"/>
      <c r="O12486" s="63"/>
      <c r="P12486" s="63"/>
      <c r="Q12486" s="63"/>
      <c r="R12486" s="63"/>
      <c r="S12486" s="63"/>
      <c r="T12486" s="63"/>
      <c r="U12486" s="63"/>
      <c r="V12486" s="63"/>
      <c r="W12486" s="63"/>
      <c r="X12486" s="63"/>
      <c r="Y12486" s="63"/>
      <c r="Z12486" s="62">
        <v>1670.53</v>
      </c>
      <c r="AA12486" s="62">
        <v>5442</v>
      </c>
      <c r="AB12486" s="62">
        <v>7.56</v>
      </c>
      <c r="AC12486" s="62">
        <v>27.84</v>
      </c>
    </row>
    <row r="12487" spans="1:29" x14ac:dyDescent="0.25">
      <c r="A12487" s="61" t="s">
        <v>184</v>
      </c>
      <c r="B12487" s="61" t="s">
        <v>185</v>
      </c>
      <c r="C12487" s="62">
        <v>2007</v>
      </c>
      <c r="D12487" s="61" t="s">
        <v>150</v>
      </c>
      <c r="E12487" s="62">
        <v>8</v>
      </c>
      <c r="F12487" s="62">
        <v>27993</v>
      </c>
      <c r="G12487" s="62">
        <v>5100</v>
      </c>
      <c r="H12487" s="62">
        <v>53.13</v>
      </c>
      <c r="I12487" s="62">
        <v>3499.13</v>
      </c>
      <c r="J12487" s="62">
        <v>26033.49</v>
      </c>
      <c r="K12487" s="62">
        <v>0</v>
      </c>
      <c r="L12487" s="63"/>
      <c r="M12487" s="63"/>
      <c r="N12487" s="63"/>
      <c r="O12487" s="63"/>
      <c r="P12487" s="63"/>
      <c r="Q12487" s="63"/>
      <c r="R12487" s="63"/>
      <c r="S12487" s="63"/>
      <c r="T12487" s="63"/>
      <c r="U12487" s="62">
        <v>2134</v>
      </c>
      <c r="V12487" s="62">
        <v>4911</v>
      </c>
      <c r="W12487" s="62">
        <v>51.16</v>
      </c>
      <c r="X12487" s="62">
        <v>266</v>
      </c>
      <c r="Y12487" s="62">
        <v>47767.46</v>
      </c>
      <c r="Z12487" s="62">
        <v>0</v>
      </c>
      <c r="AA12487" s="63"/>
      <c r="AB12487" s="63"/>
      <c r="AC12487" s="62">
        <v>0</v>
      </c>
    </row>
    <row r="12488" spans="1:29" x14ac:dyDescent="0.25">
      <c r="A12488" s="61" t="s">
        <v>383</v>
      </c>
      <c r="B12488" s="61" t="s">
        <v>384</v>
      </c>
      <c r="C12488" s="62">
        <v>2003</v>
      </c>
      <c r="D12488" s="61" t="s">
        <v>150</v>
      </c>
      <c r="E12488" s="62">
        <v>8</v>
      </c>
      <c r="F12488" s="62">
        <v>0</v>
      </c>
      <c r="G12488" s="62">
        <v>0</v>
      </c>
      <c r="H12488" s="62">
        <v>0</v>
      </c>
      <c r="I12488" s="62">
        <v>0</v>
      </c>
      <c r="J12488" s="62">
        <v>0</v>
      </c>
      <c r="K12488" s="62">
        <v>0</v>
      </c>
      <c r="L12488" s="62">
        <v>0</v>
      </c>
      <c r="M12488" s="62">
        <v>0</v>
      </c>
      <c r="N12488" s="63"/>
      <c r="O12488" s="63"/>
      <c r="P12488" s="63"/>
      <c r="Q12488" s="63"/>
      <c r="R12488" s="63"/>
      <c r="S12488" s="63"/>
      <c r="T12488" s="63"/>
      <c r="U12488" s="63"/>
      <c r="V12488" s="63"/>
      <c r="W12488" s="63"/>
      <c r="X12488" s="63"/>
      <c r="Y12488" s="63"/>
      <c r="Z12488" s="62">
        <v>80</v>
      </c>
      <c r="AA12488" s="62">
        <v>171</v>
      </c>
      <c r="AB12488" s="62">
        <v>1.78</v>
      </c>
      <c r="AC12488" s="62">
        <v>10</v>
      </c>
    </row>
    <row r="12489" spans="1:29" ht="30" x14ac:dyDescent="0.25">
      <c r="A12489" s="61" t="s">
        <v>283</v>
      </c>
      <c r="B12489" s="61" t="s">
        <v>284</v>
      </c>
      <c r="C12489" s="62">
        <v>2015</v>
      </c>
      <c r="D12489" s="61" t="s">
        <v>135</v>
      </c>
      <c r="E12489" s="62">
        <v>240</v>
      </c>
      <c r="F12489" s="62">
        <v>422193</v>
      </c>
      <c r="G12489" s="62">
        <v>90465</v>
      </c>
      <c r="H12489" s="62">
        <v>31.41</v>
      </c>
      <c r="I12489" s="62">
        <v>1759.14</v>
      </c>
      <c r="J12489" s="62">
        <v>392639.49</v>
      </c>
      <c r="K12489" s="62">
        <v>261686.71</v>
      </c>
      <c r="L12489" s="62">
        <v>317605</v>
      </c>
      <c r="M12489" s="62">
        <v>110.28</v>
      </c>
      <c r="N12489" s="62">
        <v>1090.3599999999999</v>
      </c>
      <c r="O12489" s="62">
        <v>3155758.57</v>
      </c>
      <c r="P12489" s="63"/>
      <c r="Q12489" s="63"/>
      <c r="R12489" s="63"/>
      <c r="S12489" s="63"/>
      <c r="T12489" s="63"/>
      <c r="U12489" s="63"/>
      <c r="V12489" s="63"/>
      <c r="W12489" s="63"/>
      <c r="X12489" s="63"/>
      <c r="Y12489" s="63"/>
      <c r="Z12489" s="62">
        <v>0</v>
      </c>
      <c r="AA12489" s="63"/>
      <c r="AB12489" s="63"/>
      <c r="AC12489" s="62">
        <v>0</v>
      </c>
    </row>
    <row r="12490" spans="1:29" x14ac:dyDescent="0.25">
      <c r="A12490" s="61" t="s">
        <v>90</v>
      </c>
      <c r="B12490" s="61" t="s">
        <v>91</v>
      </c>
      <c r="C12490" s="62">
        <v>2014</v>
      </c>
      <c r="D12490" s="61" t="s">
        <v>75</v>
      </c>
      <c r="E12490" s="62">
        <v>8</v>
      </c>
      <c r="F12490" s="63"/>
      <c r="G12490" s="63"/>
      <c r="H12490" s="63"/>
      <c r="I12490" s="63"/>
      <c r="J12490" s="63"/>
      <c r="K12490" s="62">
        <v>0</v>
      </c>
      <c r="L12490" s="63"/>
      <c r="M12490" s="63"/>
      <c r="N12490" s="63"/>
      <c r="O12490" s="63"/>
      <c r="P12490" s="63"/>
      <c r="Q12490" s="63"/>
      <c r="R12490" s="63"/>
      <c r="S12490" s="63"/>
      <c r="T12490" s="63"/>
      <c r="U12490" s="63"/>
      <c r="V12490" s="63"/>
      <c r="W12490" s="63"/>
      <c r="X12490" s="63"/>
      <c r="Y12490" s="63"/>
      <c r="Z12490" s="62">
        <v>0</v>
      </c>
      <c r="AA12490" s="63"/>
      <c r="AB12490" s="63"/>
      <c r="AC12490" s="62">
        <v>0</v>
      </c>
    </row>
    <row r="12491" spans="1:29" ht="30" x14ac:dyDescent="0.25">
      <c r="A12491" s="61" t="s">
        <v>237</v>
      </c>
      <c r="B12491" s="61" t="s">
        <v>238</v>
      </c>
      <c r="C12491" s="62">
        <v>2014</v>
      </c>
      <c r="D12491" s="61" t="s">
        <v>94</v>
      </c>
      <c r="E12491" s="62">
        <v>20</v>
      </c>
      <c r="F12491" s="62">
        <v>2571</v>
      </c>
      <c r="G12491" s="62">
        <v>906</v>
      </c>
      <c r="H12491" s="62">
        <v>3.78</v>
      </c>
      <c r="I12491" s="62">
        <v>128.55000000000001</v>
      </c>
      <c r="J12491" s="62">
        <v>2391.0300000000002</v>
      </c>
      <c r="K12491" s="62">
        <v>26177.85</v>
      </c>
      <c r="L12491" s="62">
        <v>46102</v>
      </c>
      <c r="M12491" s="62">
        <v>192.09</v>
      </c>
      <c r="N12491" s="62">
        <v>1308.8900000000001</v>
      </c>
      <c r="O12491" s="62">
        <v>315686.5</v>
      </c>
      <c r="P12491" s="63"/>
      <c r="Q12491" s="63"/>
      <c r="R12491" s="63"/>
      <c r="S12491" s="63"/>
      <c r="T12491" s="63"/>
      <c r="U12491" s="63"/>
      <c r="V12491" s="63"/>
      <c r="W12491" s="63"/>
      <c r="X12491" s="63"/>
      <c r="Y12491" s="63"/>
      <c r="Z12491" s="62">
        <v>235110</v>
      </c>
      <c r="AA12491" s="62">
        <v>16764</v>
      </c>
      <c r="AB12491" s="62">
        <v>69.849999999999994</v>
      </c>
      <c r="AC12491" s="62">
        <v>11755.5</v>
      </c>
    </row>
    <row r="12492" spans="1:29" x14ac:dyDescent="0.25">
      <c r="A12492" s="61" t="s">
        <v>192</v>
      </c>
      <c r="B12492" s="61" t="s">
        <v>193</v>
      </c>
      <c r="C12492" s="62">
        <v>2011</v>
      </c>
      <c r="D12492" s="61" t="s">
        <v>86</v>
      </c>
      <c r="E12492" s="62">
        <v>32</v>
      </c>
      <c r="F12492" s="62">
        <v>18544</v>
      </c>
      <c r="G12492" s="62">
        <v>7721</v>
      </c>
      <c r="H12492" s="62">
        <v>20.11</v>
      </c>
      <c r="I12492" s="62">
        <v>579.5</v>
      </c>
      <c r="J12492" s="62">
        <v>17245.919999999998</v>
      </c>
      <c r="K12492" s="62">
        <v>7901.07</v>
      </c>
      <c r="L12492" s="62">
        <v>13504</v>
      </c>
      <c r="M12492" s="62">
        <v>35.17</v>
      </c>
      <c r="N12492" s="62">
        <v>246.91</v>
      </c>
      <c r="O12492" s="62">
        <v>95281.34</v>
      </c>
      <c r="P12492" s="63"/>
      <c r="Q12492" s="63"/>
      <c r="R12492" s="63"/>
      <c r="S12492" s="63"/>
      <c r="T12492" s="63"/>
      <c r="U12492" s="63"/>
      <c r="V12492" s="63"/>
      <c r="W12492" s="63"/>
      <c r="X12492" s="63"/>
      <c r="Y12492" s="63"/>
      <c r="Z12492" s="62">
        <v>238800</v>
      </c>
      <c r="AA12492" s="62">
        <v>9919</v>
      </c>
      <c r="AB12492" s="62">
        <v>25.83</v>
      </c>
      <c r="AC12492" s="62">
        <v>7462.5</v>
      </c>
    </row>
    <row r="12493" spans="1:29" ht="30" x14ac:dyDescent="0.25">
      <c r="A12493" s="61" t="s">
        <v>530</v>
      </c>
      <c r="B12493" s="61" t="s">
        <v>531</v>
      </c>
      <c r="C12493" s="62">
        <v>2003</v>
      </c>
      <c r="D12493" s="61" t="s">
        <v>78</v>
      </c>
      <c r="E12493" s="62">
        <v>60</v>
      </c>
      <c r="F12493" s="62">
        <v>301080</v>
      </c>
      <c r="G12493" s="62">
        <v>30362</v>
      </c>
      <c r="H12493" s="62">
        <v>42.17</v>
      </c>
      <c r="I12493" s="62">
        <v>5018</v>
      </c>
      <c r="J12493" s="62">
        <v>280004.40000000002</v>
      </c>
      <c r="K12493" s="62">
        <v>0</v>
      </c>
      <c r="L12493" s="63"/>
      <c r="M12493" s="63"/>
      <c r="N12493" s="63"/>
      <c r="O12493" s="63"/>
      <c r="P12493" s="62">
        <v>54</v>
      </c>
      <c r="Q12493" s="62">
        <v>234</v>
      </c>
      <c r="R12493" s="62">
        <v>0.33</v>
      </c>
      <c r="S12493" s="62">
        <v>0</v>
      </c>
      <c r="T12493" s="62">
        <v>684.13</v>
      </c>
      <c r="U12493" s="63"/>
      <c r="V12493" s="63"/>
      <c r="W12493" s="63"/>
      <c r="X12493" s="63"/>
      <c r="Y12493" s="63"/>
      <c r="Z12493" s="62">
        <v>9961.9</v>
      </c>
      <c r="AA12493" s="62">
        <v>50448</v>
      </c>
      <c r="AB12493" s="62">
        <v>70.069999999999993</v>
      </c>
      <c r="AC12493" s="62">
        <v>166.03</v>
      </c>
    </row>
    <row r="12494" spans="1:29" x14ac:dyDescent="0.25">
      <c r="A12494" s="61" t="s">
        <v>564</v>
      </c>
      <c r="B12494" s="61" t="s">
        <v>565</v>
      </c>
      <c r="C12494" s="62">
        <v>2010</v>
      </c>
      <c r="D12494" s="61" t="s">
        <v>78</v>
      </c>
      <c r="E12494" s="62">
        <v>84</v>
      </c>
      <c r="F12494" s="62">
        <v>298692</v>
      </c>
      <c r="G12494" s="62">
        <v>54175</v>
      </c>
      <c r="H12494" s="62">
        <v>53.75</v>
      </c>
      <c r="I12494" s="62">
        <v>3555.86</v>
      </c>
      <c r="J12494" s="62">
        <v>277783.56</v>
      </c>
      <c r="K12494" s="62">
        <v>535.4</v>
      </c>
      <c r="L12494" s="62">
        <v>564</v>
      </c>
      <c r="M12494" s="62">
        <v>0.56000000000000005</v>
      </c>
      <c r="N12494" s="62">
        <v>6.37</v>
      </c>
      <c r="O12494" s="62">
        <v>6456.58</v>
      </c>
      <c r="P12494" s="63"/>
      <c r="Q12494" s="63"/>
      <c r="R12494" s="63"/>
      <c r="S12494" s="63"/>
      <c r="T12494" s="63"/>
      <c r="U12494" s="63"/>
      <c r="V12494" s="63"/>
      <c r="W12494" s="63"/>
      <c r="X12494" s="63"/>
      <c r="Y12494" s="63"/>
      <c r="Z12494" s="62">
        <v>564.13</v>
      </c>
      <c r="AA12494" s="62">
        <v>2426</v>
      </c>
      <c r="AB12494" s="62">
        <v>2.41</v>
      </c>
      <c r="AC12494" s="62">
        <v>6.72</v>
      </c>
    </row>
    <row r="12495" spans="1:29" ht="30" x14ac:dyDescent="0.25">
      <c r="A12495" s="61" t="s">
        <v>520</v>
      </c>
      <c r="B12495" s="61" t="s">
        <v>521</v>
      </c>
      <c r="C12495" s="62">
        <v>2007</v>
      </c>
      <c r="D12495" s="61" t="s">
        <v>78</v>
      </c>
      <c r="E12495" s="62">
        <v>54</v>
      </c>
      <c r="F12495" s="62">
        <v>355077</v>
      </c>
      <c r="G12495" s="62">
        <v>54400</v>
      </c>
      <c r="H12495" s="62">
        <v>83.95</v>
      </c>
      <c r="I12495" s="62">
        <v>6575.5</v>
      </c>
      <c r="J12495" s="62">
        <v>330221.61</v>
      </c>
      <c r="K12495" s="62">
        <v>3286.13</v>
      </c>
      <c r="L12495" s="62">
        <v>4822</v>
      </c>
      <c r="M12495" s="62">
        <v>7.44</v>
      </c>
      <c r="N12495" s="62">
        <v>60.85</v>
      </c>
      <c r="O12495" s="62">
        <v>39628.43</v>
      </c>
      <c r="P12495" s="63"/>
      <c r="Q12495" s="63"/>
      <c r="R12495" s="63"/>
      <c r="S12495" s="63"/>
      <c r="T12495" s="63"/>
      <c r="U12495" s="63"/>
      <c r="V12495" s="63"/>
      <c r="W12495" s="63"/>
      <c r="X12495" s="63"/>
      <c r="Y12495" s="63"/>
      <c r="Z12495" s="62">
        <v>140768</v>
      </c>
      <c r="AA12495" s="62">
        <v>9843</v>
      </c>
      <c r="AB12495" s="62">
        <v>15.19</v>
      </c>
      <c r="AC12495" s="62">
        <v>2606.81</v>
      </c>
    </row>
    <row r="12496" spans="1:29" x14ac:dyDescent="0.25">
      <c r="A12496" s="61" t="s">
        <v>354</v>
      </c>
      <c r="B12496" s="61" t="s">
        <v>355</v>
      </c>
      <c r="C12496" s="62">
        <v>2012</v>
      </c>
      <c r="D12496" s="61" t="s">
        <v>89</v>
      </c>
      <c r="E12496" s="62">
        <v>34</v>
      </c>
      <c r="F12496" s="62">
        <v>217800</v>
      </c>
      <c r="G12496" s="62">
        <v>13796</v>
      </c>
      <c r="H12496" s="62">
        <v>33.81</v>
      </c>
      <c r="I12496" s="62">
        <v>6405.88</v>
      </c>
      <c r="J12496" s="62">
        <v>202554</v>
      </c>
      <c r="K12496" s="62">
        <v>13019.4</v>
      </c>
      <c r="L12496" s="62">
        <v>14337</v>
      </c>
      <c r="M12496" s="62">
        <v>35.14</v>
      </c>
      <c r="N12496" s="62">
        <v>382.92</v>
      </c>
      <c r="O12496" s="62">
        <v>157004.82999999999</v>
      </c>
      <c r="P12496" s="63"/>
      <c r="Q12496" s="63"/>
      <c r="R12496" s="63"/>
      <c r="S12496" s="63"/>
      <c r="T12496" s="63"/>
      <c r="U12496" s="63"/>
      <c r="V12496" s="63"/>
      <c r="W12496" s="63"/>
      <c r="X12496" s="63"/>
      <c r="Y12496" s="63"/>
      <c r="Z12496" s="62">
        <v>129450</v>
      </c>
      <c r="AA12496" s="62">
        <v>3395</v>
      </c>
      <c r="AB12496" s="62">
        <v>8.32</v>
      </c>
      <c r="AC12496" s="62">
        <v>3807.35</v>
      </c>
    </row>
    <row r="12497" spans="1:29" ht="30" x14ac:dyDescent="0.25">
      <c r="A12497" s="61" t="s">
        <v>247</v>
      </c>
      <c r="B12497" s="61" t="s">
        <v>248</v>
      </c>
      <c r="C12497" s="62">
        <v>2018</v>
      </c>
      <c r="D12497" s="61" t="s">
        <v>78</v>
      </c>
      <c r="E12497" s="62">
        <v>31</v>
      </c>
      <c r="F12497" s="62">
        <v>68758</v>
      </c>
      <c r="G12497" s="62">
        <v>13168</v>
      </c>
      <c r="H12497" s="62">
        <v>35.4</v>
      </c>
      <c r="I12497" s="62">
        <v>2218</v>
      </c>
      <c r="J12497" s="62">
        <v>63944.94</v>
      </c>
      <c r="K12497" s="62">
        <v>9263.82</v>
      </c>
      <c r="L12497" s="62">
        <v>10534</v>
      </c>
      <c r="M12497" s="62">
        <v>28.32</v>
      </c>
      <c r="N12497" s="62">
        <v>298.83</v>
      </c>
      <c r="O12497" s="62">
        <v>111715.2</v>
      </c>
      <c r="P12497" s="63"/>
      <c r="Q12497" s="63"/>
      <c r="R12497" s="63"/>
      <c r="S12497" s="63"/>
      <c r="T12497" s="63"/>
      <c r="U12497" s="63"/>
      <c r="V12497" s="63"/>
      <c r="W12497" s="63"/>
      <c r="X12497" s="63"/>
      <c r="Y12497" s="63"/>
      <c r="Z12497" s="62">
        <v>67000</v>
      </c>
      <c r="AA12497" s="62">
        <v>116486</v>
      </c>
      <c r="AB12497" s="62">
        <v>313.13</v>
      </c>
      <c r="AC12497" s="62">
        <v>2161.29</v>
      </c>
    </row>
    <row r="12498" spans="1:29" x14ac:dyDescent="0.25">
      <c r="A12498" s="61" t="s">
        <v>208</v>
      </c>
      <c r="B12498" s="61" t="s">
        <v>209</v>
      </c>
      <c r="C12498" s="62">
        <v>2018</v>
      </c>
      <c r="D12498" s="61" t="s">
        <v>566</v>
      </c>
      <c r="E12498" s="62">
        <v>42</v>
      </c>
      <c r="F12498" s="62">
        <v>146800</v>
      </c>
      <c r="G12498" s="62">
        <v>23356</v>
      </c>
      <c r="H12498" s="62">
        <v>46.34</v>
      </c>
      <c r="I12498" s="62">
        <v>3495.24</v>
      </c>
      <c r="J12498" s="62">
        <v>136524</v>
      </c>
      <c r="K12498" s="62">
        <v>7839.96</v>
      </c>
      <c r="L12498" s="62">
        <v>7895</v>
      </c>
      <c r="M12498" s="62">
        <v>15.66</v>
      </c>
      <c r="N12498" s="62">
        <v>186.67</v>
      </c>
      <c r="O12498" s="62">
        <v>94544.44</v>
      </c>
      <c r="P12498" s="63"/>
      <c r="Q12498" s="63"/>
      <c r="R12498" s="63"/>
      <c r="S12498" s="63"/>
      <c r="T12498" s="63"/>
      <c r="U12498" s="63"/>
      <c r="V12498" s="63"/>
      <c r="W12498" s="63"/>
      <c r="X12498" s="63"/>
      <c r="Y12498" s="63"/>
      <c r="Z12498" s="62">
        <v>470</v>
      </c>
      <c r="AA12498" s="62">
        <v>5292</v>
      </c>
      <c r="AB12498" s="62">
        <v>10.5</v>
      </c>
      <c r="AC12498" s="62">
        <v>11.19</v>
      </c>
    </row>
    <row r="12499" spans="1:29" x14ac:dyDescent="0.25">
      <c r="A12499" s="61" t="s">
        <v>514</v>
      </c>
      <c r="B12499" s="61" t="s">
        <v>515</v>
      </c>
      <c r="C12499" s="62">
        <v>2014</v>
      </c>
      <c r="D12499" s="61" t="s">
        <v>78</v>
      </c>
      <c r="E12499" s="62">
        <v>40</v>
      </c>
      <c r="F12499" s="62">
        <v>413240</v>
      </c>
      <c r="G12499" s="62">
        <v>74491</v>
      </c>
      <c r="H12499" s="62">
        <v>155.19</v>
      </c>
      <c r="I12499" s="62">
        <v>10331</v>
      </c>
      <c r="J12499" s="62">
        <v>384313.2</v>
      </c>
      <c r="K12499" s="62">
        <v>0</v>
      </c>
      <c r="L12499" s="63"/>
      <c r="M12499" s="63"/>
      <c r="N12499" s="63"/>
      <c r="O12499" s="63"/>
      <c r="P12499" s="63"/>
      <c r="Q12499" s="63"/>
      <c r="R12499" s="63"/>
      <c r="S12499" s="63"/>
      <c r="T12499" s="63"/>
      <c r="U12499" s="63"/>
      <c r="V12499" s="63"/>
      <c r="W12499" s="63"/>
      <c r="X12499" s="63"/>
      <c r="Y12499" s="63"/>
      <c r="Z12499" s="62">
        <v>30029.95</v>
      </c>
      <c r="AA12499" s="62">
        <v>10915</v>
      </c>
      <c r="AB12499" s="62">
        <v>22.74</v>
      </c>
      <c r="AC12499" s="62">
        <v>750.75</v>
      </c>
    </row>
    <row r="12500" spans="1:29" ht="30" x14ac:dyDescent="0.25">
      <c r="A12500" s="61" t="s">
        <v>218</v>
      </c>
      <c r="B12500" s="61" t="s">
        <v>219</v>
      </c>
      <c r="C12500" s="62">
        <v>2012</v>
      </c>
      <c r="D12500" s="61" t="s">
        <v>99</v>
      </c>
      <c r="E12500" s="62">
        <v>176</v>
      </c>
      <c r="F12500" s="62">
        <v>1849990</v>
      </c>
      <c r="G12500" s="62">
        <v>240113</v>
      </c>
      <c r="H12500" s="62">
        <v>113.69</v>
      </c>
      <c r="I12500" s="62">
        <v>10511.31</v>
      </c>
      <c r="J12500" s="62">
        <v>1720490.7</v>
      </c>
      <c r="K12500" s="62">
        <v>0</v>
      </c>
      <c r="L12500" s="63"/>
      <c r="M12500" s="63"/>
      <c r="N12500" s="63"/>
      <c r="O12500" s="63"/>
      <c r="P12500" s="63"/>
      <c r="Q12500" s="63"/>
      <c r="R12500" s="63"/>
      <c r="S12500" s="63"/>
      <c r="T12500" s="63"/>
      <c r="U12500" s="63"/>
      <c r="V12500" s="63"/>
      <c r="W12500" s="63"/>
      <c r="X12500" s="63"/>
      <c r="Y12500" s="63"/>
      <c r="Z12500" s="62">
        <v>542300</v>
      </c>
      <c r="AA12500" s="62">
        <v>94811</v>
      </c>
      <c r="AB12500" s="62">
        <v>44.89</v>
      </c>
      <c r="AC12500" s="62">
        <v>3081.25</v>
      </c>
    </row>
    <row r="12501" spans="1:29" x14ac:dyDescent="0.25">
      <c r="A12501" s="61" t="s">
        <v>401</v>
      </c>
      <c r="B12501" s="61" t="s">
        <v>402</v>
      </c>
      <c r="C12501" s="62">
        <v>2010</v>
      </c>
      <c r="D12501" s="61" t="s">
        <v>150</v>
      </c>
      <c r="E12501" s="62">
        <v>8</v>
      </c>
      <c r="F12501" s="63"/>
      <c r="G12501" s="63"/>
      <c r="H12501" s="63"/>
      <c r="I12501" s="63"/>
      <c r="J12501" s="63"/>
      <c r="K12501" s="62">
        <v>0</v>
      </c>
      <c r="L12501" s="63"/>
      <c r="M12501" s="63"/>
      <c r="N12501" s="63"/>
      <c r="O12501" s="63"/>
      <c r="P12501" s="63"/>
      <c r="Q12501" s="63"/>
      <c r="R12501" s="63"/>
      <c r="S12501" s="63"/>
      <c r="T12501" s="63"/>
      <c r="U12501" s="63"/>
      <c r="V12501" s="63"/>
      <c r="W12501" s="63"/>
      <c r="X12501" s="63"/>
      <c r="Y12501" s="63"/>
      <c r="Z12501" s="62">
        <v>0</v>
      </c>
      <c r="AA12501" s="63"/>
      <c r="AB12501" s="63"/>
      <c r="AC12501" s="62">
        <v>0</v>
      </c>
    </row>
    <row r="12502" spans="1:29" ht="30" x14ac:dyDescent="0.25">
      <c r="A12502" s="61" t="s">
        <v>180</v>
      </c>
      <c r="B12502" s="61" t="s">
        <v>181</v>
      </c>
      <c r="C12502" s="62">
        <v>2015</v>
      </c>
      <c r="D12502" s="61" t="s">
        <v>99</v>
      </c>
      <c r="E12502" s="62">
        <v>36</v>
      </c>
      <c r="F12502" s="62">
        <v>121920</v>
      </c>
      <c r="G12502" s="62">
        <v>15960</v>
      </c>
      <c r="H12502" s="62">
        <v>36.94</v>
      </c>
      <c r="I12502" s="62">
        <v>3386.67</v>
      </c>
      <c r="J12502" s="62">
        <v>113385.60000000001</v>
      </c>
      <c r="K12502" s="62">
        <v>28603.3</v>
      </c>
      <c r="L12502" s="62">
        <v>29239</v>
      </c>
      <c r="M12502" s="62">
        <v>67.680000000000007</v>
      </c>
      <c r="N12502" s="62">
        <v>794.54</v>
      </c>
      <c r="O12502" s="62">
        <v>344935.75</v>
      </c>
      <c r="P12502" s="63"/>
      <c r="Q12502" s="63"/>
      <c r="R12502" s="63"/>
      <c r="S12502" s="63"/>
      <c r="T12502" s="63"/>
      <c r="U12502" s="63"/>
      <c r="V12502" s="63"/>
      <c r="W12502" s="63"/>
      <c r="X12502" s="63"/>
      <c r="Y12502" s="63"/>
      <c r="Z12502" s="62">
        <v>2414</v>
      </c>
      <c r="AA12502" s="62">
        <v>11211</v>
      </c>
      <c r="AB12502" s="62">
        <v>25.95</v>
      </c>
      <c r="AC12502" s="62">
        <v>67.06</v>
      </c>
    </row>
    <row r="12503" spans="1:29" ht="30" x14ac:dyDescent="0.25">
      <c r="A12503" s="61" t="s">
        <v>97</v>
      </c>
      <c r="B12503" s="61" t="s">
        <v>98</v>
      </c>
      <c r="C12503" s="62">
        <v>2006</v>
      </c>
      <c r="D12503" s="61" t="s">
        <v>86</v>
      </c>
      <c r="E12503" s="62">
        <v>36</v>
      </c>
      <c r="F12503" s="63"/>
      <c r="G12503" s="63"/>
      <c r="H12503" s="63"/>
      <c r="I12503" s="63"/>
      <c r="J12503" s="63"/>
      <c r="K12503" s="62">
        <v>0</v>
      </c>
      <c r="L12503" s="63"/>
      <c r="M12503" s="63"/>
      <c r="N12503" s="63"/>
      <c r="O12503" s="63"/>
      <c r="P12503" s="63"/>
      <c r="Q12503" s="63"/>
      <c r="R12503" s="63"/>
      <c r="S12503" s="63"/>
      <c r="T12503" s="63"/>
      <c r="U12503" s="63"/>
      <c r="V12503" s="63"/>
      <c r="W12503" s="63"/>
      <c r="X12503" s="63"/>
      <c r="Y12503" s="63"/>
      <c r="Z12503" s="62">
        <v>291629</v>
      </c>
      <c r="AA12503" s="62">
        <v>26180</v>
      </c>
      <c r="AB12503" s="62">
        <v>60.6</v>
      </c>
      <c r="AC12503" s="62">
        <v>8100.81</v>
      </c>
    </row>
    <row r="12504" spans="1:29" ht="30" x14ac:dyDescent="0.25">
      <c r="A12504" s="61" t="s">
        <v>237</v>
      </c>
      <c r="B12504" s="61" t="s">
        <v>238</v>
      </c>
      <c r="C12504" s="62">
        <v>2006</v>
      </c>
      <c r="D12504" s="61" t="s">
        <v>301</v>
      </c>
      <c r="E12504" s="62">
        <v>19</v>
      </c>
      <c r="F12504" s="62">
        <v>28903</v>
      </c>
      <c r="G12504" s="62">
        <v>3477</v>
      </c>
      <c r="H12504" s="62">
        <v>15.25</v>
      </c>
      <c r="I12504" s="62">
        <v>1521.21</v>
      </c>
      <c r="J12504" s="62">
        <v>26879.79</v>
      </c>
      <c r="K12504" s="62">
        <v>4324.93</v>
      </c>
      <c r="L12504" s="62">
        <v>7388</v>
      </c>
      <c r="M12504" s="62">
        <v>32.4</v>
      </c>
      <c r="N12504" s="62">
        <v>227.63</v>
      </c>
      <c r="O12504" s="62">
        <v>52155.6</v>
      </c>
      <c r="P12504" s="63"/>
      <c r="Q12504" s="63"/>
      <c r="R12504" s="63"/>
      <c r="S12504" s="63"/>
      <c r="T12504" s="63"/>
      <c r="U12504" s="63"/>
      <c r="V12504" s="63"/>
      <c r="W12504" s="63"/>
      <c r="X12504" s="63"/>
      <c r="Y12504" s="63"/>
      <c r="Z12504" s="62">
        <v>5200</v>
      </c>
      <c r="AA12504" s="62">
        <v>426</v>
      </c>
      <c r="AB12504" s="62">
        <v>1.87</v>
      </c>
      <c r="AC12504" s="62">
        <v>273.68</v>
      </c>
    </row>
    <row r="12505" spans="1:29" ht="30" x14ac:dyDescent="0.25">
      <c r="A12505" s="61" t="s">
        <v>153</v>
      </c>
      <c r="B12505" s="61" t="s">
        <v>154</v>
      </c>
      <c r="C12505" s="62">
        <v>2010</v>
      </c>
      <c r="D12505" s="61" t="s">
        <v>89</v>
      </c>
      <c r="E12505" s="62">
        <v>66</v>
      </c>
      <c r="F12505" s="62">
        <v>164458</v>
      </c>
      <c r="G12505" s="62">
        <v>23845</v>
      </c>
      <c r="H12505" s="62">
        <v>30.11</v>
      </c>
      <c r="I12505" s="62">
        <v>2491.79</v>
      </c>
      <c r="J12505" s="62">
        <v>152945.94</v>
      </c>
      <c r="K12505" s="62">
        <v>23359.84</v>
      </c>
      <c r="L12505" s="62">
        <v>33140</v>
      </c>
      <c r="M12505" s="62">
        <v>41.84</v>
      </c>
      <c r="N12505" s="63"/>
      <c r="O12505" s="63"/>
      <c r="P12505" s="63"/>
      <c r="Q12505" s="63"/>
      <c r="R12505" s="63"/>
      <c r="S12505" s="63"/>
      <c r="T12505" s="63"/>
      <c r="U12505" s="63"/>
      <c r="V12505" s="63"/>
      <c r="W12505" s="63"/>
      <c r="X12505" s="63"/>
      <c r="Y12505" s="63"/>
      <c r="Z12505" s="62">
        <v>0</v>
      </c>
      <c r="AA12505" s="63"/>
      <c r="AB12505" s="63"/>
      <c r="AC12505" s="62">
        <v>0</v>
      </c>
    </row>
    <row r="12506" spans="1:29" x14ac:dyDescent="0.25">
      <c r="A12506" s="61" t="s">
        <v>374</v>
      </c>
      <c r="B12506" s="61" t="s">
        <v>375</v>
      </c>
      <c r="C12506" s="62">
        <v>2012</v>
      </c>
      <c r="D12506" s="61" t="s">
        <v>78</v>
      </c>
      <c r="E12506" s="62">
        <v>64</v>
      </c>
      <c r="F12506" s="62">
        <v>139160</v>
      </c>
      <c r="G12506" s="62">
        <v>20855</v>
      </c>
      <c r="H12506" s="62">
        <v>27.15</v>
      </c>
      <c r="I12506" s="62">
        <v>2174.38</v>
      </c>
      <c r="J12506" s="62">
        <v>129418.8</v>
      </c>
      <c r="K12506" s="62">
        <v>18798.25</v>
      </c>
      <c r="L12506" s="62">
        <v>25366</v>
      </c>
      <c r="M12506" s="62">
        <v>33.03</v>
      </c>
      <c r="N12506" s="62">
        <v>293.72000000000003</v>
      </c>
      <c r="O12506" s="62">
        <v>226693.79</v>
      </c>
      <c r="P12506" s="63"/>
      <c r="Q12506" s="63"/>
      <c r="R12506" s="63"/>
      <c r="S12506" s="63"/>
      <c r="T12506" s="63"/>
      <c r="U12506" s="63"/>
      <c r="V12506" s="63"/>
      <c r="W12506" s="63"/>
      <c r="X12506" s="63"/>
      <c r="Y12506" s="63"/>
      <c r="Z12506" s="62">
        <v>1734</v>
      </c>
      <c r="AA12506" s="62">
        <v>19145</v>
      </c>
      <c r="AB12506" s="62">
        <v>24.93</v>
      </c>
      <c r="AC12506" s="62">
        <v>27.09</v>
      </c>
    </row>
    <row r="12507" spans="1:29" x14ac:dyDescent="0.25">
      <c r="A12507" s="61" t="s">
        <v>107</v>
      </c>
      <c r="B12507" s="61" t="s">
        <v>108</v>
      </c>
      <c r="C12507" s="62">
        <v>2008</v>
      </c>
      <c r="D12507" s="61" t="s">
        <v>86</v>
      </c>
      <c r="E12507" s="62">
        <v>68</v>
      </c>
      <c r="F12507" s="62">
        <v>62619</v>
      </c>
      <c r="G12507" s="62">
        <v>13349</v>
      </c>
      <c r="H12507" s="62">
        <v>16.36</v>
      </c>
      <c r="I12507" s="62">
        <v>920.87</v>
      </c>
      <c r="J12507" s="62">
        <v>58235.67</v>
      </c>
      <c r="K12507" s="62">
        <v>83970.9</v>
      </c>
      <c r="L12507" s="62">
        <v>130578</v>
      </c>
      <c r="M12507" s="62">
        <v>160.02000000000001</v>
      </c>
      <c r="N12507" s="62">
        <v>1234.8699999999999</v>
      </c>
      <c r="O12507" s="62">
        <v>1012630.3</v>
      </c>
      <c r="P12507" s="63"/>
      <c r="Q12507" s="63"/>
      <c r="R12507" s="63"/>
      <c r="S12507" s="63"/>
      <c r="T12507" s="63"/>
      <c r="U12507" s="63"/>
      <c r="V12507" s="63"/>
      <c r="W12507" s="63"/>
      <c r="X12507" s="63"/>
      <c r="Y12507" s="63"/>
      <c r="Z12507" s="62">
        <v>0</v>
      </c>
      <c r="AA12507" s="62">
        <v>17476</v>
      </c>
      <c r="AB12507" s="62">
        <v>21.42</v>
      </c>
      <c r="AC12507" s="62">
        <v>0</v>
      </c>
    </row>
    <row r="12508" spans="1:29" ht="30" x14ac:dyDescent="0.25">
      <c r="A12508" s="61" t="s">
        <v>498</v>
      </c>
      <c r="B12508" s="61" t="s">
        <v>499</v>
      </c>
      <c r="C12508" s="62">
        <v>2017</v>
      </c>
      <c r="D12508" s="61" t="s">
        <v>150</v>
      </c>
      <c r="E12508" s="62">
        <v>6</v>
      </c>
      <c r="F12508" s="63"/>
      <c r="G12508" s="63"/>
      <c r="H12508" s="63"/>
      <c r="I12508" s="63"/>
      <c r="J12508" s="63"/>
      <c r="K12508" s="62">
        <v>0</v>
      </c>
      <c r="L12508" s="63"/>
      <c r="M12508" s="63"/>
      <c r="N12508" s="63"/>
      <c r="O12508" s="63"/>
      <c r="P12508" s="63"/>
      <c r="Q12508" s="63"/>
      <c r="R12508" s="63"/>
      <c r="S12508" s="63"/>
      <c r="T12508" s="63"/>
      <c r="U12508" s="63"/>
      <c r="V12508" s="63"/>
      <c r="W12508" s="63"/>
      <c r="X12508" s="63"/>
      <c r="Y12508" s="63"/>
      <c r="Z12508" s="62">
        <v>0</v>
      </c>
      <c r="AA12508" s="63"/>
      <c r="AB12508" s="63"/>
      <c r="AC12508" s="62">
        <v>0</v>
      </c>
    </row>
    <row r="12509" spans="1:29" x14ac:dyDescent="0.25">
      <c r="A12509" s="61" t="s">
        <v>196</v>
      </c>
      <c r="B12509" s="61" t="s">
        <v>197</v>
      </c>
      <c r="C12509" s="62">
        <v>2017</v>
      </c>
      <c r="D12509" s="61" t="s">
        <v>119</v>
      </c>
      <c r="E12509" s="62">
        <v>6</v>
      </c>
      <c r="F12509" s="63"/>
      <c r="G12509" s="62">
        <v>0</v>
      </c>
      <c r="H12509" s="62">
        <v>0</v>
      </c>
      <c r="I12509" s="63"/>
      <c r="J12509" s="63"/>
      <c r="K12509" s="62">
        <v>0</v>
      </c>
      <c r="L12509" s="62">
        <v>0</v>
      </c>
      <c r="M12509" s="62">
        <v>0</v>
      </c>
      <c r="N12509" s="63"/>
      <c r="O12509" s="63"/>
      <c r="P12509" s="63"/>
      <c r="Q12509" s="63"/>
      <c r="R12509" s="63"/>
      <c r="S12509" s="63"/>
      <c r="T12509" s="63"/>
      <c r="U12509" s="63"/>
      <c r="V12509" s="63"/>
      <c r="W12509" s="63"/>
      <c r="X12509" s="63"/>
      <c r="Y12509" s="63"/>
      <c r="Z12509" s="62">
        <v>0</v>
      </c>
      <c r="AA12509" s="62">
        <v>449</v>
      </c>
      <c r="AB12509" s="62">
        <v>6.24</v>
      </c>
      <c r="AC12509" s="62">
        <v>0</v>
      </c>
    </row>
    <row r="12510" spans="1:29" ht="30" x14ac:dyDescent="0.25">
      <c r="A12510" s="61" t="s">
        <v>224</v>
      </c>
      <c r="B12510" s="61" t="s">
        <v>225</v>
      </c>
      <c r="C12510" s="62">
        <v>2018</v>
      </c>
      <c r="D12510" s="61" t="s">
        <v>75</v>
      </c>
      <c r="E12510" s="62">
        <v>11</v>
      </c>
      <c r="F12510" s="62">
        <v>8226</v>
      </c>
      <c r="G12510" s="62">
        <v>1582</v>
      </c>
      <c r="H12510" s="62">
        <v>11.98</v>
      </c>
      <c r="I12510" s="62">
        <v>747.82</v>
      </c>
      <c r="J12510" s="62">
        <v>7650.18</v>
      </c>
      <c r="K12510" s="62">
        <v>0</v>
      </c>
      <c r="L12510" s="63"/>
      <c r="M12510" s="63"/>
      <c r="N12510" s="63"/>
      <c r="O12510" s="63"/>
      <c r="P12510" s="63"/>
      <c r="Q12510" s="63"/>
      <c r="R12510" s="63"/>
      <c r="S12510" s="63"/>
      <c r="T12510" s="63"/>
      <c r="U12510" s="63"/>
      <c r="V12510" s="63"/>
      <c r="W12510" s="63"/>
      <c r="X12510" s="63"/>
      <c r="Y12510" s="63"/>
      <c r="Z12510" s="62">
        <v>538.62</v>
      </c>
      <c r="AA12510" s="62">
        <v>1485</v>
      </c>
      <c r="AB12510" s="62">
        <v>11.25</v>
      </c>
      <c r="AC12510" s="62">
        <v>48.97</v>
      </c>
    </row>
    <row r="12511" spans="1:29" ht="30" x14ac:dyDescent="0.25">
      <c r="A12511" s="61" t="s">
        <v>283</v>
      </c>
      <c r="B12511" s="61" t="s">
        <v>284</v>
      </c>
      <c r="C12511" s="62">
        <v>2017</v>
      </c>
      <c r="D12511" s="61" t="s">
        <v>175</v>
      </c>
      <c r="E12511" s="62">
        <v>24</v>
      </c>
      <c r="F12511" s="62">
        <v>182876</v>
      </c>
      <c r="G12511" s="62">
        <v>32997</v>
      </c>
      <c r="H12511" s="62">
        <v>114.57</v>
      </c>
      <c r="I12511" s="62">
        <v>7619.83</v>
      </c>
      <c r="J12511" s="62">
        <v>170074.68</v>
      </c>
      <c r="K12511" s="62">
        <v>15152.28</v>
      </c>
      <c r="L12511" s="62">
        <v>16062</v>
      </c>
      <c r="M12511" s="62">
        <v>55.77</v>
      </c>
      <c r="N12511" s="63"/>
      <c r="O12511" s="63"/>
      <c r="P12511" s="63"/>
      <c r="Q12511" s="63"/>
      <c r="R12511" s="63"/>
      <c r="S12511" s="63"/>
      <c r="T12511" s="63"/>
      <c r="U12511" s="63"/>
      <c r="V12511" s="63"/>
      <c r="W12511" s="63"/>
      <c r="X12511" s="63"/>
      <c r="Y12511" s="63"/>
      <c r="Z12511" s="62">
        <v>0</v>
      </c>
      <c r="AA12511" s="63"/>
      <c r="AB12511" s="63"/>
      <c r="AC12511" s="62">
        <v>0</v>
      </c>
    </row>
    <row r="12512" spans="1:29" x14ac:dyDescent="0.25">
      <c r="A12512" s="61" t="s">
        <v>251</v>
      </c>
      <c r="B12512" s="61" t="s">
        <v>252</v>
      </c>
      <c r="C12512" s="62">
        <v>2007</v>
      </c>
      <c r="D12512" s="61" t="s">
        <v>99</v>
      </c>
      <c r="E12512" s="62">
        <v>40</v>
      </c>
      <c r="F12512" s="62">
        <v>454240</v>
      </c>
      <c r="G12512" s="62">
        <v>64813</v>
      </c>
      <c r="H12512" s="62">
        <v>135.03</v>
      </c>
      <c r="I12512" s="62">
        <v>11356</v>
      </c>
      <c r="J12512" s="62">
        <v>422443.2</v>
      </c>
      <c r="K12512" s="62">
        <v>0</v>
      </c>
      <c r="L12512" s="63"/>
      <c r="M12512" s="63"/>
      <c r="N12512" s="63"/>
      <c r="O12512" s="63"/>
      <c r="P12512" s="63"/>
      <c r="Q12512" s="63"/>
      <c r="R12512" s="63"/>
      <c r="S12512" s="63"/>
      <c r="T12512" s="63"/>
      <c r="U12512" s="63"/>
      <c r="V12512" s="63"/>
      <c r="W12512" s="63"/>
      <c r="X12512" s="63"/>
      <c r="Y12512" s="63"/>
      <c r="Z12512" s="62">
        <v>1305</v>
      </c>
      <c r="AA12512" s="62">
        <v>11032</v>
      </c>
      <c r="AB12512" s="62">
        <v>22.98</v>
      </c>
      <c r="AC12512" s="62">
        <v>32.630000000000003</v>
      </c>
    </row>
    <row r="12513" spans="1:29" ht="30" x14ac:dyDescent="0.25">
      <c r="A12513" s="61" t="s">
        <v>464</v>
      </c>
      <c r="B12513" s="61" t="s">
        <v>465</v>
      </c>
      <c r="C12513" s="62">
        <v>2012</v>
      </c>
      <c r="D12513" s="61" t="s">
        <v>86</v>
      </c>
      <c r="E12513" s="62">
        <v>30</v>
      </c>
      <c r="F12513" s="62">
        <v>524</v>
      </c>
      <c r="G12513" s="62">
        <v>191</v>
      </c>
      <c r="H12513" s="62">
        <v>0.53</v>
      </c>
      <c r="I12513" s="62">
        <v>17.47</v>
      </c>
      <c r="J12513" s="62">
        <v>487.32</v>
      </c>
      <c r="K12513" s="62">
        <v>0</v>
      </c>
      <c r="L12513" s="63"/>
      <c r="M12513" s="63"/>
      <c r="N12513" s="63"/>
      <c r="O12513" s="63"/>
      <c r="P12513" s="63"/>
      <c r="Q12513" s="63"/>
      <c r="R12513" s="63"/>
      <c r="S12513" s="63"/>
      <c r="T12513" s="63"/>
      <c r="U12513" s="63"/>
      <c r="V12513" s="63"/>
      <c r="W12513" s="63"/>
      <c r="X12513" s="63"/>
      <c r="Y12513" s="63"/>
      <c r="Z12513" s="62">
        <v>1649.62</v>
      </c>
      <c r="AA12513" s="62">
        <v>2724</v>
      </c>
      <c r="AB12513" s="62">
        <v>7.57</v>
      </c>
      <c r="AC12513" s="62">
        <v>54.99</v>
      </c>
    </row>
    <row r="12514" spans="1:29" ht="45" x14ac:dyDescent="0.25">
      <c r="A12514" s="61" t="s">
        <v>326</v>
      </c>
      <c r="B12514" s="61" t="s">
        <v>327</v>
      </c>
      <c r="C12514" s="62">
        <v>2008</v>
      </c>
      <c r="D12514" s="61" t="s">
        <v>150</v>
      </c>
      <c r="E12514" s="62">
        <v>12</v>
      </c>
      <c r="F12514" s="62">
        <v>161943</v>
      </c>
      <c r="G12514" s="62">
        <v>38158</v>
      </c>
      <c r="H12514" s="62">
        <v>264.99</v>
      </c>
      <c r="I12514" s="62">
        <v>13495.25</v>
      </c>
      <c r="J12514" s="62">
        <v>150606.99</v>
      </c>
      <c r="K12514" s="62">
        <v>0</v>
      </c>
      <c r="L12514" s="63"/>
      <c r="M12514" s="63"/>
      <c r="N12514" s="63"/>
      <c r="O12514" s="63"/>
      <c r="P12514" s="63"/>
      <c r="Q12514" s="63"/>
      <c r="R12514" s="63"/>
      <c r="S12514" s="63"/>
      <c r="T12514" s="63"/>
      <c r="U12514" s="63"/>
      <c r="V12514" s="63"/>
      <c r="W12514" s="63"/>
      <c r="X12514" s="63"/>
      <c r="Y12514" s="63"/>
      <c r="Z12514" s="62">
        <v>82.22</v>
      </c>
      <c r="AA12514" s="62">
        <v>12090</v>
      </c>
      <c r="AB12514" s="62">
        <v>83.96</v>
      </c>
      <c r="AC12514" s="62">
        <v>6.85</v>
      </c>
    </row>
    <row r="12515" spans="1:29" x14ac:dyDescent="0.25">
      <c r="A12515" s="61" t="s">
        <v>198</v>
      </c>
      <c r="B12515" s="61" t="s">
        <v>199</v>
      </c>
      <c r="C12515" s="62">
        <v>2008</v>
      </c>
      <c r="D12515" s="61" t="s">
        <v>99</v>
      </c>
      <c r="E12515" s="62">
        <v>40</v>
      </c>
      <c r="F12515" s="62">
        <v>380495</v>
      </c>
      <c r="G12515" s="62">
        <v>49103</v>
      </c>
      <c r="H12515" s="62">
        <v>102.3</v>
      </c>
      <c r="I12515" s="62">
        <v>9512.3799999999992</v>
      </c>
      <c r="J12515" s="62">
        <v>353860.35</v>
      </c>
      <c r="K12515" s="62">
        <v>0</v>
      </c>
      <c r="L12515" s="63"/>
      <c r="M12515" s="63"/>
      <c r="N12515" s="63"/>
      <c r="O12515" s="63"/>
      <c r="P12515" s="63"/>
      <c r="Q12515" s="63"/>
      <c r="R12515" s="63"/>
      <c r="S12515" s="63"/>
      <c r="T12515" s="63"/>
      <c r="U12515" s="63"/>
      <c r="V12515" s="63"/>
      <c r="W12515" s="63"/>
      <c r="X12515" s="63"/>
      <c r="Y12515" s="63"/>
      <c r="Z12515" s="62">
        <v>68100</v>
      </c>
      <c r="AA12515" s="62">
        <v>8531</v>
      </c>
      <c r="AB12515" s="62">
        <v>17.77</v>
      </c>
      <c r="AC12515" s="62">
        <v>1702.5</v>
      </c>
    </row>
    <row r="12516" spans="1:29" x14ac:dyDescent="0.25">
      <c r="A12516" s="61" t="s">
        <v>157</v>
      </c>
      <c r="B12516" s="61" t="s">
        <v>158</v>
      </c>
      <c r="C12516" s="62">
        <v>2017</v>
      </c>
      <c r="D12516" s="61" t="s">
        <v>99</v>
      </c>
      <c r="E12516" s="62">
        <v>23</v>
      </c>
      <c r="F12516" s="62">
        <v>58482</v>
      </c>
      <c r="G12516" s="62">
        <v>16572</v>
      </c>
      <c r="H12516" s="62">
        <v>60.04</v>
      </c>
      <c r="I12516" s="62">
        <v>2542.6999999999998</v>
      </c>
      <c r="J12516" s="62">
        <v>54388.26</v>
      </c>
      <c r="K12516" s="62">
        <v>6115.42</v>
      </c>
      <c r="L12516" s="62">
        <v>10657</v>
      </c>
      <c r="M12516" s="62">
        <v>38.61</v>
      </c>
      <c r="N12516" s="62">
        <v>265.89</v>
      </c>
      <c r="O12516" s="62">
        <v>73747.710000000006</v>
      </c>
      <c r="P12516" s="63"/>
      <c r="Q12516" s="63"/>
      <c r="R12516" s="63"/>
      <c r="S12516" s="63"/>
      <c r="T12516" s="63"/>
      <c r="U12516" s="63"/>
      <c r="V12516" s="63"/>
      <c r="W12516" s="63"/>
      <c r="X12516" s="63"/>
      <c r="Y12516" s="63"/>
      <c r="Z12516" s="62">
        <v>1076.8499999999999</v>
      </c>
      <c r="AA12516" s="62">
        <v>10066</v>
      </c>
      <c r="AB12516" s="62">
        <v>36.47</v>
      </c>
      <c r="AC12516" s="62">
        <v>46.82</v>
      </c>
    </row>
    <row r="12517" spans="1:29" ht="30" x14ac:dyDescent="0.25">
      <c r="A12517" s="61" t="s">
        <v>227</v>
      </c>
      <c r="B12517" s="61" t="s">
        <v>228</v>
      </c>
      <c r="C12517" s="62">
        <v>2016</v>
      </c>
      <c r="D12517" s="61" t="s">
        <v>75</v>
      </c>
      <c r="E12517" s="62">
        <v>12</v>
      </c>
      <c r="F12517" s="63"/>
      <c r="G12517" s="63"/>
      <c r="H12517" s="63"/>
      <c r="I12517" s="63"/>
      <c r="J12517" s="63"/>
      <c r="K12517" s="62">
        <v>0</v>
      </c>
      <c r="L12517" s="63"/>
      <c r="M12517" s="63"/>
      <c r="N12517" s="63"/>
      <c r="O12517" s="63"/>
      <c r="P12517" s="63"/>
      <c r="Q12517" s="63"/>
      <c r="R12517" s="63"/>
      <c r="S12517" s="63"/>
      <c r="T12517" s="63"/>
      <c r="U12517" s="63"/>
      <c r="V12517" s="63"/>
      <c r="W12517" s="63"/>
      <c r="X12517" s="63"/>
      <c r="Y12517" s="63"/>
      <c r="Z12517" s="62">
        <v>58000</v>
      </c>
      <c r="AA12517" s="62">
        <v>4368</v>
      </c>
      <c r="AB12517" s="62">
        <v>30.33</v>
      </c>
      <c r="AC12517" s="62">
        <v>4833.33</v>
      </c>
    </row>
    <row r="12518" spans="1:29" x14ac:dyDescent="0.25">
      <c r="A12518" s="61" t="s">
        <v>178</v>
      </c>
      <c r="B12518" s="61" t="s">
        <v>179</v>
      </c>
      <c r="C12518" s="62">
        <v>2013</v>
      </c>
      <c r="D12518" s="61" t="s">
        <v>298</v>
      </c>
      <c r="E12518" s="62">
        <v>16</v>
      </c>
      <c r="F12518" s="62">
        <v>5217</v>
      </c>
      <c r="G12518" s="62">
        <v>1649</v>
      </c>
      <c r="H12518" s="62">
        <v>8.59</v>
      </c>
      <c r="I12518" s="62">
        <v>326.06</v>
      </c>
      <c r="J12518" s="62">
        <v>4851.8100000000004</v>
      </c>
      <c r="K12518" s="62">
        <v>706.11</v>
      </c>
      <c r="L12518" s="62">
        <v>943</v>
      </c>
      <c r="M12518" s="62">
        <v>4.91</v>
      </c>
      <c r="N12518" s="63"/>
      <c r="O12518" s="63"/>
      <c r="P12518" s="63"/>
      <c r="Q12518" s="63"/>
      <c r="R12518" s="63"/>
      <c r="S12518" s="63"/>
      <c r="T12518" s="63"/>
      <c r="U12518" s="63"/>
      <c r="V12518" s="63"/>
      <c r="W12518" s="63"/>
      <c r="X12518" s="63"/>
      <c r="Y12518" s="63"/>
      <c r="Z12518" s="62">
        <v>1.98</v>
      </c>
      <c r="AA12518" s="62">
        <v>11819</v>
      </c>
      <c r="AB12518" s="62">
        <v>61.56</v>
      </c>
      <c r="AC12518" s="62">
        <v>0.12</v>
      </c>
    </row>
    <row r="12519" spans="1:29" ht="30" x14ac:dyDescent="0.25">
      <c r="A12519" s="61" t="s">
        <v>188</v>
      </c>
      <c r="B12519" s="61" t="s">
        <v>189</v>
      </c>
      <c r="C12519" s="62">
        <v>2010</v>
      </c>
      <c r="D12519" s="61" t="s">
        <v>89</v>
      </c>
      <c r="E12519" s="62">
        <v>112</v>
      </c>
      <c r="F12519" s="62">
        <v>321943</v>
      </c>
      <c r="G12519" s="62">
        <v>60542</v>
      </c>
      <c r="H12519" s="62">
        <v>45.05</v>
      </c>
      <c r="I12519" s="62">
        <v>2874.49</v>
      </c>
      <c r="J12519" s="62">
        <v>299406.99</v>
      </c>
      <c r="K12519" s="62">
        <v>57827.35</v>
      </c>
      <c r="L12519" s="62">
        <v>92255</v>
      </c>
      <c r="M12519" s="62">
        <v>68.64</v>
      </c>
      <c r="N12519" s="62">
        <v>516.32000000000005</v>
      </c>
      <c r="O12519" s="62">
        <v>697357.39</v>
      </c>
      <c r="P12519" s="63"/>
      <c r="Q12519" s="63"/>
      <c r="R12519" s="63"/>
      <c r="S12519" s="63"/>
      <c r="T12519" s="63"/>
      <c r="U12519" s="63"/>
      <c r="V12519" s="63"/>
      <c r="W12519" s="63"/>
      <c r="X12519" s="63"/>
      <c r="Y12519" s="63"/>
      <c r="Z12519" s="62">
        <v>4830</v>
      </c>
      <c r="AA12519" s="62">
        <v>29725</v>
      </c>
      <c r="AB12519" s="62">
        <v>22.12</v>
      </c>
      <c r="AC12519" s="62">
        <v>43.13</v>
      </c>
    </row>
    <row r="12520" spans="1:29" x14ac:dyDescent="0.25">
      <c r="A12520" s="61" t="s">
        <v>289</v>
      </c>
      <c r="B12520" s="61" t="s">
        <v>290</v>
      </c>
      <c r="C12520" s="62">
        <v>2013</v>
      </c>
      <c r="D12520" s="61" t="s">
        <v>99</v>
      </c>
      <c r="E12520" s="62">
        <v>62</v>
      </c>
      <c r="F12520" s="62">
        <v>553200</v>
      </c>
      <c r="G12520" s="62">
        <v>69457</v>
      </c>
      <c r="H12520" s="62">
        <v>93.36</v>
      </c>
      <c r="I12520" s="62">
        <v>8922.58</v>
      </c>
      <c r="J12520" s="62">
        <v>514476</v>
      </c>
      <c r="K12520" s="62">
        <v>0</v>
      </c>
      <c r="L12520" s="63"/>
      <c r="M12520" s="63"/>
      <c r="N12520" s="63"/>
      <c r="O12520" s="63"/>
      <c r="P12520" s="63"/>
      <c r="Q12520" s="63"/>
      <c r="R12520" s="63"/>
      <c r="S12520" s="63"/>
      <c r="T12520" s="63"/>
      <c r="U12520" s="63"/>
      <c r="V12520" s="63"/>
      <c r="W12520" s="63"/>
      <c r="X12520" s="63"/>
      <c r="Y12520" s="63"/>
      <c r="Z12520" s="62">
        <v>36052</v>
      </c>
      <c r="AA12520" s="62">
        <v>20026</v>
      </c>
      <c r="AB12520" s="62">
        <v>26.92</v>
      </c>
      <c r="AC12520" s="62">
        <v>581.48</v>
      </c>
    </row>
    <row r="12521" spans="1:29" x14ac:dyDescent="0.25">
      <c r="A12521" s="61" t="s">
        <v>473</v>
      </c>
      <c r="B12521" s="61" t="s">
        <v>474</v>
      </c>
      <c r="C12521" s="62">
        <v>2014</v>
      </c>
      <c r="D12521" s="61" t="s">
        <v>78</v>
      </c>
      <c r="E12521" s="62">
        <v>20</v>
      </c>
      <c r="F12521" s="62">
        <v>77821</v>
      </c>
      <c r="G12521" s="62">
        <v>11196</v>
      </c>
      <c r="H12521" s="62">
        <v>46.65</v>
      </c>
      <c r="I12521" s="62">
        <v>3891.05</v>
      </c>
      <c r="J12521" s="62">
        <v>72373.53</v>
      </c>
      <c r="K12521" s="62">
        <v>4858.3900000000003</v>
      </c>
      <c r="L12521" s="62">
        <v>3015</v>
      </c>
      <c r="M12521" s="62">
        <v>12.56</v>
      </c>
      <c r="N12521" s="62">
        <v>242.92</v>
      </c>
      <c r="O12521" s="62">
        <v>58588.78</v>
      </c>
      <c r="P12521" s="63"/>
      <c r="Q12521" s="63"/>
      <c r="R12521" s="63"/>
      <c r="S12521" s="63"/>
      <c r="T12521" s="63"/>
      <c r="U12521" s="63"/>
      <c r="V12521" s="63"/>
      <c r="W12521" s="63"/>
      <c r="X12521" s="63"/>
      <c r="Y12521" s="63"/>
      <c r="Z12521" s="62">
        <v>0</v>
      </c>
      <c r="AA12521" s="63"/>
      <c r="AB12521" s="63"/>
      <c r="AC12521" s="62">
        <v>0</v>
      </c>
    </row>
    <row r="12522" spans="1:29" x14ac:dyDescent="0.25">
      <c r="A12522" s="61" t="s">
        <v>192</v>
      </c>
      <c r="B12522" s="61" t="s">
        <v>193</v>
      </c>
      <c r="C12522" s="62">
        <v>2018</v>
      </c>
      <c r="D12522" s="61" t="s">
        <v>86</v>
      </c>
      <c r="E12522" s="62">
        <v>32</v>
      </c>
      <c r="F12522" s="62">
        <v>4797</v>
      </c>
      <c r="G12522" s="62">
        <v>2182</v>
      </c>
      <c r="H12522" s="62">
        <v>5.68</v>
      </c>
      <c r="I12522" s="62">
        <v>149.91</v>
      </c>
      <c r="J12522" s="62">
        <v>4461.21</v>
      </c>
      <c r="K12522" s="62">
        <v>3238.6</v>
      </c>
      <c r="L12522" s="62">
        <v>5554</v>
      </c>
      <c r="M12522" s="62">
        <v>14.46</v>
      </c>
      <c r="N12522" s="62">
        <v>101.21</v>
      </c>
      <c r="O12522" s="62">
        <v>39055.29</v>
      </c>
      <c r="P12522" s="63"/>
      <c r="Q12522" s="63"/>
      <c r="R12522" s="63"/>
      <c r="S12522" s="63"/>
      <c r="T12522" s="63"/>
      <c r="U12522" s="63"/>
      <c r="V12522" s="63"/>
      <c r="W12522" s="63"/>
      <c r="X12522" s="63"/>
      <c r="Y12522" s="63"/>
      <c r="Z12522" s="62">
        <v>0</v>
      </c>
      <c r="AA12522" s="63"/>
      <c r="AB12522" s="63"/>
      <c r="AC12522" s="62">
        <v>0</v>
      </c>
    </row>
    <row r="12523" spans="1:29" x14ac:dyDescent="0.25">
      <c r="A12523" s="61" t="s">
        <v>383</v>
      </c>
      <c r="B12523" s="61" t="s">
        <v>384</v>
      </c>
      <c r="C12523" s="62">
        <v>2005</v>
      </c>
      <c r="D12523" s="61" t="s">
        <v>75</v>
      </c>
      <c r="E12523" s="62">
        <v>20</v>
      </c>
      <c r="F12523" s="62">
        <v>28301</v>
      </c>
      <c r="G12523" s="62">
        <v>4008</v>
      </c>
      <c r="H12523" s="62">
        <v>16.7</v>
      </c>
      <c r="I12523" s="62">
        <v>1415.05</v>
      </c>
      <c r="J12523" s="62">
        <v>26319.93</v>
      </c>
      <c r="K12523" s="62">
        <v>1523</v>
      </c>
      <c r="L12523" s="62">
        <v>2788</v>
      </c>
      <c r="M12523" s="62">
        <v>11.62</v>
      </c>
      <c r="N12523" s="62">
        <v>76.150000000000006</v>
      </c>
      <c r="O12523" s="62">
        <v>18366.310000000001</v>
      </c>
      <c r="P12523" s="63"/>
      <c r="Q12523" s="63"/>
      <c r="R12523" s="63"/>
      <c r="S12523" s="63"/>
      <c r="T12523" s="63"/>
      <c r="U12523" s="63"/>
      <c r="V12523" s="63"/>
      <c r="W12523" s="63"/>
      <c r="X12523" s="63"/>
      <c r="Y12523" s="63"/>
      <c r="Z12523" s="62">
        <v>338.88</v>
      </c>
      <c r="AA12523" s="62">
        <v>1845</v>
      </c>
      <c r="AB12523" s="62">
        <v>7.69</v>
      </c>
      <c r="AC12523" s="62">
        <v>16.940000000000001</v>
      </c>
    </row>
    <row r="12524" spans="1:29" x14ac:dyDescent="0.25">
      <c r="A12524" s="61" t="s">
        <v>426</v>
      </c>
      <c r="B12524" s="61" t="s">
        <v>427</v>
      </c>
      <c r="C12524" s="62">
        <v>2004</v>
      </c>
      <c r="D12524" s="61" t="s">
        <v>78</v>
      </c>
      <c r="E12524" s="62">
        <v>80</v>
      </c>
      <c r="F12524" s="62">
        <v>785658</v>
      </c>
      <c r="G12524" s="62">
        <v>76253</v>
      </c>
      <c r="H12524" s="62">
        <v>79.430000000000007</v>
      </c>
      <c r="I12524" s="62">
        <v>9820.73</v>
      </c>
      <c r="J12524" s="62">
        <v>730661.94</v>
      </c>
      <c r="K12524" s="62">
        <v>0</v>
      </c>
      <c r="L12524" s="63"/>
      <c r="M12524" s="63"/>
      <c r="N12524" s="63"/>
      <c r="O12524" s="63"/>
      <c r="P12524" s="63"/>
      <c r="Q12524" s="63"/>
      <c r="R12524" s="63"/>
      <c r="S12524" s="63"/>
      <c r="T12524" s="63"/>
      <c r="U12524" s="63"/>
      <c r="V12524" s="63"/>
      <c r="W12524" s="63"/>
      <c r="X12524" s="63"/>
      <c r="Y12524" s="63"/>
      <c r="Z12524" s="62">
        <v>3306000</v>
      </c>
      <c r="AA12524" s="62">
        <v>218442</v>
      </c>
      <c r="AB12524" s="62">
        <v>227.54</v>
      </c>
      <c r="AC12524" s="62">
        <v>41325</v>
      </c>
    </row>
    <row r="12525" spans="1:29" ht="30" x14ac:dyDescent="0.25">
      <c r="A12525" s="61" t="s">
        <v>237</v>
      </c>
      <c r="B12525" s="61" t="s">
        <v>238</v>
      </c>
      <c r="C12525" s="62">
        <v>2012</v>
      </c>
      <c r="D12525" s="61" t="s">
        <v>297</v>
      </c>
      <c r="E12525" s="62">
        <v>136</v>
      </c>
      <c r="F12525" s="62">
        <v>116855</v>
      </c>
      <c r="G12525" s="62">
        <v>39108</v>
      </c>
      <c r="H12525" s="62">
        <v>23.96</v>
      </c>
      <c r="I12525" s="62">
        <v>859.23</v>
      </c>
      <c r="J12525" s="62">
        <v>108675.15</v>
      </c>
      <c r="K12525" s="62">
        <v>63513</v>
      </c>
      <c r="L12525" s="62">
        <v>128925</v>
      </c>
      <c r="M12525" s="62">
        <v>79</v>
      </c>
      <c r="N12525" s="62">
        <v>467.01</v>
      </c>
      <c r="O12525" s="62">
        <v>765922.32</v>
      </c>
      <c r="P12525" s="63"/>
      <c r="Q12525" s="63"/>
      <c r="R12525" s="63"/>
      <c r="S12525" s="63"/>
      <c r="T12525" s="63"/>
      <c r="U12525" s="63"/>
      <c r="V12525" s="63"/>
      <c r="W12525" s="63"/>
      <c r="X12525" s="63"/>
      <c r="Y12525" s="63"/>
      <c r="Z12525" s="62">
        <v>1198792</v>
      </c>
      <c r="AA12525" s="62">
        <v>92252</v>
      </c>
      <c r="AB12525" s="62">
        <v>56.53</v>
      </c>
      <c r="AC12525" s="62">
        <v>8814.65</v>
      </c>
    </row>
    <row r="12526" spans="1:29" ht="30" x14ac:dyDescent="0.25">
      <c r="A12526" s="61" t="s">
        <v>367</v>
      </c>
      <c r="B12526" s="61" t="s">
        <v>368</v>
      </c>
      <c r="C12526" s="62">
        <v>2015</v>
      </c>
      <c r="D12526" s="61" t="s">
        <v>89</v>
      </c>
      <c r="E12526" s="62">
        <v>81</v>
      </c>
      <c r="F12526" s="62">
        <v>356671</v>
      </c>
      <c r="G12526" s="62">
        <v>54084</v>
      </c>
      <c r="H12526" s="62">
        <v>55.64</v>
      </c>
      <c r="I12526" s="62">
        <v>4403.3500000000004</v>
      </c>
      <c r="J12526" s="62">
        <v>331704.03000000003</v>
      </c>
      <c r="K12526" s="62">
        <v>39002.910000000003</v>
      </c>
      <c r="L12526" s="62">
        <v>36997</v>
      </c>
      <c r="M12526" s="62">
        <v>38.06</v>
      </c>
      <c r="N12526" s="62">
        <v>481.52</v>
      </c>
      <c r="O12526" s="62">
        <v>470347.79</v>
      </c>
      <c r="P12526" s="63"/>
      <c r="Q12526" s="63"/>
      <c r="R12526" s="63"/>
      <c r="S12526" s="63"/>
      <c r="T12526" s="63"/>
      <c r="U12526" s="63"/>
      <c r="V12526" s="63"/>
      <c r="W12526" s="63"/>
      <c r="X12526" s="63"/>
      <c r="Y12526" s="63"/>
      <c r="Z12526" s="62">
        <v>93200</v>
      </c>
      <c r="AA12526" s="62">
        <v>9102</v>
      </c>
      <c r="AB12526" s="62">
        <v>9.36</v>
      </c>
      <c r="AC12526" s="62">
        <v>1150.6199999999999</v>
      </c>
    </row>
    <row r="12527" spans="1:29" ht="30" x14ac:dyDescent="0.25">
      <c r="A12527" s="61" t="s">
        <v>367</v>
      </c>
      <c r="B12527" s="61" t="s">
        <v>368</v>
      </c>
      <c r="C12527" s="62">
        <v>2016</v>
      </c>
      <c r="D12527" s="61" t="s">
        <v>99</v>
      </c>
      <c r="E12527" s="62">
        <v>60</v>
      </c>
      <c r="F12527" s="62">
        <v>215592</v>
      </c>
      <c r="G12527" s="62">
        <v>60898</v>
      </c>
      <c r="H12527" s="62">
        <v>84.58</v>
      </c>
      <c r="I12527" s="62">
        <v>3593.2</v>
      </c>
      <c r="J12527" s="62">
        <v>200500.56</v>
      </c>
      <c r="K12527" s="62">
        <v>15174.59</v>
      </c>
      <c r="L12527" s="62">
        <v>17050</v>
      </c>
      <c r="M12527" s="62">
        <v>23.68</v>
      </c>
      <c r="N12527" s="63"/>
      <c r="O12527" s="63"/>
      <c r="P12527" s="63"/>
      <c r="Q12527" s="63"/>
      <c r="R12527" s="63"/>
      <c r="S12527" s="63"/>
      <c r="T12527" s="63"/>
      <c r="U12527" s="63"/>
      <c r="V12527" s="63"/>
      <c r="W12527" s="63"/>
      <c r="X12527" s="63"/>
      <c r="Y12527" s="63"/>
      <c r="Z12527" s="62">
        <v>73000</v>
      </c>
      <c r="AA12527" s="62">
        <v>7430</v>
      </c>
      <c r="AB12527" s="62">
        <v>10.32</v>
      </c>
      <c r="AC12527" s="62">
        <v>1216.67</v>
      </c>
    </row>
    <row r="12528" spans="1:29" ht="30" x14ac:dyDescent="0.25">
      <c r="A12528" s="61" t="s">
        <v>536</v>
      </c>
      <c r="B12528" s="61" t="s">
        <v>537</v>
      </c>
      <c r="C12528" s="62">
        <v>2004</v>
      </c>
      <c r="D12528" s="61" t="s">
        <v>75</v>
      </c>
      <c r="E12528" s="62">
        <v>6</v>
      </c>
      <c r="F12528" s="62">
        <v>3405</v>
      </c>
      <c r="G12528" s="62">
        <v>611</v>
      </c>
      <c r="H12528" s="62">
        <v>8.49</v>
      </c>
      <c r="I12528" s="62">
        <v>567.5</v>
      </c>
      <c r="J12528" s="62">
        <v>3166.65</v>
      </c>
      <c r="K12528" s="62">
        <v>0</v>
      </c>
      <c r="L12528" s="63"/>
      <c r="M12528" s="63"/>
      <c r="N12528" s="63"/>
      <c r="O12528" s="63"/>
      <c r="P12528" s="63"/>
      <c r="Q12528" s="63"/>
      <c r="R12528" s="63"/>
      <c r="S12528" s="63"/>
      <c r="T12528" s="63"/>
      <c r="U12528" s="63"/>
      <c r="V12528" s="63"/>
      <c r="W12528" s="63"/>
      <c r="X12528" s="63"/>
      <c r="Y12528" s="63"/>
      <c r="Z12528" s="62">
        <v>0</v>
      </c>
      <c r="AA12528" s="63"/>
      <c r="AB12528" s="63"/>
      <c r="AC12528" s="62">
        <v>0</v>
      </c>
    </row>
    <row r="12529" spans="1:29" x14ac:dyDescent="0.25">
      <c r="A12529" s="61" t="s">
        <v>332</v>
      </c>
      <c r="B12529" s="61" t="s">
        <v>333</v>
      </c>
      <c r="C12529" s="62">
        <v>2015</v>
      </c>
      <c r="D12529" s="61" t="s">
        <v>226</v>
      </c>
      <c r="E12529" s="62">
        <v>23</v>
      </c>
      <c r="F12529" s="62">
        <v>87590</v>
      </c>
      <c r="G12529" s="62">
        <v>20510</v>
      </c>
      <c r="H12529" s="62">
        <v>74.31</v>
      </c>
      <c r="I12529" s="62">
        <v>3808.26</v>
      </c>
      <c r="J12529" s="62">
        <v>81458.7</v>
      </c>
      <c r="K12529" s="62">
        <v>5038.8</v>
      </c>
      <c r="L12529" s="62">
        <v>5333</v>
      </c>
      <c r="M12529" s="62">
        <v>19.32</v>
      </c>
      <c r="N12529" s="62">
        <v>219.08</v>
      </c>
      <c r="O12529" s="62">
        <v>60764.37</v>
      </c>
      <c r="P12529" s="63"/>
      <c r="Q12529" s="63"/>
      <c r="R12529" s="63"/>
      <c r="S12529" s="63"/>
      <c r="T12529" s="63"/>
      <c r="U12529" s="63"/>
      <c r="V12529" s="63"/>
      <c r="W12529" s="63"/>
      <c r="X12529" s="63"/>
      <c r="Y12529" s="63"/>
      <c r="Z12529" s="62">
        <v>91970</v>
      </c>
      <c r="AA12529" s="62">
        <v>12177</v>
      </c>
      <c r="AB12529" s="62">
        <v>44.12</v>
      </c>
      <c r="AC12529" s="62">
        <v>3998.7</v>
      </c>
    </row>
    <row r="12530" spans="1:29" x14ac:dyDescent="0.25">
      <c r="A12530" s="61" t="s">
        <v>260</v>
      </c>
      <c r="B12530" s="61" t="s">
        <v>261</v>
      </c>
      <c r="C12530" s="62">
        <v>2010</v>
      </c>
      <c r="D12530" s="61" t="s">
        <v>226</v>
      </c>
      <c r="E12530" s="62">
        <v>50</v>
      </c>
      <c r="F12530" s="62">
        <v>211680</v>
      </c>
      <c r="G12530" s="62">
        <v>29582</v>
      </c>
      <c r="H12530" s="62">
        <v>49.3</v>
      </c>
      <c r="I12530" s="62">
        <v>4233.6000000000004</v>
      </c>
      <c r="J12530" s="62">
        <v>196862.4</v>
      </c>
      <c r="K12530" s="62">
        <v>21806.98</v>
      </c>
      <c r="L12530" s="62">
        <v>25625</v>
      </c>
      <c r="M12530" s="62">
        <v>42.71</v>
      </c>
      <c r="N12530" s="62">
        <v>436.14</v>
      </c>
      <c r="O12530" s="62">
        <v>262976.96000000002</v>
      </c>
      <c r="P12530" s="63"/>
      <c r="Q12530" s="63"/>
      <c r="R12530" s="63"/>
      <c r="S12530" s="63"/>
      <c r="T12530" s="63"/>
      <c r="U12530" s="63"/>
      <c r="V12530" s="63"/>
      <c r="W12530" s="63"/>
      <c r="X12530" s="63"/>
      <c r="Y12530" s="63"/>
      <c r="Z12530" s="62">
        <v>2333</v>
      </c>
      <c r="AA12530" s="62">
        <v>17734</v>
      </c>
      <c r="AB12530" s="62">
        <v>29.56</v>
      </c>
      <c r="AC12530" s="62">
        <v>46.66</v>
      </c>
    </row>
    <row r="12531" spans="1:29" ht="30" x14ac:dyDescent="0.25">
      <c r="A12531" s="61" t="s">
        <v>464</v>
      </c>
      <c r="B12531" s="61" t="s">
        <v>465</v>
      </c>
      <c r="C12531" s="62">
        <v>2012</v>
      </c>
      <c r="D12531" s="61" t="s">
        <v>89</v>
      </c>
      <c r="E12531" s="62">
        <v>9</v>
      </c>
      <c r="F12531" s="62">
        <v>59560</v>
      </c>
      <c r="G12531" s="62">
        <v>9019</v>
      </c>
      <c r="H12531" s="62">
        <v>83.51</v>
      </c>
      <c r="I12531" s="62">
        <v>6617.78</v>
      </c>
      <c r="J12531" s="62">
        <v>55390.8</v>
      </c>
      <c r="K12531" s="62">
        <v>0</v>
      </c>
      <c r="L12531" s="63"/>
      <c r="M12531" s="63"/>
      <c r="N12531" s="63"/>
      <c r="O12531" s="63"/>
      <c r="P12531" s="63"/>
      <c r="Q12531" s="63"/>
      <c r="R12531" s="63"/>
      <c r="S12531" s="63"/>
      <c r="T12531" s="63"/>
      <c r="U12531" s="62">
        <v>12731</v>
      </c>
      <c r="V12531" s="62">
        <v>14870</v>
      </c>
      <c r="W12531" s="62">
        <v>137.69</v>
      </c>
      <c r="X12531" s="62">
        <v>1414</v>
      </c>
      <c r="Y12531" s="62">
        <v>284970.7</v>
      </c>
      <c r="Z12531" s="62">
        <v>352.92</v>
      </c>
      <c r="AA12531" s="62">
        <v>611</v>
      </c>
      <c r="AB12531" s="62">
        <v>5.66</v>
      </c>
      <c r="AC12531" s="62">
        <v>39.21</v>
      </c>
    </row>
    <row r="12532" spans="1:29" ht="60" x14ac:dyDescent="0.25">
      <c r="A12532" s="61" t="s">
        <v>567</v>
      </c>
      <c r="B12532" s="61" t="s">
        <v>568</v>
      </c>
      <c r="C12532" s="62">
        <v>2011</v>
      </c>
      <c r="D12532" s="61" t="s">
        <v>75</v>
      </c>
      <c r="E12532" s="62">
        <v>4</v>
      </c>
      <c r="F12532" s="63"/>
      <c r="G12532" s="63"/>
      <c r="H12532" s="63"/>
      <c r="I12532" s="63"/>
      <c r="J12532" s="63"/>
      <c r="K12532" s="62">
        <v>0</v>
      </c>
      <c r="L12532" s="63"/>
      <c r="M12532" s="63"/>
      <c r="N12532" s="63"/>
      <c r="O12532" s="63"/>
      <c r="P12532" s="63"/>
      <c r="Q12532" s="63"/>
      <c r="R12532" s="63"/>
      <c r="S12532" s="63"/>
      <c r="T12532" s="63"/>
      <c r="U12532" s="63"/>
      <c r="V12532" s="63"/>
      <c r="W12532" s="63"/>
      <c r="X12532" s="63"/>
      <c r="Y12532" s="63"/>
      <c r="Z12532" s="62">
        <v>0</v>
      </c>
      <c r="AA12532" s="63"/>
      <c r="AB12532" s="63"/>
      <c r="AC12532" s="62">
        <v>0</v>
      </c>
    </row>
    <row r="12533" spans="1:29" x14ac:dyDescent="0.25">
      <c r="A12533" s="61" t="s">
        <v>291</v>
      </c>
      <c r="B12533" s="61" t="s">
        <v>292</v>
      </c>
      <c r="C12533" s="62">
        <v>2012</v>
      </c>
      <c r="D12533" s="61" t="s">
        <v>78</v>
      </c>
      <c r="E12533" s="62">
        <v>70</v>
      </c>
      <c r="F12533" s="62">
        <v>528500</v>
      </c>
      <c r="G12533" s="62">
        <v>67410</v>
      </c>
      <c r="H12533" s="62">
        <v>80.25</v>
      </c>
      <c r="I12533" s="62">
        <v>7550</v>
      </c>
      <c r="J12533" s="62">
        <v>491505</v>
      </c>
      <c r="K12533" s="62">
        <v>0</v>
      </c>
      <c r="L12533" s="63"/>
      <c r="M12533" s="63"/>
      <c r="N12533" s="63"/>
      <c r="O12533" s="63"/>
      <c r="P12533" s="63"/>
      <c r="Q12533" s="63"/>
      <c r="R12533" s="63"/>
      <c r="S12533" s="63"/>
      <c r="T12533" s="63"/>
      <c r="U12533" s="63"/>
      <c r="V12533" s="63"/>
      <c r="W12533" s="63"/>
      <c r="X12533" s="63"/>
      <c r="Y12533" s="63"/>
      <c r="Z12533" s="62">
        <v>83492</v>
      </c>
      <c r="AA12533" s="62">
        <v>2639</v>
      </c>
      <c r="AB12533" s="62">
        <v>3.14</v>
      </c>
      <c r="AC12533" s="62">
        <v>1192.74</v>
      </c>
    </row>
    <row r="12534" spans="1:29" ht="30" x14ac:dyDescent="0.25">
      <c r="A12534" s="61" t="s">
        <v>120</v>
      </c>
      <c r="B12534" s="61" t="s">
        <v>121</v>
      </c>
      <c r="C12534" s="62">
        <v>2008</v>
      </c>
      <c r="D12534" s="61" t="s">
        <v>298</v>
      </c>
      <c r="E12534" s="62">
        <v>8</v>
      </c>
      <c r="F12534" s="62">
        <v>127</v>
      </c>
      <c r="G12534" s="62">
        <v>33</v>
      </c>
      <c r="H12534" s="62">
        <v>0.34</v>
      </c>
      <c r="I12534" s="62">
        <v>15.88</v>
      </c>
      <c r="J12534" s="62">
        <v>118.11</v>
      </c>
      <c r="K12534" s="62">
        <v>132.88</v>
      </c>
      <c r="L12534" s="62">
        <v>235</v>
      </c>
      <c r="M12534" s="62">
        <v>2.4500000000000002</v>
      </c>
      <c r="N12534" s="62">
        <v>16.61</v>
      </c>
      <c r="O12534" s="62">
        <v>1602.45</v>
      </c>
      <c r="P12534" s="63"/>
      <c r="Q12534" s="63"/>
      <c r="R12534" s="63"/>
      <c r="S12534" s="63"/>
      <c r="T12534" s="63"/>
      <c r="U12534" s="63"/>
      <c r="V12534" s="63"/>
      <c r="W12534" s="63"/>
      <c r="X12534" s="63"/>
      <c r="Y12534" s="63"/>
      <c r="Z12534" s="62">
        <v>49500</v>
      </c>
      <c r="AA12534" s="62">
        <v>3048</v>
      </c>
      <c r="AB12534" s="62">
        <v>31.75</v>
      </c>
      <c r="AC12534" s="62">
        <v>6187.5</v>
      </c>
    </row>
    <row r="12535" spans="1:29" x14ac:dyDescent="0.25">
      <c r="A12535" s="61" t="s">
        <v>235</v>
      </c>
      <c r="B12535" s="61" t="s">
        <v>236</v>
      </c>
      <c r="C12535" s="62">
        <v>2007</v>
      </c>
      <c r="D12535" s="61" t="s">
        <v>94</v>
      </c>
      <c r="E12535" s="62">
        <v>10</v>
      </c>
      <c r="F12535" s="62">
        <v>4447</v>
      </c>
      <c r="G12535" s="62">
        <v>951</v>
      </c>
      <c r="H12535" s="62">
        <v>7.93</v>
      </c>
      <c r="I12535" s="62">
        <v>444.7</v>
      </c>
      <c r="J12535" s="62">
        <v>4135.71</v>
      </c>
      <c r="K12535" s="62">
        <v>2819.59</v>
      </c>
      <c r="L12535" s="62">
        <v>4739</v>
      </c>
      <c r="M12535" s="62">
        <v>39.49</v>
      </c>
      <c r="N12535" s="62">
        <v>281.95999999999998</v>
      </c>
      <c r="O12535" s="62">
        <v>34002.31</v>
      </c>
      <c r="P12535" s="63"/>
      <c r="Q12535" s="63"/>
      <c r="R12535" s="63"/>
      <c r="S12535" s="63"/>
      <c r="T12535" s="63"/>
      <c r="U12535" s="62">
        <v>456</v>
      </c>
      <c r="V12535" s="62">
        <v>1382</v>
      </c>
      <c r="W12535" s="62">
        <v>11.52</v>
      </c>
      <c r="X12535" s="62">
        <v>45</v>
      </c>
      <c r="Y12535" s="62">
        <v>10207.1</v>
      </c>
      <c r="Z12535" s="62">
        <v>121700</v>
      </c>
      <c r="AA12535" s="62">
        <v>1248</v>
      </c>
      <c r="AB12535" s="62">
        <v>10.4</v>
      </c>
      <c r="AC12535" s="62">
        <v>12170</v>
      </c>
    </row>
    <row r="12536" spans="1:29" x14ac:dyDescent="0.25">
      <c r="A12536" s="61" t="s">
        <v>397</v>
      </c>
      <c r="B12536" s="61" t="s">
        <v>398</v>
      </c>
      <c r="C12536" s="62">
        <v>2016</v>
      </c>
      <c r="D12536" s="61" t="s">
        <v>94</v>
      </c>
      <c r="E12536" s="62">
        <v>8</v>
      </c>
      <c r="F12536" s="62">
        <v>1127</v>
      </c>
      <c r="G12536" s="62">
        <v>400</v>
      </c>
      <c r="H12536" s="62">
        <v>4.17</v>
      </c>
      <c r="I12536" s="62">
        <v>140.88</v>
      </c>
      <c r="J12536" s="62">
        <v>1048.1099999999999</v>
      </c>
      <c r="K12536" s="62">
        <v>0</v>
      </c>
      <c r="L12536" s="63"/>
      <c r="M12536" s="63"/>
      <c r="N12536" s="63"/>
      <c r="O12536" s="63"/>
      <c r="P12536" s="63"/>
      <c r="Q12536" s="63"/>
      <c r="R12536" s="63"/>
      <c r="S12536" s="63"/>
      <c r="T12536" s="63"/>
      <c r="U12536" s="62">
        <v>400</v>
      </c>
      <c r="V12536" s="62">
        <v>612</v>
      </c>
      <c r="W12536" s="62">
        <v>6.38</v>
      </c>
      <c r="X12536" s="62">
        <v>50</v>
      </c>
      <c r="Y12536" s="62">
        <v>8953.6</v>
      </c>
      <c r="Z12536" s="62">
        <v>23800</v>
      </c>
      <c r="AA12536" s="62">
        <v>1455</v>
      </c>
      <c r="AB12536" s="62">
        <v>15.16</v>
      </c>
      <c r="AC12536" s="62">
        <v>2975</v>
      </c>
    </row>
    <row r="12537" spans="1:29" x14ac:dyDescent="0.25">
      <c r="A12537" s="61" t="s">
        <v>426</v>
      </c>
      <c r="B12537" s="61" t="s">
        <v>427</v>
      </c>
      <c r="C12537" s="62">
        <v>2014</v>
      </c>
      <c r="D12537" s="61" t="s">
        <v>150</v>
      </c>
      <c r="E12537" s="62">
        <v>8</v>
      </c>
      <c r="F12537" s="63"/>
      <c r="G12537" s="63"/>
      <c r="H12537" s="63"/>
      <c r="I12537" s="63"/>
      <c r="J12537" s="63"/>
      <c r="K12537" s="62">
        <v>0</v>
      </c>
      <c r="L12537" s="63"/>
      <c r="M12537" s="63"/>
      <c r="N12537" s="63"/>
      <c r="O12537" s="63"/>
      <c r="P12537" s="63"/>
      <c r="Q12537" s="63"/>
      <c r="R12537" s="63"/>
      <c r="S12537" s="63"/>
      <c r="T12537" s="63"/>
      <c r="U12537" s="63"/>
      <c r="V12537" s="63"/>
      <c r="W12537" s="63"/>
      <c r="X12537" s="63"/>
      <c r="Y12537" s="63"/>
      <c r="Z12537" s="62">
        <v>0</v>
      </c>
      <c r="AA12537" s="63"/>
      <c r="AB12537" s="63"/>
      <c r="AC12537" s="62">
        <v>0</v>
      </c>
    </row>
    <row r="12538" spans="1:29" x14ac:dyDescent="0.25">
      <c r="A12538" s="61" t="s">
        <v>202</v>
      </c>
      <c r="B12538" s="61" t="s">
        <v>203</v>
      </c>
      <c r="C12538" s="62">
        <v>2007</v>
      </c>
      <c r="D12538" s="61" t="s">
        <v>75</v>
      </c>
      <c r="E12538" s="62">
        <v>6</v>
      </c>
      <c r="F12538" s="62">
        <v>3994</v>
      </c>
      <c r="G12538" s="62">
        <v>863</v>
      </c>
      <c r="H12538" s="62">
        <v>11.99</v>
      </c>
      <c r="I12538" s="62">
        <v>665.67</v>
      </c>
      <c r="J12538" s="62">
        <v>3714.42</v>
      </c>
      <c r="K12538" s="62">
        <v>0</v>
      </c>
      <c r="L12538" s="63"/>
      <c r="M12538" s="63"/>
      <c r="N12538" s="63"/>
      <c r="O12538" s="63"/>
      <c r="P12538" s="63"/>
      <c r="Q12538" s="63"/>
      <c r="R12538" s="63"/>
      <c r="S12538" s="63"/>
      <c r="T12538" s="63"/>
      <c r="U12538" s="63"/>
      <c r="V12538" s="63"/>
      <c r="W12538" s="63"/>
      <c r="X12538" s="63"/>
      <c r="Y12538" s="63"/>
      <c r="Z12538" s="62">
        <v>69864</v>
      </c>
      <c r="AA12538" s="62">
        <v>3429</v>
      </c>
      <c r="AB12538" s="62">
        <v>47.63</v>
      </c>
      <c r="AC12538" s="62">
        <v>11644</v>
      </c>
    </row>
    <row r="12539" spans="1:29" x14ac:dyDescent="0.25">
      <c r="A12539" s="61" t="s">
        <v>81</v>
      </c>
      <c r="B12539" s="61" t="s">
        <v>82</v>
      </c>
      <c r="C12539" s="62">
        <v>2009</v>
      </c>
      <c r="D12539" s="61" t="s">
        <v>83</v>
      </c>
      <c r="E12539" s="62">
        <v>7</v>
      </c>
      <c r="F12539" s="62">
        <v>7730</v>
      </c>
      <c r="G12539" s="62">
        <v>1365</v>
      </c>
      <c r="H12539" s="62">
        <v>16.25</v>
      </c>
      <c r="I12539" s="62">
        <v>1104.29</v>
      </c>
      <c r="J12539" s="62">
        <v>7188.9</v>
      </c>
      <c r="K12539" s="62">
        <v>0</v>
      </c>
      <c r="L12539" s="63"/>
      <c r="M12539" s="63"/>
      <c r="N12539" s="63"/>
      <c r="O12539" s="63"/>
      <c r="P12539" s="63"/>
      <c r="Q12539" s="63"/>
      <c r="R12539" s="63"/>
      <c r="S12539" s="63"/>
      <c r="T12539" s="63"/>
      <c r="U12539" s="63"/>
      <c r="V12539" s="63"/>
      <c r="W12539" s="63"/>
      <c r="X12539" s="63"/>
      <c r="Y12539" s="63"/>
      <c r="Z12539" s="62">
        <v>1127</v>
      </c>
      <c r="AA12539" s="62">
        <v>4622</v>
      </c>
      <c r="AB12539" s="62">
        <v>55.02</v>
      </c>
      <c r="AC12539" s="62">
        <v>161</v>
      </c>
    </row>
    <row r="12540" spans="1:29" ht="30" x14ac:dyDescent="0.25">
      <c r="A12540" s="61" t="s">
        <v>142</v>
      </c>
      <c r="B12540" s="61" t="s">
        <v>143</v>
      </c>
      <c r="C12540" s="62">
        <v>2014</v>
      </c>
      <c r="D12540" s="61" t="s">
        <v>86</v>
      </c>
      <c r="E12540" s="62">
        <v>126</v>
      </c>
      <c r="F12540" s="63"/>
      <c r="G12540" s="63"/>
      <c r="H12540" s="63"/>
      <c r="I12540" s="63"/>
      <c r="J12540" s="63"/>
      <c r="K12540" s="62">
        <v>0</v>
      </c>
      <c r="L12540" s="63"/>
      <c r="M12540" s="63"/>
      <c r="N12540" s="63"/>
      <c r="O12540" s="63"/>
      <c r="P12540" s="63"/>
      <c r="Q12540" s="63"/>
      <c r="R12540" s="63"/>
      <c r="S12540" s="63"/>
      <c r="T12540" s="63"/>
      <c r="U12540" s="63"/>
      <c r="V12540" s="63"/>
      <c r="W12540" s="63"/>
      <c r="X12540" s="63"/>
      <c r="Y12540" s="63"/>
      <c r="Z12540" s="62">
        <v>3121037.53</v>
      </c>
      <c r="AA12540" s="62">
        <v>189043</v>
      </c>
      <c r="AB12540" s="62">
        <v>125.03</v>
      </c>
      <c r="AC12540" s="62">
        <v>24770.14</v>
      </c>
    </row>
    <row r="12541" spans="1:29" x14ac:dyDescent="0.25">
      <c r="A12541" s="61" t="s">
        <v>229</v>
      </c>
      <c r="B12541" s="61" t="s">
        <v>230</v>
      </c>
      <c r="C12541" s="62">
        <v>2008</v>
      </c>
      <c r="D12541" s="61" t="s">
        <v>89</v>
      </c>
      <c r="E12541" s="62">
        <v>103</v>
      </c>
      <c r="F12541" s="62">
        <v>808080</v>
      </c>
      <c r="G12541" s="62">
        <v>115476</v>
      </c>
      <c r="H12541" s="62">
        <v>93.43</v>
      </c>
      <c r="I12541" s="62">
        <v>7845.44</v>
      </c>
      <c r="J12541" s="62">
        <v>751514.4</v>
      </c>
      <c r="K12541" s="62">
        <v>63638.22</v>
      </c>
      <c r="L12541" s="62">
        <v>86488</v>
      </c>
      <c r="M12541" s="62">
        <v>69.97</v>
      </c>
      <c r="N12541" s="62">
        <v>617.85</v>
      </c>
      <c r="O12541" s="62">
        <v>767432.33</v>
      </c>
      <c r="P12541" s="63"/>
      <c r="Q12541" s="63"/>
      <c r="R12541" s="63"/>
      <c r="S12541" s="63"/>
      <c r="T12541" s="63"/>
      <c r="U12541" s="63"/>
      <c r="V12541" s="63"/>
      <c r="W12541" s="63"/>
      <c r="X12541" s="63"/>
      <c r="Y12541" s="63"/>
      <c r="Z12541" s="62">
        <v>468453</v>
      </c>
      <c r="AA12541" s="62">
        <v>51947</v>
      </c>
      <c r="AB12541" s="62">
        <v>42.03</v>
      </c>
      <c r="AC12541" s="62">
        <v>4548.09</v>
      </c>
    </row>
    <row r="12542" spans="1:29" ht="45" x14ac:dyDescent="0.25">
      <c r="A12542" s="61" t="s">
        <v>109</v>
      </c>
      <c r="B12542" s="61" t="s">
        <v>110</v>
      </c>
      <c r="C12542" s="62">
        <v>2006</v>
      </c>
      <c r="D12542" s="61" t="s">
        <v>83</v>
      </c>
      <c r="E12542" s="62">
        <v>6</v>
      </c>
      <c r="F12542" s="62">
        <v>868</v>
      </c>
      <c r="G12542" s="62">
        <v>342</v>
      </c>
      <c r="H12542" s="62">
        <v>4.75</v>
      </c>
      <c r="I12542" s="62">
        <v>144.66999999999999</v>
      </c>
      <c r="J12542" s="62">
        <v>807.24</v>
      </c>
      <c r="K12542" s="62">
        <v>0</v>
      </c>
      <c r="L12542" s="63"/>
      <c r="M12542" s="63"/>
      <c r="N12542" s="63"/>
      <c r="O12542" s="63"/>
      <c r="P12542" s="63"/>
      <c r="Q12542" s="63"/>
      <c r="R12542" s="63"/>
      <c r="S12542" s="63"/>
      <c r="T12542" s="63"/>
      <c r="U12542" s="63"/>
      <c r="V12542" s="63"/>
      <c r="W12542" s="63"/>
      <c r="X12542" s="63"/>
      <c r="Y12542" s="63"/>
      <c r="Z12542" s="62">
        <v>264926</v>
      </c>
      <c r="AA12542" s="62">
        <v>22233</v>
      </c>
      <c r="AB12542" s="62">
        <v>308.79000000000002</v>
      </c>
      <c r="AC12542" s="62">
        <v>44154.33</v>
      </c>
    </row>
    <row r="12543" spans="1:29" x14ac:dyDescent="0.25">
      <c r="A12543" s="61" t="s">
        <v>70</v>
      </c>
      <c r="B12543" s="61" t="s">
        <v>71</v>
      </c>
      <c r="C12543" s="62">
        <v>2008</v>
      </c>
      <c r="D12543" s="61" t="s">
        <v>86</v>
      </c>
      <c r="E12543" s="62">
        <v>131</v>
      </c>
      <c r="F12543" s="62">
        <v>844447</v>
      </c>
      <c r="G12543" s="62">
        <v>124346</v>
      </c>
      <c r="H12543" s="62">
        <v>79.099999999999994</v>
      </c>
      <c r="I12543" s="62">
        <v>6446.16</v>
      </c>
      <c r="J12543" s="62">
        <v>785335.71</v>
      </c>
      <c r="K12543" s="62">
        <v>119356</v>
      </c>
      <c r="L12543" s="62">
        <v>211986</v>
      </c>
      <c r="M12543" s="62">
        <v>134.85</v>
      </c>
      <c r="N12543" s="62">
        <v>911.11</v>
      </c>
      <c r="O12543" s="62">
        <v>1439349.81</v>
      </c>
      <c r="P12543" s="63"/>
      <c r="Q12543" s="63"/>
      <c r="R12543" s="63"/>
      <c r="S12543" s="63"/>
      <c r="T12543" s="63"/>
      <c r="U12543" s="63"/>
      <c r="V12543" s="63"/>
      <c r="W12543" s="63"/>
      <c r="X12543" s="63"/>
      <c r="Y12543" s="63"/>
      <c r="Z12543" s="62">
        <v>16284</v>
      </c>
      <c r="AA12543" s="62">
        <v>77367</v>
      </c>
      <c r="AB12543" s="62">
        <v>49.22</v>
      </c>
      <c r="AC12543" s="62">
        <v>124.31</v>
      </c>
    </row>
    <row r="12544" spans="1:29" ht="30" x14ac:dyDescent="0.25">
      <c r="A12544" s="61" t="s">
        <v>115</v>
      </c>
      <c r="B12544" s="61" t="s">
        <v>116</v>
      </c>
      <c r="C12544" s="62">
        <v>2014</v>
      </c>
      <c r="D12544" s="61" t="s">
        <v>135</v>
      </c>
      <c r="E12544" s="62">
        <v>24</v>
      </c>
      <c r="F12544" s="62">
        <v>7998</v>
      </c>
      <c r="G12544" s="62">
        <v>1815</v>
      </c>
      <c r="H12544" s="62">
        <v>6.3</v>
      </c>
      <c r="I12544" s="62">
        <v>333.25</v>
      </c>
      <c r="J12544" s="62">
        <v>7438.14</v>
      </c>
      <c r="K12544" s="62">
        <v>0</v>
      </c>
      <c r="L12544" s="63"/>
      <c r="M12544" s="63"/>
      <c r="N12544" s="63"/>
      <c r="O12544" s="63"/>
      <c r="P12544" s="63"/>
      <c r="Q12544" s="63"/>
      <c r="R12544" s="63"/>
      <c r="S12544" s="63"/>
      <c r="T12544" s="63"/>
      <c r="U12544" s="62">
        <v>1127</v>
      </c>
      <c r="V12544" s="62">
        <v>3503</v>
      </c>
      <c r="W12544" s="62">
        <v>12.16</v>
      </c>
      <c r="X12544" s="62">
        <v>46</v>
      </c>
      <c r="Y12544" s="62">
        <v>25226.77</v>
      </c>
      <c r="Z12544" s="62">
        <v>146500</v>
      </c>
      <c r="AA12544" s="62">
        <v>21543</v>
      </c>
      <c r="AB12544" s="62">
        <v>74.8</v>
      </c>
      <c r="AC12544" s="62">
        <v>6104.17</v>
      </c>
    </row>
    <row r="12545" spans="1:29" x14ac:dyDescent="0.25">
      <c r="A12545" s="61" t="s">
        <v>126</v>
      </c>
      <c r="B12545" s="61" t="s">
        <v>127</v>
      </c>
      <c r="C12545" s="62">
        <v>2017</v>
      </c>
      <c r="D12545" s="61" t="s">
        <v>99</v>
      </c>
      <c r="E12545" s="62">
        <v>47</v>
      </c>
      <c r="F12545" s="62">
        <v>164309</v>
      </c>
      <c r="G12545" s="62">
        <v>34034</v>
      </c>
      <c r="H12545" s="62">
        <v>60.34</v>
      </c>
      <c r="I12545" s="62">
        <v>3495.94</v>
      </c>
      <c r="J12545" s="62">
        <v>152807.37</v>
      </c>
      <c r="K12545" s="62">
        <v>23306.5</v>
      </c>
      <c r="L12545" s="62">
        <v>25235</v>
      </c>
      <c r="M12545" s="62">
        <v>44.74</v>
      </c>
      <c r="N12545" s="62">
        <v>495.88</v>
      </c>
      <c r="O12545" s="62">
        <v>281060.06</v>
      </c>
      <c r="P12545" s="63"/>
      <c r="Q12545" s="63"/>
      <c r="R12545" s="63"/>
      <c r="S12545" s="63"/>
      <c r="T12545" s="63"/>
      <c r="U12545" s="63"/>
      <c r="V12545" s="63"/>
      <c r="W12545" s="63"/>
      <c r="X12545" s="63"/>
      <c r="Y12545" s="63"/>
      <c r="Z12545" s="62">
        <v>1971</v>
      </c>
      <c r="AA12545" s="62">
        <v>20756</v>
      </c>
      <c r="AB12545" s="62">
        <v>36.799999999999997</v>
      </c>
      <c r="AC12545" s="62">
        <v>41.94</v>
      </c>
    </row>
    <row r="12546" spans="1:29" x14ac:dyDescent="0.25">
      <c r="A12546" s="61" t="s">
        <v>161</v>
      </c>
      <c r="B12546" s="61" t="s">
        <v>162</v>
      </c>
      <c r="C12546" s="62">
        <v>2016</v>
      </c>
      <c r="D12546" s="61" t="s">
        <v>78</v>
      </c>
      <c r="E12546" s="62">
        <v>38</v>
      </c>
      <c r="F12546" s="62">
        <v>152856</v>
      </c>
      <c r="G12546" s="62">
        <v>29226</v>
      </c>
      <c r="H12546" s="62">
        <v>64.09</v>
      </c>
      <c r="I12546" s="62">
        <v>4022.53</v>
      </c>
      <c r="J12546" s="62">
        <v>142156.07999999999</v>
      </c>
      <c r="K12546" s="62">
        <v>3886.52</v>
      </c>
      <c r="L12546" s="62">
        <v>42648</v>
      </c>
      <c r="M12546" s="62">
        <v>93.53</v>
      </c>
      <c r="N12546" s="62">
        <v>102.28</v>
      </c>
      <c r="O12546" s="62">
        <v>46868.69</v>
      </c>
      <c r="P12546" s="63"/>
      <c r="Q12546" s="63"/>
      <c r="R12546" s="63"/>
      <c r="S12546" s="63"/>
      <c r="T12546" s="63"/>
      <c r="U12546" s="63"/>
      <c r="V12546" s="63"/>
      <c r="W12546" s="63"/>
      <c r="X12546" s="63"/>
      <c r="Y12546" s="63"/>
      <c r="Z12546" s="62">
        <v>81782</v>
      </c>
      <c r="AA12546" s="62">
        <v>47244</v>
      </c>
      <c r="AB12546" s="62">
        <v>103.61</v>
      </c>
      <c r="AC12546" s="62">
        <v>2152.16</v>
      </c>
    </row>
    <row r="12547" spans="1:29" ht="30" x14ac:dyDescent="0.25">
      <c r="A12547" s="61" t="s">
        <v>391</v>
      </c>
      <c r="B12547" s="61" t="s">
        <v>392</v>
      </c>
      <c r="C12547" s="62">
        <v>2006</v>
      </c>
      <c r="D12547" s="61" t="s">
        <v>78</v>
      </c>
      <c r="E12547" s="62">
        <v>48</v>
      </c>
      <c r="F12547" s="62">
        <v>130004</v>
      </c>
      <c r="G12547" s="62">
        <v>28183</v>
      </c>
      <c r="H12547" s="62">
        <v>48.93</v>
      </c>
      <c r="I12547" s="62">
        <v>2708.42</v>
      </c>
      <c r="J12547" s="62">
        <v>120903.72</v>
      </c>
      <c r="K12547" s="62">
        <v>38574</v>
      </c>
      <c r="L12547" s="62">
        <v>66505</v>
      </c>
      <c r="M12547" s="62">
        <v>115.46</v>
      </c>
      <c r="N12547" s="62">
        <v>803.63</v>
      </c>
      <c r="O12547" s="62">
        <v>465175.44</v>
      </c>
      <c r="P12547" s="63"/>
      <c r="Q12547" s="63"/>
      <c r="R12547" s="63"/>
      <c r="S12547" s="63"/>
      <c r="T12547" s="63"/>
      <c r="U12547" s="63"/>
      <c r="V12547" s="63"/>
      <c r="W12547" s="63"/>
      <c r="X12547" s="63"/>
      <c r="Y12547" s="63"/>
      <c r="Z12547" s="62">
        <v>1791</v>
      </c>
      <c r="AA12547" s="62">
        <v>7547</v>
      </c>
      <c r="AB12547" s="62">
        <v>13.1</v>
      </c>
      <c r="AC12547" s="62">
        <v>37.31</v>
      </c>
    </row>
    <row r="12548" spans="1:29" ht="30" x14ac:dyDescent="0.25">
      <c r="A12548" s="61" t="s">
        <v>361</v>
      </c>
      <c r="B12548" s="61" t="s">
        <v>362</v>
      </c>
      <c r="C12548" s="62">
        <v>2012</v>
      </c>
      <c r="D12548" s="61" t="s">
        <v>89</v>
      </c>
      <c r="E12548" s="62">
        <v>25</v>
      </c>
      <c r="F12548" s="62">
        <v>156300</v>
      </c>
      <c r="G12548" s="62">
        <v>22351</v>
      </c>
      <c r="H12548" s="62">
        <v>74.5</v>
      </c>
      <c r="I12548" s="62">
        <v>6252</v>
      </c>
      <c r="J12548" s="62">
        <v>145359</v>
      </c>
      <c r="K12548" s="62">
        <v>9867</v>
      </c>
      <c r="L12548" s="62">
        <v>16146</v>
      </c>
      <c r="M12548" s="62">
        <v>53.82</v>
      </c>
      <c r="N12548" s="62">
        <v>394.68</v>
      </c>
      <c r="O12548" s="62">
        <v>118989.11</v>
      </c>
      <c r="P12548" s="63"/>
      <c r="Q12548" s="63"/>
      <c r="R12548" s="63"/>
      <c r="S12548" s="63"/>
      <c r="T12548" s="63"/>
      <c r="U12548" s="63"/>
      <c r="V12548" s="63"/>
      <c r="W12548" s="63"/>
      <c r="X12548" s="63"/>
      <c r="Y12548" s="63"/>
      <c r="Z12548" s="62">
        <v>57.48</v>
      </c>
      <c r="AA12548" s="62">
        <v>11997</v>
      </c>
      <c r="AB12548" s="62">
        <v>39.99</v>
      </c>
      <c r="AC12548" s="62">
        <v>2.2999999999999998</v>
      </c>
    </row>
    <row r="12549" spans="1:29" ht="30" x14ac:dyDescent="0.25">
      <c r="A12549" s="61" t="s">
        <v>122</v>
      </c>
      <c r="B12549" s="61" t="s">
        <v>123</v>
      </c>
      <c r="C12549" s="62">
        <v>2003</v>
      </c>
      <c r="D12549" s="61" t="s">
        <v>78</v>
      </c>
      <c r="E12549" s="62">
        <v>50</v>
      </c>
      <c r="F12549" s="62">
        <v>70800</v>
      </c>
      <c r="G12549" s="62">
        <v>7828</v>
      </c>
      <c r="H12549" s="62">
        <v>13.05</v>
      </c>
      <c r="I12549" s="62">
        <v>1416</v>
      </c>
      <c r="J12549" s="62">
        <v>65844</v>
      </c>
      <c r="K12549" s="62">
        <v>0</v>
      </c>
      <c r="L12549" s="63"/>
      <c r="M12549" s="63"/>
      <c r="N12549" s="63"/>
      <c r="O12549" s="63"/>
      <c r="P12549" s="63"/>
      <c r="Q12549" s="63"/>
      <c r="R12549" s="63"/>
      <c r="S12549" s="63"/>
      <c r="T12549" s="63"/>
      <c r="U12549" s="62">
        <v>4120</v>
      </c>
      <c r="V12549" s="62">
        <v>3858</v>
      </c>
      <c r="W12549" s="62">
        <v>6.43</v>
      </c>
      <c r="X12549" s="62">
        <v>82</v>
      </c>
      <c r="Y12549" s="62">
        <v>92222.080000000002</v>
      </c>
      <c r="Z12549" s="62">
        <v>1163.83</v>
      </c>
      <c r="AA12549" s="62">
        <v>8334</v>
      </c>
      <c r="AB12549" s="62">
        <v>13.89</v>
      </c>
      <c r="AC12549" s="62">
        <v>23.28</v>
      </c>
    </row>
    <row r="12550" spans="1:29" x14ac:dyDescent="0.25">
      <c r="A12550" s="61" t="s">
        <v>95</v>
      </c>
      <c r="B12550" s="61" t="s">
        <v>96</v>
      </c>
      <c r="C12550" s="62">
        <v>2013</v>
      </c>
      <c r="D12550" s="61" t="s">
        <v>86</v>
      </c>
      <c r="E12550" s="62">
        <v>215</v>
      </c>
      <c r="F12550" s="63"/>
      <c r="G12550" s="62">
        <v>0</v>
      </c>
      <c r="H12550" s="62">
        <v>0</v>
      </c>
      <c r="I12550" s="63"/>
      <c r="J12550" s="63"/>
      <c r="K12550" s="62">
        <v>0</v>
      </c>
      <c r="L12550" s="62">
        <v>0</v>
      </c>
      <c r="M12550" s="62">
        <v>0</v>
      </c>
      <c r="N12550" s="63"/>
      <c r="O12550" s="63"/>
      <c r="P12550" s="63"/>
      <c r="Q12550" s="63"/>
      <c r="R12550" s="63"/>
      <c r="S12550" s="63"/>
      <c r="T12550" s="63"/>
      <c r="U12550" s="63"/>
      <c r="V12550" s="63"/>
      <c r="W12550" s="63"/>
      <c r="X12550" s="63"/>
      <c r="Y12550" s="63"/>
      <c r="Z12550" s="62">
        <v>0</v>
      </c>
      <c r="AA12550" s="62">
        <v>0</v>
      </c>
      <c r="AB12550" s="62">
        <v>0</v>
      </c>
      <c r="AC12550" s="62">
        <v>0</v>
      </c>
    </row>
    <row r="12551" spans="1:29" x14ac:dyDescent="0.25">
      <c r="A12551" s="61" t="s">
        <v>79</v>
      </c>
      <c r="B12551" s="61" t="s">
        <v>80</v>
      </c>
      <c r="C12551" s="62">
        <v>2016</v>
      </c>
      <c r="D12551" s="61" t="s">
        <v>99</v>
      </c>
      <c r="E12551" s="62">
        <v>64</v>
      </c>
      <c r="F12551" s="62">
        <v>224360</v>
      </c>
      <c r="G12551" s="62">
        <v>37509</v>
      </c>
      <c r="H12551" s="62">
        <v>48.84</v>
      </c>
      <c r="I12551" s="62">
        <v>3505.63</v>
      </c>
      <c r="J12551" s="62">
        <v>208654.8</v>
      </c>
      <c r="K12551" s="62">
        <v>22851.599999999999</v>
      </c>
      <c r="L12551" s="62">
        <v>30328</v>
      </c>
      <c r="M12551" s="62">
        <v>39.49</v>
      </c>
      <c r="N12551" s="63"/>
      <c r="O12551" s="63"/>
      <c r="P12551" s="63"/>
      <c r="Q12551" s="63"/>
      <c r="R12551" s="63"/>
      <c r="S12551" s="63"/>
      <c r="T12551" s="63"/>
      <c r="U12551" s="63"/>
      <c r="V12551" s="63"/>
      <c r="W12551" s="63"/>
      <c r="X12551" s="63"/>
      <c r="Y12551" s="63"/>
      <c r="Z12551" s="62">
        <v>187930</v>
      </c>
      <c r="AA12551" s="62">
        <v>10876</v>
      </c>
      <c r="AB12551" s="62">
        <v>14.16</v>
      </c>
      <c r="AC12551" s="62">
        <v>2936.41</v>
      </c>
    </row>
    <row r="12552" spans="1:29" ht="45" x14ac:dyDescent="0.25">
      <c r="A12552" s="61" t="s">
        <v>109</v>
      </c>
      <c r="B12552" s="61" t="s">
        <v>110</v>
      </c>
      <c r="C12552" s="62">
        <v>2007</v>
      </c>
      <c r="D12552" s="61" t="s">
        <v>78</v>
      </c>
      <c r="E12552" s="62">
        <v>20</v>
      </c>
      <c r="F12552" s="62">
        <v>186800</v>
      </c>
      <c r="G12552" s="62">
        <v>30171</v>
      </c>
      <c r="H12552" s="62">
        <v>125.71</v>
      </c>
      <c r="I12552" s="62">
        <v>9340</v>
      </c>
      <c r="J12552" s="62">
        <v>173724</v>
      </c>
      <c r="K12552" s="62">
        <v>0</v>
      </c>
      <c r="L12552" s="63"/>
      <c r="M12552" s="63"/>
      <c r="N12552" s="63"/>
      <c r="O12552" s="63"/>
      <c r="P12552" s="62">
        <v>2375</v>
      </c>
      <c r="Q12552" s="62">
        <v>4127</v>
      </c>
      <c r="R12552" s="62">
        <v>17.2</v>
      </c>
      <c r="S12552" s="62">
        <v>118</v>
      </c>
      <c r="T12552" s="62">
        <v>30088.880000000001</v>
      </c>
      <c r="U12552" s="63"/>
      <c r="V12552" s="63"/>
      <c r="W12552" s="63"/>
      <c r="X12552" s="63"/>
      <c r="Y12552" s="63"/>
      <c r="Z12552" s="62">
        <v>4575.8999999999996</v>
      </c>
      <c r="AA12552" s="62">
        <v>2435</v>
      </c>
      <c r="AB12552" s="62">
        <v>10.15</v>
      </c>
      <c r="AC12552" s="62">
        <v>228.79</v>
      </c>
    </row>
    <row r="12553" spans="1:29" x14ac:dyDescent="0.25">
      <c r="A12553" s="61" t="s">
        <v>420</v>
      </c>
      <c r="B12553" s="61" t="s">
        <v>421</v>
      </c>
      <c r="C12553" s="62">
        <v>2013</v>
      </c>
      <c r="D12553" s="61" t="s">
        <v>78</v>
      </c>
      <c r="E12553" s="62">
        <v>39</v>
      </c>
      <c r="F12553" s="62">
        <v>85045</v>
      </c>
      <c r="G12553" s="62">
        <v>15495</v>
      </c>
      <c r="H12553" s="62">
        <v>33.11</v>
      </c>
      <c r="I12553" s="62">
        <v>2180.64</v>
      </c>
      <c r="J12553" s="62">
        <v>79091.850000000006</v>
      </c>
      <c r="K12553" s="62">
        <v>26489.82</v>
      </c>
      <c r="L12553" s="62">
        <v>37810</v>
      </c>
      <c r="M12553" s="62">
        <v>80.790000000000006</v>
      </c>
      <c r="N12553" s="62">
        <v>679.23</v>
      </c>
      <c r="O12553" s="62">
        <v>319448.63</v>
      </c>
      <c r="P12553" s="63"/>
      <c r="Q12553" s="63"/>
      <c r="R12553" s="63"/>
      <c r="S12553" s="63"/>
      <c r="T12553" s="63"/>
      <c r="U12553" s="63"/>
      <c r="V12553" s="63"/>
      <c r="W12553" s="63"/>
      <c r="X12553" s="63"/>
      <c r="Y12553" s="63"/>
      <c r="Z12553" s="62">
        <v>659</v>
      </c>
      <c r="AA12553" s="62">
        <v>21122</v>
      </c>
      <c r="AB12553" s="62">
        <v>45.13</v>
      </c>
      <c r="AC12553" s="62">
        <v>16.899999999999999</v>
      </c>
    </row>
    <row r="12554" spans="1:29" x14ac:dyDescent="0.25">
      <c r="A12554" s="61" t="s">
        <v>289</v>
      </c>
      <c r="B12554" s="61" t="s">
        <v>290</v>
      </c>
      <c r="C12554" s="62">
        <v>2012</v>
      </c>
      <c r="D12554" s="61" t="s">
        <v>89</v>
      </c>
      <c r="E12554" s="62">
        <v>40</v>
      </c>
      <c r="F12554" s="62">
        <v>192506</v>
      </c>
      <c r="G12554" s="62">
        <v>21304</v>
      </c>
      <c r="H12554" s="62">
        <v>44.38</v>
      </c>
      <c r="I12554" s="62">
        <v>4812.6499999999996</v>
      </c>
      <c r="J12554" s="62">
        <v>179030.58</v>
      </c>
      <c r="K12554" s="62">
        <v>4554.8</v>
      </c>
      <c r="L12554" s="62">
        <v>23540</v>
      </c>
      <c r="M12554" s="62">
        <v>49.04</v>
      </c>
      <c r="N12554" s="62">
        <v>113.87</v>
      </c>
      <c r="O12554" s="62">
        <v>54927.71</v>
      </c>
      <c r="P12554" s="63"/>
      <c r="Q12554" s="63"/>
      <c r="R12554" s="63"/>
      <c r="S12554" s="63"/>
      <c r="T12554" s="63"/>
      <c r="U12554" s="63"/>
      <c r="V12554" s="63"/>
      <c r="W12554" s="63"/>
      <c r="X12554" s="63"/>
      <c r="Y12554" s="63"/>
      <c r="Z12554" s="62">
        <v>92.25</v>
      </c>
      <c r="AA12554" s="62">
        <v>8655</v>
      </c>
      <c r="AB12554" s="62">
        <v>18.03</v>
      </c>
      <c r="AC12554" s="62">
        <v>2.31</v>
      </c>
    </row>
    <row r="12555" spans="1:29" ht="30" x14ac:dyDescent="0.25">
      <c r="A12555" s="61" t="s">
        <v>277</v>
      </c>
      <c r="B12555" s="61" t="s">
        <v>278</v>
      </c>
      <c r="C12555" s="62">
        <v>2003</v>
      </c>
      <c r="D12555" s="61" t="s">
        <v>78</v>
      </c>
      <c r="E12555" s="62">
        <v>40</v>
      </c>
      <c r="F12555" s="62">
        <v>195228</v>
      </c>
      <c r="G12555" s="62">
        <v>16226</v>
      </c>
      <c r="H12555" s="62">
        <v>33.799999999999997</v>
      </c>
      <c r="I12555" s="62">
        <v>4880.7</v>
      </c>
      <c r="J12555" s="62">
        <v>181562.04</v>
      </c>
      <c r="K12555" s="62">
        <v>0</v>
      </c>
      <c r="L12555" s="63"/>
      <c r="M12555" s="63"/>
      <c r="N12555" s="63"/>
      <c r="O12555" s="63"/>
      <c r="P12555" s="63"/>
      <c r="Q12555" s="63"/>
      <c r="R12555" s="63"/>
      <c r="S12555" s="63"/>
      <c r="T12555" s="63"/>
      <c r="U12555" s="63"/>
      <c r="V12555" s="63"/>
      <c r="W12555" s="63"/>
      <c r="X12555" s="63"/>
      <c r="Y12555" s="63"/>
      <c r="Z12555" s="62">
        <v>119200</v>
      </c>
      <c r="AA12555" s="62">
        <v>3896</v>
      </c>
      <c r="AB12555" s="62">
        <v>8.1199999999999992</v>
      </c>
      <c r="AC12555" s="62">
        <v>2980</v>
      </c>
    </row>
    <row r="12556" spans="1:29" x14ac:dyDescent="0.25">
      <c r="A12556" s="61" t="s">
        <v>81</v>
      </c>
      <c r="B12556" s="61" t="s">
        <v>82</v>
      </c>
      <c r="C12556" s="62">
        <v>2010</v>
      </c>
      <c r="D12556" s="61" t="s">
        <v>78</v>
      </c>
      <c r="E12556" s="62">
        <v>32</v>
      </c>
      <c r="F12556" s="62">
        <v>290240</v>
      </c>
      <c r="G12556" s="62">
        <v>38380</v>
      </c>
      <c r="H12556" s="62">
        <v>99.95</v>
      </c>
      <c r="I12556" s="62">
        <v>9070</v>
      </c>
      <c r="J12556" s="62">
        <v>269923.20000000001</v>
      </c>
      <c r="K12556" s="62">
        <v>0</v>
      </c>
      <c r="L12556" s="63"/>
      <c r="M12556" s="63"/>
      <c r="N12556" s="63"/>
      <c r="O12556" s="63"/>
      <c r="P12556" s="63"/>
      <c r="Q12556" s="63"/>
      <c r="R12556" s="63"/>
      <c r="S12556" s="63"/>
      <c r="T12556" s="63"/>
      <c r="U12556" s="63"/>
      <c r="V12556" s="63"/>
      <c r="W12556" s="63"/>
      <c r="X12556" s="63"/>
      <c r="Y12556" s="63"/>
      <c r="Z12556" s="62">
        <v>557</v>
      </c>
      <c r="AA12556" s="62">
        <v>2551</v>
      </c>
      <c r="AB12556" s="62">
        <v>6.64</v>
      </c>
      <c r="AC12556" s="62">
        <v>17.41</v>
      </c>
    </row>
    <row r="12557" spans="1:29" ht="30" x14ac:dyDescent="0.25">
      <c r="A12557" s="61" t="s">
        <v>124</v>
      </c>
      <c r="B12557" s="61" t="s">
        <v>125</v>
      </c>
      <c r="C12557" s="62">
        <v>2012</v>
      </c>
      <c r="D12557" s="61" t="s">
        <v>135</v>
      </c>
      <c r="E12557" s="62">
        <v>54</v>
      </c>
      <c r="F12557" s="63"/>
      <c r="G12557" s="63"/>
      <c r="H12557" s="63"/>
      <c r="I12557" s="63"/>
      <c r="J12557" s="63"/>
      <c r="K12557" s="62">
        <v>0</v>
      </c>
      <c r="L12557" s="63"/>
      <c r="M12557" s="63"/>
      <c r="N12557" s="63"/>
      <c r="O12557" s="63"/>
      <c r="P12557" s="63"/>
      <c r="Q12557" s="63"/>
      <c r="R12557" s="63"/>
      <c r="S12557" s="63"/>
      <c r="T12557" s="63"/>
      <c r="U12557" s="63"/>
      <c r="V12557" s="63"/>
      <c r="W12557" s="63"/>
      <c r="X12557" s="63"/>
      <c r="Y12557" s="63"/>
      <c r="Z12557" s="62">
        <v>536.73</v>
      </c>
      <c r="AA12557" s="62">
        <v>45412</v>
      </c>
      <c r="AB12557" s="62">
        <v>70.08</v>
      </c>
      <c r="AC12557" s="62">
        <v>9.94</v>
      </c>
    </row>
    <row r="12558" spans="1:29" x14ac:dyDescent="0.25">
      <c r="A12558" s="61" t="s">
        <v>229</v>
      </c>
      <c r="B12558" s="61" t="s">
        <v>230</v>
      </c>
      <c r="C12558" s="62">
        <v>2018</v>
      </c>
      <c r="D12558" s="61" t="s">
        <v>94</v>
      </c>
      <c r="E12558" s="62">
        <v>7</v>
      </c>
      <c r="F12558" s="63"/>
      <c r="G12558" s="63"/>
      <c r="H12558" s="63"/>
      <c r="I12558" s="63"/>
      <c r="J12558" s="63"/>
      <c r="K12558" s="62">
        <v>0</v>
      </c>
      <c r="L12558" s="63"/>
      <c r="M12558" s="63"/>
      <c r="N12558" s="63"/>
      <c r="O12558" s="63"/>
      <c r="P12558" s="63"/>
      <c r="Q12558" s="63"/>
      <c r="R12558" s="63"/>
      <c r="S12558" s="63"/>
      <c r="T12558" s="63"/>
      <c r="U12558" s="63"/>
      <c r="V12558" s="63"/>
      <c r="W12558" s="63"/>
      <c r="X12558" s="63"/>
      <c r="Y12558" s="63"/>
      <c r="Z12558" s="62">
        <v>0</v>
      </c>
      <c r="AA12558" s="62">
        <v>7860</v>
      </c>
      <c r="AB12558" s="62">
        <v>93.57</v>
      </c>
      <c r="AC12558" s="62">
        <v>0</v>
      </c>
    </row>
    <row r="12559" spans="1:29" ht="45" x14ac:dyDescent="0.25">
      <c r="A12559" s="61" t="s">
        <v>109</v>
      </c>
      <c r="B12559" s="61" t="s">
        <v>110</v>
      </c>
      <c r="C12559" s="62">
        <v>2008</v>
      </c>
      <c r="D12559" s="61" t="s">
        <v>99</v>
      </c>
      <c r="E12559" s="62">
        <v>20</v>
      </c>
      <c r="F12559" s="62">
        <v>74880</v>
      </c>
      <c r="G12559" s="62">
        <v>13165</v>
      </c>
      <c r="H12559" s="62">
        <v>54.85</v>
      </c>
      <c r="I12559" s="62">
        <v>3744</v>
      </c>
      <c r="J12559" s="62">
        <v>69638.399999999994</v>
      </c>
      <c r="K12559" s="62">
        <v>0</v>
      </c>
      <c r="L12559" s="63"/>
      <c r="M12559" s="63"/>
      <c r="N12559" s="63"/>
      <c r="O12559" s="63"/>
      <c r="P12559" s="63"/>
      <c r="Q12559" s="63"/>
      <c r="R12559" s="63"/>
      <c r="S12559" s="63"/>
      <c r="T12559" s="63"/>
      <c r="U12559" s="62">
        <v>4605</v>
      </c>
      <c r="V12559" s="62">
        <v>14901</v>
      </c>
      <c r="W12559" s="62">
        <v>62.09</v>
      </c>
      <c r="X12559" s="62">
        <v>230</v>
      </c>
      <c r="Y12559" s="62">
        <v>103078.32</v>
      </c>
      <c r="Z12559" s="62">
        <v>7499</v>
      </c>
      <c r="AA12559" s="62">
        <v>20765</v>
      </c>
      <c r="AB12559" s="62">
        <v>86.52</v>
      </c>
      <c r="AC12559" s="62">
        <v>374.95</v>
      </c>
    </row>
    <row r="12560" spans="1:29" ht="30" x14ac:dyDescent="0.25">
      <c r="A12560" s="61" t="s">
        <v>536</v>
      </c>
      <c r="B12560" s="61" t="s">
        <v>537</v>
      </c>
      <c r="C12560" s="62">
        <v>2005</v>
      </c>
      <c r="D12560" s="61" t="s">
        <v>94</v>
      </c>
      <c r="E12560" s="62">
        <v>6</v>
      </c>
      <c r="F12560" s="62">
        <v>1037</v>
      </c>
      <c r="G12560" s="62">
        <v>164</v>
      </c>
      <c r="H12560" s="62">
        <v>2.2799999999999998</v>
      </c>
      <c r="I12560" s="62">
        <v>172.83</v>
      </c>
      <c r="J12560" s="62">
        <v>964.41</v>
      </c>
      <c r="K12560" s="62">
        <v>0</v>
      </c>
      <c r="L12560" s="63"/>
      <c r="M12560" s="63"/>
      <c r="N12560" s="63"/>
      <c r="O12560" s="63"/>
      <c r="P12560" s="63"/>
      <c r="Q12560" s="63"/>
      <c r="R12560" s="63"/>
      <c r="S12560" s="63"/>
      <c r="T12560" s="63"/>
      <c r="U12560" s="63"/>
      <c r="V12560" s="63"/>
      <c r="W12560" s="63"/>
      <c r="X12560" s="63"/>
      <c r="Y12560" s="63"/>
      <c r="Z12560" s="62">
        <v>0</v>
      </c>
      <c r="AA12560" s="63"/>
      <c r="AB12560" s="63"/>
      <c r="AC12560" s="62">
        <v>0</v>
      </c>
    </row>
    <row r="12561" spans="1:29" ht="30" x14ac:dyDescent="0.25">
      <c r="A12561" s="61" t="s">
        <v>194</v>
      </c>
      <c r="B12561" s="61" t="s">
        <v>195</v>
      </c>
      <c r="C12561" s="62">
        <v>2012</v>
      </c>
      <c r="D12561" s="61" t="s">
        <v>99</v>
      </c>
      <c r="E12561" s="62">
        <v>76</v>
      </c>
      <c r="F12561" s="62">
        <v>649523</v>
      </c>
      <c r="G12561" s="62">
        <v>87929</v>
      </c>
      <c r="H12561" s="62">
        <v>96.41</v>
      </c>
      <c r="I12561" s="62">
        <v>8546.36</v>
      </c>
      <c r="J12561" s="62">
        <v>604056.39</v>
      </c>
      <c r="K12561" s="62">
        <v>0</v>
      </c>
      <c r="L12561" s="63"/>
      <c r="M12561" s="63"/>
      <c r="N12561" s="63"/>
      <c r="O12561" s="63"/>
      <c r="P12561" s="63"/>
      <c r="Q12561" s="63"/>
      <c r="R12561" s="63"/>
      <c r="S12561" s="63"/>
      <c r="T12561" s="63"/>
      <c r="U12561" s="63"/>
      <c r="V12561" s="63"/>
      <c r="W12561" s="63"/>
      <c r="X12561" s="63"/>
      <c r="Y12561" s="63"/>
      <c r="Z12561" s="62">
        <v>13268</v>
      </c>
      <c r="AA12561" s="62">
        <v>384643</v>
      </c>
      <c r="AB12561" s="62">
        <v>421.76</v>
      </c>
      <c r="AC12561" s="62">
        <v>174.58</v>
      </c>
    </row>
    <row r="12562" spans="1:29" ht="30" x14ac:dyDescent="0.25">
      <c r="A12562" s="61" t="s">
        <v>509</v>
      </c>
      <c r="B12562" s="61" t="s">
        <v>510</v>
      </c>
      <c r="C12562" s="62">
        <v>2005</v>
      </c>
      <c r="D12562" s="61" t="s">
        <v>86</v>
      </c>
      <c r="E12562" s="62">
        <v>60</v>
      </c>
      <c r="F12562" s="62">
        <v>4039</v>
      </c>
      <c r="G12562" s="62">
        <v>866</v>
      </c>
      <c r="H12562" s="62">
        <v>1.2</v>
      </c>
      <c r="I12562" s="62">
        <v>67.319999999999993</v>
      </c>
      <c r="J12562" s="62">
        <v>3756.27</v>
      </c>
      <c r="K12562" s="62">
        <v>3531.52</v>
      </c>
      <c r="L12562" s="62">
        <v>5415</v>
      </c>
      <c r="M12562" s="62">
        <v>7.52</v>
      </c>
      <c r="N12562" s="62">
        <v>58.86</v>
      </c>
      <c r="O12562" s="62">
        <v>42587.69</v>
      </c>
      <c r="P12562" s="63"/>
      <c r="Q12562" s="63"/>
      <c r="R12562" s="63"/>
      <c r="S12562" s="63"/>
      <c r="T12562" s="63"/>
      <c r="U12562" s="63"/>
      <c r="V12562" s="63"/>
      <c r="W12562" s="63"/>
      <c r="X12562" s="63"/>
      <c r="Y12562" s="63"/>
      <c r="Z12562" s="62">
        <v>6910</v>
      </c>
      <c r="AA12562" s="62">
        <v>60747</v>
      </c>
      <c r="AB12562" s="62">
        <v>84.37</v>
      </c>
      <c r="AC12562" s="62">
        <v>115.17</v>
      </c>
    </row>
    <row r="12563" spans="1:29" ht="30" x14ac:dyDescent="0.25">
      <c r="A12563" s="61" t="s">
        <v>216</v>
      </c>
      <c r="B12563" s="61" t="s">
        <v>217</v>
      </c>
      <c r="C12563" s="62">
        <v>2017</v>
      </c>
      <c r="D12563" s="61" t="s">
        <v>86</v>
      </c>
      <c r="E12563" s="62">
        <v>177</v>
      </c>
      <c r="F12563" s="62">
        <v>1188110</v>
      </c>
      <c r="G12563" s="62">
        <v>219979</v>
      </c>
      <c r="H12563" s="62">
        <v>103.57</v>
      </c>
      <c r="I12563" s="62">
        <v>6712.49</v>
      </c>
      <c r="J12563" s="62">
        <v>1104942.3</v>
      </c>
      <c r="K12563" s="62">
        <v>126696.41</v>
      </c>
      <c r="L12563" s="62">
        <v>142265</v>
      </c>
      <c r="M12563" s="62">
        <v>66.98</v>
      </c>
      <c r="N12563" s="62">
        <v>715.8</v>
      </c>
      <c r="O12563" s="62">
        <v>1527870.03</v>
      </c>
      <c r="P12563" s="63"/>
      <c r="Q12563" s="63"/>
      <c r="R12563" s="63"/>
      <c r="S12563" s="63"/>
      <c r="T12563" s="63"/>
      <c r="U12563" s="63"/>
      <c r="V12563" s="63"/>
      <c r="W12563" s="63"/>
      <c r="X12563" s="63"/>
      <c r="Y12563" s="63"/>
      <c r="Z12563" s="62">
        <v>15320</v>
      </c>
      <c r="AA12563" s="62">
        <v>217967</v>
      </c>
      <c r="AB12563" s="62">
        <v>102.62</v>
      </c>
      <c r="AC12563" s="62">
        <v>86.55</v>
      </c>
    </row>
    <row r="12564" spans="1:29" ht="45" x14ac:dyDescent="0.25">
      <c r="A12564" s="61" t="s">
        <v>334</v>
      </c>
      <c r="B12564" s="61" t="s">
        <v>335</v>
      </c>
      <c r="C12564" s="62">
        <v>2011</v>
      </c>
      <c r="D12564" s="61" t="s">
        <v>78</v>
      </c>
      <c r="E12564" s="62">
        <v>32</v>
      </c>
      <c r="F12564" s="62">
        <v>260688</v>
      </c>
      <c r="G12564" s="62">
        <v>44629</v>
      </c>
      <c r="H12564" s="62">
        <v>116.22</v>
      </c>
      <c r="I12564" s="62">
        <v>8146.5</v>
      </c>
      <c r="J12564" s="62">
        <v>242439.84</v>
      </c>
      <c r="K12564" s="62">
        <v>0</v>
      </c>
      <c r="L12564" s="63"/>
      <c r="M12564" s="63"/>
      <c r="N12564" s="63"/>
      <c r="O12564" s="63"/>
      <c r="P12564" s="63"/>
      <c r="Q12564" s="63"/>
      <c r="R12564" s="63"/>
      <c r="S12564" s="63"/>
      <c r="T12564" s="63"/>
      <c r="U12564" s="63"/>
      <c r="V12564" s="63"/>
      <c r="W12564" s="63"/>
      <c r="X12564" s="63"/>
      <c r="Y12564" s="63"/>
      <c r="Z12564" s="62">
        <v>143.47999999999999</v>
      </c>
      <c r="AA12564" s="62">
        <v>1824</v>
      </c>
      <c r="AB12564" s="62">
        <v>4.75</v>
      </c>
      <c r="AC12564" s="62">
        <v>4.4800000000000004</v>
      </c>
    </row>
    <row r="12565" spans="1:29" ht="30" x14ac:dyDescent="0.25">
      <c r="A12565" s="61" t="s">
        <v>293</v>
      </c>
      <c r="B12565" s="61" t="s">
        <v>294</v>
      </c>
      <c r="C12565" s="62">
        <v>2011</v>
      </c>
      <c r="D12565" s="61" t="s">
        <v>75</v>
      </c>
      <c r="E12565" s="62">
        <v>13</v>
      </c>
      <c r="F12565" s="62">
        <v>4976</v>
      </c>
      <c r="G12565" s="62">
        <v>960</v>
      </c>
      <c r="H12565" s="62">
        <v>6.15</v>
      </c>
      <c r="I12565" s="62">
        <v>382.77</v>
      </c>
      <c r="J12565" s="62">
        <v>4627.68</v>
      </c>
      <c r="K12565" s="62">
        <v>0</v>
      </c>
      <c r="L12565" s="63"/>
      <c r="M12565" s="63"/>
      <c r="N12565" s="63"/>
      <c r="O12565" s="63"/>
      <c r="P12565" s="63"/>
      <c r="Q12565" s="63"/>
      <c r="R12565" s="63"/>
      <c r="S12565" s="63"/>
      <c r="T12565" s="63"/>
      <c r="U12565" s="63"/>
      <c r="V12565" s="63"/>
      <c r="W12565" s="63"/>
      <c r="X12565" s="63"/>
      <c r="Y12565" s="63"/>
      <c r="Z12565" s="62">
        <v>1.03</v>
      </c>
      <c r="AA12565" s="62">
        <v>1251</v>
      </c>
      <c r="AB12565" s="62">
        <v>8.02</v>
      </c>
      <c r="AC12565" s="62">
        <v>0.08</v>
      </c>
    </row>
    <row r="12566" spans="1:29" ht="30" x14ac:dyDescent="0.25">
      <c r="A12566" s="61" t="s">
        <v>216</v>
      </c>
      <c r="B12566" s="61" t="s">
        <v>217</v>
      </c>
      <c r="C12566" s="62">
        <v>2009</v>
      </c>
      <c r="D12566" s="61" t="s">
        <v>438</v>
      </c>
      <c r="E12566" s="62">
        <v>8</v>
      </c>
      <c r="F12566" s="62">
        <v>0</v>
      </c>
      <c r="G12566" s="62">
        <v>0</v>
      </c>
      <c r="H12566" s="62">
        <v>0</v>
      </c>
      <c r="I12566" s="62">
        <v>0</v>
      </c>
      <c r="J12566" s="62">
        <v>0</v>
      </c>
      <c r="K12566" s="62">
        <v>0</v>
      </c>
      <c r="L12566" s="62">
        <v>0</v>
      </c>
      <c r="M12566" s="62">
        <v>0</v>
      </c>
      <c r="N12566" s="63"/>
      <c r="O12566" s="63"/>
      <c r="P12566" s="63"/>
      <c r="Q12566" s="63"/>
      <c r="R12566" s="63"/>
      <c r="S12566" s="63"/>
      <c r="T12566" s="63"/>
      <c r="U12566" s="63"/>
      <c r="V12566" s="63"/>
      <c r="W12566" s="63"/>
      <c r="X12566" s="63"/>
      <c r="Y12566" s="63"/>
      <c r="Z12566" s="62">
        <v>0</v>
      </c>
      <c r="AA12566" s="62">
        <v>0</v>
      </c>
      <c r="AB12566" s="62">
        <v>0</v>
      </c>
      <c r="AC12566" s="62">
        <v>0</v>
      </c>
    </row>
    <row r="12567" spans="1:29" x14ac:dyDescent="0.25">
      <c r="A12567" s="61" t="s">
        <v>81</v>
      </c>
      <c r="B12567" s="61" t="s">
        <v>82</v>
      </c>
      <c r="C12567" s="62">
        <v>2017</v>
      </c>
      <c r="D12567" s="61" t="s">
        <v>78</v>
      </c>
      <c r="E12567" s="62">
        <v>32</v>
      </c>
      <c r="F12567" s="62">
        <v>249921</v>
      </c>
      <c r="G12567" s="62">
        <v>38528</v>
      </c>
      <c r="H12567" s="62">
        <v>100.33</v>
      </c>
      <c r="I12567" s="62">
        <v>7810.03</v>
      </c>
      <c r="J12567" s="62">
        <v>232426.53</v>
      </c>
      <c r="K12567" s="62">
        <v>0</v>
      </c>
      <c r="L12567" s="63"/>
      <c r="M12567" s="63"/>
      <c r="N12567" s="63"/>
      <c r="O12567" s="63"/>
      <c r="P12567" s="63"/>
      <c r="Q12567" s="63"/>
      <c r="R12567" s="63"/>
      <c r="S12567" s="63"/>
      <c r="T12567" s="63"/>
      <c r="U12567" s="63"/>
      <c r="V12567" s="63"/>
      <c r="W12567" s="63"/>
      <c r="X12567" s="63"/>
      <c r="Y12567" s="63"/>
      <c r="Z12567" s="62">
        <v>61860</v>
      </c>
      <c r="AA12567" s="62">
        <v>7360</v>
      </c>
      <c r="AB12567" s="62">
        <v>19.170000000000002</v>
      </c>
      <c r="AC12567" s="62">
        <v>1933.13</v>
      </c>
    </row>
    <row r="12568" spans="1:29" x14ac:dyDescent="0.25">
      <c r="A12568" s="61" t="s">
        <v>338</v>
      </c>
      <c r="B12568" s="61" t="s">
        <v>339</v>
      </c>
      <c r="C12568" s="62">
        <v>2012</v>
      </c>
      <c r="D12568" s="61" t="s">
        <v>86</v>
      </c>
      <c r="E12568" s="62">
        <v>286</v>
      </c>
      <c r="F12568" s="62">
        <v>2958468</v>
      </c>
      <c r="G12568" s="62">
        <v>340655</v>
      </c>
      <c r="H12568" s="62">
        <v>99.26</v>
      </c>
      <c r="I12568" s="62">
        <v>10344.290000000001</v>
      </c>
      <c r="J12568" s="62">
        <v>2751375.24</v>
      </c>
      <c r="K12568" s="62">
        <v>15855.48</v>
      </c>
      <c r="L12568" s="62">
        <v>24694</v>
      </c>
      <c r="M12568" s="62">
        <v>7.2</v>
      </c>
      <c r="N12568" s="62">
        <v>55.44</v>
      </c>
      <c r="O12568" s="62">
        <v>191205.99</v>
      </c>
      <c r="P12568" s="63"/>
      <c r="Q12568" s="62">
        <v>1910</v>
      </c>
      <c r="R12568" s="62">
        <v>0.56000000000000005</v>
      </c>
      <c r="S12568" s="63"/>
      <c r="T12568" s="63"/>
      <c r="U12568" s="62">
        <v>819</v>
      </c>
      <c r="V12568" s="62">
        <v>6191</v>
      </c>
      <c r="W12568" s="62">
        <v>1.8</v>
      </c>
      <c r="X12568" s="62">
        <v>2</v>
      </c>
      <c r="Y12568" s="62">
        <v>18332.5</v>
      </c>
      <c r="Z12568" s="62">
        <v>24014.22</v>
      </c>
      <c r="AA12568" s="62">
        <v>344040</v>
      </c>
      <c r="AB12568" s="62">
        <v>100.24</v>
      </c>
      <c r="AC12568" s="62">
        <v>83.97</v>
      </c>
    </row>
    <row r="12569" spans="1:29" x14ac:dyDescent="0.25">
      <c r="A12569" s="61" t="s">
        <v>204</v>
      </c>
      <c r="B12569" s="61" t="s">
        <v>205</v>
      </c>
      <c r="C12569" s="62">
        <v>2009</v>
      </c>
      <c r="D12569" s="61" t="s">
        <v>89</v>
      </c>
      <c r="E12569" s="62">
        <v>100</v>
      </c>
      <c r="F12569" s="62">
        <v>1149200</v>
      </c>
      <c r="G12569" s="62">
        <v>111827</v>
      </c>
      <c r="H12569" s="62">
        <v>93.19</v>
      </c>
      <c r="I12569" s="62">
        <v>11492</v>
      </c>
      <c r="J12569" s="62">
        <v>1068756</v>
      </c>
      <c r="K12569" s="62">
        <v>0</v>
      </c>
      <c r="L12569" s="63"/>
      <c r="M12569" s="63"/>
      <c r="N12569" s="63"/>
      <c r="O12569" s="63"/>
      <c r="P12569" s="63"/>
      <c r="Q12569" s="63"/>
      <c r="R12569" s="63"/>
      <c r="S12569" s="63"/>
      <c r="T12569" s="63"/>
      <c r="U12569" s="63"/>
      <c r="V12569" s="63"/>
      <c r="W12569" s="63"/>
      <c r="X12569" s="63"/>
      <c r="Y12569" s="63"/>
      <c r="Z12569" s="62">
        <v>326834</v>
      </c>
      <c r="AA12569" s="62">
        <v>44146</v>
      </c>
      <c r="AB12569" s="62">
        <v>36.79</v>
      </c>
      <c r="AC12569" s="62">
        <v>3268.34</v>
      </c>
    </row>
    <row r="12570" spans="1:29" x14ac:dyDescent="0.25">
      <c r="A12570" s="61" t="s">
        <v>157</v>
      </c>
      <c r="B12570" s="61" t="s">
        <v>158</v>
      </c>
      <c r="C12570" s="62">
        <v>2007</v>
      </c>
      <c r="D12570" s="61" t="s">
        <v>94</v>
      </c>
      <c r="E12570" s="62">
        <v>9</v>
      </c>
      <c r="F12570" s="63"/>
      <c r="G12570" s="63"/>
      <c r="H12570" s="63"/>
      <c r="I12570" s="63"/>
      <c r="J12570" s="63"/>
      <c r="K12570" s="62">
        <v>97.96</v>
      </c>
      <c r="L12570" s="62">
        <v>181</v>
      </c>
      <c r="M12570" s="62">
        <v>1.68</v>
      </c>
      <c r="N12570" s="63"/>
      <c r="O12570" s="63"/>
      <c r="P12570" s="63"/>
      <c r="Q12570" s="63"/>
      <c r="R12570" s="63"/>
      <c r="S12570" s="63"/>
      <c r="T12570" s="63"/>
      <c r="U12570" s="63"/>
      <c r="V12570" s="63"/>
      <c r="W12570" s="63"/>
      <c r="X12570" s="63"/>
      <c r="Y12570" s="63"/>
      <c r="Z12570" s="62">
        <v>0</v>
      </c>
      <c r="AA12570" s="63"/>
      <c r="AB12570" s="63"/>
      <c r="AC12570" s="62">
        <v>0</v>
      </c>
    </row>
    <row r="12571" spans="1:29" x14ac:dyDescent="0.25">
      <c r="A12571" s="61" t="s">
        <v>260</v>
      </c>
      <c r="B12571" s="61" t="s">
        <v>261</v>
      </c>
      <c r="C12571" s="62">
        <v>2011</v>
      </c>
      <c r="D12571" s="61" t="s">
        <v>301</v>
      </c>
      <c r="E12571" s="62">
        <v>47</v>
      </c>
      <c r="F12571" s="62">
        <v>444900</v>
      </c>
      <c r="G12571" s="62">
        <v>61785</v>
      </c>
      <c r="H12571" s="62">
        <v>109.55</v>
      </c>
      <c r="I12571" s="62">
        <v>9465.9599999999991</v>
      </c>
      <c r="J12571" s="62">
        <v>413757</v>
      </c>
      <c r="K12571" s="62">
        <v>0</v>
      </c>
      <c r="L12571" s="63"/>
      <c r="M12571" s="63"/>
      <c r="N12571" s="63"/>
      <c r="O12571" s="63"/>
      <c r="P12571" s="63"/>
      <c r="Q12571" s="63"/>
      <c r="R12571" s="63"/>
      <c r="S12571" s="63"/>
      <c r="T12571" s="63"/>
      <c r="U12571" s="63"/>
      <c r="V12571" s="63"/>
      <c r="W12571" s="63"/>
      <c r="X12571" s="63"/>
      <c r="Y12571" s="63"/>
      <c r="Z12571" s="62">
        <v>1468</v>
      </c>
      <c r="AA12571" s="62">
        <v>11610</v>
      </c>
      <c r="AB12571" s="62">
        <v>20.59</v>
      </c>
      <c r="AC12571" s="62">
        <v>31.23</v>
      </c>
    </row>
    <row r="12572" spans="1:29" ht="30" x14ac:dyDescent="0.25">
      <c r="A12572" s="61" t="s">
        <v>188</v>
      </c>
      <c r="B12572" s="61" t="s">
        <v>189</v>
      </c>
      <c r="C12572" s="62">
        <v>2017</v>
      </c>
      <c r="D12572" s="61" t="s">
        <v>89</v>
      </c>
      <c r="E12572" s="62">
        <v>112</v>
      </c>
      <c r="F12572" s="62">
        <v>235378</v>
      </c>
      <c r="G12572" s="62">
        <v>41054</v>
      </c>
      <c r="H12572" s="62">
        <v>30.55</v>
      </c>
      <c r="I12572" s="62">
        <v>2101.59</v>
      </c>
      <c r="J12572" s="62">
        <v>218901.54</v>
      </c>
      <c r="K12572" s="62">
        <v>59154.22</v>
      </c>
      <c r="L12572" s="62">
        <v>61234</v>
      </c>
      <c r="M12572" s="62">
        <v>45.56</v>
      </c>
      <c r="N12572" s="62">
        <v>528.16</v>
      </c>
      <c r="O12572" s="62">
        <v>713358.48</v>
      </c>
      <c r="P12572" s="63"/>
      <c r="Q12572" s="63"/>
      <c r="R12572" s="63"/>
      <c r="S12572" s="63"/>
      <c r="T12572" s="63"/>
      <c r="U12572" s="63"/>
      <c r="V12572" s="63"/>
      <c r="W12572" s="63"/>
      <c r="X12572" s="63"/>
      <c r="Y12572" s="63"/>
      <c r="Z12572" s="62">
        <v>4205</v>
      </c>
      <c r="AA12572" s="62">
        <v>35140</v>
      </c>
      <c r="AB12572" s="62">
        <v>26.15</v>
      </c>
      <c r="AC12572" s="62">
        <v>37.54</v>
      </c>
    </row>
    <row r="12573" spans="1:29" x14ac:dyDescent="0.25">
      <c r="A12573" s="61" t="s">
        <v>374</v>
      </c>
      <c r="B12573" s="61" t="s">
        <v>375</v>
      </c>
      <c r="C12573" s="62">
        <v>2013</v>
      </c>
      <c r="D12573" s="61" t="s">
        <v>438</v>
      </c>
      <c r="E12573" s="62">
        <v>8</v>
      </c>
      <c r="F12573" s="63"/>
      <c r="G12573" s="63"/>
      <c r="H12573" s="63"/>
      <c r="I12573" s="63"/>
      <c r="J12573" s="63"/>
      <c r="K12573" s="62">
        <v>0</v>
      </c>
      <c r="L12573" s="63"/>
      <c r="M12573" s="63"/>
      <c r="N12573" s="63"/>
      <c r="O12573" s="63"/>
      <c r="P12573" s="63"/>
      <c r="Q12573" s="63"/>
      <c r="R12573" s="63"/>
      <c r="S12573" s="63"/>
      <c r="T12573" s="63"/>
      <c r="U12573" s="63"/>
      <c r="V12573" s="63"/>
      <c r="W12573" s="63"/>
      <c r="X12573" s="63"/>
      <c r="Y12573" s="63"/>
      <c r="Z12573" s="62">
        <v>0</v>
      </c>
      <c r="AA12573" s="63"/>
      <c r="AB12573" s="63"/>
      <c r="AC12573" s="62">
        <v>0</v>
      </c>
    </row>
    <row r="12574" spans="1:29" x14ac:dyDescent="0.25">
      <c r="A12574" s="61" t="s">
        <v>444</v>
      </c>
      <c r="B12574" s="61" t="s">
        <v>445</v>
      </c>
      <c r="C12574" s="62">
        <v>2007</v>
      </c>
      <c r="D12574" s="61" t="s">
        <v>78</v>
      </c>
      <c r="E12574" s="62">
        <v>40</v>
      </c>
      <c r="F12574" s="63"/>
      <c r="G12574" s="62">
        <v>74563</v>
      </c>
      <c r="H12574" s="62">
        <v>155.34</v>
      </c>
      <c r="I12574" s="63"/>
      <c r="J12574" s="63"/>
      <c r="K12574" s="62">
        <v>0</v>
      </c>
      <c r="L12574" s="63"/>
      <c r="M12574" s="63"/>
      <c r="N12574" s="63"/>
      <c r="O12574" s="63"/>
      <c r="P12574" s="63"/>
      <c r="Q12574" s="63"/>
      <c r="R12574" s="63"/>
      <c r="S12574" s="63"/>
      <c r="T12574" s="63"/>
      <c r="U12574" s="63"/>
      <c r="V12574" s="63"/>
      <c r="W12574" s="63"/>
      <c r="X12574" s="63"/>
      <c r="Y12574" s="63"/>
      <c r="Z12574" s="62">
        <v>0</v>
      </c>
      <c r="AA12574" s="62">
        <v>11954</v>
      </c>
      <c r="AB12574" s="62">
        <v>24.9</v>
      </c>
      <c r="AC12574" s="62">
        <v>0</v>
      </c>
    </row>
    <row r="12575" spans="1:29" ht="45" x14ac:dyDescent="0.25">
      <c r="A12575" s="61" t="s">
        <v>334</v>
      </c>
      <c r="B12575" s="61" t="s">
        <v>335</v>
      </c>
      <c r="C12575" s="62">
        <v>2018</v>
      </c>
      <c r="D12575" s="61" t="s">
        <v>78</v>
      </c>
      <c r="E12575" s="62">
        <v>32</v>
      </c>
      <c r="F12575" s="62">
        <v>90270</v>
      </c>
      <c r="G12575" s="62">
        <v>13259</v>
      </c>
      <c r="H12575" s="62">
        <v>34.53</v>
      </c>
      <c r="I12575" s="62">
        <v>2820.94</v>
      </c>
      <c r="J12575" s="62">
        <v>83951.1</v>
      </c>
      <c r="K12575" s="62">
        <v>0</v>
      </c>
      <c r="L12575" s="63"/>
      <c r="M12575" s="63"/>
      <c r="N12575" s="63"/>
      <c r="O12575" s="63"/>
      <c r="P12575" s="63"/>
      <c r="Q12575" s="63"/>
      <c r="R12575" s="63"/>
      <c r="S12575" s="63"/>
      <c r="T12575" s="63"/>
      <c r="U12575" s="63"/>
      <c r="V12575" s="63"/>
      <c r="W12575" s="63"/>
      <c r="X12575" s="63"/>
      <c r="Y12575" s="63"/>
      <c r="Z12575" s="62">
        <v>0</v>
      </c>
      <c r="AA12575" s="63"/>
      <c r="AB12575" s="63"/>
      <c r="AC12575" s="62">
        <v>0</v>
      </c>
    </row>
    <row r="12576" spans="1:29" ht="30" x14ac:dyDescent="0.25">
      <c r="A12576" s="61" t="s">
        <v>73</v>
      </c>
      <c r="B12576" s="61" t="s">
        <v>74</v>
      </c>
      <c r="C12576" s="62">
        <v>2006</v>
      </c>
      <c r="D12576" s="61" t="s">
        <v>75</v>
      </c>
      <c r="E12576" s="62">
        <v>6</v>
      </c>
      <c r="F12576" s="62">
        <v>0</v>
      </c>
      <c r="G12576" s="62">
        <v>0</v>
      </c>
      <c r="H12576" s="62">
        <v>0</v>
      </c>
      <c r="I12576" s="62">
        <v>0</v>
      </c>
      <c r="J12576" s="62">
        <v>0</v>
      </c>
      <c r="K12576" s="62">
        <v>0</v>
      </c>
      <c r="L12576" s="63"/>
      <c r="M12576" s="63"/>
      <c r="N12576" s="63"/>
      <c r="O12576" s="63"/>
      <c r="P12576" s="63"/>
      <c r="Q12576" s="63"/>
      <c r="R12576" s="63"/>
      <c r="S12576" s="63"/>
      <c r="T12576" s="63"/>
      <c r="U12576" s="63"/>
      <c r="V12576" s="63"/>
      <c r="W12576" s="63"/>
      <c r="X12576" s="63"/>
      <c r="Y12576" s="63"/>
      <c r="Z12576" s="62">
        <v>12.59</v>
      </c>
      <c r="AA12576" s="62">
        <v>1124</v>
      </c>
      <c r="AB12576" s="62">
        <v>15.61</v>
      </c>
      <c r="AC12576" s="62">
        <v>2.1</v>
      </c>
    </row>
    <row r="12577" spans="1:29" ht="45" x14ac:dyDescent="0.25">
      <c r="A12577" s="61" t="s">
        <v>340</v>
      </c>
      <c r="B12577" s="61" t="s">
        <v>341</v>
      </c>
      <c r="C12577" s="62">
        <v>2007</v>
      </c>
      <c r="D12577" s="61" t="s">
        <v>75</v>
      </c>
      <c r="E12577" s="62">
        <v>8</v>
      </c>
      <c r="F12577" s="62">
        <v>597</v>
      </c>
      <c r="G12577" s="62">
        <v>145</v>
      </c>
      <c r="H12577" s="62">
        <v>1.51</v>
      </c>
      <c r="I12577" s="62">
        <v>74.63</v>
      </c>
      <c r="J12577" s="62">
        <v>555.21</v>
      </c>
      <c r="K12577" s="62">
        <v>76</v>
      </c>
      <c r="L12577" s="62">
        <v>307</v>
      </c>
      <c r="M12577" s="62">
        <v>3.2</v>
      </c>
      <c r="N12577" s="63"/>
      <c r="O12577" s="63"/>
      <c r="P12577" s="63"/>
      <c r="Q12577" s="63"/>
      <c r="R12577" s="63"/>
      <c r="S12577" s="63"/>
      <c r="T12577" s="63"/>
      <c r="U12577" s="63"/>
      <c r="V12577" s="63"/>
      <c r="W12577" s="63"/>
      <c r="X12577" s="63"/>
      <c r="Y12577" s="63"/>
      <c r="Z12577" s="62">
        <v>81400</v>
      </c>
      <c r="AA12577" s="62">
        <v>2628</v>
      </c>
      <c r="AB12577" s="62">
        <v>27.38</v>
      </c>
      <c r="AC12577" s="62">
        <v>10175</v>
      </c>
    </row>
    <row r="12578" spans="1:29" x14ac:dyDescent="0.25">
      <c r="A12578" s="61" t="s">
        <v>540</v>
      </c>
      <c r="B12578" s="61" t="s">
        <v>541</v>
      </c>
      <c r="C12578" s="62">
        <v>2010</v>
      </c>
      <c r="D12578" s="61" t="s">
        <v>78</v>
      </c>
      <c r="E12578" s="62">
        <v>44</v>
      </c>
      <c r="F12578" s="62">
        <v>345060</v>
      </c>
      <c r="G12578" s="62">
        <v>43064</v>
      </c>
      <c r="H12578" s="62">
        <v>81.56</v>
      </c>
      <c r="I12578" s="62">
        <v>7842.27</v>
      </c>
      <c r="J12578" s="62">
        <v>320905.8</v>
      </c>
      <c r="K12578" s="62">
        <v>0</v>
      </c>
      <c r="L12578" s="63"/>
      <c r="M12578" s="63"/>
      <c r="N12578" s="63"/>
      <c r="O12578" s="63"/>
      <c r="P12578" s="63"/>
      <c r="Q12578" s="63"/>
      <c r="R12578" s="63"/>
      <c r="S12578" s="63"/>
      <c r="T12578" s="63"/>
      <c r="U12578" s="63"/>
      <c r="V12578" s="63"/>
      <c r="W12578" s="63"/>
      <c r="X12578" s="63"/>
      <c r="Y12578" s="63"/>
      <c r="Z12578" s="62">
        <v>76600</v>
      </c>
      <c r="AA12578" s="62">
        <v>5360</v>
      </c>
      <c r="AB12578" s="62">
        <v>10.15</v>
      </c>
      <c r="AC12578" s="62">
        <v>1740.91</v>
      </c>
    </row>
    <row r="12579" spans="1:29" ht="30" x14ac:dyDescent="0.25">
      <c r="A12579" s="61" t="s">
        <v>542</v>
      </c>
      <c r="B12579" s="61" t="s">
        <v>543</v>
      </c>
      <c r="C12579" s="62">
        <v>2016</v>
      </c>
      <c r="D12579" s="61" t="s">
        <v>78</v>
      </c>
      <c r="E12579" s="62">
        <v>46</v>
      </c>
      <c r="F12579" s="62">
        <v>357360</v>
      </c>
      <c r="G12579" s="62">
        <v>56620</v>
      </c>
      <c r="H12579" s="62">
        <v>102.57</v>
      </c>
      <c r="I12579" s="62">
        <v>7768.7</v>
      </c>
      <c r="J12579" s="62">
        <v>332344.8</v>
      </c>
      <c r="K12579" s="62">
        <v>0</v>
      </c>
      <c r="L12579" s="63"/>
      <c r="M12579" s="63"/>
      <c r="N12579" s="63"/>
      <c r="O12579" s="63"/>
      <c r="P12579" s="63"/>
      <c r="Q12579" s="63"/>
      <c r="R12579" s="63"/>
      <c r="S12579" s="63"/>
      <c r="T12579" s="63"/>
      <c r="U12579" s="63"/>
      <c r="V12579" s="63"/>
      <c r="W12579" s="63"/>
      <c r="X12579" s="63"/>
      <c r="Y12579" s="63"/>
      <c r="Z12579" s="62">
        <v>44040</v>
      </c>
      <c r="AA12579" s="62">
        <v>3381</v>
      </c>
      <c r="AB12579" s="62">
        <v>6.13</v>
      </c>
      <c r="AC12579" s="62">
        <v>957.39</v>
      </c>
    </row>
    <row r="12580" spans="1:29" ht="30" x14ac:dyDescent="0.25">
      <c r="A12580" s="61" t="s">
        <v>218</v>
      </c>
      <c r="B12580" s="61" t="s">
        <v>219</v>
      </c>
      <c r="C12580" s="62">
        <v>2011</v>
      </c>
      <c r="D12580" s="61" t="s">
        <v>78</v>
      </c>
      <c r="E12580" s="62">
        <v>30</v>
      </c>
      <c r="F12580" s="62">
        <v>92800</v>
      </c>
      <c r="G12580" s="62">
        <v>14185</v>
      </c>
      <c r="H12580" s="62">
        <v>39.4</v>
      </c>
      <c r="I12580" s="62">
        <v>3093.33</v>
      </c>
      <c r="J12580" s="62">
        <v>86304</v>
      </c>
      <c r="K12580" s="62">
        <v>15254.12</v>
      </c>
      <c r="L12580" s="62">
        <v>19047</v>
      </c>
      <c r="M12580" s="62">
        <v>52.91</v>
      </c>
      <c r="N12580" s="62">
        <v>508.47</v>
      </c>
      <c r="O12580" s="62">
        <v>183954.04</v>
      </c>
      <c r="P12580" s="63"/>
      <c r="Q12580" s="63"/>
      <c r="R12580" s="63"/>
      <c r="S12580" s="63"/>
      <c r="T12580" s="63"/>
      <c r="U12580" s="63"/>
      <c r="V12580" s="63"/>
      <c r="W12580" s="63"/>
      <c r="X12580" s="63"/>
      <c r="Y12580" s="63"/>
      <c r="Z12580" s="62">
        <v>67000</v>
      </c>
      <c r="AA12580" s="62">
        <v>9050</v>
      </c>
      <c r="AB12580" s="62">
        <v>25.14</v>
      </c>
      <c r="AC12580" s="62">
        <v>2233.33</v>
      </c>
    </row>
    <row r="12581" spans="1:29" x14ac:dyDescent="0.25">
      <c r="A12581" s="61" t="s">
        <v>581</v>
      </c>
      <c r="B12581" s="61" t="s">
        <v>582</v>
      </c>
      <c r="C12581" s="62">
        <v>2016</v>
      </c>
      <c r="D12581" s="61" t="s">
        <v>78</v>
      </c>
      <c r="E12581" s="62">
        <v>80</v>
      </c>
      <c r="F12581" s="62">
        <v>862680</v>
      </c>
      <c r="G12581" s="62">
        <v>117279</v>
      </c>
      <c r="H12581" s="62">
        <v>122.17</v>
      </c>
      <c r="I12581" s="62">
        <v>10783.5</v>
      </c>
      <c r="J12581" s="62">
        <v>802292.4</v>
      </c>
      <c r="K12581" s="62">
        <v>0</v>
      </c>
      <c r="L12581" s="63"/>
      <c r="M12581" s="63"/>
      <c r="N12581" s="63"/>
      <c r="O12581" s="63"/>
      <c r="P12581" s="63"/>
      <c r="Q12581" s="63"/>
      <c r="R12581" s="63"/>
      <c r="S12581" s="63"/>
      <c r="T12581" s="63"/>
      <c r="U12581" s="63"/>
      <c r="V12581" s="63"/>
      <c r="W12581" s="63"/>
      <c r="X12581" s="63"/>
      <c r="Y12581" s="63"/>
      <c r="Z12581" s="62">
        <v>1743.2</v>
      </c>
      <c r="AA12581" s="62">
        <v>20023</v>
      </c>
      <c r="AB12581" s="62">
        <v>20.86</v>
      </c>
      <c r="AC12581" s="62">
        <v>21.79</v>
      </c>
    </row>
    <row r="12582" spans="1:29" ht="30" x14ac:dyDescent="0.25">
      <c r="A12582" s="61" t="s">
        <v>507</v>
      </c>
      <c r="B12582" s="61" t="s">
        <v>508</v>
      </c>
      <c r="C12582" s="62">
        <v>2003</v>
      </c>
      <c r="D12582" s="61" t="s">
        <v>135</v>
      </c>
      <c r="E12582" s="62">
        <v>195</v>
      </c>
      <c r="F12582" s="62">
        <v>747800</v>
      </c>
      <c r="G12582" s="62">
        <v>166351</v>
      </c>
      <c r="H12582" s="62">
        <v>71.09</v>
      </c>
      <c r="I12582" s="62">
        <v>3834.87</v>
      </c>
      <c r="J12582" s="62">
        <v>695454</v>
      </c>
      <c r="K12582" s="62">
        <v>75529.58</v>
      </c>
      <c r="L12582" s="62">
        <v>65999</v>
      </c>
      <c r="M12582" s="62">
        <v>28.2</v>
      </c>
      <c r="N12582" s="63"/>
      <c r="O12582" s="63"/>
      <c r="P12582" s="63"/>
      <c r="Q12582" s="63"/>
      <c r="R12582" s="63"/>
      <c r="S12582" s="63"/>
      <c r="T12582" s="63"/>
      <c r="U12582" s="63"/>
      <c r="V12582" s="63"/>
      <c r="W12582" s="63"/>
      <c r="X12582" s="63"/>
      <c r="Y12582" s="63"/>
      <c r="Z12582" s="62">
        <v>18.27</v>
      </c>
      <c r="AA12582" s="62">
        <v>40067</v>
      </c>
      <c r="AB12582" s="62">
        <v>17.12</v>
      </c>
      <c r="AC12582" s="62">
        <v>0.09</v>
      </c>
    </row>
    <row r="12583" spans="1:29" ht="45" x14ac:dyDescent="0.25">
      <c r="A12583" s="61" t="s">
        <v>460</v>
      </c>
      <c r="B12583" s="61" t="s">
        <v>461</v>
      </c>
      <c r="C12583" s="62">
        <v>2006</v>
      </c>
      <c r="D12583" s="61" t="s">
        <v>78</v>
      </c>
      <c r="E12583" s="62">
        <v>48</v>
      </c>
      <c r="F12583" s="62">
        <v>319376</v>
      </c>
      <c r="G12583" s="62">
        <v>35071</v>
      </c>
      <c r="H12583" s="62">
        <v>60.89</v>
      </c>
      <c r="I12583" s="62">
        <v>6653.67</v>
      </c>
      <c r="J12583" s="62">
        <v>297019.68</v>
      </c>
      <c r="K12583" s="62">
        <v>0</v>
      </c>
      <c r="L12583" s="63"/>
      <c r="M12583" s="63"/>
      <c r="N12583" s="63"/>
      <c r="O12583" s="63"/>
      <c r="P12583" s="63"/>
      <c r="Q12583" s="63"/>
      <c r="R12583" s="63"/>
      <c r="S12583" s="63"/>
      <c r="T12583" s="63"/>
      <c r="U12583" s="63"/>
      <c r="V12583" s="63"/>
      <c r="W12583" s="63"/>
      <c r="X12583" s="63"/>
      <c r="Y12583" s="63"/>
      <c r="Z12583" s="62">
        <v>0</v>
      </c>
      <c r="AA12583" s="63"/>
      <c r="AB12583" s="63"/>
      <c r="AC12583" s="62">
        <v>0</v>
      </c>
    </row>
    <row r="12584" spans="1:29" x14ac:dyDescent="0.25">
      <c r="A12584" s="61" t="s">
        <v>79</v>
      </c>
      <c r="B12584" s="61" t="s">
        <v>80</v>
      </c>
      <c r="C12584" s="62">
        <v>2008</v>
      </c>
      <c r="D12584" s="61" t="s">
        <v>94</v>
      </c>
      <c r="E12584" s="62">
        <v>6</v>
      </c>
      <c r="F12584" s="62">
        <v>267</v>
      </c>
      <c r="G12584" s="62">
        <v>151</v>
      </c>
      <c r="H12584" s="62">
        <v>2.1</v>
      </c>
      <c r="I12584" s="62">
        <v>44.5</v>
      </c>
      <c r="J12584" s="62">
        <v>248.31</v>
      </c>
      <c r="K12584" s="62">
        <v>225.02</v>
      </c>
      <c r="L12584" s="62">
        <v>394</v>
      </c>
      <c r="M12584" s="62">
        <v>5.47</v>
      </c>
      <c r="N12584" s="63"/>
      <c r="O12584" s="63"/>
      <c r="P12584" s="63"/>
      <c r="Q12584" s="63"/>
      <c r="R12584" s="63"/>
      <c r="S12584" s="63"/>
      <c r="T12584" s="63"/>
      <c r="U12584" s="63"/>
      <c r="V12584" s="63"/>
      <c r="W12584" s="63"/>
      <c r="X12584" s="63"/>
      <c r="Y12584" s="63"/>
      <c r="Z12584" s="62">
        <v>35304</v>
      </c>
      <c r="AA12584" s="62">
        <v>2472</v>
      </c>
      <c r="AB12584" s="62">
        <v>34.33</v>
      </c>
      <c r="AC12584" s="62">
        <v>5884</v>
      </c>
    </row>
    <row r="12585" spans="1:29" ht="30" x14ac:dyDescent="0.25">
      <c r="A12585" s="61" t="s">
        <v>216</v>
      </c>
      <c r="B12585" s="61" t="s">
        <v>217</v>
      </c>
      <c r="C12585" s="62">
        <v>2010</v>
      </c>
      <c r="D12585" s="61" t="s">
        <v>86</v>
      </c>
      <c r="E12585" s="62">
        <v>177</v>
      </c>
      <c r="F12585" s="62">
        <v>1187496</v>
      </c>
      <c r="G12585" s="62">
        <v>196286</v>
      </c>
      <c r="H12585" s="62">
        <v>92.41</v>
      </c>
      <c r="I12585" s="62">
        <v>6709.02</v>
      </c>
      <c r="J12585" s="62">
        <v>1104371.28</v>
      </c>
      <c r="K12585" s="62">
        <v>159615.91</v>
      </c>
      <c r="L12585" s="62">
        <v>282750</v>
      </c>
      <c r="M12585" s="62">
        <v>133.12</v>
      </c>
      <c r="N12585" s="62">
        <v>901.78</v>
      </c>
      <c r="O12585" s="62">
        <v>1924856.11</v>
      </c>
      <c r="P12585" s="63"/>
      <c r="Q12585" s="63"/>
      <c r="R12585" s="63"/>
      <c r="S12585" s="63"/>
      <c r="T12585" s="63"/>
      <c r="U12585" s="63"/>
      <c r="V12585" s="63"/>
      <c r="W12585" s="63"/>
      <c r="X12585" s="63"/>
      <c r="Y12585" s="63"/>
      <c r="Z12585" s="62">
        <v>12610</v>
      </c>
      <c r="AA12585" s="62">
        <v>143622</v>
      </c>
      <c r="AB12585" s="62">
        <v>67.62</v>
      </c>
      <c r="AC12585" s="62">
        <v>71.239999999999995</v>
      </c>
    </row>
    <row r="12586" spans="1:29" x14ac:dyDescent="0.25">
      <c r="A12586" s="61" t="s">
        <v>113</v>
      </c>
      <c r="B12586" s="61" t="s">
        <v>114</v>
      </c>
      <c r="C12586" s="62">
        <v>2003</v>
      </c>
      <c r="D12586" s="61" t="s">
        <v>94</v>
      </c>
      <c r="E12586" s="62">
        <v>36</v>
      </c>
      <c r="F12586" s="63"/>
      <c r="G12586" s="63"/>
      <c r="H12586" s="63"/>
      <c r="I12586" s="63"/>
      <c r="J12586" s="63"/>
      <c r="K12586" s="62">
        <v>0</v>
      </c>
      <c r="L12586" s="63"/>
      <c r="M12586" s="63"/>
      <c r="N12586" s="63"/>
      <c r="O12586" s="63"/>
      <c r="P12586" s="63"/>
      <c r="Q12586" s="63"/>
      <c r="R12586" s="63"/>
      <c r="S12586" s="63"/>
      <c r="T12586" s="63"/>
      <c r="U12586" s="63"/>
      <c r="V12586" s="63"/>
      <c r="W12586" s="63"/>
      <c r="X12586" s="63"/>
      <c r="Y12586" s="63"/>
      <c r="Z12586" s="62">
        <v>3245</v>
      </c>
      <c r="AA12586" s="62">
        <v>22132</v>
      </c>
      <c r="AB12586" s="62">
        <v>51.23</v>
      </c>
      <c r="AC12586" s="62">
        <v>90.14</v>
      </c>
    </row>
    <row r="12587" spans="1:29" ht="30" x14ac:dyDescent="0.25">
      <c r="A12587" s="61" t="s">
        <v>391</v>
      </c>
      <c r="B12587" s="61" t="s">
        <v>392</v>
      </c>
      <c r="C12587" s="62">
        <v>2005</v>
      </c>
      <c r="D12587" s="61" t="s">
        <v>75</v>
      </c>
      <c r="E12587" s="62">
        <v>15</v>
      </c>
      <c r="F12587" s="62">
        <v>1299</v>
      </c>
      <c r="G12587" s="62">
        <v>240</v>
      </c>
      <c r="H12587" s="62">
        <v>1.33</v>
      </c>
      <c r="I12587" s="62">
        <v>86.6</v>
      </c>
      <c r="J12587" s="62">
        <v>1208.07</v>
      </c>
      <c r="K12587" s="62">
        <v>1036</v>
      </c>
      <c r="L12587" s="62">
        <v>1767</v>
      </c>
      <c r="M12587" s="62">
        <v>9.82</v>
      </c>
      <c r="N12587" s="62">
        <v>69.069999999999993</v>
      </c>
      <c r="O12587" s="62">
        <v>12493.43</v>
      </c>
      <c r="P12587" s="63"/>
      <c r="Q12587" s="63"/>
      <c r="R12587" s="63"/>
      <c r="S12587" s="63"/>
      <c r="T12587" s="63"/>
      <c r="U12587" s="62">
        <v>500</v>
      </c>
      <c r="V12587" s="62">
        <v>953</v>
      </c>
      <c r="W12587" s="62">
        <v>5.29</v>
      </c>
      <c r="X12587" s="62">
        <v>33</v>
      </c>
      <c r="Y12587" s="62">
        <v>11192</v>
      </c>
      <c r="Z12587" s="62">
        <v>1738</v>
      </c>
      <c r="AA12587" s="62">
        <v>6532</v>
      </c>
      <c r="AB12587" s="62">
        <v>36.29</v>
      </c>
      <c r="AC12587" s="62">
        <v>115.87</v>
      </c>
    </row>
    <row r="12588" spans="1:29" ht="30" x14ac:dyDescent="0.25">
      <c r="A12588" s="61" t="s">
        <v>277</v>
      </c>
      <c r="B12588" s="61" t="s">
        <v>278</v>
      </c>
      <c r="C12588" s="62">
        <v>2004</v>
      </c>
      <c r="D12588" s="61" t="s">
        <v>99</v>
      </c>
      <c r="E12588" s="62">
        <v>48</v>
      </c>
      <c r="F12588" s="62">
        <v>375540</v>
      </c>
      <c r="G12588" s="62">
        <v>40844</v>
      </c>
      <c r="H12588" s="62">
        <v>70.91</v>
      </c>
      <c r="I12588" s="62">
        <v>7823.75</v>
      </c>
      <c r="J12588" s="62">
        <v>349252.2</v>
      </c>
      <c r="K12588" s="62">
        <v>0</v>
      </c>
      <c r="L12588" s="63"/>
      <c r="M12588" s="63"/>
      <c r="N12588" s="63"/>
      <c r="O12588" s="63"/>
      <c r="P12588" s="63"/>
      <c r="Q12588" s="63"/>
      <c r="R12588" s="63"/>
      <c r="S12588" s="63"/>
      <c r="T12588" s="63"/>
      <c r="U12588" s="63"/>
      <c r="V12588" s="63"/>
      <c r="W12588" s="63"/>
      <c r="X12588" s="63"/>
      <c r="Y12588" s="63"/>
      <c r="Z12588" s="62">
        <v>71185</v>
      </c>
      <c r="AA12588" s="62">
        <v>4776</v>
      </c>
      <c r="AB12588" s="62">
        <v>8.2899999999999991</v>
      </c>
      <c r="AC12588" s="62">
        <v>1483.02</v>
      </c>
    </row>
    <row r="12589" spans="1:29" x14ac:dyDescent="0.25">
      <c r="A12589" s="61" t="s">
        <v>399</v>
      </c>
      <c r="B12589" s="61" t="s">
        <v>400</v>
      </c>
      <c r="C12589" s="62">
        <v>2018</v>
      </c>
      <c r="D12589" s="61" t="s">
        <v>99</v>
      </c>
      <c r="E12589" s="62">
        <v>33</v>
      </c>
      <c r="F12589" s="62">
        <v>45780</v>
      </c>
      <c r="G12589" s="62">
        <v>13177</v>
      </c>
      <c r="H12589" s="62">
        <v>33.28</v>
      </c>
      <c r="I12589" s="62">
        <v>1387.27</v>
      </c>
      <c r="J12589" s="62">
        <v>42575.4</v>
      </c>
      <c r="K12589" s="62">
        <v>5621</v>
      </c>
      <c r="L12589" s="62">
        <v>8814</v>
      </c>
      <c r="M12589" s="62">
        <v>22.26</v>
      </c>
      <c r="N12589" s="62">
        <v>170.33</v>
      </c>
      <c r="O12589" s="62">
        <v>67785.33</v>
      </c>
      <c r="P12589" s="63"/>
      <c r="Q12589" s="63"/>
      <c r="R12589" s="63"/>
      <c r="S12589" s="63"/>
      <c r="T12589" s="63"/>
      <c r="U12589" s="63"/>
      <c r="V12589" s="63"/>
      <c r="W12589" s="63"/>
      <c r="X12589" s="63"/>
      <c r="Y12589" s="63"/>
      <c r="Z12589" s="62">
        <v>0</v>
      </c>
      <c r="AA12589" s="62">
        <v>34563</v>
      </c>
      <c r="AB12589" s="62">
        <v>87.28</v>
      </c>
      <c r="AC12589" s="62">
        <v>0</v>
      </c>
    </row>
    <row r="12590" spans="1:29" x14ac:dyDescent="0.25">
      <c r="A12590" s="61" t="s">
        <v>210</v>
      </c>
      <c r="B12590" s="61" t="s">
        <v>211</v>
      </c>
      <c r="C12590" s="62">
        <v>2009</v>
      </c>
      <c r="D12590" s="61" t="s">
        <v>78</v>
      </c>
      <c r="E12590" s="62">
        <v>56</v>
      </c>
      <c r="F12590" s="62">
        <v>52080</v>
      </c>
      <c r="G12590" s="62">
        <v>25516</v>
      </c>
      <c r="H12590" s="62">
        <v>37.97</v>
      </c>
      <c r="I12590" s="62">
        <v>930</v>
      </c>
      <c r="J12590" s="62">
        <v>48434.400000000001</v>
      </c>
      <c r="K12590" s="62">
        <v>56476.24</v>
      </c>
      <c r="L12590" s="62">
        <v>34764</v>
      </c>
      <c r="M12590" s="62">
        <v>51.73</v>
      </c>
      <c r="N12590" s="63"/>
      <c r="O12590" s="63"/>
      <c r="P12590" s="63"/>
      <c r="Q12590" s="63"/>
      <c r="R12590" s="63"/>
      <c r="S12590" s="63"/>
      <c r="T12590" s="63"/>
      <c r="U12590" s="63"/>
      <c r="V12590" s="63"/>
      <c r="W12590" s="63"/>
      <c r="X12590" s="63"/>
      <c r="Y12590" s="63"/>
      <c r="Z12590" s="62">
        <v>536293</v>
      </c>
      <c r="AA12590" s="62">
        <v>70629</v>
      </c>
      <c r="AB12590" s="62">
        <v>105.1</v>
      </c>
      <c r="AC12590" s="62">
        <v>9576.66</v>
      </c>
    </row>
    <row r="12591" spans="1:29" ht="30" x14ac:dyDescent="0.25">
      <c r="A12591" s="61" t="s">
        <v>97</v>
      </c>
      <c r="B12591" s="61" t="s">
        <v>98</v>
      </c>
      <c r="C12591" s="62">
        <v>2005</v>
      </c>
      <c r="D12591" s="61" t="s">
        <v>99</v>
      </c>
      <c r="E12591" s="62">
        <v>40</v>
      </c>
      <c r="F12591" s="62">
        <v>121100</v>
      </c>
      <c r="G12591" s="62">
        <v>14665</v>
      </c>
      <c r="H12591" s="62">
        <v>30.55</v>
      </c>
      <c r="I12591" s="62">
        <v>3027.5</v>
      </c>
      <c r="J12591" s="62">
        <v>112623</v>
      </c>
      <c r="K12591" s="62">
        <v>25747.82</v>
      </c>
      <c r="L12591" s="62">
        <v>36402</v>
      </c>
      <c r="M12591" s="62">
        <v>75.84</v>
      </c>
      <c r="N12591" s="62">
        <v>643.70000000000005</v>
      </c>
      <c r="O12591" s="62">
        <v>310500.65999999997</v>
      </c>
      <c r="P12591" s="63"/>
      <c r="Q12591" s="63"/>
      <c r="R12591" s="63"/>
      <c r="S12591" s="63"/>
      <c r="T12591" s="63"/>
      <c r="U12591" s="63"/>
      <c r="V12591" s="63"/>
      <c r="W12591" s="63"/>
      <c r="X12591" s="63"/>
      <c r="Y12591" s="63"/>
      <c r="Z12591" s="62">
        <v>150263</v>
      </c>
      <c r="AA12591" s="62">
        <v>13261</v>
      </c>
      <c r="AB12591" s="62">
        <v>27.63</v>
      </c>
      <c r="AC12591" s="62">
        <v>3756.58</v>
      </c>
    </row>
    <row r="12592" spans="1:29" ht="30" x14ac:dyDescent="0.25">
      <c r="A12592" s="61" t="s">
        <v>100</v>
      </c>
      <c r="B12592" s="61" t="s">
        <v>101</v>
      </c>
      <c r="C12592" s="62">
        <v>2018</v>
      </c>
      <c r="D12592" s="61" t="s">
        <v>99</v>
      </c>
      <c r="E12592" s="62">
        <v>74</v>
      </c>
      <c r="F12592" s="62">
        <v>643282</v>
      </c>
      <c r="G12592" s="62">
        <v>108336</v>
      </c>
      <c r="H12592" s="62">
        <v>122</v>
      </c>
      <c r="I12592" s="62">
        <v>8693</v>
      </c>
      <c r="J12592" s="62">
        <v>598252.26</v>
      </c>
      <c r="K12592" s="62">
        <v>0</v>
      </c>
      <c r="L12592" s="63"/>
      <c r="M12592" s="63"/>
      <c r="N12592" s="63"/>
      <c r="O12592" s="63"/>
      <c r="P12592" s="62">
        <v>717</v>
      </c>
      <c r="Q12592" s="62">
        <v>1437</v>
      </c>
      <c r="R12592" s="62">
        <v>1.62</v>
      </c>
      <c r="S12592" s="62">
        <v>9</v>
      </c>
      <c r="T12592" s="62">
        <v>9083.67</v>
      </c>
      <c r="U12592" s="63"/>
      <c r="V12592" s="63"/>
      <c r="W12592" s="63"/>
      <c r="X12592" s="63"/>
      <c r="Y12592" s="63"/>
      <c r="Z12592" s="62">
        <v>121300</v>
      </c>
      <c r="AA12592" s="62">
        <v>7217</v>
      </c>
      <c r="AB12592" s="62">
        <v>8.1300000000000008</v>
      </c>
      <c r="AC12592" s="62">
        <v>1639.19</v>
      </c>
    </row>
    <row r="12593" spans="1:29" x14ac:dyDescent="0.25">
      <c r="A12593" s="61" t="s">
        <v>202</v>
      </c>
      <c r="B12593" s="61" t="s">
        <v>203</v>
      </c>
      <c r="C12593" s="62">
        <v>2003</v>
      </c>
      <c r="D12593" s="61" t="s">
        <v>78</v>
      </c>
      <c r="E12593" s="62">
        <v>48</v>
      </c>
      <c r="F12593" s="62">
        <v>206047</v>
      </c>
      <c r="G12593" s="62">
        <v>22965</v>
      </c>
      <c r="H12593" s="62">
        <v>39.869999999999997</v>
      </c>
      <c r="I12593" s="62">
        <v>4292.6499999999996</v>
      </c>
      <c r="J12593" s="62">
        <v>191623.71</v>
      </c>
      <c r="K12593" s="62">
        <v>0</v>
      </c>
      <c r="L12593" s="62">
        <v>0</v>
      </c>
      <c r="M12593" s="62">
        <v>0</v>
      </c>
      <c r="N12593" s="62">
        <v>0</v>
      </c>
      <c r="O12593" s="62">
        <v>0</v>
      </c>
      <c r="P12593" s="62">
        <v>0</v>
      </c>
      <c r="Q12593" s="62">
        <v>0</v>
      </c>
      <c r="R12593" s="62">
        <v>0</v>
      </c>
      <c r="S12593" s="62">
        <v>0</v>
      </c>
      <c r="T12593" s="62">
        <v>0</v>
      </c>
      <c r="U12593" s="62">
        <v>0</v>
      </c>
      <c r="V12593" s="62">
        <v>0</v>
      </c>
      <c r="W12593" s="62">
        <v>0</v>
      </c>
      <c r="X12593" s="62">
        <v>0</v>
      </c>
      <c r="Y12593" s="62">
        <v>0</v>
      </c>
      <c r="Z12593" s="62">
        <v>0</v>
      </c>
      <c r="AA12593" s="63"/>
      <c r="AB12593" s="63"/>
      <c r="AC12593" s="62">
        <v>0</v>
      </c>
    </row>
    <row r="12594" spans="1:29" ht="30" x14ac:dyDescent="0.25">
      <c r="A12594" s="61" t="s">
        <v>507</v>
      </c>
      <c r="B12594" s="61" t="s">
        <v>508</v>
      </c>
      <c r="C12594" s="62">
        <v>2011</v>
      </c>
      <c r="D12594" s="61" t="s">
        <v>86</v>
      </c>
      <c r="E12594" s="62">
        <v>256</v>
      </c>
      <c r="F12594" s="62">
        <v>2013779</v>
      </c>
      <c r="G12594" s="62">
        <v>276612</v>
      </c>
      <c r="H12594" s="62">
        <v>90.04</v>
      </c>
      <c r="I12594" s="62">
        <v>7866.32</v>
      </c>
      <c r="J12594" s="62">
        <v>1872814.47</v>
      </c>
      <c r="K12594" s="62">
        <v>207653.73</v>
      </c>
      <c r="L12594" s="62">
        <v>236100</v>
      </c>
      <c r="M12594" s="62">
        <v>76.86</v>
      </c>
      <c r="N12594" s="62">
        <v>811.15</v>
      </c>
      <c r="O12594" s="62">
        <v>2504158.6800000002</v>
      </c>
      <c r="P12594" s="63"/>
      <c r="Q12594" s="63"/>
      <c r="R12594" s="63"/>
      <c r="S12594" s="63"/>
      <c r="T12594" s="63"/>
      <c r="U12594" s="63"/>
      <c r="V12594" s="63"/>
      <c r="W12594" s="63"/>
      <c r="X12594" s="63"/>
      <c r="Y12594" s="63"/>
      <c r="Z12594" s="62">
        <v>35.07</v>
      </c>
      <c r="AA12594" s="62">
        <v>169265</v>
      </c>
      <c r="AB12594" s="62">
        <v>55.1</v>
      </c>
      <c r="AC12594" s="62">
        <v>0.14000000000000001</v>
      </c>
    </row>
    <row r="12595" spans="1:29" x14ac:dyDescent="0.25">
      <c r="A12595" s="61" t="s">
        <v>383</v>
      </c>
      <c r="B12595" s="61" t="s">
        <v>384</v>
      </c>
      <c r="C12595" s="62">
        <v>2012</v>
      </c>
      <c r="D12595" s="61" t="s">
        <v>75</v>
      </c>
      <c r="E12595" s="62">
        <v>20</v>
      </c>
      <c r="F12595" s="62">
        <v>496</v>
      </c>
      <c r="G12595" s="62">
        <v>225</v>
      </c>
      <c r="H12595" s="62">
        <v>0.94</v>
      </c>
      <c r="I12595" s="62">
        <v>24.8</v>
      </c>
      <c r="J12595" s="62">
        <v>461.28</v>
      </c>
      <c r="K12595" s="62">
        <v>14</v>
      </c>
      <c r="L12595" s="62">
        <v>69</v>
      </c>
      <c r="M12595" s="62">
        <v>0.28999999999999998</v>
      </c>
      <c r="N12595" s="63"/>
      <c r="O12595" s="63"/>
      <c r="P12595" s="63"/>
      <c r="Q12595" s="63"/>
      <c r="R12595" s="63"/>
      <c r="S12595" s="63"/>
      <c r="T12595" s="63"/>
      <c r="U12595" s="63"/>
      <c r="V12595" s="63"/>
      <c r="W12595" s="63"/>
      <c r="X12595" s="63"/>
      <c r="Y12595" s="63"/>
      <c r="Z12595" s="62">
        <v>0.97</v>
      </c>
      <c r="AA12595" s="62">
        <v>1578</v>
      </c>
      <c r="AB12595" s="62">
        <v>6.58</v>
      </c>
      <c r="AC12595" s="62">
        <v>0.05</v>
      </c>
    </row>
    <row r="12596" spans="1:29" ht="60" x14ac:dyDescent="0.25">
      <c r="A12596" s="61" t="s">
        <v>567</v>
      </c>
      <c r="B12596" s="61" t="s">
        <v>568</v>
      </c>
      <c r="C12596" s="62">
        <v>2018</v>
      </c>
      <c r="D12596" s="61" t="s">
        <v>75</v>
      </c>
      <c r="E12596" s="62">
        <v>4</v>
      </c>
      <c r="F12596" s="63"/>
      <c r="G12596" s="63"/>
      <c r="H12596" s="63"/>
      <c r="I12596" s="63"/>
      <c r="J12596" s="63"/>
      <c r="K12596" s="62">
        <v>0</v>
      </c>
      <c r="L12596" s="63"/>
      <c r="M12596" s="63"/>
      <c r="N12596" s="63"/>
      <c r="O12596" s="63"/>
      <c r="P12596" s="63"/>
      <c r="Q12596" s="63"/>
      <c r="R12596" s="63"/>
      <c r="S12596" s="63"/>
      <c r="T12596" s="63"/>
      <c r="U12596" s="63"/>
      <c r="V12596" s="63"/>
      <c r="W12596" s="63"/>
      <c r="X12596" s="63"/>
      <c r="Y12596" s="63"/>
      <c r="Z12596" s="62">
        <v>0</v>
      </c>
      <c r="AA12596" s="63"/>
      <c r="AB12596" s="63"/>
      <c r="AC12596" s="62">
        <v>0</v>
      </c>
    </row>
    <row r="12597" spans="1:29" ht="30" x14ac:dyDescent="0.25">
      <c r="A12597" s="61" t="s">
        <v>92</v>
      </c>
      <c r="B12597" s="61" t="s">
        <v>93</v>
      </c>
      <c r="C12597" s="62">
        <v>2005</v>
      </c>
      <c r="D12597" s="61" t="s">
        <v>94</v>
      </c>
      <c r="E12597" s="62">
        <v>2</v>
      </c>
      <c r="F12597" s="63"/>
      <c r="G12597" s="63"/>
      <c r="H12597" s="63"/>
      <c r="I12597" s="63"/>
      <c r="J12597" s="63"/>
      <c r="K12597" s="62">
        <v>0</v>
      </c>
      <c r="L12597" s="63"/>
      <c r="M12597" s="63"/>
      <c r="N12597" s="63"/>
      <c r="O12597" s="63"/>
      <c r="P12597" s="63"/>
      <c r="Q12597" s="63"/>
      <c r="R12597" s="63"/>
      <c r="S12597" s="63"/>
      <c r="T12597" s="63"/>
      <c r="U12597" s="63"/>
      <c r="V12597" s="63"/>
      <c r="W12597" s="63"/>
      <c r="X12597" s="63"/>
      <c r="Y12597" s="63"/>
      <c r="Z12597" s="62">
        <v>0</v>
      </c>
      <c r="AA12597" s="63"/>
      <c r="AB12597" s="63"/>
      <c r="AC12597" s="62">
        <v>0</v>
      </c>
    </row>
    <row r="12598" spans="1:29" ht="30" x14ac:dyDescent="0.25">
      <c r="A12598" s="61" t="s">
        <v>387</v>
      </c>
      <c r="B12598" s="61" t="s">
        <v>388</v>
      </c>
      <c r="C12598" s="62">
        <v>2009</v>
      </c>
      <c r="D12598" s="61" t="s">
        <v>78</v>
      </c>
      <c r="E12598" s="62">
        <v>48</v>
      </c>
      <c r="F12598" s="62">
        <v>407840</v>
      </c>
      <c r="G12598" s="62">
        <v>74763</v>
      </c>
      <c r="H12598" s="62">
        <v>129.80000000000001</v>
      </c>
      <c r="I12598" s="62">
        <v>8496.67</v>
      </c>
      <c r="J12598" s="62">
        <v>379291.2</v>
      </c>
      <c r="K12598" s="62">
        <v>0</v>
      </c>
      <c r="L12598" s="63"/>
      <c r="M12598" s="63"/>
      <c r="N12598" s="63"/>
      <c r="O12598" s="63"/>
      <c r="P12598" s="63"/>
      <c r="Q12598" s="63"/>
      <c r="R12598" s="63"/>
      <c r="S12598" s="63"/>
      <c r="T12598" s="63"/>
      <c r="U12598" s="63"/>
      <c r="V12598" s="63"/>
      <c r="W12598" s="63"/>
      <c r="X12598" s="63"/>
      <c r="Y12598" s="63"/>
      <c r="Z12598" s="62">
        <v>160.15</v>
      </c>
      <c r="AA12598" s="62">
        <v>7107</v>
      </c>
      <c r="AB12598" s="62">
        <v>12.34</v>
      </c>
      <c r="AC12598" s="62">
        <v>3.34</v>
      </c>
    </row>
    <row r="12599" spans="1:29" x14ac:dyDescent="0.25">
      <c r="A12599" s="61" t="s">
        <v>102</v>
      </c>
      <c r="B12599" s="61" t="s">
        <v>103</v>
      </c>
      <c r="C12599" s="62">
        <v>2017</v>
      </c>
      <c r="D12599" s="61" t="s">
        <v>132</v>
      </c>
      <c r="E12599" s="62">
        <v>16</v>
      </c>
      <c r="F12599" s="62">
        <v>1067</v>
      </c>
      <c r="G12599" s="62">
        <v>441</v>
      </c>
      <c r="H12599" s="62">
        <v>2.2999999999999998</v>
      </c>
      <c r="I12599" s="62">
        <v>66.69</v>
      </c>
      <c r="J12599" s="62">
        <v>992.31</v>
      </c>
      <c r="K12599" s="62">
        <v>1108.6300000000001</v>
      </c>
      <c r="L12599" s="62">
        <v>1746</v>
      </c>
      <c r="M12599" s="62">
        <v>9.09</v>
      </c>
      <c r="N12599" s="62">
        <v>69.290000000000006</v>
      </c>
      <c r="O12599" s="62">
        <v>13369.33</v>
      </c>
      <c r="P12599" s="63"/>
      <c r="Q12599" s="63"/>
      <c r="R12599" s="63"/>
      <c r="S12599" s="63"/>
      <c r="T12599" s="63"/>
      <c r="U12599" s="63"/>
      <c r="V12599" s="63"/>
      <c r="W12599" s="63"/>
      <c r="X12599" s="63"/>
      <c r="Y12599" s="63"/>
      <c r="Z12599" s="62">
        <v>258</v>
      </c>
      <c r="AA12599" s="62">
        <v>4606</v>
      </c>
      <c r="AB12599" s="62">
        <v>23.99</v>
      </c>
      <c r="AC12599" s="62">
        <v>16.13</v>
      </c>
    </row>
    <row r="12600" spans="1:29" x14ac:dyDescent="0.25">
      <c r="A12600" s="61" t="s">
        <v>144</v>
      </c>
      <c r="B12600" s="61" t="s">
        <v>145</v>
      </c>
      <c r="C12600" s="62">
        <v>2013</v>
      </c>
      <c r="D12600" s="61" t="s">
        <v>86</v>
      </c>
      <c r="E12600" s="62">
        <v>26</v>
      </c>
      <c r="F12600" s="62">
        <v>0</v>
      </c>
      <c r="G12600" s="62">
        <v>0</v>
      </c>
      <c r="H12600" s="62">
        <v>0</v>
      </c>
      <c r="I12600" s="62">
        <v>0</v>
      </c>
      <c r="J12600" s="62">
        <v>0</v>
      </c>
      <c r="K12600" s="62">
        <v>0</v>
      </c>
      <c r="L12600" s="62">
        <v>0</v>
      </c>
      <c r="M12600" s="62">
        <v>0</v>
      </c>
      <c r="N12600" s="63"/>
      <c r="O12600" s="63"/>
      <c r="P12600" s="63"/>
      <c r="Q12600" s="63"/>
      <c r="R12600" s="63"/>
      <c r="S12600" s="63"/>
      <c r="T12600" s="63"/>
      <c r="U12600" s="63"/>
      <c r="V12600" s="63"/>
      <c r="W12600" s="63"/>
      <c r="X12600" s="63"/>
      <c r="Y12600" s="63"/>
      <c r="Z12600" s="62">
        <v>1311</v>
      </c>
      <c r="AA12600" s="62">
        <v>15995</v>
      </c>
      <c r="AB12600" s="62">
        <v>51.27</v>
      </c>
      <c r="AC12600" s="62">
        <v>50.42</v>
      </c>
    </row>
    <row r="12601" spans="1:29" x14ac:dyDescent="0.25">
      <c r="A12601" s="61" t="s">
        <v>81</v>
      </c>
      <c r="B12601" s="61" t="s">
        <v>82</v>
      </c>
      <c r="C12601" s="62">
        <v>2016</v>
      </c>
      <c r="D12601" s="61" t="s">
        <v>83</v>
      </c>
      <c r="E12601" s="62">
        <v>7</v>
      </c>
      <c r="F12601" s="62">
        <v>7451</v>
      </c>
      <c r="G12601" s="62">
        <v>1512</v>
      </c>
      <c r="H12601" s="62">
        <v>18</v>
      </c>
      <c r="I12601" s="62">
        <v>1064.43</v>
      </c>
      <c r="J12601" s="62">
        <v>6929.43</v>
      </c>
      <c r="K12601" s="62">
        <v>0</v>
      </c>
      <c r="L12601" s="63"/>
      <c r="M12601" s="63"/>
      <c r="N12601" s="63"/>
      <c r="O12601" s="63"/>
      <c r="P12601" s="63"/>
      <c r="Q12601" s="63"/>
      <c r="R12601" s="63"/>
      <c r="S12601" s="63"/>
      <c r="T12601" s="63"/>
      <c r="U12601" s="63"/>
      <c r="V12601" s="63"/>
      <c r="W12601" s="63"/>
      <c r="X12601" s="63"/>
      <c r="Y12601" s="63"/>
      <c r="Z12601" s="62">
        <v>931</v>
      </c>
      <c r="AA12601" s="62">
        <v>5862</v>
      </c>
      <c r="AB12601" s="62">
        <v>69.790000000000006</v>
      </c>
      <c r="AC12601" s="62">
        <v>133</v>
      </c>
    </row>
    <row r="12602" spans="1:29" x14ac:dyDescent="0.25">
      <c r="A12602" s="61" t="s">
        <v>81</v>
      </c>
      <c r="B12602" s="61" t="s">
        <v>82</v>
      </c>
      <c r="C12602" s="62">
        <v>2014</v>
      </c>
      <c r="D12602" s="61" t="s">
        <v>150</v>
      </c>
      <c r="E12602" s="62">
        <v>8</v>
      </c>
      <c r="F12602" s="63"/>
      <c r="G12602" s="63"/>
      <c r="H12602" s="63"/>
      <c r="I12602" s="63"/>
      <c r="J12602" s="63"/>
      <c r="K12602" s="62">
        <v>0</v>
      </c>
      <c r="L12602" s="63"/>
      <c r="M12602" s="63"/>
      <c r="N12602" s="63"/>
      <c r="O12602" s="63"/>
      <c r="P12602" s="63"/>
      <c r="Q12602" s="63"/>
      <c r="R12602" s="63"/>
      <c r="S12602" s="63"/>
      <c r="T12602" s="63"/>
      <c r="U12602" s="63"/>
      <c r="V12602" s="63"/>
      <c r="W12602" s="63"/>
      <c r="X12602" s="63"/>
      <c r="Y12602" s="63"/>
      <c r="Z12602" s="62">
        <v>0</v>
      </c>
      <c r="AA12602" s="63"/>
      <c r="AB12602" s="63"/>
      <c r="AC12602" s="62">
        <v>0</v>
      </c>
    </row>
    <row r="12603" spans="1:29" x14ac:dyDescent="0.25">
      <c r="A12603" s="61" t="s">
        <v>79</v>
      </c>
      <c r="B12603" s="61" t="s">
        <v>80</v>
      </c>
      <c r="C12603" s="62">
        <v>2015</v>
      </c>
      <c r="D12603" s="61" t="s">
        <v>89</v>
      </c>
      <c r="E12603" s="62">
        <v>72</v>
      </c>
      <c r="F12603" s="62">
        <v>756379</v>
      </c>
      <c r="G12603" s="62">
        <v>130704</v>
      </c>
      <c r="H12603" s="62">
        <v>151.28</v>
      </c>
      <c r="I12603" s="62">
        <v>10505.26</v>
      </c>
      <c r="J12603" s="62">
        <v>703432.47</v>
      </c>
      <c r="K12603" s="62">
        <v>2035.89</v>
      </c>
      <c r="L12603" s="62">
        <v>2894</v>
      </c>
      <c r="M12603" s="62">
        <v>3.35</v>
      </c>
      <c r="N12603" s="62">
        <v>28.28</v>
      </c>
      <c r="O12603" s="62">
        <v>24551.38</v>
      </c>
      <c r="P12603" s="63"/>
      <c r="Q12603" s="63"/>
      <c r="R12603" s="63"/>
      <c r="S12603" s="63"/>
      <c r="T12603" s="63"/>
      <c r="U12603" s="63"/>
      <c r="V12603" s="63"/>
      <c r="W12603" s="63"/>
      <c r="X12603" s="63"/>
      <c r="Y12603" s="63"/>
      <c r="Z12603" s="62">
        <v>231475</v>
      </c>
      <c r="AA12603" s="62">
        <v>11714</v>
      </c>
      <c r="AB12603" s="62">
        <v>13.56</v>
      </c>
      <c r="AC12603" s="62">
        <v>3214.93</v>
      </c>
    </row>
    <row r="12604" spans="1:29" ht="45" x14ac:dyDescent="0.25">
      <c r="A12604" s="61" t="s">
        <v>243</v>
      </c>
      <c r="B12604" s="61" t="s">
        <v>244</v>
      </c>
      <c r="C12604" s="62">
        <v>2007</v>
      </c>
      <c r="D12604" s="61" t="s">
        <v>75</v>
      </c>
      <c r="E12604" s="62">
        <v>8</v>
      </c>
      <c r="F12604" s="63"/>
      <c r="G12604" s="63"/>
      <c r="H12604" s="63"/>
      <c r="I12604" s="63"/>
      <c r="J12604" s="63"/>
      <c r="K12604" s="62">
        <v>0</v>
      </c>
      <c r="L12604" s="63"/>
      <c r="M12604" s="63"/>
      <c r="N12604" s="63"/>
      <c r="O12604" s="63"/>
      <c r="P12604" s="63"/>
      <c r="Q12604" s="63"/>
      <c r="R12604" s="63"/>
      <c r="S12604" s="63"/>
      <c r="T12604" s="63"/>
      <c r="U12604" s="63"/>
      <c r="V12604" s="63"/>
      <c r="W12604" s="63"/>
      <c r="X12604" s="63"/>
      <c r="Y12604" s="63"/>
      <c r="Z12604" s="62">
        <v>0</v>
      </c>
      <c r="AA12604" s="63"/>
      <c r="AB12604" s="63"/>
      <c r="AC12604" s="62">
        <v>0</v>
      </c>
    </row>
    <row r="12605" spans="1:29" ht="30" x14ac:dyDescent="0.25">
      <c r="A12605" s="61" t="s">
        <v>224</v>
      </c>
      <c r="B12605" s="61" t="s">
        <v>225</v>
      </c>
      <c r="C12605" s="62">
        <v>2017</v>
      </c>
      <c r="D12605" s="61" t="s">
        <v>89</v>
      </c>
      <c r="E12605" s="62">
        <v>50</v>
      </c>
      <c r="F12605" s="62">
        <v>146241</v>
      </c>
      <c r="G12605" s="62">
        <v>14729</v>
      </c>
      <c r="H12605" s="62">
        <v>24.55</v>
      </c>
      <c r="I12605" s="62">
        <v>2924.82</v>
      </c>
      <c r="J12605" s="62">
        <v>136004.13</v>
      </c>
      <c r="K12605" s="62">
        <v>13082.44</v>
      </c>
      <c r="L12605" s="62">
        <v>16032</v>
      </c>
      <c r="M12605" s="62">
        <v>26.72</v>
      </c>
      <c r="N12605" s="63"/>
      <c r="O12605" s="63"/>
      <c r="P12605" s="63"/>
      <c r="Q12605" s="63"/>
      <c r="R12605" s="63"/>
      <c r="S12605" s="63"/>
      <c r="T12605" s="63"/>
      <c r="U12605" s="63"/>
      <c r="V12605" s="63"/>
      <c r="W12605" s="63"/>
      <c r="X12605" s="63"/>
      <c r="Y12605" s="63"/>
      <c r="Z12605" s="62">
        <v>584.19000000000005</v>
      </c>
      <c r="AA12605" s="62">
        <v>20787</v>
      </c>
      <c r="AB12605" s="62">
        <v>34.65</v>
      </c>
      <c r="AC12605" s="62">
        <v>11.68</v>
      </c>
    </row>
    <row r="12606" spans="1:29" ht="30" x14ac:dyDescent="0.25">
      <c r="A12606" s="61" t="s">
        <v>124</v>
      </c>
      <c r="B12606" s="61" t="s">
        <v>125</v>
      </c>
      <c r="C12606" s="62">
        <v>2007</v>
      </c>
      <c r="D12606" s="61" t="s">
        <v>72</v>
      </c>
      <c r="E12606" s="62">
        <v>48</v>
      </c>
      <c r="F12606" s="62">
        <v>172284</v>
      </c>
      <c r="G12606" s="62">
        <v>18543</v>
      </c>
      <c r="H12606" s="62">
        <v>32.19</v>
      </c>
      <c r="I12606" s="62">
        <v>3589.25</v>
      </c>
      <c r="J12606" s="62">
        <v>160224.12</v>
      </c>
      <c r="K12606" s="62">
        <v>28869.06</v>
      </c>
      <c r="L12606" s="62">
        <v>43273</v>
      </c>
      <c r="M12606" s="62">
        <v>75.13</v>
      </c>
      <c r="N12606" s="62">
        <v>601.44000000000005</v>
      </c>
      <c r="O12606" s="62">
        <v>348140.65</v>
      </c>
      <c r="P12606" s="63"/>
      <c r="Q12606" s="63"/>
      <c r="R12606" s="63"/>
      <c r="S12606" s="63"/>
      <c r="T12606" s="63"/>
      <c r="U12606" s="63"/>
      <c r="V12606" s="63"/>
      <c r="W12606" s="63"/>
      <c r="X12606" s="63"/>
      <c r="Y12606" s="63"/>
      <c r="Z12606" s="62">
        <v>145.4</v>
      </c>
      <c r="AA12606" s="62">
        <v>10117</v>
      </c>
      <c r="AB12606" s="62">
        <v>17.559999999999999</v>
      </c>
      <c r="AC12606" s="62">
        <v>3.03</v>
      </c>
    </row>
    <row r="12607" spans="1:29" ht="30" x14ac:dyDescent="0.25">
      <c r="A12607" s="61" t="s">
        <v>237</v>
      </c>
      <c r="B12607" s="61" t="s">
        <v>238</v>
      </c>
      <c r="C12607" s="62">
        <v>2015</v>
      </c>
      <c r="D12607" s="61" t="s">
        <v>83</v>
      </c>
      <c r="E12607" s="62">
        <v>8</v>
      </c>
      <c r="F12607" s="62">
        <v>8001</v>
      </c>
      <c r="G12607" s="62">
        <v>1935</v>
      </c>
      <c r="H12607" s="62">
        <v>20.16</v>
      </c>
      <c r="I12607" s="62">
        <v>1000.13</v>
      </c>
      <c r="J12607" s="62">
        <v>7440.93</v>
      </c>
      <c r="K12607" s="62">
        <v>8168.77</v>
      </c>
      <c r="L12607" s="62">
        <v>9898</v>
      </c>
      <c r="M12607" s="62">
        <v>103.1</v>
      </c>
      <c r="N12607" s="62">
        <v>1021.1</v>
      </c>
      <c r="O12607" s="62">
        <v>98509.63</v>
      </c>
      <c r="P12607" s="63"/>
      <c r="Q12607" s="63"/>
      <c r="R12607" s="63"/>
      <c r="S12607" s="63"/>
      <c r="T12607" s="63"/>
      <c r="U12607" s="63"/>
      <c r="V12607" s="63"/>
      <c r="W12607" s="63"/>
      <c r="X12607" s="63"/>
      <c r="Y12607" s="63"/>
      <c r="Z12607" s="62">
        <v>70441</v>
      </c>
      <c r="AA12607" s="62">
        <v>5603</v>
      </c>
      <c r="AB12607" s="62">
        <v>58.36</v>
      </c>
      <c r="AC12607" s="62">
        <v>8805.1299999999992</v>
      </c>
    </row>
    <row r="12608" spans="1:29" ht="30" x14ac:dyDescent="0.25">
      <c r="A12608" s="61" t="s">
        <v>283</v>
      </c>
      <c r="B12608" s="61" t="s">
        <v>284</v>
      </c>
      <c r="C12608" s="62">
        <v>2016</v>
      </c>
      <c r="D12608" s="61" t="s">
        <v>86</v>
      </c>
      <c r="E12608" s="62">
        <v>216</v>
      </c>
      <c r="F12608" s="62">
        <v>1270520</v>
      </c>
      <c r="G12608" s="62">
        <v>247590</v>
      </c>
      <c r="H12608" s="62">
        <v>95.52</v>
      </c>
      <c r="I12608" s="62">
        <v>5882.04</v>
      </c>
      <c r="J12608" s="62">
        <v>1181583.6000000001</v>
      </c>
      <c r="K12608" s="62">
        <v>174361.78</v>
      </c>
      <c r="L12608" s="62">
        <v>174680</v>
      </c>
      <c r="M12608" s="62">
        <v>67.39</v>
      </c>
      <c r="N12608" s="63"/>
      <c r="O12608" s="63"/>
      <c r="P12608" s="63"/>
      <c r="Q12608" s="63"/>
      <c r="R12608" s="63"/>
      <c r="S12608" s="63"/>
      <c r="T12608" s="63"/>
      <c r="U12608" s="63"/>
      <c r="V12608" s="63"/>
      <c r="W12608" s="63"/>
      <c r="X12608" s="63"/>
      <c r="Y12608" s="63"/>
      <c r="Z12608" s="62">
        <v>0</v>
      </c>
      <c r="AA12608" s="63"/>
      <c r="AB12608" s="63"/>
      <c r="AC12608" s="62">
        <v>0</v>
      </c>
    </row>
    <row r="12609" spans="1:29" x14ac:dyDescent="0.25">
      <c r="A12609" s="61" t="s">
        <v>222</v>
      </c>
      <c r="B12609" s="61" t="s">
        <v>223</v>
      </c>
      <c r="C12609" s="62">
        <v>2003</v>
      </c>
      <c r="D12609" s="61" t="s">
        <v>99</v>
      </c>
      <c r="E12609" s="62">
        <v>40</v>
      </c>
      <c r="F12609" s="62">
        <v>161540</v>
      </c>
      <c r="G12609" s="62">
        <v>15749</v>
      </c>
      <c r="H12609" s="62">
        <v>32.81</v>
      </c>
      <c r="I12609" s="62">
        <v>4038.5</v>
      </c>
      <c r="J12609" s="62">
        <v>150232.20000000001</v>
      </c>
      <c r="K12609" s="62">
        <v>0</v>
      </c>
      <c r="L12609" s="63"/>
      <c r="M12609" s="63"/>
      <c r="N12609" s="63"/>
      <c r="O12609" s="63"/>
      <c r="P12609" s="63"/>
      <c r="Q12609" s="63"/>
      <c r="R12609" s="63"/>
      <c r="S12609" s="63"/>
      <c r="T12609" s="63"/>
      <c r="U12609" s="63"/>
      <c r="V12609" s="63"/>
      <c r="W12609" s="63"/>
      <c r="X12609" s="63"/>
      <c r="Y12609" s="63"/>
      <c r="Z12609" s="62">
        <v>68010</v>
      </c>
      <c r="AA12609" s="62">
        <v>6055</v>
      </c>
      <c r="AB12609" s="62">
        <v>12.61</v>
      </c>
      <c r="AC12609" s="62">
        <v>1700.25</v>
      </c>
    </row>
    <row r="12610" spans="1:29" ht="30" x14ac:dyDescent="0.25">
      <c r="A12610" s="61" t="s">
        <v>188</v>
      </c>
      <c r="B12610" s="61" t="s">
        <v>189</v>
      </c>
      <c r="C12610" s="62">
        <v>2010</v>
      </c>
      <c r="D12610" s="61" t="s">
        <v>298</v>
      </c>
      <c r="E12610" s="62">
        <v>9</v>
      </c>
      <c r="F12610" s="62">
        <v>34402</v>
      </c>
      <c r="G12610" s="62">
        <v>7624</v>
      </c>
      <c r="H12610" s="62">
        <v>70.59</v>
      </c>
      <c r="I12610" s="62">
        <v>3822.44</v>
      </c>
      <c r="J12610" s="62">
        <v>31993.86</v>
      </c>
      <c r="K12610" s="62">
        <v>5076.62</v>
      </c>
      <c r="L12610" s="62">
        <v>9658</v>
      </c>
      <c r="M12610" s="62">
        <v>89.43</v>
      </c>
      <c r="N12610" s="62">
        <v>564.07000000000005</v>
      </c>
      <c r="O12610" s="62">
        <v>61220.54</v>
      </c>
      <c r="P12610" s="63"/>
      <c r="Q12610" s="63"/>
      <c r="R12610" s="63"/>
      <c r="S12610" s="63"/>
      <c r="T12610" s="63"/>
      <c r="U12610" s="63"/>
      <c r="V12610" s="63"/>
      <c r="W12610" s="63"/>
      <c r="X12610" s="63"/>
      <c r="Y12610" s="63"/>
      <c r="Z12610" s="62">
        <v>1095</v>
      </c>
      <c r="AA12610" s="62">
        <v>6745</v>
      </c>
      <c r="AB12610" s="62">
        <v>62.45</v>
      </c>
      <c r="AC12610" s="62">
        <v>121.67</v>
      </c>
    </row>
    <row r="12611" spans="1:29" x14ac:dyDescent="0.25">
      <c r="A12611" s="61" t="s">
        <v>196</v>
      </c>
      <c r="B12611" s="61" t="s">
        <v>197</v>
      </c>
      <c r="C12611" s="62">
        <v>2011</v>
      </c>
      <c r="D12611" s="61" t="s">
        <v>99</v>
      </c>
      <c r="E12611" s="62">
        <v>60</v>
      </c>
      <c r="F12611" s="62">
        <v>68869</v>
      </c>
      <c r="G12611" s="62">
        <v>12319</v>
      </c>
      <c r="H12611" s="62">
        <v>17.11</v>
      </c>
      <c r="I12611" s="62">
        <v>1147.82</v>
      </c>
      <c r="J12611" s="62">
        <v>64048.17</v>
      </c>
      <c r="K12611" s="62">
        <v>27002.91</v>
      </c>
      <c r="L12611" s="62">
        <v>36056</v>
      </c>
      <c r="M12611" s="62">
        <v>50.08</v>
      </c>
      <c r="N12611" s="62">
        <v>450.05</v>
      </c>
      <c r="O12611" s="62">
        <v>325636.19</v>
      </c>
      <c r="P12611" s="63"/>
      <c r="Q12611" s="63"/>
      <c r="R12611" s="63"/>
      <c r="S12611" s="63"/>
      <c r="T12611" s="63"/>
      <c r="U12611" s="63"/>
      <c r="V12611" s="63"/>
      <c r="W12611" s="63"/>
      <c r="X12611" s="63"/>
      <c r="Y12611" s="63"/>
      <c r="Z12611" s="62">
        <v>154300</v>
      </c>
      <c r="AA12611" s="62">
        <v>31061</v>
      </c>
      <c r="AB12611" s="62">
        <v>43.14</v>
      </c>
      <c r="AC12611" s="62">
        <v>2571.67</v>
      </c>
    </row>
    <row r="12612" spans="1:29" ht="30" x14ac:dyDescent="0.25">
      <c r="A12612" s="61" t="s">
        <v>452</v>
      </c>
      <c r="B12612" s="61" t="s">
        <v>453</v>
      </c>
      <c r="C12612" s="62">
        <v>2008</v>
      </c>
      <c r="D12612" s="61" t="s">
        <v>89</v>
      </c>
      <c r="E12612" s="62">
        <v>6</v>
      </c>
      <c r="F12612" s="63"/>
      <c r="G12612" s="63"/>
      <c r="H12612" s="63"/>
      <c r="I12612" s="63"/>
      <c r="J12612" s="63"/>
      <c r="K12612" s="62">
        <v>0</v>
      </c>
      <c r="L12612" s="63"/>
      <c r="M12612" s="63"/>
      <c r="N12612" s="63"/>
      <c r="O12612" s="63"/>
      <c r="P12612" s="63"/>
      <c r="Q12612" s="63"/>
      <c r="R12612" s="63"/>
      <c r="S12612" s="63"/>
      <c r="T12612" s="63"/>
      <c r="U12612" s="63"/>
      <c r="V12612" s="63"/>
      <c r="W12612" s="63"/>
      <c r="X12612" s="63"/>
      <c r="Y12612" s="63"/>
      <c r="Z12612" s="62">
        <v>0</v>
      </c>
      <c r="AA12612" s="63"/>
      <c r="AB12612" s="63"/>
      <c r="AC12612" s="62">
        <v>0</v>
      </c>
    </row>
    <row r="12613" spans="1:29" ht="30" x14ac:dyDescent="0.25">
      <c r="A12613" s="61" t="s">
        <v>176</v>
      </c>
      <c r="B12613" s="61" t="s">
        <v>177</v>
      </c>
      <c r="C12613" s="62">
        <v>2010</v>
      </c>
      <c r="D12613" s="61" t="s">
        <v>226</v>
      </c>
      <c r="E12613" s="62">
        <v>40</v>
      </c>
      <c r="F12613" s="62">
        <v>202780</v>
      </c>
      <c r="G12613" s="62">
        <v>33163</v>
      </c>
      <c r="H12613" s="62">
        <v>69.09</v>
      </c>
      <c r="I12613" s="62">
        <v>5069.5</v>
      </c>
      <c r="J12613" s="62">
        <v>188585.4</v>
      </c>
      <c r="K12613" s="62">
        <v>0</v>
      </c>
      <c r="L12613" s="63"/>
      <c r="M12613" s="63"/>
      <c r="N12613" s="63"/>
      <c r="O12613" s="63"/>
      <c r="P12613" s="63"/>
      <c r="Q12613" s="63"/>
      <c r="R12613" s="63"/>
      <c r="S12613" s="63"/>
      <c r="T12613" s="63"/>
      <c r="U12613" s="63"/>
      <c r="V12613" s="63"/>
      <c r="W12613" s="63"/>
      <c r="X12613" s="63"/>
      <c r="Y12613" s="63"/>
      <c r="Z12613" s="62">
        <v>0</v>
      </c>
      <c r="AA12613" s="62">
        <v>4473</v>
      </c>
      <c r="AB12613" s="62">
        <v>9.32</v>
      </c>
      <c r="AC12613" s="62">
        <v>0</v>
      </c>
    </row>
    <row r="12614" spans="1:29" x14ac:dyDescent="0.25">
      <c r="A12614" s="61" t="s">
        <v>488</v>
      </c>
      <c r="B12614" s="61" t="s">
        <v>489</v>
      </c>
      <c r="C12614" s="62">
        <v>2012</v>
      </c>
      <c r="D12614" s="61" t="s">
        <v>94</v>
      </c>
      <c r="E12614" s="62">
        <v>22</v>
      </c>
      <c r="F12614" s="62">
        <v>9268</v>
      </c>
      <c r="G12614" s="62">
        <v>1289</v>
      </c>
      <c r="H12614" s="62">
        <v>4.88</v>
      </c>
      <c r="I12614" s="62">
        <v>421.27</v>
      </c>
      <c r="J12614" s="62">
        <v>8619.24</v>
      </c>
      <c r="K12614" s="62">
        <v>0</v>
      </c>
      <c r="L12614" s="63"/>
      <c r="M12614" s="63"/>
      <c r="N12614" s="63"/>
      <c r="O12614" s="63"/>
      <c r="P12614" s="63"/>
      <c r="Q12614" s="63"/>
      <c r="R12614" s="63"/>
      <c r="S12614" s="63"/>
      <c r="T12614" s="63"/>
      <c r="U12614" s="63"/>
      <c r="V12614" s="63"/>
      <c r="W12614" s="63"/>
      <c r="X12614" s="63"/>
      <c r="Y12614" s="63"/>
      <c r="Z12614" s="62">
        <v>51.87</v>
      </c>
      <c r="AA12614" s="62">
        <v>5602</v>
      </c>
      <c r="AB12614" s="62">
        <v>21.22</v>
      </c>
      <c r="AC12614" s="62">
        <v>2.36</v>
      </c>
    </row>
    <row r="12615" spans="1:29" ht="30" x14ac:dyDescent="0.25">
      <c r="A12615" s="61" t="s">
        <v>142</v>
      </c>
      <c r="B12615" s="61" t="s">
        <v>143</v>
      </c>
      <c r="C12615" s="62">
        <v>2007</v>
      </c>
      <c r="D12615" s="61" t="s">
        <v>86</v>
      </c>
      <c r="E12615" s="62">
        <v>126</v>
      </c>
      <c r="F12615" s="62">
        <v>88991</v>
      </c>
      <c r="G12615" s="62">
        <v>19368</v>
      </c>
      <c r="H12615" s="62">
        <v>12.81</v>
      </c>
      <c r="I12615" s="62">
        <v>706.28</v>
      </c>
      <c r="J12615" s="62">
        <v>82761.63</v>
      </c>
      <c r="K12615" s="62">
        <v>11209.51</v>
      </c>
      <c r="L12615" s="62">
        <v>21419</v>
      </c>
      <c r="M12615" s="62">
        <v>14.17</v>
      </c>
      <c r="N12615" s="62">
        <v>88.96</v>
      </c>
      <c r="O12615" s="62">
        <v>135178.79</v>
      </c>
      <c r="P12615" s="63"/>
      <c r="Q12615" s="63"/>
      <c r="R12615" s="63"/>
      <c r="S12615" s="63"/>
      <c r="T12615" s="63"/>
      <c r="U12615" s="63"/>
      <c r="V12615" s="63"/>
      <c r="W12615" s="63"/>
      <c r="X12615" s="63"/>
      <c r="Y12615" s="63"/>
      <c r="Z12615" s="62">
        <v>25268</v>
      </c>
      <c r="AA12615" s="62">
        <v>158440</v>
      </c>
      <c r="AB12615" s="62">
        <v>104.79</v>
      </c>
      <c r="AC12615" s="62">
        <v>200.54</v>
      </c>
    </row>
    <row r="12616" spans="1:29" x14ac:dyDescent="0.25">
      <c r="A12616" s="61" t="s">
        <v>514</v>
      </c>
      <c r="B12616" s="61" t="s">
        <v>515</v>
      </c>
      <c r="C12616" s="62">
        <v>2004</v>
      </c>
      <c r="D12616" s="61" t="s">
        <v>75</v>
      </c>
      <c r="E12616" s="62">
        <v>4</v>
      </c>
      <c r="F12616" s="63"/>
      <c r="G12616" s="63"/>
      <c r="H12616" s="63"/>
      <c r="I12616" s="63"/>
      <c r="J12616" s="63"/>
      <c r="K12616" s="62">
        <v>0</v>
      </c>
      <c r="L12616" s="63"/>
      <c r="M12616" s="63"/>
      <c r="N12616" s="63"/>
      <c r="O12616" s="63"/>
      <c r="P12616" s="63"/>
      <c r="Q12616" s="63"/>
      <c r="R12616" s="63"/>
      <c r="S12616" s="63"/>
      <c r="T12616" s="63"/>
      <c r="U12616" s="63"/>
      <c r="V12616" s="63"/>
      <c r="W12616" s="63"/>
      <c r="X12616" s="63"/>
      <c r="Y12616" s="63"/>
      <c r="Z12616" s="62">
        <v>542663</v>
      </c>
      <c r="AA12616" s="62">
        <v>56122</v>
      </c>
      <c r="AB12616" s="62">
        <v>1169.21</v>
      </c>
      <c r="AC12616" s="62">
        <v>135665.75</v>
      </c>
    </row>
    <row r="12617" spans="1:29" x14ac:dyDescent="0.25">
      <c r="A12617" s="61" t="s">
        <v>229</v>
      </c>
      <c r="B12617" s="61" t="s">
        <v>230</v>
      </c>
      <c r="C12617" s="62">
        <v>2015</v>
      </c>
      <c r="D12617" s="61" t="s">
        <v>89</v>
      </c>
      <c r="E12617" s="62">
        <v>103</v>
      </c>
      <c r="F12617" s="62">
        <v>600937</v>
      </c>
      <c r="G12617" s="62">
        <v>77834</v>
      </c>
      <c r="H12617" s="62">
        <v>62.97</v>
      </c>
      <c r="I12617" s="62">
        <v>5834.34</v>
      </c>
      <c r="J12617" s="62">
        <v>558871.41</v>
      </c>
      <c r="K12617" s="62">
        <v>108543.16</v>
      </c>
      <c r="L12617" s="62">
        <v>44378</v>
      </c>
      <c r="M12617" s="62">
        <v>35.9</v>
      </c>
      <c r="N12617" s="62">
        <v>1053.82</v>
      </c>
      <c r="O12617" s="62">
        <v>1308954.55</v>
      </c>
      <c r="P12617" s="63"/>
      <c r="Q12617" s="63"/>
      <c r="R12617" s="63"/>
      <c r="S12617" s="63"/>
      <c r="T12617" s="63"/>
      <c r="U12617" s="63"/>
      <c r="V12617" s="63"/>
      <c r="W12617" s="63"/>
      <c r="X12617" s="63"/>
      <c r="Y12617" s="63"/>
      <c r="Z12617" s="62">
        <v>462340</v>
      </c>
      <c r="AA12617" s="62">
        <v>15120</v>
      </c>
      <c r="AB12617" s="62">
        <v>12.23</v>
      </c>
      <c r="AC12617" s="62">
        <v>4488.74</v>
      </c>
    </row>
    <row r="12618" spans="1:29" x14ac:dyDescent="0.25">
      <c r="A12618" s="61" t="s">
        <v>257</v>
      </c>
      <c r="B12618" s="61" t="s">
        <v>258</v>
      </c>
      <c r="C12618" s="62">
        <v>2018</v>
      </c>
      <c r="D12618" s="61" t="s">
        <v>78</v>
      </c>
      <c r="E12618" s="62">
        <v>56</v>
      </c>
      <c r="F12618" s="62">
        <v>327837</v>
      </c>
      <c r="G12618" s="62">
        <v>38733</v>
      </c>
      <c r="H12618" s="62">
        <v>57.64</v>
      </c>
      <c r="I12618" s="62">
        <v>5854.23</v>
      </c>
      <c r="J12618" s="62">
        <v>304888.40999999997</v>
      </c>
      <c r="K12618" s="62">
        <v>0</v>
      </c>
      <c r="L12618" s="63"/>
      <c r="M12618" s="63"/>
      <c r="N12618" s="63"/>
      <c r="O12618" s="63"/>
      <c r="P12618" s="63"/>
      <c r="Q12618" s="63"/>
      <c r="R12618" s="63"/>
      <c r="S12618" s="63"/>
      <c r="T12618" s="63"/>
      <c r="U12618" s="63"/>
      <c r="V12618" s="63"/>
      <c r="W12618" s="63"/>
      <c r="X12618" s="63"/>
      <c r="Y12618" s="63"/>
      <c r="Z12618" s="62">
        <v>86000</v>
      </c>
      <c r="AA12618" s="62">
        <v>14621</v>
      </c>
      <c r="AB12618" s="62">
        <v>21.76</v>
      </c>
      <c r="AC12618" s="62">
        <v>1535.71</v>
      </c>
    </row>
    <row r="12619" spans="1:29" x14ac:dyDescent="0.25">
      <c r="A12619" s="61" t="s">
        <v>163</v>
      </c>
      <c r="B12619" s="61" t="s">
        <v>164</v>
      </c>
      <c r="C12619" s="62">
        <v>2010</v>
      </c>
      <c r="D12619" s="61" t="s">
        <v>259</v>
      </c>
      <c r="E12619" s="62">
        <v>35</v>
      </c>
      <c r="F12619" s="62">
        <v>156694</v>
      </c>
      <c r="G12619" s="62">
        <v>23810</v>
      </c>
      <c r="H12619" s="62">
        <v>56.69</v>
      </c>
      <c r="I12619" s="62">
        <v>4476.97</v>
      </c>
      <c r="J12619" s="62">
        <v>145725.42000000001</v>
      </c>
      <c r="K12619" s="62">
        <v>20005.82</v>
      </c>
      <c r="L12619" s="62">
        <v>16779</v>
      </c>
      <c r="M12619" s="62">
        <v>39.950000000000003</v>
      </c>
      <c r="N12619" s="62">
        <v>571.59</v>
      </c>
      <c r="O12619" s="62">
        <v>241256.18</v>
      </c>
      <c r="P12619" s="63"/>
      <c r="Q12619" s="63"/>
      <c r="R12619" s="63"/>
      <c r="S12619" s="63"/>
      <c r="T12619" s="63"/>
      <c r="U12619" s="63"/>
      <c r="V12619" s="63"/>
      <c r="W12619" s="63"/>
      <c r="X12619" s="63"/>
      <c r="Y12619" s="63"/>
      <c r="Z12619" s="62">
        <v>221300</v>
      </c>
      <c r="AA12619" s="62">
        <v>15612</v>
      </c>
      <c r="AB12619" s="62">
        <v>37.17</v>
      </c>
      <c r="AC12619" s="62">
        <v>6322.86</v>
      </c>
    </row>
    <row r="12620" spans="1:29" x14ac:dyDescent="0.25">
      <c r="A12620" s="61" t="s">
        <v>273</v>
      </c>
      <c r="B12620" s="61" t="s">
        <v>274</v>
      </c>
      <c r="C12620" s="62">
        <v>2018</v>
      </c>
      <c r="D12620" s="61" t="s">
        <v>99</v>
      </c>
      <c r="E12620" s="62">
        <v>60</v>
      </c>
      <c r="F12620" s="62">
        <v>327862</v>
      </c>
      <c r="G12620" s="62">
        <v>51813</v>
      </c>
      <c r="H12620" s="62">
        <v>71.959999999999994</v>
      </c>
      <c r="I12620" s="62">
        <v>5464.37</v>
      </c>
      <c r="J12620" s="62">
        <v>304911.65999999997</v>
      </c>
      <c r="K12620" s="62">
        <v>0</v>
      </c>
      <c r="L12620" s="63"/>
      <c r="M12620" s="63"/>
      <c r="N12620" s="63"/>
      <c r="O12620" s="63"/>
      <c r="P12620" s="63"/>
      <c r="Q12620" s="63"/>
      <c r="R12620" s="63"/>
      <c r="S12620" s="63"/>
      <c r="T12620" s="63"/>
      <c r="U12620" s="63"/>
      <c r="V12620" s="63"/>
      <c r="W12620" s="63"/>
      <c r="X12620" s="63"/>
      <c r="Y12620" s="63"/>
      <c r="Z12620" s="62">
        <v>589.53</v>
      </c>
      <c r="AA12620" s="62">
        <v>2542</v>
      </c>
      <c r="AB12620" s="62">
        <v>3.53</v>
      </c>
      <c r="AC12620" s="62">
        <v>9.83</v>
      </c>
    </row>
    <row r="12621" spans="1:29" ht="30" x14ac:dyDescent="0.25">
      <c r="A12621" s="61" t="s">
        <v>536</v>
      </c>
      <c r="B12621" s="61" t="s">
        <v>537</v>
      </c>
      <c r="C12621" s="62">
        <v>2006</v>
      </c>
      <c r="D12621" s="61" t="s">
        <v>78</v>
      </c>
      <c r="E12621" s="62">
        <v>14</v>
      </c>
      <c r="F12621" s="62">
        <v>90240</v>
      </c>
      <c r="G12621" s="62">
        <v>14445</v>
      </c>
      <c r="H12621" s="62">
        <v>85.98</v>
      </c>
      <c r="I12621" s="62">
        <v>6445.71</v>
      </c>
      <c r="J12621" s="62">
        <v>83923.199999999997</v>
      </c>
      <c r="K12621" s="62">
        <v>0</v>
      </c>
      <c r="L12621" s="63"/>
      <c r="M12621" s="63"/>
      <c r="N12621" s="63"/>
      <c r="O12621" s="63"/>
      <c r="P12621" s="63"/>
      <c r="Q12621" s="63"/>
      <c r="R12621" s="63"/>
      <c r="S12621" s="63"/>
      <c r="T12621" s="63"/>
      <c r="U12621" s="62">
        <v>9227</v>
      </c>
      <c r="V12621" s="62">
        <v>20364</v>
      </c>
      <c r="W12621" s="62">
        <v>121.21</v>
      </c>
      <c r="X12621" s="62">
        <v>659</v>
      </c>
      <c r="Y12621" s="62">
        <v>206537.17</v>
      </c>
      <c r="Z12621" s="62">
        <v>387000</v>
      </c>
      <c r="AA12621" s="62">
        <v>3701</v>
      </c>
      <c r="AB12621" s="62">
        <v>22.03</v>
      </c>
      <c r="AC12621" s="62">
        <v>27642.86</v>
      </c>
    </row>
    <row r="12622" spans="1:29" ht="30" x14ac:dyDescent="0.25">
      <c r="A12622" s="61" t="s">
        <v>391</v>
      </c>
      <c r="B12622" s="61" t="s">
        <v>392</v>
      </c>
      <c r="C12622" s="62">
        <v>2013</v>
      </c>
      <c r="D12622" s="61" t="s">
        <v>78</v>
      </c>
      <c r="E12622" s="62">
        <v>48</v>
      </c>
      <c r="F12622" s="62">
        <v>116069</v>
      </c>
      <c r="G12622" s="62">
        <v>25890</v>
      </c>
      <c r="H12622" s="62">
        <v>44.95</v>
      </c>
      <c r="I12622" s="62">
        <v>2418.1</v>
      </c>
      <c r="J12622" s="62">
        <v>107944.17</v>
      </c>
      <c r="K12622" s="62">
        <v>23089</v>
      </c>
      <c r="L12622" s="62">
        <v>57883</v>
      </c>
      <c r="M12622" s="62">
        <v>100.49</v>
      </c>
      <c r="N12622" s="62">
        <v>481.02</v>
      </c>
      <c r="O12622" s="62">
        <v>278437.18</v>
      </c>
      <c r="P12622" s="63"/>
      <c r="Q12622" s="63"/>
      <c r="R12622" s="63"/>
      <c r="S12622" s="63"/>
      <c r="T12622" s="63"/>
      <c r="U12622" s="63"/>
      <c r="V12622" s="63"/>
      <c r="W12622" s="63"/>
      <c r="X12622" s="63"/>
      <c r="Y12622" s="63"/>
      <c r="Z12622" s="62">
        <v>1505</v>
      </c>
      <c r="AA12622" s="62">
        <v>18004</v>
      </c>
      <c r="AB12622" s="62">
        <v>31.26</v>
      </c>
      <c r="AC12622" s="62">
        <v>31.35</v>
      </c>
    </row>
    <row r="12623" spans="1:29" x14ac:dyDescent="0.25">
      <c r="A12623" s="61" t="s">
        <v>113</v>
      </c>
      <c r="B12623" s="61" t="s">
        <v>114</v>
      </c>
      <c r="C12623" s="62">
        <v>2015</v>
      </c>
      <c r="D12623" s="61" t="s">
        <v>72</v>
      </c>
      <c r="E12623" s="62">
        <v>200</v>
      </c>
      <c r="F12623" s="62">
        <v>2159502</v>
      </c>
      <c r="G12623" s="62">
        <v>370391</v>
      </c>
      <c r="H12623" s="62">
        <v>154.33000000000001</v>
      </c>
      <c r="I12623" s="62">
        <v>10797.51</v>
      </c>
      <c r="J12623" s="62">
        <v>2008336.86</v>
      </c>
      <c r="K12623" s="62">
        <v>17635.080000000002</v>
      </c>
      <c r="L12623" s="62">
        <v>25515</v>
      </c>
      <c r="M12623" s="62">
        <v>10.63</v>
      </c>
      <c r="N12623" s="62">
        <v>88.18</v>
      </c>
      <c r="O12623" s="62">
        <v>212666.73</v>
      </c>
      <c r="P12623" s="63"/>
      <c r="Q12623" s="63"/>
      <c r="R12623" s="63"/>
      <c r="S12623" s="63"/>
      <c r="T12623" s="63"/>
      <c r="U12623" s="63"/>
      <c r="V12623" s="63"/>
      <c r="W12623" s="63"/>
      <c r="X12623" s="63"/>
      <c r="Y12623" s="63"/>
      <c r="Z12623" s="62">
        <v>717700</v>
      </c>
      <c r="AA12623" s="62">
        <v>113788</v>
      </c>
      <c r="AB12623" s="62">
        <v>47.41</v>
      </c>
      <c r="AC12623" s="62">
        <v>3588.5</v>
      </c>
    </row>
    <row r="12624" spans="1:29" ht="30" x14ac:dyDescent="0.25">
      <c r="A12624" s="61" t="s">
        <v>227</v>
      </c>
      <c r="B12624" s="61" t="s">
        <v>228</v>
      </c>
      <c r="C12624" s="62">
        <v>2017</v>
      </c>
      <c r="D12624" s="61" t="s">
        <v>99</v>
      </c>
      <c r="E12624" s="62">
        <v>56</v>
      </c>
      <c r="F12624" s="62">
        <v>479416</v>
      </c>
      <c r="G12624" s="62">
        <v>74035</v>
      </c>
      <c r="H12624" s="62">
        <v>110.17</v>
      </c>
      <c r="I12624" s="62">
        <v>8561</v>
      </c>
      <c r="J12624" s="62">
        <v>445856.88</v>
      </c>
      <c r="K12624" s="62">
        <v>0</v>
      </c>
      <c r="L12624" s="63"/>
      <c r="M12624" s="63"/>
      <c r="N12624" s="63"/>
      <c r="O12624" s="63"/>
      <c r="P12624" s="63"/>
      <c r="Q12624" s="63"/>
      <c r="R12624" s="63"/>
      <c r="S12624" s="63"/>
      <c r="T12624" s="63"/>
      <c r="U12624" s="63"/>
      <c r="V12624" s="63"/>
      <c r="W12624" s="63"/>
      <c r="X12624" s="63"/>
      <c r="Y12624" s="63"/>
      <c r="Z12624" s="62">
        <v>2043</v>
      </c>
      <c r="AA12624" s="62">
        <v>24716</v>
      </c>
      <c r="AB12624" s="62">
        <v>36.78</v>
      </c>
      <c r="AC12624" s="62">
        <v>36.479999999999997</v>
      </c>
    </row>
    <row r="12625" spans="1:29" x14ac:dyDescent="0.25">
      <c r="A12625" s="61" t="s">
        <v>471</v>
      </c>
      <c r="B12625" s="61" t="s">
        <v>472</v>
      </c>
      <c r="C12625" s="62">
        <v>2007</v>
      </c>
      <c r="D12625" s="61" t="s">
        <v>78</v>
      </c>
      <c r="E12625" s="62">
        <v>40</v>
      </c>
      <c r="F12625" s="62">
        <v>45007</v>
      </c>
      <c r="G12625" s="62">
        <v>7818</v>
      </c>
      <c r="H12625" s="62">
        <v>16.29</v>
      </c>
      <c r="I12625" s="62">
        <v>1125.18</v>
      </c>
      <c r="J12625" s="62">
        <v>41856.51</v>
      </c>
      <c r="K12625" s="62">
        <v>19404.46</v>
      </c>
      <c r="L12625" s="62">
        <v>32570</v>
      </c>
      <c r="M12625" s="62">
        <v>67.849999999999994</v>
      </c>
      <c r="N12625" s="62">
        <v>485.11</v>
      </c>
      <c r="O12625" s="62">
        <v>234004.22</v>
      </c>
      <c r="P12625" s="63"/>
      <c r="Q12625" s="63"/>
      <c r="R12625" s="63"/>
      <c r="S12625" s="63"/>
      <c r="T12625" s="63"/>
      <c r="U12625" s="63"/>
      <c r="V12625" s="63"/>
      <c r="W12625" s="63"/>
      <c r="X12625" s="63"/>
      <c r="Y12625" s="63"/>
      <c r="Z12625" s="62">
        <v>63800</v>
      </c>
      <c r="AA12625" s="62">
        <v>2393</v>
      </c>
      <c r="AB12625" s="62">
        <v>4.99</v>
      </c>
      <c r="AC12625" s="62">
        <v>1595</v>
      </c>
    </row>
    <row r="12626" spans="1:29" x14ac:dyDescent="0.25">
      <c r="A12626" s="61" t="s">
        <v>569</v>
      </c>
      <c r="B12626" s="61" t="s">
        <v>570</v>
      </c>
      <c r="C12626" s="62">
        <v>2005</v>
      </c>
      <c r="D12626" s="61" t="s">
        <v>78</v>
      </c>
      <c r="E12626" s="62">
        <v>64</v>
      </c>
      <c r="F12626" s="62">
        <v>519200</v>
      </c>
      <c r="G12626" s="62">
        <v>63194</v>
      </c>
      <c r="H12626" s="62">
        <v>82.28</v>
      </c>
      <c r="I12626" s="62">
        <v>8112.5</v>
      </c>
      <c r="J12626" s="62">
        <v>482856</v>
      </c>
      <c r="K12626" s="62">
        <v>0</v>
      </c>
      <c r="L12626" s="63"/>
      <c r="M12626" s="63"/>
      <c r="N12626" s="63"/>
      <c r="O12626" s="63"/>
      <c r="P12626" s="63"/>
      <c r="Q12626" s="63"/>
      <c r="R12626" s="63"/>
      <c r="S12626" s="63"/>
      <c r="T12626" s="63"/>
      <c r="U12626" s="63"/>
      <c r="V12626" s="63"/>
      <c r="W12626" s="63"/>
      <c r="X12626" s="63"/>
      <c r="Y12626" s="63"/>
      <c r="Z12626" s="62">
        <v>1306.52</v>
      </c>
      <c r="AA12626" s="62">
        <v>5315</v>
      </c>
      <c r="AB12626" s="62">
        <v>6.92</v>
      </c>
      <c r="AC12626" s="62">
        <v>20.41</v>
      </c>
    </row>
    <row r="12627" spans="1:29" x14ac:dyDescent="0.25">
      <c r="A12627" s="61" t="s">
        <v>490</v>
      </c>
      <c r="B12627" s="61" t="s">
        <v>491</v>
      </c>
      <c r="C12627" s="62">
        <v>2013</v>
      </c>
      <c r="D12627" s="61" t="s">
        <v>99</v>
      </c>
      <c r="E12627" s="62">
        <v>70</v>
      </c>
      <c r="F12627" s="62">
        <v>1425600</v>
      </c>
      <c r="G12627" s="62">
        <v>88819</v>
      </c>
      <c r="H12627" s="62">
        <v>105.74</v>
      </c>
      <c r="I12627" s="62">
        <v>20365.71</v>
      </c>
      <c r="J12627" s="62">
        <v>1325808</v>
      </c>
      <c r="K12627" s="62">
        <v>0</v>
      </c>
      <c r="L12627" s="63"/>
      <c r="M12627" s="63"/>
      <c r="N12627" s="63"/>
      <c r="O12627" s="63"/>
      <c r="P12627" s="63"/>
      <c r="Q12627" s="63"/>
      <c r="R12627" s="63"/>
      <c r="S12627" s="63"/>
      <c r="T12627" s="63"/>
      <c r="U12627" s="63"/>
      <c r="V12627" s="63"/>
      <c r="W12627" s="63"/>
      <c r="X12627" s="63"/>
      <c r="Y12627" s="63"/>
      <c r="Z12627" s="62">
        <v>337820</v>
      </c>
      <c r="AA12627" s="62">
        <v>12837</v>
      </c>
      <c r="AB12627" s="62">
        <v>15.28</v>
      </c>
      <c r="AC12627" s="62">
        <v>4826</v>
      </c>
    </row>
    <row r="12628" spans="1:29" ht="30" x14ac:dyDescent="0.25">
      <c r="A12628" s="61" t="s">
        <v>216</v>
      </c>
      <c r="B12628" s="61" t="s">
        <v>217</v>
      </c>
      <c r="C12628" s="62">
        <v>2016</v>
      </c>
      <c r="D12628" s="61" t="s">
        <v>75</v>
      </c>
      <c r="E12628" s="62">
        <v>86</v>
      </c>
      <c r="F12628" s="62">
        <v>750647</v>
      </c>
      <c r="G12628" s="62">
        <v>139721</v>
      </c>
      <c r="H12628" s="62">
        <v>135.38999999999999</v>
      </c>
      <c r="I12628" s="62">
        <v>8728.4500000000007</v>
      </c>
      <c r="J12628" s="62">
        <v>698101.71</v>
      </c>
      <c r="K12628" s="62">
        <v>54130.94</v>
      </c>
      <c r="L12628" s="62">
        <v>54436</v>
      </c>
      <c r="M12628" s="62">
        <v>52.75</v>
      </c>
      <c r="N12628" s="62">
        <v>629.42999999999995</v>
      </c>
      <c r="O12628" s="62">
        <v>652781.25</v>
      </c>
      <c r="P12628" s="63"/>
      <c r="Q12628" s="63"/>
      <c r="R12628" s="63"/>
      <c r="S12628" s="63"/>
      <c r="T12628" s="63"/>
      <c r="U12628" s="63"/>
      <c r="V12628" s="63"/>
      <c r="W12628" s="63"/>
      <c r="X12628" s="63"/>
      <c r="Y12628" s="63"/>
      <c r="Z12628" s="62">
        <v>6747</v>
      </c>
      <c r="AA12628" s="62">
        <v>134353</v>
      </c>
      <c r="AB12628" s="62">
        <v>130.19</v>
      </c>
      <c r="AC12628" s="62">
        <v>78.45</v>
      </c>
    </row>
    <row r="12629" spans="1:29" ht="30" x14ac:dyDescent="0.25">
      <c r="A12629" s="61" t="s">
        <v>391</v>
      </c>
      <c r="B12629" s="61" t="s">
        <v>392</v>
      </c>
      <c r="C12629" s="62">
        <v>2014</v>
      </c>
      <c r="D12629" s="61" t="s">
        <v>99</v>
      </c>
      <c r="E12629" s="62">
        <v>56</v>
      </c>
      <c r="F12629" s="62">
        <v>203689</v>
      </c>
      <c r="G12629" s="62">
        <v>48202</v>
      </c>
      <c r="H12629" s="62">
        <v>71.73</v>
      </c>
      <c r="I12629" s="62">
        <v>3637.3</v>
      </c>
      <c r="J12629" s="62">
        <v>189430.77</v>
      </c>
      <c r="K12629" s="62">
        <v>45872.94</v>
      </c>
      <c r="L12629" s="62">
        <v>75694</v>
      </c>
      <c r="M12629" s="62">
        <v>112.64</v>
      </c>
      <c r="N12629" s="62">
        <v>819.16</v>
      </c>
      <c r="O12629" s="62">
        <v>553195.53</v>
      </c>
      <c r="P12629" s="63"/>
      <c r="Q12629" s="63"/>
      <c r="R12629" s="63"/>
      <c r="S12629" s="63"/>
      <c r="T12629" s="63"/>
      <c r="U12629" s="63"/>
      <c r="V12629" s="63"/>
      <c r="W12629" s="63"/>
      <c r="X12629" s="63"/>
      <c r="Y12629" s="63"/>
      <c r="Z12629" s="62">
        <v>1873</v>
      </c>
      <c r="AA12629" s="62">
        <v>21953</v>
      </c>
      <c r="AB12629" s="62">
        <v>32.67</v>
      </c>
      <c r="AC12629" s="62">
        <v>33.450000000000003</v>
      </c>
    </row>
    <row r="12630" spans="1:29" ht="30" x14ac:dyDescent="0.25">
      <c r="A12630" s="61" t="s">
        <v>231</v>
      </c>
      <c r="B12630" s="61" t="s">
        <v>232</v>
      </c>
      <c r="C12630" s="62">
        <v>2004</v>
      </c>
      <c r="D12630" s="61" t="s">
        <v>72</v>
      </c>
      <c r="E12630" s="62">
        <v>92</v>
      </c>
      <c r="F12630" s="62">
        <v>789037</v>
      </c>
      <c r="G12630" s="62">
        <v>100767</v>
      </c>
      <c r="H12630" s="62">
        <v>91.27</v>
      </c>
      <c r="I12630" s="62">
        <v>8576.49</v>
      </c>
      <c r="J12630" s="62">
        <v>733804.41</v>
      </c>
      <c r="K12630" s="62">
        <v>0</v>
      </c>
      <c r="L12630" s="63"/>
      <c r="M12630" s="63"/>
      <c r="N12630" s="63"/>
      <c r="O12630" s="63"/>
      <c r="P12630" s="63"/>
      <c r="Q12630" s="63"/>
      <c r="R12630" s="63"/>
      <c r="S12630" s="63"/>
      <c r="T12630" s="63"/>
      <c r="U12630" s="63"/>
      <c r="V12630" s="63"/>
      <c r="W12630" s="63"/>
      <c r="X12630" s="63"/>
      <c r="Y12630" s="63"/>
      <c r="Z12630" s="62">
        <v>440250.17</v>
      </c>
      <c r="AA12630" s="62">
        <v>22966</v>
      </c>
      <c r="AB12630" s="62">
        <v>20.8</v>
      </c>
      <c r="AC12630" s="62">
        <v>4785.33</v>
      </c>
    </row>
    <row r="12631" spans="1:29" ht="45" x14ac:dyDescent="0.25">
      <c r="A12631" s="61" t="s">
        <v>340</v>
      </c>
      <c r="B12631" s="61" t="s">
        <v>341</v>
      </c>
      <c r="C12631" s="62">
        <v>2015</v>
      </c>
      <c r="D12631" s="61" t="s">
        <v>78</v>
      </c>
      <c r="E12631" s="62">
        <v>48</v>
      </c>
      <c r="F12631" s="62">
        <v>338960</v>
      </c>
      <c r="G12631" s="62">
        <v>51462</v>
      </c>
      <c r="H12631" s="62">
        <v>89.34</v>
      </c>
      <c r="I12631" s="62">
        <v>7061.67</v>
      </c>
      <c r="J12631" s="62">
        <v>315232.8</v>
      </c>
      <c r="K12631" s="62">
        <v>0</v>
      </c>
      <c r="L12631" s="63"/>
      <c r="M12631" s="63"/>
      <c r="N12631" s="63"/>
      <c r="O12631" s="63"/>
      <c r="P12631" s="63"/>
      <c r="Q12631" s="63"/>
      <c r="R12631" s="63"/>
      <c r="S12631" s="63"/>
      <c r="T12631" s="63"/>
      <c r="U12631" s="63"/>
      <c r="V12631" s="63"/>
      <c r="W12631" s="63"/>
      <c r="X12631" s="63"/>
      <c r="Y12631" s="63"/>
      <c r="Z12631" s="62">
        <v>102600</v>
      </c>
      <c r="AA12631" s="62">
        <v>11351</v>
      </c>
      <c r="AB12631" s="62">
        <v>19.71</v>
      </c>
      <c r="AC12631" s="62">
        <v>2137.5</v>
      </c>
    </row>
    <row r="12632" spans="1:29" x14ac:dyDescent="0.25">
      <c r="A12632" s="61" t="s">
        <v>90</v>
      </c>
      <c r="B12632" s="61" t="s">
        <v>91</v>
      </c>
      <c r="C12632" s="62">
        <v>2008</v>
      </c>
      <c r="D12632" s="61" t="s">
        <v>99</v>
      </c>
      <c r="E12632" s="62">
        <v>26</v>
      </c>
      <c r="F12632" s="63"/>
      <c r="G12632" s="63"/>
      <c r="H12632" s="63"/>
      <c r="I12632" s="63"/>
      <c r="J12632" s="63"/>
      <c r="K12632" s="62">
        <v>0</v>
      </c>
      <c r="L12632" s="63"/>
      <c r="M12632" s="63"/>
      <c r="N12632" s="63"/>
      <c r="O12632" s="63"/>
      <c r="P12632" s="63"/>
      <c r="Q12632" s="63"/>
      <c r="R12632" s="63"/>
      <c r="S12632" s="63"/>
      <c r="T12632" s="63"/>
      <c r="U12632" s="63"/>
      <c r="V12632" s="63"/>
      <c r="W12632" s="63"/>
      <c r="X12632" s="63"/>
      <c r="Y12632" s="63"/>
      <c r="Z12632" s="62">
        <v>0</v>
      </c>
      <c r="AA12632" s="63"/>
      <c r="AB12632" s="63"/>
      <c r="AC12632" s="62">
        <v>0</v>
      </c>
    </row>
    <row r="12633" spans="1:29" x14ac:dyDescent="0.25">
      <c r="A12633" s="61" t="s">
        <v>178</v>
      </c>
      <c r="B12633" s="61" t="s">
        <v>179</v>
      </c>
      <c r="C12633" s="62">
        <v>2013</v>
      </c>
      <c r="D12633" s="61" t="s">
        <v>78</v>
      </c>
      <c r="E12633" s="62">
        <v>48</v>
      </c>
      <c r="F12633" s="62">
        <v>203212</v>
      </c>
      <c r="G12633" s="62">
        <v>32147</v>
      </c>
      <c r="H12633" s="62">
        <v>55.81</v>
      </c>
      <c r="I12633" s="62">
        <v>4233.58</v>
      </c>
      <c r="J12633" s="62">
        <v>188987.16</v>
      </c>
      <c r="K12633" s="62">
        <v>38105.72</v>
      </c>
      <c r="L12633" s="62">
        <v>37836</v>
      </c>
      <c r="M12633" s="62">
        <v>65.69</v>
      </c>
      <c r="N12633" s="62">
        <v>793.87</v>
      </c>
      <c r="O12633" s="62">
        <v>459528.34</v>
      </c>
      <c r="P12633" s="63"/>
      <c r="Q12633" s="63"/>
      <c r="R12633" s="63"/>
      <c r="S12633" s="63"/>
      <c r="T12633" s="63"/>
      <c r="U12633" s="63"/>
      <c r="V12633" s="63"/>
      <c r="W12633" s="63"/>
      <c r="X12633" s="63"/>
      <c r="Y12633" s="63"/>
      <c r="Z12633" s="62">
        <v>4.63</v>
      </c>
      <c r="AA12633" s="62">
        <v>23973</v>
      </c>
      <c r="AB12633" s="62">
        <v>41.62</v>
      </c>
      <c r="AC12633" s="62">
        <v>0.1</v>
      </c>
    </row>
    <row r="12634" spans="1:29" x14ac:dyDescent="0.25">
      <c r="A12634" s="61" t="s">
        <v>130</v>
      </c>
      <c r="B12634" s="61" t="s">
        <v>131</v>
      </c>
      <c r="C12634" s="62">
        <v>2004</v>
      </c>
      <c r="D12634" s="61" t="s">
        <v>135</v>
      </c>
      <c r="E12634" s="62">
        <v>24</v>
      </c>
      <c r="F12634" s="62">
        <v>1727</v>
      </c>
      <c r="G12634" s="62">
        <v>212</v>
      </c>
      <c r="H12634" s="62">
        <v>0.74</v>
      </c>
      <c r="I12634" s="62">
        <v>71.959999999999994</v>
      </c>
      <c r="J12634" s="62">
        <v>1606.11</v>
      </c>
      <c r="K12634" s="62">
        <v>0</v>
      </c>
      <c r="L12634" s="63"/>
      <c r="M12634" s="63"/>
      <c r="N12634" s="63"/>
      <c r="O12634" s="63"/>
      <c r="P12634" s="63"/>
      <c r="Q12634" s="63"/>
      <c r="R12634" s="63"/>
      <c r="S12634" s="63"/>
      <c r="T12634" s="63"/>
      <c r="U12634" s="62">
        <v>300</v>
      </c>
      <c r="V12634" s="62">
        <v>352</v>
      </c>
      <c r="W12634" s="62">
        <v>1.22</v>
      </c>
      <c r="X12634" s="62">
        <v>12</v>
      </c>
      <c r="Y12634" s="62">
        <v>6715.2</v>
      </c>
      <c r="Z12634" s="62">
        <v>2240</v>
      </c>
      <c r="AA12634" s="62">
        <v>12047</v>
      </c>
      <c r="AB12634" s="62">
        <v>41.83</v>
      </c>
      <c r="AC12634" s="62">
        <v>93.33</v>
      </c>
    </row>
    <row r="12635" spans="1:29" ht="30" x14ac:dyDescent="0.25">
      <c r="A12635" s="61" t="s">
        <v>247</v>
      </c>
      <c r="B12635" s="61" t="s">
        <v>248</v>
      </c>
      <c r="C12635" s="62">
        <v>2013</v>
      </c>
      <c r="D12635" s="61" t="s">
        <v>86</v>
      </c>
      <c r="E12635" s="62">
        <v>31</v>
      </c>
      <c r="F12635" s="63"/>
      <c r="G12635" s="63"/>
      <c r="H12635" s="63"/>
      <c r="I12635" s="63"/>
      <c r="J12635" s="63"/>
      <c r="K12635" s="62">
        <v>0</v>
      </c>
      <c r="L12635" s="63"/>
      <c r="M12635" s="63"/>
      <c r="N12635" s="63"/>
      <c r="O12635" s="63"/>
      <c r="P12635" s="63"/>
      <c r="Q12635" s="63"/>
      <c r="R12635" s="63"/>
      <c r="S12635" s="63"/>
      <c r="T12635" s="63"/>
      <c r="U12635" s="63"/>
      <c r="V12635" s="63"/>
      <c r="W12635" s="63"/>
      <c r="X12635" s="63"/>
      <c r="Y12635" s="63"/>
      <c r="Z12635" s="62">
        <v>122</v>
      </c>
      <c r="AA12635" s="62">
        <v>8400</v>
      </c>
      <c r="AB12635" s="62">
        <v>22.58</v>
      </c>
      <c r="AC12635" s="62">
        <v>3.94</v>
      </c>
    </row>
    <row r="12636" spans="1:29" ht="30" x14ac:dyDescent="0.25">
      <c r="A12636" s="61" t="s">
        <v>124</v>
      </c>
      <c r="B12636" s="61" t="s">
        <v>125</v>
      </c>
      <c r="C12636" s="62">
        <v>2005</v>
      </c>
      <c r="D12636" s="61" t="s">
        <v>135</v>
      </c>
      <c r="E12636" s="62">
        <v>54</v>
      </c>
      <c r="F12636" s="63"/>
      <c r="G12636" s="63"/>
      <c r="H12636" s="63"/>
      <c r="I12636" s="63"/>
      <c r="J12636" s="63"/>
      <c r="K12636" s="62">
        <v>0</v>
      </c>
      <c r="L12636" s="63"/>
      <c r="M12636" s="63"/>
      <c r="N12636" s="63"/>
      <c r="O12636" s="63"/>
      <c r="P12636" s="63"/>
      <c r="Q12636" s="63"/>
      <c r="R12636" s="63"/>
      <c r="S12636" s="63"/>
      <c r="T12636" s="63"/>
      <c r="U12636" s="63"/>
      <c r="V12636" s="63"/>
      <c r="W12636" s="63"/>
      <c r="X12636" s="63"/>
      <c r="Y12636" s="63"/>
      <c r="Z12636" s="62">
        <v>568.41</v>
      </c>
      <c r="AA12636" s="62">
        <v>38189</v>
      </c>
      <c r="AB12636" s="62">
        <v>58.93</v>
      </c>
      <c r="AC12636" s="62">
        <v>10.53</v>
      </c>
    </row>
    <row r="12637" spans="1:29" x14ac:dyDescent="0.25">
      <c r="A12637" s="61" t="s">
        <v>128</v>
      </c>
      <c r="B12637" s="61" t="s">
        <v>129</v>
      </c>
      <c r="C12637" s="62">
        <v>2015</v>
      </c>
      <c r="D12637" s="61" t="s">
        <v>89</v>
      </c>
      <c r="E12637" s="62">
        <v>92</v>
      </c>
      <c r="F12637" s="62">
        <v>327713</v>
      </c>
      <c r="G12637" s="62">
        <v>56068</v>
      </c>
      <c r="H12637" s="62">
        <v>50.79</v>
      </c>
      <c r="I12637" s="62">
        <v>3562.1</v>
      </c>
      <c r="J12637" s="62">
        <v>304773.09000000003</v>
      </c>
      <c r="K12637" s="62">
        <v>65148.4</v>
      </c>
      <c r="L12637" s="62">
        <v>36067</v>
      </c>
      <c r="M12637" s="62">
        <v>32.67</v>
      </c>
      <c r="N12637" s="62">
        <v>708.13</v>
      </c>
      <c r="O12637" s="62">
        <v>785644.1</v>
      </c>
      <c r="P12637" s="63"/>
      <c r="Q12637" s="63"/>
      <c r="R12637" s="63"/>
      <c r="S12637" s="63"/>
      <c r="T12637" s="63"/>
      <c r="U12637" s="63"/>
      <c r="V12637" s="63"/>
      <c r="W12637" s="63"/>
      <c r="X12637" s="63"/>
      <c r="Y12637" s="63"/>
      <c r="Z12637" s="62">
        <v>5444</v>
      </c>
      <c r="AA12637" s="62">
        <v>36384</v>
      </c>
      <c r="AB12637" s="62">
        <v>32.96</v>
      </c>
      <c r="AC12637" s="62">
        <v>59.17</v>
      </c>
    </row>
    <row r="12638" spans="1:29" ht="30" x14ac:dyDescent="0.25">
      <c r="A12638" s="61" t="s">
        <v>115</v>
      </c>
      <c r="B12638" s="61" t="s">
        <v>116</v>
      </c>
      <c r="C12638" s="62">
        <v>2004</v>
      </c>
      <c r="D12638" s="61" t="s">
        <v>72</v>
      </c>
      <c r="E12638" s="62">
        <v>100</v>
      </c>
      <c r="F12638" s="62">
        <v>814440</v>
      </c>
      <c r="G12638" s="62">
        <v>87767</v>
      </c>
      <c r="H12638" s="62">
        <v>73.14</v>
      </c>
      <c r="I12638" s="62">
        <v>8144.4</v>
      </c>
      <c r="J12638" s="62">
        <v>757429.2</v>
      </c>
      <c r="K12638" s="62">
        <v>0</v>
      </c>
      <c r="L12638" s="63"/>
      <c r="M12638" s="63"/>
      <c r="N12638" s="63"/>
      <c r="O12638" s="63"/>
      <c r="P12638" s="63"/>
      <c r="Q12638" s="63"/>
      <c r="R12638" s="63"/>
      <c r="S12638" s="63"/>
      <c r="T12638" s="63"/>
      <c r="U12638" s="63"/>
      <c r="V12638" s="63"/>
      <c r="W12638" s="63"/>
      <c r="X12638" s="63"/>
      <c r="Y12638" s="63"/>
      <c r="Z12638" s="62">
        <v>236700</v>
      </c>
      <c r="AA12638" s="62">
        <v>21450</v>
      </c>
      <c r="AB12638" s="62">
        <v>17.88</v>
      </c>
      <c r="AC12638" s="62">
        <v>2367</v>
      </c>
    </row>
    <row r="12639" spans="1:29" ht="30" x14ac:dyDescent="0.25">
      <c r="A12639" s="61" t="s">
        <v>348</v>
      </c>
      <c r="B12639" s="61" t="s">
        <v>349</v>
      </c>
      <c r="C12639" s="62">
        <v>2016</v>
      </c>
      <c r="D12639" s="61" t="s">
        <v>150</v>
      </c>
      <c r="E12639" s="62">
        <v>4</v>
      </c>
      <c r="F12639" s="62">
        <v>3506</v>
      </c>
      <c r="G12639" s="62">
        <v>902</v>
      </c>
      <c r="H12639" s="62">
        <v>18.79</v>
      </c>
      <c r="I12639" s="62">
        <v>876.5</v>
      </c>
      <c r="J12639" s="62">
        <v>3260.58</v>
      </c>
      <c r="K12639" s="62">
        <v>0</v>
      </c>
      <c r="L12639" s="63"/>
      <c r="M12639" s="63"/>
      <c r="N12639" s="63"/>
      <c r="O12639" s="63"/>
      <c r="P12639" s="63"/>
      <c r="Q12639" s="63"/>
      <c r="R12639" s="63"/>
      <c r="S12639" s="63"/>
      <c r="T12639" s="63"/>
      <c r="U12639" s="62">
        <v>275</v>
      </c>
      <c r="V12639" s="62">
        <v>944</v>
      </c>
      <c r="W12639" s="62">
        <v>19.670000000000002</v>
      </c>
      <c r="X12639" s="62">
        <v>68</v>
      </c>
      <c r="Y12639" s="62">
        <v>6155.6</v>
      </c>
      <c r="Z12639" s="62">
        <v>2.59</v>
      </c>
      <c r="AA12639" s="62">
        <v>139</v>
      </c>
      <c r="AB12639" s="62">
        <v>2.9</v>
      </c>
      <c r="AC12639" s="62">
        <v>0.65</v>
      </c>
    </row>
    <row r="12640" spans="1:29" x14ac:dyDescent="0.25">
      <c r="A12640" s="61" t="s">
        <v>321</v>
      </c>
      <c r="B12640" s="61" t="s">
        <v>322</v>
      </c>
      <c r="C12640" s="62">
        <v>2005</v>
      </c>
      <c r="D12640" s="61" t="s">
        <v>323</v>
      </c>
      <c r="E12640" s="62">
        <v>62</v>
      </c>
      <c r="F12640" s="62">
        <v>431694</v>
      </c>
      <c r="G12640" s="62">
        <v>56209</v>
      </c>
      <c r="H12640" s="62">
        <v>75.55</v>
      </c>
      <c r="I12640" s="62">
        <v>6962.81</v>
      </c>
      <c r="J12640" s="62">
        <v>401475.42</v>
      </c>
      <c r="K12640" s="62">
        <v>0</v>
      </c>
      <c r="L12640" s="63"/>
      <c r="M12640" s="63"/>
      <c r="N12640" s="63"/>
      <c r="O12640" s="63"/>
      <c r="P12640" s="63"/>
      <c r="Q12640" s="63"/>
      <c r="R12640" s="63"/>
      <c r="S12640" s="63"/>
      <c r="T12640" s="63"/>
      <c r="U12640" s="62">
        <v>30498</v>
      </c>
      <c r="V12640" s="62">
        <v>49713</v>
      </c>
      <c r="W12640" s="62">
        <v>66.819999999999993</v>
      </c>
      <c r="X12640" s="62">
        <v>491</v>
      </c>
      <c r="Y12640" s="62">
        <v>682667.23</v>
      </c>
      <c r="Z12640" s="62">
        <v>3306.33</v>
      </c>
      <c r="AA12640" s="62">
        <v>2238</v>
      </c>
      <c r="AB12640" s="62">
        <v>3.01</v>
      </c>
      <c r="AC12640" s="62">
        <v>53.33</v>
      </c>
    </row>
    <row r="12641" spans="1:29" x14ac:dyDescent="0.25">
      <c r="A12641" s="61" t="s">
        <v>420</v>
      </c>
      <c r="B12641" s="61" t="s">
        <v>421</v>
      </c>
      <c r="C12641" s="62">
        <v>2006</v>
      </c>
      <c r="D12641" s="61" t="s">
        <v>78</v>
      </c>
      <c r="E12641" s="62">
        <v>39</v>
      </c>
      <c r="F12641" s="62">
        <v>101513</v>
      </c>
      <c r="G12641" s="62">
        <v>16342</v>
      </c>
      <c r="H12641" s="62">
        <v>34.92</v>
      </c>
      <c r="I12641" s="62">
        <v>2602.9</v>
      </c>
      <c r="J12641" s="62">
        <v>94407.09</v>
      </c>
      <c r="K12641" s="62">
        <v>25440.35</v>
      </c>
      <c r="L12641" s="62">
        <v>36780</v>
      </c>
      <c r="M12641" s="62">
        <v>78.59</v>
      </c>
      <c r="N12641" s="62">
        <v>652.32000000000005</v>
      </c>
      <c r="O12641" s="62">
        <v>306792.8</v>
      </c>
      <c r="P12641" s="63"/>
      <c r="Q12641" s="63"/>
      <c r="R12641" s="63"/>
      <c r="S12641" s="63"/>
      <c r="T12641" s="63"/>
      <c r="U12641" s="63"/>
      <c r="V12641" s="63"/>
      <c r="W12641" s="63"/>
      <c r="X12641" s="63"/>
      <c r="Y12641" s="63"/>
      <c r="Z12641" s="62">
        <v>1814</v>
      </c>
      <c r="AA12641" s="62">
        <v>13743</v>
      </c>
      <c r="AB12641" s="62">
        <v>29.37</v>
      </c>
      <c r="AC12641" s="62">
        <v>46.51</v>
      </c>
    </row>
    <row r="12642" spans="1:29" x14ac:dyDescent="0.25">
      <c r="A12642" s="61" t="s">
        <v>241</v>
      </c>
      <c r="B12642" s="61" t="s">
        <v>242</v>
      </c>
      <c r="C12642" s="62">
        <v>2013</v>
      </c>
      <c r="D12642" s="61" t="s">
        <v>135</v>
      </c>
      <c r="E12642" s="62">
        <v>41</v>
      </c>
      <c r="F12642" s="63"/>
      <c r="G12642" s="63"/>
      <c r="H12642" s="63"/>
      <c r="I12642" s="63"/>
      <c r="J12642" s="63"/>
      <c r="K12642" s="62">
        <v>0</v>
      </c>
      <c r="L12642" s="63"/>
      <c r="M12642" s="63"/>
      <c r="N12642" s="63"/>
      <c r="O12642" s="63"/>
      <c r="P12642" s="63"/>
      <c r="Q12642" s="63"/>
      <c r="R12642" s="63"/>
      <c r="S12642" s="63"/>
      <c r="T12642" s="63"/>
      <c r="U12642" s="63"/>
      <c r="V12642" s="63"/>
      <c r="W12642" s="63"/>
      <c r="X12642" s="63"/>
      <c r="Y12642" s="63"/>
      <c r="Z12642" s="62">
        <v>284300</v>
      </c>
      <c r="AA12642" s="62">
        <v>25834</v>
      </c>
      <c r="AB12642" s="62">
        <v>52.51</v>
      </c>
      <c r="AC12642" s="62">
        <v>6934.15</v>
      </c>
    </row>
    <row r="12643" spans="1:29" x14ac:dyDescent="0.25">
      <c r="A12643" s="61" t="s">
        <v>95</v>
      </c>
      <c r="B12643" s="61" t="s">
        <v>96</v>
      </c>
      <c r="C12643" s="62">
        <v>2009</v>
      </c>
      <c r="D12643" s="61" t="s">
        <v>99</v>
      </c>
      <c r="E12643" s="62">
        <v>40</v>
      </c>
      <c r="F12643" s="62">
        <v>168125</v>
      </c>
      <c r="G12643" s="62">
        <v>21069</v>
      </c>
      <c r="H12643" s="62">
        <v>43.89</v>
      </c>
      <c r="I12643" s="62">
        <v>4203.13</v>
      </c>
      <c r="J12643" s="62">
        <v>156356.25</v>
      </c>
      <c r="K12643" s="62">
        <v>19853</v>
      </c>
      <c r="L12643" s="62">
        <v>33167</v>
      </c>
      <c r="M12643" s="62">
        <v>69.099999999999994</v>
      </c>
      <c r="N12643" s="62">
        <v>496.33</v>
      </c>
      <c r="O12643" s="62">
        <v>239413.28</v>
      </c>
      <c r="P12643" s="63"/>
      <c r="Q12643" s="63"/>
      <c r="R12643" s="63"/>
      <c r="S12643" s="63"/>
      <c r="T12643" s="63"/>
      <c r="U12643" s="63"/>
      <c r="V12643" s="63"/>
      <c r="W12643" s="63"/>
      <c r="X12643" s="63"/>
      <c r="Y12643" s="63"/>
      <c r="Z12643" s="62">
        <v>1754.16</v>
      </c>
      <c r="AA12643" s="62">
        <v>5608</v>
      </c>
      <c r="AB12643" s="62">
        <v>11.68</v>
      </c>
      <c r="AC12643" s="62">
        <v>43.85</v>
      </c>
    </row>
    <row r="12644" spans="1:29" x14ac:dyDescent="0.25">
      <c r="A12644" s="61" t="s">
        <v>107</v>
      </c>
      <c r="B12644" s="61" t="s">
        <v>108</v>
      </c>
      <c r="C12644" s="62">
        <v>2017</v>
      </c>
      <c r="D12644" s="61" t="s">
        <v>297</v>
      </c>
      <c r="E12644" s="62">
        <v>48</v>
      </c>
      <c r="F12644" s="62">
        <v>156</v>
      </c>
      <c r="G12644" s="62">
        <v>38</v>
      </c>
      <c r="H12644" s="62">
        <v>7.0000000000000007E-2</v>
      </c>
      <c r="I12644" s="62">
        <v>3.25</v>
      </c>
      <c r="J12644" s="62">
        <v>145.08000000000001</v>
      </c>
      <c r="K12644" s="62">
        <v>0</v>
      </c>
      <c r="L12644" s="63"/>
      <c r="M12644" s="63"/>
      <c r="N12644" s="63"/>
      <c r="O12644" s="63"/>
      <c r="P12644" s="63"/>
      <c r="Q12644" s="63"/>
      <c r="R12644" s="63"/>
      <c r="S12644" s="63"/>
      <c r="T12644" s="63"/>
      <c r="U12644" s="63"/>
      <c r="V12644" s="63"/>
      <c r="W12644" s="63"/>
      <c r="X12644" s="63"/>
      <c r="Y12644" s="63"/>
      <c r="Z12644" s="62">
        <v>0</v>
      </c>
      <c r="AA12644" s="62">
        <v>25584</v>
      </c>
      <c r="AB12644" s="62">
        <v>44.42</v>
      </c>
      <c r="AC12644" s="62">
        <v>0</v>
      </c>
    </row>
    <row r="12645" spans="1:29" x14ac:dyDescent="0.25">
      <c r="A12645" s="61" t="s">
        <v>383</v>
      </c>
      <c r="B12645" s="61" t="s">
        <v>384</v>
      </c>
      <c r="C12645" s="62">
        <v>2017</v>
      </c>
      <c r="D12645" s="61" t="s">
        <v>89</v>
      </c>
      <c r="E12645" s="62">
        <v>32</v>
      </c>
      <c r="F12645" s="62">
        <v>197600</v>
      </c>
      <c r="G12645" s="62">
        <v>33690</v>
      </c>
      <c r="H12645" s="62">
        <v>87.73</v>
      </c>
      <c r="I12645" s="62">
        <v>6175</v>
      </c>
      <c r="J12645" s="62">
        <v>183768</v>
      </c>
      <c r="K12645" s="62">
        <v>3</v>
      </c>
      <c r="L12645" s="62">
        <v>88</v>
      </c>
      <c r="M12645" s="62">
        <v>0.23</v>
      </c>
      <c r="N12645" s="62">
        <v>0.09</v>
      </c>
      <c r="O12645" s="62">
        <v>36.18</v>
      </c>
      <c r="P12645" s="63"/>
      <c r="Q12645" s="63"/>
      <c r="R12645" s="63"/>
      <c r="S12645" s="63"/>
      <c r="T12645" s="63"/>
      <c r="U12645" s="63"/>
      <c r="V12645" s="63"/>
      <c r="W12645" s="63"/>
      <c r="X12645" s="63"/>
      <c r="Y12645" s="63"/>
      <c r="Z12645" s="62">
        <v>494.62</v>
      </c>
      <c r="AA12645" s="62">
        <v>933</v>
      </c>
      <c r="AB12645" s="62">
        <v>2.4300000000000002</v>
      </c>
      <c r="AC12645" s="62">
        <v>15.46</v>
      </c>
    </row>
    <row r="12646" spans="1:29" ht="30" x14ac:dyDescent="0.25">
      <c r="A12646" s="61" t="s">
        <v>293</v>
      </c>
      <c r="B12646" s="61" t="s">
        <v>294</v>
      </c>
      <c r="C12646" s="62">
        <v>2004</v>
      </c>
      <c r="D12646" s="61" t="s">
        <v>75</v>
      </c>
      <c r="E12646" s="62">
        <v>13</v>
      </c>
      <c r="F12646" s="62">
        <v>0</v>
      </c>
      <c r="G12646" s="62">
        <v>0</v>
      </c>
      <c r="H12646" s="62">
        <v>0</v>
      </c>
      <c r="I12646" s="62">
        <v>0</v>
      </c>
      <c r="J12646" s="62">
        <v>0</v>
      </c>
      <c r="K12646" s="62">
        <v>0</v>
      </c>
      <c r="L12646" s="62">
        <v>0</v>
      </c>
      <c r="M12646" s="62">
        <v>0</v>
      </c>
      <c r="N12646" s="63"/>
      <c r="O12646" s="63"/>
      <c r="P12646" s="62">
        <v>0</v>
      </c>
      <c r="Q12646" s="62">
        <v>0</v>
      </c>
      <c r="R12646" s="62">
        <v>0</v>
      </c>
      <c r="S12646" s="62">
        <v>0</v>
      </c>
      <c r="T12646" s="62">
        <v>0</v>
      </c>
      <c r="U12646" s="62">
        <v>0</v>
      </c>
      <c r="V12646" s="62">
        <v>0</v>
      </c>
      <c r="W12646" s="62">
        <v>0</v>
      </c>
      <c r="X12646" s="62">
        <v>0</v>
      </c>
      <c r="Y12646" s="62">
        <v>0</v>
      </c>
      <c r="Z12646" s="62">
        <v>379000</v>
      </c>
      <c r="AA12646" s="62">
        <v>551</v>
      </c>
      <c r="AB12646" s="62">
        <v>3.53</v>
      </c>
      <c r="AC12646" s="62">
        <v>29153.85</v>
      </c>
    </row>
    <row r="12647" spans="1:29" x14ac:dyDescent="0.25">
      <c r="A12647" s="61" t="s">
        <v>196</v>
      </c>
      <c r="B12647" s="61" t="s">
        <v>197</v>
      </c>
      <c r="C12647" s="62">
        <v>2014</v>
      </c>
      <c r="D12647" s="61" t="s">
        <v>297</v>
      </c>
      <c r="E12647" s="62">
        <v>32</v>
      </c>
      <c r="F12647" s="62">
        <v>34198</v>
      </c>
      <c r="G12647" s="62">
        <v>8188</v>
      </c>
      <c r="H12647" s="62">
        <v>21.32</v>
      </c>
      <c r="I12647" s="62">
        <v>1068.69</v>
      </c>
      <c r="J12647" s="62">
        <v>31804.14</v>
      </c>
      <c r="K12647" s="62">
        <v>27723.57</v>
      </c>
      <c r="L12647" s="62">
        <v>40041</v>
      </c>
      <c r="M12647" s="62">
        <v>104.27</v>
      </c>
      <c r="N12647" s="62">
        <v>866.36</v>
      </c>
      <c r="O12647" s="62">
        <v>334326.84000000003</v>
      </c>
      <c r="P12647" s="63"/>
      <c r="Q12647" s="63"/>
      <c r="R12647" s="63"/>
      <c r="S12647" s="63"/>
      <c r="T12647" s="63"/>
      <c r="U12647" s="63"/>
      <c r="V12647" s="63"/>
      <c r="W12647" s="63"/>
      <c r="X12647" s="63"/>
      <c r="Y12647" s="63"/>
      <c r="Z12647" s="62">
        <v>225800</v>
      </c>
      <c r="AA12647" s="62">
        <v>44272</v>
      </c>
      <c r="AB12647" s="62">
        <v>115.29</v>
      </c>
      <c r="AC12647" s="62">
        <v>7056.25</v>
      </c>
    </row>
    <row r="12648" spans="1:29" x14ac:dyDescent="0.25">
      <c r="A12648" s="61" t="s">
        <v>371</v>
      </c>
      <c r="B12648" s="61" t="s">
        <v>372</v>
      </c>
      <c r="C12648" s="62">
        <v>2013</v>
      </c>
      <c r="D12648" s="61" t="s">
        <v>75</v>
      </c>
      <c r="E12648" s="62">
        <v>20</v>
      </c>
      <c r="F12648" s="62">
        <v>4026</v>
      </c>
      <c r="G12648" s="62">
        <v>639</v>
      </c>
      <c r="H12648" s="62">
        <v>2.66</v>
      </c>
      <c r="I12648" s="62">
        <v>201.3</v>
      </c>
      <c r="J12648" s="62">
        <v>3744.18</v>
      </c>
      <c r="K12648" s="62">
        <v>0</v>
      </c>
      <c r="L12648" s="63"/>
      <c r="M12648" s="63"/>
      <c r="N12648" s="63"/>
      <c r="O12648" s="63"/>
      <c r="P12648" s="63"/>
      <c r="Q12648" s="63"/>
      <c r="R12648" s="63"/>
      <c r="S12648" s="63"/>
      <c r="T12648" s="63"/>
      <c r="U12648" s="63"/>
      <c r="V12648" s="63"/>
      <c r="W12648" s="63"/>
      <c r="X12648" s="63"/>
      <c r="Y12648" s="63"/>
      <c r="Z12648" s="62">
        <v>1154706</v>
      </c>
      <c r="AA12648" s="62">
        <v>52332</v>
      </c>
      <c r="AB12648" s="62">
        <v>218.05</v>
      </c>
      <c r="AC12648" s="62">
        <v>57735.3</v>
      </c>
    </row>
    <row r="12649" spans="1:29" ht="30" x14ac:dyDescent="0.25">
      <c r="A12649" s="61" t="s">
        <v>92</v>
      </c>
      <c r="B12649" s="61" t="s">
        <v>93</v>
      </c>
      <c r="C12649" s="62">
        <v>2006</v>
      </c>
      <c r="D12649" s="61" t="s">
        <v>83</v>
      </c>
      <c r="E12649" s="62">
        <v>6</v>
      </c>
      <c r="F12649" s="63"/>
      <c r="G12649" s="63"/>
      <c r="H12649" s="63"/>
      <c r="I12649" s="63"/>
      <c r="J12649" s="63"/>
      <c r="K12649" s="62">
        <v>0</v>
      </c>
      <c r="L12649" s="63"/>
      <c r="M12649" s="63"/>
      <c r="N12649" s="63"/>
      <c r="O12649" s="63"/>
      <c r="P12649" s="63"/>
      <c r="Q12649" s="63"/>
      <c r="R12649" s="63"/>
      <c r="S12649" s="63"/>
      <c r="T12649" s="63"/>
      <c r="U12649" s="63"/>
      <c r="V12649" s="63"/>
      <c r="W12649" s="63"/>
      <c r="X12649" s="63"/>
      <c r="Y12649" s="63"/>
      <c r="Z12649" s="62">
        <v>804.76</v>
      </c>
      <c r="AA12649" s="62">
        <v>2426</v>
      </c>
      <c r="AB12649" s="62">
        <v>33.69</v>
      </c>
      <c r="AC12649" s="62">
        <v>134.13</v>
      </c>
    </row>
    <row r="12650" spans="1:29" x14ac:dyDescent="0.25">
      <c r="A12650" s="61" t="s">
        <v>306</v>
      </c>
      <c r="B12650" s="61" t="s">
        <v>307</v>
      </c>
      <c r="C12650" s="62">
        <v>2014</v>
      </c>
      <c r="D12650" s="61" t="s">
        <v>94</v>
      </c>
      <c r="E12650" s="62">
        <v>5</v>
      </c>
      <c r="F12650" s="63"/>
      <c r="G12650" s="63"/>
      <c r="H12650" s="63"/>
      <c r="I12650" s="63"/>
      <c r="J12650" s="63"/>
      <c r="K12650" s="62">
        <v>0</v>
      </c>
      <c r="L12650" s="63"/>
      <c r="M12650" s="63"/>
      <c r="N12650" s="63"/>
      <c r="O12650" s="63"/>
      <c r="P12650" s="63"/>
      <c r="Q12650" s="63"/>
      <c r="R12650" s="63"/>
      <c r="S12650" s="63"/>
      <c r="T12650" s="63"/>
      <c r="U12650" s="63"/>
      <c r="V12650" s="63"/>
      <c r="W12650" s="63"/>
      <c r="X12650" s="63"/>
      <c r="Y12650" s="63"/>
      <c r="Z12650" s="62">
        <v>244.64</v>
      </c>
      <c r="AA12650" s="62">
        <v>2449</v>
      </c>
      <c r="AB12650" s="62">
        <v>40.82</v>
      </c>
      <c r="AC12650" s="62">
        <v>48.93</v>
      </c>
    </row>
    <row r="12651" spans="1:29" ht="30" x14ac:dyDescent="0.25">
      <c r="A12651" s="61" t="s">
        <v>239</v>
      </c>
      <c r="B12651" s="61" t="s">
        <v>240</v>
      </c>
      <c r="C12651" s="62">
        <v>2006</v>
      </c>
      <c r="D12651" s="61" t="s">
        <v>438</v>
      </c>
      <c r="E12651" s="62">
        <v>8</v>
      </c>
      <c r="F12651" s="62">
        <v>9030</v>
      </c>
      <c r="G12651" s="62">
        <v>1479</v>
      </c>
      <c r="H12651" s="62">
        <v>15.41</v>
      </c>
      <c r="I12651" s="62">
        <v>1128.75</v>
      </c>
      <c r="J12651" s="62">
        <v>8397.9</v>
      </c>
      <c r="K12651" s="62">
        <v>0</v>
      </c>
      <c r="L12651" s="62">
        <v>1198</v>
      </c>
      <c r="M12651" s="62">
        <v>12.48</v>
      </c>
      <c r="N12651" s="63"/>
      <c r="O12651" s="63"/>
      <c r="P12651" s="63"/>
      <c r="Q12651" s="63"/>
      <c r="R12651" s="63"/>
      <c r="S12651" s="63"/>
      <c r="T12651" s="63"/>
      <c r="U12651" s="63"/>
      <c r="V12651" s="63"/>
      <c r="W12651" s="63"/>
      <c r="X12651" s="63"/>
      <c r="Y12651" s="63"/>
      <c r="Z12651" s="62">
        <v>0</v>
      </c>
      <c r="AA12651" s="63"/>
      <c r="AB12651" s="63"/>
      <c r="AC12651" s="62">
        <v>0</v>
      </c>
    </row>
    <row r="12652" spans="1:29" x14ac:dyDescent="0.25">
      <c r="A12652" s="61" t="s">
        <v>196</v>
      </c>
      <c r="B12652" s="61" t="s">
        <v>197</v>
      </c>
      <c r="C12652" s="62">
        <v>2017</v>
      </c>
      <c r="D12652" s="61" t="s">
        <v>262</v>
      </c>
      <c r="E12652" s="62">
        <v>59</v>
      </c>
      <c r="F12652" s="62">
        <v>284240</v>
      </c>
      <c r="G12652" s="62">
        <v>49946</v>
      </c>
      <c r="H12652" s="62">
        <v>70.55</v>
      </c>
      <c r="I12652" s="62">
        <v>4817.63</v>
      </c>
      <c r="J12652" s="62">
        <v>264343.2</v>
      </c>
      <c r="K12652" s="62">
        <v>16458.78</v>
      </c>
      <c r="L12652" s="62">
        <v>22293</v>
      </c>
      <c r="M12652" s="62">
        <v>31.49</v>
      </c>
      <c r="N12652" s="62">
        <v>278.95999999999998</v>
      </c>
      <c r="O12652" s="62">
        <v>198481.34</v>
      </c>
      <c r="P12652" s="63"/>
      <c r="Q12652" s="63"/>
      <c r="R12652" s="63"/>
      <c r="S12652" s="63"/>
      <c r="T12652" s="63"/>
      <c r="U12652" s="63"/>
      <c r="V12652" s="63"/>
      <c r="W12652" s="63"/>
      <c r="X12652" s="63"/>
      <c r="Y12652" s="63"/>
      <c r="Z12652" s="62">
        <v>149544</v>
      </c>
      <c r="AA12652" s="62">
        <v>25261</v>
      </c>
      <c r="AB12652" s="62">
        <v>35.68</v>
      </c>
      <c r="AC12652" s="62">
        <v>2534.64</v>
      </c>
    </row>
    <row r="12653" spans="1:29" x14ac:dyDescent="0.25">
      <c r="A12653" s="61" t="s">
        <v>260</v>
      </c>
      <c r="B12653" s="61" t="s">
        <v>261</v>
      </c>
      <c r="C12653" s="62">
        <v>2018</v>
      </c>
      <c r="D12653" s="61" t="s">
        <v>301</v>
      </c>
      <c r="E12653" s="62">
        <v>47</v>
      </c>
      <c r="F12653" s="62">
        <v>200100</v>
      </c>
      <c r="G12653" s="62">
        <v>42437</v>
      </c>
      <c r="H12653" s="62">
        <v>75.239999999999995</v>
      </c>
      <c r="I12653" s="62">
        <v>4257.45</v>
      </c>
      <c r="J12653" s="62">
        <v>186093</v>
      </c>
      <c r="K12653" s="62">
        <v>0</v>
      </c>
      <c r="L12653" s="63"/>
      <c r="M12653" s="63"/>
      <c r="N12653" s="63"/>
      <c r="O12653" s="63"/>
      <c r="P12653" s="63"/>
      <c r="Q12653" s="63"/>
      <c r="R12653" s="63"/>
      <c r="S12653" s="63"/>
      <c r="T12653" s="63"/>
      <c r="U12653" s="63"/>
      <c r="V12653" s="63"/>
      <c r="W12653" s="63"/>
      <c r="X12653" s="63"/>
      <c r="Y12653" s="63"/>
      <c r="Z12653" s="62">
        <v>0</v>
      </c>
      <c r="AA12653" s="62">
        <v>3199</v>
      </c>
      <c r="AB12653" s="62">
        <v>5.67</v>
      </c>
      <c r="AC12653" s="62">
        <v>0</v>
      </c>
    </row>
    <row r="12654" spans="1:29" x14ac:dyDescent="0.25">
      <c r="A12654" s="61" t="s">
        <v>163</v>
      </c>
      <c r="B12654" s="61" t="s">
        <v>164</v>
      </c>
      <c r="C12654" s="62">
        <v>2003</v>
      </c>
      <c r="D12654" s="61" t="s">
        <v>259</v>
      </c>
      <c r="E12654" s="62">
        <v>35</v>
      </c>
      <c r="F12654" s="62">
        <v>71404</v>
      </c>
      <c r="G12654" s="62">
        <v>9565</v>
      </c>
      <c r="H12654" s="62">
        <v>22.77</v>
      </c>
      <c r="I12654" s="62">
        <v>2040.11</v>
      </c>
      <c r="J12654" s="62">
        <v>66405.72</v>
      </c>
      <c r="K12654" s="62">
        <v>6304.56</v>
      </c>
      <c r="L12654" s="62">
        <v>2958</v>
      </c>
      <c r="M12654" s="62">
        <v>7.04</v>
      </c>
      <c r="N12654" s="62">
        <v>180.13</v>
      </c>
      <c r="O12654" s="62">
        <v>76028.56</v>
      </c>
      <c r="P12654" s="63"/>
      <c r="Q12654" s="63"/>
      <c r="R12654" s="63"/>
      <c r="S12654" s="63"/>
      <c r="T12654" s="63"/>
      <c r="U12654" s="63"/>
      <c r="V12654" s="63"/>
      <c r="W12654" s="63"/>
      <c r="X12654" s="63"/>
      <c r="Y12654" s="63"/>
      <c r="Z12654" s="62">
        <v>70300</v>
      </c>
      <c r="AA12654" s="62">
        <v>3828</v>
      </c>
      <c r="AB12654" s="62">
        <v>9.11</v>
      </c>
      <c r="AC12654" s="62">
        <v>2008.57</v>
      </c>
    </row>
    <row r="12655" spans="1:29" ht="30" x14ac:dyDescent="0.25">
      <c r="A12655" s="61" t="s">
        <v>146</v>
      </c>
      <c r="B12655" s="61" t="s">
        <v>147</v>
      </c>
      <c r="C12655" s="62">
        <v>2009</v>
      </c>
      <c r="D12655" s="61" t="s">
        <v>75</v>
      </c>
      <c r="E12655" s="62">
        <v>25</v>
      </c>
      <c r="F12655" s="63"/>
      <c r="G12655" s="62">
        <v>454</v>
      </c>
      <c r="H12655" s="62">
        <v>1.51</v>
      </c>
      <c r="I12655" s="63"/>
      <c r="J12655" s="63"/>
      <c r="K12655" s="62">
        <v>0</v>
      </c>
      <c r="L12655" s="63"/>
      <c r="M12655" s="63"/>
      <c r="N12655" s="63"/>
      <c r="O12655" s="63"/>
      <c r="P12655" s="63"/>
      <c r="Q12655" s="63"/>
      <c r="R12655" s="63"/>
      <c r="S12655" s="63"/>
      <c r="T12655" s="63"/>
      <c r="U12655" s="63"/>
      <c r="V12655" s="63"/>
      <c r="W12655" s="63"/>
      <c r="X12655" s="63"/>
      <c r="Y12655" s="63"/>
      <c r="Z12655" s="62">
        <v>0</v>
      </c>
      <c r="AA12655" s="63"/>
      <c r="AB12655" s="63"/>
      <c r="AC12655" s="62">
        <v>0</v>
      </c>
    </row>
    <row r="12656" spans="1:29" ht="30" x14ac:dyDescent="0.25">
      <c r="A12656" s="61" t="s">
        <v>194</v>
      </c>
      <c r="B12656" s="61" t="s">
        <v>195</v>
      </c>
      <c r="C12656" s="62">
        <v>2005</v>
      </c>
      <c r="D12656" s="61" t="s">
        <v>99</v>
      </c>
      <c r="E12656" s="62">
        <v>76</v>
      </c>
      <c r="F12656" s="62">
        <v>957960</v>
      </c>
      <c r="G12656" s="62">
        <v>70115</v>
      </c>
      <c r="H12656" s="62">
        <v>76.88</v>
      </c>
      <c r="I12656" s="62">
        <v>12604.74</v>
      </c>
      <c r="J12656" s="62">
        <v>890902.8</v>
      </c>
      <c r="K12656" s="62">
        <v>0</v>
      </c>
      <c r="L12656" s="63"/>
      <c r="M12656" s="63"/>
      <c r="N12656" s="63"/>
      <c r="O12656" s="63"/>
      <c r="P12656" s="63"/>
      <c r="Q12656" s="63"/>
      <c r="R12656" s="63"/>
      <c r="S12656" s="63"/>
      <c r="T12656" s="63"/>
      <c r="U12656" s="63"/>
      <c r="V12656" s="63"/>
      <c r="W12656" s="63"/>
      <c r="X12656" s="63"/>
      <c r="Y12656" s="63"/>
      <c r="Z12656" s="62">
        <v>159.68</v>
      </c>
      <c r="AA12656" s="62">
        <v>385668</v>
      </c>
      <c r="AB12656" s="62">
        <v>422.88</v>
      </c>
      <c r="AC12656" s="62">
        <v>2.1</v>
      </c>
    </row>
    <row r="12657" spans="1:29" ht="30" x14ac:dyDescent="0.25">
      <c r="A12657" s="61" t="s">
        <v>528</v>
      </c>
      <c r="B12657" s="61" t="s">
        <v>529</v>
      </c>
      <c r="C12657" s="62">
        <v>2007</v>
      </c>
      <c r="D12657" s="61" t="s">
        <v>78</v>
      </c>
      <c r="E12657" s="62">
        <v>30</v>
      </c>
      <c r="F12657" s="62">
        <v>280869</v>
      </c>
      <c r="G12657" s="62">
        <v>37075</v>
      </c>
      <c r="H12657" s="62">
        <v>102.99</v>
      </c>
      <c r="I12657" s="62">
        <v>9362.2999999999993</v>
      </c>
      <c r="J12657" s="62">
        <v>261208.17</v>
      </c>
      <c r="K12657" s="62">
        <v>0</v>
      </c>
      <c r="L12657" s="63"/>
      <c r="M12657" s="63"/>
      <c r="N12657" s="63"/>
      <c r="O12657" s="63"/>
      <c r="P12657" s="63"/>
      <c r="Q12657" s="63"/>
      <c r="R12657" s="63"/>
      <c r="S12657" s="63"/>
      <c r="T12657" s="63"/>
      <c r="U12657" s="63"/>
      <c r="V12657" s="63"/>
      <c r="W12657" s="63"/>
      <c r="X12657" s="63"/>
      <c r="Y12657" s="63"/>
      <c r="Z12657" s="62">
        <v>256.42</v>
      </c>
      <c r="AA12657" s="62">
        <v>1917</v>
      </c>
      <c r="AB12657" s="62">
        <v>5.33</v>
      </c>
      <c r="AC12657" s="62">
        <v>8.5500000000000007</v>
      </c>
    </row>
    <row r="12658" spans="1:29" x14ac:dyDescent="0.25">
      <c r="A12658" s="61" t="s">
        <v>383</v>
      </c>
      <c r="B12658" s="61" t="s">
        <v>384</v>
      </c>
      <c r="C12658" s="62">
        <v>2013</v>
      </c>
      <c r="D12658" s="61" t="s">
        <v>94</v>
      </c>
      <c r="E12658" s="62">
        <v>10</v>
      </c>
      <c r="F12658" s="62">
        <v>1630</v>
      </c>
      <c r="G12658" s="62">
        <v>351</v>
      </c>
      <c r="H12658" s="62">
        <v>2.93</v>
      </c>
      <c r="I12658" s="62">
        <v>163</v>
      </c>
      <c r="J12658" s="62">
        <v>1515.9</v>
      </c>
      <c r="K12658" s="62">
        <v>26</v>
      </c>
      <c r="L12658" s="62">
        <v>51</v>
      </c>
      <c r="M12658" s="62">
        <v>0.43</v>
      </c>
      <c r="N12658" s="63"/>
      <c r="O12658" s="63"/>
      <c r="P12658" s="63"/>
      <c r="Q12658" s="63"/>
      <c r="R12658" s="63"/>
      <c r="S12658" s="63"/>
      <c r="T12658" s="63"/>
      <c r="U12658" s="63"/>
      <c r="V12658" s="63"/>
      <c r="W12658" s="63"/>
      <c r="X12658" s="63"/>
      <c r="Y12658" s="63"/>
      <c r="Z12658" s="62">
        <v>1350.18</v>
      </c>
      <c r="AA12658" s="62">
        <v>4656</v>
      </c>
      <c r="AB12658" s="62">
        <v>38.799999999999997</v>
      </c>
      <c r="AC12658" s="62">
        <v>135.02000000000001</v>
      </c>
    </row>
    <row r="12659" spans="1:29" x14ac:dyDescent="0.25">
      <c r="A12659" s="61" t="s">
        <v>552</v>
      </c>
      <c r="B12659" s="61" t="s">
        <v>553</v>
      </c>
      <c r="C12659" s="62">
        <v>2009</v>
      </c>
      <c r="D12659" s="61" t="s">
        <v>78</v>
      </c>
      <c r="E12659" s="62">
        <v>20</v>
      </c>
      <c r="F12659" s="62">
        <v>2502</v>
      </c>
      <c r="G12659" s="62">
        <v>260</v>
      </c>
      <c r="H12659" s="62">
        <v>1.08</v>
      </c>
      <c r="I12659" s="62">
        <v>125.1</v>
      </c>
      <c r="J12659" s="62">
        <v>2326.86</v>
      </c>
      <c r="K12659" s="62">
        <v>254</v>
      </c>
      <c r="L12659" s="62">
        <v>260</v>
      </c>
      <c r="M12659" s="62">
        <v>1.08</v>
      </c>
      <c r="N12659" s="63"/>
      <c r="O12659" s="63"/>
      <c r="P12659" s="63"/>
      <c r="Q12659" s="63"/>
      <c r="R12659" s="63"/>
      <c r="S12659" s="63"/>
      <c r="T12659" s="63"/>
      <c r="U12659" s="63"/>
      <c r="V12659" s="63"/>
      <c r="W12659" s="63"/>
      <c r="X12659" s="63"/>
      <c r="Y12659" s="63"/>
      <c r="Z12659" s="62">
        <v>0</v>
      </c>
      <c r="AA12659" s="63"/>
      <c r="AB12659" s="63"/>
      <c r="AC12659" s="62">
        <v>0</v>
      </c>
    </row>
    <row r="12660" spans="1:29" ht="30" x14ac:dyDescent="0.25">
      <c r="A12660" s="61" t="s">
        <v>176</v>
      </c>
      <c r="B12660" s="61" t="s">
        <v>177</v>
      </c>
      <c r="C12660" s="62">
        <v>2012</v>
      </c>
      <c r="D12660" s="61" t="s">
        <v>78</v>
      </c>
      <c r="E12660" s="62">
        <v>31</v>
      </c>
      <c r="F12660" s="62">
        <v>98480</v>
      </c>
      <c r="G12660" s="62">
        <v>14977</v>
      </c>
      <c r="H12660" s="62">
        <v>40.26</v>
      </c>
      <c r="I12660" s="62">
        <v>3176.77</v>
      </c>
      <c r="J12660" s="62">
        <v>91586.4</v>
      </c>
      <c r="K12660" s="62">
        <v>0</v>
      </c>
      <c r="L12660" s="62">
        <v>17464</v>
      </c>
      <c r="M12660" s="62">
        <v>46.95</v>
      </c>
      <c r="N12660" s="63"/>
      <c r="O12660" s="63"/>
      <c r="P12660" s="63"/>
      <c r="Q12660" s="63"/>
      <c r="R12660" s="63"/>
      <c r="S12660" s="63"/>
      <c r="T12660" s="63"/>
      <c r="U12660" s="63"/>
      <c r="V12660" s="63"/>
      <c r="W12660" s="63"/>
      <c r="X12660" s="63"/>
      <c r="Y12660" s="63"/>
      <c r="Z12660" s="62">
        <v>0</v>
      </c>
      <c r="AA12660" s="62">
        <v>5166</v>
      </c>
      <c r="AB12660" s="62">
        <v>13.89</v>
      </c>
      <c r="AC12660" s="62">
        <v>0</v>
      </c>
    </row>
    <row r="12661" spans="1:29" x14ac:dyDescent="0.25">
      <c r="A12661" s="61" t="s">
        <v>426</v>
      </c>
      <c r="B12661" s="61" t="s">
        <v>427</v>
      </c>
      <c r="C12661" s="62">
        <v>2007</v>
      </c>
      <c r="D12661" s="61" t="s">
        <v>150</v>
      </c>
      <c r="E12661" s="62">
        <v>8</v>
      </c>
      <c r="F12661" s="63"/>
      <c r="G12661" s="63"/>
      <c r="H12661" s="63"/>
      <c r="I12661" s="63"/>
      <c r="J12661" s="63"/>
      <c r="K12661" s="62">
        <v>0</v>
      </c>
      <c r="L12661" s="63"/>
      <c r="M12661" s="63"/>
      <c r="N12661" s="63"/>
      <c r="O12661" s="63"/>
      <c r="P12661" s="63"/>
      <c r="Q12661" s="63"/>
      <c r="R12661" s="63"/>
      <c r="S12661" s="63"/>
      <c r="T12661" s="63"/>
      <c r="U12661" s="63"/>
      <c r="V12661" s="63"/>
      <c r="W12661" s="63"/>
      <c r="X12661" s="63"/>
      <c r="Y12661" s="63"/>
      <c r="Z12661" s="62">
        <v>0</v>
      </c>
      <c r="AA12661" s="63"/>
      <c r="AB12661" s="63"/>
      <c r="AC12661" s="62">
        <v>0</v>
      </c>
    </row>
    <row r="12662" spans="1:29" x14ac:dyDescent="0.25">
      <c r="A12662" s="61" t="s">
        <v>79</v>
      </c>
      <c r="B12662" s="61" t="s">
        <v>80</v>
      </c>
      <c r="C12662" s="62">
        <v>2009</v>
      </c>
      <c r="D12662" s="61" t="s">
        <v>419</v>
      </c>
      <c r="E12662" s="62">
        <v>16</v>
      </c>
      <c r="F12662" s="63"/>
      <c r="G12662" s="63"/>
      <c r="H12662" s="63"/>
      <c r="I12662" s="63"/>
      <c r="J12662" s="63"/>
      <c r="K12662" s="62">
        <v>0</v>
      </c>
      <c r="L12662" s="63"/>
      <c r="M12662" s="63"/>
      <c r="N12662" s="63"/>
      <c r="O12662" s="63"/>
      <c r="P12662" s="63"/>
      <c r="Q12662" s="63"/>
      <c r="R12662" s="63"/>
      <c r="S12662" s="63"/>
      <c r="T12662" s="63"/>
      <c r="U12662" s="63"/>
      <c r="V12662" s="63"/>
      <c r="W12662" s="63"/>
      <c r="X12662" s="63"/>
      <c r="Y12662" s="63"/>
      <c r="Z12662" s="62">
        <v>0</v>
      </c>
      <c r="AA12662" s="63"/>
      <c r="AB12662" s="63"/>
      <c r="AC12662" s="62">
        <v>0</v>
      </c>
    </row>
    <row r="12663" spans="1:29" x14ac:dyDescent="0.25">
      <c r="A12663" s="61" t="s">
        <v>190</v>
      </c>
      <c r="B12663" s="61" t="s">
        <v>191</v>
      </c>
      <c r="C12663" s="62">
        <v>2005</v>
      </c>
      <c r="D12663" s="61" t="s">
        <v>175</v>
      </c>
      <c r="E12663" s="62">
        <v>6</v>
      </c>
      <c r="F12663" s="63"/>
      <c r="G12663" s="63"/>
      <c r="H12663" s="63"/>
      <c r="I12663" s="63"/>
      <c r="J12663" s="63"/>
      <c r="K12663" s="62">
        <v>0</v>
      </c>
      <c r="L12663" s="63"/>
      <c r="M12663" s="63"/>
      <c r="N12663" s="63"/>
      <c r="O12663" s="63"/>
      <c r="P12663" s="63"/>
      <c r="Q12663" s="63"/>
      <c r="R12663" s="63"/>
      <c r="S12663" s="63"/>
      <c r="T12663" s="63"/>
      <c r="U12663" s="63"/>
      <c r="V12663" s="63"/>
      <c r="W12663" s="63"/>
      <c r="X12663" s="63"/>
      <c r="Y12663" s="63"/>
      <c r="Z12663" s="62">
        <v>0</v>
      </c>
      <c r="AA12663" s="63"/>
      <c r="AB12663" s="63"/>
      <c r="AC12663" s="62">
        <v>0</v>
      </c>
    </row>
    <row r="12664" spans="1:29" x14ac:dyDescent="0.25">
      <c r="A12664" s="61" t="s">
        <v>399</v>
      </c>
      <c r="B12664" s="61" t="s">
        <v>400</v>
      </c>
      <c r="C12664" s="62">
        <v>2011</v>
      </c>
      <c r="D12664" s="61" t="s">
        <v>99</v>
      </c>
      <c r="E12664" s="62">
        <v>33</v>
      </c>
      <c r="F12664" s="62">
        <v>90556</v>
      </c>
      <c r="G12664" s="62">
        <v>16837</v>
      </c>
      <c r="H12664" s="62">
        <v>42.52</v>
      </c>
      <c r="I12664" s="62">
        <v>2744.12</v>
      </c>
      <c r="J12664" s="62">
        <v>84217.08</v>
      </c>
      <c r="K12664" s="62">
        <v>11829</v>
      </c>
      <c r="L12664" s="62">
        <v>14589</v>
      </c>
      <c r="M12664" s="62">
        <v>36.840000000000003</v>
      </c>
      <c r="N12664" s="62">
        <v>358.45</v>
      </c>
      <c r="O12664" s="62">
        <v>142649.46</v>
      </c>
      <c r="P12664" s="63"/>
      <c r="Q12664" s="63"/>
      <c r="R12664" s="63"/>
      <c r="S12664" s="63"/>
      <c r="T12664" s="63"/>
      <c r="U12664" s="63"/>
      <c r="V12664" s="63"/>
      <c r="W12664" s="63"/>
      <c r="X12664" s="63"/>
      <c r="Y12664" s="63"/>
      <c r="Z12664" s="62">
        <v>0</v>
      </c>
      <c r="AA12664" s="62">
        <v>61345</v>
      </c>
      <c r="AB12664" s="62">
        <v>154.91</v>
      </c>
      <c r="AC12664" s="62">
        <v>0</v>
      </c>
    </row>
    <row r="12665" spans="1:29" ht="30" x14ac:dyDescent="0.25">
      <c r="A12665" s="61" t="s">
        <v>133</v>
      </c>
      <c r="B12665" s="61" t="s">
        <v>134</v>
      </c>
      <c r="C12665" s="62">
        <v>2007</v>
      </c>
      <c r="D12665" s="61" t="s">
        <v>75</v>
      </c>
      <c r="E12665" s="62">
        <v>14</v>
      </c>
      <c r="F12665" s="63"/>
      <c r="G12665" s="63"/>
      <c r="H12665" s="63"/>
      <c r="I12665" s="63"/>
      <c r="J12665" s="63"/>
      <c r="K12665" s="62">
        <v>0</v>
      </c>
      <c r="L12665" s="63"/>
      <c r="M12665" s="63"/>
      <c r="N12665" s="63"/>
      <c r="O12665" s="63"/>
      <c r="P12665" s="63"/>
      <c r="Q12665" s="63"/>
      <c r="R12665" s="63"/>
      <c r="S12665" s="63"/>
      <c r="T12665" s="63"/>
      <c r="U12665" s="63"/>
      <c r="V12665" s="63"/>
      <c r="W12665" s="63"/>
      <c r="X12665" s="63"/>
      <c r="Y12665" s="63"/>
      <c r="Z12665" s="62">
        <v>139300</v>
      </c>
      <c r="AA12665" s="62">
        <v>6073</v>
      </c>
      <c r="AB12665" s="62">
        <v>36.15</v>
      </c>
      <c r="AC12665" s="62">
        <v>9950</v>
      </c>
    </row>
    <row r="12666" spans="1:29" x14ac:dyDescent="0.25">
      <c r="A12666" s="61" t="s">
        <v>473</v>
      </c>
      <c r="B12666" s="61" t="s">
        <v>474</v>
      </c>
      <c r="C12666" s="62">
        <v>2007</v>
      </c>
      <c r="D12666" s="61" t="s">
        <v>78</v>
      </c>
      <c r="E12666" s="62">
        <v>20</v>
      </c>
      <c r="F12666" s="62">
        <v>37372</v>
      </c>
      <c r="G12666" s="62">
        <v>10306</v>
      </c>
      <c r="H12666" s="62">
        <v>42.94</v>
      </c>
      <c r="I12666" s="62">
        <v>1868.6</v>
      </c>
      <c r="J12666" s="62">
        <v>34755.96</v>
      </c>
      <c r="K12666" s="62">
        <v>1243.45</v>
      </c>
      <c r="L12666" s="62">
        <v>5713</v>
      </c>
      <c r="M12666" s="62">
        <v>23.8</v>
      </c>
      <c r="N12666" s="62">
        <v>62.17</v>
      </c>
      <c r="O12666" s="62">
        <v>14995.17</v>
      </c>
      <c r="P12666" s="63"/>
      <c r="Q12666" s="63"/>
      <c r="R12666" s="63"/>
      <c r="S12666" s="63"/>
      <c r="T12666" s="63"/>
      <c r="U12666" s="63"/>
      <c r="V12666" s="63"/>
      <c r="W12666" s="63"/>
      <c r="X12666" s="63"/>
      <c r="Y12666" s="63"/>
      <c r="Z12666" s="62">
        <v>0</v>
      </c>
      <c r="AA12666" s="63"/>
      <c r="AB12666" s="63"/>
      <c r="AC12666" s="62">
        <v>0</v>
      </c>
    </row>
    <row r="12667" spans="1:29" x14ac:dyDescent="0.25">
      <c r="A12667" s="61" t="s">
        <v>265</v>
      </c>
      <c r="B12667" s="61" t="s">
        <v>266</v>
      </c>
      <c r="C12667" s="62">
        <v>2005</v>
      </c>
      <c r="D12667" s="61" t="s">
        <v>86</v>
      </c>
      <c r="E12667" s="62">
        <v>150</v>
      </c>
      <c r="F12667" s="62">
        <v>991270</v>
      </c>
      <c r="G12667" s="62">
        <v>103426</v>
      </c>
      <c r="H12667" s="62">
        <v>57.46</v>
      </c>
      <c r="I12667" s="62">
        <v>6608.47</v>
      </c>
      <c r="J12667" s="62">
        <v>921881.1</v>
      </c>
      <c r="K12667" s="62">
        <v>0</v>
      </c>
      <c r="L12667" s="63"/>
      <c r="M12667" s="63"/>
      <c r="N12667" s="63"/>
      <c r="O12667" s="63"/>
      <c r="P12667" s="63"/>
      <c r="Q12667" s="63"/>
      <c r="R12667" s="63"/>
      <c r="S12667" s="63"/>
      <c r="T12667" s="63"/>
      <c r="U12667" s="63"/>
      <c r="V12667" s="63"/>
      <c r="W12667" s="63"/>
      <c r="X12667" s="63"/>
      <c r="Y12667" s="63"/>
      <c r="Z12667" s="62">
        <v>989000</v>
      </c>
      <c r="AA12667" s="62">
        <v>31276</v>
      </c>
      <c r="AB12667" s="62">
        <v>17.38</v>
      </c>
      <c r="AC12667" s="62">
        <v>6593.33</v>
      </c>
    </row>
    <row r="12668" spans="1:29" ht="45" x14ac:dyDescent="0.25">
      <c r="A12668" s="61" t="s">
        <v>460</v>
      </c>
      <c r="B12668" s="61" t="s">
        <v>461</v>
      </c>
      <c r="C12668" s="62">
        <v>2013</v>
      </c>
      <c r="D12668" s="61" t="s">
        <v>78</v>
      </c>
      <c r="E12668" s="62">
        <v>48</v>
      </c>
      <c r="F12668" s="62">
        <v>436819</v>
      </c>
      <c r="G12668" s="62">
        <v>53958</v>
      </c>
      <c r="H12668" s="62">
        <v>93.68</v>
      </c>
      <c r="I12668" s="62">
        <v>9100.4</v>
      </c>
      <c r="J12668" s="62">
        <v>406241.67</v>
      </c>
      <c r="K12668" s="62">
        <v>0</v>
      </c>
      <c r="L12668" s="63"/>
      <c r="M12668" s="63"/>
      <c r="N12668" s="63"/>
      <c r="O12668" s="63"/>
      <c r="P12668" s="63"/>
      <c r="Q12668" s="63"/>
      <c r="R12668" s="63"/>
      <c r="S12668" s="63"/>
      <c r="T12668" s="63"/>
      <c r="U12668" s="63"/>
      <c r="V12668" s="63"/>
      <c r="W12668" s="63"/>
      <c r="X12668" s="63"/>
      <c r="Y12668" s="63"/>
      <c r="Z12668" s="62">
        <v>92837</v>
      </c>
      <c r="AA12668" s="62">
        <v>4287</v>
      </c>
      <c r="AB12668" s="62">
        <v>7.44</v>
      </c>
      <c r="AC12668" s="62">
        <v>1934.1</v>
      </c>
    </row>
    <row r="12669" spans="1:29" ht="30" x14ac:dyDescent="0.25">
      <c r="A12669" s="61" t="s">
        <v>302</v>
      </c>
      <c r="B12669" s="61" t="s">
        <v>303</v>
      </c>
      <c r="C12669" s="62">
        <v>2009</v>
      </c>
      <c r="D12669" s="61" t="s">
        <v>99</v>
      </c>
      <c r="E12669" s="62">
        <v>40</v>
      </c>
      <c r="F12669" s="62">
        <v>468680</v>
      </c>
      <c r="G12669" s="62">
        <v>62367</v>
      </c>
      <c r="H12669" s="62">
        <v>129.93</v>
      </c>
      <c r="I12669" s="62">
        <v>11717</v>
      </c>
      <c r="J12669" s="62">
        <v>435872.4</v>
      </c>
      <c r="K12669" s="62">
        <v>0</v>
      </c>
      <c r="L12669" s="63"/>
      <c r="M12669" s="63"/>
      <c r="N12669" s="63"/>
      <c r="O12669" s="63"/>
      <c r="P12669" s="63"/>
      <c r="Q12669" s="63"/>
      <c r="R12669" s="63"/>
      <c r="S12669" s="63"/>
      <c r="T12669" s="63"/>
      <c r="U12669" s="63"/>
      <c r="V12669" s="63"/>
      <c r="W12669" s="63"/>
      <c r="X12669" s="63"/>
      <c r="Y12669" s="63"/>
      <c r="Z12669" s="62">
        <v>38266</v>
      </c>
      <c r="AA12669" s="62">
        <v>7839</v>
      </c>
      <c r="AB12669" s="62">
        <v>16.329999999999998</v>
      </c>
      <c r="AC12669" s="62">
        <v>956.65</v>
      </c>
    </row>
    <row r="12670" spans="1:29" x14ac:dyDescent="0.25">
      <c r="A12670" s="61" t="s">
        <v>229</v>
      </c>
      <c r="B12670" s="61" t="s">
        <v>230</v>
      </c>
      <c r="C12670" s="62">
        <v>2017</v>
      </c>
      <c r="D12670" s="61" t="s">
        <v>75</v>
      </c>
      <c r="E12670" s="62">
        <v>24</v>
      </c>
      <c r="F12670" s="62">
        <v>616</v>
      </c>
      <c r="G12670" s="62">
        <v>218</v>
      </c>
      <c r="H12670" s="62">
        <v>0.76</v>
      </c>
      <c r="I12670" s="62">
        <v>25.67</v>
      </c>
      <c r="J12670" s="62">
        <v>572.88</v>
      </c>
      <c r="K12670" s="62">
        <v>348.21</v>
      </c>
      <c r="L12670" s="62">
        <v>634</v>
      </c>
      <c r="M12670" s="62">
        <v>2.2000000000000002</v>
      </c>
      <c r="N12670" s="62">
        <v>14.51</v>
      </c>
      <c r="O12670" s="62">
        <v>4199.12</v>
      </c>
      <c r="P12670" s="63"/>
      <c r="Q12670" s="63"/>
      <c r="R12670" s="63"/>
      <c r="S12670" s="63"/>
      <c r="T12670" s="63"/>
      <c r="U12670" s="63"/>
      <c r="V12670" s="63"/>
      <c r="W12670" s="63"/>
      <c r="X12670" s="63"/>
      <c r="Y12670" s="63"/>
      <c r="Z12670" s="62">
        <v>0</v>
      </c>
      <c r="AA12670" s="62">
        <v>24945</v>
      </c>
      <c r="AB12670" s="62">
        <v>86.61</v>
      </c>
      <c r="AC12670" s="62">
        <v>0</v>
      </c>
    </row>
    <row r="12671" spans="1:29" x14ac:dyDescent="0.25">
      <c r="A12671" s="61" t="s">
        <v>208</v>
      </c>
      <c r="B12671" s="61" t="s">
        <v>209</v>
      </c>
      <c r="C12671" s="62">
        <v>2004</v>
      </c>
      <c r="D12671" s="61" t="s">
        <v>175</v>
      </c>
      <c r="E12671" s="62">
        <v>8</v>
      </c>
      <c r="F12671" s="62">
        <v>0</v>
      </c>
      <c r="G12671" s="62">
        <v>0</v>
      </c>
      <c r="H12671" s="62">
        <v>0</v>
      </c>
      <c r="I12671" s="62">
        <v>0</v>
      </c>
      <c r="J12671" s="62">
        <v>0</v>
      </c>
      <c r="K12671" s="62">
        <v>0</v>
      </c>
      <c r="L12671" s="62">
        <v>0</v>
      </c>
      <c r="M12671" s="62">
        <v>0</v>
      </c>
      <c r="N12671" s="62">
        <v>0</v>
      </c>
      <c r="O12671" s="62">
        <v>0</v>
      </c>
      <c r="P12671" s="63"/>
      <c r="Q12671" s="63"/>
      <c r="R12671" s="63"/>
      <c r="S12671" s="63"/>
      <c r="T12671" s="63"/>
      <c r="U12671" s="63"/>
      <c r="V12671" s="63"/>
      <c r="W12671" s="63"/>
      <c r="X12671" s="63"/>
      <c r="Y12671" s="63"/>
      <c r="Z12671" s="62">
        <v>68</v>
      </c>
      <c r="AA12671" s="62">
        <v>238</v>
      </c>
      <c r="AB12671" s="62">
        <v>2.48</v>
      </c>
      <c r="AC12671" s="62">
        <v>8.5</v>
      </c>
    </row>
    <row r="12672" spans="1:29" x14ac:dyDescent="0.25">
      <c r="A12672" s="61" t="s">
        <v>490</v>
      </c>
      <c r="B12672" s="61" t="s">
        <v>491</v>
      </c>
      <c r="C12672" s="62">
        <v>2007</v>
      </c>
      <c r="D12672" s="61" t="s">
        <v>75</v>
      </c>
      <c r="E12672" s="62">
        <v>2</v>
      </c>
      <c r="F12672" s="63"/>
      <c r="G12672" s="63"/>
      <c r="H12672" s="63"/>
      <c r="I12672" s="63"/>
      <c r="J12672" s="63"/>
      <c r="K12672" s="62">
        <v>0</v>
      </c>
      <c r="L12672" s="63"/>
      <c r="M12672" s="63"/>
      <c r="N12672" s="63"/>
      <c r="O12672" s="63"/>
      <c r="P12672" s="63"/>
      <c r="Q12672" s="63"/>
      <c r="R12672" s="63"/>
      <c r="S12672" s="63"/>
      <c r="T12672" s="63"/>
      <c r="U12672" s="63"/>
      <c r="V12672" s="63"/>
      <c r="W12672" s="63"/>
      <c r="X12672" s="63"/>
      <c r="Y12672" s="63"/>
      <c r="Z12672" s="62">
        <v>19100</v>
      </c>
      <c r="AA12672" s="62">
        <v>745</v>
      </c>
      <c r="AB12672" s="62">
        <v>31.04</v>
      </c>
      <c r="AC12672" s="62">
        <v>9550</v>
      </c>
    </row>
    <row r="12673" spans="1:29" ht="30" x14ac:dyDescent="0.25">
      <c r="A12673" s="61" t="s">
        <v>218</v>
      </c>
      <c r="B12673" s="61" t="s">
        <v>219</v>
      </c>
      <c r="C12673" s="62">
        <v>2004</v>
      </c>
      <c r="D12673" s="61" t="s">
        <v>78</v>
      </c>
      <c r="E12673" s="62">
        <v>30</v>
      </c>
      <c r="F12673" s="62">
        <v>73280</v>
      </c>
      <c r="G12673" s="62">
        <v>9003</v>
      </c>
      <c r="H12673" s="62">
        <v>25.01</v>
      </c>
      <c r="I12673" s="62">
        <v>2442.67</v>
      </c>
      <c r="J12673" s="62">
        <v>68150.399999999994</v>
      </c>
      <c r="K12673" s="62">
        <v>17354.03</v>
      </c>
      <c r="L12673" s="62">
        <v>27282</v>
      </c>
      <c r="M12673" s="62">
        <v>75.78</v>
      </c>
      <c r="N12673" s="62">
        <v>578.47</v>
      </c>
      <c r="O12673" s="62">
        <v>209277.4</v>
      </c>
      <c r="P12673" s="63"/>
      <c r="Q12673" s="63"/>
      <c r="R12673" s="63"/>
      <c r="S12673" s="63"/>
      <c r="T12673" s="63"/>
      <c r="U12673" s="63"/>
      <c r="V12673" s="63"/>
      <c r="W12673" s="63"/>
      <c r="X12673" s="63"/>
      <c r="Y12673" s="63"/>
      <c r="Z12673" s="62">
        <v>94100</v>
      </c>
      <c r="AA12673" s="62">
        <v>7424</v>
      </c>
      <c r="AB12673" s="62">
        <v>20.62</v>
      </c>
      <c r="AC12673" s="62">
        <v>3136.67</v>
      </c>
    </row>
    <row r="12674" spans="1:29" ht="30" x14ac:dyDescent="0.25">
      <c r="A12674" s="61" t="s">
        <v>361</v>
      </c>
      <c r="B12674" s="61" t="s">
        <v>362</v>
      </c>
      <c r="C12674" s="62">
        <v>2014</v>
      </c>
      <c r="D12674" s="61" t="s">
        <v>75</v>
      </c>
      <c r="E12674" s="62">
        <v>8</v>
      </c>
      <c r="F12674" s="62">
        <v>4440</v>
      </c>
      <c r="G12674" s="62">
        <v>952</v>
      </c>
      <c r="H12674" s="62">
        <v>9.92</v>
      </c>
      <c r="I12674" s="62">
        <v>555</v>
      </c>
      <c r="J12674" s="62">
        <v>4129.2</v>
      </c>
      <c r="K12674" s="62">
        <v>45</v>
      </c>
      <c r="L12674" s="62">
        <v>169</v>
      </c>
      <c r="M12674" s="62">
        <v>1.76</v>
      </c>
      <c r="N12674" s="62">
        <v>5.63</v>
      </c>
      <c r="O12674" s="62">
        <v>542.66999999999996</v>
      </c>
      <c r="P12674" s="63"/>
      <c r="Q12674" s="63"/>
      <c r="R12674" s="63"/>
      <c r="S12674" s="63"/>
      <c r="T12674" s="63"/>
      <c r="U12674" s="62">
        <v>2776</v>
      </c>
      <c r="V12674" s="62">
        <v>9230</v>
      </c>
      <c r="W12674" s="62">
        <v>96.15</v>
      </c>
      <c r="X12674" s="62">
        <v>347</v>
      </c>
      <c r="Y12674" s="62">
        <v>62137.98</v>
      </c>
      <c r="Z12674" s="62">
        <v>48.79</v>
      </c>
      <c r="AA12674" s="62">
        <v>7778</v>
      </c>
      <c r="AB12674" s="62">
        <v>81.02</v>
      </c>
      <c r="AC12674" s="62">
        <v>6.1</v>
      </c>
    </row>
    <row r="12675" spans="1:29" x14ac:dyDescent="0.25">
      <c r="A12675" s="61" t="s">
        <v>144</v>
      </c>
      <c r="B12675" s="61" t="s">
        <v>145</v>
      </c>
      <c r="C12675" s="62">
        <v>2009</v>
      </c>
      <c r="D12675" s="61" t="s">
        <v>99</v>
      </c>
      <c r="E12675" s="62">
        <v>74</v>
      </c>
      <c r="F12675" s="62">
        <v>745680</v>
      </c>
      <c r="G12675" s="62">
        <v>140937</v>
      </c>
      <c r="H12675" s="62">
        <v>158.71</v>
      </c>
      <c r="I12675" s="62">
        <v>10076.76</v>
      </c>
      <c r="J12675" s="62">
        <v>693482.4</v>
      </c>
      <c r="K12675" s="62">
        <v>0</v>
      </c>
      <c r="L12675" s="62">
        <v>0</v>
      </c>
      <c r="M12675" s="62">
        <v>0</v>
      </c>
      <c r="N12675" s="62">
        <v>0</v>
      </c>
      <c r="O12675" s="62">
        <v>0</v>
      </c>
      <c r="P12675" s="63"/>
      <c r="Q12675" s="63"/>
      <c r="R12675" s="63"/>
      <c r="S12675" s="63"/>
      <c r="T12675" s="63"/>
      <c r="U12675" s="63"/>
      <c r="V12675" s="63"/>
      <c r="W12675" s="63"/>
      <c r="X12675" s="63"/>
      <c r="Y12675" s="63"/>
      <c r="Z12675" s="62">
        <v>2360</v>
      </c>
      <c r="AA12675" s="62">
        <v>24411</v>
      </c>
      <c r="AB12675" s="62">
        <v>27.49</v>
      </c>
      <c r="AC12675" s="62">
        <v>31.89</v>
      </c>
    </row>
    <row r="12676" spans="1:29" x14ac:dyDescent="0.25">
      <c r="A12676" s="61" t="s">
        <v>371</v>
      </c>
      <c r="B12676" s="61" t="s">
        <v>372</v>
      </c>
      <c r="C12676" s="62">
        <v>2016</v>
      </c>
      <c r="D12676" s="61" t="s">
        <v>150</v>
      </c>
      <c r="E12676" s="62">
        <v>8</v>
      </c>
      <c r="F12676" s="63"/>
      <c r="G12676" s="63"/>
      <c r="H12676" s="63"/>
      <c r="I12676" s="63"/>
      <c r="J12676" s="63"/>
      <c r="K12676" s="62">
        <v>0</v>
      </c>
      <c r="L12676" s="63"/>
      <c r="M12676" s="63"/>
      <c r="N12676" s="63"/>
      <c r="O12676" s="63"/>
      <c r="P12676" s="63"/>
      <c r="Q12676" s="63"/>
      <c r="R12676" s="63"/>
      <c r="S12676" s="63"/>
      <c r="T12676" s="63"/>
      <c r="U12676" s="63"/>
      <c r="V12676" s="63"/>
      <c r="W12676" s="63"/>
      <c r="X12676" s="63"/>
      <c r="Y12676" s="63"/>
      <c r="Z12676" s="62">
        <v>0</v>
      </c>
      <c r="AA12676" s="63"/>
      <c r="AB12676" s="63"/>
      <c r="AC12676" s="62">
        <v>0</v>
      </c>
    </row>
    <row r="12677" spans="1:29" x14ac:dyDescent="0.25">
      <c r="A12677" s="61" t="s">
        <v>285</v>
      </c>
      <c r="B12677" s="61" t="s">
        <v>286</v>
      </c>
      <c r="C12677" s="62">
        <v>2017</v>
      </c>
      <c r="D12677" s="61" t="s">
        <v>150</v>
      </c>
      <c r="E12677" s="62">
        <v>16</v>
      </c>
      <c r="F12677" s="63"/>
      <c r="G12677" s="63"/>
      <c r="H12677" s="63"/>
      <c r="I12677" s="63"/>
      <c r="J12677" s="63"/>
      <c r="K12677" s="62">
        <v>0</v>
      </c>
      <c r="L12677" s="63"/>
      <c r="M12677" s="63"/>
      <c r="N12677" s="63"/>
      <c r="O12677" s="63"/>
      <c r="P12677" s="63"/>
      <c r="Q12677" s="63"/>
      <c r="R12677" s="63"/>
      <c r="S12677" s="63"/>
      <c r="T12677" s="63"/>
      <c r="U12677" s="63"/>
      <c r="V12677" s="63"/>
      <c r="W12677" s="63"/>
      <c r="X12677" s="63"/>
      <c r="Y12677" s="63"/>
      <c r="Z12677" s="62">
        <v>0</v>
      </c>
      <c r="AA12677" s="63"/>
      <c r="AB12677" s="63"/>
      <c r="AC12677" s="62">
        <v>0</v>
      </c>
    </row>
    <row r="12678" spans="1:29" x14ac:dyDescent="0.25">
      <c r="A12678" s="61" t="s">
        <v>319</v>
      </c>
      <c r="B12678" s="61" t="s">
        <v>320</v>
      </c>
      <c r="C12678" s="62">
        <v>2009</v>
      </c>
      <c r="D12678" s="61" t="s">
        <v>78</v>
      </c>
      <c r="E12678" s="62">
        <v>72</v>
      </c>
      <c r="F12678" s="62">
        <v>769894</v>
      </c>
      <c r="G12678" s="62">
        <v>139524</v>
      </c>
      <c r="H12678" s="62">
        <v>161.49</v>
      </c>
      <c r="I12678" s="62">
        <v>10692.97</v>
      </c>
      <c r="J12678" s="62">
        <v>716001.42</v>
      </c>
      <c r="K12678" s="62">
        <v>0</v>
      </c>
      <c r="L12678" s="63"/>
      <c r="M12678" s="63"/>
      <c r="N12678" s="63"/>
      <c r="O12678" s="63"/>
      <c r="P12678" s="63"/>
      <c r="Q12678" s="63"/>
      <c r="R12678" s="63"/>
      <c r="S12678" s="63"/>
      <c r="T12678" s="63"/>
      <c r="U12678" s="63"/>
      <c r="V12678" s="63"/>
      <c r="W12678" s="63"/>
      <c r="X12678" s="63"/>
      <c r="Y12678" s="63"/>
      <c r="Z12678" s="62">
        <v>4070.34</v>
      </c>
      <c r="AA12678" s="62">
        <v>14669</v>
      </c>
      <c r="AB12678" s="62">
        <v>16.98</v>
      </c>
      <c r="AC12678" s="62">
        <v>56.53</v>
      </c>
    </row>
    <row r="12679" spans="1:29" ht="30" x14ac:dyDescent="0.25">
      <c r="A12679" s="61" t="s">
        <v>439</v>
      </c>
      <c r="B12679" s="61" t="s">
        <v>440</v>
      </c>
      <c r="C12679" s="62">
        <v>2005</v>
      </c>
      <c r="D12679" s="61" t="s">
        <v>78</v>
      </c>
      <c r="E12679" s="62">
        <v>32</v>
      </c>
      <c r="F12679" s="62">
        <v>72851</v>
      </c>
      <c r="G12679" s="62">
        <v>11526</v>
      </c>
      <c r="H12679" s="62">
        <v>30.02</v>
      </c>
      <c r="I12679" s="62">
        <v>2276.59</v>
      </c>
      <c r="J12679" s="62">
        <v>67751.429999999993</v>
      </c>
      <c r="K12679" s="62">
        <v>20352.09</v>
      </c>
      <c r="L12679" s="62">
        <v>31720</v>
      </c>
      <c r="M12679" s="62">
        <v>82.6</v>
      </c>
      <c r="N12679" s="62">
        <v>636</v>
      </c>
      <c r="O12679" s="62">
        <v>245431.9</v>
      </c>
      <c r="P12679" s="63"/>
      <c r="Q12679" s="63"/>
      <c r="R12679" s="63"/>
      <c r="S12679" s="63"/>
      <c r="T12679" s="63"/>
      <c r="U12679" s="63"/>
      <c r="V12679" s="63"/>
      <c r="W12679" s="63"/>
      <c r="X12679" s="63"/>
      <c r="Y12679" s="63"/>
      <c r="Z12679" s="62">
        <v>0</v>
      </c>
      <c r="AA12679" s="63"/>
      <c r="AB12679" s="63"/>
      <c r="AC12679" s="62">
        <v>0</v>
      </c>
    </row>
    <row r="12680" spans="1:29" x14ac:dyDescent="0.25">
      <c r="A12680" s="61" t="s">
        <v>204</v>
      </c>
      <c r="B12680" s="61" t="s">
        <v>205</v>
      </c>
      <c r="C12680" s="62">
        <v>2010</v>
      </c>
      <c r="D12680" s="61" t="s">
        <v>72</v>
      </c>
      <c r="E12680" s="62">
        <v>20</v>
      </c>
      <c r="F12680" s="62">
        <v>16104</v>
      </c>
      <c r="G12680" s="62">
        <v>2338</v>
      </c>
      <c r="H12680" s="62">
        <v>9.74</v>
      </c>
      <c r="I12680" s="62">
        <v>805.2</v>
      </c>
      <c r="J12680" s="62">
        <v>14976.72</v>
      </c>
      <c r="K12680" s="62">
        <v>4341.42</v>
      </c>
      <c r="L12680" s="62">
        <v>5866</v>
      </c>
      <c r="M12680" s="62">
        <v>24.44</v>
      </c>
      <c r="N12680" s="62">
        <v>217.07</v>
      </c>
      <c r="O12680" s="62">
        <v>52354.44</v>
      </c>
      <c r="P12680" s="63"/>
      <c r="Q12680" s="63"/>
      <c r="R12680" s="63"/>
      <c r="S12680" s="63"/>
      <c r="T12680" s="63"/>
      <c r="U12680" s="63"/>
      <c r="V12680" s="63"/>
      <c r="W12680" s="63"/>
      <c r="X12680" s="63"/>
      <c r="Y12680" s="63"/>
      <c r="Z12680" s="62">
        <v>0</v>
      </c>
      <c r="AA12680" s="62">
        <v>4729</v>
      </c>
      <c r="AB12680" s="62">
        <v>19.7</v>
      </c>
      <c r="AC12680" s="62">
        <v>0</v>
      </c>
    </row>
    <row r="12681" spans="1:29" x14ac:dyDescent="0.25">
      <c r="A12681" s="61" t="s">
        <v>458</v>
      </c>
      <c r="B12681" s="61" t="s">
        <v>459</v>
      </c>
      <c r="C12681" s="62">
        <v>2012</v>
      </c>
      <c r="D12681" s="61" t="s">
        <v>75</v>
      </c>
      <c r="E12681" s="62">
        <v>20</v>
      </c>
      <c r="F12681" s="62">
        <v>9442</v>
      </c>
      <c r="G12681" s="62">
        <v>1630</v>
      </c>
      <c r="H12681" s="62">
        <v>6.79</v>
      </c>
      <c r="I12681" s="62">
        <v>472.1</v>
      </c>
      <c r="J12681" s="62">
        <v>8781.06</v>
      </c>
      <c r="K12681" s="62">
        <v>0</v>
      </c>
      <c r="L12681" s="63"/>
      <c r="M12681" s="63"/>
      <c r="N12681" s="63"/>
      <c r="O12681" s="63"/>
      <c r="P12681" s="63"/>
      <c r="Q12681" s="63"/>
      <c r="R12681" s="63"/>
      <c r="S12681" s="63"/>
      <c r="T12681" s="63"/>
      <c r="U12681" s="63"/>
      <c r="V12681" s="63"/>
      <c r="W12681" s="63"/>
      <c r="X12681" s="63"/>
      <c r="Y12681" s="63"/>
      <c r="Z12681" s="62">
        <v>1404.77</v>
      </c>
      <c r="AA12681" s="62">
        <v>8371</v>
      </c>
      <c r="AB12681" s="62">
        <v>34.880000000000003</v>
      </c>
      <c r="AC12681" s="62">
        <v>70.239999999999995</v>
      </c>
    </row>
    <row r="12682" spans="1:29" x14ac:dyDescent="0.25">
      <c r="A12682" s="61" t="s">
        <v>397</v>
      </c>
      <c r="B12682" s="61" t="s">
        <v>398</v>
      </c>
      <c r="C12682" s="62">
        <v>2015</v>
      </c>
      <c r="D12682" s="61" t="s">
        <v>75</v>
      </c>
      <c r="E12682" s="62">
        <v>5</v>
      </c>
      <c r="F12682" s="62">
        <v>1531</v>
      </c>
      <c r="G12682" s="62">
        <v>444</v>
      </c>
      <c r="H12682" s="62">
        <v>7.4</v>
      </c>
      <c r="I12682" s="62">
        <v>306.2</v>
      </c>
      <c r="J12682" s="62">
        <v>1423.83</v>
      </c>
      <c r="K12682" s="62">
        <v>0</v>
      </c>
      <c r="L12682" s="63"/>
      <c r="M12682" s="63"/>
      <c r="N12682" s="63"/>
      <c r="O12682" s="63"/>
      <c r="P12682" s="62">
        <v>370</v>
      </c>
      <c r="Q12682" s="62">
        <v>751</v>
      </c>
      <c r="R12682" s="62">
        <v>12.52</v>
      </c>
      <c r="S12682" s="62">
        <v>74</v>
      </c>
      <c r="T12682" s="62">
        <v>4687.53</v>
      </c>
      <c r="U12682" s="62">
        <v>3048</v>
      </c>
      <c r="V12682" s="62">
        <v>6762</v>
      </c>
      <c r="W12682" s="62">
        <v>112.7</v>
      </c>
      <c r="X12682" s="62">
        <v>609</v>
      </c>
      <c r="Y12682" s="62">
        <v>68226.429999999993</v>
      </c>
      <c r="Z12682" s="62">
        <v>22920</v>
      </c>
      <c r="AA12682" s="62">
        <v>3322</v>
      </c>
      <c r="AB12682" s="62">
        <v>55.37</v>
      </c>
      <c r="AC12682" s="62">
        <v>4584</v>
      </c>
    </row>
    <row r="12683" spans="1:29" ht="30" x14ac:dyDescent="0.25">
      <c r="A12683" s="61" t="s">
        <v>387</v>
      </c>
      <c r="B12683" s="61" t="s">
        <v>388</v>
      </c>
      <c r="C12683" s="62">
        <v>2016</v>
      </c>
      <c r="D12683" s="61" t="s">
        <v>78</v>
      </c>
      <c r="E12683" s="62">
        <v>48</v>
      </c>
      <c r="F12683" s="62">
        <v>356240</v>
      </c>
      <c r="G12683" s="62">
        <v>59359</v>
      </c>
      <c r="H12683" s="62">
        <v>103.05</v>
      </c>
      <c r="I12683" s="62">
        <v>7421.67</v>
      </c>
      <c r="J12683" s="62">
        <v>331303.2</v>
      </c>
      <c r="K12683" s="62">
        <v>0</v>
      </c>
      <c r="L12683" s="63"/>
      <c r="M12683" s="63"/>
      <c r="N12683" s="63"/>
      <c r="O12683" s="63"/>
      <c r="P12683" s="63"/>
      <c r="Q12683" s="63"/>
      <c r="R12683" s="63"/>
      <c r="S12683" s="63"/>
      <c r="T12683" s="63"/>
      <c r="U12683" s="63"/>
      <c r="V12683" s="63"/>
      <c r="W12683" s="63"/>
      <c r="X12683" s="63"/>
      <c r="Y12683" s="63"/>
      <c r="Z12683" s="62">
        <v>458.39</v>
      </c>
      <c r="AA12683" s="62">
        <v>8872</v>
      </c>
      <c r="AB12683" s="62">
        <v>15.4</v>
      </c>
      <c r="AC12683" s="62">
        <v>9.5500000000000007</v>
      </c>
    </row>
    <row r="12684" spans="1:29" ht="30" x14ac:dyDescent="0.25">
      <c r="A12684" s="61" t="s">
        <v>361</v>
      </c>
      <c r="B12684" s="61" t="s">
        <v>362</v>
      </c>
      <c r="C12684" s="62">
        <v>2005</v>
      </c>
      <c r="D12684" s="61" t="s">
        <v>89</v>
      </c>
      <c r="E12684" s="62">
        <v>25</v>
      </c>
      <c r="F12684" s="62">
        <v>168120</v>
      </c>
      <c r="G12684" s="62">
        <v>23884</v>
      </c>
      <c r="H12684" s="62">
        <v>79.61</v>
      </c>
      <c r="I12684" s="62">
        <v>6724.8</v>
      </c>
      <c r="J12684" s="62">
        <v>156351.6</v>
      </c>
      <c r="K12684" s="62">
        <v>14844</v>
      </c>
      <c r="L12684" s="62">
        <v>30563</v>
      </c>
      <c r="M12684" s="62">
        <v>101.88</v>
      </c>
      <c r="N12684" s="63"/>
      <c r="O12684" s="63"/>
      <c r="P12684" s="63"/>
      <c r="Q12684" s="63"/>
      <c r="R12684" s="63"/>
      <c r="S12684" s="63"/>
      <c r="T12684" s="63"/>
      <c r="U12684" s="63"/>
      <c r="V12684" s="63"/>
      <c r="W12684" s="63"/>
      <c r="X12684" s="63"/>
      <c r="Y12684" s="63"/>
      <c r="Z12684" s="62">
        <v>77.53</v>
      </c>
      <c r="AA12684" s="62">
        <v>7235</v>
      </c>
      <c r="AB12684" s="62">
        <v>24.12</v>
      </c>
      <c r="AC12684" s="62">
        <v>3.1</v>
      </c>
    </row>
    <row r="12685" spans="1:29" x14ac:dyDescent="0.25">
      <c r="A12685" s="61" t="s">
        <v>190</v>
      </c>
      <c r="B12685" s="61" t="s">
        <v>191</v>
      </c>
      <c r="C12685" s="62">
        <v>2015</v>
      </c>
      <c r="D12685" s="61" t="s">
        <v>78</v>
      </c>
      <c r="E12685" s="62">
        <v>40</v>
      </c>
      <c r="F12685" s="62">
        <v>251151</v>
      </c>
      <c r="G12685" s="62">
        <v>56476</v>
      </c>
      <c r="H12685" s="62">
        <v>117.66</v>
      </c>
      <c r="I12685" s="62">
        <v>6278.78</v>
      </c>
      <c r="J12685" s="62">
        <v>233570.43</v>
      </c>
      <c r="K12685" s="62">
        <v>500.39</v>
      </c>
      <c r="L12685" s="62">
        <v>774</v>
      </c>
      <c r="M12685" s="62">
        <v>1.61</v>
      </c>
      <c r="N12685" s="62">
        <v>12.51</v>
      </c>
      <c r="O12685" s="62">
        <v>6034.32</v>
      </c>
      <c r="P12685" s="63"/>
      <c r="Q12685" s="63"/>
      <c r="R12685" s="63"/>
      <c r="S12685" s="63"/>
      <c r="T12685" s="63"/>
      <c r="U12685" s="63"/>
      <c r="V12685" s="63"/>
      <c r="W12685" s="63"/>
      <c r="X12685" s="63"/>
      <c r="Y12685" s="63"/>
      <c r="Z12685" s="62">
        <v>783</v>
      </c>
      <c r="AA12685" s="62">
        <v>7412</v>
      </c>
      <c r="AB12685" s="62">
        <v>15.44</v>
      </c>
      <c r="AC12685" s="62">
        <v>19.579999999999998</v>
      </c>
    </row>
    <row r="12686" spans="1:29" ht="30" x14ac:dyDescent="0.25">
      <c r="A12686" s="61" t="s">
        <v>439</v>
      </c>
      <c r="B12686" s="61" t="s">
        <v>440</v>
      </c>
      <c r="C12686" s="62">
        <v>2008</v>
      </c>
      <c r="D12686" s="61" t="s">
        <v>75</v>
      </c>
      <c r="E12686" s="62">
        <v>4</v>
      </c>
      <c r="F12686" s="63"/>
      <c r="G12686" s="63"/>
      <c r="H12686" s="63"/>
      <c r="I12686" s="63"/>
      <c r="J12686" s="63"/>
      <c r="K12686" s="62">
        <v>0</v>
      </c>
      <c r="L12686" s="63"/>
      <c r="M12686" s="63"/>
      <c r="N12686" s="63"/>
      <c r="O12686" s="63"/>
      <c r="P12686" s="63"/>
      <c r="Q12686" s="63"/>
      <c r="R12686" s="63"/>
      <c r="S12686" s="63"/>
      <c r="T12686" s="63"/>
      <c r="U12686" s="63"/>
      <c r="V12686" s="63"/>
      <c r="W12686" s="63"/>
      <c r="X12686" s="63"/>
      <c r="Y12686" s="63"/>
      <c r="Z12686" s="62">
        <v>9106.9500000000007</v>
      </c>
      <c r="AA12686" s="62">
        <v>917</v>
      </c>
      <c r="AB12686" s="62">
        <v>19.100000000000001</v>
      </c>
      <c r="AC12686" s="62">
        <v>2276.7399999999998</v>
      </c>
    </row>
    <row r="12687" spans="1:29" x14ac:dyDescent="0.25">
      <c r="A12687" s="61" t="s">
        <v>229</v>
      </c>
      <c r="B12687" s="61" t="s">
        <v>230</v>
      </c>
      <c r="C12687" s="62">
        <v>2010</v>
      </c>
      <c r="D12687" s="61" t="s">
        <v>75</v>
      </c>
      <c r="E12687" s="62">
        <v>24</v>
      </c>
      <c r="F12687" s="62">
        <v>1012</v>
      </c>
      <c r="G12687" s="62">
        <v>258</v>
      </c>
      <c r="H12687" s="62">
        <v>0.9</v>
      </c>
      <c r="I12687" s="62">
        <v>42.17</v>
      </c>
      <c r="J12687" s="62">
        <v>941.16</v>
      </c>
      <c r="K12687" s="62">
        <v>934.04</v>
      </c>
      <c r="L12687" s="62">
        <v>1489</v>
      </c>
      <c r="M12687" s="62">
        <v>5.17</v>
      </c>
      <c r="N12687" s="62">
        <v>38.92</v>
      </c>
      <c r="O12687" s="62">
        <v>11263.92</v>
      </c>
      <c r="P12687" s="63"/>
      <c r="Q12687" s="63"/>
      <c r="R12687" s="63"/>
      <c r="S12687" s="63"/>
      <c r="T12687" s="63"/>
      <c r="U12687" s="63"/>
      <c r="V12687" s="63"/>
      <c r="W12687" s="63"/>
      <c r="X12687" s="63"/>
      <c r="Y12687" s="63"/>
      <c r="Z12687" s="62">
        <v>0</v>
      </c>
      <c r="AA12687" s="62">
        <v>20808</v>
      </c>
      <c r="AB12687" s="62">
        <v>72.25</v>
      </c>
      <c r="AC12687" s="62">
        <v>0</v>
      </c>
    </row>
    <row r="12688" spans="1:29" x14ac:dyDescent="0.25">
      <c r="A12688" s="61" t="s">
        <v>488</v>
      </c>
      <c r="B12688" s="61" t="s">
        <v>489</v>
      </c>
      <c r="C12688" s="62">
        <v>2011</v>
      </c>
      <c r="D12688" s="61" t="s">
        <v>75</v>
      </c>
      <c r="E12688" s="62">
        <v>3</v>
      </c>
      <c r="F12688" s="62">
        <v>15024</v>
      </c>
      <c r="G12688" s="62">
        <v>2357</v>
      </c>
      <c r="H12688" s="62">
        <v>65.47</v>
      </c>
      <c r="I12688" s="62">
        <v>5008</v>
      </c>
      <c r="J12688" s="62">
        <v>13972.32</v>
      </c>
      <c r="K12688" s="62">
        <v>0</v>
      </c>
      <c r="L12688" s="63"/>
      <c r="M12688" s="63"/>
      <c r="N12688" s="63"/>
      <c r="O12688" s="63"/>
      <c r="P12688" s="63"/>
      <c r="Q12688" s="63"/>
      <c r="R12688" s="63"/>
      <c r="S12688" s="63"/>
      <c r="T12688" s="63"/>
      <c r="U12688" s="63"/>
      <c r="V12688" s="63"/>
      <c r="W12688" s="63"/>
      <c r="X12688" s="63"/>
      <c r="Y12688" s="63"/>
      <c r="Z12688" s="62">
        <v>0</v>
      </c>
      <c r="AA12688" s="62">
        <v>380</v>
      </c>
      <c r="AB12688" s="62">
        <v>10.56</v>
      </c>
      <c r="AC12688" s="62">
        <v>0</v>
      </c>
    </row>
    <row r="12689" spans="1:29" ht="30" x14ac:dyDescent="0.25">
      <c r="A12689" s="61" t="s">
        <v>528</v>
      </c>
      <c r="B12689" s="61" t="s">
        <v>529</v>
      </c>
      <c r="C12689" s="62">
        <v>2010</v>
      </c>
      <c r="D12689" s="61" t="s">
        <v>75</v>
      </c>
      <c r="E12689" s="62">
        <v>15</v>
      </c>
      <c r="F12689" s="62">
        <v>4381</v>
      </c>
      <c r="G12689" s="62">
        <v>1103</v>
      </c>
      <c r="H12689" s="62">
        <v>6.13</v>
      </c>
      <c r="I12689" s="62">
        <v>292.07</v>
      </c>
      <c r="J12689" s="62">
        <v>4074.33</v>
      </c>
      <c r="K12689" s="62">
        <v>0</v>
      </c>
      <c r="L12689" s="63"/>
      <c r="M12689" s="63"/>
      <c r="N12689" s="63"/>
      <c r="O12689" s="63"/>
      <c r="P12689" s="63"/>
      <c r="Q12689" s="63"/>
      <c r="R12689" s="63"/>
      <c r="S12689" s="63"/>
      <c r="T12689" s="63"/>
      <c r="U12689" s="63"/>
      <c r="V12689" s="63"/>
      <c r="W12689" s="63"/>
      <c r="X12689" s="63"/>
      <c r="Y12689" s="63"/>
      <c r="Z12689" s="62">
        <v>4303.1899999999996</v>
      </c>
      <c r="AA12689" s="62">
        <v>23634</v>
      </c>
      <c r="AB12689" s="62">
        <v>131.30000000000001</v>
      </c>
      <c r="AC12689" s="62">
        <v>286.88</v>
      </c>
    </row>
    <row r="12690" spans="1:29" ht="30" x14ac:dyDescent="0.25">
      <c r="A12690" s="61" t="s">
        <v>188</v>
      </c>
      <c r="B12690" s="61" t="s">
        <v>189</v>
      </c>
      <c r="C12690" s="62">
        <v>2003</v>
      </c>
      <c r="D12690" s="61" t="s">
        <v>298</v>
      </c>
      <c r="E12690" s="62">
        <v>9</v>
      </c>
      <c r="F12690" s="62">
        <v>31682</v>
      </c>
      <c r="G12690" s="62">
        <v>4643</v>
      </c>
      <c r="H12690" s="62">
        <v>42.99</v>
      </c>
      <c r="I12690" s="62">
        <v>3520.22</v>
      </c>
      <c r="J12690" s="62">
        <v>29464.26</v>
      </c>
      <c r="K12690" s="62">
        <v>1870.03</v>
      </c>
      <c r="L12690" s="62">
        <v>2875</v>
      </c>
      <c r="M12690" s="62">
        <v>26.62</v>
      </c>
      <c r="N12690" s="63"/>
      <c r="O12690" s="63"/>
      <c r="P12690" s="63"/>
      <c r="Q12690" s="63"/>
      <c r="R12690" s="63"/>
      <c r="S12690" s="63"/>
      <c r="T12690" s="63"/>
      <c r="U12690" s="63"/>
      <c r="V12690" s="63"/>
      <c r="W12690" s="63"/>
      <c r="X12690" s="63"/>
      <c r="Y12690" s="63"/>
      <c r="Z12690" s="62">
        <v>432</v>
      </c>
      <c r="AA12690" s="62">
        <v>1742</v>
      </c>
      <c r="AB12690" s="62">
        <v>16.13</v>
      </c>
      <c r="AC12690" s="62">
        <v>48</v>
      </c>
    </row>
    <row r="12691" spans="1:29" ht="30" x14ac:dyDescent="0.25">
      <c r="A12691" s="61" t="s">
        <v>309</v>
      </c>
      <c r="B12691" s="61" t="s">
        <v>310</v>
      </c>
      <c r="C12691" s="62">
        <v>2015</v>
      </c>
      <c r="D12691" s="61" t="s">
        <v>89</v>
      </c>
      <c r="E12691" s="62">
        <v>18</v>
      </c>
      <c r="F12691" s="62">
        <v>67560</v>
      </c>
      <c r="G12691" s="62">
        <v>10714</v>
      </c>
      <c r="H12691" s="62">
        <v>49.6</v>
      </c>
      <c r="I12691" s="62">
        <v>3753.33</v>
      </c>
      <c r="J12691" s="62">
        <v>62830.8</v>
      </c>
      <c r="K12691" s="62">
        <v>5202</v>
      </c>
      <c r="L12691" s="62">
        <v>7126</v>
      </c>
      <c r="M12691" s="62">
        <v>32.99</v>
      </c>
      <c r="N12691" s="62">
        <v>289</v>
      </c>
      <c r="O12691" s="62">
        <v>62732.480000000003</v>
      </c>
      <c r="P12691" s="63"/>
      <c r="Q12691" s="63"/>
      <c r="R12691" s="63"/>
      <c r="S12691" s="63"/>
      <c r="T12691" s="63"/>
      <c r="U12691" s="63"/>
      <c r="V12691" s="63"/>
      <c r="W12691" s="63"/>
      <c r="X12691" s="63"/>
      <c r="Y12691" s="63"/>
      <c r="Z12691" s="62">
        <v>41</v>
      </c>
      <c r="AA12691" s="62">
        <v>935</v>
      </c>
      <c r="AB12691" s="62">
        <v>4.33</v>
      </c>
      <c r="AC12691" s="62">
        <v>2.2799999999999998</v>
      </c>
    </row>
    <row r="12692" spans="1:29" ht="30" x14ac:dyDescent="0.25">
      <c r="A12692" s="61" t="s">
        <v>133</v>
      </c>
      <c r="B12692" s="61" t="s">
        <v>134</v>
      </c>
      <c r="C12692" s="62">
        <v>2014</v>
      </c>
      <c r="D12692" s="61" t="s">
        <v>75</v>
      </c>
      <c r="E12692" s="62">
        <v>14</v>
      </c>
      <c r="F12692" s="63"/>
      <c r="G12692" s="63"/>
      <c r="H12692" s="63"/>
      <c r="I12692" s="63"/>
      <c r="J12692" s="63"/>
      <c r="K12692" s="62">
        <v>0</v>
      </c>
      <c r="L12692" s="63"/>
      <c r="M12692" s="63"/>
      <c r="N12692" s="63"/>
      <c r="O12692" s="63"/>
      <c r="P12692" s="63"/>
      <c r="Q12692" s="63"/>
      <c r="R12692" s="63"/>
      <c r="S12692" s="63"/>
      <c r="T12692" s="63"/>
      <c r="U12692" s="63"/>
      <c r="V12692" s="63"/>
      <c r="W12692" s="63"/>
      <c r="X12692" s="63"/>
      <c r="Y12692" s="63"/>
      <c r="Z12692" s="62">
        <v>123600</v>
      </c>
      <c r="AA12692" s="62">
        <v>7070</v>
      </c>
      <c r="AB12692" s="62">
        <v>42.08</v>
      </c>
      <c r="AC12692" s="62">
        <v>8828.57</v>
      </c>
    </row>
    <row r="12693" spans="1:29" ht="30" x14ac:dyDescent="0.25">
      <c r="A12693" s="61" t="s">
        <v>302</v>
      </c>
      <c r="B12693" s="61" t="s">
        <v>303</v>
      </c>
      <c r="C12693" s="62">
        <v>2008</v>
      </c>
      <c r="D12693" s="61" t="s">
        <v>78</v>
      </c>
      <c r="E12693" s="62">
        <v>40</v>
      </c>
      <c r="F12693" s="62">
        <v>119960</v>
      </c>
      <c r="G12693" s="62">
        <v>881270</v>
      </c>
      <c r="H12693" s="62">
        <v>1835.98</v>
      </c>
      <c r="I12693" s="62">
        <v>2999</v>
      </c>
      <c r="J12693" s="62">
        <v>111562.8</v>
      </c>
      <c r="K12693" s="62">
        <v>13727.45</v>
      </c>
      <c r="L12693" s="62">
        <v>1353241</v>
      </c>
      <c r="M12693" s="62">
        <v>2819.25</v>
      </c>
      <c r="N12693" s="62">
        <v>343.19</v>
      </c>
      <c r="O12693" s="62">
        <v>165543.43</v>
      </c>
      <c r="P12693" s="63"/>
      <c r="Q12693" s="63"/>
      <c r="R12693" s="63"/>
      <c r="S12693" s="63"/>
      <c r="T12693" s="63"/>
      <c r="U12693" s="63"/>
      <c r="V12693" s="63"/>
      <c r="W12693" s="63"/>
      <c r="X12693" s="63"/>
      <c r="Y12693" s="63"/>
      <c r="Z12693" s="62">
        <v>22900</v>
      </c>
      <c r="AA12693" s="62">
        <v>486791</v>
      </c>
      <c r="AB12693" s="62">
        <v>1014.15</v>
      </c>
      <c r="AC12693" s="62">
        <v>572.5</v>
      </c>
    </row>
    <row r="12694" spans="1:29" ht="30" x14ac:dyDescent="0.25">
      <c r="A12694" s="61" t="s">
        <v>367</v>
      </c>
      <c r="B12694" s="61" t="s">
        <v>368</v>
      </c>
      <c r="C12694" s="62">
        <v>2010</v>
      </c>
      <c r="D12694" s="61" t="s">
        <v>75</v>
      </c>
      <c r="E12694" s="62">
        <v>5</v>
      </c>
      <c r="F12694" s="62">
        <v>50247</v>
      </c>
      <c r="G12694" s="62">
        <v>9419</v>
      </c>
      <c r="H12694" s="62">
        <v>156.97999999999999</v>
      </c>
      <c r="I12694" s="62">
        <v>10049.4</v>
      </c>
      <c r="J12694" s="62">
        <v>46729.71</v>
      </c>
      <c r="K12694" s="62">
        <v>2627.55</v>
      </c>
      <c r="L12694" s="62">
        <v>4507</v>
      </c>
      <c r="M12694" s="62">
        <v>75.12</v>
      </c>
      <c r="N12694" s="63"/>
      <c r="O12694" s="63"/>
      <c r="P12694" s="62">
        <v>71</v>
      </c>
      <c r="Q12694" s="62">
        <v>225</v>
      </c>
      <c r="R12694" s="62">
        <v>3.75</v>
      </c>
      <c r="S12694" s="62">
        <v>14</v>
      </c>
      <c r="T12694" s="62">
        <v>899.5</v>
      </c>
      <c r="U12694" s="62">
        <v>643</v>
      </c>
      <c r="V12694" s="62">
        <v>1829</v>
      </c>
      <c r="W12694" s="62">
        <v>30.48</v>
      </c>
      <c r="X12694" s="62">
        <v>128</v>
      </c>
      <c r="Y12694" s="62">
        <v>14392.91</v>
      </c>
      <c r="Z12694" s="62">
        <v>20700</v>
      </c>
      <c r="AA12694" s="62">
        <v>414</v>
      </c>
      <c r="AB12694" s="62">
        <v>6.9</v>
      </c>
      <c r="AC12694" s="62">
        <v>4140</v>
      </c>
    </row>
    <row r="12695" spans="1:29" x14ac:dyDescent="0.25">
      <c r="A12695" s="61" t="s">
        <v>241</v>
      </c>
      <c r="B12695" s="61" t="s">
        <v>242</v>
      </c>
      <c r="C12695" s="62">
        <v>2009</v>
      </c>
      <c r="D12695" s="61" t="s">
        <v>89</v>
      </c>
      <c r="E12695" s="62">
        <v>69</v>
      </c>
      <c r="F12695" s="62">
        <v>286240</v>
      </c>
      <c r="G12695" s="62">
        <v>42260</v>
      </c>
      <c r="H12695" s="62">
        <v>51.04</v>
      </c>
      <c r="I12695" s="62">
        <v>4148.41</v>
      </c>
      <c r="J12695" s="62">
        <v>266203.2</v>
      </c>
      <c r="K12695" s="62">
        <v>27643</v>
      </c>
      <c r="L12695" s="62">
        <v>53214</v>
      </c>
      <c r="M12695" s="62">
        <v>64.27</v>
      </c>
      <c r="N12695" s="62">
        <v>400.62</v>
      </c>
      <c r="O12695" s="62">
        <v>333355.23</v>
      </c>
      <c r="P12695" s="63"/>
      <c r="Q12695" s="63"/>
      <c r="R12695" s="63"/>
      <c r="S12695" s="63"/>
      <c r="T12695" s="63"/>
      <c r="U12695" s="63"/>
      <c r="V12695" s="63"/>
      <c r="W12695" s="63"/>
      <c r="X12695" s="63"/>
      <c r="Y12695" s="63"/>
      <c r="Z12695" s="62">
        <v>297900</v>
      </c>
      <c r="AA12695" s="62">
        <v>25463</v>
      </c>
      <c r="AB12695" s="62">
        <v>30.75</v>
      </c>
      <c r="AC12695" s="62">
        <v>4317.3900000000003</v>
      </c>
    </row>
    <row r="12696" spans="1:29" ht="30" x14ac:dyDescent="0.25">
      <c r="A12696" s="61" t="s">
        <v>311</v>
      </c>
      <c r="B12696" s="61" t="s">
        <v>312</v>
      </c>
      <c r="C12696" s="62">
        <v>2009</v>
      </c>
      <c r="D12696" s="61" t="s">
        <v>78</v>
      </c>
      <c r="E12696" s="62">
        <v>48</v>
      </c>
      <c r="F12696" s="62">
        <v>123615</v>
      </c>
      <c r="G12696" s="62">
        <v>26843</v>
      </c>
      <c r="H12696" s="62">
        <v>46.6</v>
      </c>
      <c r="I12696" s="62">
        <v>2575.31</v>
      </c>
      <c r="J12696" s="62">
        <v>114961.95</v>
      </c>
      <c r="K12696" s="62">
        <v>27097.96</v>
      </c>
      <c r="L12696" s="62">
        <v>40564</v>
      </c>
      <c r="M12696" s="62">
        <v>70.42</v>
      </c>
      <c r="N12696" s="62">
        <v>564.54</v>
      </c>
      <c r="O12696" s="62">
        <v>326782.46999999997</v>
      </c>
      <c r="P12696" s="63"/>
      <c r="Q12696" s="63"/>
      <c r="R12696" s="63"/>
      <c r="S12696" s="63"/>
      <c r="T12696" s="63"/>
      <c r="U12696" s="63"/>
      <c r="V12696" s="63"/>
      <c r="W12696" s="63"/>
      <c r="X12696" s="63"/>
      <c r="Y12696" s="63"/>
      <c r="Z12696" s="62">
        <v>173987.52</v>
      </c>
      <c r="AA12696" s="62">
        <v>47761</v>
      </c>
      <c r="AB12696" s="62">
        <v>82.92</v>
      </c>
      <c r="AC12696" s="62">
        <v>3624.74</v>
      </c>
    </row>
    <row r="12697" spans="1:29" ht="30" x14ac:dyDescent="0.25">
      <c r="A12697" s="61" t="s">
        <v>415</v>
      </c>
      <c r="B12697" s="61" t="s">
        <v>416</v>
      </c>
      <c r="C12697" s="62">
        <v>2015</v>
      </c>
      <c r="D12697" s="61" t="s">
        <v>75</v>
      </c>
      <c r="E12697" s="62">
        <v>7</v>
      </c>
      <c r="F12697" s="62">
        <v>68894</v>
      </c>
      <c r="G12697" s="62">
        <v>206</v>
      </c>
      <c r="H12697" s="62">
        <v>2.4500000000000002</v>
      </c>
      <c r="I12697" s="62">
        <v>9842</v>
      </c>
      <c r="J12697" s="62">
        <v>64071.42</v>
      </c>
      <c r="K12697" s="62">
        <v>536.37</v>
      </c>
      <c r="L12697" s="62">
        <v>959</v>
      </c>
      <c r="M12697" s="62">
        <v>11.42</v>
      </c>
      <c r="N12697" s="62">
        <v>76.62</v>
      </c>
      <c r="O12697" s="62">
        <v>6468.28</v>
      </c>
      <c r="P12697" s="63"/>
      <c r="Q12697" s="63"/>
      <c r="R12697" s="63"/>
      <c r="S12697" s="63"/>
      <c r="T12697" s="63"/>
      <c r="U12697" s="63"/>
      <c r="V12697" s="63"/>
      <c r="W12697" s="63"/>
      <c r="X12697" s="63"/>
      <c r="Y12697" s="63"/>
      <c r="Z12697" s="62">
        <v>44385</v>
      </c>
      <c r="AA12697" s="62">
        <v>8028</v>
      </c>
      <c r="AB12697" s="62">
        <v>95.57</v>
      </c>
      <c r="AC12697" s="62">
        <v>6340.71</v>
      </c>
    </row>
    <row r="12698" spans="1:29" ht="30" x14ac:dyDescent="0.25">
      <c r="A12698" s="61" t="s">
        <v>227</v>
      </c>
      <c r="B12698" s="61" t="s">
        <v>228</v>
      </c>
      <c r="C12698" s="62">
        <v>2010</v>
      </c>
      <c r="D12698" s="61" t="s">
        <v>99</v>
      </c>
      <c r="E12698" s="62">
        <v>56</v>
      </c>
      <c r="F12698" s="62">
        <v>468440</v>
      </c>
      <c r="G12698" s="62">
        <v>70333</v>
      </c>
      <c r="H12698" s="62">
        <v>104.66</v>
      </c>
      <c r="I12698" s="62">
        <v>8365</v>
      </c>
      <c r="J12698" s="62">
        <v>435649.2</v>
      </c>
      <c r="K12698" s="62">
        <v>0</v>
      </c>
      <c r="L12698" s="63"/>
      <c r="M12698" s="63"/>
      <c r="N12698" s="63"/>
      <c r="O12698" s="63"/>
      <c r="P12698" s="63"/>
      <c r="Q12698" s="63"/>
      <c r="R12698" s="63"/>
      <c r="S12698" s="63"/>
      <c r="T12698" s="63"/>
      <c r="U12698" s="63"/>
      <c r="V12698" s="63"/>
      <c r="W12698" s="63"/>
      <c r="X12698" s="63"/>
      <c r="Y12698" s="63"/>
      <c r="Z12698" s="62">
        <v>154.57</v>
      </c>
      <c r="AA12698" s="62">
        <v>12431</v>
      </c>
      <c r="AB12698" s="62">
        <v>18.5</v>
      </c>
      <c r="AC12698" s="62">
        <v>2.76</v>
      </c>
    </row>
    <row r="12699" spans="1:29" x14ac:dyDescent="0.25">
      <c r="A12699" s="61" t="s">
        <v>144</v>
      </c>
      <c r="B12699" s="61" t="s">
        <v>145</v>
      </c>
      <c r="C12699" s="62">
        <v>2016</v>
      </c>
      <c r="D12699" s="61" t="s">
        <v>99</v>
      </c>
      <c r="E12699" s="62">
        <v>74</v>
      </c>
      <c r="F12699" s="62">
        <v>656640</v>
      </c>
      <c r="G12699" s="62">
        <v>113271</v>
      </c>
      <c r="H12699" s="62">
        <v>127.56</v>
      </c>
      <c r="I12699" s="62">
        <v>8873.51</v>
      </c>
      <c r="J12699" s="62">
        <v>610675.19999999995</v>
      </c>
      <c r="K12699" s="62">
        <v>0</v>
      </c>
      <c r="L12699" s="62">
        <v>0</v>
      </c>
      <c r="M12699" s="62">
        <v>0</v>
      </c>
      <c r="N12699" s="62">
        <v>0</v>
      </c>
      <c r="O12699" s="62">
        <v>0</v>
      </c>
      <c r="P12699" s="63"/>
      <c r="Q12699" s="63"/>
      <c r="R12699" s="63"/>
      <c r="S12699" s="63"/>
      <c r="T12699" s="63"/>
      <c r="U12699" s="63"/>
      <c r="V12699" s="63"/>
      <c r="W12699" s="63"/>
      <c r="X12699" s="63"/>
      <c r="Y12699" s="63"/>
      <c r="Z12699" s="62">
        <v>1647</v>
      </c>
      <c r="AA12699" s="62">
        <v>28446</v>
      </c>
      <c r="AB12699" s="62">
        <v>32.03</v>
      </c>
      <c r="AC12699" s="62">
        <v>22.26</v>
      </c>
    </row>
    <row r="12700" spans="1:29" x14ac:dyDescent="0.25">
      <c r="A12700" s="61" t="s">
        <v>102</v>
      </c>
      <c r="B12700" s="61" t="s">
        <v>103</v>
      </c>
      <c r="C12700" s="62">
        <v>2003</v>
      </c>
      <c r="D12700" s="61" t="s">
        <v>419</v>
      </c>
      <c r="E12700" s="62">
        <v>24</v>
      </c>
      <c r="F12700" s="62">
        <v>58717</v>
      </c>
      <c r="G12700" s="62">
        <v>8614</v>
      </c>
      <c r="H12700" s="62">
        <v>29.91</v>
      </c>
      <c r="I12700" s="62">
        <v>2446.54</v>
      </c>
      <c r="J12700" s="62">
        <v>54606.81</v>
      </c>
      <c r="K12700" s="62">
        <v>1690.59</v>
      </c>
      <c r="L12700" s="62">
        <v>2065</v>
      </c>
      <c r="M12700" s="62">
        <v>7.17</v>
      </c>
      <c r="N12700" s="62">
        <v>70.44</v>
      </c>
      <c r="O12700" s="62">
        <v>20387.349999999999</v>
      </c>
      <c r="P12700" s="63"/>
      <c r="Q12700" s="63"/>
      <c r="R12700" s="63"/>
      <c r="S12700" s="63"/>
      <c r="T12700" s="63"/>
      <c r="U12700" s="63"/>
      <c r="V12700" s="63"/>
      <c r="W12700" s="63"/>
      <c r="X12700" s="63"/>
      <c r="Y12700" s="63"/>
      <c r="Z12700" s="62">
        <v>289</v>
      </c>
      <c r="AA12700" s="62">
        <v>2461</v>
      </c>
      <c r="AB12700" s="62">
        <v>8.5500000000000007</v>
      </c>
      <c r="AC12700" s="62">
        <v>12.04</v>
      </c>
    </row>
    <row r="12701" spans="1:29" ht="30" x14ac:dyDescent="0.25">
      <c r="A12701" s="61" t="s">
        <v>348</v>
      </c>
      <c r="B12701" s="61" t="s">
        <v>349</v>
      </c>
      <c r="C12701" s="62">
        <v>2015</v>
      </c>
      <c r="D12701" s="61" t="s">
        <v>175</v>
      </c>
      <c r="E12701" s="62">
        <v>4</v>
      </c>
      <c r="F12701" s="63"/>
      <c r="G12701" s="63"/>
      <c r="H12701" s="63"/>
      <c r="I12701" s="63"/>
      <c r="J12701" s="63"/>
      <c r="K12701" s="62">
        <v>0</v>
      </c>
      <c r="L12701" s="63"/>
      <c r="M12701" s="63"/>
      <c r="N12701" s="63"/>
      <c r="O12701" s="63"/>
      <c r="P12701" s="63"/>
      <c r="Q12701" s="63"/>
      <c r="R12701" s="63"/>
      <c r="S12701" s="63"/>
      <c r="T12701" s="63"/>
      <c r="U12701" s="63"/>
      <c r="V12701" s="63"/>
      <c r="W12701" s="63"/>
      <c r="X12701" s="63"/>
      <c r="Y12701" s="63"/>
      <c r="Z12701" s="62">
        <v>7.22</v>
      </c>
      <c r="AA12701" s="62">
        <v>253</v>
      </c>
      <c r="AB12701" s="62">
        <v>5.27</v>
      </c>
      <c r="AC12701" s="62">
        <v>1.8</v>
      </c>
    </row>
    <row r="12702" spans="1:29" x14ac:dyDescent="0.25">
      <c r="A12702" s="61" t="s">
        <v>413</v>
      </c>
      <c r="B12702" s="61" t="s">
        <v>414</v>
      </c>
      <c r="C12702" s="62">
        <v>2017</v>
      </c>
      <c r="D12702" s="61" t="s">
        <v>78</v>
      </c>
      <c r="E12702" s="62">
        <v>20</v>
      </c>
      <c r="F12702" s="62">
        <v>35246</v>
      </c>
      <c r="G12702" s="62">
        <v>5308</v>
      </c>
      <c r="H12702" s="62">
        <v>22.12</v>
      </c>
      <c r="I12702" s="62">
        <v>1762.3</v>
      </c>
      <c r="J12702" s="62">
        <v>32778.78</v>
      </c>
      <c r="K12702" s="62">
        <v>10032.34</v>
      </c>
      <c r="L12702" s="62">
        <v>12662</v>
      </c>
      <c r="M12702" s="62">
        <v>52.76</v>
      </c>
      <c r="N12702" s="62">
        <v>501.62</v>
      </c>
      <c r="O12702" s="62">
        <v>120982.96</v>
      </c>
      <c r="P12702" s="63"/>
      <c r="Q12702" s="63"/>
      <c r="R12702" s="63"/>
      <c r="S12702" s="63"/>
      <c r="T12702" s="63"/>
      <c r="U12702" s="63"/>
      <c r="V12702" s="63"/>
      <c r="W12702" s="63"/>
      <c r="X12702" s="63"/>
      <c r="Y12702" s="63"/>
      <c r="Z12702" s="62">
        <v>5173.74</v>
      </c>
      <c r="AA12702" s="62">
        <v>7151</v>
      </c>
      <c r="AB12702" s="62">
        <v>29.8</v>
      </c>
      <c r="AC12702" s="62">
        <v>258.69</v>
      </c>
    </row>
    <row r="12703" spans="1:29" ht="45" x14ac:dyDescent="0.25">
      <c r="A12703" s="61" t="s">
        <v>214</v>
      </c>
      <c r="B12703" s="61" t="s">
        <v>215</v>
      </c>
      <c r="C12703" s="62">
        <v>2007</v>
      </c>
      <c r="D12703" s="61" t="s">
        <v>99</v>
      </c>
      <c r="E12703" s="62">
        <v>74</v>
      </c>
      <c r="F12703" s="62">
        <v>399802</v>
      </c>
      <c r="G12703" s="62">
        <v>213710</v>
      </c>
      <c r="H12703" s="62">
        <v>240.66</v>
      </c>
      <c r="I12703" s="62">
        <v>5402.73</v>
      </c>
      <c r="J12703" s="62">
        <v>371815.86</v>
      </c>
      <c r="K12703" s="62">
        <v>0</v>
      </c>
      <c r="L12703" s="63"/>
      <c r="M12703" s="63"/>
      <c r="N12703" s="63"/>
      <c r="O12703" s="63"/>
      <c r="P12703" s="63"/>
      <c r="Q12703" s="63"/>
      <c r="R12703" s="63"/>
      <c r="S12703" s="63"/>
      <c r="T12703" s="63"/>
      <c r="U12703" s="63"/>
      <c r="V12703" s="63"/>
      <c r="W12703" s="63"/>
      <c r="X12703" s="63"/>
      <c r="Y12703" s="63"/>
      <c r="Z12703" s="62">
        <v>2617</v>
      </c>
      <c r="AA12703" s="62">
        <v>9355</v>
      </c>
      <c r="AB12703" s="62">
        <v>10.53</v>
      </c>
      <c r="AC12703" s="62">
        <v>35.36</v>
      </c>
    </row>
    <row r="12704" spans="1:29" x14ac:dyDescent="0.25">
      <c r="A12704" s="61" t="s">
        <v>251</v>
      </c>
      <c r="B12704" s="61" t="s">
        <v>252</v>
      </c>
      <c r="C12704" s="62">
        <v>2013</v>
      </c>
      <c r="D12704" s="61" t="s">
        <v>75</v>
      </c>
      <c r="E12704" s="62">
        <v>5</v>
      </c>
      <c r="F12704" s="63"/>
      <c r="G12704" s="63"/>
      <c r="H12704" s="63"/>
      <c r="I12704" s="63"/>
      <c r="J12704" s="63"/>
      <c r="K12704" s="62">
        <v>0</v>
      </c>
      <c r="L12704" s="63"/>
      <c r="M12704" s="63"/>
      <c r="N12704" s="63"/>
      <c r="O12704" s="63"/>
      <c r="P12704" s="63"/>
      <c r="Q12704" s="63"/>
      <c r="R12704" s="63"/>
      <c r="S12704" s="63"/>
      <c r="T12704" s="63"/>
      <c r="U12704" s="63"/>
      <c r="V12704" s="63"/>
      <c r="W12704" s="63"/>
      <c r="X12704" s="63"/>
      <c r="Y12704" s="63"/>
      <c r="Z12704" s="62">
        <v>426</v>
      </c>
      <c r="AA12704" s="62">
        <v>4653</v>
      </c>
      <c r="AB12704" s="62">
        <v>77.55</v>
      </c>
      <c r="AC12704" s="62">
        <v>85.2</v>
      </c>
    </row>
    <row r="12705" spans="1:29" x14ac:dyDescent="0.25">
      <c r="A12705" s="61" t="s">
        <v>208</v>
      </c>
      <c r="B12705" s="61" t="s">
        <v>209</v>
      </c>
      <c r="C12705" s="62">
        <v>2005</v>
      </c>
      <c r="D12705" s="61" t="s">
        <v>226</v>
      </c>
      <c r="E12705" s="62">
        <v>4</v>
      </c>
      <c r="F12705" s="62">
        <v>2710</v>
      </c>
      <c r="G12705" s="62">
        <v>539</v>
      </c>
      <c r="H12705" s="62">
        <v>11.23</v>
      </c>
      <c r="I12705" s="62">
        <v>677.5</v>
      </c>
      <c r="J12705" s="62">
        <v>2520.3000000000002</v>
      </c>
      <c r="K12705" s="62">
        <v>3313</v>
      </c>
      <c r="L12705" s="62">
        <v>4365</v>
      </c>
      <c r="M12705" s="62">
        <v>90.94</v>
      </c>
      <c r="N12705" s="62">
        <v>828.25</v>
      </c>
      <c r="O12705" s="62">
        <v>39952.46</v>
      </c>
      <c r="P12705" s="63"/>
      <c r="Q12705" s="63"/>
      <c r="R12705" s="63"/>
      <c r="S12705" s="63"/>
      <c r="T12705" s="63"/>
      <c r="U12705" s="63"/>
      <c r="V12705" s="63"/>
      <c r="W12705" s="63"/>
      <c r="X12705" s="63"/>
      <c r="Y12705" s="63"/>
      <c r="Z12705" s="62">
        <v>104</v>
      </c>
      <c r="AA12705" s="62">
        <v>2175</v>
      </c>
      <c r="AB12705" s="62">
        <v>45.31</v>
      </c>
      <c r="AC12705" s="62">
        <v>26</v>
      </c>
    </row>
    <row r="12706" spans="1:29" x14ac:dyDescent="0.25">
      <c r="A12706" s="61" t="s">
        <v>409</v>
      </c>
      <c r="B12706" s="61" t="s">
        <v>410</v>
      </c>
      <c r="C12706" s="62">
        <v>2004</v>
      </c>
      <c r="D12706" s="61" t="s">
        <v>99</v>
      </c>
      <c r="E12706" s="62">
        <v>64</v>
      </c>
      <c r="F12706" s="62">
        <v>775619</v>
      </c>
      <c r="G12706" s="62">
        <v>81102</v>
      </c>
      <c r="H12706" s="62">
        <v>105.6</v>
      </c>
      <c r="I12706" s="62">
        <v>12119.05</v>
      </c>
      <c r="J12706" s="62">
        <v>721325.67</v>
      </c>
      <c r="K12706" s="62">
        <v>0</v>
      </c>
      <c r="L12706" s="63"/>
      <c r="M12706" s="63"/>
      <c r="N12706" s="63"/>
      <c r="O12706" s="63"/>
      <c r="P12706" s="63"/>
      <c r="Q12706" s="63"/>
      <c r="R12706" s="63"/>
      <c r="S12706" s="63"/>
      <c r="T12706" s="63"/>
      <c r="U12706" s="63"/>
      <c r="V12706" s="63"/>
      <c r="W12706" s="63"/>
      <c r="X12706" s="63"/>
      <c r="Y12706" s="63"/>
      <c r="Z12706" s="62">
        <v>1851.35</v>
      </c>
      <c r="AA12706" s="62">
        <v>9662</v>
      </c>
      <c r="AB12706" s="62">
        <v>12.58</v>
      </c>
      <c r="AC12706" s="62">
        <v>28.93</v>
      </c>
    </row>
    <row r="12707" spans="1:29" x14ac:dyDescent="0.25">
      <c r="A12707" s="61" t="s">
        <v>204</v>
      </c>
      <c r="B12707" s="61" t="s">
        <v>205</v>
      </c>
      <c r="C12707" s="62">
        <v>2017</v>
      </c>
      <c r="D12707" s="61" t="s">
        <v>72</v>
      </c>
      <c r="E12707" s="62">
        <v>20</v>
      </c>
      <c r="F12707" s="62">
        <v>15620</v>
      </c>
      <c r="G12707" s="62">
        <v>3047</v>
      </c>
      <c r="H12707" s="62">
        <v>12.7</v>
      </c>
      <c r="I12707" s="62">
        <v>781</v>
      </c>
      <c r="J12707" s="62">
        <v>14526.6</v>
      </c>
      <c r="K12707" s="62">
        <v>3281.28</v>
      </c>
      <c r="L12707" s="62">
        <v>3862</v>
      </c>
      <c r="M12707" s="62">
        <v>16.09</v>
      </c>
      <c r="N12707" s="62">
        <v>164.06</v>
      </c>
      <c r="O12707" s="62">
        <v>39569.94</v>
      </c>
      <c r="P12707" s="63"/>
      <c r="Q12707" s="63"/>
      <c r="R12707" s="63"/>
      <c r="S12707" s="63"/>
      <c r="T12707" s="63"/>
      <c r="U12707" s="63"/>
      <c r="V12707" s="63"/>
      <c r="W12707" s="63"/>
      <c r="X12707" s="63"/>
      <c r="Y12707" s="63"/>
      <c r="Z12707" s="62">
        <v>41260</v>
      </c>
      <c r="AA12707" s="62">
        <v>4597</v>
      </c>
      <c r="AB12707" s="62">
        <v>19.149999999999999</v>
      </c>
      <c r="AC12707" s="62">
        <v>2063</v>
      </c>
    </row>
    <row r="12708" spans="1:29" ht="30" x14ac:dyDescent="0.25">
      <c r="A12708" s="61" t="s">
        <v>498</v>
      </c>
      <c r="B12708" s="61" t="s">
        <v>499</v>
      </c>
      <c r="C12708" s="62">
        <v>2013</v>
      </c>
      <c r="D12708" s="61" t="s">
        <v>78</v>
      </c>
      <c r="E12708" s="62">
        <v>48</v>
      </c>
      <c r="F12708" s="62">
        <v>180508</v>
      </c>
      <c r="G12708" s="62">
        <v>23466</v>
      </c>
      <c r="H12708" s="62">
        <v>40.74</v>
      </c>
      <c r="I12708" s="62">
        <v>3760.58</v>
      </c>
      <c r="J12708" s="62">
        <v>167872.44</v>
      </c>
      <c r="K12708" s="62">
        <v>0</v>
      </c>
      <c r="L12708" s="63"/>
      <c r="M12708" s="63"/>
      <c r="N12708" s="63"/>
      <c r="O12708" s="63"/>
      <c r="P12708" s="63"/>
      <c r="Q12708" s="63"/>
      <c r="R12708" s="63"/>
      <c r="S12708" s="63"/>
      <c r="T12708" s="63"/>
      <c r="U12708" s="63"/>
      <c r="V12708" s="63"/>
      <c r="W12708" s="63"/>
      <c r="X12708" s="63"/>
      <c r="Y12708" s="63"/>
      <c r="Z12708" s="62">
        <v>0</v>
      </c>
      <c r="AA12708" s="63"/>
      <c r="AB12708" s="63"/>
      <c r="AC12708" s="62">
        <v>0</v>
      </c>
    </row>
    <row r="12709" spans="1:29" ht="30" x14ac:dyDescent="0.25">
      <c r="A12709" s="61" t="s">
        <v>188</v>
      </c>
      <c r="B12709" s="61" t="s">
        <v>189</v>
      </c>
      <c r="C12709" s="62">
        <v>2005</v>
      </c>
      <c r="D12709" s="61" t="s">
        <v>104</v>
      </c>
      <c r="E12709" s="62">
        <v>8</v>
      </c>
      <c r="F12709" s="62">
        <v>81605</v>
      </c>
      <c r="G12709" s="62">
        <v>13528</v>
      </c>
      <c r="H12709" s="62">
        <v>140.91999999999999</v>
      </c>
      <c r="I12709" s="62">
        <v>10200.629999999999</v>
      </c>
      <c r="J12709" s="62">
        <v>75892.649999999994</v>
      </c>
      <c r="K12709" s="62">
        <v>6193.99</v>
      </c>
      <c r="L12709" s="62">
        <v>9024</v>
      </c>
      <c r="M12709" s="62">
        <v>94</v>
      </c>
      <c r="N12709" s="62">
        <v>774.25</v>
      </c>
      <c r="O12709" s="62">
        <v>74695.14</v>
      </c>
      <c r="P12709" s="63"/>
      <c r="Q12709" s="63"/>
      <c r="R12709" s="63"/>
      <c r="S12709" s="63"/>
      <c r="T12709" s="63"/>
      <c r="U12709" s="63"/>
      <c r="V12709" s="63"/>
      <c r="W12709" s="63"/>
      <c r="X12709" s="63"/>
      <c r="Y12709" s="63"/>
      <c r="Z12709" s="62">
        <v>2534</v>
      </c>
      <c r="AA12709" s="62">
        <v>8392</v>
      </c>
      <c r="AB12709" s="62">
        <v>87.42</v>
      </c>
      <c r="AC12709" s="62">
        <v>316.75</v>
      </c>
    </row>
    <row r="12710" spans="1:29" ht="30" x14ac:dyDescent="0.25">
      <c r="A12710" s="61" t="s">
        <v>536</v>
      </c>
      <c r="B12710" s="61" t="s">
        <v>537</v>
      </c>
      <c r="C12710" s="62">
        <v>2013</v>
      </c>
      <c r="D12710" s="61" t="s">
        <v>78</v>
      </c>
      <c r="E12710" s="62">
        <v>14</v>
      </c>
      <c r="F12710" s="62">
        <v>81200</v>
      </c>
      <c r="G12710" s="62">
        <v>11488</v>
      </c>
      <c r="H12710" s="62">
        <v>68.38</v>
      </c>
      <c r="I12710" s="62">
        <v>5800</v>
      </c>
      <c r="J12710" s="62">
        <v>75516</v>
      </c>
      <c r="K12710" s="62">
        <v>0</v>
      </c>
      <c r="L12710" s="63"/>
      <c r="M12710" s="63"/>
      <c r="N12710" s="63"/>
      <c r="O12710" s="63"/>
      <c r="P12710" s="63"/>
      <c r="Q12710" s="63"/>
      <c r="R12710" s="63"/>
      <c r="S12710" s="63"/>
      <c r="T12710" s="63"/>
      <c r="U12710" s="62">
        <v>7998</v>
      </c>
      <c r="V12710" s="62">
        <v>27389</v>
      </c>
      <c r="W12710" s="62">
        <v>163.03</v>
      </c>
      <c r="X12710" s="62">
        <v>571</v>
      </c>
      <c r="Y12710" s="62">
        <v>179027.23</v>
      </c>
      <c r="Z12710" s="62">
        <v>527.5</v>
      </c>
      <c r="AA12710" s="62">
        <v>4516</v>
      </c>
      <c r="AB12710" s="62">
        <v>26.88</v>
      </c>
      <c r="AC12710" s="62">
        <v>37.68</v>
      </c>
    </row>
    <row r="12711" spans="1:29" ht="30" x14ac:dyDescent="0.25">
      <c r="A12711" s="61" t="s">
        <v>269</v>
      </c>
      <c r="B12711" s="61" t="s">
        <v>270</v>
      </c>
      <c r="C12711" s="62">
        <v>2012</v>
      </c>
      <c r="D12711" s="61" t="s">
        <v>150</v>
      </c>
      <c r="E12711" s="62">
        <v>22</v>
      </c>
      <c r="F12711" s="63"/>
      <c r="G12711" s="63"/>
      <c r="H12711" s="63"/>
      <c r="I12711" s="63"/>
      <c r="J12711" s="63"/>
      <c r="K12711" s="62">
        <v>0</v>
      </c>
      <c r="L12711" s="63"/>
      <c r="M12711" s="63"/>
      <c r="N12711" s="63"/>
      <c r="O12711" s="63"/>
      <c r="P12711" s="63"/>
      <c r="Q12711" s="63"/>
      <c r="R12711" s="63"/>
      <c r="S12711" s="63"/>
      <c r="T12711" s="63"/>
      <c r="U12711" s="63"/>
      <c r="V12711" s="63"/>
      <c r="W12711" s="63"/>
      <c r="X12711" s="63"/>
      <c r="Y12711" s="63"/>
      <c r="Z12711" s="62">
        <v>0</v>
      </c>
      <c r="AA12711" s="63"/>
      <c r="AB12711" s="63"/>
      <c r="AC12711" s="62">
        <v>0</v>
      </c>
    </row>
    <row r="12712" spans="1:29" x14ac:dyDescent="0.25">
      <c r="A12712" s="61" t="s">
        <v>178</v>
      </c>
      <c r="B12712" s="61" t="s">
        <v>179</v>
      </c>
      <c r="C12712" s="62">
        <v>2014</v>
      </c>
      <c r="D12712" s="61" t="s">
        <v>99</v>
      </c>
      <c r="E12712" s="62">
        <v>44</v>
      </c>
      <c r="F12712" s="62">
        <v>107200</v>
      </c>
      <c r="G12712" s="62">
        <v>14385</v>
      </c>
      <c r="H12712" s="62">
        <v>27.24</v>
      </c>
      <c r="I12712" s="62">
        <v>2436.36</v>
      </c>
      <c r="J12712" s="62">
        <v>99696</v>
      </c>
      <c r="K12712" s="62">
        <v>11072.74</v>
      </c>
      <c r="L12712" s="62">
        <v>27004</v>
      </c>
      <c r="M12712" s="62">
        <v>51.14</v>
      </c>
      <c r="N12712" s="62">
        <v>251.65</v>
      </c>
      <c r="O12712" s="62">
        <v>133529.54999999999</v>
      </c>
      <c r="P12712" s="63"/>
      <c r="Q12712" s="63"/>
      <c r="R12712" s="63"/>
      <c r="S12712" s="63"/>
      <c r="T12712" s="63"/>
      <c r="U12712" s="63"/>
      <c r="V12712" s="63"/>
      <c r="W12712" s="63"/>
      <c r="X12712" s="63"/>
      <c r="Y12712" s="63"/>
      <c r="Z12712" s="62">
        <v>0.46</v>
      </c>
      <c r="AA12712" s="62">
        <v>3191</v>
      </c>
      <c r="AB12712" s="62">
        <v>6.04</v>
      </c>
      <c r="AC12712" s="62">
        <v>0.01</v>
      </c>
    </row>
    <row r="12713" spans="1:29" x14ac:dyDescent="0.25">
      <c r="A12713" s="61" t="s">
        <v>210</v>
      </c>
      <c r="B12713" s="61" t="s">
        <v>211</v>
      </c>
      <c r="C12713" s="62">
        <v>2016</v>
      </c>
      <c r="D12713" s="61" t="s">
        <v>78</v>
      </c>
      <c r="E12713" s="62">
        <v>56</v>
      </c>
      <c r="F12713" s="62">
        <v>228080</v>
      </c>
      <c r="G12713" s="62">
        <v>38618</v>
      </c>
      <c r="H12713" s="62">
        <v>57.47</v>
      </c>
      <c r="I12713" s="62">
        <v>4072.86</v>
      </c>
      <c r="J12713" s="62">
        <v>212114.4</v>
      </c>
      <c r="K12713" s="62">
        <v>30857.42</v>
      </c>
      <c r="L12713" s="62">
        <v>34037</v>
      </c>
      <c r="M12713" s="62">
        <v>50.65</v>
      </c>
      <c r="N12713" s="62">
        <v>551.03</v>
      </c>
      <c r="O12713" s="62">
        <v>372118.88</v>
      </c>
      <c r="P12713" s="63"/>
      <c r="Q12713" s="63"/>
      <c r="R12713" s="63"/>
      <c r="S12713" s="63"/>
      <c r="T12713" s="63"/>
      <c r="U12713" s="63"/>
      <c r="V12713" s="63"/>
      <c r="W12713" s="63"/>
      <c r="X12713" s="63"/>
      <c r="Y12713" s="63"/>
      <c r="Z12713" s="62">
        <v>258416</v>
      </c>
      <c r="AA12713" s="62">
        <v>41558</v>
      </c>
      <c r="AB12713" s="62">
        <v>61.84</v>
      </c>
      <c r="AC12713" s="62">
        <v>4614.57</v>
      </c>
    </row>
    <row r="12714" spans="1:29" ht="30" x14ac:dyDescent="0.25">
      <c r="A12714" s="61" t="s">
        <v>464</v>
      </c>
      <c r="B12714" s="61" t="s">
        <v>465</v>
      </c>
      <c r="C12714" s="62">
        <v>2005</v>
      </c>
      <c r="D12714" s="61" t="s">
        <v>89</v>
      </c>
      <c r="E12714" s="62">
        <v>9</v>
      </c>
      <c r="F12714" s="62">
        <v>45280</v>
      </c>
      <c r="G12714" s="62">
        <v>5726</v>
      </c>
      <c r="H12714" s="62">
        <v>53.02</v>
      </c>
      <c r="I12714" s="62">
        <v>5031.1099999999997</v>
      </c>
      <c r="J12714" s="62">
        <v>42110.400000000001</v>
      </c>
      <c r="K12714" s="62">
        <v>0</v>
      </c>
      <c r="L12714" s="63"/>
      <c r="M12714" s="63"/>
      <c r="N12714" s="63"/>
      <c r="O12714" s="63"/>
      <c r="P12714" s="63"/>
      <c r="Q12714" s="63"/>
      <c r="R12714" s="63"/>
      <c r="S12714" s="63"/>
      <c r="T12714" s="63"/>
      <c r="U12714" s="63"/>
      <c r="V12714" s="63"/>
      <c r="W12714" s="63"/>
      <c r="X12714" s="63"/>
      <c r="Y12714" s="63"/>
      <c r="Z12714" s="62">
        <v>169.77</v>
      </c>
      <c r="AA12714" s="62">
        <v>213</v>
      </c>
      <c r="AB12714" s="62">
        <v>1.97</v>
      </c>
      <c r="AC12714" s="62">
        <v>18.86</v>
      </c>
    </row>
    <row r="12715" spans="1:29" x14ac:dyDescent="0.25">
      <c r="A12715" s="61" t="s">
        <v>128</v>
      </c>
      <c r="B12715" s="61" t="s">
        <v>129</v>
      </c>
      <c r="C12715" s="62">
        <v>2008</v>
      </c>
      <c r="D12715" s="61" t="s">
        <v>89</v>
      </c>
      <c r="E12715" s="62">
        <v>92</v>
      </c>
      <c r="F12715" s="62">
        <v>296165</v>
      </c>
      <c r="G12715" s="62">
        <v>46646</v>
      </c>
      <c r="H12715" s="62">
        <v>42.25</v>
      </c>
      <c r="I12715" s="62">
        <v>3219.18</v>
      </c>
      <c r="J12715" s="62">
        <v>275433.45</v>
      </c>
      <c r="K12715" s="62">
        <v>55179.44</v>
      </c>
      <c r="L12715" s="62">
        <v>80365</v>
      </c>
      <c r="M12715" s="62">
        <v>72.790000000000006</v>
      </c>
      <c r="N12715" s="62">
        <v>599.78</v>
      </c>
      <c r="O12715" s="62">
        <v>665425.39</v>
      </c>
      <c r="P12715" s="63"/>
      <c r="Q12715" s="63"/>
      <c r="R12715" s="63"/>
      <c r="S12715" s="63"/>
      <c r="T12715" s="63"/>
      <c r="U12715" s="63"/>
      <c r="V12715" s="63"/>
      <c r="W12715" s="63"/>
      <c r="X12715" s="63"/>
      <c r="Y12715" s="63"/>
      <c r="Z12715" s="62">
        <v>3399</v>
      </c>
      <c r="AA12715" s="62">
        <v>8181</v>
      </c>
      <c r="AB12715" s="62">
        <v>7.41</v>
      </c>
      <c r="AC12715" s="62">
        <v>36.950000000000003</v>
      </c>
    </row>
    <row r="12716" spans="1:29" ht="30" x14ac:dyDescent="0.25">
      <c r="A12716" s="61" t="s">
        <v>120</v>
      </c>
      <c r="B12716" s="61" t="s">
        <v>121</v>
      </c>
      <c r="C12716" s="62">
        <v>2015</v>
      </c>
      <c r="D12716" s="61" t="s">
        <v>298</v>
      </c>
      <c r="E12716" s="62">
        <v>8</v>
      </c>
      <c r="F12716" s="62">
        <v>330</v>
      </c>
      <c r="G12716" s="62">
        <v>103</v>
      </c>
      <c r="H12716" s="62">
        <v>1.07</v>
      </c>
      <c r="I12716" s="62">
        <v>41.25</v>
      </c>
      <c r="J12716" s="62">
        <v>306.89999999999998</v>
      </c>
      <c r="K12716" s="62">
        <v>8.82</v>
      </c>
      <c r="L12716" s="62">
        <v>45</v>
      </c>
      <c r="M12716" s="62">
        <v>0.47</v>
      </c>
      <c r="N12716" s="62">
        <v>1.1000000000000001</v>
      </c>
      <c r="O12716" s="62">
        <v>106.36</v>
      </c>
      <c r="P12716" s="63"/>
      <c r="Q12716" s="63"/>
      <c r="R12716" s="63"/>
      <c r="S12716" s="63"/>
      <c r="T12716" s="63"/>
      <c r="U12716" s="63"/>
      <c r="V12716" s="63"/>
      <c r="W12716" s="63"/>
      <c r="X12716" s="63"/>
      <c r="Y12716" s="63"/>
      <c r="Z12716" s="62">
        <v>46800</v>
      </c>
      <c r="AA12716" s="62">
        <v>3224</v>
      </c>
      <c r="AB12716" s="62">
        <v>33.58</v>
      </c>
      <c r="AC12716" s="62">
        <v>5850</v>
      </c>
    </row>
    <row r="12717" spans="1:29" x14ac:dyDescent="0.25">
      <c r="A12717" s="61" t="s">
        <v>130</v>
      </c>
      <c r="B12717" s="61" t="s">
        <v>131</v>
      </c>
      <c r="C12717" s="62">
        <v>2005</v>
      </c>
      <c r="D12717" s="61" t="s">
        <v>89</v>
      </c>
      <c r="E12717" s="62">
        <v>52</v>
      </c>
      <c r="F12717" s="62">
        <v>494720</v>
      </c>
      <c r="G12717" s="62">
        <v>57167</v>
      </c>
      <c r="H12717" s="62">
        <v>91.61</v>
      </c>
      <c r="I12717" s="62">
        <v>9513.85</v>
      </c>
      <c r="J12717" s="62">
        <v>460089.59999999998</v>
      </c>
      <c r="K12717" s="62">
        <v>0</v>
      </c>
      <c r="L12717" s="63"/>
      <c r="M12717" s="63"/>
      <c r="N12717" s="63"/>
      <c r="O12717" s="63"/>
      <c r="P12717" s="63"/>
      <c r="Q12717" s="63"/>
      <c r="R12717" s="63"/>
      <c r="S12717" s="63"/>
      <c r="T12717" s="63"/>
      <c r="U12717" s="63"/>
      <c r="V12717" s="63"/>
      <c r="W12717" s="63"/>
      <c r="X12717" s="63"/>
      <c r="Y12717" s="63"/>
      <c r="Z12717" s="62">
        <v>2310</v>
      </c>
      <c r="AA12717" s="62">
        <v>12421</v>
      </c>
      <c r="AB12717" s="62">
        <v>19.91</v>
      </c>
      <c r="AC12717" s="62">
        <v>44.42</v>
      </c>
    </row>
    <row r="12718" spans="1:29" x14ac:dyDescent="0.25">
      <c r="A12718" s="61" t="s">
        <v>159</v>
      </c>
      <c r="B12718" s="61" t="s">
        <v>160</v>
      </c>
      <c r="C12718" s="62">
        <v>2005</v>
      </c>
      <c r="D12718" s="61" t="s">
        <v>94</v>
      </c>
      <c r="E12718" s="62">
        <v>2</v>
      </c>
      <c r="F12718" s="63"/>
      <c r="G12718" s="63"/>
      <c r="H12718" s="63"/>
      <c r="I12718" s="63"/>
      <c r="J12718" s="63"/>
      <c r="K12718" s="62">
        <v>0</v>
      </c>
      <c r="L12718" s="63"/>
      <c r="M12718" s="63"/>
      <c r="N12718" s="63"/>
      <c r="O12718" s="63"/>
      <c r="P12718" s="63"/>
      <c r="Q12718" s="63"/>
      <c r="R12718" s="63"/>
      <c r="S12718" s="63"/>
      <c r="T12718" s="63"/>
      <c r="U12718" s="63"/>
      <c r="V12718" s="63"/>
      <c r="W12718" s="63"/>
      <c r="X12718" s="63"/>
      <c r="Y12718" s="63"/>
      <c r="Z12718" s="62">
        <v>180</v>
      </c>
      <c r="AA12718" s="62">
        <v>770</v>
      </c>
      <c r="AB12718" s="62">
        <v>32.08</v>
      </c>
      <c r="AC12718" s="62">
        <v>90</v>
      </c>
    </row>
    <row r="12719" spans="1:29" ht="30" x14ac:dyDescent="0.25">
      <c r="A12719" s="61" t="s">
        <v>138</v>
      </c>
      <c r="B12719" s="61" t="s">
        <v>139</v>
      </c>
      <c r="C12719" s="62">
        <v>2005</v>
      </c>
      <c r="D12719" s="61" t="s">
        <v>72</v>
      </c>
      <c r="E12719" s="62">
        <v>55</v>
      </c>
      <c r="F12719" s="62">
        <v>189811</v>
      </c>
      <c r="G12719" s="62">
        <v>27039</v>
      </c>
      <c r="H12719" s="62">
        <v>40.97</v>
      </c>
      <c r="I12719" s="62">
        <v>3451.11</v>
      </c>
      <c r="J12719" s="62">
        <v>176524.23</v>
      </c>
      <c r="K12719" s="62">
        <v>0</v>
      </c>
      <c r="L12719" s="63"/>
      <c r="M12719" s="63"/>
      <c r="N12719" s="63"/>
      <c r="O12719" s="63"/>
      <c r="P12719" s="63"/>
      <c r="Q12719" s="63"/>
      <c r="R12719" s="63"/>
      <c r="S12719" s="63"/>
      <c r="T12719" s="63"/>
      <c r="U12719" s="63"/>
      <c r="V12719" s="63"/>
      <c r="W12719" s="63"/>
      <c r="X12719" s="63"/>
      <c r="Y12719" s="63"/>
      <c r="Z12719" s="62">
        <v>240660</v>
      </c>
      <c r="AA12719" s="62">
        <v>16097</v>
      </c>
      <c r="AB12719" s="62">
        <v>24.39</v>
      </c>
      <c r="AC12719" s="62">
        <v>4375.6400000000003</v>
      </c>
    </row>
    <row r="12720" spans="1:29" ht="30" x14ac:dyDescent="0.25">
      <c r="A12720" s="61" t="s">
        <v>391</v>
      </c>
      <c r="B12720" s="61" t="s">
        <v>392</v>
      </c>
      <c r="C12720" s="62">
        <v>2004</v>
      </c>
      <c r="D12720" s="61" t="s">
        <v>226</v>
      </c>
      <c r="E12720" s="62">
        <v>125</v>
      </c>
      <c r="F12720" s="62">
        <v>1183680</v>
      </c>
      <c r="G12720" s="62">
        <v>156378</v>
      </c>
      <c r="H12720" s="62">
        <v>104.25</v>
      </c>
      <c r="I12720" s="62">
        <v>9469.44</v>
      </c>
      <c r="J12720" s="62">
        <v>1100822.3999999999</v>
      </c>
      <c r="K12720" s="62">
        <v>8997</v>
      </c>
      <c r="L12720" s="62">
        <v>10265</v>
      </c>
      <c r="M12720" s="62">
        <v>6.84</v>
      </c>
      <c r="N12720" s="63"/>
      <c r="O12720" s="63"/>
      <c r="P12720" s="63"/>
      <c r="Q12720" s="63"/>
      <c r="R12720" s="63"/>
      <c r="S12720" s="63"/>
      <c r="T12720" s="63"/>
      <c r="U12720" s="63"/>
      <c r="V12720" s="63"/>
      <c r="W12720" s="63"/>
      <c r="X12720" s="63"/>
      <c r="Y12720" s="63"/>
      <c r="Z12720" s="62">
        <v>4627</v>
      </c>
      <c r="AA12720" s="62">
        <v>17655</v>
      </c>
      <c r="AB12720" s="62">
        <v>11.77</v>
      </c>
      <c r="AC12720" s="62">
        <v>37.020000000000003</v>
      </c>
    </row>
    <row r="12721" spans="1:29" x14ac:dyDescent="0.25">
      <c r="A12721" s="61" t="s">
        <v>113</v>
      </c>
      <c r="B12721" s="61" t="s">
        <v>114</v>
      </c>
      <c r="C12721" s="62">
        <v>2014</v>
      </c>
      <c r="D12721" s="61" t="s">
        <v>89</v>
      </c>
      <c r="E12721" s="62">
        <v>150</v>
      </c>
      <c r="F12721" s="62">
        <v>1310580</v>
      </c>
      <c r="G12721" s="62">
        <v>163712</v>
      </c>
      <c r="H12721" s="62">
        <v>90.95</v>
      </c>
      <c r="I12721" s="62">
        <v>8737.2000000000007</v>
      </c>
      <c r="J12721" s="62">
        <v>1218839.3999999999</v>
      </c>
      <c r="K12721" s="62">
        <v>16724.27</v>
      </c>
      <c r="L12721" s="62">
        <v>23124</v>
      </c>
      <c r="M12721" s="62">
        <v>12.85</v>
      </c>
      <c r="N12721" s="62">
        <v>111.5</v>
      </c>
      <c r="O12721" s="62">
        <v>201682.96</v>
      </c>
      <c r="P12721" s="63"/>
      <c r="Q12721" s="63"/>
      <c r="R12721" s="63"/>
      <c r="S12721" s="63"/>
      <c r="T12721" s="63"/>
      <c r="U12721" s="63"/>
      <c r="V12721" s="63"/>
      <c r="W12721" s="63"/>
      <c r="X12721" s="63"/>
      <c r="Y12721" s="63"/>
      <c r="Z12721" s="62">
        <v>716410</v>
      </c>
      <c r="AA12721" s="62">
        <v>93864</v>
      </c>
      <c r="AB12721" s="62">
        <v>52.15</v>
      </c>
      <c r="AC12721" s="62">
        <v>4776.07</v>
      </c>
    </row>
    <row r="12722" spans="1:29" x14ac:dyDescent="0.25">
      <c r="A12722" s="61" t="s">
        <v>471</v>
      </c>
      <c r="B12722" s="61" t="s">
        <v>472</v>
      </c>
      <c r="C12722" s="62">
        <v>2008</v>
      </c>
      <c r="D12722" s="61" t="s">
        <v>99</v>
      </c>
      <c r="E12722" s="62">
        <v>40</v>
      </c>
      <c r="F12722" s="62">
        <v>16411</v>
      </c>
      <c r="G12722" s="62">
        <v>3273</v>
      </c>
      <c r="H12722" s="62">
        <v>6.82</v>
      </c>
      <c r="I12722" s="62">
        <v>410.28</v>
      </c>
      <c r="J12722" s="62">
        <v>15262.23</v>
      </c>
      <c r="K12722" s="62">
        <v>23291.95</v>
      </c>
      <c r="L12722" s="62">
        <v>37018</v>
      </c>
      <c r="M12722" s="62">
        <v>77.12</v>
      </c>
      <c r="N12722" s="62">
        <v>582.29999999999995</v>
      </c>
      <c r="O12722" s="62">
        <v>280884.61</v>
      </c>
      <c r="P12722" s="63"/>
      <c r="Q12722" s="63"/>
      <c r="R12722" s="63"/>
      <c r="S12722" s="63"/>
      <c r="T12722" s="63"/>
      <c r="U12722" s="63"/>
      <c r="V12722" s="63"/>
      <c r="W12722" s="63"/>
      <c r="X12722" s="63"/>
      <c r="Y12722" s="63"/>
      <c r="Z12722" s="62">
        <v>287860</v>
      </c>
      <c r="AA12722" s="62">
        <v>23117</v>
      </c>
      <c r="AB12722" s="62">
        <v>48.16</v>
      </c>
      <c r="AC12722" s="62">
        <v>7196.5</v>
      </c>
    </row>
    <row r="12723" spans="1:29" ht="30" x14ac:dyDescent="0.25">
      <c r="A12723" s="61" t="s">
        <v>182</v>
      </c>
      <c r="B12723" s="61" t="s">
        <v>183</v>
      </c>
      <c r="C12723" s="62">
        <v>2006</v>
      </c>
      <c r="D12723" s="61" t="s">
        <v>89</v>
      </c>
      <c r="E12723" s="62">
        <v>42</v>
      </c>
      <c r="F12723" s="62">
        <v>179040</v>
      </c>
      <c r="G12723" s="62">
        <v>22427</v>
      </c>
      <c r="H12723" s="62">
        <v>44.5</v>
      </c>
      <c r="I12723" s="62">
        <v>4262.8599999999997</v>
      </c>
      <c r="J12723" s="62">
        <v>166507.20000000001</v>
      </c>
      <c r="K12723" s="62">
        <v>10716.44</v>
      </c>
      <c r="L12723" s="62">
        <v>21157</v>
      </c>
      <c r="M12723" s="62">
        <v>41.98</v>
      </c>
      <c r="N12723" s="62">
        <v>255.15</v>
      </c>
      <c r="O12723" s="62">
        <v>129232.78</v>
      </c>
      <c r="P12723" s="63"/>
      <c r="Q12723" s="63"/>
      <c r="R12723" s="63"/>
      <c r="S12723" s="63"/>
      <c r="T12723" s="63"/>
      <c r="U12723" s="63"/>
      <c r="V12723" s="63"/>
      <c r="W12723" s="63"/>
      <c r="X12723" s="63"/>
      <c r="Y12723" s="63"/>
      <c r="Z12723" s="62">
        <v>196681.7</v>
      </c>
      <c r="AA12723" s="62">
        <v>13038</v>
      </c>
      <c r="AB12723" s="62">
        <v>25.87</v>
      </c>
      <c r="AC12723" s="62">
        <v>4682.8999999999996</v>
      </c>
    </row>
    <row r="12724" spans="1:29" x14ac:dyDescent="0.25">
      <c r="A12724" s="61" t="s">
        <v>81</v>
      </c>
      <c r="B12724" s="61" t="s">
        <v>82</v>
      </c>
      <c r="C12724" s="62">
        <v>2017</v>
      </c>
      <c r="D12724" s="61" t="s">
        <v>298</v>
      </c>
      <c r="E12724" s="62">
        <v>4</v>
      </c>
      <c r="F12724" s="62">
        <v>5934</v>
      </c>
      <c r="G12724" s="62">
        <v>1087</v>
      </c>
      <c r="H12724" s="62">
        <v>22.65</v>
      </c>
      <c r="I12724" s="62">
        <v>1483.5</v>
      </c>
      <c r="J12724" s="62">
        <v>5518.62</v>
      </c>
      <c r="K12724" s="62">
        <v>0</v>
      </c>
      <c r="L12724" s="63"/>
      <c r="M12724" s="63"/>
      <c r="N12724" s="63"/>
      <c r="O12724" s="63"/>
      <c r="P12724" s="63"/>
      <c r="Q12724" s="63"/>
      <c r="R12724" s="63"/>
      <c r="S12724" s="63"/>
      <c r="T12724" s="63"/>
      <c r="U12724" s="63"/>
      <c r="V12724" s="63"/>
      <c r="W12724" s="63"/>
      <c r="X12724" s="63"/>
      <c r="Y12724" s="63"/>
      <c r="Z12724" s="62">
        <v>963</v>
      </c>
      <c r="AA12724" s="62">
        <v>3611</v>
      </c>
      <c r="AB12724" s="62">
        <v>75.23</v>
      </c>
      <c r="AC12724" s="62">
        <v>240.75</v>
      </c>
    </row>
    <row r="12725" spans="1:29" x14ac:dyDescent="0.25">
      <c r="A12725" s="61" t="s">
        <v>444</v>
      </c>
      <c r="B12725" s="61" t="s">
        <v>445</v>
      </c>
      <c r="C12725" s="62">
        <v>2014</v>
      </c>
      <c r="D12725" s="61" t="s">
        <v>78</v>
      </c>
      <c r="E12725" s="62">
        <v>40</v>
      </c>
      <c r="F12725" s="62">
        <v>379400</v>
      </c>
      <c r="G12725" s="62">
        <v>63755</v>
      </c>
      <c r="H12725" s="62">
        <v>132.82</v>
      </c>
      <c r="I12725" s="62">
        <v>9485</v>
      </c>
      <c r="J12725" s="62">
        <v>352842</v>
      </c>
      <c r="K12725" s="62">
        <v>0</v>
      </c>
      <c r="L12725" s="63"/>
      <c r="M12725" s="63"/>
      <c r="N12725" s="63"/>
      <c r="O12725" s="63"/>
      <c r="P12725" s="63"/>
      <c r="Q12725" s="63"/>
      <c r="R12725" s="63"/>
      <c r="S12725" s="63"/>
      <c r="T12725" s="63"/>
      <c r="U12725" s="63"/>
      <c r="V12725" s="63"/>
      <c r="W12725" s="63"/>
      <c r="X12725" s="63"/>
      <c r="Y12725" s="63"/>
      <c r="Z12725" s="62">
        <v>1105.01</v>
      </c>
      <c r="AA12725" s="62">
        <v>13837</v>
      </c>
      <c r="AB12725" s="62">
        <v>28.83</v>
      </c>
      <c r="AC12725" s="62">
        <v>27.63</v>
      </c>
    </row>
    <row r="12726" spans="1:29" ht="30" x14ac:dyDescent="0.25">
      <c r="A12726" s="61" t="s">
        <v>393</v>
      </c>
      <c r="B12726" s="61" t="s">
        <v>394</v>
      </c>
      <c r="C12726" s="62">
        <v>2005</v>
      </c>
      <c r="D12726" s="61" t="s">
        <v>78</v>
      </c>
      <c r="E12726" s="62">
        <v>64</v>
      </c>
      <c r="F12726" s="62">
        <v>605760</v>
      </c>
      <c r="G12726" s="62">
        <v>63980</v>
      </c>
      <c r="H12726" s="62">
        <v>83.31</v>
      </c>
      <c r="I12726" s="62">
        <v>9465</v>
      </c>
      <c r="J12726" s="62">
        <v>563356.80000000005</v>
      </c>
      <c r="K12726" s="62">
        <v>0</v>
      </c>
      <c r="L12726" s="63"/>
      <c r="M12726" s="63"/>
      <c r="N12726" s="63"/>
      <c r="O12726" s="63"/>
      <c r="P12726" s="63"/>
      <c r="Q12726" s="63"/>
      <c r="R12726" s="63"/>
      <c r="S12726" s="63"/>
      <c r="T12726" s="63"/>
      <c r="U12726" s="63"/>
      <c r="V12726" s="63"/>
      <c r="W12726" s="63"/>
      <c r="X12726" s="63"/>
      <c r="Y12726" s="63"/>
      <c r="Z12726" s="62">
        <v>2205.73</v>
      </c>
      <c r="AA12726" s="62">
        <v>7484</v>
      </c>
      <c r="AB12726" s="62">
        <v>9.74</v>
      </c>
      <c r="AC12726" s="62">
        <v>34.46</v>
      </c>
    </row>
    <row r="12727" spans="1:29" ht="30" x14ac:dyDescent="0.25">
      <c r="A12727" s="61" t="s">
        <v>509</v>
      </c>
      <c r="B12727" s="61" t="s">
        <v>510</v>
      </c>
      <c r="C12727" s="62">
        <v>2013</v>
      </c>
      <c r="D12727" s="61" t="s">
        <v>78</v>
      </c>
      <c r="E12727" s="62">
        <v>32</v>
      </c>
      <c r="F12727" s="62">
        <v>130965</v>
      </c>
      <c r="G12727" s="62">
        <v>19813</v>
      </c>
      <c r="H12727" s="62">
        <v>51.6</v>
      </c>
      <c r="I12727" s="62">
        <v>4092.66</v>
      </c>
      <c r="J12727" s="62">
        <v>121797.45</v>
      </c>
      <c r="K12727" s="62">
        <v>17422.89</v>
      </c>
      <c r="L12727" s="62">
        <v>21589</v>
      </c>
      <c r="M12727" s="62">
        <v>56.22</v>
      </c>
      <c r="N12727" s="62">
        <v>544.47</v>
      </c>
      <c r="O12727" s="62">
        <v>210107.86</v>
      </c>
      <c r="P12727" s="63"/>
      <c r="Q12727" s="63"/>
      <c r="R12727" s="63"/>
      <c r="S12727" s="63"/>
      <c r="T12727" s="63"/>
      <c r="U12727" s="63"/>
      <c r="V12727" s="63"/>
      <c r="W12727" s="63"/>
      <c r="X12727" s="63"/>
      <c r="Y12727" s="63"/>
      <c r="Z12727" s="62">
        <v>755</v>
      </c>
      <c r="AA12727" s="62">
        <v>8250</v>
      </c>
      <c r="AB12727" s="62">
        <v>21.48</v>
      </c>
      <c r="AC12727" s="62">
        <v>23.59</v>
      </c>
    </row>
    <row r="12728" spans="1:29" ht="30" x14ac:dyDescent="0.25">
      <c r="A12728" s="61" t="s">
        <v>309</v>
      </c>
      <c r="B12728" s="61" t="s">
        <v>310</v>
      </c>
      <c r="C12728" s="62">
        <v>2016</v>
      </c>
      <c r="D12728" s="61" t="s">
        <v>298</v>
      </c>
      <c r="E12728" s="62">
        <v>18</v>
      </c>
      <c r="F12728" s="63"/>
      <c r="G12728" s="63"/>
      <c r="H12728" s="63"/>
      <c r="I12728" s="63"/>
      <c r="J12728" s="63"/>
      <c r="K12728" s="62">
        <v>0</v>
      </c>
      <c r="L12728" s="63"/>
      <c r="M12728" s="63"/>
      <c r="N12728" s="63"/>
      <c r="O12728" s="63"/>
      <c r="P12728" s="63"/>
      <c r="Q12728" s="63"/>
      <c r="R12728" s="63"/>
      <c r="S12728" s="63"/>
      <c r="T12728" s="63"/>
      <c r="U12728" s="63"/>
      <c r="V12728" s="63"/>
      <c r="W12728" s="63"/>
      <c r="X12728" s="63"/>
      <c r="Y12728" s="63"/>
      <c r="Z12728" s="62">
        <v>0</v>
      </c>
      <c r="AA12728" s="63"/>
      <c r="AB12728" s="63"/>
      <c r="AC12728" s="62">
        <v>0</v>
      </c>
    </row>
    <row r="12729" spans="1:29" x14ac:dyDescent="0.25">
      <c r="A12729" s="61" t="s">
        <v>229</v>
      </c>
      <c r="B12729" s="61" t="s">
        <v>230</v>
      </c>
      <c r="C12729" s="62">
        <v>2006</v>
      </c>
      <c r="D12729" s="61" t="s">
        <v>504</v>
      </c>
      <c r="E12729" s="62">
        <v>40</v>
      </c>
      <c r="F12729" s="62">
        <v>112890</v>
      </c>
      <c r="G12729" s="62">
        <v>16509</v>
      </c>
      <c r="H12729" s="62">
        <v>34.39</v>
      </c>
      <c r="I12729" s="62">
        <v>2822.25</v>
      </c>
      <c r="J12729" s="62">
        <v>104987.7</v>
      </c>
      <c r="K12729" s="62">
        <v>34420.78</v>
      </c>
      <c r="L12729" s="62">
        <v>37011</v>
      </c>
      <c r="M12729" s="62">
        <v>77.11</v>
      </c>
      <c r="N12729" s="62">
        <v>860.52</v>
      </c>
      <c r="O12729" s="62">
        <v>415090.48</v>
      </c>
      <c r="P12729" s="63"/>
      <c r="Q12729" s="63"/>
      <c r="R12729" s="63"/>
      <c r="S12729" s="63"/>
      <c r="T12729" s="63"/>
      <c r="U12729" s="63"/>
      <c r="V12729" s="63"/>
      <c r="W12729" s="63"/>
      <c r="X12729" s="63"/>
      <c r="Y12729" s="63"/>
      <c r="Z12729" s="62">
        <v>433483</v>
      </c>
      <c r="AA12729" s="62">
        <v>11442</v>
      </c>
      <c r="AB12729" s="62">
        <v>23.84</v>
      </c>
      <c r="AC12729" s="62">
        <v>10837.08</v>
      </c>
    </row>
    <row r="12730" spans="1:29" x14ac:dyDescent="0.25">
      <c r="A12730" s="61" t="s">
        <v>304</v>
      </c>
      <c r="B12730" s="61" t="s">
        <v>305</v>
      </c>
      <c r="C12730" s="62">
        <v>2018</v>
      </c>
      <c r="D12730" s="61" t="s">
        <v>78</v>
      </c>
      <c r="E12730" s="62">
        <v>24</v>
      </c>
      <c r="F12730" s="62">
        <v>35056</v>
      </c>
      <c r="G12730" s="62">
        <v>11211</v>
      </c>
      <c r="H12730" s="62">
        <v>38.93</v>
      </c>
      <c r="I12730" s="62">
        <v>1460.67</v>
      </c>
      <c r="J12730" s="62">
        <v>32602.080000000002</v>
      </c>
      <c r="K12730" s="62">
        <v>3854.51</v>
      </c>
      <c r="L12730" s="62">
        <v>4299</v>
      </c>
      <c r="M12730" s="62">
        <v>14.93</v>
      </c>
      <c r="N12730" s="62">
        <v>160.6</v>
      </c>
      <c r="O12730" s="62">
        <v>46482.69</v>
      </c>
      <c r="P12730" s="63"/>
      <c r="Q12730" s="63"/>
      <c r="R12730" s="63"/>
      <c r="S12730" s="63"/>
      <c r="T12730" s="63"/>
      <c r="U12730" s="63"/>
      <c r="V12730" s="63"/>
      <c r="W12730" s="63"/>
      <c r="X12730" s="63"/>
      <c r="Y12730" s="63"/>
      <c r="Z12730" s="62">
        <v>267.36</v>
      </c>
      <c r="AA12730" s="62">
        <v>741</v>
      </c>
      <c r="AB12730" s="62">
        <v>2.57</v>
      </c>
      <c r="AC12730" s="62">
        <v>11.14</v>
      </c>
    </row>
    <row r="12731" spans="1:29" x14ac:dyDescent="0.25">
      <c r="A12731" s="61" t="s">
        <v>161</v>
      </c>
      <c r="B12731" s="61" t="s">
        <v>162</v>
      </c>
      <c r="C12731" s="62">
        <v>2009</v>
      </c>
      <c r="D12731" s="61" t="s">
        <v>78</v>
      </c>
      <c r="E12731" s="62">
        <v>38</v>
      </c>
      <c r="F12731" s="62">
        <v>387749</v>
      </c>
      <c r="G12731" s="62">
        <v>44290</v>
      </c>
      <c r="H12731" s="62">
        <v>97.13</v>
      </c>
      <c r="I12731" s="62">
        <v>10203.92</v>
      </c>
      <c r="J12731" s="62">
        <v>360606.57</v>
      </c>
      <c r="K12731" s="62">
        <v>0</v>
      </c>
      <c r="L12731" s="62">
        <v>67714</v>
      </c>
      <c r="M12731" s="62">
        <v>148.5</v>
      </c>
      <c r="N12731" s="62">
        <v>0</v>
      </c>
      <c r="O12731" s="62">
        <v>0</v>
      </c>
      <c r="P12731" s="63"/>
      <c r="Q12731" s="63"/>
      <c r="R12731" s="63"/>
      <c r="S12731" s="63"/>
      <c r="T12731" s="63"/>
      <c r="U12731" s="63"/>
      <c r="V12731" s="63"/>
      <c r="W12731" s="63"/>
      <c r="X12731" s="63"/>
      <c r="Y12731" s="63"/>
      <c r="Z12731" s="62">
        <v>78.87</v>
      </c>
      <c r="AA12731" s="62">
        <v>38677</v>
      </c>
      <c r="AB12731" s="62">
        <v>84.82</v>
      </c>
      <c r="AC12731" s="62">
        <v>2.08</v>
      </c>
    </row>
    <row r="12732" spans="1:29" ht="30" x14ac:dyDescent="0.25">
      <c r="A12732" s="61" t="s">
        <v>446</v>
      </c>
      <c r="B12732" s="61" t="s">
        <v>447</v>
      </c>
      <c r="C12732" s="62">
        <v>2007</v>
      </c>
      <c r="D12732" s="61" t="s">
        <v>78</v>
      </c>
      <c r="E12732" s="62">
        <v>72</v>
      </c>
      <c r="F12732" s="62">
        <v>701162</v>
      </c>
      <c r="G12732" s="62">
        <v>99751</v>
      </c>
      <c r="H12732" s="62">
        <v>115.45</v>
      </c>
      <c r="I12732" s="62">
        <v>9738.36</v>
      </c>
      <c r="J12732" s="62">
        <v>652080.66</v>
      </c>
      <c r="K12732" s="62">
        <v>0</v>
      </c>
      <c r="L12732" s="63"/>
      <c r="M12732" s="63"/>
      <c r="N12732" s="63"/>
      <c r="O12732" s="63"/>
      <c r="P12732" s="62">
        <v>2197</v>
      </c>
      <c r="Q12732" s="62">
        <v>5799</v>
      </c>
      <c r="R12732" s="62">
        <v>6.71</v>
      </c>
      <c r="S12732" s="62">
        <v>30</v>
      </c>
      <c r="T12732" s="62">
        <v>27833.79</v>
      </c>
      <c r="U12732" s="63"/>
      <c r="V12732" s="63"/>
      <c r="W12732" s="63"/>
      <c r="X12732" s="63"/>
      <c r="Y12732" s="63"/>
      <c r="Z12732" s="62">
        <v>2719068</v>
      </c>
      <c r="AA12732" s="62">
        <v>216864</v>
      </c>
      <c r="AB12732" s="62">
        <v>251</v>
      </c>
      <c r="AC12732" s="62">
        <v>37764.83</v>
      </c>
    </row>
    <row r="12733" spans="1:29" x14ac:dyDescent="0.25">
      <c r="A12733" s="61" t="s">
        <v>155</v>
      </c>
      <c r="B12733" s="61" t="s">
        <v>156</v>
      </c>
      <c r="C12733" s="62">
        <v>2006</v>
      </c>
      <c r="D12733" s="61" t="s">
        <v>89</v>
      </c>
      <c r="E12733" s="62">
        <v>30</v>
      </c>
      <c r="F12733" s="62">
        <v>84960</v>
      </c>
      <c r="G12733" s="62">
        <v>11634</v>
      </c>
      <c r="H12733" s="62">
        <v>32.32</v>
      </c>
      <c r="I12733" s="62">
        <v>2832</v>
      </c>
      <c r="J12733" s="62">
        <v>79012.800000000003</v>
      </c>
      <c r="K12733" s="62">
        <v>0</v>
      </c>
      <c r="L12733" s="62">
        <v>2018</v>
      </c>
      <c r="M12733" s="62">
        <v>5.61</v>
      </c>
      <c r="N12733" s="63"/>
      <c r="O12733" s="63"/>
      <c r="P12733" s="63"/>
      <c r="Q12733" s="63"/>
      <c r="R12733" s="63"/>
      <c r="S12733" s="63"/>
      <c r="T12733" s="63"/>
      <c r="U12733" s="63"/>
      <c r="V12733" s="63"/>
      <c r="W12733" s="63"/>
      <c r="X12733" s="63"/>
      <c r="Y12733" s="63"/>
      <c r="Z12733" s="62">
        <v>60.78</v>
      </c>
      <c r="AA12733" s="62">
        <v>2888</v>
      </c>
      <c r="AB12733" s="62">
        <v>8.02</v>
      </c>
      <c r="AC12733" s="62">
        <v>2.0299999999999998</v>
      </c>
    </row>
    <row r="12734" spans="1:29" ht="30" x14ac:dyDescent="0.25">
      <c r="A12734" s="61" t="s">
        <v>122</v>
      </c>
      <c r="B12734" s="61" t="s">
        <v>123</v>
      </c>
      <c r="C12734" s="62">
        <v>2007</v>
      </c>
      <c r="D12734" s="61" t="s">
        <v>150</v>
      </c>
      <c r="E12734" s="62">
        <v>14</v>
      </c>
      <c r="F12734" s="63"/>
      <c r="G12734" s="63"/>
      <c r="H12734" s="63"/>
      <c r="I12734" s="63"/>
      <c r="J12734" s="63"/>
      <c r="K12734" s="62">
        <v>0</v>
      </c>
      <c r="L12734" s="63"/>
      <c r="M12734" s="63"/>
      <c r="N12734" s="63"/>
      <c r="O12734" s="63"/>
      <c r="P12734" s="63"/>
      <c r="Q12734" s="63"/>
      <c r="R12734" s="63"/>
      <c r="S12734" s="63"/>
      <c r="T12734" s="63"/>
      <c r="U12734" s="63"/>
      <c r="V12734" s="63"/>
      <c r="W12734" s="63"/>
      <c r="X12734" s="63"/>
      <c r="Y12734" s="63"/>
      <c r="Z12734" s="62">
        <v>393.49</v>
      </c>
      <c r="AA12734" s="62">
        <v>3058</v>
      </c>
      <c r="AB12734" s="62">
        <v>18.2</v>
      </c>
      <c r="AC12734" s="62">
        <v>28.11</v>
      </c>
    </row>
    <row r="12735" spans="1:29" ht="30" x14ac:dyDescent="0.25">
      <c r="A12735" s="61" t="s">
        <v>507</v>
      </c>
      <c r="B12735" s="61" t="s">
        <v>508</v>
      </c>
      <c r="C12735" s="62">
        <v>2010</v>
      </c>
      <c r="D12735" s="61" t="s">
        <v>135</v>
      </c>
      <c r="E12735" s="62">
        <v>195</v>
      </c>
      <c r="F12735" s="62">
        <v>1961964</v>
      </c>
      <c r="G12735" s="62">
        <v>265314</v>
      </c>
      <c r="H12735" s="62">
        <v>113.38</v>
      </c>
      <c r="I12735" s="62">
        <v>10061.35</v>
      </c>
      <c r="J12735" s="62">
        <v>1824626.52</v>
      </c>
      <c r="K12735" s="62">
        <v>208678.95</v>
      </c>
      <c r="L12735" s="62">
        <v>253497</v>
      </c>
      <c r="M12735" s="62">
        <v>108.33</v>
      </c>
      <c r="N12735" s="62">
        <v>1070.1500000000001</v>
      </c>
      <c r="O12735" s="62">
        <v>2516522.09</v>
      </c>
      <c r="P12735" s="63"/>
      <c r="Q12735" s="63"/>
      <c r="R12735" s="63"/>
      <c r="S12735" s="63"/>
      <c r="T12735" s="63"/>
      <c r="U12735" s="63"/>
      <c r="V12735" s="63"/>
      <c r="W12735" s="63"/>
      <c r="X12735" s="63"/>
      <c r="Y12735" s="63"/>
      <c r="Z12735" s="62">
        <v>33.83</v>
      </c>
      <c r="AA12735" s="62">
        <v>163211</v>
      </c>
      <c r="AB12735" s="62">
        <v>69.75</v>
      </c>
      <c r="AC12735" s="62">
        <v>0.17</v>
      </c>
    </row>
    <row r="12736" spans="1:29" x14ac:dyDescent="0.25">
      <c r="A12736" s="61" t="s">
        <v>552</v>
      </c>
      <c r="B12736" s="61" t="s">
        <v>553</v>
      </c>
      <c r="C12736" s="62">
        <v>2016</v>
      </c>
      <c r="D12736" s="61" t="s">
        <v>78</v>
      </c>
      <c r="E12736" s="62">
        <v>20</v>
      </c>
      <c r="F12736" s="62">
        <v>24896</v>
      </c>
      <c r="G12736" s="62">
        <v>3203</v>
      </c>
      <c r="H12736" s="62">
        <v>13.35</v>
      </c>
      <c r="I12736" s="62">
        <v>1244.8</v>
      </c>
      <c r="J12736" s="62">
        <v>23153.279999999999</v>
      </c>
      <c r="K12736" s="62">
        <v>1184.44</v>
      </c>
      <c r="L12736" s="62">
        <v>2818</v>
      </c>
      <c r="M12736" s="62">
        <v>11.74</v>
      </c>
      <c r="N12736" s="62">
        <v>59.22</v>
      </c>
      <c r="O12736" s="62">
        <v>14283.49</v>
      </c>
      <c r="P12736" s="63"/>
      <c r="Q12736" s="63"/>
      <c r="R12736" s="63"/>
      <c r="S12736" s="63"/>
      <c r="T12736" s="63"/>
      <c r="U12736" s="63"/>
      <c r="V12736" s="63"/>
      <c r="W12736" s="63"/>
      <c r="X12736" s="63"/>
      <c r="Y12736" s="63"/>
      <c r="Z12736" s="62">
        <v>191</v>
      </c>
      <c r="AA12736" s="62">
        <v>4129</v>
      </c>
      <c r="AB12736" s="62">
        <v>17.2</v>
      </c>
      <c r="AC12736" s="62">
        <v>9.5500000000000007</v>
      </c>
    </row>
    <row r="12737" spans="1:29" x14ac:dyDescent="0.25">
      <c r="A12737" s="61" t="s">
        <v>126</v>
      </c>
      <c r="B12737" s="61" t="s">
        <v>127</v>
      </c>
      <c r="C12737" s="62">
        <v>2010</v>
      </c>
      <c r="D12737" s="61" t="s">
        <v>99</v>
      </c>
      <c r="E12737" s="62">
        <v>47</v>
      </c>
      <c r="F12737" s="62">
        <v>207875</v>
      </c>
      <c r="G12737" s="62">
        <v>35770</v>
      </c>
      <c r="H12737" s="62">
        <v>63.42</v>
      </c>
      <c r="I12737" s="62">
        <v>4422.87</v>
      </c>
      <c r="J12737" s="62">
        <v>193323.75</v>
      </c>
      <c r="K12737" s="62">
        <v>25016.49</v>
      </c>
      <c r="L12737" s="62">
        <v>38514</v>
      </c>
      <c r="M12737" s="62">
        <v>68.290000000000006</v>
      </c>
      <c r="N12737" s="62">
        <v>532.27</v>
      </c>
      <c r="O12737" s="62">
        <v>301681.34000000003</v>
      </c>
      <c r="P12737" s="63"/>
      <c r="Q12737" s="63"/>
      <c r="R12737" s="63"/>
      <c r="S12737" s="63"/>
      <c r="T12737" s="63"/>
      <c r="U12737" s="63"/>
      <c r="V12737" s="63"/>
      <c r="W12737" s="63"/>
      <c r="X12737" s="63"/>
      <c r="Y12737" s="63"/>
      <c r="Z12737" s="62">
        <v>3250</v>
      </c>
      <c r="AA12737" s="62">
        <v>30263</v>
      </c>
      <c r="AB12737" s="62">
        <v>53.66</v>
      </c>
      <c r="AC12737" s="62">
        <v>69.150000000000006</v>
      </c>
    </row>
    <row r="12738" spans="1:29" ht="30" x14ac:dyDescent="0.25">
      <c r="A12738" s="61" t="s">
        <v>122</v>
      </c>
      <c r="B12738" s="61" t="s">
        <v>123</v>
      </c>
      <c r="C12738" s="62">
        <v>2005</v>
      </c>
      <c r="D12738" s="61" t="s">
        <v>86</v>
      </c>
      <c r="E12738" s="62">
        <v>62</v>
      </c>
      <c r="F12738" s="62">
        <v>71938</v>
      </c>
      <c r="G12738" s="62">
        <v>8356</v>
      </c>
      <c r="H12738" s="62">
        <v>11.23</v>
      </c>
      <c r="I12738" s="62">
        <v>1160.29</v>
      </c>
      <c r="J12738" s="62">
        <v>66902.34</v>
      </c>
      <c r="K12738" s="62">
        <v>1127</v>
      </c>
      <c r="L12738" s="62">
        <v>1915</v>
      </c>
      <c r="M12738" s="62">
        <v>2.57</v>
      </c>
      <c r="N12738" s="62">
        <v>18.18</v>
      </c>
      <c r="O12738" s="62">
        <v>13590.83</v>
      </c>
      <c r="P12738" s="63"/>
      <c r="Q12738" s="63"/>
      <c r="R12738" s="63"/>
      <c r="S12738" s="63"/>
      <c r="T12738" s="63"/>
      <c r="U12738" s="62">
        <v>475</v>
      </c>
      <c r="V12738" s="62">
        <v>849</v>
      </c>
      <c r="W12738" s="62">
        <v>1.1399999999999999</v>
      </c>
      <c r="X12738" s="62">
        <v>7</v>
      </c>
      <c r="Y12738" s="62">
        <v>10632.4</v>
      </c>
      <c r="Z12738" s="62">
        <v>8738.0300000000007</v>
      </c>
      <c r="AA12738" s="62">
        <v>43897</v>
      </c>
      <c r="AB12738" s="62">
        <v>59</v>
      </c>
      <c r="AC12738" s="62">
        <v>140.94</v>
      </c>
    </row>
    <row r="12739" spans="1:29" ht="30" x14ac:dyDescent="0.25">
      <c r="A12739" s="61" t="s">
        <v>342</v>
      </c>
      <c r="B12739" s="61" t="s">
        <v>343</v>
      </c>
      <c r="C12739" s="62">
        <v>2012</v>
      </c>
      <c r="D12739" s="61" t="s">
        <v>94</v>
      </c>
      <c r="E12739" s="62">
        <v>12</v>
      </c>
      <c r="F12739" s="63"/>
      <c r="G12739" s="63"/>
      <c r="H12739" s="63"/>
      <c r="I12739" s="63"/>
      <c r="J12739" s="63"/>
      <c r="K12739" s="62">
        <v>0</v>
      </c>
      <c r="L12739" s="63"/>
      <c r="M12739" s="63"/>
      <c r="N12739" s="63"/>
      <c r="O12739" s="63"/>
      <c r="P12739" s="62">
        <v>149</v>
      </c>
      <c r="Q12739" s="62">
        <v>308</v>
      </c>
      <c r="R12739" s="62">
        <v>2.14</v>
      </c>
      <c r="S12739" s="62">
        <v>12</v>
      </c>
      <c r="T12739" s="62">
        <v>1887.68</v>
      </c>
      <c r="U12739" s="63"/>
      <c r="V12739" s="63"/>
      <c r="W12739" s="63"/>
      <c r="X12739" s="63"/>
      <c r="Y12739" s="63"/>
      <c r="Z12739" s="62">
        <v>106120</v>
      </c>
      <c r="AA12739" s="62">
        <v>13108</v>
      </c>
      <c r="AB12739" s="62">
        <v>91.03</v>
      </c>
      <c r="AC12739" s="62">
        <v>8843.33</v>
      </c>
    </row>
    <row r="12740" spans="1:29" x14ac:dyDescent="0.25">
      <c r="A12740" s="61" t="s">
        <v>130</v>
      </c>
      <c r="B12740" s="61" t="s">
        <v>131</v>
      </c>
      <c r="C12740" s="62">
        <v>2005</v>
      </c>
      <c r="D12740" s="61" t="s">
        <v>298</v>
      </c>
      <c r="E12740" s="62">
        <v>4</v>
      </c>
      <c r="F12740" s="62">
        <v>80557</v>
      </c>
      <c r="G12740" s="62">
        <v>4063</v>
      </c>
      <c r="H12740" s="62">
        <v>84.65</v>
      </c>
      <c r="I12740" s="62">
        <v>20139.25</v>
      </c>
      <c r="J12740" s="62">
        <v>74918.009999999995</v>
      </c>
      <c r="K12740" s="62">
        <v>3786.06</v>
      </c>
      <c r="L12740" s="62">
        <v>5872</v>
      </c>
      <c r="M12740" s="62">
        <v>122.33</v>
      </c>
      <c r="N12740" s="62">
        <v>946.51</v>
      </c>
      <c r="O12740" s="62">
        <v>45657.19</v>
      </c>
      <c r="P12740" s="63"/>
      <c r="Q12740" s="63"/>
      <c r="R12740" s="63"/>
      <c r="S12740" s="63"/>
      <c r="T12740" s="63"/>
      <c r="U12740" s="62">
        <v>1330</v>
      </c>
      <c r="V12740" s="62">
        <v>2029</v>
      </c>
      <c r="W12740" s="62">
        <v>42.27</v>
      </c>
      <c r="X12740" s="62">
        <v>332</v>
      </c>
      <c r="Y12740" s="62">
        <v>29770.720000000001</v>
      </c>
      <c r="Z12740" s="62">
        <v>435</v>
      </c>
      <c r="AA12740" s="62">
        <v>2302</v>
      </c>
      <c r="AB12740" s="62">
        <v>47.96</v>
      </c>
      <c r="AC12740" s="62">
        <v>108.75</v>
      </c>
    </row>
    <row r="12741" spans="1:29" x14ac:dyDescent="0.25">
      <c r="A12741" s="61" t="s">
        <v>140</v>
      </c>
      <c r="B12741" s="61" t="s">
        <v>141</v>
      </c>
      <c r="C12741" s="62">
        <v>2006</v>
      </c>
      <c r="D12741" s="61" t="s">
        <v>75</v>
      </c>
      <c r="E12741" s="62">
        <v>9</v>
      </c>
      <c r="F12741" s="62">
        <v>7792</v>
      </c>
      <c r="G12741" s="62">
        <v>1648</v>
      </c>
      <c r="H12741" s="62">
        <v>15.26</v>
      </c>
      <c r="I12741" s="62">
        <v>865.78</v>
      </c>
      <c r="J12741" s="62">
        <v>7246.56</v>
      </c>
      <c r="K12741" s="62">
        <v>835.11</v>
      </c>
      <c r="L12741" s="62">
        <v>1630</v>
      </c>
      <c r="M12741" s="62">
        <v>15.09</v>
      </c>
      <c r="N12741" s="62">
        <v>92.79</v>
      </c>
      <c r="O12741" s="62">
        <v>10070.86</v>
      </c>
      <c r="P12741" s="63"/>
      <c r="Q12741" s="63"/>
      <c r="R12741" s="63"/>
      <c r="S12741" s="63"/>
      <c r="T12741" s="63"/>
      <c r="U12741" s="63"/>
      <c r="V12741" s="63"/>
      <c r="W12741" s="63"/>
      <c r="X12741" s="63"/>
      <c r="Y12741" s="63"/>
      <c r="Z12741" s="62">
        <v>718.18</v>
      </c>
      <c r="AA12741" s="62">
        <v>4317</v>
      </c>
      <c r="AB12741" s="62">
        <v>39.97</v>
      </c>
      <c r="AC12741" s="62">
        <v>79.8</v>
      </c>
    </row>
    <row r="12742" spans="1:29" ht="30" x14ac:dyDescent="0.25">
      <c r="A12742" s="61" t="s">
        <v>120</v>
      </c>
      <c r="B12742" s="61" t="s">
        <v>121</v>
      </c>
      <c r="C12742" s="62">
        <v>2006</v>
      </c>
      <c r="D12742" s="61" t="s">
        <v>78</v>
      </c>
      <c r="E12742" s="62">
        <v>68</v>
      </c>
      <c r="F12742" s="62">
        <v>781887</v>
      </c>
      <c r="G12742" s="62">
        <v>118853</v>
      </c>
      <c r="H12742" s="62">
        <v>145.65</v>
      </c>
      <c r="I12742" s="62">
        <v>11498.34</v>
      </c>
      <c r="J12742" s="62">
        <v>727154.91</v>
      </c>
      <c r="K12742" s="62">
        <v>0</v>
      </c>
      <c r="L12742" s="62">
        <v>0</v>
      </c>
      <c r="M12742" s="62">
        <v>0</v>
      </c>
      <c r="N12742" s="63"/>
      <c r="O12742" s="63"/>
      <c r="P12742" s="63"/>
      <c r="Q12742" s="63"/>
      <c r="R12742" s="63"/>
      <c r="S12742" s="63"/>
      <c r="T12742" s="63"/>
      <c r="U12742" s="63"/>
      <c r="V12742" s="63"/>
      <c r="W12742" s="63"/>
      <c r="X12742" s="63"/>
      <c r="Y12742" s="63"/>
      <c r="Z12742" s="62">
        <v>336420</v>
      </c>
      <c r="AA12742" s="62">
        <v>14226</v>
      </c>
      <c r="AB12742" s="62">
        <v>17.43</v>
      </c>
      <c r="AC12742" s="62">
        <v>4947.3500000000004</v>
      </c>
    </row>
    <row r="12743" spans="1:29" x14ac:dyDescent="0.25">
      <c r="A12743" s="61" t="s">
        <v>260</v>
      </c>
      <c r="B12743" s="61" t="s">
        <v>261</v>
      </c>
      <c r="C12743" s="62">
        <v>2018</v>
      </c>
      <c r="D12743" s="61" t="s">
        <v>313</v>
      </c>
      <c r="E12743" s="62">
        <v>57</v>
      </c>
      <c r="F12743" s="62">
        <v>305520</v>
      </c>
      <c r="G12743" s="62">
        <v>69080</v>
      </c>
      <c r="H12743" s="62">
        <v>100.99</v>
      </c>
      <c r="I12743" s="62">
        <v>5360</v>
      </c>
      <c r="J12743" s="62">
        <v>284133.59999999998</v>
      </c>
      <c r="K12743" s="62">
        <v>51.41</v>
      </c>
      <c r="L12743" s="62">
        <v>141</v>
      </c>
      <c r="M12743" s="62">
        <v>0.21</v>
      </c>
      <c r="N12743" s="62">
        <v>0.9</v>
      </c>
      <c r="O12743" s="62">
        <v>619.92999999999995</v>
      </c>
      <c r="P12743" s="63"/>
      <c r="Q12743" s="63"/>
      <c r="R12743" s="63"/>
      <c r="S12743" s="63"/>
      <c r="T12743" s="63"/>
      <c r="U12743" s="63"/>
      <c r="V12743" s="63"/>
      <c r="W12743" s="63"/>
      <c r="X12743" s="63"/>
      <c r="Y12743" s="63"/>
      <c r="Z12743" s="62">
        <v>313</v>
      </c>
      <c r="AA12743" s="62">
        <v>4954</v>
      </c>
      <c r="AB12743" s="62">
        <v>7.24</v>
      </c>
      <c r="AC12743" s="62">
        <v>5.49</v>
      </c>
    </row>
    <row r="12744" spans="1:29" ht="30" x14ac:dyDescent="0.25">
      <c r="A12744" s="61" t="s">
        <v>117</v>
      </c>
      <c r="B12744" s="61" t="s">
        <v>118</v>
      </c>
      <c r="C12744" s="62">
        <v>2003</v>
      </c>
      <c r="D12744" s="61" t="s">
        <v>78</v>
      </c>
      <c r="E12744" s="62">
        <v>198</v>
      </c>
      <c r="F12744" s="62">
        <v>967836</v>
      </c>
      <c r="G12744" s="62">
        <v>130443</v>
      </c>
      <c r="H12744" s="62">
        <v>54.9</v>
      </c>
      <c r="I12744" s="62">
        <v>4888.0600000000004</v>
      </c>
      <c r="J12744" s="62">
        <v>900087.48</v>
      </c>
      <c r="K12744" s="62">
        <v>0</v>
      </c>
      <c r="L12744" s="63"/>
      <c r="M12744" s="63"/>
      <c r="N12744" s="63"/>
      <c r="O12744" s="63"/>
      <c r="P12744" s="63"/>
      <c r="Q12744" s="63"/>
      <c r="R12744" s="63"/>
      <c r="S12744" s="63"/>
      <c r="T12744" s="63"/>
      <c r="U12744" s="63"/>
      <c r="V12744" s="63"/>
      <c r="W12744" s="63"/>
      <c r="X12744" s="63"/>
      <c r="Y12744" s="63"/>
      <c r="Z12744" s="62">
        <v>3996</v>
      </c>
      <c r="AA12744" s="62">
        <v>45299</v>
      </c>
      <c r="AB12744" s="62">
        <v>19.07</v>
      </c>
      <c r="AC12744" s="62">
        <v>20.18</v>
      </c>
    </row>
    <row r="12745" spans="1:29" x14ac:dyDescent="0.25">
      <c r="A12745" s="61" t="s">
        <v>315</v>
      </c>
      <c r="B12745" s="61" t="s">
        <v>316</v>
      </c>
      <c r="C12745" s="62">
        <v>2009</v>
      </c>
      <c r="D12745" s="61" t="s">
        <v>78</v>
      </c>
      <c r="E12745" s="62">
        <v>42</v>
      </c>
      <c r="F12745" s="62">
        <v>449280</v>
      </c>
      <c r="G12745" s="62">
        <v>57985</v>
      </c>
      <c r="H12745" s="62">
        <v>115.05</v>
      </c>
      <c r="I12745" s="62">
        <v>10697.14</v>
      </c>
      <c r="J12745" s="62">
        <v>417830.40000000002</v>
      </c>
      <c r="K12745" s="62">
        <v>0</v>
      </c>
      <c r="L12745" s="63"/>
      <c r="M12745" s="63"/>
      <c r="N12745" s="63"/>
      <c r="O12745" s="63"/>
      <c r="P12745" s="63"/>
      <c r="Q12745" s="63"/>
      <c r="R12745" s="63"/>
      <c r="S12745" s="63"/>
      <c r="T12745" s="63"/>
      <c r="U12745" s="63"/>
      <c r="V12745" s="63"/>
      <c r="W12745" s="63"/>
      <c r="X12745" s="63"/>
      <c r="Y12745" s="63"/>
      <c r="Z12745" s="62">
        <v>1103</v>
      </c>
      <c r="AA12745" s="62">
        <v>4793</v>
      </c>
      <c r="AB12745" s="62">
        <v>9.51</v>
      </c>
      <c r="AC12745" s="62">
        <v>26.26</v>
      </c>
    </row>
    <row r="12746" spans="1:29" ht="30" x14ac:dyDescent="0.25">
      <c r="A12746" s="61" t="s">
        <v>122</v>
      </c>
      <c r="B12746" s="61" t="s">
        <v>123</v>
      </c>
      <c r="C12746" s="62">
        <v>2018</v>
      </c>
      <c r="D12746" s="61" t="s">
        <v>72</v>
      </c>
      <c r="E12746" s="62">
        <v>112</v>
      </c>
      <c r="F12746" s="62">
        <v>1127520</v>
      </c>
      <c r="G12746" s="62">
        <v>156505</v>
      </c>
      <c r="H12746" s="62">
        <v>116.45</v>
      </c>
      <c r="I12746" s="62">
        <v>10067.14</v>
      </c>
      <c r="J12746" s="62">
        <v>1048593.6000000001</v>
      </c>
      <c r="K12746" s="62">
        <v>0</v>
      </c>
      <c r="L12746" s="63"/>
      <c r="M12746" s="63"/>
      <c r="N12746" s="63"/>
      <c r="O12746" s="63"/>
      <c r="P12746" s="63"/>
      <c r="Q12746" s="63"/>
      <c r="R12746" s="63"/>
      <c r="S12746" s="63"/>
      <c r="T12746" s="63"/>
      <c r="U12746" s="63"/>
      <c r="V12746" s="63"/>
      <c r="W12746" s="63"/>
      <c r="X12746" s="63"/>
      <c r="Y12746" s="63"/>
      <c r="Z12746" s="62">
        <v>4439.54</v>
      </c>
      <c r="AA12746" s="62">
        <v>40943</v>
      </c>
      <c r="AB12746" s="62">
        <v>30.46</v>
      </c>
      <c r="AC12746" s="62">
        <v>39.64</v>
      </c>
    </row>
    <row r="12747" spans="1:29" x14ac:dyDescent="0.25">
      <c r="A12747" s="61" t="s">
        <v>190</v>
      </c>
      <c r="B12747" s="61" t="s">
        <v>191</v>
      </c>
      <c r="C12747" s="62">
        <v>2012</v>
      </c>
      <c r="D12747" s="61" t="s">
        <v>175</v>
      </c>
      <c r="E12747" s="62">
        <v>6</v>
      </c>
      <c r="F12747" s="63"/>
      <c r="G12747" s="63"/>
      <c r="H12747" s="63"/>
      <c r="I12747" s="63"/>
      <c r="J12747" s="63"/>
      <c r="K12747" s="62">
        <v>0</v>
      </c>
      <c r="L12747" s="63"/>
      <c r="M12747" s="63"/>
      <c r="N12747" s="63"/>
      <c r="O12747" s="63"/>
      <c r="P12747" s="63"/>
      <c r="Q12747" s="63"/>
      <c r="R12747" s="63"/>
      <c r="S12747" s="63"/>
      <c r="T12747" s="63"/>
      <c r="U12747" s="63"/>
      <c r="V12747" s="63"/>
      <c r="W12747" s="63"/>
      <c r="X12747" s="63"/>
      <c r="Y12747" s="63"/>
      <c r="Z12747" s="62">
        <v>0</v>
      </c>
      <c r="AA12747" s="63"/>
      <c r="AB12747" s="63"/>
      <c r="AC12747" s="62">
        <v>0</v>
      </c>
    </row>
    <row r="12748" spans="1:29" x14ac:dyDescent="0.25">
      <c r="A12748" s="61" t="s">
        <v>126</v>
      </c>
      <c r="B12748" s="61" t="s">
        <v>127</v>
      </c>
      <c r="C12748" s="62">
        <v>2014</v>
      </c>
      <c r="D12748" s="61" t="s">
        <v>78</v>
      </c>
      <c r="E12748" s="62">
        <v>24</v>
      </c>
      <c r="F12748" s="62">
        <v>105440</v>
      </c>
      <c r="G12748" s="62">
        <v>19246</v>
      </c>
      <c r="H12748" s="62">
        <v>66.83</v>
      </c>
      <c r="I12748" s="62">
        <v>4393.33</v>
      </c>
      <c r="J12748" s="62">
        <v>98059.199999999997</v>
      </c>
      <c r="K12748" s="62">
        <v>8578.08</v>
      </c>
      <c r="L12748" s="62">
        <v>10509</v>
      </c>
      <c r="M12748" s="62">
        <v>36.49</v>
      </c>
      <c r="N12748" s="62">
        <v>357.42</v>
      </c>
      <c r="O12748" s="62">
        <v>103445.63</v>
      </c>
      <c r="P12748" s="63"/>
      <c r="Q12748" s="63"/>
      <c r="R12748" s="63"/>
      <c r="S12748" s="63"/>
      <c r="T12748" s="63"/>
      <c r="U12748" s="63"/>
      <c r="V12748" s="63"/>
      <c r="W12748" s="63"/>
      <c r="X12748" s="63"/>
      <c r="Y12748" s="63"/>
      <c r="Z12748" s="62">
        <v>605</v>
      </c>
      <c r="AA12748" s="62">
        <v>5669</v>
      </c>
      <c r="AB12748" s="62">
        <v>19.68</v>
      </c>
      <c r="AC12748" s="62">
        <v>25.21</v>
      </c>
    </row>
    <row r="12749" spans="1:29" x14ac:dyDescent="0.25">
      <c r="A12749" s="61" t="s">
        <v>354</v>
      </c>
      <c r="B12749" s="61" t="s">
        <v>355</v>
      </c>
      <c r="C12749" s="62">
        <v>2011</v>
      </c>
      <c r="D12749" s="61" t="s">
        <v>99</v>
      </c>
      <c r="E12749" s="62">
        <v>48</v>
      </c>
      <c r="F12749" s="62">
        <v>146484</v>
      </c>
      <c r="G12749" s="62">
        <v>23211</v>
      </c>
      <c r="H12749" s="62">
        <v>40.299999999999997</v>
      </c>
      <c r="I12749" s="62">
        <v>3051.75</v>
      </c>
      <c r="J12749" s="62">
        <v>136230.12</v>
      </c>
      <c r="K12749" s="62">
        <v>26207.57</v>
      </c>
      <c r="L12749" s="62">
        <v>38149</v>
      </c>
      <c r="M12749" s="62">
        <v>66.23</v>
      </c>
      <c r="N12749" s="62">
        <v>545.99</v>
      </c>
      <c r="O12749" s="62">
        <v>316044.89</v>
      </c>
      <c r="P12749" s="63"/>
      <c r="Q12749" s="63"/>
      <c r="R12749" s="63"/>
      <c r="S12749" s="63"/>
      <c r="T12749" s="63"/>
      <c r="U12749" s="63"/>
      <c r="V12749" s="63"/>
      <c r="W12749" s="63"/>
      <c r="X12749" s="63"/>
      <c r="Y12749" s="63"/>
      <c r="Z12749" s="62">
        <v>214856</v>
      </c>
      <c r="AA12749" s="62">
        <v>5187</v>
      </c>
      <c r="AB12749" s="62">
        <v>9.01</v>
      </c>
      <c r="AC12749" s="62">
        <v>4476.17</v>
      </c>
    </row>
    <row r="12750" spans="1:29" ht="30" x14ac:dyDescent="0.25">
      <c r="A12750" s="61" t="s">
        <v>224</v>
      </c>
      <c r="B12750" s="61" t="s">
        <v>225</v>
      </c>
      <c r="C12750" s="62">
        <v>2010</v>
      </c>
      <c r="D12750" s="61" t="s">
        <v>78</v>
      </c>
      <c r="E12750" s="62">
        <v>64</v>
      </c>
      <c r="F12750" s="62">
        <v>614560</v>
      </c>
      <c r="G12750" s="62">
        <v>68344</v>
      </c>
      <c r="H12750" s="62">
        <v>88.99</v>
      </c>
      <c r="I12750" s="62">
        <v>9602.5</v>
      </c>
      <c r="J12750" s="62">
        <v>571540.80000000005</v>
      </c>
      <c r="K12750" s="62">
        <v>8968</v>
      </c>
      <c r="L12750" s="62">
        <v>16233</v>
      </c>
      <c r="M12750" s="62">
        <v>21.14</v>
      </c>
      <c r="N12750" s="63"/>
      <c r="O12750" s="63"/>
      <c r="P12750" s="63"/>
      <c r="Q12750" s="63"/>
      <c r="R12750" s="63"/>
      <c r="S12750" s="63"/>
      <c r="T12750" s="63"/>
      <c r="U12750" s="63"/>
      <c r="V12750" s="63"/>
      <c r="W12750" s="63"/>
      <c r="X12750" s="63"/>
      <c r="Y12750" s="63"/>
      <c r="Z12750" s="62">
        <v>2900.88</v>
      </c>
      <c r="AA12750" s="62">
        <v>16567</v>
      </c>
      <c r="AB12750" s="62">
        <v>21.57</v>
      </c>
      <c r="AC12750" s="62">
        <v>45.33</v>
      </c>
    </row>
    <row r="12751" spans="1:29" ht="30" x14ac:dyDescent="0.25">
      <c r="A12751" s="61" t="s">
        <v>133</v>
      </c>
      <c r="B12751" s="61" t="s">
        <v>134</v>
      </c>
      <c r="C12751" s="62">
        <v>2005</v>
      </c>
      <c r="D12751" s="61" t="s">
        <v>78</v>
      </c>
      <c r="E12751" s="62">
        <v>58</v>
      </c>
      <c r="F12751" s="62">
        <v>504</v>
      </c>
      <c r="G12751" s="62">
        <v>23206</v>
      </c>
      <c r="H12751" s="62">
        <v>33.340000000000003</v>
      </c>
      <c r="I12751" s="62">
        <v>8.69</v>
      </c>
      <c r="J12751" s="62">
        <v>468.72</v>
      </c>
      <c r="K12751" s="62">
        <v>24689</v>
      </c>
      <c r="L12751" s="62">
        <v>25574</v>
      </c>
      <c r="M12751" s="62">
        <v>36.74</v>
      </c>
      <c r="N12751" s="62">
        <v>425.67</v>
      </c>
      <c r="O12751" s="62">
        <v>297732.06</v>
      </c>
      <c r="P12751" s="63"/>
      <c r="Q12751" s="63"/>
      <c r="R12751" s="63"/>
      <c r="S12751" s="63"/>
      <c r="T12751" s="63"/>
      <c r="U12751" s="63"/>
      <c r="V12751" s="63"/>
      <c r="W12751" s="63"/>
      <c r="X12751" s="63"/>
      <c r="Y12751" s="63"/>
      <c r="Z12751" s="62">
        <v>24475.64</v>
      </c>
      <c r="AA12751" s="62">
        <v>87857</v>
      </c>
      <c r="AB12751" s="62">
        <v>126.23</v>
      </c>
      <c r="AC12751" s="62">
        <v>421.99</v>
      </c>
    </row>
    <row r="12752" spans="1:29" x14ac:dyDescent="0.25">
      <c r="A12752" s="61" t="s">
        <v>420</v>
      </c>
      <c r="B12752" s="61" t="s">
        <v>421</v>
      </c>
      <c r="C12752" s="62">
        <v>2011</v>
      </c>
      <c r="D12752" s="61" t="s">
        <v>314</v>
      </c>
      <c r="E12752" s="62">
        <v>120</v>
      </c>
      <c r="F12752" s="62">
        <v>354520</v>
      </c>
      <c r="G12752" s="62">
        <v>57268</v>
      </c>
      <c r="H12752" s="62">
        <v>39.770000000000003</v>
      </c>
      <c r="I12752" s="62">
        <v>2954.33</v>
      </c>
      <c r="J12752" s="62">
        <v>329703.59999999998</v>
      </c>
      <c r="K12752" s="62">
        <v>84025.22</v>
      </c>
      <c r="L12752" s="62">
        <v>117033</v>
      </c>
      <c r="M12752" s="62">
        <v>81.27</v>
      </c>
      <c r="N12752" s="62">
        <v>700.21</v>
      </c>
      <c r="O12752" s="62">
        <v>1013285.31</v>
      </c>
      <c r="P12752" s="63"/>
      <c r="Q12752" s="63"/>
      <c r="R12752" s="63"/>
      <c r="S12752" s="63"/>
      <c r="T12752" s="63"/>
      <c r="U12752" s="63"/>
      <c r="V12752" s="63"/>
      <c r="W12752" s="63"/>
      <c r="X12752" s="63"/>
      <c r="Y12752" s="63"/>
      <c r="Z12752" s="62">
        <v>6486</v>
      </c>
      <c r="AA12752" s="62">
        <v>54326</v>
      </c>
      <c r="AB12752" s="62">
        <v>37.729999999999997</v>
      </c>
      <c r="AC12752" s="62">
        <v>54.05</v>
      </c>
    </row>
    <row r="12753" spans="1:29" x14ac:dyDescent="0.25">
      <c r="A12753" s="61" t="s">
        <v>95</v>
      </c>
      <c r="B12753" s="61" t="s">
        <v>96</v>
      </c>
      <c r="C12753" s="62">
        <v>2008</v>
      </c>
      <c r="D12753" s="61" t="s">
        <v>75</v>
      </c>
      <c r="E12753" s="62">
        <v>12</v>
      </c>
      <c r="F12753" s="62">
        <v>36</v>
      </c>
      <c r="G12753" s="62">
        <v>479</v>
      </c>
      <c r="H12753" s="62">
        <v>3.33</v>
      </c>
      <c r="I12753" s="62">
        <v>3</v>
      </c>
      <c r="J12753" s="62">
        <v>33.479999999999997</v>
      </c>
      <c r="K12753" s="62">
        <v>20</v>
      </c>
      <c r="L12753" s="62">
        <v>919</v>
      </c>
      <c r="M12753" s="62">
        <v>6.38</v>
      </c>
      <c r="N12753" s="62">
        <v>1.67</v>
      </c>
      <c r="O12753" s="62">
        <v>241.19</v>
      </c>
      <c r="P12753" s="63"/>
      <c r="Q12753" s="63"/>
      <c r="R12753" s="63"/>
      <c r="S12753" s="63"/>
      <c r="T12753" s="63"/>
      <c r="U12753" s="63"/>
      <c r="V12753" s="63"/>
      <c r="W12753" s="63"/>
      <c r="X12753" s="63"/>
      <c r="Y12753" s="63"/>
      <c r="Z12753" s="62">
        <v>1145.69</v>
      </c>
      <c r="AA12753" s="62">
        <v>3550</v>
      </c>
      <c r="AB12753" s="62">
        <v>24.65</v>
      </c>
      <c r="AC12753" s="62">
        <v>95.47</v>
      </c>
    </row>
    <row r="12754" spans="1:29" ht="30" x14ac:dyDescent="0.25">
      <c r="A12754" s="61" t="s">
        <v>255</v>
      </c>
      <c r="B12754" s="61" t="s">
        <v>256</v>
      </c>
      <c r="C12754" s="62">
        <v>2010</v>
      </c>
      <c r="D12754" s="61" t="s">
        <v>262</v>
      </c>
      <c r="E12754" s="62">
        <v>60</v>
      </c>
      <c r="F12754" s="62">
        <v>296465</v>
      </c>
      <c r="G12754" s="62">
        <v>83001</v>
      </c>
      <c r="H12754" s="62">
        <v>115.28</v>
      </c>
      <c r="I12754" s="62">
        <v>4941.08</v>
      </c>
      <c r="J12754" s="62">
        <v>275712.45</v>
      </c>
      <c r="K12754" s="62">
        <v>28185.26</v>
      </c>
      <c r="L12754" s="62">
        <v>31657</v>
      </c>
      <c r="M12754" s="62">
        <v>43.97</v>
      </c>
      <c r="N12754" s="62">
        <v>469.75</v>
      </c>
      <c r="O12754" s="62">
        <v>339894.47</v>
      </c>
      <c r="P12754" s="63"/>
      <c r="Q12754" s="63"/>
      <c r="R12754" s="63"/>
      <c r="S12754" s="63"/>
      <c r="T12754" s="63"/>
      <c r="U12754" s="63"/>
      <c r="V12754" s="63"/>
      <c r="W12754" s="63"/>
      <c r="X12754" s="63"/>
      <c r="Y12754" s="63"/>
      <c r="Z12754" s="62">
        <v>3.09</v>
      </c>
      <c r="AA12754" s="62">
        <v>35126</v>
      </c>
      <c r="AB12754" s="62">
        <v>48.79</v>
      </c>
      <c r="AC12754" s="62">
        <v>0.05</v>
      </c>
    </row>
    <row r="12755" spans="1:29" x14ac:dyDescent="0.25">
      <c r="A12755" s="61" t="s">
        <v>295</v>
      </c>
      <c r="B12755" s="61" t="s">
        <v>296</v>
      </c>
      <c r="C12755" s="62">
        <v>2015</v>
      </c>
      <c r="D12755" s="61" t="s">
        <v>78</v>
      </c>
      <c r="E12755" s="62">
        <v>29</v>
      </c>
      <c r="F12755" s="62">
        <v>125201</v>
      </c>
      <c r="G12755" s="62">
        <v>26376</v>
      </c>
      <c r="H12755" s="62">
        <v>75.790000000000006</v>
      </c>
      <c r="I12755" s="62">
        <v>4317.28</v>
      </c>
      <c r="J12755" s="62">
        <v>116436.93</v>
      </c>
      <c r="K12755" s="62">
        <v>0</v>
      </c>
      <c r="L12755" s="63"/>
      <c r="M12755" s="63"/>
      <c r="N12755" s="63"/>
      <c r="O12755" s="63"/>
      <c r="P12755" s="63"/>
      <c r="Q12755" s="63"/>
      <c r="R12755" s="63"/>
      <c r="S12755" s="63"/>
      <c r="T12755" s="63"/>
      <c r="U12755" s="62">
        <v>14401</v>
      </c>
      <c r="V12755" s="62">
        <v>16143</v>
      </c>
      <c r="W12755" s="62">
        <v>46.39</v>
      </c>
      <c r="X12755" s="62">
        <v>496</v>
      </c>
      <c r="Y12755" s="62">
        <v>322351.98</v>
      </c>
      <c r="Z12755" s="62">
        <v>57993</v>
      </c>
      <c r="AA12755" s="62">
        <v>9053</v>
      </c>
      <c r="AB12755" s="62">
        <v>26.01</v>
      </c>
      <c r="AC12755" s="62">
        <v>1999.76</v>
      </c>
    </row>
    <row r="12756" spans="1:29" ht="30" x14ac:dyDescent="0.25">
      <c r="A12756" s="61" t="s">
        <v>173</v>
      </c>
      <c r="B12756" s="61" t="s">
        <v>174</v>
      </c>
      <c r="C12756" s="62">
        <v>2016</v>
      </c>
      <c r="D12756" s="61" t="s">
        <v>75</v>
      </c>
      <c r="E12756" s="62">
        <v>5</v>
      </c>
      <c r="F12756" s="63"/>
      <c r="G12756" s="63"/>
      <c r="H12756" s="63"/>
      <c r="I12756" s="63"/>
      <c r="J12756" s="63"/>
      <c r="K12756" s="62">
        <v>0</v>
      </c>
      <c r="L12756" s="63"/>
      <c r="M12756" s="63"/>
      <c r="N12756" s="63"/>
      <c r="O12756" s="63"/>
      <c r="P12756" s="63"/>
      <c r="Q12756" s="63"/>
      <c r="R12756" s="63"/>
      <c r="S12756" s="63"/>
      <c r="T12756" s="63"/>
      <c r="U12756" s="63"/>
      <c r="V12756" s="63"/>
      <c r="W12756" s="63"/>
      <c r="X12756" s="63"/>
      <c r="Y12756" s="63"/>
      <c r="Z12756" s="62">
        <v>324.92</v>
      </c>
      <c r="AA12756" s="62">
        <v>1592</v>
      </c>
      <c r="AB12756" s="62">
        <v>26.53</v>
      </c>
      <c r="AC12756" s="62">
        <v>64.98</v>
      </c>
    </row>
    <row r="12757" spans="1:29" x14ac:dyDescent="0.25">
      <c r="A12757" s="61" t="s">
        <v>336</v>
      </c>
      <c r="B12757" s="61" t="s">
        <v>337</v>
      </c>
      <c r="C12757" s="62">
        <v>2008</v>
      </c>
      <c r="D12757" s="61" t="s">
        <v>175</v>
      </c>
      <c r="E12757" s="62">
        <v>8</v>
      </c>
      <c r="F12757" s="63"/>
      <c r="G12757" s="63"/>
      <c r="H12757" s="63"/>
      <c r="I12757" s="63"/>
      <c r="J12757" s="63"/>
      <c r="K12757" s="62">
        <v>0</v>
      </c>
      <c r="L12757" s="63"/>
      <c r="M12757" s="63"/>
      <c r="N12757" s="63"/>
      <c r="O12757" s="63"/>
      <c r="P12757" s="63"/>
      <c r="Q12757" s="63"/>
      <c r="R12757" s="63"/>
      <c r="S12757" s="63"/>
      <c r="T12757" s="63"/>
      <c r="U12757" s="63"/>
      <c r="V12757" s="63"/>
      <c r="W12757" s="63"/>
      <c r="X12757" s="63"/>
      <c r="Y12757" s="63"/>
      <c r="Z12757" s="62">
        <v>0</v>
      </c>
      <c r="AA12757" s="63"/>
      <c r="AB12757" s="63"/>
      <c r="AC12757" s="62">
        <v>0</v>
      </c>
    </row>
    <row r="12758" spans="1:29" x14ac:dyDescent="0.25">
      <c r="A12758" s="61" t="s">
        <v>198</v>
      </c>
      <c r="B12758" s="61" t="s">
        <v>199</v>
      </c>
      <c r="C12758" s="62">
        <v>2015</v>
      </c>
      <c r="D12758" s="61" t="s">
        <v>94</v>
      </c>
      <c r="E12758" s="62">
        <v>4</v>
      </c>
      <c r="F12758" s="62">
        <v>0</v>
      </c>
      <c r="G12758" s="62">
        <v>0</v>
      </c>
      <c r="H12758" s="62">
        <v>0</v>
      </c>
      <c r="I12758" s="62">
        <v>0</v>
      </c>
      <c r="J12758" s="62">
        <v>0</v>
      </c>
      <c r="K12758" s="62">
        <v>0</v>
      </c>
      <c r="L12758" s="62">
        <v>0</v>
      </c>
      <c r="M12758" s="62">
        <v>0</v>
      </c>
      <c r="N12758" s="63"/>
      <c r="O12758" s="63"/>
      <c r="P12758" s="63"/>
      <c r="Q12758" s="63"/>
      <c r="R12758" s="63"/>
      <c r="S12758" s="63"/>
      <c r="T12758" s="63"/>
      <c r="U12758" s="63"/>
      <c r="V12758" s="63"/>
      <c r="W12758" s="63"/>
      <c r="X12758" s="63"/>
      <c r="Y12758" s="63"/>
      <c r="Z12758" s="62">
        <v>277</v>
      </c>
      <c r="AA12758" s="62">
        <v>4997</v>
      </c>
      <c r="AB12758" s="62">
        <v>104.1</v>
      </c>
      <c r="AC12758" s="62">
        <v>69.25</v>
      </c>
    </row>
    <row r="12759" spans="1:29" x14ac:dyDescent="0.25">
      <c r="A12759" s="61" t="s">
        <v>140</v>
      </c>
      <c r="B12759" s="61" t="s">
        <v>141</v>
      </c>
      <c r="C12759" s="62">
        <v>2014</v>
      </c>
      <c r="D12759" s="61" t="s">
        <v>72</v>
      </c>
      <c r="E12759" s="62">
        <v>59</v>
      </c>
      <c r="F12759" s="63"/>
      <c r="G12759" s="63"/>
      <c r="H12759" s="63"/>
      <c r="I12759" s="63"/>
      <c r="J12759" s="63"/>
      <c r="K12759" s="62">
        <v>0</v>
      </c>
      <c r="L12759" s="63"/>
      <c r="M12759" s="63"/>
      <c r="N12759" s="63"/>
      <c r="O12759" s="63"/>
      <c r="P12759" s="63"/>
      <c r="Q12759" s="63"/>
      <c r="R12759" s="63"/>
      <c r="S12759" s="63"/>
      <c r="T12759" s="63"/>
      <c r="U12759" s="63"/>
      <c r="V12759" s="63"/>
      <c r="W12759" s="63"/>
      <c r="X12759" s="63"/>
      <c r="Y12759" s="63"/>
      <c r="Z12759" s="62">
        <v>0</v>
      </c>
      <c r="AA12759" s="63"/>
      <c r="AB12759" s="63"/>
      <c r="AC12759" s="62">
        <v>0</v>
      </c>
    </row>
    <row r="12760" spans="1:29" ht="30" x14ac:dyDescent="0.25">
      <c r="A12760" s="61" t="s">
        <v>356</v>
      </c>
      <c r="B12760" s="61" t="s">
        <v>357</v>
      </c>
      <c r="C12760" s="62">
        <v>2012</v>
      </c>
      <c r="D12760" s="61" t="s">
        <v>94</v>
      </c>
      <c r="E12760" s="62">
        <v>1</v>
      </c>
      <c r="F12760" s="63"/>
      <c r="G12760" s="63"/>
      <c r="H12760" s="63"/>
      <c r="I12760" s="63"/>
      <c r="J12760" s="63"/>
      <c r="K12760" s="62">
        <v>0</v>
      </c>
      <c r="L12760" s="63"/>
      <c r="M12760" s="63"/>
      <c r="N12760" s="63"/>
      <c r="O12760" s="63"/>
      <c r="P12760" s="63"/>
      <c r="Q12760" s="63"/>
      <c r="R12760" s="63"/>
      <c r="S12760" s="63"/>
      <c r="T12760" s="63"/>
      <c r="U12760" s="63"/>
      <c r="V12760" s="63"/>
      <c r="W12760" s="63"/>
      <c r="X12760" s="63"/>
      <c r="Y12760" s="63"/>
      <c r="Z12760" s="62">
        <v>212</v>
      </c>
      <c r="AA12760" s="62">
        <v>2636</v>
      </c>
      <c r="AB12760" s="62">
        <v>219.67</v>
      </c>
      <c r="AC12760" s="62">
        <v>212</v>
      </c>
    </row>
    <row r="12761" spans="1:29" x14ac:dyDescent="0.25">
      <c r="A12761" s="61" t="s">
        <v>466</v>
      </c>
      <c r="B12761" s="61" t="s">
        <v>467</v>
      </c>
      <c r="C12761" s="62">
        <v>2016</v>
      </c>
      <c r="D12761" s="61" t="s">
        <v>75</v>
      </c>
      <c r="E12761" s="62">
        <v>6</v>
      </c>
      <c r="F12761" s="62">
        <v>101200</v>
      </c>
      <c r="G12761" s="62">
        <v>21063</v>
      </c>
      <c r="H12761" s="62">
        <v>292.54000000000002</v>
      </c>
      <c r="I12761" s="62">
        <v>16866.669999999998</v>
      </c>
      <c r="J12761" s="62">
        <v>94116</v>
      </c>
      <c r="K12761" s="62">
        <v>0</v>
      </c>
      <c r="L12761" s="63"/>
      <c r="M12761" s="63"/>
      <c r="N12761" s="63"/>
      <c r="O12761" s="63"/>
      <c r="P12761" s="63"/>
      <c r="Q12761" s="63"/>
      <c r="R12761" s="63"/>
      <c r="S12761" s="63"/>
      <c r="T12761" s="63"/>
      <c r="U12761" s="63"/>
      <c r="V12761" s="63"/>
      <c r="W12761" s="63"/>
      <c r="X12761" s="63"/>
      <c r="Y12761" s="63"/>
      <c r="Z12761" s="62">
        <v>13.64</v>
      </c>
      <c r="AA12761" s="62">
        <v>990</v>
      </c>
      <c r="AB12761" s="62">
        <v>13.75</v>
      </c>
      <c r="AC12761" s="62">
        <v>2.27</v>
      </c>
    </row>
    <row r="12762" spans="1:29" x14ac:dyDescent="0.25">
      <c r="A12762" s="61" t="s">
        <v>163</v>
      </c>
      <c r="B12762" s="61" t="s">
        <v>164</v>
      </c>
      <c r="C12762" s="62">
        <v>2007</v>
      </c>
      <c r="D12762" s="61" t="s">
        <v>382</v>
      </c>
      <c r="E12762" s="62">
        <v>16</v>
      </c>
      <c r="F12762" s="62">
        <v>64400</v>
      </c>
      <c r="G12762" s="62">
        <v>10834</v>
      </c>
      <c r="H12762" s="62">
        <v>56.43</v>
      </c>
      <c r="I12762" s="62">
        <v>4025</v>
      </c>
      <c r="J12762" s="62">
        <v>59892</v>
      </c>
      <c r="K12762" s="62">
        <v>3852.44</v>
      </c>
      <c r="L12762" s="62">
        <v>3218</v>
      </c>
      <c r="M12762" s="62">
        <v>16.760000000000002</v>
      </c>
      <c r="N12762" s="62">
        <v>240.78</v>
      </c>
      <c r="O12762" s="62">
        <v>46457.73</v>
      </c>
      <c r="P12762" s="63"/>
      <c r="Q12762" s="63"/>
      <c r="R12762" s="63"/>
      <c r="S12762" s="63"/>
      <c r="T12762" s="63"/>
      <c r="U12762" s="63"/>
      <c r="V12762" s="63"/>
      <c r="W12762" s="63"/>
      <c r="X12762" s="63"/>
      <c r="Y12762" s="63"/>
      <c r="Z12762" s="62">
        <v>62000</v>
      </c>
      <c r="AA12762" s="62">
        <v>3845</v>
      </c>
      <c r="AB12762" s="62">
        <v>20.03</v>
      </c>
      <c r="AC12762" s="62">
        <v>3875</v>
      </c>
    </row>
    <row r="12763" spans="1:29" x14ac:dyDescent="0.25">
      <c r="A12763" s="61" t="s">
        <v>471</v>
      </c>
      <c r="B12763" s="61" t="s">
        <v>472</v>
      </c>
      <c r="C12763" s="62">
        <v>2015</v>
      </c>
      <c r="D12763" s="61" t="s">
        <v>99</v>
      </c>
      <c r="E12763" s="62">
        <v>40</v>
      </c>
      <c r="F12763" s="62">
        <v>35474</v>
      </c>
      <c r="G12763" s="62">
        <v>6279</v>
      </c>
      <c r="H12763" s="62">
        <v>13.08</v>
      </c>
      <c r="I12763" s="62">
        <v>886.85</v>
      </c>
      <c r="J12763" s="62">
        <v>32990.82</v>
      </c>
      <c r="K12763" s="62">
        <v>15597.48</v>
      </c>
      <c r="L12763" s="62">
        <v>23355</v>
      </c>
      <c r="M12763" s="62">
        <v>48.66</v>
      </c>
      <c r="N12763" s="62">
        <v>389.94</v>
      </c>
      <c r="O12763" s="62">
        <v>188094.67</v>
      </c>
      <c r="P12763" s="63"/>
      <c r="Q12763" s="63"/>
      <c r="R12763" s="63"/>
      <c r="S12763" s="63"/>
      <c r="T12763" s="63"/>
      <c r="U12763" s="63"/>
      <c r="V12763" s="63"/>
      <c r="W12763" s="63"/>
      <c r="X12763" s="63"/>
      <c r="Y12763" s="63"/>
      <c r="Z12763" s="62">
        <v>111770</v>
      </c>
      <c r="AA12763" s="62">
        <v>13146</v>
      </c>
      <c r="AB12763" s="62">
        <v>27.39</v>
      </c>
      <c r="AC12763" s="62">
        <v>2794.25</v>
      </c>
    </row>
    <row r="12764" spans="1:29" ht="30" x14ac:dyDescent="0.25">
      <c r="A12764" s="61" t="s">
        <v>446</v>
      </c>
      <c r="B12764" s="61" t="s">
        <v>447</v>
      </c>
      <c r="C12764" s="62">
        <v>2018</v>
      </c>
      <c r="D12764" s="61" t="s">
        <v>83</v>
      </c>
      <c r="E12764" s="62">
        <v>12</v>
      </c>
      <c r="F12764" s="62">
        <v>1088</v>
      </c>
      <c r="G12764" s="62">
        <v>301</v>
      </c>
      <c r="H12764" s="62">
        <v>2.09</v>
      </c>
      <c r="I12764" s="62">
        <v>90.67</v>
      </c>
      <c r="J12764" s="62">
        <v>1011.84</v>
      </c>
      <c r="K12764" s="62">
        <v>0</v>
      </c>
      <c r="L12764" s="63"/>
      <c r="M12764" s="63"/>
      <c r="N12764" s="63"/>
      <c r="O12764" s="63"/>
      <c r="P12764" s="63"/>
      <c r="Q12764" s="63"/>
      <c r="R12764" s="63"/>
      <c r="S12764" s="63"/>
      <c r="T12764" s="63"/>
      <c r="U12764" s="63"/>
      <c r="V12764" s="63"/>
      <c r="W12764" s="63"/>
      <c r="X12764" s="63"/>
      <c r="Y12764" s="63"/>
      <c r="Z12764" s="62">
        <v>35511</v>
      </c>
      <c r="AA12764" s="62">
        <v>1856</v>
      </c>
      <c r="AB12764" s="62">
        <v>12.89</v>
      </c>
      <c r="AC12764" s="62">
        <v>2959.25</v>
      </c>
    </row>
    <row r="12765" spans="1:29" ht="30" x14ac:dyDescent="0.25">
      <c r="A12765" s="61" t="s">
        <v>293</v>
      </c>
      <c r="B12765" s="61" t="s">
        <v>294</v>
      </c>
      <c r="C12765" s="62">
        <v>2010</v>
      </c>
      <c r="D12765" s="61" t="s">
        <v>438</v>
      </c>
      <c r="E12765" s="62">
        <v>4</v>
      </c>
      <c r="F12765" s="62">
        <v>0</v>
      </c>
      <c r="G12765" s="62">
        <v>0</v>
      </c>
      <c r="H12765" s="62">
        <v>0</v>
      </c>
      <c r="I12765" s="62">
        <v>0</v>
      </c>
      <c r="J12765" s="62">
        <v>0</v>
      </c>
      <c r="K12765" s="62">
        <v>0</v>
      </c>
      <c r="L12765" s="62">
        <v>0</v>
      </c>
      <c r="M12765" s="62">
        <v>0</v>
      </c>
      <c r="N12765" s="63"/>
      <c r="O12765" s="63"/>
      <c r="P12765" s="62">
        <v>0</v>
      </c>
      <c r="Q12765" s="62">
        <v>0</v>
      </c>
      <c r="R12765" s="62">
        <v>0</v>
      </c>
      <c r="S12765" s="62">
        <v>0</v>
      </c>
      <c r="T12765" s="62">
        <v>0</v>
      </c>
      <c r="U12765" s="62">
        <v>0</v>
      </c>
      <c r="V12765" s="62">
        <v>0</v>
      </c>
      <c r="W12765" s="62">
        <v>0</v>
      </c>
      <c r="X12765" s="62">
        <v>0</v>
      </c>
      <c r="Y12765" s="62">
        <v>0</v>
      </c>
      <c r="Z12765" s="62">
        <v>0.3</v>
      </c>
      <c r="AA12765" s="62">
        <v>526</v>
      </c>
      <c r="AB12765" s="62">
        <v>10.96</v>
      </c>
      <c r="AC12765" s="62">
        <v>7.0000000000000007E-2</v>
      </c>
    </row>
    <row r="12766" spans="1:29" x14ac:dyDescent="0.25">
      <c r="A12766" s="61" t="s">
        <v>336</v>
      </c>
      <c r="B12766" s="61" t="s">
        <v>337</v>
      </c>
      <c r="C12766" s="62">
        <v>2016</v>
      </c>
      <c r="D12766" s="61" t="s">
        <v>78</v>
      </c>
      <c r="E12766" s="62">
        <v>72</v>
      </c>
      <c r="F12766" s="62">
        <v>595715</v>
      </c>
      <c r="G12766" s="62">
        <v>105619</v>
      </c>
      <c r="H12766" s="62">
        <v>122.24</v>
      </c>
      <c r="I12766" s="62">
        <v>8273.82</v>
      </c>
      <c r="J12766" s="62">
        <v>554014.94999999995</v>
      </c>
      <c r="K12766" s="62">
        <v>0</v>
      </c>
      <c r="L12766" s="63"/>
      <c r="M12766" s="63"/>
      <c r="N12766" s="63"/>
      <c r="O12766" s="63"/>
      <c r="P12766" s="63"/>
      <c r="Q12766" s="63"/>
      <c r="R12766" s="63"/>
      <c r="S12766" s="63"/>
      <c r="T12766" s="63"/>
      <c r="U12766" s="63"/>
      <c r="V12766" s="63"/>
      <c r="W12766" s="63"/>
      <c r="X12766" s="63"/>
      <c r="Y12766" s="63"/>
      <c r="Z12766" s="62">
        <v>268300</v>
      </c>
      <c r="AA12766" s="62">
        <v>33418</v>
      </c>
      <c r="AB12766" s="62">
        <v>38.68</v>
      </c>
      <c r="AC12766" s="62">
        <v>3726.39</v>
      </c>
    </row>
    <row r="12767" spans="1:29" ht="30" x14ac:dyDescent="0.25">
      <c r="A12767" s="61" t="s">
        <v>277</v>
      </c>
      <c r="B12767" s="61" t="s">
        <v>278</v>
      </c>
      <c r="C12767" s="62">
        <v>2018</v>
      </c>
      <c r="D12767" s="61" t="s">
        <v>99</v>
      </c>
      <c r="E12767" s="62">
        <v>48</v>
      </c>
      <c r="F12767" s="62">
        <v>313340</v>
      </c>
      <c r="G12767" s="62">
        <v>39497</v>
      </c>
      <c r="H12767" s="62">
        <v>68.569999999999993</v>
      </c>
      <c r="I12767" s="62">
        <v>6527.92</v>
      </c>
      <c r="J12767" s="62">
        <v>291406.2</v>
      </c>
      <c r="K12767" s="62">
        <v>0</v>
      </c>
      <c r="L12767" s="63"/>
      <c r="M12767" s="63"/>
      <c r="N12767" s="63"/>
      <c r="O12767" s="63"/>
      <c r="P12767" s="63"/>
      <c r="Q12767" s="63"/>
      <c r="R12767" s="63"/>
      <c r="S12767" s="63"/>
      <c r="T12767" s="63"/>
      <c r="U12767" s="63"/>
      <c r="V12767" s="63"/>
      <c r="W12767" s="63"/>
      <c r="X12767" s="63"/>
      <c r="Y12767" s="63"/>
      <c r="Z12767" s="62">
        <v>115200</v>
      </c>
      <c r="AA12767" s="62">
        <v>6840</v>
      </c>
      <c r="AB12767" s="62">
        <v>11.88</v>
      </c>
      <c r="AC12767" s="62">
        <v>2400</v>
      </c>
    </row>
    <row r="12768" spans="1:29" x14ac:dyDescent="0.25">
      <c r="A12768" s="61" t="s">
        <v>208</v>
      </c>
      <c r="B12768" s="61" t="s">
        <v>209</v>
      </c>
      <c r="C12768" s="62">
        <v>2011</v>
      </c>
      <c r="D12768" s="61" t="s">
        <v>75</v>
      </c>
      <c r="E12768" s="62">
        <v>22</v>
      </c>
      <c r="F12768" s="62">
        <v>33931</v>
      </c>
      <c r="G12768" s="62">
        <v>5653</v>
      </c>
      <c r="H12768" s="62">
        <v>21.41</v>
      </c>
      <c r="I12768" s="62">
        <v>1542.32</v>
      </c>
      <c r="J12768" s="62">
        <v>31555.83</v>
      </c>
      <c r="K12768" s="62">
        <v>24252</v>
      </c>
      <c r="L12768" s="62">
        <v>24279</v>
      </c>
      <c r="M12768" s="62">
        <v>91.97</v>
      </c>
      <c r="N12768" s="62">
        <v>1102.3599999999999</v>
      </c>
      <c r="O12768" s="62">
        <v>292462.14</v>
      </c>
      <c r="P12768" s="63"/>
      <c r="Q12768" s="63"/>
      <c r="R12768" s="63"/>
      <c r="S12768" s="63"/>
      <c r="T12768" s="63"/>
      <c r="U12768" s="63"/>
      <c r="V12768" s="63"/>
      <c r="W12768" s="63"/>
      <c r="X12768" s="63"/>
      <c r="Y12768" s="63"/>
      <c r="Z12768" s="62">
        <v>7541</v>
      </c>
      <c r="AA12768" s="62">
        <v>31121</v>
      </c>
      <c r="AB12768" s="62">
        <v>117.88</v>
      </c>
      <c r="AC12768" s="62">
        <v>342.77</v>
      </c>
    </row>
    <row r="12769" spans="1:29" x14ac:dyDescent="0.25">
      <c r="A12769" s="61" t="s">
        <v>235</v>
      </c>
      <c r="B12769" s="61" t="s">
        <v>236</v>
      </c>
      <c r="C12769" s="62">
        <v>2012</v>
      </c>
      <c r="D12769" s="61" t="s">
        <v>86</v>
      </c>
      <c r="E12769" s="62">
        <v>69</v>
      </c>
      <c r="F12769" s="62">
        <v>11929</v>
      </c>
      <c r="G12769" s="62">
        <v>2234</v>
      </c>
      <c r="H12769" s="62">
        <v>2.7</v>
      </c>
      <c r="I12769" s="62">
        <v>172.88</v>
      </c>
      <c r="J12769" s="62">
        <v>11093.97</v>
      </c>
      <c r="K12769" s="62">
        <v>0</v>
      </c>
      <c r="L12769" s="63"/>
      <c r="M12769" s="63"/>
      <c r="N12769" s="63"/>
      <c r="O12769" s="63"/>
      <c r="P12769" s="63"/>
      <c r="Q12769" s="63"/>
      <c r="R12769" s="63"/>
      <c r="S12769" s="63"/>
      <c r="T12769" s="63"/>
      <c r="U12769" s="63"/>
      <c r="V12769" s="63"/>
      <c r="W12769" s="63"/>
      <c r="X12769" s="63"/>
      <c r="Y12769" s="63"/>
      <c r="Z12769" s="62">
        <v>510210</v>
      </c>
      <c r="AA12769" s="62">
        <v>16395</v>
      </c>
      <c r="AB12769" s="62">
        <v>19.8</v>
      </c>
      <c r="AC12769" s="62">
        <v>7394.35</v>
      </c>
    </row>
    <row r="12770" spans="1:29" ht="30" x14ac:dyDescent="0.25">
      <c r="A12770" s="61" t="s">
        <v>528</v>
      </c>
      <c r="B12770" s="61" t="s">
        <v>529</v>
      </c>
      <c r="C12770" s="62">
        <v>2003</v>
      </c>
      <c r="D12770" s="61" t="s">
        <v>99</v>
      </c>
      <c r="E12770" s="62">
        <v>36</v>
      </c>
      <c r="F12770" s="62">
        <v>113761</v>
      </c>
      <c r="G12770" s="62">
        <v>10728</v>
      </c>
      <c r="H12770" s="62">
        <v>24.83</v>
      </c>
      <c r="I12770" s="62">
        <v>3160.03</v>
      </c>
      <c r="J12770" s="62">
        <v>105797.73</v>
      </c>
      <c r="K12770" s="62">
        <v>0</v>
      </c>
      <c r="L12770" s="63"/>
      <c r="M12770" s="63"/>
      <c r="N12770" s="63"/>
      <c r="O12770" s="63"/>
      <c r="P12770" s="63"/>
      <c r="Q12770" s="63"/>
      <c r="R12770" s="63"/>
      <c r="S12770" s="63"/>
      <c r="T12770" s="63"/>
      <c r="U12770" s="63"/>
      <c r="V12770" s="63"/>
      <c r="W12770" s="63"/>
      <c r="X12770" s="63"/>
      <c r="Y12770" s="63"/>
      <c r="Z12770" s="62">
        <v>0</v>
      </c>
      <c r="AA12770" s="63"/>
      <c r="AB12770" s="63"/>
      <c r="AC12770" s="62">
        <v>0</v>
      </c>
    </row>
    <row r="12771" spans="1:29" x14ac:dyDescent="0.25">
      <c r="A12771" s="61" t="s">
        <v>558</v>
      </c>
      <c r="B12771" s="61" t="s">
        <v>559</v>
      </c>
      <c r="C12771" s="62">
        <v>2018</v>
      </c>
      <c r="D12771" s="61" t="s">
        <v>75</v>
      </c>
      <c r="E12771" s="62">
        <v>6</v>
      </c>
      <c r="F12771" s="62">
        <v>46</v>
      </c>
      <c r="G12771" s="62">
        <v>90</v>
      </c>
      <c r="H12771" s="62">
        <v>1.25</v>
      </c>
      <c r="I12771" s="62">
        <v>7.67</v>
      </c>
      <c r="J12771" s="62">
        <v>42.78</v>
      </c>
      <c r="K12771" s="62">
        <v>0</v>
      </c>
      <c r="L12771" s="63"/>
      <c r="M12771" s="63"/>
      <c r="N12771" s="63"/>
      <c r="O12771" s="63"/>
      <c r="P12771" s="63"/>
      <c r="Q12771" s="63"/>
      <c r="R12771" s="63"/>
      <c r="S12771" s="63"/>
      <c r="T12771" s="63"/>
      <c r="U12771" s="63"/>
      <c r="V12771" s="63"/>
      <c r="W12771" s="63"/>
      <c r="X12771" s="63"/>
      <c r="Y12771" s="63"/>
      <c r="Z12771" s="62">
        <v>0</v>
      </c>
      <c r="AA12771" s="63"/>
      <c r="AB12771" s="63"/>
      <c r="AC12771" s="62">
        <v>0</v>
      </c>
    </row>
    <row r="12772" spans="1:29" x14ac:dyDescent="0.25">
      <c r="A12772" s="61" t="s">
        <v>484</v>
      </c>
      <c r="B12772" s="61" t="s">
        <v>485</v>
      </c>
      <c r="C12772" s="62">
        <v>2009</v>
      </c>
      <c r="D12772" s="61" t="s">
        <v>86</v>
      </c>
      <c r="E12772" s="62">
        <v>28</v>
      </c>
      <c r="F12772" s="62">
        <v>1750</v>
      </c>
      <c r="G12772" s="62">
        <v>1414</v>
      </c>
      <c r="H12772" s="62">
        <v>4.21</v>
      </c>
      <c r="I12772" s="62">
        <v>62.5</v>
      </c>
      <c r="J12772" s="62">
        <v>1627.5</v>
      </c>
      <c r="K12772" s="62">
        <v>33823.47</v>
      </c>
      <c r="L12772" s="62">
        <v>48882</v>
      </c>
      <c r="M12772" s="62">
        <v>145.47999999999999</v>
      </c>
      <c r="N12772" s="63"/>
      <c r="O12772" s="63"/>
      <c r="P12772" s="63"/>
      <c r="Q12772" s="63"/>
      <c r="R12772" s="63"/>
      <c r="S12772" s="63"/>
      <c r="T12772" s="63"/>
      <c r="U12772" s="63"/>
      <c r="V12772" s="63"/>
      <c r="W12772" s="63"/>
      <c r="X12772" s="63"/>
      <c r="Y12772" s="63"/>
      <c r="Z12772" s="62">
        <v>0</v>
      </c>
      <c r="AA12772" s="63"/>
      <c r="AB12772" s="63"/>
      <c r="AC12772" s="62">
        <v>0</v>
      </c>
    </row>
    <row r="12773" spans="1:29" ht="30" x14ac:dyDescent="0.25">
      <c r="A12773" s="61" t="s">
        <v>378</v>
      </c>
      <c r="B12773" s="61" t="s">
        <v>379</v>
      </c>
      <c r="C12773" s="62">
        <v>2007</v>
      </c>
      <c r="D12773" s="61" t="s">
        <v>99</v>
      </c>
      <c r="E12773" s="62">
        <v>37</v>
      </c>
      <c r="F12773" s="62">
        <v>360000</v>
      </c>
      <c r="G12773" s="62">
        <v>51697</v>
      </c>
      <c r="H12773" s="62">
        <v>116.43</v>
      </c>
      <c r="I12773" s="62">
        <v>9729.73</v>
      </c>
      <c r="J12773" s="62">
        <v>334800</v>
      </c>
      <c r="K12773" s="62">
        <v>2.91</v>
      </c>
      <c r="L12773" s="62">
        <v>51</v>
      </c>
      <c r="M12773" s="62">
        <v>0.11</v>
      </c>
      <c r="N12773" s="63"/>
      <c r="O12773" s="63"/>
      <c r="P12773" s="62">
        <v>0</v>
      </c>
      <c r="Q12773" s="62">
        <v>0</v>
      </c>
      <c r="R12773" s="62">
        <v>0</v>
      </c>
      <c r="S12773" s="62">
        <v>0</v>
      </c>
      <c r="T12773" s="62">
        <v>0</v>
      </c>
      <c r="U12773" s="62">
        <v>0</v>
      </c>
      <c r="V12773" s="62">
        <v>0</v>
      </c>
      <c r="W12773" s="62">
        <v>0</v>
      </c>
      <c r="X12773" s="62">
        <v>0</v>
      </c>
      <c r="Y12773" s="62">
        <v>0</v>
      </c>
      <c r="Z12773" s="62">
        <v>109566</v>
      </c>
      <c r="AA12773" s="62">
        <v>7377</v>
      </c>
      <c r="AB12773" s="62">
        <v>16.61</v>
      </c>
      <c r="AC12773" s="62">
        <v>2961.24</v>
      </c>
    </row>
    <row r="12774" spans="1:29" ht="30" x14ac:dyDescent="0.25">
      <c r="A12774" s="61" t="s">
        <v>100</v>
      </c>
      <c r="B12774" s="61" t="s">
        <v>101</v>
      </c>
      <c r="C12774" s="62">
        <v>2010</v>
      </c>
      <c r="D12774" s="61" t="s">
        <v>78</v>
      </c>
      <c r="E12774" s="62">
        <v>52</v>
      </c>
      <c r="F12774" s="62">
        <v>593572</v>
      </c>
      <c r="G12774" s="62">
        <v>475084</v>
      </c>
      <c r="H12774" s="62">
        <v>761.35</v>
      </c>
      <c r="I12774" s="62">
        <v>11414.85</v>
      </c>
      <c r="J12774" s="62">
        <v>552021.96</v>
      </c>
      <c r="K12774" s="62">
        <v>0</v>
      </c>
      <c r="L12774" s="63"/>
      <c r="M12774" s="63"/>
      <c r="N12774" s="63"/>
      <c r="O12774" s="63"/>
      <c r="P12774" s="62">
        <v>810</v>
      </c>
      <c r="Q12774" s="62">
        <v>587</v>
      </c>
      <c r="R12774" s="62">
        <v>0.94</v>
      </c>
      <c r="S12774" s="62">
        <v>15</v>
      </c>
      <c r="T12774" s="62">
        <v>10261.89</v>
      </c>
      <c r="U12774" s="63"/>
      <c r="V12774" s="63"/>
      <c r="W12774" s="63"/>
      <c r="X12774" s="63"/>
      <c r="Y12774" s="63"/>
      <c r="Z12774" s="62">
        <v>67807</v>
      </c>
      <c r="AA12774" s="62">
        <v>5119</v>
      </c>
      <c r="AB12774" s="62">
        <v>8.1999999999999993</v>
      </c>
      <c r="AC12774" s="62">
        <v>1303.98</v>
      </c>
    </row>
    <row r="12775" spans="1:29" x14ac:dyDescent="0.25">
      <c r="A12775" s="61" t="s">
        <v>70</v>
      </c>
      <c r="B12775" s="61" t="s">
        <v>71</v>
      </c>
      <c r="C12775" s="62">
        <v>2015</v>
      </c>
      <c r="D12775" s="61" t="s">
        <v>94</v>
      </c>
      <c r="E12775" s="62">
        <v>24</v>
      </c>
      <c r="F12775" s="62">
        <v>215936</v>
      </c>
      <c r="G12775" s="62">
        <v>41710</v>
      </c>
      <c r="H12775" s="62">
        <v>144.83000000000001</v>
      </c>
      <c r="I12775" s="62">
        <v>8997.33</v>
      </c>
      <c r="J12775" s="62">
        <v>200820.48000000001</v>
      </c>
      <c r="K12775" s="62">
        <v>17539</v>
      </c>
      <c r="L12775" s="62">
        <v>24041</v>
      </c>
      <c r="M12775" s="62">
        <v>83.48</v>
      </c>
      <c r="N12775" s="62">
        <v>730.79</v>
      </c>
      <c r="O12775" s="62">
        <v>211508.06</v>
      </c>
      <c r="P12775" s="63"/>
      <c r="Q12775" s="63"/>
      <c r="R12775" s="63"/>
      <c r="S12775" s="63"/>
      <c r="T12775" s="63"/>
      <c r="U12775" s="63"/>
      <c r="V12775" s="63"/>
      <c r="W12775" s="63"/>
      <c r="X12775" s="63"/>
      <c r="Y12775" s="63"/>
      <c r="Z12775" s="62">
        <v>2317</v>
      </c>
      <c r="AA12775" s="62">
        <v>22333</v>
      </c>
      <c r="AB12775" s="62">
        <v>77.55</v>
      </c>
      <c r="AC12775" s="62">
        <v>96.54</v>
      </c>
    </row>
    <row r="12776" spans="1:29" x14ac:dyDescent="0.25">
      <c r="A12776" s="61" t="s">
        <v>376</v>
      </c>
      <c r="B12776" s="61" t="s">
        <v>377</v>
      </c>
      <c r="C12776" s="62">
        <v>2014</v>
      </c>
      <c r="D12776" s="61" t="s">
        <v>86</v>
      </c>
      <c r="E12776" s="62">
        <v>56</v>
      </c>
      <c r="F12776" s="62">
        <v>356799</v>
      </c>
      <c r="G12776" s="62">
        <v>47097</v>
      </c>
      <c r="H12776" s="62">
        <v>70.08</v>
      </c>
      <c r="I12776" s="62">
        <v>6371.41</v>
      </c>
      <c r="J12776" s="62">
        <v>331823.07</v>
      </c>
      <c r="K12776" s="62">
        <v>39964.11</v>
      </c>
      <c r="L12776" s="62">
        <v>46428</v>
      </c>
      <c r="M12776" s="62">
        <v>69.09</v>
      </c>
      <c r="N12776" s="62">
        <v>713.64</v>
      </c>
      <c r="O12776" s="62">
        <v>481939.22</v>
      </c>
      <c r="P12776" s="63"/>
      <c r="Q12776" s="63"/>
      <c r="R12776" s="63"/>
      <c r="S12776" s="63"/>
      <c r="T12776" s="63"/>
      <c r="U12776" s="63"/>
      <c r="V12776" s="63"/>
      <c r="W12776" s="63"/>
      <c r="X12776" s="63"/>
      <c r="Y12776" s="63"/>
      <c r="Z12776" s="62">
        <v>708575</v>
      </c>
      <c r="AA12776" s="62">
        <v>47060</v>
      </c>
      <c r="AB12776" s="62">
        <v>70.03</v>
      </c>
      <c r="AC12776" s="62">
        <v>12653.13</v>
      </c>
    </row>
    <row r="12777" spans="1:29" x14ac:dyDescent="0.25">
      <c r="A12777" s="61" t="s">
        <v>229</v>
      </c>
      <c r="B12777" s="61" t="s">
        <v>230</v>
      </c>
      <c r="C12777" s="62">
        <v>2017</v>
      </c>
      <c r="D12777" s="61" t="s">
        <v>86</v>
      </c>
      <c r="E12777" s="62">
        <v>127</v>
      </c>
      <c r="F12777" s="62">
        <v>20437</v>
      </c>
      <c r="G12777" s="62">
        <v>6052</v>
      </c>
      <c r="H12777" s="62">
        <v>3.97</v>
      </c>
      <c r="I12777" s="62">
        <v>160.91999999999999</v>
      </c>
      <c r="J12777" s="62">
        <v>19006.41</v>
      </c>
      <c r="K12777" s="62">
        <v>4637.25</v>
      </c>
      <c r="L12777" s="62">
        <v>6722</v>
      </c>
      <c r="M12777" s="62">
        <v>4.41</v>
      </c>
      <c r="N12777" s="62">
        <v>36.51</v>
      </c>
      <c r="O12777" s="62">
        <v>55921.93</v>
      </c>
      <c r="P12777" s="63"/>
      <c r="Q12777" s="63"/>
      <c r="R12777" s="63"/>
      <c r="S12777" s="63"/>
      <c r="T12777" s="63"/>
      <c r="U12777" s="63"/>
      <c r="V12777" s="63"/>
      <c r="W12777" s="63"/>
      <c r="X12777" s="63"/>
      <c r="Y12777" s="63"/>
      <c r="Z12777" s="62">
        <v>0</v>
      </c>
      <c r="AA12777" s="62">
        <v>165276</v>
      </c>
      <c r="AB12777" s="62">
        <v>108.45</v>
      </c>
      <c r="AC12777" s="62">
        <v>0</v>
      </c>
    </row>
    <row r="12778" spans="1:29" ht="30" x14ac:dyDescent="0.25">
      <c r="A12778" s="61" t="s">
        <v>350</v>
      </c>
      <c r="B12778" s="61" t="s">
        <v>351</v>
      </c>
      <c r="C12778" s="62">
        <v>2018</v>
      </c>
      <c r="D12778" s="61" t="s">
        <v>75</v>
      </c>
      <c r="E12778" s="62">
        <v>7</v>
      </c>
      <c r="F12778" s="62">
        <v>3479</v>
      </c>
      <c r="G12778" s="62">
        <v>735</v>
      </c>
      <c r="H12778" s="62">
        <v>8.75</v>
      </c>
      <c r="I12778" s="62">
        <v>497</v>
      </c>
      <c r="J12778" s="62">
        <v>3235.47</v>
      </c>
      <c r="K12778" s="62">
        <v>0</v>
      </c>
      <c r="L12778" s="63"/>
      <c r="M12778" s="63"/>
      <c r="N12778" s="63"/>
      <c r="O12778" s="63"/>
      <c r="P12778" s="63"/>
      <c r="Q12778" s="63"/>
      <c r="R12778" s="63"/>
      <c r="S12778" s="63"/>
      <c r="T12778" s="63"/>
      <c r="U12778" s="63"/>
      <c r="V12778" s="63"/>
      <c r="W12778" s="63"/>
      <c r="X12778" s="63"/>
      <c r="Y12778" s="63"/>
      <c r="Z12778" s="62">
        <v>41.05</v>
      </c>
      <c r="AA12778" s="62">
        <v>3899</v>
      </c>
      <c r="AB12778" s="62">
        <v>46.42</v>
      </c>
      <c r="AC12778" s="62">
        <v>5.86</v>
      </c>
    </row>
    <row r="12779" spans="1:29" x14ac:dyDescent="0.25">
      <c r="A12779" s="61" t="s">
        <v>202</v>
      </c>
      <c r="B12779" s="61" t="s">
        <v>203</v>
      </c>
      <c r="C12779" s="62">
        <v>2018</v>
      </c>
      <c r="D12779" s="61" t="s">
        <v>99</v>
      </c>
      <c r="E12779" s="62">
        <v>24</v>
      </c>
      <c r="F12779" s="62">
        <v>148070</v>
      </c>
      <c r="G12779" s="62">
        <v>34206</v>
      </c>
      <c r="H12779" s="62">
        <v>118.77</v>
      </c>
      <c r="I12779" s="62">
        <v>6169.58</v>
      </c>
      <c r="J12779" s="62">
        <v>137705.1</v>
      </c>
      <c r="K12779" s="62">
        <v>0</v>
      </c>
      <c r="L12779" s="63"/>
      <c r="M12779" s="63"/>
      <c r="N12779" s="63"/>
      <c r="O12779" s="63"/>
      <c r="P12779" s="63"/>
      <c r="Q12779" s="63"/>
      <c r="R12779" s="63"/>
      <c r="S12779" s="63"/>
      <c r="T12779" s="63"/>
      <c r="U12779" s="63"/>
      <c r="V12779" s="63"/>
      <c r="W12779" s="63"/>
      <c r="X12779" s="63"/>
      <c r="Y12779" s="63"/>
      <c r="Z12779" s="62">
        <v>31534</v>
      </c>
      <c r="AA12779" s="62">
        <v>1909</v>
      </c>
      <c r="AB12779" s="62">
        <v>6.63</v>
      </c>
      <c r="AC12779" s="62">
        <v>1313.92</v>
      </c>
    </row>
    <row r="12780" spans="1:29" ht="30" x14ac:dyDescent="0.25">
      <c r="A12780" s="61" t="s">
        <v>142</v>
      </c>
      <c r="B12780" s="61" t="s">
        <v>143</v>
      </c>
      <c r="C12780" s="62">
        <v>2016</v>
      </c>
      <c r="D12780" s="61" t="s">
        <v>301</v>
      </c>
      <c r="E12780" s="62">
        <v>5</v>
      </c>
      <c r="F12780" s="62">
        <v>34092</v>
      </c>
      <c r="G12780" s="62">
        <v>7174</v>
      </c>
      <c r="H12780" s="62">
        <v>119.57</v>
      </c>
      <c r="I12780" s="62">
        <v>6818.4</v>
      </c>
      <c r="J12780" s="62">
        <v>31705.56</v>
      </c>
      <c r="K12780" s="62">
        <v>0</v>
      </c>
      <c r="L12780" s="63"/>
      <c r="M12780" s="63"/>
      <c r="N12780" s="63"/>
      <c r="O12780" s="63"/>
      <c r="P12780" s="63"/>
      <c r="Q12780" s="63"/>
      <c r="R12780" s="63"/>
      <c r="S12780" s="63"/>
      <c r="T12780" s="63"/>
      <c r="U12780" s="63"/>
      <c r="V12780" s="63"/>
      <c r="W12780" s="63"/>
      <c r="X12780" s="63"/>
      <c r="Y12780" s="63"/>
      <c r="Z12780" s="62">
        <v>0</v>
      </c>
      <c r="AA12780" s="63"/>
      <c r="AB12780" s="63"/>
      <c r="AC12780" s="62">
        <v>0</v>
      </c>
    </row>
    <row r="12781" spans="1:29" x14ac:dyDescent="0.25">
      <c r="A12781" s="61" t="s">
        <v>163</v>
      </c>
      <c r="B12781" s="61" t="s">
        <v>164</v>
      </c>
      <c r="C12781" s="62">
        <v>2013</v>
      </c>
      <c r="D12781" s="61" t="s">
        <v>89</v>
      </c>
      <c r="E12781" s="62">
        <v>36</v>
      </c>
      <c r="F12781" s="62">
        <v>293520</v>
      </c>
      <c r="G12781" s="62">
        <v>37805</v>
      </c>
      <c r="H12781" s="62">
        <v>87.51</v>
      </c>
      <c r="I12781" s="62">
        <v>8153.33</v>
      </c>
      <c r="J12781" s="62">
        <v>272973.59999999998</v>
      </c>
      <c r="K12781" s="62">
        <v>0</v>
      </c>
      <c r="L12781" s="63"/>
      <c r="M12781" s="63"/>
      <c r="N12781" s="63"/>
      <c r="O12781" s="63"/>
      <c r="P12781" s="63"/>
      <c r="Q12781" s="63"/>
      <c r="R12781" s="63"/>
      <c r="S12781" s="63"/>
      <c r="T12781" s="63"/>
      <c r="U12781" s="63"/>
      <c r="V12781" s="63"/>
      <c r="W12781" s="63"/>
      <c r="X12781" s="63"/>
      <c r="Y12781" s="63"/>
      <c r="Z12781" s="62">
        <v>146900</v>
      </c>
      <c r="AA12781" s="62">
        <v>11738</v>
      </c>
      <c r="AB12781" s="62">
        <v>27.17</v>
      </c>
      <c r="AC12781" s="62">
        <v>4080.56</v>
      </c>
    </row>
    <row r="12782" spans="1:29" x14ac:dyDescent="0.25">
      <c r="A12782" s="61" t="s">
        <v>102</v>
      </c>
      <c r="B12782" s="61" t="s">
        <v>103</v>
      </c>
      <c r="C12782" s="62">
        <v>2010</v>
      </c>
      <c r="D12782" s="61" t="s">
        <v>419</v>
      </c>
      <c r="E12782" s="62">
        <v>24</v>
      </c>
      <c r="F12782" s="62">
        <v>175293</v>
      </c>
      <c r="G12782" s="62">
        <v>32320</v>
      </c>
      <c r="H12782" s="62">
        <v>112.22</v>
      </c>
      <c r="I12782" s="62">
        <v>7303.88</v>
      </c>
      <c r="J12782" s="62">
        <v>163022.49</v>
      </c>
      <c r="K12782" s="62">
        <v>2421.92</v>
      </c>
      <c r="L12782" s="62">
        <v>4981</v>
      </c>
      <c r="M12782" s="62">
        <v>17.3</v>
      </c>
      <c r="N12782" s="62">
        <v>100.91</v>
      </c>
      <c r="O12782" s="62">
        <v>29206.67</v>
      </c>
      <c r="P12782" s="63"/>
      <c r="Q12782" s="63"/>
      <c r="R12782" s="63"/>
      <c r="S12782" s="63"/>
      <c r="T12782" s="63"/>
      <c r="U12782" s="63"/>
      <c r="V12782" s="63"/>
      <c r="W12782" s="63"/>
      <c r="X12782" s="63"/>
      <c r="Y12782" s="63"/>
      <c r="Z12782" s="62">
        <v>762</v>
      </c>
      <c r="AA12782" s="62">
        <v>9257</v>
      </c>
      <c r="AB12782" s="62">
        <v>32.14</v>
      </c>
      <c r="AC12782" s="62">
        <v>31.75</v>
      </c>
    </row>
    <row r="12783" spans="1:29" x14ac:dyDescent="0.25">
      <c r="A12783" s="61" t="s">
        <v>488</v>
      </c>
      <c r="B12783" s="61" t="s">
        <v>489</v>
      </c>
      <c r="C12783" s="62">
        <v>2017</v>
      </c>
      <c r="D12783" s="61" t="s">
        <v>99</v>
      </c>
      <c r="E12783" s="62">
        <v>20</v>
      </c>
      <c r="F12783" s="62">
        <v>69809</v>
      </c>
      <c r="G12783" s="62">
        <v>13014</v>
      </c>
      <c r="H12783" s="62">
        <v>54.23</v>
      </c>
      <c r="I12783" s="62">
        <v>3490.45</v>
      </c>
      <c r="J12783" s="62">
        <v>64922.37</v>
      </c>
      <c r="K12783" s="62">
        <v>0</v>
      </c>
      <c r="L12783" s="63"/>
      <c r="M12783" s="63"/>
      <c r="N12783" s="63"/>
      <c r="O12783" s="63"/>
      <c r="P12783" s="63"/>
      <c r="Q12783" s="63"/>
      <c r="R12783" s="63"/>
      <c r="S12783" s="63"/>
      <c r="T12783" s="63"/>
      <c r="U12783" s="63"/>
      <c r="V12783" s="63"/>
      <c r="W12783" s="63"/>
      <c r="X12783" s="63"/>
      <c r="Y12783" s="63"/>
      <c r="Z12783" s="62">
        <v>0</v>
      </c>
      <c r="AA12783" s="63"/>
      <c r="AB12783" s="63"/>
      <c r="AC12783" s="62">
        <v>0</v>
      </c>
    </row>
    <row r="12784" spans="1:29" x14ac:dyDescent="0.25">
      <c r="A12784" s="61" t="s">
        <v>371</v>
      </c>
      <c r="B12784" s="61" t="s">
        <v>372</v>
      </c>
      <c r="C12784" s="62">
        <v>2009</v>
      </c>
      <c r="D12784" s="61" t="s">
        <v>94</v>
      </c>
      <c r="E12784" s="62">
        <v>12</v>
      </c>
      <c r="F12784" s="62">
        <v>11129</v>
      </c>
      <c r="G12784" s="62">
        <v>2209</v>
      </c>
      <c r="H12784" s="62">
        <v>15.34</v>
      </c>
      <c r="I12784" s="62">
        <v>927.42</v>
      </c>
      <c r="J12784" s="62">
        <v>10349.969999999999</v>
      </c>
      <c r="K12784" s="62">
        <v>0</v>
      </c>
      <c r="L12784" s="63"/>
      <c r="M12784" s="63"/>
      <c r="N12784" s="63"/>
      <c r="O12784" s="63"/>
      <c r="P12784" s="63"/>
      <c r="Q12784" s="63"/>
      <c r="R12784" s="63"/>
      <c r="S12784" s="63"/>
      <c r="T12784" s="63"/>
      <c r="U12784" s="63"/>
      <c r="V12784" s="63"/>
      <c r="W12784" s="63"/>
      <c r="X12784" s="63"/>
      <c r="Y12784" s="63"/>
      <c r="Z12784" s="62">
        <v>0</v>
      </c>
      <c r="AA12784" s="63"/>
      <c r="AB12784" s="63"/>
      <c r="AC12784" s="62">
        <v>0</v>
      </c>
    </row>
    <row r="12785" spans="1:29" ht="30" x14ac:dyDescent="0.25">
      <c r="A12785" s="61" t="s">
        <v>176</v>
      </c>
      <c r="B12785" s="61" t="s">
        <v>177</v>
      </c>
      <c r="C12785" s="62">
        <v>2007</v>
      </c>
      <c r="D12785" s="61" t="s">
        <v>89</v>
      </c>
      <c r="E12785" s="62">
        <v>116</v>
      </c>
      <c r="F12785" s="62">
        <v>1245900</v>
      </c>
      <c r="G12785" s="62">
        <v>180310</v>
      </c>
      <c r="H12785" s="62">
        <v>129.53</v>
      </c>
      <c r="I12785" s="62">
        <v>10740.52</v>
      </c>
      <c r="J12785" s="62">
        <v>1158687</v>
      </c>
      <c r="K12785" s="62">
        <v>38.799999999999997</v>
      </c>
      <c r="L12785" s="62">
        <v>2304</v>
      </c>
      <c r="M12785" s="62">
        <v>1.66</v>
      </c>
      <c r="N12785" s="62">
        <v>0.33</v>
      </c>
      <c r="O12785" s="62">
        <v>467.87</v>
      </c>
      <c r="P12785" s="63"/>
      <c r="Q12785" s="63"/>
      <c r="R12785" s="63"/>
      <c r="S12785" s="63"/>
      <c r="T12785" s="63"/>
      <c r="U12785" s="63"/>
      <c r="V12785" s="63"/>
      <c r="W12785" s="63"/>
      <c r="X12785" s="63"/>
      <c r="Y12785" s="63"/>
      <c r="Z12785" s="62">
        <v>0</v>
      </c>
      <c r="AA12785" s="62">
        <v>19625</v>
      </c>
      <c r="AB12785" s="62">
        <v>14.1</v>
      </c>
      <c r="AC12785" s="62">
        <v>0</v>
      </c>
    </row>
    <row r="12786" spans="1:29" ht="30" x14ac:dyDescent="0.25">
      <c r="A12786" s="61" t="s">
        <v>494</v>
      </c>
      <c r="B12786" s="61" t="s">
        <v>495</v>
      </c>
      <c r="C12786" s="62">
        <v>2005</v>
      </c>
      <c r="D12786" s="61" t="s">
        <v>75</v>
      </c>
      <c r="E12786" s="62">
        <v>10</v>
      </c>
      <c r="F12786" s="62">
        <v>693</v>
      </c>
      <c r="G12786" s="62">
        <v>299</v>
      </c>
      <c r="H12786" s="62">
        <v>2.4900000000000002</v>
      </c>
      <c r="I12786" s="62">
        <v>69.3</v>
      </c>
      <c r="J12786" s="62">
        <v>644.49</v>
      </c>
      <c r="K12786" s="62">
        <v>0</v>
      </c>
      <c r="L12786" s="63"/>
      <c r="M12786" s="63"/>
      <c r="N12786" s="63"/>
      <c r="O12786" s="63"/>
      <c r="P12786" s="63"/>
      <c r="Q12786" s="63"/>
      <c r="R12786" s="63"/>
      <c r="S12786" s="63"/>
      <c r="T12786" s="63"/>
      <c r="U12786" s="63"/>
      <c r="V12786" s="63"/>
      <c r="W12786" s="63"/>
      <c r="X12786" s="63"/>
      <c r="Y12786" s="63"/>
      <c r="Z12786" s="62">
        <v>167.1</v>
      </c>
      <c r="AA12786" s="62">
        <v>2677</v>
      </c>
      <c r="AB12786" s="62">
        <v>22.31</v>
      </c>
      <c r="AC12786" s="62">
        <v>16.71</v>
      </c>
    </row>
    <row r="12787" spans="1:29" ht="30" x14ac:dyDescent="0.25">
      <c r="A12787" s="61" t="s">
        <v>100</v>
      </c>
      <c r="B12787" s="61" t="s">
        <v>101</v>
      </c>
      <c r="C12787" s="62">
        <v>2007</v>
      </c>
      <c r="D12787" s="61" t="s">
        <v>75</v>
      </c>
      <c r="E12787" s="62">
        <v>10</v>
      </c>
      <c r="F12787" s="62">
        <v>4009</v>
      </c>
      <c r="G12787" s="62">
        <v>741</v>
      </c>
      <c r="H12787" s="62">
        <v>6.18</v>
      </c>
      <c r="I12787" s="62">
        <v>400.9</v>
      </c>
      <c r="J12787" s="62">
        <v>3728.37</v>
      </c>
      <c r="K12787" s="62">
        <v>0</v>
      </c>
      <c r="L12787" s="63"/>
      <c r="M12787" s="63"/>
      <c r="N12787" s="63"/>
      <c r="O12787" s="63"/>
      <c r="P12787" s="63"/>
      <c r="Q12787" s="63"/>
      <c r="R12787" s="63"/>
      <c r="S12787" s="63"/>
      <c r="T12787" s="63"/>
      <c r="U12787" s="63"/>
      <c r="V12787" s="63"/>
      <c r="W12787" s="63"/>
      <c r="X12787" s="63"/>
      <c r="Y12787" s="63"/>
      <c r="Z12787" s="62">
        <v>192000</v>
      </c>
      <c r="AA12787" s="62">
        <v>5212</v>
      </c>
      <c r="AB12787" s="62">
        <v>43.43</v>
      </c>
      <c r="AC12787" s="62">
        <v>19200</v>
      </c>
    </row>
    <row r="12788" spans="1:29" ht="30" x14ac:dyDescent="0.25">
      <c r="A12788" s="61" t="s">
        <v>233</v>
      </c>
      <c r="B12788" s="61" t="s">
        <v>234</v>
      </c>
      <c r="C12788" s="62">
        <v>2007</v>
      </c>
      <c r="D12788" s="61" t="s">
        <v>72</v>
      </c>
      <c r="E12788" s="62">
        <v>97</v>
      </c>
      <c r="F12788" s="62">
        <v>863606</v>
      </c>
      <c r="G12788" s="62">
        <v>132283</v>
      </c>
      <c r="H12788" s="62">
        <v>113.65</v>
      </c>
      <c r="I12788" s="62">
        <v>8903.15</v>
      </c>
      <c r="J12788" s="62">
        <v>803153.58</v>
      </c>
      <c r="K12788" s="62">
        <v>10920.47</v>
      </c>
      <c r="L12788" s="62">
        <v>16628</v>
      </c>
      <c r="M12788" s="62">
        <v>14.29</v>
      </c>
      <c r="N12788" s="63"/>
      <c r="O12788" s="63"/>
      <c r="P12788" s="63"/>
      <c r="Q12788" s="63"/>
      <c r="R12788" s="63"/>
      <c r="S12788" s="63"/>
      <c r="T12788" s="63"/>
      <c r="U12788" s="63"/>
      <c r="V12788" s="63"/>
      <c r="W12788" s="63"/>
      <c r="X12788" s="63"/>
      <c r="Y12788" s="63"/>
      <c r="Z12788" s="62">
        <v>3236.41</v>
      </c>
      <c r="AA12788" s="62">
        <v>34722</v>
      </c>
      <c r="AB12788" s="62">
        <v>29.83</v>
      </c>
      <c r="AC12788" s="62">
        <v>33.369999999999997</v>
      </c>
    </row>
    <row r="12789" spans="1:29" x14ac:dyDescent="0.25">
      <c r="A12789" s="61" t="s">
        <v>128</v>
      </c>
      <c r="B12789" s="61" t="s">
        <v>129</v>
      </c>
      <c r="C12789" s="62">
        <v>2012</v>
      </c>
      <c r="D12789" s="61" t="s">
        <v>94</v>
      </c>
      <c r="E12789" s="62">
        <v>24</v>
      </c>
      <c r="F12789" s="62">
        <v>6345</v>
      </c>
      <c r="G12789" s="62">
        <v>1070</v>
      </c>
      <c r="H12789" s="62">
        <v>3.72</v>
      </c>
      <c r="I12789" s="62">
        <v>264.38</v>
      </c>
      <c r="J12789" s="62">
        <v>5900.85</v>
      </c>
      <c r="K12789" s="62">
        <v>0</v>
      </c>
      <c r="L12789" s="63"/>
      <c r="M12789" s="63"/>
      <c r="N12789" s="63"/>
      <c r="O12789" s="63"/>
      <c r="P12789" s="63"/>
      <c r="Q12789" s="63"/>
      <c r="R12789" s="63"/>
      <c r="S12789" s="63"/>
      <c r="T12789" s="63"/>
      <c r="U12789" s="63"/>
      <c r="V12789" s="63"/>
      <c r="W12789" s="63"/>
      <c r="X12789" s="63"/>
      <c r="Y12789" s="63"/>
      <c r="Z12789" s="62">
        <v>2216</v>
      </c>
      <c r="AA12789" s="62">
        <v>14146</v>
      </c>
      <c r="AB12789" s="62">
        <v>49.12</v>
      </c>
      <c r="AC12789" s="62">
        <v>92.33</v>
      </c>
    </row>
    <row r="12790" spans="1:29" x14ac:dyDescent="0.25">
      <c r="A12790" s="61" t="s">
        <v>552</v>
      </c>
      <c r="B12790" s="61" t="s">
        <v>553</v>
      </c>
      <c r="C12790" s="62">
        <v>2011</v>
      </c>
      <c r="D12790" s="61" t="s">
        <v>75</v>
      </c>
      <c r="E12790" s="62">
        <v>7</v>
      </c>
      <c r="F12790" s="63"/>
      <c r="G12790" s="63"/>
      <c r="H12790" s="63"/>
      <c r="I12790" s="63"/>
      <c r="J12790" s="63"/>
      <c r="K12790" s="62">
        <v>0</v>
      </c>
      <c r="L12790" s="63"/>
      <c r="M12790" s="63"/>
      <c r="N12790" s="63"/>
      <c r="O12790" s="63"/>
      <c r="P12790" s="63"/>
      <c r="Q12790" s="63"/>
      <c r="R12790" s="63"/>
      <c r="S12790" s="63"/>
      <c r="T12790" s="63"/>
      <c r="U12790" s="63"/>
      <c r="V12790" s="63"/>
      <c r="W12790" s="63"/>
      <c r="X12790" s="63"/>
      <c r="Y12790" s="63"/>
      <c r="Z12790" s="62">
        <v>54.54</v>
      </c>
      <c r="AA12790" s="62">
        <v>5870</v>
      </c>
      <c r="AB12790" s="62">
        <v>69.88</v>
      </c>
      <c r="AC12790" s="62">
        <v>7.79</v>
      </c>
    </row>
    <row r="12791" spans="1:29" ht="30" x14ac:dyDescent="0.25">
      <c r="A12791" s="61" t="s">
        <v>516</v>
      </c>
      <c r="B12791" s="61" t="s">
        <v>517</v>
      </c>
      <c r="C12791" s="62">
        <v>2005</v>
      </c>
      <c r="D12791" s="61" t="s">
        <v>78</v>
      </c>
      <c r="E12791" s="62">
        <v>40</v>
      </c>
      <c r="F12791" s="62">
        <v>344460</v>
      </c>
      <c r="G12791" s="62">
        <v>40139</v>
      </c>
      <c r="H12791" s="62">
        <v>83.62</v>
      </c>
      <c r="I12791" s="62">
        <v>8611.5</v>
      </c>
      <c r="J12791" s="62">
        <v>320347.8</v>
      </c>
      <c r="K12791" s="62">
        <v>0</v>
      </c>
      <c r="L12791" s="63"/>
      <c r="M12791" s="63"/>
      <c r="N12791" s="63"/>
      <c r="O12791" s="63"/>
      <c r="P12791" s="63"/>
      <c r="Q12791" s="63"/>
      <c r="R12791" s="63"/>
      <c r="S12791" s="63"/>
      <c r="T12791" s="63"/>
      <c r="U12791" s="63"/>
      <c r="V12791" s="63"/>
      <c r="W12791" s="63"/>
      <c r="X12791" s="63"/>
      <c r="Y12791" s="63"/>
      <c r="Z12791" s="62">
        <v>243300</v>
      </c>
      <c r="AA12791" s="62">
        <v>7124</v>
      </c>
      <c r="AB12791" s="62">
        <v>14.84</v>
      </c>
      <c r="AC12791" s="62">
        <v>6082.5</v>
      </c>
    </row>
    <row r="12792" spans="1:29" x14ac:dyDescent="0.25">
      <c r="A12792" s="61" t="s">
        <v>424</v>
      </c>
      <c r="B12792" s="61" t="s">
        <v>425</v>
      </c>
      <c r="C12792" s="62">
        <v>2012</v>
      </c>
      <c r="D12792" s="61" t="s">
        <v>75</v>
      </c>
      <c r="E12792" s="62">
        <v>8</v>
      </c>
      <c r="F12792" s="62">
        <v>11835</v>
      </c>
      <c r="G12792" s="62">
        <v>1637</v>
      </c>
      <c r="H12792" s="62">
        <v>17.05</v>
      </c>
      <c r="I12792" s="62">
        <v>1479.38</v>
      </c>
      <c r="J12792" s="62">
        <v>11006.55</v>
      </c>
      <c r="K12792" s="62">
        <v>0</v>
      </c>
      <c r="L12792" s="63"/>
      <c r="M12792" s="63"/>
      <c r="N12792" s="63"/>
      <c r="O12792" s="63"/>
      <c r="P12792" s="63"/>
      <c r="Q12792" s="63"/>
      <c r="R12792" s="63"/>
      <c r="S12792" s="63"/>
      <c r="T12792" s="63"/>
      <c r="U12792" s="63"/>
      <c r="V12792" s="63"/>
      <c r="W12792" s="63"/>
      <c r="X12792" s="63"/>
      <c r="Y12792" s="63"/>
      <c r="Z12792" s="62">
        <v>18700</v>
      </c>
      <c r="AA12792" s="62">
        <v>1415</v>
      </c>
      <c r="AB12792" s="62">
        <v>14.74</v>
      </c>
      <c r="AC12792" s="62">
        <v>2337.5</v>
      </c>
    </row>
    <row r="12793" spans="1:29" x14ac:dyDescent="0.25">
      <c r="A12793" s="61" t="s">
        <v>70</v>
      </c>
      <c r="B12793" s="61" t="s">
        <v>71</v>
      </c>
      <c r="C12793" s="62">
        <v>2012</v>
      </c>
      <c r="D12793" s="61" t="s">
        <v>297</v>
      </c>
      <c r="E12793" s="62">
        <v>100</v>
      </c>
      <c r="F12793" s="62">
        <v>4395</v>
      </c>
      <c r="G12793" s="62">
        <v>1645</v>
      </c>
      <c r="H12793" s="62">
        <v>1.37</v>
      </c>
      <c r="I12793" s="62">
        <v>43.95</v>
      </c>
      <c r="J12793" s="62">
        <v>4087.35</v>
      </c>
      <c r="K12793" s="62">
        <v>0</v>
      </c>
      <c r="L12793" s="62">
        <v>0</v>
      </c>
      <c r="M12793" s="62">
        <v>0</v>
      </c>
      <c r="N12793" s="62">
        <v>0</v>
      </c>
      <c r="O12793" s="62">
        <v>0</v>
      </c>
      <c r="P12793" s="63"/>
      <c r="Q12793" s="63"/>
      <c r="R12793" s="63"/>
      <c r="S12793" s="63"/>
      <c r="T12793" s="63"/>
      <c r="U12793" s="63"/>
      <c r="V12793" s="63"/>
      <c r="W12793" s="63"/>
      <c r="X12793" s="63"/>
      <c r="Y12793" s="63"/>
      <c r="Z12793" s="62">
        <v>99</v>
      </c>
      <c r="AA12793" s="62">
        <v>66410</v>
      </c>
      <c r="AB12793" s="62">
        <v>55.34</v>
      </c>
      <c r="AC12793" s="62">
        <v>0.99</v>
      </c>
    </row>
    <row r="12794" spans="1:29" x14ac:dyDescent="0.25">
      <c r="A12794" s="61" t="s">
        <v>466</v>
      </c>
      <c r="B12794" s="61" t="s">
        <v>467</v>
      </c>
      <c r="C12794" s="62">
        <v>2005</v>
      </c>
      <c r="D12794" s="61" t="s">
        <v>94</v>
      </c>
      <c r="E12794" s="62">
        <v>2</v>
      </c>
      <c r="F12794" s="62">
        <v>257</v>
      </c>
      <c r="G12794" s="62">
        <v>78</v>
      </c>
      <c r="H12794" s="62">
        <v>3.25</v>
      </c>
      <c r="I12794" s="62">
        <v>128.5</v>
      </c>
      <c r="J12794" s="62">
        <v>239.01</v>
      </c>
      <c r="K12794" s="62">
        <v>0</v>
      </c>
      <c r="L12794" s="63"/>
      <c r="M12794" s="63"/>
      <c r="N12794" s="63"/>
      <c r="O12794" s="63"/>
      <c r="P12794" s="63"/>
      <c r="Q12794" s="63"/>
      <c r="R12794" s="63"/>
      <c r="S12794" s="63"/>
      <c r="T12794" s="63"/>
      <c r="U12794" s="62">
        <v>300</v>
      </c>
      <c r="V12794" s="62">
        <v>564</v>
      </c>
      <c r="W12794" s="62">
        <v>23.5</v>
      </c>
      <c r="X12794" s="62">
        <v>150</v>
      </c>
      <c r="Y12794" s="62">
        <v>6715.2</v>
      </c>
      <c r="Z12794" s="62">
        <v>0</v>
      </c>
      <c r="AA12794" s="63"/>
      <c r="AB12794" s="63"/>
      <c r="AC12794" s="62">
        <v>0</v>
      </c>
    </row>
    <row r="12795" spans="1:29" x14ac:dyDescent="0.25">
      <c r="A12795" s="61" t="s">
        <v>332</v>
      </c>
      <c r="B12795" s="61" t="s">
        <v>333</v>
      </c>
      <c r="C12795" s="62">
        <v>2018</v>
      </c>
      <c r="D12795" s="61" t="s">
        <v>83</v>
      </c>
      <c r="E12795" s="62">
        <v>2</v>
      </c>
      <c r="F12795" s="63"/>
      <c r="G12795" s="62">
        <v>0</v>
      </c>
      <c r="H12795" s="62">
        <v>0</v>
      </c>
      <c r="I12795" s="63"/>
      <c r="J12795" s="63"/>
      <c r="K12795" s="62">
        <v>0</v>
      </c>
      <c r="L12795" s="62">
        <v>0</v>
      </c>
      <c r="M12795" s="62">
        <v>0</v>
      </c>
      <c r="N12795" s="63"/>
      <c r="O12795" s="63"/>
      <c r="P12795" s="63"/>
      <c r="Q12795" s="63"/>
      <c r="R12795" s="63"/>
      <c r="S12795" s="63"/>
      <c r="T12795" s="63"/>
      <c r="U12795" s="63"/>
      <c r="V12795" s="63"/>
      <c r="W12795" s="63"/>
      <c r="X12795" s="63"/>
      <c r="Y12795" s="63"/>
      <c r="Z12795" s="62">
        <v>38685</v>
      </c>
      <c r="AA12795" s="62">
        <v>4334</v>
      </c>
      <c r="AB12795" s="62">
        <v>180.58</v>
      </c>
      <c r="AC12795" s="62">
        <v>19342.5</v>
      </c>
    </row>
    <row r="12796" spans="1:29" ht="30" x14ac:dyDescent="0.25">
      <c r="A12796" s="61" t="s">
        <v>482</v>
      </c>
      <c r="B12796" s="61" t="s">
        <v>483</v>
      </c>
      <c r="C12796" s="62">
        <v>2015</v>
      </c>
      <c r="D12796" s="61" t="s">
        <v>75</v>
      </c>
      <c r="E12796" s="62">
        <v>12</v>
      </c>
      <c r="F12796" s="62">
        <v>0</v>
      </c>
      <c r="G12796" s="62">
        <v>0</v>
      </c>
      <c r="H12796" s="62">
        <v>0</v>
      </c>
      <c r="I12796" s="62">
        <v>0</v>
      </c>
      <c r="J12796" s="62">
        <v>0</v>
      </c>
      <c r="K12796" s="62">
        <v>0</v>
      </c>
      <c r="L12796" s="63"/>
      <c r="M12796" s="63"/>
      <c r="N12796" s="63"/>
      <c r="O12796" s="63"/>
      <c r="P12796" s="63"/>
      <c r="Q12796" s="63"/>
      <c r="R12796" s="63"/>
      <c r="S12796" s="63"/>
      <c r="T12796" s="63"/>
      <c r="U12796" s="63"/>
      <c r="V12796" s="63"/>
      <c r="W12796" s="63"/>
      <c r="X12796" s="63"/>
      <c r="Y12796" s="63"/>
      <c r="Z12796" s="62">
        <v>823</v>
      </c>
      <c r="AA12796" s="62">
        <v>16081</v>
      </c>
      <c r="AB12796" s="62">
        <v>111.67</v>
      </c>
      <c r="AC12796" s="62">
        <v>68.58</v>
      </c>
    </row>
    <row r="12797" spans="1:29" ht="30" x14ac:dyDescent="0.25">
      <c r="A12797" s="61" t="s">
        <v>206</v>
      </c>
      <c r="B12797" s="61" t="s">
        <v>207</v>
      </c>
      <c r="C12797" s="62">
        <v>2008</v>
      </c>
      <c r="D12797" s="61" t="s">
        <v>78</v>
      </c>
      <c r="E12797" s="62">
        <v>32</v>
      </c>
      <c r="F12797" s="62">
        <v>244022</v>
      </c>
      <c r="G12797" s="62">
        <v>36919</v>
      </c>
      <c r="H12797" s="62">
        <v>96.14</v>
      </c>
      <c r="I12797" s="62">
        <v>7625.69</v>
      </c>
      <c r="J12797" s="62">
        <v>226940.46</v>
      </c>
      <c r="K12797" s="62">
        <v>15968.96</v>
      </c>
      <c r="L12797" s="62">
        <v>48163</v>
      </c>
      <c r="M12797" s="62">
        <v>125.42</v>
      </c>
      <c r="N12797" s="63"/>
      <c r="O12797" s="63"/>
      <c r="P12797" s="63"/>
      <c r="Q12797" s="63"/>
      <c r="R12797" s="63"/>
      <c r="S12797" s="63"/>
      <c r="T12797" s="63"/>
      <c r="U12797" s="63"/>
      <c r="V12797" s="63"/>
      <c r="W12797" s="63"/>
      <c r="X12797" s="63"/>
      <c r="Y12797" s="63"/>
      <c r="Z12797" s="62">
        <v>0</v>
      </c>
      <c r="AA12797" s="63"/>
      <c r="AB12797" s="63"/>
      <c r="AC12797" s="62">
        <v>0</v>
      </c>
    </row>
    <row r="12798" spans="1:29" x14ac:dyDescent="0.25">
      <c r="A12798" s="61" t="s">
        <v>79</v>
      </c>
      <c r="B12798" s="61" t="s">
        <v>80</v>
      </c>
      <c r="C12798" s="62">
        <v>2012</v>
      </c>
      <c r="D12798" s="61" t="s">
        <v>175</v>
      </c>
      <c r="E12798" s="62">
        <v>8</v>
      </c>
      <c r="F12798" s="62">
        <v>5553</v>
      </c>
      <c r="G12798" s="62">
        <v>866</v>
      </c>
      <c r="H12798" s="62">
        <v>9.02</v>
      </c>
      <c r="I12798" s="62">
        <v>694.13</v>
      </c>
      <c r="J12798" s="62">
        <v>5164.29</v>
      </c>
      <c r="K12798" s="62">
        <v>0</v>
      </c>
      <c r="L12798" s="63"/>
      <c r="M12798" s="63"/>
      <c r="N12798" s="63"/>
      <c r="O12798" s="63"/>
      <c r="P12798" s="63"/>
      <c r="Q12798" s="63"/>
      <c r="R12798" s="63"/>
      <c r="S12798" s="63"/>
      <c r="T12798" s="63"/>
      <c r="U12798" s="63"/>
      <c r="V12798" s="63"/>
      <c r="W12798" s="63"/>
      <c r="X12798" s="63"/>
      <c r="Y12798" s="63"/>
      <c r="Z12798" s="62">
        <v>82615</v>
      </c>
      <c r="AA12798" s="62">
        <v>4083</v>
      </c>
      <c r="AB12798" s="62">
        <v>42.53</v>
      </c>
      <c r="AC12798" s="62">
        <v>10326.879999999999</v>
      </c>
    </row>
    <row r="12799" spans="1:29" x14ac:dyDescent="0.25">
      <c r="A12799" s="61" t="s">
        <v>84</v>
      </c>
      <c r="B12799" s="61" t="s">
        <v>85</v>
      </c>
      <c r="C12799" s="62">
        <v>2015</v>
      </c>
      <c r="D12799" s="61" t="s">
        <v>89</v>
      </c>
      <c r="E12799" s="62">
        <v>100</v>
      </c>
      <c r="F12799" s="62">
        <v>507715</v>
      </c>
      <c r="G12799" s="62">
        <v>118372</v>
      </c>
      <c r="H12799" s="62">
        <v>98.64</v>
      </c>
      <c r="I12799" s="62">
        <v>5077.1499999999996</v>
      </c>
      <c r="J12799" s="62">
        <v>472174.95</v>
      </c>
      <c r="K12799" s="62">
        <v>2341</v>
      </c>
      <c r="L12799" s="62">
        <v>944</v>
      </c>
      <c r="M12799" s="62">
        <v>0.79</v>
      </c>
      <c r="N12799" s="63"/>
      <c r="O12799" s="63"/>
      <c r="P12799" s="63"/>
      <c r="Q12799" s="63"/>
      <c r="R12799" s="63"/>
      <c r="S12799" s="63"/>
      <c r="T12799" s="63"/>
      <c r="U12799" s="63"/>
      <c r="V12799" s="63"/>
      <c r="W12799" s="63"/>
      <c r="X12799" s="63"/>
      <c r="Y12799" s="63"/>
      <c r="Z12799" s="62">
        <v>4577</v>
      </c>
      <c r="AA12799" s="62">
        <v>14972</v>
      </c>
      <c r="AB12799" s="62">
        <v>12.48</v>
      </c>
      <c r="AC12799" s="62">
        <v>45.77</v>
      </c>
    </row>
    <row r="12800" spans="1:29" ht="30" x14ac:dyDescent="0.25">
      <c r="A12800" s="61" t="s">
        <v>439</v>
      </c>
      <c r="B12800" s="61" t="s">
        <v>440</v>
      </c>
      <c r="C12800" s="62">
        <v>2006</v>
      </c>
      <c r="D12800" s="61" t="s">
        <v>99</v>
      </c>
      <c r="E12800" s="62">
        <v>48</v>
      </c>
      <c r="F12800" s="62">
        <v>140560</v>
      </c>
      <c r="G12800" s="62">
        <v>16453</v>
      </c>
      <c r="H12800" s="62">
        <v>28.56</v>
      </c>
      <c r="I12800" s="62">
        <v>2928.33</v>
      </c>
      <c r="J12800" s="62">
        <v>130720.8</v>
      </c>
      <c r="K12800" s="62">
        <v>36584.870000000003</v>
      </c>
      <c r="L12800" s="62">
        <v>45589</v>
      </c>
      <c r="M12800" s="62">
        <v>79.150000000000006</v>
      </c>
      <c r="N12800" s="62">
        <v>762.18</v>
      </c>
      <c r="O12800" s="62">
        <v>441187.91</v>
      </c>
      <c r="P12800" s="63"/>
      <c r="Q12800" s="63"/>
      <c r="R12800" s="63"/>
      <c r="S12800" s="63"/>
      <c r="T12800" s="63"/>
      <c r="U12800" s="63"/>
      <c r="V12800" s="63"/>
      <c r="W12800" s="63"/>
      <c r="X12800" s="63"/>
      <c r="Y12800" s="63"/>
      <c r="Z12800" s="62">
        <v>0</v>
      </c>
      <c r="AA12800" s="62">
        <v>3116276</v>
      </c>
      <c r="AB12800" s="62">
        <v>5410.2</v>
      </c>
      <c r="AC12800" s="62">
        <v>0</v>
      </c>
    </row>
    <row r="12801" spans="1:29" ht="30" x14ac:dyDescent="0.25">
      <c r="A12801" s="61" t="s">
        <v>446</v>
      </c>
      <c r="B12801" s="61" t="s">
        <v>447</v>
      </c>
      <c r="C12801" s="62">
        <v>2014</v>
      </c>
      <c r="D12801" s="61" t="s">
        <v>78</v>
      </c>
      <c r="E12801" s="62">
        <v>72</v>
      </c>
      <c r="F12801" s="62">
        <v>733680</v>
      </c>
      <c r="G12801" s="62">
        <v>113353</v>
      </c>
      <c r="H12801" s="62">
        <v>131.19999999999999</v>
      </c>
      <c r="I12801" s="62">
        <v>10190</v>
      </c>
      <c r="J12801" s="62">
        <v>682322.4</v>
      </c>
      <c r="K12801" s="62">
        <v>0</v>
      </c>
      <c r="L12801" s="63"/>
      <c r="M12801" s="63"/>
      <c r="N12801" s="63"/>
      <c r="O12801" s="63"/>
      <c r="P12801" s="62">
        <v>4280</v>
      </c>
      <c r="Q12801" s="62">
        <v>14051</v>
      </c>
      <c r="R12801" s="62">
        <v>16.260000000000002</v>
      </c>
      <c r="S12801" s="62">
        <v>59</v>
      </c>
      <c r="T12801" s="62">
        <v>54223.32</v>
      </c>
      <c r="U12801" s="63"/>
      <c r="V12801" s="63"/>
      <c r="W12801" s="63"/>
      <c r="X12801" s="63"/>
      <c r="Y12801" s="63"/>
      <c r="Z12801" s="62">
        <v>421374</v>
      </c>
      <c r="AA12801" s="62">
        <v>24172</v>
      </c>
      <c r="AB12801" s="62">
        <v>27.98</v>
      </c>
      <c r="AC12801" s="62">
        <v>5852.42</v>
      </c>
    </row>
    <row r="12802" spans="1:29" ht="45" x14ac:dyDescent="0.25">
      <c r="A12802" s="61" t="s">
        <v>326</v>
      </c>
      <c r="B12802" s="61" t="s">
        <v>327</v>
      </c>
      <c r="C12802" s="62">
        <v>2008</v>
      </c>
      <c r="D12802" s="61" t="s">
        <v>86</v>
      </c>
      <c r="E12802" s="62">
        <v>20</v>
      </c>
      <c r="F12802" s="62">
        <v>660</v>
      </c>
      <c r="G12802" s="62">
        <v>117</v>
      </c>
      <c r="H12802" s="62">
        <v>0.49</v>
      </c>
      <c r="I12802" s="62">
        <v>33</v>
      </c>
      <c r="J12802" s="62">
        <v>613.79999999999995</v>
      </c>
      <c r="K12802" s="62">
        <v>16.489999999999998</v>
      </c>
      <c r="L12802" s="62">
        <v>29</v>
      </c>
      <c r="M12802" s="62">
        <v>0.12</v>
      </c>
      <c r="N12802" s="63"/>
      <c r="O12802" s="63"/>
      <c r="P12802" s="63"/>
      <c r="Q12802" s="63"/>
      <c r="R12802" s="63"/>
      <c r="S12802" s="63"/>
      <c r="T12802" s="63"/>
      <c r="U12802" s="63"/>
      <c r="V12802" s="63"/>
      <c r="W12802" s="63"/>
      <c r="X12802" s="63"/>
      <c r="Y12802" s="63"/>
      <c r="Z12802" s="62">
        <v>266.69</v>
      </c>
      <c r="AA12802" s="62">
        <v>11635</v>
      </c>
      <c r="AB12802" s="62">
        <v>48.48</v>
      </c>
      <c r="AC12802" s="62">
        <v>13.33</v>
      </c>
    </row>
    <row r="12803" spans="1:29" x14ac:dyDescent="0.25">
      <c r="A12803" s="61" t="s">
        <v>260</v>
      </c>
      <c r="B12803" s="61" t="s">
        <v>261</v>
      </c>
      <c r="C12803" s="62">
        <v>2009</v>
      </c>
      <c r="D12803" s="61" t="s">
        <v>86</v>
      </c>
      <c r="E12803" s="62">
        <v>77</v>
      </c>
      <c r="F12803" s="62">
        <v>20011</v>
      </c>
      <c r="G12803" s="62">
        <v>3703</v>
      </c>
      <c r="H12803" s="62">
        <v>4.01</v>
      </c>
      <c r="I12803" s="62">
        <v>259.88</v>
      </c>
      <c r="J12803" s="62">
        <v>18610.23</v>
      </c>
      <c r="K12803" s="62">
        <v>1442.54</v>
      </c>
      <c r="L12803" s="62">
        <v>2315</v>
      </c>
      <c r="M12803" s="62">
        <v>2.5099999999999998</v>
      </c>
      <c r="N12803" s="62">
        <v>18.73</v>
      </c>
      <c r="O12803" s="62">
        <v>17395.98</v>
      </c>
      <c r="P12803" s="63"/>
      <c r="Q12803" s="63"/>
      <c r="R12803" s="63"/>
      <c r="S12803" s="63"/>
      <c r="T12803" s="63"/>
      <c r="U12803" s="63"/>
      <c r="V12803" s="63"/>
      <c r="W12803" s="63"/>
      <c r="X12803" s="63"/>
      <c r="Y12803" s="63"/>
      <c r="Z12803" s="62">
        <v>3812</v>
      </c>
      <c r="AA12803" s="62">
        <v>27527</v>
      </c>
      <c r="AB12803" s="62">
        <v>29.79</v>
      </c>
      <c r="AC12803" s="62">
        <v>49.51</v>
      </c>
    </row>
    <row r="12804" spans="1:29" x14ac:dyDescent="0.25">
      <c r="A12804" s="61" t="s">
        <v>202</v>
      </c>
      <c r="B12804" s="61" t="s">
        <v>203</v>
      </c>
      <c r="C12804" s="62">
        <v>2011</v>
      </c>
      <c r="D12804" s="61" t="s">
        <v>99</v>
      </c>
      <c r="E12804" s="62">
        <v>24</v>
      </c>
      <c r="F12804" s="62">
        <v>190342</v>
      </c>
      <c r="G12804" s="62">
        <v>34296</v>
      </c>
      <c r="H12804" s="62">
        <v>119.08</v>
      </c>
      <c r="I12804" s="62">
        <v>7930.92</v>
      </c>
      <c r="J12804" s="62">
        <v>177018.06</v>
      </c>
      <c r="K12804" s="62">
        <v>0</v>
      </c>
      <c r="L12804" s="63"/>
      <c r="M12804" s="63"/>
      <c r="N12804" s="63"/>
      <c r="O12804" s="63"/>
      <c r="P12804" s="63"/>
      <c r="Q12804" s="63"/>
      <c r="R12804" s="63"/>
      <c r="S12804" s="63"/>
      <c r="T12804" s="63"/>
      <c r="U12804" s="63"/>
      <c r="V12804" s="63"/>
      <c r="W12804" s="63"/>
      <c r="X12804" s="63"/>
      <c r="Y12804" s="63"/>
      <c r="Z12804" s="62">
        <v>73590</v>
      </c>
      <c r="AA12804" s="62">
        <v>3601</v>
      </c>
      <c r="AB12804" s="62">
        <v>12.5</v>
      </c>
      <c r="AC12804" s="62">
        <v>3066.25</v>
      </c>
    </row>
    <row r="12805" spans="1:29" ht="30" x14ac:dyDescent="0.25">
      <c r="A12805" s="61" t="s">
        <v>577</v>
      </c>
      <c r="B12805" s="61" t="s">
        <v>578</v>
      </c>
      <c r="C12805" s="62">
        <v>2014</v>
      </c>
      <c r="D12805" s="61" t="s">
        <v>75</v>
      </c>
      <c r="E12805" s="62">
        <v>2</v>
      </c>
      <c r="F12805" s="62">
        <v>3124</v>
      </c>
      <c r="G12805" s="62">
        <v>832</v>
      </c>
      <c r="H12805" s="62">
        <v>34.67</v>
      </c>
      <c r="I12805" s="62">
        <v>1562</v>
      </c>
      <c r="J12805" s="62">
        <v>2905.32</v>
      </c>
      <c r="K12805" s="62">
        <v>0</v>
      </c>
      <c r="L12805" s="63"/>
      <c r="M12805" s="63"/>
      <c r="N12805" s="63"/>
      <c r="O12805" s="63"/>
      <c r="P12805" s="63"/>
      <c r="Q12805" s="63"/>
      <c r="R12805" s="63"/>
      <c r="S12805" s="63"/>
      <c r="T12805" s="63"/>
      <c r="U12805" s="62">
        <v>800</v>
      </c>
      <c r="V12805" s="62">
        <v>2935</v>
      </c>
      <c r="W12805" s="62">
        <v>122.29</v>
      </c>
      <c r="X12805" s="62">
        <v>400</v>
      </c>
      <c r="Y12805" s="62">
        <v>17907.2</v>
      </c>
      <c r="Z12805" s="62">
        <v>0</v>
      </c>
      <c r="AA12805" s="63"/>
      <c r="AB12805" s="63"/>
      <c r="AC12805" s="62">
        <v>0</v>
      </c>
    </row>
    <row r="12806" spans="1:29" ht="30" x14ac:dyDescent="0.25">
      <c r="A12806" s="61" t="s">
        <v>255</v>
      </c>
      <c r="B12806" s="61" t="s">
        <v>256</v>
      </c>
      <c r="C12806" s="62">
        <v>2012</v>
      </c>
      <c r="D12806" s="61" t="s">
        <v>135</v>
      </c>
      <c r="E12806" s="62">
        <v>75</v>
      </c>
      <c r="F12806" s="62">
        <v>286</v>
      </c>
      <c r="G12806" s="62">
        <v>76</v>
      </c>
      <c r="H12806" s="62">
        <v>0.08</v>
      </c>
      <c r="I12806" s="62">
        <v>3.81</v>
      </c>
      <c r="J12806" s="62">
        <v>265.98</v>
      </c>
      <c r="K12806" s="62">
        <v>197.87</v>
      </c>
      <c r="L12806" s="62">
        <v>344</v>
      </c>
      <c r="M12806" s="62">
        <v>0.38</v>
      </c>
      <c r="N12806" s="62">
        <v>2.64</v>
      </c>
      <c r="O12806" s="62">
        <v>2386.13</v>
      </c>
      <c r="P12806" s="63"/>
      <c r="Q12806" s="63"/>
      <c r="R12806" s="63"/>
      <c r="S12806" s="63"/>
      <c r="T12806" s="63"/>
      <c r="U12806" s="63"/>
      <c r="V12806" s="63"/>
      <c r="W12806" s="63"/>
      <c r="X12806" s="63"/>
      <c r="Y12806" s="63"/>
      <c r="Z12806" s="62">
        <v>5825</v>
      </c>
      <c r="AA12806" s="62">
        <v>59343</v>
      </c>
      <c r="AB12806" s="62">
        <v>65.94</v>
      </c>
      <c r="AC12806" s="62">
        <v>77.67</v>
      </c>
    </row>
    <row r="12807" spans="1:29" x14ac:dyDescent="0.25">
      <c r="A12807" s="61" t="s">
        <v>208</v>
      </c>
      <c r="B12807" s="61" t="s">
        <v>209</v>
      </c>
      <c r="C12807" s="62">
        <v>2014</v>
      </c>
      <c r="D12807" s="61" t="s">
        <v>78</v>
      </c>
      <c r="E12807" s="62">
        <v>63</v>
      </c>
      <c r="F12807" s="62">
        <v>492424</v>
      </c>
      <c r="G12807" s="62">
        <v>78208</v>
      </c>
      <c r="H12807" s="62">
        <v>103.45</v>
      </c>
      <c r="I12807" s="62">
        <v>7816.25</v>
      </c>
      <c r="J12807" s="62">
        <v>457954.32</v>
      </c>
      <c r="K12807" s="62">
        <v>9099.77</v>
      </c>
      <c r="L12807" s="62">
        <v>16735</v>
      </c>
      <c r="M12807" s="62">
        <v>22.14</v>
      </c>
      <c r="N12807" s="62">
        <v>144.44</v>
      </c>
      <c r="O12807" s="62">
        <v>109736.85</v>
      </c>
      <c r="P12807" s="63"/>
      <c r="Q12807" s="63"/>
      <c r="R12807" s="63"/>
      <c r="S12807" s="63"/>
      <c r="T12807" s="63"/>
      <c r="U12807" s="63"/>
      <c r="V12807" s="63"/>
      <c r="W12807" s="63"/>
      <c r="X12807" s="63"/>
      <c r="Y12807" s="63"/>
      <c r="Z12807" s="62">
        <v>2127</v>
      </c>
      <c r="AA12807" s="62">
        <v>11483</v>
      </c>
      <c r="AB12807" s="62">
        <v>15.19</v>
      </c>
      <c r="AC12807" s="62">
        <v>33.76</v>
      </c>
    </row>
    <row r="12808" spans="1:29" ht="30" x14ac:dyDescent="0.25">
      <c r="A12808" s="61" t="s">
        <v>165</v>
      </c>
      <c r="B12808" s="61" t="s">
        <v>166</v>
      </c>
      <c r="C12808" s="62">
        <v>2014</v>
      </c>
      <c r="D12808" s="61" t="s">
        <v>75</v>
      </c>
      <c r="E12808" s="62">
        <v>4</v>
      </c>
      <c r="F12808" s="62">
        <v>64</v>
      </c>
      <c r="G12808" s="62">
        <v>60</v>
      </c>
      <c r="H12808" s="62">
        <v>1.25</v>
      </c>
      <c r="I12808" s="62">
        <v>16</v>
      </c>
      <c r="J12808" s="62">
        <v>59.52</v>
      </c>
      <c r="K12808" s="62">
        <v>0</v>
      </c>
      <c r="L12808" s="63"/>
      <c r="M12808" s="63"/>
      <c r="N12808" s="63"/>
      <c r="O12808" s="63"/>
      <c r="P12808" s="63"/>
      <c r="Q12808" s="63"/>
      <c r="R12808" s="63"/>
      <c r="S12808" s="63"/>
      <c r="T12808" s="63"/>
      <c r="U12808" s="63"/>
      <c r="V12808" s="63"/>
      <c r="W12808" s="63"/>
      <c r="X12808" s="63"/>
      <c r="Y12808" s="63"/>
      <c r="Z12808" s="62">
        <v>0.56999999999999995</v>
      </c>
      <c r="AA12808" s="62">
        <v>4767</v>
      </c>
      <c r="AB12808" s="62">
        <v>99.31</v>
      </c>
      <c r="AC12808" s="62">
        <v>0.14000000000000001</v>
      </c>
    </row>
    <row r="12809" spans="1:29" x14ac:dyDescent="0.25">
      <c r="A12809" s="61" t="s">
        <v>395</v>
      </c>
      <c r="B12809" s="61" t="s">
        <v>396</v>
      </c>
      <c r="C12809" s="62">
        <v>2011</v>
      </c>
      <c r="D12809" s="61" t="s">
        <v>78</v>
      </c>
      <c r="E12809" s="62">
        <v>30</v>
      </c>
      <c r="F12809" s="62">
        <v>314304</v>
      </c>
      <c r="G12809" s="62">
        <v>37773</v>
      </c>
      <c r="H12809" s="62">
        <v>104.93</v>
      </c>
      <c r="I12809" s="62">
        <v>10476.799999999999</v>
      </c>
      <c r="J12809" s="62">
        <v>292302.71999999997</v>
      </c>
      <c r="K12809" s="62">
        <v>0</v>
      </c>
      <c r="L12809" s="63"/>
      <c r="M12809" s="63"/>
      <c r="N12809" s="63"/>
      <c r="O12809" s="63"/>
      <c r="P12809" s="63"/>
      <c r="Q12809" s="63"/>
      <c r="R12809" s="63"/>
      <c r="S12809" s="63"/>
      <c r="T12809" s="63"/>
      <c r="U12809" s="63"/>
      <c r="V12809" s="63"/>
      <c r="W12809" s="63"/>
      <c r="X12809" s="63"/>
      <c r="Y12809" s="63"/>
      <c r="Z12809" s="62">
        <v>0</v>
      </c>
      <c r="AA12809" s="63"/>
      <c r="AB12809" s="63"/>
      <c r="AC12809" s="62">
        <v>0</v>
      </c>
    </row>
    <row r="12810" spans="1:29" x14ac:dyDescent="0.25">
      <c r="A12810" s="61" t="s">
        <v>251</v>
      </c>
      <c r="B12810" s="61" t="s">
        <v>252</v>
      </c>
      <c r="C12810" s="62">
        <v>2013</v>
      </c>
      <c r="D12810" s="61" t="s">
        <v>89</v>
      </c>
      <c r="E12810" s="62">
        <v>56</v>
      </c>
      <c r="F12810" s="62">
        <v>587400</v>
      </c>
      <c r="G12810" s="62">
        <v>93266</v>
      </c>
      <c r="H12810" s="62">
        <v>138.79</v>
      </c>
      <c r="I12810" s="62">
        <v>10489.29</v>
      </c>
      <c r="J12810" s="62">
        <v>546282</v>
      </c>
      <c r="K12810" s="62">
        <v>0</v>
      </c>
      <c r="L12810" s="63"/>
      <c r="M12810" s="63"/>
      <c r="N12810" s="63"/>
      <c r="O12810" s="63"/>
      <c r="P12810" s="63"/>
      <c r="Q12810" s="63"/>
      <c r="R12810" s="63"/>
      <c r="S12810" s="63"/>
      <c r="T12810" s="63"/>
      <c r="U12810" s="63"/>
      <c r="V12810" s="63"/>
      <c r="W12810" s="63"/>
      <c r="X12810" s="63"/>
      <c r="Y12810" s="63"/>
      <c r="Z12810" s="62">
        <v>1570</v>
      </c>
      <c r="AA12810" s="62">
        <v>16422</v>
      </c>
      <c r="AB12810" s="62">
        <v>24.44</v>
      </c>
      <c r="AC12810" s="62">
        <v>28.04</v>
      </c>
    </row>
    <row r="12811" spans="1:29" ht="30" x14ac:dyDescent="0.25">
      <c r="A12811" s="61" t="s">
        <v>120</v>
      </c>
      <c r="B12811" s="61" t="s">
        <v>121</v>
      </c>
      <c r="C12811" s="62">
        <v>2003</v>
      </c>
      <c r="D12811" s="61" t="s">
        <v>75</v>
      </c>
      <c r="E12811" s="62">
        <v>8</v>
      </c>
      <c r="F12811" s="62">
        <v>682</v>
      </c>
      <c r="G12811" s="62">
        <v>308</v>
      </c>
      <c r="H12811" s="62">
        <v>3.21</v>
      </c>
      <c r="I12811" s="62">
        <v>85.25</v>
      </c>
      <c r="J12811" s="62">
        <v>634.26</v>
      </c>
      <c r="K12811" s="62">
        <v>96</v>
      </c>
      <c r="L12811" s="62">
        <v>498</v>
      </c>
      <c r="M12811" s="62">
        <v>5.19</v>
      </c>
      <c r="N12811" s="63"/>
      <c r="O12811" s="63"/>
      <c r="P12811" s="63"/>
      <c r="Q12811" s="63"/>
      <c r="R12811" s="63"/>
      <c r="S12811" s="63"/>
      <c r="T12811" s="63"/>
      <c r="U12811" s="63"/>
      <c r="V12811" s="63"/>
      <c r="W12811" s="63"/>
      <c r="X12811" s="63"/>
      <c r="Y12811" s="63"/>
      <c r="Z12811" s="62">
        <v>62000</v>
      </c>
      <c r="AA12811" s="62">
        <v>2812</v>
      </c>
      <c r="AB12811" s="62">
        <v>29.29</v>
      </c>
      <c r="AC12811" s="62">
        <v>7750</v>
      </c>
    </row>
    <row r="12812" spans="1:29" ht="30" x14ac:dyDescent="0.25">
      <c r="A12812" s="61" t="s">
        <v>188</v>
      </c>
      <c r="B12812" s="61" t="s">
        <v>189</v>
      </c>
      <c r="C12812" s="62">
        <v>2007</v>
      </c>
      <c r="D12812" s="61" t="s">
        <v>83</v>
      </c>
      <c r="E12812" s="62">
        <v>58</v>
      </c>
      <c r="F12812" s="62">
        <v>344372</v>
      </c>
      <c r="G12812" s="62">
        <v>97194</v>
      </c>
      <c r="H12812" s="62">
        <v>139.65</v>
      </c>
      <c r="I12812" s="62">
        <v>5937.45</v>
      </c>
      <c r="J12812" s="62">
        <v>320265.96000000002</v>
      </c>
      <c r="K12812" s="62">
        <v>31791.46</v>
      </c>
      <c r="L12812" s="62">
        <v>56590</v>
      </c>
      <c r="M12812" s="62">
        <v>81.31</v>
      </c>
      <c r="N12812" s="62">
        <v>548.13</v>
      </c>
      <c r="O12812" s="62">
        <v>383382.81</v>
      </c>
      <c r="P12812" s="63"/>
      <c r="Q12812" s="63"/>
      <c r="R12812" s="63"/>
      <c r="S12812" s="63"/>
      <c r="T12812" s="63"/>
      <c r="U12812" s="63"/>
      <c r="V12812" s="63"/>
      <c r="W12812" s="63"/>
      <c r="X12812" s="63"/>
      <c r="Y12812" s="63"/>
      <c r="Z12812" s="62">
        <v>7438</v>
      </c>
      <c r="AA12812" s="62">
        <v>37535</v>
      </c>
      <c r="AB12812" s="62">
        <v>53.93</v>
      </c>
      <c r="AC12812" s="62">
        <v>128.24</v>
      </c>
    </row>
    <row r="12813" spans="1:29" ht="30" x14ac:dyDescent="0.25">
      <c r="A12813" s="61" t="s">
        <v>142</v>
      </c>
      <c r="B12813" s="61" t="s">
        <v>143</v>
      </c>
      <c r="C12813" s="62">
        <v>2009</v>
      </c>
      <c r="D12813" s="61" t="s">
        <v>301</v>
      </c>
      <c r="E12813" s="62">
        <v>5</v>
      </c>
      <c r="F12813" s="63"/>
      <c r="G12813" s="63"/>
      <c r="H12813" s="63"/>
      <c r="I12813" s="63"/>
      <c r="J12813" s="63"/>
      <c r="K12813" s="62">
        <v>0</v>
      </c>
      <c r="L12813" s="63"/>
      <c r="M12813" s="63"/>
      <c r="N12813" s="63"/>
      <c r="O12813" s="63"/>
      <c r="P12813" s="63"/>
      <c r="Q12813" s="63"/>
      <c r="R12813" s="63"/>
      <c r="S12813" s="63"/>
      <c r="T12813" s="63"/>
      <c r="U12813" s="62">
        <v>162</v>
      </c>
      <c r="V12813" s="62">
        <v>3419</v>
      </c>
      <c r="W12813" s="62">
        <v>56.98</v>
      </c>
      <c r="X12813" s="62">
        <v>32</v>
      </c>
      <c r="Y12813" s="62">
        <v>3626.21</v>
      </c>
      <c r="Z12813" s="62">
        <v>0</v>
      </c>
      <c r="AA12813" s="63"/>
      <c r="AB12813" s="63"/>
      <c r="AC12813" s="62">
        <v>0</v>
      </c>
    </row>
    <row r="12814" spans="1:29" x14ac:dyDescent="0.25">
      <c r="A12814" s="61" t="s">
        <v>79</v>
      </c>
      <c r="B12814" s="61" t="s">
        <v>80</v>
      </c>
      <c r="C12814" s="62">
        <v>2008</v>
      </c>
      <c r="D12814" s="61" t="s">
        <v>78</v>
      </c>
      <c r="E12814" s="62">
        <v>40</v>
      </c>
      <c r="F12814" s="62">
        <v>148315</v>
      </c>
      <c r="G12814" s="62">
        <v>25144</v>
      </c>
      <c r="H12814" s="62">
        <v>52.38</v>
      </c>
      <c r="I12814" s="62">
        <v>3707.88</v>
      </c>
      <c r="J12814" s="62">
        <v>137932.95000000001</v>
      </c>
      <c r="K12814" s="62">
        <v>29618.82</v>
      </c>
      <c r="L12814" s="62">
        <v>40948</v>
      </c>
      <c r="M12814" s="62">
        <v>85.31</v>
      </c>
      <c r="N12814" s="63"/>
      <c r="O12814" s="63"/>
      <c r="P12814" s="63"/>
      <c r="Q12814" s="63"/>
      <c r="R12814" s="63"/>
      <c r="S12814" s="63"/>
      <c r="T12814" s="63"/>
      <c r="U12814" s="63"/>
      <c r="V12814" s="63"/>
      <c r="W12814" s="63"/>
      <c r="X12814" s="63"/>
      <c r="Y12814" s="63"/>
      <c r="Z12814" s="62">
        <v>205505</v>
      </c>
      <c r="AA12814" s="62">
        <v>10346</v>
      </c>
      <c r="AB12814" s="62">
        <v>21.55</v>
      </c>
      <c r="AC12814" s="62">
        <v>5137.63</v>
      </c>
    </row>
    <row r="12815" spans="1:29" x14ac:dyDescent="0.25">
      <c r="A12815" s="61" t="s">
        <v>442</v>
      </c>
      <c r="B12815" s="61" t="s">
        <v>443</v>
      </c>
      <c r="C12815" s="62">
        <v>2015</v>
      </c>
      <c r="D12815" s="61" t="s">
        <v>99</v>
      </c>
      <c r="E12815" s="62">
        <v>60</v>
      </c>
      <c r="F12815" s="62">
        <v>529190</v>
      </c>
      <c r="G12815" s="62">
        <v>105610</v>
      </c>
      <c r="H12815" s="62">
        <v>146.68</v>
      </c>
      <c r="I12815" s="62">
        <v>8819.83</v>
      </c>
      <c r="J12815" s="62">
        <v>492146.7</v>
      </c>
      <c r="K12815" s="62">
        <v>0</v>
      </c>
      <c r="L12815" s="63"/>
      <c r="M12815" s="63"/>
      <c r="N12815" s="63"/>
      <c r="O12815" s="63"/>
      <c r="P12815" s="63"/>
      <c r="Q12815" s="63"/>
      <c r="R12815" s="63"/>
      <c r="S12815" s="63"/>
      <c r="T12815" s="63"/>
      <c r="U12815" s="63"/>
      <c r="V12815" s="63"/>
      <c r="W12815" s="63"/>
      <c r="X12815" s="63"/>
      <c r="Y12815" s="63"/>
      <c r="Z12815" s="62">
        <v>6934.27</v>
      </c>
      <c r="AA12815" s="62">
        <v>3461</v>
      </c>
      <c r="AB12815" s="62">
        <v>4.8099999999999996</v>
      </c>
      <c r="AC12815" s="62">
        <v>115.57</v>
      </c>
    </row>
    <row r="12816" spans="1:29" x14ac:dyDescent="0.25">
      <c r="A12816" s="61" t="s">
        <v>332</v>
      </c>
      <c r="B12816" s="61" t="s">
        <v>333</v>
      </c>
      <c r="C12816" s="62">
        <v>2011</v>
      </c>
      <c r="D12816" s="61" t="s">
        <v>83</v>
      </c>
      <c r="E12816" s="62">
        <v>2</v>
      </c>
      <c r="F12816" s="62">
        <v>0</v>
      </c>
      <c r="G12816" s="62">
        <v>0</v>
      </c>
      <c r="H12816" s="62">
        <v>0</v>
      </c>
      <c r="I12816" s="62">
        <v>0</v>
      </c>
      <c r="J12816" s="62">
        <v>0</v>
      </c>
      <c r="K12816" s="62">
        <v>0</v>
      </c>
      <c r="L12816" s="62">
        <v>0</v>
      </c>
      <c r="M12816" s="62">
        <v>0</v>
      </c>
      <c r="N12816" s="63"/>
      <c r="O12816" s="63"/>
      <c r="P12816" s="63"/>
      <c r="Q12816" s="63"/>
      <c r="R12816" s="63"/>
      <c r="S12816" s="63"/>
      <c r="T12816" s="63"/>
      <c r="U12816" s="63"/>
      <c r="V12816" s="63"/>
      <c r="W12816" s="63"/>
      <c r="X12816" s="63"/>
      <c r="Y12816" s="63"/>
      <c r="Z12816" s="62">
        <v>93042</v>
      </c>
      <c r="AA12816" s="62">
        <v>9848</v>
      </c>
      <c r="AB12816" s="62">
        <v>410.33</v>
      </c>
      <c r="AC12816" s="62">
        <v>46521</v>
      </c>
    </row>
    <row r="12817" spans="1:29" ht="30" x14ac:dyDescent="0.25">
      <c r="A12817" s="61" t="s">
        <v>393</v>
      </c>
      <c r="B12817" s="61" t="s">
        <v>394</v>
      </c>
      <c r="C12817" s="62">
        <v>2012</v>
      </c>
      <c r="D12817" s="61" t="s">
        <v>75</v>
      </c>
      <c r="E12817" s="62">
        <v>2</v>
      </c>
      <c r="F12817" s="62">
        <v>367</v>
      </c>
      <c r="G12817" s="62">
        <v>58</v>
      </c>
      <c r="H12817" s="62">
        <v>2.42</v>
      </c>
      <c r="I12817" s="62">
        <v>183.5</v>
      </c>
      <c r="J12817" s="62">
        <v>341.31</v>
      </c>
      <c r="K12817" s="62">
        <v>0</v>
      </c>
      <c r="L12817" s="63"/>
      <c r="M12817" s="63"/>
      <c r="N12817" s="63"/>
      <c r="O12817" s="63"/>
      <c r="P12817" s="63"/>
      <c r="Q12817" s="63"/>
      <c r="R12817" s="63"/>
      <c r="S12817" s="63"/>
      <c r="T12817" s="63"/>
      <c r="U12817" s="63"/>
      <c r="V12817" s="63"/>
      <c r="W12817" s="63"/>
      <c r="X12817" s="63"/>
      <c r="Y12817" s="63"/>
      <c r="Z12817" s="62">
        <v>53.47</v>
      </c>
      <c r="AA12817" s="62">
        <v>700</v>
      </c>
      <c r="AB12817" s="62">
        <v>29.17</v>
      </c>
      <c r="AC12817" s="62">
        <v>26.74</v>
      </c>
    </row>
    <row r="12818" spans="1:29" x14ac:dyDescent="0.25">
      <c r="A12818" s="61" t="s">
        <v>332</v>
      </c>
      <c r="B12818" s="61" t="s">
        <v>333</v>
      </c>
      <c r="C12818" s="62">
        <v>2014</v>
      </c>
      <c r="D12818" s="61" t="s">
        <v>86</v>
      </c>
      <c r="E12818" s="62">
        <v>102</v>
      </c>
      <c r="F12818" s="63"/>
      <c r="G12818" s="62">
        <v>0</v>
      </c>
      <c r="H12818" s="62">
        <v>0</v>
      </c>
      <c r="I12818" s="63"/>
      <c r="J12818" s="63"/>
      <c r="K12818" s="62">
        <v>0</v>
      </c>
      <c r="L12818" s="63"/>
      <c r="M12818" s="63"/>
      <c r="N12818" s="63"/>
      <c r="O12818" s="63"/>
      <c r="P12818" s="63"/>
      <c r="Q12818" s="63"/>
      <c r="R12818" s="63"/>
      <c r="S12818" s="63"/>
      <c r="T12818" s="63"/>
      <c r="U12818" s="63"/>
      <c r="V12818" s="63"/>
      <c r="W12818" s="63"/>
      <c r="X12818" s="63"/>
      <c r="Y12818" s="63"/>
      <c r="Z12818" s="62">
        <v>0</v>
      </c>
      <c r="AA12818" s="63"/>
      <c r="AB12818" s="63"/>
      <c r="AC12818" s="62">
        <v>0</v>
      </c>
    </row>
    <row r="12819" spans="1:29" x14ac:dyDescent="0.25">
      <c r="A12819" s="61" t="s">
        <v>126</v>
      </c>
      <c r="B12819" s="61" t="s">
        <v>127</v>
      </c>
      <c r="C12819" s="62">
        <v>2003</v>
      </c>
      <c r="D12819" s="61" t="s">
        <v>99</v>
      </c>
      <c r="E12819" s="62">
        <v>47</v>
      </c>
      <c r="F12819" s="62">
        <v>85981</v>
      </c>
      <c r="G12819" s="62">
        <v>10202</v>
      </c>
      <c r="H12819" s="62">
        <v>18.09</v>
      </c>
      <c r="I12819" s="62">
        <v>1829.38</v>
      </c>
      <c r="J12819" s="62">
        <v>79962.33</v>
      </c>
      <c r="K12819" s="62">
        <v>7363</v>
      </c>
      <c r="L12819" s="62">
        <v>10752</v>
      </c>
      <c r="M12819" s="62">
        <v>19.059999999999999</v>
      </c>
      <c r="N12819" s="62">
        <v>156.66</v>
      </c>
      <c r="O12819" s="62">
        <v>88792.63</v>
      </c>
      <c r="P12819" s="63"/>
      <c r="Q12819" s="63"/>
      <c r="R12819" s="63"/>
      <c r="S12819" s="63"/>
      <c r="T12819" s="63"/>
      <c r="U12819" s="63"/>
      <c r="V12819" s="63"/>
      <c r="W12819" s="63"/>
      <c r="X12819" s="63"/>
      <c r="Y12819" s="63"/>
      <c r="Z12819" s="62">
        <v>2390</v>
      </c>
      <c r="AA12819" s="62">
        <v>12552</v>
      </c>
      <c r="AB12819" s="62">
        <v>22.26</v>
      </c>
      <c r="AC12819" s="62">
        <v>50.85</v>
      </c>
    </row>
    <row r="12820" spans="1:29" ht="30" x14ac:dyDescent="0.25">
      <c r="A12820" s="61" t="s">
        <v>124</v>
      </c>
      <c r="B12820" s="61" t="s">
        <v>125</v>
      </c>
      <c r="C12820" s="62">
        <v>2007</v>
      </c>
      <c r="D12820" s="61" t="s">
        <v>75</v>
      </c>
      <c r="E12820" s="62">
        <v>8</v>
      </c>
      <c r="F12820" s="63"/>
      <c r="G12820" s="63"/>
      <c r="H12820" s="63"/>
      <c r="I12820" s="63"/>
      <c r="J12820" s="63"/>
      <c r="K12820" s="62">
        <v>0</v>
      </c>
      <c r="L12820" s="63"/>
      <c r="M12820" s="63"/>
      <c r="N12820" s="63"/>
      <c r="O12820" s="63"/>
      <c r="P12820" s="63"/>
      <c r="Q12820" s="63"/>
      <c r="R12820" s="63"/>
      <c r="S12820" s="63"/>
      <c r="T12820" s="63"/>
      <c r="U12820" s="63"/>
      <c r="V12820" s="63"/>
      <c r="W12820" s="63"/>
      <c r="X12820" s="63"/>
      <c r="Y12820" s="63"/>
      <c r="Z12820" s="62">
        <v>104.81</v>
      </c>
      <c r="AA12820" s="62">
        <v>7497</v>
      </c>
      <c r="AB12820" s="62">
        <v>78.09</v>
      </c>
      <c r="AC12820" s="62">
        <v>13.1</v>
      </c>
    </row>
    <row r="12821" spans="1:29" ht="30" x14ac:dyDescent="0.25">
      <c r="A12821" s="61" t="s">
        <v>556</v>
      </c>
      <c r="B12821" s="61" t="s">
        <v>557</v>
      </c>
      <c r="C12821" s="62">
        <v>2011</v>
      </c>
      <c r="D12821" s="61" t="s">
        <v>75</v>
      </c>
      <c r="E12821" s="62">
        <v>8</v>
      </c>
      <c r="F12821" s="62">
        <v>19327</v>
      </c>
      <c r="G12821" s="62">
        <v>2648</v>
      </c>
      <c r="H12821" s="62">
        <v>27.58</v>
      </c>
      <c r="I12821" s="62">
        <v>2415.88</v>
      </c>
      <c r="J12821" s="62">
        <v>17974.11</v>
      </c>
      <c r="K12821" s="62">
        <v>0</v>
      </c>
      <c r="L12821" s="63"/>
      <c r="M12821" s="63"/>
      <c r="N12821" s="63"/>
      <c r="O12821" s="63"/>
      <c r="P12821" s="63"/>
      <c r="Q12821" s="63"/>
      <c r="R12821" s="63"/>
      <c r="S12821" s="63"/>
      <c r="T12821" s="63"/>
      <c r="U12821" s="63"/>
      <c r="V12821" s="63"/>
      <c r="W12821" s="63"/>
      <c r="X12821" s="63"/>
      <c r="Y12821" s="63"/>
      <c r="Z12821" s="62">
        <v>802.09</v>
      </c>
      <c r="AA12821" s="62">
        <v>6002</v>
      </c>
      <c r="AB12821" s="62">
        <v>62.52</v>
      </c>
      <c r="AC12821" s="62">
        <v>100.26</v>
      </c>
    </row>
    <row r="12822" spans="1:29" ht="30" x14ac:dyDescent="0.25">
      <c r="A12822" s="61" t="s">
        <v>133</v>
      </c>
      <c r="B12822" s="61" t="s">
        <v>134</v>
      </c>
      <c r="C12822" s="62">
        <v>2012</v>
      </c>
      <c r="D12822" s="61" t="s">
        <v>78</v>
      </c>
      <c r="E12822" s="62">
        <v>58</v>
      </c>
      <c r="F12822" s="62">
        <v>219000</v>
      </c>
      <c r="G12822" s="62">
        <v>28048</v>
      </c>
      <c r="H12822" s="62">
        <v>40.299999999999997</v>
      </c>
      <c r="I12822" s="62">
        <v>3775.86</v>
      </c>
      <c r="J12822" s="62">
        <v>203670</v>
      </c>
      <c r="K12822" s="62">
        <v>26473.33</v>
      </c>
      <c r="L12822" s="62">
        <v>32718</v>
      </c>
      <c r="M12822" s="62">
        <v>47.01</v>
      </c>
      <c r="N12822" s="63"/>
      <c r="O12822" s="63"/>
      <c r="P12822" s="63"/>
      <c r="Q12822" s="63"/>
      <c r="R12822" s="63"/>
      <c r="S12822" s="63"/>
      <c r="T12822" s="63"/>
      <c r="U12822" s="63"/>
      <c r="V12822" s="63"/>
      <c r="W12822" s="63"/>
      <c r="X12822" s="63"/>
      <c r="Y12822" s="63"/>
      <c r="Z12822" s="62">
        <v>331531.98</v>
      </c>
      <c r="AA12822" s="62">
        <v>11130</v>
      </c>
      <c r="AB12822" s="62">
        <v>15.99</v>
      </c>
      <c r="AC12822" s="62">
        <v>5716.07</v>
      </c>
    </row>
    <row r="12823" spans="1:29" x14ac:dyDescent="0.25">
      <c r="A12823" s="61" t="s">
        <v>102</v>
      </c>
      <c r="B12823" s="61" t="s">
        <v>103</v>
      </c>
      <c r="C12823" s="62">
        <v>2012</v>
      </c>
      <c r="D12823" s="61" t="s">
        <v>99</v>
      </c>
      <c r="E12823" s="62">
        <v>42</v>
      </c>
      <c r="F12823" s="62">
        <v>165920</v>
      </c>
      <c r="G12823" s="62">
        <v>25605</v>
      </c>
      <c r="H12823" s="62">
        <v>50.8</v>
      </c>
      <c r="I12823" s="62">
        <v>3950.48</v>
      </c>
      <c r="J12823" s="62">
        <v>154305.60000000001</v>
      </c>
      <c r="K12823" s="62">
        <v>16795.34</v>
      </c>
      <c r="L12823" s="62">
        <v>23710</v>
      </c>
      <c r="M12823" s="62">
        <v>47.04</v>
      </c>
      <c r="N12823" s="62">
        <v>399.89</v>
      </c>
      <c r="O12823" s="62">
        <v>202540.1</v>
      </c>
      <c r="P12823" s="63"/>
      <c r="Q12823" s="63"/>
      <c r="R12823" s="63"/>
      <c r="S12823" s="63"/>
      <c r="T12823" s="63"/>
      <c r="U12823" s="63"/>
      <c r="V12823" s="63"/>
      <c r="W12823" s="63"/>
      <c r="X12823" s="63"/>
      <c r="Y12823" s="63"/>
      <c r="Z12823" s="62">
        <v>2144</v>
      </c>
      <c r="AA12823" s="62">
        <v>29167</v>
      </c>
      <c r="AB12823" s="62">
        <v>57.87</v>
      </c>
      <c r="AC12823" s="62">
        <v>51.05</v>
      </c>
    </row>
    <row r="12824" spans="1:29" x14ac:dyDescent="0.25">
      <c r="A12824" s="61" t="s">
        <v>420</v>
      </c>
      <c r="B12824" s="61" t="s">
        <v>421</v>
      </c>
      <c r="C12824" s="62">
        <v>2004</v>
      </c>
      <c r="D12824" s="61" t="s">
        <v>314</v>
      </c>
      <c r="E12824" s="62">
        <v>120</v>
      </c>
      <c r="F12824" s="62">
        <v>322720</v>
      </c>
      <c r="G12824" s="62">
        <v>31871</v>
      </c>
      <c r="H12824" s="62">
        <v>22.13</v>
      </c>
      <c r="I12824" s="62">
        <v>2689.33</v>
      </c>
      <c r="J12824" s="62">
        <v>300129.59999999998</v>
      </c>
      <c r="K12824" s="62">
        <v>130195.93</v>
      </c>
      <c r="L12824" s="62">
        <v>86526</v>
      </c>
      <c r="M12824" s="62">
        <v>60.09</v>
      </c>
      <c r="N12824" s="62">
        <v>1084.97</v>
      </c>
      <c r="O12824" s="62">
        <v>1570071.73</v>
      </c>
      <c r="P12824" s="63"/>
      <c r="Q12824" s="63"/>
      <c r="R12824" s="63"/>
      <c r="S12824" s="63"/>
      <c r="T12824" s="63"/>
      <c r="U12824" s="63"/>
      <c r="V12824" s="63"/>
      <c r="W12824" s="63"/>
      <c r="X12824" s="63"/>
      <c r="Y12824" s="63"/>
      <c r="Z12824" s="62">
        <v>5733</v>
      </c>
      <c r="AA12824" s="62">
        <v>55490</v>
      </c>
      <c r="AB12824" s="62">
        <v>38.53</v>
      </c>
      <c r="AC12824" s="62">
        <v>47.78</v>
      </c>
    </row>
    <row r="12825" spans="1:29" x14ac:dyDescent="0.25">
      <c r="A12825" s="61" t="s">
        <v>306</v>
      </c>
      <c r="B12825" s="61" t="s">
        <v>307</v>
      </c>
      <c r="C12825" s="62">
        <v>2011</v>
      </c>
      <c r="D12825" s="61" t="s">
        <v>78</v>
      </c>
      <c r="E12825" s="62">
        <v>32</v>
      </c>
      <c r="F12825" s="62">
        <v>320280</v>
      </c>
      <c r="G12825" s="62">
        <v>49392</v>
      </c>
      <c r="H12825" s="62">
        <v>128.63</v>
      </c>
      <c r="I12825" s="62">
        <v>10008.75</v>
      </c>
      <c r="J12825" s="62">
        <v>297860.40000000002</v>
      </c>
      <c r="K12825" s="62">
        <v>0</v>
      </c>
      <c r="L12825" s="63"/>
      <c r="M12825" s="63"/>
      <c r="N12825" s="63"/>
      <c r="O12825" s="63"/>
      <c r="P12825" s="63"/>
      <c r="Q12825" s="63"/>
      <c r="R12825" s="63"/>
      <c r="S12825" s="63"/>
      <c r="T12825" s="63"/>
      <c r="U12825" s="63"/>
      <c r="V12825" s="63"/>
      <c r="W12825" s="63"/>
      <c r="X12825" s="63"/>
      <c r="Y12825" s="63"/>
      <c r="Z12825" s="62">
        <v>371.93</v>
      </c>
      <c r="AA12825" s="62">
        <v>6611</v>
      </c>
      <c r="AB12825" s="62">
        <v>17.22</v>
      </c>
      <c r="AC12825" s="62">
        <v>11.62</v>
      </c>
    </row>
    <row r="12826" spans="1:29" ht="30" x14ac:dyDescent="0.25">
      <c r="A12826" s="61" t="s">
        <v>171</v>
      </c>
      <c r="B12826" s="61" t="s">
        <v>172</v>
      </c>
      <c r="C12826" s="62">
        <v>2017</v>
      </c>
      <c r="D12826" s="61" t="s">
        <v>94</v>
      </c>
      <c r="E12826" s="62">
        <v>4</v>
      </c>
      <c r="F12826" s="63"/>
      <c r="G12826" s="63"/>
      <c r="H12826" s="63"/>
      <c r="I12826" s="63"/>
      <c r="J12826" s="63"/>
      <c r="K12826" s="62">
        <v>0</v>
      </c>
      <c r="L12826" s="63"/>
      <c r="M12826" s="63"/>
      <c r="N12826" s="63"/>
      <c r="O12826" s="63"/>
      <c r="P12826" s="63"/>
      <c r="Q12826" s="63"/>
      <c r="R12826" s="63"/>
      <c r="S12826" s="63"/>
      <c r="T12826" s="63"/>
      <c r="U12826" s="63"/>
      <c r="V12826" s="63"/>
      <c r="W12826" s="63"/>
      <c r="X12826" s="63"/>
      <c r="Y12826" s="63"/>
      <c r="Z12826" s="62">
        <v>0</v>
      </c>
      <c r="AA12826" s="63"/>
      <c r="AB12826" s="63"/>
      <c r="AC12826" s="62">
        <v>0</v>
      </c>
    </row>
    <row r="12827" spans="1:29" x14ac:dyDescent="0.25">
      <c r="A12827" s="61" t="s">
        <v>155</v>
      </c>
      <c r="B12827" s="61" t="s">
        <v>156</v>
      </c>
      <c r="C12827" s="62">
        <v>2013</v>
      </c>
      <c r="D12827" s="61" t="s">
        <v>75</v>
      </c>
      <c r="E12827" s="62">
        <v>8</v>
      </c>
      <c r="F12827" s="62">
        <v>0</v>
      </c>
      <c r="G12827" s="62">
        <v>0</v>
      </c>
      <c r="H12827" s="62">
        <v>0</v>
      </c>
      <c r="I12827" s="62">
        <v>0</v>
      </c>
      <c r="J12827" s="62">
        <v>0</v>
      </c>
      <c r="K12827" s="62">
        <v>0</v>
      </c>
      <c r="L12827" s="63"/>
      <c r="M12827" s="63"/>
      <c r="N12827" s="63"/>
      <c r="O12827" s="63"/>
      <c r="P12827" s="63"/>
      <c r="Q12827" s="63"/>
      <c r="R12827" s="63"/>
      <c r="S12827" s="63"/>
      <c r="T12827" s="63"/>
      <c r="U12827" s="63"/>
      <c r="V12827" s="63"/>
      <c r="W12827" s="63"/>
      <c r="X12827" s="63"/>
      <c r="Y12827" s="63"/>
      <c r="Z12827" s="62">
        <v>76.23</v>
      </c>
      <c r="AA12827" s="62">
        <v>4959</v>
      </c>
      <c r="AB12827" s="62">
        <v>51.66</v>
      </c>
      <c r="AC12827" s="62">
        <v>9.5299999999999994</v>
      </c>
    </row>
    <row r="12828" spans="1:29" x14ac:dyDescent="0.25">
      <c r="A12828" s="61" t="s">
        <v>502</v>
      </c>
      <c r="B12828" s="61" t="s">
        <v>503</v>
      </c>
      <c r="C12828" s="62">
        <v>2007</v>
      </c>
      <c r="D12828" s="61" t="s">
        <v>75</v>
      </c>
      <c r="E12828" s="62">
        <v>24</v>
      </c>
      <c r="F12828" s="62">
        <v>3996</v>
      </c>
      <c r="G12828" s="62">
        <v>623</v>
      </c>
      <c r="H12828" s="62">
        <v>2.16</v>
      </c>
      <c r="I12828" s="62">
        <v>166.5</v>
      </c>
      <c r="J12828" s="62">
        <v>3716.28</v>
      </c>
      <c r="K12828" s="62">
        <v>0</v>
      </c>
      <c r="L12828" s="63"/>
      <c r="M12828" s="63"/>
      <c r="N12828" s="63"/>
      <c r="O12828" s="63"/>
      <c r="P12828" s="63"/>
      <c r="Q12828" s="63"/>
      <c r="R12828" s="63"/>
      <c r="S12828" s="63"/>
      <c r="T12828" s="63"/>
      <c r="U12828" s="63"/>
      <c r="V12828" s="63"/>
      <c r="W12828" s="63"/>
      <c r="X12828" s="63"/>
      <c r="Y12828" s="63"/>
      <c r="Z12828" s="62">
        <v>963.07</v>
      </c>
      <c r="AA12828" s="62">
        <v>12639</v>
      </c>
      <c r="AB12828" s="62">
        <v>43.89</v>
      </c>
      <c r="AC12828" s="62">
        <v>40.130000000000003</v>
      </c>
    </row>
    <row r="12829" spans="1:29" x14ac:dyDescent="0.25">
      <c r="A12829" s="61" t="s">
        <v>140</v>
      </c>
      <c r="B12829" s="61" t="s">
        <v>141</v>
      </c>
      <c r="C12829" s="62">
        <v>2013</v>
      </c>
      <c r="D12829" s="61" t="s">
        <v>75</v>
      </c>
      <c r="E12829" s="62">
        <v>9</v>
      </c>
      <c r="F12829" s="62">
        <v>4830</v>
      </c>
      <c r="G12829" s="62">
        <v>1248</v>
      </c>
      <c r="H12829" s="62">
        <v>11.56</v>
      </c>
      <c r="I12829" s="62">
        <v>536.66999999999996</v>
      </c>
      <c r="J12829" s="62">
        <v>4491.8999999999996</v>
      </c>
      <c r="K12829" s="62">
        <v>905.92</v>
      </c>
      <c r="L12829" s="62">
        <v>1328</v>
      </c>
      <c r="M12829" s="62">
        <v>12.3</v>
      </c>
      <c r="N12829" s="63"/>
      <c r="O12829" s="63"/>
      <c r="P12829" s="63"/>
      <c r="Q12829" s="63"/>
      <c r="R12829" s="63"/>
      <c r="S12829" s="63"/>
      <c r="T12829" s="63"/>
      <c r="U12829" s="63"/>
      <c r="V12829" s="63"/>
      <c r="W12829" s="63"/>
      <c r="X12829" s="63"/>
      <c r="Y12829" s="63"/>
      <c r="Z12829" s="62">
        <v>1064</v>
      </c>
      <c r="AA12829" s="62">
        <v>11216</v>
      </c>
      <c r="AB12829" s="62">
        <v>103.85</v>
      </c>
      <c r="AC12829" s="62">
        <v>118.22</v>
      </c>
    </row>
    <row r="12830" spans="1:29" x14ac:dyDescent="0.25">
      <c r="A12830" s="61" t="s">
        <v>157</v>
      </c>
      <c r="B12830" s="61" t="s">
        <v>158</v>
      </c>
      <c r="C12830" s="62">
        <v>2004</v>
      </c>
      <c r="D12830" s="61" t="s">
        <v>75</v>
      </c>
      <c r="E12830" s="62">
        <v>12</v>
      </c>
      <c r="F12830" s="63"/>
      <c r="G12830" s="63"/>
      <c r="H12830" s="63"/>
      <c r="I12830" s="63"/>
      <c r="J12830" s="63"/>
      <c r="K12830" s="62">
        <v>0</v>
      </c>
      <c r="L12830" s="63"/>
      <c r="M12830" s="63"/>
      <c r="N12830" s="63"/>
      <c r="O12830" s="63"/>
      <c r="P12830" s="63"/>
      <c r="Q12830" s="63"/>
      <c r="R12830" s="63"/>
      <c r="S12830" s="63"/>
      <c r="T12830" s="63"/>
      <c r="U12830" s="63"/>
      <c r="V12830" s="63"/>
      <c r="W12830" s="63"/>
      <c r="X12830" s="63"/>
      <c r="Y12830" s="63"/>
      <c r="Z12830" s="62">
        <v>71.81</v>
      </c>
      <c r="AA12830" s="62">
        <v>1450</v>
      </c>
      <c r="AB12830" s="62">
        <v>10.07</v>
      </c>
      <c r="AC12830" s="62">
        <v>5.98</v>
      </c>
    </row>
    <row r="12831" spans="1:29" ht="30" x14ac:dyDescent="0.25">
      <c r="A12831" s="61" t="s">
        <v>186</v>
      </c>
      <c r="B12831" s="61" t="s">
        <v>187</v>
      </c>
      <c r="C12831" s="62">
        <v>2004</v>
      </c>
      <c r="D12831" s="61" t="s">
        <v>78</v>
      </c>
      <c r="E12831" s="62">
        <v>40</v>
      </c>
      <c r="F12831" s="62">
        <v>14468800</v>
      </c>
      <c r="G12831" s="62">
        <v>17747</v>
      </c>
      <c r="H12831" s="62">
        <v>36.97</v>
      </c>
      <c r="I12831" s="62">
        <v>361720</v>
      </c>
      <c r="J12831" s="62">
        <v>13455984</v>
      </c>
      <c r="K12831" s="62">
        <v>0</v>
      </c>
      <c r="L12831" s="63"/>
      <c r="M12831" s="63"/>
      <c r="N12831" s="63"/>
      <c r="O12831" s="63"/>
      <c r="P12831" s="63"/>
      <c r="Q12831" s="63"/>
      <c r="R12831" s="63"/>
      <c r="S12831" s="63"/>
      <c r="T12831" s="63"/>
      <c r="U12831" s="63"/>
      <c r="V12831" s="63"/>
      <c r="W12831" s="63"/>
      <c r="X12831" s="63"/>
      <c r="Y12831" s="63"/>
      <c r="Z12831" s="62">
        <v>0</v>
      </c>
      <c r="AA12831" s="63"/>
      <c r="AB12831" s="63"/>
      <c r="AC12831" s="62">
        <v>0</v>
      </c>
    </row>
    <row r="12832" spans="1:29" ht="30" x14ac:dyDescent="0.25">
      <c r="A12832" s="61" t="s">
        <v>269</v>
      </c>
      <c r="B12832" s="61" t="s">
        <v>270</v>
      </c>
      <c r="C12832" s="62">
        <v>2003</v>
      </c>
      <c r="D12832" s="61" t="s">
        <v>298</v>
      </c>
      <c r="E12832" s="62">
        <v>2</v>
      </c>
      <c r="F12832" s="62">
        <v>14776</v>
      </c>
      <c r="G12832" s="62">
        <v>1553</v>
      </c>
      <c r="H12832" s="62">
        <v>64.709999999999994</v>
      </c>
      <c r="I12832" s="62">
        <v>7388</v>
      </c>
      <c r="J12832" s="62">
        <v>13741.68</v>
      </c>
      <c r="K12832" s="62">
        <v>0</v>
      </c>
      <c r="L12832" s="63"/>
      <c r="M12832" s="63"/>
      <c r="N12832" s="63"/>
      <c r="O12832" s="63"/>
      <c r="P12832" s="63"/>
      <c r="Q12832" s="63"/>
      <c r="R12832" s="63"/>
      <c r="S12832" s="63"/>
      <c r="T12832" s="63"/>
      <c r="U12832" s="62">
        <v>799</v>
      </c>
      <c r="V12832" s="62">
        <v>1020</v>
      </c>
      <c r="W12832" s="62">
        <v>42.5</v>
      </c>
      <c r="X12832" s="62">
        <v>399</v>
      </c>
      <c r="Y12832" s="62">
        <v>17884.82</v>
      </c>
      <c r="Z12832" s="62">
        <v>15000</v>
      </c>
      <c r="AA12832" s="62">
        <v>380</v>
      </c>
      <c r="AB12832" s="62">
        <v>15.83</v>
      </c>
      <c r="AC12832" s="62">
        <v>7500</v>
      </c>
    </row>
    <row r="12833" spans="1:29" ht="30" x14ac:dyDescent="0.25">
      <c r="A12833" s="61" t="s">
        <v>422</v>
      </c>
      <c r="B12833" s="61" t="s">
        <v>423</v>
      </c>
      <c r="C12833" s="62">
        <v>2018</v>
      </c>
      <c r="D12833" s="61" t="s">
        <v>78</v>
      </c>
      <c r="E12833" s="62">
        <v>52</v>
      </c>
      <c r="F12833" s="62">
        <v>230646</v>
      </c>
      <c r="G12833" s="62">
        <v>34160</v>
      </c>
      <c r="H12833" s="62">
        <v>54.74</v>
      </c>
      <c r="I12833" s="62">
        <v>4435.5</v>
      </c>
      <c r="J12833" s="62">
        <v>214500.78</v>
      </c>
      <c r="K12833" s="62">
        <v>0</v>
      </c>
      <c r="L12833" s="63"/>
      <c r="M12833" s="63"/>
      <c r="N12833" s="63"/>
      <c r="O12833" s="63"/>
      <c r="P12833" s="63"/>
      <c r="Q12833" s="63"/>
      <c r="R12833" s="63"/>
      <c r="S12833" s="63"/>
      <c r="T12833" s="63"/>
      <c r="U12833" s="63"/>
      <c r="V12833" s="63"/>
      <c r="W12833" s="63"/>
      <c r="X12833" s="63"/>
      <c r="Y12833" s="63"/>
      <c r="Z12833" s="62">
        <v>597</v>
      </c>
      <c r="AA12833" s="62">
        <v>1845</v>
      </c>
      <c r="AB12833" s="62">
        <v>2.96</v>
      </c>
      <c r="AC12833" s="62">
        <v>11.48</v>
      </c>
    </row>
    <row r="12834" spans="1:29" ht="30" x14ac:dyDescent="0.25">
      <c r="A12834" s="61" t="s">
        <v>173</v>
      </c>
      <c r="B12834" s="61" t="s">
        <v>174</v>
      </c>
      <c r="C12834" s="62">
        <v>2009</v>
      </c>
      <c r="D12834" s="61" t="s">
        <v>75</v>
      </c>
      <c r="E12834" s="62">
        <v>5</v>
      </c>
      <c r="F12834" s="63"/>
      <c r="G12834" s="63"/>
      <c r="H12834" s="63"/>
      <c r="I12834" s="63"/>
      <c r="J12834" s="63"/>
      <c r="K12834" s="62">
        <v>0</v>
      </c>
      <c r="L12834" s="63"/>
      <c r="M12834" s="63"/>
      <c r="N12834" s="63"/>
      <c r="O12834" s="63"/>
      <c r="P12834" s="63"/>
      <c r="Q12834" s="63"/>
      <c r="R12834" s="63"/>
      <c r="S12834" s="63"/>
      <c r="T12834" s="63"/>
      <c r="U12834" s="63"/>
      <c r="V12834" s="63"/>
      <c r="W12834" s="63"/>
      <c r="X12834" s="63"/>
      <c r="Y12834" s="63"/>
      <c r="Z12834" s="62">
        <v>4176.3999999999996</v>
      </c>
      <c r="AA12834" s="62">
        <v>20149</v>
      </c>
      <c r="AB12834" s="62">
        <v>335.82</v>
      </c>
      <c r="AC12834" s="62">
        <v>835.28</v>
      </c>
    </row>
    <row r="12835" spans="1:29" x14ac:dyDescent="0.25">
      <c r="A12835" s="61" t="s">
        <v>558</v>
      </c>
      <c r="B12835" s="61" t="s">
        <v>559</v>
      </c>
      <c r="C12835" s="62">
        <v>2011</v>
      </c>
      <c r="D12835" s="61" t="s">
        <v>75</v>
      </c>
      <c r="E12835" s="62">
        <v>6</v>
      </c>
      <c r="F12835" s="63"/>
      <c r="G12835" s="63"/>
      <c r="H12835" s="63"/>
      <c r="I12835" s="63"/>
      <c r="J12835" s="63"/>
      <c r="K12835" s="62">
        <v>0</v>
      </c>
      <c r="L12835" s="63"/>
      <c r="M12835" s="63"/>
      <c r="N12835" s="63"/>
      <c r="O12835" s="63"/>
      <c r="P12835" s="63"/>
      <c r="Q12835" s="63"/>
      <c r="R12835" s="63"/>
      <c r="S12835" s="63"/>
      <c r="T12835" s="63"/>
      <c r="U12835" s="63"/>
      <c r="V12835" s="63"/>
      <c r="W12835" s="63"/>
      <c r="X12835" s="63"/>
      <c r="Y12835" s="63"/>
      <c r="Z12835" s="62">
        <v>0</v>
      </c>
      <c r="AA12835" s="63"/>
      <c r="AB12835" s="63"/>
      <c r="AC12835" s="62">
        <v>0</v>
      </c>
    </row>
    <row r="12836" spans="1:29" x14ac:dyDescent="0.25">
      <c r="A12836" s="61" t="s">
        <v>263</v>
      </c>
      <c r="B12836" s="61" t="s">
        <v>264</v>
      </c>
      <c r="C12836" s="62">
        <v>2013</v>
      </c>
      <c r="D12836" s="61" t="s">
        <v>83</v>
      </c>
      <c r="E12836" s="62">
        <v>8</v>
      </c>
      <c r="F12836" s="62">
        <v>246</v>
      </c>
      <c r="G12836" s="62">
        <v>70</v>
      </c>
      <c r="H12836" s="62">
        <v>0.73</v>
      </c>
      <c r="I12836" s="62">
        <v>30.75</v>
      </c>
      <c r="J12836" s="62">
        <v>228.78</v>
      </c>
      <c r="K12836" s="62">
        <v>0</v>
      </c>
      <c r="L12836" s="62">
        <v>0</v>
      </c>
      <c r="M12836" s="62">
        <v>0</v>
      </c>
      <c r="N12836" s="63"/>
      <c r="O12836" s="63"/>
      <c r="P12836" s="63"/>
      <c r="Q12836" s="63"/>
      <c r="R12836" s="63"/>
      <c r="S12836" s="63"/>
      <c r="T12836" s="63"/>
      <c r="U12836" s="63"/>
      <c r="V12836" s="63"/>
      <c r="W12836" s="63"/>
      <c r="X12836" s="63"/>
      <c r="Y12836" s="63"/>
      <c r="Z12836" s="62">
        <v>65622</v>
      </c>
      <c r="AA12836" s="62">
        <v>11980</v>
      </c>
      <c r="AB12836" s="62">
        <v>124.79</v>
      </c>
      <c r="AC12836" s="62">
        <v>8202.75</v>
      </c>
    </row>
    <row r="12837" spans="1:29" x14ac:dyDescent="0.25">
      <c r="A12837" s="61" t="s">
        <v>140</v>
      </c>
      <c r="B12837" s="61" t="s">
        <v>141</v>
      </c>
      <c r="C12837" s="62">
        <v>2007</v>
      </c>
      <c r="D12837" s="61" t="s">
        <v>72</v>
      </c>
      <c r="E12837" s="62">
        <v>59</v>
      </c>
      <c r="F12837" s="62">
        <v>224337</v>
      </c>
      <c r="G12837" s="62">
        <v>31794</v>
      </c>
      <c r="H12837" s="62">
        <v>44.91</v>
      </c>
      <c r="I12837" s="62">
        <v>3802.32</v>
      </c>
      <c r="J12837" s="62">
        <v>208633.41</v>
      </c>
      <c r="K12837" s="62">
        <v>2002.91</v>
      </c>
      <c r="L12837" s="62">
        <v>28421</v>
      </c>
      <c r="M12837" s="62">
        <v>40.14</v>
      </c>
      <c r="N12837" s="62">
        <v>33.950000000000003</v>
      </c>
      <c r="O12837" s="62">
        <v>24153.69</v>
      </c>
      <c r="P12837" s="63"/>
      <c r="Q12837" s="63"/>
      <c r="R12837" s="63"/>
      <c r="S12837" s="63"/>
      <c r="T12837" s="63"/>
      <c r="U12837" s="63"/>
      <c r="V12837" s="63"/>
      <c r="W12837" s="63"/>
      <c r="X12837" s="63"/>
      <c r="Y12837" s="63"/>
      <c r="Z12837" s="62">
        <v>1630</v>
      </c>
      <c r="AA12837" s="62">
        <v>10662</v>
      </c>
      <c r="AB12837" s="62">
        <v>15.06</v>
      </c>
      <c r="AC12837" s="62">
        <v>27.63</v>
      </c>
    </row>
    <row r="12838" spans="1:29" ht="30" x14ac:dyDescent="0.25">
      <c r="A12838" s="61" t="s">
        <v>528</v>
      </c>
      <c r="B12838" s="61" t="s">
        <v>529</v>
      </c>
      <c r="C12838" s="62">
        <v>2014</v>
      </c>
      <c r="D12838" s="61" t="s">
        <v>78</v>
      </c>
      <c r="E12838" s="62">
        <v>30</v>
      </c>
      <c r="F12838" s="62">
        <v>222544</v>
      </c>
      <c r="G12838" s="62">
        <v>41750</v>
      </c>
      <c r="H12838" s="62">
        <v>115.97</v>
      </c>
      <c r="I12838" s="62">
        <v>7418.13</v>
      </c>
      <c r="J12838" s="62">
        <v>206965.92</v>
      </c>
      <c r="K12838" s="62">
        <v>0</v>
      </c>
      <c r="L12838" s="63"/>
      <c r="M12838" s="63"/>
      <c r="N12838" s="63"/>
      <c r="O12838" s="63"/>
      <c r="P12838" s="63"/>
      <c r="Q12838" s="63"/>
      <c r="R12838" s="63"/>
      <c r="S12838" s="63"/>
      <c r="T12838" s="63"/>
      <c r="U12838" s="63"/>
      <c r="V12838" s="63"/>
      <c r="W12838" s="63"/>
      <c r="X12838" s="63"/>
      <c r="Y12838" s="63"/>
      <c r="Z12838" s="62">
        <v>3715.11</v>
      </c>
      <c r="AA12838" s="62">
        <v>16897</v>
      </c>
      <c r="AB12838" s="62">
        <v>46.94</v>
      </c>
      <c r="AC12838" s="62">
        <v>123.84</v>
      </c>
    </row>
    <row r="12839" spans="1:29" ht="30" x14ac:dyDescent="0.25">
      <c r="A12839" s="61" t="s">
        <v>231</v>
      </c>
      <c r="B12839" s="61" t="s">
        <v>232</v>
      </c>
      <c r="C12839" s="62">
        <v>2009</v>
      </c>
      <c r="D12839" s="61" t="s">
        <v>72</v>
      </c>
      <c r="E12839" s="62">
        <v>92</v>
      </c>
      <c r="F12839" s="62">
        <v>777440</v>
      </c>
      <c r="G12839" s="62">
        <v>103522</v>
      </c>
      <c r="H12839" s="62">
        <v>93.77</v>
      </c>
      <c r="I12839" s="62">
        <v>8450.43</v>
      </c>
      <c r="J12839" s="62">
        <v>723019.2</v>
      </c>
      <c r="K12839" s="62">
        <v>0</v>
      </c>
      <c r="L12839" s="63"/>
      <c r="M12839" s="63"/>
      <c r="N12839" s="63"/>
      <c r="O12839" s="63"/>
      <c r="P12839" s="63"/>
      <c r="Q12839" s="63"/>
      <c r="R12839" s="63"/>
      <c r="S12839" s="63"/>
      <c r="T12839" s="63"/>
      <c r="U12839" s="63"/>
      <c r="V12839" s="63"/>
      <c r="W12839" s="63"/>
      <c r="X12839" s="63"/>
      <c r="Y12839" s="63"/>
      <c r="Z12839" s="62">
        <v>300200</v>
      </c>
      <c r="AA12839" s="62">
        <v>19048</v>
      </c>
      <c r="AB12839" s="62">
        <v>17.25</v>
      </c>
      <c r="AC12839" s="62">
        <v>3263.04</v>
      </c>
    </row>
    <row r="12840" spans="1:29" x14ac:dyDescent="0.25">
      <c r="A12840" s="61" t="s">
        <v>126</v>
      </c>
      <c r="B12840" s="61" t="s">
        <v>127</v>
      </c>
      <c r="C12840" s="62">
        <v>2018</v>
      </c>
      <c r="D12840" s="61" t="s">
        <v>563</v>
      </c>
      <c r="E12840" s="62">
        <v>40</v>
      </c>
      <c r="F12840" s="62">
        <v>102769</v>
      </c>
      <c r="G12840" s="62">
        <v>19456</v>
      </c>
      <c r="H12840" s="62">
        <v>40.53</v>
      </c>
      <c r="I12840" s="62">
        <v>2569.23</v>
      </c>
      <c r="J12840" s="62">
        <v>95575.17</v>
      </c>
      <c r="K12840" s="62">
        <v>12676.04</v>
      </c>
      <c r="L12840" s="62">
        <v>13963</v>
      </c>
      <c r="M12840" s="62">
        <v>29.09</v>
      </c>
      <c r="N12840" s="63"/>
      <c r="O12840" s="63"/>
      <c r="P12840" s="63"/>
      <c r="Q12840" s="63"/>
      <c r="R12840" s="63"/>
      <c r="S12840" s="63"/>
      <c r="T12840" s="63"/>
      <c r="U12840" s="63"/>
      <c r="V12840" s="63"/>
      <c r="W12840" s="63"/>
      <c r="X12840" s="63"/>
      <c r="Y12840" s="63"/>
      <c r="Z12840" s="62">
        <v>1060</v>
      </c>
      <c r="AA12840" s="62">
        <v>10845</v>
      </c>
      <c r="AB12840" s="62">
        <v>22.59</v>
      </c>
      <c r="AC12840" s="62">
        <v>26.5</v>
      </c>
    </row>
    <row r="12841" spans="1:29" x14ac:dyDescent="0.25">
      <c r="A12841" s="61" t="s">
        <v>229</v>
      </c>
      <c r="B12841" s="61" t="s">
        <v>230</v>
      </c>
      <c r="C12841" s="62">
        <v>2010</v>
      </c>
      <c r="D12841" s="61" t="s">
        <v>86</v>
      </c>
      <c r="E12841" s="62">
        <v>127</v>
      </c>
      <c r="F12841" s="62">
        <v>21113</v>
      </c>
      <c r="G12841" s="62">
        <v>6379</v>
      </c>
      <c r="H12841" s="62">
        <v>4.1900000000000004</v>
      </c>
      <c r="I12841" s="62">
        <v>166.24</v>
      </c>
      <c r="J12841" s="62">
        <v>19635.09</v>
      </c>
      <c r="K12841" s="62">
        <v>7597.48</v>
      </c>
      <c r="L12841" s="62">
        <v>10281</v>
      </c>
      <c r="M12841" s="62">
        <v>6.75</v>
      </c>
      <c r="N12841" s="62">
        <v>59.82</v>
      </c>
      <c r="O12841" s="62">
        <v>91620.27</v>
      </c>
      <c r="P12841" s="63"/>
      <c r="Q12841" s="63"/>
      <c r="R12841" s="63"/>
      <c r="S12841" s="63"/>
      <c r="T12841" s="63"/>
      <c r="U12841" s="63"/>
      <c r="V12841" s="63"/>
      <c r="W12841" s="63"/>
      <c r="X12841" s="63"/>
      <c r="Y12841" s="63"/>
      <c r="Z12841" s="62">
        <v>0</v>
      </c>
      <c r="AA12841" s="62">
        <v>137832</v>
      </c>
      <c r="AB12841" s="62">
        <v>90.44</v>
      </c>
      <c r="AC12841" s="62">
        <v>0</v>
      </c>
    </row>
    <row r="12842" spans="1:29" ht="30" x14ac:dyDescent="0.25">
      <c r="A12842" s="61" t="s">
        <v>237</v>
      </c>
      <c r="B12842" s="61" t="s">
        <v>238</v>
      </c>
      <c r="C12842" s="62">
        <v>2015</v>
      </c>
      <c r="D12842" s="61" t="s">
        <v>99</v>
      </c>
      <c r="E12842" s="62">
        <v>32</v>
      </c>
      <c r="F12842" s="62">
        <v>130879</v>
      </c>
      <c r="G12842" s="62">
        <v>26736</v>
      </c>
      <c r="H12842" s="62">
        <v>69.63</v>
      </c>
      <c r="I12842" s="62">
        <v>4089.97</v>
      </c>
      <c r="J12842" s="62">
        <v>121717.47</v>
      </c>
      <c r="K12842" s="62">
        <v>13613.97</v>
      </c>
      <c r="L12842" s="62">
        <v>12071</v>
      </c>
      <c r="M12842" s="62">
        <v>31.43</v>
      </c>
      <c r="N12842" s="62">
        <v>425.44</v>
      </c>
      <c r="O12842" s="62">
        <v>164174.91</v>
      </c>
      <c r="P12842" s="63"/>
      <c r="Q12842" s="63"/>
      <c r="R12842" s="63"/>
      <c r="S12842" s="63"/>
      <c r="T12842" s="63"/>
      <c r="U12842" s="63"/>
      <c r="V12842" s="63"/>
      <c r="W12842" s="63"/>
      <c r="X12842" s="63"/>
      <c r="Y12842" s="63"/>
      <c r="Z12842" s="62">
        <v>176500</v>
      </c>
      <c r="AA12842" s="62">
        <v>24355</v>
      </c>
      <c r="AB12842" s="62">
        <v>63.42</v>
      </c>
      <c r="AC12842" s="62">
        <v>5515.63</v>
      </c>
    </row>
    <row r="12843" spans="1:29" ht="30" x14ac:dyDescent="0.25">
      <c r="A12843" s="61" t="s">
        <v>180</v>
      </c>
      <c r="B12843" s="61" t="s">
        <v>181</v>
      </c>
      <c r="C12843" s="62">
        <v>2006</v>
      </c>
      <c r="D12843" s="61" t="s">
        <v>301</v>
      </c>
      <c r="E12843" s="62">
        <v>17</v>
      </c>
      <c r="F12843" s="62">
        <v>103694</v>
      </c>
      <c r="G12843" s="62">
        <v>8495</v>
      </c>
      <c r="H12843" s="62">
        <v>41.64</v>
      </c>
      <c r="I12843" s="62">
        <v>6099.65</v>
      </c>
      <c r="J12843" s="62">
        <v>96435.42</v>
      </c>
      <c r="K12843" s="62">
        <v>11325.9</v>
      </c>
      <c r="L12843" s="62">
        <v>13425</v>
      </c>
      <c r="M12843" s="62">
        <v>65.81</v>
      </c>
      <c r="N12843" s="62">
        <v>666.23</v>
      </c>
      <c r="O12843" s="62">
        <v>136582.39000000001</v>
      </c>
      <c r="P12843" s="63"/>
      <c r="Q12843" s="63"/>
      <c r="R12843" s="63"/>
      <c r="S12843" s="63"/>
      <c r="T12843" s="63"/>
      <c r="U12843" s="63"/>
      <c r="V12843" s="63"/>
      <c r="W12843" s="63"/>
      <c r="X12843" s="63"/>
      <c r="Y12843" s="63"/>
      <c r="Z12843" s="62">
        <v>70.75</v>
      </c>
      <c r="AA12843" s="62">
        <v>7727</v>
      </c>
      <c r="AB12843" s="62">
        <v>37.880000000000003</v>
      </c>
      <c r="AC12843" s="62">
        <v>4.16</v>
      </c>
    </row>
    <row r="12844" spans="1:29" ht="30" x14ac:dyDescent="0.25">
      <c r="A12844" s="61" t="s">
        <v>363</v>
      </c>
      <c r="B12844" s="61" t="s">
        <v>364</v>
      </c>
      <c r="C12844" s="62">
        <v>2012</v>
      </c>
      <c r="D12844" s="61" t="s">
        <v>78</v>
      </c>
      <c r="E12844" s="62">
        <v>56</v>
      </c>
      <c r="F12844" s="62">
        <v>415802</v>
      </c>
      <c r="G12844" s="62">
        <v>51883</v>
      </c>
      <c r="H12844" s="62">
        <v>77.209999999999994</v>
      </c>
      <c r="I12844" s="62">
        <v>7425.04</v>
      </c>
      <c r="J12844" s="62">
        <v>386695.86</v>
      </c>
      <c r="K12844" s="62">
        <v>0</v>
      </c>
      <c r="L12844" s="63"/>
      <c r="M12844" s="63"/>
      <c r="N12844" s="63"/>
      <c r="O12844" s="63"/>
      <c r="P12844" s="63"/>
      <c r="Q12844" s="63"/>
      <c r="R12844" s="63"/>
      <c r="S12844" s="63"/>
      <c r="T12844" s="63"/>
      <c r="U12844" s="63"/>
      <c r="V12844" s="63"/>
      <c r="W12844" s="63"/>
      <c r="X12844" s="63"/>
      <c r="Y12844" s="63"/>
      <c r="Z12844" s="62">
        <v>979.88</v>
      </c>
      <c r="AA12844" s="62">
        <v>2981</v>
      </c>
      <c r="AB12844" s="62">
        <v>4.4400000000000004</v>
      </c>
      <c r="AC12844" s="62">
        <v>17.5</v>
      </c>
    </row>
    <row r="12845" spans="1:29" x14ac:dyDescent="0.25">
      <c r="A12845" s="61" t="s">
        <v>155</v>
      </c>
      <c r="B12845" s="61" t="s">
        <v>156</v>
      </c>
      <c r="C12845" s="62">
        <v>2004</v>
      </c>
      <c r="D12845" s="61" t="s">
        <v>78</v>
      </c>
      <c r="E12845" s="62">
        <v>84</v>
      </c>
      <c r="F12845" s="62">
        <v>1065027</v>
      </c>
      <c r="G12845" s="62">
        <v>115717</v>
      </c>
      <c r="H12845" s="62">
        <v>114.8</v>
      </c>
      <c r="I12845" s="62">
        <v>12678.89</v>
      </c>
      <c r="J12845" s="62">
        <v>990475.11</v>
      </c>
      <c r="K12845" s="62">
        <v>0</v>
      </c>
      <c r="L12845" s="63"/>
      <c r="M12845" s="63"/>
      <c r="N12845" s="63"/>
      <c r="O12845" s="63"/>
      <c r="P12845" s="63"/>
      <c r="Q12845" s="63"/>
      <c r="R12845" s="63"/>
      <c r="S12845" s="63"/>
      <c r="T12845" s="63"/>
      <c r="U12845" s="63"/>
      <c r="V12845" s="63"/>
      <c r="W12845" s="63"/>
      <c r="X12845" s="63"/>
      <c r="Y12845" s="63"/>
      <c r="Z12845" s="62">
        <v>498.43</v>
      </c>
      <c r="AA12845" s="62">
        <v>10611</v>
      </c>
      <c r="AB12845" s="62">
        <v>10.53</v>
      </c>
      <c r="AC12845" s="62">
        <v>5.93</v>
      </c>
    </row>
    <row r="12846" spans="1:29" x14ac:dyDescent="0.25">
      <c r="A12846" s="61" t="s">
        <v>289</v>
      </c>
      <c r="B12846" s="61" t="s">
        <v>290</v>
      </c>
      <c r="C12846" s="62">
        <v>2015</v>
      </c>
      <c r="D12846" s="61" t="s">
        <v>72</v>
      </c>
      <c r="E12846" s="62">
        <v>38</v>
      </c>
      <c r="F12846" s="62">
        <v>148910</v>
      </c>
      <c r="G12846" s="62">
        <v>20298</v>
      </c>
      <c r="H12846" s="62">
        <v>44.51</v>
      </c>
      <c r="I12846" s="62">
        <v>3918.68</v>
      </c>
      <c r="J12846" s="62">
        <v>138486.29999999999</v>
      </c>
      <c r="K12846" s="62">
        <v>8131.78</v>
      </c>
      <c r="L12846" s="62">
        <v>17409</v>
      </c>
      <c r="M12846" s="62">
        <v>38.18</v>
      </c>
      <c r="N12846" s="62">
        <v>213.99</v>
      </c>
      <c r="O12846" s="62">
        <v>98063.55</v>
      </c>
      <c r="P12846" s="63"/>
      <c r="Q12846" s="63"/>
      <c r="R12846" s="63"/>
      <c r="S12846" s="63"/>
      <c r="T12846" s="63"/>
      <c r="U12846" s="63"/>
      <c r="V12846" s="63"/>
      <c r="W12846" s="63"/>
      <c r="X12846" s="63"/>
      <c r="Y12846" s="63"/>
      <c r="Z12846" s="62">
        <v>98188</v>
      </c>
      <c r="AA12846" s="62">
        <v>12985</v>
      </c>
      <c r="AB12846" s="62">
        <v>28.48</v>
      </c>
      <c r="AC12846" s="62">
        <v>2583.89</v>
      </c>
    </row>
    <row r="12847" spans="1:29" x14ac:dyDescent="0.25">
      <c r="A12847" s="61" t="s">
        <v>222</v>
      </c>
      <c r="B12847" s="61" t="s">
        <v>223</v>
      </c>
      <c r="C12847" s="62">
        <v>2016</v>
      </c>
      <c r="D12847" s="61" t="s">
        <v>89</v>
      </c>
      <c r="E12847" s="62">
        <v>44</v>
      </c>
      <c r="F12847" s="62">
        <v>395640</v>
      </c>
      <c r="G12847" s="62">
        <v>61669</v>
      </c>
      <c r="H12847" s="62">
        <v>116.8</v>
      </c>
      <c r="I12847" s="62">
        <v>8991.82</v>
      </c>
      <c r="J12847" s="62">
        <v>367945.2</v>
      </c>
      <c r="K12847" s="62">
        <v>0</v>
      </c>
      <c r="L12847" s="63"/>
      <c r="M12847" s="63"/>
      <c r="N12847" s="63"/>
      <c r="O12847" s="63"/>
      <c r="P12847" s="63"/>
      <c r="Q12847" s="63"/>
      <c r="R12847" s="63"/>
      <c r="S12847" s="63"/>
      <c r="T12847" s="63"/>
      <c r="U12847" s="63"/>
      <c r="V12847" s="63"/>
      <c r="W12847" s="63"/>
      <c r="X12847" s="63"/>
      <c r="Y12847" s="63"/>
      <c r="Z12847" s="62">
        <v>85600</v>
      </c>
      <c r="AA12847" s="62">
        <v>13197</v>
      </c>
      <c r="AB12847" s="62">
        <v>24.99</v>
      </c>
      <c r="AC12847" s="62">
        <v>1945.45</v>
      </c>
    </row>
    <row r="12848" spans="1:29" ht="30" x14ac:dyDescent="0.25">
      <c r="A12848" s="61" t="s">
        <v>378</v>
      </c>
      <c r="B12848" s="61" t="s">
        <v>379</v>
      </c>
      <c r="C12848" s="62">
        <v>2011</v>
      </c>
      <c r="D12848" s="61" t="s">
        <v>78</v>
      </c>
      <c r="E12848" s="62">
        <v>115</v>
      </c>
      <c r="F12848" s="62">
        <v>1142700</v>
      </c>
      <c r="G12848" s="62">
        <v>179194</v>
      </c>
      <c r="H12848" s="62">
        <v>129.85</v>
      </c>
      <c r="I12848" s="62">
        <v>9936.52</v>
      </c>
      <c r="J12848" s="62">
        <v>1062711</v>
      </c>
      <c r="K12848" s="62">
        <v>46.56</v>
      </c>
      <c r="L12848" s="62">
        <v>537</v>
      </c>
      <c r="M12848" s="62">
        <v>0.39</v>
      </c>
      <c r="N12848" s="63"/>
      <c r="O12848" s="63"/>
      <c r="P12848" s="63"/>
      <c r="Q12848" s="63"/>
      <c r="R12848" s="63"/>
      <c r="S12848" s="63"/>
      <c r="T12848" s="63"/>
      <c r="U12848" s="63"/>
      <c r="V12848" s="63"/>
      <c r="W12848" s="63"/>
      <c r="X12848" s="63"/>
      <c r="Y12848" s="63"/>
      <c r="Z12848" s="62">
        <v>281371</v>
      </c>
      <c r="AA12848" s="62">
        <v>35595</v>
      </c>
      <c r="AB12848" s="62">
        <v>25.79</v>
      </c>
      <c r="AC12848" s="62">
        <v>2446.6999999999998</v>
      </c>
    </row>
    <row r="12849" spans="1:29" x14ac:dyDescent="0.25">
      <c r="A12849" s="61" t="s">
        <v>79</v>
      </c>
      <c r="B12849" s="61" t="s">
        <v>80</v>
      </c>
      <c r="C12849" s="62">
        <v>2016</v>
      </c>
      <c r="D12849" s="61" t="s">
        <v>419</v>
      </c>
      <c r="E12849" s="62">
        <v>16</v>
      </c>
      <c r="F12849" s="63"/>
      <c r="G12849" s="63"/>
      <c r="H12849" s="63"/>
      <c r="I12849" s="63"/>
      <c r="J12849" s="63"/>
      <c r="K12849" s="62">
        <v>0</v>
      </c>
      <c r="L12849" s="63"/>
      <c r="M12849" s="63"/>
      <c r="N12849" s="63"/>
      <c r="O12849" s="63"/>
      <c r="P12849" s="63"/>
      <c r="Q12849" s="63"/>
      <c r="R12849" s="63"/>
      <c r="S12849" s="63"/>
      <c r="T12849" s="63"/>
      <c r="U12849" s="63"/>
      <c r="V12849" s="63"/>
      <c r="W12849" s="63"/>
      <c r="X12849" s="63"/>
      <c r="Y12849" s="63"/>
      <c r="Z12849" s="62">
        <v>0</v>
      </c>
      <c r="AA12849" s="63"/>
      <c r="AB12849" s="63"/>
      <c r="AC12849" s="62">
        <v>0</v>
      </c>
    </row>
    <row r="12850" spans="1:29" ht="30" x14ac:dyDescent="0.25">
      <c r="A12850" s="61" t="s">
        <v>367</v>
      </c>
      <c r="B12850" s="61" t="s">
        <v>368</v>
      </c>
      <c r="C12850" s="62">
        <v>2017</v>
      </c>
      <c r="D12850" s="61" t="s">
        <v>75</v>
      </c>
      <c r="E12850" s="62">
        <v>5</v>
      </c>
      <c r="F12850" s="62">
        <v>31620</v>
      </c>
      <c r="G12850" s="62">
        <v>7775</v>
      </c>
      <c r="H12850" s="62">
        <v>129.58000000000001</v>
      </c>
      <c r="I12850" s="62">
        <v>6324</v>
      </c>
      <c r="J12850" s="62">
        <v>29406.6</v>
      </c>
      <c r="K12850" s="62">
        <v>2103.7800000000002</v>
      </c>
      <c r="L12850" s="62">
        <v>6730</v>
      </c>
      <c r="M12850" s="62">
        <v>112.17</v>
      </c>
      <c r="N12850" s="62">
        <v>420.76</v>
      </c>
      <c r="O12850" s="62">
        <v>25370.15</v>
      </c>
      <c r="P12850" s="63"/>
      <c r="Q12850" s="63"/>
      <c r="R12850" s="63"/>
      <c r="S12850" s="63"/>
      <c r="T12850" s="63"/>
      <c r="U12850" s="62">
        <v>326</v>
      </c>
      <c r="V12850" s="62">
        <v>774</v>
      </c>
      <c r="W12850" s="62">
        <v>12.9</v>
      </c>
      <c r="X12850" s="62">
        <v>65</v>
      </c>
      <c r="Y12850" s="62">
        <v>7297.18</v>
      </c>
      <c r="Z12850" s="62">
        <v>26200</v>
      </c>
      <c r="AA12850" s="62">
        <v>2512</v>
      </c>
      <c r="AB12850" s="62">
        <v>41.87</v>
      </c>
      <c r="AC12850" s="62">
        <v>5240</v>
      </c>
    </row>
    <row r="12851" spans="1:29" ht="30" x14ac:dyDescent="0.25">
      <c r="A12851" s="61" t="s">
        <v>348</v>
      </c>
      <c r="B12851" s="61" t="s">
        <v>349</v>
      </c>
      <c r="C12851" s="62">
        <v>2008</v>
      </c>
      <c r="D12851" s="61" t="s">
        <v>175</v>
      </c>
      <c r="E12851" s="62">
        <v>4</v>
      </c>
      <c r="F12851" s="63"/>
      <c r="G12851" s="63"/>
      <c r="H12851" s="63"/>
      <c r="I12851" s="63"/>
      <c r="J12851" s="63"/>
      <c r="K12851" s="62">
        <v>0</v>
      </c>
      <c r="L12851" s="63"/>
      <c r="M12851" s="63"/>
      <c r="N12851" s="63"/>
      <c r="O12851" s="63"/>
      <c r="P12851" s="63"/>
      <c r="Q12851" s="63"/>
      <c r="R12851" s="63"/>
      <c r="S12851" s="63"/>
      <c r="T12851" s="63"/>
      <c r="U12851" s="63"/>
      <c r="V12851" s="63"/>
      <c r="W12851" s="63"/>
      <c r="X12851" s="63"/>
      <c r="Y12851" s="63"/>
      <c r="Z12851" s="62">
        <v>0</v>
      </c>
      <c r="AA12851" s="63"/>
      <c r="AB12851" s="63"/>
      <c r="AC12851" s="62">
        <v>0</v>
      </c>
    </row>
    <row r="12852" spans="1:29" x14ac:dyDescent="0.25">
      <c r="A12852" s="61" t="s">
        <v>235</v>
      </c>
      <c r="B12852" s="61" t="s">
        <v>236</v>
      </c>
      <c r="C12852" s="62">
        <v>2005</v>
      </c>
      <c r="D12852" s="61" t="s">
        <v>86</v>
      </c>
      <c r="E12852" s="62">
        <v>69</v>
      </c>
      <c r="F12852" s="62">
        <v>11719</v>
      </c>
      <c r="G12852" s="62">
        <v>2038</v>
      </c>
      <c r="H12852" s="62">
        <v>2.46</v>
      </c>
      <c r="I12852" s="62">
        <v>169.84</v>
      </c>
      <c r="J12852" s="62">
        <v>10898.67</v>
      </c>
      <c r="K12852" s="62">
        <v>0</v>
      </c>
      <c r="L12852" s="63"/>
      <c r="M12852" s="63"/>
      <c r="N12852" s="63"/>
      <c r="O12852" s="63"/>
      <c r="P12852" s="63"/>
      <c r="Q12852" s="63"/>
      <c r="R12852" s="63"/>
      <c r="S12852" s="63"/>
      <c r="T12852" s="63"/>
      <c r="U12852" s="63"/>
      <c r="V12852" s="63"/>
      <c r="W12852" s="63"/>
      <c r="X12852" s="63"/>
      <c r="Y12852" s="63"/>
      <c r="Z12852" s="62">
        <v>473536</v>
      </c>
      <c r="AA12852" s="62">
        <v>11735</v>
      </c>
      <c r="AB12852" s="62">
        <v>14.17</v>
      </c>
      <c r="AC12852" s="62">
        <v>6862.84</v>
      </c>
    </row>
    <row r="12853" spans="1:29" ht="45" x14ac:dyDescent="0.25">
      <c r="A12853" s="61" t="s">
        <v>214</v>
      </c>
      <c r="B12853" s="61" t="s">
        <v>215</v>
      </c>
      <c r="C12853" s="62">
        <v>2018</v>
      </c>
      <c r="D12853" s="61" t="s">
        <v>78</v>
      </c>
      <c r="E12853" s="62">
        <v>48</v>
      </c>
      <c r="F12853" s="62">
        <v>123784</v>
      </c>
      <c r="G12853" s="62">
        <v>30919</v>
      </c>
      <c r="H12853" s="62">
        <v>53.68</v>
      </c>
      <c r="I12853" s="62">
        <v>2578.83</v>
      </c>
      <c r="J12853" s="62">
        <v>115119.12</v>
      </c>
      <c r="K12853" s="62">
        <v>12275.46</v>
      </c>
      <c r="L12853" s="62">
        <v>18260</v>
      </c>
      <c r="M12853" s="62">
        <v>31.7</v>
      </c>
      <c r="N12853" s="62">
        <v>255.74</v>
      </c>
      <c r="O12853" s="62">
        <v>148033.46</v>
      </c>
      <c r="P12853" s="63"/>
      <c r="Q12853" s="63"/>
      <c r="R12853" s="63"/>
      <c r="S12853" s="63"/>
      <c r="T12853" s="63"/>
      <c r="U12853" s="63"/>
      <c r="V12853" s="63"/>
      <c r="W12853" s="63"/>
      <c r="X12853" s="63"/>
      <c r="Y12853" s="63"/>
      <c r="Z12853" s="62">
        <v>1144</v>
      </c>
      <c r="AA12853" s="62">
        <v>8689</v>
      </c>
      <c r="AB12853" s="62">
        <v>15.09</v>
      </c>
      <c r="AC12853" s="62">
        <v>23.83</v>
      </c>
    </row>
    <row r="12854" spans="1:29" x14ac:dyDescent="0.25">
      <c r="A12854" s="61" t="s">
        <v>190</v>
      </c>
      <c r="B12854" s="61" t="s">
        <v>191</v>
      </c>
      <c r="C12854" s="62">
        <v>2008</v>
      </c>
      <c r="D12854" s="61" t="s">
        <v>150</v>
      </c>
      <c r="E12854" s="62">
        <v>8</v>
      </c>
      <c r="F12854" s="63"/>
      <c r="G12854" s="63"/>
      <c r="H12854" s="63"/>
      <c r="I12854" s="63"/>
      <c r="J12854" s="63"/>
      <c r="K12854" s="62">
        <v>0</v>
      </c>
      <c r="L12854" s="63"/>
      <c r="M12854" s="63"/>
      <c r="N12854" s="63"/>
      <c r="O12854" s="63"/>
      <c r="P12854" s="63"/>
      <c r="Q12854" s="63"/>
      <c r="R12854" s="63"/>
      <c r="S12854" s="63"/>
      <c r="T12854" s="63"/>
      <c r="U12854" s="63"/>
      <c r="V12854" s="63"/>
      <c r="W12854" s="63"/>
      <c r="X12854" s="63"/>
      <c r="Y12854" s="63"/>
      <c r="Z12854" s="62">
        <v>0</v>
      </c>
      <c r="AA12854" s="63"/>
      <c r="AB12854" s="63"/>
      <c r="AC12854" s="62">
        <v>0</v>
      </c>
    </row>
    <row r="12855" spans="1:29" x14ac:dyDescent="0.25">
      <c r="A12855" s="61" t="s">
        <v>273</v>
      </c>
      <c r="B12855" s="61" t="s">
        <v>274</v>
      </c>
      <c r="C12855" s="62">
        <v>2017</v>
      </c>
      <c r="D12855" s="61" t="s">
        <v>89</v>
      </c>
      <c r="E12855" s="62">
        <v>54</v>
      </c>
      <c r="F12855" s="62">
        <v>510411</v>
      </c>
      <c r="G12855" s="62">
        <v>65817</v>
      </c>
      <c r="H12855" s="62">
        <v>101.57</v>
      </c>
      <c r="I12855" s="62">
        <v>9452.06</v>
      </c>
      <c r="J12855" s="62">
        <v>474682.23</v>
      </c>
      <c r="K12855" s="62">
        <v>0</v>
      </c>
      <c r="L12855" s="63"/>
      <c r="M12855" s="63"/>
      <c r="N12855" s="63"/>
      <c r="O12855" s="63"/>
      <c r="P12855" s="63"/>
      <c r="Q12855" s="63"/>
      <c r="R12855" s="63"/>
      <c r="S12855" s="63"/>
      <c r="T12855" s="63"/>
      <c r="U12855" s="63"/>
      <c r="V12855" s="63"/>
      <c r="W12855" s="63"/>
      <c r="X12855" s="63"/>
      <c r="Y12855" s="63"/>
      <c r="Z12855" s="62">
        <v>1733.84</v>
      </c>
      <c r="AA12855" s="62">
        <v>7114</v>
      </c>
      <c r="AB12855" s="62">
        <v>10.98</v>
      </c>
      <c r="AC12855" s="62">
        <v>32.11</v>
      </c>
    </row>
    <row r="12856" spans="1:29" x14ac:dyDescent="0.25">
      <c r="A12856" s="61" t="s">
        <v>229</v>
      </c>
      <c r="B12856" s="61" t="s">
        <v>230</v>
      </c>
      <c r="C12856" s="62">
        <v>2011</v>
      </c>
      <c r="D12856" s="61" t="s">
        <v>150</v>
      </c>
      <c r="E12856" s="62">
        <v>6</v>
      </c>
      <c r="F12856" s="63"/>
      <c r="G12856" s="63"/>
      <c r="H12856" s="63"/>
      <c r="I12856" s="63"/>
      <c r="J12856" s="63"/>
      <c r="K12856" s="62">
        <v>0</v>
      </c>
      <c r="L12856" s="63"/>
      <c r="M12856" s="63"/>
      <c r="N12856" s="63"/>
      <c r="O12856" s="63"/>
      <c r="P12856" s="63"/>
      <c r="Q12856" s="63"/>
      <c r="R12856" s="63"/>
      <c r="S12856" s="63"/>
      <c r="T12856" s="63"/>
      <c r="U12856" s="63"/>
      <c r="V12856" s="63"/>
      <c r="W12856" s="63"/>
      <c r="X12856" s="63"/>
      <c r="Y12856" s="63"/>
      <c r="Z12856" s="62">
        <v>0</v>
      </c>
      <c r="AA12856" s="62">
        <v>3482</v>
      </c>
      <c r="AB12856" s="62">
        <v>48.36</v>
      </c>
      <c r="AC12856" s="62">
        <v>0</v>
      </c>
    </row>
    <row r="12857" spans="1:29" x14ac:dyDescent="0.25">
      <c r="A12857" s="61" t="s">
        <v>102</v>
      </c>
      <c r="B12857" s="61" t="s">
        <v>103</v>
      </c>
      <c r="C12857" s="62">
        <v>2005</v>
      </c>
      <c r="D12857" s="61" t="s">
        <v>99</v>
      </c>
      <c r="E12857" s="62">
        <v>42</v>
      </c>
      <c r="F12857" s="62">
        <v>28920</v>
      </c>
      <c r="G12857" s="62">
        <v>3407</v>
      </c>
      <c r="H12857" s="62">
        <v>6.76</v>
      </c>
      <c r="I12857" s="62">
        <v>688.57</v>
      </c>
      <c r="J12857" s="62">
        <v>26895.599999999999</v>
      </c>
      <c r="K12857" s="62">
        <v>5912.71</v>
      </c>
      <c r="L12857" s="62">
        <v>7756</v>
      </c>
      <c r="M12857" s="62">
        <v>15.39</v>
      </c>
      <c r="N12857" s="62">
        <v>140.78</v>
      </c>
      <c r="O12857" s="62">
        <v>71303.100000000006</v>
      </c>
      <c r="P12857" s="63"/>
      <c r="Q12857" s="63"/>
      <c r="R12857" s="63"/>
      <c r="S12857" s="63"/>
      <c r="T12857" s="63"/>
      <c r="U12857" s="63"/>
      <c r="V12857" s="63"/>
      <c r="W12857" s="63"/>
      <c r="X12857" s="63"/>
      <c r="Y12857" s="63"/>
      <c r="Z12857" s="62">
        <v>0</v>
      </c>
      <c r="AA12857" s="63"/>
      <c r="AB12857" s="63"/>
      <c r="AC12857" s="62">
        <v>0</v>
      </c>
    </row>
    <row r="12858" spans="1:29" x14ac:dyDescent="0.25">
      <c r="A12858" s="61" t="s">
        <v>130</v>
      </c>
      <c r="B12858" s="61" t="s">
        <v>131</v>
      </c>
      <c r="C12858" s="62">
        <v>2009</v>
      </c>
      <c r="D12858" s="61" t="s">
        <v>83</v>
      </c>
      <c r="E12858" s="62">
        <v>26</v>
      </c>
      <c r="F12858" s="62">
        <v>156563</v>
      </c>
      <c r="G12858" s="62">
        <v>16685</v>
      </c>
      <c r="H12858" s="62">
        <v>53.48</v>
      </c>
      <c r="I12858" s="62">
        <v>6021.65</v>
      </c>
      <c r="J12858" s="62">
        <v>145603.59</v>
      </c>
      <c r="K12858" s="62">
        <v>14764.31</v>
      </c>
      <c r="L12858" s="62">
        <v>19797</v>
      </c>
      <c r="M12858" s="62">
        <v>63.45</v>
      </c>
      <c r="N12858" s="62">
        <v>567.86</v>
      </c>
      <c r="O12858" s="62">
        <v>178047.2</v>
      </c>
      <c r="P12858" s="63"/>
      <c r="Q12858" s="63"/>
      <c r="R12858" s="63"/>
      <c r="S12858" s="63"/>
      <c r="T12858" s="63"/>
      <c r="U12858" s="62">
        <v>1075</v>
      </c>
      <c r="V12858" s="62">
        <v>1911</v>
      </c>
      <c r="W12858" s="62">
        <v>6.13</v>
      </c>
      <c r="X12858" s="62">
        <v>41</v>
      </c>
      <c r="Y12858" s="62">
        <v>24062.799999999999</v>
      </c>
      <c r="Z12858" s="62">
        <v>2897</v>
      </c>
      <c r="AA12858" s="62">
        <v>17764</v>
      </c>
      <c r="AB12858" s="62">
        <v>56.94</v>
      </c>
      <c r="AC12858" s="62">
        <v>111.42</v>
      </c>
    </row>
    <row r="12859" spans="1:29" x14ac:dyDescent="0.25">
      <c r="A12859" s="61" t="s">
        <v>484</v>
      </c>
      <c r="B12859" s="61" t="s">
        <v>485</v>
      </c>
      <c r="C12859" s="62">
        <v>2016</v>
      </c>
      <c r="D12859" s="61" t="s">
        <v>86</v>
      </c>
      <c r="E12859" s="62">
        <v>28</v>
      </c>
      <c r="F12859" s="62">
        <v>7820</v>
      </c>
      <c r="G12859" s="62">
        <v>1395</v>
      </c>
      <c r="H12859" s="62">
        <v>4.1500000000000004</v>
      </c>
      <c r="I12859" s="62">
        <v>279.29000000000002</v>
      </c>
      <c r="J12859" s="62">
        <v>7272.6</v>
      </c>
      <c r="K12859" s="62">
        <v>16425.8</v>
      </c>
      <c r="L12859" s="62">
        <v>20566</v>
      </c>
      <c r="M12859" s="62">
        <v>61.21</v>
      </c>
      <c r="N12859" s="62">
        <v>586.64</v>
      </c>
      <c r="O12859" s="62">
        <v>198083.65</v>
      </c>
      <c r="P12859" s="63"/>
      <c r="Q12859" s="63"/>
      <c r="R12859" s="63"/>
      <c r="S12859" s="63"/>
      <c r="T12859" s="63"/>
      <c r="U12859" s="63"/>
      <c r="V12859" s="63"/>
      <c r="W12859" s="63"/>
      <c r="X12859" s="63"/>
      <c r="Y12859" s="63"/>
      <c r="Z12859" s="62">
        <v>0</v>
      </c>
      <c r="AA12859" s="62">
        <v>8727</v>
      </c>
      <c r="AB12859" s="62">
        <v>25.97</v>
      </c>
      <c r="AC12859" s="62">
        <v>0</v>
      </c>
    </row>
    <row r="12860" spans="1:29" ht="30" x14ac:dyDescent="0.25">
      <c r="A12860" s="61" t="s">
        <v>122</v>
      </c>
      <c r="B12860" s="61" t="s">
        <v>123</v>
      </c>
      <c r="C12860" s="62">
        <v>2018</v>
      </c>
      <c r="D12860" s="61" t="s">
        <v>94</v>
      </c>
      <c r="E12860" s="62">
        <v>20</v>
      </c>
      <c r="F12860" s="62">
        <v>91</v>
      </c>
      <c r="G12860" s="62">
        <v>84</v>
      </c>
      <c r="H12860" s="62">
        <v>0.35</v>
      </c>
      <c r="I12860" s="62">
        <v>4.55</v>
      </c>
      <c r="J12860" s="62">
        <v>84.63</v>
      </c>
      <c r="K12860" s="62">
        <v>4</v>
      </c>
      <c r="L12860" s="62">
        <v>31</v>
      </c>
      <c r="M12860" s="62">
        <v>0.13</v>
      </c>
      <c r="N12860" s="63"/>
      <c r="O12860" s="63"/>
      <c r="P12860" s="63"/>
      <c r="Q12860" s="63"/>
      <c r="R12860" s="63"/>
      <c r="S12860" s="63"/>
      <c r="T12860" s="63"/>
      <c r="U12860" s="63"/>
      <c r="V12860" s="63"/>
      <c r="W12860" s="63"/>
      <c r="X12860" s="63"/>
      <c r="Y12860" s="63"/>
      <c r="Z12860" s="62">
        <v>2013.57</v>
      </c>
      <c r="AA12860" s="62">
        <v>13106</v>
      </c>
      <c r="AB12860" s="62">
        <v>54.61</v>
      </c>
      <c r="AC12860" s="62">
        <v>100.68</v>
      </c>
    </row>
    <row r="12861" spans="1:29" ht="30" x14ac:dyDescent="0.25">
      <c r="A12861" s="61" t="s">
        <v>100</v>
      </c>
      <c r="B12861" s="61" t="s">
        <v>101</v>
      </c>
      <c r="C12861" s="62">
        <v>2017</v>
      </c>
      <c r="D12861" s="61" t="s">
        <v>78</v>
      </c>
      <c r="E12861" s="62">
        <v>52</v>
      </c>
      <c r="F12861" s="62">
        <v>541008</v>
      </c>
      <c r="G12861" s="62">
        <v>90272</v>
      </c>
      <c r="H12861" s="62">
        <v>144.66999999999999</v>
      </c>
      <c r="I12861" s="62">
        <v>10404</v>
      </c>
      <c r="J12861" s="62">
        <v>503137.44</v>
      </c>
      <c r="K12861" s="62">
        <v>0</v>
      </c>
      <c r="L12861" s="63"/>
      <c r="M12861" s="63"/>
      <c r="N12861" s="63"/>
      <c r="O12861" s="63"/>
      <c r="P12861" s="62">
        <v>229</v>
      </c>
      <c r="Q12861" s="62">
        <v>520</v>
      </c>
      <c r="R12861" s="62">
        <v>0.83</v>
      </c>
      <c r="S12861" s="62">
        <v>4</v>
      </c>
      <c r="T12861" s="62">
        <v>2901.2</v>
      </c>
      <c r="U12861" s="63"/>
      <c r="V12861" s="63"/>
      <c r="W12861" s="63"/>
      <c r="X12861" s="63"/>
      <c r="Y12861" s="63"/>
      <c r="Z12861" s="62">
        <v>97500</v>
      </c>
      <c r="AA12861" s="62">
        <v>5652</v>
      </c>
      <c r="AB12861" s="62">
        <v>9.06</v>
      </c>
      <c r="AC12861" s="62">
        <v>1875</v>
      </c>
    </row>
    <row r="12862" spans="1:29" x14ac:dyDescent="0.25">
      <c r="A12862" s="61" t="s">
        <v>397</v>
      </c>
      <c r="B12862" s="61" t="s">
        <v>398</v>
      </c>
      <c r="C12862" s="62">
        <v>2012</v>
      </c>
      <c r="D12862" s="61" t="s">
        <v>83</v>
      </c>
      <c r="E12862" s="62">
        <v>3</v>
      </c>
      <c r="F12862" s="62">
        <v>4089</v>
      </c>
      <c r="G12862" s="62">
        <v>462</v>
      </c>
      <c r="H12862" s="62">
        <v>12.83</v>
      </c>
      <c r="I12862" s="62">
        <v>1363</v>
      </c>
      <c r="J12862" s="62">
        <v>3802.77</v>
      </c>
      <c r="K12862" s="62">
        <v>0</v>
      </c>
      <c r="L12862" s="63"/>
      <c r="M12862" s="63"/>
      <c r="N12862" s="63"/>
      <c r="O12862" s="63"/>
      <c r="P12862" s="63"/>
      <c r="Q12862" s="63"/>
      <c r="R12862" s="63"/>
      <c r="S12862" s="63"/>
      <c r="T12862" s="63"/>
      <c r="U12862" s="63"/>
      <c r="V12862" s="63"/>
      <c r="W12862" s="63"/>
      <c r="X12862" s="63"/>
      <c r="Y12862" s="63"/>
      <c r="Z12862" s="62">
        <v>0</v>
      </c>
      <c r="AA12862" s="63"/>
      <c r="AB12862" s="63"/>
      <c r="AC12862" s="62">
        <v>0</v>
      </c>
    </row>
    <row r="12863" spans="1:29" x14ac:dyDescent="0.25">
      <c r="A12863" s="61" t="s">
        <v>289</v>
      </c>
      <c r="B12863" s="61" t="s">
        <v>290</v>
      </c>
      <c r="C12863" s="62">
        <v>2019</v>
      </c>
      <c r="D12863" s="61" t="s">
        <v>89</v>
      </c>
      <c r="E12863" s="62">
        <v>40</v>
      </c>
      <c r="F12863" s="62">
        <v>15600</v>
      </c>
      <c r="G12863" s="62">
        <v>1762</v>
      </c>
      <c r="H12863" s="62">
        <v>3.67</v>
      </c>
      <c r="I12863" s="62">
        <v>390</v>
      </c>
      <c r="J12863" s="62">
        <v>14508</v>
      </c>
      <c r="K12863" s="62">
        <v>3571.29</v>
      </c>
      <c r="L12863" s="62">
        <v>5395</v>
      </c>
      <c r="M12863" s="62">
        <v>11.24</v>
      </c>
      <c r="N12863" s="63"/>
      <c r="O12863" s="63"/>
      <c r="P12863" s="63"/>
      <c r="Q12863" s="63"/>
      <c r="R12863" s="63"/>
      <c r="S12863" s="63"/>
      <c r="T12863" s="63"/>
      <c r="U12863" s="63"/>
      <c r="V12863" s="63"/>
      <c r="W12863" s="63"/>
      <c r="X12863" s="63"/>
      <c r="Y12863" s="63"/>
      <c r="Z12863" s="62">
        <v>10548</v>
      </c>
      <c r="AA12863" s="62">
        <v>1322</v>
      </c>
      <c r="AB12863" s="62">
        <v>2.75</v>
      </c>
      <c r="AC12863" s="62">
        <v>263.7</v>
      </c>
    </row>
    <row r="12864" spans="1:29" ht="45" x14ac:dyDescent="0.25">
      <c r="A12864" s="61" t="s">
        <v>344</v>
      </c>
      <c r="B12864" s="61" t="s">
        <v>345</v>
      </c>
      <c r="C12864" s="62">
        <v>2004</v>
      </c>
      <c r="D12864" s="61" t="s">
        <v>99</v>
      </c>
      <c r="E12864" s="62">
        <v>52</v>
      </c>
      <c r="F12864" s="62">
        <v>458120</v>
      </c>
      <c r="G12864" s="62">
        <v>83015</v>
      </c>
      <c r="H12864" s="62">
        <v>133.04</v>
      </c>
      <c r="I12864" s="62">
        <v>8810</v>
      </c>
      <c r="J12864" s="62">
        <v>426051.6</v>
      </c>
      <c r="K12864" s="62">
        <v>0</v>
      </c>
      <c r="L12864" s="63"/>
      <c r="M12864" s="63"/>
      <c r="N12864" s="63"/>
      <c r="O12864" s="63"/>
      <c r="P12864" s="63"/>
      <c r="Q12864" s="63"/>
      <c r="R12864" s="63"/>
      <c r="S12864" s="63"/>
      <c r="T12864" s="63"/>
      <c r="U12864" s="63"/>
      <c r="V12864" s="63"/>
      <c r="W12864" s="63"/>
      <c r="X12864" s="63"/>
      <c r="Y12864" s="63"/>
      <c r="Z12864" s="62">
        <v>1812</v>
      </c>
      <c r="AA12864" s="62">
        <v>8064</v>
      </c>
      <c r="AB12864" s="62">
        <v>12.92</v>
      </c>
      <c r="AC12864" s="62">
        <v>34.85</v>
      </c>
    </row>
    <row r="12865" spans="1:29" ht="30" x14ac:dyDescent="0.25">
      <c r="A12865" s="61" t="s">
        <v>430</v>
      </c>
      <c r="B12865" s="61" t="s">
        <v>431</v>
      </c>
      <c r="C12865" s="62">
        <v>2014</v>
      </c>
      <c r="D12865" s="61" t="s">
        <v>89</v>
      </c>
      <c r="E12865" s="62">
        <v>125</v>
      </c>
      <c r="F12865" s="62">
        <v>1342000</v>
      </c>
      <c r="G12865" s="62">
        <v>195377</v>
      </c>
      <c r="H12865" s="62">
        <v>130.25</v>
      </c>
      <c r="I12865" s="62">
        <v>10736</v>
      </c>
      <c r="J12865" s="62">
        <v>1248060</v>
      </c>
      <c r="K12865" s="62">
        <v>7429.68</v>
      </c>
      <c r="L12865" s="62">
        <v>7619</v>
      </c>
      <c r="M12865" s="62">
        <v>5.08</v>
      </c>
      <c r="N12865" s="62">
        <v>59.44</v>
      </c>
      <c r="O12865" s="62">
        <v>89596.74</v>
      </c>
      <c r="P12865" s="63"/>
      <c r="Q12865" s="63"/>
      <c r="R12865" s="63"/>
      <c r="S12865" s="63"/>
      <c r="T12865" s="63"/>
      <c r="U12865" s="63"/>
      <c r="V12865" s="63"/>
      <c r="W12865" s="63"/>
      <c r="X12865" s="63"/>
      <c r="Y12865" s="63"/>
      <c r="Z12865" s="62">
        <v>3265</v>
      </c>
      <c r="AA12865" s="62">
        <v>31092</v>
      </c>
      <c r="AB12865" s="62">
        <v>20.73</v>
      </c>
      <c r="AC12865" s="62">
        <v>26.12</v>
      </c>
    </row>
    <row r="12866" spans="1:29" ht="30" x14ac:dyDescent="0.25">
      <c r="A12866" s="61" t="s">
        <v>352</v>
      </c>
      <c r="B12866" s="61" t="s">
        <v>353</v>
      </c>
      <c r="C12866" s="62">
        <v>2006</v>
      </c>
      <c r="D12866" s="61" t="s">
        <v>89</v>
      </c>
      <c r="E12866" s="62">
        <v>64</v>
      </c>
      <c r="F12866" s="62">
        <v>243895</v>
      </c>
      <c r="G12866" s="62">
        <v>32875</v>
      </c>
      <c r="H12866" s="62">
        <v>42.81</v>
      </c>
      <c r="I12866" s="62">
        <v>3810.86</v>
      </c>
      <c r="J12866" s="62">
        <v>226822.35</v>
      </c>
      <c r="K12866" s="62">
        <v>38790</v>
      </c>
      <c r="L12866" s="62">
        <v>67176</v>
      </c>
      <c r="M12866" s="62">
        <v>87.47</v>
      </c>
      <c r="N12866" s="62">
        <v>606.09</v>
      </c>
      <c r="O12866" s="62">
        <v>467780.25</v>
      </c>
      <c r="P12866" s="63"/>
      <c r="Q12866" s="63"/>
      <c r="R12866" s="63"/>
      <c r="S12866" s="63"/>
      <c r="T12866" s="63"/>
      <c r="U12866" s="63"/>
      <c r="V12866" s="63"/>
      <c r="W12866" s="63"/>
      <c r="X12866" s="63"/>
      <c r="Y12866" s="63"/>
      <c r="Z12866" s="62">
        <v>1.69</v>
      </c>
      <c r="AA12866" s="62">
        <v>20770</v>
      </c>
      <c r="AB12866" s="62">
        <v>27.04</v>
      </c>
      <c r="AC12866" s="62">
        <v>0.03</v>
      </c>
    </row>
    <row r="12867" spans="1:29" x14ac:dyDescent="0.25">
      <c r="A12867" s="61" t="s">
        <v>271</v>
      </c>
      <c r="B12867" s="61" t="s">
        <v>272</v>
      </c>
      <c r="C12867" s="62">
        <v>2005</v>
      </c>
      <c r="D12867" s="61" t="s">
        <v>150</v>
      </c>
      <c r="E12867" s="62">
        <v>8</v>
      </c>
      <c r="F12867" s="62">
        <v>0</v>
      </c>
      <c r="G12867" s="62">
        <v>0</v>
      </c>
      <c r="H12867" s="62">
        <v>0</v>
      </c>
      <c r="I12867" s="62">
        <v>0</v>
      </c>
      <c r="J12867" s="62">
        <v>0</v>
      </c>
      <c r="K12867" s="62">
        <v>0</v>
      </c>
      <c r="L12867" s="63"/>
      <c r="M12867" s="63"/>
      <c r="N12867" s="63"/>
      <c r="O12867" s="63"/>
      <c r="P12867" s="63"/>
      <c r="Q12867" s="63"/>
      <c r="R12867" s="63"/>
      <c r="S12867" s="63"/>
      <c r="T12867" s="63"/>
      <c r="U12867" s="63"/>
      <c r="V12867" s="63"/>
      <c r="W12867" s="63"/>
      <c r="X12867" s="63"/>
      <c r="Y12867" s="63"/>
      <c r="Z12867" s="62">
        <v>0</v>
      </c>
      <c r="AA12867" s="63"/>
      <c r="AB12867" s="63"/>
      <c r="AC12867" s="62">
        <v>0</v>
      </c>
    </row>
    <row r="12868" spans="1:29" x14ac:dyDescent="0.25">
      <c r="A12868" s="61" t="s">
        <v>178</v>
      </c>
      <c r="B12868" s="61" t="s">
        <v>179</v>
      </c>
      <c r="C12868" s="62">
        <v>2016</v>
      </c>
      <c r="D12868" s="61" t="s">
        <v>72</v>
      </c>
      <c r="E12868" s="62">
        <v>96</v>
      </c>
      <c r="F12868" s="62">
        <v>253890</v>
      </c>
      <c r="G12868" s="62">
        <v>51884</v>
      </c>
      <c r="H12868" s="62">
        <v>45.04</v>
      </c>
      <c r="I12868" s="62">
        <v>2644.69</v>
      </c>
      <c r="J12868" s="62">
        <v>236117.7</v>
      </c>
      <c r="K12868" s="62">
        <v>36289.040000000001</v>
      </c>
      <c r="L12868" s="62">
        <v>54754</v>
      </c>
      <c r="M12868" s="62">
        <v>47.53</v>
      </c>
      <c r="N12868" s="62">
        <v>378.01</v>
      </c>
      <c r="O12868" s="62">
        <v>437620.42</v>
      </c>
      <c r="P12868" s="63"/>
      <c r="Q12868" s="63"/>
      <c r="R12868" s="63"/>
      <c r="S12868" s="63"/>
      <c r="T12868" s="63"/>
      <c r="U12868" s="63"/>
      <c r="V12868" s="63"/>
      <c r="W12868" s="63"/>
      <c r="X12868" s="63"/>
      <c r="Y12868" s="63"/>
      <c r="Z12868" s="62">
        <v>3.24</v>
      </c>
      <c r="AA12868" s="62">
        <v>14137</v>
      </c>
      <c r="AB12868" s="62">
        <v>12.27</v>
      </c>
      <c r="AC12868" s="62">
        <v>0.03</v>
      </c>
    </row>
    <row r="12869" spans="1:29" x14ac:dyDescent="0.25">
      <c r="A12869" s="61" t="s">
        <v>289</v>
      </c>
      <c r="B12869" s="61" t="s">
        <v>290</v>
      </c>
      <c r="C12869" s="62">
        <v>2015</v>
      </c>
      <c r="D12869" s="61" t="s">
        <v>94</v>
      </c>
      <c r="E12869" s="62">
        <v>8</v>
      </c>
      <c r="F12869" s="62">
        <v>4</v>
      </c>
      <c r="G12869" s="63"/>
      <c r="H12869" s="63"/>
      <c r="I12869" s="62">
        <v>0.5</v>
      </c>
      <c r="J12869" s="62">
        <v>3.72</v>
      </c>
      <c r="K12869" s="62">
        <v>0</v>
      </c>
      <c r="L12869" s="63"/>
      <c r="M12869" s="63"/>
      <c r="N12869" s="63"/>
      <c r="O12869" s="63"/>
      <c r="P12869" s="63"/>
      <c r="Q12869" s="63"/>
      <c r="R12869" s="63"/>
      <c r="S12869" s="63"/>
      <c r="T12869" s="63"/>
      <c r="U12869" s="63"/>
      <c r="V12869" s="63"/>
      <c r="W12869" s="63"/>
      <c r="X12869" s="63"/>
      <c r="Y12869" s="63"/>
      <c r="Z12869" s="62">
        <v>59836</v>
      </c>
      <c r="AA12869" s="62">
        <v>7692</v>
      </c>
      <c r="AB12869" s="62">
        <v>80.13</v>
      </c>
      <c r="AC12869" s="62">
        <v>7479.5</v>
      </c>
    </row>
    <row r="12870" spans="1:29" ht="30" x14ac:dyDescent="0.25">
      <c r="A12870" s="61" t="s">
        <v>117</v>
      </c>
      <c r="B12870" s="61" t="s">
        <v>118</v>
      </c>
      <c r="C12870" s="62">
        <v>2013</v>
      </c>
      <c r="D12870" s="61" t="s">
        <v>72</v>
      </c>
      <c r="E12870" s="62">
        <v>51</v>
      </c>
      <c r="F12870" s="63"/>
      <c r="G12870" s="63"/>
      <c r="H12870" s="63"/>
      <c r="I12870" s="63"/>
      <c r="J12870" s="63"/>
      <c r="K12870" s="62">
        <v>0</v>
      </c>
      <c r="L12870" s="63"/>
      <c r="M12870" s="63"/>
      <c r="N12870" s="63"/>
      <c r="O12870" s="63"/>
      <c r="P12870" s="63"/>
      <c r="Q12870" s="63"/>
      <c r="R12870" s="63"/>
      <c r="S12870" s="63"/>
      <c r="T12870" s="63"/>
      <c r="U12870" s="63"/>
      <c r="V12870" s="63"/>
      <c r="W12870" s="63"/>
      <c r="X12870" s="63"/>
      <c r="Y12870" s="63"/>
      <c r="Z12870" s="62">
        <v>0</v>
      </c>
      <c r="AA12870" s="63"/>
      <c r="AB12870" s="63"/>
      <c r="AC12870" s="62">
        <v>0</v>
      </c>
    </row>
    <row r="12871" spans="1:29" x14ac:dyDescent="0.25">
      <c r="A12871" s="61" t="s">
        <v>76</v>
      </c>
      <c r="B12871" s="61" t="s">
        <v>77</v>
      </c>
      <c r="C12871" s="62">
        <v>2016</v>
      </c>
      <c r="D12871" s="61" t="s">
        <v>89</v>
      </c>
      <c r="E12871" s="62">
        <v>24</v>
      </c>
      <c r="F12871" s="63"/>
      <c r="G12871" s="63"/>
      <c r="H12871" s="63"/>
      <c r="I12871" s="63"/>
      <c r="J12871" s="63"/>
      <c r="K12871" s="62">
        <v>0</v>
      </c>
      <c r="L12871" s="63"/>
      <c r="M12871" s="63"/>
      <c r="N12871" s="63"/>
      <c r="O12871" s="63"/>
      <c r="P12871" s="63"/>
      <c r="Q12871" s="63"/>
      <c r="R12871" s="63"/>
      <c r="S12871" s="63"/>
      <c r="T12871" s="63"/>
      <c r="U12871" s="63"/>
      <c r="V12871" s="63"/>
      <c r="W12871" s="63"/>
      <c r="X12871" s="63"/>
      <c r="Y12871" s="63"/>
      <c r="Z12871" s="62">
        <v>404.29</v>
      </c>
      <c r="AA12871" s="62">
        <v>1268</v>
      </c>
      <c r="AB12871" s="62">
        <v>4.4000000000000004</v>
      </c>
      <c r="AC12871" s="62">
        <v>16.850000000000001</v>
      </c>
    </row>
    <row r="12872" spans="1:29" x14ac:dyDescent="0.25">
      <c r="A12872" s="61" t="s">
        <v>163</v>
      </c>
      <c r="B12872" s="61" t="s">
        <v>164</v>
      </c>
      <c r="C12872" s="62">
        <v>2006</v>
      </c>
      <c r="D12872" s="61" t="s">
        <v>89</v>
      </c>
      <c r="E12872" s="62">
        <v>36</v>
      </c>
      <c r="F12872" s="62">
        <v>888200</v>
      </c>
      <c r="G12872" s="62">
        <v>56931</v>
      </c>
      <c r="H12872" s="62">
        <v>131.78</v>
      </c>
      <c r="I12872" s="62">
        <v>24672.22</v>
      </c>
      <c r="J12872" s="62">
        <v>826026</v>
      </c>
      <c r="K12872" s="62">
        <v>0</v>
      </c>
      <c r="L12872" s="63"/>
      <c r="M12872" s="63"/>
      <c r="N12872" s="63"/>
      <c r="O12872" s="63"/>
      <c r="P12872" s="63"/>
      <c r="Q12872" s="63"/>
      <c r="R12872" s="63"/>
      <c r="S12872" s="63"/>
      <c r="T12872" s="63"/>
      <c r="U12872" s="63"/>
      <c r="V12872" s="63"/>
      <c r="W12872" s="63"/>
      <c r="X12872" s="63"/>
      <c r="Y12872" s="63"/>
      <c r="Z12872" s="62">
        <v>158100</v>
      </c>
      <c r="AA12872" s="62">
        <v>9387</v>
      </c>
      <c r="AB12872" s="62">
        <v>21.73</v>
      </c>
      <c r="AC12872" s="62">
        <v>4391.67</v>
      </c>
    </row>
    <row r="12873" spans="1:29" x14ac:dyDescent="0.25">
      <c r="A12873" s="61" t="s">
        <v>552</v>
      </c>
      <c r="B12873" s="61" t="s">
        <v>553</v>
      </c>
      <c r="C12873" s="62">
        <v>2004</v>
      </c>
      <c r="D12873" s="61" t="s">
        <v>75</v>
      </c>
      <c r="E12873" s="62">
        <v>7</v>
      </c>
      <c r="F12873" s="63"/>
      <c r="G12873" s="63"/>
      <c r="H12873" s="63"/>
      <c r="I12873" s="63"/>
      <c r="J12873" s="63"/>
      <c r="K12873" s="62">
        <v>0</v>
      </c>
      <c r="L12873" s="63"/>
      <c r="M12873" s="63"/>
      <c r="N12873" s="63"/>
      <c r="O12873" s="63"/>
      <c r="P12873" s="63"/>
      <c r="Q12873" s="63"/>
      <c r="R12873" s="63"/>
      <c r="S12873" s="63"/>
      <c r="T12873" s="63"/>
      <c r="U12873" s="63"/>
      <c r="V12873" s="63"/>
      <c r="W12873" s="63"/>
      <c r="X12873" s="63"/>
      <c r="Y12873" s="63"/>
      <c r="Z12873" s="62">
        <v>68300</v>
      </c>
      <c r="AA12873" s="62">
        <v>7996</v>
      </c>
      <c r="AB12873" s="62">
        <v>95.19</v>
      </c>
      <c r="AC12873" s="62">
        <v>9757.14</v>
      </c>
    </row>
    <row r="12874" spans="1:29" x14ac:dyDescent="0.25">
      <c r="A12874" s="61" t="s">
        <v>102</v>
      </c>
      <c r="B12874" s="61" t="s">
        <v>103</v>
      </c>
      <c r="C12874" s="62">
        <v>2017</v>
      </c>
      <c r="D12874" s="61" t="s">
        <v>419</v>
      </c>
      <c r="E12874" s="62">
        <v>24</v>
      </c>
      <c r="F12874" s="62">
        <v>139856</v>
      </c>
      <c r="G12874" s="62">
        <v>24906</v>
      </c>
      <c r="H12874" s="62">
        <v>86.48</v>
      </c>
      <c r="I12874" s="62">
        <v>5827.33</v>
      </c>
      <c r="J12874" s="62">
        <v>130066.08</v>
      </c>
      <c r="K12874" s="62">
        <v>5200.78</v>
      </c>
      <c r="L12874" s="62">
        <v>7374</v>
      </c>
      <c r="M12874" s="62">
        <v>25.6</v>
      </c>
      <c r="N12874" s="62">
        <v>216.7</v>
      </c>
      <c r="O12874" s="62">
        <v>62717.72</v>
      </c>
      <c r="P12874" s="63"/>
      <c r="Q12874" s="63"/>
      <c r="R12874" s="63"/>
      <c r="S12874" s="63"/>
      <c r="T12874" s="63"/>
      <c r="U12874" s="63"/>
      <c r="V12874" s="63"/>
      <c r="W12874" s="63"/>
      <c r="X12874" s="63"/>
      <c r="Y12874" s="63"/>
      <c r="Z12874" s="62">
        <v>668</v>
      </c>
      <c r="AA12874" s="62">
        <v>12544</v>
      </c>
      <c r="AB12874" s="62">
        <v>43.56</v>
      </c>
      <c r="AC12874" s="62">
        <v>27.83</v>
      </c>
    </row>
    <row r="12875" spans="1:29" ht="30" x14ac:dyDescent="0.25">
      <c r="A12875" s="61" t="s">
        <v>176</v>
      </c>
      <c r="B12875" s="61" t="s">
        <v>177</v>
      </c>
      <c r="C12875" s="62">
        <v>2007</v>
      </c>
      <c r="D12875" s="61" t="s">
        <v>75</v>
      </c>
      <c r="E12875" s="62">
        <v>10</v>
      </c>
      <c r="F12875" s="62">
        <v>1288</v>
      </c>
      <c r="G12875" s="62">
        <v>320</v>
      </c>
      <c r="H12875" s="62">
        <v>2.67</v>
      </c>
      <c r="I12875" s="62">
        <v>128.80000000000001</v>
      </c>
      <c r="J12875" s="62">
        <v>1197.8399999999999</v>
      </c>
      <c r="K12875" s="62">
        <v>0</v>
      </c>
      <c r="L12875" s="62">
        <v>386</v>
      </c>
      <c r="M12875" s="62">
        <v>3.22</v>
      </c>
      <c r="N12875" s="63"/>
      <c r="O12875" s="63"/>
      <c r="P12875" s="63"/>
      <c r="Q12875" s="63"/>
      <c r="R12875" s="63"/>
      <c r="S12875" s="63"/>
      <c r="T12875" s="63"/>
      <c r="U12875" s="62">
        <v>371</v>
      </c>
      <c r="V12875" s="62">
        <v>900</v>
      </c>
      <c r="W12875" s="62">
        <v>7.5</v>
      </c>
      <c r="X12875" s="62">
        <v>37</v>
      </c>
      <c r="Y12875" s="62">
        <v>8304.4599999999991</v>
      </c>
      <c r="Z12875" s="62">
        <v>0</v>
      </c>
      <c r="AA12875" s="62">
        <v>3550</v>
      </c>
      <c r="AB12875" s="62">
        <v>29.58</v>
      </c>
      <c r="AC12875" s="62">
        <v>0</v>
      </c>
    </row>
    <row r="12876" spans="1:29" x14ac:dyDescent="0.25">
      <c r="A12876" s="61" t="s">
        <v>496</v>
      </c>
      <c r="B12876" s="61" t="s">
        <v>497</v>
      </c>
      <c r="C12876" s="62">
        <v>2004</v>
      </c>
      <c r="D12876" s="61" t="s">
        <v>75</v>
      </c>
      <c r="E12876" s="62">
        <v>12</v>
      </c>
      <c r="F12876" s="62">
        <v>6428</v>
      </c>
      <c r="G12876" s="62">
        <v>1434</v>
      </c>
      <c r="H12876" s="62">
        <v>9.9600000000000009</v>
      </c>
      <c r="I12876" s="62">
        <v>535.66999999999996</v>
      </c>
      <c r="J12876" s="62">
        <v>5978.04</v>
      </c>
      <c r="K12876" s="62">
        <v>0</v>
      </c>
      <c r="L12876" s="63"/>
      <c r="M12876" s="63"/>
      <c r="N12876" s="63"/>
      <c r="O12876" s="63"/>
      <c r="P12876" s="63"/>
      <c r="Q12876" s="63"/>
      <c r="R12876" s="63"/>
      <c r="S12876" s="63"/>
      <c r="T12876" s="63"/>
      <c r="U12876" s="63"/>
      <c r="V12876" s="63"/>
      <c r="W12876" s="63"/>
      <c r="X12876" s="63"/>
      <c r="Y12876" s="63"/>
      <c r="Z12876" s="62">
        <v>189.02</v>
      </c>
      <c r="AA12876" s="62">
        <v>3497</v>
      </c>
      <c r="AB12876" s="62">
        <v>24.28</v>
      </c>
      <c r="AC12876" s="62">
        <v>15.75</v>
      </c>
    </row>
    <row r="12877" spans="1:29" x14ac:dyDescent="0.25">
      <c r="A12877" s="61" t="s">
        <v>76</v>
      </c>
      <c r="B12877" s="61" t="s">
        <v>77</v>
      </c>
      <c r="C12877" s="62">
        <v>2012</v>
      </c>
      <c r="D12877" s="61" t="s">
        <v>94</v>
      </c>
      <c r="E12877" s="62">
        <v>7</v>
      </c>
      <c r="F12877" s="62">
        <v>90</v>
      </c>
      <c r="G12877" s="62">
        <v>131</v>
      </c>
      <c r="H12877" s="62">
        <v>1.56</v>
      </c>
      <c r="I12877" s="62">
        <v>12.86</v>
      </c>
      <c r="J12877" s="62">
        <v>83.7</v>
      </c>
      <c r="K12877" s="62">
        <v>0</v>
      </c>
      <c r="L12877" s="63"/>
      <c r="M12877" s="63"/>
      <c r="N12877" s="63"/>
      <c r="O12877" s="63"/>
      <c r="P12877" s="63"/>
      <c r="Q12877" s="63"/>
      <c r="R12877" s="63"/>
      <c r="S12877" s="63"/>
      <c r="T12877" s="63"/>
      <c r="U12877" s="63"/>
      <c r="V12877" s="63"/>
      <c r="W12877" s="63"/>
      <c r="X12877" s="63"/>
      <c r="Y12877" s="63"/>
      <c r="Z12877" s="62">
        <v>1257.49</v>
      </c>
      <c r="AA12877" s="62">
        <v>2116</v>
      </c>
      <c r="AB12877" s="62">
        <v>25.19</v>
      </c>
      <c r="AC12877" s="62">
        <v>179.64</v>
      </c>
    </row>
    <row r="12878" spans="1:29" x14ac:dyDescent="0.25">
      <c r="A12878" s="61" t="s">
        <v>397</v>
      </c>
      <c r="B12878" s="61" t="s">
        <v>398</v>
      </c>
      <c r="C12878" s="62">
        <v>2016</v>
      </c>
      <c r="D12878" s="61" t="s">
        <v>78</v>
      </c>
      <c r="E12878" s="62">
        <v>27</v>
      </c>
      <c r="F12878" s="62">
        <v>104300</v>
      </c>
      <c r="G12878" s="62">
        <v>22417</v>
      </c>
      <c r="H12878" s="62">
        <v>69.19</v>
      </c>
      <c r="I12878" s="62">
        <v>3862.96</v>
      </c>
      <c r="J12878" s="62">
        <v>96999</v>
      </c>
      <c r="K12878" s="62">
        <v>0</v>
      </c>
      <c r="L12878" s="63"/>
      <c r="M12878" s="63"/>
      <c r="N12878" s="63"/>
      <c r="O12878" s="63"/>
      <c r="P12878" s="63"/>
      <c r="Q12878" s="63"/>
      <c r="R12878" s="63"/>
      <c r="S12878" s="63"/>
      <c r="T12878" s="63"/>
      <c r="U12878" s="62">
        <v>12003</v>
      </c>
      <c r="V12878" s="62">
        <v>17661</v>
      </c>
      <c r="W12878" s="62">
        <v>54.51</v>
      </c>
      <c r="X12878" s="62">
        <v>444</v>
      </c>
      <c r="Y12878" s="62">
        <v>268675.15000000002</v>
      </c>
      <c r="Z12878" s="62">
        <v>53100</v>
      </c>
      <c r="AA12878" s="62">
        <v>6371</v>
      </c>
      <c r="AB12878" s="62">
        <v>19.66</v>
      </c>
      <c r="AC12878" s="62">
        <v>1966.67</v>
      </c>
    </row>
    <row r="12879" spans="1:29" ht="30" x14ac:dyDescent="0.25">
      <c r="A12879" s="61" t="s">
        <v>188</v>
      </c>
      <c r="B12879" s="61" t="s">
        <v>189</v>
      </c>
      <c r="C12879" s="62">
        <v>2003</v>
      </c>
      <c r="D12879" s="61" t="s">
        <v>78</v>
      </c>
      <c r="E12879" s="62">
        <v>75</v>
      </c>
      <c r="F12879" s="62">
        <v>78329</v>
      </c>
      <c r="G12879" s="62">
        <v>9235</v>
      </c>
      <c r="H12879" s="62">
        <v>10.26</v>
      </c>
      <c r="I12879" s="62">
        <v>1044.3900000000001</v>
      </c>
      <c r="J12879" s="62">
        <v>72845.97</v>
      </c>
      <c r="K12879" s="62">
        <v>11324.93</v>
      </c>
      <c r="L12879" s="62">
        <v>13620</v>
      </c>
      <c r="M12879" s="62">
        <v>15.13</v>
      </c>
      <c r="N12879" s="63"/>
      <c r="O12879" s="63"/>
      <c r="P12879" s="63"/>
      <c r="Q12879" s="63"/>
      <c r="R12879" s="63"/>
      <c r="S12879" s="63"/>
      <c r="T12879" s="63"/>
      <c r="U12879" s="63"/>
      <c r="V12879" s="63"/>
      <c r="W12879" s="63"/>
      <c r="X12879" s="63"/>
      <c r="Y12879" s="63"/>
      <c r="Z12879" s="62">
        <v>2088</v>
      </c>
      <c r="AA12879" s="62">
        <v>8354</v>
      </c>
      <c r="AB12879" s="62">
        <v>9.2799999999999994</v>
      </c>
      <c r="AC12879" s="62">
        <v>27.84</v>
      </c>
    </row>
    <row r="12880" spans="1:29" x14ac:dyDescent="0.25">
      <c r="A12880" s="61" t="s">
        <v>466</v>
      </c>
      <c r="B12880" s="61" t="s">
        <v>467</v>
      </c>
      <c r="C12880" s="62">
        <v>2012</v>
      </c>
      <c r="D12880" s="61" t="s">
        <v>94</v>
      </c>
      <c r="E12880" s="62">
        <v>2</v>
      </c>
      <c r="F12880" s="62">
        <v>467</v>
      </c>
      <c r="G12880" s="62">
        <v>199</v>
      </c>
      <c r="H12880" s="62">
        <v>8.2899999999999991</v>
      </c>
      <c r="I12880" s="62">
        <v>233.5</v>
      </c>
      <c r="J12880" s="62">
        <v>434.31</v>
      </c>
      <c r="K12880" s="62">
        <v>0</v>
      </c>
      <c r="L12880" s="63"/>
      <c r="M12880" s="63"/>
      <c r="N12880" s="63"/>
      <c r="O12880" s="63"/>
      <c r="P12880" s="63"/>
      <c r="Q12880" s="63"/>
      <c r="R12880" s="63"/>
      <c r="S12880" s="63"/>
      <c r="T12880" s="63"/>
      <c r="U12880" s="63"/>
      <c r="V12880" s="63"/>
      <c r="W12880" s="63"/>
      <c r="X12880" s="63"/>
      <c r="Y12880" s="63"/>
      <c r="Z12880" s="62">
        <v>0</v>
      </c>
      <c r="AA12880" s="63"/>
      <c r="AB12880" s="63"/>
      <c r="AC12880" s="62">
        <v>0</v>
      </c>
    </row>
    <row r="12881" spans="1:29" ht="30" x14ac:dyDescent="0.25">
      <c r="A12881" s="61" t="s">
        <v>245</v>
      </c>
      <c r="B12881" s="61" t="s">
        <v>246</v>
      </c>
      <c r="C12881" s="62">
        <v>2004</v>
      </c>
      <c r="D12881" s="61" t="s">
        <v>89</v>
      </c>
      <c r="E12881" s="62">
        <v>58</v>
      </c>
      <c r="F12881" s="62">
        <v>206690</v>
      </c>
      <c r="G12881" s="62">
        <v>21325</v>
      </c>
      <c r="H12881" s="62">
        <v>30.64</v>
      </c>
      <c r="I12881" s="62">
        <v>3563.62</v>
      </c>
      <c r="J12881" s="62">
        <v>192221.7</v>
      </c>
      <c r="K12881" s="62">
        <v>0</v>
      </c>
      <c r="L12881" s="63"/>
      <c r="M12881" s="63"/>
      <c r="N12881" s="63"/>
      <c r="O12881" s="63"/>
      <c r="P12881" s="63"/>
      <c r="Q12881" s="63"/>
      <c r="R12881" s="63"/>
      <c r="S12881" s="63"/>
      <c r="T12881" s="63"/>
      <c r="U12881" s="63"/>
      <c r="V12881" s="63"/>
      <c r="W12881" s="63"/>
      <c r="X12881" s="63"/>
      <c r="Y12881" s="63"/>
      <c r="Z12881" s="62">
        <v>85000</v>
      </c>
      <c r="AA12881" s="62">
        <v>5934</v>
      </c>
      <c r="AB12881" s="62">
        <v>8.5299999999999994</v>
      </c>
      <c r="AC12881" s="62">
        <v>1465.52</v>
      </c>
    </row>
    <row r="12882" spans="1:29" ht="45" x14ac:dyDescent="0.25">
      <c r="A12882" s="61" t="s">
        <v>109</v>
      </c>
      <c r="B12882" s="61" t="s">
        <v>110</v>
      </c>
      <c r="C12882" s="62">
        <v>2015</v>
      </c>
      <c r="D12882" s="61" t="s">
        <v>99</v>
      </c>
      <c r="E12882" s="62">
        <v>20</v>
      </c>
      <c r="F12882" s="62">
        <v>60800</v>
      </c>
      <c r="G12882" s="62">
        <v>12620</v>
      </c>
      <c r="H12882" s="62">
        <v>52.58</v>
      </c>
      <c r="I12882" s="62">
        <v>3040</v>
      </c>
      <c r="J12882" s="62">
        <v>56544</v>
      </c>
      <c r="K12882" s="62">
        <v>0</v>
      </c>
      <c r="L12882" s="63"/>
      <c r="M12882" s="63"/>
      <c r="N12882" s="63"/>
      <c r="O12882" s="63"/>
      <c r="P12882" s="63"/>
      <c r="Q12882" s="63"/>
      <c r="R12882" s="63"/>
      <c r="S12882" s="63"/>
      <c r="T12882" s="63"/>
      <c r="U12882" s="62">
        <v>4833</v>
      </c>
      <c r="V12882" s="62">
        <v>12933</v>
      </c>
      <c r="W12882" s="62">
        <v>53.89</v>
      </c>
      <c r="X12882" s="62">
        <v>241</v>
      </c>
      <c r="Y12882" s="62">
        <v>108181.87</v>
      </c>
      <c r="Z12882" s="62">
        <v>83.29</v>
      </c>
      <c r="AA12882" s="62">
        <v>2807</v>
      </c>
      <c r="AB12882" s="62">
        <v>11.7</v>
      </c>
      <c r="AC12882" s="62">
        <v>4.16</v>
      </c>
    </row>
    <row r="12883" spans="1:29" x14ac:dyDescent="0.25">
      <c r="A12883" s="61" t="s">
        <v>488</v>
      </c>
      <c r="B12883" s="61" t="s">
        <v>489</v>
      </c>
      <c r="C12883" s="62">
        <v>2010</v>
      </c>
      <c r="D12883" s="61" t="s">
        <v>99</v>
      </c>
      <c r="E12883" s="62">
        <v>20</v>
      </c>
      <c r="F12883" s="62">
        <v>30413</v>
      </c>
      <c r="G12883" s="62">
        <v>5683</v>
      </c>
      <c r="H12883" s="62">
        <v>23.68</v>
      </c>
      <c r="I12883" s="62">
        <v>1520.65</v>
      </c>
      <c r="J12883" s="62">
        <v>28284.09</v>
      </c>
      <c r="K12883" s="62">
        <v>0</v>
      </c>
      <c r="L12883" s="63"/>
      <c r="M12883" s="63"/>
      <c r="N12883" s="63"/>
      <c r="O12883" s="63"/>
      <c r="P12883" s="63"/>
      <c r="Q12883" s="63"/>
      <c r="R12883" s="63"/>
      <c r="S12883" s="63"/>
      <c r="T12883" s="63"/>
      <c r="U12883" s="63"/>
      <c r="V12883" s="63"/>
      <c r="W12883" s="63"/>
      <c r="X12883" s="63"/>
      <c r="Y12883" s="63"/>
      <c r="Z12883" s="62">
        <v>29.81</v>
      </c>
      <c r="AA12883" s="62">
        <v>1808</v>
      </c>
      <c r="AB12883" s="62">
        <v>7.53</v>
      </c>
      <c r="AC12883" s="62">
        <v>1.49</v>
      </c>
    </row>
    <row r="12884" spans="1:29" x14ac:dyDescent="0.25">
      <c r="A12884" s="61" t="s">
        <v>522</v>
      </c>
      <c r="B12884" s="61" t="s">
        <v>523</v>
      </c>
      <c r="C12884" s="62">
        <v>2012</v>
      </c>
      <c r="D12884" s="61" t="s">
        <v>78</v>
      </c>
      <c r="E12884" s="62">
        <v>56</v>
      </c>
      <c r="F12884" s="62">
        <v>151897</v>
      </c>
      <c r="G12884" s="62">
        <v>27193</v>
      </c>
      <c r="H12884" s="62">
        <v>40.47</v>
      </c>
      <c r="I12884" s="62">
        <v>2712.45</v>
      </c>
      <c r="J12884" s="62">
        <v>141264.21</v>
      </c>
      <c r="K12884" s="62">
        <v>22488.85</v>
      </c>
      <c r="L12884" s="62">
        <v>17210</v>
      </c>
      <c r="M12884" s="62">
        <v>25.61</v>
      </c>
      <c r="N12884" s="62">
        <v>401.59</v>
      </c>
      <c r="O12884" s="62">
        <v>271199.74</v>
      </c>
      <c r="P12884" s="63"/>
      <c r="Q12884" s="63"/>
      <c r="R12884" s="63"/>
      <c r="S12884" s="63"/>
      <c r="T12884" s="63"/>
      <c r="U12884" s="63"/>
      <c r="V12884" s="63"/>
      <c r="W12884" s="63"/>
      <c r="X12884" s="63"/>
      <c r="Y12884" s="63"/>
      <c r="Z12884" s="62">
        <v>126620</v>
      </c>
      <c r="AA12884" s="62">
        <v>19449</v>
      </c>
      <c r="AB12884" s="62">
        <v>28.94</v>
      </c>
      <c r="AC12884" s="62">
        <v>2261.0700000000002</v>
      </c>
    </row>
    <row r="12885" spans="1:29" x14ac:dyDescent="0.25">
      <c r="A12885" s="61" t="s">
        <v>524</v>
      </c>
      <c r="B12885" s="61" t="s">
        <v>525</v>
      </c>
      <c r="C12885" s="62">
        <v>2018</v>
      </c>
      <c r="D12885" s="61" t="s">
        <v>78</v>
      </c>
      <c r="E12885" s="62">
        <v>34</v>
      </c>
      <c r="F12885" s="62">
        <v>210240</v>
      </c>
      <c r="G12885" s="62">
        <v>40217</v>
      </c>
      <c r="H12885" s="62">
        <v>98.57</v>
      </c>
      <c r="I12885" s="62">
        <v>6183.53</v>
      </c>
      <c r="J12885" s="62">
        <v>195523.20000000001</v>
      </c>
      <c r="K12885" s="62">
        <v>0</v>
      </c>
      <c r="L12885" s="63"/>
      <c r="M12885" s="63"/>
      <c r="N12885" s="63"/>
      <c r="O12885" s="63"/>
      <c r="P12885" s="63"/>
      <c r="Q12885" s="63"/>
      <c r="R12885" s="63"/>
      <c r="S12885" s="63"/>
      <c r="T12885" s="63"/>
      <c r="U12885" s="63"/>
      <c r="V12885" s="63"/>
      <c r="W12885" s="63"/>
      <c r="X12885" s="63"/>
      <c r="Y12885" s="63"/>
      <c r="Z12885" s="62">
        <v>92111</v>
      </c>
      <c r="AA12885" s="62">
        <v>14075</v>
      </c>
      <c r="AB12885" s="62">
        <v>34.5</v>
      </c>
      <c r="AC12885" s="62">
        <v>2709.15</v>
      </c>
    </row>
    <row r="12886" spans="1:29" x14ac:dyDescent="0.25">
      <c r="A12886" s="61" t="s">
        <v>330</v>
      </c>
      <c r="B12886" s="61" t="s">
        <v>331</v>
      </c>
      <c r="C12886" s="62">
        <v>2013</v>
      </c>
      <c r="D12886" s="61" t="s">
        <v>99</v>
      </c>
      <c r="E12886" s="62">
        <v>53</v>
      </c>
      <c r="F12886" s="62">
        <v>154975</v>
      </c>
      <c r="G12886" s="62">
        <v>27503</v>
      </c>
      <c r="H12886" s="62">
        <v>43.24</v>
      </c>
      <c r="I12886" s="62">
        <v>2924.06</v>
      </c>
      <c r="J12886" s="62">
        <v>144126.75</v>
      </c>
      <c r="K12886" s="62">
        <v>13712.56</v>
      </c>
      <c r="L12886" s="62">
        <v>16153</v>
      </c>
      <c r="M12886" s="62">
        <v>25.4</v>
      </c>
      <c r="N12886" s="62">
        <v>258.73</v>
      </c>
      <c r="O12886" s="62">
        <v>165363.88</v>
      </c>
      <c r="P12886" s="63"/>
      <c r="Q12886" s="63"/>
      <c r="R12886" s="63"/>
      <c r="S12886" s="63"/>
      <c r="T12886" s="63"/>
      <c r="U12886" s="63"/>
      <c r="V12886" s="63"/>
      <c r="W12886" s="63"/>
      <c r="X12886" s="63"/>
      <c r="Y12886" s="63"/>
      <c r="Z12886" s="62">
        <v>71600</v>
      </c>
      <c r="AA12886" s="62">
        <v>5163</v>
      </c>
      <c r="AB12886" s="62">
        <v>8.1199999999999992</v>
      </c>
      <c r="AC12886" s="62">
        <v>1350.94</v>
      </c>
    </row>
    <row r="12887" spans="1:29" x14ac:dyDescent="0.25">
      <c r="A12887" s="61" t="s">
        <v>128</v>
      </c>
      <c r="B12887" s="61" t="s">
        <v>129</v>
      </c>
      <c r="C12887" s="62">
        <v>2004</v>
      </c>
      <c r="D12887" s="61" t="s">
        <v>72</v>
      </c>
      <c r="E12887" s="62">
        <v>78</v>
      </c>
      <c r="F12887" s="62">
        <v>164601</v>
      </c>
      <c r="G12887" s="62">
        <v>16614</v>
      </c>
      <c r="H12887" s="62">
        <v>17.75</v>
      </c>
      <c r="I12887" s="62">
        <v>2110.27</v>
      </c>
      <c r="J12887" s="62">
        <v>153078.93</v>
      </c>
      <c r="K12887" s="62">
        <v>12473.61</v>
      </c>
      <c r="L12887" s="62">
        <v>12506</v>
      </c>
      <c r="M12887" s="62">
        <v>13.36</v>
      </c>
      <c r="N12887" s="62">
        <v>159.91999999999999</v>
      </c>
      <c r="O12887" s="62">
        <v>150423.03</v>
      </c>
      <c r="P12887" s="63"/>
      <c r="Q12887" s="63"/>
      <c r="R12887" s="63"/>
      <c r="S12887" s="63"/>
      <c r="T12887" s="63"/>
      <c r="U12887" s="63"/>
      <c r="V12887" s="63"/>
      <c r="W12887" s="63"/>
      <c r="X12887" s="63"/>
      <c r="Y12887" s="63"/>
      <c r="Z12887" s="62">
        <v>2320</v>
      </c>
      <c r="AA12887" s="62">
        <v>11698</v>
      </c>
      <c r="AB12887" s="62">
        <v>12.5</v>
      </c>
      <c r="AC12887" s="62">
        <v>29.74</v>
      </c>
    </row>
    <row r="12888" spans="1:29" x14ac:dyDescent="0.25">
      <c r="A12888" s="61" t="s">
        <v>295</v>
      </c>
      <c r="B12888" s="61" t="s">
        <v>296</v>
      </c>
      <c r="C12888" s="62">
        <v>2005</v>
      </c>
      <c r="D12888" s="61" t="s">
        <v>75</v>
      </c>
      <c r="E12888" s="62">
        <v>5</v>
      </c>
      <c r="F12888" s="62">
        <v>3952</v>
      </c>
      <c r="G12888" s="62">
        <v>612</v>
      </c>
      <c r="H12888" s="62">
        <v>10.199999999999999</v>
      </c>
      <c r="I12888" s="62">
        <v>790.4</v>
      </c>
      <c r="J12888" s="62">
        <v>3675.36</v>
      </c>
      <c r="K12888" s="62">
        <v>0</v>
      </c>
      <c r="L12888" s="63"/>
      <c r="M12888" s="63"/>
      <c r="N12888" s="63"/>
      <c r="O12888" s="63"/>
      <c r="P12888" s="63"/>
      <c r="Q12888" s="63"/>
      <c r="R12888" s="63"/>
      <c r="S12888" s="63"/>
      <c r="T12888" s="63"/>
      <c r="U12888" s="62">
        <v>2846</v>
      </c>
      <c r="V12888" s="62">
        <v>4875</v>
      </c>
      <c r="W12888" s="62">
        <v>81.25</v>
      </c>
      <c r="X12888" s="62">
        <v>569</v>
      </c>
      <c r="Y12888" s="62">
        <v>63704.86</v>
      </c>
      <c r="Z12888" s="62">
        <v>0</v>
      </c>
      <c r="AA12888" s="63"/>
      <c r="AB12888" s="63"/>
      <c r="AC12888" s="62">
        <v>0</v>
      </c>
    </row>
    <row r="12889" spans="1:29" ht="30" x14ac:dyDescent="0.25">
      <c r="A12889" s="61" t="s">
        <v>387</v>
      </c>
      <c r="B12889" s="61" t="s">
        <v>388</v>
      </c>
      <c r="C12889" s="62">
        <v>2004</v>
      </c>
      <c r="D12889" s="61" t="s">
        <v>75</v>
      </c>
      <c r="E12889" s="62">
        <v>6</v>
      </c>
      <c r="F12889" s="63"/>
      <c r="G12889" s="63"/>
      <c r="H12889" s="63"/>
      <c r="I12889" s="63"/>
      <c r="J12889" s="63"/>
      <c r="K12889" s="62">
        <v>0</v>
      </c>
      <c r="L12889" s="63"/>
      <c r="M12889" s="63"/>
      <c r="N12889" s="63"/>
      <c r="O12889" s="63"/>
      <c r="P12889" s="63"/>
      <c r="Q12889" s="63"/>
      <c r="R12889" s="63"/>
      <c r="S12889" s="63"/>
      <c r="T12889" s="63"/>
      <c r="U12889" s="63"/>
      <c r="V12889" s="63"/>
      <c r="W12889" s="63"/>
      <c r="X12889" s="63"/>
      <c r="Y12889" s="63"/>
      <c r="Z12889" s="62">
        <v>84.35</v>
      </c>
      <c r="AA12889" s="62">
        <v>1844</v>
      </c>
      <c r="AB12889" s="62">
        <v>25.61</v>
      </c>
      <c r="AC12889" s="62">
        <v>14.06</v>
      </c>
    </row>
    <row r="12890" spans="1:29" x14ac:dyDescent="0.25">
      <c r="A12890" s="61" t="s">
        <v>79</v>
      </c>
      <c r="B12890" s="61" t="s">
        <v>80</v>
      </c>
      <c r="C12890" s="62">
        <v>2011</v>
      </c>
      <c r="D12890" s="61" t="s">
        <v>72</v>
      </c>
      <c r="E12890" s="62">
        <v>72</v>
      </c>
      <c r="F12890" s="62">
        <v>814560</v>
      </c>
      <c r="G12890" s="62">
        <v>96214</v>
      </c>
      <c r="H12890" s="62">
        <v>111.36</v>
      </c>
      <c r="I12890" s="62">
        <v>11313.33</v>
      </c>
      <c r="J12890" s="62">
        <v>757540.8</v>
      </c>
      <c r="K12890" s="62">
        <v>0</v>
      </c>
      <c r="L12890" s="63"/>
      <c r="M12890" s="63"/>
      <c r="N12890" s="63"/>
      <c r="O12890" s="63"/>
      <c r="P12890" s="63"/>
      <c r="Q12890" s="63"/>
      <c r="R12890" s="63"/>
      <c r="S12890" s="63"/>
      <c r="T12890" s="63"/>
      <c r="U12890" s="63"/>
      <c r="V12890" s="63"/>
      <c r="W12890" s="63"/>
      <c r="X12890" s="63"/>
      <c r="Y12890" s="63"/>
      <c r="Z12890" s="62">
        <v>311621</v>
      </c>
      <c r="AA12890" s="62">
        <v>16126</v>
      </c>
      <c r="AB12890" s="62">
        <v>18.66</v>
      </c>
      <c r="AC12890" s="62">
        <v>4328.07</v>
      </c>
    </row>
    <row r="12891" spans="1:29" x14ac:dyDescent="0.25">
      <c r="A12891" s="61" t="s">
        <v>84</v>
      </c>
      <c r="B12891" s="61" t="s">
        <v>85</v>
      </c>
      <c r="C12891" s="62">
        <v>2008</v>
      </c>
      <c r="D12891" s="61" t="s">
        <v>89</v>
      </c>
      <c r="E12891" s="62">
        <v>100</v>
      </c>
      <c r="F12891" s="62">
        <v>1049520</v>
      </c>
      <c r="G12891" s="62">
        <v>140692</v>
      </c>
      <c r="H12891" s="62">
        <v>117.24</v>
      </c>
      <c r="I12891" s="62">
        <v>10495.2</v>
      </c>
      <c r="J12891" s="62">
        <v>976053.6</v>
      </c>
      <c r="K12891" s="62">
        <v>0</v>
      </c>
      <c r="L12891" s="63"/>
      <c r="M12891" s="63"/>
      <c r="N12891" s="63"/>
      <c r="O12891" s="63"/>
      <c r="P12891" s="63"/>
      <c r="Q12891" s="63"/>
      <c r="R12891" s="63"/>
      <c r="S12891" s="63"/>
      <c r="T12891" s="63"/>
      <c r="U12891" s="63"/>
      <c r="V12891" s="63"/>
      <c r="W12891" s="63"/>
      <c r="X12891" s="63"/>
      <c r="Y12891" s="63"/>
      <c r="Z12891" s="62">
        <v>2246</v>
      </c>
      <c r="AA12891" s="62">
        <v>11609</v>
      </c>
      <c r="AB12891" s="62">
        <v>9.67</v>
      </c>
      <c r="AC12891" s="62">
        <v>22.46</v>
      </c>
    </row>
    <row r="12892" spans="1:29" x14ac:dyDescent="0.25">
      <c r="A12892" s="61" t="s">
        <v>407</v>
      </c>
      <c r="B12892" s="61" t="s">
        <v>408</v>
      </c>
      <c r="C12892" s="62">
        <v>2004</v>
      </c>
      <c r="D12892" s="61" t="s">
        <v>75</v>
      </c>
      <c r="E12892" s="62">
        <v>6</v>
      </c>
      <c r="F12892" s="62">
        <v>10051</v>
      </c>
      <c r="G12892" s="62">
        <v>1427</v>
      </c>
      <c r="H12892" s="62">
        <v>19.82</v>
      </c>
      <c r="I12892" s="62">
        <v>1675.17</v>
      </c>
      <c r="J12892" s="62">
        <v>9347.43</v>
      </c>
      <c r="K12892" s="62">
        <v>0</v>
      </c>
      <c r="L12892" s="63"/>
      <c r="M12892" s="63"/>
      <c r="N12892" s="63"/>
      <c r="O12892" s="63"/>
      <c r="P12892" s="63"/>
      <c r="Q12892" s="63"/>
      <c r="R12892" s="63"/>
      <c r="S12892" s="63"/>
      <c r="T12892" s="63"/>
      <c r="U12892" s="63"/>
      <c r="V12892" s="63"/>
      <c r="W12892" s="63"/>
      <c r="X12892" s="63"/>
      <c r="Y12892" s="63"/>
      <c r="Z12892" s="62">
        <v>320.83</v>
      </c>
      <c r="AA12892" s="62">
        <v>2160</v>
      </c>
      <c r="AB12892" s="62">
        <v>30</v>
      </c>
      <c r="AC12892" s="62">
        <v>53.47</v>
      </c>
    </row>
    <row r="12893" spans="1:29" x14ac:dyDescent="0.25">
      <c r="A12893" s="61" t="s">
        <v>260</v>
      </c>
      <c r="B12893" s="61" t="s">
        <v>261</v>
      </c>
      <c r="C12893" s="62">
        <v>2003</v>
      </c>
      <c r="D12893" s="61" t="s">
        <v>226</v>
      </c>
      <c r="E12893" s="62">
        <v>50</v>
      </c>
      <c r="F12893" s="62">
        <v>88240</v>
      </c>
      <c r="G12893" s="62">
        <v>8271</v>
      </c>
      <c r="H12893" s="62">
        <v>13.79</v>
      </c>
      <c r="I12893" s="62">
        <v>1764.8</v>
      </c>
      <c r="J12893" s="62">
        <v>82063.199999999997</v>
      </c>
      <c r="K12893" s="62">
        <v>8490</v>
      </c>
      <c r="L12893" s="62">
        <v>6083</v>
      </c>
      <c r="M12893" s="62">
        <v>10.14</v>
      </c>
      <c r="N12893" s="62">
        <v>169.8</v>
      </c>
      <c r="O12893" s="62">
        <v>102383.46</v>
      </c>
      <c r="P12893" s="63"/>
      <c r="Q12893" s="63"/>
      <c r="R12893" s="63"/>
      <c r="S12893" s="63"/>
      <c r="T12893" s="63"/>
      <c r="U12893" s="63"/>
      <c r="V12893" s="63"/>
      <c r="W12893" s="63"/>
      <c r="X12893" s="63"/>
      <c r="Y12893" s="63"/>
      <c r="Z12893" s="62">
        <v>1282</v>
      </c>
      <c r="AA12893" s="62">
        <v>8272</v>
      </c>
      <c r="AB12893" s="62">
        <v>13.79</v>
      </c>
      <c r="AC12893" s="62">
        <v>25.64</v>
      </c>
    </row>
    <row r="12894" spans="1:29" ht="30" x14ac:dyDescent="0.25">
      <c r="A12894" s="61" t="s">
        <v>239</v>
      </c>
      <c r="B12894" s="61" t="s">
        <v>240</v>
      </c>
      <c r="C12894" s="62">
        <v>2005</v>
      </c>
      <c r="D12894" s="61" t="s">
        <v>83</v>
      </c>
      <c r="E12894" s="62">
        <v>12</v>
      </c>
      <c r="F12894" s="63"/>
      <c r="G12894" s="63"/>
      <c r="H12894" s="63"/>
      <c r="I12894" s="63"/>
      <c r="J12894" s="63"/>
      <c r="K12894" s="62">
        <v>0</v>
      </c>
      <c r="L12894" s="63"/>
      <c r="M12894" s="63"/>
      <c r="N12894" s="63"/>
      <c r="O12894" s="63"/>
      <c r="P12894" s="63"/>
      <c r="Q12894" s="63"/>
      <c r="R12894" s="63"/>
      <c r="S12894" s="63"/>
      <c r="T12894" s="63"/>
      <c r="U12894" s="63"/>
      <c r="V12894" s="63"/>
      <c r="W12894" s="63"/>
      <c r="X12894" s="63"/>
      <c r="Y12894" s="63"/>
      <c r="Z12894" s="62">
        <v>533.39</v>
      </c>
      <c r="AA12894" s="62">
        <v>2234</v>
      </c>
      <c r="AB12894" s="62">
        <v>15.51</v>
      </c>
      <c r="AC12894" s="62">
        <v>44.45</v>
      </c>
    </row>
    <row r="12895" spans="1:29" x14ac:dyDescent="0.25">
      <c r="A12895" s="61" t="s">
        <v>212</v>
      </c>
      <c r="B12895" s="61" t="s">
        <v>213</v>
      </c>
      <c r="C12895" s="62">
        <v>2003</v>
      </c>
      <c r="D12895" s="61" t="s">
        <v>78</v>
      </c>
      <c r="E12895" s="62">
        <v>40</v>
      </c>
      <c r="F12895" s="62">
        <v>186240</v>
      </c>
      <c r="G12895" s="62">
        <v>18323</v>
      </c>
      <c r="H12895" s="62">
        <v>38.17</v>
      </c>
      <c r="I12895" s="62">
        <v>4656</v>
      </c>
      <c r="J12895" s="62">
        <v>173203.20000000001</v>
      </c>
      <c r="K12895" s="62">
        <v>0</v>
      </c>
      <c r="L12895" s="63"/>
      <c r="M12895" s="63"/>
      <c r="N12895" s="63"/>
      <c r="O12895" s="63"/>
      <c r="P12895" s="63"/>
      <c r="Q12895" s="63"/>
      <c r="R12895" s="63"/>
      <c r="S12895" s="63"/>
      <c r="T12895" s="63"/>
      <c r="U12895" s="63"/>
      <c r="V12895" s="63"/>
      <c r="W12895" s="63"/>
      <c r="X12895" s="63"/>
      <c r="Y12895" s="63"/>
      <c r="Z12895" s="62">
        <v>0</v>
      </c>
      <c r="AA12895" s="63"/>
      <c r="AB12895" s="63"/>
      <c r="AC12895" s="62">
        <v>0</v>
      </c>
    </row>
    <row r="12896" spans="1:29" x14ac:dyDescent="0.25">
      <c r="A12896" s="61" t="s">
        <v>454</v>
      </c>
      <c r="B12896" s="61" t="s">
        <v>455</v>
      </c>
      <c r="C12896" s="62">
        <v>2011</v>
      </c>
      <c r="D12896" s="61" t="s">
        <v>78</v>
      </c>
      <c r="E12896" s="62">
        <v>48</v>
      </c>
      <c r="F12896" s="62">
        <v>670600</v>
      </c>
      <c r="G12896" s="62">
        <v>84799</v>
      </c>
      <c r="H12896" s="62">
        <v>147.22</v>
      </c>
      <c r="I12896" s="62">
        <v>13970.83</v>
      </c>
      <c r="J12896" s="62">
        <v>623658</v>
      </c>
      <c r="K12896" s="62">
        <v>0</v>
      </c>
      <c r="L12896" s="63"/>
      <c r="M12896" s="63"/>
      <c r="N12896" s="63"/>
      <c r="O12896" s="63"/>
      <c r="P12896" s="63"/>
      <c r="Q12896" s="63"/>
      <c r="R12896" s="63"/>
      <c r="S12896" s="63"/>
      <c r="T12896" s="63"/>
      <c r="U12896" s="63"/>
      <c r="V12896" s="63"/>
      <c r="W12896" s="63"/>
      <c r="X12896" s="63"/>
      <c r="Y12896" s="63"/>
      <c r="Z12896" s="62">
        <v>1319747</v>
      </c>
      <c r="AA12896" s="62">
        <v>119412</v>
      </c>
      <c r="AB12896" s="62">
        <v>207.31</v>
      </c>
      <c r="AC12896" s="62">
        <v>27494.73</v>
      </c>
    </row>
    <row r="12897" spans="1:29" x14ac:dyDescent="0.25">
      <c r="A12897" s="61" t="s">
        <v>354</v>
      </c>
      <c r="B12897" s="61" t="s">
        <v>355</v>
      </c>
      <c r="C12897" s="62">
        <v>2018</v>
      </c>
      <c r="D12897" s="61" t="s">
        <v>99</v>
      </c>
      <c r="E12897" s="62">
        <v>48</v>
      </c>
      <c r="F12897" s="62">
        <v>117982</v>
      </c>
      <c r="G12897" s="62">
        <v>41453</v>
      </c>
      <c r="H12897" s="62">
        <v>71.97</v>
      </c>
      <c r="I12897" s="62">
        <v>2457.96</v>
      </c>
      <c r="J12897" s="62">
        <v>109723.26</v>
      </c>
      <c r="K12897" s="62">
        <v>24147.72</v>
      </c>
      <c r="L12897" s="62">
        <v>15888</v>
      </c>
      <c r="M12897" s="62">
        <v>27.58</v>
      </c>
      <c r="N12897" s="62">
        <v>503.08</v>
      </c>
      <c r="O12897" s="62">
        <v>291204.57</v>
      </c>
      <c r="P12897" s="63"/>
      <c r="Q12897" s="63"/>
      <c r="R12897" s="63"/>
      <c r="S12897" s="63"/>
      <c r="T12897" s="63"/>
      <c r="U12897" s="63"/>
      <c r="V12897" s="63"/>
      <c r="W12897" s="63"/>
      <c r="X12897" s="63"/>
      <c r="Y12897" s="63"/>
      <c r="Z12897" s="62">
        <v>206200</v>
      </c>
      <c r="AA12897" s="62">
        <v>6486</v>
      </c>
      <c r="AB12897" s="62">
        <v>11.26</v>
      </c>
      <c r="AC12897" s="62">
        <v>4295.83</v>
      </c>
    </row>
    <row r="12898" spans="1:29" x14ac:dyDescent="0.25">
      <c r="A12898" s="61" t="s">
        <v>332</v>
      </c>
      <c r="B12898" s="61" t="s">
        <v>333</v>
      </c>
      <c r="C12898" s="62">
        <v>2008</v>
      </c>
      <c r="D12898" s="61" t="s">
        <v>226</v>
      </c>
      <c r="E12898" s="62">
        <v>23</v>
      </c>
      <c r="F12898" s="62">
        <v>84504</v>
      </c>
      <c r="G12898" s="62">
        <v>14705</v>
      </c>
      <c r="H12898" s="62">
        <v>53.28</v>
      </c>
      <c r="I12898" s="62">
        <v>3674.09</v>
      </c>
      <c r="J12898" s="62">
        <v>78588.72</v>
      </c>
      <c r="K12898" s="62">
        <v>5834.14</v>
      </c>
      <c r="L12898" s="62">
        <v>8751</v>
      </c>
      <c r="M12898" s="62">
        <v>31.71</v>
      </c>
      <c r="N12898" s="62">
        <v>253.66</v>
      </c>
      <c r="O12898" s="62">
        <v>70355.66</v>
      </c>
      <c r="P12898" s="63"/>
      <c r="Q12898" s="63"/>
      <c r="R12898" s="63"/>
      <c r="S12898" s="63"/>
      <c r="T12898" s="63"/>
      <c r="U12898" s="63"/>
      <c r="V12898" s="63"/>
      <c r="W12898" s="63"/>
      <c r="X12898" s="63"/>
      <c r="Y12898" s="63"/>
      <c r="Z12898" s="62">
        <v>87103</v>
      </c>
      <c r="AA12898" s="62">
        <v>8416</v>
      </c>
      <c r="AB12898" s="62">
        <v>30.49</v>
      </c>
      <c r="AC12898" s="62">
        <v>3787.09</v>
      </c>
    </row>
    <row r="12899" spans="1:29" x14ac:dyDescent="0.25">
      <c r="A12899" s="61" t="s">
        <v>241</v>
      </c>
      <c r="B12899" s="61" t="s">
        <v>242</v>
      </c>
      <c r="C12899" s="62">
        <v>2018</v>
      </c>
      <c r="D12899" s="61" t="s">
        <v>150</v>
      </c>
      <c r="E12899" s="62">
        <v>3</v>
      </c>
      <c r="F12899" s="63"/>
      <c r="G12899" s="63"/>
      <c r="H12899" s="63"/>
      <c r="I12899" s="63"/>
      <c r="J12899" s="63"/>
      <c r="K12899" s="62">
        <v>0</v>
      </c>
      <c r="L12899" s="63"/>
      <c r="M12899" s="63"/>
      <c r="N12899" s="63"/>
      <c r="O12899" s="63"/>
      <c r="P12899" s="63"/>
      <c r="Q12899" s="63"/>
      <c r="R12899" s="63"/>
      <c r="S12899" s="63"/>
      <c r="T12899" s="63"/>
      <c r="U12899" s="63"/>
      <c r="V12899" s="63"/>
      <c r="W12899" s="63"/>
      <c r="X12899" s="63"/>
      <c r="Y12899" s="63"/>
      <c r="Z12899" s="62">
        <v>18273</v>
      </c>
      <c r="AA12899" s="62">
        <v>3053</v>
      </c>
      <c r="AB12899" s="62">
        <v>84.81</v>
      </c>
      <c r="AC12899" s="62">
        <v>6091</v>
      </c>
    </row>
    <row r="12900" spans="1:29" ht="30" x14ac:dyDescent="0.25">
      <c r="A12900" s="61" t="s">
        <v>385</v>
      </c>
      <c r="B12900" s="61" t="s">
        <v>386</v>
      </c>
      <c r="C12900" s="62">
        <v>2013</v>
      </c>
      <c r="D12900" s="61" t="s">
        <v>78</v>
      </c>
      <c r="E12900" s="62">
        <v>40</v>
      </c>
      <c r="F12900" s="62">
        <v>205337</v>
      </c>
      <c r="G12900" s="62">
        <v>26942</v>
      </c>
      <c r="H12900" s="62">
        <v>56.13</v>
      </c>
      <c r="I12900" s="62">
        <v>5133.43</v>
      </c>
      <c r="J12900" s="62">
        <v>190963.41</v>
      </c>
      <c r="K12900" s="62">
        <v>10251.43</v>
      </c>
      <c r="L12900" s="62">
        <v>11883</v>
      </c>
      <c r="M12900" s="62">
        <v>24.76</v>
      </c>
      <c r="N12900" s="62">
        <v>256.29000000000002</v>
      </c>
      <c r="O12900" s="62">
        <v>123625.09</v>
      </c>
      <c r="P12900" s="63"/>
      <c r="Q12900" s="63"/>
      <c r="R12900" s="63"/>
      <c r="S12900" s="63"/>
      <c r="T12900" s="63"/>
      <c r="U12900" s="63"/>
      <c r="V12900" s="63"/>
      <c r="W12900" s="63"/>
      <c r="X12900" s="63"/>
      <c r="Y12900" s="63"/>
      <c r="Z12900" s="62">
        <v>196849</v>
      </c>
      <c r="AA12900" s="62">
        <v>28195</v>
      </c>
      <c r="AB12900" s="62">
        <v>58.74</v>
      </c>
      <c r="AC12900" s="62">
        <v>4921.2299999999996</v>
      </c>
    </row>
    <row r="12901" spans="1:29" x14ac:dyDescent="0.25">
      <c r="A12901" s="61" t="s">
        <v>102</v>
      </c>
      <c r="B12901" s="61" t="s">
        <v>103</v>
      </c>
      <c r="C12901" s="62">
        <v>2018</v>
      </c>
      <c r="D12901" s="61" t="s">
        <v>298</v>
      </c>
      <c r="E12901" s="62">
        <v>15</v>
      </c>
      <c r="F12901" s="62">
        <v>1732</v>
      </c>
      <c r="G12901" s="62">
        <v>382</v>
      </c>
      <c r="H12901" s="62">
        <v>2.12</v>
      </c>
      <c r="I12901" s="62">
        <v>115.47</v>
      </c>
      <c r="J12901" s="62">
        <v>1610.76</v>
      </c>
      <c r="K12901" s="62">
        <v>0</v>
      </c>
      <c r="L12901" s="63"/>
      <c r="M12901" s="63"/>
      <c r="N12901" s="63"/>
      <c r="O12901" s="63"/>
      <c r="P12901" s="63"/>
      <c r="Q12901" s="63"/>
      <c r="R12901" s="63"/>
      <c r="S12901" s="63"/>
      <c r="T12901" s="63"/>
      <c r="U12901" s="63"/>
      <c r="V12901" s="63"/>
      <c r="W12901" s="63"/>
      <c r="X12901" s="63"/>
      <c r="Y12901" s="63"/>
      <c r="Z12901" s="62">
        <v>947</v>
      </c>
      <c r="AA12901" s="62">
        <v>16150</v>
      </c>
      <c r="AB12901" s="62">
        <v>89.72</v>
      </c>
      <c r="AC12901" s="62">
        <v>63.13</v>
      </c>
    </row>
    <row r="12902" spans="1:29" ht="30" x14ac:dyDescent="0.25">
      <c r="A12902" s="61" t="s">
        <v>293</v>
      </c>
      <c r="B12902" s="61" t="s">
        <v>294</v>
      </c>
      <c r="C12902" s="62">
        <v>2017</v>
      </c>
      <c r="D12902" s="61" t="s">
        <v>438</v>
      </c>
      <c r="E12902" s="62">
        <v>4</v>
      </c>
      <c r="F12902" s="62">
        <v>0</v>
      </c>
      <c r="G12902" s="62">
        <v>0</v>
      </c>
      <c r="H12902" s="62">
        <v>0</v>
      </c>
      <c r="I12902" s="62">
        <v>0</v>
      </c>
      <c r="J12902" s="62">
        <v>0</v>
      </c>
      <c r="K12902" s="62">
        <v>0</v>
      </c>
      <c r="L12902" s="63"/>
      <c r="M12902" s="63"/>
      <c r="N12902" s="63"/>
      <c r="O12902" s="63"/>
      <c r="P12902" s="63"/>
      <c r="Q12902" s="63"/>
      <c r="R12902" s="63"/>
      <c r="S12902" s="63"/>
      <c r="T12902" s="63"/>
      <c r="U12902" s="63"/>
      <c r="V12902" s="63"/>
      <c r="W12902" s="63"/>
      <c r="X12902" s="63"/>
      <c r="Y12902" s="63"/>
      <c r="Z12902" s="62">
        <v>0</v>
      </c>
      <c r="AA12902" s="63"/>
      <c r="AB12902" s="63"/>
      <c r="AC12902" s="62">
        <v>0</v>
      </c>
    </row>
    <row r="12903" spans="1:29" ht="30" x14ac:dyDescent="0.25">
      <c r="A12903" s="61" t="s">
        <v>180</v>
      </c>
      <c r="B12903" s="61" t="s">
        <v>181</v>
      </c>
      <c r="C12903" s="62">
        <v>2010</v>
      </c>
      <c r="D12903" s="61" t="s">
        <v>226</v>
      </c>
      <c r="E12903" s="62">
        <v>55</v>
      </c>
      <c r="F12903" s="62">
        <v>222851</v>
      </c>
      <c r="G12903" s="62">
        <v>28185</v>
      </c>
      <c r="H12903" s="62">
        <v>42.7</v>
      </c>
      <c r="I12903" s="62">
        <v>4051.84</v>
      </c>
      <c r="J12903" s="62">
        <v>207251.43</v>
      </c>
      <c r="K12903" s="62">
        <v>24061.11</v>
      </c>
      <c r="L12903" s="62">
        <v>42645</v>
      </c>
      <c r="M12903" s="62">
        <v>64.61</v>
      </c>
      <c r="N12903" s="62">
        <v>437.47</v>
      </c>
      <c r="O12903" s="62">
        <v>290160.09000000003</v>
      </c>
      <c r="P12903" s="63"/>
      <c r="Q12903" s="63"/>
      <c r="R12903" s="63"/>
      <c r="S12903" s="63"/>
      <c r="T12903" s="63"/>
      <c r="U12903" s="63"/>
      <c r="V12903" s="63"/>
      <c r="W12903" s="63"/>
      <c r="X12903" s="63"/>
      <c r="Y12903" s="63"/>
      <c r="Z12903" s="62">
        <v>1809</v>
      </c>
      <c r="AA12903" s="62">
        <v>20126</v>
      </c>
      <c r="AB12903" s="62">
        <v>30.49</v>
      </c>
      <c r="AC12903" s="62">
        <v>32.89</v>
      </c>
    </row>
    <row r="12904" spans="1:29" x14ac:dyDescent="0.25">
      <c r="A12904" s="61" t="s">
        <v>184</v>
      </c>
      <c r="B12904" s="61" t="s">
        <v>185</v>
      </c>
      <c r="C12904" s="62">
        <v>2007</v>
      </c>
      <c r="D12904" s="61" t="s">
        <v>78</v>
      </c>
      <c r="E12904" s="62">
        <v>52</v>
      </c>
      <c r="F12904" s="62">
        <v>588287</v>
      </c>
      <c r="G12904" s="62">
        <v>88513</v>
      </c>
      <c r="H12904" s="62">
        <v>141.85</v>
      </c>
      <c r="I12904" s="62">
        <v>11313.21</v>
      </c>
      <c r="J12904" s="62">
        <v>547106.91</v>
      </c>
      <c r="K12904" s="62">
        <v>0</v>
      </c>
      <c r="L12904" s="63"/>
      <c r="M12904" s="63"/>
      <c r="N12904" s="63"/>
      <c r="O12904" s="63"/>
      <c r="P12904" s="63"/>
      <c r="Q12904" s="63"/>
      <c r="R12904" s="63"/>
      <c r="S12904" s="63"/>
      <c r="T12904" s="63"/>
      <c r="U12904" s="63"/>
      <c r="V12904" s="63"/>
      <c r="W12904" s="63"/>
      <c r="X12904" s="63"/>
      <c r="Y12904" s="63"/>
      <c r="Z12904" s="62">
        <v>3638.79</v>
      </c>
      <c r="AA12904" s="62">
        <v>11401</v>
      </c>
      <c r="AB12904" s="62">
        <v>18.27</v>
      </c>
      <c r="AC12904" s="62">
        <v>69.98</v>
      </c>
    </row>
    <row r="12905" spans="1:29" x14ac:dyDescent="0.25">
      <c r="A12905" s="61" t="s">
        <v>558</v>
      </c>
      <c r="B12905" s="61" t="s">
        <v>559</v>
      </c>
      <c r="C12905" s="62">
        <v>2016</v>
      </c>
      <c r="D12905" s="61" t="s">
        <v>78</v>
      </c>
      <c r="E12905" s="62">
        <v>30</v>
      </c>
      <c r="F12905" s="62">
        <v>232000</v>
      </c>
      <c r="G12905" s="62">
        <v>43827</v>
      </c>
      <c r="H12905" s="62">
        <v>121.74</v>
      </c>
      <c r="I12905" s="62">
        <v>7733.33</v>
      </c>
      <c r="J12905" s="62">
        <v>215760</v>
      </c>
      <c r="K12905" s="62">
        <v>0</v>
      </c>
      <c r="L12905" s="63"/>
      <c r="M12905" s="63"/>
      <c r="N12905" s="63"/>
      <c r="O12905" s="63"/>
      <c r="P12905" s="63"/>
      <c r="Q12905" s="63"/>
      <c r="R12905" s="63"/>
      <c r="S12905" s="63"/>
      <c r="T12905" s="63"/>
      <c r="U12905" s="63"/>
      <c r="V12905" s="63"/>
      <c r="W12905" s="63"/>
      <c r="X12905" s="63"/>
      <c r="Y12905" s="63"/>
      <c r="Z12905" s="62">
        <v>26400</v>
      </c>
      <c r="AA12905" s="62">
        <v>5710</v>
      </c>
      <c r="AB12905" s="62">
        <v>15.86</v>
      </c>
      <c r="AC12905" s="62">
        <v>880</v>
      </c>
    </row>
    <row r="12906" spans="1:29" x14ac:dyDescent="0.25">
      <c r="A12906" s="61" t="s">
        <v>581</v>
      </c>
      <c r="B12906" s="61" t="s">
        <v>582</v>
      </c>
      <c r="C12906" s="62">
        <v>2009</v>
      </c>
      <c r="D12906" s="61" t="s">
        <v>78</v>
      </c>
      <c r="E12906" s="62">
        <v>80</v>
      </c>
      <c r="F12906" s="62">
        <v>981240</v>
      </c>
      <c r="G12906" s="62">
        <v>105771</v>
      </c>
      <c r="H12906" s="62">
        <v>110.18</v>
      </c>
      <c r="I12906" s="62">
        <v>12265.5</v>
      </c>
      <c r="J12906" s="62">
        <v>912553.2</v>
      </c>
      <c r="K12906" s="62">
        <v>0</v>
      </c>
      <c r="L12906" s="63"/>
      <c r="M12906" s="63"/>
      <c r="N12906" s="63"/>
      <c r="O12906" s="63"/>
      <c r="P12906" s="63"/>
      <c r="Q12906" s="63"/>
      <c r="R12906" s="63"/>
      <c r="S12906" s="63"/>
      <c r="T12906" s="63"/>
      <c r="U12906" s="63"/>
      <c r="V12906" s="63"/>
      <c r="W12906" s="63"/>
      <c r="X12906" s="63"/>
      <c r="Y12906" s="63"/>
      <c r="Z12906" s="62">
        <v>24.62</v>
      </c>
      <c r="AA12906" s="62">
        <v>18744</v>
      </c>
      <c r="AB12906" s="62">
        <v>19.53</v>
      </c>
      <c r="AC12906" s="62">
        <v>0.31</v>
      </c>
    </row>
    <row r="12907" spans="1:29" ht="30" x14ac:dyDescent="0.25">
      <c r="A12907" s="61" t="s">
        <v>348</v>
      </c>
      <c r="B12907" s="61" t="s">
        <v>349</v>
      </c>
      <c r="C12907" s="62">
        <v>2012</v>
      </c>
      <c r="D12907" s="61" t="s">
        <v>419</v>
      </c>
      <c r="E12907" s="62">
        <v>4</v>
      </c>
      <c r="F12907" s="63"/>
      <c r="G12907" s="63"/>
      <c r="H12907" s="63"/>
      <c r="I12907" s="63"/>
      <c r="J12907" s="63"/>
      <c r="K12907" s="62">
        <v>0</v>
      </c>
      <c r="L12907" s="63"/>
      <c r="M12907" s="63"/>
      <c r="N12907" s="63"/>
      <c r="O12907" s="63"/>
      <c r="P12907" s="63"/>
      <c r="Q12907" s="63"/>
      <c r="R12907" s="63"/>
      <c r="S12907" s="63"/>
      <c r="T12907" s="63"/>
      <c r="U12907" s="63"/>
      <c r="V12907" s="63"/>
      <c r="W12907" s="63"/>
      <c r="X12907" s="63"/>
      <c r="Y12907" s="63"/>
      <c r="Z12907" s="62">
        <v>0</v>
      </c>
      <c r="AA12907" s="63"/>
      <c r="AB12907" s="63"/>
      <c r="AC12907" s="62">
        <v>0</v>
      </c>
    </row>
    <row r="12908" spans="1:29" ht="45" x14ac:dyDescent="0.25">
      <c r="A12908" s="61" t="s">
        <v>340</v>
      </c>
      <c r="B12908" s="61" t="s">
        <v>341</v>
      </c>
      <c r="C12908" s="62">
        <v>2014</v>
      </c>
      <c r="D12908" s="61" t="s">
        <v>75</v>
      </c>
      <c r="E12908" s="62">
        <v>8</v>
      </c>
      <c r="F12908" s="62">
        <v>483</v>
      </c>
      <c r="G12908" s="62">
        <v>89</v>
      </c>
      <c r="H12908" s="62">
        <v>0.93</v>
      </c>
      <c r="I12908" s="62">
        <v>60.38</v>
      </c>
      <c r="J12908" s="62">
        <v>449.19</v>
      </c>
      <c r="K12908" s="62">
        <v>26</v>
      </c>
      <c r="L12908" s="62">
        <v>71</v>
      </c>
      <c r="M12908" s="62">
        <v>0.74</v>
      </c>
      <c r="N12908" s="62">
        <v>3.25</v>
      </c>
      <c r="O12908" s="62">
        <v>313.54000000000002</v>
      </c>
      <c r="P12908" s="63"/>
      <c r="Q12908" s="63"/>
      <c r="R12908" s="63"/>
      <c r="S12908" s="63"/>
      <c r="T12908" s="63"/>
      <c r="U12908" s="63"/>
      <c r="V12908" s="63"/>
      <c r="W12908" s="63"/>
      <c r="X12908" s="63"/>
      <c r="Y12908" s="63"/>
      <c r="Z12908" s="62">
        <v>46100</v>
      </c>
      <c r="AA12908" s="62">
        <v>2843</v>
      </c>
      <c r="AB12908" s="62">
        <v>29.61</v>
      </c>
      <c r="AC12908" s="62">
        <v>5762.5</v>
      </c>
    </row>
    <row r="12909" spans="1:29" ht="30" x14ac:dyDescent="0.25">
      <c r="A12909" s="61" t="s">
        <v>356</v>
      </c>
      <c r="B12909" s="61" t="s">
        <v>357</v>
      </c>
      <c r="C12909" s="62">
        <v>2010</v>
      </c>
      <c r="D12909" s="61" t="s">
        <v>99</v>
      </c>
      <c r="E12909" s="62">
        <v>48</v>
      </c>
      <c r="F12909" s="62">
        <v>473400</v>
      </c>
      <c r="G12909" s="62">
        <v>79750</v>
      </c>
      <c r="H12909" s="62">
        <v>138.44999999999999</v>
      </c>
      <c r="I12909" s="62">
        <v>9862.5</v>
      </c>
      <c r="J12909" s="62">
        <v>440262</v>
      </c>
      <c r="K12909" s="62">
        <v>0</v>
      </c>
      <c r="L12909" s="63"/>
      <c r="M12909" s="63"/>
      <c r="N12909" s="63"/>
      <c r="O12909" s="63"/>
      <c r="P12909" s="63"/>
      <c r="Q12909" s="63"/>
      <c r="R12909" s="63"/>
      <c r="S12909" s="63"/>
      <c r="T12909" s="63"/>
      <c r="U12909" s="63"/>
      <c r="V12909" s="63"/>
      <c r="W12909" s="63"/>
      <c r="X12909" s="63"/>
      <c r="Y12909" s="63"/>
      <c r="Z12909" s="62">
        <v>2203</v>
      </c>
      <c r="AA12909" s="62">
        <v>19370</v>
      </c>
      <c r="AB12909" s="62">
        <v>33.630000000000003</v>
      </c>
      <c r="AC12909" s="62">
        <v>45.9</v>
      </c>
    </row>
    <row r="12910" spans="1:29" ht="45" x14ac:dyDescent="0.25">
      <c r="A12910" s="61" t="s">
        <v>326</v>
      </c>
      <c r="B12910" s="61" t="s">
        <v>327</v>
      </c>
      <c r="C12910" s="62">
        <v>2012</v>
      </c>
      <c r="D12910" s="61" t="s">
        <v>99</v>
      </c>
      <c r="E12910" s="62">
        <v>72</v>
      </c>
      <c r="F12910" s="62">
        <v>719760</v>
      </c>
      <c r="G12910" s="62">
        <v>75490</v>
      </c>
      <c r="H12910" s="62">
        <v>87.37</v>
      </c>
      <c r="I12910" s="62">
        <v>9996.67</v>
      </c>
      <c r="J12910" s="62">
        <v>669376.80000000005</v>
      </c>
      <c r="K12910" s="62">
        <v>5280.31</v>
      </c>
      <c r="L12910" s="62">
        <v>6372</v>
      </c>
      <c r="M12910" s="62">
        <v>7.38</v>
      </c>
      <c r="N12910" s="63"/>
      <c r="O12910" s="63"/>
      <c r="P12910" s="63"/>
      <c r="Q12910" s="63"/>
      <c r="R12910" s="63"/>
      <c r="S12910" s="63"/>
      <c r="T12910" s="63"/>
      <c r="U12910" s="63"/>
      <c r="V12910" s="63"/>
      <c r="W12910" s="63"/>
      <c r="X12910" s="63"/>
      <c r="Y12910" s="63"/>
      <c r="Z12910" s="62">
        <v>125800</v>
      </c>
      <c r="AA12910" s="62">
        <v>23371</v>
      </c>
      <c r="AB12910" s="62">
        <v>27.05</v>
      </c>
      <c r="AC12910" s="62">
        <v>1747.22</v>
      </c>
    </row>
    <row r="12911" spans="1:29" ht="30" x14ac:dyDescent="0.25">
      <c r="A12911" s="61" t="s">
        <v>173</v>
      </c>
      <c r="B12911" s="61" t="s">
        <v>174</v>
      </c>
      <c r="C12911" s="62">
        <v>2014</v>
      </c>
      <c r="D12911" s="61" t="s">
        <v>78</v>
      </c>
      <c r="E12911" s="62">
        <v>28</v>
      </c>
      <c r="F12911" s="62">
        <v>87393</v>
      </c>
      <c r="G12911" s="62">
        <v>13548</v>
      </c>
      <c r="H12911" s="62">
        <v>40.32</v>
      </c>
      <c r="I12911" s="62">
        <v>3121.18</v>
      </c>
      <c r="J12911" s="62">
        <v>81275.490000000005</v>
      </c>
      <c r="K12911" s="62">
        <v>11231.81</v>
      </c>
      <c r="L12911" s="62">
        <v>11959</v>
      </c>
      <c r="M12911" s="62">
        <v>35.590000000000003</v>
      </c>
      <c r="N12911" s="62">
        <v>401.14</v>
      </c>
      <c r="O12911" s="62">
        <v>135447.81</v>
      </c>
      <c r="P12911" s="63"/>
      <c r="Q12911" s="63"/>
      <c r="R12911" s="63"/>
      <c r="S12911" s="63"/>
      <c r="T12911" s="63"/>
      <c r="U12911" s="63"/>
      <c r="V12911" s="63"/>
      <c r="W12911" s="63"/>
      <c r="X12911" s="63"/>
      <c r="Y12911" s="63"/>
      <c r="Z12911" s="62">
        <v>3794.37</v>
      </c>
      <c r="AA12911" s="62">
        <v>20962</v>
      </c>
      <c r="AB12911" s="62">
        <v>62.39</v>
      </c>
      <c r="AC12911" s="62">
        <v>135.51</v>
      </c>
    </row>
    <row r="12912" spans="1:29" x14ac:dyDescent="0.25">
      <c r="A12912" s="61" t="s">
        <v>524</v>
      </c>
      <c r="B12912" s="61" t="s">
        <v>525</v>
      </c>
      <c r="C12912" s="62">
        <v>2007</v>
      </c>
      <c r="D12912" s="61" t="s">
        <v>99</v>
      </c>
      <c r="E12912" s="62">
        <v>60</v>
      </c>
      <c r="F12912" s="62">
        <v>601500</v>
      </c>
      <c r="G12912" s="62">
        <v>107961</v>
      </c>
      <c r="H12912" s="62">
        <v>149.94999999999999</v>
      </c>
      <c r="I12912" s="62">
        <v>10025</v>
      </c>
      <c r="J12912" s="62">
        <v>559395</v>
      </c>
      <c r="K12912" s="62">
        <v>0</v>
      </c>
      <c r="L12912" s="63"/>
      <c r="M12912" s="63"/>
      <c r="N12912" s="63"/>
      <c r="O12912" s="63"/>
      <c r="P12912" s="63"/>
      <c r="Q12912" s="63"/>
      <c r="R12912" s="63"/>
      <c r="S12912" s="63"/>
      <c r="T12912" s="63"/>
      <c r="U12912" s="63"/>
      <c r="V12912" s="63"/>
      <c r="W12912" s="63"/>
      <c r="X12912" s="63"/>
      <c r="Y12912" s="63"/>
      <c r="Z12912" s="62">
        <v>0</v>
      </c>
      <c r="AA12912" s="63"/>
      <c r="AB12912" s="63"/>
      <c r="AC12912" s="62">
        <v>0</v>
      </c>
    </row>
    <row r="12913" spans="1:29" x14ac:dyDescent="0.25">
      <c r="A12913" s="61" t="s">
        <v>273</v>
      </c>
      <c r="B12913" s="61" t="s">
        <v>274</v>
      </c>
      <c r="C12913" s="62">
        <v>2006</v>
      </c>
      <c r="D12913" s="61" t="s">
        <v>72</v>
      </c>
      <c r="E12913" s="62">
        <v>23</v>
      </c>
      <c r="F12913" s="62">
        <v>136374</v>
      </c>
      <c r="G12913" s="62">
        <v>15223</v>
      </c>
      <c r="H12913" s="62">
        <v>55.16</v>
      </c>
      <c r="I12913" s="62">
        <v>5929.3</v>
      </c>
      <c r="J12913" s="62">
        <v>126827.82</v>
      </c>
      <c r="K12913" s="62">
        <v>0</v>
      </c>
      <c r="L12913" s="63"/>
      <c r="M12913" s="63"/>
      <c r="N12913" s="63"/>
      <c r="O12913" s="63"/>
      <c r="P12913" s="63"/>
      <c r="Q12913" s="63"/>
      <c r="R12913" s="63"/>
      <c r="S12913" s="63"/>
      <c r="T12913" s="63"/>
      <c r="U12913" s="62">
        <v>1520</v>
      </c>
      <c r="V12913" s="62">
        <v>3283</v>
      </c>
      <c r="W12913" s="62">
        <v>11.89</v>
      </c>
      <c r="X12913" s="62">
        <v>66</v>
      </c>
      <c r="Y12913" s="62">
        <v>34023.68</v>
      </c>
      <c r="Z12913" s="62">
        <v>68259.12</v>
      </c>
      <c r="AA12913" s="62">
        <v>2068</v>
      </c>
      <c r="AB12913" s="62">
        <v>7.49</v>
      </c>
      <c r="AC12913" s="62">
        <v>2967.79</v>
      </c>
    </row>
    <row r="12914" spans="1:29" ht="45" x14ac:dyDescent="0.25">
      <c r="A12914" s="61" t="s">
        <v>214</v>
      </c>
      <c r="B12914" s="61" t="s">
        <v>215</v>
      </c>
      <c r="C12914" s="62">
        <v>2004</v>
      </c>
      <c r="D12914" s="61" t="s">
        <v>78</v>
      </c>
      <c r="E12914" s="62">
        <v>48</v>
      </c>
      <c r="F12914" s="62">
        <v>143610</v>
      </c>
      <c r="G12914" s="62">
        <v>21467</v>
      </c>
      <c r="H12914" s="62">
        <v>37.270000000000003</v>
      </c>
      <c r="I12914" s="62">
        <v>2991.88</v>
      </c>
      <c r="J12914" s="62">
        <v>133557.29999999999</v>
      </c>
      <c r="K12914" s="62">
        <v>42148.4</v>
      </c>
      <c r="L12914" s="62">
        <v>23674</v>
      </c>
      <c r="M12914" s="62">
        <v>41.1</v>
      </c>
      <c r="N12914" s="62">
        <v>878.09</v>
      </c>
      <c r="O12914" s="62">
        <v>508280.2</v>
      </c>
      <c r="P12914" s="63"/>
      <c r="Q12914" s="63"/>
      <c r="R12914" s="63"/>
      <c r="S12914" s="63"/>
      <c r="T12914" s="63"/>
      <c r="U12914" s="63"/>
      <c r="V12914" s="63"/>
      <c r="W12914" s="63"/>
      <c r="X12914" s="63"/>
      <c r="Y12914" s="63"/>
      <c r="Z12914" s="62">
        <v>1579</v>
      </c>
      <c r="AA12914" s="62">
        <v>5981</v>
      </c>
      <c r="AB12914" s="62">
        <v>10.38</v>
      </c>
      <c r="AC12914" s="62">
        <v>32.9</v>
      </c>
    </row>
    <row r="12915" spans="1:29" ht="30" x14ac:dyDescent="0.25">
      <c r="A12915" s="61" t="s">
        <v>544</v>
      </c>
      <c r="B12915" s="61" t="s">
        <v>545</v>
      </c>
      <c r="C12915" s="62">
        <v>2012</v>
      </c>
      <c r="D12915" s="61" t="s">
        <v>78</v>
      </c>
      <c r="E12915" s="62">
        <v>48</v>
      </c>
      <c r="F12915" s="62">
        <v>97467</v>
      </c>
      <c r="G12915" s="62">
        <v>18185</v>
      </c>
      <c r="H12915" s="62">
        <v>31.57</v>
      </c>
      <c r="I12915" s="62">
        <v>2030.56</v>
      </c>
      <c r="J12915" s="62">
        <v>90644.31</v>
      </c>
      <c r="K12915" s="62">
        <v>10617.26</v>
      </c>
      <c r="L12915" s="62">
        <v>16957</v>
      </c>
      <c r="M12915" s="62">
        <v>29.44</v>
      </c>
      <c r="N12915" s="62">
        <v>221.19</v>
      </c>
      <c r="O12915" s="62">
        <v>128036.78</v>
      </c>
      <c r="P12915" s="63"/>
      <c r="Q12915" s="63"/>
      <c r="R12915" s="63"/>
      <c r="S12915" s="63"/>
      <c r="T12915" s="63"/>
      <c r="U12915" s="63"/>
      <c r="V12915" s="63"/>
      <c r="W12915" s="63"/>
      <c r="X12915" s="63"/>
      <c r="Y12915" s="63"/>
      <c r="Z12915" s="62">
        <v>1681</v>
      </c>
      <c r="AA12915" s="62">
        <v>4631</v>
      </c>
      <c r="AB12915" s="62">
        <v>8.0399999999999991</v>
      </c>
      <c r="AC12915" s="62">
        <v>35.020000000000003</v>
      </c>
    </row>
    <row r="12916" spans="1:29" ht="30" x14ac:dyDescent="0.25">
      <c r="A12916" s="61" t="s">
        <v>528</v>
      </c>
      <c r="B12916" s="61" t="s">
        <v>529</v>
      </c>
      <c r="C12916" s="62">
        <v>2010</v>
      </c>
      <c r="D12916" s="61" t="s">
        <v>99</v>
      </c>
      <c r="E12916" s="62">
        <v>36</v>
      </c>
      <c r="F12916" s="62">
        <v>338030</v>
      </c>
      <c r="G12916" s="62">
        <v>43236</v>
      </c>
      <c r="H12916" s="62">
        <v>100.08</v>
      </c>
      <c r="I12916" s="62">
        <v>9389.7199999999993</v>
      </c>
      <c r="J12916" s="62">
        <v>314367.90000000002</v>
      </c>
      <c r="K12916" s="62">
        <v>0</v>
      </c>
      <c r="L12916" s="63"/>
      <c r="M12916" s="63"/>
      <c r="N12916" s="63"/>
      <c r="O12916" s="63"/>
      <c r="P12916" s="63"/>
      <c r="Q12916" s="63"/>
      <c r="R12916" s="63"/>
      <c r="S12916" s="63"/>
      <c r="T12916" s="63"/>
      <c r="U12916" s="63"/>
      <c r="V12916" s="63"/>
      <c r="W12916" s="63"/>
      <c r="X12916" s="63"/>
      <c r="Y12916" s="63"/>
      <c r="Z12916" s="62">
        <v>3696.15</v>
      </c>
      <c r="AA12916" s="62">
        <v>18051</v>
      </c>
      <c r="AB12916" s="62">
        <v>41.78</v>
      </c>
      <c r="AC12916" s="62">
        <v>102.67</v>
      </c>
    </row>
    <row r="12917" spans="1:29" ht="30" x14ac:dyDescent="0.25">
      <c r="A12917" s="61" t="s">
        <v>165</v>
      </c>
      <c r="B12917" s="61" t="s">
        <v>166</v>
      </c>
      <c r="C12917" s="62">
        <v>2015</v>
      </c>
      <c r="D12917" s="61" t="s">
        <v>86</v>
      </c>
      <c r="E12917" s="62">
        <v>24</v>
      </c>
      <c r="F12917" s="62">
        <v>953</v>
      </c>
      <c r="G12917" s="62">
        <v>300</v>
      </c>
      <c r="H12917" s="62">
        <v>1.04</v>
      </c>
      <c r="I12917" s="62">
        <v>39.71</v>
      </c>
      <c r="J12917" s="62">
        <v>886.29</v>
      </c>
      <c r="K12917" s="62">
        <v>0</v>
      </c>
      <c r="L12917" s="63"/>
      <c r="M12917" s="63"/>
      <c r="N12917" s="63"/>
      <c r="O12917" s="63"/>
      <c r="P12917" s="63"/>
      <c r="Q12917" s="63"/>
      <c r="R12917" s="63"/>
      <c r="S12917" s="63"/>
      <c r="T12917" s="63"/>
      <c r="U12917" s="63"/>
      <c r="V12917" s="63"/>
      <c r="W12917" s="63"/>
      <c r="X12917" s="63"/>
      <c r="Y12917" s="63"/>
      <c r="Z12917" s="62">
        <v>2.0699999999999998</v>
      </c>
      <c r="AA12917" s="62">
        <v>15861</v>
      </c>
      <c r="AB12917" s="62">
        <v>55.07</v>
      </c>
      <c r="AC12917" s="62">
        <v>0.09</v>
      </c>
    </row>
    <row r="12918" spans="1:29" x14ac:dyDescent="0.25">
      <c r="A12918" s="61" t="s">
        <v>102</v>
      </c>
      <c r="B12918" s="61" t="s">
        <v>103</v>
      </c>
      <c r="C12918" s="62">
        <v>2016</v>
      </c>
      <c r="D12918" s="61" t="s">
        <v>78</v>
      </c>
      <c r="E12918" s="62">
        <v>40</v>
      </c>
      <c r="F12918" s="62">
        <v>38259</v>
      </c>
      <c r="G12918" s="62">
        <v>7614</v>
      </c>
      <c r="H12918" s="62">
        <v>15.86</v>
      </c>
      <c r="I12918" s="62">
        <v>956.48</v>
      </c>
      <c r="J12918" s="62">
        <v>35580.870000000003</v>
      </c>
      <c r="K12918" s="62">
        <v>0</v>
      </c>
      <c r="L12918" s="63"/>
      <c r="M12918" s="63"/>
      <c r="N12918" s="63"/>
      <c r="O12918" s="63"/>
      <c r="P12918" s="63"/>
      <c r="Q12918" s="63"/>
      <c r="R12918" s="63"/>
      <c r="S12918" s="63"/>
      <c r="T12918" s="63"/>
      <c r="U12918" s="63"/>
      <c r="V12918" s="63"/>
      <c r="W12918" s="63"/>
      <c r="X12918" s="63"/>
      <c r="Y12918" s="63"/>
      <c r="Z12918" s="62">
        <v>197</v>
      </c>
      <c r="AA12918" s="62">
        <v>3975</v>
      </c>
      <c r="AB12918" s="62">
        <v>8.2799999999999994</v>
      </c>
      <c r="AC12918" s="62">
        <v>4.93</v>
      </c>
    </row>
    <row r="12919" spans="1:29" ht="45" x14ac:dyDescent="0.25">
      <c r="A12919" s="61" t="s">
        <v>340</v>
      </c>
      <c r="B12919" s="61" t="s">
        <v>341</v>
      </c>
      <c r="C12919" s="62">
        <v>2017</v>
      </c>
      <c r="D12919" s="61" t="s">
        <v>89</v>
      </c>
      <c r="E12919" s="62">
        <v>33</v>
      </c>
      <c r="F12919" s="62">
        <v>137502</v>
      </c>
      <c r="G12919" s="62">
        <v>28964</v>
      </c>
      <c r="H12919" s="62">
        <v>73.14</v>
      </c>
      <c r="I12919" s="62">
        <v>4166.7299999999996</v>
      </c>
      <c r="J12919" s="62">
        <v>127876.86</v>
      </c>
      <c r="K12919" s="62">
        <v>7050</v>
      </c>
      <c r="L12919" s="62">
        <v>9059</v>
      </c>
      <c r="M12919" s="62">
        <v>22.88</v>
      </c>
      <c r="N12919" s="63"/>
      <c r="O12919" s="63"/>
      <c r="P12919" s="63"/>
      <c r="Q12919" s="63"/>
      <c r="R12919" s="63"/>
      <c r="S12919" s="63"/>
      <c r="T12919" s="63"/>
      <c r="U12919" s="63"/>
      <c r="V12919" s="63"/>
      <c r="W12919" s="63"/>
      <c r="X12919" s="63"/>
      <c r="Y12919" s="63"/>
      <c r="Z12919" s="62">
        <v>90300</v>
      </c>
      <c r="AA12919" s="62">
        <v>7271</v>
      </c>
      <c r="AB12919" s="62">
        <v>18.36</v>
      </c>
      <c r="AC12919" s="62">
        <v>2736.36</v>
      </c>
    </row>
    <row r="12920" spans="1:29" ht="30" x14ac:dyDescent="0.25">
      <c r="A12920" s="61" t="s">
        <v>245</v>
      </c>
      <c r="B12920" s="61" t="s">
        <v>246</v>
      </c>
      <c r="C12920" s="62">
        <v>2011</v>
      </c>
      <c r="D12920" s="61" t="s">
        <v>89</v>
      </c>
      <c r="E12920" s="62">
        <v>58</v>
      </c>
      <c r="F12920" s="62">
        <v>428474</v>
      </c>
      <c r="G12920" s="62">
        <v>57494</v>
      </c>
      <c r="H12920" s="62">
        <v>82.61</v>
      </c>
      <c r="I12920" s="62">
        <v>7387.48</v>
      </c>
      <c r="J12920" s="62">
        <v>398480.82</v>
      </c>
      <c r="K12920" s="62">
        <v>0</v>
      </c>
      <c r="L12920" s="63"/>
      <c r="M12920" s="63"/>
      <c r="N12920" s="63"/>
      <c r="O12920" s="63"/>
      <c r="P12920" s="63"/>
      <c r="Q12920" s="63"/>
      <c r="R12920" s="63"/>
      <c r="S12920" s="63"/>
      <c r="T12920" s="63"/>
      <c r="U12920" s="63"/>
      <c r="V12920" s="63"/>
      <c r="W12920" s="63"/>
      <c r="X12920" s="63"/>
      <c r="Y12920" s="63"/>
      <c r="Z12920" s="62">
        <v>169200</v>
      </c>
      <c r="AA12920" s="62">
        <v>15769</v>
      </c>
      <c r="AB12920" s="62">
        <v>22.66</v>
      </c>
      <c r="AC12920" s="62">
        <v>2917.24</v>
      </c>
    </row>
    <row r="12921" spans="1:29" ht="30" x14ac:dyDescent="0.25">
      <c r="A12921" s="61" t="s">
        <v>538</v>
      </c>
      <c r="B12921" s="61" t="s">
        <v>539</v>
      </c>
      <c r="C12921" s="62">
        <v>2009</v>
      </c>
      <c r="D12921" s="61" t="s">
        <v>78</v>
      </c>
      <c r="E12921" s="62">
        <v>56</v>
      </c>
      <c r="F12921" s="62">
        <v>621160</v>
      </c>
      <c r="G12921" s="62">
        <v>171178</v>
      </c>
      <c r="H12921" s="62">
        <v>254.73</v>
      </c>
      <c r="I12921" s="62">
        <v>11092.14</v>
      </c>
      <c r="J12921" s="62">
        <v>577678.80000000005</v>
      </c>
      <c r="K12921" s="62">
        <v>0</v>
      </c>
      <c r="L12921" s="63"/>
      <c r="M12921" s="63"/>
      <c r="N12921" s="63"/>
      <c r="O12921" s="63"/>
      <c r="P12921" s="63"/>
      <c r="Q12921" s="63"/>
      <c r="R12921" s="63"/>
      <c r="S12921" s="63"/>
      <c r="T12921" s="63"/>
      <c r="U12921" s="63"/>
      <c r="V12921" s="63"/>
      <c r="W12921" s="63"/>
      <c r="X12921" s="63"/>
      <c r="Y12921" s="63"/>
      <c r="Z12921" s="62">
        <v>0</v>
      </c>
      <c r="AA12921" s="63"/>
      <c r="AB12921" s="63"/>
      <c r="AC12921" s="62">
        <v>0</v>
      </c>
    </row>
    <row r="12922" spans="1:29" x14ac:dyDescent="0.25">
      <c r="A12922" s="61" t="s">
        <v>306</v>
      </c>
      <c r="B12922" s="61" t="s">
        <v>307</v>
      </c>
      <c r="C12922" s="62">
        <v>2013</v>
      </c>
      <c r="D12922" s="61" t="s">
        <v>75</v>
      </c>
      <c r="E12922" s="62">
        <v>5</v>
      </c>
      <c r="F12922" s="63"/>
      <c r="G12922" s="63"/>
      <c r="H12922" s="63"/>
      <c r="I12922" s="63"/>
      <c r="J12922" s="63"/>
      <c r="K12922" s="62">
        <v>0</v>
      </c>
      <c r="L12922" s="63"/>
      <c r="M12922" s="63"/>
      <c r="N12922" s="63"/>
      <c r="O12922" s="63"/>
      <c r="P12922" s="63"/>
      <c r="Q12922" s="63"/>
      <c r="R12922" s="63"/>
      <c r="S12922" s="63"/>
      <c r="T12922" s="63"/>
      <c r="U12922" s="63"/>
      <c r="V12922" s="63"/>
      <c r="W12922" s="63"/>
      <c r="X12922" s="63"/>
      <c r="Y12922" s="63"/>
      <c r="Z12922" s="62">
        <v>308.8</v>
      </c>
      <c r="AA12922" s="62">
        <v>3604</v>
      </c>
      <c r="AB12922" s="62">
        <v>60.07</v>
      </c>
      <c r="AC12922" s="62">
        <v>61.76</v>
      </c>
    </row>
    <row r="12923" spans="1:29" ht="30" x14ac:dyDescent="0.25">
      <c r="A12923" s="61" t="s">
        <v>556</v>
      </c>
      <c r="B12923" s="61" t="s">
        <v>557</v>
      </c>
      <c r="C12923" s="62">
        <v>2004</v>
      </c>
      <c r="D12923" s="61" t="s">
        <v>75</v>
      </c>
      <c r="E12923" s="62">
        <v>8</v>
      </c>
      <c r="F12923" s="62">
        <v>23692</v>
      </c>
      <c r="G12923" s="62">
        <v>2729</v>
      </c>
      <c r="H12923" s="62">
        <v>28.43</v>
      </c>
      <c r="I12923" s="62">
        <v>2961.5</v>
      </c>
      <c r="J12923" s="62">
        <v>22033.56</v>
      </c>
      <c r="K12923" s="62">
        <v>0</v>
      </c>
      <c r="L12923" s="63"/>
      <c r="M12923" s="63"/>
      <c r="N12923" s="63"/>
      <c r="O12923" s="63"/>
      <c r="P12923" s="63"/>
      <c r="Q12923" s="63"/>
      <c r="R12923" s="63"/>
      <c r="S12923" s="63"/>
      <c r="T12923" s="63"/>
      <c r="U12923" s="63"/>
      <c r="V12923" s="63"/>
      <c r="W12923" s="63"/>
      <c r="X12923" s="63"/>
      <c r="Y12923" s="63"/>
      <c r="Z12923" s="62">
        <v>588.20000000000005</v>
      </c>
      <c r="AA12923" s="62">
        <v>3868</v>
      </c>
      <c r="AB12923" s="62">
        <v>40.29</v>
      </c>
      <c r="AC12923" s="62">
        <v>73.52</v>
      </c>
    </row>
    <row r="12924" spans="1:29" ht="30" x14ac:dyDescent="0.25">
      <c r="A12924" s="61" t="s">
        <v>378</v>
      </c>
      <c r="B12924" s="61" t="s">
        <v>379</v>
      </c>
      <c r="C12924" s="62">
        <v>2004</v>
      </c>
      <c r="D12924" s="61" t="s">
        <v>78</v>
      </c>
      <c r="E12924" s="62">
        <v>115</v>
      </c>
      <c r="F12924" s="62">
        <v>1266300</v>
      </c>
      <c r="G12924" s="62">
        <v>121205</v>
      </c>
      <c r="H12924" s="62">
        <v>87.83</v>
      </c>
      <c r="I12924" s="62">
        <v>11011.3</v>
      </c>
      <c r="J12924" s="62">
        <v>1177659</v>
      </c>
      <c r="K12924" s="62">
        <v>28.13</v>
      </c>
      <c r="L12924" s="62">
        <v>531</v>
      </c>
      <c r="M12924" s="62">
        <v>0.38</v>
      </c>
      <c r="N12924" s="62">
        <v>0.24</v>
      </c>
      <c r="O12924" s="62">
        <v>339.2</v>
      </c>
      <c r="P12924" s="63"/>
      <c r="Q12924" s="63"/>
      <c r="R12924" s="63"/>
      <c r="S12924" s="63"/>
      <c r="T12924" s="63"/>
      <c r="U12924" s="63"/>
      <c r="V12924" s="63"/>
      <c r="W12924" s="63"/>
      <c r="X12924" s="63"/>
      <c r="Y12924" s="63"/>
      <c r="Z12924" s="62">
        <v>507308</v>
      </c>
      <c r="AA12924" s="62">
        <v>24647</v>
      </c>
      <c r="AB12924" s="62">
        <v>17.86</v>
      </c>
      <c r="AC12924" s="62">
        <v>4411.37</v>
      </c>
    </row>
    <row r="12925" spans="1:29" x14ac:dyDescent="0.25">
      <c r="A12925" s="61" t="s">
        <v>522</v>
      </c>
      <c r="B12925" s="61" t="s">
        <v>523</v>
      </c>
      <c r="C12925" s="62">
        <v>2005</v>
      </c>
      <c r="D12925" s="61" t="s">
        <v>78</v>
      </c>
      <c r="E12925" s="62">
        <v>56</v>
      </c>
      <c r="F12925" s="62">
        <v>167415</v>
      </c>
      <c r="G12925" s="62">
        <v>24847</v>
      </c>
      <c r="H12925" s="62">
        <v>36.97</v>
      </c>
      <c r="I12925" s="62">
        <v>2989.55</v>
      </c>
      <c r="J12925" s="62">
        <v>155695.95000000001</v>
      </c>
      <c r="K12925" s="62">
        <v>22124.15</v>
      </c>
      <c r="L12925" s="62">
        <v>27368</v>
      </c>
      <c r="M12925" s="62">
        <v>40.729999999999997</v>
      </c>
      <c r="N12925" s="62">
        <v>395.07</v>
      </c>
      <c r="O12925" s="62">
        <v>266801.78000000003</v>
      </c>
      <c r="P12925" s="63"/>
      <c r="Q12925" s="63"/>
      <c r="R12925" s="63"/>
      <c r="S12925" s="63"/>
      <c r="T12925" s="63"/>
      <c r="U12925" s="63"/>
      <c r="V12925" s="63"/>
      <c r="W12925" s="63"/>
      <c r="X12925" s="63"/>
      <c r="Y12925" s="63"/>
      <c r="Z12925" s="62">
        <v>223577</v>
      </c>
      <c r="AA12925" s="62">
        <v>28284</v>
      </c>
      <c r="AB12925" s="62">
        <v>42.09</v>
      </c>
      <c r="AC12925" s="62">
        <v>3992.45</v>
      </c>
    </row>
    <row r="12926" spans="1:29" x14ac:dyDescent="0.25">
      <c r="A12926" s="61" t="s">
        <v>424</v>
      </c>
      <c r="B12926" s="61" t="s">
        <v>425</v>
      </c>
      <c r="C12926" s="62">
        <v>2005</v>
      </c>
      <c r="D12926" s="61" t="s">
        <v>75</v>
      </c>
      <c r="E12926" s="62">
        <v>8</v>
      </c>
      <c r="F12926" s="62">
        <v>6826</v>
      </c>
      <c r="G12926" s="62">
        <v>856</v>
      </c>
      <c r="H12926" s="62">
        <v>8.92</v>
      </c>
      <c r="I12926" s="62">
        <v>853.25</v>
      </c>
      <c r="J12926" s="62">
        <v>6348.18</v>
      </c>
      <c r="K12926" s="62">
        <v>0</v>
      </c>
      <c r="L12926" s="63"/>
      <c r="M12926" s="63"/>
      <c r="N12926" s="63"/>
      <c r="O12926" s="63"/>
      <c r="P12926" s="63"/>
      <c r="Q12926" s="63"/>
      <c r="R12926" s="63"/>
      <c r="S12926" s="63"/>
      <c r="T12926" s="63"/>
      <c r="U12926" s="63"/>
      <c r="V12926" s="63"/>
      <c r="W12926" s="63"/>
      <c r="X12926" s="63"/>
      <c r="Y12926" s="63"/>
      <c r="Z12926" s="62">
        <v>70100</v>
      </c>
      <c r="AA12926" s="62">
        <v>2655</v>
      </c>
      <c r="AB12926" s="62">
        <v>27.66</v>
      </c>
      <c r="AC12926" s="62">
        <v>8762.5</v>
      </c>
    </row>
    <row r="12927" spans="1:29" ht="30" x14ac:dyDescent="0.25">
      <c r="A12927" s="61" t="s">
        <v>507</v>
      </c>
      <c r="B12927" s="61" t="s">
        <v>508</v>
      </c>
      <c r="C12927" s="62">
        <v>2018</v>
      </c>
      <c r="D12927" s="61" t="s">
        <v>86</v>
      </c>
      <c r="E12927" s="62">
        <v>256</v>
      </c>
      <c r="F12927" s="62">
        <v>1268609</v>
      </c>
      <c r="G12927" s="62">
        <v>194550</v>
      </c>
      <c r="H12927" s="62">
        <v>63.33</v>
      </c>
      <c r="I12927" s="62">
        <v>4955.5</v>
      </c>
      <c r="J12927" s="62">
        <v>1179806.3700000001</v>
      </c>
      <c r="K12927" s="62">
        <v>117077.59</v>
      </c>
      <c r="L12927" s="62">
        <v>153503</v>
      </c>
      <c r="M12927" s="62">
        <v>49.97</v>
      </c>
      <c r="N12927" s="62">
        <v>457.33</v>
      </c>
      <c r="O12927" s="62">
        <v>1411873.84</v>
      </c>
      <c r="P12927" s="63"/>
      <c r="Q12927" s="63"/>
      <c r="R12927" s="63"/>
      <c r="S12927" s="63"/>
      <c r="T12927" s="63"/>
      <c r="U12927" s="63"/>
      <c r="V12927" s="63"/>
      <c r="W12927" s="63"/>
      <c r="X12927" s="63"/>
      <c r="Y12927" s="63"/>
      <c r="Z12927" s="62">
        <v>28.52</v>
      </c>
      <c r="AA12927" s="62">
        <v>137648</v>
      </c>
      <c r="AB12927" s="62">
        <v>44.81</v>
      </c>
      <c r="AC12927" s="62">
        <v>0.11</v>
      </c>
    </row>
    <row r="12928" spans="1:29" ht="30" x14ac:dyDescent="0.25">
      <c r="A12928" s="61" t="s">
        <v>387</v>
      </c>
      <c r="B12928" s="61" t="s">
        <v>388</v>
      </c>
      <c r="C12928" s="62">
        <v>2011</v>
      </c>
      <c r="D12928" s="61" t="s">
        <v>75</v>
      </c>
      <c r="E12928" s="62">
        <v>6</v>
      </c>
      <c r="F12928" s="63"/>
      <c r="G12928" s="63"/>
      <c r="H12928" s="63"/>
      <c r="I12928" s="63"/>
      <c r="J12928" s="63"/>
      <c r="K12928" s="62">
        <v>0</v>
      </c>
      <c r="L12928" s="63"/>
      <c r="M12928" s="63"/>
      <c r="N12928" s="63"/>
      <c r="O12928" s="63"/>
      <c r="P12928" s="63"/>
      <c r="Q12928" s="63"/>
      <c r="R12928" s="63"/>
      <c r="S12928" s="63"/>
      <c r="T12928" s="63"/>
      <c r="U12928" s="63"/>
      <c r="V12928" s="63"/>
      <c r="W12928" s="63"/>
      <c r="X12928" s="63"/>
      <c r="Y12928" s="63"/>
      <c r="Z12928" s="62">
        <v>60.02</v>
      </c>
      <c r="AA12928" s="62">
        <v>3248</v>
      </c>
      <c r="AB12928" s="62">
        <v>45.11</v>
      </c>
      <c r="AC12928" s="62">
        <v>10</v>
      </c>
    </row>
    <row r="12929" spans="1:29" x14ac:dyDescent="0.25">
      <c r="A12929" s="61" t="s">
        <v>263</v>
      </c>
      <c r="B12929" s="61" t="s">
        <v>264</v>
      </c>
      <c r="C12929" s="62">
        <v>2006</v>
      </c>
      <c r="D12929" s="61" t="s">
        <v>78</v>
      </c>
      <c r="E12929" s="62">
        <v>155</v>
      </c>
      <c r="F12929" s="62">
        <v>1379984</v>
      </c>
      <c r="G12929" s="62">
        <v>216670</v>
      </c>
      <c r="H12929" s="62">
        <v>116.49</v>
      </c>
      <c r="I12929" s="62">
        <v>8903.1200000000008</v>
      </c>
      <c r="J12929" s="62">
        <v>1283385.1200000001</v>
      </c>
      <c r="K12929" s="62">
        <v>16151.31</v>
      </c>
      <c r="L12929" s="62">
        <v>22601</v>
      </c>
      <c r="M12929" s="62">
        <v>12.15</v>
      </c>
      <c r="N12929" s="62">
        <v>104.2</v>
      </c>
      <c r="O12929" s="62">
        <v>194773.49</v>
      </c>
      <c r="P12929" s="63"/>
      <c r="Q12929" s="63"/>
      <c r="R12929" s="63"/>
      <c r="S12929" s="63"/>
      <c r="T12929" s="63"/>
      <c r="U12929" s="63"/>
      <c r="V12929" s="63"/>
      <c r="W12929" s="63"/>
      <c r="X12929" s="63"/>
      <c r="Y12929" s="63"/>
      <c r="Z12929" s="62">
        <v>449000</v>
      </c>
      <c r="AA12929" s="62">
        <v>46225</v>
      </c>
      <c r="AB12929" s="62">
        <v>24.85</v>
      </c>
      <c r="AC12929" s="62">
        <v>2896.77</v>
      </c>
    </row>
    <row r="12930" spans="1:29" x14ac:dyDescent="0.25">
      <c r="A12930" s="61" t="s">
        <v>241</v>
      </c>
      <c r="B12930" s="61" t="s">
        <v>242</v>
      </c>
      <c r="C12930" s="62">
        <v>2011</v>
      </c>
      <c r="D12930" s="61" t="s">
        <v>150</v>
      </c>
      <c r="E12930" s="62">
        <v>3</v>
      </c>
      <c r="F12930" s="63"/>
      <c r="G12930" s="63"/>
      <c r="H12930" s="63"/>
      <c r="I12930" s="63"/>
      <c r="J12930" s="63"/>
      <c r="K12930" s="62">
        <v>0</v>
      </c>
      <c r="L12930" s="63"/>
      <c r="M12930" s="63"/>
      <c r="N12930" s="63"/>
      <c r="O12930" s="63"/>
      <c r="P12930" s="63"/>
      <c r="Q12930" s="63"/>
      <c r="R12930" s="63"/>
      <c r="S12930" s="63"/>
      <c r="T12930" s="63"/>
      <c r="U12930" s="63"/>
      <c r="V12930" s="63"/>
      <c r="W12930" s="63"/>
      <c r="X12930" s="63"/>
      <c r="Y12930" s="63"/>
      <c r="Z12930" s="62">
        <v>43194</v>
      </c>
      <c r="AA12930" s="62">
        <v>4023</v>
      </c>
      <c r="AB12930" s="62">
        <v>111.75</v>
      </c>
      <c r="AC12930" s="62">
        <v>14398</v>
      </c>
    </row>
    <row r="12931" spans="1:29" x14ac:dyDescent="0.25">
      <c r="A12931" s="61" t="s">
        <v>456</v>
      </c>
      <c r="B12931" s="61" t="s">
        <v>457</v>
      </c>
      <c r="C12931" s="62">
        <v>2014</v>
      </c>
      <c r="D12931" s="61" t="s">
        <v>99</v>
      </c>
      <c r="E12931" s="62">
        <v>74</v>
      </c>
      <c r="F12931" s="62">
        <v>997640</v>
      </c>
      <c r="G12931" s="62">
        <v>168675</v>
      </c>
      <c r="H12931" s="62">
        <v>189.95</v>
      </c>
      <c r="I12931" s="62">
        <v>13481.62</v>
      </c>
      <c r="J12931" s="62">
        <v>927805.2</v>
      </c>
      <c r="K12931" s="62">
        <v>0</v>
      </c>
      <c r="L12931" s="63"/>
      <c r="M12931" s="63"/>
      <c r="N12931" s="63"/>
      <c r="O12931" s="63"/>
      <c r="P12931" s="63"/>
      <c r="Q12931" s="63"/>
      <c r="R12931" s="63"/>
      <c r="S12931" s="63"/>
      <c r="T12931" s="63"/>
      <c r="U12931" s="63"/>
      <c r="V12931" s="63"/>
      <c r="W12931" s="63"/>
      <c r="X12931" s="63"/>
      <c r="Y12931" s="63"/>
      <c r="Z12931" s="62">
        <v>827813</v>
      </c>
      <c r="AA12931" s="62">
        <v>179241</v>
      </c>
      <c r="AB12931" s="62">
        <v>201.85</v>
      </c>
      <c r="AC12931" s="62">
        <v>11186.66</v>
      </c>
    </row>
    <row r="12932" spans="1:29" ht="30" x14ac:dyDescent="0.25">
      <c r="A12932" s="61" t="s">
        <v>146</v>
      </c>
      <c r="B12932" s="61" t="s">
        <v>147</v>
      </c>
      <c r="C12932" s="62">
        <v>2007</v>
      </c>
      <c r="D12932" s="61" t="s">
        <v>86</v>
      </c>
      <c r="E12932" s="62">
        <v>10</v>
      </c>
      <c r="F12932" s="62">
        <v>232</v>
      </c>
      <c r="G12932" s="62">
        <v>123</v>
      </c>
      <c r="H12932" s="62">
        <v>1.03</v>
      </c>
      <c r="I12932" s="62">
        <v>23.2</v>
      </c>
      <c r="J12932" s="62">
        <v>215.76</v>
      </c>
      <c r="K12932" s="62">
        <v>0</v>
      </c>
      <c r="L12932" s="63"/>
      <c r="M12932" s="63"/>
      <c r="N12932" s="63"/>
      <c r="O12932" s="63"/>
      <c r="P12932" s="63"/>
      <c r="Q12932" s="63"/>
      <c r="R12932" s="63"/>
      <c r="S12932" s="63"/>
      <c r="T12932" s="63"/>
      <c r="U12932" s="63"/>
      <c r="V12932" s="63"/>
      <c r="W12932" s="63"/>
      <c r="X12932" s="63"/>
      <c r="Y12932" s="63"/>
      <c r="Z12932" s="62">
        <v>0</v>
      </c>
      <c r="AA12932" s="63"/>
      <c r="AB12932" s="63"/>
      <c r="AC12932" s="62">
        <v>0</v>
      </c>
    </row>
    <row r="12933" spans="1:29" ht="30" x14ac:dyDescent="0.25">
      <c r="A12933" s="61" t="s">
        <v>526</v>
      </c>
      <c r="B12933" s="61" t="s">
        <v>527</v>
      </c>
      <c r="C12933" s="62">
        <v>2003</v>
      </c>
      <c r="D12933" s="61" t="s">
        <v>78</v>
      </c>
      <c r="E12933" s="62">
        <v>51</v>
      </c>
      <c r="F12933" s="62">
        <v>89440</v>
      </c>
      <c r="G12933" s="62">
        <v>8831</v>
      </c>
      <c r="H12933" s="62">
        <v>14.43</v>
      </c>
      <c r="I12933" s="62">
        <v>1753.73</v>
      </c>
      <c r="J12933" s="62">
        <v>83179.199999999997</v>
      </c>
      <c r="K12933" s="62">
        <v>6187.2</v>
      </c>
      <c r="L12933" s="62">
        <v>8902</v>
      </c>
      <c r="M12933" s="62">
        <v>14.55</v>
      </c>
      <c r="N12933" s="63"/>
      <c r="O12933" s="63"/>
      <c r="P12933" s="63"/>
      <c r="Q12933" s="63"/>
      <c r="R12933" s="63"/>
      <c r="S12933" s="63"/>
      <c r="T12933" s="63"/>
      <c r="U12933" s="63"/>
      <c r="V12933" s="63"/>
      <c r="W12933" s="63"/>
      <c r="X12933" s="63"/>
      <c r="Y12933" s="63"/>
      <c r="Z12933" s="62">
        <v>0</v>
      </c>
      <c r="AA12933" s="63"/>
      <c r="AB12933" s="63"/>
      <c r="AC12933" s="62">
        <v>0</v>
      </c>
    </row>
    <row r="12934" spans="1:29" x14ac:dyDescent="0.25">
      <c r="A12934" s="61" t="s">
        <v>95</v>
      </c>
      <c r="B12934" s="61" t="s">
        <v>96</v>
      </c>
      <c r="C12934" s="62">
        <v>2015</v>
      </c>
      <c r="D12934" s="61" t="s">
        <v>75</v>
      </c>
      <c r="E12934" s="62">
        <v>12</v>
      </c>
      <c r="F12934" s="62">
        <v>666</v>
      </c>
      <c r="G12934" s="62">
        <v>91</v>
      </c>
      <c r="H12934" s="62">
        <v>0.63</v>
      </c>
      <c r="I12934" s="62">
        <v>55.5</v>
      </c>
      <c r="J12934" s="62">
        <v>619.38</v>
      </c>
      <c r="K12934" s="62">
        <v>558</v>
      </c>
      <c r="L12934" s="62">
        <v>1745</v>
      </c>
      <c r="M12934" s="62">
        <v>12.12</v>
      </c>
      <c r="N12934" s="62">
        <v>46.5</v>
      </c>
      <c r="O12934" s="62">
        <v>6729.09</v>
      </c>
      <c r="P12934" s="63"/>
      <c r="Q12934" s="62">
        <v>0</v>
      </c>
      <c r="R12934" s="62">
        <v>0</v>
      </c>
      <c r="S12934" s="63"/>
      <c r="T12934" s="63"/>
      <c r="U12934" s="63"/>
      <c r="V12934" s="63"/>
      <c r="W12934" s="63"/>
      <c r="X12934" s="63"/>
      <c r="Y12934" s="63"/>
      <c r="Z12934" s="62">
        <v>1225.49</v>
      </c>
      <c r="AA12934" s="62">
        <v>4633</v>
      </c>
      <c r="AB12934" s="62">
        <v>32.17</v>
      </c>
      <c r="AC12934" s="62">
        <v>102.12</v>
      </c>
    </row>
    <row r="12935" spans="1:29" x14ac:dyDescent="0.25">
      <c r="A12935" s="61" t="s">
        <v>420</v>
      </c>
      <c r="B12935" s="61" t="s">
        <v>421</v>
      </c>
      <c r="C12935" s="62">
        <v>2018</v>
      </c>
      <c r="D12935" s="61" t="s">
        <v>297</v>
      </c>
      <c r="E12935" s="62">
        <v>64</v>
      </c>
      <c r="F12935" s="62">
        <v>3521</v>
      </c>
      <c r="G12935" s="62">
        <v>1197</v>
      </c>
      <c r="H12935" s="62">
        <v>1.56</v>
      </c>
      <c r="I12935" s="62">
        <v>55.02</v>
      </c>
      <c r="J12935" s="62">
        <v>3274.53</v>
      </c>
      <c r="K12935" s="62">
        <v>0</v>
      </c>
      <c r="L12935" s="63"/>
      <c r="M12935" s="63"/>
      <c r="N12935" s="63"/>
      <c r="O12935" s="63"/>
      <c r="P12935" s="63"/>
      <c r="Q12935" s="63"/>
      <c r="R12935" s="63"/>
      <c r="S12935" s="63"/>
      <c r="T12935" s="63"/>
      <c r="U12935" s="63"/>
      <c r="V12935" s="63"/>
      <c r="W12935" s="63"/>
      <c r="X12935" s="63"/>
      <c r="Y12935" s="63"/>
      <c r="Z12935" s="62">
        <v>4107</v>
      </c>
      <c r="AA12935" s="62">
        <v>46311</v>
      </c>
      <c r="AB12935" s="62">
        <v>60.3</v>
      </c>
      <c r="AC12935" s="62">
        <v>64.17</v>
      </c>
    </row>
    <row r="12936" spans="1:29" x14ac:dyDescent="0.25">
      <c r="A12936" s="61" t="s">
        <v>235</v>
      </c>
      <c r="B12936" s="61" t="s">
        <v>236</v>
      </c>
      <c r="C12936" s="62">
        <v>2004</v>
      </c>
      <c r="D12936" s="61" t="s">
        <v>99</v>
      </c>
      <c r="E12936" s="62">
        <v>30</v>
      </c>
      <c r="F12936" s="62">
        <v>89185</v>
      </c>
      <c r="G12936" s="62">
        <v>9380</v>
      </c>
      <c r="H12936" s="62">
        <v>26.06</v>
      </c>
      <c r="I12936" s="62">
        <v>2972.83</v>
      </c>
      <c r="J12936" s="62">
        <v>82942.05</v>
      </c>
      <c r="K12936" s="62">
        <v>29968.959999999999</v>
      </c>
      <c r="L12936" s="62">
        <v>34187</v>
      </c>
      <c r="M12936" s="62">
        <v>94.96</v>
      </c>
      <c r="N12936" s="62">
        <v>998.97</v>
      </c>
      <c r="O12936" s="62">
        <v>361404.71</v>
      </c>
      <c r="P12936" s="63"/>
      <c r="Q12936" s="63"/>
      <c r="R12936" s="63"/>
      <c r="S12936" s="63"/>
      <c r="T12936" s="63"/>
      <c r="U12936" s="63"/>
      <c r="V12936" s="63"/>
      <c r="W12936" s="63"/>
      <c r="X12936" s="63"/>
      <c r="Y12936" s="63"/>
      <c r="Z12936" s="62">
        <v>107900</v>
      </c>
      <c r="AA12936" s="62">
        <v>2017</v>
      </c>
      <c r="AB12936" s="62">
        <v>5.6</v>
      </c>
      <c r="AC12936" s="62">
        <v>3596.67</v>
      </c>
    </row>
    <row r="12937" spans="1:29" ht="30" x14ac:dyDescent="0.25">
      <c r="A12937" s="61" t="s">
        <v>287</v>
      </c>
      <c r="B12937" s="61" t="s">
        <v>288</v>
      </c>
      <c r="C12937" s="62">
        <v>2014</v>
      </c>
      <c r="D12937" s="61" t="s">
        <v>94</v>
      </c>
      <c r="E12937" s="62">
        <v>10</v>
      </c>
      <c r="F12937" s="62">
        <v>10510</v>
      </c>
      <c r="G12937" s="62">
        <v>274</v>
      </c>
      <c r="H12937" s="62">
        <v>2.2799999999999998</v>
      </c>
      <c r="I12937" s="62">
        <v>1051</v>
      </c>
      <c r="J12937" s="62">
        <v>9774.2999999999993</v>
      </c>
      <c r="K12937" s="62">
        <v>13</v>
      </c>
      <c r="L12937" s="62">
        <v>112</v>
      </c>
      <c r="M12937" s="62">
        <v>0.93</v>
      </c>
      <c r="N12937" s="62">
        <v>1.3</v>
      </c>
      <c r="O12937" s="62">
        <v>156.77000000000001</v>
      </c>
      <c r="P12937" s="63"/>
      <c r="Q12937" s="63"/>
      <c r="R12937" s="63"/>
      <c r="S12937" s="63"/>
      <c r="T12937" s="63"/>
      <c r="U12937" s="63"/>
      <c r="V12937" s="63"/>
      <c r="W12937" s="63"/>
      <c r="X12937" s="63"/>
      <c r="Y12937" s="63"/>
      <c r="Z12937" s="62">
        <v>76480</v>
      </c>
      <c r="AA12937" s="62">
        <v>8467</v>
      </c>
      <c r="AB12937" s="62">
        <v>70.56</v>
      </c>
      <c r="AC12937" s="62">
        <v>7648</v>
      </c>
    </row>
    <row r="12938" spans="1:29" ht="30" x14ac:dyDescent="0.25">
      <c r="A12938" s="61" t="s">
        <v>363</v>
      </c>
      <c r="B12938" s="61" t="s">
        <v>364</v>
      </c>
      <c r="C12938" s="62">
        <v>2005</v>
      </c>
      <c r="D12938" s="61" t="s">
        <v>78</v>
      </c>
      <c r="E12938" s="62">
        <v>56</v>
      </c>
      <c r="F12938" s="62">
        <v>347045</v>
      </c>
      <c r="G12938" s="62">
        <v>722485</v>
      </c>
      <c r="H12938" s="62">
        <v>1075.1300000000001</v>
      </c>
      <c r="I12938" s="62">
        <v>6197.23</v>
      </c>
      <c r="J12938" s="62">
        <v>322751.84999999998</v>
      </c>
      <c r="K12938" s="62">
        <v>0</v>
      </c>
      <c r="L12938" s="63"/>
      <c r="M12938" s="63"/>
      <c r="N12938" s="63"/>
      <c r="O12938" s="63"/>
      <c r="P12938" s="63"/>
      <c r="Q12938" s="63"/>
      <c r="R12938" s="63"/>
      <c r="S12938" s="63"/>
      <c r="T12938" s="63"/>
      <c r="U12938" s="63"/>
      <c r="V12938" s="63"/>
      <c r="W12938" s="63"/>
      <c r="X12938" s="63"/>
      <c r="Y12938" s="63"/>
      <c r="Z12938" s="62">
        <v>0</v>
      </c>
      <c r="AA12938" s="62">
        <v>1424</v>
      </c>
      <c r="AB12938" s="62">
        <v>2.12</v>
      </c>
      <c r="AC12938" s="62">
        <v>0</v>
      </c>
    </row>
    <row r="12939" spans="1:29" x14ac:dyDescent="0.25">
      <c r="A12939" s="61" t="s">
        <v>285</v>
      </c>
      <c r="B12939" s="61" t="s">
        <v>286</v>
      </c>
      <c r="C12939" s="62">
        <v>2013</v>
      </c>
      <c r="D12939" s="61" t="s">
        <v>89</v>
      </c>
      <c r="E12939" s="62">
        <v>33</v>
      </c>
      <c r="F12939" s="62">
        <v>197247</v>
      </c>
      <c r="G12939" s="62">
        <v>43283</v>
      </c>
      <c r="H12939" s="62">
        <v>109.3</v>
      </c>
      <c r="I12939" s="62">
        <v>5977.18</v>
      </c>
      <c r="J12939" s="62">
        <v>183439.71</v>
      </c>
      <c r="K12939" s="62">
        <v>10778.69</v>
      </c>
      <c r="L12939" s="62">
        <v>28903</v>
      </c>
      <c r="M12939" s="62">
        <v>72.989999999999995</v>
      </c>
      <c r="N12939" s="62">
        <v>326.63</v>
      </c>
      <c r="O12939" s="62">
        <v>129983.4</v>
      </c>
      <c r="P12939" s="63"/>
      <c r="Q12939" s="63"/>
      <c r="R12939" s="63"/>
      <c r="S12939" s="63"/>
      <c r="T12939" s="63"/>
      <c r="U12939" s="63"/>
      <c r="V12939" s="63"/>
      <c r="W12939" s="63"/>
      <c r="X12939" s="63"/>
      <c r="Y12939" s="63"/>
      <c r="Z12939" s="62">
        <v>87000</v>
      </c>
      <c r="AA12939" s="62">
        <v>6482</v>
      </c>
      <c r="AB12939" s="62">
        <v>16.37</v>
      </c>
      <c r="AC12939" s="62">
        <v>2636.36</v>
      </c>
    </row>
    <row r="12940" spans="1:29" ht="30" x14ac:dyDescent="0.25">
      <c r="A12940" s="61" t="s">
        <v>239</v>
      </c>
      <c r="B12940" s="61" t="s">
        <v>240</v>
      </c>
      <c r="C12940" s="62">
        <v>2012</v>
      </c>
      <c r="D12940" s="61" t="s">
        <v>83</v>
      </c>
      <c r="E12940" s="62">
        <v>12</v>
      </c>
      <c r="F12940" s="63"/>
      <c r="G12940" s="63"/>
      <c r="H12940" s="63"/>
      <c r="I12940" s="63"/>
      <c r="J12940" s="63"/>
      <c r="K12940" s="62">
        <v>0</v>
      </c>
      <c r="L12940" s="63"/>
      <c r="M12940" s="63"/>
      <c r="N12940" s="63"/>
      <c r="O12940" s="63"/>
      <c r="P12940" s="63"/>
      <c r="Q12940" s="63"/>
      <c r="R12940" s="63"/>
      <c r="S12940" s="63"/>
      <c r="T12940" s="63"/>
      <c r="U12940" s="63"/>
      <c r="V12940" s="63"/>
      <c r="W12940" s="63"/>
      <c r="X12940" s="63"/>
      <c r="Y12940" s="63"/>
      <c r="Z12940" s="62">
        <v>423.77</v>
      </c>
      <c r="AA12940" s="62">
        <v>2501</v>
      </c>
      <c r="AB12940" s="62">
        <v>17.37</v>
      </c>
      <c r="AC12940" s="62">
        <v>35.31</v>
      </c>
    </row>
    <row r="12941" spans="1:29" ht="30" x14ac:dyDescent="0.25">
      <c r="A12941" s="61" t="s">
        <v>561</v>
      </c>
      <c r="B12941" s="61" t="s">
        <v>562</v>
      </c>
      <c r="C12941" s="62">
        <v>2017</v>
      </c>
      <c r="D12941" s="61" t="s">
        <v>89</v>
      </c>
      <c r="E12941" s="62">
        <v>57</v>
      </c>
      <c r="F12941" s="62">
        <v>583200</v>
      </c>
      <c r="G12941" s="62">
        <v>74354</v>
      </c>
      <c r="H12941" s="62">
        <v>108.7</v>
      </c>
      <c r="I12941" s="62">
        <v>10231.58</v>
      </c>
      <c r="J12941" s="62">
        <v>542376</v>
      </c>
      <c r="K12941" s="62">
        <v>0</v>
      </c>
      <c r="L12941" s="63"/>
      <c r="M12941" s="63"/>
      <c r="N12941" s="63"/>
      <c r="O12941" s="63"/>
      <c r="P12941" s="63"/>
      <c r="Q12941" s="63"/>
      <c r="R12941" s="63"/>
      <c r="S12941" s="63"/>
      <c r="T12941" s="63"/>
      <c r="U12941" s="63"/>
      <c r="V12941" s="63"/>
      <c r="W12941" s="63"/>
      <c r="X12941" s="63"/>
      <c r="Y12941" s="63"/>
      <c r="Z12941" s="62">
        <v>1640</v>
      </c>
      <c r="AA12941" s="62">
        <v>23273</v>
      </c>
      <c r="AB12941" s="62">
        <v>34.020000000000003</v>
      </c>
      <c r="AC12941" s="62">
        <v>28.77</v>
      </c>
    </row>
    <row r="12942" spans="1:29" x14ac:dyDescent="0.25">
      <c r="A12942" s="61" t="s">
        <v>332</v>
      </c>
      <c r="B12942" s="61" t="s">
        <v>333</v>
      </c>
      <c r="C12942" s="62">
        <v>2018</v>
      </c>
      <c r="D12942" s="61" t="s">
        <v>135</v>
      </c>
      <c r="E12942" s="62">
        <v>50</v>
      </c>
      <c r="F12942" s="62">
        <v>56218</v>
      </c>
      <c r="G12942" s="62">
        <v>14236</v>
      </c>
      <c r="H12942" s="62">
        <v>23.73</v>
      </c>
      <c r="I12942" s="62">
        <v>1124.3599999999999</v>
      </c>
      <c r="J12942" s="62">
        <v>52282.74</v>
      </c>
      <c r="K12942" s="62">
        <v>548.98</v>
      </c>
      <c r="L12942" s="62">
        <v>952</v>
      </c>
      <c r="M12942" s="62">
        <v>1.59</v>
      </c>
      <c r="N12942" s="62">
        <v>10.98</v>
      </c>
      <c r="O12942" s="62">
        <v>6620.33</v>
      </c>
      <c r="P12942" s="63"/>
      <c r="Q12942" s="63"/>
      <c r="R12942" s="63"/>
      <c r="S12942" s="63"/>
      <c r="T12942" s="63"/>
      <c r="U12942" s="63"/>
      <c r="V12942" s="63"/>
      <c r="W12942" s="63"/>
      <c r="X12942" s="63"/>
      <c r="Y12942" s="63"/>
      <c r="Z12942" s="62">
        <v>230785</v>
      </c>
      <c r="AA12942" s="62">
        <v>26947</v>
      </c>
      <c r="AB12942" s="62">
        <v>44.91</v>
      </c>
      <c r="AC12942" s="62">
        <v>4615.7</v>
      </c>
    </row>
    <row r="12943" spans="1:29" ht="45" x14ac:dyDescent="0.25">
      <c r="A12943" s="61" t="s">
        <v>214</v>
      </c>
      <c r="B12943" s="61" t="s">
        <v>215</v>
      </c>
      <c r="C12943" s="62">
        <v>2011</v>
      </c>
      <c r="D12943" s="61" t="s">
        <v>78</v>
      </c>
      <c r="E12943" s="62">
        <v>48</v>
      </c>
      <c r="F12943" s="62">
        <v>158983</v>
      </c>
      <c r="G12943" s="62">
        <v>28331</v>
      </c>
      <c r="H12943" s="62">
        <v>49.19</v>
      </c>
      <c r="I12943" s="62">
        <v>3312.15</v>
      </c>
      <c r="J12943" s="62">
        <v>147854.19</v>
      </c>
      <c r="K12943" s="62">
        <v>20233.75</v>
      </c>
      <c r="L12943" s="62">
        <v>26671</v>
      </c>
      <c r="M12943" s="62">
        <v>46.3</v>
      </c>
      <c r="N12943" s="62">
        <v>421.54</v>
      </c>
      <c r="O12943" s="62">
        <v>244004.91</v>
      </c>
      <c r="P12943" s="63"/>
      <c r="Q12943" s="63"/>
      <c r="R12943" s="63"/>
      <c r="S12943" s="63"/>
      <c r="T12943" s="63"/>
      <c r="U12943" s="63"/>
      <c r="V12943" s="63"/>
      <c r="W12943" s="63"/>
      <c r="X12943" s="63"/>
      <c r="Y12943" s="63"/>
      <c r="Z12943" s="62">
        <v>10369</v>
      </c>
      <c r="AA12943" s="62">
        <v>4935</v>
      </c>
      <c r="AB12943" s="62">
        <v>8.57</v>
      </c>
      <c r="AC12943" s="62">
        <v>216.02</v>
      </c>
    </row>
    <row r="12944" spans="1:29" x14ac:dyDescent="0.25">
      <c r="A12944" s="61" t="s">
        <v>260</v>
      </c>
      <c r="B12944" s="61" t="s">
        <v>261</v>
      </c>
      <c r="C12944" s="62">
        <v>2013</v>
      </c>
      <c r="D12944" s="61" t="s">
        <v>135</v>
      </c>
      <c r="E12944" s="62">
        <v>40</v>
      </c>
      <c r="F12944" s="62">
        <v>20236</v>
      </c>
      <c r="G12944" s="62">
        <v>3078</v>
      </c>
      <c r="H12944" s="62">
        <v>6.41</v>
      </c>
      <c r="I12944" s="62">
        <v>505.9</v>
      </c>
      <c r="J12944" s="62">
        <v>18819.48</v>
      </c>
      <c r="K12944" s="62">
        <v>2420.9499999999998</v>
      </c>
      <c r="L12944" s="62">
        <v>3419</v>
      </c>
      <c r="M12944" s="62">
        <v>7.12</v>
      </c>
      <c r="N12944" s="62">
        <v>60.52</v>
      </c>
      <c r="O12944" s="62">
        <v>29194.97</v>
      </c>
      <c r="P12944" s="63"/>
      <c r="Q12944" s="63"/>
      <c r="R12944" s="63"/>
      <c r="S12944" s="63"/>
      <c r="T12944" s="63"/>
      <c r="U12944" s="62">
        <v>401</v>
      </c>
      <c r="V12944" s="62">
        <v>1560</v>
      </c>
      <c r="W12944" s="62">
        <v>3.25</v>
      </c>
      <c r="X12944" s="62">
        <v>10</v>
      </c>
      <c r="Y12944" s="62">
        <v>8975.98</v>
      </c>
      <c r="Z12944" s="62">
        <v>5585</v>
      </c>
      <c r="AA12944" s="62">
        <v>45576</v>
      </c>
      <c r="AB12944" s="62">
        <v>94.95</v>
      </c>
      <c r="AC12944" s="62">
        <v>139.63</v>
      </c>
    </row>
    <row r="12945" spans="1:29" ht="30" x14ac:dyDescent="0.25">
      <c r="A12945" s="61" t="s">
        <v>100</v>
      </c>
      <c r="B12945" s="61" t="s">
        <v>101</v>
      </c>
      <c r="C12945" s="62">
        <v>2014</v>
      </c>
      <c r="D12945" s="61" t="s">
        <v>75</v>
      </c>
      <c r="E12945" s="62">
        <v>10</v>
      </c>
      <c r="F12945" s="62">
        <v>2837</v>
      </c>
      <c r="G12945" s="62">
        <v>243</v>
      </c>
      <c r="H12945" s="62">
        <v>2.0299999999999998</v>
      </c>
      <c r="I12945" s="62">
        <v>283.7</v>
      </c>
      <c r="J12945" s="62">
        <v>2638.41</v>
      </c>
      <c r="K12945" s="62">
        <v>0</v>
      </c>
      <c r="L12945" s="63"/>
      <c r="M12945" s="63"/>
      <c r="N12945" s="63"/>
      <c r="O12945" s="63"/>
      <c r="P12945" s="63"/>
      <c r="Q12945" s="63"/>
      <c r="R12945" s="63"/>
      <c r="S12945" s="63"/>
      <c r="T12945" s="63"/>
      <c r="U12945" s="63"/>
      <c r="V12945" s="63"/>
      <c r="W12945" s="63"/>
      <c r="X12945" s="63"/>
      <c r="Y12945" s="63"/>
      <c r="Z12945" s="62">
        <v>20054.68</v>
      </c>
      <c r="AA12945" s="62">
        <v>3976</v>
      </c>
      <c r="AB12945" s="62">
        <v>33.130000000000003</v>
      </c>
      <c r="AC12945" s="62">
        <v>2005.47</v>
      </c>
    </row>
    <row r="12946" spans="1:29" ht="30" x14ac:dyDescent="0.25">
      <c r="A12946" s="61" t="s">
        <v>439</v>
      </c>
      <c r="B12946" s="61" t="s">
        <v>440</v>
      </c>
      <c r="C12946" s="62">
        <v>2013</v>
      </c>
      <c r="D12946" s="61" t="s">
        <v>99</v>
      </c>
      <c r="E12946" s="62">
        <v>48</v>
      </c>
      <c r="F12946" s="62">
        <v>153680</v>
      </c>
      <c r="G12946" s="62">
        <v>19372</v>
      </c>
      <c r="H12946" s="62">
        <v>33.630000000000003</v>
      </c>
      <c r="I12946" s="62">
        <v>3201.67</v>
      </c>
      <c r="J12946" s="62">
        <v>142922.4</v>
      </c>
      <c r="K12946" s="62">
        <v>51324.93</v>
      </c>
      <c r="L12946" s="62">
        <v>31108</v>
      </c>
      <c r="M12946" s="62">
        <v>54.01</v>
      </c>
      <c r="N12946" s="62">
        <v>1069.27</v>
      </c>
      <c r="O12946" s="62">
        <v>618942.69999999995</v>
      </c>
      <c r="P12946" s="63"/>
      <c r="Q12946" s="63"/>
      <c r="R12946" s="63"/>
      <c r="S12946" s="63"/>
      <c r="T12946" s="63"/>
      <c r="U12946" s="63"/>
      <c r="V12946" s="63"/>
      <c r="W12946" s="63"/>
      <c r="X12946" s="63"/>
      <c r="Y12946" s="63"/>
      <c r="Z12946" s="62">
        <v>57332</v>
      </c>
      <c r="AA12946" s="62">
        <v>13356</v>
      </c>
      <c r="AB12946" s="62">
        <v>23.19</v>
      </c>
      <c r="AC12946" s="62">
        <v>1194.42</v>
      </c>
    </row>
    <row r="12947" spans="1:29" x14ac:dyDescent="0.25">
      <c r="A12947" s="61" t="s">
        <v>79</v>
      </c>
      <c r="B12947" s="61" t="s">
        <v>80</v>
      </c>
      <c r="C12947" s="62">
        <v>2005</v>
      </c>
      <c r="D12947" s="61" t="s">
        <v>175</v>
      </c>
      <c r="E12947" s="62">
        <v>8</v>
      </c>
      <c r="F12947" s="62">
        <v>3920</v>
      </c>
      <c r="G12947" s="62">
        <v>599</v>
      </c>
      <c r="H12947" s="62">
        <v>6.24</v>
      </c>
      <c r="I12947" s="62">
        <v>490</v>
      </c>
      <c r="J12947" s="62">
        <v>3645.6</v>
      </c>
      <c r="K12947" s="62">
        <v>261.88</v>
      </c>
      <c r="L12947" s="62">
        <v>545</v>
      </c>
      <c r="M12947" s="62">
        <v>5.68</v>
      </c>
      <c r="N12947" s="62">
        <v>32.74</v>
      </c>
      <c r="O12947" s="62">
        <v>3158.11</v>
      </c>
      <c r="P12947" s="63"/>
      <c r="Q12947" s="63"/>
      <c r="R12947" s="63"/>
      <c r="S12947" s="63"/>
      <c r="T12947" s="63"/>
      <c r="U12947" s="63"/>
      <c r="V12947" s="63"/>
      <c r="W12947" s="63"/>
      <c r="X12947" s="63"/>
      <c r="Y12947" s="63"/>
      <c r="Z12947" s="62">
        <v>102955</v>
      </c>
      <c r="AA12947" s="62">
        <v>3420</v>
      </c>
      <c r="AB12947" s="62">
        <v>35.630000000000003</v>
      </c>
      <c r="AC12947" s="62">
        <v>12869.38</v>
      </c>
    </row>
    <row r="12948" spans="1:29" x14ac:dyDescent="0.25">
      <c r="A12948" s="61" t="s">
        <v>130</v>
      </c>
      <c r="B12948" s="61" t="s">
        <v>131</v>
      </c>
      <c r="C12948" s="62">
        <v>2016</v>
      </c>
      <c r="D12948" s="61" t="s">
        <v>83</v>
      </c>
      <c r="E12948" s="62">
        <v>26</v>
      </c>
      <c r="F12948" s="62">
        <v>170052</v>
      </c>
      <c r="G12948" s="62">
        <v>21560</v>
      </c>
      <c r="H12948" s="62">
        <v>69.099999999999994</v>
      </c>
      <c r="I12948" s="62">
        <v>6540.46</v>
      </c>
      <c r="J12948" s="62">
        <v>158148.35999999999</v>
      </c>
      <c r="K12948" s="62">
        <v>11208.54</v>
      </c>
      <c r="L12948" s="62">
        <v>11479</v>
      </c>
      <c r="M12948" s="62">
        <v>36.79</v>
      </c>
      <c r="N12948" s="62">
        <v>431.1</v>
      </c>
      <c r="O12948" s="62">
        <v>135167.09</v>
      </c>
      <c r="P12948" s="63"/>
      <c r="Q12948" s="63"/>
      <c r="R12948" s="63"/>
      <c r="S12948" s="63"/>
      <c r="T12948" s="63"/>
      <c r="U12948" s="62">
        <v>965</v>
      </c>
      <c r="V12948" s="62">
        <v>1414</v>
      </c>
      <c r="W12948" s="62">
        <v>4.53</v>
      </c>
      <c r="X12948" s="62">
        <v>37</v>
      </c>
      <c r="Y12948" s="62">
        <v>21600.560000000001</v>
      </c>
      <c r="Z12948" s="62">
        <v>2536</v>
      </c>
      <c r="AA12948" s="62">
        <v>15689</v>
      </c>
      <c r="AB12948" s="62">
        <v>50.29</v>
      </c>
      <c r="AC12948" s="62">
        <v>97.54</v>
      </c>
    </row>
    <row r="12949" spans="1:29" x14ac:dyDescent="0.25">
      <c r="A12949" s="61" t="s">
        <v>338</v>
      </c>
      <c r="B12949" s="61" t="s">
        <v>339</v>
      </c>
      <c r="C12949" s="62">
        <v>2005</v>
      </c>
      <c r="D12949" s="61" t="s">
        <v>86</v>
      </c>
      <c r="E12949" s="62">
        <v>286</v>
      </c>
      <c r="F12949" s="62">
        <v>2911008</v>
      </c>
      <c r="G12949" s="62">
        <v>302992</v>
      </c>
      <c r="H12949" s="62">
        <v>88.28</v>
      </c>
      <c r="I12949" s="62">
        <v>10178.35</v>
      </c>
      <c r="J12949" s="62">
        <v>2707237.44</v>
      </c>
      <c r="K12949" s="62">
        <v>0</v>
      </c>
      <c r="L12949" s="62">
        <v>0</v>
      </c>
      <c r="M12949" s="62">
        <v>0</v>
      </c>
      <c r="N12949" s="62">
        <v>0</v>
      </c>
      <c r="O12949" s="62">
        <v>0</v>
      </c>
      <c r="P12949" s="63"/>
      <c r="Q12949" s="63"/>
      <c r="R12949" s="63"/>
      <c r="S12949" s="63"/>
      <c r="T12949" s="63"/>
      <c r="U12949" s="62">
        <v>6917</v>
      </c>
      <c r="V12949" s="62">
        <v>14357</v>
      </c>
      <c r="W12949" s="62">
        <v>4.18</v>
      </c>
      <c r="X12949" s="62">
        <v>24</v>
      </c>
      <c r="Y12949" s="62">
        <v>154830.13</v>
      </c>
      <c r="Z12949" s="62">
        <v>26016.720000000001</v>
      </c>
      <c r="AA12949" s="62">
        <v>226371</v>
      </c>
      <c r="AB12949" s="62">
        <v>65.959999999999994</v>
      </c>
      <c r="AC12949" s="62">
        <v>90.97</v>
      </c>
    </row>
    <row r="12950" spans="1:29" ht="30" x14ac:dyDescent="0.25">
      <c r="A12950" s="61" t="s">
        <v>452</v>
      </c>
      <c r="B12950" s="61" t="s">
        <v>453</v>
      </c>
      <c r="C12950" s="62">
        <v>2014</v>
      </c>
      <c r="D12950" s="61" t="s">
        <v>99</v>
      </c>
      <c r="E12950" s="62">
        <v>36</v>
      </c>
      <c r="F12950" s="62">
        <v>51192</v>
      </c>
      <c r="G12950" s="62">
        <v>8827</v>
      </c>
      <c r="H12950" s="62">
        <v>20.43</v>
      </c>
      <c r="I12950" s="62">
        <v>1422</v>
      </c>
      <c r="J12950" s="62">
        <v>47608.56</v>
      </c>
      <c r="K12950" s="62">
        <v>5247.33</v>
      </c>
      <c r="L12950" s="62">
        <v>7395</v>
      </c>
      <c r="M12950" s="62">
        <v>17.12</v>
      </c>
      <c r="N12950" s="62">
        <v>145.76</v>
      </c>
      <c r="O12950" s="62">
        <v>63279.16</v>
      </c>
      <c r="P12950" s="63"/>
      <c r="Q12950" s="63"/>
      <c r="R12950" s="63"/>
      <c r="S12950" s="63"/>
      <c r="T12950" s="63"/>
      <c r="U12950" s="63"/>
      <c r="V12950" s="63"/>
      <c r="W12950" s="63"/>
      <c r="X12950" s="63"/>
      <c r="Y12950" s="63"/>
      <c r="Z12950" s="62">
        <v>13.23</v>
      </c>
      <c r="AA12950" s="62">
        <v>670</v>
      </c>
      <c r="AB12950" s="62">
        <v>1.55</v>
      </c>
      <c r="AC12950" s="62">
        <v>0.37</v>
      </c>
    </row>
    <row r="12951" spans="1:29" x14ac:dyDescent="0.25">
      <c r="A12951" s="61" t="s">
        <v>202</v>
      </c>
      <c r="B12951" s="61" t="s">
        <v>203</v>
      </c>
      <c r="C12951" s="62">
        <v>2004</v>
      </c>
      <c r="D12951" s="61" t="s">
        <v>99</v>
      </c>
      <c r="E12951" s="62">
        <v>24</v>
      </c>
      <c r="F12951" s="62">
        <v>228059</v>
      </c>
      <c r="G12951" s="62">
        <v>24322</v>
      </c>
      <c r="H12951" s="62">
        <v>84.45</v>
      </c>
      <c r="I12951" s="62">
        <v>9502.4599999999991</v>
      </c>
      <c r="J12951" s="62">
        <v>212094.87</v>
      </c>
      <c r="K12951" s="62">
        <v>0</v>
      </c>
      <c r="L12951" s="62">
        <v>0</v>
      </c>
      <c r="M12951" s="62">
        <v>0</v>
      </c>
      <c r="N12951" s="63"/>
      <c r="O12951" s="63"/>
      <c r="P12951" s="62">
        <v>0</v>
      </c>
      <c r="Q12951" s="62">
        <v>0</v>
      </c>
      <c r="R12951" s="62">
        <v>0</v>
      </c>
      <c r="S12951" s="62">
        <v>0</v>
      </c>
      <c r="T12951" s="62">
        <v>0</v>
      </c>
      <c r="U12951" s="62">
        <v>0</v>
      </c>
      <c r="V12951" s="62">
        <v>0</v>
      </c>
      <c r="W12951" s="62">
        <v>0</v>
      </c>
      <c r="X12951" s="62">
        <v>0</v>
      </c>
      <c r="Y12951" s="62">
        <v>0</v>
      </c>
      <c r="Z12951" s="62">
        <v>64330</v>
      </c>
      <c r="AA12951" s="62">
        <v>2089</v>
      </c>
      <c r="AB12951" s="62">
        <v>7.25</v>
      </c>
      <c r="AC12951" s="62">
        <v>2680.42</v>
      </c>
    </row>
    <row r="12952" spans="1:29" ht="30" x14ac:dyDescent="0.25">
      <c r="A12952" s="61" t="s">
        <v>352</v>
      </c>
      <c r="B12952" s="61" t="s">
        <v>353</v>
      </c>
      <c r="C12952" s="62">
        <v>2013</v>
      </c>
      <c r="D12952" s="61" t="s">
        <v>89</v>
      </c>
      <c r="E12952" s="62">
        <v>64</v>
      </c>
      <c r="F12952" s="62">
        <v>245760</v>
      </c>
      <c r="G12952" s="62">
        <v>27185</v>
      </c>
      <c r="H12952" s="62">
        <v>35.4</v>
      </c>
      <c r="I12952" s="62">
        <v>3840</v>
      </c>
      <c r="J12952" s="62">
        <v>228556.79999999999</v>
      </c>
      <c r="K12952" s="62">
        <v>34019</v>
      </c>
      <c r="L12952" s="62">
        <v>40965</v>
      </c>
      <c r="M12952" s="62">
        <v>53.34</v>
      </c>
      <c r="N12952" s="62">
        <v>531.54999999999995</v>
      </c>
      <c r="O12952" s="62">
        <v>410245.33</v>
      </c>
      <c r="P12952" s="63"/>
      <c r="Q12952" s="63"/>
      <c r="R12952" s="63"/>
      <c r="S12952" s="63"/>
      <c r="T12952" s="63"/>
      <c r="U12952" s="63"/>
      <c r="V12952" s="63"/>
      <c r="W12952" s="63"/>
      <c r="X12952" s="63"/>
      <c r="Y12952" s="63"/>
      <c r="Z12952" s="62">
        <v>1555</v>
      </c>
      <c r="AA12952" s="62">
        <v>25632</v>
      </c>
      <c r="AB12952" s="62">
        <v>33.380000000000003</v>
      </c>
      <c r="AC12952" s="62">
        <v>24.3</v>
      </c>
    </row>
    <row r="12953" spans="1:29" x14ac:dyDescent="0.25">
      <c r="A12953" s="61" t="s">
        <v>338</v>
      </c>
      <c r="B12953" s="61" t="s">
        <v>339</v>
      </c>
      <c r="C12953" s="62">
        <v>2018</v>
      </c>
      <c r="D12953" s="61" t="s">
        <v>99</v>
      </c>
      <c r="E12953" s="62">
        <v>46</v>
      </c>
      <c r="F12953" s="62">
        <v>42977</v>
      </c>
      <c r="G12953" s="62">
        <v>6009</v>
      </c>
      <c r="H12953" s="62">
        <v>10.89</v>
      </c>
      <c r="I12953" s="62">
        <v>934.28</v>
      </c>
      <c r="J12953" s="62">
        <v>39968.61</v>
      </c>
      <c r="K12953" s="62">
        <v>3263.82</v>
      </c>
      <c r="L12953" s="62">
        <v>20543</v>
      </c>
      <c r="M12953" s="62">
        <v>37.22</v>
      </c>
      <c r="N12953" s="63"/>
      <c r="O12953" s="63"/>
      <c r="P12953" s="63"/>
      <c r="Q12953" s="62">
        <v>3497</v>
      </c>
      <c r="R12953" s="62">
        <v>6.34</v>
      </c>
      <c r="S12953" s="63"/>
      <c r="T12953" s="63"/>
      <c r="U12953" s="63"/>
      <c r="V12953" s="63"/>
      <c r="W12953" s="63"/>
      <c r="X12953" s="63"/>
      <c r="Y12953" s="63"/>
      <c r="Z12953" s="62">
        <v>477.27</v>
      </c>
      <c r="AA12953" s="62">
        <v>12225</v>
      </c>
      <c r="AB12953" s="62">
        <v>22.15</v>
      </c>
      <c r="AC12953" s="62">
        <v>10.38</v>
      </c>
    </row>
    <row r="12954" spans="1:29" ht="30" x14ac:dyDescent="0.25">
      <c r="A12954" s="61" t="s">
        <v>237</v>
      </c>
      <c r="B12954" s="61" t="s">
        <v>238</v>
      </c>
      <c r="C12954" s="62">
        <v>2013</v>
      </c>
      <c r="D12954" s="61" t="s">
        <v>313</v>
      </c>
      <c r="E12954" s="62">
        <v>45</v>
      </c>
      <c r="F12954" s="62">
        <v>169010</v>
      </c>
      <c r="G12954" s="62">
        <v>43823</v>
      </c>
      <c r="H12954" s="62">
        <v>81.150000000000006</v>
      </c>
      <c r="I12954" s="62">
        <v>3755.78</v>
      </c>
      <c r="J12954" s="62">
        <v>157179.29999999999</v>
      </c>
      <c r="K12954" s="62">
        <v>12104.5</v>
      </c>
      <c r="L12954" s="62">
        <v>15874</v>
      </c>
      <c r="M12954" s="62">
        <v>29.4</v>
      </c>
      <c r="N12954" s="62">
        <v>268.99</v>
      </c>
      <c r="O12954" s="62">
        <v>145971.78</v>
      </c>
      <c r="P12954" s="63"/>
      <c r="Q12954" s="63"/>
      <c r="R12954" s="63"/>
      <c r="S12954" s="63"/>
      <c r="T12954" s="63"/>
      <c r="U12954" s="63"/>
      <c r="V12954" s="63"/>
      <c r="W12954" s="63"/>
      <c r="X12954" s="63"/>
      <c r="Y12954" s="63"/>
      <c r="Z12954" s="62">
        <v>132000</v>
      </c>
      <c r="AA12954" s="62">
        <v>19772</v>
      </c>
      <c r="AB12954" s="62">
        <v>36.61</v>
      </c>
      <c r="AC12954" s="62">
        <v>2933.33</v>
      </c>
    </row>
    <row r="12955" spans="1:29" ht="30" x14ac:dyDescent="0.25">
      <c r="A12955" s="61" t="s">
        <v>415</v>
      </c>
      <c r="B12955" s="61" t="s">
        <v>416</v>
      </c>
      <c r="C12955" s="62">
        <v>2011</v>
      </c>
      <c r="D12955" s="61" t="s">
        <v>94</v>
      </c>
      <c r="E12955" s="62">
        <v>11</v>
      </c>
      <c r="F12955" s="63"/>
      <c r="G12955" s="63"/>
      <c r="H12955" s="63"/>
      <c r="I12955" s="63"/>
      <c r="J12955" s="63"/>
      <c r="K12955" s="62">
        <v>0</v>
      </c>
      <c r="L12955" s="63"/>
      <c r="M12955" s="63"/>
      <c r="N12955" s="63"/>
      <c r="O12955" s="63"/>
      <c r="P12955" s="63"/>
      <c r="Q12955" s="63"/>
      <c r="R12955" s="63"/>
      <c r="S12955" s="63"/>
      <c r="T12955" s="63"/>
      <c r="U12955" s="63"/>
      <c r="V12955" s="63"/>
      <c r="W12955" s="63"/>
      <c r="X12955" s="63"/>
      <c r="Y12955" s="63"/>
      <c r="Z12955" s="62">
        <v>151.33000000000001</v>
      </c>
      <c r="AA12955" s="62">
        <v>17943</v>
      </c>
      <c r="AB12955" s="62">
        <v>135.93</v>
      </c>
      <c r="AC12955" s="62">
        <v>13.76</v>
      </c>
    </row>
    <row r="12956" spans="1:29" ht="30" x14ac:dyDescent="0.25">
      <c r="A12956" s="61" t="s">
        <v>430</v>
      </c>
      <c r="B12956" s="61" t="s">
        <v>431</v>
      </c>
      <c r="C12956" s="62">
        <v>2007</v>
      </c>
      <c r="D12956" s="61" t="s">
        <v>89</v>
      </c>
      <c r="E12956" s="62">
        <v>125</v>
      </c>
      <c r="F12956" s="62">
        <v>1543600</v>
      </c>
      <c r="G12956" s="62">
        <v>198966</v>
      </c>
      <c r="H12956" s="62">
        <v>132.63999999999999</v>
      </c>
      <c r="I12956" s="62">
        <v>12348.8</v>
      </c>
      <c r="J12956" s="62">
        <v>1435548</v>
      </c>
      <c r="K12956" s="62">
        <v>9125</v>
      </c>
      <c r="L12956" s="62">
        <v>11865</v>
      </c>
      <c r="M12956" s="62">
        <v>7.91</v>
      </c>
      <c r="N12956" s="63"/>
      <c r="O12956" s="63"/>
      <c r="P12956" s="63"/>
      <c r="Q12956" s="63"/>
      <c r="R12956" s="63"/>
      <c r="S12956" s="63"/>
      <c r="T12956" s="63"/>
      <c r="U12956" s="63"/>
      <c r="V12956" s="63"/>
      <c r="W12956" s="63"/>
      <c r="X12956" s="63"/>
      <c r="Y12956" s="63"/>
      <c r="Z12956" s="62">
        <v>5146</v>
      </c>
      <c r="AA12956" s="62">
        <v>39623</v>
      </c>
      <c r="AB12956" s="62">
        <v>26.42</v>
      </c>
      <c r="AC12956" s="62">
        <v>41.17</v>
      </c>
    </row>
    <row r="12957" spans="1:29" ht="30" x14ac:dyDescent="0.25">
      <c r="A12957" s="61" t="s">
        <v>180</v>
      </c>
      <c r="B12957" s="61" t="s">
        <v>181</v>
      </c>
      <c r="C12957" s="62">
        <v>2017</v>
      </c>
      <c r="D12957" s="61" t="s">
        <v>226</v>
      </c>
      <c r="E12957" s="62">
        <v>55</v>
      </c>
      <c r="F12957" s="62">
        <v>214685</v>
      </c>
      <c r="G12957" s="62">
        <v>31588</v>
      </c>
      <c r="H12957" s="62">
        <v>47.86</v>
      </c>
      <c r="I12957" s="62">
        <v>3903.36</v>
      </c>
      <c r="J12957" s="62">
        <v>199657.05</v>
      </c>
      <c r="K12957" s="62">
        <v>22188.17</v>
      </c>
      <c r="L12957" s="62">
        <v>25118</v>
      </c>
      <c r="M12957" s="62">
        <v>38.06</v>
      </c>
      <c r="N12957" s="62">
        <v>403.42</v>
      </c>
      <c r="O12957" s="62">
        <v>267573.76000000001</v>
      </c>
      <c r="P12957" s="63"/>
      <c r="Q12957" s="63"/>
      <c r="R12957" s="63"/>
      <c r="S12957" s="63"/>
      <c r="T12957" s="63"/>
      <c r="U12957" s="63"/>
      <c r="V12957" s="63"/>
      <c r="W12957" s="63"/>
      <c r="X12957" s="63"/>
      <c r="Y12957" s="63"/>
      <c r="Z12957" s="62">
        <v>1443</v>
      </c>
      <c r="AA12957" s="62">
        <v>19948</v>
      </c>
      <c r="AB12957" s="62">
        <v>30.22</v>
      </c>
      <c r="AC12957" s="62">
        <v>26.24</v>
      </c>
    </row>
    <row r="12958" spans="1:29" x14ac:dyDescent="0.25">
      <c r="A12958" s="61" t="s">
        <v>338</v>
      </c>
      <c r="B12958" s="61" t="s">
        <v>339</v>
      </c>
      <c r="C12958" s="62">
        <v>2013</v>
      </c>
      <c r="D12958" s="61" t="s">
        <v>72</v>
      </c>
      <c r="E12958" s="62">
        <v>103</v>
      </c>
      <c r="F12958" s="62">
        <v>1038701</v>
      </c>
      <c r="G12958" s="62">
        <v>140575</v>
      </c>
      <c r="H12958" s="62">
        <v>113.73</v>
      </c>
      <c r="I12958" s="62">
        <v>10084.48</v>
      </c>
      <c r="J12958" s="62">
        <v>965991.93</v>
      </c>
      <c r="K12958" s="62">
        <v>15405.43</v>
      </c>
      <c r="L12958" s="62">
        <v>18980</v>
      </c>
      <c r="M12958" s="62">
        <v>15.36</v>
      </c>
      <c r="N12958" s="62">
        <v>149.57</v>
      </c>
      <c r="O12958" s="62">
        <v>185778.72</v>
      </c>
      <c r="P12958" s="63"/>
      <c r="Q12958" s="63"/>
      <c r="R12958" s="63"/>
      <c r="S12958" s="63"/>
      <c r="T12958" s="63"/>
      <c r="U12958" s="63"/>
      <c r="V12958" s="63"/>
      <c r="W12958" s="63"/>
      <c r="X12958" s="63"/>
      <c r="Y12958" s="63"/>
      <c r="Z12958" s="62">
        <v>3476.26</v>
      </c>
      <c r="AA12958" s="62">
        <v>75745</v>
      </c>
      <c r="AB12958" s="62">
        <v>61.28</v>
      </c>
      <c r="AC12958" s="62">
        <v>33.75</v>
      </c>
    </row>
    <row r="12959" spans="1:29" ht="30" x14ac:dyDescent="0.25">
      <c r="A12959" s="61" t="s">
        <v>269</v>
      </c>
      <c r="B12959" s="61" t="s">
        <v>270</v>
      </c>
      <c r="C12959" s="62">
        <v>2004</v>
      </c>
      <c r="D12959" s="61" t="s">
        <v>226</v>
      </c>
      <c r="E12959" s="62">
        <v>59</v>
      </c>
      <c r="F12959" s="62">
        <v>639600</v>
      </c>
      <c r="G12959" s="62">
        <v>61785</v>
      </c>
      <c r="H12959" s="62">
        <v>87.27</v>
      </c>
      <c r="I12959" s="62">
        <v>10840.68</v>
      </c>
      <c r="J12959" s="62">
        <v>594828</v>
      </c>
      <c r="K12959" s="62">
        <v>2680.89</v>
      </c>
      <c r="L12959" s="62">
        <v>3564</v>
      </c>
      <c r="M12959" s="62">
        <v>5.03</v>
      </c>
      <c r="N12959" s="62">
        <v>45.44</v>
      </c>
      <c r="O12959" s="62">
        <v>32329.68</v>
      </c>
      <c r="P12959" s="63"/>
      <c r="Q12959" s="63"/>
      <c r="R12959" s="63"/>
      <c r="S12959" s="63"/>
      <c r="T12959" s="63"/>
      <c r="U12959" s="63"/>
      <c r="V12959" s="63"/>
      <c r="W12959" s="63"/>
      <c r="X12959" s="63"/>
      <c r="Y12959" s="63"/>
      <c r="Z12959" s="62">
        <v>137600</v>
      </c>
      <c r="AA12959" s="62">
        <v>3809</v>
      </c>
      <c r="AB12959" s="62">
        <v>5.38</v>
      </c>
      <c r="AC12959" s="62">
        <v>2332.1999999999998</v>
      </c>
    </row>
    <row r="12960" spans="1:29" ht="30" x14ac:dyDescent="0.25">
      <c r="A12960" s="61" t="s">
        <v>136</v>
      </c>
      <c r="B12960" s="61" t="s">
        <v>137</v>
      </c>
      <c r="C12960" s="62">
        <v>2009</v>
      </c>
      <c r="D12960" s="61" t="s">
        <v>99</v>
      </c>
      <c r="E12960" s="62">
        <v>30</v>
      </c>
      <c r="F12960" s="62">
        <v>67706</v>
      </c>
      <c r="G12960" s="62">
        <v>17037</v>
      </c>
      <c r="H12960" s="62">
        <v>47.33</v>
      </c>
      <c r="I12960" s="62">
        <v>2256.87</v>
      </c>
      <c r="J12960" s="62">
        <v>62966.58</v>
      </c>
      <c r="K12960" s="62">
        <v>12612</v>
      </c>
      <c r="L12960" s="62">
        <v>16491</v>
      </c>
      <c r="M12960" s="62">
        <v>45.81</v>
      </c>
      <c r="N12960" s="62">
        <v>420.4</v>
      </c>
      <c r="O12960" s="62">
        <v>152091.89000000001</v>
      </c>
      <c r="P12960" s="63"/>
      <c r="Q12960" s="63"/>
      <c r="R12960" s="63"/>
      <c r="S12960" s="63"/>
      <c r="T12960" s="63"/>
      <c r="U12960" s="63"/>
      <c r="V12960" s="63"/>
      <c r="W12960" s="63"/>
      <c r="X12960" s="63"/>
      <c r="Y12960" s="63"/>
      <c r="Z12960" s="62">
        <v>196.82</v>
      </c>
      <c r="AA12960" s="62">
        <v>2023</v>
      </c>
      <c r="AB12960" s="62">
        <v>5.62</v>
      </c>
      <c r="AC12960" s="62">
        <v>6.56</v>
      </c>
    </row>
    <row r="12961" spans="1:29" x14ac:dyDescent="0.25">
      <c r="A12961" s="61" t="s">
        <v>130</v>
      </c>
      <c r="B12961" s="61" t="s">
        <v>131</v>
      </c>
      <c r="C12961" s="62">
        <v>2012</v>
      </c>
      <c r="D12961" s="61" t="s">
        <v>86</v>
      </c>
      <c r="E12961" s="62">
        <v>68</v>
      </c>
      <c r="F12961" s="62">
        <v>32028</v>
      </c>
      <c r="G12961" s="62">
        <v>3542</v>
      </c>
      <c r="H12961" s="62">
        <v>4.34</v>
      </c>
      <c r="I12961" s="62">
        <v>471</v>
      </c>
      <c r="J12961" s="62">
        <v>29786.04</v>
      </c>
      <c r="K12961" s="62">
        <v>0</v>
      </c>
      <c r="L12961" s="63"/>
      <c r="M12961" s="63"/>
      <c r="N12961" s="63"/>
      <c r="O12961" s="63"/>
      <c r="P12961" s="63"/>
      <c r="Q12961" s="63"/>
      <c r="R12961" s="63"/>
      <c r="S12961" s="63"/>
      <c r="T12961" s="63"/>
      <c r="U12961" s="62">
        <v>1787</v>
      </c>
      <c r="V12961" s="62">
        <v>5818</v>
      </c>
      <c r="W12961" s="62">
        <v>7.13</v>
      </c>
      <c r="X12961" s="62">
        <v>26</v>
      </c>
      <c r="Y12961" s="62">
        <v>40000.21</v>
      </c>
      <c r="Z12961" s="62">
        <v>5967</v>
      </c>
      <c r="AA12961" s="62">
        <v>36849</v>
      </c>
      <c r="AB12961" s="62">
        <v>45.16</v>
      </c>
      <c r="AC12961" s="62">
        <v>87.75</v>
      </c>
    </row>
    <row r="12962" spans="1:29" x14ac:dyDescent="0.25">
      <c r="A12962" s="61" t="s">
        <v>157</v>
      </c>
      <c r="B12962" s="61" t="s">
        <v>158</v>
      </c>
      <c r="C12962" s="62">
        <v>2008</v>
      </c>
      <c r="D12962" s="61" t="s">
        <v>83</v>
      </c>
      <c r="E12962" s="62">
        <v>18</v>
      </c>
      <c r="F12962" s="62">
        <v>71</v>
      </c>
      <c r="G12962" s="62">
        <v>51</v>
      </c>
      <c r="H12962" s="62">
        <v>0.24</v>
      </c>
      <c r="I12962" s="62">
        <v>3.94</v>
      </c>
      <c r="J12962" s="62">
        <v>66.03</v>
      </c>
      <c r="K12962" s="62">
        <v>0</v>
      </c>
      <c r="L12962" s="63"/>
      <c r="M12962" s="63"/>
      <c r="N12962" s="63"/>
      <c r="O12962" s="63"/>
      <c r="P12962" s="63"/>
      <c r="Q12962" s="63"/>
      <c r="R12962" s="63"/>
      <c r="S12962" s="63"/>
      <c r="T12962" s="63"/>
      <c r="U12962" s="63"/>
      <c r="V12962" s="63"/>
      <c r="W12962" s="63"/>
      <c r="X12962" s="63"/>
      <c r="Y12962" s="63"/>
      <c r="Z12962" s="62">
        <v>5679.87</v>
      </c>
      <c r="AA12962" s="62">
        <v>1186</v>
      </c>
      <c r="AB12962" s="62">
        <v>5.49</v>
      </c>
      <c r="AC12962" s="62">
        <v>315.55</v>
      </c>
    </row>
    <row r="12963" spans="1:29" ht="30" x14ac:dyDescent="0.25">
      <c r="A12963" s="61" t="s">
        <v>224</v>
      </c>
      <c r="B12963" s="61" t="s">
        <v>225</v>
      </c>
      <c r="C12963" s="62">
        <v>2003</v>
      </c>
      <c r="D12963" s="61" t="s">
        <v>78</v>
      </c>
      <c r="E12963" s="62">
        <v>64</v>
      </c>
      <c r="F12963" s="62">
        <v>215320</v>
      </c>
      <c r="G12963" s="62">
        <v>21018</v>
      </c>
      <c r="H12963" s="62">
        <v>27.37</v>
      </c>
      <c r="I12963" s="62">
        <v>3364.38</v>
      </c>
      <c r="J12963" s="62">
        <v>200247.6</v>
      </c>
      <c r="K12963" s="62">
        <v>2605</v>
      </c>
      <c r="L12963" s="62">
        <v>3231</v>
      </c>
      <c r="M12963" s="62">
        <v>4.21</v>
      </c>
      <c r="N12963" s="63"/>
      <c r="O12963" s="63"/>
      <c r="P12963" s="63"/>
      <c r="Q12963" s="63"/>
      <c r="R12963" s="63"/>
      <c r="S12963" s="63"/>
      <c r="T12963" s="63"/>
      <c r="U12963" s="63"/>
      <c r="V12963" s="63"/>
      <c r="W12963" s="63"/>
      <c r="X12963" s="63"/>
      <c r="Y12963" s="63"/>
      <c r="Z12963" s="62">
        <v>632.30999999999995</v>
      </c>
      <c r="AA12963" s="62">
        <v>4871</v>
      </c>
      <c r="AB12963" s="62">
        <v>6.34</v>
      </c>
      <c r="AC12963" s="62">
        <v>9.8800000000000008</v>
      </c>
    </row>
    <row r="12964" spans="1:29" x14ac:dyDescent="0.25">
      <c r="A12964" s="61" t="s">
        <v>271</v>
      </c>
      <c r="B12964" s="61" t="s">
        <v>272</v>
      </c>
      <c r="C12964" s="62">
        <v>2012</v>
      </c>
      <c r="D12964" s="61" t="s">
        <v>150</v>
      </c>
      <c r="E12964" s="62">
        <v>8</v>
      </c>
      <c r="F12964" s="63"/>
      <c r="G12964" s="63"/>
      <c r="H12964" s="63"/>
      <c r="I12964" s="63"/>
      <c r="J12964" s="63"/>
      <c r="K12964" s="62">
        <v>0</v>
      </c>
      <c r="L12964" s="63"/>
      <c r="M12964" s="63"/>
      <c r="N12964" s="63"/>
      <c r="O12964" s="63"/>
      <c r="P12964" s="63"/>
      <c r="Q12964" s="63"/>
      <c r="R12964" s="63"/>
      <c r="S12964" s="63"/>
      <c r="T12964" s="63"/>
      <c r="U12964" s="63"/>
      <c r="V12964" s="63"/>
      <c r="W12964" s="63"/>
      <c r="X12964" s="63"/>
      <c r="Y12964" s="63"/>
      <c r="Z12964" s="62">
        <v>0</v>
      </c>
      <c r="AA12964" s="63"/>
      <c r="AB12964" s="63"/>
      <c r="AC12964" s="62">
        <v>0</v>
      </c>
    </row>
    <row r="12965" spans="1:29" x14ac:dyDescent="0.25">
      <c r="A12965" s="61" t="s">
        <v>279</v>
      </c>
      <c r="B12965" s="61" t="s">
        <v>280</v>
      </c>
      <c r="C12965" s="62">
        <v>2016</v>
      </c>
      <c r="D12965" s="61" t="s">
        <v>78</v>
      </c>
      <c r="E12965" s="62">
        <v>30</v>
      </c>
      <c r="F12965" s="62">
        <v>111040</v>
      </c>
      <c r="G12965" s="62">
        <v>18868</v>
      </c>
      <c r="H12965" s="62">
        <v>52.41</v>
      </c>
      <c r="I12965" s="62">
        <v>3701.33</v>
      </c>
      <c r="J12965" s="62">
        <v>103267.2</v>
      </c>
      <c r="K12965" s="62">
        <v>16735.21</v>
      </c>
      <c r="L12965" s="62">
        <v>13744</v>
      </c>
      <c r="M12965" s="62">
        <v>38.18</v>
      </c>
      <c r="N12965" s="63"/>
      <c r="O12965" s="63"/>
      <c r="P12965" s="63"/>
      <c r="Q12965" s="63"/>
      <c r="R12965" s="63"/>
      <c r="S12965" s="63"/>
      <c r="T12965" s="63"/>
      <c r="U12965" s="63"/>
      <c r="V12965" s="63"/>
      <c r="W12965" s="63"/>
      <c r="X12965" s="63"/>
      <c r="Y12965" s="63"/>
      <c r="Z12965" s="62">
        <v>16664.25</v>
      </c>
      <c r="AA12965" s="62">
        <v>15217</v>
      </c>
      <c r="AB12965" s="62">
        <v>42.27</v>
      </c>
      <c r="AC12965" s="62">
        <v>555.48</v>
      </c>
    </row>
    <row r="12966" spans="1:29" ht="30" x14ac:dyDescent="0.25">
      <c r="A12966" s="61" t="s">
        <v>367</v>
      </c>
      <c r="B12966" s="61" t="s">
        <v>368</v>
      </c>
      <c r="C12966" s="62">
        <v>2009</v>
      </c>
      <c r="D12966" s="61" t="s">
        <v>99</v>
      </c>
      <c r="E12966" s="62">
        <v>60</v>
      </c>
      <c r="F12966" s="62">
        <v>190079</v>
      </c>
      <c r="G12966" s="62">
        <v>58683</v>
      </c>
      <c r="H12966" s="62">
        <v>81.5</v>
      </c>
      <c r="I12966" s="62">
        <v>3167.98</v>
      </c>
      <c r="J12966" s="62">
        <v>176773.47</v>
      </c>
      <c r="K12966" s="62">
        <v>14482.06</v>
      </c>
      <c r="L12966" s="62">
        <v>35461</v>
      </c>
      <c r="M12966" s="62">
        <v>49.25</v>
      </c>
      <c r="N12966" s="62">
        <v>241.37</v>
      </c>
      <c r="O12966" s="62">
        <v>174643.46</v>
      </c>
      <c r="P12966" s="63"/>
      <c r="Q12966" s="63"/>
      <c r="R12966" s="63"/>
      <c r="S12966" s="63"/>
      <c r="T12966" s="63"/>
      <c r="U12966" s="63"/>
      <c r="V12966" s="63"/>
      <c r="W12966" s="63"/>
      <c r="X12966" s="63"/>
      <c r="Y12966" s="63"/>
      <c r="Z12966" s="62">
        <v>23148.39</v>
      </c>
      <c r="AA12966" s="62">
        <v>10820</v>
      </c>
      <c r="AB12966" s="62">
        <v>15.03</v>
      </c>
      <c r="AC12966" s="62">
        <v>385.81</v>
      </c>
    </row>
    <row r="12967" spans="1:29" ht="30" x14ac:dyDescent="0.25">
      <c r="A12967" s="61" t="s">
        <v>188</v>
      </c>
      <c r="B12967" s="61" t="s">
        <v>189</v>
      </c>
      <c r="C12967" s="62">
        <v>2018</v>
      </c>
      <c r="D12967" s="61" t="s">
        <v>94</v>
      </c>
      <c r="E12967" s="62">
        <v>38</v>
      </c>
      <c r="F12967" s="62">
        <v>113923</v>
      </c>
      <c r="G12967" s="62">
        <v>25160</v>
      </c>
      <c r="H12967" s="62">
        <v>55.18</v>
      </c>
      <c r="I12967" s="62">
        <v>2997.97</v>
      </c>
      <c r="J12967" s="62">
        <v>105948.39</v>
      </c>
      <c r="K12967" s="62">
        <v>13131.91</v>
      </c>
      <c r="L12967" s="62">
        <v>16431</v>
      </c>
      <c r="M12967" s="62">
        <v>36.03</v>
      </c>
      <c r="N12967" s="63"/>
      <c r="O12967" s="63"/>
      <c r="P12967" s="63"/>
      <c r="Q12967" s="63"/>
      <c r="R12967" s="63"/>
      <c r="S12967" s="63"/>
      <c r="T12967" s="63"/>
      <c r="U12967" s="63"/>
      <c r="V12967" s="63"/>
      <c r="W12967" s="63"/>
      <c r="X12967" s="63"/>
      <c r="Y12967" s="63"/>
      <c r="Z12967" s="62">
        <v>2125</v>
      </c>
      <c r="AA12967" s="62">
        <v>18089</v>
      </c>
      <c r="AB12967" s="62">
        <v>39.67</v>
      </c>
      <c r="AC12967" s="62">
        <v>55.92</v>
      </c>
    </row>
    <row r="12968" spans="1:29" x14ac:dyDescent="0.25">
      <c r="A12968" s="61" t="s">
        <v>420</v>
      </c>
      <c r="B12968" s="61" t="s">
        <v>421</v>
      </c>
      <c r="C12968" s="62">
        <v>2013</v>
      </c>
      <c r="D12968" s="61" t="s">
        <v>135</v>
      </c>
      <c r="E12968" s="62">
        <v>60</v>
      </c>
      <c r="F12968" s="62">
        <v>5055</v>
      </c>
      <c r="G12968" s="62">
        <v>1035</v>
      </c>
      <c r="H12968" s="62">
        <v>1.44</v>
      </c>
      <c r="I12968" s="62">
        <v>84.25</v>
      </c>
      <c r="J12968" s="62">
        <v>4701.1499999999996</v>
      </c>
      <c r="K12968" s="62">
        <v>1250.24</v>
      </c>
      <c r="L12968" s="62">
        <v>2012</v>
      </c>
      <c r="M12968" s="62">
        <v>2.79</v>
      </c>
      <c r="N12968" s="62">
        <v>20.84</v>
      </c>
      <c r="O12968" s="62">
        <v>15077.05</v>
      </c>
      <c r="P12968" s="63"/>
      <c r="Q12968" s="63"/>
      <c r="R12968" s="63"/>
      <c r="S12968" s="63"/>
      <c r="T12968" s="63"/>
      <c r="U12968" s="63"/>
      <c r="V12968" s="63"/>
      <c r="W12968" s="63"/>
      <c r="X12968" s="63"/>
      <c r="Y12968" s="63"/>
      <c r="Z12968" s="62">
        <v>3914</v>
      </c>
      <c r="AA12968" s="62">
        <v>43360</v>
      </c>
      <c r="AB12968" s="62">
        <v>60.22</v>
      </c>
      <c r="AC12968" s="62">
        <v>65.23</v>
      </c>
    </row>
    <row r="12969" spans="1:29" x14ac:dyDescent="0.25">
      <c r="A12969" s="61" t="s">
        <v>144</v>
      </c>
      <c r="B12969" s="61" t="s">
        <v>145</v>
      </c>
      <c r="C12969" s="62">
        <v>2013</v>
      </c>
      <c r="D12969" s="61" t="s">
        <v>78</v>
      </c>
      <c r="E12969" s="62">
        <v>72</v>
      </c>
      <c r="F12969" s="62">
        <v>677530</v>
      </c>
      <c r="G12969" s="62">
        <v>90767</v>
      </c>
      <c r="H12969" s="62">
        <v>105.05</v>
      </c>
      <c r="I12969" s="62">
        <v>9410.14</v>
      </c>
      <c r="J12969" s="62">
        <v>630102.9</v>
      </c>
      <c r="K12969" s="62">
        <v>0</v>
      </c>
      <c r="L12969" s="62">
        <v>0</v>
      </c>
      <c r="M12969" s="62">
        <v>0</v>
      </c>
      <c r="N12969" s="62">
        <v>0</v>
      </c>
      <c r="O12969" s="62">
        <v>0</v>
      </c>
      <c r="P12969" s="63"/>
      <c r="Q12969" s="63"/>
      <c r="R12969" s="63"/>
      <c r="S12969" s="63"/>
      <c r="T12969" s="63"/>
      <c r="U12969" s="63"/>
      <c r="V12969" s="63"/>
      <c r="W12969" s="63"/>
      <c r="X12969" s="63"/>
      <c r="Y12969" s="63"/>
      <c r="Z12969" s="62">
        <v>1748</v>
      </c>
      <c r="AA12969" s="62">
        <v>25318</v>
      </c>
      <c r="AB12969" s="62">
        <v>29.3</v>
      </c>
      <c r="AC12969" s="62">
        <v>24.28</v>
      </c>
    </row>
    <row r="12970" spans="1:29" ht="30" x14ac:dyDescent="0.25">
      <c r="A12970" s="61" t="s">
        <v>464</v>
      </c>
      <c r="B12970" s="61" t="s">
        <v>465</v>
      </c>
      <c r="C12970" s="62">
        <v>2013</v>
      </c>
      <c r="D12970" s="61" t="s">
        <v>99</v>
      </c>
      <c r="E12970" s="62">
        <v>31</v>
      </c>
      <c r="F12970" s="62">
        <v>133520</v>
      </c>
      <c r="G12970" s="62">
        <v>19967</v>
      </c>
      <c r="H12970" s="62">
        <v>53.67</v>
      </c>
      <c r="I12970" s="62">
        <v>4307.1000000000004</v>
      </c>
      <c r="J12970" s="62">
        <v>124173.6</v>
      </c>
      <c r="K12970" s="62">
        <v>0</v>
      </c>
      <c r="L12970" s="63"/>
      <c r="M12970" s="63"/>
      <c r="N12970" s="63"/>
      <c r="O12970" s="63"/>
      <c r="P12970" s="63"/>
      <c r="Q12970" s="63"/>
      <c r="R12970" s="63"/>
      <c r="S12970" s="63"/>
      <c r="T12970" s="63"/>
      <c r="U12970" s="62">
        <v>9700</v>
      </c>
      <c r="V12970" s="62">
        <v>32525</v>
      </c>
      <c r="W12970" s="62">
        <v>87.43</v>
      </c>
      <c r="X12970" s="62">
        <v>312</v>
      </c>
      <c r="Y12970" s="62">
        <v>217124.8</v>
      </c>
      <c r="Z12970" s="62">
        <v>1363.55</v>
      </c>
      <c r="AA12970" s="62">
        <v>2394</v>
      </c>
      <c r="AB12970" s="62">
        <v>6.44</v>
      </c>
      <c r="AC12970" s="62">
        <v>43.99</v>
      </c>
    </row>
    <row r="12971" spans="1:29" x14ac:dyDescent="0.25">
      <c r="A12971" s="61" t="s">
        <v>208</v>
      </c>
      <c r="B12971" s="61" t="s">
        <v>209</v>
      </c>
      <c r="C12971" s="62">
        <v>2004</v>
      </c>
      <c r="D12971" s="61" t="s">
        <v>75</v>
      </c>
      <c r="E12971" s="62">
        <v>22</v>
      </c>
      <c r="F12971" s="62">
        <v>12130</v>
      </c>
      <c r="G12971" s="62">
        <v>1900</v>
      </c>
      <c r="H12971" s="62">
        <v>7.2</v>
      </c>
      <c r="I12971" s="62">
        <v>551.36</v>
      </c>
      <c r="J12971" s="62">
        <v>11280.9</v>
      </c>
      <c r="K12971" s="62">
        <v>7244</v>
      </c>
      <c r="L12971" s="62">
        <v>8512</v>
      </c>
      <c r="M12971" s="62">
        <v>32.24</v>
      </c>
      <c r="N12971" s="62">
        <v>329.27</v>
      </c>
      <c r="O12971" s="62">
        <v>87357.57</v>
      </c>
      <c r="P12971" s="63"/>
      <c r="Q12971" s="63"/>
      <c r="R12971" s="63"/>
      <c r="S12971" s="63"/>
      <c r="T12971" s="63"/>
      <c r="U12971" s="63"/>
      <c r="V12971" s="63"/>
      <c r="W12971" s="63"/>
      <c r="X12971" s="63"/>
      <c r="Y12971" s="63"/>
      <c r="Z12971" s="62">
        <v>1852</v>
      </c>
      <c r="AA12971" s="62">
        <v>7374</v>
      </c>
      <c r="AB12971" s="62">
        <v>27.93</v>
      </c>
      <c r="AC12971" s="62">
        <v>84.18</v>
      </c>
    </row>
    <row r="12972" spans="1:29" ht="30" x14ac:dyDescent="0.25">
      <c r="A12972" s="61" t="s">
        <v>73</v>
      </c>
      <c r="B12972" s="61" t="s">
        <v>74</v>
      </c>
      <c r="C12972" s="62">
        <v>2013</v>
      </c>
      <c r="D12972" s="61" t="s">
        <v>75</v>
      </c>
      <c r="E12972" s="62">
        <v>6</v>
      </c>
      <c r="F12972" s="63"/>
      <c r="G12972" s="63"/>
      <c r="H12972" s="63"/>
      <c r="I12972" s="63"/>
      <c r="J12972" s="63"/>
      <c r="K12972" s="62">
        <v>0</v>
      </c>
      <c r="L12972" s="63"/>
      <c r="M12972" s="63"/>
      <c r="N12972" s="63"/>
      <c r="O12972" s="63"/>
      <c r="P12972" s="63"/>
      <c r="Q12972" s="63"/>
      <c r="R12972" s="63"/>
      <c r="S12972" s="63"/>
      <c r="T12972" s="63"/>
      <c r="U12972" s="63"/>
      <c r="V12972" s="63"/>
      <c r="W12972" s="63"/>
      <c r="X12972" s="63"/>
      <c r="Y12972" s="63"/>
      <c r="Z12972" s="62">
        <v>38700</v>
      </c>
      <c r="AA12972" s="62">
        <v>2315</v>
      </c>
      <c r="AB12972" s="62">
        <v>32.15</v>
      </c>
      <c r="AC12972" s="62">
        <v>6450</v>
      </c>
    </row>
    <row r="12973" spans="1:29" ht="30" x14ac:dyDescent="0.25">
      <c r="A12973" s="61" t="s">
        <v>233</v>
      </c>
      <c r="B12973" s="61" t="s">
        <v>234</v>
      </c>
      <c r="C12973" s="62">
        <v>2010</v>
      </c>
      <c r="D12973" s="61" t="s">
        <v>301</v>
      </c>
      <c r="E12973" s="62">
        <v>56</v>
      </c>
      <c r="F12973" s="62">
        <v>253120</v>
      </c>
      <c r="G12973" s="62">
        <v>39016</v>
      </c>
      <c r="H12973" s="62">
        <v>58.06</v>
      </c>
      <c r="I12973" s="62">
        <v>4520</v>
      </c>
      <c r="J12973" s="62">
        <v>235401.60000000001</v>
      </c>
      <c r="K12973" s="62">
        <v>17190.11</v>
      </c>
      <c r="L12973" s="62">
        <v>32407</v>
      </c>
      <c r="M12973" s="62">
        <v>48.22</v>
      </c>
      <c r="N12973" s="63"/>
      <c r="O12973" s="63"/>
      <c r="P12973" s="63"/>
      <c r="Q12973" s="63"/>
      <c r="R12973" s="63"/>
      <c r="S12973" s="63"/>
      <c r="T12973" s="63"/>
      <c r="U12973" s="63"/>
      <c r="V12973" s="63"/>
      <c r="W12973" s="63"/>
      <c r="X12973" s="63"/>
      <c r="Y12973" s="63"/>
      <c r="Z12973" s="62">
        <v>1331.46</v>
      </c>
      <c r="AA12973" s="62">
        <v>19905</v>
      </c>
      <c r="AB12973" s="62">
        <v>29.62</v>
      </c>
      <c r="AC12973" s="62">
        <v>23.78</v>
      </c>
    </row>
    <row r="12974" spans="1:29" ht="30" x14ac:dyDescent="0.25">
      <c r="A12974" s="61" t="s">
        <v>277</v>
      </c>
      <c r="B12974" s="61" t="s">
        <v>278</v>
      </c>
      <c r="C12974" s="62">
        <v>2011</v>
      </c>
      <c r="D12974" s="61" t="s">
        <v>99</v>
      </c>
      <c r="E12974" s="62">
        <v>48</v>
      </c>
      <c r="F12974" s="62">
        <v>441310</v>
      </c>
      <c r="G12974" s="62">
        <v>59835</v>
      </c>
      <c r="H12974" s="62">
        <v>103.88</v>
      </c>
      <c r="I12974" s="62">
        <v>9193.9599999999991</v>
      </c>
      <c r="J12974" s="62">
        <v>410418.3</v>
      </c>
      <c r="K12974" s="62">
        <v>0</v>
      </c>
      <c r="L12974" s="63"/>
      <c r="M12974" s="63"/>
      <c r="N12974" s="63"/>
      <c r="O12974" s="63"/>
      <c r="P12974" s="63"/>
      <c r="Q12974" s="63"/>
      <c r="R12974" s="63"/>
      <c r="S12974" s="63"/>
      <c r="T12974" s="63"/>
      <c r="U12974" s="63"/>
      <c r="V12974" s="63"/>
      <c r="W12974" s="63"/>
      <c r="X12974" s="63"/>
      <c r="Y12974" s="63"/>
      <c r="Z12974" s="62">
        <v>158500</v>
      </c>
      <c r="AA12974" s="62">
        <v>6005</v>
      </c>
      <c r="AB12974" s="62">
        <v>10.43</v>
      </c>
      <c r="AC12974" s="62">
        <v>3302.08</v>
      </c>
    </row>
    <row r="12975" spans="1:29" ht="30" x14ac:dyDescent="0.25">
      <c r="A12975" s="61" t="s">
        <v>385</v>
      </c>
      <c r="B12975" s="61" t="s">
        <v>386</v>
      </c>
      <c r="C12975" s="62">
        <v>2017</v>
      </c>
      <c r="D12975" s="61" t="s">
        <v>75</v>
      </c>
      <c r="E12975" s="62">
        <v>4</v>
      </c>
      <c r="F12975" s="62">
        <v>735</v>
      </c>
      <c r="G12975" s="62">
        <v>177</v>
      </c>
      <c r="H12975" s="62">
        <v>3.69</v>
      </c>
      <c r="I12975" s="62">
        <v>183.75</v>
      </c>
      <c r="J12975" s="62">
        <v>683.55</v>
      </c>
      <c r="K12975" s="62">
        <v>0</v>
      </c>
      <c r="L12975" s="63"/>
      <c r="M12975" s="63"/>
      <c r="N12975" s="63"/>
      <c r="O12975" s="63"/>
      <c r="P12975" s="63"/>
      <c r="Q12975" s="63"/>
      <c r="R12975" s="63"/>
      <c r="S12975" s="63"/>
      <c r="T12975" s="63"/>
      <c r="U12975" s="63"/>
      <c r="V12975" s="63"/>
      <c r="W12975" s="63"/>
      <c r="X12975" s="63"/>
      <c r="Y12975" s="63"/>
      <c r="Z12975" s="62">
        <v>17667</v>
      </c>
      <c r="AA12975" s="62">
        <v>652</v>
      </c>
      <c r="AB12975" s="62">
        <v>13.58</v>
      </c>
      <c r="AC12975" s="62">
        <v>4416.75</v>
      </c>
    </row>
    <row r="12976" spans="1:29" x14ac:dyDescent="0.25">
      <c r="A12976" s="61" t="s">
        <v>417</v>
      </c>
      <c r="B12976" s="61" t="s">
        <v>418</v>
      </c>
      <c r="C12976" s="62">
        <v>2015</v>
      </c>
      <c r="D12976" s="61" t="s">
        <v>94</v>
      </c>
      <c r="E12976" s="62">
        <v>4</v>
      </c>
      <c r="F12976" s="63"/>
      <c r="G12976" s="63"/>
      <c r="H12976" s="63"/>
      <c r="I12976" s="63"/>
      <c r="J12976" s="63"/>
      <c r="K12976" s="62">
        <v>0</v>
      </c>
      <c r="L12976" s="63"/>
      <c r="M12976" s="63"/>
      <c r="N12976" s="63"/>
      <c r="O12976" s="63"/>
      <c r="P12976" s="63"/>
      <c r="Q12976" s="63"/>
      <c r="R12976" s="63"/>
      <c r="S12976" s="63"/>
      <c r="T12976" s="63"/>
      <c r="U12976" s="63"/>
      <c r="V12976" s="63"/>
      <c r="W12976" s="63"/>
      <c r="X12976" s="63"/>
      <c r="Y12976" s="63"/>
      <c r="Z12976" s="62">
        <v>0</v>
      </c>
      <c r="AA12976" s="63"/>
      <c r="AB12976" s="63"/>
      <c r="AC12976" s="62">
        <v>0</v>
      </c>
    </row>
    <row r="12977" spans="1:29" x14ac:dyDescent="0.25">
      <c r="A12977" s="61" t="s">
        <v>534</v>
      </c>
      <c r="B12977" s="61" t="s">
        <v>535</v>
      </c>
      <c r="C12977" s="62">
        <v>2013</v>
      </c>
      <c r="D12977" s="61" t="s">
        <v>78</v>
      </c>
      <c r="E12977" s="62">
        <v>68</v>
      </c>
      <c r="F12977" s="62">
        <v>219925</v>
      </c>
      <c r="G12977" s="62">
        <v>33178</v>
      </c>
      <c r="H12977" s="62">
        <v>40.659999999999997</v>
      </c>
      <c r="I12977" s="62">
        <v>3234.19</v>
      </c>
      <c r="J12977" s="62">
        <v>204530.25</v>
      </c>
      <c r="K12977" s="62">
        <v>22978.66</v>
      </c>
      <c r="L12977" s="62">
        <v>38423</v>
      </c>
      <c r="M12977" s="62">
        <v>47.09</v>
      </c>
      <c r="N12977" s="63"/>
      <c r="O12977" s="63"/>
      <c r="P12977" s="63"/>
      <c r="Q12977" s="63"/>
      <c r="R12977" s="63"/>
      <c r="S12977" s="63"/>
      <c r="T12977" s="63"/>
      <c r="U12977" s="63"/>
      <c r="V12977" s="63"/>
      <c r="W12977" s="63"/>
      <c r="X12977" s="63"/>
      <c r="Y12977" s="63"/>
      <c r="Z12977" s="62">
        <v>1226.22</v>
      </c>
      <c r="AA12977" s="62">
        <v>9008</v>
      </c>
      <c r="AB12977" s="62">
        <v>11.04</v>
      </c>
      <c r="AC12977" s="62">
        <v>18.03</v>
      </c>
    </row>
    <row r="12978" spans="1:29" x14ac:dyDescent="0.25">
      <c r="A12978" s="61" t="s">
        <v>279</v>
      </c>
      <c r="B12978" s="61" t="s">
        <v>280</v>
      </c>
      <c r="C12978" s="62">
        <v>2005</v>
      </c>
      <c r="D12978" s="61" t="s">
        <v>99</v>
      </c>
      <c r="E12978" s="62">
        <v>56</v>
      </c>
      <c r="F12978" s="62">
        <v>542762</v>
      </c>
      <c r="G12978" s="62">
        <v>61531</v>
      </c>
      <c r="H12978" s="62">
        <v>91.56</v>
      </c>
      <c r="I12978" s="62">
        <v>9692.18</v>
      </c>
      <c r="J12978" s="62">
        <v>504768.66</v>
      </c>
      <c r="K12978" s="62">
        <v>0</v>
      </c>
      <c r="L12978" s="63"/>
      <c r="M12978" s="63"/>
      <c r="N12978" s="63"/>
      <c r="O12978" s="63"/>
      <c r="P12978" s="63"/>
      <c r="Q12978" s="63"/>
      <c r="R12978" s="63"/>
      <c r="S12978" s="63"/>
      <c r="T12978" s="63"/>
      <c r="U12978" s="63"/>
      <c r="V12978" s="63"/>
      <c r="W12978" s="63"/>
      <c r="X12978" s="63"/>
      <c r="Y12978" s="63"/>
      <c r="Z12978" s="62">
        <v>57058.18</v>
      </c>
      <c r="AA12978" s="62">
        <v>6652</v>
      </c>
      <c r="AB12978" s="62">
        <v>9.9</v>
      </c>
      <c r="AC12978" s="62">
        <v>1018.9</v>
      </c>
    </row>
    <row r="12979" spans="1:29" x14ac:dyDescent="0.25">
      <c r="A12979" s="61" t="s">
        <v>273</v>
      </c>
      <c r="B12979" s="61" t="s">
        <v>274</v>
      </c>
      <c r="C12979" s="62">
        <v>2013</v>
      </c>
      <c r="D12979" s="61" t="s">
        <v>72</v>
      </c>
      <c r="E12979" s="62">
        <v>23</v>
      </c>
      <c r="F12979" s="62">
        <v>131653</v>
      </c>
      <c r="G12979" s="62">
        <v>9553</v>
      </c>
      <c r="H12979" s="62">
        <v>34.61</v>
      </c>
      <c r="I12979" s="62">
        <v>5724.04</v>
      </c>
      <c r="J12979" s="62">
        <v>122437.29</v>
      </c>
      <c r="K12979" s="62">
        <v>0</v>
      </c>
      <c r="L12979" s="63"/>
      <c r="M12979" s="63"/>
      <c r="N12979" s="63"/>
      <c r="O12979" s="63"/>
      <c r="P12979" s="63"/>
      <c r="Q12979" s="63"/>
      <c r="R12979" s="63"/>
      <c r="S12979" s="63"/>
      <c r="T12979" s="63"/>
      <c r="U12979" s="62">
        <v>2057</v>
      </c>
      <c r="V12979" s="62">
        <v>136108</v>
      </c>
      <c r="W12979" s="62">
        <v>493.14</v>
      </c>
      <c r="X12979" s="62">
        <v>89</v>
      </c>
      <c r="Y12979" s="62">
        <v>46043.89</v>
      </c>
      <c r="Z12979" s="62">
        <v>767.45</v>
      </c>
      <c r="AA12979" s="62">
        <v>2211</v>
      </c>
      <c r="AB12979" s="62">
        <v>8.01</v>
      </c>
      <c r="AC12979" s="62">
        <v>33.369999999999997</v>
      </c>
    </row>
    <row r="12980" spans="1:29" ht="30" x14ac:dyDescent="0.25">
      <c r="A12980" s="61" t="s">
        <v>358</v>
      </c>
      <c r="B12980" s="61" t="s">
        <v>359</v>
      </c>
      <c r="C12980" s="62">
        <v>2016</v>
      </c>
      <c r="D12980" s="61" t="s">
        <v>78</v>
      </c>
      <c r="E12980" s="62">
        <v>54</v>
      </c>
      <c r="F12980" s="62">
        <v>516258</v>
      </c>
      <c r="G12980" s="62">
        <v>71521</v>
      </c>
      <c r="H12980" s="62">
        <v>110.37</v>
      </c>
      <c r="I12980" s="62">
        <v>9560.33</v>
      </c>
      <c r="J12980" s="62">
        <v>480119.94</v>
      </c>
      <c r="K12980" s="62">
        <v>0</v>
      </c>
      <c r="L12980" s="63"/>
      <c r="M12980" s="63"/>
      <c r="N12980" s="63"/>
      <c r="O12980" s="63"/>
      <c r="P12980" s="63"/>
      <c r="Q12980" s="63"/>
      <c r="R12980" s="63"/>
      <c r="S12980" s="63"/>
      <c r="T12980" s="63"/>
      <c r="U12980" s="63"/>
      <c r="V12980" s="63"/>
      <c r="W12980" s="63"/>
      <c r="X12980" s="63"/>
      <c r="Y12980" s="63"/>
      <c r="Z12980" s="62">
        <v>34698.269999999997</v>
      </c>
      <c r="AA12980" s="62">
        <v>9226</v>
      </c>
      <c r="AB12980" s="62">
        <v>14.24</v>
      </c>
      <c r="AC12980" s="62">
        <v>642.55999999999995</v>
      </c>
    </row>
    <row r="12981" spans="1:29" x14ac:dyDescent="0.25">
      <c r="A12981" s="61" t="s">
        <v>229</v>
      </c>
      <c r="B12981" s="61" t="s">
        <v>230</v>
      </c>
      <c r="C12981" s="62">
        <v>2007</v>
      </c>
      <c r="D12981" s="61" t="s">
        <v>83</v>
      </c>
      <c r="E12981" s="62">
        <v>12</v>
      </c>
      <c r="F12981" s="62">
        <v>628</v>
      </c>
      <c r="G12981" s="62">
        <v>179</v>
      </c>
      <c r="H12981" s="62">
        <v>1.24</v>
      </c>
      <c r="I12981" s="62">
        <v>52.33</v>
      </c>
      <c r="J12981" s="62">
        <v>584.04</v>
      </c>
      <c r="K12981" s="62">
        <v>488.85</v>
      </c>
      <c r="L12981" s="62">
        <v>826</v>
      </c>
      <c r="M12981" s="62">
        <v>5.74</v>
      </c>
      <c r="N12981" s="62">
        <v>40.74</v>
      </c>
      <c r="O12981" s="62">
        <v>5895.14</v>
      </c>
      <c r="P12981" s="63"/>
      <c r="Q12981" s="63"/>
      <c r="R12981" s="63"/>
      <c r="S12981" s="63"/>
      <c r="T12981" s="63"/>
      <c r="U12981" s="63"/>
      <c r="V12981" s="63"/>
      <c r="W12981" s="63"/>
      <c r="X12981" s="63"/>
      <c r="Y12981" s="63"/>
      <c r="Z12981" s="62">
        <v>747449</v>
      </c>
      <c r="AA12981" s="62">
        <v>12858</v>
      </c>
      <c r="AB12981" s="62">
        <v>89.29</v>
      </c>
      <c r="AC12981" s="62">
        <v>62287.42</v>
      </c>
    </row>
    <row r="12982" spans="1:29" x14ac:dyDescent="0.25">
      <c r="A12982" s="61" t="s">
        <v>113</v>
      </c>
      <c r="B12982" s="61" t="s">
        <v>114</v>
      </c>
      <c r="C12982" s="62">
        <v>2013</v>
      </c>
      <c r="D12982" s="61" t="s">
        <v>419</v>
      </c>
      <c r="E12982" s="62">
        <v>8</v>
      </c>
      <c r="F12982" s="63"/>
      <c r="G12982" s="63"/>
      <c r="H12982" s="63"/>
      <c r="I12982" s="63"/>
      <c r="J12982" s="63"/>
      <c r="K12982" s="62">
        <v>0</v>
      </c>
      <c r="L12982" s="63"/>
      <c r="M12982" s="63"/>
      <c r="N12982" s="63"/>
      <c r="O12982" s="63"/>
      <c r="P12982" s="63"/>
      <c r="Q12982" s="63"/>
      <c r="R12982" s="63"/>
      <c r="S12982" s="63"/>
      <c r="T12982" s="63"/>
      <c r="U12982" s="63"/>
      <c r="V12982" s="63"/>
      <c r="W12982" s="63"/>
      <c r="X12982" s="63"/>
      <c r="Y12982" s="63"/>
      <c r="Z12982" s="62">
        <v>0</v>
      </c>
      <c r="AA12982" s="63"/>
      <c r="AB12982" s="63"/>
      <c r="AC12982" s="62">
        <v>0</v>
      </c>
    </row>
    <row r="12983" spans="1:29" x14ac:dyDescent="0.25">
      <c r="A12983" s="61" t="s">
        <v>128</v>
      </c>
      <c r="B12983" s="61" t="s">
        <v>129</v>
      </c>
      <c r="C12983" s="62">
        <v>2017</v>
      </c>
      <c r="D12983" s="61" t="s">
        <v>86</v>
      </c>
      <c r="E12983" s="62">
        <v>36</v>
      </c>
      <c r="F12983" s="62">
        <v>300593</v>
      </c>
      <c r="G12983" s="62">
        <v>59449</v>
      </c>
      <c r="H12983" s="62">
        <v>137.61000000000001</v>
      </c>
      <c r="I12983" s="62">
        <v>8349.81</v>
      </c>
      <c r="J12983" s="62">
        <v>279551.49</v>
      </c>
      <c r="K12983" s="62">
        <v>23958.29</v>
      </c>
      <c r="L12983" s="62">
        <v>12214</v>
      </c>
      <c r="M12983" s="62">
        <v>28.27</v>
      </c>
      <c r="N12983" s="62">
        <v>665.51</v>
      </c>
      <c r="O12983" s="62">
        <v>288920.24</v>
      </c>
      <c r="P12983" s="63"/>
      <c r="Q12983" s="63"/>
      <c r="R12983" s="63"/>
      <c r="S12983" s="63"/>
      <c r="T12983" s="63"/>
      <c r="U12983" s="63"/>
      <c r="V12983" s="63"/>
      <c r="W12983" s="63"/>
      <c r="X12983" s="63"/>
      <c r="Y12983" s="63"/>
      <c r="Z12983" s="62">
        <v>3263</v>
      </c>
      <c r="AA12983" s="62">
        <v>39062</v>
      </c>
      <c r="AB12983" s="62">
        <v>90.42</v>
      </c>
      <c r="AC12983" s="62">
        <v>90.64</v>
      </c>
    </row>
    <row r="12984" spans="1:29" ht="45" x14ac:dyDescent="0.25">
      <c r="A12984" s="61" t="s">
        <v>167</v>
      </c>
      <c r="B12984" s="61" t="s">
        <v>168</v>
      </c>
      <c r="C12984" s="62">
        <v>2011</v>
      </c>
      <c r="D12984" s="61" t="s">
        <v>150</v>
      </c>
      <c r="E12984" s="62">
        <v>8</v>
      </c>
      <c r="F12984" s="63"/>
      <c r="G12984" s="63"/>
      <c r="H12984" s="63"/>
      <c r="I12984" s="63"/>
      <c r="J12984" s="63"/>
      <c r="K12984" s="62">
        <v>0</v>
      </c>
      <c r="L12984" s="63"/>
      <c r="M12984" s="63"/>
      <c r="N12984" s="63"/>
      <c r="O12984" s="63"/>
      <c r="P12984" s="63"/>
      <c r="Q12984" s="63"/>
      <c r="R12984" s="63"/>
      <c r="S12984" s="63"/>
      <c r="T12984" s="63"/>
      <c r="U12984" s="63"/>
      <c r="V12984" s="63"/>
      <c r="W12984" s="63"/>
      <c r="X12984" s="63"/>
      <c r="Y12984" s="63"/>
      <c r="Z12984" s="62">
        <v>0</v>
      </c>
      <c r="AA12984" s="63"/>
      <c r="AB12984" s="63"/>
      <c r="AC12984" s="62">
        <v>0</v>
      </c>
    </row>
    <row r="12985" spans="1:29" x14ac:dyDescent="0.25">
      <c r="A12985" s="61" t="s">
        <v>251</v>
      </c>
      <c r="B12985" s="61" t="s">
        <v>252</v>
      </c>
      <c r="C12985" s="62">
        <v>2016</v>
      </c>
      <c r="D12985" s="61" t="s">
        <v>72</v>
      </c>
      <c r="E12985" s="62">
        <v>29</v>
      </c>
      <c r="F12985" s="62">
        <v>150104</v>
      </c>
      <c r="G12985" s="62">
        <v>31362</v>
      </c>
      <c r="H12985" s="62">
        <v>90.12</v>
      </c>
      <c r="I12985" s="62">
        <v>5176</v>
      </c>
      <c r="J12985" s="62">
        <v>139596.72</v>
      </c>
      <c r="K12985" s="62">
        <v>8504.11</v>
      </c>
      <c r="L12985" s="62">
        <v>9954</v>
      </c>
      <c r="M12985" s="62">
        <v>28.6</v>
      </c>
      <c r="N12985" s="62">
        <v>293.25</v>
      </c>
      <c r="O12985" s="62">
        <v>102553.63</v>
      </c>
      <c r="P12985" s="63"/>
      <c r="Q12985" s="63"/>
      <c r="R12985" s="63"/>
      <c r="S12985" s="63"/>
      <c r="T12985" s="63"/>
      <c r="U12985" s="63"/>
      <c r="V12985" s="63"/>
      <c r="W12985" s="63"/>
      <c r="X12985" s="63"/>
      <c r="Y12985" s="63"/>
      <c r="Z12985" s="62">
        <v>579</v>
      </c>
      <c r="AA12985" s="62">
        <v>5674</v>
      </c>
      <c r="AB12985" s="62">
        <v>16.3</v>
      </c>
      <c r="AC12985" s="62">
        <v>19.97</v>
      </c>
    </row>
    <row r="12986" spans="1:29" ht="30" x14ac:dyDescent="0.25">
      <c r="A12986" s="61" t="s">
        <v>153</v>
      </c>
      <c r="B12986" s="61" t="s">
        <v>154</v>
      </c>
      <c r="C12986" s="62">
        <v>2018</v>
      </c>
      <c r="D12986" s="61" t="s">
        <v>99</v>
      </c>
      <c r="E12986" s="62">
        <v>61</v>
      </c>
      <c r="F12986" s="62">
        <v>204079</v>
      </c>
      <c r="G12986" s="62">
        <v>36152</v>
      </c>
      <c r="H12986" s="62">
        <v>49.39</v>
      </c>
      <c r="I12986" s="62">
        <v>3345.56</v>
      </c>
      <c r="J12986" s="62">
        <v>189793.47</v>
      </c>
      <c r="K12986" s="62">
        <v>11938.89</v>
      </c>
      <c r="L12986" s="62">
        <v>13621</v>
      </c>
      <c r="M12986" s="62">
        <v>18.61</v>
      </c>
      <c r="N12986" s="63"/>
      <c r="O12986" s="63"/>
      <c r="P12986" s="63"/>
      <c r="Q12986" s="63"/>
      <c r="R12986" s="63"/>
      <c r="S12986" s="63"/>
      <c r="T12986" s="63"/>
      <c r="U12986" s="63"/>
      <c r="V12986" s="63"/>
      <c r="W12986" s="63"/>
      <c r="X12986" s="63"/>
      <c r="Y12986" s="63"/>
      <c r="Z12986" s="62">
        <v>1391</v>
      </c>
      <c r="AA12986" s="62">
        <v>14958</v>
      </c>
      <c r="AB12986" s="62">
        <v>20.43</v>
      </c>
      <c r="AC12986" s="62">
        <v>22.8</v>
      </c>
    </row>
    <row r="12987" spans="1:29" ht="30" x14ac:dyDescent="0.25">
      <c r="A12987" s="61" t="s">
        <v>283</v>
      </c>
      <c r="B12987" s="61" t="s">
        <v>284</v>
      </c>
      <c r="C12987" s="62">
        <v>2010</v>
      </c>
      <c r="D12987" s="61" t="s">
        <v>99</v>
      </c>
      <c r="E12987" s="62">
        <v>100</v>
      </c>
      <c r="F12987" s="62">
        <v>153420</v>
      </c>
      <c r="G12987" s="62">
        <v>28506</v>
      </c>
      <c r="H12987" s="62">
        <v>23.76</v>
      </c>
      <c r="I12987" s="62">
        <v>1534.2</v>
      </c>
      <c r="J12987" s="62">
        <v>142680.6</v>
      </c>
      <c r="K12987" s="62">
        <v>57922.41</v>
      </c>
      <c r="L12987" s="62">
        <v>60881</v>
      </c>
      <c r="M12987" s="62">
        <v>50.73</v>
      </c>
      <c r="N12987" s="62">
        <v>579.22</v>
      </c>
      <c r="O12987" s="62">
        <v>698503.66</v>
      </c>
      <c r="P12987" s="63"/>
      <c r="Q12987" s="63"/>
      <c r="R12987" s="63"/>
      <c r="S12987" s="63"/>
      <c r="T12987" s="63"/>
      <c r="U12987" s="63"/>
      <c r="V12987" s="63"/>
      <c r="W12987" s="63"/>
      <c r="X12987" s="63"/>
      <c r="Y12987" s="63"/>
      <c r="Z12987" s="62">
        <v>0</v>
      </c>
      <c r="AA12987" s="63"/>
      <c r="AB12987" s="63"/>
      <c r="AC12987" s="62">
        <v>0</v>
      </c>
    </row>
    <row r="12988" spans="1:29" x14ac:dyDescent="0.25">
      <c r="A12988" s="61" t="s">
        <v>159</v>
      </c>
      <c r="B12988" s="61" t="s">
        <v>160</v>
      </c>
      <c r="C12988" s="62">
        <v>2015</v>
      </c>
      <c r="D12988" s="61" t="s">
        <v>89</v>
      </c>
      <c r="E12988" s="62">
        <v>23</v>
      </c>
      <c r="F12988" s="62">
        <v>86440</v>
      </c>
      <c r="G12988" s="62">
        <v>12768</v>
      </c>
      <c r="H12988" s="62">
        <v>46.26</v>
      </c>
      <c r="I12988" s="62">
        <v>3758.26</v>
      </c>
      <c r="J12988" s="62">
        <v>80389.2</v>
      </c>
      <c r="K12988" s="62">
        <v>0</v>
      </c>
      <c r="L12988" s="63"/>
      <c r="M12988" s="63"/>
      <c r="N12988" s="63"/>
      <c r="O12988" s="63"/>
      <c r="P12988" s="63"/>
      <c r="Q12988" s="63"/>
      <c r="R12988" s="63"/>
      <c r="S12988" s="63"/>
      <c r="T12988" s="63"/>
      <c r="U12988" s="62">
        <v>5711</v>
      </c>
      <c r="V12988" s="62">
        <v>15206</v>
      </c>
      <c r="W12988" s="62">
        <v>55.09</v>
      </c>
      <c r="X12988" s="62">
        <v>248</v>
      </c>
      <c r="Y12988" s="62">
        <v>127835.02</v>
      </c>
      <c r="Z12988" s="62">
        <v>570</v>
      </c>
      <c r="AA12988" s="62">
        <v>1989</v>
      </c>
      <c r="AB12988" s="62">
        <v>7.21</v>
      </c>
      <c r="AC12988" s="62">
        <v>24.78</v>
      </c>
    </row>
    <row r="12989" spans="1:29" x14ac:dyDescent="0.25">
      <c r="A12989" s="61" t="s">
        <v>163</v>
      </c>
      <c r="B12989" s="61" t="s">
        <v>164</v>
      </c>
      <c r="C12989" s="62">
        <v>2010</v>
      </c>
      <c r="D12989" s="61" t="s">
        <v>301</v>
      </c>
      <c r="E12989" s="62">
        <v>54</v>
      </c>
      <c r="F12989" s="62">
        <v>277280</v>
      </c>
      <c r="G12989" s="62">
        <v>33332</v>
      </c>
      <c r="H12989" s="62">
        <v>51.44</v>
      </c>
      <c r="I12989" s="62">
        <v>5134.8100000000004</v>
      </c>
      <c r="J12989" s="62">
        <v>257870.4</v>
      </c>
      <c r="K12989" s="62">
        <v>42110.57</v>
      </c>
      <c r="L12989" s="62">
        <v>34808</v>
      </c>
      <c r="M12989" s="62">
        <v>53.72</v>
      </c>
      <c r="N12989" s="62">
        <v>779.83</v>
      </c>
      <c r="O12989" s="62">
        <v>507824.02</v>
      </c>
      <c r="P12989" s="63"/>
      <c r="Q12989" s="63"/>
      <c r="R12989" s="63"/>
      <c r="S12989" s="63"/>
      <c r="T12989" s="63"/>
      <c r="U12989" s="63"/>
      <c r="V12989" s="63"/>
      <c r="W12989" s="63"/>
      <c r="X12989" s="63"/>
      <c r="Y12989" s="63"/>
      <c r="Z12989" s="62">
        <v>254400</v>
      </c>
      <c r="AA12989" s="62">
        <v>17937</v>
      </c>
      <c r="AB12989" s="62">
        <v>27.68</v>
      </c>
      <c r="AC12989" s="62">
        <v>4711.1099999999997</v>
      </c>
    </row>
    <row r="12990" spans="1:29" x14ac:dyDescent="0.25">
      <c r="A12990" s="61" t="s">
        <v>128</v>
      </c>
      <c r="B12990" s="61" t="s">
        <v>129</v>
      </c>
      <c r="C12990" s="62">
        <v>2009</v>
      </c>
      <c r="D12990" s="61" t="s">
        <v>75</v>
      </c>
      <c r="E12990" s="62">
        <v>10</v>
      </c>
      <c r="F12990" s="62">
        <v>367</v>
      </c>
      <c r="G12990" s="62">
        <v>129</v>
      </c>
      <c r="H12990" s="62">
        <v>1.08</v>
      </c>
      <c r="I12990" s="62">
        <v>36.700000000000003</v>
      </c>
      <c r="J12990" s="62">
        <v>341.31</v>
      </c>
      <c r="K12990" s="62">
        <v>0</v>
      </c>
      <c r="L12990" s="63"/>
      <c r="M12990" s="63"/>
      <c r="N12990" s="63"/>
      <c r="O12990" s="63"/>
      <c r="P12990" s="63"/>
      <c r="Q12990" s="63"/>
      <c r="R12990" s="63"/>
      <c r="S12990" s="63"/>
      <c r="T12990" s="63"/>
      <c r="U12990" s="63"/>
      <c r="V12990" s="63"/>
      <c r="W12990" s="63"/>
      <c r="X12990" s="63"/>
      <c r="Y12990" s="63"/>
      <c r="Z12990" s="62">
        <v>1755</v>
      </c>
      <c r="AA12990" s="62">
        <v>10678</v>
      </c>
      <c r="AB12990" s="62">
        <v>88.98</v>
      </c>
      <c r="AC12990" s="62">
        <v>175.5</v>
      </c>
    </row>
    <row r="12991" spans="1:29" ht="30" x14ac:dyDescent="0.25">
      <c r="A12991" s="61" t="s">
        <v>356</v>
      </c>
      <c r="B12991" s="61" t="s">
        <v>357</v>
      </c>
      <c r="C12991" s="62">
        <v>2017</v>
      </c>
      <c r="D12991" s="61" t="s">
        <v>99</v>
      </c>
      <c r="E12991" s="62">
        <v>48</v>
      </c>
      <c r="F12991" s="62">
        <v>442960</v>
      </c>
      <c r="G12991" s="62">
        <v>69663</v>
      </c>
      <c r="H12991" s="62">
        <v>120.94</v>
      </c>
      <c r="I12991" s="62">
        <v>9228.33</v>
      </c>
      <c r="J12991" s="62">
        <v>411952.8</v>
      </c>
      <c r="K12991" s="62">
        <v>0</v>
      </c>
      <c r="L12991" s="63"/>
      <c r="M12991" s="63"/>
      <c r="N12991" s="63"/>
      <c r="O12991" s="63"/>
      <c r="P12991" s="63"/>
      <c r="Q12991" s="63"/>
      <c r="R12991" s="63"/>
      <c r="S12991" s="63"/>
      <c r="T12991" s="63"/>
      <c r="U12991" s="63"/>
      <c r="V12991" s="63"/>
      <c r="W12991" s="63"/>
      <c r="X12991" s="63"/>
      <c r="Y12991" s="63"/>
      <c r="Z12991" s="62">
        <v>2053</v>
      </c>
      <c r="AA12991" s="62">
        <v>21953</v>
      </c>
      <c r="AB12991" s="62">
        <v>38.11</v>
      </c>
      <c r="AC12991" s="62">
        <v>42.77</v>
      </c>
    </row>
    <row r="12992" spans="1:29" x14ac:dyDescent="0.25">
      <c r="A12992" s="61" t="s">
        <v>126</v>
      </c>
      <c r="B12992" s="61" t="s">
        <v>127</v>
      </c>
      <c r="C12992" s="62">
        <v>2017</v>
      </c>
      <c r="D12992" s="61" t="s">
        <v>72</v>
      </c>
      <c r="E12992" s="62">
        <v>105</v>
      </c>
      <c r="F12992" s="62">
        <v>1133160</v>
      </c>
      <c r="G12992" s="62">
        <v>186127</v>
      </c>
      <c r="H12992" s="62">
        <v>147.72</v>
      </c>
      <c r="I12992" s="62">
        <v>10792</v>
      </c>
      <c r="J12992" s="62">
        <v>1053838.8</v>
      </c>
      <c r="K12992" s="62">
        <v>10425.799999999999</v>
      </c>
      <c r="L12992" s="62">
        <v>11391</v>
      </c>
      <c r="M12992" s="62">
        <v>9.0399999999999991</v>
      </c>
      <c r="N12992" s="62">
        <v>99.29</v>
      </c>
      <c r="O12992" s="62">
        <v>125727.85</v>
      </c>
      <c r="P12992" s="63"/>
      <c r="Q12992" s="63"/>
      <c r="R12992" s="63"/>
      <c r="S12992" s="63"/>
      <c r="T12992" s="63"/>
      <c r="U12992" s="63"/>
      <c r="V12992" s="63"/>
      <c r="W12992" s="63"/>
      <c r="X12992" s="63"/>
      <c r="Y12992" s="63"/>
      <c r="Z12992" s="62">
        <v>2856</v>
      </c>
      <c r="AA12992" s="62">
        <v>30063</v>
      </c>
      <c r="AB12992" s="62">
        <v>23.86</v>
      </c>
      <c r="AC12992" s="62">
        <v>27.2</v>
      </c>
    </row>
    <row r="12993" spans="1:29" x14ac:dyDescent="0.25">
      <c r="A12993" s="61" t="s">
        <v>210</v>
      </c>
      <c r="B12993" s="61" t="s">
        <v>211</v>
      </c>
      <c r="C12993" s="62">
        <v>2008</v>
      </c>
      <c r="D12993" s="61" t="s">
        <v>135</v>
      </c>
      <c r="E12993" s="62">
        <v>128</v>
      </c>
      <c r="F12993" s="62">
        <v>958668</v>
      </c>
      <c r="G12993" s="62">
        <v>199717</v>
      </c>
      <c r="H12993" s="62">
        <v>130.02000000000001</v>
      </c>
      <c r="I12993" s="62">
        <v>7489.59</v>
      </c>
      <c r="J12993" s="62">
        <v>891561.24</v>
      </c>
      <c r="K12993" s="62">
        <v>223063.67</v>
      </c>
      <c r="L12993" s="62">
        <v>154671</v>
      </c>
      <c r="M12993" s="62">
        <v>100.7</v>
      </c>
      <c r="N12993" s="62">
        <v>1742.68</v>
      </c>
      <c r="O12993" s="62">
        <v>2689991.75</v>
      </c>
      <c r="P12993" s="63"/>
      <c r="Q12993" s="63"/>
      <c r="R12993" s="63"/>
      <c r="S12993" s="63"/>
      <c r="T12993" s="63"/>
      <c r="U12993" s="63"/>
      <c r="V12993" s="63"/>
      <c r="W12993" s="63"/>
      <c r="X12993" s="63"/>
      <c r="Y12993" s="63"/>
      <c r="Z12993" s="62">
        <v>1500464.63</v>
      </c>
      <c r="AA12993" s="62">
        <v>221355</v>
      </c>
      <c r="AB12993" s="62">
        <v>144.11000000000001</v>
      </c>
      <c r="AC12993" s="62">
        <v>11722.38</v>
      </c>
    </row>
    <row r="12994" spans="1:29" ht="30" x14ac:dyDescent="0.25">
      <c r="A12994" s="61" t="s">
        <v>287</v>
      </c>
      <c r="B12994" s="61" t="s">
        <v>288</v>
      </c>
      <c r="C12994" s="62">
        <v>2009</v>
      </c>
      <c r="D12994" s="61" t="s">
        <v>150</v>
      </c>
      <c r="E12994" s="62">
        <v>8</v>
      </c>
      <c r="F12994" s="63"/>
      <c r="G12994" s="63"/>
      <c r="H12994" s="63"/>
      <c r="I12994" s="63"/>
      <c r="J12994" s="63"/>
      <c r="K12994" s="62">
        <v>0</v>
      </c>
      <c r="L12994" s="63"/>
      <c r="M12994" s="63"/>
      <c r="N12994" s="63"/>
      <c r="O12994" s="63"/>
      <c r="P12994" s="63"/>
      <c r="Q12994" s="63"/>
      <c r="R12994" s="63"/>
      <c r="S12994" s="63"/>
      <c r="T12994" s="63"/>
      <c r="U12994" s="63"/>
      <c r="V12994" s="63"/>
      <c r="W12994" s="63"/>
      <c r="X12994" s="63"/>
      <c r="Y12994" s="63"/>
      <c r="Z12994" s="62">
        <v>0</v>
      </c>
      <c r="AA12994" s="63"/>
      <c r="AB12994" s="63"/>
      <c r="AC12994" s="62">
        <v>0</v>
      </c>
    </row>
    <row r="12995" spans="1:29" ht="45" x14ac:dyDescent="0.25">
      <c r="A12995" s="61" t="s">
        <v>326</v>
      </c>
      <c r="B12995" s="61" t="s">
        <v>327</v>
      </c>
      <c r="C12995" s="62">
        <v>2003</v>
      </c>
      <c r="D12995" s="61" t="s">
        <v>94</v>
      </c>
      <c r="E12995" s="62">
        <v>10</v>
      </c>
      <c r="F12995" s="62">
        <v>48112</v>
      </c>
      <c r="G12995" s="62">
        <v>5163</v>
      </c>
      <c r="H12995" s="62">
        <v>43.03</v>
      </c>
      <c r="I12995" s="62">
        <v>4811.2</v>
      </c>
      <c r="J12995" s="62">
        <v>44744.160000000003</v>
      </c>
      <c r="K12995" s="62">
        <v>0</v>
      </c>
      <c r="L12995" s="63"/>
      <c r="M12995" s="63"/>
      <c r="N12995" s="63"/>
      <c r="O12995" s="63"/>
      <c r="P12995" s="62">
        <v>3446</v>
      </c>
      <c r="Q12995" s="62">
        <v>2804</v>
      </c>
      <c r="R12995" s="62">
        <v>23.37</v>
      </c>
      <c r="S12995" s="62">
        <v>344</v>
      </c>
      <c r="T12995" s="62">
        <v>43657.37</v>
      </c>
      <c r="U12995" s="63"/>
      <c r="V12995" s="63"/>
      <c r="W12995" s="63"/>
      <c r="X12995" s="63"/>
      <c r="Y12995" s="63"/>
      <c r="Z12995" s="62">
        <v>50000</v>
      </c>
      <c r="AA12995" s="62">
        <v>1681</v>
      </c>
      <c r="AB12995" s="62">
        <v>14.01</v>
      </c>
      <c r="AC12995" s="62">
        <v>5000</v>
      </c>
    </row>
    <row r="12996" spans="1:29" x14ac:dyDescent="0.25">
      <c r="A12996" s="61" t="s">
        <v>328</v>
      </c>
      <c r="B12996" s="61" t="s">
        <v>329</v>
      </c>
      <c r="C12996" s="62">
        <v>2015</v>
      </c>
      <c r="D12996" s="61" t="s">
        <v>298</v>
      </c>
      <c r="E12996" s="62">
        <v>12</v>
      </c>
      <c r="F12996" s="63"/>
      <c r="G12996" s="63"/>
      <c r="H12996" s="63"/>
      <c r="I12996" s="63"/>
      <c r="J12996" s="63"/>
      <c r="K12996" s="62">
        <v>0</v>
      </c>
      <c r="L12996" s="63"/>
      <c r="M12996" s="63"/>
      <c r="N12996" s="63"/>
      <c r="O12996" s="63"/>
      <c r="P12996" s="63"/>
      <c r="Q12996" s="63"/>
      <c r="R12996" s="63"/>
      <c r="S12996" s="63"/>
      <c r="T12996" s="63"/>
      <c r="U12996" s="63"/>
      <c r="V12996" s="63"/>
      <c r="W12996" s="63"/>
      <c r="X12996" s="63"/>
      <c r="Y12996" s="63"/>
      <c r="Z12996" s="62">
        <v>482.59</v>
      </c>
      <c r="AA12996" s="62">
        <v>2178</v>
      </c>
      <c r="AB12996" s="62">
        <v>15.13</v>
      </c>
      <c r="AC12996" s="62">
        <v>40.22</v>
      </c>
    </row>
    <row r="12997" spans="1:29" x14ac:dyDescent="0.25">
      <c r="A12997" s="61" t="s">
        <v>159</v>
      </c>
      <c r="B12997" s="61" t="s">
        <v>160</v>
      </c>
      <c r="C12997" s="62">
        <v>2014</v>
      </c>
      <c r="D12997" s="61" t="s">
        <v>150</v>
      </c>
      <c r="E12997" s="62">
        <v>16</v>
      </c>
      <c r="F12997" s="62">
        <v>56843</v>
      </c>
      <c r="G12997" s="62">
        <v>9217</v>
      </c>
      <c r="H12997" s="62">
        <v>48.01</v>
      </c>
      <c r="I12997" s="62">
        <v>3552.69</v>
      </c>
      <c r="J12997" s="62">
        <v>52863.99</v>
      </c>
      <c r="K12997" s="62">
        <v>0</v>
      </c>
      <c r="L12997" s="63"/>
      <c r="M12997" s="63"/>
      <c r="N12997" s="63"/>
      <c r="O12997" s="63"/>
      <c r="P12997" s="63"/>
      <c r="Q12997" s="63"/>
      <c r="R12997" s="63"/>
      <c r="S12997" s="63"/>
      <c r="T12997" s="63"/>
      <c r="U12997" s="63"/>
      <c r="V12997" s="63"/>
      <c r="W12997" s="63"/>
      <c r="X12997" s="63"/>
      <c r="Y12997" s="63"/>
      <c r="Z12997" s="62">
        <v>2338</v>
      </c>
      <c r="AA12997" s="62">
        <v>8718</v>
      </c>
      <c r="AB12997" s="62">
        <v>45.41</v>
      </c>
      <c r="AC12997" s="62">
        <v>146.13</v>
      </c>
    </row>
    <row r="12998" spans="1:29" x14ac:dyDescent="0.25">
      <c r="A12998" s="61" t="s">
        <v>196</v>
      </c>
      <c r="B12998" s="61" t="s">
        <v>197</v>
      </c>
      <c r="C12998" s="62">
        <v>2011</v>
      </c>
      <c r="D12998" s="61" t="s">
        <v>72</v>
      </c>
      <c r="E12998" s="62">
        <v>32</v>
      </c>
      <c r="F12998" s="62">
        <v>274720</v>
      </c>
      <c r="G12998" s="62">
        <v>41020</v>
      </c>
      <c r="H12998" s="62">
        <v>106.82</v>
      </c>
      <c r="I12998" s="62">
        <v>8585</v>
      </c>
      <c r="J12998" s="62">
        <v>255489.6</v>
      </c>
      <c r="K12998" s="62">
        <v>0</v>
      </c>
      <c r="L12998" s="63"/>
      <c r="M12998" s="63"/>
      <c r="N12998" s="63"/>
      <c r="O12998" s="63"/>
      <c r="P12998" s="63"/>
      <c r="Q12998" s="63"/>
      <c r="R12998" s="63"/>
      <c r="S12998" s="63"/>
      <c r="T12998" s="63"/>
      <c r="U12998" s="63"/>
      <c r="V12998" s="63"/>
      <c r="W12998" s="63"/>
      <c r="X12998" s="63"/>
      <c r="Y12998" s="63"/>
      <c r="Z12998" s="62">
        <v>75559</v>
      </c>
      <c r="AA12998" s="62">
        <v>41377</v>
      </c>
      <c r="AB12998" s="62">
        <v>107.75</v>
      </c>
      <c r="AC12998" s="62">
        <v>2361.2199999999998</v>
      </c>
    </row>
    <row r="12999" spans="1:29" ht="45" x14ac:dyDescent="0.25">
      <c r="A12999" s="61" t="s">
        <v>167</v>
      </c>
      <c r="B12999" s="61" t="s">
        <v>168</v>
      </c>
      <c r="C12999" s="62">
        <v>2018</v>
      </c>
      <c r="D12999" s="61" t="s">
        <v>78</v>
      </c>
      <c r="E12999" s="62">
        <v>36</v>
      </c>
      <c r="F12999" s="62">
        <v>92448</v>
      </c>
      <c r="G12999" s="62">
        <v>13524</v>
      </c>
      <c r="H12999" s="62">
        <v>31.31</v>
      </c>
      <c r="I12999" s="62">
        <v>2568</v>
      </c>
      <c r="J12999" s="62">
        <v>85976.639999999999</v>
      </c>
      <c r="K12999" s="62">
        <v>8034.92</v>
      </c>
      <c r="L12999" s="62">
        <v>11840</v>
      </c>
      <c r="M12999" s="62">
        <v>27.41</v>
      </c>
      <c r="N12999" s="62">
        <v>223.19</v>
      </c>
      <c r="O12999" s="62">
        <v>96895.48</v>
      </c>
      <c r="P12999" s="63"/>
      <c r="Q12999" s="63"/>
      <c r="R12999" s="63"/>
      <c r="S12999" s="63"/>
      <c r="T12999" s="63"/>
      <c r="U12999" s="63"/>
      <c r="V12999" s="63"/>
      <c r="W12999" s="63"/>
      <c r="X12999" s="63"/>
      <c r="Y12999" s="63"/>
      <c r="Z12999" s="62">
        <v>0</v>
      </c>
      <c r="AA12999" s="63"/>
      <c r="AB12999" s="63"/>
      <c r="AC12999" s="62">
        <v>0</v>
      </c>
    </row>
    <row r="13000" spans="1:29" x14ac:dyDescent="0.25">
      <c r="A13000" s="61" t="s">
        <v>190</v>
      </c>
      <c r="B13000" s="61" t="s">
        <v>191</v>
      </c>
      <c r="C13000" s="62">
        <v>2018</v>
      </c>
      <c r="D13000" s="61" t="s">
        <v>99</v>
      </c>
      <c r="E13000" s="62">
        <v>19</v>
      </c>
      <c r="F13000" s="62">
        <v>1048</v>
      </c>
      <c r="G13000" s="62">
        <v>7554</v>
      </c>
      <c r="H13000" s="62">
        <v>33.130000000000003</v>
      </c>
      <c r="I13000" s="62">
        <v>55.16</v>
      </c>
      <c r="J13000" s="62">
        <v>974.64</v>
      </c>
      <c r="K13000" s="62">
        <v>2319.11</v>
      </c>
      <c r="L13000" s="62">
        <v>4164</v>
      </c>
      <c r="M13000" s="62">
        <v>18.260000000000002</v>
      </c>
      <c r="N13000" s="63"/>
      <c r="O13000" s="63"/>
      <c r="P13000" s="63"/>
      <c r="Q13000" s="63"/>
      <c r="R13000" s="63"/>
      <c r="S13000" s="63"/>
      <c r="T13000" s="63"/>
      <c r="U13000" s="63"/>
      <c r="V13000" s="63"/>
      <c r="W13000" s="63"/>
      <c r="X13000" s="63"/>
      <c r="Y13000" s="63"/>
      <c r="Z13000" s="62">
        <v>48</v>
      </c>
      <c r="AA13000" s="62">
        <v>406</v>
      </c>
      <c r="AB13000" s="62">
        <v>1.78</v>
      </c>
      <c r="AC13000" s="62">
        <v>2.5299999999999998</v>
      </c>
    </row>
    <row r="13001" spans="1:29" ht="30" x14ac:dyDescent="0.25">
      <c r="A13001" s="61" t="s">
        <v>206</v>
      </c>
      <c r="B13001" s="61" t="s">
        <v>207</v>
      </c>
      <c r="C13001" s="62">
        <v>2011</v>
      </c>
      <c r="D13001" s="61" t="s">
        <v>99</v>
      </c>
      <c r="E13001" s="62">
        <v>60</v>
      </c>
      <c r="F13001" s="62">
        <v>155195</v>
      </c>
      <c r="G13001" s="62">
        <v>12823</v>
      </c>
      <c r="H13001" s="62">
        <v>17.809999999999999</v>
      </c>
      <c r="I13001" s="62">
        <v>2586.58</v>
      </c>
      <c r="J13001" s="62">
        <v>144331.35</v>
      </c>
      <c r="K13001" s="62">
        <v>0</v>
      </c>
      <c r="L13001" s="62">
        <v>6885</v>
      </c>
      <c r="M13001" s="62">
        <v>9.56</v>
      </c>
      <c r="N13001" s="63"/>
      <c r="O13001" s="63"/>
      <c r="P13001" s="63"/>
      <c r="Q13001" s="63"/>
      <c r="R13001" s="63"/>
      <c r="S13001" s="63"/>
      <c r="T13001" s="63"/>
      <c r="U13001" s="63"/>
      <c r="V13001" s="63"/>
      <c r="W13001" s="63"/>
      <c r="X13001" s="63"/>
      <c r="Y13001" s="63"/>
      <c r="Z13001" s="62">
        <v>0</v>
      </c>
      <c r="AA13001" s="63"/>
      <c r="AB13001" s="63"/>
      <c r="AC13001" s="62">
        <v>0</v>
      </c>
    </row>
    <row r="13002" spans="1:29" ht="30" x14ac:dyDescent="0.25">
      <c r="A13002" s="61" t="s">
        <v>255</v>
      </c>
      <c r="B13002" s="61" t="s">
        <v>256</v>
      </c>
      <c r="C13002" s="62">
        <v>2009</v>
      </c>
      <c r="D13002" s="61" t="s">
        <v>99</v>
      </c>
      <c r="E13002" s="62">
        <v>40</v>
      </c>
      <c r="F13002" s="62">
        <v>335160</v>
      </c>
      <c r="G13002" s="62">
        <v>67876</v>
      </c>
      <c r="H13002" s="62">
        <v>141.41</v>
      </c>
      <c r="I13002" s="62">
        <v>8379</v>
      </c>
      <c r="J13002" s="62">
        <v>311698.8</v>
      </c>
      <c r="K13002" s="62">
        <v>0</v>
      </c>
      <c r="L13002" s="63"/>
      <c r="M13002" s="63"/>
      <c r="N13002" s="63"/>
      <c r="O13002" s="63"/>
      <c r="P13002" s="63"/>
      <c r="Q13002" s="63"/>
      <c r="R13002" s="63"/>
      <c r="S13002" s="63"/>
      <c r="T13002" s="63"/>
      <c r="U13002" s="63"/>
      <c r="V13002" s="63"/>
      <c r="W13002" s="63"/>
      <c r="X13002" s="63"/>
      <c r="Y13002" s="63"/>
      <c r="Z13002" s="62">
        <v>891</v>
      </c>
      <c r="AA13002" s="62">
        <v>8795</v>
      </c>
      <c r="AB13002" s="62">
        <v>18.32</v>
      </c>
      <c r="AC13002" s="62">
        <v>22.28</v>
      </c>
    </row>
    <row r="13003" spans="1:29" x14ac:dyDescent="0.25">
      <c r="A13003" s="61" t="s">
        <v>84</v>
      </c>
      <c r="B13003" s="61" t="s">
        <v>85</v>
      </c>
      <c r="C13003" s="62">
        <v>2013</v>
      </c>
      <c r="D13003" s="61" t="s">
        <v>78</v>
      </c>
      <c r="E13003" s="62">
        <v>25</v>
      </c>
      <c r="F13003" s="62">
        <v>70136</v>
      </c>
      <c r="G13003" s="62">
        <v>18930</v>
      </c>
      <c r="H13003" s="62">
        <v>63.1</v>
      </c>
      <c r="I13003" s="62">
        <v>2805.44</v>
      </c>
      <c r="J13003" s="62">
        <v>65226.48</v>
      </c>
      <c r="K13003" s="62">
        <v>14193</v>
      </c>
      <c r="L13003" s="62">
        <v>5707</v>
      </c>
      <c r="M13003" s="62">
        <v>19.02</v>
      </c>
      <c r="N13003" s="62">
        <v>567.72</v>
      </c>
      <c r="O13003" s="62">
        <v>171157.64</v>
      </c>
      <c r="P13003" s="63"/>
      <c r="Q13003" s="63"/>
      <c r="R13003" s="63"/>
      <c r="S13003" s="63"/>
      <c r="T13003" s="63"/>
      <c r="U13003" s="63"/>
      <c r="V13003" s="63"/>
      <c r="W13003" s="63"/>
      <c r="X13003" s="63"/>
      <c r="Y13003" s="63"/>
      <c r="Z13003" s="62">
        <v>505</v>
      </c>
      <c r="AA13003" s="62">
        <v>2586</v>
      </c>
      <c r="AB13003" s="62">
        <v>8.6199999999999992</v>
      </c>
      <c r="AC13003" s="62">
        <v>20.2</v>
      </c>
    </row>
    <row r="13004" spans="1:29" ht="30" x14ac:dyDescent="0.25">
      <c r="A13004" s="61" t="s">
        <v>218</v>
      </c>
      <c r="B13004" s="61" t="s">
        <v>219</v>
      </c>
      <c r="C13004" s="62">
        <v>2006</v>
      </c>
      <c r="D13004" s="61" t="s">
        <v>89</v>
      </c>
      <c r="E13004" s="62">
        <v>100</v>
      </c>
      <c r="F13004" s="62">
        <v>1096880</v>
      </c>
      <c r="G13004" s="62">
        <v>134145</v>
      </c>
      <c r="H13004" s="62">
        <v>111.79</v>
      </c>
      <c r="I13004" s="62">
        <v>10968.8</v>
      </c>
      <c r="J13004" s="62">
        <v>1020098.4</v>
      </c>
      <c r="K13004" s="62">
        <v>0</v>
      </c>
      <c r="L13004" s="63"/>
      <c r="M13004" s="63"/>
      <c r="N13004" s="63"/>
      <c r="O13004" s="63"/>
      <c r="P13004" s="63"/>
      <c r="Q13004" s="63"/>
      <c r="R13004" s="63"/>
      <c r="S13004" s="63"/>
      <c r="T13004" s="63"/>
      <c r="U13004" s="63"/>
      <c r="V13004" s="63"/>
      <c r="W13004" s="63"/>
      <c r="X13004" s="63"/>
      <c r="Y13004" s="63"/>
      <c r="Z13004" s="62">
        <v>311600</v>
      </c>
      <c r="AA13004" s="62">
        <v>28557</v>
      </c>
      <c r="AB13004" s="62">
        <v>23.8</v>
      </c>
      <c r="AC13004" s="62">
        <v>3116</v>
      </c>
    </row>
    <row r="13005" spans="1:29" x14ac:dyDescent="0.25">
      <c r="A13005" s="61" t="s">
        <v>263</v>
      </c>
      <c r="B13005" s="61" t="s">
        <v>264</v>
      </c>
      <c r="C13005" s="62">
        <v>2013</v>
      </c>
      <c r="D13005" s="61" t="s">
        <v>78</v>
      </c>
      <c r="E13005" s="62">
        <v>155</v>
      </c>
      <c r="F13005" s="62">
        <v>1522145</v>
      </c>
      <c r="G13005" s="62">
        <v>176547</v>
      </c>
      <c r="H13005" s="62">
        <v>94.92</v>
      </c>
      <c r="I13005" s="62">
        <v>9820.2900000000009</v>
      </c>
      <c r="J13005" s="62">
        <v>1415594.85</v>
      </c>
      <c r="K13005" s="62">
        <v>15782.78</v>
      </c>
      <c r="L13005" s="62">
        <v>20518</v>
      </c>
      <c r="M13005" s="62">
        <v>11.03</v>
      </c>
      <c r="N13005" s="62">
        <v>101.82</v>
      </c>
      <c r="O13005" s="62">
        <v>190329.27</v>
      </c>
      <c r="P13005" s="63"/>
      <c r="Q13005" s="63"/>
      <c r="R13005" s="63"/>
      <c r="S13005" s="63"/>
      <c r="T13005" s="63"/>
      <c r="U13005" s="63"/>
      <c r="V13005" s="63"/>
      <c r="W13005" s="63"/>
      <c r="X13005" s="63"/>
      <c r="Y13005" s="63"/>
      <c r="Z13005" s="62">
        <v>1633100</v>
      </c>
      <c r="AA13005" s="62">
        <v>88291</v>
      </c>
      <c r="AB13005" s="62">
        <v>47.47</v>
      </c>
      <c r="AC13005" s="62">
        <v>10536.13</v>
      </c>
    </row>
    <row r="13006" spans="1:29" ht="30" x14ac:dyDescent="0.25">
      <c r="A13006" s="61" t="s">
        <v>255</v>
      </c>
      <c r="B13006" s="61" t="s">
        <v>256</v>
      </c>
      <c r="C13006" s="62">
        <v>2015</v>
      </c>
      <c r="D13006" s="61" t="s">
        <v>86</v>
      </c>
      <c r="E13006" s="62">
        <v>110</v>
      </c>
      <c r="F13006" s="62">
        <v>61569</v>
      </c>
      <c r="G13006" s="62">
        <v>18691</v>
      </c>
      <c r="H13006" s="62">
        <v>14.16</v>
      </c>
      <c r="I13006" s="62">
        <v>559.72</v>
      </c>
      <c r="J13006" s="62">
        <v>57259.17</v>
      </c>
      <c r="K13006" s="62">
        <v>50972.84</v>
      </c>
      <c r="L13006" s="62">
        <v>68287</v>
      </c>
      <c r="M13006" s="62">
        <v>51.73</v>
      </c>
      <c r="N13006" s="62">
        <v>463.39</v>
      </c>
      <c r="O13006" s="62">
        <v>614696.79</v>
      </c>
      <c r="P13006" s="63"/>
      <c r="Q13006" s="63"/>
      <c r="R13006" s="63"/>
      <c r="S13006" s="63"/>
      <c r="T13006" s="63"/>
      <c r="U13006" s="63"/>
      <c r="V13006" s="63"/>
      <c r="W13006" s="63"/>
      <c r="X13006" s="63"/>
      <c r="Y13006" s="63"/>
      <c r="Z13006" s="62">
        <v>11861</v>
      </c>
      <c r="AA13006" s="62">
        <v>212636</v>
      </c>
      <c r="AB13006" s="62">
        <v>161.09</v>
      </c>
      <c r="AC13006" s="62">
        <v>107.83</v>
      </c>
    </row>
    <row r="13007" spans="1:29" ht="30" x14ac:dyDescent="0.25">
      <c r="A13007" s="61" t="s">
        <v>182</v>
      </c>
      <c r="B13007" s="61" t="s">
        <v>183</v>
      </c>
      <c r="C13007" s="62">
        <v>2008</v>
      </c>
      <c r="D13007" s="61" t="s">
        <v>86</v>
      </c>
      <c r="E13007" s="62">
        <v>10</v>
      </c>
      <c r="F13007" s="63"/>
      <c r="G13007" s="63"/>
      <c r="H13007" s="63"/>
      <c r="I13007" s="63"/>
      <c r="J13007" s="63"/>
      <c r="K13007" s="62">
        <v>0</v>
      </c>
      <c r="L13007" s="63"/>
      <c r="M13007" s="63"/>
      <c r="N13007" s="63"/>
      <c r="O13007" s="63"/>
      <c r="P13007" s="63"/>
      <c r="Q13007" s="63"/>
      <c r="R13007" s="63"/>
      <c r="S13007" s="63"/>
      <c r="T13007" s="63"/>
      <c r="U13007" s="63"/>
      <c r="V13007" s="63"/>
      <c r="W13007" s="63"/>
      <c r="X13007" s="63"/>
      <c r="Y13007" s="63"/>
      <c r="Z13007" s="62">
        <v>176946</v>
      </c>
      <c r="AA13007" s="62">
        <v>14071</v>
      </c>
      <c r="AB13007" s="62">
        <v>117.26</v>
      </c>
      <c r="AC13007" s="62">
        <v>17694.599999999999</v>
      </c>
    </row>
    <row r="13008" spans="1:29" ht="30" x14ac:dyDescent="0.25">
      <c r="A13008" s="61" t="s">
        <v>153</v>
      </c>
      <c r="B13008" s="61" t="s">
        <v>154</v>
      </c>
      <c r="C13008" s="62">
        <v>2010</v>
      </c>
      <c r="D13008" s="61" t="s">
        <v>94</v>
      </c>
      <c r="E13008" s="62">
        <v>16</v>
      </c>
      <c r="F13008" s="62">
        <v>7271</v>
      </c>
      <c r="G13008" s="62">
        <v>1265</v>
      </c>
      <c r="H13008" s="62">
        <v>6.59</v>
      </c>
      <c r="I13008" s="62">
        <v>454.44</v>
      </c>
      <c r="J13008" s="62">
        <v>6762.03</v>
      </c>
      <c r="K13008" s="62">
        <v>2650.82</v>
      </c>
      <c r="L13008" s="62">
        <v>3154</v>
      </c>
      <c r="M13008" s="62">
        <v>16.43</v>
      </c>
      <c r="N13008" s="63"/>
      <c r="O13008" s="63"/>
      <c r="P13008" s="63"/>
      <c r="Q13008" s="63"/>
      <c r="R13008" s="63"/>
      <c r="S13008" s="63"/>
      <c r="T13008" s="63"/>
      <c r="U13008" s="63"/>
      <c r="V13008" s="63"/>
      <c r="W13008" s="63"/>
      <c r="X13008" s="63"/>
      <c r="Y13008" s="63"/>
      <c r="Z13008" s="62">
        <v>0</v>
      </c>
      <c r="AA13008" s="63"/>
      <c r="AB13008" s="63"/>
      <c r="AC13008" s="62">
        <v>0</v>
      </c>
    </row>
    <row r="13009" spans="1:29" ht="45" x14ac:dyDescent="0.25">
      <c r="A13009" s="61" t="s">
        <v>326</v>
      </c>
      <c r="B13009" s="61" t="s">
        <v>327</v>
      </c>
      <c r="C13009" s="62">
        <v>2014</v>
      </c>
      <c r="D13009" s="61" t="s">
        <v>75</v>
      </c>
      <c r="E13009" s="62">
        <v>4</v>
      </c>
      <c r="F13009" s="62">
        <v>16349</v>
      </c>
      <c r="G13009" s="62">
        <v>2684</v>
      </c>
      <c r="H13009" s="62">
        <v>55.92</v>
      </c>
      <c r="I13009" s="62">
        <v>4087.25</v>
      </c>
      <c r="J13009" s="62">
        <v>15204.57</v>
      </c>
      <c r="K13009" s="62">
        <v>0</v>
      </c>
      <c r="L13009" s="63"/>
      <c r="M13009" s="63"/>
      <c r="N13009" s="63"/>
      <c r="O13009" s="63"/>
      <c r="P13009" s="63"/>
      <c r="Q13009" s="63"/>
      <c r="R13009" s="63"/>
      <c r="S13009" s="63"/>
      <c r="T13009" s="63"/>
      <c r="U13009" s="62">
        <v>2076</v>
      </c>
      <c r="V13009" s="62">
        <v>6915</v>
      </c>
      <c r="W13009" s="62">
        <v>144.06</v>
      </c>
      <c r="X13009" s="62">
        <v>519</v>
      </c>
      <c r="Y13009" s="62">
        <v>46469.18</v>
      </c>
      <c r="Z13009" s="62">
        <v>22500</v>
      </c>
      <c r="AA13009" s="62">
        <v>2057</v>
      </c>
      <c r="AB13009" s="62">
        <v>42.85</v>
      </c>
      <c r="AC13009" s="62">
        <v>5625</v>
      </c>
    </row>
    <row r="13010" spans="1:29" x14ac:dyDescent="0.25">
      <c r="A13010" s="61" t="s">
        <v>235</v>
      </c>
      <c r="B13010" s="61" t="s">
        <v>236</v>
      </c>
      <c r="C13010" s="62">
        <v>2008</v>
      </c>
      <c r="D13010" s="61" t="s">
        <v>83</v>
      </c>
      <c r="E13010" s="62">
        <v>1</v>
      </c>
      <c r="F13010" s="63"/>
      <c r="G13010" s="63"/>
      <c r="H13010" s="63"/>
      <c r="I13010" s="63"/>
      <c r="J13010" s="63"/>
      <c r="K13010" s="62">
        <v>0</v>
      </c>
      <c r="L13010" s="63"/>
      <c r="M13010" s="63"/>
      <c r="N13010" s="63"/>
      <c r="O13010" s="63"/>
      <c r="P13010" s="63"/>
      <c r="Q13010" s="63"/>
      <c r="R13010" s="63"/>
      <c r="S13010" s="63"/>
      <c r="T13010" s="63"/>
      <c r="U13010" s="62">
        <v>412</v>
      </c>
      <c r="V13010" s="62">
        <v>1135</v>
      </c>
      <c r="W13010" s="62">
        <v>94.58</v>
      </c>
      <c r="X13010" s="62">
        <v>412</v>
      </c>
      <c r="Y13010" s="62">
        <v>9222.2099999999991</v>
      </c>
      <c r="Z13010" s="62">
        <v>4800</v>
      </c>
      <c r="AA13010" s="62">
        <v>144</v>
      </c>
      <c r="AB13010" s="62">
        <v>12</v>
      </c>
      <c r="AC13010" s="62">
        <v>4800</v>
      </c>
    </row>
    <row r="13011" spans="1:29" x14ac:dyDescent="0.25">
      <c r="A13011" s="61" t="s">
        <v>178</v>
      </c>
      <c r="B13011" s="61" t="s">
        <v>179</v>
      </c>
      <c r="C13011" s="62">
        <v>2016</v>
      </c>
      <c r="D13011" s="61" t="s">
        <v>94</v>
      </c>
      <c r="E13011" s="62">
        <v>10</v>
      </c>
      <c r="F13011" s="62">
        <v>3721</v>
      </c>
      <c r="G13011" s="62">
        <v>1171</v>
      </c>
      <c r="H13011" s="62">
        <v>9.76</v>
      </c>
      <c r="I13011" s="62">
        <v>372.1</v>
      </c>
      <c r="J13011" s="62">
        <v>3460.53</v>
      </c>
      <c r="K13011" s="62">
        <v>437.44</v>
      </c>
      <c r="L13011" s="62">
        <v>543</v>
      </c>
      <c r="M13011" s="62">
        <v>4.53</v>
      </c>
      <c r="N13011" s="62">
        <v>43.74</v>
      </c>
      <c r="O13011" s="62">
        <v>5275.21</v>
      </c>
      <c r="P13011" s="63"/>
      <c r="Q13011" s="63"/>
      <c r="R13011" s="63"/>
      <c r="S13011" s="63"/>
      <c r="T13011" s="63"/>
      <c r="U13011" s="63"/>
      <c r="V13011" s="63"/>
      <c r="W13011" s="63"/>
      <c r="X13011" s="63"/>
      <c r="Y13011" s="63"/>
      <c r="Z13011" s="62">
        <v>0.7</v>
      </c>
      <c r="AA13011" s="62">
        <v>4683</v>
      </c>
      <c r="AB13011" s="62">
        <v>39.03</v>
      </c>
      <c r="AC13011" s="62">
        <v>7.0000000000000007E-2</v>
      </c>
    </row>
    <row r="13012" spans="1:29" x14ac:dyDescent="0.25">
      <c r="A13012" s="61" t="s">
        <v>84</v>
      </c>
      <c r="B13012" s="61" t="s">
        <v>85</v>
      </c>
      <c r="C13012" s="62">
        <v>2012</v>
      </c>
      <c r="D13012" s="61" t="s">
        <v>135</v>
      </c>
      <c r="E13012" s="62">
        <v>26</v>
      </c>
      <c r="F13012" s="62">
        <v>5286</v>
      </c>
      <c r="G13012" s="62">
        <v>1216</v>
      </c>
      <c r="H13012" s="62">
        <v>3.9</v>
      </c>
      <c r="I13012" s="62">
        <v>203.31</v>
      </c>
      <c r="J13012" s="62">
        <v>4915.9799999999996</v>
      </c>
      <c r="K13012" s="62">
        <v>631</v>
      </c>
      <c r="L13012" s="62">
        <v>949</v>
      </c>
      <c r="M13012" s="62">
        <v>3.04</v>
      </c>
      <c r="N13012" s="63"/>
      <c r="O13012" s="63"/>
      <c r="P13012" s="63"/>
      <c r="Q13012" s="63"/>
      <c r="R13012" s="63"/>
      <c r="S13012" s="63"/>
      <c r="T13012" s="63"/>
      <c r="U13012" s="63"/>
      <c r="V13012" s="63"/>
      <c r="W13012" s="63"/>
      <c r="X13012" s="63"/>
      <c r="Y13012" s="63"/>
      <c r="Z13012" s="62">
        <v>1804</v>
      </c>
      <c r="AA13012" s="62">
        <v>8444</v>
      </c>
      <c r="AB13012" s="62">
        <v>27.06</v>
      </c>
      <c r="AC13012" s="62">
        <v>69.38</v>
      </c>
    </row>
    <row r="13013" spans="1:29" x14ac:dyDescent="0.25">
      <c r="A13013" s="61" t="s">
        <v>200</v>
      </c>
      <c r="B13013" s="61" t="s">
        <v>201</v>
      </c>
      <c r="C13013" s="62">
        <v>2006</v>
      </c>
      <c r="D13013" s="61" t="s">
        <v>78</v>
      </c>
      <c r="E13013" s="62">
        <v>56</v>
      </c>
      <c r="F13013" s="62">
        <v>433000</v>
      </c>
      <c r="G13013" s="62">
        <v>114861</v>
      </c>
      <c r="H13013" s="62">
        <v>170.92</v>
      </c>
      <c r="I13013" s="62">
        <v>7732.14</v>
      </c>
      <c r="J13013" s="62">
        <v>402690</v>
      </c>
      <c r="K13013" s="62">
        <v>0</v>
      </c>
      <c r="L13013" s="63"/>
      <c r="M13013" s="63"/>
      <c r="N13013" s="63"/>
      <c r="O13013" s="63"/>
      <c r="P13013" s="63"/>
      <c r="Q13013" s="63"/>
      <c r="R13013" s="63"/>
      <c r="S13013" s="63"/>
      <c r="T13013" s="63"/>
      <c r="U13013" s="63"/>
      <c r="V13013" s="63"/>
      <c r="W13013" s="63"/>
      <c r="X13013" s="63"/>
      <c r="Y13013" s="63"/>
      <c r="Z13013" s="62">
        <v>0</v>
      </c>
      <c r="AA13013" s="63"/>
      <c r="AB13013" s="63"/>
      <c r="AC13013" s="62">
        <v>0</v>
      </c>
    </row>
    <row r="13014" spans="1:29" x14ac:dyDescent="0.25">
      <c r="A13014" s="61" t="s">
        <v>263</v>
      </c>
      <c r="B13014" s="61" t="s">
        <v>264</v>
      </c>
      <c r="C13014" s="62">
        <v>2017</v>
      </c>
      <c r="D13014" s="61" t="s">
        <v>94</v>
      </c>
      <c r="E13014" s="62">
        <v>6</v>
      </c>
      <c r="F13014" s="63"/>
      <c r="G13014" s="63"/>
      <c r="H13014" s="63"/>
      <c r="I13014" s="63"/>
      <c r="J13014" s="63"/>
      <c r="K13014" s="62">
        <v>0</v>
      </c>
      <c r="L13014" s="63"/>
      <c r="M13014" s="63"/>
      <c r="N13014" s="63"/>
      <c r="O13014" s="63"/>
      <c r="P13014" s="63"/>
      <c r="Q13014" s="63"/>
      <c r="R13014" s="63"/>
      <c r="S13014" s="63"/>
      <c r="T13014" s="63"/>
      <c r="U13014" s="63"/>
      <c r="V13014" s="63"/>
      <c r="W13014" s="63"/>
      <c r="X13014" s="63"/>
      <c r="Y13014" s="63"/>
      <c r="Z13014" s="62">
        <v>318598</v>
      </c>
      <c r="AA13014" s="62">
        <v>8883</v>
      </c>
      <c r="AB13014" s="62">
        <v>123.38</v>
      </c>
      <c r="AC13014" s="62">
        <v>53099.67</v>
      </c>
    </row>
    <row r="13015" spans="1:29" ht="30" x14ac:dyDescent="0.25">
      <c r="A13015" s="61" t="s">
        <v>498</v>
      </c>
      <c r="B13015" s="61" t="s">
        <v>499</v>
      </c>
      <c r="C13015" s="62">
        <v>2012</v>
      </c>
      <c r="D13015" s="61" t="s">
        <v>83</v>
      </c>
      <c r="E13015" s="62">
        <v>1</v>
      </c>
      <c r="F13015" s="63"/>
      <c r="G13015" s="63"/>
      <c r="H13015" s="63"/>
      <c r="I13015" s="63"/>
      <c r="J13015" s="63"/>
      <c r="K13015" s="62">
        <v>0</v>
      </c>
      <c r="L13015" s="63"/>
      <c r="M13015" s="63"/>
      <c r="N13015" s="63"/>
      <c r="O13015" s="63"/>
      <c r="P13015" s="63"/>
      <c r="Q13015" s="63"/>
      <c r="R13015" s="63"/>
      <c r="S13015" s="63"/>
      <c r="T13015" s="63"/>
      <c r="U13015" s="63"/>
      <c r="V13015" s="63"/>
      <c r="W13015" s="63"/>
      <c r="X13015" s="63"/>
      <c r="Y13015" s="63"/>
      <c r="Z13015" s="62">
        <v>0</v>
      </c>
      <c r="AA13015" s="63"/>
      <c r="AB13015" s="63"/>
      <c r="AC13015" s="62">
        <v>0</v>
      </c>
    </row>
    <row r="13016" spans="1:29" x14ac:dyDescent="0.25">
      <c r="A13016" s="61" t="s">
        <v>140</v>
      </c>
      <c r="B13016" s="61" t="s">
        <v>141</v>
      </c>
      <c r="C13016" s="62">
        <v>2016</v>
      </c>
      <c r="D13016" s="61" t="s">
        <v>86</v>
      </c>
      <c r="E13016" s="62">
        <v>78</v>
      </c>
      <c r="F13016" s="62">
        <v>83578</v>
      </c>
      <c r="G13016" s="62">
        <v>12142</v>
      </c>
      <c r="H13016" s="62">
        <v>12.97</v>
      </c>
      <c r="I13016" s="62">
        <v>1071.51</v>
      </c>
      <c r="J13016" s="62">
        <v>77727.539999999994</v>
      </c>
      <c r="K13016" s="62">
        <v>53816.68</v>
      </c>
      <c r="L13016" s="62">
        <v>41646</v>
      </c>
      <c r="M13016" s="62">
        <v>44.49</v>
      </c>
      <c r="N13016" s="62">
        <v>689.96</v>
      </c>
      <c r="O13016" s="62">
        <v>648991.52</v>
      </c>
      <c r="P13016" s="63"/>
      <c r="Q13016" s="63"/>
      <c r="R13016" s="63"/>
      <c r="S13016" s="63"/>
      <c r="T13016" s="63"/>
      <c r="U13016" s="63"/>
      <c r="V13016" s="63"/>
      <c r="W13016" s="63"/>
      <c r="X13016" s="63"/>
      <c r="Y13016" s="63"/>
      <c r="Z13016" s="62">
        <v>5165</v>
      </c>
      <c r="AA13016" s="62">
        <v>61638</v>
      </c>
      <c r="AB13016" s="62">
        <v>65.849999999999994</v>
      </c>
      <c r="AC13016" s="62">
        <v>66.22</v>
      </c>
    </row>
    <row r="13017" spans="1:29" ht="30" x14ac:dyDescent="0.25">
      <c r="A13017" s="61" t="s">
        <v>450</v>
      </c>
      <c r="B13017" s="61" t="s">
        <v>451</v>
      </c>
      <c r="C13017" s="62">
        <v>2008</v>
      </c>
      <c r="D13017" s="61" t="s">
        <v>99</v>
      </c>
      <c r="E13017" s="62">
        <v>64</v>
      </c>
      <c r="F13017" s="62">
        <v>17120</v>
      </c>
      <c r="G13017" s="62">
        <v>2488</v>
      </c>
      <c r="H13017" s="62">
        <v>3.24</v>
      </c>
      <c r="I13017" s="62">
        <v>267.5</v>
      </c>
      <c r="J13017" s="62">
        <v>15921.6</v>
      </c>
      <c r="K13017" s="62">
        <v>0</v>
      </c>
      <c r="L13017" s="62">
        <v>4715</v>
      </c>
      <c r="M13017" s="62">
        <v>6.14</v>
      </c>
      <c r="N13017" s="63"/>
      <c r="O13017" s="63"/>
      <c r="P13017" s="63"/>
      <c r="Q13017" s="63"/>
      <c r="R13017" s="63"/>
      <c r="S13017" s="63"/>
      <c r="T13017" s="63"/>
      <c r="U13017" s="63"/>
      <c r="V13017" s="63"/>
      <c r="W13017" s="63"/>
      <c r="X13017" s="63"/>
      <c r="Y13017" s="63"/>
      <c r="Z13017" s="62">
        <v>0</v>
      </c>
      <c r="AA13017" s="63"/>
      <c r="AB13017" s="63"/>
      <c r="AC13017" s="62">
        <v>0</v>
      </c>
    </row>
    <row r="13018" spans="1:29" x14ac:dyDescent="0.25">
      <c r="A13018" s="61" t="s">
        <v>79</v>
      </c>
      <c r="B13018" s="61" t="s">
        <v>80</v>
      </c>
      <c r="C13018" s="62">
        <v>2017</v>
      </c>
      <c r="D13018" s="61" t="s">
        <v>373</v>
      </c>
      <c r="E13018" s="62">
        <v>8</v>
      </c>
      <c r="F13018" s="63"/>
      <c r="G13018" s="63"/>
      <c r="H13018" s="63"/>
      <c r="I13018" s="63"/>
      <c r="J13018" s="63"/>
      <c r="K13018" s="62">
        <v>0</v>
      </c>
      <c r="L13018" s="63"/>
      <c r="M13018" s="63"/>
      <c r="N13018" s="63"/>
      <c r="O13018" s="63"/>
      <c r="P13018" s="63"/>
      <c r="Q13018" s="63"/>
      <c r="R13018" s="63"/>
      <c r="S13018" s="63"/>
      <c r="T13018" s="63"/>
      <c r="U13018" s="63"/>
      <c r="V13018" s="63"/>
      <c r="W13018" s="63"/>
      <c r="X13018" s="63"/>
      <c r="Y13018" s="63"/>
      <c r="Z13018" s="62">
        <v>0</v>
      </c>
      <c r="AA13018" s="63"/>
      <c r="AB13018" s="63"/>
      <c r="AC13018" s="62">
        <v>0</v>
      </c>
    </row>
    <row r="13019" spans="1:29" ht="30" x14ac:dyDescent="0.25">
      <c r="A13019" s="61" t="s">
        <v>176</v>
      </c>
      <c r="B13019" s="61" t="s">
        <v>177</v>
      </c>
      <c r="C13019" s="62">
        <v>2014</v>
      </c>
      <c r="D13019" s="61" t="s">
        <v>75</v>
      </c>
      <c r="E13019" s="62">
        <v>10</v>
      </c>
      <c r="F13019" s="63"/>
      <c r="G13019" s="63"/>
      <c r="H13019" s="63"/>
      <c r="I13019" s="63"/>
      <c r="J13019" s="63"/>
      <c r="K13019" s="62">
        <v>0</v>
      </c>
      <c r="L13019" s="63"/>
      <c r="M13019" s="63"/>
      <c r="N13019" s="63"/>
      <c r="O13019" s="63"/>
      <c r="P13019" s="63"/>
      <c r="Q13019" s="63"/>
      <c r="R13019" s="63"/>
      <c r="S13019" s="63"/>
      <c r="T13019" s="63"/>
      <c r="U13019" s="63"/>
      <c r="V13019" s="63"/>
      <c r="W13019" s="63"/>
      <c r="X13019" s="63"/>
      <c r="Y13019" s="63"/>
      <c r="Z13019" s="62">
        <v>457</v>
      </c>
      <c r="AA13019" s="62">
        <v>4932</v>
      </c>
      <c r="AB13019" s="62">
        <v>41.1</v>
      </c>
      <c r="AC13019" s="62">
        <v>45.7</v>
      </c>
    </row>
    <row r="13020" spans="1:29" ht="30" x14ac:dyDescent="0.25">
      <c r="A13020" s="61" t="s">
        <v>171</v>
      </c>
      <c r="B13020" s="61" t="s">
        <v>172</v>
      </c>
      <c r="C13020" s="62">
        <v>2009</v>
      </c>
      <c r="D13020" s="61" t="s">
        <v>86</v>
      </c>
      <c r="E13020" s="62">
        <v>80</v>
      </c>
      <c r="F13020" s="62">
        <v>24975</v>
      </c>
      <c r="G13020" s="62">
        <v>5984</v>
      </c>
      <c r="H13020" s="62">
        <v>6.23</v>
      </c>
      <c r="I13020" s="62">
        <v>312.19</v>
      </c>
      <c r="J13020" s="62">
        <v>23226.75</v>
      </c>
      <c r="K13020" s="62">
        <v>1710.96</v>
      </c>
      <c r="L13020" s="62">
        <v>2782</v>
      </c>
      <c r="M13020" s="62">
        <v>2.9</v>
      </c>
      <c r="N13020" s="63"/>
      <c r="O13020" s="63"/>
      <c r="P13020" s="63"/>
      <c r="Q13020" s="63"/>
      <c r="R13020" s="63"/>
      <c r="S13020" s="63"/>
      <c r="T13020" s="63"/>
      <c r="U13020" s="63"/>
      <c r="V13020" s="63"/>
      <c r="W13020" s="63"/>
      <c r="X13020" s="63"/>
      <c r="Y13020" s="63"/>
      <c r="Z13020" s="62">
        <v>6089</v>
      </c>
      <c r="AA13020" s="62">
        <v>505389</v>
      </c>
      <c r="AB13020" s="62">
        <v>526.45000000000005</v>
      </c>
      <c r="AC13020" s="62">
        <v>76.11</v>
      </c>
    </row>
    <row r="13021" spans="1:29" ht="30" x14ac:dyDescent="0.25">
      <c r="A13021" s="61" t="s">
        <v>233</v>
      </c>
      <c r="B13021" s="61" t="s">
        <v>234</v>
      </c>
      <c r="C13021" s="62">
        <v>2003</v>
      </c>
      <c r="D13021" s="61" t="s">
        <v>301</v>
      </c>
      <c r="E13021" s="62">
        <v>56</v>
      </c>
      <c r="F13021" s="62">
        <v>93840</v>
      </c>
      <c r="G13021" s="62">
        <v>9120</v>
      </c>
      <c r="H13021" s="62">
        <v>13.57</v>
      </c>
      <c r="I13021" s="62">
        <v>1675.71</v>
      </c>
      <c r="J13021" s="62">
        <v>87271.2</v>
      </c>
      <c r="K13021" s="62">
        <v>2660.52</v>
      </c>
      <c r="L13021" s="62">
        <v>3090</v>
      </c>
      <c r="M13021" s="62">
        <v>4.5999999999999996</v>
      </c>
      <c r="N13021" s="63"/>
      <c r="O13021" s="63"/>
      <c r="P13021" s="63"/>
      <c r="Q13021" s="63"/>
      <c r="R13021" s="63"/>
      <c r="S13021" s="63"/>
      <c r="T13021" s="63"/>
      <c r="U13021" s="63"/>
      <c r="V13021" s="63"/>
      <c r="W13021" s="63"/>
      <c r="X13021" s="63"/>
      <c r="Y13021" s="63"/>
      <c r="Z13021" s="62">
        <v>895.66</v>
      </c>
      <c r="AA13021" s="62">
        <v>6466</v>
      </c>
      <c r="AB13021" s="62">
        <v>9.6199999999999992</v>
      </c>
      <c r="AC13021" s="62">
        <v>15.99</v>
      </c>
    </row>
    <row r="13022" spans="1:29" ht="30" x14ac:dyDescent="0.25">
      <c r="A13022" s="61" t="s">
        <v>269</v>
      </c>
      <c r="B13022" s="61" t="s">
        <v>270</v>
      </c>
      <c r="C13022" s="62">
        <v>2011</v>
      </c>
      <c r="D13022" s="61" t="s">
        <v>226</v>
      </c>
      <c r="E13022" s="62">
        <v>59</v>
      </c>
      <c r="F13022" s="62">
        <v>487500</v>
      </c>
      <c r="G13022" s="62">
        <v>78161</v>
      </c>
      <c r="H13022" s="62">
        <v>110.4</v>
      </c>
      <c r="I13022" s="62">
        <v>8262.7099999999991</v>
      </c>
      <c r="J13022" s="62">
        <v>453375</v>
      </c>
      <c r="K13022" s="62">
        <v>6593.6</v>
      </c>
      <c r="L13022" s="62">
        <v>11083</v>
      </c>
      <c r="M13022" s="62">
        <v>15.65</v>
      </c>
      <c r="N13022" s="62">
        <v>111.76</v>
      </c>
      <c r="O13022" s="62">
        <v>79514.179999999993</v>
      </c>
      <c r="P13022" s="63"/>
      <c r="Q13022" s="63"/>
      <c r="R13022" s="63"/>
      <c r="S13022" s="63"/>
      <c r="T13022" s="63"/>
      <c r="U13022" s="63"/>
      <c r="V13022" s="63"/>
      <c r="W13022" s="63"/>
      <c r="X13022" s="63"/>
      <c r="Y13022" s="63"/>
      <c r="Z13022" s="62">
        <v>180900</v>
      </c>
      <c r="AA13022" s="62">
        <v>7548</v>
      </c>
      <c r="AB13022" s="62">
        <v>10.66</v>
      </c>
      <c r="AC13022" s="62">
        <v>3066.1</v>
      </c>
    </row>
    <row r="13023" spans="1:29" x14ac:dyDescent="0.25">
      <c r="A13023" s="61" t="s">
        <v>190</v>
      </c>
      <c r="B13023" s="61" t="s">
        <v>191</v>
      </c>
      <c r="C13023" s="62">
        <v>2010</v>
      </c>
      <c r="D13023" s="61" t="s">
        <v>75</v>
      </c>
      <c r="E13023" s="62">
        <v>12</v>
      </c>
      <c r="F13023" s="63"/>
      <c r="G13023" s="63"/>
      <c r="H13023" s="63"/>
      <c r="I13023" s="63"/>
      <c r="J13023" s="63"/>
      <c r="K13023" s="62">
        <v>0</v>
      </c>
      <c r="L13023" s="63"/>
      <c r="M13023" s="63"/>
      <c r="N13023" s="63"/>
      <c r="O13023" s="63"/>
      <c r="P13023" s="63"/>
      <c r="Q13023" s="63"/>
      <c r="R13023" s="63"/>
      <c r="S13023" s="63"/>
      <c r="T13023" s="63"/>
      <c r="U13023" s="63"/>
      <c r="V13023" s="63"/>
      <c r="W13023" s="63"/>
      <c r="X13023" s="63"/>
      <c r="Y13023" s="63"/>
      <c r="Z13023" s="62">
        <v>763</v>
      </c>
      <c r="AA13023" s="62">
        <v>6772</v>
      </c>
      <c r="AB13023" s="62">
        <v>47.03</v>
      </c>
      <c r="AC13023" s="62">
        <v>63.58</v>
      </c>
    </row>
    <row r="13024" spans="1:29" ht="30" x14ac:dyDescent="0.25">
      <c r="A13024" s="61" t="s">
        <v>255</v>
      </c>
      <c r="B13024" s="61" t="s">
        <v>256</v>
      </c>
      <c r="C13024" s="62">
        <v>2016</v>
      </c>
      <c r="D13024" s="61" t="s">
        <v>99</v>
      </c>
      <c r="E13024" s="62">
        <v>40</v>
      </c>
      <c r="F13024" s="62">
        <v>348580</v>
      </c>
      <c r="G13024" s="62">
        <v>78645</v>
      </c>
      <c r="H13024" s="62">
        <v>163.84</v>
      </c>
      <c r="I13024" s="62">
        <v>8714.5</v>
      </c>
      <c r="J13024" s="62">
        <v>324179.40000000002</v>
      </c>
      <c r="K13024" s="62">
        <v>0</v>
      </c>
      <c r="L13024" s="63"/>
      <c r="M13024" s="63"/>
      <c r="N13024" s="63"/>
      <c r="O13024" s="63"/>
      <c r="P13024" s="63"/>
      <c r="Q13024" s="63"/>
      <c r="R13024" s="63"/>
      <c r="S13024" s="63"/>
      <c r="T13024" s="63"/>
      <c r="U13024" s="63"/>
      <c r="V13024" s="63"/>
      <c r="W13024" s="63"/>
      <c r="X13024" s="63"/>
      <c r="Y13024" s="63"/>
      <c r="Z13024" s="62">
        <v>1865</v>
      </c>
      <c r="AA13024" s="62">
        <v>28145</v>
      </c>
      <c r="AB13024" s="62">
        <v>58.64</v>
      </c>
      <c r="AC13024" s="62">
        <v>46.63</v>
      </c>
    </row>
    <row r="13025" spans="1:29" ht="30" x14ac:dyDescent="0.25">
      <c r="A13025" s="61" t="s">
        <v>206</v>
      </c>
      <c r="B13025" s="61" t="s">
        <v>207</v>
      </c>
      <c r="C13025" s="62">
        <v>2004</v>
      </c>
      <c r="D13025" s="61" t="s">
        <v>99</v>
      </c>
      <c r="E13025" s="62">
        <v>60</v>
      </c>
      <c r="F13025" s="62">
        <v>146646</v>
      </c>
      <c r="G13025" s="62">
        <v>18857</v>
      </c>
      <c r="H13025" s="62">
        <v>26.19</v>
      </c>
      <c r="I13025" s="62">
        <v>2444.1</v>
      </c>
      <c r="J13025" s="62">
        <v>136380.78</v>
      </c>
      <c r="K13025" s="62">
        <v>0</v>
      </c>
      <c r="L13025" s="63"/>
      <c r="M13025" s="63"/>
      <c r="N13025" s="63"/>
      <c r="O13025" s="63"/>
      <c r="P13025" s="63"/>
      <c r="Q13025" s="63"/>
      <c r="R13025" s="63"/>
      <c r="S13025" s="63"/>
      <c r="T13025" s="63"/>
      <c r="U13025" s="63"/>
      <c r="V13025" s="63"/>
      <c r="W13025" s="63"/>
      <c r="X13025" s="63"/>
      <c r="Y13025" s="63"/>
      <c r="Z13025" s="62">
        <v>127600</v>
      </c>
      <c r="AA13025" s="62">
        <v>2503</v>
      </c>
      <c r="AB13025" s="62">
        <v>3.48</v>
      </c>
      <c r="AC13025" s="62">
        <v>2126.67</v>
      </c>
    </row>
    <row r="13026" spans="1:29" ht="30" x14ac:dyDescent="0.25">
      <c r="A13026" s="61" t="s">
        <v>233</v>
      </c>
      <c r="B13026" s="61" t="s">
        <v>234</v>
      </c>
      <c r="C13026" s="62">
        <v>2004</v>
      </c>
      <c r="D13026" s="61" t="s">
        <v>78</v>
      </c>
      <c r="E13026" s="62">
        <v>52</v>
      </c>
      <c r="F13026" s="62">
        <v>30933</v>
      </c>
      <c r="G13026" s="62">
        <v>4259</v>
      </c>
      <c r="H13026" s="62">
        <v>6.83</v>
      </c>
      <c r="I13026" s="62">
        <v>594.87</v>
      </c>
      <c r="J13026" s="62">
        <v>28767.69</v>
      </c>
      <c r="K13026" s="62">
        <v>33203.69</v>
      </c>
      <c r="L13026" s="62">
        <v>30610</v>
      </c>
      <c r="M13026" s="62">
        <v>49.05</v>
      </c>
      <c r="N13026" s="62">
        <v>638.53</v>
      </c>
      <c r="O13026" s="62">
        <v>400413.21</v>
      </c>
      <c r="P13026" s="63"/>
      <c r="Q13026" s="63"/>
      <c r="R13026" s="63"/>
      <c r="S13026" s="63"/>
      <c r="T13026" s="63"/>
      <c r="U13026" s="63"/>
      <c r="V13026" s="63"/>
      <c r="W13026" s="63"/>
      <c r="X13026" s="63"/>
      <c r="Y13026" s="63"/>
      <c r="Z13026" s="62">
        <v>1175.06</v>
      </c>
      <c r="AA13026" s="62">
        <v>8756</v>
      </c>
      <c r="AB13026" s="62">
        <v>14.03</v>
      </c>
      <c r="AC13026" s="62">
        <v>22.6</v>
      </c>
    </row>
    <row r="13027" spans="1:29" ht="30" x14ac:dyDescent="0.25">
      <c r="A13027" s="61" t="s">
        <v>361</v>
      </c>
      <c r="B13027" s="61" t="s">
        <v>362</v>
      </c>
      <c r="C13027" s="62">
        <v>2006</v>
      </c>
      <c r="D13027" s="61" t="s">
        <v>99</v>
      </c>
      <c r="E13027" s="62">
        <v>64</v>
      </c>
      <c r="F13027" s="62">
        <v>527920</v>
      </c>
      <c r="G13027" s="62">
        <v>75636</v>
      </c>
      <c r="H13027" s="62">
        <v>98.48</v>
      </c>
      <c r="I13027" s="62">
        <v>8248.75</v>
      </c>
      <c r="J13027" s="62">
        <v>490965.6</v>
      </c>
      <c r="K13027" s="62">
        <v>0</v>
      </c>
      <c r="L13027" s="63"/>
      <c r="M13027" s="63"/>
      <c r="N13027" s="63"/>
      <c r="O13027" s="63"/>
      <c r="P13027" s="63"/>
      <c r="Q13027" s="63"/>
      <c r="R13027" s="63"/>
      <c r="S13027" s="63"/>
      <c r="T13027" s="63"/>
      <c r="U13027" s="63"/>
      <c r="V13027" s="63"/>
      <c r="W13027" s="63"/>
      <c r="X13027" s="63"/>
      <c r="Y13027" s="63"/>
      <c r="Z13027" s="62">
        <v>179.13</v>
      </c>
      <c r="AA13027" s="62">
        <v>14051</v>
      </c>
      <c r="AB13027" s="62">
        <v>18.3</v>
      </c>
      <c r="AC13027" s="62">
        <v>2.8</v>
      </c>
    </row>
    <row r="13028" spans="1:29" x14ac:dyDescent="0.25">
      <c r="A13028" s="61" t="s">
        <v>192</v>
      </c>
      <c r="B13028" s="61" t="s">
        <v>193</v>
      </c>
      <c r="C13028" s="62">
        <v>2017</v>
      </c>
      <c r="D13028" s="61" t="s">
        <v>72</v>
      </c>
      <c r="E13028" s="62">
        <v>35</v>
      </c>
      <c r="F13028" s="62">
        <v>38718</v>
      </c>
      <c r="G13028" s="62">
        <v>8552</v>
      </c>
      <c r="H13028" s="62">
        <v>20.36</v>
      </c>
      <c r="I13028" s="62">
        <v>1106.23</v>
      </c>
      <c r="J13028" s="62">
        <v>36007.74</v>
      </c>
      <c r="K13028" s="62">
        <v>5729.39</v>
      </c>
      <c r="L13028" s="62">
        <v>5361</v>
      </c>
      <c r="M13028" s="62">
        <v>12.76</v>
      </c>
      <c r="N13028" s="62">
        <v>163.69999999999999</v>
      </c>
      <c r="O13028" s="62">
        <v>69092.42</v>
      </c>
      <c r="P13028" s="63"/>
      <c r="Q13028" s="63"/>
      <c r="R13028" s="63"/>
      <c r="S13028" s="63"/>
      <c r="T13028" s="63"/>
      <c r="U13028" s="63"/>
      <c r="V13028" s="63"/>
      <c r="W13028" s="63"/>
      <c r="X13028" s="63"/>
      <c r="Y13028" s="63"/>
      <c r="Z13028" s="62">
        <v>111200</v>
      </c>
      <c r="AA13028" s="62">
        <v>2344</v>
      </c>
      <c r="AB13028" s="62">
        <v>5.58</v>
      </c>
      <c r="AC13028" s="62">
        <v>3177.14</v>
      </c>
    </row>
    <row r="13029" spans="1:29" x14ac:dyDescent="0.25">
      <c r="A13029" s="61" t="s">
        <v>196</v>
      </c>
      <c r="B13029" s="61" t="s">
        <v>197</v>
      </c>
      <c r="C13029" s="62">
        <v>2018</v>
      </c>
      <c r="D13029" s="61" t="s">
        <v>72</v>
      </c>
      <c r="E13029" s="62">
        <v>32</v>
      </c>
      <c r="F13029" s="62">
        <v>196160</v>
      </c>
      <c r="G13029" s="62">
        <v>36499</v>
      </c>
      <c r="H13029" s="62">
        <v>95.05</v>
      </c>
      <c r="I13029" s="62">
        <v>6130</v>
      </c>
      <c r="J13029" s="62">
        <v>182428.79999999999</v>
      </c>
      <c r="K13029" s="62">
        <v>0</v>
      </c>
      <c r="L13029" s="62">
        <v>0</v>
      </c>
      <c r="M13029" s="62">
        <v>0</v>
      </c>
      <c r="N13029" s="62">
        <v>0</v>
      </c>
      <c r="O13029" s="62">
        <v>0</v>
      </c>
      <c r="P13029" s="63"/>
      <c r="Q13029" s="63"/>
      <c r="R13029" s="63"/>
      <c r="S13029" s="63"/>
      <c r="T13029" s="63"/>
      <c r="U13029" s="63"/>
      <c r="V13029" s="63"/>
      <c r="W13029" s="63"/>
      <c r="X13029" s="63"/>
      <c r="Y13029" s="63"/>
      <c r="Z13029" s="62">
        <v>8189</v>
      </c>
      <c r="AA13029" s="62">
        <v>3270</v>
      </c>
      <c r="AB13029" s="62">
        <v>8.52</v>
      </c>
      <c r="AC13029" s="62">
        <v>255.91</v>
      </c>
    </row>
    <row r="13030" spans="1:29" x14ac:dyDescent="0.25">
      <c r="A13030" s="61" t="s">
        <v>157</v>
      </c>
      <c r="B13030" s="61" t="s">
        <v>158</v>
      </c>
      <c r="C13030" s="62">
        <v>2015</v>
      </c>
      <c r="D13030" s="61" t="s">
        <v>83</v>
      </c>
      <c r="E13030" s="62">
        <v>18</v>
      </c>
      <c r="F13030" s="62">
        <v>5782</v>
      </c>
      <c r="G13030" s="62">
        <v>1290</v>
      </c>
      <c r="H13030" s="62">
        <v>5.97</v>
      </c>
      <c r="I13030" s="62">
        <v>321.22000000000003</v>
      </c>
      <c r="J13030" s="62">
        <v>5377.26</v>
      </c>
      <c r="K13030" s="62">
        <v>19.399999999999999</v>
      </c>
      <c r="L13030" s="62">
        <v>33</v>
      </c>
      <c r="M13030" s="62">
        <v>0.15</v>
      </c>
      <c r="N13030" s="62">
        <v>1.08</v>
      </c>
      <c r="O13030" s="62">
        <v>233.93</v>
      </c>
      <c r="P13030" s="63"/>
      <c r="Q13030" s="63"/>
      <c r="R13030" s="63"/>
      <c r="S13030" s="63"/>
      <c r="T13030" s="63"/>
      <c r="U13030" s="63"/>
      <c r="V13030" s="63"/>
      <c r="W13030" s="63"/>
      <c r="X13030" s="63"/>
      <c r="Y13030" s="63"/>
      <c r="Z13030" s="62">
        <v>106.83</v>
      </c>
      <c r="AA13030" s="62">
        <v>1266</v>
      </c>
      <c r="AB13030" s="62">
        <v>5.86</v>
      </c>
      <c r="AC13030" s="62">
        <v>5.94</v>
      </c>
    </row>
    <row r="13031" spans="1:29" ht="30" x14ac:dyDescent="0.25">
      <c r="A13031" s="61" t="s">
        <v>194</v>
      </c>
      <c r="B13031" s="61" t="s">
        <v>195</v>
      </c>
      <c r="C13031" s="62">
        <v>2018</v>
      </c>
      <c r="D13031" s="61" t="s">
        <v>89</v>
      </c>
      <c r="E13031" s="62">
        <v>60</v>
      </c>
      <c r="F13031" s="62">
        <v>245920</v>
      </c>
      <c r="G13031" s="62">
        <v>42902</v>
      </c>
      <c r="H13031" s="62">
        <v>59.59</v>
      </c>
      <c r="I13031" s="62">
        <v>4098.67</v>
      </c>
      <c r="J13031" s="62">
        <v>228705.6</v>
      </c>
      <c r="K13031" s="62">
        <v>0</v>
      </c>
      <c r="L13031" s="62">
        <v>4662</v>
      </c>
      <c r="M13031" s="62">
        <v>6.48</v>
      </c>
      <c r="N13031" s="62">
        <v>0</v>
      </c>
      <c r="O13031" s="62">
        <v>0</v>
      </c>
      <c r="P13031" s="63"/>
      <c r="Q13031" s="63"/>
      <c r="R13031" s="63"/>
      <c r="S13031" s="63"/>
      <c r="T13031" s="63"/>
      <c r="U13031" s="63"/>
      <c r="V13031" s="63"/>
      <c r="W13031" s="63"/>
      <c r="X13031" s="63"/>
      <c r="Y13031" s="63"/>
      <c r="Z13031" s="62">
        <v>1200</v>
      </c>
      <c r="AA13031" s="62">
        <v>25628</v>
      </c>
      <c r="AB13031" s="62">
        <v>35.590000000000003</v>
      </c>
      <c r="AC13031" s="62">
        <v>20</v>
      </c>
    </row>
    <row r="13032" spans="1:29" ht="30" x14ac:dyDescent="0.25">
      <c r="A13032" s="61" t="s">
        <v>255</v>
      </c>
      <c r="B13032" s="61" t="s">
        <v>256</v>
      </c>
      <c r="C13032" s="62">
        <v>2008</v>
      </c>
      <c r="D13032" s="61" t="s">
        <v>86</v>
      </c>
      <c r="E13032" s="62">
        <v>110</v>
      </c>
      <c r="F13032" s="62">
        <v>121224</v>
      </c>
      <c r="G13032" s="62">
        <v>28498</v>
      </c>
      <c r="H13032" s="62">
        <v>21.59</v>
      </c>
      <c r="I13032" s="62">
        <v>1102.04</v>
      </c>
      <c r="J13032" s="62">
        <v>112738.32</v>
      </c>
      <c r="K13032" s="62">
        <v>59666.34</v>
      </c>
      <c r="L13032" s="62">
        <v>48022</v>
      </c>
      <c r="M13032" s="62">
        <v>36.380000000000003</v>
      </c>
      <c r="N13032" s="62">
        <v>542.41999999999996</v>
      </c>
      <c r="O13032" s="62">
        <v>719534.33</v>
      </c>
      <c r="P13032" s="63"/>
      <c r="Q13032" s="63"/>
      <c r="R13032" s="63"/>
      <c r="S13032" s="63"/>
      <c r="T13032" s="63"/>
      <c r="U13032" s="62">
        <v>95171</v>
      </c>
      <c r="V13032" s="62">
        <v>217331</v>
      </c>
      <c r="W13032" s="62">
        <v>164.64</v>
      </c>
      <c r="X13032" s="62">
        <v>865</v>
      </c>
      <c r="Y13032" s="62">
        <v>2130307.66</v>
      </c>
      <c r="Z13032" s="62">
        <v>8429</v>
      </c>
      <c r="AA13032" s="62">
        <v>124147</v>
      </c>
      <c r="AB13032" s="62">
        <v>94.05</v>
      </c>
      <c r="AC13032" s="62">
        <v>76.63</v>
      </c>
    </row>
    <row r="13033" spans="1:29" ht="45" x14ac:dyDescent="0.25">
      <c r="A13033" s="61" t="s">
        <v>344</v>
      </c>
      <c r="B13033" s="61" t="s">
        <v>345</v>
      </c>
      <c r="C13033" s="62">
        <v>2015</v>
      </c>
      <c r="D13033" s="61" t="s">
        <v>78</v>
      </c>
      <c r="E13033" s="62">
        <v>40</v>
      </c>
      <c r="F13033" s="62">
        <v>163571</v>
      </c>
      <c r="G13033" s="62">
        <v>23181</v>
      </c>
      <c r="H13033" s="62">
        <v>48.29</v>
      </c>
      <c r="I13033" s="62">
        <v>4089.28</v>
      </c>
      <c r="J13033" s="62">
        <v>152121.03</v>
      </c>
      <c r="K13033" s="62">
        <v>15562.56</v>
      </c>
      <c r="L13033" s="62">
        <v>19370</v>
      </c>
      <c r="M13033" s="62">
        <v>40.35</v>
      </c>
      <c r="N13033" s="62">
        <v>389.06</v>
      </c>
      <c r="O13033" s="62">
        <v>187673.59</v>
      </c>
      <c r="P13033" s="63"/>
      <c r="Q13033" s="63"/>
      <c r="R13033" s="63"/>
      <c r="S13033" s="63"/>
      <c r="T13033" s="63"/>
      <c r="U13033" s="63"/>
      <c r="V13033" s="63"/>
      <c r="W13033" s="63"/>
      <c r="X13033" s="63"/>
      <c r="Y13033" s="63"/>
      <c r="Z13033" s="62">
        <v>913</v>
      </c>
      <c r="AA13033" s="62">
        <v>4879</v>
      </c>
      <c r="AB13033" s="62">
        <v>10.16</v>
      </c>
      <c r="AC13033" s="62">
        <v>22.83</v>
      </c>
    </row>
    <row r="13034" spans="1:29" ht="30" x14ac:dyDescent="0.25">
      <c r="A13034" s="61" t="s">
        <v>171</v>
      </c>
      <c r="B13034" s="61" t="s">
        <v>172</v>
      </c>
      <c r="C13034" s="62">
        <v>2018</v>
      </c>
      <c r="D13034" s="61" t="s">
        <v>419</v>
      </c>
      <c r="E13034" s="62">
        <v>6</v>
      </c>
      <c r="F13034" s="62">
        <v>5450</v>
      </c>
      <c r="G13034" s="62">
        <v>1058</v>
      </c>
      <c r="H13034" s="62">
        <v>14.69</v>
      </c>
      <c r="I13034" s="62">
        <v>908.33</v>
      </c>
      <c r="J13034" s="62">
        <v>5068.5</v>
      </c>
      <c r="K13034" s="62">
        <v>0</v>
      </c>
      <c r="L13034" s="63"/>
      <c r="M13034" s="63"/>
      <c r="N13034" s="63"/>
      <c r="O13034" s="63"/>
      <c r="P13034" s="63"/>
      <c r="Q13034" s="63"/>
      <c r="R13034" s="63"/>
      <c r="S13034" s="63"/>
      <c r="T13034" s="63"/>
      <c r="U13034" s="63"/>
      <c r="V13034" s="63"/>
      <c r="W13034" s="63"/>
      <c r="X13034" s="63"/>
      <c r="Y13034" s="63"/>
      <c r="Z13034" s="62">
        <v>561</v>
      </c>
      <c r="AA13034" s="62">
        <v>7087</v>
      </c>
      <c r="AB13034" s="62">
        <v>98.43</v>
      </c>
      <c r="AC13034" s="62">
        <v>93.5</v>
      </c>
    </row>
    <row r="13035" spans="1:29" ht="30" x14ac:dyDescent="0.25">
      <c r="A13035" s="61" t="s">
        <v>269</v>
      </c>
      <c r="B13035" s="61" t="s">
        <v>270</v>
      </c>
      <c r="C13035" s="62">
        <v>2010</v>
      </c>
      <c r="D13035" s="61" t="s">
        <v>75</v>
      </c>
      <c r="E13035" s="62">
        <v>15</v>
      </c>
      <c r="F13035" s="62">
        <v>182640</v>
      </c>
      <c r="G13035" s="62">
        <v>29832</v>
      </c>
      <c r="H13035" s="62">
        <v>165.73</v>
      </c>
      <c r="I13035" s="62">
        <v>12176</v>
      </c>
      <c r="J13035" s="62">
        <v>169855.2</v>
      </c>
      <c r="K13035" s="62">
        <v>0</v>
      </c>
      <c r="L13035" s="63"/>
      <c r="M13035" s="63"/>
      <c r="N13035" s="63"/>
      <c r="O13035" s="63"/>
      <c r="P13035" s="63"/>
      <c r="Q13035" s="63"/>
      <c r="R13035" s="63"/>
      <c r="S13035" s="63"/>
      <c r="T13035" s="63"/>
      <c r="U13035" s="63"/>
      <c r="V13035" s="63"/>
      <c r="W13035" s="63"/>
      <c r="X13035" s="63"/>
      <c r="Y13035" s="63"/>
      <c r="Z13035" s="62">
        <v>62600</v>
      </c>
      <c r="AA13035" s="62">
        <v>2520</v>
      </c>
      <c r="AB13035" s="62">
        <v>14</v>
      </c>
      <c r="AC13035" s="62">
        <v>4173.33</v>
      </c>
    </row>
    <row r="13036" spans="1:29" x14ac:dyDescent="0.25">
      <c r="A13036" s="61" t="s">
        <v>79</v>
      </c>
      <c r="B13036" s="61" t="s">
        <v>80</v>
      </c>
      <c r="C13036" s="62">
        <v>2010</v>
      </c>
      <c r="D13036" s="61" t="s">
        <v>373</v>
      </c>
      <c r="E13036" s="62">
        <v>8</v>
      </c>
      <c r="F13036" s="63"/>
      <c r="G13036" s="63"/>
      <c r="H13036" s="63"/>
      <c r="I13036" s="63"/>
      <c r="J13036" s="63"/>
      <c r="K13036" s="62">
        <v>0</v>
      </c>
      <c r="L13036" s="63"/>
      <c r="M13036" s="63"/>
      <c r="N13036" s="63"/>
      <c r="O13036" s="63"/>
      <c r="P13036" s="63"/>
      <c r="Q13036" s="63"/>
      <c r="R13036" s="63"/>
      <c r="S13036" s="63"/>
      <c r="T13036" s="63"/>
      <c r="U13036" s="63"/>
      <c r="V13036" s="63"/>
      <c r="W13036" s="63"/>
      <c r="X13036" s="63"/>
      <c r="Y13036" s="63"/>
      <c r="Z13036" s="62">
        <v>0</v>
      </c>
      <c r="AA13036" s="63"/>
      <c r="AB13036" s="63"/>
      <c r="AC13036" s="62">
        <v>0</v>
      </c>
    </row>
    <row r="13037" spans="1:29" x14ac:dyDescent="0.25">
      <c r="A13037" s="61" t="s">
        <v>102</v>
      </c>
      <c r="B13037" s="61" t="s">
        <v>103</v>
      </c>
      <c r="C13037" s="62">
        <v>2018</v>
      </c>
      <c r="D13037" s="61" t="s">
        <v>75</v>
      </c>
      <c r="E13037" s="62">
        <v>20</v>
      </c>
      <c r="F13037" s="62">
        <v>11549</v>
      </c>
      <c r="G13037" s="62">
        <v>2570</v>
      </c>
      <c r="H13037" s="62">
        <v>10.71</v>
      </c>
      <c r="I13037" s="62">
        <v>577.45000000000005</v>
      </c>
      <c r="J13037" s="62">
        <v>10740.57</v>
      </c>
      <c r="K13037" s="62">
        <v>0</v>
      </c>
      <c r="L13037" s="63"/>
      <c r="M13037" s="63"/>
      <c r="N13037" s="63"/>
      <c r="O13037" s="63"/>
      <c r="P13037" s="63"/>
      <c r="Q13037" s="63"/>
      <c r="R13037" s="63"/>
      <c r="S13037" s="63"/>
      <c r="T13037" s="63"/>
      <c r="U13037" s="63"/>
      <c r="V13037" s="63"/>
      <c r="W13037" s="63"/>
      <c r="X13037" s="63"/>
      <c r="Y13037" s="63"/>
      <c r="Z13037" s="62">
        <v>1946</v>
      </c>
      <c r="AA13037" s="62">
        <v>36818</v>
      </c>
      <c r="AB13037" s="62">
        <v>153.41</v>
      </c>
      <c r="AC13037" s="62">
        <v>97.3</v>
      </c>
    </row>
    <row r="13038" spans="1:29" x14ac:dyDescent="0.25">
      <c r="A13038" s="61" t="s">
        <v>306</v>
      </c>
      <c r="B13038" s="61" t="s">
        <v>307</v>
      </c>
      <c r="C13038" s="62">
        <v>2014</v>
      </c>
      <c r="D13038" s="61" t="s">
        <v>99</v>
      </c>
      <c r="E13038" s="62">
        <v>41</v>
      </c>
      <c r="F13038" s="62">
        <v>305760</v>
      </c>
      <c r="G13038" s="62">
        <v>47890</v>
      </c>
      <c r="H13038" s="62">
        <v>97.34</v>
      </c>
      <c r="I13038" s="62">
        <v>7457.56</v>
      </c>
      <c r="J13038" s="62">
        <v>284356.8</v>
      </c>
      <c r="K13038" s="62">
        <v>0</v>
      </c>
      <c r="L13038" s="63"/>
      <c r="M13038" s="63"/>
      <c r="N13038" s="63"/>
      <c r="O13038" s="63"/>
      <c r="P13038" s="63"/>
      <c r="Q13038" s="63"/>
      <c r="R13038" s="63"/>
      <c r="S13038" s="63"/>
      <c r="T13038" s="63"/>
      <c r="U13038" s="63"/>
      <c r="V13038" s="63"/>
      <c r="W13038" s="63"/>
      <c r="X13038" s="63"/>
      <c r="Y13038" s="63"/>
      <c r="Z13038" s="62">
        <v>878.28</v>
      </c>
      <c r="AA13038" s="62">
        <v>10872</v>
      </c>
      <c r="AB13038" s="62">
        <v>22.1</v>
      </c>
      <c r="AC13038" s="62">
        <v>21.42</v>
      </c>
    </row>
    <row r="13039" spans="1:29" ht="30" x14ac:dyDescent="0.25">
      <c r="A13039" s="61" t="s">
        <v>446</v>
      </c>
      <c r="B13039" s="61" t="s">
        <v>447</v>
      </c>
      <c r="C13039" s="62">
        <v>2009</v>
      </c>
      <c r="D13039" s="61" t="s">
        <v>75</v>
      </c>
      <c r="E13039" s="62">
        <v>14</v>
      </c>
      <c r="F13039" s="62">
        <v>303</v>
      </c>
      <c r="G13039" s="62">
        <v>173</v>
      </c>
      <c r="H13039" s="62">
        <v>1.03</v>
      </c>
      <c r="I13039" s="62">
        <v>21.64</v>
      </c>
      <c r="J13039" s="62">
        <v>281.79000000000002</v>
      </c>
      <c r="K13039" s="62">
        <v>0</v>
      </c>
      <c r="L13039" s="63"/>
      <c r="M13039" s="63"/>
      <c r="N13039" s="63"/>
      <c r="O13039" s="63"/>
      <c r="P13039" s="63"/>
      <c r="Q13039" s="63"/>
      <c r="R13039" s="63"/>
      <c r="S13039" s="63"/>
      <c r="T13039" s="63"/>
      <c r="U13039" s="63"/>
      <c r="V13039" s="63"/>
      <c r="W13039" s="63"/>
      <c r="X13039" s="63"/>
      <c r="Y13039" s="63"/>
      <c r="Z13039" s="62">
        <v>1814282</v>
      </c>
      <c r="AA13039" s="62">
        <v>85398</v>
      </c>
      <c r="AB13039" s="62">
        <v>508.32</v>
      </c>
      <c r="AC13039" s="62">
        <v>129591.57</v>
      </c>
    </row>
    <row r="13040" spans="1:29" ht="30" x14ac:dyDescent="0.25">
      <c r="A13040" s="61" t="s">
        <v>171</v>
      </c>
      <c r="B13040" s="61" t="s">
        <v>172</v>
      </c>
      <c r="C13040" s="62">
        <v>2016</v>
      </c>
      <c r="D13040" s="61" t="s">
        <v>86</v>
      </c>
      <c r="E13040" s="62">
        <v>80</v>
      </c>
      <c r="F13040" s="62">
        <v>32498</v>
      </c>
      <c r="G13040" s="62">
        <v>8162</v>
      </c>
      <c r="H13040" s="62">
        <v>8.5</v>
      </c>
      <c r="I13040" s="62">
        <v>406.23</v>
      </c>
      <c r="J13040" s="62">
        <v>30223.14</v>
      </c>
      <c r="K13040" s="62">
        <v>590.69000000000005</v>
      </c>
      <c r="L13040" s="62">
        <v>1119</v>
      </c>
      <c r="M13040" s="62">
        <v>1.17</v>
      </c>
      <c r="N13040" s="62">
        <v>7.38</v>
      </c>
      <c r="O13040" s="62">
        <v>7123.29</v>
      </c>
      <c r="P13040" s="63"/>
      <c r="Q13040" s="63"/>
      <c r="R13040" s="63"/>
      <c r="S13040" s="63"/>
      <c r="T13040" s="63"/>
      <c r="U13040" s="63"/>
      <c r="V13040" s="63"/>
      <c r="W13040" s="63"/>
      <c r="X13040" s="63"/>
      <c r="Y13040" s="63"/>
      <c r="Z13040" s="62">
        <v>13474</v>
      </c>
      <c r="AA13040" s="62">
        <v>82413</v>
      </c>
      <c r="AB13040" s="62">
        <v>85.85</v>
      </c>
      <c r="AC13040" s="62">
        <v>168.43</v>
      </c>
    </row>
    <row r="13041" spans="1:29" ht="30" x14ac:dyDescent="0.25">
      <c r="A13041" s="61" t="s">
        <v>363</v>
      </c>
      <c r="B13041" s="61" t="s">
        <v>364</v>
      </c>
      <c r="C13041" s="62">
        <v>2015</v>
      </c>
      <c r="D13041" s="61" t="s">
        <v>94</v>
      </c>
      <c r="E13041" s="62">
        <v>2</v>
      </c>
      <c r="F13041" s="63"/>
      <c r="G13041" s="63"/>
      <c r="H13041" s="63"/>
      <c r="I13041" s="63"/>
      <c r="J13041" s="63"/>
      <c r="K13041" s="62">
        <v>0</v>
      </c>
      <c r="L13041" s="63"/>
      <c r="M13041" s="63"/>
      <c r="N13041" s="63"/>
      <c r="O13041" s="63"/>
      <c r="P13041" s="63"/>
      <c r="Q13041" s="63"/>
      <c r="R13041" s="63"/>
      <c r="S13041" s="63"/>
      <c r="T13041" s="63"/>
      <c r="U13041" s="63"/>
      <c r="V13041" s="63"/>
      <c r="W13041" s="63"/>
      <c r="X13041" s="63"/>
      <c r="Y13041" s="63"/>
      <c r="Z13041" s="62">
        <v>140.36000000000001</v>
      </c>
      <c r="AA13041" s="62">
        <v>474</v>
      </c>
      <c r="AB13041" s="62">
        <v>19.75</v>
      </c>
      <c r="AC13041" s="62">
        <v>70.180000000000007</v>
      </c>
    </row>
    <row r="13042" spans="1:29" ht="45" x14ac:dyDescent="0.25">
      <c r="A13042" s="61" t="s">
        <v>326</v>
      </c>
      <c r="B13042" s="61" t="s">
        <v>327</v>
      </c>
      <c r="C13042" s="62">
        <v>2015</v>
      </c>
      <c r="D13042" s="61" t="s">
        <v>150</v>
      </c>
      <c r="E13042" s="62">
        <v>12</v>
      </c>
      <c r="F13042" s="62">
        <v>229260</v>
      </c>
      <c r="G13042" s="62">
        <v>33347</v>
      </c>
      <c r="H13042" s="62">
        <v>231.58</v>
      </c>
      <c r="I13042" s="62">
        <v>19105</v>
      </c>
      <c r="J13042" s="62">
        <v>213211.8</v>
      </c>
      <c r="K13042" s="62">
        <v>0</v>
      </c>
      <c r="L13042" s="63"/>
      <c r="M13042" s="63"/>
      <c r="N13042" s="63"/>
      <c r="O13042" s="63"/>
      <c r="P13042" s="63"/>
      <c r="Q13042" s="63"/>
      <c r="R13042" s="63"/>
      <c r="S13042" s="63"/>
      <c r="T13042" s="63"/>
      <c r="U13042" s="63"/>
      <c r="V13042" s="63"/>
      <c r="W13042" s="63"/>
      <c r="X13042" s="63"/>
      <c r="Y13042" s="63"/>
      <c r="Z13042" s="62">
        <v>67000</v>
      </c>
      <c r="AA13042" s="62">
        <v>6696</v>
      </c>
      <c r="AB13042" s="62">
        <v>46.5</v>
      </c>
      <c r="AC13042" s="62">
        <v>5583.33</v>
      </c>
    </row>
    <row r="13043" spans="1:29" ht="30" x14ac:dyDescent="0.25">
      <c r="A13043" s="61" t="s">
        <v>148</v>
      </c>
      <c r="B13043" s="61" t="s">
        <v>149</v>
      </c>
      <c r="C13043" s="62">
        <v>2012</v>
      </c>
      <c r="D13043" s="61" t="s">
        <v>78</v>
      </c>
      <c r="E13043" s="62">
        <v>30</v>
      </c>
      <c r="F13043" s="62">
        <v>135728</v>
      </c>
      <c r="G13043" s="62">
        <v>14478</v>
      </c>
      <c r="H13043" s="62">
        <v>40.22</v>
      </c>
      <c r="I13043" s="62">
        <v>4524.2700000000004</v>
      </c>
      <c r="J13043" s="62">
        <v>126227.04</v>
      </c>
      <c r="K13043" s="62">
        <v>12774.01</v>
      </c>
      <c r="L13043" s="62">
        <v>19384</v>
      </c>
      <c r="M13043" s="62">
        <v>53.84</v>
      </c>
      <c r="N13043" s="62">
        <v>425.8</v>
      </c>
      <c r="O13043" s="62">
        <v>154045.57</v>
      </c>
      <c r="P13043" s="63"/>
      <c r="Q13043" s="63"/>
      <c r="R13043" s="63"/>
      <c r="S13043" s="63"/>
      <c r="T13043" s="63"/>
      <c r="U13043" s="63"/>
      <c r="V13043" s="63"/>
      <c r="W13043" s="63"/>
      <c r="X13043" s="63"/>
      <c r="Y13043" s="63"/>
      <c r="Z13043" s="62">
        <v>99751</v>
      </c>
      <c r="AA13043" s="62">
        <v>32204</v>
      </c>
      <c r="AB13043" s="62">
        <v>89.46</v>
      </c>
      <c r="AC13043" s="62">
        <v>3325.03</v>
      </c>
    </row>
    <row r="13044" spans="1:29" ht="30" x14ac:dyDescent="0.25">
      <c r="A13044" s="61" t="s">
        <v>550</v>
      </c>
      <c r="B13044" s="61" t="s">
        <v>551</v>
      </c>
      <c r="C13044" s="62">
        <v>2017</v>
      </c>
      <c r="D13044" s="61" t="s">
        <v>78</v>
      </c>
      <c r="E13044" s="62">
        <v>64</v>
      </c>
      <c r="F13044" s="62">
        <v>510600</v>
      </c>
      <c r="G13044" s="62">
        <v>86739</v>
      </c>
      <c r="H13044" s="62">
        <v>112.94</v>
      </c>
      <c r="I13044" s="62">
        <v>7978.13</v>
      </c>
      <c r="J13044" s="62">
        <v>474858</v>
      </c>
      <c r="K13044" s="62">
        <v>0</v>
      </c>
      <c r="L13044" s="63"/>
      <c r="M13044" s="63"/>
      <c r="N13044" s="63"/>
      <c r="O13044" s="63"/>
      <c r="P13044" s="63"/>
      <c r="Q13044" s="63"/>
      <c r="R13044" s="63"/>
      <c r="S13044" s="63"/>
      <c r="T13044" s="63"/>
      <c r="U13044" s="63"/>
      <c r="V13044" s="63"/>
      <c r="W13044" s="63"/>
      <c r="X13044" s="63"/>
      <c r="Y13044" s="63"/>
      <c r="Z13044" s="62">
        <v>152012</v>
      </c>
      <c r="AA13044" s="62">
        <v>4513</v>
      </c>
      <c r="AB13044" s="62">
        <v>5.88</v>
      </c>
      <c r="AC13044" s="62">
        <v>2375.19</v>
      </c>
    </row>
    <row r="13045" spans="1:29" ht="30" x14ac:dyDescent="0.25">
      <c r="A13045" s="61" t="s">
        <v>237</v>
      </c>
      <c r="B13045" s="61" t="s">
        <v>238</v>
      </c>
      <c r="C13045" s="62">
        <v>2005</v>
      </c>
      <c r="D13045" s="61" t="s">
        <v>226</v>
      </c>
      <c r="E13045" s="62">
        <v>102</v>
      </c>
      <c r="F13045" s="62">
        <v>216780</v>
      </c>
      <c r="G13045" s="62">
        <v>24473</v>
      </c>
      <c r="H13045" s="62">
        <v>19.989999999999998</v>
      </c>
      <c r="I13045" s="62">
        <v>2125.29</v>
      </c>
      <c r="J13045" s="62">
        <v>201605.4</v>
      </c>
      <c r="K13045" s="62">
        <v>57478.18</v>
      </c>
      <c r="L13045" s="62">
        <v>2200177</v>
      </c>
      <c r="M13045" s="62">
        <v>1797.53</v>
      </c>
      <c r="N13045" s="62">
        <v>563.51</v>
      </c>
      <c r="O13045" s="62">
        <v>693146.57</v>
      </c>
      <c r="P13045" s="63"/>
      <c r="Q13045" s="63"/>
      <c r="R13045" s="63"/>
      <c r="S13045" s="63"/>
      <c r="T13045" s="63"/>
      <c r="U13045" s="63"/>
      <c r="V13045" s="63"/>
      <c r="W13045" s="63"/>
      <c r="X13045" s="63"/>
      <c r="Y13045" s="63"/>
      <c r="Z13045" s="62">
        <v>618900</v>
      </c>
      <c r="AA13045" s="62">
        <v>609548</v>
      </c>
      <c r="AB13045" s="62">
        <v>498</v>
      </c>
      <c r="AC13045" s="62">
        <v>6067.65</v>
      </c>
    </row>
    <row r="13046" spans="1:29" x14ac:dyDescent="0.25">
      <c r="A13046" s="61" t="s">
        <v>130</v>
      </c>
      <c r="B13046" s="61" t="s">
        <v>131</v>
      </c>
      <c r="C13046" s="62">
        <v>2013</v>
      </c>
      <c r="D13046" s="61" t="s">
        <v>226</v>
      </c>
      <c r="E13046" s="62">
        <v>50</v>
      </c>
      <c r="F13046" s="62">
        <v>535400</v>
      </c>
      <c r="G13046" s="62">
        <v>65312</v>
      </c>
      <c r="H13046" s="62">
        <v>108.85</v>
      </c>
      <c r="I13046" s="62">
        <v>10708</v>
      </c>
      <c r="J13046" s="62">
        <v>497922</v>
      </c>
      <c r="K13046" s="62">
        <v>0</v>
      </c>
      <c r="L13046" s="63"/>
      <c r="M13046" s="63"/>
      <c r="N13046" s="63"/>
      <c r="O13046" s="63"/>
      <c r="P13046" s="63"/>
      <c r="Q13046" s="63"/>
      <c r="R13046" s="63"/>
      <c r="S13046" s="63"/>
      <c r="T13046" s="63"/>
      <c r="U13046" s="63"/>
      <c r="V13046" s="63"/>
      <c r="W13046" s="63"/>
      <c r="X13046" s="63"/>
      <c r="Y13046" s="63"/>
      <c r="Z13046" s="62">
        <v>1180</v>
      </c>
      <c r="AA13046" s="62">
        <v>7275</v>
      </c>
      <c r="AB13046" s="62">
        <v>12.13</v>
      </c>
      <c r="AC13046" s="62">
        <v>23.6</v>
      </c>
    </row>
    <row r="13047" spans="1:29" x14ac:dyDescent="0.25">
      <c r="A13047" s="61" t="s">
        <v>413</v>
      </c>
      <c r="B13047" s="61" t="s">
        <v>414</v>
      </c>
      <c r="C13047" s="62">
        <v>2012</v>
      </c>
      <c r="D13047" s="61" t="s">
        <v>86</v>
      </c>
      <c r="E13047" s="62">
        <v>24</v>
      </c>
      <c r="F13047" s="62">
        <v>5719</v>
      </c>
      <c r="G13047" s="62">
        <v>1197</v>
      </c>
      <c r="H13047" s="62">
        <v>4.16</v>
      </c>
      <c r="I13047" s="62">
        <v>238.29</v>
      </c>
      <c r="J13047" s="62">
        <v>5318.67</v>
      </c>
      <c r="K13047" s="62">
        <v>1160</v>
      </c>
      <c r="L13047" s="62">
        <v>1703</v>
      </c>
      <c r="M13047" s="62">
        <v>5.91</v>
      </c>
      <c r="N13047" s="63"/>
      <c r="O13047" s="63"/>
      <c r="P13047" s="63"/>
      <c r="Q13047" s="63"/>
      <c r="R13047" s="63"/>
      <c r="S13047" s="63"/>
      <c r="T13047" s="63"/>
      <c r="U13047" s="63"/>
      <c r="V13047" s="63"/>
      <c r="W13047" s="63"/>
      <c r="X13047" s="63"/>
      <c r="Y13047" s="63"/>
      <c r="Z13047" s="62">
        <v>69018</v>
      </c>
      <c r="AA13047" s="62">
        <v>17669</v>
      </c>
      <c r="AB13047" s="62">
        <v>61.35</v>
      </c>
      <c r="AC13047" s="62">
        <v>2875.75</v>
      </c>
    </row>
    <row r="13048" spans="1:29" x14ac:dyDescent="0.25">
      <c r="A13048" s="61" t="s">
        <v>140</v>
      </c>
      <c r="B13048" s="61" t="s">
        <v>141</v>
      </c>
      <c r="C13048" s="62">
        <v>2004</v>
      </c>
      <c r="D13048" s="61" t="s">
        <v>78</v>
      </c>
      <c r="E13048" s="62">
        <v>103</v>
      </c>
      <c r="F13048" s="62">
        <v>630240</v>
      </c>
      <c r="G13048" s="62">
        <v>66090</v>
      </c>
      <c r="H13048" s="62">
        <v>53.47</v>
      </c>
      <c r="I13048" s="62">
        <v>6118.83</v>
      </c>
      <c r="J13048" s="62">
        <v>586123.19999999995</v>
      </c>
      <c r="K13048" s="62">
        <v>48131.91</v>
      </c>
      <c r="L13048" s="62">
        <v>47962</v>
      </c>
      <c r="M13048" s="62">
        <v>38.799999999999997</v>
      </c>
      <c r="N13048" s="62">
        <v>467.3</v>
      </c>
      <c r="O13048" s="62">
        <v>580437.15</v>
      </c>
      <c r="P13048" s="63"/>
      <c r="Q13048" s="63"/>
      <c r="R13048" s="63"/>
      <c r="S13048" s="63"/>
      <c r="T13048" s="63"/>
      <c r="U13048" s="63"/>
      <c r="V13048" s="63"/>
      <c r="W13048" s="63"/>
      <c r="X13048" s="63"/>
      <c r="Y13048" s="63"/>
      <c r="Z13048" s="62">
        <v>5278</v>
      </c>
      <c r="AA13048" s="62">
        <v>19795</v>
      </c>
      <c r="AB13048" s="62">
        <v>16.02</v>
      </c>
      <c r="AC13048" s="62">
        <v>51.24</v>
      </c>
    </row>
    <row r="13049" spans="1:29" x14ac:dyDescent="0.25">
      <c r="A13049" s="61" t="s">
        <v>192</v>
      </c>
      <c r="B13049" s="61" t="s">
        <v>193</v>
      </c>
      <c r="C13049" s="62">
        <v>2011</v>
      </c>
      <c r="D13049" s="61" t="s">
        <v>75</v>
      </c>
      <c r="E13049" s="62">
        <v>7</v>
      </c>
      <c r="F13049" s="62">
        <v>762</v>
      </c>
      <c r="G13049" s="62">
        <v>529</v>
      </c>
      <c r="H13049" s="62">
        <v>6.3</v>
      </c>
      <c r="I13049" s="62">
        <v>108.86</v>
      </c>
      <c r="J13049" s="62">
        <v>708.66</v>
      </c>
      <c r="K13049" s="62">
        <v>429.72</v>
      </c>
      <c r="L13049" s="62">
        <v>924</v>
      </c>
      <c r="M13049" s="62">
        <v>11</v>
      </c>
      <c r="N13049" s="62">
        <v>61.39</v>
      </c>
      <c r="O13049" s="62">
        <v>5182.18</v>
      </c>
      <c r="P13049" s="63"/>
      <c r="Q13049" s="63"/>
      <c r="R13049" s="63"/>
      <c r="S13049" s="63"/>
      <c r="T13049" s="63"/>
      <c r="U13049" s="63"/>
      <c r="V13049" s="63"/>
      <c r="W13049" s="63"/>
      <c r="X13049" s="63"/>
      <c r="Y13049" s="63"/>
      <c r="Z13049" s="62">
        <v>54800</v>
      </c>
      <c r="AA13049" s="62">
        <v>2489</v>
      </c>
      <c r="AB13049" s="62">
        <v>29.63</v>
      </c>
      <c r="AC13049" s="62">
        <v>7828.57</v>
      </c>
    </row>
    <row r="13050" spans="1:29" x14ac:dyDescent="0.25">
      <c r="A13050" s="61" t="s">
        <v>128</v>
      </c>
      <c r="B13050" s="61" t="s">
        <v>129</v>
      </c>
      <c r="C13050" s="62">
        <v>2010</v>
      </c>
      <c r="D13050" s="61" t="s">
        <v>86</v>
      </c>
      <c r="E13050" s="62">
        <v>36</v>
      </c>
      <c r="F13050" s="62">
        <v>39920</v>
      </c>
      <c r="G13050" s="62">
        <v>5150</v>
      </c>
      <c r="H13050" s="62">
        <v>11.92</v>
      </c>
      <c r="I13050" s="62">
        <v>1108.8900000000001</v>
      </c>
      <c r="J13050" s="62">
        <v>37125.599999999999</v>
      </c>
      <c r="K13050" s="62">
        <v>8042.68</v>
      </c>
      <c r="L13050" s="62">
        <v>12017</v>
      </c>
      <c r="M13050" s="62">
        <v>27.82</v>
      </c>
      <c r="N13050" s="62">
        <v>223.41</v>
      </c>
      <c r="O13050" s="62">
        <v>96989.05</v>
      </c>
      <c r="P13050" s="63"/>
      <c r="Q13050" s="63"/>
      <c r="R13050" s="63"/>
      <c r="S13050" s="63"/>
      <c r="T13050" s="63"/>
      <c r="U13050" s="63"/>
      <c r="V13050" s="63"/>
      <c r="W13050" s="63"/>
      <c r="X13050" s="63"/>
      <c r="Y13050" s="63"/>
      <c r="Z13050" s="62">
        <v>0</v>
      </c>
      <c r="AA13050" s="63"/>
      <c r="AB13050" s="63"/>
      <c r="AC13050" s="62">
        <v>0</v>
      </c>
    </row>
    <row r="13051" spans="1:29" x14ac:dyDescent="0.25">
      <c r="A13051" s="61" t="s">
        <v>548</v>
      </c>
      <c r="B13051" s="61" t="s">
        <v>549</v>
      </c>
      <c r="C13051" s="62">
        <v>2018</v>
      </c>
      <c r="D13051" s="61" t="s">
        <v>78</v>
      </c>
      <c r="E13051" s="62">
        <v>48</v>
      </c>
      <c r="F13051" s="62">
        <v>267172</v>
      </c>
      <c r="G13051" s="62">
        <v>138104</v>
      </c>
      <c r="H13051" s="62">
        <v>239.76</v>
      </c>
      <c r="I13051" s="62">
        <v>5566.08</v>
      </c>
      <c r="J13051" s="62">
        <v>248469.96</v>
      </c>
      <c r="K13051" s="62">
        <v>0</v>
      </c>
      <c r="L13051" s="63"/>
      <c r="M13051" s="63"/>
      <c r="N13051" s="63"/>
      <c r="O13051" s="63"/>
      <c r="P13051" s="63"/>
      <c r="Q13051" s="63"/>
      <c r="R13051" s="63"/>
      <c r="S13051" s="63"/>
      <c r="T13051" s="63"/>
      <c r="U13051" s="63"/>
      <c r="V13051" s="63"/>
      <c r="W13051" s="63"/>
      <c r="X13051" s="63"/>
      <c r="Y13051" s="63"/>
      <c r="Z13051" s="62">
        <v>13040</v>
      </c>
      <c r="AA13051" s="62">
        <v>6629</v>
      </c>
      <c r="AB13051" s="62">
        <v>11.51</v>
      </c>
      <c r="AC13051" s="62">
        <v>271.67</v>
      </c>
    </row>
    <row r="13052" spans="1:29" x14ac:dyDescent="0.25">
      <c r="A13052" s="61" t="s">
        <v>229</v>
      </c>
      <c r="B13052" s="61" t="s">
        <v>230</v>
      </c>
      <c r="C13052" s="62">
        <v>2014</v>
      </c>
      <c r="D13052" s="61" t="s">
        <v>83</v>
      </c>
      <c r="E13052" s="62">
        <v>12</v>
      </c>
      <c r="F13052" s="62">
        <v>57</v>
      </c>
      <c r="G13052" s="62">
        <v>14</v>
      </c>
      <c r="H13052" s="62">
        <v>0.1</v>
      </c>
      <c r="I13052" s="62">
        <v>4.75</v>
      </c>
      <c r="J13052" s="62">
        <v>53.01</v>
      </c>
      <c r="K13052" s="62">
        <v>11.64</v>
      </c>
      <c r="L13052" s="62">
        <v>53</v>
      </c>
      <c r="M13052" s="62">
        <v>0.37</v>
      </c>
      <c r="N13052" s="62">
        <v>0.97</v>
      </c>
      <c r="O13052" s="62">
        <v>140.36000000000001</v>
      </c>
      <c r="P13052" s="63"/>
      <c r="Q13052" s="63"/>
      <c r="R13052" s="63"/>
      <c r="S13052" s="63"/>
      <c r="T13052" s="63"/>
      <c r="U13052" s="63"/>
      <c r="V13052" s="63"/>
      <c r="W13052" s="63"/>
      <c r="X13052" s="63"/>
      <c r="Y13052" s="63"/>
      <c r="Z13052" s="62">
        <v>365909</v>
      </c>
      <c r="AA13052" s="62">
        <v>9213</v>
      </c>
      <c r="AB13052" s="62">
        <v>63.98</v>
      </c>
      <c r="AC13052" s="62">
        <v>30492.42</v>
      </c>
    </row>
    <row r="13053" spans="1:29" x14ac:dyDescent="0.25">
      <c r="A13053" s="61" t="s">
        <v>332</v>
      </c>
      <c r="B13053" s="61" t="s">
        <v>333</v>
      </c>
      <c r="C13053" s="62">
        <v>2015</v>
      </c>
      <c r="D13053" s="61" t="s">
        <v>72</v>
      </c>
      <c r="E13053" s="62">
        <v>74</v>
      </c>
      <c r="F13053" s="62">
        <v>377957</v>
      </c>
      <c r="G13053" s="62">
        <v>67247</v>
      </c>
      <c r="H13053" s="62">
        <v>75.73</v>
      </c>
      <c r="I13053" s="62">
        <v>5107.53</v>
      </c>
      <c r="J13053" s="62">
        <v>351500.01</v>
      </c>
      <c r="K13053" s="62">
        <v>28386.03</v>
      </c>
      <c r="L13053" s="62">
        <v>25950</v>
      </c>
      <c r="M13053" s="62">
        <v>29.22</v>
      </c>
      <c r="N13053" s="62">
        <v>383.6</v>
      </c>
      <c r="O13053" s="62">
        <v>342315.69</v>
      </c>
      <c r="P13053" s="63"/>
      <c r="Q13053" s="63"/>
      <c r="R13053" s="63"/>
      <c r="S13053" s="63"/>
      <c r="T13053" s="63"/>
      <c r="U13053" s="63"/>
      <c r="V13053" s="63"/>
      <c r="W13053" s="63"/>
      <c r="X13053" s="63"/>
      <c r="Y13053" s="63"/>
      <c r="Z13053" s="62">
        <v>502841</v>
      </c>
      <c r="AA13053" s="62">
        <v>87552</v>
      </c>
      <c r="AB13053" s="62">
        <v>98.59</v>
      </c>
      <c r="AC13053" s="62">
        <v>6795.15</v>
      </c>
    </row>
    <row r="13054" spans="1:29" x14ac:dyDescent="0.25">
      <c r="A13054" s="61" t="s">
        <v>454</v>
      </c>
      <c r="B13054" s="61" t="s">
        <v>455</v>
      </c>
      <c r="C13054" s="62">
        <v>2013</v>
      </c>
      <c r="D13054" s="61" t="s">
        <v>75</v>
      </c>
      <c r="E13054" s="62">
        <v>8</v>
      </c>
      <c r="F13054" s="63"/>
      <c r="G13054" s="63"/>
      <c r="H13054" s="63"/>
      <c r="I13054" s="63"/>
      <c r="J13054" s="63"/>
      <c r="K13054" s="62">
        <v>0</v>
      </c>
      <c r="L13054" s="63"/>
      <c r="M13054" s="63"/>
      <c r="N13054" s="63"/>
      <c r="O13054" s="63"/>
      <c r="P13054" s="63"/>
      <c r="Q13054" s="63"/>
      <c r="R13054" s="63"/>
      <c r="S13054" s="63"/>
      <c r="T13054" s="63"/>
      <c r="U13054" s="63"/>
      <c r="V13054" s="63"/>
      <c r="W13054" s="63"/>
      <c r="X13054" s="63"/>
      <c r="Y13054" s="63"/>
      <c r="Z13054" s="62">
        <v>609426</v>
      </c>
      <c r="AA13054" s="62">
        <v>73332</v>
      </c>
      <c r="AB13054" s="62">
        <v>763.88</v>
      </c>
      <c r="AC13054" s="62">
        <v>76178.25</v>
      </c>
    </row>
    <row r="13055" spans="1:29" ht="45" x14ac:dyDescent="0.25">
      <c r="A13055" s="61" t="s">
        <v>109</v>
      </c>
      <c r="B13055" s="61" t="s">
        <v>110</v>
      </c>
      <c r="C13055" s="62">
        <v>2014</v>
      </c>
      <c r="D13055" s="61" t="s">
        <v>89</v>
      </c>
      <c r="E13055" s="62">
        <v>17</v>
      </c>
      <c r="F13055" s="62">
        <v>45160</v>
      </c>
      <c r="G13055" s="62">
        <v>7039</v>
      </c>
      <c r="H13055" s="62">
        <v>34.5</v>
      </c>
      <c r="I13055" s="62">
        <v>2656.47</v>
      </c>
      <c r="J13055" s="62">
        <v>41998.8</v>
      </c>
      <c r="K13055" s="62">
        <v>0</v>
      </c>
      <c r="L13055" s="62">
        <v>3323</v>
      </c>
      <c r="M13055" s="62">
        <v>16.29</v>
      </c>
      <c r="N13055" s="62">
        <v>0</v>
      </c>
      <c r="O13055" s="62">
        <v>0</v>
      </c>
      <c r="P13055" s="63"/>
      <c r="Q13055" s="63"/>
      <c r="R13055" s="63"/>
      <c r="S13055" s="63"/>
      <c r="T13055" s="63"/>
      <c r="U13055" s="63"/>
      <c r="V13055" s="63"/>
      <c r="W13055" s="63"/>
      <c r="X13055" s="63"/>
      <c r="Y13055" s="63"/>
      <c r="Z13055" s="62">
        <v>708.51</v>
      </c>
      <c r="AA13055" s="62">
        <v>1931</v>
      </c>
      <c r="AB13055" s="62">
        <v>9.4700000000000006</v>
      </c>
      <c r="AC13055" s="62">
        <v>41.68</v>
      </c>
    </row>
    <row r="13056" spans="1:29" x14ac:dyDescent="0.25">
      <c r="A13056" s="61" t="s">
        <v>486</v>
      </c>
      <c r="B13056" s="61" t="s">
        <v>487</v>
      </c>
      <c r="C13056" s="62">
        <v>2012</v>
      </c>
      <c r="D13056" s="61" t="s">
        <v>78</v>
      </c>
      <c r="E13056" s="62">
        <v>42</v>
      </c>
      <c r="F13056" s="62">
        <v>199710</v>
      </c>
      <c r="G13056" s="62">
        <v>24398</v>
      </c>
      <c r="H13056" s="62">
        <v>48.41</v>
      </c>
      <c r="I13056" s="62">
        <v>4755</v>
      </c>
      <c r="J13056" s="62">
        <v>185730.3</v>
      </c>
      <c r="K13056" s="62">
        <v>0</v>
      </c>
      <c r="L13056" s="63"/>
      <c r="M13056" s="63"/>
      <c r="N13056" s="63"/>
      <c r="O13056" s="63"/>
      <c r="P13056" s="63"/>
      <c r="Q13056" s="63"/>
      <c r="R13056" s="63"/>
      <c r="S13056" s="63"/>
      <c r="T13056" s="63"/>
      <c r="U13056" s="63"/>
      <c r="V13056" s="63"/>
      <c r="W13056" s="63"/>
      <c r="X13056" s="63"/>
      <c r="Y13056" s="63"/>
      <c r="Z13056" s="62">
        <v>16102</v>
      </c>
      <c r="AA13056" s="62">
        <v>11447</v>
      </c>
      <c r="AB13056" s="62">
        <v>22.71</v>
      </c>
      <c r="AC13056" s="62">
        <v>383.38</v>
      </c>
    </row>
    <row r="13057" spans="1:29" x14ac:dyDescent="0.25">
      <c r="A13057" s="61" t="s">
        <v>251</v>
      </c>
      <c r="B13057" s="61" t="s">
        <v>252</v>
      </c>
      <c r="C13057" s="62">
        <v>2009</v>
      </c>
      <c r="D13057" s="61" t="s">
        <v>72</v>
      </c>
      <c r="E13057" s="62">
        <v>29</v>
      </c>
      <c r="F13057" s="62">
        <v>118313</v>
      </c>
      <c r="G13057" s="62">
        <v>24918</v>
      </c>
      <c r="H13057" s="62">
        <v>71.599999999999994</v>
      </c>
      <c r="I13057" s="62">
        <v>4079.76</v>
      </c>
      <c r="J13057" s="62">
        <v>110031.09</v>
      </c>
      <c r="K13057" s="62">
        <v>9894.2800000000007</v>
      </c>
      <c r="L13057" s="62">
        <v>19536</v>
      </c>
      <c r="M13057" s="62">
        <v>56.14</v>
      </c>
      <c r="N13057" s="63"/>
      <c r="O13057" s="63"/>
      <c r="P13057" s="63"/>
      <c r="Q13057" s="63"/>
      <c r="R13057" s="63"/>
      <c r="S13057" s="63"/>
      <c r="T13057" s="63"/>
      <c r="U13057" s="63"/>
      <c r="V13057" s="63"/>
      <c r="W13057" s="63"/>
      <c r="X13057" s="63"/>
      <c r="Y13057" s="63"/>
      <c r="Z13057" s="62">
        <v>1169</v>
      </c>
      <c r="AA13057" s="62">
        <v>9688</v>
      </c>
      <c r="AB13057" s="62">
        <v>27.84</v>
      </c>
      <c r="AC13057" s="62">
        <v>40.31</v>
      </c>
    </row>
    <row r="13058" spans="1:29" x14ac:dyDescent="0.25">
      <c r="A13058" s="61" t="s">
        <v>241</v>
      </c>
      <c r="B13058" s="61" t="s">
        <v>242</v>
      </c>
      <c r="C13058" s="62">
        <v>2006</v>
      </c>
      <c r="D13058" s="61" t="s">
        <v>94</v>
      </c>
      <c r="E13058" s="62">
        <v>13</v>
      </c>
      <c r="F13058" s="63"/>
      <c r="G13058" s="63"/>
      <c r="H13058" s="63"/>
      <c r="I13058" s="63"/>
      <c r="J13058" s="63"/>
      <c r="K13058" s="62">
        <v>0</v>
      </c>
      <c r="L13058" s="63"/>
      <c r="M13058" s="63"/>
      <c r="N13058" s="63"/>
      <c r="O13058" s="63"/>
      <c r="P13058" s="63"/>
      <c r="Q13058" s="63"/>
      <c r="R13058" s="63"/>
      <c r="S13058" s="63"/>
      <c r="T13058" s="63"/>
      <c r="U13058" s="63"/>
      <c r="V13058" s="63"/>
      <c r="W13058" s="63"/>
      <c r="X13058" s="63"/>
      <c r="Y13058" s="63"/>
      <c r="Z13058" s="62">
        <v>64533</v>
      </c>
      <c r="AA13058" s="62">
        <v>7158</v>
      </c>
      <c r="AB13058" s="62">
        <v>45.88</v>
      </c>
      <c r="AC13058" s="62">
        <v>4964.08</v>
      </c>
    </row>
    <row r="13059" spans="1:29" ht="30" x14ac:dyDescent="0.25">
      <c r="A13059" s="61" t="s">
        <v>283</v>
      </c>
      <c r="B13059" s="61" t="s">
        <v>284</v>
      </c>
      <c r="C13059" s="62">
        <v>2017</v>
      </c>
      <c r="D13059" s="61" t="s">
        <v>99</v>
      </c>
      <c r="E13059" s="62">
        <v>100</v>
      </c>
      <c r="F13059" s="62">
        <v>70586</v>
      </c>
      <c r="G13059" s="62">
        <v>11574</v>
      </c>
      <c r="H13059" s="62">
        <v>9.65</v>
      </c>
      <c r="I13059" s="62">
        <v>705.86</v>
      </c>
      <c r="J13059" s="62">
        <v>65644.98</v>
      </c>
      <c r="K13059" s="62">
        <v>36966.050000000003</v>
      </c>
      <c r="L13059" s="62">
        <v>50729</v>
      </c>
      <c r="M13059" s="62">
        <v>42.27</v>
      </c>
      <c r="N13059" s="62">
        <v>369.66</v>
      </c>
      <c r="O13059" s="62">
        <v>445784.72</v>
      </c>
      <c r="P13059" s="63"/>
      <c r="Q13059" s="63"/>
      <c r="R13059" s="63"/>
      <c r="S13059" s="63"/>
      <c r="T13059" s="63"/>
      <c r="U13059" s="63"/>
      <c r="V13059" s="63"/>
      <c r="W13059" s="63"/>
      <c r="X13059" s="63"/>
      <c r="Y13059" s="63"/>
      <c r="Z13059" s="62">
        <v>0</v>
      </c>
      <c r="AA13059" s="63"/>
      <c r="AB13059" s="63"/>
      <c r="AC13059" s="62">
        <v>0</v>
      </c>
    </row>
    <row r="13060" spans="1:29" x14ac:dyDescent="0.25">
      <c r="A13060" s="61" t="s">
        <v>411</v>
      </c>
      <c r="B13060" s="61" t="s">
        <v>412</v>
      </c>
      <c r="C13060" s="62">
        <v>2015</v>
      </c>
      <c r="D13060" s="61" t="s">
        <v>75</v>
      </c>
      <c r="E13060" s="62">
        <v>7</v>
      </c>
      <c r="F13060" s="62">
        <v>6254</v>
      </c>
      <c r="G13060" s="62">
        <v>1768</v>
      </c>
      <c r="H13060" s="62">
        <v>21.05</v>
      </c>
      <c r="I13060" s="62">
        <v>893.43</v>
      </c>
      <c r="J13060" s="62">
        <v>5816.22</v>
      </c>
      <c r="K13060" s="62">
        <v>227.93</v>
      </c>
      <c r="L13060" s="62">
        <v>193</v>
      </c>
      <c r="M13060" s="62">
        <v>2.2999999999999998</v>
      </c>
      <c r="N13060" s="63"/>
      <c r="O13060" s="63"/>
      <c r="P13060" s="63"/>
      <c r="Q13060" s="63"/>
      <c r="R13060" s="63"/>
      <c r="S13060" s="63"/>
      <c r="T13060" s="63"/>
      <c r="U13060" s="63"/>
      <c r="V13060" s="63"/>
      <c r="W13060" s="63"/>
      <c r="X13060" s="63"/>
      <c r="Y13060" s="63"/>
      <c r="Z13060" s="62">
        <v>427.11</v>
      </c>
      <c r="AA13060" s="62">
        <v>3465</v>
      </c>
      <c r="AB13060" s="62">
        <v>41.25</v>
      </c>
      <c r="AC13060" s="62">
        <v>61.02</v>
      </c>
    </row>
    <row r="13061" spans="1:29" ht="30" x14ac:dyDescent="0.25">
      <c r="A13061" s="61" t="s">
        <v>142</v>
      </c>
      <c r="B13061" s="61" t="s">
        <v>143</v>
      </c>
      <c r="C13061" s="62">
        <v>2012</v>
      </c>
      <c r="D13061" s="61" t="s">
        <v>89</v>
      </c>
      <c r="E13061" s="62">
        <v>132</v>
      </c>
      <c r="F13061" s="62">
        <v>1305152</v>
      </c>
      <c r="G13061" s="62">
        <v>199763</v>
      </c>
      <c r="H13061" s="62">
        <v>126.11</v>
      </c>
      <c r="I13061" s="62">
        <v>9887.52</v>
      </c>
      <c r="J13061" s="62">
        <v>1213791.3600000001</v>
      </c>
      <c r="K13061" s="62">
        <v>0</v>
      </c>
      <c r="L13061" s="63"/>
      <c r="M13061" s="63"/>
      <c r="N13061" s="63"/>
      <c r="O13061" s="63"/>
      <c r="P13061" s="63"/>
      <c r="Q13061" s="63"/>
      <c r="R13061" s="63"/>
      <c r="S13061" s="63"/>
      <c r="T13061" s="63"/>
      <c r="U13061" s="63"/>
      <c r="V13061" s="63"/>
      <c r="W13061" s="63"/>
      <c r="X13061" s="63"/>
      <c r="Y13061" s="63"/>
      <c r="Z13061" s="62">
        <v>3631.28</v>
      </c>
      <c r="AA13061" s="62">
        <v>54507</v>
      </c>
      <c r="AB13061" s="62">
        <v>34.409999999999997</v>
      </c>
      <c r="AC13061" s="62">
        <v>27.51</v>
      </c>
    </row>
    <row r="13062" spans="1:29" x14ac:dyDescent="0.25">
      <c r="A13062" s="61" t="s">
        <v>383</v>
      </c>
      <c r="B13062" s="61" t="s">
        <v>384</v>
      </c>
      <c r="C13062" s="62">
        <v>2006</v>
      </c>
      <c r="D13062" s="61" t="s">
        <v>99</v>
      </c>
      <c r="E13062" s="62">
        <v>40</v>
      </c>
      <c r="F13062" s="62">
        <v>258116</v>
      </c>
      <c r="G13062" s="62">
        <v>48767</v>
      </c>
      <c r="H13062" s="62">
        <v>101.6</v>
      </c>
      <c r="I13062" s="62">
        <v>6452.9</v>
      </c>
      <c r="J13062" s="62">
        <v>240047.88</v>
      </c>
      <c r="K13062" s="62">
        <v>13218</v>
      </c>
      <c r="L13062" s="62">
        <v>20361</v>
      </c>
      <c r="M13062" s="62">
        <v>42.42</v>
      </c>
      <c r="N13062" s="62">
        <v>330.45</v>
      </c>
      <c r="O13062" s="62">
        <v>159399.82999999999</v>
      </c>
      <c r="P13062" s="63"/>
      <c r="Q13062" s="63"/>
      <c r="R13062" s="63"/>
      <c r="S13062" s="63"/>
      <c r="T13062" s="63"/>
      <c r="U13062" s="63"/>
      <c r="V13062" s="63"/>
      <c r="W13062" s="63"/>
      <c r="X13062" s="63"/>
      <c r="Y13062" s="63"/>
      <c r="Z13062" s="62">
        <v>897</v>
      </c>
      <c r="AA13062" s="62">
        <v>1973</v>
      </c>
      <c r="AB13062" s="62">
        <v>4.1100000000000003</v>
      </c>
      <c r="AC13062" s="62">
        <v>22.42</v>
      </c>
    </row>
    <row r="13063" spans="1:29" x14ac:dyDescent="0.25">
      <c r="A13063" s="61" t="s">
        <v>420</v>
      </c>
      <c r="B13063" s="61" t="s">
        <v>421</v>
      </c>
      <c r="C13063" s="62">
        <v>2009</v>
      </c>
      <c r="D13063" s="61" t="s">
        <v>99</v>
      </c>
      <c r="E13063" s="62">
        <v>120</v>
      </c>
      <c r="F13063" s="62">
        <v>538012</v>
      </c>
      <c r="G13063" s="62">
        <v>82065</v>
      </c>
      <c r="H13063" s="62">
        <v>56.99</v>
      </c>
      <c r="I13063" s="62">
        <v>4483.43</v>
      </c>
      <c r="J13063" s="62">
        <v>500351.16</v>
      </c>
      <c r="K13063" s="62">
        <v>47962.17</v>
      </c>
      <c r="L13063" s="62">
        <v>74209</v>
      </c>
      <c r="M13063" s="62">
        <v>51.53</v>
      </c>
      <c r="N13063" s="62">
        <v>399.68</v>
      </c>
      <c r="O13063" s="62">
        <v>578390.23</v>
      </c>
      <c r="P13063" s="63"/>
      <c r="Q13063" s="63"/>
      <c r="R13063" s="63"/>
      <c r="S13063" s="63"/>
      <c r="T13063" s="63"/>
      <c r="U13063" s="63"/>
      <c r="V13063" s="63"/>
      <c r="W13063" s="63"/>
      <c r="X13063" s="63"/>
      <c r="Y13063" s="63"/>
      <c r="Z13063" s="62">
        <v>1379.55</v>
      </c>
      <c r="AA13063" s="62">
        <v>59761</v>
      </c>
      <c r="AB13063" s="62">
        <v>41.5</v>
      </c>
      <c r="AC13063" s="62">
        <v>11.5</v>
      </c>
    </row>
    <row r="13064" spans="1:29" x14ac:dyDescent="0.25">
      <c r="A13064" s="61" t="s">
        <v>275</v>
      </c>
      <c r="B13064" s="61" t="s">
        <v>276</v>
      </c>
      <c r="C13064" s="62">
        <v>2014</v>
      </c>
      <c r="D13064" s="61" t="s">
        <v>75</v>
      </c>
      <c r="E13064" s="62">
        <v>17</v>
      </c>
      <c r="F13064" s="62">
        <v>1135</v>
      </c>
      <c r="G13064" s="62">
        <v>239</v>
      </c>
      <c r="H13064" s="62">
        <v>1.17</v>
      </c>
      <c r="I13064" s="62">
        <v>66.760000000000005</v>
      </c>
      <c r="J13064" s="62">
        <v>1055.55</v>
      </c>
      <c r="K13064" s="62">
        <v>0</v>
      </c>
      <c r="L13064" s="63"/>
      <c r="M13064" s="63"/>
      <c r="N13064" s="63"/>
      <c r="O13064" s="63"/>
      <c r="P13064" s="63"/>
      <c r="Q13064" s="63"/>
      <c r="R13064" s="63"/>
      <c r="S13064" s="63"/>
      <c r="T13064" s="63"/>
      <c r="U13064" s="63"/>
      <c r="V13064" s="63"/>
      <c r="W13064" s="63"/>
      <c r="X13064" s="63"/>
      <c r="Y13064" s="63"/>
      <c r="Z13064" s="62">
        <v>756.63</v>
      </c>
      <c r="AA13064" s="62">
        <v>3191</v>
      </c>
      <c r="AB13064" s="62">
        <v>15.64</v>
      </c>
      <c r="AC13064" s="62">
        <v>44.51</v>
      </c>
    </row>
    <row r="13065" spans="1:29" x14ac:dyDescent="0.25">
      <c r="A13065" s="61" t="s">
        <v>336</v>
      </c>
      <c r="B13065" s="61" t="s">
        <v>337</v>
      </c>
      <c r="C13065" s="62">
        <v>2012</v>
      </c>
      <c r="D13065" s="61" t="s">
        <v>86</v>
      </c>
      <c r="E13065" s="62">
        <v>30</v>
      </c>
      <c r="F13065" s="63"/>
      <c r="G13065" s="63"/>
      <c r="H13065" s="63"/>
      <c r="I13065" s="63"/>
      <c r="J13065" s="63"/>
      <c r="K13065" s="62">
        <v>0</v>
      </c>
      <c r="L13065" s="63"/>
      <c r="M13065" s="63"/>
      <c r="N13065" s="63"/>
      <c r="O13065" s="63"/>
      <c r="P13065" s="63"/>
      <c r="Q13065" s="63"/>
      <c r="R13065" s="63"/>
      <c r="S13065" s="63"/>
      <c r="T13065" s="63"/>
      <c r="U13065" s="63"/>
      <c r="V13065" s="63"/>
      <c r="W13065" s="63"/>
      <c r="X13065" s="63"/>
      <c r="Y13065" s="63"/>
      <c r="Z13065" s="62">
        <v>53600</v>
      </c>
      <c r="AA13065" s="62">
        <v>31790</v>
      </c>
      <c r="AB13065" s="62">
        <v>88.31</v>
      </c>
      <c r="AC13065" s="62">
        <v>1786.67</v>
      </c>
    </row>
    <row r="13066" spans="1:29" ht="30" x14ac:dyDescent="0.25">
      <c r="A13066" s="61" t="s">
        <v>309</v>
      </c>
      <c r="B13066" s="61" t="s">
        <v>310</v>
      </c>
      <c r="C13066" s="62">
        <v>2004</v>
      </c>
      <c r="D13066" s="61" t="s">
        <v>75</v>
      </c>
      <c r="E13066" s="62">
        <v>26</v>
      </c>
      <c r="F13066" s="62">
        <v>0</v>
      </c>
      <c r="G13066" s="62">
        <v>0</v>
      </c>
      <c r="H13066" s="62">
        <v>0</v>
      </c>
      <c r="I13066" s="62">
        <v>0</v>
      </c>
      <c r="J13066" s="62">
        <v>0</v>
      </c>
      <c r="K13066" s="62">
        <v>0</v>
      </c>
      <c r="L13066" s="62">
        <v>0</v>
      </c>
      <c r="M13066" s="62">
        <v>0</v>
      </c>
      <c r="N13066" s="62">
        <v>0</v>
      </c>
      <c r="O13066" s="62">
        <v>0</v>
      </c>
      <c r="P13066" s="62">
        <v>0</v>
      </c>
      <c r="Q13066" s="62">
        <v>0</v>
      </c>
      <c r="R13066" s="62">
        <v>0</v>
      </c>
      <c r="S13066" s="62">
        <v>0</v>
      </c>
      <c r="T13066" s="62">
        <v>0</v>
      </c>
      <c r="U13066" s="62">
        <v>0</v>
      </c>
      <c r="V13066" s="62">
        <v>0</v>
      </c>
      <c r="W13066" s="62">
        <v>0</v>
      </c>
      <c r="X13066" s="62">
        <v>0</v>
      </c>
      <c r="Y13066" s="62">
        <v>0</v>
      </c>
      <c r="Z13066" s="62">
        <v>128.33000000000001</v>
      </c>
      <c r="AA13066" s="62">
        <v>230</v>
      </c>
      <c r="AB13066" s="62">
        <v>0.74</v>
      </c>
      <c r="AC13066" s="62">
        <v>4.9400000000000004</v>
      </c>
    </row>
    <row r="13067" spans="1:29" x14ac:dyDescent="0.25">
      <c r="A13067" s="61" t="s">
        <v>241</v>
      </c>
      <c r="B13067" s="61" t="s">
        <v>242</v>
      </c>
      <c r="C13067" s="62">
        <v>2015</v>
      </c>
      <c r="D13067" s="61" t="s">
        <v>99</v>
      </c>
      <c r="E13067" s="62">
        <v>96</v>
      </c>
      <c r="F13067" s="62">
        <v>476534</v>
      </c>
      <c r="G13067" s="62">
        <v>49079</v>
      </c>
      <c r="H13067" s="62">
        <v>42.6</v>
      </c>
      <c r="I13067" s="62">
        <v>4963.8999999999996</v>
      </c>
      <c r="J13067" s="62">
        <v>443176.62</v>
      </c>
      <c r="K13067" s="62">
        <v>53.35</v>
      </c>
      <c r="L13067" s="62">
        <v>378</v>
      </c>
      <c r="M13067" s="62">
        <v>0.33</v>
      </c>
      <c r="N13067" s="62">
        <v>0.56000000000000005</v>
      </c>
      <c r="O13067" s="62">
        <v>643.32000000000005</v>
      </c>
      <c r="P13067" s="63"/>
      <c r="Q13067" s="63"/>
      <c r="R13067" s="63"/>
      <c r="S13067" s="63"/>
      <c r="T13067" s="63"/>
      <c r="U13067" s="63"/>
      <c r="V13067" s="63"/>
      <c r="W13067" s="63"/>
      <c r="X13067" s="63"/>
      <c r="Y13067" s="63"/>
      <c r="Z13067" s="62">
        <v>320900</v>
      </c>
      <c r="AA13067" s="62">
        <v>30709</v>
      </c>
      <c r="AB13067" s="62">
        <v>26.66</v>
      </c>
      <c r="AC13067" s="62">
        <v>3342.71</v>
      </c>
    </row>
    <row r="13068" spans="1:29" ht="30" x14ac:dyDescent="0.25">
      <c r="A13068" s="61" t="s">
        <v>124</v>
      </c>
      <c r="B13068" s="61" t="s">
        <v>125</v>
      </c>
      <c r="C13068" s="62">
        <v>2012</v>
      </c>
      <c r="D13068" s="61" t="s">
        <v>99</v>
      </c>
      <c r="E13068" s="62">
        <v>32</v>
      </c>
      <c r="F13068" s="62">
        <v>99360</v>
      </c>
      <c r="G13068" s="62">
        <v>13958</v>
      </c>
      <c r="H13068" s="62">
        <v>36.35</v>
      </c>
      <c r="I13068" s="62">
        <v>3105</v>
      </c>
      <c r="J13068" s="62">
        <v>92404.800000000003</v>
      </c>
      <c r="K13068" s="62">
        <v>17167.8</v>
      </c>
      <c r="L13068" s="62">
        <v>19358</v>
      </c>
      <c r="M13068" s="62">
        <v>50.41</v>
      </c>
      <c r="N13068" s="62">
        <v>536.49</v>
      </c>
      <c r="O13068" s="62">
        <v>207031.63</v>
      </c>
      <c r="P13068" s="63"/>
      <c r="Q13068" s="63"/>
      <c r="R13068" s="63"/>
      <c r="S13068" s="63"/>
      <c r="T13068" s="63"/>
      <c r="U13068" s="63"/>
      <c r="V13068" s="63"/>
      <c r="W13068" s="63"/>
      <c r="X13068" s="63"/>
      <c r="Y13068" s="63"/>
      <c r="Z13068" s="62">
        <v>102</v>
      </c>
      <c r="AA13068" s="62">
        <v>8179</v>
      </c>
      <c r="AB13068" s="62">
        <v>21.3</v>
      </c>
      <c r="AC13068" s="62">
        <v>3.19</v>
      </c>
    </row>
    <row r="13069" spans="1:29" ht="30" x14ac:dyDescent="0.25">
      <c r="A13069" s="61" t="s">
        <v>287</v>
      </c>
      <c r="B13069" s="61" t="s">
        <v>288</v>
      </c>
      <c r="C13069" s="62">
        <v>2016</v>
      </c>
      <c r="D13069" s="61" t="s">
        <v>150</v>
      </c>
      <c r="E13069" s="62">
        <v>8</v>
      </c>
      <c r="F13069" s="63"/>
      <c r="G13069" s="63"/>
      <c r="H13069" s="63"/>
      <c r="I13069" s="63"/>
      <c r="J13069" s="63"/>
      <c r="K13069" s="62">
        <v>0</v>
      </c>
      <c r="L13069" s="63"/>
      <c r="M13069" s="63"/>
      <c r="N13069" s="63"/>
      <c r="O13069" s="63"/>
      <c r="P13069" s="63"/>
      <c r="Q13069" s="63"/>
      <c r="R13069" s="63"/>
      <c r="S13069" s="63"/>
      <c r="T13069" s="63"/>
      <c r="U13069" s="63"/>
      <c r="V13069" s="63"/>
      <c r="W13069" s="63"/>
      <c r="X13069" s="63"/>
      <c r="Y13069" s="63"/>
      <c r="Z13069" s="62">
        <v>0</v>
      </c>
      <c r="AA13069" s="63"/>
      <c r="AB13069" s="63"/>
      <c r="AC13069" s="62">
        <v>0</v>
      </c>
    </row>
    <row r="13070" spans="1:29" ht="45" x14ac:dyDescent="0.25">
      <c r="A13070" s="61" t="s">
        <v>243</v>
      </c>
      <c r="B13070" s="61" t="s">
        <v>244</v>
      </c>
      <c r="C13070" s="62">
        <v>2010</v>
      </c>
      <c r="D13070" s="61" t="s">
        <v>78</v>
      </c>
      <c r="E13070" s="62">
        <v>22</v>
      </c>
      <c r="F13070" s="62">
        <v>22039</v>
      </c>
      <c r="G13070" s="62">
        <v>3780</v>
      </c>
      <c r="H13070" s="62">
        <v>14.32</v>
      </c>
      <c r="I13070" s="62">
        <v>1001.77</v>
      </c>
      <c r="J13070" s="62">
        <v>20496.27</v>
      </c>
      <c r="K13070" s="62">
        <v>0</v>
      </c>
      <c r="L13070" s="63"/>
      <c r="M13070" s="63"/>
      <c r="N13070" s="63"/>
      <c r="O13070" s="63"/>
      <c r="P13070" s="62">
        <v>6728</v>
      </c>
      <c r="Q13070" s="62">
        <v>14514</v>
      </c>
      <c r="R13070" s="62">
        <v>54.98</v>
      </c>
      <c r="S13070" s="62">
        <v>305</v>
      </c>
      <c r="T13070" s="62">
        <v>85237.03</v>
      </c>
      <c r="U13070" s="63"/>
      <c r="V13070" s="63"/>
      <c r="W13070" s="63"/>
      <c r="X13070" s="63"/>
      <c r="Y13070" s="63"/>
      <c r="Z13070" s="62">
        <v>624.22</v>
      </c>
      <c r="AA13070" s="62">
        <v>3895</v>
      </c>
      <c r="AB13070" s="62">
        <v>14.75</v>
      </c>
      <c r="AC13070" s="62">
        <v>28.37</v>
      </c>
    </row>
    <row r="13071" spans="1:29" x14ac:dyDescent="0.25">
      <c r="A13071" s="61" t="s">
        <v>130</v>
      </c>
      <c r="B13071" s="61" t="s">
        <v>131</v>
      </c>
      <c r="C13071" s="62">
        <v>2003</v>
      </c>
      <c r="D13071" s="61" t="s">
        <v>78</v>
      </c>
      <c r="E13071" s="62">
        <v>35</v>
      </c>
      <c r="F13071" s="62">
        <v>54453</v>
      </c>
      <c r="G13071" s="62">
        <v>9392</v>
      </c>
      <c r="H13071" s="62">
        <v>22.36</v>
      </c>
      <c r="I13071" s="62">
        <v>1555.8</v>
      </c>
      <c r="J13071" s="62">
        <v>50641.29</v>
      </c>
      <c r="K13071" s="62">
        <v>1717.75</v>
      </c>
      <c r="L13071" s="62">
        <v>2522</v>
      </c>
      <c r="M13071" s="62">
        <v>6</v>
      </c>
      <c r="N13071" s="63"/>
      <c r="O13071" s="63"/>
      <c r="P13071" s="63"/>
      <c r="Q13071" s="63"/>
      <c r="R13071" s="63"/>
      <c r="S13071" s="63"/>
      <c r="T13071" s="63"/>
      <c r="U13071" s="63"/>
      <c r="V13071" s="63"/>
      <c r="W13071" s="63"/>
      <c r="X13071" s="63"/>
      <c r="Y13071" s="63"/>
      <c r="Z13071" s="62">
        <v>1000</v>
      </c>
      <c r="AA13071" s="62">
        <v>5254</v>
      </c>
      <c r="AB13071" s="62">
        <v>12.51</v>
      </c>
      <c r="AC13071" s="62">
        <v>28.57</v>
      </c>
    </row>
    <row r="13072" spans="1:29" x14ac:dyDescent="0.25">
      <c r="A13072" s="61" t="s">
        <v>163</v>
      </c>
      <c r="B13072" s="61" t="s">
        <v>164</v>
      </c>
      <c r="C13072" s="62">
        <v>2017</v>
      </c>
      <c r="D13072" s="61" t="s">
        <v>301</v>
      </c>
      <c r="E13072" s="62">
        <v>54</v>
      </c>
      <c r="F13072" s="62">
        <v>244960</v>
      </c>
      <c r="G13072" s="62">
        <v>42429</v>
      </c>
      <c r="H13072" s="62">
        <v>65.48</v>
      </c>
      <c r="I13072" s="62">
        <v>4536.3</v>
      </c>
      <c r="J13072" s="62">
        <v>227812.8</v>
      </c>
      <c r="K13072" s="62">
        <v>30140.639999999999</v>
      </c>
      <c r="L13072" s="62">
        <v>19098</v>
      </c>
      <c r="M13072" s="62">
        <v>29.47</v>
      </c>
      <c r="N13072" s="62">
        <v>558.16</v>
      </c>
      <c r="O13072" s="62">
        <v>363475.02</v>
      </c>
      <c r="P13072" s="63"/>
      <c r="Q13072" s="63"/>
      <c r="R13072" s="63"/>
      <c r="S13072" s="63"/>
      <c r="T13072" s="63"/>
      <c r="U13072" s="63"/>
      <c r="V13072" s="63"/>
      <c r="W13072" s="63"/>
      <c r="X13072" s="63"/>
      <c r="Y13072" s="63"/>
      <c r="Z13072" s="62">
        <v>216751</v>
      </c>
      <c r="AA13072" s="62">
        <v>19191</v>
      </c>
      <c r="AB13072" s="62">
        <v>29.62</v>
      </c>
      <c r="AC13072" s="62">
        <v>4013.91</v>
      </c>
    </row>
    <row r="13073" spans="1:29" ht="30" x14ac:dyDescent="0.25">
      <c r="A13073" s="61" t="s">
        <v>498</v>
      </c>
      <c r="B13073" s="61" t="s">
        <v>499</v>
      </c>
      <c r="C13073" s="62">
        <v>2016</v>
      </c>
      <c r="D13073" s="61" t="s">
        <v>175</v>
      </c>
      <c r="E13073" s="62">
        <v>8</v>
      </c>
      <c r="F13073" s="63"/>
      <c r="G13073" s="63"/>
      <c r="H13073" s="63"/>
      <c r="I13073" s="63"/>
      <c r="J13073" s="63"/>
      <c r="K13073" s="62">
        <v>0</v>
      </c>
      <c r="L13073" s="63"/>
      <c r="M13073" s="63"/>
      <c r="N13073" s="63"/>
      <c r="O13073" s="63"/>
      <c r="P13073" s="63"/>
      <c r="Q13073" s="63"/>
      <c r="R13073" s="63"/>
      <c r="S13073" s="63"/>
      <c r="T13073" s="63"/>
      <c r="U13073" s="63"/>
      <c r="V13073" s="63"/>
      <c r="W13073" s="63"/>
      <c r="X13073" s="63"/>
      <c r="Y13073" s="63"/>
      <c r="Z13073" s="62">
        <v>0</v>
      </c>
      <c r="AA13073" s="63"/>
      <c r="AB13073" s="63"/>
      <c r="AC13073" s="62">
        <v>0</v>
      </c>
    </row>
    <row r="13074" spans="1:29" x14ac:dyDescent="0.25">
      <c r="A13074" s="61" t="s">
        <v>196</v>
      </c>
      <c r="B13074" s="61" t="s">
        <v>197</v>
      </c>
      <c r="C13074" s="62">
        <v>2011</v>
      </c>
      <c r="D13074" s="61" t="s">
        <v>94</v>
      </c>
      <c r="E13074" s="62">
        <v>8</v>
      </c>
      <c r="F13074" s="62">
        <v>32817</v>
      </c>
      <c r="G13074" s="62">
        <v>11199</v>
      </c>
      <c r="H13074" s="62">
        <v>116.66</v>
      </c>
      <c r="I13074" s="62">
        <v>4102.13</v>
      </c>
      <c r="J13074" s="62">
        <v>30519.81</v>
      </c>
      <c r="K13074" s="62">
        <v>295.83</v>
      </c>
      <c r="L13074" s="62">
        <v>554</v>
      </c>
      <c r="M13074" s="62">
        <v>5.77</v>
      </c>
      <c r="N13074" s="62">
        <v>36.979999999999997</v>
      </c>
      <c r="O13074" s="62">
        <v>3567.49</v>
      </c>
      <c r="P13074" s="63"/>
      <c r="Q13074" s="63"/>
      <c r="R13074" s="63"/>
      <c r="S13074" s="63"/>
      <c r="T13074" s="63"/>
      <c r="U13074" s="63"/>
      <c r="V13074" s="63"/>
      <c r="W13074" s="63"/>
      <c r="X13074" s="63"/>
      <c r="Y13074" s="63"/>
      <c r="Z13074" s="62">
        <v>108800</v>
      </c>
      <c r="AA13074" s="62">
        <v>12966</v>
      </c>
      <c r="AB13074" s="62">
        <v>135.06</v>
      </c>
      <c r="AC13074" s="62">
        <v>13600</v>
      </c>
    </row>
    <row r="13075" spans="1:29" x14ac:dyDescent="0.25">
      <c r="A13075" s="61" t="s">
        <v>260</v>
      </c>
      <c r="B13075" s="61" t="s">
        <v>261</v>
      </c>
      <c r="C13075" s="62">
        <v>2014</v>
      </c>
      <c r="D13075" s="61" t="s">
        <v>262</v>
      </c>
      <c r="E13075" s="62">
        <v>42</v>
      </c>
      <c r="F13075" s="62">
        <v>269844</v>
      </c>
      <c r="G13075" s="62">
        <v>43480</v>
      </c>
      <c r="H13075" s="62">
        <v>86.27</v>
      </c>
      <c r="I13075" s="62">
        <v>6424.86</v>
      </c>
      <c r="J13075" s="62">
        <v>250954.92</v>
      </c>
      <c r="K13075" s="62">
        <v>19945.68</v>
      </c>
      <c r="L13075" s="62">
        <v>24832</v>
      </c>
      <c r="M13075" s="62">
        <v>49.27</v>
      </c>
      <c r="N13075" s="62">
        <v>474.9</v>
      </c>
      <c r="O13075" s="62">
        <v>240530.98</v>
      </c>
      <c r="P13075" s="63"/>
      <c r="Q13075" s="63"/>
      <c r="R13075" s="63"/>
      <c r="S13075" s="63"/>
      <c r="T13075" s="63"/>
      <c r="U13075" s="63"/>
      <c r="V13075" s="63"/>
      <c r="W13075" s="63"/>
      <c r="X13075" s="63"/>
      <c r="Y13075" s="63"/>
      <c r="Z13075" s="62">
        <v>1792</v>
      </c>
      <c r="AA13075" s="62">
        <v>16010</v>
      </c>
      <c r="AB13075" s="62">
        <v>31.77</v>
      </c>
      <c r="AC13075" s="62">
        <v>42.67</v>
      </c>
    </row>
    <row r="13076" spans="1:29" x14ac:dyDescent="0.25">
      <c r="A13076" s="61" t="s">
        <v>208</v>
      </c>
      <c r="B13076" s="61" t="s">
        <v>209</v>
      </c>
      <c r="C13076" s="62">
        <v>2007</v>
      </c>
      <c r="D13076" s="61" t="s">
        <v>94</v>
      </c>
      <c r="E13076" s="62">
        <v>10</v>
      </c>
      <c r="F13076" s="62">
        <v>13821</v>
      </c>
      <c r="G13076" s="62">
        <v>2914</v>
      </c>
      <c r="H13076" s="62">
        <v>24.28</v>
      </c>
      <c r="I13076" s="62">
        <v>1382.1</v>
      </c>
      <c r="J13076" s="62">
        <v>12853.53</v>
      </c>
      <c r="K13076" s="62">
        <v>2204</v>
      </c>
      <c r="L13076" s="62">
        <v>6048</v>
      </c>
      <c r="M13076" s="62">
        <v>50.4</v>
      </c>
      <c r="N13076" s="62">
        <v>220.4</v>
      </c>
      <c r="O13076" s="62">
        <v>26578.7</v>
      </c>
      <c r="P13076" s="63"/>
      <c r="Q13076" s="63"/>
      <c r="R13076" s="63"/>
      <c r="S13076" s="63"/>
      <c r="T13076" s="63"/>
      <c r="U13076" s="63"/>
      <c r="V13076" s="63"/>
      <c r="W13076" s="63"/>
      <c r="X13076" s="63"/>
      <c r="Y13076" s="63"/>
      <c r="Z13076" s="62">
        <v>814</v>
      </c>
      <c r="AA13076" s="62">
        <v>3418</v>
      </c>
      <c r="AB13076" s="62">
        <v>28.48</v>
      </c>
      <c r="AC13076" s="62">
        <v>81.400000000000006</v>
      </c>
    </row>
    <row r="13077" spans="1:29" ht="30" x14ac:dyDescent="0.25">
      <c r="A13077" s="61" t="s">
        <v>224</v>
      </c>
      <c r="B13077" s="61" t="s">
        <v>225</v>
      </c>
      <c r="C13077" s="62">
        <v>2013</v>
      </c>
      <c r="D13077" s="61" t="s">
        <v>226</v>
      </c>
      <c r="E13077" s="62">
        <v>51</v>
      </c>
      <c r="F13077" s="62">
        <v>1082529</v>
      </c>
      <c r="G13077" s="62">
        <v>18915</v>
      </c>
      <c r="H13077" s="62">
        <v>30.91</v>
      </c>
      <c r="I13077" s="62">
        <v>21226.06</v>
      </c>
      <c r="J13077" s="62">
        <v>1006751.97</v>
      </c>
      <c r="K13077" s="62">
        <v>8723.57</v>
      </c>
      <c r="L13077" s="62">
        <v>18010</v>
      </c>
      <c r="M13077" s="62">
        <v>29.43</v>
      </c>
      <c r="N13077" s="63"/>
      <c r="O13077" s="63"/>
      <c r="P13077" s="63"/>
      <c r="Q13077" s="63"/>
      <c r="R13077" s="63"/>
      <c r="S13077" s="63"/>
      <c r="T13077" s="63"/>
      <c r="U13077" s="63"/>
      <c r="V13077" s="63"/>
      <c r="W13077" s="63"/>
      <c r="X13077" s="63"/>
      <c r="Y13077" s="63"/>
      <c r="Z13077" s="62">
        <v>1255.26</v>
      </c>
      <c r="AA13077" s="62">
        <v>9550</v>
      </c>
      <c r="AB13077" s="62">
        <v>15.6</v>
      </c>
      <c r="AC13077" s="62">
        <v>24.61</v>
      </c>
    </row>
    <row r="13078" spans="1:29" ht="30" x14ac:dyDescent="0.25">
      <c r="A13078" s="61" t="s">
        <v>464</v>
      </c>
      <c r="B13078" s="61" t="s">
        <v>465</v>
      </c>
      <c r="C13078" s="62">
        <v>2017</v>
      </c>
      <c r="D13078" s="61" t="s">
        <v>78</v>
      </c>
      <c r="E13078" s="62">
        <v>40</v>
      </c>
      <c r="F13078" s="62">
        <v>325182</v>
      </c>
      <c r="G13078" s="62">
        <v>67406</v>
      </c>
      <c r="H13078" s="62">
        <v>140.43</v>
      </c>
      <c r="I13078" s="62">
        <v>8129.55</v>
      </c>
      <c r="J13078" s="62">
        <v>302419.26</v>
      </c>
      <c r="K13078" s="62">
        <v>0</v>
      </c>
      <c r="L13078" s="63"/>
      <c r="M13078" s="63"/>
      <c r="N13078" s="63"/>
      <c r="O13078" s="63"/>
      <c r="P13078" s="63"/>
      <c r="Q13078" s="63"/>
      <c r="R13078" s="63"/>
      <c r="S13078" s="63"/>
      <c r="T13078" s="63"/>
      <c r="U13078" s="63"/>
      <c r="V13078" s="63"/>
      <c r="W13078" s="63"/>
      <c r="X13078" s="63"/>
      <c r="Y13078" s="63"/>
      <c r="Z13078" s="62">
        <v>1411.67</v>
      </c>
      <c r="AA13078" s="62">
        <v>2722</v>
      </c>
      <c r="AB13078" s="62">
        <v>5.67</v>
      </c>
      <c r="AC13078" s="62">
        <v>35.29</v>
      </c>
    </row>
    <row r="13079" spans="1:29" x14ac:dyDescent="0.25">
      <c r="A13079" s="61" t="s">
        <v>354</v>
      </c>
      <c r="B13079" s="61" t="s">
        <v>355</v>
      </c>
      <c r="C13079" s="62">
        <v>2013</v>
      </c>
      <c r="D13079" s="61" t="s">
        <v>75</v>
      </c>
      <c r="E13079" s="62">
        <v>16</v>
      </c>
      <c r="F13079" s="62">
        <v>1387</v>
      </c>
      <c r="G13079" s="62">
        <v>387</v>
      </c>
      <c r="H13079" s="62">
        <v>2.02</v>
      </c>
      <c r="I13079" s="62">
        <v>86.69</v>
      </c>
      <c r="J13079" s="62">
        <v>1289.9100000000001</v>
      </c>
      <c r="K13079" s="62">
        <v>0</v>
      </c>
      <c r="L13079" s="62">
        <v>120</v>
      </c>
      <c r="M13079" s="62">
        <v>0.63</v>
      </c>
      <c r="N13079" s="63"/>
      <c r="O13079" s="63"/>
      <c r="P13079" s="63"/>
      <c r="Q13079" s="63"/>
      <c r="R13079" s="63"/>
      <c r="S13079" s="63"/>
      <c r="T13079" s="63"/>
      <c r="U13079" s="62">
        <v>300</v>
      </c>
      <c r="V13079" s="62">
        <v>1197</v>
      </c>
      <c r="W13079" s="62">
        <v>6.23</v>
      </c>
      <c r="X13079" s="62">
        <v>18</v>
      </c>
      <c r="Y13079" s="62">
        <v>6715.2</v>
      </c>
      <c r="Z13079" s="62">
        <v>110233</v>
      </c>
      <c r="AA13079" s="62">
        <v>2924</v>
      </c>
      <c r="AB13079" s="62">
        <v>15.23</v>
      </c>
      <c r="AC13079" s="62">
        <v>6889.56</v>
      </c>
    </row>
    <row r="13080" spans="1:29" x14ac:dyDescent="0.25">
      <c r="A13080" s="61" t="s">
        <v>198</v>
      </c>
      <c r="B13080" s="61" t="s">
        <v>199</v>
      </c>
      <c r="C13080" s="62">
        <v>2012</v>
      </c>
      <c r="D13080" s="61" t="s">
        <v>78</v>
      </c>
      <c r="E13080" s="62">
        <v>40</v>
      </c>
      <c r="F13080" s="62">
        <v>319320</v>
      </c>
      <c r="G13080" s="62">
        <v>37535</v>
      </c>
      <c r="H13080" s="62">
        <v>78.2</v>
      </c>
      <c r="I13080" s="62">
        <v>7983</v>
      </c>
      <c r="J13080" s="62">
        <v>296967.59999999998</v>
      </c>
      <c r="K13080" s="62">
        <v>0</v>
      </c>
      <c r="L13080" s="63"/>
      <c r="M13080" s="63"/>
      <c r="N13080" s="63"/>
      <c r="O13080" s="63"/>
      <c r="P13080" s="63"/>
      <c r="Q13080" s="63"/>
      <c r="R13080" s="63"/>
      <c r="S13080" s="63"/>
      <c r="T13080" s="63"/>
      <c r="U13080" s="63"/>
      <c r="V13080" s="63"/>
      <c r="W13080" s="63"/>
      <c r="X13080" s="63"/>
      <c r="Y13080" s="63"/>
      <c r="Z13080" s="62">
        <v>763</v>
      </c>
      <c r="AA13080" s="62">
        <v>11849</v>
      </c>
      <c r="AB13080" s="62">
        <v>24.69</v>
      </c>
      <c r="AC13080" s="62">
        <v>19.079999999999998</v>
      </c>
    </row>
    <row r="13081" spans="1:29" x14ac:dyDescent="0.25">
      <c r="A13081" s="61" t="s">
        <v>253</v>
      </c>
      <c r="B13081" s="61" t="s">
        <v>254</v>
      </c>
      <c r="C13081" s="62">
        <v>2009</v>
      </c>
      <c r="D13081" s="61" t="s">
        <v>89</v>
      </c>
      <c r="E13081" s="62">
        <v>55</v>
      </c>
      <c r="F13081" s="62">
        <v>188921</v>
      </c>
      <c r="G13081" s="62">
        <v>26635</v>
      </c>
      <c r="H13081" s="62">
        <v>40.36</v>
      </c>
      <c r="I13081" s="62">
        <v>3434.93</v>
      </c>
      <c r="J13081" s="62">
        <v>175696.53</v>
      </c>
      <c r="K13081" s="62">
        <v>27525.7</v>
      </c>
      <c r="L13081" s="62">
        <v>43986</v>
      </c>
      <c r="M13081" s="62">
        <v>66.650000000000006</v>
      </c>
      <c r="N13081" s="63"/>
      <c r="O13081" s="63"/>
      <c r="P13081" s="63"/>
      <c r="Q13081" s="63"/>
      <c r="R13081" s="63"/>
      <c r="S13081" s="63"/>
      <c r="T13081" s="63"/>
      <c r="U13081" s="63"/>
      <c r="V13081" s="63"/>
      <c r="W13081" s="63"/>
      <c r="X13081" s="63"/>
      <c r="Y13081" s="63"/>
      <c r="Z13081" s="62">
        <v>78620</v>
      </c>
      <c r="AA13081" s="62">
        <v>4623</v>
      </c>
      <c r="AB13081" s="62">
        <v>7</v>
      </c>
      <c r="AC13081" s="62">
        <v>1429.45</v>
      </c>
    </row>
    <row r="13082" spans="1:29" ht="30" x14ac:dyDescent="0.25">
      <c r="A13082" s="61" t="s">
        <v>452</v>
      </c>
      <c r="B13082" s="61" t="s">
        <v>453</v>
      </c>
      <c r="C13082" s="62">
        <v>2008</v>
      </c>
      <c r="D13082" s="61" t="s">
        <v>150</v>
      </c>
      <c r="E13082" s="62">
        <v>8</v>
      </c>
      <c r="F13082" s="63"/>
      <c r="G13082" s="63"/>
      <c r="H13082" s="63"/>
      <c r="I13082" s="63"/>
      <c r="J13082" s="63"/>
      <c r="K13082" s="62">
        <v>0</v>
      </c>
      <c r="L13082" s="63"/>
      <c r="M13082" s="63"/>
      <c r="N13082" s="63"/>
      <c r="O13082" s="63"/>
      <c r="P13082" s="63"/>
      <c r="Q13082" s="63"/>
      <c r="R13082" s="63"/>
      <c r="S13082" s="63"/>
      <c r="T13082" s="63"/>
      <c r="U13082" s="63"/>
      <c r="V13082" s="63"/>
      <c r="W13082" s="63"/>
      <c r="X13082" s="63"/>
      <c r="Y13082" s="63"/>
      <c r="Z13082" s="62">
        <v>0</v>
      </c>
      <c r="AA13082" s="63"/>
      <c r="AB13082" s="63"/>
      <c r="AC13082" s="62">
        <v>0</v>
      </c>
    </row>
    <row r="13083" spans="1:29" ht="45" x14ac:dyDescent="0.25">
      <c r="A13083" s="61" t="s">
        <v>167</v>
      </c>
      <c r="B13083" s="61" t="s">
        <v>168</v>
      </c>
      <c r="C13083" s="62">
        <v>2011</v>
      </c>
      <c r="D13083" s="61" t="s">
        <v>78</v>
      </c>
      <c r="E13083" s="62">
        <v>36</v>
      </c>
      <c r="F13083" s="62">
        <v>117015</v>
      </c>
      <c r="G13083" s="62">
        <v>16682</v>
      </c>
      <c r="H13083" s="62">
        <v>38.619999999999997</v>
      </c>
      <c r="I13083" s="62">
        <v>3250.42</v>
      </c>
      <c r="J13083" s="62">
        <v>108823.95</v>
      </c>
      <c r="K13083" s="62">
        <v>9523.76</v>
      </c>
      <c r="L13083" s="62">
        <v>20155</v>
      </c>
      <c r="M13083" s="62">
        <v>46.66</v>
      </c>
      <c r="N13083" s="62">
        <v>264.55</v>
      </c>
      <c r="O13083" s="62">
        <v>114849.92</v>
      </c>
      <c r="P13083" s="63"/>
      <c r="Q13083" s="63"/>
      <c r="R13083" s="63"/>
      <c r="S13083" s="63"/>
      <c r="T13083" s="63"/>
      <c r="U13083" s="63"/>
      <c r="V13083" s="63"/>
      <c r="W13083" s="63"/>
      <c r="X13083" s="63"/>
      <c r="Y13083" s="63"/>
      <c r="Z13083" s="62">
        <v>0</v>
      </c>
      <c r="AA13083" s="63"/>
      <c r="AB13083" s="63"/>
      <c r="AC13083" s="62">
        <v>0</v>
      </c>
    </row>
    <row r="13084" spans="1:29" x14ac:dyDescent="0.25">
      <c r="A13084" s="61" t="s">
        <v>411</v>
      </c>
      <c r="B13084" s="61" t="s">
        <v>412</v>
      </c>
      <c r="C13084" s="62">
        <v>2016</v>
      </c>
      <c r="D13084" s="61" t="s">
        <v>99</v>
      </c>
      <c r="E13084" s="62">
        <v>12</v>
      </c>
      <c r="F13084" s="62">
        <v>23287</v>
      </c>
      <c r="G13084" s="62">
        <v>4495</v>
      </c>
      <c r="H13084" s="62">
        <v>31.22</v>
      </c>
      <c r="I13084" s="62">
        <v>1940.58</v>
      </c>
      <c r="J13084" s="62">
        <v>21656.91</v>
      </c>
      <c r="K13084" s="62">
        <v>5216.29</v>
      </c>
      <c r="L13084" s="62">
        <v>2621</v>
      </c>
      <c r="M13084" s="62">
        <v>18.2</v>
      </c>
      <c r="N13084" s="62">
        <v>434.69</v>
      </c>
      <c r="O13084" s="62">
        <v>62904.86</v>
      </c>
      <c r="P13084" s="63"/>
      <c r="Q13084" s="63"/>
      <c r="R13084" s="63"/>
      <c r="S13084" s="63"/>
      <c r="T13084" s="63"/>
      <c r="U13084" s="63"/>
      <c r="V13084" s="63"/>
      <c r="W13084" s="63"/>
      <c r="X13084" s="63"/>
      <c r="Y13084" s="63"/>
      <c r="Z13084" s="62">
        <v>106.41</v>
      </c>
      <c r="AA13084" s="62">
        <v>951</v>
      </c>
      <c r="AB13084" s="62">
        <v>6.6</v>
      </c>
      <c r="AC13084" s="62">
        <v>8.8699999999999992</v>
      </c>
    </row>
    <row r="13085" spans="1:29" x14ac:dyDescent="0.25">
      <c r="A13085" s="61" t="s">
        <v>102</v>
      </c>
      <c r="B13085" s="61" t="s">
        <v>103</v>
      </c>
      <c r="C13085" s="62">
        <v>2004</v>
      </c>
      <c r="D13085" s="61" t="s">
        <v>89</v>
      </c>
      <c r="E13085" s="62">
        <v>36</v>
      </c>
      <c r="F13085" s="62">
        <v>68443</v>
      </c>
      <c r="G13085" s="62">
        <v>9177</v>
      </c>
      <c r="H13085" s="62">
        <v>21.24</v>
      </c>
      <c r="I13085" s="62">
        <v>1901.19</v>
      </c>
      <c r="J13085" s="62">
        <v>63651.99</v>
      </c>
      <c r="K13085" s="62">
        <v>14111.54</v>
      </c>
      <c r="L13085" s="62">
        <v>18274</v>
      </c>
      <c r="M13085" s="62">
        <v>42.3</v>
      </c>
      <c r="N13085" s="62">
        <v>391.99</v>
      </c>
      <c r="O13085" s="62">
        <v>170175.32</v>
      </c>
      <c r="P13085" s="63"/>
      <c r="Q13085" s="63"/>
      <c r="R13085" s="63"/>
      <c r="S13085" s="63"/>
      <c r="T13085" s="63"/>
      <c r="U13085" s="63"/>
      <c r="V13085" s="63"/>
      <c r="W13085" s="63"/>
      <c r="X13085" s="63"/>
      <c r="Y13085" s="63"/>
      <c r="Z13085" s="62">
        <v>790</v>
      </c>
      <c r="AA13085" s="62">
        <v>7571</v>
      </c>
      <c r="AB13085" s="62">
        <v>17.53</v>
      </c>
      <c r="AC13085" s="62">
        <v>21.94</v>
      </c>
    </row>
    <row r="13086" spans="1:29" x14ac:dyDescent="0.25">
      <c r="A13086" s="61" t="s">
        <v>163</v>
      </c>
      <c r="B13086" s="61" t="s">
        <v>164</v>
      </c>
      <c r="C13086" s="62">
        <v>2016</v>
      </c>
      <c r="D13086" s="61" t="s">
        <v>314</v>
      </c>
      <c r="E13086" s="62">
        <v>20</v>
      </c>
      <c r="F13086" s="62">
        <v>48621</v>
      </c>
      <c r="G13086" s="62">
        <v>10657</v>
      </c>
      <c r="H13086" s="62">
        <v>44.4</v>
      </c>
      <c r="I13086" s="62">
        <v>2431.0500000000002</v>
      </c>
      <c r="J13086" s="62">
        <v>45217.53</v>
      </c>
      <c r="K13086" s="62">
        <v>10881.67</v>
      </c>
      <c r="L13086" s="62">
        <v>6718</v>
      </c>
      <c r="M13086" s="62">
        <v>27.99</v>
      </c>
      <c r="N13086" s="62">
        <v>544.08000000000004</v>
      </c>
      <c r="O13086" s="62">
        <v>131225.29999999999</v>
      </c>
      <c r="P13086" s="63"/>
      <c r="Q13086" s="63"/>
      <c r="R13086" s="63"/>
      <c r="S13086" s="63"/>
      <c r="T13086" s="63"/>
      <c r="U13086" s="63"/>
      <c r="V13086" s="63"/>
      <c r="W13086" s="63"/>
      <c r="X13086" s="63"/>
      <c r="Y13086" s="63"/>
      <c r="Z13086" s="62">
        <v>79209</v>
      </c>
      <c r="AA13086" s="62">
        <v>6705</v>
      </c>
      <c r="AB13086" s="62">
        <v>27.94</v>
      </c>
      <c r="AC13086" s="62">
        <v>3960.45</v>
      </c>
    </row>
    <row r="13087" spans="1:29" ht="30" x14ac:dyDescent="0.25">
      <c r="A13087" s="61" t="s">
        <v>153</v>
      </c>
      <c r="B13087" s="61" t="s">
        <v>154</v>
      </c>
      <c r="C13087" s="62">
        <v>2003</v>
      </c>
      <c r="D13087" s="61" t="s">
        <v>94</v>
      </c>
      <c r="E13087" s="62">
        <v>16</v>
      </c>
      <c r="F13087" s="62">
        <v>1264</v>
      </c>
      <c r="G13087" s="62">
        <v>187</v>
      </c>
      <c r="H13087" s="62">
        <v>0.97</v>
      </c>
      <c r="I13087" s="62">
        <v>79</v>
      </c>
      <c r="J13087" s="62">
        <v>1175.52</v>
      </c>
      <c r="K13087" s="62">
        <v>0</v>
      </c>
      <c r="L13087" s="62">
        <v>0</v>
      </c>
      <c r="M13087" s="62">
        <v>0</v>
      </c>
      <c r="N13087" s="62">
        <v>0</v>
      </c>
      <c r="O13087" s="62">
        <v>0</v>
      </c>
      <c r="P13087" s="63"/>
      <c r="Q13087" s="63"/>
      <c r="R13087" s="63"/>
      <c r="S13087" s="63"/>
      <c r="T13087" s="63"/>
      <c r="U13087" s="63"/>
      <c r="V13087" s="63"/>
      <c r="W13087" s="63"/>
      <c r="X13087" s="63"/>
      <c r="Y13087" s="63"/>
      <c r="Z13087" s="62">
        <v>0</v>
      </c>
      <c r="AA13087" s="63"/>
      <c r="AB13087" s="63"/>
      <c r="AC13087" s="62">
        <v>0</v>
      </c>
    </row>
    <row r="13088" spans="1:29" ht="30" x14ac:dyDescent="0.25">
      <c r="A13088" s="61" t="s">
        <v>324</v>
      </c>
      <c r="B13088" s="61" t="s">
        <v>325</v>
      </c>
      <c r="C13088" s="62">
        <v>2010</v>
      </c>
      <c r="D13088" s="61" t="s">
        <v>75</v>
      </c>
      <c r="E13088" s="62">
        <v>3</v>
      </c>
      <c r="F13088" s="63"/>
      <c r="G13088" s="63"/>
      <c r="H13088" s="63"/>
      <c r="I13088" s="63"/>
      <c r="J13088" s="63"/>
      <c r="K13088" s="62">
        <v>0</v>
      </c>
      <c r="L13088" s="63"/>
      <c r="M13088" s="63"/>
      <c r="N13088" s="63"/>
      <c r="O13088" s="63"/>
      <c r="P13088" s="63"/>
      <c r="Q13088" s="63"/>
      <c r="R13088" s="63"/>
      <c r="S13088" s="63"/>
      <c r="T13088" s="63"/>
      <c r="U13088" s="63"/>
      <c r="V13088" s="63"/>
      <c r="W13088" s="63"/>
      <c r="X13088" s="63"/>
      <c r="Y13088" s="63"/>
      <c r="Z13088" s="62">
        <v>202400</v>
      </c>
      <c r="AA13088" s="62">
        <v>8168</v>
      </c>
      <c r="AB13088" s="62">
        <v>226.89</v>
      </c>
      <c r="AC13088" s="62">
        <v>67466.67</v>
      </c>
    </row>
    <row r="13089" spans="1:29" x14ac:dyDescent="0.25">
      <c r="A13089" s="61" t="s">
        <v>157</v>
      </c>
      <c r="B13089" s="61" t="s">
        <v>158</v>
      </c>
      <c r="C13089" s="62">
        <v>2004</v>
      </c>
      <c r="D13089" s="61" t="s">
        <v>298</v>
      </c>
      <c r="E13089" s="62">
        <v>3</v>
      </c>
      <c r="F13089" s="63"/>
      <c r="G13089" s="63"/>
      <c r="H13089" s="63"/>
      <c r="I13089" s="63"/>
      <c r="J13089" s="63"/>
      <c r="K13089" s="62">
        <v>0</v>
      </c>
      <c r="L13089" s="63"/>
      <c r="M13089" s="63"/>
      <c r="N13089" s="63"/>
      <c r="O13089" s="63"/>
      <c r="P13089" s="63"/>
      <c r="Q13089" s="63"/>
      <c r="R13089" s="63"/>
      <c r="S13089" s="63"/>
      <c r="T13089" s="63"/>
      <c r="U13089" s="63"/>
      <c r="V13089" s="63"/>
      <c r="W13089" s="63"/>
      <c r="X13089" s="63"/>
      <c r="Y13089" s="63"/>
      <c r="Z13089" s="62">
        <v>0</v>
      </c>
      <c r="AA13089" s="63"/>
      <c r="AB13089" s="63"/>
      <c r="AC13089" s="62">
        <v>0</v>
      </c>
    </row>
    <row r="13090" spans="1:29" x14ac:dyDescent="0.25">
      <c r="A13090" s="61" t="s">
        <v>484</v>
      </c>
      <c r="B13090" s="61" t="s">
        <v>485</v>
      </c>
      <c r="C13090" s="62">
        <v>2013</v>
      </c>
      <c r="D13090" s="61" t="s">
        <v>78</v>
      </c>
      <c r="E13090" s="62">
        <v>40</v>
      </c>
      <c r="F13090" s="62">
        <v>145680</v>
      </c>
      <c r="G13090" s="62">
        <v>21173</v>
      </c>
      <c r="H13090" s="62">
        <v>44.11</v>
      </c>
      <c r="I13090" s="62">
        <v>3642</v>
      </c>
      <c r="J13090" s="62">
        <v>135482.4</v>
      </c>
      <c r="K13090" s="62">
        <v>0</v>
      </c>
      <c r="L13090" s="63"/>
      <c r="M13090" s="63"/>
      <c r="N13090" s="63"/>
      <c r="O13090" s="63"/>
      <c r="P13090" s="63"/>
      <c r="Q13090" s="63"/>
      <c r="R13090" s="63"/>
      <c r="S13090" s="63"/>
      <c r="T13090" s="63"/>
      <c r="U13090" s="63"/>
      <c r="V13090" s="63"/>
      <c r="W13090" s="63"/>
      <c r="X13090" s="63"/>
      <c r="Y13090" s="63"/>
      <c r="Z13090" s="62">
        <v>0</v>
      </c>
      <c r="AA13090" s="63"/>
      <c r="AB13090" s="63"/>
      <c r="AC13090" s="62">
        <v>0</v>
      </c>
    </row>
    <row r="13091" spans="1:29" ht="30" x14ac:dyDescent="0.25">
      <c r="A13091" s="61" t="s">
        <v>237</v>
      </c>
      <c r="B13091" s="61" t="s">
        <v>238</v>
      </c>
      <c r="C13091" s="62">
        <v>2011</v>
      </c>
      <c r="D13091" s="61" t="s">
        <v>75</v>
      </c>
      <c r="E13091" s="62">
        <v>20</v>
      </c>
      <c r="F13091" s="62">
        <v>27249</v>
      </c>
      <c r="G13091" s="62">
        <v>1436</v>
      </c>
      <c r="H13091" s="62">
        <v>5.98</v>
      </c>
      <c r="I13091" s="62">
        <v>1362.45</v>
      </c>
      <c r="J13091" s="62">
        <v>25341.57</v>
      </c>
      <c r="K13091" s="62">
        <v>18412.07</v>
      </c>
      <c r="L13091" s="62">
        <v>25447</v>
      </c>
      <c r="M13091" s="62">
        <v>106.03</v>
      </c>
      <c r="N13091" s="62">
        <v>920.6</v>
      </c>
      <c r="O13091" s="62">
        <v>222036.73</v>
      </c>
      <c r="P13091" s="63"/>
      <c r="Q13091" s="63"/>
      <c r="R13091" s="63"/>
      <c r="S13091" s="63"/>
      <c r="T13091" s="63"/>
      <c r="U13091" s="63"/>
      <c r="V13091" s="63"/>
      <c r="W13091" s="63"/>
      <c r="X13091" s="63"/>
      <c r="Y13091" s="63"/>
      <c r="Z13091" s="62">
        <v>369814</v>
      </c>
      <c r="AA13091" s="62">
        <v>31257</v>
      </c>
      <c r="AB13091" s="62">
        <v>130.24</v>
      </c>
      <c r="AC13091" s="62">
        <v>18490.7</v>
      </c>
    </row>
    <row r="13092" spans="1:29" x14ac:dyDescent="0.25">
      <c r="A13092" s="61" t="s">
        <v>235</v>
      </c>
      <c r="B13092" s="61" t="s">
        <v>236</v>
      </c>
      <c r="C13092" s="62">
        <v>2015</v>
      </c>
      <c r="D13092" s="61" t="s">
        <v>83</v>
      </c>
      <c r="E13092" s="62">
        <v>1</v>
      </c>
      <c r="F13092" s="63"/>
      <c r="G13092" s="63"/>
      <c r="H13092" s="63"/>
      <c r="I13092" s="63"/>
      <c r="J13092" s="63"/>
      <c r="K13092" s="62">
        <v>0</v>
      </c>
      <c r="L13092" s="63"/>
      <c r="M13092" s="63"/>
      <c r="N13092" s="63"/>
      <c r="O13092" s="63"/>
      <c r="P13092" s="63"/>
      <c r="Q13092" s="63"/>
      <c r="R13092" s="63"/>
      <c r="S13092" s="63"/>
      <c r="T13092" s="63"/>
      <c r="U13092" s="62">
        <v>1173</v>
      </c>
      <c r="V13092" s="62">
        <v>3554</v>
      </c>
      <c r="W13092" s="62">
        <v>296.17</v>
      </c>
      <c r="X13092" s="62">
        <v>1173</v>
      </c>
      <c r="Y13092" s="62">
        <v>26256.43</v>
      </c>
      <c r="Z13092" s="62">
        <v>11400</v>
      </c>
      <c r="AA13092" s="62">
        <v>605</v>
      </c>
      <c r="AB13092" s="62">
        <v>50.42</v>
      </c>
      <c r="AC13092" s="62">
        <v>11400</v>
      </c>
    </row>
    <row r="13093" spans="1:29" ht="30" x14ac:dyDescent="0.25">
      <c r="A13093" s="61" t="s">
        <v>498</v>
      </c>
      <c r="B13093" s="61" t="s">
        <v>499</v>
      </c>
      <c r="C13093" s="62">
        <v>2005</v>
      </c>
      <c r="D13093" s="61" t="s">
        <v>83</v>
      </c>
      <c r="E13093" s="62">
        <v>1</v>
      </c>
      <c r="F13093" s="63"/>
      <c r="G13093" s="63"/>
      <c r="H13093" s="63"/>
      <c r="I13093" s="63"/>
      <c r="J13093" s="63"/>
      <c r="K13093" s="62">
        <v>0</v>
      </c>
      <c r="L13093" s="63"/>
      <c r="M13093" s="63"/>
      <c r="N13093" s="63"/>
      <c r="O13093" s="63"/>
      <c r="P13093" s="63"/>
      <c r="Q13093" s="63"/>
      <c r="R13093" s="63"/>
      <c r="S13093" s="63"/>
      <c r="T13093" s="63"/>
      <c r="U13093" s="63"/>
      <c r="V13093" s="63"/>
      <c r="W13093" s="63"/>
      <c r="X13093" s="63"/>
      <c r="Y13093" s="63"/>
      <c r="Z13093" s="62">
        <v>38.770000000000003</v>
      </c>
      <c r="AA13093" s="62">
        <v>138</v>
      </c>
      <c r="AB13093" s="62">
        <v>11.5</v>
      </c>
      <c r="AC13093" s="62">
        <v>38.770000000000003</v>
      </c>
    </row>
    <row r="13094" spans="1:29" x14ac:dyDescent="0.25">
      <c r="A13094" s="61" t="s">
        <v>95</v>
      </c>
      <c r="B13094" s="61" t="s">
        <v>96</v>
      </c>
      <c r="C13094" s="62">
        <v>2008</v>
      </c>
      <c r="D13094" s="61" t="s">
        <v>89</v>
      </c>
      <c r="E13094" s="62">
        <v>20</v>
      </c>
      <c r="F13094" s="62">
        <v>118140</v>
      </c>
      <c r="G13094" s="62">
        <v>17140</v>
      </c>
      <c r="H13094" s="62">
        <v>71.42</v>
      </c>
      <c r="I13094" s="62">
        <v>5907</v>
      </c>
      <c r="J13094" s="62">
        <v>109870.2</v>
      </c>
      <c r="K13094" s="62">
        <v>3560</v>
      </c>
      <c r="L13094" s="62">
        <v>5972</v>
      </c>
      <c r="M13094" s="62">
        <v>24.88</v>
      </c>
      <c r="N13094" s="62">
        <v>178</v>
      </c>
      <c r="O13094" s="62">
        <v>42931.11</v>
      </c>
      <c r="P13094" s="63"/>
      <c r="Q13094" s="63"/>
      <c r="R13094" s="63"/>
      <c r="S13094" s="63"/>
      <c r="T13094" s="63"/>
      <c r="U13094" s="63"/>
      <c r="V13094" s="63"/>
      <c r="W13094" s="63"/>
      <c r="X13094" s="63"/>
      <c r="Y13094" s="63"/>
      <c r="Z13094" s="62">
        <v>750.79</v>
      </c>
      <c r="AA13094" s="62">
        <v>2339</v>
      </c>
      <c r="AB13094" s="62">
        <v>9.75</v>
      </c>
      <c r="AC13094" s="62">
        <v>37.54</v>
      </c>
    </row>
    <row r="13095" spans="1:29" ht="30" x14ac:dyDescent="0.25">
      <c r="A13095" s="61" t="s">
        <v>494</v>
      </c>
      <c r="B13095" s="61" t="s">
        <v>495</v>
      </c>
      <c r="C13095" s="62">
        <v>2012</v>
      </c>
      <c r="D13095" s="61" t="s">
        <v>75</v>
      </c>
      <c r="E13095" s="62">
        <v>10</v>
      </c>
      <c r="F13095" s="62">
        <v>513</v>
      </c>
      <c r="G13095" s="62">
        <v>286</v>
      </c>
      <c r="H13095" s="62">
        <v>2.38</v>
      </c>
      <c r="I13095" s="62">
        <v>51.3</v>
      </c>
      <c r="J13095" s="62">
        <v>477.09</v>
      </c>
      <c r="K13095" s="62">
        <v>0</v>
      </c>
      <c r="L13095" s="63"/>
      <c r="M13095" s="63"/>
      <c r="N13095" s="63"/>
      <c r="O13095" s="63"/>
      <c r="P13095" s="63"/>
      <c r="Q13095" s="63"/>
      <c r="R13095" s="63"/>
      <c r="S13095" s="63"/>
      <c r="T13095" s="63"/>
      <c r="U13095" s="63"/>
      <c r="V13095" s="63"/>
      <c r="W13095" s="63"/>
      <c r="X13095" s="63"/>
      <c r="Y13095" s="63"/>
      <c r="Z13095" s="62">
        <v>588.20000000000005</v>
      </c>
      <c r="AA13095" s="62">
        <v>4581</v>
      </c>
      <c r="AB13095" s="62">
        <v>38.18</v>
      </c>
      <c r="AC13095" s="62">
        <v>58.82</v>
      </c>
    </row>
    <row r="13096" spans="1:29" x14ac:dyDescent="0.25">
      <c r="A13096" s="61" t="s">
        <v>369</v>
      </c>
      <c r="B13096" s="61" t="s">
        <v>370</v>
      </c>
      <c r="C13096" s="62">
        <v>2004</v>
      </c>
      <c r="D13096" s="61" t="s">
        <v>75</v>
      </c>
      <c r="E13096" s="62">
        <v>19</v>
      </c>
      <c r="F13096" s="62">
        <v>1764</v>
      </c>
      <c r="G13096" s="62">
        <v>271</v>
      </c>
      <c r="H13096" s="62">
        <v>1.19</v>
      </c>
      <c r="I13096" s="62">
        <v>92.84</v>
      </c>
      <c r="J13096" s="62">
        <v>1640.52</v>
      </c>
      <c r="K13096" s="62">
        <v>15721</v>
      </c>
      <c r="L13096" s="62">
        <v>22356</v>
      </c>
      <c r="M13096" s="62">
        <v>98.05</v>
      </c>
      <c r="N13096" s="62">
        <v>827.42</v>
      </c>
      <c r="O13096" s="62">
        <v>189584.26</v>
      </c>
      <c r="P13096" s="63"/>
      <c r="Q13096" s="63"/>
      <c r="R13096" s="63"/>
      <c r="S13096" s="63"/>
      <c r="T13096" s="63"/>
      <c r="U13096" s="63"/>
      <c r="V13096" s="63"/>
      <c r="W13096" s="63"/>
      <c r="X13096" s="63"/>
      <c r="Y13096" s="63"/>
      <c r="Z13096" s="62">
        <v>461.53</v>
      </c>
      <c r="AA13096" s="63"/>
      <c r="AB13096" s="63"/>
      <c r="AC13096" s="62">
        <v>24.29</v>
      </c>
    </row>
    <row r="13097" spans="1:29" ht="30" x14ac:dyDescent="0.25">
      <c r="A13097" s="61" t="s">
        <v>138</v>
      </c>
      <c r="B13097" s="61" t="s">
        <v>139</v>
      </c>
      <c r="C13097" s="62">
        <v>2005</v>
      </c>
      <c r="D13097" s="61" t="s">
        <v>226</v>
      </c>
      <c r="E13097" s="62">
        <v>24</v>
      </c>
      <c r="F13097" s="62">
        <v>106290</v>
      </c>
      <c r="G13097" s="62">
        <v>14860</v>
      </c>
      <c r="H13097" s="62">
        <v>51.6</v>
      </c>
      <c r="I13097" s="62">
        <v>4428.75</v>
      </c>
      <c r="J13097" s="62">
        <v>98849.7</v>
      </c>
      <c r="K13097" s="62">
        <v>10537.34</v>
      </c>
      <c r="L13097" s="62">
        <v>14135</v>
      </c>
      <c r="M13097" s="62">
        <v>49.08</v>
      </c>
      <c r="N13097" s="63"/>
      <c r="O13097" s="63"/>
      <c r="P13097" s="63"/>
      <c r="Q13097" s="63"/>
      <c r="R13097" s="63"/>
      <c r="S13097" s="63"/>
      <c r="T13097" s="63"/>
      <c r="U13097" s="63"/>
      <c r="V13097" s="63"/>
      <c r="W13097" s="63"/>
      <c r="X13097" s="63"/>
      <c r="Y13097" s="63"/>
      <c r="Z13097" s="62">
        <v>74700</v>
      </c>
      <c r="AA13097" s="62">
        <v>5048</v>
      </c>
      <c r="AB13097" s="62">
        <v>17.53</v>
      </c>
      <c r="AC13097" s="62">
        <v>3112.5</v>
      </c>
    </row>
    <row r="13098" spans="1:29" x14ac:dyDescent="0.25">
      <c r="A13098" s="61" t="s">
        <v>210</v>
      </c>
      <c r="B13098" s="61" t="s">
        <v>211</v>
      </c>
      <c r="C13098" s="62">
        <v>2004</v>
      </c>
      <c r="D13098" s="61" t="s">
        <v>86</v>
      </c>
      <c r="E13098" s="62">
        <v>70</v>
      </c>
      <c r="F13098" s="62">
        <v>264248</v>
      </c>
      <c r="G13098" s="62">
        <v>34938</v>
      </c>
      <c r="H13098" s="62">
        <v>41.59</v>
      </c>
      <c r="I13098" s="62">
        <v>3774.97</v>
      </c>
      <c r="J13098" s="62">
        <v>245750.64</v>
      </c>
      <c r="K13098" s="62">
        <v>14351.12</v>
      </c>
      <c r="L13098" s="62">
        <v>27027</v>
      </c>
      <c r="M13098" s="62">
        <v>32.18</v>
      </c>
      <c r="N13098" s="62">
        <v>205.02</v>
      </c>
      <c r="O13098" s="62">
        <v>173064.41</v>
      </c>
      <c r="P13098" s="63"/>
      <c r="Q13098" s="63"/>
      <c r="R13098" s="63"/>
      <c r="S13098" s="63"/>
      <c r="T13098" s="63"/>
      <c r="U13098" s="63"/>
      <c r="V13098" s="63"/>
      <c r="W13098" s="63"/>
      <c r="X13098" s="63"/>
      <c r="Y13098" s="63"/>
      <c r="Z13098" s="62">
        <v>410558</v>
      </c>
      <c r="AA13098" s="62">
        <v>31923</v>
      </c>
      <c r="AB13098" s="62">
        <v>38</v>
      </c>
      <c r="AC13098" s="62">
        <v>5865.11</v>
      </c>
    </row>
    <row r="13099" spans="1:29" x14ac:dyDescent="0.25">
      <c r="A13099" s="61" t="s">
        <v>275</v>
      </c>
      <c r="B13099" s="61" t="s">
        <v>276</v>
      </c>
      <c r="C13099" s="62">
        <v>2008</v>
      </c>
      <c r="D13099" s="61" t="s">
        <v>99</v>
      </c>
      <c r="E13099" s="62">
        <v>22</v>
      </c>
      <c r="F13099" s="62">
        <v>251240</v>
      </c>
      <c r="G13099" s="62">
        <v>35524</v>
      </c>
      <c r="H13099" s="62">
        <v>134.56</v>
      </c>
      <c r="I13099" s="62">
        <v>11420</v>
      </c>
      <c r="J13099" s="62">
        <v>233653.2</v>
      </c>
      <c r="K13099" s="62">
        <v>0</v>
      </c>
      <c r="L13099" s="63"/>
      <c r="M13099" s="63"/>
      <c r="N13099" s="63"/>
      <c r="O13099" s="63"/>
      <c r="P13099" s="63"/>
      <c r="Q13099" s="63"/>
      <c r="R13099" s="63"/>
      <c r="S13099" s="63"/>
      <c r="T13099" s="63"/>
      <c r="U13099" s="63"/>
      <c r="V13099" s="63"/>
      <c r="W13099" s="63"/>
      <c r="X13099" s="63"/>
      <c r="Y13099" s="63"/>
      <c r="Z13099" s="62">
        <v>655.04</v>
      </c>
      <c r="AA13099" s="62">
        <v>2001</v>
      </c>
      <c r="AB13099" s="62">
        <v>7.58</v>
      </c>
      <c r="AC13099" s="62">
        <v>29.77</v>
      </c>
    </row>
    <row r="13100" spans="1:29" x14ac:dyDescent="0.25">
      <c r="A13100" s="61" t="s">
        <v>81</v>
      </c>
      <c r="B13100" s="61" t="s">
        <v>82</v>
      </c>
      <c r="C13100" s="62">
        <v>2013</v>
      </c>
      <c r="D13100" s="61" t="s">
        <v>94</v>
      </c>
      <c r="E13100" s="62">
        <v>14</v>
      </c>
      <c r="F13100" s="62">
        <v>637</v>
      </c>
      <c r="G13100" s="62">
        <v>214</v>
      </c>
      <c r="H13100" s="62">
        <v>1.27</v>
      </c>
      <c r="I13100" s="62">
        <v>45.5</v>
      </c>
      <c r="J13100" s="62">
        <v>592.41</v>
      </c>
      <c r="K13100" s="62">
        <v>0</v>
      </c>
      <c r="L13100" s="63"/>
      <c r="M13100" s="63"/>
      <c r="N13100" s="63"/>
      <c r="O13100" s="63"/>
      <c r="P13100" s="63"/>
      <c r="Q13100" s="63"/>
      <c r="R13100" s="63"/>
      <c r="S13100" s="63"/>
      <c r="T13100" s="63"/>
      <c r="U13100" s="63"/>
      <c r="V13100" s="63"/>
      <c r="W13100" s="63"/>
      <c r="X13100" s="63"/>
      <c r="Y13100" s="63"/>
      <c r="Z13100" s="62">
        <v>138</v>
      </c>
      <c r="AA13100" s="62">
        <v>714</v>
      </c>
      <c r="AB13100" s="62">
        <v>4.25</v>
      </c>
      <c r="AC13100" s="62">
        <v>9.86</v>
      </c>
    </row>
    <row r="13101" spans="1:29" x14ac:dyDescent="0.25">
      <c r="A13101" s="61" t="s">
        <v>130</v>
      </c>
      <c r="B13101" s="61" t="s">
        <v>131</v>
      </c>
      <c r="C13101" s="62">
        <v>2010</v>
      </c>
      <c r="D13101" s="61" t="s">
        <v>78</v>
      </c>
      <c r="E13101" s="62">
        <v>35</v>
      </c>
      <c r="F13101" s="62">
        <v>108165</v>
      </c>
      <c r="G13101" s="62">
        <v>13319</v>
      </c>
      <c r="H13101" s="62">
        <v>31.71</v>
      </c>
      <c r="I13101" s="62">
        <v>3090.43</v>
      </c>
      <c r="J13101" s="62">
        <v>100593.45</v>
      </c>
      <c r="K13101" s="62">
        <v>17928.23</v>
      </c>
      <c r="L13101" s="62">
        <v>30202</v>
      </c>
      <c r="M13101" s="62">
        <v>71.91</v>
      </c>
      <c r="N13101" s="62">
        <v>512.24</v>
      </c>
      <c r="O13101" s="62">
        <v>216201.84</v>
      </c>
      <c r="P13101" s="63"/>
      <c r="Q13101" s="63"/>
      <c r="R13101" s="63"/>
      <c r="S13101" s="63"/>
      <c r="T13101" s="63"/>
      <c r="U13101" s="63"/>
      <c r="V13101" s="63"/>
      <c r="W13101" s="63"/>
      <c r="X13101" s="63"/>
      <c r="Y13101" s="63"/>
      <c r="Z13101" s="62">
        <v>1510</v>
      </c>
      <c r="AA13101" s="62">
        <v>9061</v>
      </c>
      <c r="AB13101" s="62">
        <v>21.57</v>
      </c>
      <c r="AC13101" s="62">
        <v>43.14</v>
      </c>
    </row>
    <row r="13102" spans="1:29" ht="30" x14ac:dyDescent="0.25">
      <c r="A13102" s="61" t="s">
        <v>309</v>
      </c>
      <c r="B13102" s="61" t="s">
        <v>310</v>
      </c>
      <c r="C13102" s="62">
        <v>2011</v>
      </c>
      <c r="D13102" s="61" t="s">
        <v>75</v>
      </c>
      <c r="E13102" s="62">
        <v>26</v>
      </c>
      <c r="F13102" s="62">
        <v>0</v>
      </c>
      <c r="G13102" s="62">
        <v>0</v>
      </c>
      <c r="H13102" s="62">
        <v>0</v>
      </c>
      <c r="I13102" s="62">
        <v>0</v>
      </c>
      <c r="J13102" s="62">
        <v>0</v>
      </c>
      <c r="K13102" s="62">
        <v>0</v>
      </c>
      <c r="L13102" s="62">
        <v>0</v>
      </c>
      <c r="M13102" s="62">
        <v>0</v>
      </c>
      <c r="N13102" s="63"/>
      <c r="O13102" s="63"/>
      <c r="P13102" s="62">
        <v>0</v>
      </c>
      <c r="Q13102" s="62">
        <v>0</v>
      </c>
      <c r="R13102" s="62">
        <v>0</v>
      </c>
      <c r="S13102" s="62">
        <v>0</v>
      </c>
      <c r="T13102" s="62">
        <v>0</v>
      </c>
      <c r="U13102" s="62">
        <v>0</v>
      </c>
      <c r="V13102" s="62">
        <v>0</v>
      </c>
      <c r="W13102" s="62">
        <v>0</v>
      </c>
      <c r="X13102" s="62">
        <v>0</v>
      </c>
      <c r="Y13102" s="62">
        <v>0</v>
      </c>
      <c r="Z13102" s="62">
        <v>0</v>
      </c>
      <c r="AA13102" s="62">
        <v>0</v>
      </c>
      <c r="AB13102" s="62">
        <v>0</v>
      </c>
      <c r="AC13102" s="62">
        <v>0</v>
      </c>
    </row>
    <row r="13103" spans="1:29" ht="30" x14ac:dyDescent="0.25">
      <c r="A13103" s="61" t="s">
        <v>255</v>
      </c>
      <c r="B13103" s="61" t="s">
        <v>256</v>
      </c>
      <c r="C13103" s="62">
        <v>2006</v>
      </c>
      <c r="D13103" s="61" t="s">
        <v>226</v>
      </c>
      <c r="E13103" s="62">
        <v>120</v>
      </c>
      <c r="F13103" s="62">
        <v>1073520</v>
      </c>
      <c r="G13103" s="62">
        <v>202062</v>
      </c>
      <c r="H13103" s="62">
        <v>140.32</v>
      </c>
      <c r="I13103" s="62">
        <v>8946</v>
      </c>
      <c r="J13103" s="62">
        <v>998373.6</v>
      </c>
      <c r="K13103" s="62">
        <v>19321.05</v>
      </c>
      <c r="L13103" s="62">
        <v>4675</v>
      </c>
      <c r="M13103" s="62">
        <v>3.25</v>
      </c>
      <c r="N13103" s="62">
        <v>161.01</v>
      </c>
      <c r="O13103" s="62">
        <v>232998.31</v>
      </c>
      <c r="P13103" s="63"/>
      <c r="Q13103" s="63"/>
      <c r="R13103" s="63"/>
      <c r="S13103" s="63"/>
      <c r="T13103" s="63"/>
      <c r="U13103" s="63"/>
      <c r="V13103" s="63"/>
      <c r="W13103" s="63"/>
      <c r="X13103" s="63"/>
      <c r="Y13103" s="63"/>
      <c r="Z13103" s="62">
        <v>3547</v>
      </c>
      <c r="AA13103" s="62">
        <v>25365</v>
      </c>
      <c r="AB13103" s="62">
        <v>17.61</v>
      </c>
      <c r="AC13103" s="62">
        <v>29.56</v>
      </c>
    </row>
    <row r="13104" spans="1:29" x14ac:dyDescent="0.25">
      <c r="A13104" s="61" t="s">
        <v>502</v>
      </c>
      <c r="B13104" s="61" t="s">
        <v>503</v>
      </c>
      <c r="C13104" s="62">
        <v>2016</v>
      </c>
      <c r="D13104" s="61" t="s">
        <v>78</v>
      </c>
      <c r="E13104" s="62">
        <v>40</v>
      </c>
      <c r="F13104" s="62">
        <v>314080</v>
      </c>
      <c r="G13104" s="62">
        <v>53976</v>
      </c>
      <c r="H13104" s="62">
        <v>112.45</v>
      </c>
      <c r="I13104" s="62">
        <v>7852</v>
      </c>
      <c r="J13104" s="62">
        <v>292094.40000000002</v>
      </c>
      <c r="K13104" s="62">
        <v>0</v>
      </c>
      <c r="L13104" s="63"/>
      <c r="M13104" s="63"/>
      <c r="N13104" s="63"/>
      <c r="O13104" s="63"/>
      <c r="P13104" s="63"/>
      <c r="Q13104" s="63"/>
      <c r="R13104" s="63"/>
      <c r="S13104" s="63"/>
      <c r="T13104" s="63"/>
      <c r="U13104" s="63"/>
      <c r="V13104" s="63"/>
      <c r="W13104" s="63"/>
      <c r="X13104" s="63"/>
      <c r="Y13104" s="63"/>
      <c r="Z13104" s="62">
        <v>1056.69</v>
      </c>
      <c r="AA13104" s="62">
        <v>20290</v>
      </c>
      <c r="AB13104" s="62">
        <v>42.27</v>
      </c>
      <c r="AC13104" s="62">
        <v>26.42</v>
      </c>
    </row>
    <row r="13105" spans="1:29" ht="30" x14ac:dyDescent="0.25">
      <c r="A13105" s="61" t="s">
        <v>283</v>
      </c>
      <c r="B13105" s="61" t="s">
        <v>284</v>
      </c>
      <c r="C13105" s="62">
        <v>2009</v>
      </c>
      <c r="D13105" s="61" t="s">
        <v>419</v>
      </c>
      <c r="E13105" s="62">
        <v>8</v>
      </c>
      <c r="F13105" s="63"/>
      <c r="G13105" s="62">
        <v>0</v>
      </c>
      <c r="H13105" s="62">
        <v>0</v>
      </c>
      <c r="I13105" s="63"/>
      <c r="J13105" s="63"/>
      <c r="K13105" s="62">
        <v>0</v>
      </c>
      <c r="L13105" s="62">
        <v>0</v>
      </c>
      <c r="M13105" s="62">
        <v>0</v>
      </c>
      <c r="N13105" s="63"/>
      <c r="O13105" s="63"/>
      <c r="P13105" s="63"/>
      <c r="Q13105" s="63"/>
      <c r="R13105" s="63"/>
      <c r="S13105" s="63"/>
      <c r="T13105" s="63"/>
      <c r="U13105" s="63"/>
      <c r="V13105" s="63"/>
      <c r="W13105" s="63"/>
      <c r="X13105" s="63"/>
      <c r="Y13105" s="63"/>
      <c r="Z13105" s="62">
        <v>0</v>
      </c>
      <c r="AA13105" s="63"/>
      <c r="AB13105" s="63"/>
      <c r="AC13105" s="62">
        <v>0</v>
      </c>
    </row>
    <row r="13106" spans="1:29" ht="45" x14ac:dyDescent="0.25">
      <c r="A13106" s="61" t="s">
        <v>109</v>
      </c>
      <c r="B13106" s="61" t="s">
        <v>110</v>
      </c>
      <c r="C13106" s="62">
        <v>2010</v>
      </c>
      <c r="D13106" s="61" t="s">
        <v>94</v>
      </c>
      <c r="E13106" s="62">
        <v>4</v>
      </c>
      <c r="F13106" s="62">
        <v>6084</v>
      </c>
      <c r="G13106" s="62">
        <v>908</v>
      </c>
      <c r="H13106" s="62">
        <v>18.920000000000002</v>
      </c>
      <c r="I13106" s="62">
        <v>1521</v>
      </c>
      <c r="J13106" s="62">
        <v>5658.12</v>
      </c>
      <c r="K13106" s="62">
        <v>0</v>
      </c>
      <c r="L13106" s="63"/>
      <c r="M13106" s="63"/>
      <c r="N13106" s="63"/>
      <c r="O13106" s="63"/>
      <c r="P13106" s="62">
        <v>1204</v>
      </c>
      <c r="Q13106" s="62">
        <v>2978</v>
      </c>
      <c r="R13106" s="62">
        <v>62.04</v>
      </c>
      <c r="S13106" s="62">
        <v>301</v>
      </c>
      <c r="T13106" s="62">
        <v>15253.48</v>
      </c>
      <c r="U13106" s="62">
        <v>2879</v>
      </c>
      <c r="V13106" s="62">
        <v>6867</v>
      </c>
      <c r="W13106" s="62">
        <v>143.06</v>
      </c>
      <c r="X13106" s="62">
        <v>719</v>
      </c>
      <c r="Y13106" s="62">
        <v>64443.54</v>
      </c>
      <c r="Z13106" s="62">
        <v>1752</v>
      </c>
      <c r="AA13106" s="62">
        <v>5316</v>
      </c>
      <c r="AB13106" s="62">
        <v>110.75</v>
      </c>
      <c r="AC13106" s="62">
        <v>438</v>
      </c>
    </row>
    <row r="13107" spans="1:29" ht="30" x14ac:dyDescent="0.25">
      <c r="A13107" s="61" t="s">
        <v>516</v>
      </c>
      <c r="B13107" s="61" t="s">
        <v>517</v>
      </c>
      <c r="C13107" s="62">
        <v>2012</v>
      </c>
      <c r="D13107" s="61" t="s">
        <v>78</v>
      </c>
      <c r="E13107" s="62">
        <v>40</v>
      </c>
      <c r="F13107" s="62">
        <v>342960</v>
      </c>
      <c r="G13107" s="62">
        <v>71060</v>
      </c>
      <c r="H13107" s="62">
        <v>148.04</v>
      </c>
      <c r="I13107" s="62">
        <v>8574</v>
      </c>
      <c r="J13107" s="62">
        <v>318952.8</v>
      </c>
      <c r="K13107" s="62">
        <v>0</v>
      </c>
      <c r="L13107" s="63"/>
      <c r="M13107" s="63"/>
      <c r="N13107" s="63"/>
      <c r="O13107" s="63"/>
      <c r="P13107" s="63"/>
      <c r="Q13107" s="63"/>
      <c r="R13107" s="63"/>
      <c r="S13107" s="63"/>
      <c r="T13107" s="63"/>
      <c r="U13107" s="63"/>
      <c r="V13107" s="63"/>
      <c r="W13107" s="63"/>
      <c r="X13107" s="63"/>
      <c r="Y13107" s="63"/>
      <c r="Z13107" s="62">
        <v>0</v>
      </c>
      <c r="AA13107" s="63"/>
      <c r="AB13107" s="63"/>
      <c r="AC13107" s="62">
        <v>0</v>
      </c>
    </row>
    <row r="13108" spans="1:29" ht="45" x14ac:dyDescent="0.25">
      <c r="A13108" s="61" t="s">
        <v>326</v>
      </c>
      <c r="B13108" s="61" t="s">
        <v>327</v>
      </c>
      <c r="C13108" s="62">
        <v>2007</v>
      </c>
      <c r="D13108" s="61" t="s">
        <v>75</v>
      </c>
      <c r="E13108" s="62">
        <v>4</v>
      </c>
      <c r="F13108" s="62">
        <v>21457</v>
      </c>
      <c r="G13108" s="62">
        <v>3018</v>
      </c>
      <c r="H13108" s="62">
        <v>62.88</v>
      </c>
      <c r="I13108" s="62">
        <v>5364.25</v>
      </c>
      <c r="J13108" s="62">
        <v>19955.009999999998</v>
      </c>
      <c r="K13108" s="62">
        <v>0</v>
      </c>
      <c r="L13108" s="63"/>
      <c r="M13108" s="63"/>
      <c r="N13108" s="63"/>
      <c r="O13108" s="63"/>
      <c r="P13108" s="63"/>
      <c r="Q13108" s="63"/>
      <c r="R13108" s="63"/>
      <c r="S13108" s="63"/>
      <c r="T13108" s="63"/>
      <c r="U13108" s="62">
        <v>2056</v>
      </c>
      <c r="V13108" s="62">
        <v>4645</v>
      </c>
      <c r="W13108" s="62">
        <v>96.77</v>
      </c>
      <c r="X13108" s="62">
        <v>514</v>
      </c>
      <c r="Y13108" s="62">
        <v>46021.5</v>
      </c>
      <c r="Z13108" s="62">
        <v>39.299999999999997</v>
      </c>
      <c r="AA13108" s="62">
        <v>1491</v>
      </c>
      <c r="AB13108" s="62">
        <v>31.06</v>
      </c>
      <c r="AC13108" s="62">
        <v>9.83</v>
      </c>
    </row>
    <row r="13109" spans="1:29" x14ac:dyDescent="0.25">
      <c r="A13109" s="61" t="s">
        <v>222</v>
      </c>
      <c r="B13109" s="61" t="s">
        <v>223</v>
      </c>
      <c r="C13109" s="62">
        <v>2009</v>
      </c>
      <c r="D13109" s="61" t="s">
        <v>89</v>
      </c>
      <c r="E13109" s="62">
        <v>44</v>
      </c>
      <c r="F13109" s="62">
        <v>481680</v>
      </c>
      <c r="G13109" s="62">
        <v>71800</v>
      </c>
      <c r="H13109" s="62">
        <v>135.97999999999999</v>
      </c>
      <c r="I13109" s="62">
        <v>10947.27</v>
      </c>
      <c r="J13109" s="62">
        <v>447962.4</v>
      </c>
      <c r="K13109" s="62">
        <v>0</v>
      </c>
      <c r="L13109" s="63"/>
      <c r="M13109" s="63"/>
      <c r="N13109" s="63"/>
      <c r="O13109" s="63"/>
      <c r="P13109" s="63"/>
      <c r="Q13109" s="63"/>
      <c r="R13109" s="63"/>
      <c r="S13109" s="63"/>
      <c r="T13109" s="63"/>
      <c r="U13109" s="63"/>
      <c r="V13109" s="63"/>
      <c r="W13109" s="63"/>
      <c r="X13109" s="63"/>
      <c r="Y13109" s="63"/>
      <c r="Z13109" s="62">
        <v>181300</v>
      </c>
      <c r="AA13109" s="62">
        <v>15598</v>
      </c>
      <c r="AB13109" s="62">
        <v>29.54</v>
      </c>
      <c r="AC13109" s="62">
        <v>4120.45</v>
      </c>
    </row>
    <row r="13110" spans="1:29" x14ac:dyDescent="0.25">
      <c r="A13110" s="61" t="s">
        <v>383</v>
      </c>
      <c r="B13110" s="61" t="s">
        <v>384</v>
      </c>
      <c r="C13110" s="62">
        <v>2017</v>
      </c>
      <c r="D13110" s="61" t="s">
        <v>78</v>
      </c>
      <c r="E13110" s="62">
        <v>52</v>
      </c>
      <c r="F13110" s="62">
        <v>407200</v>
      </c>
      <c r="G13110" s="62">
        <v>68786</v>
      </c>
      <c r="H13110" s="62">
        <v>110.23</v>
      </c>
      <c r="I13110" s="62">
        <v>7830.77</v>
      </c>
      <c r="J13110" s="62">
        <v>378696</v>
      </c>
      <c r="K13110" s="62">
        <v>0</v>
      </c>
      <c r="L13110" s="63"/>
      <c r="M13110" s="63"/>
      <c r="N13110" s="63"/>
      <c r="O13110" s="63"/>
      <c r="P13110" s="63"/>
      <c r="Q13110" s="63"/>
      <c r="R13110" s="63"/>
      <c r="S13110" s="63"/>
      <c r="T13110" s="63"/>
      <c r="U13110" s="63"/>
      <c r="V13110" s="63"/>
      <c r="W13110" s="63"/>
      <c r="X13110" s="63"/>
      <c r="Y13110" s="63"/>
      <c r="Z13110" s="62">
        <v>1257.94</v>
      </c>
      <c r="AA13110" s="62">
        <v>2571</v>
      </c>
      <c r="AB13110" s="62">
        <v>4.12</v>
      </c>
      <c r="AC13110" s="62">
        <v>24.19</v>
      </c>
    </row>
    <row r="13111" spans="1:29" x14ac:dyDescent="0.25">
      <c r="A13111" s="61" t="s">
        <v>128</v>
      </c>
      <c r="B13111" s="61" t="s">
        <v>129</v>
      </c>
      <c r="C13111" s="62">
        <v>2005</v>
      </c>
      <c r="D13111" s="61" t="s">
        <v>94</v>
      </c>
      <c r="E13111" s="62">
        <v>24</v>
      </c>
      <c r="F13111" s="63"/>
      <c r="G13111" s="63"/>
      <c r="H13111" s="63"/>
      <c r="I13111" s="63"/>
      <c r="J13111" s="63"/>
      <c r="K13111" s="62">
        <v>0</v>
      </c>
      <c r="L13111" s="63"/>
      <c r="M13111" s="63"/>
      <c r="N13111" s="63"/>
      <c r="O13111" s="63"/>
      <c r="P13111" s="63"/>
      <c r="Q13111" s="63"/>
      <c r="R13111" s="63"/>
      <c r="S13111" s="63"/>
      <c r="T13111" s="63"/>
      <c r="U13111" s="63"/>
      <c r="V13111" s="63"/>
      <c r="W13111" s="63"/>
      <c r="X13111" s="63"/>
      <c r="Y13111" s="63"/>
      <c r="Z13111" s="62">
        <v>3952</v>
      </c>
      <c r="AA13111" s="62">
        <v>14493</v>
      </c>
      <c r="AB13111" s="62">
        <v>50.32</v>
      </c>
      <c r="AC13111" s="62">
        <v>164.67</v>
      </c>
    </row>
    <row r="13112" spans="1:29" x14ac:dyDescent="0.25">
      <c r="A13112" s="61" t="s">
        <v>289</v>
      </c>
      <c r="B13112" s="61" t="s">
        <v>290</v>
      </c>
      <c r="C13112" s="62">
        <v>2005</v>
      </c>
      <c r="D13112" s="61" t="s">
        <v>78</v>
      </c>
      <c r="E13112" s="62">
        <v>25</v>
      </c>
      <c r="F13112" s="62">
        <v>58419</v>
      </c>
      <c r="G13112" s="62">
        <v>7975</v>
      </c>
      <c r="H13112" s="62">
        <v>26.58</v>
      </c>
      <c r="I13112" s="62">
        <v>2336.7600000000002</v>
      </c>
      <c r="J13112" s="62">
        <v>54329.67</v>
      </c>
      <c r="K13112" s="62">
        <v>12817.65</v>
      </c>
      <c r="L13112" s="62">
        <v>21434</v>
      </c>
      <c r="M13112" s="62">
        <v>71.45</v>
      </c>
      <c r="N13112" s="63"/>
      <c r="O13112" s="63"/>
      <c r="P13112" s="63"/>
      <c r="Q13112" s="63"/>
      <c r="R13112" s="63"/>
      <c r="S13112" s="63"/>
      <c r="T13112" s="63"/>
      <c r="U13112" s="63"/>
      <c r="V13112" s="63"/>
      <c r="W13112" s="63"/>
      <c r="X13112" s="63"/>
      <c r="Y13112" s="63"/>
      <c r="Z13112" s="62">
        <v>114.7</v>
      </c>
      <c r="AA13112" s="62">
        <v>6316</v>
      </c>
      <c r="AB13112" s="62">
        <v>21.05</v>
      </c>
      <c r="AC13112" s="62">
        <v>4.59</v>
      </c>
    </row>
    <row r="13113" spans="1:29" x14ac:dyDescent="0.25">
      <c r="A13113" s="61" t="s">
        <v>229</v>
      </c>
      <c r="B13113" s="61" t="s">
        <v>230</v>
      </c>
      <c r="C13113" s="62">
        <v>2007</v>
      </c>
      <c r="D13113" s="61" t="s">
        <v>492</v>
      </c>
      <c r="E13113" s="62">
        <v>8</v>
      </c>
      <c r="F13113" s="63"/>
      <c r="G13113" s="63"/>
      <c r="H13113" s="63"/>
      <c r="I13113" s="63"/>
      <c r="J13113" s="63"/>
      <c r="K13113" s="62">
        <v>0</v>
      </c>
      <c r="L13113" s="63"/>
      <c r="M13113" s="63"/>
      <c r="N13113" s="63"/>
      <c r="O13113" s="63"/>
      <c r="P13113" s="63"/>
      <c r="Q13113" s="63"/>
      <c r="R13113" s="63"/>
      <c r="S13113" s="63"/>
      <c r="T13113" s="63"/>
      <c r="U13113" s="63"/>
      <c r="V13113" s="63"/>
      <c r="W13113" s="63"/>
      <c r="X13113" s="63"/>
      <c r="Y13113" s="63"/>
      <c r="Z13113" s="62">
        <v>70000</v>
      </c>
      <c r="AA13113" s="62">
        <v>2241</v>
      </c>
      <c r="AB13113" s="62">
        <v>23.34</v>
      </c>
      <c r="AC13113" s="62">
        <v>8750</v>
      </c>
    </row>
    <row r="13114" spans="1:29" ht="30" x14ac:dyDescent="0.25">
      <c r="A13114" s="61" t="s">
        <v>239</v>
      </c>
      <c r="B13114" s="61" t="s">
        <v>240</v>
      </c>
      <c r="C13114" s="62">
        <v>2013</v>
      </c>
      <c r="D13114" s="61" t="s">
        <v>78</v>
      </c>
      <c r="E13114" s="62">
        <v>40</v>
      </c>
      <c r="F13114" s="62">
        <v>90704</v>
      </c>
      <c r="G13114" s="62">
        <v>11858</v>
      </c>
      <c r="H13114" s="62">
        <v>24.7</v>
      </c>
      <c r="I13114" s="62">
        <v>2267.6</v>
      </c>
      <c r="J13114" s="62">
        <v>84354.72</v>
      </c>
      <c r="K13114" s="62">
        <v>5661.99</v>
      </c>
      <c r="L13114" s="62">
        <v>12294</v>
      </c>
      <c r="M13114" s="62">
        <v>25.61</v>
      </c>
      <c r="N13114" s="62">
        <v>141.55000000000001</v>
      </c>
      <c r="O13114" s="62">
        <v>68279.62</v>
      </c>
      <c r="P13114" s="63"/>
      <c r="Q13114" s="63"/>
      <c r="R13114" s="63"/>
      <c r="S13114" s="63"/>
      <c r="T13114" s="63"/>
      <c r="U13114" s="63"/>
      <c r="V13114" s="63"/>
      <c r="W13114" s="63"/>
      <c r="X13114" s="63"/>
      <c r="Y13114" s="63"/>
      <c r="Z13114" s="62">
        <v>1767.26</v>
      </c>
      <c r="AA13114" s="62">
        <v>23008</v>
      </c>
      <c r="AB13114" s="62">
        <v>47.93</v>
      </c>
      <c r="AC13114" s="62">
        <v>44.18</v>
      </c>
    </row>
    <row r="13115" spans="1:29" ht="30" x14ac:dyDescent="0.25">
      <c r="A13115" s="61" t="s">
        <v>227</v>
      </c>
      <c r="B13115" s="61" t="s">
        <v>228</v>
      </c>
      <c r="C13115" s="62">
        <v>2016</v>
      </c>
      <c r="D13115" s="61" t="s">
        <v>89</v>
      </c>
      <c r="E13115" s="62">
        <v>50</v>
      </c>
      <c r="F13115" s="62">
        <v>33121</v>
      </c>
      <c r="G13115" s="62">
        <v>33970</v>
      </c>
      <c r="H13115" s="62">
        <v>56.62</v>
      </c>
      <c r="I13115" s="62">
        <v>662.42</v>
      </c>
      <c r="J13115" s="62">
        <v>30802.53</v>
      </c>
      <c r="K13115" s="62">
        <v>65602.33</v>
      </c>
      <c r="L13115" s="62">
        <v>6584</v>
      </c>
      <c r="M13115" s="62">
        <v>10.97</v>
      </c>
      <c r="N13115" s="62">
        <v>1312.05</v>
      </c>
      <c r="O13115" s="62">
        <v>791118.15</v>
      </c>
      <c r="P13115" s="63"/>
      <c r="Q13115" s="63"/>
      <c r="R13115" s="63"/>
      <c r="S13115" s="63"/>
      <c r="T13115" s="63"/>
      <c r="U13115" s="63"/>
      <c r="V13115" s="63"/>
      <c r="W13115" s="63"/>
      <c r="X13115" s="63"/>
      <c r="Y13115" s="63"/>
      <c r="Z13115" s="62">
        <v>54998</v>
      </c>
      <c r="AA13115" s="62">
        <v>8073</v>
      </c>
      <c r="AB13115" s="62">
        <v>13.46</v>
      </c>
      <c r="AC13115" s="62">
        <v>1099.96</v>
      </c>
    </row>
    <row r="13116" spans="1:29" x14ac:dyDescent="0.25">
      <c r="A13116" s="61" t="s">
        <v>338</v>
      </c>
      <c r="B13116" s="61" t="s">
        <v>339</v>
      </c>
      <c r="C13116" s="62">
        <v>2004</v>
      </c>
      <c r="D13116" s="61" t="s">
        <v>301</v>
      </c>
      <c r="E13116" s="62">
        <v>106</v>
      </c>
      <c r="F13116" s="62">
        <v>632400</v>
      </c>
      <c r="G13116" s="62">
        <v>47375</v>
      </c>
      <c r="H13116" s="62">
        <v>37.24</v>
      </c>
      <c r="I13116" s="62">
        <v>5966.04</v>
      </c>
      <c r="J13116" s="62">
        <v>588132</v>
      </c>
      <c r="K13116" s="62">
        <v>388.94</v>
      </c>
      <c r="L13116" s="62">
        <v>1166</v>
      </c>
      <c r="M13116" s="62">
        <v>0.92</v>
      </c>
      <c r="N13116" s="62">
        <v>3.67</v>
      </c>
      <c r="O13116" s="62">
        <v>4690.38</v>
      </c>
      <c r="P13116" s="63"/>
      <c r="Q13116" s="63"/>
      <c r="R13116" s="63"/>
      <c r="S13116" s="63"/>
      <c r="T13116" s="63"/>
      <c r="U13116" s="63"/>
      <c r="V13116" s="63"/>
      <c r="W13116" s="63"/>
      <c r="X13116" s="63"/>
      <c r="Y13116" s="63"/>
      <c r="Z13116" s="62">
        <v>2371.5700000000002</v>
      </c>
      <c r="AA13116" s="62">
        <v>22357</v>
      </c>
      <c r="AB13116" s="62">
        <v>17.579999999999998</v>
      </c>
      <c r="AC13116" s="62">
        <v>22.37</v>
      </c>
    </row>
    <row r="13117" spans="1:29" ht="30" x14ac:dyDescent="0.25">
      <c r="A13117" s="61" t="s">
        <v>415</v>
      </c>
      <c r="B13117" s="61" t="s">
        <v>416</v>
      </c>
      <c r="C13117" s="62">
        <v>2018</v>
      </c>
      <c r="D13117" s="61" t="s">
        <v>78</v>
      </c>
      <c r="E13117" s="62">
        <v>98</v>
      </c>
      <c r="F13117" s="62">
        <v>646771</v>
      </c>
      <c r="G13117" s="62">
        <v>111679</v>
      </c>
      <c r="H13117" s="62">
        <v>94.97</v>
      </c>
      <c r="I13117" s="62">
        <v>6599.7</v>
      </c>
      <c r="J13117" s="62">
        <v>601497.03</v>
      </c>
      <c r="K13117" s="62">
        <v>0</v>
      </c>
      <c r="L13117" s="63"/>
      <c r="M13117" s="63"/>
      <c r="N13117" s="63"/>
      <c r="O13117" s="63"/>
      <c r="P13117" s="63"/>
      <c r="Q13117" s="63"/>
      <c r="R13117" s="63"/>
      <c r="S13117" s="63"/>
      <c r="T13117" s="63"/>
      <c r="U13117" s="63"/>
      <c r="V13117" s="63"/>
      <c r="W13117" s="63"/>
      <c r="X13117" s="63"/>
      <c r="Y13117" s="63"/>
      <c r="Z13117" s="62">
        <v>138269</v>
      </c>
      <c r="AA13117" s="62">
        <v>24781</v>
      </c>
      <c r="AB13117" s="62">
        <v>21.07</v>
      </c>
      <c r="AC13117" s="62">
        <v>1410.91</v>
      </c>
    </row>
    <row r="13118" spans="1:29" x14ac:dyDescent="0.25">
      <c r="A13118" s="61" t="s">
        <v>190</v>
      </c>
      <c r="B13118" s="61" t="s">
        <v>191</v>
      </c>
      <c r="C13118" s="62">
        <v>2017</v>
      </c>
      <c r="D13118" s="61" t="s">
        <v>75</v>
      </c>
      <c r="E13118" s="62">
        <v>12</v>
      </c>
      <c r="F13118" s="63"/>
      <c r="G13118" s="63"/>
      <c r="H13118" s="63"/>
      <c r="I13118" s="63"/>
      <c r="J13118" s="63"/>
      <c r="K13118" s="62">
        <v>0</v>
      </c>
      <c r="L13118" s="63"/>
      <c r="M13118" s="63"/>
      <c r="N13118" s="63"/>
      <c r="O13118" s="63"/>
      <c r="P13118" s="63"/>
      <c r="Q13118" s="63"/>
      <c r="R13118" s="63"/>
      <c r="S13118" s="63"/>
      <c r="T13118" s="63"/>
      <c r="U13118" s="63"/>
      <c r="V13118" s="63"/>
      <c r="W13118" s="63"/>
      <c r="X13118" s="63"/>
      <c r="Y13118" s="63"/>
      <c r="Z13118" s="62">
        <v>1037</v>
      </c>
      <c r="AA13118" s="62">
        <v>9524</v>
      </c>
      <c r="AB13118" s="62">
        <v>66.14</v>
      </c>
      <c r="AC13118" s="62">
        <v>86.42</v>
      </c>
    </row>
    <row r="13119" spans="1:29" x14ac:dyDescent="0.25">
      <c r="A13119" s="61" t="s">
        <v>315</v>
      </c>
      <c r="B13119" s="61" t="s">
        <v>316</v>
      </c>
      <c r="C13119" s="62">
        <v>2016</v>
      </c>
      <c r="D13119" s="61" t="s">
        <v>78</v>
      </c>
      <c r="E13119" s="62">
        <v>42</v>
      </c>
      <c r="F13119" s="62">
        <v>278226</v>
      </c>
      <c r="G13119" s="62">
        <v>43016</v>
      </c>
      <c r="H13119" s="62">
        <v>85.35</v>
      </c>
      <c r="I13119" s="62">
        <v>6624.43</v>
      </c>
      <c r="J13119" s="62">
        <v>258750.18</v>
      </c>
      <c r="K13119" s="62">
        <v>0</v>
      </c>
      <c r="L13119" s="63"/>
      <c r="M13119" s="63"/>
      <c r="N13119" s="63"/>
      <c r="O13119" s="63"/>
      <c r="P13119" s="63"/>
      <c r="Q13119" s="63"/>
      <c r="R13119" s="63"/>
      <c r="S13119" s="63"/>
      <c r="T13119" s="63"/>
      <c r="U13119" s="63"/>
      <c r="V13119" s="63"/>
      <c r="W13119" s="63"/>
      <c r="X13119" s="63"/>
      <c r="Y13119" s="63"/>
      <c r="Z13119" s="62">
        <v>823.19</v>
      </c>
      <c r="AA13119" s="62">
        <v>14560</v>
      </c>
      <c r="AB13119" s="62">
        <v>28.89</v>
      </c>
      <c r="AC13119" s="62">
        <v>19.600000000000001</v>
      </c>
    </row>
    <row r="13120" spans="1:29" ht="30" x14ac:dyDescent="0.25">
      <c r="A13120" s="61" t="s">
        <v>361</v>
      </c>
      <c r="B13120" s="61" t="s">
        <v>362</v>
      </c>
      <c r="C13120" s="62">
        <v>2017</v>
      </c>
      <c r="D13120" s="61" t="s">
        <v>78</v>
      </c>
      <c r="E13120" s="62">
        <v>52</v>
      </c>
      <c r="F13120" s="62">
        <v>151478</v>
      </c>
      <c r="G13120" s="62">
        <v>45046</v>
      </c>
      <c r="H13120" s="62">
        <v>72.19</v>
      </c>
      <c r="I13120" s="62">
        <v>2913.04</v>
      </c>
      <c r="J13120" s="62">
        <v>140874.54</v>
      </c>
      <c r="K13120" s="62">
        <v>19308</v>
      </c>
      <c r="L13120" s="62">
        <v>28443</v>
      </c>
      <c r="M13120" s="62">
        <v>45.58</v>
      </c>
      <c r="N13120" s="62">
        <v>371.31</v>
      </c>
      <c r="O13120" s="62">
        <v>232840.95999999999</v>
      </c>
      <c r="P13120" s="63"/>
      <c r="Q13120" s="63"/>
      <c r="R13120" s="63"/>
      <c r="S13120" s="63"/>
      <c r="T13120" s="63"/>
      <c r="U13120" s="63"/>
      <c r="V13120" s="63"/>
      <c r="W13120" s="63"/>
      <c r="X13120" s="63"/>
      <c r="Y13120" s="63"/>
      <c r="Z13120" s="62">
        <v>231.13</v>
      </c>
      <c r="AA13120" s="62">
        <v>27244</v>
      </c>
      <c r="AB13120" s="62">
        <v>43.66</v>
      </c>
      <c r="AC13120" s="62">
        <v>4.4400000000000004</v>
      </c>
    </row>
    <row r="13121" spans="1:29" x14ac:dyDescent="0.25">
      <c r="A13121" s="61" t="s">
        <v>273</v>
      </c>
      <c r="B13121" s="61" t="s">
        <v>274</v>
      </c>
      <c r="C13121" s="62">
        <v>2003</v>
      </c>
      <c r="D13121" s="61" t="s">
        <v>78</v>
      </c>
      <c r="E13121" s="62">
        <v>32</v>
      </c>
      <c r="F13121" s="62">
        <v>53611</v>
      </c>
      <c r="G13121" s="62">
        <v>5332</v>
      </c>
      <c r="H13121" s="62">
        <v>13.89</v>
      </c>
      <c r="I13121" s="62">
        <v>1675.34</v>
      </c>
      <c r="J13121" s="62">
        <v>49858.23</v>
      </c>
      <c r="K13121" s="62">
        <v>0</v>
      </c>
      <c r="L13121" s="62">
        <v>1802</v>
      </c>
      <c r="M13121" s="62">
        <v>4.6900000000000004</v>
      </c>
      <c r="N13121" s="62">
        <v>0</v>
      </c>
      <c r="O13121" s="62">
        <v>0</v>
      </c>
      <c r="P13121" s="63"/>
      <c r="Q13121" s="63"/>
      <c r="R13121" s="63"/>
      <c r="S13121" s="63"/>
      <c r="T13121" s="63"/>
      <c r="U13121" s="63"/>
      <c r="V13121" s="63"/>
      <c r="W13121" s="63"/>
      <c r="X13121" s="63"/>
      <c r="Y13121" s="63"/>
      <c r="Z13121" s="62">
        <v>560.12</v>
      </c>
      <c r="AA13121" s="62">
        <v>2282</v>
      </c>
      <c r="AB13121" s="62">
        <v>5.94</v>
      </c>
      <c r="AC13121" s="62">
        <v>17.5</v>
      </c>
    </row>
    <row r="13122" spans="1:29" ht="45" x14ac:dyDescent="0.25">
      <c r="A13122" s="61" t="s">
        <v>518</v>
      </c>
      <c r="B13122" s="61" t="s">
        <v>519</v>
      </c>
      <c r="C13122" s="62">
        <v>2014</v>
      </c>
      <c r="D13122" s="61" t="s">
        <v>75</v>
      </c>
      <c r="E13122" s="62">
        <v>14</v>
      </c>
      <c r="F13122" s="62">
        <v>11353</v>
      </c>
      <c r="G13122" s="62">
        <v>2125</v>
      </c>
      <c r="H13122" s="62">
        <v>12.65</v>
      </c>
      <c r="I13122" s="62">
        <v>810.93</v>
      </c>
      <c r="J13122" s="62">
        <v>10558.29</v>
      </c>
      <c r="K13122" s="62">
        <v>6947.62</v>
      </c>
      <c r="L13122" s="62">
        <v>6214</v>
      </c>
      <c r="M13122" s="62">
        <v>36.99</v>
      </c>
      <c r="N13122" s="62">
        <v>496.26</v>
      </c>
      <c r="O13122" s="62">
        <v>83783.48</v>
      </c>
      <c r="P13122" s="63"/>
      <c r="Q13122" s="63"/>
      <c r="R13122" s="63"/>
      <c r="S13122" s="63"/>
      <c r="T13122" s="63"/>
      <c r="U13122" s="63"/>
      <c r="V13122" s="63"/>
      <c r="W13122" s="63"/>
      <c r="X13122" s="63"/>
      <c r="Y13122" s="63"/>
      <c r="Z13122" s="62">
        <v>0</v>
      </c>
      <c r="AA13122" s="63"/>
      <c r="AB13122" s="63"/>
      <c r="AC13122" s="62">
        <v>0</v>
      </c>
    </row>
    <row r="13123" spans="1:29" x14ac:dyDescent="0.25">
      <c r="A13123" s="61" t="s">
        <v>279</v>
      </c>
      <c r="B13123" s="61" t="s">
        <v>280</v>
      </c>
      <c r="C13123" s="62">
        <v>2012</v>
      </c>
      <c r="D13123" s="61" t="s">
        <v>99</v>
      </c>
      <c r="E13123" s="62">
        <v>56</v>
      </c>
      <c r="F13123" s="62">
        <v>446728</v>
      </c>
      <c r="G13123" s="62">
        <v>60965</v>
      </c>
      <c r="H13123" s="62">
        <v>90.72</v>
      </c>
      <c r="I13123" s="62">
        <v>7977.29</v>
      </c>
      <c r="J13123" s="62">
        <v>415457.04</v>
      </c>
      <c r="K13123" s="62">
        <v>0</v>
      </c>
      <c r="L13123" s="63"/>
      <c r="M13123" s="63"/>
      <c r="N13123" s="63"/>
      <c r="O13123" s="63"/>
      <c r="P13123" s="63"/>
      <c r="Q13123" s="63"/>
      <c r="R13123" s="63"/>
      <c r="S13123" s="63"/>
      <c r="T13123" s="63"/>
      <c r="U13123" s="63"/>
      <c r="V13123" s="63"/>
      <c r="W13123" s="63"/>
      <c r="X13123" s="63"/>
      <c r="Y13123" s="63"/>
      <c r="Z13123" s="62">
        <v>48946.71</v>
      </c>
      <c r="AA13123" s="62">
        <v>20923</v>
      </c>
      <c r="AB13123" s="62">
        <v>31.14</v>
      </c>
      <c r="AC13123" s="62">
        <v>874.05</v>
      </c>
    </row>
    <row r="13124" spans="1:29" ht="30" x14ac:dyDescent="0.25">
      <c r="A13124" s="61" t="s">
        <v>153</v>
      </c>
      <c r="B13124" s="61" t="s">
        <v>154</v>
      </c>
      <c r="C13124" s="62">
        <v>2011</v>
      </c>
      <c r="D13124" s="61" t="s">
        <v>99</v>
      </c>
      <c r="E13124" s="62">
        <v>61</v>
      </c>
      <c r="F13124" s="62">
        <v>277160</v>
      </c>
      <c r="G13124" s="62">
        <v>46677</v>
      </c>
      <c r="H13124" s="62">
        <v>63.77</v>
      </c>
      <c r="I13124" s="62">
        <v>4543.6099999999997</v>
      </c>
      <c r="J13124" s="62">
        <v>257758.8</v>
      </c>
      <c r="K13124" s="62">
        <v>13538.31</v>
      </c>
      <c r="L13124" s="62">
        <v>15846</v>
      </c>
      <c r="M13124" s="62">
        <v>21.65</v>
      </c>
      <c r="N13124" s="63"/>
      <c r="O13124" s="63"/>
      <c r="P13124" s="63"/>
      <c r="Q13124" s="63"/>
      <c r="R13124" s="63"/>
      <c r="S13124" s="63"/>
      <c r="T13124" s="63"/>
      <c r="U13124" s="63"/>
      <c r="V13124" s="63"/>
      <c r="W13124" s="63"/>
      <c r="X13124" s="63"/>
      <c r="Y13124" s="63"/>
      <c r="Z13124" s="62">
        <v>0</v>
      </c>
      <c r="AA13124" s="63"/>
      <c r="AB13124" s="63"/>
      <c r="AC13124" s="62">
        <v>0</v>
      </c>
    </row>
    <row r="13125" spans="1:29" ht="30" x14ac:dyDescent="0.25">
      <c r="A13125" s="61" t="s">
        <v>182</v>
      </c>
      <c r="B13125" s="61" t="s">
        <v>183</v>
      </c>
      <c r="C13125" s="62">
        <v>2012</v>
      </c>
      <c r="D13125" s="61" t="s">
        <v>99</v>
      </c>
      <c r="E13125" s="62">
        <v>60</v>
      </c>
      <c r="F13125" s="62">
        <v>598954</v>
      </c>
      <c r="G13125" s="62">
        <v>63250</v>
      </c>
      <c r="H13125" s="62">
        <v>87.85</v>
      </c>
      <c r="I13125" s="62">
        <v>9982.57</v>
      </c>
      <c r="J13125" s="62">
        <v>557027.22</v>
      </c>
      <c r="K13125" s="62">
        <v>0</v>
      </c>
      <c r="L13125" s="63"/>
      <c r="M13125" s="63"/>
      <c r="N13125" s="63"/>
      <c r="O13125" s="63"/>
      <c r="P13125" s="63"/>
      <c r="Q13125" s="63"/>
      <c r="R13125" s="63"/>
      <c r="S13125" s="63"/>
      <c r="T13125" s="63"/>
      <c r="U13125" s="63"/>
      <c r="V13125" s="63"/>
      <c r="W13125" s="63"/>
      <c r="X13125" s="63"/>
      <c r="Y13125" s="63"/>
      <c r="Z13125" s="62">
        <v>249259</v>
      </c>
      <c r="AA13125" s="62">
        <v>27406</v>
      </c>
      <c r="AB13125" s="62">
        <v>38.06</v>
      </c>
      <c r="AC13125" s="62">
        <v>4154.32</v>
      </c>
    </row>
    <row r="13126" spans="1:29" ht="30" x14ac:dyDescent="0.25">
      <c r="A13126" s="61" t="s">
        <v>194</v>
      </c>
      <c r="B13126" s="61" t="s">
        <v>195</v>
      </c>
      <c r="C13126" s="62">
        <v>2004</v>
      </c>
      <c r="D13126" s="61" t="s">
        <v>89</v>
      </c>
      <c r="E13126" s="62">
        <v>60</v>
      </c>
      <c r="F13126" s="62">
        <v>366920</v>
      </c>
      <c r="G13126" s="62">
        <v>41813</v>
      </c>
      <c r="H13126" s="62">
        <v>58.07</v>
      </c>
      <c r="I13126" s="62">
        <v>6115.33</v>
      </c>
      <c r="J13126" s="62">
        <v>341235.6</v>
      </c>
      <c r="K13126" s="62">
        <v>26481.09</v>
      </c>
      <c r="L13126" s="62">
        <v>25169</v>
      </c>
      <c r="M13126" s="62">
        <v>34.96</v>
      </c>
      <c r="N13126" s="62">
        <v>441.35</v>
      </c>
      <c r="O13126" s="62">
        <v>319343.35999999999</v>
      </c>
      <c r="P13126" s="63"/>
      <c r="Q13126" s="63"/>
      <c r="R13126" s="63"/>
      <c r="S13126" s="63"/>
      <c r="T13126" s="63"/>
      <c r="U13126" s="63"/>
      <c r="V13126" s="63"/>
      <c r="W13126" s="63"/>
      <c r="X13126" s="63"/>
      <c r="Y13126" s="63"/>
      <c r="Z13126" s="62">
        <v>48.82</v>
      </c>
      <c r="AA13126" s="62">
        <v>514584</v>
      </c>
      <c r="AB13126" s="62">
        <v>714.7</v>
      </c>
      <c r="AC13126" s="62">
        <v>0.81</v>
      </c>
    </row>
    <row r="13127" spans="1:29" ht="30" x14ac:dyDescent="0.25">
      <c r="A13127" s="61" t="s">
        <v>165</v>
      </c>
      <c r="B13127" s="61" t="s">
        <v>166</v>
      </c>
      <c r="C13127" s="62">
        <v>2006</v>
      </c>
      <c r="D13127" s="61" t="s">
        <v>78</v>
      </c>
      <c r="E13127" s="62">
        <v>40</v>
      </c>
      <c r="F13127" s="62">
        <v>70882</v>
      </c>
      <c r="G13127" s="62">
        <v>14522</v>
      </c>
      <c r="H13127" s="62">
        <v>30.25</v>
      </c>
      <c r="I13127" s="62">
        <v>1772.05</v>
      </c>
      <c r="J13127" s="62">
        <v>65920.259999999995</v>
      </c>
      <c r="K13127" s="62">
        <v>15996.81</v>
      </c>
      <c r="L13127" s="62">
        <v>28188</v>
      </c>
      <c r="M13127" s="62">
        <v>58.73</v>
      </c>
      <c r="N13127" s="62">
        <v>399.92</v>
      </c>
      <c r="O13127" s="62">
        <v>192910.29</v>
      </c>
      <c r="P13127" s="63"/>
      <c r="Q13127" s="63"/>
      <c r="R13127" s="63"/>
      <c r="S13127" s="63"/>
      <c r="T13127" s="63"/>
      <c r="U13127" s="63"/>
      <c r="V13127" s="63"/>
      <c r="W13127" s="63"/>
      <c r="X13127" s="63"/>
      <c r="Y13127" s="63"/>
      <c r="Z13127" s="62">
        <v>1551</v>
      </c>
      <c r="AA13127" s="62">
        <v>11152</v>
      </c>
      <c r="AB13127" s="62">
        <v>23.23</v>
      </c>
      <c r="AC13127" s="62">
        <v>38.78</v>
      </c>
    </row>
    <row r="13128" spans="1:29" x14ac:dyDescent="0.25">
      <c r="A13128" s="61" t="s">
        <v>395</v>
      </c>
      <c r="B13128" s="61" t="s">
        <v>396</v>
      </c>
      <c r="C13128" s="62">
        <v>2004</v>
      </c>
      <c r="D13128" s="61" t="s">
        <v>78</v>
      </c>
      <c r="E13128" s="62">
        <v>30</v>
      </c>
      <c r="F13128" s="62">
        <v>316225</v>
      </c>
      <c r="G13128" s="62">
        <v>32524</v>
      </c>
      <c r="H13128" s="62">
        <v>90.34</v>
      </c>
      <c r="I13128" s="62">
        <v>10540.83</v>
      </c>
      <c r="J13128" s="62">
        <v>294089.25</v>
      </c>
      <c r="K13128" s="62">
        <v>0</v>
      </c>
      <c r="L13128" s="63"/>
      <c r="M13128" s="63"/>
      <c r="N13128" s="63"/>
      <c r="O13128" s="63"/>
      <c r="P13128" s="63"/>
      <c r="Q13128" s="63"/>
      <c r="R13128" s="63"/>
      <c r="S13128" s="63"/>
      <c r="T13128" s="63"/>
      <c r="U13128" s="63"/>
      <c r="V13128" s="63"/>
      <c r="W13128" s="63"/>
      <c r="X13128" s="63"/>
      <c r="Y13128" s="63"/>
      <c r="Z13128" s="62">
        <v>0</v>
      </c>
      <c r="AA13128" s="63"/>
      <c r="AB13128" s="63"/>
      <c r="AC13128" s="62">
        <v>0</v>
      </c>
    </row>
    <row r="13129" spans="1:29" ht="30" x14ac:dyDescent="0.25">
      <c r="A13129" s="61" t="s">
        <v>494</v>
      </c>
      <c r="B13129" s="61" t="s">
        <v>495</v>
      </c>
      <c r="C13129" s="62">
        <v>2014</v>
      </c>
      <c r="D13129" s="61" t="s">
        <v>78</v>
      </c>
      <c r="E13129" s="62">
        <v>24</v>
      </c>
      <c r="F13129" s="62">
        <v>144100</v>
      </c>
      <c r="G13129" s="62">
        <v>24393</v>
      </c>
      <c r="H13129" s="62">
        <v>84.7</v>
      </c>
      <c r="I13129" s="62">
        <v>6004.17</v>
      </c>
      <c r="J13129" s="62">
        <v>134013</v>
      </c>
      <c r="K13129" s="62">
        <v>0</v>
      </c>
      <c r="L13129" s="63"/>
      <c r="M13129" s="63"/>
      <c r="N13129" s="63"/>
      <c r="O13129" s="63"/>
      <c r="P13129" s="62">
        <v>1843</v>
      </c>
      <c r="Q13129" s="62">
        <v>5338</v>
      </c>
      <c r="R13129" s="62">
        <v>18.53</v>
      </c>
      <c r="S13129" s="62">
        <v>76</v>
      </c>
      <c r="T13129" s="62">
        <v>23348.97</v>
      </c>
      <c r="U13129" s="63"/>
      <c r="V13129" s="63"/>
      <c r="W13129" s="63"/>
      <c r="X13129" s="63"/>
      <c r="Y13129" s="63"/>
      <c r="Z13129" s="62">
        <v>788.72</v>
      </c>
      <c r="AA13129" s="62">
        <v>7106</v>
      </c>
      <c r="AB13129" s="62">
        <v>24.67</v>
      </c>
      <c r="AC13129" s="62">
        <v>32.86</v>
      </c>
    </row>
    <row r="13130" spans="1:29" x14ac:dyDescent="0.25">
      <c r="A13130" s="61" t="s">
        <v>554</v>
      </c>
      <c r="B13130" s="61" t="s">
        <v>555</v>
      </c>
      <c r="C13130" s="62">
        <v>2011</v>
      </c>
      <c r="D13130" s="61" t="s">
        <v>78</v>
      </c>
      <c r="E13130" s="62">
        <v>40</v>
      </c>
      <c r="F13130" s="62">
        <v>151840</v>
      </c>
      <c r="G13130" s="62">
        <v>21057</v>
      </c>
      <c r="H13130" s="62">
        <v>43.87</v>
      </c>
      <c r="I13130" s="62">
        <v>3796</v>
      </c>
      <c r="J13130" s="62">
        <v>141211.20000000001</v>
      </c>
      <c r="K13130" s="62">
        <v>0</v>
      </c>
      <c r="L13130" s="63"/>
      <c r="M13130" s="63"/>
      <c r="N13130" s="63"/>
      <c r="O13130" s="63"/>
      <c r="P13130" s="63"/>
      <c r="Q13130" s="63"/>
      <c r="R13130" s="63"/>
      <c r="S13130" s="63"/>
      <c r="T13130" s="63"/>
      <c r="U13130" s="63"/>
      <c r="V13130" s="63"/>
      <c r="W13130" s="63"/>
      <c r="X13130" s="63"/>
      <c r="Y13130" s="63"/>
      <c r="Z13130" s="62">
        <v>0</v>
      </c>
      <c r="AA13130" s="62">
        <v>3487</v>
      </c>
      <c r="AB13130" s="62">
        <v>7.26</v>
      </c>
      <c r="AC13130" s="62">
        <v>0</v>
      </c>
    </row>
    <row r="13131" spans="1:29" x14ac:dyDescent="0.25">
      <c r="A13131" s="61" t="s">
        <v>328</v>
      </c>
      <c r="B13131" s="61" t="s">
        <v>329</v>
      </c>
      <c r="C13131" s="62">
        <v>2003</v>
      </c>
      <c r="D13131" s="61" t="s">
        <v>78</v>
      </c>
      <c r="E13131" s="62">
        <v>64</v>
      </c>
      <c r="F13131" s="62">
        <v>320160</v>
      </c>
      <c r="G13131" s="62">
        <v>35129</v>
      </c>
      <c r="H13131" s="62">
        <v>45.74</v>
      </c>
      <c r="I13131" s="62">
        <v>5002.5</v>
      </c>
      <c r="J13131" s="62">
        <v>297748.8</v>
      </c>
      <c r="K13131" s="62">
        <v>0</v>
      </c>
      <c r="L13131" s="63"/>
      <c r="M13131" s="63"/>
      <c r="N13131" s="63"/>
      <c r="O13131" s="63"/>
      <c r="P13131" s="63"/>
      <c r="Q13131" s="63"/>
      <c r="R13131" s="63"/>
      <c r="S13131" s="63"/>
      <c r="T13131" s="63"/>
      <c r="U13131" s="63"/>
      <c r="V13131" s="63"/>
      <c r="W13131" s="63"/>
      <c r="X13131" s="63"/>
      <c r="Y13131" s="63"/>
      <c r="Z13131" s="62">
        <v>4892.72</v>
      </c>
      <c r="AA13131" s="62">
        <v>7320</v>
      </c>
      <c r="AB13131" s="62">
        <v>9.5299999999999994</v>
      </c>
      <c r="AC13131" s="62">
        <v>76.45</v>
      </c>
    </row>
    <row r="13132" spans="1:29" x14ac:dyDescent="0.25">
      <c r="A13132" s="61" t="s">
        <v>212</v>
      </c>
      <c r="B13132" s="61" t="s">
        <v>213</v>
      </c>
      <c r="C13132" s="62">
        <v>2006</v>
      </c>
      <c r="D13132" s="61" t="s">
        <v>72</v>
      </c>
      <c r="E13132" s="62">
        <v>44</v>
      </c>
      <c r="F13132" s="62">
        <v>70668</v>
      </c>
      <c r="G13132" s="62">
        <v>12030</v>
      </c>
      <c r="H13132" s="62">
        <v>22.78</v>
      </c>
      <c r="I13132" s="62">
        <v>1606.09</v>
      </c>
      <c r="J13132" s="62">
        <v>65721.240000000005</v>
      </c>
      <c r="K13132" s="62">
        <v>11150.34</v>
      </c>
      <c r="L13132" s="62">
        <v>18936</v>
      </c>
      <c r="M13132" s="62">
        <v>35.86</v>
      </c>
      <c r="N13132" s="62">
        <v>253.42</v>
      </c>
      <c r="O13132" s="62">
        <v>134465.29</v>
      </c>
      <c r="P13132" s="63"/>
      <c r="Q13132" s="63"/>
      <c r="R13132" s="63"/>
      <c r="S13132" s="63"/>
      <c r="T13132" s="63"/>
      <c r="U13132" s="63"/>
      <c r="V13132" s="63"/>
      <c r="W13132" s="63"/>
      <c r="X13132" s="63"/>
      <c r="Y13132" s="63"/>
      <c r="Z13132" s="62">
        <v>127360</v>
      </c>
      <c r="AA13132" s="62">
        <v>7986</v>
      </c>
      <c r="AB13132" s="62">
        <v>15.13</v>
      </c>
      <c r="AC13132" s="62">
        <v>2894.55</v>
      </c>
    </row>
    <row r="13133" spans="1:29" ht="30" x14ac:dyDescent="0.25">
      <c r="A13133" s="61" t="s">
        <v>122</v>
      </c>
      <c r="B13133" s="61" t="s">
        <v>123</v>
      </c>
      <c r="C13133" s="62">
        <v>2013</v>
      </c>
      <c r="D13133" s="61" t="s">
        <v>226</v>
      </c>
      <c r="E13133" s="62">
        <v>64</v>
      </c>
      <c r="F13133" s="62">
        <v>206576</v>
      </c>
      <c r="G13133" s="62">
        <v>31111</v>
      </c>
      <c r="H13133" s="62">
        <v>40.51</v>
      </c>
      <c r="I13133" s="62">
        <v>3227.75</v>
      </c>
      <c r="J13133" s="62">
        <v>192115.68</v>
      </c>
      <c r="K13133" s="62">
        <v>21269</v>
      </c>
      <c r="L13133" s="62">
        <v>25237</v>
      </c>
      <c r="M13133" s="62">
        <v>32.86</v>
      </c>
      <c r="N13133" s="62">
        <v>332.33</v>
      </c>
      <c r="O13133" s="62">
        <v>256489.25</v>
      </c>
      <c r="P13133" s="63"/>
      <c r="Q13133" s="63"/>
      <c r="R13133" s="63"/>
      <c r="S13133" s="63"/>
      <c r="T13133" s="63"/>
      <c r="U13133" s="63"/>
      <c r="V13133" s="63"/>
      <c r="W13133" s="63"/>
      <c r="X13133" s="63"/>
      <c r="Y13133" s="63"/>
      <c r="Z13133" s="62">
        <v>0</v>
      </c>
      <c r="AA13133" s="62">
        <v>19729</v>
      </c>
      <c r="AB13133" s="62">
        <v>25.69</v>
      </c>
      <c r="AC13133" s="62">
        <v>0</v>
      </c>
    </row>
    <row r="13134" spans="1:29" ht="30" x14ac:dyDescent="0.25">
      <c r="A13134" s="61" t="s">
        <v>233</v>
      </c>
      <c r="B13134" s="61" t="s">
        <v>234</v>
      </c>
      <c r="C13134" s="62">
        <v>2014</v>
      </c>
      <c r="D13134" s="61" t="s">
        <v>226</v>
      </c>
      <c r="E13134" s="62">
        <v>81</v>
      </c>
      <c r="F13134" s="62">
        <v>329600</v>
      </c>
      <c r="G13134" s="62">
        <v>48876</v>
      </c>
      <c r="H13134" s="62">
        <v>50.28</v>
      </c>
      <c r="I13134" s="62">
        <v>4069.14</v>
      </c>
      <c r="J13134" s="62">
        <v>306528</v>
      </c>
      <c r="K13134" s="62">
        <v>24797.279999999999</v>
      </c>
      <c r="L13134" s="62">
        <v>32759</v>
      </c>
      <c r="M13134" s="62">
        <v>33.700000000000003</v>
      </c>
      <c r="N13134" s="62">
        <v>306.14</v>
      </c>
      <c r="O13134" s="62">
        <v>299037.89</v>
      </c>
      <c r="P13134" s="63"/>
      <c r="Q13134" s="63"/>
      <c r="R13134" s="63"/>
      <c r="S13134" s="63"/>
      <c r="T13134" s="63"/>
      <c r="U13134" s="63"/>
      <c r="V13134" s="63"/>
      <c r="W13134" s="63"/>
      <c r="X13134" s="63"/>
      <c r="Y13134" s="63"/>
      <c r="Z13134" s="62">
        <v>2435.67</v>
      </c>
      <c r="AA13134" s="62">
        <v>37415</v>
      </c>
      <c r="AB13134" s="62">
        <v>38.49</v>
      </c>
      <c r="AC13134" s="62">
        <v>30.07</v>
      </c>
    </row>
    <row r="13135" spans="1:29" x14ac:dyDescent="0.25">
      <c r="A13135" s="61" t="s">
        <v>295</v>
      </c>
      <c r="B13135" s="61" t="s">
        <v>296</v>
      </c>
      <c r="C13135" s="62">
        <v>2017</v>
      </c>
      <c r="D13135" s="61" t="s">
        <v>86</v>
      </c>
      <c r="E13135" s="62">
        <v>14</v>
      </c>
      <c r="F13135" s="63"/>
      <c r="G13135" s="63"/>
      <c r="H13135" s="63"/>
      <c r="I13135" s="63"/>
      <c r="J13135" s="63"/>
      <c r="K13135" s="62">
        <v>0</v>
      </c>
      <c r="L13135" s="63"/>
      <c r="M13135" s="63"/>
      <c r="N13135" s="63"/>
      <c r="O13135" s="63"/>
      <c r="P13135" s="63"/>
      <c r="Q13135" s="63"/>
      <c r="R13135" s="63"/>
      <c r="S13135" s="63"/>
      <c r="T13135" s="63"/>
      <c r="U13135" s="63"/>
      <c r="V13135" s="63"/>
      <c r="W13135" s="63"/>
      <c r="X13135" s="63"/>
      <c r="Y13135" s="63"/>
      <c r="Z13135" s="62">
        <v>39274</v>
      </c>
      <c r="AA13135" s="62">
        <v>19910</v>
      </c>
      <c r="AB13135" s="62">
        <v>118.51</v>
      </c>
      <c r="AC13135" s="62">
        <v>2805.29</v>
      </c>
    </row>
    <row r="13136" spans="1:29" x14ac:dyDescent="0.25">
      <c r="A13136" s="61" t="s">
        <v>271</v>
      </c>
      <c r="B13136" s="61" t="s">
        <v>272</v>
      </c>
      <c r="C13136" s="62">
        <v>2016</v>
      </c>
      <c r="D13136" s="61" t="s">
        <v>175</v>
      </c>
      <c r="E13136" s="62">
        <v>8</v>
      </c>
      <c r="F13136" s="63"/>
      <c r="G13136" s="63"/>
      <c r="H13136" s="63"/>
      <c r="I13136" s="63"/>
      <c r="J13136" s="63"/>
      <c r="K13136" s="62">
        <v>0</v>
      </c>
      <c r="L13136" s="63"/>
      <c r="M13136" s="63"/>
      <c r="N13136" s="63"/>
      <c r="O13136" s="63"/>
      <c r="P13136" s="63"/>
      <c r="Q13136" s="63"/>
      <c r="R13136" s="63"/>
      <c r="S13136" s="63"/>
      <c r="T13136" s="63"/>
      <c r="U13136" s="63"/>
      <c r="V13136" s="63"/>
      <c r="W13136" s="63"/>
      <c r="X13136" s="63"/>
      <c r="Y13136" s="63"/>
      <c r="Z13136" s="62">
        <v>0</v>
      </c>
      <c r="AA13136" s="63"/>
      <c r="AB13136" s="63"/>
      <c r="AC13136" s="62">
        <v>0</v>
      </c>
    </row>
    <row r="13137" spans="1:29" x14ac:dyDescent="0.25">
      <c r="A13137" s="61" t="s">
        <v>257</v>
      </c>
      <c r="B13137" s="61" t="s">
        <v>258</v>
      </c>
      <c r="C13137" s="62">
        <v>2013</v>
      </c>
      <c r="D13137" s="61" t="s">
        <v>75</v>
      </c>
      <c r="E13137" s="62">
        <v>10</v>
      </c>
      <c r="F13137" s="62">
        <v>107680</v>
      </c>
      <c r="G13137" s="62">
        <v>20548</v>
      </c>
      <c r="H13137" s="62">
        <v>171.23</v>
      </c>
      <c r="I13137" s="62">
        <v>10768</v>
      </c>
      <c r="J13137" s="62">
        <v>100142.39999999999</v>
      </c>
      <c r="K13137" s="62">
        <v>0</v>
      </c>
      <c r="L13137" s="63"/>
      <c r="M13137" s="63"/>
      <c r="N13137" s="63"/>
      <c r="O13137" s="63"/>
      <c r="P13137" s="62">
        <v>11123</v>
      </c>
      <c r="Q13137" s="62">
        <v>15533</v>
      </c>
      <c r="R13137" s="62">
        <v>129.44</v>
      </c>
      <c r="S13137" s="62">
        <v>1112</v>
      </c>
      <c r="T13137" s="62">
        <v>140917.29</v>
      </c>
      <c r="U13137" s="63"/>
      <c r="V13137" s="63"/>
      <c r="W13137" s="63"/>
      <c r="X13137" s="63"/>
      <c r="Y13137" s="63"/>
      <c r="Z13137" s="62">
        <v>129030.88</v>
      </c>
      <c r="AA13137" s="62">
        <v>5226</v>
      </c>
      <c r="AB13137" s="62">
        <v>43.55</v>
      </c>
      <c r="AC13137" s="62">
        <v>12903.09</v>
      </c>
    </row>
    <row r="13138" spans="1:29" x14ac:dyDescent="0.25">
      <c r="A13138" s="61" t="s">
        <v>220</v>
      </c>
      <c r="B13138" s="61" t="s">
        <v>221</v>
      </c>
      <c r="C13138" s="62">
        <v>2014</v>
      </c>
      <c r="D13138" s="61" t="s">
        <v>75</v>
      </c>
      <c r="E13138" s="62">
        <v>7</v>
      </c>
      <c r="F13138" s="62">
        <v>2081</v>
      </c>
      <c r="G13138" s="62">
        <v>506</v>
      </c>
      <c r="H13138" s="62">
        <v>6.02</v>
      </c>
      <c r="I13138" s="62">
        <v>297.29000000000002</v>
      </c>
      <c r="J13138" s="62">
        <v>1935.33</v>
      </c>
      <c r="K13138" s="62">
        <v>1762</v>
      </c>
      <c r="L13138" s="62">
        <v>1955</v>
      </c>
      <c r="M13138" s="62">
        <v>23.27</v>
      </c>
      <c r="N13138" s="62">
        <v>251.71</v>
      </c>
      <c r="O13138" s="62">
        <v>21248.49</v>
      </c>
      <c r="P13138" s="63"/>
      <c r="Q13138" s="63"/>
      <c r="R13138" s="63"/>
      <c r="S13138" s="63"/>
      <c r="T13138" s="63"/>
      <c r="U13138" s="63"/>
      <c r="V13138" s="63"/>
      <c r="W13138" s="63"/>
      <c r="X13138" s="63"/>
      <c r="Y13138" s="63"/>
      <c r="Z13138" s="62">
        <v>0.46</v>
      </c>
      <c r="AA13138" s="62">
        <v>2183</v>
      </c>
      <c r="AB13138" s="62">
        <v>25.99</v>
      </c>
      <c r="AC13138" s="62">
        <v>7.0000000000000007E-2</v>
      </c>
    </row>
    <row r="13139" spans="1:29" x14ac:dyDescent="0.25">
      <c r="A13139" s="61" t="s">
        <v>338</v>
      </c>
      <c r="B13139" s="61" t="s">
        <v>339</v>
      </c>
      <c r="C13139" s="62">
        <v>2013</v>
      </c>
      <c r="D13139" s="61" t="s">
        <v>94</v>
      </c>
      <c r="E13139" s="62">
        <v>45</v>
      </c>
      <c r="F13139" s="62">
        <v>52767</v>
      </c>
      <c r="G13139" s="62">
        <v>20537</v>
      </c>
      <c r="H13139" s="62">
        <v>38.03</v>
      </c>
      <c r="I13139" s="62">
        <v>1172.5999999999999</v>
      </c>
      <c r="J13139" s="62">
        <v>49073.31</v>
      </c>
      <c r="K13139" s="62">
        <v>18465.57</v>
      </c>
      <c r="L13139" s="62">
        <v>20154</v>
      </c>
      <c r="M13139" s="62">
        <v>37.32</v>
      </c>
      <c r="N13139" s="62">
        <v>410.35</v>
      </c>
      <c r="O13139" s="62">
        <v>222681.82</v>
      </c>
      <c r="P13139" s="63"/>
      <c r="Q13139" s="63"/>
      <c r="R13139" s="63"/>
      <c r="S13139" s="63"/>
      <c r="T13139" s="63"/>
      <c r="U13139" s="63"/>
      <c r="V13139" s="63"/>
      <c r="W13139" s="63"/>
      <c r="X13139" s="63"/>
      <c r="Y13139" s="63"/>
      <c r="Z13139" s="62">
        <v>3081.6</v>
      </c>
      <c r="AA13139" s="62">
        <v>42067</v>
      </c>
      <c r="AB13139" s="62">
        <v>77.900000000000006</v>
      </c>
      <c r="AC13139" s="62">
        <v>68.48</v>
      </c>
    </row>
    <row r="13140" spans="1:29" x14ac:dyDescent="0.25">
      <c r="A13140" s="61" t="s">
        <v>159</v>
      </c>
      <c r="B13140" s="61" t="s">
        <v>160</v>
      </c>
      <c r="C13140" s="62">
        <v>2008</v>
      </c>
      <c r="D13140" s="61" t="s">
        <v>89</v>
      </c>
      <c r="E13140" s="62">
        <v>23</v>
      </c>
      <c r="F13140" s="62">
        <v>98480</v>
      </c>
      <c r="G13140" s="62">
        <v>13754</v>
      </c>
      <c r="H13140" s="62">
        <v>49.83</v>
      </c>
      <c r="I13140" s="62">
        <v>4281.74</v>
      </c>
      <c r="J13140" s="62">
        <v>91586.4</v>
      </c>
      <c r="K13140" s="62">
        <v>0</v>
      </c>
      <c r="L13140" s="63"/>
      <c r="M13140" s="63"/>
      <c r="N13140" s="63"/>
      <c r="O13140" s="63"/>
      <c r="P13140" s="63"/>
      <c r="Q13140" s="63"/>
      <c r="R13140" s="63"/>
      <c r="S13140" s="63"/>
      <c r="T13140" s="63"/>
      <c r="U13140" s="62">
        <v>1760</v>
      </c>
      <c r="V13140" s="62">
        <v>6777</v>
      </c>
      <c r="W13140" s="62">
        <v>24.55</v>
      </c>
      <c r="X13140" s="62">
        <v>76</v>
      </c>
      <c r="Y13140" s="62">
        <v>39395.839999999997</v>
      </c>
      <c r="Z13140" s="62">
        <v>715</v>
      </c>
      <c r="AA13140" s="62">
        <v>4440</v>
      </c>
      <c r="AB13140" s="62">
        <v>16.09</v>
      </c>
      <c r="AC13140" s="62">
        <v>31.09</v>
      </c>
    </row>
    <row r="13141" spans="1:29" ht="30" x14ac:dyDescent="0.25">
      <c r="A13141" s="61" t="s">
        <v>572</v>
      </c>
      <c r="B13141" s="61" t="s">
        <v>573</v>
      </c>
      <c r="C13141" s="62">
        <v>2006</v>
      </c>
      <c r="D13141" s="61" t="s">
        <v>323</v>
      </c>
      <c r="E13141" s="62">
        <v>56</v>
      </c>
      <c r="F13141" s="62">
        <v>598655</v>
      </c>
      <c r="G13141" s="62">
        <v>106567</v>
      </c>
      <c r="H13141" s="62">
        <v>158.58000000000001</v>
      </c>
      <c r="I13141" s="62">
        <v>10690.27</v>
      </c>
      <c r="J13141" s="62">
        <v>556749.15</v>
      </c>
      <c r="K13141" s="62">
        <v>0</v>
      </c>
      <c r="L13141" s="63"/>
      <c r="M13141" s="63"/>
      <c r="N13141" s="63"/>
      <c r="O13141" s="63"/>
      <c r="P13141" s="63"/>
      <c r="Q13141" s="63"/>
      <c r="R13141" s="63"/>
      <c r="S13141" s="63"/>
      <c r="T13141" s="63"/>
      <c r="U13141" s="63"/>
      <c r="V13141" s="63"/>
      <c r="W13141" s="63"/>
      <c r="X13141" s="63"/>
      <c r="Y13141" s="63"/>
      <c r="Z13141" s="62">
        <v>0</v>
      </c>
      <c r="AA13141" s="63"/>
      <c r="AB13141" s="63"/>
      <c r="AC13141" s="62">
        <v>0</v>
      </c>
    </row>
    <row r="13142" spans="1:29" ht="30" x14ac:dyDescent="0.25">
      <c r="A13142" s="61" t="s">
        <v>136</v>
      </c>
      <c r="B13142" s="61" t="s">
        <v>137</v>
      </c>
      <c r="C13142" s="62">
        <v>2008</v>
      </c>
      <c r="D13142" s="61" t="s">
        <v>89</v>
      </c>
      <c r="E13142" s="62">
        <v>60</v>
      </c>
      <c r="F13142" s="62">
        <v>191760</v>
      </c>
      <c r="G13142" s="62">
        <v>36390</v>
      </c>
      <c r="H13142" s="62">
        <v>50.54</v>
      </c>
      <c r="I13142" s="62">
        <v>3196</v>
      </c>
      <c r="J13142" s="62">
        <v>178336.8</v>
      </c>
      <c r="K13142" s="62">
        <v>0</v>
      </c>
      <c r="L13142" s="63"/>
      <c r="M13142" s="63"/>
      <c r="N13142" s="63"/>
      <c r="O13142" s="63"/>
      <c r="P13142" s="63"/>
      <c r="Q13142" s="63"/>
      <c r="R13142" s="63"/>
      <c r="S13142" s="63"/>
      <c r="T13142" s="63"/>
      <c r="U13142" s="62">
        <v>22423</v>
      </c>
      <c r="V13142" s="62">
        <v>65437</v>
      </c>
      <c r="W13142" s="62">
        <v>90.88</v>
      </c>
      <c r="X13142" s="62">
        <v>373</v>
      </c>
      <c r="Y13142" s="62">
        <v>501916.43</v>
      </c>
      <c r="Z13142" s="62">
        <v>2.64</v>
      </c>
      <c r="AA13142" s="62">
        <v>4781</v>
      </c>
      <c r="AB13142" s="62">
        <v>6.64</v>
      </c>
      <c r="AC13142" s="62">
        <v>0.04</v>
      </c>
    </row>
    <row r="13143" spans="1:29" ht="30" x14ac:dyDescent="0.25">
      <c r="A13143" s="61" t="s">
        <v>293</v>
      </c>
      <c r="B13143" s="61" t="s">
        <v>294</v>
      </c>
      <c r="C13143" s="62">
        <v>2013</v>
      </c>
      <c r="D13143" s="61" t="s">
        <v>150</v>
      </c>
      <c r="E13143" s="62">
        <v>8</v>
      </c>
      <c r="F13143" s="62">
        <v>0</v>
      </c>
      <c r="G13143" s="62">
        <v>0</v>
      </c>
      <c r="H13143" s="62">
        <v>0</v>
      </c>
      <c r="I13143" s="62">
        <v>0</v>
      </c>
      <c r="J13143" s="62">
        <v>0</v>
      </c>
      <c r="K13143" s="62">
        <v>0</v>
      </c>
      <c r="L13143" s="62">
        <v>0</v>
      </c>
      <c r="M13143" s="62">
        <v>0</v>
      </c>
      <c r="N13143" s="63"/>
      <c r="O13143" s="63"/>
      <c r="P13143" s="63"/>
      <c r="Q13143" s="63"/>
      <c r="R13143" s="63"/>
      <c r="S13143" s="63"/>
      <c r="T13143" s="63"/>
      <c r="U13143" s="63"/>
      <c r="V13143" s="63"/>
      <c r="W13143" s="63"/>
      <c r="X13143" s="63"/>
      <c r="Y13143" s="63"/>
      <c r="Z13143" s="62">
        <v>0</v>
      </c>
      <c r="AA13143" s="63"/>
      <c r="AB13143" s="63"/>
      <c r="AC13143" s="62">
        <v>0</v>
      </c>
    </row>
    <row r="13144" spans="1:29" x14ac:dyDescent="0.25">
      <c r="A13144" s="61" t="s">
        <v>306</v>
      </c>
      <c r="B13144" s="61" t="s">
        <v>307</v>
      </c>
      <c r="C13144" s="62">
        <v>2018</v>
      </c>
      <c r="D13144" s="61" t="s">
        <v>78</v>
      </c>
      <c r="E13144" s="62">
        <v>32</v>
      </c>
      <c r="F13144" s="62">
        <v>219000</v>
      </c>
      <c r="G13144" s="62">
        <v>42292</v>
      </c>
      <c r="H13144" s="62">
        <v>110.14</v>
      </c>
      <c r="I13144" s="62">
        <v>6843.75</v>
      </c>
      <c r="J13144" s="62">
        <v>203670</v>
      </c>
      <c r="K13144" s="62">
        <v>0</v>
      </c>
      <c r="L13144" s="63"/>
      <c r="M13144" s="63"/>
      <c r="N13144" s="63"/>
      <c r="O13144" s="63"/>
      <c r="P13144" s="63"/>
      <c r="Q13144" s="63"/>
      <c r="R13144" s="63"/>
      <c r="S13144" s="63"/>
      <c r="T13144" s="63"/>
      <c r="U13144" s="63"/>
      <c r="V13144" s="63"/>
      <c r="W13144" s="63"/>
      <c r="X13144" s="63"/>
      <c r="Y13144" s="63"/>
      <c r="Z13144" s="62">
        <v>486.76</v>
      </c>
      <c r="AA13144" s="62">
        <v>10295</v>
      </c>
      <c r="AB13144" s="62">
        <v>26.81</v>
      </c>
      <c r="AC13144" s="62">
        <v>15.21</v>
      </c>
    </row>
    <row r="13145" spans="1:29" ht="30" x14ac:dyDescent="0.25">
      <c r="A13145" s="61" t="s">
        <v>206</v>
      </c>
      <c r="B13145" s="61" t="s">
        <v>207</v>
      </c>
      <c r="C13145" s="62">
        <v>2006</v>
      </c>
      <c r="D13145" s="61" t="s">
        <v>75</v>
      </c>
      <c r="E13145" s="62">
        <v>6</v>
      </c>
      <c r="F13145" s="63"/>
      <c r="G13145" s="63"/>
      <c r="H13145" s="63"/>
      <c r="I13145" s="63"/>
      <c r="J13145" s="63"/>
      <c r="K13145" s="62">
        <v>0</v>
      </c>
      <c r="L13145" s="63"/>
      <c r="M13145" s="63"/>
      <c r="N13145" s="63"/>
      <c r="O13145" s="63"/>
      <c r="P13145" s="63"/>
      <c r="Q13145" s="63"/>
      <c r="R13145" s="63"/>
      <c r="S13145" s="63"/>
      <c r="T13145" s="63"/>
      <c r="U13145" s="63"/>
      <c r="V13145" s="63"/>
      <c r="W13145" s="63"/>
      <c r="X13145" s="63"/>
      <c r="Y13145" s="63"/>
      <c r="Z13145" s="62">
        <v>22600</v>
      </c>
      <c r="AA13145" s="62">
        <v>554</v>
      </c>
      <c r="AB13145" s="62">
        <v>7.69</v>
      </c>
      <c r="AC13145" s="62">
        <v>3766.67</v>
      </c>
    </row>
    <row r="13146" spans="1:29" ht="30" x14ac:dyDescent="0.25">
      <c r="A13146" s="61" t="s">
        <v>255</v>
      </c>
      <c r="B13146" s="61" t="s">
        <v>256</v>
      </c>
      <c r="C13146" s="62">
        <v>2015</v>
      </c>
      <c r="D13146" s="61" t="s">
        <v>75</v>
      </c>
      <c r="E13146" s="62">
        <v>6</v>
      </c>
      <c r="F13146" s="62">
        <v>147</v>
      </c>
      <c r="G13146" s="62">
        <v>116</v>
      </c>
      <c r="H13146" s="62">
        <v>1.61</v>
      </c>
      <c r="I13146" s="62">
        <v>24.5</v>
      </c>
      <c r="J13146" s="62">
        <v>136.71</v>
      </c>
      <c r="K13146" s="62">
        <v>600.39</v>
      </c>
      <c r="L13146" s="62">
        <v>769</v>
      </c>
      <c r="M13146" s="62">
        <v>10.68</v>
      </c>
      <c r="N13146" s="62">
        <v>100.06</v>
      </c>
      <c r="O13146" s="62">
        <v>7240.26</v>
      </c>
      <c r="P13146" s="63"/>
      <c r="Q13146" s="63"/>
      <c r="R13146" s="63"/>
      <c r="S13146" s="63"/>
      <c r="T13146" s="63"/>
      <c r="U13146" s="63"/>
      <c r="V13146" s="63"/>
      <c r="W13146" s="63"/>
      <c r="X13146" s="63"/>
      <c r="Y13146" s="63"/>
      <c r="Z13146" s="62">
        <v>657</v>
      </c>
      <c r="AA13146" s="62">
        <v>7211</v>
      </c>
      <c r="AB13146" s="62">
        <v>100.15</v>
      </c>
      <c r="AC13146" s="62">
        <v>109.5</v>
      </c>
    </row>
    <row r="13147" spans="1:29" x14ac:dyDescent="0.25">
      <c r="A13147" s="61" t="s">
        <v>235</v>
      </c>
      <c r="B13147" s="61" t="s">
        <v>236</v>
      </c>
      <c r="C13147" s="62">
        <v>2003</v>
      </c>
      <c r="D13147" s="61" t="s">
        <v>89</v>
      </c>
      <c r="E13147" s="62">
        <v>40</v>
      </c>
      <c r="F13147" s="62">
        <v>79420</v>
      </c>
      <c r="G13147" s="62">
        <v>7689</v>
      </c>
      <c r="H13147" s="62">
        <v>16.02</v>
      </c>
      <c r="I13147" s="62">
        <v>1985.5</v>
      </c>
      <c r="J13147" s="62">
        <v>73860.600000000006</v>
      </c>
      <c r="K13147" s="62">
        <v>10413.19</v>
      </c>
      <c r="L13147" s="62">
        <v>10997</v>
      </c>
      <c r="M13147" s="62">
        <v>22.91</v>
      </c>
      <c r="N13147" s="62">
        <v>260.33</v>
      </c>
      <c r="O13147" s="62">
        <v>125575.8</v>
      </c>
      <c r="P13147" s="63"/>
      <c r="Q13147" s="63"/>
      <c r="R13147" s="63"/>
      <c r="S13147" s="63"/>
      <c r="T13147" s="63"/>
      <c r="U13147" s="63"/>
      <c r="V13147" s="63"/>
      <c r="W13147" s="63"/>
      <c r="X13147" s="63"/>
      <c r="Y13147" s="63"/>
      <c r="Z13147" s="62">
        <v>50800</v>
      </c>
      <c r="AA13147" s="62">
        <v>889</v>
      </c>
      <c r="AB13147" s="62">
        <v>1.85</v>
      </c>
      <c r="AC13147" s="62">
        <v>1270</v>
      </c>
    </row>
    <row r="13148" spans="1:29" ht="30" x14ac:dyDescent="0.25">
      <c r="A13148" s="61" t="s">
        <v>239</v>
      </c>
      <c r="B13148" s="61" t="s">
        <v>240</v>
      </c>
      <c r="C13148" s="62">
        <v>2006</v>
      </c>
      <c r="D13148" s="61" t="s">
        <v>78</v>
      </c>
      <c r="E13148" s="62">
        <v>40</v>
      </c>
      <c r="F13148" s="62">
        <v>79170</v>
      </c>
      <c r="G13148" s="62">
        <v>15377</v>
      </c>
      <c r="H13148" s="62">
        <v>32.04</v>
      </c>
      <c r="I13148" s="62">
        <v>1979.25</v>
      </c>
      <c r="J13148" s="62">
        <v>73628.100000000006</v>
      </c>
      <c r="K13148" s="62">
        <v>13028</v>
      </c>
      <c r="L13148" s="62">
        <v>34970</v>
      </c>
      <c r="M13148" s="62">
        <v>72.849999999999994</v>
      </c>
      <c r="N13148" s="62">
        <v>325.7</v>
      </c>
      <c r="O13148" s="62">
        <v>157108.56</v>
      </c>
      <c r="P13148" s="63"/>
      <c r="Q13148" s="63"/>
      <c r="R13148" s="63"/>
      <c r="S13148" s="63"/>
      <c r="T13148" s="63"/>
      <c r="U13148" s="63"/>
      <c r="V13148" s="63"/>
      <c r="W13148" s="63"/>
      <c r="X13148" s="63"/>
      <c r="Y13148" s="63"/>
      <c r="Z13148" s="62">
        <v>1.21</v>
      </c>
      <c r="AA13148" s="62">
        <v>5062</v>
      </c>
      <c r="AB13148" s="62">
        <v>10.55</v>
      </c>
      <c r="AC13148" s="62">
        <v>0.03</v>
      </c>
    </row>
    <row r="13149" spans="1:29" ht="30" x14ac:dyDescent="0.25">
      <c r="A13149" s="61" t="s">
        <v>361</v>
      </c>
      <c r="B13149" s="61" t="s">
        <v>362</v>
      </c>
      <c r="C13149" s="62">
        <v>2010</v>
      </c>
      <c r="D13149" s="61" t="s">
        <v>78</v>
      </c>
      <c r="E13149" s="62">
        <v>52</v>
      </c>
      <c r="F13149" s="62">
        <v>171110</v>
      </c>
      <c r="G13149" s="62">
        <v>30535</v>
      </c>
      <c r="H13149" s="62">
        <v>48.93</v>
      </c>
      <c r="I13149" s="62">
        <v>3290.58</v>
      </c>
      <c r="J13149" s="62">
        <v>159132.29999999999</v>
      </c>
      <c r="K13149" s="62">
        <v>11455</v>
      </c>
      <c r="L13149" s="62">
        <v>43592</v>
      </c>
      <c r="M13149" s="62">
        <v>69.86</v>
      </c>
      <c r="N13149" s="62">
        <v>220.29</v>
      </c>
      <c r="O13149" s="62">
        <v>138139.28</v>
      </c>
      <c r="P13149" s="63"/>
      <c r="Q13149" s="63"/>
      <c r="R13149" s="63"/>
      <c r="S13149" s="63"/>
      <c r="T13149" s="63"/>
      <c r="U13149" s="63"/>
      <c r="V13149" s="63"/>
      <c r="W13149" s="63"/>
      <c r="X13149" s="63"/>
      <c r="Y13149" s="63"/>
      <c r="Z13149" s="62">
        <v>133.01</v>
      </c>
      <c r="AA13149" s="62">
        <v>24593</v>
      </c>
      <c r="AB13149" s="62">
        <v>39.409999999999997</v>
      </c>
      <c r="AC13149" s="62">
        <v>2.56</v>
      </c>
    </row>
    <row r="13150" spans="1:29" x14ac:dyDescent="0.25">
      <c r="A13150" s="61" t="s">
        <v>456</v>
      </c>
      <c r="B13150" s="61" t="s">
        <v>457</v>
      </c>
      <c r="C13150" s="62">
        <v>2018</v>
      </c>
      <c r="D13150" s="61" t="s">
        <v>78</v>
      </c>
      <c r="E13150" s="62">
        <v>80</v>
      </c>
      <c r="F13150" s="62">
        <v>495200</v>
      </c>
      <c r="G13150" s="62">
        <v>89760</v>
      </c>
      <c r="H13150" s="62">
        <v>93.5</v>
      </c>
      <c r="I13150" s="62">
        <v>6190</v>
      </c>
      <c r="J13150" s="62">
        <v>460536</v>
      </c>
      <c r="K13150" s="62">
        <v>0</v>
      </c>
      <c r="L13150" s="63"/>
      <c r="M13150" s="63"/>
      <c r="N13150" s="63"/>
      <c r="O13150" s="63"/>
      <c r="P13150" s="63"/>
      <c r="Q13150" s="63"/>
      <c r="R13150" s="63"/>
      <c r="S13150" s="63"/>
      <c r="T13150" s="63"/>
      <c r="U13150" s="63"/>
      <c r="V13150" s="63"/>
      <c r="W13150" s="63"/>
      <c r="X13150" s="63"/>
      <c r="Y13150" s="63"/>
      <c r="Z13150" s="62">
        <v>89667</v>
      </c>
      <c r="AA13150" s="62">
        <v>36534</v>
      </c>
      <c r="AB13150" s="62">
        <v>38.06</v>
      </c>
      <c r="AC13150" s="62">
        <v>1120.8399999999999</v>
      </c>
    </row>
    <row r="13151" spans="1:29" ht="30" x14ac:dyDescent="0.25">
      <c r="A13151" s="61" t="s">
        <v>153</v>
      </c>
      <c r="B13151" s="61" t="s">
        <v>154</v>
      </c>
      <c r="C13151" s="62">
        <v>2011</v>
      </c>
      <c r="D13151" s="61" t="s">
        <v>86</v>
      </c>
      <c r="E13151" s="62">
        <v>204</v>
      </c>
      <c r="F13151" s="62">
        <v>469342</v>
      </c>
      <c r="G13151" s="62">
        <v>78451</v>
      </c>
      <c r="H13151" s="62">
        <v>32.049999999999997</v>
      </c>
      <c r="I13151" s="62">
        <v>2300.6999999999998</v>
      </c>
      <c r="J13151" s="62">
        <v>436488.06</v>
      </c>
      <c r="K13151" s="62">
        <v>115449.08</v>
      </c>
      <c r="L13151" s="62">
        <v>164738</v>
      </c>
      <c r="M13151" s="62">
        <v>67.290000000000006</v>
      </c>
      <c r="N13151" s="62">
        <v>565.92999999999995</v>
      </c>
      <c r="O13151" s="62">
        <v>1392235.07</v>
      </c>
      <c r="P13151" s="63"/>
      <c r="Q13151" s="63"/>
      <c r="R13151" s="63"/>
      <c r="S13151" s="63"/>
      <c r="T13151" s="63"/>
      <c r="U13151" s="63"/>
      <c r="V13151" s="63"/>
      <c r="W13151" s="63"/>
      <c r="X13151" s="63"/>
      <c r="Y13151" s="63"/>
      <c r="Z13151" s="62">
        <v>0</v>
      </c>
      <c r="AA13151" s="63"/>
      <c r="AB13151" s="63"/>
      <c r="AC13151" s="62">
        <v>0</v>
      </c>
    </row>
    <row r="13152" spans="1:29" ht="30" x14ac:dyDescent="0.25">
      <c r="A13152" s="61" t="s">
        <v>142</v>
      </c>
      <c r="B13152" s="61" t="s">
        <v>143</v>
      </c>
      <c r="C13152" s="62">
        <v>2005</v>
      </c>
      <c r="D13152" s="61" t="s">
        <v>89</v>
      </c>
      <c r="E13152" s="62">
        <v>132</v>
      </c>
      <c r="F13152" s="62">
        <v>622570</v>
      </c>
      <c r="G13152" s="62">
        <v>66400</v>
      </c>
      <c r="H13152" s="62">
        <v>41.92</v>
      </c>
      <c r="I13152" s="62">
        <v>4716.4399999999996</v>
      </c>
      <c r="J13152" s="62">
        <v>578990.1</v>
      </c>
      <c r="K13152" s="62">
        <v>0</v>
      </c>
      <c r="L13152" s="63"/>
      <c r="M13152" s="63"/>
      <c r="N13152" s="63"/>
      <c r="O13152" s="63"/>
      <c r="P13152" s="63"/>
      <c r="Q13152" s="63"/>
      <c r="R13152" s="63"/>
      <c r="S13152" s="63"/>
      <c r="T13152" s="63"/>
      <c r="U13152" s="63"/>
      <c r="V13152" s="63"/>
      <c r="W13152" s="63"/>
      <c r="X13152" s="63"/>
      <c r="Y13152" s="63"/>
      <c r="Z13152" s="62">
        <v>11100</v>
      </c>
      <c r="AA13152" s="62">
        <v>89521</v>
      </c>
      <c r="AB13152" s="62">
        <v>56.52</v>
      </c>
      <c r="AC13152" s="62">
        <v>84.09</v>
      </c>
    </row>
    <row r="13153" spans="1:29" ht="30" x14ac:dyDescent="0.25">
      <c r="A13153" s="61" t="s">
        <v>283</v>
      </c>
      <c r="B13153" s="61" t="s">
        <v>284</v>
      </c>
      <c r="C13153" s="62">
        <v>2016</v>
      </c>
      <c r="D13153" s="61" t="s">
        <v>75</v>
      </c>
      <c r="E13153" s="62">
        <v>3</v>
      </c>
      <c r="F13153" s="62">
        <v>4321</v>
      </c>
      <c r="G13153" s="62">
        <v>927</v>
      </c>
      <c r="H13153" s="62">
        <v>25.75</v>
      </c>
      <c r="I13153" s="62">
        <v>1440.33</v>
      </c>
      <c r="J13153" s="62">
        <v>4018.53</v>
      </c>
      <c r="K13153" s="62">
        <v>2821.53</v>
      </c>
      <c r="L13153" s="62">
        <v>4598</v>
      </c>
      <c r="M13153" s="62">
        <v>127.72</v>
      </c>
      <c r="N13153" s="62">
        <v>940.51</v>
      </c>
      <c r="O13153" s="62">
        <v>34025.71</v>
      </c>
      <c r="P13153" s="63"/>
      <c r="Q13153" s="63"/>
      <c r="R13153" s="63"/>
      <c r="S13153" s="63"/>
      <c r="T13153" s="63"/>
      <c r="U13153" s="63"/>
      <c r="V13153" s="63"/>
      <c r="W13153" s="63"/>
      <c r="X13153" s="63"/>
      <c r="Y13153" s="63"/>
      <c r="Z13153" s="62">
        <v>0</v>
      </c>
      <c r="AA13153" s="63"/>
      <c r="AB13153" s="63"/>
      <c r="AC13153" s="62">
        <v>0</v>
      </c>
    </row>
    <row r="13154" spans="1:29" x14ac:dyDescent="0.25">
      <c r="A13154" s="61" t="s">
        <v>192</v>
      </c>
      <c r="B13154" s="61" t="s">
        <v>193</v>
      </c>
      <c r="C13154" s="62">
        <v>2018</v>
      </c>
      <c r="D13154" s="61" t="s">
        <v>75</v>
      </c>
      <c r="E13154" s="62">
        <v>7</v>
      </c>
      <c r="F13154" s="62">
        <v>1</v>
      </c>
      <c r="G13154" s="62">
        <v>30</v>
      </c>
      <c r="H13154" s="62">
        <v>0.36</v>
      </c>
      <c r="I13154" s="62">
        <v>0.14000000000000001</v>
      </c>
      <c r="J13154" s="62">
        <v>0.93</v>
      </c>
      <c r="K13154" s="62">
        <v>0</v>
      </c>
      <c r="L13154" s="63"/>
      <c r="M13154" s="63"/>
      <c r="N13154" s="63"/>
      <c r="O13154" s="63"/>
      <c r="P13154" s="63"/>
      <c r="Q13154" s="63"/>
      <c r="R13154" s="63"/>
      <c r="S13154" s="63"/>
      <c r="T13154" s="63"/>
      <c r="U13154" s="63"/>
      <c r="V13154" s="63"/>
      <c r="W13154" s="63"/>
      <c r="X13154" s="63"/>
      <c r="Y13154" s="63"/>
      <c r="Z13154" s="62">
        <v>0</v>
      </c>
      <c r="AA13154" s="63"/>
      <c r="AB13154" s="63"/>
      <c r="AC13154" s="62">
        <v>0</v>
      </c>
    </row>
    <row r="13155" spans="1:29" x14ac:dyDescent="0.25">
      <c r="A13155" s="61" t="s">
        <v>241</v>
      </c>
      <c r="B13155" s="61" t="s">
        <v>242</v>
      </c>
      <c r="C13155" s="62">
        <v>2006</v>
      </c>
      <c r="D13155" s="61" t="s">
        <v>297</v>
      </c>
      <c r="E13155" s="62">
        <v>26</v>
      </c>
      <c r="F13155" s="63"/>
      <c r="G13155" s="63"/>
      <c r="H13155" s="63"/>
      <c r="I13155" s="63"/>
      <c r="J13155" s="63"/>
      <c r="K13155" s="62">
        <v>0</v>
      </c>
      <c r="L13155" s="63"/>
      <c r="M13155" s="63"/>
      <c r="N13155" s="63"/>
      <c r="O13155" s="63"/>
      <c r="P13155" s="63"/>
      <c r="Q13155" s="63"/>
      <c r="R13155" s="63"/>
      <c r="S13155" s="63"/>
      <c r="T13155" s="63"/>
      <c r="U13155" s="63"/>
      <c r="V13155" s="63"/>
      <c r="W13155" s="63"/>
      <c r="X13155" s="63"/>
      <c r="Y13155" s="63"/>
      <c r="Z13155" s="62">
        <v>166450</v>
      </c>
      <c r="AA13155" s="62">
        <v>12775</v>
      </c>
      <c r="AB13155" s="62">
        <v>40.950000000000003</v>
      </c>
      <c r="AC13155" s="62">
        <v>6401.92</v>
      </c>
    </row>
    <row r="13156" spans="1:29" x14ac:dyDescent="0.25">
      <c r="A13156" s="61" t="s">
        <v>548</v>
      </c>
      <c r="B13156" s="61" t="s">
        <v>549</v>
      </c>
      <c r="C13156" s="62">
        <v>2011</v>
      </c>
      <c r="D13156" s="61" t="s">
        <v>78</v>
      </c>
      <c r="E13156" s="62">
        <v>48</v>
      </c>
      <c r="F13156" s="62">
        <v>362960</v>
      </c>
      <c r="G13156" s="62">
        <v>58026</v>
      </c>
      <c r="H13156" s="62">
        <v>100.74</v>
      </c>
      <c r="I13156" s="62">
        <v>7561.67</v>
      </c>
      <c r="J13156" s="62">
        <v>337552.8</v>
      </c>
      <c r="K13156" s="62">
        <v>0</v>
      </c>
      <c r="L13156" s="63"/>
      <c r="M13156" s="63"/>
      <c r="N13156" s="63"/>
      <c r="O13156" s="63"/>
      <c r="P13156" s="63"/>
      <c r="Q13156" s="63"/>
      <c r="R13156" s="63"/>
      <c r="S13156" s="63"/>
      <c r="T13156" s="63"/>
      <c r="U13156" s="63"/>
      <c r="V13156" s="63"/>
      <c r="W13156" s="63"/>
      <c r="X13156" s="63"/>
      <c r="Y13156" s="63"/>
      <c r="Z13156" s="62">
        <v>167999</v>
      </c>
      <c r="AA13156" s="62">
        <v>7907</v>
      </c>
      <c r="AB13156" s="62">
        <v>13.73</v>
      </c>
      <c r="AC13156" s="62">
        <v>3499.98</v>
      </c>
    </row>
    <row r="13157" spans="1:29" ht="45" x14ac:dyDescent="0.25">
      <c r="A13157" s="61" t="s">
        <v>214</v>
      </c>
      <c r="B13157" s="61" t="s">
        <v>215</v>
      </c>
      <c r="C13157" s="62">
        <v>2014</v>
      </c>
      <c r="D13157" s="61" t="s">
        <v>72</v>
      </c>
      <c r="E13157" s="62">
        <v>28</v>
      </c>
      <c r="F13157" s="62">
        <v>212080</v>
      </c>
      <c r="G13157" s="62">
        <v>33053</v>
      </c>
      <c r="H13157" s="62">
        <v>98.37</v>
      </c>
      <c r="I13157" s="62">
        <v>7574.29</v>
      </c>
      <c r="J13157" s="62">
        <v>197234.4</v>
      </c>
      <c r="K13157" s="62">
        <v>11470.42</v>
      </c>
      <c r="L13157" s="62">
        <v>17605</v>
      </c>
      <c r="M13157" s="62">
        <v>52.4</v>
      </c>
      <c r="N13157" s="63"/>
      <c r="O13157" s="63"/>
      <c r="P13157" s="63"/>
      <c r="Q13157" s="63"/>
      <c r="R13157" s="63"/>
      <c r="S13157" s="63"/>
      <c r="T13157" s="63"/>
      <c r="U13157" s="63"/>
      <c r="V13157" s="63"/>
      <c r="W13157" s="63"/>
      <c r="X13157" s="63"/>
      <c r="Y13157" s="63"/>
      <c r="Z13157" s="62">
        <v>1560</v>
      </c>
      <c r="AA13157" s="62">
        <v>6295</v>
      </c>
      <c r="AB13157" s="62">
        <v>18.739999999999998</v>
      </c>
      <c r="AC13157" s="62">
        <v>55.71</v>
      </c>
    </row>
    <row r="13158" spans="1:29" x14ac:dyDescent="0.25">
      <c r="A13158" s="61" t="s">
        <v>212</v>
      </c>
      <c r="B13158" s="61" t="s">
        <v>213</v>
      </c>
      <c r="C13158" s="62">
        <v>2017</v>
      </c>
      <c r="D13158" s="61" t="s">
        <v>89</v>
      </c>
      <c r="E13158" s="62">
        <v>80</v>
      </c>
      <c r="F13158" s="62">
        <v>548353</v>
      </c>
      <c r="G13158" s="62">
        <v>107585</v>
      </c>
      <c r="H13158" s="62">
        <v>112.07</v>
      </c>
      <c r="I13158" s="62">
        <v>6854.41</v>
      </c>
      <c r="J13158" s="62">
        <v>509968.29</v>
      </c>
      <c r="K13158" s="62">
        <v>0</v>
      </c>
      <c r="L13158" s="63"/>
      <c r="M13158" s="63"/>
      <c r="N13158" s="63"/>
      <c r="O13158" s="63"/>
      <c r="P13158" s="63"/>
      <c r="Q13158" s="63"/>
      <c r="R13158" s="63"/>
      <c r="S13158" s="63"/>
      <c r="T13158" s="63"/>
      <c r="U13158" s="63"/>
      <c r="V13158" s="63"/>
      <c r="W13158" s="63"/>
      <c r="X13158" s="63"/>
      <c r="Y13158" s="63"/>
      <c r="Z13158" s="62">
        <v>157417</v>
      </c>
      <c r="AA13158" s="62">
        <v>18496</v>
      </c>
      <c r="AB13158" s="62">
        <v>19.27</v>
      </c>
      <c r="AC13158" s="62">
        <v>1967.71</v>
      </c>
    </row>
    <row r="13159" spans="1:29" x14ac:dyDescent="0.25">
      <c r="A13159" s="61" t="s">
        <v>157</v>
      </c>
      <c r="B13159" s="61" t="s">
        <v>158</v>
      </c>
      <c r="C13159" s="62">
        <v>2011</v>
      </c>
      <c r="D13159" s="61" t="s">
        <v>298</v>
      </c>
      <c r="E13159" s="62">
        <v>3</v>
      </c>
      <c r="F13159" s="63"/>
      <c r="G13159" s="63"/>
      <c r="H13159" s="63"/>
      <c r="I13159" s="63"/>
      <c r="J13159" s="63"/>
      <c r="K13159" s="62">
        <v>0</v>
      </c>
      <c r="L13159" s="63"/>
      <c r="M13159" s="63"/>
      <c r="N13159" s="63"/>
      <c r="O13159" s="63"/>
      <c r="P13159" s="63"/>
      <c r="Q13159" s="63"/>
      <c r="R13159" s="63"/>
      <c r="S13159" s="63"/>
      <c r="T13159" s="63"/>
      <c r="U13159" s="63"/>
      <c r="V13159" s="63"/>
      <c r="W13159" s="63"/>
      <c r="X13159" s="63"/>
      <c r="Y13159" s="63"/>
      <c r="Z13159" s="62">
        <v>0</v>
      </c>
      <c r="AA13159" s="63"/>
      <c r="AB13159" s="63"/>
      <c r="AC13159" s="62">
        <v>0</v>
      </c>
    </row>
    <row r="13160" spans="1:29" x14ac:dyDescent="0.25">
      <c r="A13160" s="61" t="s">
        <v>220</v>
      </c>
      <c r="B13160" s="61" t="s">
        <v>221</v>
      </c>
      <c r="C13160" s="62">
        <v>2007</v>
      </c>
      <c r="D13160" s="61" t="s">
        <v>75</v>
      </c>
      <c r="E13160" s="62">
        <v>7</v>
      </c>
      <c r="F13160" s="62">
        <v>18943</v>
      </c>
      <c r="G13160" s="62">
        <v>3408</v>
      </c>
      <c r="H13160" s="62">
        <v>40.57</v>
      </c>
      <c r="I13160" s="62">
        <v>2706.14</v>
      </c>
      <c r="J13160" s="62">
        <v>17616.990000000002</v>
      </c>
      <c r="K13160" s="62">
        <v>1846.01</v>
      </c>
      <c r="L13160" s="62">
        <v>3017</v>
      </c>
      <c r="M13160" s="62">
        <v>35.92</v>
      </c>
      <c r="N13160" s="62">
        <v>263.72000000000003</v>
      </c>
      <c r="O13160" s="62">
        <v>22261.63</v>
      </c>
      <c r="P13160" s="63"/>
      <c r="Q13160" s="63"/>
      <c r="R13160" s="63"/>
      <c r="S13160" s="63"/>
      <c r="T13160" s="63"/>
      <c r="U13160" s="62">
        <v>860</v>
      </c>
      <c r="V13160" s="62">
        <v>2528</v>
      </c>
      <c r="W13160" s="62">
        <v>30.1</v>
      </c>
      <c r="X13160" s="62">
        <v>122</v>
      </c>
      <c r="Y13160" s="62">
        <v>19250.240000000002</v>
      </c>
      <c r="Z13160" s="62">
        <v>0.45</v>
      </c>
      <c r="AA13160" s="62">
        <v>1910</v>
      </c>
      <c r="AB13160" s="62">
        <v>22.74</v>
      </c>
      <c r="AC13160" s="62">
        <v>0.06</v>
      </c>
    </row>
    <row r="13161" spans="1:29" x14ac:dyDescent="0.25">
      <c r="A13161" s="61" t="s">
        <v>263</v>
      </c>
      <c r="B13161" s="61" t="s">
        <v>264</v>
      </c>
      <c r="C13161" s="62">
        <v>2006</v>
      </c>
      <c r="D13161" s="61" t="s">
        <v>83</v>
      </c>
      <c r="E13161" s="62">
        <v>8</v>
      </c>
      <c r="F13161" s="62">
        <v>1056</v>
      </c>
      <c r="G13161" s="62">
        <v>186</v>
      </c>
      <c r="H13161" s="62">
        <v>1.94</v>
      </c>
      <c r="I13161" s="62">
        <v>132</v>
      </c>
      <c r="J13161" s="62">
        <v>982.08</v>
      </c>
      <c r="K13161" s="62">
        <v>474.3</v>
      </c>
      <c r="L13161" s="62">
        <v>858</v>
      </c>
      <c r="M13161" s="62">
        <v>8.94</v>
      </c>
      <c r="N13161" s="62">
        <v>59.29</v>
      </c>
      <c r="O13161" s="62">
        <v>5719.69</v>
      </c>
      <c r="P13161" s="63"/>
      <c r="Q13161" s="63"/>
      <c r="R13161" s="63"/>
      <c r="S13161" s="63"/>
      <c r="T13161" s="63"/>
      <c r="U13161" s="63"/>
      <c r="V13161" s="63"/>
      <c r="W13161" s="63"/>
      <c r="X13161" s="63"/>
      <c r="Y13161" s="63"/>
      <c r="Z13161" s="62">
        <v>70107</v>
      </c>
      <c r="AA13161" s="62">
        <v>8983</v>
      </c>
      <c r="AB13161" s="62">
        <v>93.57</v>
      </c>
      <c r="AC13161" s="62">
        <v>8763.3799999999992</v>
      </c>
    </row>
    <row r="13162" spans="1:29" x14ac:dyDescent="0.25">
      <c r="A13162" s="61" t="s">
        <v>163</v>
      </c>
      <c r="B13162" s="61" t="s">
        <v>164</v>
      </c>
      <c r="C13162" s="62">
        <v>2009</v>
      </c>
      <c r="D13162" s="61" t="s">
        <v>314</v>
      </c>
      <c r="E13162" s="62">
        <v>20</v>
      </c>
      <c r="F13162" s="62">
        <v>43077</v>
      </c>
      <c r="G13162" s="62">
        <v>8252</v>
      </c>
      <c r="H13162" s="62">
        <v>34.380000000000003</v>
      </c>
      <c r="I13162" s="62">
        <v>2153.85</v>
      </c>
      <c r="J13162" s="62">
        <v>40061.61</v>
      </c>
      <c r="K13162" s="62">
        <v>16491.759999999998</v>
      </c>
      <c r="L13162" s="62">
        <v>13833</v>
      </c>
      <c r="M13162" s="62">
        <v>57.64</v>
      </c>
      <c r="N13162" s="62">
        <v>824.59</v>
      </c>
      <c r="O13162" s="62">
        <v>198879.03</v>
      </c>
      <c r="P13162" s="63"/>
      <c r="Q13162" s="63"/>
      <c r="R13162" s="63"/>
      <c r="S13162" s="63"/>
      <c r="T13162" s="63"/>
      <c r="U13162" s="63"/>
      <c r="V13162" s="63"/>
      <c r="W13162" s="63"/>
      <c r="X13162" s="63"/>
      <c r="Y13162" s="63"/>
      <c r="Z13162" s="62">
        <v>104000</v>
      </c>
      <c r="AA13162" s="62">
        <v>7002</v>
      </c>
      <c r="AB13162" s="62">
        <v>29.18</v>
      </c>
      <c r="AC13162" s="62">
        <v>5200</v>
      </c>
    </row>
    <row r="13163" spans="1:29" ht="30" x14ac:dyDescent="0.25">
      <c r="A13163" s="61" t="s">
        <v>561</v>
      </c>
      <c r="B13163" s="61" t="s">
        <v>562</v>
      </c>
      <c r="C13163" s="62">
        <v>2012</v>
      </c>
      <c r="D13163" s="61" t="s">
        <v>86</v>
      </c>
      <c r="E13163" s="62">
        <v>90</v>
      </c>
      <c r="F13163" s="62">
        <v>198431</v>
      </c>
      <c r="G13163" s="62">
        <v>29012</v>
      </c>
      <c r="H13163" s="62">
        <v>26.86</v>
      </c>
      <c r="I13163" s="62">
        <v>2204.79</v>
      </c>
      <c r="J13163" s="62">
        <v>184540.83</v>
      </c>
      <c r="K13163" s="62">
        <v>63379.24</v>
      </c>
      <c r="L13163" s="62">
        <v>68513</v>
      </c>
      <c r="M13163" s="62">
        <v>63.44</v>
      </c>
      <c r="N13163" s="62">
        <v>704.21</v>
      </c>
      <c r="O13163" s="62">
        <v>764309.31</v>
      </c>
      <c r="P13163" s="63"/>
      <c r="Q13163" s="63"/>
      <c r="R13163" s="63"/>
      <c r="S13163" s="63"/>
      <c r="T13163" s="63"/>
      <c r="U13163" s="63"/>
      <c r="V13163" s="63"/>
      <c r="W13163" s="63"/>
      <c r="X13163" s="63"/>
      <c r="Y13163" s="63"/>
      <c r="Z13163" s="62">
        <v>9476</v>
      </c>
      <c r="AA13163" s="62">
        <v>122416</v>
      </c>
      <c r="AB13163" s="62">
        <v>113.35</v>
      </c>
      <c r="AC13163" s="62">
        <v>105.29</v>
      </c>
    </row>
    <row r="13164" spans="1:29" x14ac:dyDescent="0.25">
      <c r="A13164" s="61" t="s">
        <v>554</v>
      </c>
      <c r="B13164" s="61" t="s">
        <v>555</v>
      </c>
      <c r="C13164" s="62">
        <v>2004</v>
      </c>
      <c r="D13164" s="61" t="s">
        <v>78</v>
      </c>
      <c r="E13164" s="62">
        <v>40</v>
      </c>
      <c r="F13164" s="62">
        <v>135360</v>
      </c>
      <c r="G13164" s="62">
        <v>17925</v>
      </c>
      <c r="H13164" s="62">
        <v>37.340000000000003</v>
      </c>
      <c r="I13164" s="62">
        <v>3384</v>
      </c>
      <c r="J13164" s="62">
        <v>125884.8</v>
      </c>
      <c r="K13164" s="62">
        <v>0</v>
      </c>
      <c r="L13164" s="63"/>
      <c r="M13164" s="63"/>
      <c r="N13164" s="63"/>
      <c r="O13164" s="63"/>
      <c r="P13164" s="63"/>
      <c r="Q13164" s="63"/>
      <c r="R13164" s="63"/>
      <c r="S13164" s="63"/>
      <c r="T13164" s="63"/>
      <c r="U13164" s="63"/>
      <c r="V13164" s="63"/>
      <c r="W13164" s="63"/>
      <c r="X13164" s="63"/>
      <c r="Y13164" s="63"/>
      <c r="Z13164" s="62">
        <v>0</v>
      </c>
      <c r="AA13164" s="62">
        <v>1706</v>
      </c>
      <c r="AB13164" s="62">
        <v>3.55</v>
      </c>
      <c r="AC13164" s="62">
        <v>0</v>
      </c>
    </row>
    <row r="13165" spans="1:29" ht="30" x14ac:dyDescent="0.25">
      <c r="A13165" s="61" t="s">
        <v>498</v>
      </c>
      <c r="B13165" s="61" t="s">
        <v>499</v>
      </c>
      <c r="C13165" s="62">
        <v>2009</v>
      </c>
      <c r="D13165" s="61" t="s">
        <v>175</v>
      </c>
      <c r="E13165" s="62">
        <v>8</v>
      </c>
      <c r="F13165" s="63"/>
      <c r="G13165" s="63"/>
      <c r="H13165" s="63"/>
      <c r="I13165" s="63"/>
      <c r="J13165" s="63"/>
      <c r="K13165" s="62">
        <v>0</v>
      </c>
      <c r="L13165" s="63"/>
      <c r="M13165" s="63"/>
      <c r="N13165" s="63"/>
      <c r="O13165" s="63"/>
      <c r="P13165" s="63"/>
      <c r="Q13165" s="63"/>
      <c r="R13165" s="63"/>
      <c r="S13165" s="63"/>
      <c r="T13165" s="63"/>
      <c r="U13165" s="63"/>
      <c r="V13165" s="63"/>
      <c r="W13165" s="63"/>
      <c r="X13165" s="63"/>
      <c r="Y13165" s="63"/>
      <c r="Z13165" s="62">
        <v>397.03</v>
      </c>
      <c r="AA13165" s="62">
        <v>2706</v>
      </c>
      <c r="AB13165" s="62">
        <v>28.19</v>
      </c>
      <c r="AC13165" s="62">
        <v>49.63</v>
      </c>
    </row>
    <row r="13166" spans="1:29" x14ac:dyDescent="0.25">
      <c r="A13166" s="61" t="s">
        <v>70</v>
      </c>
      <c r="B13166" s="61" t="s">
        <v>71</v>
      </c>
      <c r="C13166" s="62">
        <v>2005</v>
      </c>
      <c r="D13166" s="61" t="s">
        <v>297</v>
      </c>
      <c r="E13166" s="62">
        <v>100</v>
      </c>
      <c r="F13166" s="62">
        <v>404943</v>
      </c>
      <c r="G13166" s="62">
        <v>48695</v>
      </c>
      <c r="H13166" s="62">
        <v>40.58</v>
      </c>
      <c r="I13166" s="62">
        <v>4049.43</v>
      </c>
      <c r="J13166" s="62">
        <v>376596.99</v>
      </c>
      <c r="K13166" s="62">
        <v>76828</v>
      </c>
      <c r="L13166" s="62">
        <v>71075</v>
      </c>
      <c r="M13166" s="62">
        <v>59.23</v>
      </c>
      <c r="N13166" s="62">
        <v>768.28</v>
      </c>
      <c r="O13166" s="62">
        <v>926491.9</v>
      </c>
      <c r="P13166" s="63"/>
      <c r="Q13166" s="63"/>
      <c r="R13166" s="63"/>
      <c r="S13166" s="63"/>
      <c r="T13166" s="63"/>
      <c r="U13166" s="63"/>
      <c r="V13166" s="63"/>
      <c r="W13166" s="63"/>
      <c r="X13166" s="63"/>
      <c r="Y13166" s="63"/>
      <c r="Z13166" s="62">
        <v>11772</v>
      </c>
      <c r="AA13166" s="62">
        <v>52674</v>
      </c>
      <c r="AB13166" s="62">
        <v>43.9</v>
      </c>
      <c r="AC13166" s="62">
        <v>117.72</v>
      </c>
    </row>
    <row r="13167" spans="1:29" x14ac:dyDescent="0.25">
      <c r="A13167" s="61" t="s">
        <v>469</v>
      </c>
      <c r="B13167" s="61" t="s">
        <v>470</v>
      </c>
      <c r="C13167" s="62">
        <v>2017</v>
      </c>
      <c r="D13167" s="61" t="s">
        <v>78</v>
      </c>
      <c r="E13167" s="62">
        <v>48</v>
      </c>
      <c r="F13167" s="62">
        <v>474711</v>
      </c>
      <c r="G13167" s="62">
        <v>17420</v>
      </c>
      <c r="H13167" s="62">
        <v>30.24</v>
      </c>
      <c r="I13167" s="62">
        <v>9889.81</v>
      </c>
      <c r="J13167" s="62">
        <v>441481.23</v>
      </c>
      <c r="K13167" s="62">
        <v>15236.66</v>
      </c>
      <c r="L13167" s="62">
        <v>19548</v>
      </c>
      <c r="M13167" s="62">
        <v>33.94</v>
      </c>
      <c r="N13167" s="62">
        <v>317.43</v>
      </c>
      <c r="O13167" s="62">
        <v>183743.5</v>
      </c>
      <c r="P13167" s="63"/>
      <c r="Q13167" s="63"/>
      <c r="R13167" s="63"/>
      <c r="S13167" s="63"/>
      <c r="T13167" s="63"/>
      <c r="U13167" s="63"/>
      <c r="V13167" s="63"/>
      <c r="W13167" s="63"/>
      <c r="X13167" s="63"/>
      <c r="Y13167" s="63"/>
      <c r="Z13167" s="62">
        <v>0</v>
      </c>
      <c r="AA13167" s="63"/>
      <c r="AB13167" s="63"/>
      <c r="AC13167" s="62">
        <v>0</v>
      </c>
    </row>
    <row r="13168" spans="1:29" x14ac:dyDescent="0.25">
      <c r="A13168" s="61" t="s">
        <v>332</v>
      </c>
      <c r="B13168" s="61" t="s">
        <v>333</v>
      </c>
      <c r="C13168" s="62">
        <v>2005</v>
      </c>
      <c r="D13168" s="61" t="s">
        <v>78</v>
      </c>
      <c r="E13168" s="62">
        <v>64</v>
      </c>
      <c r="F13168" s="62">
        <v>250032</v>
      </c>
      <c r="G13168" s="62">
        <v>36730</v>
      </c>
      <c r="H13168" s="62">
        <v>47.83</v>
      </c>
      <c r="I13168" s="62">
        <v>3906.75</v>
      </c>
      <c r="J13168" s="62">
        <v>232529.76</v>
      </c>
      <c r="K13168" s="62">
        <v>34583.9</v>
      </c>
      <c r="L13168" s="62">
        <v>50527</v>
      </c>
      <c r="M13168" s="62">
        <v>65.790000000000006</v>
      </c>
      <c r="N13168" s="62">
        <v>540.37</v>
      </c>
      <c r="O13168" s="62">
        <v>417057.61</v>
      </c>
      <c r="P13168" s="63"/>
      <c r="Q13168" s="63"/>
      <c r="R13168" s="63"/>
      <c r="S13168" s="63"/>
      <c r="T13168" s="63"/>
      <c r="U13168" s="63"/>
      <c r="V13168" s="63"/>
      <c r="W13168" s="63"/>
      <c r="X13168" s="63"/>
      <c r="Y13168" s="63"/>
      <c r="Z13168" s="62">
        <v>317972</v>
      </c>
      <c r="AA13168" s="62">
        <v>21898</v>
      </c>
      <c r="AB13168" s="62">
        <v>28.51</v>
      </c>
      <c r="AC13168" s="62">
        <v>4968.3100000000004</v>
      </c>
    </row>
    <row r="13169" spans="1:29" ht="30" x14ac:dyDescent="0.25">
      <c r="A13169" s="61" t="s">
        <v>452</v>
      </c>
      <c r="B13169" s="61" t="s">
        <v>453</v>
      </c>
      <c r="C13169" s="62">
        <v>2010</v>
      </c>
      <c r="D13169" s="61" t="s">
        <v>86</v>
      </c>
      <c r="E13169" s="62">
        <v>14</v>
      </c>
      <c r="F13169" s="62">
        <v>2733</v>
      </c>
      <c r="G13169" s="62">
        <v>450</v>
      </c>
      <c r="H13169" s="62">
        <v>2.68</v>
      </c>
      <c r="I13169" s="62">
        <v>195.21</v>
      </c>
      <c r="J13169" s="62">
        <v>2541.69</v>
      </c>
      <c r="K13169" s="62">
        <v>219.2</v>
      </c>
      <c r="L13169" s="62">
        <v>268</v>
      </c>
      <c r="M13169" s="62">
        <v>1.6</v>
      </c>
      <c r="N13169" s="62">
        <v>15.66</v>
      </c>
      <c r="O13169" s="62">
        <v>2643.45</v>
      </c>
      <c r="P13169" s="63"/>
      <c r="Q13169" s="63"/>
      <c r="R13169" s="63"/>
      <c r="S13169" s="63"/>
      <c r="T13169" s="63"/>
      <c r="U13169" s="63"/>
      <c r="V13169" s="63"/>
      <c r="W13169" s="63"/>
      <c r="X13169" s="63"/>
      <c r="Y13169" s="63"/>
      <c r="Z13169" s="62">
        <v>37028.730000000003</v>
      </c>
      <c r="AA13169" s="62">
        <v>5897</v>
      </c>
      <c r="AB13169" s="62">
        <v>35.1</v>
      </c>
      <c r="AC13169" s="62">
        <v>2644.91</v>
      </c>
    </row>
    <row r="13170" spans="1:29" ht="30" x14ac:dyDescent="0.25">
      <c r="A13170" s="61" t="s">
        <v>393</v>
      </c>
      <c r="B13170" s="61" t="s">
        <v>394</v>
      </c>
      <c r="C13170" s="62">
        <v>2008</v>
      </c>
      <c r="D13170" s="61" t="s">
        <v>94</v>
      </c>
      <c r="E13170" s="62">
        <v>1</v>
      </c>
      <c r="F13170" s="63"/>
      <c r="G13170" s="63"/>
      <c r="H13170" s="63"/>
      <c r="I13170" s="63"/>
      <c r="J13170" s="63"/>
      <c r="K13170" s="62">
        <v>0</v>
      </c>
      <c r="L13170" s="63"/>
      <c r="M13170" s="63"/>
      <c r="N13170" s="63"/>
      <c r="O13170" s="63"/>
      <c r="P13170" s="63"/>
      <c r="Q13170" s="63"/>
      <c r="R13170" s="63"/>
      <c r="S13170" s="63"/>
      <c r="T13170" s="63"/>
      <c r="U13170" s="63"/>
      <c r="V13170" s="63"/>
      <c r="W13170" s="63"/>
      <c r="X13170" s="63"/>
      <c r="Y13170" s="63"/>
      <c r="Z13170" s="62">
        <v>61.49</v>
      </c>
      <c r="AA13170" s="62">
        <v>206</v>
      </c>
      <c r="AB13170" s="62">
        <v>17.170000000000002</v>
      </c>
      <c r="AC13170" s="62">
        <v>61.49</v>
      </c>
    </row>
    <row r="13171" spans="1:29" ht="30" x14ac:dyDescent="0.25">
      <c r="A13171" s="61" t="s">
        <v>233</v>
      </c>
      <c r="B13171" s="61" t="s">
        <v>234</v>
      </c>
      <c r="C13171" s="62">
        <v>2007</v>
      </c>
      <c r="D13171" s="61" t="s">
        <v>226</v>
      </c>
      <c r="E13171" s="62">
        <v>81</v>
      </c>
      <c r="F13171" s="62">
        <v>339360</v>
      </c>
      <c r="G13171" s="62">
        <v>50801</v>
      </c>
      <c r="H13171" s="62">
        <v>52.26</v>
      </c>
      <c r="I13171" s="62">
        <v>4189.63</v>
      </c>
      <c r="J13171" s="62">
        <v>315604.8</v>
      </c>
      <c r="K13171" s="62">
        <v>3885.55</v>
      </c>
      <c r="L13171" s="62">
        <v>62248</v>
      </c>
      <c r="M13171" s="62">
        <v>64.040000000000006</v>
      </c>
      <c r="N13171" s="63"/>
      <c r="O13171" s="63"/>
      <c r="P13171" s="63"/>
      <c r="Q13171" s="63"/>
      <c r="R13171" s="63"/>
      <c r="S13171" s="63"/>
      <c r="T13171" s="63"/>
      <c r="U13171" s="63"/>
      <c r="V13171" s="63"/>
      <c r="W13171" s="63"/>
      <c r="X13171" s="63"/>
      <c r="Y13171" s="63"/>
      <c r="Z13171" s="62">
        <v>2741.8</v>
      </c>
      <c r="AA13171" s="62">
        <v>32590</v>
      </c>
      <c r="AB13171" s="62">
        <v>33.53</v>
      </c>
      <c r="AC13171" s="62">
        <v>33.85</v>
      </c>
    </row>
    <row r="13172" spans="1:29" x14ac:dyDescent="0.25">
      <c r="A13172" s="61" t="s">
        <v>155</v>
      </c>
      <c r="B13172" s="61" t="s">
        <v>156</v>
      </c>
      <c r="C13172" s="62">
        <v>2011</v>
      </c>
      <c r="D13172" s="61" t="s">
        <v>78</v>
      </c>
      <c r="E13172" s="62">
        <v>84</v>
      </c>
      <c r="F13172" s="62">
        <v>587410</v>
      </c>
      <c r="G13172" s="62">
        <v>141855</v>
      </c>
      <c r="H13172" s="62">
        <v>140.72999999999999</v>
      </c>
      <c r="I13172" s="62">
        <v>6992.98</v>
      </c>
      <c r="J13172" s="62">
        <v>546291.30000000005</v>
      </c>
      <c r="K13172" s="62">
        <v>0</v>
      </c>
      <c r="L13172" s="63"/>
      <c r="M13172" s="63"/>
      <c r="N13172" s="63"/>
      <c r="O13172" s="63"/>
      <c r="P13172" s="63"/>
      <c r="Q13172" s="63"/>
      <c r="R13172" s="63"/>
      <c r="S13172" s="63"/>
      <c r="T13172" s="63"/>
      <c r="U13172" s="63"/>
      <c r="V13172" s="63"/>
      <c r="W13172" s="63"/>
      <c r="X13172" s="63"/>
      <c r="Y13172" s="63"/>
      <c r="Z13172" s="62">
        <v>268.86</v>
      </c>
      <c r="AA13172" s="62">
        <v>14658</v>
      </c>
      <c r="AB13172" s="62">
        <v>14.54</v>
      </c>
      <c r="AC13172" s="62">
        <v>3.2</v>
      </c>
    </row>
    <row r="13173" spans="1:29" x14ac:dyDescent="0.25">
      <c r="A13173" s="61" t="s">
        <v>198</v>
      </c>
      <c r="B13173" s="61" t="s">
        <v>199</v>
      </c>
      <c r="C13173" s="62">
        <v>2005</v>
      </c>
      <c r="D13173" s="61" t="s">
        <v>78</v>
      </c>
      <c r="E13173" s="62">
        <v>40</v>
      </c>
      <c r="F13173" s="62">
        <v>376230</v>
      </c>
      <c r="G13173" s="62">
        <v>35232</v>
      </c>
      <c r="H13173" s="62">
        <v>73.400000000000006</v>
      </c>
      <c r="I13173" s="62">
        <v>9405.75</v>
      </c>
      <c r="J13173" s="62">
        <v>349893.9</v>
      </c>
      <c r="K13173" s="62">
        <v>0</v>
      </c>
      <c r="L13173" s="63"/>
      <c r="M13173" s="63"/>
      <c r="N13173" s="63"/>
      <c r="O13173" s="63"/>
      <c r="P13173" s="63"/>
      <c r="Q13173" s="63"/>
      <c r="R13173" s="63"/>
      <c r="S13173" s="63"/>
      <c r="T13173" s="63"/>
      <c r="U13173" s="63"/>
      <c r="V13173" s="63"/>
      <c r="W13173" s="63"/>
      <c r="X13173" s="63"/>
      <c r="Y13173" s="63"/>
      <c r="Z13173" s="62">
        <v>64800</v>
      </c>
      <c r="AA13173" s="62">
        <v>5768</v>
      </c>
      <c r="AB13173" s="62">
        <v>12.02</v>
      </c>
      <c r="AC13173" s="62">
        <v>1620</v>
      </c>
    </row>
    <row r="13174" spans="1:29" x14ac:dyDescent="0.25">
      <c r="A13174" s="61" t="s">
        <v>407</v>
      </c>
      <c r="B13174" s="61" t="s">
        <v>408</v>
      </c>
      <c r="C13174" s="62">
        <v>2009</v>
      </c>
      <c r="D13174" s="61" t="s">
        <v>99</v>
      </c>
      <c r="E13174" s="62">
        <v>24</v>
      </c>
      <c r="F13174" s="62">
        <v>211003</v>
      </c>
      <c r="G13174" s="62">
        <v>41085</v>
      </c>
      <c r="H13174" s="62">
        <v>142.66</v>
      </c>
      <c r="I13174" s="62">
        <v>8791.7900000000009</v>
      </c>
      <c r="J13174" s="62">
        <v>196232.79</v>
      </c>
      <c r="K13174" s="62">
        <v>0</v>
      </c>
      <c r="L13174" s="63"/>
      <c r="M13174" s="63"/>
      <c r="N13174" s="63"/>
      <c r="O13174" s="63"/>
      <c r="P13174" s="63"/>
      <c r="Q13174" s="63"/>
      <c r="R13174" s="63"/>
      <c r="S13174" s="63"/>
      <c r="T13174" s="63"/>
      <c r="U13174" s="63"/>
      <c r="V13174" s="63"/>
      <c r="W13174" s="63"/>
      <c r="X13174" s="63"/>
      <c r="Y13174" s="63"/>
      <c r="Z13174" s="62">
        <v>15858.57</v>
      </c>
      <c r="AA13174" s="62">
        <v>31418</v>
      </c>
      <c r="AB13174" s="62">
        <v>109.09</v>
      </c>
      <c r="AC13174" s="62">
        <v>660.77</v>
      </c>
    </row>
    <row r="13175" spans="1:29" x14ac:dyDescent="0.25">
      <c r="A13175" s="61" t="s">
        <v>196</v>
      </c>
      <c r="B13175" s="61" t="s">
        <v>197</v>
      </c>
      <c r="C13175" s="62">
        <v>2018</v>
      </c>
      <c r="D13175" s="61" t="s">
        <v>94</v>
      </c>
      <c r="E13175" s="62">
        <v>8</v>
      </c>
      <c r="F13175" s="62">
        <v>9280</v>
      </c>
      <c r="G13175" s="62">
        <v>1764</v>
      </c>
      <c r="H13175" s="62">
        <v>18.38</v>
      </c>
      <c r="I13175" s="62">
        <v>1160</v>
      </c>
      <c r="J13175" s="62">
        <v>8630.4</v>
      </c>
      <c r="K13175" s="62">
        <v>542.19000000000005</v>
      </c>
      <c r="L13175" s="62">
        <v>1157</v>
      </c>
      <c r="M13175" s="62">
        <v>12.05</v>
      </c>
      <c r="N13175" s="62">
        <v>67.77</v>
      </c>
      <c r="O13175" s="62">
        <v>6538.46</v>
      </c>
      <c r="P13175" s="63"/>
      <c r="Q13175" s="63"/>
      <c r="R13175" s="63"/>
      <c r="S13175" s="63"/>
      <c r="T13175" s="63"/>
      <c r="U13175" s="63"/>
      <c r="V13175" s="63"/>
      <c r="W13175" s="63"/>
      <c r="X13175" s="63"/>
      <c r="Y13175" s="63"/>
      <c r="Z13175" s="62">
        <v>1500</v>
      </c>
      <c r="AA13175" s="62">
        <v>1327</v>
      </c>
      <c r="AB13175" s="62">
        <v>13.82</v>
      </c>
      <c r="AC13175" s="62">
        <v>187.5</v>
      </c>
    </row>
    <row r="13176" spans="1:29" ht="30" x14ac:dyDescent="0.25">
      <c r="A13176" s="61" t="s">
        <v>124</v>
      </c>
      <c r="B13176" s="61" t="s">
        <v>125</v>
      </c>
      <c r="C13176" s="62">
        <v>2005</v>
      </c>
      <c r="D13176" s="61" t="s">
        <v>99</v>
      </c>
      <c r="E13176" s="62">
        <v>32</v>
      </c>
      <c r="F13176" s="62">
        <v>57680</v>
      </c>
      <c r="G13176" s="62">
        <v>7855</v>
      </c>
      <c r="H13176" s="62">
        <v>20.46</v>
      </c>
      <c r="I13176" s="62">
        <v>1802.5</v>
      </c>
      <c r="J13176" s="62">
        <v>53642.400000000001</v>
      </c>
      <c r="K13176" s="62">
        <v>15761.4</v>
      </c>
      <c r="L13176" s="62">
        <v>13559</v>
      </c>
      <c r="M13176" s="62">
        <v>35.31</v>
      </c>
      <c r="N13176" s="62">
        <v>492.54</v>
      </c>
      <c r="O13176" s="62">
        <v>190071.41</v>
      </c>
      <c r="P13176" s="63"/>
      <c r="Q13176" s="63"/>
      <c r="R13176" s="63"/>
      <c r="S13176" s="63"/>
      <c r="T13176" s="63"/>
      <c r="U13176" s="63"/>
      <c r="V13176" s="63"/>
      <c r="W13176" s="63"/>
      <c r="X13176" s="63"/>
      <c r="Y13176" s="63"/>
      <c r="Z13176" s="62">
        <v>67.38</v>
      </c>
      <c r="AA13176" s="62">
        <v>4650</v>
      </c>
      <c r="AB13176" s="62">
        <v>12.11</v>
      </c>
      <c r="AC13176" s="62">
        <v>2.11</v>
      </c>
    </row>
    <row r="13177" spans="1:29" ht="30" x14ac:dyDescent="0.25">
      <c r="A13177" s="61" t="s">
        <v>171</v>
      </c>
      <c r="B13177" s="61" t="s">
        <v>172</v>
      </c>
      <c r="C13177" s="62">
        <v>2014</v>
      </c>
      <c r="D13177" s="61" t="s">
        <v>175</v>
      </c>
      <c r="E13177" s="62">
        <v>20</v>
      </c>
      <c r="F13177" s="63"/>
      <c r="G13177" s="63"/>
      <c r="H13177" s="63"/>
      <c r="I13177" s="63"/>
      <c r="J13177" s="63"/>
      <c r="K13177" s="62">
        <v>0</v>
      </c>
      <c r="L13177" s="63"/>
      <c r="M13177" s="63"/>
      <c r="N13177" s="63"/>
      <c r="O13177" s="63"/>
      <c r="P13177" s="63"/>
      <c r="Q13177" s="63"/>
      <c r="R13177" s="63"/>
      <c r="S13177" s="63"/>
      <c r="T13177" s="63"/>
      <c r="U13177" s="63"/>
      <c r="V13177" s="63"/>
      <c r="W13177" s="63"/>
      <c r="X13177" s="63"/>
      <c r="Y13177" s="63"/>
      <c r="Z13177" s="62">
        <v>0</v>
      </c>
      <c r="AA13177" s="63"/>
      <c r="AB13177" s="63"/>
      <c r="AC13177" s="62">
        <v>0</v>
      </c>
    </row>
    <row r="13178" spans="1:29" ht="30" x14ac:dyDescent="0.25">
      <c r="A13178" s="61" t="s">
        <v>218</v>
      </c>
      <c r="B13178" s="61" t="s">
        <v>219</v>
      </c>
      <c r="C13178" s="62">
        <v>2006</v>
      </c>
      <c r="D13178" s="61" t="s">
        <v>75</v>
      </c>
      <c r="E13178" s="62">
        <v>8</v>
      </c>
      <c r="F13178" s="62">
        <v>3228</v>
      </c>
      <c r="G13178" s="62">
        <v>651</v>
      </c>
      <c r="H13178" s="62">
        <v>6.78</v>
      </c>
      <c r="I13178" s="62">
        <v>403.5</v>
      </c>
      <c r="J13178" s="62">
        <v>3002.04</v>
      </c>
      <c r="K13178" s="62">
        <v>0</v>
      </c>
      <c r="L13178" s="63"/>
      <c r="M13178" s="63"/>
      <c r="N13178" s="63"/>
      <c r="O13178" s="63"/>
      <c r="P13178" s="63"/>
      <c r="Q13178" s="63"/>
      <c r="R13178" s="63"/>
      <c r="S13178" s="63"/>
      <c r="T13178" s="63"/>
      <c r="U13178" s="63"/>
      <c r="V13178" s="63"/>
      <c r="W13178" s="63"/>
      <c r="X13178" s="63"/>
      <c r="Y13178" s="63"/>
      <c r="Z13178" s="62">
        <v>68600</v>
      </c>
      <c r="AA13178" s="62">
        <v>6282</v>
      </c>
      <c r="AB13178" s="62">
        <v>65.44</v>
      </c>
      <c r="AC13178" s="62">
        <v>8575</v>
      </c>
    </row>
    <row r="13179" spans="1:29" x14ac:dyDescent="0.25">
      <c r="A13179" s="61" t="s">
        <v>130</v>
      </c>
      <c r="B13179" s="61" t="s">
        <v>131</v>
      </c>
      <c r="C13179" s="62">
        <v>2012</v>
      </c>
      <c r="D13179" s="61" t="s">
        <v>298</v>
      </c>
      <c r="E13179" s="62">
        <v>4</v>
      </c>
      <c r="F13179" s="62">
        <v>40411</v>
      </c>
      <c r="G13179" s="62">
        <v>5172</v>
      </c>
      <c r="H13179" s="62">
        <v>107.75</v>
      </c>
      <c r="I13179" s="62">
        <v>10102.75</v>
      </c>
      <c r="J13179" s="62">
        <v>37582.230000000003</v>
      </c>
      <c r="K13179" s="62">
        <v>4794.37</v>
      </c>
      <c r="L13179" s="62">
        <v>6565</v>
      </c>
      <c r="M13179" s="62">
        <v>136.77000000000001</v>
      </c>
      <c r="N13179" s="62">
        <v>1198.5899999999999</v>
      </c>
      <c r="O13179" s="62">
        <v>57816.800000000003</v>
      </c>
      <c r="P13179" s="63"/>
      <c r="Q13179" s="63"/>
      <c r="R13179" s="63"/>
      <c r="S13179" s="63"/>
      <c r="T13179" s="63"/>
      <c r="U13179" s="63"/>
      <c r="V13179" s="63"/>
      <c r="W13179" s="63"/>
      <c r="X13179" s="63"/>
      <c r="Y13179" s="63"/>
      <c r="Z13179" s="62">
        <v>196</v>
      </c>
      <c r="AA13179" s="62">
        <v>1173</v>
      </c>
      <c r="AB13179" s="62">
        <v>24.44</v>
      </c>
      <c r="AC13179" s="62">
        <v>49</v>
      </c>
    </row>
    <row r="13180" spans="1:29" ht="45" x14ac:dyDescent="0.25">
      <c r="A13180" s="61" t="s">
        <v>243</v>
      </c>
      <c r="B13180" s="61" t="s">
        <v>244</v>
      </c>
      <c r="C13180" s="62">
        <v>2017</v>
      </c>
      <c r="D13180" s="61" t="s">
        <v>78</v>
      </c>
      <c r="E13180" s="62">
        <v>22</v>
      </c>
      <c r="F13180" s="62">
        <v>10545</v>
      </c>
      <c r="G13180" s="62">
        <v>2139</v>
      </c>
      <c r="H13180" s="62">
        <v>8.1</v>
      </c>
      <c r="I13180" s="62">
        <v>479.32</v>
      </c>
      <c r="J13180" s="62">
        <v>9806.85</v>
      </c>
      <c r="K13180" s="62">
        <v>0</v>
      </c>
      <c r="L13180" s="63"/>
      <c r="M13180" s="63"/>
      <c r="N13180" s="63"/>
      <c r="O13180" s="63"/>
      <c r="P13180" s="62">
        <v>2716</v>
      </c>
      <c r="Q13180" s="62">
        <v>5433</v>
      </c>
      <c r="R13180" s="62">
        <v>20.58</v>
      </c>
      <c r="S13180" s="62">
        <v>123</v>
      </c>
      <c r="T13180" s="62">
        <v>34409</v>
      </c>
      <c r="U13180" s="63"/>
      <c r="V13180" s="63"/>
      <c r="W13180" s="63"/>
      <c r="X13180" s="63"/>
      <c r="Y13180" s="63"/>
      <c r="Z13180" s="62">
        <v>143.27000000000001</v>
      </c>
      <c r="AA13180" s="62">
        <v>11438</v>
      </c>
      <c r="AB13180" s="62">
        <v>43.33</v>
      </c>
      <c r="AC13180" s="62">
        <v>6.51</v>
      </c>
    </row>
    <row r="13181" spans="1:29" ht="45" x14ac:dyDescent="0.25">
      <c r="A13181" s="61" t="s">
        <v>586</v>
      </c>
      <c r="B13181" s="61" t="s">
        <v>587</v>
      </c>
      <c r="C13181" s="62">
        <v>2011</v>
      </c>
      <c r="D13181" s="61" t="s">
        <v>438</v>
      </c>
      <c r="E13181" s="62">
        <v>8</v>
      </c>
      <c r="F13181" s="63"/>
      <c r="G13181" s="63"/>
      <c r="H13181" s="63"/>
      <c r="I13181" s="63"/>
      <c r="J13181" s="63"/>
      <c r="K13181" s="62">
        <v>0</v>
      </c>
      <c r="L13181" s="63"/>
      <c r="M13181" s="63"/>
      <c r="N13181" s="63"/>
      <c r="O13181" s="63"/>
      <c r="P13181" s="63"/>
      <c r="Q13181" s="63"/>
      <c r="R13181" s="63"/>
      <c r="S13181" s="63"/>
      <c r="T13181" s="63"/>
      <c r="U13181" s="63"/>
      <c r="V13181" s="63"/>
      <c r="W13181" s="63"/>
      <c r="X13181" s="63"/>
      <c r="Y13181" s="63"/>
      <c r="Z13181" s="62">
        <v>36.090000000000003</v>
      </c>
      <c r="AA13181" s="62">
        <v>800</v>
      </c>
      <c r="AB13181" s="62">
        <v>8.33</v>
      </c>
      <c r="AC13181" s="62">
        <v>4.51</v>
      </c>
    </row>
    <row r="13182" spans="1:29" x14ac:dyDescent="0.25">
      <c r="A13182" s="61" t="s">
        <v>241</v>
      </c>
      <c r="B13182" s="61" t="s">
        <v>242</v>
      </c>
      <c r="C13182" s="62">
        <v>2017</v>
      </c>
      <c r="D13182" s="61" t="s">
        <v>75</v>
      </c>
      <c r="E13182" s="62">
        <v>1</v>
      </c>
      <c r="F13182" s="63"/>
      <c r="G13182" s="63"/>
      <c r="H13182" s="63"/>
      <c r="I13182" s="63"/>
      <c r="J13182" s="63"/>
      <c r="K13182" s="62">
        <v>0</v>
      </c>
      <c r="L13182" s="63"/>
      <c r="M13182" s="63"/>
      <c r="N13182" s="63"/>
      <c r="O13182" s="63"/>
      <c r="P13182" s="63"/>
      <c r="Q13182" s="63"/>
      <c r="R13182" s="63"/>
      <c r="S13182" s="63"/>
      <c r="T13182" s="63"/>
      <c r="U13182" s="63"/>
      <c r="V13182" s="63"/>
      <c r="W13182" s="63"/>
      <c r="X13182" s="63"/>
      <c r="Y13182" s="63"/>
      <c r="Z13182" s="62">
        <v>4500</v>
      </c>
      <c r="AA13182" s="62">
        <v>598</v>
      </c>
      <c r="AB13182" s="62">
        <v>49.83</v>
      </c>
      <c r="AC13182" s="62">
        <v>4500</v>
      </c>
    </row>
    <row r="13183" spans="1:29" x14ac:dyDescent="0.25">
      <c r="A13183" s="61" t="s">
        <v>502</v>
      </c>
      <c r="B13183" s="61" t="s">
        <v>503</v>
      </c>
      <c r="C13183" s="62">
        <v>2005</v>
      </c>
      <c r="D13183" s="61" t="s">
        <v>99</v>
      </c>
      <c r="E13183" s="62">
        <v>40</v>
      </c>
      <c r="F13183" s="62">
        <v>114880</v>
      </c>
      <c r="G13183" s="62">
        <v>12113</v>
      </c>
      <c r="H13183" s="62">
        <v>25.24</v>
      </c>
      <c r="I13183" s="62">
        <v>2872</v>
      </c>
      <c r="J13183" s="62">
        <v>106838.39999999999</v>
      </c>
      <c r="K13183" s="62">
        <v>0</v>
      </c>
      <c r="L13183" s="63"/>
      <c r="M13183" s="63"/>
      <c r="N13183" s="63"/>
      <c r="O13183" s="63"/>
      <c r="P13183" s="63"/>
      <c r="Q13183" s="63"/>
      <c r="R13183" s="63"/>
      <c r="S13183" s="63"/>
      <c r="T13183" s="63"/>
      <c r="U13183" s="63"/>
      <c r="V13183" s="63"/>
      <c r="W13183" s="63"/>
      <c r="X13183" s="63"/>
      <c r="Y13183" s="63"/>
      <c r="Z13183" s="62">
        <v>0</v>
      </c>
      <c r="AA13183" s="63"/>
      <c r="AB13183" s="63"/>
      <c r="AC13183" s="62">
        <v>0</v>
      </c>
    </row>
    <row r="13184" spans="1:29" x14ac:dyDescent="0.25">
      <c r="A13184" s="61" t="s">
        <v>354</v>
      </c>
      <c r="B13184" s="61" t="s">
        <v>355</v>
      </c>
      <c r="C13184" s="62">
        <v>2006</v>
      </c>
      <c r="D13184" s="61" t="s">
        <v>75</v>
      </c>
      <c r="E13184" s="62">
        <v>16</v>
      </c>
      <c r="F13184" s="62">
        <v>1669</v>
      </c>
      <c r="G13184" s="62">
        <v>489</v>
      </c>
      <c r="H13184" s="62">
        <v>2.5499999999999998</v>
      </c>
      <c r="I13184" s="62">
        <v>104.31</v>
      </c>
      <c r="J13184" s="62">
        <v>1552.17</v>
      </c>
      <c r="K13184" s="62">
        <v>430.36</v>
      </c>
      <c r="L13184" s="62">
        <v>806</v>
      </c>
      <c r="M13184" s="62">
        <v>4.2</v>
      </c>
      <c r="N13184" s="62">
        <v>26.9</v>
      </c>
      <c r="O13184" s="62">
        <v>5189.79</v>
      </c>
      <c r="P13184" s="63"/>
      <c r="Q13184" s="63"/>
      <c r="R13184" s="63"/>
      <c r="S13184" s="63"/>
      <c r="T13184" s="63"/>
      <c r="U13184" s="63"/>
      <c r="V13184" s="63"/>
      <c r="W13184" s="63"/>
      <c r="X13184" s="63"/>
      <c r="Y13184" s="63"/>
      <c r="Z13184" s="62">
        <v>142985</v>
      </c>
      <c r="AA13184" s="62">
        <v>2548</v>
      </c>
      <c r="AB13184" s="62">
        <v>13.27</v>
      </c>
      <c r="AC13184" s="62">
        <v>8936.56</v>
      </c>
    </row>
    <row r="13185" spans="1:29" ht="45" x14ac:dyDescent="0.25">
      <c r="A13185" s="61" t="s">
        <v>167</v>
      </c>
      <c r="B13185" s="61" t="s">
        <v>168</v>
      </c>
      <c r="C13185" s="62">
        <v>2018</v>
      </c>
      <c r="D13185" s="61" t="s">
        <v>150</v>
      </c>
      <c r="E13185" s="62">
        <v>8</v>
      </c>
      <c r="F13185" s="63"/>
      <c r="G13185" s="63"/>
      <c r="H13185" s="63"/>
      <c r="I13185" s="63"/>
      <c r="J13185" s="63"/>
      <c r="K13185" s="62">
        <v>0</v>
      </c>
      <c r="L13185" s="63"/>
      <c r="M13185" s="63"/>
      <c r="N13185" s="63"/>
      <c r="O13185" s="63"/>
      <c r="P13185" s="63"/>
      <c r="Q13185" s="63"/>
      <c r="R13185" s="63"/>
      <c r="S13185" s="63"/>
      <c r="T13185" s="63"/>
      <c r="U13185" s="63"/>
      <c r="V13185" s="63"/>
      <c r="W13185" s="63"/>
      <c r="X13185" s="63"/>
      <c r="Y13185" s="63"/>
      <c r="Z13185" s="62">
        <v>0</v>
      </c>
      <c r="AA13185" s="63"/>
      <c r="AB13185" s="63"/>
      <c r="AC13185" s="62">
        <v>0</v>
      </c>
    </row>
    <row r="13186" spans="1:29" ht="30" x14ac:dyDescent="0.25">
      <c r="A13186" s="61" t="s">
        <v>176</v>
      </c>
      <c r="B13186" s="61" t="s">
        <v>177</v>
      </c>
      <c r="C13186" s="62">
        <v>2014</v>
      </c>
      <c r="D13186" s="61" t="s">
        <v>89</v>
      </c>
      <c r="E13186" s="62">
        <v>116</v>
      </c>
      <c r="F13186" s="62">
        <v>1229115</v>
      </c>
      <c r="G13186" s="62">
        <v>150775</v>
      </c>
      <c r="H13186" s="62">
        <v>108.32</v>
      </c>
      <c r="I13186" s="62">
        <v>10595.82</v>
      </c>
      <c r="J13186" s="62">
        <v>1143076.95</v>
      </c>
      <c r="K13186" s="62">
        <v>915.62</v>
      </c>
      <c r="L13186" s="62">
        <v>2294</v>
      </c>
      <c r="M13186" s="62">
        <v>1.65</v>
      </c>
      <c r="N13186" s="63"/>
      <c r="O13186" s="63"/>
      <c r="P13186" s="63"/>
      <c r="Q13186" s="63"/>
      <c r="R13186" s="63"/>
      <c r="S13186" s="63"/>
      <c r="T13186" s="63"/>
      <c r="U13186" s="63"/>
      <c r="V13186" s="63"/>
      <c r="W13186" s="63"/>
      <c r="X13186" s="63"/>
      <c r="Y13186" s="63"/>
      <c r="Z13186" s="62">
        <v>3723</v>
      </c>
      <c r="AA13186" s="62">
        <v>28344</v>
      </c>
      <c r="AB13186" s="62">
        <v>20.36</v>
      </c>
      <c r="AC13186" s="62">
        <v>32.090000000000003</v>
      </c>
    </row>
    <row r="13187" spans="1:29" ht="30" x14ac:dyDescent="0.25">
      <c r="A13187" s="61" t="s">
        <v>498</v>
      </c>
      <c r="B13187" s="61" t="s">
        <v>499</v>
      </c>
      <c r="C13187" s="62">
        <v>2016</v>
      </c>
      <c r="D13187" s="61" t="s">
        <v>94</v>
      </c>
      <c r="E13187" s="62">
        <v>5</v>
      </c>
      <c r="F13187" s="63"/>
      <c r="G13187" s="63"/>
      <c r="H13187" s="63"/>
      <c r="I13187" s="63"/>
      <c r="J13187" s="63"/>
      <c r="K13187" s="62">
        <v>0</v>
      </c>
      <c r="L13187" s="63"/>
      <c r="M13187" s="63"/>
      <c r="N13187" s="63"/>
      <c r="O13187" s="63"/>
      <c r="P13187" s="63"/>
      <c r="Q13187" s="63"/>
      <c r="R13187" s="63"/>
      <c r="S13187" s="63"/>
      <c r="T13187" s="63"/>
      <c r="U13187" s="63"/>
      <c r="V13187" s="63"/>
      <c r="W13187" s="63"/>
      <c r="X13187" s="63"/>
      <c r="Y13187" s="63"/>
      <c r="Z13187" s="62">
        <v>0</v>
      </c>
      <c r="AA13187" s="63"/>
      <c r="AB13187" s="63"/>
      <c r="AC13187" s="62">
        <v>0</v>
      </c>
    </row>
    <row r="13188" spans="1:29" x14ac:dyDescent="0.25">
      <c r="A13188" s="61" t="s">
        <v>84</v>
      </c>
      <c r="B13188" s="61" t="s">
        <v>85</v>
      </c>
      <c r="C13188" s="62">
        <v>2008</v>
      </c>
      <c r="D13188" s="61" t="s">
        <v>86</v>
      </c>
      <c r="E13188" s="62">
        <v>80</v>
      </c>
      <c r="F13188" s="62">
        <v>4935</v>
      </c>
      <c r="G13188" s="62">
        <v>3672</v>
      </c>
      <c r="H13188" s="62">
        <v>3.83</v>
      </c>
      <c r="I13188" s="62">
        <v>61.69</v>
      </c>
      <c r="J13188" s="62">
        <v>4589.55</v>
      </c>
      <c r="K13188" s="62">
        <v>2202</v>
      </c>
      <c r="L13188" s="62">
        <v>3343</v>
      </c>
      <c r="M13188" s="62">
        <v>3.48</v>
      </c>
      <c r="N13188" s="63"/>
      <c r="O13188" s="63"/>
      <c r="P13188" s="63"/>
      <c r="Q13188" s="63"/>
      <c r="R13188" s="63"/>
      <c r="S13188" s="63"/>
      <c r="T13188" s="63"/>
      <c r="U13188" s="63"/>
      <c r="V13188" s="63"/>
      <c r="W13188" s="63"/>
      <c r="X13188" s="63"/>
      <c r="Y13188" s="63"/>
      <c r="Z13188" s="62">
        <v>967</v>
      </c>
      <c r="AA13188" s="62">
        <v>4799</v>
      </c>
      <c r="AB13188" s="62">
        <v>5</v>
      </c>
      <c r="AC13188" s="62">
        <v>12.09</v>
      </c>
    </row>
    <row r="13189" spans="1:29" ht="30" x14ac:dyDescent="0.25">
      <c r="A13189" s="61" t="s">
        <v>206</v>
      </c>
      <c r="B13189" s="61" t="s">
        <v>207</v>
      </c>
      <c r="C13189" s="62">
        <v>2015</v>
      </c>
      <c r="D13189" s="61" t="s">
        <v>78</v>
      </c>
      <c r="E13189" s="62">
        <v>32</v>
      </c>
      <c r="F13189" s="62">
        <v>177102</v>
      </c>
      <c r="G13189" s="62">
        <v>19539</v>
      </c>
      <c r="H13189" s="62">
        <v>50.88</v>
      </c>
      <c r="I13189" s="62">
        <v>5534.44</v>
      </c>
      <c r="J13189" s="62">
        <v>164704.85999999999</v>
      </c>
      <c r="K13189" s="62">
        <v>41735.21</v>
      </c>
      <c r="L13189" s="62">
        <v>30606</v>
      </c>
      <c r="M13189" s="62">
        <v>79.7</v>
      </c>
      <c r="N13189" s="62">
        <v>1304.23</v>
      </c>
      <c r="O13189" s="62">
        <v>503297.4</v>
      </c>
      <c r="P13189" s="63"/>
      <c r="Q13189" s="63"/>
      <c r="R13189" s="63"/>
      <c r="S13189" s="63"/>
      <c r="T13189" s="63"/>
      <c r="U13189" s="63"/>
      <c r="V13189" s="63"/>
      <c r="W13189" s="63"/>
      <c r="X13189" s="63"/>
      <c r="Y13189" s="63"/>
      <c r="Z13189" s="62">
        <v>105.41</v>
      </c>
      <c r="AA13189" s="62">
        <v>3872</v>
      </c>
      <c r="AB13189" s="62">
        <v>10.08</v>
      </c>
      <c r="AC13189" s="62">
        <v>3.29</v>
      </c>
    </row>
    <row r="13190" spans="1:29" ht="30" x14ac:dyDescent="0.25">
      <c r="A13190" s="61" t="s">
        <v>173</v>
      </c>
      <c r="B13190" s="61" t="s">
        <v>174</v>
      </c>
      <c r="C13190" s="62">
        <v>2010</v>
      </c>
      <c r="D13190" s="61" t="s">
        <v>99</v>
      </c>
      <c r="E13190" s="62">
        <v>8</v>
      </c>
      <c r="F13190" s="62">
        <v>26415</v>
      </c>
      <c r="G13190" s="62">
        <v>3840</v>
      </c>
      <c r="H13190" s="62">
        <v>40</v>
      </c>
      <c r="I13190" s="62">
        <v>3301.88</v>
      </c>
      <c r="J13190" s="62">
        <v>24565.95</v>
      </c>
      <c r="K13190" s="62">
        <v>2164.89</v>
      </c>
      <c r="L13190" s="62">
        <v>2406</v>
      </c>
      <c r="M13190" s="62">
        <v>25.06</v>
      </c>
      <c r="N13190" s="62">
        <v>270.61</v>
      </c>
      <c r="O13190" s="62">
        <v>26107.040000000001</v>
      </c>
      <c r="P13190" s="63"/>
      <c r="Q13190" s="63"/>
      <c r="R13190" s="63"/>
      <c r="S13190" s="63"/>
      <c r="T13190" s="63"/>
      <c r="U13190" s="63"/>
      <c r="V13190" s="63"/>
      <c r="W13190" s="63"/>
      <c r="X13190" s="63"/>
      <c r="Y13190" s="63"/>
      <c r="Z13190" s="62">
        <v>3444.96</v>
      </c>
      <c r="AA13190" s="62">
        <v>15450</v>
      </c>
      <c r="AB13190" s="62">
        <v>160.94</v>
      </c>
      <c r="AC13190" s="62">
        <v>430.62</v>
      </c>
    </row>
    <row r="13191" spans="1:29" x14ac:dyDescent="0.25">
      <c r="A13191" s="61" t="s">
        <v>260</v>
      </c>
      <c r="B13191" s="61" t="s">
        <v>261</v>
      </c>
      <c r="C13191" s="62">
        <v>2007</v>
      </c>
      <c r="D13191" s="61" t="s">
        <v>262</v>
      </c>
      <c r="E13191" s="62">
        <v>42</v>
      </c>
      <c r="F13191" s="62">
        <v>258402</v>
      </c>
      <c r="G13191" s="62">
        <v>41600</v>
      </c>
      <c r="H13191" s="62">
        <v>82.54</v>
      </c>
      <c r="I13191" s="62">
        <v>6152.43</v>
      </c>
      <c r="J13191" s="62">
        <v>240313.86</v>
      </c>
      <c r="K13191" s="62">
        <v>21172.51</v>
      </c>
      <c r="L13191" s="62">
        <v>28255</v>
      </c>
      <c r="M13191" s="62">
        <v>56.06</v>
      </c>
      <c r="N13191" s="62">
        <v>504.11</v>
      </c>
      <c r="O13191" s="62">
        <v>255325.61</v>
      </c>
      <c r="P13191" s="63"/>
      <c r="Q13191" s="63"/>
      <c r="R13191" s="63"/>
      <c r="S13191" s="63"/>
      <c r="T13191" s="63"/>
      <c r="U13191" s="62">
        <v>137</v>
      </c>
      <c r="V13191" s="62">
        <v>347</v>
      </c>
      <c r="W13191" s="62">
        <v>0.69</v>
      </c>
      <c r="X13191" s="62">
        <v>3</v>
      </c>
      <c r="Y13191" s="62">
        <v>3066.61</v>
      </c>
      <c r="Z13191" s="62">
        <v>1602</v>
      </c>
      <c r="AA13191" s="62">
        <v>10764</v>
      </c>
      <c r="AB13191" s="62">
        <v>21.36</v>
      </c>
      <c r="AC13191" s="62">
        <v>38.14</v>
      </c>
    </row>
    <row r="13192" spans="1:29" ht="45" x14ac:dyDescent="0.25">
      <c r="A13192" s="61" t="s">
        <v>326</v>
      </c>
      <c r="B13192" s="61" t="s">
        <v>327</v>
      </c>
      <c r="C13192" s="62">
        <v>2016</v>
      </c>
      <c r="D13192" s="61" t="s">
        <v>78</v>
      </c>
      <c r="E13192" s="62">
        <v>104</v>
      </c>
      <c r="F13192" s="62">
        <v>1004982</v>
      </c>
      <c r="G13192" s="62">
        <v>134189</v>
      </c>
      <c r="H13192" s="62">
        <v>107.52</v>
      </c>
      <c r="I13192" s="62">
        <v>9663.2900000000009</v>
      </c>
      <c r="J13192" s="62">
        <v>934633.26</v>
      </c>
      <c r="K13192" s="62">
        <v>0</v>
      </c>
      <c r="L13192" s="63"/>
      <c r="M13192" s="63"/>
      <c r="N13192" s="63"/>
      <c r="O13192" s="63"/>
      <c r="P13192" s="63"/>
      <c r="Q13192" s="63"/>
      <c r="R13192" s="63"/>
      <c r="S13192" s="63"/>
      <c r="T13192" s="63"/>
      <c r="U13192" s="63"/>
      <c r="V13192" s="63"/>
      <c r="W13192" s="63"/>
      <c r="X13192" s="63"/>
      <c r="Y13192" s="63"/>
      <c r="Z13192" s="62">
        <v>261415</v>
      </c>
      <c r="AA13192" s="62">
        <v>35671</v>
      </c>
      <c r="AB13192" s="62">
        <v>28.58</v>
      </c>
      <c r="AC13192" s="62">
        <v>2513.61</v>
      </c>
    </row>
    <row r="13193" spans="1:29" x14ac:dyDescent="0.25">
      <c r="A13193" s="61" t="s">
        <v>281</v>
      </c>
      <c r="B13193" s="61" t="s">
        <v>282</v>
      </c>
      <c r="C13193" s="62">
        <v>2008</v>
      </c>
      <c r="D13193" s="61" t="s">
        <v>78</v>
      </c>
      <c r="E13193" s="62">
        <v>40</v>
      </c>
      <c r="F13193" s="62">
        <v>345890</v>
      </c>
      <c r="G13193" s="62">
        <v>59519</v>
      </c>
      <c r="H13193" s="62">
        <v>124</v>
      </c>
      <c r="I13193" s="62">
        <v>8647.25</v>
      </c>
      <c r="J13193" s="62">
        <v>321677.7</v>
      </c>
      <c r="K13193" s="62">
        <v>0</v>
      </c>
      <c r="L13193" s="63"/>
      <c r="M13193" s="63"/>
      <c r="N13193" s="63"/>
      <c r="O13193" s="63"/>
      <c r="P13193" s="63"/>
      <c r="Q13193" s="63"/>
      <c r="R13193" s="63"/>
      <c r="S13193" s="63"/>
      <c r="T13193" s="63"/>
      <c r="U13193" s="63"/>
      <c r="V13193" s="63"/>
      <c r="W13193" s="63"/>
      <c r="X13193" s="63"/>
      <c r="Y13193" s="63"/>
      <c r="Z13193" s="62">
        <v>144300</v>
      </c>
      <c r="AA13193" s="62">
        <v>16248</v>
      </c>
      <c r="AB13193" s="62">
        <v>33.85</v>
      </c>
      <c r="AC13193" s="62">
        <v>3607.5</v>
      </c>
    </row>
    <row r="13194" spans="1:29" x14ac:dyDescent="0.25">
      <c r="A13194" s="61" t="s">
        <v>128</v>
      </c>
      <c r="B13194" s="61" t="s">
        <v>129</v>
      </c>
      <c r="C13194" s="62">
        <v>2016</v>
      </c>
      <c r="D13194" s="61" t="s">
        <v>75</v>
      </c>
      <c r="E13194" s="62">
        <v>10</v>
      </c>
      <c r="F13194" s="62">
        <v>251</v>
      </c>
      <c r="G13194" s="62">
        <v>112</v>
      </c>
      <c r="H13194" s="62">
        <v>0.93</v>
      </c>
      <c r="I13194" s="62">
        <v>25.1</v>
      </c>
      <c r="J13194" s="62">
        <v>233.43</v>
      </c>
      <c r="K13194" s="62">
        <v>0</v>
      </c>
      <c r="L13194" s="63"/>
      <c r="M13194" s="63"/>
      <c r="N13194" s="63"/>
      <c r="O13194" s="63"/>
      <c r="P13194" s="63"/>
      <c r="Q13194" s="63"/>
      <c r="R13194" s="63"/>
      <c r="S13194" s="63"/>
      <c r="T13194" s="63"/>
      <c r="U13194" s="63"/>
      <c r="V13194" s="63"/>
      <c r="W13194" s="63"/>
      <c r="X13194" s="63"/>
      <c r="Y13194" s="63"/>
      <c r="Z13194" s="62">
        <v>272</v>
      </c>
      <c r="AA13194" s="62">
        <v>1877</v>
      </c>
      <c r="AB13194" s="62">
        <v>15.64</v>
      </c>
      <c r="AC13194" s="62">
        <v>27.2</v>
      </c>
    </row>
    <row r="13195" spans="1:29" x14ac:dyDescent="0.25">
      <c r="A13195" s="61" t="s">
        <v>102</v>
      </c>
      <c r="B13195" s="61" t="s">
        <v>103</v>
      </c>
      <c r="C13195" s="62">
        <v>2015</v>
      </c>
      <c r="D13195" s="61" t="s">
        <v>301</v>
      </c>
      <c r="E13195" s="62">
        <v>12</v>
      </c>
      <c r="F13195" s="62">
        <v>23246</v>
      </c>
      <c r="G13195" s="62">
        <v>5139</v>
      </c>
      <c r="H13195" s="62">
        <v>35.69</v>
      </c>
      <c r="I13195" s="62">
        <v>1937.17</v>
      </c>
      <c r="J13195" s="62">
        <v>21618.78</v>
      </c>
      <c r="K13195" s="62">
        <v>5495.64</v>
      </c>
      <c r="L13195" s="62">
        <v>7810</v>
      </c>
      <c r="M13195" s="62">
        <v>54.24</v>
      </c>
      <c r="N13195" s="62">
        <v>457.97</v>
      </c>
      <c r="O13195" s="62">
        <v>66273.509999999995</v>
      </c>
      <c r="P13195" s="63"/>
      <c r="Q13195" s="63"/>
      <c r="R13195" s="63"/>
      <c r="S13195" s="63"/>
      <c r="T13195" s="63"/>
      <c r="U13195" s="63"/>
      <c r="V13195" s="63"/>
      <c r="W13195" s="63"/>
      <c r="X13195" s="63"/>
      <c r="Y13195" s="63"/>
      <c r="Z13195" s="62">
        <v>392</v>
      </c>
      <c r="AA13195" s="62">
        <v>6031</v>
      </c>
      <c r="AB13195" s="62">
        <v>41.88</v>
      </c>
      <c r="AC13195" s="62">
        <v>32.67</v>
      </c>
    </row>
    <row r="13196" spans="1:29" x14ac:dyDescent="0.25">
      <c r="A13196" s="61" t="s">
        <v>204</v>
      </c>
      <c r="B13196" s="61" t="s">
        <v>205</v>
      </c>
      <c r="C13196" s="62">
        <v>2010</v>
      </c>
      <c r="D13196" s="61" t="s">
        <v>99</v>
      </c>
      <c r="E13196" s="62">
        <v>40</v>
      </c>
      <c r="F13196" s="62">
        <v>288840</v>
      </c>
      <c r="G13196" s="62">
        <v>34686</v>
      </c>
      <c r="H13196" s="62">
        <v>72.260000000000005</v>
      </c>
      <c r="I13196" s="62">
        <v>7221</v>
      </c>
      <c r="J13196" s="62">
        <v>268621.2</v>
      </c>
      <c r="K13196" s="62">
        <v>0</v>
      </c>
      <c r="L13196" s="63"/>
      <c r="M13196" s="63"/>
      <c r="N13196" s="63"/>
      <c r="O13196" s="63"/>
      <c r="P13196" s="63"/>
      <c r="Q13196" s="63"/>
      <c r="R13196" s="63"/>
      <c r="S13196" s="63"/>
      <c r="T13196" s="63"/>
      <c r="U13196" s="63"/>
      <c r="V13196" s="63"/>
      <c r="W13196" s="63"/>
      <c r="X13196" s="63"/>
      <c r="Y13196" s="63"/>
      <c r="Z13196" s="62">
        <v>0</v>
      </c>
      <c r="AA13196" s="63"/>
      <c r="AB13196" s="63"/>
      <c r="AC13196" s="62">
        <v>0</v>
      </c>
    </row>
    <row r="13197" spans="1:29" ht="30" x14ac:dyDescent="0.25">
      <c r="A13197" s="61" t="s">
        <v>194</v>
      </c>
      <c r="B13197" s="61" t="s">
        <v>195</v>
      </c>
      <c r="C13197" s="62">
        <v>2011</v>
      </c>
      <c r="D13197" s="61" t="s">
        <v>89</v>
      </c>
      <c r="E13197" s="62">
        <v>60</v>
      </c>
      <c r="F13197" s="62">
        <v>347840</v>
      </c>
      <c r="G13197" s="62">
        <v>46090</v>
      </c>
      <c r="H13197" s="62">
        <v>64.010000000000005</v>
      </c>
      <c r="I13197" s="62">
        <v>5797.33</v>
      </c>
      <c r="J13197" s="62">
        <v>323491.20000000001</v>
      </c>
      <c r="K13197" s="62">
        <v>18804.07</v>
      </c>
      <c r="L13197" s="62">
        <v>31970</v>
      </c>
      <c r="M13197" s="62">
        <v>44.4</v>
      </c>
      <c r="N13197" s="62">
        <v>313.39999999999998</v>
      </c>
      <c r="O13197" s="62">
        <v>226763.97</v>
      </c>
      <c r="P13197" s="63"/>
      <c r="Q13197" s="63"/>
      <c r="R13197" s="63"/>
      <c r="S13197" s="63"/>
      <c r="T13197" s="63"/>
      <c r="U13197" s="63"/>
      <c r="V13197" s="63"/>
      <c r="W13197" s="63"/>
      <c r="X13197" s="63"/>
      <c r="Y13197" s="63"/>
      <c r="Z13197" s="62">
        <v>22210</v>
      </c>
      <c r="AA13197" s="62">
        <v>377827</v>
      </c>
      <c r="AB13197" s="62">
        <v>524.76</v>
      </c>
      <c r="AC13197" s="62">
        <v>370.17</v>
      </c>
    </row>
    <row r="13198" spans="1:29" x14ac:dyDescent="0.25">
      <c r="A13198" s="61" t="s">
        <v>84</v>
      </c>
      <c r="B13198" s="61" t="s">
        <v>85</v>
      </c>
      <c r="C13198" s="62">
        <v>2009</v>
      </c>
      <c r="D13198" s="61" t="s">
        <v>99</v>
      </c>
      <c r="E13198" s="62">
        <v>80</v>
      </c>
      <c r="F13198" s="62">
        <v>786673</v>
      </c>
      <c r="G13198" s="62">
        <v>136312</v>
      </c>
      <c r="H13198" s="62">
        <v>141.99</v>
      </c>
      <c r="I13198" s="62">
        <v>9833.41</v>
      </c>
      <c r="J13198" s="62">
        <v>731605.89</v>
      </c>
      <c r="K13198" s="62">
        <v>0</v>
      </c>
      <c r="L13198" s="63"/>
      <c r="M13198" s="63"/>
      <c r="N13198" s="63"/>
      <c r="O13198" s="63"/>
      <c r="P13198" s="63"/>
      <c r="Q13198" s="63"/>
      <c r="R13198" s="63"/>
      <c r="S13198" s="63"/>
      <c r="T13198" s="63"/>
      <c r="U13198" s="63"/>
      <c r="V13198" s="63"/>
      <c r="W13198" s="63"/>
      <c r="X13198" s="63"/>
      <c r="Y13198" s="63"/>
      <c r="Z13198" s="62">
        <v>2864</v>
      </c>
      <c r="AA13198" s="62">
        <v>14511</v>
      </c>
      <c r="AB13198" s="62">
        <v>15.12</v>
      </c>
      <c r="AC13198" s="62">
        <v>35.799999999999997</v>
      </c>
    </row>
    <row r="13199" spans="1:29" ht="30" x14ac:dyDescent="0.25">
      <c r="A13199" s="61" t="s">
        <v>367</v>
      </c>
      <c r="B13199" s="61" t="s">
        <v>368</v>
      </c>
      <c r="C13199" s="62">
        <v>2005</v>
      </c>
      <c r="D13199" s="61" t="s">
        <v>86</v>
      </c>
      <c r="E13199" s="62">
        <v>40</v>
      </c>
      <c r="F13199" s="62">
        <v>201664</v>
      </c>
      <c r="G13199" s="62">
        <v>28170</v>
      </c>
      <c r="H13199" s="62">
        <v>58.69</v>
      </c>
      <c r="I13199" s="62">
        <v>5041.6000000000004</v>
      </c>
      <c r="J13199" s="62">
        <v>187547.51999999999</v>
      </c>
      <c r="K13199" s="62">
        <v>32300.68</v>
      </c>
      <c r="L13199" s="62">
        <v>44856</v>
      </c>
      <c r="M13199" s="62">
        <v>93.45</v>
      </c>
      <c r="N13199" s="62">
        <v>807.52</v>
      </c>
      <c r="O13199" s="62">
        <v>389523.58</v>
      </c>
      <c r="P13199" s="63"/>
      <c r="Q13199" s="63"/>
      <c r="R13199" s="63"/>
      <c r="S13199" s="63"/>
      <c r="T13199" s="63"/>
      <c r="U13199" s="63"/>
      <c r="V13199" s="63"/>
      <c r="W13199" s="63"/>
      <c r="X13199" s="63"/>
      <c r="Y13199" s="63"/>
      <c r="Z13199" s="62">
        <v>4150</v>
      </c>
      <c r="AA13199" s="62">
        <v>21795</v>
      </c>
      <c r="AB13199" s="62">
        <v>45.41</v>
      </c>
      <c r="AC13199" s="62">
        <v>103.75</v>
      </c>
    </row>
    <row r="13200" spans="1:29" ht="45" x14ac:dyDescent="0.25">
      <c r="A13200" s="61" t="s">
        <v>344</v>
      </c>
      <c r="B13200" s="61" t="s">
        <v>345</v>
      </c>
      <c r="C13200" s="62">
        <v>2008</v>
      </c>
      <c r="D13200" s="61" t="s">
        <v>78</v>
      </c>
      <c r="E13200" s="62">
        <v>40</v>
      </c>
      <c r="F13200" s="62">
        <v>148704</v>
      </c>
      <c r="G13200" s="62">
        <v>21276</v>
      </c>
      <c r="H13200" s="62">
        <v>44.33</v>
      </c>
      <c r="I13200" s="62">
        <v>3717.6</v>
      </c>
      <c r="J13200" s="62">
        <v>138294.72</v>
      </c>
      <c r="K13200" s="62">
        <v>19884.580000000002</v>
      </c>
      <c r="L13200" s="62">
        <v>27951</v>
      </c>
      <c r="M13200" s="62">
        <v>58.23</v>
      </c>
      <c r="N13200" s="62">
        <v>497.11</v>
      </c>
      <c r="O13200" s="62">
        <v>239794.09</v>
      </c>
      <c r="P13200" s="63"/>
      <c r="Q13200" s="63"/>
      <c r="R13200" s="63"/>
      <c r="S13200" s="63"/>
      <c r="T13200" s="63"/>
      <c r="U13200" s="63"/>
      <c r="V13200" s="63"/>
      <c r="W13200" s="63"/>
      <c r="X13200" s="63"/>
      <c r="Y13200" s="63"/>
      <c r="Z13200" s="62">
        <v>1483</v>
      </c>
      <c r="AA13200" s="62">
        <v>6725</v>
      </c>
      <c r="AB13200" s="62">
        <v>14.01</v>
      </c>
      <c r="AC13200" s="62">
        <v>37.08</v>
      </c>
    </row>
    <row r="13201" spans="1:29" ht="30" x14ac:dyDescent="0.25">
      <c r="A13201" s="61" t="s">
        <v>415</v>
      </c>
      <c r="B13201" s="61" t="s">
        <v>416</v>
      </c>
      <c r="C13201" s="62">
        <v>2010</v>
      </c>
      <c r="D13201" s="61" t="s">
        <v>86</v>
      </c>
      <c r="E13201" s="62">
        <v>26</v>
      </c>
      <c r="F13201" s="63"/>
      <c r="G13201" s="62">
        <v>0</v>
      </c>
      <c r="H13201" s="62">
        <v>0</v>
      </c>
      <c r="I13201" s="63"/>
      <c r="J13201" s="63"/>
      <c r="K13201" s="62">
        <v>0</v>
      </c>
      <c r="L13201" s="63"/>
      <c r="M13201" s="63"/>
      <c r="N13201" s="63"/>
      <c r="O13201" s="63"/>
      <c r="P13201" s="63"/>
      <c r="Q13201" s="63"/>
      <c r="R13201" s="63"/>
      <c r="S13201" s="63"/>
      <c r="T13201" s="63"/>
      <c r="U13201" s="63"/>
      <c r="V13201" s="63"/>
      <c r="W13201" s="63"/>
      <c r="X13201" s="63"/>
      <c r="Y13201" s="63"/>
      <c r="Z13201" s="62">
        <v>256.27</v>
      </c>
      <c r="AA13201" s="62">
        <v>27342</v>
      </c>
      <c r="AB13201" s="62">
        <v>87.63</v>
      </c>
      <c r="AC13201" s="62">
        <v>9.86</v>
      </c>
    </row>
    <row r="13202" spans="1:29" x14ac:dyDescent="0.25">
      <c r="A13202" s="61" t="s">
        <v>434</v>
      </c>
      <c r="B13202" s="61" t="s">
        <v>435</v>
      </c>
      <c r="C13202" s="62">
        <v>2012</v>
      </c>
      <c r="D13202" s="61" t="s">
        <v>78</v>
      </c>
      <c r="E13202" s="62">
        <v>32</v>
      </c>
      <c r="F13202" s="62">
        <v>31649</v>
      </c>
      <c r="G13202" s="62">
        <v>6102</v>
      </c>
      <c r="H13202" s="62">
        <v>15.89</v>
      </c>
      <c r="I13202" s="62">
        <v>989.03</v>
      </c>
      <c r="J13202" s="62">
        <v>29433.57</v>
      </c>
      <c r="K13202" s="62">
        <v>4788</v>
      </c>
      <c r="L13202" s="62">
        <v>2532</v>
      </c>
      <c r="M13202" s="62">
        <v>6.59</v>
      </c>
      <c r="N13202" s="63"/>
      <c r="O13202" s="63"/>
      <c r="P13202" s="63"/>
      <c r="Q13202" s="63"/>
      <c r="R13202" s="63"/>
      <c r="S13202" s="63"/>
      <c r="T13202" s="63"/>
      <c r="U13202" s="63"/>
      <c r="V13202" s="63"/>
      <c r="W13202" s="63"/>
      <c r="X13202" s="63"/>
      <c r="Y13202" s="63"/>
      <c r="Z13202" s="62">
        <v>283.69</v>
      </c>
      <c r="AA13202" s="62">
        <v>2843</v>
      </c>
      <c r="AB13202" s="62">
        <v>7.4</v>
      </c>
      <c r="AC13202" s="62">
        <v>8.8699999999999992</v>
      </c>
    </row>
    <row r="13203" spans="1:29" x14ac:dyDescent="0.25">
      <c r="A13203" s="61" t="s">
        <v>235</v>
      </c>
      <c r="B13203" s="61" t="s">
        <v>236</v>
      </c>
      <c r="C13203" s="62">
        <v>2009</v>
      </c>
      <c r="D13203" s="61" t="s">
        <v>150</v>
      </c>
      <c r="E13203" s="62">
        <v>8</v>
      </c>
      <c r="F13203" s="63"/>
      <c r="G13203" s="63"/>
      <c r="H13203" s="63"/>
      <c r="I13203" s="63"/>
      <c r="J13203" s="63"/>
      <c r="K13203" s="62">
        <v>0</v>
      </c>
      <c r="L13203" s="63"/>
      <c r="M13203" s="63"/>
      <c r="N13203" s="63"/>
      <c r="O13203" s="63"/>
      <c r="P13203" s="63"/>
      <c r="Q13203" s="63"/>
      <c r="R13203" s="63"/>
      <c r="S13203" s="63"/>
      <c r="T13203" s="63"/>
      <c r="U13203" s="63"/>
      <c r="V13203" s="63"/>
      <c r="W13203" s="63"/>
      <c r="X13203" s="63"/>
      <c r="Y13203" s="63"/>
      <c r="Z13203" s="62">
        <v>0</v>
      </c>
      <c r="AA13203" s="63"/>
      <c r="AB13203" s="63"/>
      <c r="AC13203" s="62">
        <v>0</v>
      </c>
    </row>
    <row r="13204" spans="1:29" x14ac:dyDescent="0.25">
      <c r="A13204" s="61" t="s">
        <v>275</v>
      </c>
      <c r="B13204" s="61" t="s">
        <v>276</v>
      </c>
      <c r="C13204" s="62">
        <v>2015</v>
      </c>
      <c r="D13204" s="61" t="s">
        <v>99</v>
      </c>
      <c r="E13204" s="62">
        <v>22</v>
      </c>
      <c r="F13204" s="62">
        <v>236920</v>
      </c>
      <c r="G13204" s="62">
        <v>46498</v>
      </c>
      <c r="H13204" s="62">
        <v>176.13</v>
      </c>
      <c r="I13204" s="62">
        <v>10769.09</v>
      </c>
      <c r="J13204" s="62">
        <v>220335.6</v>
      </c>
      <c r="K13204" s="62">
        <v>0</v>
      </c>
      <c r="L13204" s="63"/>
      <c r="M13204" s="63"/>
      <c r="N13204" s="63"/>
      <c r="O13204" s="63"/>
      <c r="P13204" s="63"/>
      <c r="Q13204" s="63"/>
      <c r="R13204" s="63"/>
      <c r="S13204" s="63"/>
      <c r="T13204" s="63"/>
      <c r="U13204" s="63"/>
      <c r="V13204" s="63"/>
      <c r="W13204" s="63"/>
      <c r="X13204" s="63"/>
      <c r="Y13204" s="63"/>
      <c r="Z13204" s="62">
        <v>505.31</v>
      </c>
      <c r="AA13204" s="62">
        <v>2195</v>
      </c>
      <c r="AB13204" s="62">
        <v>8.31</v>
      </c>
      <c r="AC13204" s="62">
        <v>22.97</v>
      </c>
    </row>
    <row r="13205" spans="1:29" ht="45" x14ac:dyDescent="0.25">
      <c r="A13205" s="61" t="s">
        <v>109</v>
      </c>
      <c r="B13205" s="61" t="s">
        <v>110</v>
      </c>
      <c r="C13205" s="62">
        <v>2003</v>
      </c>
      <c r="D13205" s="61" t="s">
        <v>94</v>
      </c>
      <c r="E13205" s="62">
        <v>4</v>
      </c>
      <c r="F13205" s="62">
        <v>41</v>
      </c>
      <c r="G13205" s="62">
        <v>8</v>
      </c>
      <c r="H13205" s="62">
        <v>0.17</v>
      </c>
      <c r="I13205" s="62">
        <v>10.25</v>
      </c>
      <c r="J13205" s="62">
        <v>38.130000000000003</v>
      </c>
      <c r="K13205" s="62">
        <v>0</v>
      </c>
      <c r="L13205" s="63"/>
      <c r="M13205" s="63"/>
      <c r="N13205" s="63"/>
      <c r="O13205" s="63"/>
      <c r="P13205" s="62">
        <v>509</v>
      </c>
      <c r="Q13205" s="62">
        <v>598</v>
      </c>
      <c r="R13205" s="62">
        <v>12.46</v>
      </c>
      <c r="S13205" s="62">
        <v>127</v>
      </c>
      <c r="T13205" s="62">
        <v>6448.52</v>
      </c>
      <c r="U13205" s="62">
        <v>196</v>
      </c>
      <c r="V13205" s="62">
        <v>213</v>
      </c>
      <c r="W13205" s="62">
        <v>4.4400000000000004</v>
      </c>
      <c r="X13205" s="62">
        <v>49</v>
      </c>
      <c r="Y13205" s="62">
        <v>4387.26</v>
      </c>
      <c r="Z13205" s="62">
        <v>165892</v>
      </c>
      <c r="AA13205" s="62">
        <v>6210</v>
      </c>
      <c r="AB13205" s="62">
        <v>129.38</v>
      </c>
      <c r="AC13205" s="62">
        <v>41473</v>
      </c>
    </row>
    <row r="13206" spans="1:29" ht="30" x14ac:dyDescent="0.25">
      <c r="A13206" s="61" t="s">
        <v>269</v>
      </c>
      <c r="B13206" s="61" t="s">
        <v>270</v>
      </c>
      <c r="C13206" s="62">
        <v>2003</v>
      </c>
      <c r="D13206" s="61" t="s">
        <v>75</v>
      </c>
      <c r="E13206" s="62">
        <v>15</v>
      </c>
      <c r="F13206" s="62">
        <v>93200</v>
      </c>
      <c r="G13206" s="62">
        <v>9827</v>
      </c>
      <c r="H13206" s="62">
        <v>54.59</v>
      </c>
      <c r="I13206" s="62">
        <v>6213.33</v>
      </c>
      <c r="J13206" s="62">
        <v>86676</v>
      </c>
      <c r="K13206" s="62">
        <v>0</v>
      </c>
      <c r="L13206" s="63"/>
      <c r="M13206" s="63"/>
      <c r="N13206" s="63"/>
      <c r="O13206" s="63"/>
      <c r="P13206" s="63"/>
      <c r="Q13206" s="63"/>
      <c r="R13206" s="63"/>
      <c r="S13206" s="63"/>
      <c r="T13206" s="63"/>
      <c r="U13206" s="63"/>
      <c r="V13206" s="63"/>
      <c r="W13206" s="63"/>
      <c r="X13206" s="63"/>
      <c r="Y13206" s="63"/>
      <c r="Z13206" s="62">
        <v>61300</v>
      </c>
      <c r="AA13206" s="62">
        <v>1556</v>
      </c>
      <c r="AB13206" s="62">
        <v>8.64</v>
      </c>
      <c r="AC13206" s="62">
        <v>4086.67</v>
      </c>
    </row>
    <row r="13207" spans="1:29" x14ac:dyDescent="0.25">
      <c r="A13207" s="61" t="s">
        <v>260</v>
      </c>
      <c r="B13207" s="61" t="s">
        <v>261</v>
      </c>
      <c r="C13207" s="62">
        <v>2016</v>
      </c>
      <c r="D13207" s="61" t="s">
        <v>86</v>
      </c>
      <c r="E13207" s="62">
        <v>77</v>
      </c>
      <c r="F13207" s="62">
        <v>3842</v>
      </c>
      <c r="G13207" s="62">
        <v>860</v>
      </c>
      <c r="H13207" s="62">
        <v>0.93</v>
      </c>
      <c r="I13207" s="62">
        <v>49.9</v>
      </c>
      <c r="J13207" s="62">
        <v>3573.06</v>
      </c>
      <c r="K13207" s="62">
        <v>459.75</v>
      </c>
      <c r="L13207" s="62">
        <v>750</v>
      </c>
      <c r="M13207" s="62">
        <v>0.81</v>
      </c>
      <c r="N13207" s="62">
        <v>5.97</v>
      </c>
      <c r="O13207" s="62">
        <v>5544.24</v>
      </c>
      <c r="P13207" s="63"/>
      <c r="Q13207" s="63"/>
      <c r="R13207" s="63"/>
      <c r="S13207" s="63"/>
      <c r="T13207" s="63"/>
      <c r="U13207" s="63"/>
      <c r="V13207" s="63"/>
      <c r="W13207" s="63"/>
      <c r="X13207" s="63"/>
      <c r="Y13207" s="63"/>
      <c r="Z13207" s="62">
        <v>4115</v>
      </c>
      <c r="AA13207" s="62">
        <v>53132</v>
      </c>
      <c r="AB13207" s="62">
        <v>57.5</v>
      </c>
      <c r="AC13207" s="62">
        <v>53.44</v>
      </c>
    </row>
    <row r="13208" spans="1:29" ht="30" x14ac:dyDescent="0.25">
      <c r="A13208" s="61" t="s">
        <v>138</v>
      </c>
      <c r="B13208" s="61" t="s">
        <v>139</v>
      </c>
      <c r="C13208" s="62">
        <v>2012</v>
      </c>
      <c r="D13208" s="61" t="s">
        <v>226</v>
      </c>
      <c r="E13208" s="62">
        <v>24</v>
      </c>
      <c r="F13208" s="62">
        <v>95280</v>
      </c>
      <c r="G13208" s="62">
        <v>15962</v>
      </c>
      <c r="H13208" s="62">
        <v>55.42</v>
      </c>
      <c r="I13208" s="62">
        <v>3970</v>
      </c>
      <c r="J13208" s="62">
        <v>88610.4</v>
      </c>
      <c r="K13208" s="62">
        <v>7033.95</v>
      </c>
      <c r="L13208" s="62">
        <v>9602</v>
      </c>
      <c r="M13208" s="62">
        <v>33.340000000000003</v>
      </c>
      <c r="N13208" s="63"/>
      <c r="O13208" s="63"/>
      <c r="P13208" s="63"/>
      <c r="Q13208" s="63"/>
      <c r="R13208" s="63"/>
      <c r="S13208" s="63"/>
      <c r="T13208" s="63"/>
      <c r="U13208" s="63"/>
      <c r="V13208" s="63"/>
      <c r="W13208" s="63"/>
      <c r="X13208" s="63"/>
      <c r="Y13208" s="63"/>
      <c r="Z13208" s="62">
        <v>46100</v>
      </c>
      <c r="AA13208" s="62">
        <v>4265</v>
      </c>
      <c r="AB13208" s="62">
        <v>14.81</v>
      </c>
      <c r="AC13208" s="62">
        <v>1920.83</v>
      </c>
    </row>
    <row r="13209" spans="1:29" x14ac:dyDescent="0.25">
      <c r="A13209" s="61" t="s">
        <v>466</v>
      </c>
      <c r="B13209" s="61" t="s">
        <v>467</v>
      </c>
      <c r="C13209" s="62">
        <v>2009</v>
      </c>
      <c r="D13209" s="61" t="s">
        <v>75</v>
      </c>
      <c r="E13209" s="62">
        <v>6</v>
      </c>
      <c r="F13209" s="62">
        <v>115120</v>
      </c>
      <c r="G13209" s="62">
        <v>18433</v>
      </c>
      <c r="H13209" s="62">
        <v>256.01</v>
      </c>
      <c r="I13209" s="62">
        <v>19186.669999999998</v>
      </c>
      <c r="J13209" s="62">
        <v>107061.6</v>
      </c>
      <c r="K13209" s="62">
        <v>0</v>
      </c>
      <c r="L13209" s="63"/>
      <c r="M13209" s="63"/>
      <c r="N13209" s="63"/>
      <c r="O13209" s="63"/>
      <c r="P13209" s="63"/>
      <c r="Q13209" s="63"/>
      <c r="R13209" s="63"/>
      <c r="S13209" s="63"/>
      <c r="T13209" s="63"/>
      <c r="U13209" s="63"/>
      <c r="V13209" s="63"/>
      <c r="W13209" s="63"/>
      <c r="X13209" s="63"/>
      <c r="Y13209" s="63"/>
      <c r="Z13209" s="62">
        <v>55.61</v>
      </c>
      <c r="AA13209" s="62">
        <v>1246</v>
      </c>
      <c r="AB13209" s="62">
        <v>17.309999999999999</v>
      </c>
      <c r="AC13209" s="62">
        <v>9.27</v>
      </c>
    </row>
    <row r="13210" spans="1:29" x14ac:dyDescent="0.25">
      <c r="A13210" s="61" t="s">
        <v>369</v>
      </c>
      <c r="B13210" s="61" t="s">
        <v>370</v>
      </c>
      <c r="C13210" s="62">
        <v>2013</v>
      </c>
      <c r="D13210" s="61" t="s">
        <v>78</v>
      </c>
      <c r="E13210" s="62">
        <v>64</v>
      </c>
      <c r="F13210" s="62">
        <v>584642</v>
      </c>
      <c r="G13210" s="62">
        <v>75478</v>
      </c>
      <c r="H13210" s="62">
        <v>98.28</v>
      </c>
      <c r="I13210" s="62">
        <v>9135.0300000000007</v>
      </c>
      <c r="J13210" s="62">
        <v>543717.06000000006</v>
      </c>
      <c r="K13210" s="62">
        <v>0</v>
      </c>
      <c r="L13210" s="63"/>
      <c r="M13210" s="63"/>
      <c r="N13210" s="63"/>
      <c r="O13210" s="63"/>
      <c r="P13210" s="63"/>
      <c r="Q13210" s="63"/>
      <c r="R13210" s="63"/>
      <c r="S13210" s="63"/>
      <c r="T13210" s="63"/>
      <c r="U13210" s="63"/>
      <c r="V13210" s="63"/>
      <c r="W13210" s="63"/>
      <c r="X13210" s="63"/>
      <c r="Y13210" s="63"/>
      <c r="Z13210" s="62">
        <v>40.64</v>
      </c>
      <c r="AA13210" s="62">
        <v>2730</v>
      </c>
      <c r="AB13210" s="62">
        <v>3.55</v>
      </c>
      <c r="AC13210" s="62">
        <v>0.63</v>
      </c>
    </row>
    <row r="13211" spans="1:29" x14ac:dyDescent="0.25">
      <c r="A13211" s="61" t="s">
        <v>70</v>
      </c>
      <c r="B13211" s="61" t="s">
        <v>71</v>
      </c>
      <c r="C13211" s="62">
        <v>2007</v>
      </c>
      <c r="D13211" s="61" t="s">
        <v>99</v>
      </c>
      <c r="E13211" s="62">
        <v>152</v>
      </c>
      <c r="F13211" s="62">
        <v>484400</v>
      </c>
      <c r="G13211" s="62">
        <v>67210</v>
      </c>
      <c r="H13211" s="62">
        <v>36.85</v>
      </c>
      <c r="I13211" s="62">
        <v>3186.84</v>
      </c>
      <c r="J13211" s="62">
        <v>450492</v>
      </c>
      <c r="K13211" s="62">
        <v>70421</v>
      </c>
      <c r="L13211" s="62">
        <v>127233</v>
      </c>
      <c r="M13211" s="62">
        <v>69.75</v>
      </c>
      <c r="N13211" s="62">
        <v>463.3</v>
      </c>
      <c r="O13211" s="62">
        <v>849227.97</v>
      </c>
      <c r="P13211" s="63"/>
      <c r="Q13211" s="63"/>
      <c r="R13211" s="63"/>
      <c r="S13211" s="63"/>
      <c r="T13211" s="63"/>
      <c r="U13211" s="63"/>
      <c r="V13211" s="63"/>
      <c r="W13211" s="63"/>
      <c r="X13211" s="63"/>
      <c r="Y13211" s="63"/>
      <c r="Z13211" s="62">
        <v>24034</v>
      </c>
      <c r="AA13211" s="62">
        <v>110590</v>
      </c>
      <c r="AB13211" s="62">
        <v>60.63</v>
      </c>
      <c r="AC13211" s="62">
        <v>158.12</v>
      </c>
    </row>
    <row r="13212" spans="1:29" x14ac:dyDescent="0.25">
      <c r="A13212" s="61" t="s">
        <v>210</v>
      </c>
      <c r="B13212" s="61" t="s">
        <v>211</v>
      </c>
      <c r="C13212" s="62">
        <v>2015</v>
      </c>
      <c r="D13212" s="61" t="s">
        <v>135</v>
      </c>
      <c r="E13212" s="62">
        <v>128</v>
      </c>
      <c r="F13212" s="62">
        <v>1010110</v>
      </c>
      <c r="G13212" s="62">
        <v>217635</v>
      </c>
      <c r="H13212" s="62">
        <v>141.69</v>
      </c>
      <c r="I13212" s="62">
        <v>7891.48</v>
      </c>
      <c r="J13212" s="62">
        <v>939402.3</v>
      </c>
      <c r="K13212" s="62">
        <v>77459.75</v>
      </c>
      <c r="L13212" s="62">
        <v>91493</v>
      </c>
      <c r="M13212" s="62">
        <v>59.57</v>
      </c>
      <c r="N13212" s="62">
        <v>605.15</v>
      </c>
      <c r="O13212" s="62">
        <v>934110.34</v>
      </c>
      <c r="P13212" s="63"/>
      <c r="Q13212" s="63"/>
      <c r="R13212" s="63"/>
      <c r="S13212" s="63"/>
      <c r="T13212" s="63"/>
      <c r="U13212" s="63"/>
      <c r="V13212" s="63"/>
      <c r="W13212" s="63"/>
      <c r="X13212" s="63"/>
      <c r="Y13212" s="63"/>
      <c r="Z13212" s="62">
        <v>1288229</v>
      </c>
      <c r="AA13212" s="62">
        <v>270132</v>
      </c>
      <c r="AB13212" s="62">
        <v>175.87</v>
      </c>
      <c r="AC13212" s="62">
        <v>10064.290000000001</v>
      </c>
    </row>
    <row r="13213" spans="1:29" ht="30" x14ac:dyDescent="0.25">
      <c r="A13213" s="61" t="s">
        <v>324</v>
      </c>
      <c r="B13213" s="61" t="s">
        <v>325</v>
      </c>
      <c r="C13213" s="62">
        <v>2012</v>
      </c>
      <c r="D13213" s="61" t="s">
        <v>78</v>
      </c>
      <c r="E13213" s="62">
        <v>56</v>
      </c>
      <c r="F13213" s="62">
        <v>570560</v>
      </c>
      <c r="G13213" s="62">
        <v>69036</v>
      </c>
      <c r="H13213" s="62">
        <v>102.73</v>
      </c>
      <c r="I13213" s="62">
        <v>10188.57</v>
      </c>
      <c r="J13213" s="62">
        <v>530620.80000000005</v>
      </c>
      <c r="K13213" s="62">
        <v>0</v>
      </c>
      <c r="L13213" s="63"/>
      <c r="M13213" s="63"/>
      <c r="N13213" s="63"/>
      <c r="O13213" s="63"/>
      <c r="P13213" s="63"/>
      <c r="Q13213" s="63"/>
      <c r="R13213" s="63"/>
      <c r="S13213" s="63"/>
      <c r="T13213" s="63"/>
      <c r="U13213" s="63"/>
      <c r="V13213" s="63"/>
      <c r="W13213" s="63"/>
      <c r="X13213" s="63"/>
      <c r="Y13213" s="63"/>
      <c r="Z13213" s="62">
        <v>159100</v>
      </c>
      <c r="AA13213" s="62">
        <v>7367</v>
      </c>
      <c r="AB13213" s="62">
        <v>10.96</v>
      </c>
      <c r="AC13213" s="62">
        <v>2841.07</v>
      </c>
    </row>
    <row r="13214" spans="1:29" x14ac:dyDescent="0.25">
      <c r="A13214" s="61" t="s">
        <v>95</v>
      </c>
      <c r="B13214" s="61" t="s">
        <v>96</v>
      </c>
      <c r="C13214" s="62">
        <v>2015</v>
      </c>
      <c r="D13214" s="61" t="s">
        <v>89</v>
      </c>
      <c r="E13214" s="62">
        <v>20</v>
      </c>
      <c r="F13214" s="62">
        <v>126740</v>
      </c>
      <c r="G13214" s="62">
        <v>15871</v>
      </c>
      <c r="H13214" s="62">
        <v>66.13</v>
      </c>
      <c r="I13214" s="62">
        <v>6337</v>
      </c>
      <c r="J13214" s="62">
        <v>117868.2</v>
      </c>
      <c r="K13214" s="62">
        <v>6188.47</v>
      </c>
      <c r="L13214" s="62">
        <v>6761</v>
      </c>
      <c r="M13214" s="62">
        <v>28.17</v>
      </c>
      <c r="N13214" s="62">
        <v>309.42</v>
      </c>
      <c r="O13214" s="62">
        <v>74628.67</v>
      </c>
      <c r="P13214" s="63"/>
      <c r="Q13214" s="63"/>
      <c r="R13214" s="63"/>
      <c r="S13214" s="63"/>
      <c r="T13214" s="63"/>
      <c r="U13214" s="63"/>
      <c r="V13214" s="63"/>
      <c r="W13214" s="63"/>
      <c r="X13214" s="63"/>
      <c r="Y13214" s="63"/>
      <c r="Z13214" s="62">
        <v>103882.68</v>
      </c>
      <c r="AA13214" s="62">
        <v>1710</v>
      </c>
      <c r="AB13214" s="62">
        <v>7.13</v>
      </c>
      <c r="AC13214" s="62">
        <v>5194.13</v>
      </c>
    </row>
    <row r="13215" spans="1:29" ht="30" x14ac:dyDescent="0.25">
      <c r="A13215" s="61" t="s">
        <v>182</v>
      </c>
      <c r="B13215" s="61" t="s">
        <v>183</v>
      </c>
      <c r="C13215" s="62">
        <v>2004</v>
      </c>
      <c r="D13215" s="61" t="s">
        <v>89</v>
      </c>
      <c r="E13215" s="62">
        <v>42</v>
      </c>
      <c r="F13215" s="62">
        <v>167200</v>
      </c>
      <c r="G13215" s="62">
        <v>17547</v>
      </c>
      <c r="H13215" s="62">
        <v>34.82</v>
      </c>
      <c r="I13215" s="62">
        <v>3980.95</v>
      </c>
      <c r="J13215" s="62">
        <v>155496</v>
      </c>
      <c r="K13215" s="62">
        <v>14057.23</v>
      </c>
      <c r="L13215" s="62">
        <v>12300</v>
      </c>
      <c r="M13215" s="62">
        <v>24.4</v>
      </c>
      <c r="N13215" s="62">
        <v>334.7</v>
      </c>
      <c r="O13215" s="62">
        <v>169520.31</v>
      </c>
      <c r="P13215" s="63"/>
      <c r="Q13215" s="63"/>
      <c r="R13215" s="63"/>
      <c r="S13215" s="63"/>
      <c r="T13215" s="63"/>
      <c r="U13215" s="63"/>
      <c r="V13215" s="63"/>
      <c r="W13215" s="63"/>
      <c r="X13215" s="63"/>
      <c r="Y13215" s="63"/>
      <c r="Z13215" s="62">
        <v>141649</v>
      </c>
      <c r="AA13215" s="62">
        <v>9329</v>
      </c>
      <c r="AB13215" s="62">
        <v>18.510000000000002</v>
      </c>
      <c r="AC13215" s="62">
        <v>3372.6</v>
      </c>
    </row>
    <row r="13216" spans="1:29" ht="30" x14ac:dyDescent="0.25">
      <c r="A13216" s="61" t="s">
        <v>92</v>
      </c>
      <c r="B13216" s="61" t="s">
        <v>93</v>
      </c>
      <c r="C13216" s="62">
        <v>2003</v>
      </c>
      <c r="D13216" s="61" t="s">
        <v>99</v>
      </c>
      <c r="E13216" s="62">
        <v>33</v>
      </c>
      <c r="F13216" s="62">
        <v>52621</v>
      </c>
      <c r="G13216" s="62">
        <v>7680</v>
      </c>
      <c r="H13216" s="62">
        <v>19.39</v>
      </c>
      <c r="I13216" s="62">
        <v>1594.58</v>
      </c>
      <c r="J13216" s="62">
        <v>48937.53</v>
      </c>
      <c r="K13216" s="62">
        <v>2772.07</v>
      </c>
      <c r="L13216" s="62">
        <v>2707</v>
      </c>
      <c r="M13216" s="62">
        <v>6.84</v>
      </c>
      <c r="N13216" s="62">
        <v>84</v>
      </c>
      <c r="O13216" s="62">
        <v>33429.17</v>
      </c>
      <c r="P13216" s="63"/>
      <c r="Q13216" s="63"/>
      <c r="R13216" s="63"/>
      <c r="S13216" s="63"/>
      <c r="T13216" s="63"/>
      <c r="U13216" s="63"/>
      <c r="V13216" s="63"/>
      <c r="W13216" s="63"/>
      <c r="X13216" s="63"/>
      <c r="Y13216" s="63"/>
      <c r="Z13216" s="62">
        <v>32840</v>
      </c>
      <c r="AA13216" s="62">
        <v>1029</v>
      </c>
      <c r="AB13216" s="62">
        <v>2.6</v>
      </c>
      <c r="AC13216" s="62">
        <v>995.15</v>
      </c>
    </row>
    <row r="13217" spans="1:29" x14ac:dyDescent="0.25">
      <c r="A13217" s="61" t="s">
        <v>144</v>
      </c>
      <c r="B13217" s="61" t="s">
        <v>145</v>
      </c>
      <c r="C13217" s="62">
        <v>2011</v>
      </c>
      <c r="D13217" s="61" t="s">
        <v>99</v>
      </c>
      <c r="E13217" s="62">
        <v>74</v>
      </c>
      <c r="F13217" s="62">
        <v>670960</v>
      </c>
      <c r="G13217" s="62">
        <v>111607</v>
      </c>
      <c r="H13217" s="62">
        <v>125.68</v>
      </c>
      <c r="I13217" s="62">
        <v>9067.0300000000007</v>
      </c>
      <c r="J13217" s="62">
        <v>623992.80000000005</v>
      </c>
      <c r="K13217" s="62">
        <v>0</v>
      </c>
      <c r="L13217" s="62">
        <v>0</v>
      </c>
      <c r="M13217" s="62">
        <v>0</v>
      </c>
      <c r="N13217" s="62">
        <v>0</v>
      </c>
      <c r="O13217" s="62">
        <v>0</v>
      </c>
      <c r="P13217" s="63"/>
      <c r="Q13217" s="63"/>
      <c r="R13217" s="63"/>
      <c r="S13217" s="63"/>
      <c r="T13217" s="63"/>
      <c r="U13217" s="63"/>
      <c r="V13217" s="63"/>
      <c r="W13217" s="63"/>
      <c r="X13217" s="63"/>
      <c r="Y13217" s="63"/>
      <c r="Z13217" s="62">
        <v>2067</v>
      </c>
      <c r="AA13217" s="62">
        <v>32923</v>
      </c>
      <c r="AB13217" s="62">
        <v>37.08</v>
      </c>
      <c r="AC13217" s="62">
        <v>27.93</v>
      </c>
    </row>
    <row r="13218" spans="1:29" x14ac:dyDescent="0.25">
      <c r="A13218" s="61" t="s">
        <v>102</v>
      </c>
      <c r="B13218" s="61" t="s">
        <v>103</v>
      </c>
      <c r="C13218" s="62">
        <v>2017</v>
      </c>
      <c r="D13218" s="61" t="s">
        <v>301</v>
      </c>
      <c r="E13218" s="62">
        <v>12</v>
      </c>
      <c r="F13218" s="62">
        <v>22336</v>
      </c>
      <c r="G13218" s="62">
        <v>4796</v>
      </c>
      <c r="H13218" s="62">
        <v>33.31</v>
      </c>
      <c r="I13218" s="62">
        <v>1861.33</v>
      </c>
      <c r="J13218" s="62">
        <v>20772.48</v>
      </c>
      <c r="K13218" s="62">
        <v>6215.32</v>
      </c>
      <c r="L13218" s="62">
        <v>8753</v>
      </c>
      <c r="M13218" s="62">
        <v>60.78</v>
      </c>
      <c r="N13218" s="62">
        <v>517.94000000000005</v>
      </c>
      <c r="O13218" s="62">
        <v>74952.47</v>
      </c>
      <c r="P13218" s="63"/>
      <c r="Q13218" s="63"/>
      <c r="R13218" s="63"/>
      <c r="S13218" s="63"/>
      <c r="T13218" s="63"/>
      <c r="U13218" s="63"/>
      <c r="V13218" s="63"/>
      <c r="W13218" s="63"/>
      <c r="X13218" s="63"/>
      <c r="Y13218" s="63"/>
      <c r="Z13218" s="62">
        <v>403</v>
      </c>
      <c r="AA13218" s="62">
        <v>7351</v>
      </c>
      <c r="AB13218" s="62">
        <v>51.05</v>
      </c>
      <c r="AC13218" s="62">
        <v>33.58</v>
      </c>
    </row>
    <row r="13219" spans="1:29" x14ac:dyDescent="0.25">
      <c r="A13219" s="61" t="s">
        <v>336</v>
      </c>
      <c r="B13219" s="61" t="s">
        <v>337</v>
      </c>
      <c r="C13219" s="62">
        <v>2010</v>
      </c>
      <c r="D13219" s="61" t="s">
        <v>86</v>
      </c>
      <c r="E13219" s="62">
        <v>30</v>
      </c>
      <c r="F13219" s="63"/>
      <c r="G13219" s="62">
        <v>0</v>
      </c>
      <c r="H13219" s="62">
        <v>0</v>
      </c>
      <c r="I13219" s="63"/>
      <c r="J13219" s="63"/>
      <c r="K13219" s="62">
        <v>0</v>
      </c>
      <c r="L13219" s="63"/>
      <c r="M13219" s="63"/>
      <c r="N13219" s="63"/>
      <c r="O13219" s="63"/>
      <c r="P13219" s="63"/>
      <c r="Q13219" s="63"/>
      <c r="R13219" s="63"/>
      <c r="S13219" s="63"/>
      <c r="T13219" s="63"/>
      <c r="U13219" s="63"/>
      <c r="V13219" s="63"/>
      <c r="W13219" s="63"/>
      <c r="X13219" s="63"/>
      <c r="Y13219" s="63"/>
      <c r="Z13219" s="62">
        <v>50700</v>
      </c>
      <c r="AA13219" s="62">
        <v>6025</v>
      </c>
      <c r="AB13219" s="62">
        <v>16.739999999999998</v>
      </c>
      <c r="AC13219" s="62">
        <v>1690</v>
      </c>
    </row>
    <row r="13220" spans="1:29" x14ac:dyDescent="0.25">
      <c r="A13220" s="61" t="s">
        <v>354</v>
      </c>
      <c r="B13220" s="61" t="s">
        <v>355</v>
      </c>
      <c r="C13220" s="62">
        <v>2010</v>
      </c>
      <c r="D13220" s="61" t="s">
        <v>89</v>
      </c>
      <c r="E13220" s="62">
        <v>34</v>
      </c>
      <c r="F13220" s="62">
        <v>253680</v>
      </c>
      <c r="G13220" s="62">
        <v>20996</v>
      </c>
      <c r="H13220" s="62">
        <v>51.46</v>
      </c>
      <c r="I13220" s="62">
        <v>7461.18</v>
      </c>
      <c r="J13220" s="62">
        <v>235922.4</v>
      </c>
      <c r="K13220" s="62">
        <v>12088.26</v>
      </c>
      <c r="L13220" s="62">
        <v>18299</v>
      </c>
      <c r="M13220" s="62">
        <v>44.85</v>
      </c>
      <c r="N13220" s="62">
        <v>355.54</v>
      </c>
      <c r="O13220" s="62">
        <v>145776</v>
      </c>
      <c r="P13220" s="63"/>
      <c r="Q13220" s="63"/>
      <c r="R13220" s="63"/>
      <c r="S13220" s="63"/>
      <c r="T13220" s="63"/>
      <c r="U13220" s="63"/>
      <c r="V13220" s="63"/>
      <c r="W13220" s="63"/>
      <c r="X13220" s="63"/>
      <c r="Y13220" s="63"/>
      <c r="Z13220" s="62">
        <v>107547</v>
      </c>
      <c r="AA13220" s="62">
        <v>2725</v>
      </c>
      <c r="AB13220" s="62">
        <v>6.68</v>
      </c>
      <c r="AC13220" s="62">
        <v>3163.15</v>
      </c>
    </row>
    <row r="13221" spans="1:29" ht="30" x14ac:dyDescent="0.25">
      <c r="A13221" s="61" t="s">
        <v>216</v>
      </c>
      <c r="B13221" s="61" t="s">
        <v>217</v>
      </c>
      <c r="C13221" s="62">
        <v>2014</v>
      </c>
      <c r="D13221" s="61" t="s">
        <v>99</v>
      </c>
      <c r="E13221" s="62">
        <v>2</v>
      </c>
      <c r="F13221" s="63"/>
      <c r="G13221" s="63"/>
      <c r="H13221" s="63"/>
      <c r="I13221" s="63"/>
      <c r="J13221" s="63"/>
      <c r="K13221" s="62">
        <v>0</v>
      </c>
      <c r="L13221" s="63"/>
      <c r="M13221" s="63"/>
      <c r="N13221" s="63"/>
      <c r="O13221" s="63"/>
      <c r="P13221" s="63"/>
      <c r="Q13221" s="63"/>
      <c r="R13221" s="63"/>
      <c r="S13221" s="63"/>
      <c r="T13221" s="63"/>
      <c r="U13221" s="62">
        <v>348</v>
      </c>
      <c r="V13221" s="62">
        <v>960</v>
      </c>
      <c r="W13221" s="62">
        <v>40</v>
      </c>
      <c r="X13221" s="62">
        <v>174</v>
      </c>
      <c r="Y13221" s="62">
        <v>7789.63</v>
      </c>
      <c r="Z13221" s="62">
        <v>0</v>
      </c>
      <c r="AA13221" s="62">
        <v>0</v>
      </c>
      <c r="AB13221" s="62">
        <v>0</v>
      </c>
      <c r="AC13221" s="62">
        <v>0</v>
      </c>
    </row>
    <row r="13222" spans="1:29" ht="45" x14ac:dyDescent="0.25">
      <c r="A13222" s="61" t="s">
        <v>214</v>
      </c>
      <c r="B13222" s="61" t="s">
        <v>215</v>
      </c>
      <c r="C13222" s="62">
        <v>2016</v>
      </c>
      <c r="D13222" s="61" t="s">
        <v>75</v>
      </c>
      <c r="E13222" s="62">
        <v>9</v>
      </c>
      <c r="F13222" s="62">
        <v>156</v>
      </c>
      <c r="G13222" s="62">
        <v>31</v>
      </c>
      <c r="H13222" s="62">
        <v>0.28999999999999998</v>
      </c>
      <c r="I13222" s="62">
        <v>17.329999999999998</v>
      </c>
      <c r="J13222" s="62">
        <v>145.08000000000001</v>
      </c>
      <c r="K13222" s="62">
        <v>7.76</v>
      </c>
      <c r="L13222" s="62">
        <v>111</v>
      </c>
      <c r="M13222" s="62">
        <v>1.03</v>
      </c>
      <c r="N13222" s="63"/>
      <c r="O13222" s="63"/>
      <c r="P13222" s="63"/>
      <c r="Q13222" s="63"/>
      <c r="R13222" s="63"/>
      <c r="S13222" s="63"/>
      <c r="T13222" s="63"/>
      <c r="U13222" s="63"/>
      <c r="V13222" s="63"/>
      <c r="W13222" s="63"/>
      <c r="X13222" s="63"/>
      <c r="Y13222" s="63"/>
      <c r="Z13222" s="62">
        <v>259</v>
      </c>
      <c r="AA13222" s="62">
        <v>1284</v>
      </c>
      <c r="AB13222" s="62">
        <v>11.89</v>
      </c>
      <c r="AC13222" s="62">
        <v>28.78</v>
      </c>
    </row>
    <row r="13223" spans="1:29" x14ac:dyDescent="0.25">
      <c r="A13223" s="61" t="s">
        <v>371</v>
      </c>
      <c r="B13223" s="61" t="s">
        <v>372</v>
      </c>
      <c r="C13223" s="62">
        <v>2016</v>
      </c>
      <c r="D13223" s="61" t="s">
        <v>78</v>
      </c>
      <c r="E13223" s="62">
        <v>59</v>
      </c>
      <c r="F13223" s="62">
        <v>544380</v>
      </c>
      <c r="G13223" s="62">
        <v>90870</v>
      </c>
      <c r="H13223" s="62">
        <v>128.35</v>
      </c>
      <c r="I13223" s="62">
        <v>9226.7800000000007</v>
      </c>
      <c r="J13223" s="62">
        <v>506273.4</v>
      </c>
      <c r="K13223" s="62">
        <v>0</v>
      </c>
      <c r="L13223" s="63"/>
      <c r="M13223" s="63"/>
      <c r="N13223" s="63"/>
      <c r="O13223" s="63"/>
      <c r="P13223" s="63"/>
      <c r="Q13223" s="63"/>
      <c r="R13223" s="63"/>
      <c r="S13223" s="63"/>
      <c r="T13223" s="63"/>
      <c r="U13223" s="63"/>
      <c r="V13223" s="63"/>
      <c r="W13223" s="63"/>
      <c r="X13223" s="63"/>
      <c r="Y13223" s="63"/>
      <c r="Z13223" s="62">
        <v>904907</v>
      </c>
      <c r="AA13223" s="62">
        <v>63839</v>
      </c>
      <c r="AB13223" s="62">
        <v>90.17</v>
      </c>
      <c r="AC13223" s="62">
        <v>15337.41</v>
      </c>
    </row>
    <row r="13224" spans="1:29" ht="30" x14ac:dyDescent="0.25">
      <c r="A13224" s="61" t="s">
        <v>505</v>
      </c>
      <c r="B13224" s="61" t="s">
        <v>506</v>
      </c>
      <c r="C13224" s="62">
        <v>2009</v>
      </c>
      <c r="D13224" s="61" t="s">
        <v>78</v>
      </c>
      <c r="E13224" s="62">
        <v>40</v>
      </c>
      <c r="F13224" s="62">
        <v>159320</v>
      </c>
      <c r="G13224" s="62">
        <v>27181</v>
      </c>
      <c r="H13224" s="62">
        <v>56.63</v>
      </c>
      <c r="I13224" s="62">
        <v>3983</v>
      </c>
      <c r="J13224" s="62">
        <v>148167.6</v>
      </c>
      <c r="K13224" s="62">
        <v>21624</v>
      </c>
      <c r="L13224" s="62">
        <v>29262</v>
      </c>
      <c r="M13224" s="62">
        <v>60.96</v>
      </c>
      <c r="N13224" s="63"/>
      <c r="O13224" s="63"/>
      <c r="P13224" s="63"/>
      <c r="Q13224" s="63"/>
      <c r="R13224" s="63"/>
      <c r="S13224" s="63"/>
      <c r="T13224" s="63"/>
      <c r="U13224" s="63"/>
      <c r="V13224" s="63"/>
      <c r="W13224" s="63"/>
      <c r="X13224" s="63"/>
      <c r="Y13224" s="63"/>
      <c r="Z13224" s="62">
        <v>1064.9000000000001</v>
      </c>
      <c r="AA13224" s="62">
        <v>2967</v>
      </c>
      <c r="AB13224" s="62">
        <v>6.18</v>
      </c>
      <c r="AC13224" s="62">
        <v>26.62</v>
      </c>
    </row>
    <row r="13225" spans="1:29" ht="30" x14ac:dyDescent="0.25">
      <c r="A13225" s="61" t="s">
        <v>138</v>
      </c>
      <c r="B13225" s="61" t="s">
        <v>139</v>
      </c>
      <c r="C13225" s="62">
        <v>2008</v>
      </c>
      <c r="D13225" s="61" t="s">
        <v>99</v>
      </c>
      <c r="E13225" s="62">
        <v>52</v>
      </c>
      <c r="F13225" s="62">
        <v>155785</v>
      </c>
      <c r="G13225" s="62">
        <v>31875</v>
      </c>
      <c r="H13225" s="62">
        <v>51.08</v>
      </c>
      <c r="I13225" s="62">
        <v>2995.87</v>
      </c>
      <c r="J13225" s="62">
        <v>144880.04999999999</v>
      </c>
      <c r="K13225" s="62">
        <v>5829.29</v>
      </c>
      <c r="L13225" s="62">
        <v>30732</v>
      </c>
      <c r="M13225" s="62">
        <v>49.25</v>
      </c>
      <c r="N13225" s="63"/>
      <c r="O13225" s="63"/>
      <c r="P13225" s="63"/>
      <c r="Q13225" s="63"/>
      <c r="R13225" s="63"/>
      <c r="S13225" s="63"/>
      <c r="T13225" s="63"/>
      <c r="U13225" s="63"/>
      <c r="V13225" s="63"/>
      <c r="W13225" s="63"/>
      <c r="X13225" s="63"/>
      <c r="Y13225" s="63"/>
      <c r="Z13225" s="62">
        <v>83816</v>
      </c>
      <c r="AA13225" s="62">
        <v>15149</v>
      </c>
      <c r="AB13225" s="62">
        <v>24.28</v>
      </c>
      <c r="AC13225" s="62">
        <v>1611.85</v>
      </c>
    </row>
    <row r="13226" spans="1:29" ht="30" x14ac:dyDescent="0.25">
      <c r="A13226" s="61" t="s">
        <v>452</v>
      </c>
      <c r="B13226" s="61" t="s">
        <v>453</v>
      </c>
      <c r="C13226" s="62">
        <v>2005</v>
      </c>
      <c r="D13226" s="61" t="s">
        <v>86</v>
      </c>
      <c r="E13226" s="62">
        <v>14</v>
      </c>
      <c r="F13226" s="62">
        <v>302</v>
      </c>
      <c r="G13226" s="62">
        <v>60</v>
      </c>
      <c r="H13226" s="62">
        <v>0.36</v>
      </c>
      <c r="I13226" s="62">
        <v>21.57</v>
      </c>
      <c r="J13226" s="62">
        <v>280.86</v>
      </c>
      <c r="K13226" s="62">
        <v>22.31</v>
      </c>
      <c r="L13226" s="62">
        <v>57</v>
      </c>
      <c r="M13226" s="62">
        <v>0.34</v>
      </c>
      <c r="N13226" s="62">
        <v>1.59</v>
      </c>
      <c r="O13226" s="62">
        <v>269.02</v>
      </c>
      <c r="P13226" s="63"/>
      <c r="Q13226" s="63"/>
      <c r="R13226" s="63"/>
      <c r="S13226" s="63"/>
      <c r="T13226" s="63"/>
      <c r="U13226" s="63"/>
      <c r="V13226" s="63"/>
      <c r="W13226" s="63"/>
      <c r="X13226" s="63"/>
      <c r="Y13226" s="63"/>
      <c r="Z13226" s="62">
        <v>0</v>
      </c>
      <c r="AA13226" s="63"/>
      <c r="AB13226" s="63"/>
      <c r="AC13226" s="62">
        <v>0</v>
      </c>
    </row>
    <row r="13227" spans="1:29" ht="30" x14ac:dyDescent="0.25">
      <c r="A13227" s="61" t="s">
        <v>180</v>
      </c>
      <c r="B13227" s="61" t="s">
        <v>181</v>
      </c>
      <c r="C13227" s="62">
        <v>2013</v>
      </c>
      <c r="D13227" s="61" t="s">
        <v>99</v>
      </c>
      <c r="E13227" s="62">
        <v>36</v>
      </c>
      <c r="F13227" s="62">
        <v>106320</v>
      </c>
      <c r="G13227" s="62">
        <v>13521</v>
      </c>
      <c r="H13227" s="62">
        <v>31.3</v>
      </c>
      <c r="I13227" s="62">
        <v>2953.33</v>
      </c>
      <c r="J13227" s="62">
        <v>98877.6</v>
      </c>
      <c r="K13227" s="62">
        <v>9838.99</v>
      </c>
      <c r="L13227" s="62">
        <v>14020</v>
      </c>
      <c r="M13227" s="62">
        <v>32.450000000000003</v>
      </c>
      <c r="N13227" s="62">
        <v>273.31</v>
      </c>
      <c r="O13227" s="62">
        <v>118651.35</v>
      </c>
      <c r="P13227" s="63"/>
      <c r="Q13227" s="63"/>
      <c r="R13227" s="63"/>
      <c r="S13227" s="63"/>
      <c r="T13227" s="63"/>
      <c r="U13227" s="63"/>
      <c r="V13227" s="63"/>
      <c r="W13227" s="63"/>
      <c r="X13227" s="63"/>
      <c r="Y13227" s="63"/>
      <c r="Z13227" s="62">
        <v>1897.28</v>
      </c>
      <c r="AA13227" s="62">
        <v>9252</v>
      </c>
      <c r="AB13227" s="62">
        <v>21.42</v>
      </c>
      <c r="AC13227" s="62">
        <v>52.7</v>
      </c>
    </row>
    <row r="13228" spans="1:29" x14ac:dyDescent="0.25">
      <c r="A13228" s="61" t="s">
        <v>161</v>
      </c>
      <c r="B13228" s="61" t="s">
        <v>162</v>
      </c>
      <c r="C13228" s="62">
        <v>2013</v>
      </c>
      <c r="D13228" s="61" t="s">
        <v>89</v>
      </c>
      <c r="E13228" s="62">
        <v>103</v>
      </c>
      <c r="F13228" s="62">
        <v>15793</v>
      </c>
      <c r="G13228" s="62">
        <v>2582</v>
      </c>
      <c r="H13228" s="62">
        <v>2.09</v>
      </c>
      <c r="I13228" s="62">
        <v>153.33000000000001</v>
      </c>
      <c r="J13228" s="62">
        <v>14687.49</v>
      </c>
      <c r="K13228" s="62">
        <v>0</v>
      </c>
      <c r="L13228" s="62">
        <v>2052</v>
      </c>
      <c r="M13228" s="62">
        <v>1.66</v>
      </c>
      <c r="N13228" s="63"/>
      <c r="O13228" s="63"/>
      <c r="P13228" s="63"/>
      <c r="Q13228" s="63"/>
      <c r="R13228" s="63"/>
      <c r="S13228" s="63"/>
      <c r="T13228" s="63"/>
      <c r="U13228" s="63"/>
      <c r="V13228" s="63"/>
      <c r="W13228" s="63"/>
      <c r="X13228" s="63"/>
      <c r="Y13228" s="63"/>
      <c r="Z13228" s="62">
        <v>0</v>
      </c>
      <c r="AA13228" s="62">
        <v>3534</v>
      </c>
      <c r="AB13228" s="62">
        <v>2.86</v>
      </c>
      <c r="AC13228" s="62">
        <v>0</v>
      </c>
    </row>
    <row r="13229" spans="1:29" ht="30" x14ac:dyDescent="0.25">
      <c r="A13229" s="61" t="s">
        <v>387</v>
      </c>
      <c r="B13229" s="61" t="s">
        <v>388</v>
      </c>
      <c r="C13229" s="62">
        <v>2011</v>
      </c>
      <c r="D13229" s="61" t="s">
        <v>78</v>
      </c>
      <c r="E13229" s="62">
        <v>48</v>
      </c>
      <c r="F13229" s="62">
        <v>675120</v>
      </c>
      <c r="G13229" s="62">
        <v>72729</v>
      </c>
      <c r="H13229" s="62">
        <v>126.27</v>
      </c>
      <c r="I13229" s="62">
        <v>14065</v>
      </c>
      <c r="J13229" s="62">
        <v>627861.6</v>
      </c>
      <c r="K13229" s="62">
        <v>0</v>
      </c>
      <c r="L13229" s="63"/>
      <c r="M13229" s="63"/>
      <c r="N13229" s="63"/>
      <c r="O13229" s="63"/>
      <c r="P13229" s="63"/>
      <c r="Q13229" s="63"/>
      <c r="R13229" s="63"/>
      <c r="S13229" s="63"/>
      <c r="T13229" s="63"/>
      <c r="U13229" s="63"/>
      <c r="V13229" s="63"/>
      <c r="W13229" s="63"/>
      <c r="X13229" s="63"/>
      <c r="Y13229" s="63"/>
      <c r="Z13229" s="62">
        <v>180.47</v>
      </c>
      <c r="AA13229" s="62">
        <v>9247</v>
      </c>
      <c r="AB13229" s="62">
        <v>16.05</v>
      </c>
      <c r="AC13229" s="62">
        <v>3.76</v>
      </c>
    </row>
    <row r="13230" spans="1:29" x14ac:dyDescent="0.25">
      <c r="A13230" s="61" t="s">
        <v>546</v>
      </c>
      <c r="B13230" s="61" t="s">
        <v>547</v>
      </c>
      <c r="C13230" s="62">
        <v>2016</v>
      </c>
      <c r="D13230" s="61" t="s">
        <v>78</v>
      </c>
      <c r="E13230" s="62">
        <v>40</v>
      </c>
      <c r="F13230" s="62">
        <v>335220</v>
      </c>
      <c r="G13230" s="62">
        <v>50852</v>
      </c>
      <c r="H13230" s="62">
        <v>105.94</v>
      </c>
      <c r="I13230" s="62">
        <v>8380.5</v>
      </c>
      <c r="J13230" s="62">
        <v>311754.59999999998</v>
      </c>
      <c r="K13230" s="62">
        <v>0</v>
      </c>
      <c r="L13230" s="63"/>
      <c r="M13230" s="63"/>
      <c r="N13230" s="63"/>
      <c r="O13230" s="63"/>
      <c r="P13230" s="63"/>
      <c r="Q13230" s="63"/>
      <c r="R13230" s="63"/>
      <c r="S13230" s="63"/>
      <c r="T13230" s="63"/>
      <c r="U13230" s="63"/>
      <c r="V13230" s="63"/>
      <c r="W13230" s="63"/>
      <c r="X13230" s="63"/>
      <c r="Y13230" s="63"/>
      <c r="Z13230" s="62">
        <v>1545.75</v>
      </c>
      <c r="AA13230" s="62">
        <v>28632</v>
      </c>
      <c r="AB13230" s="62">
        <v>59.65</v>
      </c>
      <c r="AC13230" s="62">
        <v>38.64</v>
      </c>
    </row>
    <row r="13231" spans="1:29" x14ac:dyDescent="0.25">
      <c r="A13231" s="61" t="s">
        <v>202</v>
      </c>
      <c r="B13231" s="61" t="s">
        <v>203</v>
      </c>
      <c r="C13231" s="62">
        <v>2016</v>
      </c>
      <c r="D13231" s="61" t="s">
        <v>75</v>
      </c>
      <c r="E13231" s="62">
        <v>6</v>
      </c>
      <c r="F13231" s="62">
        <v>9359</v>
      </c>
      <c r="G13231" s="62">
        <v>9950</v>
      </c>
      <c r="H13231" s="62">
        <v>138.19</v>
      </c>
      <c r="I13231" s="62">
        <v>1559.83</v>
      </c>
      <c r="J13231" s="62">
        <v>8703.8700000000008</v>
      </c>
      <c r="K13231" s="62">
        <v>0</v>
      </c>
      <c r="L13231" s="63"/>
      <c r="M13231" s="63"/>
      <c r="N13231" s="63"/>
      <c r="O13231" s="63"/>
      <c r="P13231" s="63"/>
      <c r="Q13231" s="63"/>
      <c r="R13231" s="63"/>
      <c r="S13231" s="63"/>
      <c r="T13231" s="63"/>
      <c r="U13231" s="63"/>
      <c r="V13231" s="63"/>
      <c r="W13231" s="63"/>
      <c r="X13231" s="63"/>
      <c r="Y13231" s="63"/>
      <c r="Z13231" s="62">
        <v>755676</v>
      </c>
      <c r="AA13231" s="62">
        <v>965</v>
      </c>
      <c r="AB13231" s="62">
        <v>13.4</v>
      </c>
      <c r="AC13231" s="62">
        <v>125946</v>
      </c>
    </row>
    <row r="13232" spans="1:29" x14ac:dyDescent="0.25">
      <c r="A13232" s="61" t="s">
        <v>229</v>
      </c>
      <c r="B13232" s="61" t="s">
        <v>230</v>
      </c>
      <c r="C13232" s="62">
        <v>2005</v>
      </c>
      <c r="D13232" s="61" t="s">
        <v>492</v>
      </c>
      <c r="E13232" s="62">
        <v>8</v>
      </c>
      <c r="F13232" s="63"/>
      <c r="G13232" s="63"/>
      <c r="H13232" s="63"/>
      <c r="I13232" s="63"/>
      <c r="J13232" s="63"/>
      <c r="K13232" s="62">
        <v>0</v>
      </c>
      <c r="L13232" s="63"/>
      <c r="M13232" s="63"/>
      <c r="N13232" s="63"/>
      <c r="O13232" s="63"/>
      <c r="P13232" s="63"/>
      <c r="Q13232" s="63"/>
      <c r="R13232" s="63"/>
      <c r="S13232" s="63"/>
      <c r="T13232" s="63"/>
      <c r="U13232" s="63"/>
      <c r="V13232" s="63"/>
      <c r="W13232" s="63"/>
      <c r="X13232" s="63"/>
      <c r="Y13232" s="63"/>
      <c r="Z13232" s="62">
        <v>118000</v>
      </c>
      <c r="AA13232" s="62">
        <v>1768</v>
      </c>
      <c r="AB13232" s="62">
        <v>18.420000000000002</v>
      </c>
      <c r="AC13232" s="62">
        <v>14750</v>
      </c>
    </row>
    <row r="13233" spans="1:29" ht="30" x14ac:dyDescent="0.25">
      <c r="A13233" s="61" t="s">
        <v>218</v>
      </c>
      <c r="B13233" s="61" t="s">
        <v>219</v>
      </c>
      <c r="C13233" s="62">
        <v>2009</v>
      </c>
      <c r="D13233" s="61" t="s">
        <v>72</v>
      </c>
      <c r="E13233" s="62">
        <v>42</v>
      </c>
      <c r="F13233" s="62">
        <v>428720</v>
      </c>
      <c r="G13233" s="62">
        <v>69480</v>
      </c>
      <c r="H13233" s="62">
        <v>137.86000000000001</v>
      </c>
      <c r="I13233" s="62">
        <v>10207.620000000001</v>
      </c>
      <c r="J13233" s="62">
        <v>398709.6</v>
      </c>
      <c r="K13233" s="62">
        <v>0</v>
      </c>
      <c r="L13233" s="63"/>
      <c r="M13233" s="63"/>
      <c r="N13233" s="63"/>
      <c r="O13233" s="63"/>
      <c r="P13233" s="63"/>
      <c r="Q13233" s="63"/>
      <c r="R13233" s="63"/>
      <c r="S13233" s="63"/>
      <c r="T13233" s="63"/>
      <c r="U13233" s="63"/>
      <c r="V13233" s="63"/>
      <c r="W13233" s="63"/>
      <c r="X13233" s="63"/>
      <c r="Y13233" s="63"/>
      <c r="Z13233" s="62">
        <v>114150</v>
      </c>
      <c r="AA13233" s="62">
        <v>14491</v>
      </c>
      <c r="AB13233" s="62">
        <v>28.75</v>
      </c>
      <c r="AC13233" s="62">
        <v>2717.86</v>
      </c>
    </row>
    <row r="13234" spans="1:29" x14ac:dyDescent="0.25">
      <c r="A13234" s="61" t="s">
        <v>229</v>
      </c>
      <c r="B13234" s="61" t="s">
        <v>230</v>
      </c>
      <c r="C13234" s="62">
        <v>2015</v>
      </c>
      <c r="D13234" s="61" t="s">
        <v>75</v>
      </c>
      <c r="E13234" s="62">
        <v>24</v>
      </c>
      <c r="F13234" s="62">
        <v>982</v>
      </c>
      <c r="G13234" s="62">
        <v>304</v>
      </c>
      <c r="H13234" s="62">
        <v>1.06</v>
      </c>
      <c r="I13234" s="62">
        <v>40.92</v>
      </c>
      <c r="J13234" s="62">
        <v>913.26</v>
      </c>
      <c r="K13234" s="62">
        <v>427.74</v>
      </c>
      <c r="L13234" s="62">
        <v>686</v>
      </c>
      <c r="M13234" s="62">
        <v>2.38</v>
      </c>
      <c r="N13234" s="62">
        <v>17.82</v>
      </c>
      <c r="O13234" s="62">
        <v>5158.25</v>
      </c>
      <c r="P13234" s="63"/>
      <c r="Q13234" s="63"/>
      <c r="R13234" s="63"/>
      <c r="S13234" s="63"/>
      <c r="T13234" s="63"/>
      <c r="U13234" s="63"/>
      <c r="V13234" s="63"/>
      <c r="W13234" s="63"/>
      <c r="X13234" s="63"/>
      <c r="Y13234" s="63"/>
      <c r="Z13234" s="62">
        <v>0</v>
      </c>
      <c r="AA13234" s="62">
        <v>22920</v>
      </c>
      <c r="AB13234" s="62">
        <v>79.58</v>
      </c>
      <c r="AC13234" s="62">
        <v>0</v>
      </c>
    </row>
    <row r="13235" spans="1:29" ht="30" x14ac:dyDescent="0.25">
      <c r="A13235" s="61" t="s">
        <v>498</v>
      </c>
      <c r="B13235" s="61" t="s">
        <v>499</v>
      </c>
      <c r="C13235" s="62">
        <v>2009</v>
      </c>
      <c r="D13235" s="61" t="s">
        <v>94</v>
      </c>
      <c r="E13235" s="62">
        <v>5</v>
      </c>
      <c r="F13235" s="63"/>
      <c r="G13235" s="63"/>
      <c r="H13235" s="63"/>
      <c r="I13235" s="63"/>
      <c r="J13235" s="63"/>
      <c r="K13235" s="62">
        <v>0</v>
      </c>
      <c r="L13235" s="63"/>
      <c r="M13235" s="63"/>
      <c r="N13235" s="63"/>
      <c r="O13235" s="63"/>
      <c r="P13235" s="63"/>
      <c r="Q13235" s="63"/>
      <c r="R13235" s="63"/>
      <c r="S13235" s="63"/>
      <c r="T13235" s="63"/>
      <c r="U13235" s="63"/>
      <c r="V13235" s="63"/>
      <c r="W13235" s="63"/>
      <c r="X13235" s="63"/>
      <c r="Y13235" s="63"/>
      <c r="Z13235" s="62">
        <v>228.33</v>
      </c>
      <c r="AA13235" s="62">
        <v>1444</v>
      </c>
      <c r="AB13235" s="62">
        <v>24.07</v>
      </c>
      <c r="AC13235" s="62">
        <v>45.67</v>
      </c>
    </row>
    <row r="13236" spans="1:29" ht="45" x14ac:dyDescent="0.25">
      <c r="A13236" s="61" t="s">
        <v>214</v>
      </c>
      <c r="B13236" s="61" t="s">
        <v>215</v>
      </c>
      <c r="C13236" s="62">
        <v>2012</v>
      </c>
      <c r="D13236" s="61" t="s">
        <v>72</v>
      </c>
      <c r="E13236" s="62">
        <v>28</v>
      </c>
      <c r="F13236" s="62">
        <v>158940</v>
      </c>
      <c r="G13236" s="62">
        <v>25197</v>
      </c>
      <c r="H13236" s="62">
        <v>74.989999999999995</v>
      </c>
      <c r="I13236" s="62">
        <v>5676.43</v>
      </c>
      <c r="J13236" s="62">
        <v>147814.20000000001</v>
      </c>
      <c r="K13236" s="62">
        <v>9117.36</v>
      </c>
      <c r="L13236" s="62">
        <v>13241</v>
      </c>
      <c r="M13236" s="62">
        <v>39.409999999999997</v>
      </c>
      <c r="N13236" s="62">
        <v>325.62</v>
      </c>
      <c r="O13236" s="62">
        <v>109949</v>
      </c>
      <c r="P13236" s="63"/>
      <c r="Q13236" s="63"/>
      <c r="R13236" s="63"/>
      <c r="S13236" s="63"/>
      <c r="T13236" s="63"/>
      <c r="U13236" s="63"/>
      <c r="V13236" s="63"/>
      <c r="W13236" s="63"/>
      <c r="X13236" s="63"/>
      <c r="Y13236" s="63"/>
      <c r="Z13236" s="62">
        <v>1793</v>
      </c>
      <c r="AA13236" s="62">
        <v>6795</v>
      </c>
      <c r="AB13236" s="62">
        <v>20.22</v>
      </c>
      <c r="AC13236" s="62">
        <v>64.040000000000006</v>
      </c>
    </row>
    <row r="13237" spans="1:29" ht="30" x14ac:dyDescent="0.25">
      <c r="A13237" s="61" t="s">
        <v>231</v>
      </c>
      <c r="B13237" s="61" t="s">
        <v>232</v>
      </c>
      <c r="C13237" s="62">
        <v>2013</v>
      </c>
      <c r="D13237" s="61" t="s">
        <v>262</v>
      </c>
      <c r="E13237" s="62">
        <v>72</v>
      </c>
      <c r="F13237" s="62">
        <v>609740</v>
      </c>
      <c r="G13237" s="62">
        <v>73059</v>
      </c>
      <c r="H13237" s="62">
        <v>84.56</v>
      </c>
      <c r="I13237" s="62">
        <v>8468.61</v>
      </c>
      <c r="J13237" s="62">
        <v>567058.19999999995</v>
      </c>
      <c r="K13237" s="62">
        <v>6275.46</v>
      </c>
      <c r="L13237" s="62">
        <v>8507</v>
      </c>
      <c r="M13237" s="62">
        <v>9.85</v>
      </c>
      <c r="N13237" s="62">
        <v>87.16</v>
      </c>
      <c r="O13237" s="62">
        <v>75677.66</v>
      </c>
      <c r="P13237" s="63"/>
      <c r="Q13237" s="63"/>
      <c r="R13237" s="63"/>
      <c r="S13237" s="63"/>
      <c r="T13237" s="63"/>
      <c r="U13237" s="63"/>
      <c r="V13237" s="63"/>
      <c r="W13237" s="63"/>
      <c r="X13237" s="63"/>
      <c r="Y13237" s="63"/>
      <c r="Z13237" s="62">
        <v>2683</v>
      </c>
      <c r="AA13237" s="62">
        <v>21447</v>
      </c>
      <c r="AB13237" s="62">
        <v>24.82</v>
      </c>
      <c r="AC13237" s="62">
        <v>37.26</v>
      </c>
    </row>
    <row r="13238" spans="1:29" ht="30" x14ac:dyDescent="0.25">
      <c r="A13238" s="61" t="s">
        <v>216</v>
      </c>
      <c r="B13238" s="61" t="s">
        <v>217</v>
      </c>
      <c r="C13238" s="62">
        <v>2007</v>
      </c>
      <c r="D13238" s="61" t="s">
        <v>438</v>
      </c>
      <c r="E13238" s="62">
        <v>8</v>
      </c>
      <c r="F13238" s="62">
        <v>0</v>
      </c>
      <c r="G13238" s="62">
        <v>0</v>
      </c>
      <c r="H13238" s="62">
        <v>0</v>
      </c>
      <c r="I13238" s="62">
        <v>0</v>
      </c>
      <c r="J13238" s="62">
        <v>0</v>
      </c>
      <c r="K13238" s="62">
        <v>0</v>
      </c>
      <c r="L13238" s="62">
        <v>0</v>
      </c>
      <c r="M13238" s="62">
        <v>0</v>
      </c>
      <c r="N13238" s="62">
        <v>0</v>
      </c>
      <c r="O13238" s="62">
        <v>0</v>
      </c>
      <c r="P13238" s="63"/>
      <c r="Q13238" s="63"/>
      <c r="R13238" s="63"/>
      <c r="S13238" s="63"/>
      <c r="T13238" s="63"/>
      <c r="U13238" s="63"/>
      <c r="V13238" s="63"/>
      <c r="W13238" s="63"/>
      <c r="X13238" s="63"/>
      <c r="Y13238" s="63"/>
      <c r="Z13238" s="62">
        <v>0</v>
      </c>
      <c r="AA13238" s="62">
        <v>0</v>
      </c>
      <c r="AB13238" s="62">
        <v>0</v>
      </c>
      <c r="AC13238" s="62">
        <v>0</v>
      </c>
    </row>
    <row r="13239" spans="1:29" x14ac:dyDescent="0.25">
      <c r="A13239" s="61" t="s">
        <v>84</v>
      </c>
      <c r="B13239" s="61" t="s">
        <v>85</v>
      </c>
      <c r="C13239" s="62">
        <v>2011</v>
      </c>
      <c r="D13239" s="61" t="s">
        <v>99</v>
      </c>
      <c r="E13239" s="62">
        <v>80</v>
      </c>
      <c r="F13239" s="62">
        <v>746281</v>
      </c>
      <c r="G13239" s="62">
        <v>118880</v>
      </c>
      <c r="H13239" s="62">
        <v>123.83</v>
      </c>
      <c r="I13239" s="62">
        <v>9328.51</v>
      </c>
      <c r="J13239" s="62">
        <v>694041.33</v>
      </c>
      <c r="K13239" s="62">
        <v>0</v>
      </c>
      <c r="L13239" s="63"/>
      <c r="M13239" s="63"/>
      <c r="N13239" s="63"/>
      <c r="O13239" s="63"/>
      <c r="P13239" s="63"/>
      <c r="Q13239" s="63"/>
      <c r="R13239" s="63"/>
      <c r="S13239" s="63"/>
      <c r="T13239" s="63"/>
      <c r="U13239" s="63"/>
      <c r="V13239" s="63"/>
      <c r="W13239" s="63"/>
      <c r="X13239" s="63"/>
      <c r="Y13239" s="63"/>
      <c r="Z13239" s="62">
        <v>2661</v>
      </c>
      <c r="AA13239" s="62">
        <v>12643</v>
      </c>
      <c r="AB13239" s="62">
        <v>13.17</v>
      </c>
      <c r="AC13239" s="62">
        <v>33.26</v>
      </c>
    </row>
    <row r="13240" spans="1:29" ht="30" x14ac:dyDescent="0.25">
      <c r="A13240" s="61" t="s">
        <v>216</v>
      </c>
      <c r="B13240" s="61" t="s">
        <v>217</v>
      </c>
      <c r="C13240" s="62">
        <v>2008</v>
      </c>
      <c r="D13240" s="61" t="s">
        <v>86</v>
      </c>
      <c r="E13240" s="62">
        <v>177</v>
      </c>
      <c r="F13240" s="62">
        <v>1340804</v>
      </c>
      <c r="G13240" s="62">
        <v>247967</v>
      </c>
      <c r="H13240" s="62">
        <v>116.75</v>
      </c>
      <c r="I13240" s="62">
        <v>7575.16</v>
      </c>
      <c r="J13240" s="62">
        <v>1246947.72</v>
      </c>
      <c r="K13240" s="62">
        <v>197644.03</v>
      </c>
      <c r="L13240" s="62">
        <v>316156</v>
      </c>
      <c r="M13240" s="62">
        <v>148.85</v>
      </c>
      <c r="N13240" s="62">
        <v>1116.6300000000001</v>
      </c>
      <c r="O13240" s="62">
        <v>2383448.71</v>
      </c>
      <c r="P13240" s="63"/>
      <c r="Q13240" s="63"/>
      <c r="R13240" s="63"/>
      <c r="S13240" s="63"/>
      <c r="T13240" s="63"/>
      <c r="U13240" s="63"/>
      <c r="V13240" s="63"/>
      <c r="W13240" s="63"/>
      <c r="X13240" s="63"/>
      <c r="Y13240" s="63"/>
      <c r="Z13240" s="62">
        <v>13268.29</v>
      </c>
      <c r="AA13240" s="62">
        <v>177974</v>
      </c>
      <c r="AB13240" s="62">
        <v>83.79</v>
      </c>
      <c r="AC13240" s="62">
        <v>74.959999999999994</v>
      </c>
    </row>
    <row r="13241" spans="1:29" ht="30" x14ac:dyDescent="0.25">
      <c r="A13241" s="61" t="s">
        <v>151</v>
      </c>
      <c r="B13241" s="61" t="s">
        <v>152</v>
      </c>
      <c r="C13241" s="62">
        <v>2007</v>
      </c>
      <c r="D13241" s="61" t="s">
        <v>78</v>
      </c>
      <c r="E13241" s="62">
        <v>40</v>
      </c>
      <c r="F13241" s="62">
        <v>385085</v>
      </c>
      <c r="G13241" s="62">
        <v>64815</v>
      </c>
      <c r="H13241" s="62">
        <v>135.03</v>
      </c>
      <c r="I13241" s="62">
        <v>9627.1299999999992</v>
      </c>
      <c r="J13241" s="62">
        <v>358129.05</v>
      </c>
      <c r="K13241" s="62">
        <v>0</v>
      </c>
      <c r="L13241" s="63"/>
      <c r="M13241" s="63"/>
      <c r="N13241" s="63"/>
      <c r="O13241" s="63"/>
      <c r="P13241" s="63"/>
      <c r="Q13241" s="63"/>
      <c r="R13241" s="63"/>
      <c r="S13241" s="63"/>
      <c r="T13241" s="63"/>
      <c r="U13241" s="63"/>
      <c r="V13241" s="63"/>
      <c r="W13241" s="63"/>
      <c r="X13241" s="63"/>
      <c r="Y13241" s="63"/>
      <c r="Z13241" s="62">
        <v>1163.52</v>
      </c>
      <c r="AA13241" s="62">
        <v>7342</v>
      </c>
      <c r="AB13241" s="62">
        <v>15.3</v>
      </c>
      <c r="AC13241" s="62">
        <v>29.09</v>
      </c>
    </row>
    <row r="13242" spans="1:29" x14ac:dyDescent="0.25">
      <c r="A13242" s="61" t="s">
        <v>229</v>
      </c>
      <c r="B13242" s="61" t="s">
        <v>230</v>
      </c>
      <c r="C13242" s="62">
        <v>2017</v>
      </c>
      <c r="D13242" s="61" t="s">
        <v>89</v>
      </c>
      <c r="E13242" s="62">
        <v>103</v>
      </c>
      <c r="F13242" s="62">
        <v>943032</v>
      </c>
      <c r="G13242" s="62">
        <v>92536</v>
      </c>
      <c r="H13242" s="62">
        <v>74.87</v>
      </c>
      <c r="I13242" s="62">
        <v>9155.65</v>
      </c>
      <c r="J13242" s="62">
        <v>877019.76</v>
      </c>
      <c r="K13242" s="62">
        <v>36913.68</v>
      </c>
      <c r="L13242" s="62">
        <v>40711</v>
      </c>
      <c r="M13242" s="62">
        <v>32.94</v>
      </c>
      <c r="N13242" s="62">
        <v>358.39</v>
      </c>
      <c r="O13242" s="62">
        <v>445153.09</v>
      </c>
      <c r="P13242" s="63"/>
      <c r="Q13242" s="63"/>
      <c r="R13242" s="63"/>
      <c r="S13242" s="63"/>
      <c r="T13242" s="63"/>
      <c r="U13242" s="63"/>
      <c r="V13242" s="63"/>
      <c r="W13242" s="63"/>
      <c r="X13242" s="63"/>
      <c r="Y13242" s="63"/>
      <c r="Z13242" s="62">
        <v>388226</v>
      </c>
      <c r="AA13242" s="62">
        <v>15296</v>
      </c>
      <c r="AB13242" s="62">
        <v>12.38</v>
      </c>
      <c r="AC13242" s="62">
        <v>3769.18</v>
      </c>
    </row>
    <row r="13243" spans="1:29" x14ac:dyDescent="0.25">
      <c r="A13243" s="61" t="s">
        <v>260</v>
      </c>
      <c r="B13243" s="61" t="s">
        <v>261</v>
      </c>
      <c r="C13243" s="62">
        <v>2013</v>
      </c>
      <c r="D13243" s="61" t="s">
        <v>301</v>
      </c>
      <c r="E13243" s="62">
        <v>47</v>
      </c>
      <c r="F13243" s="62">
        <v>485400</v>
      </c>
      <c r="G13243" s="62">
        <v>59927</v>
      </c>
      <c r="H13243" s="62">
        <v>106.25</v>
      </c>
      <c r="I13243" s="62">
        <v>10327.66</v>
      </c>
      <c r="J13243" s="62">
        <v>451422</v>
      </c>
      <c r="K13243" s="62">
        <v>0</v>
      </c>
      <c r="L13243" s="63"/>
      <c r="M13243" s="63"/>
      <c r="N13243" s="63"/>
      <c r="O13243" s="63"/>
      <c r="P13243" s="63"/>
      <c r="Q13243" s="63"/>
      <c r="R13243" s="63"/>
      <c r="S13243" s="63"/>
      <c r="T13243" s="63"/>
      <c r="U13243" s="63"/>
      <c r="V13243" s="63"/>
      <c r="W13243" s="63"/>
      <c r="X13243" s="63"/>
      <c r="Y13243" s="63"/>
      <c r="Z13243" s="62">
        <v>1412</v>
      </c>
      <c r="AA13243" s="62">
        <v>12039</v>
      </c>
      <c r="AB13243" s="62">
        <v>21.35</v>
      </c>
      <c r="AC13243" s="62">
        <v>30.04</v>
      </c>
    </row>
    <row r="13244" spans="1:29" x14ac:dyDescent="0.25">
      <c r="A13244" s="61" t="s">
        <v>444</v>
      </c>
      <c r="B13244" s="61" t="s">
        <v>445</v>
      </c>
      <c r="C13244" s="62">
        <v>2016</v>
      </c>
      <c r="D13244" s="61" t="s">
        <v>78</v>
      </c>
      <c r="E13244" s="62">
        <v>40</v>
      </c>
      <c r="F13244" s="62">
        <v>394400</v>
      </c>
      <c r="G13244" s="62">
        <v>68654</v>
      </c>
      <c r="H13244" s="62">
        <v>143.03</v>
      </c>
      <c r="I13244" s="62">
        <v>9860</v>
      </c>
      <c r="J13244" s="62">
        <v>366792</v>
      </c>
      <c r="K13244" s="62">
        <v>0</v>
      </c>
      <c r="L13244" s="63"/>
      <c r="M13244" s="63"/>
      <c r="N13244" s="63"/>
      <c r="O13244" s="63"/>
      <c r="P13244" s="63"/>
      <c r="Q13244" s="63"/>
      <c r="R13244" s="63"/>
      <c r="S13244" s="63"/>
      <c r="T13244" s="63"/>
      <c r="U13244" s="63"/>
      <c r="V13244" s="63"/>
      <c r="W13244" s="63"/>
      <c r="X13244" s="63"/>
      <c r="Y13244" s="63"/>
      <c r="Z13244" s="62">
        <v>41500</v>
      </c>
      <c r="AA13244" s="62">
        <v>8589</v>
      </c>
      <c r="AB13244" s="62">
        <v>17.89</v>
      </c>
      <c r="AC13244" s="62">
        <v>1037.5</v>
      </c>
    </row>
    <row r="13245" spans="1:29" x14ac:dyDescent="0.25">
      <c r="A13245" s="61" t="s">
        <v>383</v>
      </c>
      <c r="B13245" s="61" t="s">
        <v>384</v>
      </c>
      <c r="C13245" s="62">
        <v>2008</v>
      </c>
      <c r="D13245" s="61" t="s">
        <v>94</v>
      </c>
      <c r="E13245" s="62">
        <v>10</v>
      </c>
      <c r="F13245" s="62">
        <v>389</v>
      </c>
      <c r="G13245" s="62">
        <v>84</v>
      </c>
      <c r="H13245" s="62">
        <v>0.7</v>
      </c>
      <c r="I13245" s="62">
        <v>38.9</v>
      </c>
      <c r="J13245" s="62">
        <v>361.77</v>
      </c>
      <c r="K13245" s="62">
        <v>25</v>
      </c>
      <c r="L13245" s="62">
        <v>60</v>
      </c>
      <c r="M13245" s="62">
        <v>0.5</v>
      </c>
      <c r="N13245" s="62">
        <v>2.5</v>
      </c>
      <c r="O13245" s="62">
        <v>301.48</v>
      </c>
      <c r="P13245" s="63"/>
      <c r="Q13245" s="63"/>
      <c r="R13245" s="63"/>
      <c r="S13245" s="63"/>
      <c r="T13245" s="63"/>
      <c r="U13245" s="63"/>
      <c r="V13245" s="63"/>
      <c r="W13245" s="63"/>
      <c r="X13245" s="63"/>
      <c r="Y13245" s="63"/>
      <c r="Z13245" s="62">
        <v>0.96</v>
      </c>
      <c r="AA13245" s="62">
        <v>2434</v>
      </c>
      <c r="AB13245" s="62">
        <v>20.28</v>
      </c>
      <c r="AC13245" s="62">
        <v>0.1</v>
      </c>
    </row>
    <row r="13246" spans="1:29" ht="30" x14ac:dyDescent="0.25">
      <c r="A13246" s="61" t="s">
        <v>498</v>
      </c>
      <c r="B13246" s="61" t="s">
        <v>499</v>
      </c>
      <c r="C13246" s="62">
        <v>2011</v>
      </c>
      <c r="D13246" s="61" t="s">
        <v>78</v>
      </c>
      <c r="E13246" s="62">
        <v>48</v>
      </c>
      <c r="F13246" s="62">
        <v>472654</v>
      </c>
      <c r="G13246" s="62">
        <v>30538</v>
      </c>
      <c r="H13246" s="62">
        <v>53.02</v>
      </c>
      <c r="I13246" s="62">
        <v>9846.9599999999991</v>
      </c>
      <c r="J13246" s="62">
        <v>439568.22</v>
      </c>
      <c r="K13246" s="62">
        <v>0</v>
      </c>
      <c r="L13246" s="63"/>
      <c r="M13246" s="63"/>
      <c r="N13246" s="63"/>
      <c r="O13246" s="63"/>
      <c r="P13246" s="63"/>
      <c r="Q13246" s="63"/>
      <c r="R13246" s="63"/>
      <c r="S13246" s="63"/>
      <c r="T13246" s="63"/>
      <c r="U13246" s="63"/>
      <c r="V13246" s="63"/>
      <c r="W13246" s="63"/>
      <c r="X13246" s="63"/>
      <c r="Y13246" s="63"/>
      <c r="Z13246" s="62">
        <v>86.89</v>
      </c>
      <c r="AA13246" s="62">
        <v>660</v>
      </c>
      <c r="AB13246" s="62">
        <v>1.1499999999999999</v>
      </c>
      <c r="AC13246" s="62">
        <v>1.81</v>
      </c>
    </row>
    <row r="13247" spans="1:29" x14ac:dyDescent="0.25">
      <c r="A13247" s="61" t="s">
        <v>204</v>
      </c>
      <c r="B13247" s="61" t="s">
        <v>205</v>
      </c>
      <c r="C13247" s="62">
        <v>2016</v>
      </c>
      <c r="D13247" s="61" t="s">
        <v>75</v>
      </c>
      <c r="E13247" s="62">
        <v>8</v>
      </c>
      <c r="F13247" s="62">
        <v>17076</v>
      </c>
      <c r="G13247" s="62">
        <v>3288</v>
      </c>
      <c r="H13247" s="62">
        <v>34.25</v>
      </c>
      <c r="I13247" s="62">
        <v>2134.5</v>
      </c>
      <c r="J13247" s="62">
        <v>15880.68</v>
      </c>
      <c r="K13247" s="62">
        <v>0</v>
      </c>
      <c r="L13247" s="63"/>
      <c r="M13247" s="63"/>
      <c r="N13247" s="63"/>
      <c r="O13247" s="63"/>
      <c r="P13247" s="63"/>
      <c r="Q13247" s="63"/>
      <c r="R13247" s="63"/>
      <c r="S13247" s="63"/>
      <c r="T13247" s="63"/>
      <c r="U13247" s="63"/>
      <c r="V13247" s="63"/>
      <c r="W13247" s="63"/>
      <c r="X13247" s="63"/>
      <c r="Y13247" s="63"/>
      <c r="Z13247" s="62">
        <v>22540</v>
      </c>
      <c r="AA13247" s="62">
        <v>4073</v>
      </c>
      <c r="AB13247" s="62">
        <v>42.43</v>
      </c>
      <c r="AC13247" s="62">
        <v>2817.5</v>
      </c>
    </row>
    <row r="13248" spans="1:29" x14ac:dyDescent="0.25">
      <c r="A13248" s="61" t="s">
        <v>407</v>
      </c>
      <c r="B13248" s="61" t="s">
        <v>408</v>
      </c>
      <c r="C13248" s="62">
        <v>2014</v>
      </c>
      <c r="D13248" s="61" t="s">
        <v>99</v>
      </c>
      <c r="E13248" s="62">
        <v>24</v>
      </c>
      <c r="F13248" s="62">
        <v>259573</v>
      </c>
      <c r="G13248" s="62">
        <v>45505</v>
      </c>
      <c r="H13248" s="62">
        <v>158</v>
      </c>
      <c r="I13248" s="62">
        <v>10815.54</v>
      </c>
      <c r="J13248" s="62">
        <v>241402.89</v>
      </c>
      <c r="K13248" s="62">
        <v>0</v>
      </c>
      <c r="L13248" s="63"/>
      <c r="M13248" s="63"/>
      <c r="N13248" s="63"/>
      <c r="O13248" s="63"/>
      <c r="P13248" s="63"/>
      <c r="Q13248" s="63"/>
      <c r="R13248" s="63"/>
      <c r="S13248" s="63"/>
      <c r="T13248" s="63"/>
      <c r="U13248" s="63"/>
      <c r="V13248" s="63"/>
      <c r="W13248" s="63"/>
      <c r="X13248" s="63"/>
      <c r="Y13248" s="63"/>
      <c r="Z13248" s="62">
        <v>17575.830000000002</v>
      </c>
      <c r="AA13248" s="62">
        <v>89310</v>
      </c>
      <c r="AB13248" s="62">
        <v>310.10000000000002</v>
      </c>
      <c r="AC13248" s="62">
        <v>732.33</v>
      </c>
    </row>
    <row r="13249" spans="1:29" ht="30" x14ac:dyDescent="0.25">
      <c r="A13249" s="61" t="s">
        <v>393</v>
      </c>
      <c r="B13249" s="61" t="s">
        <v>394</v>
      </c>
      <c r="C13249" s="62">
        <v>2008</v>
      </c>
      <c r="D13249" s="61" t="s">
        <v>99</v>
      </c>
      <c r="E13249" s="62">
        <v>56</v>
      </c>
      <c r="F13249" s="62">
        <v>520400</v>
      </c>
      <c r="G13249" s="62">
        <v>73751</v>
      </c>
      <c r="H13249" s="62">
        <v>109.75</v>
      </c>
      <c r="I13249" s="62">
        <v>9292.86</v>
      </c>
      <c r="J13249" s="62">
        <v>483972</v>
      </c>
      <c r="K13249" s="62">
        <v>0</v>
      </c>
      <c r="L13249" s="62">
        <v>0</v>
      </c>
      <c r="M13249" s="62">
        <v>0</v>
      </c>
      <c r="N13249" s="63"/>
      <c r="O13249" s="63"/>
      <c r="P13249" s="62">
        <v>0</v>
      </c>
      <c r="Q13249" s="62">
        <v>0</v>
      </c>
      <c r="R13249" s="62">
        <v>0</v>
      </c>
      <c r="S13249" s="62">
        <v>0</v>
      </c>
      <c r="T13249" s="62">
        <v>0</v>
      </c>
      <c r="U13249" s="62">
        <v>0</v>
      </c>
      <c r="V13249" s="62">
        <v>0</v>
      </c>
      <c r="W13249" s="62">
        <v>0</v>
      </c>
      <c r="X13249" s="62">
        <v>0</v>
      </c>
      <c r="Y13249" s="62">
        <v>0</v>
      </c>
      <c r="Z13249" s="62">
        <v>1550.7</v>
      </c>
      <c r="AA13249" s="62">
        <v>8156</v>
      </c>
      <c r="AB13249" s="62">
        <v>12.14</v>
      </c>
      <c r="AC13249" s="62">
        <v>27.69</v>
      </c>
    </row>
    <row r="13250" spans="1:29" x14ac:dyDescent="0.25">
      <c r="A13250" s="61" t="s">
        <v>208</v>
      </c>
      <c r="B13250" s="61" t="s">
        <v>209</v>
      </c>
      <c r="C13250" s="62">
        <v>2017</v>
      </c>
      <c r="D13250" s="61" t="s">
        <v>150</v>
      </c>
      <c r="E13250" s="62">
        <v>8</v>
      </c>
      <c r="F13250" s="63"/>
      <c r="G13250" s="63"/>
      <c r="H13250" s="63"/>
      <c r="I13250" s="63"/>
      <c r="J13250" s="63"/>
      <c r="K13250" s="62">
        <v>0</v>
      </c>
      <c r="L13250" s="63"/>
      <c r="M13250" s="63"/>
      <c r="N13250" s="63"/>
      <c r="O13250" s="63"/>
      <c r="P13250" s="63"/>
      <c r="Q13250" s="63"/>
      <c r="R13250" s="63"/>
      <c r="S13250" s="63"/>
      <c r="T13250" s="63"/>
      <c r="U13250" s="63"/>
      <c r="V13250" s="63"/>
      <c r="W13250" s="63"/>
      <c r="X13250" s="63"/>
      <c r="Y13250" s="63"/>
      <c r="Z13250" s="62">
        <v>265</v>
      </c>
      <c r="AA13250" s="62">
        <v>1735</v>
      </c>
      <c r="AB13250" s="62">
        <v>18.07</v>
      </c>
      <c r="AC13250" s="62">
        <v>33.130000000000003</v>
      </c>
    </row>
    <row r="13251" spans="1:29" ht="30" x14ac:dyDescent="0.25">
      <c r="A13251" s="61" t="s">
        <v>124</v>
      </c>
      <c r="B13251" s="61" t="s">
        <v>125</v>
      </c>
      <c r="C13251" s="62">
        <v>2010</v>
      </c>
      <c r="D13251" s="61" t="s">
        <v>99</v>
      </c>
      <c r="E13251" s="62">
        <v>32</v>
      </c>
      <c r="F13251" s="62">
        <v>98560</v>
      </c>
      <c r="G13251" s="62">
        <v>14007</v>
      </c>
      <c r="H13251" s="62">
        <v>36.479999999999997</v>
      </c>
      <c r="I13251" s="62">
        <v>3080</v>
      </c>
      <c r="J13251" s="62">
        <v>91660.800000000003</v>
      </c>
      <c r="K13251" s="62">
        <v>18356.939999999999</v>
      </c>
      <c r="L13251" s="62">
        <v>24025</v>
      </c>
      <c r="M13251" s="62">
        <v>62.57</v>
      </c>
      <c r="N13251" s="62">
        <v>573.65</v>
      </c>
      <c r="O13251" s="62">
        <v>221371.79</v>
      </c>
      <c r="P13251" s="63"/>
      <c r="Q13251" s="63"/>
      <c r="R13251" s="63"/>
      <c r="S13251" s="63"/>
      <c r="T13251" s="63"/>
      <c r="U13251" s="63"/>
      <c r="V13251" s="63"/>
      <c r="W13251" s="63"/>
      <c r="X13251" s="63"/>
      <c r="Y13251" s="63"/>
      <c r="Z13251" s="62">
        <v>148.38999999999999</v>
      </c>
      <c r="AA13251" s="62">
        <v>11461</v>
      </c>
      <c r="AB13251" s="62">
        <v>29.85</v>
      </c>
      <c r="AC13251" s="62">
        <v>4.6399999999999997</v>
      </c>
    </row>
    <row r="13252" spans="1:29" ht="45" x14ac:dyDescent="0.25">
      <c r="A13252" s="61" t="s">
        <v>243</v>
      </c>
      <c r="B13252" s="61" t="s">
        <v>244</v>
      </c>
      <c r="C13252" s="62">
        <v>2012</v>
      </c>
      <c r="D13252" s="61" t="s">
        <v>78</v>
      </c>
      <c r="E13252" s="62">
        <v>22</v>
      </c>
      <c r="F13252" s="62">
        <v>22834</v>
      </c>
      <c r="G13252" s="62">
        <v>3336</v>
      </c>
      <c r="H13252" s="62">
        <v>12.64</v>
      </c>
      <c r="I13252" s="62">
        <v>1037.9100000000001</v>
      </c>
      <c r="J13252" s="62">
        <v>21235.62</v>
      </c>
      <c r="K13252" s="62">
        <v>0</v>
      </c>
      <c r="L13252" s="63"/>
      <c r="M13252" s="63"/>
      <c r="N13252" s="63"/>
      <c r="O13252" s="63"/>
      <c r="P13252" s="62">
        <v>5513</v>
      </c>
      <c r="Q13252" s="62">
        <v>9532</v>
      </c>
      <c r="R13252" s="62">
        <v>36.11</v>
      </c>
      <c r="S13252" s="62">
        <v>250</v>
      </c>
      <c r="T13252" s="62">
        <v>69844.2</v>
      </c>
      <c r="U13252" s="63"/>
      <c r="V13252" s="63"/>
      <c r="W13252" s="63"/>
      <c r="X13252" s="63"/>
      <c r="Y13252" s="63"/>
      <c r="Z13252" s="62">
        <v>1022.9</v>
      </c>
      <c r="AA13252" s="62">
        <v>7022</v>
      </c>
      <c r="AB13252" s="62">
        <v>26.6</v>
      </c>
      <c r="AC13252" s="62">
        <v>46.5</v>
      </c>
    </row>
    <row r="13253" spans="1:29" ht="30" x14ac:dyDescent="0.25">
      <c r="A13253" s="61" t="s">
        <v>391</v>
      </c>
      <c r="B13253" s="61" t="s">
        <v>392</v>
      </c>
      <c r="C13253" s="62">
        <v>2009</v>
      </c>
      <c r="D13253" s="61" t="s">
        <v>99</v>
      </c>
      <c r="E13253" s="62">
        <v>56</v>
      </c>
      <c r="F13253" s="62">
        <v>195684</v>
      </c>
      <c r="G13253" s="62">
        <v>41886</v>
      </c>
      <c r="H13253" s="62">
        <v>62.33</v>
      </c>
      <c r="I13253" s="62">
        <v>3494.36</v>
      </c>
      <c r="J13253" s="62">
        <v>181986.12</v>
      </c>
      <c r="K13253" s="62">
        <v>42661</v>
      </c>
      <c r="L13253" s="62">
        <v>90968</v>
      </c>
      <c r="M13253" s="62">
        <v>135.37</v>
      </c>
      <c r="N13253" s="63"/>
      <c r="O13253" s="63"/>
      <c r="P13253" s="63"/>
      <c r="Q13253" s="63"/>
      <c r="R13253" s="63"/>
      <c r="S13253" s="63"/>
      <c r="T13253" s="63"/>
      <c r="U13253" s="63"/>
      <c r="V13253" s="63"/>
      <c r="W13253" s="63"/>
      <c r="X13253" s="63"/>
      <c r="Y13253" s="63"/>
      <c r="Z13253" s="62">
        <v>1814</v>
      </c>
      <c r="AA13253" s="62">
        <v>15065</v>
      </c>
      <c r="AB13253" s="62">
        <v>22.42</v>
      </c>
      <c r="AC13253" s="62">
        <v>32.39</v>
      </c>
    </row>
    <row r="13254" spans="1:29" ht="30" x14ac:dyDescent="0.25">
      <c r="A13254" s="61" t="s">
        <v>188</v>
      </c>
      <c r="B13254" s="61" t="s">
        <v>189</v>
      </c>
      <c r="C13254" s="62">
        <v>2011</v>
      </c>
      <c r="D13254" s="61" t="s">
        <v>511</v>
      </c>
      <c r="E13254" s="62">
        <v>10</v>
      </c>
      <c r="F13254" s="62">
        <v>47590</v>
      </c>
      <c r="G13254" s="62">
        <v>10560</v>
      </c>
      <c r="H13254" s="62">
        <v>88</v>
      </c>
      <c r="I13254" s="62">
        <v>4759</v>
      </c>
      <c r="J13254" s="62">
        <v>44258.7</v>
      </c>
      <c r="K13254" s="62">
        <v>7590.69</v>
      </c>
      <c r="L13254" s="62">
        <v>13968</v>
      </c>
      <c r="M13254" s="62">
        <v>116.4</v>
      </c>
      <c r="N13254" s="62">
        <v>759.07</v>
      </c>
      <c r="O13254" s="62">
        <v>91538.39</v>
      </c>
      <c r="P13254" s="63"/>
      <c r="Q13254" s="63"/>
      <c r="R13254" s="63"/>
      <c r="S13254" s="63"/>
      <c r="T13254" s="63"/>
      <c r="U13254" s="63"/>
      <c r="V13254" s="63"/>
      <c r="W13254" s="63"/>
      <c r="X13254" s="63"/>
      <c r="Y13254" s="63"/>
      <c r="Z13254" s="62">
        <v>687</v>
      </c>
      <c r="AA13254" s="62">
        <v>5341</v>
      </c>
      <c r="AB13254" s="62">
        <v>44.51</v>
      </c>
      <c r="AC13254" s="62">
        <v>68.7</v>
      </c>
    </row>
    <row r="13255" spans="1:29" x14ac:dyDescent="0.25">
      <c r="A13255" s="61" t="s">
        <v>512</v>
      </c>
      <c r="B13255" s="61" t="s">
        <v>513</v>
      </c>
      <c r="C13255" s="62">
        <v>2003</v>
      </c>
      <c r="D13255" s="61" t="s">
        <v>78</v>
      </c>
      <c r="E13255" s="62">
        <v>40</v>
      </c>
      <c r="F13255" s="62">
        <v>160320</v>
      </c>
      <c r="G13255" s="62">
        <v>15725</v>
      </c>
      <c r="H13255" s="62">
        <v>32.76</v>
      </c>
      <c r="I13255" s="62">
        <v>4008</v>
      </c>
      <c r="J13255" s="62">
        <v>149097.60000000001</v>
      </c>
      <c r="K13255" s="62">
        <v>0</v>
      </c>
      <c r="L13255" s="63"/>
      <c r="M13255" s="63"/>
      <c r="N13255" s="63"/>
      <c r="O13255" s="63"/>
      <c r="P13255" s="63"/>
      <c r="Q13255" s="63"/>
      <c r="R13255" s="63"/>
      <c r="S13255" s="63"/>
      <c r="T13255" s="63"/>
      <c r="U13255" s="63"/>
      <c r="V13255" s="63"/>
      <c r="W13255" s="63"/>
      <c r="X13255" s="63"/>
      <c r="Y13255" s="63"/>
      <c r="Z13255" s="62">
        <v>417.08</v>
      </c>
      <c r="AA13255" s="62">
        <v>1968</v>
      </c>
      <c r="AB13255" s="62">
        <v>4.0999999999999996</v>
      </c>
      <c r="AC13255" s="62">
        <v>10.43</v>
      </c>
    </row>
    <row r="13256" spans="1:29" x14ac:dyDescent="0.25">
      <c r="A13256" s="61" t="s">
        <v>354</v>
      </c>
      <c r="B13256" s="61" t="s">
        <v>355</v>
      </c>
      <c r="C13256" s="62">
        <v>2008</v>
      </c>
      <c r="D13256" s="61" t="s">
        <v>75</v>
      </c>
      <c r="E13256" s="62">
        <v>16</v>
      </c>
      <c r="F13256" s="62">
        <v>271</v>
      </c>
      <c r="G13256" s="62">
        <v>186</v>
      </c>
      <c r="H13256" s="62">
        <v>0.97</v>
      </c>
      <c r="I13256" s="62">
        <v>16.940000000000001</v>
      </c>
      <c r="J13256" s="62">
        <v>252.03</v>
      </c>
      <c r="K13256" s="62">
        <v>321.05</v>
      </c>
      <c r="L13256" s="62">
        <v>544</v>
      </c>
      <c r="M13256" s="62">
        <v>2.83</v>
      </c>
      <c r="N13256" s="62">
        <v>20.07</v>
      </c>
      <c r="O13256" s="62">
        <v>3871.61</v>
      </c>
      <c r="P13256" s="63"/>
      <c r="Q13256" s="63"/>
      <c r="R13256" s="63"/>
      <c r="S13256" s="63"/>
      <c r="T13256" s="63"/>
      <c r="U13256" s="63"/>
      <c r="V13256" s="63"/>
      <c r="W13256" s="63"/>
      <c r="X13256" s="63"/>
      <c r="Y13256" s="63"/>
      <c r="Z13256" s="62">
        <v>150525</v>
      </c>
      <c r="AA13256" s="62">
        <v>3398</v>
      </c>
      <c r="AB13256" s="62">
        <v>17.7</v>
      </c>
      <c r="AC13256" s="62">
        <v>9407.81</v>
      </c>
    </row>
    <row r="13257" spans="1:29" x14ac:dyDescent="0.25">
      <c r="A13257" s="61" t="s">
        <v>354</v>
      </c>
      <c r="B13257" s="61" t="s">
        <v>355</v>
      </c>
      <c r="C13257" s="62">
        <v>2011</v>
      </c>
      <c r="D13257" s="61" t="s">
        <v>72</v>
      </c>
      <c r="E13257" s="62">
        <v>28</v>
      </c>
      <c r="F13257" s="62">
        <v>67427</v>
      </c>
      <c r="G13257" s="62">
        <v>11646</v>
      </c>
      <c r="H13257" s="62">
        <v>34.659999999999997</v>
      </c>
      <c r="I13257" s="62">
        <v>2408.11</v>
      </c>
      <c r="J13257" s="62">
        <v>62707.11</v>
      </c>
      <c r="K13257" s="62">
        <v>6921.44</v>
      </c>
      <c r="L13257" s="62">
        <v>11963</v>
      </c>
      <c r="M13257" s="62">
        <v>35.6</v>
      </c>
      <c r="N13257" s="62">
        <v>247.19</v>
      </c>
      <c r="O13257" s="62">
        <v>83467.67</v>
      </c>
      <c r="P13257" s="63"/>
      <c r="Q13257" s="63"/>
      <c r="R13257" s="63"/>
      <c r="S13257" s="63"/>
      <c r="T13257" s="63"/>
      <c r="U13257" s="63"/>
      <c r="V13257" s="63"/>
      <c r="W13257" s="63"/>
      <c r="X13257" s="63"/>
      <c r="Y13257" s="63"/>
      <c r="Z13257" s="62">
        <v>128543</v>
      </c>
      <c r="AA13257" s="62">
        <v>3381</v>
      </c>
      <c r="AB13257" s="62">
        <v>10.06</v>
      </c>
      <c r="AC13257" s="62">
        <v>4590.82</v>
      </c>
    </row>
    <row r="13258" spans="1:29" ht="30" x14ac:dyDescent="0.25">
      <c r="A13258" s="61" t="s">
        <v>87</v>
      </c>
      <c r="B13258" s="61" t="s">
        <v>88</v>
      </c>
      <c r="C13258" s="62">
        <v>2012</v>
      </c>
      <c r="D13258" s="61" t="s">
        <v>75</v>
      </c>
      <c r="E13258" s="62">
        <v>10</v>
      </c>
      <c r="F13258" s="63"/>
      <c r="G13258" s="63"/>
      <c r="H13258" s="63"/>
      <c r="I13258" s="63"/>
      <c r="J13258" s="63"/>
      <c r="K13258" s="62">
        <v>8251.2099999999991</v>
      </c>
      <c r="L13258" s="62">
        <v>6468</v>
      </c>
      <c r="M13258" s="62">
        <v>53.9</v>
      </c>
      <c r="N13258" s="62">
        <v>825.12</v>
      </c>
      <c r="O13258" s="62">
        <v>99503.85</v>
      </c>
      <c r="P13258" s="63"/>
      <c r="Q13258" s="63"/>
      <c r="R13258" s="63"/>
      <c r="S13258" s="63"/>
      <c r="T13258" s="63"/>
      <c r="U13258" s="63"/>
      <c r="V13258" s="63"/>
      <c r="W13258" s="63"/>
      <c r="X13258" s="63"/>
      <c r="Y13258" s="63"/>
      <c r="Z13258" s="62">
        <v>67650</v>
      </c>
      <c r="AA13258" s="62">
        <v>8146</v>
      </c>
      <c r="AB13258" s="62">
        <v>67.88</v>
      </c>
      <c r="AC13258" s="62">
        <v>6765</v>
      </c>
    </row>
    <row r="13259" spans="1:29" ht="30" x14ac:dyDescent="0.25">
      <c r="A13259" s="61" t="s">
        <v>224</v>
      </c>
      <c r="B13259" s="61" t="s">
        <v>225</v>
      </c>
      <c r="C13259" s="62">
        <v>2015</v>
      </c>
      <c r="D13259" s="61" t="s">
        <v>89</v>
      </c>
      <c r="E13259" s="62">
        <v>50</v>
      </c>
      <c r="F13259" s="62">
        <v>191600</v>
      </c>
      <c r="G13259" s="62">
        <v>19529</v>
      </c>
      <c r="H13259" s="62">
        <v>32.549999999999997</v>
      </c>
      <c r="I13259" s="62">
        <v>3832</v>
      </c>
      <c r="J13259" s="62">
        <v>178188</v>
      </c>
      <c r="K13259" s="62">
        <v>16723.57</v>
      </c>
      <c r="L13259" s="62">
        <v>23888</v>
      </c>
      <c r="M13259" s="62">
        <v>39.81</v>
      </c>
      <c r="N13259" s="62">
        <v>334.47</v>
      </c>
      <c r="O13259" s="62">
        <v>201674.54</v>
      </c>
      <c r="P13259" s="63"/>
      <c r="Q13259" s="63"/>
      <c r="R13259" s="63"/>
      <c r="S13259" s="63"/>
      <c r="T13259" s="63"/>
      <c r="U13259" s="63"/>
      <c r="V13259" s="63"/>
      <c r="W13259" s="63"/>
      <c r="X13259" s="63"/>
      <c r="Y13259" s="63"/>
      <c r="Z13259" s="62">
        <v>786.04</v>
      </c>
      <c r="AA13259" s="62">
        <v>8897</v>
      </c>
      <c r="AB13259" s="62">
        <v>14.83</v>
      </c>
      <c r="AC13259" s="62">
        <v>15.72</v>
      </c>
    </row>
    <row r="13260" spans="1:29" x14ac:dyDescent="0.25">
      <c r="A13260" s="61" t="s">
        <v>126</v>
      </c>
      <c r="B13260" s="61" t="s">
        <v>127</v>
      </c>
      <c r="C13260" s="62">
        <v>2013</v>
      </c>
      <c r="D13260" s="61" t="s">
        <v>468</v>
      </c>
      <c r="E13260" s="62">
        <v>85</v>
      </c>
      <c r="F13260" s="62">
        <v>343326</v>
      </c>
      <c r="G13260" s="62">
        <v>57876</v>
      </c>
      <c r="H13260" s="62">
        <v>56.74</v>
      </c>
      <c r="I13260" s="62">
        <v>4039.13</v>
      </c>
      <c r="J13260" s="62">
        <v>319293.18</v>
      </c>
      <c r="K13260" s="62">
        <v>60656.639999999999</v>
      </c>
      <c r="L13260" s="62">
        <v>85617</v>
      </c>
      <c r="M13260" s="62">
        <v>83.94</v>
      </c>
      <c r="N13260" s="62">
        <v>713.61</v>
      </c>
      <c r="O13260" s="62">
        <v>731476.67</v>
      </c>
      <c r="P13260" s="63"/>
      <c r="Q13260" s="63"/>
      <c r="R13260" s="63"/>
      <c r="S13260" s="63"/>
      <c r="T13260" s="63"/>
      <c r="U13260" s="63"/>
      <c r="V13260" s="63"/>
      <c r="W13260" s="63"/>
      <c r="X13260" s="63"/>
      <c r="Y13260" s="63"/>
      <c r="Z13260" s="62">
        <v>3178</v>
      </c>
      <c r="AA13260" s="62">
        <v>24538</v>
      </c>
      <c r="AB13260" s="62">
        <v>24.06</v>
      </c>
      <c r="AC13260" s="62">
        <v>37.39</v>
      </c>
    </row>
    <row r="13261" spans="1:29" x14ac:dyDescent="0.25">
      <c r="A13261" s="61" t="s">
        <v>564</v>
      </c>
      <c r="B13261" s="61" t="s">
        <v>565</v>
      </c>
      <c r="C13261" s="62">
        <v>2015</v>
      </c>
      <c r="D13261" s="61" t="s">
        <v>78</v>
      </c>
      <c r="E13261" s="62">
        <v>84</v>
      </c>
      <c r="F13261" s="62">
        <v>830137</v>
      </c>
      <c r="G13261" s="62">
        <v>111875</v>
      </c>
      <c r="H13261" s="62">
        <v>110.99</v>
      </c>
      <c r="I13261" s="62">
        <v>9882.58</v>
      </c>
      <c r="J13261" s="62">
        <v>772027.41</v>
      </c>
      <c r="K13261" s="62">
        <v>3238.6</v>
      </c>
      <c r="L13261" s="62">
        <v>3978</v>
      </c>
      <c r="M13261" s="62">
        <v>3.95</v>
      </c>
      <c r="N13261" s="62">
        <v>38.549999999999997</v>
      </c>
      <c r="O13261" s="62">
        <v>39055.29</v>
      </c>
      <c r="P13261" s="63"/>
      <c r="Q13261" s="63"/>
      <c r="R13261" s="63"/>
      <c r="S13261" s="63"/>
      <c r="T13261" s="63"/>
      <c r="U13261" s="63"/>
      <c r="V13261" s="63"/>
      <c r="W13261" s="63"/>
      <c r="X13261" s="63"/>
      <c r="Y13261" s="63"/>
      <c r="Z13261" s="62">
        <v>2937.37</v>
      </c>
      <c r="AA13261" s="62">
        <v>11755</v>
      </c>
      <c r="AB13261" s="62">
        <v>11.66</v>
      </c>
      <c r="AC13261" s="62">
        <v>34.97</v>
      </c>
    </row>
    <row r="13262" spans="1:29" x14ac:dyDescent="0.25">
      <c r="A13262" s="61" t="s">
        <v>369</v>
      </c>
      <c r="B13262" s="61" t="s">
        <v>370</v>
      </c>
      <c r="C13262" s="62">
        <v>2011</v>
      </c>
      <c r="D13262" s="61" t="s">
        <v>75</v>
      </c>
      <c r="E13262" s="62">
        <v>19</v>
      </c>
      <c r="F13262" s="62">
        <v>10286</v>
      </c>
      <c r="G13262" s="62">
        <v>2420</v>
      </c>
      <c r="H13262" s="62">
        <v>10.61</v>
      </c>
      <c r="I13262" s="62">
        <v>541.37</v>
      </c>
      <c r="J13262" s="62">
        <v>9565.98</v>
      </c>
      <c r="K13262" s="62">
        <v>12316</v>
      </c>
      <c r="L13262" s="62">
        <v>26420</v>
      </c>
      <c r="M13262" s="62">
        <v>115.88</v>
      </c>
      <c r="N13262" s="63"/>
      <c r="O13262" s="63"/>
      <c r="P13262" s="63"/>
      <c r="Q13262" s="63"/>
      <c r="R13262" s="63"/>
      <c r="S13262" s="63"/>
      <c r="T13262" s="63"/>
      <c r="U13262" s="63"/>
      <c r="V13262" s="63"/>
      <c r="W13262" s="63"/>
      <c r="X13262" s="63"/>
      <c r="Y13262" s="63"/>
      <c r="Z13262" s="62">
        <v>1324.91</v>
      </c>
      <c r="AA13262" s="62">
        <v>5715</v>
      </c>
      <c r="AB13262" s="62">
        <v>25.07</v>
      </c>
      <c r="AC13262" s="62">
        <v>69.73</v>
      </c>
    </row>
    <row r="13263" spans="1:29" ht="30" x14ac:dyDescent="0.25">
      <c r="A13263" s="61" t="s">
        <v>218</v>
      </c>
      <c r="B13263" s="61" t="s">
        <v>219</v>
      </c>
      <c r="C13263" s="62">
        <v>2013</v>
      </c>
      <c r="D13263" s="61" t="s">
        <v>75</v>
      </c>
      <c r="E13263" s="62">
        <v>8</v>
      </c>
      <c r="F13263" s="62">
        <v>3452</v>
      </c>
      <c r="G13263" s="62">
        <v>668</v>
      </c>
      <c r="H13263" s="62">
        <v>6.96</v>
      </c>
      <c r="I13263" s="62">
        <v>431.5</v>
      </c>
      <c r="J13263" s="62">
        <v>3210.36</v>
      </c>
      <c r="K13263" s="62">
        <v>0</v>
      </c>
      <c r="L13263" s="63"/>
      <c r="M13263" s="63"/>
      <c r="N13263" s="63"/>
      <c r="O13263" s="63"/>
      <c r="P13263" s="63"/>
      <c r="Q13263" s="63"/>
      <c r="R13263" s="63"/>
      <c r="S13263" s="63"/>
      <c r="T13263" s="63"/>
      <c r="U13263" s="63"/>
      <c r="V13263" s="63"/>
      <c r="W13263" s="63"/>
      <c r="X13263" s="63"/>
      <c r="Y13263" s="63"/>
      <c r="Z13263" s="62">
        <v>49249</v>
      </c>
      <c r="AA13263" s="62">
        <v>10898</v>
      </c>
      <c r="AB13263" s="62">
        <v>113.52</v>
      </c>
      <c r="AC13263" s="62">
        <v>6156.13</v>
      </c>
    </row>
    <row r="13264" spans="1:29" ht="30" x14ac:dyDescent="0.25">
      <c r="A13264" s="61" t="s">
        <v>216</v>
      </c>
      <c r="B13264" s="61" t="s">
        <v>217</v>
      </c>
      <c r="C13264" s="62">
        <v>2007</v>
      </c>
      <c r="D13264" s="61" t="s">
        <v>135</v>
      </c>
      <c r="E13264" s="62">
        <v>114</v>
      </c>
      <c r="F13264" s="62">
        <v>830161</v>
      </c>
      <c r="G13264" s="62">
        <v>134508</v>
      </c>
      <c r="H13264" s="62">
        <v>98.32</v>
      </c>
      <c r="I13264" s="62">
        <v>7282.11</v>
      </c>
      <c r="J13264" s="62">
        <v>772049.73</v>
      </c>
      <c r="K13264" s="62">
        <v>117152.28</v>
      </c>
      <c r="L13264" s="62">
        <v>158275</v>
      </c>
      <c r="M13264" s="62">
        <v>115.7</v>
      </c>
      <c r="N13264" s="62">
        <v>1027.6500000000001</v>
      </c>
      <c r="O13264" s="62">
        <v>1412774.48</v>
      </c>
      <c r="P13264" s="63"/>
      <c r="Q13264" s="63"/>
      <c r="R13264" s="63"/>
      <c r="S13264" s="63"/>
      <c r="T13264" s="63"/>
      <c r="U13264" s="63"/>
      <c r="V13264" s="63"/>
      <c r="W13264" s="63"/>
      <c r="X13264" s="63"/>
      <c r="Y13264" s="63"/>
      <c r="Z13264" s="62">
        <v>13680</v>
      </c>
      <c r="AA13264" s="62">
        <v>130494</v>
      </c>
      <c r="AB13264" s="62">
        <v>95.39</v>
      </c>
      <c r="AC13264" s="62">
        <v>120</v>
      </c>
    </row>
    <row r="13265" spans="1:29" x14ac:dyDescent="0.25">
      <c r="A13265" s="61" t="s">
        <v>514</v>
      </c>
      <c r="B13265" s="61" t="s">
        <v>515</v>
      </c>
      <c r="C13265" s="62">
        <v>2009</v>
      </c>
      <c r="D13265" s="61" t="s">
        <v>78</v>
      </c>
      <c r="E13265" s="62">
        <v>40</v>
      </c>
      <c r="F13265" s="62">
        <v>442330</v>
      </c>
      <c r="G13265" s="62">
        <v>68161</v>
      </c>
      <c r="H13265" s="62">
        <v>142</v>
      </c>
      <c r="I13265" s="62">
        <v>11058.25</v>
      </c>
      <c r="J13265" s="62">
        <v>411366.9</v>
      </c>
      <c r="K13265" s="62">
        <v>0</v>
      </c>
      <c r="L13265" s="63"/>
      <c r="M13265" s="63"/>
      <c r="N13265" s="63"/>
      <c r="O13265" s="63"/>
      <c r="P13265" s="63"/>
      <c r="Q13265" s="63"/>
      <c r="R13265" s="63"/>
      <c r="S13265" s="63"/>
      <c r="T13265" s="63"/>
      <c r="U13265" s="63"/>
      <c r="V13265" s="63"/>
      <c r="W13265" s="63"/>
      <c r="X13265" s="63"/>
      <c r="Y13265" s="63"/>
      <c r="Z13265" s="62">
        <v>1248240</v>
      </c>
      <c r="AA13265" s="62">
        <v>138270</v>
      </c>
      <c r="AB13265" s="62">
        <v>288.06</v>
      </c>
      <c r="AC13265" s="62">
        <v>31206</v>
      </c>
    </row>
    <row r="13266" spans="1:29" ht="30" x14ac:dyDescent="0.25">
      <c r="A13266" s="61" t="s">
        <v>528</v>
      </c>
      <c r="B13266" s="61" t="s">
        <v>529</v>
      </c>
      <c r="C13266" s="62">
        <v>2012</v>
      </c>
      <c r="D13266" s="61" t="s">
        <v>75</v>
      </c>
      <c r="E13266" s="62">
        <v>15</v>
      </c>
      <c r="F13266" s="62">
        <v>4552</v>
      </c>
      <c r="G13266" s="62">
        <v>1066</v>
      </c>
      <c r="H13266" s="62">
        <v>5.92</v>
      </c>
      <c r="I13266" s="62">
        <v>303.47000000000003</v>
      </c>
      <c r="J13266" s="62">
        <v>4233.3599999999997</v>
      </c>
      <c r="K13266" s="62">
        <v>0</v>
      </c>
      <c r="L13266" s="63"/>
      <c r="M13266" s="63"/>
      <c r="N13266" s="63"/>
      <c r="O13266" s="63"/>
      <c r="P13266" s="63"/>
      <c r="Q13266" s="63"/>
      <c r="R13266" s="63"/>
      <c r="S13266" s="63"/>
      <c r="T13266" s="63"/>
      <c r="U13266" s="63"/>
      <c r="V13266" s="63"/>
      <c r="W13266" s="63"/>
      <c r="X13266" s="63"/>
      <c r="Y13266" s="63"/>
      <c r="Z13266" s="62">
        <v>5702.83</v>
      </c>
      <c r="AA13266" s="62">
        <v>28672</v>
      </c>
      <c r="AB13266" s="62">
        <v>159.29</v>
      </c>
      <c r="AC13266" s="62">
        <v>380.19</v>
      </c>
    </row>
    <row r="13267" spans="1:29" ht="30" x14ac:dyDescent="0.25">
      <c r="A13267" s="61" t="s">
        <v>237</v>
      </c>
      <c r="B13267" s="61" t="s">
        <v>238</v>
      </c>
      <c r="C13267" s="62">
        <v>2008</v>
      </c>
      <c r="D13267" s="61" t="s">
        <v>301</v>
      </c>
      <c r="E13267" s="62">
        <v>19</v>
      </c>
      <c r="F13267" s="62">
        <v>99876</v>
      </c>
      <c r="G13267" s="62">
        <v>18880</v>
      </c>
      <c r="H13267" s="62">
        <v>82.81</v>
      </c>
      <c r="I13267" s="62">
        <v>5256.63</v>
      </c>
      <c r="J13267" s="62">
        <v>92884.68</v>
      </c>
      <c r="K13267" s="62">
        <v>6881.67</v>
      </c>
      <c r="L13267" s="62">
        <v>8355</v>
      </c>
      <c r="M13267" s="62">
        <v>36.64</v>
      </c>
      <c r="N13267" s="62">
        <v>362.19</v>
      </c>
      <c r="O13267" s="62">
        <v>82988.100000000006</v>
      </c>
      <c r="P13267" s="63"/>
      <c r="Q13267" s="63"/>
      <c r="R13267" s="63"/>
      <c r="S13267" s="63"/>
      <c r="T13267" s="63"/>
      <c r="U13267" s="63"/>
      <c r="V13267" s="63"/>
      <c r="W13267" s="63"/>
      <c r="X13267" s="63"/>
      <c r="Y13267" s="63"/>
      <c r="Z13267" s="62">
        <v>55200</v>
      </c>
      <c r="AA13267" s="62">
        <v>2433</v>
      </c>
      <c r="AB13267" s="62">
        <v>10.67</v>
      </c>
      <c r="AC13267" s="62">
        <v>2905.26</v>
      </c>
    </row>
    <row r="13268" spans="1:29" x14ac:dyDescent="0.25">
      <c r="A13268" s="61" t="s">
        <v>84</v>
      </c>
      <c r="B13268" s="61" t="s">
        <v>85</v>
      </c>
      <c r="C13268" s="62">
        <v>2004</v>
      </c>
      <c r="D13268" s="61" t="s">
        <v>99</v>
      </c>
      <c r="E13268" s="62">
        <v>80</v>
      </c>
      <c r="F13268" s="63"/>
      <c r="G13268" s="63"/>
      <c r="H13268" s="63"/>
      <c r="I13268" s="63"/>
      <c r="J13268" s="63"/>
      <c r="K13268" s="62">
        <v>0</v>
      </c>
      <c r="L13268" s="63"/>
      <c r="M13268" s="63"/>
      <c r="N13268" s="63"/>
      <c r="O13268" s="63"/>
      <c r="P13268" s="63"/>
      <c r="Q13268" s="63"/>
      <c r="R13268" s="63"/>
      <c r="S13268" s="63"/>
      <c r="T13268" s="63"/>
      <c r="U13268" s="63"/>
      <c r="V13268" s="63"/>
      <c r="W13268" s="63"/>
      <c r="X13268" s="63"/>
      <c r="Y13268" s="63"/>
      <c r="Z13268" s="62">
        <v>0</v>
      </c>
      <c r="AA13268" s="63"/>
      <c r="AB13268" s="63"/>
      <c r="AC13268" s="62">
        <v>0</v>
      </c>
    </row>
    <row r="13269" spans="1:29" ht="30" x14ac:dyDescent="0.25">
      <c r="A13269" s="61" t="s">
        <v>342</v>
      </c>
      <c r="B13269" s="61" t="s">
        <v>343</v>
      </c>
      <c r="C13269" s="62">
        <v>2014</v>
      </c>
      <c r="D13269" s="61" t="s">
        <v>78</v>
      </c>
      <c r="E13269" s="62">
        <v>77</v>
      </c>
      <c r="F13269" s="62">
        <v>600000</v>
      </c>
      <c r="G13269" s="62">
        <v>92943</v>
      </c>
      <c r="H13269" s="62">
        <v>100.59</v>
      </c>
      <c r="I13269" s="62">
        <v>7792.21</v>
      </c>
      <c r="J13269" s="62">
        <v>558000</v>
      </c>
      <c r="K13269" s="62">
        <v>0</v>
      </c>
      <c r="L13269" s="63"/>
      <c r="M13269" s="63"/>
      <c r="N13269" s="63"/>
      <c r="O13269" s="63"/>
      <c r="P13269" s="63"/>
      <c r="Q13269" s="63"/>
      <c r="R13269" s="63"/>
      <c r="S13269" s="63"/>
      <c r="T13269" s="63"/>
      <c r="U13269" s="63"/>
      <c r="V13269" s="63"/>
      <c r="W13269" s="63"/>
      <c r="X13269" s="63"/>
      <c r="Y13269" s="63"/>
      <c r="Z13269" s="62">
        <v>78800</v>
      </c>
      <c r="AA13269" s="62">
        <v>10910</v>
      </c>
      <c r="AB13269" s="62">
        <v>11.81</v>
      </c>
      <c r="AC13269" s="62">
        <v>1023.38</v>
      </c>
    </row>
    <row r="13270" spans="1:29" x14ac:dyDescent="0.25">
      <c r="A13270" s="61" t="s">
        <v>281</v>
      </c>
      <c r="B13270" s="61" t="s">
        <v>282</v>
      </c>
      <c r="C13270" s="62">
        <v>2010</v>
      </c>
      <c r="D13270" s="61" t="s">
        <v>78</v>
      </c>
      <c r="E13270" s="62">
        <v>40</v>
      </c>
      <c r="F13270" s="62">
        <v>344190</v>
      </c>
      <c r="G13270" s="62">
        <v>52624</v>
      </c>
      <c r="H13270" s="62">
        <v>109.63</v>
      </c>
      <c r="I13270" s="62">
        <v>8604.75</v>
      </c>
      <c r="J13270" s="62">
        <v>320096.7</v>
      </c>
      <c r="K13270" s="62">
        <v>0</v>
      </c>
      <c r="L13270" s="63"/>
      <c r="M13270" s="63"/>
      <c r="N13270" s="63"/>
      <c r="O13270" s="63"/>
      <c r="P13270" s="63"/>
      <c r="Q13270" s="63"/>
      <c r="R13270" s="63"/>
      <c r="S13270" s="63"/>
      <c r="T13270" s="63"/>
      <c r="U13270" s="63"/>
      <c r="V13270" s="63"/>
      <c r="W13270" s="63"/>
      <c r="X13270" s="63"/>
      <c r="Y13270" s="63"/>
      <c r="Z13270" s="62">
        <v>155300</v>
      </c>
      <c r="AA13270" s="62">
        <v>20492</v>
      </c>
      <c r="AB13270" s="62">
        <v>42.69</v>
      </c>
      <c r="AC13270" s="62">
        <v>3882.5</v>
      </c>
    </row>
    <row r="13271" spans="1:29" x14ac:dyDescent="0.25">
      <c r="A13271" s="61" t="s">
        <v>161</v>
      </c>
      <c r="B13271" s="61" t="s">
        <v>162</v>
      </c>
      <c r="C13271" s="62">
        <v>2014</v>
      </c>
      <c r="D13271" s="61" t="s">
        <v>72</v>
      </c>
      <c r="E13271" s="62">
        <v>10</v>
      </c>
      <c r="F13271" s="62">
        <v>40394</v>
      </c>
      <c r="G13271" s="62">
        <v>6629</v>
      </c>
      <c r="H13271" s="62">
        <v>55.24</v>
      </c>
      <c r="I13271" s="62">
        <v>4039.4</v>
      </c>
      <c r="J13271" s="62">
        <v>37566.42</v>
      </c>
      <c r="K13271" s="62">
        <v>0</v>
      </c>
      <c r="L13271" s="62">
        <v>4129</v>
      </c>
      <c r="M13271" s="62">
        <v>34.409999999999997</v>
      </c>
      <c r="N13271" s="63"/>
      <c r="O13271" s="63"/>
      <c r="P13271" s="63"/>
      <c r="Q13271" s="63"/>
      <c r="R13271" s="63"/>
      <c r="S13271" s="63"/>
      <c r="T13271" s="63"/>
      <c r="U13271" s="63"/>
      <c r="V13271" s="63"/>
      <c r="W13271" s="63"/>
      <c r="X13271" s="63"/>
      <c r="Y13271" s="63"/>
      <c r="Z13271" s="62">
        <v>0</v>
      </c>
      <c r="AA13271" s="62">
        <v>6334</v>
      </c>
      <c r="AB13271" s="62">
        <v>52.78</v>
      </c>
      <c r="AC13271" s="62">
        <v>0</v>
      </c>
    </row>
    <row r="13272" spans="1:29" x14ac:dyDescent="0.25">
      <c r="A13272" s="61" t="s">
        <v>383</v>
      </c>
      <c r="B13272" s="61" t="s">
        <v>384</v>
      </c>
      <c r="C13272" s="62">
        <v>2015</v>
      </c>
      <c r="D13272" s="61" t="s">
        <v>94</v>
      </c>
      <c r="E13272" s="62">
        <v>10</v>
      </c>
      <c r="F13272" s="62">
        <v>2820</v>
      </c>
      <c r="G13272" s="62">
        <v>795</v>
      </c>
      <c r="H13272" s="62">
        <v>6.63</v>
      </c>
      <c r="I13272" s="62">
        <v>282</v>
      </c>
      <c r="J13272" s="62">
        <v>2622.6</v>
      </c>
      <c r="K13272" s="62">
        <v>6</v>
      </c>
      <c r="L13272" s="62">
        <v>19</v>
      </c>
      <c r="M13272" s="62">
        <v>0.16</v>
      </c>
      <c r="N13272" s="63"/>
      <c r="O13272" s="63"/>
      <c r="P13272" s="63"/>
      <c r="Q13272" s="63"/>
      <c r="R13272" s="63"/>
      <c r="S13272" s="63"/>
      <c r="T13272" s="63"/>
      <c r="U13272" s="63"/>
      <c r="V13272" s="63"/>
      <c r="W13272" s="63"/>
      <c r="X13272" s="63"/>
      <c r="Y13272" s="63"/>
      <c r="Z13272" s="62">
        <v>1407.66</v>
      </c>
      <c r="AA13272" s="62">
        <v>3311</v>
      </c>
      <c r="AB13272" s="62">
        <v>27.59</v>
      </c>
      <c r="AC13272" s="62">
        <v>140.77000000000001</v>
      </c>
    </row>
    <row r="13273" spans="1:29" x14ac:dyDescent="0.25">
      <c r="A13273" s="61" t="s">
        <v>130</v>
      </c>
      <c r="B13273" s="61" t="s">
        <v>131</v>
      </c>
      <c r="C13273" s="62">
        <v>2016</v>
      </c>
      <c r="D13273" s="61" t="s">
        <v>301</v>
      </c>
      <c r="E13273" s="62">
        <v>78</v>
      </c>
      <c r="F13273" s="62">
        <v>609540</v>
      </c>
      <c r="G13273" s="62">
        <v>75101</v>
      </c>
      <c r="H13273" s="62">
        <v>80.239999999999995</v>
      </c>
      <c r="I13273" s="62">
        <v>7814.62</v>
      </c>
      <c r="J13273" s="62">
        <v>566872.19999999995</v>
      </c>
      <c r="K13273" s="62">
        <v>41818.620000000003</v>
      </c>
      <c r="L13273" s="62">
        <v>38373</v>
      </c>
      <c r="M13273" s="62">
        <v>41</v>
      </c>
      <c r="N13273" s="62">
        <v>536.14</v>
      </c>
      <c r="O13273" s="62">
        <v>504303.32</v>
      </c>
      <c r="P13273" s="63"/>
      <c r="Q13273" s="63"/>
      <c r="R13273" s="63"/>
      <c r="S13273" s="63"/>
      <c r="T13273" s="63"/>
      <c r="U13273" s="63"/>
      <c r="V13273" s="63"/>
      <c r="W13273" s="63"/>
      <c r="X13273" s="63"/>
      <c r="Y13273" s="63"/>
      <c r="Z13273" s="62">
        <v>2827</v>
      </c>
      <c r="AA13273" s="62">
        <v>22679</v>
      </c>
      <c r="AB13273" s="62">
        <v>24.23</v>
      </c>
      <c r="AC13273" s="62">
        <v>36.24</v>
      </c>
    </row>
    <row r="13274" spans="1:29" ht="30" x14ac:dyDescent="0.25">
      <c r="A13274" s="61" t="s">
        <v>387</v>
      </c>
      <c r="B13274" s="61" t="s">
        <v>388</v>
      </c>
      <c r="C13274" s="62">
        <v>2012</v>
      </c>
      <c r="D13274" s="61" t="s">
        <v>99</v>
      </c>
      <c r="E13274" s="62">
        <v>25</v>
      </c>
      <c r="F13274" s="62">
        <v>83371</v>
      </c>
      <c r="G13274" s="62">
        <v>12409</v>
      </c>
      <c r="H13274" s="62">
        <v>41.36</v>
      </c>
      <c r="I13274" s="62">
        <v>3334.84</v>
      </c>
      <c r="J13274" s="62">
        <v>77535.03</v>
      </c>
      <c r="K13274" s="62">
        <v>8102</v>
      </c>
      <c r="L13274" s="62">
        <v>12204</v>
      </c>
      <c r="M13274" s="62">
        <v>40.68</v>
      </c>
      <c r="N13274" s="63"/>
      <c r="O13274" s="63"/>
      <c r="P13274" s="63"/>
      <c r="Q13274" s="63"/>
      <c r="R13274" s="63"/>
      <c r="S13274" s="63"/>
      <c r="T13274" s="63"/>
      <c r="U13274" s="63"/>
      <c r="V13274" s="63"/>
      <c r="W13274" s="63"/>
      <c r="X13274" s="63"/>
      <c r="Y13274" s="63"/>
      <c r="Z13274" s="62">
        <v>106.94</v>
      </c>
      <c r="AA13274" s="62">
        <v>5231</v>
      </c>
      <c r="AB13274" s="62">
        <v>17.440000000000001</v>
      </c>
      <c r="AC13274" s="62">
        <v>4.28</v>
      </c>
    </row>
    <row r="13275" spans="1:29" ht="30" x14ac:dyDescent="0.25">
      <c r="A13275" s="61" t="s">
        <v>480</v>
      </c>
      <c r="B13275" s="61" t="s">
        <v>481</v>
      </c>
      <c r="C13275" s="62">
        <v>2009</v>
      </c>
      <c r="D13275" s="61" t="s">
        <v>78</v>
      </c>
      <c r="E13275" s="62">
        <v>40</v>
      </c>
      <c r="F13275" s="62">
        <v>260111</v>
      </c>
      <c r="G13275" s="62">
        <v>50759</v>
      </c>
      <c r="H13275" s="62">
        <v>105.75</v>
      </c>
      <c r="I13275" s="62">
        <v>6502.78</v>
      </c>
      <c r="J13275" s="62">
        <v>241903.23</v>
      </c>
      <c r="K13275" s="62">
        <v>0</v>
      </c>
      <c r="L13275" s="63"/>
      <c r="M13275" s="63"/>
      <c r="N13275" s="63"/>
      <c r="O13275" s="63"/>
      <c r="P13275" s="63"/>
      <c r="Q13275" s="63"/>
      <c r="R13275" s="63"/>
      <c r="S13275" s="63"/>
      <c r="T13275" s="63"/>
      <c r="U13275" s="63"/>
      <c r="V13275" s="63"/>
      <c r="W13275" s="63"/>
      <c r="X13275" s="63"/>
      <c r="Y13275" s="63"/>
      <c r="Z13275" s="62">
        <v>79770.67</v>
      </c>
      <c r="AA13275" s="62">
        <v>13970</v>
      </c>
      <c r="AB13275" s="62">
        <v>29.1</v>
      </c>
      <c r="AC13275" s="62">
        <v>1994.27</v>
      </c>
    </row>
    <row r="13276" spans="1:29" ht="30" x14ac:dyDescent="0.25">
      <c r="A13276" s="61" t="s">
        <v>188</v>
      </c>
      <c r="B13276" s="61" t="s">
        <v>189</v>
      </c>
      <c r="C13276" s="62">
        <v>2008</v>
      </c>
      <c r="D13276" s="61" t="s">
        <v>89</v>
      </c>
      <c r="E13276" s="62">
        <v>112</v>
      </c>
      <c r="F13276" s="62">
        <v>289320</v>
      </c>
      <c r="G13276" s="62">
        <v>50543</v>
      </c>
      <c r="H13276" s="62">
        <v>37.61</v>
      </c>
      <c r="I13276" s="62">
        <v>2583.21</v>
      </c>
      <c r="J13276" s="62">
        <v>269067.59999999998</v>
      </c>
      <c r="K13276" s="62">
        <v>46436.47</v>
      </c>
      <c r="L13276" s="62">
        <v>97670</v>
      </c>
      <c r="M13276" s="62">
        <v>72.67</v>
      </c>
      <c r="N13276" s="63"/>
      <c r="O13276" s="63"/>
      <c r="P13276" s="63"/>
      <c r="Q13276" s="63"/>
      <c r="R13276" s="63"/>
      <c r="S13276" s="63"/>
      <c r="T13276" s="63"/>
      <c r="U13276" s="63"/>
      <c r="V13276" s="63"/>
      <c r="W13276" s="63"/>
      <c r="X13276" s="63"/>
      <c r="Y13276" s="63"/>
      <c r="Z13276" s="62">
        <v>4908</v>
      </c>
      <c r="AA13276" s="62">
        <v>25731</v>
      </c>
      <c r="AB13276" s="62">
        <v>19.149999999999999</v>
      </c>
      <c r="AC13276" s="62">
        <v>43.82</v>
      </c>
    </row>
    <row r="13277" spans="1:29" x14ac:dyDescent="0.25">
      <c r="A13277" s="61" t="s">
        <v>157</v>
      </c>
      <c r="B13277" s="61" t="s">
        <v>158</v>
      </c>
      <c r="C13277" s="62">
        <v>2012</v>
      </c>
      <c r="D13277" s="61" t="s">
        <v>99</v>
      </c>
      <c r="E13277" s="62">
        <v>23</v>
      </c>
      <c r="F13277" s="62">
        <v>90880</v>
      </c>
      <c r="G13277" s="62">
        <v>25192</v>
      </c>
      <c r="H13277" s="62">
        <v>91.28</v>
      </c>
      <c r="I13277" s="62">
        <v>3951.3</v>
      </c>
      <c r="J13277" s="62">
        <v>84518.399999999994</v>
      </c>
      <c r="K13277" s="62">
        <v>4788.55</v>
      </c>
      <c r="L13277" s="62">
        <v>9323</v>
      </c>
      <c r="M13277" s="62">
        <v>33.78</v>
      </c>
      <c r="N13277" s="62">
        <v>208.2</v>
      </c>
      <c r="O13277" s="62">
        <v>57746.62</v>
      </c>
      <c r="P13277" s="63"/>
      <c r="Q13277" s="63"/>
      <c r="R13277" s="63"/>
      <c r="S13277" s="63"/>
      <c r="T13277" s="63"/>
      <c r="U13277" s="63"/>
      <c r="V13277" s="63"/>
      <c r="W13277" s="63"/>
      <c r="X13277" s="63"/>
      <c r="Y13277" s="63"/>
      <c r="Z13277" s="62">
        <v>988.63</v>
      </c>
      <c r="AA13277" s="62">
        <v>4883</v>
      </c>
      <c r="AB13277" s="62">
        <v>17.690000000000001</v>
      </c>
      <c r="AC13277" s="62">
        <v>42.98</v>
      </c>
    </row>
    <row r="13278" spans="1:29" ht="30" x14ac:dyDescent="0.25">
      <c r="A13278" s="61" t="s">
        <v>176</v>
      </c>
      <c r="B13278" s="61" t="s">
        <v>177</v>
      </c>
      <c r="C13278" s="62">
        <v>2014</v>
      </c>
      <c r="D13278" s="61" t="s">
        <v>78</v>
      </c>
      <c r="E13278" s="62">
        <v>31</v>
      </c>
      <c r="F13278" s="62">
        <v>101670</v>
      </c>
      <c r="G13278" s="62">
        <v>15512</v>
      </c>
      <c r="H13278" s="62">
        <v>41.7</v>
      </c>
      <c r="I13278" s="62">
        <v>3279.68</v>
      </c>
      <c r="J13278" s="62">
        <v>94553.1</v>
      </c>
      <c r="K13278" s="62">
        <v>8460.7199999999993</v>
      </c>
      <c r="L13278" s="62">
        <v>19778</v>
      </c>
      <c r="M13278" s="62">
        <v>53.17</v>
      </c>
      <c r="N13278" s="62">
        <v>272.93</v>
      </c>
      <c r="O13278" s="62">
        <v>102030.33</v>
      </c>
      <c r="P13278" s="63"/>
      <c r="Q13278" s="63"/>
      <c r="R13278" s="63"/>
      <c r="S13278" s="63"/>
      <c r="T13278" s="63"/>
      <c r="U13278" s="63"/>
      <c r="V13278" s="63"/>
      <c r="W13278" s="63"/>
      <c r="X13278" s="63"/>
      <c r="Y13278" s="63"/>
      <c r="Z13278" s="62">
        <v>610</v>
      </c>
      <c r="AA13278" s="62">
        <v>4681</v>
      </c>
      <c r="AB13278" s="62">
        <v>12.58</v>
      </c>
      <c r="AC13278" s="62">
        <v>19.68</v>
      </c>
    </row>
    <row r="13279" spans="1:29" x14ac:dyDescent="0.25">
      <c r="A13279" s="61" t="s">
        <v>235</v>
      </c>
      <c r="B13279" s="61" t="s">
        <v>236</v>
      </c>
      <c r="C13279" s="62">
        <v>2017</v>
      </c>
      <c r="D13279" s="61" t="s">
        <v>83</v>
      </c>
      <c r="E13279" s="62">
        <v>1</v>
      </c>
      <c r="F13279" s="63"/>
      <c r="G13279" s="63"/>
      <c r="H13279" s="63"/>
      <c r="I13279" s="63"/>
      <c r="J13279" s="63"/>
      <c r="K13279" s="62">
        <v>0</v>
      </c>
      <c r="L13279" s="63"/>
      <c r="M13279" s="63"/>
      <c r="N13279" s="63"/>
      <c r="O13279" s="63"/>
      <c r="P13279" s="63"/>
      <c r="Q13279" s="63"/>
      <c r="R13279" s="63"/>
      <c r="S13279" s="63"/>
      <c r="T13279" s="63"/>
      <c r="U13279" s="62">
        <v>707</v>
      </c>
      <c r="V13279" s="62">
        <v>1899</v>
      </c>
      <c r="W13279" s="62">
        <v>158.25</v>
      </c>
      <c r="X13279" s="62">
        <v>707</v>
      </c>
      <c r="Y13279" s="62">
        <v>15825.49</v>
      </c>
      <c r="Z13279" s="62">
        <v>13600</v>
      </c>
      <c r="AA13279" s="62">
        <v>729</v>
      </c>
      <c r="AB13279" s="62">
        <v>60.75</v>
      </c>
      <c r="AC13279" s="62">
        <v>13600</v>
      </c>
    </row>
    <row r="13280" spans="1:29" ht="30" x14ac:dyDescent="0.25">
      <c r="A13280" s="61" t="s">
        <v>367</v>
      </c>
      <c r="B13280" s="61" t="s">
        <v>368</v>
      </c>
      <c r="C13280" s="62">
        <v>2012</v>
      </c>
      <c r="D13280" s="61" t="s">
        <v>86</v>
      </c>
      <c r="E13280" s="62">
        <v>40</v>
      </c>
      <c r="F13280" s="62">
        <v>222609</v>
      </c>
      <c r="G13280" s="62">
        <v>33097</v>
      </c>
      <c r="H13280" s="62">
        <v>68.95</v>
      </c>
      <c r="I13280" s="62">
        <v>5565.23</v>
      </c>
      <c r="J13280" s="62">
        <v>207026.37</v>
      </c>
      <c r="K13280" s="62">
        <v>17797.28</v>
      </c>
      <c r="L13280" s="62">
        <v>24161</v>
      </c>
      <c r="M13280" s="62">
        <v>50.34</v>
      </c>
      <c r="N13280" s="62">
        <v>444.93</v>
      </c>
      <c r="O13280" s="62">
        <v>214622.79</v>
      </c>
      <c r="P13280" s="63"/>
      <c r="Q13280" s="63"/>
      <c r="R13280" s="63"/>
      <c r="S13280" s="63"/>
      <c r="T13280" s="63"/>
      <c r="U13280" s="63"/>
      <c r="V13280" s="63"/>
      <c r="W13280" s="63"/>
      <c r="X13280" s="63"/>
      <c r="Y13280" s="63"/>
      <c r="Z13280" s="62">
        <v>247700</v>
      </c>
      <c r="AA13280" s="62">
        <v>21491</v>
      </c>
      <c r="AB13280" s="62">
        <v>44.77</v>
      </c>
      <c r="AC13280" s="62">
        <v>6192.5</v>
      </c>
    </row>
    <row r="13281" spans="1:29" x14ac:dyDescent="0.25">
      <c r="A13281" s="61" t="s">
        <v>70</v>
      </c>
      <c r="B13281" s="61" t="s">
        <v>71</v>
      </c>
      <c r="C13281" s="62">
        <v>2005</v>
      </c>
      <c r="D13281" s="61" t="s">
        <v>99</v>
      </c>
      <c r="E13281" s="62">
        <v>152</v>
      </c>
      <c r="F13281" s="62">
        <v>394600</v>
      </c>
      <c r="G13281" s="62">
        <v>41250</v>
      </c>
      <c r="H13281" s="62">
        <v>22.62</v>
      </c>
      <c r="I13281" s="62">
        <v>2596.0500000000002</v>
      </c>
      <c r="J13281" s="62">
        <v>366978</v>
      </c>
      <c r="K13281" s="62">
        <v>49203</v>
      </c>
      <c r="L13281" s="62">
        <v>47697</v>
      </c>
      <c r="M13281" s="62">
        <v>26.15</v>
      </c>
      <c r="N13281" s="63"/>
      <c r="O13281" s="63"/>
      <c r="P13281" s="63"/>
      <c r="Q13281" s="63"/>
      <c r="R13281" s="63"/>
      <c r="S13281" s="63"/>
      <c r="T13281" s="63"/>
      <c r="U13281" s="63"/>
      <c r="V13281" s="63"/>
      <c r="W13281" s="63"/>
      <c r="X13281" s="63"/>
      <c r="Y13281" s="63"/>
      <c r="Z13281" s="62">
        <v>12720</v>
      </c>
      <c r="AA13281" s="62">
        <v>56952</v>
      </c>
      <c r="AB13281" s="62">
        <v>31.22</v>
      </c>
      <c r="AC13281" s="62">
        <v>83.68</v>
      </c>
    </row>
    <row r="13282" spans="1:29" ht="30" x14ac:dyDescent="0.25">
      <c r="A13282" s="61" t="s">
        <v>227</v>
      </c>
      <c r="B13282" s="61" t="s">
        <v>228</v>
      </c>
      <c r="C13282" s="62">
        <v>2018</v>
      </c>
      <c r="D13282" s="61" t="s">
        <v>75</v>
      </c>
      <c r="E13282" s="62">
        <v>12</v>
      </c>
      <c r="F13282" s="63"/>
      <c r="G13282" s="63"/>
      <c r="H13282" s="63"/>
      <c r="I13282" s="63"/>
      <c r="J13282" s="63"/>
      <c r="K13282" s="62">
        <v>0</v>
      </c>
      <c r="L13282" s="63"/>
      <c r="M13282" s="63"/>
      <c r="N13282" s="63"/>
      <c r="O13282" s="63"/>
      <c r="P13282" s="63"/>
      <c r="Q13282" s="63"/>
      <c r="R13282" s="63"/>
      <c r="S13282" s="63"/>
      <c r="T13282" s="63"/>
      <c r="U13282" s="63"/>
      <c r="V13282" s="63"/>
      <c r="W13282" s="63"/>
      <c r="X13282" s="63"/>
      <c r="Y13282" s="63"/>
      <c r="Z13282" s="62">
        <v>272</v>
      </c>
      <c r="AA13282" s="62">
        <v>2422</v>
      </c>
      <c r="AB13282" s="62">
        <v>16.82</v>
      </c>
      <c r="AC13282" s="62">
        <v>22.67</v>
      </c>
    </row>
    <row r="13283" spans="1:29" ht="45" x14ac:dyDescent="0.25">
      <c r="A13283" s="61" t="s">
        <v>109</v>
      </c>
      <c r="B13283" s="61" t="s">
        <v>110</v>
      </c>
      <c r="C13283" s="62">
        <v>2005</v>
      </c>
      <c r="D13283" s="61" t="s">
        <v>78</v>
      </c>
      <c r="E13283" s="62">
        <v>20</v>
      </c>
      <c r="F13283" s="62">
        <v>182720</v>
      </c>
      <c r="G13283" s="62">
        <v>20304</v>
      </c>
      <c r="H13283" s="62">
        <v>84.6</v>
      </c>
      <c r="I13283" s="62">
        <v>9136</v>
      </c>
      <c r="J13283" s="62">
        <v>169929.60000000001</v>
      </c>
      <c r="K13283" s="62">
        <v>0</v>
      </c>
      <c r="L13283" s="63"/>
      <c r="M13283" s="63"/>
      <c r="N13283" s="63"/>
      <c r="O13283" s="63"/>
      <c r="P13283" s="62">
        <v>2185</v>
      </c>
      <c r="Q13283" s="62">
        <v>3426</v>
      </c>
      <c r="R13283" s="62">
        <v>14.28</v>
      </c>
      <c r="S13283" s="62">
        <v>109</v>
      </c>
      <c r="T13283" s="62">
        <v>27681.77</v>
      </c>
      <c r="U13283" s="63"/>
      <c r="V13283" s="63"/>
      <c r="W13283" s="63"/>
      <c r="X13283" s="63"/>
      <c r="Y13283" s="63"/>
      <c r="Z13283" s="62">
        <v>4170.84</v>
      </c>
      <c r="AA13283" s="62">
        <v>8398</v>
      </c>
      <c r="AB13283" s="62">
        <v>34.99</v>
      </c>
      <c r="AC13283" s="62">
        <v>208.54</v>
      </c>
    </row>
    <row r="13284" spans="1:29" x14ac:dyDescent="0.25">
      <c r="A13284" s="61" t="s">
        <v>534</v>
      </c>
      <c r="B13284" s="61" t="s">
        <v>535</v>
      </c>
      <c r="C13284" s="62">
        <v>2015</v>
      </c>
      <c r="D13284" s="61" t="s">
        <v>78</v>
      </c>
      <c r="E13284" s="62">
        <v>68</v>
      </c>
      <c r="F13284" s="62">
        <v>208584</v>
      </c>
      <c r="G13284" s="62">
        <v>71804</v>
      </c>
      <c r="H13284" s="62">
        <v>88</v>
      </c>
      <c r="I13284" s="62">
        <v>3067.41</v>
      </c>
      <c r="J13284" s="62">
        <v>193983.12</v>
      </c>
      <c r="K13284" s="62">
        <v>6011.64</v>
      </c>
      <c r="L13284" s="62">
        <v>29695</v>
      </c>
      <c r="M13284" s="62">
        <v>36.39</v>
      </c>
      <c r="N13284" s="62">
        <v>88.41</v>
      </c>
      <c r="O13284" s="62">
        <v>72496.160000000003</v>
      </c>
      <c r="P13284" s="63"/>
      <c r="Q13284" s="63"/>
      <c r="R13284" s="63"/>
      <c r="S13284" s="63"/>
      <c r="T13284" s="63"/>
      <c r="U13284" s="63"/>
      <c r="V13284" s="63"/>
      <c r="W13284" s="63"/>
      <c r="X13284" s="63"/>
      <c r="Y13284" s="63"/>
      <c r="Z13284" s="62">
        <v>963.94</v>
      </c>
      <c r="AA13284" s="62">
        <v>16663</v>
      </c>
      <c r="AB13284" s="62">
        <v>20.420000000000002</v>
      </c>
      <c r="AC13284" s="62">
        <v>14.18</v>
      </c>
    </row>
    <row r="13285" spans="1:29" ht="30" x14ac:dyDescent="0.25">
      <c r="A13285" s="61" t="s">
        <v>124</v>
      </c>
      <c r="B13285" s="61" t="s">
        <v>125</v>
      </c>
      <c r="C13285" s="62">
        <v>2009</v>
      </c>
      <c r="D13285" s="61" t="s">
        <v>78</v>
      </c>
      <c r="E13285" s="62">
        <v>38</v>
      </c>
      <c r="F13285" s="62">
        <v>84664</v>
      </c>
      <c r="G13285" s="62">
        <v>12146</v>
      </c>
      <c r="H13285" s="62">
        <v>26.64</v>
      </c>
      <c r="I13285" s="62">
        <v>2228</v>
      </c>
      <c r="J13285" s="62">
        <v>78737.52</v>
      </c>
      <c r="K13285" s="62">
        <v>29535.4</v>
      </c>
      <c r="L13285" s="62">
        <v>37430</v>
      </c>
      <c r="M13285" s="62">
        <v>82.08</v>
      </c>
      <c r="N13285" s="62">
        <v>777.25</v>
      </c>
      <c r="O13285" s="62">
        <v>356176.28</v>
      </c>
      <c r="P13285" s="63"/>
      <c r="Q13285" s="63"/>
      <c r="R13285" s="63"/>
      <c r="S13285" s="63"/>
      <c r="T13285" s="63"/>
      <c r="U13285" s="63"/>
      <c r="V13285" s="63"/>
      <c r="W13285" s="63"/>
      <c r="X13285" s="63"/>
      <c r="Y13285" s="63"/>
      <c r="Z13285" s="62">
        <v>142.37</v>
      </c>
      <c r="AA13285" s="62">
        <v>10657</v>
      </c>
      <c r="AB13285" s="62">
        <v>23.37</v>
      </c>
      <c r="AC13285" s="62">
        <v>3.75</v>
      </c>
    </row>
    <row r="13286" spans="1:29" ht="30" x14ac:dyDescent="0.25">
      <c r="A13286" s="61" t="s">
        <v>188</v>
      </c>
      <c r="B13286" s="61" t="s">
        <v>189</v>
      </c>
      <c r="C13286" s="62">
        <v>2009</v>
      </c>
      <c r="D13286" s="61" t="s">
        <v>297</v>
      </c>
      <c r="E13286" s="62">
        <v>80</v>
      </c>
      <c r="F13286" s="62">
        <v>152160</v>
      </c>
      <c r="G13286" s="62">
        <v>26321</v>
      </c>
      <c r="H13286" s="62">
        <v>27.42</v>
      </c>
      <c r="I13286" s="62">
        <v>1902</v>
      </c>
      <c r="J13286" s="62">
        <v>141508.79999999999</v>
      </c>
      <c r="K13286" s="62">
        <v>70046.559999999998</v>
      </c>
      <c r="L13286" s="62">
        <v>97249</v>
      </c>
      <c r="M13286" s="62">
        <v>101.3</v>
      </c>
      <c r="N13286" s="62">
        <v>875.58</v>
      </c>
      <c r="O13286" s="62">
        <v>844712.44</v>
      </c>
      <c r="P13286" s="63"/>
      <c r="Q13286" s="63"/>
      <c r="R13286" s="63"/>
      <c r="S13286" s="63"/>
      <c r="T13286" s="63"/>
      <c r="U13286" s="63"/>
      <c r="V13286" s="63"/>
      <c r="W13286" s="63"/>
      <c r="X13286" s="63"/>
      <c r="Y13286" s="63"/>
      <c r="Z13286" s="62">
        <v>7824</v>
      </c>
      <c r="AA13286" s="62">
        <v>43969</v>
      </c>
      <c r="AB13286" s="62">
        <v>45.8</v>
      </c>
      <c r="AC13286" s="62">
        <v>97.8</v>
      </c>
    </row>
    <row r="13287" spans="1:29" x14ac:dyDescent="0.25">
      <c r="A13287" s="61" t="s">
        <v>514</v>
      </c>
      <c r="B13287" s="61" t="s">
        <v>515</v>
      </c>
      <c r="C13287" s="62">
        <v>2016</v>
      </c>
      <c r="D13287" s="61" t="s">
        <v>78</v>
      </c>
      <c r="E13287" s="62">
        <v>40</v>
      </c>
      <c r="F13287" s="62">
        <v>368876</v>
      </c>
      <c r="G13287" s="62">
        <v>67805</v>
      </c>
      <c r="H13287" s="62">
        <v>141.26</v>
      </c>
      <c r="I13287" s="62">
        <v>9221.9</v>
      </c>
      <c r="J13287" s="62">
        <v>343054.68</v>
      </c>
      <c r="K13287" s="62">
        <v>0</v>
      </c>
      <c r="L13287" s="63"/>
      <c r="M13287" s="63"/>
      <c r="N13287" s="63"/>
      <c r="O13287" s="63"/>
      <c r="P13287" s="63"/>
      <c r="Q13287" s="63"/>
      <c r="R13287" s="63"/>
      <c r="S13287" s="63"/>
      <c r="T13287" s="63"/>
      <c r="U13287" s="63"/>
      <c r="V13287" s="63"/>
      <c r="W13287" s="63"/>
      <c r="X13287" s="63"/>
      <c r="Y13287" s="63"/>
      <c r="Z13287" s="62">
        <v>173.88</v>
      </c>
      <c r="AA13287" s="62">
        <v>23283</v>
      </c>
      <c r="AB13287" s="62">
        <v>48.51</v>
      </c>
      <c r="AC13287" s="62">
        <v>4.3499999999999996</v>
      </c>
    </row>
    <row r="13288" spans="1:29" x14ac:dyDescent="0.25">
      <c r="A13288" s="61" t="s">
        <v>321</v>
      </c>
      <c r="B13288" s="61" t="s">
        <v>322</v>
      </c>
      <c r="C13288" s="62">
        <v>2007</v>
      </c>
      <c r="D13288" s="61" t="s">
        <v>323</v>
      </c>
      <c r="E13288" s="62">
        <v>62</v>
      </c>
      <c r="F13288" s="62">
        <v>318067</v>
      </c>
      <c r="G13288" s="62">
        <v>46978</v>
      </c>
      <c r="H13288" s="62">
        <v>63.14</v>
      </c>
      <c r="I13288" s="62">
        <v>5130.1099999999997</v>
      </c>
      <c r="J13288" s="62">
        <v>295802.31</v>
      </c>
      <c r="K13288" s="62">
        <v>0</v>
      </c>
      <c r="L13288" s="63"/>
      <c r="M13288" s="63"/>
      <c r="N13288" s="63"/>
      <c r="O13288" s="63"/>
      <c r="P13288" s="63"/>
      <c r="Q13288" s="63"/>
      <c r="R13288" s="63"/>
      <c r="S13288" s="63"/>
      <c r="T13288" s="63"/>
      <c r="U13288" s="62">
        <v>22013</v>
      </c>
      <c r="V13288" s="62">
        <v>48115</v>
      </c>
      <c r="W13288" s="62">
        <v>64.67</v>
      </c>
      <c r="X13288" s="62">
        <v>355</v>
      </c>
      <c r="Y13288" s="62">
        <v>492738.99</v>
      </c>
      <c r="Z13288" s="62">
        <v>1451.77</v>
      </c>
      <c r="AA13288" s="62">
        <v>910</v>
      </c>
      <c r="AB13288" s="62">
        <v>1.22</v>
      </c>
      <c r="AC13288" s="62">
        <v>23.42</v>
      </c>
    </row>
    <row r="13289" spans="1:29" ht="30" x14ac:dyDescent="0.25">
      <c r="A13289" s="61" t="s">
        <v>391</v>
      </c>
      <c r="B13289" s="61" t="s">
        <v>392</v>
      </c>
      <c r="C13289" s="62">
        <v>2016</v>
      </c>
      <c r="D13289" s="61" t="s">
        <v>99</v>
      </c>
      <c r="E13289" s="62">
        <v>56</v>
      </c>
      <c r="F13289" s="62">
        <v>201568</v>
      </c>
      <c r="G13289" s="62">
        <v>48321</v>
      </c>
      <c r="H13289" s="62">
        <v>71.91</v>
      </c>
      <c r="I13289" s="62">
        <v>3599.43</v>
      </c>
      <c r="J13289" s="62">
        <v>187458.24</v>
      </c>
      <c r="K13289" s="62">
        <v>36360.81</v>
      </c>
      <c r="L13289" s="62">
        <v>46096</v>
      </c>
      <c r="M13289" s="62">
        <v>68.599999999999994</v>
      </c>
      <c r="N13289" s="62">
        <v>649.29999999999995</v>
      </c>
      <c r="O13289" s="62">
        <v>438485.97</v>
      </c>
      <c r="P13289" s="63"/>
      <c r="Q13289" s="63"/>
      <c r="R13289" s="63"/>
      <c r="S13289" s="63"/>
      <c r="T13289" s="63"/>
      <c r="U13289" s="63"/>
      <c r="V13289" s="63"/>
      <c r="W13289" s="63"/>
      <c r="X13289" s="63"/>
      <c r="Y13289" s="63"/>
      <c r="Z13289" s="62">
        <v>1396</v>
      </c>
      <c r="AA13289" s="62">
        <v>15777</v>
      </c>
      <c r="AB13289" s="62">
        <v>23.48</v>
      </c>
      <c r="AC13289" s="62">
        <v>24.93</v>
      </c>
    </row>
    <row r="13290" spans="1:29" ht="45" x14ac:dyDescent="0.25">
      <c r="A13290" s="61" t="s">
        <v>326</v>
      </c>
      <c r="B13290" s="61" t="s">
        <v>327</v>
      </c>
      <c r="C13290" s="62">
        <v>2017</v>
      </c>
      <c r="D13290" s="61" t="s">
        <v>94</v>
      </c>
      <c r="E13290" s="62">
        <v>10</v>
      </c>
      <c r="F13290" s="62">
        <v>57601</v>
      </c>
      <c r="G13290" s="62">
        <v>10124</v>
      </c>
      <c r="H13290" s="62">
        <v>84.37</v>
      </c>
      <c r="I13290" s="62">
        <v>5760.1</v>
      </c>
      <c r="J13290" s="62">
        <v>53568.93</v>
      </c>
      <c r="K13290" s="62">
        <v>0</v>
      </c>
      <c r="L13290" s="63"/>
      <c r="M13290" s="63"/>
      <c r="N13290" s="63"/>
      <c r="O13290" s="63"/>
      <c r="P13290" s="62">
        <v>8578</v>
      </c>
      <c r="Q13290" s="62">
        <v>14641</v>
      </c>
      <c r="R13290" s="62">
        <v>122.01</v>
      </c>
      <c r="S13290" s="62">
        <v>857</v>
      </c>
      <c r="T13290" s="62">
        <v>108674.68</v>
      </c>
      <c r="U13290" s="63"/>
      <c r="V13290" s="63"/>
      <c r="W13290" s="63"/>
      <c r="X13290" s="63"/>
      <c r="Y13290" s="63"/>
      <c r="Z13290" s="62">
        <v>68645</v>
      </c>
      <c r="AA13290" s="62">
        <v>6105</v>
      </c>
      <c r="AB13290" s="62">
        <v>50.88</v>
      </c>
      <c r="AC13290" s="62">
        <v>6864.5</v>
      </c>
    </row>
    <row r="13291" spans="1:29" x14ac:dyDescent="0.25">
      <c r="A13291" s="61" t="s">
        <v>369</v>
      </c>
      <c r="B13291" s="61" t="s">
        <v>370</v>
      </c>
      <c r="C13291" s="62">
        <v>2018</v>
      </c>
      <c r="D13291" s="61" t="s">
        <v>75</v>
      </c>
      <c r="E13291" s="62">
        <v>19</v>
      </c>
      <c r="F13291" s="62">
        <v>9704</v>
      </c>
      <c r="G13291" s="62">
        <v>2550</v>
      </c>
      <c r="H13291" s="62">
        <v>11.18</v>
      </c>
      <c r="I13291" s="62">
        <v>510.74</v>
      </c>
      <c r="J13291" s="62">
        <v>9024.7199999999993</v>
      </c>
      <c r="K13291" s="62">
        <v>9924</v>
      </c>
      <c r="L13291" s="62">
        <v>12473</v>
      </c>
      <c r="M13291" s="62">
        <v>54.71</v>
      </c>
      <c r="N13291" s="62">
        <v>522.32000000000005</v>
      </c>
      <c r="O13291" s="62">
        <v>119676.49</v>
      </c>
      <c r="P13291" s="63"/>
      <c r="Q13291" s="63"/>
      <c r="R13291" s="63"/>
      <c r="S13291" s="63"/>
      <c r="T13291" s="63"/>
      <c r="U13291" s="63"/>
      <c r="V13291" s="63"/>
      <c r="W13291" s="63"/>
      <c r="X13291" s="63"/>
      <c r="Y13291" s="63"/>
      <c r="Z13291" s="62">
        <v>604.29</v>
      </c>
      <c r="AA13291" s="62">
        <v>5018</v>
      </c>
      <c r="AB13291" s="62">
        <v>22.01</v>
      </c>
      <c r="AC13291" s="62">
        <v>31.8</v>
      </c>
    </row>
    <row r="13292" spans="1:29" x14ac:dyDescent="0.25">
      <c r="A13292" s="61" t="s">
        <v>95</v>
      </c>
      <c r="B13292" s="61" t="s">
        <v>96</v>
      </c>
      <c r="C13292" s="62">
        <v>2004</v>
      </c>
      <c r="D13292" s="61" t="s">
        <v>99</v>
      </c>
      <c r="E13292" s="62">
        <v>40</v>
      </c>
      <c r="F13292" s="62">
        <v>24</v>
      </c>
      <c r="G13292" s="62">
        <v>978</v>
      </c>
      <c r="H13292" s="62">
        <v>2.04</v>
      </c>
      <c r="I13292" s="62">
        <v>0.6</v>
      </c>
      <c r="J13292" s="62">
        <v>22.32</v>
      </c>
      <c r="K13292" s="62">
        <v>17</v>
      </c>
      <c r="L13292" s="62">
        <v>698</v>
      </c>
      <c r="M13292" s="62">
        <v>1.45</v>
      </c>
      <c r="N13292" s="63"/>
      <c r="O13292" s="63"/>
      <c r="P13292" s="63"/>
      <c r="Q13292" s="63"/>
      <c r="R13292" s="63"/>
      <c r="S13292" s="63"/>
      <c r="T13292" s="63"/>
      <c r="U13292" s="63"/>
      <c r="V13292" s="63"/>
      <c r="W13292" s="63"/>
      <c r="X13292" s="63"/>
      <c r="Y13292" s="63"/>
      <c r="Z13292" s="62">
        <v>0</v>
      </c>
      <c r="AA13292" s="62">
        <v>0</v>
      </c>
      <c r="AB13292" s="62">
        <v>0</v>
      </c>
      <c r="AC13292" s="62">
        <v>0</v>
      </c>
    </row>
    <row r="13293" spans="1:29" ht="30" x14ac:dyDescent="0.25">
      <c r="A13293" s="61" t="s">
        <v>194</v>
      </c>
      <c r="B13293" s="61" t="s">
        <v>195</v>
      </c>
      <c r="C13293" s="62">
        <v>2009</v>
      </c>
      <c r="D13293" s="61" t="s">
        <v>89</v>
      </c>
      <c r="E13293" s="62">
        <v>60</v>
      </c>
      <c r="F13293" s="62">
        <v>326500</v>
      </c>
      <c r="G13293" s="62">
        <v>43812</v>
      </c>
      <c r="H13293" s="62">
        <v>60.85</v>
      </c>
      <c r="I13293" s="62">
        <v>5441.67</v>
      </c>
      <c r="J13293" s="62">
        <v>303645</v>
      </c>
      <c r="K13293" s="62">
        <v>52307.47</v>
      </c>
      <c r="L13293" s="62">
        <v>28667</v>
      </c>
      <c r="M13293" s="62">
        <v>39.82</v>
      </c>
      <c r="N13293" s="62">
        <v>871.79</v>
      </c>
      <c r="O13293" s="62">
        <v>630791.44999999995</v>
      </c>
      <c r="P13293" s="63"/>
      <c r="Q13293" s="63"/>
      <c r="R13293" s="63"/>
      <c r="S13293" s="63"/>
      <c r="T13293" s="63"/>
      <c r="U13293" s="63"/>
      <c r="V13293" s="63"/>
      <c r="W13293" s="63"/>
      <c r="X13293" s="63"/>
      <c r="Y13293" s="63"/>
      <c r="Z13293" s="62">
        <v>38840</v>
      </c>
      <c r="AA13293" s="62">
        <v>622550</v>
      </c>
      <c r="AB13293" s="62">
        <v>864.65</v>
      </c>
      <c r="AC13293" s="62">
        <v>647.33000000000004</v>
      </c>
    </row>
    <row r="13294" spans="1:29" ht="30" x14ac:dyDescent="0.25">
      <c r="A13294" s="61" t="s">
        <v>361</v>
      </c>
      <c r="B13294" s="61" t="s">
        <v>362</v>
      </c>
      <c r="C13294" s="62">
        <v>2012</v>
      </c>
      <c r="D13294" s="61" t="s">
        <v>75</v>
      </c>
      <c r="E13294" s="62">
        <v>8</v>
      </c>
      <c r="F13294" s="62">
        <v>4862</v>
      </c>
      <c r="G13294" s="62">
        <v>77284</v>
      </c>
      <c r="H13294" s="62">
        <v>805.04</v>
      </c>
      <c r="I13294" s="62">
        <v>607.75</v>
      </c>
      <c r="J13294" s="62">
        <v>4521.66</v>
      </c>
      <c r="K13294" s="62">
        <v>36</v>
      </c>
      <c r="L13294" s="62">
        <v>128</v>
      </c>
      <c r="M13294" s="62">
        <v>1.33</v>
      </c>
      <c r="N13294" s="62">
        <v>4.5</v>
      </c>
      <c r="O13294" s="62">
        <v>434.13</v>
      </c>
      <c r="P13294" s="63"/>
      <c r="Q13294" s="63"/>
      <c r="R13294" s="63"/>
      <c r="S13294" s="63"/>
      <c r="T13294" s="63"/>
      <c r="U13294" s="62">
        <v>2504</v>
      </c>
      <c r="V13294" s="62">
        <v>9387</v>
      </c>
      <c r="W13294" s="62">
        <v>97.78</v>
      </c>
      <c r="X13294" s="62">
        <v>313</v>
      </c>
      <c r="Y13294" s="62">
        <v>56049.54</v>
      </c>
      <c r="Z13294" s="62">
        <v>31.15</v>
      </c>
      <c r="AA13294" s="62">
        <v>3219</v>
      </c>
      <c r="AB13294" s="62">
        <v>33.53</v>
      </c>
      <c r="AC13294" s="62">
        <v>3.89</v>
      </c>
    </row>
    <row r="13295" spans="1:29" x14ac:dyDescent="0.25">
      <c r="A13295" s="61" t="s">
        <v>208</v>
      </c>
      <c r="B13295" s="61" t="s">
        <v>209</v>
      </c>
      <c r="C13295" s="62">
        <v>2007</v>
      </c>
      <c r="D13295" s="61" t="s">
        <v>226</v>
      </c>
      <c r="E13295" s="62">
        <v>4</v>
      </c>
      <c r="F13295" s="62">
        <v>4442</v>
      </c>
      <c r="G13295" s="62">
        <v>724</v>
      </c>
      <c r="H13295" s="62">
        <v>15.08</v>
      </c>
      <c r="I13295" s="62">
        <v>1110.5</v>
      </c>
      <c r="J13295" s="62">
        <v>4131.0600000000004</v>
      </c>
      <c r="K13295" s="62">
        <v>105</v>
      </c>
      <c r="L13295" s="62">
        <v>184</v>
      </c>
      <c r="M13295" s="62">
        <v>3.83</v>
      </c>
      <c r="N13295" s="62">
        <v>26.25</v>
      </c>
      <c r="O13295" s="62">
        <v>1266.23</v>
      </c>
      <c r="P13295" s="63"/>
      <c r="Q13295" s="63"/>
      <c r="R13295" s="63"/>
      <c r="S13295" s="63"/>
      <c r="T13295" s="63"/>
      <c r="U13295" s="63"/>
      <c r="V13295" s="63"/>
      <c r="W13295" s="63"/>
      <c r="X13295" s="63"/>
      <c r="Y13295" s="63"/>
      <c r="Z13295" s="62">
        <v>116</v>
      </c>
      <c r="AA13295" s="62">
        <v>1950</v>
      </c>
      <c r="AB13295" s="62">
        <v>40.630000000000003</v>
      </c>
      <c r="AC13295" s="62">
        <v>29</v>
      </c>
    </row>
    <row r="13296" spans="1:29" ht="30" x14ac:dyDescent="0.25">
      <c r="A13296" s="61" t="s">
        <v>115</v>
      </c>
      <c r="B13296" s="61" t="s">
        <v>116</v>
      </c>
      <c r="C13296" s="62">
        <v>2016</v>
      </c>
      <c r="D13296" s="61" t="s">
        <v>135</v>
      </c>
      <c r="E13296" s="62">
        <v>24</v>
      </c>
      <c r="F13296" s="62">
        <v>20327</v>
      </c>
      <c r="G13296" s="62">
        <v>5090</v>
      </c>
      <c r="H13296" s="62">
        <v>17.670000000000002</v>
      </c>
      <c r="I13296" s="62">
        <v>846.96</v>
      </c>
      <c r="J13296" s="62">
        <v>18904.11</v>
      </c>
      <c r="K13296" s="62">
        <v>0</v>
      </c>
      <c r="L13296" s="63"/>
      <c r="M13296" s="63"/>
      <c r="N13296" s="63"/>
      <c r="O13296" s="63"/>
      <c r="P13296" s="63"/>
      <c r="Q13296" s="63"/>
      <c r="R13296" s="63"/>
      <c r="S13296" s="63"/>
      <c r="T13296" s="63"/>
      <c r="U13296" s="62">
        <v>208</v>
      </c>
      <c r="V13296" s="62">
        <v>314</v>
      </c>
      <c r="W13296" s="62">
        <v>1.0900000000000001</v>
      </c>
      <c r="X13296" s="62">
        <v>8</v>
      </c>
      <c r="Y13296" s="62">
        <v>4655.87</v>
      </c>
      <c r="Z13296" s="62">
        <v>110100</v>
      </c>
      <c r="AA13296" s="62">
        <v>16427</v>
      </c>
      <c r="AB13296" s="62">
        <v>57.04</v>
      </c>
      <c r="AC13296" s="62">
        <v>4587.5</v>
      </c>
    </row>
    <row r="13297" spans="1:29" x14ac:dyDescent="0.25">
      <c r="A13297" s="61" t="s">
        <v>222</v>
      </c>
      <c r="B13297" s="61" t="s">
        <v>223</v>
      </c>
      <c r="C13297" s="62">
        <v>2012</v>
      </c>
      <c r="D13297" s="61" t="s">
        <v>99</v>
      </c>
      <c r="E13297" s="62">
        <v>40</v>
      </c>
      <c r="F13297" s="62">
        <v>293360</v>
      </c>
      <c r="G13297" s="62">
        <v>34193</v>
      </c>
      <c r="H13297" s="62">
        <v>71.239999999999995</v>
      </c>
      <c r="I13297" s="62">
        <v>7334</v>
      </c>
      <c r="J13297" s="62">
        <v>272824.8</v>
      </c>
      <c r="K13297" s="62">
        <v>0</v>
      </c>
      <c r="L13297" s="63"/>
      <c r="M13297" s="63"/>
      <c r="N13297" s="63"/>
      <c r="O13297" s="63"/>
      <c r="P13297" s="63"/>
      <c r="Q13297" s="63"/>
      <c r="R13297" s="63"/>
      <c r="S13297" s="63"/>
      <c r="T13297" s="63"/>
      <c r="U13297" s="63"/>
      <c r="V13297" s="63"/>
      <c r="W13297" s="63"/>
      <c r="X13297" s="63"/>
      <c r="Y13297" s="63"/>
      <c r="Z13297" s="62">
        <v>102780</v>
      </c>
      <c r="AA13297" s="62">
        <v>11307</v>
      </c>
      <c r="AB13297" s="62">
        <v>23.56</v>
      </c>
      <c r="AC13297" s="62">
        <v>2569.5</v>
      </c>
    </row>
    <row r="13298" spans="1:29" ht="30" x14ac:dyDescent="0.25">
      <c r="A13298" s="61" t="s">
        <v>124</v>
      </c>
      <c r="B13298" s="61" t="s">
        <v>125</v>
      </c>
      <c r="C13298" s="62">
        <v>2011</v>
      </c>
      <c r="D13298" s="61" t="s">
        <v>86</v>
      </c>
      <c r="E13298" s="62">
        <v>22</v>
      </c>
      <c r="F13298" s="63"/>
      <c r="G13298" s="63"/>
      <c r="H13298" s="63"/>
      <c r="I13298" s="63"/>
      <c r="J13298" s="63"/>
      <c r="K13298" s="62">
        <v>0</v>
      </c>
      <c r="L13298" s="63"/>
      <c r="M13298" s="63"/>
      <c r="N13298" s="63"/>
      <c r="O13298" s="63"/>
      <c r="P13298" s="63"/>
      <c r="Q13298" s="63"/>
      <c r="R13298" s="63"/>
      <c r="S13298" s="63"/>
      <c r="T13298" s="63"/>
      <c r="U13298" s="63"/>
      <c r="V13298" s="63"/>
      <c r="W13298" s="63"/>
      <c r="X13298" s="63"/>
      <c r="Y13298" s="63"/>
      <c r="Z13298" s="62">
        <v>210.15</v>
      </c>
      <c r="AA13298" s="62">
        <v>17547</v>
      </c>
      <c r="AB13298" s="62">
        <v>66.47</v>
      </c>
      <c r="AC13298" s="62">
        <v>9.5500000000000007</v>
      </c>
    </row>
    <row r="13299" spans="1:29" ht="30" x14ac:dyDescent="0.25">
      <c r="A13299" s="61" t="s">
        <v>87</v>
      </c>
      <c r="B13299" s="61" t="s">
        <v>88</v>
      </c>
      <c r="C13299" s="62">
        <v>2012</v>
      </c>
      <c r="D13299" s="61" t="s">
        <v>86</v>
      </c>
      <c r="E13299" s="62">
        <v>24</v>
      </c>
      <c r="F13299" s="62">
        <v>131883</v>
      </c>
      <c r="G13299" s="62">
        <v>24644</v>
      </c>
      <c r="H13299" s="62">
        <v>85.57</v>
      </c>
      <c r="I13299" s="62">
        <v>5495.13</v>
      </c>
      <c r="J13299" s="62">
        <v>122651.19</v>
      </c>
      <c r="K13299" s="62">
        <v>78208.539999999994</v>
      </c>
      <c r="L13299" s="62">
        <v>35876</v>
      </c>
      <c r="M13299" s="62">
        <v>124.57</v>
      </c>
      <c r="N13299" s="62">
        <v>3258.69</v>
      </c>
      <c r="O13299" s="62">
        <v>943140.19</v>
      </c>
      <c r="P13299" s="63"/>
      <c r="Q13299" s="63"/>
      <c r="R13299" s="63"/>
      <c r="S13299" s="63"/>
      <c r="T13299" s="63"/>
      <c r="U13299" s="63"/>
      <c r="V13299" s="63"/>
      <c r="W13299" s="63"/>
      <c r="X13299" s="63"/>
      <c r="Y13299" s="63"/>
      <c r="Z13299" s="62">
        <v>1146784</v>
      </c>
      <c r="AA13299" s="62">
        <v>158014</v>
      </c>
      <c r="AB13299" s="62">
        <v>548.66</v>
      </c>
      <c r="AC13299" s="62">
        <v>47782.67</v>
      </c>
    </row>
    <row r="13300" spans="1:29" x14ac:dyDescent="0.25">
      <c r="A13300" s="61" t="s">
        <v>486</v>
      </c>
      <c r="B13300" s="61" t="s">
        <v>487</v>
      </c>
      <c r="C13300" s="62">
        <v>2003</v>
      </c>
      <c r="D13300" s="61" t="s">
        <v>78</v>
      </c>
      <c r="E13300" s="62">
        <v>42</v>
      </c>
      <c r="F13300" s="62">
        <v>130966</v>
      </c>
      <c r="G13300" s="62">
        <v>12769</v>
      </c>
      <c r="H13300" s="62">
        <v>25.34</v>
      </c>
      <c r="I13300" s="62">
        <v>3118.24</v>
      </c>
      <c r="J13300" s="62">
        <v>121798.38</v>
      </c>
      <c r="K13300" s="62">
        <v>0</v>
      </c>
      <c r="L13300" s="63"/>
      <c r="M13300" s="63"/>
      <c r="N13300" s="63"/>
      <c r="O13300" s="63"/>
      <c r="P13300" s="63"/>
      <c r="Q13300" s="63"/>
      <c r="R13300" s="63"/>
      <c r="S13300" s="63"/>
      <c r="T13300" s="63"/>
      <c r="U13300" s="63"/>
      <c r="V13300" s="63"/>
      <c r="W13300" s="63"/>
      <c r="X13300" s="63"/>
      <c r="Y13300" s="63"/>
      <c r="Z13300" s="62">
        <v>14.04</v>
      </c>
      <c r="AA13300" s="62">
        <v>2673</v>
      </c>
      <c r="AB13300" s="62">
        <v>5.3</v>
      </c>
      <c r="AC13300" s="62">
        <v>0.33</v>
      </c>
    </row>
    <row r="13301" spans="1:29" ht="30" x14ac:dyDescent="0.25">
      <c r="A13301" s="61" t="s">
        <v>165</v>
      </c>
      <c r="B13301" s="61" t="s">
        <v>166</v>
      </c>
      <c r="C13301" s="62">
        <v>2005</v>
      </c>
      <c r="D13301" s="61" t="s">
        <v>99</v>
      </c>
      <c r="E13301" s="62">
        <v>42</v>
      </c>
      <c r="F13301" s="62">
        <v>100910</v>
      </c>
      <c r="G13301" s="62">
        <v>16100</v>
      </c>
      <c r="H13301" s="62">
        <v>31.94</v>
      </c>
      <c r="I13301" s="62">
        <v>2402.62</v>
      </c>
      <c r="J13301" s="62">
        <v>93846.3</v>
      </c>
      <c r="K13301" s="62">
        <v>23948.59</v>
      </c>
      <c r="L13301" s="62">
        <v>30886</v>
      </c>
      <c r="M13301" s="62">
        <v>61.28</v>
      </c>
      <c r="N13301" s="63"/>
      <c r="O13301" s="63"/>
      <c r="P13301" s="63"/>
      <c r="Q13301" s="63"/>
      <c r="R13301" s="63"/>
      <c r="S13301" s="63"/>
      <c r="T13301" s="63"/>
      <c r="U13301" s="63"/>
      <c r="V13301" s="63"/>
      <c r="W13301" s="63"/>
      <c r="X13301" s="63"/>
      <c r="Y13301" s="63"/>
      <c r="Z13301" s="62">
        <v>5107</v>
      </c>
      <c r="AA13301" s="62">
        <v>16614</v>
      </c>
      <c r="AB13301" s="62">
        <v>32.96</v>
      </c>
      <c r="AC13301" s="62">
        <v>121.6</v>
      </c>
    </row>
    <row r="13302" spans="1:29" x14ac:dyDescent="0.25">
      <c r="A13302" s="61" t="s">
        <v>204</v>
      </c>
      <c r="B13302" s="61" t="s">
        <v>205</v>
      </c>
      <c r="C13302" s="62">
        <v>2012</v>
      </c>
      <c r="D13302" s="61" t="s">
        <v>72</v>
      </c>
      <c r="E13302" s="62">
        <v>20</v>
      </c>
      <c r="F13302" s="62">
        <v>15749</v>
      </c>
      <c r="G13302" s="62">
        <v>2083</v>
      </c>
      <c r="H13302" s="62">
        <v>8.68</v>
      </c>
      <c r="I13302" s="62">
        <v>787.45</v>
      </c>
      <c r="J13302" s="62">
        <v>14646.57</v>
      </c>
      <c r="K13302" s="62">
        <v>4508.24</v>
      </c>
      <c r="L13302" s="62">
        <v>5527</v>
      </c>
      <c r="M13302" s="62">
        <v>23.03</v>
      </c>
      <c r="N13302" s="62">
        <v>225.41</v>
      </c>
      <c r="O13302" s="62">
        <v>54366.27</v>
      </c>
      <c r="P13302" s="63"/>
      <c r="Q13302" s="63"/>
      <c r="R13302" s="63"/>
      <c r="S13302" s="63"/>
      <c r="T13302" s="63"/>
      <c r="U13302" s="63"/>
      <c r="V13302" s="63"/>
      <c r="W13302" s="63"/>
      <c r="X13302" s="63"/>
      <c r="Y13302" s="63"/>
      <c r="Z13302" s="62">
        <v>56390</v>
      </c>
      <c r="AA13302" s="62">
        <v>4968</v>
      </c>
      <c r="AB13302" s="62">
        <v>20.7</v>
      </c>
      <c r="AC13302" s="62">
        <v>2819.5</v>
      </c>
    </row>
    <row r="13303" spans="1:29" ht="30" x14ac:dyDescent="0.25">
      <c r="A13303" s="61" t="s">
        <v>255</v>
      </c>
      <c r="B13303" s="61" t="s">
        <v>256</v>
      </c>
      <c r="C13303" s="62">
        <v>2017</v>
      </c>
      <c r="D13303" s="61" t="s">
        <v>89</v>
      </c>
      <c r="E13303" s="62">
        <v>80</v>
      </c>
      <c r="F13303" s="62">
        <v>697385</v>
      </c>
      <c r="G13303" s="62">
        <v>112641</v>
      </c>
      <c r="H13303" s="62">
        <v>117.33</v>
      </c>
      <c r="I13303" s="62">
        <v>8717.31</v>
      </c>
      <c r="J13303" s="62">
        <v>648568.05000000005</v>
      </c>
      <c r="K13303" s="62">
        <v>3072.74</v>
      </c>
      <c r="L13303" s="62">
        <v>3427</v>
      </c>
      <c r="M13303" s="62">
        <v>3.57</v>
      </c>
      <c r="N13303" s="62">
        <v>38.409999999999997</v>
      </c>
      <c r="O13303" s="62">
        <v>37055.15</v>
      </c>
      <c r="P13303" s="63"/>
      <c r="Q13303" s="63"/>
      <c r="R13303" s="63"/>
      <c r="S13303" s="63"/>
      <c r="T13303" s="63"/>
      <c r="U13303" s="63"/>
      <c r="V13303" s="63"/>
      <c r="W13303" s="63"/>
      <c r="X13303" s="63"/>
      <c r="Y13303" s="63"/>
      <c r="Z13303" s="62">
        <v>322</v>
      </c>
      <c r="AA13303" s="62">
        <v>5361</v>
      </c>
      <c r="AB13303" s="62">
        <v>5.58</v>
      </c>
      <c r="AC13303" s="62">
        <v>4.03</v>
      </c>
    </row>
    <row r="13304" spans="1:29" ht="30" x14ac:dyDescent="0.25">
      <c r="A13304" s="61" t="s">
        <v>233</v>
      </c>
      <c r="B13304" s="61" t="s">
        <v>234</v>
      </c>
      <c r="C13304" s="62">
        <v>2012</v>
      </c>
      <c r="D13304" s="61" t="s">
        <v>226</v>
      </c>
      <c r="E13304" s="62">
        <v>81</v>
      </c>
      <c r="F13304" s="62">
        <v>359760</v>
      </c>
      <c r="G13304" s="62">
        <v>42646</v>
      </c>
      <c r="H13304" s="62">
        <v>43.87</v>
      </c>
      <c r="I13304" s="62">
        <v>4441.4799999999996</v>
      </c>
      <c r="J13304" s="62">
        <v>334576.8</v>
      </c>
      <c r="K13304" s="62">
        <v>33169.74</v>
      </c>
      <c r="L13304" s="62">
        <v>40739</v>
      </c>
      <c r="M13304" s="62">
        <v>41.91</v>
      </c>
      <c r="N13304" s="63"/>
      <c r="O13304" s="63"/>
      <c r="P13304" s="63"/>
      <c r="Q13304" s="63"/>
      <c r="R13304" s="63"/>
      <c r="S13304" s="63"/>
      <c r="T13304" s="63"/>
      <c r="U13304" s="63"/>
      <c r="V13304" s="63"/>
      <c r="W13304" s="63"/>
      <c r="X13304" s="63"/>
      <c r="Y13304" s="63"/>
      <c r="Z13304" s="62">
        <v>2116.17</v>
      </c>
      <c r="AA13304" s="62">
        <v>31672</v>
      </c>
      <c r="AB13304" s="62">
        <v>32.58</v>
      </c>
      <c r="AC13304" s="62">
        <v>26.13</v>
      </c>
    </row>
    <row r="13305" spans="1:29" ht="30" x14ac:dyDescent="0.25">
      <c r="A13305" s="61" t="s">
        <v>283</v>
      </c>
      <c r="B13305" s="61" t="s">
        <v>284</v>
      </c>
      <c r="C13305" s="62">
        <v>2004</v>
      </c>
      <c r="D13305" s="61" t="s">
        <v>419</v>
      </c>
      <c r="E13305" s="62">
        <v>8</v>
      </c>
      <c r="F13305" s="62">
        <v>0</v>
      </c>
      <c r="G13305" s="62">
        <v>0</v>
      </c>
      <c r="H13305" s="62">
        <v>0</v>
      </c>
      <c r="I13305" s="62">
        <v>0</v>
      </c>
      <c r="J13305" s="62">
        <v>0</v>
      </c>
      <c r="K13305" s="62">
        <v>0</v>
      </c>
      <c r="L13305" s="62">
        <v>0</v>
      </c>
      <c r="M13305" s="62">
        <v>0</v>
      </c>
      <c r="N13305" s="62">
        <v>0</v>
      </c>
      <c r="O13305" s="62">
        <v>0</v>
      </c>
      <c r="P13305" s="63"/>
      <c r="Q13305" s="63"/>
      <c r="R13305" s="63"/>
      <c r="S13305" s="63"/>
      <c r="T13305" s="63"/>
      <c r="U13305" s="63"/>
      <c r="V13305" s="63"/>
      <c r="W13305" s="63"/>
      <c r="X13305" s="63"/>
      <c r="Y13305" s="63"/>
      <c r="Z13305" s="62">
        <v>241500</v>
      </c>
      <c r="AA13305" s="62">
        <v>22860</v>
      </c>
      <c r="AB13305" s="62">
        <v>238.13</v>
      </c>
      <c r="AC13305" s="62">
        <v>30187.5</v>
      </c>
    </row>
    <row r="13306" spans="1:29" ht="45" x14ac:dyDescent="0.25">
      <c r="A13306" s="61" t="s">
        <v>214</v>
      </c>
      <c r="B13306" s="61" t="s">
        <v>215</v>
      </c>
      <c r="C13306" s="62">
        <v>2009</v>
      </c>
      <c r="D13306" s="61" t="s">
        <v>75</v>
      </c>
      <c r="E13306" s="62">
        <v>9</v>
      </c>
      <c r="F13306" s="62">
        <v>731</v>
      </c>
      <c r="G13306" s="62">
        <v>131</v>
      </c>
      <c r="H13306" s="62">
        <v>1.21</v>
      </c>
      <c r="I13306" s="62">
        <v>81.22</v>
      </c>
      <c r="J13306" s="62">
        <v>679.83</v>
      </c>
      <c r="K13306" s="62">
        <v>31.28</v>
      </c>
      <c r="L13306" s="62">
        <v>78</v>
      </c>
      <c r="M13306" s="62">
        <v>0.72</v>
      </c>
      <c r="N13306" s="62">
        <v>3.48</v>
      </c>
      <c r="O13306" s="62">
        <v>377.2</v>
      </c>
      <c r="P13306" s="63"/>
      <c r="Q13306" s="63"/>
      <c r="R13306" s="63"/>
      <c r="S13306" s="63"/>
      <c r="T13306" s="63"/>
      <c r="U13306" s="63"/>
      <c r="V13306" s="63"/>
      <c r="W13306" s="63"/>
      <c r="X13306" s="63"/>
      <c r="Y13306" s="63"/>
      <c r="Z13306" s="62">
        <v>361</v>
      </c>
      <c r="AA13306" s="62">
        <v>1323</v>
      </c>
      <c r="AB13306" s="62">
        <v>12.25</v>
      </c>
      <c r="AC13306" s="62">
        <v>40.11</v>
      </c>
    </row>
    <row r="13307" spans="1:29" ht="30" x14ac:dyDescent="0.25">
      <c r="A13307" s="61" t="s">
        <v>352</v>
      </c>
      <c r="B13307" s="61" t="s">
        <v>353</v>
      </c>
      <c r="C13307" s="62">
        <v>2005</v>
      </c>
      <c r="D13307" s="61" t="s">
        <v>99</v>
      </c>
      <c r="E13307" s="62">
        <v>50</v>
      </c>
      <c r="F13307" s="62">
        <v>180570</v>
      </c>
      <c r="G13307" s="62">
        <v>23358</v>
      </c>
      <c r="H13307" s="62">
        <v>38.93</v>
      </c>
      <c r="I13307" s="62">
        <v>3611.4</v>
      </c>
      <c r="J13307" s="62">
        <v>167930.1</v>
      </c>
      <c r="K13307" s="62">
        <v>38485</v>
      </c>
      <c r="L13307" s="62">
        <v>78642</v>
      </c>
      <c r="M13307" s="62">
        <v>131.07</v>
      </c>
      <c r="N13307" s="62">
        <v>769.7</v>
      </c>
      <c r="O13307" s="62">
        <v>464102.16</v>
      </c>
      <c r="P13307" s="63"/>
      <c r="Q13307" s="63"/>
      <c r="R13307" s="63"/>
      <c r="S13307" s="63"/>
      <c r="T13307" s="63"/>
      <c r="U13307" s="63"/>
      <c r="V13307" s="63"/>
      <c r="W13307" s="63"/>
      <c r="X13307" s="63"/>
      <c r="Y13307" s="63"/>
      <c r="Z13307" s="62">
        <v>465.2</v>
      </c>
      <c r="AA13307" s="62">
        <v>16894</v>
      </c>
      <c r="AB13307" s="62">
        <v>28.16</v>
      </c>
      <c r="AC13307" s="62">
        <v>9.3000000000000007</v>
      </c>
    </row>
    <row r="13308" spans="1:29" ht="30" x14ac:dyDescent="0.25">
      <c r="A13308" s="61" t="s">
        <v>237</v>
      </c>
      <c r="B13308" s="61" t="s">
        <v>238</v>
      </c>
      <c r="C13308" s="62">
        <v>2008</v>
      </c>
      <c r="D13308" s="61" t="s">
        <v>86</v>
      </c>
      <c r="E13308" s="62">
        <v>150</v>
      </c>
      <c r="F13308" s="62">
        <v>182092</v>
      </c>
      <c r="G13308" s="62">
        <v>37501</v>
      </c>
      <c r="H13308" s="62">
        <v>20.83</v>
      </c>
      <c r="I13308" s="62">
        <v>1213.95</v>
      </c>
      <c r="J13308" s="62">
        <v>169345.56</v>
      </c>
      <c r="K13308" s="62">
        <v>108102.81</v>
      </c>
      <c r="L13308" s="62">
        <v>141279</v>
      </c>
      <c r="M13308" s="62">
        <v>78.489999999999995</v>
      </c>
      <c r="N13308" s="62">
        <v>720.69</v>
      </c>
      <c r="O13308" s="62">
        <v>1303644.25</v>
      </c>
      <c r="P13308" s="63"/>
      <c r="Q13308" s="63"/>
      <c r="R13308" s="63"/>
      <c r="S13308" s="63"/>
      <c r="T13308" s="63"/>
      <c r="U13308" s="63"/>
      <c r="V13308" s="63"/>
      <c r="W13308" s="63"/>
      <c r="X13308" s="63"/>
      <c r="Y13308" s="63"/>
      <c r="Z13308" s="62">
        <v>1066563</v>
      </c>
      <c r="AA13308" s="62">
        <v>44687</v>
      </c>
      <c r="AB13308" s="62">
        <v>24.83</v>
      </c>
      <c r="AC13308" s="62">
        <v>7110.42</v>
      </c>
    </row>
    <row r="13309" spans="1:29" x14ac:dyDescent="0.25">
      <c r="A13309" s="61" t="s">
        <v>336</v>
      </c>
      <c r="B13309" s="61" t="s">
        <v>337</v>
      </c>
      <c r="C13309" s="62">
        <v>2003</v>
      </c>
      <c r="D13309" s="61" t="s">
        <v>86</v>
      </c>
      <c r="E13309" s="62">
        <v>30</v>
      </c>
      <c r="F13309" s="63"/>
      <c r="G13309" s="63"/>
      <c r="H13309" s="63"/>
      <c r="I13309" s="63"/>
      <c r="J13309" s="63"/>
      <c r="K13309" s="62">
        <v>0</v>
      </c>
      <c r="L13309" s="63"/>
      <c r="M13309" s="63"/>
      <c r="N13309" s="63"/>
      <c r="O13309" s="63"/>
      <c r="P13309" s="63"/>
      <c r="Q13309" s="63"/>
      <c r="R13309" s="63"/>
      <c r="S13309" s="63"/>
      <c r="T13309" s="63"/>
      <c r="U13309" s="63"/>
      <c r="V13309" s="63"/>
      <c r="W13309" s="63"/>
      <c r="X13309" s="63"/>
      <c r="Y13309" s="63"/>
      <c r="Z13309" s="62">
        <v>0</v>
      </c>
      <c r="AA13309" s="63"/>
      <c r="AB13309" s="63"/>
      <c r="AC13309" s="62">
        <v>0</v>
      </c>
    </row>
    <row r="13310" spans="1:29" ht="30" x14ac:dyDescent="0.25">
      <c r="A13310" s="61" t="s">
        <v>452</v>
      </c>
      <c r="B13310" s="61" t="s">
        <v>453</v>
      </c>
      <c r="C13310" s="62">
        <v>2012</v>
      </c>
      <c r="D13310" s="61" t="s">
        <v>86</v>
      </c>
      <c r="E13310" s="62">
        <v>14</v>
      </c>
      <c r="F13310" s="62">
        <v>283</v>
      </c>
      <c r="G13310" s="62">
        <v>51</v>
      </c>
      <c r="H13310" s="62">
        <v>0.3</v>
      </c>
      <c r="I13310" s="62">
        <v>20.21</v>
      </c>
      <c r="J13310" s="62">
        <v>263.19</v>
      </c>
      <c r="K13310" s="62">
        <v>191.08</v>
      </c>
      <c r="L13310" s="62">
        <v>294</v>
      </c>
      <c r="M13310" s="62">
        <v>1.75</v>
      </c>
      <c r="N13310" s="63"/>
      <c r="O13310" s="63"/>
      <c r="P13310" s="63"/>
      <c r="Q13310" s="63"/>
      <c r="R13310" s="63"/>
      <c r="S13310" s="63"/>
      <c r="T13310" s="63"/>
      <c r="U13310" s="63"/>
      <c r="V13310" s="63"/>
      <c r="W13310" s="63"/>
      <c r="X13310" s="63"/>
      <c r="Y13310" s="63"/>
      <c r="Z13310" s="62">
        <v>190.48</v>
      </c>
      <c r="AA13310" s="62">
        <v>7165</v>
      </c>
      <c r="AB13310" s="62">
        <v>42.65</v>
      </c>
      <c r="AC13310" s="62">
        <v>13.61</v>
      </c>
    </row>
    <row r="13311" spans="1:29" x14ac:dyDescent="0.25">
      <c r="A13311" s="61" t="s">
        <v>407</v>
      </c>
      <c r="B13311" s="61" t="s">
        <v>408</v>
      </c>
      <c r="C13311" s="62">
        <v>2007</v>
      </c>
      <c r="D13311" s="61" t="s">
        <v>99</v>
      </c>
      <c r="E13311" s="62">
        <v>24</v>
      </c>
      <c r="F13311" s="62">
        <v>240839</v>
      </c>
      <c r="G13311" s="62">
        <v>43012</v>
      </c>
      <c r="H13311" s="62">
        <v>149.35</v>
      </c>
      <c r="I13311" s="62">
        <v>10034.959999999999</v>
      </c>
      <c r="J13311" s="62">
        <v>223980.27</v>
      </c>
      <c r="K13311" s="62">
        <v>0</v>
      </c>
      <c r="L13311" s="63"/>
      <c r="M13311" s="63"/>
      <c r="N13311" s="63"/>
      <c r="O13311" s="63"/>
      <c r="P13311" s="63"/>
      <c r="Q13311" s="63"/>
      <c r="R13311" s="63"/>
      <c r="S13311" s="63"/>
      <c r="T13311" s="63"/>
      <c r="U13311" s="63"/>
      <c r="V13311" s="63"/>
      <c r="W13311" s="63"/>
      <c r="X13311" s="63"/>
      <c r="Y13311" s="63"/>
      <c r="Z13311" s="62">
        <v>21554.71</v>
      </c>
      <c r="AA13311" s="62">
        <v>54048</v>
      </c>
      <c r="AB13311" s="62">
        <v>187.67</v>
      </c>
      <c r="AC13311" s="62">
        <v>898.11</v>
      </c>
    </row>
    <row r="13312" spans="1:29" x14ac:dyDescent="0.25">
      <c r="A13312" s="61" t="s">
        <v>409</v>
      </c>
      <c r="B13312" s="61" t="s">
        <v>410</v>
      </c>
      <c r="C13312" s="62">
        <v>2006</v>
      </c>
      <c r="D13312" s="61" t="s">
        <v>99</v>
      </c>
      <c r="E13312" s="62">
        <v>64</v>
      </c>
      <c r="F13312" s="62">
        <v>113920</v>
      </c>
      <c r="G13312" s="62">
        <v>15117</v>
      </c>
      <c r="H13312" s="62">
        <v>19.68</v>
      </c>
      <c r="I13312" s="62">
        <v>1780</v>
      </c>
      <c r="J13312" s="62">
        <v>105945.60000000001</v>
      </c>
      <c r="K13312" s="62">
        <v>0</v>
      </c>
      <c r="L13312" s="63"/>
      <c r="M13312" s="63"/>
      <c r="N13312" s="63"/>
      <c r="O13312" s="63"/>
      <c r="P13312" s="63"/>
      <c r="Q13312" s="63"/>
      <c r="R13312" s="63"/>
      <c r="S13312" s="63"/>
      <c r="T13312" s="63"/>
      <c r="U13312" s="63"/>
      <c r="V13312" s="63"/>
      <c r="W13312" s="63"/>
      <c r="X13312" s="63"/>
      <c r="Y13312" s="63"/>
      <c r="Z13312" s="62">
        <v>0</v>
      </c>
      <c r="AA13312" s="63"/>
      <c r="AB13312" s="63"/>
      <c r="AC13312" s="62">
        <v>0</v>
      </c>
    </row>
    <row r="13313" spans="1:29" ht="30" x14ac:dyDescent="0.25">
      <c r="A13313" s="61" t="s">
        <v>439</v>
      </c>
      <c r="B13313" s="61" t="s">
        <v>440</v>
      </c>
      <c r="C13313" s="62">
        <v>2003</v>
      </c>
      <c r="D13313" s="61" t="s">
        <v>75</v>
      </c>
      <c r="E13313" s="62">
        <v>4</v>
      </c>
      <c r="F13313" s="63"/>
      <c r="G13313" s="63"/>
      <c r="H13313" s="63"/>
      <c r="I13313" s="63"/>
      <c r="J13313" s="63"/>
      <c r="K13313" s="62">
        <v>0</v>
      </c>
      <c r="L13313" s="63"/>
      <c r="M13313" s="63"/>
      <c r="N13313" s="63"/>
      <c r="O13313" s="63"/>
      <c r="P13313" s="63"/>
      <c r="Q13313" s="63"/>
      <c r="R13313" s="63"/>
      <c r="S13313" s="63"/>
      <c r="T13313" s="63"/>
      <c r="U13313" s="63"/>
      <c r="V13313" s="63"/>
      <c r="W13313" s="63"/>
      <c r="X13313" s="63"/>
      <c r="Y13313" s="63"/>
      <c r="Z13313" s="62">
        <v>0</v>
      </c>
      <c r="AA13313" s="62">
        <v>1026</v>
      </c>
      <c r="AB13313" s="62">
        <v>21.38</v>
      </c>
      <c r="AC13313" s="62">
        <v>0</v>
      </c>
    </row>
    <row r="13314" spans="1:29" ht="30" x14ac:dyDescent="0.25">
      <c r="A13314" s="61" t="s">
        <v>464</v>
      </c>
      <c r="B13314" s="61" t="s">
        <v>465</v>
      </c>
      <c r="C13314" s="62">
        <v>2015</v>
      </c>
      <c r="D13314" s="61" t="s">
        <v>78</v>
      </c>
      <c r="E13314" s="62">
        <v>40</v>
      </c>
      <c r="F13314" s="62">
        <v>349925</v>
      </c>
      <c r="G13314" s="62">
        <v>78843</v>
      </c>
      <c r="H13314" s="62">
        <v>164.26</v>
      </c>
      <c r="I13314" s="62">
        <v>8748.1299999999992</v>
      </c>
      <c r="J13314" s="62">
        <v>325430.25</v>
      </c>
      <c r="K13314" s="62">
        <v>0</v>
      </c>
      <c r="L13314" s="63"/>
      <c r="M13314" s="63"/>
      <c r="N13314" s="63"/>
      <c r="O13314" s="63"/>
      <c r="P13314" s="63"/>
      <c r="Q13314" s="63"/>
      <c r="R13314" s="63"/>
      <c r="S13314" s="63"/>
      <c r="T13314" s="63"/>
      <c r="U13314" s="63"/>
      <c r="V13314" s="63"/>
      <c r="W13314" s="63"/>
      <c r="X13314" s="63"/>
      <c r="Y13314" s="63"/>
      <c r="Z13314" s="62">
        <v>866.25</v>
      </c>
      <c r="AA13314" s="62">
        <v>1645</v>
      </c>
      <c r="AB13314" s="62">
        <v>3.43</v>
      </c>
      <c r="AC13314" s="62">
        <v>21.66</v>
      </c>
    </row>
    <row r="13315" spans="1:29" x14ac:dyDescent="0.25">
      <c r="A13315" s="61" t="s">
        <v>473</v>
      </c>
      <c r="B13315" s="61" t="s">
        <v>474</v>
      </c>
      <c r="C13315" s="62">
        <v>2005</v>
      </c>
      <c r="D13315" s="61" t="s">
        <v>78</v>
      </c>
      <c r="E13315" s="62">
        <v>20</v>
      </c>
      <c r="F13315" s="62">
        <v>7361</v>
      </c>
      <c r="G13315" s="62">
        <v>101578</v>
      </c>
      <c r="H13315" s="62">
        <v>423.24</v>
      </c>
      <c r="I13315" s="62">
        <v>368.05</v>
      </c>
      <c r="J13315" s="62">
        <v>6845.73</v>
      </c>
      <c r="K13315" s="62">
        <v>178.47</v>
      </c>
      <c r="L13315" s="62">
        <v>36199</v>
      </c>
      <c r="M13315" s="62">
        <v>150.83000000000001</v>
      </c>
      <c r="N13315" s="63"/>
      <c r="O13315" s="63"/>
      <c r="P13315" s="63"/>
      <c r="Q13315" s="63"/>
      <c r="R13315" s="63"/>
      <c r="S13315" s="63"/>
      <c r="T13315" s="63"/>
      <c r="U13315" s="63"/>
      <c r="V13315" s="63"/>
      <c r="W13315" s="63"/>
      <c r="X13315" s="63"/>
      <c r="Y13315" s="63"/>
      <c r="Z13315" s="62">
        <v>0</v>
      </c>
      <c r="AA13315" s="62">
        <v>0</v>
      </c>
      <c r="AB13315" s="62">
        <v>0</v>
      </c>
      <c r="AC13315" s="62">
        <v>0</v>
      </c>
    </row>
    <row r="13316" spans="1:29" x14ac:dyDescent="0.25">
      <c r="A13316" s="61" t="s">
        <v>428</v>
      </c>
      <c r="B13316" s="61" t="s">
        <v>429</v>
      </c>
      <c r="C13316" s="62">
        <v>2006</v>
      </c>
      <c r="D13316" s="61" t="s">
        <v>78</v>
      </c>
      <c r="E13316" s="62">
        <v>48</v>
      </c>
      <c r="F13316" s="62">
        <v>480400</v>
      </c>
      <c r="G13316" s="62">
        <v>72680</v>
      </c>
      <c r="H13316" s="62">
        <v>126.18</v>
      </c>
      <c r="I13316" s="62">
        <v>10008.33</v>
      </c>
      <c r="J13316" s="62">
        <v>446772</v>
      </c>
      <c r="K13316" s="62">
        <v>0</v>
      </c>
      <c r="L13316" s="63"/>
      <c r="M13316" s="63"/>
      <c r="N13316" s="63"/>
      <c r="O13316" s="63"/>
      <c r="P13316" s="63"/>
      <c r="Q13316" s="63"/>
      <c r="R13316" s="63"/>
      <c r="S13316" s="63"/>
      <c r="T13316" s="63"/>
      <c r="U13316" s="63"/>
      <c r="V13316" s="63"/>
      <c r="W13316" s="63"/>
      <c r="X13316" s="63"/>
      <c r="Y13316" s="63"/>
      <c r="Z13316" s="62">
        <v>1276.6500000000001</v>
      </c>
      <c r="AA13316" s="62">
        <v>9091</v>
      </c>
      <c r="AB13316" s="62">
        <v>15.78</v>
      </c>
      <c r="AC13316" s="62">
        <v>26.6</v>
      </c>
    </row>
    <row r="13317" spans="1:29" x14ac:dyDescent="0.25">
      <c r="A13317" s="61" t="s">
        <v>469</v>
      </c>
      <c r="B13317" s="61" t="s">
        <v>470</v>
      </c>
      <c r="C13317" s="62">
        <v>2007</v>
      </c>
      <c r="D13317" s="61" t="s">
        <v>78</v>
      </c>
      <c r="E13317" s="62">
        <v>48</v>
      </c>
      <c r="F13317" s="62">
        <v>148737</v>
      </c>
      <c r="G13317" s="62">
        <v>21751</v>
      </c>
      <c r="H13317" s="62">
        <v>37.76</v>
      </c>
      <c r="I13317" s="62">
        <v>3098.69</v>
      </c>
      <c r="J13317" s="62">
        <v>138325.41</v>
      </c>
      <c r="K13317" s="62">
        <v>25778.86</v>
      </c>
      <c r="L13317" s="62">
        <v>48514</v>
      </c>
      <c r="M13317" s="62">
        <v>84.23</v>
      </c>
      <c r="N13317" s="63"/>
      <c r="O13317" s="63"/>
      <c r="P13317" s="63"/>
      <c r="Q13317" s="63"/>
      <c r="R13317" s="63"/>
      <c r="S13317" s="63"/>
      <c r="T13317" s="63"/>
      <c r="U13317" s="63"/>
      <c r="V13317" s="63"/>
      <c r="W13317" s="63"/>
      <c r="X13317" s="63"/>
      <c r="Y13317" s="63"/>
      <c r="Z13317" s="62">
        <v>3771.14</v>
      </c>
      <c r="AA13317" s="62">
        <v>26046</v>
      </c>
      <c r="AB13317" s="62">
        <v>45.22</v>
      </c>
      <c r="AC13317" s="62">
        <v>78.569999999999993</v>
      </c>
    </row>
    <row r="13318" spans="1:29" x14ac:dyDescent="0.25">
      <c r="A13318" s="61" t="s">
        <v>163</v>
      </c>
      <c r="B13318" s="61" t="s">
        <v>164</v>
      </c>
      <c r="C13318" s="62">
        <v>2012</v>
      </c>
      <c r="D13318" s="61" t="s">
        <v>135</v>
      </c>
      <c r="E13318" s="62">
        <v>136</v>
      </c>
      <c r="F13318" s="62">
        <v>22197</v>
      </c>
      <c r="G13318" s="62">
        <v>6159</v>
      </c>
      <c r="H13318" s="62">
        <v>3.77</v>
      </c>
      <c r="I13318" s="62">
        <v>163.21</v>
      </c>
      <c r="J13318" s="62">
        <v>20643.21</v>
      </c>
      <c r="K13318" s="62">
        <v>1056.26</v>
      </c>
      <c r="L13318" s="62">
        <v>2063</v>
      </c>
      <c r="M13318" s="62">
        <v>1.26</v>
      </c>
      <c r="N13318" s="62">
        <v>7.77</v>
      </c>
      <c r="O13318" s="62">
        <v>12737.71</v>
      </c>
      <c r="P13318" s="63"/>
      <c r="Q13318" s="63"/>
      <c r="R13318" s="63"/>
      <c r="S13318" s="63"/>
      <c r="T13318" s="63"/>
      <c r="U13318" s="63"/>
      <c r="V13318" s="63"/>
      <c r="W13318" s="63"/>
      <c r="X13318" s="63"/>
      <c r="Y13318" s="63"/>
      <c r="Z13318" s="62">
        <v>1160600</v>
      </c>
      <c r="AA13318" s="62">
        <v>123901</v>
      </c>
      <c r="AB13318" s="62">
        <v>75.92</v>
      </c>
      <c r="AC13318" s="62">
        <v>8533.82</v>
      </c>
    </row>
    <row r="13319" spans="1:29" x14ac:dyDescent="0.25">
      <c r="A13319" s="61" t="s">
        <v>299</v>
      </c>
      <c r="B13319" s="61" t="s">
        <v>300</v>
      </c>
      <c r="C13319" s="62">
        <v>2016</v>
      </c>
      <c r="D13319" s="61" t="s">
        <v>94</v>
      </c>
      <c r="E13319" s="62">
        <v>16</v>
      </c>
      <c r="F13319" s="62">
        <v>666</v>
      </c>
      <c r="G13319" s="62">
        <v>520</v>
      </c>
      <c r="H13319" s="62">
        <v>2.71</v>
      </c>
      <c r="I13319" s="62">
        <v>41.63</v>
      </c>
      <c r="J13319" s="62">
        <v>619.38</v>
      </c>
      <c r="K13319" s="62">
        <v>272</v>
      </c>
      <c r="L13319" s="62">
        <v>653</v>
      </c>
      <c r="M13319" s="62">
        <v>3.4</v>
      </c>
      <c r="N13319" s="63"/>
      <c r="O13319" s="63"/>
      <c r="P13319" s="63"/>
      <c r="Q13319" s="63"/>
      <c r="R13319" s="63"/>
      <c r="S13319" s="63"/>
      <c r="T13319" s="63"/>
      <c r="U13319" s="63"/>
      <c r="V13319" s="63"/>
      <c r="W13319" s="63"/>
      <c r="X13319" s="63"/>
      <c r="Y13319" s="63"/>
      <c r="Z13319" s="62">
        <v>105291</v>
      </c>
      <c r="AA13319" s="62">
        <v>6117</v>
      </c>
      <c r="AB13319" s="62">
        <v>31.86</v>
      </c>
      <c r="AC13319" s="62">
        <v>6580.69</v>
      </c>
    </row>
    <row r="13320" spans="1:29" x14ac:dyDescent="0.25">
      <c r="A13320" s="61" t="s">
        <v>235</v>
      </c>
      <c r="B13320" s="61" t="s">
        <v>236</v>
      </c>
      <c r="C13320" s="62">
        <v>2009</v>
      </c>
      <c r="D13320" s="61" t="s">
        <v>94</v>
      </c>
      <c r="E13320" s="62">
        <v>10</v>
      </c>
      <c r="F13320" s="62">
        <v>2933</v>
      </c>
      <c r="G13320" s="62">
        <v>712</v>
      </c>
      <c r="H13320" s="62">
        <v>5.93</v>
      </c>
      <c r="I13320" s="62">
        <v>293.3</v>
      </c>
      <c r="J13320" s="62">
        <v>2727.69</v>
      </c>
      <c r="K13320" s="62">
        <v>3032.01</v>
      </c>
      <c r="L13320" s="62">
        <v>4909</v>
      </c>
      <c r="M13320" s="62">
        <v>40.909999999999997</v>
      </c>
      <c r="N13320" s="62">
        <v>303.2</v>
      </c>
      <c r="O13320" s="62">
        <v>36563.89</v>
      </c>
      <c r="P13320" s="63"/>
      <c r="Q13320" s="63"/>
      <c r="R13320" s="63"/>
      <c r="S13320" s="63"/>
      <c r="T13320" s="63"/>
      <c r="U13320" s="62">
        <v>1271</v>
      </c>
      <c r="V13320" s="62">
        <v>3374</v>
      </c>
      <c r="W13320" s="62">
        <v>28.12</v>
      </c>
      <c r="X13320" s="62">
        <v>127</v>
      </c>
      <c r="Y13320" s="62">
        <v>28450.06</v>
      </c>
      <c r="Z13320" s="62">
        <v>40400</v>
      </c>
      <c r="AA13320" s="62">
        <v>1172</v>
      </c>
      <c r="AB13320" s="62">
        <v>9.77</v>
      </c>
      <c r="AC13320" s="62">
        <v>4040</v>
      </c>
    </row>
    <row r="13321" spans="1:29" ht="30" x14ac:dyDescent="0.25">
      <c r="A13321" s="61" t="s">
        <v>247</v>
      </c>
      <c r="B13321" s="61" t="s">
        <v>248</v>
      </c>
      <c r="C13321" s="62">
        <v>2015</v>
      </c>
      <c r="D13321" s="61" t="s">
        <v>86</v>
      </c>
      <c r="E13321" s="62">
        <v>31</v>
      </c>
      <c r="F13321" s="62">
        <v>834</v>
      </c>
      <c r="G13321" s="62">
        <v>667</v>
      </c>
      <c r="H13321" s="62">
        <v>1.79</v>
      </c>
      <c r="I13321" s="62">
        <v>26.9</v>
      </c>
      <c r="J13321" s="62">
        <v>775.62</v>
      </c>
      <c r="K13321" s="62">
        <v>47.53</v>
      </c>
      <c r="L13321" s="62">
        <v>96</v>
      </c>
      <c r="M13321" s="62">
        <v>0.26</v>
      </c>
      <c r="N13321" s="62">
        <v>1.53</v>
      </c>
      <c r="O13321" s="62">
        <v>573.14</v>
      </c>
      <c r="P13321" s="63"/>
      <c r="Q13321" s="63"/>
      <c r="R13321" s="63"/>
      <c r="S13321" s="63"/>
      <c r="T13321" s="63"/>
      <c r="U13321" s="63"/>
      <c r="V13321" s="63"/>
      <c r="W13321" s="63"/>
      <c r="X13321" s="63"/>
      <c r="Y13321" s="63"/>
      <c r="Z13321" s="62">
        <v>7696</v>
      </c>
      <c r="AA13321" s="62">
        <v>14928</v>
      </c>
      <c r="AB13321" s="62">
        <v>40.130000000000003</v>
      </c>
      <c r="AC13321" s="62">
        <v>248.26</v>
      </c>
    </row>
    <row r="13322" spans="1:29" x14ac:dyDescent="0.25">
      <c r="A13322" s="61" t="s">
        <v>202</v>
      </c>
      <c r="B13322" s="61" t="s">
        <v>203</v>
      </c>
      <c r="C13322" s="62">
        <v>2009</v>
      </c>
      <c r="D13322" s="61" t="s">
        <v>75</v>
      </c>
      <c r="E13322" s="62">
        <v>6</v>
      </c>
      <c r="F13322" s="62">
        <v>5780</v>
      </c>
      <c r="G13322" s="62">
        <v>1118</v>
      </c>
      <c r="H13322" s="62">
        <v>15.53</v>
      </c>
      <c r="I13322" s="62">
        <v>963.33</v>
      </c>
      <c r="J13322" s="62">
        <v>5375.4</v>
      </c>
      <c r="K13322" s="62">
        <v>0</v>
      </c>
      <c r="L13322" s="63"/>
      <c r="M13322" s="63"/>
      <c r="N13322" s="63"/>
      <c r="O13322" s="63"/>
      <c r="P13322" s="63"/>
      <c r="Q13322" s="63"/>
      <c r="R13322" s="63"/>
      <c r="S13322" s="63"/>
      <c r="T13322" s="63"/>
      <c r="U13322" s="63"/>
      <c r="V13322" s="63"/>
      <c r="W13322" s="63"/>
      <c r="X13322" s="63"/>
      <c r="Y13322" s="63"/>
      <c r="Z13322" s="62">
        <v>29493</v>
      </c>
      <c r="AA13322" s="62">
        <v>2437</v>
      </c>
      <c r="AB13322" s="62">
        <v>33.85</v>
      </c>
      <c r="AC13322" s="62">
        <v>4915.5</v>
      </c>
    </row>
    <row r="13323" spans="1:29" ht="45" x14ac:dyDescent="0.25">
      <c r="A13323" s="61" t="s">
        <v>109</v>
      </c>
      <c r="B13323" s="61" t="s">
        <v>110</v>
      </c>
      <c r="C13323" s="62">
        <v>2004</v>
      </c>
      <c r="D13323" s="61" t="s">
        <v>83</v>
      </c>
      <c r="E13323" s="62">
        <v>6</v>
      </c>
      <c r="F13323" s="62">
        <v>46</v>
      </c>
      <c r="G13323" s="62">
        <v>105</v>
      </c>
      <c r="H13323" s="62">
        <v>1.46</v>
      </c>
      <c r="I13323" s="62">
        <v>7.67</v>
      </c>
      <c r="J13323" s="62">
        <v>42.78</v>
      </c>
      <c r="K13323" s="62">
        <v>0</v>
      </c>
      <c r="L13323" s="63"/>
      <c r="M13323" s="63"/>
      <c r="N13323" s="63"/>
      <c r="O13323" s="63"/>
      <c r="P13323" s="62">
        <v>594</v>
      </c>
      <c r="Q13323" s="62">
        <v>1068</v>
      </c>
      <c r="R13323" s="62">
        <v>14.83</v>
      </c>
      <c r="S13323" s="62">
        <v>99</v>
      </c>
      <c r="T13323" s="62">
        <v>7525.39</v>
      </c>
      <c r="U13323" s="63"/>
      <c r="V13323" s="63"/>
      <c r="W13323" s="63"/>
      <c r="X13323" s="63"/>
      <c r="Y13323" s="63"/>
      <c r="Z13323" s="62">
        <v>747000</v>
      </c>
      <c r="AA13323" s="62">
        <v>17532</v>
      </c>
      <c r="AB13323" s="62">
        <v>243.5</v>
      </c>
      <c r="AC13323" s="62">
        <v>124500</v>
      </c>
    </row>
    <row r="13324" spans="1:29" x14ac:dyDescent="0.25">
      <c r="A13324" s="61" t="s">
        <v>540</v>
      </c>
      <c r="B13324" s="61" t="s">
        <v>541</v>
      </c>
      <c r="C13324" s="62">
        <v>2013</v>
      </c>
      <c r="D13324" s="61" t="s">
        <v>99</v>
      </c>
      <c r="E13324" s="62">
        <v>82</v>
      </c>
      <c r="F13324" s="62">
        <v>987840</v>
      </c>
      <c r="G13324" s="62">
        <v>119710</v>
      </c>
      <c r="H13324" s="62">
        <v>121.66</v>
      </c>
      <c r="I13324" s="62">
        <v>12046.83</v>
      </c>
      <c r="J13324" s="62">
        <v>918691.2</v>
      </c>
      <c r="K13324" s="62">
        <v>0</v>
      </c>
      <c r="L13324" s="63"/>
      <c r="M13324" s="63"/>
      <c r="N13324" s="63"/>
      <c r="O13324" s="63"/>
      <c r="P13324" s="63"/>
      <c r="Q13324" s="63"/>
      <c r="R13324" s="63"/>
      <c r="S13324" s="63"/>
      <c r="T13324" s="63"/>
      <c r="U13324" s="63"/>
      <c r="V13324" s="63"/>
      <c r="W13324" s="63"/>
      <c r="X13324" s="63"/>
      <c r="Y13324" s="63"/>
      <c r="Z13324" s="62">
        <v>159095.84</v>
      </c>
      <c r="AA13324" s="62">
        <v>12862</v>
      </c>
      <c r="AB13324" s="62">
        <v>13.07</v>
      </c>
      <c r="AC13324" s="62">
        <v>1940.19</v>
      </c>
    </row>
    <row r="13325" spans="1:29" ht="30" x14ac:dyDescent="0.25">
      <c r="A13325" s="61" t="s">
        <v>287</v>
      </c>
      <c r="B13325" s="61" t="s">
        <v>288</v>
      </c>
      <c r="C13325" s="62">
        <v>2009</v>
      </c>
      <c r="D13325" s="61" t="s">
        <v>99</v>
      </c>
      <c r="E13325" s="62">
        <v>64</v>
      </c>
      <c r="F13325" s="62">
        <v>204014</v>
      </c>
      <c r="G13325" s="62">
        <v>105331</v>
      </c>
      <c r="H13325" s="62">
        <v>137.15</v>
      </c>
      <c r="I13325" s="62">
        <v>3187.72</v>
      </c>
      <c r="J13325" s="62">
        <v>189733.02</v>
      </c>
      <c r="K13325" s="62">
        <v>0</v>
      </c>
      <c r="L13325" s="63"/>
      <c r="M13325" s="63"/>
      <c r="N13325" s="63"/>
      <c r="O13325" s="63"/>
      <c r="P13325" s="63"/>
      <c r="Q13325" s="63"/>
      <c r="R13325" s="63"/>
      <c r="S13325" s="63"/>
      <c r="T13325" s="63"/>
      <c r="U13325" s="63"/>
      <c r="V13325" s="63"/>
      <c r="W13325" s="63"/>
      <c r="X13325" s="63"/>
      <c r="Y13325" s="63"/>
      <c r="Z13325" s="62">
        <v>104200</v>
      </c>
      <c r="AA13325" s="62">
        <v>18319</v>
      </c>
      <c r="AB13325" s="62">
        <v>23.85</v>
      </c>
      <c r="AC13325" s="62">
        <v>1628.13</v>
      </c>
    </row>
    <row r="13326" spans="1:29" x14ac:dyDescent="0.25">
      <c r="A13326" s="61" t="s">
        <v>540</v>
      </c>
      <c r="B13326" s="61" t="s">
        <v>541</v>
      </c>
      <c r="C13326" s="62">
        <v>2005</v>
      </c>
      <c r="D13326" s="61" t="s">
        <v>78</v>
      </c>
      <c r="E13326" s="62">
        <v>44</v>
      </c>
      <c r="F13326" s="62">
        <v>336420</v>
      </c>
      <c r="G13326" s="62">
        <v>31702</v>
      </c>
      <c r="H13326" s="62">
        <v>60.04</v>
      </c>
      <c r="I13326" s="62">
        <v>7645.91</v>
      </c>
      <c r="J13326" s="62">
        <v>312870.59999999998</v>
      </c>
      <c r="K13326" s="62">
        <v>0</v>
      </c>
      <c r="L13326" s="63"/>
      <c r="M13326" s="63"/>
      <c r="N13326" s="63"/>
      <c r="O13326" s="63"/>
      <c r="P13326" s="63"/>
      <c r="Q13326" s="63"/>
      <c r="R13326" s="63"/>
      <c r="S13326" s="63"/>
      <c r="T13326" s="63"/>
      <c r="U13326" s="63"/>
      <c r="V13326" s="63"/>
      <c r="W13326" s="63"/>
      <c r="X13326" s="63"/>
      <c r="Y13326" s="63"/>
      <c r="Z13326" s="62">
        <v>0</v>
      </c>
      <c r="AA13326" s="63"/>
      <c r="AB13326" s="63"/>
      <c r="AC13326" s="62">
        <v>0</v>
      </c>
    </row>
    <row r="13327" spans="1:29" x14ac:dyDescent="0.25">
      <c r="A13327" s="61" t="s">
        <v>315</v>
      </c>
      <c r="B13327" s="61" t="s">
        <v>316</v>
      </c>
      <c r="C13327" s="62">
        <v>2003</v>
      </c>
      <c r="D13327" s="61" t="s">
        <v>75</v>
      </c>
      <c r="E13327" s="62">
        <v>12</v>
      </c>
      <c r="F13327" s="62">
        <v>740</v>
      </c>
      <c r="G13327" s="62">
        <v>70</v>
      </c>
      <c r="H13327" s="62">
        <v>0.49</v>
      </c>
      <c r="I13327" s="62">
        <v>61.67</v>
      </c>
      <c r="J13327" s="62">
        <v>688.2</v>
      </c>
      <c r="K13327" s="62">
        <v>119.3</v>
      </c>
      <c r="L13327" s="62">
        <v>173</v>
      </c>
      <c r="M13327" s="62">
        <v>1.2</v>
      </c>
      <c r="N13327" s="63"/>
      <c r="O13327" s="63"/>
      <c r="P13327" s="63"/>
      <c r="Q13327" s="63"/>
      <c r="R13327" s="63"/>
      <c r="S13327" s="63"/>
      <c r="T13327" s="63"/>
      <c r="U13327" s="63"/>
      <c r="V13327" s="63"/>
      <c r="W13327" s="63"/>
      <c r="X13327" s="63"/>
      <c r="Y13327" s="63"/>
      <c r="Z13327" s="62">
        <v>0</v>
      </c>
      <c r="AA13327" s="62">
        <v>1941</v>
      </c>
      <c r="AB13327" s="62">
        <v>13.48</v>
      </c>
      <c r="AC13327" s="62">
        <v>0</v>
      </c>
    </row>
    <row r="13328" spans="1:29" x14ac:dyDescent="0.25">
      <c r="A13328" s="61" t="s">
        <v>374</v>
      </c>
      <c r="B13328" s="61" t="s">
        <v>375</v>
      </c>
      <c r="C13328" s="62">
        <v>2007</v>
      </c>
      <c r="D13328" s="61" t="s">
        <v>78</v>
      </c>
      <c r="E13328" s="62">
        <v>64</v>
      </c>
      <c r="F13328" s="62">
        <v>304420</v>
      </c>
      <c r="G13328" s="62">
        <v>29457</v>
      </c>
      <c r="H13328" s="62">
        <v>38.36</v>
      </c>
      <c r="I13328" s="62">
        <v>4756.5600000000004</v>
      </c>
      <c r="J13328" s="62">
        <v>283110.59999999998</v>
      </c>
      <c r="K13328" s="62">
        <v>23442.29</v>
      </c>
      <c r="L13328" s="62">
        <v>41485</v>
      </c>
      <c r="M13328" s="62">
        <v>54.02</v>
      </c>
      <c r="N13328" s="62">
        <v>366.29</v>
      </c>
      <c r="O13328" s="62">
        <v>282697.59999999998</v>
      </c>
      <c r="P13328" s="63"/>
      <c r="Q13328" s="63"/>
      <c r="R13328" s="63"/>
      <c r="S13328" s="63"/>
      <c r="T13328" s="63"/>
      <c r="U13328" s="63"/>
      <c r="V13328" s="63"/>
      <c r="W13328" s="63"/>
      <c r="X13328" s="63"/>
      <c r="Y13328" s="63"/>
      <c r="Z13328" s="62">
        <v>14558</v>
      </c>
      <c r="AA13328" s="62">
        <v>16144</v>
      </c>
      <c r="AB13328" s="62">
        <v>21.02</v>
      </c>
      <c r="AC13328" s="62">
        <v>227.47</v>
      </c>
    </row>
    <row r="13329" spans="1:29" ht="30" x14ac:dyDescent="0.25">
      <c r="A13329" s="61" t="s">
        <v>507</v>
      </c>
      <c r="B13329" s="61" t="s">
        <v>508</v>
      </c>
      <c r="C13329" s="62">
        <v>2008</v>
      </c>
      <c r="D13329" s="61" t="s">
        <v>135</v>
      </c>
      <c r="E13329" s="62">
        <v>195</v>
      </c>
      <c r="F13329" s="62">
        <v>1578770</v>
      </c>
      <c r="G13329" s="62">
        <v>210948</v>
      </c>
      <c r="H13329" s="62">
        <v>90.15</v>
      </c>
      <c r="I13329" s="62">
        <v>8096.26</v>
      </c>
      <c r="J13329" s="62">
        <v>1468256.1</v>
      </c>
      <c r="K13329" s="62">
        <v>217829.29</v>
      </c>
      <c r="L13329" s="62">
        <v>312780</v>
      </c>
      <c r="M13329" s="62">
        <v>133.66999999999999</v>
      </c>
      <c r="N13329" s="62">
        <v>1117.07</v>
      </c>
      <c r="O13329" s="62">
        <v>2626868.7799999998</v>
      </c>
      <c r="P13329" s="63"/>
      <c r="Q13329" s="63"/>
      <c r="R13329" s="63"/>
      <c r="S13329" s="63"/>
      <c r="T13329" s="63"/>
      <c r="U13329" s="63"/>
      <c r="V13329" s="63"/>
      <c r="W13329" s="63"/>
      <c r="X13329" s="63"/>
      <c r="Y13329" s="63"/>
      <c r="Z13329" s="62">
        <v>29.88</v>
      </c>
      <c r="AA13329" s="62">
        <v>123467</v>
      </c>
      <c r="AB13329" s="62">
        <v>52.76</v>
      </c>
      <c r="AC13329" s="62">
        <v>0.15</v>
      </c>
    </row>
    <row r="13330" spans="1:29" ht="30" x14ac:dyDescent="0.25">
      <c r="A13330" s="61" t="s">
        <v>171</v>
      </c>
      <c r="B13330" s="61" t="s">
        <v>172</v>
      </c>
      <c r="C13330" s="62">
        <v>2015</v>
      </c>
      <c r="D13330" s="61" t="s">
        <v>150</v>
      </c>
      <c r="E13330" s="62">
        <v>7</v>
      </c>
      <c r="F13330" s="62">
        <v>16752</v>
      </c>
      <c r="G13330" s="62">
        <v>3224</v>
      </c>
      <c r="H13330" s="62">
        <v>38.380000000000003</v>
      </c>
      <c r="I13330" s="62">
        <v>2393.14</v>
      </c>
      <c r="J13330" s="62">
        <v>15579.36</v>
      </c>
      <c r="K13330" s="62">
        <v>3145.49</v>
      </c>
      <c r="L13330" s="62">
        <v>4187</v>
      </c>
      <c r="M13330" s="62">
        <v>49.85</v>
      </c>
      <c r="N13330" s="62">
        <v>449.36</v>
      </c>
      <c r="O13330" s="62">
        <v>37932.410000000003</v>
      </c>
      <c r="P13330" s="63"/>
      <c r="Q13330" s="63"/>
      <c r="R13330" s="63"/>
      <c r="S13330" s="63"/>
      <c r="T13330" s="63"/>
      <c r="U13330" s="63"/>
      <c r="V13330" s="63"/>
      <c r="W13330" s="63"/>
      <c r="X13330" s="63"/>
      <c r="Y13330" s="63"/>
      <c r="Z13330" s="62">
        <v>366</v>
      </c>
      <c r="AA13330" s="62">
        <v>4664</v>
      </c>
      <c r="AB13330" s="62">
        <v>55.52</v>
      </c>
      <c r="AC13330" s="62">
        <v>52.29</v>
      </c>
    </row>
    <row r="13331" spans="1:29" x14ac:dyDescent="0.25">
      <c r="A13331" s="61" t="s">
        <v>299</v>
      </c>
      <c r="B13331" s="61" t="s">
        <v>300</v>
      </c>
      <c r="C13331" s="62">
        <v>2009</v>
      </c>
      <c r="D13331" s="61" t="s">
        <v>94</v>
      </c>
      <c r="E13331" s="62">
        <v>16</v>
      </c>
      <c r="F13331" s="62">
        <v>2035</v>
      </c>
      <c r="G13331" s="62">
        <v>829</v>
      </c>
      <c r="H13331" s="62">
        <v>4.32</v>
      </c>
      <c r="I13331" s="62">
        <v>127.19</v>
      </c>
      <c r="J13331" s="62">
        <v>1892.55</v>
      </c>
      <c r="K13331" s="62">
        <v>790</v>
      </c>
      <c r="L13331" s="62">
        <v>1355</v>
      </c>
      <c r="M13331" s="62">
        <v>7.06</v>
      </c>
      <c r="N13331" s="63"/>
      <c r="O13331" s="63"/>
      <c r="P13331" s="63"/>
      <c r="Q13331" s="63"/>
      <c r="R13331" s="63"/>
      <c r="S13331" s="63"/>
      <c r="T13331" s="63"/>
      <c r="U13331" s="63"/>
      <c r="V13331" s="63"/>
      <c r="W13331" s="63"/>
      <c r="X13331" s="63"/>
      <c r="Y13331" s="63"/>
      <c r="Z13331" s="62">
        <v>139824</v>
      </c>
      <c r="AA13331" s="62">
        <v>6297</v>
      </c>
      <c r="AB13331" s="62">
        <v>32.799999999999997</v>
      </c>
      <c r="AC13331" s="62">
        <v>8739</v>
      </c>
    </row>
    <row r="13332" spans="1:29" ht="30" x14ac:dyDescent="0.25">
      <c r="A13332" s="61" t="s">
        <v>283</v>
      </c>
      <c r="B13332" s="61" t="s">
        <v>284</v>
      </c>
      <c r="C13332" s="62">
        <v>2012</v>
      </c>
      <c r="D13332" s="61" t="s">
        <v>175</v>
      </c>
      <c r="E13332" s="62">
        <v>24</v>
      </c>
      <c r="F13332" s="62">
        <v>170508</v>
      </c>
      <c r="G13332" s="62">
        <v>27702</v>
      </c>
      <c r="H13332" s="62">
        <v>96.19</v>
      </c>
      <c r="I13332" s="62">
        <v>7104.5</v>
      </c>
      <c r="J13332" s="62">
        <v>158572.44</v>
      </c>
      <c r="K13332" s="62">
        <v>11494.67</v>
      </c>
      <c r="L13332" s="62">
        <v>17512</v>
      </c>
      <c r="M13332" s="62">
        <v>60.81</v>
      </c>
      <c r="N13332" s="63"/>
      <c r="O13332" s="63"/>
      <c r="P13332" s="63"/>
      <c r="Q13332" s="63"/>
      <c r="R13332" s="63"/>
      <c r="S13332" s="63"/>
      <c r="T13332" s="63"/>
      <c r="U13332" s="63"/>
      <c r="V13332" s="63"/>
      <c r="W13332" s="63"/>
      <c r="X13332" s="63"/>
      <c r="Y13332" s="63"/>
      <c r="Z13332" s="62">
        <v>0</v>
      </c>
      <c r="AA13332" s="63"/>
      <c r="AB13332" s="63"/>
      <c r="AC13332" s="62">
        <v>0</v>
      </c>
    </row>
    <row r="13333" spans="1:29" x14ac:dyDescent="0.25">
      <c r="A13333" s="61" t="s">
        <v>251</v>
      </c>
      <c r="B13333" s="61" t="s">
        <v>252</v>
      </c>
      <c r="C13333" s="62">
        <v>2012</v>
      </c>
      <c r="D13333" s="61" t="s">
        <v>99</v>
      </c>
      <c r="E13333" s="62">
        <v>40</v>
      </c>
      <c r="F13333" s="62">
        <v>352730</v>
      </c>
      <c r="G13333" s="62">
        <v>57696</v>
      </c>
      <c r="H13333" s="62">
        <v>120.2</v>
      </c>
      <c r="I13333" s="62">
        <v>8818.25</v>
      </c>
      <c r="J13333" s="62">
        <v>328038.90000000002</v>
      </c>
      <c r="K13333" s="62">
        <v>773.04</v>
      </c>
      <c r="L13333" s="62">
        <v>1294</v>
      </c>
      <c r="M13333" s="62">
        <v>2.7</v>
      </c>
      <c r="N13333" s="62">
        <v>19.329999999999998</v>
      </c>
      <c r="O13333" s="62">
        <v>9322.27</v>
      </c>
      <c r="P13333" s="63"/>
      <c r="Q13333" s="63"/>
      <c r="R13333" s="63"/>
      <c r="S13333" s="63"/>
      <c r="T13333" s="63"/>
      <c r="U13333" s="63"/>
      <c r="V13333" s="63"/>
      <c r="W13333" s="63"/>
      <c r="X13333" s="63"/>
      <c r="Y13333" s="63"/>
      <c r="Z13333" s="62">
        <v>1051</v>
      </c>
      <c r="AA13333" s="62">
        <v>11040</v>
      </c>
      <c r="AB13333" s="62">
        <v>23</v>
      </c>
      <c r="AC13333" s="62">
        <v>26.28</v>
      </c>
    </row>
    <row r="13334" spans="1:29" x14ac:dyDescent="0.25">
      <c r="A13334" s="61" t="s">
        <v>130</v>
      </c>
      <c r="B13334" s="61" t="s">
        <v>131</v>
      </c>
      <c r="C13334" s="62">
        <v>2015</v>
      </c>
      <c r="D13334" s="61" t="s">
        <v>226</v>
      </c>
      <c r="E13334" s="62">
        <v>50</v>
      </c>
      <c r="F13334" s="62">
        <v>439000</v>
      </c>
      <c r="G13334" s="62">
        <v>92163</v>
      </c>
      <c r="H13334" s="62">
        <v>153.61000000000001</v>
      </c>
      <c r="I13334" s="62">
        <v>8780</v>
      </c>
      <c r="J13334" s="62">
        <v>408270</v>
      </c>
      <c r="K13334" s="62">
        <v>0</v>
      </c>
      <c r="L13334" s="63"/>
      <c r="M13334" s="63"/>
      <c r="N13334" s="63"/>
      <c r="O13334" s="63"/>
      <c r="P13334" s="63"/>
      <c r="Q13334" s="63"/>
      <c r="R13334" s="63"/>
      <c r="S13334" s="63"/>
      <c r="T13334" s="63"/>
      <c r="U13334" s="63"/>
      <c r="V13334" s="63"/>
      <c r="W13334" s="63"/>
      <c r="X13334" s="63"/>
      <c r="Y13334" s="63"/>
      <c r="Z13334" s="62">
        <v>2290</v>
      </c>
      <c r="AA13334" s="62">
        <v>14119</v>
      </c>
      <c r="AB13334" s="62">
        <v>23.53</v>
      </c>
      <c r="AC13334" s="62">
        <v>45.8</v>
      </c>
    </row>
    <row r="13335" spans="1:29" x14ac:dyDescent="0.25">
      <c r="A13335" s="61" t="s">
        <v>196</v>
      </c>
      <c r="B13335" s="61" t="s">
        <v>197</v>
      </c>
      <c r="C13335" s="62">
        <v>2014</v>
      </c>
      <c r="D13335" s="61" t="s">
        <v>313</v>
      </c>
      <c r="E13335" s="62">
        <v>7</v>
      </c>
      <c r="F13335" s="62">
        <v>0</v>
      </c>
      <c r="G13335" s="62">
        <v>0</v>
      </c>
      <c r="H13335" s="62">
        <v>0</v>
      </c>
      <c r="I13335" s="62">
        <v>0</v>
      </c>
      <c r="J13335" s="62">
        <v>0</v>
      </c>
      <c r="K13335" s="62">
        <v>0</v>
      </c>
      <c r="L13335" s="62">
        <v>0</v>
      </c>
      <c r="M13335" s="62">
        <v>0</v>
      </c>
      <c r="N13335" s="63"/>
      <c r="O13335" s="63"/>
      <c r="P13335" s="63"/>
      <c r="Q13335" s="63"/>
      <c r="R13335" s="63"/>
      <c r="S13335" s="63"/>
      <c r="T13335" s="63"/>
      <c r="U13335" s="63"/>
      <c r="V13335" s="63"/>
      <c r="W13335" s="63"/>
      <c r="X13335" s="63"/>
      <c r="Y13335" s="63"/>
      <c r="Z13335" s="62">
        <v>0</v>
      </c>
      <c r="AA13335" s="63"/>
      <c r="AB13335" s="63"/>
      <c r="AC13335" s="62">
        <v>0</v>
      </c>
    </row>
    <row r="13336" spans="1:29" ht="30" x14ac:dyDescent="0.25">
      <c r="A13336" s="61" t="s">
        <v>122</v>
      </c>
      <c r="B13336" s="61" t="s">
        <v>123</v>
      </c>
      <c r="C13336" s="62">
        <v>2009</v>
      </c>
      <c r="D13336" s="61" t="s">
        <v>150</v>
      </c>
      <c r="E13336" s="62">
        <v>14</v>
      </c>
      <c r="F13336" s="63"/>
      <c r="G13336" s="63"/>
      <c r="H13336" s="63"/>
      <c r="I13336" s="63"/>
      <c r="J13336" s="63"/>
      <c r="K13336" s="62">
        <v>0</v>
      </c>
      <c r="L13336" s="63"/>
      <c r="M13336" s="63"/>
      <c r="N13336" s="63"/>
      <c r="O13336" s="63"/>
      <c r="P13336" s="63"/>
      <c r="Q13336" s="63"/>
      <c r="R13336" s="63"/>
      <c r="S13336" s="63"/>
      <c r="T13336" s="63"/>
      <c r="U13336" s="63"/>
      <c r="V13336" s="63"/>
      <c r="W13336" s="63"/>
      <c r="X13336" s="63"/>
      <c r="Y13336" s="63"/>
      <c r="Z13336" s="62">
        <v>701.16</v>
      </c>
      <c r="AA13336" s="62">
        <v>4589</v>
      </c>
      <c r="AB13336" s="62">
        <v>27.32</v>
      </c>
      <c r="AC13336" s="62">
        <v>50.08</v>
      </c>
    </row>
    <row r="13337" spans="1:29" ht="30" x14ac:dyDescent="0.25">
      <c r="A13337" s="61" t="s">
        <v>216</v>
      </c>
      <c r="B13337" s="61" t="s">
        <v>217</v>
      </c>
      <c r="C13337" s="62">
        <v>2015</v>
      </c>
      <c r="D13337" s="61" t="s">
        <v>86</v>
      </c>
      <c r="E13337" s="62">
        <v>177</v>
      </c>
      <c r="F13337" s="62">
        <v>1201534</v>
      </c>
      <c r="G13337" s="62">
        <v>197097</v>
      </c>
      <c r="H13337" s="62">
        <v>92.8</v>
      </c>
      <c r="I13337" s="62">
        <v>6788.33</v>
      </c>
      <c r="J13337" s="62">
        <v>1117426.6200000001</v>
      </c>
      <c r="K13337" s="62">
        <v>108793.4</v>
      </c>
      <c r="L13337" s="62">
        <v>138712</v>
      </c>
      <c r="M13337" s="62">
        <v>65.31</v>
      </c>
      <c r="N13337" s="62">
        <v>614.65</v>
      </c>
      <c r="O13337" s="62">
        <v>1311972.3</v>
      </c>
      <c r="P13337" s="63"/>
      <c r="Q13337" s="63"/>
      <c r="R13337" s="63"/>
      <c r="S13337" s="63"/>
      <c r="T13337" s="63"/>
      <c r="U13337" s="63"/>
      <c r="V13337" s="63"/>
      <c r="W13337" s="63"/>
      <c r="X13337" s="63"/>
      <c r="Y13337" s="63"/>
      <c r="Z13337" s="62">
        <v>15880</v>
      </c>
      <c r="AA13337" s="62">
        <v>211783</v>
      </c>
      <c r="AB13337" s="62">
        <v>99.71</v>
      </c>
      <c r="AC13337" s="62">
        <v>89.72</v>
      </c>
    </row>
    <row r="13338" spans="1:29" ht="30" x14ac:dyDescent="0.25">
      <c r="A13338" s="61" t="s">
        <v>227</v>
      </c>
      <c r="B13338" s="61" t="s">
        <v>228</v>
      </c>
      <c r="C13338" s="62">
        <v>2011</v>
      </c>
      <c r="D13338" s="61" t="s">
        <v>75</v>
      </c>
      <c r="E13338" s="62">
        <v>12</v>
      </c>
      <c r="F13338" s="63"/>
      <c r="G13338" s="63"/>
      <c r="H13338" s="63"/>
      <c r="I13338" s="63"/>
      <c r="J13338" s="63"/>
      <c r="K13338" s="62">
        <v>0</v>
      </c>
      <c r="L13338" s="63"/>
      <c r="M13338" s="63"/>
      <c r="N13338" s="63"/>
      <c r="O13338" s="63"/>
      <c r="P13338" s="63"/>
      <c r="Q13338" s="63"/>
      <c r="R13338" s="63"/>
      <c r="S13338" s="63"/>
      <c r="T13338" s="63"/>
      <c r="U13338" s="63"/>
      <c r="V13338" s="63"/>
      <c r="W13338" s="63"/>
      <c r="X13338" s="63"/>
      <c r="Y13338" s="63"/>
      <c r="Z13338" s="62">
        <v>1.48</v>
      </c>
      <c r="AA13338" s="62">
        <v>8741</v>
      </c>
      <c r="AB13338" s="62">
        <v>60.7</v>
      </c>
      <c r="AC13338" s="62">
        <v>0.12</v>
      </c>
    </row>
    <row r="13339" spans="1:29" ht="30" x14ac:dyDescent="0.25">
      <c r="A13339" s="61" t="s">
        <v>188</v>
      </c>
      <c r="B13339" s="61" t="s">
        <v>189</v>
      </c>
      <c r="C13339" s="62">
        <v>2003</v>
      </c>
      <c r="D13339" s="61" t="s">
        <v>104</v>
      </c>
      <c r="E13339" s="62">
        <v>8</v>
      </c>
      <c r="F13339" s="62">
        <v>84402</v>
      </c>
      <c r="G13339" s="62">
        <v>11622</v>
      </c>
      <c r="H13339" s="62">
        <v>121.06</v>
      </c>
      <c r="I13339" s="62">
        <v>10550.25</v>
      </c>
      <c r="J13339" s="62">
        <v>78493.86</v>
      </c>
      <c r="K13339" s="62">
        <v>1305.53</v>
      </c>
      <c r="L13339" s="62">
        <v>1773</v>
      </c>
      <c r="M13339" s="62">
        <v>18.47</v>
      </c>
      <c r="N13339" s="63"/>
      <c r="O13339" s="63"/>
      <c r="P13339" s="63"/>
      <c r="Q13339" s="63"/>
      <c r="R13339" s="63"/>
      <c r="S13339" s="63"/>
      <c r="T13339" s="63"/>
      <c r="U13339" s="63"/>
      <c r="V13339" s="63"/>
      <c r="W13339" s="63"/>
      <c r="X13339" s="63"/>
      <c r="Y13339" s="63"/>
      <c r="Z13339" s="62">
        <v>787</v>
      </c>
      <c r="AA13339" s="62">
        <v>3493</v>
      </c>
      <c r="AB13339" s="62">
        <v>36.39</v>
      </c>
      <c r="AC13339" s="62">
        <v>98.38</v>
      </c>
    </row>
    <row r="13340" spans="1:29" x14ac:dyDescent="0.25">
      <c r="A13340" s="61" t="s">
        <v>273</v>
      </c>
      <c r="B13340" s="61" t="s">
        <v>274</v>
      </c>
      <c r="C13340" s="62">
        <v>2006</v>
      </c>
      <c r="D13340" s="61" t="s">
        <v>99</v>
      </c>
      <c r="E13340" s="62">
        <v>60</v>
      </c>
      <c r="F13340" s="62">
        <v>454888</v>
      </c>
      <c r="G13340" s="62">
        <v>80661</v>
      </c>
      <c r="H13340" s="62">
        <v>112.03</v>
      </c>
      <c r="I13340" s="62">
        <v>7581.47</v>
      </c>
      <c r="J13340" s="62">
        <v>423045.84</v>
      </c>
      <c r="K13340" s="62">
        <v>0</v>
      </c>
      <c r="L13340" s="63"/>
      <c r="M13340" s="63"/>
      <c r="N13340" s="63"/>
      <c r="O13340" s="63"/>
      <c r="P13340" s="63"/>
      <c r="Q13340" s="63"/>
      <c r="R13340" s="63"/>
      <c r="S13340" s="63"/>
      <c r="T13340" s="63"/>
      <c r="U13340" s="63"/>
      <c r="V13340" s="63"/>
      <c r="W13340" s="63"/>
      <c r="X13340" s="63"/>
      <c r="Y13340" s="63"/>
      <c r="Z13340" s="62">
        <v>179027.16</v>
      </c>
      <c r="AA13340" s="62">
        <v>14387</v>
      </c>
      <c r="AB13340" s="62">
        <v>19.98</v>
      </c>
      <c r="AC13340" s="62">
        <v>2983.79</v>
      </c>
    </row>
    <row r="13341" spans="1:29" ht="45" x14ac:dyDescent="0.25">
      <c r="A13341" s="61" t="s">
        <v>214</v>
      </c>
      <c r="B13341" s="61" t="s">
        <v>215</v>
      </c>
      <c r="C13341" s="62">
        <v>2004</v>
      </c>
      <c r="D13341" s="61" t="s">
        <v>89</v>
      </c>
      <c r="E13341" s="62">
        <v>100</v>
      </c>
      <c r="F13341" s="62">
        <v>389080</v>
      </c>
      <c r="G13341" s="62">
        <v>42496</v>
      </c>
      <c r="H13341" s="62">
        <v>35.409999999999997</v>
      </c>
      <c r="I13341" s="62">
        <v>3890.8</v>
      </c>
      <c r="J13341" s="62">
        <v>361844.4</v>
      </c>
      <c r="K13341" s="62">
        <v>81910.77</v>
      </c>
      <c r="L13341" s="62">
        <v>46188</v>
      </c>
      <c r="M13341" s="62">
        <v>38.49</v>
      </c>
      <c r="N13341" s="62">
        <v>819.11</v>
      </c>
      <c r="O13341" s="62">
        <v>987786.5</v>
      </c>
      <c r="P13341" s="63"/>
      <c r="Q13341" s="63"/>
      <c r="R13341" s="63"/>
      <c r="S13341" s="63"/>
      <c r="T13341" s="63"/>
      <c r="U13341" s="63"/>
      <c r="V13341" s="63"/>
      <c r="W13341" s="63"/>
      <c r="X13341" s="63"/>
      <c r="Y13341" s="63"/>
      <c r="Z13341" s="62">
        <v>4184</v>
      </c>
      <c r="AA13341" s="62">
        <v>15372</v>
      </c>
      <c r="AB13341" s="62">
        <v>12.81</v>
      </c>
      <c r="AC13341" s="62">
        <v>41.84</v>
      </c>
    </row>
    <row r="13342" spans="1:29" ht="30" x14ac:dyDescent="0.25">
      <c r="A13342" s="61" t="s">
        <v>561</v>
      </c>
      <c r="B13342" s="61" t="s">
        <v>562</v>
      </c>
      <c r="C13342" s="62">
        <v>2017</v>
      </c>
      <c r="D13342" s="61" t="s">
        <v>78</v>
      </c>
      <c r="E13342" s="62">
        <v>36</v>
      </c>
      <c r="F13342" s="62">
        <v>103800</v>
      </c>
      <c r="G13342" s="62">
        <v>13213</v>
      </c>
      <c r="H13342" s="62">
        <v>30.59</v>
      </c>
      <c r="I13342" s="62">
        <v>2883.33</v>
      </c>
      <c r="J13342" s="62">
        <v>96534</v>
      </c>
      <c r="K13342" s="62">
        <v>16116.39</v>
      </c>
      <c r="L13342" s="62">
        <v>16077</v>
      </c>
      <c r="M13342" s="62">
        <v>37.22</v>
      </c>
      <c r="N13342" s="62">
        <v>447.68</v>
      </c>
      <c r="O13342" s="62">
        <v>194352.4</v>
      </c>
      <c r="P13342" s="63"/>
      <c r="Q13342" s="63"/>
      <c r="R13342" s="63"/>
      <c r="S13342" s="63"/>
      <c r="T13342" s="63"/>
      <c r="U13342" s="63"/>
      <c r="V13342" s="63"/>
      <c r="W13342" s="63"/>
      <c r="X13342" s="63"/>
      <c r="Y13342" s="63"/>
      <c r="Z13342" s="62">
        <v>1341</v>
      </c>
      <c r="AA13342" s="62">
        <v>18492</v>
      </c>
      <c r="AB13342" s="62">
        <v>42.81</v>
      </c>
      <c r="AC13342" s="62">
        <v>37.25</v>
      </c>
    </row>
    <row r="13343" spans="1:29" x14ac:dyDescent="0.25">
      <c r="A13343" s="61" t="s">
        <v>281</v>
      </c>
      <c r="B13343" s="61" t="s">
        <v>282</v>
      </c>
      <c r="C13343" s="62">
        <v>2011</v>
      </c>
      <c r="D13343" s="61" t="s">
        <v>99</v>
      </c>
      <c r="E13343" s="62">
        <v>40</v>
      </c>
      <c r="F13343" s="62">
        <v>399980</v>
      </c>
      <c r="G13343" s="62">
        <v>59124</v>
      </c>
      <c r="H13343" s="62">
        <v>123.18</v>
      </c>
      <c r="I13343" s="62">
        <v>9999.5</v>
      </c>
      <c r="J13343" s="62">
        <v>371981.4</v>
      </c>
      <c r="K13343" s="62">
        <v>0</v>
      </c>
      <c r="L13343" s="63"/>
      <c r="M13343" s="63"/>
      <c r="N13343" s="63"/>
      <c r="O13343" s="63"/>
      <c r="P13343" s="63"/>
      <c r="Q13343" s="63"/>
      <c r="R13343" s="63"/>
      <c r="S13343" s="63"/>
      <c r="T13343" s="63"/>
      <c r="U13343" s="63"/>
      <c r="V13343" s="63"/>
      <c r="W13343" s="63"/>
      <c r="X13343" s="63"/>
      <c r="Y13343" s="63"/>
      <c r="Z13343" s="62">
        <v>109300</v>
      </c>
      <c r="AA13343" s="62">
        <v>13416</v>
      </c>
      <c r="AB13343" s="62">
        <v>27.95</v>
      </c>
      <c r="AC13343" s="62">
        <v>2732.5</v>
      </c>
    </row>
    <row r="13344" spans="1:29" ht="30" x14ac:dyDescent="0.25">
      <c r="A13344" s="61" t="s">
        <v>255</v>
      </c>
      <c r="B13344" s="61" t="s">
        <v>256</v>
      </c>
      <c r="C13344" s="62">
        <v>2006</v>
      </c>
      <c r="D13344" s="61" t="s">
        <v>94</v>
      </c>
      <c r="E13344" s="62">
        <v>58</v>
      </c>
      <c r="F13344" s="63"/>
      <c r="G13344" s="63"/>
      <c r="H13344" s="63"/>
      <c r="I13344" s="63"/>
      <c r="J13344" s="63"/>
      <c r="K13344" s="62">
        <v>0</v>
      </c>
      <c r="L13344" s="63"/>
      <c r="M13344" s="63"/>
      <c r="N13344" s="63"/>
      <c r="O13344" s="63"/>
      <c r="P13344" s="63"/>
      <c r="Q13344" s="63"/>
      <c r="R13344" s="63"/>
      <c r="S13344" s="63"/>
      <c r="T13344" s="63"/>
      <c r="U13344" s="63"/>
      <c r="V13344" s="63"/>
      <c r="W13344" s="63"/>
      <c r="X13344" s="63"/>
      <c r="Y13344" s="63"/>
      <c r="Z13344" s="62">
        <v>0</v>
      </c>
      <c r="AA13344" s="63"/>
      <c r="AB13344" s="63"/>
      <c r="AC13344" s="62">
        <v>0</v>
      </c>
    </row>
    <row r="13345" spans="1:29" x14ac:dyDescent="0.25">
      <c r="A13345" s="61" t="s">
        <v>354</v>
      </c>
      <c r="B13345" s="61" t="s">
        <v>355</v>
      </c>
      <c r="C13345" s="62">
        <v>2018</v>
      </c>
      <c r="D13345" s="61" t="s">
        <v>72</v>
      </c>
      <c r="E13345" s="62">
        <v>28</v>
      </c>
      <c r="F13345" s="62">
        <v>60006</v>
      </c>
      <c r="G13345" s="62">
        <v>12498</v>
      </c>
      <c r="H13345" s="62">
        <v>37.200000000000003</v>
      </c>
      <c r="I13345" s="62">
        <v>2143.0700000000002</v>
      </c>
      <c r="J13345" s="62">
        <v>55805.58</v>
      </c>
      <c r="K13345" s="62">
        <v>7369.48</v>
      </c>
      <c r="L13345" s="62">
        <v>6174</v>
      </c>
      <c r="M13345" s="62">
        <v>18.38</v>
      </c>
      <c r="N13345" s="62">
        <v>263.2</v>
      </c>
      <c r="O13345" s="62">
        <v>88870.78</v>
      </c>
      <c r="P13345" s="63"/>
      <c r="Q13345" s="63"/>
      <c r="R13345" s="63"/>
      <c r="S13345" s="63"/>
      <c r="T13345" s="63"/>
      <c r="U13345" s="63"/>
      <c r="V13345" s="63"/>
      <c r="W13345" s="63"/>
      <c r="X13345" s="63"/>
      <c r="Y13345" s="63"/>
      <c r="Z13345" s="62">
        <v>100200</v>
      </c>
      <c r="AA13345" s="62">
        <v>3364</v>
      </c>
      <c r="AB13345" s="62">
        <v>10.01</v>
      </c>
      <c r="AC13345" s="62">
        <v>3578.57</v>
      </c>
    </row>
    <row r="13346" spans="1:29" x14ac:dyDescent="0.25">
      <c r="A13346" s="61" t="s">
        <v>113</v>
      </c>
      <c r="B13346" s="61" t="s">
        <v>114</v>
      </c>
      <c r="C13346" s="62">
        <v>2013</v>
      </c>
      <c r="D13346" s="61" t="s">
        <v>83</v>
      </c>
      <c r="E13346" s="62">
        <v>1</v>
      </c>
      <c r="F13346" s="63"/>
      <c r="G13346" s="63"/>
      <c r="H13346" s="63"/>
      <c r="I13346" s="63"/>
      <c r="J13346" s="63"/>
      <c r="K13346" s="62">
        <v>0</v>
      </c>
      <c r="L13346" s="63"/>
      <c r="M13346" s="63"/>
      <c r="N13346" s="63"/>
      <c r="O13346" s="63"/>
      <c r="P13346" s="63"/>
      <c r="Q13346" s="63"/>
      <c r="R13346" s="63"/>
      <c r="S13346" s="63"/>
      <c r="T13346" s="63"/>
      <c r="U13346" s="63"/>
      <c r="V13346" s="63"/>
      <c r="W13346" s="63"/>
      <c r="X13346" s="63"/>
      <c r="Y13346" s="63"/>
      <c r="Z13346" s="62">
        <v>200</v>
      </c>
      <c r="AA13346" s="62">
        <v>27</v>
      </c>
      <c r="AB13346" s="62">
        <v>2.25</v>
      </c>
      <c r="AC13346" s="62">
        <v>200</v>
      </c>
    </row>
    <row r="13347" spans="1:29" x14ac:dyDescent="0.25">
      <c r="A13347" s="61" t="s">
        <v>235</v>
      </c>
      <c r="B13347" s="61" t="s">
        <v>236</v>
      </c>
      <c r="C13347" s="62">
        <v>2004</v>
      </c>
      <c r="D13347" s="61" t="s">
        <v>72</v>
      </c>
      <c r="E13347" s="62">
        <v>80</v>
      </c>
      <c r="F13347" s="62">
        <v>348317</v>
      </c>
      <c r="G13347" s="62">
        <v>73256</v>
      </c>
      <c r="H13347" s="62">
        <v>76.31</v>
      </c>
      <c r="I13347" s="62">
        <v>4353.96</v>
      </c>
      <c r="J13347" s="62">
        <v>323934.81</v>
      </c>
      <c r="K13347" s="62">
        <v>55199.81</v>
      </c>
      <c r="L13347" s="62">
        <v>59538</v>
      </c>
      <c r="M13347" s="62">
        <v>62.02</v>
      </c>
      <c r="N13347" s="62">
        <v>690</v>
      </c>
      <c r="O13347" s="62">
        <v>665671.02</v>
      </c>
      <c r="P13347" s="63"/>
      <c r="Q13347" s="63"/>
      <c r="R13347" s="63"/>
      <c r="S13347" s="63"/>
      <c r="T13347" s="63"/>
      <c r="U13347" s="63"/>
      <c r="V13347" s="63"/>
      <c r="W13347" s="63"/>
      <c r="X13347" s="63"/>
      <c r="Y13347" s="63"/>
      <c r="Z13347" s="62">
        <v>310000</v>
      </c>
      <c r="AA13347" s="62">
        <v>4853</v>
      </c>
      <c r="AB13347" s="62">
        <v>5.0599999999999996</v>
      </c>
      <c r="AC13347" s="62">
        <v>3875</v>
      </c>
    </row>
    <row r="13348" spans="1:29" ht="60" x14ac:dyDescent="0.25">
      <c r="A13348" s="61" t="s">
        <v>567</v>
      </c>
      <c r="B13348" s="61" t="s">
        <v>568</v>
      </c>
      <c r="C13348" s="62">
        <v>2014</v>
      </c>
      <c r="D13348" s="61" t="s">
        <v>78</v>
      </c>
      <c r="E13348" s="62">
        <v>36</v>
      </c>
      <c r="F13348" s="62">
        <v>156708</v>
      </c>
      <c r="G13348" s="62">
        <v>26057</v>
      </c>
      <c r="H13348" s="62">
        <v>60.32</v>
      </c>
      <c r="I13348" s="62">
        <v>4353</v>
      </c>
      <c r="J13348" s="62">
        <v>145738.44</v>
      </c>
      <c r="K13348" s="62">
        <v>0</v>
      </c>
      <c r="L13348" s="63"/>
      <c r="M13348" s="63"/>
      <c r="N13348" s="63"/>
      <c r="O13348" s="63"/>
      <c r="P13348" s="62">
        <v>18125</v>
      </c>
      <c r="Q13348" s="62">
        <v>38672</v>
      </c>
      <c r="R13348" s="62">
        <v>89.52</v>
      </c>
      <c r="S13348" s="62">
        <v>503</v>
      </c>
      <c r="T13348" s="62">
        <v>229625.63</v>
      </c>
      <c r="U13348" s="63"/>
      <c r="V13348" s="63"/>
      <c r="W13348" s="63"/>
      <c r="X13348" s="63"/>
      <c r="Y13348" s="63"/>
      <c r="Z13348" s="62">
        <v>0</v>
      </c>
      <c r="AA13348" s="63"/>
      <c r="AB13348" s="63"/>
      <c r="AC13348" s="62">
        <v>0</v>
      </c>
    </row>
    <row r="13349" spans="1:29" x14ac:dyDescent="0.25">
      <c r="A13349" s="61" t="s">
        <v>420</v>
      </c>
      <c r="B13349" s="61" t="s">
        <v>421</v>
      </c>
      <c r="C13349" s="62">
        <v>2015</v>
      </c>
      <c r="D13349" s="61" t="s">
        <v>78</v>
      </c>
      <c r="E13349" s="62">
        <v>39</v>
      </c>
      <c r="F13349" s="62">
        <v>111936</v>
      </c>
      <c r="G13349" s="62">
        <v>22624</v>
      </c>
      <c r="H13349" s="62">
        <v>48.34</v>
      </c>
      <c r="I13349" s="62">
        <v>2870.15</v>
      </c>
      <c r="J13349" s="62">
        <v>104100.48</v>
      </c>
      <c r="K13349" s="62">
        <v>28649.85</v>
      </c>
      <c r="L13349" s="62">
        <v>36617</v>
      </c>
      <c r="M13349" s="62">
        <v>78.239999999999995</v>
      </c>
      <c r="N13349" s="62">
        <v>734.61</v>
      </c>
      <c r="O13349" s="62">
        <v>345497.19</v>
      </c>
      <c r="P13349" s="63"/>
      <c r="Q13349" s="63"/>
      <c r="R13349" s="63"/>
      <c r="S13349" s="63"/>
      <c r="T13349" s="63"/>
      <c r="U13349" s="63"/>
      <c r="V13349" s="63"/>
      <c r="W13349" s="63"/>
      <c r="X13349" s="63"/>
      <c r="Y13349" s="63"/>
      <c r="Z13349" s="62">
        <v>812.94</v>
      </c>
      <c r="AA13349" s="62">
        <v>8489</v>
      </c>
      <c r="AB13349" s="62">
        <v>18.14</v>
      </c>
      <c r="AC13349" s="62">
        <v>20.84</v>
      </c>
    </row>
    <row r="13350" spans="1:29" ht="30" x14ac:dyDescent="0.25">
      <c r="A13350" s="61" t="s">
        <v>287</v>
      </c>
      <c r="B13350" s="61" t="s">
        <v>288</v>
      </c>
      <c r="C13350" s="62">
        <v>2008</v>
      </c>
      <c r="D13350" s="61" t="s">
        <v>298</v>
      </c>
      <c r="E13350" s="62">
        <v>12</v>
      </c>
      <c r="F13350" s="62">
        <v>4021</v>
      </c>
      <c r="G13350" s="62">
        <v>757</v>
      </c>
      <c r="H13350" s="62">
        <v>5.26</v>
      </c>
      <c r="I13350" s="62">
        <v>335.08</v>
      </c>
      <c r="J13350" s="62">
        <v>3739.53</v>
      </c>
      <c r="K13350" s="62">
        <v>0</v>
      </c>
      <c r="L13350" s="62">
        <v>1908</v>
      </c>
      <c r="M13350" s="62">
        <v>13.25</v>
      </c>
      <c r="N13350" s="63"/>
      <c r="O13350" s="63"/>
      <c r="P13350" s="63"/>
      <c r="Q13350" s="63"/>
      <c r="R13350" s="63"/>
      <c r="S13350" s="63"/>
      <c r="T13350" s="63"/>
      <c r="U13350" s="63"/>
      <c r="V13350" s="63"/>
      <c r="W13350" s="63"/>
      <c r="X13350" s="63"/>
      <c r="Y13350" s="63"/>
      <c r="Z13350" s="62">
        <v>119305</v>
      </c>
      <c r="AA13350" s="62">
        <v>5283</v>
      </c>
      <c r="AB13350" s="62">
        <v>36.69</v>
      </c>
      <c r="AC13350" s="62">
        <v>9942.08</v>
      </c>
    </row>
    <row r="13351" spans="1:29" x14ac:dyDescent="0.25">
      <c r="A13351" s="61" t="s">
        <v>279</v>
      </c>
      <c r="B13351" s="61" t="s">
        <v>280</v>
      </c>
      <c r="C13351" s="62">
        <v>2003</v>
      </c>
      <c r="D13351" s="61" t="s">
        <v>86</v>
      </c>
      <c r="E13351" s="62">
        <v>22</v>
      </c>
      <c r="F13351" s="62">
        <v>2996</v>
      </c>
      <c r="G13351" s="62">
        <v>535</v>
      </c>
      <c r="H13351" s="62">
        <v>2.0299999999999998</v>
      </c>
      <c r="I13351" s="62">
        <v>136.18</v>
      </c>
      <c r="J13351" s="62">
        <v>2786.28</v>
      </c>
      <c r="K13351" s="62">
        <v>0</v>
      </c>
      <c r="L13351" s="63"/>
      <c r="M13351" s="63"/>
      <c r="N13351" s="63"/>
      <c r="O13351" s="63"/>
      <c r="P13351" s="63"/>
      <c r="Q13351" s="63"/>
      <c r="R13351" s="63"/>
      <c r="S13351" s="63"/>
      <c r="T13351" s="63"/>
      <c r="U13351" s="63"/>
      <c r="V13351" s="63"/>
      <c r="W13351" s="63"/>
      <c r="X13351" s="63"/>
      <c r="Y13351" s="63"/>
      <c r="Z13351" s="62">
        <v>72550</v>
      </c>
      <c r="AA13351" s="62">
        <v>3399</v>
      </c>
      <c r="AB13351" s="62">
        <v>12.88</v>
      </c>
      <c r="AC13351" s="62">
        <v>3297.73</v>
      </c>
    </row>
    <row r="13352" spans="1:29" ht="30" x14ac:dyDescent="0.25">
      <c r="A13352" s="61" t="s">
        <v>117</v>
      </c>
      <c r="B13352" s="61" t="s">
        <v>118</v>
      </c>
      <c r="C13352" s="62">
        <v>2015</v>
      </c>
      <c r="D13352" s="61" t="s">
        <v>226</v>
      </c>
      <c r="E13352" s="62">
        <v>5</v>
      </c>
      <c r="F13352" s="63"/>
      <c r="G13352" s="63"/>
      <c r="H13352" s="63"/>
      <c r="I13352" s="63"/>
      <c r="J13352" s="63"/>
      <c r="K13352" s="62">
        <v>0</v>
      </c>
      <c r="L13352" s="63"/>
      <c r="M13352" s="63"/>
      <c r="N13352" s="63"/>
      <c r="O13352" s="63"/>
      <c r="P13352" s="63"/>
      <c r="Q13352" s="63"/>
      <c r="R13352" s="63"/>
      <c r="S13352" s="63"/>
      <c r="T13352" s="63"/>
      <c r="U13352" s="63"/>
      <c r="V13352" s="63"/>
      <c r="W13352" s="63"/>
      <c r="X13352" s="63"/>
      <c r="Y13352" s="63"/>
      <c r="Z13352" s="62">
        <v>0</v>
      </c>
      <c r="AA13352" s="63"/>
      <c r="AB13352" s="63"/>
      <c r="AC13352" s="62">
        <v>0</v>
      </c>
    </row>
    <row r="13353" spans="1:29" x14ac:dyDescent="0.25">
      <c r="A13353" s="61" t="s">
        <v>496</v>
      </c>
      <c r="B13353" s="61" t="s">
        <v>497</v>
      </c>
      <c r="C13353" s="62">
        <v>2006</v>
      </c>
      <c r="D13353" s="61" t="s">
        <v>78</v>
      </c>
      <c r="E13353" s="62">
        <v>40</v>
      </c>
      <c r="F13353" s="62">
        <v>145263</v>
      </c>
      <c r="G13353" s="62">
        <v>21327</v>
      </c>
      <c r="H13353" s="62">
        <v>44.43</v>
      </c>
      <c r="I13353" s="62">
        <v>3631.58</v>
      </c>
      <c r="J13353" s="62">
        <v>135094.59</v>
      </c>
      <c r="K13353" s="62">
        <v>0</v>
      </c>
      <c r="L13353" s="63"/>
      <c r="M13353" s="63"/>
      <c r="N13353" s="63"/>
      <c r="O13353" s="63"/>
      <c r="P13353" s="63"/>
      <c r="Q13353" s="63"/>
      <c r="R13353" s="63"/>
      <c r="S13353" s="63"/>
      <c r="T13353" s="63"/>
      <c r="U13353" s="62">
        <v>12475</v>
      </c>
      <c r="V13353" s="62">
        <v>28536</v>
      </c>
      <c r="W13353" s="62">
        <v>59.45</v>
      </c>
      <c r="X13353" s="62">
        <v>311</v>
      </c>
      <c r="Y13353" s="62">
        <v>279240.40000000002</v>
      </c>
      <c r="Z13353" s="62">
        <v>70.28</v>
      </c>
      <c r="AA13353" s="62">
        <v>1923</v>
      </c>
      <c r="AB13353" s="62">
        <v>4.01</v>
      </c>
      <c r="AC13353" s="62">
        <v>1.76</v>
      </c>
    </row>
    <row r="13354" spans="1:29" ht="30" x14ac:dyDescent="0.25">
      <c r="A13354" s="61" t="s">
        <v>188</v>
      </c>
      <c r="B13354" s="61" t="s">
        <v>189</v>
      </c>
      <c r="C13354" s="62">
        <v>2018</v>
      </c>
      <c r="D13354" s="61" t="s">
        <v>511</v>
      </c>
      <c r="E13354" s="62">
        <v>10</v>
      </c>
      <c r="F13354" s="62">
        <v>0</v>
      </c>
      <c r="G13354" s="62">
        <v>0</v>
      </c>
      <c r="H13354" s="62">
        <v>0</v>
      </c>
      <c r="I13354" s="62">
        <v>0</v>
      </c>
      <c r="J13354" s="62">
        <v>0</v>
      </c>
      <c r="K13354" s="62">
        <v>0</v>
      </c>
      <c r="L13354" s="62">
        <v>0</v>
      </c>
      <c r="M13354" s="62">
        <v>0</v>
      </c>
      <c r="N13354" s="63"/>
      <c r="O13354" s="63"/>
      <c r="P13354" s="63"/>
      <c r="Q13354" s="63"/>
      <c r="R13354" s="63"/>
      <c r="S13354" s="63"/>
      <c r="T13354" s="63"/>
      <c r="U13354" s="63"/>
      <c r="V13354" s="63"/>
      <c r="W13354" s="63"/>
      <c r="X13354" s="63"/>
      <c r="Y13354" s="63"/>
      <c r="Z13354" s="62">
        <v>0</v>
      </c>
      <c r="AA13354" s="62">
        <v>0</v>
      </c>
      <c r="AB13354" s="62">
        <v>0</v>
      </c>
      <c r="AC13354" s="62">
        <v>0</v>
      </c>
    </row>
    <row r="13355" spans="1:29" x14ac:dyDescent="0.25">
      <c r="A13355" s="61" t="s">
        <v>76</v>
      </c>
      <c r="B13355" s="61" t="s">
        <v>77</v>
      </c>
      <c r="C13355" s="62">
        <v>2016</v>
      </c>
      <c r="D13355" s="61" t="s">
        <v>78</v>
      </c>
      <c r="E13355" s="62">
        <v>64</v>
      </c>
      <c r="F13355" s="62">
        <v>527040</v>
      </c>
      <c r="G13355" s="62">
        <v>90222</v>
      </c>
      <c r="H13355" s="62">
        <v>117.48</v>
      </c>
      <c r="I13355" s="62">
        <v>8235</v>
      </c>
      <c r="J13355" s="62">
        <v>490147.2</v>
      </c>
      <c r="K13355" s="62">
        <v>0</v>
      </c>
      <c r="L13355" s="63"/>
      <c r="M13355" s="63"/>
      <c r="N13355" s="63"/>
      <c r="O13355" s="63"/>
      <c r="P13355" s="63"/>
      <c r="Q13355" s="63"/>
      <c r="R13355" s="63"/>
      <c r="S13355" s="63"/>
      <c r="T13355" s="63"/>
      <c r="U13355" s="63"/>
      <c r="V13355" s="63"/>
      <c r="W13355" s="63"/>
      <c r="X13355" s="63"/>
      <c r="Y13355" s="63"/>
      <c r="Z13355" s="62">
        <v>1532.99</v>
      </c>
      <c r="AA13355" s="62">
        <v>5553</v>
      </c>
      <c r="AB13355" s="62">
        <v>7.23</v>
      </c>
      <c r="AC13355" s="62">
        <v>23.95</v>
      </c>
    </row>
    <row r="13356" spans="1:29" ht="30" x14ac:dyDescent="0.25">
      <c r="A13356" s="61" t="s">
        <v>509</v>
      </c>
      <c r="B13356" s="61" t="s">
        <v>510</v>
      </c>
      <c r="C13356" s="62">
        <v>2015</v>
      </c>
      <c r="D13356" s="61" t="s">
        <v>78</v>
      </c>
      <c r="E13356" s="62">
        <v>32</v>
      </c>
      <c r="F13356" s="62">
        <v>104385</v>
      </c>
      <c r="G13356" s="62">
        <v>20768</v>
      </c>
      <c r="H13356" s="62">
        <v>54.08</v>
      </c>
      <c r="I13356" s="62">
        <v>3262.03</v>
      </c>
      <c r="J13356" s="62">
        <v>97078.05</v>
      </c>
      <c r="K13356" s="62">
        <v>18256.060000000001</v>
      </c>
      <c r="L13356" s="62">
        <v>17677</v>
      </c>
      <c r="M13356" s="62">
        <v>46.03</v>
      </c>
      <c r="N13356" s="62">
        <v>570.5</v>
      </c>
      <c r="O13356" s="62">
        <v>220155.33</v>
      </c>
      <c r="P13356" s="63"/>
      <c r="Q13356" s="63"/>
      <c r="R13356" s="63"/>
      <c r="S13356" s="63"/>
      <c r="T13356" s="63"/>
      <c r="U13356" s="63"/>
      <c r="V13356" s="63"/>
      <c r="W13356" s="63"/>
      <c r="X13356" s="63"/>
      <c r="Y13356" s="63"/>
      <c r="Z13356" s="62">
        <v>1067</v>
      </c>
      <c r="AA13356" s="62">
        <v>12855</v>
      </c>
      <c r="AB13356" s="62">
        <v>33.479999999999997</v>
      </c>
      <c r="AC13356" s="62">
        <v>33.340000000000003</v>
      </c>
    </row>
    <row r="13357" spans="1:29" x14ac:dyDescent="0.25">
      <c r="A13357" s="61" t="s">
        <v>159</v>
      </c>
      <c r="B13357" s="61" t="s">
        <v>160</v>
      </c>
      <c r="C13357" s="62">
        <v>2007</v>
      </c>
      <c r="D13357" s="61" t="s">
        <v>94</v>
      </c>
      <c r="E13357" s="62">
        <v>2</v>
      </c>
      <c r="F13357" s="63"/>
      <c r="G13357" s="63"/>
      <c r="H13357" s="63"/>
      <c r="I13357" s="63"/>
      <c r="J13357" s="63"/>
      <c r="K13357" s="62">
        <v>0</v>
      </c>
      <c r="L13357" s="63"/>
      <c r="M13357" s="63"/>
      <c r="N13357" s="63"/>
      <c r="O13357" s="63"/>
      <c r="P13357" s="63"/>
      <c r="Q13357" s="63"/>
      <c r="R13357" s="63"/>
      <c r="S13357" s="63"/>
      <c r="T13357" s="63"/>
      <c r="U13357" s="63"/>
      <c r="V13357" s="63"/>
      <c r="W13357" s="63"/>
      <c r="X13357" s="63"/>
      <c r="Y13357" s="63"/>
      <c r="Z13357" s="62">
        <v>394</v>
      </c>
      <c r="AA13357" s="62">
        <v>447</v>
      </c>
      <c r="AB13357" s="62">
        <v>18.63</v>
      </c>
      <c r="AC13357" s="62">
        <v>197</v>
      </c>
    </row>
    <row r="13358" spans="1:29" ht="30" x14ac:dyDescent="0.25">
      <c r="A13358" s="61" t="s">
        <v>309</v>
      </c>
      <c r="B13358" s="61" t="s">
        <v>310</v>
      </c>
      <c r="C13358" s="62">
        <v>2018</v>
      </c>
      <c r="D13358" s="61" t="s">
        <v>298</v>
      </c>
      <c r="E13358" s="62">
        <v>18</v>
      </c>
      <c r="F13358" s="63"/>
      <c r="G13358" s="63"/>
      <c r="H13358" s="63"/>
      <c r="I13358" s="63"/>
      <c r="J13358" s="63"/>
      <c r="K13358" s="62">
        <v>0</v>
      </c>
      <c r="L13358" s="63"/>
      <c r="M13358" s="63"/>
      <c r="N13358" s="63"/>
      <c r="O13358" s="63"/>
      <c r="P13358" s="63"/>
      <c r="Q13358" s="63"/>
      <c r="R13358" s="63"/>
      <c r="S13358" s="63"/>
      <c r="T13358" s="63"/>
      <c r="U13358" s="63"/>
      <c r="V13358" s="63"/>
      <c r="W13358" s="63"/>
      <c r="X13358" s="63"/>
      <c r="Y13358" s="63"/>
      <c r="Z13358" s="62">
        <v>0</v>
      </c>
      <c r="AA13358" s="63"/>
      <c r="AB13358" s="63"/>
      <c r="AC13358" s="62">
        <v>0</v>
      </c>
    </row>
    <row r="13359" spans="1:29" x14ac:dyDescent="0.25">
      <c r="A13359" s="61" t="s">
        <v>411</v>
      </c>
      <c r="B13359" s="61" t="s">
        <v>412</v>
      </c>
      <c r="C13359" s="62">
        <v>2017</v>
      </c>
      <c r="D13359" s="61" t="s">
        <v>75</v>
      </c>
      <c r="E13359" s="62">
        <v>7</v>
      </c>
      <c r="F13359" s="62">
        <v>3287</v>
      </c>
      <c r="G13359" s="62">
        <v>1049</v>
      </c>
      <c r="H13359" s="62">
        <v>12.49</v>
      </c>
      <c r="I13359" s="62">
        <v>469.57</v>
      </c>
      <c r="J13359" s="62">
        <v>3056.91</v>
      </c>
      <c r="K13359" s="62">
        <v>1449.83</v>
      </c>
      <c r="L13359" s="62">
        <v>1312</v>
      </c>
      <c r="M13359" s="62">
        <v>15.62</v>
      </c>
      <c r="N13359" s="62">
        <v>207.12</v>
      </c>
      <c r="O13359" s="62">
        <v>17483.89</v>
      </c>
      <c r="P13359" s="63"/>
      <c r="Q13359" s="63"/>
      <c r="R13359" s="63"/>
      <c r="S13359" s="63"/>
      <c r="T13359" s="63"/>
      <c r="U13359" s="63"/>
      <c r="V13359" s="63"/>
      <c r="W13359" s="63"/>
      <c r="X13359" s="63"/>
      <c r="Y13359" s="63"/>
      <c r="Z13359" s="62">
        <v>291.02</v>
      </c>
      <c r="AA13359" s="62">
        <v>2610</v>
      </c>
      <c r="AB13359" s="62">
        <v>31.07</v>
      </c>
      <c r="AC13359" s="62">
        <v>41.57</v>
      </c>
    </row>
    <row r="13360" spans="1:29" x14ac:dyDescent="0.25">
      <c r="A13360" s="61" t="s">
        <v>102</v>
      </c>
      <c r="B13360" s="61" t="s">
        <v>103</v>
      </c>
      <c r="C13360" s="62">
        <v>2014</v>
      </c>
      <c r="D13360" s="61" t="s">
        <v>511</v>
      </c>
      <c r="E13360" s="62">
        <v>18</v>
      </c>
      <c r="F13360" s="62">
        <v>742</v>
      </c>
      <c r="G13360" s="62">
        <v>138</v>
      </c>
      <c r="H13360" s="62">
        <v>0.64</v>
      </c>
      <c r="I13360" s="62">
        <v>41.22</v>
      </c>
      <c r="J13360" s="62">
        <v>690.06</v>
      </c>
      <c r="K13360" s="62">
        <v>0</v>
      </c>
      <c r="L13360" s="63"/>
      <c r="M13360" s="63"/>
      <c r="N13360" s="63"/>
      <c r="O13360" s="63"/>
      <c r="P13360" s="63"/>
      <c r="Q13360" s="63"/>
      <c r="R13360" s="63"/>
      <c r="S13360" s="63"/>
      <c r="T13360" s="63"/>
      <c r="U13360" s="63"/>
      <c r="V13360" s="63"/>
      <c r="W13360" s="63"/>
      <c r="X13360" s="63"/>
      <c r="Y13360" s="63"/>
      <c r="Z13360" s="62">
        <v>0</v>
      </c>
      <c r="AA13360" s="63"/>
      <c r="AB13360" s="63"/>
      <c r="AC13360" s="62">
        <v>0</v>
      </c>
    </row>
    <row r="13361" spans="1:29" x14ac:dyDescent="0.25">
      <c r="A13361" s="61" t="s">
        <v>336</v>
      </c>
      <c r="B13361" s="61" t="s">
        <v>337</v>
      </c>
      <c r="C13361" s="62">
        <v>2017</v>
      </c>
      <c r="D13361" s="61" t="s">
        <v>86</v>
      </c>
      <c r="E13361" s="62">
        <v>30</v>
      </c>
      <c r="F13361" s="63"/>
      <c r="G13361" s="63"/>
      <c r="H13361" s="63"/>
      <c r="I13361" s="63"/>
      <c r="J13361" s="63"/>
      <c r="K13361" s="62">
        <v>0</v>
      </c>
      <c r="L13361" s="63"/>
      <c r="M13361" s="63"/>
      <c r="N13361" s="63"/>
      <c r="O13361" s="63"/>
      <c r="P13361" s="63"/>
      <c r="Q13361" s="63"/>
      <c r="R13361" s="63"/>
      <c r="S13361" s="63"/>
      <c r="T13361" s="63"/>
      <c r="U13361" s="63"/>
      <c r="V13361" s="63"/>
      <c r="W13361" s="63"/>
      <c r="X13361" s="63"/>
      <c r="Y13361" s="63"/>
      <c r="Z13361" s="62">
        <v>123000</v>
      </c>
      <c r="AA13361" s="62">
        <v>20217</v>
      </c>
      <c r="AB13361" s="62">
        <v>56.16</v>
      </c>
      <c r="AC13361" s="62">
        <v>4100</v>
      </c>
    </row>
    <row r="13362" spans="1:29" x14ac:dyDescent="0.25">
      <c r="A13362" s="61" t="s">
        <v>107</v>
      </c>
      <c r="B13362" s="61" t="s">
        <v>108</v>
      </c>
      <c r="C13362" s="62">
        <v>2013</v>
      </c>
      <c r="D13362" s="61" t="s">
        <v>86</v>
      </c>
      <c r="E13362" s="62">
        <v>68</v>
      </c>
      <c r="F13362" s="62">
        <v>59373</v>
      </c>
      <c r="G13362" s="62">
        <v>11238</v>
      </c>
      <c r="H13362" s="62">
        <v>13.77</v>
      </c>
      <c r="I13362" s="62">
        <v>873.13</v>
      </c>
      <c r="J13362" s="62">
        <v>55216.89</v>
      </c>
      <c r="K13362" s="62">
        <v>53761.4</v>
      </c>
      <c r="L13362" s="62">
        <v>73375</v>
      </c>
      <c r="M13362" s="62">
        <v>89.92</v>
      </c>
      <c r="N13362" s="62">
        <v>790.61</v>
      </c>
      <c r="O13362" s="62">
        <v>648324.81000000006</v>
      </c>
      <c r="P13362" s="63"/>
      <c r="Q13362" s="63"/>
      <c r="R13362" s="63"/>
      <c r="S13362" s="63"/>
      <c r="T13362" s="63"/>
      <c r="U13362" s="63"/>
      <c r="V13362" s="63"/>
      <c r="W13362" s="63"/>
      <c r="X13362" s="63"/>
      <c r="Y13362" s="63"/>
      <c r="Z13362" s="62">
        <v>0</v>
      </c>
      <c r="AA13362" s="62">
        <v>36244</v>
      </c>
      <c r="AB13362" s="62">
        <v>44.42</v>
      </c>
      <c r="AC13362" s="62">
        <v>0</v>
      </c>
    </row>
    <row r="13363" spans="1:29" x14ac:dyDescent="0.25">
      <c r="A13363" s="61" t="s">
        <v>413</v>
      </c>
      <c r="B13363" s="61" t="s">
        <v>414</v>
      </c>
      <c r="C13363" s="62">
        <v>2015</v>
      </c>
      <c r="D13363" s="61" t="s">
        <v>78</v>
      </c>
      <c r="E13363" s="62">
        <v>20</v>
      </c>
      <c r="F13363" s="62">
        <v>50200</v>
      </c>
      <c r="G13363" s="62">
        <v>7674</v>
      </c>
      <c r="H13363" s="62">
        <v>31.98</v>
      </c>
      <c r="I13363" s="62">
        <v>2510</v>
      </c>
      <c r="J13363" s="62">
        <v>46686</v>
      </c>
      <c r="K13363" s="62">
        <v>12070</v>
      </c>
      <c r="L13363" s="62">
        <v>13514</v>
      </c>
      <c r="M13363" s="62">
        <v>56.31</v>
      </c>
      <c r="N13363" s="63"/>
      <c r="O13363" s="63"/>
      <c r="P13363" s="63"/>
      <c r="Q13363" s="63"/>
      <c r="R13363" s="63"/>
      <c r="S13363" s="63"/>
      <c r="T13363" s="63"/>
      <c r="U13363" s="63"/>
      <c r="V13363" s="63"/>
      <c r="W13363" s="63"/>
      <c r="X13363" s="63"/>
      <c r="Y13363" s="63"/>
      <c r="Z13363" s="62">
        <v>82002</v>
      </c>
      <c r="AA13363" s="62">
        <v>9369</v>
      </c>
      <c r="AB13363" s="62">
        <v>39.04</v>
      </c>
      <c r="AC13363" s="62">
        <v>4100.1000000000004</v>
      </c>
    </row>
    <row r="13364" spans="1:29" x14ac:dyDescent="0.25">
      <c r="A13364" s="61" t="s">
        <v>471</v>
      </c>
      <c r="B13364" s="61" t="s">
        <v>472</v>
      </c>
      <c r="C13364" s="62">
        <v>2007</v>
      </c>
      <c r="D13364" s="61" t="s">
        <v>89</v>
      </c>
      <c r="E13364" s="62">
        <v>78</v>
      </c>
      <c r="F13364" s="62">
        <v>211440</v>
      </c>
      <c r="G13364" s="62">
        <v>30147</v>
      </c>
      <c r="H13364" s="62">
        <v>32.21</v>
      </c>
      <c r="I13364" s="62">
        <v>2710.77</v>
      </c>
      <c r="J13364" s="62">
        <v>196639.2</v>
      </c>
      <c r="K13364" s="62">
        <v>34190.11</v>
      </c>
      <c r="L13364" s="62">
        <v>53950</v>
      </c>
      <c r="M13364" s="62">
        <v>57.64</v>
      </c>
      <c r="N13364" s="62">
        <v>438.33</v>
      </c>
      <c r="O13364" s="62">
        <v>412308.75</v>
      </c>
      <c r="P13364" s="63"/>
      <c r="Q13364" s="63"/>
      <c r="R13364" s="63"/>
      <c r="S13364" s="63"/>
      <c r="T13364" s="63"/>
      <c r="U13364" s="63"/>
      <c r="V13364" s="63"/>
      <c r="W13364" s="63"/>
      <c r="X13364" s="63"/>
      <c r="Y13364" s="63"/>
      <c r="Z13364" s="62">
        <v>184000</v>
      </c>
      <c r="AA13364" s="62">
        <v>16968</v>
      </c>
      <c r="AB13364" s="62">
        <v>18.13</v>
      </c>
      <c r="AC13364" s="62">
        <v>2358.9699999999998</v>
      </c>
    </row>
    <row r="13365" spans="1:29" ht="30" x14ac:dyDescent="0.25">
      <c r="A13365" s="61" t="s">
        <v>224</v>
      </c>
      <c r="B13365" s="61" t="s">
        <v>225</v>
      </c>
      <c r="C13365" s="62">
        <v>2010</v>
      </c>
      <c r="D13365" s="61" t="s">
        <v>175</v>
      </c>
      <c r="E13365" s="62">
        <v>8</v>
      </c>
      <c r="F13365" s="63"/>
      <c r="G13365" s="63"/>
      <c r="H13365" s="63"/>
      <c r="I13365" s="63"/>
      <c r="J13365" s="63"/>
      <c r="K13365" s="62">
        <v>0</v>
      </c>
      <c r="L13365" s="63"/>
      <c r="M13365" s="63"/>
      <c r="N13365" s="63"/>
      <c r="O13365" s="63"/>
      <c r="P13365" s="63"/>
      <c r="Q13365" s="63"/>
      <c r="R13365" s="63"/>
      <c r="S13365" s="63"/>
      <c r="T13365" s="63"/>
      <c r="U13365" s="63"/>
      <c r="V13365" s="63"/>
      <c r="W13365" s="63"/>
      <c r="X13365" s="63"/>
      <c r="Y13365" s="63"/>
      <c r="Z13365" s="62">
        <v>0</v>
      </c>
      <c r="AA13365" s="63"/>
      <c r="AB13365" s="63"/>
      <c r="AC13365" s="62">
        <v>0</v>
      </c>
    </row>
    <row r="13366" spans="1:29" x14ac:dyDescent="0.25">
      <c r="A13366" s="61" t="s">
        <v>198</v>
      </c>
      <c r="B13366" s="61" t="s">
        <v>199</v>
      </c>
      <c r="C13366" s="62">
        <v>2003</v>
      </c>
      <c r="D13366" s="61" t="s">
        <v>99</v>
      </c>
      <c r="E13366" s="62">
        <v>40</v>
      </c>
      <c r="F13366" s="62">
        <v>162240</v>
      </c>
      <c r="G13366" s="62">
        <v>13580</v>
      </c>
      <c r="H13366" s="62">
        <v>28.29</v>
      </c>
      <c r="I13366" s="62">
        <v>4056</v>
      </c>
      <c r="J13366" s="62">
        <v>150883.20000000001</v>
      </c>
      <c r="K13366" s="62">
        <v>0</v>
      </c>
      <c r="L13366" s="63"/>
      <c r="M13366" s="63"/>
      <c r="N13366" s="63"/>
      <c r="O13366" s="63"/>
      <c r="P13366" s="63"/>
      <c r="Q13366" s="63"/>
      <c r="R13366" s="63"/>
      <c r="S13366" s="63"/>
      <c r="T13366" s="63"/>
      <c r="U13366" s="63"/>
      <c r="V13366" s="63"/>
      <c r="W13366" s="63"/>
      <c r="X13366" s="63"/>
      <c r="Y13366" s="63"/>
      <c r="Z13366" s="62">
        <v>0</v>
      </c>
      <c r="AA13366" s="63"/>
      <c r="AB13366" s="63"/>
      <c r="AC13366" s="62">
        <v>0</v>
      </c>
    </row>
    <row r="13367" spans="1:29" x14ac:dyDescent="0.25">
      <c r="A13367" s="61" t="s">
        <v>192</v>
      </c>
      <c r="B13367" s="61" t="s">
        <v>193</v>
      </c>
      <c r="C13367" s="62">
        <v>2007</v>
      </c>
      <c r="D13367" s="61" t="s">
        <v>72</v>
      </c>
      <c r="E13367" s="62">
        <v>35</v>
      </c>
      <c r="F13367" s="62">
        <v>52248</v>
      </c>
      <c r="G13367" s="62">
        <v>11435</v>
      </c>
      <c r="H13367" s="62">
        <v>27.23</v>
      </c>
      <c r="I13367" s="62">
        <v>1492.8</v>
      </c>
      <c r="J13367" s="62">
        <v>48590.64</v>
      </c>
      <c r="K13367" s="62">
        <v>7255.09</v>
      </c>
      <c r="L13367" s="62">
        <v>10923</v>
      </c>
      <c r="M13367" s="62">
        <v>26.01</v>
      </c>
      <c r="N13367" s="62">
        <v>207.29</v>
      </c>
      <c r="O13367" s="62">
        <v>87491.33</v>
      </c>
      <c r="P13367" s="63"/>
      <c r="Q13367" s="63"/>
      <c r="R13367" s="63"/>
      <c r="S13367" s="63"/>
      <c r="T13367" s="63"/>
      <c r="U13367" s="63"/>
      <c r="V13367" s="63"/>
      <c r="W13367" s="63"/>
      <c r="X13367" s="63"/>
      <c r="Y13367" s="63"/>
      <c r="Z13367" s="62">
        <v>99000</v>
      </c>
      <c r="AA13367" s="62">
        <v>3368</v>
      </c>
      <c r="AB13367" s="62">
        <v>8.02</v>
      </c>
      <c r="AC13367" s="62">
        <v>2828.57</v>
      </c>
    </row>
    <row r="13368" spans="1:29" x14ac:dyDescent="0.25">
      <c r="A13368" s="61" t="s">
        <v>178</v>
      </c>
      <c r="B13368" s="61" t="s">
        <v>179</v>
      </c>
      <c r="C13368" s="62">
        <v>2016</v>
      </c>
      <c r="D13368" s="61" t="s">
        <v>99</v>
      </c>
      <c r="E13368" s="62">
        <v>44</v>
      </c>
      <c r="F13368" s="62">
        <v>99253</v>
      </c>
      <c r="G13368" s="62">
        <v>19591</v>
      </c>
      <c r="H13368" s="62">
        <v>37.1</v>
      </c>
      <c r="I13368" s="62">
        <v>2255.75</v>
      </c>
      <c r="J13368" s="62">
        <v>92305.29</v>
      </c>
      <c r="K13368" s="62">
        <v>9392.82</v>
      </c>
      <c r="L13368" s="62">
        <v>15681</v>
      </c>
      <c r="M13368" s="62">
        <v>29.7</v>
      </c>
      <c r="N13368" s="62">
        <v>213.47</v>
      </c>
      <c r="O13368" s="62">
        <v>113270.86</v>
      </c>
      <c r="P13368" s="63"/>
      <c r="Q13368" s="63"/>
      <c r="R13368" s="63"/>
      <c r="S13368" s="63"/>
      <c r="T13368" s="63"/>
      <c r="U13368" s="63"/>
      <c r="V13368" s="63"/>
      <c r="W13368" s="63"/>
      <c r="X13368" s="63"/>
      <c r="Y13368" s="63"/>
      <c r="Z13368" s="62">
        <v>0.71</v>
      </c>
      <c r="AA13368" s="62">
        <v>3731</v>
      </c>
      <c r="AB13368" s="62">
        <v>7.07</v>
      </c>
      <c r="AC13368" s="62">
        <v>0.02</v>
      </c>
    </row>
    <row r="13369" spans="1:29" ht="30" x14ac:dyDescent="0.25">
      <c r="A13369" s="61" t="s">
        <v>188</v>
      </c>
      <c r="B13369" s="61" t="s">
        <v>189</v>
      </c>
      <c r="C13369" s="62">
        <v>2015</v>
      </c>
      <c r="D13369" s="61" t="s">
        <v>89</v>
      </c>
      <c r="E13369" s="62">
        <v>112</v>
      </c>
      <c r="F13369" s="62">
        <v>269288</v>
      </c>
      <c r="G13369" s="62">
        <v>42823</v>
      </c>
      <c r="H13369" s="62">
        <v>31.86</v>
      </c>
      <c r="I13369" s="62">
        <v>2404.36</v>
      </c>
      <c r="J13369" s="62">
        <v>250437.84</v>
      </c>
      <c r="K13369" s="62">
        <v>65952.47</v>
      </c>
      <c r="L13369" s="62">
        <v>87508</v>
      </c>
      <c r="M13369" s="62">
        <v>65.11</v>
      </c>
      <c r="N13369" s="62">
        <v>588.86</v>
      </c>
      <c r="O13369" s="62">
        <v>795340.66</v>
      </c>
      <c r="P13369" s="63"/>
      <c r="Q13369" s="63"/>
      <c r="R13369" s="63"/>
      <c r="S13369" s="63"/>
      <c r="T13369" s="63"/>
      <c r="U13369" s="63"/>
      <c r="V13369" s="63"/>
      <c r="W13369" s="63"/>
      <c r="X13369" s="63"/>
      <c r="Y13369" s="63"/>
      <c r="Z13369" s="62">
        <v>4323</v>
      </c>
      <c r="AA13369" s="62">
        <v>28749</v>
      </c>
      <c r="AB13369" s="62">
        <v>21.39</v>
      </c>
      <c r="AC13369" s="62">
        <v>38.6</v>
      </c>
    </row>
    <row r="13370" spans="1:29" x14ac:dyDescent="0.25">
      <c r="A13370" s="61" t="s">
        <v>113</v>
      </c>
      <c r="B13370" s="61" t="s">
        <v>114</v>
      </c>
      <c r="C13370" s="62">
        <v>2017</v>
      </c>
      <c r="D13370" s="61" t="s">
        <v>72</v>
      </c>
      <c r="E13370" s="62">
        <v>200</v>
      </c>
      <c r="F13370" s="62">
        <v>2290000</v>
      </c>
      <c r="G13370" s="62">
        <v>269216</v>
      </c>
      <c r="H13370" s="62">
        <v>112.17</v>
      </c>
      <c r="I13370" s="62">
        <v>11450</v>
      </c>
      <c r="J13370" s="62">
        <v>2129700</v>
      </c>
      <c r="K13370" s="62">
        <v>30813.77</v>
      </c>
      <c r="L13370" s="62">
        <v>34311</v>
      </c>
      <c r="M13370" s="62">
        <v>14.3</v>
      </c>
      <c r="N13370" s="62">
        <v>154.07</v>
      </c>
      <c r="O13370" s="62">
        <v>371592.53</v>
      </c>
      <c r="P13370" s="63"/>
      <c r="Q13370" s="63"/>
      <c r="R13370" s="63"/>
      <c r="S13370" s="63"/>
      <c r="T13370" s="63"/>
      <c r="U13370" s="63"/>
      <c r="V13370" s="63"/>
      <c r="W13370" s="63"/>
      <c r="X13370" s="63"/>
      <c r="Y13370" s="63"/>
      <c r="Z13370" s="62">
        <v>733310</v>
      </c>
      <c r="AA13370" s="62">
        <v>148539</v>
      </c>
      <c r="AB13370" s="62">
        <v>61.89</v>
      </c>
      <c r="AC13370" s="62">
        <v>3666.55</v>
      </c>
    </row>
    <row r="13371" spans="1:29" ht="30" x14ac:dyDescent="0.25">
      <c r="A13371" s="61" t="s">
        <v>239</v>
      </c>
      <c r="B13371" s="61" t="s">
        <v>240</v>
      </c>
      <c r="C13371" s="62">
        <v>2003</v>
      </c>
      <c r="D13371" s="61" t="s">
        <v>89</v>
      </c>
      <c r="E13371" s="62">
        <v>60</v>
      </c>
      <c r="F13371" s="62">
        <v>304000</v>
      </c>
      <c r="G13371" s="62">
        <v>29844</v>
      </c>
      <c r="H13371" s="62">
        <v>41.45</v>
      </c>
      <c r="I13371" s="62">
        <v>5066.67</v>
      </c>
      <c r="J13371" s="62">
        <v>282720</v>
      </c>
      <c r="K13371" s="62">
        <v>0</v>
      </c>
      <c r="L13371" s="63"/>
      <c r="M13371" s="63"/>
      <c r="N13371" s="63"/>
      <c r="O13371" s="63"/>
      <c r="P13371" s="63"/>
      <c r="Q13371" s="63"/>
      <c r="R13371" s="63"/>
      <c r="S13371" s="63"/>
      <c r="T13371" s="63"/>
      <c r="U13371" s="63"/>
      <c r="V13371" s="63"/>
      <c r="W13371" s="63"/>
      <c r="X13371" s="63"/>
      <c r="Y13371" s="63"/>
      <c r="Z13371" s="62">
        <v>0</v>
      </c>
      <c r="AA13371" s="63"/>
      <c r="AB13371" s="63"/>
      <c r="AC13371" s="62">
        <v>0</v>
      </c>
    </row>
    <row r="13372" spans="1:29" ht="30" x14ac:dyDescent="0.25">
      <c r="A13372" s="61" t="s">
        <v>361</v>
      </c>
      <c r="B13372" s="61" t="s">
        <v>362</v>
      </c>
      <c r="C13372" s="62">
        <v>2007</v>
      </c>
      <c r="D13372" s="61" t="s">
        <v>89</v>
      </c>
      <c r="E13372" s="62">
        <v>25</v>
      </c>
      <c r="F13372" s="62">
        <v>170520</v>
      </c>
      <c r="G13372" s="62">
        <v>29802</v>
      </c>
      <c r="H13372" s="62">
        <v>99.34</v>
      </c>
      <c r="I13372" s="62">
        <v>6820.8</v>
      </c>
      <c r="J13372" s="62">
        <v>158583.6</v>
      </c>
      <c r="K13372" s="62">
        <v>0</v>
      </c>
      <c r="L13372" s="62">
        <v>38038</v>
      </c>
      <c r="M13372" s="62">
        <v>126.79</v>
      </c>
      <c r="N13372" s="63"/>
      <c r="O13372" s="63"/>
      <c r="P13372" s="63"/>
      <c r="Q13372" s="63"/>
      <c r="R13372" s="63"/>
      <c r="S13372" s="63"/>
      <c r="T13372" s="63"/>
      <c r="U13372" s="63"/>
      <c r="V13372" s="63"/>
      <c r="W13372" s="63"/>
      <c r="X13372" s="63"/>
      <c r="Y13372" s="63"/>
      <c r="Z13372" s="62">
        <v>58.82</v>
      </c>
      <c r="AA13372" s="62">
        <v>8670</v>
      </c>
      <c r="AB13372" s="62">
        <v>28.9</v>
      </c>
      <c r="AC13372" s="62">
        <v>2.35</v>
      </c>
    </row>
    <row r="13373" spans="1:29" x14ac:dyDescent="0.25">
      <c r="A13373" s="61" t="s">
        <v>229</v>
      </c>
      <c r="B13373" s="61" t="s">
        <v>230</v>
      </c>
      <c r="C13373" s="62">
        <v>2008</v>
      </c>
      <c r="D13373" s="61" t="s">
        <v>75</v>
      </c>
      <c r="E13373" s="62">
        <v>24</v>
      </c>
      <c r="F13373" s="62">
        <v>3224</v>
      </c>
      <c r="G13373" s="62">
        <v>736</v>
      </c>
      <c r="H13373" s="62">
        <v>2.56</v>
      </c>
      <c r="I13373" s="62">
        <v>134.33000000000001</v>
      </c>
      <c r="J13373" s="62">
        <v>2998.32</v>
      </c>
      <c r="K13373" s="62">
        <v>1695.44</v>
      </c>
      <c r="L13373" s="62">
        <v>3013</v>
      </c>
      <c r="M13373" s="62">
        <v>10.46</v>
      </c>
      <c r="N13373" s="62">
        <v>70.64</v>
      </c>
      <c r="O13373" s="62">
        <v>20445.84</v>
      </c>
      <c r="P13373" s="63"/>
      <c r="Q13373" s="63"/>
      <c r="R13373" s="63"/>
      <c r="S13373" s="63"/>
      <c r="T13373" s="63"/>
      <c r="U13373" s="63"/>
      <c r="V13373" s="63"/>
      <c r="W13373" s="63"/>
      <c r="X13373" s="63"/>
      <c r="Y13373" s="63"/>
      <c r="Z13373" s="62">
        <v>0</v>
      </c>
      <c r="AA13373" s="62">
        <v>20808</v>
      </c>
      <c r="AB13373" s="62">
        <v>72.25</v>
      </c>
      <c r="AC13373" s="62">
        <v>0</v>
      </c>
    </row>
    <row r="13374" spans="1:29" x14ac:dyDescent="0.25">
      <c r="A13374" s="61" t="s">
        <v>161</v>
      </c>
      <c r="B13374" s="61" t="s">
        <v>162</v>
      </c>
      <c r="C13374" s="62">
        <v>2006</v>
      </c>
      <c r="D13374" s="61" t="s">
        <v>89</v>
      </c>
      <c r="E13374" s="62">
        <v>103</v>
      </c>
      <c r="F13374" s="62">
        <v>11824</v>
      </c>
      <c r="G13374" s="62">
        <v>2401</v>
      </c>
      <c r="H13374" s="62">
        <v>1.94</v>
      </c>
      <c r="I13374" s="62">
        <v>114.8</v>
      </c>
      <c r="J13374" s="62">
        <v>10996.32</v>
      </c>
      <c r="K13374" s="62">
        <v>3123.35</v>
      </c>
      <c r="L13374" s="62">
        <v>5693</v>
      </c>
      <c r="M13374" s="62">
        <v>4.6100000000000003</v>
      </c>
      <c r="N13374" s="62">
        <v>30.32</v>
      </c>
      <c r="O13374" s="62">
        <v>37665.370000000003</v>
      </c>
      <c r="P13374" s="63"/>
      <c r="Q13374" s="63"/>
      <c r="R13374" s="63"/>
      <c r="S13374" s="63"/>
      <c r="T13374" s="63"/>
      <c r="U13374" s="63"/>
      <c r="V13374" s="63"/>
      <c r="W13374" s="63"/>
      <c r="X13374" s="63"/>
      <c r="Y13374" s="63"/>
      <c r="Z13374" s="62">
        <v>143090</v>
      </c>
      <c r="AA13374" s="62">
        <v>18181</v>
      </c>
      <c r="AB13374" s="62">
        <v>14.71</v>
      </c>
      <c r="AC13374" s="62">
        <v>1389.22</v>
      </c>
    </row>
    <row r="13375" spans="1:29" ht="30" x14ac:dyDescent="0.25">
      <c r="A13375" s="61" t="s">
        <v>176</v>
      </c>
      <c r="B13375" s="61" t="s">
        <v>177</v>
      </c>
      <c r="C13375" s="62">
        <v>2015</v>
      </c>
      <c r="D13375" s="61" t="s">
        <v>99</v>
      </c>
      <c r="E13375" s="62">
        <v>50</v>
      </c>
      <c r="F13375" s="62">
        <v>133613</v>
      </c>
      <c r="G13375" s="62">
        <v>19399</v>
      </c>
      <c r="H13375" s="62">
        <v>32.33</v>
      </c>
      <c r="I13375" s="62">
        <v>2672.26</v>
      </c>
      <c r="J13375" s="62">
        <v>124260.09</v>
      </c>
      <c r="K13375" s="62">
        <v>13966.05</v>
      </c>
      <c r="L13375" s="62">
        <v>21422</v>
      </c>
      <c r="M13375" s="62">
        <v>35.700000000000003</v>
      </c>
      <c r="N13375" s="62">
        <v>279.32</v>
      </c>
      <c r="O13375" s="62">
        <v>168420.82</v>
      </c>
      <c r="P13375" s="63"/>
      <c r="Q13375" s="63"/>
      <c r="R13375" s="63"/>
      <c r="S13375" s="63"/>
      <c r="T13375" s="63"/>
      <c r="U13375" s="63"/>
      <c r="V13375" s="63"/>
      <c r="W13375" s="63"/>
      <c r="X13375" s="63"/>
      <c r="Y13375" s="63"/>
      <c r="Z13375" s="62">
        <v>860</v>
      </c>
      <c r="AA13375" s="62">
        <v>9080</v>
      </c>
      <c r="AB13375" s="62">
        <v>15.13</v>
      </c>
      <c r="AC13375" s="62">
        <v>17.2</v>
      </c>
    </row>
    <row r="13376" spans="1:29" x14ac:dyDescent="0.25">
      <c r="A13376" s="61" t="s">
        <v>90</v>
      </c>
      <c r="B13376" s="61" t="s">
        <v>91</v>
      </c>
      <c r="C13376" s="62">
        <v>2009</v>
      </c>
      <c r="D13376" s="61" t="s">
        <v>75</v>
      </c>
      <c r="E13376" s="62">
        <v>8</v>
      </c>
      <c r="F13376" s="63"/>
      <c r="G13376" s="63"/>
      <c r="H13376" s="63"/>
      <c r="I13376" s="63"/>
      <c r="J13376" s="63"/>
      <c r="K13376" s="62">
        <v>0</v>
      </c>
      <c r="L13376" s="63"/>
      <c r="M13376" s="63"/>
      <c r="N13376" s="63"/>
      <c r="O13376" s="63"/>
      <c r="P13376" s="63"/>
      <c r="Q13376" s="63"/>
      <c r="R13376" s="63"/>
      <c r="S13376" s="63"/>
      <c r="T13376" s="63"/>
      <c r="U13376" s="63"/>
      <c r="V13376" s="63"/>
      <c r="W13376" s="63"/>
      <c r="X13376" s="63"/>
      <c r="Y13376" s="63"/>
      <c r="Z13376" s="62">
        <v>0</v>
      </c>
      <c r="AA13376" s="63"/>
      <c r="AB13376" s="63"/>
      <c r="AC13376" s="62">
        <v>0</v>
      </c>
    </row>
    <row r="13377" spans="1:29" ht="30" x14ac:dyDescent="0.25">
      <c r="A13377" s="61" t="s">
        <v>237</v>
      </c>
      <c r="B13377" s="61" t="s">
        <v>238</v>
      </c>
      <c r="C13377" s="62">
        <v>2009</v>
      </c>
      <c r="D13377" s="61" t="s">
        <v>94</v>
      </c>
      <c r="E13377" s="62">
        <v>20</v>
      </c>
      <c r="F13377" s="62">
        <v>76</v>
      </c>
      <c r="G13377" s="62">
        <v>45</v>
      </c>
      <c r="H13377" s="62">
        <v>0.19</v>
      </c>
      <c r="I13377" s="62">
        <v>3.8</v>
      </c>
      <c r="J13377" s="62">
        <v>70.680000000000007</v>
      </c>
      <c r="K13377" s="62">
        <v>17077.59</v>
      </c>
      <c r="L13377" s="62">
        <v>22202</v>
      </c>
      <c r="M13377" s="62">
        <v>92.51</v>
      </c>
      <c r="N13377" s="62">
        <v>853.88</v>
      </c>
      <c r="O13377" s="62">
        <v>205943.84</v>
      </c>
      <c r="P13377" s="63"/>
      <c r="Q13377" s="63"/>
      <c r="R13377" s="63"/>
      <c r="S13377" s="63"/>
      <c r="T13377" s="63"/>
      <c r="U13377" s="63"/>
      <c r="V13377" s="63"/>
      <c r="W13377" s="63"/>
      <c r="X13377" s="63"/>
      <c r="Y13377" s="63"/>
      <c r="Z13377" s="62">
        <v>365586</v>
      </c>
      <c r="AA13377" s="62">
        <v>17358</v>
      </c>
      <c r="AB13377" s="62">
        <v>72.33</v>
      </c>
      <c r="AC13377" s="62">
        <v>18279.3</v>
      </c>
    </row>
    <row r="13378" spans="1:29" ht="30" x14ac:dyDescent="0.25">
      <c r="A13378" s="61" t="s">
        <v>176</v>
      </c>
      <c r="B13378" s="61" t="s">
        <v>177</v>
      </c>
      <c r="C13378" s="62">
        <v>2017</v>
      </c>
      <c r="D13378" s="61" t="s">
        <v>72</v>
      </c>
      <c r="E13378" s="62">
        <v>104</v>
      </c>
      <c r="F13378" s="62">
        <v>941397</v>
      </c>
      <c r="G13378" s="62">
        <v>111230</v>
      </c>
      <c r="H13378" s="62">
        <v>89.13</v>
      </c>
      <c r="I13378" s="62">
        <v>9051.89</v>
      </c>
      <c r="J13378" s="62">
        <v>875499.21</v>
      </c>
      <c r="K13378" s="62">
        <v>501.45</v>
      </c>
      <c r="L13378" s="62">
        <v>963</v>
      </c>
      <c r="M13378" s="62">
        <v>0.77</v>
      </c>
      <c r="N13378" s="62">
        <v>4.82</v>
      </c>
      <c r="O13378" s="62">
        <v>6047.2</v>
      </c>
      <c r="P13378" s="63"/>
      <c r="Q13378" s="63"/>
      <c r="R13378" s="63"/>
      <c r="S13378" s="63"/>
      <c r="T13378" s="63"/>
      <c r="U13378" s="63"/>
      <c r="V13378" s="63"/>
      <c r="W13378" s="63"/>
      <c r="X13378" s="63"/>
      <c r="Y13378" s="63"/>
      <c r="Z13378" s="62">
        <v>2090</v>
      </c>
      <c r="AA13378" s="62">
        <v>16332</v>
      </c>
      <c r="AB13378" s="62">
        <v>13.09</v>
      </c>
      <c r="AC13378" s="62">
        <v>20.100000000000001</v>
      </c>
    </row>
    <row r="13379" spans="1:29" ht="30" x14ac:dyDescent="0.25">
      <c r="A13379" s="61" t="s">
        <v>283</v>
      </c>
      <c r="B13379" s="61" t="s">
        <v>284</v>
      </c>
      <c r="C13379" s="62">
        <v>2003</v>
      </c>
      <c r="D13379" s="61" t="s">
        <v>99</v>
      </c>
      <c r="E13379" s="62">
        <v>100</v>
      </c>
      <c r="F13379" s="62">
        <v>47484</v>
      </c>
      <c r="G13379" s="62">
        <v>4614</v>
      </c>
      <c r="H13379" s="62">
        <v>3.85</v>
      </c>
      <c r="I13379" s="62">
        <v>474.84</v>
      </c>
      <c r="J13379" s="62">
        <v>44160.12</v>
      </c>
      <c r="K13379" s="62">
        <v>0</v>
      </c>
      <c r="L13379" s="62">
        <v>15881</v>
      </c>
      <c r="M13379" s="62">
        <v>13.23</v>
      </c>
      <c r="N13379" s="63"/>
      <c r="O13379" s="63"/>
      <c r="P13379" s="63"/>
      <c r="Q13379" s="63"/>
      <c r="R13379" s="63"/>
      <c r="S13379" s="63"/>
      <c r="T13379" s="63"/>
      <c r="U13379" s="63"/>
      <c r="V13379" s="63"/>
      <c r="W13379" s="63"/>
      <c r="X13379" s="63"/>
      <c r="Y13379" s="63"/>
      <c r="Z13379" s="62">
        <v>5508.32</v>
      </c>
      <c r="AA13379" s="62">
        <v>291000</v>
      </c>
      <c r="AB13379" s="62">
        <v>242.5</v>
      </c>
      <c r="AC13379" s="62">
        <v>55.08</v>
      </c>
    </row>
    <row r="13380" spans="1:29" ht="30" x14ac:dyDescent="0.25">
      <c r="A13380" s="61" t="s">
        <v>498</v>
      </c>
      <c r="B13380" s="61" t="s">
        <v>499</v>
      </c>
      <c r="C13380" s="62">
        <v>2002</v>
      </c>
      <c r="D13380" s="61" t="s">
        <v>94</v>
      </c>
      <c r="E13380" s="62">
        <v>5</v>
      </c>
      <c r="F13380" s="63"/>
      <c r="G13380" s="63"/>
      <c r="H13380" s="63"/>
      <c r="I13380" s="63"/>
      <c r="J13380" s="63"/>
      <c r="K13380" s="62">
        <v>0</v>
      </c>
      <c r="L13380" s="63"/>
      <c r="M13380" s="63"/>
      <c r="N13380" s="63"/>
      <c r="O13380" s="63"/>
      <c r="P13380" s="63"/>
      <c r="Q13380" s="63"/>
      <c r="R13380" s="63"/>
      <c r="S13380" s="63"/>
      <c r="T13380" s="63"/>
      <c r="U13380" s="63"/>
      <c r="V13380" s="63"/>
      <c r="W13380" s="63"/>
      <c r="X13380" s="63"/>
      <c r="Y13380" s="63"/>
      <c r="Z13380" s="62">
        <v>0</v>
      </c>
      <c r="AA13380" s="63"/>
      <c r="AB13380" s="63"/>
      <c r="AC13380" s="62">
        <v>0</v>
      </c>
    </row>
    <row r="13381" spans="1:29" x14ac:dyDescent="0.25">
      <c r="A13381" s="61" t="s">
        <v>113</v>
      </c>
      <c r="B13381" s="61" t="s">
        <v>114</v>
      </c>
      <c r="C13381" s="62">
        <v>2015</v>
      </c>
      <c r="D13381" s="61" t="s">
        <v>99</v>
      </c>
      <c r="E13381" s="62">
        <v>75</v>
      </c>
      <c r="F13381" s="62">
        <v>450792</v>
      </c>
      <c r="G13381" s="62">
        <v>54177</v>
      </c>
      <c r="H13381" s="62">
        <v>60.2</v>
      </c>
      <c r="I13381" s="62">
        <v>6010.56</v>
      </c>
      <c r="J13381" s="62">
        <v>419236.56</v>
      </c>
      <c r="K13381" s="62">
        <v>12245.39</v>
      </c>
      <c r="L13381" s="62">
        <v>48293</v>
      </c>
      <c r="M13381" s="62">
        <v>53.66</v>
      </c>
      <c r="N13381" s="62">
        <v>163.27000000000001</v>
      </c>
      <c r="O13381" s="62">
        <v>147670.87</v>
      </c>
      <c r="P13381" s="63"/>
      <c r="Q13381" s="63"/>
      <c r="R13381" s="63"/>
      <c r="S13381" s="63"/>
      <c r="T13381" s="63"/>
      <c r="U13381" s="63"/>
      <c r="V13381" s="63"/>
      <c r="W13381" s="63"/>
      <c r="X13381" s="63"/>
      <c r="Y13381" s="63"/>
      <c r="Z13381" s="62">
        <v>814500</v>
      </c>
      <c r="AA13381" s="62">
        <v>96565</v>
      </c>
      <c r="AB13381" s="62">
        <v>107.29</v>
      </c>
      <c r="AC13381" s="62">
        <v>10860</v>
      </c>
    </row>
    <row r="13382" spans="1:29" x14ac:dyDescent="0.25">
      <c r="A13382" s="61" t="s">
        <v>488</v>
      </c>
      <c r="B13382" s="61" t="s">
        <v>489</v>
      </c>
      <c r="C13382" s="62">
        <v>2018</v>
      </c>
      <c r="D13382" s="61" t="s">
        <v>89</v>
      </c>
      <c r="E13382" s="62">
        <v>10</v>
      </c>
      <c r="F13382" s="62">
        <v>42325</v>
      </c>
      <c r="G13382" s="62">
        <v>9961</v>
      </c>
      <c r="H13382" s="62">
        <v>83.01</v>
      </c>
      <c r="I13382" s="62">
        <v>4232.5</v>
      </c>
      <c r="J13382" s="62">
        <v>39362.25</v>
      </c>
      <c r="K13382" s="62">
        <v>0</v>
      </c>
      <c r="L13382" s="63"/>
      <c r="M13382" s="63"/>
      <c r="N13382" s="63"/>
      <c r="O13382" s="63"/>
      <c r="P13382" s="63"/>
      <c r="Q13382" s="63"/>
      <c r="R13382" s="63"/>
      <c r="S13382" s="63"/>
      <c r="T13382" s="63"/>
      <c r="U13382" s="63"/>
      <c r="V13382" s="63"/>
      <c r="W13382" s="63"/>
      <c r="X13382" s="63"/>
      <c r="Y13382" s="63"/>
      <c r="Z13382" s="62">
        <v>0</v>
      </c>
      <c r="AA13382" s="63"/>
      <c r="AB13382" s="63"/>
      <c r="AC13382" s="62">
        <v>0</v>
      </c>
    </row>
    <row r="13383" spans="1:29" x14ac:dyDescent="0.25">
      <c r="A13383" s="61" t="s">
        <v>241</v>
      </c>
      <c r="B13383" s="61" t="s">
        <v>242</v>
      </c>
      <c r="C13383" s="62">
        <v>2008</v>
      </c>
      <c r="D13383" s="61" t="s">
        <v>297</v>
      </c>
      <c r="E13383" s="62">
        <v>26</v>
      </c>
      <c r="F13383" s="63"/>
      <c r="G13383" s="63"/>
      <c r="H13383" s="63"/>
      <c r="I13383" s="63"/>
      <c r="J13383" s="63"/>
      <c r="K13383" s="62">
        <v>0</v>
      </c>
      <c r="L13383" s="63"/>
      <c r="M13383" s="63"/>
      <c r="N13383" s="63"/>
      <c r="O13383" s="63"/>
      <c r="P13383" s="63"/>
      <c r="Q13383" s="63"/>
      <c r="R13383" s="63"/>
      <c r="S13383" s="63"/>
      <c r="T13383" s="63"/>
      <c r="U13383" s="63"/>
      <c r="V13383" s="63"/>
      <c r="W13383" s="63"/>
      <c r="X13383" s="63"/>
      <c r="Y13383" s="63"/>
      <c r="Z13383" s="62">
        <v>156100</v>
      </c>
      <c r="AA13383" s="62">
        <v>12958</v>
      </c>
      <c r="AB13383" s="62">
        <v>41.53</v>
      </c>
      <c r="AC13383" s="62">
        <v>6003.85</v>
      </c>
    </row>
    <row r="13384" spans="1:29" ht="30" x14ac:dyDescent="0.25">
      <c r="A13384" s="61" t="s">
        <v>450</v>
      </c>
      <c r="B13384" s="61" t="s">
        <v>451</v>
      </c>
      <c r="C13384" s="62">
        <v>2007</v>
      </c>
      <c r="D13384" s="61" t="s">
        <v>78</v>
      </c>
      <c r="E13384" s="62">
        <v>40</v>
      </c>
      <c r="F13384" s="62">
        <v>48261</v>
      </c>
      <c r="G13384" s="62">
        <v>14947</v>
      </c>
      <c r="H13384" s="62">
        <v>31.14</v>
      </c>
      <c r="I13384" s="62">
        <v>1206.53</v>
      </c>
      <c r="J13384" s="62">
        <v>44882.73</v>
      </c>
      <c r="K13384" s="62">
        <v>13814</v>
      </c>
      <c r="L13384" s="62">
        <v>33842</v>
      </c>
      <c r="M13384" s="62">
        <v>70.5</v>
      </c>
      <c r="N13384" s="63"/>
      <c r="O13384" s="63"/>
      <c r="P13384" s="63"/>
      <c r="Q13384" s="63"/>
      <c r="R13384" s="63"/>
      <c r="S13384" s="63"/>
      <c r="T13384" s="63"/>
      <c r="U13384" s="63"/>
      <c r="V13384" s="63"/>
      <c r="W13384" s="63"/>
      <c r="X13384" s="63"/>
      <c r="Y13384" s="63"/>
      <c r="Z13384" s="62">
        <v>0</v>
      </c>
      <c r="AA13384" s="63"/>
      <c r="AB13384" s="63"/>
      <c r="AC13384" s="62">
        <v>0</v>
      </c>
    </row>
    <row r="13385" spans="1:29" ht="30" x14ac:dyDescent="0.25">
      <c r="A13385" s="61" t="s">
        <v>255</v>
      </c>
      <c r="B13385" s="61" t="s">
        <v>256</v>
      </c>
      <c r="C13385" s="62">
        <v>2009</v>
      </c>
      <c r="D13385" s="61" t="s">
        <v>301</v>
      </c>
      <c r="E13385" s="62">
        <v>84</v>
      </c>
      <c r="F13385" s="62">
        <v>541795</v>
      </c>
      <c r="G13385" s="62">
        <v>121994</v>
      </c>
      <c r="H13385" s="62">
        <v>121.03</v>
      </c>
      <c r="I13385" s="62">
        <v>6449.94</v>
      </c>
      <c r="J13385" s="62">
        <v>503869.35</v>
      </c>
      <c r="K13385" s="62">
        <v>50194.96</v>
      </c>
      <c r="L13385" s="62">
        <v>69297</v>
      </c>
      <c r="M13385" s="62">
        <v>68.75</v>
      </c>
      <c r="N13385" s="62">
        <v>597.55999999999995</v>
      </c>
      <c r="O13385" s="62">
        <v>605316.04</v>
      </c>
      <c r="P13385" s="63"/>
      <c r="Q13385" s="63"/>
      <c r="R13385" s="63"/>
      <c r="S13385" s="63"/>
      <c r="T13385" s="63"/>
      <c r="U13385" s="63"/>
      <c r="V13385" s="63"/>
      <c r="W13385" s="63"/>
      <c r="X13385" s="63"/>
      <c r="Y13385" s="63"/>
      <c r="Z13385" s="62">
        <v>3886.43</v>
      </c>
      <c r="AA13385" s="62">
        <v>55158</v>
      </c>
      <c r="AB13385" s="62">
        <v>54.72</v>
      </c>
      <c r="AC13385" s="62">
        <v>46.27</v>
      </c>
    </row>
    <row r="13386" spans="1:29" x14ac:dyDescent="0.25">
      <c r="A13386" s="61" t="s">
        <v>208</v>
      </c>
      <c r="B13386" s="61" t="s">
        <v>209</v>
      </c>
      <c r="C13386" s="62">
        <v>2014</v>
      </c>
      <c r="D13386" s="61" t="s">
        <v>226</v>
      </c>
      <c r="E13386" s="62">
        <v>4</v>
      </c>
      <c r="F13386" s="62">
        <v>3835</v>
      </c>
      <c r="G13386" s="62">
        <v>678</v>
      </c>
      <c r="H13386" s="62">
        <v>14.13</v>
      </c>
      <c r="I13386" s="62">
        <v>958.75</v>
      </c>
      <c r="J13386" s="62">
        <v>3566.55</v>
      </c>
      <c r="K13386" s="62">
        <v>0</v>
      </c>
      <c r="L13386" s="62">
        <v>0</v>
      </c>
      <c r="M13386" s="62">
        <v>0</v>
      </c>
      <c r="N13386" s="63"/>
      <c r="O13386" s="63"/>
      <c r="P13386" s="63"/>
      <c r="Q13386" s="63"/>
      <c r="R13386" s="63"/>
      <c r="S13386" s="63"/>
      <c r="T13386" s="63"/>
      <c r="U13386" s="63"/>
      <c r="V13386" s="63"/>
      <c r="W13386" s="63"/>
      <c r="X13386" s="63"/>
      <c r="Y13386" s="63"/>
      <c r="Z13386" s="62">
        <v>1415</v>
      </c>
      <c r="AA13386" s="62">
        <v>8601</v>
      </c>
      <c r="AB13386" s="62">
        <v>179.19</v>
      </c>
      <c r="AC13386" s="62">
        <v>353.75</v>
      </c>
    </row>
    <row r="13387" spans="1:29" ht="30" x14ac:dyDescent="0.25">
      <c r="A13387" s="61" t="s">
        <v>111</v>
      </c>
      <c r="B13387" s="61" t="s">
        <v>112</v>
      </c>
      <c r="C13387" s="62">
        <v>2012</v>
      </c>
      <c r="D13387" s="61" t="s">
        <v>99</v>
      </c>
      <c r="E13387" s="62">
        <v>80</v>
      </c>
      <c r="F13387" s="62">
        <v>276240</v>
      </c>
      <c r="G13387" s="62">
        <v>39497</v>
      </c>
      <c r="H13387" s="62">
        <v>41.14</v>
      </c>
      <c r="I13387" s="62">
        <v>3453</v>
      </c>
      <c r="J13387" s="62">
        <v>256903.2</v>
      </c>
      <c r="K13387" s="62">
        <v>29187.200000000001</v>
      </c>
      <c r="L13387" s="62">
        <v>27432</v>
      </c>
      <c r="M13387" s="62">
        <v>28.58</v>
      </c>
      <c r="N13387" s="62">
        <v>364.84</v>
      </c>
      <c r="O13387" s="62">
        <v>351977.16</v>
      </c>
      <c r="P13387" s="63"/>
      <c r="Q13387" s="63"/>
      <c r="R13387" s="63"/>
      <c r="S13387" s="63"/>
      <c r="T13387" s="63"/>
      <c r="U13387" s="63"/>
      <c r="V13387" s="63"/>
      <c r="W13387" s="63"/>
      <c r="X13387" s="63"/>
      <c r="Y13387" s="63"/>
      <c r="Z13387" s="62">
        <v>26024</v>
      </c>
      <c r="AA13387" s="62">
        <v>21569</v>
      </c>
      <c r="AB13387" s="62">
        <v>22.47</v>
      </c>
      <c r="AC13387" s="62">
        <v>325.3</v>
      </c>
    </row>
    <row r="13388" spans="1:29" x14ac:dyDescent="0.25">
      <c r="A13388" s="61" t="s">
        <v>338</v>
      </c>
      <c r="B13388" s="61" t="s">
        <v>339</v>
      </c>
      <c r="C13388" s="62">
        <v>2014</v>
      </c>
      <c r="D13388" s="61" t="s">
        <v>301</v>
      </c>
      <c r="E13388" s="62">
        <v>106</v>
      </c>
      <c r="F13388" s="62">
        <v>2296800</v>
      </c>
      <c r="G13388" s="62">
        <v>261791</v>
      </c>
      <c r="H13388" s="62">
        <v>205.81</v>
      </c>
      <c r="I13388" s="62">
        <v>21667.919999999998</v>
      </c>
      <c r="J13388" s="62">
        <v>2136024</v>
      </c>
      <c r="K13388" s="62">
        <v>10300.68</v>
      </c>
      <c r="L13388" s="62">
        <v>13523</v>
      </c>
      <c r="M13388" s="62">
        <v>10.63</v>
      </c>
      <c r="N13388" s="62">
        <v>97.18</v>
      </c>
      <c r="O13388" s="62">
        <v>124218.98</v>
      </c>
      <c r="P13388" s="63"/>
      <c r="Q13388" s="63"/>
      <c r="R13388" s="63"/>
      <c r="S13388" s="63"/>
      <c r="T13388" s="63"/>
      <c r="U13388" s="62">
        <v>0</v>
      </c>
      <c r="V13388" s="62">
        <v>0</v>
      </c>
      <c r="W13388" s="62">
        <v>0</v>
      </c>
      <c r="X13388" s="62">
        <v>0</v>
      </c>
      <c r="Y13388" s="62">
        <v>0</v>
      </c>
      <c r="Z13388" s="62">
        <v>3885.3</v>
      </c>
      <c r="AA13388" s="62">
        <v>97301</v>
      </c>
      <c r="AB13388" s="62">
        <v>76.489999999999995</v>
      </c>
      <c r="AC13388" s="62">
        <v>36.65</v>
      </c>
    </row>
    <row r="13389" spans="1:29" x14ac:dyDescent="0.25">
      <c r="A13389" s="61" t="s">
        <v>411</v>
      </c>
      <c r="B13389" s="61" t="s">
        <v>412</v>
      </c>
      <c r="C13389" s="62">
        <v>2010</v>
      </c>
      <c r="D13389" s="61" t="s">
        <v>75</v>
      </c>
      <c r="E13389" s="62">
        <v>7</v>
      </c>
      <c r="F13389" s="62">
        <v>8132</v>
      </c>
      <c r="G13389" s="62">
        <v>1225</v>
      </c>
      <c r="H13389" s="62">
        <v>14.58</v>
      </c>
      <c r="I13389" s="62">
        <v>1161.71</v>
      </c>
      <c r="J13389" s="62">
        <v>7562.76</v>
      </c>
      <c r="K13389" s="62">
        <v>177.5</v>
      </c>
      <c r="L13389" s="62">
        <v>160</v>
      </c>
      <c r="M13389" s="62">
        <v>1.9</v>
      </c>
      <c r="N13389" s="63"/>
      <c r="O13389" s="63"/>
      <c r="P13389" s="63"/>
      <c r="Q13389" s="63"/>
      <c r="R13389" s="63"/>
      <c r="S13389" s="63"/>
      <c r="T13389" s="63"/>
      <c r="U13389" s="63"/>
      <c r="V13389" s="63"/>
      <c r="W13389" s="63"/>
      <c r="X13389" s="63"/>
      <c r="Y13389" s="63"/>
      <c r="Z13389" s="62">
        <v>461.2</v>
      </c>
      <c r="AA13389" s="62">
        <v>1930</v>
      </c>
      <c r="AB13389" s="62">
        <v>22.98</v>
      </c>
      <c r="AC13389" s="62">
        <v>65.89</v>
      </c>
    </row>
    <row r="13390" spans="1:29" ht="30" x14ac:dyDescent="0.25">
      <c r="A13390" s="61" t="s">
        <v>182</v>
      </c>
      <c r="B13390" s="61" t="s">
        <v>183</v>
      </c>
      <c r="C13390" s="62">
        <v>2017</v>
      </c>
      <c r="D13390" s="61" t="s">
        <v>94</v>
      </c>
      <c r="E13390" s="62">
        <v>8</v>
      </c>
      <c r="F13390" s="63"/>
      <c r="G13390" s="63"/>
      <c r="H13390" s="63"/>
      <c r="I13390" s="63"/>
      <c r="J13390" s="63"/>
      <c r="K13390" s="62">
        <v>0</v>
      </c>
      <c r="L13390" s="63"/>
      <c r="M13390" s="63"/>
      <c r="N13390" s="63"/>
      <c r="O13390" s="63"/>
      <c r="P13390" s="63"/>
      <c r="Q13390" s="63"/>
      <c r="R13390" s="63"/>
      <c r="S13390" s="63"/>
      <c r="T13390" s="63"/>
      <c r="U13390" s="63"/>
      <c r="V13390" s="63"/>
      <c r="W13390" s="63"/>
      <c r="X13390" s="63"/>
      <c r="Y13390" s="63"/>
      <c r="Z13390" s="62">
        <v>63338</v>
      </c>
      <c r="AA13390" s="62">
        <v>8911</v>
      </c>
      <c r="AB13390" s="62">
        <v>92.82</v>
      </c>
      <c r="AC13390" s="62">
        <v>7917.25</v>
      </c>
    </row>
    <row r="13391" spans="1:29" ht="30" x14ac:dyDescent="0.25">
      <c r="A13391" s="61" t="s">
        <v>124</v>
      </c>
      <c r="B13391" s="61" t="s">
        <v>125</v>
      </c>
      <c r="C13391" s="62">
        <v>2018</v>
      </c>
      <c r="D13391" s="61" t="s">
        <v>86</v>
      </c>
      <c r="E13391" s="62">
        <v>22</v>
      </c>
      <c r="F13391" s="63"/>
      <c r="G13391" s="63"/>
      <c r="H13391" s="63"/>
      <c r="I13391" s="63"/>
      <c r="J13391" s="63"/>
      <c r="K13391" s="62">
        <v>0</v>
      </c>
      <c r="L13391" s="63"/>
      <c r="M13391" s="63"/>
      <c r="N13391" s="63"/>
      <c r="O13391" s="63"/>
      <c r="P13391" s="63"/>
      <c r="Q13391" s="63"/>
      <c r="R13391" s="63"/>
      <c r="S13391" s="63"/>
      <c r="T13391" s="63"/>
      <c r="U13391" s="63"/>
      <c r="V13391" s="63"/>
      <c r="W13391" s="63"/>
      <c r="X13391" s="63"/>
      <c r="Y13391" s="63"/>
      <c r="Z13391" s="62">
        <v>78351.73</v>
      </c>
      <c r="AA13391" s="62">
        <v>18318</v>
      </c>
      <c r="AB13391" s="62">
        <v>69.39</v>
      </c>
      <c r="AC13391" s="62">
        <v>3561.44</v>
      </c>
    </row>
    <row r="13392" spans="1:29" x14ac:dyDescent="0.25">
      <c r="A13392" s="61" t="s">
        <v>229</v>
      </c>
      <c r="B13392" s="61" t="s">
        <v>230</v>
      </c>
      <c r="C13392" s="62">
        <v>2010</v>
      </c>
      <c r="D13392" s="61" t="s">
        <v>89</v>
      </c>
      <c r="E13392" s="62">
        <v>103</v>
      </c>
      <c r="F13392" s="62">
        <v>627788</v>
      </c>
      <c r="G13392" s="62">
        <v>89147</v>
      </c>
      <c r="H13392" s="62">
        <v>72.13</v>
      </c>
      <c r="I13392" s="62">
        <v>6095.03</v>
      </c>
      <c r="J13392" s="62">
        <v>583842.84</v>
      </c>
      <c r="K13392" s="62">
        <v>105978.66</v>
      </c>
      <c r="L13392" s="62">
        <v>61636</v>
      </c>
      <c r="M13392" s="62">
        <v>49.87</v>
      </c>
      <c r="N13392" s="62">
        <v>1028.92</v>
      </c>
      <c r="O13392" s="62">
        <v>1278028.47</v>
      </c>
      <c r="P13392" s="63"/>
      <c r="Q13392" s="63"/>
      <c r="R13392" s="63"/>
      <c r="S13392" s="63"/>
      <c r="T13392" s="63"/>
      <c r="U13392" s="63"/>
      <c r="V13392" s="63"/>
      <c r="W13392" s="63"/>
      <c r="X13392" s="63"/>
      <c r="Y13392" s="63"/>
      <c r="Z13392" s="62">
        <v>449982</v>
      </c>
      <c r="AA13392" s="62">
        <v>14123</v>
      </c>
      <c r="AB13392" s="62">
        <v>11.43</v>
      </c>
      <c r="AC13392" s="62">
        <v>4368.76</v>
      </c>
    </row>
    <row r="13393" spans="1:29" x14ac:dyDescent="0.25">
      <c r="A13393" s="61" t="s">
        <v>196</v>
      </c>
      <c r="B13393" s="61" t="s">
        <v>197</v>
      </c>
      <c r="C13393" s="62">
        <v>2015</v>
      </c>
      <c r="D13393" s="61" t="s">
        <v>262</v>
      </c>
      <c r="E13393" s="62">
        <v>59</v>
      </c>
      <c r="F13393" s="62">
        <v>291040</v>
      </c>
      <c r="G13393" s="62">
        <v>43199</v>
      </c>
      <c r="H13393" s="62">
        <v>61.02</v>
      </c>
      <c r="I13393" s="62">
        <v>4932.88</v>
      </c>
      <c r="J13393" s="62">
        <v>270667.2</v>
      </c>
      <c r="K13393" s="62">
        <v>23684.77</v>
      </c>
      <c r="L13393" s="62">
        <v>24384</v>
      </c>
      <c r="M13393" s="62">
        <v>34.44</v>
      </c>
      <c r="N13393" s="62">
        <v>401.44</v>
      </c>
      <c r="O13393" s="62">
        <v>285621.77</v>
      </c>
      <c r="P13393" s="63"/>
      <c r="Q13393" s="63"/>
      <c r="R13393" s="63"/>
      <c r="S13393" s="63"/>
      <c r="T13393" s="63"/>
      <c r="U13393" s="63"/>
      <c r="V13393" s="63"/>
      <c r="W13393" s="63"/>
      <c r="X13393" s="63"/>
      <c r="Y13393" s="63"/>
      <c r="Z13393" s="62">
        <v>150800</v>
      </c>
      <c r="AA13393" s="62">
        <v>33516</v>
      </c>
      <c r="AB13393" s="62">
        <v>47.34</v>
      </c>
      <c r="AC13393" s="62">
        <v>2555.9299999999998</v>
      </c>
    </row>
    <row r="13394" spans="1:29" ht="30" x14ac:dyDescent="0.25">
      <c r="A13394" s="61" t="s">
        <v>482</v>
      </c>
      <c r="B13394" s="61" t="s">
        <v>483</v>
      </c>
      <c r="C13394" s="62">
        <v>2017</v>
      </c>
      <c r="D13394" s="61" t="s">
        <v>78</v>
      </c>
      <c r="E13394" s="62">
        <v>10</v>
      </c>
      <c r="F13394" s="62">
        <v>74997</v>
      </c>
      <c r="G13394" s="62">
        <v>13663</v>
      </c>
      <c r="H13394" s="62">
        <v>113.86</v>
      </c>
      <c r="I13394" s="62">
        <v>7499.7</v>
      </c>
      <c r="J13394" s="62">
        <v>69747.210000000006</v>
      </c>
      <c r="K13394" s="62">
        <v>0</v>
      </c>
      <c r="L13394" s="63"/>
      <c r="M13394" s="63"/>
      <c r="N13394" s="63"/>
      <c r="O13394" s="63"/>
      <c r="P13394" s="63"/>
      <c r="Q13394" s="63"/>
      <c r="R13394" s="63"/>
      <c r="S13394" s="63"/>
      <c r="T13394" s="63"/>
      <c r="U13394" s="63"/>
      <c r="V13394" s="63"/>
      <c r="W13394" s="63"/>
      <c r="X13394" s="63"/>
      <c r="Y13394" s="63"/>
      <c r="Z13394" s="62">
        <v>227</v>
      </c>
      <c r="AA13394" s="62">
        <v>7912</v>
      </c>
      <c r="AB13394" s="62">
        <v>65.930000000000007</v>
      </c>
      <c r="AC13394" s="62">
        <v>22.7</v>
      </c>
    </row>
    <row r="13395" spans="1:29" x14ac:dyDescent="0.25">
      <c r="A13395" s="61" t="s">
        <v>130</v>
      </c>
      <c r="B13395" s="61" t="s">
        <v>131</v>
      </c>
      <c r="C13395" s="62">
        <v>2008</v>
      </c>
      <c r="D13395" s="61" t="s">
        <v>72</v>
      </c>
      <c r="E13395" s="62">
        <v>52</v>
      </c>
      <c r="F13395" s="62">
        <v>482720</v>
      </c>
      <c r="G13395" s="62">
        <v>49114</v>
      </c>
      <c r="H13395" s="62">
        <v>78.709999999999994</v>
      </c>
      <c r="I13395" s="62">
        <v>9283.08</v>
      </c>
      <c r="J13395" s="62">
        <v>448929.6</v>
      </c>
      <c r="K13395" s="62">
        <v>0</v>
      </c>
      <c r="L13395" s="63"/>
      <c r="M13395" s="63"/>
      <c r="N13395" s="63"/>
      <c r="O13395" s="63"/>
      <c r="P13395" s="63"/>
      <c r="Q13395" s="63"/>
      <c r="R13395" s="63"/>
      <c r="S13395" s="63"/>
      <c r="T13395" s="63"/>
      <c r="U13395" s="63"/>
      <c r="V13395" s="63"/>
      <c r="W13395" s="63"/>
      <c r="X13395" s="63"/>
      <c r="Y13395" s="63"/>
      <c r="Z13395" s="62">
        <v>1050</v>
      </c>
      <c r="AA13395" s="62">
        <v>6442</v>
      </c>
      <c r="AB13395" s="62">
        <v>10.32</v>
      </c>
      <c r="AC13395" s="62">
        <v>20.190000000000001</v>
      </c>
    </row>
    <row r="13396" spans="1:29" x14ac:dyDescent="0.25">
      <c r="A13396" s="61" t="s">
        <v>338</v>
      </c>
      <c r="B13396" s="61" t="s">
        <v>339</v>
      </c>
      <c r="C13396" s="62">
        <v>2010</v>
      </c>
      <c r="D13396" s="61" t="s">
        <v>75</v>
      </c>
      <c r="E13396" s="62">
        <v>24</v>
      </c>
      <c r="F13396" s="62">
        <v>15284</v>
      </c>
      <c r="G13396" s="62">
        <v>3138</v>
      </c>
      <c r="H13396" s="62">
        <v>10.9</v>
      </c>
      <c r="I13396" s="62">
        <v>636.83000000000004</v>
      </c>
      <c r="J13396" s="62">
        <v>14214.12</v>
      </c>
      <c r="K13396" s="62">
        <v>1936.95</v>
      </c>
      <c r="L13396" s="62">
        <v>5232</v>
      </c>
      <c r="M13396" s="62">
        <v>18.170000000000002</v>
      </c>
      <c r="N13396" s="62">
        <v>80.709999999999994</v>
      </c>
      <c r="O13396" s="62">
        <v>23358.31</v>
      </c>
      <c r="P13396" s="63"/>
      <c r="Q13396" s="63"/>
      <c r="R13396" s="63"/>
      <c r="S13396" s="63"/>
      <c r="T13396" s="63"/>
      <c r="U13396" s="63"/>
      <c r="V13396" s="63"/>
      <c r="W13396" s="63"/>
      <c r="X13396" s="63"/>
      <c r="Y13396" s="63"/>
      <c r="Z13396" s="62">
        <v>1711.68</v>
      </c>
      <c r="AA13396" s="62">
        <v>20614</v>
      </c>
      <c r="AB13396" s="62">
        <v>71.58</v>
      </c>
      <c r="AC13396" s="62">
        <v>71.319999999999993</v>
      </c>
    </row>
    <row r="13397" spans="1:29" x14ac:dyDescent="0.25">
      <c r="A13397" s="61" t="s">
        <v>502</v>
      </c>
      <c r="B13397" s="61" t="s">
        <v>503</v>
      </c>
      <c r="C13397" s="62">
        <v>2014</v>
      </c>
      <c r="D13397" s="61" t="s">
        <v>78</v>
      </c>
      <c r="E13397" s="62">
        <v>40</v>
      </c>
      <c r="F13397" s="62">
        <v>345560</v>
      </c>
      <c r="G13397" s="62">
        <v>49576</v>
      </c>
      <c r="H13397" s="62">
        <v>103.28</v>
      </c>
      <c r="I13397" s="62">
        <v>8639</v>
      </c>
      <c r="J13397" s="62">
        <v>321370.8</v>
      </c>
      <c r="K13397" s="62">
        <v>0</v>
      </c>
      <c r="L13397" s="63"/>
      <c r="M13397" s="63"/>
      <c r="N13397" s="63"/>
      <c r="O13397" s="63"/>
      <c r="P13397" s="63"/>
      <c r="Q13397" s="63"/>
      <c r="R13397" s="63"/>
      <c r="S13397" s="63"/>
      <c r="T13397" s="63"/>
      <c r="U13397" s="63"/>
      <c r="V13397" s="63"/>
      <c r="W13397" s="63"/>
      <c r="X13397" s="63"/>
      <c r="Y13397" s="63"/>
      <c r="Z13397" s="62">
        <v>3374.81</v>
      </c>
      <c r="AA13397" s="62">
        <v>66192</v>
      </c>
      <c r="AB13397" s="62">
        <v>137.9</v>
      </c>
      <c r="AC13397" s="62">
        <v>84.37</v>
      </c>
    </row>
    <row r="13398" spans="1:29" ht="30" x14ac:dyDescent="0.25">
      <c r="A13398" s="61" t="s">
        <v>151</v>
      </c>
      <c r="B13398" s="61" t="s">
        <v>152</v>
      </c>
      <c r="C13398" s="62">
        <v>2014</v>
      </c>
      <c r="D13398" s="61" t="s">
        <v>78</v>
      </c>
      <c r="E13398" s="62">
        <v>40</v>
      </c>
      <c r="F13398" s="62">
        <v>321197</v>
      </c>
      <c r="G13398" s="62">
        <v>467556</v>
      </c>
      <c r="H13398" s="62">
        <v>974.08</v>
      </c>
      <c r="I13398" s="62">
        <v>8029.93</v>
      </c>
      <c r="J13398" s="62">
        <v>298713.21000000002</v>
      </c>
      <c r="K13398" s="62">
        <v>0</v>
      </c>
      <c r="L13398" s="62">
        <v>236627</v>
      </c>
      <c r="M13398" s="62">
        <v>492.97</v>
      </c>
      <c r="N13398" s="63"/>
      <c r="O13398" s="63"/>
      <c r="P13398" s="63"/>
      <c r="Q13398" s="63"/>
      <c r="R13398" s="63"/>
      <c r="S13398" s="63"/>
      <c r="T13398" s="63"/>
      <c r="U13398" s="63"/>
      <c r="V13398" s="63"/>
      <c r="W13398" s="63"/>
      <c r="X13398" s="63"/>
      <c r="Y13398" s="63"/>
      <c r="Z13398" s="62">
        <v>28573</v>
      </c>
      <c r="AA13398" s="62">
        <v>4175</v>
      </c>
      <c r="AB13398" s="62">
        <v>8.6999999999999993</v>
      </c>
      <c r="AC13398" s="62">
        <v>714.33</v>
      </c>
    </row>
    <row r="13399" spans="1:29" x14ac:dyDescent="0.25">
      <c r="A13399" s="61" t="s">
        <v>265</v>
      </c>
      <c r="B13399" s="61" t="s">
        <v>266</v>
      </c>
      <c r="C13399" s="62">
        <v>2010</v>
      </c>
      <c r="D13399" s="61" t="s">
        <v>89</v>
      </c>
      <c r="E13399" s="62">
        <v>75</v>
      </c>
      <c r="F13399" s="62">
        <v>371475</v>
      </c>
      <c r="G13399" s="62">
        <v>43284</v>
      </c>
      <c r="H13399" s="62">
        <v>48.09</v>
      </c>
      <c r="I13399" s="62">
        <v>4953</v>
      </c>
      <c r="J13399" s="62">
        <v>345471.75</v>
      </c>
      <c r="K13399" s="62">
        <v>41108.629999999997</v>
      </c>
      <c r="L13399" s="62">
        <v>60496</v>
      </c>
      <c r="M13399" s="62">
        <v>67.22</v>
      </c>
      <c r="N13399" s="62">
        <v>548.12</v>
      </c>
      <c r="O13399" s="62">
        <v>495741.33</v>
      </c>
      <c r="P13399" s="63"/>
      <c r="Q13399" s="63"/>
      <c r="R13399" s="63"/>
      <c r="S13399" s="63"/>
      <c r="T13399" s="63"/>
      <c r="U13399" s="63"/>
      <c r="V13399" s="63"/>
      <c r="W13399" s="63"/>
      <c r="X13399" s="63"/>
      <c r="Y13399" s="63"/>
      <c r="Z13399" s="62">
        <v>2449</v>
      </c>
      <c r="AA13399" s="62">
        <v>31396</v>
      </c>
      <c r="AB13399" s="62">
        <v>34.880000000000003</v>
      </c>
      <c r="AC13399" s="62">
        <v>32.65</v>
      </c>
    </row>
    <row r="13400" spans="1:29" x14ac:dyDescent="0.25">
      <c r="A13400" s="61" t="s">
        <v>113</v>
      </c>
      <c r="B13400" s="61" t="s">
        <v>114</v>
      </c>
      <c r="C13400" s="62">
        <v>2010</v>
      </c>
      <c r="D13400" s="61" t="s">
        <v>72</v>
      </c>
      <c r="E13400" s="62">
        <v>200</v>
      </c>
      <c r="F13400" s="62">
        <v>2069000</v>
      </c>
      <c r="G13400" s="62">
        <v>225584</v>
      </c>
      <c r="H13400" s="62">
        <v>93.99</v>
      </c>
      <c r="I13400" s="62">
        <v>10345</v>
      </c>
      <c r="J13400" s="62">
        <v>1924170</v>
      </c>
      <c r="K13400" s="62">
        <v>20027.16</v>
      </c>
      <c r="L13400" s="62">
        <v>23561</v>
      </c>
      <c r="M13400" s="62">
        <v>9.82</v>
      </c>
      <c r="N13400" s="62">
        <v>100.14</v>
      </c>
      <c r="O13400" s="62">
        <v>241513.51</v>
      </c>
      <c r="P13400" s="63"/>
      <c r="Q13400" s="63"/>
      <c r="R13400" s="63"/>
      <c r="S13400" s="63"/>
      <c r="T13400" s="63"/>
      <c r="U13400" s="63"/>
      <c r="V13400" s="63"/>
      <c r="W13400" s="63"/>
      <c r="X13400" s="63"/>
      <c r="Y13400" s="63"/>
      <c r="Z13400" s="62">
        <v>798800</v>
      </c>
      <c r="AA13400" s="62">
        <v>99616</v>
      </c>
      <c r="AB13400" s="62">
        <v>41.51</v>
      </c>
      <c r="AC13400" s="62">
        <v>3994</v>
      </c>
    </row>
    <row r="13401" spans="1:29" ht="30" x14ac:dyDescent="0.25">
      <c r="A13401" s="61" t="s">
        <v>283</v>
      </c>
      <c r="B13401" s="61" t="s">
        <v>284</v>
      </c>
      <c r="C13401" s="62">
        <v>2011</v>
      </c>
      <c r="D13401" s="61" t="s">
        <v>419</v>
      </c>
      <c r="E13401" s="62">
        <v>8</v>
      </c>
      <c r="F13401" s="63"/>
      <c r="G13401" s="62">
        <v>0</v>
      </c>
      <c r="H13401" s="62">
        <v>0</v>
      </c>
      <c r="I13401" s="63"/>
      <c r="J13401" s="63"/>
      <c r="K13401" s="62">
        <v>0</v>
      </c>
      <c r="L13401" s="63"/>
      <c r="M13401" s="63"/>
      <c r="N13401" s="63"/>
      <c r="O13401" s="63"/>
      <c r="P13401" s="63"/>
      <c r="Q13401" s="63"/>
      <c r="R13401" s="63"/>
      <c r="S13401" s="63"/>
      <c r="T13401" s="63"/>
      <c r="U13401" s="63"/>
      <c r="V13401" s="63"/>
      <c r="W13401" s="63"/>
      <c r="X13401" s="63"/>
      <c r="Y13401" s="63"/>
      <c r="Z13401" s="62">
        <v>0</v>
      </c>
      <c r="AA13401" s="63"/>
      <c r="AB13401" s="63"/>
      <c r="AC13401" s="62">
        <v>0</v>
      </c>
    </row>
    <row r="13402" spans="1:29" ht="30" x14ac:dyDescent="0.25">
      <c r="A13402" s="61" t="s">
        <v>415</v>
      </c>
      <c r="B13402" s="61" t="s">
        <v>416</v>
      </c>
      <c r="C13402" s="62">
        <v>2009</v>
      </c>
      <c r="D13402" s="61" t="s">
        <v>150</v>
      </c>
      <c r="E13402" s="62">
        <v>8</v>
      </c>
      <c r="F13402" s="63"/>
      <c r="G13402" s="63"/>
      <c r="H13402" s="63"/>
      <c r="I13402" s="63"/>
      <c r="J13402" s="63"/>
      <c r="K13402" s="62">
        <v>0</v>
      </c>
      <c r="L13402" s="63"/>
      <c r="M13402" s="63"/>
      <c r="N13402" s="63"/>
      <c r="O13402" s="63"/>
      <c r="P13402" s="63"/>
      <c r="Q13402" s="63"/>
      <c r="R13402" s="63"/>
      <c r="S13402" s="63"/>
      <c r="T13402" s="63"/>
      <c r="U13402" s="63"/>
      <c r="V13402" s="63"/>
      <c r="W13402" s="63"/>
      <c r="X13402" s="63"/>
      <c r="Y13402" s="63"/>
      <c r="Z13402" s="62">
        <v>0</v>
      </c>
      <c r="AA13402" s="63"/>
      <c r="AB13402" s="63"/>
      <c r="AC13402" s="62">
        <v>0</v>
      </c>
    </row>
    <row r="13403" spans="1:29" ht="30" x14ac:dyDescent="0.25">
      <c r="A13403" s="61" t="s">
        <v>287</v>
      </c>
      <c r="B13403" s="61" t="s">
        <v>288</v>
      </c>
      <c r="C13403" s="62">
        <v>2018</v>
      </c>
      <c r="D13403" s="61" t="s">
        <v>175</v>
      </c>
      <c r="E13403" s="62">
        <v>8</v>
      </c>
      <c r="F13403" s="63"/>
      <c r="G13403" s="63"/>
      <c r="H13403" s="63"/>
      <c r="I13403" s="63"/>
      <c r="J13403" s="63"/>
      <c r="K13403" s="62">
        <v>0</v>
      </c>
      <c r="L13403" s="63"/>
      <c r="M13403" s="63"/>
      <c r="N13403" s="63"/>
      <c r="O13403" s="63"/>
      <c r="P13403" s="63"/>
      <c r="Q13403" s="63"/>
      <c r="R13403" s="63"/>
      <c r="S13403" s="63"/>
      <c r="T13403" s="63"/>
      <c r="U13403" s="63"/>
      <c r="V13403" s="63"/>
      <c r="W13403" s="63"/>
      <c r="X13403" s="63"/>
      <c r="Y13403" s="63"/>
      <c r="Z13403" s="62">
        <v>0</v>
      </c>
      <c r="AA13403" s="63"/>
      <c r="AB13403" s="63"/>
      <c r="AC13403" s="62">
        <v>0</v>
      </c>
    </row>
    <row r="13404" spans="1:29" ht="30" x14ac:dyDescent="0.25">
      <c r="A13404" s="61" t="s">
        <v>361</v>
      </c>
      <c r="B13404" s="61" t="s">
        <v>362</v>
      </c>
      <c r="C13404" s="62">
        <v>2014</v>
      </c>
      <c r="D13404" s="61" t="s">
        <v>89</v>
      </c>
      <c r="E13404" s="62">
        <v>25</v>
      </c>
      <c r="F13404" s="62">
        <v>172540</v>
      </c>
      <c r="G13404" s="62">
        <v>31355</v>
      </c>
      <c r="H13404" s="62">
        <v>104.52</v>
      </c>
      <c r="I13404" s="62">
        <v>6901.6</v>
      </c>
      <c r="J13404" s="62">
        <v>160462.20000000001</v>
      </c>
      <c r="K13404" s="62">
        <v>15509</v>
      </c>
      <c r="L13404" s="62">
        <v>30482</v>
      </c>
      <c r="M13404" s="62">
        <v>101.61</v>
      </c>
      <c r="N13404" s="62">
        <v>620.36</v>
      </c>
      <c r="O13404" s="62">
        <v>187027.68</v>
      </c>
      <c r="P13404" s="63"/>
      <c r="Q13404" s="63"/>
      <c r="R13404" s="63"/>
      <c r="S13404" s="63"/>
      <c r="T13404" s="63"/>
      <c r="U13404" s="63"/>
      <c r="V13404" s="63"/>
      <c r="W13404" s="63"/>
      <c r="X13404" s="63"/>
      <c r="Y13404" s="63"/>
      <c r="Z13404" s="62">
        <v>58.82</v>
      </c>
      <c r="AA13404" s="62">
        <v>9953</v>
      </c>
      <c r="AB13404" s="62">
        <v>33.18</v>
      </c>
      <c r="AC13404" s="62">
        <v>2.35</v>
      </c>
    </row>
    <row r="13405" spans="1:29" ht="30" x14ac:dyDescent="0.25">
      <c r="A13405" s="61" t="s">
        <v>352</v>
      </c>
      <c r="B13405" s="61" t="s">
        <v>353</v>
      </c>
      <c r="C13405" s="62">
        <v>2012</v>
      </c>
      <c r="D13405" s="61" t="s">
        <v>99</v>
      </c>
      <c r="E13405" s="62">
        <v>50</v>
      </c>
      <c r="F13405" s="62">
        <v>169436</v>
      </c>
      <c r="G13405" s="62">
        <v>21441</v>
      </c>
      <c r="H13405" s="62">
        <v>35.74</v>
      </c>
      <c r="I13405" s="62">
        <v>3388.72</v>
      </c>
      <c r="J13405" s="62">
        <v>157575.48000000001</v>
      </c>
      <c r="K13405" s="62">
        <v>20230</v>
      </c>
      <c r="L13405" s="62">
        <v>26403</v>
      </c>
      <c r="M13405" s="62">
        <v>44.01</v>
      </c>
      <c r="N13405" s="62">
        <v>404.6</v>
      </c>
      <c r="O13405" s="62">
        <v>243959.64</v>
      </c>
      <c r="P13405" s="63"/>
      <c r="Q13405" s="63"/>
      <c r="R13405" s="63"/>
      <c r="S13405" s="63"/>
      <c r="T13405" s="63"/>
      <c r="U13405" s="63"/>
      <c r="V13405" s="63"/>
      <c r="W13405" s="63"/>
      <c r="X13405" s="63"/>
      <c r="Y13405" s="63"/>
      <c r="Z13405" s="62">
        <v>1332</v>
      </c>
      <c r="AA13405" s="62">
        <v>15703</v>
      </c>
      <c r="AB13405" s="62">
        <v>26.17</v>
      </c>
      <c r="AC13405" s="62">
        <v>26.64</v>
      </c>
    </row>
    <row r="13406" spans="1:29" ht="30" x14ac:dyDescent="0.25">
      <c r="A13406" s="61" t="s">
        <v>361</v>
      </c>
      <c r="B13406" s="61" t="s">
        <v>362</v>
      </c>
      <c r="C13406" s="62">
        <v>2005</v>
      </c>
      <c r="D13406" s="61" t="s">
        <v>75</v>
      </c>
      <c r="E13406" s="62">
        <v>8</v>
      </c>
      <c r="F13406" s="62">
        <v>3539</v>
      </c>
      <c r="G13406" s="62">
        <v>619</v>
      </c>
      <c r="H13406" s="62">
        <v>6.45</v>
      </c>
      <c r="I13406" s="62">
        <v>442.38</v>
      </c>
      <c r="J13406" s="62">
        <v>3291.27</v>
      </c>
      <c r="K13406" s="62">
        <v>90</v>
      </c>
      <c r="L13406" s="62">
        <v>239</v>
      </c>
      <c r="M13406" s="62">
        <v>2.4900000000000002</v>
      </c>
      <c r="N13406" s="63"/>
      <c r="O13406" s="63"/>
      <c r="P13406" s="63"/>
      <c r="Q13406" s="63"/>
      <c r="R13406" s="63"/>
      <c r="S13406" s="63"/>
      <c r="T13406" s="63"/>
      <c r="U13406" s="62">
        <v>3327</v>
      </c>
      <c r="V13406" s="62">
        <v>5911</v>
      </c>
      <c r="W13406" s="62">
        <v>61.57</v>
      </c>
      <c r="X13406" s="62">
        <v>415</v>
      </c>
      <c r="Y13406" s="62">
        <v>74471.570000000007</v>
      </c>
      <c r="Z13406" s="62">
        <v>95.31</v>
      </c>
      <c r="AA13406" s="62">
        <v>6616</v>
      </c>
      <c r="AB13406" s="62">
        <v>68.92</v>
      </c>
      <c r="AC13406" s="62">
        <v>11.91</v>
      </c>
    </row>
    <row r="13407" spans="1:29" ht="45" x14ac:dyDescent="0.25">
      <c r="A13407" s="61" t="s">
        <v>109</v>
      </c>
      <c r="B13407" s="61" t="s">
        <v>110</v>
      </c>
      <c r="C13407" s="62">
        <v>2012</v>
      </c>
      <c r="D13407" s="61" t="s">
        <v>75</v>
      </c>
      <c r="E13407" s="62">
        <v>17</v>
      </c>
      <c r="F13407" s="62">
        <v>6813</v>
      </c>
      <c r="G13407" s="62">
        <v>1729</v>
      </c>
      <c r="H13407" s="62">
        <v>8.48</v>
      </c>
      <c r="I13407" s="62">
        <v>400.76</v>
      </c>
      <c r="J13407" s="62">
        <v>6336.09</v>
      </c>
      <c r="K13407" s="62">
        <v>0</v>
      </c>
      <c r="L13407" s="63"/>
      <c r="M13407" s="63"/>
      <c r="N13407" s="63"/>
      <c r="O13407" s="63"/>
      <c r="P13407" s="62">
        <v>4800</v>
      </c>
      <c r="Q13407" s="62">
        <v>9522</v>
      </c>
      <c r="R13407" s="62">
        <v>46.68</v>
      </c>
      <c r="S13407" s="62">
        <v>282</v>
      </c>
      <c r="T13407" s="62">
        <v>60811.199999999997</v>
      </c>
      <c r="U13407" s="62">
        <v>9729</v>
      </c>
      <c r="V13407" s="62">
        <v>28591</v>
      </c>
      <c r="W13407" s="62">
        <v>140.15</v>
      </c>
      <c r="X13407" s="62">
        <v>572</v>
      </c>
      <c r="Y13407" s="62">
        <v>217773.94</v>
      </c>
      <c r="Z13407" s="62">
        <v>211943</v>
      </c>
      <c r="AA13407" s="62">
        <v>35020</v>
      </c>
      <c r="AB13407" s="62">
        <v>171.67</v>
      </c>
      <c r="AC13407" s="62">
        <v>12467.24</v>
      </c>
    </row>
    <row r="13408" spans="1:29" x14ac:dyDescent="0.25">
      <c r="A13408" s="61" t="s">
        <v>354</v>
      </c>
      <c r="B13408" s="61" t="s">
        <v>355</v>
      </c>
      <c r="C13408" s="62">
        <v>2015</v>
      </c>
      <c r="D13408" s="61" t="s">
        <v>75</v>
      </c>
      <c r="E13408" s="62">
        <v>16</v>
      </c>
      <c r="F13408" s="62">
        <v>1108</v>
      </c>
      <c r="G13408" s="62">
        <v>571</v>
      </c>
      <c r="H13408" s="62">
        <v>2.97</v>
      </c>
      <c r="I13408" s="62">
        <v>69.25</v>
      </c>
      <c r="J13408" s="62">
        <v>1030.44</v>
      </c>
      <c r="K13408" s="62">
        <v>0</v>
      </c>
      <c r="L13408" s="63"/>
      <c r="M13408" s="63"/>
      <c r="N13408" s="63"/>
      <c r="O13408" s="63"/>
      <c r="P13408" s="63"/>
      <c r="Q13408" s="63"/>
      <c r="R13408" s="63"/>
      <c r="S13408" s="63"/>
      <c r="T13408" s="63"/>
      <c r="U13408" s="62">
        <v>343</v>
      </c>
      <c r="V13408" s="62">
        <v>940</v>
      </c>
      <c r="W13408" s="62">
        <v>4.9000000000000004</v>
      </c>
      <c r="X13408" s="62">
        <v>21</v>
      </c>
      <c r="Y13408" s="62">
        <v>7677.71</v>
      </c>
      <c r="Z13408" s="62">
        <v>101434</v>
      </c>
      <c r="AA13408" s="62">
        <v>3563</v>
      </c>
      <c r="AB13408" s="62">
        <v>18.559999999999999</v>
      </c>
      <c r="AC13408" s="62">
        <v>6339.63</v>
      </c>
    </row>
    <row r="13409" spans="1:29" x14ac:dyDescent="0.25">
      <c r="A13409" s="61" t="s">
        <v>371</v>
      </c>
      <c r="B13409" s="61" t="s">
        <v>372</v>
      </c>
      <c r="C13409" s="62">
        <v>2014</v>
      </c>
      <c r="D13409" s="61" t="s">
        <v>150</v>
      </c>
      <c r="E13409" s="62">
        <v>8</v>
      </c>
      <c r="F13409" s="62">
        <v>290320</v>
      </c>
      <c r="G13409" s="62">
        <v>49652</v>
      </c>
      <c r="H13409" s="62">
        <v>517.21</v>
      </c>
      <c r="I13409" s="62">
        <v>36290</v>
      </c>
      <c r="J13409" s="62">
        <v>269997.59999999998</v>
      </c>
      <c r="K13409" s="62">
        <v>0</v>
      </c>
      <c r="L13409" s="63"/>
      <c r="M13409" s="63"/>
      <c r="N13409" s="63"/>
      <c r="O13409" s="63"/>
      <c r="P13409" s="63"/>
      <c r="Q13409" s="63"/>
      <c r="R13409" s="63"/>
      <c r="S13409" s="63"/>
      <c r="T13409" s="63"/>
      <c r="U13409" s="63"/>
      <c r="V13409" s="63"/>
      <c r="W13409" s="63"/>
      <c r="X13409" s="63"/>
      <c r="Y13409" s="63"/>
      <c r="Z13409" s="62">
        <v>0</v>
      </c>
      <c r="AA13409" s="63"/>
      <c r="AB13409" s="63"/>
      <c r="AC13409" s="62">
        <v>0</v>
      </c>
    </row>
    <row r="13410" spans="1:29" ht="30" x14ac:dyDescent="0.25">
      <c r="A13410" s="61" t="s">
        <v>283</v>
      </c>
      <c r="B13410" s="61" t="s">
        <v>284</v>
      </c>
      <c r="C13410" s="62">
        <v>2003</v>
      </c>
      <c r="D13410" s="61" t="s">
        <v>135</v>
      </c>
      <c r="E13410" s="62">
        <v>240</v>
      </c>
      <c r="F13410" s="62">
        <v>131368</v>
      </c>
      <c r="G13410" s="62">
        <v>20859</v>
      </c>
      <c r="H13410" s="62">
        <v>7.24</v>
      </c>
      <c r="I13410" s="62">
        <v>547.37</v>
      </c>
      <c r="J13410" s="62">
        <v>122172.24</v>
      </c>
      <c r="K13410" s="62">
        <v>0</v>
      </c>
      <c r="L13410" s="62">
        <v>66261</v>
      </c>
      <c r="M13410" s="62">
        <v>23.01</v>
      </c>
      <c r="N13410" s="63"/>
      <c r="O13410" s="63"/>
      <c r="P13410" s="63"/>
      <c r="Q13410" s="63"/>
      <c r="R13410" s="63"/>
      <c r="S13410" s="63"/>
      <c r="T13410" s="63"/>
      <c r="U13410" s="63"/>
      <c r="V13410" s="63"/>
      <c r="W13410" s="63"/>
      <c r="X13410" s="63"/>
      <c r="Y13410" s="63"/>
      <c r="Z13410" s="62">
        <v>24546.22</v>
      </c>
      <c r="AA13410" s="62">
        <v>1185624</v>
      </c>
      <c r="AB13410" s="62">
        <v>411.68</v>
      </c>
      <c r="AC13410" s="62">
        <v>102.28</v>
      </c>
    </row>
    <row r="13411" spans="1:29" x14ac:dyDescent="0.25">
      <c r="A13411" s="61" t="s">
        <v>159</v>
      </c>
      <c r="B13411" s="61" t="s">
        <v>160</v>
      </c>
      <c r="C13411" s="62">
        <v>2008</v>
      </c>
      <c r="D13411" s="61" t="s">
        <v>83</v>
      </c>
      <c r="E13411" s="62">
        <v>4</v>
      </c>
      <c r="F13411" s="62">
        <v>1072</v>
      </c>
      <c r="G13411" s="62">
        <v>285</v>
      </c>
      <c r="H13411" s="62">
        <v>5.94</v>
      </c>
      <c r="I13411" s="62">
        <v>268</v>
      </c>
      <c r="J13411" s="62">
        <v>996.96</v>
      </c>
      <c r="K13411" s="62">
        <v>0</v>
      </c>
      <c r="L13411" s="63"/>
      <c r="M13411" s="63"/>
      <c r="N13411" s="63"/>
      <c r="O13411" s="63"/>
      <c r="P13411" s="63"/>
      <c r="Q13411" s="63"/>
      <c r="R13411" s="63"/>
      <c r="S13411" s="63"/>
      <c r="T13411" s="63"/>
      <c r="U13411" s="62">
        <v>100</v>
      </c>
      <c r="V13411" s="62">
        <v>256</v>
      </c>
      <c r="W13411" s="62">
        <v>5.33</v>
      </c>
      <c r="X13411" s="62">
        <v>25</v>
      </c>
      <c r="Y13411" s="62">
        <v>2238.4</v>
      </c>
      <c r="Z13411" s="62">
        <v>256</v>
      </c>
      <c r="AA13411" s="62">
        <v>1585</v>
      </c>
      <c r="AB13411" s="62">
        <v>33.020000000000003</v>
      </c>
      <c r="AC13411" s="62">
        <v>64</v>
      </c>
    </row>
    <row r="13412" spans="1:29" x14ac:dyDescent="0.25">
      <c r="A13412" s="61" t="s">
        <v>471</v>
      </c>
      <c r="B13412" s="61" t="s">
        <v>472</v>
      </c>
      <c r="C13412" s="62">
        <v>2005</v>
      </c>
      <c r="D13412" s="61" t="s">
        <v>78</v>
      </c>
      <c r="E13412" s="62">
        <v>40</v>
      </c>
      <c r="F13412" s="62">
        <v>45687</v>
      </c>
      <c r="G13412" s="62">
        <v>5872</v>
      </c>
      <c r="H13412" s="62">
        <v>12.23</v>
      </c>
      <c r="I13412" s="62">
        <v>1142.18</v>
      </c>
      <c r="J13412" s="62">
        <v>42488.91</v>
      </c>
      <c r="K13412" s="62">
        <v>22134.82</v>
      </c>
      <c r="L13412" s="62">
        <v>30212</v>
      </c>
      <c r="M13412" s="62">
        <v>62.94</v>
      </c>
      <c r="N13412" s="62">
        <v>553.37</v>
      </c>
      <c r="O13412" s="62">
        <v>266930.44</v>
      </c>
      <c r="P13412" s="63"/>
      <c r="Q13412" s="63"/>
      <c r="R13412" s="63"/>
      <c r="S13412" s="63"/>
      <c r="T13412" s="63"/>
      <c r="U13412" s="63"/>
      <c r="V13412" s="63"/>
      <c r="W13412" s="63"/>
      <c r="X13412" s="63"/>
      <c r="Y13412" s="63"/>
      <c r="Z13412" s="62">
        <v>122500</v>
      </c>
      <c r="AA13412" s="62">
        <v>4440</v>
      </c>
      <c r="AB13412" s="62">
        <v>9.25</v>
      </c>
      <c r="AC13412" s="62">
        <v>3062.5</v>
      </c>
    </row>
    <row r="13413" spans="1:29" ht="30" x14ac:dyDescent="0.25">
      <c r="A13413" s="61" t="s">
        <v>120</v>
      </c>
      <c r="B13413" s="61" t="s">
        <v>121</v>
      </c>
      <c r="C13413" s="62">
        <v>2008</v>
      </c>
      <c r="D13413" s="61" t="s">
        <v>86</v>
      </c>
      <c r="E13413" s="62">
        <v>74</v>
      </c>
      <c r="F13413" s="62">
        <v>29149</v>
      </c>
      <c r="G13413" s="62">
        <v>6125</v>
      </c>
      <c r="H13413" s="62">
        <v>6.9</v>
      </c>
      <c r="I13413" s="62">
        <v>393.91</v>
      </c>
      <c r="J13413" s="62">
        <v>27108.57</v>
      </c>
      <c r="K13413" s="62">
        <v>4504.3599999999997</v>
      </c>
      <c r="L13413" s="62">
        <v>6479</v>
      </c>
      <c r="M13413" s="62">
        <v>7.3</v>
      </c>
      <c r="N13413" s="62">
        <v>60.87</v>
      </c>
      <c r="O13413" s="62">
        <v>54319.49</v>
      </c>
      <c r="P13413" s="63"/>
      <c r="Q13413" s="63"/>
      <c r="R13413" s="63"/>
      <c r="S13413" s="63"/>
      <c r="T13413" s="63"/>
      <c r="U13413" s="63"/>
      <c r="V13413" s="63"/>
      <c r="W13413" s="63"/>
      <c r="X13413" s="63"/>
      <c r="Y13413" s="63"/>
      <c r="Z13413" s="62">
        <v>668400</v>
      </c>
      <c r="AA13413" s="62">
        <v>41257</v>
      </c>
      <c r="AB13413" s="62">
        <v>46.46</v>
      </c>
      <c r="AC13413" s="62">
        <v>9032.43</v>
      </c>
    </row>
    <row r="13414" spans="1:29" x14ac:dyDescent="0.25">
      <c r="A13414" s="61" t="s">
        <v>417</v>
      </c>
      <c r="B13414" s="61" t="s">
        <v>418</v>
      </c>
      <c r="C13414" s="62">
        <v>2017</v>
      </c>
      <c r="D13414" s="61" t="s">
        <v>94</v>
      </c>
      <c r="E13414" s="62">
        <v>4</v>
      </c>
      <c r="F13414" s="63"/>
      <c r="G13414" s="63"/>
      <c r="H13414" s="63"/>
      <c r="I13414" s="63"/>
      <c r="J13414" s="63"/>
      <c r="K13414" s="62">
        <v>0</v>
      </c>
      <c r="L13414" s="63"/>
      <c r="M13414" s="63"/>
      <c r="N13414" s="63"/>
      <c r="O13414" s="63"/>
      <c r="P13414" s="63"/>
      <c r="Q13414" s="63"/>
      <c r="R13414" s="63"/>
      <c r="S13414" s="63"/>
      <c r="T13414" s="63"/>
      <c r="U13414" s="63"/>
      <c r="V13414" s="63"/>
      <c r="W13414" s="63"/>
      <c r="X13414" s="63"/>
      <c r="Y13414" s="63"/>
      <c r="Z13414" s="62">
        <v>0</v>
      </c>
      <c r="AA13414" s="63"/>
      <c r="AB13414" s="63"/>
      <c r="AC13414" s="62">
        <v>0</v>
      </c>
    </row>
    <row r="13415" spans="1:29" ht="45" x14ac:dyDescent="0.25">
      <c r="A13415" s="61" t="s">
        <v>214</v>
      </c>
      <c r="B13415" s="61" t="s">
        <v>215</v>
      </c>
      <c r="C13415" s="62">
        <v>2011</v>
      </c>
      <c r="D13415" s="61" t="s">
        <v>89</v>
      </c>
      <c r="E13415" s="62">
        <v>100</v>
      </c>
      <c r="F13415" s="62">
        <v>428040</v>
      </c>
      <c r="G13415" s="62">
        <v>74437</v>
      </c>
      <c r="H13415" s="62">
        <v>62.03</v>
      </c>
      <c r="I13415" s="62">
        <v>4280.3999999999996</v>
      </c>
      <c r="J13415" s="62">
        <v>398077.2</v>
      </c>
      <c r="K13415" s="62">
        <v>47844.81</v>
      </c>
      <c r="L13415" s="62">
        <v>59302</v>
      </c>
      <c r="M13415" s="62">
        <v>49.42</v>
      </c>
      <c r="N13415" s="62">
        <v>478.45</v>
      </c>
      <c r="O13415" s="62">
        <v>576974.93000000005</v>
      </c>
      <c r="P13415" s="63"/>
      <c r="Q13415" s="63"/>
      <c r="R13415" s="63"/>
      <c r="S13415" s="63"/>
      <c r="T13415" s="63"/>
      <c r="U13415" s="63"/>
      <c r="V13415" s="63"/>
      <c r="W13415" s="63"/>
      <c r="X13415" s="63"/>
      <c r="Y13415" s="63"/>
      <c r="Z13415" s="62">
        <v>60595</v>
      </c>
      <c r="AA13415" s="62">
        <v>16161</v>
      </c>
      <c r="AB13415" s="62">
        <v>13.47</v>
      </c>
      <c r="AC13415" s="62">
        <v>605.95000000000005</v>
      </c>
    </row>
    <row r="13416" spans="1:29" x14ac:dyDescent="0.25">
      <c r="A13416" s="61" t="s">
        <v>409</v>
      </c>
      <c r="B13416" s="61" t="s">
        <v>410</v>
      </c>
      <c r="C13416" s="62">
        <v>2013</v>
      </c>
      <c r="D13416" s="61" t="s">
        <v>99</v>
      </c>
      <c r="E13416" s="62">
        <v>64</v>
      </c>
      <c r="F13416" s="62">
        <v>459579</v>
      </c>
      <c r="G13416" s="62">
        <v>64059</v>
      </c>
      <c r="H13416" s="62">
        <v>83.41</v>
      </c>
      <c r="I13416" s="62">
        <v>7180.92</v>
      </c>
      <c r="J13416" s="62">
        <v>427408.47</v>
      </c>
      <c r="K13416" s="62">
        <v>0</v>
      </c>
      <c r="L13416" s="63"/>
      <c r="M13416" s="63"/>
      <c r="N13416" s="63"/>
      <c r="O13416" s="63"/>
      <c r="P13416" s="63"/>
      <c r="Q13416" s="63"/>
      <c r="R13416" s="63"/>
      <c r="S13416" s="63"/>
      <c r="T13416" s="63"/>
      <c r="U13416" s="63"/>
      <c r="V13416" s="63"/>
      <c r="W13416" s="63"/>
      <c r="X13416" s="63"/>
      <c r="Y13416" s="63"/>
      <c r="Z13416" s="62">
        <v>717.87</v>
      </c>
      <c r="AA13416" s="62">
        <v>4781</v>
      </c>
      <c r="AB13416" s="62">
        <v>6.23</v>
      </c>
      <c r="AC13416" s="62">
        <v>11.22</v>
      </c>
    </row>
    <row r="13417" spans="1:29" ht="30" x14ac:dyDescent="0.25">
      <c r="A13417" s="61" t="s">
        <v>120</v>
      </c>
      <c r="B13417" s="61" t="s">
        <v>121</v>
      </c>
      <c r="C13417" s="62">
        <v>2004</v>
      </c>
      <c r="D13417" s="61" t="s">
        <v>99</v>
      </c>
      <c r="E13417" s="62">
        <v>40</v>
      </c>
      <c r="F13417" s="62">
        <v>442983</v>
      </c>
      <c r="G13417" s="62">
        <v>35966</v>
      </c>
      <c r="H13417" s="62">
        <v>74.930000000000007</v>
      </c>
      <c r="I13417" s="62">
        <v>11074.58</v>
      </c>
      <c r="J13417" s="62">
        <v>411974.19</v>
      </c>
      <c r="K13417" s="62">
        <v>0</v>
      </c>
      <c r="L13417" s="62">
        <v>0</v>
      </c>
      <c r="M13417" s="62">
        <v>0</v>
      </c>
      <c r="N13417" s="63"/>
      <c r="O13417" s="63"/>
      <c r="P13417" s="63"/>
      <c r="Q13417" s="63"/>
      <c r="R13417" s="63"/>
      <c r="S13417" s="63"/>
      <c r="T13417" s="63"/>
      <c r="U13417" s="63"/>
      <c r="V13417" s="63"/>
      <c r="W13417" s="63"/>
      <c r="X13417" s="63"/>
      <c r="Y13417" s="63"/>
      <c r="Z13417" s="62">
        <v>193140</v>
      </c>
      <c r="AA13417" s="62">
        <v>8908</v>
      </c>
      <c r="AB13417" s="62">
        <v>18.559999999999999</v>
      </c>
      <c r="AC13417" s="62">
        <v>4828.5</v>
      </c>
    </row>
    <row r="13418" spans="1:29" x14ac:dyDescent="0.25">
      <c r="A13418" s="61" t="s">
        <v>222</v>
      </c>
      <c r="B13418" s="61" t="s">
        <v>223</v>
      </c>
      <c r="C13418" s="62">
        <v>2005</v>
      </c>
      <c r="D13418" s="61" t="s">
        <v>99</v>
      </c>
      <c r="E13418" s="62">
        <v>40</v>
      </c>
      <c r="F13418" s="62">
        <v>345920</v>
      </c>
      <c r="G13418" s="62">
        <v>39393</v>
      </c>
      <c r="H13418" s="62">
        <v>82.07</v>
      </c>
      <c r="I13418" s="62">
        <v>8648</v>
      </c>
      <c r="J13418" s="62">
        <v>321705.59999999998</v>
      </c>
      <c r="K13418" s="62">
        <v>0</v>
      </c>
      <c r="L13418" s="63"/>
      <c r="M13418" s="63"/>
      <c r="N13418" s="63"/>
      <c r="O13418" s="63"/>
      <c r="P13418" s="63"/>
      <c r="Q13418" s="63"/>
      <c r="R13418" s="63"/>
      <c r="S13418" s="63"/>
      <c r="T13418" s="63"/>
      <c r="U13418" s="63"/>
      <c r="V13418" s="63"/>
      <c r="W13418" s="63"/>
      <c r="X13418" s="63"/>
      <c r="Y13418" s="63"/>
      <c r="Z13418" s="62">
        <v>133320</v>
      </c>
      <c r="AA13418" s="62">
        <v>11447</v>
      </c>
      <c r="AB13418" s="62">
        <v>23.85</v>
      </c>
      <c r="AC13418" s="62">
        <v>3333</v>
      </c>
    </row>
    <row r="13419" spans="1:29" x14ac:dyDescent="0.25">
      <c r="A13419" s="61" t="s">
        <v>126</v>
      </c>
      <c r="B13419" s="61" t="s">
        <v>127</v>
      </c>
      <c r="C13419" s="62">
        <v>2006</v>
      </c>
      <c r="D13419" s="61" t="s">
        <v>468</v>
      </c>
      <c r="E13419" s="62">
        <v>85</v>
      </c>
      <c r="F13419" s="62">
        <v>345283</v>
      </c>
      <c r="G13419" s="62">
        <v>53239</v>
      </c>
      <c r="H13419" s="62">
        <v>52.2</v>
      </c>
      <c r="I13419" s="62">
        <v>4062.15</v>
      </c>
      <c r="J13419" s="62">
        <v>321113.19</v>
      </c>
      <c r="K13419" s="62">
        <v>52397.56</v>
      </c>
      <c r="L13419" s="62">
        <v>71959</v>
      </c>
      <c r="M13419" s="62">
        <v>70.55</v>
      </c>
      <c r="N13419" s="62">
        <v>616.44000000000005</v>
      </c>
      <c r="O13419" s="62">
        <v>631877.86</v>
      </c>
      <c r="P13419" s="63"/>
      <c r="Q13419" s="63"/>
      <c r="R13419" s="63"/>
      <c r="S13419" s="63"/>
      <c r="T13419" s="63"/>
      <c r="U13419" s="63"/>
      <c r="V13419" s="63"/>
      <c r="W13419" s="63"/>
      <c r="X13419" s="63"/>
      <c r="Y13419" s="63"/>
      <c r="Z13419" s="62">
        <v>4551</v>
      </c>
      <c r="AA13419" s="62">
        <v>25780</v>
      </c>
      <c r="AB13419" s="62">
        <v>25.27</v>
      </c>
      <c r="AC13419" s="62">
        <v>53.54</v>
      </c>
    </row>
    <row r="13420" spans="1:29" ht="30" x14ac:dyDescent="0.25">
      <c r="A13420" s="61" t="s">
        <v>509</v>
      </c>
      <c r="B13420" s="61" t="s">
        <v>510</v>
      </c>
      <c r="C13420" s="62">
        <v>2017</v>
      </c>
      <c r="D13420" s="61" t="s">
        <v>89</v>
      </c>
      <c r="E13420" s="62">
        <v>80</v>
      </c>
      <c r="F13420" s="62">
        <v>249701</v>
      </c>
      <c r="G13420" s="62">
        <v>46928</v>
      </c>
      <c r="H13420" s="62">
        <v>48.88</v>
      </c>
      <c r="I13420" s="62">
        <v>3121.26</v>
      </c>
      <c r="J13420" s="62">
        <v>232221.93</v>
      </c>
      <c r="K13420" s="62">
        <v>33311.35</v>
      </c>
      <c r="L13420" s="62">
        <v>36084</v>
      </c>
      <c r="M13420" s="62">
        <v>37.590000000000003</v>
      </c>
      <c r="N13420" s="62">
        <v>416.39</v>
      </c>
      <c r="O13420" s="62">
        <v>401711.54</v>
      </c>
      <c r="P13420" s="63"/>
      <c r="Q13420" s="63"/>
      <c r="R13420" s="63"/>
      <c r="S13420" s="63"/>
      <c r="T13420" s="63"/>
      <c r="U13420" s="63"/>
      <c r="V13420" s="63"/>
      <c r="W13420" s="63"/>
      <c r="X13420" s="63"/>
      <c r="Y13420" s="63"/>
      <c r="Z13420" s="62">
        <v>3429</v>
      </c>
      <c r="AA13420" s="62">
        <v>42835</v>
      </c>
      <c r="AB13420" s="62">
        <v>44.62</v>
      </c>
      <c r="AC13420" s="62">
        <v>42.86</v>
      </c>
    </row>
    <row r="13421" spans="1:29" ht="30" x14ac:dyDescent="0.25">
      <c r="A13421" s="61" t="s">
        <v>255</v>
      </c>
      <c r="B13421" s="61" t="s">
        <v>256</v>
      </c>
      <c r="C13421" s="62">
        <v>2016</v>
      </c>
      <c r="D13421" s="61" t="s">
        <v>301</v>
      </c>
      <c r="E13421" s="62">
        <v>84</v>
      </c>
      <c r="F13421" s="62">
        <v>553897</v>
      </c>
      <c r="G13421" s="62">
        <v>151931</v>
      </c>
      <c r="H13421" s="62">
        <v>150.72999999999999</v>
      </c>
      <c r="I13421" s="62">
        <v>6594.01</v>
      </c>
      <c r="J13421" s="62">
        <v>515124.21</v>
      </c>
      <c r="K13421" s="62">
        <v>58989.33</v>
      </c>
      <c r="L13421" s="62">
        <v>39113</v>
      </c>
      <c r="M13421" s="62">
        <v>38.799999999999997</v>
      </c>
      <c r="N13421" s="62">
        <v>702.25</v>
      </c>
      <c r="O13421" s="62">
        <v>711370.04</v>
      </c>
      <c r="P13421" s="63"/>
      <c r="Q13421" s="63"/>
      <c r="R13421" s="63"/>
      <c r="S13421" s="63"/>
      <c r="T13421" s="63"/>
      <c r="U13421" s="63"/>
      <c r="V13421" s="63"/>
      <c r="W13421" s="63"/>
      <c r="X13421" s="63"/>
      <c r="Y13421" s="63"/>
      <c r="Z13421" s="62">
        <v>2895.89</v>
      </c>
      <c r="AA13421" s="62">
        <v>61708</v>
      </c>
      <c r="AB13421" s="62">
        <v>61.22</v>
      </c>
      <c r="AC13421" s="62">
        <v>34.47</v>
      </c>
    </row>
    <row r="13422" spans="1:29" ht="45" x14ac:dyDescent="0.25">
      <c r="A13422" s="61" t="s">
        <v>344</v>
      </c>
      <c r="B13422" s="61" t="s">
        <v>345</v>
      </c>
      <c r="C13422" s="62">
        <v>2017</v>
      </c>
      <c r="D13422" s="61" t="s">
        <v>89</v>
      </c>
      <c r="E13422" s="62">
        <v>80</v>
      </c>
      <c r="F13422" s="62">
        <v>841840</v>
      </c>
      <c r="G13422" s="62">
        <v>126888</v>
      </c>
      <c r="H13422" s="62">
        <v>132.18</v>
      </c>
      <c r="I13422" s="62">
        <v>10523</v>
      </c>
      <c r="J13422" s="62">
        <v>782911.2</v>
      </c>
      <c r="K13422" s="62">
        <v>0</v>
      </c>
      <c r="L13422" s="63"/>
      <c r="M13422" s="63"/>
      <c r="N13422" s="63"/>
      <c r="O13422" s="63"/>
      <c r="P13422" s="63"/>
      <c r="Q13422" s="63"/>
      <c r="R13422" s="63"/>
      <c r="S13422" s="63"/>
      <c r="T13422" s="63"/>
      <c r="U13422" s="63"/>
      <c r="V13422" s="63"/>
      <c r="W13422" s="63"/>
      <c r="X13422" s="63"/>
      <c r="Y13422" s="63"/>
      <c r="Z13422" s="62">
        <v>2729</v>
      </c>
      <c r="AA13422" s="62">
        <v>16084</v>
      </c>
      <c r="AB13422" s="62">
        <v>16.75</v>
      </c>
      <c r="AC13422" s="62">
        <v>34.11</v>
      </c>
    </row>
    <row r="13423" spans="1:29" x14ac:dyDescent="0.25">
      <c r="A13423" s="61" t="s">
        <v>420</v>
      </c>
      <c r="B13423" s="61" t="s">
        <v>421</v>
      </c>
      <c r="C13423" s="62">
        <v>2007</v>
      </c>
      <c r="D13423" s="61" t="s">
        <v>86</v>
      </c>
      <c r="E13423" s="62">
        <v>268</v>
      </c>
      <c r="F13423" s="62">
        <v>50507</v>
      </c>
      <c r="G13423" s="62">
        <v>9448</v>
      </c>
      <c r="H13423" s="62">
        <v>2.94</v>
      </c>
      <c r="I13423" s="62">
        <v>188.46</v>
      </c>
      <c r="J13423" s="62">
        <v>46971.51</v>
      </c>
      <c r="K13423" s="62">
        <v>3154.22</v>
      </c>
      <c r="L13423" s="62">
        <v>6101</v>
      </c>
      <c r="M13423" s="62">
        <v>1.9</v>
      </c>
      <c r="N13423" s="62">
        <v>11.77</v>
      </c>
      <c r="O13423" s="62">
        <v>38037.68</v>
      </c>
      <c r="P13423" s="63"/>
      <c r="Q13423" s="63"/>
      <c r="R13423" s="63"/>
      <c r="S13423" s="63"/>
      <c r="T13423" s="63"/>
      <c r="U13423" s="62">
        <v>1735</v>
      </c>
      <c r="V13423" s="62">
        <v>4470</v>
      </c>
      <c r="W13423" s="62">
        <v>1.39</v>
      </c>
      <c r="X13423" s="62">
        <v>6</v>
      </c>
      <c r="Y13423" s="62">
        <v>38836.239999999998</v>
      </c>
      <c r="Z13423" s="62">
        <v>20416</v>
      </c>
      <c r="AA13423" s="62">
        <v>144103</v>
      </c>
      <c r="AB13423" s="62">
        <v>44.81</v>
      </c>
      <c r="AC13423" s="62">
        <v>76.180000000000007</v>
      </c>
    </row>
    <row r="13424" spans="1:29" ht="30" x14ac:dyDescent="0.25">
      <c r="A13424" s="61" t="s">
        <v>505</v>
      </c>
      <c r="B13424" s="61" t="s">
        <v>506</v>
      </c>
      <c r="C13424" s="62">
        <v>2016</v>
      </c>
      <c r="D13424" s="61" t="s">
        <v>78</v>
      </c>
      <c r="E13424" s="62">
        <v>40</v>
      </c>
      <c r="F13424" s="62">
        <v>139120</v>
      </c>
      <c r="G13424" s="62">
        <v>27093</v>
      </c>
      <c r="H13424" s="62">
        <v>56.44</v>
      </c>
      <c r="I13424" s="62">
        <v>3478</v>
      </c>
      <c r="J13424" s="62">
        <v>129381.6</v>
      </c>
      <c r="K13424" s="62">
        <v>12960.4</v>
      </c>
      <c r="L13424" s="62">
        <v>24436</v>
      </c>
      <c r="M13424" s="62">
        <v>50.91</v>
      </c>
      <c r="N13424" s="62">
        <v>324.01</v>
      </c>
      <c r="O13424" s="62">
        <v>156293.31</v>
      </c>
      <c r="P13424" s="63"/>
      <c r="Q13424" s="63"/>
      <c r="R13424" s="63"/>
      <c r="S13424" s="63"/>
      <c r="T13424" s="63"/>
      <c r="U13424" s="63"/>
      <c r="V13424" s="63"/>
      <c r="W13424" s="63"/>
      <c r="X13424" s="63"/>
      <c r="Y13424" s="63"/>
      <c r="Z13424" s="62">
        <v>0</v>
      </c>
      <c r="AA13424" s="62">
        <v>2812</v>
      </c>
      <c r="AB13424" s="62">
        <v>5.86</v>
      </c>
      <c r="AC13424" s="62">
        <v>0</v>
      </c>
    </row>
    <row r="13425" spans="1:29" x14ac:dyDescent="0.25">
      <c r="A13425" s="61" t="s">
        <v>192</v>
      </c>
      <c r="B13425" s="61" t="s">
        <v>193</v>
      </c>
      <c r="C13425" s="62">
        <v>2012</v>
      </c>
      <c r="D13425" s="61" t="s">
        <v>99</v>
      </c>
      <c r="E13425" s="62">
        <v>52</v>
      </c>
      <c r="F13425" s="62">
        <v>376059</v>
      </c>
      <c r="G13425" s="62">
        <v>83958</v>
      </c>
      <c r="H13425" s="62">
        <v>134.55000000000001</v>
      </c>
      <c r="I13425" s="62">
        <v>7231.9</v>
      </c>
      <c r="J13425" s="62">
        <v>349734.87</v>
      </c>
      <c r="K13425" s="62">
        <v>0</v>
      </c>
      <c r="L13425" s="63"/>
      <c r="M13425" s="63"/>
      <c r="N13425" s="63"/>
      <c r="O13425" s="63"/>
      <c r="P13425" s="63"/>
      <c r="Q13425" s="63"/>
      <c r="R13425" s="63"/>
      <c r="S13425" s="63"/>
      <c r="T13425" s="63"/>
      <c r="U13425" s="63"/>
      <c r="V13425" s="63"/>
      <c r="W13425" s="63"/>
      <c r="X13425" s="63"/>
      <c r="Y13425" s="63"/>
      <c r="Z13425" s="62">
        <v>55900</v>
      </c>
      <c r="AA13425" s="62">
        <v>5392</v>
      </c>
      <c r="AB13425" s="62">
        <v>8.64</v>
      </c>
      <c r="AC13425" s="62">
        <v>1075</v>
      </c>
    </row>
    <row r="13426" spans="1:29" ht="30" x14ac:dyDescent="0.25">
      <c r="A13426" s="61" t="s">
        <v>269</v>
      </c>
      <c r="B13426" s="61" t="s">
        <v>270</v>
      </c>
      <c r="C13426" s="62">
        <v>2015</v>
      </c>
      <c r="D13426" s="61" t="s">
        <v>89</v>
      </c>
      <c r="E13426" s="62">
        <v>72</v>
      </c>
      <c r="F13426" s="62">
        <v>778320</v>
      </c>
      <c r="G13426" s="62">
        <v>94619</v>
      </c>
      <c r="H13426" s="62">
        <v>109.51</v>
      </c>
      <c r="I13426" s="62">
        <v>10810</v>
      </c>
      <c r="J13426" s="62">
        <v>723837.6</v>
      </c>
      <c r="K13426" s="62">
        <v>0</v>
      </c>
      <c r="L13426" s="63"/>
      <c r="M13426" s="63"/>
      <c r="N13426" s="63"/>
      <c r="O13426" s="63"/>
      <c r="P13426" s="63"/>
      <c r="Q13426" s="63"/>
      <c r="R13426" s="63"/>
      <c r="S13426" s="63"/>
      <c r="T13426" s="63"/>
      <c r="U13426" s="63"/>
      <c r="V13426" s="63"/>
      <c r="W13426" s="63"/>
      <c r="X13426" s="63"/>
      <c r="Y13426" s="63"/>
      <c r="Z13426" s="62">
        <v>186600</v>
      </c>
      <c r="AA13426" s="62">
        <v>8431</v>
      </c>
      <c r="AB13426" s="62">
        <v>9.76</v>
      </c>
      <c r="AC13426" s="62">
        <v>2591.67</v>
      </c>
    </row>
    <row r="13427" spans="1:29" x14ac:dyDescent="0.25">
      <c r="A13427" s="61" t="s">
        <v>540</v>
      </c>
      <c r="B13427" s="61" t="s">
        <v>541</v>
      </c>
      <c r="C13427" s="62">
        <v>2012</v>
      </c>
      <c r="D13427" s="61" t="s">
        <v>78</v>
      </c>
      <c r="E13427" s="62">
        <v>44</v>
      </c>
      <c r="F13427" s="62">
        <v>378720</v>
      </c>
      <c r="G13427" s="62">
        <v>44540</v>
      </c>
      <c r="H13427" s="62">
        <v>84.36</v>
      </c>
      <c r="I13427" s="62">
        <v>8607.27</v>
      </c>
      <c r="J13427" s="62">
        <v>352209.6</v>
      </c>
      <c r="K13427" s="62">
        <v>0</v>
      </c>
      <c r="L13427" s="63"/>
      <c r="M13427" s="63"/>
      <c r="N13427" s="63"/>
      <c r="O13427" s="63"/>
      <c r="P13427" s="63"/>
      <c r="Q13427" s="63"/>
      <c r="R13427" s="63"/>
      <c r="S13427" s="63"/>
      <c r="T13427" s="63"/>
      <c r="U13427" s="63"/>
      <c r="V13427" s="63"/>
      <c r="W13427" s="63"/>
      <c r="X13427" s="63"/>
      <c r="Y13427" s="63"/>
      <c r="Z13427" s="62">
        <v>128600</v>
      </c>
      <c r="AA13427" s="62">
        <v>9661</v>
      </c>
      <c r="AB13427" s="62">
        <v>18.3</v>
      </c>
      <c r="AC13427" s="62">
        <v>2922.73</v>
      </c>
    </row>
    <row r="13428" spans="1:29" ht="30" x14ac:dyDescent="0.25">
      <c r="A13428" s="61" t="s">
        <v>165</v>
      </c>
      <c r="B13428" s="61" t="s">
        <v>166</v>
      </c>
      <c r="C13428" s="62">
        <v>2004</v>
      </c>
      <c r="D13428" s="61" t="s">
        <v>78</v>
      </c>
      <c r="E13428" s="62">
        <v>40</v>
      </c>
      <c r="F13428" s="62">
        <v>73232</v>
      </c>
      <c r="G13428" s="62">
        <v>11870</v>
      </c>
      <c r="H13428" s="62">
        <v>24.73</v>
      </c>
      <c r="I13428" s="62">
        <v>1830.8</v>
      </c>
      <c r="J13428" s="62">
        <v>68105.759999999995</v>
      </c>
      <c r="K13428" s="62">
        <v>18690.59</v>
      </c>
      <c r="L13428" s="62">
        <v>23575</v>
      </c>
      <c r="M13428" s="62">
        <v>49.11</v>
      </c>
      <c r="N13428" s="62">
        <v>467.26</v>
      </c>
      <c r="O13428" s="62">
        <v>225395.45</v>
      </c>
      <c r="P13428" s="63"/>
      <c r="Q13428" s="63"/>
      <c r="R13428" s="63"/>
      <c r="S13428" s="63"/>
      <c r="T13428" s="63"/>
      <c r="U13428" s="63"/>
      <c r="V13428" s="63"/>
      <c r="W13428" s="63"/>
      <c r="X13428" s="63"/>
      <c r="Y13428" s="63"/>
      <c r="Z13428" s="62">
        <v>4695</v>
      </c>
      <c r="AA13428" s="62">
        <v>12395</v>
      </c>
      <c r="AB13428" s="62">
        <v>25.82</v>
      </c>
      <c r="AC13428" s="62">
        <v>117.38</v>
      </c>
    </row>
    <row r="13429" spans="1:29" ht="45" x14ac:dyDescent="0.25">
      <c r="A13429" s="61" t="s">
        <v>340</v>
      </c>
      <c r="B13429" s="61" t="s">
        <v>341</v>
      </c>
      <c r="C13429" s="62">
        <v>2017</v>
      </c>
      <c r="D13429" s="61" t="s">
        <v>78</v>
      </c>
      <c r="E13429" s="62">
        <v>48</v>
      </c>
      <c r="F13429" s="62">
        <v>339160</v>
      </c>
      <c r="G13429" s="62">
        <v>57154</v>
      </c>
      <c r="H13429" s="62">
        <v>99.23</v>
      </c>
      <c r="I13429" s="62">
        <v>7065.83</v>
      </c>
      <c r="J13429" s="62">
        <v>315418.8</v>
      </c>
      <c r="K13429" s="62">
        <v>0</v>
      </c>
      <c r="L13429" s="63"/>
      <c r="M13429" s="63"/>
      <c r="N13429" s="63"/>
      <c r="O13429" s="63"/>
      <c r="P13429" s="63"/>
      <c r="Q13429" s="63"/>
      <c r="R13429" s="63"/>
      <c r="S13429" s="63"/>
      <c r="T13429" s="63"/>
      <c r="U13429" s="63"/>
      <c r="V13429" s="63"/>
      <c r="W13429" s="63"/>
      <c r="X13429" s="63"/>
      <c r="Y13429" s="63"/>
      <c r="Z13429" s="62">
        <v>130300</v>
      </c>
      <c r="AA13429" s="62">
        <v>12432</v>
      </c>
      <c r="AB13429" s="62">
        <v>21.58</v>
      </c>
      <c r="AC13429" s="62">
        <v>2714.58</v>
      </c>
    </row>
    <row r="13430" spans="1:29" x14ac:dyDescent="0.25">
      <c r="A13430" s="61" t="s">
        <v>399</v>
      </c>
      <c r="B13430" s="61" t="s">
        <v>400</v>
      </c>
      <c r="C13430" s="62">
        <v>2005</v>
      </c>
      <c r="D13430" s="61" t="s">
        <v>75</v>
      </c>
      <c r="E13430" s="62">
        <v>6</v>
      </c>
      <c r="F13430" s="62">
        <v>2028</v>
      </c>
      <c r="G13430" s="62">
        <v>261</v>
      </c>
      <c r="H13430" s="62">
        <v>3.63</v>
      </c>
      <c r="I13430" s="62">
        <v>338</v>
      </c>
      <c r="J13430" s="62">
        <v>1886.04</v>
      </c>
      <c r="K13430" s="62">
        <v>0</v>
      </c>
      <c r="L13430" s="63"/>
      <c r="M13430" s="63"/>
      <c r="N13430" s="63"/>
      <c r="O13430" s="63"/>
      <c r="P13430" s="63"/>
      <c r="Q13430" s="63"/>
      <c r="R13430" s="63"/>
      <c r="S13430" s="63"/>
      <c r="T13430" s="63"/>
      <c r="U13430" s="63"/>
      <c r="V13430" s="63"/>
      <c r="W13430" s="63"/>
      <c r="X13430" s="63"/>
      <c r="Y13430" s="63"/>
      <c r="Z13430" s="62">
        <v>0</v>
      </c>
      <c r="AA13430" s="63"/>
      <c r="AB13430" s="63"/>
      <c r="AC13430" s="62">
        <v>0</v>
      </c>
    </row>
    <row r="13431" spans="1:29" ht="30" x14ac:dyDescent="0.25">
      <c r="A13431" s="61" t="s">
        <v>480</v>
      </c>
      <c r="B13431" s="61" t="s">
        <v>481</v>
      </c>
      <c r="C13431" s="62">
        <v>2016</v>
      </c>
      <c r="D13431" s="61" t="s">
        <v>78</v>
      </c>
      <c r="E13431" s="62">
        <v>40</v>
      </c>
      <c r="F13431" s="62">
        <v>210430</v>
      </c>
      <c r="G13431" s="62">
        <v>38659</v>
      </c>
      <c r="H13431" s="62">
        <v>80.540000000000006</v>
      </c>
      <c r="I13431" s="62">
        <v>5260.75</v>
      </c>
      <c r="J13431" s="62">
        <v>195699.9</v>
      </c>
      <c r="K13431" s="62">
        <v>0</v>
      </c>
      <c r="L13431" s="63"/>
      <c r="M13431" s="63"/>
      <c r="N13431" s="63"/>
      <c r="O13431" s="63"/>
      <c r="P13431" s="63"/>
      <c r="Q13431" s="63"/>
      <c r="R13431" s="63"/>
      <c r="S13431" s="63"/>
      <c r="T13431" s="63"/>
      <c r="U13431" s="63"/>
      <c r="V13431" s="63"/>
      <c r="W13431" s="63"/>
      <c r="X13431" s="63"/>
      <c r="Y13431" s="63"/>
      <c r="Z13431" s="62">
        <v>889.78</v>
      </c>
      <c r="AA13431" s="62">
        <v>15442</v>
      </c>
      <c r="AB13431" s="62">
        <v>32.17</v>
      </c>
      <c r="AC13431" s="62">
        <v>22.24</v>
      </c>
    </row>
    <row r="13432" spans="1:29" ht="30" x14ac:dyDescent="0.25">
      <c r="A13432" s="61" t="s">
        <v>346</v>
      </c>
      <c r="B13432" s="61" t="s">
        <v>347</v>
      </c>
      <c r="C13432" s="62">
        <v>2017</v>
      </c>
      <c r="D13432" s="61" t="s">
        <v>78</v>
      </c>
      <c r="E13432" s="62">
        <v>60</v>
      </c>
      <c r="F13432" s="62">
        <v>401420</v>
      </c>
      <c r="G13432" s="62">
        <v>52781</v>
      </c>
      <c r="H13432" s="62">
        <v>73.31</v>
      </c>
      <c r="I13432" s="62">
        <v>6690.33</v>
      </c>
      <c r="J13432" s="62">
        <v>373320.6</v>
      </c>
      <c r="K13432" s="62">
        <v>0</v>
      </c>
      <c r="L13432" s="63"/>
      <c r="M13432" s="63"/>
      <c r="N13432" s="63"/>
      <c r="O13432" s="63"/>
      <c r="P13432" s="63"/>
      <c r="Q13432" s="63"/>
      <c r="R13432" s="63"/>
      <c r="S13432" s="63"/>
      <c r="T13432" s="63"/>
      <c r="U13432" s="63"/>
      <c r="V13432" s="63"/>
      <c r="W13432" s="63"/>
      <c r="X13432" s="63"/>
      <c r="Y13432" s="63"/>
      <c r="Z13432" s="62">
        <v>1604.17</v>
      </c>
      <c r="AA13432" s="62">
        <v>10475</v>
      </c>
      <c r="AB13432" s="62">
        <v>14.55</v>
      </c>
      <c r="AC13432" s="62">
        <v>26.74</v>
      </c>
    </row>
    <row r="13433" spans="1:29" x14ac:dyDescent="0.25">
      <c r="A13433" s="61" t="s">
        <v>157</v>
      </c>
      <c r="B13433" s="61" t="s">
        <v>158</v>
      </c>
      <c r="C13433" s="62">
        <v>2005</v>
      </c>
      <c r="D13433" s="61" t="s">
        <v>99</v>
      </c>
      <c r="E13433" s="62">
        <v>23</v>
      </c>
      <c r="F13433" s="62">
        <v>92720</v>
      </c>
      <c r="G13433" s="62">
        <v>14239</v>
      </c>
      <c r="H13433" s="62">
        <v>51.59</v>
      </c>
      <c r="I13433" s="62">
        <v>4031.3</v>
      </c>
      <c r="J13433" s="62">
        <v>86229.6</v>
      </c>
      <c r="K13433" s="62">
        <v>4817.6499999999996</v>
      </c>
      <c r="L13433" s="62">
        <v>12666</v>
      </c>
      <c r="M13433" s="62">
        <v>45.89</v>
      </c>
      <c r="N13433" s="63"/>
      <c r="O13433" s="63"/>
      <c r="P13433" s="63"/>
      <c r="Q13433" s="63"/>
      <c r="R13433" s="63"/>
      <c r="S13433" s="63"/>
      <c r="T13433" s="63"/>
      <c r="U13433" s="63"/>
      <c r="V13433" s="63"/>
      <c r="W13433" s="63"/>
      <c r="X13433" s="63"/>
      <c r="Y13433" s="63"/>
      <c r="Z13433" s="62">
        <v>36666.79</v>
      </c>
      <c r="AA13433" s="62">
        <v>1934</v>
      </c>
      <c r="AB13433" s="62">
        <v>7.01</v>
      </c>
      <c r="AC13433" s="62">
        <v>1594.21</v>
      </c>
    </row>
    <row r="13434" spans="1:29" ht="30" x14ac:dyDescent="0.25">
      <c r="A13434" s="61" t="s">
        <v>231</v>
      </c>
      <c r="B13434" s="61" t="s">
        <v>232</v>
      </c>
      <c r="C13434" s="62">
        <v>2007</v>
      </c>
      <c r="D13434" s="61" t="s">
        <v>99</v>
      </c>
      <c r="E13434" s="62">
        <v>66</v>
      </c>
      <c r="F13434" s="62">
        <v>305080</v>
      </c>
      <c r="G13434" s="62">
        <v>38680</v>
      </c>
      <c r="H13434" s="62">
        <v>48.84</v>
      </c>
      <c r="I13434" s="62">
        <v>4622.42</v>
      </c>
      <c r="J13434" s="62">
        <v>283724.40000000002</v>
      </c>
      <c r="K13434" s="62">
        <v>32162.95</v>
      </c>
      <c r="L13434" s="62">
        <v>51341</v>
      </c>
      <c r="M13434" s="62">
        <v>64.819999999999993</v>
      </c>
      <c r="N13434" s="62">
        <v>487.32</v>
      </c>
      <c r="O13434" s="62">
        <v>387862.65</v>
      </c>
      <c r="P13434" s="63"/>
      <c r="Q13434" s="63"/>
      <c r="R13434" s="63"/>
      <c r="S13434" s="63"/>
      <c r="T13434" s="63"/>
      <c r="U13434" s="63"/>
      <c r="V13434" s="63"/>
      <c r="W13434" s="63"/>
      <c r="X13434" s="63"/>
      <c r="Y13434" s="63"/>
      <c r="Z13434" s="62">
        <v>497535</v>
      </c>
      <c r="AA13434" s="62">
        <v>25937</v>
      </c>
      <c r="AB13434" s="62">
        <v>32.75</v>
      </c>
      <c r="AC13434" s="62">
        <v>7538.41</v>
      </c>
    </row>
    <row r="13435" spans="1:29" ht="30" x14ac:dyDescent="0.25">
      <c r="A13435" s="61" t="s">
        <v>452</v>
      </c>
      <c r="B13435" s="61" t="s">
        <v>453</v>
      </c>
      <c r="C13435" s="62">
        <v>2012</v>
      </c>
      <c r="D13435" s="61" t="s">
        <v>75</v>
      </c>
      <c r="E13435" s="62">
        <v>12</v>
      </c>
      <c r="F13435" s="63"/>
      <c r="G13435" s="63"/>
      <c r="H13435" s="63"/>
      <c r="I13435" s="63"/>
      <c r="J13435" s="63"/>
      <c r="K13435" s="62">
        <v>41.71</v>
      </c>
      <c r="L13435" s="62">
        <v>76</v>
      </c>
      <c r="M13435" s="62">
        <v>0.53</v>
      </c>
      <c r="N13435" s="63"/>
      <c r="O13435" s="63"/>
      <c r="P13435" s="63"/>
      <c r="Q13435" s="63"/>
      <c r="R13435" s="63"/>
      <c r="S13435" s="63"/>
      <c r="T13435" s="63"/>
      <c r="U13435" s="63"/>
      <c r="V13435" s="63"/>
      <c r="W13435" s="63"/>
      <c r="X13435" s="63"/>
      <c r="Y13435" s="63"/>
      <c r="Z13435" s="62">
        <v>227.74</v>
      </c>
      <c r="AA13435" s="62">
        <v>8528</v>
      </c>
      <c r="AB13435" s="62">
        <v>59.22</v>
      </c>
      <c r="AC13435" s="62">
        <v>18.98</v>
      </c>
    </row>
    <row r="13436" spans="1:29" ht="45" x14ac:dyDescent="0.25">
      <c r="A13436" s="61" t="s">
        <v>214</v>
      </c>
      <c r="B13436" s="61" t="s">
        <v>215</v>
      </c>
      <c r="C13436" s="62">
        <v>2006</v>
      </c>
      <c r="D13436" s="61" t="s">
        <v>175</v>
      </c>
      <c r="E13436" s="62">
        <v>4</v>
      </c>
      <c r="F13436" s="62">
        <v>0</v>
      </c>
      <c r="G13436" s="62">
        <v>0</v>
      </c>
      <c r="H13436" s="62">
        <v>0</v>
      </c>
      <c r="I13436" s="62">
        <v>0</v>
      </c>
      <c r="J13436" s="62">
        <v>0</v>
      </c>
      <c r="K13436" s="62">
        <v>0</v>
      </c>
      <c r="L13436" s="62">
        <v>0</v>
      </c>
      <c r="M13436" s="62">
        <v>0</v>
      </c>
      <c r="N13436" s="63"/>
      <c r="O13436" s="63"/>
      <c r="P13436" s="63"/>
      <c r="Q13436" s="63"/>
      <c r="R13436" s="63"/>
      <c r="S13436" s="63"/>
      <c r="T13436" s="63"/>
      <c r="U13436" s="63"/>
      <c r="V13436" s="63"/>
      <c r="W13436" s="63"/>
      <c r="X13436" s="63"/>
      <c r="Y13436" s="63"/>
      <c r="Z13436" s="62">
        <v>0</v>
      </c>
      <c r="AA13436" s="63"/>
      <c r="AB13436" s="63"/>
      <c r="AC13436" s="62">
        <v>0</v>
      </c>
    </row>
    <row r="13437" spans="1:29" ht="30" x14ac:dyDescent="0.25">
      <c r="A13437" s="61" t="s">
        <v>415</v>
      </c>
      <c r="B13437" s="61" t="s">
        <v>416</v>
      </c>
      <c r="C13437" s="62">
        <v>2015</v>
      </c>
      <c r="D13437" s="61" t="s">
        <v>89</v>
      </c>
      <c r="E13437" s="62">
        <v>69</v>
      </c>
      <c r="F13437" s="62">
        <v>711818</v>
      </c>
      <c r="G13437" s="62">
        <v>131673</v>
      </c>
      <c r="H13437" s="62">
        <v>159.03</v>
      </c>
      <c r="I13437" s="62">
        <v>10316.200000000001</v>
      </c>
      <c r="J13437" s="62">
        <v>661990.74</v>
      </c>
      <c r="K13437" s="62">
        <v>3271.58</v>
      </c>
      <c r="L13437" s="62">
        <v>5540</v>
      </c>
      <c r="M13437" s="62">
        <v>6.69</v>
      </c>
      <c r="N13437" s="62">
        <v>47.41</v>
      </c>
      <c r="O13437" s="62">
        <v>39452.980000000003</v>
      </c>
      <c r="P13437" s="63"/>
      <c r="Q13437" s="63"/>
      <c r="R13437" s="63"/>
      <c r="S13437" s="63"/>
      <c r="T13437" s="63"/>
      <c r="U13437" s="63"/>
      <c r="V13437" s="63"/>
      <c r="W13437" s="63"/>
      <c r="X13437" s="63"/>
      <c r="Y13437" s="63"/>
      <c r="Z13437" s="62">
        <v>222000</v>
      </c>
      <c r="AA13437" s="62">
        <v>38594</v>
      </c>
      <c r="AB13437" s="62">
        <v>46.61</v>
      </c>
      <c r="AC13437" s="62">
        <v>3217.39</v>
      </c>
    </row>
    <row r="13438" spans="1:29" x14ac:dyDescent="0.25">
      <c r="A13438" s="61" t="s">
        <v>514</v>
      </c>
      <c r="B13438" s="61" t="s">
        <v>515</v>
      </c>
      <c r="C13438" s="62">
        <v>2017</v>
      </c>
      <c r="D13438" s="61" t="s">
        <v>94</v>
      </c>
      <c r="E13438" s="62">
        <v>8</v>
      </c>
      <c r="F13438" s="63"/>
      <c r="G13438" s="63"/>
      <c r="H13438" s="63"/>
      <c r="I13438" s="63"/>
      <c r="J13438" s="63"/>
      <c r="K13438" s="62">
        <v>0</v>
      </c>
      <c r="L13438" s="63"/>
      <c r="M13438" s="63"/>
      <c r="N13438" s="63"/>
      <c r="O13438" s="63"/>
      <c r="P13438" s="63"/>
      <c r="Q13438" s="63"/>
      <c r="R13438" s="63"/>
      <c r="S13438" s="63"/>
      <c r="T13438" s="63"/>
      <c r="U13438" s="63"/>
      <c r="V13438" s="63"/>
      <c r="W13438" s="63"/>
      <c r="X13438" s="63"/>
      <c r="Y13438" s="63"/>
      <c r="Z13438" s="62">
        <v>10952.4</v>
      </c>
      <c r="AA13438" s="62">
        <v>10079</v>
      </c>
      <c r="AB13438" s="62">
        <v>104.99</v>
      </c>
      <c r="AC13438" s="62">
        <v>1369.05</v>
      </c>
    </row>
    <row r="13439" spans="1:29" ht="30" x14ac:dyDescent="0.25">
      <c r="A13439" s="61" t="s">
        <v>556</v>
      </c>
      <c r="B13439" s="61" t="s">
        <v>557</v>
      </c>
      <c r="C13439" s="62">
        <v>2018</v>
      </c>
      <c r="D13439" s="61" t="s">
        <v>78</v>
      </c>
      <c r="E13439" s="62">
        <v>52</v>
      </c>
      <c r="F13439" s="62">
        <v>425960</v>
      </c>
      <c r="G13439" s="62">
        <v>53879</v>
      </c>
      <c r="H13439" s="62">
        <v>86.34</v>
      </c>
      <c r="I13439" s="62">
        <v>8191.54</v>
      </c>
      <c r="J13439" s="62">
        <v>396142.8</v>
      </c>
      <c r="K13439" s="62">
        <v>0</v>
      </c>
      <c r="L13439" s="63"/>
      <c r="M13439" s="63"/>
      <c r="N13439" s="63"/>
      <c r="O13439" s="63"/>
      <c r="P13439" s="63"/>
      <c r="Q13439" s="63"/>
      <c r="R13439" s="63"/>
      <c r="S13439" s="63"/>
      <c r="T13439" s="63"/>
      <c r="U13439" s="63"/>
      <c r="V13439" s="63"/>
      <c r="W13439" s="63"/>
      <c r="X13439" s="63"/>
      <c r="Y13439" s="63"/>
      <c r="Z13439" s="62">
        <v>1363.45</v>
      </c>
      <c r="AA13439" s="62">
        <v>15526</v>
      </c>
      <c r="AB13439" s="62">
        <v>24.88</v>
      </c>
      <c r="AC13439" s="62">
        <v>26.22</v>
      </c>
    </row>
    <row r="13440" spans="1:29" x14ac:dyDescent="0.25">
      <c r="A13440" s="61" t="s">
        <v>420</v>
      </c>
      <c r="B13440" s="61" t="s">
        <v>421</v>
      </c>
      <c r="C13440" s="62">
        <v>2008</v>
      </c>
      <c r="D13440" s="61" t="s">
        <v>78</v>
      </c>
      <c r="E13440" s="62">
        <v>39</v>
      </c>
      <c r="F13440" s="62">
        <v>111031</v>
      </c>
      <c r="G13440" s="62">
        <v>19073</v>
      </c>
      <c r="H13440" s="62">
        <v>40.75</v>
      </c>
      <c r="I13440" s="62">
        <v>2846.95</v>
      </c>
      <c r="J13440" s="62">
        <v>103258.83</v>
      </c>
      <c r="K13440" s="62">
        <v>27060.14</v>
      </c>
      <c r="L13440" s="62">
        <v>40670</v>
      </c>
      <c r="M13440" s="62">
        <v>86.9</v>
      </c>
      <c r="N13440" s="62">
        <v>693.85</v>
      </c>
      <c r="O13440" s="62">
        <v>326326.3</v>
      </c>
      <c r="P13440" s="63"/>
      <c r="Q13440" s="63"/>
      <c r="R13440" s="63"/>
      <c r="S13440" s="63"/>
      <c r="T13440" s="63"/>
      <c r="U13440" s="63"/>
      <c r="V13440" s="63"/>
      <c r="W13440" s="63"/>
      <c r="X13440" s="63"/>
      <c r="Y13440" s="63"/>
      <c r="Z13440" s="62">
        <v>3135</v>
      </c>
      <c r="AA13440" s="62">
        <v>23276</v>
      </c>
      <c r="AB13440" s="62">
        <v>49.74</v>
      </c>
      <c r="AC13440" s="62">
        <v>80.38</v>
      </c>
    </row>
    <row r="13441" spans="1:29" x14ac:dyDescent="0.25">
      <c r="A13441" s="61" t="s">
        <v>95</v>
      </c>
      <c r="B13441" s="61" t="s">
        <v>96</v>
      </c>
      <c r="C13441" s="62">
        <v>2011</v>
      </c>
      <c r="D13441" s="61" t="s">
        <v>99</v>
      </c>
      <c r="E13441" s="62">
        <v>40</v>
      </c>
      <c r="F13441" s="62">
        <v>180588</v>
      </c>
      <c r="G13441" s="62">
        <v>24401</v>
      </c>
      <c r="H13441" s="62">
        <v>50.84</v>
      </c>
      <c r="I13441" s="62">
        <v>4514.7</v>
      </c>
      <c r="J13441" s="62">
        <v>167946.84</v>
      </c>
      <c r="K13441" s="62">
        <v>22585</v>
      </c>
      <c r="L13441" s="62">
        <v>26033</v>
      </c>
      <c r="M13441" s="62">
        <v>54.24</v>
      </c>
      <c r="N13441" s="62">
        <v>564.63</v>
      </c>
      <c r="O13441" s="62">
        <v>272359.28999999998</v>
      </c>
      <c r="P13441" s="63"/>
      <c r="Q13441" s="63"/>
      <c r="R13441" s="63"/>
      <c r="S13441" s="63"/>
      <c r="T13441" s="63"/>
      <c r="U13441" s="63"/>
      <c r="V13441" s="63"/>
      <c r="W13441" s="63"/>
      <c r="X13441" s="63"/>
      <c r="Y13441" s="63"/>
      <c r="Z13441" s="62">
        <v>1255</v>
      </c>
      <c r="AA13441" s="62">
        <v>4045</v>
      </c>
      <c r="AB13441" s="62">
        <v>8.43</v>
      </c>
      <c r="AC13441" s="62">
        <v>31.37</v>
      </c>
    </row>
    <row r="13442" spans="1:29" x14ac:dyDescent="0.25">
      <c r="A13442" s="61" t="s">
        <v>273</v>
      </c>
      <c r="B13442" s="61" t="s">
        <v>274</v>
      </c>
      <c r="C13442" s="62">
        <v>2005</v>
      </c>
      <c r="D13442" s="61" t="s">
        <v>78</v>
      </c>
      <c r="E13442" s="62">
        <v>32</v>
      </c>
      <c r="F13442" s="62">
        <v>125457</v>
      </c>
      <c r="G13442" s="62">
        <v>9532</v>
      </c>
      <c r="H13442" s="62">
        <v>24.82</v>
      </c>
      <c r="I13442" s="62">
        <v>3920.53</v>
      </c>
      <c r="J13442" s="62">
        <v>116675.01</v>
      </c>
      <c r="K13442" s="62">
        <v>12227.93</v>
      </c>
      <c r="L13442" s="62">
        <v>19231</v>
      </c>
      <c r="M13442" s="62">
        <v>50.08</v>
      </c>
      <c r="N13442" s="62">
        <v>382.12</v>
      </c>
      <c r="O13442" s="62">
        <v>147460.32999999999</v>
      </c>
      <c r="P13442" s="63"/>
      <c r="Q13442" s="63"/>
      <c r="R13442" s="63"/>
      <c r="S13442" s="63"/>
      <c r="T13442" s="63"/>
      <c r="U13442" s="63"/>
      <c r="V13442" s="63"/>
      <c r="W13442" s="63"/>
      <c r="X13442" s="63"/>
      <c r="Y13442" s="63"/>
      <c r="Z13442" s="62">
        <v>834.17</v>
      </c>
      <c r="AA13442" s="62">
        <v>225467</v>
      </c>
      <c r="AB13442" s="62">
        <v>587.15</v>
      </c>
      <c r="AC13442" s="62">
        <v>26.07</v>
      </c>
    </row>
    <row r="13443" spans="1:29" x14ac:dyDescent="0.25">
      <c r="A13443" s="61" t="s">
        <v>469</v>
      </c>
      <c r="B13443" s="61" t="s">
        <v>470</v>
      </c>
      <c r="C13443" s="62">
        <v>2008</v>
      </c>
      <c r="D13443" s="61" t="s">
        <v>99</v>
      </c>
      <c r="E13443" s="62">
        <v>54</v>
      </c>
      <c r="F13443" s="62">
        <v>261840</v>
      </c>
      <c r="G13443" s="62">
        <v>36071</v>
      </c>
      <c r="H13443" s="62">
        <v>55.67</v>
      </c>
      <c r="I13443" s="62">
        <v>4848.8900000000003</v>
      </c>
      <c r="J13443" s="62">
        <v>243511.2</v>
      </c>
      <c r="K13443" s="62">
        <v>5335.6</v>
      </c>
      <c r="L13443" s="62">
        <v>39745</v>
      </c>
      <c r="M13443" s="62">
        <v>61.33</v>
      </c>
      <c r="N13443" s="63"/>
      <c r="O13443" s="63"/>
      <c r="P13443" s="63"/>
      <c r="Q13443" s="63"/>
      <c r="R13443" s="63"/>
      <c r="S13443" s="63"/>
      <c r="T13443" s="63"/>
      <c r="U13443" s="63"/>
      <c r="V13443" s="63"/>
      <c r="W13443" s="63"/>
      <c r="X13443" s="63"/>
      <c r="Y13443" s="63"/>
      <c r="Z13443" s="62">
        <v>3130.22</v>
      </c>
      <c r="AA13443" s="62">
        <v>22917</v>
      </c>
      <c r="AB13443" s="62">
        <v>35.369999999999997</v>
      </c>
      <c r="AC13443" s="62">
        <v>57.97</v>
      </c>
    </row>
    <row r="13444" spans="1:29" ht="45" x14ac:dyDescent="0.25">
      <c r="A13444" s="61" t="s">
        <v>326</v>
      </c>
      <c r="B13444" s="61" t="s">
        <v>327</v>
      </c>
      <c r="C13444" s="62">
        <v>2010</v>
      </c>
      <c r="D13444" s="61" t="s">
        <v>94</v>
      </c>
      <c r="E13444" s="62">
        <v>10</v>
      </c>
      <c r="F13444" s="62">
        <v>67335</v>
      </c>
      <c r="G13444" s="62">
        <v>8465</v>
      </c>
      <c r="H13444" s="62">
        <v>70.540000000000006</v>
      </c>
      <c r="I13444" s="62">
        <v>6733.5</v>
      </c>
      <c r="J13444" s="62">
        <v>62621.55</v>
      </c>
      <c r="K13444" s="62">
        <v>0</v>
      </c>
      <c r="L13444" s="63"/>
      <c r="M13444" s="63"/>
      <c r="N13444" s="63"/>
      <c r="O13444" s="63"/>
      <c r="P13444" s="62">
        <v>5801</v>
      </c>
      <c r="Q13444" s="62">
        <v>14260</v>
      </c>
      <c r="R13444" s="62">
        <v>118.83</v>
      </c>
      <c r="S13444" s="62">
        <v>580</v>
      </c>
      <c r="T13444" s="62">
        <v>73492.87</v>
      </c>
      <c r="U13444" s="63"/>
      <c r="V13444" s="63"/>
      <c r="W13444" s="63"/>
      <c r="X13444" s="63"/>
      <c r="Y13444" s="63"/>
      <c r="Z13444" s="62">
        <v>81000</v>
      </c>
      <c r="AA13444" s="62">
        <v>6495</v>
      </c>
      <c r="AB13444" s="62">
        <v>54.13</v>
      </c>
      <c r="AC13444" s="62">
        <v>8100</v>
      </c>
    </row>
    <row r="13445" spans="1:29" x14ac:dyDescent="0.25">
      <c r="A13445" s="61" t="s">
        <v>407</v>
      </c>
      <c r="B13445" s="61" t="s">
        <v>408</v>
      </c>
      <c r="C13445" s="62">
        <v>2006</v>
      </c>
      <c r="D13445" s="61" t="s">
        <v>78</v>
      </c>
      <c r="E13445" s="62">
        <v>64</v>
      </c>
      <c r="F13445" s="62">
        <v>400920</v>
      </c>
      <c r="G13445" s="62">
        <v>65966</v>
      </c>
      <c r="H13445" s="62">
        <v>85.89</v>
      </c>
      <c r="I13445" s="62">
        <v>6264.38</v>
      </c>
      <c r="J13445" s="62">
        <v>372855.6</v>
      </c>
      <c r="K13445" s="62">
        <v>0</v>
      </c>
      <c r="L13445" s="63"/>
      <c r="M13445" s="63"/>
      <c r="N13445" s="63"/>
      <c r="O13445" s="63"/>
      <c r="P13445" s="63"/>
      <c r="Q13445" s="63"/>
      <c r="R13445" s="63"/>
      <c r="S13445" s="63"/>
      <c r="T13445" s="63"/>
      <c r="U13445" s="63"/>
      <c r="V13445" s="63"/>
      <c r="W13445" s="63"/>
      <c r="X13445" s="63"/>
      <c r="Y13445" s="63"/>
      <c r="Z13445" s="62">
        <v>14132.75</v>
      </c>
      <c r="AA13445" s="62">
        <v>28640</v>
      </c>
      <c r="AB13445" s="62">
        <v>37.29</v>
      </c>
      <c r="AC13445" s="62">
        <v>220.82</v>
      </c>
    </row>
    <row r="13446" spans="1:29" x14ac:dyDescent="0.25">
      <c r="A13446" s="61" t="s">
        <v>113</v>
      </c>
      <c r="B13446" s="61" t="s">
        <v>114</v>
      </c>
      <c r="C13446" s="62">
        <v>2009</v>
      </c>
      <c r="D13446" s="61" t="s">
        <v>89</v>
      </c>
      <c r="E13446" s="62">
        <v>150</v>
      </c>
      <c r="F13446" s="62">
        <v>369000</v>
      </c>
      <c r="G13446" s="62">
        <v>39544</v>
      </c>
      <c r="H13446" s="62">
        <v>21.97</v>
      </c>
      <c r="I13446" s="62">
        <v>2460</v>
      </c>
      <c r="J13446" s="62">
        <v>343170</v>
      </c>
      <c r="K13446" s="62">
        <v>5448.11</v>
      </c>
      <c r="L13446" s="62">
        <v>4835</v>
      </c>
      <c r="M13446" s="62">
        <v>2.69</v>
      </c>
      <c r="N13446" s="62">
        <v>36.32</v>
      </c>
      <c r="O13446" s="62">
        <v>65700.38</v>
      </c>
      <c r="P13446" s="63"/>
      <c r="Q13446" s="63"/>
      <c r="R13446" s="63"/>
      <c r="S13446" s="63"/>
      <c r="T13446" s="63"/>
      <c r="U13446" s="63"/>
      <c r="V13446" s="63"/>
      <c r="W13446" s="63"/>
      <c r="X13446" s="63"/>
      <c r="Y13446" s="63"/>
      <c r="Z13446" s="62">
        <v>313500</v>
      </c>
      <c r="AA13446" s="62">
        <v>38346</v>
      </c>
      <c r="AB13446" s="62">
        <v>21.3</v>
      </c>
      <c r="AC13446" s="62">
        <v>2090</v>
      </c>
    </row>
    <row r="13447" spans="1:29" ht="30" x14ac:dyDescent="0.25">
      <c r="A13447" s="61" t="s">
        <v>249</v>
      </c>
      <c r="B13447" s="61" t="s">
        <v>250</v>
      </c>
      <c r="C13447" s="62">
        <v>2004</v>
      </c>
      <c r="D13447" s="61" t="s">
        <v>78</v>
      </c>
      <c r="E13447" s="62">
        <v>40</v>
      </c>
      <c r="F13447" s="62">
        <v>127640</v>
      </c>
      <c r="G13447" s="62">
        <v>11810</v>
      </c>
      <c r="H13447" s="62">
        <v>24.6</v>
      </c>
      <c r="I13447" s="62">
        <v>3191</v>
      </c>
      <c r="J13447" s="62">
        <v>118705.2</v>
      </c>
      <c r="K13447" s="62">
        <v>26680</v>
      </c>
      <c r="L13447" s="62">
        <v>27181</v>
      </c>
      <c r="M13447" s="62">
        <v>56.63</v>
      </c>
      <c r="N13447" s="62">
        <v>667</v>
      </c>
      <c r="O13447" s="62">
        <v>321742.12</v>
      </c>
      <c r="P13447" s="63"/>
      <c r="Q13447" s="63"/>
      <c r="R13447" s="63"/>
      <c r="S13447" s="63"/>
      <c r="T13447" s="63"/>
      <c r="U13447" s="63"/>
      <c r="V13447" s="63"/>
      <c r="W13447" s="63"/>
      <c r="X13447" s="63"/>
      <c r="Y13447" s="63"/>
      <c r="Z13447" s="62">
        <v>2426.31</v>
      </c>
      <c r="AA13447" s="62">
        <v>12667</v>
      </c>
      <c r="AB13447" s="62">
        <v>26.39</v>
      </c>
      <c r="AC13447" s="62">
        <v>60.66</v>
      </c>
    </row>
    <row r="13448" spans="1:29" ht="30" x14ac:dyDescent="0.25">
      <c r="A13448" s="61" t="s">
        <v>117</v>
      </c>
      <c r="B13448" s="61" t="s">
        <v>118</v>
      </c>
      <c r="C13448" s="62">
        <v>2004</v>
      </c>
      <c r="D13448" s="61" t="s">
        <v>493</v>
      </c>
      <c r="E13448" s="62">
        <v>46</v>
      </c>
      <c r="F13448" s="62">
        <v>56992</v>
      </c>
      <c r="G13448" s="62">
        <v>6719</v>
      </c>
      <c r="H13448" s="62">
        <v>12.17</v>
      </c>
      <c r="I13448" s="62">
        <v>1238.96</v>
      </c>
      <c r="J13448" s="62">
        <v>53002.559999999998</v>
      </c>
      <c r="K13448" s="62">
        <v>55483.03</v>
      </c>
      <c r="L13448" s="62">
        <v>55738</v>
      </c>
      <c r="M13448" s="62">
        <v>100.97</v>
      </c>
      <c r="N13448" s="63"/>
      <c r="O13448" s="63"/>
      <c r="P13448" s="63"/>
      <c r="Q13448" s="63"/>
      <c r="R13448" s="63"/>
      <c r="S13448" s="63"/>
      <c r="T13448" s="63"/>
      <c r="U13448" s="63"/>
      <c r="V13448" s="63"/>
      <c r="W13448" s="63"/>
      <c r="X13448" s="63"/>
      <c r="Y13448" s="63"/>
      <c r="Z13448" s="62">
        <v>6254</v>
      </c>
      <c r="AA13448" s="62">
        <v>52776</v>
      </c>
      <c r="AB13448" s="62">
        <v>95.61</v>
      </c>
      <c r="AC13448" s="62">
        <v>135.96</v>
      </c>
    </row>
    <row r="13449" spans="1:29" x14ac:dyDescent="0.25">
      <c r="A13449" s="61" t="s">
        <v>235</v>
      </c>
      <c r="B13449" s="61" t="s">
        <v>236</v>
      </c>
      <c r="C13449" s="62">
        <v>2009</v>
      </c>
      <c r="D13449" s="61" t="s">
        <v>99</v>
      </c>
      <c r="E13449" s="62">
        <v>30</v>
      </c>
      <c r="F13449" s="62">
        <v>101228</v>
      </c>
      <c r="G13449" s="62">
        <v>12608</v>
      </c>
      <c r="H13449" s="62">
        <v>35.020000000000003</v>
      </c>
      <c r="I13449" s="62">
        <v>3374.27</v>
      </c>
      <c r="J13449" s="62">
        <v>94142.04</v>
      </c>
      <c r="K13449" s="62">
        <v>30485.94</v>
      </c>
      <c r="L13449" s="62">
        <v>45222</v>
      </c>
      <c r="M13449" s="62">
        <v>125.62</v>
      </c>
      <c r="N13449" s="62">
        <v>1016.2</v>
      </c>
      <c r="O13449" s="62">
        <v>367639.05</v>
      </c>
      <c r="P13449" s="63"/>
      <c r="Q13449" s="63"/>
      <c r="R13449" s="63"/>
      <c r="S13449" s="63"/>
      <c r="T13449" s="63"/>
      <c r="U13449" s="63"/>
      <c r="V13449" s="63"/>
      <c r="W13449" s="63"/>
      <c r="X13449" s="63"/>
      <c r="Y13449" s="63"/>
      <c r="Z13449" s="62">
        <v>122400</v>
      </c>
      <c r="AA13449" s="62">
        <v>2934</v>
      </c>
      <c r="AB13449" s="62">
        <v>8.15</v>
      </c>
      <c r="AC13449" s="62">
        <v>4080</v>
      </c>
    </row>
    <row r="13450" spans="1:29" ht="30" x14ac:dyDescent="0.25">
      <c r="A13450" s="61" t="s">
        <v>239</v>
      </c>
      <c r="B13450" s="61" t="s">
        <v>240</v>
      </c>
      <c r="C13450" s="62">
        <v>2015</v>
      </c>
      <c r="D13450" s="61" t="s">
        <v>75</v>
      </c>
      <c r="E13450" s="62">
        <v>1</v>
      </c>
      <c r="F13450" s="63"/>
      <c r="G13450" s="63"/>
      <c r="H13450" s="63"/>
      <c r="I13450" s="63"/>
      <c r="J13450" s="63"/>
      <c r="K13450" s="62">
        <v>0</v>
      </c>
      <c r="L13450" s="63"/>
      <c r="M13450" s="63"/>
      <c r="N13450" s="63"/>
      <c r="O13450" s="63"/>
      <c r="P13450" s="63"/>
      <c r="Q13450" s="63"/>
      <c r="R13450" s="63"/>
      <c r="S13450" s="63"/>
      <c r="T13450" s="63"/>
      <c r="U13450" s="63"/>
      <c r="V13450" s="63"/>
      <c r="W13450" s="63"/>
      <c r="X13450" s="63"/>
      <c r="Y13450" s="63"/>
      <c r="Z13450" s="62">
        <v>136.35</v>
      </c>
      <c r="AA13450" s="62">
        <v>2232</v>
      </c>
      <c r="AB13450" s="62">
        <v>186</v>
      </c>
      <c r="AC13450" s="62">
        <v>136.35</v>
      </c>
    </row>
    <row r="13451" spans="1:29" ht="30" x14ac:dyDescent="0.25">
      <c r="A13451" s="61" t="s">
        <v>218</v>
      </c>
      <c r="B13451" s="61" t="s">
        <v>219</v>
      </c>
      <c r="C13451" s="62">
        <v>2006</v>
      </c>
      <c r="D13451" s="61" t="s">
        <v>78</v>
      </c>
      <c r="E13451" s="62">
        <v>30</v>
      </c>
      <c r="F13451" s="62">
        <v>75480</v>
      </c>
      <c r="G13451" s="62">
        <v>10492</v>
      </c>
      <c r="H13451" s="62">
        <v>29.14</v>
      </c>
      <c r="I13451" s="62">
        <v>2516</v>
      </c>
      <c r="J13451" s="62">
        <v>70196.399999999994</v>
      </c>
      <c r="K13451" s="62">
        <v>16823.47</v>
      </c>
      <c r="L13451" s="62">
        <v>25827</v>
      </c>
      <c r="M13451" s="62">
        <v>71.739999999999995</v>
      </c>
      <c r="N13451" s="62">
        <v>560.78</v>
      </c>
      <c r="O13451" s="62">
        <v>202879.3</v>
      </c>
      <c r="P13451" s="63"/>
      <c r="Q13451" s="63"/>
      <c r="R13451" s="63"/>
      <c r="S13451" s="63"/>
      <c r="T13451" s="63"/>
      <c r="U13451" s="63"/>
      <c r="V13451" s="63"/>
      <c r="W13451" s="63"/>
      <c r="X13451" s="63"/>
      <c r="Y13451" s="63"/>
      <c r="Z13451" s="62">
        <v>98000</v>
      </c>
      <c r="AA13451" s="62">
        <v>8990</v>
      </c>
      <c r="AB13451" s="62">
        <v>24.97</v>
      </c>
      <c r="AC13451" s="62">
        <v>3266.67</v>
      </c>
    </row>
    <row r="13452" spans="1:29" x14ac:dyDescent="0.25">
      <c r="A13452" s="61" t="s">
        <v>208</v>
      </c>
      <c r="B13452" s="61" t="s">
        <v>209</v>
      </c>
      <c r="C13452" s="62">
        <v>2016</v>
      </c>
      <c r="D13452" s="61" t="s">
        <v>78</v>
      </c>
      <c r="E13452" s="62">
        <v>63</v>
      </c>
      <c r="F13452" s="62">
        <v>460777</v>
      </c>
      <c r="G13452" s="62">
        <v>77951</v>
      </c>
      <c r="H13452" s="62">
        <v>103.11</v>
      </c>
      <c r="I13452" s="62">
        <v>7313.92</v>
      </c>
      <c r="J13452" s="62">
        <v>428522.61</v>
      </c>
      <c r="K13452" s="62">
        <v>6163.26</v>
      </c>
      <c r="L13452" s="62">
        <v>6711</v>
      </c>
      <c r="M13452" s="62">
        <v>8.8800000000000008</v>
      </c>
      <c r="N13452" s="62">
        <v>97.83</v>
      </c>
      <c r="O13452" s="62">
        <v>74324.58</v>
      </c>
      <c r="P13452" s="63"/>
      <c r="Q13452" s="63"/>
      <c r="R13452" s="63"/>
      <c r="S13452" s="63"/>
      <c r="T13452" s="63"/>
      <c r="U13452" s="63"/>
      <c r="V13452" s="63"/>
      <c r="W13452" s="63"/>
      <c r="X13452" s="63"/>
      <c r="Y13452" s="63"/>
      <c r="Z13452" s="62">
        <v>1781</v>
      </c>
      <c r="AA13452" s="62">
        <v>10596</v>
      </c>
      <c r="AB13452" s="62">
        <v>14.02</v>
      </c>
      <c r="AC13452" s="62">
        <v>28.27</v>
      </c>
    </row>
    <row r="13453" spans="1:29" x14ac:dyDescent="0.25">
      <c r="A13453" s="61" t="s">
        <v>581</v>
      </c>
      <c r="B13453" s="61" t="s">
        <v>582</v>
      </c>
      <c r="C13453" s="62">
        <v>2011</v>
      </c>
      <c r="D13453" s="61" t="s">
        <v>78</v>
      </c>
      <c r="E13453" s="62">
        <v>80</v>
      </c>
      <c r="F13453" s="62">
        <v>1380780</v>
      </c>
      <c r="G13453" s="62">
        <v>29675</v>
      </c>
      <c r="H13453" s="62">
        <v>30.91</v>
      </c>
      <c r="I13453" s="62">
        <v>17259.75</v>
      </c>
      <c r="J13453" s="62">
        <v>1284125.3999999999</v>
      </c>
      <c r="K13453" s="62">
        <v>0</v>
      </c>
      <c r="L13453" s="63"/>
      <c r="M13453" s="63"/>
      <c r="N13453" s="63"/>
      <c r="O13453" s="63"/>
      <c r="P13453" s="63"/>
      <c r="Q13453" s="63"/>
      <c r="R13453" s="63"/>
      <c r="S13453" s="63"/>
      <c r="T13453" s="63"/>
      <c r="U13453" s="63"/>
      <c r="V13453" s="63"/>
      <c r="W13453" s="63"/>
      <c r="X13453" s="63"/>
      <c r="Y13453" s="63"/>
      <c r="Z13453" s="62">
        <v>2359.48</v>
      </c>
      <c r="AA13453" s="62">
        <v>17112</v>
      </c>
      <c r="AB13453" s="62">
        <v>17.829999999999998</v>
      </c>
      <c r="AC13453" s="62">
        <v>29.49</v>
      </c>
    </row>
    <row r="13454" spans="1:29" ht="30" x14ac:dyDescent="0.25">
      <c r="A13454" s="61" t="s">
        <v>309</v>
      </c>
      <c r="B13454" s="61" t="s">
        <v>310</v>
      </c>
      <c r="C13454" s="62">
        <v>2011</v>
      </c>
      <c r="D13454" s="61" t="s">
        <v>298</v>
      </c>
      <c r="E13454" s="62">
        <v>18</v>
      </c>
      <c r="F13454" s="62">
        <v>0</v>
      </c>
      <c r="G13454" s="62">
        <v>0</v>
      </c>
      <c r="H13454" s="62">
        <v>0</v>
      </c>
      <c r="I13454" s="62">
        <v>0</v>
      </c>
      <c r="J13454" s="62">
        <v>0</v>
      </c>
      <c r="K13454" s="62">
        <v>0</v>
      </c>
      <c r="L13454" s="62">
        <v>0</v>
      </c>
      <c r="M13454" s="62">
        <v>0</v>
      </c>
      <c r="N13454" s="63"/>
      <c r="O13454" s="63"/>
      <c r="P13454" s="62">
        <v>0</v>
      </c>
      <c r="Q13454" s="62">
        <v>0</v>
      </c>
      <c r="R13454" s="62">
        <v>0</v>
      </c>
      <c r="S13454" s="62">
        <v>0</v>
      </c>
      <c r="T13454" s="62">
        <v>0</v>
      </c>
      <c r="U13454" s="62">
        <v>0</v>
      </c>
      <c r="V13454" s="62">
        <v>0</v>
      </c>
      <c r="W13454" s="62">
        <v>0</v>
      </c>
      <c r="X13454" s="62">
        <v>0</v>
      </c>
      <c r="Y13454" s="62">
        <v>0</v>
      </c>
      <c r="Z13454" s="62">
        <v>0</v>
      </c>
      <c r="AA13454" s="62">
        <v>0</v>
      </c>
      <c r="AB13454" s="62">
        <v>0</v>
      </c>
      <c r="AC13454" s="62">
        <v>0</v>
      </c>
    </row>
    <row r="13455" spans="1:29" ht="30" x14ac:dyDescent="0.25">
      <c r="A13455" s="61" t="s">
        <v>367</v>
      </c>
      <c r="B13455" s="61" t="s">
        <v>368</v>
      </c>
      <c r="C13455" s="62">
        <v>2004</v>
      </c>
      <c r="D13455" s="61" t="s">
        <v>99</v>
      </c>
      <c r="E13455" s="62">
        <v>60</v>
      </c>
      <c r="F13455" s="62">
        <v>196456</v>
      </c>
      <c r="G13455" s="62">
        <v>23072</v>
      </c>
      <c r="H13455" s="62">
        <v>32.04</v>
      </c>
      <c r="I13455" s="62">
        <v>3274.27</v>
      </c>
      <c r="J13455" s="62">
        <v>182704.08</v>
      </c>
      <c r="K13455" s="62">
        <v>52598.45</v>
      </c>
      <c r="L13455" s="62">
        <v>46918</v>
      </c>
      <c r="M13455" s="62">
        <v>65.16</v>
      </c>
      <c r="N13455" s="62">
        <v>876.64</v>
      </c>
      <c r="O13455" s="62">
        <v>634300.47</v>
      </c>
      <c r="P13455" s="63"/>
      <c r="Q13455" s="63"/>
      <c r="R13455" s="63"/>
      <c r="S13455" s="63"/>
      <c r="T13455" s="63"/>
      <c r="U13455" s="63"/>
      <c r="V13455" s="63"/>
      <c r="W13455" s="63"/>
      <c r="X13455" s="63"/>
      <c r="Y13455" s="63"/>
      <c r="Z13455" s="62">
        <v>3709</v>
      </c>
      <c r="AA13455" s="62">
        <v>19834</v>
      </c>
      <c r="AB13455" s="62">
        <v>27.55</v>
      </c>
      <c r="AC13455" s="62">
        <v>61.82</v>
      </c>
    </row>
    <row r="13456" spans="1:29" x14ac:dyDescent="0.25">
      <c r="A13456" s="61" t="s">
        <v>514</v>
      </c>
      <c r="B13456" s="61" t="s">
        <v>515</v>
      </c>
      <c r="C13456" s="62">
        <v>2016</v>
      </c>
      <c r="D13456" s="61" t="s">
        <v>75</v>
      </c>
      <c r="E13456" s="62">
        <v>4</v>
      </c>
      <c r="F13456" s="63"/>
      <c r="G13456" s="63"/>
      <c r="H13456" s="63"/>
      <c r="I13456" s="63"/>
      <c r="J13456" s="63"/>
      <c r="K13456" s="62">
        <v>0</v>
      </c>
      <c r="L13456" s="63"/>
      <c r="M13456" s="63"/>
      <c r="N13456" s="63"/>
      <c r="O13456" s="63"/>
      <c r="P13456" s="63"/>
      <c r="Q13456" s="63"/>
      <c r="R13456" s="63"/>
      <c r="S13456" s="63"/>
      <c r="T13456" s="63"/>
      <c r="U13456" s="63"/>
      <c r="V13456" s="63"/>
      <c r="W13456" s="63"/>
      <c r="X13456" s="63"/>
      <c r="Y13456" s="63"/>
      <c r="Z13456" s="62">
        <v>31.55</v>
      </c>
      <c r="AA13456" s="62">
        <v>4065</v>
      </c>
      <c r="AB13456" s="62">
        <v>84.69</v>
      </c>
      <c r="AC13456" s="62">
        <v>7.89</v>
      </c>
    </row>
    <row r="13457" spans="1:29" ht="45" x14ac:dyDescent="0.25">
      <c r="A13457" s="61" t="s">
        <v>460</v>
      </c>
      <c r="B13457" s="61" t="s">
        <v>461</v>
      </c>
      <c r="C13457" s="62">
        <v>2011</v>
      </c>
      <c r="D13457" s="61" t="s">
        <v>78</v>
      </c>
      <c r="E13457" s="62">
        <v>48</v>
      </c>
      <c r="F13457" s="62">
        <v>466554</v>
      </c>
      <c r="G13457" s="62">
        <v>66732</v>
      </c>
      <c r="H13457" s="62">
        <v>115.85</v>
      </c>
      <c r="I13457" s="62">
        <v>9719.8799999999992</v>
      </c>
      <c r="J13457" s="62">
        <v>433895.22</v>
      </c>
      <c r="K13457" s="62">
        <v>0</v>
      </c>
      <c r="L13457" s="63"/>
      <c r="M13457" s="63"/>
      <c r="N13457" s="63"/>
      <c r="O13457" s="63"/>
      <c r="P13457" s="63"/>
      <c r="Q13457" s="63"/>
      <c r="R13457" s="63"/>
      <c r="S13457" s="63"/>
      <c r="T13457" s="63"/>
      <c r="U13457" s="63"/>
      <c r="V13457" s="63"/>
      <c r="W13457" s="63"/>
      <c r="X13457" s="63"/>
      <c r="Y13457" s="63"/>
      <c r="Z13457" s="62">
        <v>36650</v>
      </c>
      <c r="AA13457" s="62">
        <v>4828</v>
      </c>
      <c r="AB13457" s="62">
        <v>8.3800000000000008</v>
      </c>
      <c r="AC13457" s="62">
        <v>763.54</v>
      </c>
    </row>
    <row r="13458" spans="1:29" x14ac:dyDescent="0.25">
      <c r="A13458" s="61" t="s">
        <v>273</v>
      </c>
      <c r="B13458" s="61" t="s">
        <v>274</v>
      </c>
      <c r="C13458" s="62">
        <v>2005</v>
      </c>
      <c r="D13458" s="61" t="s">
        <v>75</v>
      </c>
      <c r="E13458" s="62">
        <v>13</v>
      </c>
      <c r="F13458" s="62">
        <v>9838</v>
      </c>
      <c r="G13458" s="62">
        <v>1400</v>
      </c>
      <c r="H13458" s="62">
        <v>8.9700000000000006</v>
      </c>
      <c r="I13458" s="62">
        <v>756.77</v>
      </c>
      <c r="J13458" s="62">
        <v>9149.34</v>
      </c>
      <c r="K13458" s="62">
        <v>480.12</v>
      </c>
      <c r="L13458" s="62">
        <v>3617</v>
      </c>
      <c r="M13458" s="62">
        <v>23.19</v>
      </c>
      <c r="N13458" s="62">
        <v>36.93</v>
      </c>
      <c r="O13458" s="62">
        <v>5789.87</v>
      </c>
      <c r="P13458" s="63"/>
      <c r="Q13458" s="63"/>
      <c r="R13458" s="63"/>
      <c r="S13458" s="63"/>
      <c r="T13458" s="63"/>
      <c r="U13458" s="62">
        <v>300</v>
      </c>
      <c r="V13458" s="62">
        <v>599</v>
      </c>
      <c r="W13458" s="62">
        <v>3.84</v>
      </c>
      <c r="X13458" s="62">
        <v>23</v>
      </c>
      <c r="Y13458" s="62">
        <v>6715.2</v>
      </c>
      <c r="Z13458" s="62">
        <v>406.13</v>
      </c>
      <c r="AA13458" s="62">
        <v>1743</v>
      </c>
      <c r="AB13458" s="62">
        <v>11.17</v>
      </c>
      <c r="AC13458" s="62">
        <v>31.24</v>
      </c>
    </row>
    <row r="13459" spans="1:29" ht="30" x14ac:dyDescent="0.25">
      <c r="A13459" s="61" t="s">
        <v>227</v>
      </c>
      <c r="B13459" s="61" t="s">
        <v>228</v>
      </c>
      <c r="C13459" s="62">
        <v>2012</v>
      </c>
      <c r="D13459" s="61" t="s">
        <v>99</v>
      </c>
      <c r="E13459" s="62">
        <v>56</v>
      </c>
      <c r="F13459" s="62">
        <v>452468</v>
      </c>
      <c r="G13459" s="62">
        <v>54215</v>
      </c>
      <c r="H13459" s="62">
        <v>80.680000000000007</v>
      </c>
      <c r="I13459" s="62">
        <v>8079.79</v>
      </c>
      <c r="J13459" s="62">
        <v>420795.24</v>
      </c>
      <c r="K13459" s="62">
        <v>0</v>
      </c>
      <c r="L13459" s="63"/>
      <c r="M13459" s="63"/>
      <c r="N13459" s="63"/>
      <c r="O13459" s="63"/>
      <c r="P13459" s="63"/>
      <c r="Q13459" s="63"/>
      <c r="R13459" s="63"/>
      <c r="S13459" s="63"/>
      <c r="T13459" s="63"/>
      <c r="U13459" s="63"/>
      <c r="V13459" s="63"/>
      <c r="W13459" s="63"/>
      <c r="X13459" s="63"/>
      <c r="Y13459" s="63"/>
      <c r="Z13459" s="62">
        <v>34983</v>
      </c>
      <c r="AA13459" s="62">
        <v>13552</v>
      </c>
      <c r="AB13459" s="62">
        <v>20.170000000000002</v>
      </c>
      <c r="AC13459" s="62">
        <v>624.70000000000005</v>
      </c>
    </row>
    <row r="13460" spans="1:29" x14ac:dyDescent="0.25">
      <c r="A13460" s="61" t="s">
        <v>399</v>
      </c>
      <c r="B13460" s="61" t="s">
        <v>400</v>
      </c>
      <c r="C13460" s="62">
        <v>2013</v>
      </c>
      <c r="D13460" s="61" t="s">
        <v>99</v>
      </c>
      <c r="E13460" s="62">
        <v>33</v>
      </c>
      <c r="F13460" s="62">
        <v>83537</v>
      </c>
      <c r="G13460" s="62">
        <v>26742</v>
      </c>
      <c r="H13460" s="62">
        <v>67.53</v>
      </c>
      <c r="I13460" s="62">
        <v>2531.42</v>
      </c>
      <c r="J13460" s="62">
        <v>77689.41</v>
      </c>
      <c r="K13460" s="62">
        <v>12140</v>
      </c>
      <c r="L13460" s="62">
        <v>431415</v>
      </c>
      <c r="M13460" s="62">
        <v>1089.43</v>
      </c>
      <c r="N13460" s="63"/>
      <c r="O13460" s="63"/>
      <c r="P13460" s="63"/>
      <c r="Q13460" s="63"/>
      <c r="R13460" s="63"/>
      <c r="S13460" s="63"/>
      <c r="T13460" s="63"/>
      <c r="U13460" s="63"/>
      <c r="V13460" s="63"/>
      <c r="W13460" s="63"/>
      <c r="X13460" s="63"/>
      <c r="Y13460" s="63"/>
      <c r="Z13460" s="62">
        <v>2013</v>
      </c>
      <c r="AA13460" s="62">
        <v>98063</v>
      </c>
      <c r="AB13460" s="62">
        <v>247.63</v>
      </c>
      <c r="AC13460" s="62">
        <v>61</v>
      </c>
    </row>
    <row r="13461" spans="1:29" ht="30" x14ac:dyDescent="0.25">
      <c r="A13461" s="61" t="s">
        <v>536</v>
      </c>
      <c r="B13461" s="61" t="s">
        <v>537</v>
      </c>
      <c r="C13461" s="62">
        <v>2018</v>
      </c>
      <c r="D13461" s="61" t="s">
        <v>78</v>
      </c>
      <c r="E13461" s="62">
        <v>14</v>
      </c>
      <c r="F13461" s="62">
        <v>54880</v>
      </c>
      <c r="G13461" s="62">
        <v>10833</v>
      </c>
      <c r="H13461" s="62">
        <v>64.48</v>
      </c>
      <c r="I13461" s="62">
        <v>3920</v>
      </c>
      <c r="J13461" s="62">
        <v>51038.400000000001</v>
      </c>
      <c r="K13461" s="62">
        <v>3151.31</v>
      </c>
      <c r="L13461" s="62">
        <v>4384</v>
      </c>
      <c r="M13461" s="62">
        <v>26.1</v>
      </c>
      <c r="N13461" s="62">
        <v>225.09</v>
      </c>
      <c r="O13461" s="62">
        <v>38002.589999999997</v>
      </c>
      <c r="P13461" s="63"/>
      <c r="Q13461" s="63"/>
      <c r="R13461" s="63"/>
      <c r="S13461" s="63"/>
      <c r="T13461" s="63"/>
      <c r="U13461" s="63"/>
      <c r="V13461" s="63"/>
      <c r="W13461" s="63"/>
      <c r="X13461" s="63"/>
      <c r="Y13461" s="63"/>
      <c r="Z13461" s="62">
        <v>310.35000000000002</v>
      </c>
      <c r="AA13461" s="62">
        <v>3278</v>
      </c>
      <c r="AB13461" s="62">
        <v>19.510000000000002</v>
      </c>
      <c r="AC13461" s="62">
        <v>22.17</v>
      </c>
    </row>
    <row r="13462" spans="1:29" x14ac:dyDescent="0.25">
      <c r="A13462" s="61" t="s">
        <v>210</v>
      </c>
      <c r="B13462" s="61" t="s">
        <v>211</v>
      </c>
      <c r="C13462" s="62">
        <v>2014</v>
      </c>
      <c r="D13462" s="61" t="s">
        <v>78</v>
      </c>
      <c r="E13462" s="62">
        <v>56</v>
      </c>
      <c r="F13462" s="62">
        <v>200680</v>
      </c>
      <c r="G13462" s="62">
        <v>38861</v>
      </c>
      <c r="H13462" s="62">
        <v>57.83</v>
      </c>
      <c r="I13462" s="62">
        <v>3583.57</v>
      </c>
      <c r="J13462" s="62">
        <v>186632.4</v>
      </c>
      <c r="K13462" s="62">
        <v>28347.24</v>
      </c>
      <c r="L13462" s="62">
        <v>42053</v>
      </c>
      <c r="M13462" s="62">
        <v>62.58</v>
      </c>
      <c r="N13462" s="62">
        <v>506.2</v>
      </c>
      <c r="O13462" s="62">
        <v>341847.82</v>
      </c>
      <c r="P13462" s="63"/>
      <c r="Q13462" s="63"/>
      <c r="R13462" s="63"/>
      <c r="S13462" s="63"/>
      <c r="T13462" s="63"/>
      <c r="U13462" s="63"/>
      <c r="V13462" s="63"/>
      <c r="W13462" s="63"/>
      <c r="X13462" s="63"/>
      <c r="Y13462" s="63"/>
      <c r="Z13462" s="62">
        <v>272233</v>
      </c>
      <c r="AA13462" s="62">
        <v>42428</v>
      </c>
      <c r="AB13462" s="62">
        <v>63.14</v>
      </c>
      <c r="AC13462" s="62">
        <v>4861.3</v>
      </c>
    </row>
    <row r="13463" spans="1:29" ht="30" x14ac:dyDescent="0.25">
      <c r="A13463" s="61" t="s">
        <v>224</v>
      </c>
      <c r="B13463" s="61" t="s">
        <v>225</v>
      </c>
      <c r="C13463" s="62">
        <v>2017</v>
      </c>
      <c r="D13463" s="61" t="s">
        <v>175</v>
      </c>
      <c r="E13463" s="62">
        <v>8</v>
      </c>
      <c r="F13463" s="62">
        <v>437</v>
      </c>
      <c r="G13463" s="62">
        <v>89</v>
      </c>
      <c r="H13463" s="62">
        <v>0.93</v>
      </c>
      <c r="I13463" s="62">
        <v>54.63</v>
      </c>
      <c r="J13463" s="62">
        <v>406.41</v>
      </c>
      <c r="K13463" s="62">
        <v>0</v>
      </c>
      <c r="L13463" s="63"/>
      <c r="M13463" s="63"/>
      <c r="N13463" s="63"/>
      <c r="O13463" s="63"/>
      <c r="P13463" s="63"/>
      <c r="Q13463" s="63"/>
      <c r="R13463" s="63"/>
      <c r="S13463" s="63"/>
      <c r="T13463" s="63"/>
      <c r="U13463" s="63"/>
      <c r="V13463" s="63"/>
      <c r="W13463" s="63"/>
      <c r="X13463" s="63"/>
      <c r="Y13463" s="63"/>
      <c r="Z13463" s="62">
        <v>0</v>
      </c>
      <c r="AA13463" s="63"/>
      <c r="AB13463" s="63"/>
      <c r="AC13463" s="62">
        <v>0</v>
      </c>
    </row>
    <row r="13464" spans="1:29" ht="30" x14ac:dyDescent="0.25">
      <c r="A13464" s="61" t="s">
        <v>507</v>
      </c>
      <c r="B13464" s="61" t="s">
        <v>508</v>
      </c>
      <c r="C13464" s="62">
        <v>2016</v>
      </c>
      <c r="D13464" s="61" t="s">
        <v>86</v>
      </c>
      <c r="E13464" s="62">
        <v>256</v>
      </c>
      <c r="F13464" s="62">
        <v>1858384</v>
      </c>
      <c r="G13464" s="62">
        <v>271437</v>
      </c>
      <c r="H13464" s="62">
        <v>88.36</v>
      </c>
      <c r="I13464" s="62">
        <v>7259.31</v>
      </c>
      <c r="J13464" s="62">
        <v>1728297.12</v>
      </c>
      <c r="K13464" s="62">
        <v>200422.89</v>
      </c>
      <c r="L13464" s="62">
        <v>262975</v>
      </c>
      <c r="M13464" s="62">
        <v>85.6</v>
      </c>
      <c r="N13464" s="62">
        <v>782.9</v>
      </c>
      <c r="O13464" s="62">
        <v>2416959.7599999998</v>
      </c>
      <c r="P13464" s="63"/>
      <c r="Q13464" s="63"/>
      <c r="R13464" s="63"/>
      <c r="S13464" s="63"/>
      <c r="T13464" s="63"/>
      <c r="U13464" s="63"/>
      <c r="V13464" s="63"/>
      <c r="W13464" s="63"/>
      <c r="X13464" s="63"/>
      <c r="Y13464" s="63"/>
      <c r="Z13464" s="62">
        <v>39.270000000000003</v>
      </c>
      <c r="AA13464" s="62">
        <v>189469</v>
      </c>
      <c r="AB13464" s="62">
        <v>61.68</v>
      </c>
      <c r="AC13464" s="62">
        <v>0.15</v>
      </c>
    </row>
    <row r="13465" spans="1:29" ht="45" x14ac:dyDescent="0.25">
      <c r="A13465" s="61" t="s">
        <v>326</v>
      </c>
      <c r="B13465" s="61" t="s">
        <v>327</v>
      </c>
      <c r="C13465" s="62">
        <v>2004</v>
      </c>
      <c r="D13465" s="61" t="s">
        <v>89</v>
      </c>
      <c r="E13465" s="62">
        <v>50</v>
      </c>
      <c r="F13465" s="62">
        <v>319398</v>
      </c>
      <c r="G13465" s="62">
        <v>24525</v>
      </c>
      <c r="H13465" s="62">
        <v>40.880000000000003</v>
      </c>
      <c r="I13465" s="62">
        <v>6387.96</v>
      </c>
      <c r="J13465" s="62">
        <v>297040.14</v>
      </c>
      <c r="K13465" s="62">
        <v>0</v>
      </c>
      <c r="L13465" s="63"/>
      <c r="M13465" s="63"/>
      <c r="N13465" s="63"/>
      <c r="O13465" s="63"/>
      <c r="P13465" s="63"/>
      <c r="Q13465" s="63"/>
      <c r="R13465" s="63"/>
      <c r="S13465" s="63"/>
      <c r="T13465" s="63"/>
      <c r="U13465" s="62">
        <v>16023</v>
      </c>
      <c r="V13465" s="62">
        <v>20848</v>
      </c>
      <c r="W13465" s="62">
        <v>34.75</v>
      </c>
      <c r="X13465" s="62">
        <v>320</v>
      </c>
      <c r="Y13465" s="62">
        <v>358658.83</v>
      </c>
      <c r="Z13465" s="62">
        <v>173400</v>
      </c>
      <c r="AA13465" s="62">
        <v>8554</v>
      </c>
      <c r="AB13465" s="62">
        <v>14.26</v>
      </c>
      <c r="AC13465" s="62">
        <v>3468</v>
      </c>
    </row>
    <row r="13466" spans="1:29" x14ac:dyDescent="0.25">
      <c r="A13466" s="61" t="s">
        <v>397</v>
      </c>
      <c r="B13466" s="61" t="s">
        <v>398</v>
      </c>
      <c r="C13466" s="62">
        <v>2010</v>
      </c>
      <c r="D13466" s="61" t="s">
        <v>75</v>
      </c>
      <c r="E13466" s="62">
        <v>5</v>
      </c>
      <c r="F13466" s="62">
        <v>6300</v>
      </c>
      <c r="G13466" s="62">
        <v>1280</v>
      </c>
      <c r="H13466" s="62">
        <v>21.33</v>
      </c>
      <c r="I13466" s="62">
        <v>1260</v>
      </c>
      <c r="J13466" s="62">
        <v>5859</v>
      </c>
      <c r="K13466" s="62">
        <v>0</v>
      </c>
      <c r="L13466" s="63"/>
      <c r="M13466" s="63"/>
      <c r="N13466" s="63"/>
      <c r="O13466" s="63"/>
      <c r="P13466" s="63"/>
      <c r="Q13466" s="63"/>
      <c r="R13466" s="63"/>
      <c r="S13466" s="63"/>
      <c r="T13466" s="63"/>
      <c r="U13466" s="62">
        <v>3289</v>
      </c>
      <c r="V13466" s="62">
        <v>8002</v>
      </c>
      <c r="W13466" s="62">
        <v>133.37</v>
      </c>
      <c r="X13466" s="62">
        <v>657</v>
      </c>
      <c r="Y13466" s="62">
        <v>73620.98</v>
      </c>
      <c r="Z13466" s="62">
        <v>29800</v>
      </c>
      <c r="AA13466" s="62">
        <v>2354</v>
      </c>
      <c r="AB13466" s="62">
        <v>39.229999999999997</v>
      </c>
      <c r="AC13466" s="62">
        <v>5960</v>
      </c>
    </row>
    <row r="13467" spans="1:29" ht="30" x14ac:dyDescent="0.25">
      <c r="A13467" s="61" t="s">
        <v>165</v>
      </c>
      <c r="B13467" s="61" t="s">
        <v>166</v>
      </c>
      <c r="C13467" s="62">
        <v>2014</v>
      </c>
      <c r="D13467" s="61" t="s">
        <v>72</v>
      </c>
      <c r="E13467" s="62">
        <v>30</v>
      </c>
      <c r="F13467" s="62">
        <v>87871</v>
      </c>
      <c r="G13467" s="62">
        <v>15423</v>
      </c>
      <c r="H13467" s="62">
        <v>42.84</v>
      </c>
      <c r="I13467" s="62">
        <v>2929.03</v>
      </c>
      <c r="J13467" s="62">
        <v>81720.03</v>
      </c>
      <c r="K13467" s="62">
        <v>7355.97</v>
      </c>
      <c r="L13467" s="62">
        <v>9966</v>
      </c>
      <c r="M13467" s="62">
        <v>27.68</v>
      </c>
      <c r="N13467" s="62">
        <v>245.2</v>
      </c>
      <c r="O13467" s="62">
        <v>88707.79</v>
      </c>
      <c r="P13467" s="63"/>
      <c r="Q13467" s="63"/>
      <c r="R13467" s="63"/>
      <c r="S13467" s="63"/>
      <c r="T13467" s="63"/>
      <c r="U13467" s="63"/>
      <c r="V13467" s="63"/>
      <c r="W13467" s="63"/>
      <c r="X13467" s="63"/>
      <c r="Y13467" s="63"/>
      <c r="Z13467" s="62">
        <v>1.36</v>
      </c>
      <c r="AA13467" s="62">
        <v>9939</v>
      </c>
      <c r="AB13467" s="62">
        <v>27.61</v>
      </c>
      <c r="AC13467" s="62">
        <v>0.05</v>
      </c>
    </row>
    <row r="13468" spans="1:29" x14ac:dyDescent="0.25">
      <c r="A13468" s="61" t="s">
        <v>374</v>
      </c>
      <c r="B13468" s="61" t="s">
        <v>375</v>
      </c>
      <c r="C13468" s="62">
        <v>2015</v>
      </c>
      <c r="D13468" s="61" t="s">
        <v>99</v>
      </c>
      <c r="E13468" s="62">
        <v>54</v>
      </c>
      <c r="F13468" s="62">
        <v>200640</v>
      </c>
      <c r="G13468" s="62">
        <v>32910</v>
      </c>
      <c r="H13468" s="62">
        <v>50.79</v>
      </c>
      <c r="I13468" s="62">
        <v>3715.56</v>
      </c>
      <c r="J13468" s="62">
        <v>186595.20000000001</v>
      </c>
      <c r="K13468" s="62">
        <v>19564.5</v>
      </c>
      <c r="L13468" s="62">
        <v>28154</v>
      </c>
      <c r="M13468" s="62">
        <v>43.45</v>
      </c>
      <c r="N13468" s="62">
        <v>362.31</v>
      </c>
      <c r="O13468" s="62">
        <v>235934.18</v>
      </c>
      <c r="P13468" s="63"/>
      <c r="Q13468" s="63"/>
      <c r="R13468" s="63"/>
      <c r="S13468" s="63"/>
      <c r="T13468" s="63"/>
      <c r="U13468" s="63"/>
      <c r="V13468" s="63"/>
      <c r="W13468" s="63"/>
      <c r="X13468" s="63"/>
      <c r="Y13468" s="63"/>
      <c r="Z13468" s="62">
        <v>1726</v>
      </c>
      <c r="AA13468" s="62">
        <v>20112</v>
      </c>
      <c r="AB13468" s="62">
        <v>31.04</v>
      </c>
      <c r="AC13468" s="62">
        <v>31.96</v>
      </c>
    </row>
    <row r="13469" spans="1:29" x14ac:dyDescent="0.25">
      <c r="A13469" s="61" t="s">
        <v>163</v>
      </c>
      <c r="B13469" s="61" t="s">
        <v>164</v>
      </c>
      <c r="C13469" s="62">
        <v>2005</v>
      </c>
      <c r="D13469" s="61" t="s">
        <v>99</v>
      </c>
      <c r="E13469" s="62">
        <v>40</v>
      </c>
      <c r="F13469" s="62">
        <v>368040</v>
      </c>
      <c r="G13469" s="62">
        <v>41221</v>
      </c>
      <c r="H13469" s="62">
        <v>85.88</v>
      </c>
      <c r="I13469" s="62">
        <v>9201</v>
      </c>
      <c r="J13469" s="62">
        <v>342277.2</v>
      </c>
      <c r="K13469" s="62">
        <v>0</v>
      </c>
      <c r="L13469" s="63"/>
      <c r="M13469" s="63"/>
      <c r="N13469" s="63"/>
      <c r="O13469" s="63"/>
      <c r="P13469" s="63"/>
      <c r="Q13469" s="63"/>
      <c r="R13469" s="63"/>
      <c r="S13469" s="63"/>
      <c r="T13469" s="63"/>
      <c r="U13469" s="63"/>
      <c r="V13469" s="63"/>
      <c r="W13469" s="63"/>
      <c r="X13469" s="63"/>
      <c r="Y13469" s="63"/>
      <c r="Z13469" s="62">
        <v>154600</v>
      </c>
      <c r="AA13469" s="62">
        <v>9103</v>
      </c>
      <c r="AB13469" s="62">
        <v>18.96</v>
      </c>
      <c r="AC13469" s="62">
        <v>3865</v>
      </c>
    </row>
    <row r="13470" spans="1:29" x14ac:dyDescent="0.25">
      <c r="A13470" s="61" t="s">
        <v>338</v>
      </c>
      <c r="B13470" s="61" t="s">
        <v>339</v>
      </c>
      <c r="C13470" s="62">
        <v>2007</v>
      </c>
      <c r="D13470" s="61" t="s">
        <v>86</v>
      </c>
      <c r="E13470" s="62">
        <v>286</v>
      </c>
      <c r="F13470" s="62">
        <v>3415658</v>
      </c>
      <c r="G13470" s="62">
        <v>407605</v>
      </c>
      <c r="H13470" s="62">
        <v>118.77</v>
      </c>
      <c r="I13470" s="62">
        <v>11942.86</v>
      </c>
      <c r="J13470" s="62">
        <v>3176561.94</v>
      </c>
      <c r="K13470" s="62">
        <v>0</v>
      </c>
      <c r="L13470" s="63"/>
      <c r="M13470" s="63"/>
      <c r="N13470" s="63"/>
      <c r="O13470" s="63"/>
      <c r="P13470" s="63"/>
      <c r="Q13470" s="63"/>
      <c r="R13470" s="63"/>
      <c r="S13470" s="63"/>
      <c r="T13470" s="63"/>
      <c r="U13470" s="62">
        <v>6988</v>
      </c>
      <c r="V13470" s="62">
        <v>17615</v>
      </c>
      <c r="W13470" s="62">
        <v>5.13</v>
      </c>
      <c r="X13470" s="62">
        <v>24</v>
      </c>
      <c r="Y13470" s="62">
        <v>156419.39000000001</v>
      </c>
      <c r="Z13470" s="62">
        <v>23656.63</v>
      </c>
      <c r="AA13470" s="62">
        <v>228861</v>
      </c>
      <c r="AB13470" s="62">
        <v>66.680000000000007</v>
      </c>
      <c r="AC13470" s="62">
        <v>82.72</v>
      </c>
    </row>
    <row r="13471" spans="1:29" ht="30" x14ac:dyDescent="0.25">
      <c r="A13471" s="61" t="s">
        <v>378</v>
      </c>
      <c r="B13471" s="61" t="s">
        <v>379</v>
      </c>
      <c r="C13471" s="62">
        <v>2009</v>
      </c>
      <c r="D13471" s="61" t="s">
        <v>78</v>
      </c>
      <c r="E13471" s="62">
        <v>115</v>
      </c>
      <c r="F13471" s="62">
        <v>1279200</v>
      </c>
      <c r="G13471" s="62">
        <v>178601</v>
      </c>
      <c r="H13471" s="62">
        <v>129.41999999999999</v>
      </c>
      <c r="I13471" s="62">
        <v>11123.48</v>
      </c>
      <c r="J13471" s="62">
        <v>1189656</v>
      </c>
      <c r="K13471" s="62">
        <v>43.65</v>
      </c>
      <c r="L13471" s="62">
        <v>679</v>
      </c>
      <c r="M13471" s="62">
        <v>0.49</v>
      </c>
      <c r="N13471" s="62">
        <v>0.38</v>
      </c>
      <c r="O13471" s="62">
        <v>526.35</v>
      </c>
      <c r="P13471" s="63"/>
      <c r="Q13471" s="63"/>
      <c r="R13471" s="63"/>
      <c r="S13471" s="63"/>
      <c r="T13471" s="63"/>
      <c r="U13471" s="63"/>
      <c r="V13471" s="63"/>
      <c r="W13471" s="63"/>
      <c r="X13471" s="63"/>
      <c r="Y13471" s="63"/>
      <c r="Z13471" s="62">
        <v>471035</v>
      </c>
      <c r="AA13471" s="62">
        <v>57692</v>
      </c>
      <c r="AB13471" s="62">
        <v>41.81</v>
      </c>
      <c r="AC13471" s="62">
        <v>4095.96</v>
      </c>
    </row>
    <row r="13472" spans="1:29" x14ac:dyDescent="0.25">
      <c r="A13472" s="61" t="s">
        <v>490</v>
      </c>
      <c r="B13472" s="61" t="s">
        <v>491</v>
      </c>
      <c r="C13472" s="62">
        <v>2005</v>
      </c>
      <c r="D13472" s="61" t="s">
        <v>75</v>
      </c>
      <c r="E13472" s="62">
        <v>2</v>
      </c>
      <c r="F13472" s="62">
        <v>950</v>
      </c>
      <c r="G13472" s="62">
        <v>144</v>
      </c>
      <c r="H13472" s="62">
        <v>6</v>
      </c>
      <c r="I13472" s="62">
        <v>475</v>
      </c>
      <c r="J13472" s="62">
        <v>883.5</v>
      </c>
      <c r="K13472" s="62">
        <v>0</v>
      </c>
      <c r="L13472" s="63"/>
      <c r="M13472" s="63"/>
      <c r="N13472" s="63"/>
      <c r="O13472" s="63"/>
      <c r="P13472" s="63"/>
      <c r="Q13472" s="63"/>
      <c r="R13472" s="63"/>
      <c r="S13472" s="63"/>
      <c r="T13472" s="63"/>
      <c r="U13472" s="63"/>
      <c r="V13472" s="63"/>
      <c r="W13472" s="63"/>
      <c r="X13472" s="63"/>
      <c r="Y13472" s="63"/>
      <c r="Z13472" s="62">
        <v>16211</v>
      </c>
      <c r="AA13472" s="62">
        <v>600</v>
      </c>
      <c r="AB13472" s="62">
        <v>25</v>
      </c>
      <c r="AC13472" s="62">
        <v>8105.5</v>
      </c>
    </row>
    <row r="13473" spans="1:29" x14ac:dyDescent="0.25">
      <c r="A13473" s="61" t="s">
        <v>81</v>
      </c>
      <c r="B13473" s="61" t="s">
        <v>82</v>
      </c>
      <c r="C13473" s="62">
        <v>2015</v>
      </c>
      <c r="D13473" s="61" t="s">
        <v>298</v>
      </c>
      <c r="E13473" s="62">
        <v>4</v>
      </c>
      <c r="F13473" s="62">
        <v>641</v>
      </c>
      <c r="G13473" s="62">
        <v>185</v>
      </c>
      <c r="H13473" s="62">
        <v>3.85</v>
      </c>
      <c r="I13473" s="62">
        <v>160.25</v>
      </c>
      <c r="J13473" s="62">
        <v>596.13</v>
      </c>
      <c r="K13473" s="62">
        <v>13.58</v>
      </c>
      <c r="L13473" s="62">
        <v>19</v>
      </c>
      <c r="M13473" s="62">
        <v>0.4</v>
      </c>
      <c r="N13473" s="63"/>
      <c r="O13473" s="63"/>
      <c r="P13473" s="63"/>
      <c r="Q13473" s="63"/>
      <c r="R13473" s="63"/>
      <c r="S13473" s="63"/>
      <c r="T13473" s="63"/>
      <c r="U13473" s="63"/>
      <c r="V13473" s="63"/>
      <c r="W13473" s="63"/>
      <c r="X13473" s="63"/>
      <c r="Y13473" s="63"/>
      <c r="Z13473" s="62">
        <v>501</v>
      </c>
      <c r="AA13473" s="62">
        <v>2127</v>
      </c>
      <c r="AB13473" s="62">
        <v>44.31</v>
      </c>
      <c r="AC13473" s="62">
        <v>125.25</v>
      </c>
    </row>
    <row r="13474" spans="1:29" ht="30" x14ac:dyDescent="0.25">
      <c r="A13474" s="61" t="s">
        <v>138</v>
      </c>
      <c r="B13474" s="61" t="s">
        <v>139</v>
      </c>
      <c r="C13474" s="62">
        <v>2010</v>
      </c>
      <c r="D13474" s="61" t="s">
        <v>72</v>
      </c>
      <c r="E13474" s="62">
        <v>55</v>
      </c>
      <c r="F13474" s="62">
        <v>204240</v>
      </c>
      <c r="G13474" s="62">
        <v>36334</v>
      </c>
      <c r="H13474" s="62">
        <v>55.05</v>
      </c>
      <c r="I13474" s="62">
        <v>3713.45</v>
      </c>
      <c r="J13474" s="62">
        <v>189943.2</v>
      </c>
      <c r="K13474" s="62">
        <v>8935.01</v>
      </c>
      <c r="L13474" s="62">
        <v>18208</v>
      </c>
      <c r="M13474" s="62">
        <v>27.59</v>
      </c>
      <c r="N13474" s="63"/>
      <c r="O13474" s="63"/>
      <c r="P13474" s="63"/>
      <c r="Q13474" s="63"/>
      <c r="R13474" s="63"/>
      <c r="S13474" s="63"/>
      <c r="T13474" s="63"/>
      <c r="U13474" s="63"/>
      <c r="V13474" s="63"/>
      <c r="W13474" s="63"/>
      <c r="X13474" s="63"/>
      <c r="Y13474" s="63"/>
      <c r="Z13474" s="62">
        <v>173970</v>
      </c>
      <c r="AA13474" s="62">
        <v>15640</v>
      </c>
      <c r="AB13474" s="62">
        <v>23.7</v>
      </c>
      <c r="AC13474" s="62">
        <v>3163.09</v>
      </c>
    </row>
    <row r="13475" spans="1:29" ht="30" x14ac:dyDescent="0.25">
      <c r="A13475" s="61" t="s">
        <v>111</v>
      </c>
      <c r="B13475" s="61" t="s">
        <v>112</v>
      </c>
      <c r="C13475" s="62">
        <v>2005</v>
      </c>
      <c r="D13475" s="61" t="s">
        <v>99</v>
      </c>
      <c r="E13475" s="62">
        <v>80</v>
      </c>
      <c r="F13475" s="62">
        <v>228660</v>
      </c>
      <c r="G13475" s="62">
        <v>31502</v>
      </c>
      <c r="H13475" s="62">
        <v>32.81</v>
      </c>
      <c r="I13475" s="62">
        <v>2858.25</v>
      </c>
      <c r="J13475" s="62">
        <v>212653.8</v>
      </c>
      <c r="K13475" s="62">
        <v>37311.35</v>
      </c>
      <c r="L13475" s="62">
        <v>45272</v>
      </c>
      <c r="M13475" s="62">
        <v>47.16</v>
      </c>
      <c r="N13475" s="62">
        <v>466.39</v>
      </c>
      <c r="O13475" s="62">
        <v>449948.74</v>
      </c>
      <c r="P13475" s="63"/>
      <c r="Q13475" s="63"/>
      <c r="R13475" s="63"/>
      <c r="S13475" s="63"/>
      <c r="T13475" s="63"/>
      <c r="U13475" s="63"/>
      <c r="V13475" s="63"/>
      <c r="W13475" s="63"/>
      <c r="X13475" s="63"/>
      <c r="Y13475" s="63"/>
      <c r="Z13475" s="62">
        <v>59.77</v>
      </c>
      <c r="AA13475" s="62">
        <v>22290</v>
      </c>
      <c r="AB13475" s="62">
        <v>23.22</v>
      </c>
      <c r="AC13475" s="62">
        <v>0.75</v>
      </c>
    </row>
    <row r="13476" spans="1:29" ht="30" x14ac:dyDescent="0.25">
      <c r="A13476" s="61" t="s">
        <v>311</v>
      </c>
      <c r="B13476" s="61" t="s">
        <v>312</v>
      </c>
      <c r="C13476" s="62">
        <v>2007</v>
      </c>
      <c r="D13476" s="61" t="s">
        <v>78</v>
      </c>
      <c r="E13476" s="62">
        <v>48</v>
      </c>
      <c r="F13476" s="62">
        <v>162113</v>
      </c>
      <c r="G13476" s="62">
        <v>24786</v>
      </c>
      <c r="H13476" s="62">
        <v>43.03</v>
      </c>
      <c r="I13476" s="62">
        <v>3377.35</v>
      </c>
      <c r="J13476" s="62">
        <v>150765.09</v>
      </c>
      <c r="K13476" s="62">
        <v>34375.360000000001</v>
      </c>
      <c r="L13476" s="62">
        <v>58770</v>
      </c>
      <c r="M13476" s="62">
        <v>102.03</v>
      </c>
      <c r="N13476" s="62">
        <v>716.15</v>
      </c>
      <c r="O13476" s="62">
        <v>414542.82</v>
      </c>
      <c r="P13476" s="63"/>
      <c r="Q13476" s="63"/>
      <c r="R13476" s="63"/>
      <c r="S13476" s="63"/>
      <c r="T13476" s="63"/>
      <c r="U13476" s="63"/>
      <c r="V13476" s="63"/>
      <c r="W13476" s="63"/>
      <c r="X13476" s="63"/>
      <c r="Y13476" s="63"/>
      <c r="Z13476" s="62">
        <v>206.47</v>
      </c>
      <c r="AA13476" s="62">
        <v>9485</v>
      </c>
      <c r="AB13476" s="62">
        <v>16.47</v>
      </c>
      <c r="AC13476" s="62">
        <v>4.3</v>
      </c>
    </row>
    <row r="13477" spans="1:29" ht="30" x14ac:dyDescent="0.25">
      <c r="A13477" s="61" t="s">
        <v>245</v>
      </c>
      <c r="B13477" s="61" t="s">
        <v>246</v>
      </c>
      <c r="C13477" s="62">
        <v>2018</v>
      </c>
      <c r="D13477" s="61" t="s">
        <v>89</v>
      </c>
      <c r="E13477" s="62">
        <v>58</v>
      </c>
      <c r="F13477" s="62">
        <v>347536</v>
      </c>
      <c r="G13477" s="62">
        <v>49073</v>
      </c>
      <c r="H13477" s="62">
        <v>70.510000000000005</v>
      </c>
      <c r="I13477" s="62">
        <v>5992</v>
      </c>
      <c r="J13477" s="62">
        <v>323208.48</v>
      </c>
      <c r="K13477" s="62">
        <v>0</v>
      </c>
      <c r="L13477" s="63"/>
      <c r="M13477" s="63"/>
      <c r="N13477" s="63"/>
      <c r="O13477" s="63"/>
      <c r="P13477" s="63"/>
      <c r="Q13477" s="63"/>
      <c r="R13477" s="63"/>
      <c r="S13477" s="63"/>
      <c r="T13477" s="63"/>
      <c r="U13477" s="63"/>
      <c r="V13477" s="63"/>
      <c r="W13477" s="63"/>
      <c r="X13477" s="63"/>
      <c r="Y13477" s="63"/>
      <c r="Z13477" s="62">
        <v>140400</v>
      </c>
      <c r="AA13477" s="62">
        <v>22341</v>
      </c>
      <c r="AB13477" s="62">
        <v>32.1</v>
      </c>
      <c r="AC13477" s="62">
        <v>2420.69</v>
      </c>
    </row>
    <row r="13478" spans="1:29" ht="30" x14ac:dyDescent="0.25">
      <c r="A13478" s="61" t="s">
        <v>498</v>
      </c>
      <c r="B13478" s="61" t="s">
        <v>499</v>
      </c>
      <c r="C13478" s="62">
        <v>2012</v>
      </c>
      <c r="D13478" s="61" t="s">
        <v>150</v>
      </c>
      <c r="E13478" s="62">
        <v>6</v>
      </c>
      <c r="F13478" s="63"/>
      <c r="G13478" s="63"/>
      <c r="H13478" s="63"/>
      <c r="I13478" s="63"/>
      <c r="J13478" s="63"/>
      <c r="K13478" s="62">
        <v>0</v>
      </c>
      <c r="L13478" s="63"/>
      <c r="M13478" s="63"/>
      <c r="N13478" s="63"/>
      <c r="O13478" s="63"/>
      <c r="P13478" s="63"/>
      <c r="Q13478" s="63"/>
      <c r="R13478" s="63"/>
      <c r="S13478" s="63"/>
      <c r="T13478" s="63"/>
      <c r="U13478" s="63"/>
      <c r="V13478" s="63"/>
      <c r="W13478" s="63"/>
      <c r="X13478" s="63"/>
      <c r="Y13478" s="63"/>
      <c r="Z13478" s="62">
        <v>185.82</v>
      </c>
      <c r="AA13478" s="62">
        <v>1336</v>
      </c>
      <c r="AB13478" s="62">
        <v>18.559999999999999</v>
      </c>
      <c r="AC13478" s="62">
        <v>30.97</v>
      </c>
    </row>
    <row r="13479" spans="1:29" x14ac:dyDescent="0.25">
      <c r="A13479" s="61" t="s">
        <v>210</v>
      </c>
      <c r="B13479" s="61" t="s">
        <v>211</v>
      </c>
      <c r="C13479" s="62">
        <v>2015</v>
      </c>
      <c r="D13479" s="61" t="s">
        <v>99</v>
      </c>
      <c r="E13479" s="62">
        <v>209</v>
      </c>
      <c r="F13479" s="62">
        <v>908137</v>
      </c>
      <c r="G13479" s="62">
        <v>151416</v>
      </c>
      <c r="H13479" s="62">
        <v>60.37</v>
      </c>
      <c r="I13479" s="62">
        <v>4345.1499999999996</v>
      </c>
      <c r="J13479" s="62">
        <v>844567.41</v>
      </c>
      <c r="K13479" s="62">
        <v>0</v>
      </c>
      <c r="L13479" s="63"/>
      <c r="M13479" s="63"/>
      <c r="N13479" s="63"/>
      <c r="O13479" s="63"/>
      <c r="P13479" s="63"/>
      <c r="Q13479" s="63"/>
      <c r="R13479" s="63"/>
      <c r="S13479" s="63"/>
      <c r="T13479" s="63"/>
      <c r="U13479" s="63"/>
      <c r="V13479" s="63"/>
      <c r="W13479" s="63"/>
      <c r="X13479" s="63"/>
      <c r="Y13479" s="63"/>
      <c r="Z13479" s="62">
        <v>1225066</v>
      </c>
      <c r="AA13479" s="62">
        <v>217856</v>
      </c>
      <c r="AB13479" s="62">
        <v>86.86</v>
      </c>
      <c r="AC13479" s="62">
        <v>5861.56</v>
      </c>
    </row>
    <row r="13480" spans="1:29" x14ac:dyDescent="0.25">
      <c r="A13480" s="61" t="s">
        <v>273</v>
      </c>
      <c r="B13480" s="61" t="s">
        <v>274</v>
      </c>
      <c r="C13480" s="62">
        <v>2013</v>
      </c>
      <c r="D13480" s="61" t="s">
        <v>99</v>
      </c>
      <c r="E13480" s="62">
        <v>60</v>
      </c>
      <c r="F13480" s="62">
        <v>381792</v>
      </c>
      <c r="G13480" s="62">
        <v>64490</v>
      </c>
      <c r="H13480" s="62">
        <v>89.57</v>
      </c>
      <c r="I13480" s="62">
        <v>6363.2</v>
      </c>
      <c r="J13480" s="62">
        <v>355066.56</v>
      </c>
      <c r="K13480" s="62">
        <v>0</v>
      </c>
      <c r="L13480" s="63"/>
      <c r="M13480" s="63"/>
      <c r="N13480" s="63"/>
      <c r="O13480" s="63"/>
      <c r="P13480" s="63"/>
      <c r="Q13480" s="63"/>
      <c r="R13480" s="63"/>
      <c r="S13480" s="63"/>
      <c r="T13480" s="63"/>
      <c r="U13480" s="63"/>
      <c r="V13480" s="63"/>
      <c r="W13480" s="63"/>
      <c r="X13480" s="63"/>
      <c r="Y13480" s="63"/>
      <c r="Z13480" s="62">
        <v>2047.99</v>
      </c>
      <c r="AA13480" s="62">
        <v>7513</v>
      </c>
      <c r="AB13480" s="62">
        <v>10.43</v>
      </c>
      <c r="AC13480" s="62">
        <v>34.130000000000003</v>
      </c>
    </row>
    <row r="13481" spans="1:29" x14ac:dyDescent="0.25">
      <c r="A13481" s="61" t="s">
        <v>397</v>
      </c>
      <c r="B13481" s="61" t="s">
        <v>398</v>
      </c>
      <c r="C13481" s="62">
        <v>2011</v>
      </c>
      <c r="D13481" s="61" t="s">
        <v>78</v>
      </c>
      <c r="E13481" s="62">
        <v>27</v>
      </c>
      <c r="F13481" s="62">
        <v>94611</v>
      </c>
      <c r="G13481" s="62">
        <v>16723</v>
      </c>
      <c r="H13481" s="62">
        <v>51.61</v>
      </c>
      <c r="I13481" s="62">
        <v>3504.11</v>
      </c>
      <c r="J13481" s="62">
        <v>87988.23</v>
      </c>
      <c r="K13481" s="62">
        <v>0</v>
      </c>
      <c r="L13481" s="63"/>
      <c r="M13481" s="63"/>
      <c r="N13481" s="63"/>
      <c r="O13481" s="63"/>
      <c r="P13481" s="63"/>
      <c r="Q13481" s="63"/>
      <c r="R13481" s="63"/>
      <c r="S13481" s="63"/>
      <c r="T13481" s="63"/>
      <c r="U13481" s="62">
        <v>14458</v>
      </c>
      <c r="V13481" s="62">
        <v>49665</v>
      </c>
      <c r="W13481" s="62">
        <v>153.29</v>
      </c>
      <c r="X13481" s="62">
        <v>535</v>
      </c>
      <c r="Y13481" s="62">
        <v>323627.87</v>
      </c>
      <c r="Z13481" s="62">
        <v>53400</v>
      </c>
      <c r="AA13481" s="62">
        <v>4319</v>
      </c>
      <c r="AB13481" s="62">
        <v>13.33</v>
      </c>
      <c r="AC13481" s="62">
        <v>1977.78</v>
      </c>
    </row>
    <row r="13482" spans="1:29" ht="30" x14ac:dyDescent="0.25">
      <c r="A13482" s="61" t="s">
        <v>92</v>
      </c>
      <c r="B13482" s="61" t="s">
        <v>93</v>
      </c>
      <c r="C13482" s="62">
        <v>2004</v>
      </c>
      <c r="D13482" s="61" t="s">
        <v>83</v>
      </c>
      <c r="E13482" s="62">
        <v>6</v>
      </c>
      <c r="F13482" s="62">
        <v>0</v>
      </c>
      <c r="G13482" s="62">
        <v>0</v>
      </c>
      <c r="H13482" s="62">
        <v>0</v>
      </c>
      <c r="I13482" s="62">
        <v>0</v>
      </c>
      <c r="J13482" s="62">
        <v>0</v>
      </c>
      <c r="K13482" s="62">
        <v>0</v>
      </c>
      <c r="L13482" s="62">
        <v>0</v>
      </c>
      <c r="M13482" s="62">
        <v>0</v>
      </c>
      <c r="N13482" s="63"/>
      <c r="O13482" s="63"/>
      <c r="P13482" s="63"/>
      <c r="Q13482" s="63"/>
      <c r="R13482" s="63"/>
      <c r="S13482" s="63"/>
      <c r="T13482" s="63"/>
      <c r="U13482" s="63"/>
      <c r="V13482" s="63"/>
      <c r="W13482" s="63"/>
      <c r="X13482" s="63"/>
      <c r="Y13482" s="63"/>
      <c r="Z13482" s="62">
        <v>476.06</v>
      </c>
      <c r="AA13482" s="62">
        <v>1238</v>
      </c>
      <c r="AB13482" s="62">
        <v>17.190000000000001</v>
      </c>
      <c r="AC13482" s="62">
        <v>79.34</v>
      </c>
    </row>
    <row r="13483" spans="1:29" x14ac:dyDescent="0.25">
      <c r="A13483" s="61" t="s">
        <v>552</v>
      </c>
      <c r="B13483" s="61" t="s">
        <v>553</v>
      </c>
      <c r="C13483" s="62">
        <v>2011</v>
      </c>
      <c r="D13483" s="61" t="s">
        <v>78</v>
      </c>
      <c r="E13483" s="62">
        <v>20</v>
      </c>
      <c r="F13483" s="62">
        <v>34934</v>
      </c>
      <c r="G13483" s="62">
        <v>4352</v>
      </c>
      <c r="H13483" s="62">
        <v>18.13</v>
      </c>
      <c r="I13483" s="62">
        <v>1746.7</v>
      </c>
      <c r="J13483" s="62">
        <v>32488.62</v>
      </c>
      <c r="K13483" s="62">
        <v>743</v>
      </c>
      <c r="L13483" s="62">
        <v>3555</v>
      </c>
      <c r="M13483" s="62">
        <v>14.81</v>
      </c>
      <c r="N13483" s="63"/>
      <c r="O13483" s="63"/>
      <c r="P13483" s="63"/>
      <c r="Q13483" s="63"/>
      <c r="R13483" s="63"/>
      <c r="S13483" s="63"/>
      <c r="T13483" s="63"/>
      <c r="U13483" s="63"/>
      <c r="V13483" s="63"/>
      <c r="W13483" s="63"/>
      <c r="X13483" s="63"/>
      <c r="Y13483" s="63"/>
      <c r="Z13483" s="62">
        <v>32.89</v>
      </c>
      <c r="AA13483" s="62">
        <v>5392</v>
      </c>
      <c r="AB13483" s="62">
        <v>22.47</v>
      </c>
      <c r="AC13483" s="62">
        <v>1.64</v>
      </c>
    </row>
    <row r="13484" spans="1:29" x14ac:dyDescent="0.25">
      <c r="A13484" s="61" t="s">
        <v>471</v>
      </c>
      <c r="B13484" s="61" t="s">
        <v>472</v>
      </c>
      <c r="C13484" s="62">
        <v>2012</v>
      </c>
      <c r="D13484" s="61" t="s">
        <v>78</v>
      </c>
      <c r="E13484" s="62">
        <v>40</v>
      </c>
      <c r="F13484" s="62">
        <v>44723</v>
      </c>
      <c r="G13484" s="62">
        <v>7192</v>
      </c>
      <c r="H13484" s="62">
        <v>14.98</v>
      </c>
      <c r="I13484" s="62">
        <v>1118.08</v>
      </c>
      <c r="J13484" s="62">
        <v>41592.39</v>
      </c>
      <c r="K13484" s="62">
        <v>19422.89</v>
      </c>
      <c r="L13484" s="62">
        <v>28119</v>
      </c>
      <c r="M13484" s="62">
        <v>58.58</v>
      </c>
      <c r="N13484" s="62">
        <v>485.57</v>
      </c>
      <c r="O13484" s="62">
        <v>234226.46</v>
      </c>
      <c r="P13484" s="63"/>
      <c r="Q13484" s="63"/>
      <c r="R13484" s="63"/>
      <c r="S13484" s="63"/>
      <c r="T13484" s="63"/>
      <c r="U13484" s="63"/>
      <c r="V13484" s="63"/>
      <c r="W13484" s="63"/>
      <c r="X13484" s="63"/>
      <c r="Y13484" s="63"/>
      <c r="Z13484" s="62">
        <v>100300</v>
      </c>
      <c r="AA13484" s="62">
        <v>4983</v>
      </c>
      <c r="AB13484" s="62">
        <v>10.38</v>
      </c>
      <c r="AC13484" s="62">
        <v>2507.5</v>
      </c>
    </row>
    <row r="13485" spans="1:29" x14ac:dyDescent="0.25">
      <c r="A13485" s="61" t="s">
        <v>241</v>
      </c>
      <c r="B13485" s="61" t="s">
        <v>242</v>
      </c>
      <c r="C13485" s="62">
        <v>2015</v>
      </c>
      <c r="D13485" s="61" t="s">
        <v>72</v>
      </c>
      <c r="E13485" s="62">
        <v>12</v>
      </c>
      <c r="F13485" s="63"/>
      <c r="G13485" s="63"/>
      <c r="H13485" s="63"/>
      <c r="I13485" s="63"/>
      <c r="J13485" s="63"/>
      <c r="K13485" s="62">
        <v>0</v>
      </c>
      <c r="L13485" s="63"/>
      <c r="M13485" s="63"/>
      <c r="N13485" s="63"/>
      <c r="O13485" s="63"/>
      <c r="P13485" s="63"/>
      <c r="Q13485" s="63"/>
      <c r="R13485" s="63"/>
      <c r="S13485" s="63"/>
      <c r="T13485" s="63"/>
      <c r="U13485" s="63"/>
      <c r="V13485" s="63"/>
      <c r="W13485" s="63"/>
      <c r="X13485" s="63"/>
      <c r="Y13485" s="63"/>
      <c r="Z13485" s="62">
        <v>0</v>
      </c>
      <c r="AA13485" s="63"/>
      <c r="AB13485" s="63"/>
      <c r="AC13485" s="62">
        <v>0</v>
      </c>
    </row>
    <row r="13486" spans="1:29" x14ac:dyDescent="0.25">
      <c r="A13486" s="61" t="s">
        <v>126</v>
      </c>
      <c r="B13486" s="61" t="s">
        <v>127</v>
      </c>
      <c r="C13486" s="62">
        <v>2005</v>
      </c>
      <c r="D13486" s="61" t="s">
        <v>99</v>
      </c>
      <c r="E13486" s="62">
        <v>47</v>
      </c>
      <c r="F13486" s="62">
        <v>183995</v>
      </c>
      <c r="G13486" s="62">
        <v>23831</v>
      </c>
      <c r="H13486" s="62">
        <v>42.25</v>
      </c>
      <c r="I13486" s="62">
        <v>3914.79</v>
      </c>
      <c r="J13486" s="62">
        <v>171115.35</v>
      </c>
      <c r="K13486" s="62">
        <v>26628</v>
      </c>
      <c r="L13486" s="62">
        <v>29268</v>
      </c>
      <c r="M13486" s="62">
        <v>51.89</v>
      </c>
      <c r="N13486" s="62">
        <v>566.54999999999995</v>
      </c>
      <c r="O13486" s="62">
        <v>321115.03999999998</v>
      </c>
      <c r="P13486" s="63"/>
      <c r="Q13486" s="63"/>
      <c r="R13486" s="63"/>
      <c r="S13486" s="63"/>
      <c r="T13486" s="63"/>
      <c r="U13486" s="63"/>
      <c r="V13486" s="63"/>
      <c r="W13486" s="63"/>
      <c r="X13486" s="63"/>
      <c r="Y13486" s="63"/>
      <c r="Z13486" s="62">
        <v>4680</v>
      </c>
      <c r="AA13486" s="62">
        <v>29310</v>
      </c>
      <c r="AB13486" s="62">
        <v>51.97</v>
      </c>
      <c r="AC13486" s="62">
        <v>99.57</v>
      </c>
    </row>
    <row r="13487" spans="1:29" x14ac:dyDescent="0.25">
      <c r="A13487" s="61" t="s">
        <v>79</v>
      </c>
      <c r="B13487" s="61" t="s">
        <v>80</v>
      </c>
      <c r="C13487" s="62">
        <v>2004</v>
      </c>
      <c r="D13487" s="61" t="s">
        <v>99</v>
      </c>
      <c r="E13487" s="62">
        <v>64</v>
      </c>
      <c r="F13487" s="62">
        <v>16880</v>
      </c>
      <c r="G13487" s="62">
        <v>1741</v>
      </c>
      <c r="H13487" s="62">
        <v>2.27</v>
      </c>
      <c r="I13487" s="62">
        <v>263.75</v>
      </c>
      <c r="J13487" s="62">
        <v>15698.4</v>
      </c>
      <c r="K13487" s="62">
        <v>598.45000000000005</v>
      </c>
      <c r="L13487" s="62">
        <v>727</v>
      </c>
      <c r="M13487" s="62">
        <v>0.95</v>
      </c>
      <c r="N13487" s="62">
        <v>9.35</v>
      </c>
      <c r="O13487" s="62">
        <v>7216.87</v>
      </c>
      <c r="P13487" s="63"/>
      <c r="Q13487" s="63"/>
      <c r="R13487" s="63"/>
      <c r="S13487" s="63"/>
      <c r="T13487" s="63"/>
      <c r="U13487" s="63"/>
      <c r="V13487" s="63"/>
      <c r="W13487" s="63"/>
      <c r="X13487" s="63"/>
      <c r="Y13487" s="63"/>
      <c r="Z13487" s="62">
        <v>0</v>
      </c>
      <c r="AA13487" s="63"/>
      <c r="AB13487" s="63"/>
      <c r="AC13487" s="62">
        <v>0</v>
      </c>
    </row>
    <row r="13488" spans="1:29" x14ac:dyDescent="0.25">
      <c r="A13488" s="61" t="s">
        <v>374</v>
      </c>
      <c r="B13488" s="61" t="s">
        <v>375</v>
      </c>
      <c r="C13488" s="62">
        <v>2007</v>
      </c>
      <c r="D13488" s="61" t="s">
        <v>75</v>
      </c>
      <c r="E13488" s="62">
        <v>12</v>
      </c>
      <c r="F13488" s="62">
        <v>8174</v>
      </c>
      <c r="G13488" s="62">
        <v>1627</v>
      </c>
      <c r="H13488" s="62">
        <v>11.3</v>
      </c>
      <c r="I13488" s="62">
        <v>681.17</v>
      </c>
      <c r="J13488" s="62">
        <v>7601.82</v>
      </c>
      <c r="K13488" s="62">
        <v>0</v>
      </c>
      <c r="L13488" s="63"/>
      <c r="M13488" s="63"/>
      <c r="N13488" s="63"/>
      <c r="O13488" s="63"/>
      <c r="P13488" s="63"/>
      <c r="Q13488" s="63"/>
      <c r="R13488" s="63"/>
      <c r="S13488" s="63"/>
      <c r="T13488" s="63"/>
      <c r="U13488" s="63"/>
      <c r="V13488" s="63"/>
      <c r="W13488" s="63"/>
      <c r="X13488" s="63"/>
      <c r="Y13488" s="63"/>
      <c r="Z13488" s="62">
        <v>825</v>
      </c>
      <c r="AA13488" s="62">
        <v>7495</v>
      </c>
      <c r="AB13488" s="62">
        <v>52.05</v>
      </c>
      <c r="AC13488" s="62">
        <v>68.75</v>
      </c>
    </row>
    <row r="13489" spans="1:29" x14ac:dyDescent="0.25">
      <c r="A13489" s="61" t="s">
        <v>190</v>
      </c>
      <c r="B13489" s="61" t="s">
        <v>191</v>
      </c>
      <c r="C13489" s="62">
        <v>2017</v>
      </c>
      <c r="D13489" s="61" t="s">
        <v>78</v>
      </c>
      <c r="E13489" s="62">
        <v>40</v>
      </c>
      <c r="F13489" s="62">
        <v>3233</v>
      </c>
      <c r="G13489" s="62">
        <v>59140</v>
      </c>
      <c r="H13489" s="62">
        <v>123.21</v>
      </c>
      <c r="I13489" s="62">
        <v>80.83</v>
      </c>
      <c r="J13489" s="62">
        <v>3006.69</v>
      </c>
      <c r="K13489" s="62">
        <v>639.19000000000005</v>
      </c>
      <c r="L13489" s="62">
        <v>938</v>
      </c>
      <c r="M13489" s="62">
        <v>1.95</v>
      </c>
      <c r="N13489" s="62">
        <v>15.98</v>
      </c>
      <c r="O13489" s="62">
        <v>7708.13</v>
      </c>
      <c r="P13489" s="63"/>
      <c r="Q13489" s="63"/>
      <c r="R13489" s="63"/>
      <c r="S13489" s="63"/>
      <c r="T13489" s="63"/>
      <c r="U13489" s="63"/>
      <c r="V13489" s="63"/>
      <c r="W13489" s="63"/>
      <c r="X13489" s="63"/>
      <c r="Y13489" s="63"/>
      <c r="Z13489" s="62">
        <v>932</v>
      </c>
      <c r="AA13489" s="62">
        <v>8646</v>
      </c>
      <c r="AB13489" s="62">
        <v>18.010000000000002</v>
      </c>
      <c r="AC13489" s="62">
        <v>23.3</v>
      </c>
    </row>
    <row r="13490" spans="1:29" ht="30" x14ac:dyDescent="0.25">
      <c r="A13490" s="61" t="s">
        <v>561</v>
      </c>
      <c r="B13490" s="61" t="s">
        <v>562</v>
      </c>
      <c r="C13490" s="62">
        <v>2017</v>
      </c>
      <c r="D13490" s="61" t="s">
        <v>75</v>
      </c>
      <c r="E13490" s="62">
        <v>12</v>
      </c>
      <c r="F13490" s="62">
        <v>20655</v>
      </c>
      <c r="G13490" s="62">
        <v>6126</v>
      </c>
      <c r="H13490" s="62">
        <v>42.54</v>
      </c>
      <c r="I13490" s="62">
        <v>1721.25</v>
      </c>
      <c r="J13490" s="62">
        <v>19209.150000000001</v>
      </c>
      <c r="K13490" s="62">
        <v>5756.55</v>
      </c>
      <c r="L13490" s="62">
        <v>7824</v>
      </c>
      <c r="M13490" s="62">
        <v>54.33</v>
      </c>
      <c r="N13490" s="62">
        <v>479.71</v>
      </c>
      <c r="O13490" s="62">
        <v>69419.929999999993</v>
      </c>
      <c r="P13490" s="63"/>
      <c r="Q13490" s="63"/>
      <c r="R13490" s="63"/>
      <c r="S13490" s="63"/>
      <c r="T13490" s="63"/>
      <c r="U13490" s="63"/>
      <c r="V13490" s="63"/>
      <c r="W13490" s="63"/>
      <c r="X13490" s="63"/>
      <c r="Y13490" s="63"/>
      <c r="Z13490" s="62">
        <v>813</v>
      </c>
      <c r="AA13490" s="62">
        <v>10611</v>
      </c>
      <c r="AB13490" s="62">
        <v>73.69</v>
      </c>
      <c r="AC13490" s="62">
        <v>67.75</v>
      </c>
    </row>
    <row r="13491" spans="1:29" ht="30" x14ac:dyDescent="0.25">
      <c r="A13491" s="61" t="s">
        <v>283</v>
      </c>
      <c r="B13491" s="61" t="s">
        <v>284</v>
      </c>
      <c r="C13491" s="62">
        <v>2010</v>
      </c>
      <c r="D13491" s="61" t="s">
        <v>135</v>
      </c>
      <c r="E13491" s="62">
        <v>240</v>
      </c>
      <c r="F13491" s="62">
        <v>456346</v>
      </c>
      <c r="G13491" s="62">
        <v>84885</v>
      </c>
      <c r="H13491" s="62">
        <v>29.47</v>
      </c>
      <c r="I13491" s="62">
        <v>1901.44</v>
      </c>
      <c r="J13491" s="62">
        <v>424401.78</v>
      </c>
      <c r="K13491" s="62">
        <v>280765.28000000003</v>
      </c>
      <c r="L13491" s="62">
        <v>300416</v>
      </c>
      <c r="M13491" s="62">
        <v>104.31</v>
      </c>
      <c r="N13491" s="63"/>
      <c r="O13491" s="63"/>
      <c r="P13491" s="63"/>
      <c r="Q13491" s="63"/>
      <c r="R13491" s="63"/>
      <c r="S13491" s="63"/>
      <c r="T13491" s="63"/>
      <c r="U13491" s="63"/>
      <c r="V13491" s="63"/>
      <c r="W13491" s="63"/>
      <c r="X13491" s="63"/>
      <c r="Y13491" s="63"/>
      <c r="Z13491" s="62">
        <v>0</v>
      </c>
      <c r="AA13491" s="63"/>
      <c r="AB13491" s="63"/>
      <c r="AC13491" s="62">
        <v>0</v>
      </c>
    </row>
    <row r="13492" spans="1:29" ht="30" x14ac:dyDescent="0.25">
      <c r="A13492" s="61" t="s">
        <v>385</v>
      </c>
      <c r="B13492" s="61" t="s">
        <v>386</v>
      </c>
      <c r="C13492" s="62">
        <v>2004</v>
      </c>
      <c r="D13492" s="61" t="s">
        <v>94</v>
      </c>
      <c r="E13492" s="62">
        <v>8</v>
      </c>
      <c r="F13492" s="62">
        <v>2934</v>
      </c>
      <c r="G13492" s="62">
        <v>307</v>
      </c>
      <c r="H13492" s="62">
        <v>3.2</v>
      </c>
      <c r="I13492" s="62">
        <v>366.75</v>
      </c>
      <c r="J13492" s="62">
        <v>2728.62</v>
      </c>
      <c r="K13492" s="62">
        <v>0</v>
      </c>
      <c r="L13492" s="63"/>
      <c r="M13492" s="63"/>
      <c r="N13492" s="63"/>
      <c r="O13492" s="63"/>
      <c r="P13492" s="63"/>
      <c r="Q13492" s="63"/>
      <c r="R13492" s="63"/>
      <c r="S13492" s="63"/>
      <c r="T13492" s="63"/>
      <c r="U13492" s="63"/>
      <c r="V13492" s="63"/>
      <c r="W13492" s="63"/>
      <c r="X13492" s="63"/>
      <c r="Y13492" s="63"/>
      <c r="Z13492" s="62">
        <v>2075.1999999999998</v>
      </c>
      <c r="AA13492" s="62">
        <v>14976</v>
      </c>
      <c r="AB13492" s="62">
        <v>156</v>
      </c>
      <c r="AC13492" s="62">
        <v>259.39999999999998</v>
      </c>
    </row>
    <row r="13493" spans="1:29" ht="30" x14ac:dyDescent="0.25">
      <c r="A13493" s="61" t="s">
        <v>133</v>
      </c>
      <c r="B13493" s="61" t="s">
        <v>134</v>
      </c>
      <c r="C13493" s="62">
        <v>2014</v>
      </c>
      <c r="D13493" s="61" t="s">
        <v>78</v>
      </c>
      <c r="E13493" s="62">
        <v>58</v>
      </c>
      <c r="F13493" s="62">
        <v>186000</v>
      </c>
      <c r="G13493" s="62">
        <v>25372</v>
      </c>
      <c r="H13493" s="62">
        <v>36.450000000000003</v>
      </c>
      <c r="I13493" s="62">
        <v>3206.9</v>
      </c>
      <c r="J13493" s="62">
        <v>172980</v>
      </c>
      <c r="K13493" s="62">
        <v>27611.06</v>
      </c>
      <c r="L13493" s="62">
        <v>33255</v>
      </c>
      <c r="M13493" s="62">
        <v>47.78</v>
      </c>
      <c r="N13493" s="63"/>
      <c r="O13493" s="63"/>
      <c r="P13493" s="63"/>
      <c r="Q13493" s="63"/>
      <c r="R13493" s="63"/>
      <c r="S13493" s="63"/>
      <c r="T13493" s="63"/>
      <c r="U13493" s="63"/>
      <c r="V13493" s="63"/>
      <c r="W13493" s="63"/>
      <c r="X13493" s="63"/>
      <c r="Y13493" s="63"/>
      <c r="Z13493" s="62">
        <v>1866.19</v>
      </c>
      <c r="AA13493" s="62">
        <v>10495</v>
      </c>
      <c r="AB13493" s="62">
        <v>15.08</v>
      </c>
      <c r="AC13493" s="62">
        <v>32.18</v>
      </c>
    </row>
    <row r="13494" spans="1:29" ht="30" x14ac:dyDescent="0.25">
      <c r="A13494" s="61" t="s">
        <v>117</v>
      </c>
      <c r="B13494" s="61" t="s">
        <v>118</v>
      </c>
      <c r="C13494" s="62">
        <v>2015</v>
      </c>
      <c r="D13494" s="61" t="s">
        <v>571</v>
      </c>
      <c r="E13494" s="62">
        <v>75</v>
      </c>
      <c r="F13494" s="63"/>
      <c r="G13494" s="63"/>
      <c r="H13494" s="63"/>
      <c r="I13494" s="63"/>
      <c r="J13494" s="63"/>
      <c r="K13494" s="62">
        <v>0</v>
      </c>
      <c r="L13494" s="63"/>
      <c r="M13494" s="63"/>
      <c r="N13494" s="63"/>
      <c r="O13494" s="63"/>
      <c r="P13494" s="63"/>
      <c r="Q13494" s="63"/>
      <c r="R13494" s="63"/>
      <c r="S13494" s="63"/>
      <c r="T13494" s="63"/>
      <c r="U13494" s="63"/>
      <c r="V13494" s="63"/>
      <c r="W13494" s="63"/>
      <c r="X13494" s="63"/>
      <c r="Y13494" s="63"/>
      <c r="Z13494" s="62">
        <v>0</v>
      </c>
      <c r="AA13494" s="63"/>
      <c r="AB13494" s="63"/>
      <c r="AC13494" s="62">
        <v>0</v>
      </c>
    </row>
    <row r="13495" spans="1:29" x14ac:dyDescent="0.25">
      <c r="A13495" s="61" t="s">
        <v>81</v>
      </c>
      <c r="B13495" s="61" t="s">
        <v>82</v>
      </c>
      <c r="C13495" s="62">
        <v>2009</v>
      </c>
      <c r="D13495" s="61" t="s">
        <v>150</v>
      </c>
      <c r="E13495" s="62">
        <v>8</v>
      </c>
      <c r="F13495" s="63"/>
      <c r="G13495" s="63"/>
      <c r="H13495" s="63"/>
      <c r="I13495" s="63"/>
      <c r="J13495" s="63"/>
      <c r="K13495" s="62">
        <v>0</v>
      </c>
      <c r="L13495" s="63"/>
      <c r="M13495" s="63"/>
      <c r="N13495" s="63"/>
      <c r="O13495" s="63"/>
      <c r="P13495" s="63"/>
      <c r="Q13495" s="63"/>
      <c r="R13495" s="63"/>
      <c r="S13495" s="63"/>
      <c r="T13495" s="63"/>
      <c r="U13495" s="63"/>
      <c r="V13495" s="63"/>
      <c r="W13495" s="63"/>
      <c r="X13495" s="63"/>
      <c r="Y13495" s="63"/>
      <c r="Z13495" s="62">
        <v>0</v>
      </c>
      <c r="AA13495" s="63"/>
      <c r="AB13495" s="63"/>
      <c r="AC13495" s="62">
        <v>0</v>
      </c>
    </row>
    <row r="13496" spans="1:29" x14ac:dyDescent="0.25">
      <c r="A13496" s="61" t="s">
        <v>241</v>
      </c>
      <c r="B13496" s="61" t="s">
        <v>242</v>
      </c>
      <c r="C13496" s="62">
        <v>2015</v>
      </c>
      <c r="D13496" s="61" t="s">
        <v>135</v>
      </c>
      <c r="E13496" s="62">
        <v>41</v>
      </c>
      <c r="F13496" s="63"/>
      <c r="G13496" s="63"/>
      <c r="H13496" s="63"/>
      <c r="I13496" s="63"/>
      <c r="J13496" s="63"/>
      <c r="K13496" s="62">
        <v>0</v>
      </c>
      <c r="L13496" s="63"/>
      <c r="M13496" s="63"/>
      <c r="N13496" s="63"/>
      <c r="O13496" s="63"/>
      <c r="P13496" s="63"/>
      <c r="Q13496" s="63"/>
      <c r="R13496" s="63"/>
      <c r="S13496" s="63"/>
      <c r="T13496" s="63"/>
      <c r="U13496" s="63"/>
      <c r="V13496" s="63"/>
      <c r="W13496" s="63"/>
      <c r="X13496" s="63"/>
      <c r="Y13496" s="63"/>
      <c r="Z13496" s="62">
        <v>262600</v>
      </c>
      <c r="AA13496" s="62">
        <v>23488</v>
      </c>
      <c r="AB13496" s="62">
        <v>47.74</v>
      </c>
      <c r="AC13496" s="62">
        <v>6404.88</v>
      </c>
    </row>
    <row r="13497" spans="1:29" ht="30" x14ac:dyDescent="0.25">
      <c r="A13497" s="61" t="s">
        <v>124</v>
      </c>
      <c r="B13497" s="61" t="s">
        <v>125</v>
      </c>
      <c r="C13497" s="62">
        <v>2012</v>
      </c>
      <c r="D13497" s="61" t="s">
        <v>72</v>
      </c>
      <c r="E13497" s="62">
        <v>48</v>
      </c>
      <c r="F13497" s="62">
        <v>151408</v>
      </c>
      <c r="G13497" s="62">
        <v>18230</v>
      </c>
      <c r="H13497" s="62">
        <v>31.65</v>
      </c>
      <c r="I13497" s="62">
        <v>3154.33</v>
      </c>
      <c r="J13497" s="62">
        <v>140809.44</v>
      </c>
      <c r="K13497" s="62">
        <v>20377.3</v>
      </c>
      <c r="L13497" s="62">
        <v>22256</v>
      </c>
      <c r="M13497" s="62">
        <v>38.64</v>
      </c>
      <c r="N13497" s="62">
        <v>424.53</v>
      </c>
      <c r="O13497" s="62">
        <v>245736.02</v>
      </c>
      <c r="P13497" s="63"/>
      <c r="Q13497" s="63"/>
      <c r="R13497" s="63"/>
      <c r="S13497" s="63"/>
      <c r="T13497" s="63"/>
      <c r="U13497" s="63"/>
      <c r="V13497" s="63"/>
      <c r="W13497" s="63"/>
      <c r="X13497" s="63"/>
      <c r="Y13497" s="63"/>
      <c r="Z13497" s="62">
        <v>73.11</v>
      </c>
      <c r="AA13497" s="62">
        <v>5847</v>
      </c>
      <c r="AB13497" s="62">
        <v>10.15</v>
      </c>
      <c r="AC13497" s="62">
        <v>1.52</v>
      </c>
    </row>
    <row r="13498" spans="1:29" ht="30" x14ac:dyDescent="0.25">
      <c r="A13498" s="61" t="s">
        <v>237</v>
      </c>
      <c r="B13498" s="61" t="s">
        <v>238</v>
      </c>
      <c r="C13498" s="62">
        <v>2010</v>
      </c>
      <c r="D13498" s="61" t="s">
        <v>83</v>
      </c>
      <c r="E13498" s="62">
        <v>8</v>
      </c>
      <c r="F13498" s="62">
        <v>315</v>
      </c>
      <c r="G13498" s="62">
        <v>138</v>
      </c>
      <c r="H13498" s="62">
        <v>1.44</v>
      </c>
      <c r="I13498" s="62">
        <v>39.380000000000003</v>
      </c>
      <c r="J13498" s="62">
        <v>292.95</v>
      </c>
      <c r="K13498" s="62">
        <v>4771.1000000000004</v>
      </c>
      <c r="L13498" s="62">
        <v>8210</v>
      </c>
      <c r="M13498" s="62">
        <v>85.52</v>
      </c>
      <c r="N13498" s="62">
        <v>596.39</v>
      </c>
      <c r="O13498" s="62">
        <v>57536.08</v>
      </c>
      <c r="P13498" s="63"/>
      <c r="Q13498" s="63"/>
      <c r="R13498" s="63"/>
      <c r="S13498" s="63"/>
      <c r="T13498" s="63"/>
      <c r="U13498" s="63"/>
      <c r="V13498" s="63"/>
      <c r="W13498" s="63"/>
      <c r="X13498" s="63"/>
      <c r="Y13498" s="63"/>
      <c r="Z13498" s="62">
        <v>81338</v>
      </c>
      <c r="AA13498" s="62">
        <v>4769</v>
      </c>
      <c r="AB13498" s="62">
        <v>49.68</v>
      </c>
      <c r="AC13498" s="62">
        <v>10167.25</v>
      </c>
    </row>
    <row r="13499" spans="1:29" ht="30" x14ac:dyDescent="0.25">
      <c r="A13499" s="61" t="s">
        <v>269</v>
      </c>
      <c r="B13499" s="61" t="s">
        <v>270</v>
      </c>
      <c r="C13499" s="62">
        <v>2017</v>
      </c>
      <c r="D13499" s="61" t="s">
        <v>86</v>
      </c>
      <c r="E13499" s="62">
        <v>91</v>
      </c>
      <c r="F13499" s="62">
        <v>174582</v>
      </c>
      <c r="G13499" s="62">
        <v>35309</v>
      </c>
      <c r="H13499" s="62">
        <v>32.33</v>
      </c>
      <c r="I13499" s="62">
        <v>1918.48</v>
      </c>
      <c r="J13499" s="62">
        <v>162361.26</v>
      </c>
      <c r="K13499" s="62">
        <v>65997.09</v>
      </c>
      <c r="L13499" s="62">
        <v>69074</v>
      </c>
      <c r="M13499" s="62">
        <v>63.25</v>
      </c>
      <c r="N13499" s="62">
        <v>725.24</v>
      </c>
      <c r="O13499" s="62">
        <v>795878.71</v>
      </c>
      <c r="P13499" s="63"/>
      <c r="Q13499" s="63"/>
      <c r="R13499" s="63"/>
      <c r="S13499" s="63"/>
      <c r="T13499" s="63"/>
      <c r="U13499" s="63"/>
      <c r="V13499" s="63"/>
      <c r="W13499" s="63"/>
      <c r="X13499" s="63"/>
      <c r="Y13499" s="63"/>
      <c r="Z13499" s="62">
        <v>835500</v>
      </c>
      <c r="AA13499" s="62">
        <v>38907</v>
      </c>
      <c r="AB13499" s="62">
        <v>35.630000000000003</v>
      </c>
      <c r="AC13499" s="62">
        <v>9181.32</v>
      </c>
    </row>
    <row r="13500" spans="1:29" x14ac:dyDescent="0.25">
      <c r="A13500" s="61" t="s">
        <v>413</v>
      </c>
      <c r="B13500" s="61" t="s">
        <v>414</v>
      </c>
      <c r="C13500" s="62">
        <v>2005</v>
      </c>
      <c r="D13500" s="61" t="s">
        <v>75</v>
      </c>
      <c r="E13500" s="62">
        <v>14</v>
      </c>
      <c r="F13500" s="62">
        <v>122370</v>
      </c>
      <c r="G13500" s="62">
        <v>16530</v>
      </c>
      <c r="H13500" s="62">
        <v>98.39</v>
      </c>
      <c r="I13500" s="62">
        <v>8740.7099999999991</v>
      </c>
      <c r="J13500" s="62">
        <v>113804.1</v>
      </c>
      <c r="K13500" s="62">
        <v>10467</v>
      </c>
      <c r="L13500" s="62">
        <v>15910</v>
      </c>
      <c r="M13500" s="62">
        <v>94.7</v>
      </c>
      <c r="N13500" s="63"/>
      <c r="O13500" s="63"/>
      <c r="P13500" s="63"/>
      <c r="Q13500" s="63"/>
      <c r="R13500" s="63"/>
      <c r="S13500" s="63"/>
      <c r="T13500" s="63"/>
      <c r="U13500" s="63"/>
      <c r="V13500" s="63"/>
      <c r="W13500" s="63"/>
      <c r="X13500" s="63"/>
      <c r="Y13500" s="63"/>
      <c r="Z13500" s="62">
        <v>150838</v>
      </c>
      <c r="AA13500" s="62">
        <v>12127</v>
      </c>
      <c r="AB13500" s="62">
        <v>72.180000000000007</v>
      </c>
      <c r="AC13500" s="62">
        <v>10774.14</v>
      </c>
    </row>
    <row r="13501" spans="1:29" x14ac:dyDescent="0.25">
      <c r="A13501" s="61" t="s">
        <v>458</v>
      </c>
      <c r="B13501" s="61" t="s">
        <v>459</v>
      </c>
      <c r="C13501" s="62">
        <v>2010</v>
      </c>
      <c r="D13501" s="61" t="s">
        <v>75</v>
      </c>
      <c r="E13501" s="62">
        <v>20</v>
      </c>
      <c r="F13501" s="62">
        <v>11596</v>
      </c>
      <c r="G13501" s="62">
        <v>2269</v>
      </c>
      <c r="H13501" s="62">
        <v>9.4499999999999993</v>
      </c>
      <c r="I13501" s="62">
        <v>579.79999999999995</v>
      </c>
      <c r="J13501" s="62">
        <v>10784.28</v>
      </c>
      <c r="K13501" s="62">
        <v>0</v>
      </c>
      <c r="L13501" s="63"/>
      <c r="M13501" s="63"/>
      <c r="N13501" s="63"/>
      <c r="O13501" s="63"/>
      <c r="P13501" s="63"/>
      <c r="Q13501" s="63"/>
      <c r="R13501" s="63"/>
      <c r="S13501" s="63"/>
      <c r="T13501" s="63"/>
      <c r="U13501" s="63"/>
      <c r="V13501" s="63"/>
      <c r="W13501" s="63"/>
      <c r="X13501" s="63"/>
      <c r="Y13501" s="63"/>
      <c r="Z13501" s="62">
        <v>1784.76</v>
      </c>
      <c r="AA13501" s="62">
        <v>10750</v>
      </c>
      <c r="AB13501" s="62">
        <v>44.79</v>
      </c>
      <c r="AC13501" s="62">
        <v>89.24</v>
      </c>
    </row>
    <row r="13502" spans="1:29" x14ac:dyDescent="0.25">
      <c r="A13502" s="61" t="s">
        <v>332</v>
      </c>
      <c r="B13502" s="61" t="s">
        <v>333</v>
      </c>
      <c r="C13502" s="62">
        <v>2008</v>
      </c>
      <c r="D13502" s="61" t="s">
        <v>94</v>
      </c>
      <c r="E13502" s="62">
        <v>19</v>
      </c>
      <c r="F13502" s="62">
        <v>24037</v>
      </c>
      <c r="G13502" s="62">
        <v>5435</v>
      </c>
      <c r="H13502" s="62">
        <v>23.84</v>
      </c>
      <c r="I13502" s="62">
        <v>1265.1099999999999</v>
      </c>
      <c r="J13502" s="62">
        <v>22354.41</v>
      </c>
      <c r="K13502" s="62">
        <v>921.44</v>
      </c>
      <c r="L13502" s="62">
        <v>1493</v>
      </c>
      <c r="M13502" s="62">
        <v>6.55</v>
      </c>
      <c r="N13502" s="62">
        <v>48.5</v>
      </c>
      <c r="O13502" s="62">
        <v>11111.87</v>
      </c>
      <c r="P13502" s="63"/>
      <c r="Q13502" s="63"/>
      <c r="R13502" s="63"/>
      <c r="S13502" s="63"/>
      <c r="T13502" s="63"/>
      <c r="U13502" s="63"/>
      <c r="V13502" s="63"/>
      <c r="W13502" s="63"/>
      <c r="X13502" s="63"/>
      <c r="Y13502" s="63"/>
      <c r="Z13502" s="62">
        <v>170835</v>
      </c>
      <c r="AA13502" s="62">
        <v>17411</v>
      </c>
      <c r="AB13502" s="62">
        <v>76.36</v>
      </c>
      <c r="AC13502" s="62">
        <v>8991.32</v>
      </c>
    </row>
    <row r="13503" spans="1:29" ht="30" x14ac:dyDescent="0.25">
      <c r="A13503" s="61" t="s">
        <v>293</v>
      </c>
      <c r="B13503" s="61" t="s">
        <v>294</v>
      </c>
      <c r="C13503" s="62">
        <v>2012</v>
      </c>
      <c r="D13503" s="61" t="s">
        <v>438</v>
      </c>
      <c r="E13503" s="62">
        <v>4</v>
      </c>
      <c r="F13503" s="62">
        <v>0</v>
      </c>
      <c r="G13503" s="62">
        <v>0</v>
      </c>
      <c r="H13503" s="62">
        <v>0</v>
      </c>
      <c r="I13503" s="62">
        <v>0</v>
      </c>
      <c r="J13503" s="62">
        <v>0</v>
      </c>
      <c r="K13503" s="62">
        <v>0</v>
      </c>
      <c r="L13503" s="62">
        <v>0</v>
      </c>
      <c r="M13503" s="62">
        <v>0</v>
      </c>
      <c r="N13503" s="63"/>
      <c r="O13503" s="63"/>
      <c r="P13503" s="63"/>
      <c r="Q13503" s="63"/>
      <c r="R13503" s="63"/>
      <c r="S13503" s="63"/>
      <c r="T13503" s="63"/>
      <c r="U13503" s="63"/>
      <c r="V13503" s="63"/>
      <c r="W13503" s="63"/>
      <c r="X13503" s="63"/>
      <c r="Y13503" s="63"/>
      <c r="Z13503" s="62">
        <v>0</v>
      </c>
      <c r="AA13503" s="63"/>
      <c r="AB13503" s="63"/>
      <c r="AC13503" s="62">
        <v>0</v>
      </c>
    </row>
    <row r="13504" spans="1:29" ht="45" x14ac:dyDescent="0.25">
      <c r="A13504" s="61" t="s">
        <v>109</v>
      </c>
      <c r="B13504" s="61" t="s">
        <v>110</v>
      </c>
      <c r="C13504" s="62">
        <v>2013</v>
      </c>
      <c r="D13504" s="61" t="s">
        <v>99</v>
      </c>
      <c r="E13504" s="62">
        <v>20</v>
      </c>
      <c r="F13504" s="62">
        <v>72320</v>
      </c>
      <c r="G13504" s="62">
        <v>11377</v>
      </c>
      <c r="H13504" s="62">
        <v>47.4</v>
      </c>
      <c r="I13504" s="62">
        <v>3616</v>
      </c>
      <c r="J13504" s="62">
        <v>67257.600000000006</v>
      </c>
      <c r="K13504" s="62">
        <v>0</v>
      </c>
      <c r="L13504" s="63"/>
      <c r="M13504" s="63"/>
      <c r="N13504" s="63"/>
      <c r="O13504" s="63"/>
      <c r="P13504" s="63"/>
      <c r="Q13504" s="63"/>
      <c r="R13504" s="63"/>
      <c r="S13504" s="63"/>
      <c r="T13504" s="63"/>
      <c r="U13504" s="62">
        <v>9207</v>
      </c>
      <c r="V13504" s="62">
        <v>14195</v>
      </c>
      <c r="W13504" s="62">
        <v>59.15</v>
      </c>
      <c r="X13504" s="62">
        <v>460</v>
      </c>
      <c r="Y13504" s="62">
        <v>206089.49</v>
      </c>
      <c r="Z13504" s="62">
        <v>8496</v>
      </c>
      <c r="AA13504" s="62">
        <v>22305</v>
      </c>
      <c r="AB13504" s="62">
        <v>92.94</v>
      </c>
      <c r="AC13504" s="62">
        <v>424.8</v>
      </c>
    </row>
    <row r="13505" spans="1:29" x14ac:dyDescent="0.25">
      <c r="A13505" s="61" t="s">
        <v>178</v>
      </c>
      <c r="B13505" s="61" t="s">
        <v>179</v>
      </c>
      <c r="C13505" s="62">
        <v>2018</v>
      </c>
      <c r="D13505" s="61" t="s">
        <v>72</v>
      </c>
      <c r="E13505" s="62">
        <v>96</v>
      </c>
      <c r="F13505" s="62">
        <v>194234</v>
      </c>
      <c r="G13505" s="62">
        <v>42315</v>
      </c>
      <c r="H13505" s="62">
        <v>36.729999999999997</v>
      </c>
      <c r="I13505" s="62">
        <v>2023.27</v>
      </c>
      <c r="J13505" s="62">
        <v>180637.62</v>
      </c>
      <c r="K13505" s="62">
        <v>30614.94</v>
      </c>
      <c r="L13505" s="62">
        <v>34959</v>
      </c>
      <c r="M13505" s="62">
        <v>30.35</v>
      </c>
      <c r="N13505" s="62">
        <v>318.91000000000003</v>
      </c>
      <c r="O13505" s="62">
        <v>369194.71</v>
      </c>
      <c r="P13505" s="63"/>
      <c r="Q13505" s="63"/>
      <c r="R13505" s="63"/>
      <c r="S13505" s="63"/>
      <c r="T13505" s="63"/>
      <c r="U13505" s="63"/>
      <c r="V13505" s="63"/>
      <c r="W13505" s="63"/>
      <c r="X13505" s="63"/>
      <c r="Y13505" s="63"/>
      <c r="Z13505" s="62">
        <v>2237</v>
      </c>
      <c r="AA13505" s="62">
        <v>18293</v>
      </c>
      <c r="AB13505" s="62">
        <v>15.88</v>
      </c>
      <c r="AC13505" s="62">
        <v>23.3</v>
      </c>
    </row>
    <row r="13506" spans="1:29" ht="30" x14ac:dyDescent="0.25">
      <c r="A13506" s="61" t="s">
        <v>133</v>
      </c>
      <c r="B13506" s="61" t="s">
        <v>134</v>
      </c>
      <c r="C13506" s="62">
        <v>2015</v>
      </c>
      <c r="D13506" s="61" t="s">
        <v>99</v>
      </c>
      <c r="E13506" s="62">
        <v>36</v>
      </c>
      <c r="F13506" s="62">
        <v>183607</v>
      </c>
      <c r="G13506" s="62">
        <v>27387</v>
      </c>
      <c r="H13506" s="62">
        <v>63.4</v>
      </c>
      <c r="I13506" s="62">
        <v>5100.1899999999996</v>
      </c>
      <c r="J13506" s="62">
        <v>170754.51</v>
      </c>
      <c r="K13506" s="62">
        <v>11083.41</v>
      </c>
      <c r="L13506" s="62">
        <v>14841</v>
      </c>
      <c r="M13506" s="62">
        <v>34.35</v>
      </c>
      <c r="N13506" s="62">
        <v>307.87</v>
      </c>
      <c r="O13506" s="62">
        <v>133658.22</v>
      </c>
      <c r="P13506" s="63"/>
      <c r="Q13506" s="63"/>
      <c r="R13506" s="63"/>
      <c r="S13506" s="63"/>
      <c r="T13506" s="63"/>
      <c r="U13506" s="63"/>
      <c r="V13506" s="63"/>
      <c r="W13506" s="63"/>
      <c r="X13506" s="63"/>
      <c r="Y13506" s="63"/>
      <c r="Z13506" s="62">
        <v>108200</v>
      </c>
      <c r="AA13506" s="62">
        <v>7008</v>
      </c>
      <c r="AB13506" s="62">
        <v>16.22</v>
      </c>
      <c r="AC13506" s="62">
        <v>3005.56</v>
      </c>
    </row>
    <row r="13507" spans="1:29" ht="30" x14ac:dyDescent="0.25">
      <c r="A13507" s="61" t="s">
        <v>92</v>
      </c>
      <c r="B13507" s="61" t="s">
        <v>93</v>
      </c>
      <c r="C13507" s="62">
        <v>2011</v>
      </c>
      <c r="D13507" s="61" t="s">
        <v>83</v>
      </c>
      <c r="E13507" s="62">
        <v>6</v>
      </c>
      <c r="F13507" s="63"/>
      <c r="G13507" s="63"/>
      <c r="H13507" s="63"/>
      <c r="I13507" s="63"/>
      <c r="J13507" s="63"/>
      <c r="K13507" s="62">
        <v>0</v>
      </c>
      <c r="L13507" s="63"/>
      <c r="M13507" s="63"/>
      <c r="N13507" s="63"/>
      <c r="O13507" s="63"/>
      <c r="P13507" s="63"/>
      <c r="Q13507" s="63"/>
      <c r="R13507" s="63"/>
      <c r="S13507" s="63"/>
      <c r="T13507" s="63"/>
      <c r="U13507" s="63"/>
      <c r="V13507" s="63"/>
      <c r="W13507" s="63"/>
      <c r="X13507" s="63"/>
      <c r="Y13507" s="63"/>
      <c r="Z13507" s="62">
        <v>0</v>
      </c>
      <c r="AA13507" s="62">
        <v>2893</v>
      </c>
      <c r="AB13507" s="62">
        <v>40.18</v>
      </c>
      <c r="AC13507" s="62">
        <v>0</v>
      </c>
    </row>
    <row r="13508" spans="1:29" ht="30" x14ac:dyDescent="0.25">
      <c r="A13508" s="61" t="s">
        <v>239</v>
      </c>
      <c r="B13508" s="61" t="s">
        <v>240</v>
      </c>
      <c r="C13508" s="62">
        <v>2011</v>
      </c>
      <c r="D13508" s="61" t="s">
        <v>438</v>
      </c>
      <c r="E13508" s="62">
        <v>8</v>
      </c>
      <c r="F13508" s="63"/>
      <c r="G13508" s="63"/>
      <c r="H13508" s="63"/>
      <c r="I13508" s="63"/>
      <c r="J13508" s="63"/>
      <c r="K13508" s="62">
        <v>0</v>
      </c>
      <c r="L13508" s="63"/>
      <c r="M13508" s="63"/>
      <c r="N13508" s="63"/>
      <c r="O13508" s="63"/>
      <c r="P13508" s="63"/>
      <c r="Q13508" s="63"/>
      <c r="R13508" s="63"/>
      <c r="S13508" s="63"/>
      <c r="T13508" s="63"/>
      <c r="U13508" s="63"/>
      <c r="V13508" s="63"/>
      <c r="W13508" s="63"/>
      <c r="X13508" s="63"/>
      <c r="Y13508" s="63"/>
      <c r="Z13508" s="62">
        <v>0</v>
      </c>
      <c r="AA13508" s="63"/>
      <c r="AB13508" s="63"/>
      <c r="AC13508" s="62">
        <v>0</v>
      </c>
    </row>
    <row r="13509" spans="1:29" x14ac:dyDescent="0.25">
      <c r="A13509" s="61" t="s">
        <v>126</v>
      </c>
      <c r="B13509" s="61" t="s">
        <v>127</v>
      </c>
      <c r="C13509" s="62">
        <v>2012</v>
      </c>
      <c r="D13509" s="61" t="s">
        <v>99</v>
      </c>
      <c r="E13509" s="62">
        <v>47</v>
      </c>
      <c r="F13509" s="62">
        <v>198198</v>
      </c>
      <c r="G13509" s="62">
        <v>33716</v>
      </c>
      <c r="H13509" s="62">
        <v>59.78</v>
      </c>
      <c r="I13509" s="62">
        <v>4216.9799999999996</v>
      </c>
      <c r="J13509" s="62">
        <v>184324.14</v>
      </c>
      <c r="K13509" s="62">
        <v>28603.3</v>
      </c>
      <c r="L13509" s="62">
        <v>42443</v>
      </c>
      <c r="M13509" s="62">
        <v>75.25</v>
      </c>
      <c r="N13509" s="62">
        <v>608.58000000000004</v>
      </c>
      <c r="O13509" s="62">
        <v>344935.75</v>
      </c>
      <c r="P13509" s="63"/>
      <c r="Q13509" s="63"/>
      <c r="R13509" s="63"/>
      <c r="S13509" s="63"/>
      <c r="T13509" s="63"/>
      <c r="U13509" s="63"/>
      <c r="V13509" s="63"/>
      <c r="W13509" s="63"/>
      <c r="X13509" s="63"/>
      <c r="Y13509" s="63"/>
      <c r="Z13509" s="62">
        <v>3508</v>
      </c>
      <c r="AA13509" s="62">
        <v>34250</v>
      </c>
      <c r="AB13509" s="62">
        <v>60.73</v>
      </c>
      <c r="AC13509" s="62">
        <v>74.64</v>
      </c>
    </row>
    <row r="13510" spans="1:29" x14ac:dyDescent="0.25">
      <c r="A13510" s="61" t="s">
        <v>161</v>
      </c>
      <c r="B13510" s="61" t="s">
        <v>162</v>
      </c>
      <c r="C13510" s="62">
        <v>2011</v>
      </c>
      <c r="D13510" s="61" t="s">
        <v>78</v>
      </c>
      <c r="E13510" s="62">
        <v>38</v>
      </c>
      <c r="F13510" s="62">
        <v>315719</v>
      </c>
      <c r="G13510" s="62">
        <v>49652</v>
      </c>
      <c r="H13510" s="62">
        <v>108.89</v>
      </c>
      <c r="I13510" s="62">
        <v>8308.39</v>
      </c>
      <c r="J13510" s="62">
        <v>293618.67</v>
      </c>
      <c r="K13510" s="62">
        <v>0</v>
      </c>
      <c r="L13510" s="62">
        <v>48510</v>
      </c>
      <c r="M13510" s="62">
        <v>106.38</v>
      </c>
      <c r="N13510" s="63"/>
      <c r="O13510" s="63"/>
      <c r="P13510" s="63"/>
      <c r="Q13510" s="63"/>
      <c r="R13510" s="63"/>
      <c r="S13510" s="63"/>
      <c r="T13510" s="63"/>
      <c r="U13510" s="63"/>
      <c r="V13510" s="63"/>
      <c r="W13510" s="63"/>
      <c r="X13510" s="63"/>
      <c r="Y13510" s="63"/>
      <c r="Z13510" s="62">
        <v>26000</v>
      </c>
      <c r="AA13510" s="62">
        <v>53826</v>
      </c>
      <c r="AB13510" s="62">
        <v>118.04</v>
      </c>
      <c r="AC13510" s="62">
        <v>684.21</v>
      </c>
    </row>
    <row r="13511" spans="1:29" x14ac:dyDescent="0.25">
      <c r="A13511" s="61" t="s">
        <v>265</v>
      </c>
      <c r="B13511" s="61" t="s">
        <v>266</v>
      </c>
      <c r="C13511" s="62">
        <v>2015</v>
      </c>
      <c r="D13511" s="61" t="s">
        <v>78</v>
      </c>
      <c r="E13511" s="62">
        <v>144</v>
      </c>
      <c r="F13511" s="62">
        <v>476449</v>
      </c>
      <c r="G13511" s="62">
        <v>80900</v>
      </c>
      <c r="H13511" s="62">
        <v>46.82</v>
      </c>
      <c r="I13511" s="62">
        <v>3308.67</v>
      </c>
      <c r="J13511" s="62">
        <v>443097.57</v>
      </c>
      <c r="K13511" s="62">
        <v>44462.66</v>
      </c>
      <c r="L13511" s="62">
        <v>66100</v>
      </c>
      <c r="M13511" s="62">
        <v>38.25</v>
      </c>
      <c r="N13511" s="62">
        <v>308.77</v>
      </c>
      <c r="O13511" s="62">
        <v>536188.53</v>
      </c>
      <c r="P13511" s="63"/>
      <c r="Q13511" s="63"/>
      <c r="R13511" s="63"/>
      <c r="S13511" s="63"/>
      <c r="T13511" s="63"/>
      <c r="U13511" s="63"/>
      <c r="V13511" s="63"/>
      <c r="W13511" s="63"/>
      <c r="X13511" s="63"/>
      <c r="Y13511" s="63"/>
      <c r="Z13511" s="62">
        <v>1615.01</v>
      </c>
      <c r="AA13511" s="62">
        <v>72432</v>
      </c>
      <c r="AB13511" s="62">
        <v>41.92</v>
      </c>
      <c r="AC13511" s="62">
        <v>11.22</v>
      </c>
    </row>
    <row r="13512" spans="1:29" x14ac:dyDescent="0.25">
      <c r="A13512" s="61" t="s">
        <v>285</v>
      </c>
      <c r="B13512" s="61" t="s">
        <v>286</v>
      </c>
      <c r="C13512" s="62">
        <v>2012</v>
      </c>
      <c r="D13512" s="61" t="s">
        <v>150</v>
      </c>
      <c r="E13512" s="62">
        <v>16</v>
      </c>
      <c r="F13512" s="62">
        <v>145</v>
      </c>
      <c r="G13512" s="62">
        <v>22</v>
      </c>
      <c r="H13512" s="62">
        <v>0.11</v>
      </c>
      <c r="I13512" s="62">
        <v>9.06</v>
      </c>
      <c r="J13512" s="62">
        <v>134.85</v>
      </c>
      <c r="K13512" s="62">
        <v>0</v>
      </c>
      <c r="L13512" s="63"/>
      <c r="M13512" s="63"/>
      <c r="N13512" s="63"/>
      <c r="O13512" s="63"/>
      <c r="P13512" s="63"/>
      <c r="Q13512" s="63"/>
      <c r="R13512" s="63"/>
      <c r="S13512" s="63"/>
      <c r="T13512" s="63"/>
      <c r="U13512" s="63"/>
      <c r="V13512" s="63"/>
      <c r="W13512" s="63"/>
      <c r="X13512" s="63"/>
      <c r="Y13512" s="63"/>
      <c r="Z13512" s="62">
        <v>0</v>
      </c>
      <c r="AA13512" s="63"/>
      <c r="AB13512" s="63"/>
      <c r="AC13512" s="62">
        <v>0</v>
      </c>
    </row>
    <row r="13513" spans="1:29" x14ac:dyDescent="0.25">
      <c r="A13513" s="61" t="s">
        <v>319</v>
      </c>
      <c r="B13513" s="61" t="s">
        <v>320</v>
      </c>
      <c r="C13513" s="62">
        <v>2004</v>
      </c>
      <c r="D13513" s="61" t="s">
        <v>78</v>
      </c>
      <c r="E13513" s="62">
        <v>72</v>
      </c>
      <c r="F13513" s="62">
        <v>826555</v>
      </c>
      <c r="G13513" s="62">
        <v>104414</v>
      </c>
      <c r="H13513" s="62">
        <v>120.85</v>
      </c>
      <c r="I13513" s="62">
        <v>11479.93</v>
      </c>
      <c r="J13513" s="62">
        <v>768696.15</v>
      </c>
      <c r="K13513" s="62">
        <v>0</v>
      </c>
      <c r="L13513" s="63"/>
      <c r="M13513" s="63"/>
      <c r="N13513" s="63"/>
      <c r="O13513" s="63"/>
      <c r="P13513" s="63"/>
      <c r="Q13513" s="63"/>
      <c r="R13513" s="63"/>
      <c r="S13513" s="63"/>
      <c r="T13513" s="63"/>
      <c r="U13513" s="63"/>
      <c r="V13513" s="63"/>
      <c r="W13513" s="63"/>
      <c r="X13513" s="63"/>
      <c r="Y13513" s="63"/>
      <c r="Z13513" s="62">
        <v>3558.05</v>
      </c>
      <c r="AA13513" s="62">
        <v>9027</v>
      </c>
      <c r="AB13513" s="62">
        <v>10.45</v>
      </c>
      <c r="AC13513" s="62">
        <v>49.42</v>
      </c>
    </row>
    <row r="13514" spans="1:29" x14ac:dyDescent="0.25">
      <c r="A13514" s="61" t="s">
        <v>399</v>
      </c>
      <c r="B13514" s="61" t="s">
        <v>400</v>
      </c>
      <c r="C13514" s="62">
        <v>2006</v>
      </c>
      <c r="D13514" s="61" t="s">
        <v>99</v>
      </c>
      <c r="E13514" s="62">
        <v>33</v>
      </c>
      <c r="F13514" s="62">
        <v>65611</v>
      </c>
      <c r="G13514" s="62">
        <v>11366</v>
      </c>
      <c r="H13514" s="62">
        <v>28.7</v>
      </c>
      <c r="I13514" s="62">
        <v>1988.21</v>
      </c>
      <c r="J13514" s="62">
        <v>61018.23</v>
      </c>
      <c r="K13514" s="62">
        <v>6122</v>
      </c>
      <c r="L13514" s="62">
        <v>13082</v>
      </c>
      <c r="M13514" s="62">
        <v>33.04</v>
      </c>
      <c r="N13514" s="63"/>
      <c r="O13514" s="63"/>
      <c r="P13514" s="63"/>
      <c r="Q13514" s="63"/>
      <c r="R13514" s="63"/>
      <c r="S13514" s="63"/>
      <c r="T13514" s="63"/>
      <c r="U13514" s="63"/>
      <c r="V13514" s="63"/>
      <c r="W13514" s="63"/>
      <c r="X13514" s="63"/>
      <c r="Y13514" s="63"/>
      <c r="Z13514" s="62">
        <v>0</v>
      </c>
      <c r="AA13514" s="63"/>
      <c r="AB13514" s="63"/>
      <c r="AC13514" s="62">
        <v>0</v>
      </c>
    </row>
    <row r="13515" spans="1:29" x14ac:dyDescent="0.25">
      <c r="A13515" s="61" t="s">
        <v>130</v>
      </c>
      <c r="B13515" s="61" t="s">
        <v>131</v>
      </c>
      <c r="C13515" s="62">
        <v>2014</v>
      </c>
      <c r="D13515" s="61" t="s">
        <v>83</v>
      </c>
      <c r="E13515" s="62">
        <v>26</v>
      </c>
      <c r="F13515" s="62">
        <v>163941</v>
      </c>
      <c r="G13515" s="62">
        <v>22536</v>
      </c>
      <c r="H13515" s="62">
        <v>72.23</v>
      </c>
      <c r="I13515" s="62">
        <v>6305.42</v>
      </c>
      <c r="J13515" s="62">
        <v>152465.13</v>
      </c>
      <c r="K13515" s="62">
        <v>14634.34</v>
      </c>
      <c r="L13515" s="62">
        <v>20019</v>
      </c>
      <c r="M13515" s="62">
        <v>64.16</v>
      </c>
      <c r="N13515" s="62">
        <v>562.86</v>
      </c>
      <c r="O13515" s="62">
        <v>176479.84</v>
      </c>
      <c r="P13515" s="63"/>
      <c r="Q13515" s="63"/>
      <c r="R13515" s="63"/>
      <c r="S13515" s="63"/>
      <c r="T13515" s="63"/>
      <c r="U13515" s="62">
        <v>1044</v>
      </c>
      <c r="V13515" s="62">
        <v>2999</v>
      </c>
      <c r="W13515" s="62">
        <v>9.61</v>
      </c>
      <c r="X13515" s="62">
        <v>40</v>
      </c>
      <c r="Y13515" s="62">
        <v>23368.9</v>
      </c>
      <c r="Z13515" s="62">
        <v>2720</v>
      </c>
      <c r="AA13515" s="62">
        <v>16663</v>
      </c>
      <c r="AB13515" s="62">
        <v>53.41</v>
      </c>
      <c r="AC13515" s="62">
        <v>104.62</v>
      </c>
    </row>
    <row r="13516" spans="1:29" ht="45" x14ac:dyDescent="0.25">
      <c r="A13516" s="61" t="s">
        <v>460</v>
      </c>
      <c r="B13516" s="61" t="s">
        <v>461</v>
      </c>
      <c r="C13516" s="62">
        <v>2018</v>
      </c>
      <c r="D13516" s="61" t="s">
        <v>78</v>
      </c>
      <c r="E13516" s="62">
        <v>48</v>
      </c>
      <c r="F13516" s="62">
        <v>369972</v>
      </c>
      <c r="G13516" s="62">
        <v>61730</v>
      </c>
      <c r="H13516" s="62">
        <v>107.17</v>
      </c>
      <c r="I13516" s="62">
        <v>7707.75</v>
      </c>
      <c r="J13516" s="62">
        <v>344073.96</v>
      </c>
      <c r="K13516" s="62">
        <v>0</v>
      </c>
      <c r="L13516" s="63"/>
      <c r="M13516" s="63"/>
      <c r="N13516" s="63"/>
      <c r="O13516" s="63"/>
      <c r="P13516" s="63"/>
      <c r="Q13516" s="63"/>
      <c r="R13516" s="63"/>
      <c r="S13516" s="63"/>
      <c r="T13516" s="63"/>
      <c r="U13516" s="63"/>
      <c r="V13516" s="63"/>
      <c r="W13516" s="63"/>
      <c r="X13516" s="63"/>
      <c r="Y13516" s="63"/>
      <c r="Z13516" s="62">
        <v>68992</v>
      </c>
      <c r="AA13516" s="62">
        <v>3164</v>
      </c>
      <c r="AB13516" s="62">
        <v>5.49</v>
      </c>
      <c r="AC13516" s="62">
        <v>1437.33</v>
      </c>
    </row>
    <row r="13517" spans="1:29" ht="30" x14ac:dyDescent="0.25">
      <c r="A13517" s="61" t="s">
        <v>224</v>
      </c>
      <c r="B13517" s="61" t="s">
        <v>225</v>
      </c>
      <c r="C13517" s="62">
        <v>2018</v>
      </c>
      <c r="D13517" s="61" t="s">
        <v>150</v>
      </c>
      <c r="E13517" s="62">
        <v>8</v>
      </c>
      <c r="F13517" s="63"/>
      <c r="G13517" s="63"/>
      <c r="H13517" s="63"/>
      <c r="I13517" s="63"/>
      <c r="J13517" s="63"/>
      <c r="K13517" s="62">
        <v>0</v>
      </c>
      <c r="L13517" s="63"/>
      <c r="M13517" s="63"/>
      <c r="N13517" s="63"/>
      <c r="O13517" s="63"/>
      <c r="P13517" s="63"/>
      <c r="Q13517" s="63"/>
      <c r="R13517" s="63"/>
      <c r="S13517" s="63"/>
      <c r="T13517" s="63"/>
      <c r="U13517" s="63"/>
      <c r="V13517" s="63"/>
      <c r="W13517" s="63"/>
      <c r="X13517" s="63"/>
      <c r="Y13517" s="63"/>
      <c r="Z13517" s="62">
        <v>0</v>
      </c>
      <c r="AA13517" s="63"/>
      <c r="AB13517" s="63"/>
      <c r="AC13517" s="62">
        <v>0</v>
      </c>
    </row>
    <row r="13518" spans="1:29" x14ac:dyDescent="0.25">
      <c r="A13518" s="61" t="s">
        <v>304</v>
      </c>
      <c r="B13518" s="61" t="s">
        <v>305</v>
      </c>
      <c r="C13518" s="62">
        <v>2011</v>
      </c>
      <c r="D13518" s="61" t="s">
        <v>75</v>
      </c>
      <c r="E13518" s="62">
        <v>6</v>
      </c>
      <c r="F13518" s="62">
        <v>1034</v>
      </c>
      <c r="G13518" s="62">
        <v>277</v>
      </c>
      <c r="H13518" s="62">
        <v>3.85</v>
      </c>
      <c r="I13518" s="62">
        <v>172.33</v>
      </c>
      <c r="J13518" s="62">
        <v>961.62</v>
      </c>
      <c r="K13518" s="62">
        <v>0</v>
      </c>
      <c r="L13518" s="63"/>
      <c r="M13518" s="63"/>
      <c r="N13518" s="63"/>
      <c r="O13518" s="63"/>
      <c r="P13518" s="63"/>
      <c r="Q13518" s="63"/>
      <c r="R13518" s="63"/>
      <c r="S13518" s="63"/>
      <c r="T13518" s="63"/>
      <c r="U13518" s="63"/>
      <c r="V13518" s="63"/>
      <c r="W13518" s="63"/>
      <c r="X13518" s="63"/>
      <c r="Y13518" s="63"/>
      <c r="Z13518" s="62">
        <v>895.66</v>
      </c>
      <c r="AA13518" s="62">
        <v>2592</v>
      </c>
      <c r="AB13518" s="62">
        <v>36</v>
      </c>
      <c r="AC13518" s="62">
        <v>149.28</v>
      </c>
    </row>
    <row r="13519" spans="1:29" x14ac:dyDescent="0.25">
      <c r="A13519" s="61" t="s">
        <v>469</v>
      </c>
      <c r="B13519" s="61" t="s">
        <v>470</v>
      </c>
      <c r="C13519" s="62">
        <v>2015</v>
      </c>
      <c r="D13519" s="61" t="s">
        <v>99</v>
      </c>
      <c r="E13519" s="62">
        <v>54</v>
      </c>
      <c r="F13519" s="62">
        <v>248995</v>
      </c>
      <c r="G13519" s="62">
        <v>37421</v>
      </c>
      <c r="H13519" s="62">
        <v>57.75</v>
      </c>
      <c r="I13519" s="62">
        <v>4611.0200000000004</v>
      </c>
      <c r="J13519" s="62">
        <v>231565.35</v>
      </c>
      <c r="K13519" s="62">
        <v>34889.43</v>
      </c>
      <c r="L13519" s="62">
        <v>22284</v>
      </c>
      <c r="M13519" s="62">
        <v>34.39</v>
      </c>
      <c r="N13519" s="62">
        <v>646.1</v>
      </c>
      <c r="O13519" s="62">
        <v>420742.08</v>
      </c>
      <c r="P13519" s="63"/>
      <c r="Q13519" s="63"/>
      <c r="R13519" s="63"/>
      <c r="S13519" s="63"/>
      <c r="T13519" s="63"/>
      <c r="U13519" s="63"/>
      <c r="V13519" s="63"/>
      <c r="W13519" s="63"/>
      <c r="X13519" s="63"/>
      <c r="Y13519" s="63"/>
      <c r="Z13519" s="62">
        <v>1014.49</v>
      </c>
      <c r="AA13519" s="62">
        <v>13236</v>
      </c>
      <c r="AB13519" s="62">
        <v>20.43</v>
      </c>
      <c r="AC13519" s="62">
        <v>18.79</v>
      </c>
    </row>
    <row r="13520" spans="1:29" ht="30" x14ac:dyDescent="0.25">
      <c r="A13520" s="61" t="s">
        <v>367</v>
      </c>
      <c r="B13520" s="61" t="s">
        <v>368</v>
      </c>
      <c r="C13520" s="62">
        <v>2011</v>
      </c>
      <c r="D13520" s="61" t="s">
        <v>99</v>
      </c>
      <c r="E13520" s="62">
        <v>60</v>
      </c>
      <c r="F13520" s="62">
        <v>175867</v>
      </c>
      <c r="G13520" s="62">
        <v>28438</v>
      </c>
      <c r="H13520" s="62">
        <v>39.5</v>
      </c>
      <c r="I13520" s="62">
        <v>2931.12</v>
      </c>
      <c r="J13520" s="62">
        <v>163556.31</v>
      </c>
      <c r="K13520" s="62">
        <v>27967.02</v>
      </c>
      <c r="L13520" s="62">
        <v>29855</v>
      </c>
      <c r="M13520" s="62">
        <v>41.47</v>
      </c>
      <c r="N13520" s="62">
        <v>466.12</v>
      </c>
      <c r="O13520" s="62">
        <v>337262.71</v>
      </c>
      <c r="P13520" s="63"/>
      <c r="Q13520" s="63"/>
      <c r="R13520" s="63"/>
      <c r="S13520" s="63"/>
      <c r="T13520" s="63"/>
      <c r="U13520" s="62">
        <v>2041</v>
      </c>
      <c r="V13520" s="62">
        <v>7264</v>
      </c>
      <c r="W13520" s="62">
        <v>10.09</v>
      </c>
      <c r="X13520" s="62">
        <v>34</v>
      </c>
      <c r="Y13520" s="62">
        <v>45685.74</v>
      </c>
      <c r="Z13520" s="62">
        <v>165000</v>
      </c>
      <c r="AA13520" s="62">
        <v>13879</v>
      </c>
      <c r="AB13520" s="62">
        <v>19.28</v>
      </c>
      <c r="AC13520" s="62">
        <v>2750</v>
      </c>
    </row>
    <row r="13521" spans="1:29" x14ac:dyDescent="0.25">
      <c r="A13521" s="61" t="s">
        <v>332</v>
      </c>
      <c r="B13521" s="61" t="s">
        <v>333</v>
      </c>
      <c r="C13521" s="62">
        <v>2010</v>
      </c>
      <c r="D13521" s="61" t="s">
        <v>226</v>
      </c>
      <c r="E13521" s="62">
        <v>23</v>
      </c>
      <c r="F13521" s="62">
        <v>74680</v>
      </c>
      <c r="G13521" s="62">
        <v>11260</v>
      </c>
      <c r="H13521" s="62">
        <v>40.799999999999997</v>
      </c>
      <c r="I13521" s="62">
        <v>3246.96</v>
      </c>
      <c r="J13521" s="62">
        <v>69452.399999999994</v>
      </c>
      <c r="K13521" s="62">
        <v>4253.1499999999996</v>
      </c>
      <c r="L13521" s="62">
        <v>5249</v>
      </c>
      <c r="M13521" s="62">
        <v>19.02</v>
      </c>
      <c r="N13521" s="62">
        <v>184.92</v>
      </c>
      <c r="O13521" s="62">
        <v>51290.04</v>
      </c>
      <c r="P13521" s="63"/>
      <c r="Q13521" s="63"/>
      <c r="R13521" s="63"/>
      <c r="S13521" s="63"/>
      <c r="T13521" s="63"/>
      <c r="U13521" s="63"/>
      <c r="V13521" s="63"/>
      <c r="W13521" s="63"/>
      <c r="X13521" s="63"/>
      <c r="Y13521" s="63"/>
      <c r="Z13521" s="62">
        <v>73268</v>
      </c>
      <c r="AA13521" s="62">
        <v>9327</v>
      </c>
      <c r="AB13521" s="62">
        <v>33.79</v>
      </c>
      <c r="AC13521" s="62">
        <v>3185.57</v>
      </c>
    </row>
    <row r="13522" spans="1:29" x14ac:dyDescent="0.25">
      <c r="A13522" s="61" t="s">
        <v>260</v>
      </c>
      <c r="B13522" s="61" t="s">
        <v>261</v>
      </c>
      <c r="C13522" s="62">
        <v>2005</v>
      </c>
      <c r="D13522" s="61" t="s">
        <v>226</v>
      </c>
      <c r="E13522" s="62">
        <v>50</v>
      </c>
      <c r="F13522" s="62">
        <v>208960</v>
      </c>
      <c r="G13522" s="62">
        <v>23420</v>
      </c>
      <c r="H13522" s="62">
        <v>39.03</v>
      </c>
      <c r="I13522" s="62">
        <v>4179.2</v>
      </c>
      <c r="J13522" s="62">
        <v>194332.79999999999</v>
      </c>
      <c r="K13522" s="62">
        <v>18252.39</v>
      </c>
      <c r="L13522" s="62">
        <v>24262</v>
      </c>
      <c r="M13522" s="62">
        <v>40.44</v>
      </c>
      <c r="N13522" s="62">
        <v>365.05</v>
      </c>
      <c r="O13522" s="62">
        <v>220111.01</v>
      </c>
      <c r="P13522" s="63"/>
      <c r="Q13522" s="63"/>
      <c r="R13522" s="63"/>
      <c r="S13522" s="63"/>
      <c r="T13522" s="63"/>
      <c r="U13522" s="63"/>
      <c r="V13522" s="63"/>
      <c r="W13522" s="63"/>
      <c r="X13522" s="63"/>
      <c r="Y13522" s="63"/>
      <c r="Z13522" s="62">
        <v>1816</v>
      </c>
      <c r="AA13522" s="62">
        <v>11713</v>
      </c>
      <c r="AB13522" s="62">
        <v>19.52</v>
      </c>
      <c r="AC13522" s="62">
        <v>36.32</v>
      </c>
    </row>
    <row r="13523" spans="1:29" ht="30" x14ac:dyDescent="0.25">
      <c r="A13523" s="61" t="s">
        <v>287</v>
      </c>
      <c r="B13523" s="61" t="s">
        <v>288</v>
      </c>
      <c r="C13523" s="62">
        <v>2015</v>
      </c>
      <c r="D13523" s="61" t="s">
        <v>75</v>
      </c>
      <c r="E13523" s="62">
        <v>10</v>
      </c>
      <c r="F13523" s="62">
        <v>1887</v>
      </c>
      <c r="G13523" s="62">
        <v>440</v>
      </c>
      <c r="H13523" s="62">
        <v>3.67</v>
      </c>
      <c r="I13523" s="62">
        <v>188.7</v>
      </c>
      <c r="J13523" s="62">
        <v>1754.91</v>
      </c>
      <c r="K13523" s="62">
        <v>0</v>
      </c>
      <c r="L13523" s="63"/>
      <c r="M13523" s="63"/>
      <c r="N13523" s="63"/>
      <c r="O13523" s="63"/>
      <c r="P13523" s="63"/>
      <c r="Q13523" s="63"/>
      <c r="R13523" s="63"/>
      <c r="S13523" s="63"/>
      <c r="T13523" s="63"/>
      <c r="U13523" s="63"/>
      <c r="V13523" s="63"/>
      <c r="W13523" s="63"/>
      <c r="X13523" s="63"/>
      <c r="Y13523" s="63"/>
      <c r="Z13523" s="62">
        <v>49399</v>
      </c>
      <c r="AA13523" s="62">
        <v>3939</v>
      </c>
      <c r="AB13523" s="62">
        <v>32.83</v>
      </c>
      <c r="AC13523" s="62">
        <v>4939.8999999999996</v>
      </c>
    </row>
    <row r="13524" spans="1:29" ht="30" x14ac:dyDescent="0.25">
      <c r="A13524" s="61" t="s">
        <v>120</v>
      </c>
      <c r="B13524" s="61" t="s">
        <v>121</v>
      </c>
      <c r="C13524" s="62">
        <v>2013</v>
      </c>
      <c r="D13524" s="61" t="s">
        <v>298</v>
      </c>
      <c r="E13524" s="62">
        <v>8</v>
      </c>
      <c r="F13524" s="62">
        <v>159</v>
      </c>
      <c r="G13524" s="62">
        <v>34</v>
      </c>
      <c r="H13524" s="62">
        <v>0.35</v>
      </c>
      <c r="I13524" s="62">
        <v>19.88</v>
      </c>
      <c r="J13524" s="62">
        <v>147.87</v>
      </c>
      <c r="K13524" s="62">
        <v>15.52</v>
      </c>
      <c r="L13524" s="62">
        <v>36</v>
      </c>
      <c r="M13524" s="62">
        <v>0.38</v>
      </c>
      <c r="N13524" s="62">
        <v>1.94</v>
      </c>
      <c r="O13524" s="62">
        <v>187.15</v>
      </c>
      <c r="P13524" s="63"/>
      <c r="Q13524" s="63"/>
      <c r="R13524" s="63"/>
      <c r="S13524" s="63"/>
      <c r="T13524" s="63"/>
      <c r="U13524" s="63"/>
      <c r="V13524" s="63"/>
      <c r="W13524" s="63"/>
      <c r="X13524" s="63"/>
      <c r="Y13524" s="63"/>
      <c r="Z13524" s="62">
        <v>46200</v>
      </c>
      <c r="AA13524" s="62">
        <v>3183</v>
      </c>
      <c r="AB13524" s="62">
        <v>33.159999999999997</v>
      </c>
      <c r="AC13524" s="62">
        <v>5775</v>
      </c>
    </row>
    <row r="13525" spans="1:29" x14ac:dyDescent="0.25">
      <c r="A13525" s="61" t="s">
        <v>208</v>
      </c>
      <c r="B13525" s="61" t="s">
        <v>209</v>
      </c>
      <c r="C13525" s="62">
        <v>2009</v>
      </c>
      <c r="D13525" s="61" t="s">
        <v>175</v>
      </c>
      <c r="E13525" s="62">
        <v>8</v>
      </c>
      <c r="F13525" s="62">
        <v>83</v>
      </c>
      <c r="G13525" s="62">
        <v>17</v>
      </c>
      <c r="H13525" s="62">
        <v>0.18</v>
      </c>
      <c r="I13525" s="62">
        <v>10.38</v>
      </c>
      <c r="J13525" s="62">
        <v>77.19</v>
      </c>
      <c r="K13525" s="62">
        <v>0</v>
      </c>
      <c r="L13525" s="62">
        <v>0</v>
      </c>
      <c r="M13525" s="62">
        <v>0</v>
      </c>
      <c r="N13525" s="63"/>
      <c r="O13525" s="63"/>
      <c r="P13525" s="63"/>
      <c r="Q13525" s="63"/>
      <c r="R13525" s="63"/>
      <c r="S13525" s="63"/>
      <c r="T13525" s="63"/>
      <c r="U13525" s="63"/>
      <c r="V13525" s="63"/>
      <c r="W13525" s="63"/>
      <c r="X13525" s="63"/>
      <c r="Y13525" s="63"/>
      <c r="Z13525" s="62">
        <v>149</v>
      </c>
      <c r="AA13525" s="62">
        <v>719</v>
      </c>
      <c r="AB13525" s="62">
        <v>7.49</v>
      </c>
      <c r="AC13525" s="62">
        <v>18.63</v>
      </c>
    </row>
    <row r="13526" spans="1:29" x14ac:dyDescent="0.25">
      <c r="A13526" s="61" t="s">
        <v>397</v>
      </c>
      <c r="B13526" s="61" t="s">
        <v>398</v>
      </c>
      <c r="C13526" s="62">
        <v>2011</v>
      </c>
      <c r="D13526" s="61" t="s">
        <v>94</v>
      </c>
      <c r="E13526" s="62">
        <v>8</v>
      </c>
      <c r="F13526" s="62">
        <v>2732</v>
      </c>
      <c r="G13526" s="62">
        <v>484</v>
      </c>
      <c r="H13526" s="62">
        <v>5.04</v>
      </c>
      <c r="I13526" s="62">
        <v>341.5</v>
      </c>
      <c r="J13526" s="62">
        <v>2540.7600000000002</v>
      </c>
      <c r="K13526" s="62">
        <v>0</v>
      </c>
      <c r="L13526" s="63"/>
      <c r="M13526" s="63"/>
      <c r="N13526" s="63"/>
      <c r="O13526" s="63"/>
      <c r="P13526" s="63"/>
      <c r="Q13526" s="63"/>
      <c r="R13526" s="63"/>
      <c r="S13526" s="63"/>
      <c r="T13526" s="63"/>
      <c r="U13526" s="62">
        <v>200</v>
      </c>
      <c r="V13526" s="62">
        <v>671</v>
      </c>
      <c r="W13526" s="62">
        <v>6.99</v>
      </c>
      <c r="X13526" s="62">
        <v>25</v>
      </c>
      <c r="Y13526" s="62">
        <v>4476.8</v>
      </c>
      <c r="Z13526" s="62">
        <v>52700</v>
      </c>
      <c r="AA13526" s="62">
        <v>2012</v>
      </c>
      <c r="AB13526" s="62">
        <v>20.96</v>
      </c>
      <c r="AC13526" s="62">
        <v>6587.5</v>
      </c>
    </row>
    <row r="13527" spans="1:29" x14ac:dyDescent="0.25">
      <c r="A13527" s="61" t="s">
        <v>241</v>
      </c>
      <c r="B13527" s="61" t="s">
        <v>242</v>
      </c>
      <c r="C13527" s="62">
        <v>2008</v>
      </c>
      <c r="D13527" s="61" t="s">
        <v>135</v>
      </c>
      <c r="E13527" s="62">
        <v>41</v>
      </c>
      <c r="F13527" s="63"/>
      <c r="G13527" s="63"/>
      <c r="H13527" s="63"/>
      <c r="I13527" s="63"/>
      <c r="J13527" s="63"/>
      <c r="K13527" s="62">
        <v>0</v>
      </c>
      <c r="L13527" s="63"/>
      <c r="M13527" s="63"/>
      <c r="N13527" s="63"/>
      <c r="O13527" s="63"/>
      <c r="P13527" s="63"/>
      <c r="Q13527" s="63"/>
      <c r="R13527" s="63"/>
      <c r="S13527" s="63"/>
      <c r="T13527" s="63"/>
      <c r="U13527" s="63"/>
      <c r="V13527" s="63"/>
      <c r="W13527" s="63"/>
      <c r="X13527" s="63"/>
      <c r="Y13527" s="63"/>
      <c r="Z13527" s="62">
        <v>135100</v>
      </c>
      <c r="AA13527" s="62">
        <v>7443</v>
      </c>
      <c r="AB13527" s="62">
        <v>15.13</v>
      </c>
      <c r="AC13527" s="62">
        <v>3295.12</v>
      </c>
    </row>
    <row r="13528" spans="1:29" ht="30" x14ac:dyDescent="0.25">
      <c r="A13528" s="61" t="s">
        <v>439</v>
      </c>
      <c r="B13528" s="61" t="s">
        <v>440</v>
      </c>
      <c r="C13528" s="62">
        <v>2003</v>
      </c>
      <c r="D13528" s="61" t="s">
        <v>78</v>
      </c>
      <c r="E13528" s="62">
        <v>32</v>
      </c>
      <c r="F13528" s="62">
        <v>89430</v>
      </c>
      <c r="G13528" s="62">
        <v>8674</v>
      </c>
      <c r="H13528" s="62">
        <v>22.59</v>
      </c>
      <c r="I13528" s="62">
        <v>2794.69</v>
      </c>
      <c r="J13528" s="62">
        <v>83169.899999999994</v>
      </c>
      <c r="K13528" s="62">
        <v>20876.82</v>
      </c>
      <c r="L13528" s="62">
        <v>28590</v>
      </c>
      <c r="M13528" s="62">
        <v>74.45</v>
      </c>
      <c r="N13528" s="62">
        <v>652.4</v>
      </c>
      <c r="O13528" s="62">
        <v>251759.82</v>
      </c>
      <c r="P13528" s="63"/>
      <c r="Q13528" s="63"/>
      <c r="R13528" s="63"/>
      <c r="S13528" s="63"/>
      <c r="T13528" s="63"/>
      <c r="U13528" s="63"/>
      <c r="V13528" s="63"/>
      <c r="W13528" s="63"/>
      <c r="X13528" s="63"/>
      <c r="Y13528" s="63"/>
      <c r="Z13528" s="62">
        <v>0</v>
      </c>
      <c r="AA13528" s="63"/>
      <c r="AB13528" s="63"/>
      <c r="AC13528" s="62">
        <v>0</v>
      </c>
    </row>
    <row r="13529" spans="1:29" x14ac:dyDescent="0.25">
      <c r="A13529" s="61" t="s">
        <v>229</v>
      </c>
      <c r="B13529" s="61" t="s">
        <v>230</v>
      </c>
      <c r="C13529" s="62">
        <v>2003</v>
      </c>
      <c r="D13529" s="61" t="s">
        <v>89</v>
      </c>
      <c r="E13529" s="62">
        <v>103</v>
      </c>
      <c r="F13529" s="62">
        <v>316240</v>
      </c>
      <c r="G13529" s="62">
        <v>28629</v>
      </c>
      <c r="H13529" s="62">
        <v>23.16</v>
      </c>
      <c r="I13529" s="62">
        <v>3070.29</v>
      </c>
      <c r="J13529" s="62">
        <v>294103.2</v>
      </c>
      <c r="K13529" s="62">
        <v>11578</v>
      </c>
      <c r="L13529" s="62">
        <v>8881</v>
      </c>
      <c r="M13529" s="62">
        <v>7.19</v>
      </c>
      <c r="N13529" s="62">
        <v>112.41</v>
      </c>
      <c r="O13529" s="62">
        <v>139622.57999999999</v>
      </c>
      <c r="P13529" s="63"/>
      <c r="Q13529" s="63"/>
      <c r="R13529" s="63"/>
      <c r="S13529" s="63"/>
      <c r="T13529" s="63"/>
      <c r="U13529" s="63"/>
      <c r="V13529" s="63"/>
      <c r="W13529" s="63"/>
      <c r="X13529" s="63"/>
      <c r="Y13529" s="63"/>
      <c r="Z13529" s="62">
        <v>155088</v>
      </c>
      <c r="AA13529" s="62">
        <v>4143</v>
      </c>
      <c r="AB13529" s="62">
        <v>3.35</v>
      </c>
      <c r="AC13529" s="62">
        <v>1505.71</v>
      </c>
    </row>
    <row r="13530" spans="1:29" x14ac:dyDescent="0.25">
      <c r="A13530" s="61" t="s">
        <v>376</v>
      </c>
      <c r="B13530" s="61" t="s">
        <v>377</v>
      </c>
      <c r="C13530" s="62">
        <v>2017</v>
      </c>
      <c r="D13530" s="61" t="s">
        <v>78</v>
      </c>
      <c r="E13530" s="62">
        <v>42</v>
      </c>
      <c r="F13530" s="62">
        <v>226113</v>
      </c>
      <c r="G13530" s="62">
        <v>38509</v>
      </c>
      <c r="H13530" s="62">
        <v>76.41</v>
      </c>
      <c r="I13530" s="62">
        <v>5383.64</v>
      </c>
      <c r="J13530" s="62">
        <v>210285.09</v>
      </c>
      <c r="K13530" s="62">
        <v>21194.959999999999</v>
      </c>
      <c r="L13530" s="62">
        <v>21528</v>
      </c>
      <c r="M13530" s="62">
        <v>42.71</v>
      </c>
      <c r="N13530" s="62">
        <v>504.64</v>
      </c>
      <c r="O13530" s="62">
        <v>255596.34</v>
      </c>
      <c r="P13530" s="63"/>
      <c r="Q13530" s="63"/>
      <c r="R13530" s="63"/>
      <c r="S13530" s="63"/>
      <c r="T13530" s="63"/>
      <c r="U13530" s="63"/>
      <c r="V13530" s="63"/>
      <c r="W13530" s="63"/>
      <c r="X13530" s="63"/>
      <c r="Y13530" s="63"/>
      <c r="Z13530" s="62">
        <v>142450</v>
      </c>
      <c r="AA13530" s="62">
        <v>10848</v>
      </c>
      <c r="AB13530" s="62">
        <v>21.52</v>
      </c>
      <c r="AC13530" s="62">
        <v>3391.67</v>
      </c>
    </row>
    <row r="13531" spans="1:29" x14ac:dyDescent="0.25">
      <c r="A13531" s="61" t="s">
        <v>299</v>
      </c>
      <c r="B13531" s="61" t="s">
        <v>300</v>
      </c>
      <c r="C13531" s="62">
        <v>2004</v>
      </c>
      <c r="D13531" s="61" t="s">
        <v>78</v>
      </c>
      <c r="E13531" s="62">
        <v>48</v>
      </c>
      <c r="F13531" s="62">
        <v>512400</v>
      </c>
      <c r="G13531" s="62">
        <v>45299</v>
      </c>
      <c r="H13531" s="62">
        <v>78.64</v>
      </c>
      <c r="I13531" s="62">
        <v>10675</v>
      </c>
      <c r="J13531" s="62">
        <v>476532</v>
      </c>
      <c r="K13531" s="62">
        <v>0</v>
      </c>
      <c r="L13531" s="63"/>
      <c r="M13531" s="63"/>
      <c r="N13531" s="63"/>
      <c r="O13531" s="63"/>
      <c r="P13531" s="63"/>
      <c r="Q13531" s="63"/>
      <c r="R13531" s="63"/>
      <c r="S13531" s="63"/>
      <c r="T13531" s="63"/>
      <c r="U13531" s="63"/>
      <c r="V13531" s="63"/>
      <c r="W13531" s="63"/>
      <c r="X13531" s="63"/>
      <c r="Y13531" s="63"/>
      <c r="Z13531" s="62">
        <v>0</v>
      </c>
      <c r="AA13531" s="62">
        <v>10173</v>
      </c>
      <c r="AB13531" s="62">
        <v>17.66</v>
      </c>
      <c r="AC13531" s="62">
        <v>0</v>
      </c>
    </row>
    <row r="13532" spans="1:29" ht="30" x14ac:dyDescent="0.25">
      <c r="A13532" s="61" t="s">
        <v>227</v>
      </c>
      <c r="B13532" s="61" t="s">
        <v>228</v>
      </c>
      <c r="C13532" s="62">
        <v>2005</v>
      </c>
      <c r="D13532" s="61" t="s">
        <v>99</v>
      </c>
      <c r="E13532" s="62">
        <v>56</v>
      </c>
      <c r="F13532" s="62">
        <v>584696</v>
      </c>
      <c r="G13532" s="62">
        <v>59350</v>
      </c>
      <c r="H13532" s="62">
        <v>88.32</v>
      </c>
      <c r="I13532" s="62">
        <v>10441</v>
      </c>
      <c r="J13532" s="62">
        <v>543767.28</v>
      </c>
      <c r="K13532" s="62">
        <v>0</v>
      </c>
      <c r="L13532" s="63"/>
      <c r="M13532" s="63"/>
      <c r="N13532" s="63"/>
      <c r="O13532" s="63"/>
      <c r="P13532" s="63"/>
      <c r="Q13532" s="63"/>
      <c r="R13532" s="63"/>
      <c r="S13532" s="63"/>
      <c r="T13532" s="63"/>
      <c r="U13532" s="63"/>
      <c r="V13532" s="63"/>
      <c r="W13532" s="63"/>
      <c r="X13532" s="63"/>
      <c r="Y13532" s="63"/>
      <c r="Z13532" s="62">
        <v>300.97000000000003</v>
      </c>
      <c r="AA13532" s="62">
        <v>28686</v>
      </c>
      <c r="AB13532" s="62">
        <v>42.69</v>
      </c>
      <c r="AC13532" s="62">
        <v>5.37</v>
      </c>
    </row>
    <row r="13533" spans="1:29" ht="30" x14ac:dyDescent="0.25">
      <c r="A13533" s="61" t="s">
        <v>415</v>
      </c>
      <c r="B13533" s="61" t="s">
        <v>416</v>
      </c>
      <c r="C13533" s="62">
        <v>2013</v>
      </c>
      <c r="D13533" s="61" t="s">
        <v>75</v>
      </c>
      <c r="E13533" s="62">
        <v>7</v>
      </c>
      <c r="F13533" s="63"/>
      <c r="G13533" s="63"/>
      <c r="H13533" s="63"/>
      <c r="I13533" s="63"/>
      <c r="J13533" s="63"/>
      <c r="K13533" s="62">
        <v>0</v>
      </c>
      <c r="L13533" s="63"/>
      <c r="M13533" s="63"/>
      <c r="N13533" s="63"/>
      <c r="O13533" s="63"/>
      <c r="P13533" s="63"/>
      <c r="Q13533" s="63"/>
      <c r="R13533" s="63"/>
      <c r="S13533" s="63"/>
      <c r="T13533" s="63"/>
      <c r="U13533" s="63"/>
      <c r="V13533" s="63"/>
      <c r="W13533" s="63"/>
      <c r="X13533" s="63"/>
      <c r="Y13533" s="63"/>
      <c r="Z13533" s="62">
        <v>51.6</v>
      </c>
      <c r="AA13533" s="62">
        <v>10774</v>
      </c>
      <c r="AB13533" s="62">
        <v>128.26</v>
      </c>
      <c r="AC13533" s="62">
        <v>7.37</v>
      </c>
    </row>
    <row r="13534" spans="1:29" x14ac:dyDescent="0.25">
      <c r="A13534" s="61" t="s">
        <v>332</v>
      </c>
      <c r="B13534" s="61" t="s">
        <v>333</v>
      </c>
      <c r="C13534" s="62">
        <v>2015</v>
      </c>
      <c r="D13534" s="61" t="s">
        <v>94</v>
      </c>
      <c r="E13534" s="62">
        <v>19</v>
      </c>
      <c r="F13534" s="62">
        <v>22679</v>
      </c>
      <c r="G13534" s="62">
        <v>5841</v>
      </c>
      <c r="H13534" s="62">
        <v>25.62</v>
      </c>
      <c r="I13534" s="62">
        <v>1193.6300000000001</v>
      </c>
      <c r="J13534" s="62">
        <v>21091.47</v>
      </c>
      <c r="K13534" s="62">
        <v>1297.77</v>
      </c>
      <c r="L13534" s="62">
        <v>1998</v>
      </c>
      <c r="M13534" s="62">
        <v>8.76</v>
      </c>
      <c r="N13534" s="63"/>
      <c r="O13534" s="63"/>
      <c r="P13534" s="63"/>
      <c r="Q13534" s="63"/>
      <c r="R13534" s="63"/>
      <c r="S13534" s="63"/>
      <c r="T13534" s="63"/>
      <c r="U13534" s="63"/>
      <c r="V13534" s="63"/>
      <c r="W13534" s="63"/>
      <c r="X13534" s="63"/>
      <c r="Y13534" s="63"/>
      <c r="Z13534" s="62">
        <v>182895</v>
      </c>
      <c r="AA13534" s="62">
        <v>18612</v>
      </c>
      <c r="AB13534" s="62">
        <v>81.63</v>
      </c>
      <c r="AC13534" s="62">
        <v>9626.0499999999993</v>
      </c>
    </row>
    <row r="13535" spans="1:29" x14ac:dyDescent="0.25">
      <c r="A13535" s="61" t="s">
        <v>581</v>
      </c>
      <c r="B13535" s="61" t="s">
        <v>582</v>
      </c>
      <c r="C13535" s="62">
        <v>2004</v>
      </c>
      <c r="D13535" s="61" t="s">
        <v>78</v>
      </c>
      <c r="E13535" s="62">
        <v>80</v>
      </c>
      <c r="F13535" s="62">
        <v>977076</v>
      </c>
      <c r="G13535" s="62">
        <v>161073</v>
      </c>
      <c r="H13535" s="62">
        <v>167.78</v>
      </c>
      <c r="I13535" s="62">
        <v>12213.45</v>
      </c>
      <c r="J13535" s="62">
        <v>908680.68</v>
      </c>
      <c r="K13535" s="62">
        <v>0</v>
      </c>
      <c r="L13535" s="62">
        <v>0</v>
      </c>
      <c r="M13535" s="62">
        <v>0</v>
      </c>
      <c r="N13535" s="63"/>
      <c r="O13535" s="63"/>
      <c r="P13535" s="63"/>
      <c r="Q13535" s="62">
        <v>0</v>
      </c>
      <c r="R13535" s="62">
        <v>0</v>
      </c>
      <c r="S13535" s="63"/>
      <c r="T13535" s="63"/>
      <c r="U13535" s="63"/>
      <c r="V13535" s="62">
        <v>0</v>
      </c>
      <c r="W13535" s="62">
        <v>0</v>
      </c>
      <c r="X13535" s="63"/>
      <c r="Y13535" s="63"/>
      <c r="Z13535" s="62">
        <v>3184.28</v>
      </c>
      <c r="AA13535" s="62">
        <v>18794</v>
      </c>
      <c r="AB13535" s="62">
        <v>19.579999999999998</v>
      </c>
      <c r="AC13535" s="62">
        <v>39.799999999999997</v>
      </c>
    </row>
    <row r="13536" spans="1:29" ht="30" x14ac:dyDescent="0.25">
      <c r="A13536" s="61" t="s">
        <v>165</v>
      </c>
      <c r="B13536" s="61" t="s">
        <v>166</v>
      </c>
      <c r="C13536" s="62">
        <v>2013</v>
      </c>
      <c r="D13536" s="61" t="s">
        <v>86</v>
      </c>
      <c r="E13536" s="62">
        <v>24</v>
      </c>
      <c r="F13536" s="62">
        <v>642</v>
      </c>
      <c r="G13536" s="62">
        <v>194</v>
      </c>
      <c r="H13536" s="62">
        <v>0.67</v>
      </c>
      <c r="I13536" s="62">
        <v>26.75</v>
      </c>
      <c r="J13536" s="62">
        <v>597.05999999999995</v>
      </c>
      <c r="K13536" s="62">
        <v>0</v>
      </c>
      <c r="L13536" s="63"/>
      <c r="M13536" s="63"/>
      <c r="N13536" s="63"/>
      <c r="O13536" s="63"/>
      <c r="P13536" s="63"/>
      <c r="Q13536" s="63"/>
      <c r="R13536" s="63"/>
      <c r="S13536" s="63"/>
      <c r="T13536" s="63"/>
      <c r="U13536" s="63"/>
      <c r="V13536" s="63"/>
      <c r="W13536" s="63"/>
      <c r="X13536" s="63"/>
      <c r="Y13536" s="63"/>
      <c r="Z13536" s="62">
        <v>2.2000000000000002</v>
      </c>
      <c r="AA13536" s="62">
        <v>16567</v>
      </c>
      <c r="AB13536" s="62">
        <v>57.52</v>
      </c>
      <c r="AC13536" s="62">
        <v>0.09</v>
      </c>
    </row>
    <row r="13537" spans="1:29" ht="30" x14ac:dyDescent="0.25">
      <c r="A13537" s="61" t="s">
        <v>448</v>
      </c>
      <c r="B13537" s="61" t="s">
        <v>449</v>
      </c>
      <c r="C13537" s="62">
        <v>2012</v>
      </c>
      <c r="D13537" s="61" t="s">
        <v>150</v>
      </c>
      <c r="E13537" s="62">
        <v>8</v>
      </c>
      <c r="F13537" s="63"/>
      <c r="G13537" s="62">
        <v>0</v>
      </c>
      <c r="H13537" s="62">
        <v>0</v>
      </c>
      <c r="I13537" s="63"/>
      <c r="J13537" s="63"/>
      <c r="K13537" s="62">
        <v>0</v>
      </c>
      <c r="L13537" s="62">
        <v>0</v>
      </c>
      <c r="M13537" s="62">
        <v>0</v>
      </c>
      <c r="N13537" s="63"/>
      <c r="O13537" s="63"/>
      <c r="P13537" s="63"/>
      <c r="Q13537" s="63"/>
      <c r="R13537" s="63"/>
      <c r="S13537" s="63"/>
      <c r="T13537" s="63"/>
      <c r="U13537" s="63"/>
      <c r="V13537" s="63"/>
      <c r="W13537" s="63"/>
      <c r="X13537" s="63"/>
      <c r="Y13537" s="63"/>
      <c r="Z13537" s="62">
        <v>0</v>
      </c>
      <c r="AA13537" s="62">
        <v>0</v>
      </c>
      <c r="AB13537" s="62">
        <v>0</v>
      </c>
      <c r="AC13537" s="62">
        <v>0</v>
      </c>
    </row>
    <row r="13538" spans="1:29" ht="30" x14ac:dyDescent="0.25">
      <c r="A13538" s="61" t="s">
        <v>188</v>
      </c>
      <c r="B13538" s="61" t="s">
        <v>189</v>
      </c>
      <c r="C13538" s="62">
        <v>2016</v>
      </c>
      <c r="D13538" s="61" t="s">
        <v>135</v>
      </c>
      <c r="E13538" s="62">
        <v>150</v>
      </c>
      <c r="F13538" s="62">
        <v>678200</v>
      </c>
      <c r="G13538" s="62">
        <v>110639</v>
      </c>
      <c r="H13538" s="62">
        <v>61.47</v>
      </c>
      <c r="I13538" s="62">
        <v>4521.33</v>
      </c>
      <c r="J13538" s="62">
        <v>630726</v>
      </c>
      <c r="K13538" s="62">
        <v>106148.4</v>
      </c>
      <c r="L13538" s="62">
        <v>120131</v>
      </c>
      <c r="M13538" s="62">
        <v>66.739999999999995</v>
      </c>
      <c r="N13538" s="62">
        <v>707.66</v>
      </c>
      <c r="O13538" s="62">
        <v>1280075.3999999999</v>
      </c>
      <c r="P13538" s="63"/>
      <c r="Q13538" s="63"/>
      <c r="R13538" s="63"/>
      <c r="S13538" s="63"/>
      <c r="T13538" s="63"/>
      <c r="U13538" s="63"/>
      <c r="V13538" s="63"/>
      <c r="W13538" s="63"/>
      <c r="X13538" s="63"/>
      <c r="Y13538" s="63"/>
      <c r="Z13538" s="62">
        <v>14048</v>
      </c>
      <c r="AA13538" s="62">
        <v>105396</v>
      </c>
      <c r="AB13538" s="62">
        <v>58.55</v>
      </c>
      <c r="AC13538" s="62">
        <v>93.65</v>
      </c>
    </row>
    <row r="13539" spans="1:29" ht="30" x14ac:dyDescent="0.25">
      <c r="A13539" s="61" t="s">
        <v>194</v>
      </c>
      <c r="B13539" s="61" t="s">
        <v>195</v>
      </c>
      <c r="C13539" s="62">
        <v>2017</v>
      </c>
      <c r="D13539" s="61" t="s">
        <v>99</v>
      </c>
      <c r="E13539" s="62">
        <v>76</v>
      </c>
      <c r="F13539" s="62">
        <v>660240</v>
      </c>
      <c r="G13539" s="62">
        <v>100407</v>
      </c>
      <c r="H13539" s="62">
        <v>110.1</v>
      </c>
      <c r="I13539" s="62">
        <v>8687.3700000000008</v>
      </c>
      <c r="J13539" s="62">
        <v>614023.19999999995</v>
      </c>
      <c r="K13539" s="62">
        <v>0</v>
      </c>
      <c r="L13539" s="63"/>
      <c r="M13539" s="63"/>
      <c r="N13539" s="63"/>
      <c r="O13539" s="63"/>
      <c r="P13539" s="63"/>
      <c r="Q13539" s="63"/>
      <c r="R13539" s="63"/>
      <c r="S13539" s="63"/>
      <c r="T13539" s="63"/>
      <c r="U13539" s="63"/>
      <c r="V13539" s="63"/>
      <c r="W13539" s="63"/>
      <c r="X13539" s="63"/>
      <c r="Y13539" s="63"/>
      <c r="Z13539" s="62">
        <v>1870</v>
      </c>
      <c r="AA13539" s="62">
        <v>36372</v>
      </c>
      <c r="AB13539" s="62">
        <v>39.880000000000003</v>
      </c>
      <c r="AC13539" s="62">
        <v>24.61</v>
      </c>
    </row>
    <row r="13540" spans="1:29" ht="30" x14ac:dyDescent="0.25">
      <c r="A13540" s="61" t="s">
        <v>528</v>
      </c>
      <c r="B13540" s="61" t="s">
        <v>529</v>
      </c>
      <c r="C13540" s="62">
        <v>2005</v>
      </c>
      <c r="D13540" s="61" t="s">
        <v>78</v>
      </c>
      <c r="E13540" s="62">
        <v>30</v>
      </c>
      <c r="F13540" s="62">
        <v>295371</v>
      </c>
      <c r="G13540" s="62">
        <v>31936</v>
      </c>
      <c r="H13540" s="62">
        <v>88.71</v>
      </c>
      <c r="I13540" s="62">
        <v>9845.7000000000007</v>
      </c>
      <c r="J13540" s="62">
        <v>274695.03000000003</v>
      </c>
      <c r="K13540" s="62">
        <v>0</v>
      </c>
      <c r="L13540" s="63"/>
      <c r="M13540" s="63"/>
      <c r="N13540" s="63"/>
      <c r="O13540" s="63"/>
      <c r="P13540" s="63"/>
      <c r="Q13540" s="63"/>
      <c r="R13540" s="63"/>
      <c r="S13540" s="63"/>
      <c r="T13540" s="63"/>
      <c r="U13540" s="63"/>
      <c r="V13540" s="63"/>
      <c r="W13540" s="63"/>
      <c r="X13540" s="63"/>
      <c r="Y13540" s="63"/>
      <c r="Z13540" s="62">
        <v>277.69</v>
      </c>
      <c r="AA13540" s="62">
        <v>918</v>
      </c>
      <c r="AB13540" s="62">
        <v>2.5499999999999998</v>
      </c>
      <c r="AC13540" s="62">
        <v>9.26</v>
      </c>
    </row>
    <row r="13541" spans="1:29" x14ac:dyDescent="0.25">
      <c r="A13541" s="61" t="s">
        <v>524</v>
      </c>
      <c r="B13541" s="61" t="s">
        <v>525</v>
      </c>
      <c r="C13541" s="62">
        <v>2005</v>
      </c>
      <c r="D13541" s="61" t="s">
        <v>99</v>
      </c>
      <c r="E13541" s="62">
        <v>60</v>
      </c>
      <c r="F13541" s="62">
        <v>567600</v>
      </c>
      <c r="G13541" s="62">
        <v>74467</v>
      </c>
      <c r="H13541" s="62">
        <v>103.43</v>
      </c>
      <c r="I13541" s="62">
        <v>9460</v>
      </c>
      <c r="J13541" s="62">
        <v>527868</v>
      </c>
      <c r="K13541" s="62">
        <v>0</v>
      </c>
      <c r="L13541" s="63"/>
      <c r="M13541" s="63"/>
      <c r="N13541" s="63"/>
      <c r="O13541" s="63"/>
      <c r="P13541" s="63"/>
      <c r="Q13541" s="63"/>
      <c r="R13541" s="63"/>
      <c r="S13541" s="63"/>
      <c r="T13541" s="63"/>
      <c r="U13541" s="63"/>
      <c r="V13541" s="63"/>
      <c r="W13541" s="63"/>
      <c r="X13541" s="63"/>
      <c r="Y13541" s="63"/>
      <c r="Z13541" s="62">
        <v>112450</v>
      </c>
      <c r="AA13541" s="62">
        <v>3791</v>
      </c>
      <c r="AB13541" s="62">
        <v>5.27</v>
      </c>
      <c r="AC13541" s="62">
        <v>1874.17</v>
      </c>
    </row>
    <row r="13542" spans="1:29" x14ac:dyDescent="0.25">
      <c r="A13542" s="61" t="s">
        <v>184</v>
      </c>
      <c r="B13542" s="61" t="s">
        <v>185</v>
      </c>
      <c r="C13542" s="62">
        <v>2012</v>
      </c>
      <c r="D13542" s="61" t="s">
        <v>150</v>
      </c>
      <c r="E13542" s="62">
        <v>8</v>
      </c>
      <c r="F13542" s="63"/>
      <c r="G13542" s="63"/>
      <c r="H13542" s="63"/>
      <c r="I13542" s="63"/>
      <c r="J13542" s="63"/>
      <c r="K13542" s="62">
        <v>0</v>
      </c>
      <c r="L13542" s="63"/>
      <c r="M13542" s="63"/>
      <c r="N13542" s="63"/>
      <c r="O13542" s="63"/>
      <c r="P13542" s="63"/>
      <c r="Q13542" s="63"/>
      <c r="R13542" s="63"/>
      <c r="S13542" s="63"/>
      <c r="T13542" s="63"/>
      <c r="U13542" s="63"/>
      <c r="V13542" s="63"/>
      <c r="W13542" s="63"/>
      <c r="X13542" s="63"/>
      <c r="Y13542" s="63"/>
      <c r="Z13542" s="62">
        <v>0</v>
      </c>
      <c r="AA13542" s="63"/>
      <c r="AB13542" s="63"/>
      <c r="AC13542" s="62">
        <v>0</v>
      </c>
    </row>
    <row r="13543" spans="1:29" x14ac:dyDescent="0.25">
      <c r="A13543" s="61" t="s">
        <v>76</v>
      </c>
      <c r="B13543" s="61" t="s">
        <v>77</v>
      </c>
      <c r="C13543" s="62">
        <v>2006</v>
      </c>
      <c r="D13543" s="61" t="s">
        <v>75</v>
      </c>
      <c r="E13543" s="62">
        <v>3</v>
      </c>
      <c r="F13543" s="63"/>
      <c r="G13543" s="63"/>
      <c r="H13543" s="63"/>
      <c r="I13543" s="63"/>
      <c r="J13543" s="63"/>
      <c r="K13543" s="62">
        <v>0</v>
      </c>
      <c r="L13543" s="63"/>
      <c r="M13543" s="63"/>
      <c r="N13543" s="63"/>
      <c r="O13543" s="63"/>
      <c r="P13543" s="63"/>
      <c r="Q13543" s="63"/>
      <c r="R13543" s="63"/>
      <c r="S13543" s="63"/>
      <c r="T13543" s="63"/>
      <c r="U13543" s="63"/>
      <c r="V13543" s="63"/>
      <c r="W13543" s="63"/>
      <c r="X13543" s="63"/>
      <c r="Y13543" s="63"/>
      <c r="Z13543" s="62">
        <v>74.87</v>
      </c>
      <c r="AA13543" s="62">
        <v>343</v>
      </c>
      <c r="AB13543" s="62">
        <v>9.5299999999999994</v>
      </c>
      <c r="AC13543" s="62">
        <v>24.96</v>
      </c>
    </row>
    <row r="13544" spans="1:29" ht="30" x14ac:dyDescent="0.25">
      <c r="A13544" s="61" t="s">
        <v>233</v>
      </c>
      <c r="B13544" s="61" t="s">
        <v>234</v>
      </c>
      <c r="C13544" s="62">
        <v>2005</v>
      </c>
      <c r="D13544" s="61" t="s">
        <v>72</v>
      </c>
      <c r="E13544" s="62">
        <v>97</v>
      </c>
      <c r="F13544" s="62">
        <v>920803</v>
      </c>
      <c r="G13544" s="62">
        <v>94265</v>
      </c>
      <c r="H13544" s="62">
        <v>80.98</v>
      </c>
      <c r="I13544" s="62">
        <v>9492.81</v>
      </c>
      <c r="J13544" s="62">
        <v>856346.79</v>
      </c>
      <c r="K13544" s="62">
        <v>4711.93</v>
      </c>
      <c r="L13544" s="62">
        <v>14540</v>
      </c>
      <c r="M13544" s="62">
        <v>12.49</v>
      </c>
      <c r="N13544" s="62">
        <v>48.58</v>
      </c>
      <c r="O13544" s="62">
        <v>56822.58</v>
      </c>
      <c r="P13544" s="63"/>
      <c r="Q13544" s="63"/>
      <c r="R13544" s="63"/>
      <c r="S13544" s="63"/>
      <c r="T13544" s="63"/>
      <c r="U13544" s="63"/>
      <c r="V13544" s="63"/>
      <c r="W13544" s="63"/>
      <c r="X13544" s="63"/>
      <c r="Y13544" s="63"/>
      <c r="Z13544" s="62">
        <v>3805.9</v>
      </c>
      <c r="AA13544" s="62">
        <v>30799</v>
      </c>
      <c r="AB13544" s="62">
        <v>26.46</v>
      </c>
      <c r="AC13544" s="62">
        <v>39.24</v>
      </c>
    </row>
    <row r="13545" spans="1:29" ht="30" x14ac:dyDescent="0.25">
      <c r="A13545" s="61" t="s">
        <v>122</v>
      </c>
      <c r="B13545" s="61" t="s">
        <v>123</v>
      </c>
      <c r="C13545" s="62">
        <v>2008</v>
      </c>
      <c r="D13545" s="61" t="s">
        <v>78</v>
      </c>
      <c r="E13545" s="62">
        <v>50</v>
      </c>
      <c r="F13545" s="62">
        <v>126078</v>
      </c>
      <c r="G13545" s="62">
        <v>37226</v>
      </c>
      <c r="H13545" s="62">
        <v>62.04</v>
      </c>
      <c r="I13545" s="62">
        <v>2521.56</v>
      </c>
      <c r="J13545" s="62">
        <v>117252.54</v>
      </c>
      <c r="K13545" s="62">
        <v>0</v>
      </c>
      <c r="L13545" s="63"/>
      <c r="M13545" s="63"/>
      <c r="N13545" s="63"/>
      <c r="O13545" s="63"/>
      <c r="P13545" s="63"/>
      <c r="Q13545" s="63"/>
      <c r="R13545" s="63"/>
      <c r="S13545" s="63"/>
      <c r="T13545" s="63"/>
      <c r="U13545" s="62">
        <v>17220</v>
      </c>
      <c r="V13545" s="62">
        <v>52086</v>
      </c>
      <c r="W13545" s="62">
        <v>86.81</v>
      </c>
      <c r="X13545" s="62">
        <v>344</v>
      </c>
      <c r="Y13545" s="62">
        <v>385452.48</v>
      </c>
      <c r="Z13545" s="62">
        <v>2036.83</v>
      </c>
      <c r="AA13545" s="62">
        <v>17335</v>
      </c>
      <c r="AB13545" s="62">
        <v>28.89</v>
      </c>
      <c r="AC13545" s="62">
        <v>40.74</v>
      </c>
    </row>
    <row r="13546" spans="1:29" x14ac:dyDescent="0.25">
      <c r="A13546" s="61" t="s">
        <v>210</v>
      </c>
      <c r="B13546" s="61" t="s">
        <v>211</v>
      </c>
      <c r="C13546" s="62">
        <v>2013</v>
      </c>
      <c r="D13546" s="61" t="s">
        <v>86</v>
      </c>
      <c r="E13546" s="62">
        <v>70</v>
      </c>
      <c r="F13546" s="62">
        <v>516323</v>
      </c>
      <c r="G13546" s="62">
        <v>113875</v>
      </c>
      <c r="H13546" s="62">
        <v>135.57</v>
      </c>
      <c r="I13546" s="62">
        <v>7376.04</v>
      </c>
      <c r="J13546" s="62">
        <v>480180.39</v>
      </c>
      <c r="K13546" s="62">
        <v>56386.03</v>
      </c>
      <c r="L13546" s="62">
        <v>80321</v>
      </c>
      <c r="M13546" s="62">
        <v>95.62</v>
      </c>
      <c r="N13546" s="62">
        <v>805.51</v>
      </c>
      <c r="O13546" s="62">
        <v>679976.09</v>
      </c>
      <c r="P13546" s="63"/>
      <c r="Q13546" s="63"/>
      <c r="R13546" s="63"/>
      <c r="S13546" s="63"/>
      <c r="T13546" s="63"/>
      <c r="U13546" s="63"/>
      <c r="V13546" s="63"/>
      <c r="W13546" s="63"/>
      <c r="X13546" s="63"/>
      <c r="Y13546" s="63"/>
      <c r="Z13546" s="62">
        <v>763514</v>
      </c>
      <c r="AA13546" s="62">
        <v>95655</v>
      </c>
      <c r="AB13546" s="62">
        <v>113.88</v>
      </c>
      <c r="AC13546" s="62">
        <v>10907.34</v>
      </c>
    </row>
    <row r="13547" spans="1:29" ht="30" x14ac:dyDescent="0.25">
      <c r="A13547" s="61" t="s">
        <v>233</v>
      </c>
      <c r="B13547" s="61" t="s">
        <v>234</v>
      </c>
      <c r="C13547" s="62">
        <v>2006</v>
      </c>
      <c r="D13547" s="61" t="s">
        <v>86</v>
      </c>
      <c r="E13547" s="62">
        <v>160</v>
      </c>
      <c r="F13547" s="62">
        <v>27135</v>
      </c>
      <c r="G13547" s="62">
        <v>4521</v>
      </c>
      <c r="H13547" s="62">
        <v>2.35</v>
      </c>
      <c r="I13547" s="62">
        <v>169.59</v>
      </c>
      <c r="J13547" s="62">
        <v>25235.55</v>
      </c>
      <c r="K13547" s="62">
        <v>137.72999999999999</v>
      </c>
      <c r="L13547" s="62">
        <v>2669</v>
      </c>
      <c r="M13547" s="62">
        <v>1.39</v>
      </c>
      <c r="N13547" s="63"/>
      <c r="O13547" s="63"/>
      <c r="P13547" s="63"/>
      <c r="Q13547" s="63"/>
      <c r="R13547" s="63"/>
      <c r="S13547" s="63"/>
      <c r="T13547" s="63"/>
      <c r="U13547" s="63"/>
      <c r="V13547" s="63"/>
      <c r="W13547" s="63"/>
      <c r="X13547" s="63"/>
      <c r="Y13547" s="63"/>
      <c r="Z13547" s="62">
        <v>10475.24</v>
      </c>
      <c r="AA13547" s="62">
        <v>101615</v>
      </c>
      <c r="AB13547" s="62">
        <v>52.92</v>
      </c>
      <c r="AC13547" s="62">
        <v>65.47</v>
      </c>
    </row>
    <row r="13548" spans="1:29" x14ac:dyDescent="0.25">
      <c r="A13548" s="61" t="s">
        <v>281</v>
      </c>
      <c r="B13548" s="61" t="s">
        <v>282</v>
      </c>
      <c r="C13548" s="62">
        <v>2018</v>
      </c>
      <c r="D13548" s="61" t="s">
        <v>99</v>
      </c>
      <c r="E13548" s="62">
        <v>40</v>
      </c>
      <c r="F13548" s="62">
        <v>233520</v>
      </c>
      <c r="G13548" s="62">
        <v>38590</v>
      </c>
      <c r="H13548" s="62">
        <v>80.400000000000006</v>
      </c>
      <c r="I13548" s="62">
        <v>5838</v>
      </c>
      <c r="J13548" s="62">
        <v>217173.6</v>
      </c>
      <c r="K13548" s="62">
        <v>0</v>
      </c>
      <c r="L13548" s="63"/>
      <c r="M13548" s="63"/>
      <c r="N13548" s="63"/>
      <c r="O13548" s="63"/>
      <c r="P13548" s="63"/>
      <c r="Q13548" s="63"/>
      <c r="R13548" s="63"/>
      <c r="S13548" s="63"/>
      <c r="T13548" s="63"/>
      <c r="U13548" s="63"/>
      <c r="V13548" s="63"/>
      <c r="W13548" s="63"/>
      <c r="X13548" s="63"/>
      <c r="Y13548" s="63"/>
      <c r="Z13548" s="62">
        <v>71705</v>
      </c>
      <c r="AA13548" s="62">
        <v>13236</v>
      </c>
      <c r="AB13548" s="62">
        <v>27.58</v>
      </c>
      <c r="AC13548" s="62">
        <v>1792.63</v>
      </c>
    </row>
    <row r="13549" spans="1:29" ht="30" x14ac:dyDescent="0.25">
      <c r="A13549" s="61" t="s">
        <v>237</v>
      </c>
      <c r="B13549" s="61" t="s">
        <v>238</v>
      </c>
      <c r="C13549" s="62">
        <v>2016</v>
      </c>
      <c r="D13549" s="61" t="s">
        <v>89</v>
      </c>
      <c r="E13549" s="62">
        <v>116</v>
      </c>
      <c r="F13549" s="62">
        <v>465207</v>
      </c>
      <c r="G13549" s="62">
        <v>80795</v>
      </c>
      <c r="H13549" s="62">
        <v>58.04</v>
      </c>
      <c r="I13549" s="62">
        <v>4010.41</v>
      </c>
      <c r="J13549" s="62">
        <v>432642.51</v>
      </c>
      <c r="K13549" s="62">
        <v>48291.95</v>
      </c>
      <c r="L13549" s="62">
        <v>33081</v>
      </c>
      <c r="M13549" s="62">
        <v>23.77</v>
      </c>
      <c r="N13549" s="62">
        <v>416.31</v>
      </c>
      <c r="O13549" s="62">
        <v>582367.11</v>
      </c>
      <c r="P13549" s="63"/>
      <c r="Q13549" s="63"/>
      <c r="R13549" s="63"/>
      <c r="S13549" s="63"/>
      <c r="T13549" s="63"/>
      <c r="U13549" s="63"/>
      <c r="V13549" s="63"/>
      <c r="W13549" s="63"/>
      <c r="X13549" s="63"/>
      <c r="Y13549" s="63"/>
      <c r="Z13549" s="62">
        <v>574257</v>
      </c>
      <c r="AA13549" s="62">
        <v>42971</v>
      </c>
      <c r="AB13549" s="62">
        <v>30.87</v>
      </c>
      <c r="AC13549" s="62">
        <v>4950.49</v>
      </c>
    </row>
    <row r="13550" spans="1:29" x14ac:dyDescent="0.25">
      <c r="A13550" s="61" t="s">
        <v>79</v>
      </c>
      <c r="B13550" s="61" t="s">
        <v>80</v>
      </c>
      <c r="C13550" s="62">
        <v>2011</v>
      </c>
      <c r="D13550" s="61" t="s">
        <v>99</v>
      </c>
      <c r="E13550" s="62">
        <v>64</v>
      </c>
      <c r="F13550" s="62">
        <v>239720</v>
      </c>
      <c r="G13550" s="62">
        <v>27614</v>
      </c>
      <c r="H13550" s="62">
        <v>35.96</v>
      </c>
      <c r="I13550" s="62">
        <v>3745.63</v>
      </c>
      <c r="J13550" s="62">
        <v>222939.6</v>
      </c>
      <c r="K13550" s="62">
        <v>29102.81</v>
      </c>
      <c r="L13550" s="62">
        <v>34266</v>
      </c>
      <c r="M13550" s="62">
        <v>44.62</v>
      </c>
      <c r="N13550" s="62">
        <v>454.73</v>
      </c>
      <c r="O13550" s="62">
        <v>350959.55</v>
      </c>
      <c r="P13550" s="63"/>
      <c r="Q13550" s="63"/>
      <c r="R13550" s="63"/>
      <c r="S13550" s="63"/>
      <c r="T13550" s="63"/>
      <c r="U13550" s="63"/>
      <c r="V13550" s="63"/>
      <c r="W13550" s="63"/>
      <c r="X13550" s="63"/>
      <c r="Y13550" s="63"/>
      <c r="Z13550" s="62">
        <v>198040</v>
      </c>
      <c r="AA13550" s="62">
        <v>10162</v>
      </c>
      <c r="AB13550" s="62">
        <v>13.23</v>
      </c>
      <c r="AC13550" s="62">
        <v>3094.38</v>
      </c>
    </row>
    <row r="13551" spans="1:29" ht="30" x14ac:dyDescent="0.25">
      <c r="A13551" s="61" t="s">
        <v>100</v>
      </c>
      <c r="B13551" s="61" t="s">
        <v>101</v>
      </c>
      <c r="C13551" s="62">
        <v>2012</v>
      </c>
      <c r="D13551" s="61" t="s">
        <v>78</v>
      </c>
      <c r="E13551" s="62">
        <v>52</v>
      </c>
      <c r="F13551" s="62">
        <v>544618</v>
      </c>
      <c r="G13551" s="62">
        <v>74802</v>
      </c>
      <c r="H13551" s="62">
        <v>119.88</v>
      </c>
      <c r="I13551" s="62">
        <v>10473.42</v>
      </c>
      <c r="J13551" s="62">
        <v>506494.74</v>
      </c>
      <c r="K13551" s="62">
        <v>0</v>
      </c>
      <c r="L13551" s="63"/>
      <c r="M13551" s="63"/>
      <c r="N13551" s="63"/>
      <c r="O13551" s="63"/>
      <c r="P13551" s="62">
        <v>329</v>
      </c>
      <c r="Q13551" s="62">
        <v>672</v>
      </c>
      <c r="R13551" s="62">
        <v>1.08</v>
      </c>
      <c r="S13551" s="62">
        <v>6</v>
      </c>
      <c r="T13551" s="62">
        <v>4168.1000000000004</v>
      </c>
      <c r="U13551" s="63"/>
      <c r="V13551" s="63"/>
      <c r="W13551" s="63"/>
      <c r="X13551" s="63"/>
      <c r="Y13551" s="63"/>
      <c r="Z13551" s="62">
        <v>109941</v>
      </c>
      <c r="AA13551" s="62">
        <v>6164</v>
      </c>
      <c r="AB13551" s="62">
        <v>9.8800000000000008</v>
      </c>
      <c r="AC13551" s="62">
        <v>2114.25</v>
      </c>
    </row>
    <row r="13552" spans="1:29" ht="30" x14ac:dyDescent="0.25">
      <c r="A13552" s="61" t="s">
        <v>255</v>
      </c>
      <c r="B13552" s="61" t="s">
        <v>256</v>
      </c>
      <c r="C13552" s="62">
        <v>2013</v>
      </c>
      <c r="D13552" s="61" t="s">
        <v>94</v>
      </c>
      <c r="E13552" s="62">
        <v>58</v>
      </c>
      <c r="F13552" s="63"/>
      <c r="G13552" s="63"/>
      <c r="H13552" s="63"/>
      <c r="I13552" s="63"/>
      <c r="J13552" s="63"/>
      <c r="K13552" s="62">
        <v>0</v>
      </c>
      <c r="L13552" s="63"/>
      <c r="M13552" s="63"/>
      <c r="N13552" s="63"/>
      <c r="O13552" s="63"/>
      <c r="P13552" s="63"/>
      <c r="Q13552" s="63"/>
      <c r="R13552" s="63"/>
      <c r="S13552" s="63"/>
      <c r="T13552" s="63"/>
      <c r="U13552" s="63"/>
      <c r="V13552" s="63"/>
      <c r="W13552" s="63"/>
      <c r="X13552" s="63"/>
      <c r="Y13552" s="63"/>
      <c r="Z13552" s="62">
        <v>0</v>
      </c>
      <c r="AA13552" s="63"/>
      <c r="AB13552" s="63"/>
      <c r="AC13552" s="62">
        <v>0</v>
      </c>
    </row>
    <row r="13553" spans="1:29" x14ac:dyDescent="0.25">
      <c r="A13553" s="61" t="s">
        <v>241</v>
      </c>
      <c r="B13553" s="61" t="s">
        <v>242</v>
      </c>
      <c r="C13553" s="62">
        <v>2007</v>
      </c>
      <c r="D13553" s="61" t="s">
        <v>89</v>
      </c>
      <c r="E13553" s="62">
        <v>69</v>
      </c>
      <c r="F13553" s="62">
        <v>308960</v>
      </c>
      <c r="G13553" s="62">
        <v>44693</v>
      </c>
      <c r="H13553" s="62">
        <v>53.98</v>
      </c>
      <c r="I13553" s="62">
        <v>4477.68</v>
      </c>
      <c r="J13553" s="62">
        <v>287332.8</v>
      </c>
      <c r="K13553" s="62">
        <v>24086</v>
      </c>
      <c r="L13553" s="62">
        <v>44582</v>
      </c>
      <c r="M13553" s="62">
        <v>53.84</v>
      </c>
      <c r="N13553" s="62">
        <v>349.07</v>
      </c>
      <c r="O13553" s="62">
        <v>290460.3</v>
      </c>
      <c r="P13553" s="63"/>
      <c r="Q13553" s="63"/>
      <c r="R13553" s="63"/>
      <c r="S13553" s="63"/>
      <c r="T13553" s="63"/>
      <c r="U13553" s="63"/>
      <c r="V13553" s="63"/>
      <c r="W13553" s="63"/>
      <c r="X13553" s="63"/>
      <c r="Y13553" s="63"/>
      <c r="Z13553" s="62">
        <v>215400</v>
      </c>
      <c r="AA13553" s="62">
        <v>23115</v>
      </c>
      <c r="AB13553" s="62">
        <v>27.92</v>
      </c>
      <c r="AC13553" s="62">
        <v>3121.74</v>
      </c>
    </row>
    <row r="13554" spans="1:29" x14ac:dyDescent="0.25">
      <c r="A13554" s="61" t="s">
        <v>512</v>
      </c>
      <c r="B13554" s="61" t="s">
        <v>513</v>
      </c>
      <c r="C13554" s="62">
        <v>2017</v>
      </c>
      <c r="D13554" s="61" t="s">
        <v>78</v>
      </c>
      <c r="E13554" s="62">
        <v>40</v>
      </c>
      <c r="F13554" s="62">
        <v>316480</v>
      </c>
      <c r="G13554" s="62">
        <v>50636</v>
      </c>
      <c r="H13554" s="62">
        <v>105.49</v>
      </c>
      <c r="I13554" s="62">
        <v>7912</v>
      </c>
      <c r="J13554" s="62">
        <v>294326.40000000002</v>
      </c>
      <c r="K13554" s="62">
        <v>0</v>
      </c>
      <c r="L13554" s="63"/>
      <c r="M13554" s="63"/>
      <c r="N13554" s="63"/>
      <c r="O13554" s="63"/>
      <c r="P13554" s="63"/>
      <c r="Q13554" s="63"/>
      <c r="R13554" s="63"/>
      <c r="S13554" s="63"/>
      <c r="T13554" s="63"/>
      <c r="U13554" s="63"/>
      <c r="V13554" s="63"/>
      <c r="W13554" s="63"/>
      <c r="X13554" s="63"/>
      <c r="Y13554" s="63"/>
      <c r="Z13554" s="62">
        <v>627000</v>
      </c>
      <c r="AA13554" s="62">
        <v>3936</v>
      </c>
      <c r="AB13554" s="62">
        <v>8.1999999999999993</v>
      </c>
      <c r="AC13554" s="62">
        <v>15675</v>
      </c>
    </row>
    <row r="13555" spans="1:29" ht="30" x14ac:dyDescent="0.25">
      <c r="A13555" s="61" t="s">
        <v>302</v>
      </c>
      <c r="B13555" s="61" t="s">
        <v>303</v>
      </c>
      <c r="C13555" s="62">
        <v>2013</v>
      </c>
      <c r="D13555" s="61" t="s">
        <v>78</v>
      </c>
      <c r="E13555" s="62">
        <v>40</v>
      </c>
      <c r="F13555" s="62">
        <v>159640</v>
      </c>
      <c r="G13555" s="62">
        <v>21718</v>
      </c>
      <c r="H13555" s="62">
        <v>45.25</v>
      </c>
      <c r="I13555" s="62">
        <v>3991</v>
      </c>
      <c r="J13555" s="62">
        <v>148465.20000000001</v>
      </c>
      <c r="K13555" s="62">
        <v>11865.18</v>
      </c>
      <c r="L13555" s="62">
        <v>17899</v>
      </c>
      <c r="M13555" s="62">
        <v>37.29</v>
      </c>
      <c r="N13555" s="62">
        <v>296.63</v>
      </c>
      <c r="O13555" s="62">
        <v>143085.76000000001</v>
      </c>
      <c r="P13555" s="63"/>
      <c r="Q13555" s="63"/>
      <c r="R13555" s="63"/>
      <c r="S13555" s="63"/>
      <c r="T13555" s="63"/>
      <c r="U13555" s="63"/>
      <c r="V13555" s="63"/>
      <c r="W13555" s="63"/>
      <c r="X13555" s="63"/>
      <c r="Y13555" s="63"/>
      <c r="Z13555" s="62">
        <v>63300</v>
      </c>
      <c r="AA13555" s="62">
        <v>6709</v>
      </c>
      <c r="AB13555" s="62">
        <v>13.98</v>
      </c>
      <c r="AC13555" s="62">
        <v>1582.5</v>
      </c>
    </row>
    <row r="13556" spans="1:29" ht="30" x14ac:dyDescent="0.25">
      <c r="A13556" s="61" t="s">
        <v>247</v>
      </c>
      <c r="B13556" s="61" t="s">
        <v>248</v>
      </c>
      <c r="C13556" s="62">
        <v>2016</v>
      </c>
      <c r="D13556" s="61" t="s">
        <v>78</v>
      </c>
      <c r="E13556" s="62">
        <v>31</v>
      </c>
      <c r="F13556" s="62">
        <v>65051</v>
      </c>
      <c r="G13556" s="62">
        <v>12316</v>
      </c>
      <c r="H13556" s="62">
        <v>33.11</v>
      </c>
      <c r="I13556" s="62">
        <v>2098.42</v>
      </c>
      <c r="J13556" s="62">
        <v>60497.43</v>
      </c>
      <c r="K13556" s="62">
        <v>11190.11</v>
      </c>
      <c r="L13556" s="62">
        <v>16051</v>
      </c>
      <c r="M13556" s="62">
        <v>43.15</v>
      </c>
      <c r="N13556" s="62">
        <v>360.97</v>
      </c>
      <c r="O13556" s="62">
        <v>134944.85</v>
      </c>
      <c r="P13556" s="63"/>
      <c r="Q13556" s="63"/>
      <c r="R13556" s="63"/>
      <c r="S13556" s="63"/>
      <c r="T13556" s="63"/>
      <c r="U13556" s="63"/>
      <c r="V13556" s="63"/>
      <c r="W13556" s="63"/>
      <c r="X13556" s="63"/>
      <c r="Y13556" s="63"/>
      <c r="Z13556" s="62">
        <v>8340</v>
      </c>
      <c r="AA13556" s="62">
        <v>6756</v>
      </c>
      <c r="AB13556" s="62">
        <v>18.16</v>
      </c>
      <c r="AC13556" s="62">
        <v>269.02999999999997</v>
      </c>
    </row>
    <row r="13557" spans="1:29" ht="30" x14ac:dyDescent="0.25">
      <c r="A13557" s="61" t="s">
        <v>180</v>
      </c>
      <c r="B13557" s="61" t="s">
        <v>181</v>
      </c>
      <c r="C13557" s="62">
        <v>2008</v>
      </c>
      <c r="D13557" s="61" t="s">
        <v>72</v>
      </c>
      <c r="E13557" s="62">
        <v>80</v>
      </c>
      <c r="F13557" s="62">
        <v>389300</v>
      </c>
      <c r="G13557" s="62">
        <v>47988</v>
      </c>
      <c r="H13557" s="62">
        <v>49.99</v>
      </c>
      <c r="I13557" s="62">
        <v>4866.25</v>
      </c>
      <c r="J13557" s="62">
        <v>362049</v>
      </c>
      <c r="K13557" s="62">
        <v>0</v>
      </c>
      <c r="L13557" s="63"/>
      <c r="M13557" s="63"/>
      <c r="N13557" s="63"/>
      <c r="O13557" s="63"/>
      <c r="P13557" s="63"/>
      <c r="Q13557" s="63"/>
      <c r="R13557" s="63"/>
      <c r="S13557" s="63"/>
      <c r="T13557" s="63"/>
      <c r="U13557" s="63"/>
      <c r="V13557" s="63"/>
      <c r="W13557" s="63"/>
      <c r="X13557" s="63"/>
      <c r="Y13557" s="63"/>
      <c r="Z13557" s="62">
        <v>2235</v>
      </c>
      <c r="AA13557" s="62">
        <v>22840</v>
      </c>
      <c r="AB13557" s="62">
        <v>23.79</v>
      </c>
      <c r="AC13557" s="62">
        <v>27.94</v>
      </c>
    </row>
    <row r="13558" spans="1:29" ht="30" x14ac:dyDescent="0.25">
      <c r="A13558" s="61" t="s">
        <v>367</v>
      </c>
      <c r="B13558" s="61" t="s">
        <v>368</v>
      </c>
      <c r="C13558" s="62">
        <v>2015</v>
      </c>
      <c r="D13558" s="61" t="s">
        <v>75</v>
      </c>
      <c r="E13558" s="62">
        <v>5</v>
      </c>
      <c r="F13558" s="62">
        <v>31038</v>
      </c>
      <c r="G13558" s="62">
        <v>7015</v>
      </c>
      <c r="H13558" s="62">
        <v>116.92</v>
      </c>
      <c r="I13558" s="62">
        <v>6207.6</v>
      </c>
      <c r="J13558" s="62">
        <v>28865.34</v>
      </c>
      <c r="K13558" s="62">
        <v>2256.06</v>
      </c>
      <c r="L13558" s="62">
        <v>4003</v>
      </c>
      <c r="M13558" s="62">
        <v>66.72</v>
      </c>
      <c r="N13558" s="63"/>
      <c r="O13558" s="63"/>
      <c r="P13558" s="62">
        <v>24</v>
      </c>
      <c r="Q13558" s="62">
        <v>81</v>
      </c>
      <c r="R13558" s="62">
        <v>1.35</v>
      </c>
      <c r="S13558" s="62">
        <v>4</v>
      </c>
      <c r="T13558" s="62">
        <v>304.06</v>
      </c>
      <c r="U13558" s="62">
        <v>475</v>
      </c>
      <c r="V13558" s="62">
        <v>1220</v>
      </c>
      <c r="W13558" s="62">
        <v>20.329999999999998</v>
      </c>
      <c r="X13558" s="62">
        <v>95</v>
      </c>
      <c r="Y13558" s="62">
        <v>10632.4</v>
      </c>
      <c r="Z13558" s="62">
        <v>23500</v>
      </c>
      <c r="AA13558" s="62">
        <v>582</v>
      </c>
      <c r="AB13558" s="62">
        <v>9.6999999999999993</v>
      </c>
      <c r="AC13558" s="62">
        <v>4700</v>
      </c>
    </row>
    <row r="13559" spans="1:29" ht="30" x14ac:dyDescent="0.25">
      <c r="A13559" s="61" t="s">
        <v>311</v>
      </c>
      <c r="B13559" s="61" t="s">
        <v>312</v>
      </c>
      <c r="C13559" s="62">
        <v>2014</v>
      </c>
      <c r="D13559" s="61" t="s">
        <v>78</v>
      </c>
      <c r="E13559" s="62">
        <v>48</v>
      </c>
      <c r="F13559" s="62">
        <v>122333</v>
      </c>
      <c r="G13559" s="62">
        <v>32289</v>
      </c>
      <c r="H13559" s="62">
        <v>56.06</v>
      </c>
      <c r="I13559" s="62">
        <v>2548.6</v>
      </c>
      <c r="J13559" s="62">
        <v>113769.69</v>
      </c>
      <c r="K13559" s="62">
        <v>30636.28</v>
      </c>
      <c r="L13559" s="62">
        <v>25421</v>
      </c>
      <c r="M13559" s="62">
        <v>44.13</v>
      </c>
      <c r="N13559" s="62">
        <v>638.26</v>
      </c>
      <c r="O13559" s="62">
        <v>369452.04</v>
      </c>
      <c r="P13559" s="63"/>
      <c r="Q13559" s="63"/>
      <c r="R13559" s="63"/>
      <c r="S13559" s="63"/>
      <c r="T13559" s="63"/>
      <c r="U13559" s="63"/>
      <c r="V13559" s="63"/>
      <c r="W13559" s="63"/>
      <c r="X13559" s="63"/>
      <c r="Y13559" s="63"/>
      <c r="Z13559" s="62">
        <v>130969</v>
      </c>
      <c r="AA13559" s="62">
        <v>19266</v>
      </c>
      <c r="AB13559" s="62">
        <v>33.450000000000003</v>
      </c>
      <c r="AC13559" s="62">
        <v>2728.52</v>
      </c>
    </row>
    <row r="13560" spans="1:29" ht="30" x14ac:dyDescent="0.25">
      <c r="A13560" s="61" t="s">
        <v>148</v>
      </c>
      <c r="B13560" s="61" t="s">
        <v>149</v>
      </c>
      <c r="C13560" s="62">
        <v>2015</v>
      </c>
      <c r="D13560" s="61" t="s">
        <v>99</v>
      </c>
      <c r="E13560" s="62">
        <v>30</v>
      </c>
      <c r="F13560" s="62">
        <v>220520</v>
      </c>
      <c r="G13560" s="62">
        <v>37284</v>
      </c>
      <c r="H13560" s="62">
        <v>103.57</v>
      </c>
      <c r="I13560" s="62">
        <v>7350.67</v>
      </c>
      <c r="J13560" s="62">
        <v>205083.6</v>
      </c>
      <c r="K13560" s="62">
        <v>0</v>
      </c>
      <c r="L13560" s="63"/>
      <c r="M13560" s="63"/>
      <c r="N13560" s="63"/>
      <c r="O13560" s="63"/>
      <c r="P13560" s="63"/>
      <c r="Q13560" s="63"/>
      <c r="R13560" s="63"/>
      <c r="S13560" s="63"/>
      <c r="T13560" s="63"/>
      <c r="U13560" s="63"/>
      <c r="V13560" s="63"/>
      <c r="W13560" s="63"/>
      <c r="X13560" s="63"/>
      <c r="Y13560" s="63"/>
      <c r="Z13560" s="62">
        <v>37246.39</v>
      </c>
      <c r="AA13560" s="62">
        <v>25469</v>
      </c>
      <c r="AB13560" s="62">
        <v>70.75</v>
      </c>
      <c r="AC13560" s="62">
        <v>1241.55</v>
      </c>
    </row>
    <row r="13561" spans="1:29" x14ac:dyDescent="0.25">
      <c r="A13561" s="61" t="s">
        <v>102</v>
      </c>
      <c r="B13561" s="61" t="s">
        <v>103</v>
      </c>
      <c r="C13561" s="62">
        <v>2008</v>
      </c>
      <c r="D13561" s="61" t="s">
        <v>419</v>
      </c>
      <c r="E13561" s="62">
        <v>24</v>
      </c>
      <c r="F13561" s="62">
        <v>128707</v>
      </c>
      <c r="G13561" s="62">
        <v>19127</v>
      </c>
      <c r="H13561" s="62">
        <v>66.41</v>
      </c>
      <c r="I13561" s="62">
        <v>5362.79</v>
      </c>
      <c r="J13561" s="62">
        <v>119697.51</v>
      </c>
      <c r="K13561" s="62">
        <v>4139.67</v>
      </c>
      <c r="L13561" s="62">
        <v>3423</v>
      </c>
      <c r="M13561" s="62">
        <v>11.89</v>
      </c>
      <c r="N13561" s="62">
        <v>172.49</v>
      </c>
      <c r="O13561" s="62">
        <v>49921.53</v>
      </c>
      <c r="P13561" s="63"/>
      <c r="Q13561" s="63"/>
      <c r="R13561" s="63"/>
      <c r="S13561" s="63"/>
      <c r="T13561" s="63"/>
      <c r="U13561" s="63"/>
      <c r="V13561" s="63"/>
      <c r="W13561" s="63"/>
      <c r="X13561" s="63"/>
      <c r="Y13561" s="63"/>
      <c r="Z13561" s="62">
        <v>605</v>
      </c>
      <c r="AA13561" s="62">
        <v>5498</v>
      </c>
      <c r="AB13561" s="62">
        <v>19.09</v>
      </c>
      <c r="AC13561" s="62">
        <v>25.21</v>
      </c>
    </row>
    <row r="13562" spans="1:29" x14ac:dyDescent="0.25">
      <c r="A13562" s="61" t="s">
        <v>444</v>
      </c>
      <c r="B13562" s="61" t="s">
        <v>445</v>
      </c>
      <c r="C13562" s="62">
        <v>2009</v>
      </c>
      <c r="D13562" s="61" t="s">
        <v>78</v>
      </c>
      <c r="E13562" s="62">
        <v>40</v>
      </c>
      <c r="F13562" s="62">
        <v>427600</v>
      </c>
      <c r="G13562" s="62">
        <v>58385</v>
      </c>
      <c r="H13562" s="62">
        <v>121.64</v>
      </c>
      <c r="I13562" s="62">
        <v>10690</v>
      </c>
      <c r="J13562" s="62">
        <v>397668</v>
      </c>
      <c r="K13562" s="62">
        <v>0</v>
      </c>
      <c r="L13562" s="63"/>
      <c r="M13562" s="63"/>
      <c r="N13562" s="63"/>
      <c r="O13562" s="63"/>
      <c r="P13562" s="63"/>
      <c r="Q13562" s="63"/>
      <c r="R13562" s="63"/>
      <c r="S13562" s="63"/>
      <c r="T13562" s="63"/>
      <c r="U13562" s="63"/>
      <c r="V13562" s="63"/>
      <c r="W13562" s="63"/>
      <c r="X13562" s="63"/>
      <c r="Y13562" s="63"/>
      <c r="Z13562" s="62">
        <v>0</v>
      </c>
      <c r="AA13562" s="62">
        <v>13881</v>
      </c>
      <c r="AB13562" s="62">
        <v>28.92</v>
      </c>
      <c r="AC13562" s="62">
        <v>0</v>
      </c>
    </row>
    <row r="13563" spans="1:29" x14ac:dyDescent="0.25">
      <c r="A13563" s="61" t="s">
        <v>289</v>
      </c>
      <c r="B13563" s="61" t="s">
        <v>290</v>
      </c>
      <c r="C13563" s="62">
        <v>2006</v>
      </c>
      <c r="D13563" s="61" t="s">
        <v>94</v>
      </c>
      <c r="E13563" s="62">
        <v>8</v>
      </c>
      <c r="F13563" s="63"/>
      <c r="G13563" s="63"/>
      <c r="H13563" s="63"/>
      <c r="I13563" s="63"/>
      <c r="J13563" s="63"/>
      <c r="K13563" s="62">
        <v>0</v>
      </c>
      <c r="L13563" s="63"/>
      <c r="M13563" s="63"/>
      <c r="N13563" s="63"/>
      <c r="O13563" s="63"/>
      <c r="P13563" s="63"/>
      <c r="Q13563" s="63"/>
      <c r="R13563" s="63"/>
      <c r="S13563" s="63"/>
      <c r="T13563" s="63"/>
      <c r="U13563" s="63"/>
      <c r="V13563" s="63"/>
      <c r="W13563" s="63"/>
      <c r="X13563" s="63"/>
      <c r="Y13563" s="63"/>
      <c r="Z13563" s="62">
        <v>288.75</v>
      </c>
      <c r="AA13563" s="62">
        <v>5233</v>
      </c>
      <c r="AB13563" s="62">
        <v>54.51</v>
      </c>
      <c r="AC13563" s="62">
        <v>36.090000000000003</v>
      </c>
    </row>
    <row r="13564" spans="1:29" x14ac:dyDescent="0.25">
      <c r="A13564" s="61" t="s">
        <v>95</v>
      </c>
      <c r="B13564" s="61" t="s">
        <v>96</v>
      </c>
      <c r="C13564" s="62">
        <v>2004</v>
      </c>
      <c r="D13564" s="61" t="s">
        <v>150</v>
      </c>
      <c r="E13564" s="62">
        <v>8</v>
      </c>
      <c r="F13564" s="62">
        <v>0</v>
      </c>
      <c r="G13564" s="62">
        <v>0</v>
      </c>
      <c r="H13564" s="62">
        <v>0</v>
      </c>
      <c r="I13564" s="62">
        <v>0</v>
      </c>
      <c r="J13564" s="62">
        <v>0</v>
      </c>
      <c r="K13564" s="62">
        <v>0</v>
      </c>
      <c r="L13564" s="62">
        <v>0</v>
      </c>
      <c r="M13564" s="62">
        <v>0</v>
      </c>
      <c r="N13564" s="63"/>
      <c r="O13564" s="63"/>
      <c r="P13564" s="63"/>
      <c r="Q13564" s="63"/>
      <c r="R13564" s="63"/>
      <c r="S13564" s="63"/>
      <c r="T13564" s="63"/>
      <c r="U13564" s="63"/>
      <c r="V13564" s="63"/>
      <c r="W13564" s="63"/>
      <c r="X13564" s="63"/>
      <c r="Y13564" s="63"/>
      <c r="Z13564" s="62">
        <v>0</v>
      </c>
      <c r="AA13564" s="62">
        <v>0</v>
      </c>
      <c r="AB13564" s="62">
        <v>0</v>
      </c>
      <c r="AC13564" s="62">
        <v>0</v>
      </c>
    </row>
    <row r="13565" spans="1:29" ht="30" x14ac:dyDescent="0.25">
      <c r="A13565" s="61" t="s">
        <v>231</v>
      </c>
      <c r="B13565" s="61" t="s">
        <v>232</v>
      </c>
      <c r="C13565" s="62">
        <v>2005</v>
      </c>
      <c r="D13565" s="61" t="s">
        <v>313</v>
      </c>
      <c r="E13565" s="62">
        <v>40</v>
      </c>
      <c r="F13565" s="62">
        <v>293903</v>
      </c>
      <c r="G13565" s="62">
        <v>23277</v>
      </c>
      <c r="H13565" s="62">
        <v>48.49</v>
      </c>
      <c r="I13565" s="62">
        <v>7347.58</v>
      </c>
      <c r="J13565" s="62">
        <v>273329.78999999998</v>
      </c>
      <c r="K13565" s="62">
        <v>0</v>
      </c>
      <c r="L13565" s="63"/>
      <c r="M13565" s="63"/>
      <c r="N13565" s="63"/>
      <c r="O13565" s="63"/>
      <c r="P13565" s="63"/>
      <c r="Q13565" s="63"/>
      <c r="R13565" s="63"/>
      <c r="S13565" s="63"/>
      <c r="T13565" s="63"/>
      <c r="U13565" s="63"/>
      <c r="V13565" s="63"/>
      <c r="W13565" s="63"/>
      <c r="X13565" s="63"/>
      <c r="Y13565" s="63"/>
      <c r="Z13565" s="62">
        <v>142380</v>
      </c>
      <c r="AA13565" s="62">
        <v>6286</v>
      </c>
      <c r="AB13565" s="62">
        <v>13.1</v>
      </c>
      <c r="AC13565" s="62">
        <v>3559.5</v>
      </c>
    </row>
    <row r="13566" spans="1:29" ht="30" x14ac:dyDescent="0.25">
      <c r="A13566" s="61" t="s">
        <v>97</v>
      </c>
      <c r="B13566" s="61" t="s">
        <v>98</v>
      </c>
      <c r="C13566" s="62">
        <v>2008</v>
      </c>
      <c r="D13566" s="61" t="s">
        <v>86</v>
      </c>
      <c r="E13566" s="62">
        <v>36</v>
      </c>
      <c r="F13566" s="63"/>
      <c r="G13566" s="63"/>
      <c r="H13566" s="63"/>
      <c r="I13566" s="63"/>
      <c r="J13566" s="63"/>
      <c r="K13566" s="62">
        <v>0</v>
      </c>
      <c r="L13566" s="63"/>
      <c r="M13566" s="63"/>
      <c r="N13566" s="63"/>
      <c r="O13566" s="63"/>
      <c r="P13566" s="63"/>
      <c r="Q13566" s="63"/>
      <c r="R13566" s="63"/>
      <c r="S13566" s="63"/>
      <c r="T13566" s="63"/>
      <c r="U13566" s="63"/>
      <c r="V13566" s="63"/>
      <c r="W13566" s="63"/>
      <c r="X13566" s="63"/>
      <c r="Y13566" s="63"/>
      <c r="Z13566" s="62">
        <v>252608</v>
      </c>
      <c r="AA13566" s="62">
        <v>23453</v>
      </c>
      <c r="AB13566" s="62">
        <v>54.29</v>
      </c>
      <c r="AC13566" s="62">
        <v>7016.89</v>
      </c>
    </row>
    <row r="13567" spans="1:29" ht="30" x14ac:dyDescent="0.25">
      <c r="A13567" s="61" t="s">
        <v>448</v>
      </c>
      <c r="B13567" s="61" t="s">
        <v>449</v>
      </c>
      <c r="C13567" s="62">
        <v>2005</v>
      </c>
      <c r="D13567" s="61" t="s">
        <v>150</v>
      </c>
      <c r="E13567" s="62">
        <v>8</v>
      </c>
      <c r="F13567" s="62">
        <v>0</v>
      </c>
      <c r="G13567" s="62">
        <v>0</v>
      </c>
      <c r="H13567" s="62">
        <v>0</v>
      </c>
      <c r="I13567" s="62">
        <v>0</v>
      </c>
      <c r="J13567" s="62">
        <v>0</v>
      </c>
      <c r="K13567" s="62">
        <v>0</v>
      </c>
      <c r="L13567" s="62">
        <v>0</v>
      </c>
      <c r="M13567" s="62">
        <v>0</v>
      </c>
      <c r="N13567" s="63"/>
      <c r="O13567" s="63"/>
      <c r="P13567" s="63"/>
      <c r="Q13567" s="63"/>
      <c r="R13567" s="63"/>
      <c r="S13567" s="63"/>
      <c r="T13567" s="63"/>
      <c r="U13567" s="63"/>
      <c r="V13567" s="63"/>
      <c r="W13567" s="63"/>
      <c r="X13567" s="63"/>
      <c r="Y13567" s="63"/>
      <c r="Z13567" s="62">
        <v>0</v>
      </c>
      <c r="AA13567" s="62">
        <v>0</v>
      </c>
      <c r="AB13567" s="62">
        <v>0</v>
      </c>
      <c r="AC13567" s="62">
        <v>0</v>
      </c>
    </row>
    <row r="13568" spans="1:29" ht="30" x14ac:dyDescent="0.25">
      <c r="A13568" s="61" t="s">
        <v>233</v>
      </c>
      <c r="B13568" s="61" t="s">
        <v>234</v>
      </c>
      <c r="C13568" s="62">
        <v>2012</v>
      </c>
      <c r="D13568" s="61" t="s">
        <v>72</v>
      </c>
      <c r="E13568" s="62">
        <v>97</v>
      </c>
      <c r="F13568" s="62">
        <v>952400</v>
      </c>
      <c r="G13568" s="62">
        <v>113423</v>
      </c>
      <c r="H13568" s="62">
        <v>97.44</v>
      </c>
      <c r="I13568" s="62">
        <v>9818.56</v>
      </c>
      <c r="J13568" s="62">
        <v>885732</v>
      </c>
      <c r="K13568" s="62">
        <v>10754.61</v>
      </c>
      <c r="L13568" s="62">
        <v>13636</v>
      </c>
      <c r="M13568" s="62">
        <v>11.71</v>
      </c>
      <c r="N13568" s="63"/>
      <c r="O13568" s="63"/>
      <c r="P13568" s="63"/>
      <c r="Q13568" s="63"/>
      <c r="R13568" s="63"/>
      <c r="S13568" s="63"/>
      <c r="T13568" s="63"/>
      <c r="U13568" s="63"/>
      <c r="V13568" s="63"/>
      <c r="W13568" s="63"/>
      <c r="X13568" s="63"/>
      <c r="Y13568" s="63"/>
      <c r="Z13568" s="62">
        <v>1538.67</v>
      </c>
      <c r="AA13568" s="62">
        <v>31748</v>
      </c>
      <c r="AB13568" s="62">
        <v>27.27</v>
      </c>
      <c r="AC13568" s="62">
        <v>15.86</v>
      </c>
    </row>
    <row r="13569" spans="1:29" x14ac:dyDescent="0.25">
      <c r="A13569" s="61" t="s">
        <v>178</v>
      </c>
      <c r="B13569" s="61" t="s">
        <v>179</v>
      </c>
      <c r="C13569" s="62">
        <v>2015</v>
      </c>
      <c r="D13569" s="61" t="s">
        <v>298</v>
      </c>
      <c r="E13569" s="62">
        <v>16</v>
      </c>
      <c r="F13569" s="62">
        <v>4559</v>
      </c>
      <c r="G13569" s="62">
        <v>916</v>
      </c>
      <c r="H13569" s="62">
        <v>4.7699999999999996</v>
      </c>
      <c r="I13569" s="62">
        <v>284.94</v>
      </c>
      <c r="J13569" s="62">
        <v>4239.87</v>
      </c>
      <c r="K13569" s="62">
        <v>0</v>
      </c>
      <c r="L13569" s="62">
        <v>0</v>
      </c>
      <c r="M13569" s="62">
        <v>0</v>
      </c>
      <c r="N13569" s="63"/>
      <c r="O13569" s="63"/>
      <c r="P13569" s="63"/>
      <c r="Q13569" s="63"/>
      <c r="R13569" s="63"/>
      <c r="S13569" s="63"/>
      <c r="T13569" s="63"/>
      <c r="U13569" s="63"/>
      <c r="V13569" s="63"/>
      <c r="W13569" s="63"/>
      <c r="X13569" s="63"/>
      <c r="Y13569" s="63"/>
      <c r="Z13569" s="62">
        <v>0</v>
      </c>
      <c r="AA13569" s="62">
        <v>16610</v>
      </c>
      <c r="AB13569" s="62">
        <v>86.51</v>
      </c>
      <c r="AC13569" s="62">
        <v>0</v>
      </c>
    </row>
    <row r="13570" spans="1:29" ht="30" x14ac:dyDescent="0.25">
      <c r="A13570" s="61" t="s">
        <v>498</v>
      </c>
      <c r="B13570" s="61" t="s">
        <v>499</v>
      </c>
      <c r="C13570" s="62">
        <v>2018</v>
      </c>
      <c r="D13570" s="61" t="s">
        <v>78</v>
      </c>
      <c r="E13570" s="62">
        <v>48</v>
      </c>
      <c r="F13570" s="62">
        <v>615</v>
      </c>
      <c r="G13570" s="62">
        <v>40324</v>
      </c>
      <c r="H13570" s="62">
        <v>70.010000000000005</v>
      </c>
      <c r="I13570" s="62">
        <v>12.81</v>
      </c>
      <c r="J13570" s="62">
        <v>571.95000000000005</v>
      </c>
      <c r="K13570" s="62">
        <v>0</v>
      </c>
      <c r="L13570" s="63"/>
      <c r="M13570" s="63"/>
      <c r="N13570" s="63"/>
      <c r="O13570" s="63"/>
      <c r="P13570" s="63"/>
      <c r="Q13570" s="63"/>
      <c r="R13570" s="63"/>
      <c r="S13570" s="63"/>
      <c r="T13570" s="63"/>
      <c r="U13570" s="63"/>
      <c r="V13570" s="63"/>
      <c r="W13570" s="63"/>
      <c r="X13570" s="63"/>
      <c r="Y13570" s="63"/>
      <c r="Z13570" s="62">
        <v>0</v>
      </c>
      <c r="AA13570" s="63"/>
      <c r="AB13570" s="63"/>
      <c r="AC13570" s="62">
        <v>0</v>
      </c>
    </row>
    <row r="13571" spans="1:29" ht="30" x14ac:dyDescent="0.25">
      <c r="A13571" s="61" t="s">
        <v>165</v>
      </c>
      <c r="B13571" s="61" t="s">
        <v>166</v>
      </c>
      <c r="C13571" s="62">
        <v>2006</v>
      </c>
      <c r="D13571" s="61" t="s">
        <v>89</v>
      </c>
      <c r="E13571" s="62">
        <v>52</v>
      </c>
      <c r="F13571" s="62">
        <v>469600</v>
      </c>
      <c r="G13571" s="62">
        <v>77924</v>
      </c>
      <c r="H13571" s="62">
        <v>124.88</v>
      </c>
      <c r="I13571" s="62">
        <v>9030.77</v>
      </c>
      <c r="J13571" s="62">
        <v>436728</v>
      </c>
      <c r="K13571" s="62">
        <v>0</v>
      </c>
      <c r="L13571" s="63"/>
      <c r="M13571" s="63"/>
      <c r="N13571" s="63"/>
      <c r="O13571" s="63"/>
      <c r="P13571" s="63"/>
      <c r="Q13571" s="63"/>
      <c r="R13571" s="63"/>
      <c r="S13571" s="63"/>
      <c r="T13571" s="63"/>
      <c r="U13571" s="63"/>
      <c r="V13571" s="63"/>
      <c r="W13571" s="63"/>
      <c r="X13571" s="63"/>
      <c r="Y13571" s="63"/>
      <c r="Z13571" s="62">
        <v>1849</v>
      </c>
      <c r="AA13571" s="62">
        <v>12418</v>
      </c>
      <c r="AB13571" s="62">
        <v>19.899999999999999</v>
      </c>
      <c r="AC13571" s="62">
        <v>35.56</v>
      </c>
    </row>
    <row r="13572" spans="1:29" ht="30" x14ac:dyDescent="0.25">
      <c r="A13572" s="61" t="s">
        <v>293</v>
      </c>
      <c r="B13572" s="61" t="s">
        <v>294</v>
      </c>
      <c r="C13572" s="62">
        <v>2016</v>
      </c>
      <c r="D13572" s="61" t="s">
        <v>75</v>
      </c>
      <c r="E13572" s="62">
        <v>13</v>
      </c>
      <c r="F13572" s="62">
        <v>2895</v>
      </c>
      <c r="G13572" s="62">
        <v>715</v>
      </c>
      <c r="H13572" s="62">
        <v>4.58</v>
      </c>
      <c r="I13572" s="62">
        <v>222.69</v>
      </c>
      <c r="J13572" s="62">
        <v>2692.35</v>
      </c>
      <c r="K13572" s="62">
        <v>45</v>
      </c>
      <c r="L13572" s="62">
        <v>56</v>
      </c>
      <c r="M13572" s="62">
        <v>0.36</v>
      </c>
      <c r="N13572" s="63"/>
      <c r="O13572" s="63"/>
      <c r="P13572" s="63"/>
      <c r="Q13572" s="63"/>
      <c r="R13572" s="63"/>
      <c r="S13572" s="63"/>
      <c r="T13572" s="63"/>
      <c r="U13572" s="63"/>
      <c r="V13572" s="63"/>
      <c r="W13572" s="63"/>
      <c r="X13572" s="63"/>
      <c r="Y13572" s="63"/>
      <c r="Z13572" s="62">
        <v>540.66</v>
      </c>
      <c r="AA13572" s="62">
        <v>1460</v>
      </c>
      <c r="AB13572" s="62">
        <v>9.36</v>
      </c>
      <c r="AC13572" s="62">
        <v>41.59</v>
      </c>
    </row>
    <row r="13573" spans="1:29" ht="30" x14ac:dyDescent="0.25">
      <c r="A13573" s="61" t="s">
        <v>117</v>
      </c>
      <c r="B13573" s="61" t="s">
        <v>118</v>
      </c>
      <c r="C13573" s="62">
        <v>2004</v>
      </c>
      <c r="D13573" s="61" t="s">
        <v>590</v>
      </c>
      <c r="E13573" s="62">
        <v>4</v>
      </c>
      <c r="F13573" s="62">
        <v>6493</v>
      </c>
      <c r="G13573" s="62">
        <v>1604</v>
      </c>
      <c r="H13573" s="62">
        <v>33.42</v>
      </c>
      <c r="I13573" s="62">
        <v>1623.25</v>
      </c>
      <c r="J13573" s="62">
        <v>6038.49</v>
      </c>
      <c r="K13573" s="62">
        <v>3955.38</v>
      </c>
      <c r="L13573" s="62">
        <v>4721</v>
      </c>
      <c r="M13573" s="62">
        <v>98.35</v>
      </c>
      <c r="N13573" s="62">
        <v>988.85</v>
      </c>
      <c r="O13573" s="62">
        <v>47699.15</v>
      </c>
      <c r="P13573" s="63"/>
      <c r="Q13573" s="63"/>
      <c r="R13573" s="63"/>
      <c r="S13573" s="63"/>
      <c r="T13573" s="63"/>
      <c r="U13573" s="63"/>
      <c r="V13573" s="63"/>
      <c r="W13573" s="63"/>
      <c r="X13573" s="63"/>
      <c r="Y13573" s="63"/>
      <c r="Z13573" s="62">
        <v>520</v>
      </c>
      <c r="AA13573" s="62">
        <v>4300</v>
      </c>
      <c r="AB13573" s="62">
        <v>89.58</v>
      </c>
      <c r="AC13573" s="62">
        <v>130</v>
      </c>
    </row>
    <row r="13574" spans="1:29" x14ac:dyDescent="0.25">
      <c r="A13574" s="61" t="s">
        <v>208</v>
      </c>
      <c r="B13574" s="61" t="s">
        <v>209</v>
      </c>
      <c r="C13574" s="62">
        <v>2010</v>
      </c>
      <c r="D13574" s="61" t="s">
        <v>150</v>
      </c>
      <c r="E13574" s="62">
        <v>8</v>
      </c>
      <c r="F13574" s="62">
        <v>0</v>
      </c>
      <c r="G13574" s="62">
        <v>0</v>
      </c>
      <c r="H13574" s="62">
        <v>0</v>
      </c>
      <c r="I13574" s="62">
        <v>0</v>
      </c>
      <c r="J13574" s="62">
        <v>0</v>
      </c>
      <c r="K13574" s="62">
        <v>0</v>
      </c>
      <c r="L13574" s="62">
        <v>0</v>
      </c>
      <c r="M13574" s="62">
        <v>0</v>
      </c>
      <c r="N13574" s="63"/>
      <c r="O13574" s="63"/>
      <c r="P13574" s="63"/>
      <c r="Q13574" s="63"/>
      <c r="R13574" s="63"/>
      <c r="S13574" s="63"/>
      <c r="T13574" s="63"/>
      <c r="U13574" s="63"/>
      <c r="V13574" s="63"/>
      <c r="W13574" s="63"/>
      <c r="X13574" s="63"/>
      <c r="Y13574" s="63"/>
      <c r="Z13574" s="62">
        <v>194</v>
      </c>
      <c r="AA13574" s="62">
        <v>851</v>
      </c>
      <c r="AB13574" s="62">
        <v>8.86</v>
      </c>
      <c r="AC13574" s="62">
        <v>24.25</v>
      </c>
    </row>
    <row r="13575" spans="1:29" ht="30" x14ac:dyDescent="0.25">
      <c r="A13575" s="61" t="s">
        <v>482</v>
      </c>
      <c r="B13575" s="61" t="s">
        <v>483</v>
      </c>
      <c r="C13575" s="62">
        <v>2010</v>
      </c>
      <c r="D13575" s="61" t="s">
        <v>75</v>
      </c>
      <c r="E13575" s="62">
        <v>12</v>
      </c>
      <c r="F13575" s="62">
        <v>0</v>
      </c>
      <c r="G13575" s="62">
        <v>0</v>
      </c>
      <c r="H13575" s="62">
        <v>0</v>
      </c>
      <c r="I13575" s="62">
        <v>0</v>
      </c>
      <c r="J13575" s="62">
        <v>0</v>
      </c>
      <c r="K13575" s="62">
        <v>0</v>
      </c>
      <c r="L13575" s="63"/>
      <c r="M13575" s="63"/>
      <c r="N13575" s="63"/>
      <c r="O13575" s="63"/>
      <c r="P13575" s="63"/>
      <c r="Q13575" s="63"/>
      <c r="R13575" s="63"/>
      <c r="S13575" s="63"/>
      <c r="T13575" s="63"/>
      <c r="U13575" s="63"/>
      <c r="V13575" s="63"/>
      <c r="W13575" s="63"/>
      <c r="X13575" s="63"/>
      <c r="Y13575" s="63"/>
      <c r="Z13575" s="62">
        <v>868</v>
      </c>
      <c r="AA13575" s="62">
        <v>14100</v>
      </c>
      <c r="AB13575" s="62">
        <v>97.92</v>
      </c>
      <c r="AC13575" s="62">
        <v>72.33</v>
      </c>
    </row>
    <row r="13576" spans="1:29" x14ac:dyDescent="0.25">
      <c r="A13576" s="61" t="s">
        <v>458</v>
      </c>
      <c r="B13576" s="61" t="s">
        <v>459</v>
      </c>
      <c r="C13576" s="62">
        <v>2017</v>
      </c>
      <c r="D13576" s="61" t="s">
        <v>75</v>
      </c>
      <c r="E13576" s="62">
        <v>20</v>
      </c>
      <c r="F13576" s="62">
        <v>7043</v>
      </c>
      <c r="G13576" s="62">
        <v>1547</v>
      </c>
      <c r="H13576" s="62">
        <v>6.45</v>
      </c>
      <c r="I13576" s="62">
        <v>352.15</v>
      </c>
      <c r="J13576" s="62">
        <v>6549.99</v>
      </c>
      <c r="K13576" s="62">
        <v>0</v>
      </c>
      <c r="L13576" s="63"/>
      <c r="M13576" s="63"/>
      <c r="N13576" s="63"/>
      <c r="O13576" s="63"/>
      <c r="P13576" s="63"/>
      <c r="Q13576" s="63"/>
      <c r="R13576" s="63"/>
      <c r="S13576" s="63"/>
      <c r="T13576" s="63"/>
      <c r="U13576" s="63"/>
      <c r="V13576" s="63"/>
      <c r="W13576" s="63"/>
      <c r="X13576" s="63"/>
      <c r="Y13576" s="63"/>
      <c r="Z13576" s="62">
        <v>0</v>
      </c>
      <c r="AA13576" s="63"/>
      <c r="AB13576" s="63"/>
      <c r="AC13576" s="62">
        <v>0</v>
      </c>
    </row>
    <row r="13577" spans="1:29" ht="30" x14ac:dyDescent="0.25">
      <c r="A13577" s="61" t="s">
        <v>216</v>
      </c>
      <c r="B13577" s="61" t="s">
        <v>217</v>
      </c>
      <c r="C13577" s="62">
        <v>2006</v>
      </c>
      <c r="D13577" s="61" t="s">
        <v>78</v>
      </c>
      <c r="E13577" s="62">
        <v>60</v>
      </c>
      <c r="F13577" s="62">
        <v>181184</v>
      </c>
      <c r="G13577" s="62">
        <v>38807</v>
      </c>
      <c r="H13577" s="62">
        <v>53.9</v>
      </c>
      <c r="I13577" s="62">
        <v>3019.73</v>
      </c>
      <c r="J13577" s="62">
        <v>168501.12</v>
      </c>
      <c r="K13577" s="62">
        <v>57211.45</v>
      </c>
      <c r="L13577" s="62">
        <v>202973</v>
      </c>
      <c r="M13577" s="62">
        <v>281.91000000000003</v>
      </c>
      <c r="N13577" s="62">
        <v>953.52</v>
      </c>
      <c r="O13577" s="62">
        <v>689929.98</v>
      </c>
      <c r="P13577" s="63"/>
      <c r="Q13577" s="63"/>
      <c r="R13577" s="63"/>
      <c r="S13577" s="63"/>
      <c r="T13577" s="63"/>
      <c r="U13577" s="63"/>
      <c r="V13577" s="63"/>
      <c r="W13577" s="63"/>
      <c r="X13577" s="63"/>
      <c r="Y13577" s="63"/>
      <c r="Z13577" s="62">
        <v>4360</v>
      </c>
      <c r="AA13577" s="62">
        <v>41747</v>
      </c>
      <c r="AB13577" s="62">
        <v>57.98</v>
      </c>
      <c r="AC13577" s="62">
        <v>72.67</v>
      </c>
    </row>
    <row r="13578" spans="1:29" ht="30" x14ac:dyDescent="0.25">
      <c r="A13578" s="61" t="s">
        <v>439</v>
      </c>
      <c r="B13578" s="61" t="s">
        <v>440</v>
      </c>
      <c r="C13578" s="62">
        <v>2011</v>
      </c>
      <c r="D13578" s="61" t="s">
        <v>99</v>
      </c>
      <c r="E13578" s="62">
        <v>48</v>
      </c>
      <c r="F13578" s="62">
        <v>104209</v>
      </c>
      <c r="G13578" s="62">
        <v>15949</v>
      </c>
      <c r="H13578" s="62">
        <v>27.69</v>
      </c>
      <c r="I13578" s="62">
        <v>2171.02</v>
      </c>
      <c r="J13578" s="62">
        <v>96914.37</v>
      </c>
      <c r="K13578" s="62">
        <v>90946.65</v>
      </c>
      <c r="L13578" s="62">
        <v>32091</v>
      </c>
      <c r="M13578" s="62">
        <v>55.71</v>
      </c>
      <c r="N13578" s="62">
        <v>1894.72</v>
      </c>
      <c r="O13578" s="62">
        <v>1096752.98</v>
      </c>
      <c r="P13578" s="63"/>
      <c r="Q13578" s="63"/>
      <c r="R13578" s="63"/>
      <c r="S13578" s="63"/>
      <c r="T13578" s="63"/>
      <c r="U13578" s="63"/>
      <c r="V13578" s="63"/>
      <c r="W13578" s="63"/>
      <c r="X13578" s="63"/>
      <c r="Y13578" s="63"/>
      <c r="Z13578" s="62">
        <v>114223.13</v>
      </c>
      <c r="AA13578" s="62">
        <v>26769</v>
      </c>
      <c r="AB13578" s="62">
        <v>46.47</v>
      </c>
      <c r="AC13578" s="62">
        <v>2379.65</v>
      </c>
    </row>
    <row r="13579" spans="1:29" x14ac:dyDescent="0.25">
      <c r="A13579" s="61" t="s">
        <v>79</v>
      </c>
      <c r="B13579" s="61" t="s">
        <v>80</v>
      </c>
      <c r="C13579" s="62">
        <v>2018</v>
      </c>
      <c r="D13579" s="61" t="s">
        <v>99</v>
      </c>
      <c r="E13579" s="62">
        <v>64</v>
      </c>
      <c r="F13579" s="62">
        <v>170040</v>
      </c>
      <c r="G13579" s="62">
        <v>28518</v>
      </c>
      <c r="H13579" s="62">
        <v>37.130000000000003</v>
      </c>
      <c r="I13579" s="62">
        <v>2656.88</v>
      </c>
      <c r="J13579" s="62">
        <v>158137.20000000001</v>
      </c>
      <c r="K13579" s="62">
        <v>13984.48</v>
      </c>
      <c r="L13579" s="62">
        <v>21125</v>
      </c>
      <c r="M13579" s="62">
        <v>27.51</v>
      </c>
      <c r="N13579" s="63"/>
      <c r="O13579" s="63"/>
      <c r="P13579" s="63"/>
      <c r="Q13579" s="63"/>
      <c r="R13579" s="63"/>
      <c r="S13579" s="63"/>
      <c r="T13579" s="63"/>
      <c r="U13579" s="63"/>
      <c r="V13579" s="63"/>
      <c r="W13579" s="63"/>
      <c r="X13579" s="63"/>
      <c r="Y13579" s="63"/>
      <c r="Z13579" s="62">
        <v>172470</v>
      </c>
      <c r="AA13579" s="62">
        <v>12780</v>
      </c>
      <c r="AB13579" s="62">
        <v>16.64</v>
      </c>
      <c r="AC13579" s="62">
        <v>2694.84</v>
      </c>
    </row>
    <row r="13580" spans="1:29" x14ac:dyDescent="0.25">
      <c r="A13580" s="61" t="s">
        <v>204</v>
      </c>
      <c r="B13580" s="61" t="s">
        <v>205</v>
      </c>
      <c r="C13580" s="62">
        <v>2004</v>
      </c>
      <c r="D13580" s="61" t="s">
        <v>89</v>
      </c>
      <c r="E13580" s="62">
        <v>100</v>
      </c>
      <c r="F13580" s="62">
        <v>517200</v>
      </c>
      <c r="G13580" s="62">
        <v>49073</v>
      </c>
      <c r="H13580" s="62">
        <v>40.89</v>
      </c>
      <c r="I13580" s="62">
        <v>5172</v>
      </c>
      <c r="J13580" s="62">
        <v>480996</v>
      </c>
      <c r="K13580" s="62">
        <v>0</v>
      </c>
      <c r="L13580" s="63"/>
      <c r="M13580" s="63"/>
      <c r="N13580" s="63"/>
      <c r="O13580" s="63"/>
      <c r="P13580" s="63"/>
      <c r="Q13580" s="63"/>
      <c r="R13580" s="63"/>
      <c r="S13580" s="63"/>
      <c r="T13580" s="63"/>
      <c r="U13580" s="63"/>
      <c r="V13580" s="63"/>
      <c r="W13580" s="63"/>
      <c r="X13580" s="63"/>
      <c r="Y13580" s="63"/>
      <c r="Z13580" s="62">
        <v>344370</v>
      </c>
      <c r="AA13580" s="62">
        <v>27670</v>
      </c>
      <c r="AB13580" s="62">
        <v>23.06</v>
      </c>
      <c r="AC13580" s="62">
        <v>3443.7</v>
      </c>
    </row>
    <row r="13581" spans="1:29" ht="30" x14ac:dyDescent="0.25">
      <c r="A13581" s="61" t="s">
        <v>283</v>
      </c>
      <c r="B13581" s="61" t="s">
        <v>284</v>
      </c>
      <c r="C13581" s="62">
        <v>2017</v>
      </c>
      <c r="D13581" s="61" t="s">
        <v>135</v>
      </c>
      <c r="E13581" s="62">
        <v>240</v>
      </c>
      <c r="F13581" s="62">
        <v>448868</v>
      </c>
      <c r="G13581" s="62">
        <v>99756</v>
      </c>
      <c r="H13581" s="62">
        <v>34.64</v>
      </c>
      <c r="I13581" s="62">
        <v>1870.28</v>
      </c>
      <c r="J13581" s="62">
        <v>417447.24</v>
      </c>
      <c r="K13581" s="62">
        <v>232916.59</v>
      </c>
      <c r="L13581" s="62">
        <v>265737</v>
      </c>
      <c r="M13581" s="62">
        <v>92.27</v>
      </c>
      <c r="N13581" s="63"/>
      <c r="O13581" s="63"/>
      <c r="P13581" s="63"/>
      <c r="Q13581" s="63"/>
      <c r="R13581" s="63"/>
      <c r="S13581" s="63"/>
      <c r="T13581" s="63"/>
      <c r="U13581" s="63"/>
      <c r="V13581" s="63"/>
      <c r="W13581" s="63"/>
      <c r="X13581" s="63"/>
      <c r="Y13581" s="63"/>
      <c r="Z13581" s="62">
        <v>0</v>
      </c>
      <c r="AA13581" s="63"/>
      <c r="AB13581" s="63"/>
      <c r="AC13581" s="62">
        <v>0</v>
      </c>
    </row>
    <row r="13582" spans="1:29" ht="30" x14ac:dyDescent="0.25">
      <c r="A13582" s="61" t="s">
        <v>237</v>
      </c>
      <c r="B13582" s="61" t="s">
        <v>238</v>
      </c>
      <c r="C13582" s="62">
        <v>2003</v>
      </c>
      <c r="D13582" s="61" t="s">
        <v>308</v>
      </c>
      <c r="E13582" s="62">
        <v>50</v>
      </c>
      <c r="F13582" s="62">
        <v>10454</v>
      </c>
      <c r="G13582" s="62">
        <v>3144</v>
      </c>
      <c r="H13582" s="62">
        <v>5.24</v>
      </c>
      <c r="I13582" s="62">
        <v>209.08</v>
      </c>
      <c r="J13582" s="62">
        <v>9722.2199999999993</v>
      </c>
      <c r="K13582" s="62">
        <v>17122.21</v>
      </c>
      <c r="L13582" s="62">
        <v>11773</v>
      </c>
      <c r="M13582" s="62">
        <v>19.62</v>
      </c>
      <c r="N13582" s="63"/>
      <c r="O13582" s="63"/>
      <c r="P13582" s="63"/>
      <c r="Q13582" s="63"/>
      <c r="R13582" s="63"/>
      <c r="S13582" s="63"/>
      <c r="T13582" s="63"/>
      <c r="U13582" s="63"/>
      <c r="V13582" s="63"/>
      <c r="W13582" s="63"/>
      <c r="X13582" s="63"/>
      <c r="Y13582" s="63"/>
      <c r="Z13582" s="62">
        <v>7986</v>
      </c>
      <c r="AA13582" s="62">
        <v>13947</v>
      </c>
      <c r="AB13582" s="62">
        <v>23.25</v>
      </c>
      <c r="AC13582" s="62">
        <v>159.72</v>
      </c>
    </row>
    <row r="13583" spans="1:29" ht="30" x14ac:dyDescent="0.25">
      <c r="A13583" s="61" t="s">
        <v>124</v>
      </c>
      <c r="B13583" s="61" t="s">
        <v>125</v>
      </c>
      <c r="C13583" s="62">
        <v>2005</v>
      </c>
      <c r="D13583" s="61" t="s">
        <v>72</v>
      </c>
      <c r="E13583" s="62">
        <v>48</v>
      </c>
      <c r="F13583" s="62">
        <v>115080</v>
      </c>
      <c r="G13583" s="62">
        <v>15506</v>
      </c>
      <c r="H13583" s="62">
        <v>26.92</v>
      </c>
      <c r="I13583" s="62">
        <v>2397.5</v>
      </c>
      <c r="J13583" s="62">
        <v>107024.4</v>
      </c>
      <c r="K13583" s="62">
        <v>12719.69</v>
      </c>
      <c r="L13583" s="62">
        <v>18620</v>
      </c>
      <c r="M13583" s="62">
        <v>32.33</v>
      </c>
      <c r="N13583" s="62">
        <v>264.99</v>
      </c>
      <c r="O13583" s="62">
        <v>153390.54999999999</v>
      </c>
      <c r="P13583" s="63"/>
      <c r="Q13583" s="63"/>
      <c r="R13583" s="63"/>
      <c r="S13583" s="63"/>
      <c r="T13583" s="63"/>
      <c r="U13583" s="63"/>
      <c r="V13583" s="63"/>
      <c r="W13583" s="63"/>
      <c r="X13583" s="63"/>
      <c r="Y13583" s="63"/>
      <c r="Z13583" s="62">
        <v>104.61</v>
      </c>
      <c r="AA13583" s="62">
        <v>7235</v>
      </c>
      <c r="AB13583" s="62">
        <v>12.56</v>
      </c>
      <c r="AC13583" s="62">
        <v>2.1800000000000002</v>
      </c>
    </row>
    <row r="13584" spans="1:29" ht="30" x14ac:dyDescent="0.25">
      <c r="A13584" s="61" t="s">
        <v>171</v>
      </c>
      <c r="B13584" s="61" t="s">
        <v>172</v>
      </c>
      <c r="C13584" s="62">
        <v>2003</v>
      </c>
      <c r="D13584" s="61" t="s">
        <v>94</v>
      </c>
      <c r="E13584" s="62">
        <v>4</v>
      </c>
      <c r="F13584" s="62">
        <v>276</v>
      </c>
      <c r="G13584" s="62">
        <v>44</v>
      </c>
      <c r="H13584" s="62">
        <v>0.92</v>
      </c>
      <c r="I13584" s="62">
        <v>69</v>
      </c>
      <c r="J13584" s="62">
        <v>256.68</v>
      </c>
      <c r="K13584" s="62">
        <v>0</v>
      </c>
      <c r="L13584" s="63"/>
      <c r="M13584" s="63"/>
      <c r="N13584" s="63"/>
      <c r="O13584" s="63"/>
      <c r="P13584" s="63"/>
      <c r="Q13584" s="63"/>
      <c r="R13584" s="63"/>
      <c r="S13584" s="63"/>
      <c r="T13584" s="63"/>
      <c r="U13584" s="63"/>
      <c r="V13584" s="63"/>
      <c r="W13584" s="63"/>
      <c r="X13584" s="63"/>
      <c r="Y13584" s="63"/>
      <c r="Z13584" s="62">
        <v>0</v>
      </c>
      <c r="AA13584" s="63"/>
      <c r="AB13584" s="63"/>
      <c r="AC13584" s="62">
        <v>0</v>
      </c>
    </row>
    <row r="13585" spans="1:29" ht="30" x14ac:dyDescent="0.25">
      <c r="A13585" s="61" t="s">
        <v>528</v>
      </c>
      <c r="B13585" s="61" t="s">
        <v>529</v>
      </c>
      <c r="C13585" s="62">
        <v>2005</v>
      </c>
      <c r="D13585" s="61" t="s">
        <v>75</v>
      </c>
      <c r="E13585" s="62">
        <v>15</v>
      </c>
      <c r="F13585" s="62">
        <v>10190</v>
      </c>
      <c r="G13585" s="62">
        <v>1756</v>
      </c>
      <c r="H13585" s="62">
        <v>9.76</v>
      </c>
      <c r="I13585" s="62">
        <v>679.33</v>
      </c>
      <c r="J13585" s="62">
        <v>9476.7000000000007</v>
      </c>
      <c r="K13585" s="62">
        <v>0</v>
      </c>
      <c r="L13585" s="63"/>
      <c r="M13585" s="63"/>
      <c r="N13585" s="63"/>
      <c r="O13585" s="63"/>
      <c r="P13585" s="63"/>
      <c r="Q13585" s="63"/>
      <c r="R13585" s="63"/>
      <c r="S13585" s="63"/>
      <c r="T13585" s="63"/>
      <c r="U13585" s="63"/>
      <c r="V13585" s="63"/>
      <c r="W13585" s="63"/>
      <c r="X13585" s="63"/>
      <c r="Y13585" s="63"/>
      <c r="Z13585" s="62">
        <v>1330.12</v>
      </c>
      <c r="AA13585" s="62">
        <v>4110</v>
      </c>
      <c r="AB13585" s="62">
        <v>22.83</v>
      </c>
      <c r="AC13585" s="62">
        <v>88.67</v>
      </c>
    </row>
    <row r="13586" spans="1:29" x14ac:dyDescent="0.25">
      <c r="A13586" s="61" t="s">
        <v>399</v>
      </c>
      <c r="B13586" s="61" t="s">
        <v>400</v>
      </c>
      <c r="C13586" s="62">
        <v>2005</v>
      </c>
      <c r="D13586" s="61" t="s">
        <v>78</v>
      </c>
      <c r="E13586" s="62">
        <v>40</v>
      </c>
      <c r="F13586" s="62">
        <v>96588</v>
      </c>
      <c r="G13586" s="62">
        <v>12475</v>
      </c>
      <c r="H13586" s="62">
        <v>25.99</v>
      </c>
      <c r="I13586" s="62">
        <v>2414.6999999999998</v>
      </c>
      <c r="J13586" s="62">
        <v>89826.84</v>
      </c>
      <c r="K13586" s="62">
        <v>0</v>
      </c>
      <c r="L13586" s="63"/>
      <c r="M13586" s="63"/>
      <c r="N13586" s="63"/>
      <c r="O13586" s="63"/>
      <c r="P13586" s="63"/>
      <c r="Q13586" s="63"/>
      <c r="R13586" s="63"/>
      <c r="S13586" s="63"/>
      <c r="T13586" s="63"/>
      <c r="U13586" s="63"/>
      <c r="V13586" s="63"/>
      <c r="W13586" s="63"/>
      <c r="X13586" s="63"/>
      <c r="Y13586" s="63"/>
      <c r="Z13586" s="62">
        <v>0</v>
      </c>
      <c r="AA13586" s="63"/>
      <c r="AB13586" s="63"/>
      <c r="AC13586" s="62">
        <v>0</v>
      </c>
    </row>
    <row r="13587" spans="1:29" x14ac:dyDescent="0.25">
      <c r="A13587" s="61" t="s">
        <v>260</v>
      </c>
      <c r="B13587" s="61" t="s">
        <v>261</v>
      </c>
      <c r="C13587" s="62">
        <v>2006</v>
      </c>
      <c r="D13587" s="61" t="s">
        <v>301</v>
      </c>
      <c r="E13587" s="62">
        <v>47</v>
      </c>
      <c r="F13587" s="62">
        <v>321300</v>
      </c>
      <c r="G13587" s="62">
        <v>30818</v>
      </c>
      <c r="H13587" s="62">
        <v>54.64</v>
      </c>
      <c r="I13587" s="62">
        <v>6836.17</v>
      </c>
      <c r="J13587" s="62">
        <v>298809</v>
      </c>
      <c r="K13587" s="62">
        <v>0</v>
      </c>
      <c r="L13587" s="63"/>
      <c r="M13587" s="63"/>
      <c r="N13587" s="63"/>
      <c r="O13587" s="63"/>
      <c r="P13587" s="63"/>
      <c r="Q13587" s="63"/>
      <c r="R13587" s="63"/>
      <c r="S13587" s="63"/>
      <c r="T13587" s="63"/>
      <c r="U13587" s="63"/>
      <c r="V13587" s="63"/>
      <c r="W13587" s="63"/>
      <c r="X13587" s="63"/>
      <c r="Y13587" s="63"/>
      <c r="Z13587" s="62">
        <v>1349</v>
      </c>
      <c r="AA13587" s="62">
        <v>8701</v>
      </c>
      <c r="AB13587" s="62">
        <v>15.43</v>
      </c>
      <c r="AC13587" s="62">
        <v>28.7</v>
      </c>
    </row>
    <row r="13588" spans="1:29" x14ac:dyDescent="0.25">
      <c r="A13588" s="61" t="s">
        <v>81</v>
      </c>
      <c r="B13588" s="61" t="s">
        <v>82</v>
      </c>
      <c r="C13588" s="62">
        <v>2016</v>
      </c>
      <c r="D13588" s="61" t="s">
        <v>150</v>
      </c>
      <c r="E13588" s="62">
        <v>8</v>
      </c>
      <c r="F13588" s="63"/>
      <c r="G13588" s="63"/>
      <c r="H13588" s="63"/>
      <c r="I13588" s="63"/>
      <c r="J13588" s="63"/>
      <c r="K13588" s="62">
        <v>0</v>
      </c>
      <c r="L13588" s="63"/>
      <c r="M13588" s="63"/>
      <c r="N13588" s="63"/>
      <c r="O13588" s="63"/>
      <c r="P13588" s="63"/>
      <c r="Q13588" s="63"/>
      <c r="R13588" s="63"/>
      <c r="S13588" s="63"/>
      <c r="T13588" s="63"/>
      <c r="U13588" s="63"/>
      <c r="V13588" s="63"/>
      <c r="W13588" s="63"/>
      <c r="X13588" s="63"/>
      <c r="Y13588" s="63"/>
      <c r="Z13588" s="62">
        <v>0</v>
      </c>
      <c r="AA13588" s="63"/>
      <c r="AB13588" s="63"/>
      <c r="AC13588" s="62">
        <v>0</v>
      </c>
    </row>
    <row r="13589" spans="1:29" x14ac:dyDescent="0.25">
      <c r="A13589" s="61" t="s">
        <v>456</v>
      </c>
      <c r="B13589" s="61" t="s">
        <v>457</v>
      </c>
      <c r="C13589" s="62">
        <v>2016</v>
      </c>
      <c r="D13589" s="61" t="s">
        <v>99</v>
      </c>
      <c r="E13589" s="62">
        <v>74</v>
      </c>
      <c r="F13589" s="62">
        <v>869624</v>
      </c>
      <c r="G13589" s="62">
        <v>287083</v>
      </c>
      <c r="H13589" s="62">
        <v>323.29000000000002</v>
      </c>
      <c r="I13589" s="62">
        <v>11751.68</v>
      </c>
      <c r="J13589" s="62">
        <v>808750.32</v>
      </c>
      <c r="K13589" s="62">
        <v>0</v>
      </c>
      <c r="L13589" s="63"/>
      <c r="M13589" s="63"/>
      <c r="N13589" s="63"/>
      <c r="O13589" s="63"/>
      <c r="P13589" s="63"/>
      <c r="Q13589" s="63"/>
      <c r="R13589" s="63"/>
      <c r="S13589" s="63"/>
      <c r="T13589" s="63"/>
      <c r="U13589" s="63"/>
      <c r="V13589" s="63"/>
      <c r="W13589" s="63"/>
      <c r="X13589" s="63"/>
      <c r="Y13589" s="63"/>
      <c r="Z13589" s="62">
        <v>416504</v>
      </c>
      <c r="AA13589" s="62">
        <v>119493</v>
      </c>
      <c r="AB13589" s="62">
        <v>134.56</v>
      </c>
      <c r="AC13589" s="62">
        <v>5628.43</v>
      </c>
    </row>
    <row r="13590" spans="1:29" ht="30" x14ac:dyDescent="0.25">
      <c r="A13590" s="61" t="s">
        <v>188</v>
      </c>
      <c r="B13590" s="61" t="s">
        <v>189</v>
      </c>
      <c r="C13590" s="62">
        <v>2008</v>
      </c>
      <c r="D13590" s="61" t="s">
        <v>298</v>
      </c>
      <c r="E13590" s="62">
        <v>9</v>
      </c>
      <c r="F13590" s="62">
        <v>41866</v>
      </c>
      <c r="G13590" s="62">
        <v>8765</v>
      </c>
      <c r="H13590" s="62">
        <v>81.16</v>
      </c>
      <c r="I13590" s="62">
        <v>4651.78</v>
      </c>
      <c r="J13590" s="62">
        <v>38935.379999999997</v>
      </c>
      <c r="K13590" s="62">
        <v>5174.59</v>
      </c>
      <c r="L13590" s="62">
        <v>8226</v>
      </c>
      <c r="M13590" s="62">
        <v>76.17</v>
      </c>
      <c r="N13590" s="63"/>
      <c r="O13590" s="63"/>
      <c r="P13590" s="63"/>
      <c r="Q13590" s="63"/>
      <c r="R13590" s="63"/>
      <c r="S13590" s="63"/>
      <c r="T13590" s="63"/>
      <c r="U13590" s="63"/>
      <c r="V13590" s="63"/>
      <c r="W13590" s="63"/>
      <c r="X13590" s="63"/>
      <c r="Y13590" s="63"/>
      <c r="Z13590" s="62">
        <v>723</v>
      </c>
      <c r="AA13590" s="62">
        <v>3798</v>
      </c>
      <c r="AB13590" s="62">
        <v>35.17</v>
      </c>
      <c r="AC13590" s="62">
        <v>80.33</v>
      </c>
    </row>
    <row r="13591" spans="1:29" ht="30" x14ac:dyDescent="0.25">
      <c r="A13591" s="61" t="s">
        <v>124</v>
      </c>
      <c r="B13591" s="61" t="s">
        <v>125</v>
      </c>
      <c r="C13591" s="62">
        <v>2017</v>
      </c>
      <c r="D13591" s="61" t="s">
        <v>135</v>
      </c>
      <c r="E13591" s="62">
        <v>54</v>
      </c>
      <c r="F13591" s="63"/>
      <c r="G13591" s="63"/>
      <c r="H13591" s="63"/>
      <c r="I13591" s="63"/>
      <c r="J13591" s="63"/>
      <c r="K13591" s="62">
        <v>0</v>
      </c>
      <c r="L13591" s="63"/>
      <c r="M13591" s="63"/>
      <c r="N13591" s="63"/>
      <c r="O13591" s="63"/>
      <c r="P13591" s="63"/>
      <c r="Q13591" s="63"/>
      <c r="R13591" s="63"/>
      <c r="S13591" s="63"/>
      <c r="T13591" s="63"/>
      <c r="U13591" s="63"/>
      <c r="V13591" s="63"/>
      <c r="W13591" s="63"/>
      <c r="X13591" s="63"/>
      <c r="Y13591" s="63"/>
      <c r="Z13591" s="62">
        <v>493.82</v>
      </c>
      <c r="AA13591" s="62">
        <v>57247</v>
      </c>
      <c r="AB13591" s="62">
        <v>88.34</v>
      </c>
      <c r="AC13591" s="62">
        <v>9.14</v>
      </c>
    </row>
    <row r="13592" spans="1:29" x14ac:dyDescent="0.25">
      <c r="A13592" s="61" t="s">
        <v>512</v>
      </c>
      <c r="B13592" s="61" t="s">
        <v>513</v>
      </c>
      <c r="C13592" s="62">
        <v>2010</v>
      </c>
      <c r="D13592" s="61" t="s">
        <v>78</v>
      </c>
      <c r="E13592" s="62">
        <v>40</v>
      </c>
      <c r="F13592" s="62">
        <v>367200</v>
      </c>
      <c r="G13592" s="62">
        <v>57455</v>
      </c>
      <c r="H13592" s="62">
        <v>119.7</v>
      </c>
      <c r="I13592" s="62">
        <v>9180</v>
      </c>
      <c r="J13592" s="62">
        <v>341496</v>
      </c>
      <c r="K13592" s="62">
        <v>0</v>
      </c>
      <c r="L13592" s="63"/>
      <c r="M13592" s="63"/>
      <c r="N13592" s="63"/>
      <c r="O13592" s="63"/>
      <c r="P13592" s="63"/>
      <c r="Q13592" s="63"/>
      <c r="R13592" s="63"/>
      <c r="S13592" s="63"/>
      <c r="T13592" s="63"/>
      <c r="U13592" s="63"/>
      <c r="V13592" s="63"/>
      <c r="W13592" s="63"/>
      <c r="X13592" s="63"/>
      <c r="Y13592" s="63"/>
      <c r="Z13592" s="62">
        <v>366.29</v>
      </c>
      <c r="AA13592" s="62">
        <v>3936</v>
      </c>
      <c r="AB13592" s="62">
        <v>8.1999999999999993</v>
      </c>
      <c r="AC13592" s="62">
        <v>9.16</v>
      </c>
    </row>
    <row r="13593" spans="1:29" ht="30" x14ac:dyDescent="0.25">
      <c r="A13593" s="61" t="s">
        <v>142</v>
      </c>
      <c r="B13593" s="61" t="s">
        <v>143</v>
      </c>
      <c r="C13593" s="62">
        <v>2009</v>
      </c>
      <c r="D13593" s="61" t="s">
        <v>86</v>
      </c>
      <c r="E13593" s="62">
        <v>126</v>
      </c>
      <c r="F13593" s="62">
        <v>80469</v>
      </c>
      <c r="G13593" s="62">
        <v>18756</v>
      </c>
      <c r="H13593" s="62">
        <v>12.4</v>
      </c>
      <c r="I13593" s="62">
        <v>638.64</v>
      </c>
      <c r="J13593" s="62">
        <v>74836.17</v>
      </c>
      <c r="K13593" s="62">
        <v>9730.36</v>
      </c>
      <c r="L13593" s="62">
        <v>28733</v>
      </c>
      <c r="M13593" s="62">
        <v>19</v>
      </c>
      <c r="N13593" s="62">
        <v>77.23</v>
      </c>
      <c r="O13593" s="62">
        <v>117341.32</v>
      </c>
      <c r="P13593" s="63"/>
      <c r="Q13593" s="63"/>
      <c r="R13593" s="63"/>
      <c r="S13593" s="63"/>
      <c r="T13593" s="63"/>
      <c r="U13593" s="63"/>
      <c r="V13593" s="63"/>
      <c r="W13593" s="63"/>
      <c r="X13593" s="63"/>
      <c r="Y13593" s="63"/>
      <c r="Z13593" s="62">
        <v>0</v>
      </c>
      <c r="AA13593" s="63"/>
      <c r="AB13593" s="63"/>
      <c r="AC13593" s="62">
        <v>0</v>
      </c>
    </row>
    <row r="13594" spans="1:29" x14ac:dyDescent="0.25">
      <c r="A13594" s="61" t="s">
        <v>208</v>
      </c>
      <c r="B13594" s="61" t="s">
        <v>209</v>
      </c>
      <c r="C13594" s="62">
        <v>2009</v>
      </c>
      <c r="D13594" s="61" t="s">
        <v>78</v>
      </c>
      <c r="E13594" s="62">
        <v>63</v>
      </c>
      <c r="F13594" s="62">
        <v>945320</v>
      </c>
      <c r="G13594" s="62">
        <v>48586</v>
      </c>
      <c r="H13594" s="62">
        <v>64.27</v>
      </c>
      <c r="I13594" s="62">
        <v>15005.08</v>
      </c>
      <c r="J13594" s="62">
        <v>879147.6</v>
      </c>
      <c r="K13594" s="62">
        <v>22296</v>
      </c>
      <c r="L13594" s="62">
        <v>17988</v>
      </c>
      <c r="M13594" s="62">
        <v>23.79</v>
      </c>
      <c r="N13594" s="62">
        <v>353.9</v>
      </c>
      <c r="O13594" s="62">
        <v>268874.15000000002</v>
      </c>
      <c r="P13594" s="63"/>
      <c r="Q13594" s="63"/>
      <c r="R13594" s="63"/>
      <c r="S13594" s="63"/>
      <c r="T13594" s="63"/>
      <c r="U13594" s="63"/>
      <c r="V13594" s="63"/>
      <c r="W13594" s="63"/>
      <c r="X13594" s="63"/>
      <c r="Y13594" s="63"/>
      <c r="Z13594" s="62">
        <v>3363</v>
      </c>
      <c r="AA13594" s="62">
        <v>8106</v>
      </c>
      <c r="AB13594" s="62">
        <v>10.72</v>
      </c>
      <c r="AC13594" s="62">
        <v>53.38</v>
      </c>
    </row>
    <row r="13595" spans="1:29" x14ac:dyDescent="0.25">
      <c r="A13595" s="61" t="s">
        <v>471</v>
      </c>
      <c r="B13595" s="61" t="s">
        <v>472</v>
      </c>
      <c r="C13595" s="62">
        <v>2013</v>
      </c>
      <c r="D13595" s="61" t="s">
        <v>99</v>
      </c>
      <c r="E13595" s="62">
        <v>40</v>
      </c>
      <c r="F13595" s="62">
        <v>23049</v>
      </c>
      <c r="G13595" s="62">
        <v>3765</v>
      </c>
      <c r="H13595" s="62">
        <v>7.84</v>
      </c>
      <c r="I13595" s="62">
        <v>576.23</v>
      </c>
      <c r="J13595" s="62">
        <v>21435.57</v>
      </c>
      <c r="K13595" s="62">
        <v>17925.39</v>
      </c>
      <c r="L13595" s="62">
        <v>24426</v>
      </c>
      <c r="M13595" s="62">
        <v>50.89</v>
      </c>
      <c r="N13595" s="62">
        <v>448.13</v>
      </c>
      <c r="O13595" s="62">
        <v>216167.67</v>
      </c>
      <c r="P13595" s="63"/>
      <c r="Q13595" s="63"/>
      <c r="R13595" s="63"/>
      <c r="S13595" s="63"/>
      <c r="T13595" s="63"/>
      <c r="U13595" s="63"/>
      <c r="V13595" s="63"/>
      <c r="W13595" s="63"/>
      <c r="X13595" s="63"/>
      <c r="Y13595" s="63"/>
      <c r="Z13595" s="62">
        <v>90300</v>
      </c>
      <c r="AA13595" s="62">
        <v>8856</v>
      </c>
      <c r="AB13595" s="62">
        <v>18.45</v>
      </c>
      <c r="AC13595" s="62">
        <v>2257.5</v>
      </c>
    </row>
    <row r="13596" spans="1:29" ht="30" x14ac:dyDescent="0.25">
      <c r="A13596" s="61" t="s">
        <v>182</v>
      </c>
      <c r="B13596" s="61" t="s">
        <v>183</v>
      </c>
      <c r="C13596" s="62">
        <v>2011</v>
      </c>
      <c r="D13596" s="61" t="s">
        <v>89</v>
      </c>
      <c r="E13596" s="62">
        <v>42</v>
      </c>
      <c r="F13596" s="62">
        <v>177760</v>
      </c>
      <c r="G13596" s="62">
        <v>38324</v>
      </c>
      <c r="H13596" s="62">
        <v>76.040000000000006</v>
      </c>
      <c r="I13596" s="62">
        <v>4232.38</v>
      </c>
      <c r="J13596" s="62">
        <v>165316.79999999999</v>
      </c>
      <c r="K13596" s="62">
        <v>11698.54</v>
      </c>
      <c r="L13596" s="62">
        <v>21080</v>
      </c>
      <c r="M13596" s="62">
        <v>41.83</v>
      </c>
      <c r="N13596" s="62">
        <v>278.54000000000002</v>
      </c>
      <c r="O13596" s="62">
        <v>141076.23000000001</v>
      </c>
      <c r="P13596" s="63"/>
      <c r="Q13596" s="63"/>
      <c r="R13596" s="63"/>
      <c r="S13596" s="63"/>
      <c r="T13596" s="63"/>
      <c r="U13596" s="63"/>
      <c r="V13596" s="63"/>
      <c r="W13596" s="63"/>
      <c r="X13596" s="63"/>
      <c r="Y13596" s="63"/>
      <c r="Z13596" s="62">
        <v>120631</v>
      </c>
      <c r="AA13596" s="62">
        <v>13839</v>
      </c>
      <c r="AB13596" s="62">
        <v>27.46</v>
      </c>
      <c r="AC13596" s="62">
        <v>2872.17</v>
      </c>
    </row>
    <row r="13597" spans="1:29" x14ac:dyDescent="0.25">
      <c r="A13597" s="61" t="s">
        <v>514</v>
      </c>
      <c r="B13597" s="61" t="s">
        <v>515</v>
      </c>
      <c r="C13597" s="62">
        <v>2009</v>
      </c>
      <c r="D13597" s="61" t="s">
        <v>75</v>
      </c>
      <c r="E13597" s="62">
        <v>4</v>
      </c>
      <c r="F13597" s="63"/>
      <c r="G13597" s="63"/>
      <c r="H13597" s="63"/>
      <c r="I13597" s="63"/>
      <c r="J13597" s="63"/>
      <c r="K13597" s="62">
        <v>0</v>
      </c>
      <c r="L13597" s="63"/>
      <c r="M13597" s="63"/>
      <c r="N13597" s="63"/>
      <c r="O13597" s="63"/>
      <c r="P13597" s="63"/>
      <c r="Q13597" s="63"/>
      <c r="R13597" s="63"/>
      <c r="S13597" s="63"/>
      <c r="T13597" s="63"/>
      <c r="U13597" s="63"/>
      <c r="V13597" s="63"/>
      <c r="W13597" s="63"/>
      <c r="X13597" s="63"/>
      <c r="Y13597" s="63"/>
      <c r="Z13597" s="62">
        <v>373062</v>
      </c>
      <c r="AA13597" s="62">
        <v>33450</v>
      </c>
      <c r="AB13597" s="62">
        <v>696.88</v>
      </c>
      <c r="AC13597" s="62">
        <v>93265.5</v>
      </c>
    </row>
    <row r="13598" spans="1:29" x14ac:dyDescent="0.25">
      <c r="A13598" s="61" t="s">
        <v>70</v>
      </c>
      <c r="B13598" s="61" t="s">
        <v>71</v>
      </c>
      <c r="C13598" s="62">
        <v>2013</v>
      </c>
      <c r="D13598" s="61" t="s">
        <v>86</v>
      </c>
      <c r="E13598" s="62">
        <v>131</v>
      </c>
      <c r="F13598" s="62">
        <v>839948</v>
      </c>
      <c r="G13598" s="62">
        <v>109835</v>
      </c>
      <c r="H13598" s="62">
        <v>69.87</v>
      </c>
      <c r="I13598" s="62">
        <v>6411.82</v>
      </c>
      <c r="J13598" s="62">
        <v>781151.64</v>
      </c>
      <c r="K13598" s="62">
        <v>95689</v>
      </c>
      <c r="L13598" s="62">
        <v>154907</v>
      </c>
      <c r="M13598" s="62">
        <v>98.54</v>
      </c>
      <c r="N13598" s="62">
        <v>730.45</v>
      </c>
      <c r="O13598" s="62">
        <v>1153942.3600000001</v>
      </c>
      <c r="P13598" s="63"/>
      <c r="Q13598" s="63"/>
      <c r="R13598" s="63"/>
      <c r="S13598" s="63"/>
      <c r="T13598" s="63"/>
      <c r="U13598" s="63"/>
      <c r="V13598" s="63"/>
      <c r="W13598" s="63"/>
      <c r="X13598" s="63"/>
      <c r="Y13598" s="63"/>
      <c r="Z13598" s="62">
        <v>16479</v>
      </c>
      <c r="AA13598" s="62">
        <v>118175</v>
      </c>
      <c r="AB13598" s="62">
        <v>75.17</v>
      </c>
      <c r="AC13598" s="62">
        <v>125.79</v>
      </c>
    </row>
    <row r="13599" spans="1:29" x14ac:dyDescent="0.25">
      <c r="A13599" s="61" t="s">
        <v>126</v>
      </c>
      <c r="B13599" s="61" t="s">
        <v>127</v>
      </c>
      <c r="C13599" s="62">
        <v>2004</v>
      </c>
      <c r="D13599" s="61" t="s">
        <v>78</v>
      </c>
      <c r="E13599" s="62">
        <v>24</v>
      </c>
      <c r="F13599" s="62">
        <v>100320</v>
      </c>
      <c r="G13599" s="62">
        <v>12262</v>
      </c>
      <c r="H13599" s="62">
        <v>42.58</v>
      </c>
      <c r="I13599" s="62">
        <v>4180</v>
      </c>
      <c r="J13599" s="62">
        <v>93297.600000000006</v>
      </c>
      <c r="K13599" s="62">
        <v>13367</v>
      </c>
      <c r="L13599" s="62">
        <v>15250</v>
      </c>
      <c r="M13599" s="62">
        <v>52.95</v>
      </c>
      <c r="N13599" s="62">
        <v>556.96</v>
      </c>
      <c r="O13599" s="62">
        <v>161196.66</v>
      </c>
      <c r="P13599" s="63"/>
      <c r="Q13599" s="63"/>
      <c r="R13599" s="63"/>
      <c r="S13599" s="63"/>
      <c r="T13599" s="63"/>
      <c r="U13599" s="63"/>
      <c r="V13599" s="63"/>
      <c r="W13599" s="63"/>
      <c r="X13599" s="63"/>
      <c r="Y13599" s="63"/>
      <c r="Z13599" s="62">
        <v>1112</v>
      </c>
      <c r="AA13599" s="62">
        <v>6607</v>
      </c>
      <c r="AB13599" s="62">
        <v>22.94</v>
      </c>
      <c r="AC13599" s="62">
        <v>46.33</v>
      </c>
    </row>
    <row r="13600" spans="1:29" ht="30" x14ac:dyDescent="0.25">
      <c r="A13600" s="61" t="s">
        <v>218</v>
      </c>
      <c r="B13600" s="61" t="s">
        <v>219</v>
      </c>
      <c r="C13600" s="62">
        <v>2016</v>
      </c>
      <c r="D13600" s="61" t="s">
        <v>72</v>
      </c>
      <c r="E13600" s="62">
        <v>42</v>
      </c>
      <c r="F13600" s="62">
        <v>347680</v>
      </c>
      <c r="G13600" s="62">
        <v>69005</v>
      </c>
      <c r="H13600" s="62">
        <v>136.91</v>
      </c>
      <c r="I13600" s="62">
        <v>8278.1</v>
      </c>
      <c r="J13600" s="62">
        <v>323342.40000000002</v>
      </c>
      <c r="K13600" s="62">
        <v>0</v>
      </c>
      <c r="L13600" s="63"/>
      <c r="M13600" s="63"/>
      <c r="N13600" s="63"/>
      <c r="O13600" s="63"/>
      <c r="P13600" s="63"/>
      <c r="Q13600" s="63"/>
      <c r="R13600" s="63"/>
      <c r="S13600" s="63"/>
      <c r="T13600" s="63"/>
      <c r="U13600" s="63"/>
      <c r="V13600" s="63"/>
      <c r="W13600" s="63"/>
      <c r="X13600" s="63"/>
      <c r="Y13600" s="63"/>
      <c r="Z13600" s="62">
        <v>1406</v>
      </c>
      <c r="AA13600" s="62">
        <v>24108</v>
      </c>
      <c r="AB13600" s="62">
        <v>47.83</v>
      </c>
      <c r="AC13600" s="62">
        <v>33.479999999999997</v>
      </c>
    </row>
    <row r="13601" spans="1:29" ht="30" x14ac:dyDescent="0.25">
      <c r="A13601" s="61" t="s">
        <v>148</v>
      </c>
      <c r="B13601" s="61" t="s">
        <v>149</v>
      </c>
      <c r="C13601" s="62">
        <v>2014</v>
      </c>
      <c r="D13601" s="61" t="s">
        <v>86</v>
      </c>
      <c r="E13601" s="62">
        <v>27</v>
      </c>
      <c r="F13601" s="62">
        <v>2771</v>
      </c>
      <c r="G13601" s="62">
        <v>1000</v>
      </c>
      <c r="H13601" s="62">
        <v>3.09</v>
      </c>
      <c r="I13601" s="62">
        <v>102.63</v>
      </c>
      <c r="J13601" s="62">
        <v>2577.0300000000002</v>
      </c>
      <c r="K13601" s="62">
        <v>0</v>
      </c>
      <c r="L13601" s="63"/>
      <c r="M13601" s="63"/>
      <c r="N13601" s="63"/>
      <c r="O13601" s="63"/>
      <c r="P13601" s="63"/>
      <c r="Q13601" s="63"/>
      <c r="R13601" s="63"/>
      <c r="S13601" s="63"/>
      <c r="T13601" s="63"/>
      <c r="U13601" s="63"/>
      <c r="V13601" s="63"/>
      <c r="W13601" s="63"/>
      <c r="X13601" s="63"/>
      <c r="Y13601" s="63"/>
      <c r="Z13601" s="62">
        <v>193681.97</v>
      </c>
      <c r="AA13601" s="62">
        <v>33749</v>
      </c>
      <c r="AB13601" s="62">
        <v>104.16</v>
      </c>
      <c r="AC13601" s="62">
        <v>7173.41</v>
      </c>
    </row>
    <row r="13602" spans="1:29" ht="30" x14ac:dyDescent="0.25">
      <c r="A13602" s="61" t="s">
        <v>391</v>
      </c>
      <c r="B13602" s="61" t="s">
        <v>392</v>
      </c>
      <c r="C13602" s="62">
        <v>2008</v>
      </c>
      <c r="D13602" s="61" t="s">
        <v>78</v>
      </c>
      <c r="E13602" s="62">
        <v>48</v>
      </c>
      <c r="F13602" s="62">
        <v>143502</v>
      </c>
      <c r="G13602" s="62">
        <v>32820</v>
      </c>
      <c r="H13602" s="62">
        <v>56.98</v>
      </c>
      <c r="I13602" s="62">
        <v>2989.63</v>
      </c>
      <c r="J13602" s="62">
        <v>133456.85999999999</v>
      </c>
      <c r="K13602" s="62">
        <v>39819</v>
      </c>
      <c r="L13602" s="62">
        <v>83059</v>
      </c>
      <c r="M13602" s="62">
        <v>144.19999999999999</v>
      </c>
      <c r="N13602" s="62">
        <v>829.56</v>
      </c>
      <c r="O13602" s="62">
        <v>480189.27</v>
      </c>
      <c r="P13602" s="63"/>
      <c r="Q13602" s="63"/>
      <c r="R13602" s="63"/>
      <c r="S13602" s="63"/>
      <c r="T13602" s="63"/>
      <c r="U13602" s="63"/>
      <c r="V13602" s="63"/>
      <c r="W13602" s="63"/>
      <c r="X13602" s="63"/>
      <c r="Y13602" s="63"/>
      <c r="Z13602" s="62">
        <v>2271</v>
      </c>
      <c r="AA13602" s="62">
        <v>13164</v>
      </c>
      <c r="AB13602" s="62">
        <v>22.85</v>
      </c>
      <c r="AC13602" s="62">
        <v>47.31</v>
      </c>
    </row>
    <row r="13603" spans="1:29" ht="30" x14ac:dyDescent="0.25">
      <c r="A13603" s="61" t="s">
        <v>287</v>
      </c>
      <c r="B13603" s="61" t="s">
        <v>288</v>
      </c>
      <c r="C13603" s="62">
        <v>2016</v>
      </c>
      <c r="D13603" s="61" t="s">
        <v>94</v>
      </c>
      <c r="E13603" s="62">
        <v>10</v>
      </c>
      <c r="F13603" s="62">
        <v>6543</v>
      </c>
      <c r="G13603" s="62">
        <v>259</v>
      </c>
      <c r="H13603" s="62">
        <v>2.16</v>
      </c>
      <c r="I13603" s="62">
        <v>654.29999999999995</v>
      </c>
      <c r="J13603" s="62">
        <v>6084.99</v>
      </c>
      <c r="K13603" s="62">
        <v>0</v>
      </c>
      <c r="L13603" s="63"/>
      <c r="M13603" s="63"/>
      <c r="N13603" s="63"/>
      <c r="O13603" s="63"/>
      <c r="P13603" s="63"/>
      <c r="Q13603" s="63"/>
      <c r="R13603" s="63"/>
      <c r="S13603" s="63"/>
      <c r="T13603" s="63"/>
      <c r="U13603" s="63"/>
      <c r="V13603" s="63"/>
      <c r="W13603" s="63"/>
      <c r="X13603" s="63"/>
      <c r="Y13603" s="63"/>
      <c r="Z13603" s="62">
        <v>58097</v>
      </c>
      <c r="AA13603" s="62">
        <v>7674</v>
      </c>
      <c r="AB13603" s="62">
        <v>63.95</v>
      </c>
      <c r="AC13603" s="62">
        <v>5809.7</v>
      </c>
    </row>
    <row r="13604" spans="1:29" x14ac:dyDescent="0.25">
      <c r="A13604" s="61" t="s">
        <v>271</v>
      </c>
      <c r="B13604" s="61" t="s">
        <v>272</v>
      </c>
      <c r="C13604" s="62">
        <v>2014</v>
      </c>
      <c r="D13604" s="61" t="s">
        <v>150</v>
      </c>
      <c r="E13604" s="62">
        <v>8</v>
      </c>
      <c r="F13604" s="63"/>
      <c r="G13604" s="63"/>
      <c r="H13604" s="63"/>
      <c r="I13604" s="63"/>
      <c r="J13604" s="63"/>
      <c r="K13604" s="62">
        <v>0</v>
      </c>
      <c r="L13604" s="63"/>
      <c r="M13604" s="63"/>
      <c r="N13604" s="63"/>
      <c r="O13604" s="63"/>
      <c r="P13604" s="63"/>
      <c r="Q13604" s="63"/>
      <c r="R13604" s="63"/>
      <c r="S13604" s="63"/>
      <c r="T13604" s="63"/>
      <c r="U13604" s="63"/>
      <c r="V13604" s="63"/>
      <c r="W13604" s="63"/>
      <c r="X13604" s="63"/>
      <c r="Y13604" s="63"/>
      <c r="Z13604" s="62">
        <v>0</v>
      </c>
      <c r="AA13604" s="63"/>
      <c r="AB13604" s="63"/>
      <c r="AC13604" s="62">
        <v>0</v>
      </c>
    </row>
    <row r="13605" spans="1:29" ht="30" x14ac:dyDescent="0.25">
      <c r="A13605" s="61" t="s">
        <v>216</v>
      </c>
      <c r="B13605" s="61" t="s">
        <v>217</v>
      </c>
      <c r="C13605" s="62">
        <v>2014</v>
      </c>
      <c r="D13605" s="61" t="s">
        <v>438</v>
      </c>
      <c r="E13605" s="62">
        <v>8</v>
      </c>
      <c r="F13605" s="62">
        <v>0</v>
      </c>
      <c r="G13605" s="62">
        <v>0</v>
      </c>
      <c r="H13605" s="62">
        <v>0</v>
      </c>
      <c r="I13605" s="62">
        <v>0</v>
      </c>
      <c r="J13605" s="62">
        <v>0</v>
      </c>
      <c r="K13605" s="62">
        <v>0</v>
      </c>
      <c r="L13605" s="62">
        <v>0</v>
      </c>
      <c r="M13605" s="62">
        <v>0</v>
      </c>
      <c r="N13605" s="63"/>
      <c r="O13605" s="63"/>
      <c r="P13605" s="63"/>
      <c r="Q13605" s="63"/>
      <c r="R13605" s="63"/>
      <c r="S13605" s="63"/>
      <c r="T13605" s="63"/>
      <c r="U13605" s="63"/>
      <c r="V13605" s="63"/>
      <c r="W13605" s="63"/>
      <c r="X13605" s="63"/>
      <c r="Y13605" s="63"/>
      <c r="Z13605" s="62">
        <v>0</v>
      </c>
      <c r="AA13605" s="62">
        <v>0</v>
      </c>
      <c r="AB13605" s="62">
        <v>0</v>
      </c>
      <c r="AC13605" s="62">
        <v>0</v>
      </c>
    </row>
    <row r="13606" spans="1:29" x14ac:dyDescent="0.25">
      <c r="A13606" s="61" t="s">
        <v>383</v>
      </c>
      <c r="B13606" s="61" t="s">
        <v>384</v>
      </c>
      <c r="C13606" s="62">
        <v>2007</v>
      </c>
      <c r="D13606" s="61" t="s">
        <v>75</v>
      </c>
      <c r="E13606" s="62">
        <v>20</v>
      </c>
      <c r="F13606" s="62">
        <v>27566</v>
      </c>
      <c r="G13606" s="62">
        <v>5320</v>
      </c>
      <c r="H13606" s="62">
        <v>22.17</v>
      </c>
      <c r="I13606" s="62">
        <v>1378.3</v>
      </c>
      <c r="J13606" s="62">
        <v>25636.38</v>
      </c>
      <c r="K13606" s="62">
        <v>1504</v>
      </c>
      <c r="L13606" s="62">
        <v>2944</v>
      </c>
      <c r="M13606" s="62">
        <v>12.27</v>
      </c>
      <c r="N13606" s="62">
        <v>75.2</v>
      </c>
      <c r="O13606" s="62">
        <v>18137.189999999999</v>
      </c>
      <c r="P13606" s="63"/>
      <c r="Q13606" s="63"/>
      <c r="R13606" s="63"/>
      <c r="S13606" s="63"/>
      <c r="T13606" s="63"/>
      <c r="U13606" s="63"/>
      <c r="V13606" s="63"/>
      <c r="W13606" s="63"/>
      <c r="X13606" s="63"/>
      <c r="Y13606" s="63"/>
      <c r="Z13606" s="62">
        <v>190</v>
      </c>
      <c r="AA13606" s="62">
        <v>799</v>
      </c>
      <c r="AB13606" s="62">
        <v>3.33</v>
      </c>
      <c r="AC13606" s="62">
        <v>9.5</v>
      </c>
    </row>
    <row r="13607" spans="1:29" x14ac:dyDescent="0.25">
      <c r="A13607" s="61" t="s">
        <v>192</v>
      </c>
      <c r="B13607" s="61" t="s">
        <v>193</v>
      </c>
      <c r="C13607" s="62">
        <v>2013</v>
      </c>
      <c r="D13607" s="61" t="s">
        <v>86</v>
      </c>
      <c r="E13607" s="62">
        <v>32</v>
      </c>
      <c r="F13607" s="62">
        <v>16363</v>
      </c>
      <c r="G13607" s="62">
        <v>7853</v>
      </c>
      <c r="H13607" s="62">
        <v>20.45</v>
      </c>
      <c r="I13607" s="62">
        <v>511.34</v>
      </c>
      <c r="J13607" s="62">
        <v>15217.59</v>
      </c>
      <c r="K13607" s="62">
        <v>6446.17</v>
      </c>
      <c r="L13607" s="62">
        <v>11520</v>
      </c>
      <c r="M13607" s="62">
        <v>30</v>
      </c>
      <c r="N13607" s="62">
        <v>201.44</v>
      </c>
      <c r="O13607" s="62">
        <v>77736.28</v>
      </c>
      <c r="P13607" s="63"/>
      <c r="Q13607" s="63"/>
      <c r="R13607" s="63"/>
      <c r="S13607" s="63"/>
      <c r="T13607" s="63"/>
      <c r="U13607" s="63"/>
      <c r="V13607" s="63"/>
      <c r="W13607" s="63"/>
      <c r="X13607" s="63"/>
      <c r="Y13607" s="63"/>
      <c r="Z13607" s="62">
        <v>134000</v>
      </c>
      <c r="AA13607" s="62">
        <v>13538</v>
      </c>
      <c r="AB13607" s="62">
        <v>35.26</v>
      </c>
      <c r="AC13607" s="62">
        <v>4187.5</v>
      </c>
    </row>
    <row r="13608" spans="1:29" ht="30" x14ac:dyDescent="0.25">
      <c r="A13608" s="61" t="s">
        <v>387</v>
      </c>
      <c r="B13608" s="61" t="s">
        <v>388</v>
      </c>
      <c r="C13608" s="62">
        <v>2004</v>
      </c>
      <c r="D13608" s="61" t="s">
        <v>78</v>
      </c>
      <c r="E13608" s="62">
        <v>48</v>
      </c>
      <c r="F13608" s="62">
        <v>405840</v>
      </c>
      <c r="G13608" s="62">
        <v>44589</v>
      </c>
      <c r="H13608" s="62">
        <v>77.41</v>
      </c>
      <c r="I13608" s="62">
        <v>8455</v>
      </c>
      <c r="J13608" s="62">
        <v>377431.2</v>
      </c>
      <c r="K13608" s="62">
        <v>0</v>
      </c>
      <c r="L13608" s="63"/>
      <c r="M13608" s="63"/>
      <c r="N13608" s="63"/>
      <c r="O13608" s="63"/>
      <c r="P13608" s="63"/>
      <c r="Q13608" s="63"/>
      <c r="R13608" s="63"/>
      <c r="S13608" s="63"/>
      <c r="T13608" s="63"/>
      <c r="U13608" s="63"/>
      <c r="V13608" s="63"/>
      <c r="W13608" s="63"/>
      <c r="X13608" s="63"/>
      <c r="Y13608" s="63"/>
      <c r="Z13608" s="62">
        <v>171.11</v>
      </c>
      <c r="AA13608" s="62">
        <v>4634</v>
      </c>
      <c r="AB13608" s="62">
        <v>8.0500000000000007</v>
      </c>
      <c r="AC13608" s="62">
        <v>3.56</v>
      </c>
    </row>
    <row r="13609" spans="1:29" x14ac:dyDescent="0.25">
      <c r="A13609" s="61" t="s">
        <v>332</v>
      </c>
      <c r="B13609" s="61" t="s">
        <v>333</v>
      </c>
      <c r="C13609" s="62">
        <v>2017</v>
      </c>
      <c r="D13609" s="61" t="s">
        <v>226</v>
      </c>
      <c r="E13609" s="62">
        <v>23</v>
      </c>
      <c r="F13609" s="62">
        <v>92320</v>
      </c>
      <c r="G13609" s="62">
        <v>19516</v>
      </c>
      <c r="H13609" s="62">
        <v>70.709999999999994</v>
      </c>
      <c r="I13609" s="62">
        <v>4013.91</v>
      </c>
      <c r="J13609" s="62">
        <v>85857.600000000006</v>
      </c>
      <c r="K13609" s="62">
        <v>5275.46</v>
      </c>
      <c r="L13609" s="62">
        <v>4647</v>
      </c>
      <c r="M13609" s="62">
        <v>16.84</v>
      </c>
      <c r="N13609" s="62">
        <v>229.37</v>
      </c>
      <c r="O13609" s="62">
        <v>63618.36</v>
      </c>
      <c r="P13609" s="63"/>
      <c r="Q13609" s="63"/>
      <c r="R13609" s="63"/>
      <c r="S13609" s="63"/>
      <c r="T13609" s="63"/>
      <c r="U13609" s="63"/>
      <c r="V13609" s="63"/>
      <c r="W13609" s="63"/>
      <c r="X13609" s="63"/>
      <c r="Y13609" s="63"/>
      <c r="Z13609" s="62">
        <v>137619</v>
      </c>
      <c r="AA13609" s="62">
        <v>21820</v>
      </c>
      <c r="AB13609" s="62">
        <v>79.06</v>
      </c>
      <c r="AC13609" s="62">
        <v>5983.43</v>
      </c>
    </row>
    <row r="13610" spans="1:29" x14ac:dyDescent="0.25">
      <c r="A13610" s="61" t="s">
        <v>157</v>
      </c>
      <c r="B13610" s="61" t="s">
        <v>158</v>
      </c>
      <c r="C13610" s="62">
        <v>2012</v>
      </c>
      <c r="D13610" s="61" t="s">
        <v>94</v>
      </c>
      <c r="E13610" s="62">
        <v>9</v>
      </c>
      <c r="F13610" s="62">
        <v>120</v>
      </c>
      <c r="G13610" s="62">
        <v>32</v>
      </c>
      <c r="H13610" s="62">
        <v>0.3</v>
      </c>
      <c r="I13610" s="62">
        <v>13.33</v>
      </c>
      <c r="J13610" s="62">
        <v>111.6</v>
      </c>
      <c r="K13610" s="62">
        <v>0</v>
      </c>
      <c r="L13610" s="63"/>
      <c r="M13610" s="63"/>
      <c r="N13610" s="63"/>
      <c r="O13610" s="63"/>
      <c r="P13610" s="63"/>
      <c r="Q13610" s="63"/>
      <c r="R13610" s="63"/>
      <c r="S13610" s="63"/>
      <c r="T13610" s="63"/>
      <c r="U13610" s="63"/>
      <c r="V13610" s="63"/>
      <c r="W13610" s="63"/>
      <c r="X13610" s="63"/>
      <c r="Y13610" s="63"/>
      <c r="Z13610" s="62">
        <v>0</v>
      </c>
      <c r="AA13610" s="63"/>
      <c r="AB13610" s="63"/>
      <c r="AC13610" s="62">
        <v>0</v>
      </c>
    </row>
    <row r="13611" spans="1:29" x14ac:dyDescent="0.25">
      <c r="A13611" s="61" t="s">
        <v>144</v>
      </c>
      <c r="B13611" s="61" t="s">
        <v>145</v>
      </c>
      <c r="C13611" s="62">
        <v>2015</v>
      </c>
      <c r="D13611" s="61" t="s">
        <v>86</v>
      </c>
      <c r="E13611" s="62">
        <v>26</v>
      </c>
      <c r="F13611" s="62">
        <v>0</v>
      </c>
      <c r="G13611" s="62">
        <v>0</v>
      </c>
      <c r="H13611" s="62">
        <v>0</v>
      </c>
      <c r="I13611" s="62">
        <v>0</v>
      </c>
      <c r="J13611" s="62">
        <v>0</v>
      </c>
      <c r="K13611" s="62">
        <v>0</v>
      </c>
      <c r="L13611" s="62">
        <v>0</v>
      </c>
      <c r="M13611" s="62">
        <v>0</v>
      </c>
      <c r="N13611" s="62">
        <v>0</v>
      </c>
      <c r="O13611" s="62">
        <v>0</v>
      </c>
      <c r="P13611" s="63"/>
      <c r="Q13611" s="63"/>
      <c r="R13611" s="63"/>
      <c r="S13611" s="63"/>
      <c r="T13611" s="63"/>
      <c r="U13611" s="63"/>
      <c r="V13611" s="63"/>
      <c r="W13611" s="63"/>
      <c r="X13611" s="63"/>
      <c r="Y13611" s="63"/>
      <c r="Z13611" s="62">
        <v>1661</v>
      </c>
      <c r="AA13611" s="62">
        <v>21476</v>
      </c>
      <c r="AB13611" s="62">
        <v>68.83</v>
      </c>
      <c r="AC13611" s="62">
        <v>63.88</v>
      </c>
    </row>
    <row r="13612" spans="1:29" x14ac:dyDescent="0.25">
      <c r="A13612" s="61" t="s">
        <v>144</v>
      </c>
      <c r="B13612" s="61" t="s">
        <v>145</v>
      </c>
      <c r="C13612" s="62">
        <v>2004</v>
      </c>
      <c r="D13612" s="61" t="s">
        <v>150</v>
      </c>
      <c r="E13612" s="62">
        <v>12</v>
      </c>
      <c r="F13612" s="62">
        <v>5401</v>
      </c>
      <c r="G13612" s="62">
        <v>844</v>
      </c>
      <c r="H13612" s="62">
        <v>5.86</v>
      </c>
      <c r="I13612" s="62">
        <v>450.08</v>
      </c>
      <c r="J13612" s="62">
        <v>5022.93</v>
      </c>
      <c r="K13612" s="62">
        <v>4161.01</v>
      </c>
      <c r="L13612" s="62">
        <v>5398</v>
      </c>
      <c r="M13612" s="62">
        <v>37.49</v>
      </c>
      <c r="N13612" s="62">
        <v>346.75</v>
      </c>
      <c r="O13612" s="62">
        <v>50178.85</v>
      </c>
      <c r="P13612" s="63"/>
      <c r="Q13612" s="63"/>
      <c r="R13612" s="63"/>
      <c r="S13612" s="63"/>
      <c r="T13612" s="63"/>
      <c r="U13612" s="63"/>
      <c r="V13612" s="63"/>
      <c r="W13612" s="63"/>
      <c r="X13612" s="63"/>
      <c r="Y13612" s="63"/>
      <c r="Z13612" s="62">
        <v>755</v>
      </c>
      <c r="AA13612" s="62">
        <v>5297</v>
      </c>
      <c r="AB13612" s="62">
        <v>36.78</v>
      </c>
      <c r="AC13612" s="62">
        <v>62.92</v>
      </c>
    </row>
    <row r="13613" spans="1:29" ht="30" x14ac:dyDescent="0.25">
      <c r="A13613" s="61" t="s">
        <v>283</v>
      </c>
      <c r="B13613" s="61" t="s">
        <v>284</v>
      </c>
      <c r="C13613" s="62">
        <v>2018</v>
      </c>
      <c r="D13613" s="61" t="s">
        <v>86</v>
      </c>
      <c r="E13613" s="62">
        <v>216</v>
      </c>
      <c r="F13613" s="62">
        <v>949200</v>
      </c>
      <c r="G13613" s="62">
        <v>187088</v>
      </c>
      <c r="H13613" s="62">
        <v>72.180000000000007</v>
      </c>
      <c r="I13613" s="62">
        <v>4394.4399999999996</v>
      </c>
      <c r="J13613" s="62">
        <v>882756</v>
      </c>
      <c r="K13613" s="62">
        <v>133558.68</v>
      </c>
      <c r="L13613" s="62">
        <v>137196</v>
      </c>
      <c r="M13613" s="62">
        <v>52.93</v>
      </c>
      <c r="N13613" s="62">
        <v>618.33000000000004</v>
      </c>
      <c r="O13613" s="62">
        <v>1610624.2</v>
      </c>
      <c r="P13613" s="63"/>
      <c r="Q13613" s="63"/>
      <c r="R13613" s="63"/>
      <c r="S13613" s="63"/>
      <c r="T13613" s="63"/>
      <c r="U13613" s="63"/>
      <c r="V13613" s="63"/>
      <c r="W13613" s="63"/>
      <c r="X13613" s="63"/>
      <c r="Y13613" s="63"/>
      <c r="Z13613" s="62">
        <v>0</v>
      </c>
      <c r="AA13613" s="63"/>
      <c r="AB13613" s="63"/>
      <c r="AC13613" s="62">
        <v>0</v>
      </c>
    </row>
    <row r="13614" spans="1:29" ht="30" x14ac:dyDescent="0.25">
      <c r="A13614" s="61" t="s">
        <v>391</v>
      </c>
      <c r="B13614" s="61" t="s">
        <v>392</v>
      </c>
      <c r="C13614" s="62">
        <v>2007</v>
      </c>
      <c r="D13614" s="61" t="s">
        <v>86</v>
      </c>
      <c r="E13614" s="62">
        <v>160</v>
      </c>
      <c r="F13614" s="62">
        <v>108101</v>
      </c>
      <c r="G13614" s="62">
        <v>29630</v>
      </c>
      <c r="H13614" s="62">
        <v>15.43</v>
      </c>
      <c r="I13614" s="62">
        <v>675.63</v>
      </c>
      <c r="J13614" s="62">
        <v>100533.93</v>
      </c>
      <c r="K13614" s="62">
        <v>25029</v>
      </c>
      <c r="L13614" s="62">
        <v>48783</v>
      </c>
      <c r="M13614" s="62">
        <v>25.41</v>
      </c>
      <c r="N13614" s="62">
        <v>156.43</v>
      </c>
      <c r="O13614" s="62">
        <v>301832.21999999997</v>
      </c>
      <c r="P13614" s="63"/>
      <c r="Q13614" s="63"/>
      <c r="R13614" s="63"/>
      <c r="S13614" s="63"/>
      <c r="T13614" s="63"/>
      <c r="U13614" s="63"/>
      <c r="V13614" s="63"/>
      <c r="W13614" s="63"/>
      <c r="X13614" s="63"/>
      <c r="Y13614" s="63"/>
      <c r="Z13614" s="62">
        <v>8677</v>
      </c>
      <c r="AA13614" s="62">
        <v>37827</v>
      </c>
      <c r="AB13614" s="62">
        <v>19.7</v>
      </c>
      <c r="AC13614" s="62">
        <v>54.23</v>
      </c>
    </row>
    <row r="13615" spans="1:29" x14ac:dyDescent="0.25">
      <c r="A13615" s="61" t="s">
        <v>273</v>
      </c>
      <c r="B13615" s="61" t="s">
        <v>274</v>
      </c>
      <c r="C13615" s="62">
        <v>2012</v>
      </c>
      <c r="D13615" s="61" t="s">
        <v>86</v>
      </c>
      <c r="E13615" s="62">
        <v>25</v>
      </c>
      <c r="F13615" s="62">
        <v>1876</v>
      </c>
      <c r="G13615" s="62">
        <v>307</v>
      </c>
      <c r="H13615" s="62">
        <v>1.02</v>
      </c>
      <c r="I13615" s="62">
        <v>75.040000000000006</v>
      </c>
      <c r="J13615" s="62">
        <v>1744.68</v>
      </c>
      <c r="K13615" s="62">
        <v>0</v>
      </c>
      <c r="L13615" s="63"/>
      <c r="M13615" s="63"/>
      <c r="N13615" s="63"/>
      <c r="O13615" s="63"/>
      <c r="P13615" s="63"/>
      <c r="Q13615" s="63"/>
      <c r="R13615" s="63"/>
      <c r="S13615" s="63"/>
      <c r="T13615" s="63"/>
      <c r="U13615" s="62">
        <v>150</v>
      </c>
      <c r="V13615" s="62">
        <v>202</v>
      </c>
      <c r="W13615" s="62">
        <v>0.67</v>
      </c>
      <c r="X13615" s="62">
        <v>6</v>
      </c>
      <c r="Y13615" s="62">
        <v>3357.6</v>
      </c>
      <c r="Z13615" s="62">
        <v>1674.79</v>
      </c>
      <c r="AA13615" s="62">
        <v>22893</v>
      </c>
      <c r="AB13615" s="62">
        <v>76.31</v>
      </c>
      <c r="AC13615" s="62">
        <v>66.989999999999995</v>
      </c>
    </row>
    <row r="13616" spans="1:29" x14ac:dyDescent="0.25">
      <c r="A13616" s="61" t="s">
        <v>496</v>
      </c>
      <c r="B13616" s="61" t="s">
        <v>497</v>
      </c>
      <c r="C13616" s="62">
        <v>2006</v>
      </c>
      <c r="D13616" s="61" t="s">
        <v>75</v>
      </c>
      <c r="E13616" s="62">
        <v>12</v>
      </c>
      <c r="F13616" s="62">
        <v>3409</v>
      </c>
      <c r="G13616" s="62">
        <v>860</v>
      </c>
      <c r="H13616" s="62">
        <v>5.97</v>
      </c>
      <c r="I13616" s="62">
        <v>284.08</v>
      </c>
      <c r="J13616" s="62">
        <v>3170.37</v>
      </c>
      <c r="K13616" s="62">
        <v>0</v>
      </c>
      <c r="L13616" s="63"/>
      <c r="M13616" s="63"/>
      <c r="N13616" s="63"/>
      <c r="O13616" s="63"/>
      <c r="P13616" s="63"/>
      <c r="Q13616" s="63"/>
      <c r="R13616" s="63"/>
      <c r="S13616" s="63"/>
      <c r="T13616" s="63"/>
      <c r="U13616" s="63"/>
      <c r="V13616" s="63"/>
      <c r="W13616" s="63"/>
      <c r="X13616" s="63"/>
      <c r="Y13616" s="63"/>
      <c r="Z13616" s="62">
        <v>44.85</v>
      </c>
      <c r="AA13616" s="62">
        <v>969</v>
      </c>
      <c r="AB13616" s="62">
        <v>6.73</v>
      </c>
      <c r="AC13616" s="62">
        <v>3.74</v>
      </c>
    </row>
    <row r="13617" spans="1:29" ht="30" x14ac:dyDescent="0.25">
      <c r="A13617" s="61" t="s">
        <v>237</v>
      </c>
      <c r="B13617" s="61" t="s">
        <v>238</v>
      </c>
      <c r="C13617" s="62">
        <v>2017</v>
      </c>
      <c r="D13617" s="61" t="s">
        <v>83</v>
      </c>
      <c r="E13617" s="62">
        <v>8</v>
      </c>
      <c r="F13617" s="62">
        <v>13717</v>
      </c>
      <c r="G13617" s="62">
        <v>2521</v>
      </c>
      <c r="H13617" s="62">
        <v>26.26</v>
      </c>
      <c r="I13617" s="62">
        <v>1714.63</v>
      </c>
      <c r="J13617" s="62">
        <v>12756.81</v>
      </c>
      <c r="K13617" s="62">
        <v>6396.7</v>
      </c>
      <c r="L13617" s="62">
        <v>8913</v>
      </c>
      <c r="M13617" s="62">
        <v>92.84</v>
      </c>
      <c r="N13617" s="62">
        <v>799.59</v>
      </c>
      <c r="O13617" s="62">
        <v>77139.75</v>
      </c>
      <c r="P13617" s="63"/>
      <c r="Q13617" s="63"/>
      <c r="R13617" s="63"/>
      <c r="S13617" s="63"/>
      <c r="T13617" s="63"/>
      <c r="U13617" s="63"/>
      <c r="V13617" s="63"/>
      <c r="W13617" s="63"/>
      <c r="X13617" s="63"/>
      <c r="Y13617" s="63"/>
      <c r="Z13617" s="62">
        <v>88121</v>
      </c>
      <c r="AA13617" s="62">
        <v>6643</v>
      </c>
      <c r="AB13617" s="62">
        <v>69.2</v>
      </c>
      <c r="AC13617" s="62">
        <v>11015.13</v>
      </c>
    </row>
    <row r="13618" spans="1:29" ht="30" x14ac:dyDescent="0.25">
      <c r="A13618" s="61" t="s">
        <v>115</v>
      </c>
      <c r="B13618" s="61" t="s">
        <v>116</v>
      </c>
      <c r="C13618" s="62">
        <v>2009</v>
      </c>
      <c r="D13618" s="61" t="s">
        <v>135</v>
      </c>
      <c r="E13618" s="62">
        <v>24</v>
      </c>
      <c r="F13618" s="62">
        <v>3515</v>
      </c>
      <c r="G13618" s="62">
        <v>1009</v>
      </c>
      <c r="H13618" s="62">
        <v>3.5</v>
      </c>
      <c r="I13618" s="62">
        <v>146.46</v>
      </c>
      <c r="J13618" s="62">
        <v>3268.95</v>
      </c>
      <c r="K13618" s="62">
        <v>0</v>
      </c>
      <c r="L13618" s="63"/>
      <c r="M13618" s="63"/>
      <c r="N13618" s="63"/>
      <c r="O13618" s="63"/>
      <c r="P13618" s="63"/>
      <c r="Q13618" s="63"/>
      <c r="R13618" s="63"/>
      <c r="S13618" s="63"/>
      <c r="T13618" s="63"/>
      <c r="U13618" s="62">
        <v>862</v>
      </c>
      <c r="V13618" s="62">
        <v>2339</v>
      </c>
      <c r="W13618" s="62">
        <v>8.1199999999999992</v>
      </c>
      <c r="X13618" s="62">
        <v>35</v>
      </c>
      <c r="Y13618" s="62">
        <v>19295.009999999998</v>
      </c>
      <c r="Z13618" s="62">
        <v>156400</v>
      </c>
      <c r="AA13618" s="62">
        <v>19799</v>
      </c>
      <c r="AB13618" s="62">
        <v>68.75</v>
      </c>
      <c r="AC13618" s="62">
        <v>6516.67</v>
      </c>
    </row>
    <row r="13619" spans="1:29" ht="30" x14ac:dyDescent="0.25">
      <c r="A13619" s="61" t="s">
        <v>269</v>
      </c>
      <c r="B13619" s="61" t="s">
        <v>270</v>
      </c>
      <c r="C13619" s="62">
        <v>2013</v>
      </c>
      <c r="D13619" s="61" t="s">
        <v>298</v>
      </c>
      <c r="E13619" s="62">
        <v>2</v>
      </c>
      <c r="F13619" s="62">
        <v>30680</v>
      </c>
      <c r="G13619" s="62">
        <v>4752</v>
      </c>
      <c r="H13619" s="62">
        <v>198</v>
      </c>
      <c r="I13619" s="62">
        <v>15340</v>
      </c>
      <c r="J13619" s="62">
        <v>28532.400000000001</v>
      </c>
      <c r="K13619" s="62">
        <v>0</v>
      </c>
      <c r="L13619" s="63"/>
      <c r="M13619" s="63"/>
      <c r="N13619" s="63"/>
      <c r="O13619" s="63"/>
      <c r="P13619" s="63"/>
      <c r="Q13619" s="63"/>
      <c r="R13619" s="63"/>
      <c r="S13619" s="63"/>
      <c r="T13619" s="63"/>
      <c r="U13619" s="62">
        <v>2115</v>
      </c>
      <c r="V13619" s="62">
        <v>7402</v>
      </c>
      <c r="W13619" s="62">
        <v>308.42</v>
      </c>
      <c r="X13619" s="62">
        <v>1057</v>
      </c>
      <c r="Y13619" s="62">
        <v>47342.16</v>
      </c>
      <c r="Z13619" s="62">
        <v>22850</v>
      </c>
      <c r="AA13619" s="62">
        <v>1021</v>
      </c>
      <c r="AB13619" s="62">
        <v>42.54</v>
      </c>
      <c r="AC13619" s="62">
        <v>11425</v>
      </c>
    </row>
    <row r="13620" spans="1:29" ht="30" x14ac:dyDescent="0.25">
      <c r="A13620" s="61" t="s">
        <v>194</v>
      </c>
      <c r="B13620" s="61" t="s">
        <v>195</v>
      </c>
      <c r="C13620" s="62">
        <v>2010</v>
      </c>
      <c r="D13620" s="61" t="s">
        <v>99</v>
      </c>
      <c r="E13620" s="62">
        <v>76</v>
      </c>
      <c r="F13620" s="62">
        <v>469620</v>
      </c>
      <c r="G13620" s="62">
        <v>64248</v>
      </c>
      <c r="H13620" s="62">
        <v>70.45</v>
      </c>
      <c r="I13620" s="62">
        <v>6179.21</v>
      </c>
      <c r="J13620" s="62">
        <v>436746.6</v>
      </c>
      <c r="K13620" s="62">
        <v>0</v>
      </c>
      <c r="L13620" s="63"/>
      <c r="M13620" s="63"/>
      <c r="N13620" s="63"/>
      <c r="O13620" s="63"/>
      <c r="P13620" s="63"/>
      <c r="Q13620" s="63"/>
      <c r="R13620" s="63"/>
      <c r="S13620" s="63"/>
      <c r="T13620" s="63"/>
      <c r="U13620" s="63"/>
      <c r="V13620" s="63"/>
      <c r="W13620" s="63"/>
      <c r="X13620" s="63"/>
      <c r="Y13620" s="63"/>
      <c r="Z13620" s="62">
        <v>15480</v>
      </c>
      <c r="AA13620" s="62">
        <v>320152</v>
      </c>
      <c r="AB13620" s="62">
        <v>351.04</v>
      </c>
      <c r="AC13620" s="62">
        <v>203.68</v>
      </c>
    </row>
    <row r="13621" spans="1:29" ht="30" x14ac:dyDescent="0.25">
      <c r="A13621" s="61" t="s">
        <v>528</v>
      </c>
      <c r="B13621" s="61" t="s">
        <v>529</v>
      </c>
      <c r="C13621" s="62">
        <v>2012</v>
      </c>
      <c r="D13621" s="61" t="s">
        <v>78</v>
      </c>
      <c r="E13621" s="62">
        <v>30</v>
      </c>
      <c r="F13621" s="62">
        <v>216655</v>
      </c>
      <c r="G13621" s="62">
        <v>26978</v>
      </c>
      <c r="H13621" s="62">
        <v>74.94</v>
      </c>
      <c r="I13621" s="62">
        <v>7221.83</v>
      </c>
      <c r="J13621" s="62">
        <v>201489.15</v>
      </c>
      <c r="K13621" s="62">
        <v>0</v>
      </c>
      <c r="L13621" s="63"/>
      <c r="M13621" s="63"/>
      <c r="N13621" s="63"/>
      <c r="O13621" s="63"/>
      <c r="P13621" s="63"/>
      <c r="Q13621" s="63"/>
      <c r="R13621" s="63"/>
      <c r="S13621" s="63"/>
      <c r="T13621" s="63"/>
      <c r="U13621" s="63"/>
      <c r="V13621" s="63"/>
      <c r="W13621" s="63"/>
      <c r="X13621" s="63"/>
      <c r="Y13621" s="63"/>
      <c r="Z13621" s="62">
        <v>3007.82</v>
      </c>
      <c r="AA13621" s="62">
        <v>13302</v>
      </c>
      <c r="AB13621" s="62">
        <v>36.950000000000003</v>
      </c>
      <c r="AC13621" s="62">
        <v>100.26</v>
      </c>
    </row>
    <row r="13622" spans="1:29" x14ac:dyDescent="0.25">
      <c r="A13622" s="61" t="s">
        <v>241</v>
      </c>
      <c r="B13622" s="61" t="s">
        <v>242</v>
      </c>
      <c r="C13622" s="62">
        <v>2008</v>
      </c>
      <c r="D13622" s="61" t="s">
        <v>72</v>
      </c>
      <c r="E13622" s="62">
        <v>12</v>
      </c>
      <c r="F13622" s="63"/>
      <c r="G13622" s="63"/>
      <c r="H13622" s="63"/>
      <c r="I13622" s="63"/>
      <c r="J13622" s="63"/>
      <c r="K13622" s="62">
        <v>0</v>
      </c>
      <c r="L13622" s="63"/>
      <c r="M13622" s="63"/>
      <c r="N13622" s="63"/>
      <c r="O13622" s="63"/>
      <c r="P13622" s="63"/>
      <c r="Q13622" s="63"/>
      <c r="R13622" s="63"/>
      <c r="S13622" s="63"/>
      <c r="T13622" s="63"/>
      <c r="U13622" s="63"/>
      <c r="V13622" s="63"/>
      <c r="W13622" s="63"/>
      <c r="X13622" s="63"/>
      <c r="Y13622" s="63"/>
      <c r="Z13622" s="62">
        <v>0</v>
      </c>
      <c r="AA13622" s="63"/>
      <c r="AB13622" s="63"/>
      <c r="AC13622" s="62">
        <v>0</v>
      </c>
    </row>
    <row r="13623" spans="1:29" x14ac:dyDescent="0.25">
      <c r="A13623" s="61" t="s">
        <v>569</v>
      </c>
      <c r="B13623" s="61" t="s">
        <v>570</v>
      </c>
      <c r="C13623" s="62">
        <v>2003</v>
      </c>
      <c r="D13623" s="61" t="s">
        <v>78</v>
      </c>
      <c r="E13623" s="62">
        <v>64</v>
      </c>
      <c r="F13623" s="62">
        <v>204480</v>
      </c>
      <c r="G13623" s="62">
        <v>19657</v>
      </c>
      <c r="H13623" s="62">
        <v>25.6</v>
      </c>
      <c r="I13623" s="62">
        <v>3195</v>
      </c>
      <c r="J13623" s="62">
        <v>190166.39999999999</v>
      </c>
      <c r="K13623" s="62">
        <v>0</v>
      </c>
      <c r="L13623" s="63"/>
      <c r="M13623" s="63"/>
      <c r="N13623" s="63"/>
      <c r="O13623" s="63"/>
      <c r="P13623" s="63"/>
      <c r="Q13623" s="63"/>
      <c r="R13623" s="63"/>
      <c r="S13623" s="63"/>
      <c r="T13623" s="63"/>
      <c r="U13623" s="63"/>
      <c r="V13623" s="63"/>
      <c r="W13623" s="63"/>
      <c r="X13623" s="63"/>
      <c r="Y13623" s="63"/>
      <c r="Z13623" s="62">
        <v>1422.36</v>
      </c>
      <c r="AA13623" s="62">
        <v>2895</v>
      </c>
      <c r="AB13623" s="62">
        <v>3.77</v>
      </c>
      <c r="AC13623" s="62">
        <v>22.22</v>
      </c>
    </row>
    <row r="13624" spans="1:29" x14ac:dyDescent="0.25">
      <c r="A13624" s="61" t="s">
        <v>397</v>
      </c>
      <c r="B13624" s="61" t="s">
        <v>398</v>
      </c>
      <c r="C13624" s="62">
        <v>2003</v>
      </c>
      <c r="D13624" s="61" t="s">
        <v>75</v>
      </c>
      <c r="E13624" s="62">
        <v>5</v>
      </c>
      <c r="F13624" s="63"/>
      <c r="G13624" s="63"/>
      <c r="H13624" s="63"/>
      <c r="I13624" s="63"/>
      <c r="J13624" s="63"/>
      <c r="K13624" s="62">
        <v>0</v>
      </c>
      <c r="L13624" s="63"/>
      <c r="M13624" s="63"/>
      <c r="N13624" s="63"/>
      <c r="O13624" s="63"/>
      <c r="P13624" s="63"/>
      <c r="Q13624" s="63"/>
      <c r="R13624" s="63"/>
      <c r="S13624" s="63"/>
      <c r="T13624" s="63"/>
      <c r="U13624" s="63"/>
      <c r="V13624" s="63"/>
      <c r="W13624" s="63"/>
      <c r="X13624" s="63"/>
      <c r="Y13624" s="63"/>
      <c r="Z13624" s="62">
        <v>0</v>
      </c>
      <c r="AA13624" s="63"/>
      <c r="AB13624" s="63"/>
      <c r="AC13624" s="62">
        <v>0</v>
      </c>
    </row>
    <row r="13625" spans="1:29" x14ac:dyDescent="0.25">
      <c r="A13625" s="61" t="s">
        <v>466</v>
      </c>
      <c r="B13625" s="61" t="s">
        <v>467</v>
      </c>
      <c r="C13625" s="62">
        <v>2003</v>
      </c>
      <c r="D13625" s="61" t="s">
        <v>83</v>
      </c>
      <c r="E13625" s="62">
        <v>2</v>
      </c>
      <c r="F13625" s="63"/>
      <c r="G13625" s="63"/>
      <c r="H13625" s="63"/>
      <c r="I13625" s="63"/>
      <c r="J13625" s="63"/>
      <c r="K13625" s="62">
        <v>0</v>
      </c>
      <c r="L13625" s="63"/>
      <c r="M13625" s="63"/>
      <c r="N13625" s="63"/>
      <c r="O13625" s="63"/>
      <c r="P13625" s="63"/>
      <c r="Q13625" s="63"/>
      <c r="R13625" s="63"/>
      <c r="S13625" s="63"/>
      <c r="T13625" s="63"/>
      <c r="U13625" s="63"/>
      <c r="V13625" s="63"/>
      <c r="W13625" s="63"/>
      <c r="X13625" s="63"/>
      <c r="Y13625" s="63"/>
      <c r="Z13625" s="62">
        <v>0</v>
      </c>
      <c r="AA13625" s="63"/>
      <c r="AB13625" s="63"/>
      <c r="AC13625" s="62">
        <v>0</v>
      </c>
    </row>
    <row r="13626" spans="1:29" ht="30" x14ac:dyDescent="0.25">
      <c r="A13626" s="61" t="s">
        <v>507</v>
      </c>
      <c r="B13626" s="61" t="s">
        <v>508</v>
      </c>
      <c r="C13626" s="62">
        <v>2009</v>
      </c>
      <c r="D13626" s="61" t="s">
        <v>86</v>
      </c>
      <c r="E13626" s="62">
        <v>256</v>
      </c>
      <c r="F13626" s="62">
        <v>2022213</v>
      </c>
      <c r="G13626" s="62">
        <v>274408</v>
      </c>
      <c r="H13626" s="62">
        <v>89.33</v>
      </c>
      <c r="I13626" s="62">
        <v>7899.27</v>
      </c>
      <c r="J13626" s="62">
        <v>1880658.09</v>
      </c>
      <c r="K13626" s="62">
        <v>210638.22</v>
      </c>
      <c r="L13626" s="62">
        <v>324755</v>
      </c>
      <c r="M13626" s="62">
        <v>105.71</v>
      </c>
      <c r="N13626" s="62">
        <v>822.81</v>
      </c>
      <c r="O13626" s="62">
        <v>2540149.4300000002</v>
      </c>
      <c r="P13626" s="63"/>
      <c r="Q13626" s="63"/>
      <c r="R13626" s="63"/>
      <c r="S13626" s="63"/>
      <c r="T13626" s="63"/>
      <c r="U13626" s="63"/>
      <c r="V13626" s="63"/>
      <c r="W13626" s="63"/>
      <c r="X13626" s="63"/>
      <c r="Y13626" s="63"/>
      <c r="Z13626" s="62">
        <v>48.76</v>
      </c>
      <c r="AA13626" s="62">
        <v>217632</v>
      </c>
      <c r="AB13626" s="62">
        <v>70.84</v>
      </c>
      <c r="AC13626" s="62">
        <v>0.19</v>
      </c>
    </row>
    <row r="13627" spans="1:29" x14ac:dyDescent="0.25">
      <c r="A13627" s="61" t="s">
        <v>552</v>
      </c>
      <c r="B13627" s="61" t="s">
        <v>553</v>
      </c>
      <c r="C13627" s="62">
        <v>2004</v>
      </c>
      <c r="D13627" s="61" t="s">
        <v>78</v>
      </c>
      <c r="E13627" s="62">
        <v>20</v>
      </c>
      <c r="F13627" s="62">
        <v>32840</v>
      </c>
      <c r="G13627" s="62">
        <v>3352</v>
      </c>
      <c r="H13627" s="62">
        <v>13.97</v>
      </c>
      <c r="I13627" s="62">
        <v>1642</v>
      </c>
      <c r="J13627" s="62">
        <v>30541.200000000001</v>
      </c>
      <c r="K13627" s="62">
        <v>2118.65</v>
      </c>
      <c r="L13627" s="62">
        <v>3221</v>
      </c>
      <c r="M13627" s="62">
        <v>13.42</v>
      </c>
      <c r="N13627" s="62">
        <v>105.93</v>
      </c>
      <c r="O13627" s="62">
        <v>25549.38</v>
      </c>
      <c r="P13627" s="63"/>
      <c r="Q13627" s="63"/>
      <c r="R13627" s="63"/>
      <c r="S13627" s="63"/>
      <c r="T13627" s="63"/>
      <c r="U13627" s="63"/>
      <c r="V13627" s="63"/>
      <c r="W13627" s="63"/>
      <c r="X13627" s="63"/>
      <c r="Y13627" s="63"/>
      <c r="Z13627" s="62">
        <v>49000</v>
      </c>
      <c r="AA13627" s="62">
        <v>7982</v>
      </c>
      <c r="AB13627" s="62">
        <v>33.26</v>
      </c>
      <c r="AC13627" s="62">
        <v>2450</v>
      </c>
    </row>
    <row r="13628" spans="1:29" x14ac:dyDescent="0.25">
      <c r="A13628" s="61" t="s">
        <v>374</v>
      </c>
      <c r="B13628" s="61" t="s">
        <v>375</v>
      </c>
      <c r="C13628" s="62">
        <v>2008</v>
      </c>
      <c r="D13628" s="61" t="s">
        <v>99</v>
      </c>
      <c r="E13628" s="62">
        <v>54</v>
      </c>
      <c r="F13628" s="62">
        <v>154640</v>
      </c>
      <c r="G13628" s="62">
        <v>26909</v>
      </c>
      <c r="H13628" s="62">
        <v>41.53</v>
      </c>
      <c r="I13628" s="62">
        <v>2863.7</v>
      </c>
      <c r="J13628" s="62">
        <v>143815.20000000001</v>
      </c>
      <c r="K13628" s="62">
        <v>18935.98</v>
      </c>
      <c r="L13628" s="62">
        <v>34813</v>
      </c>
      <c r="M13628" s="62">
        <v>53.72</v>
      </c>
      <c r="N13628" s="62">
        <v>350.67</v>
      </c>
      <c r="O13628" s="62">
        <v>228354.72</v>
      </c>
      <c r="P13628" s="63"/>
      <c r="Q13628" s="63"/>
      <c r="R13628" s="63"/>
      <c r="S13628" s="63"/>
      <c r="T13628" s="63"/>
      <c r="U13628" s="63"/>
      <c r="V13628" s="63"/>
      <c r="W13628" s="63"/>
      <c r="X13628" s="63"/>
      <c r="Y13628" s="63"/>
      <c r="Z13628" s="62">
        <v>135850</v>
      </c>
      <c r="AA13628" s="62">
        <v>12895</v>
      </c>
      <c r="AB13628" s="62">
        <v>19.899999999999999</v>
      </c>
      <c r="AC13628" s="62">
        <v>2515.7399999999998</v>
      </c>
    </row>
    <row r="13629" spans="1:29" x14ac:dyDescent="0.25">
      <c r="A13629" s="61" t="s">
        <v>426</v>
      </c>
      <c r="B13629" s="61" t="s">
        <v>427</v>
      </c>
      <c r="C13629" s="62">
        <v>2012</v>
      </c>
      <c r="D13629" s="61" t="s">
        <v>150</v>
      </c>
      <c r="E13629" s="62">
        <v>8</v>
      </c>
      <c r="F13629" s="63"/>
      <c r="G13629" s="63"/>
      <c r="H13629" s="63"/>
      <c r="I13629" s="63"/>
      <c r="J13629" s="63"/>
      <c r="K13629" s="62">
        <v>0</v>
      </c>
      <c r="L13629" s="63"/>
      <c r="M13629" s="63"/>
      <c r="N13629" s="63"/>
      <c r="O13629" s="63"/>
      <c r="P13629" s="63"/>
      <c r="Q13629" s="63"/>
      <c r="R13629" s="63"/>
      <c r="S13629" s="63"/>
      <c r="T13629" s="63"/>
      <c r="U13629" s="63"/>
      <c r="V13629" s="63"/>
      <c r="W13629" s="63"/>
      <c r="X13629" s="63"/>
      <c r="Y13629" s="63"/>
      <c r="Z13629" s="62">
        <v>0</v>
      </c>
      <c r="AA13629" s="63"/>
      <c r="AB13629" s="63"/>
      <c r="AC13629" s="62">
        <v>0</v>
      </c>
    </row>
    <row r="13630" spans="1:29" ht="30" x14ac:dyDescent="0.25">
      <c r="A13630" s="61" t="s">
        <v>188</v>
      </c>
      <c r="B13630" s="61" t="s">
        <v>189</v>
      </c>
      <c r="C13630" s="62">
        <v>2004</v>
      </c>
      <c r="D13630" s="61" t="s">
        <v>511</v>
      </c>
      <c r="E13630" s="62">
        <v>10</v>
      </c>
      <c r="F13630" s="62">
        <v>58984</v>
      </c>
      <c r="G13630" s="62">
        <v>9059</v>
      </c>
      <c r="H13630" s="62">
        <v>75.489999999999995</v>
      </c>
      <c r="I13630" s="62">
        <v>5898.4</v>
      </c>
      <c r="J13630" s="62">
        <v>54855.12</v>
      </c>
      <c r="K13630" s="62">
        <v>16182.35</v>
      </c>
      <c r="L13630" s="62">
        <v>22591</v>
      </c>
      <c r="M13630" s="62">
        <v>188.26</v>
      </c>
      <c r="N13630" s="62">
        <v>1618.23</v>
      </c>
      <c r="O13630" s="62">
        <v>195147.78</v>
      </c>
      <c r="P13630" s="63"/>
      <c r="Q13630" s="63"/>
      <c r="R13630" s="63"/>
      <c r="S13630" s="63"/>
      <c r="T13630" s="63"/>
      <c r="U13630" s="63"/>
      <c r="V13630" s="63"/>
      <c r="W13630" s="63"/>
      <c r="X13630" s="63"/>
      <c r="Y13630" s="63"/>
      <c r="Z13630" s="62">
        <v>1429</v>
      </c>
      <c r="AA13630" s="62">
        <v>6568</v>
      </c>
      <c r="AB13630" s="62">
        <v>54.73</v>
      </c>
      <c r="AC13630" s="62">
        <v>142.9</v>
      </c>
    </row>
    <row r="13631" spans="1:29" ht="60" x14ac:dyDescent="0.25">
      <c r="A13631" s="61" t="s">
        <v>567</v>
      </c>
      <c r="B13631" s="61" t="s">
        <v>568</v>
      </c>
      <c r="C13631" s="62">
        <v>2013</v>
      </c>
      <c r="D13631" s="61" t="s">
        <v>75</v>
      </c>
      <c r="E13631" s="62">
        <v>4</v>
      </c>
      <c r="F13631" s="63"/>
      <c r="G13631" s="63"/>
      <c r="H13631" s="63"/>
      <c r="I13631" s="63"/>
      <c r="J13631" s="63"/>
      <c r="K13631" s="62">
        <v>0</v>
      </c>
      <c r="L13631" s="63"/>
      <c r="M13631" s="63"/>
      <c r="N13631" s="63"/>
      <c r="O13631" s="63"/>
      <c r="P13631" s="63"/>
      <c r="Q13631" s="63"/>
      <c r="R13631" s="63"/>
      <c r="S13631" s="63"/>
      <c r="T13631" s="63"/>
      <c r="U13631" s="63"/>
      <c r="V13631" s="63"/>
      <c r="W13631" s="63"/>
      <c r="X13631" s="63"/>
      <c r="Y13631" s="63"/>
      <c r="Z13631" s="62">
        <v>0</v>
      </c>
      <c r="AA13631" s="63"/>
      <c r="AB13631" s="63"/>
      <c r="AC13631" s="62">
        <v>0</v>
      </c>
    </row>
    <row r="13632" spans="1:29" ht="30" x14ac:dyDescent="0.25">
      <c r="A13632" s="61" t="s">
        <v>352</v>
      </c>
      <c r="B13632" s="61" t="s">
        <v>353</v>
      </c>
      <c r="C13632" s="62">
        <v>2004</v>
      </c>
      <c r="D13632" s="61" t="s">
        <v>89</v>
      </c>
      <c r="E13632" s="62">
        <v>64</v>
      </c>
      <c r="F13632" s="62">
        <v>240890</v>
      </c>
      <c r="G13632" s="62">
        <v>25987</v>
      </c>
      <c r="H13632" s="62">
        <v>33.840000000000003</v>
      </c>
      <c r="I13632" s="62">
        <v>3763.91</v>
      </c>
      <c r="J13632" s="62">
        <v>224027.7</v>
      </c>
      <c r="K13632" s="62">
        <v>36666</v>
      </c>
      <c r="L13632" s="62">
        <v>47728</v>
      </c>
      <c r="M13632" s="62">
        <v>62.15</v>
      </c>
      <c r="N13632" s="62">
        <v>572.91</v>
      </c>
      <c r="O13632" s="62">
        <v>442166.29</v>
      </c>
      <c r="P13632" s="63"/>
      <c r="Q13632" s="63"/>
      <c r="R13632" s="63"/>
      <c r="S13632" s="63"/>
      <c r="T13632" s="63"/>
      <c r="U13632" s="63"/>
      <c r="V13632" s="63"/>
      <c r="W13632" s="63"/>
      <c r="X13632" s="63"/>
      <c r="Y13632" s="63"/>
      <c r="Z13632" s="62">
        <v>2600</v>
      </c>
      <c r="AA13632" s="62">
        <v>14455</v>
      </c>
      <c r="AB13632" s="62">
        <v>18.82</v>
      </c>
      <c r="AC13632" s="62">
        <v>40.630000000000003</v>
      </c>
    </row>
    <row r="13633" spans="1:29" x14ac:dyDescent="0.25">
      <c r="A13633" s="61" t="s">
        <v>267</v>
      </c>
      <c r="B13633" s="61" t="s">
        <v>268</v>
      </c>
      <c r="C13633" s="62">
        <v>2009</v>
      </c>
      <c r="D13633" s="61" t="s">
        <v>99</v>
      </c>
      <c r="E13633" s="62">
        <v>10</v>
      </c>
      <c r="F13633" s="62">
        <v>24880</v>
      </c>
      <c r="G13633" s="62">
        <v>4988</v>
      </c>
      <c r="H13633" s="62">
        <v>41.57</v>
      </c>
      <c r="I13633" s="62">
        <v>2488</v>
      </c>
      <c r="J13633" s="62">
        <v>23138.400000000001</v>
      </c>
      <c r="K13633" s="62">
        <v>2909.8</v>
      </c>
      <c r="L13633" s="62">
        <v>6409</v>
      </c>
      <c r="M13633" s="62">
        <v>53.41</v>
      </c>
      <c r="N13633" s="62">
        <v>290.98</v>
      </c>
      <c r="O13633" s="62">
        <v>35090.11</v>
      </c>
      <c r="P13633" s="63"/>
      <c r="Q13633" s="63"/>
      <c r="R13633" s="63"/>
      <c r="S13633" s="63"/>
      <c r="T13633" s="63"/>
      <c r="U13633" s="63"/>
      <c r="V13633" s="63"/>
      <c r="W13633" s="63"/>
      <c r="X13633" s="63"/>
      <c r="Y13633" s="63"/>
      <c r="Z13633" s="62">
        <v>0</v>
      </c>
      <c r="AA13633" s="63"/>
      <c r="AB13633" s="63"/>
      <c r="AC13633" s="62">
        <v>0</v>
      </c>
    </row>
    <row r="13634" spans="1:29" x14ac:dyDescent="0.25">
      <c r="A13634" s="61" t="s">
        <v>469</v>
      </c>
      <c r="B13634" s="61" t="s">
        <v>470</v>
      </c>
      <c r="C13634" s="62">
        <v>2014</v>
      </c>
      <c r="D13634" s="61" t="s">
        <v>75</v>
      </c>
      <c r="E13634" s="62">
        <v>8</v>
      </c>
      <c r="F13634" s="62">
        <v>5409</v>
      </c>
      <c r="G13634" s="62">
        <v>1131</v>
      </c>
      <c r="H13634" s="62">
        <v>11.78</v>
      </c>
      <c r="I13634" s="62">
        <v>676.13</v>
      </c>
      <c r="J13634" s="62">
        <v>5030.37</v>
      </c>
      <c r="K13634" s="62">
        <v>96.99</v>
      </c>
      <c r="L13634" s="62">
        <v>386</v>
      </c>
      <c r="M13634" s="62">
        <v>4.0199999999999996</v>
      </c>
      <c r="N13634" s="62">
        <v>12.12</v>
      </c>
      <c r="O13634" s="62">
        <v>1169.67</v>
      </c>
      <c r="P13634" s="63"/>
      <c r="Q13634" s="63"/>
      <c r="R13634" s="63"/>
      <c r="S13634" s="63"/>
      <c r="T13634" s="63"/>
      <c r="U13634" s="63"/>
      <c r="V13634" s="63"/>
      <c r="W13634" s="63"/>
      <c r="X13634" s="63"/>
      <c r="Y13634" s="63"/>
      <c r="Z13634" s="62">
        <v>657.95</v>
      </c>
      <c r="AA13634" s="62">
        <v>8211</v>
      </c>
      <c r="AB13634" s="62">
        <v>85.53</v>
      </c>
      <c r="AC13634" s="62">
        <v>82.24</v>
      </c>
    </row>
    <row r="13635" spans="1:29" ht="30" x14ac:dyDescent="0.25">
      <c r="A13635" s="61" t="s">
        <v>422</v>
      </c>
      <c r="B13635" s="61" t="s">
        <v>423</v>
      </c>
      <c r="C13635" s="62">
        <v>2013</v>
      </c>
      <c r="D13635" s="61" t="s">
        <v>78</v>
      </c>
      <c r="E13635" s="62">
        <v>52</v>
      </c>
      <c r="F13635" s="62">
        <v>511920</v>
      </c>
      <c r="G13635" s="62">
        <v>70643</v>
      </c>
      <c r="H13635" s="62">
        <v>113.21</v>
      </c>
      <c r="I13635" s="62">
        <v>9844.6200000000008</v>
      </c>
      <c r="J13635" s="62">
        <v>476085.6</v>
      </c>
      <c r="K13635" s="62">
        <v>0</v>
      </c>
      <c r="L13635" s="63"/>
      <c r="M13635" s="63"/>
      <c r="N13635" s="63"/>
      <c r="O13635" s="63"/>
      <c r="P13635" s="63"/>
      <c r="Q13635" s="63"/>
      <c r="R13635" s="63"/>
      <c r="S13635" s="63"/>
      <c r="T13635" s="63"/>
      <c r="U13635" s="63"/>
      <c r="V13635" s="63"/>
      <c r="W13635" s="63"/>
      <c r="X13635" s="63"/>
      <c r="Y13635" s="63"/>
      <c r="Z13635" s="62">
        <v>1718</v>
      </c>
      <c r="AA13635" s="62">
        <v>4830</v>
      </c>
      <c r="AB13635" s="62">
        <v>7.74</v>
      </c>
      <c r="AC13635" s="62">
        <v>33.04</v>
      </c>
    </row>
    <row r="13636" spans="1:29" x14ac:dyDescent="0.25">
      <c r="A13636" s="61" t="s">
        <v>198</v>
      </c>
      <c r="B13636" s="61" t="s">
        <v>199</v>
      </c>
      <c r="C13636" s="62">
        <v>2014</v>
      </c>
      <c r="D13636" s="61" t="s">
        <v>75</v>
      </c>
      <c r="E13636" s="62">
        <v>6</v>
      </c>
      <c r="F13636" s="62">
        <v>632</v>
      </c>
      <c r="G13636" s="62">
        <v>106</v>
      </c>
      <c r="H13636" s="62">
        <v>1.47</v>
      </c>
      <c r="I13636" s="62">
        <v>105.33</v>
      </c>
      <c r="J13636" s="62">
        <v>587.76</v>
      </c>
      <c r="K13636" s="62">
        <v>12.61</v>
      </c>
      <c r="L13636" s="62">
        <v>27</v>
      </c>
      <c r="M13636" s="62">
        <v>0.38</v>
      </c>
      <c r="N13636" s="62">
        <v>2.1</v>
      </c>
      <c r="O13636" s="62">
        <v>152.06</v>
      </c>
      <c r="P13636" s="63"/>
      <c r="Q13636" s="63"/>
      <c r="R13636" s="63"/>
      <c r="S13636" s="63"/>
      <c r="T13636" s="63"/>
      <c r="U13636" s="63"/>
      <c r="V13636" s="63"/>
      <c r="W13636" s="63"/>
      <c r="X13636" s="63"/>
      <c r="Y13636" s="63"/>
      <c r="Z13636" s="62">
        <v>444</v>
      </c>
      <c r="AA13636" s="62">
        <v>7857</v>
      </c>
      <c r="AB13636" s="62">
        <v>109.13</v>
      </c>
      <c r="AC13636" s="62">
        <v>74</v>
      </c>
    </row>
    <row r="13637" spans="1:29" x14ac:dyDescent="0.25">
      <c r="A13637" s="61" t="s">
        <v>229</v>
      </c>
      <c r="B13637" s="61" t="s">
        <v>230</v>
      </c>
      <c r="C13637" s="62">
        <v>2016</v>
      </c>
      <c r="D13637" s="61" t="s">
        <v>94</v>
      </c>
      <c r="E13637" s="62">
        <v>7</v>
      </c>
      <c r="F13637" s="63"/>
      <c r="G13637" s="63"/>
      <c r="H13637" s="63"/>
      <c r="I13637" s="63"/>
      <c r="J13637" s="63"/>
      <c r="K13637" s="62">
        <v>0</v>
      </c>
      <c r="L13637" s="63"/>
      <c r="M13637" s="63"/>
      <c r="N13637" s="63"/>
      <c r="O13637" s="63"/>
      <c r="P13637" s="63"/>
      <c r="Q13637" s="63"/>
      <c r="R13637" s="63"/>
      <c r="S13637" s="63"/>
      <c r="T13637" s="63"/>
      <c r="U13637" s="63"/>
      <c r="V13637" s="63"/>
      <c r="W13637" s="63"/>
      <c r="X13637" s="63"/>
      <c r="Y13637" s="63"/>
      <c r="Z13637" s="62">
        <v>0</v>
      </c>
      <c r="AA13637" s="62">
        <v>8914</v>
      </c>
      <c r="AB13637" s="62">
        <v>106.12</v>
      </c>
      <c r="AC13637" s="62">
        <v>0</v>
      </c>
    </row>
    <row r="13638" spans="1:29" x14ac:dyDescent="0.25">
      <c r="A13638" s="61" t="s">
        <v>253</v>
      </c>
      <c r="B13638" s="61" t="s">
        <v>254</v>
      </c>
      <c r="C13638" s="62">
        <v>2008</v>
      </c>
      <c r="D13638" s="61" t="s">
        <v>99</v>
      </c>
      <c r="E13638" s="62">
        <v>40</v>
      </c>
      <c r="F13638" s="62">
        <v>101610</v>
      </c>
      <c r="G13638" s="62">
        <v>19514</v>
      </c>
      <c r="H13638" s="62">
        <v>40.65</v>
      </c>
      <c r="I13638" s="62">
        <v>2540.25</v>
      </c>
      <c r="J13638" s="62">
        <v>94497.3</v>
      </c>
      <c r="K13638" s="62">
        <v>30036.86</v>
      </c>
      <c r="L13638" s="62">
        <v>43655</v>
      </c>
      <c r="M13638" s="62">
        <v>90.95</v>
      </c>
      <c r="N13638" s="63"/>
      <c r="O13638" s="63"/>
      <c r="P13638" s="63"/>
      <c r="Q13638" s="63"/>
      <c r="R13638" s="63"/>
      <c r="S13638" s="63"/>
      <c r="T13638" s="63"/>
      <c r="U13638" s="63"/>
      <c r="V13638" s="63"/>
      <c r="W13638" s="63"/>
      <c r="X13638" s="63"/>
      <c r="Y13638" s="63"/>
      <c r="Z13638" s="62">
        <v>279480</v>
      </c>
      <c r="AA13638" s="62">
        <v>16060</v>
      </c>
      <c r="AB13638" s="62">
        <v>33.46</v>
      </c>
      <c r="AC13638" s="62">
        <v>6987</v>
      </c>
    </row>
    <row r="13639" spans="1:29" ht="45" x14ac:dyDescent="0.25">
      <c r="A13639" s="61" t="s">
        <v>344</v>
      </c>
      <c r="B13639" s="61" t="s">
        <v>345</v>
      </c>
      <c r="C13639" s="62">
        <v>2005</v>
      </c>
      <c r="D13639" s="61" t="s">
        <v>75</v>
      </c>
      <c r="E13639" s="62">
        <v>6</v>
      </c>
      <c r="F13639" s="63"/>
      <c r="G13639" s="63"/>
      <c r="H13639" s="63"/>
      <c r="I13639" s="63"/>
      <c r="J13639" s="63"/>
      <c r="K13639" s="62">
        <v>0</v>
      </c>
      <c r="L13639" s="63"/>
      <c r="M13639" s="63"/>
      <c r="N13639" s="63"/>
      <c r="O13639" s="63"/>
      <c r="P13639" s="63"/>
      <c r="Q13639" s="63"/>
      <c r="R13639" s="63"/>
      <c r="S13639" s="63"/>
      <c r="T13639" s="63"/>
      <c r="U13639" s="63"/>
      <c r="V13639" s="63"/>
      <c r="W13639" s="63"/>
      <c r="X13639" s="63"/>
      <c r="Y13639" s="63"/>
      <c r="Z13639" s="62">
        <v>0</v>
      </c>
      <c r="AA13639" s="63"/>
      <c r="AB13639" s="63"/>
      <c r="AC13639" s="62">
        <v>0</v>
      </c>
    </row>
    <row r="13640" spans="1:29" x14ac:dyDescent="0.25">
      <c r="A13640" s="61" t="s">
        <v>102</v>
      </c>
      <c r="B13640" s="61" t="s">
        <v>103</v>
      </c>
      <c r="C13640" s="62">
        <v>2015</v>
      </c>
      <c r="D13640" s="61" t="s">
        <v>419</v>
      </c>
      <c r="E13640" s="62">
        <v>24</v>
      </c>
      <c r="F13640" s="62">
        <v>170528</v>
      </c>
      <c r="G13640" s="62">
        <v>31075</v>
      </c>
      <c r="H13640" s="62">
        <v>107.9</v>
      </c>
      <c r="I13640" s="62">
        <v>7105.33</v>
      </c>
      <c r="J13640" s="62">
        <v>158591.04000000001</v>
      </c>
      <c r="K13640" s="62">
        <v>3176.53</v>
      </c>
      <c r="L13640" s="62">
        <v>4497</v>
      </c>
      <c r="M13640" s="62">
        <v>15.61</v>
      </c>
      <c r="N13640" s="62">
        <v>132.36000000000001</v>
      </c>
      <c r="O13640" s="62">
        <v>38306.699999999997</v>
      </c>
      <c r="P13640" s="63"/>
      <c r="Q13640" s="63"/>
      <c r="R13640" s="63"/>
      <c r="S13640" s="63"/>
      <c r="T13640" s="63"/>
      <c r="U13640" s="63"/>
      <c r="V13640" s="63"/>
      <c r="W13640" s="63"/>
      <c r="X13640" s="63"/>
      <c r="Y13640" s="63"/>
      <c r="Z13640" s="62">
        <v>957</v>
      </c>
      <c r="AA13640" s="62">
        <v>14920</v>
      </c>
      <c r="AB13640" s="62">
        <v>51.81</v>
      </c>
      <c r="AC13640" s="62">
        <v>39.880000000000003</v>
      </c>
    </row>
    <row r="13641" spans="1:29" x14ac:dyDescent="0.25">
      <c r="A13641" s="61" t="s">
        <v>291</v>
      </c>
      <c r="B13641" s="61" t="s">
        <v>292</v>
      </c>
      <c r="C13641" s="62">
        <v>2014</v>
      </c>
      <c r="D13641" s="61" t="s">
        <v>78</v>
      </c>
      <c r="E13641" s="62">
        <v>70</v>
      </c>
      <c r="F13641" s="62">
        <v>676550</v>
      </c>
      <c r="G13641" s="62">
        <v>105754</v>
      </c>
      <c r="H13641" s="62">
        <v>125.9</v>
      </c>
      <c r="I13641" s="62">
        <v>9665</v>
      </c>
      <c r="J13641" s="62">
        <v>629191.5</v>
      </c>
      <c r="K13641" s="62">
        <v>0</v>
      </c>
      <c r="L13641" s="63"/>
      <c r="M13641" s="63"/>
      <c r="N13641" s="63"/>
      <c r="O13641" s="63"/>
      <c r="P13641" s="63"/>
      <c r="Q13641" s="63"/>
      <c r="R13641" s="63"/>
      <c r="S13641" s="63"/>
      <c r="T13641" s="63"/>
      <c r="U13641" s="63"/>
      <c r="V13641" s="63"/>
      <c r="W13641" s="63"/>
      <c r="X13641" s="63"/>
      <c r="Y13641" s="63"/>
      <c r="Z13641" s="62">
        <v>157179</v>
      </c>
      <c r="AA13641" s="62">
        <v>4943</v>
      </c>
      <c r="AB13641" s="62">
        <v>5.88</v>
      </c>
      <c r="AC13641" s="62">
        <v>2245.41</v>
      </c>
    </row>
    <row r="13642" spans="1:29" ht="45" x14ac:dyDescent="0.25">
      <c r="A13642" s="61" t="s">
        <v>334</v>
      </c>
      <c r="B13642" s="61" t="s">
        <v>335</v>
      </c>
      <c r="C13642" s="62">
        <v>2013</v>
      </c>
      <c r="D13642" s="61" t="s">
        <v>78</v>
      </c>
      <c r="E13642" s="62">
        <v>32</v>
      </c>
      <c r="F13642" s="62">
        <v>269500</v>
      </c>
      <c r="G13642" s="62">
        <v>42614</v>
      </c>
      <c r="H13642" s="62">
        <v>110.97</v>
      </c>
      <c r="I13642" s="62">
        <v>8421.8799999999992</v>
      </c>
      <c r="J13642" s="62">
        <v>250635</v>
      </c>
      <c r="K13642" s="62">
        <v>0</v>
      </c>
      <c r="L13642" s="63"/>
      <c r="M13642" s="63"/>
      <c r="N13642" s="63"/>
      <c r="O13642" s="63"/>
      <c r="P13642" s="63"/>
      <c r="Q13642" s="63"/>
      <c r="R13642" s="63"/>
      <c r="S13642" s="63"/>
      <c r="T13642" s="63"/>
      <c r="U13642" s="63"/>
      <c r="V13642" s="63"/>
      <c r="W13642" s="63"/>
      <c r="X13642" s="63"/>
      <c r="Y13642" s="63"/>
      <c r="Z13642" s="62">
        <v>339.41</v>
      </c>
      <c r="AA13642" s="62">
        <v>5008</v>
      </c>
      <c r="AB13642" s="62">
        <v>13.04</v>
      </c>
      <c r="AC13642" s="62">
        <v>10.61</v>
      </c>
    </row>
    <row r="13643" spans="1:29" x14ac:dyDescent="0.25">
      <c r="A13643" s="61" t="s">
        <v>102</v>
      </c>
      <c r="B13643" s="61" t="s">
        <v>103</v>
      </c>
      <c r="C13643" s="62">
        <v>2016</v>
      </c>
      <c r="D13643" s="61" t="s">
        <v>298</v>
      </c>
      <c r="E13643" s="62">
        <v>15</v>
      </c>
      <c r="F13643" s="62">
        <v>1949</v>
      </c>
      <c r="G13643" s="62">
        <v>448</v>
      </c>
      <c r="H13643" s="62">
        <v>2.4900000000000002</v>
      </c>
      <c r="I13643" s="62">
        <v>129.93</v>
      </c>
      <c r="J13643" s="62">
        <v>1812.57</v>
      </c>
      <c r="K13643" s="62">
        <v>252.18</v>
      </c>
      <c r="L13643" s="62">
        <v>403</v>
      </c>
      <c r="M13643" s="62">
        <v>2.2400000000000002</v>
      </c>
      <c r="N13643" s="62">
        <v>16.809999999999999</v>
      </c>
      <c r="O13643" s="62">
        <v>3041.14</v>
      </c>
      <c r="P13643" s="63"/>
      <c r="Q13643" s="63"/>
      <c r="R13643" s="63"/>
      <c r="S13643" s="63"/>
      <c r="T13643" s="63"/>
      <c r="U13643" s="63"/>
      <c r="V13643" s="63"/>
      <c r="W13643" s="63"/>
      <c r="X13643" s="63"/>
      <c r="Y13643" s="63"/>
      <c r="Z13643" s="62">
        <v>1603</v>
      </c>
      <c r="AA13643" s="62">
        <v>25184</v>
      </c>
      <c r="AB13643" s="62">
        <v>139.91</v>
      </c>
      <c r="AC13643" s="62">
        <v>106.87</v>
      </c>
    </row>
    <row r="13644" spans="1:29" ht="30" x14ac:dyDescent="0.25">
      <c r="A13644" s="61" t="s">
        <v>73</v>
      </c>
      <c r="B13644" s="61" t="s">
        <v>74</v>
      </c>
      <c r="C13644" s="62">
        <v>2013</v>
      </c>
      <c r="D13644" s="61" t="s">
        <v>78</v>
      </c>
      <c r="E13644" s="62">
        <v>48</v>
      </c>
      <c r="F13644" s="62">
        <v>309169</v>
      </c>
      <c r="G13644" s="62">
        <v>50754</v>
      </c>
      <c r="H13644" s="62">
        <v>88.11</v>
      </c>
      <c r="I13644" s="62">
        <v>6441.02</v>
      </c>
      <c r="J13644" s="62">
        <v>287527.17</v>
      </c>
      <c r="K13644" s="62">
        <v>18341.419999999998</v>
      </c>
      <c r="L13644" s="62">
        <v>33627</v>
      </c>
      <c r="M13644" s="62">
        <v>58.38</v>
      </c>
      <c r="N13644" s="62">
        <v>382.11</v>
      </c>
      <c r="O13644" s="62">
        <v>221184.64000000001</v>
      </c>
      <c r="P13644" s="62">
        <v>118</v>
      </c>
      <c r="Q13644" s="62">
        <v>566</v>
      </c>
      <c r="R13644" s="62">
        <v>0.98</v>
      </c>
      <c r="S13644" s="62">
        <v>2</v>
      </c>
      <c r="T13644" s="62">
        <v>1494.94</v>
      </c>
      <c r="U13644" s="63"/>
      <c r="V13644" s="63"/>
      <c r="W13644" s="63"/>
      <c r="X13644" s="63"/>
      <c r="Y13644" s="63"/>
      <c r="Z13644" s="62">
        <v>115800</v>
      </c>
      <c r="AA13644" s="62">
        <v>5245</v>
      </c>
      <c r="AB13644" s="62">
        <v>9.11</v>
      </c>
      <c r="AC13644" s="62">
        <v>2412.5</v>
      </c>
    </row>
    <row r="13645" spans="1:29" ht="30" x14ac:dyDescent="0.25">
      <c r="A13645" s="61" t="s">
        <v>239</v>
      </c>
      <c r="B13645" s="61" t="s">
        <v>240</v>
      </c>
      <c r="C13645" s="62">
        <v>2018</v>
      </c>
      <c r="D13645" s="61" t="s">
        <v>438</v>
      </c>
      <c r="E13645" s="62">
        <v>8</v>
      </c>
      <c r="F13645" s="63"/>
      <c r="G13645" s="63"/>
      <c r="H13645" s="63"/>
      <c r="I13645" s="63"/>
      <c r="J13645" s="63"/>
      <c r="K13645" s="62">
        <v>0</v>
      </c>
      <c r="L13645" s="63"/>
      <c r="M13645" s="63"/>
      <c r="N13645" s="63"/>
      <c r="O13645" s="63"/>
      <c r="P13645" s="63"/>
      <c r="Q13645" s="63"/>
      <c r="R13645" s="63"/>
      <c r="S13645" s="63"/>
      <c r="T13645" s="63"/>
      <c r="U13645" s="63"/>
      <c r="V13645" s="63"/>
      <c r="W13645" s="63"/>
      <c r="X13645" s="63"/>
      <c r="Y13645" s="63"/>
      <c r="Z13645" s="62">
        <v>0</v>
      </c>
      <c r="AA13645" s="63"/>
      <c r="AB13645" s="63"/>
      <c r="AC13645" s="62">
        <v>0</v>
      </c>
    </row>
    <row r="13646" spans="1:29" x14ac:dyDescent="0.25">
      <c r="A13646" s="61" t="s">
        <v>354</v>
      </c>
      <c r="B13646" s="61" t="s">
        <v>355</v>
      </c>
      <c r="C13646" s="62">
        <v>2003</v>
      </c>
      <c r="D13646" s="61" t="s">
        <v>89</v>
      </c>
      <c r="E13646" s="62">
        <v>34</v>
      </c>
      <c r="F13646" s="62">
        <v>73752</v>
      </c>
      <c r="G13646" s="62">
        <v>7243</v>
      </c>
      <c r="H13646" s="62">
        <v>17.75</v>
      </c>
      <c r="I13646" s="62">
        <v>2169.1799999999998</v>
      </c>
      <c r="J13646" s="62">
        <v>68589.36</v>
      </c>
      <c r="K13646" s="62">
        <v>2160.04</v>
      </c>
      <c r="L13646" s="62">
        <v>3528</v>
      </c>
      <c r="M13646" s="62">
        <v>8.65</v>
      </c>
      <c r="N13646" s="62">
        <v>63.53</v>
      </c>
      <c r="O13646" s="62">
        <v>26048.560000000001</v>
      </c>
      <c r="P13646" s="63"/>
      <c r="Q13646" s="63"/>
      <c r="R13646" s="63"/>
      <c r="S13646" s="63"/>
      <c r="T13646" s="63"/>
      <c r="U13646" s="63"/>
      <c r="V13646" s="63"/>
      <c r="W13646" s="63"/>
      <c r="X13646" s="63"/>
      <c r="Y13646" s="63"/>
      <c r="Z13646" s="62">
        <v>117376</v>
      </c>
      <c r="AA13646" s="62">
        <v>1315</v>
      </c>
      <c r="AB13646" s="62">
        <v>3.22</v>
      </c>
      <c r="AC13646" s="62">
        <v>3452.24</v>
      </c>
    </row>
    <row r="13647" spans="1:29" ht="30" x14ac:dyDescent="0.25">
      <c r="A13647" s="61" t="s">
        <v>92</v>
      </c>
      <c r="B13647" s="61" t="s">
        <v>93</v>
      </c>
      <c r="C13647" s="62">
        <v>2018</v>
      </c>
      <c r="D13647" s="61" t="s">
        <v>83</v>
      </c>
      <c r="E13647" s="62">
        <v>6</v>
      </c>
      <c r="F13647" s="63"/>
      <c r="G13647" s="63"/>
      <c r="H13647" s="63"/>
      <c r="I13647" s="63"/>
      <c r="J13647" s="63"/>
      <c r="K13647" s="62">
        <v>0</v>
      </c>
      <c r="L13647" s="63"/>
      <c r="M13647" s="63"/>
      <c r="N13647" s="63"/>
      <c r="O13647" s="63"/>
      <c r="P13647" s="63"/>
      <c r="Q13647" s="63"/>
      <c r="R13647" s="63"/>
      <c r="S13647" s="63"/>
      <c r="T13647" s="63"/>
      <c r="U13647" s="63"/>
      <c r="V13647" s="63"/>
      <c r="W13647" s="63"/>
      <c r="X13647" s="63"/>
      <c r="Y13647" s="63"/>
      <c r="Z13647" s="62">
        <v>0.55000000000000004</v>
      </c>
      <c r="AA13647" s="62">
        <v>6201</v>
      </c>
      <c r="AB13647" s="62">
        <v>86.13</v>
      </c>
      <c r="AC13647" s="62">
        <v>0.09</v>
      </c>
    </row>
    <row r="13648" spans="1:29" x14ac:dyDescent="0.25">
      <c r="A13648" s="61" t="s">
        <v>144</v>
      </c>
      <c r="B13648" s="61" t="s">
        <v>145</v>
      </c>
      <c r="C13648" s="62">
        <v>2004</v>
      </c>
      <c r="D13648" s="61" t="s">
        <v>99</v>
      </c>
      <c r="E13648" s="62">
        <v>74</v>
      </c>
      <c r="F13648" s="62">
        <v>343120</v>
      </c>
      <c r="G13648" s="62">
        <v>44824</v>
      </c>
      <c r="H13648" s="62">
        <v>50.48</v>
      </c>
      <c r="I13648" s="62">
        <v>4636.76</v>
      </c>
      <c r="J13648" s="62">
        <v>319101.59999999998</v>
      </c>
      <c r="K13648" s="62">
        <v>0</v>
      </c>
      <c r="L13648" s="63"/>
      <c r="M13648" s="63"/>
      <c r="N13648" s="63"/>
      <c r="O13648" s="63"/>
      <c r="P13648" s="63"/>
      <c r="Q13648" s="63"/>
      <c r="R13648" s="63"/>
      <c r="S13648" s="63"/>
      <c r="T13648" s="63"/>
      <c r="U13648" s="63"/>
      <c r="V13648" s="63"/>
      <c r="W13648" s="63"/>
      <c r="X13648" s="63"/>
      <c r="Y13648" s="63"/>
      <c r="Z13648" s="62">
        <v>12802</v>
      </c>
      <c r="AA13648" s="62">
        <v>18041</v>
      </c>
      <c r="AB13648" s="62">
        <v>20.32</v>
      </c>
      <c r="AC13648" s="62">
        <v>173</v>
      </c>
    </row>
    <row r="13649" spans="1:29" x14ac:dyDescent="0.25">
      <c r="A13649" s="61" t="s">
        <v>289</v>
      </c>
      <c r="B13649" s="61" t="s">
        <v>290</v>
      </c>
      <c r="C13649" s="62">
        <v>2013</v>
      </c>
      <c r="D13649" s="61" t="s">
        <v>94</v>
      </c>
      <c r="E13649" s="62">
        <v>8</v>
      </c>
      <c r="F13649" s="63"/>
      <c r="G13649" s="63"/>
      <c r="H13649" s="63"/>
      <c r="I13649" s="63"/>
      <c r="J13649" s="63"/>
      <c r="K13649" s="62">
        <v>0</v>
      </c>
      <c r="L13649" s="63"/>
      <c r="M13649" s="63"/>
      <c r="N13649" s="63"/>
      <c r="O13649" s="63"/>
      <c r="P13649" s="63"/>
      <c r="Q13649" s="63"/>
      <c r="R13649" s="63"/>
      <c r="S13649" s="63"/>
      <c r="T13649" s="63"/>
      <c r="U13649" s="63"/>
      <c r="V13649" s="63"/>
      <c r="W13649" s="63"/>
      <c r="X13649" s="63"/>
      <c r="Y13649" s="63"/>
      <c r="Z13649" s="62">
        <v>4742.95</v>
      </c>
      <c r="AA13649" s="62">
        <v>6908</v>
      </c>
      <c r="AB13649" s="62">
        <v>71.959999999999994</v>
      </c>
      <c r="AC13649" s="62">
        <v>592.87</v>
      </c>
    </row>
    <row r="13650" spans="1:29" ht="30" x14ac:dyDescent="0.25">
      <c r="A13650" s="61" t="s">
        <v>216</v>
      </c>
      <c r="B13650" s="61" t="s">
        <v>217</v>
      </c>
      <c r="C13650" s="62">
        <v>2007</v>
      </c>
      <c r="D13650" s="61" t="s">
        <v>99</v>
      </c>
      <c r="E13650" s="62">
        <v>2</v>
      </c>
      <c r="F13650" s="62">
        <v>0</v>
      </c>
      <c r="G13650" s="62">
        <v>0</v>
      </c>
      <c r="H13650" s="62">
        <v>0</v>
      </c>
      <c r="I13650" s="62">
        <v>0</v>
      </c>
      <c r="J13650" s="62">
        <v>0</v>
      </c>
      <c r="K13650" s="62">
        <v>0</v>
      </c>
      <c r="L13650" s="62">
        <v>0</v>
      </c>
      <c r="M13650" s="62">
        <v>0</v>
      </c>
      <c r="N13650" s="63"/>
      <c r="O13650" s="63"/>
      <c r="P13650" s="63"/>
      <c r="Q13650" s="63"/>
      <c r="R13650" s="63"/>
      <c r="S13650" s="63"/>
      <c r="T13650" s="63"/>
      <c r="U13650" s="62">
        <v>462</v>
      </c>
      <c r="V13650" s="62">
        <v>960</v>
      </c>
      <c r="W13650" s="62">
        <v>40</v>
      </c>
      <c r="X13650" s="62">
        <v>231</v>
      </c>
      <c r="Y13650" s="62">
        <v>10341.41</v>
      </c>
      <c r="Z13650" s="62">
        <v>0</v>
      </c>
      <c r="AA13650" s="62">
        <v>0</v>
      </c>
      <c r="AB13650" s="62">
        <v>0</v>
      </c>
      <c r="AC13650" s="62">
        <v>0</v>
      </c>
    </row>
    <row r="13651" spans="1:29" ht="30" x14ac:dyDescent="0.25">
      <c r="A13651" s="61" t="s">
        <v>507</v>
      </c>
      <c r="B13651" s="61" t="s">
        <v>508</v>
      </c>
      <c r="C13651" s="62">
        <v>2017</v>
      </c>
      <c r="D13651" s="61" t="s">
        <v>78</v>
      </c>
      <c r="E13651" s="62">
        <v>71</v>
      </c>
      <c r="F13651" s="62">
        <v>327520</v>
      </c>
      <c r="G13651" s="62">
        <v>53838</v>
      </c>
      <c r="H13651" s="62">
        <v>63.19</v>
      </c>
      <c r="I13651" s="62">
        <v>4612.96</v>
      </c>
      <c r="J13651" s="62">
        <v>304593.59999999998</v>
      </c>
      <c r="K13651" s="62">
        <v>31596.51</v>
      </c>
      <c r="L13651" s="62">
        <v>36281</v>
      </c>
      <c r="M13651" s="62">
        <v>42.58</v>
      </c>
      <c r="N13651" s="62">
        <v>445.02</v>
      </c>
      <c r="O13651" s="62">
        <v>381031.77</v>
      </c>
      <c r="P13651" s="63"/>
      <c r="Q13651" s="63"/>
      <c r="R13651" s="63"/>
      <c r="S13651" s="63"/>
      <c r="T13651" s="63"/>
      <c r="U13651" s="63"/>
      <c r="V13651" s="63"/>
      <c r="W13651" s="63"/>
      <c r="X13651" s="63"/>
      <c r="Y13651" s="63"/>
      <c r="Z13651" s="62">
        <v>7.53</v>
      </c>
      <c r="AA13651" s="62">
        <v>36340</v>
      </c>
      <c r="AB13651" s="62">
        <v>42.65</v>
      </c>
      <c r="AC13651" s="62">
        <v>0.11</v>
      </c>
    </row>
    <row r="13652" spans="1:29" x14ac:dyDescent="0.25">
      <c r="A13652" s="61" t="s">
        <v>338</v>
      </c>
      <c r="B13652" s="61" t="s">
        <v>339</v>
      </c>
      <c r="C13652" s="62">
        <v>2014</v>
      </c>
      <c r="D13652" s="61" t="s">
        <v>86</v>
      </c>
      <c r="E13652" s="62">
        <v>286</v>
      </c>
      <c r="F13652" s="62">
        <v>2927676</v>
      </c>
      <c r="G13652" s="62">
        <v>337530</v>
      </c>
      <c r="H13652" s="62">
        <v>98.35</v>
      </c>
      <c r="I13652" s="62">
        <v>10236.629999999999</v>
      </c>
      <c r="J13652" s="62">
        <v>2722738.68</v>
      </c>
      <c r="K13652" s="62">
        <v>2787.58</v>
      </c>
      <c r="L13652" s="62">
        <v>7676</v>
      </c>
      <c r="M13652" s="62">
        <v>2.2400000000000002</v>
      </c>
      <c r="N13652" s="62">
        <v>9.75</v>
      </c>
      <c r="O13652" s="62">
        <v>33616.32</v>
      </c>
      <c r="P13652" s="63"/>
      <c r="Q13652" s="63"/>
      <c r="R13652" s="63"/>
      <c r="S13652" s="63"/>
      <c r="T13652" s="63"/>
      <c r="U13652" s="62">
        <v>483</v>
      </c>
      <c r="V13652" s="62">
        <v>2133</v>
      </c>
      <c r="W13652" s="62">
        <v>0.62</v>
      </c>
      <c r="X13652" s="62">
        <v>1</v>
      </c>
      <c r="Y13652" s="62">
        <v>10811.47</v>
      </c>
      <c r="Z13652" s="62">
        <v>23890.51</v>
      </c>
      <c r="AA13652" s="62">
        <v>358861</v>
      </c>
      <c r="AB13652" s="62">
        <v>104.56</v>
      </c>
      <c r="AC13652" s="62">
        <v>83.53</v>
      </c>
    </row>
    <row r="13653" spans="1:29" ht="30" x14ac:dyDescent="0.25">
      <c r="A13653" s="61" t="s">
        <v>482</v>
      </c>
      <c r="B13653" s="61" t="s">
        <v>483</v>
      </c>
      <c r="C13653" s="62">
        <v>2017</v>
      </c>
      <c r="D13653" s="61" t="s">
        <v>75</v>
      </c>
      <c r="E13653" s="62">
        <v>12</v>
      </c>
      <c r="F13653" s="62">
        <v>0</v>
      </c>
      <c r="G13653" s="62">
        <v>0</v>
      </c>
      <c r="H13653" s="62">
        <v>0</v>
      </c>
      <c r="I13653" s="62">
        <v>0</v>
      </c>
      <c r="J13653" s="62">
        <v>0</v>
      </c>
      <c r="K13653" s="62">
        <v>0</v>
      </c>
      <c r="L13653" s="63"/>
      <c r="M13653" s="63"/>
      <c r="N13653" s="63"/>
      <c r="O13653" s="63"/>
      <c r="P13653" s="63"/>
      <c r="Q13653" s="63"/>
      <c r="R13653" s="63"/>
      <c r="S13653" s="63"/>
      <c r="T13653" s="63"/>
      <c r="U13653" s="63"/>
      <c r="V13653" s="63"/>
      <c r="W13653" s="63"/>
      <c r="X13653" s="63"/>
      <c r="Y13653" s="63"/>
      <c r="Z13653" s="62">
        <v>834</v>
      </c>
      <c r="AA13653" s="62">
        <v>17182</v>
      </c>
      <c r="AB13653" s="62">
        <v>119.32</v>
      </c>
      <c r="AC13653" s="62">
        <v>69.5</v>
      </c>
    </row>
    <row r="13654" spans="1:29" ht="30" x14ac:dyDescent="0.25">
      <c r="A13654" s="61" t="s">
        <v>117</v>
      </c>
      <c r="B13654" s="61" t="s">
        <v>118</v>
      </c>
      <c r="C13654" s="62">
        <v>2011</v>
      </c>
      <c r="D13654" s="61" t="s">
        <v>493</v>
      </c>
      <c r="E13654" s="62">
        <v>46</v>
      </c>
      <c r="F13654" s="63"/>
      <c r="G13654" s="63"/>
      <c r="H13654" s="63"/>
      <c r="I13654" s="63"/>
      <c r="J13654" s="63"/>
      <c r="K13654" s="62">
        <v>0</v>
      </c>
      <c r="L13654" s="63"/>
      <c r="M13654" s="63"/>
      <c r="N13654" s="63"/>
      <c r="O13654" s="63"/>
      <c r="P13654" s="63"/>
      <c r="Q13654" s="63"/>
      <c r="R13654" s="63"/>
      <c r="S13654" s="63"/>
      <c r="T13654" s="63"/>
      <c r="U13654" s="63"/>
      <c r="V13654" s="63"/>
      <c r="W13654" s="63"/>
      <c r="X13654" s="63"/>
      <c r="Y13654" s="63"/>
      <c r="Z13654" s="62">
        <v>0</v>
      </c>
      <c r="AA13654" s="63"/>
      <c r="AB13654" s="63"/>
      <c r="AC13654" s="62">
        <v>0</v>
      </c>
    </row>
    <row r="13655" spans="1:29" ht="30" x14ac:dyDescent="0.25">
      <c r="A13655" s="61" t="s">
        <v>176</v>
      </c>
      <c r="B13655" s="61" t="s">
        <v>177</v>
      </c>
      <c r="C13655" s="62">
        <v>2007</v>
      </c>
      <c r="D13655" s="61" t="s">
        <v>78</v>
      </c>
      <c r="E13655" s="62">
        <v>31</v>
      </c>
      <c r="F13655" s="62">
        <v>88640</v>
      </c>
      <c r="G13655" s="62">
        <v>15524</v>
      </c>
      <c r="H13655" s="62">
        <v>41.73</v>
      </c>
      <c r="I13655" s="62">
        <v>2859.35</v>
      </c>
      <c r="J13655" s="62">
        <v>82435.199999999997</v>
      </c>
      <c r="K13655" s="62">
        <v>0</v>
      </c>
      <c r="L13655" s="62">
        <v>32035</v>
      </c>
      <c r="M13655" s="62">
        <v>86.12</v>
      </c>
      <c r="N13655" s="63"/>
      <c r="O13655" s="63"/>
      <c r="P13655" s="63"/>
      <c r="Q13655" s="63"/>
      <c r="R13655" s="63"/>
      <c r="S13655" s="63"/>
      <c r="T13655" s="63"/>
      <c r="U13655" s="63"/>
      <c r="V13655" s="63"/>
      <c r="W13655" s="63"/>
      <c r="X13655" s="63"/>
      <c r="Y13655" s="63"/>
      <c r="Z13655" s="62">
        <v>0</v>
      </c>
      <c r="AA13655" s="62">
        <v>4877</v>
      </c>
      <c r="AB13655" s="62">
        <v>13.11</v>
      </c>
      <c r="AC13655" s="62">
        <v>0</v>
      </c>
    </row>
    <row r="13656" spans="1:29" x14ac:dyDescent="0.25">
      <c r="A13656" s="61" t="s">
        <v>190</v>
      </c>
      <c r="B13656" s="61" t="s">
        <v>191</v>
      </c>
      <c r="C13656" s="62">
        <v>2010</v>
      </c>
      <c r="D13656" s="61" t="s">
        <v>175</v>
      </c>
      <c r="E13656" s="62">
        <v>6</v>
      </c>
      <c r="F13656" s="63"/>
      <c r="G13656" s="63"/>
      <c r="H13656" s="63"/>
      <c r="I13656" s="63"/>
      <c r="J13656" s="63"/>
      <c r="K13656" s="62">
        <v>0</v>
      </c>
      <c r="L13656" s="63"/>
      <c r="M13656" s="63"/>
      <c r="N13656" s="63"/>
      <c r="O13656" s="63"/>
      <c r="P13656" s="63"/>
      <c r="Q13656" s="63"/>
      <c r="R13656" s="63"/>
      <c r="S13656" s="63"/>
      <c r="T13656" s="63"/>
      <c r="U13656" s="63"/>
      <c r="V13656" s="63"/>
      <c r="W13656" s="63"/>
      <c r="X13656" s="63"/>
      <c r="Y13656" s="63"/>
      <c r="Z13656" s="62">
        <v>0</v>
      </c>
      <c r="AA13656" s="63"/>
      <c r="AB13656" s="63"/>
      <c r="AC13656" s="62">
        <v>0</v>
      </c>
    </row>
    <row r="13657" spans="1:29" ht="30" x14ac:dyDescent="0.25">
      <c r="A13657" s="61" t="s">
        <v>165</v>
      </c>
      <c r="B13657" s="61" t="s">
        <v>166</v>
      </c>
      <c r="C13657" s="62">
        <v>2007</v>
      </c>
      <c r="D13657" s="61" t="s">
        <v>72</v>
      </c>
      <c r="E13657" s="62">
        <v>30</v>
      </c>
      <c r="F13657" s="62">
        <v>86587</v>
      </c>
      <c r="G13657" s="62">
        <v>14823</v>
      </c>
      <c r="H13657" s="62">
        <v>41.18</v>
      </c>
      <c r="I13657" s="62">
        <v>2886.23</v>
      </c>
      <c r="J13657" s="62">
        <v>80525.91</v>
      </c>
      <c r="K13657" s="62">
        <v>6027.16</v>
      </c>
      <c r="L13657" s="62">
        <v>9885</v>
      </c>
      <c r="M13657" s="62">
        <v>27.46</v>
      </c>
      <c r="N13657" s="62">
        <v>200.91</v>
      </c>
      <c r="O13657" s="62">
        <v>72683.31</v>
      </c>
      <c r="P13657" s="63"/>
      <c r="Q13657" s="63"/>
      <c r="R13657" s="63"/>
      <c r="S13657" s="63"/>
      <c r="T13657" s="63"/>
      <c r="U13657" s="63"/>
      <c r="V13657" s="63"/>
      <c r="W13657" s="63"/>
      <c r="X13657" s="63"/>
      <c r="Y13657" s="63"/>
      <c r="Z13657" s="62">
        <v>790</v>
      </c>
      <c r="AA13657" s="62">
        <v>5924</v>
      </c>
      <c r="AB13657" s="62">
        <v>16.46</v>
      </c>
      <c r="AC13657" s="62">
        <v>26.33</v>
      </c>
    </row>
    <row r="13658" spans="1:29" x14ac:dyDescent="0.25">
      <c r="A13658" s="61" t="s">
        <v>204</v>
      </c>
      <c r="B13658" s="61" t="s">
        <v>205</v>
      </c>
      <c r="C13658" s="62">
        <v>2011</v>
      </c>
      <c r="D13658" s="61" t="s">
        <v>89</v>
      </c>
      <c r="E13658" s="62">
        <v>100</v>
      </c>
      <c r="F13658" s="62">
        <v>1173200</v>
      </c>
      <c r="G13658" s="62">
        <v>131581</v>
      </c>
      <c r="H13658" s="62">
        <v>109.65</v>
      </c>
      <c r="I13658" s="62">
        <v>11732</v>
      </c>
      <c r="J13658" s="62">
        <v>1091076</v>
      </c>
      <c r="K13658" s="62">
        <v>0</v>
      </c>
      <c r="L13658" s="63"/>
      <c r="M13658" s="63"/>
      <c r="N13658" s="63"/>
      <c r="O13658" s="63"/>
      <c r="P13658" s="63"/>
      <c r="Q13658" s="63"/>
      <c r="R13658" s="63"/>
      <c r="S13658" s="63"/>
      <c r="T13658" s="63"/>
      <c r="U13658" s="63"/>
      <c r="V13658" s="63"/>
      <c r="W13658" s="63"/>
      <c r="X13658" s="63"/>
      <c r="Y13658" s="63"/>
      <c r="Z13658" s="62">
        <v>601576</v>
      </c>
      <c r="AA13658" s="62">
        <v>47343</v>
      </c>
      <c r="AB13658" s="62">
        <v>39.450000000000003</v>
      </c>
      <c r="AC13658" s="62">
        <v>6015.76</v>
      </c>
    </row>
    <row r="13659" spans="1:29" ht="45" x14ac:dyDescent="0.25">
      <c r="A13659" s="61" t="s">
        <v>109</v>
      </c>
      <c r="B13659" s="61" t="s">
        <v>110</v>
      </c>
      <c r="C13659" s="62">
        <v>2012</v>
      </c>
      <c r="D13659" s="61" t="s">
        <v>78</v>
      </c>
      <c r="E13659" s="62">
        <v>20</v>
      </c>
      <c r="F13659" s="62">
        <v>152120</v>
      </c>
      <c r="G13659" s="62">
        <v>21516</v>
      </c>
      <c r="H13659" s="62">
        <v>89.65</v>
      </c>
      <c r="I13659" s="62">
        <v>7606</v>
      </c>
      <c r="J13659" s="62">
        <v>141471.6</v>
      </c>
      <c r="K13659" s="62">
        <v>0</v>
      </c>
      <c r="L13659" s="63"/>
      <c r="M13659" s="63"/>
      <c r="N13659" s="63"/>
      <c r="O13659" s="63"/>
      <c r="P13659" s="62">
        <v>2532</v>
      </c>
      <c r="Q13659" s="62">
        <v>4744</v>
      </c>
      <c r="R13659" s="62">
        <v>19.77</v>
      </c>
      <c r="S13659" s="62">
        <v>126</v>
      </c>
      <c r="T13659" s="62">
        <v>32077.91</v>
      </c>
      <c r="U13659" s="63"/>
      <c r="V13659" s="63"/>
      <c r="W13659" s="63"/>
      <c r="X13659" s="63"/>
      <c r="Y13659" s="63"/>
      <c r="Z13659" s="62">
        <v>3427.58</v>
      </c>
      <c r="AA13659" s="62">
        <v>3744</v>
      </c>
      <c r="AB13659" s="62">
        <v>15.6</v>
      </c>
      <c r="AC13659" s="62">
        <v>171.38</v>
      </c>
    </row>
    <row r="13660" spans="1:29" ht="30" x14ac:dyDescent="0.25">
      <c r="A13660" s="61" t="s">
        <v>302</v>
      </c>
      <c r="B13660" s="61" t="s">
        <v>303</v>
      </c>
      <c r="C13660" s="62">
        <v>2014</v>
      </c>
      <c r="D13660" s="61" t="s">
        <v>99</v>
      </c>
      <c r="E13660" s="62">
        <v>40</v>
      </c>
      <c r="F13660" s="62">
        <v>437120</v>
      </c>
      <c r="G13660" s="62">
        <v>73692</v>
      </c>
      <c r="H13660" s="62">
        <v>153.53</v>
      </c>
      <c r="I13660" s="62">
        <v>10928</v>
      </c>
      <c r="J13660" s="62">
        <v>406521.59999999998</v>
      </c>
      <c r="K13660" s="62">
        <v>0</v>
      </c>
      <c r="L13660" s="63"/>
      <c r="M13660" s="63"/>
      <c r="N13660" s="63"/>
      <c r="O13660" s="63"/>
      <c r="P13660" s="63"/>
      <c r="Q13660" s="63"/>
      <c r="R13660" s="63"/>
      <c r="S13660" s="63"/>
      <c r="T13660" s="63"/>
      <c r="U13660" s="63"/>
      <c r="V13660" s="63"/>
      <c r="W13660" s="63"/>
      <c r="X13660" s="63"/>
      <c r="Y13660" s="63"/>
      <c r="Z13660" s="62">
        <v>34164.43</v>
      </c>
      <c r="AA13660" s="62">
        <v>4949</v>
      </c>
      <c r="AB13660" s="62">
        <v>10.31</v>
      </c>
      <c r="AC13660" s="62">
        <v>854.11</v>
      </c>
    </row>
    <row r="13661" spans="1:29" x14ac:dyDescent="0.25">
      <c r="A13661" s="61" t="s">
        <v>397</v>
      </c>
      <c r="B13661" s="61" t="s">
        <v>398</v>
      </c>
      <c r="C13661" s="62">
        <v>2018</v>
      </c>
      <c r="D13661" s="61" t="s">
        <v>78</v>
      </c>
      <c r="E13661" s="62">
        <v>27</v>
      </c>
      <c r="F13661" s="62">
        <v>150844</v>
      </c>
      <c r="G13661" s="62">
        <v>3748</v>
      </c>
      <c r="H13661" s="62">
        <v>11.57</v>
      </c>
      <c r="I13661" s="62">
        <v>5586.81</v>
      </c>
      <c r="J13661" s="62">
        <v>140284.92000000001</v>
      </c>
      <c r="K13661" s="62">
        <v>0</v>
      </c>
      <c r="L13661" s="63"/>
      <c r="M13661" s="63"/>
      <c r="N13661" s="63"/>
      <c r="O13661" s="63"/>
      <c r="P13661" s="63"/>
      <c r="Q13661" s="63"/>
      <c r="R13661" s="63"/>
      <c r="S13661" s="63"/>
      <c r="T13661" s="63"/>
      <c r="U13661" s="62">
        <v>6547</v>
      </c>
      <c r="V13661" s="62">
        <v>17230</v>
      </c>
      <c r="W13661" s="62">
        <v>53.18</v>
      </c>
      <c r="X13661" s="62">
        <v>242</v>
      </c>
      <c r="Y13661" s="62">
        <v>146548.04999999999</v>
      </c>
      <c r="Z13661" s="62">
        <v>46300</v>
      </c>
      <c r="AA13661" s="62">
        <v>5938</v>
      </c>
      <c r="AB13661" s="62">
        <v>18.329999999999998</v>
      </c>
      <c r="AC13661" s="62">
        <v>1714.81</v>
      </c>
    </row>
    <row r="13662" spans="1:29" ht="30" x14ac:dyDescent="0.25">
      <c r="A13662" s="61" t="s">
        <v>439</v>
      </c>
      <c r="B13662" s="61" t="s">
        <v>440</v>
      </c>
      <c r="C13662" s="62">
        <v>2004</v>
      </c>
      <c r="D13662" s="61" t="s">
        <v>99</v>
      </c>
      <c r="E13662" s="62">
        <v>48</v>
      </c>
      <c r="F13662" s="62">
        <v>92723</v>
      </c>
      <c r="G13662" s="62">
        <v>17076</v>
      </c>
      <c r="H13662" s="62">
        <v>29.65</v>
      </c>
      <c r="I13662" s="62">
        <v>1931.73</v>
      </c>
      <c r="J13662" s="62">
        <v>86232.39</v>
      </c>
      <c r="K13662" s="62">
        <v>24977.69</v>
      </c>
      <c r="L13662" s="62">
        <v>32268</v>
      </c>
      <c r="M13662" s="62">
        <v>56.02</v>
      </c>
      <c r="N13662" s="62">
        <v>520.37</v>
      </c>
      <c r="O13662" s="62">
        <v>301213.48</v>
      </c>
      <c r="P13662" s="63"/>
      <c r="Q13662" s="63"/>
      <c r="R13662" s="63"/>
      <c r="S13662" s="63"/>
      <c r="T13662" s="63"/>
      <c r="U13662" s="63"/>
      <c r="V13662" s="63"/>
      <c r="W13662" s="63"/>
      <c r="X13662" s="63"/>
      <c r="Y13662" s="63"/>
      <c r="Z13662" s="62">
        <v>0</v>
      </c>
      <c r="AA13662" s="62">
        <v>13650</v>
      </c>
      <c r="AB13662" s="62">
        <v>23.7</v>
      </c>
      <c r="AC13662" s="62">
        <v>0</v>
      </c>
    </row>
    <row r="13663" spans="1:29" x14ac:dyDescent="0.25">
      <c r="A13663" s="61" t="s">
        <v>295</v>
      </c>
      <c r="B13663" s="61" t="s">
        <v>296</v>
      </c>
      <c r="C13663" s="62">
        <v>2003</v>
      </c>
      <c r="D13663" s="61" t="s">
        <v>75</v>
      </c>
      <c r="E13663" s="62">
        <v>5</v>
      </c>
      <c r="F13663" s="62">
        <v>757</v>
      </c>
      <c r="G13663" s="62">
        <v>119</v>
      </c>
      <c r="H13663" s="62">
        <v>1.98</v>
      </c>
      <c r="I13663" s="62">
        <v>151.4</v>
      </c>
      <c r="J13663" s="62">
        <v>704.01</v>
      </c>
      <c r="K13663" s="62">
        <v>0</v>
      </c>
      <c r="L13663" s="63"/>
      <c r="M13663" s="63"/>
      <c r="N13663" s="63"/>
      <c r="O13663" s="63"/>
      <c r="P13663" s="63"/>
      <c r="Q13663" s="63"/>
      <c r="R13663" s="63"/>
      <c r="S13663" s="63"/>
      <c r="T13663" s="63"/>
      <c r="U13663" s="62">
        <v>869</v>
      </c>
      <c r="V13663" s="62">
        <v>746</v>
      </c>
      <c r="W13663" s="62">
        <v>12.43</v>
      </c>
      <c r="X13663" s="62">
        <v>173</v>
      </c>
      <c r="Y13663" s="62">
        <v>19451.7</v>
      </c>
      <c r="Z13663" s="62">
        <v>0</v>
      </c>
      <c r="AA13663" s="63"/>
      <c r="AB13663" s="63"/>
      <c r="AC13663" s="62">
        <v>0</v>
      </c>
    </row>
    <row r="13664" spans="1:29" ht="30" x14ac:dyDescent="0.25">
      <c r="A13664" s="61" t="s">
        <v>227</v>
      </c>
      <c r="B13664" s="61" t="s">
        <v>228</v>
      </c>
      <c r="C13664" s="62">
        <v>2004</v>
      </c>
      <c r="D13664" s="61" t="s">
        <v>78</v>
      </c>
      <c r="E13664" s="62">
        <v>40</v>
      </c>
      <c r="F13664" s="62">
        <v>107000</v>
      </c>
      <c r="G13664" s="62">
        <v>54527</v>
      </c>
      <c r="H13664" s="62">
        <v>113.6</v>
      </c>
      <c r="I13664" s="62">
        <v>2675</v>
      </c>
      <c r="J13664" s="62">
        <v>99510</v>
      </c>
      <c r="K13664" s="62">
        <v>0</v>
      </c>
      <c r="L13664" s="63"/>
      <c r="M13664" s="63"/>
      <c r="N13664" s="63"/>
      <c r="O13664" s="63"/>
      <c r="P13664" s="63"/>
      <c r="Q13664" s="63"/>
      <c r="R13664" s="63"/>
      <c r="S13664" s="63"/>
      <c r="T13664" s="63"/>
      <c r="U13664" s="63"/>
      <c r="V13664" s="63"/>
      <c r="W13664" s="63"/>
      <c r="X13664" s="63"/>
      <c r="Y13664" s="63"/>
      <c r="Z13664" s="62">
        <v>69.22</v>
      </c>
      <c r="AA13664" s="62">
        <v>2401</v>
      </c>
      <c r="AB13664" s="62">
        <v>5</v>
      </c>
      <c r="AC13664" s="62">
        <v>1.73</v>
      </c>
    </row>
    <row r="13665" spans="1:29" ht="30" x14ac:dyDescent="0.25">
      <c r="A13665" s="61" t="s">
        <v>124</v>
      </c>
      <c r="B13665" s="61" t="s">
        <v>125</v>
      </c>
      <c r="C13665" s="62">
        <v>2010</v>
      </c>
      <c r="D13665" s="61" t="s">
        <v>135</v>
      </c>
      <c r="E13665" s="62">
        <v>54</v>
      </c>
      <c r="F13665" s="63"/>
      <c r="G13665" s="63"/>
      <c r="H13665" s="63"/>
      <c r="I13665" s="63"/>
      <c r="J13665" s="63"/>
      <c r="K13665" s="62">
        <v>0</v>
      </c>
      <c r="L13665" s="63"/>
      <c r="M13665" s="63"/>
      <c r="N13665" s="63"/>
      <c r="O13665" s="63"/>
      <c r="P13665" s="63"/>
      <c r="Q13665" s="63"/>
      <c r="R13665" s="63"/>
      <c r="S13665" s="63"/>
      <c r="T13665" s="63"/>
      <c r="U13665" s="63"/>
      <c r="V13665" s="63"/>
      <c r="W13665" s="63"/>
      <c r="X13665" s="63"/>
      <c r="Y13665" s="63"/>
      <c r="Z13665" s="62">
        <v>576.42999999999995</v>
      </c>
      <c r="AA13665" s="62">
        <v>46406</v>
      </c>
      <c r="AB13665" s="62">
        <v>71.61</v>
      </c>
      <c r="AC13665" s="62">
        <v>10.67</v>
      </c>
    </row>
    <row r="13666" spans="1:29" x14ac:dyDescent="0.25">
      <c r="A13666" s="61" t="s">
        <v>128</v>
      </c>
      <c r="B13666" s="61" t="s">
        <v>129</v>
      </c>
      <c r="C13666" s="62">
        <v>2012</v>
      </c>
      <c r="D13666" s="61" t="s">
        <v>135</v>
      </c>
      <c r="E13666" s="62">
        <v>68</v>
      </c>
      <c r="F13666" s="62">
        <v>3450</v>
      </c>
      <c r="G13666" s="62">
        <v>805</v>
      </c>
      <c r="H13666" s="62">
        <v>0.99</v>
      </c>
      <c r="I13666" s="62">
        <v>50.74</v>
      </c>
      <c r="J13666" s="62">
        <v>3208.5</v>
      </c>
      <c r="K13666" s="62">
        <v>0</v>
      </c>
      <c r="L13666" s="63"/>
      <c r="M13666" s="63"/>
      <c r="N13666" s="63"/>
      <c r="O13666" s="63"/>
      <c r="P13666" s="63"/>
      <c r="Q13666" s="63"/>
      <c r="R13666" s="63"/>
      <c r="S13666" s="63"/>
      <c r="T13666" s="63"/>
      <c r="U13666" s="63"/>
      <c r="V13666" s="63"/>
      <c r="W13666" s="63"/>
      <c r="X13666" s="63"/>
      <c r="Y13666" s="63"/>
      <c r="Z13666" s="62">
        <v>5441</v>
      </c>
      <c r="AA13666" s="62">
        <v>34702</v>
      </c>
      <c r="AB13666" s="62">
        <v>42.53</v>
      </c>
      <c r="AC13666" s="62">
        <v>80.010000000000005</v>
      </c>
    </row>
    <row r="13667" spans="1:29" x14ac:dyDescent="0.25">
      <c r="A13667" s="61" t="s">
        <v>289</v>
      </c>
      <c r="B13667" s="61" t="s">
        <v>290</v>
      </c>
      <c r="C13667" s="62">
        <v>2017</v>
      </c>
      <c r="D13667" s="61" t="s">
        <v>89</v>
      </c>
      <c r="E13667" s="62">
        <v>40</v>
      </c>
      <c r="F13667" s="62">
        <v>164480</v>
      </c>
      <c r="G13667" s="62">
        <v>21888</v>
      </c>
      <c r="H13667" s="62">
        <v>45.6</v>
      </c>
      <c r="I13667" s="62">
        <v>4112</v>
      </c>
      <c r="J13667" s="62">
        <v>152966.39999999999</v>
      </c>
      <c r="K13667" s="62">
        <v>21801.16</v>
      </c>
      <c r="L13667" s="62">
        <v>21646</v>
      </c>
      <c r="M13667" s="62">
        <v>45.1</v>
      </c>
      <c r="N13667" s="62">
        <v>545.03</v>
      </c>
      <c r="O13667" s="62">
        <v>262906.78000000003</v>
      </c>
      <c r="P13667" s="63"/>
      <c r="Q13667" s="63"/>
      <c r="R13667" s="63"/>
      <c r="S13667" s="63"/>
      <c r="T13667" s="63"/>
      <c r="U13667" s="63"/>
      <c r="V13667" s="63"/>
      <c r="W13667" s="63"/>
      <c r="X13667" s="63"/>
      <c r="Y13667" s="63"/>
      <c r="Z13667" s="62">
        <v>115938</v>
      </c>
      <c r="AA13667" s="62">
        <v>17173</v>
      </c>
      <c r="AB13667" s="62">
        <v>35.78</v>
      </c>
      <c r="AC13667" s="62">
        <v>2898.45</v>
      </c>
    </row>
    <row r="13668" spans="1:29" ht="30" x14ac:dyDescent="0.25">
      <c r="A13668" s="61" t="s">
        <v>255</v>
      </c>
      <c r="B13668" s="61" t="s">
        <v>256</v>
      </c>
      <c r="C13668" s="62">
        <v>2014</v>
      </c>
      <c r="D13668" s="61" t="s">
        <v>83</v>
      </c>
      <c r="E13668" s="62">
        <v>12</v>
      </c>
      <c r="F13668" s="62">
        <v>29241</v>
      </c>
      <c r="G13668" s="62">
        <v>5903</v>
      </c>
      <c r="H13668" s="62">
        <v>40.99</v>
      </c>
      <c r="I13668" s="62">
        <v>2436.75</v>
      </c>
      <c r="J13668" s="62">
        <v>27194.13</v>
      </c>
      <c r="K13668" s="62">
        <v>7100.87</v>
      </c>
      <c r="L13668" s="62">
        <v>7029</v>
      </c>
      <c r="M13668" s="62">
        <v>48.81</v>
      </c>
      <c r="N13668" s="62">
        <v>591.74</v>
      </c>
      <c r="O13668" s="62">
        <v>85631.56</v>
      </c>
      <c r="P13668" s="63"/>
      <c r="Q13668" s="63"/>
      <c r="R13668" s="63"/>
      <c r="S13668" s="63"/>
      <c r="T13668" s="63"/>
      <c r="U13668" s="63"/>
      <c r="V13668" s="63"/>
      <c r="W13668" s="63"/>
      <c r="X13668" s="63"/>
      <c r="Y13668" s="63"/>
      <c r="Z13668" s="62">
        <v>793</v>
      </c>
      <c r="AA13668" s="62">
        <v>13911</v>
      </c>
      <c r="AB13668" s="62">
        <v>96.6</v>
      </c>
      <c r="AC13668" s="62">
        <v>66.08</v>
      </c>
    </row>
    <row r="13669" spans="1:29" ht="30" x14ac:dyDescent="0.25">
      <c r="A13669" s="61" t="s">
        <v>464</v>
      </c>
      <c r="B13669" s="61" t="s">
        <v>465</v>
      </c>
      <c r="C13669" s="62">
        <v>2017</v>
      </c>
      <c r="D13669" s="61" t="s">
        <v>89</v>
      </c>
      <c r="E13669" s="62">
        <v>9</v>
      </c>
      <c r="F13669" s="62">
        <v>43360</v>
      </c>
      <c r="G13669" s="62">
        <v>8018</v>
      </c>
      <c r="H13669" s="62">
        <v>74.239999999999995</v>
      </c>
      <c r="I13669" s="62">
        <v>4817.78</v>
      </c>
      <c r="J13669" s="62">
        <v>40324.800000000003</v>
      </c>
      <c r="K13669" s="62">
        <v>0</v>
      </c>
      <c r="L13669" s="63"/>
      <c r="M13669" s="63"/>
      <c r="N13669" s="63"/>
      <c r="O13669" s="63"/>
      <c r="P13669" s="63"/>
      <c r="Q13669" s="63"/>
      <c r="R13669" s="63"/>
      <c r="S13669" s="63"/>
      <c r="T13669" s="63"/>
      <c r="U13669" s="62">
        <v>787</v>
      </c>
      <c r="V13669" s="62">
        <v>1487</v>
      </c>
      <c r="W13669" s="62">
        <v>13.77</v>
      </c>
      <c r="X13669" s="62">
        <v>87</v>
      </c>
      <c r="Y13669" s="62">
        <v>17616.21</v>
      </c>
      <c r="Z13669" s="62">
        <v>374.97</v>
      </c>
      <c r="AA13669" s="62">
        <v>738</v>
      </c>
      <c r="AB13669" s="62">
        <v>6.83</v>
      </c>
      <c r="AC13669" s="62">
        <v>41.66</v>
      </c>
    </row>
    <row r="13670" spans="1:29" x14ac:dyDescent="0.25">
      <c r="A13670" s="61" t="s">
        <v>184</v>
      </c>
      <c r="B13670" s="61" t="s">
        <v>185</v>
      </c>
      <c r="C13670" s="62">
        <v>2004</v>
      </c>
      <c r="D13670" s="61" t="s">
        <v>89</v>
      </c>
      <c r="E13670" s="62">
        <v>48</v>
      </c>
      <c r="F13670" s="62">
        <v>216622</v>
      </c>
      <c r="G13670" s="62">
        <v>26665</v>
      </c>
      <c r="H13670" s="62">
        <v>46.29</v>
      </c>
      <c r="I13670" s="62">
        <v>4512.96</v>
      </c>
      <c r="J13670" s="62">
        <v>201458.46</v>
      </c>
      <c r="K13670" s="62">
        <v>0</v>
      </c>
      <c r="L13670" s="63"/>
      <c r="M13670" s="63"/>
      <c r="N13670" s="63"/>
      <c r="O13670" s="63"/>
      <c r="P13670" s="63"/>
      <c r="Q13670" s="63"/>
      <c r="R13670" s="63"/>
      <c r="S13670" s="63"/>
      <c r="T13670" s="63"/>
      <c r="U13670" s="62">
        <v>13146</v>
      </c>
      <c r="V13670" s="62">
        <v>17266</v>
      </c>
      <c r="W13670" s="62">
        <v>29.98</v>
      </c>
      <c r="X13670" s="62">
        <v>273</v>
      </c>
      <c r="Y13670" s="62">
        <v>294260.06</v>
      </c>
      <c r="Z13670" s="62">
        <v>2961.03</v>
      </c>
      <c r="AA13670" s="62">
        <v>12910</v>
      </c>
      <c r="AB13670" s="62">
        <v>22.41</v>
      </c>
      <c r="AC13670" s="62">
        <v>61.69</v>
      </c>
    </row>
    <row r="13671" spans="1:29" ht="30" x14ac:dyDescent="0.25">
      <c r="A13671" s="61" t="s">
        <v>367</v>
      </c>
      <c r="B13671" s="61" t="s">
        <v>368</v>
      </c>
      <c r="C13671" s="62">
        <v>2018</v>
      </c>
      <c r="D13671" s="61" t="s">
        <v>99</v>
      </c>
      <c r="E13671" s="62">
        <v>60</v>
      </c>
      <c r="F13671" s="62">
        <v>162200</v>
      </c>
      <c r="G13671" s="62">
        <v>56195</v>
      </c>
      <c r="H13671" s="62">
        <v>78.05</v>
      </c>
      <c r="I13671" s="62">
        <v>2703.33</v>
      </c>
      <c r="J13671" s="62">
        <v>150846</v>
      </c>
      <c r="K13671" s="62">
        <v>15862.27</v>
      </c>
      <c r="L13671" s="62">
        <v>14962</v>
      </c>
      <c r="M13671" s="62">
        <v>20.78</v>
      </c>
      <c r="N13671" s="62">
        <v>264.37</v>
      </c>
      <c r="O13671" s="62">
        <v>191287.87</v>
      </c>
      <c r="P13671" s="63"/>
      <c r="Q13671" s="63"/>
      <c r="R13671" s="63"/>
      <c r="S13671" s="63"/>
      <c r="T13671" s="63"/>
      <c r="U13671" s="63"/>
      <c r="V13671" s="63"/>
      <c r="W13671" s="63"/>
      <c r="X13671" s="63"/>
      <c r="Y13671" s="63"/>
      <c r="Z13671" s="62">
        <v>47000</v>
      </c>
      <c r="AA13671" s="62">
        <v>5104</v>
      </c>
      <c r="AB13671" s="62">
        <v>7.09</v>
      </c>
      <c r="AC13671" s="62">
        <v>783.33</v>
      </c>
    </row>
    <row r="13672" spans="1:29" ht="30" x14ac:dyDescent="0.25">
      <c r="A13672" s="61" t="s">
        <v>311</v>
      </c>
      <c r="B13672" s="61" t="s">
        <v>312</v>
      </c>
      <c r="C13672" s="62">
        <v>2015</v>
      </c>
      <c r="D13672" s="61" t="s">
        <v>99</v>
      </c>
      <c r="E13672" s="62">
        <v>64</v>
      </c>
      <c r="F13672" s="62">
        <v>175520</v>
      </c>
      <c r="G13672" s="62">
        <v>24774</v>
      </c>
      <c r="H13672" s="62">
        <v>32.26</v>
      </c>
      <c r="I13672" s="62">
        <v>2742.5</v>
      </c>
      <c r="J13672" s="62">
        <v>163233.60000000001</v>
      </c>
      <c r="K13672" s="62">
        <v>17303.59</v>
      </c>
      <c r="L13672" s="62">
        <v>34616</v>
      </c>
      <c r="M13672" s="62">
        <v>45.07</v>
      </c>
      <c r="N13672" s="62">
        <v>270.37</v>
      </c>
      <c r="O13672" s="62">
        <v>208669.17</v>
      </c>
      <c r="P13672" s="63"/>
      <c r="Q13672" s="63"/>
      <c r="R13672" s="63"/>
      <c r="S13672" s="63"/>
      <c r="T13672" s="63"/>
      <c r="U13672" s="63"/>
      <c r="V13672" s="63"/>
      <c r="W13672" s="63"/>
      <c r="X13672" s="63"/>
      <c r="Y13672" s="63"/>
      <c r="Z13672" s="62">
        <v>133241</v>
      </c>
      <c r="AA13672" s="62">
        <v>31452</v>
      </c>
      <c r="AB13672" s="62">
        <v>40.950000000000003</v>
      </c>
      <c r="AC13672" s="62">
        <v>2081.89</v>
      </c>
    </row>
    <row r="13673" spans="1:29" ht="30" x14ac:dyDescent="0.25">
      <c r="A13673" s="61" t="s">
        <v>237</v>
      </c>
      <c r="B13673" s="61" t="s">
        <v>238</v>
      </c>
      <c r="C13673" s="62">
        <v>2015</v>
      </c>
      <c r="D13673" s="61" t="s">
        <v>301</v>
      </c>
      <c r="E13673" s="62">
        <v>19</v>
      </c>
      <c r="F13673" s="62">
        <v>88248</v>
      </c>
      <c r="G13673" s="62">
        <v>20016</v>
      </c>
      <c r="H13673" s="62">
        <v>87.79</v>
      </c>
      <c r="I13673" s="62">
        <v>4644.63</v>
      </c>
      <c r="J13673" s="62">
        <v>82070.64</v>
      </c>
      <c r="K13673" s="62">
        <v>8826.3799999999992</v>
      </c>
      <c r="L13673" s="62">
        <v>8289</v>
      </c>
      <c r="M13673" s="62">
        <v>36.36</v>
      </c>
      <c r="N13673" s="62">
        <v>464.55</v>
      </c>
      <c r="O13673" s="62">
        <v>106439.99</v>
      </c>
      <c r="P13673" s="63"/>
      <c r="Q13673" s="63"/>
      <c r="R13673" s="63"/>
      <c r="S13673" s="63"/>
      <c r="T13673" s="63"/>
      <c r="U13673" s="63"/>
      <c r="V13673" s="63"/>
      <c r="W13673" s="63"/>
      <c r="X13673" s="63"/>
      <c r="Y13673" s="63"/>
      <c r="Z13673" s="62">
        <v>74200</v>
      </c>
      <c r="AA13673" s="62">
        <v>5974</v>
      </c>
      <c r="AB13673" s="62">
        <v>26.2</v>
      </c>
      <c r="AC13673" s="62">
        <v>3905.26</v>
      </c>
    </row>
    <row r="13674" spans="1:29" x14ac:dyDescent="0.25">
      <c r="A13674" s="61" t="s">
        <v>490</v>
      </c>
      <c r="B13674" s="61" t="s">
        <v>491</v>
      </c>
      <c r="C13674" s="62">
        <v>2012</v>
      </c>
      <c r="D13674" s="61" t="s">
        <v>75</v>
      </c>
      <c r="E13674" s="62">
        <v>2</v>
      </c>
      <c r="F13674" s="63"/>
      <c r="G13674" s="62">
        <v>0</v>
      </c>
      <c r="H13674" s="62">
        <v>0</v>
      </c>
      <c r="I13674" s="63"/>
      <c r="J13674" s="63"/>
      <c r="K13674" s="62">
        <v>0</v>
      </c>
      <c r="L13674" s="63"/>
      <c r="M13674" s="63"/>
      <c r="N13674" s="63"/>
      <c r="O13674" s="63"/>
      <c r="P13674" s="63"/>
      <c r="Q13674" s="63"/>
      <c r="R13674" s="63"/>
      <c r="S13674" s="63"/>
      <c r="T13674" s="63"/>
      <c r="U13674" s="63"/>
      <c r="V13674" s="63"/>
      <c r="W13674" s="63"/>
      <c r="X13674" s="63"/>
      <c r="Y13674" s="63"/>
      <c r="Z13674" s="62">
        <v>14900</v>
      </c>
      <c r="AA13674" s="62">
        <v>703</v>
      </c>
      <c r="AB13674" s="62">
        <v>29.29</v>
      </c>
      <c r="AC13674" s="62">
        <v>7450</v>
      </c>
    </row>
    <row r="13675" spans="1:29" x14ac:dyDescent="0.25">
      <c r="A13675" s="61" t="s">
        <v>81</v>
      </c>
      <c r="B13675" s="61" t="s">
        <v>82</v>
      </c>
      <c r="C13675" s="62">
        <v>2015</v>
      </c>
      <c r="D13675" s="61" t="s">
        <v>78</v>
      </c>
      <c r="E13675" s="62">
        <v>32</v>
      </c>
      <c r="F13675" s="62">
        <v>262880</v>
      </c>
      <c r="G13675" s="62">
        <v>41956</v>
      </c>
      <c r="H13675" s="62">
        <v>109.26</v>
      </c>
      <c r="I13675" s="62">
        <v>8215</v>
      </c>
      <c r="J13675" s="62">
        <v>244478.4</v>
      </c>
      <c r="K13675" s="62">
        <v>0</v>
      </c>
      <c r="L13675" s="63"/>
      <c r="M13675" s="63"/>
      <c r="N13675" s="63"/>
      <c r="O13675" s="63"/>
      <c r="P13675" s="63"/>
      <c r="Q13675" s="63"/>
      <c r="R13675" s="63"/>
      <c r="S13675" s="63"/>
      <c r="T13675" s="63"/>
      <c r="U13675" s="63"/>
      <c r="V13675" s="63"/>
      <c r="W13675" s="63"/>
      <c r="X13675" s="63"/>
      <c r="Y13675" s="63"/>
      <c r="Z13675" s="62">
        <v>1811</v>
      </c>
      <c r="AA13675" s="62">
        <v>3376</v>
      </c>
      <c r="AB13675" s="62">
        <v>8.7899999999999991</v>
      </c>
      <c r="AC13675" s="62">
        <v>56.59</v>
      </c>
    </row>
    <row r="13676" spans="1:29" ht="30" x14ac:dyDescent="0.25">
      <c r="A13676" s="61" t="s">
        <v>231</v>
      </c>
      <c r="B13676" s="61" t="s">
        <v>232</v>
      </c>
      <c r="C13676" s="62">
        <v>2006</v>
      </c>
      <c r="D13676" s="61" t="s">
        <v>262</v>
      </c>
      <c r="E13676" s="62">
        <v>72</v>
      </c>
      <c r="F13676" s="62">
        <v>573300</v>
      </c>
      <c r="G13676" s="62">
        <v>60857</v>
      </c>
      <c r="H13676" s="62">
        <v>70.44</v>
      </c>
      <c r="I13676" s="62">
        <v>7962.5</v>
      </c>
      <c r="J13676" s="62">
        <v>533169</v>
      </c>
      <c r="K13676" s="62">
        <v>5765.28</v>
      </c>
      <c r="L13676" s="62">
        <v>8979</v>
      </c>
      <c r="M13676" s="62">
        <v>10.39</v>
      </c>
      <c r="N13676" s="62">
        <v>80.069999999999993</v>
      </c>
      <c r="O13676" s="62">
        <v>69525.2</v>
      </c>
      <c r="P13676" s="63"/>
      <c r="Q13676" s="63"/>
      <c r="R13676" s="63"/>
      <c r="S13676" s="63"/>
      <c r="T13676" s="63"/>
      <c r="U13676" s="63"/>
      <c r="V13676" s="63"/>
      <c r="W13676" s="63"/>
      <c r="X13676" s="63"/>
      <c r="Y13676" s="63"/>
      <c r="Z13676" s="62">
        <v>319840</v>
      </c>
      <c r="AA13676" s="62">
        <v>14621</v>
      </c>
      <c r="AB13676" s="62">
        <v>16.920000000000002</v>
      </c>
      <c r="AC13676" s="62">
        <v>4442.22</v>
      </c>
    </row>
    <row r="13677" spans="1:29" x14ac:dyDescent="0.25">
      <c r="A13677" s="61" t="s">
        <v>374</v>
      </c>
      <c r="B13677" s="61" t="s">
        <v>375</v>
      </c>
      <c r="C13677" s="62">
        <v>2015</v>
      </c>
      <c r="D13677" s="61" t="s">
        <v>438</v>
      </c>
      <c r="E13677" s="62">
        <v>8</v>
      </c>
      <c r="F13677" s="63"/>
      <c r="G13677" s="63"/>
      <c r="H13677" s="63"/>
      <c r="I13677" s="63"/>
      <c r="J13677" s="63"/>
      <c r="K13677" s="62">
        <v>0</v>
      </c>
      <c r="L13677" s="63"/>
      <c r="M13677" s="63"/>
      <c r="N13677" s="63"/>
      <c r="O13677" s="63"/>
      <c r="P13677" s="63"/>
      <c r="Q13677" s="63"/>
      <c r="R13677" s="63"/>
      <c r="S13677" s="63"/>
      <c r="T13677" s="63"/>
      <c r="U13677" s="63"/>
      <c r="V13677" s="63"/>
      <c r="W13677" s="63"/>
      <c r="X13677" s="63"/>
      <c r="Y13677" s="63"/>
      <c r="Z13677" s="62">
        <v>0</v>
      </c>
      <c r="AA13677" s="63"/>
      <c r="AB13677" s="63"/>
      <c r="AC13677" s="62">
        <v>0</v>
      </c>
    </row>
    <row r="13678" spans="1:29" x14ac:dyDescent="0.25">
      <c r="A13678" s="61" t="s">
        <v>558</v>
      </c>
      <c r="B13678" s="61" t="s">
        <v>559</v>
      </c>
      <c r="C13678" s="62">
        <v>2006</v>
      </c>
      <c r="D13678" s="61" t="s">
        <v>75</v>
      </c>
      <c r="E13678" s="62">
        <v>6</v>
      </c>
      <c r="F13678" s="62">
        <v>5562</v>
      </c>
      <c r="G13678" s="62">
        <v>861</v>
      </c>
      <c r="H13678" s="62">
        <v>11.96</v>
      </c>
      <c r="I13678" s="62">
        <v>927</v>
      </c>
      <c r="J13678" s="62">
        <v>5172.66</v>
      </c>
      <c r="K13678" s="62">
        <v>0</v>
      </c>
      <c r="L13678" s="63"/>
      <c r="M13678" s="63"/>
      <c r="N13678" s="63"/>
      <c r="O13678" s="63"/>
      <c r="P13678" s="63"/>
      <c r="Q13678" s="63"/>
      <c r="R13678" s="63"/>
      <c r="S13678" s="63"/>
      <c r="T13678" s="63"/>
      <c r="U13678" s="63"/>
      <c r="V13678" s="63"/>
      <c r="W13678" s="63"/>
      <c r="X13678" s="63"/>
      <c r="Y13678" s="63"/>
      <c r="Z13678" s="62">
        <v>0</v>
      </c>
      <c r="AA13678" s="63"/>
      <c r="AB13678" s="63"/>
      <c r="AC13678" s="62">
        <v>0</v>
      </c>
    </row>
    <row r="13679" spans="1:29" x14ac:dyDescent="0.25">
      <c r="A13679" s="61" t="s">
        <v>454</v>
      </c>
      <c r="B13679" s="61" t="s">
        <v>455</v>
      </c>
      <c r="C13679" s="62">
        <v>2013</v>
      </c>
      <c r="D13679" s="61" t="s">
        <v>78</v>
      </c>
      <c r="E13679" s="62">
        <v>48</v>
      </c>
      <c r="F13679" s="62">
        <v>357700</v>
      </c>
      <c r="G13679" s="62">
        <v>44890</v>
      </c>
      <c r="H13679" s="62">
        <v>77.930000000000007</v>
      </c>
      <c r="I13679" s="62">
        <v>7452.08</v>
      </c>
      <c r="J13679" s="62">
        <v>332661</v>
      </c>
      <c r="K13679" s="62">
        <v>0</v>
      </c>
      <c r="L13679" s="63"/>
      <c r="M13679" s="63"/>
      <c r="N13679" s="63"/>
      <c r="O13679" s="63"/>
      <c r="P13679" s="63"/>
      <c r="Q13679" s="63"/>
      <c r="R13679" s="63"/>
      <c r="S13679" s="63"/>
      <c r="T13679" s="63"/>
      <c r="U13679" s="63"/>
      <c r="V13679" s="63"/>
      <c r="W13679" s="63"/>
      <c r="X13679" s="63"/>
      <c r="Y13679" s="63"/>
      <c r="Z13679" s="62">
        <v>1883224</v>
      </c>
      <c r="AA13679" s="62">
        <v>241320</v>
      </c>
      <c r="AB13679" s="62">
        <v>418.96</v>
      </c>
      <c r="AC13679" s="62">
        <v>39233.83</v>
      </c>
    </row>
    <row r="13680" spans="1:29" x14ac:dyDescent="0.25">
      <c r="A13680" s="61" t="s">
        <v>128</v>
      </c>
      <c r="B13680" s="61" t="s">
        <v>129</v>
      </c>
      <c r="C13680" s="62">
        <v>2018</v>
      </c>
      <c r="D13680" s="61" t="s">
        <v>75</v>
      </c>
      <c r="E13680" s="62">
        <v>10</v>
      </c>
      <c r="F13680" s="62">
        <v>147</v>
      </c>
      <c r="G13680" s="62">
        <v>119</v>
      </c>
      <c r="H13680" s="62">
        <v>0.99</v>
      </c>
      <c r="I13680" s="62">
        <v>14.7</v>
      </c>
      <c r="J13680" s="62">
        <v>136.71</v>
      </c>
      <c r="K13680" s="62">
        <v>0</v>
      </c>
      <c r="L13680" s="63"/>
      <c r="M13680" s="63"/>
      <c r="N13680" s="63"/>
      <c r="O13680" s="63"/>
      <c r="P13680" s="63"/>
      <c r="Q13680" s="63"/>
      <c r="R13680" s="63"/>
      <c r="S13680" s="63"/>
      <c r="T13680" s="63"/>
      <c r="U13680" s="63"/>
      <c r="V13680" s="63"/>
      <c r="W13680" s="63"/>
      <c r="X13680" s="63"/>
      <c r="Y13680" s="63"/>
      <c r="Z13680" s="62">
        <v>492</v>
      </c>
      <c r="AA13680" s="62">
        <v>5742</v>
      </c>
      <c r="AB13680" s="62">
        <v>47.85</v>
      </c>
      <c r="AC13680" s="62">
        <v>49.2</v>
      </c>
    </row>
    <row r="13681" spans="1:29" x14ac:dyDescent="0.25">
      <c r="A13681" s="61" t="s">
        <v>395</v>
      </c>
      <c r="B13681" s="61" t="s">
        <v>396</v>
      </c>
      <c r="C13681" s="62">
        <v>2006</v>
      </c>
      <c r="D13681" s="61" t="s">
        <v>78</v>
      </c>
      <c r="E13681" s="62">
        <v>30</v>
      </c>
      <c r="F13681" s="62">
        <v>301331</v>
      </c>
      <c r="G13681" s="62">
        <v>49550</v>
      </c>
      <c r="H13681" s="62">
        <v>137.63999999999999</v>
      </c>
      <c r="I13681" s="62">
        <v>10044.370000000001</v>
      </c>
      <c r="J13681" s="62">
        <v>280237.83</v>
      </c>
      <c r="K13681" s="62">
        <v>0</v>
      </c>
      <c r="L13681" s="63"/>
      <c r="M13681" s="63"/>
      <c r="N13681" s="63"/>
      <c r="O13681" s="63"/>
      <c r="P13681" s="63"/>
      <c r="Q13681" s="63"/>
      <c r="R13681" s="63"/>
      <c r="S13681" s="63"/>
      <c r="T13681" s="63"/>
      <c r="U13681" s="63"/>
      <c r="V13681" s="63"/>
      <c r="W13681" s="63"/>
      <c r="X13681" s="63"/>
      <c r="Y13681" s="63"/>
      <c r="Z13681" s="62">
        <v>0</v>
      </c>
      <c r="AA13681" s="63"/>
      <c r="AB13681" s="63"/>
      <c r="AC13681" s="62">
        <v>0</v>
      </c>
    </row>
    <row r="13682" spans="1:29" x14ac:dyDescent="0.25">
      <c r="A13682" s="61" t="s">
        <v>251</v>
      </c>
      <c r="B13682" s="61" t="s">
        <v>252</v>
      </c>
      <c r="C13682" s="62">
        <v>2007</v>
      </c>
      <c r="D13682" s="61" t="s">
        <v>72</v>
      </c>
      <c r="E13682" s="62">
        <v>29</v>
      </c>
      <c r="F13682" s="62">
        <v>140726</v>
      </c>
      <c r="G13682" s="62">
        <v>25770</v>
      </c>
      <c r="H13682" s="62">
        <v>74.05</v>
      </c>
      <c r="I13682" s="62">
        <v>4852.62</v>
      </c>
      <c r="J13682" s="62">
        <v>130875.18</v>
      </c>
      <c r="K13682" s="62">
        <v>9092.2000000000007</v>
      </c>
      <c r="L13682" s="62">
        <v>16983</v>
      </c>
      <c r="M13682" s="62">
        <v>48.8</v>
      </c>
      <c r="N13682" s="62">
        <v>313.52</v>
      </c>
      <c r="O13682" s="62">
        <v>109645.6</v>
      </c>
      <c r="P13682" s="63"/>
      <c r="Q13682" s="63"/>
      <c r="R13682" s="63"/>
      <c r="S13682" s="63"/>
      <c r="T13682" s="63"/>
      <c r="U13682" s="63"/>
      <c r="V13682" s="63"/>
      <c r="W13682" s="63"/>
      <c r="X13682" s="63"/>
      <c r="Y13682" s="63"/>
      <c r="Z13682" s="62">
        <v>634</v>
      </c>
      <c r="AA13682" s="62">
        <v>7477</v>
      </c>
      <c r="AB13682" s="62">
        <v>21.49</v>
      </c>
      <c r="AC13682" s="62">
        <v>21.86</v>
      </c>
    </row>
    <row r="13683" spans="1:29" x14ac:dyDescent="0.25">
      <c r="A13683" s="61" t="s">
        <v>434</v>
      </c>
      <c r="B13683" s="61" t="s">
        <v>435</v>
      </c>
      <c r="C13683" s="62">
        <v>2014</v>
      </c>
      <c r="D13683" s="61" t="s">
        <v>78</v>
      </c>
      <c r="E13683" s="62">
        <v>32</v>
      </c>
      <c r="F13683" s="62">
        <v>38683</v>
      </c>
      <c r="G13683" s="62">
        <v>7414</v>
      </c>
      <c r="H13683" s="62">
        <v>19.309999999999999</v>
      </c>
      <c r="I13683" s="62">
        <v>1208.8399999999999</v>
      </c>
      <c r="J13683" s="62">
        <v>35975.19</v>
      </c>
      <c r="K13683" s="62">
        <v>4784.68</v>
      </c>
      <c r="L13683" s="62">
        <v>8531</v>
      </c>
      <c r="M13683" s="62">
        <v>22.22</v>
      </c>
      <c r="N13683" s="62">
        <v>149.52000000000001</v>
      </c>
      <c r="O13683" s="62">
        <v>57699.83</v>
      </c>
      <c r="P13683" s="63"/>
      <c r="Q13683" s="63"/>
      <c r="R13683" s="63"/>
      <c r="S13683" s="63"/>
      <c r="T13683" s="63"/>
      <c r="U13683" s="63"/>
      <c r="V13683" s="63"/>
      <c r="W13683" s="63"/>
      <c r="X13683" s="63"/>
      <c r="Y13683" s="63"/>
      <c r="Z13683" s="62">
        <v>584.19000000000005</v>
      </c>
      <c r="AA13683" s="62">
        <v>2887</v>
      </c>
      <c r="AB13683" s="62">
        <v>7.52</v>
      </c>
      <c r="AC13683" s="62">
        <v>18.260000000000002</v>
      </c>
    </row>
    <row r="13684" spans="1:29" x14ac:dyDescent="0.25">
      <c r="A13684" s="61" t="s">
        <v>102</v>
      </c>
      <c r="B13684" s="61" t="s">
        <v>103</v>
      </c>
      <c r="C13684" s="62">
        <v>2018</v>
      </c>
      <c r="D13684" s="61" t="s">
        <v>78</v>
      </c>
      <c r="E13684" s="62">
        <v>40</v>
      </c>
      <c r="F13684" s="62">
        <v>31882</v>
      </c>
      <c r="G13684" s="62">
        <v>6470</v>
      </c>
      <c r="H13684" s="62">
        <v>13.48</v>
      </c>
      <c r="I13684" s="62">
        <v>797.05</v>
      </c>
      <c r="J13684" s="62">
        <v>29650.26</v>
      </c>
      <c r="K13684" s="62">
        <v>0</v>
      </c>
      <c r="L13684" s="63"/>
      <c r="M13684" s="63"/>
      <c r="N13684" s="63"/>
      <c r="O13684" s="63"/>
      <c r="P13684" s="63"/>
      <c r="Q13684" s="63"/>
      <c r="R13684" s="63"/>
      <c r="S13684" s="63"/>
      <c r="T13684" s="63"/>
      <c r="U13684" s="63"/>
      <c r="V13684" s="63"/>
      <c r="W13684" s="63"/>
      <c r="X13684" s="63"/>
      <c r="Y13684" s="63"/>
      <c r="Z13684" s="62">
        <v>144</v>
      </c>
      <c r="AA13684" s="62">
        <v>3367</v>
      </c>
      <c r="AB13684" s="62">
        <v>7.01</v>
      </c>
      <c r="AC13684" s="62">
        <v>3.6</v>
      </c>
    </row>
    <row r="13685" spans="1:29" ht="30" x14ac:dyDescent="0.25">
      <c r="A13685" s="61" t="s">
        <v>363</v>
      </c>
      <c r="B13685" s="61" t="s">
        <v>364</v>
      </c>
      <c r="C13685" s="62">
        <v>2007</v>
      </c>
      <c r="D13685" s="61" t="s">
        <v>78</v>
      </c>
      <c r="E13685" s="62">
        <v>56</v>
      </c>
      <c r="F13685" s="62">
        <v>459236</v>
      </c>
      <c r="G13685" s="62">
        <v>71076</v>
      </c>
      <c r="H13685" s="62">
        <v>105.77</v>
      </c>
      <c r="I13685" s="62">
        <v>8200.64</v>
      </c>
      <c r="J13685" s="62">
        <v>427089.48</v>
      </c>
      <c r="K13685" s="62">
        <v>0</v>
      </c>
      <c r="L13685" s="63"/>
      <c r="M13685" s="63"/>
      <c r="N13685" s="63"/>
      <c r="O13685" s="63"/>
      <c r="P13685" s="63"/>
      <c r="Q13685" s="63"/>
      <c r="R13685" s="63"/>
      <c r="S13685" s="63"/>
      <c r="T13685" s="63"/>
      <c r="U13685" s="63"/>
      <c r="V13685" s="63"/>
      <c r="W13685" s="63"/>
      <c r="X13685" s="63"/>
      <c r="Y13685" s="63"/>
      <c r="Z13685" s="62">
        <v>1060.0899999999999</v>
      </c>
      <c r="AA13685" s="62">
        <v>3291</v>
      </c>
      <c r="AB13685" s="62">
        <v>4.9000000000000004</v>
      </c>
      <c r="AC13685" s="62">
        <v>18.93</v>
      </c>
    </row>
    <row r="13686" spans="1:29" ht="30" x14ac:dyDescent="0.25">
      <c r="A13686" s="61" t="s">
        <v>239</v>
      </c>
      <c r="B13686" s="61" t="s">
        <v>240</v>
      </c>
      <c r="C13686" s="62">
        <v>2007</v>
      </c>
      <c r="D13686" s="61" t="s">
        <v>83</v>
      </c>
      <c r="E13686" s="62">
        <v>12</v>
      </c>
      <c r="F13686" s="63"/>
      <c r="G13686" s="63"/>
      <c r="H13686" s="63"/>
      <c r="I13686" s="63"/>
      <c r="J13686" s="63"/>
      <c r="K13686" s="62">
        <v>0</v>
      </c>
      <c r="L13686" s="63"/>
      <c r="M13686" s="63"/>
      <c r="N13686" s="63"/>
      <c r="O13686" s="63"/>
      <c r="P13686" s="63"/>
      <c r="Q13686" s="63"/>
      <c r="R13686" s="63"/>
      <c r="S13686" s="63"/>
      <c r="T13686" s="63"/>
      <c r="U13686" s="63"/>
      <c r="V13686" s="63"/>
      <c r="W13686" s="63"/>
      <c r="X13686" s="63"/>
      <c r="Y13686" s="63"/>
      <c r="Z13686" s="62">
        <v>1061.43</v>
      </c>
      <c r="AA13686" s="62">
        <v>4446</v>
      </c>
      <c r="AB13686" s="62">
        <v>30.88</v>
      </c>
      <c r="AC13686" s="62">
        <v>88.45</v>
      </c>
    </row>
    <row r="13687" spans="1:29" ht="45" x14ac:dyDescent="0.25">
      <c r="A13687" s="61" t="s">
        <v>340</v>
      </c>
      <c r="B13687" s="61" t="s">
        <v>341</v>
      </c>
      <c r="C13687" s="62">
        <v>2009</v>
      </c>
      <c r="D13687" s="61" t="s">
        <v>75</v>
      </c>
      <c r="E13687" s="62">
        <v>8</v>
      </c>
      <c r="F13687" s="63"/>
      <c r="G13687" s="63"/>
      <c r="H13687" s="63"/>
      <c r="I13687" s="63"/>
      <c r="J13687" s="63"/>
      <c r="K13687" s="62">
        <v>0</v>
      </c>
      <c r="L13687" s="63"/>
      <c r="M13687" s="63"/>
      <c r="N13687" s="63"/>
      <c r="O13687" s="63"/>
      <c r="P13687" s="63"/>
      <c r="Q13687" s="63"/>
      <c r="R13687" s="63"/>
      <c r="S13687" s="63"/>
      <c r="T13687" s="63"/>
      <c r="U13687" s="63"/>
      <c r="V13687" s="63"/>
      <c r="W13687" s="63"/>
      <c r="X13687" s="63"/>
      <c r="Y13687" s="63"/>
      <c r="Z13687" s="62">
        <v>64400</v>
      </c>
      <c r="AA13687" s="62">
        <v>3400</v>
      </c>
      <c r="AB13687" s="62">
        <v>35.42</v>
      </c>
      <c r="AC13687" s="62">
        <v>8050</v>
      </c>
    </row>
    <row r="13688" spans="1:29" x14ac:dyDescent="0.25">
      <c r="A13688" s="61" t="s">
        <v>554</v>
      </c>
      <c r="B13688" s="61" t="s">
        <v>555</v>
      </c>
      <c r="C13688" s="62">
        <v>2009</v>
      </c>
      <c r="D13688" s="61" t="s">
        <v>78</v>
      </c>
      <c r="E13688" s="62">
        <v>40</v>
      </c>
      <c r="F13688" s="62">
        <v>364800</v>
      </c>
      <c r="G13688" s="62">
        <v>59166</v>
      </c>
      <c r="H13688" s="62">
        <v>123.26</v>
      </c>
      <c r="I13688" s="62">
        <v>9120</v>
      </c>
      <c r="J13688" s="62">
        <v>339264</v>
      </c>
      <c r="K13688" s="62">
        <v>0</v>
      </c>
      <c r="L13688" s="63"/>
      <c r="M13688" s="63"/>
      <c r="N13688" s="63"/>
      <c r="O13688" s="63"/>
      <c r="P13688" s="63"/>
      <c r="Q13688" s="63"/>
      <c r="R13688" s="63"/>
      <c r="S13688" s="63"/>
      <c r="T13688" s="63"/>
      <c r="U13688" s="63"/>
      <c r="V13688" s="63"/>
      <c r="W13688" s="63"/>
      <c r="X13688" s="63"/>
      <c r="Y13688" s="63"/>
      <c r="Z13688" s="62">
        <v>0</v>
      </c>
      <c r="AA13688" s="62">
        <v>5771</v>
      </c>
      <c r="AB13688" s="62">
        <v>12.02</v>
      </c>
      <c r="AC13688" s="62">
        <v>0</v>
      </c>
    </row>
    <row r="13689" spans="1:29" x14ac:dyDescent="0.25">
      <c r="A13689" s="61" t="s">
        <v>260</v>
      </c>
      <c r="B13689" s="61" t="s">
        <v>261</v>
      </c>
      <c r="C13689" s="62">
        <v>2008</v>
      </c>
      <c r="D13689" s="61" t="s">
        <v>135</v>
      </c>
      <c r="E13689" s="62">
        <v>40</v>
      </c>
      <c r="F13689" s="62">
        <v>12686</v>
      </c>
      <c r="G13689" s="62">
        <v>2848</v>
      </c>
      <c r="H13689" s="62">
        <v>5.93</v>
      </c>
      <c r="I13689" s="62">
        <v>317.14999999999998</v>
      </c>
      <c r="J13689" s="62">
        <v>11797.98</v>
      </c>
      <c r="K13689" s="62">
        <v>1997.66</v>
      </c>
      <c r="L13689" s="62">
        <v>3316</v>
      </c>
      <c r="M13689" s="62">
        <v>6.91</v>
      </c>
      <c r="N13689" s="62">
        <v>49.94</v>
      </c>
      <c r="O13689" s="62">
        <v>24090.400000000001</v>
      </c>
      <c r="P13689" s="63"/>
      <c r="Q13689" s="63"/>
      <c r="R13689" s="63"/>
      <c r="S13689" s="63"/>
      <c r="T13689" s="63"/>
      <c r="U13689" s="62">
        <v>516</v>
      </c>
      <c r="V13689" s="62">
        <v>1792</v>
      </c>
      <c r="W13689" s="62">
        <v>3.73</v>
      </c>
      <c r="X13689" s="62">
        <v>12</v>
      </c>
      <c r="Y13689" s="62">
        <v>11550.14</v>
      </c>
      <c r="Z13689" s="62">
        <v>5031</v>
      </c>
      <c r="AA13689" s="62">
        <v>35676</v>
      </c>
      <c r="AB13689" s="62">
        <v>74.33</v>
      </c>
      <c r="AC13689" s="62">
        <v>125.78</v>
      </c>
    </row>
    <row r="13690" spans="1:29" x14ac:dyDescent="0.25">
      <c r="A13690" s="61" t="s">
        <v>79</v>
      </c>
      <c r="B13690" s="61" t="s">
        <v>80</v>
      </c>
      <c r="C13690" s="62">
        <v>2011</v>
      </c>
      <c r="D13690" s="61" t="s">
        <v>419</v>
      </c>
      <c r="E13690" s="62">
        <v>16</v>
      </c>
      <c r="F13690" s="63"/>
      <c r="G13690" s="63"/>
      <c r="H13690" s="63"/>
      <c r="I13690" s="63"/>
      <c r="J13690" s="63"/>
      <c r="K13690" s="62">
        <v>0</v>
      </c>
      <c r="L13690" s="63"/>
      <c r="M13690" s="63"/>
      <c r="N13690" s="63"/>
      <c r="O13690" s="63"/>
      <c r="P13690" s="63"/>
      <c r="Q13690" s="63"/>
      <c r="R13690" s="63"/>
      <c r="S13690" s="63"/>
      <c r="T13690" s="63"/>
      <c r="U13690" s="63"/>
      <c r="V13690" s="63"/>
      <c r="W13690" s="63"/>
      <c r="X13690" s="63"/>
      <c r="Y13690" s="63"/>
      <c r="Z13690" s="62">
        <v>0</v>
      </c>
      <c r="AA13690" s="63"/>
      <c r="AB13690" s="63"/>
      <c r="AC13690" s="62">
        <v>0</v>
      </c>
    </row>
    <row r="13691" spans="1:29" x14ac:dyDescent="0.25">
      <c r="A13691" s="61" t="s">
        <v>130</v>
      </c>
      <c r="B13691" s="61" t="s">
        <v>131</v>
      </c>
      <c r="C13691" s="62">
        <v>2017</v>
      </c>
      <c r="D13691" s="61" t="s">
        <v>298</v>
      </c>
      <c r="E13691" s="62">
        <v>4</v>
      </c>
      <c r="F13691" s="62">
        <v>40636</v>
      </c>
      <c r="G13691" s="62">
        <v>5050</v>
      </c>
      <c r="H13691" s="62">
        <v>105.21</v>
      </c>
      <c r="I13691" s="62">
        <v>10159</v>
      </c>
      <c r="J13691" s="62">
        <v>37791.480000000003</v>
      </c>
      <c r="K13691" s="62">
        <v>4219.2</v>
      </c>
      <c r="L13691" s="62">
        <v>5361</v>
      </c>
      <c r="M13691" s="62">
        <v>111.69</v>
      </c>
      <c r="N13691" s="62">
        <v>1054.8</v>
      </c>
      <c r="O13691" s="62">
        <v>50880.65</v>
      </c>
      <c r="P13691" s="63"/>
      <c r="Q13691" s="63"/>
      <c r="R13691" s="63"/>
      <c r="S13691" s="63"/>
      <c r="T13691" s="63"/>
      <c r="U13691" s="63"/>
      <c r="V13691" s="63"/>
      <c r="W13691" s="63"/>
      <c r="X13691" s="63"/>
      <c r="Y13691" s="63"/>
      <c r="Z13691" s="62">
        <v>280</v>
      </c>
      <c r="AA13691" s="62">
        <v>1790</v>
      </c>
      <c r="AB13691" s="62">
        <v>37.29</v>
      </c>
      <c r="AC13691" s="62">
        <v>70</v>
      </c>
    </row>
    <row r="13692" spans="1:29" ht="30" x14ac:dyDescent="0.25">
      <c r="A13692" s="61" t="s">
        <v>277</v>
      </c>
      <c r="B13692" s="61" t="s">
        <v>278</v>
      </c>
      <c r="C13692" s="62">
        <v>2006</v>
      </c>
      <c r="D13692" s="61" t="s">
        <v>99</v>
      </c>
      <c r="E13692" s="62">
        <v>48</v>
      </c>
      <c r="F13692" s="62">
        <v>363804</v>
      </c>
      <c r="G13692" s="62">
        <v>45597</v>
      </c>
      <c r="H13692" s="62">
        <v>79.16</v>
      </c>
      <c r="I13692" s="62">
        <v>7579.25</v>
      </c>
      <c r="J13692" s="62">
        <v>338337.72</v>
      </c>
      <c r="K13692" s="62">
        <v>0</v>
      </c>
      <c r="L13692" s="63"/>
      <c r="M13692" s="63"/>
      <c r="N13692" s="63"/>
      <c r="O13692" s="63"/>
      <c r="P13692" s="63"/>
      <c r="Q13692" s="63"/>
      <c r="R13692" s="63"/>
      <c r="S13692" s="63"/>
      <c r="T13692" s="63"/>
      <c r="U13692" s="63"/>
      <c r="V13692" s="63"/>
      <c r="W13692" s="63"/>
      <c r="X13692" s="63"/>
      <c r="Y13692" s="63"/>
      <c r="Z13692" s="62">
        <v>218000</v>
      </c>
      <c r="AA13692" s="62">
        <v>7197</v>
      </c>
      <c r="AB13692" s="62">
        <v>12.49</v>
      </c>
      <c r="AC13692" s="62">
        <v>4541.67</v>
      </c>
    </row>
    <row r="13693" spans="1:29" ht="30" x14ac:dyDescent="0.25">
      <c r="A13693" s="61" t="s">
        <v>556</v>
      </c>
      <c r="B13693" s="61" t="s">
        <v>557</v>
      </c>
      <c r="C13693" s="62">
        <v>2006</v>
      </c>
      <c r="D13693" s="61" t="s">
        <v>75</v>
      </c>
      <c r="E13693" s="62">
        <v>8</v>
      </c>
      <c r="F13693" s="62">
        <v>20744</v>
      </c>
      <c r="G13693" s="62">
        <v>2657</v>
      </c>
      <c r="H13693" s="62">
        <v>27.68</v>
      </c>
      <c r="I13693" s="62">
        <v>2593</v>
      </c>
      <c r="J13693" s="62">
        <v>19291.919999999998</v>
      </c>
      <c r="K13693" s="62">
        <v>0</v>
      </c>
      <c r="L13693" s="63"/>
      <c r="M13693" s="63"/>
      <c r="N13693" s="63"/>
      <c r="O13693" s="63"/>
      <c r="P13693" s="63"/>
      <c r="Q13693" s="63"/>
      <c r="R13693" s="63"/>
      <c r="S13693" s="63"/>
      <c r="T13693" s="63"/>
      <c r="U13693" s="63"/>
      <c r="V13693" s="63"/>
      <c r="W13693" s="63"/>
      <c r="X13693" s="63"/>
      <c r="Y13693" s="63"/>
      <c r="Z13693" s="62">
        <v>697.28</v>
      </c>
      <c r="AA13693" s="62">
        <v>5044</v>
      </c>
      <c r="AB13693" s="62">
        <v>52.54</v>
      </c>
      <c r="AC13693" s="62">
        <v>87.16</v>
      </c>
    </row>
    <row r="13694" spans="1:29" ht="30" x14ac:dyDescent="0.25">
      <c r="A13694" s="61" t="s">
        <v>239</v>
      </c>
      <c r="B13694" s="61" t="s">
        <v>240</v>
      </c>
      <c r="C13694" s="62">
        <v>2008</v>
      </c>
      <c r="D13694" s="61" t="s">
        <v>78</v>
      </c>
      <c r="E13694" s="62">
        <v>40</v>
      </c>
      <c r="F13694" s="62">
        <v>97020</v>
      </c>
      <c r="G13694" s="62">
        <v>15842</v>
      </c>
      <c r="H13694" s="62">
        <v>33</v>
      </c>
      <c r="I13694" s="62">
        <v>2425.5</v>
      </c>
      <c r="J13694" s="62">
        <v>90228.6</v>
      </c>
      <c r="K13694" s="62">
        <v>20544</v>
      </c>
      <c r="L13694" s="62">
        <v>38764</v>
      </c>
      <c r="M13694" s="62">
        <v>80.760000000000005</v>
      </c>
      <c r="N13694" s="62">
        <v>513.6</v>
      </c>
      <c r="O13694" s="62">
        <v>247746.26</v>
      </c>
      <c r="P13694" s="63"/>
      <c r="Q13694" s="63"/>
      <c r="R13694" s="63"/>
      <c r="S13694" s="63"/>
      <c r="T13694" s="63"/>
      <c r="U13694" s="63"/>
      <c r="V13694" s="63"/>
      <c r="W13694" s="63"/>
      <c r="X13694" s="63"/>
      <c r="Y13694" s="63"/>
      <c r="Z13694" s="62">
        <v>1.19</v>
      </c>
      <c r="AA13694" s="62">
        <v>5854</v>
      </c>
      <c r="AB13694" s="62">
        <v>12.2</v>
      </c>
      <c r="AC13694" s="62">
        <v>0.03</v>
      </c>
    </row>
    <row r="13695" spans="1:29" ht="30" x14ac:dyDescent="0.25">
      <c r="A13695" s="61" t="s">
        <v>293</v>
      </c>
      <c r="B13695" s="61" t="s">
        <v>294</v>
      </c>
      <c r="C13695" s="62">
        <v>2015</v>
      </c>
      <c r="D13695" s="61" t="s">
        <v>150</v>
      </c>
      <c r="E13695" s="62">
        <v>8</v>
      </c>
      <c r="F13695" s="62">
        <v>107292</v>
      </c>
      <c r="G13695" s="62">
        <v>7508</v>
      </c>
      <c r="H13695" s="62">
        <v>78.209999999999994</v>
      </c>
      <c r="I13695" s="62">
        <v>13411.5</v>
      </c>
      <c r="J13695" s="62">
        <v>99781.56</v>
      </c>
      <c r="K13695" s="62">
        <v>2273</v>
      </c>
      <c r="L13695" s="62">
        <v>2452</v>
      </c>
      <c r="M13695" s="62">
        <v>25.54</v>
      </c>
      <c r="N13695" s="62">
        <v>284.13</v>
      </c>
      <c r="O13695" s="62">
        <v>27410.79</v>
      </c>
      <c r="P13695" s="63"/>
      <c r="Q13695" s="63"/>
      <c r="R13695" s="63"/>
      <c r="S13695" s="63"/>
      <c r="T13695" s="63"/>
      <c r="U13695" s="63"/>
      <c r="V13695" s="63"/>
      <c r="W13695" s="63"/>
      <c r="X13695" s="63"/>
      <c r="Y13695" s="63"/>
      <c r="Z13695" s="62">
        <v>207.21</v>
      </c>
      <c r="AA13695" s="62">
        <v>459</v>
      </c>
      <c r="AB13695" s="62">
        <v>4.78</v>
      </c>
      <c r="AC13695" s="62">
        <v>25.9</v>
      </c>
    </row>
    <row r="13696" spans="1:29" x14ac:dyDescent="0.25">
      <c r="A13696" s="61" t="s">
        <v>157</v>
      </c>
      <c r="B13696" s="61" t="s">
        <v>158</v>
      </c>
      <c r="C13696" s="62">
        <v>2005</v>
      </c>
      <c r="D13696" s="61" t="s">
        <v>94</v>
      </c>
      <c r="E13696" s="62">
        <v>9</v>
      </c>
      <c r="F13696" s="63"/>
      <c r="G13696" s="63"/>
      <c r="H13696" s="63"/>
      <c r="I13696" s="63"/>
      <c r="J13696" s="63"/>
      <c r="K13696" s="62">
        <v>0</v>
      </c>
      <c r="L13696" s="63"/>
      <c r="M13696" s="63"/>
      <c r="N13696" s="63"/>
      <c r="O13696" s="63"/>
      <c r="P13696" s="63"/>
      <c r="Q13696" s="63"/>
      <c r="R13696" s="63"/>
      <c r="S13696" s="63"/>
      <c r="T13696" s="63"/>
      <c r="U13696" s="63"/>
      <c r="V13696" s="63"/>
      <c r="W13696" s="63"/>
      <c r="X13696" s="63"/>
      <c r="Y13696" s="63"/>
      <c r="Z13696" s="62">
        <v>0</v>
      </c>
      <c r="AA13696" s="63"/>
      <c r="AB13696" s="63"/>
      <c r="AC13696" s="62">
        <v>0</v>
      </c>
    </row>
    <row r="13697" spans="1:29" x14ac:dyDescent="0.25">
      <c r="A13697" s="61" t="s">
        <v>271</v>
      </c>
      <c r="B13697" s="61" t="s">
        <v>272</v>
      </c>
      <c r="C13697" s="62">
        <v>2018</v>
      </c>
      <c r="D13697" s="61" t="s">
        <v>175</v>
      </c>
      <c r="E13697" s="62">
        <v>8</v>
      </c>
      <c r="F13697" s="63"/>
      <c r="G13697" s="63"/>
      <c r="H13697" s="63"/>
      <c r="I13697" s="63"/>
      <c r="J13697" s="63"/>
      <c r="K13697" s="62">
        <v>0</v>
      </c>
      <c r="L13697" s="63"/>
      <c r="M13697" s="63"/>
      <c r="N13697" s="63"/>
      <c r="O13697" s="63"/>
      <c r="P13697" s="63"/>
      <c r="Q13697" s="63"/>
      <c r="R13697" s="63"/>
      <c r="S13697" s="63"/>
      <c r="T13697" s="63"/>
      <c r="U13697" s="63"/>
      <c r="V13697" s="63"/>
      <c r="W13697" s="63"/>
      <c r="X13697" s="63"/>
      <c r="Y13697" s="63"/>
      <c r="Z13697" s="62">
        <v>0</v>
      </c>
      <c r="AA13697" s="63"/>
      <c r="AB13697" s="63"/>
      <c r="AC13697" s="62">
        <v>0</v>
      </c>
    </row>
    <row r="13698" spans="1:29" ht="30" x14ac:dyDescent="0.25">
      <c r="A13698" s="61" t="s">
        <v>173</v>
      </c>
      <c r="B13698" s="61" t="s">
        <v>174</v>
      </c>
      <c r="C13698" s="62">
        <v>2012</v>
      </c>
      <c r="D13698" s="61" t="s">
        <v>78</v>
      </c>
      <c r="E13698" s="62">
        <v>28</v>
      </c>
      <c r="F13698" s="62">
        <v>97971</v>
      </c>
      <c r="G13698" s="62">
        <v>14270</v>
      </c>
      <c r="H13698" s="62">
        <v>42.47</v>
      </c>
      <c r="I13698" s="62">
        <v>3498.96</v>
      </c>
      <c r="J13698" s="62">
        <v>91113.03</v>
      </c>
      <c r="K13698" s="62">
        <v>9145.49</v>
      </c>
      <c r="L13698" s="62">
        <v>9056</v>
      </c>
      <c r="M13698" s="62">
        <v>26.95</v>
      </c>
      <c r="N13698" s="62">
        <v>326.62</v>
      </c>
      <c r="O13698" s="62">
        <v>110288.21</v>
      </c>
      <c r="P13698" s="63"/>
      <c r="Q13698" s="63"/>
      <c r="R13698" s="63"/>
      <c r="S13698" s="63"/>
      <c r="T13698" s="63"/>
      <c r="U13698" s="63"/>
      <c r="V13698" s="63"/>
      <c r="W13698" s="63"/>
      <c r="X13698" s="63"/>
      <c r="Y13698" s="63"/>
      <c r="Z13698" s="62">
        <v>12879.3</v>
      </c>
      <c r="AA13698" s="62">
        <v>59785</v>
      </c>
      <c r="AB13698" s="62">
        <v>177.93</v>
      </c>
      <c r="AC13698" s="62">
        <v>459.98</v>
      </c>
    </row>
    <row r="13699" spans="1:29" ht="30" x14ac:dyDescent="0.25">
      <c r="A13699" s="61" t="s">
        <v>385</v>
      </c>
      <c r="B13699" s="61" t="s">
        <v>386</v>
      </c>
      <c r="C13699" s="62">
        <v>2015</v>
      </c>
      <c r="D13699" s="61" t="s">
        <v>78</v>
      </c>
      <c r="E13699" s="62">
        <v>40</v>
      </c>
      <c r="F13699" s="62">
        <v>176646</v>
      </c>
      <c r="G13699" s="62">
        <v>29632</v>
      </c>
      <c r="H13699" s="62">
        <v>61.73</v>
      </c>
      <c r="I13699" s="62">
        <v>4416.1499999999996</v>
      </c>
      <c r="J13699" s="62">
        <v>164280.78</v>
      </c>
      <c r="K13699" s="62">
        <v>12163</v>
      </c>
      <c r="L13699" s="62">
        <v>23023</v>
      </c>
      <c r="M13699" s="62">
        <v>47.96</v>
      </c>
      <c r="N13699" s="62">
        <v>304.08</v>
      </c>
      <c r="O13699" s="62">
        <v>146677.26999999999</v>
      </c>
      <c r="P13699" s="63"/>
      <c r="Q13699" s="63"/>
      <c r="R13699" s="63"/>
      <c r="S13699" s="63"/>
      <c r="T13699" s="63"/>
      <c r="U13699" s="63"/>
      <c r="V13699" s="63"/>
      <c r="W13699" s="63"/>
      <c r="X13699" s="63"/>
      <c r="Y13699" s="63"/>
      <c r="Z13699" s="62">
        <v>254018</v>
      </c>
      <c r="AA13699" s="62">
        <v>27561</v>
      </c>
      <c r="AB13699" s="62">
        <v>57.42</v>
      </c>
      <c r="AC13699" s="62">
        <v>6350.45</v>
      </c>
    </row>
    <row r="13700" spans="1:29" ht="30" x14ac:dyDescent="0.25">
      <c r="A13700" s="61" t="s">
        <v>269</v>
      </c>
      <c r="B13700" s="61" t="s">
        <v>270</v>
      </c>
      <c r="C13700" s="62">
        <v>2008</v>
      </c>
      <c r="D13700" s="61" t="s">
        <v>298</v>
      </c>
      <c r="E13700" s="62">
        <v>2</v>
      </c>
      <c r="F13700" s="62">
        <v>19371</v>
      </c>
      <c r="G13700" s="62">
        <v>2918</v>
      </c>
      <c r="H13700" s="62">
        <v>121.58</v>
      </c>
      <c r="I13700" s="62">
        <v>9685.5</v>
      </c>
      <c r="J13700" s="62">
        <v>18015.03</v>
      </c>
      <c r="K13700" s="62">
        <v>0</v>
      </c>
      <c r="L13700" s="63"/>
      <c r="M13700" s="63"/>
      <c r="N13700" s="63"/>
      <c r="O13700" s="63"/>
      <c r="P13700" s="63"/>
      <c r="Q13700" s="63"/>
      <c r="R13700" s="63"/>
      <c r="S13700" s="63"/>
      <c r="T13700" s="63"/>
      <c r="U13700" s="62">
        <v>1855</v>
      </c>
      <c r="V13700" s="62">
        <v>5560</v>
      </c>
      <c r="W13700" s="62">
        <v>231.67</v>
      </c>
      <c r="X13700" s="62">
        <v>927</v>
      </c>
      <c r="Y13700" s="62">
        <v>41522.32</v>
      </c>
      <c r="Z13700" s="62">
        <v>12000</v>
      </c>
      <c r="AA13700" s="62">
        <v>431</v>
      </c>
      <c r="AB13700" s="62">
        <v>17.96</v>
      </c>
      <c r="AC13700" s="62">
        <v>6000</v>
      </c>
    </row>
    <row r="13701" spans="1:29" x14ac:dyDescent="0.25">
      <c r="A13701" s="61" t="s">
        <v>548</v>
      </c>
      <c r="B13701" s="61" t="s">
        <v>549</v>
      </c>
      <c r="C13701" s="62">
        <v>2016</v>
      </c>
      <c r="D13701" s="61" t="s">
        <v>78</v>
      </c>
      <c r="E13701" s="62">
        <v>48</v>
      </c>
      <c r="F13701" s="62">
        <v>335840</v>
      </c>
      <c r="G13701" s="62">
        <v>61643</v>
      </c>
      <c r="H13701" s="62">
        <v>107.02</v>
      </c>
      <c r="I13701" s="62">
        <v>6996.67</v>
      </c>
      <c r="J13701" s="62">
        <v>312331.2</v>
      </c>
      <c r="K13701" s="62">
        <v>0</v>
      </c>
      <c r="L13701" s="63"/>
      <c r="M13701" s="63"/>
      <c r="N13701" s="63"/>
      <c r="O13701" s="63"/>
      <c r="P13701" s="63"/>
      <c r="Q13701" s="63"/>
      <c r="R13701" s="63"/>
      <c r="S13701" s="63"/>
      <c r="T13701" s="63"/>
      <c r="U13701" s="63"/>
      <c r="V13701" s="63"/>
      <c r="W13701" s="63"/>
      <c r="X13701" s="63"/>
      <c r="Y13701" s="63"/>
      <c r="Z13701" s="62">
        <v>93500</v>
      </c>
      <c r="AA13701" s="62">
        <v>9141</v>
      </c>
      <c r="AB13701" s="62">
        <v>15.87</v>
      </c>
      <c r="AC13701" s="62">
        <v>1947.92</v>
      </c>
    </row>
    <row r="13702" spans="1:29" ht="30" x14ac:dyDescent="0.25">
      <c r="A13702" s="61" t="s">
        <v>311</v>
      </c>
      <c r="B13702" s="61" t="s">
        <v>312</v>
      </c>
      <c r="C13702" s="62">
        <v>2009</v>
      </c>
      <c r="D13702" s="61" t="s">
        <v>89</v>
      </c>
      <c r="E13702" s="62">
        <v>124</v>
      </c>
      <c r="F13702" s="62">
        <v>1061367</v>
      </c>
      <c r="G13702" s="62">
        <v>218786</v>
      </c>
      <c r="H13702" s="62">
        <v>147.03</v>
      </c>
      <c r="I13702" s="62">
        <v>8559.41</v>
      </c>
      <c r="J13702" s="62">
        <v>987071.31</v>
      </c>
      <c r="K13702" s="62">
        <v>0</v>
      </c>
      <c r="L13702" s="63"/>
      <c r="M13702" s="63"/>
      <c r="N13702" s="63"/>
      <c r="O13702" s="63"/>
      <c r="P13702" s="63"/>
      <c r="Q13702" s="63"/>
      <c r="R13702" s="63"/>
      <c r="S13702" s="63"/>
      <c r="T13702" s="63"/>
      <c r="U13702" s="63"/>
      <c r="V13702" s="63"/>
      <c r="W13702" s="63"/>
      <c r="X13702" s="63"/>
      <c r="Y13702" s="63"/>
      <c r="Z13702" s="62">
        <v>1308.2</v>
      </c>
      <c r="AA13702" s="62">
        <v>88664</v>
      </c>
      <c r="AB13702" s="62">
        <v>59.59</v>
      </c>
      <c r="AC13702" s="62">
        <v>10.55</v>
      </c>
    </row>
    <row r="13703" spans="1:29" x14ac:dyDescent="0.25">
      <c r="A13703" s="61" t="s">
        <v>306</v>
      </c>
      <c r="B13703" s="61" t="s">
        <v>307</v>
      </c>
      <c r="C13703" s="62">
        <v>2016</v>
      </c>
      <c r="D13703" s="61" t="s">
        <v>94</v>
      </c>
      <c r="E13703" s="62">
        <v>5</v>
      </c>
      <c r="F13703" s="63"/>
      <c r="G13703" s="63"/>
      <c r="H13703" s="63"/>
      <c r="I13703" s="63"/>
      <c r="J13703" s="63"/>
      <c r="K13703" s="62">
        <v>0</v>
      </c>
      <c r="L13703" s="63"/>
      <c r="M13703" s="63"/>
      <c r="N13703" s="63"/>
      <c r="O13703" s="63"/>
      <c r="P13703" s="63"/>
      <c r="Q13703" s="63"/>
      <c r="R13703" s="63"/>
      <c r="S13703" s="63"/>
      <c r="T13703" s="63"/>
      <c r="U13703" s="63"/>
      <c r="V13703" s="63"/>
      <c r="W13703" s="63"/>
      <c r="X13703" s="63"/>
      <c r="Y13703" s="63"/>
      <c r="Z13703" s="62">
        <v>0.19</v>
      </c>
      <c r="AA13703" s="62">
        <v>2190</v>
      </c>
      <c r="AB13703" s="62">
        <v>36.5</v>
      </c>
      <c r="AC13703" s="62">
        <v>0.04</v>
      </c>
    </row>
    <row r="13704" spans="1:29" x14ac:dyDescent="0.25">
      <c r="A13704" s="61" t="s">
        <v>263</v>
      </c>
      <c r="B13704" s="61" t="s">
        <v>264</v>
      </c>
      <c r="C13704" s="62">
        <v>2008</v>
      </c>
      <c r="D13704" s="61" t="s">
        <v>83</v>
      </c>
      <c r="E13704" s="62">
        <v>8</v>
      </c>
      <c r="F13704" s="62">
        <v>1534</v>
      </c>
      <c r="G13704" s="62">
        <v>321</v>
      </c>
      <c r="H13704" s="62">
        <v>3.34</v>
      </c>
      <c r="I13704" s="62">
        <v>191.75</v>
      </c>
      <c r="J13704" s="62">
        <v>1426.62</v>
      </c>
      <c r="K13704" s="62">
        <v>0</v>
      </c>
      <c r="L13704" s="63"/>
      <c r="M13704" s="63"/>
      <c r="N13704" s="63"/>
      <c r="O13704" s="63"/>
      <c r="P13704" s="63"/>
      <c r="Q13704" s="63"/>
      <c r="R13704" s="63"/>
      <c r="S13704" s="63"/>
      <c r="T13704" s="63"/>
      <c r="U13704" s="63"/>
      <c r="V13704" s="63"/>
      <c r="W13704" s="63"/>
      <c r="X13704" s="63"/>
      <c r="Y13704" s="63"/>
      <c r="Z13704" s="62">
        <v>54853</v>
      </c>
      <c r="AA13704" s="62">
        <v>7899</v>
      </c>
      <c r="AB13704" s="62">
        <v>82.28</v>
      </c>
      <c r="AC13704" s="62">
        <v>6856.63</v>
      </c>
    </row>
    <row r="13705" spans="1:29" x14ac:dyDescent="0.25">
      <c r="A13705" s="61" t="s">
        <v>371</v>
      </c>
      <c r="B13705" s="61" t="s">
        <v>372</v>
      </c>
      <c r="C13705" s="62">
        <v>2008</v>
      </c>
      <c r="D13705" s="61" t="s">
        <v>75</v>
      </c>
      <c r="E13705" s="62">
        <v>20</v>
      </c>
      <c r="F13705" s="62">
        <v>22164</v>
      </c>
      <c r="G13705" s="62">
        <v>3477</v>
      </c>
      <c r="H13705" s="62">
        <v>14.49</v>
      </c>
      <c r="I13705" s="62">
        <v>1108.2</v>
      </c>
      <c r="J13705" s="62">
        <v>20612.52</v>
      </c>
      <c r="K13705" s="62">
        <v>0</v>
      </c>
      <c r="L13705" s="63"/>
      <c r="M13705" s="63"/>
      <c r="N13705" s="63"/>
      <c r="O13705" s="63"/>
      <c r="P13705" s="63"/>
      <c r="Q13705" s="63"/>
      <c r="R13705" s="63"/>
      <c r="S13705" s="63"/>
      <c r="T13705" s="63"/>
      <c r="U13705" s="63"/>
      <c r="V13705" s="63"/>
      <c r="W13705" s="63"/>
      <c r="X13705" s="63"/>
      <c r="Y13705" s="63"/>
      <c r="Z13705" s="62">
        <v>114500</v>
      </c>
      <c r="AA13705" s="62">
        <v>4683</v>
      </c>
      <c r="AB13705" s="62">
        <v>19.510000000000002</v>
      </c>
      <c r="AC13705" s="62">
        <v>5725</v>
      </c>
    </row>
    <row r="13706" spans="1:29" x14ac:dyDescent="0.25">
      <c r="A13706" s="61" t="s">
        <v>251</v>
      </c>
      <c r="B13706" s="61" t="s">
        <v>252</v>
      </c>
      <c r="C13706" s="62">
        <v>2018</v>
      </c>
      <c r="D13706" s="61" t="s">
        <v>89</v>
      </c>
      <c r="E13706" s="62">
        <v>56</v>
      </c>
      <c r="F13706" s="62">
        <v>461680</v>
      </c>
      <c r="G13706" s="62">
        <v>78167</v>
      </c>
      <c r="H13706" s="62">
        <v>116.32</v>
      </c>
      <c r="I13706" s="62">
        <v>8244.2900000000009</v>
      </c>
      <c r="J13706" s="62">
        <v>429362.4</v>
      </c>
      <c r="K13706" s="62">
        <v>0</v>
      </c>
      <c r="L13706" s="63"/>
      <c r="M13706" s="63"/>
      <c r="N13706" s="63"/>
      <c r="O13706" s="63"/>
      <c r="P13706" s="63"/>
      <c r="Q13706" s="63"/>
      <c r="R13706" s="63"/>
      <c r="S13706" s="63"/>
      <c r="T13706" s="63"/>
      <c r="U13706" s="63"/>
      <c r="V13706" s="63"/>
      <c r="W13706" s="63"/>
      <c r="X13706" s="63"/>
      <c r="Y13706" s="63"/>
      <c r="Z13706" s="62">
        <v>1095</v>
      </c>
      <c r="AA13706" s="62">
        <v>12466</v>
      </c>
      <c r="AB13706" s="62">
        <v>18.55</v>
      </c>
      <c r="AC13706" s="62">
        <v>19.55</v>
      </c>
    </row>
    <row r="13707" spans="1:29" x14ac:dyDescent="0.25">
      <c r="A13707" s="61" t="s">
        <v>163</v>
      </c>
      <c r="B13707" s="61" t="s">
        <v>164</v>
      </c>
      <c r="C13707" s="62">
        <v>2014</v>
      </c>
      <c r="D13707" s="61" t="s">
        <v>314</v>
      </c>
      <c r="E13707" s="62">
        <v>20</v>
      </c>
      <c r="F13707" s="62">
        <v>50776</v>
      </c>
      <c r="G13707" s="62">
        <v>8411</v>
      </c>
      <c r="H13707" s="62">
        <v>35.049999999999997</v>
      </c>
      <c r="I13707" s="62">
        <v>2538.8000000000002</v>
      </c>
      <c r="J13707" s="62">
        <v>47221.68</v>
      </c>
      <c r="K13707" s="62">
        <v>14420.95</v>
      </c>
      <c r="L13707" s="62">
        <v>12153</v>
      </c>
      <c r="M13707" s="62">
        <v>50.64</v>
      </c>
      <c r="N13707" s="62">
        <v>721.05</v>
      </c>
      <c r="O13707" s="62">
        <v>173906.57</v>
      </c>
      <c r="P13707" s="63"/>
      <c r="Q13707" s="63"/>
      <c r="R13707" s="63"/>
      <c r="S13707" s="63"/>
      <c r="T13707" s="63"/>
      <c r="U13707" s="63"/>
      <c r="V13707" s="63"/>
      <c r="W13707" s="63"/>
      <c r="X13707" s="63"/>
      <c r="Y13707" s="63"/>
      <c r="Z13707" s="62">
        <v>63676</v>
      </c>
      <c r="AA13707" s="62">
        <v>5305</v>
      </c>
      <c r="AB13707" s="62">
        <v>22.1</v>
      </c>
      <c r="AC13707" s="62">
        <v>3183.8</v>
      </c>
    </row>
    <row r="13708" spans="1:29" ht="30" x14ac:dyDescent="0.25">
      <c r="A13708" s="61" t="s">
        <v>452</v>
      </c>
      <c r="B13708" s="61" t="s">
        <v>453</v>
      </c>
      <c r="C13708" s="62">
        <v>2010</v>
      </c>
      <c r="D13708" s="61" t="s">
        <v>89</v>
      </c>
      <c r="E13708" s="62">
        <v>6</v>
      </c>
      <c r="F13708" s="63"/>
      <c r="G13708" s="63"/>
      <c r="H13708" s="63"/>
      <c r="I13708" s="63"/>
      <c r="J13708" s="63"/>
      <c r="K13708" s="62">
        <v>0</v>
      </c>
      <c r="L13708" s="63"/>
      <c r="M13708" s="63"/>
      <c r="N13708" s="63"/>
      <c r="O13708" s="63"/>
      <c r="P13708" s="63"/>
      <c r="Q13708" s="63"/>
      <c r="R13708" s="63"/>
      <c r="S13708" s="63"/>
      <c r="T13708" s="63"/>
      <c r="U13708" s="63"/>
      <c r="V13708" s="63"/>
      <c r="W13708" s="63"/>
      <c r="X13708" s="63"/>
      <c r="Y13708" s="63"/>
      <c r="Z13708" s="62">
        <v>0</v>
      </c>
      <c r="AA13708" s="63"/>
      <c r="AB13708" s="63"/>
      <c r="AC13708" s="62">
        <v>0</v>
      </c>
    </row>
    <row r="13709" spans="1:29" ht="30" x14ac:dyDescent="0.25">
      <c r="A13709" s="61" t="s">
        <v>231</v>
      </c>
      <c r="B13709" s="61" t="s">
        <v>232</v>
      </c>
      <c r="C13709" s="62">
        <v>2014</v>
      </c>
      <c r="D13709" s="61" t="s">
        <v>72</v>
      </c>
      <c r="E13709" s="62">
        <v>92</v>
      </c>
      <c r="F13709" s="62">
        <v>914640</v>
      </c>
      <c r="G13709" s="62">
        <v>106838</v>
      </c>
      <c r="H13709" s="62">
        <v>96.77</v>
      </c>
      <c r="I13709" s="62">
        <v>9941.74</v>
      </c>
      <c r="J13709" s="62">
        <v>850615.2</v>
      </c>
      <c r="K13709" s="62">
        <v>0</v>
      </c>
      <c r="L13709" s="63"/>
      <c r="M13709" s="63"/>
      <c r="N13709" s="63"/>
      <c r="O13709" s="63"/>
      <c r="P13709" s="63"/>
      <c r="Q13709" s="63"/>
      <c r="R13709" s="63"/>
      <c r="S13709" s="63"/>
      <c r="T13709" s="63"/>
      <c r="U13709" s="63"/>
      <c r="V13709" s="63"/>
      <c r="W13709" s="63"/>
      <c r="X13709" s="63"/>
      <c r="Y13709" s="63"/>
      <c r="Z13709" s="62">
        <v>2117</v>
      </c>
      <c r="AA13709" s="62">
        <v>18619</v>
      </c>
      <c r="AB13709" s="62">
        <v>16.87</v>
      </c>
      <c r="AC13709" s="62">
        <v>23.01</v>
      </c>
    </row>
    <row r="13710" spans="1:29" x14ac:dyDescent="0.25">
      <c r="A13710" s="61" t="s">
        <v>202</v>
      </c>
      <c r="B13710" s="61" t="s">
        <v>203</v>
      </c>
      <c r="C13710" s="62">
        <v>2017</v>
      </c>
      <c r="D13710" s="61" t="s">
        <v>78</v>
      </c>
      <c r="E13710" s="62">
        <v>48</v>
      </c>
      <c r="F13710" s="62">
        <v>411858</v>
      </c>
      <c r="G13710" s="62">
        <v>79715</v>
      </c>
      <c r="H13710" s="62">
        <v>138.38999999999999</v>
      </c>
      <c r="I13710" s="62">
        <v>8580.3799999999992</v>
      </c>
      <c r="J13710" s="62">
        <v>383027.94</v>
      </c>
      <c r="K13710" s="62">
        <v>0</v>
      </c>
      <c r="L13710" s="63"/>
      <c r="M13710" s="63"/>
      <c r="N13710" s="63"/>
      <c r="O13710" s="63"/>
      <c r="P13710" s="63"/>
      <c r="Q13710" s="63"/>
      <c r="R13710" s="63"/>
      <c r="S13710" s="63"/>
      <c r="T13710" s="63"/>
      <c r="U13710" s="63"/>
      <c r="V13710" s="63"/>
      <c r="W13710" s="63"/>
      <c r="X13710" s="63"/>
      <c r="Y13710" s="63"/>
      <c r="Z13710" s="62">
        <v>99092</v>
      </c>
      <c r="AA13710" s="62">
        <v>6679</v>
      </c>
      <c r="AB13710" s="62">
        <v>11.6</v>
      </c>
      <c r="AC13710" s="62">
        <v>2064.42</v>
      </c>
    </row>
    <row r="13711" spans="1:29" x14ac:dyDescent="0.25">
      <c r="A13711" s="61" t="s">
        <v>229</v>
      </c>
      <c r="B13711" s="61" t="s">
        <v>230</v>
      </c>
      <c r="C13711" s="62">
        <v>2005</v>
      </c>
      <c r="D13711" s="61" t="s">
        <v>86</v>
      </c>
      <c r="E13711" s="62">
        <v>127</v>
      </c>
      <c r="F13711" s="62">
        <v>17509</v>
      </c>
      <c r="G13711" s="62">
        <v>4506</v>
      </c>
      <c r="H13711" s="62">
        <v>2.96</v>
      </c>
      <c r="I13711" s="62">
        <v>137.87</v>
      </c>
      <c r="J13711" s="62">
        <v>16283.37</v>
      </c>
      <c r="K13711" s="62">
        <v>2939</v>
      </c>
      <c r="L13711" s="62">
        <v>5827</v>
      </c>
      <c r="M13711" s="62">
        <v>3.82</v>
      </c>
      <c r="N13711" s="62">
        <v>23.14</v>
      </c>
      <c r="O13711" s="62">
        <v>35442.28</v>
      </c>
      <c r="P13711" s="63"/>
      <c r="Q13711" s="63"/>
      <c r="R13711" s="63"/>
      <c r="S13711" s="63"/>
      <c r="T13711" s="63"/>
      <c r="U13711" s="63"/>
      <c r="V13711" s="63"/>
      <c r="W13711" s="63"/>
      <c r="X13711" s="63"/>
      <c r="Y13711" s="63"/>
      <c r="Z13711" s="62">
        <v>0</v>
      </c>
      <c r="AA13711" s="62">
        <v>137832</v>
      </c>
      <c r="AB13711" s="62">
        <v>90.44</v>
      </c>
      <c r="AC13711" s="62">
        <v>0</v>
      </c>
    </row>
    <row r="13712" spans="1:29" x14ac:dyDescent="0.25">
      <c r="A13712" s="61" t="s">
        <v>163</v>
      </c>
      <c r="B13712" s="61" t="s">
        <v>164</v>
      </c>
      <c r="C13712" s="62">
        <v>2008</v>
      </c>
      <c r="D13712" s="61" t="s">
        <v>259</v>
      </c>
      <c r="E13712" s="62">
        <v>35</v>
      </c>
      <c r="F13712" s="62">
        <v>134582</v>
      </c>
      <c r="G13712" s="62">
        <v>24584</v>
      </c>
      <c r="H13712" s="62">
        <v>58.53</v>
      </c>
      <c r="I13712" s="62">
        <v>3845.2</v>
      </c>
      <c r="J13712" s="62">
        <v>125161.26</v>
      </c>
      <c r="K13712" s="62">
        <v>21624.639999999999</v>
      </c>
      <c r="L13712" s="62">
        <v>16242</v>
      </c>
      <c r="M13712" s="62">
        <v>38.67</v>
      </c>
      <c r="N13712" s="62">
        <v>617.85</v>
      </c>
      <c r="O13712" s="62">
        <v>260777.98</v>
      </c>
      <c r="P13712" s="63"/>
      <c r="Q13712" s="63"/>
      <c r="R13712" s="63"/>
      <c r="S13712" s="63"/>
      <c r="T13712" s="63"/>
      <c r="U13712" s="63"/>
      <c r="V13712" s="63"/>
      <c r="W13712" s="63"/>
      <c r="X13712" s="63"/>
      <c r="Y13712" s="63"/>
      <c r="Z13712" s="62">
        <v>131700</v>
      </c>
      <c r="AA13712" s="62">
        <v>8306</v>
      </c>
      <c r="AB13712" s="62">
        <v>19.78</v>
      </c>
      <c r="AC13712" s="62">
        <v>3762.86</v>
      </c>
    </row>
    <row r="13713" spans="1:29" ht="30" x14ac:dyDescent="0.25">
      <c r="A13713" s="61" t="s">
        <v>342</v>
      </c>
      <c r="B13713" s="61" t="s">
        <v>343</v>
      </c>
      <c r="C13713" s="62">
        <v>2018</v>
      </c>
      <c r="D13713" s="61" t="s">
        <v>75</v>
      </c>
      <c r="E13713" s="62">
        <v>12</v>
      </c>
      <c r="F13713" s="62">
        <v>384</v>
      </c>
      <c r="G13713" s="62">
        <v>315</v>
      </c>
      <c r="H13713" s="62">
        <v>2.19</v>
      </c>
      <c r="I13713" s="62">
        <v>32</v>
      </c>
      <c r="J13713" s="62">
        <v>357.12</v>
      </c>
      <c r="K13713" s="62">
        <v>0</v>
      </c>
      <c r="L13713" s="63"/>
      <c r="M13713" s="63"/>
      <c r="N13713" s="63"/>
      <c r="O13713" s="63"/>
      <c r="P13713" s="63"/>
      <c r="Q13713" s="63"/>
      <c r="R13713" s="63"/>
      <c r="S13713" s="63"/>
      <c r="T13713" s="63"/>
      <c r="U13713" s="63"/>
      <c r="V13713" s="63"/>
      <c r="W13713" s="63"/>
      <c r="X13713" s="63"/>
      <c r="Y13713" s="63"/>
      <c r="Z13713" s="62">
        <v>11837</v>
      </c>
      <c r="AA13713" s="62">
        <v>1576</v>
      </c>
      <c r="AB13713" s="62">
        <v>10.94</v>
      </c>
      <c r="AC13713" s="62">
        <v>986.42</v>
      </c>
    </row>
    <row r="13714" spans="1:29" ht="30" x14ac:dyDescent="0.25">
      <c r="A13714" s="61" t="s">
        <v>363</v>
      </c>
      <c r="B13714" s="61" t="s">
        <v>364</v>
      </c>
      <c r="C13714" s="62">
        <v>2017</v>
      </c>
      <c r="D13714" s="61" t="s">
        <v>94</v>
      </c>
      <c r="E13714" s="62">
        <v>2</v>
      </c>
      <c r="F13714" s="62">
        <v>3008</v>
      </c>
      <c r="G13714" s="62">
        <v>637</v>
      </c>
      <c r="H13714" s="62">
        <v>26.54</v>
      </c>
      <c r="I13714" s="62">
        <v>1504</v>
      </c>
      <c r="J13714" s="62">
        <v>2797.44</v>
      </c>
      <c r="K13714" s="62">
        <v>0</v>
      </c>
      <c r="L13714" s="63"/>
      <c r="M13714" s="63"/>
      <c r="N13714" s="63"/>
      <c r="O13714" s="63"/>
      <c r="P13714" s="63"/>
      <c r="Q13714" s="63"/>
      <c r="R13714" s="63"/>
      <c r="S13714" s="63"/>
      <c r="T13714" s="63"/>
      <c r="U13714" s="63"/>
      <c r="V13714" s="63"/>
      <c r="W13714" s="63"/>
      <c r="X13714" s="63"/>
      <c r="Y13714" s="63"/>
      <c r="Z13714" s="62">
        <v>69.510000000000005</v>
      </c>
      <c r="AA13714" s="62">
        <v>235</v>
      </c>
      <c r="AB13714" s="62">
        <v>9.7899999999999991</v>
      </c>
      <c r="AC13714" s="62">
        <v>34.76</v>
      </c>
    </row>
    <row r="13715" spans="1:29" ht="30" x14ac:dyDescent="0.25">
      <c r="A13715" s="61" t="s">
        <v>142</v>
      </c>
      <c r="B13715" s="61" t="s">
        <v>143</v>
      </c>
      <c r="C13715" s="62">
        <v>2015</v>
      </c>
      <c r="D13715" s="61" t="s">
        <v>226</v>
      </c>
      <c r="E13715" s="62">
        <v>67</v>
      </c>
      <c r="F13715" s="62">
        <v>309360</v>
      </c>
      <c r="G13715" s="62">
        <v>49476</v>
      </c>
      <c r="H13715" s="62">
        <v>61.54</v>
      </c>
      <c r="I13715" s="62">
        <v>4617.3100000000004</v>
      </c>
      <c r="J13715" s="62">
        <v>287704.8</v>
      </c>
      <c r="K13715" s="62">
        <v>39552.86</v>
      </c>
      <c r="L13715" s="62">
        <v>38587</v>
      </c>
      <c r="M13715" s="62">
        <v>47.99</v>
      </c>
      <c r="N13715" s="62">
        <v>590.34</v>
      </c>
      <c r="O13715" s="62">
        <v>476979.82</v>
      </c>
      <c r="P13715" s="63"/>
      <c r="Q13715" s="63"/>
      <c r="R13715" s="63"/>
      <c r="S13715" s="63"/>
      <c r="T13715" s="63"/>
      <c r="U13715" s="63"/>
      <c r="V13715" s="63"/>
      <c r="W13715" s="63"/>
      <c r="X13715" s="63"/>
      <c r="Y13715" s="63"/>
      <c r="Z13715" s="62">
        <v>2391</v>
      </c>
      <c r="AA13715" s="62">
        <v>33318</v>
      </c>
      <c r="AB13715" s="62">
        <v>41.44</v>
      </c>
      <c r="AC13715" s="62">
        <v>35.69</v>
      </c>
    </row>
    <row r="13716" spans="1:29" x14ac:dyDescent="0.25">
      <c r="A13716" s="61" t="s">
        <v>222</v>
      </c>
      <c r="B13716" s="61" t="s">
        <v>223</v>
      </c>
      <c r="C13716" s="62">
        <v>2011</v>
      </c>
      <c r="D13716" s="61" t="s">
        <v>89</v>
      </c>
      <c r="E13716" s="62">
        <v>44</v>
      </c>
      <c r="F13716" s="62">
        <v>466200</v>
      </c>
      <c r="G13716" s="62">
        <v>56336</v>
      </c>
      <c r="H13716" s="62">
        <v>106.7</v>
      </c>
      <c r="I13716" s="62">
        <v>10595.45</v>
      </c>
      <c r="J13716" s="62">
        <v>433566</v>
      </c>
      <c r="K13716" s="62">
        <v>0</v>
      </c>
      <c r="L13716" s="63"/>
      <c r="M13716" s="63"/>
      <c r="N13716" s="63"/>
      <c r="O13716" s="63"/>
      <c r="P13716" s="63"/>
      <c r="Q13716" s="63"/>
      <c r="R13716" s="63"/>
      <c r="S13716" s="63"/>
      <c r="T13716" s="63"/>
      <c r="U13716" s="63"/>
      <c r="V13716" s="63"/>
      <c r="W13716" s="63"/>
      <c r="X13716" s="63"/>
      <c r="Y13716" s="63"/>
      <c r="Z13716" s="62">
        <v>216100</v>
      </c>
      <c r="AA13716" s="62">
        <v>23293</v>
      </c>
      <c r="AB13716" s="62">
        <v>44.12</v>
      </c>
      <c r="AC13716" s="62">
        <v>4911.3599999999997</v>
      </c>
    </row>
    <row r="13717" spans="1:29" x14ac:dyDescent="0.25">
      <c r="A13717" s="61" t="s">
        <v>102</v>
      </c>
      <c r="B13717" s="61" t="s">
        <v>103</v>
      </c>
      <c r="C13717" s="62">
        <v>2003</v>
      </c>
      <c r="D13717" s="61" t="s">
        <v>132</v>
      </c>
      <c r="E13717" s="62">
        <v>16</v>
      </c>
      <c r="F13717" s="62">
        <v>5100</v>
      </c>
      <c r="G13717" s="62">
        <v>678</v>
      </c>
      <c r="H13717" s="62">
        <v>3.53</v>
      </c>
      <c r="I13717" s="62">
        <v>318.75</v>
      </c>
      <c r="J13717" s="62">
        <v>4743</v>
      </c>
      <c r="K13717" s="62">
        <v>0</v>
      </c>
      <c r="L13717" s="63"/>
      <c r="M13717" s="63"/>
      <c r="N13717" s="63"/>
      <c r="O13717" s="63"/>
      <c r="P13717" s="63"/>
      <c r="Q13717" s="63"/>
      <c r="R13717" s="63"/>
      <c r="S13717" s="63"/>
      <c r="T13717" s="63"/>
      <c r="U13717" s="63"/>
      <c r="V13717" s="63"/>
      <c r="W13717" s="63"/>
      <c r="X13717" s="63"/>
      <c r="Y13717" s="63"/>
      <c r="Z13717" s="62">
        <v>154</v>
      </c>
      <c r="AA13717" s="62">
        <v>1102</v>
      </c>
      <c r="AB13717" s="62">
        <v>5.74</v>
      </c>
      <c r="AC13717" s="62">
        <v>9.6300000000000008</v>
      </c>
    </row>
    <row r="13718" spans="1:29" x14ac:dyDescent="0.25">
      <c r="A13718" s="61" t="s">
        <v>190</v>
      </c>
      <c r="B13718" s="61" t="s">
        <v>191</v>
      </c>
      <c r="C13718" s="62">
        <v>2006</v>
      </c>
      <c r="D13718" s="61" t="s">
        <v>150</v>
      </c>
      <c r="E13718" s="62">
        <v>8</v>
      </c>
      <c r="F13718" s="63"/>
      <c r="G13718" s="63"/>
      <c r="H13718" s="63"/>
      <c r="I13718" s="63"/>
      <c r="J13718" s="63"/>
      <c r="K13718" s="62">
        <v>0</v>
      </c>
      <c r="L13718" s="63"/>
      <c r="M13718" s="63"/>
      <c r="N13718" s="63"/>
      <c r="O13718" s="63"/>
      <c r="P13718" s="63"/>
      <c r="Q13718" s="63"/>
      <c r="R13718" s="63"/>
      <c r="S13718" s="63"/>
      <c r="T13718" s="63"/>
      <c r="U13718" s="63"/>
      <c r="V13718" s="63"/>
      <c r="W13718" s="63"/>
      <c r="X13718" s="63"/>
      <c r="Y13718" s="63"/>
      <c r="Z13718" s="62">
        <v>0</v>
      </c>
      <c r="AA13718" s="63"/>
      <c r="AB13718" s="63"/>
      <c r="AC13718" s="62">
        <v>0</v>
      </c>
    </row>
    <row r="13719" spans="1:29" x14ac:dyDescent="0.25">
      <c r="A13719" s="61" t="s">
        <v>95</v>
      </c>
      <c r="B13719" s="61" t="s">
        <v>96</v>
      </c>
      <c r="C13719" s="62">
        <v>2010</v>
      </c>
      <c r="D13719" s="61" t="s">
        <v>89</v>
      </c>
      <c r="E13719" s="62">
        <v>20</v>
      </c>
      <c r="F13719" s="62">
        <v>119622</v>
      </c>
      <c r="G13719" s="62">
        <v>17121</v>
      </c>
      <c r="H13719" s="62">
        <v>71.34</v>
      </c>
      <c r="I13719" s="62">
        <v>5981.1</v>
      </c>
      <c r="J13719" s="62">
        <v>111248.46</v>
      </c>
      <c r="K13719" s="62">
        <v>4790</v>
      </c>
      <c r="L13719" s="62">
        <v>5815</v>
      </c>
      <c r="M13719" s="62">
        <v>24.23</v>
      </c>
      <c r="N13719" s="62">
        <v>239.5</v>
      </c>
      <c r="O13719" s="62">
        <v>57764.05</v>
      </c>
      <c r="P13719" s="63"/>
      <c r="Q13719" s="63"/>
      <c r="R13719" s="63"/>
      <c r="S13719" s="63"/>
      <c r="T13719" s="63"/>
      <c r="U13719" s="63"/>
      <c r="V13719" s="63"/>
      <c r="W13719" s="63"/>
      <c r="X13719" s="63"/>
      <c r="Y13719" s="63"/>
      <c r="Z13719" s="62">
        <v>102</v>
      </c>
      <c r="AA13719" s="62">
        <v>1057</v>
      </c>
      <c r="AB13719" s="62">
        <v>4.4000000000000004</v>
      </c>
      <c r="AC13719" s="62">
        <v>5.0999999999999996</v>
      </c>
    </row>
    <row r="13720" spans="1:29" ht="30" x14ac:dyDescent="0.25">
      <c r="A13720" s="61" t="s">
        <v>216</v>
      </c>
      <c r="B13720" s="61" t="s">
        <v>217</v>
      </c>
      <c r="C13720" s="62">
        <v>2011</v>
      </c>
      <c r="D13720" s="61" t="s">
        <v>75</v>
      </c>
      <c r="E13720" s="62">
        <v>86</v>
      </c>
      <c r="F13720" s="62">
        <v>1462796</v>
      </c>
      <c r="G13720" s="62">
        <v>234898</v>
      </c>
      <c r="H13720" s="62">
        <v>227.61</v>
      </c>
      <c r="I13720" s="62">
        <v>17009.259999999998</v>
      </c>
      <c r="J13720" s="62">
        <v>1360400.28</v>
      </c>
      <c r="K13720" s="62">
        <v>9288.07</v>
      </c>
      <c r="L13720" s="62">
        <v>20252</v>
      </c>
      <c r="M13720" s="62">
        <v>19.62</v>
      </c>
      <c r="N13720" s="62">
        <v>108</v>
      </c>
      <c r="O13720" s="62">
        <v>112007.62</v>
      </c>
      <c r="P13720" s="63"/>
      <c r="Q13720" s="63"/>
      <c r="R13720" s="63"/>
      <c r="S13720" s="63"/>
      <c r="T13720" s="63"/>
      <c r="U13720" s="63"/>
      <c r="V13720" s="63"/>
      <c r="W13720" s="63"/>
      <c r="X13720" s="63"/>
      <c r="Y13720" s="63"/>
      <c r="Z13720" s="62">
        <v>13366</v>
      </c>
      <c r="AA13720" s="62">
        <v>159575</v>
      </c>
      <c r="AB13720" s="62">
        <v>154.63</v>
      </c>
      <c r="AC13720" s="62">
        <v>155.41999999999999</v>
      </c>
    </row>
    <row r="13721" spans="1:29" x14ac:dyDescent="0.25">
      <c r="A13721" s="61" t="s">
        <v>229</v>
      </c>
      <c r="B13721" s="61" t="s">
        <v>230</v>
      </c>
      <c r="C13721" s="62">
        <v>2016</v>
      </c>
      <c r="D13721" s="61" t="s">
        <v>150</v>
      </c>
      <c r="E13721" s="62">
        <v>6</v>
      </c>
      <c r="F13721" s="63"/>
      <c r="G13721" s="63"/>
      <c r="H13721" s="63"/>
      <c r="I13721" s="63"/>
      <c r="J13721" s="63"/>
      <c r="K13721" s="62">
        <v>0</v>
      </c>
      <c r="L13721" s="63"/>
      <c r="M13721" s="63"/>
      <c r="N13721" s="63"/>
      <c r="O13721" s="63"/>
      <c r="P13721" s="63"/>
      <c r="Q13721" s="63"/>
      <c r="R13721" s="63"/>
      <c r="S13721" s="63"/>
      <c r="T13721" s="63"/>
      <c r="U13721" s="63"/>
      <c r="V13721" s="63"/>
      <c r="W13721" s="63"/>
      <c r="X13721" s="63"/>
      <c r="Y13721" s="63"/>
      <c r="Z13721" s="62">
        <v>0</v>
      </c>
      <c r="AA13721" s="62">
        <v>4009</v>
      </c>
      <c r="AB13721" s="62">
        <v>55.68</v>
      </c>
      <c r="AC13721" s="62">
        <v>0</v>
      </c>
    </row>
    <row r="13722" spans="1:29" ht="30" x14ac:dyDescent="0.25">
      <c r="A13722" s="61" t="s">
        <v>255</v>
      </c>
      <c r="B13722" s="61" t="s">
        <v>256</v>
      </c>
      <c r="C13722" s="62">
        <v>2018</v>
      </c>
      <c r="D13722" s="61" t="s">
        <v>99</v>
      </c>
      <c r="E13722" s="62">
        <v>40</v>
      </c>
      <c r="F13722" s="62">
        <v>250440</v>
      </c>
      <c r="G13722" s="62">
        <v>47175</v>
      </c>
      <c r="H13722" s="62">
        <v>98.28</v>
      </c>
      <c r="I13722" s="62">
        <v>6261</v>
      </c>
      <c r="J13722" s="62">
        <v>232909.2</v>
      </c>
      <c r="K13722" s="62">
        <v>0</v>
      </c>
      <c r="L13722" s="63"/>
      <c r="M13722" s="63"/>
      <c r="N13722" s="63"/>
      <c r="O13722" s="63"/>
      <c r="P13722" s="63"/>
      <c r="Q13722" s="63"/>
      <c r="R13722" s="63"/>
      <c r="S13722" s="63"/>
      <c r="T13722" s="63"/>
      <c r="U13722" s="63"/>
      <c r="V13722" s="63"/>
      <c r="W13722" s="63"/>
      <c r="X13722" s="63"/>
      <c r="Y13722" s="63"/>
      <c r="Z13722" s="62">
        <v>994</v>
      </c>
      <c r="AA13722" s="62">
        <v>14628</v>
      </c>
      <c r="AB13722" s="62">
        <v>30.48</v>
      </c>
      <c r="AC13722" s="62">
        <v>24.85</v>
      </c>
    </row>
    <row r="13723" spans="1:29" ht="30" x14ac:dyDescent="0.25">
      <c r="A13723" s="61" t="s">
        <v>206</v>
      </c>
      <c r="B13723" s="61" t="s">
        <v>207</v>
      </c>
      <c r="C13723" s="62">
        <v>2013</v>
      </c>
      <c r="D13723" s="61" t="s">
        <v>78</v>
      </c>
      <c r="E13723" s="62">
        <v>32</v>
      </c>
      <c r="F13723" s="62">
        <v>240541</v>
      </c>
      <c r="G13723" s="62">
        <v>24315</v>
      </c>
      <c r="H13723" s="62">
        <v>63.32</v>
      </c>
      <c r="I13723" s="62">
        <v>7516.91</v>
      </c>
      <c r="J13723" s="62">
        <v>223703.13</v>
      </c>
      <c r="K13723" s="62">
        <v>0</v>
      </c>
      <c r="L13723" s="62">
        <v>32674</v>
      </c>
      <c r="M13723" s="62">
        <v>85.09</v>
      </c>
      <c r="N13723" s="63"/>
      <c r="O13723" s="63"/>
      <c r="P13723" s="63"/>
      <c r="Q13723" s="63"/>
      <c r="R13723" s="63"/>
      <c r="S13723" s="63"/>
      <c r="T13723" s="63"/>
      <c r="U13723" s="63"/>
      <c r="V13723" s="63"/>
      <c r="W13723" s="63"/>
      <c r="X13723" s="63"/>
      <c r="Y13723" s="63"/>
      <c r="Z13723" s="62">
        <v>0</v>
      </c>
      <c r="AA13723" s="63"/>
      <c r="AB13723" s="63"/>
      <c r="AC13723" s="62">
        <v>0</v>
      </c>
    </row>
    <row r="13724" spans="1:29" ht="30" x14ac:dyDescent="0.25">
      <c r="A13724" s="61" t="s">
        <v>439</v>
      </c>
      <c r="B13724" s="61" t="s">
        <v>440</v>
      </c>
      <c r="C13724" s="62">
        <v>2018</v>
      </c>
      <c r="D13724" s="61" t="s">
        <v>99</v>
      </c>
      <c r="E13724" s="62">
        <v>48</v>
      </c>
      <c r="F13724" s="62">
        <v>49320</v>
      </c>
      <c r="G13724" s="62">
        <v>8423</v>
      </c>
      <c r="H13724" s="62">
        <v>14.62</v>
      </c>
      <c r="I13724" s="62">
        <v>1027.5</v>
      </c>
      <c r="J13724" s="62">
        <v>45867.6</v>
      </c>
      <c r="K13724" s="62">
        <v>11733.27</v>
      </c>
      <c r="L13724" s="62">
        <v>11218</v>
      </c>
      <c r="M13724" s="62">
        <v>19.48</v>
      </c>
      <c r="N13724" s="62">
        <v>244.44</v>
      </c>
      <c r="O13724" s="62">
        <v>141495.01</v>
      </c>
      <c r="P13724" s="63"/>
      <c r="Q13724" s="63"/>
      <c r="R13724" s="63"/>
      <c r="S13724" s="63"/>
      <c r="T13724" s="63"/>
      <c r="U13724" s="63"/>
      <c r="V13724" s="63"/>
      <c r="W13724" s="63"/>
      <c r="X13724" s="63"/>
      <c r="Y13724" s="63"/>
      <c r="Z13724" s="62">
        <v>32926.800000000003</v>
      </c>
      <c r="AA13724" s="62">
        <v>17866</v>
      </c>
      <c r="AB13724" s="62">
        <v>31.02</v>
      </c>
      <c r="AC13724" s="62">
        <v>685.97</v>
      </c>
    </row>
    <row r="13725" spans="1:29" x14ac:dyDescent="0.25">
      <c r="A13725" s="61" t="s">
        <v>253</v>
      </c>
      <c r="B13725" s="61" t="s">
        <v>254</v>
      </c>
      <c r="C13725" s="62">
        <v>2014</v>
      </c>
      <c r="D13725" s="61" t="s">
        <v>89</v>
      </c>
      <c r="E13725" s="62">
        <v>55</v>
      </c>
      <c r="F13725" s="62">
        <v>174037</v>
      </c>
      <c r="G13725" s="62">
        <v>34309</v>
      </c>
      <c r="H13725" s="62">
        <v>51.98</v>
      </c>
      <c r="I13725" s="62">
        <v>3164.31</v>
      </c>
      <c r="J13725" s="62">
        <v>161854.41</v>
      </c>
      <c r="K13725" s="62">
        <v>25329.78</v>
      </c>
      <c r="L13725" s="62">
        <v>32152</v>
      </c>
      <c r="M13725" s="62">
        <v>48.72</v>
      </c>
      <c r="N13725" s="63"/>
      <c r="O13725" s="63"/>
      <c r="P13725" s="63"/>
      <c r="Q13725" s="63"/>
      <c r="R13725" s="63"/>
      <c r="S13725" s="63"/>
      <c r="T13725" s="63"/>
      <c r="U13725" s="63"/>
      <c r="V13725" s="63"/>
      <c r="W13725" s="63"/>
      <c r="X13725" s="63"/>
      <c r="Y13725" s="63"/>
      <c r="Z13725" s="62">
        <v>72180</v>
      </c>
      <c r="AA13725" s="62">
        <v>4045</v>
      </c>
      <c r="AB13725" s="62">
        <v>6.13</v>
      </c>
      <c r="AC13725" s="62">
        <v>1312.36</v>
      </c>
    </row>
    <row r="13726" spans="1:29" x14ac:dyDescent="0.25">
      <c r="A13726" s="61" t="s">
        <v>306</v>
      </c>
      <c r="B13726" s="61" t="s">
        <v>307</v>
      </c>
      <c r="C13726" s="62">
        <v>2015</v>
      </c>
      <c r="D13726" s="61" t="s">
        <v>75</v>
      </c>
      <c r="E13726" s="62">
        <v>5</v>
      </c>
      <c r="F13726" s="63"/>
      <c r="G13726" s="63"/>
      <c r="H13726" s="63"/>
      <c r="I13726" s="63"/>
      <c r="J13726" s="63"/>
      <c r="K13726" s="62">
        <v>0</v>
      </c>
      <c r="L13726" s="63"/>
      <c r="M13726" s="63"/>
      <c r="N13726" s="63"/>
      <c r="O13726" s="63"/>
      <c r="P13726" s="63"/>
      <c r="Q13726" s="63"/>
      <c r="R13726" s="63"/>
      <c r="S13726" s="63"/>
      <c r="T13726" s="63"/>
      <c r="U13726" s="63"/>
      <c r="V13726" s="63"/>
      <c r="W13726" s="63"/>
      <c r="X13726" s="63"/>
      <c r="Y13726" s="63"/>
      <c r="Z13726" s="62">
        <v>234.09</v>
      </c>
      <c r="AA13726" s="62">
        <v>4464</v>
      </c>
      <c r="AB13726" s="62">
        <v>74.400000000000006</v>
      </c>
      <c r="AC13726" s="62">
        <v>46.82</v>
      </c>
    </row>
    <row r="13727" spans="1:29" ht="30" x14ac:dyDescent="0.25">
      <c r="A13727" s="61" t="s">
        <v>115</v>
      </c>
      <c r="B13727" s="61" t="s">
        <v>116</v>
      </c>
      <c r="C13727" s="62">
        <v>2006</v>
      </c>
      <c r="D13727" s="61" t="s">
        <v>72</v>
      </c>
      <c r="E13727" s="62">
        <v>100</v>
      </c>
      <c r="F13727" s="62">
        <v>749920</v>
      </c>
      <c r="G13727" s="62">
        <v>146397</v>
      </c>
      <c r="H13727" s="62">
        <v>122</v>
      </c>
      <c r="I13727" s="62">
        <v>7499.2</v>
      </c>
      <c r="J13727" s="62">
        <v>697425.6</v>
      </c>
      <c r="K13727" s="62">
        <v>0</v>
      </c>
      <c r="L13727" s="63"/>
      <c r="M13727" s="63"/>
      <c r="N13727" s="63"/>
      <c r="O13727" s="63"/>
      <c r="P13727" s="63"/>
      <c r="Q13727" s="63"/>
      <c r="R13727" s="63"/>
      <c r="S13727" s="63"/>
      <c r="T13727" s="63"/>
      <c r="U13727" s="63"/>
      <c r="V13727" s="63"/>
      <c r="W13727" s="63"/>
      <c r="X13727" s="63"/>
      <c r="Y13727" s="63"/>
      <c r="Z13727" s="62">
        <v>255500</v>
      </c>
      <c r="AA13727" s="62">
        <v>24981</v>
      </c>
      <c r="AB13727" s="62">
        <v>20.82</v>
      </c>
      <c r="AC13727" s="62">
        <v>2555</v>
      </c>
    </row>
    <row r="13728" spans="1:29" x14ac:dyDescent="0.25">
      <c r="A13728" s="61" t="s">
        <v>140</v>
      </c>
      <c r="B13728" s="61" t="s">
        <v>141</v>
      </c>
      <c r="C13728" s="62">
        <v>2018</v>
      </c>
      <c r="D13728" s="61" t="s">
        <v>75</v>
      </c>
      <c r="E13728" s="62">
        <v>9</v>
      </c>
      <c r="F13728" s="62">
        <v>3787</v>
      </c>
      <c r="G13728" s="62">
        <v>1167</v>
      </c>
      <c r="H13728" s="62">
        <v>10.81</v>
      </c>
      <c r="I13728" s="62">
        <v>420.78</v>
      </c>
      <c r="J13728" s="62">
        <v>3521.91</v>
      </c>
      <c r="K13728" s="62">
        <v>770.13</v>
      </c>
      <c r="L13728" s="62">
        <v>1303</v>
      </c>
      <c r="M13728" s="62">
        <v>12.06</v>
      </c>
      <c r="N13728" s="62">
        <v>85.57</v>
      </c>
      <c r="O13728" s="62">
        <v>9287.18</v>
      </c>
      <c r="P13728" s="63"/>
      <c r="Q13728" s="63"/>
      <c r="R13728" s="63"/>
      <c r="S13728" s="63"/>
      <c r="T13728" s="63"/>
      <c r="U13728" s="63"/>
      <c r="V13728" s="63"/>
      <c r="W13728" s="63"/>
      <c r="X13728" s="63"/>
      <c r="Y13728" s="63"/>
      <c r="Z13728" s="62">
        <v>675</v>
      </c>
      <c r="AA13728" s="62">
        <v>10454</v>
      </c>
      <c r="AB13728" s="62">
        <v>96.8</v>
      </c>
      <c r="AC13728" s="62">
        <v>75</v>
      </c>
    </row>
    <row r="13729" spans="1:29" x14ac:dyDescent="0.25">
      <c r="A13729" s="61" t="s">
        <v>397</v>
      </c>
      <c r="B13729" s="61" t="s">
        <v>398</v>
      </c>
      <c r="C13729" s="62">
        <v>2014</v>
      </c>
      <c r="D13729" s="61" t="s">
        <v>83</v>
      </c>
      <c r="E13729" s="62">
        <v>3</v>
      </c>
      <c r="F13729" s="63"/>
      <c r="G13729" s="63"/>
      <c r="H13729" s="63"/>
      <c r="I13729" s="63"/>
      <c r="J13729" s="63"/>
      <c r="K13729" s="62">
        <v>0</v>
      </c>
      <c r="L13729" s="63"/>
      <c r="M13729" s="63"/>
      <c r="N13729" s="63"/>
      <c r="O13729" s="63"/>
      <c r="P13729" s="63"/>
      <c r="Q13729" s="63"/>
      <c r="R13729" s="63"/>
      <c r="S13729" s="63"/>
      <c r="T13729" s="63"/>
      <c r="U13729" s="63"/>
      <c r="V13729" s="63"/>
      <c r="W13729" s="63"/>
      <c r="X13729" s="63"/>
      <c r="Y13729" s="63"/>
      <c r="Z13729" s="62">
        <v>0</v>
      </c>
      <c r="AA13729" s="63"/>
      <c r="AB13729" s="63"/>
      <c r="AC13729" s="62">
        <v>0</v>
      </c>
    </row>
    <row r="13730" spans="1:29" ht="30" x14ac:dyDescent="0.25">
      <c r="A13730" s="61" t="s">
        <v>255</v>
      </c>
      <c r="B13730" s="61" t="s">
        <v>256</v>
      </c>
      <c r="C13730" s="62">
        <v>2016</v>
      </c>
      <c r="D13730" s="61" t="s">
        <v>313</v>
      </c>
      <c r="E13730" s="62">
        <v>72</v>
      </c>
      <c r="F13730" s="62">
        <v>273858</v>
      </c>
      <c r="G13730" s="62">
        <v>91758</v>
      </c>
      <c r="H13730" s="62">
        <v>106.2</v>
      </c>
      <c r="I13730" s="62">
        <v>3803.58</v>
      </c>
      <c r="J13730" s="62">
        <v>254687.94</v>
      </c>
      <c r="K13730" s="62">
        <v>26037.83</v>
      </c>
      <c r="L13730" s="62">
        <v>20970</v>
      </c>
      <c r="M13730" s="62">
        <v>24.27</v>
      </c>
      <c r="N13730" s="62">
        <v>361.64</v>
      </c>
      <c r="O13730" s="62">
        <v>313997.96999999997</v>
      </c>
      <c r="P13730" s="63"/>
      <c r="Q13730" s="63"/>
      <c r="R13730" s="63"/>
      <c r="S13730" s="63"/>
      <c r="T13730" s="63"/>
      <c r="U13730" s="63"/>
      <c r="V13730" s="63"/>
      <c r="W13730" s="63"/>
      <c r="X13730" s="63"/>
      <c r="Y13730" s="63"/>
      <c r="Z13730" s="62">
        <v>2169.75</v>
      </c>
      <c r="AA13730" s="62">
        <v>49356</v>
      </c>
      <c r="AB13730" s="62">
        <v>57.13</v>
      </c>
      <c r="AC13730" s="62">
        <v>30.14</v>
      </c>
    </row>
    <row r="13731" spans="1:29" x14ac:dyDescent="0.25">
      <c r="A13731" s="61" t="s">
        <v>202</v>
      </c>
      <c r="B13731" s="61" t="s">
        <v>203</v>
      </c>
      <c r="C13731" s="62">
        <v>2006</v>
      </c>
      <c r="D13731" s="61" t="s">
        <v>99</v>
      </c>
      <c r="E13731" s="62">
        <v>24</v>
      </c>
      <c r="F13731" s="62">
        <v>181162</v>
      </c>
      <c r="G13731" s="62">
        <v>33411</v>
      </c>
      <c r="H13731" s="62">
        <v>116.01</v>
      </c>
      <c r="I13731" s="62">
        <v>7548.42</v>
      </c>
      <c r="J13731" s="62">
        <v>168480.66</v>
      </c>
      <c r="K13731" s="62">
        <v>0</v>
      </c>
      <c r="L13731" s="63"/>
      <c r="M13731" s="63"/>
      <c r="N13731" s="63"/>
      <c r="O13731" s="63"/>
      <c r="P13731" s="63"/>
      <c r="Q13731" s="63"/>
      <c r="R13731" s="63"/>
      <c r="S13731" s="63"/>
      <c r="T13731" s="63"/>
      <c r="U13731" s="63"/>
      <c r="V13731" s="63"/>
      <c r="W13731" s="63"/>
      <c r="X13731" s="63"/>
      <c r="Y13731" s="63"/>
      <c r="Z13731" s="62">
        <v>55279</v>
      </c>
      <c r="AA13731" s="62">
        <v>2245</v>
      </c>
      <c r="AB13731" s="62">
        <v>7.8</v>
      </c>
      <c r="AC13731" s="62">
        <v>2303.29</v>
      </c>
    </row>
    <row r="13732" spans="1:29" x14ac:dyDescent="0.25">
      <c r="A13732" s="61" t="s">
        <v>263</v>
      </c>
      <c r="B13732" s="61" t="s">
        <v>264</v>
      </c>
      <c r="C13732" s="62">
        <v>2004</v>
      </c>
      <c r="D13732" s="61" t="s">
        <v>78</v>
      </c>
      <c r="E13732" s="62">
        <v>155</v>
      </c>
      <c r="F13732" s="62">
        <v>1539537</v>
      </c>
      <c r="G13732" s="62">
        <v>145142</v>
      </c>
      <c r="H13732" s="62">
        <v>78.03</v>
      </c>
      <c r="I13732" s="62">
        <v>9932.5</v>
      </c>
      <c r="J13732" s="62">
        <v>1431769.41</v>
      </c>
      <c r="K13732" s="62">
        <v>10979.63</v>
      </c>
      <c r="L13732" s="62">
        <v>15194</v>
      </c>
      <c r="M13732" s="62">
        <v>8.17</v>
      </c>
      <c r="N13732" s="62">
        <v>70.84</v>
      </c>
      <c r="O13732" s="62">
        <v>132406.67000000001</v>
      </c>
      <c r="P13732" s="63"/>
      <c r="Q13732" s="63"/>
      <c r="R13732" s="63"/>
      <c r="S13732" s="63"/>
      <c r="T13732" s="63"/>
      <c r="U13732" s="63"/>
      <c r="V13732" s="63"/>
      <c r="W13732" s="63"/>
      <c r="X13732" s="63"/>
      <c r="Y13732" s="63"/>
      <c r="Z13732" s="62">
        <v>305000</v>
      </c>
      <c r="AA13732" s="62">
        <v>24530</v>
      </c>
      <c r="AB13732" s="62">
        <v>13.19</v>
      </c>
      <c r="AC13732" s="62">
        <v>1967.74</v>
      </c>
    </row>
    <row r="13733" spans="1:29" ht="30" x14ac:dyDescent="0.25">
      <c r="A13733" s="61" t="s">
        <v>117</v>
      </c>
      <c r="B13733" s="61" t="s">
        <v>118</v>
      </c>
      <c r="C13733" s="62">
        <v>2013</v>
      </c>
      <c r="D13733" s="61" t="s">
        <v>94</v>
      </c>
      <c r="E13733" s="62">
        <v>15</v>
      </c>
      <c r="F13733" s="63"/>
      <c r="G13733" s="63"/>
      <c r="H13733" s="63"/>
      <c r="I13733" s="63"/>
      <c r="J13733" s="63"/>
      <c r="K13733" s="62">
        <v>0</v>
      </c>
      <c r="L13733" s="63"/>
      <c r="M13733" s="63"/>
      <c r="N13733" s="63"/>
      <c r="O13733" s="63"/>
      <c r="P13733" s="63"/>
      <c r="Q13733" s="63"/>
      <c r="R13733" s="63"/>
      <c r="S13733" s="63"/>
      <c r="T13733" s="63"/>
      <c r="U13733" s="63"/>
      <c r="V13733" s="63"/>
      <c r="W13733" s="63"/>
      <c r="X13733" s="63"/>
      <c r="Y13733" s="63"/>
      <c r="Z13733" s="62">
        <v>0</v>
      </c>
      <c r="AA13733" s="63"/>
      <c r="AB13733" s="63"/>
      <c r="AC13733" s="62">
        <v>0</v>
      </c>
    </row>
    <row r="13734" spans="1:29" ht="30" x14ac:dyDescent="0.25">
      <c r="A13734" s="61" t="s">
        <v>117</v>
      </c>
      <c r="B13734" s="61" t="s">
        <v>118</v>
      </c>
      <c r="C13734" s="62">
        <v>2015</v>
      </c>
      <c r="D13734" s="61" t="s">
        <v>72</v>
      </c>
      <c r="E13734" s="62">
        <v>51</v>
      </c>
      <c r="F13734" s="63"/>
      <c r="G13734" s="63"/>
      <c r="H13734" s="63"/>
      <c r="I13734" s="63"/>
      <c r="J13734" s="63"/>
      <c r="K13734" s="62">
        <v>0</v>
      </c>
      <c r="L13734" s="63"/>
      <c r="M13734" s="63"/>
      <c r="N13734" s="63"/>
      <c r="O13734" s="63"/>
      <c r="P13734" s="63"/>
      <c r="Q13734" s="63"/>
      <c r="R13734" s="63"/>
      <c r="S13734" s="63"/>
      <c r="T13734" s="63"/>
      <c r="U13734" s="63"/>
      <c r="V13734" s="63"/>
      <c r="W13734" s="63"/>
      <c r="X13734" s="63"/>
      <c r="Y13734" s="63"/>
      <c r="Z13734" s="62">
        <v>0</v>
      </c>
      <c r="AA13734" s="63"/>
      <c r="AB13734" s="63"/>
      <c r="AC13734" s="62">
        <v>0</v>
      </c>
    </row>
    <row r="13735" spans="1:29" ht="30" x14ac:dyDescent="0.25">
      <c r="A13735" s="61" t="s">
        <v>352</v>
      </c>
      <c r="B13735" s="61" t="s">
        <v>353</v>
      </c>
      <c r="C13735" s="62">
        <v>2011</v>
      </c>
      <c r="D13735" s="61" t="s">
        <v>89</v>
      </c>
      <c r="E13735" s="62">
        <v>64</v>
      </c>
      <c r="F13735" s="62">
        <v>235120</v>
      </c>
      <c r="G13735" s="62">
        <v>31312</v>
      </c>
      <c r="H13735" s="62">
        <v>40.770000000000003</v>
      </c>
      <c r="I13735" s="62">
        <v>3673.75</v>
      </c>
      <c r="J13735" s="62">
        <v>218661.6</v>
      </c>
      <c r="K13735" s="62">
        <v>35931</v>
      </c>
      <c r="L13735" s="62">
        <v>53975</v>
      </c>
      <c r="M13735" s="62">
        <v>70.28</v>
      </c>
      <c r="N13735" s="62">
        <v>561.41999999999996</v>
      </c>
      <c r="O13735" s="62">
        <v>433302.71</v>
      </c>
      <c r="P13735" s="63"/>
      <c r="Q13735" s="63"/>
      <c r="R13735" s="63"/>
      <c r="S13735" s="63"/>
      <c r="T13735" s="63"/>
      <c r="U13735" s="63"/>
      <c r="V13735" s="63"/>
      <c r="W13735" s="63"/>
      <c r="X13735" s="63"/>
      <c r="Y13735" s="63"/>
      <c r="Z13735" s="62">
        <v>1556</v>
      </c>
      <c r="AA13735" s="62">
        <v>16364</v>
      </c>
      <c r="AB13735" s="62">
        <v>21.31</v>
      </c>
      <c r="AC13735" s="62">
        <v>24.31</v>
      </c>
    </row>
    <row r="13736" spans="1:29" ht="30" x14ac:dyDescent="0.25">
      <c r="A13736" s="61" t="s">
        <v>136</v>
      </c>
      <c r="B13736" s="61" t="s">
        <v>137</v>
      </c>
      <c r="C13736" s="62">
        <v>2004</v>
      </c>
      <c r="D13736" s="61" t="s">
        <v>99</v>
      </c>
      <c r="E13736" s="62">
        <v>30</v>
      </c>
      <c r="F13736" s="62">
        <v>29158</v>
      </c>
      <c r="G13736" s="62">
        <v>3536</v>
      </c>
      <c r="H13736" s="62">
        <v>9.82</v>
      </c>
      <c r="I13736" s="62">
        <v>971.93</v>
      </c>
      <c r="J13736" s="62">
        <v>27116.94</v>
      </c>
      <c r="K13736" s="62">
        <v>6044.62</v>
      </c>
      <c r="L13736" s="62">
        <v>9930</v>
      </c>
      <c r="M13736" s="62">
        <v>27.58</v>
      </c>
      <c r="N13736" s="63"/>
      <c r="O13736" s="63"/>
      <c r="P13736" s="62">
        <v>0</v>
      </c>
      <c r="Q13736" s="62">
        <v>0</v>
      </c>
      <c r="R13736" s="62">
        <v>0</v>
      </c>
      <c r="S13736" s="62">
        <v>0</v>
      </c>
      <c r="T13736" s="62">
        <v>0</v>
      </c>
      <c r="U13736" s="62">
        <v>0</v>
      </c>
      <c r="V13736" s="62">
        <v>0</v>
      </c>
      <c r="W13736" s="62">
        <v>0</v>
      </c>
      <c r="X13736" s="62">
        <v>0</v>
      </c>
      <c r="Y13736" s="62">
        <v>0</v>
      </c>
      <c r="Z13736" s="62">
        <v>0.39</v>
      </c>
      <c r="AA13736" s="62">
        <v>692</v>
      </c>
      <c r="AB13736" s="62">
        <v>1.92</v>
      </c>
      <c r="AC13736" s="62">
        <v>0.01</v>
      </c>
    </row>
    <row r="13737" spans="1:29" ht="30" x14ac:dyDescent="0.25">
      <c r="A13737" s="61" t="s">
        <v>124</v>
      </c>
      <c r="B13737" s="61" t="s">
        <v>125</v>
      </c>
      <c r="C13737" s="62">
        <v>2016</v>
      </c>
      <c r="D13737" s="61" t="s">
        <v>89</v>
      </c>
      <c r="E13737" s="62">
        <v>64</v>
      </c>
      <c r="F13737" s="62">
        <v>193416</v>
      </c>
      <c r="G13737" s="62">
        <v>28513</v>
      </c>
      <c r="H13737" s="62">
        <v>37.130000000000003</v>
      </c>
      <c r="I13737" s="62">
        <v>3022.13</v>
      </c>
      <c r="J13737" s="62">
        <v>179876.88</v>
      </c>
      <c r="K13737" s="62">
        <v>22622.7</v>
      </c>
      <c r="L13737" s="62">
        <v>20659</v>
      </c>
      <c r="M13737" s="62">
        <v>26.9</v>
      </c>
      <c r="N13737" s="62">
        <v>353.48</v>
      </c>
      <c r="O13737" s="62">
        <v>272813.88</v>
      </c>
      <c r="P13737" s="63"/>
      <c r="Q13737" s="63"/>
      <c r="R13737" s="63"/>
      <c r="S13737" s="63"/>
      <c r="T13737" s="63"/>
      <c r="U13737" s="63"/>
      <c r="V13737" s="63"/>
      <c r="W13737" s="63"/>
      <c r="X13737" s="63"/>
      <c r="Y13737" s="63"/>
      <c r="Z13737" s="62">
        <v>138.12</v>
      </c>
      <c r="AA13737" s="62">
        <v>17742</v>
      </c>
      <c r="AB13737" s="62">
        <v>23.1</v>
      </c>
      <c r="AC13737" s="62">
        <v>2.16</v>
      </c>
    </row>
    <row r="13738" spans="1:29" x14ac:dyDescent="0.25">
      <c r="A13738" s="61" t="s">
        <v>488</v>
      </c>
      <c r="B13738" s="61" t="s">
        <v>489</v>
      </c>
      <c r="C13738" s="62">
        <v>2012</v>
      </c>
      <c r="D13738" s="61" t="s">
        <v>99</v>
      </c>
      <c r="E13738" s="62">
        <v>20</v>
      </c>
      <c r="F13738" s="62">
        <v>71758</v>
      </c>
      <c r="G13738" s="62">
        <v>9413</v>
      </c>
      <c r="H13738" s="62">
        <v>39.22</v>
      </c>
      <c r="I13738" s="62">
        <v>3587.9</v>
      </c>
      <c r="J13738" s="62">
        <v>66734.94</v>
      </c>
      <c r="K13738" s="62">
        <v>0</v>
      </c>
      <c r="L13738" s="63"/>
      <c r="M13738" s="63"/>
      <c r="N13738" s="63"/>
      <c r="O13738" s="63"/>
      <c r="P13738" s="63"/>
      <c r="Q13738" s="63"/>
      <c r="R13738" s="63"/>
      <c r="S13738" s="63"/>
      <c r="T13738" s="63"/>
      <c r="U13738" s="63"/>
      <c r="V13738" s="63"/>
      <c r="W13738" s="63"/>
      <c r="X13738" s="63"/>
      <c r="Y13738" s="63"/>
      <c r="Z13738" s="62">
        <v>54.94</v>
      </c>
      <c r="AA13738" s="62">
        <v>3420</v>
      </c>
      <c r="AB13738" s="62">
        <v>14.25</v>
      </c>
      <c r="AC13738" s="62">
        <v>2.75</v>
      </c>
    </row>
    <row r="13739" spans="1:29" x14ac:dyDescent="0.25">
      <c r="A13739" s="61" t="s">
        <v>466</v>
      </c>
      <c r="B13739" s="61" t="s">
        <v>467</v>
      </c>
      <c r="C13739" s="62">
        <v>2011</v>
      </c>
      <c r="D13739" s="61" t="s">
        <v>75</v>
      </c>
      <c r="E13739" s="62">
        <v>6</v>
      </c>
      <c r="F13739" s="62">
        <v>107840</v>
      </c>
      <c r="G13739" s="62">
        <v>14220</v>
      </c>
      <c r="H13739" s="62">
        <v>197.5</v>
      </c>
      <c r="I13739" s="62">
        <v>17973.330000000002</v>
      </c>
      <c r="J13739" s="62">
        <v>100291.2</v>
      </c>
      <c r="K13739" s="62">
        <v>0</v>
      </c>
      <c r="L13739" s="63"/>
      <c r="M13739" s="63"/>
      <c r="N13739" s="63"/>
      <c r="O13739" s="63"/>
      <c r="P13739" s="63"/>
      <c r="Q13739" s="63"/>
      <c r="R13739" s="63"/>
      <c r="S13739" s="63"/>
      <c r="T13739" s="63"/>
      <c r="U13739" s="63"/>
      <c r="V13739" s="63"/>
      <c r="W13739" s="63"/>
      <c r="X13739" s="63"/>
      <c r="Y13739" s="63"/>
      <c r="Z13739" s="62">
        <v>0</v>
      </c>
      <c r="AA13739" s="63"/>
      <c r="AB13739" s="63"/>
      <c r="AC13739" s="62">
        <v>0</v>
      </c>
    </row>
    <row r="13740" spans="1:29" x14ac:dyDescent="0.25">
      <c r="A13740" s="61" t="s">
        <v>271</v>
      </c>
      <c r="B13740" s="61" t="s">
        <v>272</v>
      </c>
      <c r="C13740" s="62">
        <v>2007</v>
      </c>
      <c r="D13740" s="61" t="s">
        <v>150</v>
      </c>
      <c r="E13740" s="62">
        <v>8</v>
      </c>
      <c r="F13740" s="62">
        <v>0</v>
      </c>
      <c r="G13740" s="62">
        <v>0</v>
      </c>
      <c r="H13740" s="62">
        <v>0</v>
      </c>
      <c r="I13740" s="62">
        <v>0</v>
      </c>
      <c r="J13740" s="62">
        <v>0</v>
      </c>
      <c r="K13740" s="62">
        <v>0</v>
      </c>
      <c r="L13740" s="63"/>
      <c r="M13740" s="63"/>
      <c r="N13740" s="63"/>
      <c r="O13740" s="63"/>
      <c r="P13740" s="63"/>
      <c r="Q13740" s="63"/>
      <c r="R13740" s="63"/>
      <c r="S13740" s="63"/>
      <c r="T13740" s="63"/>
      <c r="U13740" s="63"/>
      <c r="V13740" s="63"/>
      <c r="W13740" s="63"/>
      <c r="X13740" s="63"/>
      <c r="Y13740" s="63"/>
      <c r="Z13740" s="62">
        <v>0</v>
      </c>
      <c r="AA13740" s="63"/>
      <c r="AB13740" s="63"/>
      <c r="AC13740" s="62">
        <v>0</v>
      </c>
    </row>
    <row r="13741" spans="1:29" x14ac:dyDescent="0.25">
      <c r="A13741" s="61" t="s">
        <v>371</v>
      </c>
      <c r="B13741" s="61" t="s">
        <v>372</v>
      </c>
      <c r="C13741" s="62">
        <v>2015</v>
      </c>
      <c r="D13741" s="61" t="s">
        <v>75</v>
      </c>
      <c r="E13741" s="62">
        <v>20</v>
      </c>
      <c r="F13741" s="62">
        <v>3903</v>
      </c>
      <c r="G13741" s="62">
        <v>1044</v>
      </c>
      <c r="H13741" s="62">
        <v>4.3499999999999996</v>
      </c>
      <c r="I13741" s="62">
        <v>195.15</v>
      </c>
      <c r="J13741" s="62">
        <v>3629.79</v>
      </c>
      <c r="K13741" s="62">
        <v>0</v>
      </c>
      <c r="L13741" s="63"/>
      <c r="M13741" s="63"/>
      <c r="N13741" s="63"/>
      <c r="O13741" s="63"/>
      <c r="P13741" s="63"/>
      <c r="Q13741" s="63"/>
      <c r="R13741" s="63"/>
      <c r="S13741" s="63"/>
      <c r="T13741" s="63"/>
      <c r="U13741" s="63"/>
      <c r="V13741" s="63"/>
      <c r="W13741" s="63"/>
      <c r="X13741" s="63"/>
      <c r="Y13741" s="63"/>
      <c r="Z13741" s="62">
        <v>1204995</v>
      </c>
      <c r="AA13741" s="62">
        <v>64542</v>
      </c>
      <c r="AB13741" s="62">
        <v>268.93</v>
      </c>
      <c r="AC13741" s="62">
        <v>60249.75</v>
      </c>
    </row>
    <row r="13742" spans="1:29" x14ac:dyDescent="0.25">
      <c r="A13742" s="61" t="s">
        <v>271</v>
      </c>
      <c r="B13742" s="61" t="s">
        <v>272</v>
      </c>
      <c r="C13742" s="62">
        <v>2011</v>
      </c>
      <c r="D13742" s="61" t="s">
        <v>175</v>
      </c>
      <c r="E13742" s="62">
        <v>8</v>
      </c>
      <c r="F13742" s="63"/>
      <c r="G13742" s="62">
        <v>0</v>
      </c>
      <c r="H13742" s="62">
        <v>0</v>
      </c>
      <c r="I13742" s="63"/>
      <c r="J13742" s="63"/>
      <c r="K13742" s="62">
        <v>0</v>
      </c>
      <c r="L13742" s="63"/>
      <c r="M13742" s="63"/>
      <c r="N13742" s="63"/>
      <c r="O13742" s="63"/>
      <c r="P13742" s="63"/>
      <c r="Q13742" s="63"/>
      <c r="R13742" s="63"/>
      <c r="S13742" s="63"/>
      <c r="T13742" s="63"/>
      <c r="U13742" s="63"/>
      <c r="V13742" s="63"/>
      <c r="W13742" s="63"/>
      <c r="X13742" s="63"/>
      <c r="Y13742" s="63"/>
      <c r="Z13742" s="62">
        <v>0</v>
      </c>
      <c r="AA13742" s="63"/>
      <c r="AB13742" s="63"/>
      <c r="AC13742" s="62">
        <v>0</v>
      </c>
    </row>
    <row r="13743" spans="1:29" ht="30" x14ac:dyDescent="0.25">
      <c r="A13743" s="61" t="s">
        <v>73</v>
      </c>
      <c r="B13743" s="61" t="s">
        <v>74</v>
      </c>
      <c r="C13743" s="62">
        <v>2015</v>
      </c>
      <c r="D13743" s="61" t="s">
        <v>75</v>
      </c>
      <c r="E13743" s="62">
        <v>6</v>
      </c>
      <c r="F13743" s="63"/>
      <c r="G13743" s="63"/>
      <c r="H13743" s="63"/>
      <c r="I13743" s="63"/>
      <c r="J13743" s="63"/>
      <c r="K13743" s="62">
        <v>0</v>
      </c>
      <c r="L13743" s="63"/>
      <c r="M13743" s="63"/>
      <c r="N13743" s="63"/>
      <c r="O13743" s="63"/>
      <c r="P13743" s="63"/>
      <c r="Q13743" s="63"/>
      <c r="R13743" s="63"/>
      <c r="S13743" s="63"/>
      <c r="T13743" s="63"/>
      <c r="U13743" s="63"/>
      <c r="V13743" s="63"/>
      <c r="W13743" s="63"/>
      <c r="X13743" s="63"/>
      <c r="Y13743" s="63"/>
      <c r="Z13743" s="62">
        <v>30400</v>
      </c>
      <c r="AA13743" s="62">
        <v>2462</v>
      </c>
      <c r="AB13743" s="62">
        <v>34.19</v>
      </c>
      <c r="AC13743" s="62">
        <v>5066.67</v>
      </c>
    </row>
    <row r="13744" spans="1:29" x14ac:dyDescent="0.25">
      <c r="A13744" s="61" t="s">
        <v>257</v>
      </c>
      <c r="B13744" s="61" t="s">
        <v>258</v>
      </c>
      <c r="C13744" s="62">
        <v>2015</v>
      </c>
      <c r="D13744" s="61" t="s">
        <v>75</v>
      </c>
      <c r="E13744" s="62">
        <v>10</v>
      </c>
      <c r="F13744" s="62">
        <v>113120</v>
      </c>
      <c r="G13744" s="62">
        <v>23785</v>
      </c>
      <c r="H13744" s="62">
        <v>198.21</v>
      </c>
      <c r="I13744" s="62">
        <v>11312</v>
      </c>
      <c r="J13744" s="62">
        <v>105201.60000000001</v>
      </c>
      <c r="K13744" s="62">
        <v>0</v>
      </c>
      <c r="L13744" s="63"/>
      <c r="M13744" s="63"/>
      <c r="N13744" s="63"/>
      <c r="O13744" s="63"/>
      <c r="P13744" s="62">
        <v>9894</v>
      </c>
      <c r="Q13744" s="62">
        <v>16100</v>
      </c>
      <c r="R13744" s="62">
        <v>134.16999999999999</v>
      </c>
      <c r="S13744" s="62">
        <v>989</v>
      </c>
      <c r="T13744" s="62">
        <v>125347.09</v>
      </c>
      <c r="U13744" s="63"/>
      <c r="V13744" s="63"/>
      <c r="W13744" s="63"/>
      <c r="X13744" s="63"/>
      <c r="Y13744" s="63"/>
      <c r="Z13744" s="62">
        <v>56400</v>
      </c>
      <c r="AA13744" s="62">
        <v>9024</v>
      </c>
      <c r="AB13744" s="62">
        <v>75.2</v>
      </c>
      <c r="AC13744" s="62">
        <v>5640</v>
      </c>
    </row>
    <row r="13745" spans="1:29" ht="30" x14ac:dyDescent="0.25">
      <c r="A13745" s="61" t="s">
        <v>516</v>
      </c>
      <c r="B13745" s="61" t="s">
        <v>517</v>
      </c>
      <c r="C13745" s="62">
        <v>2010</v>
      </c>
      <c r="D13745" s="61" t="s">
        <v>78</v>
      </c>
      <c r="E13745" s="62">
        <v>40</v>
      </c>
      <c r="F13745" s="62">
        <v>333840</v>
      </c>
      <c r="G13745" s="62">
        <v>41213</v>
      </c>
      <c r="H13745" s="62">
        <v>85.86</v>
      </c>
      <c r="I13745" s="62">
        <v>8346</v>
      </c>
      <c r="J13745" s="62">
        <v>310471.2</v>
      </c>
      <c r="K13745" s="62">
        <v>0</v>
      </c>
      <c r="L13745" s="63"/>
      <c r="M13745" s="63"/>
      <c r="N13745" s="63"/>
      <c r="O13745" s="63"/>
      <c r="P13745" s="63"/>
      <c r="Q13745" s="63"/>
      <c r="R13745" s="63"/>
      <c r="S13745" s="63"/>
      <c r="T13745" s="63"/>
      <c r="U13745" s="63"/>
      <c r="V13745" s="63"/>
      <c r="W13745" s="63"/>
      <c r="X13745" s="63"/>
      <c r="Y13745" s="63"/>
      <c r="Z13745" s="62">
        <v>0</v>
      </c>
      <c r="AA13745" s="63"/>
      <c r="AB13745" s="63"/>
      <c r="AC13745" s="62">
        <v>0</v>
      </c>
    </row>
    <row r="13746" spans="1:29" x14ac:dyDescent="0.25">
      <c r="A13746" s="61" t="s">
        <v>235</v>
      </c>
      <c r="B13746" s="61" t="s">
        <v>236</v>
      </c>
      <c r="C13746" s="62">
        <v>2017</v>
      </c>
      <c r="D13746" s="61" t="s">
        <v>86</v>
      </c>
      <c r="E13746" s="62">
        <v>69</v>
      </c>
      <c r="F13746" s="62">
        <v>10909</v>
      </c>
      <c r="G13746" s="62">
        <v>3003</v>
      </c>
      <c r="H13746" s="62">
        <v>3.63</v>
      </c>
      <c r="I13746" s="62">
        <v>158.1</v>
      </c>
      <c r="J13746" s="62">
        <v>10145.370000000001</v>
      </c>
      <c r="K13746" s="62">
        <v>0</v>
      </c>
      <c r="L13746" s="63"/>
      <c r="M13746" s="63"/>
      <c r="N13746" s="63"/>
      <c r="O13746" s="63"/>
      <c r="P13746" s="63"/>
      <c r="Q13746" s="63"/>
      <c r="R13746" s="63"/>
      <c r="S13746" s="63"/>
      <c r="T13746" s="63"/>
      <c r="U13746" s="63"/>
      <c r="V13746" s="63"/>
      <c r="W13746" s="63"/>
      <c r="X13746" s="63"/>
      <c r="Y13746" s="63"/>
      <c r="Z13746" s="62">
        <v>509400</v>
      </c>
      <c r="AA13746" s="62">
        <v>26224</v>
      </c>
      <c r="AB13746" s="62">
        <v>31.67</v>
      </c>
      <c r="AC13746" s="62">
        <v>7382.61</v>
      </c>
    </row>
    <row r="13747" spans="1:29" ht="30" x14ac:dyDescent="0.25">
      <c r="A13747" s="61" t="s">
        <v>528</v>
      </c>
      <c r="B13747" s="61" t="s">
        <v>529</v>
      </c>
      <c r="C13747" s="62">
        <v>2008</v>
      </c>
      <c r="D13747" s="61" t="s">
        <v>99</v>
      </c>
      <c r="E13747" s="62">
        <v>36</v>
      </c>
      <c r="F13747" s="62">
        <v>345182</v>
      </c>
      <c r="G13747" s="62">
        <v>48368</v>
      </c>
      <c r="H13747" s="62">
        <v>111.96</v>
      </c>
      <c r="I13747" s="62">
        <v>9588.39</v>
      </c>
      <c r="J13747" s="62">
        <v>321019.26</v>
      </c>
      <c r="K13747" s="62">
        <v>0</v>
      </c>
      <c r="L13747" s="63"/>
      <c r="M13747" s="63"/>
      <c r="N13747" s="63"/>
      <c r="O13747" s="63"/>
      <c r="P13747" s="63"/>
      <c r="Q13747" s="63"/>
      <c r="R13747" s="63"/>
      <c r="S13747" s="63"/>
      <c r="T13747" s="63"/>
      <c r="U13747" s="63"/>
      <c r="V13747" s="63"/>
      <c r="W13747" s="63"/>
      <c r="X13747" s="63"/>
      <c r="Y13747" s="63"/>
      <c r="Z13747" s="62">
        <v>237.69</v>
      </c>
      <c r="AA13747" s="62">
        <v>985</v>
      </c>
      <c r="AB13747" s="62">
        <v>2.2799999999999998</v>
      </c>
      <c r="AC13747" s="62">
        <v>6.6</v>
      </c>
    </row>
    <row r="13748" spans="1:29" x14ac:dyDescent="0.25">
      <c r="A13748" s="61" t="s">
        <v>140</v>
      </c>
      <c r="B13748" s="61" t="s">
        <v>141</v>
      </c>
      <c r="C13748" s="62">
        <v>2007</v>
      </c>
      <c r="D13748" s="61" t="s">
        <v>94</v>
      </c>
      <c r="E13748" s="62">
        <v>15</v>
      </c>
      <c r="F13748" s="62">
        <v>22878</v>
      </c>
      <c r="G13748" s="62">
        <v>3985</v>
      </c>
      <c r="H13748" s="62">
        <v>22.14</v>
      </c>
      <c r="I13748" s="62">
        <v>1525.2</v>
      </c>
      <c r="J13748" s="62">
        <v>21276.54</v>
      </c>
      <c r="K13748" s="62">
        <v>621.73</v>
      </c>
      <c r="L13748" s="62">
        <v>2064</v>
      </c>
      <c r="M13748" s="62">
        <v>11.47</v>
      </c>
      <c r="N13748" s="62">
        <v>41.45</v>
      </c>
      <c r="O13748" s="62">
        <v>7497.59</v>
      </c>
      <c r="P13748" s="63"/>
      <c r="Q13748" s="63"/>
      <c r="R13748" s="63"/>
      <c r="S13748" s="63"/>
      <c r="T13748" s="63"/>
      <c r="U13748" s="63"/>
      <c r="V13748" s="63"/>
      <c r="W13748" s="63"/>
      <c r="X13748" s="63"/>
      <c r="Y13748" s="63"/>
      <c r="Z13748" s="62">
        <v>1899</v>
      </c>
      <c r="AA13748" s="62">
        <v>10809</v>
      </c>
      <c r="AB13748" s="62">
        <v>60.05</v>
      </c>
      <c r="AC13748" s="62">
        <v>126.6</v>
      </c>
    </row>
    <row r="13749" spans="1:29" x14ac:dyDescent="0.25">
      <c r="A13749" s="61" t="s">
        <v>76</v>
      </c>
      <c r="B13749" s="61" t="s">
        <v>77</v>
      </c>
      <c r="C13749" s="62">
        <v>2018</v>
      </c>
      <c r="D13749" s="61" t="s">
        <v>89</v>
      </c>
      <c r="E13749" s="62">
        <v>24</v>
      </c>
      <c r="F13749" s="63"/>
      <c r="G13749" s="63"/>
      <c r="H13749" s="63"/>
      <c r="I13749" s="63"/>
      <c r="J13749" s="63"/>
      <c r="K13749" s="62">
        <v>0</v>
      </c>
      <c r="L13749" s="63"/>
      <c r="M13749" s="63"/>
      <c r="N13749" s="63"/>
      <c r="O13749" s="63"/>
      <c r="P13749" s="63"/>
      <c r="Q13749" s="63"/>
      <c r="R13749" s="63"/>
      <c r="S13749" s="63"/>
      <c r="T13749" s="63"/>
      <c r="U13749" s="63"/>
      <c r="V13749" s="63"/>
      <c r="W13749" s="63"/>
      <c r="X13749" s="63"/>
      <c r="Y13749" s="63"/>
      <c r="Z13749" s="62">
        <v>139.41</v>
      </c>
      <c r="AA13749" s="62">
        <v>995</v>
      </c>
      <c r="AB13749" s="62">
        <v>3.45</v>
      </c>
      <c r="AC13749" s="62">
        <v>5.81</v>
      </c>
    </row>
    <row r="13750" spans="1:29" x14ac:dyDescent="0.25">
      <c r="A13750" s="61" t="s">
        <v>222</v>
      </c>
      <c r="B13750" s="61" t="s">
        <v>223</v>
      </c>
      <c r="C13750" s="62">
        <v>2004</v>
      </c>
      <c r="D13750" s="61" t="s">
        <v>89</v>
      </c>
      <c r="E13750" s="62">
        <v>44</v>
      </c>
      <c r="F13750" s="62">
        <v>451800</v>
      </c>
      <c r="G13750" s="62">
        <v>49441</v>
      </c>
      <c r="H13750" s="62">
        <v>93.64</v>
      </c>
      <c r="I13750" s="62">
        <v>10268.18</v>
      </c>
      <c r="J13750" s="62">
        <v>420174</v>
      </c>
      <c r="K13750" s="62">
        <v>0</v>
      </c>
      <c r="L13750" s="63"/>
      <c r="M13750" s="63"/>
      <c r="N13750" s="63"/>
      <c r="O13750" s="63"/>
      <c r="P13750" s="63"/>
      <c r="Q13750" s="63"/>
      <c r="R13750" s="63"/>
      <c r="S13750" s="63"/>
      <c r="T13750" s="63"/>
      <c r="U13750" s="63"/>
      <c r="V13750" s="63"/>
      <c r="W13750" s="63"/>
      <c r="X13750" s="63"/>
      <c r="Y13750" s="63"/>
      <c r="Z13750" s="62">
        <v>195400</v>
      </c>
      <c r="AA13750" s="62">
        <v>16938</v>
      </c>
      <c r="AB13750" s="62">
        <v>32.08</v>
      </c>
      <c r="AC13750" s="62">
        <v>4440.91</v>
      </c>
    </row>
    <row r="13751" spans="1:29" x14ac:dyDescent="0.25">
      <c r="A13751" s="61" t="s">
        <v>328</v>
      </c>
      <c r="B13751" s="61" t="s">
        <v>329</v>
      </c>
      <c r="C13751" s="62">
        <v>2017</v>
      </c>
      <c r="D13751" s="61" t="s">
        <v>298</v>
      </c>
      <c r="E13751" s="62">
        <v>12</v>
      </c>
      <c r="F13751" s="63"/>
      <c r="G13751" s="63"/>
      <c r="H13751" s="63"/>
      <c r="I13751" s="63"/>
      <c r="J13751" s="63"/>
      <c r="K13751" s="62">
        <v>0</v>
      </c>
      <c r="L13751" s="63"/>
      <c r="M13751" s="63"/>
      <c r="N13751" s="63"/>
      <c r="O13751" s="63"/>
      <c r="P13751" s="63"/>
      <c r="Q13751" s="63"/>
      <c r="R13751" s="63"/>
      <c r="S13751" s="63"/>
      <c r="T13751" s="63"/>
      <c r="U13751" s="63"/>
      <c r="V13751" s="63"/>
      <c r="W13751" s="63"/>
      <c r="X13751" s="63"/>
      <c r="Y13751" s="63"/>
      <c r="Z13751" s="62">
        <v>534.72</v>
      </c>
      <c r="AA13751" s="62">
        <v>2080</v>
      </c>
      <c r="AB13751" s="62">
        <v>14.44</v>
      </c>
      <c r="AC13751" s="62">
        <v>44.56</v>
      </c>
    </row>
    <row r="13752" spans="1:29" x14ac:dyDescent="0.25">
      <c r="A13752" s="61" t="s">
        <v>163</v>
      </c>
      <c r="B13752" s="61" t="s">
        <v>164</v>
      </c>
      <c r="C13752" s="62">
        <v>2007</v>
      </c>
      <c r="D13752" s="61" t="s">
        <v>94</v>
      </c>
      <c r="E13752" s="62">
        <v>14</v>
      </c>
      <c r="F13752" s="62">
        <v>17017</v>
      </c>
      <c r="G13752" s="62">
        <v>3086</v>
      </c>
      <c r="H13752" s="62">
        <v>18.37</v>
      </c>
      <c r="I13752" s="62">
        <v>1215.5</v>
      </c>
      <c r="J13752" s="62">
        <v>15825.81</v>
      </c>
      <c r="K13752" s="62">
        <v>0</v>
      </c>
      <c r="L13752" s="63"/>
      <c r="M13752" s="63"/>
      <c r="N13752" s="63"/>
      <c r="O13752" s="63"/>
      <c r="P13752" s="63"/>
      <c r="Q13752" s="63"/>
      <c r="R13752" s="63"/>
      <c r="S13752" s="63"/>
      <c r="T13752" s="63"/>
      <c r="U13752" s="63"/>
      <c r="V13752" s="63"/>
      <c r="W13752" s="63"/>
      <c r="X13752" s="63"/>
      <c r="Y13752" s="63"/>
      <c r="Z13752" s="62">
        <v>217000</v>
      </c>
      <c r="AA13752" s="62">
        <v>12838</v>
      </c>
      <c r="AB13752" s="62">
        <v>76.42</v>
      </c>
      <c r="AC13752" s="62">
        <v>15500</v>
      </c>
    </row>
    <row r="13753" spans="1:29" ht="30" x14ac:dyDescent="0.25">
      <c r="A13753" s="61" t="s">
        <v>464</v>
      </c>
      <c r="B13753" s="61" t="s">
        <v>465</v>
      </c>
      <c r="C13753" s="62">
        <v>2010</v>
      </c>
      <c r="D13753" s="61" t="s">
        <v>89</v>
      </c>
      <c r="E13753" s="62">
        <v>9</v>
      </c>
      <c r="F13753" s="62">
        <v>59579</v>
      </c>
      <c r="G13753" s="62">
        <v>10001</v>
      </c>
      <c r="H13753" s="62">
        <v>92.6</v>
      </c>
      <c r="I13753" s="62">
        <v>6619.89</v>
      </c>
      <c r="J13753" s="62">
        <v>55408.47</v>
      </c>
      <c r="K13753" s="62">
        <v>0</v>
      </c>
      <c r="L13753" s="63"/>
      <c r="M13753" s="63"/>
      <c r="N13753" s="63"/>
      <c r="O13753" s="63"/>
      <c r="P13753" s="63"/>
      <c r="Q13753" s="63"/>
      <c r="R13753" s="63"/>
      <c r="S13753" s="63"/>
      <c r="T13753" s="63"/>
      <c r="U13753" s="63"/>
      <c r="V13753" s="63"/>
      <c r="W13753" s="63"/>
      <c r="X13753" s="63"/>
      <c r="Y13753" s="63"/>
      <c r="Z13753" s="62">
        <v>0</v>
      </c>
      <c r="AA13753" s="63"/>
      <c r="AB13753" s="63"/>
      <c r="AC13753" s="62">
        <v>0</v>
      </c>
    </row>
    <row r="13754" spans="1:29" x14ac:dyDescent="0.25">
      <c r="A13754" s="61" t="s">
        <v>79</v>
      </c>
      <c r="B13754" s="61" t="s">
        <v>80</v>
      </c>
      <c r="C13754" s="62">
        <v>2006</v>
      </c>
      <c r="D13754" s="61" t="s">
        <v>72</v>
      </c>
      <c r="E13754" s="62">
        <v>72</v>
      </c>
      <c r="F13754" s="62">
        <v>854080</v>
      </c>
      <c r="G13754" s="62">
        <v>136584</v>
      </c>
      <c r="H13754" s="62">
        <v>158.08000000000001</v>
      </c>
      <c r="I13754" s="62">
        <v>11862.22</v>
      </c>
      <c r="J13754" s="62">
        <v>794294.4</v>
      </c>
      <c r="K13754" s="62">
        <v>0</v>
      </c>
      <c r="L13754" s="63"/>
      <c r="M13754" s="63"/>
      <c r="N13754" s="63"/>
      <c r="O13754" s="63"/>
      <c r="P13754" s="63"/>
      <c r="Q13754" s="63"/>
      <c r="R13754" s="63"/>
      <c r="S13754" s="63"/>
      <c r="T13754" s="63"/>
      <c r="U13754" s="63"/>
      <c r="V13754" s="63"/>
      <c r="W13754" s="63"/>
      <c r="X13754" s="63"/>
      <c r="Y13754" s="63"/>
      <c r="Z13754" s="62">
        <v>314840</v>
      </c>
      <c r="AA13754" s="62">
        <v>11434</v>
      </c>
      <c r="AB13754" s="62">
        <v>13.23</v>
      </c>
      <c r="AC13754" s="62">
        <v>4372.78</v>
      </c>
    </row>
    <row r="13755" spans="1:29" x14ac:dyDescent="0.25">
      <c r="A13755" s="61" t="s">
        <v>397</v>
      </c>
      <c r="B13755" s="61" t="s">
        <v>398</v>
      </c>
      <c r="C13755" s="62">
        <v>2007</v>
      </c>
      <c r="D13755" s="61" t="s">
        <v>83</v>
      </c>
      <c r="E13755" s="62">
        <v>3</v>
      </c>
      <c r="F13755" s="63"/>
      <c r="G13755" s="63"/>
      <c r="H13755" s="63"/>
      <c r="I13755" s="63"/>
      <c r="J13755" s="63"/>
      <c r="K13755" s="62">
        <v>0</v>
      </c>
      <c r="L13755" s="63"/>
      <c r="M13755" s="63"/>
      <c r="N13755" s="63"/>
      <c r="O13755" s="63"/>
      <c r="P13755" s="63"/>
      <c r="Q13755" s="63"/>
      <c r="R13755" s="63"/>
      <c r="S13755" s="63"/>
      <c r="T13755" s="63"/>
      <c r="U13755" s="63"/>
      <c r="V13755" s="63"/>
      <c r="W13755" s="63"/>
      <c r="X13755" s="63"/>
      <c r="Y13755" s="63"/>
      <c r="Z13755" s="62">
        <v>0</v>
      </c>
      <c r="AA13755" s="63"/>
      <c r="AB13755" s="63"/>
      <c r="AC13755" s="62">
        <v>0</v>
      </c>
    </row>
    <row r="13756" spans="1:29" ht="30" x14ac:dyDescent="0.25">
      <c r="A13756" s="61" t="s">
        <v>216</v>
      </c>
      <c r="B13756" s="61" t="s">
        <v>217</v>
      </c>
      <c r="C13756" s="62">
        <v>2018</v>
      </c>
      <c r="D13756" s="61" t="s">
        <v>75</v>
      </c>
      <c r="E13756" s="62">
        <v>86</v>
      </c>
      <c r="F13756" s="62">
        <v>582054</v>
      </c>
      <c r="G13756" s="62">
        <v>111632</v>
      </c>
      <c r="H13756" s="62">
        <v>108.17</v>
      </c>
      <c r="I13756" s="62">
        <v>6768.07</v>
      </c>
      <c r="J13756" s="62">
        <v>541310.22</v>
      </c>
      <c r="K13756" s="62">
        <v>42294.86</v>
      </c>
      <c r="L13756" s="62">
        <v>53324</v>
      </c>
      <c r="M13756" s="62">
        <v>51.67</v>
      </c>
      <c r="N13756" s="63"/>
      <c r="O13756" s="63"/>
      <c r="P13756" s="63"/>
      <c r="Q13756" s="63"/>
      <c r="R13756" s="63"/>
      <c r="S13756" s="63"/>
      <c r="T13756" s="63"/>
      <c r="U13756" s="63"/>
      <c r="V13756" s="63"/>
      <c r="W13756" s="63"/>
      <c r="X13756" s="63"/>
      <c r="Y13756" s="63"/>
      <c r="Z13756" s="62">
        <v>4231</v>
      </c>
      <c r="AA13756" s="62">
        <v>61492</v>
      </c>
      <c r="AB13756" s="62">
        <v>59.59</v>
      </c>
      <c r="AC13756" s="62">
        <v>49.2</v>
      </c>
    </row>
    <row r="13757" spans="1:29" ht="30" x14ac:dyDescent="0.25">
      <c r="A13757" s="61" t="s">
        <v>117</v>
      </c>
      <c r="B13757" s="61" t="s">
        <v>118</v>
      </c>
      <c r="C13757" s="62">
        <v>2007</v>
      </c>
      <c r="D13757" s="61" t="s">
        <v>563</v>
      </c>
      <c r="E13757" s="62">
        <v>33</v>
      </c>
      <c r="F13757" s="62">
        <v>16195</v>
      </c>
      <c r="G13757" s="62">
        <v>2452</v>
      </c>
      <c r="H13757" s="62">
        <v>6.19</v>
      </c>
      <c r="I13757" s="62">
        <v>490.76</v>
      </c>
      <c r="J13757" s="62">
        <v>15061.35</v>
      </c>
      <c r="K13757" s="62">
        <v>2217.2600000000002</v>
      </c>
      <c r="L13757" s="62">
        <v>2893</v>
      </c>
      <c r="M13757" s="62">
        <v>7.31</v>
      </c>
      <c r="N13757" s="63"/>
      <c r="O13757" s="63"/>
      <c r="P13757" s="63"/>
      <c r="Q13757" s="63"/>
      <c r="R13757" s="63"/>
      <c r="S13757" s="63"/>
      <c r="T13757" s="63"/>
      <c r="U13757" s="63"/>
      <c r="V13757" s="63"/>
      <c r="W13757" s="63"/>
      <c r="X13757" s="63"/>
      <c r="Y13757" s="63"/>
      <c r="Z13757" s="62">
        <v>0</v>
      </c>
      <c r="AA13757" s="63"/>
      <c r="AB13757" s="63"/>
      <c r="AC13757" s="62">
        <v>0</v>
      </c>
    </row>
    <row r="13758" spans="1:29" x14ac:dyDescent="0.25">
      <c r="A13758" s="61" t="s">
        <v>190</v>
      </c>
      <c r="B13758" s="61" t="s">
        <v>191</v>
      </c>
      <c r="C13758" s="62">
        <v>2017</v>
      </c>
      <c r="D13758" s="61" t="s">
        <v>175</v>
      </c>
      <c r="E13758" s="62">
        <v>6</v>
      </c>
      <c r="F13758" s="63"/>
      <c r="G13758" s="63"/>
      <c r="H13758" s="63"/>
      <c r="I13758" s="63"/>
      <c r="J13758" s="63"/>
      <c r="K13758" s="62">
        <v>0</v>
      </c>
      <c r="L13758" s="63"/>
      <c r="M13758" s="63"/>
      <c r="N13758" s="63"/>
      <c r="O13758" s="63"/>
      <c r="P13758" s="63"/>
      <c r="Q13758" s="63"/>
      <c r="R13758" s="63"/>
      <c r="S13758" s="63"/>
      <c r="T13758" s="63"/>
      <c r="U13758" s="63"/>
      <c r="V13758" s="63"/>
      <c r="W13758" s="63"/>
      <c r="X13758" s="63"/>
      <c r="Y13758" s="63"/>
      <c r="Z13758" s="62">
        <v>0</v>
      </c>
      <c r="AA13758" s="63"/>
      <c r="AB13758" s="63"/>
      <c r="AC13758" s="62">
        <v>0</v>
      </c>
    </row>
    <row r="13759" spans="1:29" x14ac:dyDescent="0.25">
      <c r="A13759" s="61" t="s">
        <v>163</v>
      </c>
      <c r="B13759" s="61" t="s">
        <v>164</v>
      </c>
      <c r="C13759" s="62">
        <v>2007</v>
      </c>
      <c r="D13759" s="61" t="s">
        <v>72</v>
      </c>
      <c r="E13759" s="62">
        <v>104</v>
      </c>
      <c r="F13759" s="62">
        <v>1219500</v>
      </c>
      <c r="G13759" s="62">
        <v>128395</v>
      </c>
      <c r="H13759" s="62">
        <v>102.88</v>
      </c>
      <c r="I13759" s="62">
        <v>11725.96</v>
      </c>
      <c r="J13759" s="62">
        <v>1134135</v>
      </c>
      <c r="K13759" s="62">
        <v>0</v>
      </c>
      <c r="L13759" s="63"/>
      <c r="M13759" s="63"/>
      <c r="N13759" s="63"/>
      <c r="O13759" s="63"/>
      <c r="P13759" s="63"/>
      <c r="Q13759" s="63"/>
      <c r="R13759" s="63"/>
      <c r="S13759" s="63"/>
      <c r="T13759" s="63"/>
      <c r="U13759" s="63"/>
      <c r="V13759" s="63"/>
      <c r="W13759" s="63"/>
      <c r="X13759" s="63"/>
      <c r="Y13759" s="63"/>
      <c r="Z13759" s="62">
        <v>270500</v>
      </c>
      <c r="AA13759" s="62">
        <v>59540</v>
      </c>
      <c r="AB13759" s="62">
        <v>47.71</v>
      </c>
      <c r="AC13759" s="62">
        <v>2600.96</v>
      </c>
    </row>
    <row r="13760" spans="1:29" x14ac:dyDescent="0.25">
      <c r="A13760" s="61" t="s">
        <v>81</v>
      </c>
      <c r="B13760" s="61" t="s">
        <v>82</v>
      </c>
      <c r="C13760" s="62">
        <v>2008</v>
      </c>
      <c r="D13760" s="61" t="s">
        <v>78</v>
      </c>
      <c r="E13760" s="62">
        <v>32</v>
      </c>
      <c r="F13760" s="62">
        <v>293360</v>
      </c>
      <c r="G13760" s="62">
        <v>33985</v>
      </c>
      <c r="H13760" s="62">
        <v>88.5</v>
      </c>
      <c r="I13760" s="62">
        <v>9167.5</v>
      </c>
      <c r="J13760" s="62">
        <v>272824.8</v>
      </c>
      <c r="K13760" s="62">
        <v>0</v>
      </c>
      <c r="L13760" s="63"/>
      <c r="M13760" s="63"/>
      <c r="N13760" s="63"/>
      <c r="O13760" s="63"/>
      <c r="P13760" s="63"/>
      <c r="Q13760" s="63"/>
      <c r="R13760" s="63"/>
      <c r="S13760" s="63"/>
      <c r="T13760" s="63"/>
      <c r="U13760" s="63"/>
      <c r="V13760" s="63"/>
      <c r="W13760" s="63"/>
      <c r="X13760" s="63"/>
      <c r="Y13760" s="63"/>
      <c r="Z13760" s="62">
        <v>524</v>
      </c>
      <c r="AA13760" s="62">
        <v>2591</v>
      </c>
      <c r="AB13760" s="62">
        <v>6.75</v>
      </c>
      <c r="AC13760" s="62">
        <v>16.38</v>
      </c>
    </row>
    <row r="13761" spans="1:29" x14ac:dyDescent="0.25">
      <c r="A13761" s="61" t="s">
        <v>354</v>
      </c>
      <c r="B13761" s="61" t="s">
        <v>355</v>
      </c>
      <c r="C13761" s="62">
        <v>2016</v>
      </c>
      <c r="D13761" s="61" t="s">
        <v>99</v>
      </c>
      <c r="E13761" s="62">
        <v>48</v>
      </c>
      <c r="F13761" s="62">
        <v>159594</v>
      </c>
      <c r="G13761" s="62">
        <v>26737</v>
      </c>
      <c r="H13761" s="62">
        <v>46.42</v>
      </c>
      <c r="I13761" s="62">
        <v>3324.88</v>
      </c>
      <c r="J13761" s="62">
        <v>148422.42000000001</v>
      </c>
      <c r="K13761" s="62">
        <v>17221.12</v>
      </c>
      <c r="L13761" s="62">
        <v>29146</v>
      </c>
      <c r="M13761" s="62">
        <v>50.6</v>
      </c>
      <c r="N13761" s="62">
        <v>358.77</v>
      </c>
      <c r="O13761" s="62">
        <v>207674.68</v>
      </c>
      <c r="P13761" s="63"/>
      <c r="Q13761" s="63"/>
      <c r="R13761" s="63"/>
      <c r="S13761" s="63"/>
      <c r="T13761" s="63"/>
      <c r="U13761" s="63"/>
      <c r="V13761" s="63"/>
      <c r="W13761" s="63"/>
      <c r="X13761" s="63"/>
      <c r="Y13761" s="63"/>
      <c r="Z13761" s="62">
        <v>292520</v>
      </c>
      <c r="AA13761" s="62">
        <v>11207</v>
      </c>
      <c r="AB13761" s="62">
        <v>19.46</v>
      </c>
      <c r="AC13761" s="62">
        <v>6094.17</v>
      </c>
    </row>
    <row r="13762" spans="1:29" x14ac:dyDescent="0.25">
      <c r="A13762" s="61" t="s">
        <v>304</v>
      </c>
      <c r="B13762" s="61" t="s">
        <v>305</v>
      </c>
      <c r="C13762" s="62">
        <v>2016</v>
      </c>
      <c r="D13762" s="61" t="s">
        <v>78</v>
      </c>
      <c r="E13762" s="62">
        <v>24</v>
      </c>
      <c r="F13762" s="62">
        <v>82400</v>
      </c>
      <c r="G13762" s="62">
        <v>15850</v>
      </c>
      <c r="H13762" s="62">
        <v>55.03</v>
      </c>
      <c r="I13762" s="62">
        <v>3433.33</v>
      </c>
      <c r="J13762" s="62">
        <v>76632</v>
      </c>
      <c r="K13762" s="62">
        <v>3640.16</v>
      </c>
      <c r="L13762" s="62">
        <v>6293</v>
      </c>
      <c r="M13762" s="62">
        <v>21.85</v>
      </c>
      <c r="N13762" s="62">
        <v>151.66999999999999</v>
      </c>
      <c r="O13762" s="62">
        <v>43897.72</v>
      </c>
      <c r="P13762" s="63"/>
      <c r="Q13762" s="63"/>
      <c r="R13762" s="63"/>
      <c r="S13762" s="63"/>
      <c r="T13762" s="63"/>
      <c r="U13762" s="63"/>
      <c r="V13762" s="63"/>
      <c r="W13762" s="63"/>
      <c r="X13762" s="63"/>
      <c r="Y13762" s="63"/>
      <c r="Z13762" s="62">
        <v>561.46</v>
      </c>
      <c r="AA13762" s="62">
        <v>1552</v>
      </c>
      <c r="AB13762" s="62">
        <v>5.39</v>
      </c>
      <c r="AC13762" s="62">
        <v>23.39</v>
      </c>
    </row>
    <row r="13763" spans="1:29" ht="30" x14ac:dyDescent="0.25">
      <c r="A13763" s="61" t="s">
        <v>350</v>
      </c>
      <c r="B13763" s="61" t="s">
        <v>351</v>
      </c>
      <c r="C13763" s="62">
        <v>2013</v>
      </c>
      <c r="D13763" s="61" t="s">
        <v>75</v>
      </c>
      <c r="E13763" s="62">
        <v>7</v>
      </c>
      <c r="F13763" s="62">
        <v>7586</v>
      </c>
      <c r="G13763" s="62">
        <v>1236</v>
      </c>
      <c r="H13763" s="62">
        <v>14.71</v>
      </c>
      <c r="I13763" s="62">
        <v>1083.71</v>
      </c>
      <c r="J13763" s="62">
        <v>7054.98</v>
      </c>
      <c r="K13763" s="62">
        <v>0</v>
      </c>
      <c r="L13763" s="63"/>
      <c r="M13763" s="63"/>
      <c r="N13763" s="63"/>
      <c r="O13763" s="63"/>
      <c r="P13763" s="63"/>
      <c r="Q13763" s="63"/>
      <c r="R13763" s="63"/>
      <c r="S13763" s="63"/>
      <c r="T13763" s="63"/>
      <c r="U13763" s="63"/>
      <c r="V13763" s="63"/>
      <c r="W13763" s="63"/>
      <c r="X13763" s="63"/>
      <c r="Y13763" s="63"/>
      <c r="Z13763" s="62">
        <v>28.07</v>
      </c>
      <c r="AA13763" s="62">
        <v>3571</v>
      </c>
      <c r="AB13763" s="62">
        <v>42.51</v>
      </c>
      <c r="AC13763" s="62">
        <v>4.01</v>
      </c>
    </row>
    <row r="13764" spans="1:29" x14ac:dyDescent="0.25">
      <c r="A13764" s="61" t="s">
        <v>260</v>
      </c>
      <c r="B13764" s="61" t="s">
        <v>261</v>
      </c>
      <c r="C13764" s="62">
        <v>2015</v>
      </c>
      <c r="D13764" s="61" t="s">
        <v>99</v>
      </c>
      <c r="E13764" s="62">
        <v>26</v>
      </c>
      <c r="F13764" s="62">
        <v>69515</v>
      </c>
      <c r="G13764" s="62">
        <v>14148</v>
      </c>
      <c r="H13764" s="62">
        <v>45.35</v>
      </c>
      <c r="I13764" s="62">
        <v>2673.65</v>
      </c>
      <c r="J13764" s="62">
        <v>64648.95</v>
      </c>
      <c r="K13764" s="62">
        <v>17066.93</v>
      </c>
      <c r="L13764" s="62">
        <v>22377</v>
      </c>
      <c r="M13764" s="62">
        <v>71.72</v>
      </c>
      <c r="N13764" s="62">
        <v>656.42</v>
      </c>
      <c r="O13764" s="62">
        <v>205815.17</v>
      </c>
      <c r="P13764" s="63"/>
      <c r="Q13764" s="63"/>
      <c r="R13764" s="63"/>
      <c r="S13764" s="63"/>
      <c r="T13764" s="63"/>
      <c r="U13764" s="63"/>
      <c r="V13764" s="63"/>
      <c r="W13764" s="63"/>
      <c r="X13764" s="63"/>
      <c r="Y13764" s="63"/>
      <c r="Z13764" s="62">
        <v>426</v>
      </c>
      <c r="AA13764" s="62">
        <v>3832</v>
      </c>
      <c r="AB13764" s="62">
        <v>12.28</v>
      </c>
      <c r="AC13764" s="62">
        <v>16.38</v>
      </c>
    </row>
    <row r="13765" spans="1:29" x14ac:dyDescent="0.25">
      <c r="A13765" s="61" t="s">
        <v>330</v>
      </c>
      <c r="B13765" s="61" t="s">
        <v>331</v>
      </c>
      <c r="C13765" s="62">
        <v>2014</v>
      </c>
      <c r="D13765" s="61" t="s">
        <v>75</v>
      </c>
      <c r="E13765" s="62">
        <v>36</v>
      </c>
      <c r="F13765" s="63"/>
      <c r="G13765" s="63"/>
      <c r="H13765" s="63"/>
      <c r="I13765" s="63"/>
      <c r="J13765" s="63"/>
      <c r="K13765" s="62">
        <v>0</v>
      </c>
      <c r="L13765" s="63"/>
      <c r="M13765" s="63"/>
      <c r="N13765" s="63"/>
      <c r="O13765" s="63"/>
      <c r="P13765" s="63"/>
      <c r="Q13765" s="63"/>
      <c r="R13765" s="63"/>
      <c r="S13765" s="63"/>
      <c r="T13765" s="63"/>
      <c r="U13765" s="63"/>
      <c r="V13765" s="63"/>
      <c r="W13765" s="63"/>
      <c r="X13765" s="63"/>
      <c r="Y13765" s="63"/>
      <c r="Z13765" s="62">
        <v>43153.74</v>
      </c>
      <c r="AA13765" s="62">
        <v>4783</v>
      </c>
      <c r="AB13765" s="62">
        <v>11.07</v>
      </c>
      <c r="AC13765" s="62">
        <v>1198.71</v>
      </c>
    </row>
    <row r="13766" spans="1:29" x14ac:dyDescent="0.25">
      <c r="A13766" s="61" t="s">
        <v>70</v>
      </c>
      <c r="B13766" s="61" t="s">
        <v>71</v>
      </c>
      <c r="C13766" s="62">
        <v>2004</v>
      </c>
      <c r="D13766" s="61" t="s">
        <v>89</v>
      </c>
      <c r="E13766" s="62">
        <v>54</v>
      </c>
      <c r="F13766" s="62">
        <v>204400</v>
      </c>
      <c r="G13766" s="62">
        <v>20164</v>
      </c>
      <c r="H13766" s="62">
        <v>31.12</v>
      </c>
      <c r="I13766" s="62">
        <v>3785.19</v>
      </c>
      <c r="J13766" s="62">
        <v>190092</v>
      </c>
      <c r="K13766" s="62">
        <v>15423</v>
      </c>
      <c r="L13766" s="62">
        <v>8439</v>
      </c>
      <c r="M13766" s="62">
        <v>13.02</v>
      </c>
      <c r="N13766" s="63"/>
      <c r="O13766" s="63"/>
      <c r="P13766" s="63"/>
      <c r="Q13766" s="63"/>
      <c r="R13766" s="63"/>
      <c r="S13766" s="63"/>
      <c r="T13766" s="63"/>
      <c r="U13766" s="63"/>
      <c r="V13766" s="63"/>
      <c r="W13766" s="63"/>
      <c r="X13766" s="63"/>
      <c r="Y13766" s="63"/>
      <c r="Z13766" s="62">
        <v>818</v>
      </c>
      <c r="AA13766" s="62">
        <v>4908</v>
      </c>
      <c r="AB13766" s="62">
        <v>7.57</v>
      </c>
      <c r="AC13766" s="62">
        <v>15.15</v>
      </c>
    </row>
    <row r="13767" spans="1:29" ht="30" x14ac:dyDescent="0.25">
      <c r="A13767" s="61" t="s">
        <v>255</v>
      </c>
      <c r="B13767" s="61" t="s">
        <v>256</v>
      </c>
      <c r="C13767" s="62">
        <v>2009</v>
      </c>
      <c r="D13767" s="61" t="s">
        <v>313</v>
      </c>
      <c r="E13767" s="62">
        <v>72</v>
      </c>
      <c r="F13767" s="62">
        <v>347376</v>
      </c>
      <c r="G13767" s="62">
        <v>94913</v>
      </c>
      <c r="H13767" s="62">
        <v>109.85</v>
      </c>
      <c r="I13767" s="62">
        <v>4824.67</v>
      </c>
      <c r="J13767" s="62">
        <v>323059.68</v>
      </c>
      <c r="K13767" s="62">
        <v>31060.14</v>
      </c>
      <c r="L13767" s="62">
        <v>43138</v>
      </c>
      <c r="M13767" s="62">
        <v>49.93</v>
      </c>
      <c r="N13767" s="62">
        <v>431.39</v>
      </c>
      <c r="O13767" s="62">
        <v>374563.5</v>
      </c>
      <c r="P13767" s="63"/>
      <c r="Q13767" s="63"/>
      <c r="R13767" s="63"/>
      <c r="S13767" s="63"/>
      <c r="T13767" s="63"/>
      <c r="U13767" s="63"/>
      <c r="V13767" s="63"/>
      <c r="W13767" s="63"/>
      <c r="X13767" s="63"/>
      <c r="Y13767" s="63"/>
      <c r="Z13767" s="62">
        <v>2661.8</v>
      </c>
      <c r="AA13767" s="62">
        <v>43057</v>
      </c>
      <c r="AB13767" s="62">
        <v>49.83</v>
      </c>
      <c r="AC13767" s="62">
        <v>36.97</v>
      </c>
    </row>
    <row r="13768" spans="1:29" ht="45" x14ac:dyDescent="0.25">
      <c r="A13768" s="61" t="s">
        <v>340</v>
      </c>
      <c r="B13768" s="61" t="s">
        <v>341</v>
      </c>
      <c r="C13768" s="62">
        <v>2016</v>
      </c>
      <c r="D13768" s="61" t="s">
        <v>75</v>
      </c>
      <c r="E13768" s="62">
        <v>8</v>
      </c>
      <c r="F13768" s="62">
        <v>240</v>
      </c>
      <c r="G13768" s="62">
        <v>57</v>
      </c>
      <c r="H13768" s="62">
        <v>0.59</v>
      </c>
      <c r="I13768" s="62">
        <v>30</v>
      </c>
      <c r="J13768" s="62">
        <v>223.2</v>
      </c>
      <c r="K13768" s="62">
        <v>37</v>
      </c>
      <c r="L13768" s="62">
        <v>45</v>
      </c>
      <c r="M13768" s="62">
        <v>0.47</v>
      </c>
      <c r="N13768" s="63"/>
      <c r="O13768" s="63"/>
      <c r="P13768" s="63"/>
      <c r="Q13768" s="63"/>
      <c r="R13768" s="63"/>
      <c r="S13768" s="63"/>
      <c r="T13768" s="63"/>
      <c r="U13768" s="63"/>
      <c r="V13768" s="63"/>
      <c r="W13768" s="63"/>
      <c r="X13768" s="63"/>
      <c r="Y13768" s="63"/>
      <c r="Z13768" s="62">
        <v>38300</v>
      </c>
      <c r="AA13768" s="62">
        <v>2694</v>
      </c>
      <c r="AB13768" s="62">
        <v>28.06</v>
      </c>
      <c r="AC13768" s="62">
        <v>4787.5</v>
      </c>
    </row>
    <row r="13769" spans="1:29" ht="30" x14ac:dyDescent="0.25">
      <c r="A13769" s="61" t="s">
        <v>224</v>
      </c>
      <c r="B13769" s="61" t="s">
        <v>225</v>
      </c>
      <c r="C13769" s="62">
        <v>2004</v>
      </c>
      <c r="D13769" s="61" t="s">
        <v>99</v>
      </c>
      <c r="E13769" s="62">
        <v>5</v>
      </c>
      <c r="F13769" s="62">
        <v>1154</v>
      </c>
      <c r="G13769" s="62">
        <v>181</v>
      </c>
      <c r="H13769" s="62">
        <v>3.02</v>
      </c>
      <c r="I13769" s="62">
        <v>230.8</v>
      </c>
      <c r="J13769" s="62">
        <v>1073.22</v>
      </c>
      <c r="K13769" s="62">
        <v>1574</v>
      </c>
      <c r="L13769" s="62">
        <v>2203</v>
      </c>
      <c r="M13769" s="62">
        <v>36.72</v>
      </c>
      <c r="N13769" s="63"/>
      <c r="O13769" s="63"/>
      <c r="P13769" s="63"/>
      <c r="Q13769" s="63"/>
      <c r="R13769" s="63"/>
      <c r="S13769" s="63"/>
      <c r="T13769" s="63"/>
      <c r="U13769" s="63"/>
      <c r="V13769" s="63"/>
      <c r="W13769" s="63"/>
      <c r="X13769" s="63"/>
      <c r="Y13769" s="63"/>
      <c r="Z13769" s="62">
        <v>4.34</v>
      </c>
      <c r="AA13769" s="62">
        <v>70</v>
      </c>
      <c r="AB13769" s="62">
        <v>1.17</v>
      </c>
      <c r="AC13769" s="62">
        <v>0.87</v>
      </c>
    </row>
    <row r="13770" spans="1:29" x14ac:dyDescent="0.25">
      <c r="A13770" s="61" t="s">
        <v>420</v>
      </c>
      <c r="B13770" s="61" t="s">
        <v>421</v>
      </c>
      <c r="C13770" s="62">
        <v>2016</v>
      </c>
      <c r="D13770" s="61" t="s">
        <v>297</v>
      </c>
      <c r="E13770" s="62">
        <v>64</v>
      </c>
      <c r="F13770" s="62">
        <v>6418</v>
      </c>
      <c r="G13770" s="62">
        <v>1882</v>
      </c>
      <c r="H13770" s="62">
        <v>2.4500000000000002</v>
      </c>
      <c r="I13770" s="62">
        <v>100.28</v>
      </c>
      <c r="J13770" s="62">
        <v>5968.74</v>
      </c>
      <c r="K13770" s="62">
        <v>0</v>
      </c>
      <c r="L13770" s="63"/>
      <c r="M13770" s="63"/>
      <c r="N13770" s="63"/>
      <c r="O13770" s="63"/>
      <c r="P13770" s="63"/>
      <c r="Q13770" s="63"/>
      <c r="R13770" s="63"/>
      <c r="S13770" s="63"/>
      <c r="T13770" s="63"/>
      <c r="U13770" s="63"/>
      <c r="V13770" s="63"/>
      <c r="W13770" s="63"/>
      <c r="X13770" s="63"/>
      <c r="Y13770" s="63"/>
      <c r="Z13770" s="62">
        <v>5600</v>
      </c>
      <c r="AA13770" s="62">
        <v>61831</v>
      </c>
      <c r="AB13770" s="62">
        <v>80.510000000000005</v>
      </c>
      <c r="AC13770" s="62">
        <v>87.5</v>
      </c>
    </row>
    <row r="13771" spans="1:29" ht="45" x14ac:dyDescent="0.25">
      <c r="A13771" s="61" t="s">
        <v>214</v>
      </c>
      <c r="B13771" s="61" t="s">
        <v>215</v>
      </c>
      <c r="C13771" s="62">
        <v>2012</v>
      </c>
      <c r="D13771" s="61" t="s">
        <v>99</v>
      </c>
      <c r="E13771" s="62">
        <v>74</v>
      </c>
      <c r="F13771" s="62">
        <v>617683</v>
      </c>
      <c r="G13771" s="62">
        <v>105597</v>
      </c>
      <c r="H13771" s="62">
        <v>118.92</v>
      </c>
      <c r="I13771" s="62">
        <v>8347.07</v>
      </c>
      <c r="J13771" s="62">
        <v>574445.18999999994</v>
      </c>
      <c r="K13771" s="62">
        <v>0</v>
      </c>
      <c r="L13771" s="63"/>
      <c r="M13771" s="63"/>
      <c r="N13771" s="63"/>
      <c r="O13771" s="63"/>
      <c r="P13771" s="63"/>
      <c r="Q13771" s="63"/>
      <c r="R13771" s="63"/>
      <c r="S13771" s="63"/>
      <c r="T13771" s="63"/>
      <c r="U13771" s="63"/>
      <c r="V13771" s="63"/>
      <c r="W13771" s="63"/>
      <c r="X13771" s="63"/>
      <c r="Y13771" s="63"/>
      <c r="Z13771" s="62">
        <v>4259</v>
      </c>
      <c r="AA13771" s="62">
        <v>17048</v>
      </c>
      <c r="AB13771" s="62">
        <v>19.2</v>
      </c>
      <c r="AC13771" s="62">
        <v>57.55</v>
      </c>
    </row>
    <row r="13772" spans="1:29" ht="30" x14ac:dyDescent="0.25">
      <c r="A13772" s="61" t="s">
        <v>120</v>
      </c>
      <c r="B13772" s="61" t="s">
        <v>121</v>
      </c>
      <c r="C13772" s="62">
        <v>2017</v>
      </c>
      <c r="D13772" s="61" t="s">
        <v>83</v>
      </c>
      <c r="E13772" s="62">
        <v>10</v>
      </c>
      <c r="F13772" s="62">
        <v>708</v>
      </c>
      <c r="G13772" s="62">
        <v>393</v>
      </c>
      <c r="H13772" s="62">
        <v>3.28</v>
      </c>
      <c r="I13772" s="62">
        <v>70.8</v>
      </c>
      <c r="J13772" s="62">
        <v>658.44</v>
      </c>
      <c r="K13772" s="62">
        <v>0</v>
      </c>
      <c r="L13772" s="62">
        <v>0</v>
      </c>
      <c r="M13772" s="62">
        <v>0</v>
      </c>
      <c r="N13772" s="62">
        <v>0</v>
      </c>
      <c r="O13772" s="62">
        <v>0</v>
      </c>
      <c r="P13772" s="63"/>
      <c r="Q13772" s="63"/>
      <c r="R13772" s="63"/>
      <c r="S13772" s="63"/>
      <c r="T13772" s="63"/>
      <c r="U13772" s="63"/>
      <c r="V13772" s="63"/>
      <c r="W13772" s="63"/>
      <c r="X13772" s="63"/>
      <c r="Y13772" s="63"/>
      <c r="Z13772" s="62">
        <v>106500</v>
      </c>
      <c r="AA13772" s="62">
        <v>7593</v>
      </c>
      <c r="AB13772" s="62">
        <v>63.28</v>
      </c>
      <c r="AC13772" s="62">
        <v>10650</v>
      </c>
    </row>
    <row r="13773" spans="1:29" x14ac:dyDescent="0.25">
      <c r="A13773" s="61" t="s">
        <v>253</v>
      </c>
      <c r="B13773" s="61" t="s">
        <v>254</v>
      </c>
      <c r="C13773" s="62">
        <v>2007</v>
      </c>
      <c r="D13773" s="61" t="s">
        <v>89</v>
      </c>
      <c r="E13773" s="62">
        <v>55</v>
      </c>
      <c r="F13773" s="62">
        <v>204049</v>
      </c>
      <c r="G13773" s="62">
        <v>47616</v>
      </c>
      <c r="H13773" s="62">
        <v>72.150000000000006</v>
      </c>
      <c r="I13773" s="62">
        <v>3709.98</v>
      </c>
      <c r="J13773" s="62">
        <v>189765.57</v>
      </c>
      <c r="K13773" s="62">
        <v>31258.97</v>
      </c>
      <c r="L13773" s="62">
        <v>57377</v>
      </c>
      <c r="M13773" s="62">
        <v>86.93</v>
      </c>
      <c r="N13773" s="62">
        <v>568.34</v>
      </c>
      <c r="O13773" s="62">
        <v>376961.32</v>
      </c>
      <c r="P13773" s="63"/>
      <c r="Q13773" s="63"/>
      <c r="R13773" s="63"/>
      <c r="S13773" s="63"/>
      <c r="T13773" s="63"/>
      <c r="U13773" s="63"/>
      <c r="V13773" s="63"/>
      <c r="W13773" s="63"/>
      <c r="X13773" s="63"/>
      <c r="Y13773" s="63"/>
      <c r="Z13773" s="62">
        <v>176030</v>
      </c>
      <c r="AA13773" s="62">
        <v>9947</v>
      </c>
      <c r="AB13773" s="62">
        <v>15.07</v>
      </c>
      <c r="AC13773" s="62">
        <v>3200.55</v>
      </c>
    </row>
    <row r="13774" spans="1:29" x14ac:dyDescent="0.25">
      <c r="A13774" s="61" t="s">
        <v>140</v>
      </c>
      <c r="B13774" s="61" t="s">
        <v>141</v>
      </c>
      <c r="C13774" s="62">
        <v>2013</v>
      </c>
      <c r="D13774" s="61" t="s">
        <v>89</v>
      </c>
      <c r="E13774" s="62">
        <v>44</v>
      </c>
      <c r="F13774" s="62">
        <v>169646</v>
      </c>
      <c r="G13774" s="62">
        <v>26163</v>
      </c>
      <c r="H13774" s="62">
        <v>49.55</v>
      </c>
      <c r="I13774" s="62">
        <v>3855.59</v>
      </c>
      <c r="J13774" s="62">
        <v>157770.78</v>
      </c>
      <c r="K13774" s="62">
        <v>1780.8</v>
      </c>
      <c r="L13774" s="62">
        <v>18015</v>
      </c>
      <c r="M13774" s="62">
        <v>34.119999999999997</v>
      </c>
      <c r="N13774" s="63"/>
      <c r="O13774" s="63"/>
      <c r="P13774" s="63"/>
      <c r="Q13774" s="63"/>
      <c r="R13774" s="63"/>
      <c r="S13774" s="63"/>
      <c r="T13774" s="63"/>
      <c r="U13774" s="63"/>
      <c r="V13774" s="63"/>
      <c r="W13774" s="63"/>
      <c r="X13774" s="63"/>
      <c r="Y13774" s="63"/>
      <c r="Z13774" s="62">
        <v>1558</v>
      </c>
      <c r="AA13774" s="62">
        <v>17701</v>
      </c>
      <c r="AB13774" s="62">
        <v>33.520000000000003</v>
      </c>
      <c r="AC13774" s="62">
        <v>35.409999999999997</v>
      </c>
    </row>
    <row r="13775" spans="1:29" x14ac:dyDescent="0.25">
      <c r="A13775" s="61" t="s">
        <v>552</v>
      </c>
      <c r="B13775" s="61" t="s">
        <v>553</v>
      </c>
      <c r="C13775" s="62">
        <v>2006</v>
      </c>
      <c r="D13775" s="61" t="s">
        <v>75</v>
      </c>
      <c r="E13775" s="62">
        <v>7</v>
      </c>
      <c r="F13775" s="63"/>
      <c r="G13775" s="63"/>
      <c r="H13775" s="63"/>
      <c r="I13775" s="63"/>
      <c r="J13775" s="63"/>
      <c r="K13775" s="62">
        <v>0</v>
      </c>
      <c r="L13775" s="63"/>
      <c r="M13775" s="63"/>
      <c r="N13775" s="63"/>
      <c r="O13775" s="63"/>
      <c r="P13775" s="63"/>
      <c r="Q13775" s="63"/>
      <c r="R13775" s="63"/>
      <c r="S13775" s="63"/>
      <c r="T13775" s="63"/>
      <c r="U13775" s="63"/>
      <c r="V13775" s="63"/>
      <c r="W13775" s="63"/>
      <c r="X13775" s="63"/>
      <c r="Y13775" s="63"/>
      <c r="Z13775" s="62">
        <v>49900</v>
      </c>
      <c r="AA13775" s="62">
        <v>6517</v>
      </c>
      <c r="AB13775" s="62">
        <v>77.58</v>
      </c>
      <c r="AC13775" s="62">
        <v>7128.57</v>
      </c>
    </row>
    <row r="13776" spans="1:29" x14ac:dyDescent="0.25">
      <c r="A13776" s="61" t="s">
        <v>260</v>
      </c>
      <c r="B13776" s="61" t="s">
        <v>261</v>
      </c>
      <c r="C13776" s="62">
        <v>2015</v>
      </c>
      <c r="D13776" s="61" t="s">
        <v>135</v>
      </c>
      <c r="E13776" s="62">
        <v>40</v>
      </c>
      <c r="F13776" s="62">
        <v>16087</v>
      </c>
      <c r="G13776" s="62">
        <v>3660</v>
      </c>
      <c r="H13776" s="62">
        <v>7.63</v>
      </c>
      <c r="I13776" s="62">
        <v>402.18</v>
      </c>
      <c r="J13776" s="62">
        <v>14960.91</v>
      </c>
      <c r="K13776" s="62">
        <v>2738.12</v>
      </c>
      <c r="L13776" s="62">
        <v>3711</v>
      </c>
      <c r="M13776" s="62">
        <v>7.73</v>
      </c>
      <c r="N13776" s="62">
        <v>68.45</v>
      </c>
      <c r="O13776" s="62">
        <v>33019.79</v>
      </c>
      <c r="P13776" s="63"/>
      <c r="Q13776" s="63"/>
      <c r="R13776" s="63"/>
      <c r="S13776" s="63"/>
      <c r="T13776" s="63"/>
      <c r="U13776" s="62">
        <v>972</v>
      </c>
      <c r="V13776" s="62">
        <v>2605</v>
      </c>
      <c r="W13776" s="62">
        <v>5.43</v>
      </c>
      <c r="X13776" s="62">
        <v>24</v>
      </c>
      <c r="Y13776" s="62">
        <v>21757.25</v>
      </c>
      <c r="Z13776" s="62">
        <v>2648</v>
      </c>
      <c r="AA13776" s="62">
        <v>23923</v>
      </c>
      <c r="AB13776" s="62">
        <v>49.84</v>
      </c>
      <c r="AC13776" s="62">
        <v>66.2</v>
      </c>
    </row>
    <row r="13777" spans="1:29" x14ac:dyDescent="0.25">
      <c r="A13777" s="61" t="s">
        <v>484</v>
      </c>
      <c r="B13777" s="61" t="s">
        <v>485</v>
      </c>
      <c r="C13777" s="62">
        <v>2014</v>
      </c>
      <c r="D13777" s="61" t="s">
        <v>86</v>
      </c>
      <c r="E13777" s="62">
        <v>28</v>
      </c>
      <c r="F13777" s="62">
        <v>199</v>
      </c>
      <c r="G13777" s="62">
        <v>89</v>
      </c>
      <c r="H13777" s="62">
        <v>0.26</v>
      </c>
      <c r="I13777" s="62">
        <v>7.11</v>
      </c>
      <c r="J13777" s="62">
        <v>185.07</v>
      </c>
      <c r="K13777" s="62">
        <v>13271.58</v>
      </c>
      <c r="L13777" s="62">
        <v>16872</v>
      </c>
      <c r="M13777" s="62">
        <v>50.21</v>
      </c>
      <c r="N13777" s="62">
        <v>473.99</v>
      </c>
      <c r="O13777" s="62">
        <v>160045.98000000001</v>
      </c>
      <c r="P13777" s="63"/>
      <c r="Q13777" s="63"/>
      <c r="R13777" s="63"/>
      <c r="S13777" s="63"/>
      <c r="T13777" s="63"/>
      <c r="U13777" s="63"/>
      <c r="V13777" s="63"/>
      <c r="W13777" s="63"/>
      <c r="X13777" s="63"/>
      <c r="Y13777" s="63"/>
      <c r="Z13777" s="62">
        <v>1646</v>
      </c>
      <c r="AA13777" s="62">
        <v>12575</v>
      </c>
      <c r="AB13777" s="62">
        <v>37.43</v>
      </c>
      <c r="AC13777" s="62">
        <v>58.79</v>
      </c>
    </row>
    <row r="13778" spans="1:29" x14ac:dyDescent="0.25">
      <c r="A13778" s="61" t="s">
        <v>522</v>
      </c>
      <c r="B13778" s="61" t="s">
        <v>523</v>
      </c>
      <c r="C13778" s="62">
        <v>2007</v>
      </c>
      <c r="D13778" s="61" t="s">
        <v>78</v>
      </c>
      <c r="E13778" s="62">
        <v>56</v>
      </c>
      <c r="F13778" s="62">
        <v>166011</v>
      </c>
      <c r="G13778" s="62">
        <v>31853</v>
      </c>
      <c r="H13778" s="62">
        <v>47.4</v>
      </c>
      <c r="I13778" s="62">
        <v>2964.48</v>
      </c>
      <c r="J13778" s="62">
        <v>154390.23000000001</v>
      </c>
      <c r="K13778" s="62">
        <v>25023.279999999999</v>
      </c>
      <c r="L13778" s="62">
        <v>37411</v>
      </c>
      <c r="M13778" s="62">
        <v>55.67</v>
      </c>
      <c r="N13778" s="62">
        <v>446.84</v>
      </c>
      <c r="O13778" s="62">
        <v>301763.21999999997</v>
      </c>
      <c r="P13778" s="63"/>
      <c r="Q13778" s="63"/>
      <c r="R13778" s="63"/>
      <c r="S13778" s="63"/>
      <c r="T13778" s="63"/>
      <c r="U13778" s="63"/>
      <c r="V13778" s="63"/>
      <c r="W13778" s="63"/>
      <c r="X13778" s="63"/>
      <c r="Y13778" s="63"/>
      <c r="Z13778" s="62">
        <v>213415</v>
      </c>
      <c r="AA13778" s="62">
        <v>19118</v>
      </c>
      <c r="AB13778" s="62">
        <v>28.45</v>
      </c>
      <c r="AC13778" s="62">
        <v>3810.98</v>
      </c>
    </row>
    <row r="13779" spans="1:29" x14ac:dyDescent="0.25">
      <c r="A13779" s="61" t="s">
        <v>79</v>
      </c>
      <c r="B13779" s="61" t="s">
        <v>80</v>
      </c>
      <c r="C13779" s="62">
        <v>2004</v>
      </c>
      <c r="D13779" s="61" t="s">
        <v>419</v>
      </c>
      <c r="E13779" s="62">
        <v>16</v>
      </c>
      <c r="F13779" s="63"/>
      <c r="G13779" s="62">
        <v>0</v>
      </c>
      <c r="H13779" s="62">
        <v>0</v>
      </c>
      <c r="I13779" s="63"/>
      <c r="J13779" s="63"/>
      <c r="K13779" s="62">
        <v>0</v>
      </c>
      <c r="L13779" s="63"/>
      <c r="M13779" s="63"/>
      <c r="N13779" s="63"/>
      <c r="O13779" s="63"/>
      <c r="P13779" s="63"/>
      <c r="Q13779" s="63"/>
      <c r="R13779" s="63"/>
      <c r="S13779" s="63"/>
      <c r="T13779" s="63"/>
      <c r="U13779" s="63"/>
      <c r="V13779" s="63"/>
      <c r="W13779" s="63"/>
      <c r="X13779" s="63"/>
      <c r="Y13779" s="63"/>
      <c r="Z13779" s="62">
        <v>0</v>
      </c>
      <c r="AA13779" s="63"/>
      <c r="AB13779" s="63"/>
      <c r="AC13779" s="62">
        <v>0</v>
      </c>
    </row>
    <row r="13780" spans="1:29" ht="30" x14ac:dyDescent="0.25">
      <c r="A13780" s="61" t="s">
        <v>538</v>
      </c>
      <c r="B13780" s="61" t="s">
        <v>539</v>
      </c>
      <c r="C13780" s="62">
        <v>2004</v>
      </c>
      <c r="D13780" s="61" t="s">
        <v>78</v>
      </c>
      <c r="E13780" s="62">
        <v>56</v>
      </c>
      <c r="F13780" s="62">
        <v>612656</v>
      </c>
      <c r="G13780" s="62">
        <v>67927</v>
      </c>
      <c r="H13780" s="62">
        <v>101.08</v>
      </c>
      <c r="I13780" s="62">
        <v>10940.29</v>
      </c>
      <c r="J13780" s="62">
        <v>569770.07999999996</v>
      </c>
      <c r="K13780" s="62">
        <v>0</v>
      </c>
      <c r="L13780" s="63"/>
      <c r="M13780" s="63"/>
      <c r="N13780" s="63"/>
      <c r="O13780" s="63"/>
      <c r="P13780" s="63"/>
      <c r="Q13780" s="63"/>
      <c r="R13780" s="63"/>
      <c r="S13780" s="63"/>
      <c r="T13780" s="63"/>
      <c r="U13780" s="63"/>
      <c r="V13780" s="63"/>
      <c r="W13780" s="63"/>
      <c r="X13780" s="63"/>
      <c r="Y13780" s="63"/>
      <c r="Z13780" s="62">
        <v>0</v>
      </c>
      <c r="AA13780" s="63"/>
      <c r="AB13780" s="63"/>
      <c r="AC13780" s="62">
        <v>0</v>
      </c>
    </row>
    <row r="13781" spans="1:29" x14ac:dyDescent="0.25">
      <c r="A13781" s="61" t="s">
        <v>81</v>
      </c>
      <c r="B13781" s="61" t="s">
        <v>82</v>
      </c>
      <c r="C13781" s="62">
        <v>2007</v>
      </c>
      <c r="D13781" s="61" t="s">
        <v>83</v>
      </c>
      <c r="E13781" s="62">
        <v>7</v>
      </c>
      <c r="F13781" s="62">
        <v>5460</v>
      </c>
      <c r="G13781" s="62">
        <v>1018</v>
      </c>
      <c r="H13781" s="62">
        <v>12.12</v>
      </c>
      <c r="I13781" s="62">
        <v>780</v>
      </c>
      <c r="J13781" s="62">
        <v>5077.8</v>
      </c>
      <c r="K13781" s="62">
        <v>0</v>
      </c>
      <c r="L13781" s="63"/>
      <c r="M13781" s="63"/>
      <c r="N13781" s="63"/>
      <c r="O13781" s="63"/>
      <c r="P13781" s="63"/>
      <c r="Q13781" s="63"/>
      <c r="R13781" s="63"/>
      <c r="S13781" s="63"/>
      <c r="T13781" s="63"/>
      <c r="U13781" s="63"/>
      <c r="V13781" s="63"/>
      <c r="W13781" s="63"/>
      <c r="X13781" s="63"/>
      <c r="Y13781" s="63"/>
      <c r="Z13781" s="62">
        <v>961</v>
      </c>
      <c r="AA13781" s="62">
        <v>3419</v>
      </c>
      <c r="AB13781" s="62">
        <v>40.700000000000003</v>
      </c>
      <c r="AC13781" s="62">
        <v>137.29</v>
      </c>
    </row>
    <row r="13782" spans="1:29" x14ac:dyDescent="0.25">
      <c r="A13782" s="61" t="s">
        <v>128</v>
      </c>
      <c r="B13782" s="61" t="s">
        <v>129</v>
      </c>
      <c r="C13782" s="62">
        <v>2009</v>
      </c>
      <c r="D13782" s="61" t="s">
        <v>72</v>
      </c>
      <c r="E13782" s="62">
        <v>78</v>
      </c>
      <c r="F13782" s="62">
        <v>358400</v>
      </c>
      <c r="G13782" s="62">
        <v>41444</v>
      </c>
      <c r="H13782" s="62">
        <v>44.28</v>
      </c>
      <c r="I13782" s="62">
        <v>4594.87</v>
      </c>
      <c r="J13782" s="62">
        <v>333312</v>
      </c>
      <c r="K13782" s="62">
        <v>41996.12</v>
      </c>
      <c r="L13782" s="62">
        <v>51642</v>
      </c>
      <c r="M13782" s="62">
        <v>55.17</v>
      </c>
      <c r="N13782" s="62">
        <v>538.41</v>
      </c>
      <c r="O13782" s="62">
        <v>506443.81</v>
      </c>
      <c r="P13782" s="63"/>
      <c r="Q13782" s="63"/>
      <c r="R13782" s="63"/>
      <c r="S13782" s="63"/>
      <c r="T13782" s="63"/>
      <c r="U13782" s="63"/>
      <c r="V13782" s="63"/>
      <c r="W13782" s="63"/>
      <c r="X13782" s="63"/>
      <c r="Y13782" s="63"/>
      <c r="Z13782" s="62">
        <v>3709</v>
      </c>
      <c r="AA13782" s="62">
        <v>19834</v>
      </c>
      <c r="AB13782" s="62">
        <v>21.19</v>
      </c>
      <c r="AC13782" s="62">
        <v>47.55</v>
      </c>
    </row>
    <row r="13783" spans="1:29" x14ac:dyDescent="0.25">
      <c r="A13783" s="61" t="s">
        <v>251</v>
      </c>
      <c r="B13783" s="61" t="s">
        <v>252</v>
      </c>
      <c r="C13783" s="62">
        <v>2006</v>
      </c>
      <c r="D13783" s="61" t="s">
        <v>75</v>
      </c>
      <c r="E13783" s="62">
        <v>5</v>
      </c>
      <c r="F13783" s="63"/>
      <c r="G13783" s="63"/>
      <c r="H13783" s="63"/>
      <c r="I13783" s="63"/>
      <c r="J13783" s="63"/>
      <c r="K13783" s="62">
        <v>0</v>
      </c>
      <c r="L13783" s="63"/>
      <c r="M13783" s="63"/>
      <c r="N13783" s="63"/>
      <c r="O13783" s="63"/>
      <c r="P13783" s="63"/>
      <c r="Q13783" s="63"/>
      <c r="R13783" s="63"/>
      <c r="S13783" s="63"/>
      <c r="T13783" s="63"/>
      <c r="U13783" s="63"/>
      <c r="V13783" s="63"/>
      <c r="W13783" s="63"/>
      <c r="X13783" s="63"/>
      <c r="Y13783" s="63"/>
      <c r="Z13783" s="62">
        <v>474</v>
      </c>
      <c r="AA13783" s="62">
        <v>3120</v>
      </c>
      <c r="AB13783" s="62">
        <v>52</v>
      </c>
      <c r="AC13783" s="62">
        <v>94.8</v>
      </c>
    </row>
    <row r="13784" spans="1:29" x14ac:dyDescent="0.25">
      <c r="A13784" s="61" t="s">
        <v>208</v>
      </c>
      <c r="B13784" s="61" t="s">
        <v>209</v>
      </c>
      <c r="C13784" s="62">
        <v>2005</v>
      </c>
      <c r="D13784" s="61" t="s">
        <v>94</v>
      </c>
      <c r="E13784" s="62">
        <v>10</v>
      </c>
      <c r="F13784" s="62">
        <v>7292</v>
      </c>
      <c r="G13784" s="62">
        <v>1358</v>
      </c>
      <c r="H13784" s="62">
        <v>11.32</v>
      </c>
      <c r="I13784" s="62">
        <v>729.2</v>
      </c>
      <c r="J13784" s="62">
        <v>6781.56</v>
      </c>
      <c r="K13784" s="62">
        <v>0</v>
      </c>
      <c r="L13784" s="62">
        <v>963</v>
      </c>
      <c r="M13784" s="62">
        <v>8.0299999999999994</v>
      </c>
      <c r="N13784" s="62">
        <v>0</v>
      </c>
      <c r="O13784" s="62">
        <v>0</v>
      </c>
      <c r="P13784" s="63"/>
      <c r="Q13784" s="63"/>
      <c r="R13784" s="63"/>
      <c r="S13784" s="63"/>
      <c r="T13784" s="63"/>
      <c r="U13784" s="63"/>
      <c r="V13784" s="63"/>
      <c r="W13784" s="63"/>
      <c r="X13784" s="63"/>
      <c r="Y13784" s="63"/>
      <c r="Z13784" s="62">
        <v>617</v>
      </c>
      <c r="AA13784" s="62">
        <v>5230</v>
      </c>
      <c r="AB13784" s="62">
        <v>43.58</v>
      </c>
      <c r="AC13784" s="62">
        <v>61.7</v>
      </c>
    </row>
    <row r="13785" spans="1:29" x14ac:dyDescent="0.25">
      <c r="A13785" s="61" t="s">
        <v>126</v>
      </c>
      <c r="B13785" s="61" t="s">
        <v>127</v>
      </c>
      <c r="C13785" s="62">
        <v>2009</v>
      </c>
      <c r="D13785" s="61" t="s">
        <v>78</v>
      </c>
      <c r="E13785" s="62">
        <v>24</v>
      </c>
      <c r="F13785" s="62">
        <v>111600</v>
      </c>
      <c r="G13785" s="62">
        <v>19505</v>
      </c>
      <c r="H13785" s="62">
        <v>67.73</v>
      </c>
      <c r="I13785" s="62">
        <v>4650</v>
      </c>
      <c r="J13785" s="62">
        <v>103788</v>
      </c>
      <c r="K13785" s="62">
        <v>13162.95</v>
      </c>
      <c r="L13785" s="62">
        <v>20565</v>
      </c>
      <c r="M13785" s="62">
        <v>71.41</v>
      </c>
      <c r="N13785" s="62">
        <v>548.46</v>
      </c>
      <c r="O13785" s="62">
        <v>158735.95000000001</v>
      </c>
      <c r="P13785" s="63"/>
      <c r="Q13785" s="63"/>
      <c r="R13785" s="63"/>
      <c r="S13785" s="63"/>
      <c r="T13785" s="63"/>
      <c r="U13785" s="63"/>
      <c r="V13785" s="63"/>
      <c r="W13785" s="63"/>
      <c r="X13785" s="63"/>
      <c r="Y13785" s="63"/>
      <c r="Z13785" s="62">
        <v>1190</v>
      </c>
      <c r="AA13785" s="62">
        <v>10125</v>
      </c>
      <c r="AB13785" s="62">
        <v>35.159999999999997</v>
      </c>
      <c r="AC13785" s="62">
        <v>49.58</v>
      </c>
    </row>
    <row r="13786" spans="1:29" ht="45" x14ac:dyDescent="0.25">
      <c r="A13786" s="61" t="s">
        <v>109</v>
      </c>
      <c r="B13786" s="61" t="s">
        <v>110</v>
      </c>
      <c r="C13786" s="62">
        <v>2003</v>
      </c>
      <c r="D13786" s="61" t="s">
        <v>226</v>
      </c>
      <c r="E13786" s="62">
        <v>14</v>
      </c>
      <c r="F13786" s="62">
        <v>38897</v>
      </c>
      <c r="G13786" s="62">
        <v>4545</v>
      </c>
      <c r="H13786" s="62">
        <v>27.05</v>
      </c>
      <c r="I13786" s="62">
        <v>2778.36</v>
      </c>
      <c r="J13786" s="62">
        <v>36174.21</v>
      </c>
      <c r="K13786" s="62">
        <v>0</v>
      </c>
      <c r="L13786" s="63"/>
      <c r="M13786" s="63"/>
      <c r="N13786" s="63"/>
      <c r="O13786" s="63"/>
      <c r="P13786" s="63"/>
      <c r="Q13786" s="63"/>
      <c r="R13786" s="63"/>
      <c r="S13786" s="63"/>
      <c r="T13786" s="63"/>
      <c r="U13786" s="62">
        <v>1012</v>
      </c>
      <c r="V13786" s="62">
        <v>1062</v>
      </c>
      <c r="W13786" s="62">
        <v>6.32</v>
      </c>
      <c r="X13786" s="62">
        <v>72</v>
      </c>
      <c r="Y13786" s="62">
        <v>22652.61</v>
      </c>
      <c r="Z13786" s="62">
        <v>210198</v>
      </c>
      <c r="AA13786" s="62">
        <v>14712</v>
      </c>
      <c r="AB13786" s="62">
        <v>87.57</v>
      </c>
      <c r="AC13786" s="62">
        <v>15014.14</v>
      </c>
    </row>
    <row r="13787" spans="1:29" x14ac:dyDescent="0.25">
      <c r="A13787" s="61" t="s">
        <v>157</v>
      </c>
      <c r="B13787" s="61" t="s">
        <v>158</v>
      </c>
      <c r="C13787" s="62">
        <v>2016</v>
      </c>
      <c r="D13787" s="61" t="s">
        <v>75</v>
      </c>
      <c r="E13787" s="62">
        <v>12</v>
      </c>
      <c r="F13787" s="62">
        <v>5289</v>
      </c>
      <c r="G13787" s="62">
        <v>1324</v>
      </c>
      <c r="H13787" s="62">
        <v>9.19</v>
      </c>
      <c r="I13787" s="62">
        <v>440.75</v>
      </c>
      <c r="J13787" s="62">
        <v>4918.7700000000004</v>
      </c>
      <c r="K13787" s="62">
        <v>1392.82</v>
      </c>
      <c r="L13787" s="62">
        <v>2084</v>
      </c>
      <c r="M13787" s="62">
        <v>14.47</v>
      </c>
      <c r="N13787" s="62">
        <v>116.07</v>
      </c>
      <c r="O13787" s="62">
        <v>16796.46</v>
      </c>
      <c r="P13787" s="63"/>
      <c r="Q13787" s="63"/>
      <c r="R13787" s="63"/>
      <c r="S13787" s="63"/>
      <c r="T13787" s="63"/>
      <c r="U13787" s="63"/>
      <c r="V13787" s="63"/>
      <c r="W13787" s="63"/>
      <c r="X13787" s="63"/>
      <c r="Y13787" s="63"/>
      <c r="Z13787" s="62">
        <v>725.78</v>
      </c>
      <c r="AA13787" s="62">
        <v>5898</v>
      </c>
      <c r="AB13787" s="62">
        <v>40.96</v>
      </c>
      <c r="AC13787" s="62">
        <v>60.48</v>
      </c>
    </row>
    <row r="13788" spans="1:29" x14ac:dyDescent="0.25">
      <c r="A13788" s="61" t="s">
        <v>289</v>
      </c>
      <c r="B13788" s="61" t="s">
        <v>290</v>
      </c>
      <c r="C13788" s="62">
        <v>2003</v>
      </c>
      <c r="D13788" s="61" t="s">
        <v>78</v>
      </c>
      <c r="E13788" s="62">
        <v>25</v>
      </c>
      <c r="F13788" s="62">
        <v>6925</v>
      </c>
      <c r="G13788" s="62">
        <v>3836</v>
      </c>
      <c r="H13788" s="62">
        <v>12.79</v>
      </c>
      <c r="I13788" s="62">
        <v>277</v>
      </c>
      <c r="J13788" s="62">
        <v>6440.25</v>
      </c>
      <c r="K13788" s="62">
        <v>7829.29</v>
      </c>
      <c r="L13788" s="62">
        <v>9069</v>
      </c>
      <c r="M13788" s="62">
        <v>30.23</v>
      </c>
      <c r="N13788" s="62">
        <v>313.17</v>
      </c>
      <c r="O13788" s="62">
        <v>94415.78</v>
      </c>
      <c r="P13788" s="63"/>
      <c r="Q13788" s="63"/>
      <c r="R13788" s="63"/>
      <c r="S13788" s="63"/>
      <c r="T13788" s="63"/>
      <c r="U13788" s="63"/>
      <c r="V13788" s="63"/>
      <c r="W13788" s="63"/>
      <c r="X13788" s="63"/>
      <c r="Y13788" s="63"/>
      <c r="Z13788" s="62">
        <v>42312.02</v>
      </c>
      <c r="AA13788" s="62">
        <v>8834</v>
      </c>
      <c r="AB13788" s="62">
        <v>29.45</v>
      </c>
      <c r="AC13788" s="62">
        <v>1692.48</v>
      </c>
    </row>
    <row r="13789" spans="1:29" ht="45" x14ac:dyDescent="0.25">
      <c r="A13789" s="61" t="s">
        <v>344</v>
      </c>
      <c r="B13789" s="61" t="s">
        <v>345</v>
      </c>
      <c r="C13789" s="62">
        <v>2006</v>
      </c>
      <c r="D13789" s="61" t="s">
        <v>99</v>
      </c>
      <c r="E13789" s="62">
        <v>52</v>
      </c>
      <c r="F13789" s="62">
        <v>447200</v>
      </c>
      <c r="G13789" s="62">
        <v>72570</v>
      </c>
      <c r="H13789" s="62">
        <v>116.3</v>
      </c>
      <c r="I13789" s="62">
        <v>8600</v>
      </c>
      <c r="J13789" s="62">
        <v>415896</v>
      </c>
      <c r="K13789" s="62">
        <v>0</v>
      </c>
      <c r="L13789" s="63"/>
      <c r="M13789" s="63"/>
      <c r="N13789" s="63"/>
      <c r="O13789" s="63"/>
      <c r="P13789" s="63"/>
      <c r="Q13789" s="63"/>
      <c r="R13789" s="63"/>
      <c r="S13789" s="63"/>
      <c r="T13789" s="63"/>
      <c r="U13789" s="63"/>
      <c r="V13789" s="63"/>
      <c r="W13789" s="63"/>
      <c r="X13789" s="63"/>
      <c r="Y13789" s="63"/>
      <c r="Z13789" s="62">
        <v>1672</v>
      </c>
      <c r="AA13789" s="62">
        <v>7441</v>
      </c>
      <c r="AB13789" s="62">
        <v>11.92</v>
      </c>
      <c r="AC13789" s="62">
        <v>32.15</v>
      </c>
    </row>
    <row r="13790" spans="1:29" x14ac:dyDescent="0.25">
      <c r="A13790" s="61" t="s">
        <v>202</v>
      </c>
      <c r="B13790" s="61" t="s">
        <v>203</v>
      </c>
      <c r="C13790" s="62">
        <v>2010</v>
      </c>
      <c r="D13790" s="61" t="s">
        <v>78</v>
      </c>
      <c r="E13790" s="62">
        <v>48</v>
      </c>
      <c r="F13790" s="62">
        <v>432243</v>
      </c>
      <c r="G13790" s="62">
        <v>67868</v>
      </c>
      <c r="H13790" s="62">
        <v>117.83</v>
      </c>
      <c r="I13790" s="62">
        <v>9005.06</v>
      </c>
      <c r="J13790" s="62">
        <v>401985.99</v>
      </c>
      <c r="K13790" s="62">
        <v>0</v>
      </c>
      <c r="L13790" s="63"/>
      <c r="M13790" s="63"/>
      <c r="N13790" s="63"/>
      <c r="O13790" s="63"/>
      <c r="P13790" s="63"/>
      <c r="Q13790" s="63"/>
      <c r="R13790" s="63"/>
      <c r="S13790" s="63"/>
      <c r="T13790" s="63"/>
      <c r="U13790" s="63"/>
      <c r="V13790" s="63"/>
      <c r="W13790" s="63"/>
      <c r="X13790" s="63"/>
      <c r="Y13790" s="63"/>
      <c r="Z13790" s="62">
        <v>128907.13</v>
      </c>
      <c r="AA13790" s="62">
        <v>9344</v>
      </c>
      <c r="AB13790" s="62">
        <v>16.22</v>
      </c>
      <c r="AC13790" s="62">
        <v>2685.57</v>
      </c>
    </row>
    <row r="13791" spans="1:29" ht="45" x14ac:dyDescent="0.25">
      <c r="A13791" s="61" t="s">
        <v>214</v>
      </c>
      <c r="B13791" s="61" t="s">
        <v>215</v>
      </c>
      <c r="C13791" s="62">
        <v>2005</v>
      </c>
      <c r="D13791" s="61" t="s">
        <v>99</v>
      </c>
      <c r="E13791" s="62">
        <v>74</v>
      </c>
      <c r="F13791" s="62">
        <v>826150</v>
      </c>
      <c r="G13791" s="62">
        <v>84888</v>
      </c>
      <c r="H13791" s="62">
        <v>95.59</v>
      </c>
      <c r="I13791" s="62">
        <v>11164.19</v>
      </c>
      <c r="J13791" s="62">
        <v>768319.5</v>
      </c>
      <c r="K13791" s="62">
        <v>0</v>
      </c>
      <c r="L13791" s="63"/>
      <c r="M13791" s="63"/>
      <c r="N13791" s="63"/>
      <c r="O13791" s="63"/>
      <c r="P13791" s="63"/>
      <c r="Q13791" s="63"/>
      <c r="R13791" s="63"/>
      <c r="S13791" s="63"/>
      <c r="T13791" s="63"/>
      <c r="U13791" s="63"/>
      <c r="V13791" s="63"/>
      <c r="W13791" s="63"/>
      <c r="X13791" s="63"/>
      <c r="Y13791" s="63"/>
      <c r="Z13791" s="62">
        <v>3480</v>
      </c>
      <c r="AA13791" s="62">
        <v>11116</v>
      </c>
      <c r="AB13791" s="62">
        <v>12.52</v>
      </c>
      <c r="AC13791" s="62">
        <v>47.03</v>
      </c>
    </row>
    <row r="13792" spans="1:29" x14ac:dyDescent="0.25">
      <c r="A13792" s="61" t="s">
        <v>200</v>
      </c>
      <c r="B13792" s="61" t="s">
        <v>201</v>
      </c>
      <c r="C13792" s="62">
        <v>2011</v>
      </c>
      <c r="D13792" s="61" t="s">
        <v>78</v>
      </c>
      <c r="E13792" s="62">
        <v>56</v>
      </c>
      <c r="F13792" s="62">
        <v>772300</v>
      </c>
      <c r="G13792" s="62">
        <v>86397</v>
      </c>
      <c r="H13792" s="62">
        <v>128.57</v>
      </c>
      <c r="I13792" s="62">
        <v>13791.07</v>
      </c>
      <c r="J13792" s="62">
        <v>718239</v>
      </c>
      <c r="K13792" s="62">
        <v>0</v>
      </c>
      <c r="L13792" s="63"/>
      <c r="M13792" s="63"/>
      <c r="N13792" s="63"/>
      <c r="O13792" s="63"/>
      <c r="P13792" s="63"/>
      <c r="Q13792" s="63"/>
      <c r="R13792" s="63"/>
      <c r="S13792" s="63"/>
      <c r="T13792" s="63"/>
      <c r="U13792" s="63"/>
      <c r="V13792" s="63"/>
      <c r="W13792" s="63"/>
      <c r="X13792" s="63"/>
      <c r="Y13792" s="63"/>
      <c r="Z13792" s="62">
        <v>0</v>
      </c>
      <c r="AA13792" s="63"/>
      <c r="AB13792" s="63"/>
      <c r="AC13792" s="62">
        <v>0</v>
      </c>
    </row>
    <row r="13793" spans="1:29" x14ac:dyDescent="0.25">
      <c r="A13793" s="61" t="s">
        <v>79</v>
      </c>
      <c r="B13793" s="61" t="s">
        <v>80</v>
      </c>
      <c r="C13793" s="62">
        <v>2017</v>
      </c>
      <c r="D13793" s="61" t="s">
        <v>89</v>
      </c>
      <c r="E13793" s="62">
        <v>72</v>
      </c>
      <c r="F13793" s="62">
        <v>670217</v>
      </c>
      <c r="G13793" s="62">
        <v>116777</v>
      </c>
      <c r="H13793" s="62">
        <v>135.16</v>
      </c>
      <c r="I13793" s="62">
        <v>9308.57</v>
      </c>
      <c r="J13793" s="62">
        <v>623301.81000000006</v>
      </c>
      <c r="K13793" s="62">
        <v>2008.73</v>
      </c>
      <c r="L13793" s="62">
        <v>2949</v>
      </c>
      <c r="M13793" s="62">
        <v>3.41</v>
      </c>
      <c r="N13793" s="62">
        <v>27.9</v>
      </c>
      <c r="O13793" s="62">
        <v>24223.87</v>
      </c>
      <c r="P13793" s="63"/>
      <c r="Q13793" s="63"/>
      <c r="R13793" s="63"/>
      <c r="S13793" s="63"/>
      <c r="T13793" s="63"/>
      <c r="U13793" s="63"/>
      <c r="V13793" s="63"/>
      <c r="W13793" s="63"/>
      <c r="X13793" s="63"/>
      <c r="Y13793" s="63"/>
      <c r="Z13793" s="62">
        <v>236528</v>
      </c>
      <c r="AA13793" s="62">
        <v>14910</v>
      </c>
      <c r="AB13793" s="62">
        <v>17.260000000000002</v>
      </c>
      <c r="AC13793" s="62">
        <v>3285.11</v>
      </c>
    </row>
    <row r="13794" spans="1:29" ht="30" x14ac:dyDescent="0.25">
      <c r="A13794" s="61" t="s">
        <v>277</v>
      </c>
      <c r="B13794" s="61" t="s">
        <v>278</v>
      </c>
      <c r="C13794" s="62">
        <v>2010</v>
      </c>
      <c r="D13794" s="61" t="s">
        <v>78</v>
      </c>
      <c r="E13794" s="62">
        <v>40</v>
      </c>
      <c r="F13794" s="62">
        <v>453150</v>
      </c>
      <c r="G13794" s="62">
        <v>65182</v>
      </c>
      <c r="H13794" s="62">
        <v>135.80000000000001</v>
      </c>
      <c r="I13794" s="62">
        <v>11328.75</v>
      </c>
      <c r="J13794" s="62">
        <v>421429.5</v>
      </c>
      <c r="K13794" s="62">
        <v>0</v>
      </c>
      <c r="L13794" s="63"/>
      <c r="M13794" s="63"/>
      <c r="N13794" s="63"/>
      <c r="O13794" s="63"/>
      <c r="P13794" s="63"/>
      <c r="Q13794" s="63"/>
      <c r="R13794" s="63"/>
      <c r="S13794" s="63"/>
      <c r="T13794" s="63"/>
      <c r="U13794" s="63"/>
      <c r="V13794" s="63"/>
      <c r="W13794" s="63"/>
      <c r="X13794" s="63"/>
      <c r="Y13794" s="63"/>
      <c r="Z13794" s="62">
        <v>148000</v>
      </c>
      <c r="AA13794" s="62">
        <v>5533</v>
      </c>
      <c r="AB13794" s="62">
        <v>11.53</v>
      </c>
      <c r="AC13794" s="62">
        <v>3700</v>
      </c>
    </row>
    <row r="13795" spans="1:29" x14ac:dyDescent="0.25">
      <c r="A13795" s="61" t="s">
        <v>126</v>
      </c>
      <c r="B13795" s="61" t="s">
        <v>127</v>
      </c>
      <c r="C13795" s="62">
        <v>2013</v>
      </c>
      <c r="D13795" s="61" t="s">
        <v>563</v>
      </c>
      <c r="E13795" s="62">
        <v>40</v>
      </c>
      <c r="F13795" s="62">
        <v>154528</v>
      </c>
      <c r="G13795" s="62">
        <v>26522</v>
      </c>
      <c r="H13795" s="62">
        <v>55.25</v>
      </c>
      <c r="I13795" s="62">
        <v>3863.2</v>
      </c>
      <c r="J13795" s="62">
        <v>143711.04000000001</v>
      </c>
      <c r="K13795" s="62">
        <v>22645</v>
      </c>
      <c r="L13795" s="62">
        <v>32323</v>
      </c>
      <c r="M13795" s="62">
        <v>67.34</v>
      </c>
      <c r="N13795" s="62">
        <v>566.13</v>
      </c>
      <c r="O13795" s="62">
        <v>273082.90999999997</v>
      </c>
      <c r="P13795" s="63"/>
      <c r="Q13795" s="63"/>
      <c r="R13795" s="63"/>
      <c r="S13795" s="63"/>
      <c r="T13795" s="63"/>
      <c r="U13795" s="63"/>
      <c r="V13795" s="63"/>
      <c r="W13795" s="63"/>
      <c r="X13795" s="63"/>
      <c r="Y13795" s="63"/>
      <c r="Z13795" s="62">
        <v>1176</v>
      </c>
      <c r="AA13795" s="62">
        <v>11533</v>
      </c>
      <c r="AB13795" s="62">
        <v>24.03</v>
      </c>
      <c r="AC13795" s="62">
        <v>29.4</v>
      </c>
    </row>
    <row r="13796" spans="1:29" ht="30" x14ac:dyDescent="0.25">
      <c r="A13796" s="61" t="s">
        <v>237</v>
      </c>
      <c r="B13796" s="61" t="s">
        <v>238</v>
      </c>
      <c r="C13796" s="62">
        <v>2010</v>
      </c>
      <c r="D13796" s="61" t="s">
        <v>99</v>
      </c>
      <c r="E13796" s="62">
        <v>32</v>
      </c>
      <c r="F13796" s="62">
        <v>123306</v>
      </c>
      <c r="G13796" s="62">
        <v>20850</v>
      </c>
      <c r="H13796" s="62">
        <v>54.3</v>
      </c>
      <c r="I13796" s="62">
        <v>3853.31</v>
      </c>
      <c r="J13796" s="62">
        <v>114674.58</v>
      </c>
      <c r="K13796" s="62">
        <v>8603.2999999999993</v>
      </c>
      <c r="L13796" s="62">
        <v>13617</v>
      </c>
      <c r="M13796" s="62">
        <v>35.46</v>
      </c>
      <c r="N13796" s="62">
        <v>268.85000000000002</v>
      </c>
      <c r="O13796" s="62">
        <v>103749.75</v>
      </c>
      <c r="P13796" s="63"/>
      <c r="Q13796" s="63"/>
      <c r="R13796" s="63"/>
      <c r="S13796" s="63"/>
      <c r="T13796" s="63"/>
      <c r="U13796" s="63"/>
      <c r="V13796" s="63"/>
      <c r="W13796" s="63"/>
      <c r="X13796" s="63"/>
      <c r="Y13796" s="63"/>
      <c r="Z13796" s="62">
        <v>142100</v>
      </c>
      <c r="AA13796" s="62">
        <v>7364</v>
      </c>
      <c r="AB13796" s="62">
        <v>19.18</v>
      </c>
      <c r="AC13796" s="62">
        <v>4440.63</v>
      </c>
    </row>
    <row r="13797" spans="1:29" x14ac:dyDescent="0.25">
      <c r="A13797" s="61" t="s">
        <v>102</v>
      </c>
      <c r="B13797" s="61" t="s">
        <v>103</v>
      </c>
      <c r="C13797" s="62">
        <v>2010</v>
      </c>
      <c r="D13797" s="61" t="s">
        <v>132</v>
      </c>
      <c r="E13797" s="62">
        <v>16</v>
      </c>
      <c r="F13797" s="63"/>
      <c r="G13797" s="63"/>
      <c r="H13797" s="63"/>
      <c r="I13797" s="63"/>
      <c r="J13797" s="63"/>
      <c r="K13797" s="62">
        <v>0</v>
      </c>
      <c r="L13797" s="63"/>
      <c r="M13797" s="63"/>
      <c r="N13797" s="63"/>
      <c r="O13797" s="63"/>
      <c r="P13797" s="63"/>
      <c r="Q13797" s="63"/>
      <c r="R13797" s="63"/>
      <c r="S13797" s="63"/>
      <c r="T13797" s="63"/>
      <c r="U13797" s="63"/>
      <c r="V13797" s="63"/>
      <c r="W13797" s="63"/>
      <c r="X13797" s="63"/>
      <c r="Y13797" s="63"/>
      <c r="Z13797" s="62">
        <v>318</v>
      </c>
      <c r="AA13797" s="62">
        <v>4166</v>
      </c>
      <c r="AB13797" s="62">
        <v>21.7</v>
      </c>
      <c r="AC13797" s="62">
        <v>19.88</v>
      </c>
    </row>
    <row r="13798" spans="1:29" x14ac:dyDescent="0.25">
      <c r="A13798" s="61" t="s">
        <v>163</v>
      </c>
      <c r="B13798" s="61" t="s">
        <v>164</v>
      </c>
      <c r="C13798" s="62">
        <v>2007</v>
      </c>
      <c r="D13798" s="61" t="s">
        <v>314</v>
      </c>
      <c r="E13798" s="62">
        <v>20</v>
      </c>
      <c r="F13798" s="62">
        <v>43892</v>
      </c>
      <c r="G13798" s="62">
        <v>8467</v>
      </c>
      <c r="H13798" s="62">
        <v>35.28</v>
      </c>
      <c r="I13798" s="62">
        <v>2194.6</v>
      </c>
      <c r="J13798" s="62">
        <v>40819.56</v>
      </c>
      <c r="K13798" s="62">
        <v>14050.72</v>
      </c>
      <c r="L13798" s="62">
        <v>11697</v>
      </c>
      <c r="M13798" s="62">
        <v>48.74</v>
      </c>
      <c r="N13798" s="62">
        <v>702.54</v>
      </c>
      <c r="O13798" s="62">
        <v>169441.84</v>
      </c>
      <c r="P13798" s="63"/>
      <c r="Q13798" s="63"/>
      <c r="R13798" s="63"/>
      <c r="S13798" s="63"/>
      <c r="T13798" s="63"/>
      <c r="U13798" s="63"/>
      <c r="V13798" s="63"/>
      <c r="W13798" s="63"/>
      <c r="X13798" s="63"/>
      <c r="Y13798" s="63"/>
      <c r="Z13798" s="62">
        <v>110800</v>
      </c>
      <c r="AA13798" s="62">
        <v>6870</v>
      </c>
      <c r="AB13798" s="62">
        <v>28.63</v>
      </c>
      <c r="AC13798" s="62">
        <v>5540</v>
      </c>
    </row>
    <row r="13799" spans="1:29" x14ac:dyDescent="0.25">
      <c r="A13799" s="61" t="s">
        <v>140</v>
      </c>
      <c r="B13799" s="61" t="s">
        <v>141</v>
      </c>
      <c r="C13799" s="62">
        <v>2018</v>
      </c>
      <c r="D13799" s="61" t="s">
        <v>86</v>
      </c>
      <c r="E13799" s="62">
        <v>78</v>
      </c>
      <c r="F13799" s="62">
        <v>55375</v>
      </c>
      <c r="G13799" s="62">
        <v>13524</v>
      </c>
      <c r="H13799" s="62">
        <v>14.45</v>
      </c>
      <c r="I13799" s="62">
        <v>709.94</v>
      </c>
      <c r="J13799" s="62">
        <v>51498.75</v>
      </c>
      <c r="K13799" s="62">
        <v>62986.42</v>
      </c>
      <c r="L13799" s="62">
        <v>68017</v>
      </c>
      <c r="M13799" s="62">
        <v>72.67</v>
      </c>
      <c r="N13799" s="62">
        <v>807.52</v>
      </c>
      <c r="O13799" s="62">
        <v>759572.15</v>
      </c>
      <c r="P13799" s="63"/>
      <c r="Q13799" s="63"/>
      <c r="R13799" s="63"/>
      <c r="S13799" s="63"/>
      <c r="T13799" s="63"/>
      <c r="U13799" s="63"/>
      <c r="V13799" s="63"/>
      <c r="W13799" s="63"/>
      <c r="X13799" s="63"/>
      <c r="Y13799" s="63"/>
      <c r="Z13799" s="62">
        <v>4325</v>
      </c>
      <c r="AA13799" s="62">
        <v>72497</v>
      </c>
      <c r="AB13799" s="62">
        <v>77.45</v>
      </c>
      <c r="AC13799" s="62">
        <v>55.45</v>
      </c>
    </row>
    <row r="13800" spans="1:29" ht="30" x14ac:dyDescent="0.25">
      <c r="A13800" s="61" t="s">
        <v>117</v>
      </c>
      <c r="B13800" s="61" t="s">
        <v>118</v>
      </c>
      <c r="C13800" s="62">
        <v>2014</v>
      </c>
      <c r="D13800" s="61" t="s">
        <v>563</v>
      </c>
      <c r="E13800" s="62">
        <v>33</v>
      </c>
      <c r="F13800" s="63"/>
      <c r="G13800" s="63"/>
      <c r="H13800" s="63"/>
      <c r="I13800" s="63"/>
      <c r="J13800" s="63"/>
      <c r="K13800" s="62">
        <v>0</v>
      </c>
      <c r="L13800" s="63"/>
      <c r="M13800" s="63"/>
      <c r="N13800" s="63"/>
      <c r="O13800" s="63"/>
      <c r="P13800" s="63"/>
      <c r="Q13800" s="63"/>
      <c r="R13800" s="63"/>
      <c r="S13800" s="63"/>
      <c r="T13800" s="63"/>
      <c r="U13800" s="63"/>
      <c r="V13800" s="63"/>
      <c r="W13800" s="63"/>
      <c r="X13800" s="63"/>
      <c r="Y13800" s="63"/>
      <c r="Z13800" s="62">
        <v>0</v>
      </c>
      <c r="AA13800" s="63"/>
      <c r="AB13800" s="63"/>
      <c r="AC13800" s="62">
        <v>0</v>
      </c>
    </row>
    <row r="13801" spans="1:29" x14ac:dyDescent="0.25">
      <c r="A13801" s="61" t="s">
        <v>222</v>
      </c>
      <c r="B13801" s="61" t="s">
        <v>223</v>
      </c>
      <c r="C13801" s="62">
        <v>2018</v>
      </c>
      <c r="D13801" s="61" t="s">
        <v>89</v>
      </c>
      <c r="E13801" s="62">
        <v>44</v>
      </c>
      <c r="F13801" s="62">
        <v>304800</v>
      </c>
      <c r="G13801" s="62">
        <v>56358</v>
      </c>
      <c r="H13801" s="62">
        <v>106.74</v>
      </c>
      <c r="I13801" s="62">
        <v>6927.27</v>
      </c>
      <c r="J13801" s="62">
        <v>283464</v>
      </c>
      <c r="K13801" s="62">
        <v>0</v>
      </c>
      <c r="L13801" s="63"/>
      <c r="M13801" s="63"/>
      <c r="N13801" s="63"/>
      <c r="O13801" s="63"/>
      <c r="P13801" s="63"/>
      <c r="Q13801" s="63"/>
      <c r="R13801" s="63"/>
      <c r="S13801" s="63"/>
      <c r="T13801" s="63"/>
      <c r="U13801" s="63"/>
      <c r="V13801" s="63"/>
      <c r="W13801" s="63"/>
      <c r="X13801" s="63"/>
      <c r="Y13801" s="63"/>
      <c r="Z13801" s="62">
        <v>70240</v>
      </c>
      <c r="AA13801" s="62">
        <v>12672</v>
      </c>
      <c r="AB13801" s="62">
        <v>24</v>
      </c>
      <c r="AC13801" s="62">
        <v>1596.36</v>
      </c>
    </row>
    <row r="13802" spans="1:29" x14ac:dyDescent="0.25">
      <c r="A13802" s="61" t="s">
        <v>95</v>
      </c>
      <c r="B13802" s="61" t="s">
        <v>96</v>
      </c>
      <c r="C13802" s="62">
        <v>2017</v>
      </c>
      <c r="D13802" s="61" t="s">
        <v>89</v>
      </c>
      <c r="E13802" s="62">
        <v>20</v>
      </c>
      <c r="F13802" s="62">
        <v>82432</v>
      </c>
      <c r="G13802" s="62">
        <v>11146</v>
      </c>
      <c r="H13802" s="62">
        <v>46.44</v>
      </c>
      <c r="I13802" s="62">
        <v>4121.6000000000004</v>
      </c>
      <c r="J13802" s="62">
        <v>76661.759999999995</v>
      </c>
      <c r="K13802" s="62">
        <v>27394</v>
      </c>
      <c r="L13802" s="62">
        <v>7001</v>
      </c>
      <c r="M13802" s="62">
        <v>29.17</v>
      </c>
      <c r="N13802" s="62">
        <v>1369.7</v>
      </c>
      <c r="O13802" s="62">
        <v>330352.46000000002</v>
      </c>
      <c r="P13802" s="63"/>
      <c r="Q13802" s="63"/>
      <c r="R13802" s="63"/>
      <c r="S13802" s="63"/>
      <c r="T13802" s="63"/>
      <c r="U13802" s="63"/>
      <c r="V13802" s="63"/>
      <c r="W13802" s="63"/>
      <c r="X13802" s="63"/>
      <c r="Y13802" s="63"/>
      <c r="Z13802" s="62">
        <v>409.43</v>
      </c>
      <c r="AA13802" s="62">
        <v>1381</v>
      </c>
      <c r="AB13802" s="62">
        <v>5.75</v>
      </c>
      <c r="AC13802" s="62">
        <v>20.47</v>
      </c>
    </row>
    <row r="13803" spans="1:29" x14ac:dyDescent="0.25">
      <c r="A13803" s="61" t="s">
        <v>490</v>
      </c>
      <c r="B13803" s="61" t="s">
        <v>491</v>
      </c>
      <c r="C13803" s="62">
        <v>2018</v>
      </c>
      <c r="D13803" s="61" t="s">
        <v>99</v>
      </c>
      <c r="E13803" s="62">
        <v>70</v>
      </c>
      <c r="F13803" s="62">
        <v>612360</v>
      </c>
      <c r="G13803" s="62">
        <v>109020</v>
      </c>
      <c r="H13803" s="62">
        <v>129.79</v>
      </c>
      <c r="I13803" s="62">
        <v>8748</v>
      </c>
      <c r="J13803" s="62">
        <v>569494.80000000005</v>
      </c>
      <c r="K13803" s="62">
        <v>0</v>
      </c>
      <c r="L13803" s="62">
        <v>0</v>
      </c>
      <c r="M13803" s="62">
        <v>0</v>
      </c>
      <c r="N13803" s="63"/>
      <c r="O13803" s="63"/>
      <c r="P13803" s="63"/>
      <c r="Q13803" s="63"/>
      <c r="R13803" s="63"/>
      <c r="S13803" s="63"/>
      <c r="T13803" s="63"/>
      <c r="U13803" s="63"/>
      <c r="V13803" s="63"/>
      <c r="W13803" s="63"/>
      <c r="X13803" s="63"/>
      <c r="Y13803" s="63"/>
      <c r="Z13803" s="62">
        <v>314420</v>
      </c>
      <c r="AA13803" s="62">
        <v>11959</v>
      </c>
      <c r="AB13803" s="62">
        <v>14.24</v>
      </c>
      <c r="AC13803" s="62">
        <v>4491.71</v>
      </c>
    </row>
    <row r="13804" spans="1:29" ht="30" x14ac:dyDescent="0.25">
      <c r="A13804" s="61" t="s">
        <v>239</v>
      </c>
      <c r="B13804" s="61" t="s">
        <v>240</v>
      </c>
      <c r="C13804" s="62">
        <v>2011</v>
      </c>
      <c r="D13804" s="61" t="s">
        <v>94</v>
      </c>
      <c r="E13804" s="62">
        <v>5</v>
      </c>
      <c r="F13804" s="63"/>
      <c r="G13804" s="63"/>
      <c r="H13804" s="63"/>
      <c r="I13804" s="63"/>
      <c r="J13804" s="63"/>
      <c r="K13804" s="62">
        <v>0</v>
      </c>
      <c r="L13804" s="63"/>
      <c r="M13804" s="63"/>
      <c r="N13804" s="63"/>
      <c r="O13804" s="63"/>
      <c r="P13804" s="63"/>
      <c r="Q13804" s="63"/>
      <c r="R13804" s="63"/>
      <c r="S13804" s="63"/>
      <c r="T13804" s="63"/>
      <c r="U13804" s="63"/>
      <c r="V13804" s="63"/>
      <c r="W13804" s="63"/>
      <c r="X13804" s="63"/>
      <c r="Y13804" s="63"/>
      <c r="Z13804" s="62">
        <v>522.69000000000005</v>
      </c>
      <c r="AA13804" s="62">
        <v>3771</v>
      </c>
      <c r="AB13804" s="62">
        <v>62.85</v>
      </c>
      <c r="AC13804" s="62">
        <v>104.54</v>
      </c>
    </row>
    <row r="13805" spans="1:29" ht="30" x14ac:dyDescent="0.25">
      <c r="A13805" s="61" t="s">
        <v>138</v>
      </c>
      <c r="B13805" s="61" t="s">
        <v>139</v>
      </c>
      <c r="C13805" s="62">
        <v>2015</v>
      </c>
      <c r="D13805" s="61" t="s">
        <v>72</v>
      </c>
      <c r="E13805" s="62">
        <v>55</v>
      </c>
      <c r="F13805" s="62">
        <v>207000</v>
      </c>
      <c r="G13805" s="62">
        <v>37294</v>
      </c>
      <c r="H13805" s="62">
        <v>56.51</v>
      </c>
      <c r="I13805" s="62">
        <v>3763.64</v>
      </c>
      <c r="J13805" s="62">
        <v>192510</v>
      </c>
      <c r="K13805" s="62">
        <v>11810.86</v>
      </c>
      <c r="L13805" s="62">
        <v>11797</v>
      </c>
      <c r="M13805" s="62">
        <v>17.87</v>
      </c>
      <c r="N13805" s="62">
        <v>214.74</v>
      </c>
      <c r="O13805" s="62">
        <v>142430.74</v>
      </c>
      <c r="P13805" s="63"/>
      <c r="Q13805" s="63"/>
      <c r="R13805" s="63"/>
      <c r="S13805" s="63"/>
      <c r="T13805" s="63"/>
      <c r="U13805" s="63"/>
      <c r="V13805" s="63"/>
      <c r="W13805" s="63"/>
      <c r="X13805" s="63"/>
      <c r="Y13805" s="63"/>
      <c r="Z13805" s="62">
        <v>169580</v>
      </c>
      <c r="AA13805" s="62">
        <v>15146</v>
      </c>
      <c r="AB13805" s="62">
        <v>22.95</v>
      </c>
      <c r="AC13805" s="62">
        <v>3083.27</v>
      </c>
    </row>
    <row r="13806" spans="1:29" ht="30" x14ac:dyDescent="0.25">
      <c r="A13806" s="61" t="s">
        <v>100</v>
      </c>
      <c r="B13806" s="61" t="s">
        <v>101</v>
      </c>
      <c r="C13806" s="62">
        <v>2005</v>
      </c>
      <c r="D13806" s="61" t="s">
        <v>78</v>
      </c>
      <c r="E13806" s="62">
        <v>52</v>
      </c>
      <c r="F13806" s="62">
        <v>1057800</v>
      </c>
      <c r="G13806" s="62">
        <v>114897</v>
      </c>
      <c r="H13806" s="62">
        <v>184.13</v>
      </c>
      <c r="I13806" s="62">
        <v>20342.310000000001</v>
      </c>
      <c r="J13806" s="62">
        <v>983754</v>
      </c>
      <c r="K13806" s="62">
        <v>0</v>
      </c>
      <c r="L13806" s="63"/>
      <c r="M13806" s="63"/>
      <c r="N13806" s="63"/>
      <c r="O13806" s="63"/>
      <c r="P13806" s="62">
        <v>515</v>
      </c>
      <c r="Q13806" s="62">
        <v>1056</v>
      </c>
      <c r="R13806" s="62">
        <v>1.69</v>
      </c>
      <c r="S13806" s="62">
        <v>9</v>
      </c>
      <c r="T13806" s="62">
        <v>6524.54</v>
      </c>
      <c r="U13806" s="63"/>
      <c r="V13806" s="63"/>
      <c r="W13806" s="63"/>
      <c r="X13806" s="63"/>
      <c r="Y13806" s="63"/>
      <c r="Z13806" s="62">
        <v>66000</v>
      </c>
      <c r="AA13806" s="62">
        <v>4662</v>
      </c>
      <c r="AB13806" s="62">
        <v>7.47</v>
      </c>
      <c r="AC13806" s="62">
        <v>1269.23</v>
      </c>
    </row>
    <row r="13807" spans="1:29" ht="30" x14ac:dyDescent="0.25">
      <c r="A13807" s="61" t="s">
        <v>363</v>
      </c>
      <c r="B13807" s="61" t="s">
        <v>364</v>
      </c>
      <c r="C13807" s="62">
        <v>2015</v>
      </c>
      <c r="D13807" s="61" t="s">
        <v>99</v>
      </c>
      <c r="E13807" s="62">
        <v>60</v>
      </c>
      <c r="F13807" s="62">
        <v>243371</v>
      </c>
      <c r="G13807" s="62">
        <v>43493</v>
      </c>
      <c r="H13807" s="62">
        <v>60.41</v>
      </c>
      <c r="I13807" s="62">
        <v>4056.18</v>
      </c>
      <c r="J13807" s="62">
        <v>226335.03</v>
      </c>
      <c r="K13807" s="62">
        <v>16695.439999999999</v>
      </c>
      <c r="L13807" s="62">
        <v>19095</v>
      </c>
      <c r="M13807" s="62">
        <v>26.52</v>
      </c>
      <c r="N13807" s="62">
        <v>278.26</v>
      </c>
      <c r="O13807" s="62">
        <v>201335.34</v>
      </c>
      <c r="P13807" s="63"/>
      <c r="Q13807" s="63"/>
      <c r="R13807" s="63"/>
      <c r="S13807" s="63"/>
      <c r="T13807" s="63"/>
      <c r="U13807" s="63"/>
      <c r="V13807" s="63"/>
      <c r="W13807" s="63"/>
      <c r="X13807" s="63"/>
      <c r="Y13807" s="63"/>
      <c r="Z13807" s="62">
        <v>1400.98</v>
      </c>
      <c r="AA13807" s="62">
        <v>4527</v>
      </c>
      <c r="AB13807" s="62">
        <v>6.29</v>
      </c>
      <c r="AC13807" s="62">
        <v>23.35</v>
      </c>
    </row>
    <row r="13808" spans="1:29" x14ac:dyDescent="0.25">
      <c r="A13808" s="61" t="s">
        <v>424</v>
      </c>
      <c r="B13808" s="61" t="s">
        <v>425</v>
      </c>
      <c r="C13808" s="62">
        <v>2010</v>
      </c>
      <c r="D13808" s="61" t="s">
        <v>75</v>
      </c>
      <c r="E13808" s="62">
        <v>8</v>
      </c>
      <c r="F13808" s="62">
        <v>859</v>
      </c>
      <c r="G13808" s="62">
        <v>197</v>
      </c>
      <c r="H13808" s="62">
        <v>2.0499999999999998</v>
      </c>
      <c r="I13808" s="62">
        <v>107.38</v>
      </c>
      <c r="J13808" s="62">
        <v>798.87</v>
      </c>
      <c r="K13808" s="62">
        <v>0</v>
      </c>
      <c r="L13808" s="63"/>
      <c r="M13808" s="63"/>
      <c r="N13808" s="63"/>
      <c r="O13808" s="63"/>
      <c r="P13808" s="63"/>
      <c r="Q13808" s="63"/>
      <c r="R13808" s="63"/>
      <c r="S13808" s="63"/>
      <c r="T13808" s="63"/>
      <c r="U13808" s="63"/>
      <c r="V13808" s="63"/>
      <c r="W13808" s="63"/>
      <c r="X13808" s="63"/>
      <c r="Y13808" s="63"/>
      <c r="Z13808" s="62">
        <v>34800</v>
      </c>
      <c r="AA13808" s="62">
        <v>2484</v>
      </c>
      <c r="AB13808" s="62">
        <v>25.88</v>
      </c>
      <c r="AC13808" s="62">
        <v>4350</v>
      </c>
    </row>
    <row r="13809" spans="1:29" ht="30" x14ac:dyDescent="0.25">
      <c r="A13809" s="61" t="s">
        <v>446</v>
      </c>
      <c r="B13809" s="61" t="s">
        <v>447</v>
      </c>
      <c r="C13809" s="62">
        <v>2009</v>
      </c>
      <c r="D13809" s="61" t="s">
        <v>78</v>
      </c>
      <c r="E13809" s="62">
        <v>72</v>
      </c>
      <c r="F13809" s="62">
        <v>668046</v>
      </c>
      <c r="G13809" s="62">
        <v>87671</v>
      </c>
      <c r="H13809" s="62">
        <v>101.47</v>
      </c>
      <c r="I13809" s="62">
        <v>9278.42</v>
      </c>
      <c r="J13809" s="62">
        <v>621282.78</v>
      </c>
      <c r="K13809" s="62">
        <v>0</v>
      </c>
      <c r="L13809" s="63"/>
      <c r="M13809" s="63"/>
      <c r="N13809" s="63"/>
      <c r="O13809" s="63"/>
      <c r="P13809" s="62">
        <v>2790</v>
      </c>
      <c r="Q13809" s="62">
        <v>6232</v>
      </c>
      <c r="R13809" s="62">
        <v>7.21</v>
      </c>
      <c r="S13809" s="62">
        <v>38</v>
      </c>
      <c r="T13809" s="62">
        <v>35346.51</v>
      </c>
      <c r="U13809" s="63"/>
      <c r="V13809" s="63"/>
      <c r="W13809" s="63"/>
      <c r="X13809" s="63"/>
      <c r="Y13809" s="63"/>
      <c r="Z13809" s="62">
        <v>9434195</v>
      </c>
      <c r="AA13809" s="62">
        <v>223815</v>
      </c>
      <c r="AB13809" s="62">
        <v>259.05</v>
      </c>
      <c r="AC13809" s="62">
        <v>131030.49</v>
      </c>
    </row>
    <row r="13810" spans="1:29" x14ac:dyDescent="0.25">
      <c r="A13810" s="61" t="s">
        <v>157</v>
      </c>
      <c r="B13810" s="61" t="s">
        <v>158</v>
      </c>
      <c r="C13810" s="62">
        <v>2009</v>
      </c>
      <c r="D13810" s="61" t="s">
        <v>75</v>
      </c>
      <c r="E13810" s="62">
        <v>12</v>
      </c>
      <c r="F13810" s="62">
        <v>982</v>
      </c>
      <c r="G13810" s="62">
        <v>273</v>
      </c>
      <c r="H13810" s="62">
        <v>1.9</v>
      </c>
      <c r="I13810" s="62">
        <v>81.83</v>
      </c>
      <c r="J13810" s="62">
        <v>913.26</v>
      </c>
      <c r="K13810" s="62">
        <v>323.95999999999998</v>
      </c>
      <c r="L13810" s="62">
        <v>554</v>
      </c>
      <c r="M13810" s="62">
        <v>3.85</v>
      </c>
      <c r="N13810" s="62">
        <v>27</v>
      </c>
      <c r="O13810" s="62">
        <v>3906.7</v>
      </c>
      <c r="P13810" s="63"/>
      <c r="Q13810" s="63"/>
      <c r="R13810" s="63"/>
      <c r="S13810" s="63"/>
      <c r="T13810" s="63"/>
      <c r="U13810" s="63"/>
      <c r="V13810" s="63"/>
      <c r="W13810" s="63"/>
      <c r="X13810" s="63"/>
      <c r="Y13810" s="63"/>
      <c r="Z13810" s="62">
        <v>104.97</v>
      </c>
      <c r="AA13810" s="62">
        <v>8750</v>
      </c>
      <c r="AB13810" s="62">
        <v>60.76</v>
      </c>
      <c r="AC13810" s="62">
        <v>8.75</v>
      </c>
    </row>
    <row r="13811" spans="1:29" x14ac:dyDescent="0.25">
      <c r="A13811" s="61" t="s">
        <v>263</v>
      </c>
      <c r="B13811" s="61" t="s">
        <v>264</v>
      </c>
      <c r="C13811" s="62">
        <v>2011</v>
      </c>
      <c r="D13811" s="61" t="s">
        <v>78</v>
      </c>
      <c r="E13811" s="62">
        <v>155</v>
      </c>
      <c r="F13811" s="62">
        <v>1577904</v>
      </c>
      <c r="G13811" s="62">
        <v>167893</v>
      </c>
      <c r="H13811" s="62">
        <v>90.27</v>
      </c>
      <c r="I13811" s="62">
        <v>10180.030000000001</v>
      </c>
      <c r="J13811" s="62">
        <v>1467450.72</v>
      </c>
      <c r="K13811" s="62">
        <v>12647.94</v>
      </c>
      <c r="L13811" s="62">
        <v>23429</v>
      </c>
      <c r="M13811" s="62">
        <v>12.6</v>
      </c>
      <c r="N13811" s="62">
        <v>81.599999999999994</v>
      </c>
      <c r="O13811" s="62">
        <v>152525.25</v>
      </c>
      <c r="P13811" s="63"/>
      <c r="Q13811" s="63"/>
      <c r="R13811" s="63"/>
      <c r="S13811" s="63"/>
      <c r="T13811" s="63"/>
      <c r="U13811" s="63"/>
      <c r="V13811" s="63"/>
      <c r="W13811" s="63"/>
      <c r="X13811" s="63"/>
      <c r="Y13811" s="63"/>
      <c r="Z13811" s="62">
        <v>749570</v>
      </c>
      <c r="AA13811" s="62">
        <v>100297</v>
      </c>
      <c r="AB13811" s="62">
        <v>53.92</v>
      </c>
      <c r="AC13811" s="62">
        <v>4835.9399999999996</v>
      </c>
    </row>
    <row r="13812" spans="1:29" ht="30" x14ac:dyDescent="0.25">
      <c r="A13812" s="61" t="s">
        <v>352</v>
      </c>
      <c r="B13812" s="61" t="s">
        <v>353</v>
      </c>
      <c r="C13812" s="62">
        <v>2018</v>
      </c>
      <c r="D13812" s="61" t="s">
        <v>89</v>
      </c>
      <c r="E13812" s="62">
        <v>64</v>
      </c>
      <c r="F13812" s="62">
        <v>207040</v>
      </c>
      <c r="G13812" s="62">
        <v>29447</v>
      </c>
      <c r="H13812" s="62">
        <v>38.340000000000003</v>
      </c>
      <c r="I13812" s="62">
        <v>3235</v>
      </c>
      <c r="J13812" s="62">
        <v>192547.20000000001</v>
      </c>
      <c r="K13812" s="62">
        <v>25383</v>
      </c>
      <c r="L13812" s="62">
        <v>29552</v>
      </c>
      <c r="M13812" s="62">
        <v>38.479999999999997</v>
      </c>
      <c r="N13812" s="62">
        <v>396.61</v>
      </c>
      <c r="O13812" s="62">
        <v>306101.21000000002</v>
      </c>
      <c r="P13812" s="63"/>
      <c r="Q13812" s="63"/>
      <c r="R13812" s="63"/>
      <c r="S13812" s="63"/>
      <c r="T13812" s="63"/>
      <c r="U13812" s="63"/>
      <c r="V13812" s="63"/>
      <c r="W13812" s="63"/>
      <c r="X13812" s="63"/>
      <c r="Y13812" s="63"/>
      <c r="Z13812" s="62">
        <v>1374</v>
      </c>
      <c r="AA13812" s="62">
        <v>21622</v>
      </c>
      <c r="AB13812" s="62">
        <v>28.15</v>
      </c>
      <c r="AC13812" s="62">
        <v>21.47</v>
      </c>
    </row>
    <row r="13813" spans="1:29" ht="30" x14ac:dyDescent="0.25">
      <c r="A13813" s="61" t="s">
        <v>309</v>
      </c>
      <c r="B13813" s="61" t="s">
        <v>310</v>
      </c>
      <c r="C13813" s="62">
        <v>2013</v>
      </c>
      <c r="D13813" s="61" t="s">
        <v>89</v>
      </c>
      <c r="E13813" s="62">
        <v>18</v>
      </c>
      <c r="F13813" s="62">
        <v>53921</v>
      </c>
      <c r="G13813" s="62">
        <v>10258</v>
      </c>
      <c r="H13813" s="62">
        <v>47.49</v>
      </c>
      <c r="I13813" s="62">
        <v>2995.61</v>
      </c>
      <c r="J13813" s="62">
        <v>50146.53</v>
      </c>
      <c r="K13813" s="62">
        <v>5530.24</v>
      </c>
      <c r="L13813" s="62">
        <v>5654</v>
      </c>
      <c r="M13813" s="62">
        <v>26.18</v>
      </c>
      <c r="N13813" s="62">
        <v>307.24</v>
      </c>
      <c r="O13813" s="62">
        <v>66690.83</v>
      </c>
      <c r="P13813" s="62">
        <v>0</v>
      </c>
      <c r="Q13813" s="62">
        <v>0</v>
      </c>
      <c r="R13813" s="62">
        <v>0</v>
      </c>
      <c r="S13813" s="62">
        <v>0</v>
      </c>
      <c r="T13813" s="62">
        <v>0</v>
      </c>
      <c r="U13813" s="62">
        <v>0</v>
      </c>
      <c r="V13813" s="62">
        <v>0</v>
      </c>
      <c r="W13813" s="62">
        <v>0</v>
      </c>
      <c r="X13813" s="62">
        <v>0</v>
      </c>
      <c r="Y13813" s="62">
        <v>0</v>
      </c>
      <c r="Z13813" s="62">
        <v>35</v>
      </c>
      <c r="AA13813" s="62">
        <v>823</v>
      </c>
      <c r="AB13813" s="62">
        <v>3.81</v>
      </c>
      <c r="AC13813" s="62">
        <v>1.94</v>
      </c>
    </row>
    <row r="13814" spans="1:29" x14ac:dyDescent="0.25">
      <c r="A13814" s="61" t="s">
        <v>241</v>
      </c>
      <c r="B13814" s="61" t="s">
        <v>242</v>
      </c>
      <c r="C13814" s="62">
        <v>2006</v>
      </c>
      <c r="D13814" s="61" t="s">
        <v>150</v>
      </c>
      <c r="E13814" s="62">
        <v>3</v>
      </c>
      <c r="F13814" s="63"/>
      <c r="G13814" s="63"/>
      <c r="H13814" s="63"/>
      <c r="I13814" s="63"/>
      <c r="J13814" s="63"/>
      <c r="K13814" s="62">
        <v>0</v>
      </c>
      <c r="L13814" s="63"/>
      <c r="M13814" s="63"/>
      <c r="N13814" s="63"/>
      <c r="O13814" s="63"/>
      <c r="P13814" s="63"/>
      <c r="Q13814" s="63"/>
      <c r="R13814" s="63"/>
      <c r="S13814" s="63"/>
      <c r="T13814" s="63"/>
      <c r="U13814" s="63"/>
      <c r="V13814" s="63"/>
      <c r="W13814" s="63"/>
      <c r="X13814" s="63"/>
      <c r="Y13814" s="63"/>
      <c r="Z13814" s="62">
        <v>16282</v>
      </c>
      <c r="AA13814" s="62">
        <v>1281</v>
      </c>
      <c r="AB13814" s="62">
        <v>35.58</v>
      </c>
      <c r="AC13814" s="62">
        <v>5427.33</v>
      </c>
    </row>
    <row r="13815" spans="1:29" ht="30" x14ac:dyDescent="0.25">
      <c r="A13815" s="61" t="s">
        <v>239</v>
      </c>
      <c r="B13815" s="61" t="s">
        <v>240</v>
      </c>
      <c r="C13815" s="62">
        <v>2004</v>
      </c>
      <c r="D13815" s="61" t="s">
        <v>99</v>
      </c>
      <c r="E13815" s="62">
        <v>40</v>
      </c>
      <c r="F13815" s="62">
        <v>111720</v>
      </c>
      <c r="G13815" s="62">
        <v>10818</v>
      </c>
      <c r="H13815" s="62">
        <v>22.54</v>
      </c>
      <c r="I13815" s="62">
        <v>2793</v>
      </c>
      <c r="J13815" s="62">
        <v>103899.6</v>
      </c>
      <c r="K13815" s="62">
        <v>27889</v>
      </c>
      <c r="L13815" s="62">
        <v>30105</v>
      </c>
      <c r="M13815" s="62">
        <v>62.72</v>
      </c>
      <c r="N13815" s="62">
        <v>697.23</v>
      </c>
      <c r="O13815" s="62">
        <v>336321.82</v>
      </c>
      <c r="P13815" s="63"/>
      <c r="Q13815" s="63"/>
      <c r="R13815" s="63"/>
      <c r="S13815" s="63"/>
      <c r="T13815" s="63"/>
      <c r="U13815" s="63"/>
      <c r="V13815" s="63"/>
      <c r="W13815" s="63"/>
      <c r="X13815" s="63"/>
      <c r="Y13815" s="63"/>
      <c r="Z13815" s="62">
        <v>1907.63</v>
      </c>
      <c r="AA13815" s="62">
        <v>7575</v>
      </c>
      <c r="AB13815" s="62">
        <v>15.78</v>
      </c>
      <c r="AC13815" s="62">
        <v>47.69</v>
      </c>
    </row>
    <row r="13816" spans="1:29" ht="30" x14ac:dyDescent="0.25">
      <c r="A13816" s="61" t="s">
        <v>186</v>
      </c>
      <c r="B13816" s="61" t="s">
        <v>187</v>
      </c>
      <c r="C13816" s="62">
        <v>2014</v>
      </c>
      <c r="D13816" s="61" t="s">
        <v>94</v>
      </c>
      <c r="E13816" s="62">
        <v>6</v>
      </c>
      <c r="F13816" s="63"/>
      <c r="G13816" s="63"/>
      <c r="H13816" s="63"/>
      <c r="I13816" s="63"/>
      <c r="J13816" s="63"/>
      <c r="K13816" s="62">
        <v>0</v>
      </c>
      <c r="L13816" s="63"/>
      <c r="M13816" s="63"/>
      <c r="N13816" s="63"/>
      <c r="O13816" s="63"/>
      <c r="P13816" s="63"/>
      <c r="Q13816" s="63"/>
      <c r="R13816" s="63"/>
      <c r="S13816" s="63"/>
      <c r="T13816" s="63"/>
      <c r="U13816" s="63"/>
      <c r="V13816" s="63"/>
      <c r="W13816" s="63"/>
      <c r="X13816" s="63"/>
      <c r="Y13816" s="63"/>
      <c r="Z13816" s="62">
        <v>32002</v>
      </c>
      <c r="AA13816" s="62">
        <v>2167</v>
      </c>
      <c r="AB13816" s="62">
        <v>30.1</v>
      </c>
      <c r="AC13816" s="62">
        <v>5333.67</v>
      </c>
    </row>
    <row r="13817" spans="1:29" ht="30" x14ac:dyDescent="0.25">
      <c r="A13817" s="61" t="s">
        <v>302</v>
      </c>
      <c r="B13817" s="61" t="s">
        <v>303</v>
      </c>
      <c r="C13817" s="62">
        <v>2006</v>
      </c>
      <c r="D13817" s="61" t="s">
        <v>78</v>
      </c>
      <c r="E13817" s="62">
        <v>40</v>
      </c>
      <c r="F13817" s="62">
        <v>127760</v>
      </c>
      <c r="G13817" s="62">
        <v>12750</v>
      </c>
      <c r="H13817" s="62">
        <v>26.56</v>
      </c>
      <c r="I13817" s="62">
        <v>3194</v>
      </c>
      <c r="J13817" s="62">
        <v>118816.8</v>
      </c>
      <c r="K13817" s="62">
        <v>0</v>
      </c>
      <c r="L13817" s="62">
        <v>27137</v>
      </c>
      <c r="M13817" s="62">
        <v>56.54</v>
      </c>
      <c r="N13817" s="63"/>
      <c r="O13817" s="63"/>
      <c r="P13817" s="63"/>
      <c r="Q13817" s="63"/>
      <c r="R13817" s="63"/>
      <c r="S13817" s="63"/>
      <c r="T13817" s="63"/>
      <c r="U13817" s="63"/>
      <c r="V13817" s="63"/>
      <c r="W13817" s="63"/>
      <c r="X13817" s="63"/>
      <c r="Y13817" s="63"/>
      <c r="Z13817" s="62">
        <v>0</v>
      </c>
      <c r="AA13817" s="62">
        <v>3273</v>
      </c>
      <c r="AB13817" s="62">
        <v>6.82</v>
      </c>
      <c r="AC13817" s="62">
        <v>0</v>
      </c>
    </row>
    <row r="13818" spans="1:29" ht="30" x14ac:dyDescent="0.25">
      <c r="A13818" s="61" t="s">
        <v>182</v>
      </c>
      <c r="B13818" s="61" t="s">
        <v>183</v>
      </c>
      <c r="C13818" s="62">
        <v>2006</v>
      </c>
      <c r="D13818" s="61" t="s">
        <v>86</v>
      </c>
      <c r="E13818" s="62">
        <v>10</v>
      </c>
      <c r="F13818" s="62">
        <v>407</v>
      </c>
      <c r="G13818" s="62">
        <v>64</v>
      </c>
      <c r="H13818" s="62">
        <v>0.53</v>
      </c>
      <c r="I13818" s="62">
        <v>40.700000000000003</v>
      </c>
      <c r="J13818" s="62">
        <v>378.51</v>
      </c>
      <c r="K13818" s="62">
        <v>21.34</v>
      </c>
      <c r="L13818" s="62">
        <v>1350</v>
      </c>
      <c r="M13818" s="62">
        <v>11.25</v>
      </c>
      <c r="N13818" s="63"/>
      <c r="O13818" s="63"/>
      <c r="P13818" s="63"/>
      <c r="Q13818" s="63"/>
      <c r="R13818" s="63"/>
      <c r="S13818" s="63"/>
      <c r="T13818" s="63"/>
      <c r="U13818" s="63"/>
      <c r="V13818" s="63"/>
      <c r="W13818" s="63"/>
      <c r="X13818" s="63"/>
      <c r="Y13818" s="63"/>
      <c r="Z13818" s="62">
        <v>122521</v>
      </c>
      <c r="AA13818" s="62">
        <v>27656</v>
      </c>
      <c r="AB13818" s="62">
        <v>230.47</v>
      </c>
      <c r="AC13818" s="62">
        <v>12252.1</v>
      </c>
    </row>
    <row r="13819" spans="1:29" ht="30" x14ac:dyDescent="0.25">
      <c r="A13819" s="61" t="s">
        <v>415</v>
      </c>
      <c r="B13819" s="61" t="s">
        <v>416</v>
      </c>
      <c r="C13819" s="62">
        <v>2016</v>
      </c>
      <c r="D13819" s="61" t="s">
        <v>94</v>
      </c>
      <c r="E13819" s="62">
        <v>11</v>
      </c>
      <c r="F13819" s="62">
        <v>34164</v>
      </c>
      <c r="G13819" s="62">
        <v>3152</v>
      </c>
      <c r="H13819" s="62">
        <v>23.88</v>
      </c>
      <c r="I13819" s="62">
        <v>3105.82</v>
      </c>
      <c r="J13819" s="62">
        <v>31772.52</v>
      </c>
      <c r="K13819" s="62">
        <v>680.89</v>
      </c>
      <c r="L13819" s="62">
        <v>1175</v>
      </c>
      <c r="M13819" s="62">
        <v>8.9</v>
      </c>
      <c r="N13819" s="62">
        <v>61.9</v>
      </c>
      <c r="O13819" s="62">
        <v>8211.08</v>
      </c>
      <c r="P13819" s="63"/>
      <c r="Q13819" s="63"/>
      <c r="R13819" s="63"/>
      <c r="S13819" s="63"/>
      <c r="T13819" s="63"/>
      <c r="U13819" s="63"/>
      <c r="V13819" s="63"/>
      <c r="W13819" s="63"/>
      <c r="X13819" s="63"/>
      <c r="Y13819" s="63"/>
      <c r="Z13819" s="62">
        <v>153100</v>
      </c>
      <c r="AA13819" s="62">
        <v>24757</v>
      </c>
      <c r="AB13819" s="62">
        <v>187.55</v>
      </c>
      <c r="AC13819" s="62">
        <v>13918.18</v>
      </c>
    </row>
    <row r="13820" spans="1:29" ht="30" x14ac:dyDescent="0.25">
      <c r="A13820" s="61" t="s">
        <v>361</v>
      </c>
      <c r="B13820" s="61" t="s">
        <v>362</v>
      </c>
      <c r="C13820" s="62">
        <v>2008</v>
      </c>
      <c r="D13820" s="61" t="s">
        <v>99</v>
      </c>
      <c r="E13820" s="62">
        <v>64</v>
      </c>
      <c r="F13820" s="62">
        <v>561440</v>
      </c>
      <c r="G13820" s="62">
        <v>84344</v>
      </c>
      <c r="H13820" s="62">
        <v>109.82</v>
      </c>
      <c r="I13820" s="62">
        <v>8772.5</v>
      </c>
      <c r="J13820" s="62">
        <v>522139.2</v>
      </c>
      <c r="K13820" s="62">
        <v>0</v>
      </c>
      <c r="L13820" s="63"/>
      <c r="M13820" s="63"/>
      <c r="N13820" s="63"/>
      <c r="O13820" s="63"/>
      <c r="P13820" s="63"/>
      <c r="Q13820" s="63"/>
      <c r="R13820" s="63"/>
      <c r="S13820" s="63"/>
      <c r="T13820" s="63"/>
      <c r="U13820" s="63"/>
      <c r="V13820" s="63"/>
      <c r="W13820" s="63"/>
      <c r="X13820" s="63"/>
      <c r="Y13820" s="63"/>
      <c r="Z13820" s="62">
        <v>247.84</v>
      </c>
      <c r="AA13820" s="62">
        <v>26203</v>
      </c>
      <c r="AB13820" s="62">
        <v>34.119999999999997</v>
      </c>
      <c r="AC13820" s="62">
        <v>3.87</v>
      </c>
    </row>
    <row r="13821" spans="1:29" ht="30" x14ac:dyDescent="0.25">
      <c r="A13821" s="61" t="s">
        <v>255</v>
      </c>
      <c r="B13821" s="61" t="s">
        <v>256</v>
      </c>
      <c r="C13821" s="62">
        <v>2007</v>
      </c>
      <c r="D13821" s="61" t="s">
        <v>135</v>
      </c>
      <c r="E13821" s="62">
        <v>75</v>
      </c>
      <c r="F13821" s="62">
        <v>492</v>
      </c>
      <c r="G13821" s="62">
        <v>128</v>
      </c>
      <c r="H13821" s="62">
        <v>0.14000000000000001</v>
      </c>
      <c r="I13821" s="62">
        <v>6.56</v>
      </c>
      <c r="J13821" s="62">
        <v>457.56</v>
      </c>
      <c r="K13821" s="62">
        <v>2265.7600000000002</v>
      </c>
      <c r="L13821" s="62">
        <v>3962</v>
      </c>
      <c r="M13821" s="62">
        <v>4.4000000000000004</v>
      </c>
      <c r="N13821" s="62">
        <v>30.21</v>
      </c>
      <c r="O13821" s="62">
        <v>27323.5</v>
      </c>
      <c r="P13821" s="63"/>
      <c r="Q13821" s="63"/>
      <c r="R13821" s="63"/>
      <c r="S13821" s="63"/>
      <c r="T13821" s="63"/>
      <c r="U13821" s="63"/>
      <c r="V13821" s="63"/>
      <c r="W13821" s="63"/>
      <c r="X13821" s="63"/>
      <c r="Y13821" s="63"/>
      <c r="Z13821" s="62">
        <v>8955</v>
      </c>
      <c r="AA13821" s="62">
        <v>61625</v>
      </c>
      <c r="AB13821" s="62">
        <v>68.47</v>
      </c>
      <c r="AC13821" s="62">
        <v>119.4</v>
      </c>
    </row>
    <row r="13822" spans="1:29" x14ac:dyDescent="0.25">
      <c r="A13822" s="61" t="s">
        <v>289</v>
      </c>
      <c r="B13822" s="61" t="s">
        <v>290</v>
      </c>
      <c r="C13822" s="62">
        <v>2013</v>
      </c>
      <c r="D13822" s="61" t="s">
        <v>72</v>
      </c>
      <c r="E13822" s="62">
        <v>38</v>
      </c>
      <c r="F13822" s="62">
        <v>137917</v>
      </c>
      <c r="G13822" s="62">
        <v>32425</v>
      </c>
      <c r="H13822" s="62">
        <v>71.11</v>
      </c>
      <c r="I13822" s="62">
        <v>3629.39</v>
      </c>
      <c r="J13822" s="62">
        <v>128262.81</v>
      </c>
      <c r="K13822" s="62">
        <v>9168.26</v>
      </c>
      <c r="L13822" s="62">
        <v>17674</v>
      </c>
      <c r="M13822" s="62">
        <v>38.76</v>
      </c>
      <c r="N13822" s="62">
        <v>241.27</v>
      </c>
      <c r="O13822" s="62">
        <v>110562.8</v>
      </c>
      <c r="P13822" s="63"/>
      <c r="Q13822" s="63"/>
      <c r="R13822" s="63"/>
      <c r="S13822" s="63"/>
      <c r="T13822" s="63"/>
      <c r="U13822" s="63"/>
      <c r="V13822" s="63"/>
      <c r="W13822" s="63"/>
      <c r="X13822" s="63"/>
      <c r="Y13822" s="63"/>
      <c r="Z13822" s="62">
        <v>16661.12</v>
      </c>
      <c r="AA13822" s="62">
        <v>12166</v>
      </c>
      <c r="AB13822" s="62">
        <v>26.68</v>
      </c>
      <c r="AC13822" s="62">
        <v>438.45</v>
      </c>
    </row>
    <row r="13823" spans="1:29" x14ac:dyDescent="0.25">
      <c r="A13823" s="61" t="s">
        <v>157</v>
      </c>
      <c r="B13823" s="61" t="s">
        <v>158</v>
      </c>
      <c r="C13823" s="62">
        <v>2013</v>
      </c>
      <c r="D13823" s="61" t="s">
        <v>83</v>
      </c>
      <c r="E13823" s="62">
        <v>18</v>
      </c>
      <c r="F13823" s="62">
        <v>1090</v>
      </c>
      <c r="G13823" s="62">
        <v>287</v>
      </c>
      <c r="H13823" s="62">
        <v>1.33</v>
      </c>
      <c r="I13823" s="62">
        <v>60.56</v>
      </c>
      <c r="J13823" s="62">
        <v>1013.7</v>
      </c>
      <c r="K13823" s="62">
        <v>0</v>
      </c>
      <c r="L13823" s="63"/>
      <c r="M13823" s="63"/>
      <c r="N13823" s="63"/>
      <c r="O13823" s="63"/>
      <c r="P13823" s="63"/>
      <c r="Q13823" s="63"/>
      <c r="R13823" s="63"/>
      <c r="S13823" s="63"/>
      <c r="T13823" s="63"/>
      <c r="U13823" s="63"/>
      <c r="V13823" s="63"/>
      <c r="W13823" s="63"/>
      <c r="X13823" s="63"/>
      <c r="Y13823" s="63"/>
      <c r="Z13823" s="62">
        <v>125.52</v>
      </c>
      <c r="AA13823" s="62">
        <v>580</v>
      </c>
      <c r="AB13823" s="62">
        <v>2.69</v>
      </c>
      <c r="AC13823" s="62">
        <v>6.97</v>
      </c>
    </row>
    <row r="13824" spans="1:29" ht="30" x14ac:dyDescent="0.25">
      <c r="A13824" s="61" t="s">
        <v>224</v>
      </c>
      <c r="B13824" s="61" t="s">
        <v>225</v>
      </c>
      <c r="C13824" s="62">
        <v>2008</v>
      </c>
      <c r="D13824" s="61" t="s">
        <v>78</v>
      </c>
      <c r="E13824" s="62">
        <v>64</v>
      </c>
      <c r="F13824" s="62">
        <v>407656</v>
      </c>
      <c r="G13824" s="62">
        <v>52792</v>
      </c>
      <c r="H13824" s="62">
        <v>68.739999999999995</v>
      </c>
      <c r="I13824" s="62">
        <v>6369.63</v>
      </c>
      <c r="J13824" s="62">
        <v>379120.08</v>
      </c>
      <c r="K13824" s="62">
        <v>5060</v>
      </c>
      <c r="L13824" s="62">
        <v>14695</v>
      </c>
      <c r="M13824" s="62">
        <v>19.13</v>
      </c>
      <c r="N13824" s="62">
        <v>79.06</v>
      </c>
      <c r="O13824" s="62">
        <v>61020.06</v>
      </c>
      <c r="P13824" s="63"/>
      <c r="Q13824" s="63"/>
      <c r="R13824" s="63"/>
      <c r="S13824" s="63"/>
      <c r="T13824" s="63"/>
      <c r="U13824" s="63"/>
      <c r="V13824" s="63"/>
      <c r="W13824" s="63"/>
      <c r="X13824" s="63"/>
      <c r="Y13824" s="63"/>
      <c r="Z13824" s="62">
        <v>2265.91</v>
      </c>
      <c r="AA13824" s="62">
        <v>12319</v>
      </c>
      <c r="AB13824" s="62">
        <v>16.04</v>
      </c>
      <c r="AC13824" s="62">
        <v>35.4</v>
      </c>
    </row>
    <row r="13825" spans="1:29" x14ac:dyDescent="0.25">
      <c r="A13825" s="61" t="s">
        <v>198</v>
      </c>
      <c r="B13825" s="61" t="s">
        <v>199</v>
      </c>
      <c r="C13825" s="62">
        <v>2010</v>
      </c>
      <c r="D13825" s="61" t="s">
        <v>94</v>
      </c>
      <c r="E13825" s="62">
        <v>4</v>
      </c>
      <c r="F13825" s="63"/>
      <c r="G13825" s="62">
        <v>0</v>
      </c>
      <c r="H13825" s="62">
        <v>0</v>
      </c>
      <c r="I13825" s="63"/>
      <c r="J13825" s="63"/>
      <c r="K13825" s="62">
        <v>0</v>
      </c>
      <c r="L13825" s="62">
        <v>0</v>
      </c>
      <c r="M13825" s="62">
        <v>0</v>
      </c>
      <c r="N13825" s="63"/>
      <c r="O13825" s="63"/>
      <c r="P13825" s="63"/>
      <c r="Q13825" s="63"/>
      <c r="R13825" s="63"/>
      <c r="S13825" s="63"/>
      <c r="T13825" s="63"/>
      <c r="U13825" s="63"/>
      <c r="V13825" s="63"/>
      <c r="W13825" s="63"/>
      <c r="X13825" s="63"/>
      <c r="Y13825" s="63"/>
      <c r="Z13825" s="62">
        <v>179</v>
      </c>
      <c r="AA13825" s="62">
        <v>2577</v>
      </c>
      <c r="AB13825" s="62">
        <v>53.69</v>
      </c>
      <c r="AC13825" s="62">
        <v>44.75</v>
      </c>
    </row>
    <row r="13826" spans="1:29" x14ac:dyDescent="0.25">
      <c r="A13826" s="61" t="s">
        <v>140</v>
      </c>
      <c r="B13826" s="61" t="s">
        <v>141</v>
      </c>
      <c r="C13826" s="62">
        <v>2009</v>
      </c>
      <c r="D13826" s="61" t="s">
        <v>72</v>
      </c>
      <c r="E13826" s="62">
        <v>59</v>
      </c>
      <c r="F13826" s="62">
        <v>218455</v>
      </c>
      <c r="G13826" s="62">
        <v>36913</v>
      </c>
      <c r="H13826" s="62">
        <v>52.14</v>
      </c>
      <c r="I13826" s="62">
        <v>3702.63</v>
      </c>
      <c r="J13826" s="62">
        <v>203163.15</v>
      </c>
      <c r="K13826" s="62">
        <v>1709.02</v>
      </c>
      <c r="L13826" s="62">
        <v>23731</v>
      </c>
      <c r="M13826" s="62">
        <v>33.520000000000003</v>
      </c>
      <c r="N13826" s="62">
        <v>28.97</v>
      </c>
      <c r="O13826" s="62">
        <v>20609.59</v>
      </c>
      <c r="P13826" s="63"/>
      <c r="Q13826" s="63"/>
      <c r="R13826" s="63"/>
      <c r="S13826" s="63"/>
      <c r="T13826" s="63"/>
      <c r="U13826" s="63"/>
      <c r="V13826" s="63"/>
      <c r="W13826" s="63"/>
      <c r="X13826" s="63"/>
      <c r="Y13826" s="63"/>
      <c r="Z13826" s="62">
        <v>1940</v>
      </c>
      <c r="AA13826" s="62">
        <v>19083</v>
      </c>
      <c r="AB13826" s="62">
        <v>26.95</v>
      </c>
      <c r="AC13826" s="62">
        <v>32.880000000000003</v>
      </c>
    </row>
    <row r="13827" spans="1:29" x14ac:dyDescent="0.25">
      <c r="A13827" s="61" t="s">
        <v>251</v>
      </c>
      <c r="B13827" s="61" t="s">
        <v>252</v>
      </c>
      <c r="C13827" s="62">
        <v>2014</v>
      </c>
      <c r="D13827" s="61" t="s">
        <v>72</v>
      </c>
      <c r="E13827" s="62">
        <v>29</v>
      </c>
      <c r="F13827" s="62">
        <v>146345</v>
      </c>
      <c r="G13827" s="62">
        <v>23916</v>
      </c>
      <c r="H13827" s="62">
        <v>68.72</v>
      </c>
      <c r="I13827" s="62">
        <v>5046.38</v>
      </c>
      <c r="J13827" s="62">
        <v>136100.85</v>
      </c>
      <c r="K13827" s="62">
        <v>8415.1299999999992</v>
      </c>
      <c r="L13827" s="62">
        <v>11762</v>
      </c>
      <c r="M13827" s="62">
        <v>33.799999999999997</v>
      </c>
      <c r="N13827" s="62">
        <v>290.18</v>
      </c>
      <c r="O13827" s="62">
        <v>101480.59</v>
      </c>
      <c r="P13827" s="63"/>
      <c r="Q13827" s="63"/>
      <c r="R13827" s="63"/>
      <c r="S13827" s="63"/>
      <c r="T13827" s="63"/>
      <c r="U13827" s="63"/>
      <c r="V13827" s="63"/>
      <c r="W13827" s="63"/>
      <c r="X13827" s="63"/>
      <c r="Y13827" s="63"/>
      <c r="Z13827" s="62">
        <v>687</v>
      </c>
      <c r="AA13827" s="62">
        <v>7999</v>
      </c>
      <c r="AB13827" s="62">
        <v>22.99</v>
      </c>
      <c r="AC13827" s="62">
        <v>23.69</v>
      </c>
    </row>
    <row r="13828" spans="1:29" ht="30" x14ac:dyDescent="0.25">
      <c r="A13828" s="61" t="s">
        <v>120</v>
      </c>
      <c r="B13828" s="61" t="s">
        <v>121</v>
      </c>
      <c r="C13828" s="62">
        <v>2008</v>
      </c>
      <c r="D13828" s="61" t="s">
        <v>75</v>
      </c>
      <c r="E13828" s="62">
        <v>8</v>
      </c>
      <c r="F13828" s="62">
        <v>449</v>
      </c>
      <c r="G13828" s="62">
        <v>504</v>
      </c>
      <c r="H13828" s="62">
        <v>5.25</v>
      </c>
      <c r="I13828" s="62">
        <v>56.13</v>
      </c>
      <c r="J13828" s="62">
        <v>417.57</v>
      </c>
      <c r="K13828" s="62">
        <v>40.74</v>
      </c>
      <c r="L13828" s="62">
        <v>200</v>
      </c>
      <c r="M13828" s="62">
        <v>2.08</v>
      </c>
      <c r="N13828" s="62">
        <v>5.09</v>
      </c>
      <c r="O13828" s="62">
        <v>491.26</v>
      </c>
      <c r="P13828" s="63"/>
      <c r="Q13828" s="63"/>
      <c r="R13828" s="63"/>
      <c r="S13828" s="63"/>
      <c r="T13828" s="63"/>
      <c r="U13828" s="63"/>
      <c r="V13828" s="63"/>
      <c r="W13828" s="63"/>
      <c r="X13828" s="63"/>
      <c r="Y13828" s="63"/>
      <c r="Z13828" s="62">
        <v>119100</v>
      </c>
      <c r="AA13828" s="62">
        <v>7382</v>
      </c>
      <c r="AB13828" s="62">
        <v>76.900000000000006</v>
      </c>
      <c r="AC13828" s="62">
        <v>14887.5</v>
      </c>
    </row>
    <row r="13829" spans="1:29" x14ac:dyDescent="0.25">
      <c r="A13829" s="61" t="s">
        <v>275</v>
      </c>
      <c r="B13829" s="61" t="s">
        <v>276</v>
      </c>
      <c r="C13829" s="62">
        <v>2017</v>
      </c>
      <c r="D13829" s="61" t="s">
        <v>99</v>
      </c>
      <c r="E13829" s="62">
        <v>22</v>
      </c>
      <c r="F13829" s="62">
        <v>223200</v>
      </c>
      <c r="G13829" s="62">
        <v>39830</v>
      </c>
      <c r="H13829" s="62">
        <v>150.87</v>
      </c>
      <c r="I13829" s="62">
        <v>10145.450000000001</v>
      </c>
      <c r="J13829" s="62">
        <v>207576</v>
      </c>
      <c r="K13829" s="62">
        <v>0</v>
      </c>
      <c r="L13829" s="63"/>
      <c r="M13829" s="63"/>
      <c r="N13829" s="63"/>
      <c r="O13829" s="63"/>
      <c r="P13829" s="63"/>
      <c r="Q13829" s="63"/>
      <c r="R13829" s="63"/>
      <c r="S13829" s="63"/>
      <c r="T13829" s="63"/>
      <c r="U13829" s="63"/>
      <c r="V13829" s="63"/>
      <c r="W13829" s="63"/>
      <c r="X13829" s="63"/>
      <c r="Y13829" s="63"/>
      <c r="Z13829" s="62">
        <v>495.96</v>
      </c>
      <c r="AA13829" s="62">
        <v>2078</v>
      </c>
      <c r="AB13829" s="62">
        <v>7.87</v>
      </c>
      <c r="AC13829" s="62">
        <v>22.54</v>
      </c>
    </row>
    <row r="13830" spans="1:29" ht="30" x14ac:dyDescent="0.25">
      <c r="A13830" s="61" t="s">
        <v>391</v>
      </c>
      <c r="B13830" s="61" t="s">
        <v>392</v>
      </c>
      <c r="C13830" s="62">
        <v>2006</v>
      </c>
      <c r="D13830" s="61" t="s">
        <v>226</v>
      </c>
      <c r="E13830" s="62">
        <v>125</v>
      </c>
      <c r="F13830" s="62">
        <v>1261440</v>
      </c>
      <c r="G13830" s="62">
        <v>247604</v>
      </c>
      <c r="H13830" s="62">
        <v>165.07</v>
      </c>
      <c r="I13830" s="62">
        <v>10091.52</v>
      </c>
      <c r="J13830" s="62">
        <v>1173139.2</v>
      </c>
      <c r="K13830" s="62">
        <v>8189</v>
      </c>
      <c r="L13830" s="62">
        <v>15141</v>
      </c>
      <c r="M13830" s="62">
        <v>10.09</v>
      </c>
      <c r="N13830" s="62">
        <v>65.510000000000005</v>
      </c>
      <c r="O13830" s="62">
        <v>98753.61</v>
      </c>
      <c r="P13830" s="63"/>
      <c r="Q13830" s="63"/>
      <c r="R13830" s="63"/>
      <c r="S13830" s="63"/>
      <c r="T13830" s="63"/>
      <c r="U13830" s="63"/>
      <c r="V13830" s="63"/>
      <c r="W13830" s="63"/>
      <c r="X13830" s="63"/>
      <c r="Y13830" s="63"/>
      <c r="Z13830" s="62">
        <v>4662</v>
      </c>
      <c r="AA13830" s="62">
        <v>19059</v>
      </c>
      <c r="AB13830" s="62">
        <v>12.71</v>
      </c>
      <c r="AC13830" s="62">
        <v>37.299999999999997</v>
      </c>
    </row>
    <row r="13831" spans="1:29" ht="30" x14ac:dyDescent="0.25">
      <c r="A13831" s="61" t="s">
        <v>446</v>
      </c>
      <c r="B13831" s="61" t="s">
        <v>447</v>
      </c>
      <c r="C13831" s="62">
        <v>2013</v>
      </c>
      <c r="D13831" s="61" t="s">
        <v>83</v>
      </c>
      <c r="E13831" s="62">
        <v>12</v>
      </c>
      <c r="F13831" s="62">
        <v>3299</v>
      </c>
      <c r="G13831" s="62">
        <v>1112</v>
      </c>
      <c r="H13831" s="62">
        <v>7.72</v>
      </c>
      <c r="I13831" s="62">
        <v>274.92</v>
      </c>
      <c r="J13831" s="62">
        <v>3068.07</v>
      </c>
      <c r="K13831" s="62">
        <v>37.83</v>
      </c>
      <c r="L13831" s="62">
        <v>78</v>
      </c>
      <c r="M13831" s="62">
        <v>0.54</v>
      </c>
      <c r="N13831" s="62">
        <v>3.15</v>
      </c>
      <c r="O13831" s="62">
        <v>456.17</v>
      </c>
      <c r="P13831" s="63"/>
      <c r="Q13831" s="63"/>
      <c r="R13831" s="63"/>
      <c r="S13831" s="63"/>
      <c r="T13831" s="63"/>
      <c r="U13831" s="63"/>
      <c r="V13831" s="63"/>
      <c r="W13831" s="63"/>
      <c r="X13831" s="63"/>
      <c r="Y13831" s="63"/>
      <c r="Z13831" s="62">
        <v>67289</v>
      </c>
      <c r="AA13831" s="62">
        <v>3018</v>
      </c>
      <c r="AB13831" s="62">
        <v>20.96</v>
      </c>
      <c r="AC13831" s="62">
        <v>5607.42</v>
      </c>
    </row>
    <row r="13832" spans="1:29" ht="45" x14ac:dyDescent="0.25">
      <c r="A13832" s="61" t="s">
        <v>344</v>
      </c>
      <c r="B13832" s="61" t="s">
        <v>345</v>
      </c>
      <c r="C13832" s="62">
        <v>2010</v>
      </c>
      <c r="D13832" s="61" t="s">
        <v>78</v>
      </c>
      <c r="E13832" s="62">
        <v>40</v>
      </c>
      <c r="F13832" s="62">
        <v>156432</v>
      </c>
      <c r="G13832" s="62">
        <v>23207</v>
      </c>
      <c r="H13832" s="62">
        <v>48.35</v>
      </c>
      <c r="I13832" s="62">
        <v>3910.8</v>
      </c>
      <c r="J13832" s="62">
        <v>145481.76</v>
      </c>
      <c r="K13832" s="62">
        <v>17443.259999999998</v>
      </c>
      <c r="L13832" s="62">
        <v>26102</v>
      </c>
      <c r="M13832" s="62">
        <v>54.38</v>
      </c>
      <c r="N13832" s="62">
        <v>436.08</v>
      </c>
      <c r="O13832" s="62">
        <v>210353.49</v>
      </c>
      <c r="P13832" s="63"/>
      <c r="Q13832" s="63"/>
      <c r="R13832" s="63"/>
      <c r="S13832" s="63"/>
      <c r="T13832" s="63"/>
      <c r="U13832" s="63"/>
      <c r="V13832" s="63"/>
      <c r="W13832" s="63"/>
      <c r="X13832" s="63"/>
      <c r="Y13832" s="63"/>
      <c r="Z13832" s="62">
        <v>1415</v>
      </c>
      <c r="AA13832" s="62">
        <v>6371</v>
      </c>
      <c r="AB13832" s="62">
        <v>13.27</v>
      </c>
      <c r="AC13832" s="62">
        <v>35.380000000000003</v>
      </c>
    </row>
    <row r="13833" spans="1:29" ht="30" x14ac:dyDescent="0.25">
      <c r="A13833" s="61" t="s">
        <v>293</v>
      </c>
      <c r="B13833" s="61" t="s">
        <v>294</v>
      </c>
      <c r="C13833" s="62">
        <v>2005</v>
      </c>
      <c r="D13833" s="61" t="s">
        <v>438</v>
      </c>
      <c r="E13833" s="62">
        <v>4</v>
      </c>
      <c r="F13833" s="62">
        <v>0</v>
      </c>
      <c r="G13833" s="62">
        <v>0</v>
      </c>
      <c r="H13833" s="62">
        <v>0</v>
      </c>
      <c r="I13833" s="62">
        <v>0</v>
      </c>
      <c r="J13833" s="62">
        <v>0</v>
      </c>
      <c r="K13833" s="62">
        <v>0</v>
      </c>
      <c r="L13833" s="62">
        <v>0</v>
      </c>
      <c r="M13833" s="62">
        <v>0</v>
      </c>
      <c r="N13833" s="63"/>
      <c r="O13833" s="63"/>
      <c r="P13833" s="62">
        <v>0</v>
      </c>
      <c r="Q13833" s="62">
        <v>0</v>
      </c>
      <c r="R13833" s="62">
        <v>0</v>
      </c>
      <c r="S13833" s="62">
        <v>0</v>
      </c>
      <c r="T13833" s="62">
        <v>0</v>
      </c>
      <c r="U13833" s="62">
        <v>0</v>
      </c>
      <c r="V13833" s="62">
        <v>0</v>
      </c>
      <c r="W13833" s="62">
        <v>0</v>
      </c>
      <c r="X13833" s="62">
        <v>0</v>
      </c>
      <c r="Y13833" s="62">
        <v>0</v>
      </c>
      <c r="Z13833" s="62">
        <v>0</v>
      </c>
      <c r="AA13833" s="63"/>
      <c r="AB13833" s="63"/>
      <c r="AC13833" s="62">
        <v>0</v>
      </c>
    </row>
    <row r="13834" spans="1:29" x14ac:dyDescent="0.25">
      <c r="A13834" s="61" t="s">
        <v>336</v>
      </c>
      <c r="B13834" s="61" t="s">
        <v>337</v>
      </c>
      <c r="C13834" s="62">
        <v>2011</v>
      </c>
      <c r="D13834" s="61" t="s">
        <v>78</v>
      </c>
      <c r="E13834" s="62">
        <v>72</v>
      </c>
      <c r="F13834" s="62">
        <v>692560</v>
      </c>
      <c r="G13834" s="62">
        <v>101397</v>
      </c>
      <c r="H13834" s="62">
        <v>117.36</v>
      </c>
      <c r="I13834" s="62">
        <v>9618.89</v>
      </c>
      <c r="J13834" s="62">
        <v>644080.80000000005</v>
      </c>
      <c r="K13834" s="62">
        <v>0</v>
      </c>
      <c r="L13834" s="63"/>
      <c r="M13834" s="63"/>
      <c r="N13834" s="63"/>
      <c r="O13834" s="63"/>
      <c r="P13834" s="63"/>
      <c r="Q13834" s="63"/>
      <c r="R13834" s="63"/>
      <c r="S13834" s="63"/>
      <c r="T13834" s="63"/>
      <c r="U13834" s="63"/>
      <c r="V13834" s="63"/>
      <c r="W13834" s="63"/>
      <c r="X13834" s="63"/>
      <c r="Y13834" s="63"/>
      <c r="Z13834" s="62">
        <v>328980</v>
      </c>
      <c r="AA13834" s="62">
        <v>39094</v>
      </c>
      <c r="AB13834" s="62">
        <v>45.25</v>
      </c>
      <c r="AC13834" s="62">
        <v>4569.17</v>
      </c>
    </row>
    <row r="13835" spans="1:29" ht="45" x14ac:dyDescent="0.25">
      <c r="A13835" s="61" t="s">
        <v>214</v>
      </c>
      <c r="B13835" s="61" t="s">
        <v>215</v>
      </c>
      <c r="C13835" s="62">
        <v>2016</v>
      </c>
      <c r="D13835" s="61" t="s">
        <v>78</v>
      </c>
      <c r="E13835" s="62">
        <v>48</v>
      </c>
      <c r="F13835" s="62">
        <v>157405</v>
      </c>
      <c r="G13835" s="62">
        <v>33901</v>
      </c>
      <c r="H13835" s="62">
        <v>58.86</v>
      </c>
      <c r="I13835" s="62">
        <v>3279.27</v>
      </c>
      <c r="J13835" s="62">
        <v>146386.65</v>
      </c>
      <c r="K13835" s="62">
        <v>17951.5</v>
      </c>
      <c r="L13835" s="62">
        <v>23468</v>
      </c>
      <c r="M13835" s="62">
        <v>40.74</v>
      </c>
      <c r="N13835" s="62">
        <v>373.99</v>
      </c>
      <c r="O13835" s="62">
        <v>216482.56</v>
      </c>
      <c r="P13835" s="63"/>
      <c r="Q13835" s="63"/>
      <c r="R13835" s="63"/>
      <c r="S13835" s="63"/>
      <c r="T13835" s="63"/>
      <c r="U13835" s="63"/>
      <c r="V13835" s="63"/>
      <c r="W13835" s="63"/>
      <c r="X13835" s="63"/>
      <c r="Y13835" s="63"/>
      <c r="Z13835" s="62">
        <v>1919</v>
      </c>
      <c r="AA13835" s="62">
        <v>10801</v>
      </c>
      <c r="AB13835" s="62">
        <v>18.75</v>
      </c>
      <c r="AC13835" s="62">
        <v>39.979999999999997</v>
      </c>
    </row>
    <row r="13836" spans="1:29" x14ac:dyDescent="0.25">
      <c r="A13836" s="61" t="s">
        <v>79</v>
      </c>
      <c r="B13836" s="61" t="s">
        <v>80</v>
      </c>
      <c r="C13836" s="62">
        <v>2018</v>
      </c>
      <c r="D13836" s="61" t="s">
        <v>419</v>
      </c>
      <c r="E13836" s="62">
        <v>16</v>
      </c>
      <c r="F13836" s="63"/>
      <c r="G13836" s="63"/>
      <c r="H13836" s="63"/>
      <c r="I13836" s="63"/>
      <c r="J13836" s="63"/>
      <c r="K13836" s="62">
        <v>0</v>
      </c>
      <c r="L13836" s="63"/>
      <c r="M13836" s="63"/>
      <c r="N13836" s="63"/>
      <c r="O13836" s="63"/>
      <c r="P13836" s="63"/>
      <c r="Q13836" s="63"/>
      <c r="R13836" s="63"/>
      <c r="S13836" s="63"/>
      <c r="T13836" s="63"/>
      <c r="U13836" s="63"/>
      <c r="V13836" s="63"/>
      <c r="W13836" s="63"/>
      <c r="X13836" s="63"/>
      <c r="Y13836" s="63"/>
      <c r="Z13836" s="62">
        <v>0</v>
      </c>
      <c r="AA13836" s="63"/>
      <c r="AB13836" s="63"/>
      <c r="AC13836" s="62">
        <v>0</v>
      </c>
    </row>
    <row r="13837" spans="1:29" ht="30" x14ac:dyDescent="0.25">
      <c r="A13837" s="61" t="s">
        <v>348</v>
      </c>
      <c r="B13837" s="61" t="s">
        <v>349</v>
      </c>
      <c r="C13837" s="62">
        <v>2013</v>
      </c>
      <c r="D13837" s="61" t="s">
        <v>175</v>
      </c>
      <c r="E13837" s="62">
        <v>4</v>
      </c>
      <c r="F13837" s="62">
        <v>133</v>
      </c>
      <c r="G13837" s="62">
        <v>36</v>
      </c>
      <c r="H13837" s="62">
        <v>0.75</v>
      </c>
      <c r="I13837" s="62">
        <v>33.25</v>
      </c>
      <c r="J13837" s="62">
        <v>123.69</v>
      </c>
      <c r="K13837" s="62">
        <v>0</v>
      </c>
      <c r="L13837" s="63"/>
      <c r="M13837" s="63"/>
      <c r="N13837" s="63"/>
      <c r="O13837" s="63"/>
      <c r="P13837" s="63"/>
      <c r="Q13837" s="63"/>
      <c r="R13837" s="63"/>
      <c r="S13837" s="63"/>
      <c r="T13837" s="63"/>
      <c r="U13837" s="63"/>
      <c r="V13837" s="63"/>
      <c r="W13837" s="63"/>
      <c r="X13837" s="63"/>
      <c r="Y13837" s="63"/>
      <c r="Z13837" s="62">
        <v>6.68</v>
      </c>
      <c r="AA13837" s="62">
        <v>185</v>
      </c>
      <c r="AB13837" s="62">
        <v>3.85</v>
      </c>
      <c r="AC13837" s="62">
        <v>1.67</v>
      </c>
    </row>
    <row r="13838" spans="1:29" x14ac:dyDescent="0.25">
      <c r="A13838" s="61" t="s">
        <v>558</v>
      </c>
      <c r="B13838" s="61" t="s">
        <v>559</v>
      </c>
      <c r="C13838" s="62">
        <v>2013</v>
      </c>
      <c r="D13838" s="61" t="s">
        <v>75</v>
      </c>
      <c r="E13838" s="62">
        <v>6</v>
      </c>
      <c r="F13838" s="63"/>
      <c r="G13838" s="63"/>
      <c r="H13838" s="63"/>
      <c r="I13838" s="63"/>
      <c r="J13838" s="63"/>
      <c r="K13838" s="62">
        <v>0</v>
      </c>
      <c r="L13838" s="63"/>
      <c r="M13838" s="63"/>
      <c r="N13838" s="63"/>
      <c r="O13838" s="63"/>
      <c r="P13838" s="63"/>
      <c r="Q13838" s="63"/>
      <c r="R13838" s="63"/>
      <c r="S13838" s="63"/>
      <c r="T13838" s="63"/>
      <c r="U13838" s="63"/>
      <c r="V13838" s="63"/>
      <c r="W13838" s="63"/>
      <c r="X13838" s="63"/>
      <c r="Y13838" s="63"/>
      <c r="Z13838" s="62">
        <v>0</v>
      </c>
      <c r="AA13838" s="63"/>
      <c r="AB13838" s="63"/>
      <c r="AC13838" s="62">
        <v>0</v>
      </c>
    </row>
    <row r="13839" spans="1:29" ht="30" x14ac:dyDescent="0.25">
      <c r="A13839" s="61" t="s">
        <v>73</v>
      </c>
      <c r="B13839" s="61" t="s">
        <v>74</v>
      </c>
      <c r="C13839" s="62">
        <v>2008</v>
      </c>
      <c r="D13839" s="61" t="s">
        <v>75</v>
      </c>
      <c r="E13839" s="62">
        <v>6</v>
      </c>
      <c r="F13839" s="63"/>
      <c r="G13839" s="63"/>
      <c r="H13839" s="63"/>
      <c r="I13839" s="63"/>
      <c r="J13839" s="63"/>
      <c r="K13839" s="62">
        <v>0</v>
      </c>
      <c r="L13839" s="63"/>
      <c r="M13839" s="63"/>
      <c r="N13839" s="63"/>
      <c r="O13839" s="63"/>
      <c r="P13839" s="62">
        <v>24</v>
      </c>
      <c r="Q13839" s="62">
        <v>89</v>
      </c>
      <c r="R13839" s="62">
        <v>1.24</v>
      </c>
      <c r="S13839" s="62">
        <v>4</v>
      </c>
      <c r="T13839" s="62">
        <v>304.06</v>
      </c>
      <c r="U13839" s="63"/>
      <c r="V13839" s="63"/>
      <c r="W13839" s="63"/>
      <c r="X13839" s="63"/>
      <c r="Y13839" s="63"/>
      <c r="Z13839" s="62">
        <v>0</v>
      </c>
      <c r="AA13839" s="62">
        <v>1612</v>
      </c>
      <c r="AB13839" s="62">
        <v>22.39</v>
      </c>
      <c r="AC13839" s="62">
        <v>0</v>
      </c>
    </row>
    <row r="13840" spans="1:29" x14ac:dyDescent="0.25">
      <c r="A13840" s="61" t="s">
        <v>235</v>
      </c>
      <c r="B13840" s="61" t="s">
        <v>236</v>
      </c>
      <c r="C13840" s="62">
        <v>2010</v>
      </c>
      <c r="D13840" s="61" t="s">
        <v>86</v>
      </c>
      <c r="E13840" s="62">
        <v>69</v>
      </c>
      <c r="F13840" s="62">
        <v>10933</v>
      </c>
      <c r="G13840" s="62">
        <v>2136</v>
      </c>
      <c r="H13840" s="62">
        <v>2.58</v>
      </c>
      <c r="I13840" s="62">
        <v>158.44999999999999</v>
      </c>
      <c r="J13840" s="62">
        <v>10167.69</v>
      </c>
      <c r="K13840" s="62">
        <v>0</v>
      </c>
      <c r="L13840" s="63"/>
      <c r="M13840" s="63"/>
      <c r="N13840" s="63"/>
      <c r="O13840" s="63"/>
      <c r="P13840" s="63"/>
      <c r="Q13840" s="63"/>
      <c r="R13840" s="63"/>
      <c r="S13840" s="63"/>
      <c r="T13840" s="63"/>
      <c r="U13840" s="63"/>
      <c r="V13840" s="63"/>
      <c r="W13840" s="63"/>
      <c r="X13840" s="63"/>
      <c r="Y13840" s="63"/>
      <c r="Z13840" s="62">
        <v>429100</v>
      </c>
      <c r="AA13840" s="62">
        <v>10760</v>
      </c>
      <c r="AB13840" s="62">
        <v>13</v>
      </c>
      <c r="AC13840" s="62">
        <v>6218.84</v>
      </c>
    </row>
    <row r="13841" spans="1:29" x14ac:dyDescent="0.25">
      <c r="A13841" s="61" t="s">
        <v>130</v>
      </c>
      <c r="B13841" s="61" t="s">
        <v>131</v>
      </c>
      <c r="C13841" s="62">
        <v>2010</v>
      </c>
      <c r="D13841" s="61" t="s">
        <v>298</v>
      </c>
      <c r="E13841" s="62">
        <v>4</v>
      </c>
      <c r="F13841" s="62">
        <v>39005</v>
      </c>
      <c r="G13841" s="62">
        <v>5169</v>
      </c>
      <c r="H13841" s="62">
        <v>107.69</v>
      </c>
      <c r="I13841" s="62">
        <v>9751.25</v>
      </c>
      <c r="J13841" s="62">
        <v>36274.65</v>
      </c>
      <c r="K13841" s="62">
        <v>4750.7299999999996</v>
      </c>
      <c r="L13841" s="62">
        <v>7752</v>
      </c>
      <c r="M13841" s="62">
        <v>161.5</v>
      </c>
      <c r="N13841" s="63"/>
      <c r="O13841" s="63"/>
      <c r="P13841" s="63"/>
      <c r="Q13841" s="63"/>
      <c r="R13841" s="63"/>
      <c r="S13841" s="63"/>
      <c r="T13841" s="63"/>
      <c r="U13841" s="63"/>
      <c r="V13841" s="63"/>
      <c r="W13841" s="63"/>
      <c r="X13841" s="63"/>
      <c r="Y13841" s="63"/>
      <c r="Z13841" s="62">
        <v>670</v>
      </c>
      <c r="AA13841" s="62">
        <v>4090</v>
      </c>
      <c r="AB13841" s="62">
        <v>85.21</v>
      </c>
      <c r="AC13841" s="62">
        <v>167.5</v>
      </c>
    </row>
    <row r="13842" spans="1:29" x14ac:dyDescent="0.25">
      <c r="A13842" s="61" t="s">
        <v>413</v>
      </c>
      <c r="B13842" s="61" t="s">
        <v>414</v>
      </c>
      <c r="C13842" s="62">
        <v>2014</v>
      </c>
      <c r="D13842" s="61" t="s">
        <v>86</v>
      </c>
      <c r="E13842" s="62">
        <v>24</v>
      </c>
      <c r="F13842" s="62">
        <v>2201</v>
      </c>
      <c r="G13842" s="62">
        <v>625</v>
      </c>
      <c r="H13842" s="62">
        <v>2.17</v>
      </c>
      <c r="I13842" s="62">
        <v>91.71</v>
      </c>
      <c r="J13842" s="62">
        <v>2046.93</v>
      </c>
      <c r="K13842" s="62">
        <v>397</v>
      </c>
      <c r="L13842" s="62">
        <v>764</v>
      </c>
      <c r="M13842" s="62">
        <v>2.65</v>
      </c>
      <c r="N13842" s="63"/>
      <c r="O13842" s="63"/>
      <c r="P13842" s="63"/>
      <c r="Q13842" s="63"/>
      <c r="R13842" s="63"/>
      <c r="S13842" s="63"/>
      <c r="T13842" s="63"/>
      <c r="U13842" s="63"/>
      <c r="V13842" s="63"/>
      <c r="W13842" s="63"/>
      <c r="X13842" s="63"/>
      <c r="Y13842" s="63"/>
      <c r="Z13842" s="62">
        <v>172346</v>
      </c>
      <c r="AA13842" s="62">
        <v>23598</v>
      </c>
      <c r="AB13842" s="62">
        <v>81.94</v>
      </c>
      <c r="AC13842" s="62">
        <v>7181.08</v>
      </c>
    </row>
    <row r="13843" spans="1:29" x14ac:dyDescent="0.25">
      <c r="A13843" s="61" t="s">
        <v>155</v>
      </c>
      <c r="B13843" s="61" t="s">
        <v>156</v>
      </c>
      <c r="C13843" s="62">
        <v>2018</v>
      </c>
      <c r="D13843" s="61" t="s">
        <v>75</v>
      </c>
      <c r="E13843" s="62">
        <v>8</v>
      </c>
      <c r="F13843" s="62">
        <v>229</v>
      </c>
      <c r="G13843" s="62">
        <v>56</v>
      </c>
      <c r="H13843" s="62">
        <v>0.57999999999999996</v>
      </c>
      <c r="I13843" s="62">
        <v>28.63</v>
      </c>
      <c r="J13843" s="62">
        <v>212.97</v>
      </c>
      <c r="K13843" s="62">
        <v>0</v>
      </c>
      <c r="L13843" s="63"/>
      <c r="M13843" s="63"/>
      <c r="N13843" s="63"/>
      <c r="O13843" s="63"/>
      <c r="P13843" s="63"/>
      <c r="Q13843" s="63"/>
      <c r="R13843" s="63"/>
      <c r="S13843" s="63"/>
      <c r="T13843" s="63"/>
      <c r="U13843" s="63"/>
      <c r="V13843" s="63"/>
      <c r="W13843" s="63"/>
      <c r="X13843" s="63"/>
      <c r="Y13843" s="63"/>
      <c r="Z13843" s="62">
        <v>143763</v>
      </c>
      <c r="AA13843" s="62">
        <v>2881</v>
      </c>
      <c r="AB13843" s="62">
        <v>30.01</v>
      </c>
      <c r="AC13843" s="62">
        <v>17970.38</v>
      </c>
    </row>
    <row r="13844" spans="1:29" ht="30" x14ac:dyDescent="0.25">
      <c r="A13844" s="61" t="s">
        <v>561</v>
      </c>
      <c r="B13844" s="61" t="s">
        <v>562</v>
      </c>
      <c r="C13844" s="62">
        <v>2014</v>
      </c>
      <c r="D13844" s="61" t="s">
        <v>86</v>
      </c>
      <c r="E13844" s="62">
        <v>90</v>
      </c>
      <c r="F13844" s="62">
        <v>218670</v>
      </c>
      <c r="G13844" s="62">
        <v>30118</v>
      </c>
      <c r="H13844" s="62">
        <v>27.89</v>
      </c>
      <c r="I13844" s="62">
        <v>2429.67</v>
      </c>
      <c r="J13844" s="62">
        <v>203363.1</v>
      </c>
      <c r="K13844" s="62">
        <v>66639.19</v>
      </c>
      <c r="L13844" s="62">
        <v>79635</v>
      </c>
      <c r="M13844" s="62">
        <v>73.739999999999995</v>
      </c>
      <c r="N13844" s="62">
        <v>740.44</v>
      </c>
      <c r="O13844" s="62">
        <v>803621.93</v>
      </c>
      <c r="P13844" s="63"/>
      <c r="Q13844" s="63"/>
      <c r="R13844" s="63"/>
      <c r="S13844" s="63"/>
      <c r="T13844" s="63"/>
      <c r="U13844" s="63"/>
      <c r="V13844" s="63"/>
      <c r="W13844" s="63"/>
      <c r="X13844" s="63"/>
      <c r="Y13844" s="63"/>
      <c r="Z13844" s="62">
        <v>9037</v>
      </c>
      <c r="AA13844" s="62">
        <v>122530</v>
      </c>
      <c r="AB13844" s="62">
        <v>113.45</v>
      </c>
      <c r="AC13844" s="62">
        <v>100.41</v>
      </c>
    </row>
    <row r="13845" spans="1:29" x14ac:dyDescent="0.25">
      <c r="A13845" s="61" t="s">
        <v>462</v>
      </c>
      <c r="B13845" s="61" t="s">
        <v>463</v>
      </c>
      <c r="C13845" s="62">
        <v>2004</v>
      </c>
      <c r="D13845" s="61" t="s">
        <v>135</v>
      </c>
      <c r="E13845" s="62">
        <v>72</v>
      </c>
      <c r="F13845" s="62">
        <v>216360</v>
      </c>
      <c r="G13845" s="62">
        <v>23636</v>
      </c>
      <c r="H13845" s="62">
        <v>27.36</v>
      </c>
      <c r="I13845" s="62">
        <v>3005</v>
      </c>
      <c r="J13845" s="62">
        <v>201214.8</v>
      </c>
      <c r="K13845" s="62">
        <v>43794.37</v>
      </c>
      <c r="L13845" s="62">
        <v>53747</v>
      </c>
      <c r="M13845" s="62">
        <v>62.21</v>
      </c>
      <c r="N13845" s="62">
        <v>608.26</v>
      </c>
      <c r="O13845" s="62">
        <v>528129.5</v>
      </c>
      <c r="P13845" s="63"/>
      <c r="Q13845" s="63"/>
      <c r="R13845" s="63"/>
      <c r="S13845" s="63"/>
      <c r="T13845" s="63"/>
      <c r="U13845" s="63"/>
      <c r="V13845" s="63"/>
      <c r="W13845" s="63"/>
      <c r="X13845" s="63"/>
      <c r="Y13845" s="63"/>
      <c r="Z13845" s="62">
        <v>421</v>
      </c>
      <c r="AA13845" s="62">
        <v>31216</v>
      </c>
      <c r="AB13845" s="62">
        <v>36.130000000000003</v>
      </c>
      <c r="AC13845" s="62">
        <v>5.85</v>
      </c>
    </row>
    <row r="13846" spans="1:29" x14ac:dyDescent="0.25">
      <c r="A13846" s="61" t="s">
        <v>271</v>
      </c>
      <c r="B13846" s="61" t="s">
        <v>272</v>
      </c>
      <c r="C13846" s="62">
        <v>2018</v>
      </c>
      <c r="D13846" s="61" t="s">
        <v>78</v>
      </c>
      <c r="E13846" s="62">
        <v>80</v>
      </c>
      <c r="F13846" s="62">
        <v>451094</v>
      </c>
      <c r="G13846" s="62">
        <v>76569</v>
      </c>
      <c r="H13846" s="62">
        <v>79.760000000000005</v>
      </c>
      <c r="I13846" s="62">
        <v>5638.68</v>
      </c>
      <c r="J13846" s="62">
        <v>419517.42</v>
      </c>
      <c r="K13846" s="62">
        <v>0</v>
      </c>
      <c r="L13846" s="63"/>
      <c r="M13846" s="63"/>
      <c r="N13846" s="63"/>
      <c r="O13846" s="63"/>
      <c r="P13846" s="63"/>
      <c r="Q13846" s="63"/>
      <c r="R13846" s="63"/>
      <c r="S13846" s="63"/>
      <c r="T13846" s="63"/>
      <c r="U13846" s="63"/>
      <c r="V13846" s="63"/>
      <c r="W13846" s="63"/>
      <c r="X13846" s="63"/>
      <c r="Y13846" s="63"/>
      <c r="Z13846" s="62">
        <v>1386.27</v>
      </c>
      <c r="AA13846" s="62">
        <v>6808</v>
      </c>
      <c r="AB13846" s="62">
        <v>7.09</v>
      </c>
      <c r="AC13846" s="62">
        <v>17.329999999999998</v>
      </c>
    </row>
    <row r="13847" spans="1:29" x14ac:dyDescent="0.25">
      <c r="A13847" s="61" t="s">
        <v>442</v>
      </c>
      <c r="B13847" s="61" t="s">
        <v>443</v>
      </c>
      <c r="C13847" s="62">
        <v>2016</v>
      </c>
      <c r="D13847" s="61" t="s">
        <v>75</v>
      </c>
      <c r="E13847" s="62">
        <v>11</v>
      </c>
      <c r="F13847" s="62">
        <v>479</v>
      </c>
      <c r="G13847" s="62">
        <v>166</v>
      </c>
      <c r="H13847" s="62">
        <v>1.26</v>
      </c>
      <c r="I13847" s="62">
        <v>43.55</v>
      </c>
      <c r="J13847" s="62">
        <v>445.47</v>
      </c>
      <c r="K13847" s="62">
        <v>0</v>
      </c>
      <c r="L13847" s="63"/>
      <c r="M13847" s="63"/>
      <c r="N13847" s="63"/>
      <c r="O13847" s="63"/>
      <c r="P13847" s="62">
        <v>102</v>
      </c>
      <c r="Q13847" s="62">
        <v>177</v>
      </c>
      <c r="R13847" s="62">
        <v>1.34</v>
      </c>
      <c r="S13847" s="62">
        <v>9</v>
      </c>
      <c r="T13847" s="62">
        <v>1292.24</v>
      </c>
      <c r="U13847" s="62">
        <v>100</v>
      </c>
      <c r="V13847" s="62">
        <v>252</v>
      </c>
      <c r="W13847" s="62">
        <v>1.91</v>
      </c>
      <c r="X13847" s="62">
        <v>9</v>
      </c>
      <c r="Y13847" s="62">
        <v>2238.4</v>
      </c>
      <c r="Z13847" s="62">
        <v>288.2</v>
      </c>
      <c r="AA13847" s="62">
        <v>1674</v>
      </c>
      <c r="AB13847" s="62">
        <v>12.68</v>
      </c>
      <c r="AC13847" s="62">
        <v>26.2</v>
      </c>
    </row>
    <row r="13848" spans="1:29" ht="30" x14ac:dyDescent="0.25">
      <c r="A13848" s="61" t="s">
        <v>237</v>
      </c>
      <c r="B13848" s="61" t="s">
        <v>238</v>
      </c>
      <c r="C13848" s="62">
        <v>2008</v>
      </c>
      <c r="D13848" s="61" t="s">
        <v>313</v>
      </c>
      <c r="E13848" s="62">
        <v>45</v>
      </c>
      <c r="F13848" s="62">
        <v>217367</v>
      </c>
      <c r="G13848" s="62">
        <v>39121</v>
      </c>
      <c r="H13848" s="62">
        <v>72.45</v>
      </c>
      <c r="I13848" s="62">
        <v>4830.38</v>
      </c>
      <c r="J13848" s="62">
        <v>202151.31</v>
      </c>
      <c r="K13848" s="62">
        <v>12448.11</v>
      </c>
      <c r="L13848" s="62">
        <v>16200</v>
      </c>
      <c r="M13848" s="62">
        <v>30</v>
      </c>
      <c r="N13848" s="62">
        <v>276.62</v>
      </c>
      <c r="O13848" s="62">
        <v>150115.48000000001</v>
      </c>
      <c r="P13848" s="63"/>
      <c r="Q13848" s="63"/>
      <c r="R13848" s="63"/>
      <c r="S13848" s="63"/>
      <c r="T13848" s="63"/>
      <c r="U13848" s="63"/>
      <c r="V13848" s="63"/>
      <c r="W13848" s="63"/>
      <c r="X13848" s="63"/>
      <c r="Y13848" s="63"/>
      <c r="Z13848" s="62">
        <v>119200</v>
      </c>
      <c r="AA13848" s="62">
        <v>5635</v>
      </c>
      <c r="AB13848" s="62">
        <v>10.44</v>
      </c>
      <c r="AC13848" s="62">
        <v>2648.89</v>
      </c>
    </row>
    <row r="13849" spans="1:29" ht="30" x14ac:dyDescent="0.25">
      <c r="A13849" s="61" t="s">
        <v>148</v>
      </c>
      <c r="B13849" s="61" t="s">
        <v>149</v>
      </c>
      <c r="C13849" s="62">
        <v>2015</v>
      </c>
      <c r="D13849" s="61" t="s">
        <v>583</v>
      </c>
      <c r="E13849" s="62">
        <v>13</v>
      </c>
      <c r="F13849" s="62">
        <v>645</v>
      </c>
      <c r="G13849" s="62">
        <v>125</v>
      </c>
      <c r="H13849" s="62">
        <v>0.8</v>
      </c>
      <c r="I13849" s="62">
        <v>49.62</v>
      </c>
      <c r="J13849" s="62">
        <v>599.85</v>
      </c>
      <c r="K13849" s="62">
        <v>0</v>
      </c>
      <c r="L13849" s="63"/>
      <c r="M13849" s="63"/>
      <c r="N13849" s="63"/>
      <c r="O13849" s="63"/>
      <c r="P13849" s="63"/>
      <c r="Q13849" s="63"/>
      <c r="R13849" s="63"/>
      <c r="S13849" s="63"/>
      <c r="T13849" s="63"/>
      <c r="U13849" s="63"/>
      <c r="V13849" s="63"/>
      <c r="W13849" s="63"/>
      <c r="X13849" s="63"/>
      <c r="Y13849" s="63"/>
      <c r="Z13849" s="62">
        <v>30.1</v>
      </c>
      <c r="AA13849" s="62">
        <v>3344</v>
      </c>
      <c r="AB13849" s="62">
        <v>21.44</v>
      </c>
      <c r="AC13849" s="62">
        <v>2.3199999999999998</v>
      </c>
    </row>
    <row r="13850" spans="1:29" x14ac:dyDescent="0.25">
      <c r="A13850" s="61" t="s">
        <v>95</v>
      </c>
      <c r="B13850" s="61" t="s">
        <v>96</v>
      </c>
      <c r="C13850" s="62">
        <v>2003</v>
      </c>
      <c r="D13850" s="61" t="s">
        <v>86</v>
      </c>
      <c r="E13850" s="62">
        <v>215</v>
      </c>
      <c r="F13850" s="63"/>
      <c r="G13850" s="63"/>
      <c r="H13850" s="63"/>
      <c r="I13850" s="63"/>
      <c r="J13850" s="63"/>
      <c r="K13850" s="62">
        <v>0</v>
      </c>
      <c r="L13850" s="63"/>
      <c r="M13850" s="63"/>
      <c r="N13850" s="63"/>
      <c r="O13850" s="63"/>
      <c r="P13850" s="63"/>
      <c r="Q13850" s="63"/>
      <c r="R13850" s="63"/>
      <c r="S13850" s="63"/>
      <c r="T13850" s="63"/>
      <c r="U13850" s="63"/>
      <c r="V13850" s="63"/>
      <c r="W13850" s="63"/>
      <c r="X13850" s="63"/>
      <c r="Y13850" s="63"/>
      <c r="Z13850" s="62">
        <v>0</v>
      </c>
      <c r="AA13850" s="63"/>
      <c r="AB13850" s="63"/>
      <c r="AC13850" s="62">
        <v>0</v>
      </c>
    </row>
    <row r="13851" spans="1:29" ht="30" x14ac:dyDescent="0.25">
      <c r="A13851" s="61" t="s">
        <v>356</v>
      </c>
      <c r="B13851" s="61" t="s">
        <v>357</v>
      </c>
      <c r="C13851" s="62">
        <v>2016</v>
      </c>
      <c r="D13851" s="61" t="s">
        <v>78</v>
      </c>
      <c r="E13851" s="62">
        <v>100</v>
      </c>
      <c r="F13851" s="62">
        <v>940345</v>
      </c>
      <c r="G13851" s="62">
        <v>159418</v>
      </c>
      <c r="H13851" s="62">
        <v>132.85</v>
      </c>
      <c r="I13851" s="62">
        <v>9403.4500000000007</v>
      </c>
      <c r="J13851" s="62">
        <v>874520.85</v>
      </c>
      <c r="K13851" s="62">
        <v>0</v>
      </c>
      <c r="L13851" s="63"/>
      <c r="M13851" s="63"/>
      <c r="N13851" s="63"/>
      <c r="O13851" s="63"/>
      <c r="P13851" s="63"/>
      <c r="Q13851" s="63"/>
      <c r="R13851" s="63"/>
      <c r="S13851" s="63"/>
      <c r="T13851" s="63"/>
      <c r="U13851" s="63"/>
      <c r="V13851" s="63"/>
      <c r="W13851" s="63"/>
      <c r="X13851" s="63"/>
      <c r="Y13851" s="63"/>
      <c r="Z13851" s="62">
        <v>5022</v>
      </c>
      <c r="AA13851" s="62">
        <v>53880</v>
      </c>
      <c r="AB13851" s="62">
        <v>44.9</v>
      </c>
      <c r="AC13851" s="62">
        <v>50.22</v>
      </c>
    </row>
    <row r="13852" spans="1:29" ht="30" x14ac:dyDescent="0.25">
      <c r="A13852" s="61" t="s">
        <v>356</v>
      </c>
      <c r="B13852" s="61" t="s">
        <v>357</v>
      </c>
      <c r="C13852" s="62">
        <v>2007</v>
      </c>
      <c r="D13852" s="61" t="s">
        <v>94</v>
      </c>
      <c r="E13852" s="62">
        <v>1</v>
      </c>
      <c r="F13852" s="63"/>
      <c r="G13852" s="63"/>
      <c r="H13852" s="63"/>
      <c r="I13852" s="63"/>
      <c r="J13852" s="63"/>
      <c r="K13852" s="62">
        <v>0</v>
      </c>
      <c r="L13852" s="63"/>
      <c r="M13852" s="63"/>
      <c r="N13852" s="63"/>
      <c r="O13852" s="63"/>
      <c r="P13852" s="63"/>
      <c r="Q13852" s="63"/>
      <c r="R13852" s="63"/>
      <c r="S13852" s="63"/>
      <c r="T13852" s="63"/>
      <c r="U13852" s="63"/>
      <c r="V13852" s="63"/>
      <c r="W13852" s="63"/>
      <c r="X13852" s="63"/>
      <c r="Y13852" s="63"/>
      <c r="Z13852" s="62">
        <v>60</v>
      </c>
      <c r="AA13852" s="62">
        <v>534</v>
      </c>
      <c r="AB13852" s="62">
        <v>44.5</v>
      </c>
      <c r="AC13852" s="62">
        <v>60</v>
      </c>
    </row>
    <row r="13853" spans="1:29" x14ac:dyDescent="0.25">
      <c r="A13853" s="61" t="s">
        <v>198</v>
      </c>
      <c r="B13853" s="61" t="s">
        <v>199</v>
      </c>
      <c r="C13853" s="62">
        <v>2017</v>
      </c>
      <c r="D13853" s="61" t="s">
        <v>94</v>
      </c>
      <c r="E13853" s="62">
        <v>4</v>
      </c>
      <c r="F13853" s="62">
        <v>0</v>
      </c>
      <c r="G13853" s="62">
        <v>0</v>
      </c>
      <c r="H13853" s="62">
        <v>0</v>
      </c>
      <c r="I13853" s="62">
        <v>0</v>
      </c>
      <c r="J13853" s="62">
        <v>0</v>
      </c>
      <c r="K13853" s="62">
        <v>0</v>
      </c>
      <c r="L13853" s="62">
        <v>0</v>
      </c>
      <c r="M13853" s="62">
        <v>0</v>
      </c>
      <c r="N13853" s="62">
        <v>0</v>
      </c>
      <c r="O13853" s="62">
        <v>0</v>
      </c>
      <c r="P13853" s="63"/>
      <c r="Q13853" s="63"/>
      <c r="R13853" s="63"/>
      <c r="S13853" s="63"/>
      <c r="T13853" s="63"/>
      <c r="U13853" s="63"/>
      <c r="V13853" s="63"/>
      <c r="W13853" s="63"/>
      <c r="X13853" s="63"/>
      <c r="Y13853" s="63"/>
      <c r="Z13853" s="62">
        <v>220</v>
      </c>
      <c r="AA13853" s="62">
        <v>4255</v>
      </c>
      <c r="AB13853" s="62">
        <v>88.65</v>
      </c>
      <c r="AC13853" s="62">
        <v>55</v>
      </c>
    </row>
    <row r="13854" spans="1:29" ht="30" x14ac:dyDescent="0.25">
      <c r="A13854" s="61" t="s">
        <v>92</v>
      </c>
      <c r="B13854" s="61" t="s">
        <v>93</v>
      </c>
      <c r="C13854" s="62">
        <v>2015</v>
      </c>
      <c r="D13854" s="61" t="s">
        <v>94</v>
      </c>
      <c r="E13854" s="62">
        <v>2</v>
      </c>
      <c r="F13854" s="63"/>
      <c r="G13854" s="63"/>
      <c r="H13854" s="63"/>
      <c r="I13854" s="63"/>
      <c r="J13854" s="63"/>
      <c r="K13854" s="62">
        <v>0</v>
      </c>
      <c r="L13854" s="63"/>
      <c r="M13854" s="63"/>
      <c r="N13854" s="63"/>
      <c r="O13854" s="63"/>
      <c r="P13854" s="63"/>
      <c r="Q13854" s="63"/>
      <c r="R13854" s="63"/>
      <c r="S13854" s="63"/>
      <c r="T13854" s="63"/>
      <c r="U13854" s="63"/>
      <c r="V13854" s="63"/>
      <c r="W13854" s="63"/>
      <c r="X13854" s="63"/>
      <c r="Y13854" s="63"/>
      <c r="Z13854" s="62">
        <v>0</v>
      </c>
      <c r="AA13854" s="63"/>
      <c r="AB13854" s="63"/>
      <c r="AC13854" s="62">
        <v>0</v>
      </c>
    </row>
    <row r="13855" spans="1:29" x14ac:dyDescent="0.25">
      <c r="A13855" s="61" t="s">
        <v>383</v>
      </c>
      <c r="B13855" s="61" t="s">
        <v>384</v>
      </c>
      <c r="C13855" s="62">
        <v>2008</v>
      </c>
      <c r="D13855" s="61" t="s">
        <v>99</v>
      </c>
      <c r="E13855" s="62">
        <v>40</v>
      </c>
      <c r="F13855" s="62">
        <v>270233</v>
      </c>
      <c r="G13855" s="62">
        <v>49758</v>
      </c>
      <c r="H13855" s="62">
        <v>103.66</v>
      </c>
      <c r="I13855" s="62">
        <v>6755.83</v>
      </c>
      <c r="J13855" s="62">
        <v>251316.69</v>
      </c>
      <c r="K13855" s="62">
        <v>15080</v>
      </c>
      <c r="L13855" s="62">
        <v>25196</v>
      </c>
      <c r="M13855" s="62">
        <v>52.49</v>
      </c>
      <c r="N13855" s="62">
        <v>377</v>
      </c>
      <c r="O13855" s="62">
        <v>181854.24</v>
      </c>
      <c r="P13855" s="63"/>
      <c r="Q13855" s="63"/>
      <c r="R13855" s="63"/>
      <c r="S13855" s="63"/>
      <c r="T13855" s="63"/>
      <c r="U13855" s="63"/>
      <c r="V13855" s="63"/>
      <c r="W13855" s="63"/>
      <c r="X13855" s="63"/>
      <c r="Y13855" s="63"/>
      <c r="Z13855" s="62">
        <v>1.73</v>
      </c>
      <c r="AA13855" s="62">
        <v>3902</v>
      </c>
      <c r="AB13855" s="62">
        <v>8.1300000000000008</v>
      </c>
      <c r="AC13855" s="62">
        <v>0.04</v>
      </c>
    </row>
    <row r="13856" spans="1:29" x14ac:dyDescent="0.25">
      <c r="A13856" s="61" t="s">
        <v>524</v>
      </c>
      <c r="B13856" s="61" t="s">
        <v>525</v>
      </c>
      <c r="C13856" s="62">
        <v>2012</v>
      </c>
      <c r="D13856" s="61" t="s">
        <v>99</v>
      </c>
      <c r="E13856" s="62">
        <v>60</v>
      </c>
      <c r="F13856" s="62">
        <v>578400</v>
      </c>
      <c r="G13856" s="62">
        <v>90626</v>
      </c>
      <c r="H13856" s="62">
        <v>125.87</v>
      </c>
      <c r="I13856" s="62">
        <v>9640</v>
      </c>
      <c r="J13856" s="62">
        <v>537912</v>
      </c>
      <c r="K13856" s="62">
        <v>0</v>
      </c>
      <c r="L13856" s="63"/>
      <c r="M13856" s="63"/>
      <c r="N13856" s="63"/>
      <c r="O13856" s="63"/>
      <c r="P13856" s="63"/>
      <c r="Q13856" s="63"/>
      <c r="R13856" s="63"/>
      <c r="S13856" s="63"/>
      <c r="T13856" s="63"/>
      <c r="U13856" s="63"/>
      <c r="V13856" s="63"/>
      <c r="W13856" s="63"/>
      <c r="X13856" s="63"/>
      <c r="Y13856" s="63"/>
      <c r="Z13856" s="62">
        <v>155310</v>
      </c>
      <c r="AA13856" s="62">
        <v>12083</v>
      </c>
      <c r="AB13856" s="62">
        <v>16.78</v>
      </c>
      <c r="AC13856" s="62">
        <v>2588.5</v>
      </c>
    </row>
    <row r="13857" spans="1:29" x14ac:dyDescent="0.25">
      <c r="A13857" s="61" t="s">
        <v>336</v>
      </c>
      <c r="B13857" s="61" t="s">
        <v>337</v>
      </c>
      <c r="C13857" s="62">
        <v>2018</v>
      </c>
      <c r="D13857" s="61" t="s">
        <v>78</v>
      </c>
      <c r="E13857" s="62">
        <v>72</v>
      </c>
      <c r="F13857" s="62">
        <v>528340</v>
      </c>
      <c r="G13857" s="62">
        <v>60271</v>
      </c>
      <c r="H13857" s="62">
        <v>69.760000000000005</v>
      </c>
      <c r="I13857" s="62">
        <v>7338.06</v>
      </c>
      <c r="J13857" s="62">
        <v>491356.2</v>
      </c>
      <c r="K13857" s="62">
        <v>0</v>
      </c>
      <c r="L13857" s="63"/>
      <c r="M13857" s="63"/>
      <c r="N13857" s="63"/>
      <c r="O13857" s="63"/>
      <c r="P13857" s="63"/>
      <c r="Q13857" s="63"/>
      <c r="R13857" s="63"/>
      <c r="S13857" s="63"/>
      <c r="T13857" s="63"/>
      <c r="U13857" s="63"/>
      <c r="V13857" s="63"/>
      <c r="W13857" s="63"/>
      <c r="X13857" s="63"/>
      <c r="Y13857" s="63"/>
      <c r="Z13857" s="62">
        <v>95300</v>
      </c>
      <c r="AA13857" s="62">
        <v>12446</v>
      </c>
      <c r="AB13857" s="62">
        <v>14.41</v>
      </c>
      <c r="AC13857" s="62">
        <v>1323.61</v>
      </c>
    </row>
    <row r="13858" spans="1:29" x14ac:dyDescent="0.25">
      <c r="A13858" s="61" t="s">
        <v>178</v>
      </c>
      <c r="B13858" s="61" t="s">
        <v>179</v>
      </c>
      <c r="C13858" s="62">
        <v>2015</v>
      </c>
      <c r="D13858" s="61" t="s">
        <v>86</v>
      </c>
      <c r="E13858" s="62">
        <v>52</v>
      </c>
      <c r="F13858" s="62">
        <v>2182</v>
      </c>
      <c r="G13858" s="62">
        <v>619</v>
      </c>
      <c r="H13858" s="62">
        <v>0.99</v>
      </c>
      <c r="I13858" s="62">
        <v>41.96</v>
      </c>
      <c r="J13858" s="62">
        <v>2029.26</v>
      </c>
      <c r="K13858" s="62">
        <v>259.94</v>
      </c>
      <c r="L13858" s="62">
        <v>732</v>
      </c>
      <c r="M13858" s="62">
        <v>1.17</v>
      </c>
      <c r="N13858" s="63"/>
      <c r="O13858" s="63"/>
      <c r="P13858" s="63"/>
      <c r="Q13858" s="63"/>
      <c r="R13858" s="63"/>
      <c r="S13858" s="63"/>
      <c r="T13858" s="63"/>
      <c r="U13858" s="63"/>
      <c r="V13858" s="63"/>
      <c r="W13858" s="63"/>
      <c r="X13858" s="63"/>
      <c r="Y13858" s="63"/>
      <c r="Z13858" s="62">
        <v>855</v>
      </c>
      <c r="AA13858" s="62">
        <v>30659</v>
      </c>
      <c r="AB13858" s="62">
        <v>49.13</v>
      </c>
      <c r="AC13858" s="62">
        <v>16.440000000000001</v>
      </c>
    </row>
    <row r="13859" spans="1:29" ht="30" x14ac:dyDescent="0.25">
      <c r="A13859" s="61" t="s">
        <v>171</v>
      </c>
      <c r="B13859" s="61" t="s">
        <v>172</v>
      </c>
      <c r="C13859" s="62">
        <v>2015</v>
      </c>
      <c r="D13859" s="61" t="s">
        <v>99</v>
      </c>
      <c r="E13859" s="62">
        <v>198</v>
      </c>
      <c r="F13859" s="62">
        <v>1884607</v>
      </c>
      <c r="G13859" s="62">
        <v>229156</v>
      </c>
      <c r="H13859" s="62">
        <v>96.45</v>
      </c>
      <c r="I13859" s="62">
        <v>9518.2199999999993</v>
      </c>
      <c r="J13859" s="62">
        <v>1752684.51</v>
      </c>
      <c r="K13859" s="62">
        <v>13559.65</v>
      </c>
      <c r="L13859" s="62">
        <v>14269</v>
      </c>
      <c r="M13859" s="62">
        <v>6.01</v>
      </c>
      <c r="N13859" s="62">
        <v>68.48</v>
      </c>
      <c r="O13859" s="62">
        <v>163519.9</v>
      </c>
      <c r="P13859" s="63"/>
      <c r="Q13859" s="63"/>
      <c r="R13859" s="63"/>
      <c r="S13859" s="63"/>
      <c r="T13859" s="63"/>
      <c r="U13859" s="63"/>
      <c r="V13859" s="63"/>
      <c r="W13859" s="63"/>
      <c r="X13859" s="63"/>
      <c r="Y13859" s="63"/>
      <c r="Z13859" s="62">
        <v>7665</v>
      </c>
      <c r="AA13859" s="62">
        <v>93376</v>
      </c>
      <c r="AB13859" s="62">
        <v>39.299999999999997</v>
      </c>
      <c r="AC13859" s="62">
        <v>38.71</v>
      </c>
    </row>
    <row r="13860" spans="1:29" ht="30" x14ac:dyDescent="0.25">
      <c r="A13860" s="61" t="s">
        <v>378</v>
      </c>
      <c r="B13860" s="61" t="s">
        <v>379</v>
      </c>
      <c r="C13860" s="62">
        <v>2016</v>
      </c>
      <c r="D13860" s="61" t="s">
        <v>78</v>
      </c>
      <c r="E13860" s="62">
        <v>115</v>
      </c>
      <c r="F13860" s="62">
        <v>973200</v>
      </c>
      <c r="G13860" s="62">
        <v>129096</v>
      </c>
      <c r="H13860" s="62">
        <v>93.55</v>
      </c>
      <c r="I13860" s="62">
        <v>8462.61</v>
      </c>
      <c r="J13860" s="62">
        <v>905076</v>
      </c>
      <c r="K13860" s="62">
        <v>17996.12</v>
      </c>
      <c r="L13860" s="62">
        <v>10549</v>
      </c>
      <c r="M13860" s="62">
        <v>7.64</v>
      </c>
      <c r="N13860" s="63"/>
      <c r="O13860" s="63"/>
      <c r="P13860" s="63"/>
      <c r="Q13860" s="63"/>
      <c r="R13860" s="63"/>
      <c r="S13860" s="63"/>
      <c r="T13860" s="63"/>
      <c r="U13860" s="63"/>
      <c r="V13860" s="63"/>
      <c r="W13860" s="63"/>
      <c r="X13860" s="63"/>
      <c r="Y13860" s="63"/>
      <c r="Z13860" s="62">
        <v>194138</v>
      </c>
      <c r="AA13860" s="62">
        <v>33656</v>
      </c>
      <c r="AB13860" s="62">
        <v>24.39</v>
      </c>
      <c r="AC13860" s="62">
        <v>1688.16</v>
      </c>
    </row>
    <row r="13861" spans="1:29" ht="30" x14ac:dyDescent="0.25">
      <c r="A13861" s="61" t="s">
        <v>348</v>
      </c>
      <c r="B13861" s="61" t="s">
        <v>349</v>
      </c>
      <c r="C13861" s="62">
        <v>2006</v>
      </c>
      <c r="D13861" s="61" t="s">
        <v>175</v>
      </c>
      <c r="E13861" s="62">
        <v>4</v>
      </c>
      <c r="F13861" s="63"/>
      <c r="G13861" s="63"/>
      <c r="H13861" s="63"/>
      <c r="I13861" s="63"/>
      <c r="J13861" s="63"/>
      <c r="K13861" s="62">
        <v>0</v>
      </c>
      <c r="L13861" s="63"/>
      <c r="M13861" s="63"/>
      <c r="N13861" s="63"/>
      <c r="O13861" s="63"/>
      <c r="P13861" s="63"/>
      <c r="Q13861" s="63"/>
      <c r="R13861" s="63"/>
      <c r="S13861" s="63"/>
      <c r="T13861" s="63"/>
      <c r="U13861" s="63"/>
      <c r="V13861" s="63"/>
      <c r="W13861" s="63"/>
      <c r="X13861" s="63"/>
      <c r="Y13861" s="63"/>
      <c r="Z13861" s="62">
        <v>0</v>
      </c>
      <c r="AA13861" s="63"/>
      <c r="AB13861" s="63"/>
      <c r="AC13861" s="62">
        <v>0</v>
      </c>
    </row>
    <row r="13862" spans="1:29" ht="30" x14ac:dyDescent="0.25">
      <c r="A13862" s="61" t="s">
        <v>247</v>
      </c>
      <c r="B13862" s="61" t="s">
        <v>248</v>
      </c>
      <c r="C13862" s="62">
        <v>2006</v>
      </c>
      <c r="D13862" s="61" t="s">
        <v>89</v>
      </c>
      <c r="E13862" s="62">
        <v>50</v>
      </c>
      <c r="F13862" s="62">
        <v>530726</v>
      </c>
      <c r="G13862" s="62">
        <v>104978</v>
      </c>
      <c r="H13862" s="62">
        <v>174.96</v>
      </c>
      <c r="I13862" s="62">
        <v>10614.52</v>
      </c>
      <c r="J13862" s="62">
        <v>493575.18</v>
      </c>
      <c r="K13862" s="62">
        <v>0</v>
      </c>
      <c r="L13862" s="63"/>
      <c r="M13862" s="63"/>
      <c r="N13862" s="63"/>
      <c r="O13862" s="63"/>
      <c r="P13862" s="63"/>
      <c r="Q13862" s="63"/>
      <c r="R13862" s="63"/>
      <c r="S13862" s="63"/>
      <c r="T13862" s="63"/>
      <c r="U13862" s="63"/>
      <c r="V13862" s="63"/>
      <c r="W13862" s="63"/>
      <c r="X13862" s="63"/>
      <c r="Y13862" s="63"/>
      <c r="Z13862" s="62">
        <v>157</v>
      </c>
      <c r="AA13862" s="62">
        <v>10202</v>
      </c>
      <c r="AB13862" s="62">
        <v>17</v>
      </c>
      <c r="AC13862" s="62">
        <v>3.14</v>
      </c>
    </row>
    <row r="13863" spans="1:29" x14ac:dyDescent="0.25">
      <c r="A13863" s="61" t="s">
        <v>267</v>
      </c>
      <c r="B13863" s="61" t="s">
        <v>268</v>
      </c>
      <c r="C13863" s="62">
        <v>2006</v>
      </c>
      <c r="D13863" s="61" t="s">
        <v>78</v>
      </c>
      <c r="E13863" s="62">
        <v>64</v>
      </c>
      <c r="F13863" s="62">
        <v>647760</v>
      </c>
      <c r="G13863" s="62">
        <v>73100</v>
      </c>
      <c r="H13863" s="62">
        <v>95.18</v>
      </c>
      <c r="I13863" s="62">
        <v>10121.25</v>
      </c>
      <c r="J13863" s="62">
        <v>602416.80000000005</v>
      </c>
      <c r="K13863" s="62">
        <v>402.52</v>
      </c>
      <c r="L13863" s="62">
        <v>655</v>
      </c>
      <c r="M13863" s="62">
        <v>0.85</v>
      </c>
      <c r="N13863" s="62">
        <v>6.29</v>
      </c>
      <c r="O13863" s="62">
        <v>4854.13</v>
      </c>
      <c r="P13863" s="63"/>
      <c r="Q13863" s="63"/>
      <c r="R13863" s="63"/>
      <c r="S13863" s="63"/>
      <c r="T13863" s="63"/>
      <c r="U13863" s="63"/>
      <c r="V13863" s="63"/>
      <c r="W13863" s="63"/>
      <c r="X13863" s="63"/>
      <c r="Y13863" s="63"/>
      <c r="Z13863" s="62">
        <v>3942.65</v>
      </c>
      <c r="AA13863" s="62">
        <v>26102</v>
      </c>
      <c r="AB13863" s="62">
        <v>33.99</v>
      </c>
      <c r="AC13863" s="62">
        <v>61.6</v>
      </c>
    </row>
    <row r="13864" spans="1:29" x14ac:dyDescent="0.25">
      <c r="A13864" s="61" t="s">
        <v>263</v>
      </c>
      <c r="B13864" s="61" t="s">
        <v>264</v>
      </c>
      <c r="C13864" s="62">
        <v>2015</v>
      </c>
      <c r="D13864" s="61" t="s">
        <v>83</v>
      </c>
      <c r="E13864" s="62">
        <v>8</v>
      </c>
      <c r="F13864" s="62">
        <v>854</v>
      </c>
      <c r="G13864" s="62">
        <v>247</v>
      </c>
      <c r="H13864" s="62">
        <v>2.57</v>
      </c>
      <c r="I13864" s="62">
        <v>106.75</v>
      </c>
      <c r="J13864" s="62">
        <v>794.22</v>
      </c>
      <c r="K13864" s="62">
        <v>0</v>
      </c>
      <c r="L13864" s="63"/>
      <c r="M13864" s="63"/>
      <c r="N13864" s="63"/>
      <c r="O13864" s="63"/>
      <c r="P13864" s="63"/>
      <c r="Q13864" s="63"/>
      <c r="R13864" s="63"/>
      <c r="S13864" s="63"/>
      <c r="T13864" s="63"/>
      <c r="U13864" s="63"/>
      <c r="V13864" s="63"/>
      <c r="W13864" s="63"/>
      <c r="X13864" s="63"/>
      <c r="Y13864" s="63"/>
      <c r="Z13864" s="62">
        <v>54133</v>
      </c>
      <c r="AA13864" s="62">
        <v>11321</v>
      </c>
      <c r="AB13864" s="62">
        <v>117.93</v>
      </c>
      <c r="AC13864" s="62">
        <v>6766.63</v>
      </c>
    </row>
    <row r="13865" spans="1:29" x14ac:dyDescent="0.25">
      <c r="A13865" s="61" t="s">
        <v>196</v>
      </c>
      <c r="B13865" s="61" t="s">
        <v>197</v>
      </c>
      <c r="C13865" s="62">
        <v>2016</v>
      </c>
      <c r="D13865" s="61" t="s">
        <v>297</v>
      </c>
      <c r="E13865" s="62">
        <v>32</v>
      </c>
      <c r="F13865" s="62">
        <v>24892</v>
      </c>
      <c r="G13865" s="62">
        <v>5281</v>
      </c>
      <c r="H13865" s="62">
        <v>13.75</v>
      </c>
      <c r="I13865" s="62">
        <v>777.88</v>
      </c>
      <c r="J13865" s="62">
        <v>23149.56</v>
      </c>
      <c r="K13865" s="62">
        <v>20609.12</v>
      </c>
      <c r="L13865" s="62">
        <v>19450</v>
      </c>
      <c r="M13865" s="62">
        <v>50.65</v>
      </c>
      <c r="N13865" s="62">
        <v>644.03</v>
      </c>
      <c r="O13865" s="62">
        <v>248531.53</v>
      </c>
      <c r="P13865" s="63"/>
      <c r="Q13865" s="63"/>
      <c r="R13865" s="63"/>
      <c r="S13865" s="63"/>
      <c r="T13865" s="63"/>
      <c r="U13865" s="63"/>
      <c r="V13865" s="63"/>
      <c r="W13865" s="63"/>
      <c r="X13865" s="63"/>
      <c r="Y13865" s="63"/>
      <c r="Z13865" s="62">
        <v>141700</v>
      </c>
      <c r="AA13865" s="62">
        <v>18202</v>
      </c>
      <c r="AB13865" s="62">
        <v>47.4</v>
      </c>
      <c r="AC13865" s="62">
        <v>4428.13</v>
      </c>
    </row>
    <row r="13866" spans="1:29" x14ac:dyDescent="0.25">
      <c r="A13866" s="61" t="s">
        <v>273</v>
      </c>
      <c r="B13866" s="61" t="s">
        <v>274</v>
      </c>
      <c r="C13866" s="62">
        <v>2012</v>
      </c>
      <c r="D13866" s="61" t="s">
        <v>89</v>
      </c>
      <c r="E13866" s="62">
        <v>54</v>
      </c>
      <c r="F13866" s="62">
        <v>410124</v>
      </c>
      <c r="G13866" s="62">
        <v>55834</v>
      </c>
      <c r="H13866" s="62">
        <v>86.16</v>
      </c>
      <c r="I13866" s="62">
        <v>7594.89</v>
      </c>
      <c r="J13866" s="62">
        <v>381415.32</v>
      </c>
      <c r="K13866" s="62">
        <v>0</v>
      </c>
      <c r="L13866" s="63"/>
      <c r="M13866" s="63"/>
      <c r="N13866" s="63"/>
      <c r="O13866" s="63"/>
      <c r="P13866" s="63"/>
      <c r="Q13866" s="63"/>
      <c r="R13866" s="63"/>
      <c r="S13866" s="63"/>
      <c r="T13866" s="63"/>
      <c r="U13866" s="63"/>
      <c r="V13866" s="63"/>
      <c r="W13866" s="63"/>
      <c r="X13866" s="63"/>
      <c r="Y13866" s="63"/>
      <c r="Z13866" s="62">
        <v>9243.34</v>
      </c>
      <c r="AA13866" s="62">
        <v>6899</v>
      </c>
      <c r="AB13866" s="62">
        <v>10.65</v>
      </c>
      <c r="AC13866" s="62">
        <v>171.17</v>
      </c>
    </row>
    <row r="13867" spans="1:29" ht="30" x14ac:dyDescent="0.25">
      <c r="A13867" s="61" t="s">
        <v>133</v>
      </c>
      <c r="B13867" s="61" t="s">
        <v>134</v>
      </c>
      <c r="C13867" s="62">
        <v>2007</v>
      </c>
      <c r="D13867" s="61" t="s">
        <v>78</v>
      </c>
      <c r="E13867" s="62">
        <v>58</v>
      </c>
      <c r="F13867" s="62">
        <v>198077</v>
      </c>
      <c r="G13867" s="62">
        <v>29767</v>
      </c>
      <c r="H13867" s="62">
        <v>42.77</v>
      </c>
      <c r="I13867" s="62">
        <v>3415.12</v>
      </c>
      <c r="J13867" s="62">
        <v>184211.61</v>
      </c>
      <c r="K13867" s="62">
        <v>25595</v>
      </c>
      <c r="L13867" s="62">
        <v>30534</v>
      </c>
      <c r="M13867" s="62">
        <v>43.87</v>
      </c>
      <c r="N13867" s="62">
        <v>441.29</v>
      </c>
      <c r="O13867" s="62">
        <v>308657.78000000003</v>
      </c>
      <c r="P13867" s="63"/>
      <c r="Q13867" s="63"/>
      <c r="R13867" s="63"/>
      <c r="S13867" s="63"/>
      <c r="T13867" s="63"/>
      <c r="U13867" s="63"/>
      <c r="V13867" s="63"/>
      <c r="W13867" s="63"/>
      <c r="X13867" s="63"/>
      <c r="Y13867" s="63"/>
      <c r="Z13867" s="62">
        <v>1823.41</v>
      </c>
      <c r="AA13867" s="62">
        <v>6994</v>
      </c>
      <c r="AB13867" s="62">
        <v>10.050000000000001</v>
      </c>
      <c r="AC13867" s="62">
        <v>31.44</v>
      </c>
    </row>
    <row r="13868" spans="1:29" ht="30" x14ac:dyDescent="0.25">
      <c r="A13868" s="61" t="s">
        <v>249</v>
      </c>
      <c r="B13868" s="61" t="s">
        <v>250</v>
      </c>
      <c r="C13868" s="62">
        <v>2009</v>
      </c>
      <c r="D13868" s="61" t="s">
        <v>78</v>
      </c>
      <c r="E13868" s="62">
        <v>40</v>
      </c>
      <c r="F13868" s="62">
        <v>128760</v>
      </c>
      <c r="G13868" s="62">
        <v>16959</v>
      </c>
      <c r="H13868" s="62">
        <v>35.33</v>
      </c>
      <c r="I13868" s="62">
        <v>3219</v>
      </c>
      <c r="J13868" s="62">
        <v>119746.8</v>
      </c>
      <c r="K13868" s="62">
        <v>32460</v>
      </c>
      <c r="L13868" s="62">
        <v>33849</v>
      </c>
      <c r="M13868" s="62">
        <v>70.52</v>
      </c>
      <c r="N13868" s="62">
        <v>811.5</v>
      </c>
      <c r="O13868" s="62">
        <v>391444.88</v>
      </c>
      <c r="P13868" s="63"/>
      <c r="Q13868" s="63"/>
      <c r="R13868" s="63"/>
      <c r="S13868" s="63"/>
      <c r="T13868" s="63"/>
      <c r="U13868" s="63"/>
      <c r="V13868" s="63"/>
      <c r="W13868" s="63"/>
      <c r="X13868" s="63"/>
      <c r="Y13868" s="63"/>
      <c r="Z13868" s="62">
        <v>1183.08</v>
      </c>
      <c r="AA13868" s="62">
        <v>6548</v>
      </c>
      <c r="AB13868" s="62">
        <v>13.64</v>
      </c>
      <c r="AC13868" s="62">
        <v>29.58</v>
      </c>
    </row>
    <row r="13869" spans="1:29" ht="30" x14ac:dyDescent="0.25">
      <c r="A13869" s="61" t="s">
        <v>224</v>
      </c>
      <c r="B13869" s="61" t="s">
        <v>225</v>
      </c>
      <c r="C13869" s="62">
        <v>2011</v>
      </c>
      <c r="D13869" s="61" t="s">
        <v>226</v>
      </c>
      <c r="E13869" s="62">
        <v>51</v>
      </c>
      <c r="F13869" s="62">
        <v>106915</v>
      </c>
      <c r="G13869" s="62">
        <v>19078</v>
      </c>
      <c r="H13869" s="62">
        <v>31.17</v>
      </c>
      <c r="I13869" s="62">
        <v>2096.37</v>
      </c>
      <c r="J13869" s="62">
        <v>99430.95</v>
      </c>
      <c r="K13869" s="62">
        <v>15394.76</v>
      </c>
      <c r="L13869" s="62">
        <v>24067</v>
      </c>
      <c r="M13869" s="62">
        <v>39.33</v>
      </c>
      <c r="N13869" s="62">
        <v>301.86</v>
      </c>
      <c r="O13869" s="62">
        <v>185650.06</v>
      </c>
      <c r="P13869" s="63"/>
      <c r="Q13869" s="63"/>
      <c r="R13869" s="63"/>
      <c r="S13869" s="63"/>
      <c r="T13869" s="63"/>
      <c r="U13869" s="63"/>
      <c r="V13869" s="63"/>
      <c r="W13869" s="63"/>
      <c r="X13869" s="63"/>
      <c r="Y13869" s="63"/>
      <c r="Z13869" s="62">
        <v>2783.9</v>
      </c>
      <c r="AA13869" s="62">
        <v>9010</v>
      </c>
      <c r="AB13869" s="62">
        <v>14.72</v>
      </c>
      <c r="AC13869" s="62">
        <v>54.59</v>
      </c>
    </row>
    <row r="13870" spans="1:29" x14ac:dyDescent="0.25">
      <c r="A13870" s="61" t="s">
        <v>140</v>
      </c>
      <c r="B13870" s="61" t="s">
        <v>141</v>
      </c>
      <c r="C13870" s="62">
        <v>2011</v>
      </c>
      <c r="D13870" s="61" t="s">
        <v>75</v>
      </c>
      <c r="E13870" s="62">
        <v>9</v>
      </c>
      <c r="F13870" s="62">
        <v>5427</v>
      </c>
      <c r="G13870" s="62">
        <v>1650</v>
      </c>
      <c r="H13870" s="62">
        <v>15.28</v>
      </c>
      <c r="I13870" s="62">
        <v>603</v>
      </c>
      <c r="J13870" s="62">
        <v>5047.1099999999997</v>
      </c>
      <c r="K13870" s="62">
        <v>1241.51</v>
      </c>
      <c r="L13870" s="62">
        <v>1810</v>
      </c>
      <c r="M13870" s="62">
        <v>16.760000000000002</v>
      </c>
      <c r="N13870" s="63"/>
      <c r="O13870" s="63"/>
      <c r="P13870" s="63"/>
      <c r="Q13870" s="63"/>
      <c r="R13870" s="63"/>
      <c r="S13870" s="63"/>
      <c r="T13870" s="63"/>
      <c r="U13870" s="63"/>
      <c r="V13870" s="63"/>
      <c r="W13870" s="63"/>
      <c r="X13870" s="63"/>
      <c r="Y13870" s="63"/>
      <c r="Z13870" s="62">
        <v>1166</v>
      </c>
      <c r="AA13870" s="62">
        <v>11114</v>
      </c>
      <c r="AB13870" s="62">
        <v>102.91</v>
      </c>
      <c r="AC13870" s="62">
        <v>129.56</v>
      </c>
    </row>
    <row r="13871" spans="1:29" ht="30" x14ac:dyDescent="0.25">
      <c r="A13871" s="61" t="s">
        <v>148</v>
      </c>
      <c r="B13871" s="61" t="s">
        <v>149</v>
      </c>
      <c r="C13871" s="62">
        <v>2014</v>
      </c>
      <c r="D13871" s="61" t="s">
        <v>78</v>
      </c>
      <c r="E13871" s="62">
        <v>30</v>
      </c>
      <c r="F13871" s="62">
        <v>184368</v>
      </c>
      <c r="G13871" s="62">
        <v>20702</v>
      </c>
      <c r="H13871" s="62">
        <v>57.51</v>
      </c>
      <c r="I13871" s="62">
        <v>6145.6</v>
      </c>
      <c r="J13871" s="62">
        <v>171462.24</v>
      </c>
      <c r="K13871" s="62">
        <v>12159.07</v>
      </c>
      <c r="L13871" s="62">
        <v>22193</v>
      </c>
      <c r="M13871" s="62">
        <v>61.65</v>
      </c>
      <c r="N13871" s="62">
        <v>405.3</v>
      </c>
      <c r="O13871" s="62">
        <v>146629.85999999999</v>
      </c>
      <c r="P13871" s="63"/>
      <c r="Q13871" s="63"/>
      <c r="R13871" s="63"/>
      <c r="S13871" s="63"/>
      <c r="T13871" s="63"/>
      <c r="U13871" s="63"/>
      <c r="V13871" s="63"/>
      <c r="W13871" s="63"/>
      <c r="X13871" s="63"/>
      <c r="Y13871" s="63"/>
      <c r="Z13871" s="62">
        <v>61455.56</v>
      </c>
      <c r="AA13871" s="62">
        <v>10176</v>
      </c>
      <c r="AB13871" s="62">
        <v>28.27</v>
      </c>
      <c r="AC13871" s="62">
        <v>2048.52</v>
      </c>
    </row>
    <row r="13872" spans="1:29" x14ac:dyDescent="0.25">
      <c r="A13872" s="61" t="s">
        <v>289</v>
      </c>
      <c r="B13872" s="61" t="s">
        <v>290</v>
      </c>
      <c r="C13872" s="62">
        <v>2005</v>
      </c>
      <c r="D13872" s="61" t="s">
        <v>75</v>
      </c>
      <c r="E13872" s="62">
        <v>8</v>
      </c>
      <c r="F13872" s="62">
        <v>25824</v>
      </c>
      <c r="G13872" s="62">
        <v>3722</v>
      </c>
      <c r="H13872" s="62">
        <v>38.770000000000003</v>
      </c>
      <c r="I13872" s="62">
        <v>3228</v>
      </c>
      <c r="J13872" s="62">
        <v>24016.32</v>
      </c>
      <c r="K13872" s="62">
        <v>0</v>
      </c>
      <c r="L13872" s="63"/>
      <c r="M13872" s="63"/>
      <c r="N13872" s="63"/>
      <c r="O13872" s="63"/>
      <c r="P13872" s="63"/>
      <c r="Q13872" s="63"/>
      <c r="R13872" s="63"/>
      <c r="S13872" s="63"/>
      <c r="T13872" s="63"/>
      <c r="U13872" s="62">
        <v>4097</v>
      </c>
      <c r="V13872" s="62">
        <v>6528</v>
      </c>
      <c r="W13872" s="62">
        <v>68</v>
      </c>
      <c r="X13872" s="62">
        <v>512</v>
      </c>
      <c r="Y13872" s="62">
        <v>91707.25</v>
      </c>
      <c r="Z13872" s="62">
        <v>70.849999999999994</v>
      </c>
      <c r="AA13872" s="62">
        <v>3813</v>
      </c>
      <c r="AB13872" s="62">
        <v>39.72</v>
      </c>
      <c r="AC13872" s="62">
        <v>8.86</v>
      </c>
    </row>
    <row r="13873" spans="1:29" x14ac:dyDescent="0.25">
      <c r="A13873" s="61" t="s">
        <v>192</v>
      </c>
      <c r="B13873" s="61" t="s">
        <v>193</v>
      </c>
      <c r="C13873" s="62">
        <v>2009</v>
      </c>
      <c r="D13873" s="61" t="s">
        <v>75</v>
      </c>
      <c r="E13873" s="62">
        <v>7</v>
      </c>
      <c r="F13873" s="62">
        <v>2026</v>
      </c>
      <c r="G13873" s="62">
        <v>993</v>
      </c>
      <c r="H13873" s="62">
        <v>11.82</v>
      </c>
      <c r="I13873" s="62">
        <v>289.43</v>
      </c>
      <c r="J13873" s="62">
        <v>1884.18</v>
      </c>
      <c r="K13873" s="62">
        <v>306.5</v>
      </c>
      <c r="L13873" s="62">
        <v>592</v>
      </c>
      <c r="M13873" s="62">
        <v>7.05</v>
      </c>
      <c r="N13873" s="62">
        <v>43.79</v>
      </c>
      <c r="O13873" s="62">
        <v>3696.16</v>
      </c>
      <c r="P13873" s="63"/>
      <c r="Q13873" s="63"/>
      <c r="R13873" s="63"/>
      <c r="S13873" s="63"/>
      <c r="T13873" s="63"/>
      <c r="U13873" s="63"/>
      <c r="V13873" s="63"/>
      <c r="W13873" s="63"/>
      <c r="X13873" s="63"/>
      <c r="Y13873" s="63"/>
      <c r="Z13873" s="62">
        <v>72400</v>
      </c>
      <c r="AA13873" s="62">
        <v>3205</v>
      </c>
      <c r="AB13873" s="62">
        <v>38.15</v>
      </c>
      <c r="AC13873" s="62">
        <v>10342.86</v>
      </c>
    </row>
    <row r="13874" spans="1:29" ht="30" x14ac:dyDescent="0.25">
      <c r="A13874" s="61" t="s">
        <v>136</v>
      </c>
      <c r="B13874" s="61" t="s">
        <v>137</v>
      </c>
      <c r="C13874" s="62">
        <v>2015</v>
      </c>
      <c r="D13874" s="61" t="s">
        <v>78</v>
      </c>
      <c r="E13874" s="62">
        <v>24</v>
      </c>
      <c r="F13874" s="62">
        <v>69931</v>
      </c>
      <c r="G13874" s="62">
        <v>12528</v>
      </c>
      <c r="H13874" s="62">
        <v>43.5</v>
      </c>
      <c r="I13874" s="62">
        <v>2913.79</v>
      </c>
      <c r="J13874" s="62">
        <v>65035.83</v>
      </c>
      <c r="K13874" s="62">
        <v>13859.36</v>
      </c>
      <c r="L13874" s="62">
        <v>15973</v>
      </c>
      <c r="M13874" s="62">
        <v>55.46</v>
      </c>
      <c r="N13874" s="62">
        <v>577.47</v>
      </c>
      <c r="O13874" s="62">
        <v>167134.18</v>
      </c>
      <c r="P13874" s="63"/>
      <c r="Q13874" s="63"/>
      <c r="R13874" s="63"/>
      <c r="S13874" s="63"/>
      <c r="T13874" s="63"/>
      <c r="U13874" s="63"/>
      <c r="V13874" s="63"/>
      <c r="W13874" s="63"/>
      <c r="X13874" s="63"/>
      <c r="Y13874" s="63"/>
      <c r="Z13874" s="62">
        <v>480.25</v>
      </c>
      <c r="AA13874" s="62">
        <v>1389</v>
      </c>
      <c r="AB13874" s="62">
        <v>4.82</v>
      </c>
      <c r="AC13874" s="62">
        <v>20.010000000000002</v>
      </c>
    </row>
    <row r="13875" spans="1:29" x14ac:dyDescent="0.25">
      <c r="A13875" s="61" t="s">
        <v>130</v>
      </c>
      <c r="B13875" s="61" t="s">
        <v>131</v>
      </c>
      <c r="C13875" s="62">
        <v>2003</v>
      </c>
      <c r="D13875" s="61" t="s">
        <v>298</v>
      </c>
      <c r="E13875" s="62">
        <v>4</v>
      </c>
      <c r="F13875" s="62">
        <v>13868</v>
      </c>
      <c r="G13875" s="62">
        <v>1586</v>
      </c>
      <c r="H13875" s="62">
        <v>33.04</v>
      </c>
      <c r="I13875" s="62">
        <v>3467</v>
      </c>
      <c r="J13875" s="62">
        <v>12897.24</v>
      </c>
      <c r="K13875" s="62">
        <v>978.66</v>
      </c>
      <c r="L13875" s="62">
        <v>1430</v>
      </c>
      <c r="M13875" s="62">
        <v>29.79</v>
      </c>
      <c r="N13875" s="63"/>
      <c r="O13875" s="63"/>
      <c r="P13875" s="63"/>
      <c r="Q13875" s="63"/>
      <c r="R13875" s="63"/>
      <c r="S13875" s="63"/>
      <c r="T13875" s="63"/>
      <c r="U13875" s="62">
        <v>697</v>
      </c>
      <c r="V13875" s="62">
        <v>644</v>
      </c>
      <c r="W13875" s="62">
        <v>13.42</v>
      </c>
      <c r="X13875" s="62">
        <v>174</v>
      </c>
      <c r="Y13875" s="62">
        <v>15601.65</v>
      </c>
      <c r="Z13875" s="62">
        <v>193</v>
      </c>
      <c r="AA13875" s="62">
        <v>1013</v>
      </c>
      <c r="AB13875" s="62">
        <v>21.1</v>
      </c>
      <c r="AC13875" s="62">
        <v>48.25</v>
      </c>
    </row>
    <row r="13876" spans="1:29" ht="30" x14ac:dyDescent="0.25">
      <c r="A13876" s="61" t="s">
        <v>385</v>
      </c>
      <c r="B13876" s="61" t="s">
        <v>386</v>
      </c>
      <c r="C13876" s="62">
        <v>2011</v>
      </c>
      <c r="D13876" s="61" t="s">
        <v>94</v>
      </c>
      <c r="E13876" s="62">
        <v>8</v>
      </c>
      <c r="F13876" s="62">
        <v>11411</v>
      </c>
      <c r="G13876" s="62">
        <v>1602</v>
      </c>
      <c r="H13876" s="62">
        <v>16.690000000000001</v>
      </c>
      <c r="I13876" s="62">
        <v>1426.38</v>
      </c>
      <c r="J13876" s="62">
        <v>10612.23</v>
      </c>
      <c r="K13876" s="62">
        <v>0</v>
      </c>
      <c r="L13876" s="63"/>
      <c r="M13876" s="63"/>
      <c r="N13876" s="63"/>
      <c r="O13876" s="63"/>
      <c r="P13876" s="63"/>
      <c r="Q13876" s="63"/>
      <c r="R13876" s="63"/>
      <c r="S13876" s="63"/>
      <c r="T13876" s="63"/>
      <c r="U13876" s="63"/>
      <c r="V13876" s="63"/>
      <c r="W13876" s="63"/>
      <c r="X13876" s="63"/>
      <c r="Y13876" s="63"/>
      <c r="Z13876" s="62">
        <v>53239.5</v>
      </c>
      <c r="AA13876" s="62">
        <v>5672</v>
      </c>
      <c r="AB13876" s="62">
        <v>59.08</v>
      </c>
      <c r="AC13876" s="62">
        <v>6654.94</v>
      </c>
    </row>
    <row r="13877" spans="1:29" ht="30" x14ac:dyDescent="0.25">
      <c r="A13877" s="61" t="s">
        <v>176</v>
      </c>
      <c r="B13877" s="61" t="s">
        <v>177</v>
      </c>
      <c r="C13877" s="62">
        <v>2017</v>
      </c>
      <c r="D13877" s="61" t="s">
        <v>226</v>
      </c>
      <c r="E13877" s="62">
        <v>40</v>
      </c>
      <c r="F13877" s="62">
        <v>354208</v>
      </c>
      <c r="G13877" s="62">
        <v>80380</v>
      </c>
      <c r="H13877" s="62">
        <v>167.46</v>
      </c>
      <c r="I13877" s="62">
        <v>8855.2000000000007</v>
      </c>
      <c r="J13877" s="62">
        <v>329413.44</v>
      </c>
      <c r="K13877" s="62">
        <v>0</v>
      </c>
      <c r="L13877" s="63"/>
      <c r="M13877" s="63"/>
      <c r="N13877" s="63"/>
      <c r="O13877" s="63"/>
      <c r="P13877" s="63"/>
      <c r="Q13877" s="63"/>
      <c r="R13877" s="63"/>
      <c r="S13877" s="63"/>
      <c r="T13877" s="63"/>
      <c r="U13877" s="63"/>
      <c r="V13877" s="63"/>
      <c r="W13877" s="63"/>
      <c r="X13877" s="63"/>
      <c r="Y13877" s="63"/>
      <c r="Z13877" s="62">
        <v>1005</v>
      </c>
      <c r="AA13877" s="62">
        <v>8237</v>
      </c>
      <c r="AB13877" s="62">
        <v>17.16</v>
      </c>
      <c r="AC13877" s="62">
        <v>25.13</v>
      </c>
    </row>
    <row r="13878" spans="1:29" x14ac:dyDescent="0.25">
      <c r="A13878" s="61" t="s">
        <v>130</v>
      </c>
      <c r="B13878" s="61" t="s">
        <v>131</v>
      </c>
      <c r="C13878" s="62">
        <v>2018</v>
      </c>
      <c r="D13878" s="61" t="s">
        <v>135</v>
      </c>
      <c r="E13878" s="62">
        <v>24</v>
      </c>
      <c r="F13878" s="62">
        <v>1263</v>
      </c>
      <c r="G13878" s="62">
        <v>172</v>
      </c>
      <c r="H13878" s="62">
        <v>0.6</v>
      </c>
      <c r="I13878" s="62">
        <v>52.63</v>
      </c>
      <c r="J13878" s="62">
        <v>1174.5899999999999</v>
      </c>
      <c r="K13878" s="62">
        <v>152.28</v>
      </c>
      <c r="L13878" s="62">
        <v>253</v>
      </c>
      <c r="M13878" s="62">
        <v>0.88</v>
      </c>
      <c r="N13878" s="62">
        <v>6.34</v>
      </c>
      <c r="O13878" s="62">
        <v>1836.38</v>
      </c>
      <c r="P13878" s="63"/>
      <c r="Q13878" s="63"/>
      <c r="R13878" s="63"/>
      <c r="S13878" s="63"/>
      <c r="T13878" s="63"/>
      <c r="U13878" s="63"/>
      <c r="V13878" s="63"/>
      <c r="W13878" s="63"/>
      <c r="X13878" s="63"/>
      <c r="Y13878" s="63"/>
      <c r="Z13878" s="62">
        <v>2040</v>
      </c>
      <c r="AA13878" s="62">
        <v>13885</v>
      </c>
      <c r="AB13878" s="62">
        <v>48.21</v>
      </c>
      <c r="AC13878" s="62">
        <v>85</v>
      </c>
    </row>
    <row r="13879" spans="1:29" x14ac:dyDescent="0.25">
      <c r="A13879" s="61" t="s">
        <v>79</v>
      </c>
      <c r="B13879" s="61" t="s">
        <v>80</v>
      </c>
      <c r="C13879" s="62">
        <v>2010</v>
      </c>
      <c r="D13879" s="61" t="s">
        <v>89</v>
      </c>
      <c r="E13879" s="62">
        <v>72</v>
      </c>
      <c r="F13879" s="62">
        <v>751460</v>
      </c>
      <c r="G13879" s="62">
        <v>94092</v>
      </c>
      <c r="H13879" s="62">
        <v>108.9</v>
      </c>
      <c r="I13879" s="62">
        <v>10436.94</v>
      </c>
      <c r="J13879" s="62">
        <v>698857.8</v>
      </c>
      <c r="K13879" s="62">
        <v>2645.97</v>
      </c>
      <c r="L13879" s="62">
        <v>3439</v>
      </c>
      <c r="M13879" s="62">
        <v>3.98</v>
      </c>
      <c r="N13879" s="62">
        <v>36.75</v>
      </c>
      <c r="O13879" s="62">
        <v>31908.6</v>
      </c>
      <c r="P13879" s="63"/>
      <c r="Q13879" s="63"/>
      <c r="R13879" s="63"/>
      <c r="S13879" s="63"/>
      <c r="T13879" s="63"/>
      <c r="U13879" s="63"/>
      <c r="V13879" s="63"/>
      <c r="W13879" s="63"/>
      <c r="X13879" s="63"/>
      <c r="Y13879" s="63"/>
      <c r="Z13879" s="62">
        <v>281650</v>
      </c>
      <c r="AA13879" s="62">
        <v>14405</v>
      </c>
      <c r="AB13879" s="62">
        <v>16.670000000000002</v>
      </c>
      <c r="AC13879" s="62">
        <v>3911.81</v>
      </c>
    </row>
    <row r="13880" spans="1:29" ht="30" x14ac:dyDescent="0.25">
      <c r="A13880" s="61" t="s">
        <v>237</v>
      </c>
      <c r="B13880" s="61" t="s">
        <v>238</v>
      </c>
      <c r="C13880" s="62">
        <v>2017</v>
      </c>
      <c r="D13880" s="61" t="s">
        <v>99</v>
      </c>
      <c r="E13880" s="62">
        <v>32</v>
      </c>
      <c r="F13880" s="62">
        <v>185153</v>
      </c>
      <c r="G13880" s="62">
        <v>17397</v>
      </c>
      <c r="H13880" s="62">
        <v>45.3</v>
      </c>
      <c r="I13880" s="62">
        <v>5786.03</v>
      </c>
      <c r="J13880" s="62">
        <v>172192.29</v>
      </c>
      <c r="K13880" s="62">
        <v>13136.76</v>
      </c>
      <c r="L13880" s="62">
        <v>12194</v>
      </c>
      <c r="M13880" s="62">
        <v>31.76</v>
      </c>
      <c r="N13880" s="62">
        <v>410.52</v>
      </c>
      <c r="O13880" s="62">
        <v>158420.14000000001</v>
      </c>
      <c r="P13880" s="63"/>
      <c r="Q13880" s="63"/>
      <c r="R13880" s="63"/>
      <c r="S13880" s="63"/>
      <c r="T13880" s="63"/>
      <c r="U13880" s="63"/>
      <c r="V13880" s="63"/>
      <c r="W13880" s="63"/>
      <c r="X13880" s="63"/>
      <c r="Y13880" s="63"/>
      <c r="Z13880" s="62">
        <v>180200</v>
      </c>
      <c r="AA13880" s="62">
        <v>14082</v>
      </c>
      <c r="AB13880" s="62">
        <v>36.67</v>
      </c>
      <c r="AC13880" s="62">
        <v>5631.25</v>
      </c>
    </row>
    <row r="13881" spans="1:29" x14ac:dyDescent="0.25">
      <c r="A13881" s="61" t="s">
        <v>454</v>
      </c>
      <c r="B13881" s="61" t="s">
        <v>455</v>
      </c>
      <c r="C13881" s="62">
        <v>2006</v>
      </c>
      <c r="D13881" s="61" t="s">
        <v>78</v>
      </c>
      <c r="E13881" s="62">
        <v>48</v>
      </c>
      <c r="F13881" s="62">
        <v>464808</v>
      </c>
      <c r="G13881" s="62">
        <v>72250</v>
      </c>
      <c r="H13881" s="62">
        <v>125.43</v>
      </c>
      <c r="I13881" s="62">
        <v>9683.5</v>
      </c>
      <c r="J13881" s="62">
        <v>432271.44</v>
      </c>
      <c r="K13881" s="62">
        <v>0</v>
      </c>
      <c r="L13881" s="63"/>
      <c r="M13881" s="63"/>
      <c r="N13881" s="63"/>
      <c r="O13881" s="63"/>
      <c r="P13881" s="63"/>
      <c r="Q13881" s="63"/>
      <c r="R13881" s="63"/>
      <c r="S13881" s="63"/>
      <c r="T13881" s="63"/>
      <c r="U13881" s="63"/>
      <c r="V13881" s="63"/>
      <c r="W13881" s="63"/>
      <c r="X13881" s="63"/>
      <c r="Y13881" s="63"/>
      <c r="Z13881" s="62">
        <v>1786778</v>
      </c>
      <c r="AA13881" s="62">
        <v>83299</v>
      </c>
      <c r="AB13881" s="62">
        <v>144.62</v>
      </c>
      <c r="AC13881" s="62">
        <v>37224.54</v>
      </c>
    </row>
    <row r="13882" spans="1:29" ht="30" x14ac:dyDescent="0.25">
      <c r="A13882" s="61" t="s">
        <v>367</v>
      </c>
      <c r="B13882" s="61" t="s">
        <v>368</v>
      </c>
      <c r="C13882" s="62">
        <v>2015</v>
      </c>
      <c r="D13882" s="61" t="s">
        <v>78</v>
      </c>
      <c r="E13882" s="62">
        <v>50</v>
      </c>
      <c r="F13882" s="62">
        <v>142595</v>
      </c>
      <c r="G13882" s="62">
        <v>25755</v>
      </c>
      <c r="H13882" s="62">
        <v>42.93</v>
      </c>
      <c r="I13882" s="62">
        <v>2851.9</v>
      </c>
      <c r="J13882" s="62">
        <v>132613.35</v>
      </c>
      <c r="K13882" s="62">
        <v>22745.88</v>
      </c>
      <c r="L13882" s="62">
        <v>29148</v>
      </c>
      <c r="M13882" s="62">
        <v>48.58</v>
      </c>
      <c r="N13882" s="62">
        <v>454.92</v>
      </c>
      <c r="O13882" s="62">
        <v>274299.36</v>
      </c>
      <c r="P13882" s="63"/>
      <c r="Q13882" s="63"/>
      <c r="R13882" s="63"/>
      <c r="S13882" s="63"/>
      <c r="T13882" s="63"/>
      <c r="U13882" s="63"/>
      <c r="V13882" s="63"/>
      <c r="W13882" s="63"/>
      <c r="X13882" s="63"/>
      <c r="Y13882" s="63"/>
      <c r="Z13882" s="62">
        <v>107600</v>
      </c>
      <c r="AA13882" s="62">
        <v>10077</v>
      </c>
      <c r="AB13882" s="62">
        <v>16.8</v>
      </c>
      <c r="AC13882" s="62">
        <v>2152</v>
      </c>
    </row>
    <row r="13883" spans="1:29" x14ac:dyDescent="0.25">
      <c r="A13883" s="61" t="s">
        <v>81</v>
      </c>
      <c r="B13883" s="61" t="s">
        <v>82</v>
      </c>
      <c r="C13883" s="62">
        <v>2014</v>
      </c>
      <c r="D13883" s="61" t="s">
        <v>83</v>
      </c>
      <c r="E13883" s="62">
        <v>7</v>
      </c>
      <c r="F13883" s="62">
        <v>5298</v>
      </c>
      <c r="G13883" s="62">
        <v>1361</v>
      </c>
      <c r="H13883" s="62">
        <v>16.2</v>
      </c>
      <c r="I13883" s="62">
        <v>756.86</v>
      </c>
      <c r="J13883" s="62">
        <v>4927.1400000000003</v>
      </c>
      <c r="K13883" s="62">
        <v>184.29</v>
      </c>
      <c r="L13883" s="62">
        <v>297</v>
      </c>
      <c r="M13883" s="62">
        <v>3.54</v>
      </c>
      <c r="N13883" s="63"/>
      <c r="O13883" s="63"/>
      <c r="P13883" s="63"/>
      <c r="Q13883" s="63"/>
      <c r="R13883" s="63"/>
      <c r="S13883" s="63"/>
      <c r="T13883" s="63"/>
      <c r="U13883" s="63"/>
      <c r="V13883" s="63"/>
      <c r="W13883" s="63"/>
      <c r="X13883" s="63"/>
      <c r="Y13883" s="63"/>
      <c r="Z13883" s="62">
        <v>1074</v>
      </c>
      <c r="AA13883" s="62">
        <v>4982</v>
      </c>
      <c r="AB13883" s="62">
        <v>59.31</v>
      </c>
      <c r="AC13883" s="62">
        <v>153.43</v>
      </c>
    </row>
    <row r="13884" spans="1:29" x14ac:dyDescent="0.25">
      <c r="A13884" s="61" t="s">
        <v>95</v>
      </c>
      <c r="B13884" s="61" t="s">
        <v>96</v>
      </c>
      <c r="C13884" s="62">
        <v>2003</v>
      </c>
      <c r="D13884" s="61" t="s">
        <v>75</v>
      </c>
      <c r="E13884" s="62">
        <v>12</v>
      </c>
      <c r="F13884" s="63"/>
      <c r="G13884" s="62">
        <v>0</v>
      </c>
      <c r="H13884" s="62">
        <v>0</v>
      </c>
      <c r="I13884" s="63"/>
      <c r="J13884" s="63"/>
      <c r="K13884" s="62">
        <v>0</v>
      </c>
      <c r="L13884" s="62">
        <v>0</v>
      </c>
      <c r="M13884" s="62">
        <v>0</v>
      </c>
      <c r="N13884" s="63"/>
      <c r="O13884" s="63"/>
      <c r="P13884" s="63"/>
      <c r="Q13884" s="63"/>
      <c r="R13884" s="63"/>
      <c r="S13884" s="63"/>
      <c r="T13884" s="63"/>
      <c r="U13884" s="63"/>
      <c r="V13884" s="63"/>
      <c r="W13884" s="63"/>
      <c r="X13884" s="63"/>
      <c r="Y13884" s="63"/>
      <c r="Z13884" s="62">
        <v>0</v>
      </c>
      <c r="AA13884" s="63"/>
      <c r="AB13884" s="63"/>
      <c r="AC13884" s="62">
        <v>0</v>
      </c>
    </row>
    <row r="13885" spans="1:29" x14ac:dyDescent="0.25">
      <c r="A13885" s="61" t="s">
        <v>178</v>
      </c>
      <c r="B13885" s="61" t="s">
        <v>179</v>
      </c>
      <c r="C13885" s="62">
        <v>2011</v>
      </c>
      <c r="D13885" s="61" t="s">
        <v>72</v>
      </c>
      <c r="E13885" s="62">
        <v>96</v>
      </c>
      <c r="F13885" s="62">
        <v>248360</v>
      </c>
      <c r="G13885" s="62">
        <v>41376</v>
      </c>
      <c r="H13885" s="62">
        <v>35.92</v>
      </c>
      <c r="I13885" s="62">
        <v>2587.08</v>
      </c>
      <c r="J13885" s="62">
        <v>230974.8</v>
      </c>
      <c r="K13885" s="62">
        <v>16842.87</v>
      </c>
      <c r="L13885" s="62">
        <v>74678</v>
      </c>
      <c r="M13885" s="62">
        <v>64.819999999999993</v>
      </c>
      <c r="N13885" s="63"/>
      <c r="O13885" s="63"/>
      <c r="P13885" s="63"/>
      <c r="Q13885" s="63"/>
      <c r="R13885" s="63"/>
      <c r="S13885" s="63"/>
      <c r="T13885" s="63"/>
      <c r="U13885" s="63"/>
      <c r="V13885" s="63"/>
      <c r="W13885" s="63"/>
      <c r="X13885" s="63"/>
      <c r="Y13885" s="63"/>
      <c r="Z13885" s="62">
        <v>0.84</v>
      </c>
      <c r="AA13885" s="62">
        <v>4223</v>
      </c>
      <c r="AB13885" s="62">
        <v>3.67</v>
      </c>
      <c r="AC13885" s="62">
        <v>0.01</v>
      </c>
    </row>
    <row r="13886" spans="1:29" ht="30" x14ac:dyDescent="0.25">
      <c r="A13886" s="61" t="s">
        <v>277</v>
      </c>
      <c r="B13886" s="61" t="s">
        <v>278</v>
      </c>
      <c r="C13886" s="62">
        <v>2017</v>
      </c>
      <c r="D13886" s="61" t="s">
        <v>78</v>
      </c>
      <c r="E13886" s="62">
        <v>40</v>
      </c>
      <c r="F13886" s="62">
        <v>336880</v>
      </c>
      <c r="G13886" s="62">
        <v>49264</v>
      </c>
      <c r="H13886" s="62">
        <v>102.63</v>
      </c>
      <c r="I13886" s="62">
        <v>8422</v>
      </c>
      <c r="J13886" s="62">
        <v>313298.40000000002</v>
      </c>
      <c r="K13886" s="62">
        <v>0</v>
      </c>
      <c r="L13886" s="63"/>
      <c r="M13886" s="63"/>
      <c r="N13886" s="63"/>
      <c r="O13886" s="63"/>
      <c r="P13886" s="63"/>
      <c r="Q13886" s="63"/>
      <c r="R13886" s="63"/>
      <c r="S13886" s="63"/>
      <c r="T13886" s="63"/>
      <c r="U13886" s="63"/>
      <c r="V13886" s="63"/>
      <c r="W13886" s="63"/>
      <c r="X13886" s="63"/>
      <c r="Y13886" s="63"/>
      <c r="Z13886" s="62">
        <v>94000</v>
      </c>
      <c r="AA13886" s="62">
        <v>5155</v>
      </c>
      <c r="AB13886" s="62">
        <v>10.74</v>
      </c>
      <c r="AC13886" s="62">
        <v>2350</v>
      </c>
    </row>
    <row r="13887" spans="1:29" x14ac:dyDescent="0.25">
      <c r="A13887" s="61" t="s">
        <v>466</v>
      </c>
      <c r="B13887" s="61" t="s">
        <v>467</v>
      </c>
      <c r="C13887" s="62">
        <v>2018</v>
      </c>
      <c r="D13887" s="61" t="s">
        <v>75</v>
      </c>
      <c r="E13887" s="62">
        <v>6</v>
      </c>
      <c r="F13887" s="62">
        <v>34480</v>
      </c>
      <c r="G13887" s="62">
        <v>7729</v>
      </c>
      <c r="H13887" s="62">
        <v>107.35</v>
      </c>
      <c r="I13887" s="62">
        <v>5746.67</v>
      </c>
      <c r="J13887" s="62">
        <v>32066.400000000001</v>
      </c>
      <c r="K13887" s="62">
        <v>0</v>
      </c>
      <c r="L13887" s="63"/>
      <c r="M13887" s="63"/>
      <c r="N13887" s="63"/>
      <c r="O13887" s="63"/>
      <c r="P13887" s="63"/>
      <c r="Q13887" s="63"/>
      <c r="R13887" s="63"/>
      <c r="S13887" s="63"/>
      <c r="T13887" s="63"/>
      <c r="U13887" s="63"/>
      <c r="V13887" s="63"/>
      <c r="W13887" s="63"/>
      <c r="X13887" s="63"/>
      <c r="Y13887" s="63"/>
      <c r="Z13887" s="62">
        <v>5.5</v>
      </c>
      <c r="AA13887" s="62">
        <v>420</v>
      </c>
      <c r="AB13887" s="62">
        <v>5.83</v>
      </c>
      <c r="AC13887" s="62">
        <v>0.92</v>
      </c>
    </row>
    <row r="13888" spans="1:29" x14ac:dyDescent="0.25">
      <c r="A13888" s="61" t="s">
        <v>371</v>
      </c>
      <c r="B13888" s="61" t="s">
        <v>372</v>
      </c>
      <c r="C13888" s="62">
        <v>2004</v>
      </c>
      <c r="D13888" s="61" t="s">
        <v>94</v>
      </c>
      <c r="E13888" s="62">
        <v>12</v>
      </c>
      <c r="F13888" s="62">
        <v>5514</v>
      </c>
      <c r="G13888" s="62">
        <v>968</v>
      </c>
      <c r="H13888" s="62">
        <v>6.72</v>
      </c>
      <c r="I13888" s="62">
        <v>459.5</v>
      </c>
      <c r="J13888" s="62">
        <v>5128.0200000000004</v>
      </c>
      <c r="K13888" s="62">
        <v>0</v>
      </c>
      <c r="L13888" s="63"/>
      <c r="M13888" s="63"/>
      <c r="N13888" s="63"/>
      <c r="O13888" s="63"/>
      <c r="P13888" s="63"/>
      <c r="Q13888" s="63"/>
      <c r="R13888" s="63"/>
      <c r="S13888" s="63"/>
      <c r="T13888" s="63"/>
      <c r="U13888" s="63"/>
      <c r="V13888" s="63"/>
      <c r="W13888" s="63"/>
      <c r="X13888" s="63"/>
      <c r="Y13888" s="63"/>
      <c r="Z13888" s="62">
        <v>47898</v>
      </c>
      <c r="AA13888" s="62">
        <v>1506</v>
      </c>
      <c r="AB13888" s="62">
        <v>10.46</v>
      </c>
      <c r="AC13888" s="62">
        <v>3991.5</v>
      </c>
    </row>
    <row r="13889" spans="1:29" ht="30" x14ac:dyDescent="0.25">
      <c r="A13889" s="61" t="s">
        <v>239</v>
      </c>
      <c r="B13889" s="61" t="s">
        <v>240</v>
      </c>
      <c r="C13889" s="62">
        <v>2018</v>
      </c>
      <c r="D13889" s="61" t="s">
        <v>94</v>
      </c>
      <c r="E13889" s="62">
        <v>5</v>
      </c>
      <c r="F13889" s="63"/>
      <c r="G13889" s="63"/>
      <c r="H13889" s="63"/>
      <c r="I13889" s="63"/>
      <c r="J13889" s="63"/>
      <c r="K13889" s="62">
        <v>0</v>
      </c>
      <c r="L13889" s="63"/>
      <c r="M13889" s="63"/>
      <c r="N13889" s="63"/>
      <c r="O13889" s="63"/>
      <c r="P13889" s="63"/>
      <c r="Q13889" s="63"/>
      <c r="R13889" s="63"/>
      <c r="S13889" s="63"/>
      <c r="T13889" s="63"/>
      <c r="U13889" s="63"/>
      <c r="V13889" s="63"/>
      <c r="W13889" s="63"/>
      <c r="X13889" s="63"/>
      <c r="Y13889" s="63"/>
      <c r="Z13889" s="62">
        <v>144.38</v>
      </c>
      <c r="AA13889" s="62">
        <v>2127</v>
      </c>
      <c r="AB13889" s="62">
        <v>35.450000000000003</v>
      </c>
      <c r="AC13889" s="62">
        <v>28.88</v>
      </c>
    </row>
    <row r="13890" spans="1:29" x14ac:dyDescent="0.25">
      <c r="A13890" s="61" t="s">
        <v>76</v>
      </c>
      <c r="B13890" s="61" t="s">
        <v>77</v>
      </c>
      <c r="C13890" s="62">
        <v>2011</v>
      </c>
      <c r="D13890" s="61" t="s">
        <v>89</v>
      </c>
      <c r="E13890" s="62">
        <v>24</v>
      </c>
      <c r="F13890" s="63"/>
      <c r="G13890" s="63"/>
      <c r="H13890" s="63"/>
      <c r="I13890" s="63"/>
      <c r="J13890" s="63"/>
      <c r="K13890" s="62">
        <v>0</v>
      </c>
      <c r="L13890" s="63"/>
      <c r="M13890" s="63"/>
      <c r="N13890" s="63"/>
      <c r="O13890" s="63"/>
      <c r="P13890" s="63"/>
      <c r="Q13890" s="63"/>
      <c r="R13890" s="63"/>
      <c r="S13890" s="63"/>
      <c r="T13890" s="63"/>
      <c r="U13890" s="63"/>
      <c r="V13890" s="63"/>
      <c r="W13890" s="63"/>
      <c r="X13890" s="63"/>
      <c r="Y13890" s="63"/>
      <c r="Z13890" s="62">
        <v>805.22</v>
      </c>
      <c r="AA13890" s="62">
        <v>2552</v>
      </c>
      <c r="AB13890" s="62">
        <v>8.86</v>
      </c>
      <c r="AC13890" s="62">
        <v>33.549999999999997</v>
      </c>
    </row>
    <row r="13891" spans="1:29" ht="30" x14ac:dyDescent="0.25">
      <c r="A13891" s="61" t="s">
        <v>188</v>
      </c>
      <c r="B13891" s="61" t="s">
        <v>189</v>
      </c>
      <c r="C13891" s="62">
        <v>2012</v>
      </c>
      <c r="D13891" s="61" t="s">
        <v>83</v>
      </c>
      <c r="E13891" s="62">
        <v>58</v>
      </c>
      <c r="F13891" s="62">
        <v>333097</v>
      </c>
      <c r="G13891" s="62">
        <v>67019</v>
      </c>
      <c r="H13891" s="62">
        <v>96.29</v>
      </c>
      <c r="I13891" s="62">
        <v>5743.05</v>
      </c>
      <c r="J13891" s="62">
        <v>309780.21000000002</v>
      </c>
      <c r="K13891" s="62">
        <v>43293.89</v>
      </c>
      <c r="L13891" s="62">
        <v>64403</v>
      </c>
      <c r="M13891" s="62">
        <v>92.53</v>
      </c>
      <c r="N13891" s="62">
        <v>746.45</v>
      </c>
      <c r="O13891" s="62">
        <v>522094</v>
      </c>
      <c r="P13891" s="63"/>
      <c r="Q13891" s="63"/>
      <c r="R13891" s="63"/>
      <c r="S13891" s="63"/>
      <c r="T13891" s="63"/>
      <c r="U13891" s="63"/>
      <c r="V13891" s="63"/>
      <c r="W13891" s="63"/>
      <c r="X13891" s="63"/>
      <c r="Y13891" s="63"/>
      <c r="Z13891" s="62">
        <v>6665</v>
      </c>
      <c r="AA13891" s="62">
        <v>44767</v>
      </c>
      <c r="AB13891" s="62">
        <v>64.319999999999993</v>
      </c>
      <c r="AC13891" s="62">
        <v>114.91</v>
      </c>
    </row>
    <row r="13892" spans="1:29" x14ac:dyDescent="0.25">
      <c r="A13892" s="61" t="s">
        <v>163</v>
      </c>
      <c r="B13892" s="61" t="s">
        <v>164</v>
      </c>
      <c r="C13892" s="62">
        <v>2012</v>
      </c>
      <c r="D13892" s="61" t="s">
        <v>382</v>
      </c>
      <c r="E13892" s="62">
        <v>16</v>
      </c>
      <c r="F13892" s="62">
        <v>53960</v>
      </c>
      <c r="G13892" s="62">
        <v>7718</v>
      </c>
      <c r="H13892" s="62">
        <v>40.200000000000003</v>
      </c>
      <c r="I13892" s="62">
        <v>3372.5</v>
      </c>
      <c r="J13892" s="62">
        <v>50182.8</v>
      </c>
      <c r="K13892" s="62">
        <v>4366.63</v>
      </c>
      <c r="L13892" s="62">
        <v>3268</v>
      </c>
      <c r="M13892" s="62">
        <v>17.02</v>
      </c>
      <c r="N13892" s="62">
        <v>272.91000000000003</v>
      </c>
      <c r="O13892" s="62">
        <v>52658.55</v>
      </c>
      <c r="P13892" s="63"/>
      <c r="Q13892" s="63"/>
      <c r="R13892" s="63"/>
      <c r="S13892" s="63"/>
      <c r="T13892" s="63"/>
      <c r="U13892" s="63"/>
      <c r="V13892" s="63"/>
      <c r="W13892" s="63"/>
      <c r="X13892" s="63"/>
      <c r="Y13892" s="63"/>
      <c r="Z13892" s="62">
        <v>40062</v>
      </c>
      <c r="AA13892" s="62">
        <v>2990</v>
      </c>
      <c r="AB13892" s="62">
        <v>15.57</v>
      </c>
      <c r="AC13892" s="62">
        <v>2503.88</v>
      </c>
    </row>
    <row r="13893" spans="1:29" x14ac:dyDescent="0.25">
      <c r="A13893" s="61" t="s">
        <v>200</v>
      </c>
      <c r="B13893" s="61" t="s">
        <v>201</v>
      </c>
      <c r="C13893" s="62">
        <v>2004</v>
      </c>
      <c r="D13893" s="61" t="s">
        <v>78</v>
      </c>
      <c r="E13893" s="62">
        <v>56</v>
      </c>
      <c r="F13893" s="62">
        <v>519760</v>
      </c>
      <c r="G13893" s="62">
        <v>57953</v>
      </c>
      <c r="H13893" s="62">
        <v>86.24</v>
      </c>
      <c r="I13893" s="62">
        <v>9281.43</v>
      </c>
      <c r="J13893" s="62">
        <v>483376.8</v>
      </c>
      <c r="K13893" s="62">
        <v>0</v>
      </c>
      <c r="L13893" s="63"/>
      <c r="M13893" s="63"/>
      <c r="N13893" s="63"/>
      <c r="O13893" s="63"/>
      <c r="P13893" s="63"/>
      <c r="Q13893" s="63"/>
      <c r="R13893" s="63"/>
      <c r="S13893" s="63"/>
      <c r="T13893" s="63"/>
      <c r="U13893" s="63"/>
      <c r="V13893" s="63"/>
      <c r="W13893" s="63"/>
      <c r="X13893" s="63"/>
      <c r="Y13893" s="63"/>
      <c r="Z13893" s="62">
        <v>0</v>
      </c>
      <c r="AA13893" s="63"/>
      <c r="AB13893" s="63"/>
      <c r="AC13893" s="62">
        <v>0</v>
      </c>
    </row>
    <row r="13894" spans="1:29" x14ac:dyDescent="0.25">
      <c r="A13894" s="61" t="s">
        <v>212</v>
      </c>
      <c r="B13894" s="61" t="s">
        <v>213</v>
      </c>
      <c r="C13894" s="62">
        <v>2008</v>
      </c>
      <c r="D13894" s="61" t="s">
        <v>72</v>
      </c>
      <c r="E13894" s="62">
        <v>44</v>
      </c>
      <c r="F13894" s="62">
        <v>41201</v>
      </c>
      <c r="G13894" s="62">
        <v>7666</v>
      </c>
      <c r="H13894" s="62">
        <v>14.52</v>
      </c>
      <c r="I13894" s="62">
        <v>936.39</v>
      </c>
      <c r="J13894" s="62">
        <v>38316.93</v>
      </c>
      <c r="K13894" s="62">
        <v>12984.48</v>
      </c>
      <c r="L13894" s="62">
        <v>22082</v>
      </c>
      <c r="M13894" s="62">
        <v>41.82</v>
      </c>
      <c r="N13894" s="62">
        <v>295.10000000000002</v>
      </c>
      <c r="O13894" s="62">
        <v>156583.75</v>
      </c>
      <c r="P13894" s="63"/>
      <c r="Q13894" s="63"/>
      <c r="R13894" s="63"/>
      <c r="S13894" s="63"/>
      <c r="T13894" s="63"/>
      <c r="U13894" s="63"/>
      <c r="V13894" s="63"/>
      <c r="W13894" s="63"/>
      <c r="X13894" s="63"/>
      <c r="Y13894" s="63"/>
      <c r="Z13894" s="62">
        <v>90380</v>
      </c>
      <c r="AA13894" s="62">
        <v>7150</v>
      </c>
      <c r="AB13894" s="62">
        <v>13.54</v>
      </c>
      <c r="AC13894" s="62">
        <v>2054.09</v>
      </c>
    </row>
    <row r="13895" spans="1:29" x14ac:dyDescent="0.25">
      <c r="A13895" s="61" t="s">
        <v>76</v>
      </c>
      <c r="B13895" s="61" t="s">
        <v>77</v>
      </c>
      <c r="C13895" s="62">
        <v>2007</v>
      </c>
      <c r="D13895" s="61" t="s">
        <v>94</v>
      </c>
      <c r="E13895" s="62">
        <v>7</v>
      </c>
      <c r="F13895" s="63"/>
      <c r="G13895" s="63"/>
      <c r="H13895" s="63"/>
      <c r="I13895" s="63"/>
      <c r="J13895" s="63"/>
      <c r="K13895" s="62">
        <v>0</v>
      </c>
      <c r="L13895" s="63"/>
      <c r="M13895" s="63"/>
      <c r="N13895" s="63"/>
      <c r="O13895" s="63"/>
      <c r="P13895" s="63"/>
      <c r="Q13895" s="63"/>
      <c r="R13895" s="63"/>
      <c r="S13895" s="63"/>
      <c r="T13895" s="63"/>
      <c r="U13895" s="63"/>
      <c r="V13895" s="63"/>
      <c r="W13895" s="63"/>
      <c r="X13895" s="63"/>
      <c r="Y13895" s="63"/>
      <c r="Z13895" s="62">
        <v>1590.2</v>
      </c>
      <c r="AA13895" s="62">
        <v>2224</v>
      </c>
      <c r="AB13895" s="62">
        <v>26.48</v>
      </c>
      <c r="AC13895" s="62">
        <v>227.17</v>
      </c>
    </row>
    <row r="13896" spans="1:29" ht="30" x14ac:dyDescent="0.25">
      <c r="A13896" s="61" t="s">
        <v>218</v>
      </c>
      <c r="B13896" s="61" t="s">
        <v>219</v>
      </c>
      <c r="C13896" s="62">
        <v>2005</v>
      </c>
      <c r="D13896" s="61" t="s">
        <v>86</v>
      </c>
      <c r="E13896" s="62">
        <v>73</v>
      </c>
      <c r="F13896" s="62">
        <v>6146</v>
      </c>
      <c r="G13896" s="62">
        <v>1357</v>
      </c>
      <c r="H13896" s="62">
        <v>1.55</v>
      </c>
      <c r="I13896" s="62">
        <v>84.19</v>
      </c>
      <c r="J13896" s="62">
        <v>5715.78</v>
      </c>
      <c r="K13896" s="62">
        <v>9854.51</v>
      </c>
      <c r="L13896" s="62">
        <v>12180</v>
      </c>
      <c r="M13896" s="62">
        <v>13.9</v>
      </c>
      <c r="N13896" s="62">
        <v>134.99</v>
      </c>
      <c r="O13896" s="62">
        <v>118838.49</v>
      </c>
      <c r="P13896" s="63"/>
      <c r="Q13896" s="63"/>
      <c r="R13896" s="63"/>
      <c r="S13896" s="63"/>
      <c r="T13896" s="63"/>
      <c r="U13896" s="63"/>
      <c r="V13896" s="63"/>
      <c r="W13896" s="63"/>
      <c r="X13896" s="63"/>
      <c r="Y13896" s="63"/>
      <c r="Z13896" s="62">
        <v>455000</v>
      </c>
      <c r="AA13896" s="62">
        <v>49304</v>
      </c>
      <c r="AB13896" s="62">
        <v>56.28</v>
      </c>
      <c r="AC13896" s="62">
        <v>6232.88</v>
      </c>
    </row>
    <row r="13897" spans="1:29" x14ac:dyDescent="0.25">
      <c r="A13897" s="61" t="s">
        <v>332</v>
      </c>
      <c r="B13897" s="61" t="s">
        <v>333</v>
      </c>
      <c r="C13897" s="62">
        <v>2016</v>
      </c>
      <c r="D13897" s="61" t="s">
        <v>83</v>
      </c>
      <c r="E13897" s="62">
        <v>2</v>
      </c>
      <c r="F13897" s="63"/>
      <c r="G13897" s="62">
        <v>0</v>
      </c>
      <c r="H13897" s="62">
        <v>0</v>
      </c>
      <c r="I13897" s="63"/>
      <c r="J13897" s="63"/>
      <c r="K13897" s="62">
        <v>0</v>
      </c>
      <c r="L13897" s="62">
        <v>0</v>
      </c>
      <c r="M13897" s="62">
        <v>0</v>
      </c>
      <c r="N13897" s="63"/>
      <c r="O13897" s="63"/>
      <c r="P13897" s="63"/>
      <c r="Q13897" s="63"/>
      <c r="R13897" s="63"/>
      <c r="S13897" s="63"/>
      <c r="T13897" s="63"/>
      <c r="U13897" s="63"/>
      <c r="V13897" s="63"/>
      <c r="W13897" s="63"/>
      <c r="X13897" s="63"/>
      <c r="Y13897" s="63"/>
      <c r="Z13897" s="62">
        <v>32735</v>
      </c>
      <c r="AA13897" s="62">
        <v>3561</v>
      </c>
      <c r="AB13897" s="62">
        <v>148.38</v>
      </c>
      <c r="AC13897" s="62">
        <v>16367.5</v>
      </c>
    </row>
    <row r="13898" spans="1:29" ht="30" x14ac:dyDescent="0.25">
      <c r="A13898" s="61" t="s">
        <v>544</v>
      </c>
      <c r="B13898" s="61" t="s">
        <v>545</v>
      </c>
      <c r="C13898" s="62">
        <v>2017</v>
      </c>
      <c r="D13898" s="61" t="s">
        <v>78</v>
      </c>
      <c r="E13898" s="62">
        <v>48</v>
      </c>
      <c r="F13898" s="62">
        <v>50600</v>
      </c>
      <c r="G13898" s="62">
        <v>8237</v>
      </c>
      <c r="H13898" s="62">
        <v>14.3</v>
      </c>
      <c r="I13898" s="62">
        <v>1054.17</v>
      </c>
      <c r="J13898" s="62">
        <v>47058</v>
      </c>
      <c r="K13898" s="62">
        <v>2659.55</v>
      </c>
      <c r="L13898" s="62">
        <v>10679</v>
      </c>
      <c r="M13898" s="62">
        <v>18.54</v>
      </c>
      <c r="N13898" s="63"/>
      <c r="O13898" s="63"/>
      <c r="P13898" s="63"/>
      <c r="Q13898" s="63"/>
      <c r="R13898" s="63"/>
      <c r="S13898" s="63"/>
      <c r="T13898" s="63"/>
      <c r="U13898" s="63"/>
      <c r="V13898" s="63"/>
      <c r="W13898" s="63"/>
      <c r="X13898" s="63"/>
      <c r="Y13898" s="63"/>
      <c r="Z13898" s="62">
        <v>529</v>
      </c>
      <c r="AA13898" s="62">
        <v>5005</v>
      </c>
      <c r="AB13898" s="62">
        <v>8.69</v>
      </c>
      <c r="AC13898" s="62">
        <v>11.02</v>
      </c>
    </row>
    <row r="13899" spans="1:29" x14ac:dyDescent="0.25">
      <c r="A13899" s="61" t="s">
        <v>128</v>
      </c>
      <c r="B13899" s="61" t="s">
        <v>129</v>
      </c>
      <c r="C13899" s="62">
        <v>2007</v>
      </c>
      <c r="D13899" s="61" t="s">
        <v>94</v>
      </c>
      <c r="E13899" s="62">
        <v>24</v>
      </c>
      <c r="F13899" s="62">
        <v>4944</v>
      </c>
      <c r="G13899" s="62">
        <v>1065</v>
      </c>
      <c r="H13899" s="62">
        <v>3.7</v>
      </c>
      <c r="I13899" s="62">
        <v>206</v>
      </c>
      <c r="J13899" s="62">
        <v>4597.92</v>
      </c>
      <c r="K13899" s="62">
        <v>0</v>
      </c>
      <c r="L13899" s="63"/>
      <c r="M13899" s="63"/>
      <c r="N13899" s="63"/>
      <c r="O13899" s="63"/>
      <c r="P13899" s="63"/>
      <c r="Q13899" s="63"/>
      <c r="R13899" s="63"/>
      <c r="S13899" s="63"/>
      <c r="T13899" s="63"/>
      <c r="U13899" s="63"/>
      <c r="V13899" s="63"/>
      <c r="W13899" s="63"/>
      <c r="X13899" s="63"/>
      <c r="Y13899" s="63"/>
      <c r="Z13899" s="62">
        <v>2730</v>
      </c>
      <c r="AA13899" s="62">
        <v>17432</v>
      </c>
      <c r="AB13899" s="62">
        <v>60.53</v>
      </c>
      <c r="AC13899" s="62">
        <v>113.75</v>
      </c>
    </row>
    <row r="13900" spans="1:29" x14ac:dyDescent="0.25">
      <c r="A13900" s="61" t="s">
        <v>210</v>
      </c>
      <c r="B13900" s="61" t="s">
        <v>211</v>
      </c>
      <c r="C13900" s="62">
        <v>2007</v>
      </c>
      <c r="D13900" s="61" t="s">
        <v>78</v>
      </c>
      <c r="E13900" s="62">
        <v>56</v>
      </c>
      <c r="F13900" s="62">
        <v>44960</v>
      </c>
      <c r="G13900" s="62">
        <v>7506</v>
      </c>
      <c r="H13900" s="62">
        <v>11.17</v>
      </c>
      <c r="I13900" s="62">
        <v>802.86</v>
      </c>
      <c r="J13900" s="62">
        <v>41812.800000000003</v>
      </c>
      <c r="K13900" s="62">
        <v>48402.52</v>
      </c>
      <c r="L13900" s="62">
        <v>47816</v>
      </c>
      <c r="M13900" s="62">
        <v>71.150000000000006</v>
      </c>
      <c r="N13900" s="62">
        <v>864.33</v>
      </c>
      <c r="O13900" s="62">
        <v>583700.53</v>
      </c>
      <c r="P13900" s="63"/>
      <c r="Q13900" s="63"/>
      <c r="R13900" s="63"/>
      <c r="S13900" s="63"/>
      <c r="T13900" s="63"/>
      <c r="U13900" s="63"/>
      <c r="V13900" s="63"/>
      <c r="W13900" s="63"/>
      <c r="X13900" s="63"/>
      <c r="Y13900" s="63"/>
      <c r="Z13900" s="62">
        <v>481205.22</v>
      </c>
      <c r="AA13900" s="62">
        <v>55502</v>
      </c>
      <c r="AB13900" s="62">
        <v>82.59</v>
      </c>
      <c r="AC13900" s="62">
        <v>8592.9500000000007</v>
      </c>
    </row>
    <row r="13901" spans="1:29" x14ac:dyDescent="0.25">
      <c r="A13901" s="61" t="s">
        <v>208</v>
      </c>
      <c r="B13901" s="61" t="s">
        <v>209</v>
      </c>
      <c r="C13901" s="62">
        <v>2016</v>
      </c>
      <c r="D13901" s="61" t="s">
        <v>75</v>
      </c>
      <c r="E13901" s="62">
        <v>22</v>
      </c>
      <c r="F13901" s="62">
        <v>37996</v>
      </c>
      <c r="G13901" s="62">
        <v>8210</v>
      </c>
      <c r="H13901" s="62">
        <v>31.1</v>
      </c>
      <c r="I13901" s="62">
        <v>1727.09</v>
      </c>
      <c r="J13901" s="62">
        <v>35336.28</v>
      </c>
      <c r="K13901" s="62">
        <v>18409.919999999998</v>
      </c>
      <c r="L13901" s="62">
        <v>19445</v>
      </c>
      <c r="M13901" s="62">
        <v>73.66</v>
      </c>
      <c r="N13901" s="62">
        <v>836.81</v>
      </c>
      <c r="O13901" s="62">
        <v>222010.75</v>
      </c>
      <c r="P13901" s="63"/>
      <c r="Q13901" s="63"/>
      <c r="R13901" s="63"/>
      <c r="S13901" s="63"/>
      <c r="T13901" s="63"/>
      <c r="U13901" s="63"/>
      <c r="V13901" s="63"/>
      <c r="W13901" s="63"/>
      <c r="X13901" s="63"/>
      <c r="Y13901" s="63"/>
      <c r="Z13901" s="62">
        <v>2328</v>
      </c>
      <c r="AA13901" s="62">
        <v>13331</v>
      </c>
      <c r="AB13901" s="62">
        <v>50.5</v>
      </c>
      <c r="AC13901" s="62">
        <v>105.82</v>
      </c>
    </row>
    <row r="13902" spans="1:29" x14ac:dyDescent="0.25">
      <c r="A13902" s="61" t="s">
        <v>102</v>
      </c>
      <c r="B13902" s="61" t="s">
        <v>103</v>
      </c>
      <c r="C13902" s="62">
        <v>2011</v>
      </c>
      <c r="D13902" s="61" t="s">
        <v>78</v>
      </c>
      <c r="E13902" s="62">
        <v>40</v>
      </c>
      <c r="F13902" s="62">
        <v>41806</v>
      </c>
      <c r="G13902" s="62">
        <v>8203</v>
      </c>
      <c r="H13902" s="62">
        <v>17.09</v>
      </c>
      <c r="I13902" s="62">
        <v>1045.1500000000001</v>
      </c>
      <c r="J13902" s="62">
        <v>38879.58</v>
      </c>
      <c r="K13902" s="62">
        <v>0</v>
      </c>
      <c r="L13902" s="63"/>
      <c r="M13902" s="63"/>
      <c r="N13902" s="63"/>
      <c r="O13902" s="63"/>
      <c r="P13902" s="63"/>
      <c r="Q13902" s="63"/>
      <c r="R13902" s="63"/>
      <c r="S13902" s="63"/>
      <c r="T13902" s="63"/>
      <c r="U13902" s="63"/>
      <c r="V13902" s="63"/>
      <c r="W13902" s="63"/>
      <c r="X13902" s="63"/>
      <c r="Y13902" s="63"/>
      <c r="Z13902" s="62">
        <v>510</v>
      </c>
      <c r="AA13902" s="62">
        <v>6679</v>
      </c>
      <c r="AB13902" s="62">
        <v>13.91</v>
      </c>
      <c r="AC13902" s="62">
        <v>12.75</v>
      </c>
    </row>
    <row r="13903" spans="1:29" ht="45" x14ac:dyDescent="0.25">
      <c r="A13903" s="61" t="s">
        <v>340</v>
      </c>
      <c r="B13903" s="61" t="s">
        <v>341</v>
      </c>
      <c r="C13903" s="62">
        <v>2012</v>
      </c>
      <c r="D13903" s="61" t="s">
        <v>89</v>
      </c>
      <c r="E13903" s="62">
        <v>33</v>
      </c>
      <c r="F13903" s="62">
        <v>139437</v>
      </c>
      <c r="G13903" s="62">
        <v>21339</v>
      </c>
      <c r="H13903" s="62">
        <v>53.89</v>
      </c>
      <c r="I13903" s="62">
        <v>4225.3599999999997</v>
      </c>
      <c r="J13903" s="62">
        <v>129676.41</v>
      </c>
      <c r="K13903" s="62">
        <v>3981</v>
      </c>
      <c r="L13903" s="62">
        <v>7268</v>
      </c>
      <c r="M13903" s="62">
        <v>18.350000000000001</v>
      </c>
      <c r="N13903" s="63"/>
      <c r="O13903" s="63"/>
      <c r="P13903" s="63"/>
      <c r="Q13903" s="63"/>
      <c r="R13903" s="63"/>
      <c r="S13903" s="63"/>
      <c r="T13903" s="63"/>
      <c r="U13903" s="63"/>
      <c r="V13903" s="63"/>
      <c r="W13903" s="63"/>
      <c r="X13903" s="63"/>
      <c r="Y13903" s="63"/>
      <c r="Z13903" s="62">
        <v>84500</v>
      </c>
      <c r="AA13903" s="62">
        <v>6073</v>
      </c>
      <c r="AB13903" s="62">
        <v>15.34</v>
      </c>
      <c r="AC13903" s="62">
        <v>2560.61</v>
      </c>
    </row>
    <row r="13904" spans="1:29" x14ac:dyDescent="0.25">
      <c r="A13904" s="61" t="s">
        <v>107</v>
      </c>
      <c r="B13904" s="61" t="s">
        <v>108</v>
      </c>
      <c r="C13904" s="62">
        <v>2015</v>
      </c>
      <c r="D13904" s="61" t="s">
        <v>99</v>
      </c>
      <c r="E13904" s="62">
        <v>54</v>
      </c>
      <c r="F13904" s="62">
        <v>562800</v>
      </c>
      <c r="G13904" s="62">
        <v>93691</v>
      </c>
      <c r="H13904" s="62">
        <v>144.58000000000001</v>
      </c>
      <c r="I13904" s="62">
        <v>10422.219999999999</v>
      </c>
      <c r="J13904" s="62">
        <v>523404</v>
      </c>
      <c r="K13904" s="62">
        <v>0</v>
      </c>
      <c r="L13904" s="63"/>
      <c r="M13904" s="63"/>
      <c r="N13904" s="63"/>
      <c r="O13904" s="63"/>
      <c r="P13904" s="63"/>
      <c r="Q13904" s="63"/>
      <c r="R13904" s="63"/>
      <c r="S13904" s="63"/>
      <c r="T13904" s="63"/>
      <c r="U13904" s="63"/>
      <c r="V13904" s="63"/>
      <c r="W13904" s="63"/>
      <c r="X13904" s="63"/>
      <c r="Y13904" s="63"/>
      <c r="Z13904" s="62">
        <v>0</v>
      </c>
      <c r="AA13904" s="62">
        <v>28782</v>
      </c>
      <c r="AB13904" s="62">
        <v>44.42</v>
      </c>
      <c r="AC13904" s="62">
        <v>0</v>
      </c>
    </row>
    <row r="13905" spans="1:29" ht="45" x14ac:dyDescent="0.25">
      <c r="A13905" s="61" t="s">
        <v>326</v>
      </c>
      <c r="B13905" s="61" t="s">
        <v>327</v>
      </c>
      <c r="C13905" s="62">
        <v>2006</v>
      </c>
      <c r="D13905" s="61" t="s">
        <v>86</v>
      </c>
      <c r="E13905" s="62">
        <v>20</v>
      </c>
      <c r="F13905" s="63"/>
      <c r="G13905" s="63"/>
      <c r="H13905" s="63"/>
      <c r="I13905" s="63"/>
      <c r="J13905" s="63"/>
      <c r="K13905" s="62">
        <v>0</v>
      </c>
      <c r="L13905" s="63"/>
      <c r="M13905" s="63"/>
      <c r="N13905" s="63"/>
      <c r="O13905" s="63"/>
      <c r="P13905" s="63"/>
      <c r="Q13905" s="63"/>
      <c r="R13905" s="63"/>
      <c r="S13905" s="63"/>
      <c r="T13905" s="63"/>
      <c r="U13905" s="63"/>
      <c r="V13905" s="63"/>
      <c r="W13905" s="63"/>
      <c r="X13905" s="63"/>
      <c r="Y13905" s="63"/>
      <c r="Z13905" s="62">
        <v>0</v>
      </c>
      <c r="AA13905" s="63"/>
      <c r="AB13905" s="63"/>
      <c r="AC13905" s="62">
        <v>0</v>
      </c>
    </row>
    <row r="13906" spans="1:29" x14ac:dyDescent="0.25">
      <c r="A13906" s="61" t="s">
        <v>281</v>
      </c>
      <c r="B13906" s="61" t="s">
        <v>282</v>
      </c>
      <c r="C13906" s="62">
        <v>2015</v>
      </c>
      <c r="D13906" s="61" t="s">
        <v>86</v>
      </c>
      <c r="E13906" s="62">
        <v>12</v>
      </c>
      <c r="F13906" s="63"/>
      <c r="G13906" s="63"/>
      <c r="H13906" s="63"/>
      <c r="I13906" s="63"/>
      <c r="J13906" s="63"/>
      <c r="K13906" s="62">
        <v>0</v>
      </c>
      <c r="L13906" s="63"/>
      <c r="M13906" s="63"/>
      <c r="N13906" s="63"/>
      <c r="O13906" s="63"/>
      <c r="P13906" s="63"/>
      <c r="Q13906" s="63"/>
      <c r="R13906" s="63"/>
      <c r="S13906" s="63"/>
      <c r="T13906" s="63"/>
      <c r="U13906" s="63"/>
      <c r="V13906" s="63"/>
      <c r="W13906" s="63"/>
      <c r="X13906" s="63"/>
      <c r="Y13906" s="63"/>
      <c r="Z13906" s="62">
        <v>78805</v>
      </c>
      <c r="AA13906" s="62">
        <v>9832</v>
      </c>
      <c r="AB13906" s="62">
        <v>68.28</v>
      </c>
      <c r="AC13906" s="62">
        <v>6567.08</v>
      </c>
    </row>
    <row r="13907" spans="1:29" ht="30" x14ac:dyDescent="0.25">
      <c r="A13907" s="61" t="s">
        <v>233</v>
      </c>
      <c r="B13907" s="61" t="s">
        <v>234</v>
      </c>
      <c r="C13907" s="62">
        <v>2009</v>
      </c>
      <c r="D13907" s="61" t="s">
        <v>78</v>
      </c>
      <c r="E13907" s="62">
        <v>52</v>
      </c>
      <c r="F13907" s="62">
        <v>31824</v>
      </c>
      <c r="G13907" s="62">
        <v>5979</v>
      </c>
      <c r="H13907" s="62">
        <v>9.58</v>
      </c>
      <c r="I13907" s="62">
        <v>612</v>
      </c>
      <c r="J13907" s="62">
        <v>29596.32</v>
      </c>
      <c r="K13907" s="62">
        <v>19160.04</v>
      </c>
      <c r="L13907" s="62">
        <v>46074</v>
      </c>
      <c r="M13907" s="62">
        <v>73.84</v>
      </c>
      <c r="N13907" s="63"/>
      <c r="O13907" s="63"/>
      <c r="P13907" s="63"/>
      <c r="Q13907" s="63"/>
      <c r="R13907" s="63"/>
      <c r="S13907" s="63"/>
      <c r="T13907" s="63"/>
      <c r="U13907" s="63"/>
      <c r="V13907" s="63"/>
      <c r="W13907" s="63"/>
      <c r="X13907" s="63"/>
      <c r="Y13907" s="63"/>
      <c r="Z13907" s="62">
        <v>1450.44</v>
      </c>
      <c r="AA13907" s="62">
        <v>21831</v>
      </c>
      <c r="AB13907" s="62">
        <v>34.99</v>
      </c>
      <c r="AC13907" s="62">
        <v>27.89</v>
      </c>
    </row>
    <row r="13908" spans="1:29" ht="30" x14ac:dyDescent="0.25">
      <c r="A13908" s="61" t="s">
        <v>173</v>
      </c>
      <c r="B13908" s="61" t="s">
        <v>174</v>
      </c>
      <c r="C13908" s="62">
        <v>2010</v>
      </c>
      <c r="D13908" s="61" t="s">
        <v>94</v>
      </c>
      <c r="E13908" s="62">
        <v>13</v>
      </c>
      <c r="F13908" s="63"/>
      <c r="G13908" s="63"/>
      <c r="H13908" s="63"/>
      <c r="I13908" s="63"/>
      <c r="J13908" s="63"/>
      <c r="K13908" s="62">
        <v>0</v>
      </c>
      <c r="L13908" s="63"/>
      <c r="M13908" s="63"/>
      <c r="N13908" s="63"/>
      <c r="O13908" s="63"/>
      <c r="P13908" s="63"/>
      <c r="Q13908" s="63"/>
      <c r="R13908" s="63"/>
      <c r="S13908" s="63"/>
      <c r="T13908" s="63"/>
      <c r="U13908" s="63"/>
      <c r="V13908" s="63"/>
      <c r="W13908" s="63"/>
      <c r="X13908" s="63"/>
      <c r="Y13908" s="63"/>
      <c r="Z13908" s="62">
        <v>12278.72</v>
      </c>
      <c r="AA13908" s="62">
        <v>58977</v>
      </c>
      <c r="AB13908" s="62">
        <v>378.06</v>
      </c>
      <c r="AC13908" s="62">
        <v>944.52</v>
      </c>
    </row>
    <row r="13909" spans="1:29" ht="30" x14ac:dyDescent="0.25">
      <c r="A13909" s="61" t="s">
        <v>182</v>
      </c>
      <c r="B13909" s="61" t="s">
        <v>183</v>
      </c>
      <c r="C13909" s="62">
        <v>2013</v>
      </c>
      <c r="D13909" s="61" t="s">
        <v>86</v>
      </c>
      <c r="E13909" s="62">
        <v>10</v>
      </c>
      <c r="F13909" s="62">
        <v>596</v>
      </c>
      <c r="G13909" s="62">
        <v>83</v>
      </c>
      <c r="H13909" s="62">
        <v>0.69</v>
      </c>
      <c r="I13909" s="62">
        <v>59.6</v>
      </c>
      <c r="J13909" s="62">
        <v>554.28</v>
      </c>
      <c r="K13909" s="62">
        <v>172.65</v>
      </c>
      <c r="L13909" s="62">
        <v>212</v>
      </c>
      <c r="M13909" s="62">
        <v>1.77</v>
      </c>
      <c r="N13909" s="62">
        <v>17.260000000000002</v>
      </c>
      <c r="O13909" s="62">
        <v>2082.0100000000002</v>
      </c>
      <c r="P13909" s="63"/>
      <c r="Q13909" s="63"/>
      <c r="R13909" s="63"/>
      <c r="S13909" s="63"/>
      <c r="T13909" s="63"/>
      <c r="U13909" s="63"/>
      <c r="V13909" s="63"/>
      <c r="W13909" s="63"/>
      <c r="X13909" s="63"/>
      <c r="Y13909" s="63"/>
      <c r="Z13909" s="62">
        <v>104371</v>
      </c>
      <c r="AA13909" s="62">
        <v>12458</v>
      </c>
      <c r="AB13909" s="62">
        <v>103.82</v>
      </c>
      <c r="AC13909" s="62">
        <v>10437.1</v>
      </c>
    </row>
    <row r="13910" spans="1:29" x14ac:dyDescent="0.25">
      <c r="A13910" s="61" t="s">
        <v>265</v>
      </c>
      <c r="B13910" s="61" t="s">
        <v>266</v>
      </c>
      <c r="C13910" s="62">
        <v>2010</v>
      </c>
      <c r="D13910" s="61" t="s">
        <v>78</v>
      </c>
      <c r="E13910" s="62">
        <v>144</v>
      </c>
      <c r="F13910" s="62">
        <v>620797</v>
      </c>
      <c r="G13910" s="62">
        <v>72108</v>
      </c>
      <c r="H13910" s="62">
        <v>41.73</v>
      </c>
      <c r="I13910" s="62">
        <v>4311.09</v>
      </c>
      <c r="J13910" s="62">
        <v>577341.21</v>
      </c>
      <c r="K13910" s="62">
        <v>64388.94</v>
      </c>
      <c r="L13910" s="62">
        <v>105555</v>
      </c>
      <c r="M13910" s="62">
        <v>61.09</v>
      </c>
      <c r="N13910" s="62">
        <v>447.15</v>
      </c>
      <c r="O13910" s="62">
        <v>776485.58</v>
      </c>
      <c r="P13910" s="63"/>
      <c r="Q13910" s="63"/>
      <c r="R13910" s="63"/>
      <c r="S13910" s="63"/>
      <c r="T13910" s="63"/>
      <c r="U13910" s="62">
        <v>414</v>
      </c>
      <c r="V13910" s="62">
        <v>150</v>
      </c>
      <c r="W13910" s="62">
        <v>0.09</v>
      </c>
      <c r="X13910" s="62">
        <v>2</v>
      </c>
      <c r="Y13910" s="62">
        <v>9266.98</v>
      </c>
      <c r="Z13910" s="62">
        <v>4335</v>
      </c>
      <c r="AA13910" s="62">
        <v>55584</v>
      </c>
      <c r="AB13910" s="62">
        <v>32.17</v>
      </c>
      <c r="AC13910" s="62">
        <v>30.1</v>
      </c>
    </row>
    <row r="13911" spans="1:29" x14ac:dyDescent="0.25">
      <c r="A13911" s="61" t="s">
        <v>397</v>
      </c>
      <c r="B13911" s="61" t="s">
        <v>398</v>
      </c>
      <c r="C13911" s="62">
        <v>2018</v>
      </c>
      <c r="D13911" s="61" t="s">
        <v>94</v>
      </c>
      <c r="E13911" s="62">
        <v>8</v>
      </c>
      <c r="F13911" s="62">
        <v>4362</v>
      </c>
      <c r="G13911" s="62">
        <v>501</v>
      </c>
      <c r="H13911" s="62">
        <v>5.22</v>
      </c>
      <c r="I13911" s="62">
        <v>545.25</v>
      </c>
      <c r="J13911" s="62">
        <v>4056.66</v>
      </c>
      <c r="K13911" s="62">
        <v>0</v>
      </c>
      <c r="L13911" s="63"/>
      <c r="M13911" s="63"/>
      <c r="N13911" s="63"/>
      <c r="O13911" s="63"/>
      <c r="P13911" s="63"/>
      <c r="Q13911" s="63"/>
      <c r="R13911" s="63"/>
      <c r="S13911" s="63"/>
      <c r="T13911" s="63"/>
      <c r="U13911" s="62">
        <v>849</v>
      </c>
      <c r="V13911" s="62">
        <v>1898</v>
      </c>
      <c r="W13911" s="62">
        <v>19.77</v>
      </c>
      <c r="X13911" s="62">
        <v>106</v>
      </c>
      <c r="Y13911" s="62">
        <v>19004.02</v>
      </c>
      <c r="Z13911" s="62">
        <v>24100</v>
      </c>
      <c r="AA13911" s="62">
        <v>1189</v>
      </c>
      <c r="AB13911" s="62">
        <v>12.39</v>
      </c>
      <c r="AC13911" s="62">
        <v>3012.5</v>
      </c>
    </row>
    <row r="13912" spans="1:29" x14ac:dyDescent="0.25">
      <c r="A13912" s="61" t="s">
        <v>70</v>
      </c>
      <c r="B13912" s="61" t="s">
        <v>71</v>
      </c>
      <c r="C13912" s="62">
        <v>2011</v>
      </c>
      <c r="D13912" s="61" t="s">
        <v>89</v>
      </c>
      <c r="E13912" s="62">
        <v>54</v>
      </c>
      <c r="F13912" s="62">
        <v>220200</v>
      </c>
      <c r="G13912" s="62">
        <v>28329</v>
      </c>
      <c r="H13912" s="62">
        <v>43.72</v>
      </c>
      <c r="I13912" s="62">
        <v>4077.78</v>
      </c>
      <c r="J13912" s="62">
        <v>204786</v>
      </c>
      <c r="K13912" s="62">
        <v>16283</v>
      </c>
      <c r="L13912" s="62">
        <v>22628</v>
      </c>
      <c r="M13912" s="62">
        <v>34.92</v>
      </c>
      <c r="N13912" s="63"/>
      <c r="O13912" s="63"/>
      <c r="P13912" s="63"/>
      <c r="Q13912" s="63"/>
      <c r="R13912" s="63"/>
      <c r="S13912" s="63"/>
      <c r="T13912" s="63"/>
      <c r="U13912" s="63"/>
      <c r="V13912" s="63"/>
      <c r="W13912" s="63"/>
      <c r="X13912" s="63"/>
      <c r="Y13912" s="63"/>
      <c r="Z13912" s="62">
        <v>3049</v>
      </c>
      <c r="AA13912" s="62">
        <v>20684</v>
      </c>
      <c r="AB13912" s="62">
        <v>31.92</v>
      </c>
      <c r="AC13912" s="62">
        <v>56.46</v>
      </c>
    </row>
    <row r="13913" spans="1:29" x14ac:dyDescent="0.25">
      <c r="A13913" s="61" t="s">
        <v>401</v>
      </c>
      <c r="B13913" s="61" t="s">
        <v>402</v>
      </c>
      <c r="C13913" s="62">
        <v>2005</v>
      </c>
      <c r="D13913" s="61" t="s">
        <v>150</v>
      </c>
      <c r="E13913" s="62">
        <v>8</v>
      </c>
      <c r="F13913" s="62">
        <v>0</v>
      </c>
      <c r="G13913" s="62">
        <v>0</v>
      </c>
      <c r="H13913" s="62">
        <v>0</v>
      </c>
      <c r="I13913" s="62">
        <v>0</v>
      </c>
      <c r="J13913" s="62">
        <v>0</v>
      </c>
      <c r="K13913" s="62">
        <v>0</v>
      </c>
      <c r="L13913" s="62">
        <v>0</v>
      </c>
      <c r="M13913" s="62">
        <v>0</v>
      </c>
      <c r="N13913" s="63"/>
      <c r="O13913" s="63"/>
      <c r="P13913" s="62">
        <v>0</v>
      </c>
      <c r="Q13913" s="62">
        <v>0</v>
      </c>
      <c r="R13913" s="62">
        <v>0</v>
      </c>
      <c r="S13913" s="62">
        <v>0</v>
      </c>
      <c r="T13913" s="62">
        <v>0</v>
      </c>
      <c r="U13913" s="62">
        <v>0</v>
      </c>
      <c r="V13913" s="62">
        <v>0</v>
      </c>
      <c r="W13913" s="62">
        <v>0</v>
      </c>
      <c r="X13913" s="62">
        <v>0</v>
      </c>
      <c r="Y13913" s="62">
        <v>0</v>
      </c>
      <c r="Z13913" s="62">
        <v>0</v>
      </c>
      <c r="AA13913" s="62">
        <v>0</v>
      </c>
      <c r="AB13913" s="62">
        <v>0</v>
      </c>
      <c r="AC13913" s="62">
        <v>0</v>
      </c>
    </row>
    <row r="13914" spans="1:29" x14ac:dyDescent="0.25">
      <c r="A13914" s="61" t="s">
        <v>263</v>
      </c>
      <c r="B13914" s="61" t="s">
        <v>264</v>
      </c>
      <c r="C13914" s="62">
        <v>2007</v>
      </c>
      <c r="D13914" s="61" t="s">
        <v>99</v>
      </c>
      <c r="E13914" s="62">
        <v>150</v>
      </c>
      <c r="F13914" s="62">
        <v>1580454</v>
      </c>
      <c r="G13914" s="62">
        <v>218229</v>
      </c>
      <c r="H13914" s="62">
        <v>121.24</v>
      </c>
      <c r="I13914" s="62">
        <v>10536.36</v>
      </c>
      <c r="J13914" s="62">
        <v>1469822.22</v>
      </c>
      <c r="K13914" s="62">
        <v>11390.46</v>
      </c>
      <c r="L13914" s="62">
        <v>18078</v>
      </c>
      <c r="M13914" s="62">
        <v>10.039999999999999</v>
      </c>
      <c r="N13914" s="62">
        <v>75.94</v>
      </c>
      <c r="O13914" s="62">
        <v>137361.01</v>
      </c>
      <c r="P13914" s="63"/>
      <c r="Q13914" s="63"/>
      <c r="R13914" s="63"/>
      <c r="S13914" s="63"/>
      <c r="T13914" s="63"/>
      <c r="U13914" s="63"/>
      <c r="V13914" s="63"/>
      <c r="W13914" s="63"/>
      <c r="X13914" s="63"/>
      <c r="Y13914" s="63"/>
      <c r="Z13914" s="62">
        <v>359000</v>
      </c>
      <c r="AA13914" s="62">
        <v>40054</v>
      </c>
      <c r="AB13914" s="62">
        <v>22.25</v>
      </c>
      <c r="AC13914" s="62">
        <v>2393.33</v>
      </c>
    </row>
    <row r="13915" spans="1:29" x14ac:dyDescent="0.25">
      <c r="A13915" s="61" t="s">
        <v>558</v>
      </c>
      <c r="B13915" s="61" t="s">
        <v>559</v>
      </c>
      <c r="C13915" s="62">
        <v>2011</v>
      </c>
      <c r="D13915" s="61" t="s">
        <v>78</v>
      </c>
      <c r="E13915" s="62">
        <v>30</v>
      </c>
      <c r="F13915" s="62">
        <v>239760</v>
      </c>
      <c r="G13915" s="62">
        <v>38171</v>
      </c>
      <c r="H13915" s="62">
        <v>106.03</v>
      </c>
      <c r="I13915" s="62">
        <v>7992</v>
      </c>
      <c r="J13915" s="62">
        <v>222976.8</v>
      </c>
      <c r="K13915" s="62">
        <v>0</v>
      </c>
      <c r="L13915" s="63"/>
      <c r="M13915" s="63"/>
      <c r="N13915" s="63"/>
      <c r="O13915" s="63"/>
      <c r="P13915" s="63"/>
      <c r="Q13915" s="63"/>
      <c r="R13915" s="63"/>
      <c r="S13915" s="63"/>
      <c r="T13915" s="63"/>
      <c r="U13915" s="63"/>
      <c r="V13915" s="63"/>
      <c r="W13915" s="63"/>
      <c r="X13915" s="63"/>
      <c r="Y13915" s="63"/>
      <c r="Z13915" s="62">
        <v>0</v>
      </c>
      <c r="AA13915" s="63"/>
      <c r="AB13915" s="63"/>
      <c r="AC13915" s="62">
        <v>0</v>
      </c>
    </row>
    <row r="13916" spans="1:29" ht="30" x14ac:dyDescent="0.25">
      <c r="A13916" s="61" t="s">
        <v>237</v>
      </c>
      <c r="B13916" s="61" t="s">
        <v>238</v>
      </c>
      <c r="C13916" s="62">
        <v>2015</v>
      </c>
      <c r="D13916" s="61" t="s">
        <v>313</v>
      </c>
      <c r="E13916" s="62">
        <v>45</v>
      </c>
      <c r="F13916" s="62">
        <v>216825</v>
      </c>
      <c r="G13916" s="62">
        <v>43447</v>
      </c>
      <c r="H13916" s="62">
        <v>80.459999999999994</v>
      </c>
      <c r="I13916" s="62">
        <v>4818.33</v>
      </c>
      <c r="J13916" s="62">
        <v>201647.25</v>
      </c>
      <c r="K13916" s="62">
        <v>13391.85</v>
      </c>
      <c r="L13916" s="62">
        <v>16604</v>
      </c>
      <c r="M13916" s="62">
        <v>30.75</v>
      </c>
      <c r="N13916" s="62">
        <v>297.60000000000002</v>
      </c>
      <c r="O13916" s="62">
        <v>161496.37</v>
      </c>
      <c r="P13916" s="63"/>
      <c r="Q13916" s="63"/>
      <c r="R13916" s="63"/>
      <c r="S13916" s="63"/>
      <c r="T13916" s="63"/>
      <c r="U13916" s="63"/>
      <c r="V13916" s="63"/>
      <c r="W13916" s="63"/>
      <c r="X13916" s="63"/>
      <c r="Y13916" s="63"/>
      <c r="Z13916" s="62">
        <v>142800</v>
      </c>
      <c r="AA13916" s="62">
        <v>12411</v>
      </c>
      <c r="AB13916" s="62">
        <v>22.98</v>
      </c>
      <c r="AC13916" s="62">
        <v>3173.33</v>
      </c>
    </row>
    <row r="13917" spans="1:29" x14ac:dyDescent="0.25">
      <c r="A13917" s="61" t="s">
        <v>442</v>
      </c>
      <c r="B13917" s="61" t="s">
        <v>443</v>
      </c>
      <c r="C13917" s="62">
        <v>2017</v>
      </c>
      <c r="D13917" s="61" t="s">
        <v>99</v>
      </c>
      <c r="E13917" s="62">
        <v>60</v>
      </c>
      <c r="F13917" s="62">
        <v>433377</v>
      </c>
      <c r="G13917" s="62">
        <v>63532</v>
      </c>
      <c r="H13917" s="62">
        <v>88.24</v>
      </c>
      <c r="I13917" s="62">
        <v>7222.95</v>
      </c>
      <c r="J13917" s="62">
        <v>403040.61</v>
      </c>
      <c r="K13917" s="62">
        <v>0</v>
      </c>
      <c r="L13917" s="63"/>
      <c r="M13917" s="63"/>
      <c r="N13917" s="63"/>
      <c r="O13917" s="63"/>
      <c r="P13917" s="63"/>
      <c r="Q13917" s="63"/>
      <c r="R13917" s="63"/>
      <c r="S13917" s="63"/>
      <c r="T13917" s="63"/>
      <c r="U13917" s="63"/>
      <c r="V13917" s="63"/>
      <c r="W13917" s="63"/>
      <c r="X13917" s="63"/>
      <c r="Y13917" s="63"/>
      <c r="Z13917" s="62">
        <v>662.58</v>
      </c>
      <c r="AA13917" s="62">
        <v>3531</v>
      </c>
      <c r="AB13917" s="62">
        <v>4.9000000000000004</v>
      </c>
      <c r="AC13917" s="62">
        <v>11.04</v>
      </c>
    </row>
    <row r="13918" spans="1:29" ht="30" x14ac:dyDescent="0.25">
      <c r="A13918" s="61" t="s">
        <v>393</v>
      </c>
      <c r="B13918" s="61" t="s">
        <v>394</v>
      </c>
      <c r="C13918" s="62">
        <v>2014</v>
      </c>
      <c r="D13918" s="61" t="s">
        <v>75</v>
      </c>
      <c r="E13918" s="62">
        <v>2</v>
      </c>
      <c r="F13918" s="62">
        <v>0</v>
      </c>
      <c r="G13918" s="62">
        <v>0</v>
      </c>
      <c r="H13918" s="62">
        <v>0</v>
      </c>
      <c r="I13918" s="62">
        <v>0</v>
      </c>
      <c r="J13918" s="62">
        <v>0</v>
      </c>
      <c r="K13918" s="62">
        <v>0</v>
      </c>
      <c r="L13918" s="63"/>
      <c r="M13918" s="63"/>
      <c r="N13918" s="63"/>
      <c r="O13918" s="63"/>
      <c r="P13918" s="63"/>
      <c r="Q13918" s="63"/>
      <c r="R13918" s="63"/>
      <c r="S13918" s="63"/>
      <c r="T13918" s="63"/>
      <c r="U13918" s="63"/>
      <c r="V13918" s="63"/>
      <c r="W13918" s="63"/>
      <c r="X13918" s="63"/>
      <c r="Y13918" s="63"/>
      <c r="Z13918" s="62">
        <v>53.47</v>
      </c>
      <c r="AA13918" s="62">
        <v>826</v>
      </c>
      <c r="AB13918" s="62">
        <v>34.42</v>
      </c>
      <c r="AC13918" s="62">
        <v>26.74</v>
      </c>
    </row>
    <row r="13919" spans="1:29" x14ac:dyDescent="0.25">
      <c r="A13919" s="61" t="s">
        <v>95</v>
      </c>
      <c r="B13919" s="61" t="s">
        <v>96</v>
      </c>
      <c r="C13919" s="62">
        <v>2017</v>
      </c>
      <c r="D13919" s="61" t="s">
        <v>75</v>
      </c>
      <c r="E13919" s="62">
        <v>12</v>
      </c>
      <c r="F13919" s="63"/>
      <c r="G13919" s="62">
        <v>0</v>
      </c>
      <c r="H13919" s="62">
        <v>0</v>
      </c>
      <c r="I13919" s="63"/>
      <c r="J13919" s="63"/>
      <c r="K13919" s="62">
        <v>0</v>
      </c>
      <c r="L13919" s="62">
        <v>0</v>
      </c>
      <c r="M13919" s="62">
        <v>0</v>
      </c>
      <c r="N13919" s="63"/>
      <c r="O13919" s="63"/>
      <c r="P13919" s="63"/>
      <c r="Q13919" s="63"/>
      <c r="R13919" s="63"/>
      <c r="S13919" s="63"/>
      <c r="T13919" s="63"/>
      <c r="U13919" s="63"/>
      <c r="V13919" s="63"/>
      <c r="W13919" s="63"/>
      <c r="X13919" s="63"/>
      <c r="Y13919" s="63"/>
      <c r="Z13919" s="62">
        <v>1386.3</v>
      </c>
      <c r="AA13919" s="62">
        <v>6415</v>
      </c>
      <c r="AB13919" s="62">
        <v>44.55</v>
      </c>
      <c r="AC13919" s="62">
        <v>115.53</v>
      </c>
    </row>
    <row r="13920" spans="1:29" x14ac:dyDescent="0.25">
      <c r="A13920" s="61" t="s">
        <v>70</v>
      </c>
      <c r="B13920" s="61" t="s">
        <v>71</v>
      </c>
      <c r="C13920" s="62">
        <v>2003</v>
      </c>
      <c r="D13920" s="61" t="s">
        <v>297</v>
      </c>
      <c r="E13920" s="62">
        <v>100</v>
      </c>
      <c r="F13920" s="62">
        <v>227589</v>
      </c>
      <c r="G13920" s="62">
        <v>26798</v>
      </c>
      <c r="H13920" s="62">
        <v>22.33</v>
      </c>
      <c r="I13920" s="62">
        <v>2275.89</v>
      </c>
      <c r="J13920" s="62">
        <v>211657.77</v>
      </c>
      <c r="K13920" s="62">
        <v>33336</v>
      </c>
      <c r="L13920" s="62">
        <v>44018</v>
      </c>
      <c r="M13920" s="62">
        <v>36.68</v>
      </c>
      <c r="N13920" s="62">
        <v>333.36</v>
      </c>
      <c r="O13920" s="62">
        <v>402008.82</v>
      </c>
      <c r="P13920" s="63"/>
      <c r="Q13920" s="63"/>
      <c r="R13920" s="63"/>
      <c r="S13920" s="63"/>
      <c r="T13920" s="63"/>
      <c r="U13920" s="63"/>
      <c r="V13920" s="63"/>
      <c r="W13920" s="63"/>
      <c r="X13920" s="63"/>
      <c r="Y13920" s="63"/>
      <c r="Z13920" s="62">
        <v>17788</v>
      </c>
      <c r="AA13920" s="62">
        <v>67730</v>
      </c>
      <c r="AB13920" s="62">
        <v>56.44</v>
      </c>
      <c r="AC13920" s="62">
        <v>177.88</v>
      </c>
    </row>
    <row r="13921" spans="1:29" ht="30" x14ac:dyDescent="0.25">
      <c r="A13921" s="61" t="s">
        <v>561</v>
      </c>
      <c r="B13921" s="61" t="s">
        <v>562</v>
      </c>
      <c r="C13921" s="62">
        <v>2012</v>
      </c>
      <c r="D13921" s="61" t="s">
        <v>89</v>
      </c>
      <c r="E13921" s="62">
        <v>57</v>
      </c>
      <c r="F13921" s="62">
        <v>633600</v>
      </c>
      <c r="G13921" s="62">
        <v>79713</v>
      </c>
      <c r="H13921" s="62">
        <v>116.54</v>
      </c>
      <c r="I13921" s="62">
        <v>11115.79</v>
      </c>
      <c r="J13921" s="62">
        <v>589248</v>
      </c>
      <c r="K13921" s="62">
        <v>0</v>
      </c>
      <c r="L13921" s="63"/>
      <c r="M13921" s="63"/>
      <c r="N13921" s="63"/>
      <c r="O13921" s="63"/>
      <c r="P13921" s="63"/>
      <c r="Q13921" s="63"/>
      <c r="R13921" s="63"/>
      <c r="S13921" s="63"/>
      <c r="T13921" s="63"/>
      <c r="U13921" s="63"/>
      <c r="V13921" s="63"/>
      <c r="W13921" s="63"/>
      <c r="X13921" s="63"/>
      <c r="Y13921" s="63"/>
      <c r="Z13921" s="62">
        <v>2064</v>
      </c>
      <c r="AA13921" s="62">
        <v>26055</v>
      </c>
      <c r="AB13921" s="62">
        <v>38.090000000000003</v>
      </c>
      <c r="AC13921" s="62">
        <v>36.21</v>
      </c>
    </row>
    <row r="13922" spans="1:29" ht="30" x14ac:dyDescent="0.25">
      <c r="A13922" s="61" t="s">
        <v>153</v>
      </c>
      <c r="B13922" s="61" t="s">
        <v>154</v>
      </c>
      <c r="C13922" s="62">
        <v>2016</v>
      </c>
      <c r="D13922" s="61" t="s">
        <v>75</v>
      </c>
      <c r="E13922" s="62">
        <v>24</v>
      </c>
      <c r="F13922" s="62">
        <v>10011</v>
      </c>
      <c r="G13922" s="62">
        <v>1939</v>
      </c>
      <c r="H13922" s="62">
        <v>6.73</v>
      </c>
      <c r="I13922" s="62">
        <v>417.13</v>
      </c>
      <c r="J13922" s="62">
        <v>9310.23</v>
      </c>
      <c r="K13922" s="62">
        <v>18182.349999999999</v>
      </c>
      <c r="L13922" s="62">
        <v>21044</v>
      </c>
      <c r="M13922" s="62">
        <v>73.069999999999993</v>
      </c>
      <c r="N13922" s="62">
        <v>757.6</v>
      </c>
      <c r="O13922" s="62">
        <v>219266.38</v>
      </c>
      <c r="P13922" s="63"/>
      <c r="Q13922" s="63"/>
      <c r="R13922" s="63"/>
      <c r="S13922" s="63"/>
      <c r="T13922" s="63"/>
      <c r="U13922" s="63"/>
      <c r="V13922" s="63"/>
      <c r="W13922" s="63"/>
      <c r="X13922" s="63"/>
      <c r="Y13922" s="63"/>
      <c r="Z13922" s="62">
        <v>3055</v>
      </c>
      <c r="AA13922" s="62">
        <v>34490</v>
      </c>
      <c r="AB13922" s="62">
        <v>119.76</v>
      </c>
      <c r="AC13922" s="62">
        <v>127.29</v>
      </c>
    </row>
    <row r="13923" spans="1:29" x14ac:dyDescent="0.25">
      <c r="A13923" s="61" t="s">
        <v>295</v>
      </c>
      <c r="B13923" s="61" t="s">
        <v>296</v>
      </c>
      <c r="C13923" s="62">
        <v>2012</v>
      </c>
      <c r="D13923" s="61" t="s">
        <v>86</v>
      </c>
      <c r="E13923" s="62">
        <v>14</v>
      </c>
      <c r="F13923" s="63"/>
      <c r="G13923" s="63"/>
      <c r="H13923" s="63"/>
      <c r="I13923" s="63"/>
      <c r="J13923" s="63"/>
      <c r="K13923" s="62">
        <v>0</v>
      </c>
      <c r="L13923" s="63"/>
      <c r="M13923" s="63"/>
      <c r="N13923" s="63"/>
      <c r="O13923" s="63"/>
      <c r="P13923" s="63"/>
      <c r="Q13923" s="63"/>
      <c r="R13923" s="63"/>
      <c r="S13923" s="63"/>
      <c r="T13923" s="63"/>
      <c r="U13923" s="63"/>
      <c r="V13923" s="63"/>
      <c r="W13923" s="63"/>
      <c r="X13923" s="63"/>
      <c r="Y13923" s="63"/>
      <c r="Z13923" s="62">
        <v>59763</v>
      </c>
      <c r="AA13923" s="62">
        <v>8667</v>
      </c>
      <c r="AB13923" s="62">
        <v>51.59</v>
      </c>
      <c r="AC13923" s="62">
        <v>4268.79</v>
      </c>
    </row>
    <row r="13924" spans="1:29" ht="45" x14ac:dyDescent="0.25">
      <c r="A13924" s="61" t="s">
        <v>214</v>
      </c>
      <c r="B13924" s="61" t="s">
        <v>215</v>
      </c>
      <c r="C13924" s="62">
        <v>2009</v>
      </c>
      <c r="D13924" s="61" t="s">
        <v>78</v>
      </c>
      <c r="E13924" s="62">
        <v>48</v>
      </c>
      <c r="F13924" s="62">
        <v>159747</v>
      </c>
      <c r="G13924" s="62">
        <v>32183</v>
      </c>
      <c r="H13924" s="62">
        <v>55.87</v>
      </c>
      <c r="I13924" s="62">
        <v>3328.06</v>
      </c>
      <c r="J13924" s="62">
        <v>148564.71</v>
      </c>
      <c r="K13924" s="62">
        <v>20409.39</v>
      </c>
      <c r="L13924" s="62">
        <v>21286</v>
      </c>
      <c r="M13924" s="62">
        <v>36.950000000000003</v>
      </c>
      <c r="N13924" s="62">
        <v>425.2</v>
      </c>
      <c r="O13924" s="62">
        <v>246122.9</v>
      </c>
      <c r="P13924" s="63"/>
      <c r="Q13924" s="63"/>
      <c r="R13924" s="63"/>
      <c r="S13924" s="63"/>
      <c r="T13924" s="63"/>
      <c r="U13924" s="63"/>
      <c r="V13924" s="63"/>
      <c r="W13924" s="63"/>
      <c r="X13924" s="63"/>
      <c r="Y13924" s="63"/>
      <c r="Z13924" s="62">
        <v>2065</v>
      </c>
      <c r="AA13924" s="62">
        <v>8366</v>
      </c>
      <c r="AB13924" s="62">
        <v>14.52</v>
      </c>
      <c r="AC13924" s="62">
        <v>43.02</v>
      </c>
    </row>
    <row r="13925" spans="1:29" x14ac:dyDescent="0.25">
      <c r="A13925" s="61" t="s">
        <v>196</v>
      </c>
      <c r="B13925" s="61" t="s">
        <v>197</v>
      </c>
      <c r="C13925" s="62">
        <v>2016</v>
      </c>
      <c r="D13925" s="61" t="s">
        <v>94</v>
      </c>
      <c r="E13925" s="62">
        <v>8</v>
      </c>
      <c r="F13925" s="62">
        <v>35274</v>
      </c>
      <c r="G13925" s="62">
        <v>6067</v>
      </c>
      <c r="H13925" s="62">
        <v>63.2</v>
      </c>
      <c r="I13925" s="62">
        <v>4409.25</v>
      </c>
      <c r="J13925" s="62">
        <v>32804.82</v>
      </c>
      <c r="K13925" s="62">
        <v>862.27</v>
      </c>
      <c r="L13925" s="62">
        <v>1261</v>
      </c>
      <c r="M13925" s="62">
        <v>13.14</v>
      </c>
      <c r="N13925" s="62">
        <v>107.78</v>
      </c>
      <c r="O13925" s="62">
        <v>10398.370000000001</v>
      </c>
      <c r="P13925" s="63"/>
      <c r="Q13925" s="63"/>
      <c r="R13925" s="63"/>
      <c r="S13925" s="63"/>
      <c r="T13925" s="63"/>
      <c r="U13925" s="63"/>
      <c r="V13925" s="63"/>
      <c r="W13925" s="63"/>
      <c r="X13925" s="63"/>
      <c r="Y13925" s="63"/>
      <c r="Z13925" s="62">
        <v>43600</v>
      </c>
      <c r="AA13925" s="62">
        <v>4601</v>
      </c>
      <c r="AB13925" s="62">
        <v>47.93</v>
      </c>
      <c r="AC13925" s="62">
        <v>5450</v>
      </c>
    </row>
    <row r="13926" spans="1:29" x14ac:dyDescent="0.25">
      <c r="A13926" s="61" t="s">
        <v>285</v>
      </c>
      <c r="B13926" s="61" t="s">
        <v>286</v>
      </c>
      <c r="C13926" s="62">
        <v>2009</v>
      </c>
      <c r="D13926" s="61" t="s">
        <v>99</v>
      </c>
      <c r="E13926" s="62">
        <v>80</v>
      </c>
      <c r="F13926" s="62">
        <v>567178</v>
      </c>
      <c r="G13926" s="62">
        <v>48584</v>
      </c>
      <c r="H13926" s="62">
        <v>50.61</v>
      </c>
      <c r="I13926" s="62">
        <v>7089.73</v>
      </c>
      <c r="J13926" s="62">
        <v>527475.54</v>
      </c>
      <c r="K13926" s="62">
        <v>93856</v>
      </c>
      <c r="L13926" s="62">
        <v>50947</v>
      </c>
      <c r="M13926" s="62">
        <v>53.07</v>
      </c>
      <c r="N13926" s="62">
        <v>1173.2</v>
      </c>
      <c r="O13926" s="62">
        <v>1131837.6599999999</v>
      </c>
      <c r="P13926" s="63"/>
      <c r="Q13926" s="63"/>
      <c r="R13926" s="63"/>
      <c r="S13926" s="63"/>
      <c r="T13926" s="63"/>
      <c r="U13926" s="63"/>
      <c r="V13926" s="63"/>
      <c r="W13926" s="63"/>
      <c r="X13926" s="63"/>
      <c r="Y13926" s="63"/>
      <c r="Z13926" s="62">
        <v>16900</v>
      </c>
      <c r="AA13926" s="62">
        <v>444</v>
      </c>
      <c r="AB13926" s="62">
        <v>0.46</v>
      </c>
      <c r="AC13926" s="62">
        <v>211.25</v>
      </c>
    </row>
    <row r="13927" spans="1:29" x14ac:dyDescent="0.25">
      <c r="A13927" s="61" t="s">
        <v>235</v>
      </c>
      <c r="B13927" s="61" t="s">
        <v>236</v>
      </c>
      <c r="C13927" s="62">
        <v>2003</v>
      </c>
      <c r="D13927" s="61" t="s">
        <v>86</v>
      </c>
      <c r="E13927" s="62">
        <v>69</v>
      </c>
      <c r="F13927" s="62">
        <v>3484</v>
      </c>
      <c r="G13927" s="62">
        <v>741</v>
      </c>
      <c r="H13927" s="62">
        <v>0.89</v>
      </c>
      <c r="I13927" s="62">
        <v>50.49</v>
      </c>
      <c r="J13927" s="62">
        <v>3240.12</v>
      </c>
      <c r="K13927" s="62">
        <v>1748.79</v>
      </c>
      <c r="L13927" s="62">
        <v>2752</v>
      </c>
      <c r="M13927" s="62">
        <v>3.32</v>
      </c>
      <c r="N13927" s="62">
        <v>25.34</v>
      </c>
      <c r="O13927" s="62">
        <v>21089.15</v>
      </c>
      <c r="P13927" s="63"/>
      <c r="Q13927" s="63"/>
      <c r="R13927" s="63"/>
      <c r="S13927" s="63"/>
      <c r="T13927" s="63"/>
      <c r="U13927" s="63"/>
      <c r="V13927" s="63"/>
      <c r="W13927" s="63"/>
      <c r="X13927" s="63"/>
      <c r="Y13927" s="63"/>
      <c r="Z13927" s="62">
        <v>235000</v>
      </c>
      <c r="AA13927" s="62">
        <v>5626</v>
      </c>
      <c r="AB13927" s="62">
        <v>6.79</v>
      </c>
      <c r="AC13927" s="62">
        <v>3405.8</v>
      </c>
    </row>
    <row r="13928" spans="1:29" ht="30" x14ac:dyDescent="0.25">
      <c r="A13928" s="61" t="s">
        <v>227</v>
      </c>
      <c r="B13928" s="61" t="s">
        <v>228</v>
      </c>
      <c r="C13928" s="62">
        <v>2011</v>
      </c>
      <c r="D13928" s="61" t="s">
        <v>89</v>
      </c>
      <c r="E13928" s="62">
        <v>50</v>
      </c>
      <c r="F13928" s="62">
        <v>188120</v>
      </c>
      <c r="G13928" s="62">
        <v>26464</v>
      </c>
      <c r="H13928" s="62">
        <v>44.11</v>
      </c>
      <c r="I13928" s="62">
        <v>3762.4</v>
      </c>
      <c r="J13928" s="62">
        <v>174951.6</v>
      </c>
      <c r="K13928" s="62">
        <v>30835.11</v>
      </c>
      <c r="L13928" s="62">
        <v>4452</v>
      </c>
      <c r="M13928" s="62">
        <v>7.42</v>
      </c>
      <c r="N13928" s="62">
        <v>616.70000000000005</v>
      </c>
      <c r="O13928" s="62">
        <v>371849.86</v>
      </c>
      <c r="P13928" s="63"/>
      <c r="Q13928" s="63"/>
      <c r="R13928" s="63"/>
      <c r="S13928" s="63"/>
      <c r="T13928" s="63"/>
      <c r="U13928" s="63"/>
      <c r="V13928" s="63"/>
      <c r="W13928" s="63"/>
      <c r="X13928" s="63"/>
      <c r="Y13928" s="63"/>
      <c r="Z13928" s="62">
        <v>116.97</v>
      </c>
      <c r="AA13928" s="62">
        <v>9625</v>
      </c>
      <c r="AB13928" s="62">
        <v>16.04</v>
      </c>
      <c r="AC13928" s="62">
        <v>2.34</v>
      </c>
    </row>
    <row r="13929" spans="1:29" ht="30" x14ac:dyDescent="0.25">
      <c r="A13929" s="61" t="s">
        <v>117</v>
      </c>
      <c r="B13929" s="61" t="s">
        <v>118</v>
      </c>
      <c r="C13929" s="62">
        <v>2012</v>
      </c>
      <c r="D13929" s="61" t="s">
        <v>78</v>
      </c>
      <c r="E13929" s="62">
        <v>198</v>
      </c>
      <c r="F13929" s="63"/>
      <c r="G13929" s="63"/>
      <c r="H13929" s="63"/>
      <c r="I13929" s="63"/>
      <c r="J13929" s="63"/>
      <c r="K13929" s="62">
        <v>0</v>
      </c>
      <c r="L13929" s="63"/>
      <c r="M13929" s="63"/>
      <c r="N13929" s="63"/>
      <c r="O13929" s="63"/>
      <c r="P13929" s="63"/>
      <c r="Q13929" s="63"/>
      <c r="R13929" s="63"/>
      <c r="S13929" s="63"/>
      <c r="T13929" s="63"/>
      <c r="U13929" s="63"/>
      <c r="V13929" s="63"/>
      <c r="W13929" s="63"/>
      <c r="X13929" s="63"/>
      <c r="Y13929" s="63"/>
      <c r="Z13929" s="62">
        <v>0</v>
      </c>
      <c r="AA13929" s="63"/>
      <c r="AB13929" s="63"/>
      <c r="AC13929" s="62">
        <v>0</v>
      </c>
    </row>
    <row r="13930" spans="1:29" x14ac:dyDescent="0.25">
      <c r="A13930" s="61" t="s">
        <v>235</v>
      </c>
      <c r="B13930" s="61" t="s">
        <v>236</v>
      </c>
      <c r="C13930" s="62">
        <v>2008</v>
      </c>
      <c r="D13930" s="61" t="s">
        <v>89</v>
      </c>
      <c r="E13930" s="62">
        <v>40</v>
      </c>
      <c r="F13930" s="62">
        <v>137260</v>
      </c>
      <c r="G13930" s="62">
        <v>20925</v>
      </c>
      <c r="H13930" s="62">
        <v>43.59</v>
      </c>
      <c r="I13930" s="62">
        <v>3431.5</v>
      </c>
      <c r="J13930" s="62">
        <v>127651.8</v>
      </c>
      <c r="K13930" s="62">
        <v>22739.09</v>
      </c>
      <c r="L13930" s="62">
        <v>24919</v>
      </c>
      <c r="M13930" s="62">
        <v>51.91</v>
      </c>
      <c r="N13930" s="62">
        <v>568.48</v>
      </c>
      <c r="O13930" s="62">
        <v>274217.49</v>
      </c>
      <c r="P13930" s="63"/>
      <c r="Q13930" s="63"/>
      <c r="R13930" s="63"/>
      <c r="S13930" s="63"/>
      <c r="T13930" s="63"/>
      <c r="U13930" s="63"/>
      <c r="V13930" s="63"/>
      <c r="W13930" s="63"/>
      <c r="X13930" s="63"/>
      <c r="Y13930" s="63"/>
      <c r="Z13930" s="62">
        <v>72110.289999999994</v>
      </c>
      <c r="AA13930" s="62">
        <v>1951</v>
      </c>
      <c r="AB13930" s="62">
        <v>4.0599999999999996</v>
      </c>
      <c r="AC13930" s="62">
        <v>1802.76</v>
      </c>
    </row>
    <row r="13931" spans="1:29" x14ac:dyDescent="0.25">
      <c r="A13931" s="61" t="s">
        <v>107</v>
      </c>
      <c r="B13931" s="61" t="s">
        <v>108</v>
      </c>
      <c r="C13931" s="62">
        <v>2018</v>
      </c>
      <c r="D13931" s="61" t="s">
        <v>86</v>
      </c>
      <c r="E13931" s="62">
        <v>68</v>
      </c>
      <c r="F13931" s="62">
        <v>45968</v>
      </c>
      <c r="G13931" s="62">
        <v>10952</v>
      </c>
      <c r="H13931" s="62">
        <v>13.42</v>
      </c>
      <c r="I13931" s="62">
        <v>676</v>
      </c>
      <c r="J13931" s="62">
        <v>42750.239999999998</v>
      </c>
      <c r="K13931" s="62">
        <v>33703.199999999997</v>
      </c>
      <c r="L13931" s="62">
        <v>37586</v>
      </c>
      <c r="M13931" s="62">
        <v>46.06</v>
      </c>
      <c r="N13931" s="62">
        <v>495.64</v>
      </c>
      <c r="O13931" s="62">
        <v>406437.01</v>
      </c>
      <c r="P13931" s="63"/>
      <c r="Q13931" s="63"/>
      <c r="R13931" s="63"/>
      <c r="S13931" s="63"/>
      <c r="T13931" s="63"/>
      <c r="U13931" s="63"/>
      <c r="V13931" s="63"/>
      <c r="W13931" s="63"/>
      <c r="X13931" s="63"/>
      <c r="Y13931" s="63"/>
      <c r="Z13931" s="62">
        <v>0</v>
      </c>
      <c r="AA13931" s="62">
        <v>36244</v>
      </c>
      <c r="AB13931" s="62">
        <v>44.42</v>
      </c>
      <c r="AC13931" s="62">
        <v>0</v>
      </c>
    </row>
    <row r="13932" spans="1:29" x14ac:dyDescent="0.25">
      <c r="A13932" s="61" t="s">
        <v>251</v>
      </c>
      <c r="B13932" s="61" t="s">
        <v>252</v>
      </c>
      <c r="C13932" s="62">
        <v>2004</v>
      </c>
      <c r="D13932" s="61" t="s">
        <v>78</v>
      </c>
      <c r="E13932" s="62">
        <v>40</v>
      </c>
      <c r="F13932" s="62">
        <v>131160</v>
      </c>
      <c r="G13932" s="62">
        <v>13757</v>
      </c>
      <c r="H13932" s="62">
        <v>28.66</v>
      </c>
      <c r="I13932" s="62">
        <v>3279</v>
      </c>
      <c r="J13932" s="62">
        <v>121978.8</v>
      </c>
      <c r="K13932" s="62">
        <v>24019.4</v>
      </c>
      <c r="L13932" s="62">
        <v>26877</v>
      </c>
      <c r="M13932" s="62">
        <v>55.99</v>
      </c>
      <c r="N13932" s="62">
        <v>600.48</v>
      </c>
      <c r="O13932" s="62">
        <v>289657.13</v>
      </c>
      <c r="P13932" s="63"/>
      <c r="Q13932" s="63"/>
      <c r="R13932" s="63"/>
      <c r="S13932" s="63"/>
      <c r="T13932" s="63"/>
      <c r="U13932" s="63"/>
      <c r="V13932" s="63"/>
      <c r="W13932" s="63"/>
      <c r="X13932" s="63"/>
      <c r="Y13932" s="63"/>
      <c r="Z13932" s="62">
        <v>1180</v>
      </c>
      <c r="AA13932" s="62">
        <v>10160</v>
      </c>
      <c r="AB13932" s="62">
        <v>21.17</v>
      </c>
      <c r="AC13932" s="62">
        <v>29.5</v>
      </c>
    </row>
    <row r="13933" spans="1:29" ht="30" x14ac:dyDescent="0.25">
      <c r="A13933" s="61" t="s">
        <v>361</v>
      </c>
      <c r="B13933" s="61" t="s">
        <v>362</v>
      </c>
      <c r="C13933" s="62">
        <v>2012</v>
      </c>
      <c r="D13933" s="61" t="s">
        <v>78</v>
      </c>
      <c r="E13933" s="62">
        <v>52</v>
      </c>
      <c r="F13933" s="62">
        <v>153915</v>
      </c>
      <c r="G13933" s="62">
        <v>26776</v>
      </c>
      <c r="H13933" s="62">
        <v>42.91</v>
      </c>
      <c r="I13933" s="62">
        <v>2959.9</v>
      </c>
      <c r="J13933" s="62">
        <v>143140.95000000001</v>
      </c>
      <c r="K13933" s="62">
        <v>18822</v>
      </c>
      <c r="L13933" s="62">
        <v>30409</v>
      </c>
      <c r="M13933" s="62">
        <v>48.73</v>
      </c>
      <c r="N13933" s="62">
        <v>361.96</v>
      </c>
      <c r="O13933" s="62">
        <v>226980.14</v>
      </c>
      <c r="P13933" s="63"/>
      <c r="Q13933" s="63"/>
      <c r="R13933" s="63"/>
      <c r="S13933" s="63"/>
      <c r="T13933" s="63"/>
      <c r="U13933" s="63"/>
      <c r="V13933" s="63"/>
      <c r="W13933" s="63"/>
      <c r="X13933" s="63"/>
      <c r="Y13933" s="63"/>
      <c r="Z13933" s="62">
        <v>173.39</v>
      </c>
      <c r="AA13933" s="62">
        <v>17728</v>
      </c>
      <c r="AB13933" s="62">
        <v>28.41</v>
      </c>
      <c r="AC13933" s="62">
        <v>3.33</v>
      </c>
    </row>
    <row r="13934" spans="1:29" ht="30" x14ac:dyDescent="0.25">
      <c r="A13934" s="61" t="s">
        <v>122</v>
      </c>
      <c r="B13934" s="61" t="s">
        <v>123</v>
      </c>
      <c r="C13934" s="62">
        <v>2003</v>
      </c>
      <c r="D13934" s="61" t="s">
        <v>89</v>
      </c>
      <c r="E13934" s="62">
        <v>60</v>
      </c>
      <c r="F13934" s="62">
        <v>106200</v>
      </c>
      <c r="G13934" s="62">
        <v>11761</v>
      </c>
      <c r="H13934" s="62">
        <v>16.329999999999998</v>
      </c>
      <c r="I13934" s="62">
        <v>1770</v>
      </c>
      <c r="J13934" s="62">
        <v>98766</v>
      </c>
      <c r="K13934" s="62">
        <v>2361</v>
      </c>
      <c r="L13934" s="62">
        <v>8129</v>
      </c>
      <c r="M13934" s="62">
        <v>11.29</v>
      </c>
      <c r="N13934" s="63"/>
      <c r="O13934" s="63"/>
      <c r="P13934" s="63"/>
      <c r="Q13934" s="63"/>
      <c r="R13934" s="63"/>
      <c r="S13934" s="63"/>
      <c r="T13934" s="63"/>
      <c r="U13934" s="63"/>
      <c r="V13934" s="63"/>
      <c r="W13934" s="63"/>
      <c r="X13934" s="63"/>
      <c r="Y13934" s="63"/>
      <c r="Z13934" s="62">
        <v>947.46</v>
      </c>
      <c r="AA13934" s="62">
        <v>9335</v>
      </c>
      <c r="AB13934" s="62">
        <v>12.97</v>
      </c>
      <c r="AC13934" s="62">
        <v>15.79</v>
      </c>
    </row>
    <row r="13935" spans="1:29" ht="30" x14ac:dyDescent="0.25">
      <c r="A13935" s="61" t="s">
        <v>387</v>
      </c>
      <c r="B13935" s="61" t="s">
        <v>388</v>
      </c>
      <c r="C13935" s="62">
        <v>2006</v>
      </c>
      <c r="D13935" s="61" t="s">
        <v>75</v>
      </c>
      <c r="E13935" s="62">
        <v>6</v>
      </c>
      <c r="F13935" s="63"/>
      <c r="G13935" s="63"/>
      <c r="H13935" s="63"/>
      <c r="I13935" s="63"/>
      <c r="J13935" s="63"/>
      <c r="K13935" s="62">
        <v>0</v>
      </c>
      <c r="L13935" s="63"/>
      <c r="M13935" s="63"/>
      <c r="N13935" s="63"/>
      <c r="O13935" s="63"/>
      <c r="P13935" s="63"/>
      <c r="Q13935" s="63"/>
      <c r="R13935" s="63"/>
      <c r="S13935" s="63"/>
      <c r="T13935" s="63"/>
      <c r="U13935" s="63"/>
      <c r="V13935" s="63"/>
      <c r="W13935" s="63"/>
      <c r="X13935" s="63"/>
      <c r="Y13935" s="63"/>
      <c r="Z13935" s="62">
        <v>4950.17</v>
      </c>
      <c r="AA13935" s="62">
        <v>1898</v>
      </c>
      <c r="AB13935" s="62">
        <v>26.36</v>
      </c>
      <c r="AC13935" s="62">
        <v>825.03</v>
      </c>
    </row>
    <row r="13936" spans="1:29" ht="30" x14ac:dyDescent="0.25">
      <c r="A13936" s="61" t="s">
        <v>450</v>
      </c>
      <c r="B13936" s="61" t="s">
        <v>451</v>
      </c>
      <c r="C13936" s="62">
        <v>2014</v>
      </c>
      <c r="D13936" s="61" t="s">
        <v>78</v>
      </c>
      <c r="E13936" s="62">
        <v>40</v>
      </c>
      <c r="F13936" s="62">
        <v>131865</v>
      </c>
      <c r="G13936" s="62">
        <v>21679</v>
      </c>
      <c r="H13936" s="62">
        <v>45.16</v>
      </c>
      <c r="I13936" s="62">
        <v>3296.63</v>
      </c>
      <c r="J13936" s="62">
        <v>122634.45</v>
      </c>
      <c r="K13936" s="62">
        <v>12659.55</v>
      </c>
      <c r="L13936" s="62">
        <v>22115</v>
      </c>
      <c r="M13936" s="62">
        <v>46.07</v>
      </c>
      <c r="N13936" s="62">
        <v>316.49</v>
      </c>
      <c r="O13936" s="62">
        <v>152665.35999999999</v>
      </c>
      <c r="P13936" s="63"/>
      <c r="Q13936" s="63"/>
      <c r="R13936" s="63"/>
      <c r="S13936" s="63"/>
      <c r="T13936" s="63"/>
      <c r="U13936" s="63"/>
      <c r="V13936" s="63"/>
      <c r="W13936" s="63"/>
      <c r="X13936" s="63"/>
      <c r="Y13936" s="63"/>
      <c r="Z13936" s="62">
        <v>0</v>
      </c>
      <c r="AA13936" s="62">
        <v>24436</v>
      </c>
      <c r="AB13936" s="62">
        <v>50.91</v>
      </c>
      <c r="AC13936" s="62">
        <v>0</v>
      </c>
    </row>
    <row r="13937" spans="1:29" ht="30" x14ac:dyDescent="0.25">
      <c r="A13937" s="61" t="s">
        <v>283</v>
      </c>
      <c r="B13937" s="61" t="s">
        <v>284</v>
      </c>
      <c r="C13937" s="62">
        <v>2010</v>
      </c>
      <c r="D13937" s="61" t="s">
        <v>72</v>
      </c>
      <c r="E13937" s="62">
        <v>134</v>
      </c>
      <c r="F13937" s="62">
        <v>646856</v>
      </c>
      <c r="G13937" s="62">
        <v>116402</v>
      </c>
      <c r="H13937" s="62">
        <v>72.39</v>
      </c>
      <c r="I13937" s="62">
        <v>4827.28</v>
      </c>
      <c r="J13937" s="62">
        <v>601576.07999999996</v>
      </c>
      <c r="K13937" s="62">
        <v>59943.74</v>
      </c>
      <c r="L13937" s="62">
        <v>62942</v>
      </c>
      <c r="M13937" s="62">
        <v>39.14</v>
      </c>
      <c r="N13937" s="62">
        <v>447.34</v>
      </c>
      <c r="O13937" s="62">
        <v>722879.59</v>
      </c>
      <c r="P13937" s="63"/>
      <c r="Q13937" s="63"/>
      <c r="R13937" s="63"/>
      <c r="S13937" s="63"/>
      <c r="T13937" s="63"/>
      <c r="U13937" s="63"/>
      <c r="V13937" s="63"/>
      <c r="W13937" s="63"/>
      <c r="X13937" s="63"/>
      <c r="Y13937" s="63"/>
      <c r="Z13937" s="62">
        <v>0</v>
      </c>
      <c r="AA13937" s="63"/>
      <c r="AB13937" s="63"/>
      <c r="AC13937" s="62">
        <v>0</v>
      </c>
    </row>
    <row r="13938" spans="1:29" x14ac:dyDescent="0.25">
      <c r="A13938" s="61" t="s">
        <v>178</v>
      </c>
      <c r="B13938" s="61" t="s">
        <v>179</v>
      </c>
      <c r="C13938" s="62">
        <v>2015</v>
      </c>
      <c r="D13938" s="61" t="s">
        <v>75</v>
      </c>
      <c r="E13938" s="62">
        <v>3</v>
      </c>
      <c r="F13938" s="62">
        <v>0</v>
      </c>
      <c r="G13938" s="62">
        <v>0</v>
      </c>
      <c r="H13938" s="62">
        <v>0</v>
      </c>
      <c r="I13938" s="62">
        <v>0</v>
      </c>
      <c r="J13938" s="62">
        <v>0</v>
      </c>
      <c r="K13938" s="62">
        <v>0</v>
      </c>
      <c r="L13938" s="62">
        <v>0</v>
      </c>
      <c r="M13938" s="62">
        <v>0</v>
      </c>
      <c r="N13938" s="63"/>
      <c r="O13938" s="63"/>
      <c r="P13938" s="63"/>
      <c r="Q13938" s="63"/>
      <c r="R13938" s="63"/>
      <c r="S13938" s="63"/>
      <c r="T13938" s="63"/>
      <c r="U13938" s="63"/>
      <c r="V13938" s="63"/>
      <c r="W13938" s="63"/>
      <c r="X13938" s="63"/>
      <c r="Y13938" s="63"/>
      <c r="Z13938" s="62">
        <v>0</v>
      </c>
      <c r="AA13938" s="62">
        <v>302</v>
      </c>
      <c r="AB13938" s="62">
        <v>8.39</v>
      </c>
      <c r="AC13938" s="62">
        <v>0</v>
      </c>
    </row>
    <row r="13939" spans="1:29" ht="30" x14ac:dyDescent="0.25">
      <c r="A13939" s="61" t="s">
        <v>350</v>
      </c>
      <c r="B13939" s="61" t="s">
        <v>351</v>
      </c>
      <c r="C13939" s="62">
        <v>2017</v>
      </c>
      <c r="D13939" s="61" t="s">
        <v>99</v>
      </c>
      <c r="E13939" s="62">
        <v>12</v>
      </c>
      <c r="F13939" s="62">
        <v>42606</v>
      </c>
      <c r="G13939" s="62">
        <v>8784</v>
      </c>
      <c r="H13939" s="62">
        <v>61</v>
      </c>
      <c r="I13939" s="62">
        <v>3550.5</v>
      </c>
      <c r="J13939" s="62">
        <v>39623.58</v>
      </c>
      <c r="K13939" s="62">
        <v>2246</v>
      </c>
      <c r="L13939" s="62">
        <v>3599</v>
      </c>
      <c r="M13939" s="62">
        <v>24.99</v>
      </c>
      <c r="N13939" s="62">
        <v>187.17</v>
      </c>
      <c r="O13939" s="62">
        <v>27085.19</v>
      </c>
      <c r="P13939" s="63"/>
      <c r="Q13939" s="63"/>
      <c r="R13939" s="63"/>
      <c r="S13939" s="63"/>
      <c r="T13939" s="63"/>
      <c r="U13939" s="63"/>
      <c r="V13939" s="63"/>
      <c r="W13939" s="63"/>
      <c r="X13939" s="63"/>
      <c r="Y13939" s="63"/>
      <c r="Z13939" s="62">
        <v>36.270000000000003</v>
      </c>
      <c r="AA13939" s="62">
        <v>3632</v>
      </c>
      <c r="AB13939" s="62">
        <v>25.22</v>
      </c>
      <c r="AC13939" s="62">
        <v>3.02</v>
      </c>
    </row>
    <row r="13940" spans="1:29" x14ac:dyDescent="0.25">
      <c r="A13940" s="61" t="s">
        <v>279</v>
      </c>
      <c r="B13940" s="61" t="s">
        <v>280</v>
      </c>
      <c r="C13940" s="62">
        <v>2011</v>
      </c>
      <c r="D13940" s="61" t="s">
        <v>78</v>
      </c>
      <c r="E13940" s="62">
        <v>30</v>
      </c>
      <c r="F13940" s="62">
        <v>105520</v>
      </c>
      <c r="G13940" s="62">
        <v>14211</v>
      </c>
      <c r="H13940" s="62">
        <v>39.479999999999997</v>
      </c>
      <c r="I13940" s="62">
        <v>3517.33</v>
      </c>
      <c r="J13940" s="62">
        <v>98133.6</v>
      </c>
      <c r="K13940" s="62">
        <v>20246.36</v>
      </c>
      <c r="L13940" s="62">
        <v>22604</v>
      </c>
      <c r="M13940" s="62">
        <v>62.79</v>
      </c>
      <c r="N13940" s="63"/>
      <c r="O13940" s="63"/>
      <c r="P13940" s="63"/>
      <c r="Q13940" s="63"/>
      <c r="R13940" s="63"/>
      <c r="S13940" s="63"/>
      <c r="T13940" s="63"/>
      <c r="U13940" s="63"/>
      <c r="V13940" s="63"/>
      <c r="W13940" s="63"/>
      <c r="X13940" s="63"/>
      <c r="Y13940" s="63"/>
      <c r="Z13940" s="62">
        <v>57701.94</v>
      </c>
      <c r="AA13940" s="62">
        <v>12761</v>
      </c>
      <c r="AB13940" s="62">
        <v>35.450000000000003</v>
      </c>
      <c r="AC13940" s="62">
        <v>1923.4</v>
      </c>
    </row>
    <row r="13941" spans="1:29" ht="30" x14ac:dyDescent="0.25">
      <c r="A13941" s="61" t="s">
        <v>142</v>
      </c>
      <c r="B13941" s="61" t="s">
        <v>143</v>
      </c>
      <c r="C13941" s="62">
        <v>2007</v>
      </c>
      <c r="D13941" s="61" t="s">
        <v>89</v>
      </c>
      <c r="E13941" s="62">
        <v>132</v>
      </c>
      <c r="F13941" s="62">
        <v>1438944</v>
      </c>
      <c r="G13941" s="62">
        <v>231866</v>
      </c>
      <c r="H13941" s="62">
        <v>146.38</v>
      </c>
      <c r="I13941" s="62">
        <v>10901.09</v>
      </c>
      <c r="J13941" s="62">
        <v>1338217.92</v>
      </c>
      <c r="K13941" s="62">
        <v>0</v>
      </c>
      <c r="L13941" s="63"/>
      <c r="M13941" s="63"/>
      <c r="N13941" s="63"/>
      <c r="O13941" s="63"/>
      <c r="P13941" s="63"/>
      <c r="Q13941" s="63"/>
      <c r="R13941" s="63"/>
      <c r="S13941" s="63"/>
      <c r="T13941" s="63"/>
      <c r="U13941" s="63"/>
      <c r="V13941" s="63"/>
      <c r="W13941" s="63"/>
      <c r="X13941" s="63"/>
      <c r="Y13941" s="63"/>
      <c r="Z13941" s="62">
        <v>4.42</v>
      </c>
      <c r="AA13941" s="62">
        <v>28282</v>
      </c>
      <c r="AB13941" s="62">
        <v>17.850000000000001</v>
      </c>
      <c r="AC13941" s="62">
        <v>0.03</v>
      </c>
    </row>
    <row r="13942" spans="1:29" x14ac:dyDescent="0.25">
      <c r="A13942" s="61" t="s">
        <v>260</v>
      </c>
      <c r="B13942" s="61" t="s">
        <v>261</v>
      </c>
      <c r="C13942" s="62">
        <v>2011</v>
      </c>
      <c r="D13942" s="61" t="s">
        <v>86</v>
      </c>
      <c r="E13942" s="62">
        <v>77</v>
      </c>
      <c r="F13942" s="62">
        <v>19311</v>
      </c>
      <c r="G13942" s="62">
        <v>3781</v>
      </c>
      <c r="H13942" s="62">
        <v>4.09</v>
      </c>
      <c r="I13942" s="62">
        <v>250.79</v>
      </c>
      <c r="J13942" s="62">
        <v>17959.23</v>
      </c>
      <c r="K13942" s="62">
        <v>1810.86</v>
      </c>
      <c r="L13942" s="62">
        <v>2808</v>
      </c>
      <c r="M13942" s="62">
        <v>3.04</v>
      </c>
      <c r="N13942" s="62">
        <v>23.52</v>
      </c>
      <c r="O13942" s="62">
        <v>21837.74</v>
      </c>
      <c r="P13942" s="63"/>
      <c r="Q13942" s="63"/>
      <c r="R13942" s="63"/>
      <c r="S13942" s="63"/>
      <c r="T13942" s="63"/>
      <c r="U13942" s="63"/>
      <c r="V13942" s="63"/>
      <c r="W13942" s="63"/>
      <c r="X13942" s="63"/>
      <c r="Y13942" s="63"/>
      <c r="Z13942" s="62">
        <v>3295</v>
      </c>
      <c r="AA13942" s="62">
        <v>25683</v>
      </c>
      <c r="AB13942" s="62">
        <v>27.8</v>
      </c>
      <c r="AC13942" s="62">
        <v>42.79</v>
      </c>
    </row>
    <row r="13943" spans="1:29" x14ac:dyDescent="0.25">
      <c r="A13943" s="61" t="s">
        <v>332</v>
      </c>
      <c r="B13943" s="61" t="s">
        <v>333</v>
      </c>
      <c r="C13943" s="62">
        <v>2016</v>
      </c>
      <c r="D13943" s="61" t="s">
        <v>86</v>
      </c>
      <c r="E13943" s="62">
        <v>102</v>
      </c>
      <c r="F13943" s="62">
        <v>2621</v>
      </c>
      <c r="G13943" s="62">
        <v>0</v>
      </c>
      <c r="H13943" s="62">
        <v>0</v>
      </c>
      <c r="I13943" s="62">
        <v>25.7</v>
      </c>
      <c r="J13943" s="62">
        <v>2437.5300000000002</v>
      </c>
      <c r="K13943" s="62">
        <v>0</v>
      </c>
      <c r="L13943" s="62">
        <v>0</v>
      </c>
      <c r="M13943" s="62">
        <v>0</v>
      </c>
      <c r="N13943" s="63"/>
      <c r="O13943" s="63"/>
      <c r="P13943" s="63"/>
      <c r="Q13943" s="63"/>
      <c r="R13943" s="63"/>
      <c r="S13943" s="63"/>
      <c r="T13943" s="63"/>
      <c r="U13943" s="63"/>
      <c r="V13943" s="63"/>
      <c r="W13943" s="63"/>
      <c r="X13943" s="63"/>
      <c r="Y13943" s="63"/>
      <c r="Z13943" s="62">
        <v>0</v>
      </c>
      <c r="AA13943" s="63"/>
      <c r="AB13943" s="63"/>
      <c r="AC13943" s="62">
        <v>0</v>
      </c>
    </row>
    <row r="13944" spans="1:29" x14ac:dyDescent="0.25">
      <c r="A13944" s="61" t="s">
        <v>190</v>
      </c>
      <c r="B13944" s="61" t="s">
        <v>191</v>
      </c>
      <c r="C13944" s="62">
        <v>2006</v>
      </c>
      <c r="D13944" s="61" t="s">
        <v>99</v>
      </c>
      <c r="E13944" s="62">
        <v>19</v>
      </c>
      <c r="F13944" s="62">
        <v>46880</v>
      </c>
      <c r="G13944" s="62">
        <v>7536</v>
      </c>
      <c r="H13944" s="62">
        <v>33.049999999999997</v>
      </c>
      <c r="I13944" s="62">
        <v>2467.37</v>
      </c>
      <c r="J13944" s="62">
        <v>43598.400000000001</v>
      </c>
      <c r="K13944" s="62">
        <v>3350</v>
      </c>
      <c r="L13944" s="62">
        <v>6302</v>
      </c>
      <c r="M13944" s="62">
        <v>27.64</v>
      </c>
      <c r="N13944" s="62">
        <v>176.32</v>
      </c>
      <c r="O13944" s="62">
        <v>40398.660000000003</v>
      </c>
      <c r="P13944" s="63"/>
      <c r="Q13944" s="63"/>
      <c r="R13944" s="63"/>
      <c r="S13944" s="63"/>
      <c r="T13944" s="63"/>
      <c r="U13944" s="63"/>
      <c r="V13944" s="63"/>
      <c r="W13944" s="63"/>
      <c r="X13944" s="63"/>
      <c r="Y13944" s="63"/>
      <c r="Z13944" s="62">
        <v>240</v>
      </c>
      <c r="AA13944" s="62">
        <v>2918</v>
      </c>
      <c r="AB13944" s="62">
        <v>12.8</v>
      </c>
      <c r="AC13944" s="62">
        <v>12.63</v>
      </c>
    </row>
    <row r="13945" spans="1:29" ht="30" x14ac:dyDescent="0.25">
      <c r="A13945" s="61" t="s">
        <v>309</v>
      </c>
      <c r="B13945" s="61" t="s">
        <v>310</v>
      </c>
      <c r="C13945" s="62">
        <v>2018</v>
      </c>
      <c r="D13945" s="61" t="s">
        <v>78</v>
      </c>
      <c r="E13945" s="62">
        <v>64</v>
      </c>
      <c r="F13945" s="62">
        <v>334181</v>
      </c>
      <c r="G13945" s="62">
        <v>42999</v>
      </c>
      <c r="H13945" s="62">
        <v>55.99</v>
      </c>
      <c r="I13945" s="62">
        <v>5221.58</v>
      </c>
      <c r="J13945" s="62">
        <v>310788.33</v>
      </c>
      <c r="K13945" s="62">
        <v>0</v>
      </c>
      <c r="L13945" s="63"/>
      <c r="M13945" s="63"/>
      <c r="N13945" s="63"/>
      <c r="O13945" s="63"/>
      <c r="P13945" s="63"/>
      <c r="Q13945" s="63"/>
      <c r="R13945" s="63"/>
      <c r="S13945" s="63"/>
      <c r="T13945" s="63"/>
      <c r="U13945" s="63"/>
      <c r="V13945" s="63"/>
      <c r="W13945" s="63"/>
      <c r="X13945" s="63"/>
      <c r="Y13945" s="63"/>
      <c r="Z13945" s="62">
        <v>1099</v>
      </c>
      <c r="AA13945" s="62">
        <v>5952</v>
      </c>
      <c r="AB13945" s="62">
        <v>7.75</v>
      </c>
      <c r="AC13945" s="62">
        <v>17.170000000000002</v>
      </c>
    </row>
    <row r="13946" spans="1:29" x14ac:dyDescent="0.25">
      <c r="A13946" s="61" t="s">
        <v>79</v>
      </c>
      <c r="B13946" s="61" t="s">
        <v>80</v>
      </c>
      <c r="C13946" s="62">
        <v>2005</v>
      </c>
      <c r="D13946" s="61" t="s">
        <v>373</v>
      </c>
      <c r="E13946" s="62">
        <v>8</v>
      </c>
      <c r="F13946" s="63"/>
      <c r="G13946" s="63"/>
      <c r="H13946" s="63"/>
      <c r="I13946" s="63"/>
      <c r="J13946" s="63"/>
      <c r="K13946" s="62">
        <v>0</v>
      </c>
      <c r="L13946" s="63"/>
      <c r="M13946" s="63"/>
      <c r="N13946" s="63"/>
      <c r="O13946" s="63"/>
      <c r="P13946" s="63"/>
      <c r="Q13946" s="63"/>
      <c r="R13946" s="63"/>
      <c r="S13946" s="63"/>
      <c r="T13946" s="63"/>
      <c r="U13946" s="63"/>
      <c r="V13946" s="63"/>
      <c r="W13946" s="63"/>
      <c r="X13946" s="63"/>
      <c r="Y13946" s="63"/>
      <c r="Z13946" s="62">
        <v>0</v>
      </c>
      <c r="AA13946" s="63"/>
      <c r="AB13946" s="63"/>
      <c r="AC13946" s="62">
        <v>0</v>
      </c>
    </row>
    <row r="13947" spans="1:29" ht="30" x14ac:dyDescent="0.25">
      <c r="A13947" s="61" t="s">
        <v>324</v>
      </c>
      <c r="B13947" s="61" t="s">
        <v>325</v>
      </c>
      <c r="C13947" s="62">
        <v>2017</v>
      </c>
      <c r="D13947" s="61" t="s">
        <v>78</v>
      </c>
      <c r="E13947" s="62">
        <v>56</v>
      </c>
      <c r="F13947" s="62">
        <v>534800</v>
      </c>
      <c r="G13947" s="62">
        <v>100642</v>
      </c>
      <c r="H13947" s="62">
        <v>149.76</v>
      </c>
      <c r="I13947" s="62">
        <v>9550</v>
      </c>
      <c r="J13947" s="62">
        <v>497364</v>
      </c>
      <c r="K13947" s="62">
        <v>0</v>
      </c>
      <c r="L13947" s="63"/>
      <c r="M13947" s="63"/>
      <c r="N13947" s="63"/>
      <c r="O13947" s="63"/>
      <c r="P13947" s="63"/>
      <c r="Q13947" s="63"/>
      <c r="R13947" s="63"/>
      <c r="S13947" s="63"/>
      <c r="T13947" s="63"/>
      <c r="U13947" s="63"/>
      <c r="V13947" s="63"/>
      <c r="W13947" s="63"/>
      <c r="X13947" s="63"/>
      <c r="Y13947" s="63"/>
      <c r="Z13947" s="62">
        <v>27900</v>
      </c>
      <c r="AA13947" s="62">
        <v>2774</v>
      </c>
      <c r="AB13947" s="62">
        <v>4.13</v>
      </c>
      <c r="AC13947" s="62">
        <v>498.21</v>
      </c>
    </row>
    <row r="13948" spans="1:29" ht="30" x14ac:dyDescent="0.25">
      <c r="A13948" s="61" t="s">
        <v>498</v>
      </c>
      <c r="B13948" s="61" t="s">
        <v>499</v>
      </c>
      <c r="C13948" s="62">
        <v>2011</v>
      </c>
      <c r="D13948" s="61" t="s">
        <v>175</v>
      </c>
      <c r="E13948" s="62">
        <v>8</v>
      </c>
      <c r="F13948" s="63"/>
      <c r="G13948" s="63"/>
      <c r="H13948" s="63"/>
      <c r="I13948" s="63"/>
      <c r="J13948" s="63"/>
      <c r="K13948" s="62">
        <v>0</v>
      </c>
      <c r="L13948" s="63"/>
      <c r="M13948" s="63"/>
      <c r="N13948" s="63"/>
      <c r="O13948" s="63"/>
      <c r="P13948" s="63"/>
      <c r="Q13948" s="63"/>
      <c r="R13948" s="63"/>
      <c r="S13948" s="63"/>
      <c r="T13948" s="63"/>
      <c r="U13948" s="63"/>
      <c r="V13948" s="63"/>
      <c r="W13948" s="63"/>
      <c r="X13948" s="63"/>
      <c r="Y13948" s="63"/>
      <c r="Z13948" s="62">
        <v>30.75</v>
      </c>
      <c r="AA13948" s="62">
        <v>100</v>
      </c>
      <c r="AB13948" s="62">
        <v>1.04</v>
      </c>
      <c r="AC13948" s="62">
        <v>3.84</v>
      </c>
    </row>
    <row r="13949" spans="1:29" x14ac:dyDescent="0.25">
      <c r="A13949" s="61" t="s">
        <v>424</v>
      </c>
      <c r="B13949" s="61" t="s">
        <v>425</v>
      </c>
      <c r="C13949" s="62">
        <v>2003</v>
      </c>
      <c r="D13949" s="61" t="s">
        <v>75</v>
      </c>
      <c r="E13949" s="62">
        <v>8</v>
      </c>
      <c r="F13949" s="62">
        <v>244</v>
      </c>
      <c r="G13949" s="62">
        <v>55</v>
      </c>
      <c r="H13949" s="62">
        <v>0.56999999999999995</v>
      </c>
      <c r="I13949" s="62">
        <v>30.5</v>
      </c>
      <c r="J13949" s="62">
        <v>226.92</v>
      </c>
      <c r="K13949" s="62">
        <v>0</v>
      </c>
      <c r="L13949" s="63"/>
      <c r="M13949" s="63"/>
      <c r="N13949" s="63"/>
      <c r="O13949" s="63"/>
      <c r="P13949" s="63"/>
      <c r="Q13949" s="63"/>
      <c r="R13949" s="63"/>
      <c r="S13949" s="63"/>
      <c r="T13949" s="63"/>
      <c r="U13949" s="63"/>
      <c r="V13949" s="63"/>
      <c r="W13949" s="63"/>
      <c r="X13949" s="63"/>
      <c r="Y13949" s="63"/>
      <c r="Z13949" s="62">
        <v>13100</v>
      </c>
      <c r="AA13949" s="62">
        <v>340</v>
      </c>
      <c r="AB13949" s="62">
        <v>3.54</v>
      </c>
      <c r="AC13949" s="62">
        <v>1637.5</v>
      </c>
    </row>
    <row r="13950" spans="1:29" ht="30" x14ac:dyDescent="0.25">
      <c r="A13950" s="61" t="s">
        <v>448</v>
      </c>
      <c r="B13950" s="61" t="s">
        <v>449</v>
      </c>
      <c r="C13950" s="62">
        <v>2018</v>
      </c>
      <c r="D13950" s="61" t="s">
        <v>75</v>
      </c>
      <c r="E13950" s="62">
        <v>8</v>
      </c>
      <c r="F13950" s="62">
        <v>149</v>
      </c>
      <c r="G13950" s="62">
        <v>52</v>
      </c>
      <c r="H13950" s="62">
        <v>0.54</v>
      </c>
      <c r="I13950" s="62">
        <v>18.63</v>
      </c>
      <c r="J13950" s="62">
        <v>138.57</v>
      </c>
      <c r="K13950" s="62">
        <v>216</v>
      </c>
      <c r="L13950" s="62">
        <v>787</v>
      </c>
      <c r="M13950" s="62">
        <v>8.1999999999999993</v>
      </c>
      <c r="N13950" s="63"/>
      <c r="O13950" s="63"/>
      <c r="P13950" s="63"/>
      <c r="Q13950" s="63"/>
      <c r="R13950" s="63"/>
      <c r="S13950" s="63"/>
      <c r="T13950" s="63"/>
      <c r="U13950" s="63"/>
      <c r="V13950" s="63"/>
      <c r="W13950" s="63"/>
      <c r="X13950" s="63"/>
      <c r="Y13950" s="63"/>
      <c r="Z13950" s="62">
        <v>0.48</v>
      </c>
      <c r="AA13950" s="62">
        <v>3976</v>
      </c>
      <c r="AB13950" s="62">
        <v>41.42</v>
      </c>
      <c r="AC13950" s="62">
        <v>0.06</v>
      </c>
    </row>
    <row r="13951" spans="1:29" x14ac:dyDescent="0.25">
      <c r="A13951" s="61" t="s">
        <v>130</v>
      </c>
      <c r="B13951" s="61" t="s">
        <v>131</v>
      </c>
      <c r="C13951" s="62">
        <v>2008</v>
      </c>
      <c r="D13951" s="61" t="s">
        <v>226</v>
      </c>
      <c r="E13951" s="62">
        <v>50</v>
      </c>
      <c r="F13951" s="62">
        <v>431000</v>
      </c>
      <c r="G13951" s="62">
        <v>43641</v>
      </c>
      <c r="H13951" s="62">
        <v>72.739999999999995</v>
      </c>
      <c r="I13951" s="62">
        <v>8620</v>
      </c>
      <c r="J13951" s="62">
        <v>400830</v>
      </c>
      <c r="K13951" s="62">
        <v>0</v>
      </c>
      <c r="L13951" s="63"/>
      <c r="M13951" s="63"/>
      <c r="N13951" s="63"/>
      <c r="O13951" s="63"/>
      <c r="P13951" s="63"/>
      <c r="Q13951" s="63"/>
      <c r="R13951" s="63"/>
      <c r="S13951" s="63"/>
      <c r="T13951" s="63"/>
      <c r="U13951" s="63"/>
      <c r="V13951" s="63"/>
      <c r="W13951" s="63"/>
      <c r="X13951" s="63"/>
      <c r="Y13951" s="63"/>
      <c r="Z13951" s="62">
        <v>2200</v>
      </c>
      <c r="AA13951" s="62">
        <v>13560</v>
      </c>
      <c r="AB13951" s="62">
        <v>22.6</v>
      </c>
      <c r="AC13951" s="62">
        <v>44</v>
      </c>
    </row>
    <row r="13952" spans="1:29" ht="30" x14ac:dyDescent="0.25">
      <c r="A13952" s="61" t="s">
        <v>120</v>
      </c>
      <c r="B13952" s="61" t="s">
        <v>121</v>
      </c>
      <c r="C13952" s="62">
        <v>2015</v>
      </c>
      <c r="D13952" s="61" t="s">
        <v>86</v>
      </c>
      <c r="E13952" s="62">
        <v>74</v>
      </c>
      <c r="F13952" s="62">
        <v>81750</v>
      </c>
      <c r="G13952" s="62">
        <v>20763</v>
      </c>
      <c r="H13952" s="62">
        <v>23.38</v>
      </c>
      <c r="I13952" s="62">
        <v>1104.73</v>
      </c>
      <c r="J13952" s="62">
        <v>76027.5</v>
      </c>
      <c r="K13952" s="62">
        <v>15600.83</v>
      </c>
      <c r="L13952" s="62">
        <v>27768</v>
      </c>
      <c r="M13952" s="62">
        <v>31.27</v>
      </c>
      <c r="N13952" s="62">
        <v>210.82</v>
      </c>
      <c r="O13952" s="62">
        <v>188135.13</v>
      </c>
      <c r="P13952" s="63"/>
      <c r="Q13952" s="63"/>
      <c r="R13952" s="63"/>
      <c r="S13952" s="63"/>
      <c r="T13952" s="63"/>
      <c r="U13952" s="63"/>
      <c r="V13952" s="63"/>
      <c r="W13952" s="63"/>
      <c r="X13952" s="63"/>
      <c r="Y13952" s="63"/>
      <c r="Z13952" s="62">
        <v>263700</v>
      </c>
      <c r="AA13952" s="62">
        <v>18259</v>
      </c>
      <c r="AB13952" s="62">
        <v>20.56</v>
      </c>
      <c r="AC13952" s="62">
        <v>3563.51</v>
      </c>
    </row>
    <row r="13953" spans="1:29" x14ac:dyDescent="0.25">
      <c r="A13953" s="61" t="s">
        <v>144</v>
      </c>
      <c r="B13953" s="61" t="s">
        <v>145</v>
      </c>
      <c r="C13953" s="62">
        <v>2018</v>
      </c>
      <c r="D13953" s="61" t="s">
        <v>94</v>
      </c>
      <c r="E13953" s="62">
        <v>3</v>
      </c>
      <c r="F13953" s="62">
        <v>0</v>
      </c>
      <c r="G13953" s="62">
        <v>0</v>
      </c>
      <c r="H13953" s="62">
        <v>0</v>
      </c>
      <c r="I13953" s="62">
        <v>0</v>
      </c>
      <c r="J13953" s="62">
        <v>0</v>
      </c>
      <c r="K13953" s="62">
        <v>0</v>
      </c>
      <c r="L13953" s="62">
        <v>0</v>
      </c>
      <c r="M13953" s="62">
        <v>0</v>
      </c>
      <c r="N13953" s="62">
        <v>0</v>
      </c>
      <c r="O13953" s="62">
        <v>0</v>
      </c>
      <c r="P13953" s="63"/>
      <c r="Q13953" s="63"/>
      <c r="R13953" s="63"/>
      <c r="S13953" s="63"/>
      <c r="T13953" s="63"/>
      <c r="U13953" s="63"/>
      <c r="V13953" s="63"/>
      <c r="W13953" s="63"/>
      <c r="X13953" s="63"/>
      <c r="Y13953" s="63"/>
      <c r="Z13953" s="62">
        <v>251</v>
      </c>
      <c r="AA13953" s="62">
        <v>4844</v>
      </c>
      <c r="AB13953" s="62">
        <v>134.56</v>
      </c>
      <c r="AC13953" s="62">
        <v>83.67</v>
      </c>
    </row>
    <row r="13954" spans="1:29" x14ac:dyDescent="0.25">
      <c r="A13954" s="61" t="s">
        <v>383</v>
      </c>
      <c r="B13954" s="61" t="s">
        <v>384</v>
      </c>
      <c r="C13954" s="62">
        <v>2005</v>
      </c>
      <c r="D13954" s="61" t="s">
        <v>150</v>
      </c>
      <c r="E13954" s="62">
        <v>8</v>
      </c>
      <c r="F13954" s="62">
        <v>0</v>
      </c>
      <c r="G13954" s="62">
        <v>0</v>
      </c>
      <c r="H13954" s="62">
        <v>0</v>
      </c>
      <c r="I13954" s="62">
        <v>0</v>
      </c>
      <c r="J13954" s="62">
        <v>0</v>
      </c>
      <c r="K13954" s="62">
        <v>0</v>
      </c>
      <c r="L13954" s="62">
        <v>0</v>
      </c>
      <c r="M13954" s="62">
        <v>0</v>
      </c>
      <c r="N13954" s="62">
        <v>0</v>
      </c>
      <c r="O13954" s="62">
        <v>0</v>
      </c>
      <c r="P13954" s="63"/>
      <c r="Q13954" s="63"/>
      <c r="R13954" s="63"/>
      <c r="S13954" s="63"/>
      <c r="T13954" s="63"/>
      <c r="U13954" s="63"/>
      <c r="V13954" s="63"/>
      <c r="W13954" s="63"/>
      <c r="X13954" s="63"/>
      <c r="Y13954" s="63"/>
      <c r="Z13954" s="62">
        <v>137.69</v>
      </c>
      <c r="AA13954" s="62">
        <v>270</v>
      </c>
      <c r="AB13954" s="62">
        <v>2.81</v>
      </c>
      <c r="AC13954" s="62">
        <v>17.21</v>
      </c>
    </row>
    <row r="13955" spans="1:29" x14ac:dyDescent="0.25">
      <c r="A13955" s="61" t="s">
        <v>417</v>
      </c>
      <c r="B13955" s="61" t="s">
        <v>418</v>
      </c>
      <c r="C13955" s="62">
        <v>2014</v>
      </c>
      <c r="D13955" s="61" t="s">
        <v>75</v>
      </c>
      <c r="E13955" s="62">
        <v>4</v>
      </c>
      <c r="F13955" s="62">
        <v>3</v>
      </c>
      <c r="G13955" s="62">
        <v>3</v>
      </c>
      <c r="H13955" s="62">
        <v>0.06</v>
      </c>
      <c r="I13955" s="62">
        <v>0.75</v>
      </c>
      <c r="J13955" s="62">
        <v>2.79</v>
      </c>
      <c r="K13955" s="62">
        <v>0</v>
      </c>
      <c r="L13955" s="63"/>
      <c r="M13955" s="63"/>
      <c r="N13955" s="63"/>
      <c r="O13955" s="63"/>
      <c r="P13955" s="62">
        <v>28</v>
      </c>
      <c r="Q13955" s="62">
        <v>271</v>
      </c>
      <c r="R13955" s="62">
        <v>5.65</v>
      </c>
      <c r="S13955" s="62">
        <v>7</v>
      </c>
      <c r="T13955" s="62">
        <v>354.73</v>
      </c>
      <c r="U13955" s="63"/>
      <c r="V13955" s="63"/>
      <c r="W13955" s="63"/>
      <c r="X13955" s="63"/>
      <c r="Y13955" s="63"/>
      <c r="Z13955" s="62">
        <v>291.42</v>
      </c>
      <c r="AA13955" s="62">
        <v>1642</v>
      </c>
      <c r="AB13955" s="62">
        <v>34.21</v>
      </c>
      <c r="AC13955" s="62">
        <v>72.86</v>
      </c>
    </row>
    <row r="13956" spans="1:29" x14ac:dyDescent="0.25">
      <c r="A13956" s="61" t="s">
        <v>411</v>
      </c>
      <c r="B13956" s="61" t="s">
        <v>412</v>
      </c>
      <c r="C13956" s="62">
        <v>2011</v>
      </c>
      <c r="D13956" s="61" t="s">
        <v>99</v>
      </c>
      <c r="E13956" s="62">
        <v>12</v>
      </c>
      <c r="F13956" s="62">
        <v>14539</v>
      </c>
      <c r="G13956" s="62">
        <v>2047</v>
      </c>
      <c r="H13956" s="62">
        <v>14.22</v>
      </c>
      <c r="I13956" s="62">
        <v>1211.58</v>
      </c>
      <c r="J13956" s="62">
        <v>13521.27</v>
      </c>
      <c r="K13956" s="62">
        <v>1351.12</v>
      </c>
      <c r="L13956" s="62">
        <v>1716</v>
      </c>
      <c r="M13956" s="62">
        <v>11.92</v>
      </c>
      <c r="N13956" s="62">
        <v>112.59</v>
      </c>
      <c r="O13956" s="62">
        <v>16293.51</v>
      </c>
      <c r="P13956" s="63"/>
      <c r="Q13956" s="63"/>
      <c r="R13956" s="63"/>
      <c r="S13956" s="63"/>
      <c r="T13956" s="63"/>
      <c r="U13956" s="63"/>
      <c r="V13956" s="63"/>
      <c r="W13956" s="63"/>
      <c r="X13956" s="63"/>
      <c r="Y13956" s="63"/>
      <c r="Z13956" s="62">
        <v>104.27</v>
      </c>
      <c r="AA13956" s="62">
        <v>534</v>
      </c>
      <c r="AB13956" s="62">
        <v>3.71</v>
      </c>
      <c r="AC13956" s="62">
        <v>8.69</v>
      </c>
    </row>
    <row r="13957" spans="1:29" x14ac:dyDescent="0.25">
      <c r="A13957" s="61" t="s">
        <v>192</v>
      </c>
      <c r="B13957" s="61" t="s">
        <v>193</v>
      </c>
      <c r="C13957" s="62">
        <v>2016</v>
      </c>
      <c r="D13957" s="61" t="s">
        <v>75</v>
      </c>
      <c r="E13957" s="62">
        <v>7</v>
      </c>
      <c r="F13957" s="62">
        <v>66</v>
      </c>
      <c r="G13957" s="62">
        <v>276</v>
      </c>
      <c r="H13957" s="62">
        <v>3.29</v>
      </c>
      <c r="I13957" s="62">
        <v>9.43</v>
      </c>
      <c r="J13957" s="62">
        <v>61.38</v>
      </c>
      <c r="K13957" s="62">
        <v>0</v>
      </c>
      <c r="L13957" s="62">
        <v>30</v>
      </c>
      <c r="M13957" s="62">
        <v>0.36</v>
      </c>
      <c r="N13957" s="63"/>
      <c r="O13957" s="63"/>
      <c r="P13957" s="63"/>
      <c r="Q13957" s="63"/>
      <c r="R13957" s="63"/>
      <c r="S13957" s="63"/>
      <c r="T13957" s="63"/>
      <c r="U13957" s="63"/>
      <c r="V13957" s="63"/>
      <c r="W13957" s="63"/>
      <c r="X13957" s="63"/>
      <c r="Y13957" s="63"/>
      <c r="Z13957" s="62">
        <v>64540</v>
      </c>
      <c r="AA13957" s="62">
        <v>3938</v>
      </c>
      <c r="AB13957" s="62">
        <v>46.88</v>
      </c>
      <c r="AC13957" s="62">
        <v>9220</v>
      </c>
    </row>
    <row r="13958" spans="1:29" ht="30" x14ac:dyDescent="0.25">
      <c r="A13958" s="61" t="s">
        <v>283</v>
      </c>
      <c r="B13958" s="61" t="s">
        <v>284</v>
      </c>
      <c r="C13958" s="62">
        <v>2014</v>
      </c>
      <c r="D13958" s="61" t="s">
        <v>75</v>
      </c>
      <c r="E13958" s="62">
        <v>3</v>
      </c>
      <c r="F13958" s="62">
        <v>3403</v>
      </c>
      <c r="G13958" s="62">
        <v>682</v>
      </c>
      <c r="H13958" s="62">
        <v>18.940000000000001</v>
      </c>
      <c r="I13958" s="62">
        <v>1134.33</v>
      </c>
      <c r="J13958" s="62">
        <v>3164.79</v>
      </c>
      <c r="K13958" s="62">
        <v>1992.24</v>
      </c>
      <c r="L13958" s="62">
        <v>3165</v>
      </c>
      <c r="M13958" s="62">
        <v>87.92</v>
      </c>
      <c r="N13958" s="63"/>
      <c r="O13958" s="63"/>
      <c r="P13958" s="63"/>
      <c r="Q13958" s="63"/>
      <c r="R13958" s="63"/>
      <c r="S13958" s="63"/>
      <c r="T13958" s="63"/>
      <c r="U13958" s="63"/>
      <c r="V13958" s="63"/>
      <c r="W13958" s="63"/>
      <c r="X13958" s="63"/>
      <c r="Y13958" s="63"/>
      <c r="Z13958" s="62">
        <v>0</v>
      </c>
      <c r="AA13958" s="63"/>
      <c r="AB13958" s="63"/>
      <c r="AC13958" s="62">
        <v>0</v>
      </c>
    </row>
    <row r="13959" spans="1:29" ht="30" x14ac:dyDescent="0.25">
      <c r="A13959" s="61" t="s">
        <v>255</v>
      </c>
      <c r="B13959" s="61" t="s">
        <v>256</v>
      </c>
      <c r="C13959" s="62">
        <v>2014</v>
      </c>
      <c r="D13959" s="61" t="s">
        <v>135</v>
      </c>
      <c r="E13959" s="62">
        <v>75</v>
      </c>
      <c r="F13959" s="62">
        <v>24004</v>
      </c>
      <c r="G13959" s="62">
        <v>4399</v>
      </c>
      <c r="H13959" s="62">
        <v>4.8899999999999997</v>
      </c>
      <c r="I13959" s="62">
        <v>320.05</v>
      </c>
      <c r="J13959" s="62">
        <v>22323.72</v>
      </c>
      <c r="K13959" s="62">
        <v>468.48</v>
      </c>
      <c r="L13959" s="62">
        <v>950</v>
      </c>
      <c r="M13959" s="62">
        <v>1.06</v>
      </c>
      <c r="N13959" s="62">
        <v>6.25</v>
      </c>
      <c r="O13959" s="62">
        <v>5649.51</v>
      </c>
      <c r="P13959" s="63"/>
      <c r="Q13959" s="63"/>
      <c r="R13959" s="63"/>
      <c r="S13959" s="63"/>
      <c r="T13959" s="63"/>
      <c r="U13959" s="63"/>
      <c r="V13959" s="63"/>
      <c r="W13959" s="63"/>
      <c r="X13959" s="63"/>
      <c r="Y13959" s="63"/>
      <c r="Z13959" s="62">
        <v>6220</v>
      </c>
      <c r="AA13959" s="62">
        <v>80772</v>
      </c>
      <c r="AB13959" s="62">
        <v>89.75</v>
      </c>
      <c r="AC13959" s="62">
        <v>82.93</v>
      </c>
    </row>
    <row r="13960" spans="1:29" ht="30" x14ac:dyDescent="0.25">
      <c r="A13960" s="61" t="s">
        <v>171</v>
      </c>
      <c r="B13960" s="61" t="s">
        <v>172</v>
      </c>
      <c r="C13960" s="62">
        <v>2008</v>
      </c>
      <c r="D13960" s="61" t="s">
        <v>150</v>
      </c>
      <c r="E13960" s="62">
        <v>7</v>
      </c>
      <c r="F13960" s="62">
        <v>15170</v>
      </c>
      <c r="G13960" s="62">
        <v>2166</v>
      </c>
      <c r="H13960" s="62">
        <v>25.79</v>
      </c>
      <c r="I13960" s="62">
        <v>2167.14</v>
      </c>
      <c r="J13960" s="62">
        <v>14108.1</v>
      </c>
      <c r="K13960" s="62">
        <v>3288.07</v>
      </c>
      <c r="L13960" s="62">
        <v>5683</v>
      </c>
      <c r="M13960" s="62">
        <v>67.650000000000006</v>
      </c>
      <c r="N13960" s="63"/>
      <c r="O13960" s="63"/>
      <c r="P13960" s="63"/>
      <c r="Q13960" s="63"/>
      <c r="R13960" s="63"/>
      <c r="S13960" s="63"/>
      <c r="T13960" s="63"/>
      <c r="U13960" s="63"/>
      <c r="V13960" s="63"/>
      <c r="W13960" s="63"/>
      <c r="X13960" s="63"/>
      <c r="Y13960" s="63"/>
      <c r="Z13960" s="62">
        <v>299</v>
      </c>
      <c r="AA13960" s="62">
        <v>2323</v>
      </c>
      <c r="AB13960" s="62">
        <v>27.65</v>
      </c>
      <c r="AC13960" s="62">
        <v>42.71</v>
      </c>
    </row>
    <row r="13961" spans="1:29" x14ac:dyDescent="0.25">
      <c r="A13961" s="61" t="s">
        <v>332</v>
      </c>
      <c r="B13961" s="61" t="s">
        <v>333</v>
      </c>
      <c r="C13961" s="62">
        <v>2010</v>
      </c>
      <c r="D13961" s="61" t="s">
        <v>72</v>
      </c>
      <c r="E13961" s="62">
        <v>74</v>
      </c>
      <c r="F13961" s="62">
        <v>629023</v>
      </c>
      <c r="G13961" s="62">
        <v>49437</v>
      </c>
      <c r="H13961" s="62">
        <v>55.67</v>
      </c>
      <c r="I13961" s="62">
        <v>8500.31</v>
      </c>
      <c r="J13961" s="62">
        <v>584991.39</v>
      </c>
      <c r="K13961" s="62">
        <v>27074.68</v>
      </c>
      <c r="L13961" s="62">
        <v>28751</v>
      </c>
      <c r="M13961" s="62">
        <v>32.380000000000003</v>
      </c>
      <c r="N13961" s="62">
        <v>365.87</v>
      </c>
      <c r="O13961" s="62">
        <v>326501.75</v>
      </c>
      <c r="P13961" s="63"/>
      <c r="Q13961" s="63"/>
      <c r="R13961" s="63"/>
      <c r="S13961" s="63"/>
      <c r="T13961" s="63"/>
      <c r="U13961" s="63"/>
      <c r="V13961" s="63"/>
      <c r="W13961" s="63"/>
      <c r="X13961" s="63"/>
      <c r="Y13961" s="63"/>
      <c r="Z13961" s="62">
        <v>3699858</v>
      </c>
      <c r="AA13961" s="62">
        <v>317888</v>
      </c>
      <c r="AB13961" s="62">
        <v>357.98</v>
      </c>
      <c r="AC13961" s="62">
        <v>49998.080000000002</v>
      </c>
    </row>
    <row r="13962" spans="1:29" x14ac:dyDescent="0.25">
      <c r="A13962" s="61" t="s">
        <v>338</v>
      </c>
      <c r="B13962" s="61" t="s">
        <v>339</v>
      </c>
      <c r="C13962" s="62">
        <v>2018</v>
      </c>
      <c r="D13962" s="61" t="s">
        <v>72</v>
      </c>
      <c r="E13962" s="62">
        <v>103</v>
      </c>
      <c r="F13962" s="62">
        <v>328303</v>
      </c>
      <c r="G13962" s="62">
        <v>39790</v>
      </c>
      <c r="H13962" s="62">
        <v>32.19</v>
      </c>
      <c r="I13962" s="62">
        <v>3187.41</v>
      </c>
      <c r="J13962" s="62">
        <v>305321.78999999998</v>
      </c>
      <c r="K13962" s="62">
        <v>10152.280000000001</v>
      </c>
      <c r="L13962" s="62">
        <v>14779</v>
      </c>
      <c r="M13962" s="62">
        <v>11.96</v>
      </c>
      <c r="N13962" s="62">
        <v>98.57</v>
      </c>
      <c r="O13962" s="62">
        <v>122429.38</v>
      </c>
      <c r="P13962" s="63"/>
      <c r="Q13962" s="63"/>
      <c r="R13962" s="63"/>
      <c r="S13962" s="63"/>
      <c r="T13962" s="63"/>
      <c r="U13962" s="63"/>
      <c r="V13962" s="63"/>
      <c r="W13962" s="63"/>
      <c r="X13962" s="63"/>
      <c r="Y13962" s="63"/>
      <c r="Z13962" s="62">
        <v>885.01</v>
      </c>
      <c r="AA13962" s="62">
        <v>22667</v>
      </c>
      <c r="AB13962" s="62">
        <v>18.34</v>
      </c>
      <c r="AC13962" s="62">
        <v>8.59</v>
      </c>
    </row>
    <row r="13963" spans="1:29" x14ac:dyDescent="0.25">
      <c r="A13963" s="61" t="s">
        <v>163</v>
      </c>
      <c r="B13963" s="61" t="s">
        <v>164</v>
      </c>
      <c r="C13963" s="62">
        <v>2004</v>
      </c>
      <c r="D13963" s="61" t="s">
        <v>89</v>
      </c>
      <c r="E13963" s="62">
        <v>36</v>
      </c>
      <c r="F13963" s="62">
        <v>416264</v>
      </c>
      <c r="G13963" s="62">
        <v>43813</v>
      </c>
      <c r="H13963" s="62">
        <v>101.42</v>
      </c>
      <c r="I13963" s="62">
        <v>11562.89</v>
      </c>
      <c r="J13963" s="62">
        <v>387125.52</v>
      </c>
      <c r="K13963" s="62">
        <v>0</v>
      </c>
      <c r="L13963" s="63"/>
      <c r="M13963" s="63"/>
      <c r="N13963" s="63"/>
      <c r="O13963" s="63"/>
      <c r="P13963" s="63"/>
      <c r="Q13963" s="63"/>
      <c r="R13963" s="63"/>
      <c r="S13963" s="63"/>
      <c r="T13963" s="63"/>
      <c r="U13963" s="63"/>
      <c r="V13963" s="63"/>
      <c r="W13963" s="63"/>
      <c r="X13963" s="63"/>
      <c r="Y13963" s="63"/>
      <c r="Z13963" s="62">
        <v>135600</v>
      </c>
      <c r="AA13963" s="62">
        <v>7707</v>
      </c>
      <c r="AB13963" s="62">
        <v>17.84</v>
      </c>
      <c r="AC13963" s="62">
        <v>3766.67</v>
      </c>
    </row>
    <row r="13964" spans="1:29" ht="30" x14ac:dyDescent="0.25">
      <c r="A13964" s="61" t="s">
        <v>173</v>
      </c>
      <c r="B13964" s="61" t="s">
        <v>174</v>
      </c>
      <c r="C13964" s="62">
        <v>2015</v>
      </c>
      <c r="D13964" s="61" t="s">
        <v>99</v>
      </c>
      <c r="E13964" s="62">
        <v>8</v>
      </c>
      <c r="F13964" s="62">
        <v>22224</v>
      </c>
      <c r="G13964" s="62">
        <v>3050</v>
      </c>
      <c r="H13964" s="62">
        <v>31.77</v>
      </c>
      <c r="I13964" s="62">
        <v>2778</v>
      </c>
      <c r="J13964" s="62">
        <v>20668.32</v>
      </c>
      <c r="K13964" s="62">
        <v>1555.77</v>
      </c>
      <c r="L13964" s="62">
        <v>1693</v>
      </c>
      <c r="M13964" s="62">
        <v>17.64</v>
      </c>
      <c r="N13964" s="62">
        <v>194.47</v>
      </c>
      <c r="O13964" s="62">
        <v>18761.509999999998</v>
      </c>
      <c r="P13964" s="63"/>
      <c r="Q13964" s="63"/>
      <c r="R13964" s="63"/>
      <c r="S13964" s="63"/>
      <c r="T13964" s="63"/>
      <c r="U13964" s="63"/>
      <c r="V13964" s="63"/>
      <c r="W13964" s="63"/>
      <c r="X13964" s="63"/>
      <c r="Y13964" s="63"/>
      <c r="Z13964" s="62">
        <v>181</v>
      </c>
      <c r="AA13964" s="62">
        <v>837</v>
      </c>
      <c r="AB13964" s="62">
        <v>8.7200000000000006</v>
      </c>
      <c r="AC13964" s="62">
        <v>22.63</v>
      </c>
    </row>
    <row r="13965" spans="1:29" x14ac:dyDescent="0.25">
      <c r="A13965" s="61" t="s">
        <v>76</v>
      </c>
      <c r="B13965" s="61" t="s">
        <v>77</v>
      </c>
      <c r="C13965" s="62">
        <v>2014</v>
      </c>
      <c r="D13965" s="61" t="s">
        <v>94</v>
      </c>
      <c r="E13965" s="62">
        <v>7</v>
      </c>
      <c r="F13965" s="62">
        <v>65</v>
      </c>
      <c r="G13965" s="62">
        <v>127</v>
      </c>
      <c r="H13965" s="62">
        <v>1.51</v>
      </c>
      <c r="I13965" s="62">
        <v>9.2899999999999991</v>
      </c>
      <c r="J13965" s="62">
        <v>60.45</v>
      </c>
      <c r="K13965" s="62">
        <v>0</v>
      </c>
      <c r="L13965" s="63"/>
      <c r="M13965" s="63"/>
      <c r="N13965" s="63"/>
      <c r="O13965" s="63"/>
      <c r="P13965" s="63"/>
      <c r="Q13965" s="63"/>
      <c r="R13965" s="63"/>
      <c r="S13965" s="63"/>
      <c r="T13965" s="63"/>
      <c r="U13965" s="63"/>
      <c r="V13965" s="63"/>
      <c r="W13965" s="63"/>
      <c r="X13965" s="63"/>
      <c r="Y13965" s="63"/>
      <c r="Z13965" s="62">
        <v>322.58</v>
      </c>
      <c r="AA13965" s="62">
        <v>1468</v>
      </c>
      <c r="AB13965" s="62">
        <v>17.48</v>
      </c>
      <c r="AC13965" s="62">
        <v>46.08</v>
      </c>
    </row>
    <row r="13966" spans="1:29" x14ac:dyDescent="0.25">
      <c r="A13966" s="61" t="s">
        <v>208</v>
      </c>
      <c r="B13966" s="61" t="s">
        <v>209</v>
      </c>
      <c r="C13966" s="62">
        <v>2016</v>
      </c>
      <c r="D13966" s="61" t="s">
        <v>566</v>
      </c>
      <c r="E13966" s="62">
        <v>42</v>
      </c>
      <c r="F13966" s="62">
        <v>183440</v>
      </c>
      <c r="G13966" s="62">
        <v>30478</v>
      </c>
      <c r="H13966" s="62">
        <v>60.47</v>
      </c>
      <c r="I13966" s="62">
        <v>4367.62</v>
      </c>
      <c r="J13966" s="62">
        <v>170599.2</v>
      </c>
      <c r="K13966" s="62">
        <v>19740</v>
      </c>
      <c r="L13966" s="62">
        <v>18290</v>
      </c>
      <c r="M13966" s="62">
        <v>36.29</v>
      </c>
      <c r="N13966" s="62">
        <v>470</v>
      </c>
      <c r="O13966" s="62">
        <v>238050.64</v>
      </c>
      <c r="P13966" s="63"/>
      <c r="Q13966" s="63"/>
      <c r="R13966" s="63"/>
      <c r="S13966" s="63"/>
      <c r="T13966" s="63"/>
      <c r="U13966" s="63"/>
      <c r="V13966" s="63"/>
      <c r="W13966" s="63"/>
      <c r="X13966" s="63"/>
      <c r="Y13966" s="63"/>
      <c r="Z13966" s="62">
        <v>924</v>
      </c>
      <c r="AA13966" s="62">
        <v>5675</v>
      </c>
      <c r="AB13966" s="62">
        <v>11.26</v>
      </c>
      <c r="AC13966" s="62">
        <v>22</v>
      </c>
    </row>
    <row r="13967" spans="1:29" ht="45" x14ac:dyDescent="0.25">
      <c r="A13967" s="61" t="s">
        <v>326</v>
      </c>
      <c r="B13967" s="61" t="s">
        <v>327</v>
      </c>
      <c r="C13967" s="62">
        <v>2009</v>
      </c>
      <c r="D13967" s="61" t="s">
        <v>75</v>
      </c>
      <c r="E13967" s="62">
        <v>4</v>
      </c>
      <c r="F13967" s="62">
        <v>27029</v>
      </c>
      <c r="G13967" s="62">
        <v>3876</v>
      </c>
      <c r="H13967" s="62">
        <v>80.75</v>
      </c>
      <c r="I13967" s="62">
        <v>6757.25</v>
      </c>
      <c r="J13967" s="62">
        <v>25136.97</v>
      </c>
      <c r="K13967" s="62">
        <v>0</v>
      </c>
      <c r="L13967" s="63"/>
      <c r="M13967" s="63"/>
      <c r="N13967" s="63"/>
      <c r="O13967" s="63"/>
      <c r="P13967" s="63"/>
      <c r="Q13967" s="63"/>
      <c r="R13967" s="63"/>
      <c r="S13967" s="63"/>
      <c r="T13967" s="63"/>
      <c r="U13967" s="62">
        <v>1086</v>
      </c>
      <c r="V13967" s="62">
        <v>2477</v>
      </c>
      <c r="W13967" s="62">
        <v>51.6</v>
      </c>
      <c r="X13967" s="62">
        <v>271</v>
      </c>
      <c r="Y13967" s="62">
        <v>24309.02</v>
      </c>
      <c r="Z13967" s="62">
        <v>33700</v>
      </c>
      <c r="AA13967" s="62">
        <v>2452</v>
      </c>
      <c r="AB13967" s="62">
        <v>51.08</v>
      </c>
      <c r="AC13967" s="62">
        <v>8425</v>
      </c>
    </row>
    <row r="13968" spans="1:29" ht="30" x14ac:dyDescent="0.25">
      <c r="A13968" s="61" t="s">
        <v>180</v>
      </c>
      <c r="B13968" s="61" t="s">
        <v>181</v>
      </c>
      <c r="C13968" s="62">
        <v>2015</v>
      </c>
      <c r="D13968" s="61" t="s">
        <v>226</v>
      </c>
      <c r="E13968" s="62">
        <v>55</v>
      </c>
      <c r="F13968" s="62">
        <v>229497</v>
      </c>
      <c r="G13968" s="62">
        <v>29875</v>
      </c>
      <c r="H13968" s="62">
        <v>45.27</v>
      </c>
      <c r="I13968" s="62">
        <v>4172.67</v>
      </c>
      <c r="J13968" s="62">
        <v>213432.21</v>
      </c>
      <c r="K13968" s="62">
        <v>22994.18</v>
      </c>
      <c r="L13968" s="62">
        <v>26644</v>
      </c>
      <c r="M13968" s="62">
        <v>40.369999999999997</v>
      </c>
      <c r="N13968" s="62">
        <v>418.08</v>
      </c>
      <c r="O13968" s="62">
        <v>277293.71999999997</v>
      </c>
      <c r="P13968" s="63"/>
      <c r="Q13968" s="63"/>
      <c r="R13968" s="63"/>
      <c r="S13968" s="63"/>
      <c r="T13968" s="63"/>
      <c r="U13968" s="63"/>
      <c r="V13968" s="63"/>
      <c r="W13968" s="63"/>
      <c r="X13968" s="63"/>
      <c r="Y13968" s="63"/>
      <c r="Z13968" s="62">
        <v>1323</v>
      </c>
      <c r="AA13968" s="62">
        <v>19210</v>
      </c>
      <c r="AB13968" s="62">
        <v>29.11</v>
      </c>
      <c r="AC13968" s="62">
        <v>24.05</v>
      </c>
    </row>
    <row r="13969" spans="1:29" ht="30" x14ac:dyDescent="0.25">
      <c r="A13969" s="61" t="s">
        <v>494</v>
      </c>
      <c r="B13969" s="61" t="s">
        <v>495</v>
      </c>
      <c r="C13969" s="62">
        <v>2007</v>
      </c>
      <c r="D13969" s="61" t="s">
        <v>75</v>
      </c>
      <c r="E13969" s="62">
        <v>10</v>
      </c>
      <c r="F13969" s="62">
        <v>725</v>
      </c>
      <c r="G13969" s="62">
        <v>453</v>
      </c>
      <c r="H13969" s="62">
        <v>3.78</v>
      </c>
      <c r="I13969" s="62">
        <v>72.5</v>
      </c>
      <c r="J13969" s="62">
        <v>674.25</v>
      </c>
      <c r="K13969" s="62">
        <v>0</v>
      </c>
      <c r="L13969" s="63"/>
      <c r="M13969" s="63"/>
      <c r="N13969" s="63"/>
      <c r="O13969" s="63"/>
      <c r="P13969" s="62">
        <v>23</v>
      </c>
      <c r="Q13969" s="62">
        <v>58</v>
      </c>
      <c r="R13969" s="62">
        <v>0.48</v>
      </c>
      <c r="S13969" s="62">
        <v>2</v>
      </c>
      <c r="T13969" s="62">
        <v>291.39</v>
      </c>
      <c r="U13969" s="63"/>
      <c r="V13969" s="63"/>
      <c r="W13969" s="63"/>
      <c r="X13969" s="63"/>
      <c r="Y13969" s="63"/>
      <c r="Z13969" s="62">
        <v>90.9</v>
      </c>
      <c r="AA13969" s="62">
        <v>1082</v>
      </c>
      <c r="AB13969" s="62">
        <v>9.02</v>
      </c>
      <c r="AC13969" s="62">
        <v>9.09</v>
      </c>
    </row>
    <row r="13970" spans="1:29" x14ac:dyDescent="0.25">
      <c r="A13970" s="61" t="s">
        <v>163</v>
      </c>
      <c r="B13970" s="61" t="s">
        <v>164</v>
      </c>
      <c r="C13970" s="62">
        <v>2011</v>
      </c>
      <c r="D13970" s="61" t="s">
        <v>89</v>
      </c>
      <c r="E13970" s="62">
        <v>36</v>
      </c>
      <c r="F13970" s="62">
        <v>301527</v>
      </c>
      <c r="G13970" s="62">
        <v>35136</v>
      </c>
      <c r="H13970" s="62">
        <v>81.33</v>
      </c>
      <c r="I13970" s="62">
        <v>8375.75</v>
      </c>
      <c r="J13970" s="62">
        <v>280420.11</v>
      </c>
      <c r="K13970" s="62">
        <v>0</v>
      </c>
      <c r="L13970" s="63"/>
      <c r="M13970" s="63"/>
      <c r="N13970" s="63"/>
      <c r="O13970" s="63"/>
      <c r="P13970" s="63"/>
      <c r="Q13970" s="63"/>
      <c r="R13970" s="63"/>
      <c r="S13970" s="63"/>
      <c r="T13970" s="63"/>
      <c r="U13970" s="63"/>
      <c r="V13970" s="63"/>
      <c r="W13970" s="63"/>
      <c r="X13970" s="63"/>
      <c r="Y13970" s="63"/>
      <c r="Z13970" s="62">
        <v>137200</v>
      </c>
      <c r="AA13970" s="62">
        <v>9993</v>
      </c>
      <c r="AB13970" s="62">
        <v>23.13</v>
      </c>
      <c r="AC13970" s="62">
        <v>3811.11</v>
      </c>
    </row>
    <row r="13971" spans="1:29" ht="45" x14ac:dyDescent="0.25">
      <c r="A13971" s="61" t="s">
        <v>344</v>
      </c>
      <c r="B13971" s="61" t="s">
        <v>345</v>
      </c>
      <c r="C13971" s="62">
        <v>2003</v>
      </c>
      <c r="D13971" s="61" t="s">
        <v>78</v>
      </c>
      <c r="E13971" s="62">
        <v>40</v>
      </c>
      <c r="F13971" s="62">
        <v>96859</v>
      </c>
      <c r="G13971" s="62">
        <v>8108</v>
      </c>
      <c r="H13971" s="62">
        <v>16.89</v>
      </c>
      <c r="I13971" s="62">
        <v>2421.48</v>
      </c>
      <c r="J13971" s="62">
        <v>90078.87</v>
      </c>
      <c r="K13971" s="62">
        <v>7486.91</v>
      </c>
      <c r="L13971" s="62">
        <v>7174</v>
      </c>
      <c r="M13971" s="62">
        <v>14.95</v>
      </c>
      <c r="N13971" s="62">
        <v>187.17</v>
      </c>
      <c r="O13971" s="62">
        <v>90286.84</v>
      </c>
      <c r="P13971" s="63"/>
      <c r="Q13971" s="63"/>
      <c r="R13971" s="63"/>
      <c r="S13971" s="63"/>
      <c r="T13971" s="63"/>
      <c r="U13971" s="63"/>
      <c r="V13971" s="63"/>
      <c r="W13971" s="63"/>
      <c r="X13971" s="63"/>
      <c r="Y13971" s="63"/>
      <c r="Z13971" s="62">
        <v>817</v>
      </c>
      <c r="AA13971" s="62">
        <v>3636</v>
      </c>
      <c r="AB13971" s="62">
        <v>7.58</v>
      </c>
      <c r="AC13971" s="62">
        <v>20.43</v>
      </c>
    </row>
    <row r="13972" spans="1:29" ht="30" x14ac:dyDescent="0.25">
      <c r="A13972" s="61" t="s">
        <v>138</v>
      </c>
      <c r="B13972" s="61" t="s">
        <v>139</v>
      </c>
      <c r="C13972" s="62">
        <v>2010</v>
      </c>
      <c r="D13972" s="61" t="s">
        <v>226</v>
      </c>
      <c r="E13972" s="62">
        <v>24</v>
      </c>
      <c r="F13972" s="62">
        <v>111680</v>
      </c>
      <c r="G13972" s="62">
        <v>20088</v>
      </c>
      <c r="H13972" s="62">
        <v>69.75</v>
      </c>
      <c r="I13972" s="62">
        <v>4653.33</v>
      </c>
      <c r="J13972" s="62">
        <v>103862.39999999999</v>
      </c>
      <c r="K13972" s="62">
        <v>8184.29</v>
      </c>
      <c r="L13972" s="62">
        <v>12862</v>
      </c>
      <c r="M13972" s="62">
        <v>44.66</v>
      </c>
      <c r="N13972" s="63"/>
      <c r="O13972" s="63"/>
      <c r="P13972" s="63"/>
      <c r="Q13972" s="63"/>
      <c r="R13972" s="63"/>
      <c r="S13972" s="63"/>
      <c r="T13972" s="63"/>
      <c r="U13972" s="63"/>
      <c r="V13972" s="63"/>
      <c r="W13972" s="63"/>
      <c r="X13972" s="63"/>
      <c r="Y13972" s="63"/>
      <c r="Z13972" s="62">
        <v>51000</v>
      </c>
      <c r="AA13972" s="62">
        <v>4585</v>
      </c>
      <c r="AB13972" s="62">
        <v>15.92</v>
      </c>
      <c r="AC13972" s="62">
        <v>2125</v>
      </c>
    </row>
    <row r="13973" spans="1:29" ht="30" x14ac:dyDescent="0.25">
      <c r="A13973" s="61" t="s">
        <v>415</v>
      </c>
      <c r="B13973" s="61" t="s">
        <v>416</v>
      </c>
      <c r="C13973" s="62">
        <v>2005</v>
      </c>
      <c r="D13973" s="61" t="s">
        <v>86</v>
      </c>
      <c r="E13973" s="62">
        <v>26</v>
      </c>
      <c r="F13973" s="63"/>
      <c r="G13973" s="63"/>
      <c r="H13973" s="63"/>
      <c r="I13973" s="63"/>
      <c r="J13973" s="63"/>
      <c r="K13973" s="62">
        <v>0</v>
      </c>
      <c r="L13973" s="63"/>
      <c r="M13973" s="63"/>
      <c r="N13973" s="63"/>
      <c r="O13973" s="63"/>
      <c r="P13973" s="63"/>
      <c r="Q13973" s="63"/>
      <c r="R13973" s="63"/>
      <c r="S13973" s="63"/>
      <c r="T13973" s="63"/>
      <c r="U13973" s="63"/>
      <c r="V13973" s="63"/>
      <c r="W13973" s="63"/>
      <c r="X13973" s="63"/>
      <c r="Y13973" s="63"/>
      <c r="Z13973" s="62">
        <v>43443.51</v>
      </c>
      <c r="AA13973" s="62">
        <v>35301</v>
      </c>
      <c r="AB13973" s="62">
        <v>113.14</v>
      </c>
      <c r="AC13973" s="62">
        <v>1670.9</v>
      </c>
    </row>
    <row r="13974" spans="1:29" x14ac:dyDescent="0.25">
      <c r="A13974" s="61" t="s">
        <v>130</v>
      </c>
      <c r="B13974" s="61" t="s">
        <v>131</v>
      </c>
      <c r="C13974" s="62">
        <v>2014</v>
      </c>
      <c r="D13974" s="61" t="s">
        <v>86</v>
      </c>
      <c r="E13974" s="62">
        <v>68</v>
      </c>
      <c r="F13974" s="62">
        <v>17784</v>
      </c>
      <c r="G13974" s="62">
        <v>2692</v>
      </c>
      <c r="H13974" s="62">
        <v>3.3</v>
      </c>
      <c r="I13974" s="62">
        <v>261.52999999999997</v>
      </c>
      <c r="J13974" s="62">
        <v>16539.12</v>
      </c>
      <c r="K13974" s="62">
        <v>0</v>
      </c>
      <c r="L13974" s="63"/>
      <c r="M13974" s="63"/>
      <c r="N13974" s="63"/>
      <c r="O13974" s="63"/>
      <c r="P13974" s="63"/>
      <c r="Q13974" s="63"/>
      <c r="R13974" s="63"/>
      <c r="S13974" s="63"/>
      <c r="T13974" s="63"/>
      <c r="U13974" s="62">
        <v>988</v>
      </c>
      <c r="V13974" s="62">
        <v>3111</v>
      </c>
      <c r="W13974" s="62">
        <v>3.81</v>
      </c>
      <c r="X13974" s="62">
        <v>14</v>
      </c>
      <c r="Y13974" s="62">
        <v>22115.39</v>
      </c>
      <c r="Z13974" s="62">
        <v>5626</v>
      </c>
      <c r="AA13974" s="62">
        <v>34709</v>
      </c>
      <c r="AB13974" s="62">
        <v>42.54</v>
      </c>
      <c r="AC13974" s="62">
        <v>82.74</v>
      </c>
    </row>
    <row r="13975" spans="1:29" x14ac:dyDescent="0.25">
      <c r="A13975" s="61" t="s">
        <v>275</v>
      </c>
      <c r="B13975" s="61" t="s">
        <v>276</v>
      </c>
      <c r="C13975" s="62">
        <v>2010</v>
      </c>
      <c r="D13975" s="61" t="s">
        <v>99</v>
      </c>
      <c r="E13975" s="62">
        <v>22</v>
      </c>
      <c r="F13975" s="62">
        <v>257000</v>
      </c>
      <c r="G13975" s="62">
        <v>52982</v>
      </c>
      <c r="H13975" s="62">
        <v>200.69</v>
      </c>
      <c r="I13975" s="62">
        <v>11681.82</v>
      </c>
      <c r="J13975" s="62">
        <v>239010</v>
      </c>
      <c r="K13975" s="62">
        <v>0</v>
      </c>
      <c r="L13975" s="63"/>
      <c r="M13975" s="63"/>
      <c r="N13975" s="63"/>
      <c r="O13975" s="63"/>
      <c r="P13975" s="63"/>
      <c r="Q13975" s="63"/>
      <c r="R13975" s="63"/>
      <c r="S13975" s="63"/>
      <c r="T13975" s="63"/>
      <c r="U13975" s="63"/>
      <c r="V13975" s="63"/>
      <c r="W13975" s="63"/>
      <c r="X13975" s="63"/>
      <c r="Y13975" s="63"/>
      <c r="Z13975" s="62">
        <v>593.54</v>
      </c>
      <c r="AA13975" s="62">
        <v>7925</v>
      </c>
      <c r="AB13975" s="62">
        <v>30.02</v>
      </c>
      <c r="AC13975" s="62">
        <v>26.98</v>
      </c>
    </row>
    <row r="13976" spans="1:29" x14ac:dyDescent="0.25">
      <c r="A13976" s="61" t="s">
        <v>163</v>
      </c>
      <c r="B13976" s="61" t="s">
        <v>164</v>
      </c>
      <c r="C13976" s="62">
        <v>2005</v>
      </c>
      <c r="D13976" s="61" t="s">
        <v>382</v>
      </c>
      <c r="E13976" s="62">
        <v>16</v>
      </c>
      <c r="F13976" s="62">
        <v>62240</v>
      </c>
      <c r="G13976" s="62">
        <v>8031</v>
      </c>
      <c r="H13976" s="62">
        <v>41.83</v>
      </c>
      <c r="I13976" s="62">
        <v>3890</v>
      </c>
      <c r="J13976" s="62">
        <v>57883.199999999997</v>
      </c>
      <c r="K13976" s="62">
        <v>4081.52</v>
      </c>
      <c r="L13976" s="62">
        <v>4301</v>
      </c>
      <c r="M13976" s="62">
        <v>22.4</v>
      </c>
      <c r="N13976" s="62">
        <v>255.09</v>
      </c>
      <c r="O13976" s="62">
        <v>49220.25</v>
      </c>
      <c r="P13976" s="63"/>
      <c r="Q13976" s="63"/>
      <c r="R13976" s="63"/>
      <c r="S13976" s="63"/>
      <c r="T13976" s="63"/>
      <c r="U13976" s="63"/>
      <c r="V13976" s="63"/>
      <c r="W13976" s="63"/>
      <c r="X13976" s="63"/>
      <c r="Y13976" s="63"/>
      <c r="Z13976" s="62">
        <v>48100</v>
      </c>
      <c r="AA13976" s="62">
        <v>2832</v>
      </c>
      <c r="AB13976" s="62">
        <v>14.75</v>
      </c>
      <c r="AC13976" s="62">
        <v>3006.25</v>
      </c>
    </row>
    <row r="13977" spans="1:29" x14ac:dyDescent="0.25">
      <c r="A13977" s="61" t="s">
        <v>107</v>
      </c>
      <c r="B13977" s="61" t="s">
        <v>108</v>
      </c>
      <c r="C13977" s="62">
        <v>2005</v>
      </c>
      <c r="D13977" s="61" t="s">
        <v>72</v>
      </c>
      <c r="E13977" s="62">
        <v>45</v>
      </c>
      <c r="F13977" s="62">
        <v>188369</v>
      </c>
      <c r="G13977" s="62">
        <v>29153</v>
      </c>
      <c r="H13977" s="62">
        <v>53.99</v>
      </c>
      <c r="I13977" s="62">
        <v>4185.9799999999996</v>
      </c>
      <c r="J13977" s="62">
        <v>175183.17</v>
      </c>
      <c r="K13977" s="62">
        <v>14469.45</v>
      </c>
      <c r="L13977" s="62">
        <v>18612</v>
      </c>
      <c r="M13977" s="62">
        <v>34.47</v>
      </c>
      <c r="N13977" s="62">
        <v>321.54000000000002</v>
      </c>
      <c r="O13977" s="62">
        <v>174491.4</v>
      </c>
      <c r="P13977" s="63"/>
      <c r="Q13977" s="63"/>
      <c r="R13977" s="63"/>
      <c r="S13977" s="63"/>
      <c r="T13977" s="63"/>
      <c r="U13977" s="63"/>
      <c r="V13977" s="63"/>
      <c r="W13977" s="63"/>
      <c r="X13977" s="63"/>
      <c r="Y13977" s="63"/>
      <c r="Z13977" s="62">
        <v>0</v>
      </c>
      <c r="AA13977" s="62">
        <v>16650</v>
      </c>
      <c r="AB13977" s="62">
        <v>30.83</v>
      </c>
      <c r="AC13977" s="62">
        <v>0</v>
      </c>
    </row>
    <row r="13978" spans="1:29" ht="30" x14ac:dyDescent="0.25">
      <c r="A13978" s="61" t="s">
        <v>176</v>
      </c>
      <c r="B13978" s="61" t="s">
        <v>177</v>
      </c>
      <c r="C13978" s="62">
        <v>2009</v>
      </c>
      <c r="D13978" s="61" t="s">
        <v>75</v>
      </c>
      <c r="E13978" s="62">
        <v>10</v>
      </c>
      <c r="F13978" s="62">
        <v>337</v>
      </c>
      <c r="G13978" s="62">
        <v>188</v>
      </c>
      <c r="H13978" s="62">
        <v>1.57</v>
      </c>
      <c r="I13978" s="62">
        <v>33.700000000000003</v>
      </c>
      <c r="J13978" s="62">
        <v>313.41000000000003</v>
      </c>
      <c r="K13978" s="62">
        <v>0</v>
      </c>
      <c r="L13978" s="62">
        <v>372</v>
      </c>
      <c r="M13978" s="62">
        <v>3.1</v>
      </c>
      <c r="N13978" s="63"/>
      <c r="O13978" s="63"/>
      <c r="P13978" s="63"/>
      <c r="Q13978" s="63"/>
      <c r="R13978" s="63"/>
      <c r="S13978" s="63"/>
      <c r="T13978" s="63"/>
      <c r="U13978" s="63"/>
      <c r="V13978" s="63"/>
      <c r="W13978" s="63"/>
      <c r="X13978" s="63"/>
      <c r="Y13978" s="63"/>
      <c r="Z13978" s="62">
        <v>0</v>
      </c>
      <c r="AA13978" s="62">
        <v>6120</v>
      </c>
      <c r="AB13978" s="62">
        <v>51</v>
      </c>
      <c r="AC13978" s="62">
        <v>0</v>
      </c>
    </row>
    <row r="13979" spans="1:29" ht="30" x14ac:dyDescent="0.25">
      <c r="A13979" s="61" t="s">
        <v>142</v>
      </c>
      <c r="B13979" s="61" t="s">
        <v>143</v>
      </c>
      <c r="C13979" s="62">
        <v>2018</v>
      </c>
      <c r="D13979" s="61" t="s">
        <v>301</v>
      </c>
      <c r="E13979" s="62">
        <v>5</v>
      </c>
      <c r="F13979" s="62">
        <v>26709</v>
      </c>
      <c r="G13979" s="62">
        <v>6098</v>
      </c>
      <c r="H13979" s="62">
        <v>101.63</v>
      </c>
      <c r="I13979" s="62">
        <v>5341.8</v>
      </c>
      <c r="J13979" s="62">
        <v>24839.37</v>
      </c>
      <c r="K13979" s="62">
        <v>0</v>
      </c>
      <c r="L13979" s="63"/>
      <c r="M13979" s="63"/>
      <c r="N13979" s="63"/>
      <c r="O13979" s="63"/>
      <c r="P13979" s="63"/>
      <c r="Q13979" s="63"/>
      <c r="R13979" s="63"/>
      <c r="S13979" s="63"/>
      <c r="T13979" s="63"/>
      <c r="U13979" s="63"/>
      <c r="V13979" s="63"/>
      <c r="W13979" s="63"/>
      <c r="X13979" s="63"/>
      <c r="Y13979" s="63"/>
      <c r="Z13979" s="62">
        <v>0</v>
      </c>
      <c r="AA13979" s="63"/>
      <c r="AB13979" s="63"/>
      <c r="AC13979" s="62">
        <v>0</v>
      </c>
    </row>
    <row r="13980" spans="1:29" x14ac:dyDescent="0.25">
      <c r="A13980" s="61" t="s">
        <v>383</v>
      </c>
      <c r="B13980" s="61" t="s">
        <v>384</v>
      </c>
      <c r="C13980" s="62">
        <v>2012</v>
      </c>
      <c r="D13980" s="61" t="s">
        <v>78</v>
      </c>
      <c r="E13980" s="62">
        <v>52</v>
      </c>
      <c r="F13980" s="62">
        <v>396600</v>
      </c>
      <c r="G13980" s="62">
        <v>58557</v>
      </c>
      <c r="H13980" s="62">
        <v>93.84</v>
      </c>
      <c r="I13980" s="62">
        <v>7626.92</v>
      </c>
      <c r="J13980" s="62">
        <v>368838</v>
      </c>
      <c r="K13980" s="62">
        <v>0</v>
      </c>
      <c r="L13980" s="63"/>
      <c r="M13980" s="63"/>
      <c r="N13980" s="63"/>
      <c r="O13980" s="63"/>
      <c r="P13980" s="63"/>
      <c r="Q13980" s="63"/>
      <c r="R13980" s="63"/>
      <c r="S13980" s="63"/>
      <c r="T13980" s="63"/>
      <c r="U13980" s="63"/>
      <c r="V13980" s="63"/>
      <c r="W13980" s="63"/>
      <c r="X13980" s="63"/>
      <c r="Y13980" s="63"/>
      <c r="Z13980" s="62">
        <v>1.81</v>
      </c>
      <c r="AA13980" s="62">
        <v>2514</v>
      </c>
      <c r="AB13980" s="62">
        <v>4.03</v>
      </c>
      <c r="AC13980" s="62">
        <v>0.03</v>
      </c>
    </row>
    <row r="13981" spans="1:29" x14ac:dyDescent="0.25">
      <c r="A13981" s="61" t="s">
        <v>275</v>
      </c>
      <c r="B13981" s="61" t="s">
        <v>276</v>
      </c>
      <c r="C13981" s="62">
        <v>2014</v>
      </c>
      <c r="D13981" s="61" t="s">
        <v>78</v>
      </c>
      <c r="E13981" s="62">
        <v>56</v>
      </c>
      <c r="F13981" s="62">
        <v>396240</v>
      </c>
      <c r="G13981" s="62">
        <v>72675</v>
      </c>
      <c r="H13981" s="62">
        <v>108.15</v>
      </c>
      <c r="I13981" s="62">
        <v>7075.71</v>
      </c>
      <c r="J13981" s="62">
        <v>368503.2</v>
      </c>
      <c r="K13981" s="62">
        <v>0</v>
      </c>
      <c r="L13981" s="63"/>
      <c r="M13981" s="63"/>
      <c r="N13981" s="63"/>
      <c r="O13981" s="63"/>
      <c r="P13981" s="63"/>
      <c r="Q13981" s="63"/>
      <c r="R13981" s="63"/>
      <c r="S13981" s="63"/>
      <c r="T13981" s="63"/>
      <c r="U13981" s="63"/>
      <c r="V13981" s="63"/>
      <c r="W13981" s="63"/>
      <c r="X13981" s="63"/>
      <c r="Y13981" s="63"/>
      <c r="Z13981" s="62">
        <v>973.2</v>
      </c>
      <c r="AA13981" s="62">
        <v>3919</v>
      </c>
      <c r="AB13981" s="62">
        <v>5.83</v>
      </c>
      <c r="AC13981" s="62">
        <v>17.38</v>
      </c>
    </row>
    <row r="13982" spans="1:29" x14ac:dyDescent="0.25">
      <c r="A13982" s="61" t="s">
        <v>260</v>
      </c>
      <c r="B13982" s="61" t="s">
        <v>261</v>
      </c>
      <c r="C13982" s="62">
        <v>2009</v>
      </c>
      <c r="D13982" s="61" t="s">
        <v>262</v>
      </c>
      <c r="E13982" s="62">
        <v>42</v>
      </c>
      <c r="F13982" s="62">
        <v>232702</v>
      </c>
      <c r="G13982" s="62">
        <v>34666</v>
      </c>
      <c r="H13982" s="62">
        <v>68.78</v>
      </c>
      <c r="I13982" s="62">
        <v>5540.52</v>
      </c>
      <c r="J13982" s="62">
        <v>216412.86</v>
      </c>
      <c r="K13982" s="62">
        <v>19106.099999999999</v>
      </c>
      <c r="L13982" s="62">
        <v>23712</v>
      </c>
      <c r="M13982" s="62">
        <v>47.05</v>
      </c>
      <c r="N13982" s="62">
        <v>454.91</v>
      </c>
      <c r="O13982" s="62">
        <v>230406.13</v>
      </c>
      <c r="P13982" s="63"/>
      <c r="Q13982" s="63"/>
      <c r="R13982" s="63"/>
      <c r="S13982" s="63"/>
      <c r="T13982" s="63"/>
      <c r="U13982" s="63"/>
      <c r="V13982" s="63"/>
      <c r="W13982" s="63"/>
      <c r="X13982" s="63"/>
      <c r="Y13982" s="63"/>
      <c r="Z13982" s="62">
        <v>1720</v>
      </c>
      <c r="AA13982" s="62">
        <v>12840</v>
      </c>
      <c r="AB13982" s="62">
        <v>25.48</v>
      </c>
      <c r="AC13982" s="62">
        <v>40.950000000000003</v>
      </c>
    </row>
    <row r="13983" spans="1:29" ht="45" x14ac:dyDescent="0.25">
      <c r="A13983" s="61" t="s">
        <v>344</v>
      </c>
      <c r="B13983" s="61" t="s">
        <v>345</v>
      </c>
      <c r="C13983" s="62">
        <v>2013</v>
      </c>
      <c r="D13983" s="61" t="s">
        <v>72</v>
      </c>
      <c r="E13983" s="62">
        <v>16</v>
      </c>
      <c r="F13983" s="62">
        <v>201280</v>
      </c>
      <c r="G13983" s="62">
        <v>19681</v>
      </c>
      <c r="H13983" s="62">
        <v>102.51</v>
      </c>
      <c r="I13983" s="62">
        <v>12580</v>
      </c>
      <c r="J13983" s="62">
        <v>187190.39999999999</v>
      </c>
      <c r="K13983" s="62">
        <v>0</v>
      </c>
      <c r="L13983" s="63"/>
      <c r="M13983" s="63"/>
      <c r="N13983" s="63"/>
      <c r="O13983" s="63"/>
      <c r="P13983" s="63"/>
      <c r="Q13983" s="63"/>
      <c r="R13983" s="63"/>
      <c r="S13983" s="63"/>
      <c r="T13983" s="63"/>
      <c r="U13983" s="63"/>
      <c r="V13983" s="63"/>
      <c r="W13983" s="63"/>
      <c r="X13983" s="63"/>
      <c r="Y13983" s="63"/>
      <c r="Z13983" s="62">
        <v>488</v>
      </c>
      <c r="AA13983" s="62">
        <v>2274</v>
      </c>
      <c r="AB13983" s="62">
        <v>11.84</v>
      </c>
      <c r="AC13983" s="62">
        <v>30.5</v>
      </c>
    </row>
    <row r="13984" spans="1:29" x14ac:dyDescent="0.25">
      <c r="A13984" s="61" t="s">
        <v>229</v>
      </c>
      <c r="B13984" s="61" t="s">
        <v>230</v>
      </c>
      <c r="C13984" s="62">
        <v>2003</v>
      </c>
      <c r="D13984" s="61" t="s">
        <v>78</v>
      </c>
      <c r="E13984" s="62">
        <v>68</v>
      </c>
      <c r="F13984" s="62">
        <v>99520</v>
      </c>
      <c r="G13984" s="62">
        <v>9268</v>
      </c>
      <c r="H13984" s="62">
        <v>11.36</v>
      </c>
      <c r="I13984" s="62">
        <v>1463.53</v>
      </c>
      <c r="J13984" s="62">
        <v>92553.600000000006</v>
      </c>
      <c r="K13984" s="62">
        <v>14723</v>
      </c>
      <c r="L13984" s="62">
        <v>15018</v>
      </c>
      <c r="M13984" s="62">
        <v>18.399999999999999</v>
      </c>
      <c r="N13984" s="62">
        <v>216.51</v>
      </c>
      <c r="O13984" s="62">
        <v>177549.07</v>
      </c>
      <c r="P13984" s="63"/>
      <c r="Q13984" s="63"/>
      <c r="R13984" s="63"/>
      <c r="S13984" s="63"/>
      <c r="T13984" s="63"/>
      <c r="U13984" s="63"/>
      <c r="V13984" s="63"/>
      <c r="W13984" s="63"/>
      <c r="X13984" s="63"/>
      <c r="Y13984" s="63"/>
      <c r="Z13984" s="62">
        <v>524250</v>
      </c>
      <c r="AA13984" s="62">
        <v>9168</v>
      </c>
      <c r="AB13984" s="62">
        <v>11.24</v>
      </c>
      <c r="AC13984" s="62">
        <v>7709.56</v>
      </c>
    </row>
    <row r="13985" spans="1:29" ht="45" x14ac:dyDescent="0.25">
      <c r="A13985" s="61" t="s">
        <v>167</v>
      </c>
      <c r="B13985" s="61" t="s">
        <v>168</v>
      </c>
      <c r="C13985" s="62">
        <v>2013</v>
      </c>
      <c r="D13985" s="61" t="s">
        <v>78</v>
      </c>
      <c r="E13985" s="62">
        <v>36</v>
      </c>
      <c r="F13985" s="62">
        <v>143933</v>
      </c>
      <c r="G13985" s="62">
        <v>20291</v>
      </c>
      <c r="H13985" s="62">
        <v>46.97</v>
      </c>
      <c r="I13985" s="62">
        <v>3998.14</v>
      </c>
      <c r="J13985" s="62">
        <v>133857.69</v>
      </c>
      <c r="K13985" s="62">
        <v>11250.24</v>
      </c>
      <c r="L13985" s="62">
        <v>17483</v>
      </c>
      <c r="M13985" s="62">
        <v>40.47</v>
      </c>
      <c r="N13985" s="62">
        <v>312.51</v>
      </c>
      <c r="O13985" s="62">
        <v>135670.04999999999</v>
      </c>
      <c r="P13985" s="63"/>
      <c r="Q13985" s="63"/>
      <c r="R13985" s="63"/>
      <c r="S13985" s="63"/>
      <c r="T13985" s="63"/>
      <c r="U13985" s="63"/>
      <c r="V13985" s="63"/>
      <c r="W13985" s="63"/>
      <c r="X13985" s="63"/>
      <c r="Y13985" s="63"/>
      <c r="Z13985" s="62">
        <v>0</v>
      </c>
      <c r="AA13985" s="63"/>
      <c r="AB13985" s="63"/>
      <c r="AC13985" s="62">
        <v>0</v>
      </c>
    </row>
    <row r="13986" spans="1:29" x14ac:dyDescent="0.25">
      <c r="A13986" s="61" t="s">
        <v>241</v>
      </c>
      <c r="B13986" s="61" t="s">
        <v>242</v>
      </c>
      <c r="C13986" s="62">
        <v>2012</v>
      </c>
      <c r="D13986" s="61" t="s">
        <v>75</v>
      </c>
      <c r="E13986" s="62">
        <v>1</v>
      </c>
      <c r="F13986" s="63"/>
      <c r="G13986" s="63"/>
      <c r="H13986" s="63"/>
      <c r="I13986" s="63"/>
      <c r="J13986" s="63"/>
      <c r="K13986" s="62">
        <v>0</v>
      </c>
      <c r="L13986" s="63"/>
      <c r="M13986" s="63"/>
      <c r="N13986" s="63"/>
      <c r="O13986" s="63"/>
      <c r="P13986" s="63"/>
      <c r="Q13986" s="63"/>
      <c r="R13986" s="63"/>
      <c r="S13986" s="63"/>
      <c r="T13986" s="63"/>
      <c r="U13986" s="63"/>
      <c r="V13986" s="63"/>
      <c r="W13986" s="63"/>
      <c r="X13986" s="63"/>
      <c r="Y13986" s="63"/>
      <c r="Z13986" s="62">
        <v>3600</v>
      </c>
      <c r="AA13986" s="62">
        <v>445</v>
      </c>
      <c r="AB13986" s="62">
        <v>37.08</v>
      </c>
      <c r="AC13986" s="62">
        <v>3600</v>
      </c>
    </row>
    <row r="13987" spans="1:29" ht="30" x14ac:dyDescent="0.25">
      <c r="A13987" s="61" t="s">
        <v>206</v>
      </c>
      <c r="B13987" s="61" t="s">
        <v>207</v>
      </c>
      <c r="C13987" s="62">
        <v>2016</v>
      </c>
      <c r="D13987" s="61" t="s">
        <v>99</v>
      </c>
      <c r="E13987" s="62">
        <v>60</v>
      </c>
      <c r="F13987" s="62">
        <v>172728</v>
      </c>
      <c r="G13987" s="62">
        <v>32346</v>
      </c>
      <c r="H13987" s="62">
        <v>44.93</v>
      </c>
      <c r="I13987" s="62">
        <v>2878.8</v>
      </c>
      <c r="J13987" s="62">
        <v>160637.04</v>
      </c>
      <c r="K13987" s="62">
        <v>39831.230000000003</v>
      </c>
      <c r="L13987" s="62">
        <v>21460</v>
      </c>
      <c r="M13987" s="62">
        <v>29.81</v>
      </c>
      <c r="N13987" s="62">
        <v>663.85</v>
      </c>
      <c r="O13987" s="62">
        <v>480336.77</v>
      </c>
      <c r="P13987" s="63"/>
      <c r="Q13987" s="63"/>
      <c r="R13987" s="63"/>
      <c r="S13987" s="63"/>
      <c r="T13987" s="63"/>
      <c r="U13987" s="63"/>
      <c r="V13987" s="63"/>
      <c r="W13987" s="63"/>
      <c r="X13987" s="63"/>
      <c r="Y13987" s="63"/>
      <c r="Z13987" s="62">
        <v>162.05000000000001</v>
      </c>
      <c r="AA13987" s="62">
        <v>26064</v>
      </c>
      <c r="AB13987" s="62">
        <v>36.200000000000003</v>
      </c>
      <c r="AC13987" s="62">
        <v>2.7</v>
      </c>
    </row>
    <row r="13988" spans="1:29" ht="30" x14ac:dyDescent="0.25">
      <c r="A13988" s="61" t="s">
        <v>233</v>
      </c>
      <c r="B13988" s="61" t="s">
        <v>234</v>
      </c>
      <c r="C13988" s="62">
        <v>2014</v>
      </c>
      <c r="D13988" s="61" t="s">
        <v>75</v>
      </c>
      <c r="E13988" s="62">
        <v>15</v>
      </c>
      <c r="F13988" s="62">
        <v>0</v>
      </c>
      <c r="G13988" s="62">
        <v>0</v>
      </c>
      <c r="H13988" s="62">
        <v>0</v>
      </c>
      <c r="I13988" s="62">
        <v>0</v>
      </c>
      <c r="J13988" s="62">
        <v>0</v>
      </c>
      <c r="K13988" s="62">
        <v>0</v>
      </c>
      <c r="L13988" s="63"/>
      <c r="M13988" s="63"/>
      <c r="N13988" s="63"/>
      <c r="O13988" s="63"/>
      <c r="P13988" s="63"/>
      <c r="Q13988" s="63"/>
      <c r="R13988" s="63"/>
      <c r="S13988" s="63"/>
      <c r="T13988" s="63"/>
      <c r="U13988" s="63"/>
      <c r="V13988" s="63"/>
      <c r="W13988" s="63"/>
      <c r="X13988" s="63"/>
      <c r="Y13988" s="63"/>
      <c r="Z13988" s="62">
        <v>0</v>
      </c>
      <c r="AA13988" s="63"/>
      <c r="AB13988" s="63"/>
      <c r="AC13988" s="62">
        <v>0</v>
      </c>
    </row>
    <row r="13989" spans="1:29" x14ac:dyDescent="0.25">
      <c r="A13989" s="61" t="s">
        <v>208</v>
      </c>
      <c r="B13989" s="61" t="s">
        <v>209</v>
      </c>
      <c r="C13989" s="62">
        <v>2013</v>
      </c>
      <c r="D13989" s="61" t="s">
        <v>419</v>
      </c>
      <c r="E13989" s="62">
        <v>8</v>
      </c>
      <c r="F13989" s="62">
        <v>0</v>
      </c>
      <c r="G13989" s="62">
        <v>16</v>
      </c>
      <c r="H13989" s="62">
        <v>0.17</v>
      </c>
      <c r="I13989" s="62">
        <v>0</v>
      </c>
      <c r="J13989" s="62">
        <v>0</v>
      </c>
      <c r="K13989" s="62">
        <v>0</v>
      </c>
      <c r="L13989" s="62">
        <v>0</v>
      </c>
      <c r="M13989" s="62">
        <v>0</v>
      </c>
      <c r="N13989" s="62">
        <v>0</v>
      </c>
      <c r="O13989" s="62">
        <v>0</v>
      </c>
      <c r="P13989" s="63"/>
      <c r="Q13989" s="63"/>
      <c r="R13989" s="63"/>
      <c r="S13989" s="63"/>
      <c r="T13989" s="63"/>
      <c r="U13989" s="63"/>
      <c r="V13989" s="63"/>
      <c r="W13989" s="63"/>
      <c r="X13989" s="63"/>
      <c r="Y13989" s="63"/>
      <c r="Z13989" s="62">
        <v>0</v>
      </c>
      <c r="AA13989" s="62">
        <v>239</v>
      </c>
      <c r="AB13989" s="62">
        <v>2.4900000000000002</v>
      </c>
      <c r="AC13989" s="62">
        <v>0</v>
      </c>
    </row>
    <row r="13990" spans="1:29" ht="30" x14ac:dyDescent="0.25">
      <c r="A13990" s="61" t="s">
        <v>176</v>
      </c>
      <c r="B13990" s="61" t="s">
        <v>177</v>
      </c>
      <c r="C13990" s="62">
        <v>2009</v>
      </c>
      <c r="D13990" s="61" t="s">
        <v>89</v>
      </c>
      <c r="E13990" s="62">
        <v>116</v>
      </c>
      <c r="F13990" s="62">
        <v>1168500</v>
      </c>
      <c r="G13990" s="62">
        <v>153780</v>
      </c>
      <c r="H13990" s="62">
        <v>110.47</v>
      </c>
      <c r="I13990" s="62">
        <v>10073.280000000001</v>
      </c>
      <c r="J13990" s="62">
        <v>1086705</v>
      </c>
      <c r="K13990" s="62">
        <v>0</v>
      </c>
      <c r="L13990" s="62">
        <v>2531</v>
      </c>
      <c r="M13990" s="62">
        <v>1.82</v>
      </c>
      <c r="N13990" s="63"/>
      <c r="O13990" s="63"/>
      <c r="P13990" s="63"/>
      <c r="Q13990" s="63"/>
      <c r="R13990" s="63"/>
      <c r="S13990" s="63"/>
      <c r="T13990" s="63"/>
      <c r="U13990" s="63"/>
      <c r="V13990" s="63"/>
      <c r="W13990" s="63"/>
      <c r="X13990" s="63"/>
      <c r="Y13990" s="63"/>
      <c r="Z13990" s="62">
        <v>0</v>
      </c>
      <c r="AA13990" s="62">
        <v>22796</v>
      </c>
      <c r="AB13990" s="62">
        <v>16.38</v>
      </c>
      <c r="AC13990" s="62">
        <v>0</v>
      </c>
    </row>
    <row r="13991" spans="1:29" x14ac:dyDescent="0.25">
      <c r="A13991" s="61" t="s">
        <v>420</v>
      </c>
      <c r="B13991" s="61" t="s">
        <v>421</v>
      </c>
      <c r="C13991" s="62">
        <v>2013</v>
      </c>
      <c r="D13991" s="61" t="s">
        <v>314</v>
      </c>
      <c r="E13991" s="62">
        <v>120</v>
      </c>
      <c r="F13991" s="62">
        <v>367320</v>
      </c>
      <c r="G13991" s="62">
        <v>53329</v>
      </c>
      <c r="H13991" s="62">
        <v>37.03</v>
      </c>
      <c r="I13991" s="62">
        <v>3061</v>
      </c>
      <c r="J13991" s="62">
        <v>341607.6</v>
      </c>
      <c r="K13991" s="62">
        <v>80096.990000000005</v>
      </c>
      <c r="L13991" s="62">
        <v>105272</v>
      </c>
      <c r="M13991" s="62">
        <v>73.11</v>
      </c>
      <c r="N13991" s="62">
        <v>667.47</v>
      </c>
      <c r="O13991" s="62">
        <v>965913.67</v>
      </c>
      <c r="P13991" s="63"/>
      <c r="Q13991" s="63"/>
      <c r="R13991" s="63"/>
      <c r="S13991" s="63"/>
      <c r="T13991" s="63"/>
      <c r="U13991" s="63"/>
      <c r="V13991" s="63"/>
      <c r="W13991" s="63"/>
      <c r="X13991" s="63"/>
      <c r="Y13991" s="63"/>
      <c r="Z13991" s="62">
        <v>3282</v>
      </c>
      <c r="AA13991" s="62">
        <v>72940</v>
      </c>
      <c r="AB13991" s="62">
        <v>50.65</v>
      </c>
      <c r="AC13991" s="62">
        <v>27.35</v>
      </c>
    </row>
    <row r="13992" spans="1:29" ht="30" x14ac:dyDescent="0.25">
      <c r="A13992" s="61" t="s">
        <v>169</v>
      </c>
      <c r="B13992" s="61" t="s">
        <v>170</v>
      </c>
      <c r="C13992" s="62">
        <v>2018</v>
      </c>
      <c r="D13992" s="61" t="s">
        <v>75</v>
      </c>
      <c r="E13992" s="62">
        <v>4</v>
      </c>
      <c r="F13992" s="62">
        <v>47</v>
      </c>
      <c r="G13992" s="62">
        <v>108</v>
      </c>
      <c r="H13992" s="62">
        <v>2.25</v>
      </c>
      <c r="I13992" s="62">
        <v>11.75</v>
      </c>
      <c r="J13992" s="62">
        <v>43.71</v>
      </c>
      <c r="K13992" s="62">
        <v>0</v>
      </c>
      <c r="L13992" s="63"/>
      <c r="M13992" s="63"/>
      <c r="N13992" s="63"/>
      <c r="O13992" s="63"/>
      <c r="P13992" s="63"/>
      <c r="Q13992" s="63"/>
      <c r="R13992" s="63"/>
      <c r="S13992" s="63"/>
      <c r="T13992" s="63"/>
      <c r="U13992" s="63"/>
      <c r="V13992" s="63"/>
      <c r="W13992" s="63"/>
      <c r="X13992" s="63"/>
      <c r="Y13992" s="63"/>
      <c r="Z13992" s="62">
        <v>132.13999999999999</v>
      </c>
      <c r="AA13992" s="62">
        <v>51055</v>
      </c>
      <c r="AB13992" s="62">
        <v>1063.6500000000001</v>
      </c>
      <c r="AC13992" s="62">
        <v>33.04</v>
      </c>
    </row>
    <row r="13993" spans="1:29" x14ac:dyDescent="0.25">
      <c r="A13993" s="61" t="s">
        <v>371</v>
      </c>
      <c r="B13993" s="61" t="s">
        <v>372</v>
      </c>
      <c r="C13993" s="62">
        <v>2011</v>
      </c>
      <c r="D13993" s="61" t="s">
        <v>94</v>
      </c>
      <c r="E13993" s="62">
        <v>12</v>
      </c>
      <c r="F13993" s="63"/>
      <c r="G13993" s="63"/>
      <c r="H13993" s="63"/>
      <c r="I13993" s="63"/>
      <c r="J13993" s="63"/>
      <c r="K13993" s="62">
        <v>0</v>
      </c>
      <c r="L13993" s="63"/>
      <c r="M13993" s="63"/>
      <c r="N13993" s="63"/>
      <c r="O13993" s="63"/>
      <c r="P13993" s="63"/>
      <c r="Q13993" s="63"/>
      <c r="R13993" s="63"/>
      <c r="S13993" s="63"/>
      <c r="T13993" s="63"/>
      <c r="U13993" s="63"/>
      <c r="V13993" s="63"/>
      <c r="W13993" s="63"/>
      <c r="X13993" s="63"/>
      <c r="Y13993" s="63"/>
      <c r="Z13993" s="62">
        <v>0</v>
      </c>
      <c r="AA13993" s="63"/>
      <c r="AB13993" s="63"/>
      <c r="AC13993" s="62">
        <v>0</v>
      </c>
    </row>
    <row r="13994" spans="1:29" ht="30" x14ac:dyDescent="0.25">
      <c r="A13994" s="61" t="s">
        <v>153</v>
      </c>
      <c r="B13994" s="61" t="s">
        <v>154</v>
      </c>
      <c r="C13994" s="62">
        <v>2013</v>
      </c>
      <c r="D13994" s="61" t="s">
        <v>99</v>
      </c>
      <c r="E13994" s="62">
        <v>61</v>
      </c>
      <c r="F13994" s="62">
        <v>260200</v>
      </c>
      <c r="G13994" s="62">
        <v>44321</v>
      </c>
      <c r="H13994" s="62">
        <v>60.55</v>
      </c>
      <c r="I13994" s="62">
        <v>4265.57</v>
      </c>
      <c r="J13994" s="62">
        <v>241986</v>
      </c>
      <c r="K13994" s="62">
        <v>13397.67</v>
      </c>
      <c r="L13994" s="62">
        <v>13819</v>
      </c>
      <c r="M13994" s="62">
        <v>18.88</v>
      </c>
      <c r="N13994" s="62">
        <v>219.63</v>
      </c>
      <c r="O13994" s="62">
        <v>161566.54999999999</v>
      </c>
      <c r="P13994" s="63"/>
      <c r="Q13994" s="63"/>
      <c r="R13994" s="63"/>
      <c r="S13994" s="63"/>
      <c r="T13994" s="63"/>
      <c r="U13994" s="63"/>
      <c r="V13994" s="63"/>
      <c r="W13994" s="63"/>
      <c r="X13994" s="63"/>
      <c r="Y13994" s="63"/>
      <c r="Z13994" s="62">
        <v>1845</v>
      </c>
      <c r="AA13994" s="62">
        <v>16924</v>
      </c>
      <c r="AB13994" s="62">
        <v>23.12</v>
      </c>
      <c r="AC13994" s="62">
        <v>30.25</v>
      </c>
    </row>
    <row r="13995" spans="1:29" x14ac:dyDescent="0.25">
      <c r="A13995" s="61" t="s">
        <v>95</v>
      </c>
      <c r="B13995" s="61" t="s">
        <v>96</v>
      </c>
      <c r="C13995" s="62">
        <v>2010</v>
      </c>
      <c r="D13995" s="61" t="s">
        <v>75</v>
      </c>
      <c r="E13995" s="62">
        <v>12</v>
      </c>
      <c r="F13995" s="62">
        <v>195</v>
      </c>
      <c r="G13995" s="62">
        <v>67</v>
      </c>
      <c r="H13995" s="62">
        <v>0.47</v>
      </c>
      <c r="I13995" s="62">
        <v>16.25</v>
      </c>
      <c r="J13995" s="62">
        <v>181.35</v>
      </c>
      <c r="K13995" s="62">
        <v>89</v>
      </c>
      <c r="L13995" s="62">
        <v>169</v>
      </c>
      <c r="M13995" s="62">
        <v>1.17</v>
      </c>
      <c r="N13995" s="62">
        <v>7.42</v>
      </c>
      <c r="O13995" s="62">
        <v>1073.28</v>
      </c>
      <c r="P13995" s="63"/>
      <c r="Q13995" s="63"/>
      <c r="R13995" s="63"/>
      <c r="S13995" s="63"/>
      <c r="T13995" s="63"/>
      <c r="U13995" s="63"/>
      <c r="V13995" s="63"/>
      <c r="W13995" s="63"/>
      <c r="X13995" s="63"/>
      <c r="Y13995" s="63"/>
      <c r="Z13995" s="62">
        <v>1489.51</v>
      </c>
      <c r="AA13995" s="62">
        <v>5824</v>
      </c>
      <c r="AB13995" s="62">
        <v>40.44</v>
      </c>
      <c r="AC13995" s="62">
        <v>124.13</v>
      </c>
    </row>
    <row r="13996" spans="1:29" ht="30" x14ac:dyDescent="0.25">
      <c r="A13996" s="61" t="s">
        <v>171</v>
      </c>
      <c r="B13996" s="61" t="s">
        <v>172</v>
      </c>
      <c r="C13996" s="62">
        <v>2012</v>
      </c>
      <c r="D13996" s="61" t="s">
        <v>175</v>
      </c>
      <c r="E13996" s="62">
        <v>20</v>
      </c>
      <c r="F13996" s="63"/>
      <c r="G13996" s="63"/>
      <c r="H13996" s="63"/>
      <c r="I13996" s="63"/>
      <c r="J13996" s="63"/>
      <c r="K13996" s="62">
        <v>0</v>
      </c>
      <c r="L13996" s="63"/>
      <c r="M13996" s="63"/>
      <c r="N13996" s="63"/>
      <c r="O13996" s="63"/>
      <c r="P13996" s="63"/>
      <c r="Q13996" s="63"/>
      <c r="R13996" s="63"/>
      <c r="S13996" s="63"/>
      <c r="T13996" s="63"/>
      <c r="U13996" s="63"/>
      <c r="V13996" s="63"/>
      <c r="W13996" s="63"/>
      <c r="X13996" s="63"/>
      <c r="Y13996" s="63"/>
      <c r="Z13996" s="62">
        <v>0</v>
      </c>
      <c r="AA13996" s="63"/>
      <c r="AB13996" s="63"/>
      <c r="AC13996" s="62">
        <v>0</v>
      </c>
    </row>
    <row r="13997" spans="1:29" x14ac:dyDescent="0.25">
      <c r="A13997" s="61" t="s">
        <v>196</v>
      </c>
      <c r="B13997" s="61" t="s">
        <v>197</v>
      </c>
      <c r="C13997" s="62">
        <v>2016</v>
      </c>
      <c r="D13997" s="61" t="s">
        <v>135</v>
      </c>
      <c r="E13997" s="62">
        <v>100</v>
      </c>
      <c r="F13997" s="62">
        <v>86186</v>
      </c>
      <c r="G13997" s="62">
        <v>18630</v>
      </c>
      <c r="H13997" s="62">
        <v>15.53</v>
      </c>
      <c r="I13997" s="62">
        <v>861.86</v>
      </c>
      <c r="J13997" s="62">
        <v>80152.98</v>
      </c>
      <c r="K13997" s="62">
        <v>82568.38</v>
      </c>
      <c r="L13997" s="62">
        <v>94647</v>
      </c>
      <c r="M13997" s="62">
        <v>78.87</v>
      </c>
      <c r="N13997" s="62">
        <v>825.68</v>
      </c>
      <c r="O13997" s="62">
        <v>995716.87</v>
      </c>
      <c r="P13997" s="63"/>
      <c r="Q13997" s="63"/>
      <c r="R13997" s="63"/>
      <c r="S13997" s="63"/>
      <c r="T13997" s="63"/>
      <c r="U13997" s="63"/>
      <c r="V13997" s="63"/>
      <c r="W13997" s="63"/>
      <c r="X13997" s="63"/>
      <c r="Y13997" s="63"/>
      <c r="Z13997" s="62">
        <v>887300</v>
      </c>
      <c r="AA13997" s="62">
        <v>129230</v>
      </c>
      <c r="AB13997" s="62">
        <v>107.69</v>
      </c>
      <c r="AC13997" s="62">
        <v>8873</v>
      </c>
    </row>
    <row r="13998" spans="1:29" x14ac:dyDescent="0.25">
      <c r="A13998" s="61" t="s">
        <v>84</v>
      </c>
      <c r="B13998" s="61" t="s">
        <v>85</v>
      </c>
      <c r="C13998" s="62">
        <v>2007</v>
      </c>
      <c r="D13998" s="61" t="s">
        <v>135</v>
      </c>
      <c r="E13998" s="62">
        <v>26</v>
      </c>
      <c r="F13998" s="62">
        <v>188</v>
      </c>
      <c r="G13998" s="62">
        <v>128</v>
      </c>
      <c r="H13998" s="62">
        <v>0.41</v>
      </c>
      <c r="I13998" s="62">
        <v>7.23</v>
      </c>
      <c r="J13998" s="62">
        <v>174.84</v>
      </c>
      <c r="K13998" s="62">
        <v>471</v>
      </c>
      <c r="L13998" s="62">
        <v>2075</v>
      </c>
      <c r="M13998" s="62">
        <v>6.65</v>
      </c>
      <c r="N13998" s="63"/>
      <c r="O13998" s="63"/>
      <c r="P13998" s="63"/>
      <c r="Q13998" s="63"/>
      <c r="R13998" s="63"/>
      <c r="S13998" s="63"/>
      <c r="T13998" s="63"/>
      <c r="U13998" s="63"/>
      <c r="V13998" s="63"/>
      <c r="W13998" s="63"/>
      <c r="X13998" s="63"/>
      <c r="Y13998" s="63"/>
      <c r="Z13998" s="62">
        <v>1155</v>
      </c>
      <c r="AA13998" s="62">
        <v>5147</v>
      </c>
      <c r="AB13998" s="62">
        <v>16.5</v>
      </c>
      <c r="AC13998" s="62">
        <v>44.42</v>
      </c>
    </row>
    <row r="13999" spans="1:29" ht="30" x14ac:dyDescent="0.25">
      <c r="A13999" s="61" t="s">
        <v>498</v>
      </c>
      <c r="B13999" s="61" t="s">
        <v>499</v>
      </c>
      <c r="C13999" s="62">
        <v>2017</v>
      </c>
      <c r="D13999" s="61" t="s">
        <v>83</v>
      </c>
      <c r="E13999" s="62">
        <v>1</v>
      </c>
      <c r="F13999" s="63"/>
      <c r="G13999" s="63"/>
      <c r="H13999" s="63"/>
      <c r="I13999" s="63"/>
      <c r="J13999" s="63"/>
      <c r="K13999" s="62">
        <v>0</v>
      </c>
      <c r="L13999" s="63"/>
      <c r="M13999" s="63"/>
      <c r="N13999" s="63"/>
      <c r="O13999" s="63"/>
      <c r="P13999" s="63"/>
      <c r="Q13999" s="63"/>
      <c r="R13999" s="63"/>
      <c r="S13999" s="63"/>
      <c r="T13999" s="63"/>
      <c r="U13999" s="63"/>
      <c r="V13999" s="63"/>
      <c r="W13999" s="63"/>
      <c r="X13999" s="63"/>
      <c r="Y13999" s="63"/>
      <c r="Z13999" s="62">
        <v>0</v>
      </c>
      <c r="AA13999" s="63"/>
      <c r="AB13999" s="63"/>
      <c r="AC13999" s="62">
        <v>0</v>
      </c>
    </row>
    <row r="14000" spans="1:29" ht="30" x14ac:dyDescent="0.25">
      <c r="A14000" s="61" t="s">
        <v>348</v>
      </c>
      <c r="B14000" s="61" t="s">
        <v>349</v>
      </c>
      <c r="C14000" s="62">
        <v>2017</v>
      </c>
      <c r="D14000" s="61" t="s">
        <v>419</v>
      </c>
      <c r="E14000" s="62">
        <v>4</v>
      </c>
      <c r="F14000" s="62">
        <v>1306</v>
      </c>
      <c r="G14000" s="62">
        <v>1642</v>
      </c>
      <c r="H14000" s="62">
        <v>34.21</v>
      </c>
      <c r="I14000" s="62">
        <v>326.5</v>
      </c>
      <c r="J14000" s="62">
        <v>1214.58</v>
      </c>
      <c r="K14000" s="62">
        <v>0</v>
      </c>
      <c r="L14000" s="63"/>
      <c r="M14000" s="63"/>
      <c r="N14000" s="63"/>
      <c r="O14000" s="63"/>
      <c r="P14000" s="63"/>
      <c r="Q14000" s="63"/>
      <c r="R14000" s="63"/>
      <c r="S14000" s="63"/>
      <c r="T14000" s="63"/>
      <c r="U14000" s="63"/>
      <c r="V14000" s="63"/>
      <c r="W14000" s="63"/>
      <c r="X14000" s="63"/>
      <c r="Y14000" s="63"/>
      <c r="Z14000" s="62">
        <v>0</v>
      </c>
      <c r="AA14000" s="63"/>
      <c r="AB14000" s="63"/>
      <c r="AC14000" s="62">
        <v>0</v>
      </c>
    </row>
    <row r="14001" spans="1:29" ht="45" x14ac:dyDescent="0.25">
      <c r="A14001" s="61" t="s">
        <v>326</v>
      </c>
      <c r="B14001" s="61" t="s">
        <v>327</v>
      </c>
      <c r="C14001" s="62">
        <v>2017</v>
      </c>
      <c r="D14001" s="61" t="s">
        <v>99</v>
      </c>
      <c r="E14001" s="62">
        <v>72</v>
      </c>
      <c r="F14001" s="62">
        <v>698400</v>
      </c>
      <c r="G14001" s="62">
        <v>99501</v>
      </c>
      <c r="H14001" s="62">
        <v>115.16</v>
      </c>
      <c r="I14001" s="62">
        <v>9700</v>
      </c>
      <c r="J14001" s="62">
        <v>649512</v>
      </c>
      <c r="K14001" s="62">
        <v>5548.98</v>
      </c>
      <c r="L14001" s="62">
        <v>5010</v>
      </c>
      <c r="M14001" s="62">
        <v>5.8</v>
      </c>
      <c r="N14001" s="63"/>
      <c r="O14001" s="63"/>
      <c r="P14001" s="63"/>
      <c r="Q14001" s="63"/>
      <c r="R14001" s="63"/>
      <c r="S14001" s="63"/>
      <c r="T14001" s="63"/>
      <c r="U14001" s="63"/>
      <c r="V14001" s="63"/>
      <c r="W14001" s="63"/>
      <c r="X14001" s="63"/>
      <c r="Y14001" s="63"/>
      <c r="Z14001" s="62">
        <v>225530</v>
      </c>
      <c r="AA14001" s="62">
        <v>26794</v>
      </c>
      <c r="AB14001" s="62">
        <v>31.01</v>
      </c>
      <c r="AC14001" s="62">
        <v>3132.36</v>
      </c>
    </row>
    <row r="14002" spans="1:29" x14ac:dyDescent="0.25">
      <c r="A14002" s="61" t="s">
        <v>220</v>
      </c>
      <c r="B14002" s="61" t="s">
        <v>221</v>
      </c>
      <c r="C14002" s="62">
        <v>2009</v>
      </c>
      <c r="D14002" s="61" t="s">
        <v>75</v>
      </c>
      <c r="E14002" s="62">
        <v>7</v>
      </c>
      <c r="F14002" s="62">
        <v>4891</v>
      </c>
      <c r="G14002" s="62">
        <v>1409</v>
      </c>
      <c r="H14002" s="62">
        <v>16.77</v>
      </c>
      <c r="I14002" s="62">
        <v>698.71</v>
      </c>
      <c r="J14002" s="62">
        <v>4548.63</v>
      </c>
      <c r="K14002" s="62">
        <v>2487.56</v>
      </c>
      <c r="L14002" s="62">
        <v>2900</v>
      </c>
      <c r="M14002" s="62">
        <v>34.520000000000003</v>
      </c>
      <c r="N14002" s="62">
        <v>355.37</v>
      </c>
      <c r="O14002" s="62">
        <v>29998.22</v>
      </c>
      <c r="P14002" s="63"/>
      <c r="Q14002" s="63"/>
      <c r="R14002" s="63"/>
      <c r="S14002" s="63"/>
      <c r="T14002" s="63"/>
      <c r="U14002" s="62">
        <v>3021</v>
      </c>
      <c r="V14002" s="62">
        <v>1686</v>
      </c>
      <c r="W14002" s="62">
        <v>20.07</v>
      </c>
      <c r="X14002" s="62">
        <v>431</v>
      </c>
      <c r="Y14002" s="62">
        <v>67622.06</v>
      </c>
      <c r="Z14002" s="62">
        <v>0.86</v>
      </c>
      <c r="AA14002" s="62">
        <v>3636</v>
      </c>
      <c r="AB14002" s="62">
        <v>43.29</v>
      </c>
      <c r="AC14002" s="62">
        <v>0.12</v>
      </c>
    </row>
    <row r="14003" spans="1:29" x14ac:dyDescent="0.25">
      <c r="A14003" s="61" t="s">
        <v>70</v>
      </c>
      <c r="B14003" s="61" t="s">
        <v>71</v>
      </c>
      <c r="C14003" s="62">
        <v>2010</v>
      </c>
      <c r="D14003" s="61" t="s">
        <v>297</v>
      </c>
      <c r="E14003" s="62">
        <v>100</v>
      </c>
      <c r="F14003" s="62">
        <v>146290</v>
      </c>
      <c r="G14003" s="62">
        <v>20862</v>
      </c>
      <c r="H14003" s="62">
        <v>17.39</v>
      </c>
      <c r="I14003" s="62">
        <v>1462.9</v>
      </c>
      <c r="J14003" s="62">
        <v>136049.70000000001</v>
      </c>
      <c r="K14003" s="62">
        <v>60713</v>
      </c>
      <c r="L14003" s="62">
        <v>112599</v>
      </c>
      <c r="M14003" s="62">
        <v>93.83</v>
      </c>
      <c r="N14003" s="63"/>
      <c r="O14003" s="63"/>
      <c r="P14003" s="63"/>
      <c r="Q14003" s="63"/>
      <c r="R14003" s="63"/>
      <c r="S14003" s="63"/>
      <c r="T14003" s="63"/>
      <c r="U14003" s="63"/>
      <c r="V14003" s="63"/>
      <c r="W14003" s="63"/>
      <c r="X14003" s="63"/>
      <c r="Y14003" s="63"/>
      <c r="Z14003" s="62">
        <v>5811</v>
      </c>
      <c r="AA14003" s="62">
        <v>91588</v>
      </c>
      <c r="AB14003" s="62">
        <v>76.319999999999993</v>
      </c>
      <c r="AC14003" s="62">
        <v>58.11</v>
      </c>
    </row>
    <row r="14004" spans="1:29" ht="30" x14ac:dyDescent="0.25">
      <c r="A14004" s="61" t="s">
        <v>393</v>
      </c>
      <c r="B14004" s="61" t="s">
        <v>394</v>
      </c>
      <c r="C14004" s="62">
        <v>2003</v>
      </c>
      <c r="D14004" s="61" t="s">
        <v>94</v>
      </c>
      <c r="E14004" s="62">
        <v>1</v>
      </c>
      <c r="F14004" s="63"/>
      <c r="G14004" s="63"/>
      <c r="H14004" s="63"/>
      <c r="I14004" s="63"/>
      <c r="J14004" s="63"/>
      <c r="K14004" s="62">
        <v>0</v>
      </c>
      <c r="L14004" s="63"/>
      <c r="M14004" s="63"/>
      <c r="N14004" s="63"/>
      <c r="O14004" s="63"/>
      <c r="P14004" s="63"/>
      <c r="Q14004" s="63"/>
      <c r="R14004" s="63"/>
      <c r="S14004" s="63"/>
      <c r="T14004" s="63"/>
      <c r="U14004" s="63"/>
      <c r="V14004" s="63"/>
      <c r="W14004" s="63"/>
      <c r="X14004" s="63"/>
      <c r="Y14004" s="63"/>
      <c r="Z14004" s="62">
        <v>108.28</v>
      </c>
      <c r="AA14004" s="62">
        <v>193</v>
      </c>
      <c r="AB14004" s="62">
        <v>16.079999999999998</v>
      </c>
      <c r="AC14004" s="62">
        <v>108.28</v>
      </c>
    </row>
    <row r="14005" spans="1:29" ht="30" x14ac:dyDescent="0.25">
      <c r="A14005" s="61" t="s">
        <v>87</v>
      </c>
      <c r="B14005" s="61" t="s">
        <v>88</v>
      </c>
      <c r="C14005" s="62">
        <v>2005</v>
      </c>
      <c r="D14005" s="61" t="s">
        <v>78</v>
      </c>
      <c r="E14005" s="62">
        <v>40</v>
      </c>
      <c r="F14005" s="62">
        <v>127425</v>
      </c>
      <c r="G14005" s="62">
        <v>22004</v>
      </c>
      <c r="H14005" s="62">
        <v>45.84</v>
      </c>
      <c r="I14005" s="62">
        <v>3185.63</v>
      </c>
      <c r="J14005" s="62">
        <v>118505.25</v>
      </c>
      <c r="K14005" s="62">
        <v>29454.9</v>
      </c>
      <c r="L14005" s="62">
        <v>27279</v>
      </c>
      <c r="M14005" s="62">
        <v>56.83</v>
      </c>
      <c r="N14005" s="63"/>
      <c r="O14005" s="63"/>
      <c r="P14005" s="63"/>
      <c r="Q14005" s="63"/>
      <c r="R14005" s="63"/>
      <c r="S14005" s="63"/>
      <c r="T14005" s="63"/>
      <c r="U14005" s="63"/>
      <c r="V14005" s="63"/>
      <c r="W14005" s="63"/>
      <c r="X14005" s="63"/>
      <c r="Y14005" s="63"/>
      <c r="Z14005" s="62">
        <v>205181</v>
      </c>
      <c r="AA14005" s="62">
        <v>20449</v>
      </c>
      <c r="AB14005" s="62">
        <v>42.6</v>
      </c>
      <c r="AC14005" s="62">
        <v>5129.53</v>
      </c>
    </row>
    <row r="14006" spans="1:29" ht="30" x14ac:dyDescent="0.25">
      <c r="A14006" s="61" t="s">
        <v>171</v>
      </c>
      <c r="B14006" s="61" t="s">
        <v>172</v>
      </c>
      <c r="C14006" s="62">
        <v>2004</v>
      </c>
      <c r="D14006" s="61" t="s">
        <v>86</v>
      </c>
      <c r="E14006" s="62">
        <v>80</v>
      </c>
      <c r="F14006" s="62">
        <v>24043</v>
      </c>
      <c r="G14006" s="62">
        <v>3780</v>
      </c>
      <c r="H14006" s="62">
        <v>3.94</v>
      </c>
      <c r="I14006" s="62">
        <v>300.54000000000002</v>
      </c>
      <c r="J14006" s="62">
        <v>22359.99</v>
      </c>
      <c r="K14006" s="62">
        <v>8082.44</v>
      </c>
      <c r="L14006" s="62">
        <v>15713</v>
      </c>
      <c r="M14006" s="62">
        <v>16.37</v>
      </c>
      <c r="N14006" s="62">
        <v>101.03</v>
      </c>
      <c r="O14006" s="62">
        <v>97468.62</v>
      </c>
      <c r="P14006" s="63"/>
      <c r="Q14006" s="63"/>
      <c r="R14006" s="63"/>
      <c r="S14006" s="63"/>
      <c r="T14006" s="63"/>
      <c r="U14006" s="63"/>
      <c r="V14006" s="63"/>
      <c r="W14006" s="63"/>
      <c r="X14006" s="63"/>
      <c r="Y14006" s="63"/>
      <c r="Z14006" s="62">
        <v>4732</v>
      </c>
      <c r="AA14006" s="62">
        <v>29056</v>
      </c>
      <c r="AB14006" s="62">
        <v>30.27</v>
      </c>
      <c r="AC14006" s="62">
        <v>59.15</v>
      </c>
    </row>
    <row r="14007" spans="1:29" ht="30" x14ac:dyDescent="0.25">
      <c r="A14007" s="61" t="s">
        <v>227</v>
      </c>
      <c r="B14007" s="61" t="s">
        <v>228</v>
      </c>
      <c r="C14007" s="62">
        <v>2018</v>
      </c>
      <c r="D14007" s="61" t="s">
        <v>89</v>
      </c>
      <c r="E14007" s="62">
        <v>50</v>
      </c>
      <c r="F14007" s="62">
        <v>202320</v>
      </c>
      <c r="G14007" s="62">
        <v>32576</v>
      </c>
      <c r="H14007" s="62">
        <v>54.29</v>
      </c>
      <c r="I14007" s="62">
        <v>4046.4</v>
      </c>
      <c r="J14007" s="62">
        <v>188157.6</v>
      </c>
      <c r="K14007" s="62">
        <v>8917.56</v>
      </c>
      <c r="L14007" s="62">
        <v>10761</v>
      </c>
      <c r="M14007" s="62">
        <v>17.940000000000001</v>
      </c>
      <c r="N14007" s="62">
        <v>178.35</v>
      </c>
      <c r="O14007" s="62">
        <v>107539.48</v>
      </c>
      <c r="P14007" s="63"/>
      <c r="Q14007" s="63"/>
      <c r="R14007" s="63"/>
      <c r="S14007" s="63"/>
      <c r="T14007" s="63"/>
      <c r="U14007" s="63"/>
      <c r="V14007" s="63"/>
      <c r="W14007" s="63"/>
      <c r="X14007" s="63"/>
      <c r="Y14007" s="63"/>
      <c r="Z14007" s="62">
        <v>485</v>
      </c>
      <c r="AA14007" s="62">
        <v>6416</v>
      </c>
      <c r="AB14007" s="62">
        <v>10.69</v>
      </c>
      <c r="AC14007" s="62">
        <v>9.6999999999999993</v>
      </c>
    </row>
    <row r="14008" spans="1:29" ht="30" x14ac:dyDescent="0.25">
      <c r="A14008" s="61" t="s">
        <v>224</v>
      </c>
      <c r="B14008" s="61" t="s">
        <v>225</v>
      </c>
      <c r="C14008" s="62">
        <v>2018</v>
      </c>
      <c r="D14008" s="61" t="s">
        <v>226</v>
      </c>
      <c r="E14008" s="62">
        <v>51</v>
      </c>
      <c r="F14008" s="62">
        <v>94522</v>
      </c>
      <c r="G14008" s="62">
        <v>17874</v>
      </c>
      <c r="H14008" s="62">
        <v>29.21</v>
      </c>
      <c r="I14008" s="62">
        <v>1853.37</v>
      </c>
      <c r="J14008" s="62">
        <v>87905.46</v>
      </c>
      <c r="K14008" s="62">
        <v>9790.49</v>
      </c>
      <c r="L14008" s="62">
        <v>12126</v>
      </c>
      <c r="M14008" s="62">
        <v>19.809999999999999</v>
      </c>
      <c r="N14008" s="62">
        <v>191.97</v>
      </c>
      <c r="O14008" s="62">
        <v>118066.51</v>
      </c>
      <c r="P14008" s="63"/>
      <c r="Q14008" s="63"/>
      <c r="R14008" s="63"/>
      <c r="S14008" s="63"/>
      <c r="T14008" s="63"/>
      <c r="U14008" s="63"/>
      <c r="V14008" s="63"/>
      <c r="W14008" s="63"/>
      <c r="X14008" s="63"/>
      <c r="Y14008" s="63"/>
      <c r="Z14008" s="62">
        <v>2120.3000000000002</v>
      </c>
      <c r="AA14008" s="62">
        <v>9655</v>
      </c>
      <c r="AB14008" s="62">
        <v>15.78</v>
      </c>
      <c r="AC14008" s="62">
        <v>41.57</v>
      </c>
    </row>
    <row r="14009" spans="1:29" x14ac:dyDescent="0.25">
      <c r="A14009" s="61" t="s">
        <v>330</v>
      </c>
      <c r="B14009" s="61" t="s">
        <v>331</v>
      </c>
      <c r="C14009" s="62">
        <v>2008</v>
      </c>
      <c r="D14009" s="61" t="s">
        <v>99</v>
      </c>
      <c r="E14009" s="62">
        <v>53</v>
      </c>
      <c r="F14009" s="62">
        <v>129455</v>
      </c>
      <c r="G14009" s="62">
        <v>32892</v>
      </c>
      <c r="H14009" s="62">
        <v>51.72</v>
      </c>
      <c r="I14009" s="62">
        <v>2442.5500000000002</v>
      </c>
      <c r="J14009" s="62">
        <v>120393.15</v>
      </c>
      <c r="K14009" s="62">
        <v>16689</v>
      </c>
      <c r="L14009" s="62">
        <v>17582</v>
      </c>
      <c r="M14009" s="62">
        <v>27.64</v>
      </c>
      <c r="N14009" s="62">
        <v>314.89</v>
      </c>
      <c r="O14009" s="62">
        <v>201257.66</v>
      </c>
      <c r="P14009" s="63"/>
      <c r="Q14009" s="63"/>
      <c r="R14009" s="63"/>
      <c r="S14009" s="63"/>
      <c r="T14009" s="63"/>
      <c r="U14009" s="63"/>
      <c r="V14009" s="63"/>
      <c r="W14009" s="63"/>
      <c r="X14009" s="63"/>
      <c r="Y14009" s="63"/>
      <c r="Z14009" s="62">
        <v>209234</v>
      </c>
      <c r="AA14009" s="62">
        <v>11508</v>
      </c>
      <c r="AB14009" s="62">
        <v>18.09</v>
      </c>
      <c r="AC14009" s="62">
        <v>3947.81</v>
      </c>
    </row>
    <row r="14010" spans="1:29" ht="30" x14ac:dyDescent="0.25">
      <c r="A14010" s="61" t="s">
        <v>180</v>
      </c>
      <c r="B14010" s="61" t="s">
        <v>181</v>
      </c>
      <c r="C14010" s="62">
        <v>2005</v>
      </c>
      <c r="D14010" s="61" t="s">
        <v>78</v>
      </c>
      <c r="E14010" s="62">
        <v>50</v>
      </c>
      <c r="F14010" s="62">
        <v>180640</v>
      </c>
      <c r="G14010" s="62">
        <v>12851</v>
      </c>
      <c r="H14010" s="62">
        <v>21.42</v>
      </c>
      <c r="I14010" s="62">
        <v>3612.8</v>
      </c>
      <c r="J14010" s="62">
        <v>167995.2</v>
      </c>
      <c r="K14010" s="62">
        <v>29903.01</v>
      </c>
      <c r="L14010" s="62">
        <v>47813</v>
      </c>
      <c r="M14010" s="62">
        <v>79.69</v>
      </c>
      <c r="N14010" s="62">
        <v>598.05999999999995</v>
      </c>
      <c r="O14010" s="62">
        <v>360609.33</v>
      </c>
      <c r="P14010" s="63"/>
      <c r="Q14010" s="63"/>
      <c r="R14010" s="63"/>
      <c r="S14010" s="63"/>
      <c r="T14010" s="63"/>
      <c r="U14010" s="63"/>
      <c r="V14010" s="63"/>
      <c r="W14010" s="63"/>
      <c r="X14010" s="63"/>
      <c r="Y14010" s="63"/>
      <c r="Z14010" s="62">
        <v>2.54</v>
      </c>
      <c r="AA14010" s="62">
        <v>15419</v>
      </c>
      <c r="AB14010" s="62">
        <v>25.7</v>
      </c>
      <c r="AC14010" s="62">
        <v>0.05</v>
      </c>
    </row>
    <row r="14011" spans="1:29" x14ac:dyDescent="0.25">
      <c r="A14011" s="61" t="s">
        <v>198</v>
      </c>
      <c r="B14011" s="61" t="s">
        <v>199</v>
      </c>
      <c r="C14011" s="62">
        <v>2007</v>
      </c>
      <c r="D14011" s="61" t="s">
        <v>78</v>
      </c>
      <c r="E14011" s="62">
        <v>40</v>
      </c>
      <c r="F14011" s="62">
        <v>362820</v>
      </c>
      <c r="G14011" s="62">
        <v>32252</v>
      </c>
      <c r="H14011" s="62">
        <v>67.19</v>
      </c>
      <c r="I14011" s="62">
        <v>9070.5</v>
      </c>
      <c r="J14011" s="62">
        <v>337422.6</v>
      </c>
      <c r="K14011" s="62">
        <v>0</v>
      </c>
      <c r="L14011" s="63"/>
      <c r="M14011" s="63"/>
      <c r="N14011" s="63"/>
      <c r="O14011" s="63"/>
      <c r="P14011" s="63"/>
      <c r="Q14011" s="63"/>
      <c r="R14011" s="63"/>
      <c r="S14011" s="63"/>
      <c r="T14011" s="63"/>
      <c r="U14011" s="63"/>
      <c r="V14011" s="63"/>
      <c r="W14011" s="63"/>
      <c r="X14011" s="63"/>
      <c r="Y14011" s="63"/>
      <c r="Z14011" s="62">
        <v>75870</v>
      </c>
      <c r="AA14011" s="62">
        <v>8320</v>
      </c>
      <c r="AB14011" s="62">
        <v>17.329999999999998</v>
      </c>
      <c r="AC14011" s="62">
        <v>1896.75</v>
      </c>
    </row>
    <row r="14012" spans="1:29" x14ac:dyDescent="0.25">
      <c r="A14012" s="61" t="s">
        <v>190</v>
      </c>
      <c r="B14012" s="61" t="s">
        <v>191</v>
      </c>
      <c r="C14012" s="62">
        <v>2013</v>
      </c>
      <c r="D14012" s="61" t="s">
        <v>99</v>
      </c>
      <c r="E14012" s="62">
        <v>19</v>
      </c>
      <c r="F14012" s="62">
        <v>62380</v>
      </c>
      <c r="G14012" s="62">
        <v>11279</v>
      </c>
      <c r="H14012" s="62">
        <v>49.47</v>
      </c>
      <c r="I14012" s="62">
        <v>3283.16</v>
      </c>
      <c r="J14012" s="62">
        <v>58013.4</v>
      </c>
      <c r="K14012" s="62">
        <v>3630.15</v>
      </c>
      <c r="L14012" s="62">
        <v>4156</v>
      </c>
      <c r="M14012" s="62">
        <v>18.23</v>
      </c>
      <c r="N14012" s="62">
        <v>191.06</v>
      </c>
      <c r="O14012" s="62">
        <v>43777.1</v>
      </c>
      <c r="P14012" s="63"/>
      <c r="Q14012" s="63"/>
      <c r="R14012" s="63"/>
      <c r="S14012" s="63"/>
      <c r="T14012" s="63"/>
      <c r="U14012" s="63"/>
      <c r="V14012" s="63"/>
      <c r="W14012" s="63"/>
      <c r="X14012" s="63"/>
      <c r="Y14012" s="63"/>
      <c r="Z14012" s="62">
        <v>300</v>
      </c>
      <c r="AA14012" s="62">
        <v>2737</v>
      </c>
      <c r="AB14012" s="62">
        <v>12</v>
      </c>
      <c r="AC14012" s="62">
        <v>15.79</v>
      </c>
    </row>
    <row r="14013" spans="1:29" x14ac:dyDescent="0.25">
      <c r="A14013" s="61" t="s">
        <v>157</v>
      </c>
      <c r="B14013" s="61" t="s">
        <v>158</v>
      </c>
      <c r="C14013" s="62">
        <v>2004</v>
      </c>
      <c r="D14013" s="61" t="s">
        <v>78</v>
      </c>
      <c r="E14013" s="62">
        <v>68</v>
      </c>
      <c r="F14013" s="62">
        <v>740428</v>
      </c>
      <c r="G14013" s="62">
        <v>81245</v>
      </c>
      <c r="H14013" s="62">
        <v>99.56</v>
      </c>
      <c r="I14013" s="62">
        <v>10888.65</v>
      </c>
      <c r="J14013" s="62">
        <v>688598.04</v>
      </c>
      <c r="K14013" s="62">
        <v>0</v>
      </c>
      <c r="L14013" s="63"/>
      <c r="M14013" s="63"/>
      <c r="N14013" s="63"/>
      <c r="O14013" s="63"/>
      <c r="P14013" s="63"/>
      <c r="Q14013" s="63"/>
      <c r="R14013" s="63"/>
      <c r="S14013" s="63"/>
      <c r="T14013" s="63"/>
      <c r="U14013" s="63"/>
      <c r="V14013" s="63"/>
      <c r="W14013" s="63"/>
      <c r="X14013" s="63"/>
      <c r="Y14013" s="63"/>
      <c r="Z14013" s="62">
        <v>181.41</v>
      </c>
      <c r="AA14013" s="62">
        <v>3664</v>
      </c>
      <c r="AB14013" s="62">
        <v>4.49</v>
      </c>
      <c r="AC14013" s="62">
        <v>2.67</v>
      </c>
    </row>
    <row r="14014" spans="1:29" ht="45" x14ac:dyDescent="0.25">
      <c r="A14014" s="61" t="s">
        <v>518</v>
      </c>
      <c r="B14014" s="61" t="s">
        <v>519</v>
      </c>
      <c r="C14014" s="62">
        <v>2012</v>
      </c>
      <c r="D14014" s="61" t="s">
        <v>75</v>
      </c>
      <c r="E14014" s="62">
        <v>14</v>
      </c>
      <c r="F14014" s="62">
        <v>17946</v>
      </c>
      <c r="G14014" s="62">
        <v>2965</v>
      </c>
      <c r="H14014" s="62">
        <v>17.649999999999999</v>
      </c>
      <c r="I14014" s="62">
        <v>1281.8599999999999</v>
      </c>
      <c r="J14014" s="62">
        <v>16689.78</v>
      </c>
      <c r="K14014" s="62">
        <v>5972.84</v>
      </c>
      <c r="L14014" s="62">
        <v>4184</v>
      </c>
      <c r="M14014" s="62">
        <v>24.9</v>
      </c>
      <c r="N14014" s="63"/>
      <c r="O14014" s="63"/>
      <c r="P14014" s="63"/>
      <c r="Q14014" s="63"/>
      <c r="R14014" s="63"/>
      <c r="S14014" s="63"/>
      <c r="T14014" s="63"/>
      <c r="U14014" s="63"/>
      <c r="V14014" s="63"/>
      <c r="W14014" s="63"/>
      <c r="X14014" s="63"/>
      <c r="Y14014" s="63"/>
      <c r="Z14014" s="62">
        <v>0</v>
      </c>
      <c r="AA14014" s="63"/>
      <c r="AB14014" s="63"/>
      <c r="AC14014" s="62">
        <v>0</v>
      </c>
    </row>
    <row r="14015" spans="1:29" x14ac:dyDescent="0.25">
      <c r="A14015" s="61" t="s">
        <v>315</v>
      </c>
      <c r="B14015" s="61" t="s">
        <v>316</v>
      </c>
      <c r="C14015" s="62">
        <v>2011</v>
      </c>
      <c r="D14015" s="61" t="s">
        <v>78</v>
      </c>
      <c r="E14015" s="62">
        <v>42</v>
      </c>
      <c r="F14015" s="62">
        <v>413880</v>
      </c>
      <c r="G14015" s="62">
        <v>59936</v>
      </c>
      <c r="H14015" s="62">
        <v>118.92</v>
      </c>
      <c r="I14015" s="62">
        <v>9854.2900000000009</v>
      </c>
      <c r="J14015" s="62">
        <v>384908.4</v>
      </c>
      <c r="K14015" s="62">
        <v>0</v>
      </c>
      <c r="L14015" s="63"/>
      <c r="M14015" s="63"/>
      <c r="N14015" s="63"/>
      <c r="O14015" s="63"/>
      <c r="P14015" s="63"/>
      <c r="Q14015" s="63"/>
      <c r="R14015" s="63"/>
      <c r="S14015" s="63"/>
      <c r="T14015" s="63"/>
      <c r="U14015" s="63"/>
      <c r="V14015" s="63"/>
      <c r="W14015" s="63"/>
      <c r="X14015" s="63"/>
      <c r="Y14015" s="63"/>
      <c r="Z14015" s="62">
        <v>1120.8499999999999</v>
      </c>
      <c r="AA14015" s="62">
        <v>5971</v>
      </c>
      <c r="AB14015" s="62">
        <v>11.85</v>
      </c>
      <c r="AC14015" s="62">
        <v>26.69</v>
      </c>
    </row>
    <row r="14016" spans="1:29" x14ac:dyDescent="0.25">
      <c r="A14016" s="61" t="s">
        <v>159</v>
      </c>
      <c r="B14016" s="61" t="s">
        <v>160</v>
      </c>
      <c r="C14016" s="62">
        <v>2015</v>
      </c>
      <c r="D14016" s="61" t="s">
        <v>83</v>
      </c>
      <c r="E14016" s="62">
        <v>4</v>
      </c>
      <c r="F14016" s="62">
        <v>116</v>
      </c>
      <c r="G14016" s="62">
        <v>33</v>
      </c>
      <c r="H14016" s="62">
        <v>0.69</v>
      </c>
      <c r="I14016" s="62">
        <v>29</v>
      </c>
      <c r="J14016" s="62">
        <v>107.88</v>
      </c>
      <c r="K14016" s="62">
        <v>0</v>
      </c>
      <c r="L14016" s="63"/>
      <c r="M14016" s="63"/>
      <c r="N14016" s="63"/>
      <c r="O14016" s="63"/>
      <c r="P14016" s="63"/>
      <c r="Q14016" s="63"/>
      <c r="R14016" s="63"/>
      <c r="S14016" s="63"/>
      <c r="T14016" s="63"/>
      <c r="U14016" s="62">
        <v>125</v>
      </c>
      <c r="V14016" s="62">
        <v>262</v>
      </c>
      <c r="W14016" s="62">
        <v>5.46</v>
      </c>
      <c r="X14016" s="62">
        <v>31</v>
      </c>
      <c r="Y14016" s="62">
        <v>2798</v>
      </c>
      <c r="Z14016" s="62">
        <v>349</v>
      </c>
      <c r="AA14016" s="62">
        <v>1220</v>
      </c>
      <c r="AB14016" s="62">
        <v>25.42</v>
      </c>
      <c r="AC14016" s="62">
        <v>87.25</v>
      </c>
    </row>
    <row r="14017" spans="1:29" x14ac:dyDescent="0.25">
      <c r="A14017" s="61" t="s">
        <v>456</v>
      </c>
      <c r="B14017" s="61" t="s">
        <v>457</v>
      </c>
      <c r="C14017" s="62">
        <v>2013</v>
      </c>
      <c r="D14017" s="61" t="s">
        <v>78</v>
      </c>
      <c r="E14017" s="62">
        <v>80</v>
      </c>
      <c r="F14017" s="62">
        <v>975840</v>
      </c>
      <c r="G14017" s="62">
        <v>151096</v>
      </c>
      <c r="H14017" s="62">
        <v>157.38999999999999</v>
      </c>
      <c r="I14017" s="62">
        <v>12198</v>
      </c>
      <c r="J14017" s="62">
        <v>907531.2</v>
      </c>
      <c r="K14017" s="62">
        <v>0</v>
      </c>
      <c r="L14017" s="63"/>
      <c r="M14017" s="63"/>
      <c r="N14017" s="63"/>
      <c r="O14017" s="63"/>
      <c r="P14017" s="63"/>
      <c r="Q14017" s="63"/>
      <c r="R14017" s="63"/>
      <c r="S14017" s="63"/>
      <c r="T14017" s="63"/>
      <c r="U14017" s="63"/>
      <c r="V14017" s="63"/>
      <c r="W14017" s="63"/>
      <c r="X14017" s="63"/>
      <c r="Y14017" s="63"/>
      <c r="Z14017" s="62">
        <v>1115169</v>
      </c>
      <c r="AA14017" s="62">
        <v>194508</v>
      </c>
      <c r="AB14017" s="62">
        <v>202.61</v>
      </c>
      <c r="AC14017" s="62">
        <v>13939.61</v>
      </c>
    </row>
    <row r="14018" spans="1:29" x14ac:dyDescent="0.25">
      <c r="A14018" s="61" t="s">
        <v>84</v>
      </c>
      <c r="B14018" s="61" t="s">
        <v>85</v>
      </c>
      <c r="C14018" s="62">
        <v>2008</v>
      </c>
      <c r="D14018" s="61" t="s">
        <v>78</v>
      </c>
      <c r="E14018" s="62">
        <v>25</v>
      </c>
      <c r="F14018" s="62">
        <v>75511</v>
      </c>
      <c r="G14018" s="62">
        <v>32067</v>
      </c>
      <c r="H14018" s="62">
        <v>106.89</v>
      </c>
      <c r="I14018" s="62">
        <v>3020.44</v>
      </c>
      <c r="J14018" s="62">
        <v>70225.23</v>
      </c>
      <c r="K14018" s="62">
        <v>15954</v>
      </c>
      <c r="L14018" s="62">
        <v>4138</v>
      </c>
      <c r="M14018" s="62">
        <v>13.79</v>
      </c>
      <c r="N14018" s="62">
        <v>638.16</v>
      </c>
      <c r="O14018" s="62">
        <v>192394.07</v>
      </c>
      <c r="P14018" s="63"/>
      <c r="Q14018" s="63"/>
      <c r="R14018" s="63"/>
      <c r="S14018" s="63"/>
      <c r="T14018" s="63"/>
      <c r="U14018" s="63"/>
      <c r="V14018" s="63"/>
      <c r="W14018" s="63"/>
      <c r="X14018" s="63"/>
      <c r="Y14018" s="63"/>
      <c r="Z14018" s="62">
        <v>1046</v>
      </c>
      <c r="AA14018" s="62">
        <v>4764</v>
      </c>
      <c r="AB14018" s="62">
        <v>15.88</v>
      </c>
      <c r="AC14018" s="62">
        <v>41.84</v>
      </c>
    </row>
    <row r="14019" spans="1:29" x14ac:dyDescent="0.25">
      <c r="A14019" s="61" t="s">
        <v>204</v>
      </c>
      <c r="B14019" s="61" t="s">
        <v>205</v>
      </c>
      <c r="C14019" s="62">
        <v>2009</v>
      </c>
      <c r="D14019" s="61" t="s">
        <v>78</v>
      </c>
      <c r="E14019" s="62">
        <v>45</v>
      </c>
      <c r="F14019" s="62">
        <v>387200</v>
      </c>
      <c r="G14019" s="62">
        <v>44176</v>
      </c>
      <c r="H14019" s="62">
        <v>81.81</v>
      </c>
      <c r="I14019" s="62">
        <v>8604.44</v>
      </c>
      <c r="J14019" s="62">
        <v>360096</v>
      </c>
      <c r="K14019" s="62">
        <v>0</v>
      </c>
      <c r="L14019" s="63"/>
      <c r="M14019" s="63"/>
      <c r="N14019" s="63"/>
      <c r="O14019" s="63"/>
      <c r="P14019" s="63"/>
      <c r="Q14019" s="63"/>
      <c r="R14019" s="63"/>
      <c r="S14019" s="63"/>
      <c r="T14019" s="63"/>
      <c r="U14019" s="63"/>
      <c r="V14019" s="63"/>
      <c r="W14019" s="63"/>
      <c r="X14019" s="63"/>
      <c r="Y14019" s="63"/>
      <c r="Z14019" s="62">
        <v>0</v>
      </c>
      <c r="AA14019" s="63"/>
      <c r="AB14019" s="63"/>
      <c r="AC14019" s="62">
        <v>0</v>
      </c>
    </row>
    <row r="14020" spans="1:29" ht="30" x14ac:dyDescent="0.25">
      <c r="A14020" s="61" t="s">
        <v>365</v>
      </c>
      <c r="B14020" s="61" t="s">
        <v>366</v>
      </c>
      <c r="C14020" s="62">
        <v>2015</v>
      </c>
      <c r="D14020" s="61" t="s">
        <v>86</v>
      </c>
      <c r="E14020" s="62">
        <v>42</v>
      </c>
      <c r="F14020" s="62">
        <v>10183</v>
      </c>
      <c r="G14020" s="62">
        <v>2657</v>
      </c>
      <c r="H14020" s="62">
        <v>5.27</v>
      </c>
      <c r="I14020" s="62">
        <v>242.45</v>
      </c>
      <c r="J14020" s="62">
        <v>9470.19</v>
      </c>
      <c r="K14020" s="62">
        <v>924.35</v>
      </c>
      <c r="L14020" s="62">
        <v>1581</v>
      </c>
      <c r="M14020" s="62">
        <v>3.14</v>
      </c>
      <c r="N14020" s="62">
        <v>22.01</v>
      </c>
      <c r="O14020" s="62">
        <v>11146.96</v>
      </c>
      <c r="P14020" s="63"/>
      <c r="Q14020" s="63"/>
      <c r="R14020" s="63"/>
      <c r="S14020" s="63"/>
      <c r="T14020" s="63"/>
      <c r="U14020" s="63"/>
      <c r="V14020" s="63"/>
      <c r="W14020" s="63"/>
      <c r="X14020" s="63"/>
      <c r="Y14020" s="63"/>
      <c r="Z14020" s="62">
        <v>252823</v>
      </c>
      <c r="AA14020" s="62">
        <v>14063</v>
      </c>
      <c r="AB14020" s="62">
        <v>27.9</v>
      </c>
      <c r="AC14020" s="62">
        <v>6019.6</v>
      </c>
    </row>
    <row r="14021" spans="1:29" ht="30" x14ac:dyDescent="0.25">
      <c r="A14021" s="61" t="s">
        <v>120</v>
      </c>
      <c r="B14021" s="61" t="s">
        <v>121</v>
      </c>
      <c r="C14021" s="62">
        <v>2015</v>
      </c>
      <c r="D14021" s="61" t="s">
        <v>89</v>
      </c>
      <c r="E14021" s="62">
        <v>20</v>
      </c>
      <c r="F14021" s="62">
        <v>63640</v>
      </c>
      <c r="G14021" s="62">
        <v>11843</v>
      </c>
      <c r="H14021" s="62">
        <v>49.35</v>
      </c>
      <c r="I14021" s="62">
        <v>3182</v>
      </c>
      <c r="J14021" s="62">
        <v>59185.2</v>
      </c>
      <c r="K14021" s="62">
        <v>7192.17</v>
      </c>
      <c r="L14021" s="62">
        <v>8865</v>
      </c>
      <c r="M14021" s="62">
        <v>36.94</v>
      </c>
      <c r="N14021" s="62">
        <v>359.61</v>
      </c>
      <c r="O14021" s="62">
        <v>86732.56</v>
      </c>
      <c r="P14021" s="63"/>
      <c r="Q14021" s="63"/>
      <c r="R14021" s="63"/>
      <c r="S14021" s="63"/>
      <c r="T14021" s="63"/>
      <c r="U14021" s="63"/>
      <c r="V14021" s="63"/>
      <c r="W14021" s="63"/>
      <c r="X14021" s="63"/>
      <c r="Y14021" s="63"/>
      <c r="Z14021" s="62">
        <v>76000</v>
      </c>
      <c r="AA14021" s="62">
        <v>5236</v>
      </c>
      <c r="AB14021" s="62">
        <v>21.82</v>
      </c>
      <c r="AC14021" s="62">
        <v>3800</v>
      </c>
    </row>
    <row r="14022" spans="1:29" x14ac:dyDescent="0.25">
      <c r="A14022" s="61" t="s">
        <v>157</v>
      </c>
      <c r="B14022" s="61" t="s">
        <v>158</v>
      </c>
      <c r="C14022" s="62">
        <v>2009</v>
      </c>
      <c r="D14022" s="61" t="s">
        <v>298</v>
      </c>
      <c r="E14022" s="62">
        <v>3</v>
      </c>
      <c r="F14022" s="63"/>
      <c r="G14022" s="63"/>
      <c r="H14022" s="63"/>
      <c r="I14022" s="63"/>
      <c r="J14022" s="63"/>
      <c r="K14022" s="62">
        <v>0</v>
      </c>
      <c r="L14022" s="63"/>
      <c r="M14022" s="63"/>
      <c r="N14022" s="63"/>
      <c r="O14022" s="63"/>
      <c r="P14022" s="63"/>
      <c r="Q14022" s="63"/>
      <c r="R14022" s="63"/>
      <c r="S14022" s="63"/>
      <c r="T14022" s="63"/>
      <c r="U14022" s="63"/>
      <c r="V14022" s="63"/>
      <c r="W14022" s="63"/>
      <c r="X14022" s="63"/>
      <c r="Y14022" s="63"/>
      <c r="Z14022" s="62">
        <v>0</v>
      </c>
      <c r="AA14022" s="63"/>
      <c r="AB14022" s="63"/>
      <c r="AC14022" s="62">
        <v>0</v>
      </c>
    </row>
    <row r="14023" spans="1:29" ht="30" x14ac:dyDescent="0.25">
      <c r="A14023" s="61" t="s">
        <v>255</v>
      </c>
      <c r="B14023" s="61" t="s">
        <v>256</v>
      </c>
      <c r="C14023" s="62">
        <v>2012</v>
      </c>
      <c r="D14023" s="61" t="s">
        <v>262</v>
      </c>
      <c r="E14023" s="62">
        <v>60</v>
      </c>
      <c r="F14023" s="62">
        <v>196843</v>
      </c>
      <c r="G14023" s="62">
        <v>28579</v>
      </c>
      <c r="H14023" s="62">
        <v>39.69</v>
      </c>
      <c r="I14023" s="62">
        <v>3280.72</v>
      </c>
      <c r="J14023" s="62">
        <v>183063.99</v>
      </c>
      <c r="K14023" s="62">
        <v>31250.240000000002</v>
      </c>
      <c r="L14023" s="62">
        <v>25307</v>
      </c>
      <c r="M14023" s="62">
        <v>35.15</v>
      </c>
      <c r="N14023" s="62">
        <v>520.84</v>
      </c>
      <c r="O14023" s="62">
        <v>376856.05</v>
      </c>
      <c r="P14023" s="63"/>
      <c r="Q14023" s="63"/>
      <c r="R14023" s="63"/>
      <c r="S14023" s="63"/>
      <c r="T14023" s="63"/>
      <c r="U14023" s="63"/>
      <c r="V14023" s="63"/>
      <c r="W14023" s="63"/>
      <c r="X14023" s="63"/>
      <c r="Y14023" s="63"/>
      <c r="Z14023" s="62">
        <v>1041</v>
      </c>
      <c r="AA14023" s="62">
        <v>18298</v>
      </c>
      <c r="AB14023" s="62">
        <v>25.41</v>
      </c>
      <c r="AC14023" s="62">
        <v>17.350000000000001</v>
      </c>
    </row>
    <row r="14024" spans="1:29" x14ac:dyDescent="0.25">
      <c r="A14024" s="61" t="s">
        <v>579</v>
      </c>
      <c r="B14024" s="61" t="s">
        <v>580</v>
      </c>
      <c r="C14024" s="62">
        <v>2007</v>
      </c>
      <c r="D14024" s="61" t="s">
        <v>78</v>
      </c>
      <c r="E14024" s="62">
        <v>60</v>
      </c>
      <c r="F14024" s="62">
        <v>643134</v>
      </c>
      <c r="G14024" s="62">
        <v>167844</v>
      </c>
      <c r="H14024" s="62">
        <v>233.12</v>
      </c>
      <c r="I14024" s="62">
        <v>10718.9</v>
      </c>
      <c r="J14024" s="62">
        <v>598114.62</v>
      </c>
      <c r="K14024" s="62">
        <v>0</v>
      </c>
      <c r="L14024" s="63"/>
      <c r="M14024" s="63"/>
      <c r="N14024" s="63"/>
      <c r="O14024" s="63"/>
      <c r="P14024" s="63"/>
      <c r="Q14024" s="63"/>
      <c r="R14024" s="63"/>
      <c r="S14024" s="63"/>
      <c r="T14024" s="63"/>
      <c r="U14024" s="63"/>
      <c r="V14024" s="63"/>
      <c r="W14024" s="63"/>
      <c r="X14024" s="63"/>
      <c r="Y14024" s="63"/>
      <c r="Z14024" s="62">
        <v>2.63</v>
      </c>
      <c r="AA14024" s="62">
        <v>21165</v>
      </c>
      <c r="AB14024" s="62">
        <v>29.4</v>
      </c>
      <c r="AC14024" s="62">
        <v>0.04</v>
      </c>
    </row>
    <row r="14025" spans="1:29" ht="30" x14ac:dyDescent="0.25">
      <c r="A14025" s="61" t="s">
        <v>153</v>
      </c>
      <c r="B14025" s="61" t="s">
        <v>154</v>
      </c>
      <c r="C14025" s="62">
        <v>2005</v>
      </c>
      <c r="D14025" s="61" t="s">
        <v>94</v>
      </c>
      <c r="E14025" s="62">
        <v>16</v>
      </c>
      <c r="F14025" s="62">
        <v>1651</v>
      </c>
      <c r="G14025" s="62">
        <v>311</v>
      </c>
      <c r="H14025" s="62">
        <v>1.62</v>
      </c>
      <c r="I14025" s="62">
        <v>103.19</v>
      </c>
      <c r="J14025" s="62">
        <v>1535.43</v>
      </c>
      <c r="K14025" s="62">
        <v>372.45</v>
      </c>
      <c r="L14025" s="62">
        <v>815</v>
      </c>
      <c r="M14025" s="62">
        <v>4.24</v>
      </c>
      <c r="N14025" s="62">
        <v>23.28</v>
      </c>
      <c r="O14025" s="62">
        <v>4491.53</v>
      </c>
      <c r="P14025" s="63"/>
      <c r="Q14025" s="63"/>
      <c r="R14025" s="63"/>
      <c r="S14025" s="63"/>
      <c r="T14025" s="63"/>
      <c r="U14025" s="63"/>
      <c r="V14025" s="63"/>
      <c r="W14025" s="63"/>
      <c r="X14025" s="63"/>
      <c r="Y14025" s="63"/>
      <c r="Z14025" s="62">
        <v>6426.97</v>
      </c>
      <c r="AA14025" s="62">
        <v>37302</v>
      </c>
      <c r="AB14025" s="62">
        <v>194.28</v>
      </c>
      <c r="AC14025" s="62">
        <v>401.69</v>
      </c>
    </row>
    <row r="14026" spans="1:29" ht="30" x14ac:dyDescent="0.25">
      <c r="A14026" s="61" t="s">
        <v>269</v>
      </c>
      <c r="B14026" s="61" t="s">
        <v>270</v>
      </c>
      <c r="C14026" s="62">
        <v>2004</v>
      </c>
      <c r="D14026" s="61" t="s">
        <v>94</v>
      </c>
      <c r="E14026" s="62">
        <v>2</v>
      </c>
      <c r="F14026" s="62">
        <v>14879</v>
      </c>
      <c r="G14026" s="62">
        <v>1691</v>
      </c>
      <c r="H14026" s="62">
        <v>70.459999999999994</v>
      </c>
      <c r="I14026" s="62">
        <v>7439.5</v>
      </c>
      <c r="J14026" s="62">
        <v>13837.47</v>
      </c>
      <c r="K14026" s="62">
        <v>796.31</v>
      </c>
      <c r="L14026" s="62">
        <v>1179</v>
      </c>
      <c r="M14026" s="62">
        <v>49.13</v>
      </c>
      <c r="N14026" s="62">
        <v>398.16</v>
      </c>
      <c r="O14026" s="62">
        <v>9602.99</v>
      </c>
      <c r="P14026" s="63"/>
      <c r="Q14026" s="63"/>
      <c r="R14026" s="63"/>
      <c r="S14026" s="63"/>
      <c r="T14026" s="63"/>
      <c r="U14026" s="62">
        <v>1772</v>
      </c>
      <c r="V14026" s="62">
        <v>2628</v>
      </c>
      <c r="W14026" s="62">
        <v>109.5</v>
      </c>
      <c r="X14026" s="62">
        <v>886</v>
      </c>
      <c r="Y14026" s="62">
        <v>39664.449999999997</v>
      </c>
      <c r="Z14026" s="62">
        <v>24500</v>
      </c>
      <c r="AA14026" s="62">
        <v>674</v>
      </c>
      <c r="AB14026" s="62">
        <v>28.08</v>
      </c>
      <c r="AC14026" s="62">
        <v>12250</v>
      </c>
    </row>
    <row r="14027" spans="1:29" x14ac:dyDescent="0.25">
      <c r="A14027" s="61" t="s">
        <v>241</v>
      </c>
      <c r="B14027" s="61" t="s">
        <v>242</v>
      </c>
      <c r="C14027" s="62">
        <v>2013</v>
      </c>
      <c r="D14027" s="61" t="s">
        <v>150</v>
      </c>
      <c r="E14027" s="62">
        <v>3</v>
      </c>
      <c r="F14027" s="63"/>
      <c r="G14027" s="63"/>
      <c r="H14027" s="63"/>
      <c r="I14027" s="63"/>
      <c r="J14027" s="63"/>
      <c r="K14027" s="62">
        <v>0</v>
      </c>
      <c r="L14027" s="63"/>
      <c r="M14027" s="63"/>
      <c r="N14027" s="63"/>
      <c r="O14027" s="63"/>
      <c r="P14027" s="63"/>
      <c r="Q14027" s="63"/>
      <c r="R14027" s="63"/>
      <c r="S14027" s="63"/>
      <c r="T14027" s="63"/>
      <c r="U14027" s="63"/>
      <c r="V14027" s="63"/>
      <c r="W14027" s="63"/>
      <c r="X14027" s="63"/>
      <c r="Y14027" s="63"/>
      <c r="Z14027" s="62">
        <v>49606</v>
      </c>
      <c r="AA14027" s="62">
        <v>4850</v>
      </c>
      <c r="AB14027" s="62">
        <v>134.72</v>
      </c>
      <c r="AC14027" s="62">
        <v>16535.330000000002</v>
      </c>
    </row>
    <row r="14028" spans="1:29" ht="30" x14ac:dyDescent="0.25">
      <c r="A14028" s="61" t="s">
        <v>182</v>
      </c>
      <c r="B14028" s="61" t="s">
        <v>183</v>
      </c>
      <c r="C14028" s="62">
        <v>2016</v>
      </c>
      <c r="D14028" s="61" t="s">
        <v>75</v>
      </c>
      <c r="E14028" s="62">
        <v>5</v>
      </c>
      <c r="F14028" s="63"/>
      <c r="G14028" s="63"/>
      <c r="H14028" s="63"/>
      <c r="I14028" s="63"/>
      <c r="J14028" s="63"/>
      <c r="K14028" s="62">
        <v>0</v>
      </c>
      <c r="L14028" s="63"/>
      <c r="M14028" s="63"/>
      <c r="N14028" s="63"/>
      <c r="O14028" s="63"/>
      <c r="P14028" s="63"/>
      <c r="Q14028" s="63"/>
      <c r="R14028" s="63"/>
      <c r="S14028" s="63"/>
      <c r="T14028" s="63"/>
      <c r="U14028" s="63"/>
      <c r="V14028" s="63"/>
      <c r="W14028" s="63"/>
      <c r="X14028" s="63"/>
      <c r="Y14028" s="63"/>
      <c r="Z14028" s="62">
        <v>53235</v>
      </c>
      <c r="AA14028" s="62">
        <v>5545</v>
      </c>
      <c r="AB14028" s="62">
        <v>92.42</v>
      </c>
      <c r="AC14028" s="62">
        <v>10647</v>
      </c>
    </row>
    <row r="14029" spans="1:29" x14ac:dyDescent="0.25">
      <c r="A14029" s="61" t="s">
        <v>113</v>
      </c>
      <c r="B14029" s="61" t="s">
        <v>114</v>
      </c>
      <c r="C14029" s="62">
        <v>2014</v>
      </c>
      <c r="D14029" s="61" t="s">
        <v>78</v>
      </c>
      <c r="E14029" s="62">
        <v>45</v>
      </c>
      <c r="F14029" s="62">
        <v>202228</v>
      </c>
      <c r="G14029" s="62">
        <v>31550</v>
      </c>
      <c r="H14029" s="62">
        <v>58.43</v>
      </c>
      <c r="I14029" s="62">
        <v>4493.96</v>
      </c>
      <c r="J14029" s="62">
        <v>188072.04</v>
      </c>
      <c r="K14029" s="62">
        <v>20336.57</v>
      </c>
      <c r="L14029" s="62">
        <v>33197</v>
      </c>
      <c r="M14029" s="62">
        <v>61.48</v>
      </c>
      <c r="N14029" s="62">
        <v>451.92</v>
      </c>
      <c r="O14029" s="62">
        <v>245244.76</v>
      </c>
      <c r="P14029" s="63"/>
      <c r="Q14029" s="63"/>
      <c r="R14029" s="63"/>
      <c r="S14029" s="63"/>
      <c r="T14029" s="63"/>
      <c r="U14029" s="63"/>
      <c r="V14029" s="63"/>
      <c r="W14029" s="63"/>
      <c r="X14029" s="63"/>
      <c r="Y14029" s="63"/>
      <c r="Z14029" s="62">
        <v>192800</v>
      </c>
      <c r="AA14029" s="62">
        <v>27212</v>
      </c>
      <c r="AB14029" s="62">
        <v>50.39</v>
      </c>
      <c r="AC14029" s="62">
        <v>4284.4399999999996</v>
      </c>
    </row>
    <row r="14030" spans="1:29" x14ac:dyDescent="0.25">
      <c r="A14030" s="61" t="s">
        <v>84</v>
      </c>
      <c r="B14030" s="61" t="s">
        <v>85</v>
      </c>
      <c r="C14030" s="62">
        <v>2014</v>
      </c>
      <c r="D14030" s="61" t="s">
        <v>135</v>
      </c>
      <c r="E14030" s="62">
        <v>26</v>
      </c>
      <c r="F14030" s="62">
        <v>180</v>
      </c>
      <c r="G14030" s="62">
        <v>156</v>
      </c>
      <c r="H14030" s="62">
        <v>0.5</v>
      </c>
      <c r="I14030" s="62">
        <v>6.92</v>
      </c>
      <c r="J14030" s="62">
        <v>167.4</v>
      </c>
      <c r="K14030" s="62">
        <v>8</v>
      </c>
      <c r="L14030" s="62">
        <v>36</v>
      </c>
      <c r="M14030" s="62">
        <v>0.12</v>
      </c>
      <c r="N14030" s="63"/>
      <c r="O14030" s="63"/>
      <c r="P14030" s="63"/>
      <c r="Q14030" s="63"/>
      <c r="R14030" s="63"/>
      <c r="S14030" s="63"/>
      <c r="T14030" s="63"/>
      <c r="U14030" s="63"/>
      <c r="V14030" s="63"/>
      <c r="W14030" s="63"/>
      <c r="X14030" s="63"/>
      <c r="Y14030" s="63"/>
      <c r="Z14030" s="62">
        <v>1889</v>
      </c>
      <c r="AA14030" s="62">
        <v>8774</v>
      </c>
      <c r="AB14030" s="62">
        <v>28.12</v>
      </c>
      <c r="AC14030" s="62">
        <v>72.650000000000006</v>
      </c>
    </row>
    <row r="14031" spans="1:29" ht="30" x14ac:dyDescent="0.25">
      <c r="A14031" s="61" t="s">
        <v>269</v>
      </c>
      <c r="B14031" s="61" t="s">
        <v>270</v>
      </c>
      <c r="C14031" s="62">
        <v>2008</v>
      </c>
      <c r="D14031" s="61" t="s">
        <v>75</v>
      </c>
      <c r="E14031" s="62">
        <v>15</v>
      </c>
      <c r="F14031" s="62">
        <v>293120</v>
      </c>
      <c r="G14031" s="62">
        <v>41367</v>
      </c>
      <c r="H14031" s="62">
        <v>229.82</v>
      </c>
      <c r="I14031" s="62">
        <v>19541.330000000002</v>
      </c>
      <c r="J14031" s="62">
        <v>272601.59999999998</v>
      </c>
      <c r="K14031" s="62">
        <v>0</v>
      </c>
      <c r="L14031" s="63"/>
      <c r="M14031" s="63"/>
      <c r="N14031" s="63"/>
      <c r="O14031" s="63"/>
      <c r="P14031" s="63"/>
      <c r="Q14031" s="63"/>
      <c r="R14031" s="63"/>
      <c r="S14031" s="63"/>
      <c r="T14031" s="63"/>
      <c r="U14031" s="63"/>
      <c r="V14031" s="63"/>
      <c r="W14031" s="63"/>
      <c r="X14031" s="63"/>
      <c r="Y14031" s="63"/>
      <c r="Z14031" s="62">
        <v>103300</v>
      </c>
      <c r="AA14031" s="62">
        <v>3707</v>
      </c>
      <c r="AB14031" s="62">
        <v>20.59</v>
      </c>
      <c r="AC14031" s="62">
        <v>6886.67</v>
      </c>
    </row>
    <row r="14032" spans="1:29" x14ac:dyDescent="0.25">
      <c r="A14032" s="61" t="s">
        <v>279</v>
      </c>
      <c r="B14032" s="61" t="s">
        <v>280</v>
      </c>
      <c r="C14032" s="62">
        <v>2018</v>
      </c>
      <c r="D14032" s="61" t="s">
        <v>78</v>
      </c>
      <c r="E14032" s="62">
        <v>30</v>
      </c>
      <c r="F14032" s="62">
        <v>82160</v>
      </c>
      <c r="G14032" s="62">
        <v>16272</v>
      </c>
      <c r="H14032" s="62">
        <v>45.2</v>
      </c>
      <c r="I14032" s="62">
        <v>2738.67</v>
      </c>
      <c r="J14032" s="62">
        <v>76408.800000000003</v>
      </c>
      <c r="K14032" s="62">
        <v>12876.82</v>
      </c>
      <c r="L14032" s="62">
        <v>15509</v>
      </c>
      <c r="M14032" s="62">
        <v>43.08</v>
      </c>
      <c r="N14032" s="62">
        <v>429.23</v>
      </c>
      <c r="O14032" s="62">
        <v>155285.42000000001</v>
      </c>
      <c r="P14032" s="63"/>
      <c r="Q14032" s="63"/>
      <c r="R14032" s="63"/>
      <c r="S14032" s="63"/>
      <c r="T14032" s="63"/>
      <c r="U14032" s="63"/>
      <c r="V14032" s="63"/>
      <c r="W14032" s="63"/>
      <c r="X14032" s="63"/>
      <c r="Y14032" s="63"/>
      <c r="Z14032" s="62">
        <v>43155.73</v>
      </c>
      <c r="AA14032" s="62">
        <v>20506</v>
      </c>
      <c r="AB14032" s="62">
        <v>56.96</v>
      </c>
      <c r="AC14032" s="62">
        <v>1438.52</v>
      </c>
    </row>
    <row r="14033" spans="1:29" x14ac:dyDescent="0.25">
      <c r="A14033" s="61" t="s">
        <v>369</v>
      </c>
      <c r="B14033" s="61" t="s">
        <v>370</v>
      </c>
      <c r="C14033" s="62">
        <v>2018</v>
      </c>
      <c r="D14033" s="61" t="s">
        <v>78</v>
      </c>
      <c r="E14033" s="62">
        <v>64</v>
      </c>
      <c r="F14033" s="62">
        <v>485421</v>
      </c>
      <c r="G14033" s="62">
        <v>97171</v>
      </c>
      <c r="H14033" s="62">
        <v>126.52</v>
      </c>
      <c r="I14033" s="62">
        <v>7584.7</v>
      </c>
      <c r="J14033" s="62">
        <v>451441.53</v>
      </c>
      <c r="K14033" s="62">
        <v>0</v>
      </c>
      <c r="L14033" s="63"/>
      <c r="M14033" s="63"/>
      <c r="N14033" s="63"/>
      <c r="O14033" s="63"/>
      <c r="P14033" s="63"/>
      <c r="Q14033" s="63"/>
      <c r="R14033" s="63"/>
      <c r="S14033" s="63"/>
      <c r="T14033" s="63"/>
      <c r="U14033" s="63"/>
      <c r="V14033" s="63"/>
      <c r="W14033" s="63"/>
      <c r="X14033" s="63"/>
      <c r="Y14033" s="63"/>
      <c r="Z14033" s="62">
        <v>1114.28</v>
      </c>
      <c r="AA14033" s="62">
        <v>10301</v>
      </c>
      <c r="AB14033" s="62">
        <v>13.41</v>
      </c>
      <c r="AC14033" s="62">
        <v>17.41</v>
      </c>
    </row>
    <row r="14034" spans="1:29" x14ac:dyDescent="0.25">
      <c r="A14034" s="61" t="s">
        <v>70</v>
      </c>
      <c r="B14034" s="61" t="s">
        <v>71</v>
      </c>
      <c r="C14034" s="62">
        <v>2017</v>
      </c>
      <c r="D14034" s="61" t="s">
        <v>94</v>
      </c>
      <c r="E14034" s="62">
        <v>24</v>
      </c>
      <c r="F14034" s="62">
        <v>224776</v>
      </c>
      <c r="G14034" s="62">
        <v>47578</v>
      </c>
      <c r="H14034" s="62">
        <v>165.2</v>
      </c>
      <c r="I14034" s="62">
        <v>9365.67</v>
      </c>
      <c r="J14034" s="62">
        <v>209041.68</v>
      </c>
      <c r="K14034" s="62">
        <v>17138</v>
      </c>
      <c r="L14034" s="62">
        <v>22724</v>
      </c>
      <c r="M14034" s="62">
        <v>78.900000000000006</v>
      </c>
      <c r="N14034" s="62">
        <v>714.08</v>
      </c>
      <c r="O14034" s="62">
        <v>206672.28</v>
      </c>
      <c r="P14034" s="63"/>
      <c r="Q14034" s="63"/>
      <c r="R14034" s="63"/>
      <c r="S14034" s="63"/>
      <c r="T14034" s="63"/>
      <c r="U14034" s="63"/>
      <c r="V14034" s="63"/>
      <c r="W14034" s="63"/>
      <c r="X14034" s="63"/>
      <c r="Y14034" s="63"/>
      <c r="Z14034" s="62">
        <v>2204</v>
      </c>
      <c r="AA14034" s="62">
        <v>15829</v>
      </c>
      <c r="AB14034" s="62">
        <v>54.96</v>
      </c>
      <c r="AC14034" s="62">
        <v>91.83</v>
      </c>
    </row>
    <row r="14035" spans="1:29" ht="30" x14ac:dyDescent="0.25">
      <c r="A14035" s="61" t="s">
        <v>498</v>
      </c>
      <c r="B14035" s="61" t="s">
        <v>499</v>
      </c>
      <c r="C14035" s="62">
        <v>2004</v>
      </c>
      <c r="D14035" s="61" t="s">
        <v>175</v>
      </c>
      <c r="E14035" s="62">
        <v>8</v>
      </c>
      <c r="F14035" s="63"/>
      <c r="G14035" s="63"/>
      <c r="H14035" s="63"/>
      <c r="I14035" s="63"/>
      <c r="J14035" s="63"/>
      <c r="K14035" s="62">
        <v>0</v>
      </c>
      <c r="L14035" s="63"/>
      <c r="M14035" s="63"/>
      <c r="N14035" s="63"/>
      <c r="O14035" s="63"/>
      <c r="P14035" s="63"/>
      <c r="Q14035" s="63"/>
      <c r="R14035" s="63"/>
      <c r="S14035" s="63"/>
      <c r="T14035" s="63"/>
      <c r="U14035" s="63"/>
      <c r="V14035" s="63"/>
      <c r="W14035" s="63"/>
      <c r="X14035" s="63"/>
      <c r="Y14035" s="63"/>
      <c r="Z14035" s="62">
        <v>542.74</v>
      </c>
      <c r="AA14035" s="62">
        <v>3426</v>
      </c>
      <c r="AB14035" s="62">
        <v>35.69</v>
      </c>
      <c r="AC14035" s="62">
        <v>67.84</v>
      </c>
    </row>
    <row r="14036" spans="1:29" x14ac:dyDescent="0.25">
      <c r="A14036" s="61" t="s">
        <v>79</v>
      </c>
      <c r="B14036" s="61" t="s">
        <v>80</v>
      </c>
      <c r="C14036" s="62">
        <v>2012</v>
      </c>
      <c r="D14036" s="61" t="s">
        <v>373</v>
      </c>
      <c r="E14036" s="62">
        <v>8</v>
      </c>
      <c r="F14036" s="63"/>
      <c r="G14036" s="63"/>
      <c r="H14036" s="63"/>
      <c r="I14036" s="63"/>
      <c r="J14036" s="63"/>
      <c r="K14036" s="62">
        <v>0</v>
      </c>
      <c r="L14036" s="63"/>
      <c r="M14036" s="63"/>
      <c r="N14036" s="63"/>
      <c r="O14036" s="63"/>
      <c r="P14036" s="63"/>
      <c r="Q14036" s="63"/>
      <c r="R14036" s="63"/>
      <c r="S14036" s="63"/>
      <c r="T14036" s="63"/>
      <c r="U14036" s="63"/>
      <c r="V14036" s="63"/>
      <c r="W14036" s="63"/>
      <c r="X14036" s="63"/>
      <c r="Y14036" s="63"/>
      <c r="Z14036" s="62">
        <v>0</v>
      </c>
      <c r="AA14036" s="63"/>
      <c r="AB14036" s="63"/>
      <c r="AC14036" s="62">
        <v>0</v>
      </c>
    </row>
    <row r="14037" spans="1:29" ht="30" x14ac:dyDescent="0.25">
      <c r="A14037" s="61" t="s">
        <v>393</v>
      </c>
      <c r="B14037" s="61" t="s">
        <v>394</v>
      </c>
      <c r="C14037" s="62">
        <v>2015</v>
      </c>
      <c r="D14037" s="61" t="s">
        <v>99</v>
      </c>
      <c r="E14037" s="62">
        <v>56</v>
      </c>
      <c r="F14037" s="62">
        <v>476160</v>
      </c>
      <c r="G14037" s="62">
        <v>76703</v>
      </c>
      <c r="H14037" s="62">
        <v>114.14</v>
      </c>
      <c r="I14037" s="62">
        <v>8502.86</v>
      </c>
      <c r="J14037" s="62">
        <v>442828.79999999999</v>
      </c>
      <c r="K14037" s="62">
        <v>0</v>
      </c>
      <c r="L14037" s="63"/>
      <c r="M14037" s="63"/>
      <c r="N14037" s="63"/>
      <c r="O14037" s="63"/>
      <c r="P14037" s="63"/>
      <c r="Q14037" s="63"/>
      <c r="R14037" s="63"/>
      <c r="S14037" s="63"/>
      <c r="T14037" s="63"/>
      <c r="U14037" s="63"/>
      <c r="V14037" s="63"/>
      <c r="W14037" s="63"/>
      <c r="X14037" s="63"/>
      <c r="Y14037" s="63"/>
      <c r="Z14037" s="62">
        <v>1473.83</v>
      </c>
      <c r="AA14037" s="62">
        <v>14773</v>
      </c>
      <c r="AB14037" s="62">
        <v>21.98</v>
      </c>
      <c r="AC14037" s="62">
        <v>26.32</v>
      </c>
    </row>
    <row r="14038" spans="1:29" ht="30" x14ac:dyDescent="0.25">
      <c r="A14038" s="61" t="s">
        <v>430</v>
      </c>
      <c r="B14038" s="61" t="s">
        <v>431</v>
      </c>
      <c r="C14038" s="62">
        <v>2003</v>
      </c>
      <c r="D14038" s="61" t="s">
        <v>99</v>
      </c>
      <c r="E14038" s="62">
        <v>60</v>
      </c>
      <c r="F14038" s="62">
        <v>316800</v>
      </c>
      <c r="G14038" s="62">
        <v>24361</v>
      </c>
      <c r="H14038" s="62">
        <v>33.83</v>
      </c>
      <c r="I14038" s="62">
        <v>5280</v>
      </c>
      <c r="J14038" s="62">
        <v>294624</v>
      </c>
      <c r="K14038" s="62">
        <v>0</v>
      </c>
      <c r="L14038" s="63"/>
      <c r="M14038" s="63"/>
      <c r="N14038" s="63"/>
      <c r="O14038" s="63"/>
      <c r="P14038" s="63"/>
      <c r="Q14038" s="63"/>
      <c r="R14038" s="63"/>
      <c r="S14038" s="63"/>
      <c r="T14038" s="63"/>
      <c r="U14038" s="63"/>
      <c r="V14038" s="63"/>
      <c r="W14038" s="63"/>
      <c r="X14038" s="63"/>
      <c r="Y14038" s="63"/>
      <c r="Z14038" s="62">
        <v>1290</v>
      </c>
      <c r="AA14038" s="62">
        <v>6210</v>
      </c>
      <c r="AB14038" s="62">
        <v>8.6300000000000008</v>
      </c>
      <c r="AC14038" s="62">
        <v>21.5</v>
      </c>
    </row>
    <row r="14039" spans="1:29" ht="30" x14ac:dyDescent="0.25">
      <c r="A14039" s="61" t="s">
        <v>188</v>
      </c>
      <c r="B14039" s="61" t="s">
        <v>189</v>
      </c>
      <c r="C14039" s="62">
        <v>2016</v>
      </c>
      <c r="D14039" s="61" t="s">
        <v>297</v>
      </c>
      <c r="E14039" s="62">
        <v>80</v>
      </c>
      <c r="F14039" s="62">
        <v>122240</v>
      </c>
      <c r="G14039" s="62">
        <v>19893</v>
      </c>
      <c r="H14039" s="62">
        <v>20.72</v>
      </c>
      <c r="I14039" s="62">
        <v>1528</v>
      </c>
      <c r="J14039" s="62">
        <v>113683.2</v>
      </c>
      <c r="K14039" s="62">
        <v>52667.31</v>
      </c>
      <c r="L14039" s="62">
        <v>59917</v>
      </c>
      <c r="M14039" s="62">
        <v>62.41</v>
      </c>
      <c r="N14039" s="62">
        <v>658.34</v>
      </c>
      <c r="O14039" s="62">
        <v>635130.93000000005</v>
      </c>
      <c r="P14039" s="63"/>
      <c r="Q14039" s="63"/>
      <c r="R14039" s="63"/>
      <c r="S14039" s="63"/>
      <c r="T14039" s="63"/>
      <c r="U14039" s="63"/>
      <c r="V14039" s="63"/>
      <c r="W14039" s="63"/>
      <c r="X14039" s="63"/>
      <c r="Y14039" s="63"/>
      <c r="Z14039" s="62">
        <v>7906</v>
      </c>
      <c r="AA14039" s="62">
        <v>55251</v>
      </c>
      <c r="AB14039" s="62">
        <v>57.55</v>
      </c>
      <c r="AC14039" s="62">
        <v>98.83</v>
      </c>
    </row>
    <row r="14040" spans="1:29" x14ac:dyDescent="0.25">
      <c r="A14040" s="61" t="s">
        <v>332</v>
      </c>
      <c r="B14040" s="61" t="s">
        <v>333</v>
      </c>
      <c r="C14040" s="62">
        <v>2009</v>
      </c>
      <c r="D14040" s="61" t="s">
        <v>86</v>
      </c>
      <c r="E14040" s="62">
        <v>102</v>
      </c>
      <c r="F14040" s="62">
        <v>669485</v>
      </c>
      <c r="G14040" s="62">
        <v>110814</v>
      </c>
      <c r="H14040" s="62">
        <v>90.53</v>
      </c>
      <c r="I14040" s="62">
        <v>6563.58</v>
      </c>
      <c r="J14040" s="62">
        <v>622621.05000000005</v>
      </c>
      <c r="K14040" s="62">
        <v>2197.87</v>
      </c>
      <c r="L14040" s="62">
        <v>3887</v>
      </c>
      <c r="M14040" s="62">
        <v>3.18</v>
      </c>
      <c r="N14040" s="62">
        <v>21.55</v>
      </c>
      <c r="O14040" s="62">
        <v>26504.73</v>
      </c>
      <c r="P14040" s="63"/>
      <c r="Q14040" s="63"/>
      <c r="R14040" s="63"/>
      <c r="S14040" s="63"/>
      <c r="T14040" s="63"/>
      <c r="U14040" s="63"/>
      <c r="V14040" s="63"/>
      <c r="W14040" s="63"/>
      <c r="X14040" s="63"/>
      <c r="Y14040" s="63"/>
      <c r="Z14040" s="62">
        <v>2522765</v>
      </c>
      <c r="AA14040" s="62">
        <v>287979</v>
      </c>
      <c r="AB14040" s="62">
        <v>235.28</v>
      </c>
      <c r="AC14040" s="62">
        <v>24732.99</v>
      </c>
    </row>
    <row r="14041" spans="1:29" x14ac:dyDescent="0.25">
      <c r="A14041" s="61" t="s">
        <v>552</v>
      </c>
      <c r="B14041" s="61" t="s">
        <v>553</v>
      </c>
      <c r="C14041" s="62">
        <v>2013</v>
      </c>
      <c r="D14041" s="61" t="s">
        <v>75</v>
      </c>
      <c r="E14041" s="62">
        <v>7</v>
      </c>
      <c r="F14041" s="63"/>
      <c r="G14041" s="63"/>
      <c r="H14041" s="63"/>
      <c r="I14041" s="63"/>
      <c r="J14041" s="63"/>
      <c r="K14041" s="62">
        <v>0</v>
      </c>
      <c r="L14041" s="63"/>
      <c r="M14041" s="63"/>
      <c r="N14041" s="63"/>
      <c r="O14041" s="63"/>
      <c r="P14041" s="63"/>
      <c r="Q14041" s="63"/>
      <c r="R14041" s="63"/>
      <c r="S14041" s="63"/>
      <c r="T14041" s="63"/>
      <c r="U14041" s="63"/>
      <c r="V14041" s="63"/>
      <c r="W14041" s="63"/>
      <c r="X14041" s="63"/>
      <c r="Y14041" s="63"/>
      <c r="Z14041" s="62">
        <v>328.74</v>
      </c>
      <c r="AA14041" s="62">
        <v>6556</v>
      </c>
      <c r="AB14041" s="62">
        <v>78.05</v>
      </c>
      <c r="AC14041" s="62">
        <v>46.96</v>
      </c>
    </row>
    <row r="14042" spans="1:29" ht="30" x14ac:dyDescent="0.25">
      <c r="A14042" s="61" t="s">
        <v>171</v>
      </c>
      <c r="B14042" s="61" t="s">
        <v>172</v>
      </c>
      <c r="C14042" s="62">
        <v>2011</v>
      </c>
      <c r="D14042" s="61" t="s">
        <v>86</v>
      </c>
      <c r="E14042" s="62">
        <v>80</v>
      </c>
      <c r="F14042" s="62">
        <v>27391</v>
      </c>
      <c r="G14042" s="62">
        <v>5934</v>
      </c>
      <c r="H14042" s="62">
        <v>6.18</v>
      </c>
      <c r="I14042" s="62">
        <v>342.39</v>
      </c>
      <c r="J14042" s="62">
        <v>25473.63</v>
      </c>
      <c r="K14042" s="62">
        <v>978.66</v>
      </c>
      <c r="L14042" s="62">
        <v>1821</v>
      </c>
      <c r="M14042" s="62">
        <v>1.9</v>
      </c>
      <c r="N14042" s="63"/>
      <c r="O14042" s="63"/>
      <c r="P14042" s="63"/>
      <c r="Q14042" s="63"/>
      <c r="R14042" s="63"/>
      <c r="S14042" s="63"/>
      <c r="T14042" s="63"/>
      <c r="U14042" s="63"/>
      <c r="V14042" s="63"/>
      <c r="W14042" s="63"/>
      <c r="X14042" s="63"/>
      <c r="Y14042" s="63"/>
      <c r="Z14042" s="62">
        <v>6409</v>
      </c>
      <c r="AA14042" s="62">
        <v>60116</v>
      </c>
      <c r="AB14042" s="62">
        <v>62.62</v>
      </c>
      <c r="AC14042" s="62">
        <v>80.11</v>
      </c>
    </row>
    <row r="14043" spans="1:29" ht="30" x14ac:dyDescent="0.25">
      <c r="A14043" s="61" t="s">
        <v>363</v>
      </c>
      <c r="B14043" s="61" t="s">
        <v>364</v>
      </c>
      <c r="C14043" s="62">
        <v>2010</v>
      </c>
      <c r="D14043" s="61" t="s">
        <v>94</v>
      </c>
      <c r="E14043" s="62">
        <v>2</v>
      </c>
      <c r="F14043" s="62">
        <v>0</v>
      </c>
      <c r="G14043" s="62">
        <v>0</v>
      </c>
      <c r="H14043" s="62">
        <v>0</v>
      </c>
      <c r="I14043" s="62">
        <v>0</v>
      </c>
      <c r="J14043" s="62">
        <v>0</v>
      </c>
      <c r="K14043" s="62">
        <v>0</v>
      </c>
      <c r="L14043" s="63"/>
      <c r="M14043" s="63"/>
      <c r="N14043" s="63"/>
      <c r="O14043" s="63"/>
      <c r="P14043" s="63"/>
      <c r="Q14043" s="63"/>
      <c r="R14043" s="63"/>
      <c r="S14043" s="63"/>
      <c r="T14043" s="63"/>
      <c r="U14043" s="63"/>
      <c r="V14043" s="63"/>
      <c r="W14043" s="63"/>
      <c r="X14043" s="63"/>
      <c r="Y14043" s="63"/>
      <c r="Z14043" s="62">
        <v>227.26</v>
      </c>
      <c r="AA14043" s="62">
        <v>782</v>
      </c>
      <c r="AB14043" s="62">
        <v>32.58</v>
      </c>
      <c r="AC14043" s="62">
        <v>113.63</v>
      </c>
    </row>
    <row r="14044" spans="1:29" x14ac:dyDescent="0.25">
      <c r="A14044" s="61" t="s">
        <v>413</v>
      </c>
      <c r="B14044" s="61" t="s">
        <v>414</v>
      </c>
      <c r="C14044" s="62">
        <v>2005</v>
      </c>
      <c r="D14044" s="61" t="s">
        <v>89</v>
      </c>
      <c r="E14044" s="62">
        <v>52</v>
      </c>
      <c r="F14044" s="62">
        <v>172244</v>
      </c>
      <c r="G14044" s="62">
        <v>22970</v>
      </c>
      <c r="H14044" s="62">
        <v>36.81</v>
      </c>
      <c r="I14044" s="62">
        <v>3312.38</v>
      </c>
      <c r="J14044" s="62">
        <v>160186.92000000001</v>
      </c>
      <c r="K14044" s="62">
        <v>30148</v>
      </c>
      <c r="L14044" s="62">
        <v>21639</v>
      </c>
      <c r="M14044" s="62">
        <v>34.68</v>
      </c>
      <c r="N14044" s="63"/>
      <c r="O14044" s="63"/>
      <c r="P14044" s="63"/>
      <c r="Q14044" s="63"/>
      <c r="R14044" s="63"/>
      <c r="S14044" s="63"/>
      <c r="T14044" s="63"/>
      <c r="U14044" s="63"/>
      <c r="V14044" s="63"/>
      <c r="W14044" s="63"/>
      <c r="X14044" s="63"/>
      <c r="Y14044" s="63"/>
      <c r="Z14044" s="62">
        <v>191233</v>
      </c>
      <c r="AA14044" s="62">
        <v>18659</v>
      </c>
      <c r="AB14044" s="62">
        <v>29.9</v>
      </c>
      <c r="AC14044" s="62">
        <v>3677.56</v>
      </c>
    </row>
    <row r="14045" spans="1:29" ht="45" x14ac:dyDescent="0.25">
      <c r="A14045" s="61" t="s">
        <v>326</v>
      </c>
      <c r="B14045" s="61" t="s">
        <v>327</v>
      </c>
      <c r="C14045" s="62">
        <v>2010</v>
      </c>
      <c r="D14045" s="61" t="s">
        <v>150</v>
      </c>
      <c r="E14045" s="62">
        <v>12</v>
      </c>
      <c r="F14045" s="62">
        <v>200640</v>
      </c>
      <c r="G14045" s="62">
        <v>24089</v>
      </c>
      <c r="H14045" s="62">
        <v>167.28</v>
      </c>
      <c r="I14045" s="62">
        <v>16720</v>
      </c>
      <c r="J14045" s="62">
        <v>186595.20000000001</v>
      </c>
      <c r="K14045" s="62">
        <v>0</v>
      </c>
      <c r="L14045" s="63"/>
      <c r="M14045" s="63"/>
      <c r="N14045" s="63"/>
      <c r="O14045" s="63"/>
      <c r="P14045" s="63"/>
      <c r="Q14045" s="63"/>
      <c r="R14045" s="63"/>
      <c r="S14045" s="63"/>
      <c r="T14045" s="63"/>
      <c r="U14045" s="63"/>
      <c r="V14045" s="63"/>
      <c r="W14045" s="63"/>
      <c r="X14045" s="63"/>
      <c r="Y14045" s="63"/>
      <c r="Z14045" s="62">
        <v>69032.08</v>
      </c>
      <c r="AA14045" s="62">
        <v>7555</v>
      </c>
      <c r="AB14045" s="62">
        <v>52.47</v>
      </c>
      <c r="AC14045" s="62">
        <v>5752.67</v>
      </c>
    </row>
    <row r="14046" spans="1:29" ht="30" x14ac:dyDescent="0.25">
      <c r="A14046" s="61" t="s">
        <v>233</v>
      </c>
      <c r="B14046" s="61" t="s">
        <v>234</v>
      </c>
      <c r="C14046" s="62">
        <v>2008</v>
      </c>
      <c r="D14046" s="61" t="s">
        <v>301</v>
      </c>
      <c r="E14046" s="62">
        <v>56</v>
      </c>
      <c r="F14046" s="62">
        <v>244640</v>
      </c>
      <c r="G14046" s="62">
        <v>34757</v>
      </c>
      <c r="H14046" s="62">
        <v>51.72</v>
      </c>
      <c r="I14046" s="62">
        <v>4368.57</v>
      </c>
      <c r="J14046" s="62">
        <v>227515.2</v>
      </c>
      <c r="K14046" s="62">
        <v>1611.06</v>
      </c>
      <c r="L14046" s="62">
        <v>26528</v>
      </c>
      <c r="M14046" s="62">
        <v>39.479999999999997</v>
      </c>
      <c r="N14046" s="63"/>
      <c r="O14046" s="63"/>
      <c r="P14046" s="63"/>
      <c r="Q14046" s="63"/>
      <c r="R14046" s="63"/>
      <c r="S14046" s="63"/>
      <c r="T14046" s="63"/>
      <c r="U14046" s="62">
        <v>10</v>
      </c>
      <c r="V14046" s="62">
        <v>32</v>
      </c>
      <c r="W14046" s="62">
        <v>0.05</v>
      </c>
      <c r="X14046" s="62">
        <v>0</v>
      </c>
      <c r="Y14046" s="62">
        <v>223.84</v>
      </c>
      <c r="Z14046" s="62">
        <v>1096.18</v>
      </c>
      <c r="AA14046" s="62">
        <v>15764</v>
      </c>
      <c r="AB14046" s="62">
        <v>23.46</v>
      </c>
      <c r="AC14046" s="62">
        <v>19.57</v>
      </c>
    </row>
    <row r="14047" spans="1:29" x14ac:dyDescent="0.25">
      <c r="A14047" s="61" t="s">
        <v>306</v>
      </c>
      <c r="B14047" s="61" t="s">
        <v>307</v>
      </c>
      <c r="C14047" s="62">
        <v>2013</v>
      </c>
      <c r="D14047" s="61" t="s">
        <v>78</v>
      </c>
      <c r="E14047" s="62">
        <v>32</v>
      </c>
      <c r="F14047" s="62">
        <v>280680</v>
      </c>
      <c r="G14047" s="62">
        <v>43256</v>
      </c>
      <c r="H14047" s="62">
        <v>112.65</v>
      </c>
      <c r="I14047" s="62">
        <v>8771.25</v>
      </c>
      <c r="J14047" s="62">
        <v>261032.4</v>
      </c>
      <c r="K14047" s="62">
        <v>0</v>
      </c>
      <c r="L14047" s="63"/>
      <c r="M14047" s="63"/>
      <c r="N14047" s="63"/>
      <c r="O14047" s="63"/>
      <c r="P14047" s="63"/>
      <c r="Q14047" s="63"/>
      <c r="R14047" s="63"/>
      <c r="S14047" s="63"/>
      <c r="T14047" s="63"/>
      <c r="U14047" s="63"/>
      <c r="V14047" s="63"/>
      <c r="W14047" s="63"/>
      <c r="X14047" s="63"/>
      <c r="Y14047" s="63"/>
      <c r="Z14047" s="62">
        <v>661.72</v>
      </c>
      <c r="AA14047" s="62">
        <v>9925</v>
      </c>
      <c r="AB14047" s="62">
        <v>25.85</v>
      </c>
      <c r="AC14047" s="62">
        <v>20.68</v>
      </c>
    </row>
    <row r="14048" spans="1:29" x14ac:dyDescent="0.25">
      <c r="A14048" s="61" t="s">
        <v>79</v>
      </c>
      <c r="B14048" s="61" t="s">
        <v>80</v>
      </c>
      <c r="C14048" s="62">
        <v>2007</v>
      </c>
      <c r="D14048" s="61" t="s">
        <v>175</v>
      </c>
      <c r="E14048" s="62">
        <v>8</v>
      </c>
      <c r="F14048" s="62">
        <v>5042</v>
      </c>
      <c r="G14048" s="62">
        <v>837</v>
      </c>
      <c r="H14048" s="62">
        <v>8.7200000000000006</v>
      </c>
      <c r="I14048" s="62">
        <v>630.25</v>
      </c>
      <c r="J14048" s="62">
        <v>4689.0600000000004</v>
      </c>
      <c r="K14048" s="62">
        <v>0</v>
      </c>
      <c r="L14048" s="63"/>
      <c r="M14048" s="63"/>
      <c r="N14048" s="63"/>
      <c r="O14048" s="63"/>
      <c r="P14048" s="63"/>
      <c r="Q14048" s="63"/>
      <c r="R14048" s="63"/>
      <c r="S14048" s="63"/>
      <c r="T14048" s="63"/>
      <c r="U14048" s="63"/>
      <c r="V14048" s="63"/>
      <c r="W14048" s="63"/>
      <c r="X14048" s="63"/>
      <c r="Y14048" s="63"/>
      <c r="Z14048" s="62">
        <v>61020</v>
      </c>
      <c r="AA14048" s="62">
        <v>2933</v>
      </c>
      <c r="AB14048" s="62">
        <v>30.55</v>
      </c>
      <c r="AC14048" s="62">
        <v>7627.5</v>
      </c>
    </row>
    <row r="14049" spans="1:29" ht="30" x14ac:dyDescent="0.25">
      <c r="A14049" s="61" t="s">
        <v>378</v>
      </c>
      <c r="B14049" s="61" t="s">
        <v>379</v>
      </c>
      <c r="C14049" s="62">
        <v>2005</v>
      </c>
      <c r="D14049" s="61" t="s">
        <v>99</v>
      </c>
      <c r="E14049" s="62">
        <v>37</v>
      </c>
      <c r="F14049" s="62">
        <v>182301</v>
      </c>
      <c r="G14049" s="62">
        <v>17047</v>
      </c>
      <c r="H14049" s="62">
        <v>38.39</v>
      </c>
      <c r="I14049" s="62">
        <v>4927.05</v>
      </c>
      <c r="J14049" s="62">
        <v>169539.93</v>
      </c>
      <c r="K14049" s="62">
        <v>0</v>
      </c>
      <c r="L14049" s="62">
        <v>0</v>
      </c>
      <c r="M14049" s="62">
        <v>0</v>
      </c>
      <c r="N14049" s="62">
        <v>0</v>
      </c>
      <c r="O14049" s="62">
        <v>0</v>
      </c>
      <c r="P14049" s="62">
        <v>0</v>
      </c>
      <c r="Q14049" s="62">
        <v>0</v>
      </c>
      <c r="R14049" s="62">
        <v>0</v>
      </c>
      <c r="S14049" s="62">
        <v>0</v>
      </c>
      <c r="T14049" s="62">
        <v>0</v>
      </c>
      <c r="U14049" s="62">
        <v>0</v>
      </c>
      <c r="V14049" s="62">
        <v>0</v>
      </c>
      <c r="W14049" s="62">
        <v>0</v>
      </c>
      <c r="X14049" s="62">
        <v>0</v>
      </c>
      <c r="Y14049" s="62">
        <v>0</v>
      </c>
      <c r="Z14049" s="62">
        <v>24573</v>
      </c>
      <c r="AA14049" s="62">
        <v>959</v>
      </c>
      <c r="AB14049" s="62">
        <v>2.16</v>
      </c>
      <c r="AC14049" s="62">
        <v>664.14</v>
      </c>
    </row>
    <row r="14050" spans="1:29" ht="30" x14ac:dyDescent="0.25">
      <c r="A14050" s="61" t="s">
        <v>269</v>
      </c>
      <c r="B14050" s="61" t="s">
        <v>270</v>
      </c>
      <c r="C14050" s="62">
        <v>2006</v>
      </c>
      <c r="D14050" s="61" t="s">
        <v>226</v>
      </c>
      <c r="E14050" s="62">
        <v>59</v>
      </c>
      <c r="F14050" s="62">
        <v>701100</v>
      </c>
      <c r="G14050" s="62">
        <v>71400</v>
      </c>
      <c r="H14050" s="62">
        <v>100.85</v>
      </c>
      <c r="I14050" s="62">
        <v>11883.05</v>
      </c>
      <c r="J14050" s="62">
        <v>652023</v>
      </c>
      <c r="K14050" s="62">
        <v>2528.61</v>
      </c>
      <c r="L14050" s="62">
        <v>4444</v>
      </c>
      <c r="M14050" s="62">
        <v>6.28</v>
      </c>
      <c r="N14050" s="62">
        <v>42.86</v>
      </c>
      <c r="O14050" s="62">
        <v>30493.3</v>
      </c>
      <c r="P14050" s="63"/>
      <c r="Q14050" s="63"/>
      <c r="R14050" s="63"/>
      <c r="S14050" s="63"/>
      <c r="T14050" s="63"/>
      <c r="U14050" s="63"/>
      <c r="V14050" s="63"/>
      <c r="W14050" s="63"/>
      <c r="X14050" s="63"/>
      <c r="Y14050" s="63"/>
      <c r="Z14050" s="62">
        <v>130200</v>
      </c>
      <c r="AA14050" s="62">
        <v>4051</v>
      </c>
      <c r="AB14050" s="62">
        <v>5.72</v>
      </c>
      <c r="AC14050" s="62">
        <v>2206.7800000000002</v>
      </c>
    </row>
    <row r="14051" spans="1:29" x14ac:dyDescent="0.25">
      <c r="A14051" s="61" t="s">
        <v>411</v>
      </c>
      <c r="B14051" s="61" t="s">
        <v>412</v>
      </c>
      <c r="C14051" s="62">
        <v>2004</v>
      </c>
      <c r="D14051" s="61" t="s">
        <v>99</v>
      </c>
      <c r="E14051" s="62">
        <v>12</v>
      </c>
      <c r="F14051" s="62">
        <v>17526</v>
      </c>
      <c r="G14051" s="62">
        <v>2183</v>
      </c>
      <c r="H14051" s="62">
        <v>15.16</v>
      </c>
      <c r="I14051" s="62">
        <v>1460.5</v>
      </c>
      <c r="J14051" s="62">
        <v>16299.18</v>
      </c>
      <c r="K14051" s="62">
        <v>1066.93</v>
      </c>
      <c r="L14051" s="62">
        <v>1175</v>
      </c>
      <c r="M14051" s="62">
        <v>8.16</v>
      </c>
      <c r="N14051" s="62">
        <v>88.91</v>
      </c>
      <c r="O14051" s="62">
        <v>12866.37</v>
      </c>
      <c r="P14051" s="63"/>
      <c r="Q14051" s="63"/>
      <c r="R14051" s="63"/>
      <c r="S14051" s="63"/>
      <c r="T14051" s="63"/>
      <c r="U14051" s="63"/>
      <c r="V14051" s="63"/>
      <c r="W14051" s="63"/>
      <c r="X14051" s="63"/>
      <c r="Y14051" s="63"/>
      <c r="Z14051" s="62">
        <v>487.94</v>
      </c>
      <c r="AA14051" s="62">
        <v>1686</v>
      </c>
      <c r="AB14051" s="62">
        <v>11.71</v>
      </c>
      <c r="AC14051" s="62">
        <v>40.659999999999997</v>
      </c>
    </row>
    <row r="14052" spans="1:29" ht="30" x14ac:dyDescent="0.25">
      <c r="A14052" s="61" t="s">
        <v>237</v>
      </c>
      <c r="B14052" s="61" t="s">
        <v>238</v>
      </c>
      <c r="C14052" s="62">
        <v>2014</v>
      </c>
      <c r="D14052" s="61" t="s">
        <v>150</v>
      </c>
      <c r="E14052" s="62">
        <v>10</v>
      </c>
      <c r="F14052" s="62">
        <v>0</v>
      </c>
      <c r="G14052" s="62">
        <v>4</v>
      </c>
      <c r="H14052" s="62">
        <v>0.03</v>
      </c>
      <c r="I14052" s="62">
        <v>0</v>
      </c>
      <c r="J14052" s="62">
        <v>0</v>
      </c>
      <c r="K14052" s="62">
        <v>11618.43</v>
      </c>
      <c r="L14052" s="62">
        <v>18579</v>
      </c>
      <c r="M14052" s="62">
        <v>154.83000000000001</v>
      </c>
      <c r="N14052" s="62">
        <v>1161.8399999999999</v>
      </c>
      <c r="O14052" s="62">
        <v>140110.10999999999</v>
      </c>
      <c r="P14052" s="63"/>
      <c r="Q14052" s="63"/>
      <c r="R14052" s="63"/>
      <c r="S14052" s="63"/>
      <c r="T14052" s="63"/>
      <c r="U14052" s="63"/>
      <c r="V14052" s="63"/>
      <c r="W14052" s="63"/>
      <c r="X14052" s="63"/>
      <c r="Y14052" s="63"/>
      <c r="Z14052" s="62">
        <v>77059</v>
      </c>
      <c r="AA14052" s="62">
        <v>5606</v>
      </c>
      <c r="AB14052" s="62">
        <v>46.72</v>
      </c>
      <c r="AC14052" s="62">
        <v>7705.9</v>
      </c>
    </row>
    <row r="14053" spans="1:29" ht="30" x14ac:dyDescent="0.25">
      <c r="A14053" s="61" t="s">
        <v>255</v>
      </c>
      <c r="B14053" s="61" t="s">
        <v>256</v>
      </c>
      <c r="C14053" s="62">
        <v>2011</v>
      </c>
      <c r="D14053" s="61" t="s">
        <v>99</v>
      </c>
      <c r="E14053" s="62">
        <v>40</v>
      </c>
      <c r="F14053" s="62">
        <v>355560</v>
      </c>
      <c r="G14053" s="62">
        <v>66188</v>
      </c>
      <c r="H14053" s="62">
        <v>137.88999999999999</v>
      </c>
      <c r="I14053" s="62">
        <v>8889</v>
      </c>
      <c r="J14053" s="62">
        <v>330670.8</v>
      </c>
      <c r="K14053" s="62">
        <v>0</v>
      </c>
      <c r="L14053" s="63"/>
      <c r="M14053" s="63"/>
      <c r="N14053" s="63"/>
      <c r="O14053" s="63"/>
      <c r="P14053" s="63"/>
      <c r="Q14053" s="63"/>
      <c r="R14053" s="63"/>
      <c r="S14053" s="63"/>
      <c r="T14053" s="63"/>
      <c r="U14053" s="63"/>
      <c r="V14053" s="63"/>
      <c r="W14053" s="63"/>
      <c r="X14053" s="63"/>
      <c r="Y14053" s="63"/>
      <c r="Z14053" s="62">
        <v>1111</v>
      </c>
      <c r="AA14053" s="62">
        <v>10817</v>
      </c>
      <c r="AB14053" s="62">
        <v>22.54</v>
      </c>
      <c r="AC14053" s="62">
        <v>27.78</v>
      </c>
    </row>
    <row r="14054" spans="1:29" ht="30" x14ac:dyDescent="0.25">
      <c r="A14054" s="61" t="s">
        <v>122</v>
      </c>
      <c r="B14054" s="61" t="s">
        <v>123</v>
      </c>
      <c r="C14054" s="62">
        <v>2003</v>
      </c>
      <c r="D14054" s="61" t="s">
        <v>75</v>
      </c>
      <c r="E14054" s="62">
        <v>6</v>
      </c>
      <c r="F14054" s="62">
        <v>322</v>
      </c>
      <c r="G14054" s="62">
        <v>60</v>
      </c>
      <c r="H14054" s="62">
        <v>0.83</v>
      </c>
      <c r="I14054" s="62">
        <v>53.67</v>
      </c>
      <c r="J14054" s="62">
        <v>299.45999999999998</v>
      </c>
      <c r="K14054" s="62">
        <v>0</v>
      </c>
      <c r="L14054" s="63"/>
      <c r="M14054" s="63"/>
      <c r="N14054" s="63"/>
      <c r="O14054" s="63"/>
      <c r="P14054" s="63"/>
      <c r="Q14054" s="63"/>
      <c r="R14054" s="63"/>
      <c r="S14054" s="63"/>
      <c r="T14054" s="63"/>
      <c r="U14054" s="63"/>
      <c r="V14054" s="63"/>
      <c r="W14054" s="63"/>
      <c r="X14054" s="63"/>
      <c r="Y14054" s="63"/>
      <c r="Z14054" s="62">
        <v>147.65</v>
      </c>
      <c r="AA14054" s="62">
        <v>1018</v>
      </c>
      <c r="AB14054" s="62">
        <v>14.14</v>
      </c>
      <c r="AC14054" s="62">
        <v>24.61</v>
      </c>
    </row>
    <row r="14055" spans="1:29" x14ac:dyDescent="0.25">
      <c r="A14055" s="61" t="s">
        <v>84</v>
      </c>
      <c r="B14055" s="61" t="s">
        <v>85</v>
      </c>
      <c r="C14055" s="62">
        <v>2015</v>
      </c>
      <c r="D14055" s="61" t="s">
        <v>78</v>
      </c>
      <c r="E14055" s="62">
        <v>25</v>
      </c>
      <c r="F14055" s="62">
        <v>98279</v>
      </c>
      <c r="G14055" s="62">
        <v>15728</v>
      </c>
      <c r="H14055" s="62">
        <v>52.43</v>
      </c>
      <c r="I14055" s="62">
        <v>3931.16</v>
      </c>
      <c r="J14055" s="62">
        <v>91399.47</v>
      </c>
      <c r="K14055" s="62">
        <v>10400</v>
      </c>
      <c r="L14055" s="62">
        <v>5530</v>
      </c>
      <c r="M14055" s="62">
        <v>18.43</v>
      </c>
      <c r="N14055" s="63"/>
      <c r="O14055" s="63"/>
      <c r="P14055" s="63"/>
      <c r="Q14055" s="63"/>
      <c r="R14055" s="63"/>
      <c r="S14055" s="63"/>
      <c r="T14055" s="63"/>
      <c r="U14055" s="63"/>
      <c r="V14055" s="63"/>
      <c r="W14055" s="63"/>
      <c r="X14055" s="63"/>
      <c r="Y14055" s="63"/>
      <c r="Z14055" s="62">
        <v>603</v>
      </c>
      <c r="AA14055" s="62">
        <v>3120</v>
      </c>
      <c r="AB14055" s="62">
        <v>10.4</v>
      </c>
      <c r="AC14055" s="62">
        <v>24.12</v>
      </c>
    </row>
    <row r="14056" spans="1:29" ht="30" x14ac:dyDescent="0.25">
      <c r="A14056" s="61" t="s">
        <v>464</v>
      </c>
      <c r="B14056" s="61" t="s">
        <v>465</v>
      </c>
      <c r="C14056" s="62">
        <v>2014</v>
      </c>
      <c r="D14056" s="61" t="s">
        <v>86</v>
      </c>
      <c r="E14056" s="62">
        <v>30</v>
      </c>
      <c r="F14056" s="62">
        <v>487</v>
      </c>
      <c r="G14056" s="62">
        <v>185</v>
      </c>
      <c r="H14056" s="62">
        <v>0.51</v>
      </c>
      <c r="I14056" s="62">
        <v>16.23</v>
      </c>
      <c r="J14056" s="62">
        <v>452.91</v>
      </c>
      <c r="K14056" s="62">
        <v>0</v>
      </c>
      <c r="L14056" s="63"/>
      <c r="M14056" s="63"/>
      <c r="N14056" s="63"/>
      <c r="O14056" s="63"/>
      <c r="P14056" s="63"/>
      <c r="Q14056" s="63"/>
      <c r="R14056" s="63"/>
      <c r="S14056" s="63"/>
      <c r="T14056" s="63"/>
      <c r="U14056" s="63"/>
      <c r="V14056" s="63"/>
      <c r="W14056" s="63"/>
      <c r="X14056" s="63"/>
      <c r="Y14056" s="63"/>
      <c r="Z14056" s="62">
        <v>1796.67</v>
      </c>
      <c r="AA14056" s="62">
        <v>3095</v>
      </c>
      <c r="AB14056" s="62">
        <v>8.6</v>
      </c>
      <c r="AC14056" s="62">
        <v>59.89</v>
      </c>
    </row>
    <row r="14057" spans="1:29" ht="30" x14ac:dyDescent="0.25">
      <c r="A14057" s="61" t="s">
        <v>365</v>
      </c>
      <c r="B14057" s="61" t="s">
        <v>366</v>
      </c>
      <c r="C14057" s="62">
        <v>2008</v>
      </c>
      <c r="D14057" s="61" t="s">
        <v>86</v>
      </c>
      <c r="E14057" s="62">
        <v>42</v>
      </c>
      <c r="F14057" s="62">
        <v>14670</v>
      </c>
      <c r="G14057" s="62">
        <v>3522</v>
      </c>
      <c r="H14057" s="62">
        <v>6.99</v>
      </c>
      <c r="I14057" s="62">
        <v>349.29</v>
      </c>
      <c r="J14057" s="62">
        <v>13643.1</v>
      </c>
      <c r="K14057" s="62">
        <v>923.38</v>
      </c>
      <c r="L14057" s="62">
        <v>1694</v>
      </c>
      <c r="M14057" s="62">
        <v>3.36</v>
      </c>
      <c r="N14057" s="62">
        <v>21.99</v>
      </c>
      <c r="O14057" s="62">
        <v>11135.26</v>
      </c>
      <c r="P14057" s="63"/>
      <c r="Q14057" s="63"/>
      <c r="R14057" s="63"/>
      <c r="S14057" s="63"/>
      <c r="T14057" s="63"/>
      <c r="U14057" s="63"/>
      <c r="V14057" s="63"/>
      <c r="W14057" s="63"/>
      <c r="X14057" s="63"/>
      <c r="Y14057" s="63"/>
      <c r="Z14057" s="62">
        <v>265472</v>
      </c>
      <c r="AA14057" s="62">
        <v>12947</v>
      </c>
      <c r="AB14057" s="62">
        <v>25.69</v>
      </c>
      <c r="AC14057" s="62">
        <v>6320.76</v>
      </c>
    </row>
    <row r="14058" spans="1:29" ht="30" x14ac:dyDescent="0.25">
      <c r="A14058" s="61" t="s">
        <v>283</v>
      </c>
      <c r="B14058" s="61" t="s">
        <v>284</v>
      </c>
      <c r="C14058" s="62">
        <v>2014</v>
      </c>
      <c r="D14058" s="61" t="s">
        <v>89</v>
      </c>
      <c r="E14058" s="62">
        <v>110</v>
      </c>
      <c r="F14058" s="63"/>
      <c r="G14058" s="62">
        <v>0</v>
      </c>
      <c r="H14058" s="62">
        <v>0</v>
      </c>
      <c r="I14058" s="63"/>
      <c r="J14058" s="63"/>
      <c r="K14058" s="62">
        <v>0</v>
      </c>
      <c r="L14058" s="63"/>
      <c r="M14058" s="63"/>
      <c r="N14058" s="63"/>
      <c r="O14058" s="63"/>
      <c r="P14058" s="63"/>
      <c r="Q14058" s="63"/>
      <c r="R14058" s="63"/>
      <c r="S14058" s="63"/>
      <c r="T14058" s="63"/>
      <c r="U14058" s="63"/>
      <c r="V14058" s="63"/>
      <c r="W14058" s="63"/>
      <c r="X14058" s="63"/>
      <c r="Y14058" s="63"/>
      <c r="Z14058" s="62">
        <v>0</v>
      </c>
      <c r="AA14058" s="63"/>
      <c r="AB14058" s="63"/>
      <c r="AC14058" s="62">
        <v>0</v>
      </c>
    </row>
    <row r="14059" spans="1:29" x14ac:dyDescent="0.25">
      <c r="A14059" s="61" t="s">
        <v>204</v>
      </c>
      <c r="B14059" s="61" t="s">
        <v>205</v>
      </c>
      <c r="C14059" s="62">
        <v>2016</v>
      </c>
      <c r="D14059" s="61" t="s">
        <v>78</v>
      </c>
      <c r="E14059" s="62">
        <v>45</v>
      </c>
      <c r="F14059" s="62">
        <v>360560</v>
      </c>
      <c r="G14059" s="62">
        <v>61184</v>
      </c>
      <c r="H14059" s="62">
        <v>113.3</v>
      </c>
      <c r="I14059" s="62">
        <v>8012.44</v>
      </c>
      <c r="J14059" s="62">
        <v>335320.8</v>
      </c>
      <c r="K14059" s="62">
        <v>0</v>
      </c>
      <c r="L14059" s="63"/>
      <c r="M14059" s="63"/>
      <c r="N14059" s="63"/>
      <c r="O14059" s="63"/>
      <c r="P14059" s="63"/>
      <c r="Q14059" s="63"/>
      <c r="R14059" s="63"/>
      <c r="S14059" s="63"/>
      <c r="T14059" s="63"/>
      <c r="U14059" s="63"/>
      <c r="V14059" s="63"/>
      <c r="W14059" s="63"/>
      <c r="X14059" s="63"/>
      <c r="Y14059" s="63"/>
      <c r="Z14059" s="62">
        <v>0</v>
      </c>
      <c r="AA14059" s="63"/>
      <c r="AB14059" s="63"/>
      <c r="AC14059" s="62">
        <v>0</v>
      </c>
    </row>
    <row r="14060" spans="1:29" ht="30" x14ac:dyDescent="0.25">
      <c r="A14060" s="61" t="s">
        <v>520</v>
      </c>
      <c r="B14060" s="61" t="s">
        <v>521</v>
      </c>
      <c r="C14060" s="62">
        <v>2009</v>
      </c>
      <c r="D14060" s="61" t="s">
        <v>78</v>
      </c>
      <c r="E14060" s="62">
        <v>54</v>
      </c>
      <c r="F14060" s="62">
        <v>371441</v>
      </c>
      <c r="G14060" s="62">
        <v>50197</v>
      </c>
      <c r="H14060" s="62">
        <v>77.459999999999994</v>
      </c>
      <c r="I14060" s="62">
        <v>6878.54</v>
      </c>
      <c r="J14060" s="62">
        <v>345440.13</v>
      </c>
      <c r="K14060" s="62">
        <v>3428.71</v>
      </c>
      <c r="L14060" s="62">
        <v>9683</v>
      </c>
      <c r="M14060" s="62">
        <v>14.94</v>
      </c>
      <c r="N14060" s="62">
        <v>63.49</v>
      </c>
      <c r="O14060" s="62">
        <v>41347.839999999997</v>
      </c>
      <c r="P14060" s="63"/>
      <c r="Q14060" s="63"/>
      <c r="R14060" s="63"/>
      <c r="S14060" s="63"/>
      <c r="T14060" s="63"/>
      <c r="U14060" s="63"/>
      <c r="V14060" s="63"/>
      <c r="W14060" s="63"/>
      <c r="X14060" s="63"/>
      <c r="Y14060" s="63"/>
      <c r="Z14060" s="62">
        <v>82854</v>
      </c>
      <c r="AA14060" s="62">
        <v>5433</v>
      </c>
      <c r="AB14060" s="62">
        <v>8.3800000000000008</v>
      </c>
      <c r="AC14060" s="62">
        <v>1534.33</v>
      </c>
    </row>
    <row r="14061" spans="1:29" ht="30" x14ac:dyDescent="0.25">
      <c r="A14061" s="61" t="s">
        <v>237</v>
      </c>
      <c r="B14061" s="61" t="s">
        <v>238</v>
      </c>
      <c r="C14061" s="62">
        <v>2013</v>
      </c>
      <c r="D14061" s="61" t="s">
        <v>86</v>
      </c>
      <c r="E14061" s="62">
        <v>150</v>
      </c>
      <c r="F14061" s="62">
        <v>0</v>
      </c>
      <c r="G14061" s="62">
        <v>0</v>
      </c>
      <c r="H14061" s="62">
        <v>0</v>
      </c>
      <c r="I14061" s="62">
        <v>0</v>
      </c>
      <c r="J14061" s="62">
        <v>0</v>
      </c>
      <c r="K14061" s="62">
        <v>0</v>
      </c>
      <c r="L14061" s="62">
        <v>0</v>
      </c>
      <c r="M14061" s="62">
        <v>0</v>
      </c>
      <c r="N14061" s="63"/>
      <c r="O14061" s="63"/>
      <c r="P14061" s="63"/>
      <c r="Q14061" s="63"/>
      <c r="R14061" s="63"/>
      <c r="S14061" s="63"/>
      <c r="T14061" s="63"/>
      <c r="U14061" s="63"/>
      <c r="V14061" s="63"/>
      <c r="W14061" s="63"/>
      <c r="X14061" s="63"/>
      <c r="Y14061" s="63"/>
      <c r="Z14061" s="62">
        <v>0</v>
      </c>
      <c r="AA14061" s="62">
        <v>0</v>
      </c>
      <c r="AB14061" s="62">
        <v>0</v>
      </c>
      <c r="AC14061" s="62">
        <v>0</v>
      </c>
    </row>
    <row r="14062" spans="1:29" x14ac:dyDescent="0.25">
      <c r="A14062" s="61" t="s">
        <v>202</v>
      </c>
      <c r="B14062" s="61" t="s">
        <v>203</v>
      </c>
      <c r="C14062" s="62">
        <v>2013</v>
      </c>
      <c r="D14062" s="61" t="s">
        <v>99</v>
      </c>
      <c r="E14062" s="62">
        <v>24</v>
      </c>
      <c r="F14062" s="62">
        <v>189542</v>
      </c>
      <c r="G14062" s="62">
        <v>27298</v>
      </c>
      <c r="H14062" s="62">
        <v>94.78</v>
      </c>
      <c r="I14062" s="62">
        <v>7897.58</v>
      </c>
      <c r="J14062" s="62">
        <v>176274.06</v>
      </c>
      <c r="K14062" s="62">
        <v>0</v>
      </c>
      <c r="L14062" s="63"/>
      <c r="M14062" s="63"/>
      <c r="N14062" s="63"/>
      <c r="O14062" s="63"/>
      <c r="P14062" s="63"/>
      <c r="Q14062" s="63"/>
      <c r="R14062" s="63"/>
      <c r="S14062" s="63"/>
      <c r="T14062" s="63"/>
      <c r="U14062" s="63"/>
      <c r="V14062" s="63"/>
      <c r="W14062" s="63"/>
      <c r="X14062" s="63"/>
      <c r="Y14062" s="63"/>
      <c r="Z14062" s="62">
        <v>205308</v>
      </c>
      <c r="AA14062" s="62">
        <v>3201</v>
      </c>
      <c r="AB14062" s="62">
        <v>11.11</v>
      </c>
      <c r="AC14062" s="62">
        <v>8554.5</v>
      </c>
    </row>
    <row r="14063" spans="1:29" x14ac:dyDescent="0.25">
      <c r="A14063" s="61" t="s">
        <v>484</v>
      </c>
      <c r="B14063" s="61" t="s">
        <v>485</v>
      </c>
      <c r="C14063" s="62">
        <v>2007</v>
      </c>
      <c r="D14063" s="61" t="s">
        <v>86</v>
      </c>
      <c r="E14063" s="62">
        <v>28</v>
      </c>
      <c r="F14063" s="62">
        <v>0</v>
      </c>
      <c r="G14063" s="62">
        <v>0</v>
      </c>
      <c r="H14063" s="62">
        <v>0</v>
      </c>
      <c r="I14063" s="62">
        <v>0</v>
      </c>
      <c r="J14063" s="62">
        <v>0</v>
      </c>
      <c r="K14063" s="62">
        <v>29810.86</v>
      </c>
      <c r="L14063" s="62">
        <v>46310</v>
      </c>
      <c r="M14063" s="62">
        <v>137.83000000000001</v>
      </c>
      <c r="N14063" s="62">
        <v>1064.67</v>
      </c>
      <c r="O14063" s="62">
        <v>359498.14</v>
      </c>
      <c r="P14063" s="63"/>
      <c r="Q14063" s="63"/>
      <c r="R14063" s="63"/>
      <c r="S14063" s="63"/>
      <c r="T14063" s="63"/>
      <c r="U14063" s="63"/>
      <c r="V14063" s="63"/>
      <c r="W14063" s="63"/>
      <c r="X14063" s="63"/>
      <c r="Y14063" s="63"/>
      <c r="Z14063" s="62">
        <v>0</v>
      </c>
      <c r="AA14063" s="63"/>
      <c r="AB14063" s="63"/>
      <c r="AC14063" s="62">
        <v>0</v>
      </c>
    </row>
    <row r="14064" spans="1:29" x14ac:dyDescent="0.25">
      <c r="A14064" s="61" t="s">
        <v>212</v>
      </c>
      <c r="B14064" s="61" t="s">
        <v>213</v>
      </c>
      <c r="C14064" s="62">
        <v>2012</v>
      </c>
      <c r="D14064" s="61" t="s">
        <v>89</v>
      </c>
      <c r="E14064" s="62">
        <v>80</v>
      </c>
      <c r="F14064" s="62">
        <v>702280</v>
      </c>
      <c r="G14064" s="62">
        <v>79407</v>
      </c>
      <c r="H14064" s="62">
        <v>82.72</v>
      </c>
      <c r="I14064" s="62">
        <v>8778.5</v>
      </c>
      <c r="J14064" s="62">
        <v>653120.4</v>
      </c>
      <c r="K14064" s="62">
        <v>0</v>
      </c>
      <c r="L14064" s="63"/>
      <c r="M14064" s="63"/>
      <c r="N14064" s="63"/>
      <c r="O14064" s="63"/>
      <c r="P14064" s="63"/>
      <c r="Q14064" s="63"/>
      <c r="R14064" s="63"/>
      <c r="S14064" s="63"/>
      <c r="T14064" s="63"/>
      <c r="U14064" s="63"/>
      <c r="V14064" s="63"/>
      <c r="W14064" s="63"/>
      <c r="X14064" s="63"/>
      <c r="Y14064" s="63"/>
      <c r="Z14064" s="62">
        <v>130164</v>
      </c>
      <c r="AA14064" s="62">
        <v>14318</v>
      </c>
      <c r="AB14064" s="62">
        <v>14.91</v>
      </c>
      <c r="AC14064" s="62">
        <v>1627.05</v>
      </c>
    </row>
    <row r="14065" spans="1:29" x14ac:dyDescent="0.25">
      <c r="A14065" s="61" t="s">
        <v>128</v>
      </c>
      <c r="B14065" s="61" t="s">
        <v>129</v>
      </c>
      <c r="C14065" s="62">
        <v>2011</v>
      </c>
      <c r="D14065" s="61" t="s">
        <v>75</v>
      </c>
      <c r="E14065" s="62">
        <v>10</v>
      </c>
      <c r="F14065" s="62">
        <v>624</v>
      </c>
      <c r="G14065" s="62">
        <v>203</v>
      </c>
      <c r="H14065" s="62">
        <v>1.69</v>
      </c>
      <c r="I14065" s="62">
        <v>62.4</v>
      </c>
      <c r="J14065" s="62">
        <v>580.32000000000005</v>
      </c>
      <c r="K14065" s="62">
        <v>0</v>
      </c>
      <c r="L14065" s="63"/>
      <c r="M14065" s="63"/>
      <c r="N14065" s="63"/>
      <c r="O14065" s="63"/>
      <c r="P14065" s="63"/>
      <c r="Q14065" s="63"/>
      <c r="R14065" s="63"/>
      <c r="S14065" s="63"/>
      <c r="T14065" s="63"/>
      <c r="U14065" s="63"/>
      <c r="V14065" s="63"/>
      <c r="W14065" s="63"/>
      <c r="X14065" s="63"/>
      <c r="Y14065" s="63"/>
      <c r="Z14065" s="62">
        <v>2131</v>
      </c>
      <c r="AA14065" s="62">
        <v>13291</v>
      </c>
      <c r="AB14065" s="62">
        <v>110.76</v>
      </c>
      <c r="AC14065" s="62">
        <v>213.1</v>
      </c>
    </row>
    <row r="14066" spans="1:29" x14ac:dyDescent="0.25">
      <c r="A14066" s="61" t="s">
        <v>102</v>
      </c>
      <c r="B14066" s="61" t="s">
        <v>103</v>
      </c>
      <c r="C14066" s="62">
        <v>2010</v>
      </c>
      <c r="D14066" s="61" t="s">
        <v>301</v>
      </c>
      <c r="E14066" s="62">
        <v>12</v>
      </c>
      <c r="F14066" s="62">
        <v>24198</v>
      </c>
      <c r="G14066" s="62">
        <v>5429</v>
      </c>
      <c r="H14066" s="62">
        <v>37.700000000000003</v>
      </c>
      <c r="I14066" s="62">
        <v>2016.5</v>
      </c>
      <c r="J14066" s="62">
        <v>22504.14</v>
      </c>
      <c r="K14066" s="62">
        <v>6362.75</v>
      </c>
      <c r="L14066" s="62">
        <v>10978</v>
      </c>
      <c r="M14066" s="62">
        <v>76.239999999999995</v>
      </c>
      <c r="N14066" s="62">
        <v>530.23</v>
      </c>
      <c r="O14066" s="62">
        <v>76730.37</v>
      </c>
      <c r="P14066" s="63"/>
      <c r="Q14066" s="63"/>
      <c r="R14066" s="63"/>
      <c r="S14066" s="63"/>
      <c r="T14066" s="63"/>
      <c r="U14066" s="63"/>
      <c r="V14066" s="63"/>
      <c r="W14066" s="63"/>
      <c r="X14066" s="63"/>
      <c r="Y14066" s="63"/>
      <c r="Z14066" s="62">
        <v>175</v>
      </c>
      <c r="AA14066" s="62">
        <v>2202</v>
      </c>
      <c r="AB14066" s="62">
        <v>15.29</v>
      </c>
      <c r="AC14066" s="62">
        <v>14.58</v>
      </c>
    </row>
    <row r="14067" spans="1:29" x14ac:dyDescent="0.25">
      <c r="A14067" s="61" t="s">
        <v>486</v>
      </c>
      <c r="B14067" s="61" t="s">
        <v>487</v>
      </c>
      <c r="C14067" s="62">
        <v>2017</v>
      </c>
      <c r="D14067" s="61" t="s">
        <v>78</v>
      </c>
      <c r="E14067" s="62">
        <v>42</v>
      </c>
      <c r="F14067" s="62">
        <v>406980</v>
      </c>
      <c r="G14067" s="62">
        <v>68960</v>
      </c>
      <c r="H14067" s="62">
        <v>136.83000000000001</v>
      </c>
      <c r="I14067" s="62">
        <v>9690</v>
      </c>
      <c r="J14067" s="62">
        <v>378491.4</v>
      </c>
      <c r="K14067" s="62">
        <v>0</v>
      </c>
      <c r="L14067" s="63"/>
      <c r="M14067" s="63"/>
      <c r="N14067" s="63"/>
      <c r="O14067" s="63"/>
      <c r="P14067" s="63"/>
      <c r="Q14067" s="63"/>
      <c r="R14067" s="63"/>
      <c r="S14067" s="63"/>
      <c r="T14067" s="63"/>
      <c r="U14067" s="63"/>
      <c r="V14067" s="63"/>
      <c r="W14067" s="63"/>
      <c r="X14067" s="63"/>
      <c r="Y14067" s="63"/>
      <c r="Z14067" s="62">
        <v>12585</v>
      </c>
      <c r="AA14067" s="62">
        <v>4888</v>
      </c>
      <c r="AB14067" s="62">
        <v>9.6999999999999993</v>
      </c>
      <c r="AC14067" s="62">
        <v>299.64</v>
      </c>
    </row>
    <row r="14068" spans="1:29" ht="30" x14ac:dyDescent="0.25">
      <c r="A14068" s="61" t="s">
        <v>577</v>
      </c>
      <c r="B14068" s="61" t="s">
        <v>578</v>
      </c>
      <c r="C14068" s="62">
        <v>2016</v>
      </c>
      <c r="D14068" s="61" t="s">
        <v>75</v>
      </c>
      <c r="E14068" s="62">
        <v>2</v>
      </c>
      <c r="F14068" s="62">
        <v>5277</v>
      </c>
      <c r="G14068" s="62">
        <v>1638</v>
      </c>
      <c r="H14068" s="62">
        <v>68.25</v>
      </c>
      <c r="I14068" s="62">
        <v>2638.5</v>
      </c>
      <c r="J14068" s="62">
        <v>4907.6099999999997</v>
      </c>
      <c r="K14068" s="62">
        <v>0</v>
      </c>
      <c r="L14068" s="63"/>
      <c r="M14068" s="63"/>
      <c r="N14068" s="63"/>
      <c r="O14068" s="63"/>
      <c r="P14068" s="62">
        <v>200</v>
      </c>
      <c r="Q14068" s="63"/>
      <c r="R14068" s="63"/>
      <c r="S14068" s="62">
        <v>100</v>
      </c>
      <c r="T14068" s="62">
        <v>2533.8000000000002</v>
      </c>
      <c r="U14068" s="62">
        <v>860</v>
      </c>
      <c r="V14068" s="62">
        <v>1938</v>
      </c>
      <c r="W14068" s="62">
        <v>80.75</v>
      </c>
      <c r="X14068" s="62">
        <v>430</v>
      </c>
      <c r="Y14068" s="62">
        <v>19250.240000000002</v>
      </c>
      <c r="Z14068" s="62">
        <v>27.59</v>
      </c>
      <c r="AA14068" s="62">
        <v>110</v>
      </c>
      <c r="AB14068" s="62">
        <v>4.58</v>
      </c>
      <c r="AC14068" s="62">
        <v>13.8</v>
      </c>
    </row>
    <row r="14069" spans="1:29" x14ac:dyDescent="0.25">
      <c r="A14069" s="61" t="s">
        <v>204</v>
      </c>
      <c r="B14069" s="61" t="s">
        <v>205</v>
      </c>
      <c r="C14069" s="62">
        <v>2005</v>
      </c>
      <c r="D14069" s="61" t="s">
        <v>99</v>
      </c>
      <c r="E14069" s="62">
        <v>40</v>
      </c>
      <c r="F14069" s="62">
        <v>304440</v>
      </c>
      <c r="G14069" s="62">
        <v>35192</v>
      </c>
      <c r="H14069" s="62">
        <v>73.319999999999993</v>
      </c>
      <c r="I14069" s="62">
        <v>7611</v>
      </c>
      <c r="J14069" s="62">
        <v>283129.2</v>
      </c>
      <c r="K14069" s="62">
        <v>0</v>
      </c>
      <c r="L14069" s="63"/>
      <c r="M14069" s="63"/>
      <c r="N14069" s="63"/>
      <c r="O14069" s="63"/>
      <c r="P14069" s="63"/>
      <c r="Q14069" s="63"/>
      <c r="R14069" s="63"/>
      <c r="S14069" s="63"/>
      <c r="T14069" s="63"/>
      <c r="U14069" s="63"/>
      <c r="V14069" s="63"/>
      <c r="W14069" s="63"/>
      <c r="X14069" s="63"/>
      <c r="Y14069" s="63"/>
      <c r="Z14069" s="62">
        <v>0</v>
      </c>
      <c r="AA14069" s="63"/>
      <c r="AB14069" s="63"/>
      <c r="AC14069" s="62">
        <v>0</v>
      </c>
    </row>
    <row r="14070" spans="1:29" ht="30" x14ac:dyDescent="0.25">
      <c r="A14070" s="61" t="s">
        <v>194</v>
      </c>
      <c r="B14070" s="61" t="s">
        <v>195</v>
      </c>
      <c r="C14070" s="62">
        <v>2016</v>
      </c>
      <c r="D14070" s="61" t="s">
        <v>89</v>
      </c>
      <c r="E14070" s="62">
        <v>60</v>
      </c>
      <c r="F14070" s="62">
        <v>323040</v>
      </c>
      <c r="G14070" s="62">
        <v>73227</v>
      </c>
      <c r="H14070" s="62">
        <v>101.7</v>
      </c>
      <c r="I14070" s="62">
        <v>5384</v>
      </c>
      <c r="J14070" s="62">
        <v>300427.2</v>
      </c>
      <c r="K14070" s="62">
        <v>6852.57</v>
      </c>
      <c r="L14070" s="62">
        <v>7744</v>
      </c>
      <c r="M14070" s="62">
        <v>10.76</v>
      </c>
      <c r="N14070" s="62">
        <v>114.21</v>
      </c>
      <c r="O14070" s="62">
        <v>82637.2</v>
      </c>
      <c r="P14070" s="63"/>
      <c r="Q14070" s="63"/>
      <c r="R14070" s="63"/>
      <c r="S14070" s="63"/>
      <c r="T14070" s="63"/>
      <c r="U14070" s="63"/>
      <c r="V14070" s="63"/>
      <c r="W14070" s="63"/>
      <c r="X14070" s="63"/>
      <c r="Y14070" s="63"/>
      <c r="Z14070" s="62">
        <v>1590</v>
      </c>
      <c r="AA14070" s="62">
        <v>33056</v>
      </c>
      <c r="AB14070" s="62">
        <v>45.91</v>
      </c>
      <c r="AC14070" s="62">
        <v>26.5</v>
      </c>
    </row>
    <row r="14071" spans="1:29" ht="30" x14ac:dyDescent="0.25">
      <c r="A14071" s="61" t="s">
        <v>153</v>
      </c>
      <c r="B14071" s="61" t="s">
        <v>154</v>
      </c>
      <c r="C14071" s="62">
        <v>2009</v>
      </c>
      <c r="D14071" s="61" t="s">
        <v>75</v>
      </c>
      <c r="E14071" s="62">
        <v>24</v>
      </c>
      <c r="F14071" s="62">
        <v>5667</v>
      </c>
      <c r="G14071" s="62">
        <v>1035</v>
      </c>
      <c r="H14071" s="62">
        <v>3.59</v>
      </c>
      <c r="I14071" s="62">
        <v>236.13</v>
      </c>
      <c r="J14071" s="62">
        <v>5270.31</v>
      </c>
      <c r="K14071" s="62">
        <v>25267.7</v>
      </c>
      <c r="L14071" s="62">
        <v>34714</v>
      </c>
      <c r="M14071" s="62">
        <v>120.53</v>
      </c>
      <c r="N14071" s="63"/>
      <c r="O14071" s="63"/>
      <c r="P14071" s="63"/>
      <c r="Q14071" s="63"/>
      <c r="R14071" s="63"/>
      <c r="S14071" s="63"/>
      <c r="T14071" s="63"/>
      <c r="U14071" s="63"/>
      <c r="V14071" s="63"/>
      <c r="W14071" s="63"/>
      <c r="X14071" s="63"/>
      <c r="Y14071" s="63"/>
      <c r="Z14071" s="62">
        <v>0</v>
      </c>
      <c r="AA14071" s="63"/>
      <c r="AB14071" s="63"/>
      <c r="AC14071" s="62">
        <v>0</v>
      </c>
    </row>
    <row r="14072" spans="1:29" x14ac:dyDescent="0.25">
      <c r="A14072" s="61" t="s">
        <v>434</v>
      </c>
      <c r="B14072" s="61" t="s">
        <v>435</v>
      </c>
      <c r="C14072" s="62">
        <v>2007</v>
      </c>
      <c r="D14072" s="61" t="s">
        <v>78</v>
      </c>
      <c r="E14072" s="62">
        <v>32</v>
      </c>
      <c r="F14072" s="62">
        <v>35635</v>
      </c>
      <c r="G14072" s="62">
        <v>6991</v>
      </c>
      <c r="H14072" s="62">
        <v>18.21</v>
      </c>
      <c r="I14072" s="62">
        <v>1113.5899999999999</v>
      </c>
      <c r="J14072" s="62">
        <v>33140.550000000003</v>
      </c>
      <c r="K14072" s="62">
        <v>5855</v>
      </c>
      <c r="L14072" s="62">
        <v>3422</v>
      </c>
      <c r="M14072" s="62">
        <v>8.91</v>
      </c>
      <c r="N14072" s="62">
        <v>182.97</v>
      </c>
      <c r="O14072" s="62">
        <v>70607.199999999997</v>
      </c>
      <c r="P14072" s="63"/>
      <c r="Q14072" s="63"/>
      <c r="R14072" s="63"/>
      <c r="S14072" s="63"/>
      <c r="T14072" s="63"/>
      <c r="U14072" s="63"/>
      <c r="V14072" s="63"/>
      <c r="W14072" s="63"/>
      <c r="X14072" s="63"/>
      <c r="Y14072" s="63"/>
      <c r="Z14072" s="62">
        <v>910.37</v>
      </c>
      <c r="AA14072" s="62">
        <v>2363</v>
      </c>
      <c r="AB14072" s="62">
        <v>6.15</v>
      </c>
      <c r="AC14072" s="62">
        <v>28.45</v>
      </c>
    </row>
    <row r="14073" spans="1:29" ht="30" x14ac:dyDescent="0.25">
      <c r="A14073" s="61" t="s">
        <v>393</v>
      </c>
      <c r="B14073" s="61" t="s">
        <v>394</v>
      </c>
      <c r="C14073" s="62">
        <v>2007</v>
      </c>
      <c r="D14073" s="61" t="s">
        <v>75</v>
      </c>
      <c r="E14073" s="62">
        <v>2</v>
      </c>
      <c r="F14073" s="63"/>
      <c r="G14073" s="63"/>
      <c r="H14073" s="63"/>
      <c r="I14073" s="63"/>
      <c r="J14073" s="63"/>
      <c r="K14073" s="62">
        <v>0</v>
      </c>
      <c r="L14073" s="63"/>
      <c r="M14073" s="63"/>
      <c r="N14073" s="63"/>
      <c r="O14073" s="63"/>
      <c r="P14073" s="63"/>
      <c r="Q14073" s="63"/>
      <c r="R14073" s="63"/>
      <c r="S14073" s="63"/>
      <c r="T14073" s="63"/>
      <c r="U14073" s="63"/>
      <c r="V14073" s="63"/>
      <c r="W14073" s="63"/>
      <c r="X14073" s="63"/>
      <c r="Y14073" s="63"/>
      <c r="Z14073" s="62">
        <v>183.36</v>
      </c>
      <c r="AA14073" s="62">
        <v>470</v>
      </c>
      <c r="AB14073" s="62">
        <v>19.579999999999998</v>
      </c>
      <c r="AC14073" s="62">
        <v>91.68</v>
      </c>
    </row>
    <row r="14074" spans="1:29" ht="30" x14ac:dyDescent="0.25">
      <c r="A14074" s="61" t="s">
        <v>358</v>
      </c>
      <c r="B14074" s="61" t="s">
        <v>359</v>
      </c>
      <c r="C14074" s="62">
        <v>2016</v>
      </c>
      <c r="D14074" s="61" t="s">
        <v>75</v>
      </c>
      <c r="E14074" s="62">
        <v>12</v>
      </c>
      <c r="F14074" s="62">
        <v>2337</v>
      </c>
      <c r="G14074" s="62">
        <v>360</v>
      </c>
      <c r="H14074" s="62">
        <v>2.5</v>
      </c>
      <c r="I14074" s="62">
        <v>194.75</v>
      </c>
      <c r="J14074" s="62">
        <v>2173.41</v>
      </c>
      <c r="K14074" s="62">
        <v>0</v>
      </c>
      <c r="L14074" s="63"/>
      <c r="M14074" s="63"/>
      <c r="N14074" s="63"/>
      <c r="O14074" s="63"/>
      <c r="P14074" s="63"/>
      <c r="Q14074" s="63"/>
      <c r="R14074" s="63"/>
      <c r="S14074" s="63"/>
      <c r="T14074" s="63"/>
      <c r="U14074" s="63"/>
      <c r="V14074" s="63"/>
      <c r="W14074" s="63"/>
      <c r="X14074" s="63"/>
      <c r="Y14074" s="63"/>
      <c r="Z14074" s="62">
        <v>782.1</v>
      </c>
      <c r="AA14074" s="62">
        <v>5946</v>
      </c>
      <c r="AB14074" s="62">
        <v>41.29</v>
      </c>
      <c r="AC14074" s="62">
        <v>65.17</v>
      </c>
    </row>
    <row r="14075" spans="1:29" ht="30" x14ac:dyDescent="0.25">
      <c r="A14075" s="61" t="s">
        <v>188</v>
      </c>
      <c r="B14075" s="61" t="s">
        <v>189</v>
      </c>
      <c r="C14075" s="62">
        <v>2016</v>
      </c>
      <c r="D14075" s="61" t="s">
        <v>94</v>
      </c>
      <c r="E14075" s="62">
        <v>38</v>
      </c>
      <c r="F14075" s="62">
        <v>156735</v>
      </c>
      <c r="G14075" s="62">
        <v>33605</v>
      </c>
      <c r="H14075" s="62">
        <v>73.7</v>
      </c>
      <c r="I14075" s="62">
        <v>4124.6099999999997</v>
      </c>
      <c r="J14075" s="62">
        <v>145763.54999999999</v>
      </c>
      <c r="K14075" s="62">
        <v>14196.9</v>
      </c>
      <c r="L14075" s="62">
        <v>19318</v>
      </c>
      <c r="M14075" s="62">
        <v>42.36</v>
      </c>
      <c r="N14075" s="62">
        <v>373.6</v>
      </c>
      <c r="O14075" s="62">
        <v>171204.63</v>
      </c>
      <c r="P14075" s="63"/>
      <c r="Q14075" s="63"/>
      <c r="R14075" s="63"/>
      <c r="S14075" s="63"/>
      <c r="T14075" s="63"/>
      <c r="U14075" s="63"/>
      <c r="V14075" s="63"/>
      <c r="W14075" s="63"/>
      <c r="X14075" s="63"/>
      <c r="Y14075" s="63"/>
      <c r="Z14075" s="62">
        <v>2239</v>
      </c>
      <c r="AA14075" s="62">
        <v>16433</v>
      </c>
      <c r="AB14075" s="62">
        <v>36.04</v>
      </c>
      <c r="AC14075" s="62">
        <v>58.92</v>
      </c>
    </row>
    <row r="14076" spans="1:29" ht="30" x14ac:dyDescent="0.25">
      <c r="A14076" s="61" t="s">
        <v>277</v>
      </c>
      <c r="B14076" s="61" t="s">
        <v>278</v>
      </c>
      <c r="C14076" s="62">
        <v>2013</v>
      </c>
      <c r="D14076" s="61" t="s">
        <v>99</v>
      </c>
      <c r="E14076" s="62">
        <v>48</v>
      </c>
      <c r="F14076" s="62">
        <v>374105</v>
      </c>
      <c r="G14076" s="62">
        <v>48673</v>
      </c>
      <c r="H14076" s="62">
        <v>84.5</v>
      </c>
      <c r="I14076" s="62">
        <v>7793.85</v>
      </c>
      <c r="J14076" s="62">
        <v>347917.65</v>
      </c>
      <c r="K14076" s="62">
        <v>0</v>
      </c>
      <c r="L14076" s="63"/>
      <c r="M14076" s="63"/>
      <c r="N14076" s="63"/>
      <c r="O14076" s="63"/>
      <c r="P14076" s="63"/>
      <c r="Q14076" s="63"/>
      <c r="R14076" s="63"/>
      <c r="S14076" s="63"/>
      <c r="T14076" s="63"/>
      <c r="U14076" s="63"/>
      <c r="V14076" s="63"/>
      <c r="W14076" s="63"/>
      <c r="X14076" s="63"/>
      <c r="Y14076" s="63"/>
      <c r="Z14076" s="62">
        <v>135850</v>
      </c>
      <c r="AA14076" s="62">
        <v>5585</v>
      </c>
      <c r="AB14076" s="62">
        <v>9.6999999999999993</v>
      </c>
      <c r="AC14076" s="62">
        <v>2830.21</v>
      </c>
    </row>
    <row r="14077" spans="1:29" x14ac:dyDescent="0.25">
      <c r="A14077" s="61" t="s">
        <v>155</v>
      </c>
      <c r="B14077" s="61" t="s">
        <v>156</v>
      </c>
      <c r="C14077" s="62">
        <v>2006</v>
      </c>
      <c r="D14077" s="61" t="s">
        <v>78</v>
      </c>
      <c r="E14077" s="62">
        <v>84</v>
      </c>
      <c r="F14077" s="62">
        <v>754200</v>
      </c>
      <c r="G14077" s="62">
        <v>105678</v>
      </c>
      <c r="H14077" s="62">
        <v>104.84</v>
      </c>
      <c r="I14077" s="62">
        <v>8978.57</v>
      </c>
      <c r="J14077" s="62">
        <v>701406</v>
      </c>
      <c r="K14077" s="62">
        <v>0</v>
      </c>
      <c r="L14077" s="63"/>
      <c r="M14077" s="63"/>
      <c r="N14077" s="63"/>
      <c r="O14077" s="63"/>
      <c r="P14077" s="63"/>
      <c r="Q14077" s="63"/>
      <c r="R14077" s="63"/>
      <c r="S14077" s="63"/>
      <c r="T14077" s="63"/>
      <c r="U14077" s="63"/>
      <c r="V14077" s="63"/>
      <c r="W14077" s="63"/>
      <c r="X14077" s="63"/>
      <c r="Y14077" s="63"/>
      <c r="Z14077" s="62">
        <v>184.74</v>
      </c>
      <c r="AA14077" s="62">
        <v>7801</v>
      </c>
      <c r="AB14077" s="62">
        <v>7.74</v>
      </c>
      <c r="AC14077" s="62">
        <v>2.2000000000000002</v>
      </c>
    </row>
    <row r="14078" spans="1:29" ht="30" x14ac:dyDescent="0.25">
      <c r="A14078" s="61" t="s">
        <v>151</v>
      </c>
      <c r="B14078" s="61" t="s">
        <v>152</v>
      </c>
      <c r="C14078" s="62">
        <v>2015</v>
      </c>
      <c r="D14078" s="61" t="s">
        <v>99</v>
      </c>
      <c r="E14078" s="62">
        <v>65</v>
      </c>
      <c r="F14078" s="62">
        <v>309600</v>
      </c>
      <c r="G14078" s="62">
        <v>53186</v>
      </c>
      <c r="H14078" s="62">
        <v>68.19</v>
      </c>
      <c r="I14078" s="62">
        <v>4763.08</v>
      </c>
      <c r="J14078" s="62">
        <v>287928</v>
      </c>
      <c r="K14078" s="62">
        <v>28757.52</v>
      </c>
      <c r="L14078" s="62">
        <v>34303</v>
      </c>
      <c r="M14078" s="62">
        <v>43.98</v>
      </c>
      <c r="N14078" s="62">
        <v>442.42</v>
      </c>
      <c r="O14078" s="62">
        <v>346795.52000000002</v>
      </c>
      <c r="P14078" s="63"/>
      <c r="Q14078" s="63"/>
      <c r="R14078" s="63"/>
      <c r="S14078" s="63"/>
      <c r="T14078" s="63"/>
      <c r="U14078" s="63"/>
      <c r="V14078" s="63"/>
      <c r="W14078" s="63"/>
      <c r="X14078" s="63"/>
      <c r="Y14078" s="63"/>
      <c r="Z14078" s="62">
        <v>1917.08</v>
      </c>
      <c r="AA14078" s="62">
        <v>19469</v>
      </c>
      <c r="AB14078" s="62">
        <v>24.96</v>
      </c>
      <c r="AC14078" s="62">
        <v>29.49</v>
      </c>
    </row>
    <row r="14079" spans="1:29" ht="30" x14ac:dyDescent="0.25">
      <c r="A14079" s="61" t="s">
        <v>124</v>
      </c>
      <c r="B14079" s="61" t="s">
        <v>125</v>
      </c>
      <c r="C14079" s="62">
        <v>2009</v>
      </c>
      <c r="D14079" s="61" t="s">
        <v>75</v>
      </c>
      <c r="E14079" s="62">
        <v>8</v>
      </c>
      <c r="F14079" s="63"/>
      <c r="G14079" s="63"/>
      <c r="H14079" s="63"/>
      <c r="I14079" s="63"/>
      <c r="J14079" s="63"/>
      <c r="K14079" s="62">
        <v>0</v>
      </c>
      <c r="L14079" s="63"/>
      <c r="M14079" s="63"/>
      <c r="N14079" s="63"/>
      <c r="O14079" s="63"/>
      <c r="P14079" s="63"/>
      <c r="Q14079" s="63"/>
      <c r="R14079" s="63"/>
      <c r="S14079" s="63"/>
      <c r="T14079" s="63"/>
      <c r="U14079" s="63"/>
      <c r="V14079" s="63"/>
      <c r="W14079" s="63"/>
      <c r="X14079" s="63"/>
      <c r="Y14079" s="63"/>
      <c r="Z14079" s="62">
        <v>95.98</v>
      </c>
      <c r="AA14079" s="62">
        <v>7345</v>
      </c>
      <c r="AB14079" s="62">
        <v>76.510000000000005</v>
      </c>
      <c r="AC14079" s="62">
        <v>12</v>
      </c>
    </row>
    <row r="14080" spans="1:29" ht="30" x14ac:dyDescent="0.25">
      <c r="A14080" s="61" t="s">
        <v>346</v>
      </c>
      <c r="B14080" s="61" t="s">
        <v>347</v>
      </c>
      <c r="C14080" s="62">
        <v>2013</v>
      </c>
      <c r="D14080" s="61" t="s">
        <v>99</v>
      </c>
      <c r="E14080" s="62">
        <v>75</v>
      </c>
      <c r="F14080" s="62">
        <v>773920</v>
      </c>
      <c r="G14080" s="62">
        <v>96987</v>
      </c>
      <c r="H14080" s="62">
        <v>107.76</v>
      </c>
      <c r="I14080" s="62">
        <v>10318.93</v>
      </c>
      <c r="J14080" s="62">
        <v>719745.6</v>
      </c>
      <c r="K14080" s="62">
        <v>0</v>
      </c>
      <c r="L14080" s="63"/>
      <c r="M14080" s="63"/>
      <c r="N14080" s="63"/>
      <c r="O14080" s="63"/>
      <c r="P14080" s="63"/>
      <c r="Q14080" s="63"/>
      <c r="R14080" s="63"/>
      <c r="S14080" s="63"/>
      <c r="T14080" s="63"/>
      <c r="U14080" s="63"/>
      <c r="V14080" s="63"/>
      <c r="W14080" s="63"/>
      <c r="X14080" s="63"/>
      <c r="Y14080" s="63"/>
      <c r="Z14080" s="62">
        <v>1550.8</v>
      </c>
      <c r="AA14080" s="62">
        <v>13971</v>
      </c>
      <c r="AB14080" s="62">
        <v>15.52</v>
      </c>
      <c r="AC14080" s="62">
        <v>20.68</v>
      </c>
    </row>
    <row r="14081" spans="1:29" x14ac:dyDescent="0.25">
      <c r="A14081" s="61" t="s">
        <v>376</v>
      </c>
      <c r="B14081" s="61" t="s">
        <v>377</v>
      </c>
      <c r="C14081" s="62">
        <v>2007</v>
      </c>
      <c r="D14081" s="61" t="s">
        <v>89</v>
      </c>
      <c r="E14081" s="62">
        <v>96</v>
      </c>
      <c r="F14081" s="62">
        <v>1055055</v>
      </c>
      <c r="G14081" s="62">
        <v>158187</v>
      </c>
      <c r="H14081" s="62">
        <v>137.32</v>
      </c>
      <c r="I14081" s="62">
        <v>10990.16</v>
      </c>
      <c r="J14081" s="62">
        <v>981201.15</v>
      </c>
      <c r="K14081" s="62">
        <v>0</v>
      </c>
      <c r="L14081" s="63"/>
      <c r="M14081" s="63"/>
      <c r="N14081" s="63"/>
      <c r="O14081" s="63"/>
      <c r="P14081" s="63"/>
      <c r="Q14081" s="63"/>
      <c r="R14081" s="63"/>
      <c r="S14081" s="63"/>
      <c r="T14081" s="63"/>
      <c r="U14081" s="63"/>
      <c r="V14081" s="63"/>
      <c r="W14081" s="63"/>
      <c r="X14081" s="63"/>
      <c r="Y14081" s="63"/>
      <c r="Z14081" s="62">
        <v>238075</v>
      </c>
      <c r="AA14081" s="62">
        <v>13357</v>
      </c>
      <c r="AB14081" s="62">
        <v>11.59</v>
      </c>
      <c r="AC14081" s="62">
        <v>2479.9499999999998</v>
      </c>
    </row>
    <row r="14082" spans="1:29" ht="30" x14ac:dyDescent="0.25">
      <c r="A14082" s="61" t="s">
        <v>115</v>
      </c>
      <c r="B14082" s="61" t="s">
        <v>116</v>
      </c>
      <c r="C14082" s="62">
        <v>2016</v>
      </c>
      <c r="D14082" s="61" t="s">
        <v>99</v>
      </c>
      <c r="E14082" s="62">
        <v>40</v>
      </c>
      <c r="F14082" s="62">
        <v>45118</v>
      </c>
      <c r="G14082" s="62">
        <v>10479</v>
      </c>
      <c r="H14082" s="62">
        <v>21.83</v>
      </c>
      <c r="I14082" s="62">
        <v>1127.95</v>
      </c>
      <c r="J14082" s="62">
        <v>41959.74</v>
      </c>
      <c r="K14082" s="62">
        <v>22159.07</v>
      </c>
      <c r="L14082" s="62">
        <v>28660</v>
      </c>
      <c r="M14082" s="62">
        <v>59.71</v>
      </c>
      <c r="N14082" s="62">
        <v>553.98</v>
      </c>
      <c r="O14082" s="62">
        <v>267222.86</v>
      </c>
      <c r="P14082" s="63"/>
      <c r="Q14082" s="63"/>
      <c r="R14082" s="63"/>
      <c r="S14082" s="63"/>
      <c r="T14082" s="63"/>
      <c r="U14082" s="63"/>
      <c r="V14082" s="63"/>
      <c r="W14082" s="63"/>
      <c r="X14082" s="63"/>
      <c r="Y14082" s="63"/>
      <c r="Z14082" s="62">
        <v>118000</v>
      </c>
      <c r="AA14082" s="62">
        <v>17626</v>
      </c>
      <c r="AB14082" s="62">
        <v>36.72</v>
      </c>
      <c r="AC14082" s="62">
        <v>2950</v>
      </c>
    </row>
    <row r="14083" spans="1:29" ht="30" x14ac:dyDescent="0.25">
      <c r="A14083" s="61" t="s">
        <v>464</v>
      </c>
      <c r="B14083" s="61" t="s">
        <v>465</v>
      </c>
      <c r="C14083" s="62">
        <v>2011</v>
      </c>
      <c r="D14083" s="61" t="s">
        <v>99</v>
      </c>
      <c r="E14083" s="62">
        <v>31</v>
      </c>
      <c r="F14083" s="62">
        <v>150142</v>
      </c>
      <c r="G14083" s="62">
        <v>22894</v>
      </c>
      <c r="H14083" s="62">
        <v>61.54</v>
      </c>
      <c r="I14083" s="62">
        <v>4843.29</v>
      </c>
      <c r="J14083" s="62">
        <v>139632.06</v>
      </c>
      <c r="K14083" s="62">
        <v>0</v>
      </c>
      <c r="L14083" s="63"/>
      <c r="M14083" s="63"/>
      <c r="N14083" s="63"/>
      <c r="O14083" s="63"/>
      <c r="P14083" s="63"/>
      <c r="Q14083" s="63"/>
      <c r="R14083" s="63"/>
      <c r="S14083" s="63"/>
      <c r="T14083" s="63"/>
      <c r="U14083" s="62">
        <v>2000</v>
      </c>
      <c r="V14083" s="62">
        <v>4788</v>
      </c>
      <c r="W14083" s="62">
        <v>12.87</v>
      </c>
      <c r="X14083" s="62">
        <v>64</v>
      </c>
      <c r="Y14083" s="62">
        <v>44768</v>
      </c>
      <c r="Z14083" s="62">
        <v>467.88</v>
      </c>
      <c r="AA14083" s="62">
        <v>787</v>
      </c>
      <c r="AB14083" s="62">
        <v>2.12</v>
      </c>
      <c r="AC14083" s="62">
        <v>15.09</v>
      </c>
    </row>
    <row r="14084" spans="1:29" x14ac:dyDescent="0.25">
      <c r="A14084" s="61" t="s">
        <v>140</v>
      </c>
      <c r="B14084" s="61" t="s">
        <v>141</v>
      </c>
      <c r="C14084" s="62">
        <v>2006</v>
      </c>
      <c r="D14084" s="61" t="s">
        <v>78</v>
      </c>
      <c r="E14084" s="62">
        <v>103</v>
      </c>
      <c r="F14084" s="62">
        <v>591490</v>
      </c>
      <c r="G14084" s="62">
        <v>85960</v>
      </c>
      <c r="H14084" s="62">
        <v>69.55</v>
      </c>
      <c r="I14084" s="62">
        <v>5742.62</v>
      </c>
      <c r="J14084" s="62">
        <v>550085.69999999995</v>
      </c>
      <c r="K14084" s="62">
        <v>46005.82</v>
      </c>
      <c r="L14084" s="62">
        <v>71056</v>
      </c>
      <c r="M14084" s="62">
        <v>57.49</v>
      </c>
      <c r="N14084" s="62">
        <v>446.66</v>
      </c>
      <c r="O14084" s="62">
        <v>554797.98</v>
      </c>
      <c r="P14084" s="63"/>
      <c r="Q14084" s="63"/>
      <c r="R14084" s="63"/>
      <c r="S14084" s="63"/>
      <c r="T14084" s="63"/>
      <c r="U14084" s="63"/>
      <c r="V14084" s="63"/>
      <c r="W14084" s="63"/>
      <c r="X14084" s="63"/>
      <c r="Y14084" s="63"/>
      <c r="Z14084" s="62">
        <v>3815.41</v>
      </c>
      <c r="AA14084" s="62">
        <v>21529</v>
      </c>
      <c r="AB14084" s="62">
        <v>17.420000000000002</v>
      </c>
      <c r="AC14084" s="62">
        <v>37.04</v>
      </c>
    </row>
    <row r="14085" spans="1:29" x14ac:dyDescent="0.25">
      <c r="A14085" s="61" t="s">
        <v>273</v>
      </c>
      <c r="B14085" s="61" t="s">
        <v>274</v>
      </c>
      <c r="C14085" s="62">
        <v>2015</v>
      </c>
      <c r="D14085" s="61" t="s">
        <v>72</v>
      </c>
      <c r="E14085" s="62">
        <v>23</v>
      </c>
      <c r="F14085" s="62">
        <v>76797</v>
      </c>
      <c r="G14085" s="62">
        <v>12964</v>
      </c>
      <c r="H14085" s="62">
        <v>46.97</v>
      </c>
      <c r="I14085" s="62">
        <v>3339</v>
      </c>
      <c r="J14085" s="62">
        <v>71421.210000000006</v>
      </c>
      <c r="K14085" s="62">
        <v>0</v>
      </c>
      <c r="L14085" s="63"/>
      <c r="M14085" s="63"/>
      <c r="N14085" s="63"/>
      <c r="O14085" s="63"/>
      <c r="P14085" s="63"/>
      <c r="Q14085" s="63"/>
      <c r="R14085" s="63"/>
      <c r="S14085" s="63"/>
      <c r="T14085" s="63"/>
      <c r="U14085" s="62">
        <v>3400</v>
      </c>
      <c r="V14085" s="62">
        <v>6149</v>
      </c>
      <c r="W14085" s="62">
        <v>22.28</v>
      </c>
      <c r="X14085" s="62">
        <v>147</v>
      </c>
      <c r="Y14085" s="62">
        <v>76105.600000000006</v>
      </c>
      <c r="Z14085" s="62">
        <v>462.54</v>
      </c>
      <c r="AA14085" s="62">
        <v>1972</v>
      </c>
      <c r="AB14085" s="62">
        <v>7.14</v>
      </c>
      <c r="AC14085" s="62">
        <v>20.11</v>
      </c>
    </row>
    <row r="14086" spans="1:29" x14ac:dyDescent="0.25">
      <c r="A14086" s="61" t="s">
        <v>159</v>
      </c>
      <c r="B14086" s="61" t="s">
        <v>160</v>
      </c>
      <c r="C14086" s="62">
        <v>2016</v>
      </c>
      <c r="D14086" s="61" t="s">
        <v>150</v>
      </c>
      <c r="E14086" s="62">
        <v>16</v>
      </c>
      <c r="F14086" s="62">
        <v>50137</v>
      </c>
      <c r="G14086" s="62">
        <v>11825</v>
      </c>
      <c r="H14086" s="62">
        <v>61.59</v>
      </c>
      <c r="I14086" s="62">
        <v>3133.56</v>
      </c>
      <c r="J14086" s="62">
        <v>46627.41</v>
      </c>
      <c r="K14086" s="62">
        <v>0</v>
      </c>
      <c r="L14086" s="63"/>
      <c r="M14086" s="63"/>
      <c r="N14086" s="63"/>
      <c r="O14086" s="63"/>
      <c r="P14086" s="63"/>
      <c r="Q14086" s="63"/>
      <c r="R14086" s="63"/>
      <c r="S14086" s="63"/>
      <c r="T14086" s="63"/>
      <c r="U14086" s="63"/>
      <c r="V14086" s="63"/>
      <c r="W14086" s="63"/>
      <c r="X14086" s="63"/>
      <c r="Y14086" s="63"/>
      <c r="Z14086" s="62">
        <v>126</v>
      </c>
      <c r="AA14086" s="62">
        <v>462</v>
      </c>
      <c r="AB14086" s="62">
        <v>2.41</v>
      </c>
      <c r="AC14086" s="62">
        <v>7.88</v>
      </c>
    </row>
    <row r="14087" spans="1:29" x14ac:dyDescent="0.25">
      <c r="A14087" s="61" t="s">
        <v>235</v>
      </c>
      <c r="B14087" s="61" t="s">
        <v>236</v>
      </c>
      <c r="C14087" s="62">
        <v>2015</v>
      </c>
      <c r="D14087" s="61" t="s">
        <v>89</v>
      </c>
      <c r="E14087" s="62">
        <v>40</v>
      </c>
      <c r="F14087" s="62">
        <v>147100</v>
      </c>
      <c r="G14087" s="62">
        <v>50360</v>
      </c>
      <c r="H14087" s="62">
        <v>104.92</v>
      </c>
      <c r="I14087" s="62">
        <v>3677.5</v>
      </c>
      <c r="J14087" s="62">
        <v>136803</v>
      </c>
      <c r="K14087" s="62">
        <v>15719.69</v>
      </c>
      <c r="L14087" s="62">
        <v>18779</v>
      </c>
      <c r="M14087" s="62">
        <v>39.119999999999997</v>
      </c>
      <c r="N14087" s="62">
        <v>392.99</v>
      </c>
      <c r="O14087" s="62">
        <v>189568.45</v>
      </c>
      <c r="P14087" s="63"/>
      <c r="Q14087" s="63"/>
      <c r="R14087" s="63"/>
      <c r="S14087" s="63"/>
      <c r="T14087" s="63"/>
      <c r="U14087" s="63"/>
      <c r="V14087" s="63"/>
      <c r="W14087" s="63"/>
      <c r="X14087" s="63"/>
      <c r="Y14087" s="63"/>
      <c r="Z14087" s="62">
        <v>97600</v>
      </c>
      <c r="AA14087" s="62">
        <v>4643</v>
      </c>
      <c r="AB14087" s="62">
        <v>9.67</v>
      </c>
      <c r="AC14087" s="62">
        <v>2440</v>
      </c>
    </row>
    <row r="14088" spans="1:29" ht="30" x14ac:dyDescent="0.25">
      <c r="A14088" s="61" t="s">
        <v>361</v>
      </c>
      <c r="B14088" s="61" t="s">
        <v>362</v>
      </c>
      <c r="C14088" s="62">
        <v>2005</v>
      </c>
      <c r="D14088" s="61" t="s">
        <v>78</v>
      </c>
      <c r="E14088" s="62">
        <v>52</v>
      </c>
      <c r="F14088" s="62">
        <v>143575</v>
      </c>
      <c r="G14088" s="62">
        <v>23494</v>
      </c>
      <c r="H14088" s="62">
        <v>37.65</v>
      </c>
      <c r="I14088" s="62">
        <v>2761.06</v>
      </c>
      <c r="J14088" s="62">
        <v>133524.75</v>
      </c>
      <c r="K14088" s="62">
        <v>32761</v>
      </c>
      <c r="L14088" s="62">
        <v>55980</v>
      </c>
      <c r="M14088" s="62">
        <v>89.71</v>
      </c>
      <c r="N14088" s="62">
        <v>630.02</v>
      </c>
      <c r="O14088" s="62">
        <v>395074.73</v>
      </c>
      <c r="P14088" s="63"/>
      <c r="Q14088" s="63"/>
      <c r="R14088" s="63"/>
      <c r="S14088" s="63"/>
      <c r="T14088" s="63"/>
      <c r="U14088" s="63"/>
      <c r="V14088" s="63"/>
      <c r="W14088" s="63"/>
      <c r="X14088" s="63"/>
      <c r="Y14088" s="63"/>
      <c r="Z14088" s="62">
        <v>526.97</v>
      </c>
      <c r="AA14088" s="62">
        <v>35559</v>
      </c>
      <c r="AB14088" s="62">
        <v>56.99</v>
      </c>
      <c r="AC14088" s="62">
        <v>10.130000000000001</v>
      </c>
    </row>
    <row r="14089" spans="1:29" x14ac:dyDescent="0.25">
      <c r="A14089" s="61" t="s">
        <v>251</v>
      </c>
      <c r="B14089" s="61" t="s">
        <v>252</v>
      </c>
      <c r="C14089" s="62">
        <v>2011</v>
      </c>
      <c r="D14089" s="61" t="s">
        <v>78</v>
      </c>
      <c r="E14089" s="62">
        <v>40</v>
      </c>
      <c r="F14089" s="62">
        <v>128720</v>
      </c>
      <c r="G14089" s="62">
        <v>23567</v>
      </c>
      <c r="H14089" s="62">
        <v>49.1</v>
      </c>
      <c r="I14089" s="62">
        <v>3218</v>
      </c>
      <c r="J14089" s="62">
        <v>119709.6</v>
      </c>
      <c r="K14089" s="62">
        <v>18445.2</v>
      </c>
      <c r="L14089" s="62">
        <v>32968</v>
      </c>
      <c r="M14089" s="62">
        <v>68.680000000000007</v>
      </c>
      <c r="N14089" s="62">
        <v>461.13</v>
      </c>
      <c r="O14089" s="62">
        <v>222436.19</v>
      </c>
      <c r="P14089" s="63"/>
      <c r="Q14089" s="63"/>
      <c r="R14089" s="63"/>
      <c r="S14089" s="63"/>
      <c r="T14089" s="63"/>
      <c r="U14089" s="63"/>
      <c r="V14089" s="63"/>
      <c r="W14089" s="63"/>
      <c r="X14089" s="63"/>
      <c r="Y14089" s="63"/>
      <c r="Z14089" s="62">
        <v>930</v>
      </c>
      <c r="AA14089" s="62">
        <v>9460</v>
      </c>
      <c r="AB14089" s="62">
        <v>19.71</v>
      </c>
      <c r="AC14089" s="62">
        <v>23.25</v>
      </c>
    </row>
    <row r="14090" spans="1:29" ht="45" x14ac:dyDescent="0.25">
      <c r="A14090" s="61" t="s">
        <v>167</v>
      </c>
      <c r="B14090" s="61" t="s">
        <v>168</v>
      </c>
      <c r="C14090" s="62">
        <v>2013</v>
      </c>
      <c r="D14090" s="61" t="s">
        <v>150</v>
      </c>
      <c r="E14090" s="62">
        <v>8</v>
      </c>
      <c r="F14090" s="63"/>
      <c r="G14090" s="63"/>
      <c r="H14090" s="63"/>
      <c r="I14090" s="63"/>
      <c r="J14090" s="63"/>
      <c r="K14090" s="62">
        <v>0</v>
      </c>
      <c r="L14090" s="63"/>
      <c r="M14090" s="63"/>
      <c r="N14090" s="63"/>
      <c r="O14090" s="63"/>
      <c r="P14090" s="63"/>
      <c r="Q14090" s="63"/>
      <c r="R14090" s="63"/>
      <c r="S14090" s="63"/>
      <c r="T14090" s="63"/>
      <c r="U14090" s="63"/>
      <c r="V14090" s="63"/>
      <c r="W14090" s="63"/>
      <c r="X14090" s="63"/>
      <c r="Y14090" s="63"/>
      <c r="Z14090" s="62">
        <v>0</v>
      </c>
      <c r="AA14090" s="63"/>
      <c r="AB14090" s="63"/>
      <c r="AC14090" s="62">
        <v>0</v>
      </c>
    </row>
    <row r="14091" spans="1:29" ht="45" x14ac:dyDescent="0.25">
      <c r="A14091" s="61" t="s">
        <v>109</v>
      </c>
      <c r="B14091" s="61" t="s">
        <v>110</v>
      </c>
      <c r="C14091" s="62">
        <v>2012</v>
      </c>
      <c r="D14091" s="61" t="s">
        <v>89</v>
      </c>
      <c r="E14091" s="62">
        <v>17</v>
      </c>
      <c r="F14091" s="62">
        <v>52394</v>
      </c>
      <c r="G14091" s="62">
        <v>7648</v>
      </c>
      <c r="H14091" s="62">
        <v>37.49</v>
      </c>
      <c r="I14091" s="62">
        <v>3082</v>
      </c>
      <c r="J14091" s="62">
        <v>48726.42</v>
      </c>
      <c r="K14091" s="62">
        <v>0</v>
      </c>
      <c r="L14091" s="62">
        <v>3476</v>
      </c>
      <c r="M14091" s="62">
        <v>17.04</v>
      </c>
      <c r="N14091" s="63"/>
      <c r="O14091" s="63"/>
      <c r="P14091" s="63"/>
      <c r="Q14091" s="63"/>
      <c r="R14091" s="63"/>
      <c r="S14091" s="63"/>
      <c r="T14091" s="63"/>
      <c r="U14091" s="63"/>
      <c r="V14091" s="63"/>
      <c r="W14091" s="63"/>
      <c r="X14091" s="63"/>
      <c r="Y14091" s="63"/>
      <c r="Z14091" s="62">
        <v>6817.73</v>
      </c>
      <c r="AA14091" s="62">
        <v>11518</v>
      </c>
      <c r="AB14091" s="62">
        <v>56.46</v>
      </c>
      <c r="AC14091" s="62">
        <v>401.04</v>
      </c>
    </row>
    <row r="14092" spans="1:29" x14ac:dyDescent="0.25">
      <c r="A14092" s="61" t="s">
        <v>208</v>
      </c>
      <c r="B14092" s="61" t="s">
        <v>209</v>
      </c>
      <c r="C14092" s="62">
        <v>2006</v>
      </c>
      <c r="D14092" s="61" t="s">
        <v>419</v>
      </c>
      <c r="E14092" s="62">
        <v>8</v>
      </c>
      <c r="F14092" s="62">
        <v>0</v>
      </c>
      <c r="G14092" s="62">
        <v>0</v>
      </c>
      <c r="H14092" s="62">
        <v>0</v>
      </c>
      <c r="I14092" s="62">
        <v>0</v>
      </c>
      <c r="J14092" s="62">
        <v>0</v>
      </c>
      <c r="K14092" s="62">
        <v>0</v>
      </c>
      <c r="L14092" s="62">
        <v>0</v>
      </c>
      <c r="M14092" s="62">
        <v>0</v>
      </c>
      <c r="N14092" s="63"/>
      <c r="O14092" s="63"/>
      <c r="P14092" s="63"/>
      <c r="Q14092" s="63"/>
      <c r="R14092" s="63"/>
      <c r="S14092" s="63"/>
      <c r="T14092" s="63"/>
      <c r="U14092" s="63"/>
      <c r="V14092" s="63"/>
      <c r="W14092" s="63"/>
      <c r="X14092" s="63"/>
      <c r="Y14092" s="63"/>
      <c r="Z14092" s="62">
        <v>0</v>
      </c>
      <c r="AA14092" s="62">
        <v>0</v>
      </c>
      <c r="AB14092" s="62">
        <v>0</v>
      </c>
      <c r="AC14092" s="62">
        <v>0</v>
      </c>
    </row>
    <row r="14093" spans="1:29" ht="45" x14ac:dyDescent="0.25">
      <c r="A14093" s="61" t="s">
        <v>340</v>
      </c>
      <c r="B14093" s="61" t="s">
        <v>341</v>
      </c>
      <c r="C14093" s="62">
        <v>2013</v>
      </c>
      <c r="D14093" s="61" t="s">
        <v>99</v>
      </c>
      <c r="E14093" s="62">
        <v>48</v>
      </c>
      <c r="F14093" s="62">
        <v>429840</v>
      </c>
      <c r="G14093" s="62">
        <v>52488</v>
      </c>
      <c r="H14093" s="62">
        <v>91.13</v>
      </c>
      <c r="I14093" s="62">
        <v>8955</v>
      </c>
      <c r="J14093" s="62">
        <v>399751.2</v>
      </c>
      <c r="K14093" s="62">
        <v>0</v>
      </c>
      <c r="L14093" s="63"/>
      <c r="M14093" s="63"/>
      <c r="N14093" s="63"/>
      <c r="O14093" s="63"/>
      <c r="P14093" s="63"/>
      <c r="Q14093" s="63"/>
      <c r="R14093" s="63"/>
      <c r="S14093" s="63"/>
      <c r="T14093" s="63"/>
      <c r="U14093" s="63"/>
      <c r="V14093" s="63"/>
      <c r="W14093" s="63"/>
      <c r="X14093" s="63"/>
      <c r="Y14093" s="63"/>
      <c r="Z14093" s="62">
        <v>105600</v>
      </c>
      <c r="AA14093" s="62">
        <v>9541</v>
      </c>
      <c r="AB14093" s="62">
        <v>16.559999999999999</v>
      </c>
      <c r="AC14093" s="62">
        <v>2200</v>
      </c>
    </row>
    <row r="14094" spans="1:29" ht="30" x14ac:dyDescent="0.25">
      <c r="A14094" s="61" t="s">
        <v>173</v>
      </c>
      <c r="B14094" s="61" t="s">
        <v>174</v>
      </c>
      <c r="C14094" s="62">
        <v>2014</v>
      </c>
      <c r="D14094" s="61" t="s">
        <v>75</v>
      </c>
      <c r="E14094" s="62">
        <v>5</v>
      </c>
      <c r="F14094" s="63"/>
      <c r="G14094" s="63"/>
      <c r="H14094" s="63"/>
      <c r="I14094" s="63"/>
      <c r="J14094" s="63"/>
      <c r="K14094" s="62">
        <v>0</v>
      </c>
      <c r="L14094" s="63"/>
      <c r="M14094" s="63"/>
      <c r="N14094" s="63"/>
      <c r="O14094" s="63"/>
      <c r="P14094" s="63"/>
      <c r="Q14094" s="63"/>
      <c r="R14094" s="63"/>
      <c r="S14094" s="63"/>
      <c r="T14094" s="63"/>
      <c r="U14094" s="63"/>
      <c r="V14094" s="63"/>
      <c r="W14094" s="63"/>
      <c r="X14094" s="63"/>
      <c r="Y14094" s="63"/>
      <c r="Z14094" s="62">
        <v>3318.64</v>
      </c>
      <c r="AA14094" s="62">
        <v>15330</v>
      </c>
      <c r="AB14094" s="62">
        <v>255.5</v>
      </c>
      <c r="AC14094" s="62">
        <v>663.73</v>
      </c>
    </row>
    <row r="14095" spans="1:29" x14ac:dyDescent="0.25">
      <c r="A14095" s="61" t="s">
        <v>420</v>
      </c>
      <c r="B14095" s="61" t="s">
        <v>421</v>
      </c>
      <c r="C14095" s="62">
        <v>2006</v>
      </c>
      <c r="D14095" s="61" t="s">
        <v>314</v>
      </c>
      <c r="E14095" s="62">
        <v>120</v>
      </c>
      <c r="F14095" s="62">
        <v>379640</v>
      </c>
      <c r="G14095" s="62">
        <v>58115</v>
      </c>
      <c r="H14095" s="62">
        <v>40.36</v>
      </c>
      <c r="I14095" s="62">
        <v>3163.67</v>
      </c>
      <c r="J14095" s="62">
        <v>353065.2</v>
      </c>
      <c r="K14095" s="62">
        <v>80783.710000000006</v>
      </c>
      <c r="L14095" s="62">
        <v>120832</v>
      </c>
      <c r="M14095" s="62">
        <v>83.91</v>
      </c>
      <c r="N14095" s="62">
        <v>673.2</v>
      </c>
      <c r="O14095" s="62">
        <v>974194.94</v>
      </c>
      <c r="P14095" s="63"/>
      <c r="Q14095" s="63"/>
      <c r="R14095" s="63"/>
      <c r="S14095" s="63"/>
      <c r="T14095" s="63"/>
      <c r="U14095" s="63"/>
      <c r="V14095" s="63"/>
      <c r="W14095" s="63"/>
      <c r="X14095" s="63"/>
      <c r="Y14095" s="63"/>
      <c r="Z14095" s="62">
        <v>6812</v>
      </c>
      <c r="AA14095" s="62">
        <v>57169</v>
      </c>
      <c r="AB14095" s="62">
        <v>39.700000000000003</v>
      </c>
      <c r="AC14095" s="62">
        <v>56.77</v>
      </c>
    </row>
    <row r="14096" spans="1:29" ht="30" x14ac:dyDescent="0.25">
      <c r="A14096" s="61" t="s">
        <v>136</v>
      </c>
      <c r="B14096" s="61" t="s">
        <v>137</v>
      </c>
      <c r="C14096" s="62">
        <v>2003</v>
      </c>
      <c r="D14096" s="61" t="s">
        <v>75</v>
      </c>
      <c r="E14096" s="62">
        <v>25</v>
      </c>
      <c r="F14096" s="63"/>
      <c r="G14096" s="63"/>
      <c r="H14096" s="63"/>
      <c r="I14096" s="63"/>
      <c r="J14096" s="63"/>
      <c r="K14096" s="62">
        <v>0</v>
      </c>
      <c r="L14096" s="63"/>
      <c r="M14096" s="63"/>
      <c r="N14096" s="63"/>
      <c r="O14096" s="63"/>
      <c r="P14096" s="63"/>
      <c r="Q14096" s="63"/>
      <c r="R14096" s="63"/>
      <c r="S14096" s="63"/>
      <c r="T14096" s="63"/>
      <c r="U14096" s="63"/>
      <c r="V14096" s="63"/>
      <c r="W14096" s="63"/>
      <c r="X14096" s="63"/>
      <c r="Y14096" s="63"/>
      <c r="Z14096" s="62">
        <v>1.05</v>
      </c>
      <c r="AA14096" s="62">
        <v>2086</v>
      </c>
      <c r="AB14096" s="62">
        <v>6.95</v>
      </c>
      <c r="AC14096" s="62">
        <v>0.04</v>
      </c>
    </row>
    <row r="14097" spans="1:29" ht="30" x14ac:dyDescent="0.25">
      <c r="A14097" s="61" t="s">
        <v>348</v>
      </c>
      <c r="B14097" s="61" t="s">
        <v>349</v>
      </c>
      <c r="C14097" s="62">
        <v>2010</v>
      </c>
      <c r="D14097" s="61" t="s">
        <v>419</v>
      </c>
      <c r="E14097" s="62">
        <v>4</v>
      </c>
      <c r="F14097" s="63"/>
      <c r="G14097" s="63"/>
      <c r="H14097" s="63"/>
      <c r="I14097" s="63"/>
      <c r="J14097" s="63"/>
      <c r="K14097" s="62">
        <v>0</v>
      </c>
      <c r="L14097" s="63"/>
      <c r="M14097" s="63"/>
      <c r="N14097" s="63"/>
      <c r="O14097" s="63"/>
      <c r="P14097" s="63"/>
      <c r="Q14097" s="63"/>
      <c r="R14097" s="63"/>
      <c r="S14097" s="63"/>
      <c r="T14097" s="63"/>
      <c r="U14097" s="63"/>
      <c r="V14097" s="63"/>
      <c r="W14097" s="63"/>
      <c r="X14097" s="63"/>
      <c r="Y14097" s="63"/>
      <c r="Z14097" s="62">
        <v>0</v>
      </c>
      <c r="AA14097" s="63"/>
      <c r="AB14097" s="63"/>
      <c r="AC14097" s="62">
        <v>0</v>
      </c>
    </row>
    <row r="14098" spans="1:29" x14ac:dyDescent="0.25">
      <c r="A14098" s="61" t="s">
        <v>212</v>
      </c>
      <c r="B14098" s="61" t="s">
        <v>213</v>
      </c>
      <c r="C14098" s="62">
        <v>2005</v>
      </c>
      <c r="D14098" s="61" t="s">
        <v>89</v>
      </c>
      <c r="E14098" s="62">
        <v>80</v>
      </c>
      <c r="F14098" s="62">
        <v>879900</v>
      </c>
      <c r="G14098" s="62">
        <v>201604</v>
      </c>
      <c r="H14098" s="62">
        <v>210</v>
      </c>
      <c r="I14098" s="62">
        <v>10998.75</v>
      </c>
      <c r="J14098" s="62">
        <v>818307</v>
      </c>
      <c r="K14098" s="62">
        <v>0</v>
      </c>
      <c r="L14098" s="63"/>
      <c r="M14098" s="63"/>
      <c r="N14098" s="63"/>
      <c r="O14098" s="63"/>
      <c r="P14098" s="63"/>
      <c r="Q14098" s="63"/>
      <c r="R14098" s="63"/>
      <c r="S14098" s="63"/>
      <c r="T14098" s="63"/>
      <c r="U14098" s="63"/>
      <c r="V14098" s="63"/>
      <c r="W14098" s="63"/>
      <c r="X14098" s="63"/>
      <c r="Y14098" s="63"/>
      <c r="Z14098" s="62">
        <v>100959</v>
      </c>
      <c r="AA14098" s="62">
        <v>6330</v>
      </c>
      <c r="AB14098" s="62">
        <v>6.59</v>
      </c>
      <c r="AC14098" s="62">
        <v>1261.99</v>
      </c>
    </row>
    <row r="14099" spans="1:29" ht="30" x14ac:dyDescent="0.25">
      <c r="A14099" s="61" t="s">
        <v>498</v>
      </c>
      <c r="B14099" s="61" t="s">
        <v>499</v>
      </c>
      <c r="C14099" s="62">
        <v>2010</v>
      </c>
      <c r="D14099" s="61" t="s">
        <v>83</v>
      </c>
      <c r="E14099" s="62">
        <v>1</v>
      </c>
      <c r="F14099" s="63"/>
      <c r="G14099" s="63"/>
      <c r="H14099" s="63"/>
      <c r="I14099" s="63"/>
      <c r="J14099" s="63"/>
      <c r="K14099" s="62">
        <v>0</v>
      </c>
      <c r="L14099" s="63"/>
      <c r="M14099" s="63"/>
      <c r="N14099" s="63"/>
      <c r="O14099" s="63"/>
      <c r="P14099" s="63"/>
      <c r="Q14099" s="63"/>
      <c r="R14099" s="63"/>
      <c r="S14099" s="63"/>
      <c r="T14099" s="63"/>
      <c r="U14099" s="63"/>
      <c r="V14099" s="63"/>
      <c r="W14099" s="63"/>
      <c r="X14099" s="63"/>
      <c r="Y14099" s="63"/>
      <c r="Z14099" s="62">
        <v>28.07</v>
      </c>
      <c r="AA14099" s="62">
        <v>87</v>
      </c>
      <c r="AB14099" s="62">
        <v>7.25</v>
      </c>
      <c r="AC14099" s="62">
        <v>28.07</v>
      </c>
    </row>
    <row r="14100" spans="1:29" x14ac:dyDescent="0.25">
      <c r="A14100" s="61" t="s">
        <v>95</v>
      </c>
      <c r="B14100" s="61" t="s">
        <v>96</v>
      </c>
      <c r="C14100" s="62">
        <v>2003</v>
      </c>
      <c r="D14100" s="61" t="s">
        <v>89</v>
      </c>
      <c r="E14100" s="62">
        <v>20</v>
      </c>
      <c r="F14100" s="63"/>
      <c r="G14100" s="62">
        <v>2125</v>
      </c>
      <c r="H14100" s="62">
        <v>8.85</v>
      </c>
      <c r="I14100" s="63"/>
      <c r="J14100" s="63"/>
      <c r="K14100" s="62">
        <v>0</v>
      </c>
      <c r="L14100" s="63"/>
      <c r="M14100" s="63"/>
      <c r="N14100" s="63"/>
      <c r="O14100" s="63"/>
      <c r="P14100" s="63"/>
      <c r="Q14100" s="63"/>
      <c r="R14100" s="63"/>
      <c r="S14100" s="63"/>
      <c r="T14100" s="63"/>
      <c r="U14100" s="63"/>
      <c r="V14100" s="63"/>
      <c r="W14100" s="63"/>
      <c r="X14100" s="63"/>
      <c r="Y14100" s="63"/>
      <c r="Z14100" s="62">
        <v>0</v>
      </c>
      <c r="AA14100" s="63"/>
      <c r="AB14100" s="63"/>
      <c r="AC14100" s="62">
        <v>0</v>
      </c>
    </row>
    <row r="14101" spans="1:29" x14ac:dyDescent="0.25">
      <c r="A14101" s="61" t="s">
        <v>163</v>
      </c>
      <c r="B14101" s="61" t="s">
        <v>164</v>
      </c>
      <c r="C14101" s="62">
        <v>2015</v>
      </c>
      <c r="D14101" s="61" t="s">
        <v>301</v>
      </c>
      <c r="E14101" s="62">
        <v>54</v>
      </c>
      <c r="F14101" s="62">
        <v>258530</v>
      </c>
      <c r="G14101" s="62">
        <v>41455</v>
      </c>
      <c r="H14101" s="62">
        <v>63.97</v>
      </c>
      <c r="I14101" s="62">
        <v>4787.59</v>
      </c>
      <c r="J14101" s="62">
        <v>240432.9</v>
      </c>
      <c r="K14101" s="62">
        <v>32184.29</v>
      </c>
      <c r="L14101" s="62">
        <v>22420</v>
      </c>
      <c r="M14101" s="62">
        <v>34.6</v>
      </c>
      <c r="N14101" s="62">
        <v>596.01</v>
      </c>
      <c r="O14101" s="62">
        <v>388119.97</v>
      </c>
      <c r="P14101" s="63"/>
      <c r="Q14101" s="63"/>
      <c r="R14101" s="63"/>
      <c r="S14101" s="63"/>
      <c r="T14101" s="63"/>
      <c r="U14101" s="63"/>
      <c r="V14101" s="63"/>
      <c r="W14101" s="63"/>
      <c r="X14101" s="63"/>
      <c r="Y14101" s="63"/>
      <c r="Z14101" s="62">
        <v>239527</v>
      </c>
      <c r="AA14101" s="62">
        <v>20433</v>
      </c>
      <c r="AB14101" s="62">
        <v>31.53</v>
      </c>
      <c r="AC14101" s="62">
        <v>4435.6899999999996</v>
      </c>
    </row>
    <row r="14102" spans="1:29" x14ac:dyDescent="0.25">
      <c r="A14102" s="61" t="s">
        <v>241</v>
      </c>
      <c r="B14102" s="61" t="s">
        <v>242</v>
      </c>
      <c r="C14102" s="62">
        <v>2013</v>
      </c>
      <c r="D14102" s="61" t="s">
        <v>99</v>
      </c>
      <c r="E14102" s="62">
        <v>96</v>
      </c>
      <c r="F14102" s="62">
        <v>1054748</v>
      </c>
      <c r="G14102" s="62">
        <v>120168</v>
      </c>
      <c r="H14102" s="62">
        <v>104.31</v>
      </c>
      <c r="I14102" s="62">
        <v>10986.96</v>
      </c>
      <c r="J14102" s="62">
        <v>980915.64</v>
      </c>
      <c r="K14102" s="62">
        <v>8402.67</v>
      </c>
      <c r="L14102" s="62">
        <v>15137</v>
      </c>
      <c r="M14102" s="62">
        <v>13.14</v>
      </c>
      <c r="N14102" s="62">
        <v>87.53</v>
      </c>
      <c r="O14102" s="62">
        <v>101330.34</v>
      </c>
      <c r="P14102" s="63"/>
      <c r="Q14102" s="63"/>
      <c r="R14102" s="63"/>
      <c r="S14102" s="63"/>
      <c r="T14102" s="63"/>
      <c r="U14102" s="63"/>
      <c r="V14102" s="63"/>
      <c r="W14102" s="63"/>
      <c r="X14102" s="63"/>
      <c r="Y14102" s="63"/>
      <c r="Z14102" s="62">
        <v>338400</v>
      </c>
      <c r="AA14102" s="62">
        <v>31674</v>
      </c>
      <c r="AB14102" s="62">
        <v>27.49</v>
      </c>
      <c r="AC14102" s="62">
        <v>3525</v>
      </c>
    </row>
    <row r="14103" spans="1:29" ht="30" x14ac:dyDescent="0.25">
      <c r="A14103" s="61" t="s">
        <v>516</v>
      </c>
      <c r="B14103" s="61" t="s">
        <v>517</v>
      </c>
      <c r="C14103" s="62">
        <v>2006</v>
      </c>
      <c r="D14103" s="61" t="s">
        <v>99</v>
      </c>
      <c r="E14103" s="62">
        <v>30</v>
      </c>
      <c r="F14103" s="62">
        <v>117000</v>
      </c>
      <c r="G14103" s="62">
        <v>17232</v>
      </c>
      <c r="H14103" s="62">
        <v>47.87</v>
      </c>
      <c r="I14103" s="62">
        <v>3900</v>
      </c>
      <c r="J14103" s="62">
        <v>108810</v>
      </c>
      <c r="K14103" s="62">
        <v>0</v>
      </c>
      <c r="L14103" s="63"/>
      <c r="M14103" s="63"/>
      <c r="N14103" s="63"/>
      <c r="O14103" s="63"/>
      <c r="P14103" s="63"/>
      <c r="Q14103" s="63"/>
      <c r="R14103" s="63"/>
      <c r="S14103" s="63"/>
      <c r="T14103" s="63"/>
      <c r="U14103" s="63"/>
      <c r="V14103" s="63"/>
      <c r="W14103" s="63"/>
      <c r="X14103" s="63"/>
      <c r="Y14103" s="63"/>
      <c r="Z14103" s="62">
        <v>0</v>
      </c>
      <c r="AA14103" s="63"/>
      <c r="AB14103" s="63"/>
      <c r="AC14103" s="62">
        <v>0</v>
      </c>
    </row>
    <row r="14104" spans="1:29" ht="30" x14ac:dyDescent="0.25">
      <c r="A14104" s="61" t="s">
        <v>356</v>
      </c>
      <c r="B14104" s="61" t="s">
        <v>357</v>
      </c>
      <c r="C14104" s="62">
        <v>2012</v>
      </c>
      <c r="D14104" s="61" t="s">
        <v>99</v>
      </c>
      <c r="E14104" s="62">
        <v>48</v>
      </c>
      <c r="F14104" s="62">
        <v>441120</v>
      </c>
      <c r="G14104" s="62">
        <v>76538</v>
      </c>
      <c r="H14104" s="62">
        <v>132.88</v>
      </c>
      <c r="I14104" s="62">
        <v>9190</v>
      </c>
      <c r="J14104" s="62">
        <v>410241.6</v>
      </c>
      <c r="K14104" s="62">
        <v>0</v>
      </c>
      <c r="L14104" s="63"/>
      <c r="M14104" s="63"/>
      <c r="N14104" s="63"/>
      <c r="O14104" s="63"/>
      <c r="P14104" s="63"/>
      <c r="Q14104" s="63"/>
      <c r="R14104" s="63"/>
      <c r="S14104" s="63"/>
      <c r="T14104" s="63"/>
      <c r="U14104" s="63"/>
      <c r="V14104" s="63"/>
      <c r="W14104" s="63"/>
      <c r="X14104" s="63"/>
      <c r="Y14104" s="63"/>
      <c r="Z14104" s="62">
        <v>3069</v>
      </c>
      <c r="AA14104" s="62">
        <v>30502</v>
      </c>
      <c r="AB14104" s="62">
        <v>52.95</v>
      </c>
      <c r="AC14104" s="62">
        <v>63.94</v>
      </c>
    </row>
    <row r="14105" spans="1:29" x14ac:dyDescent="0.25">
      <c r="A14105" s="61" t="s">
        <v>420</v>
      </c>
      <c r="B14105" s="61" t="s">
        <v>421</v>
      </c>
      <c r="C14105" s="62">
        <v>2004</v>
      </c>
      <c r="D14105" s="61" t="s">
        <v>99</v>
      </c>
      <c r="E14105" s="62">
        <v>120</v>
      </c>
      <c r="F14105" s="62">
        <v>424700</v>
      </c>
      <c r="G14105" s="62">
        <v>46208</v>
      </c>
      <c r="H14105" s="62">
        <v>32.090000000000003</v>
      </c>
      <c r="I14105" s="62">
        <v>3539.17</v>
      </c>
      <c r="J14105" s="62">
        <v>394971</v>
      </c>
      <c r="K14105" s="62">
        <v>59968.959999999999</v>
      </c>
      <c r="L14105" s="62">
        <v>66538</v>
      </c>
      <c r="M14105" s="62">
        <v>46.21</v>
      </c>
      <c r="N14105" s="62">
        <v>499.74</v>
      </c>
      <c r="O14105" s="62">
        <v>723183.71</v>
      </c>
      <c r="P14105" s="63"/>
      <c r="Q14105" s="63"/>
      <c r="R14105" s="63"/>
      <c r="S14105" s="63"/>
      <c r="T14105" s="63"/>
      <c r="U14105" s="63"/>
      <c r="V14105" s="63"/>
      <c r="W14105" s="63"/>
      <c r="X14105" s="63"/>
      <c r="Y14105" s="63"/>
      <c r="Z14105" s="62">
        <v>1892</v>
      </c>
      <c r="AA14105" s="62">
        <v>40790</v>
      </c>
      <c r="AB14105" s="62">
        <v>28.33</v>
      </c>
      <c r="AC14105" s="62">
        <v>15.77</v>
      </c>
    </row>
    <row r="14106" spans="1:29" x14ac:dyDescent="0.25">
      <c r="A14106" s="61" t="s">
        <v>401</v>
      </c>
      <c r="B14106" s="61" t="s">
        <v>402</v>
      </c>
      <c r="C14106" s="62">
        <v>2004</v>
      </c>
      <c r="D14106" s="61" t="s">
        <v>75</v>
      </c>
      <c r="E14106" s="62">
        <v>12</v>
      </c>
      <c r="F14106" s="62">
        <v>2979</v>
      </c>
      <c r="G14106" s="62">
        <v>491</v>
      </c>
      <c r="H14106" s="62">
        <v>3.41</v>
      </c>
      <c r="I14106" s="62">
        <v>248.25</v>
      </c>
      <c r="J14106" s="62">
        <v>2770.47</v>
      </c>
      <c r="K14106" s="62">
        <v>0</v>
      </c>
      <c r="L14106" s="63"/>
      <c r="M14106" s="63"/>
      <c r="N14106" s="63"/>
      <c r="O14106" s="63"/>
      <c r="P14106" s="63"/>
      <c r="Q14106" s="63"/>
      <c r="R14106" s="63"/>
      <c r="S14106" s="63"/>
      <c r="T14106" s="63"/>
      <c r="U14106" s="63"/>
      <c r="V14106" s="63"/>
      <c r="W14106" s="63"/>
      <c r="X14106" s="63"/>
      <c r="Y14106" s="63"/>
      <c r="Z14106" s="62">
        <v>683.11</v>
      </c>
      <c r="AA14106" s="62">
        <v>1392</v>
      </c>
      <c r="AB14106" s="62">
        <v>9.67</v>
      </c>
      <c r="AC14106" s="62">
        <v>56.93</v>
      </c>
    </row>
    <row r="14107" spans="1:29" ht="30" x14ac:dyDescent="0.25">
      <c r="A14107" s="61" t="s">
        <v>124</v>
      </c>
      <c r="B14107" s="61" t="s">
        <v>125</v>
      </c>
      <c r="C14107" s="62">
        <v>2017</v>
      </c>
      <c r="D14107" s="61" t="s">
        <v>99</v>
      </c>
      <c r="E14107" s="62">
        <v>32</v>
      </c>
      <c r="F14107" s="62">
        <v>100720</v>
      </c>
      <c r="G14107" s="62">
        <v>15998</v>
      </c>
      <c r="H14107" s="62">
        <v>41.66</v>
      </c>
      <c r="I14107" s="62">
        <v>3147.5</v>
      </c>
      <c r="J14107" s="62">
        <v>93669.6</v>
      </c>
      <c r="K14107" s="62">
        <v>19073.71</v>
      </c>
      <c r="L14107" s="62">
        <v>19189</v>
      </c>
      <c r="M14107" s="62">
        <v>49.97</v>
      </c>
      <c r="N14107" s="62">
        <v>596.04999999999995</v>
      </c>
      <c r="O14107" s="62">
        <v>230015.65</v>
      </c>
      <c r="P14107" s="63"/>
      <c r="Q14107" s="63"/>
      <c r="R14107" s="63"/>
      <c r="S14107" s="63"/>
      <c r="T14107" s="63"/>
      <c r="U14107" s="63"/>
      <c r="V14107" s="63"/>
      <c r="W14107" s="63"/>
      <c r="X14107" s="63"/>
      <c r="Y14107" s="63"/>
      <c r="Z14107" s="62">
        <v>106.41</v>
      </c>
      <c r="AA14107" s="62">
        <v>12172</v>
      </c>
      <c r="AB14107" s="62">
        <v>31.7</v>
      </c>
      <c r="AC14107" s="62">
        <v>3.33</v>
      </c>
    </row>
    <row r="14108" spans="1:29" ht="45" x14ac:dyDescent="0.25">
      <c r="A14108" s="61" t="s">
        <v>326</v>
      </c>
      <c r="B14108" s="61" t="s">
        <v>327</v>
      </c>
      <c r="C14108" s="62">
        <v>2010</v>
      </c>
      <c r="D14108" s="61" t="s">
        <v>99</v>
      </c>
      <c r="E14108" s="62">
        <v>72</v>
      </c>
      <c r="F14108" s="62">
        <v>580234</v>
      </c>
      <c r="G14108" s="62">
        <v>69571</v>
      </c>
      <c r="H14108" s="62">
        <v>80.52</v>
      </c>
      <c r="I14108" s="62">
        <v>8058.81</v>
      </c>
      <c r="J14108" s="62">
        <v>539617.62</v>
      </c>
      <c r="K14108" s="62">
        <v>1673</v>
      </c>
      <c r="L14108" s="62">
        <v>8702</v>
      </c>
      <c r="M14108" s="62">
        <v>10.07</v>
      </c>
      <c r="N14108" s="63"/>
      <c r="O14108" s="63"/>
      <c r="P14108" s="63"/>
      <c r="Q14108" s="63"/>
      <c r="R14108" s="63"/>
      <c r="S14108" s="63"/>
      <c r="T14108" s="63"/>
      <c r="U14108" s="62">
        <v>853</v>
      </c>
      <c r="V14108" s="62">
        <v>2511</v>
      </c>
      <c r="W14108" s="62">
        <v>2.91</v>
      </c>
      <c r="X14108" s="62">
        <v>11</v>
      </c>
      <c r="Y14108" s="62">
        <v>19093.55</v>
      </c>
      <c r="Z14108" s="62">
        <v>283700</v>
      </c>
      <c r="AA14108" s="62">
        <v>29094</v>
      </c>
      <c r="AB14108" s="62">
        <v>33.67</v>
      </c>
      <c r="AC14108" s="62">
        <v>3940.28</v>
      </c>
    </row>
    <row r="14109" spans="1:29" x14ac:dyDescent="0.25">
      <c r="A14109" s="61" t="s">
        <v>130</v>
      </c>
      <c r="B14109" s="61" t="s">
        <v>131</v>
      </c>
      <c r="C14109" s="62">
        <v>2005</v>
      </c>
      <c r="D14109" s="61" t="s">
        <v>78</v>
      </c>
      <c r="E14109" s="62">
        <v>35</v>
      </c>
      <c r="F14109" s="62">
        <v>116606</v>
      </c>
      <c r="G14109" s="62">
        <v>12430</v>
      </c>
      <c r="H14109" s="62">
        <v>29.6</v>
      </c>
      <c r="I14109" s="62">
        <v>3331.6</v>
      </c>
      <c r="J14109" s="62">
        <v>108443.58</v>
      </c>
      <c r="K14109" s="62">
        <v>29276.43</v>
      </c>
      <c r="L14109" s="62">
        <v>44376</v>
      </c>
      <c r="M14109" s="62">
        <v>105.66</v>
      </c>
      <c r="N14109" s="62">
        <v>836.47</v>
      </c>
      <c r="O14109" s="62">
        <v>353053.26</v>
      </c>
      <c r="P14109" s="63"/>
      <c r="Q14109" s="63"/>
      <c r="R14109" s="63"/>
      <c r="S14109" s="63"/>
      <c r="T14109" s="63"/>
      <c r="U14109" s="63"/>
      <c r="V14109" s="63"/>
      <c r="W14109" s="63"/>
      <c r="X14109" s="63"/>
      <c r="Y14109" s="63"/>
      <c r="Z14109" s="62">
        <v>1330</v>
      </c>
      <c r="AA14109" s="62">
        <v>7143</v>
      </c>
      <c r="AB14109" s="62">
        <v>17.010000000000002</v>
      </c>
      <c r="AC14109" s="62">
        <v>38</v>
      </c>
    </row>
    <row r="14110" spans="1:29" ht="30" x14ac:dyDescent="0.25">
      <c r="A14110" s="61" t="s">
        <v>309</v>
      </c>
      <c r="B14110" s="61" t="s">
        <v>310</v>
      </c>
      <c r="C14110" s="62">
        <v>2006</v>
      </c>
      <c r="D14110" s="61" t="s">
        <v>75</v>
      </c>
      <c r="E14110" s="62">
        <v>26</v>
      </c>
      <c r="F14110" s="62">
        <v>0</v>
      </c>
      <c r="G14110" s="62">
        <v>0</v>
      </c>
      <c r="H14110" s="62">
        <v>0</v>
      </c>
      <c r="I14110" s="62">
        <v>0</v>
      </c>
      <c r="J14110" s="62">
        <v>0</v>
      </c>
      <c r="K14110" s="62">
        <v>0</v>
      </c>
      <c r="L14110" s="62">
        <v>0</v>
      </c>
      <c r="M14110" s="62">
        <v>0</v>
      </c>
      <c r="N14110" s="63"/>
      <c r="O14110" s="63"/>
      <c r="P14110" s="62">
        <v>0</v>
      </c>
      <c r="Q14110" s="62">
        <v>0</v>
      </c>
      <c r="R14110" s="62">
        <v>0</v>
      </c>
      <c r="S14110" s="62">
        <v>0</v>
      </c>
      <c r="T14110" s="62">
        <v>0</v>
      </c>
      <c r="U14110" s="62">
        <v>0</v>
      </c>
      <c r="V14110" s="62">
        <v>0</v>
      </c>
      <c r="W14110" s="62">
        <v>0</v>
      </c>
      <c r="X14110" s="62">
        <v>0</v>
      </c>
      <c r="Y14110" s="62">
        <v>0</v>
      </c>
      <c r="Z14110" s="62">
        <v>0</v>
      </c>
      <c r="AA14110" s="62">
        <v>0</v>
      </c>
      <c r="AB14110" s="62">
        <v>0</v>
      </c>
      <c r="AC14110" s="62">
        <v>0</v>
      </c>
    </row>
    <row r="14111" spans="1:29" ht="30" x14ac:dyDescent="0.25">
      <c r="A14111" s="61" t="s">
        <v>287</v>
      </c>
      <c r="B14111" s="61" t="s">
        <v>288</v>
      </c>
      <c r="C14111" s="62">
        <v>2014</v>
      </c>
      <c r="D14111" s="61" t="s">
        <v>150</v>
      </c>
      <c r="E14111" s="62">
        <v>8</v>
      </c>
      <c r="F14111" s="63"/>
      <c r="G14111" s="63"/>
      <c r="H14111" s="63"/>
      <c r="I14111" s="63"/>
      <c r="J14111" s="63"/>
      <c r="K14111" s="62">
        <v>0</v>
      </c>
      <c r="L14111" s="63"/>
      <c r="M14111" s="63"/>
      <c r="N14111" s="63"/>
      <c r="O14111" s="63"/>
      <c r="P14111" s="63"/>
      <c r="Q14111" s="63"/>
      <c r="R14111" s="63"/>
      <c r="S14111" s="63"/>
      <c r="T14111" s="63"/>
      <c r="U14111" s="63"/>
      <c r="V14111" s="63"/>
      <c r="W14111" s="63"/>
      <c r="X14111" s="63"/>
      <c r="Y14111" s="63"/>
      <c r="Z14111" s="62">
        <v>0</v>
      </c>
      <c r="AA14111" s="63"/>
      <c r="AB14111" s="63"/>
      <c r="AC14111" s="62">
        <v>0</v>
      </c>
    </row>
    <row r="14112" spans="1:29" x14ac:dyDescent="0.25">
      <c r="A14112" s="61" t="s">
        <v>70</v>
      </c>
      <c r="B14112" s="61" t="s">
        <v>71</v>
      </c>
      <c r="C14112" s="62">
        <v>2017</v>
      </c>
      <c r="D14112" s="61" t="s">
        <v>297</v>
      </c>
      <c r="E14112" s="62">
        <v>100</v>
      </c>
      <c r="F14112" s="62">
        <v>4411</v>
      </c>
      <c r="G14112" s="62">
        <v>1481</v>
      </c>
      <c r="H14112" s="62">
        <v>1.23</v>
      </c>
      <c r="I14112" s="62">
        <v>44.11</v>
      </c>
      <c r="J14112" s="62">
        <v>4102.2299999999996</v>
      </c>
      <c r="K14112" s="62">
        <v>0</v>
      </c>
      <c r="L14112" s="63"/>
      <c r="M14112" s="63"/>
      <c r="N14112" s="63"/>
      <c r="O14112" s="63"/>
      <c r="P14112" s="63"/>
      <c r="Q14112" s="63"/>
      <c r="R14112" s="63"/>
      <c r="S14112" s="63"/>
      <c r="T14112" s="63"/>
      <c r="U14112" s="63"/>
      <c r="V14112" s="63"/>
      <c r="W14112" s="63"/>
      <c r="X14112" s="63"/>
      <c r="Y14112" s="63"/>
      <c r="Z14112" s="62">
        <v>0</v>
      </c>
      <c r="AA14112" s="63"/>
      <c r="AB14112" s="63"/>
      <c r="AC14112" s="62">
        <v>0</v>
      </c>
    </row>
    <row r="14113" spans="1:29" x14ac:dyDescent="0.25">
      <c r="A14113" s="61" t="s">
        <v>159</v>
      </c>
      <c r="B14113" s="61" t="s">
        <v>160</v>
      </c>
      <c r="C14113" s="62">
        <v>2009</v>
      </c>
      <c r="D14113" s="61" t="s">
        <v>150</v>
      </c>
      <c r="E14113" s="62">
        <v>16</v>
      </c>
      <c r="F14113" s="62">
        <v>61475</v>
      </c>
      <c r="G14113" s="62">
        <v>9736</v>
      </c>
      <c r="H14113" s="62">
        <v>50.71</v>
      </c>
      <c r="I14113" s="62">
        <v>3842.19</v>
      </c>
      <c r="J14113" s="62">
        <v>57171.75</v>
      </c>
      <c r="K14113" s="62">
        <v>2249.27</v>
      </c>
      <c r="L14113" s="62">
        <v>3691</v>
      </c>
      <c r="M14113" s="62">
        <v>19.22</v>
      </c>
      <c r="N14113" s="62">
        <v>140.58000000000001</v>
      </c>
      <c r="O14113" s="62">
        <v>27124.65</v>
      </c>
      <c r="P14113" s="63"/>
      <c r="Q14113" s="63"/>
      <c r="R14113" s="63"/>
      <c r="S14113" s="63"/>
      <c r="T14113" s="63"/>
      <c r="U14113" s="63"/>
      <c r="V14113" s="63"/>
      <c r="W14113" s="63"/>
      <c r="X14113" s="63"/>
      <c r="Y14113" s="63"/>
      <c r="Z14113" s="62">
        <v>278</v>
      </c>
      <c r="AA14113" s="62">
        <v>1814</v>
      </c>
      <c r="AB14113" s="62">
        <v>9.4499999999999993</v>
      </c>
      <c r="AC14113" s="62">
        <v>17.38</v>
      </c>
    </row>
    <row r="14114" spans="1:29" x14ac:dyDescent="0.25">
      <c r="A14114" s="61" t="s">
        <v>235</v>
      </c>
      <c r="B14114" s="61" t="s">
        <v>236</v>
      </c>
      <c r="C14114" s="62">
        <v>2015</v>
      </c>
      <c r="D14114" s="61" t="s">
        <v>175</v>
      </c>
      <c r="E14114" s="62">
        <v>8</v>
      </c>
      <c r="F14114" s="63"/>
      <c r="G14114" s="63"/>
      <c r="H14114" s="63"/>
      <c r="I14114" s="63"/>
      <c r="J14114" s="63"/>
      <c r="K14114" s="62">
        <v>0</v>
      </c>
      <c r="L14114" s="63"/>
      <c r="M14114" s="63"/>
      <c r="N14114" s="63"/>
      <c r="O14114" s="63"/>
      <c r="P14114" s="63"/>
      <c r="Q14114" s="63"/>
      <c r="R14114" s="63"/>
      <c r="S14114" s="63"/>
      <c r="T14114" s="63"/>
      <c r="U14114" s="63"/>
      <c r="V14114" s="63"/>
      <c r="W14114" s="63"/>
      <c r="X14114" s="63"/>
      <c r="Y14114" s="63"/>
      <c r="Z14114" s="62">
        <v>6900</v>
      </c>
      <c r="AA14114" s="62">
        <v>377</v>
      </c>
      <c r="AB14114" s="62">
        <v>3.93</v>
      </c>
      <c r="AC14114" s="62">
        <v>862.5</v>
      </c>
    </row>
    <row r="14115" spans="1:29" x14ac:dyDescent="0.25">
      <c r="A14115" s="61" t="s">
        <v>289</v>
      </c>
      <c r="B14115" s="61" t="s">
        <v>290</v>
      </c>
      <c r="C14115" s="62">
        <v>2010</v>
      </c>
      <c r="D14115" s="61" t="s">
        <v>78</v>
      </c>
      <c r="E14115" s="62">
        <v>25</v>
      </c>
      <c r="F14115" s="62">
        <v>66523</v>
      </c>
      <c r="G14115" s="62">
        <v>9796</v>
      </c>
      <c r="H14115" s="62">
        <v>32.65</v>
      </c>
      <c r="I14115" s="62">
        <v>2660.92</v>
      </c>
      <c r="J14115" s="62">
        <v>61866.39</v>
      </c>
      <c r="K14115" s="62">
        <v>0</v>
      </c>
      <c r="L14115" s="62">
        <v>16504</v>
      </c>
      <c r="M14115" s="62">
        <v>55.01</v>
      </c>
      <c r="N14115" s="63"/>
      <c r="O14115" s="63"/>
      <c r="P14115" s="63"/>
      <c r="Q14115" s="63"/>
      <c r="R14115" s="63"/>
      <c r="S14115" s="63"/>
      <c r="T14115" s="63"/>
      <c r="U14115" s="63"/>
      <c r="V14115" s="63"/>
      <c r="W14115" s="63"/>
      <c r="X14115" s="63"/>
      <c r="Y14115" s="63"/>
      <c r="Z14115" s="62">
        <v>81.010000000000005</v>
      </c>
      <c r="AA14115" s="62">
        <v>6932</v>
      </c>
      <c r="AB14115" s="62">
        <v>23.11</v>
      </c>
      <c r="AC14115" s="62">
        <v>3.24</v>
      </c>
    </row>
    <row r="14116" spans="1:29" x14ac:dyDescent="0.25">
      <c r="A14116" s="61" t="s">
        <v>478</v>
      </c>
      <c r="B14116" s="61" t="s">
        <v>479</v>
      </c>
      <c r="C14116" s="62">
        <v>2004</v>
      </c>
      <c r="D14116" s="61" t="s">
        <v>78</v>
      </c>
      <c r="E14116" s="62">
        <v>40</v>
      </c>
      <c r="F14116" s="62">
        <v>322860</v>
      </c>
      <c r="G14116" s="62">
        <v>33836</v>
      </c>
      <c r="H14116" s="62">
        <v>70.489999999999995</v>
      </c>
      <c r="I14116" s="62">
        <v>8071.5</v>
      </c>
      <c r="J14116" s="62">
        <v>300259.8</v>
      </c>
      <c r="K14116" s="62">
        <v>0</v>
      </c>
      <c r="L14116" s="63"/>
      <c r="M14116" s="63"/>
      <c r="N14116" s="63"/>
      <c r="O14116" s="63"/>
      <c r="P14116" s="63"/>
      <c r="Q14116" s="63"/>
      <c r="R14116" s="63"/>
      <c r="S14116" s="63"/>
      <c r="T14116" s="63"/>
      <c r="U14116" s="63"/>
      <c r="V14116" s="63"/>
      <c r="W14116" s="63"/>
      <c r="X14116" s="63"/>
      <c r="Y14116" s="63"/>
      <c r="Z14116" s="62">
        <v>0</v>
      </c>
      <c r="AA14116" s="63"/>
      <c r="AB14116" s="63"/>
      <c r="AC14116" s="62">
        <v>0</v>
      </c>
    </row>
    <row r="14117" spans="1:29" ht="30" x14ac:dyDescent="0.25">
      <c r="A14117" s="61" t="s">
        <v>182</v>
      </c>
      <c r="B14117" s="61" t="s">
        <v>183</v>
      </c>
      <c r="C14117" s="62">
        <v>2009</v>
      </c>
      <c r="D14117" s="61" t="s">
        <v>75</v>
      </c>
      <c r="E14117" s="62">
        <v>5</v>
      </c>
      <c r="F14117" s="63"/>
      <c r="G14117" s="63"/>
      <c r="H14117" s="63"/>
      <c r="I14117" s="63"/>
      <c r="J14117" s="63"/>
      <c r="K14117" s="62">
        <v>0</v>
      </c>
      <c r="L14117" s="63"/>
      <c r="M14117" s="63"/>
      <c r="N14117" s="63"/>
      <c r="O14117" s="63"/>
      <c r="P14117" s="63"/>
      <c r="Q14117" s="63"/>
      <c r="R14117" s="63"/>
      <c r="S14117" s="63"/>
      <c r="T14117" s="63"/>
      <c r="U14117" s="63"/>
      <c r="V14117" s="63"/>
      <c r="W14117" s="63"/>
      <c r="X14117" s="63"/>
      <c r="Y14117" s="63"/>
      <c r="Z14117" s="62">
        <v>28985</v>
      </c>
      <c r="AA14117" s="62">
        <v>2185</v>
      </c>
      <c r="AB14117" s="62">
        <v>36.42</v>
      </c>
      <c r="AC14117" s="62">
        <v>5797</v>
      </c>
    </row>
    <row r="14118" spans="1:29" x14ac:dyDescent="0.25">
      <c r="A14118" s="61" t="s">
        <v>260</v>
      </c>
      <c r="B14118" s="61" t="s">
        <v>261</v>
      </c>
      <c r="C14118" s="62">
        <v>2013</v>
      </c>
      <c r="D14118" s="61" t="s">
        <v>313</v>
      </c>
      <c r="E14118" s="62">
        <v>57</v>
      </c>
      <c r="F14118" s="62">
        <v>506640</v>
      </c>
      <c r="G14118" s="62">
        <v>73025</v>
      </c>
      <c r="H14118" s="62">
        <v>106.76</v>
      </c>
      <c r="I14118" s="62">
        <v>8888.42</v>
      </c>
      <c r="J14118" s="62">
        <v>471175.2</v>
      </c>
      <c r="K14118" s="62">
        <v>3183.32</v>
      </c>
      <c r="L14118" s="62">
        <v>4017</v>
      </c>
      <c r="M14118" s="62">
        <v>5.87</v>
      </c>
      <c r="N14118" s="62">
        <v>55.85</v>
      </c>
      <c r="O14118" s="62">
        <v>38388.58</v>
      </c>
      <c r="P14118" s="63"/>
      <c r="Q14118" s="63"/>
      <c r="R14118" s="63"/>
      <c r="S14118" s="63"/>
      <c r="T14118" s="63"/>
      <c r="U14118" s="63"/>
      <c r="V14118" s="63"/>
      <c r="W14118" s="63"/>
      <c r="X14118" s="63"/>
      <c r="Y14118" s="63"/>
      <c r="Z14118" s="62">
        <v>1556</v>
      </c>
      <c r="AA14118" s="62">
        <v>13426</v>
      </c>
      <c r="AB14118" s="62">
        <v>19.63</v>
      </c>
      <c r="AC14118" s="62">
        <v>27.3</v>
      </c>
    </row>
    <row r="14119" spans="1:29" x14ac:dyDescent="0.25">
      <c r="A14119" s="61" t="s">
        <v>315</v>
      </c>
      <c r="B14119" s="61" t="s">
        <v>316</v>
      </c>
      <c r="C14119" s="62">
        <v>2004</v>
      </c>
      <c r="D14119" s="61" t="s">
        <v>78</v>
      </c>
      <c r="E14119" s="62">
        <v>42</v>
      </c>
      <c r="F14119" s="62">
        <v>466560</v>
      </c>
      <c r="G14119" s="62">
        <v>42382</v>
      </c>
      <c r="H14119" s="62">
        <v>84.09</v>
      </c>
      <c r="I14119" s="62">
        <v>11108.57</v>
      </c>
      <c r="J14119" s="62">
        <v>433900.79999999999</v>
      </c>
      <c r="K14119" s="62">
        <v>0</v>
      </c>
      <c r="L14119" s="63"/>
      <c r="M14119" s="63"/>
      <c r="N14119" s="63"/>
      <c r="O14119" s="63"/>
      <c r="P14119" s="63"/>
      <c r="Q14119" s="63"/>
      <c r="R14119" s="63"/>
      <c r="S14119" s="63"/>
      <c r="T14119" s="63"/>
      <c r="U14119" s="63"/>
      <c r="V14119" s="63"/>
      <c r="W14119" s="63"/>
      <c r="X14119" s="63"/>
      <c r="Y14119" s="63"/>
      <c r="Z14119" s="62">
        <v>1726.42</v>
      </c>
      <c r="AA14119" s="62">
        <v>5335</v>
      </c>
      <c r="AB14119" s="62">
        <v>10.59</v>
      </c>
      <c r="AC14119" s="62">
        <v>41.11</v>
      </c>
    </row>
    <row r="14120" spans="1:29" ht="30" x14ac:dyDescent="0.25">
      <c r="A14120" s="61" t="s">
        <v>87</v>
      </c>
      <c r="B14120" s="61" t="s">
        <v>88</v>
      </c>
      <c r="C14120" s="62">
        <v>2017</v>
      </c>
      <c r="D14120" s="61" t="s">
        <v>86</v>
      </c>
      <c r="E14120" s="62">
        <v>24</v>
      </c>
      <c r="F14120" s="62">
        <v>65761</v>
      </c>
      <c r="G14120" s="62">
        <v>14571</v>
      </c>
      <c r="H14120" s="62">
        <v>50.59</v>
      </c>
      <c r="I14120" s="62">
        <v>2740.04</v>
      </c>
      <c r="J14120" s="62">
        <v>61157.73</v>
      </c>
      <c r="K14120" s="62">
        <v>8163.92</v>
      </c>
      <c r="L14120" s="62">
        <v>7663</v>
      </c>
      <c r="M14120" s="62">
        <v>26.61</v>
      </c>
      <c r="N14120" s="62">
        <v>340.16</v>
      </c>
      <c r="O14120" s="62">
        <v>98451.14</v>
      </c>
      <c r="P14120" s="63"/>
      <c r="Q14120" s="63"/>
      <c r="R14120" s="63"/>
      <c r="S14120" s="63"/>
      <c r="T14120" s="63"/>
      <c r="U14120" s="63"/>
      <c r="V14120" s="63"/>
      <c r="W14120" s="63"/>
      <c r="X14120" s="63"/>
      <c r="Y14120" s="63"/>
      <c r="Z14120" s="62">
        <v>353061</v>
      </c>
      <c r="AA14120" s="62">
        <v>59345</v>
      </c>
      <c r="AB14120" s="62">
        <v>206.06</v>
      </c>
      <c r="AC14120" s="62">
        <v>14710.88</v>
      </c>
    </row>
    <row r="14121" spans="1:29" x14ac:dyDescent="0.25">
      <c r="A14121" s="61" t="s">
        <v>273</v>
      </c>
      <c r="B14121" s="61" t="s">
        <v>274</v>
      </c>
      <c r="C14121" s="62">
        <v>2008</v>
      </c>
      <c r="D14121" s="61" t="s">
        <v>72</v>
      </c>
      <c r="E14121" s="62">
        <v>23</v>
      </c>
      <c r="F14121" s="62">
        <v>96618</v>
      </c>
      <c r="G14121" s="62">
        <v>15786</v>
      </c>
      <c r="H14121" s="62">
        <v>57.2</v>
      </c>
      <c r="I14121" s="62">
        <v>4200.78</v>
      </c>
      <c r="J14121" s="62">
        <v>89854.74</v>
      </c>
      <c r="K14121" s="62">
        <v>0</v>
      </c>
      <c r="L14121" s="63"/>
      <c r="M14121" s="63"/>
      <c r="N14121" s="63"/>
      <c r="O14121" s="63"/>
      <c r="P14121" s="63"/>
      <c r="Q14121" s="63"/>
      <c r="R14121" s="63"/>
      <c r="S14121" s="63"/>
      <c r="T14121" s="63"/>
      <c r="U14121" s="62">
        <v>1769</v>
      </c>
      <c r="V14121" s="62">
        <v>6066</v>
      </c>
      <c r="W14121" s="62">
        <v>21.98</v>
      </c>
      <c r="X14121" s="62">
        <v>76</v>
      </c>
      <c r="Y14121" s="62">
        <v>39597.300000000003</v>
      </c>
      <c r="Z14121" s="62">
        <v>85546.17</v>
      </c>
      <c r="AA14121" s="62">
        <v>3483</v>
      </c>
      <c r="AB14121" s="62">
        <v>12.62</v>
      </c>
      <c r="AC14121" s="62">
        <v>3719.4</v>
      </c>
    </row>
    <row r="14122" spans="1:29" x14ac:dyDescent="0.25">
      <c r="A14122" s="61" t="s">
        <v>579</v>
      </c>
      <c r="B14122" s="61" t="s">
        <v>580</v>
      </c>
      <c r="C14122" s="62">
        <v>2014</v>
      </c>
      <c r="D14122" s="61" t="s">
        <v>78</v>
      </c>
      <c r="E14122" s="62">
        <v>60</v>
      </c>
      <c r="F14122" s="62">
        <v>615757</v>
      </c>
      <c r="G14122" s="62">
        <v>109405</v>
      </c>
      <c r="H14122" s="62">
        <v>151.94999999999999</v>
      </c>
      <c r="I14122" s="62">
        <v>10262.620000000001</v>
      </c>
      <c r="J14122" s="62">
        <v>572654.01</v>
      </c>
      <c r="K14122" s="62">
        <v>0</v>
      </c>
      <c r="L14122" s="63"/>
      <c r="M14122" s="63"/>
      <c r="N14122" s="63"/>
      <c r="O14122" s="63"/>
      <c r="P14122" s="63"/>
      <c r="Q14122" s="63"/>
      <c r="R14122" s="63"/>
      <c r="S14122" s="63"/>
      <c r="T14122" s="63"/>
      <c r="U14122" s="63"/>
      <c r="V14122" s="63"/>
      <c r="W14122" s="63"/>
      <c r="X14122" s="63"/>
      <c r="Y14122" s="63"/>
      <c r="Z14122" s="62">
        <v>1.3</v>
      </c>
      <c r="AA14122" s="62">
        <v>13591</v>
      </c>
      <c r="AB14122" s="62">
        <v>18.88</v>
      </c>
      <c r="AC14122" s="62">
        <v>0.02</v>
      </c>
    </row>
    <row r="14123" spans="1:29" x14ac:dyDescent="0.25">
      <c r="A14123" s="61" t="s">
        <v>229</v>
      </c>
      <c r="B14123" s="61" t="s">
        <v>230</v>
      </c>
      <c r="C14123" s="62">
        <v>2012</v>
      </c>
      <c r="D14123" s="61" t="s">
        <v>86</v>
      </c>
      <c r="E14123" s="62">
        <v>127</v>
      </c>
      <c r="F14123" s="62">
        <v>41641</v>
      </c>
      <c r="G14123" s="62">
        <v>9828</v>
      </c>
      <c r="H14123" s="62">
        <v>6.45</v>
      </c>
      <c r="I14123" s="62">
        <v>327.88</v>
      </c>
      <c r="J14123" s="62">
        <v>38726.129999999997</v>
      </c>
      <c r="K14123" s="62">
        <v>10012.61</v>
      </c>
      <c r="L14123" s="62">
        <v>17229</v>
      </c>
      <c r="M14123" s="62">
        <v>11.31</v>
      </c>
      <c r="N14123" s="62">
        <v>78.84</v>
      </c>
      <c r="O14123" s="62">
        <v>120745.06</v>
      </c>
      <c r="P14123" s="63"/>
      <c r="Q14123" s="63"/>
      <c r="R14123" s="63"/>
      <c r="S14123" s="63"/>
      <c r="T14123" s="63"/>
      <c r="U14123" s="63"/>
      <c r="V14123" s="63"/>
      <c r="W14123" s="63"/>
      <c r="X14123" s="63"/>
      <c r="Y14123" s="63"/>
      <c r="Z14123" s="62">
        <v>0</v>
      </c>
      <c r="AA14123" s="62">
        <v>141877</v>
      </c>
      <c r="AB14123" s="62">
        <v>93.1</v>
      </c>
      <c r="AC14123" s="62">
        <v>0</v>
      </c>
    </row>
    <row r="14124" spans="1:29" x14ac:dyDescent="0.25">
      <c r="A14124" s="61" t="s">
        <v>279</v>
      </c>
      <c r="B14124" s="61" t="s">
        <v>280</v>
      </c>
      <c r="C14124" s="62">
        <v>2007</v>
      </c>
      <c r="D14124" s="61" t="s">
        <v>99</v>
      </c>
      <c r="E14124" s="62">
        <v>56</v>
      </c>
      <c r="F14124" s="62">
        <v>441610</v>
      </c>
      <c r="G14124" s="62">
        <v>70860</v>
      </c>
      <c r="H14124" s="62">
        <v>105.45</v>
      </c>
      <c r="I14124" s="62">
        <v>7885.89</v>
      </c>
      <c r="J14124" s="62">
        <v>410697.3</v>
      </c>
      <c r="K14124" s="62">
        <v>0</v>
      </c>
      <c r="L14124" s="63"/>
      <c r="M14124" s="63"/>
      <c r="N14124" s="63"/>
      <c r="O14124" s="63"/>
      <c r="P14124" s="63"/>
      <c r="Q14124" s="63"/>
      <c r="R14124" s="63"/>
      <c r="S14124" s="63"/>
      <c r="T14124" s="63"/>
      <c r="U14124" s="63"/>
      <c r="V14124" s="63"/>
      <c r="W14124" s="63"/>
      <c r="X14124" s="63"/>
      <c r="Y14124" s="63"/>
      <c r="Z14124" s="62">
        <v>145513</v>
      </c>
      <c r="AA14124" s="62">
        <v>10767</v>
      </c>
      <c r="AB14124" s="62">
        <v>16.02</v>
      </c>
      <c r="AC14124" s="62">
        <v>2598.4499999999998</v>
      </c>
    </row>
    <row r="14125" spans="1:29" ht="30" x14ac:dyDescent="0.25">
      <c r="A14125" s="61" t="s">
        <v>136</v>
      </c>
      <c r="B14125" s="61" t="s">
        <v>137</v>
      </c>
      <c r="C14125" s="62">
        <v>2010</v>
      </c>
      <c r="D14125" s="61" t="s">
        <v>75</v>
      </c>
      <c r="E14125" s="62">
        <v>25</v>
      </c>
      <c r="F14125" s="62">
        <v>518</v>
      </c>
      <c r="G14125" s="62">
        <v>129</v>
      </c>
      <c r="H14125" s="62">
        <v>0.43</v>
      </c>
      <c r="I14125" s="62">
        <v>20.72</v>
      </c>
      <c r="J14125" s="62">
        <v>481.74</v>
      </c>
      <c r="K14125" s="62">
        <v>0</v>
      </c>
      <c r="L14125" s="63"/>
      <c r="M14125" s="63"/>
      <c r="N14125" s="63"/>
      <c r="O14125" s="63"/>
      <c r="P14125" s="63"/>
      <c r="Q14125" s="63"/>
      <c r="R14125" s="63"/>
      <c r="S14125" s="63"/>
      <c r="T14125" s="63"/>
      <c r="U14125" s="62">
        <v>745</v>
      </c>
      <c r="V14125" s="62">
        <v>2218</v>
      </c>
      <c r="W14125" s="62">
        <v>7.39</v>
      </c>
      <c r="X14125" s="62">
        <v>29</v>
      </c>
      <c r="Y14125" s="62">
        <v>16676.080000000002</v>
      </c>
      <c r="Z14125" s="62">
        <v>2035</v>
      </c>
      <c r="AA14125" s="62">
        <v>5136</v>
      </c>
      <c r="AB14125" s="62">
        <v>17.12</v>
      </c>
      <c r="AC14125" s="62">
        <v>81.400000000000006</v>
      </c>
    </row>
    <row r="14126" spans="1:29" ht="45" x14ac:dyDescent="0.25">
      <c r="A14126" s="61" t="s">
        <v>167</v>
      </c>
      <c r="B14126" s="61" t="s">
        <v>168</v>
      </c>
      <c r="C14126" s="62">
        <v>2006</v>
      </c>
      <c r="D14126" s="61" t="s">
        <v>150</v>
      </c>
      <c r="E14126" s="62">
        <v>8</v>
      </c>
      <c r="F14126" s="63"/>
      <c r="G14126" s="63"/>
      <c r="H14126" s="63"/>
      <c r="I14126" s="63"/>
      <c r="J14126" s="63"/>
      <c r="K14126" s="62">
        <v>0</v>
      </c>
      <c r="L14126" s="63"/>
      <c r="M14126" s="63"/>
      <c r="N14126" s="63"/>
      <c r="O14126" s="63"/>
      <c r="P14126" s="63"/>
      <c r="Q14126" s="63"/>
      <c r="R14126" s="63"/>
      <c r="S14126" s="63"/>
      <c r="T14126" s="63"/>
      <c r="U14126" s="63"/>
      <c r="V14126" s="63"/>
      <c r="W14126" s="63"/>
      <c r="X14126" s="63"/>
      <c r="Y14126" s="63"/>
      <c r="Z14126" s="62">
        <v>0</v>
      </c>
      <c r="AA14126" s="63"/>
      <c r="AB14126" s="63"/>
      <c r="AC14126" s="62">
        <v>0</v>
      </c>
    </row>
    <row r="14127" spans="1:29" x14ac:dyDescent="0.25">
      <c r="A14127" s="61" t="s">
        <v>330</v>
      </c>
      <c r="B14127" s="61" t="s">
        <v>331</v>
      </c>
      <c r="C14127" s="62">
        <v>2015</v>
      </c>
      <c r="D14127" s="61" t="s">
        <v>99</v>
      </c>
      <c r="E14127" s="62">
        <v>53</v>
      </c>
      <c r="F14127" s="62">
        <v>170232</v>
      </c>
      <c r="G14127" s="62">
        <v>32005</v>
      </c>
      <c r="H14127" s="62">
        <v>50.32</v>
      </c>
      <c r="I14127" s="62">
        <v>3211.92</v>
      </c>
      <c r="J14127" s="62">
        <v>158315.76</v>
      </c>
      <c r="K14127" s="62">
        <v>18836.080000000002</v>
      </c>
      <c r="L14127" s="62">
        <v>12904</v>
      </c>
      <c r="M14127" s="62">
        <v>20.29</v>
      </c>
      <c r="N14127" s="62">
        <v>355.4</v>
      </c>
      <c r="O14127" s="62">
        <v>227149.96</v>
      </c>
      <c r="P14127" s="63"/>
      <c r="Q14127" s="63"/>
      <c r="R14127" s="63"/>
      <c r="S14127" s="63"/>
      <c r="T14127" s="63"/>
      <c r="U14127" s="63"/>
      <c r="V14127" s="63"/>
      <c r="W14127" s="63"/>
      <c r="X14127" s="63"/>
      <c r="Y14127" s="63"/>
      <c r="Z14127" s="62">
        <v>58948.13</v>
      </c>
      <c r="AA14127" s="62">
        <v>6633</v>
      </c>
      <c r="AB14127" s="62">
        <v>10.43</v>
      </c>
      <c r="AC14127" s="62">
        <v>1112.23</v>
      </c>
    </row>
    <row r="14128" spans="1:29" x14ac:dyDescent="0.25">
      <c r="A14128" s="61" t="s">
        <v>178</v>
      </c>
      <c r="B14128" s="61" t="s">
        <v>179</v>
      </c>
      <c r="C14128" s="62">
        <v>2015</v>
      </c>
      <c r="D14128" s="61" t="s">
        <v>89</v>
      </c>
      <c r="E14128" s="62">
        <v>72</v>
      </c>
      <c r="F14128" s="62">
        <v>164360</v>
      </c>
      <c r="G14128" s="62">
        <v>31827</v>
      </c>
      <c r="H14128" s="62">
        <v>36.840000000000003</v>
      </c>
      <c r="I14128" s="62">
        <v>2282.7800000000002</v>
      </c>
      <c r="J14128" s="62">
        <v>152854.79999999999</v>
      </c>
      <c r="K14128" s="62">
        <v>7945.68</v>
      </c>
      <c r="L14128" s="62">
        <v>39600</v>
      </c>
      <c r="M14128" s="62">
        <v>45.83</v>
      </c>
      <c r="N14128" s="63"/>
      <c r="O14128" s="63"/>
      <c r="P14128" s="63"/>
      <c r="Q14128" s="63"/>
      <c r="R14128" s="63"/>
      <c r="S14128" s="63"/>
      <c r="T14128" s="63"/>
      <c r="U14128" s="63"/>
      <c r="V14128" s="63"/>
      <c r="W14128" s="63"/>
      <c r="X14128" s="63"/>
      <c r="Y14128" s="63"/>
      <c r="Z14128" s="62">
        <v>0</v>
      </c>
      <c r="AA14128" s="62">
        <v>13378</v>
      </c>
      <c r="AB14128" s="62">
        <v>15.48</v>
      </c>
      <c r="AC14128" s="62">
        <v>0</v>
      </c>
    </row>
    <row r="14129" spans="1:29" ht="30" x14ac:dyDescent="0.25">
      <c r="A14129" s="61" t="s">
        <v>92</v>
      </c>
      <c r="B14129" s="61" t="s">
        <v>93</v>
      </c>
      <c r="C14129" s="62">
        <v>2010</v>
      </c>
      <c r="D14129" s="61" t="s">
        <v>99</v>
      </c>
      <c r="E14129" s="62">
        <v>33</v>
      </c>
      <c r="F14129" s="62">
        <v>43174</v>
      </c>
      <c r="G14129" s="62">
        <v>10145</v>
      </c>
      <c r="H14129" s="62">
        <v>25.62</v>
      </c>
      <c r="I14129" s="62">
        <v>1308.3</v>
      </c>
      <c r="J14129" s="62">
        <v>40151.82</v>
      </c>
      <c r="K14129" s="62">
        <v>1671.19</v>
      </c>
      <c r="L14129" s="62">
        <v>2236</v>
      </c>
      <c r="M14129" s="62">
        <v>5.65</v>
      </c>
      <c r="N14129" s="63"/>
      <c r="O14129" s="63"/>
      <c r="P14129" s="63"/>
      <c r="Q14129" s="63"/>
      <c r="R14129" s="63"/>
      <c r="S14129" s="63"/>
      <c r="T14129" s="63"/>
      <c r="U14129" s="63"/>
      <c r="V14129" s="63"/>
      <c r="W14129" s="63"/>
      <c r="X14129" s="63"/>
      <c r="Y14129" s="63"/>
      <c r="Z14129" s="62">
        <v>0</v>
      </c>
      <c r="AA14129" s="63"/>
      <c r="AB14129" s="63"/>
      <c r="AC14129" s="62">
        <v>0</v>
      </c>
    </row>
    <row r="14130" spans="1:29" x14ac:dyDescent="0.25">
      <c r="A14130" s="61" t="s">
        <v>454</v>
      </c>
      <c r="B14130" s="61" t="s">
        <v>455</v>
      </c>
      <c r="C14130" s="62">
        <v>2018</v>
      </c>
      <c r="D14130" s="61" t="s">
        <v>75</v>
      </c>
      <c r="E14130" s="62">
        <v>8</v>
      </c>
      <c r="F14130" s="62">
        <v>206</v>
      </c>
      <c r="G14130" s="62">
        <v>39</v>
      </c>
      <c r="H14130" s="62">
        <v>0.41</v>
      </c>
      <c r="I14130" s="62">
        <v>25.75</v>
      </c>
      <c r="J14130" s="62">
        <v>191.58</v>
      </c>
      <c r="K14130" s="62">
        <v>0</v>
      </c>
      <c r="L14130" s="63"/>
      <c r="M14130" s="63"/>
      <c r="N14130" s="63"/>
      <c r="O14130" s="63"/>
      <c r="P14130" s="63"/>
      <c r="Q14130" s="63"/>
      <c r="R14130" s="63"/>
      <c r="S14130" s="63"/>
      <c r="T14130" s="63"/>
      <c r="U14130" s="63"/>
      <c r="V14130" s="63"/>
      <c r="W14130" s="63"/>
      <c r="X14130" s="63"/>
      <c r="Y14130" s="63"/>
      <c r="Z14130" s="62">
        <v>48065</v>
      </c>
      <c r="AA14130" s="62">
        <v>4702</v>
      </c>
      <c r="AB14130" s="62">
        <v>48.98</v>
      </c>
      <c r="AC14130" s="62">
        <v>6008.13</v>
      </c>
    </row>
    <row r="14131" spans="1:29" ht="30" x14ac:dyDescent="0.25">
      <c r="A14131" s="61" t="s">
        <v>142</v>
      </c>
      <c r="B14131" s="61" t="s">
        <v>143</v>
      </c>
      <c r="C14131" s="62">
        <v>2011</v>
      </c>
      <c r="D14131" s="61" t="s">
        <v>301</v>
      </c>
      <c r="E14131" s="62">
        <v>5</v>
      </c>
      <c r="F14131" s="63"/>
      <c r="G14131" s="63"/>
      <c r="H14131" s="63"/>
      <c r="I14131" s="63"/>
      <c r="J14131" s="63"/>
      <c r="K14131" s="62">
        <v>0</v>
      </c>
      <c r="L14131" s="63"/>
      <c r="M14131" s="63"/>
      <c r="N14131" s="63"/>
      <c r="O14131" s="63"/>
      <c r="P14131" s="63"/>
      <c r="Q14131" s="63"/>
      <c r="R14131" s="63"/>
      <c r="S14131" s="63"/>
      <c r="T14131" s="63"/>
      <c r="U14131" s="63"/>
      <c r="V14131" s="63"/>
      <c r="W14131" s="63"/>
      <c r="X14131" s="63"/>
      <c r="Y14131" s="63"/>
      <c r="Z14131" s="62">
        <v>0</v>
      </c>
      <c r="AA14131" s="63"/>
      <c r="AB14131" s="63"/>
      <c r="AC14131" s="62">
        <v>0</v>
      </c>
    </row>
    <row r="14132" spans="1:29" x14ac:dyDescent="0.25">
      <c r="A14132" s="61" t="s">
        <v>558</v>
      </c>
      <c r="B14132" s="61" t="s">
        <v>559</v>
      </c>
      <c r="C14132" s="62">
        <v>2018</v>
      </c>
      <c r="D14132" s="61" t="s">
        <v>78</v>
      </c>
      <c r="E14132" s="62">
        <v>30</v>
      </c>
      <c r="F14132" s="62">
        <v>136560</v>
      </c>
      <c r="G14132" s="62">
        <v>23959</v>
      </c>
      <c r="H14132" s="62">
        <v>66.55</v>
      </c>
      <c r="I14132" s="62">
        <v>4552</v>
      </c>
      <c r="J14132" s="62">
        <v>127000.8</v>
      </c>
      <c r="K14132" s="62">
        <v>0</v>
      </c>
      <c r="L14132" s="63"/>
      <c r="M14132" s="63"/>
      <c r="N14132" s="63"/>
      <c r="O14132" s="63"/>
      <c r="P14132" s="63"/>
      <c r="Q14132" s="63"/>
      <c r="R14132" s="63"/>
      <c r="S14132" s="63"/>
      <c r="T14132" s="63"/>
      <c r="U14132" s="63"/>
      <c r="V14132" s="63"/>
      <c r="W14132" s="63"/>
      <c r="X14132" s="63"/>
      <c r="Y14132" s="63"/>
      <c r="Z14132" s="62">
        <v>25634.36</v>
      </c>
      <c r="AA14132" s="62">
        <v>5702</v>
      </c>
      <c r="AB14132" s="62">
        <v>15.84</v>
      </c>
      <c r="AC14132" s="62">
        <v>854.48</v>
      </c>
    </row>
    <row r="14133" spans="1:29" x14ac:dyDescent="0.25">
      <c r="A14133" s="61" t="s">
        <v>235</v>
      </c>
      <c r="B14133" s="61" t="s">
        <v>236</v>
      </c>
      <c r="C14133" s="62">
        <v>2010</v>
      </c>
      <c r="D14133" s="61" t="s">
        <v>83</v>
      </c>
      <c r="E14133" s="62">
        <v>1</v>
      </c>
      <c r="F14133" s="63"/>
      <c r="G14133" s="63"/>
      <c r="H14133" s="63"/>
      <c r="I14133" s="63"/>
      <c r="J14133" s="63"/>
      <c r="K14133" s="62">
        <v>0</v>
      </c>
      <c r="L14133" s="63"/>
      <c r="M14133" s="63"/>
      <c r="N14133" s="63"/>
      <c r="O14133" s="63"/>
      <c r="P14133" s="63"/>
      <c r="Q14133" s="63"/>
      <c r="R14133" s="63"/>
      <c r="S14133" s="63"/>
      <c r="T14133" s="63"/>
      <c r="U14133" s="62">
        <v>982</v>
      </c>
      <c r="V14133" s="62">
        <v>2887</v>
      </c>
      <c r="W14133" s="62">
        <v>240.58</v>
      </c>
      <c r="X14133" s="62">
        <v>982</v>
      </c>
      <c r="Y14133" s="62">
        <v>21981.09</v>
      </c>
      <c r="Z14133" s="62">
        <v>32800</v>
      </c>
      <c r="AA14133" s="62">
        <v>871</v>
      </c>
      <c r="AB14133" s="62">
        <v>72.58</v>
      </c>
      <c r="AC14133" s="62">
        <v>32800</v>
      </c>
    </row>
    <row r="14134" spans="1:29" ht="30" x14ac:dyDescent="0.25">
      <c r="A14134" s="61" t="s">
        <v>309</v>
      </c>
      <c r="B14134" s="61" t="s">
        <v>310</v>
      </c>
      <c r="C14134" s="62">
        <v>2014</v>
      </c>
      <c r="D14134" s="61" t="s">
        <v>99</v>
      </c>
      <c r="E14134" s="62">
        <v>71</v>
      </c>
      <c r="F14134" s="62">
        <v>663519</v>
      </c>
      <c r="G14134" s="62">
        <v>82972</v>
      </c>
      <c r="H14134" s="62">
        <v>97.38</v>
      </c>
      <c r="I14134" s="62">
        <v>9345.34</v>
      </c>
      <c r="J14134" s="62">
        <v>617072.67000000004</v>
      </c>
      <c r="K14134" s="62">
        <v>0</v>
      </c>
      <c r="L14134" s="62">
        <v>0</v>
      </c>
      <c r="M14134" s="62">
        <v>0</v>
      </c>
      <c r="N14134" s="63"/>
      <c r="O14134" s="63"/>
      <c r="P14134" s="62">
        <v>0</v>
      </c>
      <c r="Q14134" s="62">
        <v>0</v>
      </c>
      <c r="R14134" s="62">
        <v>0</v>
      </c>
      <c r="S14134" s="62">
        <v>0</v>
      </c>
      <c r="T14134" s="62">
        <v>0</v>
      </c>
      <c r="U14134" s="62">
        <v>0</v>
      </c>
      <c r="V14134" s="62">
        <v>0</v>
      </c>
      <c r="W14134" s="62">
        <v>0</v>
      </c>
      <c r="X14134" s="62">
        <v>0</v>
      </c>
      <c r="Y14134" s="62">
        <v>0</v>
      </c>
      <c r="Z14134" s="62">
        <v>2261</v>
      </c>
      <c r="AA14134" s="62">
        <v>6481</v>
      </c>
      <c r="AB14134" s="62">
        <v>7.61</v>
      </c>
      <c r="AC14134" s="62">
        <v>31.85</v>
      </c>
    </row>
    <row r="14135" spans="1:29" ht="30" x14ac:dyDescent="0.25">
      <c r="A14135" s="61" t="s">
        <v>165</v>
      </c>
      <c r="B14135" s="61" t="s">
        <v>166</v>
      </c>
      <c r="C14135" s="62">
        <v>2016</v>
      </c>
      <c r="D14135" s="61" t="s">
        <v>75</v>
      </c>
      <c r="E14135" s="62">
        <v>4</v>
      </c>
      <c r="F14135" s="62">
        <v>3237</v>
      </c>
      <c r="G14135" s="62">
        <v>694</v>
      </c>
      <c r="H14135" s="62">
        <v>14.46</v>
      </c>
      <c r="I14135" s="62">
        <v>809.25</v>
      </c>
      <c r="J14135" s="62">
        <v>3010.41</v>
      </c>
      <c r="K14135" s="62">
        <v>0</v>
      </c>
      <c r="L14135" s="63"/>
      <c r="M14135" s="63"/>
      <c r="N14135" s="63"/>
      <c r="O14135" s="63"/>
      <c r="P14135" s="63"/>
      <c r="Q14135" s="63"/>
      <c r="R14135" s="63"/>
      <c r="S14135" s="63"/>
      <c r="T14135" s="63"/>
      <c r="U14135" s="63"/>
      <c r="V14135" s="63"/>
      <c r="W14135" s="63"/>
      <c r="X14135" s="63"/>
      <c r="Y14135" s="63"/>
      <c r="Z14135" s="62">
        <v>0.31</v>
      </c>
      <c r="AA14135" s="62">
        <v>2690</v>
      </c>
      <c r="AB14135" s="62">
        <v>56.04</v>
      </c>
      <c r="AC14135" s="62">
        <v>0.08</v>
      </c>
    </row>
    <row r="14136" spans="1:29" x14ac:dyDescent="0.25">
      <c r="A14136" s="61" t="s">
        <v>178</v>
      </c>
      <c r="B14136" s="61" t="s">
        <v>179</v>
      </c>
      <c r="C14136" s="62">
        <v>2011</v>
      </c>
      <c r="D14136" s="61" t="s">
        <v>94</v>
      </c>
      <c r="E14136" s="62">
        <v>10</v>
      </c>
      <c r="F14136" s="62">
        <v>1276</v>
      </c>
      <c r="G14136" s="62">
        <v>233</v>
      </c>
      <c r="H14136" s="62">
        <v>1.94</v>
      </c>
      <c r="I14136" s="62">
        <v>127.6</v>
      </c>
      <c r="J14136" s="62">
        <v>1186.68</v>
      </c>
      <c r="K14136" s="62">
        <v>329.78</v>
      </c>
      <c r="L14136" s="62">
        <v>785</v>
      </c>
      <c r="M14136" s="62">
        <v>6.54</v>
      </c>
      <c r="N14136" s="63"/>
      <c r="O14136" s="63"/>
      <c r="P14136" s="63"/>
      <c r="Q14136" s="63"/>
      <c r="R14136" s="63"/>
      <c r="S14136" s="63"/>
      <c r="T14136" s="63"/>
      <c r="U14136" s="63"/>
      <c r="V14136" s="63"/>
      <c r="W14136" s="63"/>
      <c r="X14136" s="63"/>
      <c r="Y14136" s="63"/>
      <c r="Z14136" s="62">
        <v>0.15</v>
      </c>
      <c r="AA14136" s="62">
        <v>823</v>
      </c>
      <c r="AB14136" s="62">
        <v>6.86</v>
      </c>
      <c r="AC14136" s="62">
        <v>0.02</v>
      </c>
    </row>
    <row r="14137" spans="1:29" x14ac:dyDescent="0.25">
      <c r="A14137" s="61" t="s">
        <v>554</v>
      </c>
      <c r="B14137" s="61" t="s">
        <v>555</v>
      </c>
      <c r="C14137" s="62">
        <v>2016</v>
      </c>
      <c r="D14137" s="61" t="s">
        <v>78</v>
      </c>
      <c r="E14137" s="62">
        <v>40</v>
      </c>
      <c r="F14137" s="62">
        <v>339360</v>
      </c>
      <c r="G14137" s="62">
        <v>46130</v>
      </c>
      <c r="H14137" s="62">
        <v>96.1</v>
      </c>
      <c r="I14137" s="62">
        <v>8484</v>
      </c>
      <c r="J14137" s="62">
        <v>315604.8</v>
      </c>
      <c r="K14137" s="62">
        <v>0</v>
      </c>
      <c r="L14137" s="63"/>
      <c r="M14137" s="63"/>
      <c r="N14137" s="63"/>
      <c r="O14137" s="63"/>
      <c r="P14137" s="63"/>
      <c r="Q14137" s="63"/>
      <c r="R14137" s="63"/>
      <c r="S14137" s="63"/>
      <c r="T14137" s="63"/>
      <c r="U14137" s="63"/>
      <c r="V14137" s="63"/>
      <c r="W14137" s="63"/>
      <c r="X14137" s="63"/>
      <c r="Y14137" s="63"/>
      <c r="Z14137" s="62">
        <v>819.73</v>
      </c>
      <c r="AA14137" s="62">
        <v>6332</v>
      </c>
      <c r="AB14137" s="62">
        <v>13.19</v>
      </c>
      <c r="AC14137" s="62">
        <v>20.49</v>
      </c>
    </row>
    <row r="14138" spans="1:29" x14ac:dyDescent="0.25">
      <c r="A14138" s="61" t="s">
        <v>263</v>
      </c>
      <c r="B14138" s="61" t="s">
        <v>264</v>
      </c>
      <c r="C14138" s="62">
        <v>2012</v>
      </c>
      <c r="D14138" s="61" t="s">
        <v>94</v>
      </c>
      <c r="E14138" s="62">
        <v>6</v>
      </c>
      <c r="F14138" s="63"/>
      <c r="G14138" s="63"/>
      <c r="H14138" s="63"/>
      <c r="I14138" s="63"/>
      <c r="J14138" s="63"/>
      <c r="K14138" s="62">
        <v>0</v>
      </c>
      <c r="L14138" s="63"/>
      <c r="M14138" s="63"/>
      <c r="N14138" s="63"/>
      <c r="O14138" s="63"/>
      <c r="P14138" s="63"/>
      <c r="Q14138" s="63"/>
      <c r="R14138" s="63"/>
      <c r="S14138" s="63"/>
      <c r="T14138" s="63"/>
      <c r="U14138" s="63"/>
      <c r="V14138" s="63"/>
      <c r="W14138" s="63"/>
      <c r="X14138" s="63"/>
      <c r="Y14138" s="63"/>
      <c r="Z14138" s="62">
        <v>79650</v>
      </c>
      <c r="AA14138" s="62">
        <v>12102</v>
      </c>
      <c r="AB14138" s="62">
        <v>168.08</v>
      </c>
      <c r="AC14138" s="62">
        <v>13275</v>
      </c>
    </row>
    <row r="14139" spans="1:29" ht="30" x14ac:dyDescent="0.25">
      <c r="A14139" s="61" t="s">
        <v>180</v>
      </c>
      <c r="B14139" s="61" t="s">
        <v>181</v>
      </c>
      <c r="C14139" s="62">
        <v>2008</v>
      </c>
      <c r="D14139" s="61" t="s">
        <v>226</v>
      </c>
      <c r="E14139" s="62">
        <v>55</v>
      </c>
      <c r="F14139" s="62">
        <v>188917</v>
      </c>
      <c r="G14139" s="62">
        <v>24490</v>
      </c>
      <c r="H14139" s="62">
        <v>37.11</v>
      </c>
      <c r="I14139" s="62">
        <v>3434.85</v>
      </c>
      <c r="J14139" s="62">
        <v>175692.81</v>
      </c>
      <c r="K14139" s="62">
        <v>25823.47</v>
      </c>
      <c r="L14139" s="62">
        <v>40164</v>
      </c>
      <c r="M14139" s="62">
        <v>60.85</v>
      </c>
      <c r="N14139" s="62">
        <v>469.52</v>
      </c>
      <c r="O14139" s="62">
        <v>311413</v>
      </c>
      <c r="P14139" s="63"/>
      <c r="Q14139" s="63"/>
      <c r="R14139" s="63"/>
      <c r="S14139" s="63"/>
      <c r="T14139" s="63"/>
      <c r="U14139" s="63"/>
      <c r="V14139" s="63"/>
      <c r="W14139" s="63"/>
      <c r="X14139" s="63"/>
      <c r="Y14139" s="63"/>
      <c r="Z14139" s="62">
        <v>1957</v>
      </c>
      <c r="AA14139" s="62">
        <v>18895</v>
      </c>
      <c r="AB14139" s="62">
        <v>28.63</v>
      </c>
      <c r="AC14139" s="62">
        <v>35.58</v>
      </c>
    </row>
    <row r="14140" spans="1:29" x14ac:dyDescent="0.25">
      <c r="A14140" s="61" t="s">
        <v>200</v>
      </c>
      <c r="B14140" s="61" t="s">
        <v>201</v>
      </c>
      <c r="C14140" s="62">
        <v>2016</v>
      </c>
      <c r="D14140" s="61" t="s">
        <v>75</v>
      </c>
      <c r="E14140" s="62">
        <v>2</v>
      </c>
      <c r="F14140" s="62">
        <v>51</v>
      </c>
      <c r="G14140" s="62">
        <v>72</v>
      </c>
      <c r="H14140" s="62">
        <v>3</v>
      </c>
      <c r="I14140" s="62">
        <v>25.5</v>
      </c>
      <c r="J14140" s="62">
        <v>47.43</v>
      </c>
      <c r="K14140" s="62">
        <v>0</v>
      </c>
      <c r="L14140" s="63"/>
      <c r="M14140" s="63"/>
      <c r="N14140" s="63"/>
      <c r="O14140" s="63"/>
      <c r="P14140" s="63"/>
      <c r="Q14140" s="63"/>
      <c r="R14140" s="63"/>
      <c r="S14140" s="63"/>
      <c r="T14140" s="63"/>
      <c r="U14140" s="63"/>
      <c r="V14140" s="63"/>
      <c r="W14140" s="63"/>
      <c r="X14140" s="63"/>
      <c r="Y14140" s="63"/>
      <c r="Z14140" s="62">
        <v>0</v>
      </c>
      <c r="AA14140" s="62">
        <v>10</v>
      </c>
      <c r="AB14140" s="62">
        <v>0.42</v>
      </c>
      <c r="AC14140" s="62">
        <v>0</v>
      </c>
    </row>
    <row r="14141" spans="1:29" x14ac:dyDescent="0.25">
      <c r="A14141" s="61" t="s">
        <v>275</v>
      </c>
      <c r="B14141" s="61" t="s">
        <v>276</v>
      </c>
      <c r="C14141" s="62">
        <v>2003</v>
      </c>
      <c r="D14141" s="61" t="s">
        <v>99</v>
      </c>
      <c r="E14141" s="62">
        <v>22</v>
      </c>
      <c r="F14141" s="62">
        <v>99520</v>
      </c>
      <c r="G14141" s="62">
        <v>11776</v>
      </c>
      <c r="H14141" s="62">
        <v>44.61</v>
      </c>
      <c r="I14141" s="62">
        <v>4523.6400000000003</v>
      </c>
      <c r="J14141" s="62">
        <v>92553.600000000006</v>
      </c>
      <c r="K14141" s="62">
        <v>0</v>
      </c>
      <c r="L14141" s="63"/>
      <c r="M14141" s="63"/>
      <c r="N14141" s="63"/>
      <c r="O14141" s="63"/>
      <c r="P14141" s="63"/>
      <c r="Q14141" s="63"/>
      <c r="R14141" s="63"/>
      <c r="S14141" s="63"/>
      <c r="T14141" s="63"/>
      <c r="U14141" s="63"/>
      <c r="V14141" s="63"/>
      <c r="W14141" s="63"/>
      <c r="X14141" s="63"/>
      <c r="Y14141" s="63"/>
      <c r="Z14141" s="62">
        <v>318.16000000000003</v>
      </c>
      <c r="AA14141" s="62">
        <v>664</v>
      </c>
      <c r="AB14141" s="62">
        <v>2.52</v>
      </c>
      <c r="AC14141" s="62">
        <v>14.46</v>
      </c>
    </row>
    <row r="14142" spans="1:29" x14ac:dyDescent="0.25">
      <c r="A14142" s="61" t="s">
        <v>81</v>
      </c>
      <c r="B14142" s="61" t="s">
        <v>82</v>
      </c>
      <c r="C14142" s="62">
        <v>2018</v>
      </c>
      <c r="D14142" s="61" t="s">
        <v>94</v>
      </c>
      <c r="E14142" s="62">
        <v>14</v>
      </c>
      <c r="F14142" s="62">
        <v>914</v>
      </c>
      <c r="G14142" s="62">
        <v>245</v>
      </c>
      <c r="H14142" s="62">
        <v>1.46</v>
      </c>
      <c r="I14142" s="62">
        <v>65.290000000000006</v>
      </c>
      <c r="J14142" s="62">
        <v>850.02</v>
      </c>
      <c r="K14142" s="62">
        <v>0</v>
      </c>
      <c r="L14142" s="63"/>
      <c r="M14142" s="63"/>
      <c r="N14142" s="63"/>
      <c r="O14142" s="63"/>
      <c r="P14142" s="63"/>
      <c r="Q14142" s="63"/>
      <c r="R14142" s="63"/>
      <c r="S14142" s="63"/>
      <c r="T14142" s="63"/>
      <c r="U14142" s="63"/>
      <c r="V14142" s="63"/>
      <c r="W14142" s="63"/>
      <c r="X14142" s="63"/>
      <c r="Y14142" s="63"/>
      <c r="Z14142" s="62">
        <v>116</v>
      </c>
      <c r="AA14142" s="62">
        <v>681</v>
      </c>
      <c r="AB14142" s="62">
        <v>4.05</v>
      </c>
      <c r="AC14142" s="62">
        <v>8.2899999999999991</v>
      </c>
    </row>
    <row r="14143" spans="1:29" x14ac:dyDescent="0.25">
      <c r="A14143" s="61" t="s">
        <v>251</v>
      </c>
      <c r="B14143" s="61" t="s">
        <v>252</v>
      </c>
      <c r="C14143" s="62">
        <v>2003</v>
      </c>
      <c r="D14143" s="61" t="s">
        <v>86</v>
      </c>
      <c r="E14143" s="62">
        <v>28</v>
      </c>
      <c r="F14143" s="62">
        <v>2813</v>
      </c>
      <c r="G14143" s="62">
        <v>395</v>
      </c>
      <c r="H14143" s="62">
        <v>1.18</v>
      </c>
      <c r="I14143" s="62">
        <v>100.46</v>
      </c>
      <c r="J14143" s="62">
        <v>2616.09</v>
      </c>
      <c r="K14143" s="62">
        <v>163.92</v>
      </c>
      <c r="L14143" s="62">
        <v>312</v>
      </c>
      <c r="M14143" s="62">
        <v>0.93</v>
      </c>
      <c r="N14143" s="62">
        <v>5.85</v>
      </c>
      <c r="O14143" s="62">
        <v>1976.74</v>
      </c>
      <c r="P14143" s="63"/>
      <c r="Q14143" s="63"/>
      <c r="R14143" s="63"/>
      <c r="S14143" s="63"/>
      <c r="T14143" s="63"/>
      <c r="U14143" s="63"/>
      <c r="V14143" s="63"/>
      <c r="W14143" s="63"/>
      <c r="X14143" s="63"/>
      <c r="Y14143" s="63"/>
      <c r="Z14143" s="62">
        <v>949</v>
      </c>
      <c r="AA14143" s="62">
        <v>6839</v>
      </c>
      <c r="AB14143" s="62">
        <v>20.350000000000001</v>
      </c>
      <c r="AC14143" s="62">
        <v>33.89</v>
      </c>
    </row>
    <row r="14144" spans="1:29" x14ac:dyDescent="0.25">
      <c r="A14144" s="61" t="s">
        <v>208</v>
      </c>
      <c r="B14144" s="61" t="s">
        <v>209</v>
      </c>
      <c r="C14144" s="62">
        <v>2009</v>
      </c>
      <c r="D14144" s="61" t="s">
        <v>566</v>
      </c>
      <c r="E14144" s="62">
        <v>42</v>
      </c>
      <c r="F14144" s="62">
        <v>175723</v>
      </c>
      <c r="G14144" s="62">
        <v>25979</v>
      </c>
      <c r="H14144" s="62">
        <v>51.55</v>
      </c>
      <c r="I14144" s="62">
        <v>4183.88</v>
      </c>
      <c r="J14144" s="62">
        <v>163422.39000000001</v>
      </c>
      <c r="K14144" s="62">
        <v>18765</v>
      </c>
      <c r="L14144" s="62">
        <v>31906</v>
      </c>
      <c r="M14144" s="62">
        <v>63.31</v>
      </c>
      <c r="N14144" s="62">
        <v>446.79</v>
      </c>
      <c r="O14144" s="62">
        <v>226292.76</v>
      </c>
      <c r="P14144" s="63"/>
      <c r="Q14144" s="63"/>
      <c r="R14144" s="63"/>
      <c r="S14144" s="63"/>
      <c r="T14144" s="63"/>
      <c r="U14144" s="63"/>
      <c r="V14144" s="63"/>
      <c r="W14144" s="63"/>
      <c r="X14144" s="63"/>
      <c r="Y14144" s="63"/>
      <c r="Z14144" s="62">
        <v>936</v>
      </c>
      <c r="AA14144" s="62">
        <v>4347</v>
      </c>
      <c r="AB14144" s="62">
        <v>8.6300000000000008</v>
      </c>
      <c r="AC14144" s="62">
        <v>22.29</v>
      </c>
    </row>
    <row r="14145" spans="1:29" ht="30" x14ac:dyDescent="0.25">
      <c r="A14145" s="61" t="s">
        <v>450</v>
      </c>
      <c r="B14145" s="61" t="s">
        <v>451</v>
      </c>
      <c r="C14145" s="62">
        <v>2003</v>
      </c>
      <c r="D14145" s="61" t="s">
        <v>99</v>
      </c>
      <c r="E14145" s="62">
        <v>64</v>
      </c>
      <c r="F14145" s="62">
        <v>108320</v>
      </c>
      <c r="G14145" s="62">
        <v>13730</v>
      </c>
      <c r="H14145" s="62">
        <v>17.88</v>
      </c>
      <c r="I14145" s="62">
        <v>1692.5</v>
      </c>
      <c r="J14145" s="62">
        <v>100737.60000000001</v>
      </c>
      <c r="K14145" s="62">
        <v>1129</v>
      </c>
      <c r="L14145" s="62">
        <v>6070</v>
      </c>
      <c r="M14145" s="62">
        <v>7.9</v>
      </c>
      <c r="N14145" s="63"/>
      <c r="O14145" s="63"/>
      <c r="P14145" s="63"/>
      <c r="Q14145" s="63"/>
      <c r="R14145" s="63"/>
      <c r="S14145" s="63"/>
      <c r="T14145" s="63"/>
      <c r="U14145" s="63"/>
      <c r="V14145" s="63"/>
      <c r="W14145" s="63"/>
      <c r="X14145" s="63"/>
      <c r="Y14145" s="63"/>
      <c r="Z14145" s="62">
        <v>0</v>
      </c>
      <c r="AA14145" s="62">
        <v>2112</v>
      </c>
      <c r="AB14145" s="62">
        <v>2.75</v>
      </c>
      <c r="AC14145" s="62">
        <v>0</v>
      </c>
    </row>
    <row r="14146" spans="1:29" ht="30" x14ac:dyDescent="0.25">
      <c r="A14146" s="61" t="s">
        <v>117</v>
      </c>
      <c r="B14146" s="61" t="s">
        <v>118</v>
      </c>
      <c r="C14146" s="62">
        <v>2004</v>
      </c>
      <c r="D14146" s="61" t="s">
        <v>135</v>
      </c>
      <c r="E14146" s="62">
        <v>109</v>
      </c>
      <c r="F14146" s="62">
        <v>85470</v>
      </c>
      <c r="G14146" s="62">
        <v>9270</v>
      </c>
      <c r="H14146" s="62">
        <v>7.09</v>
      </c>
      <c r="I14146" s="62">
        <v>784.13</v>
      </c>
      <c r="J14146" s="62">
        <v>79487.100000000006</v>
      </c>
      <c r="K14146" s="62">
        <v>97954.41</v>
      </c>
      <c r="L14146" s="62">
        <v>100020</v>
      </c>
      <c r="M14146" s="62">
        <v>76.47</v>
      </c>
      <c r="N14146" s="62">
        <v>898.66</v>
      </c>
      <c r="O14146" s="62">
        <v>1181261.6499999999</v>
      </c>
      <c r="P14146" s="63"/>
      <c r="Q14146" s="63"/>
      <c r="R14146" s="63"/>
      <c r="S14146" s="63"/>
      <c r="T14146" s="63"/>
      <c r="U14146" s="63"/>
      <c r="V14146" s="63"/>
      <c r="W14146" s="63"/>
      <c r="X14146" s="63"/>
      <c r="Y14146" s="63"/>
      <c r="Z14146" s="62">
        <v>9265</v>
      </c>
      <c r="AA14146" s="62">
        <v>77790</v>
      </c>
      <c r="AB14146" s="62">
        <v>59.47</v>
      </c>
      <c r="AC14146" s="62">
        <v>85</v>
      </c>
    </row>
    <row r="14147" spans="1:29" ht="30" x14ac:dyDescent="0.25">
      <c r="A14147" s="61" t="s">
        <v>231</v>
      </c>
      <c r="B14147" s="61" t="s">
        <v>232</v>
      </c>
      <c r="C14147" s="62">
        <v>2005</v>
      </c>
      <c r="D14147" s="61" t="s">
        <v>301</v>
      </c>
      <c r="E14147" s="62">
        <v>96</v>
      </c>
      <c r="F14147" s="62">
        <v>724400</v>
      </c>
      <c r="G14147" s="62">
        <v>52144</v>
      </c>
      <c r="H14147" s="62">
        <v>45.26</v>
      </c>
      <c r="I14147" s="62">
        <v>7545.83</v>
      </c>
      <c r="J14147" s="62">
        <v>673692</v>
      </c>
      <c r="K14147" s="62">
        <v>0</v>
      </c>
      <c r="L14147" s="63"/>
      <c r="M14147" s="63"/>
      <c r="N14147" s="63"/>
      <c r="O14147" s="63"/>
      <c r="P14147" s="63"/>
      <c r="Q14147" s="63"/>
      <c r="R14147" s="63"/>
      <c r="S14147" s="63"/>
      <c r="T14147" s="63"/>
      <c r="U14147" s="63"/>
      <c r="V14147" s="63"/>
      <c r="W14147" s="63"/>
      <c r="X14147" s="63"/>
      <c r="Y14147" s="63"/>
      <c r="Z14147" s="62">
        <v>393390</v>
      </c>
      <c r="AA14147" s="62">
        <v>16791</v>
      </c>
      <c r="AB14147" s="62">
        <v>14.58</v>
      </c>
      <c r="AC14147" s="62">
        <v>4097.8100000000004</v>
      </c>
    </row>
    <row r="14148" spans="1:29" x14ac:dyDescent="0.25">
      <c r="A14148" s="61" t="s">
        <v>383</v>
      </c>
      <c r="B14148" s="61" t="s">
        <v>384</v>
      </c>
      <c r="C14148" s="62">
        <v>2005</v>
      </c>
      <c r="D14148" s="61" t="s">
        <v>78</v>
      </c>
      <c r="E14148" s="62">
        <v>52</v>
      </c>
      <c r="F14148" s="62">
        <v>527100</v>
      </c>
      <c r="G14148" s="62">
        <v>67775</v>
      </c>
      <c r="H14148" s="62">
        <v>108.61</v>
      </c>
      <c r="I14148" s="62">
        <v>10136.540000000001</v>
      </c>
      <c r="J14148" s="62">
        <v>490203</v>
      </c>
      <c r="K14148" s="62">
        <v>0</v>
      </c>
      <c r="L14148" s="62">
        <v>0</v>
      </c>
      <c r="M14148" s="62">
        <v>0</v>
      </c>
      <c r="N14148" s="62">
        <v>0</v>
      </c>
      <c r="O14148" s="62">
        <v>0</v>
      </c>
      <c r="P14148" s="63"/>
      <c r="Q14148" s="63"/>
      <c r="R14148" s="63"/>
      <c r="S14148" s="63"/>
      <c r="T14148" s="63"/>
      <c r="U14148" s="63"/>
      <c r="V14148" s="63"/>
      <c r="W14148" s="63"/>
      <c r="X14148" s="63"/>
      <c r="Y14148" s="63"/>
      <c r="Z14148" s="62">
        <v>901.15</v>
      </c>
      <c r="AA14148" s="62">
        <v>4357</v>
      </c>
      <c r="AB14148" s="62">
        <v>6.98</v>
      </c>
      <c r="AC14148" s="62">
        <v>17.329999999999998</v>
      </c>
    </row>
    <row r="14149" spans="1:29" x14ac:dyDescent="0.25">
      <c r="A14149" s="61" t="s">
        <v>502</v>
      </c>
      <c r="B14149" s="61" t="s">
        <v>503</v>
      </c>
      <c r="C14149" s="62">
        <v>2017</v>
      </c>
      <c r="D14149" s="61" t="s">
        <v>99</v>
      </c>
      <c r="E14149" s="62">
        <v>40</v>
      </c>
      <c r="F14149" s="62">
        <v>246850</v>
      </c>
      <c r="G14149" s="62">
        <v>53489</v>
      </c>
      <c r="H14149" s="62">
        <v>111.44</v>
      </c>
      <c r="I14149" s="62">
        <v>6171.25</v>
      </c>
      <c r="J14149" s="62">
        <v>229570.5</v>
      </c>
      <c r="K14149" s="62">
        <v>0</v>
      </c>
      <c r="L14149" s="63"/>
      <c r="M14149" s="63"/>
      <c r="N14149" s="63"/>
      <c r="O14149" s="63"/>
      <c r="P14149" s="63"/>
      <c r="Q14149" s="63"/>
      <c r="R14149" s="63"/>
      <c r="S14149" s="63"/>
      <c r="T14149" s="63"/>
      <c r="U14149" s="63"/>
      <c r="V14149" s="63"/>
      <c r="W14149" s="63"/>
      <c r="X14149" s="63"/>
      <c r="Y14149" s="63"/>
      <c r="Z14149" s="62">
        <v>776.03</v>
      </c>
      <c r="AA14149" s="62">
        <v>19937</v>
      </c>
      <c r="AB14149" s="62">
        <v>41.54</v>
      </c>
      <c r="AC14149" s="62">
        <v>19.399999999999999</v>
      </c>
    </row>
    <row r="14150" spans="1:29" x14ac:dyDescent="0.25">
      <c r="A14150" s="61" t="s">
        <v>338</v>
      </c>
      <c r="B14150" s="61" t="s">
        <v>339</v>
      </c>
      <c r="C14150" s="62">
        <v>2018</v>
      </c>
      <c r="D14150" s="61" t="s">
        <v>94</v>
      </c>
      <c r="E14150" s="62">
        <v>45</v>
      </c>
      <c r="F14150" s="62">
        <v>22629</v>
      </c>
      <c r="G14150" s="62">
        <v>4588</v>
      </c>
      <c r="H14150" s="62">
        <v>8.5</v>
      </c>
      <c r="I14150" s="62">
        <v>502.87</v>
      </c>
      <c r="J14150" s="62">
        <v>21044.97</v>
      </c>
      <c r="K14150" s="62">
        <v>3977.69</v>
      </c>
      <c r="L14150" s="62">
        <v>11251</v>
      </c>
      <c r="M14150" s="62">
        <v>20.84</v>
      </c>
      <c r="N14150" s="62">
        <v>88.39</v>
      </c>
      <c r="O14150" s="62">
        <v>47968.18</v>
      </c>
      <c r="P14150" s="63"/>
      <c r="Q14150" s="63"/>
      <c r="R14150" s="63"/>
      <c r="S14150" s="63"/>
      <c r="T14150" s="63"/>
      <c r="U14150" s="63"/>
      <c r="V14150" s="63"/>
      <c r="W14150" s="63"/>
      <c r="X14150" s="63"/>
      <c r="Y14150" s="63"/>
      <c r="Z14150" s="62">
        <v>943.4</v>
      </c>
      <c r="AA14150" s="62">
        <v>18664</v>
      </c>
      <c r="AB14150" s="62">
        <v>34.56</v>
      </c>
      <c r="AC14150" s="62">
        <v>20.96</v>
      </c>
    </row>
    <row r="14151" spans="1:29" ht="45" x14ac:dyDescent="0.25">
      <c r="A14151" s="61" t="s">
        <v>109</v>
      </c>
      <c r="B14151" s="61" t="s">
        <v>110</v>
      </c>
      <c r="C14151" s="62">
        <v>2015</v>
      </c>
      <c r="D14151" s="61" t="s">
        <v>94</v>
      </c>
      <c r="E14151" s="62">
        <v>4</v>
      </c>
      <c r="F14151" s="62">
        <v>266</v>
      </c>
      <c r="G14151" s="62">
        <v>69</v>
      </c>
      <c r="H14151" s="62">
        <v>1.44</v>
      </c>
      <c r="I14151" s="62">
        <v>66.5</v>
      </c>
      <c r="J14151" s="62">
        <v>247.38</v>
      </c>
      <c r="K14151" s="62">
        <v>0</v>
      </c>
      <c r="L14151" s="63"/>
      <c r="M14151" s="63"/>
      <c r="N14151" s="63"/>
      <c r="O14151" s="63"/>
      <c r="P14151" s="62">
        <v>647</v>
      </c>
      <c r="Q14151" s="62">
        <v>1283</v>
      </c>
      <c r="R14151" s="62">
        <v>26.73</v>
      </c>
      <c r="S14151" s="62">
        <v>161</v>
      </c>
      <c r="T14151" s="62">
        <v>8196.84</v>
      </c>
      <c r="U14151" s="62">
        <v>2154</v>
      </c>
      <c r="V14151" s="62">
        <v>6096</v>
      </c>
      <c r="W14151" s="62">
        <v>127</v>
      </c>
      <c r="X14151" s="62">
        <v>538</v>
      </c>
      <c r="Y14151" s="62">
        <v>48215.14</v>
      </c>
      <c r="Z14151" s="62">
        <v>0</v>
      </c>
      <c r="AA14151" s="62">
        <v>632</v>
      </c>
      <c r="AB14151" s="62">
        <v>13.17</v>
      </c>
      <c r="AC14151" s="62">
        <v>0</v>
      </c>
    </row>
    <row r="14152" spans="1:29" ht="30" x14ac:dyDescent="0.25">
      <c r="A14152" s="61" t="s">
        <v>391</v>
      </c>
      <c r="B14152" s="61" t="s">
        <v>392</v>
      </c>
      <c r="C14152" s="62">
        <v>2015</v>
      </c>
      <c r="D14152" s="61" t="s">
        <v>89</v>
      </c>
      <c r="E14152" s="62">
        <v>130</v>
      </c>
      <c r="F14152" s="62">
        <v>1166308</v>
      </c>
      <c r="G14152" s="62">
        <v>248088</v>
      </c>
      <c r="H14152" s="62">
        <v>159.03</v>
      </c>
      <c r="I14152" s="62">
        <v>8971.6</v>
      </c>
      <c r="J14152" s="62">
        <v>1084666.44</v>
      </c>
      <c r="K14152" s="62">
        <v>7614.94</v>
      </c>
      <c r="L14152" s="62">
        <v>12476</v>
      </c>
      <c r="M14152" s="62">
        <v>8</v>
      </c>
      <c r="N14152" s="62">
        <v>58.58</v>
      </c>
      <c r="O14152" s="62">
        <v>91830.81</v>
      </c>
      <c r="P14152" s="63"/>
      <c r="Q14152" s="63"/>
      <c r="R14152" s="63"/>
      <c r="S14152" s="63"/>
      <c r="T14152" s="63"/>
      <c r="U14152" s="63"/>
      <c r="V14152" s="63"/>
      <c r="W14152" s="63"/>
      <c r="X14152" s="63"/>
      <c r="Y14152" s="63"/>
      <c r="Z14152" s="62">
        <v>2741</v>
      </c>
      <c r="AA14152" s="62">
        <v>29846</v>
      </c>
      <c r="AB14152" s="62">
        <v>19.13</v>
      </c>
      <c r="AC14152" s="62">
        <v>21.08</v>
      </c>
    </row>
    <row r="14153" spans="1:29" x14ac:dyDescent="0.25">
      <c r="A14153" s="61" t="s">
        <v>432</v>
      </c>
      <c r="B14153" s="61" t="s">
        <v>433</v>
      </c>
      <c r="C14153" s="62">
        <v>2017</v>
      </c>
      <c r="D14153" s="61" t="s">
        <v>75</v>
      </c>
      <c r="E14153" s="62">
        <v>12</v>
      </c>
      <c r="F14153" s="62">
        <v>11</v>
      </c>
      <c r="G14153" s="62">
        <v>18</v>
      </c>
      <c r="H14153" s="62">
        <v>0.13</v>
      </c>
      <c r="I14153" s="62">
        <v>0.92</v>
      </c>
      <c r="J14153" s="62">
        <v>10.23</v>
      </c>
      <c r="K14153" s="62">
        <v>0</v>
      </c>
      <c r="L14153" s="63"/>
      <c r="M14153" s="63"/>
      <c r="N14153" s="63"/>
      <c r="O14153" s="63"/>
      <c r="P14153" s="63"/>
      <c r="Q14153" s="63"/>
      <c r="R14153" s="63"/>
      <c r="S14153" s="63"/>
      <c r="T14153" s="63"/>
      <c r="U14153" s="63"/>
      <c r="V14153" s="63"/>
      <c r="W14153" s="63"/>
      <c r="X14153" s="63"/>
      <c r="Y14153" s="63"/>
      <c r="Z14153" s="62">
        <v>2200</v>
      </c>
      <c r="AA14153" s="62">
        <v>135</v>
      </c>
      <c r="AB14153" s="62">
        <v>0.94</v>
      </c>
      <c r="AC14153" s="62">
        <v>183.33</v>
      </c>
    </row>
    <row r="14154" spans="1:29" x14ac:dyDescent="0.25">
      <c r="A14154" s="61" t="s">
        <v>389</v>
      </c>
      <c r="B14154" s="61" t="s">
        <v>390</v>
      </c>
      <c r="C14154" s="62">
        <v>2016</v>
      </c>
      <c r="D14154" s="61" t="s">
        <v>75</v>
      </c>
      <c r="E14154" s="62">
        <v>14</v>
      </c>
      <c r="F14154" s="62">
        <v>754</v>
      </c>
      <c r="G14154" s="62">
        <v>428</v>
      </c>
      <c r="H14154" s="62">
        <v>2.5499999999999998</v>
      </c>
      <c r="I14154" s="62">
        <v>53.86</v>
      </c>
      <c r="J14154" s="62">
        <v>701.22</v>
      </c>
      <c r="K14154" s="62">
        <v>0</v>
      </c>
      <c r="L14154" s="63"/>
      <c r="M14154" s="63"/>
      <c r="N14154" s="63"/>
      <c r="O14154" s="63"/>
      <c r="P14154" s="63"/>
      <c r="Q14154" s="63"/>
      <c r="R14154" s="63"/>
      <c r="S14154" s="63"/>
      <c r="T14154" s="63"/>
      <c r="U14154" s="63"/>
      <c r="V14154" s="63"/>
      <c r="W14154" s="63"/>
      <c r="X14154" s="63"/>
      <c r="Y14154" s="63"/>
      <c r="Z14154" s="62">
        <v>1173</v>
      </c>
      <c r="AA14154" s="62">
        <v>6635</v>
      </c>
      <c r="AB14154" s="62">
        <v>39.49</v>
      </c>
      <c r="AC14154" s="62">
        <v>83.79</v>
      </c>
    </row>
    <row r="14155" spans="1:29" ht="30" x14ac:dyDescent="0.25">
      <c r="A14155" s="61" t="s">
        <v>247</v>
      </c>
      <c r="B14155" s="61" t="s">
        <v>248</v>
      </c>
      <c r="C14155" s="62">
        <v>2006</v>
      </c>
      <c r="D14155" s="61" t="s">
        <v>75</v>
      </c>
      <c r="E14155" s="62">
        <v>4</v>
      </c>
      <c r="F14155" s="62">
        <v>176</v>
      </c>
      <c r="G14155" s="62">
        <v>42</v>
      </c>
      <c r="H14155" s="62">
        <v>0.88</v>
      </c>
      <c r="I14155" s="62">
        <v>44</v>
      </c>
      <c r="J14155" s="62">
        <v>163.68</v>
      </c>
      <c r="K14155" s="62">
        <v>113.48</v>
      </c>
      <c r="L14155" s="62">
        <v>175</v>
      </c>
      <c r="M14155" s="62">
        <v>3.65</v>
      </c>
      <c r="N14155" s="62">
        <v>28.37</v>
      </c>
      <c r="O14155" s="62">
        <v>1368.51</v>
      </c>
      <c r="P14155" s="63"/>
      <c r="Q14155" s="63"/>
      <c r="R14155" s="63"/>
      <c r="S14155" s="63"/>
      <c r="T14155" s="63"/>
      <c r="U14155" s="63"/>
      <c r="V14155" s="63"/>
      <c r="W14155" s="63"/>
      <c r="X14155" s="63"/>
      <c r="Y14155" s="63"/>
      <c r="Z14155" s="62">
        <v>40</v>
      </c>
      <c r="AA14155" s="62">
        <v>1914</v>
      </c>
      <c r="AB14155" s="62">
        <v>39.880000000000003</v>
      </c>
      <c r="AC14155" s="62">
        <v>10</v>
      </c>
    </row>
    <row r="14156" spans="1:29" x14ac:dyDescent="0.25">
      <c r="A14156" s="61" t="s">
        <v>196</v>
      </c>
      <c r="B14156" s="61" t="s">
        <v>197</v>
      </c>
      <c r="C14156" s="62">
        <v>2016</v>
      </c>
      <c r="D14156" s="61" t="s">
        <v>72</v>
      </c>
      <c r="E14156" s="62">
        <v>32</v>
      </c>
      <c r="F14156" s="62">
        <v>266320</v>
      </c>
      <c r="G14156" s="62">
        <v>46115</v>
      </c>
      <c r="H14156" s="62">
        <v>120.09</v>
      </c>
      <c r="I14156" s="62">
        <v>8322.5</v>
      </c>
      <c r="J14156" s="62">
        <v>247677.6</v>
      </c>
      <c r="K14156" s="62">
        <v>0</v>
      </c>
      <c r="L14156" s="62">
        <v>0</v>
      </c>
      <c r="M14156" s="62">
        <v>0</v>
      </c>
      <c r="N14156" s="63"/>
      <c r="O14156" s="63"/>
      <c r="P14156" s="63"/>
      <c r="Q14156" s="63"/>
      <c r="R14156" s="63"/>
      <c r="S14156" s="63"/>
      <c r="T14156" s="63"/>
      <c r="U14156" s="63"/>
      <c r="V14156" s="63"/>
      <c r="W14156" s="63"/>
      <c r="X14156" s="63"/>
      <c r="Y14156" s="63"/>
      <c r="Z14156" s="62">
        <v>69600</v>
      </c>
      <c r="AA14156" s="62">
        <v>8266</v>
      </c>
      <c r="AB14156" s="62">
        <v>21.53</v>
      </c>
      <c r="AC14156" s="62">
        <v>2175</v>
      </c>
    </row>
    <row r="14157" spans="1:29" x14ac:dyDescent="0.25">
      <c r="A14157" s="61" t="s">
        <v>196</v>
      </c>
      <c r="B14157" s="61" t="s">
        <v>197</v>
      </c>
      <c r="C14157" s="62">
        <v>2012</v>
      </c>
      <c r="D14157" s="61" t="s">
        <v>83</v>
      </c>
      <c r="E14157" s="62">
        <v>4</v>
      </c>
      <c r="F14157" s="62">
        <v>6296</v>
      </c>
      <c r="G14157" s="62">
        <v>691</v>
      </c>
      <c r="H14157" s="62">
        <v>14.4</v>
      </c>
      <c r="I14157" s="62">
        <v>1574</v>
      </c>
      <c r="J14157" s="62">
        <v>5855.28</v>
      </c>
      <c r="K14157" s="62">
        <v>0</v>
      </c>
      <c r="L14157" s="62">
        <v>0</v>
      </c>
      <c r="M14157" s="62">
        <v>0</v>
      </c>
      <c r="N14157" s="63"/>
      <c r="O14157" s="63"/>
      <c r="P14157" s="63"/>
      <c r="Q14157" s="63"/>
      <c r="R14157" s="63"/>
      <c r="S14157" s="63"/>
      <c r="T14157" s="63"/>
      <c r="U14157" s="63"/>
      <c r="V14157" s="63"/>
      <c r="W14157" s="63"/>
      <c r="X14157" s="63"/>
      <c r="Y14157" s="63"/>
      <c r="Z14157" s="62">
        <v>35017</v>
      </c>
      <c r="AA14157" s="62">
        <v>20473</v>
      </c>
      <c r="AB14157" s="62">
        <v>426.52</v>
      </c>
      <c r="AC14157" s="62">
        <v>8754.25</v>
      </c>
    </row>
    <row r="14158" spans="1:29" ht="30" x14ac:dyDescent="0.25">
      <c r="A14158" s="61" t="s">
        <v>117</v>
      </c>
      <c r="B14158" s="61" t="s">
        <v>118</v>
      </c>
      <c r="C14158" s="62">
        <v>2005</v>
      </c>
      <c r="D14158" s="61" t="s">
        <v>78</v>
      </c>
      <c r="E14158" s="62">
        <v>198</v>
      </c>
      <c r="F14158" s="62">
        <v>1264330</v>
      </c>
      <c r="G14158" s="62">
        <v>127795</v>
      </c>
      <c r="H14158" s="62">
        <v>53.79</v>
      </c>
      <c r="I14158" s="62">
        <v>6385.51</v>
      </c>
      <c r="J14158" s="62">
        <v>1175826.8999999999</v>
      </c>
      <c r="K14158" s="62">
        <v>0</v>
      </c>
      <c r="L14158" s="63"/>
      <c r="M14158" s="63"/>
      <c r="N14158" s="63"/>
      <c r="O14158" s="63"/>
      <c r="P14158" s="63"/>
      <c r="Q14158" s="63"/>
      <c r="R14158" s="63"/>
      <c r="S14158" s="63"/>
      <c r="T14158" s="63"/>
      <c r="U14158" s="63"/>
      <c r="V14158" s="63"/>
      <c r="W14158" s="63"/>
      <c r="X14158" s="63"/>
      <c r="Y14158" s="63"/>
      <c r="Z14158" s="62">
        <v>1928</v>
      </c>
      <c r="AA14158" s="62">
        <v>15989</v>
      </c>
      <c r="AB14158" s="62">
        <v>6.73</v>
      </c>
      <c r="AC14158" s="62">
        <v>9.74</v>
      </c>
    </row>
    <row r="14159" spans="1:29" x14ac:dyDescent="0.25">
      <c r="A14159" s="61" t="s">
        <v>190</v>
      </c>
      <c r="B14159" s="61" t="s">
        <v>191</v>
      </c>
      <c r="C14159" s="62">
        <v>2012</v>
      </c>
      <c r="D14159" s="61" t="s">
        <v>75</v>
      </c>
      <c r="E14159" s="62">
        <v>12</v>
      </c>
      <c r="F14159" s="63"/>
      <c r="G14159" s="63"/>
      <c r="H14159" s="63"/>
      <c r="I14159" s="63"/>
      <c r="J14159" s="63"/>
      <c r="K14159" s="62">
        <v>0</v>
      </c>
      <c r="L14159" s="63"/>
      <c r="M14159" s="63"/>
      <c r="N14159" s="63"/>
      <c r="O14159" s="63"/>
      <c r="P14159" s="63"/>
      <c r="Q14159" s="63"/>
      <c r="R14159" s="63"/>
      <c r="S14159" s="63"/>
      <c r="T14159" s="63"/>
      <c r="U14159" s="63"/>
      <c r="V14159" s="63"/>
      <c r="W14159" s="63"/>
      <c r="X14159" s="63"/>
      <c r="Y14159" s="63"/>
      <c r="Z14159" s="62">
        <v>540</v>
      </c>
      <c r="AA14159" s="62">
        <v>4335</v>
      </c>
      <c r="AB14159" s="62">
        <v>30.1</v>
      </c>
      <c r="AC14159" s="62">
        <v>45</v>
      </c>
    </row>
    <row r="14160" spans="1:29" ht="30" x14ac:dyDescent="0.25">
      <c r="A14160" s="61" t="s">
        <v>206</v>
      </c>
      <c r="B14160" s="61" t="s">
        <v>207</v>
      </c>
      <c r="C14160" s="62">
        <v>2009</v>
      </c>
      <c r="D14160" s="61" t="s">
        <v>99</v>
      </c>
      <c r="E14160" s="62">
        <v>60</v>
      </c>
      <c r="F14160" s="62">
        <v>139076</v>
      </c>
      <c r="G14160" s="62">
        <v>8935</v>
      </c>
      <c r="H14160" s="62">
        <v>12.41</v>
      </c>
      <c r="I14160" s="62">
        <v>2317.9299999999998</v>
      </c>
      <c r="J14160" s="62">
        <v>129340.68</v>
      </c>
      <c r="K14160" s="62">
        <v>0</v>
      </c>
      <c r="L14160" s="62">
        <v>4286</v>
      </c>
      <c r="M14160" s="62">
        <v>5.95</v>
      </c>
      <c r="N14160" s="63"/>
      <c r="O14160" s="63"/>
      <c r="P14160" s="63"/>
      <c r="Q14160" s="63"/>
      <c r="R14160" s="63"/>
      <c r="S14160" s="63"/>
      <c r="T14160" s="63"/>
      <c r="U14160" s="63"/>
      <c r="V14160" s="63"/>
      <c r="W14160" s="63"/>
      <c r="X14160" s="63"/>
      <c r="Y14160" s="63"/>
      <c r="Z14160" s="62">
        <v>0</v>
      </c>
      <c r="AA14160" s="63"/>
      <c r="AB14160" s="63"/>
      <c r="AC14160" s="62">
        <v>0</v>
      </c>
    </row>
    <row r="14161" spans="1:29" ht="30" x14ac:dyDescent="0.25">
      <c r="A14161" s="61" t="s">
        <v>245</v>
      </c>
      <c r="B14161" s="61" t="s">
        <v>246</v>
      </c>
      <c r="C14161" s="62">
        <v>2007</v>
      </c>
      <c r="D14161" s="61" t="s">
        <v>99</v>
      </c>
      <c r="E14161" s="62">
        <v>28</v>
      </c>
      <c r="F14161" s="62">
        <v>298231</v>
      </c>
      <c r="G14161" s="62">
        <v>42597</v>
      </c>
      <c r="H14161" s="62">
        <v>126.78</v>
      </c>
      <c r="I14161" s="62">
        <v>10651.11</v>
      </c>
      <c r="J14161" s="62">
        <v>277354.83</v>
      </c>
      <c r="K14161" s="62">
        <v>0</v>
      </c>
      <c r="L14161" s="63"/>
      <c r="M14161" s="63"/>
      <c r="N14161" s="63"/>
      <c r="O14161" s="63"/>
      <c r="P14161" s="63"/>
      <c r="Q14161" s="63"/>
      <c r="R14161" s="63"/>
      <c r="S14161" s="63"/>
      <c r="T14161" s="63"/>
      <c r="U14161" s="63"/>
      <c r="V14161" s="63"/>
      <c r="W14161" s="63"/>
      <c r="X14161" s="63"/>
      <c r="Y14161" s="63"/>
      <c r="Z14161" s="62">
        <v>65000</v>
      </c>
      <c r="AA14161" s="62">
        <v>6012</v>
      </c>
      <c r="AB14161" s="62">
        <v>17.89</v>
      </c>
      <c r="AC14161" s="62">
        <v>2321.4299999999998</v>
      </c>
    </row>
    <row r="14162" spans="1:29" x14ac:dyDescent="0.25">
      <c r="A14162" s="61" t="s">
        <v>241</v>
      </c>
      <c r="B14162" s="61" t="s">
        <v>242</v>
      </c>
      <c r="C14162" s="62">
        <v>2005</v>
      </c>
      <c r="D14162" s="61" t="s">
        <v>75</v>
      </c>
      <c r="E14162" s="62">
        <v>1</v>
      </c>
      <c r="F14162" s="63"/>
      <c r="G14162" s="63"/>
      <c r="H14162" s="63"/>
      <c r="I14162" s="63"/>
      <c r="J14162" s="63"/>
      <c r="K14162" s="62">
        <v>0</v>
      </c>
      <c r="L14162" s="63"/>
      <c r="M14162" s="63"/>
      <c r="N14162" s="63"/>
      <c r="O14162" s="63"/>
      <c r="P14162" s="63"/>
      <c r="Q14162" s="63"/>
      <c r="R14162" s="63"/>
      <c r="S14162" s="63"/>
      <c r="T14162" s="63"/>
      <c r="U14162" s="63"/>
      <c r="V14162" s="63"/>
      <c r="W14162" s="63"/>
      <c r="X14162" s="63"/>
      <c r="Y14162" s="63"/>
      <c r="Z14162" s="62">
        <v>8800</v>
      </c>
      <c r="AA14162" s="62">
        <v>626</v>
      </c>
      <c r="AB14162" s="62">
        <v>52.17</v>
      </c>
      <c r="AC14162" s="62">
        <v>8800</v>
      </c>
    </row>
    <row r="14163" spans="1:29" x14ac:dyDescent="0.25">
      <c r="A14163" s="61" t="s">
        <v>79</v>
      </c>
      <c r="B14163" s="61" t="s">
        <v>80</v>
      </c>
      <c r="C14163" s="62">
        <v>2013</v>
      </c>
      <c r="D14163" s="61" t="s">
        <v>72</v>
      </c>
      <c r="E14163" s="62">
        <v>72</v>
      </c>
      <c r="F14163" s="62">
        <v>805920</v>
      </c>
      <c r="G14163" s="62">
        <v>130786</v>
      </c>
      <c r="H14163" s="62">
        <v>151.37</v>
      </c>
      <c r="I14163" s="62">
        <v>11193.33</v>
      </c>
      <c r="J14163" s="62">
        <v>749505.6</v>
      </c>
      <c r="K14163" s="62">
        <v>0</v>
      </c>
      <c r="L14163" s="63"/>
      <c r="M14163" s="63"/>
      <c r="N14163" s="63"/>
      <c r="O14163" s="63"/>
      <c r="P14163" s="63"/>
      <c r="Q14163" s="63"/>
      <c r="R14163" s="63"/>
      <c r="S14163" s="63"/>
      <c r="T14163" s="63"/>
      <c r="U14163" s="63"/>
      <c r="V14163" s="63"/>
      <c r="W14163" s="63"/>
      <c r="X14163" s="63"/>
      <c r="Y14163" s="63"/>
      <c r="Z14163" s="62">
        <v>274989</v>
      </c>
      <c r="AA14163" s="62">
        <v>14165</v>
      </c>
      <c r="AB14163" s="62">
        <v>16.39</v>
      </c>
      <c r="AC14163" s="62">
        <v>3819.29</v>
      </c>
    </row>
    <row r="14164" spans="1:29" x14ac:dyDescent="0.25">
      <c r="A14164" s="61" t="s">
        <v>260</v>
      </c>
      <c r="B14164" s="61" t="s">
        <v>261</v>
      </c>
      <c r="C14164" s="62">
        <v>2004</v>
      </c>
      <c r="D14164" s="61" t="s">
        <v>86</v>
      </c>
      <c r="E14164" s="62">
        <v>77</v>
      </c>
      <c r="F14164" s="62">
        <v>10983</v>
      </c>
      <c r="G14164" s="62">
        <v>2406</v>
      </c>
      <c r="H14164" s="62">
        <v>2.6</v>
      </c>
      <c r="I14164" s="62">
        <v>142.63999999999999</v>
      </c>
      <c r="J14164" s="62">
        <v>10214.19</v>
      </c>
      <c r="K14164" s="62">
        <v>365.88</v>
      </c>
      <c r="L14164" s="62">
        <v>738</v>
      </c>
      <c r="M14164" s="62">
        <v>0.8</v>
      </c>
      <c r="N14164" s="62">
        <v>4.75</v>
      </c>
      <c r="O14164" s="62">
        <v>4412.2700000000004</v>
      </c>
      <c r="P14164" s="63"/>
      <c r="Q14164" s="63"/>
      <c r="R14164" s="63"/>
      <c r="S14164" s="63"/>
      <c r="T14164" s="63"/>
      <c r="U14164" s="62">
        <v>50</v>
      </c>
      <c r="V14164" s="62">
        <v>103</v>
      </c>
      <c r="W14164" s="62">
        <v>0.11</v>
      </c>
      <c r="X14164" s="62">
        <v>0</v>
      </c>
      <c r="Y14164" s="62">
        <v>1119.2</v>
      </c>
      <c r="Z14164" s="62">
        <v>5480</v>
      </c>
      <c r="AA14164" s="62">
        <v>34624</v>
      </c>
      <c r="AB14164" s="62">
        <v>37.47</v>
      </c>
      <c r="AC14164" s="62">
        <v>71.17</v>
      </c>
    </row>
    <row r="14165" spans="1:29" ht="30" x14ac:dyDescent="0.25">
      <c r="A14165" s="61" t="s">
        <v>255</v>
      </c>
      <c r="B14165" s="61" t="s">
        <v>256</v>
      </c>
      <c r="C14165" s="62">
        <v>2010</v>
      </c>
      <c r="D14165" s="61" t="s">
        <v>86</v>
      </c>
      <c r="E14165" s="62">
        <v>110</v>
      </c>
      <c r="F14165" s="62">
        <v>293142</v>
      </c>
      <c r="G14165" s="62">
        <v>282171</v>
      </c>
      <c r="H14165" s="62">
        <v>213.77</v>
      </c>
      <c r="I14165" s="62">
        <v>2664.93</v>
      </c>
      <c r="J14165" s="62">
        <v>272622.06</v>
      </c>
      <c r="K14165" s="62">
        <v>14488.85</v>
      </c>
      <c r="L14165" s="62">
        <v>22672</v>
      </c>
      <c r="M14165" s="62">
        <v>17.18</v>
      </c>
      <c r="N14165" s="62">
        <v>131.72</v>
      </c>
      <c r="O14165" s="62">
        <v>174725.34</v>
      </c>
      <c r="P14165" s="63"/>
      <c r="Q14165" s="63"/>
      <c r="R14165" s="63"/>
      <c r="S14165" s="63"/>
      <c r="T14165" s="63"/>
      <c r="U14165" s="62">
        <v>29005</v>
      </c>
      <c r="V14165" s="62">
        <v>67062</v>
      </c>
      <c r="W14165" s="62">
        <v>50.8</v>
      </c>
      <c r="X14165" s="62">
        <v>263</v>
      </c>
      <c r="Y14165" s="62">
        <v>649247.92000000004</v>
      </c>
      <c r="Z14165" s="62">
        <v>3718</v>
      </c>
      <c r="AA14165" s="62">
        <v>45162</v>
      </c>
      <c r="AB14165" s="62">
        <v>34.21</v>
      </c>
      <c r="AC14165" s="62">
        <v>33.799999999999997</v>
      </c>
    </row>
    <row r="14166" spans="1:29" ht="30" x14ac:dyDescent="0.25">
      <c r="A14166" s="61" t="s">
        <v>148</v>
      </c>
      <c r="B14166" s="61" t="s">
        <v>149</v>
      </c>
      <c r="C14166" s="62">
        <v>2017</v>
      </c>
      <c r="D14166" s="61" t="s">
        <v>72</v>
      </c>
      <c r="E14166" s="62">
        <v>102</v>
      </c>
      <c r="F14166" s="62">
        <v>1075208</v>
      </c>
      <c r="G14166" s="62">
        <v>173960</v>
      </c>
      <c r="H14166" s="62">
        <v>142.12</v>
      </c>
      <c r="I14166" s="62">
        <v>10541.25</v>
      </c>
      <c r="J14166" s="62">
        <v>999943.44</v>
      </c>
      <c r="K14166" s="62">
        <v>15337.77</v>
      </c>
      <c r="L14166" s="62">
        <v>16874</v>
      </c>
      <c r="M14166" s="62">
        <v>13.79</v>
      </c>
      <c r="N14166" s="62">
        <v>150.37</v>
      </c>
      <c r="O14166" s="62">
        <v>184962.79</v>
      </c>
      <c r="P14166" s="63"/>
      <c r="Q14166" s="63"/>
      <c r="R14166" s="63"/>
      <c r="S14166" s="63"/>
      <c r="T14166" s="63"/>
      <c r="U14166" s="63"/>
      <c r="V14166" s="63"/>
      <c r="W14166" s="63"/>
      <c r="X14166" s="63"/>
      <c r="Y14166" s="63"/>
      <c r="Z14166" s="62">
        <v>156.09</v>
      </c>
      <c r="AA14166" s="62">
        <v>23204</v>
      </c>
      <c r="AB14166" s="62">
        <v>18.96</v>
      </c>
      <c r="AC14166" s="62">
        <v>1.53</v>
      </c>
    </row>
    <row r="14167" spans="1:29" ht="30" x14ac:dyDescent="0.25">
      <c r="A14167" s="61" t="s">
        <v>153</v>
      </c>
      <c r="B14167" s="61" t="s">
        <v>154</v>
      </c>
      <c r="C14167" s="62">
        <v>2006</v>
      </c>
      <c r="D14167" s="61" t="s">
        <v>99</v>
      </c>
      <c r="E14167" s="62">
        <v>61</v>
      </c>
      <c r="F14167" s="62">
        <v>224380</v>
      </c>
      <c r="G14167" s="62">
        <v>37903</v>
      </c>
      <c r="H14167" s="62">
        <v>51.78</v>
      </c>
      <c r="I14167" s="62">
        <v>3678.36</v>
      </c>
      <c r="J14167" s="62">
        <v>208673.4</v>
      </c>
      <c r="K14167" s="62">
        <v>17097.96</v>
      </c>
      <c r="L14167" s="62">
        <v>27293</v>
      </c>
      <c r="M14167" s="62">
        <v>37.29</v>
      </c>
      <c r="N14167" s="62">
        <v>280.29000000000002</v>
      </c>
      <c r="O14167" s="62">
        <v>206189.47</v>
      </c>
      <c r="P14167" s="63"/>
      <c r="Q14167" s="63"/>
      <c r="R14167" s="63"/>
      <c r="S14167" s="63"/>
      <c r="T14167" s="63"/>
      <c r="U14167" s="63"/>
      <c r="V14167" s="63"/>
      <c r="W14167" s="63"/>
      <c r="X14167" s="63"/>
      <c r="Y14167" s="63"/>
      <c r="Z14167" s="62">
        <v>3112</v>
      </c>
      <c r="AA14167" s="62">
        <v>17703</v>
      </c>
      <c r="AB14167" s="62">
        <v>24.18</v>
      </c>
      <c r="AC14167" s="62">
        <v>51.02</v>
      </c>
    </row>
    <row r="14168" spans="1:29" ht="30" x14ac:dyDescent="0.25">
      <c r="A14168" s="61" t="s">
        <v>182</v>
      </c>
      <c r="B14168" s="61" t="s">
        <v>183</v>
      </c>
      <c r="C14168" s="62">
        <v>2017</v>
      </c>
      <c r="D14168" s="61" t="s">
        <v>99</v>
      </c>
      <c r="E14168" s="62">
        <v>60</v>
      </c>
      <c r="F14168" s="62">
        <v>585974</v>
      </c>
      <c r="G14168" s="62">
        <v>64237</v>
      </c>
      <c r="H14168" s="62">
        <v>89.22</v>
      </c>
      <c r="I14168" s="62">
        <v>9766.23</v>
      </c>
      <c r="J14168" s="62">
        <v>544955.81999999995</v>
      </c>
      <c r="K14168" s="62">
        <v>0</v>
      </c>
      <c r="L14168" s="63"/>
      <c r="M14168" s="63"/>
      <c r="N14168" s="63"/>
      <c r="O14168" s="63"/>
      <c r="P14168" s="63"/>
      <c r="Q14168" s="63"/>
      <c r="R14168" s="63"/>
      <c r="S14168" s="63"/>
      <c r="T14168" s="63"/>
      <c r="U14168" s="63"/>
      <c r="V14168" s="63"/>
      <c r="W14168" s="63"/>
      <c r="X14168" s="63"/>
      <c r="Y14168" s="63"/>
      <c r="Z14168" s="62">
        <v>133352</v>
      </c>
      <c r="AA14168" s="62">
        <v>18387</v>
      </c>
      <c r="AB14168" s="62">
        <v>25.54</v>
      </c>
      <c r="AC14168" s="62">
        <v>2222.5300000000002</v>
      </c>
    </row>
    <row r="14169" spans="1:29" x14ac:dyDescent="0.25">
      <c r="A14169" s="61" t="s">
        <v>113</v>
      </c>
      <c r="B14169" s="61" t="s">
        <v>114</v>
      </c>
      <c r="C14169" s="62">
        <v>2012</v>
      </c>
      <c r="D14169" s="61" t="s">
        <v>373</v>
      </c>
      <c r="E14169" s="62">
        <v>4</v>
      </c>
      <c r="F14169" s="63"/>
      <c r="G14169" s="63"/>
      <c r="H14169" s="63"/>
      <c r="I14169" s="63"/>
      <c r="J14169" s="63"/>
      <c r="K14169" s="62">
        <v>0</v>
      </c>
      <c r="L14169" s="63"/>
      <c r="M14169" s="63"/>
      <c r="N14169" s="63"/>
      <c r="O14169" s="63"/>
      <c r="P14169" s="63"/>
      <c r="Q14169" s="63"/>
      <c r="R14169" s="63"/>
      <c r="S14169" s="63"/>
      <c r="T14169" s="63"/>
      <c r="U14169" s="63"/>
      <c r="V14169" s="63"/>
      <c r="W14169" s="63"/>
      <c r="X14169" s="63"/>
      <c r="Y14169" s="63"/>
      <c r="Z14169" s="62">
        <v>0</v>
      </c>
      <c r="AA14169" s="63"/>
      <c r="AB14169" s="63"/>
      <c r="AC14169" s="62">
        <v>0</v>
      </c>
    </row>
    <row r="14170" spans="1:29" ht="30" x14ac:dyDescent="0.25">
      <c r="A14170" s="61" t="s">
        <v>430</v>
      </c>
      <c r="B14170" s="61" t="s">
        <v>431</v>
      </c>
      <c r="C14170" s="62">
        <v>2007</v>
      </c>
      <c r="D14170" s="61" t="s">
        <v>78</v>
      </c>
      <c r="E14170" s="62">
        <v>42</v>
      </c>
      <c r="F14170" s="62">
        <v>139360</v>
      </c>
      <c r="G14170" s="62">
        <v>22680</v>
      </c>
      <c r="H14170" s="62">
        <v>45</v>
      </c>
      <c r="I14170" s="62">
        <v>3318.1</v>
      </c>
      <c r="J14170" s="62">
        <v>129604.8</v>
      </c>
      <c r="K14170" s="62">
        <v>31460</v>
      </c>
      <c r="L14170" s="62">
        <v>42043</v>
      </c>
      <c r="M14170" s="62">
        <v>83.42</v>
      </c>
      <c r="N14170" s="62">
        <v>749.05</v>
      </c>
      <c r="O14170" s="62">
        <v>379385.58</v>
      </c>
      <c r="P14170" s="63"/>
      <c r="Q14170" s="63"/>
      <c r="R14170" s="63"/>
      <c r="S14170" s="63"/>
      <c r="T14170" s="63"/>
      <c r="U14170" s="63"/>
      <c r="V14170" s="63"/>
      <c r="W14170" s="63"/>
      <c r="X14170" s="63"/>
      <c r="Y14170" s="63"/>
      <c r="Z14170" s="62">
        <v>1261</v>
      </c>
      <c r="AA14170" s="62">
        <v>9709</v>
      </c>
      <c r="AB14170" s="62">
        <v>19.260000000000002</v>
      </c>
      <c r="AC14170" s="62">
        <v>30.02</v>
      </c>
    </row>
    <row r="14171" spans="1:29" x14ac:dyDescent="0.25">
      <c r="A14171" s="61" t="s">
        <v>229</v>
      </c>
      <c r="B14171" s="61" t="s">
        <v>230</v>
      </c>
      <c r="C14171" s="62">
        <v>2017</v>
      </c>
      <c r="D14171" s="61" t="s">
        <v>492</v>
      </c>
      <c r="E14171" s="62">
        <v>8</v>
      </c>
      <c r="F14171" s="63"/>
      <c r="G14171" s="63"/>
      <c r="H14171" s="63"/>
      <c r="I14171" s="63"/>
      <c r="J14171" s="63"/>
      <c r="K14171" s="62">
        <v>0</v>
      </c>
      <c r="L14171" s="63"/>
      <c r="M14171" s="63"/>
      <c r="N14171" s="63"/>
      <c r="O14171" s="63"/>
      <c r="P14171" s="63"/>
      <c r="Q14171" s="63"/>
      <c r="R14171" s="63"/>
      <c r="S14171" s="63"/>
      <c r="T14171" s="63"/>
      <c r="U14171" s="63"/>
      <c r="V14171" s="63"/>
      <c r="W14171" s="63"/>
      <c r="X14171" s="63"/>
      <c r="Y14171" s="63"/>
      <c r="Z14171" s="62">
        <v>100800</v>
      </c>
      <c r="AA14171" s="62">
        <v>3482</v>
      </c>
      <c r="AB14171" s="62">
        <v>36.270000000000003</v>
      </c>
      <c r="AC14171" s="62">
        <v>12600</v>
      </c>
    </row>
    <row r="14172" spans="1:29" ht="30" x14ac:dyDescent="0.25">
      <c r="A14172" s="61" t="s">
        <v>277</v>
      </c>
      <c r="B14172" s="61" t="s">
        <v>278</v>
      </c>
      <c r="C14172" s="62">
        <v>2005</v>
      </c>
      <c r="D14172" s="61" t="s">
        <v>89</v>
      </c>
      <c r="E14172" s="62">
        <v>48</v>
      </c>
      <c r="F14172" s="62">
        <v>403260</v>
      </c>
      <c r="G14172" s="62">
        <v>45618</v>
      </c>
      <c r="H14172" s="62">
        <v>79.2</v>
      </c>
      <c r="I14172" s="62">
        <v>8401.25</v>
      </c>
      <c r="J14172" s="62">
        <v>375031.8</v>
      </c>
      <c r="K14172" s="62">
        <v>0</v>
      </c>
      <c r="L14172" s="63"/>
      <c r="M14172" s="63"/>
      <c r="N14172" s="63"/>
      <c r="O14172" s="63"/>
      <c r="P14172" s="63"/>
      <c r="Q14172" s="63"/>
      <c r="R14172" s="63"/>
      <c r="S14172" s="63"/>
      <c r="T14172" s="63"/>
      <c r="U14172" s="63"/>
      <c r="V14172" s="63"/>
      <c r="W14172" s="63"/>
      <c r="X14172" s="63"/>
      <c r="Y14172" s="63"/>
      <c r="Z14172" s="62">
        <v>172550</v>
      </c>
      <c r="AA14172" s="62">
        <v>5464</v>
      </c>
      <c r="AB14172" s="62">
        <v>9.49</v>
      </c>
      <c r="AC14172" s="62">
        <v>3594.79</v>
      </c>
    </row>
    <row r="14173" spans="1:29" x14ac:dyDescent="0.25">
      <c r="A14173" s="61" t="s">
        <v>192</v>
      </c>
      <c r="B14173" s="61" t="s">
        <v>193</v>
      </c>
      <c r="C14173" s="62">
        <v>2009</v>
      </c>
      <c r="D14173" s="61" t="s">
        <v>78</v>
      </c>
      <c r="E14173" s="62">
        <v>40</v>
      </c>
      <c r="F14173" s="62">
        <v>458080</v>
      </c>
      <c r="G14173" s="62">
        <v>77709</v>
      </c>
      <c r="H14173" s="62">
        <v>161.88999999999999</v>
      </c>
      <c r="I14173" s="62">
        <v>11452</v>
      </c>
      <c r="J14173" s="62">
        <v>426014.4</v>
      </c>
      <c r="K14173" s="62">
        <v>0</v>
      </c>
      <c r="L14173" s="63"/>
      <c r="M14173" s="63"/>
      <c r="N14173" s="63"/>
      <c r="O14173" s="63"/>
      <c r="P14173" s="63"/>
      <c r="Q14173" s="63"/>
      <c r="R14173" s="63"/>
      <c r="S14173" s="63"/>
      <c r="T14173" s="63"/>
      <c r="U14173" s="63"/>
      <c r="V14173" s="63"/>
      <c r="W14173" s="63"/>
      <c r="X14173" s="63"/>
      <c r="Y14173" s="63"/>
      <c r="Z14173" s="62">
        <v>110700</v>
      </c>
      <c r="AA14173" s="62">
        <v>4389</v>
      </c>
      <c r="AB14173" s="62">
        <v>9.14</v>
      </c>
      <c r="AC14173" s="62">
        <v>2767.5</v>
      </c>
    </row>
    <row r="14174" spans="1:29" x14ac:dyDescent="0.25">
      <c r="A14174" s="61" t="s">
        <v>420</v>
      </c>
      <c r="B14174" s="61" t="s">
        <v>421</v>
      </c>
      <c r="C14174" s="62">
        <v>2004</v>
      </c>
      <c r="D14174" s="61" t="s">
        <v>135</v>
      </c>
      <c r="E14174" s="62">
        <v>60</v>
      </c>
      <c r="F14174" s="62">
        <v>1150</v>
      </c>
      <c r="G14174" s="62">
        <v>434</v>
      </c>
      <c r="H14174" s="62">
        <v>0.6</v>
      </c>
      <c r="I14174" s="62">
        <v>19.170000000000002</v>
      </c>
      <c r="J14174" s="62">
        <v>1069.5</v>
      </c>
      <c r="K14174" s="62">
        <v>53.35</v>
      </c>
      <c r="L14174" s="62">
        <v>168</v>
      </c>
      <c r="M14174" s="62">
        <v>0.23</v>
      </c>
      <c r="N14174" s="62">
        <v>0.89</v>
      </c>
      <c r="O14174" s="62">
        <v>643.32000000000005</v>
      </c>
      <c r="P14174" s="63"/>
      <c r="Q14174" s="63"/>
      <c r="R14174" s="63"/>
      <c r="S14174" s="63"/>
      <c r="T14174" s="63"/>
      <c r="U14174" s="63"/>
      <c r="V14174" s="63"/>
      <c r="W14174" s="63"/>
      <c r="X14174" s="63"/>
      <c r="Y14174" s="63"/>
      <c r="Z14174" s="62">
        <v>3010</v>
      </c>
      <c r="AA14174" s="62">
        <v>26461</v>
      </c>
      <c r="AB14174" s="62">
        <v>36.75</v>
      </c>
      <c r="AC14174" s="62">
        <v>50.17</v>
      </c>
    </row>
    <row r="14175" spans="1:29" x14ac:dyDescent="0.25">
      <c r="A14175" s="61" t="s">
        <v>212</v>
      </c>
      <c r="B14175" s="61" t="s">
        <v>213</v>
      </c>
      <c r="C14175" s="62">
        <v>2009</v>
      </c>
      <c r="D14175" s="61" t="s">
        <v>75</v>
      </c>
      <c r="E14175" s="62">
        <v>10</v>
      </c>
      <c r="F14175" s="62">
        <v>1736</v>
      </c>
      <c r="G14175" s="62">
        <v>513</v>
      </c>
      <c r="H14175" s="62">
        <v>4.28</v>
      </c>
      <c r="I14175" s="62">
        <v>173.6</v>
      </c>
      <c r="J14175" s="62">
        <v>1614.48</v>
      </c>
      <c r="K14175" s="62">
        <v>0</v>
      </c>
      <c r="L14175" s="63"/>
      <c r="M14175" s="63"/>
      <c r="N14175" s="63"/>
      <c r="O14175" s="63"/>
      <c r="P14175" s="63"/>
      <c r="Q14175" s="63"/>
      <c r="R14175" s="63"/>
      <c r="S14175" s="63"/>
      <c r="T14175" s="63"/>
      <c r="U14175" s="62">
        <v>300</v>
      </c>
      <c r="V14175" s="62">
        <v>595</v>
      </c>
      <c r="W14175" s="62">
        <v>4.96</v>
      </c>
      <c r="X14175" s="62">
        <v>30</v>
      </c>
      <c r="Y14175" s="62">
        <v>6715.2</v>
      </c>
      <c r="Z14175" s="62">
        <v>84384</v>
      </c>
      <c r="AA14175" s="62">
        <v>7721</v>
      </c>
      <c r="AB14175" s="62">
        <v>64.34</v>
      </c>
      <c r="AC14175" s="62">
        <v>8438.4</v>
      </c>
    </row>
    <row r="14176" spans="1:29" x14ac:dyDescent="0.25">
      <c r="A14176" s="61" t="s">
        <v>371</v>
      </c>
      <c r="B14176" s="61" t="s">
        <v>372</v>
      </c>
      <c r="C14176" s="62">
        <v>2004</v>
      </c>
      <c r="D14176" s="61" t="s">
        <v>78</v>
      </c>
      <c r="E14176" s="62">
        <v>59</v>
      </c>
      <c r="F14176" s="62">
        <v>326400</v>
      </c>
      <c r="G14176" s="62">
        <v>35157</v>
      </c>
      <c r="H14176" s="62">
        <v>49.66</v>
      </c>
      <c r="I14176" s="62">
        <v>5532.2</v>
      </c>
      <c r="J14176" s="62">
        <v>303552</v>
      </c>
      <c r="K14176" s="62">
        <v>0</v>
      </c>
      <c r="L14176" s="63"/>
      <c r="M14176" s="63"/>
      <c r="N14176" s="63"/>
      <c r="O14176" s="63"/>
      <c r="P14176" s="63"/>
      <c r="Q14176" s="63"/>
      <c r="R14176" s="63"/>
      <c r="S14176" s="63"/>
      <c r="T14176" s="63"/>
      <c r="U14176" s="63"/>
      <c r="V14176" s="63"/>
      <c r="W14176" s="63"/>
      <c r="X14176" s="63"/>
      <c r="Y14176" s="63"/>
      <c r="Z14176" s="62">
        <v>182831</v>
      </c>
      <c r="AA14176" s="62">
        <v>7857</v>
      </c>
      <c r="AB14176" s="62">
        <v>11.1</v>
      </c>
      <c r="AC14176" s="62">
        <v>3098.83</v>
      </c>
    </row>
    <row r="14177" spans="1:29" ht="30" x14ac:dyDescent="0.25">
      <c r="A14177" s="61" t="s">
        <v>464</v>
      </c>
      <c r="B14177" s="61" t="s">
        <v>465</v>
      </c>
      <c r="C14177" s="62">
        <v>2004</v>
      </c>
      <c r="D14177" s="61" t="s">
        <v>99</v>
      </c>
      <c r="E14177" s="62">
        <v>31</v>
      </c>
      <c r="F14177" s="62">
        <v>64400</v>
      </c>
      <c r="G14177" s="62">
        <v>5872</v>
      </c>
      <c r="H14177" s="62">
        <v>15.78</v>
      </c>
      <c r="I14177" s="62">
        <v>2077.42</v>
      </c>
      <c r="J14177" s="62">
        <v>59892</v>
      </c>
      <c r="K14177" s="62">
        <v>0</v>
      </c>
      <c r="L14177" s="63"/>
      <c r="M14177" s="63"/>
      <c r="N14177" s="63"/>
      <c r="O14177" s="63"/>
      <c r="P14177" s="63"/>
      <c r="Q14177" s="63"/>
      <c r="R14177" s="63"/>
      <c r="S14177" s="63"/>
      <c r="T14177" s="63"/>
      <c r="U14177" s="62">
        <v>3511</v>
      </c>
      <c r="V14177" s="62">
        <v>4013</v>
      </c>
      <c r="W14177" s="62">
        <v>10.79</v>
      </c>
      <c r="X14177" s="62">
        <v>113</v>
      </c>
      <c r="Y14177" s="62">
        <v>78590.22</v>
      </c>
      <c r="Z14177" s="62">
        <v>3850.01</v>
      </c>
      <c r="AA14177" s="62">
        <v>4668</v>
      </c>
      <c r="AB14177" s="62">
        <v>12.55</v>
      </c>
      <c r="AC14177" s="62">
        <v>124.19</v>
      </c>
    </row>
    <row r="14178" spans="1:29" ht="30" x14ac:dyDescent="0.25">
      <c r="A14178" s="61" t="s">
        <v>92</v>
      </c>
      <c r="B14178" s="61" t="s">
        <v>93</v>
      </c>
      <c r="C14178" s="62">
        <v>2015</v>
      </c>
      <c r="D14178" s="61" t="s">
        <v>99</v>
      </c>
      <c r="E14178" s="62">
        <v>33</v>
      </c>
      <c r="F14178" s="62">
        <v>130254</v>
      </c>
      <c r="G14178" s="62">
        <v>25924</v>
      </c>
      <c r="H14178" s="62">
        <v>65.459999999999994</v>
      </c>
      <c r="I14178" s="62">
        <v>3947.09</v>
      </c>
      <c r="J14178" s="62">
        <v>121136.22</v>
      </c>
      <c r="K14178" s="62">
        <v>9727.8799999999992</v>
      </c>
      <c r="L14178" s="62">
        <v>11597</v>
      </c>
      <c r="M14178" s="62">
        <v>29.29</v>
      </c>
      <c r="N14178" s="62">
        <v>294.77999999999997</v>
      </c>
      <c r="O14178" s="62">
        <v>117311.48</v>
      </c>
      <c r="P14178" s="63"/>
      <c r="Q14178" s="63"/>
      <c r="R14178" s="63"/>
      <c r="S14178" s="63"/>
      <c r="T14178" s="63"/>
      <c r="U14178" s="63"/>
      <c r="V14178" s="63"/>
      <c r="W14178" s="63"/>
      <c r="X14178" s="63"/>
      <c r="Y14178" s="63"/>
      <c r="Z14178" s="62">
        <v>0</v>
      </c>
      <c r="AA14178" s="62">
        <v>7038</v>
      </c>
      <c r="AB14178" s="62">
        <v>17.77</v>
      </c>
      <c r="AC14178" s="62">
        <v>0</v>
      </c>
    </row>
    <row r="14179" spans="1:29" x14ac:dyDescent="0.25">
      <c r="A14179" s="61" t="s">
        <v>546</v>
      </c>
      <c r="B14179" s="61" t="s">
        <v>547</v>
      </c>
      <c r="C14179" s="62">
        <v>2004</v>
      </c>
      <c r="D14179" s="61" t="s">
        <v>78</v>
      </c>
      <c r="E14179" s="62">
        <v>40</v>
      </c>
      <c r="F14179" s="62">
        <v>366513</v>
      </c>
      <c r="G14179" s="62">
        <v>36717</v>
      </c>
      <c r="H14179" s="62">
        <v>76.489999999999995</v>
      </c>
      <c r="I14179" s="62">
        <v>9162.83</v>
      </c>
      <c r="J14179" s="62">
        <v>340857.09</v>
      </c>
      <c r="K14179" s="62">
        <v>0</v>
      </c>
      <c r="L14179" s="63"/>
      <c r="M14179" s="63"/>
      <c r="N14179" s="63"/>
      <c r="O14179" s="63"/>
      <c r="P14179" s="63"/>
      <c r="Q14179" s="63"/>
      <c r="R14179" s="63"/>
      <c r="S14179" s="63"/>
      <c r="T14179" s="63"/>
      <c r="U14179" s="63"/>
      <c r="V14179" s="63"/>
      <c r="W14179" s="63"/>
      <c r="X14179" s="63"/>
      <c r="Y14179" s="63"/>
      <c r="Z14179" s="62">
        <v>1569.28</v>
      </c>
      <c r="AA14179" s="62">
        <v>11332</v>
      </c>
      <c r="AB14179" s="62">
        <v>23.61</v>
      </c>
      <c r="AC14179" s="62">
        <v>39.229999999999997</v>
      </c>
    </row>
    <row r="14180" spans="1:29" x14ac:dyDescent="0.25">
      <c r="A14180" s="61" t="s">
        <v>332</v>
      </c>
      <c r="B14180" s="61" t="s">
        <v>333</v>
      </c>
      <c r="C14180" s="62">
        <v>2007</v>
      </c>
      <c r="D14180" s="61" t="s">
        <v>89</v>
      </c>
      <c r="E14180" s="62">
        <v>269</v>
      </c>
      <c r="F14180" s="62">
        <v>2268110</v>
      </c>
      <c r="G14180" s="62">
        <v>357227</v>
      </c>
      <c r="H14180" s="62">
        <v>110.67</v>
      </c>
      <c r="I14180" s="62">
        <v>8431.64</v>
      </c>
      <c r="J14180" s="62">
        <v>2109342.2999999998</v>
      </c>
      <c r="K14180" s="62">
        <v>24384.09</v>
      </c>
      <c r="L14180" s="62">
        <v>28457</v>
      </c>
      <c r="M14180" s="62">
        <v>8.82</v>
      </c>
      <c r="N14180" s="62">
        <v>90.65</v>
      </c>
      <c r="O14180" s="62">
        <v>294055.09000000003</v>
      </c>
      <c r="P14180" s="63"/>
      <c r="Q14180" s="63"/>
      <c r="R14180" s="63"/>
      <c r="S14180" s="63"/>
      <c r="T14180" s="63"/>
      <c r="U14180" s="63"/>
      <c r="V14180" s="63"/>
      <c r="W14180" s="63"/>
      <c r="X14180" s="63"/>
      <c r="Y14180" s="63"/>
      <c r="Z14180" s="62">
        <v>2425955</v>
      </c>
      <c r="AA14180" s="62">
        <v>293948</v>
      </c>
      <c r="AB14180" s="62">
        <v>91.06</v>
      </c>
      <c r="AC14180" s="62">
        <v>9018.42</v>
      </c>
    </row>
    <row r="14181" spans="1:29" x14ac:dyDescent="0.25">
      <c r="A14181" s="61" t="s">
        <v>281</v>
      </c>
      <c r="B14181" s="61" t="s">
        <v>282</v>
      </c>
      <c r="C14181" s="62">
        <v>2015</v>
      </c>
      <c r="D14181" s="61" t="s">
        <v>78</v>
      </c>
      <c r="E14181" s="62">
        <v>40</v>
      </c>
      <c r="F14181" s="62">
        <v>336070</v>
      </c>
      <c r="G14181" s="62">
        <v>56010</v>
      </c>
      <c r="H14181" s="62">
        <v>116.69</v>
      </c>
      <c r="I14181" s="62">
        <v>8401.75</v>
      </c>
      <c r="J14181" s="62">
        <v>312545.09999999998</v>
      </c>
      <c r="K14181" s="62">
        <v>0</v>
      </c>
      <c r="L14181" s="63"/>
      <c r="M14181" s="63"/>
      <c r="N14181" s="63"/>
      <c r="O14181" s="63"/>
      <c r="P14181" s="63"/>
      <c r="Q14181" s="63"/>
      <c r="R14181" s="63"/>
      <c r="S14181" s="63"/>
      <c r="T14181" s="63"/>
      <c r="U14181" s="63"/>
      <c r="V14181" s="63"/>
      <c r="W14181" s="63"/>
      <c r="X14181" s="63"/>
      <c r="Y14181" s="63"/>
      <c r="Z14181" s="62">
        <v>119812</v>
      </c>
      <c r="AA14181" s="62">
        <v>17802</v>
      </c>
      <c r="AB14181" s="62">
        <v>37.090000000000003</v>
      </c>
      <c r="AC14181" s="62">
        <v>2995.3</v>
      </c>
    </row>
    <row r="14182" spans="1:29" ht="30" x14ac:dyDescent="0.25">
      <c r="A14182" s="61" t="s">
        <v>153</v>
      </c>
      <c r="B14182" s="61" t="s">
        <v>154</v>
      </c>
      <c r="C14182" s="62">
        <v>2009</v>
      </c>
      <c r="D14182" s="61" t="s">
        <v>86</v>
      </c>
      <c r="E14182" s="62">
        <v>204</v>
      </c>
      <c r="F14182" s="62">
        <v>390917</v>
      </c>
      <c r="G14182" s="62">
        <v>64624</v>
      </c>
      <c r="H14182" s="62">
        <v>26.4</v>
      </c>
      <c r="I14182" s="62">
        <v>1916.26</v>
      </c>
      <c r="J14182" s="62">
        <v>363552.81</v>
      </c>
      <c r="K14182" s="62">
        <v>207400.58</v>
      </c>
      <c r="L14182" s="62">
        <v>292623</v>
      </c>
      <c r="M14182" s="62">
        <v>119.54</v>
      </c>
      <c r="N14182" s="62">
        <v>1016.67</v>
      </c>
      <c r="O14182" s="62">
        <v>2501105.84</v>
      </c>
      <c r="P14182" s="63"/>
      <c r="Q14182" s="63"/>
      <c r="R14182" s="63"/>
      <c r="S14182" s="63"/>
      <c r="T14182" s="63"/>
      <c r="U14182" s="63"/>
      <c r="V14182" s="63"/>
      <c r="W14182" s="63"/>
      <c r="X14182" s="63"/>
      <c r="Y14182" s="63"/>
      <c r="Z14182" s="62">
        <v>0</v>
      </c>
      <c r="AA14182" s="63"/>
      <c r="AB14182" s="63"/>
      <c r="AC14182" s="62">
        <v>0</v>
      </c>
    </row>
    <row r="14183" spans="1:29" x14ac:dyDescent="0.25">
      <c r="A14183" s="61" t="s">
        <v>130</v>
      </c>
      <c r="B14183" s="61" t="s">
        <v>131</v>
      </c>
      <c r="C14183" s="62">
        <v>2011</v>
      </c>
      <c r="D14183" s="61" t="s">
        <v>301</v>
      </c>
      <c r="E14183" s="62">
        <v>78</v>
      </c>
      <c r="F14183" s="62">
        <v>690660</v>
      </c>
      <c r="G14183" s="62">
        <v>86424</v>
      </c>
      <c r="H14183" s="62">
        <v>92.33</v>
      </c>
      <c r="I14183" s="62">
        <v>8854.6200000000008</v>
      </c>
      <c r="J14183" s="62">
        <v>642313.80000000005</v>
      </c>
      <c r="K14183" s="62">
        <v>72446.17</v>
      </c>
      <c r="L14183" s="62">
        <v>118625</v>
      </c>
      <c r="M14183" s="62">
        <v>126.74</v>
      </c>
      <c r="N14183" s="63"/>
      <c r="O14183" s="63"/>
      <c r="P14183" s="63"/>
      <c r="Q14183" s="63"/>
      <c r="R14183" s="63"/>
      <c r="S14183" s="63"/>
      <c r="T14183" s="63"/>
      <c r="U14183" s="62">
        <v>3586</v>
      </c>
      <c r="V14183" s="62">
        <v>1381</v>
      </c>
      <c r="W14183" s="62">
        <v>1.48</v>
      </c>
      <c r="X14183" s="62">
        <v>45</v>
      </c>
      <c r="Y14183" s="62">
        <v>80269.02</v>
      </c>
      <c r="Z14183" s="62">
        <v>3649</v>
      </c>
      <c r="AA14183" s="62">
        <v>22472</v>
      </c>
      <c r="AB14183" s="62">
        <v>24.01</v>
      </c>
      <c r="AC14183" s="62">
        <v>46.78</v>
      </c>
    </row>
    <row r="14184" spans="1:29" x14ac:dyDescent="0.25">
      <c r="A14184" s="61" t="s">
        <v>210</v>
      </c>
      <c r="B14184" s="61" t="s">
        <v>211</v>
      </c>
      <c r="C14184" s="62">
        <v>2017</v>
      </c>
      <c r="D14184" s="61" t="s">
        <v>135</v>
      </c>
      <c r="E14184" s="62">
        <v>128</v>
      </c>
      <c r="F14184" s="62">
        <v>974839</v>
      </c>
      <c r="G14184" s="62">
        <v>194544</v>
      </c>
      <c r="H14184" s="62">
        <v>126.66</v>
      </c>
      <c r="I14184" s="62">
        <v>7615.93</v>
      </c>
      <c r="J14184" s="62">
        <v>906600.27</v>
      </c>
      <c r="K14184" s="62">
        <v>61521.96</v>
      </c>
      <c r="L14184" s="62">
        <v>56247</v>
      </c>
      <c r="M14184" s="62">
        <v>36.619999999999997</v>
      </c>
      <c r="N14184" s="62">
        <v>480.64</v>
      </c>
      <c r="O14184" s="62">
        <v>741911.72</v>
      </c>
      <c r="P14184" s="63"/>
      <c r="Q14184" s="63"/>
      <c r="R14184" s="63"/>
      <c r="S14184" s="63"/>
      <c r="T14184" s="63"/>
      <c r="U14184" s="63"/>
      <c r="V14184" s="63"/>
      <c r="W14184" s="63"/>
      <c r="X14184" s="63"/>
      <c r="Y14184" s="63"/>
      <c r="Z14184" s="62">
        <v>188699.29</v>
      </c>
      <c r="AA14184" s="62">
        <v>277787</v>
      </c>
      <c r="AB14184" s="62">
        <v>180.85</v>
      </c>
      <c r="AC14184" s="62">
        <v>1474.21</v>
      </c>
    </row>
    <row r="14185" spans="1:29" ht="30" x14ac:dyDescent="0.25">
      <c r="A14185" s="61" t="s">
        <v>224</v>
      </c>
      <c r="B14185" s="61" t="s">
        <v>225</v>
      </c>
      <c r="C14185" s="62">
        <v>2008</v>
      </c>
      <c r="D14185" s="61" t="s">
        <v>75</v>
      </c>
      <c r="E14185" s="62">
        <v>11</v>
      </c>
      <c r="F14185" s="62">
        <v>21881</v>
      </c>
      <c r="G14185" s="62">
        <v>3963</v>
      </c>
      <c r="H14185" s="62">
        <v>30.02</v>
      </c>
      <c r="I14185" s="62">
        <v>1989.18</v>
      </c>
      <c r="J14185" s="62">
        <v>20349.330000000002</v>
      </c>
      <c r="K14185" s="62">
        <v>0</v>
      </c>
      <c r="L14185" s="63"/>
      <c r="M14185" s="63"/>
      <c r="N14185" s="63"/>
      <c r="O14185" s="63"/>
      <c r="P14185" s="63"/>
      <c r="Q14185" s="63"/>
      <c r="R14185" s="63"/>
      <c r="S14185" s="63"/>
      <c r="T14185" s="63"/>
      <c r="U14185" s="63"/>
      <c r="V14185" s="63"/>
      <c r="W14185" s="63"/>
      <c r="X14185" s="63"/>
      <c r="Y14185" s="63"/>
      <c r="Z14185" s="62">
        <v>1872.4</v>
      </c>
      <c r="AA14185" s="62">
        <v>7453</v>
      </c>
      <c r="AB14185" s="62">
        <v>56.46</v>
      </c>
      <c r="AC14185" s="62">
        <v>170.22</v>
      </c>
    </row>
    <row r="14186" spans="1:29" x14ac:dyDescent="0.25">
      <c r="A14186" s="61" t="s">
        <v>126</v>
      </c>
      <c r="B14186" s="61" t="s">
        <v>127</v>
      </c>
      <c r="C14186" s="62">
        <v>2007</v>
      </c>
      <c r="D14186" s="61" t="s">
        <v>226</v>
      </c>
      <c r="E14186" s="62">
        <v>50</v>
      </c>
      <c r="F14186" s="62">
        <v>192086</v>
      </c>
      <c r="G14186" s="62">
        <v>25059</v>
      </c>
      <c r="H14186" s="62">
        <v>41.77</v>
      </c>
      <c r="I14186" s="62">
        <v>3841.72</v>
      </c>
      <c r="J14186" s="62">
        <v>178639.98</v>
      </c>
      <c r="K14186" s="62">
        <v>15275.46</v>
      </c>
      <c r="L14186" s="62">
        <v>20195</v>
      </c>
      <c r="M14186" s="62">
        <v>33.659999999999997</v>
      </c>
      <c r="N14186" s="62">
        <v>305.51</v>
      </c>
      <c r="O14186" s="62">
        <v>184211.36</v>
      </c>
      <c r="P14186" s="63"/>
      <c r="Q14186" s="63"/>
      <c r="R14186" s="63"/>
      <c r="S14186" s="63"/>
      <c r="T14186" s="63"/>
      <c r="U14186" s="63"/>
      <c r="V14186" s="63"/>
      <c r="W14186" s="63"/>
      <c r="X14186" s="63"/>
      <c r="Y14186" s="63"/>
      <c r="Z14186" s="62">
        <v>1402</v>
      </c>
      <c r="AA14186" s="62">
        <v>12151</v>
      </c>
      <c r="AB14186" s="62">
        <v>20.25</v>
      </c>
      <c r="AC14186" s="62">
        <v>28.04</v>
      </c>
    </row>
    <row r="14187" spans="1:29" ht="30" x14ac:dyDescent="0.25">
      <c r="A14187" s="61" t="s">
        <v>122</v>
      </c>
      <c r="B14187" s="61" t="s">
        <v>123</v>
      </c>
      <c r="C14187" s="62">
        <v>2011</v>
      </c>
      <c r="D14187" s="61" t="s">
        <v>226</v>
      </c>
      <c r="E14187" s="62">
        <v>64</v>
      </c>
      <c r="F14187" s="62">
        <v>268000</v>
      </c>
      <c r="G14187" s="62">
        <v>38063</v>
      </c>
      <c r="H14187" s="62">
        <v>49.56</v>
      </c>
      <c r="I14187" s="62">
        <v>4187.5</v>
      </c>
      <c r="J14187" s="62">
        <v>249240</v>
      </c>
      <c r="K14187" s="62">
        <v>20693</v>
      </c>
      <c r="L14187" s="62">
        <v>25045</v>
      </c>
      <c r="M14187" s="62">
        <v>32.61</v>
      </c>
      <c r="N14187" s="62">
        <v>323.33</v>
      </c>
      <c r="O14187" s="62">
        <v>249543.09</v>
      </c>
      <c r="P14187" s="63"/>
      <c r="Q14187" s="63"/>
      <c r="R14187" s="63"/>
      <c r="S14187" s="63"/>
      <c r="T14187" s="63"/>
      <c r="U14187" s="63"/>
      <c r="V14187" s="63"/>
      <c r="W14187" s="63"/>
      <c r="X14187" s="63"/>
      <c r="Y14187" s="63"/>
      <c r="Z14187" s="62">
        <v>758.71</v>
      </c>
      <c r="AA14187" s="62">
        <v>22482</v>
      </c>
      <c r="AB14187" s="62">
        <v>29.27</v>
      </c>
      <c r="AC14187" s="62">
        <v>11.85</v>
      </c>
    </row>
    <row r="14188" spans="1:29" x14ac:dyDescent="0.25">
      <c r="A14188" s="61" t="s">
        <v>102</v>
      </c>
      <c r="B14188" s="61" t="s">
        <v>103</v>
      </c>
      <c r="C14188" s="62">
        <v>2004</v>
      </c>
      <c r="D14188" s="61" t="s">
        <v>75</v>
      </c>
      <c r="E14188" s="62">
        <v>20</v>
      </c>
      <c r="F14188" s="62">
        <v>45245</v>
      </c>
      <c r="G14188" s="62">
        <v>5764</v>
      </c>
      <c r="H14188" s="62">
        <v>24.02</v>
      </c>
      <c r="I14188" s="62">
        <v>2262.25</v>
      </c>
      <c r="J14188" s="62">
        <v>42077.85</v>
      </c>
      <c r="K14188" s="62">
        <v>0</v>
      </c>
      <c r="L14188" s="63"/>
      <c r="M14188" s="63"/>
      <c r="N14188" s="63"/>
      <c r="O14188" s="63"/>
      <c r="P14188" s="63"/>
      <c r="Q14188" s="63"/>
      <c r="R14188" s="63"/>
      <c r="S14188" s="63"/>
      <c r="T14188" s="63"/>
      <c r="U14188" s="63"/>
      <c r="V14188" s="63"/>
      <c r="W14188" s="63"/>
      <c r="X14188" s="63"/>
      <c r="Y14188" s="63"/>
      <c r="Z14188" s="62">
        <v>2535</v>
      </c>
      <c r="AA14188" s="62">
        <v>21357</v>
      </c>
      <c r="AB14188" s="62">
        <v>88.99</v>
      </c>
      <c r="AC14188" s="62">
        <v>126.75</v>
      </c>
    </row>
    <row r="14189" spans="1:29" x14ac:dyDescent="0.25">
      <c r="A14189" s="61" t="s">
        <v>389</v>
      </c>
      <c r="B14189" s="61" t="s">
        <v>390</v>
      </c>
      <c r="C14189" s="62">
        <v>2009</v>
      </c>
      <c r="D14189" s="61" t="s">
        <v>78</v>
      </c>
      <c r="E14189" s="62">
        <v>130</v>
      </c>
      <c r="F14189" s="62">
        <v>1187268</v>
      </c>
      <c r="G14189" s="62">
        <v>193901</v>
      </c>
      <c r="H14189" s="62">
        <v>124.3</v>
      </c>
      <c r="I14189" s="62">
        <v>9132.83</v>
      </c>
      <c r="J14189" s="62">
        <v>1104159.24</v>
      </c>
      <c r="K14189" s="62">
        <v>0</v>
      </c>
      <c r="L14189" s="63"/>
      <c r="M14189" s="63"/>
      <c r="N14189" s="63"/>
      <c r="O14189" s="63"/>
      <c r="P14189" s="63"/>
      <c r="Q14189" s="63"/>
      <c r="R14189" s="63"/>
      <c r="S14189" s="63"/>
      <c r="T14189" s="63"/>
      <c r="U14189" s="63"/>
      <c r="V14189" s="63"/>
      <c r="W14189" s="63"/>
      <c r="X14189" s="63"/>
      <c r="Y14189" s="63"/>
      <c r="Z14189" s="62">
        <v>2.74</v>
      </c>
      <c r="AA14189" s="62">
        <v>15473</v>
      </c>
      <c r="AB14189" s="62">
        <v>9.92</v>
      </c>
      <c r="AC14189" s="62">
        <v>0.02</v>
      </c>
    </row>
    <row r="14190" spans="1:29" ht="30" x14ac:dyDescent="0.25">
      <c r="A14190" s="61" t="s">
        <v>378</v>
      </c>
      <c r="B14190" s="61" t="s">
        <v>379</v>
      </c>
      <c r="C14190" s="62">
        <v>2004</v>
      </c>
      <c r="D14190" s="61" t="s">
        <v>75</v>
      </c>
      <c r="E14190" s="62">
        <v>8</v>
      </c>
      <c r="F14190" s="63"/>
      <c r="G14190" s="63"/>
      <c r="H14190" s="63"/>
      <c r="I14190" s="63"/>
      <c r="J14190" s="63"/>
      <c r="K14190" s="62">
        <v>0</v>
      </c>
      <c r="L14190" s="63"/>
      <c r="M14190" s="63"/>
      <c r="N14190" s="63"/>
      <c r="O14190" s="63"/>
      <c r="P14190" s="63"/>
      <c r="Q14190" s="63"/>
      <c r="R14190" s="63"/>
      <c r="S14190" s="63"/>
      <c r="T14190" s="63"/>
      <c r="U14190" s="63"/>
      <c r="V14190" s="63"/>
      <c r="W14190" s="63"/>
      <c r="X14190" s="63"/>
      <c r="Y14190" s="63"/>
      <c r="Z14190" s="62">
        <v>82600</v>
      </c>
      <c r="AA14190" s="62">
        <v>3110</v>
      </c>
      <c r="AB14190" s="62">
        <v>32.4</v>
      </c>
      <c r="AC14190" s="62">
        <v>10325</v>
      </c>
    </row>
    <row r="14191" spans="1:29" ht="30" x14ac:dyDescent="0.25">
      <c r="A14191" s="61" t="s">
        <v>142</v>
      </c>
      <c r="B14191" s="61" t="s">
        <v>143</v>
      </c>
      <c r="C14191" s="62">
        <v>2005</v>
      </c>
      <c r="D14191" s="61" t="s">
        <v>78</v>
      </c>
      <c r="E14191" s="62">
        <v>72</v>
      </c>
      <c r="F14191" s="62">
        <v>101579</v>
      </c>
      <c r="G14191" s="62">
        <v>17739</v>
      </c>
      <c r="H14191" s="62">
        <v>20.53</v>
      </c>
      <c r="I14191" s="62">
        <v>1410.82</v>
      </c>
      <c r="J14191" s="62">
        <v>94468.47</v>
      </c>
      <c r="K14191" s="62">
        <v>0</v>
      </c>
      <c r="L14191" s="63"/>
      <c r="M14191" s="63"/>
      <c r="N14191" s="63"/>
      <c r="O14191" s="63"/>
      <c r="P14191" s="63"/>
      <c r="Q14191" s="63"/>
      <c r="R14191" s="63"/>
      <c r="S14191" s="63"/>
      <c r="T14191" s="63"/>
      <c r="U14191" s="62">
        <v>9937</v>
      </c>
      <c r="V14191" s="62">
        <v>19882</v>
      </c>
      <c r="W14191" s="62">
        <v>23.01</v>
      </c>
      <c r="X14191" s="62">
        <v>138</v>
      </c>
      <c r="Y14191" s="62">
        <v>222429.81</v>
      </c>
      <c r="Z14191" s="62">
        <v>2960</v>
      </c>
      <c r="AA14191" s="62">
        <v>15501</v>
      </c>
      <c r="AB14191" s="62">
        <v>17.940000000000001</v>
      </c>
      <c r="AC14191" s="62">
        <v>41.11</v>
      </c>
    </row>
    <row r="14192" spans="1:29" x14ac:dyDescent="0.25">
      <c r="A14192" s="61" t="s">
        <v>76</v>
      </c>
      <c r="B14192" s="61" t="s">
        <v>77</v>
      </c>
      <c r="C14192" s="62">
        <v>2012</v>
      </c>
      <c r="D14192" s="61" t="s">
        <v>99</v>
      </c>
      <c r="E14192" s="62">
        <v>80</v>
      </c>
      <c r="F14192" s="62">
        <v>1016050</v>
      </c>
      <c r="G14192" s="62">
        <v>122805</v>
      </c>
      <c r="H14192" s="62">
        <v>127.92</v>
      </c>
      <c r="I14192" s="62">
        <v>12700.63</v>
      </c>
      <c r="J14192" s="62">
        <v>944926.5</v>
      </c>
      <c r="K14192" s="62">
        <v>0</v>
      </c>
      <c r="L14192" s="63"/>
      <c r="M14192" s="63"/>
      <c r="N14192" s="63"/>
      <c r="O14192" s="63"/>
      <c r="P14192" s="63"/>
      <c r="Q14192" s="63"/>
      <c r="R14192" s="63"/>
      <c r="S14192" s="63"/>
      <c r="T14192" s="63"/>
      <c r="U14192" s="63"/>
      <c r="V14192" s="63"/>
      <c r="W14192" s="63"/>
      <c r="X14192" s="63"/>
      <c r="Y14192" s="63"/>
      <c r="Z14192" s="62">
        <v>3123.11</v>
      </c>
      <c r="AA14192" s="62">
        <v>9629</v>
      </c>
      <c r="AB14192" s="62">
        <v>10.029999999999999</v>
      </c>
      <c r="AC14192" s="62">
        <v>39.04</v>
      </c>
    </row>
    <row r="14193" spans="1:29" x14ac:dyDescent="0.25">
      <c r="A14193" s="61" t="s">
        <v>113</v>
      </c>
      <c r="B14193" s="61" t="s">
        <v>114</v>
      </c>
      <c r="C14193" s="62">
        <v>2017</v>
      </c>
      <c r="D14193" s="61" t="s">
        <v>94</v>
      </c>
      <c r="E14193" s="62">
        <v>36</v>
      </c>
      <c r="F14193" s="63"/>
      <c r="G14193" s="63"/>
      <c r="H14193" s="63"/>
      <c r="I14193" s="63"/>
      <c r="J14193" s="63"/>
      <c r="K14193" s="62">
        <v>0</v>
      </c>
      <c r="L14193" s="63"/>
      <c r="M14193" s="63"/>
      <c r="N14193" s="63"/>
      <c r="O14193" s="63"/>
      <c r="P14193" s="63"/>
      <c r="Q14193" s="63"/>
      <c r="R14193" s="63"/>
      <c r="S14193" s="63"/>
      <c r="T14193" s="63"/>
      <c r="U14193" s="63"/>
      <c r="V14193" s="63"/>
      <c r="W14193" s="63"/>
      <c r="X14193" s="63"/>
      <c r="Y14193" s="63"/>
      <c r="Z14193" s="62">
        <v>176800</v>
      </c>
      <c r="AA14193" s="62">
        <v>28064</v>
      </c>
      <c r="AB14193" s="62">
        <v>64.959999999999994</v>
      </c>
      <c r="AC14193" s="62">
        <v>4911.1099999999997</v>
      </c>
    </row>
    <row r="14194" spans="1:29" ht="30" x14ac:dyDescent="0.25">
      <c r="A14194" s="61" t="s">
        <v>122</v>
      </c>
      <c r="B14194" s="61" t="s">
        <v>123</v>
      </c>
      <c r="C14194" s="62">
        <v>2012</v>
      </c>
      <c r="D14194" s="61" t="s">
        <v>86</v>
      </c>
      <c r="E14194" s="62">
        <v>62</v>
      </c>
      <c r="F14194" s="62">
        <v>13421</v>
      </c>
      <c r="G14194" s="62">
        <v>1905</v>
      </c>
      <c r="H14194" s="62">
        <v>2.56</v>
      </c>
      <c r="I14194" s="62">
        <v>216.47</v>
      </c>
      <c r="J14194" s="62">
        <v>12481.53</v>
      </c>
      <c r="K14194" s="62">
        <v>672</v>
      </c>
      <c r="L14194" s="62">
        <v>1070</v>
      </c>
      <c r="M14194" s="62">
        <v>1.44</v>
      </c>
      <c r="N14194" s="62">
        <v>10.84</v>
      </c>
      <c r="O14194" s="62">
        <v>8103.85</v>
      </c>
      <c r="P14194" s="63"/>
      <c r="Q14194" s="63"/>
      <c r="R14194" s="63"/>
      <c r="S14194" s="63"/>
      <c r="T14194" s="63"/>
      <c r="U14194" s="62">
        <v>98</v>
      </c>
      <c r="V14194" s="62">
        <v>377</v>
      </c>
      <c r="W14194" s="62">
        <v>0.51</v>
      </c>
      <c r="X14194" s="62">
        <v>1</v>
      </c>
      <c r="Y14194" s="62">
        <v>2193.63</v>
      </c>
      <c r="Z14194" s="62">
        <v>4092.11</v>
      </c>
      <c r="AA14194" s="62">
        <v>33787</v>
      </c>
      <c r="AB14194" s="62">
        <v>45.41</v>
      </c>
      <c r="AC14194" s="62">
        <v>66</v>
      </c>
    </row>
    <row r="14195" spans="1:29" ht="30" x14ac:dyDescent="0.25">
      <c r="A14195" s="61" t="s">
        <v>352</v>
      </c>
      <c r="B14195" s="61" t="s">
        <v>353</v>
      </c>
      <c r="C14195" s="62">
        <v>2017</v>
      </c>
      <c r="D14195" s="61" t="s">
        <v>99</v>
      </c>
      <c r="E14195" s="62">
        <v>50</v>
      </c>
      <c r="F14195" s="62">
        <v>141198</v>
      </c>
      <c r="G14195" s="62">
        <v>29431</v>
      </c>
      <c r="H14195" s="62">
        <v>49.05</v>
      </c>
      <c r="I14195" s="62">
        <v>2823.96</v>
      </c>
      <c r="J14195" s="62">
        <v>131314.14000000001</v>
      </c>
      <c r="K14195" s="62">
        <v>20742</v>
      </c>
      <c r="L14195" s="62">
        <v>26019</v>
      </c>
      <c r="M14195" s="62">
        <v>43.37</v>
      </c>
      <c r="N14195" s="62">
        <v>414.84</v>
      </c>
      <c r="O14195" s="62">
        <v>250134</v>
      </c>
      <c r="P14195" s="63"/>
      <c r="Q14195" s="63"/>
      <c r="R14195" s="63"/>
      <c r="S14195" s="63"/>
      <c r="T14195" s="63"/>
      <c r="U14195" s="63"/>
      <c r="V14195" s="63"/>
      <c r="W14195" s="63"/>
      <c r="X14195" s="63"/>
      <c r="Y14195" s="63"/>
      <c r="Z14195" s="62">
        <v>1144</v>
      </c>
      <c r="AA14195" s="62">
        <v>17309</v>
      </c>
      <c r="AB14195" s="62">
        <v>28.85</v>
      </c>
      <c r="AC14195" s="62">
        <v>22.88</v>
      </c>
    </row>
    <row r="14196" spans="1:29" x14ac:dyDescent="0.25">
      <c r="A14196" s="61" t="s">
        <v>235</v>
      </c>
      <c r="B14196" s="61" t="s">
        <v>236</v>
      </c>
      <c r="C14196" s="62">
        <v>2006</v>
      </c>
      <c r="D14196" s="61" t="s">
        <v>78</v>
      </c>
      <c r="E14196" s="62">
        <v>30</v>
      </c>
      <c r="F14196" s="62">
        <v>86073</v>
      </c>
      <c r="G14196" s="62">
        <v>13792</v>
      </c>
      <c r="H14196" s="62">
        <v>38.31</v>
      </c>
      <c r="I14196" s="62">
        <v>2869.1</v>
      </c>
      <c r="J14196" s="62">
        <v>80047.89</v>
      </c>
      <c r="K14196" s="62">
        <v>27546.07</v>
      </c>
      <c r="L14196" s="62">
        <v>39943</v>
      </c>
      <c r="M14196" s="62">
        <v>110.95</v>
      </c>
      <c r="N14196" s="62">
        <v>918.2</v>
      </c>
      <c r="O14196" s="62">
        <v>332186.34000000003</v>
      </c>
      <c r="P14196" s="63"/>
      <c r="Q14196" s="63"/>
      <c r="R14196" s="63"/>
      <c r="S14196" s="63"/>
      <c r="T14196" s="63"/>
      <c r="U14196" s="63"/>
      <c r="V14196" s="63"/>
      <c r="W14196" s="63"/>
      <c r="X14196" s="63"/>
      <c r="Y14196" s="63"/>
      <c r="Z14196" s="62">
        <v>333708.42</v>
      </c>
      <c r="AA14196" s="62">
        <v>1766</v>
      </c>
      <c r="AB14196" s="62">
        <v>4.91</v>
      </c>
      <c r="AC14196" s="62">
        <v>11123.61</v>
      </c>
    </row>
    <row r="14197" spans="1:29" ht="30" x14ac:dyDescent="0.25">
      <c r="A14197" s="61" t="s">
        <v>346</v>
      </c>
      <c r="B14197" s="61" t="s">
        <v>347</v>
      </c>
      <c r="C14197" s="62">
        <v>2005</v>
      </c>
      <c r="D14197" s="61" t="s">
        <v>78</v>
      </c>
      <c r="E14197" s="62">
        <v>60</v>
      </c>
      <c r="F14197" s="62">
        <v>518240</v>
      </c>
      <c r="G14197" s="62">
        <v>57663</v>
      </c>
      <c r="H14197" s="62">
        <v>80.09</v>
      </c>
      <c r="I14197" s="62">
        <v>8637.33</v>
      </c>
      <c r="J14197" s="62">
        <v>481963.2</v>
      </c>
      <c r="K14197" s="62">
        <v>0</v>
      </c>
      <c r="L14197" s="63"/>
      <c r="M14197" s="63"/>
      <c r="N14197" s="63"/>
      <c r="O14197" s="63"/>
      <c r="P14197" s="63"/>
      <c r="Q14197" s="63"/>
      <c r="R14197" s="63"/>
      <c r="S14197" s="63"/>
      <c r="T14197" s="63"/>
      <c r="U14197" s="63"/>
      <c r="V14197" s="63"/>
      <c r="W14197" s="63"/>
      <c r="X14197" s="63"/>
      <c r="Y14197" s="63"/>
      <c r="Z14197" s="62">
        <v>227737.92</v>
      </c>
      <c r="AA14197" s="62">
        <v>4161</v>
      </c>
      <c r="AB14197" s="62">
        <v>5.78</v>
      </c>
      <c r="AC14197" s="62">
        <v>3795.63</v>
      </c>
    </row>
    <row r="14198" spans="1:29" x14ac:dyDescent="0.25">
      <c r="A14198" s="61" t="s">
        <v>328</v>
      </c>
      <c r="B14198" s="61" t="s">
        <v>329</v>
      </c>
      <c r="C14198" s="62">
        <v>2005</v>
      </c>
      <c r="D14198" s="61" t="s">
        <v>75</v>
      </c>
      <c r="E14198" s="62">
        <v>5</v>
      </c>
      <c r="F14198" s="63"/>
      <c r="G14198" s="63"/>
      <c r="H14198" s="63"/>
      <c r="I14198" s="63"/>
      <c r="J14198" s="63"/>
      <c r="K14198" s="62">
        <v>0</v>
      </c>
      <c r="L14198" s="63"/>
      <c r="M14198" s="63"/>
      <c r="N14198" s="63"/>
      <c r="O14198" s="63"/>
      <c r="P14198" s="63"/>
      <c r="Q14198" s="63"/>
      <c r="R14198" s="63"/>
      <c r="S14198" s="63"/>
      <c r="T14198" s="63"/>
      <c r="U14198" s="63"/>
      <c r="V14198" s="63"/>
      <c r="W14198" s="63"/>
      <c r="X14198" s="63"/>
      <c r="Y14198" s="63"/>
      <c r="Z14198" s="62">
        <v>1239.22</v>
      </c>
      <c r="AA14198" s="62">
        <v>2721</v>
      </c>
      <c r="AB14198" s="62">
        <v>45.35</v>
      </c>
      <c r="AC14198" s="62">
        <v>247.84</v>
      </c>
    </row>
    <row r="14199" spans="1:29" ht="30" x14ac:dyDescent="0.25">
      <c r="A14199" s="61" t="s">
        <v>224</v>
      </c>
      <c r="B14199" s="61" t="s">
        <v>225</v>
      </c>
      <c r="C14199" s="62">
        <v>2003</v>
      </c>
      <c r="D14199" s="61" t="s">
        <v>89</v>
      </c>
      <c r="E14199" s="62">
        <v>50</v>
      </c>
      <c r="F14199" s="62">
        <v>111120</v>
      </c>
      <c r="G14199" s="62">
        <v>10688</v>
      </c>
      <c r="H14199" s="62">
        <v>17.809999999999999</v>
      </c>
      <c r="I14199" s="62">
        <v>2222.4</v>
      </c>
      <c r="J14199" s="62">
        <v>103341.6</v>
      </c>
      <c r="K14199" s="62">
        <v>8295</v>
      </c>
      <c r="L14199" s="62">
        <v>10933</v>
      </c>
      <c r="M14199" s="62">
        <v>18.22</v>
      </c>
      <c r="N14199" s="63"/>
      <c r="O14199" s="63"/>
      <c r="P14199" s="63"/>
      <c r="Q14199" s="63"/>
      <c r="R14199" s="63"/>
      <c r="S14199" s="63"/>
      <c r="T14199" s="63"/>
      <c r="U14199" s="63"/>
      <c r="V14199" s="63"/>
      <c r="W14199" s="63"/>
      <c r="X14199" s="63"/>
      <c r="Y14199" s="63"/>
      <c r="Z14199" s="62">
        <v>516.01</v>
      </c>
      <c r="AA14199" s="62">
        <v>3014</v>
      </c>
      <c r="AB14199" s="62">
        <v>5.0199999999999996</v>
      </c>
      <c r="AC14199" s="62">
        <v>10.32</v>
      </c>
    </row>
    <row r="14200" spans="1:29" x14ac:dyDescent="0.25">
      <c r="A14200" s="61" t="s">
        <v>376</v>
      </c>
      <c r="B14200" s="61" t="s">
        <v>377</v>
      </c>
      <c r="C14200" s="62">
        <v>2008</v>
      </c>
      <c r="D14200" s="61" t="s">
        <v>72</v>
      </c>
      <c r="E14200" s="62">
        <v>40</v>
      </c>
      <c r="F14200" s="62">
        <v>138120</v>
      </c>
      <c r="G14200" s="62">
        <v>21643</v>
      </c>
      <c r="H14200" s="62">
        <v>45.09</v>
      </c>
      <c r="I14200" s="62">
        <v>3453</v>
      </c>
      <c r="J14200" s="62">
        <v>128451.6</v>
      </c>
      <c r="K14200" s="62">
        <v>19128.03</v>
      </c>
      <c r="L14200" s="62">
        <v>17347</v>
      </c>
      <c r="M14200" s="62">
        <v>36.14</v>
      </c>
      <c r="N14200" s="62">
        <v>478.2</v>
      </c>
      <c r="O14200" s="62">
        <v>230670.66</v>
      </c>
      <c r="P14200" s="63"/>
      <c r="Q14200" s="63"/>
      <c r="R14200" s="63"/>
      <c r="S14200" s="63"/>
      <c r="T14200" s="63"/>
      <c r="U14200" s="63"/>
      <c r="V14200" s="63"/>
      <c r="W14200" s="63"/>
      <c r="X14200" s="63"/>
      <c r="Y14200" s="63"/>
      <c r="Z14200" s="62">
        <v>212880</v>
      </c>
      <c r="AA14200" s="62">
        <v>12067</v>
      </c>
      <c r="AB14200" s="62">
        <v>25.14</v>
      </c>
      <c r="AC14200" s="62">
        <v>5322</v>
      </c>
    </row>
    <row r="14201" spans="1:29" x14ac:dyDescent="0.25">
      <c r="A14201" s="61" t="s">
        <v>235</v>
      </c>
      <c r="B14201" s="61" t="s">
        <v>236</v>
      </c>
      <c r="C14201" s="62">
        <v>2004</v>
      </c>
      <c r="D14201" s="61" t="s">
        <v>150</v>
      </c>
      <c r="E14201" s="62">
        <v>8</v>
      </c>
      <c r="F14201" s="63"/>
      <c r="G14201" s="63"/>
      <c r="H14201" s="63"/>
      <c r="I14201" s="63"/>
      <c r="J14201" s="63"/>
      <c r="K14201" s="62">
        <v>0</v>
      </c>
      <c r="L14201" s="63"/>
      <c r="M14201" s="63"/>
      <c r="N14201" s="63"/>
      <c r="O14201" s="63"/>
      <c r="P14201" s="63"/>
      <c r="Q14201" s="63"/>
      <c r="R14201" s="63"/>
      <c r="S14201" s="63"/>
      <c r="T14201" s="63"/>
      <c r="U14201" s="63"/>
      <c r="V14201" s="63"/>
      <c r="W14201" s="63"/>
      <c r="X14201" s="63"/>
      <c r="Y14201" s="63"/>
      <c r="Z14201" s="62">
        <v>0</v>
      </c>
      <c r="AA14201" s="63"/>
      <c r="AB14201" s="63"/>
      <c r="AC14201" s="62">
        <v>0</v>
      </c>
    </row>
    <row r="14202" spans="1:29" ht="30" x14ac:dyDescent="0.25">
      <c r="A14202" s="61" t="s">
        <v>92</v>
      </c>
      <c r="B14202" s="61" t="s">
        <v>93</v>
      </c>
      <c r="C14202" s="62">
        <v>2014</v>
      </c>
      <c r="D14202" s="61" t="s">
        <v>78</v>
      </c>
      <c r="E14202" s="62">
        <v>64</v>
      </c>
      <c r="F14202" s="62">
        <v>332800</v>
      </c>
      <c r="G14202" s="62">
        <v>30515</v>
      </c>
      <c r="H14202" s="62">
        <v>39.729999999999997</v>
      </c>
      <c r="I14202" s="62">
        <v>5200</v>
      </c>
      <c r="J14202" s="62">
        <v>309504</v>
      </c>
      <c r="K14202" s="62">
        <v>32449.08</v>
      </c>
      <c r="L14202" s="62">
        <v>41612</v>
      </c>
      <c r="M14202" s="62">
        <v>54.18</v>
      </c>
      <c r="N14202" s="62">
        <v>507.02</v>
      </c>
      <c r="O14202" s="62">
        <v>391313.17</v>
      </c>
      <c r="P14202" s="63"/>
      <c r="Q14202" s="63"/>
      <c r="R14202" s="63"/>
      <c r="S14202" s="63"/>
      <c r="T14202" s="63"/>
      <c r="U14202" s="63"/>
      <c r="V14202" s="63"/>
      <c r="W14202" s="63"/>
      <c r="X14202" s="63"/>
      <c r="Y14202" s="63"/>
      <c r="Z14202" s="62">
        <v>0</v>
      </c>
      <c r="AA14202" s="62">
        <v>4060</v>
      </c>
      <c r="AB14202" s="62">
        <v>5.29</v>
      </c>
      <c r="AC14202" s="62">
        <v>0</v>
      </c>
    </row>
    <row r="14203" spans="1:29" x14ac:dyDescent="0.25">
      <c r="A14203" s="61" t="s">
        <v>275</v>
      </c>
      <c r="B14203" s="61" t="s">
        <v>276</v>
      </c>
      <c r="C14203" s="62">
        <v>2016</v>
      </c>
      <c r="D14203" s="61" t="s">
        <v>75</v>
      </c>
      <c r="E14203" s="62">
        <v>17</v>
      </c>
      <c r="F14203" s="62">
        <v>501</v>
      </c>
      <c r="G14203" s="62">
        <v>149</v>
      </c>
      <c r="H14203" s="62">
        <v>0.73</v>
      </c>
      <c r="I14203" s="62">
        <v>29.47</v>
      </c>
      <c r="J14203" s="62">
        <v>465.93</v>
      </c>
      <c r="K14203" s="62">
        <v>0</v>
      </c>
      <c r="L14203" s="63"/>
      <c r="M14203" s="63"/>
      <c r="N14203" s="63"/>
      <c r="O14203" s="63"/>
      <c r="P14203" s="63"/>
      <c r="Q14203" s="63"/>
      <c r="R14203" s="63"/>
      <c r="S14203" s="63"/>
      <c r="T14203" s="63"/>
      <c r="U14203" s="63"/>
      <c r="V14203" s="63"/>
      <c r="W14203" s="63"/>
      <c r="X14203" s="63"/>
      <c r="Y14203" s="63"/>
      <c r="Z14203" s="62">
        <v>753.96</v>
      </c>
      <c r="AA14203" s="62">
        <v>3488</v>
      </c>
      <c r="AB14203" s="62">
        <v>17.100000000000001</v>
      </c>
      <c r="AC14203" s="62">
        <v>44.35</v>
      </c>
    </row>
    <row r="14204" spans="1:29" ht="45" x14ac:dyDescent="0.25">
      <c r="A14204" s="61" t="s">
        <v>334</v>
      </c>
      <c r="B14204" s="61" t="s">
        <v>335</v>
      </c>
      <c r="C14204" s="62">
        <v>2009</v>
      </c>
      <c r="D14204" s="61" t="s">
        <v>99</v>
      </c>
      <c r="E14204" s="62">
        <v>32</v>
      </c>
      <c r="F14204" s="62">
        <v>115688</v>
      </c>
      <c r="G14204" s="62">
        <v>21788</v>
      </c>
      <c r="H14204" s="62">
        <v>56.74</v>
      </c>
      <c r="I14204" s="62">
        <v>3615.25</v>
      </c>
      <c r="J14204" s="62">
        <v>107589.84</v>
      </c>
      <c r="K14204" s="62">
        <v>0</v>
      </c>
      <c r="L14204" s="62">
        <v>3653</v>
      </c>
      <c r="M14204" s="62">
        <v>9.51</v>
      </c>
      <c r="N14204" s="63"/>
      <c r="O14204" s="63"/>
      <c r="P14204" s="62">
        <v>5039</v>
      </c>
      <c r="Q14204" s="62">
        <v>5192</v>
      </c>
      <c r="R14204" s="62">
        <v>13.52</v>
      </c>
      <c r="S14204" s="62">
        <v>157</v>
      </c>
      <c r="T14204" s="62">
        <v>63839.09</v>
      </c>
      <c r="U14204" s="63"/>
      <c r="V14204" s="63"/>
      <c r="W14204" s="63"/>
      <c r="X14204" s="63"/>
      <c r="Y14204" s="63"/>
      <c r="Z14204" s="62">
        <v>1409.61</v>
      </c>
      <c r="AA14204" s="62">
        <v>5870</v>
      </c>
      <c r="AB14204" s="62">
        <v>15.29</v>
      </c>
      <c r="AC14204" s="62">
        <v>44.05</v>
      </c>
    </row>
    <row r="14205" spans="1:29" ht="30" x14ac:dyDescent="0.25">
      <c r="A14205" s="61" t="s">
        <v>115</v>
      </c>
      <c r="B14205" s="61" t="s">
        <v>116</v>
      </c>
      <c r="C14205" s="62">
        <v>2012</v>
      </c>
      <c r="D14205" s="61" t="s">
        <v>86</v>
      </c>
      <c r="E14205" s="62">
        <v>48</v>
      </c>
      <c r="F14205" s="62">
        <v>17500</v>
      </c>
      <c r="G14205" s="62">
        <v>3509</v>
      </c>
      <c r="H14205" s="62">
        <v>6.09</v>
      </c>
      <c r="I14205" s="62">
        <v>364.58</v>
      </c>
      <c r="J14205" s="62">
        <v>16275</v>
      </c>
      <c r="K14205" s="62">
        <v>0</v>
      </c>
      <c r="L14205" s="63"/>
      <c r="M14205" s="63"/>
      <c r="N14205" s="63"/>
      <c r="O14205" s="63"/>
      <c r="P14205" s="63"/>
      <c r="Q14205" s="63"/>
      <c r="R14205" s="63"/>
      <c r="S14205" s="63"/>
      <c r="T14205" s="63"/>
      <c r="U14205" s="62">
        <v>2200</v>
      </c>
      <c r="V14205" s="62">
        <v>8574</v>
      </c>
      <c r="W14205" s="62">
        <v>14.89</v>
      </c>
      <c r="X14205" s="62">
        <v>45</v>
      </c>
      <c r="Y14205" s="62">
        <v>49244.800000000003</v>
      </c>
      <c r="Z14205" s="62">
        <v>261983</v>
      </c>
      <c r="AA14205" s="62">
        <v>37070</v>
      </c>
      <c r="AB14205" s="62">
        <v>64.36</v>
      </c>
      <c r="AC14205" s="62">
        <v>5457.98</v>
      </c>
    </row>
    <row r="14206" spans="1:29" x14ac:dyDescent="0.25">
      <c r="A14206" s="61" t="s">
        <v>279</v>
      </c>
      <c r="B14206" s="61" t="s">
        <v>280</v>
      </c>
      <c r="C14206" s="62">
        <v>2008</v>
      </c>
      <c r="D14206" s="61" t="s">
        <v>86</v>
      </c>
      <c r="E14206" s="62">
        <v>22</v>
      </c>
      <c r="F14206" s="62">
        <v>7636</v>
      </c>
      <c r="G14206" s="62">
        <v>1455</v>
      </c>
      <c r="H14206" s="62">
        <v>5.51</v>
      </c>
      <c r="I14206" s="62">
        <v>347.09</v>
      </c>
      <c r="J14206" s="62">
        <v>7101.48</v>
      </c>
      <c r="K14206" s="62">
        <v>1018.29</v>
      </c>
      <c r="L14206" s="62">
        <v>1480</v>
      </c>
      <c r="M14206" s="62">
        <v>5.61</v>
      </c>
      <c r="N14206" s="62">
        <v>46.29</v>
      </c>
      <c r="O14206" s="62">
        <v>12279.88</v>
      </c>
      <c r="P14206" s="63"/>
      <c r="Q14206" s="63"/>
      <c r="R14206" s="63"/>
      <c r="S14206" s="63"/>
      <c r="T14206" s="63"/>
      <c r="U14206" s="63"/>
      <c r="V14206" s="63"/>
      <c r="W14206" s="63"/>
      <c r="X14206" s="63"/>
      <c r="Y14206" s="63"/>
      <c r="Z14206" s="62">
        <v>98403.95</v>
      </c>
      <c r="AA14206" s="62">
        <v>10950</v>
      </c>
      <c r="AB14206" s="62">
        <v>41.48</v>
      </c>
      <c r="AC14206" s="62">
        <v>4472.91</v>
      </c>
    </row>
    <row r="14207" spans="1:29" x14ac:dyDescent="0.25">
      <c r="A14207" s="61" t="s">
        <v>79</v>
      </c>
      <c r="B14207" s="61" t="s">
        <v>80</v>
      </c>
      <c r="C14207" s="62">
        <v>2006</v>
      </c>
      <c r="D14207" s="61" t="s">
        <v>438</v>
      </c>
      <c r="E14207" s="62">
        <v>8</v>
      </c>
      <c r="F14207" s="63"/>
      <c r="G14207" s="63"/>
      <c r="H14207" s="63"/>
      <c r="I14207" s="63"/>
      <c r="J14207" s="63"/>
      <c r="K14207" s="62">
        <v>0</v>
      </c>
      <c r="L14207" s="63"/>
      <c r="M14207" s="63"/>
      <c r="N14207" s="63"/>
      <c r="O14207" s="63"/>
      <c r="P14207" s="63"/>
      <c r="Q14207" s="63"/>
      <c r="R14207" s="63"/>
      <c r="S14207" s="63"/>
      <c r="T14207" s="63"/>
      <c r="U14207" s="63"/>
      <c r="V14207" s="63"/>
      <c r="W14207" s="63"/>
      <c r="X14207" s="63"/>
      <c r="Y14207" s="63"/>
      <c r="Z14207" s="62">
        <v>0</v>
      </c>
      <c r="AA14207" s="63"/>
      <c r="AB14207" s="63"/>
      <c r="AC14207" s="62">
        <v>0</v>
      </c>
    </row>
    <row r="14208" spans="1:29" ht="45" x14ac:dyDescent="0.25">
      <c r="A14208" s="61" t="s">
        <v>344</v>
      </c>
      <c r="B14208" s="61" t="s">
        <v>345</v>
      </c>
      <c r="C14208" s="62">
        <v>2005</v>
      </c>
      <c r="D14208" s="61" t="s">
        <v>89</v>
      </c>
      <c r="E14208" s="62">
        <v>80</v>
      </c>
      <c r="F14208" s="62">
        <v>834240</v>
      </c>
      <c r="G14208" s="62">
        <v>108531</v>
      </c>
      <c r="H14208" s="62">
        <v>113.05</v>
      </c>
      <c r="I14208" s="62">
        <v>10428</v>
      </c>
      <c r="J14208" s="62">
        <v>775843.2</v>
      </c>
      <c r="K14208" s="62">
        <v>0</v>
      </c>
      <c r="L14208" s="63"/>
      <c r="M14208" s="63"/>
      <c r="N14208" s="63"/>
      <c r="O14208" s="63"/>
      <c r="P14208" s="63"/>
      <c r="Q14208" s="63"/>
      <c r="R14208" s="63"/>
      <c r="S14208" s="63"/>
      <c r="T14208" s="63"/>
      <c r="U14208" s="63"/>
      <c r="V14208" s="63"/>
      <c r="W14208" s="63"/>
      <c r="X14208" s="63"/>
      <c r="Y14208" s="63"/>
      <c r="Z14208" s="62">
        <v>3612</v>
      </c>
      <c r="AA14208" s="62">
        <v>16073</v>
      </c>
      <c r="AB14208" s="62">
        <v>16.739999999999998</v>
      </c>
      <c r="AC14208" s="62">
        <v>45.15</v>
      </c>
    </row>
    <row r="14209" spans="1:29" x14ac:dyDescent="0.25">
      <c r="A14209" s="61" t="s">
        <v>220</v>
      </c>
      <c r="B14209" s="61" t="s">
        <v>221</v>
      </c>
      <c r="C14209" s="62">
        <v>2014</v>
      </c>
      <c r="D14209" s="61" t="s">
        <v>78</v>
      </c>
      <c r="E14209" s="62">
        <v>52</v>
      </c>
      <c r="F14209" s="62">
        <v>206270</v>
      </c>
      <c r="G14209" s="62">
        <v>22781</v>
      </c>
      <c r="H14209" s="62">
        <v>36.51</v>
      </c>
      <c r="I14209" s="62">
        <v>3966.73</v>
      </c>
      <c r="J14209" s="62">
        <v>191831.1</v>
      </c>
      <c r="K14209" s="62">
        <v>21645</v>
      </c>
      <c r="L14209" s="62">
        <v>26482</v>
      </c>
      <c r="M14209" s="62">
        <v>42.44</v>
      </c>
      <c r="N14209" s="63"/>
      <c r="O14209" s="63"/>
      <c r="P14209" s="63"/>
      <c r="Q14209" s="63"/>
      <c r="R14209" s="63"/>
      <c r="S14209" s="63"/>
      <c r="T14209" s="63"/>
      <c r="U14209" s="63"/>
      <c r="V14209" s="63"/>
      <c r="W14209" s="63"/>
      <c r="X14209" s="63"/>
      <c r="Y14209" s="63"/>
      <c r="Z14209" s="62">
        <v>1.35</v>
      </c>
      <c r="AA14209" s="62">
        <v>6242</v>
      </c>
      <c r="AB14209" s="62">
        <v>10</v>
      </c>
      <c r="AC14209" s="62">
        <v>0.03</v>
      </c>
    </row>
    <row r="14210" spans="1:29" x14ac:dyDescent="0.25">
      <c r="A14210" s="61" t="s">
        <v>409</v>
      </c>
      <c r="B14210" s="61" t="s">
        <v>410</v>
      </c>
      <c r="C14210" s="62">
        <v>2010</v>
      </c>
      <c r="D14210" s="61" t="s">
        <v>78</v>
      </c>
      <c r="E14210" s="62">
        <v>40</v>
      </c>
      <c r="F14210" s="62">
        <v>54249</v>
      </c>
      <c r="G14210" s="62">
        <v>11511</v>
      </c>
      <c r="H14210" s="62">
        <v>23.98</v>
      </c>
      <c r="I14210" s="62">
        <v>1356.23</v>
      </c>
      <c r="J14210" s="62">
        <v>50451.57</v>
      </c>
      <c r="K14210" s="62">
        <v>0</v>
      </c>
      <c r="L14210" s="63"/>
      <c r="M14210" s="63"/>
      <c r="N14210" s="63"/>
      <c r="O14210" s="63"/>
      <c r="P14210" s="63"/>
      <c r="Q14210" s="63"/>
      <c r="R14210" s="63"/>
      <c r="S14210" s="63"/>
      <c r="T14210" s="63"/>
      <c r="U14210" s="63"/>
      <c r="V14210" s="63"/>
      <c r="W14210" s="63"/>
      <c r="X14210" s="63"/>
      <c r="Y14210" s="63"/>
      <c r="Z14210" s="62">
        <v>390.35</v>
      </c>
      <c r="AA14210" s="62">
        <v>1681</v>
      </c>
      <c r="AB14210" s="62">
        <v>3.5</v>
      </c>
      <c r="AC14210" s="62">
        <v>9.76</v>
      </c>
    </row>
    <row r="14211" spans="1:29" x14ac:dyDescent="0.25">
      <c r="A14211" s="61" t="s">
        <v>79</v>
      </c>
      <c r="B14211" s="61" t="s">
        <v>80</v>
      </c>
      <c r="C14211" s="62">
        <v>2006</v>
      </c>
      <c r="D14211" s="61" t="s">
        <v>226</v>
      </c>
      <c r="E14211" s="62">
        <v>41</v>
      </c>
      <c r="F14211" s="62">
        <v>211673</v>
      </c>
      <c r="G14211" s="62">
        <v>33984</v>
      </c>
      <c r="H14211" s="62">
        <v>69.069999999999993</v>
      </c>
      <c r="I14211" s="62">
        <v>5162.76</v>
      </c>
      <c r="J14211" s="62">
        <v>196855.89</v>
      </c>
      <c r="K14211" s="62">
        <v>5186.2299999999996</v>
      </c>
      <c r="L14211" s="62">
        <v>8041</v>
      </c>
      <c r="M14211" s="62">
        <v>16.34</v>
      </c>
      <c r="N14211" s="62">
        <v>126.49</v>
      </c>
      <c r="O14211" s="62">
        <v>62542.27</v>
      </c>
      <c r="P14211" s="63"/>
      <c r="Q14211" s="63"/>
      <c r="R14211" s="63"/>
      <c r="S14211" s="63"/>
      <c r="T14211" s="63"/>
      <c r="U14211" s="63"/>
      <c r="V14211" s="63"/>
      <c r="W14211" s="63"/>
      <c r="X14211" s="63"/>
      <c r="Y14211" s="63"/>
      <c r="Z14211" s="62">
        <v>195000</v>
      </c>
      <c r="AA14211" s="62">
        <v>7395</v>
      </c>
      <c r="AB14211" s="62">
        <v>15.03</v>
      </c>
      <c r="AC14211" s="62">
        <v>4756.1000000000004</v>
      </c>
    </row>
    <row r="14212" spans="1:29" ht="30" x14ac:dyDescent="0.25">
      <c r="A14212" s="61" t="s">
        <v>224</v>
      </c>
      <c r="B14212" s="61" t="s">
        <v>225</v>
      </c>
      <c r="C14212" s="62">
        <v>2004</v>
      </c>
      <c r="D14212" s="61" t="s">
        <v>72</v>
      </c>
      <c r="E14212" s="62">
        <v>6</v>
      </c>
      <c r="F14212" s="62">
        <v>9443</v>
      </c>
      <c r="G14212" s="62">
        <v>1636</v>
      </c>
      <c r="H14212" s="62">
        <v>22.72</v>
      </c>
      <c r="I14212" s="62">
        <v>1573.83</v>
      </c>
      <c r="J14212" s="62">
        <v>8781.99</v>
      </c>
      <c r="K14212" s="62">
        <v>0</v>
      </c>
      <c r="L14212" s="63"/>
      <c r="M14212" s="63"/>
      <c r="N14212" s="63"/>
      <c r="O14212" s="63"/>
      <c r="P14212" s="63"/>
      <c r="Q14212" s="63"/>
      <c r="R14212" s="63"/>
      <c r="S14212" s="63"/>
      <c r="T14212" s="63"/>
      <c r="U14212" s="63"/>
      <c r="V14212" s="63"/>
      <c r="W14212" s="63"/>
      <c r="X14212" s="63"/>
      <c r="Y14212" s="63"/>
      <c r="Z14212" s="62">
        <v>0</v>
      </c>
      <c r="AA14212" s="63"/>
      <c r="AB14212" s="63"/>
      <c r="AC14212" s="62">
        <v>0</v>
      </c>
    </row>
    <row r="14213" spans="1:29" x14ac:dyDescent="0.25">
      <c r="A14213" s="61" t="s">
        <v>184</v>
      </c>
      <c r="B14213" s="61" t="s">
        <v>185</v>
      </c>
      <c r="C14213" s="62">
        <v>2017</v>
      </c>
      <c r="D14213" s="61" t="s">
        <v>99</v>
      </c>
      <c r="E14213" s="62">
        <v>66</v>
      </c>
      <c r="F14213" s="62">
        <v>185840</v>
      </c>
      <c r="G14213" s="62">
        <v>31673</v>
      </c>
      <c r="H14213" s="62">
        <v>39.99</v>
      </c>
      <c r="I14213" s="62">
        <v>2815.76</v>
      </c>
      <c r="J14213" s="62">
        <v>172831.2</v>
      </c>
      <c r="K14213" s="62">
        <v>18555.77</v>
      </c>
      <c r="L14213" s="62">
        <v>21914</v>
      </c>
      <c r="M14213" s="62">
        <v>27.67</v>
      </c>
      <c r="N14213" s="62">
        <v>281.14999999999998</v>
      </c>
      <c r="O14213" s="62">
        <v>223769.61</v>
      </c>
      <c r="P14213" s="63"/>
      <c r="Q14213" s="63"/>
      <c r="R14213" s="63"/>
      <c r="S14213" s="63"/>
      <c r="T14213" s="63"/>
      <c r="U14213" s="62">
        <v>2361</v>
      </c>
      <c r="V14213" s="62">
        <v>4603</v>
      </c>
      <c r="W14213" s="62">
        <v>5.81</v>
      </c>
      <c r="X14213" s="62">
        <v>35</v>
      </c>
      <c r="Y14213" s="62">
        <v>52848.62</v>
      </c>
      <c r="Z14213" s="62">
        <v>720</v>
      </c>
      <c r="AA14213" s="62">
        <v>5230</v>
      </c>
      <c r="AB14213" s="62">
        <v>6.6</v>
      </c>
      <c r="AC14213" s="62">
        <v>10.91</v>
      </c>
    </row>
    <row r="14214" spans="1:29" x14ac:dyDescent="0.25">
      <c r="A14214" s="61" t="s">
        <v>163</v>
      </c>
      <c r="B14214" s="61" t="s">
        <v>164</v>
      </c>
      <c r="C14214" s="62">
        <v>2008</v>
      </c>
      <c r="D14214" s="61" t="s">
        <v>86</v>
      </c>
      <c r="E14214" s="62">
        <v>32</v>
      </c>
      <c r="F14214" s="62">
        <v>17710</v>
      </c>
      <c r="G14214" s="62">
        <v>3401</v>
      </c>
      <c r="H14214" s="62">
        <v>8.86</v>
      </c>
      <c r="I14214" s="62">
        <v>553.44000000000005</v>
      </c>
      <c r="J14214" s="62">
        <v>16470.3</v>
      </c>
      <c r="K14214" s="62">
        <v>23844.81</v>
      </c>
      <c r="L14214" s="62">
        <v>13162</v>
      </c>
      <c r="M14214" s="62">
        <v>34.28</v>
      </c>
      <c r="N14214" s="62">
        <v>745.15</v>
      </c>
      <c r="O14214" s="62">
        <v>287551.73</v>
      </c>
      <c r="P14214" s="63"/>
      <c r="Q14214" s="63"/>
      <c r="R14214" s="63"/>
      <c r="S14214" s="63"/>
      <c r="T14214" s="63"/>
      <c r="U14214" s="63"/>
      <c r="V14214" s="63"/>
      <c r="W14214" s="63"/>
      <c r="X14214" s="63"/>
      <c r="Y14214" s="63"/>
      <c r="Z14214" s="62">
        <v>205656</v>
      </c>
      <c r="AA14214" s="62">
        <v>14786</v>
      </c>
      <c r="AB14214" s="62">
        <v>38.51</v>
      </c>
      <c r="AC14214" s="62">
        <v>6426.75</v>
      </c>
    </row>
    <row r="14215" spans="1:29" ht="30" x14ac:dyDescent="0.25">
      <c r="A14215" s="61" t="s">
        <v>287</v>
      </c>
      <c r="B14215" s="61" t="s">
        <v>288</v>
      </c>
      <c r="C14215" s="62">
        <v>2013</v>
      </c>
      <c r="D14215" s="61" t="s">
        <v>78</v>
      </c>
      <c r="E14215" s="62">
        <v>40</v>
      </c>
      <c r="F14215" s="62">
        <v>358440</v>
      </c>
      <c r="G14215" s="62">
        <v>381276</v>
      </c>
      <c r="H14215" s="62">
        <v>794.33</v>
      </c>
      <c r="I14215" s="62">
        <v>8961</v>
      </c>
      <c r="J14215" s="62">
        <v>333349.2</v>
      </c>
      <c r="K14215" s="62">
        <v>0</v>
      </c>
      <c r="L14215" s="63"/>
      <c r="M14215" s="63"/>
      <c r="N14215" s="63"/>
      <c r="O14215" s="63"/>
      <c r="P14215" s="63"/>
      <c r="Q14215" s="63"/>
      <c r="R14215" s="63"/>
      <c r="S14215" s="63"/>
      <c r="T14215" s="63"/>
      <c r="U14215" s="63"/>
      <c r="V14215" s="63"/>
      <c r="W14215" s="63"/>
      <c r="X14215" s="63"/>
      <c r="Y14215" s="63"/>
      <c r="Z14215" s="62">
        <v>180452</v>
      </c>
      <c r="AA14215" s="62">
        <v>12405</v>
      </c>
      <c r="AB14215" s="62">
        <v>25.84</v>
      </c>
      <c r="AC14215" s="62">
        <v>4511.3</v>
      </c>
    </row>
    <row r="14216" spans="1:29" x14ac:dyDescent="0.25">
      <c r="A14216" s="61" t="s">
        <v>204</v>
      </c>
      <c r="B14216" s="61" t="s">
        <v>205</v>
      </c>
      <c r="C14216" s="62">
        <v>2004</v>
      </c>
      <c r="D14216" s="61" t="s">
        <v>75</v>
      </c>
      <c r="E14216" s="62">
        <v>8</v>
      </c>
      <c r="F14216" s="62">
        <v>11380</v>
      </c>
      <c r="G14216" s="62">
        <v>1433</v>
      </c>
      <c r="H14216" s="62">
        <v>14.93</v>
      </c>
      <c r="I14216" s="62">
        <v>1422.5</v>
      </c>
      <c r="J14216" s="62">
        <v>10583.4</v>
      </c>
      <c r="K14216" s="62">
        <v>0</v>
      </c>
      <c r="L14216" s="63"/>
      <c r="M14216" s="63"/>
      <c r="N14216" s="63"/>
      <c r="O14216" s="63"/>
      <c r="P14216" s="63"/>
      <c r="Q14216" s="63"/>
      <c r="R14216" s="63"/>
      <c r="S14216" s="63"/>
      <c r="T14216" s="63"/>
      <c r="U14216" s="63"/>
      <c r="V14216" s="63"/>
      <c r="W14216" s="63"/>
      <c r="X14216" s="63"/>
      <c r="Y14216" s="63"/>
      <c r="Z14216" s="62">
        <v>38900</v>
      </c>
      <c r="AA14216" s="62">
        <v>2533</v>
      </c>
      <c r="AB14216" s="62">
        <v>26.39</v>
      </c>
      <c r="AC14216" s="62">
        <v>4862.5</v>
      </c>
    </row>
    <row r="14217" spans="1:29" x14ac:dyDescent="0.25">
      <c r="A14217" s="61" t="s">
        <v>432</v>
      </c>
      <c r="B14217" s="61" t="s">
        <v>433</v>
      </c>
      <c r="C14217" s="62">
        <v>2013</v>
      </c>
      <c r="D14217" s="61" t="s">
        <v>78</v>
      </c>
      <c r="E14217" s="62">
        <v>48</v>
      </c>
      <c r="F14217" s="62">
        <v>187700</v>
      </c>
      <c r="G14217" s="62">
        <v>17668</v>
      </c>
      <c r="H14217" s="62">
        <v>30.67</v>
      </c>
      <c r="I14217" s="62">
        <v>3910.42</v>
      </c>
      <c r="J14217" s="62">
        <v>174561</v>
      </c>
      <c r="K14217" s="62">
        <v>19603</v>
      </c>
      <c r="L14217" s="62">
        <v>25722</v>
      </c>
      <c r="M14217" s="62">
        <v>44.66</v>
      </c>
      <c r="N14217" s="63"/>
      <c r="O14217" s="63"/>
      <c r="P14217" s="63"/>
      <c r="Q14217" s="63"/>
      <c r="R14217" s="63"/>
      <c r="S14217" s="63"/>
      <c r="T14217" s="63"/>
      <c r="U14217" s="63"/>
      <c r="V14217" s="63"/>
      <c r="W14217" s="63"/>
      <c r="X14217" s="63"/>
      <c r="Y14217" s="63"/>
      <c r="Z14217" s="62">
        <v>277690</v>
      </c>
      <c r="AA14217" s="62">
        <v>12458</v>
      </c>
      <c r="AB14217" s="62">
        <v>21.63</v>
      </c>
      <c r="AC14217" s="62">
        <v>5785.21</v>
      </c>
    </row>
    <row r="14218" spans="1:29" x14ac:dyDescent="0.25">
      <c r="A14218" s="61" t="s">
        <v>128</v>
      </c>
      <c r="B14218" s="61" t="s">
        <v>129</v>
      </c>
      <c r="C14218" s="62">
        <v>2008</v>
      </c>
      <c r="D14218" s="61" t="s">
        <v>86</v>
      </c>
      <c r="E14218" s="62">
        <v>36</v>
      </c>
      <c r="F14218" s="62">
        <v>169360</v>
      </c>
      <c r="G14218" s="62">
        <v>27464</v>
      </c>
      <c r="H14218" s="62">
        <v>63.57</v>
      </c>
      <c r="I14218" s="62">
        <v>4704.4399999999996</v>
      </c>
      <c r="J14218" s="62">
        <v>157504.79999999999</v>
      </c>
      <c r="K14218" s="62">
        <v>31046.560000000001</v>
      </c>
      <c r="L14218" s="62">
        <v>47422</v>
      </c>
      <c r="M14218" s="62">
        <v>109.77</v>
      </c>
      <c r="N14218" s="62">
        <v>862.4</v>
      </c>
      <c r="O14218" s="62">
        <v>374399.74</v>
      </c>
      <c r="P14218" s="63"/>
      <c r="Q14218" s="63"/>
      <c r="R14218" s="63"/>
      <c r="S14218" s="63"/>
      <c r="T14218" s="63"/>
      <c r="U14218" s="63"/>
      <c r="V14218" s="63"/>
      <c r="W14218" s="63"/>
      <c r="X14218" s="63"/>
      <c r="Y14218" s="63"/>
      <c r="Z14218" s="62">
        <v>1666</v>
      </c>
      <c r="AA14218" s="62">
        <v>4006</v>
      </c>
      <c r="AB14218" s="62">
        <v>9.27</v>
      </c>
      <c r="AC14218" s="62">
        <v>46.28</v>
      </c>
    </row>
    <row r="14219" spans="1:29" ht="30" x14ac:dyDescent="0.25">
      <c r="A14219" s="61" t="s">
        <v>452</v>
      </c>
      <c r="B14219" s="61" t="s">
        <v>453</v>
      </c>
      <c r="C14219" s="62">
        <v>2017</v>
      </c>
      <c r="D14219" s="61" t="s">
        <v>86</v>
      </c>
      <c r="E14219" s="62">
        <v>14</v>
      </c>
      <c r="F14219" s="62">
        <v>454</v>
      </c>
      <c r="G14219" s="62">
        <v>95</v>
      </c>
      <c r="H14219" s="62">
        <v>0.56999999999999995</v>
      </c>
      <c r="I14219" s="62">
        <v>32.43</v>
      </c>
      <c r="J14219" s="62">
        <v>422.22</v>
      </c>
      <c r="K14219" s="62">
        <v>554.79999999999995</v>
      </c>
      <c r="L14219" s="62">
        <v>710</v>
      </c>
      <c r="M14219" s="62">
        <v>4.2300000000000004</v>
      </c>
      <c r="N14219" s="62">
        <v>39.630000000000003</v>
      </c>
      <c r="O14219" s="62">
        <v>6690.51</v>
      </c>
      <c r="P14219" s="63"/>
      <c r="Q14219" s="63"/>
      <c r="R14219" s="63"/>
      <c r="S14219" s="63"/>
      <c r="T14219" s="63"/>
      <c r="U14219" s="63"/>
      <c r="V14219" s="63"/>
      <c r="W14219" s="63"/>
      <c r="X14219" s="63"/>
      <c r="Y14219" s="63"/>
      <c r="Z14219" s="62">
        <v>134.35</v>
      </c>
      <c r="AA14219" s="62">
        <v>6100</v>
      </c>
      <c r="AB14219" s="62">
        <v>36.31</v>
      </c>
      <c r="AC14219" s="62">
        <v>9.6</v>
      </c>
    </row>
    <row r="14220" spans="1:29" x14ac:dyDescent="0.25">
      <c r="A14220" s="61" t="s">
        <v>376</v>
      </c>
      <c r="B14220" s="61" t="s">
        <v>377</v>
      </c>
      <c r="C14220" s="62">
        <v>2015</v>
      </c>
      <c r="D14220" s="61" t="s">
        <v>72</v>
      </c>
      <c r="E14220" s="62">
        <v>40</v>
      </c>
      <c r="F14220" s="62">
        <v>122440</v>
      </c>
      <c r="G14220" s="62">
        <v>21103</v>
      </c>
      <c r="H14220" s="62">
        <v>43.96</v>
      </c>
      <c r="I14220" s="62">
        <v>3061</v>
      </c>
      <c r="J14220" s="62">
        <v>113869.2</v>
      </c>
      <c r="K14220" s="62">
        <v>11774.01</v>
      </c>
      <c r="L14220" s="62">
        <v>12476</v>
      </c>
      <c r="M14220" s="62">
        <v>25.99</v>
      </c>
      <c r="N14220" s="62">
        <v>294.35000000000002</v>
      </c>
      <c r="O14220" s="62">
        <v>141986.26999999999</v>
      </c>
      <c r="P14220" s="63"/>
      <c r="Q14220" s="63"/>
      <c r="R14220" s="63"/>
      <c r="S14220" s="63"/>
      <c r="T14220" s="63"/>
      <c r="U14220" s="63"/>
      <c r="V14220" s="63"/>
      <c r="W14220" s="63"/>
      <c r="X14220" s="63"/>
      <c r="Y14220" s="63"/>
      <c r="Z14220" s="62">
        <v>69390</v>
      </c>
      <c r="AA14220" s="62">
        <v>4677</v>
      </c>
      <c r="AB14220" s="62">
        <v>9.74</v>
      </c>
      <c r="AC14220" s="62">
        <v>1734.75</v>
      </c>
    </row>
    <row r="14221" spans="1:29" x14ac:dyDescent="0.25">
      <c r="A14221" s="61" t="s">
        <v>260</v>
      </c>
      <c r="B14221" s="61" t="s">
        <v>261</v>
      </c>
      <c r="C14221" s="62">
        <v>2007</v>
      </c>
      <c r="D14221" s="61" t="s">
        <v>75</v>
      </c>
      <c r="E14221" s="62">
        <v>15</v>
      </c>
      <c r="F14221" s="62">
        <v>2124</v>
      </c>
      <c r="G14221" s="62">
        <v>617</v>
      </c>
      <c r="H14221" s="62">
        <v>3.43</v>
      </c>
      <c r="I14221" s="62">
        <v>141.6</v>
      </c>
      <c r="J14221" s="62">
        <v>1975.32</v>
      </c>
      <c r="K14221" s="62">
        <v>0</v>
      </c>
      <c r="L14221" s="63"/>
      <c r="M14221" s="63"/>
      <c r="N14221" s="63"/>
      <c r="O14221" s="63"/>
      <c r="P14221" s="63"/>
      <c r="Q14221" s="63"/>
      <c r="R14221" s="63"/>
      <c r="S14221" s="63"/>
      <c r="T14221" s="63"/>
      <c r="U14221" s="63"/>
      <c r="V14221" s="63"/>
      <c r="W14221" s="63"/>
      <c r="X14221" s="63"/>
      <c r="Y14221" s="63"/>
      <c r="Z14221" s="62">
        <v>650</v>
      </c>
      <c r="AA14221" s="62">
        <v>4285</v>
      </c>
      <c r="AB14221" s="62">
        <v>23.81</v>
      </c>
      <c r="AC14221" s="62">
        <v>43.33</v>
      </c>
    </row>
    <row r="14222" spans="1:29" ht="45" x14ac:dyDescent="0.25">
      <c r="A14222" s="61" t="s">
        <v>214</v>
      </c>
      <c r="B14222" s="61" t="s">
        <v>215</v>
      </c>
      <c r="C14222" s="62">
        <v>2011</v>
      </c>
      <c r="D14222" s="61" t="s">
        <v>175</v>
      </c>
      <c r="E14222" s="62">
        <v>4</v>
      </c>
      <c r="F14222" s="63"/>
      <c r="G14222" s="63"/>
      <c r="H14222" s="63"/>
      <c r="I14222" s="63"/>
      <c r="J14222" s="63"/>
      <c r="K14222" s="62">
        <v>0</v>
      </c>
      <c r="L14222" s="63"/>
      <c r="M14222" s="63"/>
      <c r="N14222" s="63"/>
      <c r="O14222" s="63"/>
      <c r="P14222" s="63"/>
      <c r="Q14222" s="63"/>
      <c r="R14222" s="63"/>
      <c r="S14222" s="63"/>
      <c r="T14222" s="63"/>
      <c r="U14222" s="63"/>
      <c r="V14222" s="63"/>
      <c r="W14222" s="63"/>
      <c r="X14222" s="63"/>
      <c r="Y14222" s="63"/>
      <c r="Z14222" s="62">
        <v>0</v>
      </c>
      <c r="AA14222" s="63"/>
      <c r="AB14222" s="63"/>
      <c r="AC14222" s="62">
        <v>0</v>
      </c>
    </row>
    <row r="14223" spans="1:29" x14ac:dyDescent="0.25">
      <c r="A14223" s="61" t="s">
        <v>380</v>
      </c>
      <c r="B14223" s="61" t="s">
        <v>381</v>
      </c>
      <c r="C14223" s="62">
        <v>2004</v>
      </c>
      <c r="D14223" s="61" t="s">
        <v>78</v>
      </c>
      <c r="E14223" s="62">
        <v>64</v>
      </c>
      <c r="F14223" s="62">
        <v>737100</v>
      </c>
      <c r="G14223" s="62">
        <v>79363</v>
      </c>
      <c r="H14223" s="62">
        <v>103.34</v>
      </c>
      <c r="I14223" s="62">
        <v>11517.19</v>
      </c>
      <c r="J14223" s="62">
        <v>685503</v>
      </c>
      <c r="K14223" s="62">
        <v>0</v>
      </c>
      <c r="L14223" s="63"/>
      <c r="M14223" s="63"/>
      <c r="N14223" s="63"/>
      <c r="O14223" s="63"/>
      <c r="P14223" s="63"/>
      <c r="Q14223" s="63"/>
      <c r="R14223" s="63"/>
      <c r="S14223" s="63"/>
      <c r="T14223" s="63"/>
      <c r="U14223" s="63"/>
      <c r="V14223" s="63"/>
      <c r="W14223" s="63"/>
      <c r="X14223" s="63"/>
      <c r="Y14223" s="63"/>
      <c r="Z14223" s="62">
        <v>19310.150000000001</v>
      </c>
      <c r="AA14223" s="62">
        <v>5781</v>
      </c>
      <c r="AB14223" s="62">
        <v>7.53</v>
      </c>
      <c r="AC14223" s="62">
        <v>301.72000000000003</v>
      </c>
    </row>
    <row r="14224" spans="1:29" x14ac:dyDescent="0.25">
      <c r="A14224" s="61" t="s">
        <v>456</v>
      </c>
      <c r="B14224" s="61" t="s">
        <v>457</v>
      </c>
      <c r="C14224" s="62">
        <v>2012</v>
      </c>
      <c r="D14224" s="61" t="s">
        <v>86</v>
      </c>
      <c r="E14224" s="62">
        <v>100</v>
      </c>
      <c r="F14224" s="62">
        <v>40673</v>
      </c>
      <c r="G14224" s="62">
        <v>7437</v>
      </c>
      <c r="H14224" s="62">
        <v>6.2</v>
      </c>
      <c r="I14224" s="62">
        <v>406.73</v>
      </c>
      <c r="J14224" s="62">
        <v>37825.89</v>
      </c>
      <c r="K14224" s="62">
        <v>0</v>
      </c>
      <c r="L14224" s="63"/>
      <c r="M14224" s="63"/>
      <c r="N14224" s="63"/>
      <c r="O14224" s="63"/>
      <c r="P14224" s="63"/>
      <c r="Q14224" s="63"/>
      <c r="R14224" s="63"/>
      <c r="S14224" s="63"/>
      <c r="T14224" s="63"/>
      <c r="U14224" s="63"/>
      <c r="V14224" s="63"/>
      <c r="W14224" s="63"/>
      <c r="X14224" s="63"/>
      <c r="Y14224" s="63"/>
      <c r="Z14224" s="62">
        <v>1893465</v>
      </c>
      <c r="AA14224" s="62">
        <v>378704</v>
      </c>
      <c r="AB14224" s="62">
        <v>315.58999999999997</v>
      </c>
      <c r="AC14224" s="62">
        <v>18934.650000000001</v>
      </c>
    </row>
    <row r="14225" spans="1:29" x14ac:dyDescent="0.25">
      <c r="A14225" s="61" t="s">
        <v>235</v>
      </c>
      <c r="B14225" s="61" t="s">
        <v>236</v>
      </c>
      <c r="C14225" s="62">
        <v>2011</v>
      </c>
      <c r="D14225" s="61" t="s">
        <v>150</v>
      </c>
      <c r="E14225" s="62">
        <v>8</v>
      </c>
      <c r="F14225" s="63"/>
      <c r="G14225" s="63"/>
      <c r="H14225" s="63"/>
      <c r="I14225" s="63"/>
      <c r="J14225" s="63"/>
      <c r="K14225" s="62">
        <v>0</v>
      </c>
      <c r="L14225" s="63"/>
      <c r="M14225" s="63"/>
      <c r="N14225" s="63"/>
      <c r="O14225" s="63"/>
      <c r="P14225" s="63"/>
      <c r="Q14225" s="63"/>
      <c r="R14225" s="63"/>
      <c r="S14225" s="63"/>
      <c r="T14225" s="63"/>
      <c r="U14225" s="63"/>
      <c r="V14225" s="63"/>
      <c r="W14225" s="63"/>
      <c r="X14225" s="63"/>
      <c r="Y14225" s="63"/>
      <c r="Z14225" s="62">
        <v>0</v>
      </c>
      <c r="AA14225" s="63"/>
      <c r="AB14225" s="63"/>
      <c r="AC14225" s="62">
        <v>0</v>
      </c>
    </row>
    <row r="14226" spans="1:29" ht="30" x14ac:dyDescent="0.25">
      <c r="A14226" s="61" t="s">
        <v>283</v>
      </c>
      <c r="B14226" s="61" t="s">
        <v>284</v>
      </c>
      <c r="C14226" s="62">
        <v>2008</v>
      </c>
      <c r="D14226" s="61" t="s">
        <v>99</v>
      </c>
      <c r="E14226" s="62">
        <v>100</v>
      </c>
      <c r="F14226" s="62">
        <v>152560</v>
      </c>
      <c r="G14226" s="62">
        <v>25847</v>
      </c>
      <c r="H14226" s="62">
        <v>21.54</v>
      </c>
      <c r="I14226" s="62">
        <v>1525.6</v>
      </c>
      <c r="J14226" s="62">
        <v>141880.79999999999</v>
      </c>
      <c r="K14226" s="62">
        <v>42983.51</v>
      </c>
      <c r="L14226" s="62">
        <v>68632</v>
      </c>
      <c r="M14226" s="62">
        <v>57.19</v>
      </c>
      <c r="N14226" s="62">
        <v>429.84</v>
      </c>
      <c r="O14226" s="62">
        <v>518351.06</v>
      </c>
      <c r="P14226" s="63"/>
      <c r="Q14226" s="63"/>
      <c r="R14226" s="63"/>
      <c r="S14226" s="63"/>
      <c r="T14226" s="63"/>
      <c r="U14226" s="63"/>
      <c r="V14226" s="63"/>
      <c r="W14226" s="63"/>
      <c r="X14226" s="63"/>
      <c r="Y14226" s="63"/>
      <c r="Z14226" s="62">
        <v>0</v>
      </c>
      <c r="AA14226" s="63"/>
      <c r="AB14226" s="63"/>
      <c r="AC14226" s="62">
        <v>0</v>
      </c>
    </row>
    <row r="14227" spans="1:29" ht="45" x14ac:dyDescent="0.25">
      <c r="A14227" s="61" t="s">
        <v>109</v>
      </c>
      <c r="B14227" s="61" t="s">
        <v>110</v>
      </c>
      <c r="C14227" s="62">
        <v>2017</v>
      </c>
      <c r="D14227" s="61" t="s">
        <v>78</v>
      </c>
      <c r="E14227" s="62">
        <v>20</v>
      </c>
      <c r="F14227" s="62">
        <v>132583</v>
      </c>
      <c r="G14227" s="62">
        <v>22088</v>
      </c>
      <c r="H14227" s="62">
        <v>92.03</v>
      </c>
      <c r="I14227" s="62">
        <v>6629.15</v>
      </c>
      <c r="J14227" s="62">
        <v>123302.19</v>
      </c>
      <c r="K14227" s="62">
        <v>0</v>
      </c>
      <c r="L14227" s="63"/>
      <c r="M14227" s="63"/>
      <c r="N14227" s="63"/>
      <c r="O14227" s="63"/>
      <c r="P14227" s="62">
        <v>2167</v>
      </c>
      <c r="Q14227" s="62">
        <v>4597</v>
      </c>
      <c r="R14227" s="62">
        <v>19.149999999999999</v>
      </c>
      <c r="S14227" s="62">
        <v>108</v>
      </c>
      <c r="T14227" s="62">
        <v>27453.72</v>
      </c>
      <c r="U14227" s="62">
        <v>161</v>
      </c>
      <c r="V14227" s="62">
        <v>338</v>
      </c>
      <c r="W14227" s="62">
        <v>1.41</v>
      </c>
      <c r="X14227" s="62">
        <v>8</v>
      </c>
      <c r="Y14227" s="62">
        <v>3603.82</v>
      </c>
      <c r="Z14227" s="62">
        <v>5104</v>
      </c>
      <c r="AA14227" s="62">
        <v>351</v>
      </c>
      <c r="AB14227" s="62">
        <v>1.46</v>
      </c>
      <c r="AC14227" s="62">
        <v>255.2</v>
      </c>
    </row>
    <row r="14228" spans="1:29" ht="30" x14ac:dyDescent="0.25">
      <c r="A14228" s="61" t="s">
        <v>498</v>
      </c>
      <c r="B14228" s="61" t="s">
        <v>499</v>
      </c>
      <c r="C14228" s="62">
        <v>2014</v>
      </c>
      <c r="D14228" s="61" t="s">
        <v>94</v>
      </c>
      <c r="E14228" s="62">
        <v>5</v>
      </c>
      <c r="F14228" s="63"/>
      <c r="G14228" s="63"/>
      <c r="H14228" s="63"/>
      <c r="I14228" s="63"/>
      <c r="J14228" s="63"/>
      <c r="K14228" s="62">
        <v>0</v>
      </c>
      <c r="L14228" s="63"/>
      <c r="M14228" s="63"/>
      <c r="N14228" s="63"/>
      <c r="O14228" s="63"/>
      <c r="P14228" s="63"/>
      <c r="Q14228" s="63"/>
      <c r="R14228" s="63"/>
      <c r="S14228" s="63"/>
      <c r="T14228" s="63"/>
      <c r="U14228" s="63"/>
      <c r="V14228" s="63"/>
      <c r="W14228" s="63"/>
      <c r="X14228" s="63"/>
      <c r="Y14228" s="63"/>
      <c r="Z14228" s="62">
        <v>0</v>
      </c>
      <c r="AA14228" s="63"/>
      <c r="AB14228" s="63"/>
      <c r="AC14228" s="62">
        <v>0</v>
      </c>
    </row>
    <row r="14229" spans="1:29" ht="45" x14ac:dyDescent="0.25">
      <c r="A14229" s="61" t="s">
        <v>109</v>
      </c>
      <c r="B14229" s="61" t="s">
        <v>110</v>
      </c>
      <c r="C14229" s="62">
        <v>2008</v>
      </c>
      <c r="D14229" s="61" t="s">
        <v>94</v>
      </c>
      <c r="E14229" s="62">
        <v>4</v>
      </c>
      <c r="F14229" s="62">
        <v>158</v>
      </c>
      <c r="G14229" s="62">
        <v>45</v>
      </c>
      <c r="H14229" s="62">
        <v>0.94</v>
      </c>
      <c r="I14229" s="62">
        <v>39.5</v>
      </c>
      <c r="J14229" s="62">
        <v>146.94</v>
      </c>
      <c r="K14229" s="62">
        <v>0</v>
      </c>
      <c r="L14229" s="63"/>
      <c r="M14229" s="63"/>
      <c r="N14229" s="63"/>
      <c r="O14229" s="63"/>
      <c r="P14229" s="62">
        <v>1058</v>
      </c>
      <c r="Q14229" s="62">
        <v>2148</v>
      </c>
      <c r="R14229" s="62">
        <v>44.75</v>
      </c>
      <c r="S14229" s="62">
        <v>264</v>
      </c>
      <c r="T14229" s="62">
        <v>13403.8</v>
      </c>
      <c r="U14229" s="62">
        <v>1009</v>
      </c>
      <c r="V14229" s="62">
        <v>3996</v>
      </c>
      <c r="W14229" s="62">
        <v>83.25</v>
      </c>
      <c r="X14229" s="62">
        <v>252</v>
      </c>
      <c r="Y14229" s="62">
        <v>22585.46</v>
      </c>
      <c r="Z14229" s="62">
        <v>1931</v>
      </c>
      <c r="AA14229" s="62">
        <v>6746</v>
      </c>
      <c r="AB14229" s="62">
        <v>140.54</v>
      </c>
      <c r="AC14229" s="62">
        <v>482.75</v>
      </c>
    </row>
    <row r="14230" spans="1:29" x14ac:dyDescent="0.25">
      <c r="A14230" s="61" t="s">
        <v>332</v>
      </c>
      <c r="B14230" s="61" t="s">
        <v>333</v>
      </c>
      <c r="C14230" s="62">
        <v>2012</v>
      </c>
      <c r="D14230" s="61" t="s">
        <v>75</v>
      </c>
      <c r="E14230" s="62">
        <v>18</v>
      </c>
      <c r="F14230" s="62">
        <v>2585</v>
      </c>
      <c r="G14230" s="62">
        <v>594</v>
      </c>
      <c r="H14230" s="62">
        <v>2.75</v>
      </c>
      <c r="I14230" s="62">
        <v>143.61000000000001</v>
      </c>
      <c r="J14230" s="62">
        <v>2404.0500000000002</v>
      </c>
      <c r="K14230" s="62">
        <v>348.21</v>
      </c>
      <c r="L14230" s="62">
        <v>499</v>
      </c>
      <c r="M14230" s="62">
        <v>2.31</v>
      </c>
      <c r="N14230" s="62">
        <v>19.34</v>
      </c>
      <c r="O14230" s="62">
        <v>4199.12</v>
      </c>
      <c r="P14230" s="63"/>
      <c r="Q14230" s="63"/>
      <c r="R14230" s="63"/>
      <c r="S14230" s="63"/>
      <c r="T14230" s="63"/>
      <c r="U14230" s="63"/>
      <c r="V14230" s="63"/>
      <c r="W14230" s="63"/>
      <c r="X14230" s="63"/>
      <c r="Y14230" s="63"/>
      <c r="Z14230" s="62">
        <v>280319</v>
      </c>
      <c r="AA14230" s="62">
        <v>24293</v>
      </c>
      <c r="AB14230" s="62">
        <v>112.47</v>
      </c>
      <c r="AC14230" s="62">
        <v>15573.28</v>
      </c>
    </row>
    <row r="14231" spans="1:29" x14ac:dyDescent="0.25">
      <c r="A14231" s="61" t="s">
        <v>198</v>
      </c>
      <c r="B14231" s="61" t="s">
        <v>199</v>
      </c>
      <c r="C14231" s="62">
        <v>2008</v>
      </c>
      <c r="D14231" s="61" t="s">
        <v>150</v>
      </c>
      <c r="E14231" s="62">
        <v>8</v>
      </c>
      <c r="F14231" s="62">
        <v>0</v>
      </c>
      <c r="G14231" s="62">
        <v>0</v>
      </c>
      <c r="H14231" s="62">
        <v>0</v>
      </c>
      <c r="I14231" s="62">
        <v>0</v>
      </c>
      <c r="J14231" s="62">
        <v>0</v>
      </c>
      <c r="K14231" s="62">
        <v>0</v>
      </c>
      <c r="L14231" s="63"/>
      <c r="M14231" s="63"/>
      <c r="N14231" s="63"/>
      <c r="O14231" s="63"/>
      <c r="P14231" s="63"/>
      <c r="Q14231" s="63"/>
      <c r="R14231" s="63"/>
      <c r="S14231" s="63"/>
      <c r="T14231" s="63"/>
      <c r="U14231" s="63"/>
      <c r="V14231" s="63"/>
      <c r="W14231" s="63"/>
      <c r="X14231" s="63"/>
      <c r="Y14231" s="63"/>
      <c r="Z14231" s="62">
        <v>0</v>
      </c>
      <c r="AA14231" s="62">
        <v>0</v>
      </c>
      <c r="AB14231" s="62">
        <v>0</v>
      </c>
      <c r="AC14231" s="62">
        <v>0</v>
      </c>
    </row>
    <row r="14232" spans="1:29" x14ac:dyDescent="0.25">
      <c r="A14232" s="61" t="s">
        <v>107</v>
      </c>
      <c r="B14232" s="61" t="s">
        <v>108</v>
      </c>
      <c r="C14232" s="62">
        <v>2003</v>
      </c>
      <c r="D14232" s="61" t="s">
        <v>297</v>
      </c>
      <c r="E14232" s="62">
        <v>48</v>
      </c>
      <c r="F14232" s="63"/>
      <c r="G14232" s="63"/>
      <c r="H14232" s="63"/>
      <c r="I14232" s="63"/>
      <c r="J14232" s="63"/>
      <c r="K14232" s="62">
        <v>0</v>
      </c>
      <c r="L14232" s="63"/>
      <c r="M14232" s="63"/>
      <c r="N14232" s="63"/>
      <c r="O14232" s="63"/>
      <c r="P14232" s="63"/>
      <c r="Q14232" s="63"/>
      <c r="R14232" s="63"/>
      <c r="S14232" s="63"/>
      <c r="T14232" s="63"/>
      <c r="U14232" s="63"/>
      <c r="V14232" s="63"/>
      <c r="W14232" s="63"/>
      <c r="X14232" s="63"/>
      <c r="Y14232" s="63"/>
      <c r="Z14232" s="62">
        <v>0</v>
      </c>
      <c r="AA14232" s="63"/>
      <c r="AB14232" s="63"/>
      <c r="AC14232" s="62">
        <v>0</v>
      </c>
    </row>
    <row r="14233" spans="1:29" x14ac:dyDescent="0.25">
      <c r="A14233" s="61" t="s">
        <v>128</v>
      </c>
      <c r="B14233" s="61" t="s">
        <v>129</v>
      </c>
      <c r="C14233" s="62">
        <v>2007</v>
      </c>
      <c r="D14233" s="61" t="s">
        <v>135</v>
      </c>
      <c r="E14233" s="62">
        <v>68</v>
      </c>
      <c r="F14233" s="62">
        <v>2951</v>
      </c>
      <c r="G14233" s="62">
        <v>822</v>
      </c>
      <c r="H14233" s="62">
        <v>1.01</v>
      </c>
      <c r="I14233" s="62">
        <v>43.4</v>
      </c>
      <c r="J14233" s="62">
        <v>2744.43</v>
      </c>
      <c r="K14233" s="62">
        <v>0</v>
      </c>
      <c r="L14233" s="63"/>
      <c r="M14233" s="63"/>
      <c r="N14233" s="63"/>
      <c r="O14233" s="63"/>
      <c r="P14233" s="63"/>
      <c r="Q14233" s="63"/>
      <c r="R14233" s="63"/>
      <c r="S14233" s="63"/>
      <c r="T14233" s="63"/>
      <c r="U14233" s="63"/>
      <c r="V14233" s="63"/>
      <c r="W14233" s="63"/>
      <c r="X14233" s="63"/>
      <c r="Y14233" s="63"/>
      <c r="Z14233" s="62">
        <v>8184</v>
      </c>
      <c r="AA14233" s="62">
        <v>41984</v>
      </c>
      <c r="AB14233" s="62">
        <v>51.45</v>
      </c>
      <c r="AC14233" s="62">
        <v>120.35</v>
      </c>
    </row>
    <row r="14234" spans="1:29" ht="60" x14ac:dyDescent="0.25">
      <c r="A14234" s="61" t="s">
        <v>567</v>
      </c>
      <c r="B14234" s="61" t="s">
        <v>568</v>
      </c>
      <c r="C14234" s="62">
        <v>2009</v>
      </c>
      <c r="D14234" s="61" t="s">
        <v>78</v>
      </c>
      <c r="E14234" s="62">
        <v>36</v>
      </c>
      <c r="F14234" s="62">
        <v>22842</v>
      </c>
      <c r="G14234" s="62">
        <v>3226</v>
      </c>
      <c r="H14234" s="62">
        <v>7.47</v>
      </c>
      <c r="I14234" s="62">
        <v>634.5</v>
      </c>
      <c r="J14234" s="62">
        <v>21243.06</v>
      </c>
      <c r="K14234" s="62">
        <v>0</v>
      </c>
      <c r="L14234" s="63"/>
      <c r="M14234" s="63"/>
      <c r="N14234" s="63"/>
      <c r="O14234" s="63"/>
      <c r="P14234" s="62">
        <v>9086</v>
      </c>
      <c r="Q14234" s="62">
        <v>18610</v>
      </c>
      <c r="R14234" s="62">
        <v>43.08</v>
      </c>
      <c r="S14234" s="62">
        <v>252</v>
      </c>
      <c r="T14234" s="62">
        <v>115110.53</v>
      </c>
      <c r="U14234" s="63"/>
      <c r="V14234" s="63"/>
      <c r="W14234" s="63"/>
      <c r="X14234" s="63"/>
      <c r="Y14234" s="63"/>
      <c r="Z14234" s="62">
        <v>162.38999999999999</v>
      </c>
      <c r="AA14234" s="62">
        <v>689</v>
      </c>
      <c r="AB14234" s="62">
        <v>1.59</v>
      </c>
      <c r="AC14234" s="62">
        <v>4.51</v>
      </c>
    </row>
    <row r="14235" spans="1:29" x14ac:dyDescent="0.25">
      <c r="A14235" s="61" t="s">
        <v>210</v>
      </c>
      <c r="B14235" s="61" t="s">
        <v>211</v>
      </c>
      <c r="C14235" s="62">
        <v>2010</v>
      </c>
      <c r="D14235" s="61" t="s">
        <v>135</v>
      </c>
      <c r="E14235" s="62">
        <v>128</v>
      </c>
      <c r="F14235" s="62">
        <v>1154777</v>
      </c>
      <c r="G14235" s="62">
        <v>191463</v>
      </c>
      <c r="H14235" s="62">
        <v>124.65</v>
      </c>
      <c r="I14235" s="62">
        <v>9021.7000000000007</v>
      </c>
      <c r="J14235" s="62">
        <v>1073942.6100000001</v>
      </c>
      <c r="K14235" s="62">
        <v>135893.31</v>
      </c>
      <c r="L14235" s="62">
        <v>96755</v>
      </c>
      <c r="M14235" s="62">
        <v>62.99</v>
      </c>
      <c r="N14235" s="62">
        <v>1061.67</v>
      </c>
      <c r="O14235" s="62">
        <v>1638778.16</v>
      </c>
      <c r="P14235" s="63"/>
      <c r="Q14235" s="63"/>
      <c r="R14235" s="63"/>
      <c r="S14235" s="63"/>
      <c r="T14235" s="63"/>
      <c r="U14235" s="63"/>
      <c r="V14235" s="63"/>
      <c r="W14235" s="63"/>
      <c r="X14235" s="63"/>
      <c r="Y14235" s="63"/>
      <c r="Z14235" s="62">
        <v>1846763</v>
      </c>
      <c r="AA14235" s="62">
        <v>271843</v>
      </c>
      <c r="AB14235" s="62">
        <v>176.98</v>
      </c>
      <c r="AC14235" s="62">
        <v>14427.84</v>
      </c>
    </row>
    <row r="14236" spans="1:29" x14ac:dyDescent="0.25">
      <c r="A14236" s="61" t="s">
        <v>159</v>
      </c>
      <c r="B14236" s="61" t="s">
        <v>160</v>
      </c>
      <c r="C14236" s="62">
        <v>2013</v>
      </c>
      <c r="D14236" s="61" t="s">
        <v>89</v>
      </c>
      <c r="E14236" s="62">
        <v>23</v>
      </c>
      <c r="F14236" s="62">
        <v>84600</v>
      </c>
      <c r="G14236" s="62">
        <v>11242</v>
      </c>
      <c r="H14236" s="62">
        <v>40.729999999999997</v>
      </c>
      <c r="I14236" s="62">
        <v>3678.26</v>
      </c>
      <c r="J14236" s="62">
        <v>78678</v>
      </c>
      <c r="K14236" s="62">
        <v>0</v>
      </c>
      <c r="L14236" s="63"/>
      <c r="M14236" s="63"/>
      <c r="N14236" s="63"/>
      <c r="O14236" s="63"/>
      <c r="P14236" s="63"/>
      <c r="Q14236" s="63"/>
      <c r="R14236" s="63"/>
      <c r="S14236" s="63"/>
      <c r="T14236" s="63"/>
      <c r="U14236" s="62">
        <v>4662</v>
      </c>
      <c r="V14236" s="62">
        <v>16417</v>
      </c>
      <c r="W14236" s="62">
        <v>59.48</v>
      </c>
      <c r="X14236" s="62">
        <v>202</v>
      </c>
      <c r="Y14236" s="62">
        <v>104354.21</v>
      </c>
      <c r="Z14236" s="62">
        <v>8244</v>
      </c>
      <c r="AA14236" s="62">
        <v>29559</v>
      </c>
      <c r="AB14236" s="62">
        <v>107.1</v>
      </c>
      <c r="AC14236" s="62">
        <v>358.43</v>
      </c>
    </row>
    <row r="14237" spans="1:29" ht="30" x14ac:dyDescent="0.25">
      <c r="A14237" s="61" t="s">
        <v>520</v>
      </c>
      <c r="B14237" s="61" t="s">
        <v>521</v>
      </c>
      <c r="C14237" s="62">
        <v>2014</v>
      </c>
      <c r="D14237" s="61" t="s">
        <v>78</v>
      </c>
      <c r="E14237" s="62">
        <v>54</v>
      </c>
      <c r="F14237" s="62">
        <v>424897</v>
      </c>
      <c r="G14237" s="62">
        <v>64079</v>
      </c>
      <c r="H14237" s="62">
        <v>98.89</v>
      </c>
      <c r="I14237" s="62">
        <v>7868.46</v>
      </c>
      <c r="J14237" s="62">
        <v>395154.21</v>
      </c>
      <c r="K14237" s="62">
        <v>6456.84</v>
      </c>
      <c r="L14237" s="62">
        <v>6481</v>
      </c>
      <c r="M14237" s="62">
        <v>10</v>
      </c>
      <c r="N14237" s="63"/>
      <c r="O14237" s="63"/>
      <c r="P14237" s="63"/>
      <c r="Q14237" s="63"/>
      <c r="R14237" s="63"/>
      <c r="S14237" s="63"/>
      <c r="T14237" s="63"/>
      <c r="U14237" s="63"/>
      <c r="V14237" s="63"/>
      <c r="W14237" s="63"/>
      <c r="X14237" s="63"/>
      <c r="Y14237" s="63"/>
      <c r="Z14237" s="62">
        <v>129816</v>
      </c>
      <c r="AA14237" s="62">
        <v>15038</v>
      </c>
      <c r="AB14237" s="62">
        <v>23.21</v>
      </c>
      <c r="AC14237" s="62">
        <v>2404</v>
      </c>
    </row>
    <row r="14238" spans="1:29" x14ac:dyDescent="0.25">
      <c r="A14238" s="61" t="s">
        <v>105</v>
      </c>
      <c r="B14238" s="61" t="s">
        <v>106</v>
      </c>
      <c r="C14238" s="62">
        <v>2012</v>
      </c>
      <c r="D14238" s="61" t="s">
        <v>78</v>
      </c>
      <c r="E14238" s="62">
        <v>36</v>
      </c>
      <c r="F14238" s="62">
        <v>220799</v>
      </c>
      <c r="G14238" s="62">
        <v>17730</v>
      </c>
      <c r="H14238" s="62">
        <v>41.04</v>
      </c>
      <c r="I14238" s="62">
        <v>6133.31</v>
      </c>
      <c r="J14238" s="62">
        <v>205343.07</v>
      </c>
      <c r="K14238" s="62">
        <v>15634</v>
      </c>
      <c r="L14238" s="62">
        <v>19697</v>
      </c>
      <c r="M14238" s="62">
        <v>45.59</v>
      </c>
      <c r="N14238" s="62">
        <v>434.28</v>
      </c>
      <c r="O14238" s="62">
        <v>188535.1</v>
      </c>
      <c r="P14238" s="63"/>
      <c r="Q14238" s="63"/>
      <c r="R14238" s="63"/>
      <c r="S14238" s="63"/>
      <c r="T14238" s="63"/>
      <c r="U14238" s="63"/>
      <c r="V14238" s="63"/>
      <c r="W14238" s="63"/>
      <c r="X14238" s="63"/>
      <c r="Y14238" s="63"/>
      <c r="Z14238" s="62">
        <v>1136.29</v>
      </c>
      <c r="AA14238" s="62">
        <v>3874</v>
      </c>
      <c r="AB14238" s="62">
        <v>8.9700000000000006</v>
      </c>
      <c r="AC14238" s="62">
        <v>31.56</v>
      </c>
    </row>
    <row r="14239" spans="1:29" x14ac:dyDescent="0.25">
      <c r="A14239" s="61" t="s">
        <v>130</v>
      </c>
      <c r="B14239" s="61" t="s">
        <v>131</v>
      </c>
      <c r="C14239" s="62">
        <v>2012</v>
      </c>
      <c r="D14239" s="61" t="s">
        <v>89</v>
      </c>
      <c r="E14239" s="62">
        <v>52</v>
      </c>
      <c r="F14239" s="62">
        <v>473840</v>
      </c>
      <c r="G14239" s="62">
        <v>57543</v>
      </c>
      <c r="H14239" s="62">
        <v>92.22</v>
      </c>
      <c r="I14239" s="62">
        <v>9112.31</v>
      </c>
      <c r="J14239" s="62">
        <v>440671.2</v>
      </c>
      <c r="K14239" s="62">
        <v>0</v>
      </c>
      <c r="L14239" s="63"/>
      <c r="M14239" s="63"/>
      <c r="N14239" s="63"/>
      <c r="O14239" s="63"/>
      <c r="P14239" s="63"/>
      <c r="Q14239" s="63"/>
      <c r="R14239" s="63"/>
      <c r="S14239" s="63"/>
      <c r="T14239" s="63"/>
      <c r="U14239" s="63"/>
      <c r="V14239" s="63"/>
      <c r="W14239" s="63"/>
      <c r="X14239" s="63"/>
      <c r="Y14239" s="63"/>
      <c r="Z14239" s="62">
        <v>1470</v>
      </c>
      <c r="AA14239" s="62">
        <v>9057</v>
      </c>
      <c r="AB14239" s="62">
        <v>14.51</v>
      </c>
      <c r="AC14239" s="62">
        <v>28.27</v>
      </c>
    </row>
    <row r="14240" spans="1:29" x14ac:dyDescent="0.25">
      <c r="A14240" s="61" t="s">
        <v>178</v>
      </c>
      <c r="B14240" s="61" t="s">
        <v>179</v>
      </c>
      <c r="C14240" s="62">
        <v>2018</v>
      </c>
      <c r="D14240" s="61" t="s">
        <v>94</v>
      </c>
      <c r="E14240" s="62">
        <v>10</v>
      </c>
      <c r="F14240" s="62">
        <v>1973</v>
      </c>
      <c r="G14240" s="62">
        <v>530</v>
      </c>
      <c r="H14240" s="62">
        <v>4.42</v>
      </c>
      <c r="I14240" s="62">
        <v>197.3</v>
      </c>
      <c r="J14240" s="62">
        <v>1834.89</v>
      </c>
      <c r="K14240" s="62">
        <v>0</v>
      </c>
      <c r="L14240" s="63"/>
      <c r="M14240" s="63"/>
      <c r="N14240" s="63"/>
      <c r="O14240" s="63"/>
      <c r="P14240" s="63"/>
      <c r="Q14240" s="63"/>
      <c r="R14240" s="63"/>
      <c r="S14240" s="63"/>
      <c r="T14240" s="63"/>
      <c r="U14240" s="62">
        <v>441</v>
      </c>
      <c r="V14240" s="62">
        <v>1430</v>
      </c>
      <c r="W14240" s="62">
        <v>11.92</v>
      </c>
      <c r="X14240" s="62">
        <v>44</v>
      </c>
      <c r="Y14240" s="62">
        <v>9871.34</v>
      </c>
      <c r="Z14240" s="62">
        <v>399</v>
      </c>
      <c r="AA14240" s="62">
        <v>3950</v>
      </c>
      <c r="AB14240" s="62">
        <v>32.92</v>
      </c>
      <c r="AC14240" s="62">
        <v>39.9</v>
      </c>
    </row>
    <row r="14241" spans="1:29" x14ac:dyDescent="0.25">
      <c r="A14241" s="61" t="s">
        <v>107</v>
      </c>
      <c r="B14241" s="61" t="s">
        <v>108</v>
      </c>
      <c r="C14241" s="62">
        <v>2009</v>
      </c>
      <c r="D14241" s="61" t="s">
        <v>89</v>
      </c>
      <c r="E14241" s="62">
        <v>100</v>
      </c>
      <c r="F14241" s="62">
        <v>926788</v>
      </c>
      <c r="G14241" s="62">
        <v>136850</v>
      </c>
      <c r="H14241" s="62">
        <v>114.04</v>
      </c>
      <c r="I14241" s="62">
        <v>9267.8799999999992</v>
      </c>
      <c r="J14241" s="62">
        <v>861912.84</v>
      </c>
      <c r="K14241" s="62">
        <v>9338.51</v>
      </c>
      <c r="L14241" s="62">
        <v>15174</v>
      </c>
      <c r="M14241" s="62">
        <v>12.65</v>
      </c>
      <c r="N14241" s="62">
        <v>93.39</v>
      </c>
      <c r="O14241" s="62">
        <v>112615.85</v>
      </c>
      <c r="P14241" s="63"/>
      <c r="Q14241" s="63"/>
      <c r="R14241" s="63"/>
      <c r="S14241" s="63"/>
      <c r="T14241" s="63"/>
      <c r="U14241" s="63"/>
      <c r="V14241" s="63"/>
      <c r="W14241" s="63"/>
      <c r="X14241" s="63"/>
      <c r="Y14241" s="63"/>
      <c r="Z14241" s="62">
        <v>0</v>
      </c>
      <c r="AA14241" s="62">
        <v>61200</v>
      </c>
      <c r="AB14241" s="62">
        <v>51</v>
      </c>
      <c r="AC14241" s="62">
        <v>0</v>
      </c>
    </row>
    <row r="14242" spans="1:29" ht="30" x14ac:dyDescent="0.25">
      <c r="A14242" s="61" t="s">
        <v>346</v>
      </c>
      <c r="B14242" s="61" t="s">
        <v>347</v>
      </c>
      <c r="C14242" s="62">
        <v>2006</v>
      </c>
      <c r="D14242" s="61" t="s">
        <v>99</v>
      </c>
      <c r="E14242" s="62">
        <v>75</v>
      </c>
      <c r="F14242" s="62">
        <v>847595</v>
      </c>
      <c r="G14242" s="62">
        <v>132387</v>
      </c>
      <c r="H14242" s="62">
        <v>147.1</v>
      </c>
      <c r="I14242" s="62">
        <v>11301.27</v>
      </c>
      <c r="J14242" s="62">
        <v>788263.35</v>
      </c>
      <c r="K14242" s="62">
        <v>0</v>
      </c>
      <c r="L14242" s="63"/>
      <c r="M14242" s="63"/>
      <c r="N14242" s="63"/>
      <c r="O14242" s="63"/>
      <c r="P14242" s="63"/>
      <c r="Q14242" s="63"/>
      <c r="R14242" s="63"/>
      <c r="S14242" s="63"/>
      <c r="T14242" s="63"/>
      <c r="U14242" s="63"/>
      <c r="V14242" s="63"/>
      <c r="W14242" s="63"/>
      <c r="X14242" s="63"/>
      <c r="Y14242" s="63"/>
      <c r="Z14242" s="62">
        <v>1831.43</v>
      </c>
      <c r="AA14242" s="62">
        <v>5232</v>
      </c>
      <c r="AB14242" s="62">
        <v>5.81</v>
      </c>
      <c r="AC14242" s="62">
        <v>24.42</v>
      </c>
    </row>
    <row r="14243" spans="1:29" ht="30" x14ac:dyDescent="0.25">
      <c r="A14243" s="61" t="s">
        <v>403</v>
      </c>
      <c r="B14243" s="61" t="s">
        <v>404</v>
      </c>
      <c r="C14243" s="62">
        <v>2016</v>
      </c>
      <c r="D14243" s="61" t="s">
        <v>99</v>
      </c>
      <c r="E14243" s="62">
        <v>44</v>
      </c>
      <c r="F14243" s="62">
        <v>354956</v>
      </c>
      <c r="G14243" s="62">
        <v>125031</v>
      </c>
      <c r="H14243" s="62">
        <v>236.8</v>
      </c>
      <c r="I14243" s="62">
        <v>8067.18</v>
      </c>
      <c r="J14243" s="62">
        <v>330109.08</v>
      </c>
      <c r="K14243" s="62">
        <v>0</v>
      </c>
      <c r="L14243" s="63"/>
      <c r="M14243" s="63"/>
      <c r="N14243" s="63"/>
      <c r="O14243" s="63"/>
      <c r="P14243" s="63"/>
      <c r="Q14243" s="63"/>
      <c r="R14243" s="63"/>
      <c r="S14243" s="63"/>
      <c r="T14243" s="63"/>
      <c r="U14243" s="63"/>
      <c r="V14243" s="63"/>
      <c r="W14243" s="63"/>
      <c r="X14243" s="63"/>
      <c r="Y14243" s="63"/>
      <c r="Z14243" s="62">
        <v>39587.86</v>
      </c>
      <c r="AA14243" s="62">
        <v>7878</v>
      </c>
      <c r="AB14243" s="62">
        <v>14.92</v>
      </c>
      <c r="AC14243" s="62">
        <v>899.72</v>
      </c>
    </row>
    <row r="14244" spans="1:29" x14ac:dyDescent="0.25">
      <c r="A14244" s="61" t="s">
        <v>371</v>
      </c>
      <c r="B14244" s="61" t="s">
        <v>372</v>
      </c>
      <c r="C14244" s="62">
        <v>2011</v>
      </c>
      <c r="D14244" s="61" t="s">
        <v>78</v>
      </c>
      <c r="E14244" s="62">
        <v>59</v>
      </c>
      <c r="F14244" s="62">
        <v>568020</v>
      </c>
      <c r="G14244" s="62">
        <v>81721</v>
      </c>
      <c r="H14244" s="62">
        <v>115.43</v>
      </c>
      <c r="I14244" s="62">
        <v>9627.4599999999991</v>
      </c>
      <c r="J14244" s="62">
        <v>528258.6</v>
      </c>
      <c r="K14244" s="62">
        <v>0</v>
      </c>
      <c r="L14244" s="63"/>
      <c r="M14244" s="63"/>
      <c r="N14244" s="63"/>
      <c r="O14244" s="63"/>
      <c r="P14244" s="63"/>
      <c r="Q14244" s="63"/>
      <c r="R14244" s="63"/>
      <c r="S14244" s="63"/>
      <c r="T14244" s="63"/>
      <c r="U14244" s="63"/>
      <c r="V14244" s="63"/>
      <c r="W14244" s="63"/>
      <c r="X14244" s="63"/>
      <c r="Y14244" s="63"/>
      <c r="Z14244" s="62">
        <v>49077</v>
      </c>
      <c r="AA14244" s="62">
        <v>11973</v>
      </c>
      <c r="AB14244" s="62">
        <v>16.91</v>
      </c>
      <c r="AC14244" s="62">
        <v>831.81</v>
      </c>
    </row>
    <row r="14245" spans="1:29" ht="30" x14ac:dyDescent="0.25">
      <c r="A14245" s="61" t="s">
        <v>87</v>
      </c>
      <c r="B14245" s="61" t="s">
        <v>88</v>
      </c>
      <c r="C14245" s="62">
        <v>2012</v>
      </c>
      <c r="D14245" s="61" t="s">
        <v>89</v>
      </c>
      <c r="E14245" s="62">
        <v>72</v>
      </c>
      <c r="F14245" s="62">
        <v>489360</v>
      </c>
      <c r="G14245" s="62">
        <v>52840</v>
      </c>
      <c r="H14245" s="62">
        <v>61.16</v>
      </c>
      <c r="I14245" s="62">
        <v>6796.67</v>
      </c>
      <c r="J14245" s="62">
        <v>455104.8</v>
      </c>
      <c r="K14245" s="62">
        <v>22239.57</v>
      </c>
      <c r="L14245" s="62">
        <v>10036</v>
      </c>
      <c r="M14245" s="62">
        <v>11.62</v>
      </c>
      <c r="N14245" s="63"/>
      <c r="O14245" s="63"/>
      <c r="P14245" s="63"/>
      <c r="Q14245" s="63"/>
      <c r="R14245" s="63"/>
      <c r="S14245" s="63"/>
      <c r="T14245" s="63"/>
      <c r="U14245" s="63"/>
      <c r="V14245" s="63"/>
      <c r="W14245" s="63"/>
      <c r="X14245" s="63"/>
      <c r="Y14245" s="63"/>
      <c r="Z14245" s="62">
        <v>163800</v>
      </c>
      <c r="AA14245" s="62">
        <v>27191</v>
      </c>
      <c r="AB14245" s="62">
        <v>31.47</v>
      </c>
      <c r="AC14245" s="62">
        <v>2275</v>
      </c>
    </row>
    <row r="14246" spans="1:29" ht="30" x14ac:dyDescent="0.25">
      <c r="A14246" s="61" t="s">
        <v>317</v>
      </c>
      <c r="B14246" s="61" t="s">
        <v>318</v>
      </c>
      <c r="C14246" s="62">
        <v>2006</v>
      </c>
      <c r="D14246" s="61" t="s">
        <v>78</v>
      </c>
      <c r="E14246" s="62">
        <v>56</v>
      </c>
      <c r="F14246" s="62">
        <v>831280</v>
      </c>
      <c r="G14246" s="62">
        <v>95168</v>
      </c>
      <c r="H14246" s="62">
        <v>141.62</v>
      </c>
      <c r="I14246" s="62">
        <v>14844.29</v>
      </c>
      <c r="J14246" s="62">
        <v>773090.4</v>
      </c>
      <c r="K14246" s="62">
        <v>0</v>
      </c>
      <c r="L14246" s="63"/>
      <c r="M14246" s="63"/>
      <c r="N14246" s="63"/>
      <c r="O14246" s="63"/>
      <c r="P14246" s="63"/>
      <c r="Q14246" s="63"/>
      <c r="R14246" s="63"/>
      <c r="S14246" s="63"/>
      <c r="T14246" s="63"/>
      <c r="U14246" s="63"/>
      <c r="V14246" s="63"/>
      <c r="W14246" s="63"/>
      <c r="X14246" s="63"/>
      <c r="Y14246" s="63"/>
      <c r="Z14246" s="62">
        <v>1257000</v>
      </c>
      <c r="AA14246" s="62">
        <v>8508</v>
      </c>
      <c r="AB14246" s="62">
        <v>12.66</v>
      </c>
      <c r="AC14246" s="62">
        <v>22446.43</v>
      </c>
    </row>
    <row r="14247" spans="1:29" ht="30" x14ac:dyDescent="0.25">
      <c r="A14247" s="61" t="s">
        <v>393</v>
      </c>
      <c r="B14247" s="61" t="s">
        <v>394</v>
      </c>
      <c r="C14247" s="62">
        <v>2012</v>
      </c>
      <c r="D14247" s="61" t="s">
        <v>78</v>
      </c>
      <c r="E14247" s="62">
        <v>64</v>
      </c>
      <c r="F14247" s="62">
        <v>556320</v>
      </c>
      <c r="G14247" s="62">
        <v>79447</v>
      </c>
      <c r="H14247" s="62">
        <v>103.45</v>
      </c>
      <c r="I14247" s="62">
        <v>8692.5</v>
      </c>
      <c r="J14247" s="62">
        <v>517377.6</v>
      </c>
      <c r="K14247" s="62">
        <v>0</v>
      </c>
      <c r="L14247" s="63"/>
      <c r="M14247" s="63"/>
      <c r="N14247" s="63"/>
      <c r="O14247" s="63"/>
      <c r="P14247" s="63"/>
      <c r="Q14247" s="63"/>
      <c r="R14247" s="63"/>
      <c r="S14247" s="63"/>
      <c r="T14247" s="63"/>
      <c r="U14247" s="63"/>
      <c r="V14247" s="63"/>
      <c r="W14247" s="63"/>
      <c r="X14247" s="63"/>
      <c r="Y14247" s="63"/>
      <c r="Z14247" s="62">
        <v>0</v>
      </c>
      <c r="AA14247" s="63"/>
      <c r="AB14247" s="63"/>
      <c r="AC14247" s="62">
        <v>0</v>
      </c>
    </row>
    <row r="14248" spans="1:29" x14ac:dyDescent="0.25">
      <c r="A14248" s="61" t="s">
        <v>70</v>
      </c>
      <c r="B14248" s="61" t="s">
        <v>71</v>
      </c>
      <c r="C14248" s="62">
        <v>2017</v>
      </c>
      <c r="D14248" s="61" t="s">
        <v>99</v>
      </c>
      <c r="E14248" s="62">
        <v>152</v>
      </c>
      <c r="F14248" s="63"/>
      <c r="G14248" s="63"/>
      <c r="H14248" s="63"/>
      <c r="I14248" s="63"/>
      <c r="J14248" s="63"/>
      <c r="K14248" s="62">
        <v>0</v>
      </c>
      <c r="L14248" s="63"/>
      <c r="M14248" s="63"/>
      <c r="N14248" s="63"/>
      <c r="O14248" s="63"/>
      <c r="P14248" s="63"/>
      <c r="Q14248" s="63"/>
      <c r="R14248" s="63"/>
      <c r="S14248" s="63"/>
      <c r="T14248" s="63"/>
      <c r="U14248" s="63"/>
      <c r="V14248" s="63"/>
      <c r="W14248" s="63"/>
      <c r="X14248" s="63"/>
      <c r="Y14248" s="63"/>
      <c r="Z14248" s="62">
        <v>0</v>
      </c>
      <c r="AA14248" s="63"/>
      <c r="AB14248" s="63"/>
      <c r="AC14248" s="62">
        <v>0</v>
      </c>
    </row>
    <row r="14249" spans="1:29" x14ac:dyDescent="0.25">
      <c r="A14249" s="61" t="s">
        <v>484</v>
      </c>
      <c r="B14249" s="61" t="s">
        <v>485</v>
      </c>
      <c r="C14249" s="62">
        <v>2015</v>
      </c>
      <c r="D14249" s="61" t="s">
        <v>78</v>
      </c>
      <c r="E14249" s="62">
        <v>40</v>
      </c>
      <c r="F14249" s="62">
        <v>359040</v>
      </c>
      <c r="G14249" s="62">
        <v>54922</v>
      </c>
      <c r="H14249" s="62">
        <v>114.42</v>
      </c>
      <c r="I14249" s="62">
        <v>8976</v>
      </c>
      <c r="J14249" s="62">
        <v>333907.20000000001</v>
      </c>
      <c r="K14249" s="62">
        <v>0</v>
      </c>
      <c r="L14249" s="63"/>
      <c r="M14249" s="63"/>
      <c r="N14249" s="63"/>
      <c r="O14249" s="63"/>
      <c r="P14249" s="63"/>
      <c r="Q14249" s="63"/>
      <c r="R14249" s="63"/>
      <c r="S14249" s="63"/>
      <c r="T14249" s="63"/>
      <c r="U14249" s="63"/>
      <c r="V14249" s="63"/>
      <c r="W14249" s="63"/>
      <c r="X14249" s="63"/>
      <c r="Y14249" s="63"/>
      <c r="Z14249" s="62">
        <v>1732</v>
      </c>
      <c r="AA14249" s="62">
        <v>34712</v>
      </c>
      <c r="AB14249" s="62">
        <v>72.319999999999993</v>
      </c>
      <c r="AC14249" s="62">
        <v>43.3</v>
      </c>
    </row>
    <row r="14250" spans="1:29" x14ac:dyDescent="0.25">
      <c r="A14250" s="61" t="s">
        <v>163</v>
      </c>
      <c r="B14250" s="61" t="s">
        <v>164</v>
      </c>
      <c r="C14250" s="62">
        <v>2017</v>
      </c>
      <c r="D14250" s="61" t="s">
        <v>150</v>
      </c>
      <c r="E14250" s="62">
        <v>17</v>
      </c>
      <c r="F14250" s="62">
        <v>28794</v>
      </c>
      <c r="G14250" s="62">
        <v>5805</v>
      </c>
      <c r="H14250" s="62">
        <v>28.46</v>
      </c>
      <c r="I14250" s="62">
        <v>1693.76</v>
      </c>
      <c r="J14250" s="62">
        <v>26778.42</v>
      </c>
      <c r="K14250" s="62">
        <v>0</v>
      </c>
      <c r="L14250" s="63"/>
      <c r="M14250" s="63"/>
      <c r="N14250" s="63"/>
      <c r="O14250" s="63"/>
      <c r="P14250" s="63"/>
      <c r="Q14250" s="63"/>
      <c r="R14250" s="63"/>
      <c r="S14250" s="63"/>
      <c r="T14250" s="63"/>
      <c r="U14250" s="63"/>
      <c r="V14250" s="63"/>
      <c r="W14250" s="63"/>
      <c r="X14250" s="63"/>
      <c r="Y14250" s="63"/>
      <c r="Z14250" s="62">
        <v>116328</v>
      </c>
      <c r="AA14250" s="62">
        <v>10310</v>
      </c>
      <c r="AB14250" s="62">
        <v>50.54</v>
      </c>
      <c r="AC14250" s="62">
        <v>6842.82</v>
      </c>
    </row>
    <row r="14251" spans="1:29" ht="30" x14ac:dyDescent="0.25">
      <c r="A14251" s="61" t="s">
        <v>115</v>
      </c>
      <c r="B14251" s="61" t="s">
        <v>116</v>
      </c>
      <c r="C14251" s="62">
        <v>2011</v>
      </c>
      <c r="D14251" s="61" t="s">
        <v>99</v>
      </c>
      <c r="E14251" s="62">
        <v>40</v>
      </c>
      <c r="F14251" s="62">
        <v>62656</v>
      </c>
      <c r="G14251" s="62">
        <v>12124</v>
      </c>
      <c r="H14251" s="62">
        <v>25.26</v>
      </c>
      <c r="I14251" s="62">
        <v>1566.4</v>
      </c>
      <c r="J14251" s="62">
        <v>58270.080000000002</v>
      </c>
      <c r="K14251" s="62">
        <v>21991.27</v>
      </c>
      <c r="L14251" s="62">
        <v>42586</v>
      </c>
      <c r="M14251" s="62">
        <v>88.72</v>
      </c>
      <c r="N14251" s="62">
        <v>549.78</v>
      </c>
      <c r="O14251" s="62">
        <v>265199.33</v>
      </c>
      <c r="P14251" s="63"/>
      <c r="Q14251" s="63"/>
      <c r="R14251" s="63"/>
      <c r="S14251" s="63"/>
      <c r="T14251" s="63"/>
      <c r="U14251" s="63"/>
      <c r="V14251" s="63"/>
      <c r="W14251" s="63"/>
      <c r="X14251" s="63"/>
      <c r="Y14251" s="63"/>
      <c r="Z14251" s="62">
        <v>151000</v>
      </c>
      <c r="AA14251" s="62">
        <v>19899</v>
      </c>
      <c r="AB14251" s="62">
        <v>41.46</v>
      </c>
      <c r="AC14251" s="62">
        <v>3775</v>
      </c>
    </row>
    <row r="14252" spans="1:29" ht="30" x14ac:dyDescent="0.25">
      <c r="A14252" s="61" t="s">
        <v>151</v>
      </c>
      <c r="B14252" s="61" t="s">
        <v>152</v>
      </c>
      <c r="C14252" s="62">
        <v>2003</v>
      </c>
      <c r="D14252" s="61" t="s">
        <v>99</v>
      </c>
      <c r="E14252" s="62">
        <v>65</v>
      </c>
      <c r="F14252" s="62">
        <v>280956</v>
      </c>
      <c r="G14252" s="62">
        <v>19060</v>
      </c>
      <c r="H14252" s="62">
        <v>24.44</v>
      </c>
      <c r="I14252" s="62">
        <v>4322.3999999999996</v>
      </c>
      <c r="J14252" s="62">
        <v>261289.08</v>
      </c>
      <c r="K14252" s="62">
        <v>14671.19</v>
      </c>
      <c r="L14252" s="62">
        <v>9544</v>
      </c>
      <c r="M14252" s="62">
        <v>12.24</v>
      </c>
      <c r="N14252" s="62">
        <v>225.71</v>
      </c>
      <c r="O14252" s="62">
        <v>176924.32</v>
      </c>
      <c r="P14252" s="63"/>
      <c r="Q14252" s="63"/>
      <c r="R14252" s="63"/>
      <c r="S14252" s="63"/>
      <c r="T14252" s="63"/>
      <c r="U14252" s="63"/>
      <c r="V14252" s="63"/>
      <c r="W14252" s="63"/>
      <c r="X14252" s="63"/>
      <c r="Y14252" s="63"/>
      <c r="Z14252" s="62">
        <v>1447.5</v>
      </c>
      <c r="AA14252" s="62">
        <v>9377</v>
      </c>
      <c r="AB14252" s="62">
        <v>12.02</v>
      </c>
      <c r="AC14252" s="62">
        <v>22.27</v>
      </c>
    </row>
    <row r="14253" spans="1:29" ht="45" x14ac:dyDescent="0.25">
      <c r="A14253" s="61" t="s">
        <v>340</v>
      </c>
      <c r="B14253" s="61" t="s">
        <v>341</v>
      </c>
      <c r="C14253" s="62">
        <v>2006</v>
      </c>
      <c r="D14253" s="61" t="s">
        <v>99</v>
      </c>
      <c r="E14253" s="62">
        <v>48</v>
      </c>
      <c r="F14253" s="62">
        <v>418640</v>
      </c>
      <c r="G14253" s="62">
        <v>64648</v>
      </c>
      <c r="H14253" s="62">
        <v>112.24</v>
      </c>
      <c r="I14253" s="62">
        <v>8721.67</v>
      </c>
      <c r="J14253" s="62">
        <v>389335.2</v>
      </c>
      <c r="K14253" s="62">
        <v>0</v>
      </c>
      <c r="L14253" s="63"/>
      <c r="M14253" s="63"/>
      <c r="N14253" s="63"/>
      <c r="O14253" s="63"/>
      <c r="P14253" s="63"/>
      <c r="Q14253" s="63"/>
      <c r="R14253" s="63"/>
      <c r="S14253" s="63"/>
      <c r="T14253" s="63"/>
      <c r="U14253" s="63"/>
      <c r="V14253" s="63"/>
      <c r="W14253" s="63"/>
      <c r="X14253" s="63"/>
      <c r="Y14253" s="63"/>
      <c r="Z14253" s="62">
        <v>109656</v>
      </c>
      <c r="AA14253" s="62">
        <v>4427</v>
      </c>
      <c r="AB14253" s="62">
        <v>7.69</v>
      </c>
      <c r="AC14253" s="62">
        <v>2284.5</v>
      </c>
    </row>
    <row r="14254" spans="1:29" x14ac:dyDescent="0.25">
      <c r="A14254" s="61" t="s">
        <v>212</v>
      </c>
      <c r="B14254" s="61" t="s">
        <v>213</v>
      </c>
      <c r="C14254" s="62">
        <v>2010</v>
      </c>
      <c r="D14254" s="61" t="s">
        <v>94</v>
      </c>
      <c r="E14254" s="62">
        <v>8</v>
      </c>
      <c r="F14254" s="63"/>
      <c r="G14254" s="62">
        <v>0</v>
      </c>
      <c r="H14254" s="62">
        <v>0</v>
      </c>
      <c r="I14254" s="63"/>
      <c r="J14254" s="63"/>
      <c r="K14254" s="62">
        <v>0</v>
      </c>
      <c r="L14254" s="63"/>
      <c r="M14254" s="63"/>
      <c r="N14254" s="63"/>
      <c r="O14254" s="63"/>
      <c r="P14254" s="63"/>
      <c r="Q14254" s="63"/>
      <c r="R14254" s="63"/>
      <c r="S14254" s="63"/>
      <c r="T14254" s="63"/>
      <c r="U14254" s="63"/>
      <c r="V14254" s="63"/>
      <c r="W14254" s="63"/>
      <c r="X14254" s="63"/>
      <c r="Y14254" s="63"/>
      <c r="Z14254" s="62">
        <v>50200</v>
      </c>
      <c r="AA14254" s="62">
        <v>6188</v>
      </c>
      <c r="AB14254" s="62">
        <v>64.459999999999994</v>
      </c>
      <c r="AC14254" s="62">
        <v>6275</v>
      </c>
    </row>
    <row r="14255" spans="1:29" ht="30" x14ac:dyDescent="0.25">
      <c r="A14255" s="61" t="s">
        <v>391</v>
      </c>
      <c r="B14255" s="61" t="s">
        <v>392</v>
      </c>
      <c r="C14255" s="62">
        <v>2004</v>
      </c>
      <c r="D14255" s="61" t="s">
        <v>99</v>
      </c>
      <c r="E14255" s="62">
        <v>56</v>
      </c>
      <c r="F14255" s="62">
        <v>175501</v>
      </c>
      <c r="G14255" s="62">
        <v>25551</v>
      </c>
      <c r="H14255" s="62">
        <v>38.020000000000003</v>
      </c>
      <c r="I14255" s="62">
        <v>3133.95</v>
      </c>
      <c r="J14255" s="62">
        <v>163215.93</v>
      </c>
      <c r="K14255" s="62">
        <v>48313</v>
      </c>
      <c r="L14255" s="62">
        <v>54780</v>
      </c>
      <c r="M14255" s="62">
        <v>81.52</v>
      </c>
      <c r="N14255" s="62">
        <v>862.73</v>
      </c>
      <c r="O14255" s="62">
        <v>582620.96</v>
      </c>
      <c r="P14255" s="63"/>
      <c r="Q14255" s="63"/>
      <c r="R14255" s="63"/>
      <c r="S14255" s="63"/>
      <c r="T14255" s="63"/>
      <c r="U14255" s="63"/>
      <c r="V14255" s="63"/>
      <c r="W14255" s="63"/>
      <c r="X14255" s="63"/>
      <c r="Y14255" s="63"/>
      <c r="Z14255" s="62">
        <v>2097</v>
      </c>
      <c r="AA14255" s="62">
        <v>8513</v>
      </c>
      <c r="AB14255" s="62">
        <v>12.67</v>
      </c>
      <c r="AC14255" s="62">
        <v>37.450000000000003</v>
      </c>
    </row>
    <row r="14256" spans="1:29" ht="30" x14ac:dyDescent="0.25">
      <c r="A14256" s="61" t="s">
        <v>287</v>
      </c>
      <c r="B14256" s="61" t="s">
        <v>288</v>
      </c>
      <c r="C14256" s="62">
        <v>2012</v>
      </c>
      <c r="D14256" s="61" t="s">
        <v>83</v>
      </c>
      <c r="E14256" s="62">
        <v>9</v>
      </c>
      <c r="F14256" s="62">
        <v>34</v>
      </c>
      <c r="G14256" s="62">
        <v>51</v>
      </c>
      <c r="H14256" s="62">
        <v>0.47</v>
      </c>
      <c r="I14256" s="62">
        <v>3.78</v>
      </c>
      <c r="J14256" s="62">
        <v>31.62</v>
      </c>
      <c r="K14256" s="62">
        <v>0</v>
      </c>
      <c r="L14256" s="63"/>
      <c r="M14256" s="63"/>
      <c r="N14256" s="63"/>
      <c r="O14256" s="63"/>
      <c r="P14256" s="63"/>
      <c r="Q14256" s="63"/>
      <c r="R14256" s="63"/>
      <c r="S14256" s="63"/>
      <c r="T14256" s="63"/>
      <c r="U14256" s="63"/>
      <c r="V14256" s="63"/>
      <c r="W14256" s="63"/>
      <c r="X14256" s="63"/>
      <c r="Y14256" s="63"/>
      <c r="Z14256" s="62">
        <v>37404</v>
      </c>
      <c r="AA14256" s="62">
        <v>3551</v>
      </c>
      <c r="AB14256" s="62">
        <v>32.880000000000003</v>
      </c>
      <c r="AC14256" s="62">
        <v>4156</v>
      </c>
    </row>
    <row r="14257" spans="1:29" ht="30" x14ac:dyDescent="0.25">
      <c r="A14257" s="61" t="s">
        <v>120</v>
      </c>
      <c r="B14257" s="61" t="s">
        <v>121</v>
      </c>
      <c r="C14257" s="62">
        <v>2009</v>
      </c>
      <c r="D14257" s="61" t="s">
        <v>150</v>
      </c>
      <c r="E14257" s="62">
        <v>8</v>
      </c>
      <c r="F14257" s="62">
        <v>0</v>
      </c>
      <c r="G14257" s="62">
        <v>0</v>
      </c>
      <c r="H14257" s="62">
        <v>0</v>
      </c>
      <c r="I14257" s="62">
        <v>0</v>
      </c>
      <c r="J14257" s="62">
        <v>0</v>
      </c>
      <c r="K14257" s="62">
        <v>0</v>
      </c>
      <c r="L14257" s="62">
        <v>0</v>
      </c>
      <c r="M14257" s="62">
        <v>0</v>
      </c>
      <c r="N14257" s="62">
        <v>0</v>
      </c>
      <c r="O14257" s="62">
        <v>0</v>
      </c>
      <c r="P14257" s="63"/>
      <c r="Q14257" s="63"/>
      <c r="R14257" s="63"/>
      <c r="S14257" s="63"/>
      <c r="T14257" s="63"/>
      <c r="U14257" s="63"/>
      <c r="V14257" s="63"/>
      <c r="W14257" s="63"/>
      <c r="X14257" s="63"/>
      <c r="Y14257" s="63"/>
      <c r="Z14257" s="62">
        <v>31000</v>
      </c>
      <c r="AA14257" s="62">
        <v>1953</v>
      </c>
      <c r="AB14257" s="62">
        <v>20.34</v>
      </c>
      <c r="AC14257" s="62">
        <v>3875</v>
      </c>
    </row>
    <row r="14258" spans="1:29" ht="30" x14ac:dyDescent="0.25">
      <c r="A14258" s="61" t="s">
        <v>430</v>
      </c>
      <c r="B14258" s="61" t="s">
        <v>431</v>
      </c>
      <c r="C14258" s="62">
        <v>2014</v>
      </c>
      <c r="D14258" s="61" t="s">
        <v>78</v>
      </c>
      <c r="E14258" s="62">
        <v>42</v>
      </c>
      <c r="F14258" s="62">
        <v>152200</v>
      </c>
      <c r="G14258" s="62">
        <v>27441</v>
      </c>
      <c r="H14258" s="62">
        <v>54.45</v>
      </c>
      <c r="I14258" s="62">
        <v>3623.81</v>
      </c>
      <c r="J14258" s="62">
        <v>141546</v>
      </c>
      <c r="K14258" s="62">
        <v>18938.89</v>
      </c>
      <c r="L14258" s="62">
        <v>20811</v>
      </c>
      <c r="M14258" s="62">
        <v>41.29</v>
      </c>
      <c r="N14258" s="62">
        <v>450.93</v>
      </c>
      <c r="O14258" s="62">
        <v>228389.81</v>
      </c>
      <c r="P14258" s="63"/>
      <c r="Q14258" s="63"/>
      <c r="R14258" s="63"/>
      <c r="S14258" s="63"/>
      <c r="T14258" s="63"/>
      <c r="U14258" s="63"/>
      <c r="V14258" s="63"/>
      <c r="W14258" s="63"/>
      <c r="X14258" s="63"/>
      <c r="Y14258" s="63"/>
      <c r="Z14258" s="62">
        <v>2951</v>
      </c>
      <c r="AA14258" s="62">
        <v>28813</v>
      </c>
      <c r="AB14258" s="62">
        <v>57.17</v>
      </c>
      <c r="AC14258" s="62">
        <v>70.260000000000005</v>
      </c>
    </row>
    <row r="14259" spans="1:29" ht="30" x14ac:dyDescent="0.25">
      <c r="A14259" s="61" t="s">
        <v>572</v>
      </c>
      <c r="B14259" s="61" t="s">
        <v>573</v>
      </c>
      <c r="C14259" s="62">
        <v>2013</v>
      </c>
      <c r="D14259" s="61" t="s">
        <v>323</v>
      </c>
      <c r="E14259" s="62">
        <v>56</v>
      </c>
      <c r="F14259" s="62">
        <v>592232</v>
      </c>
      <c r="G14259" s="62">
        <v>101113</v>
      </c>
      <c r="H14259" s="62">
        <v>150.47</v>
      </c>
      <c r="I14259" s="62">
        <v>10575.57</v>
      </c>
      <c r="J14259" s="62">
        <v>550775.76</v>
      </c>
      <c r="K14259" s="62">
        <v>0</v>
      </c>
      <c r="L14259" s="63"/>
      <c r="M14259" s="63"/>
      <c r="N14259" s="63"/>
      <c r="O14259" s="63"/>
      <c r="P14259" s="63"/>
      <c r="Q14259" s="63"/>
      <c r="R14259" s="63"/>
      <c r="S14259" s="63"/>
      <c r="T14259" s="63"/>
      <c r="U14259" s="63"/>
      <c r="V14259" s="63"/>
      <c r="W14259" s="63"/>
      <c r="X14259" s="63"/>
      <c r="Y14259" s="63"/>
      <c r="Z14259" s="62">
        <v>0</v>
      </c>
      <c r="AA14259" s="63"/>
      <c r="AB14259" s="63"/>
      <c r="AC14259" s="62">
        <v>0</v>
      </c>
    </row>
    <row r="14260" spans="1:29" ht="30" x14ac:dyDescent="0.25">
      <c r="A14260" s="61" t="s">
        <v>122</v>
      </c>
      <c r="B14260" s="61" t="s">
        <v>123</v>
      </c>
      <c r="C14260" s="62">
        <v>2018</v>
      </c>
      <c r="D14260" s="61" t="s">
        <v>226</v>
      </c>
      <c r="E14260" s="62">
        <v>64</v>
      </c>
      <c r="F14260" s="62">
        <v>207630</v>
      </c>
      <c r="G14260" s="62">
        <v>31981</v>
      </c>
      <c r="H14260" s="62">
        <v>41.64</v>
      </c>
      <c r="I14260" s="62">
        <v>3244.22</v>
      </c>
      <c r="J14260" s="62">
        <v>193095.9</v>
      </c>
      <c r="K14260" s="62">
        <v>18373</v>
      </c>
      <c r="L14260" s="62">
        <v>19356</v>
      </c>
      <c r="M14260" s="62">
        <v>25.2</v>
      </c>
      <c r="N14260" s="63"/>
      <c r="O14260" s="63"/>
      <c r="P14260" s="63"/>
      <c r="Q14260" s="63"/>
      <c r="R14260" s="63"/>
      <c r="S14260" s="63"/>
      <c r="T14260" s="63"/>
      <c r="U14260" s="63"/>
      <c r="V14260" s="63"/>
      <c r="W14260" s="63"/>
      <c r="X14260" s="63"/>
      <c r="Y14260" s="63"/>
      <c r="Z14260" s="62">
        <v>1390.28</v>
      </c>
      <c r="AA14260" s="62">
        <v>20707</v>
      </c>
      <c r="AB14260" s="62">
        <v>26.96</v>
      </c>
      <c r="AC14260" s="62">
        <v>21.72</v>
      </c>
    </row>
    <row r="14261" spans="1:29" ht="30" x14ac:dyDescent="0.25">
      <c r="A14261" s="61" t="s">
        <v>287</v>
      </c>
      <c r="B14261" s="61" t="s">
        <v>288</v>
      </c>
      <c r="C14261" s="62">
        <v>2007</v>
      </c>
      <c r="D14261" s="61" t="s">
        <v>150</v>
      </c>
      <c r="E14261" s="62">
        <v>8</v>
      </c>
      <c r="F14261" s="63"/>
      <c r="G14261" s="63"/>
      <c r="H14261" s="63"/>
      <c r="I14261" s="63"/>
      <c r="J14261" s="63"/>
      <c r="K14261" s="62">
        <v>0</v>
      </c>
      <c r="L14261" s="63"/>
      <c r="M14261" s="63"/>
      <c r="N14261" s="63"/>
      <c r="O14261" s="63"/>
      <c r="P14261" s="63"/>
      <c r="Q14261" s="63"/>
      <c r="R14261" s="63"/>
      <c r="S14261" s="63"/>
      <c r="T14261" s="63"/>
      <c r="U14261" s="63"/>
      <c r="V14261" s="63"/>
      <c r="W14261" s="63"/>
      <c r="X14261" s="63"/>
      <c r="Y14261" s="63"/>
      <c r="Z14261" s="62">
        <v>0</v>
      </c>
      <c r="AA14261" s="63"/>
      <c r="AB14261" s="63"/>
      <c r="AC14261" s="62">
        <v>0</v>
      </c>
    </row>
    <row r="14262" spans="1:29" x14ac:dyDescent="0.25">
      <c r="A14262" s="61" t="s">
        <v>163</v>
      </c>
      <c r="B14262" s="61" t="s">
        <v>164</v>
      </c>
      <c r="C14262" s="62">
        <v>2008</v>
      </c>
      <c r="D14262" s="61" t="s">
        <v>301</v>
      </c>
      <c r="E14262" s="62">
        <v>54</v>
      </c>
      <c r="F14262" s="62">
        <v>242770</v>
      </c>
      <c r="G14262" s="62">
        <v>37780</v>
      </c>
      <c r="H14262" s="62">
        <v>58.3</v>
      </c>
      <c r="I14262" s="62">
        <v>4495.74</v>
      </c>
      <c r="J14262" s="62">
        <v>225776.1</v>
      </c>
      <c r="K14262" s="62">
        <v>41090.199999999997</v>
      </c>
      <c r="L14262" s="62">
        <v>32588</v>
      </c>
      <c r="M14262" s="62">
        <v>50.29</v>
      </c>
      <c r="N14262" s="62">
        <v>760.93</v>
      </c>
      <c r="O14262" s="62">
        <v>495519.09</v>
      </c>
      <c r="P14262" s="63"/>
      <c r="Q14262" s="63"/>
      <c r="R14262" s="63"/>
      <c r="S14262" s="63"/>
      <c r="T14262" s="63"/>
      <c r="U14262" s="63"/>
      <c r="V14262" s="63"/>
      <c r="W14262" s="63"/>
      <c r="X14262" s="63"/>
      <c r="Y14262" s="63"/>
      <c r="Z14262" s="62">
        <v>202518</v>
      </c>
      <c r="AA14262" s="62">
        <v>16135</v>
      </c>
      <c r="AB14262" s="62">
        <v>24.9</v>
      </c>
      <c r="AC14262" s="62">
        <v>3750.33</v>
      </c>
    </row>
    <row r="14263" spans="1:29" ht="30" x14ac:dyDescent="0.25">
      <c r="A14263" s="61" t="s">
        <v>247</v>
      </c>
      <c r="B14263" s="61" t="s">
        <v>248</v>
      </c>
      <c r="C14263" s="62">
        <v>2003</v>
      </c>
      <c r="D14263" s="61" t="s">
        <v>86</v>
      </c>
      <c r="E14263" s="62">
        <v>31</v>
      </c>
      <c r="F14263" s="62">
        <v>67</v>
      </c>
      <c r="G14263" s="62">
        <v>16</v>
      </c>
      <c r="H14263" s="62">
        <v>0.04</v>
      </c>
      <c r="I14263" s="62">
        <v>2.16</v>
      </c>
      <c r="J14263" s="62">
        <v>62.31</v>
      </c>
      <c r="K14263" s="62">
        <v>0</v>
      </c>
      <c r="L14263" s="63"/>
      <c r="M14263" s="63"/>
      <c r="N14263" s="63"/>
      <c r="O14263" s="63"/>
      <c r="P14263" s="63"/>
      <c r="Q14263" s="63"/>
      <c r="R14263" s="63"/>
      <c r="S14263" s="63"/>
      <c r="T14263" s="63"/>
      <c r="U14263" s="63"/>
      <c r="V14263" s="63"/>
      <c r="W14263" s="63"/>
      <c r="X14263" s="63"/>
      <c r="Y14263" s="63"/>
      <c r="Z14263" s="62">
        <v>152</v>
      </c>
      <c r="AA14263" s="62">
        <v>6034</v>
      </c>
      <c r="AB14263" s="62">
        <v>16.22</v>
      </c>
      <c r="AC14263" s="62">
        <v>4.9000000000000004</v>
      </c>
    </row>
    <row r="14264" spans="1:29" x14ac:dyDescent="0.25">
      <c r="A14264" s="61" t="s">
        <v>70</v>
      </c>
      <c r="B14264" s="61" t="s">
        <v>71</v>
      </c>
      <c r="C14264" s="62">
        <v>2017</v>
      </c>
      <c r="D14264" s="61" t="s">
        <v>135</v>
      </c>
      <c r="E14264" s="62">
        <v>196</v>
      </c>
      <c r="F14264" s="62">
        <v>937205</v>
      </c>
      <c r="G14264" s="62">
        <v>144649</v>
      </c>
      <c r="H14264" s="62">
        <v>61.5</v>
      </c>
      <c r="I14264" s="62">
        <v>4781.66</v>
      </c>
      <c r="J14264" s="62">
        <v>871600.65</v>
      </c>
      <c r="K14264" s="62">
        <v>302978</v>
      </c>
      <c r="L14264" s="62">
        <v>261010</v>
      </c>
      <c r="M14264" s="62">
        <v>110.97</v>
      </c>
      <c r="N14264" s="62">
        <v>1545.81</v>
      </c>
      <c r="O14264" s="62">
        <v>3653702.6</v>
      </c>
      <c r="P14264" s="63"/>
      <c r="Q14264" s="63"/>
      <c r="R14264" s="63"/>
      <c r="S14264" s="63"/>
      <c r="T14264" s="63"/>
      <c r="U14264" s="63"/>
      <c r="V14264" s="63"/>
      <c r="W14264" s="63"/>
      <c r="X14264" s="63"/>
      <c r="Y14264" s="63"/>
      <c r="Z14264" s="62">
        <v>12870</v>
      </c>
      <c r="AA14264" s="62">
        <v>86486</v>
      </c>
      <c r="AB14264" s="62">
        <v>36.770000000000003</v>
      </c>
      <c r="AC14264" s="62">
        <v>65.66</v>
      </c>
    </row>
    <row r="14265" spans="1:29" x14ac:dyDescent="0.25">
      <c r="A14265" s="61" t="s">
        <v>369</v>
      </c>
      <c r="B14265" s="61" t="s">
        <v>370</v>
      </c>
      <c r="C14265" s="62">
        <v>2006</v>
      </c>
      <c r="D14265" s="61" t="s">
        <v>75</v>
      </c>
      <c r="E14265" s="62">
        <v>19</v>
      </c>
      <c r="F14265" s="62">
        <v>3572</v>
      </c>
      <c r="G14265" s="62">
        <v>695</v>
      </c>
      <c r="H14265" s="62">
        <v>3.05</v>
      </c>
      <c r="I14265" s="62">
        <v>188</v>
      </c>
      <c r="J14265" s="62">
        <v>3321.96</v>
      </c>
      <c r="K14265" s="62">
        <v>9977</v>
      </c>
      <c r="L14265" s="62">
        <v>16573</v>
      </c>
      <c r="M14265" s="62">
        <v>72.69</v>
      </c>
      <c r="N14265" s="63"/>
      <c r="O14265" s="63"/>
      <c r="P14265" s="63"/>
      <c r="Q14265" s="63"/>
      <c r="R14265" s="63"/>
      <c r="S14265" s="63"/>
      <c r="T14265" s="63"/>
      <c r="U14265" s="63"/>
      <c r="V14265" s="63"/>
      <c r="W14265" s="63"/>
      <c r="X14265" s="63"/>
      <c r="Y14265" s="63"/>
      <c r="Z14265" s="62">
        <v>1729.44</v>
      </c>
      <c r="AA14265" s="62">
        <v>4441</v>
      </c>
      <c r="AB14265" s="62">
        <v>19.48</v>
      </c>
      <c r="AC14265" s="62">
        <v>91.02</v>
      </c>
    </row>
    <row r="14266" spans="1:29" x14ac:dyDescent="0.25">
      <c r="A14266" s="61" t="s">
        <v>332</v>
      </c>
      <c r="B14266" s="61" t="s">
        <v>333</v>
      </c>
      <c r="C14266" s="62">
        <v>2015</v>
      </c>
      <c r="D14266" s="61" t="s">
        <v>314</v>
      </c>
      <c r="E14266" s="62">
        <v>64</v>
      </c>
      <c r="F14266" s="62">
        <v>248349</v>
      </c>
      <c r="G14266" s="62">
        <v>61528</v>
      </c>
      <c r="H14266" s="62">
        <v>80.11</v>
      </c>
      <c r="I14266" s="62">
        <v>3880.45</v>
      </c>
      <c r="J14266" s="62">
        <v>230964.57</v>
      </c>
      <c r="K14266" s="62">
        <v>41352.089999999997</v>
      </c>
      <c r="L14266" s="62">
        <v>37142</v>
      </c>
      <c r="M14266" s="62">
        <v>48.36</v>
      </c>
      <c r="N14266" s="62">
        <v>646.13</v>
      </c>
      <c r="O14266" s="62">
        <v>498677.2</v>
      </c>
      <c r="P14266" s="63"/>
      <c r="Q14266" s="63"/>
      <c r="R14266" s="63"/>
      <c r="S14266" s="63"/>
      <c r="T14266" s="63"/>
      <c r="U14266" s="63"/>
      <c r="V14266" s="63"/>
      <c r="W14266" s="63"/>
      <c r="X14266" s="63"/>
      <c r="Y14266" s="63"/>
      <c r="Z14266" s="62">
        <v>332078</v>
      </c>
      <c r="AA14266" s="62">
        <v>56389</v>
      </c>
      <c r="AB14266" s="62">
        <v>73.42</v>
      </c>
      <c r="AC14266" s="62">
        <v>5188.72</v>
      </c>
    </row>
    <row r="14267" spans="1:29" x14ac:dyDescent="0.25">
      <c r="A14267" s="61" t="s">
        <v>128</v>
      </c>
      <c r="B14267" s="61" t="s">
        <v>129</v>
      </c>
      <c r="C14267" s="62">
        <v>2014</v>
      </c>
      <c r="D14267" s="61" t="s">
        <v>99</v>
      </c>
      <c r="E14267" s="62">
        <v>80</v>
      </c>
      <c r="F14267" s="62">
        <v>253337</v>
      </c>
      <c r="G14267" s="62">
        <v>46460</v>
      </c>
      <c r="H14267" s="62">
        <v>48.4</v>
      </c>
      <c r="I14267" s="62">
        <v>3166.71</v>
      </c>
      <c r="J14267" s="62">
        <v>235603.41</v>
      </c>
      <c r="K14267" s="62">
        <v>74245.39</v>
      </c>
      <c r="L14267" s="62">
        <v>36790</v>
      </c>
      <c r="M14267" s="62">
        <v>38.32</v>
      </c>
      <c r="N14267" s="62">
        <v>928.07</v>
      </c>
      <c r="O14267" s="62">
        <v>895347.47</v>
      </c>
      <c r="P14267" s="63"/>
      <c r="Q14267" s="63"/>
      <c r="R14267" s="63"/>
      <c r="S14267" s="63"/>
      <c r="T14267" s="63"/>
      <c r="U14267" s="63"/>
      <c r="V14267" s="63"/>
      <c r="W14267" s="63"/>
      <c r="X14267" s="63"/>
      <c r="Y14267" s="63"/>
      <c r="Z14267" s="62">
        <v>1501</v>
      </c>
      <c r="AA14267" s="62">
        <v>9922</v>
      </c>
      <c r="AB14267" s="62">
        <v>10.34</v>
      </c>
      <c r="AC14267" s="62">
        <v>18.760000000000002</v>
      </c>
    </row>
    <row r="14268" spans="1:29" ht="30" x14ac:dyDescent="0.25">
      <c r="A14268" s="61" t="s">
        <v>439</v>
      </c>
      <c r="B14268" s="61" t="s">
        <v>440</v>
      </c>
      <c r="C14268" s="62">
        <v>2015</v>
      </c>
      <c r="D14268" s="61" t="s">
        <v>75</v>
      </c>
      <c r="E14268" s="62">
        <v>4</v>
      </c>
      <c r="F14268" s="63"/>
      <c r="G14268" s="63"/>
      <c r="H14268" s="63"/>
      <c r="I14268" s="63"/>
      <c r="J14268" s="63"/>
      <c r="K14268" s="62">
        <v>0</v>
      </c>
      <c r="L14268" s="63"/>
      <c r="M14268" s="63"/>
      <c r="N14268" s="63"/>
      <c r="O14268" s="63"/>
      <c r="P14268" s="63"/>
      <c r="Q14268" s="63"/>
      <c r="R14268" s="63"/>
      <c r="S14268" s="63"/>
      <c r="T14268" s="63"/>
      <c r="U14268" s="63"/>
      <c r="V14268" s="63"/>
      <c r="W14268" s="63"/>
      <c r="X14268" s="63"/>
      <c r="Y14268" s="63"/>
      <c r="Z14268" s="62">
        <v>8410</v>
      </c>
      <c r="AA14268" s="62">
        <v>1304</v>
      </c>
      <c r="AB14268" s="62">
        <v>27.17</v>
      </c>
      <c r="AC14268" s="62">
        <v>2102.5</v>
      </c>
    </row>
    <row r="14269" spans="1:29" ht="30" x14ac:dyDescent="0.25">
      <c r="A14269" s="61" t="s">
        <v>494</v>
      </c>
      <c r="B14269" s="61" t="s">
        <v>495</v>
      </c>
      <c r="C14269" s="62">
        <v>2007</v>
      </c>
      <c r="D14269" s="61" t="s">
        <v>78</v>
      </c>
      <c r="E14269" s="62">
        <v>24</v>
      </c>
      <c r="F14269" s="62">
        <v>79564</v>
      </c>
      <c r="G14269" s="62">
        <v>27733</v>
      </c>
      <c r="H14269" s="62">
        <v>96.3</v>
      </c>
      <c r="I14269" s="62">
        <v>3315.17</v>
      </c>
      <c r="J14269" s="62">
        <v>73994.52</v>
      </c>
      <c r="K14269" s="62">
        <v>0</v>
      </c>
      <c r="L14269" s="62">
        <v>0</v>
      </c>
      <c r="M14269" s="62">
        <v>0</v>
      </c>
      <c r="N14269" s="62">
        <v>0</v>
      </c>
      <c r="O14269" s="62">
        <v>0</v>
      </c>
      <c r="P14269" s="62">
        <v>1772</v>
      </c>
      <c r="Q14269" s="62">
        <v>4137</v>
      </c>
      <c r="R14269" s="62">
        <v>14.36</v>
      </c>
      <c r="S14269" s="62">
        <v>73</v>
      </c>
      <c r="T14269" s="62">
        <v>22449.47</v>
      </c>
      <c r="U14269" s="63"/>
      <c r="V14269" s="63"/>
      <c r="W14269" s="63"/>
      <c r="X14269" s="63"/>
      <c r="Y14269" s="63"/>
      <c r="Z14269" s="62">
        <v>888.98</v>
      </c>
      <c r="AA14269" s="62">
        <v>6824</v>
      </c>
      <c r="AB14269" s="62">
        <v>23.69</v>
      </c>
      <c r="AC14269" s="62">
        <v>37.04</v>
      </c>
    </row>
    <row r="14270" spans="1:29" ht="30" x14ac:dyDescent="0.25">
      <c r="A14270" s="61" t="s">
        <v>136</v>
      </c>
      <c r="B14270" s="61" t="s">
        <v>137</v>
      </c>
      <c r="C14270" s="62">
        <v>2003</v>
      </c>
      <c r="D14270" s="61" t="s">
        <v>89</v>
      </c>
      <c r="E14270" s="62">
        <v>60</v>
      </c>
      <c r="F14270" s="62">
        <v>104400</v>
      </c>
      <c r="G14270" s="62">
        <v>12154</v>
      </c>
      <c r="H14270" s="62">
        <v>16.88</v>
      </c>
      <c r="I14270" s="62">
        <v>1740</v>
      </c>
      <c r="J14270" s="62">
        <v>97092</v>
      </c>
      <c r="K14270" s="62">
        <v>0</v>
      </c>
      <c r="L14270" s="62">
        <v>0</v>
      </c>
      <c r="M14270" s="62">
        <v>0</v>
      </c>
      <c r="N14270" s="62">
        <v>0</v>
      </c>
      <c r="O14270" s="62">
        <v>0</v>
      </c>
      <c r="P14270" s="62">
        <v>0</v>
      </c>
      <c r="Q14270" s="62">
        <v>0</v>
      </c>
      <c r="R14270" s="62">
        <v>0</v>
      </c>
      <c r="S14270" s="62">
        <v>0</v>
      </c>
      <c r="T14270" s="62">
        <v>0</v>
      </c>
      <c r="U14270" s="62">
        <v>8585</v>
      </c>
      <c r="V14270" s="62">
        <v>8118</v>
      </c>
      <c r="W14270" s="62">
        <v>11.28</v>
      </c>
      <c r="X14270" s="62">
        <v>143</v>
      </c>
      <c r="Y14270" s="62">
        <v>192166.64</v>
      </c>
      <c r="Z14270" s="62">
        <v>1.96</v>
      </c>
      <c r="AA14270" s="62">
        <v>2960</v>
      </c>
      <c r="AB14270" s="62">
        <v>4.1100000000000003</v>
      </c>
      <c r="AC14270" s="62">
        <v>0.03</v>
      </c>
    </row>
    <row r="14271" spans="1:29" ht="30" x14ac:dyDescent="0.25">
      <c r="A14271" s="61" t="s">
        <v>224</v>
      </c>
      <c r="B14271" s="61" t="s">
        <v>225</v>
      </c>
      <c r="C14271" s="62">
        <v>2011</v>
      </c>
      <c r="D14271" s="61" t="s">
        <v>72</v>
      </c>
      <c r="E14271" s="62">
        <v>6</v>
      </c>
      <c r="F14271" s="62">
        <v>4087</v>
      </c>
      <c r="G14271" s="62">
        <v>923</v>
      </c>
      <c r="H14271" s="62">
        <v>12.82</v>
      </c>
      <c r="I14271" s="62">
        <v>681.17</v>
      </c>
      <c r="J14271" s="62">
        <v>3800.91</v>
      </c>
      <c r="K14271" s="62">
        <v>0</v>
      </c>
      <c r="L14271" s="63"/>
      <c r="M14271" s="63"/>
      <c r="N14271" s="63"/>
      <c r="O14271" s="63"/>
      <c r="P14271" s="63"/>
      <c r="Q14271" s="63"/>
      <c r="R14271" s="63"/>
      <c r="S14271" s="63"/>
      <c r="T14271" s="63"/>
      <c r="U14271" s="63"/>
      <c r="V14271" s="63"/>
      <c r="W14271" s="63"/>
      <c r="X14271" s="63"/>
      <c r="Y14271" s="63"/>
      <c r="Z14271" s="62">
        <v>0</v>
      </c>
      <c r="AA14271" s="63"/>
      <c r="AB14271" s="63"/>
      <c r="AC14271" s="62">
        <v>0</v>
      </c>
    </row>
    <row r="14272" spans="1:29" x14ac:dyDescent="0.25">
      <c r="A14272" s="61" t="s">
        <v>130</v>
      </c>
      <c r="B14272" s="61" t="s">
        <v>131</v>
      </c>
      <c r="C14272" s="62">
        <v>2004</v>
      </c>
      <c r="D14272" s="61" t="s">
        <v>301</v>
      </c>
      <c r="E14272" s="62">
        <v>78</v>
      </c>
      <c r="F14272" s="62">
        <v>690150</v>
      </c>
      <c r="G14272" s="62">
        <v>65097</v>
      </c>
      <c r="H14272" s="62">
        <v>69.55</v>
      </c>
      <c r="I14272" s="62">
        <v>8848.08</v>
      </c>
      <c r="J14272" s="62">
        <v>641839.5</v>
      </c>
      <c r="K14272" s="62">
        <v>53002.91</v>
      </c>
      <c r="L14272" s="62">
        <v>118360</v>
      </c>
      <c r="M14272" s="62">
        <v>126.45</v>
      </c>
      <c r="N14272" s="62">
        <v>679.52</v>
      </c>
      <c r="O14272" s="62">
        <v>639177.99</v>
      </c>
      <c r="P14272" s="63"/>
      <c r="Q14272" s="63"/>
      <c r="R14272" s="63"/>
      <c r="S14272" s="63"/>
      <c r="T14272" s="63"/>
      <c r="U14272" s="63"/>
      <c r="V14272" s="63"/>
      <c r="W14272" s="63"/>
      <c r="X14272" s="63"/>
      <c r="Y14272" s="63"/>
      <c r="Z14272" s="62">
        <v>3336</v>
      </c>
      <c r="AA14272" s="62">
        <v>17843</v>
      </c>
      <c r="AB14272" s="62">
        <v>19.059999999999999</v>
      </c>
      <c r="AC14272" s="62">
        <v>42.77</v>
      </c>
    </row>
    <row r="14273" spans="1:29" ht="45" x14ac:dyDescent="0.25">
      <c r="A14273" s="61" t="s">
        <v>109</v>
      </c>
      <c r="B14273" s="61" t="s">
        <v>110</v>
      </c>
      <c r="C14273" s="62">
        <v>2016</v>
      </c>
      <c r="D14273" s="61" t="s">
        <v>83</v>
      </c>
      <c r="E14273" s="62">
        <v>6</v>
      </c>
      <c r="F14273" s="62">
        <v>418</v>
      </c>
      <c r="G14273" s="62">
        <v>319</v>
      </c>
      <c r="H14273" s="62">
        <v>4.43</v>
      </c>
      <c r="I14273" s="62">
        <v>69.67</v>
      </c>
      <c r="J14273" s="62">
        <v>388.74</v>
      </c>
      <c r="K14273" s="62">
        <v>0</v>
      </c>
      <c r="L14273" s="63"/>
      <c r="M14273" s="63"/>
      <c r="N14273" s="63"/>
      <c r="O14273" s="63"/>
      <c r="P14273" s="62">
        <v>4463</v>
      </c>
      <c r="Q14273" s="62">
        <v>7269</v>
      </c>
      <c r="R14273" s="62">
        <v>100.96</v>
      </c>
      <c r="S14273" s="62">
        <v>743</v>
      </c>
      <c r="T14273" s="62">
        <v>56541.75</v>
      </c>
      <c r="U14273" s="63"/>
      <c r="V14273" s="63"/>
      <c r="W14273" s="63"/>
      <c r="X14273" s="63"/>
      <c r="Y14273" s="63"/>
      <c r="Z14273" s="62">
        <v>6500</v>
      </c>
      <c r="AA14273" s="62">
        <v>1969</v>
      </c>
      <c r="AB14273" s="62">
        <v>27.35</v>
      </c>
      <c r="AC14273" s="62">
        <v>1083.33</v>
      </c>
    </row>
    <row r="14274" spans="1:29" ht="30" x14ac:dyDescent="0.25">
      <c r="A14274" s="61" t="s">
        <v>237</v>
      </c>
      <c r="B14274" s="61" t="s">
        <v>238</v>
      </c>
      <c r="C14274" s="62">
        <v>2013</v>
      </c>
      <c r="D14274" s="61" t="s">
        <v>75</v>
      </c>
      <c r="E14274" s="62">
        <v>20</v>
      </c>
      <c r="F14274" s="62">
        <v>903</v>
      </c>
      <c r="G14274" s="62">
        <v>395</v>
      </c>
      <c r="H14274" s="62">
        <v>1.65</v>
      </c>
      <c r="I14274" s="62">
        <v>45.15</v>
      </c>
      <c r="J14274" s="62">
        <v>839.79</v>
      </c>
      <c r="K14274" s="62">
        <v>7190.06</v>
      </c>
      <c r="L14274" s="62">
        <v>16727</v>
      </c>
      <c r="M14274" s="62">
        <v>69.7</v>
      </c>
      <c r="N14274" s="62">
        <v>359.5</v>
      </c>
      <c r="O14274" s="62">
        <v>86707.1</v>
      </c>
      <c r="P14274" s="63"/>
      <c r="Q14274" s="63"/>
      <c r="R14274" s="63"/>
      <c r="S14274" s="63"/>
      <c r="T14274" s="63"/>
      <c r="U14274" s="63"/>
      <c r="V14274" s="63"/>
      <c r="W14274" s="63"/>
      <c r="X14274" s="63"/>
      <c r="Y14274" s="63"/>
      <c r="Z14274" s="62">
        <v>138790</v>
      </c>
      <c r="AA14274" s="62">
        <v>14073</v>
      </c>
      <c r="AB14274" s="62">
        <v>58.64</v>
      </c>
      <c r="AC14274" s="62">
        <v>6939.5</v>
      </c>
    </row>
    <row r="14275" spans="1:29" ht="30" x14ac:dyDescent="0.25">
      <c r="A14275" s="61" t="s">
        <v>350</v>
      </c>
      <c r="B14275" s="61" t="s">
        <v>351</v>
      </c>
      <c r="C14275" s="62">
        <v>2009</v>
      </c>
      <c r="D14275" s="61" t="s">
        <v>78</v>
      </c>
      <c r="E14275" s="62">
        <v>51</v>
      </c>
      <c r="F14275" s="62">
        <v>376897</v>
      </c>
      <c r="G14275" s="62">
        <v>60889</v>
      </c>
      <c r="H14275" s="62">
        <v>99.49</v>
      </c>
      <c r="I14275" s="62">
        <v>7390.14</v>
      </c>
      <c r="J14275" s="62">
        <v>350514.21</v>
      </c>
      <c r="K14275" s="62">
        <v>5765</v>
      </c>
      <c r="L14275" s="62">
        <v>7933</v>
      </c>
      <c r="M14275" s="62">
        <v>12.96</v>
      </c>
      <c r="N14275" s="62">
        <v>113.04</v>
      </c>
      <c r="O14275" s="62">
        <v>69521.86</v>
      </c>
      <c r="P14275" s="63"/>
      <c r="Q14275" s="63"/>
      <c r="R14275" s="63"/>
      <c r="S14275" s="63"/>
      <c r="T14275" s="63"/>
      <c r="U14275" s="63"/>
      <c r="V14275" s="63"/>
      <c r="W14275" s="63"/>
      <c r="X14275" s="63"/>
      <c r="Y14275" s="63"/>
      <c r="Z14275" s="62">
        <v>225000</v>
      </c>
      <c r="AA14275" s="62">
        <v>19463</v>
      </c>
      <c r="AB14275" s="62">
        <v>31.8</v>
      </c>
      <c r="AC14275" s="62">
        <v>4411.76</v>
      </c>
    </row>
    <row r="14276" spans="1:29" x14ac:dyDescent="0.25">
      <c r="A14276" s="61" t="s">
        <v>338</v>
      </c>
      <c r="B14276" s="61" t="s">
        <v>339</v>
      </c>
      <c r="C14276" s="62">
        <v>2009</v>
      </c>
      <c r="D14276" s="61" t="s">
        <v>301</v>
      </c>
      <c r="E14276" s="62">
        <v>106</v>
      </c>
      <c r="F14276" s="62">
        <v>1676400</v>
      </c>
      <c r="G14276" s="62">
        <v>221058</v>
      </c>
      <c r="H14276" s="62">
        <v>173.79</v>
      </c>
      <c r="I14276" s="62">
        <v>15815.09</v>
      </c>
      <c r="J14276" s="62">
        <v>1559052</v>
      </c>
      <c r="K14276" s="62">
        <v>10354.030000000001</v>
      </c>
      <c r="L14276" s="62">
        <v>19109</v>
      </c>
      <c r="M14276" s="62">
        <v>15.02</v>
      </c>
      <c r="N14276" s="62">
        <v>97.68</v>
      </c>
      <c r="O14276" s="62">
        <v>124862.3</v>
      </c>
      <c r="P14276" s="63"/>
      <c r="Q14276" s="63"/>
      <c r="R14276" s="63"/>
      <c r="S14276" s="63"/>
      <c r="T14276" s="63"/>
      <c r="U14276" s="63"/>
      <c r="V14276" s="63"/>
      <c r="W14276" s="63"/>
      <c r="X14276" s="63"/>
      <c r="Y14276" s="63"/>
      <c r="Z14276" s="62">
        <v>4110.24</v>
      </c>
      <c r="AA14276" s="62">
        <v>70990</v>
      </c>
      <c r="AB14276" s="62">
        <v>55.81</v>
      </c>
      <c r="AC14276" s="62">
        <v>38.78</v>
      </c>
    </row>
    <row r="14277" spans="1:29" x14ac:dyDescent="0.25">
      <c r="A14277" s="61" t="s">
        <v>413</v>
      </c>
      <c r="B14277" s="61" t="s">
        <v>414</v>
      </c>
      <c r="C14277" s="62">
        <v>2010</v>
      </c>
      <c r="D14277" s="61" t="s">
        <v>78</v>
      </c>
      <c r="E14277" s="62">
        <v>20</v>
      </c>
      <c r="F14277" s="62">
        <v>51427</v>
      </c>
      <c r="G14277" s="62">
        <v>7164</v>
      </c>
      <c r="H14277" s="62">
        <v>29.85</v>
      </c>
      <c r="I14277" s="62">
        <v>2571.35</v>
      </c>
      <c r="J14277" s="62">
        <v>47827.11</v>
      </c>
      <c r="K14277" s="62">
        <v>11490</v>
      </c>
      <c r="L14277" s="62">
        <v>13721</v>
      </c>
      <c r="M14277" s="62">
        <v>57.17</v>
      </c>
      <c r="N14277" s="62">
        <v>574.5</v>
      </c>
      <c r="O14277" s="62">
        <v>138561.35999999999</v>
      </c>
      <c r="P14277" s="63"/>
      <c r="Q14277" s="63"/>
      <c r="R14277" s="63"/>
      <c r="S14277" s="63"/>
      <c r="T14277" s="63"/>
      <c r="U14277" s="63"/>
      <c r="V14277" s="63"/>
      <c r="W14277" s="63"/>
      <c r="X14277" s="63"/>
      <c r="Y14277" s="63"/>
      <c r="Z14277" s="62">
        <v>174838</v>
      </c>
      <c r="AA14277" s="62">
        <v>17310</v>
      </c>
      <c r="AB14277" s="62">
        <v>72.13</v>
      </c>
      <c r="AC14277" s="62">
        <v>8741.9</v>
      </c>
    </row>
    <row r="14278" spans="1:29" x14ac:dyDescent="0.25">
      <c r="A14278" s="61" t="s">
        <v>79</v>
      </c>
      <c r="B14278" s="61" t="s">
        <v>80</v>
      </c>
      <c r="C14278" s="62">
        <v>2007</v>
      </c>
      <c r="D14278" s="61" t="s">
        <v>86</v>
      </c>
      <c r="E14278" s="62">
        <v>60</v>
      </c>
      <c r="F14278" s="62">
        <v>14512</v>
      </c>
      <c r="G14278" s="62">
        <v>4144</v>
      </c>
      <c r="H14278" s="62">
        <v>5.76</v>
      </c>
      <c r="I14278" s="62">
        <v>241.87</v>
      </c>
      <c r="J14278" s="62">
        <v>13496.16</v>
      </c>
      <c r="K14278" s="62">
        <v>467.51</v>
      </c>
      <c r="L14278" s="62">
        <v>1066</v>
      </c>
      <c r="M14278" s="62">
        <v>1.48</v>
      </c>
      <c r="N14278" s="62">
        <v>7.79</v>
      </c>
      <c r="O14278" s="62">
        <v>5637.81</v>
      </c>
      <c r="P14278" s="63"/>
      <c r="Q14278" s="63"/>
      <c r="R14278" s="63"/>
      <c r="S14278" s="63"/>
      <c r="T14278" s="63"/>
      <c r="U14278" s="63"/>
      <c r="V14278" s="63"/>
      <c r="W14278" s="63"/>
      <c r="X14278" s="63"/>
      <c r="Y14278" s="63"/>
      <c r="Z14278" s="62">
        <v>629375</v>
      </c>
      <c r="AA14278" s="62">
        <v>23935</v>
      </c>
      <c r="AB14278" s="62">
        <v>33.24</v>
      </c>
      <c r="AC14278" s="62">
        <v>10489.58</v>
      </c>
    </row>
    <row r="14279" spans="1:29" x14ac:dyDescent="0.25">
      <c r="A14279" s="61" t="s">
        <v>473</v>
      </c>
      <c r="B14279" s="61" t="s">
        <v>474</v>
      </c>
      <c r="C14279" s="62">
        <v>2014</v>
      </c>
      <c r="D14279" s="61" t="s">
        <v>75</v>
      </c>
      <c r="E14279" s="62">
        <v>8</v>
      </c>
      <c r="F14279" s="62">
        <v>425</v>
      </c>
      <c r="G14279" s="62">
        <v>87</v>
      </c>
      <c r="H14279" s="62">
        <v>0.91</v>
      </c>
      <c r="I14279" s="62">
        <v>53.13</v>
      </c>
      <c r="J14279" s="62">
        <v>395.25</v>
      </c>
      <c r="K14279" s="62">
        <v>0</v>
      </c>
      <c r="L14279" s="62">
        <v>125</v>
      </c>
      <c r="M14279" s="62">
        <v>1.3</v>
      </c>
      <c r="N14279" s="63"/>
      <c r="O14279" s="63"/>
      <c r="P14279" s="63"/>
      <c r="Q14279" s="63"/>
      <c r="R14279" s="63"/>
      <c r="S14279" s="63"/>
      <c r="T14279" s="63"/>
      <c r="U14279" s="63"/>
      <c r="V14279" s="63"/>
      <c r="W14279" s="63"/>
      <c r="X14279" s="63"/>
      <c r="Y14279" s="63"/>
      <c r="Z14279" s="62">
        <v>0</v>
      </c>
      <c r="AA14279" s="63"/>
      <c r="AB14279" s="63"/>
      <c r="AC14279" s="62">
        <v>0</v>
      </c>
    </row>
    <row r="14280" spans="1:29" x14ac:dyDescent="0.25">
      <c r="A14280" s="61" t="s">
        <v>299</v>
      </c>
      <c r="B14280" s="61" t="s">
        <v>300</v>
      </c>
      <c r="C14280" s="62">
        <v>2004</v>
      </c>
      <c r="D14280" s="61" t="s">
        <v>94</v>
      </c>
      <c r="E14280" s="62">
        <v>16</v>
      </c>
      <c r="F14280" s="62">
        <v>3101</v>
      </c>
      <c r="G14280" s="62">
        <v>1455</v>
      </c>
      <c r="H14280" s="62">
        <v>7.58</v>
      </c>
      <c r="I14280" s="62">
        <v>193.81</v>
      </c>
      <c r="J14280" s="62">
        <v>2883.93</v>
      </c>
      <c r="K14280" s="62">
        <v>457</v>
      </c>
      <c r="L14280" s="62">
        <v>868</v>
      </c>
      <c r="M14280" s="62">
        <v>4.5199999999999996</v>
      </c>
      <c r="N14280" s="62">
        <v>28.56</v>
      </c>
      <c r="O14280" s="62">
        <v>5511.1</v>
      </c>
      <c r="P14280" s="63"/>
      <c r="Q14280" s="63"/>
      <c r="R14280" s="63"/>
      <c r="S14280" s="63"/>
      <c r="T14280" s="63"/>
      <c r="U14280" s="63"/>
      <c r="V14280" s="63"/>
      <c r="W14280" s="63"/>
      <c r="X14280" s="63"/>
      <c r="Y14280" s="63"/>
      <c r="Z14280" s="62">
        <v>0</v>
      </c>
      <c r="AA14280" s="62">
        <v>3900</v>
      </c>
      <c r="AB14280" s="62">
        <v>20.309999999999999</v>
      </c>
      <c r="AC14280" s="62">
        <v>0</v>
      </c>
    </row>
    <row r="14281" spans="1:29" ht="30" x14ac:dyDescent="0.25">
      <c r="A14281" s="61" t="s">
        <v>115</v>
      </c>
      <c r="B14281" s="61" t="s">
        <v>116</v>
      </c>
      <c r="C14281" s="62">
        <v>2004</v>
      </c>
      <c r="D14281" s="61" t="s">
        <v>135</v>
      </c>
      <c r="E14281" s="62">
        <v>24</v>
      </c>
      <c r="F14281" s="62">
        <v>4873</v>
      </c>
      <c r="G14281" s="62">
        <v>894</v>
      </c>
      <c r="H14281" s="62">
        <v>3.1</v>
      </c>
      <c r="I14281" s="62">
        <v>203.04</v>
      </c>
      <c r="J14281" s="62">
        <v>4531.8900000000003</v>
      </c>
      <c r="K14281" s="62">
        <v>0</v>
      </c>
      <c r="L14281" s="63"/>
      <c r="M14281" s="63"/>
      <c r="N14281" s="63"/>
      <c r="O14281" s="63"/>
      <c r="P14281" s="63"/>
      <c r="Q14281" s="63"/>
      <c r="R14281" s="63"/>
      <c r="S14281" s="63"/>
      <c r="T14281" s="63"/>
      <c r="U14281" s="62">
        <v>2012</v>
      </c>
      <c r="V14281" s="62">
        <v>3362</v>
      </c>
      <c r="W14281" s="62">
        <v>11.67</v>
      </c>
      <c r="X14281" s="62">
        <v>83</v>
      </c>
      <c r="Y14281" s="62">
        <v>45036.61</v>
      </c>
      <c r="Z14281" s="62">
        <v>146400</v>
      </c>
      <c r="AA14281" s="62">
        <v>13176</v>
      </c>
      <c r="AB14281" s="62">
        <v>45.75</v>
      </c>
      <c r="AC14281" s="62">
        <v>6100</v>
      </c>
    </row>
    <row r="14282" spans="1:29" ht="30" x14ac:dyDescent="0.25">
      <c r="A14282" s="61" t="s">
        <v>120</v>
      </c>
      <c r="B14282" s="61" t="s">
        <v>121</v>
      </c>
      <c r="C14282" s="62">
        <v>2018</v>
      </c>
      <c r="D14282" s="61" t="s">
        <v>593</v>
      </c>
      <c r="E14282" s="62">
        <v>2</v>
      </c>
      <c r="F14282" s="62">
        <v>0</v>
      </c>
      <c r="G14282" s="62">
        <v>0</v>
      </c>
      <c r="H14282" s="62">
        <v>0</v>
      </c>
      <c r="I14282" s="62">
        <v>0</v>
      </c>
      <c r="J14282" s="62">
        <v>0</v>
      </c>
      <c r="K14282" s="62">
        <v>0</v>
      </c>
      <c r="L14282" s="62">
        <v>0</v>
      </c>
      <c r="M14282" s="62">
        <v>0</v>
      </c>
      <c r="N14282" s="63"/>
      <c r="O14282" s="63"/>
      <c r="P14282" s="63"/>
      <c r="Q14282" s="63"/>
      <c r="R14282" s="63"/>
      <c r="S14282" s="63"/>
      <c r="T14282" s="63"/>
      <c r="U14282" s="63"/>
      <c r="V14282" s="63"/>
      <c r="W14282" s="63"/>
      <c r="X14282" s="63"/>
      <c r="Y14282" s="63"/>
      <c r="Z14282" s="62">
        <v>11400</v>
      </c>
      <c r="AA14282" s="62">
        <v>919</v>
      </c>
      <c r="AB14282" s="62">
        <v>38.29</v>
      </c>
      <c r="AC14282" s="62">
        <v>5700</v>
      </c>
    </row>
    <row r="14283" spans="1:29" ht="30" x14ac:dyDescent="0.25">
      <c r="A14283" s="61" t="s">
        <v>378</v>
      </c>
      <c r="B14283" s="61" t="s">
        <v>379</v>
      </c>
      <c r="C14283" s="62">
        <v>2011</v>
      </c>
      <c r="D14283" s="61" t="s">
        <v>75</v>
      </c>
      <c r="E14283" s="62">
        <v>8</v>
      </c>
      <c r="F14283" s="62">
        <v>3886</v>
      </c>
      <c r="G14283" s="62">
        <v>640</v>
      </c>
      <c r="H14283" s="62">
        <v>6.67</v>
      </c>
      <c r="I14283" s="62">
        <v>485.75</v>
      </c>
      <c r="J14283" s="62">
        <v>3613.98</v>
      </c>
      <c r="K14283" s="62">
        <v>0</v>
      </c>
      <c r="L14283" s="63"/>
      <c r="M14283" s="63"/>
      <c r="N14283" s="63"/>
      <c r="O14283" s="63"/>
      <c r="P14283" s="63"/>
      <c r="Q14283" s="63"/>
      <c r="R14283" s="63"/>
      <c r="S14283" s="63"/>
      <c r="T14283" s="63"/>
      <c r="U14283" s="63"/>
      <c r="V14283" s="63"/>
      <c r="W14283" s="63"/>
      <c r="X14283" s="63"/>
      <c r="Y14283" s="63"/>
      <c r="Z14283" s="62">
        <v>80300</v>
      </c>
      <c r="AA14283" s="62">
        <v>7487</v>
      </c>
      <c r="AB14283" s="62">
        <v>77.989999999999995</v>
      </c>
      <c r="AC14283" s="62">
        <v>10037.5</v>
      </c>
    </row>
    <row r="14284" spans="1:29" x14ac:dyDescent="0.25">
      <c r="A14284" s="61" t="s">
        <v>383</v>
      </c>
      <c r="B14284" s="61" t="s">
        <v>384</v>
      </c>
      <c r="C14284" s="62">
        <v>2003</v>
      </c>
      <c r="D14284" s="61" t="s">
        <v>94</v>
      </c>
      <c r="E14284" s="62">
        <v>10</v>
      </c>
      <c r="F14284" s="62">
        <v>5586</v>
      </c>
      <c r="G14284" s="62">
        <v>826</v>
      </c>
      <c r="H14284" s="62">
        <v>6.88</v>
      </c>
      <c r="I14284" s="62">
        <v>558.6</v>
      </c>
      <c r="J14284" s="62">
        <v>5194.9799999999996</v>
      </c>
      <c r="K14284" s="62">
        <v>266</v>
      </c>
      <c r="L14284" s="62">
        <v>393</v>
      </c>
      <c r="M14284" s="62">
        <v>3.28</v>
      </c>
      <c r="N14284" s="62">
        <v>26.6</v>
      </c>
      <c r="O14284" s="62">
        <v>3207.77</v>
      </c>
      <c r="P14284" s="63"/>
      <c r="Q14284" s="63"/>
      <c r="R14284" s="63"/>
      <c r="S14284" s="63"/>
      <c r="T14284" s="63"/>
      <c r="U14284" s="63"/>
      <c r="V14284" s="63"/>
      <c r="W14284" s="63"/>
      <c r="X14284" s="63"/>
      <c r="Y14284" s="63"/>
      <c r="Z14284" s="62">
        <v>656</v>
      </c>
      <c r="AA14284" s="62">
        <v>1084</v>
      </c>
      <c r="AB14284" s="62">
        <v>9.0299999999999994</v>
      </c>
      <c r="AC14284" s="62">
        <v>65.599999999999994</v>
      </c>
    </row>
    <row r="14285" spans="1:29" ht="30" x14ac:dyDescent="0.25">
      <c r="A14285" s="61" t="s">
        <v>188</v>
      </c>
      <c r="B14285" s="61" t="s">
        <v>189</v>
      </c>
      <c r="C14285" s="62">
        <v>2015</v>
      </c>
      <c r="D14285" s="61" t="s">
        <v>104</v>
      </c>
      <c r="E14285" s="62">
        <v>8</v>
      </c>
      <c r="F14285" s="62">
        <v>26493</v>
      </c>
      <c r="G14285" s="62">
        <v>5249</v>
      </c>
      <c r="H14285" s="62">
        <v>54.68</v>
      </c>
      <c r="I14285" s="62">
        <v>3311.63</v>
      </c>
      <c r="J14285" s="62">
        <v>24638.49</v>
      </c>
      <c r="K14285" s="62">
        <v>2004.85</v>
      </c>
      <c r="L14285" s="62">
        <v>3920</v>
      </c>
      <c r="M14285" s="62">
        <v>40.83</v>
      </c>
      <c r="N14285" s="62">
        <v>250.61</v>
      </c>
      <c r="O14285" s="62">
        <v>24177.08</v>
      </c>
      <c r="P14285" s="63"/>
      <c r="Q14285" s="63"/>
      <c r="R14285" s="63"/>
      <c r="S14285" s="63"/>
      <c r="T14285" s="63"/>
      <c r="U14285" s="63"/>
      <c r="V14285" s="63"/>
      <c r="W14285" s="63"/>
      <c r="X14285" s="63"/>
      <c r="Y14285" s="63"/>
      <c r="Z14285" s="62">
        <v>383</v>
      </c>
      <c r="AA14285" s="62">
        <v>2883</v>
      </c>
      <c r="AB14285" s="62">
        <v>30.03</v>
      </c>
      <c r="AC14285" s="62">
        <v>47.88</v>
      </c>
    </row>
    <row r="14286" spans="1:29" x14ac:dyDescent="0.25">
      <c r="A14286" s="61" t="s">
        <v>411</v>
      </c>
      <c r="B14286" s="61" t="s">
        <v>412</v>
      </c>
      <c r="C14286" s="62">
        <v>2015</v>
      </c>
      <c r="D14286" s="61" t="s">
        <v>78</v>
      </c>
      <c r="E14286" s="62">
        <v>40</v>
      </c>
      <c r="F14286" s="62">
        <v>71435</v>
      </c>
      <c r="G14286" s="62">
        <v>20116</v>
      </c>
      <c r="H14286" s="62">
        <v>41.91</v>
      </c>
      <c r="I14286" s="62">
        <v>1785.88</v>
      </c>
      <c r="J14286" s="62">
        <v>66434.55</v>
      </c>
      <c r="K14286" s="62">
        <v>9981.57</v>
      </c>
      <c r="L14286" s="62">
        <v>15822</v>
      </c>
      <c r="M14286" s="62">
        <v>32.96</v>
      </c>
      <c r="N14286" s="62">
        <v>249.54</v>
      </c>
      <c r="O14286" s="62">
        <v>120370.76</v>
      </c>
      <c r="P14286" s="63"/>
      <c r="Q14286" s="63"/>
      <c r="R14286" s="63"/>
      <c r="S14286" s="63"/>
      <c r="T14286" s="63"/>
      <c r="U14286" s="63"/>
      <c r="V14286" s="63"/>
      <c r="W14286" s="63"/>
      <c r="X14286" s="63"/>
      <c r="Y14286" s="63"/>
      <c r="Z14286" s="62">
        <v>1183.08</v>
      </c>
      <c r="AA14286" s="62">
        <v>13921</v>
      </c>
      <c r="AB14286" s="62">
        <v>29</v>
      </c>
      <c r="AC14286" s="62">
        <v>29.58</v>
      </c>
    </row>
    <row r="14287" spans="1:29" ht="30" x14ac:dyDescent="0.25">
      <c r="A14287" s="61" t="s">
        <v>277</v>
      </c>
      <c r="B14287" s="61" t="s">
        <v>278</v>
      </c>
      <c r="C14287" s="62">
        <v>2010</v>
      </c>
      <c r="D14287" s="61" t="s">
        <v>75</v>
      </c>
      <c r="E14287" s="62">
        <v>12</v>
      </c>
      <c r="F14287" s="62">
        <v>2453</v>
      </c>
      <c r="G14287" s="62">
        <v>456</v>
      </c>
      <c r="H14287" s="62">
        <v>3.17</v>
      </c>
      <c r="I14287" s="62">
        <v>204.42</v>
      </c>
      <c r="J14287" s="62">
        <v>2281.29</v>
      </c>
      <c r="K14287" s="62">
        <v>0</v>
      </c>
      <c r="L14287" s="63"/>
      <c r="M14287" s="63"/>
      <c r="N14287" s="63"/>
      <c r="O14287" s="63"/>
      <c r="P14287" s="63"/>
      <c r="Q14287" s="63"/>
      <c r="R14287" s="63"/>
      <c r="S14287" s="63"/>
      <c r="T14287" s="63"/>
      <c r="U14287" s="63"/>
      <c r="V14287" s="63"/>
      <c r="W14287" s="63"/>
      <c r="X14287" s="63"/>
      <c r="Y14287" s="63"/>
      <c r="Z14287" s="62">
        <v>144300</v>
      </c>
      <c r="AA14287" s="62">
        <v>4799</v>
      </c>
      <c r="AB14287" s="62">
        <v>33.33</v>
      </c>
      <c r="AC14287" s="62">
        <v>12025</v>
      </c>
    </row>
    <row r="14288" spans="1:29" x14ac:dyDescent="0.25">
      <c r="A14288" s="61" t="s">
        <v>279</v>
      </c>
      <c r="B14288" s="61" t="s">
        <v>280</v>
      </c>
      <c r="C14288" s="62">
        <v>2014</v>
      </c>
      <c r="D14288" s="61" t="s">
        <v>99</v>
      </c>
      <c r="E14288" s="62">
        <v>56</v>
      </c>
      <c r="F14288" s="62">
        <v>427785</v>
      </c>
      <c r="G14288" s="62">
        <v>64672</v>
      </c>
      <c r="H14288" s="62">
        <v>96.24</v>
      </c>
      <c r="I14288" s="62">
        <v>7639.02</v>
      </c>
      <c r="J14288" s="62">
        <v>397840.05</v>
      </c>
      <c r="K14288" s="62">
        <v>0</v>
      </c>
      <c r="L14288" s="63"/>
      <c r="M14288" s="63"/>
      <c r="N14288" s="63"/>
      <c r="O14288" s="63"/>
      <c r="P14288" s="63"/>
      <c r="Q14288" s="63"/>
      <c r="R14288" s="63"/>
      <c r="S14288" s="63"/>
      <c r="T14288" s="63"/>
      <c r="U14288" s="63"/>
      <c r="V14288" s="63"/>
      <c r="W14288" s="63"/>
      <c r="X14288" s="63"/>
      <c r="Y14288" s="63"/>
      <c r="Z14288" s="62">
        <v>137.19999999999999</v>
      </c>
      <c r="AA14288" s="62">
        <v>18809</v>
      </c>
      <c r="AB14288" s="62">
        <v>27.99</v>
      </c>
      <c r="AC14288" s="62">
        <v>2.4500000000000002</v>
      </c>
    </row>
    <row r="14289" spans="1:29" ht="30" x14ac:dyDescent="0.25">
      <c r="A14289" s="61" t="s">
        <v>348</v>
      </c>
      <c r="B14289" s="61" t="s">
        <v>349</v>
      </c>
      <c r="C14289" s="62">
        <v>2013</v>
      </c>
      <c r="D14289" s="61" t="s">
        <v>75</v>
      </c>
      <c r="E14289" s="62">
        <v>12</v>
      </c>
      <c r="F14289" s="62">
        <v>128</v>
      </c>
      <c r="G14289" s="62">
        <v>128</v>
      </c>
      <c r="H14289" s="62">
        <v>0.89</v>
      </c>
      <c r="I14289" s="62">
        <v>10.67</v>
      </c>
      <c r="J14289" s="62">
        <v>119.04</v>
      </c>
      <c r="K14289" s="62">
        <v>0</v>
      </c>
      <c r="L14289" s="63"/>
      <c r="M14289" s="63"/>
      <c r="N14289" s="63"/>
      <c r="O14289" s="63"/>
      <c r="P14289" s="63"/>
      <c r="Q14289" s="63"/>
      <c r="R14289" s="63"/>
      <c r="S14289" s="63"/>
      <c r="T14289" s="63"/>
      <c r="U14289" s="63"/>
      <c r="V14289" s="63"/>
      <c r="W14289" s="63"/>
      <c r="X14289" s="63"/>
      <c r="Y14289" s="63"/>
      <c r="Z14289" s="62">
        <v>142.05000000000001</v>
      </c>
      <c r="AA14289" s="62">
        <v>5434</v>
      </c>
      <c r="AB14289" s="62">
        <v>37.74</v>
      </c>
      <c r="AC14289" s="62">
        <v>11.84</v>
      </c>
    </row>
    <row r="14290" spans="1:29" x14ac:dyDescent="0.25">
      <c r="A14290" s="61" t="s">
        <v>196</v>
      </c>
      <c r="B14290" s="61" t="s">
        <v>197</v>
      </c>
      <c r="C14290" s="62">
        <v>2013</v>
      </c>
      <c r="D14290" s="61" t="s">
        <v>78</v>
      </c>
      <c r="E14290" s="62">
        <v>24</v>
      </c>
      <c r="F14290" s="62">
        <v>16057</v>
      </c>
      <c r="G14290" s="62">
        <v>4798</v>
      </c>
      <c r="H14290" s="62">
        <v>16.66</v>
      </c>
      <c r="I14290" s="62">
        <v>669.04</v>
      </c>
      <c r="J14290" s="62">
        <v>14933.01</v>
      </c>
      <c r="K14290" s="62">
        <v>8473.33</v>
      </c>
      <c r="L14290" s="62">
        <v>11902</v>
      </c>
      <c r="M14290" s="62">
        <v>41.33</v>
      </c>
      <c r="N14290" s="62">
        <v>353.06</v>
      </c>
      <c r="O14290" s="62">
        <v>102182.39</v>
      </c>
      <c r="P14290" s="63"/>
      <c r="Q14290" s="63"/>
      <c r="R14290" s="63"/>
      <c r="S14290" s="63"/>
      <c r="T14290" s="63"/>
      <c r="U14290" s="63"/>
      <c r="V14290" s="63"/>
      <c r="W14290" s="63"/>
      <c r="X14290" s="63"/>
      <c r="Y14290" s="63"/>
      <c r="Z14290" s="62">
        <v>40800</v>
      </c>
      <c r="AA14290" s="62">
        <v>5610</v>
      </c>
      <c r="AB14290" s="62">
        <v>19.48</v>
      </c>
      <c r="AC14290" s="62">
        <v>1700</v>
      </c>
    </row>
    <row r="14291" spans="1:29" x14ac:dyDescent="0.25">
      <c r="A14291" s="61" t="s">
        <v>220</v>
      </c>
      <c r="B14291" s="61" t="s">
        <v>221</v>
      </c>
      <c r="C14291" s="62">
        <v>2007</v>
      </c>
      <c r="D14291" s="61" t="s">
        <v>78</v>
      </c>
      <c r="E14291" s="62">
        <v>52</v>
      </c>
      <c r="F14291" s="62">
        <v>170400</v>
      </c>
      <c r="G14291" s="62">
        <v>27395</v>
      </c>
      <c r="H14291" s="62">
        <v>43.9</v>
      </c>
      <c r="I14291" s="62">
        <v>3276.92</v>
      </c>
      <c r="J14291" s="62">
        <v>158472</v>
      </c>
      <c r="K14291" s="62">
        <v>20120.64</v>
      </c>
      <c r="L14291" s="62">
        <v>67006</v>
      </c>
      <c r="M14291" s="62">
        <v>107.38</v>
      </c>
      <c r="N14291" s="62">
        <v>386.94</v>
      </c>
      <c r="O14291" s="62">
        <v>242640.86</v>
      </c>
      <c r="P14291" s="63"/>
      <c r="Q14291" s="63"/>
      <c r="R14291" s="63"/>
      <c r="S14291" s="63"/>
      <c r="T14291" s="63"/>
      <c r="U14291" s="63"/>
      <c r="V14291" s="63"/>
      <c r="W14291" s="63"/>
      <c r="X14291" s="63"/>
      <c r="Y14291" s="63"/>
      <c r="Z14291" s="62">
        <v>1.1100000000000001</v>
      </c>
      <c r="AA14291" s="62">
        <v>4485</v>
      </c>
      <c r="AB14291" s="62">
        <v>7.19</v>
      </c>
      <c r="AC14291" s="62">
        <v>0.02</v>
      </c>
    </row>
    <row r="14292" spans="1:29" x14ac:dyDescent="0.25">
      <c r="A14292" s="61" t="s">
        <v>428</v>
      </c>
      <c r="B14292" s="61" t="s">
        <v>429</v>
      </c>
      <c r="C14292" s="62">
        <v>2018</v>
      </c>
      <c r="D14292" s="61" t="s">
        <v>78</v>
      </c>
      <c r="E14292" s="62">
        <v>48</v>
      </c>
      <c r="F14292" s="62">
        <v>890400</v>
      </c>
      <c r="G14292" s="62">
        <v>57586</v>
      </c>
      <c r="H14292" s="62">
        <v>99.98</v>
      </c>
      <c r="I14292" s="62">
        <v>18550</v>
      </c>
      <c r="J14292" s="62">
        <v>828072</v>
      </c>
      <c r="K14292" s="62">
        <v>0</v>
      </c>
      <c r="L14292" s="63"/>
      <c r="M14292" s="63"/>
      <c r="N14292" s="63"/>
      <c r="O14292" s="63"/>
      <c r="P14292" s="63"/>
      <c r="Q14292" s="63"/>
      <c r="R14292" s="63"/>
      <c r="S14292" s="63"/>
      <c r="T14292" s="63"/>
      <c r="U14292" s="63"/>
      <c r="V14292" s="63"/>
      <c r="W14292" s="63"/>
      <c r="X14292" s="63"/>
      <c r="Y14292" s="63"/>
      <c r="Z14292" s="62">
        <v>0</v>
      </c>
      <c r="AA14292" s="63"/>
      <c r="AB14292" s="63"/>
      <c r="AC14292" s="62">
        <v>0</v>
      </c>
    </row>
    <row r="14293" spans="1:29" x14ac:dyDescent="0.25">
      <c r="A14293" s="61" t="s">
        <v>354</v>
      </c>
      <c r="B14293" s="61" t="s">
        <v>355</v>
      </c>
      <c r="C14293" s="62">
        <v>2006</v>
      </c>
      <c r="D14293" s="61" t="s">
        <v>72</v>
      </c>
      <c r="E14293" s="62">
        <v>28</v>
      </c>
      <c r="F14293" s="62">
        <v>73202</v>
      </c>
      <c r="G14293" s="62">
        <v>9542</v>
      </c>
      <c r="H14293" s="62">
        <v>28.4</v>
      </c>
      <c r="I14293" s="62">
        <v>2614.36</v>
      </c>
      <c r="J14293" s="62">
        <v>68077.86</v>
      </c>
      <c r="K14293" s="62">
        <v>7363.72</v>
      </c>
      <c r="L14293" s="62">
        <v>12462</v>
      </c>
      <c r="M14293" s="62">
        <v>37.090000000000003</v>
      </c>
      <c r="N14293" s="62">
        <v>262.99</v>
      </c>
      <c r="O14293" s="62">
        <v>88801.36</v>
      </c>
      <c r="P14293" s="63"/>
      <c r="Q14293" s="63"/>
      <c r="R14293" s="63"/>
      <c r="S14293" s="63"/>
      <c r="T14293" s="63"/>
      <c r="U14293" s="63"/>
      <c r="V14293" s="63"/>
      <c r="W14293" s="63"/>
      <c r="X14293" s="63"/>
      <c r="Y14293" s="63"/>
      <c r="Z14293" s="62">
        <v>100850</v>
      </c>
      <c r="AA14293" s="62">
        <v>2027</v>
      </c>
      <c r="AB14293" s="62">
        <v>6.03</v>
      </c>
      <c r="AC14293" s="62">
        <v>3601.79</v>
      </c>
    </row>
    <row r="14294" spans="1:29" ht="30" x14ac:dyDescent="0.25">
      <c r="A14294" s="61" t="s">
        <v>92</v>
      </c>
      <c r="B14294" s="61" t="s">
        <v>93</v>
      </c>
      <c r="C14294" s="62">
        <v>2007</v>
      </c>
      <c r="D14294" s="61" t="s">
        <v>78</v>
      </c>
      <c r="E14294" s="62">
        <v>64</v>
      </c>
      <c r="F14294" s="62">
        <v>65760</v>
      </c>
      <c r="G14294" s="62">
        <v>10786</v>
      </c>
      <c r="H14294" s="62">
        <v>14.04</v>
      </c>
      <c r="I14294" s="62">
        <v>1027.5</v>
      </c>
      <c r="J14294" s="62">
        <v>61156.800000000003</v>
      </c>
      <c r="K14294" s="62">
        <v>16373.42</v>
      </c>
      <c r="L14294" s="62">
        <v>24618</v>
      </c>
      <c r="M14294" s="62">
        <v>32.049999999999997</v>
      </c>
      <c r="N14294" s="63"/>
      <c r="O14294" s="63"/>
      <c r="P14294" s="63"/>
      <c r="Q14294" s="63"/>
      <c r="R14294" s="63"/>
      <c r="S14294" s="63"/>
      <c r="T14294" s="63"/>
      <c r="U14294" s="63"/>
      <c r="V14294" s="63"/>
      <c r="W14294" s="63"/>
      <c r="X14294" s="63"/>
      <c r="Y14294" s="63"/>
      <c r="Z14294" s="62">
        <v>411.74</v>
      </c>
      <c r="AA14294" s="62">
        <v>967</v>
      </c>
      <c r="AB14294" s="62">
        <v>1.26</v>
      </c>
      <c r="AC14294" s="62">
        <v>6.43</v>
      </c>
    </row>
    <row r="14295" spans="1:29" x14ac:dyDescent="0.25">
      <c r="A14295" s="61" t="s">
        <v>79</v>
      </c>
      <c r="B14295" s="61" t="s">
        <v>80</v>
      </c>
      <c r="C14295" s="62">
        <v>2007</v>
      </c>
      <c r="D14295" s="61" t="s">
        <v>75</v>
      </c>
      <c r="E14295" s="62">
        <v>8</v>
      </c>
      <c r="F14295" s="62">
        <v>5050</v>
      </c>
      <c r="G14295" s="62">
        <v>843</v>
      </c>
      <c r="H14295" s="62">
        <v>8.7799999999999994</v>
      </c>
      <c r="I14295" s="62">
        <v>631.25</v>
      </c>
      <c r="J14295" s="62">
        <v>4696.5</v>
      </c>
      <c r="K14295" s="62">
        <v>0</v>
      </c>
      <c r="L14295" s="63"/>
      <c r="M14295" s="63"/>
      <c r="N14295" s="63"/>
      <c r="O14295" s="63"/>
      <c r="P14295" s="63"/>
      <c r="Q14295" s="63"/>
      <c r="R14295" s="63"/>
      <c r="S14295" s="63"/>
      <c r="T14295" s="63"/>
      <c r="U14295" s="63"/>
      <c r="V14295" s="63"/>
      <c r="W14295" s="63"/>
      <c r="X14295" s="63"/>
      <c r="Y14295" s="63"/>
      <c r="Z14295" s="62">
        <v>127950</v>
      </c>
      <c r="AA14295" s="62">
        <v>4757</v>
      </c>
      <c r="AB14295" s="62">
        <v>49.55</v>
      </c>
      <c r="AC14295" s="62">
        <v>15993.75</v>
      </c>
    </row>
    <row r="14296" spans="1:29" x14ac:dyDescent="0.25">
      <c r="A14296" s="61" t="s">
        <v>409</v>
      </c>
      <c r="B14296" s="61" t="s">
        <v>410</v>
      </c>
      <c r="C14296" s="62">
        <v>2018</v>
      </c>
      <c r="D14296" s="61" t="s">
        <v>99</v>
      </c>
      <c r="E14296" s="62">
        <v>64</v>
      </c>
      <c r="F14296" s="62">
        <v>370040</v>
      </c>
      <c r="G14296" s="62">
        <v>88660</v>
      </c>
      <c r="H14296" s="62">
        <v>115.44</v>
      </c>
      <c r="I14296" s="62">
        <v>5781.88</v>
      </c>
      <c r="J14296" s="62">
        <v>344137.2</v>
      </c>
      <c r="K14296" s="62">
        <v>0</v>
      </c>
      <c r="L14296" s="63"/>
      <c r="M14296" s="63"/>
      <c r="N14296" s="63"/>
      <c r="O14296" s="63"/>
      <c r="P14296" s="63"/>
      <c r="Q14296" s="63"/>
      <c r="R14296" s="63"/>
      <c r="S14296" s="63"/>
      <c r="T14296" s="63"/>
      <c r="U14296" s="63"/>
      <c r="V14296" s="63"/>
      <c r="W14296" s="63"/>
      <c r="X14296" s="63"/>
      <c r="Y14296" s="63"/>
      <c r="Z14296" s="62">
        <v>1430.39</v>
      </c>
      <c r="AA14296" s="62">
        <v>6275</v>
      </c>
      <c r="AB14296" s="62">
        <v>8.17</v>
      </c>
      <c r="AC14296" s="62">
        <v>22.35</v>
      </c>
    </row>
    <row r="14297" spans="1:29" ht="30" x14ac:dyDescent="0.25">
      <c r="A14297" s="61" t="s">
        <v>393</v>
      </c>
      <c r="B14297" s="61" t="s">
        <v>394</v>
      </c>
      <c r="C14297" s="62">
        <v>2010</v>
      </c>
      <c r="D14297" s="61" t="s">
        <v>94</v>
      </c>
      <c r="E14297" s="62">
        <v>1</v>
      </c>
      <c r="F14297" s="62">
        <v>1816</v>
      </c>
      <c r="G14297" s="62">
        <v>268</v>
      </c>
      <c r="H14297" s="62">
        <v>22.33</v>
      </c>
      <c r="I14297" s="62">
        <v>1816</v>
      </c>
      <c r="J14297" s="62">
        <v>1688.88</v>
      </c>
      <c r="K14297" s="62">
        <v>0</v>
      </c>
      <c r="L14297" s="63"/>
      <c r="M14297" s="63"/>
      <c r="N14297" s="63"/>
      <c r="O14297" s="63"/>
      <c r="P14297" s="63"/>
      <c r="Q14297" s="63"/>
      <c r="R14297" s="63"/>
      <c r="S14297" s="63"/>
      <c r="T14297" s="63"/>
      <c r="U14297" s="63"/>
      <c r="V14297" s="63"/>
      <c r="W14297" s="63"/>
      <c r="X14297" s="63"/>
      <c r="Y14297" s="63"/>
      <c r="Z14297" s="62">
        <v>34.76</v>
      </c>
      <c r="AA14297" s="62">
        <v>136</v>
      </c>
      <c r="AB14297" s="62">
        <v>11.33</v>
      </c>
      <c r="AC14297" s="62">
        <v>34.76</v>
      </c>
    </row>
    <row r="14298" spans="1:29" ht="30" x14ac:dyDescent="0.25">
      <c r="A14298" s="61" t="s">
        <v>509</v>
      </c>
      <c r="B14298" s="61" t="s">
        <v>510</v>
      </c>
      <c r="C14298" s="62">
        <v>2004</v>
      </c>
      <c r="D14298" s="61" t="s">
        <v>99</v>
      </c>
      <c r="E14298" s="62">
        <v>40</v>
      </c>
      <c r="F14298" s="63"/>
      <c r="G14298" s="63"/>
      <c r="H14298" s="63"/>
      <c r="I14298" s="63"/>
      <c r="J14298" s="63"/>
      <c r="K14298" s="62">
        <v>0</v>
      </c>
      <c r="L14298" s="63"/>
      <c r="M14298" s="63"/>
      <c r="N14298" s="63"/>
      <c r="O14298" s="63"/>
      <c r="P14298" s="63"/>
      <c r="Q14298" s="63"/>
      <c r="R14298" s="63"/>
      <c r="S14298" s="63"/>
      <c r="T14298" s="63"/>
      <c r="U14298" s="63"/>
      <c r="V14298" s="63"/>
      <c r="W14298" s="63"/>
      <c r="X14298" s="63"/>
      <c r="Y14298" s="63"/>
      <c r="Z14298" s="62">
        <v>0</v>
      </c>
      <c r="AA14298" s="63"/>
      <c r="AB14298" s="63"/>
      <c r="AC14298" s="62">
        <v>0</v>
      </c>
    </row>
    <row r="14299" spans="1:29" x14ac:dyDescent="0.25">
      <c r="A14299" s="61" t="s">
        <v>279</v>
      </c>
      <c r="B14299" s="61" t="s">
        <v>280</v>
      </c>
      <c r="C14299" s="62">
        <v>2015</v>
      </c>
      <c r="D14299" s="61" t="s">
        <v>86</v>
      </c>
      <c r="E14299" s="62">
        <v>22</v>
      </c>
      <c r="F14299" s="62">
        <v>6670</v>
      </c>
      <c r="G14299" s="62">
        <v>2038</v>
      </c>
      <c r="H14299" s="62">
        <v>7.72</v>
      </c>
      <c r="I14299" s="62">
        <v>303.18</v>
      </c>
      <c r="J14299" s="62">
        <v>6203.1</v>
      </c>
      <c r="K14299" s="62">
        <v>85.35</v>
      </c>
      <c r="L14299" s="62">
        <v>131</v>
      </c>
      <c r="M14299" s="62">
        <v>0.5</v>
      </c>
      <c r="N14299" s="63"/>
      <c r="O14299" s="63"/>
      <c r="P14299" s="63"/>
      <c r="Q14299" s="63"/>
      <c r="R14299" s="63"/>
      <c r="S14299" s="63"/>
      <c r="T14299" s="63"/>
      <c r="U14299" s="63"/>
      <c r="V14299" s="63"/>
      <c r="W14299" s="63"/>
      <c r="X14299" s="63"/>
      <c r="Y14299" s="63"/>
      <c r="Z14299" s="62">
        <v>104069.8</v>
      </c>
      <c r="AA14299" s="62">
        <v>16555</v>
      </c>
      <c r="AB14299" s="62">
        <v>62.71</v>
      </c>
      <c r="AC14299" s="62">
        <v>4730.45</v>
      </c>
    </row>
    <row r="14300" spans="1:29" x14ac:dyDescent="0.25">
      <c r="A14300" s="61" t="s">
        <v>235</v>
      </c>
      <c r="B14300" s="61" t="s">
        <v>236</v>
      </c>
      <c r="C14300" s="62">
        <v>2016</v>
      </c>
      <c r="D14300" s="61" t="s">
        <v>72</v>
      </c>
      <c r="E14300" s="62">
        <v>80</v>
      </c>
      <c r="F14300" s="62">
        <v>367599</v>
      </c>
      <c r="G14300" s="62">
        <v>63118</v>
      </c>
      <c r="H14300" s="62">
        <v>65.75</v>
      </c>
      <c r="I14300" s="62">
        <v>4594.99</v>
      </c>
      <c r="J14300" s="62">
        <v>341867.07</v>
      </c>
      <c r="K14300" s="62">
        <v>40932.1</v>
      </c>
      <c r="L14300" s="62">
        <v>40635</v>
      </c>
      <c r="M14300" s="62">
        <v>42.33</v>
      </c>
      <c r="N14300" s="62">
        <v>511.65</v>
      </c>
      <c r="O14300" s="62">
        <v>493612.53</v>
      </c>
      <c r="P14300" s="63"/>
      <c r="Q14300" s="63"/>
      <c r="R14300" s="63"/>
      <c r="S14300" s="63"/>
      <c r="T14300" s="63"/>
      <c r="U14300" s="63"/>
      <c r="V14300" s="63"/>
      <c r="W14300" s="63"/>
      <c r="X14300" s="63"/>
      <c r="Y14300" s="63"/>
      <c r="Z14300" s="62">
        <v>275600</v>
      </c>
      <c r="AA14300" s="62">
        <v>11688</v>
      </c>
      <c r="AB14300" s="62">
        <v>12.18</v>
      </c>
      <c r="AC14300" s="62">
        <v>3445</v>
      </c>
    </row>
    <row r="14301" spans="1:29" ht="30" x14ac:dyDescent="0.25">
      <c r="A14301" s="61" t="s">
        <v>142</v>
      </c>
      <c r="B14301" s="61" t="s">
        <v>143</v>
      </c>
      <c r="C14301" s="62">
        <v>2006</v>
      </c>
      <c r="D14301" s="61" t="s">
        <v>135</v>
      </c>
      <c r="E14301" s="62">
        <v>50</v>
      </c>
      <c r="F14301" s="63"/>
      <c r="G14301" s="63"/>
      <c r="H14301" s="63"/>
      <c r="I14301" s="63"/>
      <c r="J14301" s="63"/>
      <c r="K14301" s="62">
        <v>42.68</v>
      </c>
      <c r="L14301" s="62">
        <v>98</v>
      </c>
      <c r="M14301" s="62">
        <v>0.16</v>
      </c>
      <c r="N14301" s="62">
        <v>0.85</v>
      </c>
      <c r="O14301" s="62">
        <v>514.65</v>
      </c>
      <c r="P14301" s="63"/>
      <c r="Q14301" s="63"/>
      <c r="R14301" s="63"/>
      <c r="S14301" s="63"/>
      <c r="T14301" s="63"/>
      <c r="U14301" s="63"/>
      <c r="V14301" s="63"/>
      <c r="W14301" s="63"/>
      <c r="X14301" s="63"/>
      <c r="Y14301" s="63"/>
      <c r="Z14301" s="62">
        <v>7247</v>
      </c>
      <c r="AA14301" s="62">
        <v>60158</v>
      </c>
      <c r="AB14301" s="62">
        <v>100.26</v>
      </c>
      <c r="AC14301" s="62">
        <v>144.94</v>
      </c>
    </row>
    <row r="14302" spans="1:29" ht="30" x14ac:dyDescent="0.25">
      <c r="A14302" s="61" t="s">
        <v>218</v>
      </c>
      <c r="B14302" s="61" t="s">
        <v>219</v>
      </c>
      <c r="C14302" s="62">
        <v>2013</v>
      </c>
      <c r="D14302" s="61" t="s">
        <v>89</v>
      </c>
      <c r="E14302" s="62">
        <v>100</v>
      </c>
      <c r="F14302" s="62">
        <v>1106560</v>
      </c>
      <c r="G14302" s="62">
        <v>148821</v>
      </c>
      <c r="H14302" s="62">
        <v>124.02</v>
      </c>
      <c r="I14302" s="62">
        <v>11065.6</v>
      </c>
      <c r="J14302" s="62">
        <v>1029100.8</v>
      </c>
      <c r="K14302" s="62">
        <v>0</v>
      </c>
      <c r="L14302" s="63"/>
      <c r="M14302" s="63"/>
      <c r="N14302" s="63"/>
      <c r="O14302" s="63"/>
      <c r="P14302" s="63"/>
      <c r="Q14302" s="63"/>
      <c r="R14302" s="63"/>
      <c r="S14302" s="63"/>
      <c r="T14302" s="63"/>
      <c r="U14302" s="63"/>
      <c r="V14302" s="63"/>
      <c r="W14302" s="63"/>
      <c r="X14302" s="63"/>
      <c r="Y14302" s="63"/>
      <c r="Z14302" s="62">
        <v>198262</v>
      </c>
      <c r="AA14302" s="62">
        <v>44830</v>
      </c>
      <c r="AB14302" s="62">
        <v>37.36</v>
      </c>
      <c r="AC14302" s="62">
        <v>1982.62</v>
      </c>
    </row>
    <row r="14303" spans="1:29" x14ac:dyDescent="0.25">
      <c r="A14303" s="61" t="s">
        <v>315</v>
      </c>
      <c r="B14303" s="61" t="s">
        <v>316</v>
      </c>
      <c r="C14303" s="62">
        <v>2015</v>
      </c>
      <c r="D14303" s="61" t="s">
        <v>75</v>
      </c>
      <c r="E14303" s="62">
        <v>12</v>
      </c>
      <c r="F14303" s="62">
        <v>1217</v>
      </c>
      <c r="G14303" s="62">
        <v>278</v>
      </c>
      <c r="H14303" s="62">
        <v>1.93</v>
      </c>
      <c r="I14303" s="62">
        <v>101.42</v>
      </c>
      <c r="J14303" s="62">
        <v>1131.81</v>
      </c>
      <c r="K14303" s="62">
        <v>0</v>
      </c>
      <c r="L14303" s="63"/>
      <c r="M14303" s="63"/>
      <c r="N14303" s="63"/>
      <c r="O14303" s="63"/>
      <c r="P14303" s="63"/>
      <c r="Q14303" s="63"/>
      <c r="R14303" s="63"/>
      <c r="S14303" s="63"/>
      <c r="T14303" s="63"/>
      <c r="U14303" s="63"/>
      <c r="V14303" s="63"/>
      <c r="W14303" s="63"/>
      <c r="X14303" s="63"/>
      <c r="Y14303" s="63"/>
      <c r="Z14303" s="62">
        <v>920.58</v>
      </c>
      <c r="AA14303" s="62">
        <v>12676</v>
      </c>
      <c r="AB14303" s="62">
        <v>88.03</v>
      </c>
      <c r="AC14303" s="62">
        <v>76.709999999999994</v>
      </c>
    </row>
    <row r="14304" spans="1:29" ht="30" x14ac:dyDescent="0.25">
      <c r="A14304" s="61" t="s">
        <v>387</v>
      </c>
      <c r="B14304" s="61" t="s">
        <v>388</v>
      </c>
      <c r="C14304" s="62">
        <v>2007</v>
      </c>
      <c r="D14304" s="61" t="s">
        <v>99</v>
      </c>
      <c r="E14304" s="62">
        <v>25</v>
      </c>
      <c r="F14304" s="62">
        <v>91976</v>
      </c>
      <c r="G14304" s="62">
        <v>16558</v>
      </c>
      <c r="H14304" s="62">
        <v>55.19</v>
      </c>
      <c r="I14304" s="62">
        <v>3679.04</v>
      </c>
      <c r="J14304" s="62">
        <v>85537.68</v>
      </c>
      <c r="K14304" s="62">
        <v>0</v>
      </c>
      <c r="L14304" s="62">
        <v>17283</v>
      </c>
      <c r="M14304" s="62">
        <v>57.61</v>
      </c>
      <c r="N14304" s="63"/>
      <c r="O14304" s="63"/>
      <c r="P14304" s="63"/>
      <c r="Q14304" s="63"/>
      <c r="R14304" s="63"/>
      <c r="S14304" s="63"/>
      <c r="T14304" s="63"/>
      <c r="U14304" s="63"/>
      <c r="V14304" s="63"/>
      <c r="W14304" s="63"/>
      <c r="X14304" s="63"/>
      <c r="Y14304" s="63"/>
      <c r="Z14304" s="62">
        <v>61.76</v>
      </c>
      <c r="AA14304" s="62">
        <v>1918</v>
      </c>
      <c r="AB14304" s="62">
        <v>6.39</v>
      </c>
      <c r="AC14304" s="62">
        <v>2.4700000000000002</v>
      </c>
    </row>
    <row r="14305" spans="1:29" x14ac:dyDescent="0.25">
      <c r="A14305" s="61" t="s">
        <v>371</v>
      </c>
      <c r="B14305" s="61" t="s">
        <v>372</v>
      </c>
      <c r="C14305" s="62">
        <v>2012</v>
      </c>
      <c r="D14305" s="61" t="s">
        <v>99</v>
      </c>
      <c r="E14305" s="62">
        <v>31</v>
      </c>
      <c r="F14305" s="63"/>
      <c r="G14305" s="63"/>
      <c r="H14305" s="63"/>
      <c r="I14305" s="63"/>
      <c r="J14305" s="63"/>
      <c r="K14305" s="62">
        <v>0</v>
      </c>
      <c r="L14305" s="63"/>
      <c r="M14305" s="63"/>
      <c r="N14305" s="63"/>
      <c r="O14305" s="63"/>
      <c r="P14305" s="63"/>
      <c r="Q14305" s="63"/>
      <c r="R14305" s="63"/>
      <c r="S14305" s="63"/>
      <c r="T14305" s="63"/>
      <c r="U14305" s="63"/>
      <c r="V14305" s="63"/>
      <c r="W14305" s="63"/>
      <c r="X14305" s="63"/>
      <c r="Y14305" s="63"/>
      <c r="Z14305" s="62">
        <v>0</v>
      </c>
      <c r="AA14305" s="63"/>
      <c r="AB14305" s="63"/>
      <c r="AC14305" s="62">
        <v>0</v>
      </c>
    </row>
    <row r="14306" spans="1:29" x14ac:dyDescent="0.25">
      <c r="A14306" s="61" t="s">
        <v>107</v>
      </c>
      <c r="B14306" s="61" t="s">
        <v>108</v>
      </c>
      <c r="C14306" s="62">
        <v>2010</v>
      </c>
      <c r="D14306" s="61" t="s">
        <v>72</v>
      </c>
      <c r="E14306" s="62">
        <v>45</v>
      </c>
      <c r="F14306" s="62">
        <v>193480</v>
      </c>
      <c r="G14306" s="62">
        <v>32762</v>
      </c>
      <c r="H14306" s="62">
        <v>60.67</v>
      </c>
      <c r="I14306" s="62">
        <v>4299.5600000000004</v>
      </c>
      <c r="J14306" s="62">
        <v>179936.4</v>
      </c>
      <c r="K14306" s="62">
        <v>17510.18</v>
      </c>
      <c r="L14306" s="62">
        <v>27941</v>
      </c>
      <c r="M14306" s="62">
        <v>51.74</v>
      </c>
      <c r="N14306" s="62">
        <v>389.12</v>
      </c>
      <c r="O14306" s="62">
        <v>211160.57</v>
      </c>
      <c r="P14306" s="63"/>
      <c r="Q14306" s="63"/>
      <c r="R14306" s="63"/>
      <c r="S14306" s="63"/>
      <c r="T14306" s="63"/>
      <c r="U14306" s="63"/>
      <c r="V14306" s="63"/>
      <c r="W14306" s="63"/>
      <c r="X14306" s="63"/>
      <c r="Y14306" s="63"/>
      <c r="Z14306" s="62">
        <v>0</v>
      </c>
      <c r="AA14306" s="62">
        <v>24233</v>
      </c>
      <c r="AB14306" s="62">
        <v>44.88</v>
      </c>
      <c r="AC14306" s="62">
        <v>0</v>
      </c>
    </row>
    <row r="14307" spans="1:29" x14ac:dyDescent="0.25">
      <c r="A14307" s="61" t="s">
        <v>285</v>
      </c>
      <c r="B14307" s="61" t="s">
        <v>286</v>
      </c>
      <c r="C14307" s="62">
        <v>2013</v>
      </c>
      <c r="D14307" s="61" t="s">
        <v>78</v>
      </c>
      <c r="E14307" s="62">
        <v>64</v>
      </c>
      <c r="F14307" s="62">
        <v>314812</v>
      </c>
      <c r="G14307" s="62">
        <v>64696</v>
      </c>
      <c r="H14307" s="62">
        <v>84.24</v>
      </c>
      <c r="I14307" s="62">
        <v>4918.9399999999996</v>
      </c>
      <c r="J14307" s="62">
        <v>292775.15999999997</v>
      </c>
      <c r="K14307" s="62">
        <v>18338.59</v>
      </c>
      <c r="L14307" s="62">
        <v>12180</v>
      </c>
      <c r="M14307" s="62">
        <v>15.86</v>
      </c>
      <c r="N14307" s="62">
        <v>286.54000000000002</v>
      </c>
      <c r="O14307" s="62">
        <v>221150.52</v>
      </c>
      <c r="P14307" s="63"/>
      <c r="Q14307" s="63"/>
      <c r="R14307" s="63"/>
      <c r="S14307" s="63"/>
      <c r="T14307" s="63"/>
      <c r="U14307" s="63"/>
      <c r="V14307" s="63"/>
      <c r="W14307" s="63"/>
      <c r="X14307" s="63"/>
      <c r="Y14307" s="63"/>
      <c r="Z14307" s="62">
        <v>315000</v>
      </c>
      <c r="AA14307" s="62">
        <v>30215</v>
      </c>
      <c r="AB14307" s="62">
        <v>39.340000000000003</v>
      </c>
      <c r="AC14307" s="62">
        <v>4921.88</v>
      </c>
    </row>
    <row r="14308" spans="1:29" ht="30" x14ac:dyDescent="0.25">
      <c r="A14308" s="61" t="s">
        <v>194</v>
      </c>
      <c r="B14308" s="61" t="s">
        <v>195</v>
      </c>
      <c r="C14308" s="62">
        <v>2013</v>
      </c>
      <c r="D14308" s="61" t="s">
        <v>86</v>
      </c>
      <c r="E14308" s="62">
        <v>189</v>
      </c>
      <c r="F14308" s="62">
        <v>103128</v>
      </c>
      <c r="G14308" s="62">
        <v>24227</v>
      </c>
      <c r="H14308" s="62">
        <v>10.68</v>
      </c>
      <c r="I14308" s="62">
        <v>545.65</v>
      </c>
      <c r="J14308" s="62">
        <v>95909.04</v>
      </c>
      <c r="K14308" s="62">
        <v>46268.67</v>
      </c>
      <c r="L14308" s="62">
        <v>128651</v>
      </c>
      <c r="M14308" s="62">
        <v>56.72</v>
      </c>
      <c r="N14308" s="62">
        <v>244.81</v>
      </c>
      <c r="O14308" s="62">
        <v>557967.79</v>
      </c>
      <c r="P14308" s="63"/>
      <c r="Q14308" s="63"/>
      <c r="R14308" s="63"/>
      <c r="S14308" s="63"/>
      <c r="T14308" s="63"/>
      <c r="U14308" s="63"/>
      <c r="V14308" s="63"/>
      <c r="W14308" s="63"/>
      <c r="X14308" s="63"/>
      <c r="Y14308" s="63"/>
      <c r="Z14308" s="62">
        <v>19139</v>
      </c>
      <c r="AA14308" s="62">
        <v>416661</v>
      </c>
      <c r="AB14308" s="62">
        <v>183.71</v>
      </c>
      <c r="AC14308" s="62">
        <v>101.26</v>
      </c>
    </row>
    <row r="14309" spans="1:29" ht="30" x14ac:dyDescent="0.25">
      <c r="A14309" s="61" t="s">
        <v>245</v>
      </c>
      <c r="B14309" s="61" t="s">
        <v>246</v>
      </c>
      <c r="C14309" s="62">
        <v>2012</v>
      </c>
      <c r="D14309" s="61" t="s">
        <v>94</v>
      </c>
      <c r="E14309" s="62">
        <v>4</v>
      </c>
      <c r="F14309" s="63"/>
      <c r="G14309" s="63"/>
      <c r="H14309" s="63"/>
      <c r="I14309" s="63"/>
      <c r="J14309" s="63"/>
      <c r="K14309" s="62">
        <v>0</v>
      </c>
      <c r="L14309" s="63"/>
      <c r="M14309" s="63"/>
      <c r="N14309" s="63"/>
      <c r="O14309" s="63"/>
      <c r="P14309" s="63"/>
      <c r="Q14309" s="63"/>
      <c r="R14309" s="63"/>
      <c r="S14309" s="63"/>
      <c r="T14309" s="63"/>
      <c r="U14309" s="63"/>
      <c r="V14309" s="63"/>
      <c r="W14309" s="63"/>
      <c r="X14309" s="63"/>
      <c r="Y14309" s="63"/>
      <c r="Z14309" s="62">
        <v>27500</v>
      </c>
      <c r="AA14309" s="62">
        <v>3643</v>
      </c>
      <c r="AB14309" s="62">
        <v>75.900000000000006</v>
      </c>
      <c r="AC14309" s="62">
        <v>6875</v>
      </c>
    </row>
    <row r="14310" spans="1:29" x14ac:dyDescent="0.25">
      <c r="A14310" s="61" t="s">
        <v>265</v>
      </c>
      <c r="B14310" s="61" t="s">
        <v>266</v>
      </c>
      <c r="C14310" s="62">
        <v>2005</v>
      </c>
      <c r="D14310" s="61" t="s">
        <v>89</v>
      </c>
      <c r="E14310" s="62">
        <v>75</v>
      </c>
      <c r="F14310" s="62">
        <v>303525</v>
      </c>
      <c r="G14310" s="62">
        <v>32260</v>
      </c>
      <c r="H14310" s="62">
        <v>35.840000000000003</v>
      </c>
      <c r="I14310" s="62">
        <v>4047</v>
      </c>
      <c r="J14310" s="62">
        <v>282278.25</v>
      </c>
      <c r="K14310" s="62">
        <v>28556.74</v>
      </c>
      <c r="L14310" s="62">
        <v>34700</v>
      </c>
      <c r="M14310" s="62">
        <v>38.56</v>
      </c>
      <c r="N14310" s="62">
        <v>380.76</v>
      </c>
      <c r="O14310" s="62">
        <v>344374.31</v>
      </c>
      <c r="P14310" s="63"/>
      <c r="Q14310" s="63"/>
      <c r="R14310" s="63"/>
      <c r="S14310" s="63"/>
      <c r="T14310" s="63"/>
      <c r="U14310" s="63"/>
      <c r="V14310" s="63"/>
      <c r="W14310" s="63"/>
      <c r="X14310" s="63"/>
      <c r="Y14310" s="63"/>
      <c r="Z14310" s="62">
        <v>152969</v>
      </c>
      <c r="AA14310" s="62">
        <v>14318</v>
      </c>
      <c r="AB14310" s="62">
        <v>15.91</v>
      </c>
      <c r="AC14310" s="62">
        <v>2039.59</v>
      </c>
    </row>
    <row r="14311" spans="1:29" ht="45" x14ac:dyDescent="0.25">
      <c r="A14311" s="61" t="s">
        <v>518</v>
      </c>
      <c r="B14311" s="61" t="s">
        <v>519</v>
      </c>
      <c r="C14311" s="62">
        <v>2007</v>
      </c>
      <c r="D14311" s="61" t="s">
        <v>78</v>
      </c>
      <c r="E14311" s="62">
        <v>64</v>
      </c>
      <c r="F14311" s="62">
        <v>13323225</v>
      </c>
      <c r="G14311" s="62">
        <v>29162</v>
      </c>
      <c r="H14311" s="62">
        <v>37.97</v>
      </c>
      <c r="I14311" s="62">
        <v>208175.39</v>
      </c>
      <c r="J14311" s="62">
        <v>12390599.25</v>
      </c>
      <c r="K14311" s="62">
        <v>30582.93</v>
      </c>
      <c r="L14311" s="62">
        <v>10997</v>
      </c>
      <c r="M14311" s="62">
        <v>14.32</v>
      </c>
      <c r="N14311" s="63"/>
      <c r="O14311" s="63"/>
      <c r="P14311" s="63"/>
      <c r="Q14311" s="63"/>
      <c r="R14311" s="63"/>
      <c r="S14311" s="63"/>
      <c r="T14311" s="63"/>
      <c r="U14311" s="63"/>
      <c r="V14311" s="63"/>
      <c r="W14311" s="63"/>
      <c r="X14311" s="63"/>
      <c r="Y14311" s="63"/>
      <c r="Z14311" s="62">
        <v>16216.24</v>
      </c>
      <c r="AA14311" s="62">
        <v>90948</v>
      </c>
      <c r="AB14311" s="62">
        <v>118.42</v>
      </c>
      <c r="AC14311" s="62">
        <v>253.38</v>
      </c>
    </row>
    <row r="14312" spans="1:29" x14ac:dyDescent="0.25">
      <c r="A14312" s="61" t="s">
        <v>204</v>
      </c>
      <c r="B14312" s="61" t="s">
        <v>205</v>
      </c>
      <c r="C14312" s="62">
        <v>2011</v>
      </c>
      <c r="D14312" s="61" t="s">
        <v>75</v>
      </c>
      <c r="E14312" s="62">
        <v>8</v>
      </c>
      <c r="F14312" s="62">
        <v>24720</v>
      </c>
      <c r="G14312" s="62">
        <v>3663</v>
      </c>
      <c r="H14312" s="62">
        <v>38.159999999999997</v>
      </c>
      <c r="I14312" s="62">
        <v>3090</v>
      </c>
      <c r="J14312" s="62">
        <v>22989.599999999999</v>
      </c>
      <c r="K14312" s="62">
        <v>270.61</v>
      </c>
      <c r="L14312" s="62">
        <v>425</v>
      </c>
      <c r="M14312" s="62">
        <v>4.43</v>
      </c>
      <c r="N14312" s="63"/>
      <c r="O14312" s="63"/>
      <c r="P14312" s="63"/>
      <c r="Q14312" s="63"/>
      <c r="R14312" s="63"/>
      <c r="S14312" s="63"/>
      <c r="T14312" s="63"/>
      <c r="U14312" s="63"/>
      <c r="V14312" s="63"/>
      <c r="W14312" s="63"/>
      <c r="X14312" s="63"/>
      <c r="Y14312" s="63"/>
      <c r="Z14312" s="62">
        <v>62240</v>
      </c>
      <c r="AA14312" s="62">
        <v>4683</v>
      </c>
      <c r="AB14312" s="62">
        <v>48.78</v>
      </c>
      <c r="AC14312" s="62">
        <v>7780</v>
      </c>
    </row>
    <row r="14313" spans="1:29" ht="30" x14ac:dyDescent="0.25">
      <c r="A14313" s="61" t="s">
        <v>367</v>
      </c>
      <c r="B14313" s="61" t="s">
        <v>368</v>
      </c>
      <c r="C14313" s="62">
        <v>2009</v>
      </c>
      <c r="D14313" s="61" t="s">
        <v>150</v>
      </c>
      <c r="E14313" s="62">
        <v>8</v>
      </c>
      <c r="F14313" s="63"/>
      <c r="G14313" s="63"/>
      <c r="H14313" s="63"/>
      <c r="I14313" s="63"/>
      <c r="J14313" s="63"/>
      <c r="K14313" s="62">
        <v>0</v>
      </c>
      <c r="L14313" s="63"/>
      <c r="M14313" s="63"/>
      <c r="N14313" s="63"/>
      <c r="O14313" s="63"/>
      <c r="P14313" s="63"/>
      <c r="Q14313" s="63"/>
      <c r="R14313" s="63"/>
      <c r="S14313" s="63"/>
      <c r="T14313" s="63"/>
      <c r="U14313" s="63"/>
      <c r="V14313" s="63"/>
      <c r="W14313" s="63"/>
      <c r="X14313" s="63"/>
      <c r="Y14313" s="63"/>
      <c r="Z14313" s="62">
        <v>0</v>
      </c>
      <c r="AA14313" s="63"/>
      <c r="AB14313" s="63"/>
      <c r="AC14313" s="62">
        <v>0</v>
      </c>
    </row>
    <row r="14314" spans="1:29" x14ac:dyDescent="0.25">
      <c r="A14314" s="61" t="s">
        <v>163</v>
      </c>
      <c r="B14314" s="61" t="s">
        <v>164</v>
      </c>
      <c r="C14314" s="62">
        <v>2015</v>
      </c>
      <c r="D14314" s="61" t="s">
        <v>86</v>
      </c>
      <c r="E14314" s="62">
        <v>32</v>
      </c>
      <c r="F14314" s="62">
        <v>13154</v>
      </c>
      <c r="G14314" s="62">
        <v>2689</v>
      </c>
      <c r="H14314" s="62">
        <v>7</v>
      </c>
      <c r="I14314" s="62">
        <v>411.06</v>
      </c>
      <c r="J14314" s="62">
        <v>12233.22</v>
      </c>
      <c r="K14314" s="62">
        <v>36812.800000000003</v>
      </c>
      <c r="L14314" s="62">
        <v>20637</v>
      </c>
      <c r="M14314" s="62">
        <v>53.74</v>
      </c>
      <c r="N14314" s="62">
        <v>1150.4000000000001</v>
      </c>
      <c r="O14314" s="62">
        <v>443936.64</v>
      </c>
      <c r="P14314" s="63"/>
      <c r="Q14314" s="63"/>
      <c r="R14314" s="63"/>
      <c r="S14314" s="63"/>
      <c r="T14314" s="63"/>
      <c r="U14314" s="63"/>
      <c r="V14314" s="63"/>
      <c r="W14314" s="63"/>
      <c r="X14314" s="63"/>
      <c r="Y14314" s="63"/>
      <c r="Z14314" s="62">
        <v>234217</v>
      </c>
      <c r="AA14314" s="62">
        <v>20016</v>
      </c>
      <c r="AB14314" s="62">
        <v>52.13</v>
      </c>
      <c r="AC14314" s="62">
        <v>7319.28</v>
      </c>
    </row>
    <row r="14315" spans="1:29" x14ac:dyDescent="0.25">
      <c r="A14315" s="61" t="s">
        <v>198</v>
      </c>
      <c r="B14315" s="61" t="s">
        <v>199</v>
      </c>
      <c r="C14315" s="62">
        <v>2015</v>
      </c>
      <c r="D14315" s="61" t="s">
        <v>99</v>
      </c>
      <c r="E14315" s="62">
        <v>40</v>
      </c>
      <c r="F14315" s="62">
        <v>351480</v>
      </c>
      <c r="G14315" s="62">
        <v>44276</v>
      </c>
      <c r="H14315" s="62">
        <v>92.24</v>
      </c>
      <c r="I14315" s="62">
        <v>8787</v>
      </c>
      <c r="J14315" s="62">
        <v>326876.40000000002</v>
      </c>
      <c r="K14315" s="62">
        <v>0</v>
      </c>
      <c r="L14315" s="63"/>
      <c r="M14315" s="63"/>
      <c r="N14315" s="63"/>
      <c r="O14315" s="63"/>
      <c r="P14315" s="63"/>
      <c r="Q14315" s="63"/>
      <c r="R14315" s="63"/>
      <c r="S14315" s="63"/>
      <c r="T14315" s="63"/>
      <c r="U14315" s="63"/>
      <c r="V14315" s="63"/>
      <c r="W14315" s="63"/>
      <c r="X14315" s="63"/>
      <c r="Y14315" s="63"/>
      <c r="Z14315" s="62">
        <v>645</v>
      </c>
      <c r="AA14315" s="62">
        <v>11837</v>
      </c>
      <c r="AB14315" s="62">
        <v>24.66</v>
      </c>
      <c r="AC14315" s="62">
        <v>16.13</v>
      </c>
    </row>
    <row r="14316" spans="1:29" ht="30" x14ac:dyDescent="0.25">
      <c r="A14316" s="61" t="s">
        <v>283</v>
      </c>
      <c r="B14316" s="61" t="s">
        <v>284</v>
      </c>
      <c r="C14316" s="62">
        <v>2015</v>
      </c>
      <c r="D14316" s="61" t="s">
        <v>99</v>
      </c>
      <c r="E14316" s="62">
        <v>100</v>
      </c>
      <c r="F14316" s="62">
        <v>141840</v>
      </c>
      <c r="G14316" s="62">
        <v>23615</v>
      </c>
      <c r="H14316" s="62">
        <v>19.68</v>
      </c>
      <c r="I14316" s="62">
        <v>1418.4</v>
      </c>
      <c r="J14316" s="62">
        <v>131911.20000000001</v>
      </c>
      <c r="K14316" s="62">
        <v>50677.98</v>
      </c>
      <c r="L14316" s="62">
        <v>69350</v>
      </c>
      <c r="M14316" s="62">
        <v>57.79</v>
      </c>
      <c r="N14316" s="62">
        <v>506.78</v>
      </c>
      <c r="O14316" s="62">
        <v>611140.99</v>
      </c>
      <c r="P14316" s="63"/>
      <c r="Q14316" s="63"/>
      <c r="R14316" s="63"/>
      <c r="S14316" s="63"/>
      <c r="T14316" s="63"/>
      <c r="U14316" s="63"/>
      <c r="V14316" s="63"/>
      <c r="W14316" s="63"/>
      <c r="X14316" s="63"/>
      <c r="Y14316" s="63"/>
      <c r="Z14316" s="62">
        <v>0</v>
      </c>
      <c r="AA14316" s="63"/>
      <c r="AB14316" s="63"/>
      <c r="AC14316" s="62">
        <v>0</v>
      </c>
    </row>
    <row r="14317" spans="1:29" x14ac:dyDescent="0.25">
      <c r="A14317" s="61" t="s">
        <v>496</v>
      </c>
      <c r="B14317" s="61" t="s">
        <v>497</v>
      </c>
      <c r="C14317" s="62">
        <v>2018</v>
      </c>
      <c r="D14317" s="61" t="s">
        <v>78</v>
      </c>
      <c r="E14317" s="62">
        <v>40</v>
      </c>
      <c r="F14317" s="62">
        <v>111873</v>
      </c>
      <c r="G14317" s="62">
        <v>21845</v>
      </c>
      <c r="H14317" s="62">
        <v>45.51</v>
      </c>
      <c r="I14317" s="62">
        <v>2796.83</v>
      </c>
      <c r="J14317" s="62">
        <v>104041.89</v>
      </c>
      <c r="K14317" s="62">
        <v>0</v>
      </c>
      <c r="L14317" s="63"/>
      <c r="M14317" s="63"/>
      <c r="N14317" s="63"/>
      <c r="O14317" s="63"/>
      <c r="P14317" s="63"/>
      <c r="Q14317" s="63"/>
      <c r="R14317" s="63"/>
      <c r="S14317" s="63"/>
      <c r="T14317" s="63"/>
      <c r="U14317" s="62">
        <v>9593</v>
      </c>
      <c r="V14317" s="62">
        <v>22337</v>
      </c>
      <c r="W14317" s="62">
        <v>46.54</v>
      </c>
      <c r="X14317" s="62">
        <v>239</v>
      </c>
      <c r="Y14317" s="62">
        <v>214729.71</v>
      </c>
      <c r="Z14317" s="62">
        <v>57600</v>
      </c>
      <c r="AA14317" s="62">
        <v>3320</v>
      </c>
      <c r="AB14317" s="62">
        <v>6.92</v>
      </c>
      <c r="AC14317" s="62">
        <v>1440</v>
      </c>
    </row>
    <row r="14318" spans="1:29" x14ac:dyDescent="0.25">
      <c r="A14318" s="61" t="s">
        <v>222</v>
      </c>
      <c r="B14318" s="61" t="s">
        <v>223</v>
      </c>
      <c r="C14318" s="62">
        <v>2016</v>
      </c>
      <c r="D14318" s="61" t="s">
        <v>78</v>
      </c>
      <c r="E14318" s="62">
        <v>40</v>
      </c>
      <c r="F14318" s="62">
        <v>117665</v>
      </c>
      <c r="G14318" s="62">
        <v>18391</v>
      </c>
      <c r="H14318" s="62">
        <v>38.31</v>
      </c>
      <c r="I14318" s="62">
        <v>2941.63</v>
      </c>
      <c r="J14318" s="62">
        <v>109428.45</v>
      </c>
      <c r="K14318" s="62">
        <v>0</v>
      </c>
      <c r="L14318" s="63"/>
      <c r="M14318" s="63"/>
      <c r="N14318" s="63"/>
      <c r="O14318" s="63"/>
      <c r="P14318" s="63"/>
      <c r="Q14318" s="63"/>
      <c r="R14318" s="63"/>
      <c r="S14318" s="63"/>
      <c r="T14318" s="63"/>
      <c r="U14318" s="62">
        <v>19195</v>
      </c>
      <c r="V14318" s="62">
        <v>34167</v>
      </c>
      <c r="W14318" s="62">
        <v>71.180000000000007</v>
      </c>
      <c r="X14318" s="62">
        <v>479</v>
      </c>
      <c r="Y14318" s="62">
        <v>429660.88</v>
      </c>
      <c r="Z14318" s="62">
        <v>88110</v>
      </c>
      <c r="AA14318" s="62">
        <v>13892</v>
      </c>
      <c r="AB14318" s="62">
        <v>28.94</v>
      </c>
      <c r="AC14318" s="62">
        <v>2202.75</v>
      </c>
    </row>
    <row r="14319" spans="1:29" x14ac:dyDescent="0.25">
      <c r="A14319" s="61" t="s">
        <v>113</v>
      </c>
      <c r="B14319" s="61" t="s">
        <v>114</v>
      </c>
      <c r="C14319" s="62">
        <v>2011</v>
      </c>
      <c r="D14319" s="61" t="s">
        <v>419</v>
      </c>
      <c r="E14319" s="62">
        <v>8</v>
      </c>
      <c r="F14319" s="63"/>
      <c r="G14319" s="63"/>
      <c r="H14319" s="63"/>
      <c r="I14319" s="63"/>
      <c r="J14319" s="63"/>
      <c r="K14319" s="62">
        <v>0</v>
      </c>
      <c r="L14319" s="63"/>
      <c r="M14319" s="63"/>
      <c r="N14319" s="63"/>
      <c r="O14319" s="63"/>
      <c r="P14319" s="63"/>
      <c r="Q14319" s="63"/>
      <c r="R14319" s="63"/>
      <c r="S14319" s="63"/>
      <c r="T14319" s="63"/>
      <c r="U14319" s="63"/>
      <c r="V14319" s="63"/>
      <c r="W14319" s="63"/>
      <c r="X14319" s="63"/>
      <c r="Y14319" s="63"/>
      <c r="Z14319" s="62">
        <v>0</v>
      </c>
      <c r="AA14319" s="63"/>
      <c r="AB14319" s="63"/>
      <c r="AC14319" s="62">
        <v>0</v>
      </c>
    </row>
    <row r="14320" spans="1:29" ht="30" x14ac:dyDescent="0.25">
      <c r="A14320" s="61" t="s">
        <v>142</v>
      </c>
      <c r="B14320" s="61" t="s">
        <v>143</v>
      </c>
      <c r="C14320" s="62">
        <v>2013</v>
      </c>
      <c r="D14320" s="61" t="s">
        <v>99</v>
      </c>
      <c r="E14320" s="62">
        <v>100</v>
      </c>
      <c r="F14320" s="62">
        <v>615403</v>
      </c>
      <c r="G14320" s="62">
        <v>98693</v>
      </c>
      <c r="H14320" s="62">
        <v>82.24</v>
      </c>
      <c r="I14320" s="62">
        <v>6154.03</v>
      </c>
      <c r="J14320" s="62">
        <v>572324.79</v>
      </c>
      <c r="K14320" s="62">
        <v>10141.61</v>
      </c>
      <c r="L14320" s="62">
        <v>13183</v>
      </c>
      <c r="M14320" s="62">
        <v>10.99</v>
      </c>
      <c r="N14320" s="62">
        <v>101.42</v>
      </c>
      <c r="O14320" s="62">
        <v>122300.72</v>
      </c>
      <c r="P14320" s="63"/>
      <c r="Q14320" s="63"/>
      <c r="R14320" s="63"/>
      <c r="S14320" s="63"/>
      <c r="T14320" s="63"/>
      <c r="U14320" s="63"/>
      <c r="V14320" s="63"/>
      <c r="W14320" s="63"/>
      <c r="X14320" s="63"/>
      <c r="Y14320" s="63"/>
      <c r="Z14320" s="62">
        <v>3580.47</v>
      </c>
      <c r="AA14320" s="62">
        <v>52139</v>
      </c>
      <c r="AB14320" s="62">
        <v>43.45</v>
      </c>
      <c r="AC14320" s="62">
        <v>35.799999999999997</v>
      </c>
    </row>
    <row r="14321" spans="1:29" x14ac:dyDescent="0.25">
      <c r="A14321" s="61" t="s">
        <v>208</v>
      </c>
      <c r="B14321" s="61" t="s">
        <v>209</v>
      </c>
      <c r="C14321" s="62">
        <v>2005</v>
      </c>
      <c r="D14321" s="61" t="s">
        <v>360</v>
      </c>
      <c r="E14321" s="62">
        <v>57</v>
      </c>
      <c r="F14321" s="62">
        <v>216880</v>
      </c>
      <c r="G14321" s="62">
        <v>20381</v>
      </c>
      <c r="H14321" s="62">
        <v>29.8</v>
      </c>
      <c r="I14321" s="62">
        <v>3804.91</v>
      </c>
      <c r="J14321" s="62">
        <v>201698.4</v>
      </c>
      <c r="K14321" s="62">
        <v>940</v>
      </c>
      <c r="L14321" s="62">
        <v>46080</v>
      </c>
      <c r="M14321" s="62">
        <v>67.37</v>
      </c>
      <c r="N14321" s="62">
        <v>16.489999999999998</v>
      </c>
      <c r="O14321" s="62">
        <v>11335.74</v>
      </c>
      <c r="P14321" s="63"/>
      <c r="Q14321" s="63"/>
      <c r="R14321" s="63"/>
      <c r="S14321" s="63"/>
      <c r="T14321" s="63"/>
      <c r="U14321" s="63"/>
      <c r="V14321" s="63"/>
      <c r="W14321" s="63"/>
      <c r="X14321" s="63"/>
      <c r="Y14321" s="63"/>
      <c r="Z14321" s="62">
        <v>161</v>
      </c>
      <c r="AA14321" s="62">
        <v>1921</v>
      </c>
      <c r="AB14321" s="62">
        <v>2.81</v>
      </c>
      <c r="AC14321" s="62">
        <v>2.82</v>
      </c>
    </row>
    <row r="14322" spans="1:29" x14ac:dyDescent="0.25">
      <c r="A14322" s="61" t="s">
        <v>235</v>
      </c>
      <c r="B14322" s="61" t="s">
        <v>236</v>
      </c>
      <c r="C14322" s="62">
        <v>2014</v>
      </c>
      <c r="D14322" s="61" t="s">
        <v>94</v>
      </c>
      <c r="E14322" s="62">
        <v>10</v>
      </c>
      <c r="F14322" s="62">
        <v>13199</v>
      </c>
      <c r="G14322" s="62">
        <v>2462</v>
      </c>
      <c r="H14322" s="62">
        <v>20.52</v>
      </c>
      <c r="I14322" s="62">
        <v>1319.9</v>
      </c>
      <c r="J14322" s="62">
        <v>12275.07</v>
      </c>
      <c r="K14322" s="62">
        <v>2168.77</v>
      </c>
      <c r="L14322" s="62">
        <v>2923</v>
      </c>
      <c r="M14322" s="62">
        <v>24.36</v>
      </c>
      <c r="N14322" s="62">
        <v>216.88</v>
      </c>
      <c r="O14322" s="62">
        <v>26153.83</v>
      </c>
      <c r="P14322" s="63"/>
      <c r="Q14322" s="63"/>
      <c r="R14322" s="63"/>
      <c r="S14322" s="63"/>
      <c r="T14322" s="63"/>
      <c r="U14322" s="63"/>
      <c r="V14322" s="63"/>
      <c r="W14322" s="63"/>
      <c r="X14322" s="63"/>
      <c r="Y14322" s="63"/>
      <c r="Z14322" s="62">
        <v>67700</v>
      </c>
      <c r="AA14322" s="62">
        <v>3674</v>
      </c>
      <c r="AB14322" s="62">
        <v>30.62</v>
      </c>
      <c r="AC14322" s="62">
        <v>6770</v>
      </c>
    </row>
    <row r="14323" spans="1:29" x14ac:dyDescent="0.25">
      <c r="A14323" s="61" t="s">
        <v>328</v>
      </c>
      <c r="B14323" s="61" t="s">
        <v>329</v>
      </c>
      <c r="C14323" s="62">
        <v>2013</v>
      </c>
      <c r="D14323" s="61" t="s">
        <v>94</v>
      </c>
      <c r="E14323" s="62">
        <v>3</v>
      </c>
      <c r="F14323" s="63"/>
      <c r="G14323" s="63"/>
      <c r="H14323" s="63"/>
      <c r="I14323" s="63"/>
      <c r="J14323" s="63"/>
      <c r="K14323" s="62">
        <v>0</v>
      </c>
      <c r="L14323" s="63"/>
      <c r="M14323" s="63"/>
      <c r="N14323" s="63"/>
      <c r="O14323" s="63"/>
      <c r="P14323" s="63"/>
      <c r="Q14323" s="63"/>
      <c r="R14323" s="63"/>
      <c r="S14323" s="63"/>
      <c r="T14323" s="63"/>
      <c r="U14323" s="63"/>
      <c r="V14323" s="63"/>
      <c r="W14323" s="63"/>
      <c r="X14323" s="63"/>
      <c r="Y14323" s="63"/>
      <c r="Z14323" s="62">
        <v>102.93</v>
      </c>
      <c r="AA14323" s="62">
        <v>312</v>
      </c>
      <c r="AB14323" s="62">
        <v>8.67</v>
      </c>
      <c r="AC14323" s="62">
        <v>34.31</v>
      </c>
    </row>
    <row r="14324" spans="1:29" x14ac:dyDescent="0.25">
      <c r="A14324" s="61" t="s">
        <v>105</v>
      </c>
      <c r="B14324" s="61" t="s">
        <v>106</v>
      </c>
      <c r="C14324" s="62">
        <v>2013</v>
      </c>
      <c r="D14324" s="61" t="s">
        <v>150</v>
      </c>
      <c r="E14324" s="62">
        <v>16</v>
      </c>
      <c r="F14324" s="62">
        <v>5628</v>
      </c>
      <c r="G14324" s="62">
        <v>1166</v>
      </c>
      <c r="H14324" s="62">
        <v>6.07</v>
      </c>
      <c r="I14324" s="62">
        <v>351.75</v>
      </c>
      <c r="J14324" s="62">
        <v>5234.04</v>
      </c>
      <c r="K14324" s="62">
        <v>2943</v>
      </c>
      <c r="L14324" s="62">
        <v>1339</v>
      </c>
      <c r="M14324" s="62">
        <v>6.97</v>
      </c>
      <c r="N14324" s="62">
        <v>183.94</v>
      </c>
      <c r="O14324" s="62">
        <v>35490.519999999997</v>
      </c>
      <c r="P14324" s="63"/>
      <c r="Q14324" s="63"/>
      <c r="R14324" s="63"/>
      <c r="S14324" s="63"/>
      <c r="T14324" s="63"/>
      <c r="U14324" s="63"/>
      <c r="V14324" s="63"/>
      <c r="W14324" s="63"/>
      <c r="X14324" s="63"/>
      <c r="Y14324" s="63"/>
      <c r="Z14324" s="62">
        <v>875.61</v>
      </c>
      <c r="AA14324" s="62">
        <v>2173</v>
      </c>
      <c r="AB14324" s="62">
        <v>11.32</v>
      </c>
      <c r="AC14324" s="62">
        <v>54.73</v>
      </c>
    </row>
    <row r="14325" spans="1:29" x14ac:dyDescent="0.25">
      <c r="A14325" s="61" t="s">
        <v>113</v>
      </c>
      <c r="B14325" s="61" t="s">
        <v>114</v>
      </c>
      <c r="C14325" s="62">
        <v>2003</v>
      </c>
      <c r="D14325" s="61" t="s">
        <v>99</v>
      </c>
      <c r="E14325" s="62">
        <v>75</v>
      </c>
      <c r="F14325" s="62">
        <v>92580</v>
      </c>
      <c r="G14325" s="62">
        <v>8490</v>
      </c>
      <c r="H14325" s="62">
        <v>9.43</v>
      </c>
      <c r="I14325" s="62">
        <v>1234.4000000000001</v>
      </c>
      <c r="J14325" s="62">
        <v>86099.4</v>
      </c>
      <c r="K14325" s="62">
        <v>12044.62</v>
      </c>
      <c r="L14325" s="62">
        <v>12844</v>
      </c>
      <c r="M14325" s="62">
        <v>14.27</v>
      </c>
      <c r="N14325" s="62">
        <v>160.59</v>
      </c>
      <c r="O14325" s="62">
        <v>145249.65</v>
      </c>
      <c r="P14325" s="63"/>
      <c r="Q14325" s="63"/>
      <c r="R14325" s="63"/>
      <c r="S14325" s="63"/>
      <c r="T14325" s="63"/>
      <c r="U14325" s="63"/>
      <c r="V14325" s="63"/>
      <c r="W14325" s="63"/>
      <c r="X14325" s="63"/>
      <c r="Y14325" s="63"/>
      <c r="Z14325" s="62">
        <v>0</v>
      </c>
      <c r="AA14325" s="63"/>
      <c r="AB14325" s="63"/>
      <c r="AC14325" s="62">
        <v>0</v>
      </c>
    </row>
    <row r="14326" spans="1:29" x14ac:dyDescent="0.25">
      <c r="A14326" s="61" t="s">
        <v>253</v>
      </c>
      <c r="B14326" s="61" t="s">
        <v>254</v>
      </c>
      <c r="C14326" s="62">
        <v>2012</v>
      </c>
      <c r="D14326" s="61" t="s">
        <v>78</v>
      </c>
      <c r="E14326" s="62">
        <v>40</v>
      </c>
      <c r="F14326" s="62">
        <v>154640</v>
      </c>
      <c r="G14326" s="62">
        <v>39168</v>
      </c>
      <c r="H14326" s="62">
        <v>81.599999999999994</v>
      </c>
      <c r="I14326" s="62">
        <v>3866</v>
      </c>
      <c r="J14326" s="62">
        <v>143815.20000000001</v>
      </c>
      <c r="K14326" s="62">
        <v>24894.28</v>
      </c>
      <c r="L14326" s="62">
        <v>29426</v>
      </c>
      <c r="M14326" s="62">
        <v>61.3</v>
      </c>
      <c r="N14326" s="62">
        <v>622.36</v>
      </c>
      <c r="O14326" s="62">
        <v>300207.56</v>
      </c>
      <c r="P14326" s="63"/>
      <c r="Q14326" s="63"/>
      <c r="R14326" s="63"/>
      <c r="S14326" s="63"/>
      <c r="T14326" s="63"/>
      <c r="U14326" s="63"/>
      <c r="V14326" s="63"/>
      <c r="W14326" s="63"/>
      <c r="X14326" s="63"/>
      <c r="Y14326" s="63"/>
      <c r="Z14326" s="62">
        <v>78000</v>
      </c>
      <c r="AA14326" s="62">
        <v>4258</v>
      </c>
      <c r="AB14326" s="62">
        <v>8.8699999999999992</v>
      </c>
      <c r="AC14326" s="62">
        <v>1950</v>
      </c>
    </row>
    <row r="14327" spans="1:29" x14ac:dyDescent="0.25">
      <c r="A14327" s="61" t="s">
        <v>113</v>
      </c>
      <c r="B14327" s="61" t="s">
        <v>114</v>
      </c>
      <c r="C14327" s="62">
        <v>2012</v>
      </c>
      <c r="D14327" s="61" t="s">
        <v>175</v>
      </c>
      <c r="E14327" s="62">
        <v>12</v>
      </c>
      <c r="F14327" s="63"/>
      <c r="G14327" s="63"/>
      <c r="H14327" s="63"/>
      <c r="I14327" s="63"/>
      <c r="J14327" s="63"/>
      <c r="K14327" s="62">
        <v>0</v>
      </c>
      <c r="L14327" s="63"/>
      <c r="M14327" s="63"/>
      <c r="N14327" s="63"/>
      <c r="O14327" s="63"/>
      <c r="P14327" s="63"/>
      <c r="Q14327" s="63"/>
      <c r="R14327" s="63"/>
      <c r="S14327" s="63"/>
      <c r="T14327" s="63"/>
      <c r="U14327" s="63"/>
      <c r="V14327" s="63"/>
      <c r="W14327" s="63"/>
      <c r="X14327" s="63"/>
      <c r="Y14327" s="63"/>
      <c r="Z14327" s="62">
        <v>0</v>
      </c>
      <c r="AA14327" s="63"/>
      <c r="AB14327" s="63"/>
      <c r="AC14327" s="62">
        <v>0</v>
      </c>
    </row>
    <row r="14328" spans="1:29" ht="30" x14ac:dyDescent="0.25">
      <c r="A14328" s="61" t="s">
        <v>500</v>
      </c>
      <c r="B14328" s="61" t="s">
        <v>501</v>
      </c>
      <c r="C14328" s="62">
        <v>2016</v>
      </c>
      <c r="D14328" s="61" t="s">
        <v>75</v>
      </c>
      <c r="E14328" s="62">
        <v>13</v>
      </c>
      <c r="F14328" s="62">
        <v>5673</v>
      </c>
      <c r="G14328" s="62">
        <v>810</v>
      </c>
      <c r="H14328" s="62">
        <v>5.19</v>
      </c>
      <c r="I14328" s="62">
        <v>436.38</v>
      </c>
      <c r="J14328" s="62">
        <v>5275.89</v>
      </c>
      <c r="K14328" s="62">
        <v>0</v>
      </c>
      <c r="L14328" s="63"/>
      <c r="M14328" s="63"/>
      <c r="N14328" s="63"/>
      <c r="O14328" s="63"/>
      <c r="P14328" s="63"/>
      <c r="Q14328" s="63"/>
      <c r="R14328" s="63"/>
      <c r="S14328" s="63"/>
      <c r="T14328" s="63"/>
      <c r="U14328" s="63"/>
      <c r="V14328" s="63"/>
      <c r="W14328" s="63"/>
      <c r="X14328" s="63"/>
      <c r="Y14328" s="63"/>
      <c r="Z14328" s="62">
        <v>0</v>
      </c>
      <c r="AA14328" s="62">
        <v>19145</v>
      </c>
      <c r="AB14328" s="62">
        <v>122.72</v>
      </c>
      <c r="AC14328" s="62">
        <v>0</v>
      </c>
    </row>
    <row r="14329" spans="1:29" ht="30" x14ac:dyDescent="0.25">
      <c r="A14329" s="61" t="s">
        <v>317</v>
      </c>
      <c r="B14329" s="61" t="s">
        <v>318</v>
      </c>
      <c r="C14329" s="62">
        <v>2013</v>
      </c>
      <c r="D14329" s="61" t="s">
        <v>78</v>
      </c>
      <c r="E14329" s="62">
        <v>56</v>
      </c>
      <c r="F14329" s="62">
        <v>546320</v>
      </c>
      <c r="G14329" s="62">
        <v>76503</v>
      </c>
      <c r="H14329" s="62">
        <v>113.84</v>
      </c>
      <c r="I14329" s="62">
        <v>9755.7099999999991</v>
      </c>
      <c r="J14329" s="62">
        <v>508077.6</v>
      </c>
      <c r="K14329" s="62">
        <v>0</v>
      </c>
      <c r="L14329" s="63"/>
      <c r="M14329" s="63"/>
      <c r="N14329" s="63"/>
      <c r="O14329" s="63"/>
      <c r="P14329" s="63"/>
      <c r="Q14329" s="63"/>
      <c r="R14329" s="63"/>
      <c r="S14329" s="63"/>
      <c r="T14329" s="63"/>
      <c r="U14329" s="63"/>
      <c r="V14329" s="63"/>
      <c r="W14329" s="63"/>
      <c r="X14329" s="63"/>
      <c r="Y14329" s="63"/>
      <c r="Z14329" s="62">
        <v>1076.67</v>
      </c>
      <c r="AA14329" s="62">
        <v>3639</v>
      </c>
      <c r="AB14329" s="62">
        <v>5.42</v>
      </c>
      <c r="AC14329" s="62">
        <v>19.23</v>
      </c>
    </row>
    <row r="14330" spans="1:29" ht="30" x14ac:dyDescent="0.25">
      <c r="A14330" s="61" t="s">
        <v>245</v>
      </c>
      <c r="B14330" s="61" t="s">
        <v>246</v>
      </c>
      <c r="C14330" s="62">
        <v>2011</v>
      </c>
      <c r="D14330" s="61" t="s">
        <v>78</v>
      </c>
      <c r="E14330" s="62">
        <v>76</v>
      </c>
      <c r="F14330" s="62">
        <v>751348</v>
      </c>
      <c r="G14330" s="62">
        <v>104902</v>
      </c>
      <c r="H14330" s="62">
        <v>115.02</v>
      </c>
      <c r="I14330" s="62">
        <v>9886.16</v>
      </c>
      <c r="J14330" s="62">
        <v>698753.64</v>
      </c>
      <c r="K14330" s="62">
        <v>0</v>
      </c>
      <c r="L14330" s="63"/>
      <c r="M14330" s="63"/>
      <c r="N14330" s="63"/>
      <c r="O14330" s="63"/>
      <c r="P14330" s="63"/>
      <c r="Q14330" s="63"/>
      <c r="R14330" s="63"/>
      <c r="S14330" s="63"/>
      <c r="T14330" s="63"/>
      <c r="U14330" s="63"/>
      <c r="V14330" s="63"/>
      <c r="W14330" s="63"/>
      <c r="X14330" s="63"/>
      <c r="Y14330" s="63"/>
      <c r="Z14330" s="62">
        <v>225300</v>
      </c>
      <c r="AA14330" s="62">
        <v>22195</v>
      </c>
      <c r="AB14330" s="62">
        <v>24.34</v>
      </c>
      <c r="AC14330" s="62">
        <v>2964.47</v>
      </c>
    </row>
    <row r="14331" spans="1:29" ht="30" x14ac:dyDescent="0.25">
      <c r="A14331" s="61" t="s">
        <v>117</v>
      </c>
      <c r="B14331" s="61" t="s">
        <v>118</v>
      </c>
      <c r="C14331" s="62">
        <v>2004</v>
      </c>
      <c r="D14331" s="61" t="s">
        <v>301</v>
      </c>
      <c r="E14331" s="62">
        <v>19</v>
      </c>
      <c r="F14331" s="62">
        <v>112896</v>
      </c>
      <c r="G14331" s="62">
        <v>11042</v>
      </c>
      <c r="H14331" s="62">
        <v>48.43</v>
      </c>
      <c r="I14331" s="62">
        <v>5941.89</v>
      </c>
      <c r="J14331" s="62">
        <v>104993.28</v>
      </c>
      <c r="K14331" s="62">
        <v>8356.94</v>
      </c>
      <c r="L14331" s="62">
        <v>10333</v>
      </c>
      <c r="M14331" s="62">
        <v>45.32</v>
      </c>
      <c r="N14331" s="62">
        <v>439.84</v>
      </c>
      <c r="O14331" s="62">
        <v>100778.79</v>
      </c>
      <c r="P14331" s="63"/>
      <c r="Q14331" s="63"/>
      <c r="R14331" s="63"/>
      <c r="S14331" s="63"/>
      <c r="T14331" s="63"/>
      <c r="U14331" s="63"/>
      <c r="V14331" s="63"/>
      <c r="W14331" s="63"/>
      <c r="X14331" s="63"/>
      <c r="Y14331" s="63"/>
      <c r="Z14331" s="62">
        <v>836</v>
      </c>
      <c r="AA14331" s="62">
        <v>6223</v>
      </c>
      <c r="AB14331" s="62">
        <v>27.29</v>
      </c>
      <c r="AC14331" s="62">
        <v>44</v>
      </c>
    </row>
    <row r="14332" spans="1:29" ht="30" x14ac:dyDescent="0.25">
      <c r="A14332" s="61" t="s">
        <v>124</v>
      </c>
      <c r="B14332" s="61" t="s">
        <v>125</v>
      </c>
      <c r="C14332" s="62">
        <v>2006</v>
      </c>
      <c r="D14332" s="61" t="s">
        <v>86</v>
      </c>
      <c r="E14332" s="62">
        <v>22</v>
      </c>
      <c r="F14332" s="63"/>
      <c r="G14332" s="63"/>
      <c r="H14332" s="63"/>
      <c r="I14332" s="63"/>
      <c r="J14332" s="63"/>
      <c r="K14332" s="62">
        <v>0</v>
      </c>
      <c r="L14332" s="63"/>
      <c r="M14332" s="63"/>
      <c r="N14332" s="63"/>
      <c r="O14332" s="63"/>
      <c r="P14332" s="63"/>
      <c r="Q14332" s="63"/>
      <c r="R14332" s="63"/>
      <c r="S14332" s="63"/>
      <c r="T14332" s="63"/>
      <c r="U14332" s="63"/>
      <c r="V14332" s="63"/>
      <c r="W14332" s="63"/>
      <c r="X14332" s="63"/>
      <c r="Y14332" s="63"/>
      <c r="Z14332" s="62">
        <v>182.21</v>
      </c>
      <c r="AA14332" s="62">
        <v>13332</v>
      </c>
      <c r="AB14332" s="62">
        <v>50.5</v>
      </c>
      <c r="AC14332" s="62">
        <v>8.2799999999999994</v>
      </c>
    </row>
    <row r="14333" spans="1:29" ht="30" x14ac:dyDescent="0.25">
      <c r="A14333" s="61" t="s">
        <v>269</v>
      </c>
      <c r="B14333" s="61" t="s">
        <v>270</v>
      </c>
      <c r="C14333" s="62">
        <v>2010</v>
      </c>
      <c r="D14333" s="61" t="s">
        <v>89</v>
      </c>
      <c r="E14333" s="62">
        <v>72</v>
      </c>
      <c r="F14333" s="62">
        <v>712080</v>
      </c>
      <c r="G14333" s="62">
        <v>105574</v>
      </c>
      <c r="H14333" s="62">
        <v>122.19</v>
      </c>
      <c r="I14333" s="62">
        <v>9890</v>
      </c>
      <c r="J14333" s="62">
        <v>662234.4</v>
      </c>
      <c r="K14333" s="62">
        <v>0</v>
      </c>
      <c r="L14333" s="63"/>
      <c r="M14333" s="63"/>
      <c r="N14333" s="63"/>
      <c r="O14333" s="63"/>
      <c r="P14333" s="63"/>
      <c r="Q14333" s="63"/>
      <c r="R14333" s="63"/>
      <c r="S14333" s="63"/>
      <c r="T14333" s="63"/>
      <c r="U14333" s="63"/>
      <c r="V14333" s="63"/>
      <c r="W14333" s="63"/>
      <c r="X14333" s="63"/>
      <c r="Y14333" s="63"/>
      <c r="Z14333" s="62">
        <v>126800</v>
      </c>
      <c r="AA14333" s="62">
        <v>5132</v>
      </c>
      <c r="AB14333" s="62">
        <v>5.94</v>
      </c>
      <c r="AC14333" s="62">
        <v>1761.11</v>
      </c>
    </row>
    <row r="14334" spans="1:29" ht="45" x14ac:dyDescent="0.25">
      <c r="A14334" s="61" t="s">
        <v>344</v>
      </c>
      <c r="B14334" s="61" t="s">
        <v>345</v>
      </c>
      <c r="C14334" s="62">
        <v>2006</v>
      </c>
      <c r="D14334" s="61" t="s">
        <v>72</v>
      </c>
      <c r="E14334" s="62">
        <v>16</v>
      </c>
      <c r="F14334" s="62">
        <v>112160</v>
      </c>
      <c r="G14334" s="62">
        <v>18037</v>
      </c>
      <c r="H14334" s="62">
        <v>93.94</v>
      </c>
      <c r="I14334" s="62">
        <v>7010</v>
      </c>
      <c r="J14334" s="62">
        <v>104308.8</v>
      </c>
      <c r="K14334" s="62">
        <v>0</v>
      </c>
      <c r="L14334" s="63"/>
      <c r="M14334" s="63"/>
      <c r="N14334" s="63"/>
      <c r="O14334" s="63"/>
      <c r="P14334" s="63"/>
      <c r="Q14334" s="63"/>
      <c r="R14334" s="63"/>
      <c r="S14334" s="63"/>
      <c r="T14334" s="63"/>
      <c r="U14334" s="63"/>
      <c r="V14334" s="63"/>
      <c r="W14334" s="63"/>
      <c r="X14334" s="63"/>
      <c r="Y14334" s="63"/>
      <c r="Z14334" s="62">
        <v>450</v>
      </c>
      <c r="AA14334" s="62">
        <v>2003</v>
      </c>
      <c r="AB14334" s="62">
        <v>10.43</v>
      </c>
      <c r="AC14334" s="62">
        <v>28.13</v>
      </c>
    </row>
    <row r="14335" spans="1:29" ht="30" x14ac:dyDescent="0.25">
      <c r="A14335" s="61" t="s">
        <v>142</v>
      </c>
      <c r="B14335" s="61" t="s">
        <v>143</v>
      </c>
      <c r="C14335" s="62">
        <v>2012</v>
      </c>
      <c r="D14335" s="61" t="s">
        <v>78</v>
      </c>
      <c r="E14335" s="62">
        <v>72</v>
      </c>
      <c r="F14335" s="62">
        <v>200893</v>
      </c>
      <c r="G14335" s="62">
        <v>36746</v>
      </c>
      <c r="H14335" s="62">
        <v>42.53</v>
      </c>
      <c r="I14335" s="62">
        <v>2790.18</v>
      </c>
      <c r="J14335" s="62">
        <v>186830.49</v>
      </c>
      <c r="K14335" s="62">
        <v>8346.27</v>
      </c>
      <c r="L14335" s="62">
        <v>12053</v>
      </c>
      <c r="M14335" s="62">
        <v>13.95</v>
      </c>
      <c r="N14335" s="62">
        <v>115.92</v>
      </c>
      <c r="O14335" s="62">
        <v>100650.12</v>
      </c>
      <c r="P14335" s="63"/>
      <c r="Q14335" s="63"/>
      <c r="R14335" s="63"/>
      <c r="S14335" s="63"/>
      <c r="T14335" s="63"/>
      <c r="U14335" s="62">
        <v>10151</v>
      </c>
      <c r="V14335" s="62">
        <v>34957</v>
      </c>
      <c r="W14335" s="62">
        <v>40.46</v>
      </c>
      <c r="X14335" s="62">
        <v>140</v>
      </c>
      <c r="Y14335" s="62">
        <v>227219.98</v>
      </c>
      <c r="Z14335" s="62">
        <v>2807.36</v>
      </c>
      <c r="AA14335" s="62">
        <v>24626</v>
      </c>
      <c r="AB14335" s="62">
        <v>28.5</v>
      </c>
      <c r="AC14335" s="62">
        <v>38.99</v>
      </c>
    </row>
    <row r="14336" spans="1:29" ht="30" x14ac:dyDescent="0.25">
      <c r="A14336" s="61" t="s">
        <v>283</v>
      </c>
      <c r="B14336" s="61" t="s">
        <v>284</v>
      </c>
      <c r="C14336" s="62">
        <v>2017</v>
      </c>
      <c r="D14336" s="61" t="s">
        <v>72</v>
      </c>
      <c r="E14336" s="62">
        <v>134</v>
      </c>
      <c r="F14336" s="62">
        <v>662471</v>
      </c>
      <c r="G14336" s="62">
        <v>130950</v>
      </c>
      <c r="H14336" s="62">
        <v>81.44</v>
      </c>
      <c r="I14336" s="62">
        <v>4943.8100000000004</v>
      </c>
      <c r="J14336" s="62">
        <v>616098.03</v>
      </c>
      <c r="K14336" s="62">
        <v>65979.63</v>
      </c>
      <c r="L14336" s="62">
        <v>80194</v>
      </c>
      <c r="M14336" s="62">
        <v>49.87</v>
      </c>
      <c r="N14336" s="63"/>
      <c r="O14336" s="63"/>
      <c r="P14336" s="63"/>
      <c r="Q14336" s="63"/>
      <c r="R14336" s="63"/>
      <c r="S14336" s="63"/>
      <c r="T14336" s="63"/>
      <c r="U14336" s="63"/>
      <c r="V14336" s="63"/>
      <c r="W14336" s="63"/>
      <c r="X14336" s="63"/>
      <c r="Y14336" s="63"/>
      <c r="Z14336" s="62">
        <v>0</v>
      </c>
      <c r="AA14336" s="63"/>
      <c r="AB14336" s="63"/>
      <c r="AC14336" s="62">
        <v>0</v>
      </c>
    </row>
    <row r="14337" spans="1:29" ht="30" x14ac:dyDescent="0.25">
      <c r="A14337" s="61" t="s">
        <v>446</v>
      </c>
      <c r="B14337" s="61" t="s">
        <v>447</v>
      </c>
      <c r="C14337" s="62">
        <v>2010</v>
      </c>
      <c r="D14337" s="61" t="s">
        <v>150</v>
      </c>
      <c r="E14337" s="62">
        <v>8</v>
      </c>
      <c r="F14337" s="63"/>
      <c r="G14337" s="63"/>
      <c r="H14337" s="63"/>
      <c r="I14337" s="63"/>
      <c r="J14337" s="63"/>
      <c r="K14337" s="62">
        <v>0</v>
      </c>
      <c r="L14337" s="63"/>
      <c r="M14337" s="63"/>
      <c r="N14337" s="63"/>
      <c r="O14337" s="63"/>
      <c r="P14337" s="63"/>
      <c r="Q14337" s="63"/>
      <c r="R14337" s="63"/>
      <c r="S14337" s="63"/>
      <c r="T14337" s="63"/>
      <c r="U14337" s="63"/>
      <c r="V14337" s="63"/>
      <c r="W14337" s="63"/>
      <c r="X14337" s="63"/>
      <c r="Y14337" s="63"/>
      <c r="Z14337" s="62">
        <v>0</v>
      </c>
      <c r="AA14337" s="63"/>
      <c r="AB14337" s="63"/>
      <c r="AC14337" s="62">
        <v>0</v>
      </c>
    </row>
    <row r="14338" spans="1:29" ht="30" x14ac:dyDescent="0.25">
      <c r="A14338" s="61" t="s">
        <v>346</v>
      </c>
      <c r="B14338" s="61" t="s">
        <v>347</v>
      </c>
      <c r="C14338" s="62">
        <v>2012</v>
      </c>
      <c r="D14338" s="61" t="s">
        <v>78</v>
      </c>
      <c r="E14338" s="62">
        <v>60</v>
      </c>
      <c r="F14338" s="62">
        <v>454103</v>
      </c>
      <c r="G14338" s="62">
        <v>62750</v>
      </c>
      <c r="H14338" s="62">
        <v>87.15</v>
      </c>
      <c r="I14338" s="62">
        <v>7568.38</v>
      </c>
      <c r="J14338" s="62">
        <v>422315.79</v>
      </c>
      <c r="K14338" s="62">
        <v>0</v>
      </c>
      <c r="L14338" s="63"/>
      <c r="M14338" s="63"/>
      <c r="N14338" s="63"/>
      <c r="O14338" s="63"/>
      <c r="P14338" s="63"/>
      <c r="Q14338" s="63"/>
      <c r="R14338" s="63"/>
      <c r="S14338" s="63"/>
      <c r="T14338" s="63"/>
      <c r="U14338" s="63"/>
      <c r="V14338" s="63"/>
      <c r="W14338" s="63"/>
      <c r="X14338" s="63"/>
      <c r="Y14338" s="63"/>
      <c r="Z14338" s="62">
        <v>5615.26</v>
      </c>
      <c r="AA14338" s="62">
        <v>8887</v>
      </c>
      <c r="AB14338" s="62">
        <v>12.34</v>
      </c>
      <c r="AC14338" s="62">
        <v>93.59</v>
      </c>
    </row>
    <row r="14339" spans="1:29" ht="30" x14ac:dyDescent="0.25">
      <c r="A14339" s="61" t="s">
        <v>97</v>
      </c>
      <c r="B14339" s="61" t="s">
        <v>98</v>
      </c>
      <c r="C14339" s="62">
        <v>2012</v>
      </c>
      <c r="D14339" s="61" t="s">
        <v>99</v>
      </c>
      <c r="E14339" s="62">
        <v>40</v>
      </c>
      <c r="F14339" s="62">
        <v>137300</v>
      </c>
      <c r="G14339" s="62">
        <v>23520</v>
      </c>
      <c r="H14339" s="62">
        <v>49</v>
      </c>
      <c r="I14339" s="62">
        <v>3432.5</v>
      </c>
      <c r="J14339" s="62">
        <v>127689</v>
      </c>
      <c r="K14339" s="62">
        <v>19730.36</v>
      </c>
      <c r="L14339" s="62">
        <v>36223</v>
      </c>
      <c r="M14339" s="62">
        <v>75.459999999999994</v>
      </c>
      <c r="N14339" s="63"/>
      <c r="O14339" s="63"/>
      <c r="P14339" s="63"/>
      <c r="Q14339" s="63"/>
      <c r="R14339" s="63"/>
      <c r="S14339" s="63"/>
      <c r="T14339" s="63"/>
      <c r="U14339" s="63"/>
      <c r="V14339" s="63"/>
      <c r="W14339" s="63"/>
      <c r="X14339" s="63"/>
      <c r="Y14339" s="63"/>
      <c r="Z14339" s="62">
        <v>129128</v>
      </c>
      <c r="AA14339" s="62">
        <v>15040</v>
      </c>
      <c r="AB14339" s="62">
        <v>31.33</v>
      </c>
      <c r="AC14339" s="62">
        <v>3228.2</v>
      </c>
    </row>
    <row r="14340" spans="1:29" x14ac:dyDescent="0.25">
      <c r="A14340" s="61" t="s">
        <v>140</v>
      </c>
      <c r="B14340" s="61" t="s">
        <v>141</v>
      </c>
      <c r="C14340" s="62">
        <v>2007</v>
      </c>
      <c r="D14340" s="61" t="s">
        <v>99</v>
      </c>
      <c r="E14340" s="62">
        <v>70</v>
      </c>
      <c r="F14340" s="62">
        <v>271060</v>
      </c>
      <c r="G14340" s="62">
        <v>40988</v>
      </c>
      <c r="H14340" s="62">
        <v>48.8</v>
      </c>
      <c r="I14340" s="62">
        <v>3872.29</v>
      </c>
      <c r="J14340" s="62">
        <v>252085.8</v>
      </c>
      <c r="K14340" s="62">
        <v>2567.41</v>
      </c>
      <c r="L14340" s="62">
        <v>34455</v>
      </c>
      <c r="M14340" s="62">
        <v>41.02</v>
      </c>
      <c r="N14340" s="62">
        <v>36.68</v>
      </c>
      <c r="O14340" s="62">
        <v>30961.17</v>
      </c>
      <c r="P14340" s="63"/>
      <c r="Q14340" s="63"/>
      <c r="R14340" s="63"/>
      <c r="S14340" s="63"/>
      <c r="T14340" s="63"/>
      <c r="U14340" s="63"/>
      <c r="V14340" s="63"/>
      <c r="W14340" s="63"/>
      <c r="X14340" s="63"/>
      <c r="Y14340" s="63"/>
      <c r="Z14340" s="62">
        <v>2389</v>
      </c>
      <c r="AA14340" s="62">
        <v>14983</v>
      </c>
      <c r="AB14340" s="62">
        <v>17.84</v>
      </c>
      <c r="AC14340" s="62">
        <v>34.130000000000003</v>
      </c>
    </row>
    <row r="14341" spans="1:29" ht="30" x14ac:dyDescent="0.25">
      <c r="A14341" s="61" t="s">
        <v>239</v>
      </c>
      <c r="B14341" s="61" t="s">
        <v>240</v>
      </c>
      <c r="C14341" s="62">
        <v>2015</v>
      </c>
      <c r="D14341" s="61" t="s">
        <v>89</v>
      </c>
      <c r="E14341" s="62">
        <v>60</v>
      </c>
      <c r="F14341" s="62">
        <v>639360</v>
      </c>
      <c r="G14341" s="62">
        <v>85464</v>
      </c>
      <c r="H14341" s="62">
        <v>118.7</v>
      </c>
      <c r="I14341" s="62">
        <v>10656</v>
      </c>
      <c r="J14341" s="62">
        <v>594604.80000000005</v>
      </c>
      <c r="K14341" s="62">
        <v>0</v>
      </c>
      <c r="L14341" s="63"/>
      <c r="M14341" s="63"/>
      <c r="N14341" s="63"/>
      <c r="O14341" s="63"/>
      <c r="P14341" s="63"/>
      <c r="Q14341" s="63"/>
      <c r="R14341" s="63"/>
      <c r="S14341" s="63"/>
      <c r="T14341" s="63"/>
      <c r="U14341" s="63"/>
      <c r="V14341" s="63"/>
      <c r="W14341" s="63"/>
      <c r="X14341" s="63"/>
      <c r="Y14341" s="63"/>
      <c r="Z14341" s="62">
        <v>2966.38</v>
      </c>
      <c r="AA14341" s="62">
        <v>42660</v>
      </c>
      <c r="AB14341" s="62">
        <v>59.25</v>
      </c>
      <c r="AC14341" s="62">
        <v>49.44</v>
      </c>
    </row>
    <row r="14342" spans="1:29" x14ac:dyDescent="0.25">
      <c r="A14342" s="61" t="s">
        <v>319</v>
      </c>
      <c r="B14342" s="61" t="s">
        <v>320</v>
      </c>
      <c r="C14342" s="62">
        <v>2008</v>
      </c>
      <c r="D14342" s="61" t="s">
        <v>75</v>
      </c>
      <c r="E14342" s="62">
        <v>8</v>
      </c>
      <c r="F14342" s="63"/>
      <c r="G14342" s="63"/>
      <c r="H14342" s="63"/>
      <c r="I14342" s="63"/>
      <c r="J14342" s="63"/>
      <c r="K14342" s="62">
        <v>0</v>
      </c>
      <c r="L14342" s="63"/>
      <c r="M14342" s="63"/>
      <c r="N14342" s="63"/>
      <c r="O14342" s="63"/>
      <c r="P14342" s="63"/>
      <c r="Q14342" s="63"/>
      <c r="R14342" s="63"/>
      <c r="S14342" s="63"/>
      <c r="T14342" s="63"/>
      <c r="U14342" s="63"/>
      <c r="V14342" s="63"/>
      <c r="W14342" s="63"/>
      <c r="X14342" s="63"/>
      <c r="Y14342" s="63"/>
      <c r="Z14342" s="62">
        <v>10501.44</v>
      </c>
      <c r="AA14342" s="62">
        <v>1638</v>
      </c>
      <c r="AB14342" s="62">
        <v>17.059999999999999</v>
      </c>
      <c r="AC14342" s="62">
        <v>1312.68</v>
      </c>
    </row>
    <row r="14343" spans="1:29" ht="30" x14ac:dyDescent="0.25">
      <c r="A14343" s="61" t="s">
        <v>255</v>
      </c>
      <c r="B14343" s="61" t="s">
        <v>256</v>
      </c>
      <c r="C14343" s="62">
        <v>2017</v>
      </c>
      <c r="D14343" s="61" t="s">
        <v>75</v>
      </c>
      <c r="E14343" s="62">
        <v>6</v>
      </c>
      <c r="F14343" s="62">
        <v>104</v>
      </c>
      <c r="G14343" s="62">
        <v>131</v>
      </c>
      <c r="H14343" s="62">
        <v>1.82</v>
      </c>
      <c r="I14343" s="62">
        <v>17.329999999999998</v>
      </c>
      <c r="J14343" s="62">
        <v>96.72</v>
      </c>
      <c r="K14343" s="62">
        <v>2268.67</v>
      </c>
      <c r="L14343" s="62">
        <v>2451</v>
      </c>
      <c r="M14343" s="62">
        <v>34.04</v>
      </c>
      <c r="N14343" s="62">
        <v>378.11</v>
      </c>
      <c r="O14343" s="62">
        <v>27358.59</v>
      </c>
      <c r="P14343" s="63"/>
      <c r="Q14343" s="63"/>
      <c r="R14343" s="63"/>
      <c r="S14343" s="63"/>
      <c r="T14343" s="63"/>
      <c r="U14343" s="63"/>
      <c r="V14343" s="63"/>
      <c r="W14343" s="63"/>
      <c r="X14343" s="63"/>
      <c r="Y14343" s="63"/>
      <c r="Z14343" s="62">
        <v>392</v>
      </c>
      <c r="AA14343" s="62">
        <v>5528</v>
      </c>
      <c r="AB14343" s="62">
        <v>76.78</v>
      </c>
      <c r="AC14343" s="62">
        <v>65.33</v>
      </c>
    </row>
    <row r="14344" spans="1:29" x14ac:dyDescent="0.25">
      <c r="A14344" s="61" t="s">
        <v>434</v>
      </c>
      <c r="B14344" s="61" t="s">
        <v>435</v>
      </c>
      <c r="C14344" s="62">
        <v>2007</v>
      </c>
      <c r="D14344" s="61" t="s">
        <v>75</v>
      </c>
      <c r="E14344" s="62">
        <v>24</v>
      </c>
      <c r="F14344" s="62">
        <v>14571</v>
      </c>
      <c r="G14344" s="62">
        <v>3058</v>
      </c>
      <c r="H14344" s="62">
        <v>10.62</v>
      </c>
      <c r="I14344" s="62">
        <v>607.13</v>
      </c>
      <c r="J14344" s="62">
        <v>13551.03</v>
      </c>
      <c r="K14344" s="62">
        <v>2381</v>
      </c>
      <c r="L14344" s="62">
        <v>3419</v>
      </c>
      <c r="M14344" s="62">
        <v>11.87</v>
      </c>
      <c r="N14344" s="63"/>
      <c r="O14344" s="63"/>
      <c r="P14344" s="63"/>
      <c r="Q14344" s="63"/>
      <c r="R14344" s="63"/>
      <c r="S14344" s="63"/>
      <c r="T14344" s="63"/>
      <c r="U14344" s="63"/>
      <c r="V14344" s="63"/>
      <c r="W14344" s="63"/>
      <c r="X14344" s="63"/>
      <c r="Y14344" s="63"/>
      <c r="Z14344" s="62">
        <v>2463.7399999999998</v>
      </c>
      <c r="AA14344" s="62">
        <v>5972</v>
      </c>
      <c r="AB14344" s="62">
        <v>20.74</v>
      </c>
      <c r="AC14344" s="62">
        <v>102.66</v>
      </c>
    </row>
    <row r="14345" spans="1:29" x14ac:dyDescent="0.25">
      <c r="A14345" s="61" t="s">
        <v>126</v>
      </c>
      <c r="B14345" s="61" t="s">
        <v>127</v>
      </c>
      <c r="C14345" s="62">
        <v>2014</v>
      </c>
      <c r="D14345" s="61" t="s">
        <v>226</v>
      </c>
      <c r="E14345" s="62">
        <v>50</v>
      </c>
      <c r="F14345" s="62">
        <v>249946</v>
      </c>
      <c r="G14345" s="62">
        <v>37189</v>
      </c>
      <c r="H14345" s="62">
        <v>61.98</v>
      </c>
      <c r="I14345" s="62">
        <v>4998.92</v>
      </c>
      <c r="J14345" s="62">
        <v>232449.78</v>
      </c>
      <c r="K14345" s="62">
        <v>15182.35</v>
      </c>
      <c r="L14345" s="62">
        <v>17826</v>
      </c>
      <c r="M14345" s="62">
        <v>29.71</v>
      </c>
      <c r="N14345" s="62">
        <v>303.64999999999998</v>
      </c>
      <c r="O14345" s="62">
        <v>183088.48</v>
      </c>
      <c r="P14345" s="63"/>
      <c r="Q14345" s="63"/>
      <c r="R14345" s="63"/>
      <c r="S14345" s="63"/>
      <c r="T14345" s="63"/>
      <c r="U14345" s="63"/>
      <c r="V14345" s="63"/>
      <c r="W14345" s="63"/>
      <c r="X14345" s="63"/>
      <c r="Y14345" s="63"/>
      <c r="Z14345" s="62">
        <v>1275</v>
      </c>
      <c r="AA14345" s="62">
        <v>12704</v>
      </c>
      <c r="AB14345" s="62">
        <v>21.17</v>
      </c>
      <c r="AC14345" s="62">
        <v>25.5</v>
      </c>
    </row>
    <row r="14346" spans="1:29" ht="45" x14ac:dyDescent="0.25">
      <c r="A14346" s="61" t="s">
        <v>109</v>
      </c>
      <c r="B14346" s="61" t="s">
        <v>110</v>
      </c>
      <c r="C14346" s="62">
        <v>2007</v>
      </c>
      <c r="D14346" s="61" t="s">
        <v>75</v>
      </c>
      <c r="E14346" s="62">
        <v>17</v>
      </c>
      <c r="F14346" s="62">
        <v>7365</v>
      </c>
      <c r="G14346" s="62">
        <v>2094</v>
      </c>
      <c r="H14346" s="62">
        <v>10.26</v>
      </c>
      <c r="I14346" s="62">
        <v>433.24</v>
      </c>
      <c r="J14346" s="62">
        <v>6849.45</v>
      </c>
      <c r="K14346" s="62">
        <v>0</v>
      </c>
      <c r="L14346" s="63"/>
      <c r="M14346" s="63"/>
      <c r="N14346" s="63"/>
      <c r="O14346" s="63"/>
      <c r="P14346" s="62">
        <v>5481</v>
      </c>
      <c r="Q14346" s="62">
        <v>9276</v>
      </c>
      <c r="R14346" s="62">
        <v>45.47</v>
      </c>
      <c r="S14346" s="62">
        <v>322</v>
      </c>
      <c r="T14346" s="62">
        <v>69438.789999999994</v>
      </c>
      <c r="U14346" s="62">
        <v>5586</v>
      </c>
      <c r="V14346" s="62">
        <v>13478</v>
      </c>
      <c r="W14346" s="62">
        <v>66.069999999999993</v>
      </c>
      <c r="X14346" s="62">
        <v>328</v>
      </c>
      <c r="Y14346" s="62">
        <v>125037.02</v>
      </c>
      <c r="Z14346" s="62">
        <v>13887</v>
      </c>
      <c r="AA14346" s="62">
        <v>29516</v>
      </c>
      <c r="AB14346" s="62">
        <v>144.69</v>
      </c>
      <c r="AC14346" s="62">
        <v>816.88</v>
      </c>
    </row>
    <row r="14347" spans="1:29" ht="30" x14ac:dyDescent="0.25">
      <c r="A14347" s="61" t="s">
        <v>247</v>
      </c>
      <c r="B14347" s="61" t="s">
        <v>248</v>
      </c>
      <c r="C14347" s="62">
        <v>2012</v>
      </c>
      <c r="D14347" s="61" t="s">
        <v>150</v>
      </c>
      <c r="E14347" s="62">
        <v>2</v>
      </c>
      <c r="F14347" s="62">
        <v>31919</v>
      </c>
      <c r="G14347" s="62">
        <v>6017</v>
      </c>
      <c r="H14347" s="62">
        <v>250.71</v>
      </c>
      <c r="I14347" s="62">
        <v>15959.5</v>
      </c>
      <c r="J14347" s="62">
        <v>29684.67</v>
      </c>
      <c r="K14347" s="62">
        <v>2797.28</v>
      </c>
      <c r="L14347" s="62">
        <v>4279</v>
      </c>
      <c r="M14347" s="62">
        <v>178.29</v>
      </c>
      <c r="N14347" s="62">
        <v>1398.64</v>
      </c>
      <c r="O14347" s="62">
        <v>33733.29</v>
      </c>
      <c r="P14347" s="63"/>
      <c r="Q14347" s="63"/>
      <c r="R14347" s="63"/>
      <c r="S14347" s="63"/>
      <c r="T14347" s="63"/>
      <c r="U14347" s="63"/>
      <c r="V14347" s="63"/>
      <c r="W14347" s="63"/>
      <c r="X14347" s="63"/>
      <c r="Y14347" s="63"/>
      <c r="Z14347" s="62">
        <v>12</v>
      </c>
      <c r="AA14347" s="62">
        <v>818</v>
      </c>
      <c r="AB14347" s="62">
        <v>34.08</v>
      </c>
      <c r="AC14347" s="62">
        <v>6</v>
      </c>
    </row>
    <row r="14348" spans="1:29" ht="30" x14ac:dyDescent="0.25">
      <c r="A14348" s="61" t="s">
        <v>176</v>
      </c>
      <c r="B14348" s="61" t="s">
        <v>177</v>
      </c>
      <c r="C14348" s="62">
        <v>2005</v>
      </c>
      <c r="D14348" s="61" t="s">
        <v>72</v>
      </c>
      <c r="E14348" s="62">
        <v>104</v>
      </c>
      <c r="F14348" s="62">
        <v>1035445</v>
      </c>
      <c r="G14348" s="62">
        <v>106661</v>
      </c>
      <c r="H14348" s="62">
        <v>85.47</v>
      </c>
      <c r="I14348" s="62">
        <v>9956.2000000000007</v>
      </c>
      <c r="J14348" s="62">
        <v>962963.85</v>
      </c>
      <c r="K14348" s="62">
        <v>33.950000000000003</v>
      </c>
      <c r="L14348" s="62">
        <v>1015</v>
      </c>
      <c r="M14348" s="62">
        <v>0.81</v>
      </c>
      <c r="N14348" s="62">
        <v>0.33</v>
      </c>
      <c r="O14348" s="62">
        <v>409.38</v>
      </c>
      <c r="P14348" s="63"/>
      <c r="Q14348" s="63"/>
      <c r="R14348" s="63"/>
      <c r="S14348" s="63"/>
      <c r="T14348" s="63"/>
      <c r="U14348" s="63"/>
      <c r="V14348" s="63"/>
      <c r="W14348" s="63"/>
      <c r="X14348" s="63"/>
      <c r="Y14348" s="63"/>
      <c r="Z14348" s="62">
        <v>0.92</v>
      </c>
      <c r="AA14348" s="62">
        <v>2108</v>
      </c>
      <c r="AB14348" s="62">
        <v>1.69</v>
      </c>
      <c r="AC14348" s="62">
        <v>0.01</v>
      </c>
    </row>
    <row r="14349" spans="1:29" ht="30" x14ac:dyDescent="0.25">
      <c r="A14349" s="61" t="s">
        <v>556</v>
      </c>
      <c r="B14349" s="61" t="s">
        <v>557</v>
      </c>
      <c r="C14349" s="62">
        <v>2006</v>
      </c>
      <c r="D14349" s="61" t="s">
        <v>78</v>
      </c>
      <c r="E14349" s="62">
        <v>52</v>
      </c>
      <c r="F14349" s="62">
        <v>628080</v>
      </c>
      <c r="G14349" s="62">
        <v>79609</v>
      </c>
      <c r="H14349" s="62">
        <v>127.58</v>
      </c>
      <c r="I14349" s="62">
        <v>12078.46</v>
      </c>
      <c r="J14349" s="62">
        <v>584114.4</v>
      </c>
      <c r="K14349" s="62">
        <v>0</v>
      </c>
      <c r="L14349" s="63"/>
      <c r="M14349" s="63"/>
      <c r="N14349" s="63"/>
      <c r="O14349" s="63"/>
      <c r="P14349" s="63"/>
      <c r="Q14349" s="63"/>
      <c r="R14349" s="63"/>
      <c r="S14349" s="63"/>
      <c r="T14349" s="63"/>
      <c r="U14349" s="63"/>
      <c r="V14349" s="63"/>
      <c r="W14349" s="63"/>
      <c r="X14349" s="63"/>
      <c r="Y14349" s="63"/>
      <c r="Z14349" s="62">
        <v>1477.17</v>
      </c>
      <c r="AA14349" s="62">
        <v>10677</v>
      </c>
      <c r="AB14349" s="62">
        <v>17.11</v>
      </c>
      <c r="AC14349" s="62">
        <v>28.41</v>
      </c>
    </row>
    <row r="14350" spans="1:29" ht="30" x14ac:dyDescent="0.25">
      <c r="A14350" s="61" t="s">
        <v>176</v>
      </c>
      <c r="B14350" s="61" t="s">
        <v>177</v>
      </c>
      <c r="C14350" s="62">
        <v>2010</v>
      </c>
      <c r="D14350" s="61" t="s">
        <v>99</v>
      </c>
      <c r="E14350" s="62">
        <v>50</v>
      </c>
      <c r="F14350" s="62">
        <v>92901</v>
      </c>
      <c r="G14350" s="62">
        <v>14117</v>
      </c>
      <c r="H14350" s="62">
        <v>23.53</v>
      </c>
      <c r="I14350" s="62">
        <v>1858.02</v>
      </c>
      <c r="J14350" s="62">
        <v>86397.93</v>
      </c>
      <c r="K14350" s="62">
        <v>0</v>
      </c>
      <c r="L14350" s="62">
        <v>27249</v>
      </c>
      <c r="M14350" s="62">
        <v>45.42</v>
      </c>
      <c r="N14350" s="63"/>
      <c r="O14350" s="63"/>
      <c r="P14350" s="63"/>
      <c r="Q14350" s="63"/>
      <c r="R14350" s="63"/>
      <c r="S14350" s="63"/>
      <c r="T14350" s="63"/>
      <c r="U14350" s="63"/>
      <c r="V14350" s="63"/>
      <c r="W14350" s="63"/>
      <c r="X14350" s="63"/>
      <c r="Y14350" s="63"/>
      <c r="Z14350" s="62">
        <v>0</v>
      </c>
      <c r="AA14350" s="62">
        <v>5435</v>
      </c>
      <c r="AB14350" s="62">
        <v>9.06</v>
      </c>
      <c r="AC14350" s="62">
        <v>0</v>
      </c>
    </row>
    <row r="14351" spans="1:29" ht="30" x14ac:dyDescent="0.25">
      <c r="A14351" s="61" t="s">
        <v>117</v>
      </c>
      <c r="B14351" s="61" t="s">
        <v>118</v>
      </c>
      <c r="C14351" s="62">
        <v>2013</v>
      </c>
      <c r="D14351" s="61" t="s">
        <v>99</v>
      </c>
      <c r="E14351" s="62">
        <v>39</v>
      </c>
      <c r="F14351" s="63"/>
      <c r="G14351" s="63"/>
      <c r="H14351" s="63"/>
      <c r="I14351" s="63"/>
      <c r="J14351" s="63"/>
      <c r="K14351" s="62">
        <v>0</v>
      </c>
      <c r="L14351" s="63"/>
      <c r="M14351" s="63"/>
      <c r="N14351" s="63"/>
      <c r="O14351" s="63"/>
      <c r="P14351" s="63"/>
      <c r="Q14351" s="63"/>
      <c r="R14351" s="63"/>
      <c r="S14351" s="63"/>
      <c r="T14351" s="63"/>
      <c r="U14351" s="63"/>
      <c r="V14351" s="63"/>
      <c r="W14351" s="63"/>
      <c r="X14351" s="63"/>
      <c r="Y14351" s="63"/>
      <c r="Z14351" s="62">
        <v>0</v>
      </c>
      <c r="AA14351" s="63"/>
      <c r="AB14351" s="63"/>
      <c r="AC14351" s="62">
        <v>0</v>
      </c>
    </row>
    <row r="14352" spans="1:29" ht="30" x14ac:dyDescent="0.25">
      <c r="A14352" s="61" t="s">
        <v>120</v>
      </c>
      <c r="B14352" s="61" t="s">
        <v>121</v>
      </c>
      <c r="C14352" s="62">
        <v>2016</v>
      </c>
      <c r="D14352" s="61" t="s">
        <v>99</v>
      </c>
      <c r="E14352" s="62">
        <v>40</v>
      </c>
      <c r="F14352" s="62">
        <v>359856</v>
      </c>
      <c r="G14352" s="62">
        <v>59666</v>
      </c>
      <c r="H14352" s="62">
        <v>124.3</v>
      </c>
      <c r="I14352" s="62">
        <v>8996.4</v>
      </c>
      <c r="J14352" s="62">
        <v>334666.08</v>
      </c>
      <c r="K14352" s="62">
        <v>0</v>
      </c>
      <c r="L14352" s="63"/>
      <c r="M14352" s="63"/>
      <c r="N14352" s="63"/>
      <c r="O14352" s="63"/>
      <c r="P14352" s="63"/>
      <c r="Q14352" s="63"/>
      <c r="R14352" s="63"/>
      <c r="S14352" s="63"/>
      <c r="T14352" s="63"/>
      <c r="U14352" s="63"/>
      <c r="V14352" s="63"/>
      <c r="W14352" s="63"/>
      <c r="X14352" s="63"/>
      <c r="Y14352" s="63"/>
      <c r="Z14352" s="62">
        <v>135790</v>
      </c>
      <c r="AA14352" s="62">
        <v>9356</v>
      </c>
      <c r="AB14352" s="62">
        <v>19.489999999999998</v>
      </c>
      <c r="AC14352" s="62">
        <v>3394.75</v>
      </c>
    </row>
    <row r="14353" spans="1:29" x14ac:dyDescent="0.25">
      <c r="A14353" s="61" t="s">
        <v>275</v>
      </c>
      <c r="B14353" s="61" t="s">
        <v>276</v>
      </c>
      <c r="C14353" s="62">
        <v>2009</v>
      </c>
      <c r="D14353" s="61" t="s">
        <v>75</v>
      </c>
      <c r="E14353" s="62">
        <v>17</v>
      </c>
      <c r="F14353" s="62">
        <v>480</v>
      </c>
      <c r="G14353" s="62">
        <v>150</v>
      </c>
      <c r="H14353" s="62">
        <v>0.74</v>
      </c>
      <c r="I14353" s="62">
        <v>28.24</v>
      </c>
      <c r="J14353" s="62">
        <v>446.4</v>
      </c>
      <c r="K14353" s="62">
        <v>0</v>
      </c>
      <c r="L14353" s="63"/>
      <c r="M14353" s="63"/>
      <c r="N14353" s="63"/>
      <c r="O14353" s="63"/>
      <c r="P14353" s="63"/>
      <c r="Q14353" s="63"/>
      <c r="R14353" s="63"/>
      <c r="S14353" s="63"/>
      <c r="T14353" s="63"/>
      <c r="U14353" s="63"/>
      <c r="V14353" s="63"/>
      <c r="W14353" s="63"/>
      <c r="X14353" s="63"/>
      <c r="Y14353" s="63"/>
      <c r="Z14353" s="62">
        <v>1463.81</v>
      </c>
      <c r="AA14353" s="62">
        <v>5075</v>
      </c>
      <c r="AB14353" s="62">
        <v>24.88</v>
      </c>
      <c r="AC14353" s="62">
        <v>86.11</v>
      </c>
    </row>
    <row r="14354" spans="1:29" ht="30" x14ac:dyDescent="0.25">
      <c r="A14354" s="61" t="s">
        <v>237</v>
      </c>
      <c r="B14354" s="61" t="s">
        <v>238</v>
      </c>
      <c r="C14354" s="62">
        <v>2012</v>
      </c>
      <c r="D14354" s="61" t="s">
        <v>226</v>
      </c>
      <c r="E14354" s="62">
        <v>102</v>
      </c>
      <c r="F14354" s="62">
        <v>174892</v>
      </c>
      <c r="G14354" s="62">
        <v>29467</v>
      </c>
      <c r="H14354" s="62">
        <v>24.07</v>
      </c>
      <c r="I14354" s="62">
        <v>1714.63</v>
      </c>
      <c r="J14354" s="62">
        <v>162649.56</v>
      </c>
      <c r="K14354" s="62">
        <v>44591</v>
      </c>
      <c r="L14354" s="62">
        <v>59900</v>
      </c>
      <c r="M14354" s="62">
        <v>48.94</v>
      </c>
      <c r="N14354" s="62">
        <v>437.17</v>
      </c>
      <c r="O14354" s="62">
        <v>537736.25</v>
      </c>
      <c r="P14354" s="63"/>
      <c r="Q14354" s="63"/>
      <c r="R14354" s="63"/>
      <c r="S14354" s="63"/>
      <c r="T14354" s="63"/>
      <c r="U14354" s="63"/>
      <c r="V14354" s="63"/>
      <c r="W14354" s="63"/>
      <c r="X14354" s="63"/>
      <c r="Y14354" s="63"/>
      <c r="Z14354" s="62">
        <v>418200</v>
      </c>
      <c r="AA14354" s="62">
        <v>35952</v>
      </c>
      <c r="AB14354" s="62">
        <v>29.37</v>
      </c>
      <c r="AC14354" s="62">
        <v>4100</v>
      </c>
    </row>
    <row r="14355" spans="1:29" x14ac:dyDescent="0.25">
      <c r="A14355" s="61" t="s">
        <v>113</v>
      </c>
      <c r="B14355" s="61" t="s">
        <v>114</v>
      </c>
      <c r="C14355" s="62">
        <v>2018</v>
      </c>
      <c r="D14355" s="61" t="s">
        <v>83</v>
      </c>
      <c r="E14355" s="62">
        <v>1</v>
      </c>
      <c r="F14355" s="63"/>
      <c r="G14355" s="63"/>
      <c r="H14355" s="63"/>
      <c r="I14355" s="63"/>
      <c r="J14355" s="63"/>
      <c r="K14355" s="62">
        <v>0</v>
      </c>
      <c r="L14355" s="63"/>
      <c r="M14355" s="63"/>
      <c r="N14355" s="63"/>
      <c r="O14355" s="63"/>
      <c r="P14355" s="63"/>
      <c r="Q14355" s="63"/>
      <c r="R14355" s="63"/>
      <c r="S14355" s="63"/>
      <c r="T14355" s="63"/>
      <c r="U14355" s="63"/>
      <c r="V14355" s="63"/>
      <c r="W14355" s="63"/>
      <c r="X14355" s="63"/>
      <c r="Y14355" s="63"/>
      <c r="Z14355" s="62">
        <v>0</v>
      </c>
      <c r="AA14355" s="63"/>
      <c r="AB14355" s="63"/>
      <c r="AC14355" s="62">
        <v>0</v>
      </c>
    </row>
    <row r="14356" spans="1:29" ht="30" x14ac:dyDescent="0.25">
      <c r="A14356" s="61" t="s">
        <v>182</v>
      </c>
      <c r="B14356" s="61" t="s">
        <v>183</v>
      </c>
      <c r="C14356" s="62">
        <v>2005</v>
      </c>
      <c r="D14356" s="61" t="s">
        <v>94</v>
      </c>
      <c r="E14356" s="62">
        <v>8</v>
      </c>
      <c r="F14356" s="62">
        <v>282</v>
      </c>
      <c r="G14356" s="62">
        <v>34</v>
      </c>
      <c r="H14356" s="62">
        <v>0.35</v>
      </c>
      <c r="I14356" s="62">
        <v>35.25</v>
      </c>
      <c r="J14356" s="62">
        <v>262.26</v>
      </c>
      <c r="K14356" s="62">
        <v>91.17</v>
      </c>
      <c r="L14356" s="62">
        <v>529</v>
      </c>
      <c r="M14356" s="62">
        <v>5.51</v>
      </c>
      <c r="N14356" s="62">
        <v>11.4</v>
      </c>
      <c r="O14356" s="62">
        <v>1099.49</v>
      </c>
      <c r="P14356" s="63"/>
      <c r="Q14356" s="63"/>
      <c r="R14356" s="63"/>
      <c r="S14356" s="63"/>
      <c r="T14356" s="63"/>
      <c r="U14356" s="63"/>
      <c r="V14356" s="63"/>
      <c r="W14356" s="63"/>
      <c r="X14356" s="63"/>
      <c r="Y14356" s="63"/>
      <c r="Z14356" s="62">
        <v>90074</v>
      </c>
      <c r="AA14356" s="62">
        <v>4483</v>
      </c>
      <c r="AB14356" s="62">
        <v>46.7</v>
      </c>
      <c r="AC14356" s="62">
        <v>11259.25</v>
      </c>
    </row>
    <row r="14357" spans="1:29" x14ac:dyDescent="0.25">
      <c r="A14357" s="61" t="s">
        <v>70</v>
      </c>
      <c r="B14357" s="61" t="s">
        <v>71</v>
      </c>
      <c r="C14357" s="62">
        <v>2010</v>
      </c>
      <c r="D14357" s="61" t="s">
        <v>135</v>
      </c>
      <c r="E14357" s="62">
        <v>196</v>
      </c>
      <c r="F14357" s="62">
        <v>1062710</v>
      </c>
      <c r="G14357" s="62">
        <v>146669</v>
      </c>
      <c r="H14357" s="62">
        <v>62.36</v>
      </c>
      <c r="I14357" s="62">
        <v>5421.99</v>
      </c>
      <c r="J14357" s="62">
        <v>988320.3</v>
      </c>
      <c r="K14357" s="62">
        <v>221381</v>
      </c>
      <c r="L14357" s="62">
        <v>328244</v>
      </c>
      <c r="M14357" s="62">
        <v>139.56</v>
      </c>
      <c r="N14357" s="63"/>
      <c r="O14357" s="63"/>
      <c r="P14357" s="63"/>
      <c r="Q14357" s="63"/>
      <c r="R14357" s="63"/>
      <c r="S14357" s="63"/>
      <c r="T14357" s="63"/>
      <c r="U14357" s="63"/>
      <c r="V14357" s="63"/>
      <c r="W14357" s="63"/>
      <c r="X14357" s="63"/>
      <c r="Y14357" s="63"/>
      <c r="Z14357" s="62">
        <v>19130</v>
      </c>
      <c r="AA14357" s="62">
        <v>182079</v>
      </c>
      <c r="AB14357" s="62">
        <v>77.41</v>
      </c>
      <c r="AC14357" s="62">
        <v>97.6</v>
      </c>
    </row>
    <row r="14358" spans="1:29" x14ac:dyDescent="0.25">
      <c r="A14358" s="61" t="s">
        <v>208</v>
      </c>
      <c r="B14358" s="61" t="s">
        <v>209</v>
      </c>
      <c r="C14358" s="62">
        <v>2012</v>
      </c>
      <c r="D14358" s="61" t="s">
        <v>360</v>
      </c>
      <c r="E14358" s="62">
        <v>57</v>
      </c>
      <c r="F14358" s="63"/>
      <c r="G14358" s="63"/>
      <c r="H14358" s="63"/>
      <c r="I14358" s="63"/>
      <c r="J14358" s="63"/>
      <c r="K14358" s="62">
        <v>0</v>
      </c>
      <c r="L14358" s="63"/>
      <c r="M14358" s="63"/>
      <c r="N14358" s="63"/>
      <c r="O14358" s="63"/>
      <c r="P14358" s="63"/>
      <c r="Q14358" s="63"/>
      <c r="R14358" s="63"/>
      <c r="S14358" s="63"/>
      <c r="T14358" s="63"/>
      <c r="U14358" s="63"/>
      <c r="V14358" s="63"/>
      <c r="W14358" s="63"/>
      <c r="X14358" s="63"/>
      <c r="Y14358" s="63"/>
      <c r="Z14358" s="62">
        <v>0</v>
      </c>
      <c r="AA14358" s="63"/>
      <c r="AB14358" s="63"/>
      <c r="AC14358" s="62">
        <v>0</v>
      </c>
    </row>
    <row r="14359" spans="1:29" x14ac:dyDescent="0.25">
      <c r="A14359" s="61" t="s">
        <v>397</v>
      </c>
      <c r="B14359" s="61" t="s">
        <v>398</v>
      </c>
      <c r="C14359" s="62">
        <v>2014</v>
      </c>
      <c r="D14359" s="61" t="s">
        <v>99</v>
      </c>
      <c r="E14359" s="62">
        <v>50</v>
      </c>
      <c r="F14359" s="62">
        <v>461381</v>
      </c>
      <c r="G14359" s="62">
        <v>116906</v>
      </c>
      <c r="H14359" s="62">
        <v>194.84</v>
      </c>
      <c r="I14359" s="62">
        <v>9227.6200000000008</v>
      </c>
      <c r="J14359" s="62">
        <v>429084.33</v>
      </c>
      <c r="K14359" s="62">
        <v>0</v>
      </c>
      <c r="L14359" s="63"/>
      <c r="M14359" s="63"/>
      <c r="N14359" s="63"/>
      <c r="O14359" s="63"/>
      <c r="P14359" s="63"/>
      <c r="Q14359" s="63"/>
      <c r="R14359" s="63"/>
      <c r="S14359" s="63"/>
      <c r="T14359" s="63"/>
      <c r="U14359" s="63"/>
      <c r="V14359" s="63"/>
      <c r="W14359" s="63"/>
      <c r="X14359" s="63"/>
      <c r="Y14359" s="63"/>
      <c r="Z14359" s="62">
        <v>113100</v>
      </c>
      <c r="AA14359" s="62">
        <v>9190</v>
      </c>
      <c r="AB14359" s="62">
        <v>15.32</v>
      </c>
      <c r="AC14359" s="62">
        <v>2262</v>
      </c>
    </row>
    <row r="14360" spans="1:29" ht="30" x14ac:dyDescent="0.25">
      <c r="A14360" s="61" t="s">
        <v>115</v>
      </c>
      <c r="B14360" s="61" t="s">
        <v>116</v>
      </c>
      <c r="C14360" s="62">
        <v>2005</v>
      </c>
      <c r="D14360" s="61" t="s">
        <v>86</v>
      </c>
      <c r="E14360" s="62">
        <v>48</v>
      </c>
      <c r="F14360" s="62">
        <v>2529</v>
      </c>
      <c r="G14360" s="62">
        <v>494</v>
      </c>
      <c r="H14360" s="62">
        <v>0.86</v>
      </c>
      <c r="I14360" s="62">
        <v>52.69</v>
      </c>
      <c r="J14360" s="62">
        <v>2351.9699999999998</v>
      </c>
      <c r="K14360" s="62">
        <v>0</v>
      </c>
      <c r="L14360" s="63"/>
      <c r="M14360" s="63"/>
      <c r="N14360" s="63"/>
      <c r="O14360" s="63"/>
      <c r="P14360" s="63"/>
      <c r="Q14360" s="63"/>
      <c r="R14360" s="63"/>
      <c r="S14360" s="63"/>
      <c r="T14360" s="63"/>
      <c r="U14360" s="62">
        <v>1371</v>
      </c>
      <c r="V14360" s="62">
        <v>3026</v>
      </c>
      <c r="W14360" s="62">
        <v>5.25</v>
      </c>
      <c r="X14360" s="62">
        <v>28</v>
      </c>
      <c r="Y14360" s="62">
        <v>30688.46</v>
      </c>
      <c r="Z14360" s="62">
        <v>331900</v>
      </c>
      <c r="AA14360" s="62">
        <v>30783</v>
      </c>
      <c r="AB14360" s="62">
        <v>53.44</v>
      </c>
      <c r="AC14360" s="62">
        <v>6914.58</v>
      </c>
    </row>
    <row r="14361" spans="1:29" ht="30" x14ac:dyDescent="0.25">
      <c r="A14361" s="61" t="s">
        <v>136</v>
      </c>
      <c r="B14361" s="61" t="s">
        <v>137</v>
      </c>
      <c r="C14361" s="62">
        <v>2010</v>
      </c>
      <c r="D14361" s="61" t="s">
        <v>89</v>
      </c>
      <c r="E14361" s="62">
        <v>60</v>
      </c>
      <c r="F14361" s="62">
        <v>89840</v>
      </c>
      <c r="G14361" s="62">
        <v>15028</v>
      </c>
      <c r="H14361" s="62">
        <v>20.87</v>
      </c>
      <c r="I14361" s="62">
        <v>1497.33</v>
      </c>
      <c r="J14361" s="62">
        <v>83551.199999999997</v>
      </c>
      <c r="K14361" s="62">
        <v>0</v>
      </c>
      <c r="L14361" s="63"/>
      <c r="M14361" s="63"/>
      <c r="N14361" s="63"/>
      <c r="O14361" s="63"/>
      <c r="P14361" s="63"/>
      <c r="Q14361" s="63"/>
      <c r="R14361" s="63"/>
      <c r="S14361" s="63"/>
      <c r="T14361" s="63"/>
      <c r="U14361" s="62">
        <v>10995</v>
      </c>
      <c r="V14361" s="62">
        <v>26245</v>
      </c>
      <c r="W14361" s="62">
        <v>36.450000000000003</v>
      </c>
      <c r="X14361" s="62">
        <v>183</v>
      </c>
      <c r="Y14361" s="62">
        <v>246112.08</v>
      </c>
      <c r="Z14361" s="62">
        <v>1017</v>
      </c>
      <c r="AA14361" s="62">
        <v>4004</v>
      </c>
      <c r="AB14361" s="62">
        <v>5.56</v>
      </c>
      <c r="AC14361" s="62">
        <v>16.95</v>
      </c>
    </row>
    <row r="14362" spans="1:29" x14ac:dyDescent="0.25">
      <c r="A14362" s="61" t="s">
        <v>76</v>
      </c>
      <c r="B14362" s="61" t="s">
        <v>77</v>
      </c>
      <c r="C14362" s="62">
        <v>2011</v>
      </c>
      <c r="D14362" s="61" t="s">
        <v>78</v>
      </c>
      <c r="E14362" s="62">
        <v>64</v>
      </c>
      <c r="F14362" s="62">
        <v>483360</v>
      </c>
      <c r="G14362" s="62">
        <v>39723</v>
      </c>
      <c r="H14362" s="62">
        <v>51.72</v>
      </c>
      <c r="I14362" s="62">
        <v>7552.5</v>
      </c>
      <c r="J14362" s="62">
        <v>449524.8</v>
      </c>
      <c r="K14362" s="62">
        <v>0</v>
      </c>
      <c r="L14362" s="63"/>
      <c r="M14362" s="63"/>
      <c r="N14362" s="63"/>
      <c r="O14362" s="63"/>
      <c r="P14362" s="63"/>
      <c r="Q14362" s="63"/>
      <c r="R14362" s="63"/>
      <c r="S14362" s="63"/>
      <c r="T14362" s="63"/>
      <c r="U14362" s="63"/>
      <c r="V14362" s="63"/>
      <c r="W14362" s="63"/>
      <c r="X14362" s="63"/>
      <c r="Y14362" s="63"/>
      <c r="Z14362" s="62">
        <v>1843.01</v>
      </c>
      <c r="AA14362" s="62">
        <v>7210</v>
      </c>
      <c r="AB14362" s="62">
        <v>9.39</v>
      </c>
      <c r="AC14362" s="62">
        <v>28.8</v>
      </c>
    </row>
    <row r="14363" spans="1:29" ht="30" x14ac:dyDescent="0.25">
      <c r="A14363" s="61" t="s">
        <v>165</v>
      </c>
      <c r="B14363" s="61" t="s">
        <v>166</v>
      </c>
      <c r="C14363" s="62">
        <v>2016</v>
      </c>
      <c r="D14363" s="61" t="s">
        <v>78</v>
      </c>
      <c r="E14363" s="62">
        <v>40</v>
      </c>
      <c r="F14363" s="62">
        <v>76354</v>
      </c>
      <c r="G14363" s="62">
        <v>17858</v>
      </c>
      <c r="H14363" s="62">
        <v>37.200000000000003</v>
      </c>
      <c r="I14363" s="62">
        <v>1908.85</v>
      </c>
      <c r="J14363" s="62">
        <v>71009.22</v>
      </c>
      <c r="K14363" s="62">
        <v>15323.96</v>
      </c>
      <c r="L14363" s="62">
        <v>17105</v>
      </c>
      <c r="M14363" s="62">
        <v>35.64</v>
      </c>
      <c r="N14363" s="62">
        <v>383.1</v>
      </c>
      <c r="O14363" s="62">
        <v>184796.2</v>
      </c>
      <c r="P14363" s="63"/>
      <c r="Q14363" s="63"/>
      <c r="R14363" s="63"/>
      <c r="S14363" s="63"/>
      <c r="T14363" s="63"/>
      <c r="U14363" s="63"/>
      <c r="V14363" s="63"/>
      <c r="W14363" s="63"/>
      <c r="X14363" s="63"/>
      <c r="Y14363" s="63"/>
      <c r="Z14363" s="62">
        <v>1.1200000000000001</v>
      </c>
      <c r="AA14363" s="62">
        <v>8381</v>
      </c>
      <c r="AB14363" s="62">
        <v>17.46</v>
      </c>
      <c r="AC14363" s="62">
        <v>0.03</v>
      </c>
    </row>
    <row r="14364" spans="1:29" ht="30" x14ac:dyDescent="0.25">
      <c r="A14364" s="61" t="s">
        <v>350</v>
      </c>
      <c r="B14364" s="61" t="s">
        <v>351</v>
      </c>
      <c r="C14364" s="62">
        <v>2016</v>
      </c>
      <c r="D14364" s="61" t="s">
        <v>78</v>
      </c>
      <c r="E14364" s="62">
        <v>51</v>
      </c>
      <c r="F14364" s="62">
        <v>305765</v>
      </c>
      <c r="G14364" s="62">
        <v>65780</v>
      </c>
      <c r="H14364" s="62">
        <v>107.48</v>
      </c>
      <c r="I14364" s="62">
        <v>5995.39</v>
      </c>
      <c r="J14364" s="62">
        <v>284361.45</v>
      </c>
      <c r="K14364" s="62">
        <v>3861</v>
      </c>
      <c r="L14364" s="62">
        <v>5021</v>
      </c>
      <c r="M14364" s="62">
        <v>8.1999999999999993</v>
      </c>
      <c r="N14364" s="63"/>
      <c r="O14364" s="63"/>
      <c r="P14364" s="63"/>
      <c r="Q14364" s="63"/>
      <c r="R14364" s="63"/>
      <c r="S14364" s="63"/>
      <c r="T14364" s="63"/>
      <c r="U14364" s="63"/>
      <c r="V14364" s="63"/>
      <c r="W14364" s="63"/>
      <c r="X14364" s="63"/>
      <c r="Y14364" s="63"/>
      <c r="Z14364" s="62">
        <v>147.05000000000001</v>
      </c>
      <c r="AA14364" s="62">
        <v>16162</v>
      </c>
      <c r="AB14364" s="62">
        <v>26.41</v>
      </c>
      <c r="AC14364" s="62">
        <v>2.88</v>
      </c>
    </row>
    <row r="14365" spans="1:29" x14ac:dyDescent="0.25">
      <c r="A14365" s="61" t="s">
        <v>473</v>
      </c>
      <c r="B14365" s="61" t="s">
        <v>474</v>
      </c>
      <c r="C14365" s="62">
        <v>2007</v>
      </c>
      <c r="D14365" s="61" t="s">
        <v>75</v>
      </c>
      <c r="E14365" s="62">
        <v>8</v>
      </c>
      <c r="F14365" s="63"/>
      <c r="G14365" s="63"/>
      <c r="H14365" s="63"/>
      <c r="I14365" s="63"/>
      <c r="J14365" s="63"/>
      <c r="K14365" s="62">
        <v>0</v>
      </c>
      <c r="L14365" s="63"/>
      <c r="M14365" s="63"/>
      <c r="N14365" s="63"/>
      <c r="O14365" s="63"/>
      <c r="P14365" s="63"/>
      <c r="Q14365" s="63"/>
      <c r="R14365" s="63"/>
      <c r="S14365" s="63"/>
      <c r="T14365" s="63"/>
      <c r="U14365" s="63"/>
      <c r="V14365" s="63"/>
      <c r="W14365" s="63"/>
      <c r="X14365" s="63"/>
      <c r="Y14365" s="63"/>
      <c r="Z14365" s="62">
        <v>0</v>
      </c>
      <c r="AA14365" s="63"/>
      <c r="AB14365" s="63"/>
      <c r="AC14365" s="62">
        <v>0</v>
      </c>
    </row>
    <row r="14366" spans="1:29" ht="30" x14ac:dyDescent="0.25">
      <c r="A14366" s="61" t="s">
        <v>482</v>
      </c>
      <c r="B14366" s="61" t="s">
        <v>483</v>
      </c>
      <c r="C14366" s="62">
        <v>2005</v>
      </c>
      <c r="D14366" s="61" t="s">
        <v>78</v>
      </c>
      <c r="E14366" s="62">
        <v>10</v>
      </c>
      <c r="F14366" s="62">
        <v>91178</v>
      </c>
      <c r="G14366" s="62">
        <v>12093</v>
      </c>
      <c r="H14366" s="62">
        <v>100.78</v>
      </c>
      <c r="I14366" s="62">
        <v>9117.7999999999993</v>
      </c>
      <c r="J14366" s="62">
        <v>84795.54</v>
      </c>
      <c r="K14366" s="62">
        <v>0</v>
      </c>
      <c r="L14366" s="63"/>
      <c r="M14366" s="63"/>
      <c r="N14366" s="63"/>
      <c r="O14366" s="63"/>
      <c r="P14366" s="63"/>
      <c r="Q14366" s="63"/>
      <c r="R14366" s="63"/>
      <c r="S14366" s="63"/>
      <c r="T14366" s="63"/>
      <c r="U14366" s="63"/>
      <c r="V14366" s="63"/>
      <c r="W14366" s="63"/>
      <c r="X14366" s="63"/>
      <c r="Y14366" s="63"/>
      <c r="Z14366" s="62">
        <v>436</v>
      </c>
      <c r="AA14366" s="62">
        <v>2230</v>
      </c>
      <c r="AB14366" s="62">
        <v>18.579999999999998</v>
      </c>
      <c r="AC14366" s="62">
        <v>43.6</v>
      </c>
    </row>
    <row r="14367" spans="1:29" x14ac:dyDescent="0.25">
      <c r="A14367" s="61" t="s">
        <v>79</v>
      </c>
      <c r="B14367" s="61" t="s">
        <v>80</v>
      </c>
      <c r="C14367" s="62">
        <v>2014</v>
      </c>
      <c r="D14367" s="61" t="s">
        <v>86</v>
      </c>
      <c r="E14367" s="62">
        <v>60</v>
      </c>
      <c r="F14367" s="62">
        <v>22336</v>
      </c>
      <c r="G14367" s="62">
        <v>6844</v>
      </c>
      <c r="H14367" s="62">
        <v>9.51</v>
      </c>
      <c r="I14367" s="62">
        <v>372.27</v>
      </c>
      <c r="J14367" s="62">
        <v>20772.48</v>
      </c>
      <c r="K14367" s="62">
        <v>936.95</v>
      </c>
      <c r="L14367" s="62">
        <v>1907</v>
      </c>
      <c r="M14367" s="62">
        <v>2.65</v>
      </c>
      <c r="N14367" s="62">
        <v>15.62</v>
      </c>
      <c r="O14367" s="62">
        <v>11299.01</v>
      </c>
      <c r="P14367" s="63"/>
      <c r="Q14367" s="63"/>
      <c r="R14367" s="63"/>
      <c r="S14367" s="63"/>
      <c r="T14367" s="63"/>
      <c r="U14367" s="63"/>
      <c r="V14367" s="63"/>
      <c r="W14367" s="63"/>
      <c r="X14367" s="63"/>
      <c r="Y14367" s="63"/>
      <c r="Z14367" s="62">
        <v>689717</v>
      </c>
      <c r="AA14367" s="62">
        <v>35887</v>
      </c>
      <c r="AB14367" s="62">
        <v>49.84</v>
      </c>
      <c r="AC14367" s="62">
        <v>11495.28</v>
      </c>
    </row>
    <row r="14368" spans="1:29" ht="30" x14ac:dyDescent="0.25">
      <c r="A14368" s="61" t="s">
        <v>269</v>
      </c>
      <c r="B14368" s="61" t="s">
        <v>270</v>
      </c>
      <c r="C14368" s="62">
        <v>2003</v>
      </c>
      <c r="D14368" s="61" t="s">
        <v>89</v>
      </c>
      <c r="E14368" s="62">
        <v>72</v>
      </c>
      <c r="F14368" s="62">
        <v>282096</v>
      </c>
      <c r="G14368" s="62">
        <v>30525</v>
      </c>
      <c r="H14368" s="62">
        <v>35.33</v>
      </c>
      <c r="I14368" s="62">
        <v>3918</v>
      </c>
      <c r="J14368" s="62">
        <v>262349.28000000003</v>
      </c>
      <c r="K14368" s="62">
        <v>0</v>
      </c>
      <c r="L14368" s="63"/>
      <c r="M14368" s="63"/>
      <c r="N14368" s="63"/>
      <c r="O14368" s="63"/>
      <c r="P14368" s="63"/>
      <c r="Q14368" s="63"/>
      <c r="R14368" s="63"/>
      <c r="S14368" s="63"/>
      <c r="T14368" s="63"/>
      <c r="U14368" s="63"/>
      <c r="V14368" s="63"/>
      <c r="W14368" s="63"/>
      <c r="X14368" s="63"/>
      <c r="Y14368" s="63"/>
      <c r="Z14368" s="62">
        <v>56500</v>
      </c>
      <c r="AA14368" s="62">
        <v>1459</v>
      </c>
      <c r="AB14368" s="62">
        <v>1.69</v>
      </c>
      <c r="AC14368" s="62">
        <v>784.72</v>
      </c>
    </row>
    <row r="14369" spans="1:29" x14ac:dyDescent="0.25">
      <c r="A14369" s="61" t="s">
        <v>222</v>
      </c>
      <c r="B14369" s="61" t="s">
        <v>223</v>
      </c>
      <c r="C14369" s="62">
        <v>2017</v>
      </c>
      <c r="D14369" s="61" t="s">
        <v>99</v>
      </c>
      <c r="E14369" s="62">
        <v>40</v>
      </c>
      <c r="F14369" s="62">
        <v>262080</v>
      </c>
      <c r="G14369" s="62">
        <v>22935</v>
      </c>
      <c r="H14369" s="62">
        <v>47.78</v>
      </c>
      <c r="I14369" s="62">
        <v>6552</v>
      </c>
      <c r="J14369" s="62">
        <v>243734.39999999999</v>
      </c>
      <c r="K14369" s="62">
        <v>0</v>
      </c>
      <c r="L14369" s="63"/>
      <c r="M14369" s="63"/>
      <c r="N14369" s="63"/>
      <c r="O14369" s="63"/>
      <c r="P14369" s="63"/>
      <c r="Q14369" s="63"/>
      <c r="R14369" s="63"/>
      <c r="S14369" s="63"/>
      <c r="T14369" s="63"/>
      <c r="U14369" s="63"/>
      <c r="V14369" s="63"/>
      <c r="W14369" s="63"/>
      <c r="X14369" s="63"/>
      <c r="Y14369" s="63"/>
      <c r="Z14369" s="62">
        <v>104820</v>
      </c>
      <c r="AA14369" s="62">
        <v>18862</v>
      </c>
      <c r="AB14369" s="62">
        <v>39.299999999999997</v>
      </c>
      <c r="AC14369" s="62">
        <v>2620.5</v>
      </c>
    </row>
    <row r="14370" spans="1:29" ht="30" x14ac:dyDescent="0.25">
      <c r="A14370" s="61" t="s">
        <v>245</v>
      </c>
      <c r="B14370" s="61" t="s">
        <v>246</v>
      </c>
      <c r="C14370" s="62">
        <v>2004</v>
      </c>
      <c r="D14370" s="61" t="s">
        <v>78</v>
      </c>
      <c r="E14370" s="62">
        <v>76</v>
      </c>
      <c r="F14370" s="62">
        <v>329899</v>
      </c>
      <c r="G14370" s="62">
        <v>35416</v>
      </c>
      <c r="H14370" s="62">
        <v>38.83</v>
      </c>
      <c r="I14370" s="62">
        <v>4340.78</v>
      </c>
      <c r="J14370" s="62">
        <v>306806.07</v>
      </c>
      <c r="K14370" s="62">
        <v>0</v>
      </c>
      <c r="L14370" s="63"/>
      <c r="M14370" s="63"/>
      <c r="N14370" s="63"/>
      <c r="O14370" s="63"/>
      <c r="P14370" s="63"/>
      <c r="Q14370" s="63"/>
      <c r="R14370" s="63"/>
      <c r="S14370" s="63"/>
      <c r="T14370" s="63"/>
      <c r="U14370" s="63"/>
      <c r="V14370" s="63"/>
      <c r="W14370" s="63"/>
      <c r="X14370" s="63"/>
      <c r="Y14370" s="63"/>
      <c r="Z14370" s="62">
        <v>87000</v>
      </c>
      <c r="AA14370" s="62">
        <v>5994</v>
      </c>
      <c r="AB14370" s="62">
        <v>6.57</v>
      </c>
      <c r="AC14370" s="62">
        <v>1144.74</v>
      </c>
    </row>
    <row r="14371" spans="1:29" x14ac:dyDescent="0.25">
      <c r="A14371" s="61" t="s">
        <v>198</v>
      </c>
      <c r="B14371" s="61" t="s">
        <v>199</v>
      </c>
      <c r="C14371" s="62">
        <v>2014</v>
      </c>
      <c r="D14371" s="61" t="s">
        <v>78</v>
      </c>
      <c r="E14371" s="62">
        <v>40</v>
      </c>
      <c r="F14371" s="62">
        <v>361680</v>
      </c>
      <c r="G14371" s="62">
        <v>45778</v>
      </c>
      <c r="H14371" s="62">
        <v>95.37</v>
      </c>
      <c r="I14371" s="62">
        <v>9042</v>
      </c>
      <c r="J14371" s="62">
        <v>336362.4</v>
      </c>
      <c r="K14371" s="62">
        <v>0</v>
      </c>
      <c r="L14371" s="62">
        <v>0</v>
      </c>
      <c r="M14371" s="62">
        <v>0</v>
      </c>
      <c r="N14371" s="63"/>
      <c r="O14371" s="63"/>
      <c r="P14371" s="63"/>
      <c r="Q14371" s="63"/>
      <c r="R14371" s="63"/>
      <c r="S14371" s="63"/>
      <c r="T14371" s="63"/>
      <c r="U14371" s="63"/>
      <c r="V14371" s="63"/>
      <c r="W14371" s="63"/>
      <c r="X14371" s="63"/>
      <c r="Y14371" s="63"/>
      <c r="Z14371" s="62">
        <v>647</v>
      </c>
      <c r="AA14371" s="62">
        <v>11627</v>
      </c>
      <c r="AB14371" s="62">
        <v>24.22</v>
      </c>
      <c r="AC14371" s="62">
        <v>16.18</v>
      </c>
    </row>
    <row r="14372" spans="1:29" x14ac:dyDescent="0.25">
      <c r="A14372" s="61" t="s">
        <v>257</v>
      </c>
      <c r="B14372" s="61" t="s">
        <v>258</v>
      </c>
      <c r="C14372" s="62">
        <v>2008</v>
      </c>
      <c r="D14372" s="61" t="s">
        <v>78</v>
      </c>
      <c r="E14372" s="62">
        <v>56</v>
      </c>
      <c r="F14372" s="62">
        <v>496591</v>
      </c>
      <c r="G14372" s="62">
        <v>74665</v>
      </c>
      <c r="H14372" s="62">
        <v>111.11</v>
      </c>
      <c r="I14372" s="62">
        <v>8867.7000000000007</v>
      </c>
      <c r="J14372" s="62">
        <v>461829.63</v>
      </c>
      <c r="K14372" s="62">
        <v>0</v>
      </c>
      <c r="L14372" s="63"/>
      <c r="M14372" s="63"/>
      <c r="N14372" s="63"/>
      <c r="O14372" s="63"/>
      <c r="P14372" s="63"/>
      <c r="Q14372" s="63"/>
      <c r="R14372" s="63"/>
      <c r="S14372" s="63"/>
      <c r="T14372" s="63"/>
      <c r="U14372" s="63"/>
      <c r="V14372" s="63"/>
      <c r="W14372" s="63"/>
      <c r="X14372" s="63"/>
      <c r="Y14372" s="63"/>
      <c r="Z14372" s="62">
        <v>77954.38</v>
      </c>
      <c r="AA14372" s="62">
        <v>14472</v>
      </c>
      <c r="AB14372" s="62">
        <v>21.54</v>
      </c>
      <c r="AC14372" s="62">
        <v>1392.04</v>
      </c>
    </row>
    <row r="14373" spans="1:29" ht="30" x14ac:dyDescent="0.25">
      <c r="A14373" s="61" t="s">
        <v>146</v>
      </c>
      <c r="B14373" s="61" t="s">
        <v>147</v>
      </c>
      <c r="C14373" s="62">
        <v>2009</v>
      </c>
      <c r="D14373" s="61" t="s">
        <v>78</v>
      </c>
      <c r="E14373" s="62">
        <v>5</v>
      </c>
      <c r="F14373" s="63"/>
      <c r="G14373" s="62">
        <v>454</v>
      </c>
      <c r="H14373" s="62">
        <v>7.57</v>
      </c>
      <c r="I14373" s="63"/>
      <c r="J14373" s="63"/>
      <c r="K14373" s="62">
        <v>0</v>
      </c>
      <c r="L14373" s="62">
        <v>545</v>
      </c>
      <c r="M14373" s="62">
        <v>9.08</v>
      </c>
      <c r="N14373" s="63"/>
      <c r="O14373" s="63"/>
      <c r="P14373" s="63"/>
      <c r="Q14373" s="63"/>
      <c r="R14373" s="63"/>
      <c r="S14373" s="63"/>
      <c r="T14373" s="63"/>
      <c r="U14373" s="63"/>
      <c r="V14373" s="63"/>
      <c r="W14373" s="63"/>
      <c r="X14373" s="63"/>
      <c r="Y14373" s="63"/>
      <c r="Z14373" s="62">
        <v>0</v>
      </c>
      <c r="AA14373" s="63"/>
      <c r="AB14373" s="63"/>
      <c r="AC14373" s="62">
        <v>0</v>
      </c>
    </row>
    <row r="14374" spans="1:29" x14ac:dyDescent="0.25">
      <c r="A14374" s="61" t="s">
        <v>128</v>
      </c>
      <c r="B14374" s="61" t="s">
        <v>129</v>
      </c>
      <c r="C14374" s="62">
        <v>2015</v>
      </c>
      <c r="D14374" s="61" t="s">
        <v>86</v>
      </c>
      <c r="E14374" s="62">
        <v>36</v>
      </c>
      <c r="F14374" s="62">
        <v>259360</v>
      </c>
      <c r="G14374" s="62">
        <v>46008</v>
      </c>
      <c r="H14374" s="62">
        <v>106.5</v>
      </c>
      <c r="I14374" s="62">
        <v>7204.44</v>
      </c>
      <c r="J14374" s="62">
        <v>241204.8</v>
      </c>
      <c r="K14374" s="62">
        <v>36427.74</v>
      </c>
      <c r="L14374" s="62">
        <v>26200</v>
      </c>
      <c r="M14374" s="62">
        <v>60.65</v>
      </c>
      <c r="N14374" s="62">
        <v>1011.88</v>
      </c>
      <c r="O14374" s="62">
        <v>439293.05</v>
      </c>
      <c r="P14374" s="63"/>
      <c r="Q14374" s="63"/>
      <c r="R14374" s="63"/>
      <c r="S14374" s="63"/>
      <c r="T14374" s="63"/>
      <c r="U14374" s="63"/>
      <c r="V14374" s="63"/>
      <c r="W14374" s="63"/>
      <c r="X14374" s="63"/>
      <c r="Y14374" s="63"/>
      <c r="Z14374" s="62">
        <v>2848</v>
      </c>
      <c r="AA14374" s="62">
        <v>19032</v>
      </c>
      <c r="AB14374" s="62">
        <v>44.06</v>
      </c>
      <c r="AC14374" s="62">
        <v>79.11</v>
      </c>
    </row>
    <row r="14375" spans="1:29" x14ac:dyDescent="0.25">
      <c r="A14375" s="61" t="s">
        <v>229</v>
      </c>
      <c r="B14375" s="61" t="s">
        <v>230</v>
      </c>
      <c r="C14375" s="62">
        <v>2012</v>
      </c>
      <c r="D14375" s="61" t="s">
        <v>83</v>
      </c>
      <c r="E14375" s="62">
        <v>12</v>
      </c>
      <c r="F14375" s="62">
        <v>1505</v>
      </c>
      <c r="G14375" s="62">
        <v>256</v>
      </c>
      <c r="H14375" s="62">
        <v>1.78</v>
      </c>
      <c r="I14375" s="62">
        <v>125.42</v>
      </c>
      <c r="J14375" s="62">
        <v>1399.65</v>
      </c>
      <c r="K14375" s="62">
        <v>13.88</v>
      </c>
      <c r="L14375" s="62">
        <v>42</v>
      </c>
      <c r="M14375" s="62">
        <v>0.28999999999999998</v>
      </c>
      <c r="N14375" s="62">
        <v>1.1599999999999999</v>
      </c>
      <c r="O14375" s="62">
        <v>167.38</v>
      </c>
      <c r="P14375" s="63"/>
      <c r="Q14375" s="63"/>
      <c r="R14375" s="63"/>
      <c r="S14375" s="63"/>
      <c r="T14375" s="63"/>
      <c r="U14375" s="63"/>
      <c r="V14375" s="63"/>
      <c r="W14375" s="63"/>
      <c r="X14375" s="63"/>
      <c r="Y14375" s="63"/>
      <c r="Z14375" s="62">
        <v>315608</v>
      </c>
      <c r="AA14375" s="62">
        <v>9667</v>
      </c>
      <c r="AB14375" s="62">
        <v>67.13</v>
      </c>
      <c r="AC14375" s="62">
        <v>26300.67</v>
      </c>
    </row>
    <row r="14376" spans="1:29" ht="30" x14ac:dyDescent="0.25">
      <c r="A14376" s="61" t="s">
        <v>153</v>
      </c>
      <c r="B14376" s="61" t="s">
        <v>154</v>
      </c>
      <c r="C14376" s="62">
        <v>2008</v>
      </c>
      <c r="D14376" s="61" t="s">
        <v>135</v>
      </c>
      <c r="E14376" s="62">
        <v>371</v>
      </c>
      <c r="F14376" s="62">
        <v>3093607</v>
      </c>
      <c r="G14376" s="62">
        <v>434993</v>
      </c>
      <c r="H14376" s="62">
        <v>97.71</v>
      </c>
      <c r="I14376" s="62">
        <v>8338.56</v>
      </c>
      <c r="J14376" s="62">
        <v>2877054.51</v>
      </c>
      <c r="K14376" s="62">
        <v>334776.92</v>
      </c>
      <c r="L14376" s="62">
        <v>560159</v>
      </c>
      <c r="M14376" s="62">
        <v>125.82</v>
      </c>
      <c r="N14376" s="62">
        <v>902.36</v>
      </c>
      <c r="O14376" s="62">
        <v>4037175.26</v>
      </c>
      <c r="P14376" s="63"/>
      <c r="Q14376" s="63"/>
      <c r="R14376" s="63"/>
      <c r="S14376" s="63"/>
      <c r="T14376" s="63"/>
      <c r="U14376" s="63"/>
      <c r="V14376" s="63"/>
      <c r="W14376" s="63"/>
      <c r="X14376" s="63"/>
      <c r="Y14376" s="63"/>
      <c r="Z14376" s="62">
        <v>0</v>
      </c>
      <c r="AA14376" s="63"/>
      <c r="AB14376" s="63"/>
      <c r="AC14376" s="62">
        <v>0</v>
      </c>
    </row>
    <row r="14377" spans="1:29" x14ac:dyDescent="0.25">
      <c r="A14377" s="61" t="s">
        <v>399</v>
      </c>
      <c r="B14377" s="61" t="s">
        <v>400</v>
      </c>
      <c r="C14377" s="62">
        <v>2017</v>
      </c>
      <c r="D14377" s="61" t="s">
        <v>75</v>
      </c>
      <c r="E14377" s="62">
        <v>6</v>
      </c>
      <c r="F14377" s="63"/>
      <c r="G14377" s="63"/>
      <c r="H14377" s="63"/>
      <c r="I14377" s="63"/>
      <c r="J14377" s="63"/>
      <c r="K14377" s="62">
        <v>0</v>
      </c>
      <c r="L14377" s="63"/>
      <c r="M14377" s="63"/>
      <c r="N14377" s="63"/>
      <c r="O14377" s="63"/>
      <c r="P14377" s="63"/>
      <c r="Q14377" s="63"/>
      <c r="R14377" s="63"/>
      <c r="S14377" s="63"/>
      <c r="T14377" s="63"/>
      <c r="U14377" s="63"/>
      <c r="V14377" s="63"/>
      <c r="W14377" s="63"/>
      <c r="X14377" s="63"/>
      <c r="Y14377" s="63"/>
      <c r="Z14377" s="62">
        <v>0</v>
      </c>
      <c r="AA14377" s="63"/>
      <c r="AB14377" s="63"/>
      <c r="AC14377" s="62">
        <v>0</v>
      </c>
    </row>
    <row r="14378" spans="1:29" x14ac:dyDescent="0.25">
      <c r="A14378" s="61" t="s">
        <v>471</v>
      </c>
      <c r="B14378" s="61" t="s">
        <v>472</v>
      </c>
      <c r="C14378" s="62">
        <v>2017</v>
      </c>
      <c r="D14378" s="61" t="s">
        <v>78</v>
      </c>
      <c r="E14378" s="62">
        <v>40</v>
      </c>
      <c r="F14378" s="62">
        <v>42744</v>
      </c>
      <c r="G14378" s="62">
        <v>7881</v>
      </c>
      <c r="H14378" s="62">
        <v>16.420000000000002</v>
      </c>
      <c r="I14378" s="62">
        <v>1068.5999999999999</v>
      </c>
      <c r="J14378" s="62">
        <v>39751.919999999998</v>
      </c>
      <c r="K14378" s="62">
        <v>24742</v>
      </c>
      <c r="L14378" s="62">
        <v>33700</v>
      </c>
      <c r="M14378" s="62">
        <v>70.209999999999994</v>
      </c>
      <c r="N14378" s="62">
        <v>618.54999999999995</v>
      </c>
      <c r="O14378" s="62">
        <v>298371.18</v>
      </c>
      <c r="P14378" s="63"/>
      <c r="Q14378" s="63"/>
      <c r="R14378" s="63"/>
      <c r="S14378" s="63"/>
      <c r="T14378" s="63"/>
      <c r="U14378" s="63"/>
      <c r="V14378" s="63"/>
      <c r="W14378" s="63"/>
      <c r="X14378" s="63"/>
      <c r="Y14378" s="63"/>
      <c r="Z14378" s="62">
        <v>106000</v>
      </c>
      <c r="AA14378" s="62">
        <v>9216</v>
      </c>
      <c r="AB14378" s="62">
        <v>19.2</v>
      </c>
      <c r="AC14378" s="62">
        <v>2650</v>
      </c>
    </row>
    <row r="14379" spans="1:29" x14ac:dyDescent="0.25">
      <c r="A14379" s="61" t="s">
        <v>210</v>
      </c>
      <c r="B14379" s="61" t="s">
        <v>211</v>
      </c>
      <c r="C14379" s="62">
        <v>2018</v>
      </c>
      <c r="D14379" s="61" t="s">
        <v>86</v>
      </c>
      <c r="E14379" s="62">
        <v>70</v>
      </c>
      <c r="F14379" s="62">
        <v>418150</v>
      </c>
      <c r="G14379" s="62">
        <v>99605</v>
      </c>
      <c r="H14379" s="62">
        <v>118.58</v>
      </c>
      <c r="I14379" s="62">
        <v>5973.57</v>
      </c>
      <c r="J14379" s="62">
        <v>388879.5</v>
      </c>
      <c r="K14379" s="62">
        <v>48185.26</v>
      </c>
      <c r="L14379" s="62">
        <v>67473</v>
      </c>
      <c r="M14379" s="62">
        <v>80.33</v>
      </c>
      <c r="N14379" s="62">
        <v>688.36</v>
      </c>
      <c r="O14379" s="62">
        <v>581080.47</v>
      </c>
      <c r="P14379" s="63"/>
      <c r="Q14379" s="63"/>
      <c r="R14379" s="63"/>
      <c r="S14379" s="63"/>
      <c r="T14379" s="63"/>
      <c r="U14379" s="63"/>
      <c r="V14379" s="63"/>
      <c r="W14379" s="63"/>
      <c r="X14379" s="63"/>
      <c r="Y14379" s="63"/>
      <c r="Z14379" s="62">
        <v>703.39</v>
      </c>
      <c r="AA14379" s="62">
        <v>76606</v>
      </c>
      <c r="AB14379" s="62">
        <v>91.2</v>
      </c>
      <c r="AC14379" s="62">
        <v>10.050000000000001</v>
      </c>
    </row>
    <row r="14380" spans="1:29" x14ac:dyDescent="0.25">
      <c r="A14380" s="61" t="s">
        <v>514</v>
      </c>
      <c r="B14380" s="61" t="s">
        <v>515</v>
      </c>
      <c r="C14380" s="62">
        <v>2005</v>
      </c>
      <c r="D14380" s="61" t="s">
        <v>94</v>
      </c>
      <c r="E14380" s="62">
        <v>8</v>
      </c>
      <c r="F14380" s="63"/>
      <c r="G14380" s="63"/>
      <c r="H14380" s="63"/>
      <c r="I14380" s="63"/>
      <c r="J14380" s="63"/>
      <c r="K14380" s="62">
        <v>0</v>
      </c>
      <c r="L14380" s="63"/>
      <c r="M14380" s="63"/>
      <c r="N14380" s="63"/>
      <c r="O14380" s="63"/>
      <c r="P14380" s="63"/>
      <c r="Q14380" s="63"/>
      <c r="R14380" s="63"/>
      <c r="S14380" s="63"/>
      <c r="T14380" s="63"/>
      <c r="U14380" s="63"/>
      <c r="V14380" s="63"/>
      <c r="W14380" s="63"/>
      <c r="X14380" s="63"/>
      <c r="Y14380" s="63"/>
      <c r="Z14380" s="62">
        <v>1229479</v>
      </c>
      <c r="AA14380" s="62">
        <v>126729</v>
      </c>
      <c r="AB14380" s="62">
        <v>1320.09</v>
      </c>
      <c r="AC14380" s="62">
        <v>153684.88</v>
      </c>
    </row>
    <row r="14381" spans="1:29" ht="30" x14ac:dyDescent="0.25">
      <c r="A14381" s="61" t="s">
        <v>452</v>
      </c>
      <c r="B14381" s="61" t="s">
        <v>453</v>
      </c>
      <c r="C14381" s="62">
        <v>2015</v>
      </c>
      <c r="D14381" s="61" t="s">
        <v>78</v>
      </c>
      <c r="E14381" s="62">
        <v>40</v>
      </c>
      <c r="F14381" s="62">
        <v>399912</v>
      </c>
      <c r="G14381" s="62">
        <v>75011</v>
      </c>
      <c r="H14381" s="62">
        <v>156.27000000000001</v>
      </c>
      <c r="I14381" s="62">
        <v>9997.7999999999993</v>
      </c>
      <c r="J14381" s="62">
        <v>371918.16</v>
      </c>
      <c r="K14381" s="62">
        <v>0</v>
      </c>
      <c r="L14381" s="63"/>
      <c r="M14381" s="63"/>
      <c r="N14381" s="63"/>
      <c r="O14381" s="63"/>
      <c r="P14381" s="63"/>
      <c r="Q14381" s="63"/>
      <c r="R14381" s="63"/>
      <c r="S14381" s="63"/>
      <c r="T14381" s="63"/>
      <c r="U14381" s="63"/>
      <c r="V14381" s="63"/>
      <c r="W14381" s="63"/>
      <c r="X14381" s="63"/>
      <c r="Y14381" s="63"/>
      <c r="Z14381" s="62">
        <v>121.76</v>
      </c>
      <c r="AA14381" s="62">
        <v>7038</v>
      </c>
      <c r="AB14381" s="62">
        <v>14.66</v>
      </c>
      <c r="AC14381" s="62">
        <v>3.04</v>
      </c>
    </row>
    <row r="14382" spans="1:29" x14ac:dyDescent="0.25">
      <c r="A14382" s="61" t="s">
        <v>198</v>
      </c>
      <c r="B14382" s="61" t="s">
        <v>199</v>
      </c>
      <c r="C14382" s="62">
        <v>2015</v>
      </c>
      <c r="D14382" s="61" t="s">
        <v>150</v>
      </c>
      <c r="E14382" s="62">
        <v>8</v>
      </c>
      <c r="F14382" s="62">
        <v>0</v>
      </c>
      <c r="G14382" s="62">
        <v>0</v>
      </c>
      <c r="H14382" s="62">
        <v>0</v>
      </c>
      <c r="I14382" s="62">
        <v>0</v>
      </c>
      <c r="J14382" s="62">
        <v>0</v>
      </c>
      <c r="K14382" s="62">
        <v>0</v>
      </c>
      <c r="L14382" s="62">
        <v>0</v>
      </c>
      <c r="M14382" s="62">
        <v>0</v>
      </c>
      <c r="N14382" s="63"/>
      <c r="O14382" s="63"/>
      <c r="P14382" s="63"/>
      <c r="Q14382" s="63"/>
      <c r="R14382" s="63"/>
      <c r="S14382" s="63"/>
      <c r="T14382" s="63"/>
      <c r="U14382" s="63"/>
      <c r="V14382" s="63"/>
      <c r="W14382" s="63"/>
      <c r="X14382" s="63"/>
      <c r="Y14382" s="63"/>
      <c r="Z14382" s="62">
        <v>0</v>
      </c>
      <c r="AA14382" s="63"/>
      <c r="AB14382" s="63"/>
      <c r="AC14382" s="62">
        <v>0</v>
      </c>
    </row>
    <row r="14383" spans="1:29" ht="45" x14ac:dyDescent="0.25">
      <c r="A14383" s="61" t="s">
        <v>214</v>
      </c>
      <c r="B14383" s="61" t="s">
        <v>215</v>
      </c>
      <c r="C14383" s="62">
        <v>2018</v>
      </c>
      <c r="D14383" s="61" t="s">
        <v>175</v>
      </c>
      <c r="E14383" s="62">
        <v>4</v>
      </c>
      <c r="F14383" s="63"/>
      <c r="G14383" s="63"/>
      <c r="H14383" s="63"/>
      <c r="I14383" s="63"/>
      <c r="J14383" s="63"/>
      <c r="K14383" s="62">
        <v>0</v>
      </c>
      <c r="L14383" s="63"/>
      <c r="M14383" s="63"/>
      <c r="N14383" s="63"/>
      <c r="O14383" s="63"/>
      <c r="P14383" s="63"/>
      <c r="Q14383" s="63"/>
      <c r="R14383" s="63"/>
      <c r="S14383" s="63"/>
      <c r="T14383" s="63"/>
      <c r="U14383" s="63"/>
      <c r="V14383" s="63"/>
      <c r="W14383" s="63"/>
      <c r="X14383" s="63"/>
      <c r="Y14383" s="63"/>
      <c r="Z14383" s="62">
        <v>0</v>
      </c>
      <c r="AA14383" s="63"/>
      <c r="AB14383" s="63"/>
      <c r="AC14383" s="62">
        <v>0</v>
      </c>
    </row>
    <row r="14384" spans="1:29" x14ac:dyDescent="0.25">
      <c r="A14384" s="61" t="s">
        <v>70</v>
      </c>
      <c r="B14384" s="61" t="s">
        <v>71</v>
      </c>
      <c r="C14384" s="62">
        <v>2016</v>
      </c>
      <c r="D14384" s="61" t="s">
        <v>78</v>
      </c>
      <c r="E14384" s="62">
        <v>149</v>
      </c>
      <c r="F14384" s="63"/>
      <c r="G14384" s="63"/>
      <c r="H14384" s="63"/>
      <c r="I14384" s="63"/>
      <c r="J14384" s="63"/>
      <c r="K14384" s="62">
        <v>0</v>
      </c>
      <c r="L14384" s="63"/>
      <c r="M14384" s="63"/>
      <c r="N14384" s="63"/>
      <c r="O14384" s="63"/>
      <c r="P14384" s="63"/>
      <c r="Q14384" s="63"/>
      <c r="R14384" s="63"/>
      <c r="S14384" s="63"/>
      <c r="T14384" s="63"/>
      <c r="U14384" s="63"/>
      <c r="V14384" s="63"/>
      <c r="W14384" s="63"/>
      <c r="X14384" s="63"/>
      <c r="Y14384" s="63"/>
      <c r="Z14384" s="62">
        <v>0</v>
      </c>
      <c r="AA14384" s="63"/>
      <c r="AB14384" s="63"/>
      <c r="AC14384" s="62">
        <v>0</v>
      </c>
    </row>
    <row r="14385" spans="1:29" ht="30" x14ac:dyDescent="0.25">
      <c r="A14385" s="61" t="s">
        <v>358</v>
      </c>
      <c r="B14385" s="61" t="s">
        <v>359</v>
      </c>
      <c r="C14385" s="62">
        <v>2009</v>
      </c>
      <c r="D14385" s="61" t="s">
        <v>78</v>
      </c>
      <c r="E14385" s="62">
        <v>54</v>
      </c>
      <c r="F14385" s="62">
        <v>539611</v>
      </c>
      <c r="G14385" s="62">
        <v>68968</v>
      </c>
      <c r="H14385" s="62">
        <v>106.43</v>
      </c>
      <c r="I14385" s="62">
        <v>9992.7999999999993</v>
      </c>
      <c r="J14385" s="62">
        <v>501838.23</v>
      </c>
      <c r="K14385" s="62">
        <v>0</v>
      </c>
      <c r="L14385" s="63"/>
      <c r="M14385" s="63"/>
      <c r="N14385" s="63"/>
      <c r="O14385" s="63"/>
      <c r="P14385" s="63"/>
      <c r="Q14385" s="63"/>
      <c r="R14385" s="63"/>
      <c r="S14385" s="63"/>
      <c r="T14385" s="63"/>
      <c r="U14385" s="63"/>
      <c r="V14385" s="63"/>
      <c r="W14385" s="63"/>
      <c r="X14385" s="63"/>
      <c r="Y14385" s="63"/>
      <c r="Z14385" s="62">
        <v>245600</v>
      </c>
      <c r="AA14385" s="62">
        <v>6936</v>
      </c>
      <c r="AB14385" s="62">
        <v>10.7</v>
      </c>
      <c r="AC14385" s="62">
        <v>4548.1499999999996</v>
      </c>
    </row>
    <row r="14386" spans="1:29" ht="30" x14ac:dyDescent="0.25">
      <c r="A14386" s="61" t="s">
        <v>171</v>
      </c>
      <c r="B14386" s="61" t="s">
        <v>172</v>
      </c>
      <c r="C14386" s="62">
        <v>2007</v>
      </c>
      <c r="D14386" s="61" t="s">
        <v>75</v>
      </c>
      <c r="E14386" s="62">
        <v>8</v>
      </c>
      <c r="F14386" s="62">
        <v>411</v>
      </c>
      <c r="G14386" s="62">
        <v>130</v>
      </c>
      <c r="H14386" s="62">
        <v>1.35</v>
      </c>
      <c r="I14386" s="62">
        <v>51.38</v>
      </c>
      <c r="J14386" s="62">
        <v>382.23</v>
      </c>
      <c r="K14386" s="62">
        <v>28.13</v>
      </c>
      <c r="L14386" s="62">
        <v>55</v>
      </c>
      <c r="M14386" s="62">
        <v>0.56999999999999995</v>
      </c>
      <c r="N14386" s="63"/>
      <c r="O14386" s="63"/>
      <c r="P14386" s="63"/>
      <c r="Q14386" s="63"/>
      <c r="R14386" s="63"/>
      <c r="S14386" s="63"/>
      <c r="T14386" s="63"/>
      <c r="U14386" s="63"/>
      <c r="V14386" s="63"/>
      <c r="W14386" s="63"/>
      <c r="X14386" s="63"/>
      <c r="Y14386" s="63"/>
      <c r="Z14386" s="62">
        <v>652</v>
      </c>
      <c r="AA14386" s="62">
        <v>4722</v>
      </c>
      <c r="AB14386" s="62">
        <v>49.19</v>
      </c>
      <c r="AC14386" s="62">
        <v>81.5</v>
      </c>
    </row>
    <row r="14387" spans="1:29" ht="45" x14ac:dyDescent="0.25">
      <c r="A14387" s="61" t="s">
        <v>340</v>
      </c>
      <c r="B14387" s="61" t="s">
        <v>341</v>
      </c>
      <c r="C14387" s="62">
        <v>2005</v>
      </c>
      <c r="D14387" s="61" t="s">
        <v>78</v>
      </c>
      <c r="E14387" s="62">
        <v>48</v>
      </c>
      <c r="F14387" s="62">
        <v>439400</v>
      </c>
      <c r="G14387" s="62">
        <v>51223</v>
      </c>
      <c r="H14387" s="62">
        <v>88.93</v>
      </c>
      <c r="I14387" s="62">
        <v>9154.17</v>
      </c>
      <c r="J14387" s="62">
        <v>408642</v>
      </c>
      <c r="K14387" s="62">
        <v>0</v>
      </c>
      <c r="L14387" s="63"/>
      <c r="M14387" s="63"/>
      <c r="N14387" s="63"/>
      <c r="O14387" s="63"/>
      <c r="P14387" s="63"/>
      <c r="Q14387" s="63"/>
      <c r="R14387" s="63"/>
      <c r="S14387" s="63"/>
      <c r="T14387" s="63"/>
      <c r="U14387" s="63"/>
      <c r="V14387" s="63"/>
      <c r="W14387" s="63"/>
      <c r="X14387" s="63"/>
      <c r="Y14387" s="63"/>
      <c r="Z14387" s="62">
        <v>41050</v>
      </c>
      <c r="AA14387" s="62">
        <v>1938</v>
      </c>
      <c r="AB14387" s="62">
        <v>3.36</v>
      </c>
      <c r="AC14387" s="62">
        <v>855.21</v>
      </c>
    </row>
    <row r="14388" spans="1:29" ht="30" x14ac:dyDescent="0.25">
      <c r="A14388" s="61" t="s">
        <v>124</v>
      </c>
      <c r="B14388" s="61" t="s">
        <v>125</v>
      </c>
      <c r="C14388" s="62">
        <v>2014</v>
      </c>
      <c r="D14388" s="61" t="s">
        <v>78</v>
      </c>
      <c r="E14388" s="62">
        <v>38</v>
      </c>
      <c r="F14388" s="62">
        <v>81568</v>
      </c>
      <c r="G14388" s="62">
        <v>13186</v>
      </c>
      <c r="H14388" s="62">
        <v>28.92</v>
      </c>
      <c r="I14388" s="62">
        <v>2146.5300000000002</v>
      </c>
      <c r="J14388" s="62">
        <v>75858.240000000005</v>
      </c>
      <c r="K14388" s="62">
        <v>27133.85</v>
      </c>
      <c r="L14388" s="62">
        <v>32985</v>
      </c>
      <c r="M14388" s="62">
        <v>72.34</v>
      </c>
      <c r="N14388" s="62">
        <v>714.05</v>
      </c>
      <c r="O14388" s="62">
        <v>327215.24</v>
      </c>
      <c r="P14388" s="63"/>
      <c r="Q14388" s="63"/>
      <c r="R14388" s="63"/>
      <c r="S14388" s="63"/>
      <c r="T14388" s="63"/>
      <c r="U14388" s="63"/>
      <c r="V14388" s="63"/>
      <c r="W14388" s="63"/>
      <c r="X14388" s="63"/>
      <c r="Y14388" s="63"/>
      <c r="Z14388" s="62">
        <v>107.88</v>
      </c>
      <c r="AA14388" s="62">
        <v>10561</v>
      </c>
      <c r="AB14388" s="62">
        <v>23.16</v>
      </c>
      <c r="AC14388" s="62">
        <v>2.84</v>
      </c>
    </row>
    <row r="14389" spans="1:29" x14ac:dyDescent="0.25">
      <c r="A14389" s="61" t="s">
        <v>140</v>
      </c>
      <c r="B14389" s="61" t="s">
        <v>141</v>
      </c>
      <c r="C14389" s="62">
        <v>2014</v>
      </c>
      <c r="D14389" s="61" t="s">
        <v>99</v>
      </c>
      <c r="E14389" s="62">
        <v>70</v>
      </c>
      <c r="F14389" s="63"/>
      <c r="G14389" s="63"/>
      <c r="H14389" s="63"/>
      <c r="I14389" s="63"/>
      <c r="J14389" s="63"/>
      <c r="K14389" s="62">
        <v>0</v>
      </c>
      <c r="L14389" s="63"/>
      <c r="M14389" s="63"/>
      <c r="N14389" s="63"/>
      <c r="O14389" s="63"/>
      <c r="P14389" s="63"/>
      <c r="Q14389" s="63"/>
      <c r="R14389" s="63"/>
      <c r="S14389" s="63"/>
      <c r="T14389" s="63"/>
      <c r="U14389" s="63"/>
      <c r="V14389" s="63"/>
      <c r="W14389" s="63"/>
      <c r="X14389" s="63"/>
      <c r="Y14389" s="63"/>
      <c r="Z14389" s="62">
        <v>0</v>
      </c>
      <c r="AA14389" s="63"/>
      <c r="AB14389" s="63"/>
      <c r="AC14389" s="62">
        <v>0</v>
      </c>
    </row>
    <row r="14390" spans="1:29" ht="30" x14ac:dyDescent="0.25">
      <c r="A14390" s="61" t="s">
        <v>138</v>
      </c>
      <c r="B14390" s="61" t="s">
        <v>139</v>
      </c>
      <c r="C14390" s="62">
        <v>2003</v>
      </c>
      <c r="D14390" s="61" t="s">
        <v>226</v>
      </c>
      <c r="E14390" s="62">
        <v>24</v>
      </c>
      <c r="F14390" s="62">
        <v>62784</v>
      </c>
      <c r="G14390" s="62">
        <v>7278</v>
      </c>
      <c r="H14390" s="62">
        <v>25.27</v>
      </c>
      <c r="I14390" s="62">
        <v>2616</v>
      </c>
      <c r="J14390" s="62">
        <v>58389.120000000003</v>
      </c>
      <c r="K14390" s="62">
        <v>2455.42</v>
      </c>
      <c r="L14390" s="62">
        <v>2965</v>
      </c>
      <c r="M14390" s="62">
        <v>10.3</v>
      </c>
      <c r="N14390" s="62">
        <v>102.31</v>
      </c>
      <c r="O14390" s="62">
        <v>29610.67</v>
      </c>
      <c r="P14390" s="63"/>
      <c r="Q14390" s="63"/>
      <c r="R14390" s="63"/>
      <c r="S14390" s="63"/>
      <c r="T14390" s="63"/>
      <c r="U14390" s="63"/>
      <c r="V14390" s="63"/>
      <c r="W14390" s="63"/>
      <c r="X14390" s="63"/>
      <c r="Y14390" s="63"/>
      <c r="Z14390" s="62">
        <v>81800</v>
      </c>
      <c r="AA14390" s="62">
        <v>4728</v>
      </c>
      <c r="AB14390" s="62">
        <v>16.420000000000002</v>
      </c>
      <c r="AC14390" s="62">
        <v>3408.33</v>
      </c>
    </row>
    <row r="14391" spans="1:29" ht="30" x14ac:dyDescent="0.25">
      <c r="A14391" s="61" t="s">
        <v>342</v>
      </c>
      <c r="B14391" s="61" t="s">
        <v>343</v>
      </c>
      <c r="C14391" s="62">
        <v>2003</v>
      </c>
      <c r="D14391" s="61" t="s">
        <v>99</v>
      </c>
      <c r="E14391" s="62">
        <v>10</v>
      </c>
      <c r="F14391" s="62">
        <v>21458</v>
      </c>
      <c r="G14391" s="62">
        <v>2427</v>
      </c>
      <c r="H14391" s="62">
        <v>20.23</v>
      </c>
      <c r="I14391" s="62">
        <v>2145.8000000000002</v>
      </c>
      <c r="J14391" s="62">
        <v>19955.939999999999</v>
      </c>
      <c r="K14391" s="62">
        <v>0</v>
      </c>
      <c r="L14391" s="63"/>
      <c r="M14391" s="63"/>
      <c r="N14391" s="63"/>
      <c r="O14391" s="63"/>
      <c r="P14391" s="62">
        <v>1428</v>
      </c>
      <c r="Q14391" s="62">
        <v>1471</v>
      </c>
      <c r="R14391" s="62">
        <v>12.26</v>
      </c>
      <c r="S14391" s="62">
        <v>142</v>
      </c>
      <c r="T14391" s="62">
        <v>18091.330000000002</v>
      </c>
      <c r="U14391" s="63"/>
      <c r="V14391" s="63"/>
      <c r="W14391" s="63"/>
      <c r="X14391" s="63"/>
      <c r="Y14391" s="63"/>
      <c r="Z14391" s="62">
        <v>0</v>
      </c>
      <c r="AA14391" s="63"/>
      <c r="AB14391" s="63"/>
      <c r="AC14391" s="62">
        <v>0</v>
      </c>
    </row>
    <row r="14392" spans="1:29" x14ac:dyDescent="0.25">
      <c r="A14392" s="61" t="s">
        <v>407</v>
      </c>
      <c r="B14392" s="61" t="s">
        <v>408</v>
      </c>
      <c r="C14392" s="62">
        <v>2018</v>
      </c>
      <c r="D14392" s="61" t="s">
        <v>78</v>
      </c>
      <c r="E14392" s="62">
        <v>64</v>
      </c>
      <c r="F14392" s="62">
        <v>582560</v>
      </c>
      <c r="G14392" s="62">
        <v>136516</v>
      </c>
      <c r="H14392" s="62">
        <v>177.76</v>
      </c>
      <c r="I14392" s="62">
        <v>9102.5</v>
      </c>
      <c r="J14392" s="62">
        <v>541780.80000000005</v>
      </c>
      <c r="K14392" s="62">
        <v>0</v>
      </c>
      <c r="L14392" s="63"/>
      <c r="M14392" s="63"/>
      <c r="N14392" s="63"/>
      <c r="O14392" s="63"/>
      <c r="P14392" s="63"/>
      <c r="Q14392" s="63"/>
      <c r="R14392" s="63"/>
      <c r="S14392" s="63"/>
      <c r="T14392" s="63"/>
      <c r="U14392" s="63"/>
      <c r="V14392" s="63"/>
      <c r="W14392" s="63"/>
      <c r="X14392" s="63"/>
      <c r="Y14392" s="63"/>
      <c r="Z14392" s="62">
        <v>2255.41</v>
      </c>
      <c r="AA14392" s="62">
        <v>18291</v>
      </c>
      <c r="AB14392" s="62">
        <v>23.82</v>
      </c>
      <c r="AC14392" s="62">
        <v>35.24</v>
      </c>
    </row>
    <row r="14393" spans="1:29" ht="30" x14ac:dyDescent="0.25">
      <c r="A14393" s="61" t="s">
        <v>287</v>
      </c>
      <c r="B14393" s="61" t="s">
        <v>288</v>
      </c>
      <c r="C14393" s="62">
        <v>2013</v>
      </c>
      <c r="D14393" s="61" t="s">
        <v>298</v>
      </c>
      <c r="E14393" s="62">
        <v>12</v>
      </c>
      <c r="F14393" s="62">
        <v>2968</v>
      </c>
      <c r="G14393" s="62">
        <v>544</v>
      </c>
      <c r="H14393" s="62">
        <v>3.78</v>
      </c>
      <c r="I14393" s="62">
        <v>247.33</v>
      </c>
      <c r="J14393" s="62">
        <v>2760.24</v>
      </c>
      <c r="K14393" s="62">
        <v>673</v>
      </c>
      <c r="L14393" s="62">
        <v>727</v>
      </c>
      <c r="M14393" s="62">
        <v>5.05</v>
      </c>
      <c r="N14393" s="62">
        <v>56.08</v>
      </c>
      <c r="O14393" s="62">
        <v>8115.91</v>
      </c>
      <c r="P14393" s="63"/>
      <c r="Q14393" s="63"/>
      <c r="R14393" s="63"/>
      <c r="S14393" s="63"/>
      <c r="T14393" s="63"/>
      <c r="U14393" s="63"/>
      <c r="V14393" s="63"/>
      <c r="W14393" s="63"/>
      <c r="X14393" s="63"/>
      <c r="Y14393" s="63"/>
      <c r="Z14393" s="62">
        <v>75397</v>
      </c>
      <c r="AA14393" s="62">
        <v>5374</v>
      </c>
      <c r="AB14393" s="62">
        <v>37.32</v>
      </c>
      <c r="AC14393" s="62">
        <v>6283.08</v>
      </c>
    </row>
    <row r="14394" spans="1:29" x14ac:dyDescent="0.25">
      <c r="A14394" s="61" t="s">
        <v>591</v>
      </c>
      <c r="B14394" s="61" t="s">
        <v>592</v>
      </c>
      <c r="C14394" s="62">
        <v>2005</v>
      </c>
      <c r="D14394" s="61" t="s">
        <v>78</v>
      </c>
      <c r="E14394" s="62">
        <v>56</v>
      </c>
      <c r="F14394" s="62">
        <v>112942</v>
      </c>
      <c r="G14394" s="62">
        <v>15865</v>
      </c>
      <c r="H14394" s="62">
        <v>23.61</v>
      </c>
      <c r="I14394" s="62">
        <v>2016.82</v>
      </c>
      <c r="J14394" s="62">
        <v>105036.06</v>
      </c>
      <c r="K14394" s="62">
        <v>20219.2</v>
      </c>
      <c r="L14394" s="62">
        <v>44598</v>
      </c>
      <c r="M14394" s="62">
        <v>66.37</v>
      </c>
      <c r="N14394" s="62">
        <v>361.06</v>
      </c>
      <c r="O14394" s="62">
        <v>243829.45</v>
      </c>
      <c r="P14394" s="63"/>
      <c r="Q14394" s="63"/>
      <c r="R14394" s="63"/>
      <c r="S14394" s="63"/>
      <c r="T14394" s="63"/>
      <c r="U14394" s="63"/>
      <c r="V14394" s="63"/>
      <c r="W14394" s="63"/>
      <c r="X14394" s="63"/>
      <c r="Y14394" s="63"/>
      <c r="Z14394" s="62">
        <v>90300</v>
      </c>
      <c r="AA14394" s="62">
        <v>1167</v>
      </c>
      <c r="AB14394" s="62">
        <v>1.74</v>
      </c>
      <c r="AC14394" s="62">
        <v>1612.5</v>
      </c>
    </row>
    <row r="14395" spans="1:29" x14ac:dyDescent="0.25">
      <c r="A14395" s="61" t="s">
        <v>253</v>
      </c>
      <c r="B14395" s="61" t="s">
        <v>254</v>
      </c>
      <c r="C14395" s="62">
        <v>2004</v>
      </c>
      <c r="D14395" s="61" t="s">
        <v>86</v>
      </c>
      <c r="E14395" s="62">
        <v>34</v>
      </c>
      <c r="F14395" s="62">
        <v>2904</v>
      </c>
      <c r="G14395" s="62">
        <v>783</v>
      </c>
      <c r="H14395" s="62">
        <v>1.92</v>
      </c>
      <c r="I14395" s="62">
        <v>85.41</v>
      </c>
      <c r="J14395" s="62">
        <v>2700.72</v>
      </c>
      <c r="K14395" s="62">
        <v>0</v>
      </c>
      <c r="L14395" s="63"/>
      <c r="M14395" s="63"/>
      <c r="N14395" s="63"/>
      <c r="O14395" s="63"/>
      <c r="P14395" s="63"/>
      <c r="Q14395" s="63"/>
      <c r="R14395" s="63"/>
      <c r="S14395" s="63"/>
      <c r="T14395" s="63"/>
      <c r="U14395" s="62">
        <v>100</v>
      </c>
      <c r="V14395" s="62">
        <v>190</v>
      </c>
      <c r="W14395" s="62">
        <v>0.47</v>
      </c>
      <c r="X14395" s="62">
        <v>2</v>
      </c>
      <c r="Y14395" s="62">
        <v>2238.4</v>
      </c>
      <c r="Z14395" s="62">
        <v>253110</v>
      </c>
      <c r="AA14395" s="62">
        <v>8493</v>
      </c>
      <c r="AB14395" s="62">
        <v>20.82</v>
      </c>
      <c r="AC14395" s="62">
        <v>7444.41</v>
      </c>
    </row>
    <row r="14396" spans="1:29" x14ac:dyDescent="0.25">
      <c r="A14396" s="61" t="s">
        <v>475</v>
      </c>
      <c r="B14396" s="61" t="s">
        <v>476</v>
      </c>
      <c r="C14396" s="62">
        <v>2014</v>
      </c>
      <c r="D14396" s="61" t="s">
        <v>75</v>
      </c>
      <c r="E14396" s="62">
        <v>13</v>
      </c>
      <c r="F14396" s="62">
        <v>5067</v>
      </c>
      <c r="G14396" s="62">
        <v>1045</v>
      </c>
      <c r="H14396" s="62">
        <v>6.7</v>
      </c>
      <c r="I14396" s="62">
        <v>389.77</v>
      </c>
      <c r="J14396" s="62">
        <v>4712.3100000000004</v>
      </c>
      <c r="K14396" s="62">
        <v>0</v>
      </c>
      <c r="L14396" s="63"/>
      <c r="M14396" s="63"/>
      <c r="N14396" s="63"/>
      <c r="O14396" s="63"/>
      <c r="P14396" s="63"/>
      <c r="Q14396" s="63"/>
      <c r="R14396" s="63"/>
      <c r="S14396" s="63"/>
      <c r="T14396" s="63"/>
      <c r="U14396" s="63"/>
      <c r="V14396" s="63"/>
      <c r="W14396" s="63"/>
      <c r="X14396" s="63"/>
      <c r="Y14396" s="63"/>
      <c r="Z14396" s="62">
        <v>151.52000000000001</v>
      </c>
      <c r="AA14396" s="62">
        <v>11500</v>
      </c>
      <c r="AB14396" s="62">
        <v>73.72</v>
      </c>
      <c r="AC14396" s="62">
        <v>11.66</v>
      </c>
    </row>
    <row r="14397" spans="1:29" x14ac:dyDescent="0.25">
      <c r="A14397" s="61" t="s">
        <v>159</v>
      </c>
      <c r="B14397" s="61" t="s">
        <v>160</v>
      </c>
      <c r="C14397" s="62">
        <v>2006</v>
      </c>
      <c r="D14397" s="61" t="s">
        <v>89</v>
      </c>
      <c r="E14397" s="62">
        <v>23</v>
      </c>
      <c r="F14397" s="62">
        <v>89400</v>
      </c>
      <c r="G14397" s="62">
        <v>12522</v>
      </c>
      <c r="H14397" s="62">
        <v>45.37</v>
      </c>
      <c r="I14397" s="62">
        <v>3886.96</v>
      </c>
      <c r="J14397" s="62">
        <v>83142</v>
      </c>
      <c r="K14397" s="62">
        <v>0</v>
      </c>
      <c r="L14397" s="63"/>
      <c r="M14397" s="63"/>
      <c r="N14397" s="63"/>
      <c r="O14397" s="63"/>
      <c r="P14397" s="63"/>
      <c r="Q14397" s="63"/>
      <c r="R14397" s="63"/>
      <c r="S14397" s="63"/>
      <c r="T14397" s="63"/>
      <c r="U14397" s="62">
        <v>3118</v>
      </c>
      <c r="V14397" s="62">
        <v>7409</v>
      </c>
      <c r="W14397" s="62">
        <v>26.84</v>
      </c>
      <c r="X14397" s="62">
        <v>135</v>
      </c>
      <c r="Y14397" s="62">
        <v>69793.31</v>
      </c>
      <c r="Z14397" s="62">
        <v>1237</v>
      </c>
      <c r="AA14397" s="62">
        <v>5542</v>
      </c>
      <c r="AB14397" s="62">
        <v>20.079999999999998</v>
      </c>
      <c r="AC14397" s="62">
        <v>53.78</v>
      </c>
    </row>
    <row r="14398" spans="1:29" x14ac:dyDescent="0.25">
      <c r="A14398" s="61" t="s">
        <v>369</v>
      </c>
      <c r="B14398" s="61" t="s">
        <v>370</v>
      </c>
      <c r="C14398" s="62">
        <v>2007</v>
      </c>
      <c r="D14398" s="61" t="s">
        <v>94</v>
      </c>
      <c r="E14398" s="62">
        <v>6</v>
      </c>
      <c r="F14398" s="63"/>
      <c r="G14398" s="63"/>
      <c r="H14398" s="63"/>
      <c r="I14398" s="63"/>
      <c r="J14398" s="63"/>
      <c r="K14398" s="62">
        <v>6932</v>
      </c>
      <c r="L14398" s="62">
        <v>14694</v>
      </c>
      <c r="M14398" s="62">
        <v>204.08</v>
      </c>
      <c r="N14398" s="63"/>
      <c r="O14398" s="63"/>
      <c r="P14398" s="63"/>
      <c r="Q14398" s="63"/>
      <c r="R14398" s="63"/>
      <c r="S14398" s="63"/>
      <c r="T14398" s="63"/>
      <c r="U14398" s="63"/>
      <c r="V14398" s="63"/>
      <c r="W14398" s="63"/>
      <c r="X14398" s="63"/>
      <c r="Y14398" s="63"/>
      <c r="Z14398" s="62">
        <v>797.41</v>
      </c>
      <c r="AA14398" s="62">
        <v>1992</v>
      </c>
      <c r="AB14398" s="62">
        <v>27.67</v>
      </c>
      <c r="AC14398" s="62">
        <v>132.9</v>
      </c>
    </row>
    <row r="14399" spans="1:29" x14ac:dyDescent="0.25">
      <c r="A14399" s="61" t="s">
        <v>475</v>
      </c>
      <c r="B14399" s="61" t="s">
        <v>476</v>
      </c>
      <c r="C14399" s="62">
        <v>2017</v>
      </c>
      <c r="D14399" s="61" t="s">
        <v>314</v>
      </c>
      <c r="E14399" s="62">
        <v>34</v>
      </c>
      <c r="F14399" s="62">
        <v>164733</v>
      </c>
      <c r="G14399" s="62">
        <v>27001</v>
      </c>
      <c r="H14399" s="62">
        <v>66.180000000000007</v>
      </c>
      <c r="I14399" s="62">
        <v>4845.09</v>
      </c>
      <c r="J14399" s="62">
        <v>153201.69</v>
      </c>
      <c r="K14399" s="62">
        <v>0</v>
      </c>
      <c r="L14399" s="62">
        <v>6923</v>
      </c>
      <c r="M14399" s="62">
        <v>16.97</v>
      </c>
      <c r="N14399" s="63"/>
      <c r="O14399" s="63"/>
      <c r="P14399" s="63"/>
      <c r="Q14399" s="63"/>
      <c r="R14399" s="63"/>
      <c r="S14399" s="63"/>
      <c r="T14399" s="63"/>
      <c r="U14399" s="63"/>
      <c r="V14399" s="63"/>
      <c r="W14399" s="63"/>
      <c r="X14399" s="63"/>
      <c r="Y14399" s="63"/>
      <c r="Z14399" s="62">
        <v>0</v>
      </c>
      <c r="AA14399" s="62">
        <v>11191</v>
      </c>
      <c r="AB14399" s="62">
        <v>27.43</v>
      </c>
      <c r="AC14399" s="62">
        <v>0</v>
      </c>
    </row>
    <row r="14400" spans="1:29" x14ac:dyDescent="0.25">
      <c r="A14400" s="61" t="s">
        <v>192</v>
      </c>
      <c r="B14400" s="61" t="s">
        <v>193</v>
      </c>
      <c r="C14400" s="62">
        <v>2017</v>
      </c>
      <c r="D14400" s="61" t="s">
        <v>135</v>
      </c>
      <c r="E14400" s="62">
        <v>12</v>
      </c>
      <c r="F14400" s="63"/>
      <c r="G14400" s="63"/>
      <c r="H14400" s="63"/>
      <c r="I14400" s="63"/>
      <c r="J14400" s="63"/>
      <c r="K14400" s="62">
        <v>0</v>
      </c>
      <c r="L14400" s="63"/>
      <c r="M14400" s="63"/>
      <c r="N14400" s="63"/>
      <c r="O14400" s="63"/>
      <c r="P14400" s="63"/>
      <c r="Q14400" s="63"/>
      <c r="R14400" s="63"/>
      <c r="S14400" s="63"/>
      <c r="T14400" s="63"/>
      <c r="U14400" s="63"/>
      <c r="V14400" s="63"/>
      <c r="W14400" s="63"/>
      <c r="X14400" s="63"/>
      <c r="Y14400" s="63"/>
      <c r="Z14400" s="62">
        <v>0</v>
      </c>
      <c r="AA14400" s="63"/>
      <c r="AB14400" s="63"/>
      <c r="AC14400" s="62">
        <v>0</v>
      </c>
    </row>
    <row r="14401" spans="1:29" ht="30" x14ac:dyDescent="0.25">
      <c r="A14401" s="61" t="s">
        <v>194</v>
      </c>
      <c r="B14401" s="61" t="s">
        <v>195</v>
      </c>
      <c r="C14401" s="62">
        <v>2006</v>
      </c>
      <c r="D14401" s="61" t="s">
        <v>86</v>
      </c>
      <c r="E14401" s="62">
        <v>189</v>
      </c>
      <c r="F14401" s="62">
        <v>225985</v>
      </c>
      <c r="G14401" s="62">
        <v>42828</v>
      </c>
      <c r="H14401" s="62">
        <v>18.88</v>
      </c>
      <c r="I14401" s="62">
        <v>1195.69</v>
      </c>
      <c r="J14401" s="62">
        <v>210166.05</v>
      </c>
      <c r="K14401" s="62">
        <v>137708.04999999999</v>
      </c>
      <c r="L14401" s="62">
        <v>228096</v>
      </c>
      <c r="M14401" s="62">
        <v>100.57</v>
      </c>
      <c r="N14401" s="62">
        <v>728.61</v>
      </c>
      <c r="O14401" s="62">
        <v>1660662.69</v>
      </c>
      <c r="P14401" s="63"/>
      <c r="Q14401" s="63"/>
      <c r="R14401" s="63"/>
      <c r="S14401" s="63"/>
      <c r="T14401" s="63"/>
      <c r="U14401" s="63"/>
      <c r="V14401" s="63"/>
      <c r="W14401" s="63"/>
      <c r="X14401" s="63"/>
      <c r="Y14401" s="63"/>
      <c r="Z14401" s="62">
        <v>42321.04</v>
      </c>
      <c r="AA14401" s="62">
        <v>2451309</v>
      </c>
      <c r="AB14401" s="62">
        <v>1080.82</v>
      </c>
      <c r="AC14401" s="62">
        <v>223.92</v>
      </c>
    </row>
    <row r="14402" spans="1:29" ht="30" x14ac:dyDescent="0.25">
      <c r="A14402" s="61" t="s">
        <v>422</v>
      </c>
      <c r="B14402" s="61" t="s">
        <v>423</v>
      </c>
      <c r="C14402" s="62">
        <v>2016</v>
      </c>
      <c r="D14402" s="61" t="s">
        <v>99</v>
      </c>
      <c r="E14402" s="62">
        <v>60</v>
      </c>
      <c r="F14402" s="62">
        <v>481800</v>
      </c>
      <c r="G14402" s="62">
        <v>97097</v>
      </c>
      <c r="H14402" s="62">
        <v>134.86000000000001</v>
      </c>
      <c r="I14402" s="62">
        <v>8030</v>
      </c>
      <c r="J14402" s="62">
        <v>448074</v>
      </c>
      <c r="K14402" s="62">
        <v>0</v>
      </c>
      <c r="L14402" s="63"/>
      <c r="M14402" s="63"/>
      <c r="N14402" s="63"/>
      <c r="O14402" s="63"/>
      <c r="P14402" s="63"/>
      <c r="Q14402" s="63"/>
      <c r="R14402" s="63"/>
      <c r="S14402" s="63"/>
      <c r="T14402" s="63"/>
      <c r="U14402" s="63"/>
      <c r="V14402" s="63"/>
      <c r="W14402" s="63"/>
      <c r="X14402" s="63"/>
      <c r="Y14402" s="63"/>
      <c r="Z14402" s="62">
        <v>978</v>
      </c>
      <c r="AA14402" s="62">
        <v>3480</v>
      </c>
      <c r="AB14402" s="62">
        <v>4.83</v>
      </c>
      <c r="AC14402" s="62">
        <v>16.3</v>
      </c>
    </row>
    <row r="14403" spans="1:29" x14ac:dyDescent="0.25">
      <c r="A14403" s="61" t="s">
        <v>260</v>
      </c>
      <c r="B14403" s="61" t="s">
        <v>261</v>
      </c>
      <c r="C14403" s="62">
        <v>2016</v>
      </c>
      <c r="D14403" s="61" t="s">
        <v>262</v>
      </c>
      <c r="E14403" s="62">
        <v>42</v>
      </c>
      <c r="F14403" s="62">
        <v>267563</v>
      </c>
      <c r="G14403" s="62">
        <v>45309</v>
      </c>
      <c r="H14403" s="62">
        <v>89.9</v>
      </c>
      <c r="I14403" s="62">
        <v>6370.55</v>
      </c>
      <c r="J14403" s="62">
        <v>248833.59</v>
      </c>
      <c r="K14403" s="62">
        <v>14021.34</v>
      </c>
      <c r="L14403" s="62">
        <v>20264</v>
      </c>
      <c r="M14403" s="62">
        <v>40.21</v>
      </c>
      <c r="N14403" s="62">
        <v>333.84</v>
      </c>
      <c r="O14403" s="62">
        <v>169087.53</v>
      </c>
      <c r="P14403" s="63"/>
      <c r="Q14403" s="63"/>
      <c r="R14403" s="63"/>
      <c r="S14403" s="63"/>
      <c r="T14403" s="63"/>
      <c r="U14403" s="63"/>
      <c r="V14403" s="63"/>
      <c r="W14403" s="63"/>
      <c r="X14403" s="63"/>
      <c r="Y14403" s="63"/>
      <c r="Z14403" s="62">
        <v>1625</v>
      </c>
      <c r="AA14403" s="62">
        <v>20918</v>
      </c>
      <c r="AB14403" s="62">
        <v>41.5</v>
      </c>
      <c r="AC14403" s="62">
        <v>38.69</v>
      </c>
    </row>
    <row r="14404" spans="1:29" ht="30" x14ac:dyDescent="0.25">
      <c r="A14404" s="61" t="s">
        <v>188</v>
      </c>
      <c r="B14404" s="61" t="s">
        <v>189</v>
      </c>
      <c r="C14404" s="62">
        <v>2007</v>
      </c>
      <c r="D14404" s="61" t="s">
        <v>441</v>
      </c>
      <c r="E14404" s="62">
        <v>10</v>
      </c>
      <c r="F14404" s="62">
        <v>64831</v>
      </c>
      <c r="G14404" s="62">
        <v>12407</v>
      </c>
      <c r="H14404" s="62">
        <v>103.39</v>
      </c>
      <c r="I14404" s="62">
        <v>6483.1</v>
      </c>
      <c r="J14404" s="62">
        <v>60292.83</v>
      </c>
      <c r="K14404" s="62">
        <v>10878.76</v>
      </c>
      <c r="L14404" s="62">
        <v>20016</v>
      </c>
      <c r="M14404" s="62">
        <v>166.8</v>
      </c>
      <c r="N14404" s="62">
        <v>1087.8800000000001</v>
      </c>
      <c r="O14404" s="62">
        <v>131190.21</v>
      </c>
      <c r="P14404" s="63"/>
      <c r="Q14404" s="63"/>
      <c r="R14404" s="63"/>
      <c r="S14404" s="63"/>
      <c r="T14404" s="63"/>
      <c r="U14404" s="63"/>
      <c r="V14404" s="63"/>
      <c r="W14404" s="63"/>
      <c r="X14404" s="63"/>
      <c r="Y14404" s="63"/>
      <c r="Z14404" s="62">
        <v>1319.15</v>
      </c>
      <c r="AA14404" s="62">
        <v>8675</v>
      </c>
      <c r="AB14404" s="62">
        <v>72.290000000000006</v>
      </c>
      <c r="AC14404" s="62">
        <v>131.91</v>
      </c>
    </row>
    <row r="14405" spans="1:29" ht="30" x14ac:dyDescent="0.25">
      <c r="A14405" s="61" t="s">
        <v>216</v>
      </c>
      <c r="B14405" s="61" t="s">
        <v>217</v>
      </c>
      <c r="C14405" s="62">
        <v>2003</v>
      </c>
      <c r="D14405" s="61" t="s">
        <v>86</v>
      </c>
      <c r="E14405" s="62">
        <v>177</v>
      </c>
      <c r="F14405" s="62">
        <v>578124</v>
      </c>
      <c r="G14405" s="62">
        <v>74990</v>
      </c>
      <c r="H14405" s="62">
        <v>35.31</v>
      </c>
      <c r="I14405" s="62">
        <v>3266.24</v>
      </c>
      <c r="J14405" s="62">
        <v>537655.31999999995</v>
      </c>
      <c r="K14405" s="62">
        <v>40682.83</v>
      </c>
      <c r="L14405" s="62">
        <v>48388</v>
      </c>
      <c r="M14405" s="62">
        <v>22.78</v>
      </c>
      <c r="N14405" s="62">
        <v>229.85</v>
      </c>
      <c r="O14405" s="62">
        <v>490606.48</v>
      </c>
      <c r="P14405" s="63"/>
      <c r="Q14405" s="63"/>
      <c r="R14405" s="63"/>
      <c r="S14405" s="63"/>
      <c r="T14405" s="63"/>
      <c r="U14405" s="63"/>
      <c r="V14405" s="63"/>
      <c r="W14405" s="63"/>
      <c r="X14405" s="63"/>
      <c r="Y14405" s="63"/>
      <c r="Z14405" s="62">
        <v>8728</v>
      </c>
      <c r="AA14405" s="62">
        <v>73528</v>
      </c>
      <c r="AB14405" s="62">
        <v>34.619999999999997</v>
      </c>
      <c r="AC14405" s="62">
        <v>49.31</v>
      </c>
    </row>
    <row r="14406" spans="1:29" x14ac:dyDescent="0.25">
      <c r="A14406" s="61" t="s">
        <v>332</v>
      </c>
      <c r="B14406" s="61" t="s">
        <v>333</v>
      </c>
      <c r="C14406" s="62">
        <v>2014</v>
      </c>
      <c r="D14406" s="61" t="s">
        <v>89</v>
      </c>
      <c r="E14406" s="62">
        <v>269</v>
      </c>
      <c r="F14406" s="63"/>
      <c r="G14406" s="62">
        <v>0</v>
      </c>
      <c r="H14406" s="62">
        <v>0</v>
      </c>
      <c r="I14406" s="63"/>
      <c r="J14406" s="63"/>
      <c r="K14406" s="62">
        <v>0</v>
      </c>
      <c r="L14406" s="63"/>
      <c r="M14406" s="63"/>
      <c r="N14406" s="63"/>
      <c r="O14406" s="63"/>
      <c r="P14406" s="63"/>
      <c r="Q14406" s="63"/>
      <c r="R14406" s="63"/>
      <c r="S14406" s="63"/>
      <c r="T14406" s="63"/>
      <c r="U14406" s="63"/>
      <c r="V14406" s="63"/>
      <c r="W14406" s="63"/>
      <c r="X14406" s="63"/>
      <c r="Y14406" s="63"/>
      <c r="Z14406" s="62">
        <v>0</v>
      </c>
      <c r="AA14406" s="63"/>
      <c r="AB14406" s="63"/>
      <c r="AC14406" s="62">
        <v>0</v>
      </c>
    </row>
    <row r="14407" spans="1:29" x14ac:dyDescent="0.25">
      <c r="A14407" s="61" t="s">
        <v>273</v>
      </c>
      <c r="B14407" s="61" t="s">
        <v>274</v>
      </c>
      <c r="C14407" s="62">
        <v>2017</v>
      </c>
      <c r="D14407" s="61" t="s">
        <v>78</v>
      </c>
      <c r="E14407" s="62">
        <v>32</v>
      </c>
      <c r="F14407" s="62">
        <v>99480</v>
      </c>
      <c r="G14407" s="62">
        <v>12383</v>
      </c>
      <c r="H14407" s="62">
        <v>32.25</v>
      </c>
      <c r="I14407" s="62">
        <v>3108.75</v>
      </c>
      <c r="J14407" s="62">
        <v>92516.4</v>
      </c>
      <c r="K14407" s="62">
        <v>22148.400000000001</v>
      </c>
      <c r="L14407" s="62">
        <v>12173</v>
      </c>
      <c r="M14407" s="62">
        <v>31.7</v>
      </c>
      <c r="N14407" s="62">
        <v>692.14</v>
      </c>
      <c r="O14407" s="62">
        <v>267094.2</v>
      </c>
      <c r="P14407" s="63"/>
      <c r="Q14407" s="63"/>
      <c r="R14407" s="63"/>
      <c r="S14407" s="63"/>
      <c r="T14407" s="63"/>
      <c r="U14407" s="63"/>
      <c r="V14407" s="63"/>
      <c r="W14407" s="63"/>
      <c r="X14407" s="63"/>
      <c r="Y14407" s="63"/>
      <c r="Z14407" s="62">
        <v>605.57000000000005</v>
      </c>
      <c r="AA14407" s="62">
        <v>3265</v>
      </c>
      <c r="AB14407" s="62">
        <v>8.5</v>
      </c>
      <c r="AC14407" s="62">
        <v>18.920000000000002</v>
      </c>
    </row>
    <row r="14408" spans="1:29" x14ac:dyDescent="0.25">
      <c r="A14408" s="61" t="s">
        <v>155</v>
      </c>
      <c r="B14408" s="61" t="s">
        <v>156</v>
      </c>
      <c r="C14408" s="62">
        <v>2014</v>
      </c>
      <c r="D14408" s="61" t="s">
        <v>99</v>
      </c>
      <c r="E14408" s="62">
        <v>60</v>
      </c>
      <c r="F14408" s="62">
        <v>521998</v>
      </c>
      <c r="G14408" s="62">
        <v>98283</v>
      </c>
      <c r="H14408" s="62">
        <v>136.5</v>
      </c>
      <c r="I14408" s="62">
        <v>8699.9699999999993</v>
      </c>
      <c r="J14408" s="62">
        <v>485458.14</v>
      </c>
      <c r="K14408" s="62">
        <v>0</v>
      </c>
      <c r="L14408" s="63"/>
      <c r="M14408" s="63"/>
      <c r="N14408" s="63"/>
      <c r="O14408" s="63"/>
      <c r="P14408" s="63"/>
      <c r="Q14408" s="63"/>
      <c r="R14408" s="63"/>
      <c r="S14408" s="63"/>
      <c r="T14408" s="63"/>
      <c r="U14408" s="63"/>
      <c r="V14408" s="63"/>
      <c r="W14408" s="63"/>
      <c r="X14408" s="63"/>
      <c r="Y14408" s="63"/>
      <c r="Z14408" s="62">
        <v>114.27</v>
      </c>
      <c r="AA14408" s="62">
        <v>13429</v>
      </c>
      <c r="AB14408" s="62">
        <v>18.649999999999999</v>
      </c>
      <c r="AC14408" s="62">
        <v>1.9</v>
      </c>
    </row>
    <row r="14409" spans="1:29" x14ac:dyDescent="0.25">
      <c r="A14409" s="61" t="s">
        <v>471</v>
      </c>
      <c r="B14409" s="61" t="s">
        <v>472</v>
      </c>
      <c r="C14409" s="62">
        <v>2012</v>
      </c>
      <c r="D14409" s="61" t="s">
        <v>89</v>
      </c>
      <c r="E14409" s="62">
        <v>78</v>
      </c>
      <c r="F14409" s="62">
        <v>229680</v>
      </c>
      <c r="G14409" s="62">
        <v>30912</v>
      </c>
      <c r="H14409" s="62">
        <v>33.03</v>
      </c>
      <c r="I14409" s="62">
        <v>2944.62</v>
      </c>
      <c r="J14409" s="62">
        <v>213602.4</v>
      </c>
      <c r="K14409" s="62">
        <v>33749.760000000002</v>
      </c>
      <c r="L14409" s="62">
        <v>50415</v>
      </c>
      <c r="M14409" s="62">
        <v>53.86</v>
      </c>
      <c r="N14409" s="62">
        <v>432.69</v>
      </c>
      <c r="O14409" s="62">
        <v>406998.45</v>
      </c>
      <c r="P14409" s="63"/>
      <c r="Q14409" s="63"/>
      <c r="R14409" s="63"/>
      <c r="S14409" s="63"/>
      <c r="T14409" s="63"/>
      <c r="U14409" s="63"/>
      <c r="V14409" s="63"/>
      <c r="W14409" s="63"/>
      <c r="X14409" s="63"/>
      <c r="Y14409" s="63"/>
      <c r="Z14409" s="62">
        <v>180000</v>
      </c>
      <c r="AA14409" s="62">
        <v>19453</v>
      </c>
      <c r="AB14409" s="62">
        <v>20.78</v>
      </c>
      <c r="AC14409" s="62">
        <v>2307.69</v>
      </c>
    </row>
    <row r="14410" spans="1:29" ht="30" x14ac:dyDescent="0.25">
      <c r="A14410" s="61" t="s">
        <v>117</v>
      </c>
      <c r="B14410" s="61" t="s">
        <v>118</v>
      </c>
      <c r="C14410" s="62">
        <v>2007</v>
      </c>
      <c r="D14410" s="61" t="s">
        <v>468</v>
      </c>
      <c r="E14410" s="62">
        <v>24</v>
      </c>
      <c r="F14410" s="62">
        <v>7600</v>
      </c>
      <c r="G14410" s="62">
        <v>1162</v>
      </c>
      <c r="H14410" s="62">
        <v>4.03</v>
      </c>
      <c r="I14410" s="62">
        <v>316.67</v>
      </c>
      <c r="J14410" s="62">
        <v>7068</v>
      </c>
      <c r="K14410" s="62">
        <v>1826.38</v>
      </c>
      <c r="L14410" s="62">
        <v>1480</v>
      </c>
      <c r="M14410" s="62">
        <v>5.14</v>
      </c>
      <c r="N14410" s="62">
        <v>76.099999999999994</v>
      </c>
      <c r="O14410" s="62">
        <v>22024.89</v>
      </c>
      <c r="P14410" s="63"/>
      <c r="Q14410" s="63"/>
      <c r="R14410" s="63"/>
      <c r="S14410" s="63"/>
      <c r="T14410" s="63"/>
      <c r="U14410" s="63"/>
      <c r="V14410" s="63"/>
      <c r="W14410" s="63"/>
      <c r="X14410" s="63"/>
      <c r="Y14410" s="63"/>
      <c r="Z14410" s="62">
        <v>0</v>
      </c>
      <c r="AA14410" s="63"/>
      <c r="AB14410" s="63"/>
      <c r="AC14410" s="62">
        <v>0</v>
      </c>
    </row>
    <row r="14411" spans="1:29" x14ac:dyDescent="0.25">
      <c r="A14411" s="61" t="s">
        <v>260</v>
      </c>
      <c r="B14411" s="61" t="s">
        <v>261</v>
      </c>
      <c r="C14411" s="62">
        <v>2009</v>
      </c>
      <c r="D14411" s="61" t="s">
        <v>89</v>
      </c>
      <c r="E14411" s="62">
        <v>54</v>
      </c>
      <c r="F14411" s="62">
        <v>320707</v>
      </c>
      <c r="G14411" s="62">
        <v>25894</v>
      </c>
      <c r="H14411" s="62">
        <v>39.96</v>
      </c>
      <c r="I14411" s="62">
        <v>5939.02</v>
      </c>
      <c r="J14411" s="62">
        <v>298257.51</v>
      </c>
      <c r="K14411" s="62">
        <v>40754.720000000001</v>
      </c>
      <c r="L14411" s="62">
        <v>46611</v>
      </c>
      <c r="M14411" s="62">
        <v>71.930000000000007</v>
      </c>
      <c r="N14411" s="62">
        <v>754.72</v>
      </c>
      <c r="O14411" s="62">
        <v>491473.4</v>
      </c>
      <c r="P14411" s="63"/>
      <c r="Q14411" s="63"/>
      <c r="R14411" s="63"/>
      <c r="S14411" s="63"/>
      <c r="T14411" s="63"/>
      <c r="U14411" s="63"/>
      <c r="V14411" s="63"/>
      <c r="W14411" s="63"/>
      <c r="X14411" s="63"/>
      <c r="Y14411" s="63"/>
      <c r="Z14411" s="62">
        <v>1739</v>
      </c>
      <c r="AA14411" s="62">
        <v>12786</v>
      </c>
      <c r="AB14411" s="62">
        <v>19.73</v>
      </c>
      <c r="AC14411" s="62">
        <v>32.200000000000003</v>
      </c>
    </row>
    <row r="14412" spans="1:29" x14ac:dyDescent="0.25">
      <c r="A14412" s="61" t="s">
        <v>163</v>
      </c>
      <c r="B14412" s="61" t="s">
        <v>164</v>
      </c>
      <c r="C14412" s="62">
        <v>2007</v>
      </c>
      <c r="D14412" s="61" t="s">
        <v>226</v>
      </c>
      <c r="E14412" s="62">
        <v>110</v>
      </c>
      <c r="F14412" s="62">
        <v>1509020</v>
      </c>
      <c r="G14412" s="62">
        <v>162496</v>
      </c>
      <c r="H14412" s="62">
        <v>123.1</v>
      </c>
      <c r="I14412" s="62">
        <v>13718.36</v>
      </c>
      <c r="J14412" s="62">
        <v>1403388.6</v>
      </c>
      <c r="K14412" s="62">
        <v>14304.56</v>
      </c>
      <c r="L14412" s="62">
        <v>11824</v>
      </c>
      <c r="M14412" s="62">
        <v>8.9600000000000009</v>
      </c>
      <c r="N14412" s="62">
        <v>130.04</v>
      </c>
      <c r="O14412" s="62">
        <v>172502.96</v>
      </c>
      <c r="P14412" s="63"/>
      <c r="Q14412" s="63"/>
      <c r="R14412" s="63"/>
      <c r="S14412" s="63"/>
      <c r="T14412" s="63"/>
      <c r="U14412" s="63"/>
      <c r="V14412" s="63"/>
      <c r="W14412" s="63"/>
      <c r="X14412" s="63"/>
      <c r="Y14412" s="63"/>
      <c r="Z14412" s="62">
        <v>501540.1</v>
      </c>
      <c r="AA14412" s="62">
        <v>32965</v>
      </c>
      <c r="AB14412" s="62">
        <v>24.97</v>
      </c>
      <c r="AC14412" s="62">
        <v>4559.46</v>
      </c>
    </row>
    <row r="14413" spans="1:29" x14ac:dyDescent="0.25">
      <c r="A14413" s="61" t="s">
        <v>212</v>
      </c>
      <c r="B14413" s="61" t="s">
        <v>213</v>
      </c>
      <c r="C14413" s="62">
        <v>2017</v>
      </c>
      <c r="D14413" s="61" t="s">
        <v>94</v>
      </c>
      <c r="E14413" s="62">
        <v>8</v>
      </c>
      <c r="F14413" s="62">
        <v>541</v>
      </c>
      <c r="G14413" s="62">
        <v>88</v>
      </c>
      <c r="H14413" s="62">
        <v>0.92</v>
      </c>
      <c r="I14413" s="62">
        <v>67.63</v>
      </c>
      <c r="J14413" s="62">
        <v>503.13</v>
      </c>
      <c r="K14413" s="62">
        <v>21.34</v>
      </c>
      <c r="L14413" s="62">
        <v>34</v>
      </c>
      <c r="M14413" s="62">
        <v>0.35</v>
      </c>
      <c r="N14413" s="62">
        <v>2.67</v>
      </c>
      <c r="O14413" s="62">
        <v>257.33</v>
      </c>
      <c r="P14413" s="63"/>
      <c r="Q14413" s="63"/>
      <c r="R14413" s="63"/>
      <c r="S14413" s="63"/>
      <c r="T14413" s="63"/>
      <c r="U14413" s="63"/>
      <c r="V14413" s="63"/>
      <c r="W14413" s="63"/>
      <c r="X14413" s="63"/>
      <c r="Y14413" s="63"/>
      <c r="Z14413" s="62">
        <v>48718</v>
      </c>
      <c r="AA14413" s="62">
        <v>5275</v>
      </c>
      <c r="AB14413" s="62">
        <v>54.95</v>
      </c>
      <c r="AC14413" s="62">
        <v>6089.75</v>
      </c>
    </row>
    <row r="14414" spans="1:29" ht="30" x14ac:dyDescent="0.25">
      <c r="A14414" s="61" t="s">
        <v>117</v>
      </c>
      <c r="B14414" s="61" t="s">
        <v>118</v>
      </c>
      <c r="C14414" s="62">
        <v>2013</v>
      </c>
      <c r="D14414" s="61" t="s">
        <v>135</v>
      </c>
      <c r="E14414" s="62">
        <v>109</v>
      </c>
      <c r="F14414" s="62">
        <v>162882</v>
      </c>
      <c r="G14414" s="62">
        <v>25552</v>
      </c>
      <c r="H14414" s="62">
        <v>19.54</v>
      </c>
      <c r="I14414" s="62">
        <v>1494.33</v>
      </c>
      <c r="J14414" s="62">
        <v>151480.26</v>
      </c>
      <c r="K14414" s="62">
        <v>82362.75</v>
      </c>
      <c r="L14414" s="62">
        <v>79911</v>
      </c>
      <c r="M14414" s="62">
        <v>61.09</v>
      </c>
      <c r="N14414" s="62">
        <v>755.62</v>
      </c>
      <c r="O14414" s="62">
        <v>993237.17</v>
      </c>
      <c r="P14414" s="63"/>
      <c r="Q14414" s="63"/>
      <c r="R14414" s="63"/>
      <c r="S14414" s="63"/>
      <c r="T14414" s="63"/>
      <c r="U14414" s="63"/>
      <c r="V14414" s="63"/>
      <c r="W14414" s="63"/>
      <c r="X14414" s="63"/>
      <c r="Y14414" s="63"/>
      <c r="Z14414" s="62">
        <v>10276</v>
      </c>
      <c r="AA14414" s="62">
        <v>110053</v>
      </c>
      <c r="AB14414" s="62">
        <v>84.14</v>
      </c>
      <c r="AC14414" s="62">
        <v>94.28</v>
      </c>
    </row>
    <row r="14415" spans="1:29" ht="30" x14ac:dyDescent="0.25">
      <c r="A14415" s="61" t="s">
        <v>277</v>
      </c>
      <c r="B14415" s="61" t="s">
        <v>278</v>
      </c>
      <c r="C14415" s="62">
        <v>2012</v>
      </c>
      <c r="D14415" s="61" t="s">
        <v>89</v>
      </c>
      <c r="E14415" s="62">
        <v>48</v>
      </c>
      <c r="F14415" s="62">
        <v>378585</v>
      </c>
      <c r="G14415" s="62">
        <v>53246</v>
      </c>
      <c r="H14415" s="62">
        <v>92.44</v>
      </c>
      <c r="I14415" s="62">
        <v>7887.19</v>
      </c>
      <c r="J14415" s="62">
        <v>352084.05</v>
      </c>
      <c r="K14415" s="62">
        <v>0</v>
      </c>
      <c r="L14415" s="63"/>
      <c r="M14415" s="63"/>
      <c r="N14415" s="63"/>
      <c r="O14415" s="63"/>
      <c r="P14415" s="63"/>
      <c r="Q14415" s="63"/>
      <c r="R14415" s="63"/>
      <c r="S14415" s="63"/>
      <c r="T14415" s="63"/>
      <c r="U14415" s="63"/>
      <c r="V14415" s="63"/>
      <c r="W14415" s="63"/>
      <c r="X14415" s="63"/>
      <c r="Y14415" s="63"/>
      <c r="Z14415" s="62">
        <v>124501</v>
      </c>
      <c r="AA14415" s="62">
        <v>38832</v>
      </c>
      <c r="AB14415" s="62">
        <v>67.42</v>
      </c>
      <c r="AC14415" s="62">
        <v>2593.77</v>
      </c>
    </row>
    <row r="14416" spans="1:29" x14ac:dyDescent="0.25">
      <c r="A14416" s="61" t="s">
        <v>253</v>
      </c>
      <c r="B14416" s="61" t="s">
        <v>254</v>
      </c>
      <c r="C14416" s="62">
        <v>2011</v>
      </c>
      <c r="D14416" s="61" t="s">
        <v>86</v>
      </c>
      <c r="E14416" s="62">
        <v>34</v>
      </c>
      <c r="F14416" s="62">
        <v>2174</v>
      </c>
      <c r="G14416" s="62">
        <v>789</v>
      </c>
      <c r="H14416" s="62">
        <v>1.93</v>
      </c>
      <c r="I14416" s="62">
        <v>63.94</v>
      </c>
      <c r="J14416" s="62">
        <v>2021.82</v>
      </c>
      <c r="K14416" s="62">
        <v>111.54</v>
      </c>
      <c r="L14416" s="62">
        <v>237</v>
      </c>
      <c r="M14416" s="62">
        <v>0.57999999999999996</v>
      </c>
      <c r="N14416" s="62">
        <v>3.28</v>
      </c>
      <c r="O14416" s="62">
        <v>1345.12</v>
      </c>
      <c r="P14416" s="63"/>
      <c r="Q14416" s="63"/>
      <c r="R14416" s="63"/>
      <c r="S14416" s="63"/>
      <c r="T14416" s="63"/>
      <c r="U14416" s="62">
        <v>400</v>
      </c>
      <c r="V14416" s="62">
        <v>1480</v>
      </c>
      <c r="W14416" s="62">
        <v>3.63</v>
      </c>
      <c r="X14416" s="62">
        <v>11</v>
      </c>
      <c r="Y14416" s="62">
        <v>8953.6</v>
      </c>
      <c r="Z14416" s="62">
        <v>245460</v>
      </c>
      <c r="AA14416" s="62">
        <v>13170</v>
      </c>
      <c r="AB14416" s="62">
        <v>32.28</v>
      </c>
      <c r="AC14416" s="62">
        <v>7219.41</v>
      </c>
    </row>
    <row r="14417" spans="1:29" x14ac:dyDescent="0.25">
      <c r="A14417" s="61" t="s">
        <v>413</v>
      </c>
      <c r="B14417" s="61" t="s">
        <v>414</v>
      </c>
      <c r="C14417" s="62">
        <v>2017</v>
      </c>
      <c r="D14417" s="61" t="s">
        <v>75</v>
      </c>
      <c r="E14417" s="62">
        <v>14</v>
      </c>
      <c r="F14417" s="62">
        <v>109197</v>
      </c>
      <c r="G14417" s="62">
        <v>15053</v>
      </c>
      <c r="H14417" s="62">
        <v>89.6</v>
      </c>
      <c r="I14417" s="62">
        <v>7799.79</v>
      </c>
      <c r="J14417" s="62">
        <v>101553.21</v>
      </c>
      <c r="K14417" s="62">
        <v>9244.58</v>
      </c>
      <c r="L14417" s="62">
        <v>12812</v>
      </c>
      <c r="M14417" s="62">
        <v>76.260000000000005</v>
      </c>
      <c r="N14417" s="62">
        <v>660.33</v>
      </c>
      <c r="O14417" s="62">
        <v>111483.18</v>
      </c>
      <c r="P14417" s="63"/>
      <c r="Q14417" s="63"/>
      <c r="R14417" s="63"/>
      <c r="S14417" s="63"/>
      <c r="T14417" s="63"/>
      <c r="U14417" s="63"/>
      <c r="V14417" s="63"/>
      <c r="W14417" s="63"/>
      <c r="X14417" s="63"/>
      <c r="Y14417" s="63"/>
      <c r="Z14417" s="62">
        <v>18691.48</v>
      </c>
      <c r="AA14417" s="62">
        <v>17839</v>
      </c>
      <c r="AB14417" s="62">
        <v>106.18</v>
      </c>
      <c r="AC14417" s="62">
        <v>1335.11</v>
      </c>
    </row>
    <row r="14418" spans="1:29" x14ac:dyDescent="0.25">
      <c r="A14418" s="61" t="s">
        <v>273</v>
      </c>
      <c r="B14418" s="61" t="s">
        <v>274</v>
      </c>
      <c r="C14418" s="62">
        <v>2017</v>
      </c>
      <c r="D14418" s="61" t="s">
        <v>75</v>
      </c>
      <c r="E14418" s="62">
        <v>13</v>
      </c>
      <c r="F14418" s="62">
        <v>2947</v>
      </c>
      <c r="G14418" s="62">
        <v>735</v>
      </c>
      <c r="H14418" s="62">
        <v>4.71</v>
      </c>
      <c r="I14418" s="62">
        <v>226.69</v>
      </c>
      <c r="J14418" s="62">
        <v>2740.71</v>
      </c>
      <c r="K14418" s="62">
        <v>1008.73</v>
      </c>
      <c r="L14418" s="62">
        <v>1383</v>
      </c>
      <c r="M14418" s="62">
        <v>8.8699999999999992</v>
      </c>
      <c r="N14418" s="62">
        <v>77.59</v>
      </c>
      <c r="O14418" s="62">
        <v>12164.57</v>
      </c>
      <c r="P14418" s="63"/>
      <c r="Q14418" s="63"/>
      <c r="R14418" s="63"/>
      <c r="S14418" s="63"/>
      <c r="T14418" s="63"/>
      <c r="U14418" s="63"/>
      <c r="V14418" s="63"/>
      <c r="W14418" s="63"/>
      <c r="X14418" s="63"/>
      <c r="Y14418" s="63"/>
      <c r="Z14418" s="62">
        <v>643.01</v>
      </c>
      <c r="AA14418" s="62">
        <v>3216</v>
      </c>
      <c r="AB14418" s="62">
        <v>20.62</v>
      </c>
      <c r="AC14418" s="62">
        <v>49.46</v>
      </c>
    </row>
    <row r="14419" spans="1:29" ht="30" x14ac:dyDescent="0.25">
      <c r="A14419" s="61" t="s">
        <v>530</v>
      </c>
      <c r="B14419" s="61" t="s">
        <v>531</v>
      </c>
      <c r="C14419" s="62">
        <v>2010</v>
      </c>
      <c r="D14419" s="61" t="s">
        <v>78</v>
      </c>
      <c r="E14419" s="62">
        <v>60</v>
      </c>
      <c r="F14419" s="62">
        <v>408301</v>
      </c>
      <c r="G14419" s="62">
        <v>64464</v>
      </c>
      <c r="H14419" s="62">
        <v>89.53</v>
      </c>
      <c r="I14419" s="62">
        <v>6805.02</v>
      </c>
      <c r="J14419" s="62">
        <v>379719.93</v>
      </c>
      <c r="K14419" s="62">
        <v>0</v>
      </c>
      <c r="L14419" s="63"/>
      <c r="M14419" s="63"/>
      <c r="N14419" s="63"/>
      <c r="O14419" s="63"/>
      <c r="P14419" s="63"/>
      <c r="Q14419" s="63"/>
      <c r="R14419" s="63"/>
      <c r="S14419" s="63"/>
      <c r="T14419" s="63"/>
      <c r="U14419" s="63"/>
      <c r="V14419" s="63"/>
      <c r="W14419" s="63"/>
      <c r="X14419" s="63"/>
      <c r="Y14419" s="63"/>
      <c r="Z14419" s="62">
        <v>1880.89</v>
      </c>
      <c r="AA14419" s="62">
        <v>7179</v>
      </c>
      <c r="AB14419" s="62">
        <v>9.9700000000000006</v>
      </c>
      <c r="AC14419" s="62">
        <v>31.35</v>
      </c>
    </row>
    <row r="14420" spans="1:29" x14ac:dyDescent="0.25">
      <c r="A14420" s="61" t="s">
        <v>163</v>
      </c>
      <c r="B14420" s="61" t="s">
        <v>164</v>
      </c>
      <c r="C14420" s="62">
        <v>2017</v>
      </c>
      <c r="D14420" s="61" t="s">
        <v>99</v>
      </c>
      <c r="E14420" s="62">
        <v>40</v>
      </c>
      <c r="F14420" s="62">
        <v>358800</v>
      </c>
      <c r="G14420" s="62">
        <v>69739</v>
      </c>
      <c r="H14420" s="62">
        <v>145.29</v>
      </c>
      <c r="I14420" s="62">
        <v>8970</v>
      </c>
      <c r="J14420" s="62">
        <v>333684</v>
      </c>
      <c r="K14420" s="62">
        <v>0</v>
      </c>
      <c r="L14420" s="63"/>
      <c r="M14420" s="63"/>
      <c r="N14420" s="63"/>
      <c r="O14420" s="63"/>
      <c r="P14420" s="63"/>
      <c r="Q14420" s="63"/>
      <c r="R14420" s="63"/>
      <c r="S14420" s="63"/>
      <c r="T14420" s="63"/>
      <c r="U14420" s="63"/>
      <c r="V14420" s="63"/>
      <c r="W14420" s="63"/>
      <c r="X14420" s="63"/>
      <c r="Y14420" s="63"/>
      <c r="Z14420" s="62">
        <v>104751</v>
      </c>
      <c r="AA14420" s="62">
        <v>9180</v>
      </c>
      <c r="AB14420" s="62">
        <v>19.13</v>
      </c>
      <c r="AC14420" s="62">
        <v>2618.7800000000002</v>
      </c>
    </row>
    <row r="14421" spans="1:29" ht="30" x14ac:dyDescent="0.25">
      <c r="A14421" s="61" t="s">
        <v>385</v>
      </c>
      <c r="B14421" s="61" t="s">
        <v>386</v>
      </c>
      <c r="C14421" s="62">
        <v>2016</v>
      </c>
      <c r="D14421" s="61" t="s">
        <v>94</v>
      </c>
      <c r="E14421" s="62">
        <v>8</v>
      </c>
      <c r="F14421" s="62">
        <v>4180</v>
      </c>
      <c r="G14421" s="62">
        <v>658</v>
      </c>
      <c r="H14421" s="62">
        <v>6.85</v>
      </c>
      <c r="I14421" s="62">
        <v>522.5</v>
      </c>
      <c r="J14421" s="62">
        <v>3887.4</v>
      </c>
      <c r="K14421" s="62">
        <v>0</v>
      </c>
      <c r="L14421" s="63"/>
      <c r="M14421" s="63"/>
      <c r="N14421" s="63"/>
      <c r="O14421" s="63"/>
      <c r="P14421" s="63"/>
      <c r="Q14421" s="63"/>
      <c r="R14421" s="63"/>
      <c r="S14421" s="63"/>
      <c r="T14421" s="63"/>
      <c r="U14421" s="63"/>
      <c r="V14421" s="63"/>
      <c r="W14421" s="63"/>
      <c r="X14421" s="63"/>
      <c r="Y14421" s="63"/>
      <c r="Z14421" s="62">
        <v>98217.52</v>
      </c>
      <c r="AA14421" s="62">
        <v>3994</v>
      </c>
      <c r="AB14421" s="62">
        <v>41.6</v>
      </c>
      <c r="AC14421" s="62">
        <v>12277.19</v>
      </c>
    </row>
    <row r="14422" spans="1:29" x14ac:dyDescent="0.25">
      <c r="A14422" s="61" t="s">
        <v>285</v>
      </c>
      <c r="B14422" s="61" t="s">
        <v>286</v>
      </c>
      <c r="C14422" s="62">
        <v>2008</v>
      </c>
      <c r="D14422" s="61" t="s">
        <v>89</v>
      </c>
      <c r="E14422" s="62">
        <v>33</v>
      </c>
      <c r="F14422" s="62">
        <v>196272</v>
      </c>
      <c r="G14422" s="62">
        <v>31271</v>
      </c>
      <c r="H14422" s="62">
        <v>78.97</v>
      </c>
      <c r="I14422" s="62">
        <v>5947.64</v>
      </c>
      <c r="J14422" s="62">
        <v>182532.96</v>
      </c>
      <c r="K14422" s="62">
        <v>15358</v>
      </c>
      <c r="L14422" s="62">
        <v>26684</v>
      </c>
      <c r="M14422" s="62">
        <v>67.38</v>
      </c>
      <c r="N14422" s="62">
        <v>465.39</v>
      </c>
      <c r="O14422" s="62">
        <v>185206.73</v>
      </c>
      <c r="P14422" s="63"/>
      <c r="Q14422" s="63"/>
      <c r="R14422" s="63"/>
      <c r="S14422" s="63"/>
      <c r="T14422" s="63"/>
      <c r="U14422" s="62">
        <v>150</v>
      </c>
      <c r="V14422" s="62">
        <v>479</v>
      </c>
      <c r="W14422" s="62">
        <v>1.21</v>
      </c>
      <c r="X14422" s="62">
        <v>4</v>
      </c>
      <c r="Y14422" s="62">
        <v>3357.6</v>
      </c>
      <c r="Z14422" s="62">
        <v>23000</v>
      </c>
      <c r="AA14422" s="62">
        <v>698</v>
      </c>
      <c r="AB14422" s="62">
        <v>1.76</v>
      </c>
      <c r="AC14422" s="62">
        <v>696.97</v>
      </c>
    </row>
    <row r="14423" spans="1:29" ht="30" x14ac:dyDescent="0.25">
      <c r="A14423" s="61" t="s">
        <v>561</v>
      </c>
      <c r="B14423" s="61" t="s">
        <v>562</v>
      </c>
      <c r="C14423" s="62">
        <v>2013</v>
      </c>
      <c r="D14423" s="61" t="s">
        <v>99</v>
      </c>
      <c r="E14423" s="62">
        <v>40</v>
      </c>
      <c r="F14423" s="62">
        <v>178600</v>
      </c>
      <c r="G14423" s="62">
        <v>20699</v>
      </c>
      <c r="H14423" s="62">
        <v>43.12</v>
      </c>
      <c r="I14423" s="62">
        <v>4465</v>
      </c>
      <c r="J14423" s="62">
        <v>166098</v>
      </c>
      <c r="K14423" s="62">
        <v>22904.95</v>
      </c>
      <c r="L14423" s="62">
        <v>25357</v>
      </c>
      <c r="M14423" s="62">
        <v>52.83</v>
      </c>
      <c r="N14423" s="62">
        <v>572.62</v>
      </c>
      <c r="O14423" s="62">
        <v>276217.62</v>
      </c>
      <c r="P14423" s="63"/>
      <c r="Q14423" s="63"/>
      <c r="R14423" s="63"/>
      <c r="S14423" s="63"/>
      <c r="T14423" s="63"/>
      <c r="U14423" s="63"/>
      <c r="V14423" s="63"/>
      <c r="W14423" s="63"/>
      <c r="X14423" s="63"/>
      <c r="Y14423" s="63"/>
      <c r="Z14423" s="62">
        <v>983</v>
      </c>
      <c r="AA14423" s="62">
        <v>12924</v>
      </c>
      <c r="AB14423" s="62">
        <v>26.93</v>
      </c>
      <c r="AC14423" s="62">
        <v>24.58</v>
      </c>
    </row>
    <row r="14424" spans="1:29" x14ac:dyDescent="0.25">
      <c r="A14424" s="61" t="s">
        <v>304</v>
      </c>
      <c r="B14424" s="61" t="s">
        <v>305</v>
      </c>
      <c r="C14424" s="62">
        <v>2006</v>
      </c>
      <c r="D14424" s="61" t="s">
        <v>75</v>
      </c>
      <c r="E14424" s="62">
        <v>6</v>
      </c>
      <c r="F14424" s="62">
        <v>1690</v>
      </c>
      <c r="G14424" s="62">
        <v>495</v>
      </c>
      <c r="H14424" s="62">
        <v>6.88</v>
      </c>
      <c r="I14424" s="62">
        <v>281.67</v>
      </c>
      <c r="J14424" s="62">
        <v>1571.7</v>
      </c>
      <c r="K14424" s="62">
        <v>1</v>
      </c>
      <c r="L14424" s="62">
        <v>32</v>
      </c>
      <c r="M14424" s="62">
        <v>0.44</v>
      </c>
      <c r="N14424" s="63"/>
      <c r="O14424" s="63"/>
      <c r="P14424" s="63"/>
      <c r="Q14424" s="63"/>
      <c r="R14424" s="63"/>
      <c r="S14424" s="63"/>
      <c r="T14424" s="63"/>
      <c r="U14424" s="63"/>
      <c r="V14424" s="63"/>
      <c r="W14424" s="63"/>
      <c r="X14424" s="63"/>
      <c r="Y14424" s="63"/>
      <c r="Z14424" s="62">
        <v>597.54999999999995</v>
      </c>
      <c r="AA14424" s="62">
        <v>2027</v>
      </c>
      <c r="AB14424" s="62">
        <v>28.15</v>
      </c>
      <c r="AC14424" s="62">
        <v>99.59</v>
      </c>
    </row>
    <row r="14425" spans="1:29" ht="30" x14ac:dyDescent="0.25">
      <c r="A14425" s="61" t="s">
        <v>218</v>
      </c>
      <c r="B14425" s="61" t="s">
        <v>219</v>
      </c>
      <c r="C14425" s="62">
        <v>2018</v>
      </c>
      <c r="D14425" s="61" t="s">
        <v>78</v>
      </c>
      <c r="E14425" s="62">
        <v>30</v>
      </c>
      <c r="F14425" s="62">
        <v>62680</v>
      </c>
      <c r="G14425" s="62">
        <v>11465</v>
      </c>
      <c r="H14425" s="62">
        <v>31.85</v>
      </c>
      <c r="I14425" s="62">
        <v>2089.33</v>
      </c>
      <c r="J14425" s="62">
        <v>58292.4</v>
      </c>
      <c r="K14425" s="62">
        <v>9667.31</v>
      </c>
      <c r="L14425" s="62">
        <v>12252</v>
      </c>
      <c r="M14425" s="62">
        <v>34.03</v>
      </c>
      <c r="N14425" s="62">
        <v>322.24</v>
      </c>
      <c r="O14425" s="62">
        <v>116581.03</v>
      </c>
      <c r="P14425" s="63"/>
      <c r="Q14425" s="63"/>
      <c r="R14425" s="63"/>
      <c r="S14425" s="63"/>
      <c r="T14425" s="63"/>
      <c r="U14425" s="63"/>
      <c r="V14425" s="63"/>
      <c r="W14425" s="63"/>
      <c r="X14425" s="63"/>
      <c r="Y14425" s="63"/>
      <c r="Z14425" s="62">
        <v>433</v>
      </c>
      <c r="AA14425" s="62">
        <v>8227</v>
      </c>
      <c r="AB14425" s="62">
        <v>22.85</v>
      </c>
      <c r="AC14425" s="62">
        <v>14.43</v>
      </c>
    </row>
    <row r="14426" spans="1:29" ht="30" x14ac:dyDescent="0.25">
      <c r="A14426" s="61" t="s">
        <v>249</v>
      </c>
      <c r="B14426" s="61" t="s">
        <v>250</v>
      </c>
      <c r="C14426" s="62">
        <v>2016</v>
      </c>
      <c r="D14426" s="61" t="s">
        <v>78</v>
      </c>
      <c r="E14426" s="62">
        <v>40</v>
      </c>
      <c r="F14426" s="62">
        <v>134200</v>
      </c>
      <c r="G14426" s="62">
        <v>18968</v>
      </c>
      <c r="H14426" s="62">
        <v>39.520000000000003</v>
      </c>
      <c r="I14426" s="62">
        <v>3355</v>
      </c>
      <c r="J14426" s="62">
        <v>124806</v>
      </c>
      <c r="K14426" s="62">
        <v>19059.89</v>
      </c>
      <c r="L14426" s="62">
        <v>7655</v>
      </c>
      <c r="M14426" s="62">
        <v>15.95</v>
      </c>
      <c r="N14426" s="62">
        <v>476.5</v>
      </c>
      <c r="O14426" s="62">
        <v>229848.97</v>
      </c>
      <c r="P14426" s="63"/>
      <c r="Q14426" s="63"/>
      <c r="R14426" s="63"/>
      <c r="S14426" s="63"/>
      <c r="T14426" s="63"/>
      <c r="U14426" s="63"/>
      <c r="V14426" s="63"/>
      <c r="W14426" s="63"/>
      <c r="X14426" s="63"/>
      <c r="Y14426" s="63"/>
      <c r="Z14426" s="62">
        <v>724.55</v>
      </c>
      <c r="AA14426" s="62">
        <v>5501</v>
      </c>
      <c r="AB14426" s="62">
        <v>11.46</v>
      </c>
      <c r="AC14426" s="62">
        <v>18.11</v>
      </c>
    </row>
    <row r="14427" spans="1:29" x14ac:dyDescent="0.25">
      <c r="A14427" s="61" t="s">
        <v>289</v>
      </c>
      <c r="B14427" s="61" t="s">
        <v>290</v>
      </c>
      <c r="C14427" s="62">
        <v>2006</v>
      </c>
      <c r="D14427" s="61" t="s">
        <v>72</v>
      </c>
      <c r="E14427" s="62">
        <v>38</v>
      </c>
      <c r="F14427" s="62">
        <v>149280</v>
      </c>
      <c r="G14427" s="62">
        <v>18002</v>
      </c>
      <c r="H14427" s="62">
        <v>39.479999999999997</v>
      </c>
      <c r="I14427" s="62">
        <v>3928.42</v>
      </c>
      <c r="J14427" s="62">
        <v>138830.39999999999</v>
      </c>
      <c r="K14427" s="62">
        <v>0</v>
      </c>
      <c r="L14427" s="63"/>
      <c r="M14427" s="63"/>
      <c r="N14427" s="63"/>
      <c r="O14427" s="63"/>
      <c r="P14427" s="63"/>
      <c r="Q14427" s="63"/>
      <c r="R14427" s="63"/>
      <c r="S14427" s="63"/>
      <c r="T14427" s="63"/>
      <c r="U14427" s="62">
        <v>8830</v>
      </c>
      <c r="V14427" s="62">
        <v>16337</v>
      </c>
      <c r="W14427" s="62">
        <v>35.83</v>
      </c>
      <c r="X14427" s="62">
        <v>232</v>
      </c>
      <c r="Y14427" s="62">
        <v>197650.72</v>
      </c>
      <c r="Z14427" s="62">
        <v>0</v>
      </c>
      <c r="AA14427" s="62">
        <v>9100</v>
      </c>
      <c r="AB14427" s="62">
        <v>19.96</v>
      </c>
      <c r="AC14427" s="62">
        <v>0</v>
      </c>
    </row>
    <row r="14428" spans="1:29" x14ac:dyDescent="0.25">
      <c r="A14428" s="61" t="s">
        <v>407</v>
      </c>
      <c r="B14428" s="61" t="s">
        <v>408</v>
      </c>
      <c r="C14428" s="62">
        <v>2011</v>
      </c>
      <c r="D14428" s="61" t="s">
        <v>78</v>
      </c>
      <c r="E14428" s="62">
        <v>64</v>
      </c>
      <c r="F14428" s="62">
        <v>661980</v>
      </c>
      <c r="G14428" s="62">
        <v>124101</v>
      </c>
      <c r="H14428" s="62">
        <v>161.59</v>
      </c>
      <c r="I14428" s="62">
        <v>10343.44</v>
      </c>
      <c r="J14428" s="62">
        <v>615641.4</v>
      </c>
      <c r="K14428" s="62">
        <v>0</v>
      </c>
      <c r="L14428" s="63"/>
      <c r="M14428" s="63"/>
      <c r="N14428" s="63"/>
      <c r="O14428" s="63"/>
      <c r="P14428" s="63"/>
      <c r="Q14428" s="63"/>
      <c r="R14428" s="63"/>
      <c r="S14428" s="63"/>
      <c r="T14428" s="63"/>
      <c r="U14428" s="63"/>
      <c r="V14428" s="63"/>
      <c r="W14428" s="63"/>
      <c r="X14428" s="63"/>
      <c r="Y14428" s="63"/>
      <c r="Z14428" s="62">
        <v>38289.18</v>
      </c>
      <c r="AA14428" s="62">
        <v>57429</v>
      </c>
      <c r="AB14428" s="62">
        <v>74.78</v>
      </c>
      <c r="AC14428" s="62">
        <v>598.27</v>
      </c>
    </row>
    <row r="14429" spans="1:29" ht="30" x14ac:dyDescent="0.25">
      <c r="A14429" s="61" t="s">
        <v>283</v>
      </c>
      <c r="B14429" s="61" t="s">
        <v>284</v>
      </c>
      <c r="C14429" s="62">
        <v>2008</v>
      </c>
      <c r="D14429" s="61" t="s">
        <v>150</v>
      </c>
      <c r="E14429" s="62">
        <v>8</v>
      </c>
      <c r="F14429" s="62">
        <v>0</v>
      </c>
      <c r="G14429" s="62">
        <v>0</v>
      </c>
      <c r="H14429" s="62">
        <v>0</v>
      </c>
      <c r="I14429" s="62">
        <v>0</v>
      </c>
      <c r="J14429" s="62">
        <v>0</v>
      </c>
      <c r="K14429" s="62">
        <v>0</v>
      </c>
      <c r="L14429" s="63"/>
      <c r="M14429" s="63"/>
      <c r="N14429" s="63"/>
      <c r="O14429" s="63"/>
      <c r="P14429" s="63"/>
      <c r="Q14429" s="63"/>
      <c r="R14429" s="63"/>
      <c r="S14429" s="63"/>
      <c r="T14429" s="63"/>
      <c r="U14429" s="63"/>
      <c r="V14429" s="63"/>
      <c r="W14429" s="63"/>
      <c r="X14429" s="63"/>
      <c r="Y14429" s="63"/>
      <c r="Z14429" s="62">
        <v>0</v>
      </c>
      <c r="AA14429" s="63"/>
      <c r="AB14429" s="63"/>
      <c r="AC14429" s="62">
        <v>0</v>
      </c>
    </row>
    <row r="14430" spans="1:29" ht="30" x14ac:dyDescent="0.25">
      <c r="A14430" s="61" t="s">
        <v>111</v>
      </c>
      <c r="B14430" s="61" t="s">
        <v>112</v>
      </c>
      <c r="C14430" s="62">
        <v>2017</v>
      </c>
      <c r="D14430" s="61" t="s">
        <v>99</v>
      </c>
      <c r="E14430" s="62">
        <v>80</v>
      </c>
      <c r="F14430" s="62">
        <v>229380</v>
      </c>
      <c r="G14430" s="62">
        <v>41512</v>
      </c>
      <c r="H14430" s="62">
        <v>43.24</v>
      </c>
      <c r="I14430" s="62">
        <v>2867.25</v>
      </c>
      <c r="J14430" s="62">
        <v>213323.4</v>
      </c>
      <c r="K14430" s="62">
        <v>29513.09</v>
      </c>
      <c r="L14430" s="62">
        <v>33878</v>
      </c>
      <c r="M14430" s="62">
        <v>35.29</v>
      </c>
      <c r="N14430" s="62">
        <v>368.91</v>
      </c>
      <c r="O14430" s="62">
        <v>355907.26</v>
      </c>
      <c r="P14430" s="63"/>
      <c r="Q14430" s="63"/>
      <c r="R14430" s="63"/>
      <c r="S14430" s="63"/>
      <c r="T14430" s="63"/>
      <c r="U14430" s="63"/>
      <c r="V14430" s="63"/>
      <c r="W14430" s="63"/>
      <c r="X14430" s="63"/>
      <c r="Y14430" s="63"/>
      <c r="Z14430" s="62">
        <v>23604</v>
      </c>
      <c r="AA14430" s="62">
        <v>23725</v>
      </c>
      <c r="AB14430" s="62">
        <v>24.71</v>
      </c>
      <c r="AC14430" s="62">
        <v>295.05</v>
      </c>
    </row>
    <row r="14431" spans="1:29" ht="30" x14ac:dyDescent="0.25">
      <c r="A14431" s="61" t="s">
        <v>391</v>
      </c>
      <c r="B14431" s="61" t="s">
        <v>392</v>
      </c>
      <c r="C14431" s="62">
        <v>2012</v>
      </c>
      <c r="D14431" s="61" t="s">
        <v>86</v>
      </c>
      <c r="E14431" s="62">
        <v>160</v>
      </c>
      <c r="F14431" s="62">
        <v>64978</v>
      </c>
      <c r="G14431" s="62">
        <v>19133</v>
      </c>
      <c r="H14431" s="62">
        <v>9.9700000000000006</v>
      </c>
      <c r="I14431" s="62">
        <v>406.11</v>
      </c>
      <c r="J14431" s="62">
        <v>60429.54</v>
      </c>
      <c r="K14431" s="62">
        <v>7191</v>
      </c>
      <c r="L14431" s="62">
        <v>12995</v>
      </c>
      <c r="M14431" s="62">
        <v>6.77</v>
      </c>
      <c r="N14431" s="63"/>
      <c r="O14431" s="63"/>
      <c r="P14431" s="63"/>
      <c r="Q14431" s="63"/>
      <c r="R14431" s="63"/>
      <c r="S14431" s="63"/>
      <c r="T14431" s="63"/>
      <c r="U14431" s="63"/>
      <c r="V14431" s="63"/>
      <c r="W14431" s="63"/>
      <c r="X14431" s="63"/>
      <c r="Y14431" s="63"/>
      <c r="Z14431" s="62">
        <v>13766</v>
      </c>
      <c r="AA14431" s="62">
        <v>143766</v>
      </c>
      <c r="AB14431" s="62">
        <v>74.88</v>
      </c>
      <c r="AC14431" s="62">
        <v>86.04</v>
      </c>
    </row>
    <row r="14432" spans="1:29" ht="30" x14ac:dyDescent="0.25">
      <c r="A14432" s="61" t="s">
        <v>171</v>
      </c>
      <c r="B14432" s="61" t="s">
        <v>172</v>
      </c>
      <c r="C14432" s="62">
        <v>2009</v>
      </c>
      <c r="D14432" s="61" t="s">
        <v>89</v>
      </c>
      <c r="E14432" s="62">
        <v>49</v>
      </c>
      <c r="F14432" s="62">
        <v>76206</v>
      </c>
      <c r="G14432" s="62">
        <v>13981</v>
      </c>
      <c r="H14432" s="62">
        <v>23.78</v>
      </c>
      <c r="I14432" s="62">
        <v>1555.22</v>
      </c>
      <c r="J14432" s="62">
        <v>70871.58</v>
      </c>
      <c r="K14432" s="62">
        <v>13283.22</v>
      </c>
      <c r="L14432" s="62">
        <v>18248</v>
      </c>
      <c r="M14432" s="62">
        <v>31.03</v>
      </c>
      <c r="N14432" s="63"/>
      <c r="O14432" s="63"/>
      <c r="P14432" s="63"/>
      <c r="Q14432" s="63"/>
      <c r="R14432" s="63"/>
      <c r="S14432" s="63"/>
      <c r="T14432" s="63"/>
      <c r="U14432" s="63"/>
      <c r="V14432" s="63"/>
      <c r="W14432" s="63"/>
      <c r="X14432" s="63"/>
      <c r="Y14432" s="63"/>
      <c r="Z14432" s="62">
        <v>1460</v>
      </c>
      <c r="AA14432" s="62">
        <v>12158</v>
      </c>
      <c r="AB14432" s="62">
        <v>20.68</v>
      </c>
      <c r="AC14432" s="62">
        <v>29.8</v>
      </c>
    </row>
    <row r="14433" spans="1:29" ht="30" x14ac:dyDescent="0.25">
      <c r="A14433" s="61" t="s">
        <v>239</v>
      </c>
      <c r="B14433" s="61" t="s">
        <v>240</v>
      </c>
      <c r="C14433" s="62">
        <v>2003</v>
      </c>
      <c r="D14433" s="61" t="s">
        <v>75</v>
      </c>
      <c r="E14433" s="62">
        <v>1</v>
      </c>
      <c r="F14433" s="63"/>
      <c r="G14433" s="63"/>
      <c r="H14433" s="63"/>
      <c r="I14433" s="63"/>
      <c r="J14433" s="63"/>
      <c r="K14433" s="62">
        <v>0</v>
      </c>
      <c r="L14433" s="63"/>
      <c r="M14433" s="63"/>
      <c r="N14433" s="63"/>
      <c r="O14433" s="63"/>
      <c r="P14433" s="63"/>
      <c r="Q14433" s="63"/>
      <c r="R14433" s="63"/>
      <c r="S14433" s="63"/>
      <c r="T14433" s="63"/>
      <c r="U14433" s="63"/>
      <c r="V14433" s="63"/>
      <c r="W14433" s="63"/>
      <c r="X14433" s="63"/>
      <c r="Y14433" s="63"/>
      <c r="Z14433" s="62">
        <v>0</v>
      </c>
      <c r="AA14433" s="63"/>
      <c r="AB14433" s="63"/>
      <c r="AC14433" s="62">
        <v>0</v>
      </c>
    </row>
    <row r="14434" spans="1:29" ht="30" x14ac:dyDescent="0.25">
      <c r="A14434" s="61" t="s">
        <v>391</v>
      </c>
      <c r="B14434" s="61" t="s">
        <v>392</v>
      </c>
      <c r="C14434" s="62">
        <v>2011</v>
      </c>
      <c r="D14434" s="61" t="s">
        <v>226</v>
      </c>
      <c r="E14434" s="62">
        <v>125</v>
      </c>
      <c r="F14434" s="62">
        <v>1404000</v>
      </c>
      <c r="G14434" s="62">
        <v>297416</v>
      </c>
      <c r="H14434" s="62">
        <v>198.28</v>
      </c>
      <c r="I14434" s="62">
        <v>11232</v>
      </c>
      <c r="J14434" s="62">
        <v>1305720</v>
      </c>
      <c r="K14434" s="62">
        <v>8409</v>
      </c>
      <c r="L14434" s="62">
        <v>18210</v>
      </c>
      <c r="M14434" s="62">
        <v>12.14</v>
      </c>
      <c r="N14434" s="63"/>
      <c r="O14434" s="63"/>
      <c r="P14434" s="63"/>
      <c r="Q14434" s="63"/>
      <c r="R14434" s="63"/>
      <c r="S14434" s="63"/>
      <c r="T14434" s="63"/>
      <c r="U14434" s="63"/>
      <c r="V14434" s="63"/>
      <c r="W14434" s="63"/>
      <c r="X14434" s="63"/>
      <c r="Y14434" s="63"/>
      <c r="Z14434" s="62">
        <v>4076</v>
      </c>
      <c r="AA14434" s="62">
        <v>29577</v>
      </c>
      <c r="AB14434" s="62">
        <v>19.72</v>
      </c>
      <c r="AC14434" s="62">
        <v>32.61</v>
      </c>
    </row>
    <row r="14435" spans="1:29" x14ac:dyDescent="0.25">
      <c r="A14435" s="61" t="s">
        <v>488</v>
      </c>
      <c r="B14435" s="61" t="s">
        <v>489</v>
      </c>
      <c r="C14435" s="62">
        <v>2018</v>
      </c>
      <c r="D14435" s="61" t="s">
        <v>75</v>
      </c>
      <c r="E14435" s="62">
        <v>3</v>
      </c>
      <c r="F14435" s="62">
        <v>2190</v>
      </c>
      <c r="G14435" s="62">
        <v>1040</v>
      </c>
      <c r="H14435" s="62">
        <v>28.89</v>
      </c>
      <c r="I14435" s="62">
        <v>730</v>
      </c>
      <c r="J14435" s="62">
        <v>2036.7</v>
      </c>
      <c r="K14435" s="62">
        <v>0</v>
      </c>
      <c r="L14435" s="63"/>
      <c r="M14435" s="63"/>
      <c r="N14435" s="63"/>
      <c r="O14435" s="63"/>
      <c r="P14435" s="63"/>
      <c r="Q14435" s="63"/>
      <c r="R14435" s="63"/>
      <c r="S14435" s="63"/>
      <c r="T14435" s="63"/>
      <c r="U14435" s="63"/>
      <c r="V14435" s="63"/>
      <c r="W14435" s="63"/>
      <c r="X14435" s="63"/>
      <c r="Y14435" s="63"/>
      <c r="Z14435" s="62">
        <v>0</v>
      </c>
      <c r="AA14435" s="63"/>
      <c r="AB14435" s="63"/>
      <c r="AC14435" s="62">
        <v>0</v>
      </c>
    </row>
    <row r="14436" spans="1:29" x14ac:dyDescent="0.25">
      <c r="A14436" s="61" t="s">
        <v>524</v>
      </c>
      <c r="B14436" s="61" t="s">
        <v>525</v>
      </c>
      <c r="C14436" s="62">
        <v>2017</v>
      </c>
      <c r="D14436" s="61" t="s">
        <v>99</v>
      </c>
      <c r="E14436" s="62">
        <v>60</v>
      </c>
      <c r="F14436" s="62">
        <v>548840</v>
      </c>
      <c r="G14436" s="62">
        <v>87421</v>
      </c>
      <c r="H14436" s="62">
        <v>121.42</v>
      </c>
      <c r="I14436" s="62">
        <v>9147.33</v>
      </c>
      <c r="J14436" s="62">
        <v>510421.2</v>
      </c>
      <c r="K14436" s="62">
        <v>0</v>
      </c>
      <c r="L14436" s="63"/>
      <c r="M14436" s="63"/>
      <c r="N14436" s="63"/>
      <c r="O14436" s="63"/>
      <c r="P14436" s="63"/>
      <c r="Q14436" s="63"/>
      <c r="R14436" s="63"/>
      <c r="S14436" s="63"/>
      <c r="T14436" s="63"/>
      <c r="U14436" s="63"/>
      <c r="V14436" s="63"/>
      <c r="W14436" s="63"/>
      <c r="X14436" s="63"/>
      <c r="Y14436" s="63"/>
      <c r="Z14436" s="62">
        <v>181830</v>
      </c>
      <c r="AA14436" s="62">
        <v>22183</v>
      </c>
      <c r="AB14436" s="62">
        <v>30.81</v>
      </c>
      <c r="AC14436" s="62">
        <v>3030.5</v>
      </c>
    </row>
    <row r="14437" spans="1:29" ht="30" x14ac:dyDescent="0.25">
      <c r="A14437" s="61" t="s">
        <v>165</v>
      </c>
      <c r="B14437" s="61" t="s">
        <v>166</v>
      </c>
      <c r="C14437" s="62">
        <v>2008</v>
      </c>
      <c r="D14437" s="61" t="s">
        <v>86</v>
      </c>
      <c r="E14437" s="62">
        <v>24</v>
      </c>
      <c r="F14437" s="62">
        <v>1337</v>
      </c>
      <c r="G14437" s="62">
        <v>345</v>
      </c>
      <c r="H14437" s="62">
        <v>1.2</v>
      </c>
      <c r="I14437" s="62">
        <v>55.71</v>
      </c>
      <c r="J14437" s="62">
        <v>1243.4100000000001</v>
      </c>
      <c r="K14437" s="62">
        <v>0</v>
      </c>
      <c r="L14437" s="63"/>
      <c r="M14437" s="63"/>
      <c r="N14437" s="63"/>
      <c r="O14437" s="63"/>
      <c r="P14437" s="63"/>
      <c r="Q14437" s="63"/>
      <c r="R14437" s="63"/>
      <c r="S14437" s="63"/>
      <c r="T14437" s="63"/>
      <c r="U14437" s="63"/>
      <c r="V14437" s="63"/>
      <c r="W14437" s="63"/>
      <c r="X14437" s="63"/>
      <c r="Y14437" s="63"/>
      <c r="Z14437" s="62">
        <v>2240</v>
      </c>
      <c r="AA14437" s="62">
        <v>19697</v>
      </c>
      <c r="AB14437" s="62">
        <v>68.39</v>
      </c>
      <c r="AC14437" s="62">
        <v>93.33</v>
      </c>
    </row>
    <row r="14438" spans="1:29" ht="30" x14ac:dyDescent="0.25">
      <c r="A14438" s="61" t="s">
        <v>117</v>
      </c>
      <c r="B14438" s="61" t="s">
        <v>118</v>
      </c>
      <c r="C14438" s="62">
        <v>2011</v>
      </c>
      <c r="D14438" s="61" t="s">
        <v>301</v>
      </c>
      <c r="E14438" s="62">
        <v>19</v>
      </c>
      <c r="F14438" s="63"/>
      <c r="G14438" s="63"/>
      <c r="H14438" s="63"/>
      <c r="I14438" s="63"/>
      <c r="J14438" s="63"/>
      <c r="K14438" s="62">
        <v>0</v>
      </c>
      <c r="L14438" s="63"/>
      <c r="M14438" s="63"/>
      <c r="N14438" s="63"/>
      <c r="O14438" s="63"/>
      <c r="P14438" s="63"/>
      <c r="Q14438" s="63"/>
      <c r="R14438" s="63"/>
      <c r="S14438" s="63"/>
      <c r="T14438" s="63"/>
      <c r="U14438" s="63"/>
      <c r="V14438" s="63"/>
      <c r="W14438" s="63"/>
      <c r="X14438" s="63"/>
      <c r="Y14438" s="63"/>
      <c r="Z14438" s="62">
        <v>0</v>
      </c>
      <c r="AA14438" s="63"/>
      <c r="AB14438" s="63"/>
      <c r="AC14438" s="62">
        <v>0</v>
      </c>
    </row>
    <row r="14439" spans="1:29" x14ac:dyDescent="0.25">
      <c r="A14439" s="61" t="s">
        <v>466</v>
      </c>
      <c r="B14439" s="61" t="s">
        <v>467</v>
      </c>
      <c r="C14439" s="62">
        <v>2008</v>
      </c>
      <c r="D14439" s="61" t="s">
        <v>83</v>
      </c>
      <c r="E14439" s="62">
        <v>2</v>
      </c>
      <c r="F14439" s="63"/>
      <c r="G14439" s="63"/>
      <c r="H14439" s="63"/>
      <c r="I14439" s="63"/>
      <c r="J14439" s="63"/>
      <c r="K14439" s="62">
        <v>0</v>
      </c>
      <c r="L14439" s="63"/>
      <c r="M14439" s="63"/>
      <c r="N14439" s="63"/>
      <c r="O14439" s="63"/>
      <c r="P14439" s="63"/>
      <c r="Q14439" s="63"/>
      <c r="R14439" s="63"/>
      <c r="S14439" s="63"/>
      <c r="T14439" s="63"/>
      <c r="U14439" s="63"/>
      <c r="V14439" s="63"/>
      <c r="W14439" s="63"/>
      <c r="X14439" s="63"/>
      <c r="Y14439" s="63"/>
      <c r="Z14439" s="62">
        <v>21.66</v>
      </c>
      <c r="AA14439" s="62">
        <v>614</v>
      </c>
      <c r="AB14439" s="62">
        <v>25.58</v>
      </c>
      <c r="AC14439" s="62">
        <v>10.83</v>
      </c>
    </row>
    <row r="14440" spans="1:29" ht="30" x14ac:dyDescent="0.25">
      <c r="A14440" s="61" t="s">
        <v>507</v>
      </c>
      <c r="B14440" s="61" t="s">
        <v>508</v>
      </c>
      <c r="C14440" s="62">
        <v>2004</v>
      </c>
      <c r="D14440" s="61" t="s">
        <v>86</v>
      </c>
      <c r="E14440" s="62">
        <v>256</v>
      </c>
      <c r="F14440" s="62">
        <v>1865165</v>
      </c>
      <c r="G14440" s="62">
        <v>173373</v>
      </c>
      <c r="H14440" s="62">
        <v>56.44</v>
      </c>
      <c r="I14440" s="62">
        <v>7285.8</v>
      </c>
      <c r="J14440" s="62">
        <v>1734603.45</v>
      </c>
      <c r="K14440" s="62">
        <v>170763.34</v>
      </c>
      <c r="L14440" s="62">
        <v>207795</v>
      </c>
      <c r="M14440" s="62">
        <v>67.64</v>
      </c>
      <c r="N14440" s="62">
        <v>667.04</v>
      </c>
      <c r="O14440" s="62">
        <v>2059286.3</v>
      </c>
      <c r="P14440" s="63"/>
      <c r="Q14440" s="63"/>
      <c r="R14440" s="63"/>
      <c r="S14440" s="63"/>
      <c r="T14440" s="63"/>
      <c r="U14440" s="63"/>
      <c r="V14440" s="63"/>
      <c r="W14440" s="63"/>
      <c r="X14440" s="63"/>
      <c r="Y14440" s="63"/>
      <c r="Z14440" s="62">
        <v>43.4</v>
      </c>
      <c r="AA14440" s="62">
        <v>89283</v>
      </c>
      <c r="AB14440" s="62">
        <v>29.06</v>
      </c>
      <c r="AC14440" s="62">
        <v>0.17</v>
      </c>
    </row>
    <row r="14441" spans="1:29" ht="30" x14ac:dyDescent="0.25">
      <c r="A14441" s="61" t="s">
        <v>439</v>
      </c>
      <c r="B14441" s="61" t="s">
        <v>440</v>
      </c>
      <c r="C14441" s="62">
        <v>2015</v>
      </c>
      <c r="D14441" s="61" t="s">
        <v>78</v>
      </c>
      <c r="E14441" s="62">
        <v>32</v>
      </c>
      <c r="F14441" s="62">
        <v>84520</v>
      </c>
      <c r="G14441" s="62">
        <v>14447</v>
      </c>
      <c r="H14441" s="62">
        <v>37.619999999999997</v>
      </c>
      <c r="I14441" s="62">
        <v>2641.25</v>
      </c>
      <c r="J14441" s="62">
        <v>78603.600000000006</v>
      </c>
      <c r="K14441" s="62">
        <v>26079.759999999998</v>
      </c>
      <c r="L14441" s="62">
        <v>16137</v>
      </c>
      <c r="M14441" s="62">
        <v>42.02</v>
      </c>
      <c r="N14441" s="62">
        <v>814.99</v>
      </c>
      <c r="O14441" s="62">
        <v>314503.62</v>
      </c>
      <c r="P14441" s="63"/>
      <c r="Q14441" s="63"/>
      <c r="R14441" s="63"/>
      <c r="S14441" s="63"/>
      <c r="T14441" s="63"/>
      <c r="U14441" s="63"/>
      <c r="V14441" s="63"/>
      <c r="W14441" s="63"/>
      <c r="X14441" s="63"/>
      <c r="Y14441" s="63"/>
      <c r="Z14441" s="62">
        <v>30238</v>
      </c>
      <c r="AA14441" s="62">
        <v>8521</v>
      </c>
      <c r="AB14441" s="62">
        <v>22.19</v>
      </c>
      <c r="AC14441" s="62">
        <v>944.94</v>
      </c>
    </row>
    <row r="14442" spans="1:29" ht="30" x14ac:dyDescent="0.25">
      <c r="A14442" s="61" t="s">
        <v>117</v>
      </c>
      <c r="B14442" s="61" t="s">
        <v>118</v>
      </c>
      <c r="C14442" s="62">
        <v>2013</v>
      </c>
      <c r="D14442" s="61" t="s">
        <v>297</v>
      </c>
      <c r="E14442" s="62">
        <v>60</v>
      </c>
      <c r="F14442" s="63"/>
      <c r="G14442" s="63"/>
      <c r="H14442" s="63"/>
      <c r="I14442" s="63"/>
      <c r="J14442" s="63"/>
      <c r="K14442" s="62">
        <v>0</v>
      </c>
      <c r="L14442" s="63"/>
      <c r="M14442" s="63"/>
      <c r="N14442" s="63"/>
      <c r="O14442" s="63"/>
      <c r="P14442" s="63"/>
      <c r="Q14442" s="63"/>
      <c r="R14442" s="63"/>
      <c r="S14442" s="63"/>
      <c r="T14442" s="63"/>
      <c r="U14442" s="63"/>
      <c r="V14442" s="63"/>
      <c r="W14442" s="63"/>
      <c r="X14442" s="63"/>
      <c r="Y14442" s="63"/>
      <c r="Z14442" s="62">
        <v>0</v>
      </c>
      <c r="AA14442" s="63"/>
      <c r="AB14442" s="63"/>
      <c r="AC14442" s="62">
        <v>0</v>
      </c>
    </row>
    <row r="14443" spans="1:29" ht="30" x14ac:dyDescent="0.25">
      <c r="A14443" s="61" t="s">
        <v>237</v>
      </c>
      <c r="B14443" s="61" t="s">
        <v>238</v>
      </c>
      <c r="C14443" s="62">
        <v>2005</v>
      </c>
      <c r="D14443" s="61" t="s">
        <v>72</v>
      </c>
      <c r="E14443" s="62">
        <v>40</v>
      </c>
      <c r="F14443" s="62">
        <v>231069</v>
      </c>
      <c r="G14443" s="62">
        <v>301221</v>
      </c>
      <c r="H14443" s="62">
        <v>627.54</v>
      </c>
      <c r="I14443" s="62">
        <v>5776.73</v>
      </c>
      <c r="J14443" s="62">
        <v>214894.17</v>
      </c>
      <c r="K14443" s="62">
        <v>13348.21</v>
      </c>
      <c r="L14443" s="62">
        <v>205162</v>
      </c>
      <c r="M14443" s="62">
        <v>427.42</v>
      </c>
      <c r="N14443" s="62">
        <v>333.71</v>
      </c>
      <c r="O14443" s="62">
        <v>160970.01999999999</v>
      </c>
      <c r="P14443" s="63"/>
      <c r="Q14443" s="63"/>
      <c r="R14443" s="63"/>
      <c r="S14443" s="63"/>
      <c r="T14443" s="63"/>
      <c r="U14443" s="63"/>
      <c r="V14443" s="63"/>
      <c r="W14443" s="63"/>
      <c r="X14443" s="63"/>
      <c r="Y14443" s="63"/>
      <c r="Z14443" s="62">
        <v>28484</v>
      </c>
      <c r="AA14443" s="62">
        <v>108174</v>
      </c>
      <c r="AB14443" s="62">
        <v>225.36</v>
      </c>
      <c r="AC14443" s="62">
        <v>712.1</v>
      </c>
    </row>
    <row r="14444" spans="1:29" x14ac:dyDescent="0.25">
      <c r="A14444" s="61" t="s">
        <v>374</v>
      </c>
      <c r="B14444" s="61" t="s">
        <v>375</v>
      </c>
      <c r="C14444" s="62">
        <v>2003</v>
      </c>
      <c r="D14444" s="61" t="s">
        <v>99</v>
      </c>
      <c r="E14444" s="62">
        <v>54</v>
      </c>
      <c r="F14444" s="62">
        <v>94640</v>
      </c>
      <c r="G14444" s="62">
        <v>12002</v>
      </c>
      <c r="H14444" s="62">
        <v>18.52</v>
      </c>
      <c r="I14444" s="62">
        <v>1752.59</v>
      </c>
      <c r="J14444" s="62">
        <v>88015.2</v>
      </c>
      <c r="K14444" s="62">
        <v>8483.0300000000007</v>
      </c>
      <c r="L14444" s="62">
        <v>10143</v>
      </c>
      <c r="M14444" s="62">
        <v>15.65</v>
      </c>
      <c r="N14444" s="62">
        <v>157.09</v>
      </c>
      <c r="O14444" s="62">
        <v>102299.36</v>
      </c>
      <c r="P14444" s="63"/>
      <c r="Q14444" s="63"/>
      <c r="R14444" s="63"/>
      <c r="S14444" s="63"/>
      <c r="T14444" s="63"/>
      <c r="U14444" s="63"/>
      <c r="V14444" s="63"/>
      <c r="W14444" s="63"/>
      <c r="X14444" s="63"/>
      <c r="Y14444" s="63"/>
      <c r="Z14444" s="62">
        <v>141.15</v>
      </c>
      <c r="AA14444" s="62">
        <v>8510</v>
      </c>
      <c r="AB14444" s="62">
        <v>13.13</v>
      </c>
      <c r="AC14444" s="62">
        <v>2.61</v>
      </c>
    </row>
    <row r="14445" spans="1:29" ht="30" x14ac:dyDescent="0.25">
      <c r="A14445" s="61" t="s">
        <v>117</v>
      </c>
      <c r="B14445" s="61" t="s">
        <v>118</v>
      </c>
      <c r="C14445" s="62">
        <v>2003</v>
      </c>
      <c r="D14445" s="61" t="s">
        <v>571</v>
      </c>
      <c r="E14445" s="62">
        <v>75</v>
      </c>
      <c r="F14445" s="62">
        <v>303234</v>
      </c>
      <c r="G14445" s="62">
        <v>28769</v>
      </c>
      <c r="H14445" s="62">
        <v>31.97</v>
      </c>
      <c r="I14445" s="62">
        <v>4043.12</v>
      </c>
      <c r="J14445" s="62">
        <v>282007.62</v>
      </c>
      <c r="K14445" s="62">
        <v>16421.919999999998</v>
      </c>
      <c r="L14445" s="62">
        <v>27353</v>
      </c>
      <c r="M14445" s="62">
        <v>30.39</v>
      </c>
      <c r="N14445" s="63"/>
      <c r="O14445" s="63"/>
      <c r="P14445" s="63"/>
      <c r="Q14445" s="63"/>
      <c r="R14445" s="63"/>
      <c r="S14445" s="63"/>
      <c r="T14445" s="63"/>
      <c r="U14445" s="63"/>
      <c r="V14445" s="63"/>
      <c r="W14445" s="63"/>
      <c r="X14445" s="63"/>
      <c r="Y14445" s="63"/>
      <c r="Z14445" s="62">
        <v>1978</v>
      </c>
      <c r="AA14445" s="62">
        <v>18085</v>
      </c>
      <c r="AB14445" s="62">
        <v>20.09</v>
      </c>
      <c r="AC14445" s="62">
        <v>26.37</v>
      </c>
    </row>
    <row r="14446" spans="1:29" ht="30" x14ac:dyDescent="0.25">
      <c r="A14446" s="61" t="s">
        <v>233</v>
      </c>
      <c r="B14446" s="61" t="s">
        <v>234</v>
      </c>
      <c r="C14446" s="62">
        <v>2011</v>
      </c>
      <c r="D14446" s="61" t="s">
        <v>86</v>
      </c>
      <c r="E14446" s="62">
        <v>160</v>
      </c>
      <c r="F14446" s="62">
        <v>31019</v>
      </c>
      <c r="G14446" s="62">
        <v>5057</v>
      </c>
      <c r="H14446" s="62">
        <v>2.63</v>
      </c>
      <c r="I14446" s="62">
        <v>193.87</v>
      </c>
      <c r="J14446" s="62">
        <v>28847.67</v>
      </c>
      <c r="K14446" s="62">
        <v>2548.98</v>
      </c>
      <c r="L14446" s="62">
        <v>4888</v>
      </c>
      <c r="M14446" s="62">
        <v>2.5499999999999998</v>
      </c>
      <c r="N14446" s="63"/>
      <c r="O14446" s="63"/>
      <c r="P14446" s="63"/>
      <c r="Q14446" s="63"/>
      <c r="R14446" s="63"/>
      <c r="S14446" s="63"/>
      <c r="T14446" s="63"/>
      <c r="U14446" s="63"/>
      <c r="V14446" s="63"/>
      <c r="W14446" s="63"/>
      <c r="X14446" s="63"/>
      <c r="Y14446" s="63"/>
      <c r="Z14446" s="62">
        <v>11611.52</v>
      </c>
      <c r="AA14446" s="62">
        <v>169789</v>
      </c>
      <c r="AB14446" s="62">
        <v>88.43</v>
      </c>
      <c r="AC14446" s="62">
        <v>72.569999999999993</v>
      </c>
    </row>
    <row r="14447" spans="1:29" ht="30" x14ac:dyDescent="0.25">
      <c r="A14447" s="61" t="s">
        <v>216</v>
      </c>
      <c r="B14447" s="61" t="s">
        <v>217</v>
      </c>
      <c r="C14447" s="62">
        <v>2011</v>
      </c>
      <c r="D14447" s="61" t="s">
        <v>78</v>
      </c>
      <c r="E14447" s="62">
        <v>60</v>
      </c>
      <c r="F14447" s="62">
        <v>62375</v>
      </c>
      <c r="G14447" s="62">
        <v>10641</v>
      </c>
      <c r="H14447" s="62">
        <v>14.78</v>
      </c>
      <c r="I14447" s="62">
        <v>1039.58</v>
      </c>
      <c r="J14447" s="62">
        <v>58008.75</v>
      </c>
      <c r="K14447" s="62">
        <v>26725.51</v>
      </c>
      <c r="L14447" s="62">
        <v>50791</v>
      </c>
      <c r="M14447" s="62">
        <v>70.540000000000006</v>
      </c>
      <c r="N14447" s="63"/>
      <c r="O14447" s="63"/>
      <c r="P14447" s="63"/>
      <c r="Q14447" s="63"/>
      <c r="R14447" s="63"/>
      <c r="S14447" s="63"/>
      <c r="T14447" s="63"/>
      <c r="U14447" s="63"/>
      <c r="V14447" s="63"/>
      <c r="W14447" s="63"/>
      <c r="X14447" s="63"/>
      <c r="Y14447" s="63"/>
      <c r="Z14447" s="62">
        <v>1275</v>
      </c>
      <c r="AA14447" s="62">
        <v>15069</v>
      </c>
      <c r="AB14447" s="62">
        <v>20.93</v>
      </c>
      <c r="AC14447" s="62">
        <v>21.25</v>
      </c>
    </row>
    <row r="14448" spans="1:29" x14ac:dyDescent="0.25">
      <c r="A14448" s="61" t="s">
        <v>79</v>
      </c>
      <c r="B14448" s="61" t="s">
        <v>80</v>
      </c>
      <c r="C14448" s="62">
        <v>2014</v>
      </c>
      <c r="D14448" s="61" t="s">
        <v>75</v>
      </c>
      <c r="E14448" s="62">
        <v>8</v>
      </c>
      <c r="F14448" s="62">
        <v>3801</v>
      </c>
      <c r="G14448" s="62">
        <v>838</v>
      </c>
      <c r="H14448" s="62">
        <v>8.73</v>
      </c>
      <c r="I14448" s="62">
        <v>475.13</v>
      </c>
      <c r="J14448" s="62">
        <v>3534.93</v>
      </c>
      <c r="K14448" s="62">
        <v>0</v>
      </c>
      <c r="L14448" s="63"/>
      <c r="M14448" s="63"/>
      <c r="N14448" s="63"/>
      <c r="O14448" s="63"/>
      <c r="P14448" s="63"/>
      <c r="Q14448" s="63"/>
      <c r="R14448" s="63"/>
      <c r="S14448" s="63"/>
      <c r="T14448" s="63"/>
      <c r="U14448" s="63"/>
      <c r="V14448" s="63"/>
      <c r="W14448" s="63"/>
      <c r="X14448" s="63"/>
      <c r="Y14448" s="63"/>
      <c r="Z14448" s="62">
        <v>108225</v>
      </c>
      <c r="AA14448" s="62">
        <v>5334</v>
      </c>
      <c r="AB14448" s="62">
        <v>55.56</v>
      </c>
      <c r="AC14448" s="62">
        <v>13528.13</v>
      </c>
    </row>
    <row r="14449" spans="1:29" x14ac:dyDescent="0.25">
      <c r="A14449" s="61" t="s">
        <v>196</v>
      </c>
      <c r="B14449" s="61" t="s">
        <v>197</v>
      </c>
      <c r="C14449" s="62">
        <v>2012</v>
      </c>
      <c r="D14449" s="61" t="s">
        <v>86</v>
      </c>
      <c r="E14449" s="62">
        <v>140</v>
      </c>
      <c r="F14449" s="62">
        <v>112077</v>
      </c>
      <c r="G14449" s="62">
        <v>20409</v>
      </c>
      <c r="H14449" s="62">
        <v>12.15</v>
      </c>
      <c r="I14449" s="62">
        <v>800.55</v>
      </c>
      <c r="J14449" s="62">
        <v>104231.61</v>
      </c>
      <c r="K14449" s="62">
        <v>153744.32000000001</v>
      </c>
      <c r="L14449" s="62">
        <v>166088</v>
      </c>
      <c r="M14449" s="62">
        <v>98.86</v>
      </c>
      <c r="N14449" s="62">
        <v>1098.17</v>
      </c>
      <c r="O14449" s="62">
        <v>1854048.9</v>
      </c>
      <c r="P14449" s="63"/>
      <c r="Q14449" s="63"/>
      <c r="R14449" s="63"/>
      <c r="S14449" s="63"/>
      <c r="T14449" s="63"/>
      <c r="U14449" s="63"/>
      <c r="V14449" s="63"/>
      <c r="W14449" s="63"/>
      <c r="X14449" s="63"/>
      <c r="Y14449" s="63"/>
      <c r="Z14449" s="62">
        <v>566015</v>
      </c>
      <c r="AA14449" s="62">
        <v>216282</v>
      </c>
      <c r="AB14449" s="62">
        <v>128.74</v>
      </c>
      <c r="AC14449" s="62">
        <v>4042.96</v>
      </c>
    </row>
    <row r="14450" spans="1:29" x14ac:dyDescent="0.25">
      <c r="A14450" s="61" t="s">
        <v>190</v>
      </c>
      <c r="B14450" s="61" t="s">
        <v>191</v>
      </c>
      <c r="C14450" s="62">
        <v>2005</v>
      </c>
      <c r="D14450" s="61" t="s">
        <v>78</v>
      </c>
      <c r="E14450" s="62">
        <v>40</v>
      </c>
      <c r="F14450" s="62">
        <v>418140</v>
      </c>
      <c r="G14450" s="62">
        <v>53563</v>
      </c>
      <c r="H14450" s="62">
        <v>111.59</v>
      </c>
      <c r="I14450" s="62">
        <v>10453.5</v>
      </c>
      <c r="J14450" s="62">
        <v>388870.2</v>
      </c>
      <c r="K14450" s="62">
        <v>0</v>
      </c>
      <c r="L14450" s="63"/>
      <c r="M14450" s="63"/>
      <c r="N14450" s="63"/>
      <c r="O14450" s="63"/>
      <c r="P14450" s="63"/>
      <c r="Q14450" s="63"/>
      <c r="R14450" s="63"/>
      <c r="S14450" s="63"/>
      <c r="T14450" s="63"/>
      <c r="U14450" s="63"/>
      <c r="V14450" s="63"/>
      <c r="W14450" s="63"/>
      <c r="X14450" s="63"/>
      <c r="Y14450" s="63"/>
      <c r="Z14450" s="62">
        <v>1054</v>
      </c>
      <c r="AA14450" s="62">
        <v>9746</v>
      </c>
      <c r="AB14450" s="62">
        <v>20.3</v>
      </c>
      <c r="AC14450" s="62">
        <v>26.35</v>
      </c>
    </row>
    <row r="14451" spans="1:29" x14ac:dyDescent="0.25">
      <c r="A14451" s="61" t="s">
        <v>81</v>
      </c>
      <c r="B14451" s="61" t="s">
        <v>82</v>
      </c>
      <c r="C14451" s="62">
        <v>2011</v>
      </c>
      <c r="D14451" s="61" t="s">
        <v>99</v>
      </c>
      <c r="E14451" s="62">
        <v>24</v>
      </c>
      <c r="F14451" s="62">
        <v>46079</v>
      </c>
      <c r="G14451" s="62">
        <v>18927</v>
      </c>
      <c r="H14451" s="62">
        <v>65.72</v>
      </c>
      <c r="I14451" s="62">
        <v>1919.96</v>
      </c>
      <c r="J14451" s="62">
        <v>42853.47</v>
      </c>
      <c r="K14451" s="62">
        <v>6253.15</v>
      </c>
      <c r="L14451" s="62">
        <v>9250</v>
      </c>
      <c r="M14451" s="62">
        <v>32.119999999999997</v>
      </c>
      <c r="N14451" s="62">
        <v>260.55</v>
      </c>
      <c r="O14451" s="62">
        <v>75408.639999999999</v>
      </c>
      <c r="P14451" s="63"/>
      <c r="Q14451" s="63"/>
      <c r="R14451" s="63"/>
      <c r="S14451" s="63"/>
      <c r="T14451" s="63"/>
      <c r="U14451" s="63"/>
      <c r="V14451" s="63"/>
      <c r="W14451" s="63"/>
      <c r="X14451" s="63"/>
      <c r="Y14451" s="63"/>
      <c r="Z14451" s="62">
        <v>96</v>
      </c>
      <c r="AA14451" s="62">
        <v>533</v>
      </c>
      <c r="AB14451" s="62">
        <v>1.85</v>
      </c>
      <c r="AC14451" s="62">
        <v>4</v>
      </c>
    </row>
    <row r="14452" spans="1:29" ht="45" x14ac:dyDescent="0.25">
      <c r="A14452" s="61" t="s">
        <v>326</v>
      </c>
      <c r="B14452" s="61" t="s">
        <v>327</v>
      </c>
      <c r="C14452" s="62">
        <v>2016</v>
      </c>
      <c r="D14452" s="61" t="s">
        <v>89</v>
      </c>
      <c r="E14452" s="62">
        <v>50</v>
      </c>
      <c r="F14452" s="62">
        <v>265559</v>
      </c>
      <c r="G14452" s="62">
        <v>35915</v>
      </c>
      <c r="H14452" s="62">
        <v>59.86</v>
      </c>
      <c r="I14452" s="62">
        <v>5311.18</v>
      </c>
      <c r="J14452" s="62">
        <v>246969.87</v>
      </c>
      <c r="K14452" s="62">
        <v>12645</v>
      </c>
      <c r="L14452" s="62">
        <v>12075</v>
      </c>
      <c r="M14452" s="62">
        <v>20.13</v>
      </c>
      <c r="N14452" s="63"/>
      <c r="O14452" s="63"/>
      <c r="P14452" s="63"/>
      <c r="Q14452" s="63"/>
      <c r="R14452" s="63"/>
      <c r="S14452" s="63"/>
      <c r="T14452" s="63"/>
      <c r="U14452" s="63"/>
      <c r="V14452" s="63"/>
      <c r="W14452" s="63"/>
      <c r="X14452" s="63"/>
      <c r="Y14452" s="63"/>
      <c r="Z14452" s="62">
        <v>109054</v>
      </c>
      <c r="AA14452" s="62">
        <v>17553</v>
      </c>
      <c r="AB14452" s="62">
        <v>29.26</v>
      </c>
      <c r="AC14452" s="62">
        <v>2181.08</v>
      </c>
    </row>
    <row r="14453" spans="1:29" x14ac:dyDescent="0.25">
      <c r="A14453" s="61" t="s">
        <v>155</v>
      </c>
      <c r="B14453" s="61" t="s">
        <v>156</v>
      </c>
      <c r="C14453" s="62">
        <v>2013</v>
      </c>
      <c r="D14453" s="61" t="s">
        <v>89</v>
      </c>
      <c r="E14453" s="62">
        <v>30</v>
      </c>
      <c r="F14453" s="62">
        <v>94080</v>
      </c>
      <c r="G14453" s="62">
        <v>20217</v>
      </c>
      <c r="H14453" s="62">
        <v>56.16</v>
      </c>
      <c r="I14453" s="62">
        <v>3136</v>
      </c>
      <c r="J14453" s="62">
        <v>87494.399999999994</v>
      </c>
      <c r="K14453" s="62">
        <v>5888.46</v>
      </c>
      <c r="L14453" s="62">
        <v>10315</v>
      </c>
      <c r="M14453" s="62">
        <v>28.65</v>
      </c>
      <c r="N14453" s="63"/>
      <c r="O14453" s="63"/>
      <c r="P14453" s="63"/>
      <c r="Q14453" s="63"/>
      <c r="R14453" s="63"/>
      <c r="S14453" s="63"/>
      <c r="T14453" s="63"/>
      <c r="U14453" s="63"/>
      <c r="V14453" s="63"/>
      <c r="W14453" s="63"/>
      <c r="X14453" s="63"/>
      <c r="Y14453" s="63"/>
      <c r="Z14453" s="62">
        <v>78.040000000000006</v>
      </c>
      <c r="AA14453" s="62">
        <v>6423</v>
      </c>
      <c r="AB14453" s="62">
        <v>17.84</v>
      </c>
      <c r="AC14453" s="62">
        <v>2.6</v>
      </c>
    </row>
    <row r="14454" spans="1:29" x14ac:dyDescent="0.25">
      <c r="A14454" s="61" t="s">
        <v>267</v>
      </c>
      <c r="B14454" s="61" t="s">
        <v>268</v>
      </c>
      <c r="C14454" s="62">
        <v>2013</v>
      </c>
      <c r="D14454" s="61" t="s">
        <v>78</v>
      </c>
      <c r="E14454" s="62">
        <v>64</v>
      </c>
      <c r="F14454" s="62">
        <v>594240</v>
      </c>
      <c r="G14454" s="62">
        <v>107339</v>
      </c>
      <c r="H14454" s="62">
        <v>139.76</v>
      </c>
      <c r="I14454" s="62">
        <v>9285</v>
      </c>
      <c r="J14454" s="62">
        <v>552643.19999999995</v>
      </c>
      <c r="K14454" s="62">
        <v>540.25</v>
      </c>
      <c r="L14454" s="62">
        <v>2347</v>
      </c>
      <c r="M14454" s="62">
        <v>3.06</v>
      </c>
      <c r="N14454" s="62">
        <v>8.44</v>
      </c>
      <c r="O14454" s="62">
        <v>6515.06</v>
      </c>
      <c r="P14454" s="63"/>
      <c r="Q14454" s="63"/>
      <c r="R14454" s="63"/>
      <c r="S14454" s="63"/>
      <c r="T14454" s="63"/>
      <c r="U14454" s="63"/>
      <c r="V14454" s="63"/>
      <c r="W14454" s="63"/>
      <c r="X14454" s="63"/>
      <c r="Y14454" s="63"/>
      <c r="Z14454" s="62">
        <v>188766</v>
      </c>
      <c r="AA14454" s="62">
        <v>15744</v>
      </c>
      <c r="AB14454" s="62">
        <v>20.5</v>
      </c>
      <c r="AC14454" s="62">
        <v>2949.47</v>
      </c>
    </row>
    <row r="14455" spans="1:29" ht="30" x14ac:dyDescent="0.25">
      <c r="A14455" s="61" t="s">
        <v>120</v>
      </c>
      <c r="B14455" s="61" t="s">
        <v>121</v>
      </c>
      <c r="C14455" s="62">
        <v>2009</v>
      </c>
      <c r="D14455" s="61" t="s">
        <v>99</v>
      </c>
      <c r="E14455" s="62">
        <v>40</v>
      </c>
      <c r="F14455" s="62">
        <v>435344</v>
      </c>
      <c r="G14455" s="62">
        <v>56638</v>
      </c>
      <c r="H14455" s="62">
        <v>118</v>
      </c>
      <c r="I14455" s="62">
        <v>10883.6</v>
      </c>
      <c r="J14455" s="62">
        <v>404869.92</v>
      </c>
      <c r="K14455" s="62">
        <v>0</v>
      </c>
      <c r="L14455" s="62">
        <v>0</v>
      </c>
      <c r="M14455" s="62">
        <v>0</v>
      </c>
      <c r="N14455" s="63"/>
      <c r="O14455" s="63"/>
      <c r="P14455" s="63"/>
      <c r="Q14455" s="63"/>
      <c r="R14455" s="63"/>
      <c r="S14455" s="63"/>
      <c r="T14455" s="63"/>
      <c r="U14455" s="63"/>
      <c r="V14455" s="63"/>
      <c r="W14455" s="63"/>
      <c r="X14455" s="63"/>
      <c r="Y14455" s="63"/>
      <c r="Z14455" s="62">
        <v>104710</v>
      </c>
      <c r="AA14455" s="62">
        <v>6628</v>
      </c>
      <c r="AB14455" s="62">
        <v>13.81</v>
      </c>
      <c r="AC14455" s="62">
        <v>2617.75</v>
      </c>
    </row>
    <row r="14456" spans="1:29" x14ac:dyDescent="0.25">
      <c r="A14456" s="61" t="s">
        <v>161</v>
      </c>
      <c r="B14456" s="61" t="s">
        <v>162</v>
      </c>
      <c r="C14456" s="62">
        <v>2010</v>
      </c>
      <c r="D14456" s="61" t="s">
        <v>86</v>
      </c>
      <c r="E14456" s="62">
        <v>220</v>
      </c>
      <c r="F14456" s="62">
        <v>65407</v>
      </c>
      <c r="G14456" s="62">
        <v>14671</v>
      </c>
      <c r="H14456" s="62">
        <v>5.56</v>
      </c>
      <c r="I14456" s="62">
        <v>297.3</v>
      </c>
      <c r="J14456" s="62">
        <v>60828.51</v>
      </c>
      <c r="K14456" s="62">
        <v>0</v>
      </c>
      <c r="L14456" s="62">
        <v>27660</v>
      </c>
      <c r="M14456" s="62">
        <v>10.48</v>
      </c>
      <c r="N14456" s="63"/>
      <c r="O14456" s="63"/>
      <c r="P14456" s="63"/>
      <c r="Q14456" s="63"/>
      <c r="R14456" s="63"/>
      <c r="S14456" s="63"/>
      <c r="T14456" s="63"/>
      <c r="U14456" s="63"/>
      <c r="V14456" s="63"/>
      <c r="W14456" s="63"/>
      <c r="X14456" s="63"/>
      <c r="Y14456" s="63"/>
      <c r="Z14456" s="62">
        <v>1698711.56</v>
      </c>
      <c r="AA14456" s="62">
        <v>279522</v>
      </c>
      <c r="AB14456" s="62">
        <v>105.88</v>
      </c>
      <c r="AC14456" s="62">
        <v>7721.42</v>
      </c>
    </row>
    <row r="14457" spans="1:29" x14ac:dyDescent="0.25">
      <c r="A14457" s="61" t="s">
        <v>235</v>
      </c>
      <c r="B14457" s="61" t="s">
        <v>236</v>
      </c>
      <c r="C14457" s="62">
        <v>2013</v>
      </c>
      <c r="D14457" s="61" t="s">
        <v>75</v>
      </c>
      <c r="E14457" s="62">
        <v>12</v>
      </c>
      <c r="F14457" s="62">
        <v>5212</v>
      </c>
      <c r="G14457" s="62">
        <v>844</v>
      </c>
      <c r="H14457" s="62">
        <v>5.86</v>
      </c>
      <c r="I14457" s="62">
        <v>434.33</v>
      </c>
      <c r="J14457" s="62">
        <v>4847.16</v>
      </c>
      <c r="K14457" s="62">
        <v>2722.6</v>
      </c>
      <c r="L14457" s="62">
        <v>3715</v>
      </c>
      <c r="M14457" s="62">
        <v>25.8</v>
      </c>
      <c r="N14457" s="62">
        <v>226.88</v>
      </c>
      <c r="O14457" s="62">
        <v>32832.639999999999</v>
      </c>
      <c r="P14457" s="63"/>
      <c r="Q14457" s="63"/>
      <c r="R14457" s="63"/>
      <c r="S14457" s="63"/>
      <c r="T14457" s="63"/>
      <c r="U14457" s="63"/>
      <c r="V14457" s="63"/>
      <c r="W14457" s="63"/>
      <c r="X14457" s="63"/>
      <c r="Y14457" s="63"/>
      <c r="Z14457" s="62">
        <v>106200</v>
      </c>
      <c r="AA14457" s="62">
        <v>4807</v>
      </c>
      <c r="AB14457" s="62">
        <v>33.380000000000003</v>
      </c>
      <c r="AC14457" s="62">
        <v>8850</v>
      </c>
    </row>
    <row r="14458" spans="1:29" x14ac:dyDescent="0.25">
      <c r="A14458" s="61" t="s">
        <v>144</v>
      </c>
      <c r="B14458" s="61" t="s">
        <v>145</v>
      </c>
      <c r="C14458" s="62">
        <v>2008</v>
      </c>
      <c r="D14458" s="61" t="s">
        <v>78</v>
      </c>
      <c r="E14458" s="62">
        <v>72</v>
      </c>
      <c r="F14458" s="62">
        <v>671370</v>
      </c>
      <c r="G14458" s="62">
        <v>115002</v>
      </c>
      <c r="H14458" s="62">
        <v>133.1</v>
      </c>
      <c r="I14458" s="62">
        <v>9324.58</v>
      </c>
      <c r="J14458" s="62">
        <v>624374.1</v>
      </c>
      <c r="K14458" s="62">
        <v>0</v>
      </c>
      <c r="L14458" s="62">
        <v>0</v>
      </c>
      <c r="M14458" s="62">
        <v>0</v>
      </c>
      <c r="N14458" s="62">
        <v>0</v>
      </c>
      <c r="O14458" s="62">
        <v>0</v>
      </c>
      <c r="P14458" s="63"/>
      <c r="Q14458" s="63"/>
      <c r="R14458" s="63"/>
      <c r="S14458" s="63"/>
      <c r="T14458" s="63"/>
      <c r="U14458" s="63"/>
      <c r="V14458" s="63"/>
      <c r="W14458" s="63"/>
      <c r="X14458" s="63"/>
      <c r="Y14458" s="63"/>
      <c r="Z14458" s="62">
        <v>2168</v>
      </c>
      <c r="AA14458" s="62">
        <v>21437</v>
      </c>
      <c r="AB14458" s="62">
        <v>24.81</v>
      </c>
      <c r="AC14458" s="62">
        <v>30.11</v>
      </c>
    </row>
    <row r="14459" spans="1:29" ht="30" x14ac:dyDescent="0.25">
      <c r="A14459" s="61" t="s">
        <v>239</v>
      </c>
      <c r="B14459" s="61" t="s">
        <v>240</v>
      </c>
      <c r="C14459" s="62">
        <v>2004</v>
      </c>
      <c r="D14459" s="61" t="s">
        <v>94</v>
      </c>
      <c r="E14459" s="62">
        <v>5</v>
      </c>
      <c r="F14459" s="63"/>
      <c r="G14459" s="63"/>
      <c r="H14459" s="63"/>
      <c r="I14459" s="63"/>
      <c r="J14459" s="63"/>
      <c r="K14459" s="62">
        <v>0</v>
      </c>
      <c r="L14459" s="63"/>
      <c r="M14459" s="63"/>
      <c r="N14459" s="63"/>
      <c r="O14459" s="63"/>
      <c r="P14459" s="63"/>
      <c r="Q14459" s="63"/>
      <c r="R14459" s="63"/>
      <c r="S14459" s="63"/>
      <c r="T14459" s="63"/>
      <c r="U14459" s="63"/>
      <c r="V14459" s="63"/>
      <c r="W14459" s="63"/>
      <c r="X14459" s="63"/>
      <c r="Y14459" s="63"/>
      <c r="Z14459" s="62">
        <v>252.66</v>
      </c>
      <c r="AA14459" s="62">
        <v>1487</v>
      </c>
      <c r="AB14459" s="62">
        <v>24.78</v>
      </c>
      <c r="AC14459" s="62">
        <v>50.53</v>
      </c>
    </row>
    <row r="14460" spans="1:29" ht="30" x14ac:dyDescent="0.25">
      <c r="A14460" s="61" t="s">
        <v>142</v>
      </c>
      <c r="B14460" s="61" t="s">
        <v>143</v>
      </c>
      <c r="C14460" s="62">
        <v>2008</v>
      </c>
      <c r="D14460" s="61" t="s">
        <v>72</v>
      </c>
      <c r="E14460" s="62">
        <v>144</v>
      </c>
      <c r="F14460" s="62">
        <v>1920082</v>
      </c>
      <c r="G14460" s="62">
        <v>313918</v>
      </c>
      <c r="H14460" s="62">
        <v>181.67</v>
      </c>
      <c r="I14460" s="62">
        <v>13333.9</v>
      </c>
      <c r="J14460" s="62">
        <v>1785676.26</v>
      </c>
      <c r="K14460" s="62">
        <v>0</v>
      </c>
      <c r="L14460" s="63"/>
      <c r="M14460" s="63"/>
      <c r="N14460" s="63"/>
      <c r="O14460" s="63"/>
      <c r="P14460" s="63"/>
      <c r="Q14460" s="63"/>
      <c r="R14460" s="63"/>
      <c r="S14460" s="63"/>
      <c r="T14460" s="63"/>
      <c r="U14460" s="63"/>
      <c r="V14460" s="63"/>
      <c r="W14460" s="63"/>
      <c r="X14460" s="63"/>
      <c r="Y14460" s="63"/>
      <c r="Z14460" s="62">
        <v>0</v>
      </c>
      <c r="AA14460" s="63"/>
      <c r="AB14460" s="63"/>
      <c r="AC14460" s="62">
        <v>0</v>
      </c>
    </row>
    <row r="14461" spans="1:29" ht="30" x14ac:dyDescent="0.25">
      <c r="A14461" s="61" t="s">
        <v>269</v>
      </c>
      <c r="B14461" s="61" t="s">
        <v>270</v>
      </c>
      <c r="C14461" s="62">
        <v>2011</v>
      </c>
      <c r="D14461" s="61" t="s">
        <v>72</v>
      </c>
      <c r="E14461" s="62">
        <v>75</v>
      </c>
      <c r="F14461" s="62">
        <v>924000</v>
      </c>
      <c r="G14461" s="62">
        <v>142469</v>
      </c>
      <c r="H14461" s="62">
        <v>158.30000000000001</v>
      </c>
      <c r="I14461" s="62">
        <v>12320</v>
      </c>
      <c r="J14461" s="62">
        <v>859320</v>
      </c>
      <c r="K14461" s="62">
        <v>0</v>
      </c>
      <c r="L14461" s="63"/>
      <c r="M14461" s="63"/>
      <c r="N14461" s="63"/>
      <c r="O14461" s="63"/>
      <c r="P14461" s="63"/>
      <c r="Q14461" s="63"/>
      <c r="R14461" s="63"/>
      <c r="S14461" s="63"/>
      <c r="T14461" s="63"/>
      <c r="U14461" s="63"/>
      <c r="V14461" s="63"/>
      <c r="W14461" s="63"/>
      <c r="X14461" s="63"/>
      <c r="Y14461" s="63"/>
      <c r="Z14461" s="62">
        <v>203300</v>
      </c>
      <c r="AA14461" s="62">
        <v>8531</v>
      </c>
      <c r="AB14461" s="62">
        <v>9.48</v>
      </c>
      <c r="AC14461" s="62">
        <v>2710.67</v>
      </c>
    </row>
    <row r="14462" spans="1:29" ht="30" x14ac:dyDescent="0.25">
      <c r="A14462" s="61" t="s">
        <v>245</v>
      </c>
      <c r="B14462" s="61" t="s">
        <v>246</v>
      </c>
      <c r="C14462" s="62">
        <v>2006</v>
      </c>
      <c r="D14462" s="61" t="s">
        <v>89</v>
      </c>
      <c r="E14462" s="62">
        <v>58</v>
      </c>
      <c r="F14462" s="62">
        <v>502806</v>
      </c>
      <c r="G14462" s="62">
        <v>66542</v>
      </c>
      <c r="H14462" s="62">
        <v>95.61</v>
      </c>
      <c r="I14462" s="62">
        <v>8669.07</v>
      </c>
      <c r="J14462" s="62">
        <v>467609.58</v>
      </c>
      <c r="K14462" s="62">
        <v>0</v>
      </c>
      <c r="L14462" s="63"/>
      <c r="M14462" s="63"/>
      <c r="N14462" s="63"/>
      <c r="O14462" s="63"/>
      <c r="P14462" s="63"/>
      <c r="Q14462" s="63"/>
      <c r="R14462" s="63"/>
      <c r="S14462" s="63"/>
      <c r="T14462" s="63"/>
      <c r="U14462" s="63"/>
      <c r="V14462" s="63"/>
      <c r="W14462" s="63"/>
      <c r="X14462" s="63"/>
      <c r="Y14462" s="63"/>
      <c r="Z14462" s="62">
        <v>131061.75999999999</v>
      </c>
      <c r="AA14462" s="62">
        <v>14340</v>
      </c>
      <c r="AB14462" s="62">
        <v>20.6</v>
      </c>
      <c r="AC14462" s="62">
        <v>2259.69</v>
      </c>
    </row>
    <row r="14463" spans="1:29" ht="30" x14ac:dyDescent="0.25">
      <c r="A14463" s="61" t="s">
        <v>247</v>
      </c>
      <c r="B14463" s="61" t="s">
        <v>248</v>
      </c>
      <c r="C14463" s="62">
        <v>2011</v>
      </c>
      <c r="D14463" s="61" t="s">
        <v>78</v>
      </c>
      <c r="E14463" s="62">
        <v>31</v>
      </c>
      <c r="F14463" s="62">
        <v>143560</v>
      </c>
      <c r="G14463" s="62">
        <v>15315</v>
      </c>
      <c r="H14463" s="62">
        <v>41.17</v>
      </c>
      <c r="I14463" s="62">
        <v>4630.97</v>
      </c>
      <c r="J14463" s="62">
        <v>133510.79999999999</v>
      </c>
      <c r="K14463" s="62">
        <v>12826.38</v>
      </c>
      <c r="L14463" s="62">
        <v>17264</v>
      </c>
      <c r="M14463" s="62">
        <v>46.41</v>
      </c>
      <c r="N14463" s="62">
        <v>413.75</v>
      </c>
      <c r="O14463" s="62">
        <v>154677.19</v>
      </c>
      <c r="P14463" s="63"/>
      <c r="Q14463" s="63"/>
      <c r="R14463" s="63"/>
      <c r="S14463" s="63"/>
      <c r="T14463" s="63"/>
      <c r="U14463" s="63"/>
      <c r="V14463" s="63"/>
      <c r="W14463" s="63"/>
      <c r="X14463" s="63"/>
      <c r="Y14463" s="63"/>
      <c r="Z14463" s="62">
        <v>81</v>
      </c>
      <c r="AA14463" s="62">
        <v>5531</v>
      </c>
      <c r="AB14463" s="62">
        <v>14.87</v>
      </c>
      <c r="AC14463" s="62">
        <v>2.61</v>
      </c>
    </row>
    <row r="14464" spans="1:29" x14ac:dyDescent="0.25">
      <c r="A14464" s="61" t="s">
        <v>376</v>
      </c>
      <c r="B14464" s="61" t="s">
        <v>377</v>
      </c>
      <c r="C14464" s="62">
        <v>2012</v>
      </c>
      <c r="D14464" s="61" t="s">
        <v>78</v>
      </c>
      <c r="E14464" s="62">
        <v>42</v>
      </c>
      <c r="F14464" s="62">
        <v>278657</v>
      </c>
      <c r="G14464" s="62">
        <v>40259</v>
      </c>
      <c r="H14464" s="62">
        <v>79.88</v>
      </c>
      <c r="I14464" s="62">
        <v>6634.69</v>
      </c>
      <c r="J14464" s="62">
        <v>259151.01</v>
      </c>
      <c r="K14464" s="62">
        <v>21697.38</v>
      </c>
      <c r="L14464" s="62">
        <v>24310</v>
      </c>
      <c r="M14464" s="62">
        <v>48.23</v>
      </c>
      <c r="N14464" s="62">
        <v>516.6</v>
      </c>
      <c r="O14464" s="62">
        <v>261655.23</v>
      </c>
      <c r="P14464" s="63"/>
      <c r="Q14464" s="63"/>
      <c r="R14464" s="63"/>
      <c r="S14464" s="63"/>
      <c r="T14464" s="63"/>
      <c r="U14464" s="63"/>
      <c r="V14464" s="63"/>
      <c r="W14464" s="63"/>
      <c r="X14464" s="63"/>
      <c r="Y14464" s="63"/>
      <c r="Z14464" s="62">
        <v>59400</v>
      </c>
      <c r="AA14464" s="62">
        <v>7405</v>
      </c>
      <c r="AB14464" s="62">
        <v>14.69</v>
      </c>
      <c r="AC14464" s="62">
        <v>1414.29</v>
      </c>
    </row>
    <row r="14465" spans="1:29" x14ac:dyDescent="0.25">
      <c r="A14465" s="61" t="s">
        <v>299</v>
      </c>
      <c r="B14465" s="61" t="s">
        <v>300</v>
      </c>
      <c r="C14465" s="62">
        <v>2009</v>
      </c>
      <c r="D14465" s="61" t="s">
        <v>78</v>
      </c>
      <c r="E14465" s="62">
        <v>48</v>
      </c>
      <c r="F14465" s="62">
        <v>490849</v>
      </c>
      <c r="G14465" s="62">
        <v>72773</v>
      </c>
      <c r="H14465" s="62">
        <v>126.34</v>
      </c>
      <c r="I14465" s="62">
        <v>10226.02</v>
      </c>
      <c r="J14465" s="62">
        <v>456489.57</v>
      </c>
      <c r="K14465" s="62">
        <v>0</v>
      </c>
      <c r="L14465" s="63"/>
      <c r="M14465" s="63"/>
      <c r="N14465" s="63"/>
      <c r="O14465" s="63"/>
      <c r="P14465" s="63"/>
      <c r="Q14465" s="63"/>
      <c r="R14465" s="63"/>
      <c r="S14465" s="63"/>
      <c r="T14465" s="63"/>
      <c r="U14465" s="63"/>
      <c r="V14465" s="63"/>
      <c r="W14465" s="63"/>
      <c r="X14465" s="63"/>
      <c r="Y14465" s="63"/>
      <c r="Z14465" s="62">
        <v>87101</v>
      </c>
      <c r="AA14465" s="62">
        <v>3885</v>
      </c>
      <c r="AB14465" s="62">
        <v>6.74</v>
      </c>
      <c r="AC14465" s="62">
        <v>1814.6</v>
      </c>
    </row>
    <row r="14466" spans="1:29" ht="30" x14ac:dyDescent="0.25">
      <c r="A14466" s="61" t="s">
        <v>415</v>
      </c>
      <c r="B14466" s="61" t="s">
        <v>416</v>
      </c>
      <c r="C14466" s="62">
        <v>2008</v>
      </c>
      <c r="D14466" s="61" t="s">
        <v>75</v>
      </c>
      <c r="E14466" s="62">
        <v>7</v>
      </c>
      <c r="F14466" s="63"/>
      <c r="G14466" s="63"/>
      <c r="H14466" s="63"/>
      <c r="I14466" s="63"/>
      <c r="J14466" s="63"/>
      <c r="K14466" s="62">
        <v>0</v>
      </c>
      <c r="L14466" s="63"/>
      <c r="M14466" s="63"/>
      <c r="N14466" s="63"/>
      <c r="O14466" s="63"/>
      <c r="P14466" s="63"/>
      <c r="Q14466" s="63"/>
      <c r="R14466" s="63"/>
      <c r="S14466" s="63"/>
      <c r="T14466" s="63"/>
      <c r="U14466" s="63"/>
      <c r="V14466" s="63"/>
      <c r="W14466" s="63"/>
      <c r="X14466" s="63"/>
      <c r="Y14466" s="63"/>
      <c r="Z14466" s="62">
        <v>67.91</v>
      </c>
      <c r="AA14466" s="62">
        <v>4514</v>
      </c>
      <c r="AB14466" s="62">
        <v>53.74</v>
      </c>
      <c r="AC14466" s="62">
        <v>9.6999999999999993</v>
      </c>
    </row>
    <row r="14467" spans="1:29" x14ac:dyDescent="0.25">
      <c r="A14467" s="61" t="s">
        <v>496</v>
      </c>
      <c r="B14467" s="61" t="s">
        <v>497</v>
      </c>
      <c r="C14467" s="62">
        <v>2011</v>
      </c>
      <c r="D14467" s="61" t="s">
        <v>75</v>
      </c>
      <c r="E14467" s="62">
        <v>12</v>
      </c>
      <c r="F14467" s="63"/>
      <c r="G14467" s="63"/>
      <c r="H14467" s="63"/>
      <c r="I14467" s="63"/>
      <c r="J14467" s="63"/>
      <c r="K14467" s="62">
        <v>528</v>
      </c>
      <c r="L14467" s="62">
        <v>958</v>
      </c>
      <c r="M14467" s="62">
        <v>6.65</v>
      </c>
      <c r="N14467" s="63"/>
      <c r="O14467" s="63"/>
      <c r="P14467" s="63"/>
      <c r="Q14467" s="63"/>
      <c r="R14467" s="63"/>
      <c r="S14467" s="63"/>
      <c r="T14467" s="63"/>
      <c r="U14467" s="63"/>
      <c r="V14467" s="63"/>
      <c r="W14467" s="63"/>
      <c r="X14467" s="63"/>
      <c r="Y14467" s="63"/>
      <c r="Z14467" s="62">
        <v>189007</v>
      </c>
      <c r="AA14467" s="62">
        <v>7899</v>
      </c>
      <c r="AB14467" s="62">
        <v>54.85</v>
      </c>
      <c r="AC14467" s="62">
        <v>15750.58</v>
      </c>
    </row>
    <row r="14468" spans="1:29" ht="30" x14ac:dyDescent="0.25">
      <c r="A14468" s="61" t="s">
        <v>231</v>
      </c>
      <c r="B14468" s="61" t="s">
        <v>232</v>
      </c>
      <c r="C14468" s="62">
        <v>2011</v>
      </c>
      <c r="D14468" s="61" t="s">
        <v>78</v>
      </c>
      <c r="E14468" s="62">
        <v>76</v>
      </c>
      <c r="F14468" s="62">
        <v>271118</v>
      </c>
      <c r="G14468" s="62">
        <v>36438</v>
      </c>
      <c r="H14468" s="62">
        <v>39.950000000000003</v>
      </c>
      <c r="I14468" s="62">
        <v>3567.34</v>
      </c>
      <c r="J14468" s="62">
        <v>252139.74</v>
      </c>
      <c r="K14468" s="62">
        <v>37107.660000000003</v>
      </c>
      <c r="L14468" s="62">
        <v>55832</v>
      </c>
      <c r="M14468" s="62">
        <v>61.22</v>
      </c>
      <c r="N14468" s="62">
        <v>488.26</v>
      </c>
      <c r="O14468" s="62">
        <v>447492.43</v>
      </c>
      <c r="P14468" s="63"/>
      <c r="Q14468" s="63"/>
      <c r="R14468" s="63"/>
      <c r="S14468" s="63"/>
      <c r="T14468" s="63"/>
      <c r="U14468" s="63"/>
      <c r="V14468" s="63"/>
      <c r="W14468" s="63"/>
      <c r="X14468" s="63"/>
      <c r="Y14468" s="63"/>
      <c r="Z14468" s="62">
        <v>220730</v>
      </c>
      <c r="AA14468" s="62">
        <v>15895</v>
      </c>
      <c r="AB14468" s="62">
        <v>17.43</v>
      </c>
      <c r="AC14468" s="62">
        <v>2904.34</v>
      </c>
    </row>
    <row r="14469" spans="1:29" ht="30" x14ac:dyDescent="0.25">
      <c r="A14469" s="61" t="s">
        <v>452</v>
      </c>
      <c r="B14469" s="61" t="s">
        <v>453</v>
      </c>
      <c r="C14469" s="62">
        <v>2009</v>
      </c>
      <c r="D14469" s="61" t="s">
        <v>99</v>
      </c>
      <c r="E14469" s="62">
        <v>36</v>
      </c>
      <c r="F14469" s="62">
        <v>55667</v>
      </c>
      <c r="G14469" s="62">
        <v>9545</v>
      </c>
      <c r="H14469" s="62">
        <v>22.09</v>
      </c>
      <c r="I14469" s="62">
        <v>1546.31</v>
      </c>
      <c r="J14469" s="62">
        <v>51770.31</v>
      </c>
      <c r="K14469" s="62">
        <v>8533.4599999999991</v>
      </c>
      <c r="L14469" s="62">
        <v>10501</v>
      </c>
      <c r="M14469" s="62">
        <v>24.31</v>
      </c>
      <c r="N14469" s="62">
        <v>237.04</v>
      </c>
      <c r="O14469" s="62">
        <v>102907.59</v>
      </c>
      <c r="P14469" s="63"/>
      <c r="Q14469" s="63"/>
      <c r="R14469" s="63"/>
      <c r="S14469" s="63"/>
      <c r="T14469" s="63"/>
      <c r="U14469" s="63"/>
      <c r="V14469" s="63"/>
      <c r="W14469" s="63"/>
      <c r="X14469" s="63"/>
      <c r="Y14469" s="63"/>
      <c r="Z14469" s="62">
        <v>25.99</v>
      </c>
      <c r="AA14469" s="62">
        <v>772</v>
      </c>
      <c r="AB14469" s="62">
        <v>1.79</v>
      </c>
      <c r="AC14469" s="62">
        <v>0.72</v>
      </c>
    </row>
    <row r="14470" spans="1:29" ht="30" x14ac:dyDescent="0.25">
      <c r="A14470" s="61" t="s">
        <v>146</v>
      </c>
      <c r="B14470" s="61" t="s">
        <v>147</v>
      </c>
      <c r="C14470" s="62">
        <v>2009</v>
      </c>
      <c r="D14470" s="61" t="s">
        <v>86</v>
      </c>
      <c r="E14470" s="62">
        <v>10</v>
      </c>
      <c r="F14470" s="63"/>
      <c r="G14470" s="62">
        <v>7887</v>
      </c>
      <c r="H14470" s="62">
        <v>65.73</v>
      </c>
      <c r="I14470" s="63"/>
      <c r="J14470" s="63"/>
      <c r="K14470" s="62">
        <v>5290.01</v>
      </c>
      <c r="L14470" s="63"/>
      <c r="M14470" s="63"/>
      <c r="N14470" s="62">
        <v>529</v>
      </c>
      <c r="O14470" s="62">
        <v>63793.81</v>
      </c>
      <c r="P14470" s="63"/>
      <c r="Q14470" s="63"/>
      <c r="R14470" s="63"/>
      <c r="S14470" s="63"/>
      <c r="T14470" s="63"/>
      <c r="U14470" s="63"/>
      <c r="V14470" s="63"/>
      <c r="W14470" s="63"/>
      <c r="X14470" s="63"/>
      <c r="Y14470" s="63"/>
      <c r="Z14470" s="62">
        <v>0</v>
      </c>
      <c r="AA14470" s="63"/>
      <c r="AB14470" s="63"/>
      <c r="AC14470" s="62">
        <v>0</v>
      </c>
    </row>
    <row r="14471" spans="1:29" x14ac:dyDescent="0.25">
      <c r="A14471" s="61" t="s">
        <v>79</v>
      </c>
      <c r="B14471" s="61" t="s">
        <v>80</v>
      </c>
      <c r="C14471" s="62">
        <v>2015</v>
      </c>
      <c r="D14471" s="61" t="s">
        <v>94</v>
      </c>
      <c r="E14471" s="62">
        <v>6</v>
      </c>
      <c r="F14471" s="63"/>
      <c r="G14471" s="63"/>
      <c r="H14471" s="63"/>
      <c r="I14471" s="63"/>
      <c r="J14471" s="63"/>
      <c r="K14471" s="62">
        <v>0</v>
      </c>
      <c r="L14471" s="63"/>
      <c r="M14471" s="63"/>
      <c r="N14471" s="63"/>
      <c r="O14471" s="63"/>
      <c r="P14471" s="63"/>
      <c r="Q14471" s="63"/>
      <c r="R14471" s="63"/>
      <c r="S14471" s="63"/>
      <c r="T14471" s="63"/>
      <c r="U14471" s="63"/>
      <c r="V14471" s="63"/>
      <c r="W14471" s="63"/>
      <c r="X14471" s="63"/>
      <c r="Y14471" s="63"/>
      <c r="Z14471" s="62">
        <v>56692</v>
      </c>
      <c r="AA14471" s="62">
        <v>2880</v>
      </c>
      <c r="AB14471" s="62">
        <v>40</v>
      </c>
      <c r="AC14471" s="62">
        <v>9448.67</v>
      </c>
    </row>
    <row r="14472" spans="1:29" x14ac:dyDescent="0.25">
      <c r="A14472" s="61" t="s">
        <v>399</v>
      </c>
      <c r="B14472" s="61" t="s">
        <v>400</v>
      </c>
      <c r="C14472" s="62">
        <v>2010</v>
      </c>
      <c r="D14472" s="61" t="s">
        <v>75</v>
      </c>
      <c r="E14472" s="62">
        <v>6</v>
      </c>
      <c r="F14472" s="63"/>
      <c r="G14472" s="63"/>
      <c r="H14472" s="63"/>
      <c r="I14472" s="63"/>
      <c r="J14472" s="63"/>
      <c r="K14472" s="62">
        <v>0</v>
      </c>
      <c r="L14472" s="63"/>
      <c r="M14472" s="63"/>
      <c r="N14472" s="63"/>
      <c r="O14472" s="63"/>
      <c r="P14472" s="63"/>
      <c r="Q14472" s="63"/>
      <c r="R14472" s="63"/>
      <c r="S14472" s="63"/>
      <c r="T14472" s="63"/>
      <c r="U14472" s="63"/>
      <c r="V14472" s="63"/>
      <c r="W14472" s="63"/>
      <c r="X14472" s="63"/>
      <c r="Y14472" s="63"/>
      <c r="Z14472" s="62">
        <v>0</v>
      </c>
      <c r="AA14472" s="63"/>
      <c r="AB14472" s="63"/>
      <c r="AC14472" s="62">
        <v>0</v>
      </c>
    </row>
    <row r="14473" spans="1:29" ht="30" x14ac:dyDescent="0.25">
      <c r="A14473" s="61" t="s">
        <v>415</v>
      </c>
      <c r="B14473" s="61" t="s">
        <v>416</v>
      </c>
      <c r="C14473" s="62">
        <v>2009</v>
      </c>
      <c r="D14473" s="61" t="s">
        <v>94</v>
      </c>
      <c r="E14473" s="62">
        <v>11</v>
      </c>
      <c r="F14473" s="63"/>
      <c r="G14473" s="63"/>
      <c r="H14473" s="63"/>
      <c r="I14473" s="63"/>
      <c r="J14473" s="63"/>
      <c r="K14473" s="62">
        <v>0</v>
      </c>
      <c r="L14473" s="63"/>
      <c r="M14473" s="63"/>
      <c r="N14473" s="63"/>
      <c r="O14473" s="63"/>
      <c r="P14473" s="63"/>
      <c r="Q14473" s="63"/>
      <c r="R14473" s="63"/>
      <c r="S14473" s="63"/>
      <c r="T14473" s="63"/>
      <c r="U14473" s="63"/>
      <c r="V14473" s="63"/>
      <c r="W14473" s="63"/>
      <c r="X14473" s="63"/>
      <c r="Y14473" s="63"/>
      <c r="Z14473" s="62">
        <v>28719.38</v>
      </c>
      <c r="AA14473" s="62">
        <v>10777</v>
      </c>
      <c r="AB14473" s="62">
        <v>81.64</v>
      </c>
      <c r="AC14473" s="62">
        <v>2610.85</v>
      </c>
    </row>
    <row r="14474" spans="1:29" ht="30" x14ac:dyDescent="0.25">
      <c r="A14474" s="61" t="s">
        <v>283</v>
      </c>
      <c r="B14474" s="61" t="s">
        <v>284</v>
      </c>
      <c r="C14474" s="62">
        <v>2013</v>
      </c>
      <c r="D14474" s="61" t="s">
        <v>313</v>
      </c>
      <c r="E14474" s="62">
        <v>41</v>
      </c>
      <c r="F14474" s="63"/>
      <c r="G14474" s="62">
        <v>0</v>
      </c>
      <c r="H14474" s="62">
        <v>0</v>
      </c>
      <c r="I14474" s="63"/>
      <c r="J14474" s="63"/>
      <c r="K14474" s="62">
        <v>0</v>
      </c>
      <c r="L14474" s="63"/>
      <c r="M14474" s="63"/>
      <c r="N14474" s="63"/>
      <c r="O14474" s="63"/>
      <c r="P14474" s="63"/>
      <c r="Q14474" s="63"/>
      <c r="R14474" s="63"/>
      <c r="S14474" s="63"/>
      <c r="T14474" s="63"/>
      <c r="U14474" s="63"/>
      <c r="V14474" s="63"/>
      <c r="W14474" s="63"/>
      <c r="X14474" s="63"/>
      <c r="Y14474" s="63"/>
      <c r="Z14474" s="62">
        <v>0</v>
      </c>
      <c r="AA14474" s="63"/>
      <c r="AB14474" s="63"/>
      <c r="AC14474" s="62">
        <v>0</v>
      </c>
    </row>
    <row r="14475" spans="1:29" ht="30" x14ac:dyDescent="0.25">
      <c r="A14475" s="61" t="s">
        <v>526</v>
      </c>
      <c r="B14475" s="61" t="s">
        <v>527</v>
      </c>
      <c r="C14475" s="62">
        <v>2008</v>
      </c>
      <c r="D14475" s="61" t="s">
        <v>78</v>
      </c>
      <c r="E14475" s="62">
        <v>51</v>
      </c>
      <c r="F14475" s="62">
        <v>174320</v>
      </c>
      <c r="G14475" s="62">
        <v>24811</v>
      </c>
      <c r="H14475" s="62">
        <v>40.54</v>
      </c>
      <c r="I14475" s="62">
        <v>3418.04</v>
      </c>
      <c r="J14475" s="62">
        <v>162117.6</v>
      </c>
      <c r="K14475" s="62">
        <v>26674.1</v>
      </c>
      <c r="L14475" s="62">
        <v>41595</v>
      </c>
      <c r="M14475" s="62">
        <v>67.97</v>
      </c>
      <c r="N14475" s="62">
        <v>523.02</v>
      </c>
      <c r="O14475" s="62">
        <v>321671.01</v>
      </c>
      <c r="P14475" s="63"/>
      <c r="Q14475" s="63"/>
      <c r="R14475" s="63"/>
      <c r="S14475" s="63"/>
      <c r="T14475" s="63"/>
      <c r="U14475" s="63"/>
      <c r="V14475" s="63"/>
      <c r="W14475" s="63"/>
      <c r="X14475" s="63"/>
      <c r="Y14475" s="63"/>
      <c r="Z14475" s="62">
        <v>1070000</v>
      </c>
      <c r="AA14475" s="62">
        <v>25036</v>
      </c>
      <c r="AB14475" s="62">
        <v>40.909999999999997</v>
      </c>
      <c r="AC14475" s="62">
        <v>20980.39</v>
      </c>
    </row>
    <row r="14476" spans="1:29" ht="30" x14ac:dyDescent="0.25">
      <c r="A14476" s="61" t="s">
        <v>171</v>
      </c>
      <c r="B14476" s="61" t="s">
        <v>172</v>
      </c>
      <c r="C14476" s="62">
        <v>2014</v>
      </c>
      <c r="D14476" s="61" t="s">
        <v>75</v>
      </c>
      <c r="E14476" s="62">
        <v>8</v>
      </c>
      <c r="F14476" s="62">
        <v>754</v>
      </c>
      <c r="G14476" s="62">
        <v>222</v>
      </c>
      <c r="H14476" s="62">
        <v>2.31</v>
      </c>
      <c r="I14476" s="62">
        <v>94.25</v>
      </c>
      <c r="J14476" s="62">
        <v>701.22</v>
      </c>
      <c r="K14476" s="62">
        <v>0</v>
      </c>
      <c r="L14476" s="62">
        <v>0</v>
      </c>
      <c r="M14476" s="62">
        <v>0</v>
      </c>
      <c r="N14476" s="63"/>
      <c r="O14476" s="63"/>
      <c r="P14476" s="63"/>
      <c r="Q14476" s="63"/>
      <c r="R14476" s="63"/>
      <c r="S14476" s="63"/>
      <c r="T14476" s="63"/>
      <c r="U14476" s="63"/>
      <c r="V14476" s="63"/>
      <c r="W14476" s="63"/>
      <c r="X14476" s="63"/>
      <c r="Y14476" s="63"/>
      <c r="Z14476" s="62">
        <v>1262</v>
      </c>
      <c r="AA14476" s="62">
        <v>7249</v>
      </c>
      <c r="AB14476" s="62">
        <v>75.510000000000005</v>
      </c>
      <c r="AC14476" s="62">
        <v>157.75</v>
      </c>
    </row>
    <row r="14477" spans="1:29" x14ac:dyDescent="0.25">
      <c r="A14477" s="61" t="s">
        <v>222</v>
      </c>
      <c r="B14477" s="61" t="s">
        <v>223</v>
      </c>
      <c r="C14477" s="62">
        <v>2009</v>
      </c>
      <c r="D14477" s="61" t="s">
        <v>78</v>
      </c>
      <c r="E14477" s="62">
        <v>40</v>
      </c>
      <c r="F14477" s="62">
        <v>119200</v>
      </c>
      <c r="G14477" s="62">
        <v>17939</v>
      </c>
      <c r="H14477" s="62">
        <v>37.369999999999997</v>
      </c>
      <c r="I14477" s="62">
        <v>2980</v>
      </c>
      <c r="J14477" s="62">
        <v>110856</v>
      </c>
      <c r="K14477" s="62">
        <v>0</v>
      </c>
      <c r="L14477" s="63"/>
      <c r="M14477" s="63"/>
      <c r="N14477" s="63"/>
      <c r="O14477" s="63"/>
      <c r="P14477" s="63"/>
      <c r="Q14477" s="63"/>
      <c r="R14477" s="63"/>
      <c r="S14477" s="63"/>
      <c r="T14477" s="63"/>
      <c r="U14477" s="62">
        <v>23400</v>
      </c>
      <c r="V14477" s="62">
        <v>43056</v>
      </c>
      <c r="W14477" s="62">
        <v>89.7</v>
      </c>
      <c r="X14477" s="62">
        <v>585</v>
      </c>
      <c r="Y14477" s="62">
        <v>523785.6</v>
      </c>
      <c r="Z14477" s="62">
        <v>107600</v>
      </c>
      <c r="AA14477" s="62">
        <v>8729</v>
      </c>
      <c r="AB14477" s="62">
        <v>18.190000000000001</v>
      </c>
      <c r="AC14477" s="62">
        <v>2690</v>
      </c>
    </row>
    <row r="14478" spans="1:29" ht="30" x14ac:dyDescent="0.25">
      <c r="A14478" s="61" t="s">
        <v>237</v>
      </c>
      <c r="B14478" s="61" t="s">
        <v>238</v>
      </c>
      <c r="C14478" s="62">
        <v>2004</v>
      </c>
      <c r="D14478" s="61" t="s">
        <v>89</v>
      </c>
      <c r="E14478" s="62">
        <v>116</v>
      </c>
      <c r="F14478" s="62">
        <v>449946</v>
      </c>
      <c r="G14478" s="62">
        <v>45068</v>
      </c>
      <c r="H14478" s="62">
        <v>32.380000000000003</v>
      </c>
      <c r="I14478" s="62">
        <v>3878.84</v>
      </c>
      <c r="J14478" s="62">
        <v>418449.78</v>
      </c>
      <c r="K14478" s="62">
        <v>51394.76</v>
      </c>
      <c r="L14478" s="62">
        <v>58342</v>
      </c>
      <c r="M14478" s="62">
        <v>41.91</v>
      </c>
      <c r="N14478" s="62">
        <v>443.06</v>
      </c>
      <c r="O14478" s="62">
        <v>619784.86</v>
      </c>
      <c r="P14478" s="63"/>
      <c r="Q14478" s="63"/>
      <c r="R14478" s="63"/>
      <c r="S14478" s="63"/>
      <c r="T14478" s="63"/>
      <c r="U14478" s="63"/>
      <c r="V14478" s="63"/>
      <c r="W14478" s="63"/>
      <c r="X14478" s="63"/>
      <c r="Y14478" s="63"/>
      <c r="Z14478" s="62">
        <v>4678</v>
      </c>
      <c r="AA14478" s="62">
        <v>14128</v>
      </c>
      <c r="AB14478" s="62">
        <v>10.15</v>
      </c>
      <c r="AC14478" s="62">
        <v>40.33</v>
      </c>
    </row>
    <row r="14479" spans="1:29" x14ac:dyDescent="0.25">
      <c r="A14479" s="61" t="s">
        <v>70</v>
      </c>
      <c r="B14479" s="61" t="s">
        <v>71</v>
      </c>
      <c r="C14479" s="62">
        <v>2009</v>
      </c>
      <c r="D14479" s="61" t="s">
        <v>78</v>
      </c>
      <c r="E14479" s="62">
        <v>149</v>
      </c>
      <c r="F14479" s="62">
        <v>603600</v>
      </c>
      <c r="G14479" s="62">
        <v>90576</v>
      </c>
      <c r="H14479" s="62">
        <v>50.66</v>
      </c>
      <c r="I14479" s="62">
        <v>4051.01</v>
      </c>
      <c r="J14479" s="62">
        <v>561348</v>
      </c>
      <c r="K14479" s="62">
        <v>126040</v>
      </c>
      <c r="L14479" s="62">
        <v>111882</v>
      </c>
      <c r="M14479" s="62">
        <v>62.57</v>
      </c>
      <c r="N14479" s="62">
        <v>845.91</v>
      </c>
      <c r="O14479" s="62">
        <v>1519954.17</v>
      </c>
      <c r="P14479" s="63"/>
      <c r="Q14479" s="63"/>
      <c r="R14479" s="63"/>
      <c r="S14479" s="63"/>
      <c r="T14479" s="63"/>
      <c r="U14479" s="63"/>
      <c r="V14479" s="63"/>
      <c r="W14479" s="63"/>
      <c r="X14479" s="63"/>
      <c r="Y14479" s="63"/>
      <c r="Z14479" s="62">
        <v>6854</v>
      </c>
      <c r="AA14479" s="62">
        <v>31393</v>
      </c>
      <c r="AB14479" s="62">
        <v>17.559999999999999</v>
      </c>
      <c r="AC14479" s="62">
        <v>46</v>
      </c>
    </row>
    <row r="14480" spans="1:29" x14ac:dyDescent="0.25">
      <c r="A14480" s="61" t="s">
        <v>235</v>
      </c>
      <c r="B14480" s="61" t="s">
        <v>236</v>
      </c>
      <c r="C14480" s="62">
        <v>2006</v>
      </c>
      <c r="D14480" s="61" t="s">
        <v>75</v>
      </c>
      <c r="E14480" s="62">
        <v>12</v>
      </c>
      <c r="F14480" s="62">
        <v>5383</v>
      </c>
      <c r="G14480" s="62">
        <v>965</v>
      </c>
      <c r="H14480" s="62">
        <v>6.7</v>
      </c>
      <c r="I14480" s="62">
        <v>448.58</v>
      </c>
      <c r="J14480" s="62">
        <v>5006.1899999999996</v>
      </c>
      <c r="K14480" s="62">
        <v>2838.02</v>
      </c>
      <c r="L14480" s="62">
        <v>4332</v>
      </c>
      <c r="M14480" s="62">
        <v>30.08</v>
      </c>
      <c r="N14480" s="62">
        <v>236.5</v>
      </c>
      <c r="O14480" s="62">
        <v>34224.550000000003</v>
      </c>
      <c r="P14480" s="63"/>
      <c r="Q14480" s="63"/>
      <c r="R14480" s="63"/>
      <c r="S14480" s="63"/>
      <c r="T14480" s="63"/>
      <c r="U14480" s="63"/>
      <c r="V14480" s="63"/>
      <c r="W14480" s="63"/>
      <c r="X14480" s="63"/>
      <c r="Y14480" s="63"/>
      <c r="Z14480" s="62">
        <v>71800</v>
      </c>
      <c r="AA14480" s="62">
        <v>2088</v>
      </c>
      <c r="AB14480" s="62">
        <v>14.5</v>
      </c>
      <c r="AC14480" s="62">
        <v>5983.33</v>
      </c>
    </row>
    <row r="14481" spans="1:29" ht="30" x14ac:dyDescent="0.25">
      <c r="A14481" s="61" t="s">
        <v>87</v>
      </c>
      <c r="B14481" s="61" t="s">
        <v>88</v>
      </c>
      <c r="C14481" s="62">
        <v>2008</v>
      </c>
      <c r="D14481" s="61" t="s">
        <v>94</v>
      </c>
      <c r="E14481" s="62">
        <v>2</v>
      </c>
      <c r="F14481" s="63"/>
      <c r="G14481" s="63"/>
      <c r="H14481" s="63"/>
      <c r="I14481" s="63"/>
      <c r="J14481" s="63"/>
      <c r="K14481" s="62">
        <v>818.62</v>
      </c>
      <c r="L14481" s="62">
        <v>701</v>
      </c>
      <c r="M14481" s="62">
        <v>29.21</v>
      </c>
      <c r="N14481" s="62">
        <v>409.31</v>
      </c>
      <c r="O14481" s="62">
        <v>9872.02</v>
      </c>
      <c r="P14481" s="63"/>
      <c r="Q14481" s="63"/>
      <c r="R14481" s="63"/>
      <c r="S14481" s="63"/>
      <c r="T14481" s="63"/>
      <c r="U14481" s="63"/>
      <c r="V14481" s="63"/>
      <c r="W14481" s="63"/>
      <c r="X14481" s="63"/>
      <c r="Y14481" s="63"/>
      <c r="Z14481" s="62">
        <v>16434</v>
      </c>
      <c r="AA14481" s="62">
        <v>1494</v>
      </c>
      <c r="AB14481" s="62">
        <v>62.25</v>
      </c>
      <c r="AC14481" s="62">
        <v>8217</v>
      </c>
    </row>
    <row r="14482" spans="1:29" ht="30" x14ac:dyDescent="0.25">
      <c r="A14482" s="61" t="s">
        <v>385</v>
      </c>
      <c r="B14482" s="61" t="s">
        <v>386</v>
      </c>
      <c r="C14482" s="62">
        <v>2015</v>
      </c>
      <c r="D14482" s="61" t="s">
        <v>75</v>
      </c>
      <c r="E14482" s="62">
        <v>4</v>
      </c>
      <c r="F14482" s="62">
        <v>865</v>
      </c>
      <c r="G14482" s="62">
        <v>195</v>
      </c>
      <c r="H14482" s="62">
        <v>4.0599999999999996</v>
      </c>
      <c r="I14482" s="62">
        <v>216.25</v>
      </c>
      <c r="J14482" s="62">
        <v>804.45</v>
      </c>
      <c r="K14482" s="62">
        <v>0</v>
      </c>
      <c r="L14482" s="63"/>
      <c r="M14482" s="63"/>
      <c r="N14482" s="63"/>
      <c r="O14482" s="63"/>
      <c r="P14482" s="63"/>
      <c r="Q14482" s="63"/>
      <c r="R14482" s="63"/>
      <c r="S14482" s="63"/>
      <c r="T14482" s="63"/>
      <c r="U14482" s="63"/>
      <c r="V14482" s="63"/>
      <c r="W14482" s="63"/>
      <c r="X14482" s="63"/>
      <c r="Y14482" s="63"/>
      <c r="Z14482" s="62">
        <v>23119.06</v>
      </c>
      <c r="AA14482" s="62">
        <v>1637</v>
      </c>
      <c r="AB14482" s="62">
        <v>34.1</v>
      </c>
      <c r="AC14482" s="62">
        <v>5779.77</v>
      </c>
    </row>
    <row r="14483" spans="1:29" ht="30" x14ac:dyDescent="0.25">
      <c r="A14483" s="61" t="s">
        <v>342</v>
      </c>
      <c r="B14483" s="61" t="s">
        <v>343</v>
      </c>
      <c r="C14483" s="62">
        <v>2010</v>
      </c>
      <c r="D14483" s="61" t="s">
        <v>99</v>
      </c>
      <c r="E14483" s="62">
        <v>10</v>
      </c>
      <c r="F14483" s="62">
        <v>46625</v>
      </c>
      <c r="G14483" s="62">
        <v>8669</v>
      </c>
      <c r="H14483" s="62">
        <v>72.239999999999995</v>
      </c>
      <c r="I14483" s="62">
        <v>4662.5</v>
      </c>
      <c r="J14483" s="62">
        <v>43361.25</v>
      </c>
      <c r="K14483" s="62">
        <v>0</v>
      </c>
      <c r="L14483" s="63"/>
      <c r="M14483" s="63"/>
      <c r="N14483" s="63"/>
      <c r="O14483" s="63"/>
      <c r="P14483" s="62">
        <v>4905</v>
      </c>
      <c r="Q14483" s="62">
        <v>9665</v>
      </c>
      <c r="R14483" s="62">
        <v>80.540000000000006</v>
      </c>
      <c r="S14483" s="62">
        <v>490</v>
      </c>
      <c r="T14483" s="62">
        <v>62141.45</v>
      </c>
      <c r="U14483" s="63"/>
      <c r="V14483" s="63"/>
      <c r="W14483" s="63"/>
      <c r="X14483" s="63"/>
      <c r="Y14483" s="63"/>
      <c r="Z14483" s="62">
        <v>9596</v>
      </c>
      <c r="AA14483" s="62">
        <v>1245</v>
      </c>
      <c r="AB14483" s="62">
        <v>10.38</v>
      </c>
      <c r="AC14483" s="62">
        <v>959.6</v>
      </c>
    </row>
    <row r="14484" spans="1:29" x14ac:dyDescent="0.25">
      <c r="A14484" s="61" t="s">
        <v>420</v>
      </c>
      <c r="B14484" s="61" t="s">
        <v>421</v>
      </c>
      <c r="C14484" s="62">
        <v>2018</v>
      </c>
      <c r="D14484" s="61" t="s">
        <v>135</v>
      </c>
      <c r="E14484" s="62">
        <v>60</v>
      </c>
      <c r="F14484" s="62">
        <v>417</v>
      </c>
      <c r="G14484" s="62">
        <v>223</v>
      </c>
      <c r="H14484" s="62">
        <v>0.31</v>
      </c>
      <c r="I14484" s="62">
        <v>6.95</v>
      </c>
      <c r="J14484" s="62">
        <v>387.81</v>
      </c>
      <c r="K14484" s="62">
        <v>0</v>
      </c>
      <c r="L14484" s="63"/>
      <c r="M14484" s="63"/>
      <c r="N14484" s="63"/>
      <c r="O14484" s="63"/>
      <c r="P14484" s="63"/>
      <c r="Q14484" s="63"/>
      <c r="R14484" s="63"/>
      <c r="S14484" s="63"/>
      <c r="T14484" s="63"/>
      <c r="U14484" s="63"/>
      <c r="V14484" s="63"/>
      <c r="W14484" s="63"/>
      <c r="X14484" s="63"/>
      <c r="Y14484" s="63"/>
      <c r="Z14484" s="62">
        <v>3240</v>
      </c>
      <c r="AA14484" s="62">
        <v>34639</v>
      </c>
      <c r="AB14484" s="62">
        <v>48.11</v>
      </c>
      <c r="AC14484" s="62">
        <v>54</v>
      </c>
    </row>
    <row r="14485" spans="1:29" x14ac:dyDescent="0.25">
      <c r="A14485" s="61" t="s">
        <v>466</v>
      </c>
      <c r="B14485" s="61" t="s">
        <v>467</v>
      </c>
      <c r="C14485" s="62">
        <v>2007</v>
      </c>
      <c r="D14485" s="61" t="s">
        <v>94</v>
      </c>
      <c r="E14485" s="62">
        <v>2</v>
      </c>
      <c r="F14485" s="62">
        <v>2822</v>
      </c>
      <c r="G14485" s="62">
        <v>565</v>
      </c>
      <c r="H14485" s="62">
        <v>23.54</v>
      </c>
      <c r="I14485" s="62">
        <v>1411</v>
      </c>
      <c r="J14485" s="62">
        <v>2624.46</v>
      </c>
      <c r="K14485" s="62">
        <v>0</v>
      </c>
      <c r="L14485" s="63"/>
      <c r="M14485" s="63"/>
      <c r="N14485" s="63"/>
      <c r="O14485" s="63"/>
      <c r="P14485" s="63"/>
      <c r="Q14485" s="63"/>
      <c r="R14485" s="63"/>
      <c r="S14485" s="63"/>
      <c r="T14485" s="63"/>
      <c r="U14485" s="63"/>
      <c r="V14485" s="63"/>
      <c r="W14485" s="63"/>
      <c r="X14485" s="63"/>
      <c r="Y14485" s="63"/>
      <c r="Z14485" s="62">
        <v>7.22</v>
      </c>
      <c r="AA14485" s="62">
        <v>167</v>
      </c>
      <c r="AB14485" s="62">
        <v>6.96</v>
      </c>
      <c r="AC14485" s="62">
        <v>3.61</v>
      </c>
    </row>
    <row r="14486" spans="1:29" x14ac:dyDescent="0.25">
      <c r="A14486" s="61" t="s">
        <v>469</v>
      </c>
      <c r="B14486" s="61" t="s">
        <v>470</v>
      </c>
      <c r="C14486" s="62">
        <v>2003</v>
      </c>
      <c r="D14486" s="61" t="s">
        <v>99</v>
      </c>
      <c r="E14486" s="62">
        <v>54</v>
      </c>
      <c r="F14486" s="62">
        <v>136320</v>
      </c>
      <c r="G14486" s="62">
        <v>12477</v>
      </c>
      <c r="H14486" s="62">
        <v>19.25</v>
      </c>
      <c r="I14486" s="62">
        <v>2524.44</v>
      </c>
      <c r="J14486" s="62">
        <v>126777.60000000001</v>
      </c>
      <c r="K14486" s="62">
        <v>9971.8700000000008</v>
      </c>
      <c r="L14486" s="62">
        <v>10753</v>
      </c>
      <c r="M14486" s="62">
        <v>16.59</v>
      </c>
      <c r="N14486" s="63"/>
      <c r="O14486" s="63"/>
      <c r="P14486" s="63"/>
      <c r="Q14486" s="63"/>
      <c r="R14486" s="63"/>
      <c r="S14486" s="63"/>
      <c r="T14486" s="63"/>
      <c r="U14486" s="63"/>
      <c r="V14486" s="63"/>
      <c r="W14486" s="63"/>
      <c r="X14486" s="63"/>
      <c r="Y14486" s="63"/>
      <c r="Z14486" s="62">
        <v>1768.96</v>
      </c>
      <c r="AA14486" s="62">
        <v>10586</v>
      </c>
      <c r="AB14486" s="62">
        <v>16.34</v>
      </c>
      <c r="AC14486" s="62">
        <v>32.76</v>
      </c>
    </row>
    <row r="14487" spans="1:29" x14ac:dyDescent="0.25">
      <c r="A14487" s="61" t="s">
        <v>102</v>
      </c>
      <c r="B14487" s="61" t="s">
        <v>103</v>
      </c>
      <c r="C14487" s="62">
        <v>2004</v>
      </c>
      <c r="D14487" s="61" t="s">
        <v>78</v>
      </c>
      <c r="E14487" s="62">
        <v>40</v>
      </c>
      <c r="F14487" s="62">
        <v>531600</v>
      </c>
      <c r="G14487" s="62">
        <v>60817</v>
      </c>
      <c r="H14487" s="62">
        <v>126.7</v>
      </c>
      <c r="I14487" s="62">
        <v>13290</v>
      </c>
      <c r="J14487" s="62">
        <v>494388</v>
      </c>
      <c r="K14487" s="62">
        <v>0</v>
      </c>
      <c r="L14487" s="63"/>
      <c r="M14487" s="63"/>
      <c r="N14487" s="63"/>
      <c r="O14487" s="63"/>
      <c r="P14487" s="63"/>
      <c r="Q14487" s="63"/>
      <c r="R14487" s="63"/>
      <c r="S14487" s="63"/>
      <c r="T14487" s="63"/>
      <c r="U14487" s="63"/>
      <c r="V14487" s="63"/>
      <c r="W14487" s="63"/>
      <c r="X14487" s="63"/>
      <c r="Y14487" s="63"/>
      <c r="Z14487" s="62">
        <v>1884</v>
      </c>
      <c r="AA14487" s="62">
        <v>15021</v>
      </c>
      <c r="AB14487" s="62">
        <v>31.29</v>
      </c>
      <c r="AC14487" s="62">
        <v>47.1</v>
      </c>
    </row>
    <row r="14488" spans="1:29" x14ac:dyDescent="0.25">
      <c r="A14488" s="61" t="s">
        <v>208</v>
      </c>
      <c r="B14488" s="61" t="s">
        <v>209</v>
      </c>
      <c r="C14488" s="62">
        <v>2009</v>
      </c>
      <c r="D14488" s="61" t="s">
        <v>75</v>
      </c>
      <c r="E14488" s="62">
        <v>22</v>
      </c>
      <c r="F14488" s="62">
        <v>28700</v>
      </c>
      <c r="G14488" s="62">
        <v>5355</v>
      </c>
      <c r="H14488" s="62">
        <v>20.28</v>
      </c>
      <c r="I14488" s="62">
        <v>1304.55</v>
      </c>
      <c r="J14488" s="62">
        <v>26691</v>
      </c>
      <c r="K14488" s="62">
        <v>24797</v>
      </c>
      <c r="L14488" s="62">
        <v>36228</v>
      </c>
      <c r="M14488" s="62">
        <v>137.22999999999999</v>
      </c>
      <c r="N14488" s="62">
        <v>1127.1400000000001</v>
      </c>
      <c r="O14488" s="62">
        <v>299034.46000000002</v>
      </c>
      <c r="P14488" s="63"/>
      <c r="Q14488" s="63"/>
      <c r="R14488" s="63"/>
      <c r="S14488" s="63"/>
      <c r="T14488" s="63"/>
      <c r="U14488" s="63"/>
      <c r="V14488" s="63"/>
      <c r="W14488" s="63"/>
      <c r="X14488" s="63"/>
      <c r="Y14488" s="63"/>
      <c r="Z14488" s="62">
        <v>2988</v>
      </c>
      <c r="AA14488" s="62">
        <v>13307</v>
      </c>
      <c r="AB14488" s="62">
        <v>50.41</v>
      </c>
      <c r="AC14488" s="62">
        <v>135.82</v>
      </c>
    </row>
    <row r="14489" spans="1:29" x14ac:dyDescent="0.25">
      <c r="A14489" s="61" t="s">
        <v>434</v>
      </c>
      <c r="B14489" s="61" t="s">
        <v>435</v>
      </c>
      <c r="C14489" s="62">
        <v>2014</v>
      </c>
      <c r="D14489" s="61" t="s">
        <v>75</v>
      </c>
      <c r="E14489" s="62">
        <v>24</v>
      </c>
      <c r="F14489" s="62">
        <v>5867</v>
      </c>
      <c r="G14489" s="62">
        <v>1206</v>
      </c>
      <c r="H14489" s="62">
        <v>4.1900000000000004</v>
      </c>
      <c r="I14489" s="62">
        <v>244.46</v>
      </c>
      <c r="J14489" s="62">
        <v>5456.31</v>
      </c>
      <c r="K14489" s="62">
        <v>0</v>
      </c>
      <c r="L14489" s="63"/>
      <c r="M14489" s="63"/>
      <c r="N14489" s="63"/>
      <c r="O14489" s="63"/>
      <c r="P14489" s="63"/>
      <c r="Q14489" s="63"/>
      <c r="R14489" s="63"/>
      <c r="S14489" s="63"/>
      <c r="T14489" s="63"/>
      <c r="U14489" s="63"/>
      <c r="V14489" s="63"/>
      <c r="W14489" s="63"/>
      <c r="X14489" s="63"/>
      <c r="Y14489" s="63"/>
      <c r="Z14489" s="62">
        <v>1354.19</v>
      </c>
      <c r="AA14489" s="62">
        <v>6577</v>
      </c>
      <c r="AB14489" s="62">
        <v>22.84</v>
      </c>
      <c r="AC14489" s="62">
        <v>56.42</v>
      </c>
    </row>
    <row r="14490" spans="1:29" x14ac:dyDescent="0.25">
      <c r="A14490" s="61" t="s">
        <v>81</v>
      </c>
      <c r="B14490" s="61" t="s">
        <v>82</v>
      </c>
      <c r="C14490" s="62">
        <v>2010</v>
      </c>
      <c r="D14490" s="61" t="s">
        <v>298</v>
      </c>
      <c r="E14490" s="62">
        <v>4</v>
      </c>
      <c r="F14490" s="62">
        <v>271</v>
      </c>
      <c r="G14490" s="62">
        <v>132</v>
      </c>
      <c r="H14490" s="62">
        <v>2.75</v>
      </c>
      <c r="I14490" s="62">
        <v>67.75</v>
      </c>
      <c r="J14490" s="62">
        <v>252.03</v>
      </c>
      <c r="K14490" s="62">
        <v>0</v>
      </c>
      <c r="L14490" s="63"/>
      <c r="M14490" s="63"/>
      <c r="N14490" s="63"/>
      <c r="O14490" s="63"/>
      <c r="P14490" s="63"/>
      <c r="Q14490" s="63"/>
      <c r="R14490" s="63"/>
      <c r="S14490" s="63"/>
      <c r="T14490" s="63"/>
      <c r="U14490" s="63"/>
      <c r="V14490" s="63"/>
      <c r="W14490" s="63"/>
      <c r="X14490" s="63"/>
      <c r="Y14490" s="63"/>
      <c r="Z14490" s="62">
        <v>579</v>
      </c>
      <c r="AA14490" s="62">
        <v>2217</v>
      </c>
      <c r="AB14490" s="62">
        <v>46.19</v>
      </c>
      <c r="AC14490" s="62">
        <v>144.75</v>
      </c>
    </row>
    <row r="14491" spans="1:29" x14ac:dyDescent="0.25">
      <c r="A14491" s="61" t="s">
        <v>210</v>
      </c>
      <c r="B14491" s="61" t="s">
        <v>211</v>
      </c>
      <c r="C14491" s="62">
        <v>2010</v>
      </c>
      <c r="D14491" s="61" t="s">
        <v>297</v>
      </c>
      <c r="E14491" s="62">
        <v>96</v>
      </c>
      <c r="F14491" s="62">
        <v>988392</v>
      </c>
      <c r="G14491" s="62">
        <v>156385</v>
      </c>
      <c r="H14491" s="62">
        <v>135.75</v>
      </c>
      <c r="I14491" s="62">
        <v>10295.75</v>
      </c>
      <c r="J14491" s="62">
        <v>919204.56</v>
      </c>
      <c r="K14491" s="62">
        <v>167589.72</v>
      </c>
      <c r="L14491" s="62">
        <v>88540</v>
      </c>
      <c r="M14491" s="62">
        <v>76.86</v>
      </c>
      <c r="N14491" s="62">
        <v>1745.73</v>
      </c>
      <c r="O14491" s="62">
        <v>2021014.69</v>
      </c>
      <c r="P14491" s="63"/>
      <c r="Q14491" s="63"/>
      <c r="R14491" s="63"/>
      <c r="S14491" s="63"/>
      <c r="T14491" s="63"/>
      <c r="U14491" s="63"/>
      <c r="V14491" s="63"/>
      <c r="W14491" s="63"/>
      <c r="X14491" s="63"/>
      <c r="Y14491" s="63"/>
      <c r="Z14491" s="62">
        <v>1276672</v>
      </c>
      <c r="AA14491" s="62">
        <v>184220</v>
      </c>
      <c r="AB14491" s="62">
        <v>159.91</v>
      </c>
      <c r="AC14491" s="62">
        <v>13298.67</v>
      </c>
    </row>
    <row r="14492" spans="1:29" ht="30" x14ac:dyDescent="0.25">
      <c r="A14492" s="61" t="s">
        <v>120</v>
      </c>
      <c r="B14492" s="61" t="s">
        <v>121</v>
      </c>
      <c r="C14492" s="62">
        <v>2008</v>
      </c>
      <c r="D14492" s="61" t="s">
        <v>78</v>
      </c>
      <c r="E14492" s="62">
        <v>68</v>
      </c>
      <c r="F14492" s="62">
        <v>732441</v>
      </c>
      <c r="G14492" s="62">
        <v>87438</v>
      </c>
      <c r="H14492" s="62">
        <v>107.15</v>
      </c>
      <c r="I14492" s="62">
        <v>10771.19</v>
      </c>
      <c r="J14492" s="62">
        <v>681170.13</v>
      </c>
      <c r="K14492" s="62">
        <v>0</v>
      </c>
      <c r="L14492" s="62">
        <v>0</v>
      </c>
      <c r="M14492" s="62">
        <v>0</v>
      </c>
      <c r="N14492" s="62">
        <v>0</v>
      </c>
      <c r="O14492" s="62">
        <v>0</v>
      </c>
      <c r="P14492" s="63"/>
      <c r="Q14492" s="63"/>
      <c r="R14492" s="63"/>
      <c r="S14492" s="63"/>
      <c r="T14492" s="63"/>
      <c r="U14492" s="63"/>
      <c r="V14492" s="63"/>
      <c r="W14492" s="63"/>
      <c r="X14492" s="63"/>
      <c r="Y14492" s="63"/>
      <c r="Z14492" s="62">
        <v>312480</v>
      </c>
      <c r="AA14492" s="62">
        <v>19183</v>
      </c>
      <c r="AB14492" s="62">
        <v>23.51</v>
      </c>
      <c r="AC14492" s="62">
        <v>4595.29</v>
      </c>
    </row>
    <row r="14493" spans="1:29" ht="30" x14ac:dyDescent="0.25">
      <c r="A14493" s="61" t="s">
        <v>115</v>
      </c>
      <c r="B14493" s="61" t="s">
        <v>116</v>
      </c>
      <c r="C14493" s="62">
        <v>2003</v>
      </c>
      <c r="D14493" s="61" t="s">
        <v>89</v>
      </c>
      <c r="E14493" s="62">
        <v>40</v>
      </c>
      <c r="F14493" s="62">
        <v>15676</v>
      </c>
      <c r="G14493" s="62">
        <v>2454</v>
      </c>
      <c r="H14493" s="62">
        <v>5.1100000000000003</v>
      </c>
      <c r="I14493" s="62">
        <v>391.9</v>
      </c>
      <c r="J14493" s="62">
        <v>14578.68</v>
      </c>
      <c r="K14493" s="62">
        <v>7517.94</v>
      </c>
      <c r="L14493" s="62">
        <v>9024</v>
      </c>
      <c r="M14493" s="62">
        <v>18.8</v>
      </c>
      <c r="N14493" s="62">
        <v>187.95</v>
      </c>
      <c r="O14493" s="62">
        <v>90661.14</v>
      </c>
      <c r="P14493" s="63"/>
      <c r="Q14493" s="63"/>
      <c r="R14493" s="63"/>
      <c r="S14493" s="63"/>
      <c r="T14493" s="63"/>
      <c r="U14493" s="63"/>
      <c r="V14493" s="63"/>
      <c r="W14493" s="63"/>
      <c r="X14493" s="63"/>
      <c r="Y14493" s="63"/>
      <c r="Z14493" s="62">
        <v>42000</v>
      </c>
      <c r="AA14493" s="62">
        <v>3780</v>
      </c>
      <c r="AB14493" s="62">
        <v>7.88</v>
      </c>
      <c r="AC14493" s="62">
        <v>1050</v>
      </c>
    </row>
    <row r="14494" spans="1:29" x14ac:dyDescent="0.25">
      <c r="A14494" s="61" t="s">
        <v>336</v>
      </c>
      <c r="B14494" s="61" t="s">
        <v>337</v>
      </c>
      <c r="C14494" s="62">
        <v>2011</v>
      </c>
      <c r="D14494" s="61" t="s">
        <v>150</v>
      </c>
      <c r="E14494" s="62">
        <v>8</v>
      </c>
      <c r="F14494" s="63"/>
      <c r="G14494" s="63"/>
      <c r="H14494" s="63"/>
      <c r="I14494" s="63"/>
      <c r="J14494" s="63"/>
      <c r="K14494" s="62">
        <v>0</v>
      </c>
      <c r="L14494" s="63"/>
      <c r="M14494" s="63"/>
      <c r="N14494" s="63"/>
      <c r="O14494" s="63"/>
      <c r="P14494" s="63"/>
      <c r="Q14494" s="63"/>
      <c r="R14494" s="63"/>
      <c r="S14494" s="63"/>
      <c r="T14494" s="63"/>
      <c r="U14494" s="63"/>
      <c r="V14494" s="63"/>
      <c r="W14494" s="63"/>
      <c r="X14494" s="63"/>
      <c r="Y14494" s="63"/>
      <c r="Z14494" s="62">
        <v>0</v>
      </c>
      <c r="AA14494" s="63"/>
      <c r="AB14494" s="63"/>
      <c r="AC14494" s="62">
        <v>0</v>
      </c>
    </row>
    <row r="14495" spans="1:29" x14ac:dyDescent="0.25">
      <c r="A14495" s="61" t="s">
        <v>376</v>
      </c>
      <c r="B14495" s="61" t="s">
        <v>377</v>
      </c>
      <c r="C14495" s="62">
        <v>2005</v>
      </c>
      <c r="D14495" s="61" t="s">
        <v>78</v>
      </c>
      <c r="E14495" s="62">
        <v>42</v>
      </c>
      <c r="F14495" s="62">
        <v>288501</v>
      </c>
      <c r="G14495" s="62">
        <v>36609</v>
      </c>
      <c r="H14495" s="62">
        <v>72.64</v>
      </c>
      <c r="I14495" s="62">
        <v>6869.07</v>
      </c>
      <c r="J14495" s="62">
        <v>268305.93</v>
      </c>
      <c r="K14495" s="62">
        <v>23841.9</v>
      </c>
      <c r="L14495" s="62">
        <v>34646</v>
      </c>
      <c r="M14495" s="62">
        <v>68.739999999999995</v>
      </c>
      <c r="N14495" s="62">
        <v>567.66</v>
      </c>
      <c r="O14495" s="62">
        <v>287516.64</v>
      </c>
      <c r="P14495" s="63"/>
      <c r="Q14495" s="63"/>
      <c r="R14495" s="63"/>
      <c r="S14495" s="63"/>
      <c r="T14495" s="63"/>
      <c r="U14495" s="63"/>
      <c r="V14495" s="63"/>
      <c r="W14495" s="63"/>
      <c r="X14495" s="63"/>
      <c r="Y14495" s="63"/>
      <c r="Z14495" s="62">
        <v>180410</v>
      </c>
      <c r="AA14495" s="62">
        <v>9494</v>
      </c>
      <c r="AB14495" s="62">
        <v>18.84</v>
      </c>
      <c r="AC14495" s="62">
        <v>4295.4799999999996</v>
      </c>
    </row>
    <row r="14496" spans="1:29" ht="30" x14ac:dyDescent="0.25">
      <c r="A14496" s="61" t="s">
        <v>224</v>
      </c>
      <c r="B14496" s="61" t="s">
        <v>225</v>
      </c>
      <c r="C14496" s="62">
        <v>2006</v>
      </c>
      <c r="D14496" s="61" t="s">
        <v>150</v>
      </c>
      <c r="E14496" s="62">
        <v>8</v>
      </c>
      <c r="F14496" s="63"/>
      <c r="G14496" s="63"/>
      <c r="H14496" s="63"/>
      <c r="I14496" s="63"/>
      <c r="J14496" s="63"/>
      <c r="K14496" s="62">
        <v>0</v>
      </c>
      <c r="L14496" s="63"/>
      <c r="M14496" s="63"/>
      <c r="N14496" s="63"/>
      <c r="O14496" s="63"/>
      <c r="P14496" s="63"/>
      <c r="Q14496" s="63"/>
      <c r="R14496" s="63"/>
      <c r="S14496" s="63"/>
      <c r="T14496" s="63"/>
      <c r="U14496" s="63"/>
      <c r="V14496" s="63"/>
      <c r="W14496" s="63"/>
      <c r="X14496" s="63"/>
      <c r="Y14496" s="63"/>
      <c r="Z14496" s="62">
        <v>0</v>
      </c>
      <c r="AA14496" s="63"/>
      <c r="AB14496" s="63"/>
      <c r="AC14496" s="62">
        <v>0</v>
      </c>
    </row>
    <row r="14497" spans="1:29" ht="30" x14ac:dyDescent="0.25">
      <c r="A14497" s="61" t="s">
        <v>231</v>
      </c>
      <c r="B14497" s="61" t="s">
        <v>232</v>
      </c>
      <c r="C14497" s="62">
        <v>2018</v>
      </c>
      <c r="D14497" s="61" t="s">
        <v>78</v>
      </c>
      <c r="E14497" s="62">
        <v>76</v>
      </c>
      <c r="F14497" s="62">
        <v>181067</v>
      </c>
      <c r="G14497" s="62">
        <v>25332</v>
      </c>
      <c r="H14497" s="62">
        <v>27.78</v>
      </c>
      <c r="I14497" s="62">
        <v>2382.46</v>
      </c>
      <c r="J14497" s="62">
        <v>168392.31</v>
      </c>
      <c r="K14497" s="62">
        <v>26201.75</v>
      </c>
      <c r="L14497" s="62">
        <v>27417</v>
      </c>
      <c r="M14497" s="62">
        <v>30.06</v>
      </c>
      <c r="N14497" s="62">
        <v>344.76</v>
      </c>
      <c r="O14497" s="62">
        <v>315974.71000000002</v>
      </c>
      <c r="P14497" s="63"/>
      <c r="Q14497" s="63"/>
      <c r="R14497" s="63"/>
      <c r="S14497" s="63"/>
      <c r="T14497" s="63"/>
      <c r="U14497" s="63"/>
      <c r="V14497" s="63"/>
      <c r="W14497" s="63"/>
      <c r="X14497" s="63"/>
      <c r="Y14497" s="63"/>
      <c r="Z14497" s="62">
        <v>2816</v>
      </c>
      <c r="AA14497" s="62">
        <v>28768</v>
      </c>
      <c r="AB14497" s="62">
        <v>31.54</v>
      </c>
      <c r="AC14497" s="62">
        <v>37.049999999999997</v>
      </c>
    </row>
    <row r="14498" spans="1:29" x14ac:dyDescent="0.25">
      <c r="A14498" s="61" t="s">
        <v>369</v>
      </c>
      <c r="B14498" s="61" t="s">
        <v>370</v>
      </c>
      <c r="C14498" s="62">
        <v>2014</v>
      </c>
      <c r="D14498" s="61" t="s">
        <v>94</v>
      </c>
      <c r="E14498" s="62">
        <v>6</v>
      </c>
      <c r="F14498" s="62">
        <v>1013</v>
      </c>
      <c r="G14498" s="62">
        <v>1644</v>
      </c>
      <c r="H14498" s="62">
        <v>22.83</v>
      </c>
      <c r="I14498" s="62">
        <v>168.83</v>
      </c>
      <c r="J14498" s="62">
        <v>942.09</v>
      </c>
      <c r="K14498" s="62">
        <v>3726.28</v>
      </c>
      <c r="L14498" s="62">
        <v>7813</v>
      </c>
      <c r="M14498" s="62">
        <v>108.51</v>
      </c>
      <c r="N14498" s="62">
        <v>621.04999999999995</v>
      </c>
      <c r="O14498" s="62">
        <v>44936.37</v>
      </c>
      <c r="P14498" s="63"/>
      <c r="Q14498" s="63"/>
      <c r="R14498" s="63"/>
      <c r="S14498" s="63"/>
      <c r="T14498" s="63"/>
      <c r="U14498" s="63"/>
      <c r="V14498" s="63"/>
      <c r="W14498" s="63"/>
      <c r="X14498" s="63"/>
      <c r="Y14498" s="63"/>
      <c r="Z14498" s="62">
        <v>802.75</v>
      </c>
      <c r="AA14498" s="62">
        <v>3003</v>
      </c>
      <c r="AB14498" s="62">
        <v>41.71</v>
      </c>
      <c r="AC14498" s="62">
        <v>133.79</v>
      </c>
    </row>
    <row r="14499" spans="1:29" ht="30" x14ac:dyDescent="0.25">
      <c r="A14499" s="61" t="s">
        <v>111</v>
      </c>
      <c r="B14499" s="61" t="s">
        <v>112</v>
      </c>
      <c r="C14499" s="62">
        <v>2016</v>
      </c>
      <c r="D14499" s="61" t="s">
        <v>78</v>
      </c>
      <c r="E14499" s="62">
        <v>44</v>
      </c>
      <c r="F14499" s="62">
        <v>134233</v>
      </c>
      <c r="G14499" s="62">
        <v>48160</v>
      </c>
      <c r="H14499" s="62">
        <v>91.21</v>
      </c>
      <c r="I14499" s="62">
        <v>3050.75</v>
      </c>
      <c r="J14499" s="62">
        <v>124836.69</v>
      </c>
      <c r="K14499" s="62">
        <v>15380.21</v>
      </c>
      <c r="L14499" s="62">
        <v>36918</v>
      </c>
      <c r="M14499" s="62">
        <v>69.92</v>
      </c>
      <c r="N14499" s="62">
        <v>349.55</v>
      </c>
      <c r="O14499" s="62">
        <v>185474.61</v>
      </c>
      <c r="P14499" s="63"/>
      <c r="Q14499" s="63"/>
      <c r="R14499" s="63"/>
      <c r="S14499" s="63"/>
      <c r="T14499" s="63"/>
      <c r="U14499" s="63"/>
      <c r="V14499" s="63"/>
      <c r="W14499" s="63"/>
      <c r="X14499" s="63"/>
      <c r="Y14499" s="63"/>
      <c r="Z14499" s="62">
        <v>9840</v>
      </c>
      <c r="AA14499" s="62">
        <v>7799</v>
      </c>
      <c r="AB14499" s="62">
        <v>14.77</v>
      </c>
      <c r="AC14499" s="62">
        <v>223.64</v>
      </c>
    </row>
    <row r="14500" spans="1:29" ht="30" x14ac:dyDescent="0.25">
      <c r="A14500" s="61" t="s">
        <v>122</v>
      </c>
      <c r="B14500" s="61" t="s">
        <v>123</v>
      </c>
      <c r="C14500" s="62">
        <v>2014</v>
      </c>
      <c r="D14500" s="61" t="s">
        <v>150</v>
      </c>
      <c r="E14500" s="62">
        <v>14</v>
      </c>
      <c r="F14500" s="63"/>
      <c r="G14500" s="63"/>
      <c r="H14500" s="63"/>
      <c r="I14500" s="63"/>
      <c r="J14500" s="63"/>
      <c r="K14500" s="62">
        <v>0</v>
      </c>
      <c r="L14500" s="63"/>
      <c r="M14500" s="63"/>
      <c r="N14500" s="63"/>
      <c r="O14500" s="63"/>
      <c r="P14500" s="63"/>
      <c r="Q14500" s="63"/>
      <c r="R14500" s="63"/>
      <c r="S14500" s="63"/>
      <c r="T14500" s="63"/>
      <c r="U14500" s="63"/>
      <c r="V14500" s="63"/>
      <c r="W14500" s="63"/>
      <c r="X14500" s="63"/>
      <c r="Y14500" s="63"/>
      <c r="Z14500" s="62">
        <v>190.43</v>
      </c>
      <c r="AA14500" s="62">
        <v>3557</v>
      </c>
      <c r="AB14500" s="62">
        <v>21.17</v>
      </c>
      <c r="AC14500" s="62">
        <v>13.6</v>
      </c>
    </row>
    <row r="14501" spans="1:29" ht="30" x14ac:dyDescent="0.25">
      <c r="A14501" s="61" t="s">
        <v>430</v>
      </c>
      <c r="B14501" s="61" t="s">
        <v>431</v>
      </c>
      <c r="C14501" s="62">
        <v>2009</v>
      </c>
      <c r="D14501" s="61" t="s">
        <v>89</v>
      </c>
      <c r="E14501" s="62">
        <v>125</v>
      </c>
      <c r="F14501" s="62">
        <v>1344000</v>
      </c>
      <c r="G14501" s="62">
        <v>175840</v>
      </c>
      <c r="H14501" s="62">
        <v>117.23</v>
      </c>
      <c r="I14501" s="62">
        <v>10752</v>
      </c>
      <c r="J14501" s="62">
        <v>1249920</v>
      </c>
      <c r="K14501" s="62">
        <v>8706.24</v>
      </c>
      <c r="L14501" s="62">
        <v>7992</v>
      </c>
      <c r="M14501" s="62">
        <v>5.33</v>
      </c>
      <c r="N14501" s="62">
        <v>69.650000000000006</v>
      </c>
      <c r="O14501" s="62">
        <v>104991.2</v>
      </c>
      <c r="P14501" s="63"/>
      <c r="Q14501" s="63"/>
      <c r="R14501" s="63"/>
      <c r="S14501" s="63"/>
      <c r="T14501" s="63"/>
      <c r="U14501" s="63"/>
      <c r="V14501" s="63"/>
      <c r="W14501" s="63"/>
      <c r="X14501" s="63"/>
      <c r="Y14501" s="63"/>
      <c r="Z14501" s="62">
        <v>3956</v>
      </c>
      <c r="AA14501" s="62">
        <v>33596</v>
      </c>
      <c r="AB14501" s="62">
        <v>22.4</v>
      </c>
      <c r="AC14501" s="62">
        <v>31.65</v>
      </c>
    </row>
    <row r="14502" spans="1:29" x14ac:dyDescent="0.25">
      <c r="A14502" s="61" t="s">
        <v>163</v>
      </c>
      <c r="B14502" s="61" t="s">
        <v>164</v>
      </c>
      <c r="C14502" s="62">
        <v>2015</v>
      </c>
      <c r="D14502" s="61" t="s">
        <v>83</v>
      </c>
      <c r="E14502" s="62">
        <v>12</v>
      </c>
      <c r="F14502" s="62">
        <v>1246</v>
      </c>
      <c r="G14502" s="62">
        <v>586</v>
      </c>
      <c r="H14502" s="62">
        <v>4.07</v>
      </c>
      <c r="I14502" s="62">
        <v>103.83</v>
      </c>
      <c r="J14502" s="62">
        <v>1158.78</v>
      </c>
      <c r="K14502" s="62">
        <v>0</v>
      </c>
      <c r="L14502" s="63"/>
      <c r="M14502" s="63"/>
      <c r="N14502" s="63"/>
      <c r="O14502" s="63"/>
      <c r="P14502" s="63"/>
      <c r="Q14502" s="63"/>
      <c r="R14502" s="63"/>
      <c r="S14502" s="63"/>
      <c r="T14502" s="63"/>
      <c r="U14502" s="63"/>
      <c r="V14502" s="63"/>
      <c r="W14502" s="63"/>
      <c r="X14502" s="63"/>
      <c r="Y14502" s="63"/>
      <c r="Z14502" s="62">
        <v>72406</v>
      </c>
      <c r="AA14502" s="62">
        <v>5982</v>
      </c>
      <c r="AB14502" s="62">
        <v>41.54</v>
      </c>
      <c r="AC14502" s="62">
        <v>6033.83</v>
      </c>
    </row>
    <row r="14503" spans="1:29" x14ac:dyDescent="0.25">
      <c r="A14503" s="61" t="s">
        <v>102</v>
      </c>
      <c r="B14503" s="61" t="s">
        <v>103</v>
      </c>
      <c r="C14503" s="62">
        <v>2011</v>
      </c>
      <c r="D14503" s="61" t="s">
        <v>104</v>
      </c>
      <c r="E14503" s="62">
        <v>10</v>
      </c>
      <c r="F14503" s="63"/>
      <c r="G14503" s="63"/>
      <c r="H14503" s="63"/>
      <c r="I14503" s="63"/>
      <c r="J14503" s="63"/>
      <c r="K14503" s="62">
        <v>136.76</v>
      </c>
      <c r="L14503" s="62">
        <v>250</v>
      </c>
      <c r="M14503" s="62">
        <v>2.08</v>
      </c>
      <c r="N14503" s="63"/>
      <c r="O14503" s="63"/>
      <c r="P14503" s="63"/>
      <c r="Q14503" s="63"/>
      <c r="R14503" s="63"/>
      <c r="S14503" s="63"/>
      <c r="T14503" s="63"/>
      <c r="U14503" s="63"/>
      <c r="V14503" s="63"/>
      <c r="W14503" s="63"/>
      <c r="X14503" s="63"/>
      <c r="Y14503" s="63"/>
      <c r="Z14503" s="62">
        <v>302</v>
      </c>
      <c r="AA14503" s="62">
        <v>4216</v>
      </c>
      <c r="AB14503" s="62">
        <v>35.130000000000003</v>
      </c>
      <c r="AC14503" s="62">
        <v>30.2</v>
      </c>
    </row>
    <row r="14504" spans="1:29" x14ac:dyDescent="0.25">
      <c r="A14504" s="61" t="s">
        <v>319</v>
      </c>
      <c r="B14504" s="61" t="s">
        <v>320</v>
      </c>
      <c r="C14504" s="62">
        <v>2016</v>
      </c>
      <c r="D14504" s="61" t="s">
        <v>78</v>
      </c>
      <c r="E14504" s="62">
        <v>72</v>
      </c>
      <c r="F14504" s="62">
        <v>562561</v>
      </c>
      <c r="G14504" s="62">
        <v>81439</v>
      </c>
      <c r="H14504" s="62">
        <v>94.26</v>
      </c>
      <c r="I14504" s="62">
        <v>7813.35</v>
      </c>
      <c r="J14504" s="62">
        <v>523181.73</v>
      </c>
      <c r="K14504" s="62">
        <v>0</v>
      </c>
      <c r="L14504" s="63"/>
      <c r="M14504" s="63"/>
      <c r="N14504" s="63"/>
      <c r="O14504" s="63"/>
      <c r="P14504" s="63"/>
      <c r="Q14504" s="63"/>
      <c r="R14504" s="63"/>
      <c r="S14504" s="63"/>
      <c r="T14504" s="63"/>
      <c r="U14504" s="63"/>
      <c r="V14504" s="63"/>
      <c r="W14504" s="63"/>
      <c r="X14504" s="63"/>
      <c r="Y14504" s="63"/>
      <c r="Z14504" s="62">
        <v>1575.56</v>
      </c>
      <c r="AA14504" s="62">
        <v>8128</v>
      </c>
      <c r="AB14504" s="62">
        <v>9.41</v>
      </c>
      <c r="AC14504" s="62">
        <v>21.88</v>
      </c>
    </row>
    <row r="14505" spans="1:29" x14ac:dyDescent="0.25">
      <c r="A14505" s="61" t="s">
        <v>397</v>
      </c>
      <c r="B14505" s="61" t="s">
        <v>398</v>
      </c>
      <c r="C14505" s="62">
        <v>2007</v>
      </c>
      <c r="D14505" s="61" t="s">
        <v>99</v>
      </c>
      <c r="E14505" s="62">
        <v>50</v>
      </c>
      <c r="F14505" s="62">
        <v>576000</v>
      </c>
      <c r="G14505" s="62">
        <v>102974</v>
      </c>
      <c r="H14505" s="62">
        <v>171.62</v>
      </c>
      <c r="I14505" s="62">
        <v>11520</v>
      </c>
      <c r="J14505" s="62">
        <v>535680</v>
      </c>
      <c r="K14505" s="62">
        <v>0</v>
      </c>
      <c r="L14505" s="63"/>
      <c r="M14505" s="63"/>
      <c r="N14505" s="63"/>
      <c r="O14505" s="63"/>
      <c r="P14505" s="63"/>
      <c r="Q14505" s="63"/>
      <c r="R14505" s="63"/>
      <c r="S14505" s="63"/>
      <c r="T14505" s="63"/>
      <c r="U14505" s="63"/>
      <c r="V14505" s="63"/>
      <c r="W14505" s="63"/>
      <c r="X14505" s="63"/>
      <c r="Y14505" s="63"/>
      <c r="Z14505" s="62">
        <v>68000</v>
      </c>
      <c r="AA14505" s="62">
        <v>4172</v>
      </c>
      <c r="AB14505" s="62">
        <v>6.95</v>
      </c>
      <c r="AC14505" s="62">
        <v>1360</v>
      </c>
    </row>
    <row r="14506" spans="1:29" ht="30" x14ac:dyDescent="0.25">
      <c r="A14506" s="61" t="s">
        <v>247</v>
      </c>
      <c r="B14506" s="61" t="s">
        <v>248</v>
      </c>
      <c r="C14506" s="62">
        <v>2005</v>
      </c>
      <c r="D14506" s="61" t="s">
        <v>150</v>
      </c>
      <c r="E14506" s="62">
        <v>2</v>
      </c>
      <c r="F14506" s="62">
        <v>21656</v>
      </c>
      <c r="G14506" s="62">
        <v>3342</v>
      </c>
      <c r="H14506" s="62">
        <v>139.25</v>
      </c>
      <c r="I14506" s="62">
        <v>10828</v>
      </c>
      <c r="J14506" s="62">
        <v>20140.080000000002</v>
      </c>
      <c r="K14506" s="62">
        <v>0</v>
      </c>
      <c r="L14506" s="63"/>
      <c r="M14506" s="63"/>
      <c r="N14506" s="63"/>
      <c r="O14506" s="63"/>
      <c r="P14506" s="63"/>
      <c r="Q14506" s="63"/>
      <c r="R14506" s="63"/>
      <c r="S14506" s="63"/>
      <c r="T14506" s="63"/>
      <c r="U14506" s="62">
        <v>3767</v>
      </c>
      <c r="V14506" s="62">
        <v>6078</v>
      </c>
      <c r="W14506" s="62">
        <v>253.25</v>
      </c>
      <c r="X14506" s="62">
        <v>1883</v>
      </c>
      <c r="Y14506" s="62">
        <v>84320.53</v>
      </c>
      <c r="Z14506" s="62">
        <v>15</v>
      </c>
      <c r="AA14506" s="62">
        <v>628</v>
      </c>
      <c r="AB14506" s="62">
        <v>26.17</v>
      </c>
      <c r="AC14506" s="62">
        <v>7.5</v>
      </c>
    </row>
    <row r="14507" spans="1:29" x14ac:dyDescent="0.25">
      <c r="A14507" s="61" t="s">
        <v>90</v>
      </c>
      <c r="B14507" s="61" t="s">
        <v>91</v>
      </c>
      <c r="C14507" s="62">
        <v>2015</v>
      </c>
      <c r="D14507" s="61" t="s">
        <v>99</v>
      </c>
      <c r="E14507" s="62">
        <v>26</v>
      </c>
      <c r="F14507" s="62">
        <v>121922</v>
      </c>
      <c r="G14507" s="62">
        <v>20053</v>
      </c>
      <c r="H14507" s="62">
        <v>64.27</v>
      </c>
      <c r="I14507" s="62">
        <v>4689.3100000000004</v>
      </c>
      <c r="J14507" s="62">
        <v>113387.46</v>
      </c>
      <c r="K14507" s="62">
        <v>0</v>
      </c>
      <c r="L14507" s="62">
        <v>9364</v>
      </c>
      <c r="M14507" s="62">
        <v>30.01</v>
      </c>
      <c r="N14507" s="62">
        <v>0</v>
      </c>
      <c r="O14507" s="62">
        <v>0</v>
      </c>
      <c r="P14507" s="63"/>
      <c r="Q14507" s="63"/>
      <c r="R14507" s="63"/>
      <c r="S14507" s="63"/>
      <c r="T14507" s="63"/>
      <c r="U14507" s="63"/>
      <c r="V14507" s="63"/>
      <c r="W14507" s="63"/>
      <c r="X14507" s="63"/>
      <c r="Y14507" s="63"/>
      <c r="Z14507" s="62">
        <v>0</v>
      </c>
      <c r="AA14507" s="62">
        <v>9031</v>
      </c>
      <c r="AB14507" s="62">
        <v>28.95</v>
      </c>
      <c r="AC14507" s="62">
        <v>0</v>
      </c>
    </row>
    <row r="14508" spans="1:29" ht="30" x14ac:dyDescent="0.25">
      <c r="A14508" s="61" t="s">
        <v>188</v>
      </c>
      <c r="B14508" s="61" t="s">
        <v>189</v>
      </c>
      <c r="C14508" s="62">
        <v>2004</v>
      </c>
      <c r="D14508" s="61" t="s">
        <v>135</v>
      </c>
      <c r="E14508" s="62">
        <v>150</v>
      </c>
      <c r="F14508" s="62">
        <v>742400</v>
      </c>
      <c r="G14508" s="62">
        <v>86290</v>
      </c>
      <c r="H14508" s="62">
        <v>47.94</v>
      </c>
      <c r="I14508" s="62">
        <v>4949.33</v>
      </c>
      <c r="J14508" s="62">
        <v>690432</v>
      </c>
      <c r="K14508" s="62">
        <v>128022.31</v>
      </c>
      <c r="L14508" s="62">
        <v>158530</v>
      </c>
      <c r="M14508" s="62">
        <v>88.07</v>
      </c>
      <c r="N14508" s="62">
        <v>853.48</v>
      </c>
      <c r="O14508" s="62">
        <v>1543859.42</v>
      </c>
      <c r="P14508" s="63"/>
      <c r="Q14508" s="63"/>
      <c r="R14508" s="63"/>
      <c r="S14508" s="63"/>
      <c r="T14508" s="63"/>
      <c r="U14508" s="63"/>
      <c r="V14508" s="63"/>
      <c r="W14508" s="63"/>
      <c r="X14508" s="63"/>
      <c r="Y14508" s="63"/>
      <c r="Z14508" s="62">
        <v>16619</v>
      </c>
      <c r="AA14508" s="62">
        <v>66972</v>
      </c>
      <c r="AB14508" s="62">
        <v>37.21</v>
      </c>
      <c r="AC14508" s="62">
        <v>110.79</v>
      </c>
    </row>
    <row r="14509" spans="1:29" ht="30" x14ac:dyDescent="0.25">
      <c r="A14509" s="61" t="s">
        <v>356</v>
      </c>
      <c r="B14509" s="61" t="s">
        <v>357</v>
      </c>
      <c r="C14509" s="62">
        <v>2014</v>
      </c>
      <c r="D14509" s="61" t="s">
        <v>94</v>
      </c>
      <c r="E14509" s="62">
        <v>1</v>
      </c>
      <c r="F14509" s="63"/>
      <c r="G14509" s="63"/>
      <c r="H14509" s="63"/>
      <c r="I14509" s="63"/>
      <c r="J14509" s="63"/>
      <c r="K14509" s="62">
        <v>0</v>
      </c>
      <c r="L14509" s="63"/>
      <c r="M14509" s="63"/>
      <c r="N14509" s="63"/>
      <c r="O14509" s="63"/>
      <c r="P14509" s="63"/>
      <c r="Q14509" s="63"/>
      <c r="R14509" s="63"/>
      <c r="S14509" s="63"/>
      <c r="T14509" s="63"/>
      <c r="U14509" s="63"/>
      <c r="V14509" s="63"/>
      <c r="W14509" s="63"/>
      <c r="X14509" s="63"/>
      <c r="Y14509" s="63"/>
      <c r="Z14509" s="62">
        <v>48</v>
      </c>
      <c r="AA14509" s="62">
        <v>499</v>
      </c>
      <c r="AB14509" s="62">
        <v>41.58</v>
      </c>
      <c r="AC14509" s="62">
        <v>48</v>
      </c>
    </row>
    <row r="14510" spans="1:29" ht="30" x14ac:dyDescent="0.25">
      <c r="A14510" s="61" t="s">
        <v>348</v>
      </c>
      <c r="B14510" s="61" t="s">
        <v>349</v>
      </c>
      <c r="C14510" s="62">
        <v>2013</v>
      </c>
      <c r="D14510" s="61" t="s">
        <v>78</v>
      </c>
      <c r="E14510" s="62">
        <v>48</v>
      </c>
      <c r="F14510" s="62">
        <v>405898</v>
      </c>
      <c r="G14510" s="62">
        <v>76226</v>
      </c>
      <c r="H14510" s="62">
        <v>132.34</v>
      </c>
      <c r="I14510" s="62">
        <v>8456.2099999999991</v>
      </c>
      <c r="J14510" s="62">
        <v>377485.14</v>
      </c>
      <c r="K14510" s="62">
        <v>0</v>
      </c>
      <c r="L14510" s="63"/>
      <c r="M14510" s="63"/>
      <c r="N14510" s="63"/>
      <c r="O14510" s="63"/>
      <c r="P14510" s="63"/>
      <c r="Q14510" s="63"/>
      <c r="R14510" s="63"/>
      <c r="S14510" s="63"/>
      <c r="T14510" s="63"/>
      <c r="U14510" s="63"/>
      <c r="V14510" s="63"/>
      <c r="W14510" s="63"/>
      <c r="X14510" s="63"/>
      <c r="Y14510" s="63"/>
      <c r="Z14510" s="62">
        <v>122.61</v>
      </c>
      <c r="AA14510" s="62">
        <v>3310</v>
      </c>
      <c r="AB14510" s="62">
        <v>5.75</v>
      </c>
      <c r="AC14510" s="62">
        <v>2.5499999999999998</v>
      </c>
    </row>
    <row r="14511" spans="1:29" x14ac:dyDescent="0.25">
      <c r="A14511" s="61" t="s">
        <v>338</v>
      </c>
      <c r="B14511" s="61" t="s">
        <v>339</v>
      </c>
      <c r="C14511" s="62">
        <v>2008</v>
      </c>
      <c r="D14511" s="61" t="s">
        <v>78</v>
      </c>
      <c r="E14511" s="62">
        <v>36</v>
      </c>
      <c r="F14511" s="62">
        <v>77952</v>
      </c>
      <c r="G14511" s="62">
        <v>15307</v>
      </c>
      <c r="H14511" s="62">
        <v>35.43</v>
      </c>
      <c r="I14511" s="62">
        <v>2165.33</v>
      </c>
      <c r="J14511" s="62">
        <v>72495.360000000001</v>
      </c>
      <c r="K14511" s="62">
        <v>24420.95</v>
      </c>
      <c r="L14511" s="62">
        <v>41608</v>
      </c>
      <c r="M14511" s="62">
        <v>96.31</v>
      </c>
      <c r="N14511" s="62">
        <v>678.36</v>
      </c>
      <c r="O14511" s="62">
        <v>294499.57</v>
      </c>
      <c r="P14511" s="63"/>
      <c r="Q14511" s="63"/>
      <c r="R14511" s="63"/>
      <c r="S14511" s="63"/>
      <c r="T14511" s="63"/>
      <c r="U14511" s="63"/>
      <c r="V14511" s="63"/>
      <c r="W14511" s="63"/>
      <c r="X14511" s="63"/>
      <c r="Y14511" s="63"/>
      <c r="Z14511" s="62">
        <v>2829.58</v>
      </c>
      <c r="AA14511" s="62">
        <v>22132</v>
      </c>
      <c r="AB14511" s="62">
        <v>51.23</v>
      </c>
      <c r="AC14511" s="62">
        <v>78.599999999999994</v>
      </c>
    </row>
    <row r="14512" spans="1:29" ht="30" x14ac:dyDescent="0.25">
      <c r="A14512" s="61" t="s">
        <v>142</v>
      </c>
      <c r="B14512" s="61" t="s">
        <v>143</v>
      </c>
      <c r="C14512" s="62">
        <v>2013</v>
      </c>
      <c r="D14512" s="61" t="s">
        <v>135</v>
      </c>
      <c r="E14512" s="62">
        <v>50</v>
      </c>
      <c r="F14512" s="62">
        <v>0</v>
      </c>
      <c r="G14512" s="62">
        <v>0</v>
      </c>
      <c r="H14512" s="62">
        <v>0</v>
      </c>
      <c r="I14512" s="62">
        <v>0</v>
      </c>
      <c r="J14512" s="62">
        <v>0</v>
      </c>
      <c r="K14512" s="62">
        <v>0</v>
      </c>
      <c r="L14512" s="63"/>
      <c r="M14512" s="63"/>
      <c r="N14512" s="63"/>
      <c r="O14512" s="63"/>
      <c r="P14512" s="63"/>
      <c r="Q14512" s="63"/>
      <c r="R14512" s="63"/>
      <c r="S14512" s="63"/>
      <c r="T14512" s="63"/>
      <c r="U14512" s="63"/>
      <c r="V14512" s="63"/>
      <c r="W14512" s="63"/>
      <c r="X14512" s="63"/>
      <c r="Y14512" s="63"/>
      <c r="Z14512" s="62">
        <v>2116.16</v>
      </c>
      <c r="AA14512" s="62">
        <v>22197</v>
      </c>
      <c r="AB14512" s="62">
        <v>37</v>
      </c>
      <c r="AC14512" s="62">
        <v>42.32</v>
      </c>
    </row>
    <row r="14513" spans="1:29" ht="30" x14ac:dyDescent="0.25">
      <c r="A14513" s="61" t="s">
        <v>283</v>
      </c>
      <c r="B14513" s="61" t="s">
        <v>284</v>
      </c>
      <c r="C14513" s="62">
        <v>2015</v>
      </c>
      <c r="D14513" s="61" t="s">
        <v>150</v>
      </c>
      <c r="E14513" s="62">
        <v>8</v>
      </c>
      <c r="F14513" s="63"/>
      <c r="G14513" s="62">
        <v>0</v>
      </c>
      <c r="H14513" s="62">
        <v>0</v>
      </c>
      <c r="I14513" s="63"/>
      <c r="J14513" s="63"/>
      <c r="K14513" s="62">
        <v>0</v>
      </c>
      <c r="L14513" s="63"/>
      <c r="M14513" s="63"/>
      <c r="N14513" s="63"/>
      <c r="O14513" s="63"/>
      <c r="P14513" s="63"/>
      <c r="Q14513" s="63"/>
      <c r="R14513" s="63"/>
      <c r="S14513" s="63"/>
      <c r="T14513" s="63"/>
      <c r="U14513" s="63"/>
      <c r="V14513" s="63"/>
      <c r="W14513" s="63"/>
      <c r="X14513" s="63"/>
      <c r="Y14513" s="63"/>
      <c r="Z14513" s="62">
        <v>0</v>
      </c>
      <c r="AA14513" s="63"/>
      <c r="AB14513" s="63"/>
      <c r="AC14513" s="62">
        <v>0</v>
      </c>
    </row>
    <row r="14514" spans="1:29" ht="30" x14ac:dyDescent="0.25">
      <c r="A14514" s="61" t="s">
        <v>269</v>
      </c>
      <c r="B14514" s="61" t="s">
        <v>270</v>
      </c>
      <c r="C14514" s="62">
        <v>2012</v>
      </c>
      <c r="D14514" s="61" t="s">
        <v>86</v>
      </c>
      <c r="E14514" s="62">
        <v>91</v>
      </c>
      <c r="F14514" s="62">
        <v>162796</v>
      </c>
      <c r="G14514" s="62">
        <v>31462</v>
      </c>
      <c r="H14514" s="62">
        <v>28.81</v>
      </c>
      <c r="I14514" s="62">
        <v>1788.97</v>
      </c>
      <c r="J14514" s="62">
        <v>151400.28</v>
      </c>
      <c r="K14514" s="62">
        <v>53875.85</v>
      </c>
      <c r="L14514" s="62">
        <v>54105</v>
      </c>
      <c r="M14514" s="62">
        <v>49.55</v>
      </c>
      <c r="N14514" s="62">
        <v>592.04</v>
      </c>
      <c r="O14514" s="62">
        <v>649705.02</v>
      </c>
      <c r="P14514" s="63"/>
      <c r="Q14514" s="63"/>
      <c r="R14514" s="63"/>
      <c r="S14514" s="63"/>
      <c r="T14514" s="63"/>
      <c r="U14514" s="63"/>
      <c r="V14514" s="63"/>
      <c r="W14514" s="63"/>
      <c r="X14514" s="63"/>
      <c r="Y14514" s="63"/>
      <c r="Z14514" s="62">
        <v>739911</v>
      </c>
      <c r="AA14514" s="62">
        <v>32563</v>
      </c>
      <c r="AB14514" s="62">
        <v>29.82</v>
      </c>
      <c r="AC14514" s="62">
        <v>8130.89</v>
      </c>
    </row>
    <row r="14515" spans="1:29" x14ac:dyDescent="0.25">
      <c r="A14515" s="61" t="s">
        <v>260</v>
      </c>
      <c r="B14515" s="61" t="s">
        <v>261</v>
      </c>
      <c r="C14515" s="62">
        <v>2017</v>
      </c>
      <c r="D14515" s="61" t="s">
        <v>226</v>
      </c>
      <c r="E14515" s="62">
        <v>50</v>
      </c>
      <c r="F14515" s="62">
        <v>195200</v>
      </c>
      <c r="G14515" s="62">
        <v>31496</v>
      </c>
      <c r="H14515" s="62">
        <v>52.49</v>
      </c>
      <c r="I14515" s="62">
        <v>3904</v>
      </c>
      <c r="J14515" s="62">
        <v>181536</v>
      </c>
      <c r="K14515" s="62">
        <v>16016.49</v>
      </c>
      <c r="L14515" s="62">
        <v>16940</v>
      </c>
      <c r="M14515" s="62">
        <v>28.23</v>
      </c>
      <c r="N14515" s="62">
        <v>320.33</v>
      </c>
      <c r="O14515" s="62">
        <v>193147.64</v>
      </c>
      <c r="P14515" s="63"/>
      <c r="Q14515" s="63"/>
      <c r="R14515" s="63"/>
      <c r="S14515" s="63"/>
      <c r="T14515" s="63"/>
      <c r="U14515" s="63"/>
      <c r="V14515" s="63"/>
      <c r="W14515" s="63"/>
      <c r="X14515" s="63"/>
      <c r="Y14515" s="63"/>
      <c r="Z14515" s="62">
        <v>1271</v>
      </c>
      <c r="AA14515" s="62">
        <v>22400</v>
      </c>
      <c r="AB14515" s="62">
        <v>37.33</v>
      </c>
      <c r="AC14515" s="62">
        <v>25.42</v>
      </c>
    </row>
    <row r="14516" spans="1:29" x14ac:dyDescent="0.25">
      <c r="A14516" s="61" t="s">
        <v>299</v>
      </c>
      <c r="B14516" s="61" t="s">
        <v>300</v>
      </c>
      <c r="C14516" s="62">
        <v>2016</v>
      </c>
      <c r="D14516" s="61" t="s">
        <v>78</v>
      </c>
      <c r="E14516" s="62">
        <v>48</v>
      </c>
      <c r="F14516" s="62">
        <v>402000</v>
      </c>
      <c r="G14516" s="62">
        <v>56359</v>
      </c>
      <c r="H14516" s="62">
        <v>97.85</v>
      </c>
      <c r="I14516" s="62">
        <v>8375</v>
      </c>
      <c r="J14516" s="62">
        <v>373860</v>
      </c>
      <c r="K14516" s="62">
        <v>0</v>
      </c>
      <c r="L14516" s="63"/>
      <c r="M14516" s="63"/>
      <c r="N14516" s="63"/>
      <c r="O14516" s="63"/>
      <c r="P14516" s="63"/>
      <c r="Q14516" s="63"/>
      <c r="R14516" s="63"/>
      <c r="S14516" s="63"/>
      <c r="T14516" s="63"/>
      <c r="U14516" s="63"/>
      <c r="V14516" s="63"/>
      <c r="W14516" s="63"/>
      <c r="X14516" s="63"/>
      <c r="Y14516" s="63"/>
      <c r="Z14516" s="62">
        <v>60501</v>
      </c>
      <c r="AA14516" s="62">
        <v>3462</v>
      </c>
      <c r="AB14516" s="62">
        <v>6.01</v>
      </c>
      <c r="AC14516" s="62">
        <v>1260.44</v>
      </c>
    </row>
    <row r="14517" spans="1:29" x14ac:dyDescent="0.25">
      <c r="A14517" s="61" t="s">
        <v>383</v>
      </c>
      <c r="B14517" s="61" t="s">
        <v>384</v>
      </c>
      <c r="C14517" s="62">
        <v>2007</v>
      </c>
      <c r="D14517" s="61" t="s">
        <v>89</v>
      </c>
      <c r="E14517" s="62">
        <v>32</v>
      </c>
      <c r="F14517" s="62">
        <v>302960</v>
      </c>
      <c r="G14517" s="62">
        <v>50276</v>
      </c>
      <c r="H14517" s="62">
        <v>130.93</v>
      </c>
      <c r="I14517" s="62">
        <v>9467.5</v>
      </c>
      <c r="J14517" s="62">
        <v>281752.8</v>
      </c>
      <c r="K14517" s="62">
        <v>9</v>
      </c>
      <c r="L14517" s="62">
        <v>98</v>
      </c>
      <c r="M14517" s="62">
        <v>0.26</v>
      </c>
      <c r="N14517" s="62">
        <v>0.28000000000000003</v>
      </c>
      <c r="O14517" s="62">
        <v>108.53</v>
      </c>
      <c r="P14517" s="63"/>
      <c r="Q14517" s="63"/>
      <c r="R14517" s="63"/>
      <c r="S14517" s="63"/>
      <c r="T14517" s="63"/>
      <c r="U14517" s="63"/>
      <c r="V14517" s="63"/>
      <c r="W14517" s="63"/>
      <c r="X14517" s="63"/>
      <c r="Y14517" s="63"/>
      <c r="Z14517" s="62">
        <v>602.15</v>
      </c>
      <c r="AA14517" s="62">
        <v>2506</v>
      </c>
      <c r="AB14517" s="62">
        <v>6.53</v>
      </c>
      <c r="AC14517" s="62">
        <v>18.82</v>
      </c>
    </row>
    <row r="14518" spans="1:29" ht="30" x14ac:dyDescent="0.25">
      <c r="A14518" s="61" t="s">
        <v>136</v>
      </c>
      <c r="B14518" s="61" t="s">
        <v>137</v>
      </c>
      <c r="C14518" s="62">
        <v>2008</v>
      </c>
      <c r="D14518" s="61" t="s">
        <v>78</v>
      </c>
      <c r="E14518" s="62">
        <v>24</v>
      </c>
      <c r="F14518" s="62">
        <v>57186</v>
      </c>
      <c r="G14518" s="62">
        <v>11011</v>
      </c>
      <c r="H14518" s="62">
        <v>38.229999999999997</v>
      </c>
      <c r="I14518" s="62">
        <v>2382.75</v>
      </c>
      <c r="J14518" s="62">
        <v>53182.98</v>
      </c>
      <c r="K14518" s="62">
        <v>13935</v>
      </c>
      <c r="L14518" s="62">
        <v>22353</v>
      </c>
      <c r="M14518" s="62">
        <v>77.61</v>
      </c>
      <c r="N14518" s="63"/>
      <c r="O14518" s="63"/>
      <c r="P14518" s="63"/>
      <c r="Q14518" s="63"/>
      <c r="R14518" s="63"/>
      <c r="S14518" s="63"/>
      <c r="T14518" s="63"/>
      <c r="U14518" s="63"/>
      <c r="V14518" s="63"/>
      <c r="W14518" s="63"/>
      <c r="X14518" s="63"/>
      <c r="Y14518" s="63"/>
      <c r="Z14518" s="62">
        <v>1.18</v>
      </c>
      <c r="AA14518" s="62">
        <v>2207</v>
      </c>
      <c r="AB14518" s="62">
        <v>7.66</v>
      </c>
      <c r="AC14518" s="62">
        <v>0.05</v>
      </c>
    </row>
    <row r="14519" spans="1:29" ht="30" x14ac:dyDescent="0.25">
      <c r="A14519" s="61" t="s">
        <v>342</v>
      </c>
      <c r="B14519" s="61" t="s">
        <v>343</v>
      </c>
      <c r="C14519" s="62">
        <v>2014</v>
      </c>
      <c r="D14519" s="61" t="s">
        <v>94</v>
      </c>
      <c r="E14519" s="62">
        <v>12</v>
      </c>
      <c r="F14519" s="62">
        <v>28</v>
      </c>
      <c r="G14519" s="62">
        <v>23</v>
      </c>
      <c r="H14519" s="62">
        <v>0.16</v>
      </c>
      <c r="I14519" s="62">
        <v>2.33</v>
      </c>
      <c r="J14519" s="62">
        <v>26.04</v>
      </c>
      <c r="K14519" s="62">
        <v>0</v>
      </c>
      <c r="L14519" s="63"/>
      <c r="M14519" s="63"/>
      <c r="N14519" s="63"/>
      <c r="O14519" s="63"/>
      <c r="P14519" s="62">
        <v>482</v>
      </c>
      <c r="Q14519" s="62">
        <v>1086</v>
      </c>
      <c r="R14519" s="62">
        <v>7.54</v>
      </c>
      <c r="S14519" s="62">
        <v>40</v>
      </c>
      <c r="T14519" s="62">
        <v>6106.46</v>
      </c>
      <c r="U14519" s="63"/>
      <c r="V14519" s="63"/>
      <c r="W14519" s="63"/>
      <c r="X14519" s="63"/>
      <c r="Y14519" s="63"/>
      <c r="Z14519" s="62">
        <v>34310</v>
      </c>
      <c r="AA14519" s="62">
        <v>4340</v>
      </c>
      <c r="AB14519" s="62">
        <v>30.14</v>
      </c>
      <c r="AC14519" s="62">
        <v>2859.17</v>
      </c>
    </row>
    <row r="14520" spans="1:29" ht="30" x14ac:dyDescent="0.25">
      <c r="A14520" s="61" t="s">
        <v>446</v>
      </c>
      <c r="B14520" s="61" t="s">
        <v>447</v>
      </c>
      <c r="C14520" s="62">
        <v>2008</v>
      </c>
      <c r="D14520" s="61" t="s">
        <v>83</v>
      </c>
      <c r="E14520" s="62">
        <v>12</v>
      </c>
      <c r="F14520" s="62">
        <v>3828</v>
      </c>
      <c r="G14520" s="62">
        <v>622</v>
      </c>
      <c r="H14520" s="62">
        <v>4.32</v>
      </c>
      <c r="I14520" s="62">
        <v>319</v>
      </c>
      <c r="J14520" s="62">
        <v>3560.04</v>
      </c>
      <c r="K14520" s="62">
        <v>84.38</v>
      </c>
      <c r="L14520" s="62">
        <v>208</v>
      </c>
      <c r="M14520" s="62">
        <v>1.44</v>
      </c>
      <c r="N14520" s="62">
        <v>7.03</v>
      </c>
      <c r="O14520" s="62">
        <v>1017.61</v>
      </c>
      <c r="P14520" s="62">
        <v>645</v>
      </c>
      <c r="Q14520" s="62">
        <v>1710</v>
      </c>
      <c r="R14520" s="62">
        <v>11.88</v>
      </c>
      <c r="S14520" s="62">
        <v>53</v>
      </c>
      <c r="T14520" s="62">
        <v>8171.51</v>
      </c>
      <c r="U14520" s="63"/>
      <c r="V14520" s="63"/>
      <c r="W14520" s="63"/>
      <c r="X14520" s="63"/>
      <c r="Y14520" s="63"/>
      <c r="Z14520" s="62">
        <v>899734</v>
      </c>
      <c r="AA14520" s="62">
        <v>35792</v>
      </c>
      <c r="AB14520" s="62">
        <v>248.56</v>
      </c>
      <c r="AC14520" s="62">
        <v>74977.83</v>
      </c>
    </row>
    <row r="14521" spans="1:29" x14ac:dyDescent="0.25">
      <c r="A14521" s="61" t="s">
        <v>376</v>
      </c>
      <c r="B14521" s="61" t="s">
        <v>377</v>
      </c>
      <c r="C14521" s="62">
        <v>2016</v>
      </c>
      <c r="D14521" s="61" t="s">
        <v>86</v>
      </c>
      <c r="E14521" s="62">
        <v>56</v>
      </c>
      <c r="F14521" s="62">
        <v>327084</v>
      </c>
      <c r="G14521" s="62">
        <v>57730</v>
      </c>
      <c r="H14521" s="62">
        <v>85.91</v>
      </c>
      <c r="I14521" s="62">
        <v>5840.79</v>
      </c>
      <c r="J14521" s="62">
        <v>304188.12</v>
      </c>
      <c r="K14521" s="62">
        <v>36050.44</v>
      </c>
      <c r="L14521" s="62">
        <v>41631</v>
      </c>
      <c r="M14521" s="62">
        <v>61.95</v>
      </c>
      <c r="N14521" s="62">
        <v>643.76</v>
      </c>
      <c r="O14521" s="62">
        <v>434743.03</v>
      </c>
      <c r="P14521" s="63"/>
      <c r="Q14521" s="63"/>
      <c r="R14521" s="63"/>
      <c r="S14521" s="63"/>
      <c r="T14521" s="63"/>
      <c r="U14521" s="63"/>
      <c r="V14521" s="63"/>
      <c r="W14521" s="63"/>
      <c r="X14521" s="63"/>
      <c r="Y14521" s="63"/>
      <c r="Z14521" s="62">
        <v>471700</v>
      </c>
      <c r="AA14521" s="62">
        <v>33543</v>
      </c>
      <c r="AB14521" s="62">
        <v>49.92</v>
      </c>
      <c r="AC14521" s="62">
        <v>8423.2099999999991</v>
      </c>
    </row>
    <row r="14522" spans="1:29" x14ac:dyDescent="0.25">
      <c r="A14522" s="61" t="s">
        <v>163</v>
      </c>
      <c r="B14522" s="61" t="s">
        <v>164</v>
      </c>
      <c r="C14522" s="62">
        <v>2016</v>
      </c>
      <c r="D14522" s="61" t="s">
        <v>78</v>
      </c>
      <c r="E14522" s="62">
        <v>50</v>
      </c>
      <c r="F14522" s="62">
        <v>139445</v>
      </c>
      <c r="G14522" s="62">
        <v>26741</v>
      </c>
      <c r="H14522" s="62">
        <v>44.57</v>
      </c>
      <c r="I14522" s="62">
        <v>2788.9</v>
      </c>
      <c r="J14522" s="62">
        <v>129683.85</v>
      </c>
      <c r="K14522" s="62">
        <v>36169.74</v>
      </c>
      <c r="L14522" s="62">
        <v>21001</v>
      </c>
      <c r="M14522" s="62">
        <v>35</v>
      </c>
      <c r="N14522" s="62">
        <v>723.39</v>
      </c>
      <c r="O14522" s="62">
        <v>436181.72</v>
      </c>
      <c r="P14522" s="63"/>
      <c r="Q14522" s="63"/>
      <c r="R14522" s="63"/>
      <c r="S14522" s="63"/>
      <c r="T14522" s="63"/>
      <c r="U14522" s="63"/>
      <c r="V14522" s="63"/>
      <c r="W14522" s="63"/>
      <c r="X14522" s="63"/>
      <c r="Y14522" s="63"/>
      <c r="Z14522" s="62">
        <v>223695</v>
      </c>
      <c r="AA14522" s="62">
        <v>19611</v>
      </c>
      <c r="AB14522" s="62">
        <v>32.69</v>
      </c>
      <c r="AC14522" s="62">
        <v>4473.8999999999996</v>
      </c>
    </row>
    <row r="14523" spans="1:29" x14ac:dyDescent="0.25">
      <c r="A14523" s="61" t="s">
        <v>178</v>
      </c>
      <c r="B14523" s="61" t="s">
        <v>179</v>
      </c>
      <c r="C14523" s="62">
        <v>2011</v>
      </c>
      <c r="D14523" s="61" t="s">
        <v>226</v>
      </c>
      <c r="E14523" s="62">
        <v>45</v>
      </c>
      <c r="F14523" s="62">
        <v>258038</v>
      </c>
      <c r="G14523" s="62">
        <v>44854</v>
      </c>
      <c r="H14523" s="62">
        <v>83.06</v>
      </c>
      <c r="I14523" s="62">
        <v>5734.18</v>
      </c>
      <c r="J14523" s="62">
        <v>239975.34</v>
      </c>
      <c r="K14523" s="62">
        <v>9960.67</v>
      </c>
      <c r="L14523" s="62">
        <v>25987</v>
      </c>
      <c r="M14523" s="62">
        <v>48.12</v>
      </c>
      <c r="N14523" s="62">
        <v>221.35</v>
      </c>
      <c r="O14523" s="62">
        <v>120118.7</v>
      </c>
      <c r="P14523" s="63"/>
      <c r="Q14523" s="63"/>
      <c r="R14523" s="63"/>
      <c r="S14523" s="63"/>
      <c r="T14523" s="63"/>
      <c r="U14523" s="63"/>
      <c r="V14523" s="63"/>
      <c r="W14523" s="63"/>
      <c r="X14523" s="63"/>
      <c r="Y14523" s="63"/>
      <c r="Z14523" s="62">
        <v>458.62</v>
      </c>
      <c r="AA14523" s="62">
        <v>6201</v>
      </c>
      <c r="AB14523" s="62">
        <v>11.48</v>
      </c>
      <c r="AC14523" s="62">
        <v>10.19</v>
      </c>
    </row>
    <row r="14524" spans="1:29" x14ac:dyDescent="0.25">
      <c r="A14524" s="61" t="s">
        <v>76</v>
      </c>
      <c r="B14524" s="61" t="s">
        <v>77</v>
      </c>
      <c r="C14524" s="62">
        <v>2018</v>
      </c>
      <c r="D14524" s="61" t="s">
        <v>75</v>
      </c>
      <c r="E14524" s="62">
        <v>3</v>
      </c>
      <c r="F14524" s="63"/>
      <c r="G14524" s="63"/>
      <c r="H14524" s="63"/>
      <c r="I14524" s="63"/>
      <c r="J14524" s="63"/>
      <c r="K14524" s="62">
        <v>0</v>
      </c>
      <c r="L14524" s="63"/>
      <c r="M14524" s="63"/>
      <c r="N14524" s="63"/>
      <c r="O14524" s="63"/>
      <c r="P14524" s="63"/>
      <c r="Q14524" s="63"/>
      <c r="R14524" s="63"/>
      <c r="S14524" s="63"/>
      <c r="T14524" s="63"/>
      <c r="U14524" s="63"/>
      <c r="V14524" s="63"/>
      <c r="W14524" s="63"/>
      <c r="X14524" s="63"/>
      <c r="Y14524" s="63"/>
      <c r="Z14524" s="62">
        <v>89.18</v>
      </c>
      <c r="AA14524" s="62">
        <v>309</v>
      </c>
      <c r="AB14524" s="62">
        <v>8.58</v>
      </c>
      <c r="AC14524" s="62">
        <v>29.73</v>
      </c>
    </row>
    <row r="14525" spans="1:29" x14ac:dyDescent="0.25">
      <c r="A14525" s="61" t="s">
        <v>102</v>
      </c>
      <c r="B14525" s="61" t="s">
        <v>103</v>
      </c>
      <c r="C14525" s="62">
        <v>2013</v>
      </c>
      <c r="D14525" s="61" t="s">
        <v>89</v>
      </c>
      <c r="E14525" s="62">
        <v>36</v>
      </c>
      <c r="F14525" s="63"/>
      <c r="G14525" s="63"/>
      <c r="H14525" s="63"/>
      <c r="I14525" s="63"/>
      <c r="J14525" s="63"/>
      <c r="K14525" s="62">
        <v>0</v>
      </c>
      <c r="L14525" s="63"/>
      <c r="M14525" s="63"/>
      <c r="N14525" s="63"/>
      <c r="O14525" s="63"/>
      <c r="P14525" s="63"/>
      <c r="Q14525" s="63"/>
      <c r="R14525" s="63"/>
      <c r="S14525" s="63"/>
      <c r="T14525" s="63"/>
      <c r="U14525" s="63"/>
      <c r="V14525" s="63"/>
      <c r="W14525" s="63"/>
      <c r="X14525" s="63"/>
      <c r="Y14525" s="63"/>
      <c r="Z14525" s="62">
        <v>0</v>
      </c>
      <c r="AA14525" s="63"/>
      <c r="AB14525" s="63"/>
      <c r="AC14525" s="62">
        <v>0</v>
      </c>
    </row>
    <row r="14526" spans="1:29" ht="30" x14ac:dyDescent="0.25">
      <c r="A14526" s="61" t="s">
        <v>233</v>
      </c>
      <c r="B14526" s="61" t="s">
        <v>234</v>
      </c>
      <c r="C14526" s="62">
        <v>2018</v>
      </c>
      <c r="D14526" s="61" t="s">
        <v>86</v>
      </c>
      <c r="E14526" s="62">
        <v>160</v>
      </c>
      <c r="F14526" s="62">
        <v>22418</v>
      </c>
      <c r="G14526" s="62">
        <v>2531</v>
      </c>
      <c r="H14526" s="62">
        <v>1.32</v>
      </c>
      <c r="I14526" s="62">
        <v>140.11000000000001</v>
      </c>
      <c r="J14526" s="62">
        <v>20848.740000000002</v>
      </c>
      <c r="K14526" s="62">
        <v>1651.79</v>
      </c>
      <c r="L14526" s="62">
        <v>2833</v>
      </c>
      <c r="M14526" s="62">
        <v>1.48</v>
      </c>
      <c r="N14526" s="62">
        <v>10.32</v>
      </c>
      <c r="O14526" s="62">
        <v>19919.48</v>
      </c>
      <c r="P14526" s="63"/>
      <c r="Q14526" s="63"/>
      <c r="R14526" s="63"/>
      <c r="S14526" s="63"/>
      <c r="T14526" s="63"/>
      <c r="U14526" s="63"/>
      <c r="V14526" s="63"/>
      <c r="W14526" s="63"/>
      <c r="X14526" s="63"/>
      <c r="Y14526" s="63"/>
      <c r="Z14526" s="62">
        <v>9592.94</v>
      </c>
      <c r="AA14526" s="62">
        <v>162325</v>
      </c>
      <c r="AB14526" s="62">
        <v>84.54</v>
      </c>
      <c r="AC14526" s="62">
        <v>59.96</v>
      </c>
    </row>
    <row r="14527" spans="1:29" ht="30" x14ac:dyDescent="0.25">
      <c r="A14527" s="61" t="s">
        <v>216</v>
      </c>
      <c r="B14527" s="61" t="s">
        <v>217</v>
      </c>
      <c r="C14527" s="62">
        <v>2018</v>
      </c>
      <c r="D14527" s="61" t="s">
        <v>78</v>
      </c>
      <c r="E14527" s="62">
        <v>60</v>
      </c>
      <c r="F14527" s="63"/>
      <c r="G14527" s="63"/>
      <c r="H14527" s="63"/>
      <c r="I14527" s="63"/>
      <c r="J14527" s="63"/>
      <c r="K14527" s="62">
        <v>0</v>
      </c>
      <c r="L14527" s="63"/>
      <c r="M14527" s="63"/>
      <c r="N14527" s="63"/>
      <c r="O14527" s="63"/>
      <c r="P14527" s="63"/>
      <c r="Q14527" s="63"/>
      <c r="R14527" s="63"/>
      <c r="S14527" s="63"/>
      <c r="T14527" s="63"/>
      <c r="U14527" s="63"/>
      <c r="V14527" s="63"/>
      <c r="W14527" s="63"/>
      <c r="X14527" s="63"/>
      <c r="Y14527" s="63"/>
      <c r="Z14527" s="62">
        <v>0</v>
      </c>
      <c r="AA14527" s="63"/>
      <c r="AB14527" s="63"/>
      <c r="AC14527" s="62">
        <v>0</v>
      </c>
    </row>
    <row r="14528" spans="1:29" ht="30" x14ac:dyDescent="0.25">
      <c r="A14528" s="61" t="s">
        <v>391</v>
      </c>
      <c r="B14528" s="61" t="s">
        <v>392</v>
      </c>
      <c r="C14528" s="62">
        <v>2012</v>
      </c>
      <c r="D14528" s="61" t="s">
        <v>75</v>
      </c>
      <c r="E14528" s="62">
        <v>15</v>
      </c>
      <c r="F14528" s="62">
        <v>16822</v>
      </c>
      <c r="G14528" s="62">
        <v>3750</v>
      </c>
      <c r="H14528" s="62">
        <v>20.83</v>
      </c>
      <c r="I14528" s="62">
        <v>1121.47</v>
      </c>
      <c r="J14528" s="62">
        <v>15644.46</v>
      </c>
      <c r="K14528" s="62">
        <v>2018</v>
      </c>
      <c r="L14528" s="62">
        <v>3808</v>
      </c>
      <c r="M14528" s="62">
        <v>21.16</v>
      </c>
      <c r="N14528" s="63"/>
      <c r="O14528" s="63"/>
      <c r="P14528" s="63"/>
      <c r="Q14528" s="63"/>
      <c r="R14528" s="63"/>
      <c r="S14528" s="63"/>
      <c r="T14528" s="63"/>
      <c r="U14528" s="63"/>
      <c r="V14528" s="63"/>
      <c r="W14528" s="63"/>
      <c r="X14528" s="63"/>
      <c r="Y14528" s="63"/>
      <c r="Z14528" s="62">
        <v>714</v>
      </c>
      <c r="AA14528" s="62">
        <v>8187</v>
      </c>
      <c r="AB14528" s="62">
        <v>45.48</v>
      </c>
      <c r="AC14528" s="62">
        <v>47.6</v>
      </c>
    </row>
    <row r="14529" spans="1:29" x14ac:dyDescent="0.25">
      <c r="A14529" s="61" t="s">
        <v>113</v>
      </c>
      <c r="B14529" s="61" t="s">
        <v>114</v>
      </c>
      <c r="C14529" s="62">
        <v>2009</v>
      </c>
      <c r="D14529" s="61" t="s">
        <v>75</v>
      </c>
      <c r="E14529" s="62">
        <v>2</v>
      </c>
      <c r="F14529" s="63"/>
      <c r="G14529" s="63"/>
      <c r="H14529" s="63"/>
      <c r="I14529" s="63"/>
      <c r="J14529" s="63"/>
      <c r="K14529" s="62">
        <v>0</v>
      </c>
      <c r="L14529" s="63"/>
      <c r="M14529" s="63"/>
      <c r="N14529" s="63"/>
      <c r="O14529" s="63"/>
      <c r="P14529" s="63"/>
      <c r="Q14529" s="63"/>
      <c r="R14529" s="63"/>
      <c r="S14529" s="63"/>
      <c r="T14529" s="63"/>
      <c r="U14529" s="63"/>
      <c r="V14529" s="63"/>
      <c r="W14529" s="63"/>
      <c r="X14529" s="63"/>
      <c r="Y14529" s="63"/>
      <c r="Z14529" s="62">
        <v>3800</v>
      </c>
      <c r="AA14529" s="62">
        <v>456</v>
      </c>
      <c r="AB14529" s="62">
        <v>19</v>
      </c>
      <c r="AC14529" s="62">
        <v>1900</v>
      </c>
    </row>
    <row r="14530" spans="1:29" x14ac:dyDescent="0.25">
      <c r="A14530" s="61" t="s">
        <v>475</v>
      </c>
      <c r="B14530" s="61" t="s">
        <v>476</v>
      </c>
      <c r="C14530" s="62">
        <v>2008</v>
      </c>
      <c r="D14530" s="61" t="s">
        <v>99</v>
      </c>
      <c r="E14530" s="62">
        <v>7</v>
      </c>
      <c r="F14530" s="62">
        <v>9168</v>
      </c>
      <c r="G14530" s="62">
        <v>1509</v>
      </c>
      <c r="H14530" s="62">
        <v>17.96</v>
      </c>
      <c r="I14530" s="62">
        <v>1309.71</v>
      </c>
      <c r="J14530" s="62">
        <v>8526.24</v>
      </c>
      <c r="K14530" s="62">
        <v>0</v>
      </c>
      <c r="L14530" s="63"/>
      <c r="M14530" s="63"/>
      <c r="N14530" s="63"/>
      <c r="O14530" s="63"/>
      <c r="P14530" s="63"/>
      <c r="Q14530" s="63"/>
      <c r="R14530" s="63"/>
      <c r="S14530" s="63"/>
      <c r="T14530" s="63"/>
      <c r="U14530" s="63"/>
      <c r="V14530" s="63"/>
      <c r="W14530" s="63"/>
      <c r="X14530" s="63"/>
      <c r="Y14530" s="63"/>
      <c r="Z14530" s="62">
        <v>0</v>
      </c>
      <c r="AA14530" s="63"/>
      <c r="AB14530" s="63"/>
      <c r="AC14530" s="62">
        <v>0</v>
      </c>
    </row>
    <row r="14531" spans="1:29" x14ac:dyDescent="0.25">
      <c r="A14531" s="61" t="s">
        <v>522</v>
      </c>
      <c r="B14531" s="61" t="s">
        <v>523</v>
      </c>
      <c r="C14531" s="62">
        <v>2015</v>
      </c>
      <c r="D14531" s="61" t="s">
        <v>99</v>
      </c>
      <c r="E14531" s="62">
        <v>56</v>
      </c>
      <c r="F14531" s="62">
        <v>221840</v>
      </c>
      <c r="G14531" s="62">
        <v>33517</v>
      </c>
      <c r="H14531" s="62">
        <v>49.88</v>
      </c>
      <c r="I14531" s="62">
        <v>3961.43</v>
      </c>
      <c r="J14531" s="62">
        <v>206311.2</v>
      </c>
      <c r="K14531" s="62">
        <v>21139.67</v>
      </c>
      <c r="L14531" s="62">
        <v>27845</v>
      </c>
      <c r="M14531" s="62">
        <v>41.44</v>
      </c>
      <c r="N14531" s="62">
        <v>377.49</v>
      </c>
      <c r="O14531" s="62">
        <v>254929.63</v>
      </c>
      <c r="P14531" s="63"/>
      <c r="Q14531" s="63"/>
      <c r="R14531" s="63"/>
      <c r="S14531" s="63"/>
      <c r="T14531" s="63"/>
      <c r="U14531" s="63"/>
      <c r="V14531" s="63"/>
      <c r="W14531" s="63"/>
      <c r="X14531" s="63"/>
      <c r="Y14531" s="63"/>
      <c r="Z14531" s="62">
        <v>186.47</v>
      </c>
      <c r="AA14531" s="62">
        <v>28716</v>
      </c>
      <c r="AB14531" s="62">
        <v>42.73</v>
      </c>
      <c r="AC14531" s="62">
        <v>3.33</v>
      </c>
    </row>
    <row r="14532" spans="1:29" ht="30" x14ac:dyDescent="0.25">
      <c r="A14532" s="61" t="s">
        <v>100</v>
      </c>
      <c r="B14532" s="61" t="s">
        <v>101</v>
      </c>
      <c r="C14532" s="62">
        <v>2012</v>
      </c>
      <c r="D14532" s="61" t="s">
        <v>75</v>
      </c>
      <c r="E14532" s="62">
        <v>10</v>
      </c>
      <c r="F14532" s="62">
        <v>3317</v>
      </c>
      <c r="G14532" s="62">
        <v>579</v>
      </c>
      <c r="H14532" s="62">
        <v>4.83</v>
      </c>
      <c r="I14532" s="62">
        <v>331.7</v>
      </c>
      <c r="J14532" s="62">
        <v>3084.81</v>
      </c>
      <c r="K14532" s="62">
        <v>0</v>
      </c>
      <c r="L14532" s="63"/>
      <c r="M14532" s="63"/>
      <c r="N14532" s="63"/>
      <c r="O14532" s="63"/>
      <c r="P14532" s="63"/>
      <c r="Q14532" s="63"/>
      <c r="R14532" s="63"/>
      <c r="S14532" s="63"/>
      <c r="T14532" s="63"/>
      <c r="U14532" s="63"/>
      <c r="V14532" s="63"/>
      <c r="W14532" s="63"/>
      <c r="X14532" s="63"/>
      <c r="Y14532" s="63"/>
      <c r="Z14532" s="62">
        <v>116000</v>
      </c>
      <c r="AA14532" s="62">
        <v>1964</v>
      </c>
      <c r="AB14532" s="62">
        <v>16.37</v>
      </c>
      <c r="AC14532" s="62">
        <v>11600</v>
      </c>
    </row>
    <row r="14533" spans="1:29" x14ac:dyDescent="0.25">
      <c r="A14533" s="61" t="s">
        <v>413</v>
      </c>
      <c r="B14533" s="61" t="s">
        <v>414</v>
      </c>
      <c r="C14533" s="62">
        <v>2018</v>
      </c>
      <c r="D14533" s="61" t="s">
        <v>99</v>
      </c>
      <c r="E14533" s="62">
        <v>48</v>
      </c>
      <c r="F14533" s="62">
        <v>78844</v>
      </c>
      <c r="G14533" s="62">
        <v>18025</v>
      </c>
      <c r="H14533" s="62">
        <v>31.29</v>
      </c>
      <c r="I14533" s="62">
        <v>1642.58</v>
      </c>
      <c r="J14533" s="62">
        <v>73324.92</v>
      </c>
      <c r="K14533" s="62">
        <v>6225</v>
      </c>
      <c r="L14533" s="62">
        <v>29570</v>
      </c>
      <c r="M14533" s="62">
        <v>51.34</v>
      </c>
      <c r="N14533" s="62">
        <v>129.69</v>
      </c>
      <c r="O14533" s="62">
        <v>75069.14</v>
      </c>
      <c r="P14533" s="63"/>
      <c r="Q14533" s="63"/>
      <c r="R14533" s="63"/>
      <c r="S14533" s="63"/>
      <c r="T14533" s="63"/>
      <c r="U14533" s="63"/>
      <c r="V14533" s="63"/>
      <c r="W14533" s="63"/>
      <c r="X14533" s="63"/>
      <c r="Y14533" s="63"/>
      <c r="Z14533" s="62">
        <v>15752.97</v>
      </c>
      <c r="AA14533" s="62">
        <v>20167</v>
      </c>
      <c r="AB14533" s="62">
        <v>35.01</v>
      </c>
      <c r="AC14533" s="62">
        <v>328.19</v>
      </c>
    </row>
    <row r="14534" spans="1:29" ht="30" x14ac:dyDescent="0.25">
      <c r="A14534" s="61" t="s">
        <v>142</v>
      </c>
      <c r="B14534" s="61" t="s">
        <v>143</v>
      </c>
      <c r="C14534" s="62">
        <v>2015</v>
      </c>
      <c r="D14534" s="61" t="s">
        <v>72</v>
      </c>
      <c r="E14534" s="62">
        <v>144</v>
      </c>
      <c r="F14534" s="62">
        <v>1191864</v>
      </c>
      <c r="G14534" s="62">
        <v>179581</v>
      </c>
      <c r="H14534" s="62">
        <v>103.92</v>
      </c>
      <c r="I14534" s="62">
        <v>8276.83</v>
      </c>
      <c r="J14534" s="62">
        <v>1108433.52</v>
      </c>
      <c r="K14534" s="62">
        <v>11886.52</v>
      </c>
      <c r="L14534" s="62">
        <v>10681</v>
      </c>
      <c r="M14534" s="62">
        <v>6.18</v>
      </c>
      <c r="N14534" s="62">
        <v>82.55</v>
      </c>
      <c r="O14534" s="62">
        <v>143343.09</v>
      </c>
      <c r="P14534" s="63"/>
      <c r="Q14534" s="63"/>
      <c r="R14534" s="63"/>
      <c r="S14534" s="63"/>
      <c r="T14534" s="63"/>
      <c r="U14534" s="63"/>
      <c r="V14534" s="63"/>
      <c r="W14534" s="63"/>
      <c r="X14534" s="63"/>
      <c r="Y14534" s="63"/>
      <c r="Z14534" s="62">
        <v>1236</v>
      </c>
      <c r="AA14534" s="62">
        <v>17547</v>
      </c>
      <c r="AB14534" s="62">
        <v>10.15</v>
      </c>
      <c r="AC14534" s="62">
        <v>8.58</v>
      </c>
    </row>
    <row r="14535" spans="1:29" x14ac:dyDescent="0.25">
      <c r="A14535" s="61" t="s">
        <v>144</v>
      </c>
      <c r="B14535" s="61" t="s">
        <v>145</v>
      </c>
      <c r="C14535" s="62">
        <v>2015</v>
      </c>
      <c r="D14535" s="61" t="s">
        <v>78</v>
      </c>
      <c r="E14535" s="62">
        <v>72</v>
      </c>
      <c r="F14535" s="62">
        <v>603505</v>
      </c>
      <c r="G14535" s="62">
        <v>89512</v>
      </c>
      <c r="H14535" s="62">
        <v>103.6</v>
      </c>
      <c r="I14535" s="62">
        <v>8382.01</v>
      </c>
      <c r="J14535" s="62">
        <v>561259.65</v>
      </c>
      <c r="K14535" s="62">
        <v>0</v>
      </c>
      <c r="L14535" s="62">
        <v>0</v>
      </c>
      <c r="M14535" s="62">
        <v>0</v>
      </c>
      <c r="N14535" s="62">
        <v>0</v>
      </c>
      <c r="O14535" s="62">
        <v>0</v>
      </c>
      <c r="P14535" s="63"/>
      <c r="Q14535" s="63"/>
      <c r="R14535" s="63"/>
      <c r="S14535" s="63"/>
      <c r="T14535" s="63"/>
      <c r="U14535" s="63"/>
      <c r="V14535" s="63"/>
      <c r="W14535" s="63"/>
      <c r="X14535" s="63"/>
      <c r="Y14535" s="63"/>
      <c r="Z14535" s="62">
        <v>1958</v>
      </c>
      <c r="AA14535" s="62">
        <v>25821</v>
      </c>
      <c r="AB14535" s="62">
        <v>29.89</v>
      </c>
      <c r="AC14535" s="62">
        <v>27.19</v>
      </c>
    </row>
    <row r="14536" spans="1:29" ht="30" x14ac:dyDescent="0.25">
      <c r="A14536" s="61" t="s">
        <v>231</v>
      </c>
      <c r="B14536" s="61" t="s">
        <v>232</v>
      </c>
      <c r="C14536" s="62">
        <v>2017</v>
      </c>
      <c r="D14536" s="61" t="s">
        <v>313</v>
      </c>
      <c r="E14536" s="62">
        <v>40</v>
      </c>
      <c r="F14536" s="62">
        <v>307391</v>
      </c>
      <c r="G14536" s="62">
        <v>38597</v>
      </c>
      <c r="H14536" s="62">
        <v>80.41</v>
      </c>
      <c r="I14536" s="62">
        <v>7684.78</v>
      </c>
      <c r="J14536" s="62">
        <v>285873.63</v>
      </c>
      <c r="K14536" s="62">
        <v>5214.3500000000004</v>
      </c>
      <c r="L14536" s="62">
        <v>6573</v>
      </c>
      <c r="M14536" s="62">
        <v>13.69</v>
      </c>
      <c r="N14536" s="62">
        <v>130.36000000000001</v>
      </c>
      <c r="O14536" s="62">
        <v>62881.47</v>
      </c>
      <c r="P14536" s="63"/>
      <c r="Q14536" s="63"/>
      <c r="R14536" s="63"/>
      <c r="S14536" s="63"/>
      <c r="T14536" s="63"/>
      <c r="U14536" s="63"/>
      <c r="V14536" s="63"/>
      <c r="W14536" s="63"/>
      <c r="X14536" s="63"/>
      <c r="Y14536" s="63"/>
      <c r="Z14536" s="62">
        <v>691</v>
      </c>
      <c r="AA14536" s="62">
        <v>7713</v>
      </c>
      <c r="AB14536" s="62">
        <v>16.07</v>
      </c>
      <c r="AC14536" s="62">
        <v>17.28</v>
      </c>
    </row>
    <row r="14537" spans="1:29" ht="30" x14ac:dyDescent="0.25">
      <c r="A14537" s="61" t="s">
        <v>227</v>
      </c>
      <c r="B14537" s="61" t="s">
        <v>228</v>
      </c>
      <c r="C14537" s="62">
        <v>2016</v>
      </c>
      <c r="D14537" s="61" t="s">
        <v>78</v>
      </c>
      <c r="E14537" s="62">
        <v>40</v>
      </c>
      <c r="F14537" s="62">
        <v>48465</v>
      </c>
      <c r="G14537" s="62">
        <v>56715</v>
      </c>
      <c r="H14537" s="62">
        <v>118.16</v>
      </c>
      <c r="I14537" s="62">
        <v>1211.6300000000001</v>
      </c>
      <c r="J14537" s="62">
        <v>45072.45</v>
      </c>
      <c r="K14537" s="62">
        <v>0</v>
      </c>
      <c r="L14537" s="63"/>
      <c r="M14537" s="63"/>
      <c r="N14537" s="63"/>
      <c r="O14537" s="63"/>
      <c r="P14537" s="63"/>
      <c r="Q14537" s="63"/>
      <c r="R14537" s="63"/>
      <c r="S14537" s="63"/>
      <c r="T14537" s="63"/>
      <c r="U14537" s="63"/>
      <c r="V14537" s="63"/>
      <c r="W14537" s="63"/>
      <c r="X14537" s="63"/>
      <c r="Y14537" s="63"/>
      <c r="Z14537" s="62">
        <v>477</v>
      </c>
      <c r="AA14537" s="62">
        <v>5574</v>
      </c>
      <c r="AB14537" s="62">
        <v>11.61</v>
      </c>
      <c r="AC14537" s="62">
        <v>11.93</v>
      </c>
    </row>
    <row r="14538" spans="1:29" x14ac:dyDescent="0.25">
      <c r="A14538" s="61" t="s">
        <v>399</v>
      </c>
      <c r="B14538" s="61" t="s">
        <v>400</v>
      </c>
      <c r="C14538" s="62">
        <v>2017</v>
      </c>
      <c r="D14538" s="61" t="s">
        <v>78</v>
      </c>
      <c r="E14538" s="62">
        <v>40</v>
      </c>
      <c r="F14538" s="62">
        <v>391680</v>
      </c>
      <c r="G14538" s="62">
        <v>61616</v>
      </c>
      <c r="H14538" s="62">
        <v>128.37</v>
      </c>
      <c r="I14538" s="62">
        <v>9792</v>
      </c>
      <c r="J14538" s="62">
        <v>364262.40000000002</v>
      </c>
      <c r="K14538" s="62">
        <v>0</v>
      </c>
      <c r="L14538" s="63"/>
      <c r="M14538" s="63"/>
      <c r="N14538" s="63"/>
      <c r="O14538" s="63"/>
      <c r="P14538" s="63"/>
      <c r="Q14538" s="63"/>
      <c r="R14538" s="63"/>
      <c r="S14538" s="63"/>
      <c r="T14538" s="63"/>
      <c r="U14538" s="63"/>
      <c r="V14538" s="63"/>
      <c r="W14538" s="63"/>
      <c r="X14538" s="63"/>
      <c r="Y14538" s="63"/>
      <c r="Z14538" s="62">
        <v>0</v>
      </c>
      <c r="AA14538" s="62">
        <v>96000</v>
      </c>
      <c r="AB14538" s="62">
        <v>200</v>
      </c>
      <c r="AC14538" s="62">
        <v>0</v>
      </c>
    </row>
    <row r="14539" spans="1:29" ht="30" x14ac:dyDescent="0.25">
      <c r="A14539" s="61" t="s">
        <v>255</v>
      </c>
      <c r="B14539" s="61" t="s">
        <v>256</v>
      </c>
      <c r="C14539" s="62">
        <v>2009</v>
      </c>
      <c r="D14539" s="61" t="s">
        <v>83</v>
      </c>
      <c r="E14539" s="62">
        <v>12</v>
      </c>
      <c r="F14539" s="62">
        <v>34410</v>
      </c>
      <c r="G14539" s="62">
        <v>8569</v>
      </c>
      <c r="H14539" s="62">
        <v>59.51</v>
      </c>
      <c r="I14539" s="62">
        <v>2867.5</v>
      </c>
      <c r="J14539" s="62">
        <v>32001.3</v>
      </c>
      <c r="K14539" s="62">
        <v>18494.669999999998</v>
      </c>
      <c r="L14539" s="62">
        <v>11205</v>
      </c>
      <c r="M14539" s="62">
        <v>77.81</v>
      </c>
      <c r="N14539" s="62">
        <v>1541.22</v>
      </c>
      <c r="O14539" s="62">
        <v>223032.72</v>
      </c>
      <c r="P14539" s="63"/>
      <c r="Q14539" s="63"/>
      <c r="R14539" s="63"/>
      <c r="S14539" s="63"/>
      <c r="T14539" s="63"/>
      <c r="U14539" s="63"/>
      <c r="V14539" s="63"/>
      <c r="W14539" s="63"/>
      <c r="X14539" s="63"/>
      <c r="Y14539" s="63"/>
      <c r="Z14539" s="62">
        <v>896</v>
      </c>
      <c r="AA14539" s="62">
        <v>12806</v>
      </c>
      <c r="AB14539" s="62">
        <v>88.93</v>
      </c>
      <c r="AC14539" s="62">
        <v>74.67</v>
      </c>
    </row>
    <row r="14540" spans="1:29" x14ac:dyDescent="0.25">
      <c r="A14540" s="61" t="s">
        <v>184</v>
      </c>
      <c r="B14540" s="61" t="s">
        <v>185</v>
      </c>
      <c r="C14540" s="62">
        <v>2009</v>
      </c>
      <c r="D14540" s="61" t="s">
        <v>89</v>
      </c>
      <c r="E14540" s="62">
        <v>48</v>
      </c>
      <c r="F14540" s="62">
        <v>247734</v>
      </c>
      <c r="G14540" s="62">
        <v>40922</v>
      </c>
      <c r="H14540" s="62">
        <v>71.05</v>
      </c>
      <c r="I14540" s="62">
        <v>5161.13</v>
      </c>
      <c r="J14540" s="62">
        <v>230392.62</v>
      </c>
      <c r="K14540" s="62">
        <v>0</v>
      </c>
      <c r="L14540" s="63"/>
      <c r="M14540" s="63"/>
      <c r="N14540" s="63"/>
      <c r="O14540" s="63"/>
      <c r="P14540" s="63"/>
      <c r="Q14540" s="63"/>
      <c r="R14540" s="63"/>
      <c r="S14540" s="63"/>
      <c r="T14540" s="63"/>
      <c r="U14540" s="62">
        <v>10346</v>
      </c>
      <c r="V14540" s="62">
        <v>21095</v>
      </c>
      <c r="W14540" s="62">
        <v>36.619999999999997</v>
      </c>
      <c r="X14540" s="62">
        <v>215</v>
      </c>
      <c r="Y14540" s="62">
        <v>231584.86</v>
      </c>
      <c r="Z14540" s="62">
        <v>430410.33</v>
      </c>
      <c r="AA14540" s="62">
        <v>9592</v>
      </c>
      <c r="AB14540" s="62">
        <v>16.649999999999999</v>
      </c>
      <c r="AC14540" s="62">
        <v>8966.8799999999992</v>
      </c>
    </row>
    <row r="14541" spans="1:29" x14ac:dyDescent="0.25">
      <c r="A14541" s="61" t="s">
        <v>229</v>
      </c>
      <c r="B14541" s="61" t="s">
        <v>230</v>
      </c>
      <c r="C14541" s="62">
        <v>2011</v>
      </c>
      <c r="D14541" s="61" t="s">
        <v>94</v>
      </c>
      <c r="E14541" s="62">
        <v>7</v>
      </c>
      <c r="F14541" s="63"/>
      <c r="G14541" s="63"/>
      <c r="H14541" s="63"/>
      <c r="I14541" s="63"/>
      <c r="J14541" s="63"/>
      <c r="K14541" s="62">
        <v>0</v>
      </c>
      <c r="L14541" s="63"/>
      <c r="M14541" s="63"/>
      <c r="N14541" s="63"/>
      <c r="O14541" s="63"/>
      <c r="P14541" s="63"/>
      <c r="Q14541" s="63"/>
      <c r="R14541" s="63"/>
      <c r="S14541" s="63"/>
      <c r="T14541" s="63"/>
      <c r="U14541" s="63"/>
      <c r="V14541" s="63"/>
      <c r="W14541" s="63"/>
      <c r="X14541" s="63"/>
      <c r="Y14541" s="63"/>
      <c r="Z14541" s="62">
        <v>0</v>
      </c>
      <c r="AA14541" s="62">
        <v>7894</v>
      </c>
      <c r="AB14541" s="62">
        <v>93.98</v>
      </c>
      <c r="AC14541" s="62">
        <v>0</v>
      </c>
    </row>
    <row r="14542" spans="1:29" x14ac:dyDescent="0.25">
      <c r="A14542" s="61" t="s">
        <v>140</v>
      </c>
      <c r="B14542" s="61" t="s">
        <v>141</v>
      </c>
      <c r="C14542" s="62">
        <v>2006</v>
      </c>
      <c r="D14542" s="61" t="s">
        <v>89</v>
      </c>
      <c r="E14542" s="62">
        <v>44</v>
      </c>
      <c r="F14542" s="62">
        <v>150096</v>
      </c>
      <c r="G14542" s="62">
        <v>19712</v>
      </c>
      <c r="H14542" s="62">
        <v>37.33</v>
      </c>
      <c r="I14542" s="62">
        <v>3411.27</v>
      </c>
      <c r="J14542" s="62">
        <v>139589.28</v>
      </c>
      <c r="K14542" s="62">
        <v>20105.72</v>
      </c>
      <c r="L14542" s="62">
        <v>31173</v>
      </c>
      <c r="M14542" s="62">
        <v>59.04</v>
      </c>
      <c r="N14542" s="62">
        <v>456.95</v>
      </c>
      <c r="O14542" s="62">
        <v>242460.94</v>
      </c>
      <c r="P14542" s="63"/>
      <c r="Q14542" s="63"/>
      <c r="R14542" s="63"/>
      <c r="S14542" s="63"/>
      <c r="T14542" s="63"/>
      <c r="U14542" s="63"/>
      <c r="V14542" s="63"/>
      <c r="W14542" s="63"/>
      <c r="X14542" s="63"/>
      <c r="Y14542" s="63"/>
      <c r="Z14542" s="62">
        <v>1174.17</v>
      </c>
      <c r="AA14542" s="62">
        <v>6229</v>
      </c>
      <c r="AB14542" s="62">
        <v>11.8</v>
      </c>
      <c r="AC14542" s="62">
        <v>26.69</v>
      </c>
    </row>
    <row r="14543" spans="1:29" ht="30" x14ac:dyDescent="0.25">
      <c r="A14543" s="61" t="s">
        <v>138</v>
      </c>
      <c r="B14543" s="61" t="s">
        <v>139</v>
      </c>
      <c r="C14543" s="62">
        <v>2012</v>
      </c>
      <c r="D14543" s="61" t="s">
        <v>78</v>
      </c>
      <c r="E14543" s="62">
        <v>40</v>
      </c>
      <c r="F14543" s="62">
        <v>93840</v>
      </c>
      <c r="G14543" s="62">
        <v>15758</v>
      </c>
      <c r="H14543" s="62">
        <v>32.83</v>
      </c>
      <c r="I14543" s="62">
        <v>2346</v>
      </c>
      <c r="J14543" s="62">
        <v>87271.2</v>
      </c>
      <c r="K14543" s="62">
        <v>30497.58</v>
      </c>
      <c r="L14543" s="62">
        <v>40243</v>
      </c>
      <c r="M14543" s="62">
        <v>83.84</v>
      </c>
      <c r="N14543" s="62">
        <v>762.44</v>
      </c>
      <c r="O14543" s="62">
        <v>367779.41</v>
      </c>
      <c r="P14543" s="63"/>
      <c r="Q14543" s="63"/>
      <c r="R14543" s="63"/>
      <c r="S14543" s="63"/>
      <c r="T14543" s="63"/>
      <c r="U14543" s="63"/>
      <c r="V14543" s="63"/>
      <c r="W14543" s="63"/>
      <c r="X14543" s="63"/>
      <c r="Y14543" s="63"/>
      <c r="Z14543" s="62">
        <v>88100</v>
      </c>
      <c r="AA14543" s="62">
        <v>8616</v>
      </c>
      <c r="AB14543" s="62">
        <v>17.95</v>
      </c>
      <c r="AC14543" s="62">
        <v>2202.5</v>
      </c>
    </row>
    <row r="14544" spans="1:29" x14ac:dyDescent="0.25">
      <c r="A14544" s="61" t="s">
        <v>273</v>
      </c>
      <c r="B14544" s="61" t="s">
        <v>274</v>
      </c>
      <c r="C14544" s="62">
        <v>2017</v>
      </c>
      <c r="D14544" s="61" t="s">
        <v>86</v>
      </c>
      <c r="E14544" s="62">
        <v>25</v>
      </c>
      <c r="F14544" s="62">
        <v>340</v>
      </c>
      <c r="G14544" s="62">
        <v>130</v>
      </c>
      <c r="H14544" s="62">
        <v>0.43</v>
      </c>
      <c r="I14544" s="62">
        <v>13.6</v>
      </c>
      <c r="J14544" s="62">
        <v>316.2</v>
      </c>
      <c r="K14544" s="62">
        <v>0</v>
      </c>
      <c r="L14544" s="63"/>
      <c r="M14544" s="63"/>
      <c r="N14544" s="63"/>
      <c r="O14544" s="63"/>
      <c r="P14544" s="63"/>
      <c r="Q14544" s="63"/>
      <c r="R14544" s="63"/>
      <c r="S14544" s="63"/>
      <c r="T14544" s="63"/>
      <c r="U14544" s="62">
        <v>200</v>
      </c>
      <c r="V14544" s="62">
        <v>462</v>
      </c>
      <c r="W14544" s="62">
        <v>1.54</v>
      </c>
      <c r="X14544" s="62">
        <v>8</v>
      </c>
      <c r="Y14544" s="62">
        <v>4476.8</v>
      </c>
      <c r="Z14544" s="62">
        <v>1578.77</v>
      </c>
      <c r="AA14544" s="62">
        <v>10640</v>
      </c>
      <c r="AB14544" s="62">
        <v>35.47</v>
      </c>
      <c r="AC14544" s="62">
        <v>63.15</v>
      </c>
    </row>
    <row r="14545" spans="1:29" ht="30" x14ac:dyDescent="0.25">
      <c r="A14545" s="61" t="s">
        <v>188</v>
      </c>
      <c r="B14545" s="61" t="s">
        <v>189</v>
      </c>
      <c r="C14545" s="62">
        <v>2012</v>
      </c>
      <c r="D14545" s="61" t="s">
        <v>86</v>
      </c>
      <c r="E14545" s="62">
        <v>100</v>
      </c>
      <c r="F14545" s="62">
        <v>547480</v>
      </c>
      <c r="G14545" s="62">
        <v>99089</v>
      </c>
      <c r="H14545" s="62">
        <v>82.57</v>
      </c>
      <c r="I14545" s="62">
        <v>5474.8</v>
      </c>
      <c r="J14545" s="62">
        <v>509156.4</v>
      </c>
      <c r="K14545" s="62">
        <v>69673.13</v>
      </c>
      <c r="L14545" s="62">
        <v>108103</v>
      </c>
      <c r="M14545" s="62">
        <v>90.09</v>
      </c>
      <c r="N14545" s="62">
        <v>696.73</v>
      </c>
      <c r="O14545" s="62">
        <v>840209.21</v>
      </c>
      <c r="P14545" s="63"/>
      <c r="Q14545" s="63"/>
      <c r="R14545" s="63"/>
      <c r="S14545" s="63"/>
      <c r="T14545" s="63"/>
      <c r="U14545" s="63"/>
      <c r="V14545" s="63"/>
      <c r="W14545" s="63"/>
      <c r="X14545" s="63"/>
      <c r="Y14545" s="63"/>
      <c r="Z14545" s="62">
        <v>8987</v>
      </c>
      <c r="AA14545" s="62">
        <v>57538</v>
      </c>
      <c r="AB14545" s="62">
        <v>47.95</v>
      </c>
      <c r="AC14545" s="62">
        <v>89.87</v>
      </c>
    </row>
    <row r="14546" spans="1:29" ht="30" x14ac:dyDescent="0.25">
      <c r="A14546" s="61" t="s">
        <v>255</v>
      </c>
      <c r="B14546" s="61" t="s">
        <v>256</v>
      </c>
      <c r="C14546" s="62">
        <v>2013</v>
      </c>
      <c r="D14546" s="61" t="s">
        <v>72</v>
      </c>
      <c r="E14546" s="62">
        <v>80</v>
      </c>
      <c r="F14546" s="62">
        <v>744060</v>
      </c>
      <c r="G14546" s="62">
        <v>100558</v>
      </c>
      <c r="H14546" s="62">
        <v>104.75</v>
      </c>
      <c r="I14546" s="62">
        <v>9300.75</v>
      </c>
      <c r="J14546" s="62">
        <v>691975.8</v>
      </c>
      <c r="K14546" s="62">
        <v>0</v>
      </c>
      <c r="L14546" s="63"/>
      <c r="M14546" s="63"/>
      <c r="N14546" s="63"/>
      <c r="O14546" s="63"/>
      <c r="P14546" s="63"/>
      <c r="Q14546" s="63"/>
      <c r="R14546" s="63"/>
      <c r="S14546" s="63"/>
      <c r="T14546" s="63"/>
      <c r="U14546" s="63"/>
      <c r="V14546" s="63"/>
      <c r="W14546" s="63"/>
      <c r="X14546" s="63"/>
      <c r="Y14546" s="63"/>
      <c r="Z14546" s="62">
        <v>3372</v>
      </c>
      <c r="AA14546" s="62">
        <v>56236</v>
      </c>
      <c r="AB14546" s="62">
        <v>58.58</v>
      </c>
      <c r="AC14546" s="62">
        <v>42.15</v>
      </c>
    </row>
    <row r="14547" spans="1:29" x14ac:dyDescent="0.25">
      <c r="A14547" s="61" t="s">
        <v>95</v>
      </c>
      <c r="B14547" s="61" t="s">
        <v>96</v>
      </c>
      <c r="C14547" s="62">
        <v>2016</v>
      </c>
      <c r="D14547" s="61" t="s">
        <v>150</v>
      </c>
      <c r="E14547" s="62">
        <v>8</v>
      </c>
      <c r="F14547" s="63"/>
      <c r="G14547" s="62">
        <v>0</v>
      </c>
      <c r="H14547" s="62">
        <v>0</v>
      </c>
      <c r="I14547" s="63"/>
      <c r="J14547" s="63"/>
      <c r="K14547" s="62">
        <v>0</v>
      </c>
      <c r="L14547" s="62">
        <v>0</v>
      </c>
      <c r="M14547" s="62">
        <v>0</v>
      </c>
      <c r="N14547" s="63"/>
      <c r="O14547" s="63"/>
      <c r="P14547" s="63"/>
      <c r="Q14547" s="63"/>
      <c r="R14547" s="63"/>
      <c r="S14547" s="63"/>
      <c r="T14547" s="63"/>
      <c r="U14547" s="63"/>
      <c r="V14547" s="63"/>
      <c r="W14547" s="63"/>
      <c r="X14547" s="63"/>
      <c r="Y14547" s="63"/>
      <c r="Z14547" s="62">
        <v>0</v>
      </c>
      <c r="AA14547" s="62">
        <v>0</v>
      </c>
      <c r="AB14547" s="62">
        <v>0</v>
      </c>
      <c r="AC14547" s="62">
        <v>0</v>
      </c>
    </row>
    <row r="14548" spans="1:29" ht="30" x14ac:dyDescent="0.25">
      <c r="A14548" s="61" t="s">
        <v>231</v>
      </c>
      <c r="B14548" s="61" t="s">
        <v>232</v>
      </c>
      <c r="C14548" s="62">
        <v>2004</v>
      </c>
      <c r="D14548" s="61" t="s">
        <v>78</v>
      </c>
      <c r="E14548" s="62">
        <v>76</v>
      </c>
      <c r="F14548" s="62">
        <v>299241</v>
      </c>
      <c r="G14548" s="62">
        <v>25483</v>
      </c>
      <c r="H14548" s="62">
        <v>27.94</v>
      </c>
      <c r="I14548" s="62">
        <v>3937.38</v>
      </c>
      <c r="J14548" s="62">
        <v>278294.13</v>
      </c>
      <c r="K14548" s="62">
        <v>37799.22</v>
      </c>
      <c r="L14548" s="62">
        <v>48120</v>
      </c>
      <c r="M14548" s="62">
        <v>52.76</v>
      </c>
      <c r="N14548" s="63"/>
      <c r="O14548" s="63"/>
      <c r="P14548" s="63"/>
      <c r="Q14548" s="63"/>
      <c r="R14548" s="63"/>
      <c r="S14548" s="63"/>
      <c r="T14548" s="63"/>
      <c r="U14548" s="63"/>
      <c r="V14548" s="63"/>
      <c r="W14548" s="63"/>
      <c r="X14548" s="63"/>
      <c r="Y14548" s="63"/>
      <c r="Z14548" s="62">
        <v>402786.72</v>
      </c>
      <c r="AA14548" s="62">
        <v>17539</v>
      </c>
      <c r="AB14548" s="62">
        <v>19.23</v>
      </c>
      <c r="AC14548" s="62">
        <v>5299.83</v>
      </c>
    </row>
    <row r="14549" spans="1:29" ht="30" x14ac:dyDescent="0.25">
      <c r="A14549" s="61" t="s">
        <v>452</v>
      </c>
      <c r="B14549" s="61" t="s">
        <v>453</v>
      </c>
      <c r="C14549" s="62">
        <v>2016</v>
      </c>
      <c r="D14549" s="61" t="s">
        <v>99</v>
      </c>
      <c r="E14549" s="62">
        <v>36</v>
      </c>
      <c r="F14549" s="62">
        <v>51004</v>
      </c>
      <c r="G14549" s="62">
        <v>9636</v>
      </c>
      <c r="H14549" s="62">
        <v>22.31</v>
      </c>
      <c r="I14549" s="62">
        <v>1416.78</v>
      </c>
      <c r="J14549" s="62">
        <v>47433.72</v>
      </c>
      <c r="K14549" s="62">
        <v>7833.17</v>
      </c>
      <c r="L14549" s="62">
        <v>7251</v>
      </c>
      <c r="M14549" s="62">
        <v>16.78</v>
      </c>
      <c r="N14549" s="62">
        <v>217.59</v>
      </c>
      <c r="O14549" s="62">
        <v>94462.57</v>
      </c>
      <c r="P14549" s="63"/>
      <c r="Q14549" s="63"/>
      <c r="R14549" s="63"/>
      <c r="S14549" s="63"/>
      <c r="T14549" s="63"/>
      <c r="U14549" s="63"/>
      <c r="V14549" s="63"/>
      <c r="W14549" s="63"/>
      <c r="X14549" s="63"/>
      <c r="Y14549" s="63"/>
      <c r="Z14549" s="62">
        <v>27.19</v>
      </c>
      <c r="AA14549" s="62">
        <v>1102</v>
      </c>
      <c r="AB14549" s="62">
        <v>2.5499999999999998</v>
      </c>
      <c r="AC14549" s="62">
        <v>0.76</v>
      </c>
    </row>
    <row r="14550" spans="1:29" x14ac:dyDescent="0.25">
      <c r="A14550" s="61" t="s">
        <v>332</v>
      </c>
      <c r="B14550" s="61" t="s">
        <v>333</v>
      </c>
      <c r="C14550" s="62">
        <v>2015</v>
      </c>
      <c r="D14550" s="61" t="s">
        <v>99</v>
      </c>
      <c r="E14550" s="62">
        <v>120</v>
      </c>
      <c r="F14550" s="62">
        <v>519727</v>
      </c>
      <c r="G14550" s="62">
        <v>113032</v>
      </c>
      <c r="H14550" s="62">
        <v>78.489999999999995</v>
      </c>
      <c r="I14550" s="62">
        <v>4331.0600000000004</v>
      </c>
      <c r="J14550" s="62">
        <v>483346.11</v>
      </c>
      <c r="K14550" s="62">
        <v>58259.94</v>
      </c>
      <c r="L14550" s="62">
        <v>49317</v>
      </c>
      <c r="M14550" s="62">
        <v>34.25</v>
      </c>
      <c r="N14550" s="62">
        <v>485.5</v>
      </c>
      <c r="O14550" s="62">
        <v>702574.12</v>
      </c>
      <c r="P14550" s="63"/>
      <c r="Q14550" s="63"/>
      <c r="R14550" s="63"/>
      <c r="S14550" s="63"/>
      <c r="T14550" s="63"/>
      <c r="U14550" s="63"/>
      <c r="V14550" s="63"/>
      <c r="W14550" s="63"/>
      <c r="X14550" s="63"/>
      <c r="Y14550" s="63"/>
      <c r="Z14550" s="62">
        <v>583875</v>
      </c>
      <c r="AA14550" s="62">
        <v>62910</v>
      </c>
      <c r="AB14550" s="62">
        <v>43.69</v>
      </c>
      <c r="AC14550" s="62">
        <v>4865.63</v>
      </c>
    </row>
    <row r="14551" spans="1:29" ht="30" x14ac:dyDescent="0.25">
      <c r="A14551" s="61" t="s">
        <v>171</v>
      </c>
      <c r="B14551" s="61" t="s">
        <v>172</v>
      </c>
      <c r="C14551" s="62">
        <v>2015</v>
      </c>
      <c r="D14551" s="61" t="s">
        <v>94</v>
      </c>
      <c r="E14551" s="62">
        <v>4</v>
      </c>
      <c r="F14551" s="63"/>
      <c r="G14551" s="63"/>
      <c r="H14551" s="63"/>
      <c r="I14551" s="63"/>
      <c r="J14551" s="63"/>
      <c r="K14551" s="62">
        <v>0</v>
      </c>
      <c r="L14551" s="63"/>
      <c r="M14551" s="63"/>
      <c r="N14551" s="63"/>
      <c r="O14551" s="63"/>
      <c r="P14551" s="63"/>
      <c r="Q14551" s="63"/>
      <c r="R14551" s="63"/>
      <c r="S14551" s="63"/>
      <c r="T14551" s="63"/>
      <c r="U14551" s="63"/>
      <c r="V14551" s="63"/>
      <c r="W14551" s="63"/>
      <c r="X14551" s="63"/>
      <c r="Y14551" s="63"/>
      <c r="Z14551" s="62">
        <v>0</v>
      </c>
      <c r="AA14551" s="63"/>
      <c r="AB14551" s="63"/>
      <c r="AC14551" s="62">
        <v>0</v>
      </c>
    </row>
    <row r="14552" spans="1:29" x14ac:dyDescent="0.25">
      <c r="A14552" s="61" t="s">
        <v>210</v>
      </c>
      <c r="B14552" s="61" t="s">
        <v>211</v>
      </c>
      <c r="C14552" s="62">
        <v>2010</v>
      </c>
      <c r="D14552" s="61" t="s">
        <v>99</v>
      </c>
      <c r="E14552" s="62">
        <v>209</v>
      </c>
      <c r="F14552" s="62">
        <v>4111540</v>
      </c>
      <c r="G14552" s="62">
        <v>344250</v>
      </c>
      <c r="H14552" s="62">
        <v>137.26</v>
      </c>
      <c r="I14552" s="62">
        <v>19672.439999999999</v>
      </c>
      <c r="J14552" s="62">
        <v>3823732.2</v>
      </c>
      <c r="K14552" s="62">
        <v>312.32</v>
      </c>
      <c r="L14552" s="62">
        <v>1478</v>
      </c>
      <c r="M14552" s="62">
        <v>0.59</v>
      </c>
      <c r="N14552" s="62">
        <v>1.49</v>
      </c>
      <c r="O14552" s="62">
        <v>3766.34</v>
      </c>
      <c r="P14552" s="63"/>
      <c r="Q14552" s="63"/>
      <c r="R14552" s="63"/>
      <c r="S14552" s="63"/>
      <c r="T14552" s="63"/>
      <c r="U14552" s="63"/>
      <c r="V14552" s="63"/>
      <c r="W14552" s="63"/>
      <c r="X14552" s="63"/>
      <c r="Y14552" s="63"/>
      <c r="Z14552" s="62">
        <v>1166591</v>
      </c>
      <c r="AA14552" s="62">
        <v>169869</v>
      </c>
      <c r="AB14552" s="62">
        <v>67.73</v>
      </c>
      <c r="AC14552" s="62">
        <v>5581.78</v>
      </c>
    </row>
    <row r="14553" spans="1:29" ht="30" x14ac:dyDescent="0.25">
      <c r="A14553" s="61" t="s">
        <v>231</v>
      </c>
      <c r="B14553" s="61" t="s">
        <v>232</v>
      </c>
      <c r="C14553" s="62">
        <v>2010</v>
      </c>
      <c r="D14553" s="61" t="s">
        <v>86</v>
      </c>
      <c r="E14553" s="62">
        <v>226</v>
      </c>
      <c r="F14553" s="62">
        <v>2021622</v>
      </c>
      <c r="G14553" s="62">
        <v>272908</v>
      </c>
      <c r="H14553" s="62">
        <v>100.63</v>
      </c>
      <c r="I14553" s="62">
        <v>8945.23</v>
      </c>
      <c r="J14553" s="62">
        <v>1880108.46</v>
      </c>
      <c r="K14553" s="62">
        <v>205134.82</v>
      </c>
      <c r="L14553" s="62">
        <v>328235</v>
      </c>
      <c r="M14553" s="62">
        <v>121.03</v>
      </c>
      <c r="N14553" s="62">
        <v>907.68</v>
      </c>
      <c r="O14553" s="62">
        <v>2473782.34</v>
      </c>
      <c r="P14553" s="63"/>
      <c r="Q14553" s="63"/>
      <c r="R14553" s="63"/>
      <c r="S14553" s="63"/>
      <c r="T14553" s="63"/>
      <c r="U14553" s="63"/>
      <c r="V14553" s="63"/>
      <c r="W14553" s="63"/>
      <c r="X14553" s="63"/>
      <c r="Y14553" s="63"/>
      <c r="Z14553" s="62">
        <v>3191385</v>
      </c>
      <c r="AA14553" s="62">
        <v>220595</v>
      </c>
      <c r="AB14553" s="62">
        <v>81.34</v>
      </c>
      <c r="AC14553" s="62">
        <v>14121.17</v>
      </c>
    </row>
    <row r="14554" spans="1:29" ht="30" x14ac:dyDescent="0.25">
      <c r="A14554" s="61" t="s">
        <v>247</v>
      </c>
      <c r="B14554" s="61" t="s">
        <v>248</v>
      </c>
      <c r="C14554" s="62">
        <v>2004</v>
      </c>
      <c r="D14554" s="61" t="s">
        <v>78</v>
      </c>
      <c r="E14554" s="62">
        <v>31</v>
      </c>
      <c r="F14554" s="62">
        <v>77480</v>
      </c>
      <c r="G14554" s="62">
        <v>8032</v>
      </c>
      <c r="H14554" s="62">
        <v>21.59</v>
      </c>
      <c r="I14554" s="62">
        <v>2499.35</v>
      </c>
      <c r="J14554" s="62">
        <v>72056.399999999994</v>
      </c>
      <c r="K14554" s="62">
        <v>35243.449999999997</v>
      </c>
      <c r="L14554" s="62">
        <v>17849</v>
      </c>
      <c r="M14554" s="62">
        <v>47.98</v>
      </c>
      <c r="N14554" s="62">
        <v>1136.8900000000001</v>
      </c>
      <c r="O14554" s="62">
        <v>425011.37</v>
      </c>
      <c r="P14554" s="63"/>
      <c r="Q14554" s="63"/>
      <c r="R14554" s="63"/>
      <c r="S14554" s="63"/>
      <c r="T14554" s="63"/>
      <c r="U14554" s="63"/>
      <c r="V14554" s="63"/>
      <c r="W14554" s="63"/>
      <c r="X14554" s="63"/>
      <c r="Y14554" s="63"/>
      <c r="Z14554" s="62">
        <v>71</v>
      </c>
      <c r="AA14554" s="62">
        <v>3449</v>
      </c>
      <c r="AB14554" s="62">
        <v>9.27</v>
      </c>
      <c r="AC14554" s="62">
        <v>2.29</v>
      </c>
    </row>
    <row r="14555" spans="1:29" x14ac:dyDescent="0.25">
      <c r="A14555" s="61" t="s">
        <v>163</v>
      </c>
      <c r="B14555" s="61" t="s">
        <v>164</v>
      </c>
      <c r="C14555" s="62">
        <v>2009</v>
      </c>
      <c r="D14555" s="61" t="s">
        <v>78</v>
      </c>
      <c r="E14555" s="62">
        <v>50</v>
      </c>
      <c r="F14555" s="62">
        <v>218965</v>
      </c>
      <c r="G14555" s="62">
        <v>24621</v>
      </c>
      <c r="H14555" s="62">
        <v>41.04</v>
      </c>
      <c r="I14555" s="62">
        <v>4379.3</v>
      </c>
      <c r="J14555" s="62">
        <v>203637.45</v>
      </c>
      <c r="K14555" s="62">
        <v>53138.7</v>
      </c>
      <c r="L14555" s="62">
        <v>44768</v>
      </c>
      <c r="M14555" s="62">
        <v>74.61</v>
      </c>
      <c r="N14555" s="62">
        <v>1062.77</v>
      </c>
      <c r="O14555" s="62">
        <v>640815.53</v>
      </c>
      <c r="P14555" s="63"/>
      <c r="Q14555" s="63"/>
      <c r="R14555" s="63"/>
      <c r="S14555" s="63"/>
      <c r="T14555" s="63"/>
      <c r="U14555" s="63"/>
      <c r="V14555" s="63"/>
      <c r="W14555" s="63"/>
      <c r="X14555" s="63"/>
      <c r="Y14555" s="63"/>
      <c r="Z14555" s="62">
        <v>247500</v>
      </c>
      <c r="AA14555" s="62">
        <v>16658</v>
      </c>
      <c r="AB14555" s="62">
        <v>27.76</v>
      </c>
      <c r="AC14555" s="62">
        <v>4950</v>
      </c>
    </row>
    <row r="14556" spans="1:29" ht="30" x14ac:dyDescent="0.25">
      <c r="A14556" s="61" t="s">
        <v>165</v>
      </c>
      <c r="B14556" s="61" t="s">
        <v>166</v>
      </c>
      <c r="C14556" s="62">
        <v>2018</v>
      </c>
      <c r="D14556" s="61" t="s">
        <v>89</v>
      </c>
      <c r="E14556" s="62">
        <v>52</v>
      </c>
      <c r="F14556" s="62">
        <v>343937</v>
      </c>
      <c r="G14556" s="62">
        <v>60138</v>
      </c>
      <c r="H14556" s="62">
        <v>96.38</v>
      </c>
      <c r="I14556" s="62">
        <v>6614.17</v>
      </c>
      <c r="J14556" s="62">
        <v>319861.40999999997</v>
      </c>
      <c r="K14556" s="62">
        <v>0</v>
      </c>
      <c r="L14556" s="63"/>
      <c r="M14556" s="63"/>
      <c r="N14556" s="63"/>
      <c r="O14556" s="63"/>
      <c r="P14556" s="63"/>
      <c r="Q14556" s="63"/>
      <c r="R14556" s="63"/>
      <c r="S14556" s="63"/>
      <c r="T14556" s="63"/>
      <c r="U14556" s="63"/>
      <c r="V14556" s="63"/>
      <c r="W14556" s="63"/>
      <c r="X14556" s="63"/>
      <c r="Y14556" s="63"/>
      <c r="Z14556" s="62">
        <v>1.41</v>
      </c>
      <c r="AA14556" s="62">
        <v>10134</v>
      </c>
      <c r="AB14556" s="62">
        <v>16.239999999999998</v>
      </c>
      <c r="AC14556" s="62">
        <v>0.03</v>
      </c>
    </row>
    <row r="14557" spans="1:29" ht="30" x14ac:dyDescent="0.25">
      <c r="A14557" s="61" t="s">
        <v>237</v>
      </c>
      <c r="B14557" s="61" t="s">
        <v>238</v>
      </c>
      <c r="C14557" s="62">
        <v>2015</v>
      </c>
      <c r="D14557" s="61" t="s">
        <v>308</v>
      </c>
      <c r="E14557" s="62">
        <v>50</v>
      </c>
      <c r="F14557" s="62">
        <v>0</v>
      </c>
      <c r="G14557" s="62">
        <v>0</v>
      </c>
      <c r="H14557" s="62">
        <v>0</v>
      </c>
      <c r="I14557" s="62">
        <v>0</v>
      </c>
      <c r="J14557" s="62">
        <v>0</v>
      </c>
      <c r="K14557" s="62">
        <v>0</v>
      </c>
      <c r="L14557" s="62">
        <v>0</v>
      </c>
      <c r="M14557" s="62">
        <v>0</v>
      </c>
      <c r="N14557" s="63"/>
      <c r="O14557" s="63"/>
      <c r="P14557" s="63"/>
      <c r="Q14557" s="63"/>
      <c r="R14557" s="63"/>
      <c r="S14557" s="63"/>
      <c r="T14557" s="63"/>
      <c r="U14557" s="63"/>
      <c r="V14557" s="63"/>
      <c r="W14557" s="63"/>
      <c r="X14557" s="63"/>
      <c r="Y14557" s="63"/>
      <c r="Z14557" s="62">
        <v>0</v>
      </c>
      <c r="AA14557" s="62">
        <v>0</v>
      </c>
      <c r="AB14557" s="62">
        <v>0</v>
      </c>
      <c r="AC14557" s="62">
        <v>0</v>
      </c>
    </row>
    <row r="14558" spans="1:29" ht="30" x14ac:dyDescent="0.25">
      <c r="A14558" s="61" t="s">
        <v>448</v>
      </c>
      <c r="B14558" s="61" t="s">
        <v>449</v>
      </c>
      <c r="C14558" s="62">
        <v>2004</v>
      </c>
      <c r="D14558" s="61" t="s">
        <v>78</v>
      </c>
      <c r="E14558" s="62">
        <v>30</v>
      </c>
      <c r="F14558" s="62">
        <v>42000</v>
      </c>
      <c r="G14558" s="62">
        <v>5161</v>
      </c>
      <c r="H14558" s="62">
        <v>14.34</v>
      </c>
      <c r="I14558" s="62">
        <v>1400</v>
      </c>
      <c r="J14558" s="62">
        <v>39060</v>
      </c>
      <c r="K14558" s="62">
        <v>6145</v>
      </c>
      <c r="L14558" s="62">
        <v>8318</v>
      </c>
      <c r="M14558" s="62">
        <v>23.11</v>
      </c>
      <c r="N14558" s="62">
        <v>204.83</v>
      </c>
      <c r="O14558" s="62">
        <v>74104.399999999994</v>
      </c>
      <c r="P14558" s="63"/>
      <c r="Q14558" s="63"/>
      <c r="R14558" s="63"/>
      <c r="S14558" s="63"/>
      <c r="T14558" s="63"/>
      <c r="U14558" s="63"/>
      <c r="V14558" s="63"/>
      <c r="W14558" s="63"/>
      <c r="X14558" s="63"/>
      <c r="Y14558" s="63"/>
      <c r="Z14558" s="62">
        <v>1832</v>
      </c>
      <c r="AA14558" s="62">
        <v>7093</v>
      </c>
      <c r="AB14558" s="62">
        <v>19.7</v>
      </c>
      <c r="AC14558" s="62">
        <v>61.07</v>
      </c>
    </row>
    <row r="14559" spans="1:29" x14ac:dyDescent="0.25">
      <c r="A14559" s="61" t="s">
        <v>380</v>
      </c>
      <c r="B14559" s="61" t="s">
        <v>381</v>
      </c>
      <c r="C14559" s="62">
        <v>2011</v>
      </c>
      <c r="D14559" s="61" t="s">
        <v>78</v>
      </c>
      <c r="E14559" s="62">
        <v>64</v>
      </c>
      <c r="F14559" s="62">
        <v>608400</v>
      </c>
      <c r="G14559" s="62">
        <v>96779</v>
      </c>
      <c r="H14559" s="62">
        <v>126.01</v>
      </c>
      <c r="I14559" s="62">
        <v>9506.25</v>
      </c>
      <c r="J14559" s="62">
        <v>565812</v>
      </c>
      <c r="K14559" s="62">
        <v>0</v>
      </c>
      <c r="L14559" s="63"/>
      <c r="M14559" s="63"/>
      <c r="N14559" s="63"/>
      <c r="O14559" s="63"/>
      <c r="P14559" s="63"/>
      <c r="Q14559" s="63"/>
      <c r="R14559" s="63"/>
      <c r="S14559" s="63"/>
      <c r="T14559" s="63"/>
      <c r="U14559" s="63"/>
      <c r="V14559" s="63"/>
      <c r="W14559" s="63"/>
      <c r="X14559" s="63"/>
      <c r="Y14559" s="63"/>
      <c r="Z14559" s="62">
        <v>124200</v>
      </c>
      <c r="AA14559" s="62">
        <v>5886</v>
      </c>
      <c r="AB14559" s="62">
        <v>7.66</v>
      </c>
      <c r="AC14559" s="62">
        <v>1940.63</v>
      </c>
    </row>
    <row r="14560" spans="1:29" x14ac:dyDescent="0.25">
      <c r="A14560" s="61" t="s">
        <v>409</v>
      </c>
      <c r="B14560" s="61" t="s">
        <v>410</v>
      </c>
      <c r="C14560" s="62">
        <v>2009</v>
      </c>
      <c r="D14560" s="61" t="s">
        <v>86</v>
      </c>
      <c r="E14560" s="62">
        <v>16</v>
      </c>
      <c r="F14560" s="62">
        <v>58603</v>
      </c>
      <c r="G14560" s="62">
        <v>5933</v>
      </c>
      <c r="H14560" s="62">
        <v>30.9</v>
      </c>
      <c r="I14560" s="62">
        <v>3662.69</v>
      </c>
      <c r="J14560" s="62">
        <v>54500.79</v>
      </c>
      <c r="K14560" s="62">
        <v>0</v>
      </c>
      <c r="L14560" s="63"/>
      <c r="M14560" s="63"/>
      <c r="N14560" s="63"/>
      <c r="O14560" s="63"/>
      <c r="P14560" s="63"/>
      <c r="Q14560" s="63"/>
      <c r="R14560" s="63"/>
      <c r="S14560" s="63"/>
      <c r="T14560" s="63"/>
      <c r="U14560" s="62">
        <v>85219</v>
      </c>
      <c r="V14560" s="62">
        <v>5531</v>
      </c>
      <c r="W14560" s="62">
        <v>28.81</v>
      </c>
      <c r="X14560" s="62">
        <v>5326</v>
      </c>
      <c r="Y14560" s="62">
        <v>1907542.1</v>
      </c>
      <c r="Z14560" s="62">
        <v>3918.68</v>
      </c>
      <c r="AA14560" s="62">
        <v>6038</v>
      </c>
      <c r="AB14560" s="62">
        <v>31.45</v>
      </c>
      <c r="AC14560" s="62">
        <v>244.92</v>
      </c>
    </row>
    <row r="14561" spans="1:29" x14ac:dyDescent="0.25">
      <c r="A14561" s="61" t="s">
        <v>79</v>
      </c>
      <c r="B14561" s="61" t="s">
        <v>80</v>
      </c>
      <c r="C14561" s="62">
        <v>2013</v>
      </c>
      <c r="D14561" s="61" t="s">
        <v>226</v>
      </c>
      <c r="E14561" s="62">
        <v>41</v>
      </c>
      <c r="F14561" s="62">
        <v>175187</v>
      </c>
      <c r="G14561" s="62">
        <v>29680</v>
      </c>
      <c r="H14561" s="62">
        <v>60.33</v>
      </c>
      <c r="I14561" s="62">
        <v>4272.8500000000004</v>
      </c>
      <c r="J14561" s="62">
        <v>162923.91</v>
      </c>
      <c r="K14561" s="62">
        <v>6911.74</v>
      </c>
      <c r="L14561" s="62">
        <v>8022</v>
      </c>
      <c r="M14561" s="62">
        <v>16.3</v>
      </c>
      <c r="N14561" s="62">
        <v>168.58</v>
      </c>
      <c r="O14561" s="62">
        <v>83350.7</v>
      </c>
      <c r="P14561" s="63"/>
      <c r="Q14561" s="63"/>
      <c r="R14561" s="63"/>
      <c r="S14561" s="63"/>
      <c r="T14561" s="63"/>
      <c r="U14561" s="63"/>
      <c r="V14561" s="63"/>
      <c r="W14561" s="63"/>
      <c r="X14561" s="63"/>
      <c r="Y14561" s="63"/>
      <c r="Z14561" s="62">
        <v>144430</v>
      </c>
      <c r="AA14561" s="62">
        <v>7858</v>
      </c>
      <c r="AB14561" s="62">
        <v>15.97</v>
      </c>
      <c r="AC14561" s="62">
        <v>3522.68</v>
      </c>
    </row>
    <row r="14562" spans="1:29" x14ac:dyDescent="0.25">
      <c r="A14562" s="61" t="s">
        <v>426</v>
      </c>
      <c r="B14562" s="61" t="s">
        <v>427</v>
      </c>
      <c r="C14562" s="62">
        <v>2011</v>
      </c>
      <c r="D14562" s="61" t="s">
        <v>78</v>
      </c>
      <c r="E14562" s="62">
        <v>80</v>
      </c>
      <c r="F14562" s="62">
        <v>686644</v>
      </c>
      <c r="G14562" s="62">
        <v>97167</v>
      </c>
      <c r="H14562" s="62">
        <v>101.22</v>
      </c>
      <c r="I14562" s="62">
        <v>8583.0499999999993</v>
      </c>
      <c r="J14562" s="62">
        <v>638578.92000000004</v>
      </c>
      <c r="K14562" s="62">
        <v>0</v>
      </c>
      <c r="L14562" s="63"/>
      <c r="M14562" s="63"/>
      <c r="N14562" s="63"/>
      <c r="O14562" s="63"/>
      <c r="P14562" s="63"/>
      <c r="Q14562" s="63"/>
      <c r="R14562" s="63"/>
      <c r="S14562" s="63"/>
      <c r="T14562" s="63"/>
      <c r="U14562" s="63"/>
      <c r="V14562" s="63"/>
      <c r="W14562" s="63"/>
      <c r="X14562" s="63"/>
      <c r="Y14562" s="63"/>
      <c r="Z14562" s="62">
        <v>340000</v>
      </c>
      <c r="AA14562" s="62">
        <v>14656</v>
      </c>
      <c r="AB14562" s="62">
        <v>15.27</v>
      </c>
      <c r="AC14562" s="62">
        <v>4250</v>
      </c>
    </row>
    <row r="14563" spans="1:29" ht="30" x14ac:dyDescent="0.25">
      <c r="A14563" s="61" t="s">
        <v>245</v>
      </c>
      <c r="B14563" s="61" t="s">
        <v>246</v>
      </c>
      <c r="C14563" s="62">
        <v>2014</v>
      </c>
      <c r="D14563" s="61" t="s">
        <v>72</v>
      </c>
      <c r="E14563" s="62">
        <v>17</v>
      </c>
      <c r="F14563" s="62">
        <v>147851</v>
      </c>
      <c r="G14563" s="62">
        <v>19870</v>
      </c>
      <c r="H14563" s="62">
        <v>97.4</v>
      </c>
      <c r="I14563" s="62">
        <v>8697.1200000000008</v>
      </c>
      <c r="J14563" s="62">
        <v>137501.43</v>
      </c>
      <c r="K14563" s="62">
        <v>0</v>
      </c>
      <c r="L14563" s="63"/>
      <c r="M14563" s="63"/>
      <c r="N14563" s="63"/>
      <c r="O14563" s="63"/>
      <c r="P14563" s="63"/>
      <c r="Q14563" s="63"/>
      <c r="R14563" s="63"/>
      <c r="S14563" s="63"/>
      <c r="T14563" s="63"/>
      <c r="U14563" s="62">
        <v>2521</v>
      </c>
      <c r="V14563" s="62">
        <v>7709</v>
      </c>
      <c r="W14563" s="62">
        <v>37.79</v>
      </c>
      <c r="X14563" s="62">
        <v>148</v>
      </c>
      <c r="Y14563" s="62">
        <v>56430.06</v>
      </c>
      <c r="Z14563" s="62">
        <v>27000</v>
      </c>
      <c r="AA14563" s="62">
        <v>3539</v>
      </c>
      <c r="AB14563" s="62">
        <v>17.350000000000001</v>
      </c>
      <c r="AC14563" s="62">
        <v>1588.24</v>
      </c>
    </row>
    <row r="14564" spans="1:29" x14ac:dyDescent="0.25">
      <c r="A14564" s="61" t="s">
        <v>130</v>
      </c>
      <c r="B14564" s="61" t="s">
        <v>131</v>
      </c>
      <c r="C14564" s="62">
        <v>2016</v>
      </c>
      <c r="D14564" s="61" t="s">
        <v>132</v>
      </c>
      <c r="E14564" s="62">
        <v>15</v>
      </c>
      <c r="F14564" s="63"/>
      <c r="G14564" s="63"/>
      <c r="H14564" s="63"/>
      <c r="I14564" s="63"/>
      <c r="J14564" s="63"/>
      <c r="K14564" s="62">
        <v>0</v>
      </c>
      <c r="L14564" s="63"/>
      <c r="M14564" s="63"/>
      <c r="N14564" s="63"/>
      <c r="O14564" s="63"/>
      <c r="P14564" s="63"/>
      <c r="Q14564" s="63"/>
      <c r="R14564" s="63"/>
      <c r="S14564" s="63"/>
      <c r="T14564" s="63"/>
      <c r="U14564" s="63"/>
      <c r="V14564" s="63"/>
      <c r="W14564" s="63"/>
      <c r="X14564" s="63"/>
      <c r="Y14564" s="63"/>
      <c r="Z14564" s="62">
        <v>2761</v>
      </c>
      <c r="AA14564" s="62">
        <v>16436</v>
      </c>
      <c r="AB14564" s="62">
        <v>91.31</v>
      </c>
      <c r="AC14564" s="62">
        <v>184.07</v>
      </c>
    </row>
    <row r="14565" spans="1:29" x14ac:dyDescent="0.25">
      <c r="A14565" s="61" t="s">
        <v>260</v>
      </c>
      <c r="B14565" s="61" t="s">
        <v>261</v>
      </c>
      <c r="C14565" s="62">
        <v>2014</v>
      </c>
      <c r="D14565" s="61" t="s">
        <v>75</v>
      </c>
      <c r="E14565" s="62">
        <v>15</v>
      </c>
      <c r="F14565" s="62">
        <v>2722</v>
      </c>
      <c r="G14565" s="62">
        <v>574</v>
      </c>
      <c r="H14565" s="62">
        <v>3.19</v>
      </c>
      <c r="I14565" s="62">
        <v>181.47</v>
      </c>
      <c r="J14565" s="62">
        <v>2531.46</v>
      </c>
      <c r="K14565" s="62">
        <v>59.17</v>
      </c>
      <c r="L14565" s="62">
        <v>92</v>
      </c>
      <c r="M14565" s="62">
        <v>0.51</v>
      </c>
      <c r="N14565" s="62">
        <v>3.94</v>
      </c>
      <c r="O14565" s="62">
        <v>713.5</v>
      </c>
      <c r="P14565" s="63"/>
      <c r="Q14565" s="63"/>
      <c r="R14565" s="63"/>
      <c r="S14565" s="63"/>
      <c r="T14565" s="63"/>
      <c r="U14565" s="63"/>
      <c r="V14565" s="63"/>
      <c r="W14565" s="63"/>
      <c r="X14565" s="63"/>
      <c r="Y14565" s="63"/>
      <c r="Z14565" s="62">
        <v>293</v>
      </c>
      <c r="AA14565" s="62">
        <v>3517</v>
      </c>
      <c r="AB14565" s="62">
        <v>19.54</v>
      </c>
      <c r="AC14565" s="62">
        <v>19.53</v>
      </c>
    </row>
    <row r="14566" spans="1:29" x14ac:dyDescent="0.25">
      <c r="A14566" s="61" t="s">
        <v>204</v>
      </c>
      <c r="B14566" s="61" t="s">
        <v>205</v>
      </c>
      <c r="C14566" s="62">
        <v>2016</v>
      </c>
      <c r="D14566" s="61" t="s">
        <v>89</v>
      </c>
      <c r="E14566" s="62">
        <v>100</v>
      </c>
      <c r="F14566" s="62">
        <v>1145200</v>
      </c>
      <c r="G14566" s="62">
        <v>178536</v>
      </c>
      <c r="H14566" s="62">
        <v>148.78</v>
      </c>
      <c r="I14566" s="62">
        <v>11452</v>
      </c>
      <c r="J14566" s="62">
        <v>1065036</v>
      </c>
      <c r="K14566" s="62">
        <v>0</v>
      </c>
      <c r="L14566" s="63"/>
      <c r="M14566" s="63"/>
      <c r="N14566" s="63"/>
      <c r="O14566" s="63"/>
      <c r="P14566" s="63"/>
      <c r="Q14566" s="63"/>
      <c r="R14566" s="63"/>
      <c r="S14566" s="63"/>
      <c r="T14566" s="63"/>
      <c r="U14566" s="63"/>
      <c r="V14566" s="63"/>
      <c r="W14566" s="63"/>
      <c r="X14566" s="63"/>
      <c r="Y14566" s="63"/>
      <c r="Z14566" s="62">
        <v>418493</v>
      </c>
      <c r="AA14566" s="62">
        <v>44125</v>
      </c>
      <c r="AB14566" s="62">
        <v>36.770000000000003</v>
      </c>
      <c r="AC14566" s="62">
        <v>4184.93</v>
      </c>
    </row>
    <row r="14567" spans="1:29" ht="30" x14ac:dyDescent="0.25">
      <c r="A14567" s="61" t="s">
        <v>385</v>
      </c>
      <c r="B14567" s="61" t="s">
        <v>386</v>
      </c>
      <c r="C14567" s="62">
        <v>2011</v>
      </c>
      <c r="D14567" s="61" t="s">
        <v>99</v>
      </c>
      <c r="E14567" s="62">
        <v>32</v>
      </c>
      <c r="F14567" s="62">
        <v>20011</v>
      </c>
      <c r="G14567" s="62">
        <v>3300</v>
      </c>
      <c r="H14567" s="62">
        <v>8.59</v>
      </c>
      <c r="I14567" s="62">
        <v>625.34</v>
      </c>
      <c r="J14567" s="62">
        <v>18610.23</v>
      </c>
      <c r="K14567" s="62">
        <v>838</v>
      </c>
      <c r="L14567" s="62">
        <v>1013</v>
      </c>
      <c r="M14567" s="62">
        <v>2.64</v>
      </c>
      <c r="N14567" s="62">
        <v>26.19</v>
      </c>
      <c r="O14567" s="62">
        <v>10105.69</v>
      </c>
      <c r="P14567" s="63"/>
      <c r="Q14567" s="63"/>
      <c r="R14567" s="63"/>
      <c r="S14567" s="63"/>
      <c r="T14567" s="63"/>
      <c r="U14567" s="63"/>
      <c r="V14567" s="63"/>
      <c r="W14567" s="63"/>
      <c r="X14567" s="63"/>
      <c r="Y14567" s="63"/>
      <c r="Z14567" s="62">
        <v>0</v>
      </c>
      <c r="AA14567" s="63"/>
      <c r="AB14567" s="63"/>
      <c r="AC14567" s="62">
        <v>0</v>
      </c>
    </row>
    <row r="14568" spans="1:29" x14ac:dyDescent="0.25">
      <c r="A14568" s="61" t="s">
        <v>420</v>
      </c>
      <c r="B14568" s="61" t="s">
        <v>421</v>
      </c>
      <c r="C14568" s="62">
        <v>2011</v>
      </c>
      <c r="D14568" s="61" t="s">
        <v>135</v>
      </c>
      <c r="E14568" s="62">
        <v>60</v>
      </c>
      <c r="F14568" s="62">
        <v>2410</v>
      </c>
      <c r="G14568" s="62">
        <v>682</v>
      </c>
      <c r="H14568" s="62">
        <v>0.95</v>
      </c>
      <c r="I14568" s="62">
        <v>40.17</v>
      </c>
      <c r="J14568" s="62">
        <v>2241.3000000000002</v>
      </c>
      <c r="K14568" s="62">
        <v>449.08</v>
      </c>
      <c r="L14568" s="62">
        <v>896</v>
      </c>
      <c r="M14568" s="62">
        <v>1.24</v>
      </c>
      <c r="N14568" s="62">
        <v>7.48</v>
      </c>
      <c r="O14568" s="62">
        <v>5415.57</v>
      </c>
      <c r="P14568" s="63"/>
      <c r="Q14568" s="63"/>
      <c r="R14568" s="63"/>
      <c r="S14568" s="63"/>
      <c r="T14568" s="63"/>
      <c r="U14568" s="63"/>
      <c r="V14568" s="63"/>
      <c r="W14568" s="63"/>
      <c r="X14568" s="63"/>
      <c r="Y14568" s="63"/>
      <c r="Z14568" s="62">
        <v>4351</v>
      </c>
      <c r="AA14568" s="62">
        <v>38521</v>
      </c>
      <c r="AB14568" s="62">
        <v>53.5</v>
      </c>
      <c r="AC14568" s="62">
        <v>72.52</v>
      </c>
    </row>
    <row r="14569" spans="1:29" x14ac:dyDescent="0.25">
      <c r="A14569" s="61" t="s">
        <v>144</v>
      </c>
      <c r="B14569" s="61" t="s">
        <v>145</v>
      </c>
      <c r="C14569" s="62">
        <v>2016</v>
      </c>
      <c r="D14569" s="61" t="s">
        <v>150</v>
      </c>
      <c r="E14569" s="62">
        <v>12</v>
      </c>
      <c r="F14569" s="62">
        <v>6541</v>
      </c>
      <c r="G14569" s="62">
        <v>1295</v>
      </c>
      <c r="H14569" s="62">
        <v>8.99</v>
      </c>
      <c r="I14569" s="62">
        <v>545.08000000000004</v>
      </c>
      <c r="J14569" s="62">
        <v>6083.13</v>
      </c>
      <c r="K14569" s="62">
        <v>7535.4</v>
      </c>
      <c r="L14569" s="62">
        <v>13529</v>
      </c>
      <c r="M14569" s="62">
        <v>93.95</v>
      </c>
      <c r="N14569" s="62">
        <v>627.95000000000005</v>
      </c>
      <c r="O14569" s="62">
        <v>90871.679999999993</v>
      </c>
      <c r="P14569" s="63"/>
      <c r="Q14569" s="63"/>
      <c r="R14569" s="63"/>
      <c r="S14569" s="63"/>
      <c r="T14569" s="63"/>
      <c r="U14569" s="63"/>
      <c r="V14569" s="63"/>
      <c r="W14569" s="63"/>
      <c r="X14569" s="63"/>
      <c r="Y14569" s="63"/>
      <c r="Z14569" s="62">
        <v>634</v>
      </c>
      <c r="AA14569" s="62">
        <v>8993</v>
      </c>
      <c r="AB14569" s="62">
        <v>62.45</v>
      </c>
      <c r="AC14569" s="62">
        <v>52.83</v>
      </c>
    </row>
    <row r="14570" spans="1:29" x14ac:dyDescent="0.25">
      <c r="A14570" s="61" t="s">
        <v>376</v>
      </c>
      <c r="B14570" s="61" t="s">
        <v>377</v>
      </c>
      <c r="C14570" s="62">
        <v>2013</v>
      </c>
      <c r="D14570" s="61" t="s">
        <v>99</v>
      </c>
      <c r="E14570" s="62">
        <v>40</v>
      </c>
      <c r="F14570" s="62">
        <v>150000</v>
      </c>
      <c r="G14570" s="62">
        <v>27933</v>
      </c>
      <c r="H14570" s="62">
        <v>58.19</v>
      </c>
      <c r="I14570" s="62">
        <v>3750</v>
      </c>
      <c r="J14570" s="62">
        <v>139500</v>
      </c>
      <c r="K14570" s="62">
        <v>22455.87</v>
      </c>
      <c r="L14570" s="62">
        <v>21520</v>
      </c>
      <c r="M14570" s="62">
        <v>44.83</v>
      </c>
      <c r="N14570" s="62">
        <v>561.4</v>
      </c>
      <c r="O14570" s="62">
        <v>270802.05</v>
      </c>
      <c r="P14570" s="63"/>
      <c r="Q14570" s="63"/>
      <c r="R14570" s="63"/>
      <c r="S14570" s="63"/>
      <c r="T14570" s="63"/>
      <c r="U14570" s="63"/>
      <c r="V14570" s="63"/>
      <c r="W14570" s="63"/>
      <c r="X14570" s="63"/>
      <c r="Y14570" s="63"/>
      <c r="Z14570" s="62">
        <v>63940</v>
      </c>
      <c r="AA14570" s="62">
        <v>7797</v>
      </c>
      <c r="AB14570" s="62">
        <v>16.239999999999998</v>
      </c>
      <c r="AC14570" s="62">
        <v>1598.5</v>
      </c>
    </row>
    <row r="14571" spans="1:29" ht="30" x14ac:dyDescent="0.25">
      <c r="A14571" s="61" t="s">
        <v>536</v>
      </c>
      <c r="B14571" s="61" t="s">
        <v>537</v>
      </c>
      <c r="C14571" s="62">
        <v>2011</v>
      </c>
      <c r="D14571" s="61" t="s">
        <v>75</v>
      </c>
      <c r="E14571" s="62">
        <v>6</v>
      </c>
      <c r="F14571" s="62">
        <v>3818</v>
      </c>
      <c r="G14571" s="62">
        <v>801</v>
      </c>
      <c r="H14571" s="62">
        <v>11.13</v>
      </c>
      <c r="I14571" s="62">
        <v>636.33000000000004</v>
      </c>
      <c r="J14571" s="62">
        <v>3550.74</v>
      </c>
      <c r="K14571" s="62">
        <v>0</v>
      </c>
      <c r="L14571" s="63"/>
      <c r="M14571" s="63"/>
      <c r="N14571" s="63"/>
      <c r="O14571" s="63"/>
      <c r="P14571" s="62">
        <v>217</v>
      </c>
      <c r="Q14571" s="62">
        <v>645</v>
      </c>
      <c r="R14571" s="62">
        <v>8.9600000000000009</v>
      </c>
      <c r="S14571" s="62">
        <v>36</v>
      </c>
      <c r="T14571" s="62">
        <v>2749.17</v>
      </c>
      <c r="U14571" s="63"/>
      <c r="V14571" s="63"/>
      <c r="W14571" s="63"/>
      <c r="X14571" s="63"/>
      <c r="Y14571" s="63"/>
      <c r="Z14571" s="62">
        <v>346.7</v>
      </c>
      <c r="AA14571" s="62">
        <v>4133</v>
      </c>
      <c r="AB14571" s="62">
        <v>57.4</v>
      </c>
      <c r="AC14571" s="62">
        <v>57.78</v>
      </c>
    </row>
    <row r="14572" spans="1:29" ht="30" x14ac:dyDescent="0.25">
      <c r="A14572" s="61" t="s">
        <v>363</v>
      </c>
      <c r="B14572" s="61" t="s">
        <v>364</v>
      </c>
      <c r="C14572" s="62">
        <v>2014</v>
      </c>
      <c r="D14572" s="61" t="s">
        <v>78</v>
      </c>
      <c r="E14572" s="62">
        <v>56</v>
      </c>
      <c r="F14572" s="62">
        <v>446655</v>
      </c>
      <c r="G14572" s="62">
        <v>90846</v>
      </c>
      <c r="H14572" s="62">
        <v>135.19</v>
      </c>
      <c r="I14572" s="62">
        <v>7975.98</v>
      </c>
      <c r="J14572" s="62">
        <v>415389.15</v>
      </c>
      <c r="K14572" s="62">
        <v>0</v>
      </c>
      <c r="L14572" s="63"/>
      <c r="M14572" s="63"/>
      <c r="N14572" s="63"/>
      <c r="O14572" s="63"/>
      <c r="P14572" s="63"/>
      <c r="Q14572" s="63"/>
      <c r="R14572" s="63"/>
      <c r="S14572" s="63"/>
      <c r="T14572" s="63"/>
      <c r="U14572" s="63"/>
      <c r="V14572" s="63"/>
      <c r="W14572" s="63"/>
      <c r="X14572" s="63"/>
      <c r="Y14572" s="63"/>
      <c r="Z14572" s="62">
        <v>921.06</v>
      </c>
      <c r="AA14572" s="62">
        <v>2831</v>
      </c>
      <c r="AB14572" s="62">
        <v>4.21</v>
      </c>
      <c r="AC14572" s="62">
        <v>16.45</v>
      </c>
    </row>
    <row r="14573" spans="1:29" ht="30" x14ac:dyDescent="0.25">
      <c r="A14573" s="61" t="s">
        <v>237</v>
      </c>
      <c r="B14573" s="61" t="s">
        <v>238</v>
      </c>
      <c r="C14573" s="62">
        <v>2005</v>
      </c>
      <c r="D14573" s="61" t="s">
        <v>297</v>
      </c>
      <c r="E14573" s="62">
        <v>136</v>
      </c>
      <c r="F14573" s="62">
        <v>144368</v>
      </c>
      <c r="G14573" s="62">
        <v>625833</v>
      </c>
      <c r="H14573" s="62">
        <v>383.48</v>
      </c>
      <c r="I14573" s="62">
        <v>1061.53</v>
      </c>
      <c r="J14573" s="62">
        <v>134262.24</v>
      </c>
      <c r="K14573" s="62">
        <v>87057.23</v>
      </c>
      <c r="L14573" s="62">
        <v>3950915</v>
      </c>
      <c r="M14573" s="62">
        <v>2420.9</v>
      </c>
      <c r="N14573" s="62">
        <v>640.13</v>
      </c>
      <c r="O14573" s="62">
        <v>1049849.21</v>
      </c>
      <c r="P14573" s="63"/>
      <c r="Q14573" s="63"/>
      <c r="R14573" s="63"/>
      <c r="S14573" s="63"/>
      <c r="T14573" s="63"/>
      <c r="U14573" s="63"/>
      <c r="V14573" s="63"/>
      <c r="W14573" s="63"/>
      <c r="X14573" s="63"/>
      <c r="Y14573" s="63"/>
      <c r="Z14573" s="62">
        <v>1575707</v>
      </c>
      <c r="AA14573" s="62">
        <v>1926509</v>
      </c>
      <c r="AB14573" s="62">
        <v>1180.46</v>
      </c>
      <c r="AC14573" s="62">
        <v>11586.08</v>
      </c>
    </row>
    <row r="14574" spans="1:29" x14ac:dyDescent="0.25">
      <c r="A14574" s="61" t="s">
        <v>192</v>
      </c>
      <c r="B14574" s="61" t="s">
        <v>193</v>
      </c>
      <c r="C14574" s="62">
        <v>2016</v>
      </c>
      <c r="D14574" s="61" t="s">
        <v>78</v>
      </c>
      <c r="E14574" s="62">
        <v>40</v>
      </c>
      <c r="F14574" s="62">
        <v>340820</v>
      </c>
      <c r="G14574" s="62">
        <v>53189</v>
      </c>
      <c r="H14574" s="62">
        <v>110.81</v>
      </c>
      <c r="I14574" s="62">
        <v>8520.5</v>
      </c>
      <c r="J14574" s="62">
        <v>316962.59999999998</v>
      </c>
      <c r="K14574" s="62">
        <v>0</v>
      </c>
      <c r="L14574" s="63"/>
      <c r="M14574" s="63"/>
      <c r="N14574" s="63"/>
      <c r="O14574" s="63"/>
      <c r="P14574" s="63"/>
      <c r="Q14574" s="63"/>
      <c r="R14574" s="63"/>
      <c r="S14574" s="63"/>
      <c r="T14574" s="63"/>
      <c r="U14574" s="63"/>
      <c r="V14574" s="63"/>
      <c r="W14574" s="63"/>
      <c r="X14574" s="63"/>
      <c r="Y14574" s="63"/>
      <c r="Z14574" s="62">
        <v>86300</v>
      </c>
      <c r="AA14574" s="62">
        <v>4706</v>
      </c>
      <c r="AB14574" s="62">
        <v>9.8000000000000007</v>
      </c>
      <c r="AC14574" s="62">
        <v>2157.5</v>
      </c>
    </row>
    <row r="14575" spans="1:29" ht="30" x14ac:dyDescent="0.25">
      <c r="A14575" s="61" t="s">
        <v>436</v>
      </c>
      <c r="B14575" s="61" t="s">
        <v>437</v>
      </c>
      <c r="C14575" s="62">
        <v>2010</v>
      </c>
      <c r="D14575" s="61" t="s">
        <v>78</v>
      </c>
      <c r="E14575" s="62">
        <v>60</v>
      </c>
      <c r="F14575" s="62">
        <v>155840</v>
      </c>
      <c r="G14575" s="62">
        <v>24154</v>
      </c>
      <c r="H14575" s="62">
        <v>33.549999999999997</v>
      </c>
      <c r="I14575" s="62">
        <v>2597.33</v>
      </c>
      <c r="J14575" s="62">
        <v>144931.20000000001</v>
      </c>
      <c r="K14575" s="62">
        <v>20468.48</v>
      </c>
      <c r="L14575" s="62">
        <v>34090</v>
      </c>
      <c r="M14575" s="62">
        <v>47.35</v>
      </c>
      <c r="N14575" s="62">
        <v>341.14</v>
      </c>
      <c r="O14575" s="62">
        <v>246835.51</v>
      </c>
      <c r="P14575" s="63"/>
      <c r="Q14575" s="63"/>
      <c r="R14575" s="63"/>
      <c r="S14575" s="63"/>
      <c r="T14575" s="63"/>
      <c r="U14575" s="63"/>
      <c r="V14575" s="63"/>
      <c r="W14575" s="63"/>
      <c r="X14575" s="63"/>
      <c r="Y14575" s="63"/>
      <c r="Z14575" s="62">
        <v>207.87</v>
      </c>
      <c r="AA14575" s="62">
        <v>15932</v>
      </c>
      <c r="AB14575" s="62">
        <v>22.13</v>
      </c>
      <c r="AC14575" s="62">
        <v>3.46</v>
      </c>
    </row>
    <row r="14576" spans="1:29" x14ac:dyDescent="0.25">
      <c r="A14576" s="61" t="s">
        <v>84</v>
      </c>
      <c r="B14576" s="61" t="s">
        <v>85</v>
      </c>
      <c r="C14576" s="62">
        <v>2017</v>
      </c>
      <c r="D14576" s="61" t="s">
        <v>89</v>
      </c>
      <c r="E14576" s="62">
        <v>100</v>
      </c>
      <c r="F14576" s="62">
        <v>800760</v>
      </c>
      <c r="G14576" s="62">
        <v>143441</v>
      </c>
      <c r="H14576" s="62">
        <v>119.53</v>
      </c>
      <c r="I14576" s="62">
        <v>8007.6</v>
      </c>
      <c r="J14576" s="62">
        <v>744706.8</v>
      </c>
      <c r="K14576" s="62">
        <v>0</v>
      </c>
      <c r="L14576" s="63"/>
      <c r="M14576" s="63"/>
      <c r="N14576" s="63"/>
      <c r="O14576" s="63"/>
      <c r="P14576" s="63"/>
      <c r="Q14576" s="63"/>
      <c r="R14576" s="63"/>
      <c r="S14576" s="63"/>
      <c r="T14576" s="63"/>
      <c r="U14576" s="63"/>
      <c r="V14576" s="63"/>
      <c r="W14576" s="63"/>
      <c r="X14576" s="63"/>
      <c r="Y14576" s="63"/>
      <c r="Z14576" s="62">
        <v>2780</v>
      </c>
      <c r="AA14576" s="62">
        <v>15989</v>
      </c>
      <c r="AB14576" s="62">
        <v>13.32</v>
      </c>
      <c r="AC14576" s="62">
        <v>27.8</v>
      </c>
    </row>
    <row r="14577" spans="1:29" ht="30" x14ac:dyDescent="0.25">
      <c r="A14577" s="61" t="s">
        <v>283</v>
      </c>
      <c r="B14577" s="61" t="s">
        <v>284</v>
      </c>
      <c r="C14577" s="62">
        <v>2014</v>
      </c>
      <c r="D14577" s="61" t="s">
        <v>78</v>
      </c>
      <c r="E14577" s="62">
        <v>64</v>
      </c>
      <c r="F14577" s="63"/>
      <c r="G14577" s="62">
        <v>0</v>
      </c>
      <c r="H14577" s="62">
        <v>0</v>
      </c>
      <c r="I14577" s="63"/>
      <c r="J14577" s="63"/>
      <c r="K14577" s="62">
        <v>0</v>
      </c>
      <c r="L14577" s="63"/>
      <c r="M14577" s="63"/>
      <c r="N14577" s="63"/>
      <c r="O14577" s="63"/>
      <c r="P14577" s="63"/>
      <c r="Q14577" s="63"/>
      <c r="R14577" s="63"/>
      <c r="S14577" s="63"/>
      <c r="T14577" s="63"/>
      <c r="U14577" s="63"/>
      <c r="V14577" s="63"/>
      <c r="W14577" s="63"/>
      <c r="X14577" s="63"/>
      <c r="Y14577" s="63"/>
      <c r="Z14577" s="62">
        <v>0</v>
      </c>
      <c r="AA14577" s="63"/>
      <c r="AB14577" s="63"/>
      <c r="AC14577" s="62">
        <v>0</v>
      </c>
    </row>
    <row r="14578" spans="1:29" x14ac:dyDescent="0.25">
      <c r="A14578" s="61" t="s">
        <v>253</v>
      </c>
      <c r="B14578" s="61" t="s">
        <v>254</v>
      </c>
      <c r="C14578" s="62">
        <v>2013</v>
      </c>
      <c r="D14578" s="61" t="s">
        <v>99</v>
      </c>
      <c r="E14578" s="62">
        <v>40</v>
      </c>
      <c r="F14578" s="62">
        <v>117510</v>
      </c>
      <c r="G14578" s="62">
        <v>20046</v>
      </c>
      <c r="H14578" s="62">
        <v>41.76</v>
      </c>
      <c r="I14578" s="62">
        <v>2937.75</v>
      </c>
      <c r="J14578" s="62">
        <v>109284.3</v>
      </c>
      <c r="K14578" s="62">
        <v>21198.84</v>
      </c>
      <c r="L14578" s="62">
        <v>27248</v>
      </c>
      <c r="M14578" s="62">
        <v>56.77</v>
      </c>
      <c r="N14578" s="63"/>
      <c r="O14578" s="63"/>
      <c r="P14578" s="63"/>
      <c r="Q14578" s="63"/>
      <c r="R14578" s="63"/>
      <c r="S14578" s="63"/>
      <c r="T14578" s="63"/>
      <c r="U14578" s="63"/>
      <c r="V14578" s="63"/>
      <c r="W14578" s="63"/>
      <c r="X14578" s="63"/>
      <c r="Y14578" s="63"/>
      <c r="Z14578" s="62">
        <v>130400</v>
      </c>
      <c r="AA14578" s="62">
        <v>7321</v>
      </c>
      <c r="AB14578" s="62">
        <v>15.25</v>
      </c>
      <c r="AC14578" s="62">
        <v>3260</v>
      </c>
    </row>
    <row r="14579" spans="1:29" x14ac:dyDescent="0.25">
      <c r="A14579" s="61" t="s">
        <v>159</v>
      </c>
      <c r="B14579" s="61" t="s">
        <v>160</v>
      </c>
      <c r="C14579" s="62">
        <v>2018</v>
      </c>
      <c r="D14579" s="61" t="s">
        <v>75</v>
      </c>
      <c r="E14579" s="62">
        <v>16</v>
      </c>
      <c r="F14579" s="62">
        <v>2242</v>
      </c>
      <c r="G14579" s="62">
        <v>634</v>
      </c>
      <c r="H14579" s="62">
        <v>3.3</v>
      </c>
      <c r="I14579" s="62">
        <v>140.13</v>
      </c>
      <c r="J14579" s="62">
        <v>2085.06</v>
      </c>
      <c r="K14579" s="62">
        <v>0</v>
      </c>
      <c r="L14579" s="63"/>
      <c r="M14579" s="63"/>
      <c r="N14579" s="63"/>
      <c r="O14579" s="63"/>
      <c r="P14579" s="62">
        <v>592</v>
      </c>
      <c r="Q14579" s="62">
        <v>2122</v>
      </c>
      <c r="R14579" s="62">
        <v>11.05</v>
      </c>
      <c r="S14579" s="62">
        <v>37</v>
      </c>
      <c r="T14579" s="62">
        <v>7500.05</v>
      </c>
      <c r="U14579" s="63"/>
      <c r="V14579" s="63"/>
      <c r="W14579" s="63"/>
      <c r="X14579" s="63"/>
      <c r="Y14579" s="63"/>
      <c r="Z14579" s="62">
        <v>0</v>
      </c>
      <c r="AA14579" s="62">
        <v>7189</v>
      </c>
      <c r="AB14579" s="62">
        <v>37.44</v>
      </c>
      <c r="AC14579" s="62">
        <v>0</v>
      </c>
    </row>
    <row r="14580" spans="1:29" ht="30" x14ac:dyDescent="0.25">
      <c r="A14580" s="61" t="s">
        <v>287</v>
      </c>
      <c r="B14580" s="61" t="s">
        <v>288</v>
      </c>
      <c r="C14580" s="62">
        <v>2004</v>
      </c>
      <c r="D14580" s="61" t="s">
        <v>94</v>
      </c>
      <c r="E14580" s="62">
        <v>10</v>
      </c>
      <c r="F14580" s="63"/>
      <c r="G14580" s="63"/>
      <c r="H14580" s="63"/>
      <c r="I14580" s="63"/>
      <c r="J14580" s="63"/>
      <c r="K14580" s="62">
        <v>0</v>
      </c>
      <c r="L14580" s="63"/>
      <c r="M14580" s="63"/>
      <c r="N14580" s="63"/>
      <c r="O14580" s="63"/>
      <c r="P14580" s="63"/>
      <c r="Q14580" s="63"/>
      <c r="R14580" s="63"/>
      <c r="S14580" s="63"/>
      <c r="T14580" s="63"/>
      <c r="U14580" s="63"/>
      <c r="V14580" s="63"/>
      <c r="W14580" s="63"/>
      <c r="X14580" s="63"/>
      <c r="Y14580" s="63"/>
      <c r="Z14580" s="62">
        <v>0</v>
      </c>
      <c r="AA14580" s="63"/>
      <c r="AB14580" s="63"/>
      <c r="AC14580" s="62">
        <v>0</v>
      </c>
    </row>
    <row r="14581" spans="1:29" ht="45" x14ac:dyDescent="0.25">
      <c r="A14581" s="61" t="s">
        <v>167</v>
      </c>
      <c r="B14581" s="61" t="s">
        <v>168</v>
      </c>
      <c r="C14581" s="62">
        <v>2015</v>
      </c>
      <c r="D14581" s="61" t="s">
        <v>75</v>
      </c>
      <c r="E14581" s="62">
        <v>10</v>
      </c>
      <c r="F14581" s="63"/>
      <c r="G14581" s="63"/>
      <c r="H14581" s="63"/>
      <c r="I14581" s="63"/>
      <c r="J14581" s="63"/>
      <c r="K14581" s="62">
        <v>0</v>
      </c>
      <c r="L14581" s="63"/>
      <c r="M14581" s="63"/>
      <c r="N14581" s="63"/>
      <c r="O14581" s="63"/>
      <c r="P14581" s="63"/>
      <c r="Q14581" s="63"/>
      <c r="R14581" s="63"/>
      <c r="S14581" s="63"/>
      <c r="T14581" s="63"/>
      <c r="U14581" s="63"/>
      <c r="V14581" s="63"/>
      <c r="W14581" s="63"/>
      <c r="X14581" s="63"/>
      <c r="Y14581" s="63"/>
      <c r="Z14581" s="62">
        <v>0</v>
      </c>
      <c r="AA14581" s="63"/>
      <c r="AB14581" s="63"/>
      <c r="AC14581" s="62">
        <v>0</v>
      </c>
    </row>
    <row r="14582" spans="1:29" ht="30" x14ac:dyDescent="0.25">
      <c r="A14582" s="61" t="s">
        <v>367</v>
      </c>
      <c r="B14582" s="61" t="s">
        <v>368</v>
      </c>
      <c r="C14582" s="62">
        <v>2003</v>
      </c>
      <c r="D14582" s="61" t="s">
        <v>75</v>
      </c>
      <c r="E14582" s="62">
        <v>5</v>
      </c>
      <c r="F14582" s="62">
        <v>14779</v>
      </c>
      <c r="G14582" s="62">
        <v>2346</v>
      </c>
      <c r="H14582" s="62">
        <v>39.1</v>
      </c>
      <c r="I14582" s="62">
        <v>2955.8</v>
      </c>
      <c r="J14582" s="62">
        <v>13744.47</v>
      </c>
      <c r="K14582" s="62">
        <v>1228.9000000000001</v>
      </c>
      <c r="L14582" s="62">
        <v>1719</v>
      </c>
      <c r="M14582" s="62">
        <v>28.65</v>
      </c>
      <c r="N14582" s="62">
        <v>245.78</v>
      </c>
      <c r="O14582" s="62">
        <v>14819.72</v>
      </c>
      <c r="P14582" s="62">
        <v>63</v>
      </c>
      <c r="Q14582" s="62">
        <v>89</v>
      </c>
      <c r="R14582" s="62">
        <v>1.48</v>
      </c>
      <c r="S14582" s="62">
        <v>12</v>
      </c>
      <c r="T14582" s="62">
        <v>798.15</v>
      </c>
      <c r="U14582" s="62">
        <v>370</v>
      </c>
      <c r="V14582" s="62">
        <v>454</v>
      </c>
      <c r="W14582" s="62">
        <v>7.57</v>
      </c>
      <c r="X14582" s="62">
        <v>74</v>
      </c>
      <c r="Y14582" s="62">
        <v>8282.08</v>
      </c>
      <c r="Z14582" s="62">
        <v>0</v>
      </c>
      <c r="AA14582" s="63"/>
      <c r="AB14582" s="63"/>
      <c r="AC14582" s="62">
        <v>0</v>
      </c>
    </row>
    <row r="14583" spans="1:29" x14ac:dyDescent="0.25">
      <c r="A14583" s="61" t="s">
        <v>235</v>
      </c>
      <c r="B14583" s="61" t="s">
        <v>236</v>
      </c>
      <c r="C14583" s="62">
        <v>2013</v>
      </c>
      <c r="D14583" s="61" t="s">
        <v>78</v>
      </c>
      <c r="E14583" s="62">
        <v>30</v>
      </c>
      <c r="F14583" s="62">
        <v>106893</v>
      </c>
      <c r="G14583" s="62">
        <v>14329</v>
      </c>
      <c r="H14583" s="62">
        <v>39.799999999999997</v>
      </c>
      <c r="I14583" s="62">
        <v>3563.1</v>
      </c>
      <c r="J14583" s="62">
        <v>99410.49</v>
      </c>
      <c r="K14583" s="62">
        <v>24971.87</v>
      </c>
      <c r="L14583" s="62">
        <v>28114</v>
      </c>
      <c r="M14583" s="62">
        <v>78.09</v>
      </c>
      <c r="N14583" s="62">
        <v>832.4</v>
      </c>
      <c r="O14583" s="62">
        <v>301143.3</v>
      </c>
      <c r="P14583" s="63"/>
      <c r="Q14583" s="63"/>
      <c r="R14583" s="63"/>
      <c r="S14583" s="63"/>
      <c r="T14583" s="63"/>
      <c r="U14583" s="63"/>
      <c r="V14583" s="63"/>
      <c r="W14583" s="63"/>
      <c r="X14583" s="63"/>
      <c r="Y14583" s="63"/>
      <c r="Z14583" s="62">
        <v>77300</v>
      </c>
      <c r="AA14583" s="62">
        <v>2669</v>
      </c>
      <c r="AB14583" s="62">
        <v>7.41</v>
      </c>
      <c r="AC14583" s="62">
        <v>2576.67</v>
      </c>
    </row>
    <row r="14584" spans="1:29" x14ac:dyDescent="0.25">
      <c r="A14584" s="61" t="s">
        <v>524</v>
      </c>
      <c r="B14584" s="61" t="s">
        <v>525</v>
      </c>
      <c r="C14584" s="62">
        <v>2009</v>
      </c>
      <c r="D14584" s="61" t="s">
        <v>78</v>
      </c>
      <c r="E14584" s="62">
        <v>34</v>
      </c>
      <c r="F14584" s="62">
        <v>338400</v>
      </c>
      <c r="G14584" s="62">
        <v>61216</v>
      </c>
      <c r="H14584" s="62">
        <v>150.04</v>
      </c>
      <c r="I14584" s="62">
        <v>9952.94</v>
      </c>
      <c r="J14584" s="62">
        <v>314712</v>
      </c>
      <c r="K14584" s="62">
        <v>0</v>
      </c>
      <c r="L14584" s="63"/>
      <c r="M14584" s="63"/>
      <c r="N14584" s="63"/>
      <c r="O14584" s="63"/>
      <c r="P14584" s="63"/>
      <c r="Q14584" s="63"/>
      <c r="R14584" s="63"/>
      <c r="S14584" s="63"/>
      <c r="T14584" s="63"/>
      <c r="U14584" s="63"/>
      <c r="V14584" s="63"/>
      <c r="W14584" s="63"/>
      <c r="X14584" s="63"/>
      <c r="Y14584" s="63"/>
      <c r="Z14584" s="62">
        <v>42552</v>
      </c>
      <c r="AA14584" s="62">
        <v>1636</v>
      </c>
      <c r="AB14584" s="62">
        <v>4.01</v>
      </c>
      <c r="AC14584" s="62">
        <v>1251.53</v>
      </c>
    </row>
    <row r="14585" spans="1:29" x14ac:dyDescent="0.25">
      <c r="A14585" s="61" t="s">
        <v>328</v>
      </c>
      <c r="B14585" s="61" t="s">
        <v>329</v>
      </c>
      <c r="C14585" s="62">
        <v>2012</v>
      </c>
      <c r="D14585" s="61" t="s">
        <v>75</v>
      </c>
      <c r="E14585" s="62">
        <v>5</v>
      </c>
      <c r="F14585" s="63"/>
      <c r="G14585" s="63"/>
      <c r="H14585" s="63"/>
      <c r="I14585" s="63"/>
      <c r="J14585" s="63"/>
      <c r="K14585" s="62">
        <v>0</v>
      </c>
      <c r="L14585" s="63"/>
      <c r="M14585" s="63"/>
      <c r="N14585" s="63"/>
      <c r="O14585" s="63"/>
      <c r="P14585" s="63"/>
      <c r="Q14585" s="63"/>
      <c r="R14585" s="63"/>
      <c r="S14585" s="63"/>
      <c r="T14585" s="63"/>
      <c r="U14585" s="63"/>
      <c r="V14585" s="63"/>
      <c r="W14585" s="63"/>
      <c r="X14585" s="63"/>
      <c r="Y14585" s="63"/>
      <c r="Z14585" s="62">
        <v>191.16</v>
      </c>
      <c r="AA14585" s="62">
        <v>469</v>
      </c>
      <c r="AB14585" s="62">
        <v>7.82</v>
      </c>
      <c r="AC14585" s="62">
        <v>38.229999999999997</v>
      </c>
    </row>
    <row r="14586" spans="1:29" ht="30" x14ac:dyDescent="0.25">
      <c r="A14586" s="61" t="s">
        <v>97</v>
      </c>
      <c r="B14586" s="61" t="s">
        <v>98</v>
      </c>
      <c r="C14586" s="62">
        <v>2011</v>
      </c>
      <c r="D14586" s="61" t="s">
        <v>78</v>
      </c>
      <c r="E14586" s="62">
        <v>44</v>
      </c>
      <c r="F14586" s="62">
        <v>400160</v>
      </c>
      <c r="G14586" s="62">
        <v>69546</v>
      </c>
      <c r="H14586" s="62">
        <v>131.72</v>
      </c>
      <c r="I14586" s="62">
        <v>9094.5499999999993</v>
      </c>
      <c r="J14586" s="62">
        <v>372148.8</v>
      </c>
      <c r="K14586" s="62">
        <v>0</v>
      </c>
      <c r="L14586" s="63"/>
      <c r="M14586" s="63"/>
      <c r="N14586" s="63"/>
      <c r="O14586" s="63"/>
      <c r="P14586" s="63"/>
      <c r="Q14586" s="63"/>
      <c r="R14586" s="63"/>
      <c r="S14586" s="63"/>
      <c r="T14586" s="63"/>
      <c r="U14586" s="63"/>
      <c r="V14586" s="63"/>
      <c r="W14586" s="63"/>
      <c r="X14586" s="63"/>
      <c r="Y14586" s="63"/>
      <c r="Z14586" s="62">
        <v>74797</v>
      </c>
      <c r="AA14586" s="62">
        <v>8916</v>
      </c>
      <c r="AB14586" s="62">
        <v>16.89</v>
      </c>
      <c r="AC14586" s="62">
        <v>1699.93</v>
      </c>
    </row>
    <row r="14587" spans="1:29" ht="30" x14ac:dyDescent="0.25">
      <c r="A14587" s="61" t="s">
        <v>122</v>
      </c>
      <c r="B14587" s="61" t="s">
        <v>123</v>
      </c>
      <c r="C14587" s="62">
        <v>2013</v>
      </c>
      <c r="D14587" s="61" t="s">
        <v>78</v>
      </c>
      <c r="E14587" s="62">
        <v>50</v>
      </c>
      <c r="F14587" s="62">
        <v>136560</v>
      </c>
      <c r="G14587" s="62">
        <v>21054</v>
      </c>
      <c r="H14587" s="62">
        <v>35.090000000000003</v>
      </c>
      <c r="I14587" s="62">
        <v>2731.2</v>
      </c>
      <c r="J14587" s="62">
        <v>127000.8</v>
      </c>
      <c r="K14587" s="62">
        <v>0</v>
      </c>
      <c r="L14587" s="63"/>
      <c r="M14587" s="63"/>
      <c r="N14587" s="63"/>
      <c r="O14587" s="63"/>
      <c r="P14587" s="63"/>
      <c r="Q14587" s="63"/>
      <c r="R14587" s="63"/>
      <c r="S14587" s="63"/>
      <c r="T14587" s="63"/>
      <c r="U14587" s="62">
        <v>10852</v>
      </c>
      <c r="V14587" s="62">
        <v>37293</v>
      </c>
      <c r="W14587" s="62">
        <v>62.16</v>
      </c>
      <c r="X14587" s="62">
        <v>217</v>
      </c>
      <c r="Y14587" s="62">
        <v>242911.17</v>
      </c>
      <c r="Z14587" s="62">
        <v>1108.08</v>
      </c>
      <c r="AA14587" s="62">
        <v>20232</v>
      </c>
      <c r="AB14587" s="62">
        <v>33.72</v>
      </c>
      <c r="AC14587" s="62">
        <v>22.16</v>
      </c>
    </row>
    <row r="14588" spans="1:29" ht="30" x14ac:dyDescent="0.25">
      <c r="A14588" s="61" t="s">
        <v>100</v>
      </c>
      <c r="B14588" s="61" t="s">
        <v>101</v>
      </c>
      <c r="C14588" s="62">
        <v>2008</v>
      </c>
      <c r="D14588" s="61" t="s">
        <v>99</v>
      </c>
      <c r="E14588" s="62">
        <v>74</v>
      </c>
      <c r="F14588" s="62">
        <v>771014</v>
      </c>
      <c r="G14588" s="62">
        <v>124063</v>
      </c>
      <c r="H14588" s="62">
        <v>139.71</v>
      </c>
      <c r="I14588" s="62">
        <v>10419.11</v>
      </c>
      <c r="J14588" s="62">
        <v>717043.02</v>
      </c>
      <c r="K14588" s="62">
        <v>0</v>
      </c>
      <c r="L14588" s="63"/>
      <c r="M14588" s="63"/>
      <c r="N14588" s="63"/>
      <c r="O14588" s="63"/>
      <c r="P14588" s="62">
        <v>384</v>
      </c>
      <c r="Q14588" s="62">
        <v>1009</v>
      </c>
      <c r="R14588" s="62">
        <v>1.1399999999999999</v>
      </c>
      <c r="S14588" s="62">
        <v>5</v>
      </c>
      <c r="T14588" s="62">
        <v>4864.8999999999996</v>
      </c>
      <c r="U14588" s="63"/>
      <c r="V14588" s="63"/>
      <c r="W14588" s="63"/>
      <c r="X14588" s="63"/>
      <c r="Y14588" s="63"/>
      <c r="Z14588" s="62">
        <v>218536</v>
      </c>
      <c r="AA14588" s="62">
        <v>10635</v>
      </c>
      <c r="AB14588" s="62">
        <v>11.98</v>
      </c>
      <c r="AC14588" s="62">
        <v>2953.19</v>
      </c>
    </row>
    <row r="14589" spans="1:29" ht="30" x14ac:dyDescent="0.25">
      <c r="A14589" s="61" t="s">
        <v>530</v>
      </c>
      <c r="B14589" s="61" t="s">
        <v>531</v>
      </c>
      <c r="C14589" s="62">
        <v>2017</v>
      </c>
      <c r="D14589" s="61" t="s">
        <v>78</v>
      </c>
      <c r="E14589" s="62">
        <v>60</v>
      </c>
      <c r="F14589" s="62">
        <v>355200</v>
      </c>
      <c r="G14589" s="62">
        <v>66853</v>
      </c>
      <c r="H14589" s="62">
        <v>92.85</v>
      </c>
      <c r="I14589" s="62">
        <v>5920</v>
      </c>
      <c r="J14589" s="62">
        <v>330336</v>
      </c>
      <c r="K14589" s="62">
        <v>0</v>
      </c>
      <c r="L14589" s="63"/>
      <c r="M14589" s="63"/>
      <c r="N14589" s="63"/>
      <c r="O14589" s="63"/>
      <c r="P14589" s="63"/>
      <c r="Q14589" s="63"/>
      <c r="R14589" s="63"/>
      <c r="S14589" s="63"/>
      <c r="T14589" s="63"/>
      <c r="U14589" s="63"/>
      <c r="V14589" s="63"/>
      <c r="W14589" s="63"/>
      <c r="X14589" s="63"/>
      <c r="Y14589" s="63"/>
      <c r="Z14589" s="62">
        <v>576.03</v>
      </c>
      <c r="AA14589" s="62">
        <v>4988</v>
      </c>
      <c r="AB14589" s="62">
        <v>6.93</v>
      </c>
      <c r="AC14589" s="62">
        <v>9.6</v>
      </c>
    </row>
    <row r="14590" spans="1:29" x14ac:dyDescent="0.25">
      <c r="A14590" s="61" t="s">
        <v>466</v>
      </c>
      <c r="B14590" s="61" t="s">
        <v>467</v>
      </c>
      <c r="C14590" s="62">
        <v>2015</v>
      </c>
      <c r="D14590" s="61" t="s">
        <v>83</v>
      </c>
      <c r="E14590" s="62">
        <v>2</v>
      </c>
      <c r="F14590" s="63"/>
      <c r="G14590" s="63"/>
      <c r="H14590" s="63"/>
      <c r="I14590" s="63"/>
      <c r="J14590" s="63"/>
      <c r="K14590" s="62">
        <v>0</v>
      </c>
      <c r="L14590" s="63"/>
      <c r="M14590" s="63"/>
      <c r="N14590" s="63"/>
      <c r="O14590" s="63"/>
      <c r="P14590" s="63"/>
      <c r="Q14590" s="63"/>
      <c r="R14590" s="63"/>
      <c r="S14590" s="63"/>
      <c r="T14590" s="63"/>
      <c r="U14590" s="63"/>
      <c r="V14590" s="63"/>
      <c r="W14590" s="63"/>
      <c r="X14590" s="63"/>
      <c r="Y14590" s="63"/>
      <c r="Z14590" s="62">
        <v>0</v>
      </c>
      <c r="AA14590" s="63"/>
      <c r="AB14590" s="63"/>
      <c r="AC14590" s="62">
        <v>0</v>
      </c>
    </row>
    <row r="14591" spans="1:29" ht="30" x14ac:dyDescent="0.25">
      <c r="A14591" s="61" t="s">
        <v>385</v>
      </c>
      <c r="B14591" s="61" t="s">
        <v>386</v>
      </c>
      <c r="C14591" s="62">
        <v>2004</v>
      </c>
      <c r="D14591" s="61" t="s">
        <v>99</v>
      </c>
      <c r="E14591" s="62">
        <v>32</v>
      </c>
      <c r="F14591" s="62">
        <v>10314</v>
      </c>
      <c r="G14591" s="62">
        <v>1168</v>
      </c>
      <c r="H14591" s="62">
        <v>3.04</v>
      </c>
      <c r="I14591" s="62">
        <v>322.31</v>
      </c>
      <c r="J14591" s="62">
        <v>9592.02</v>
      </c>
      <c r="K14591" s="62">
        <v>521</v>
      </c>
      <c r="L14591" s="62">
        <v>817</v>
      </c>
      <c r="M14591" s="62">
        <v>2.13</v>
      </c>
      <c r="N14591" s="62">
        <v>16.28</v>
      </c>
      <c r="O14591" s="62">
        <v>6282.9</v>
      </c>
      <c r="P14591" s="63"/>
      <c r="Q14591" s="63"/>
      <c r="R14591" s="63"/>
      <c r="S14591" s="63"/>
      <c r="T14591" s="63"/>
      <c r="U14591" s="63"/>
      <c r="V14591" s="63"/>
      <c r="W14591" s="63"/>
      <c r="X14591" s="63"/>
      <c r="Y14591" s="63"/>
      <c r="Z14591" s="62">
        <v>0</v>
      </c>
      <c r="AA14591" s="63"/>
      <c r="AB14591" s="63"/>
      <c r="AC14591" s="62">
        <v>0</v>
      </c>
    </row>
    <row r="14592" spans="1:29" x14ac:dyDescent="0.25">
      <c r="A14592" s="61" t="s">
        <v>265</v>
      </c>
      <c r="B14592" s="61" t="s">
        <v>266</v>
      </c>
      <c r="C14592" s="62">
        <v>2012</v>
      </c>
      <c r="D14592" s="61" t="s">
        <v>86</v>
      </c>
      <c r="E14592" s="62">
        <v>150</v>
      </c>
      <c r="F14592" s="62">
        <v>230667</v>
      </c>
      <c r="G14592" s="62">
        <v>26588</v>
      </c>
      <c r="H14592" s="62">
        <v>14.77</v>
      </c>
      <c r="I14592" s="62">
        <v>1537.78</v>
      </c>
      <c r="J14592" s="62">
        <v>214520.31</v>
      </c>
      <c r="K14592" s="62">
        <v>0</v>
      </c>
      <c r="L14592" s="63"/>
      <c r="M14592" s="63"/>
      <c r="N14592" s="63"/>
      <c r="O14592" s="63"/>
      <c r="P14592" s="63"/>
      <c r="Q14592" s="63"/>
      <c r="R14592" s="63"/>
      <c r="S14592" s="63"/>
      <c r="T14592" s="63"/>
      <c r="U14592" s="63"/>
      <c r="V14592" s="63"/>
      <c r="W14592" s="63"/>
      <c r="X14592" s="63"/>
      <c r="Y14592" s="63"/>
      <c r="Z14592" s="62">
        <v>1686</v>
      </c>
      <c r="AA14592" s="62">
        <v>21763</v>
      </c>
      <c r="AB14592" s="62">
        <v>12.09</v>
      </c>
      <c r="AC14592" s="62">
        <v>11.24</v>
      </c>
    </row>
    <row r="14593" spans="1:29" x14ac:dyDescent="0.25">
      <c r="A14593" s="61" t="s">
        <v>426</v>
      </c>
      <c r="B14593" s="61" t="s">
        <v>427</v>
      </c>
      <c r="C14593" s="62">
        <v>2018</v>
      </c>
      <c r="D14593" s="61" t="s">
        <v>78</v>
      </c>
      <c r="E14593" s="62">
        <v>80</v>
      </c>
      <c r="F14593" s="62">
        <v>521674</v>
      </c>
      <c r="G14593" s="62">
        <v>110601</v>
      </c>
      <c r="H14593" s="62">
        <v>115.21</v>
      </c>
      <c r="I14593" s="62">
        <v>6520.93</v>
      </c>
      <c r="J14593" s="62">
        <v>485156.82</v>
      </c>
      <c r="K14593" s="62">
        <v>0</v>
      </c>
      <c r="L14593" s="63"/>
      <c r="M14593" s="63"/>
      <c r="N14593" s="63"/>
      <c r="O14593" s="63"/>
      <c r="P14593" s="63"/>
      <c r="Q14593" s="63"/>
      <c r="R14593" s="63"/>
      <c r="S14593" s="63"/>
      <c r="T14593" s="63"/>
      <c r="U14593" s="63"/>
      <c r="V14593" s="63"/>
      <c r="W14593" s="63"/>
      <c r="X14593" s="63"/>
      <c r="Y14593" s="63"/>
      <c r="Z14593" s="62">
        <v>224000</v>
      </c>
      <c r="AA14593" s="62">
        <v>9953</v>
      </c>
      <c r="AB14593" s="62">
        <v>10.37</v>
      </c>
      <c r="AC14593" s="62">
        <v>2800</v>
      </c>
    </row>
    <row r="14594" spans="1:29" x14ac:dyDescent="0.25">
      <c r="A14594" s="61" t="s">
        <v>295</v>
      </c>
      <c r="B14594" s="61" t="s">
        <v>296</v>
      </c>
      <c r="C14594" s="62">
        <v>2015</v>
      </c>
      <c r="D14594" s="61" t="s">
        <v>75</v>
      </c>
      <c r="E14594" s="62">
        <v>5</v>
      </c>
      <c r="F14594" s="62">
        <v>4626</v>
      </c>
      <c r="G14594" s="62">
        <v>1017</v>
      </c>
      <c r="H14594" s="62">
        <v>16.95</v>
      </c>
      <c r="I14594" s="62">
        <v>925.2</v>
      </c>
      <c r="J14594" s="62">
        <v>4302.18</v>
      </c>
      <c r="K14594" s="62">
        <v>0</v>
      </c>
      <c r="L14594" s="63"/>
      <c r="M14594" s="63"/>
      <c r="N14594" s="63"/>
      <c r="O14594" s="63"/>
      <c r="P14594" s="63"/>
      <c r="Q14594" s="63"/>
      <c r="R14594" s="63"/>
      <c r="S14594" s="63"/>
      <c r="T14594" s="63"/>
      <c r="U14594" s="62">
        <v>7039</v>
      </c>
      <c r="V14594" s="62">
        <v>5427</v>
      </c>
      <c r="W14594" s="62">
        <v>90.45</v>
      </c>
      <c r="X14594" s="62">
        <v>1407</v>
      </c>
      <c r="Y14594" s="62">
        <v>157560.98000000001</v>
      </c>
      <c r="Z14594" s="62">
        <v>0</v>
      </c>
      <c r="AA14594" s="63"/>
      <c r="AB14594" s="63"/>
      <c r="AC14594" s="62">
        <v>0</v>
      </c>
    </row>
    <row r="14595" spans="1:29" ht="30" x14ac:dyDescent="0.25">
      <c r="A14595" s="61" t="s">
        <v>245</v>
      </c>
      <c r="B14595" s="61" t="s">
        <v>246</v>
      </c>
      <c r="C14595" s="62">
        <v>2007</v>
      </c>
      <c r="D14595" s="61" t="s">
        <v>72</v>
      </c>
      <c r="E14595" s="62">
        <v>17</v>
      </c>
      <c r="F14595" s="62">
        <v>160636</v>
      </c>
      <c r="G14595" s="62">
        <v>22660</v>
      </c>
      <c r="H14595" s="62">
        <v>111.08</v>
      </c>
      <c r="I14595" s="62">
        <v>9449.18</v>
      </c>
      <c r="J14595" s="62">
        <v>149391.48000000001</v>
      </c>
      <c r="K14595" s="62">
        <v>0</v>
      </c>
      <c r="L14595" s="63"/>
      <c r="M14595" s="63"/>
      <c r="N14595" s="63"/>
      <c r="O14595" s="63"/>
      <c r="P14595" s="63"/>
      <c r="Q14595" s="63"/>
      <c r="R14595" s="63"/>
      <c r="S14595" s="63"/>
      <c r="T14595" s="63"/>
      <c r="U14595" s="62">
        <v>2907</v>
      </c>
      <c r="V14595" s="62">
        <v>6592</v>
      </c>
      <c r="W14595" s="62">
        <v>32.31</v>
      </c>
      <c r="X14595" s="62">
        <v>171</v>
      </c>
      <c r="Y14595" s="62">
        <v>65070.29</v>
      </c>
      <c r="Z14595" s="62">
        <v>3300</v>
      </c>
      <c r="AA14595" s="62">
        <v>291</v>
      </c>
      <c r="AB14595" s="62">
        <v>1.43</v>
      </c>
      <c r="AC14595" s="62">
        <v>194.12</v>
      </c>
    </row>
    <row r="14596" spans="1:29" x14ac:dyDescent="0.25">
      <c r="A14596" s="61" t="s">
        <v>130</v>
      </c>
      <c r="B14596" s="61" t="s">
        <v>131</v>
      </c>
      <c r="C14596" s="62">
        <v>2009</v>
      </c>
      <c r="D14596" s="61" t="s">
        <v>132</v>
      </c>
      <c r="E14596" s="62">
        <v>15</v>
      </c>
      <c r="F14596" s="62">
        <v>235</v>
      </c>
      <c r="G14596" s="62">
        <v>95</v>
      </c>
      <c r="H14596" s="62">
        <v>0.53</v>
      </c>
      <c r="I14596" s="62">
        <v>15.67</v>
      </c>
      <c r="J14596" s="62">
        <v>218.55</v>
      </c>
      <c r="K14596" s="62">
        <v>792.43</v>
      </c>
      <c r="L14596" s="62">
        <v>1329</v>
      </c>
      <c r="M14596" s="62">
        <v>7.38</v>
      </c>
      <c r="N14596" s="63"/>
      <c r="O14596" s="63"/>
      <c r="P14596" s="63"/>
      <c r="Q14596" s="63"/>
      <c r="R14596" s="63"/>
      <c r="S14596" s="63"/>
      <c r="T14596" s="63"/>
      <c r="U14596" s="63"/>
      <c r="V14596" s="63"/>
      <c r="W14596" s="63"/>
      <c r="X14596" s="63"/>
      <c r="Y14596" s="63"/>
      <c r="Z14596" s="62">
        <v>1505</v>
      </c>
      <c r="AA14596" s="62">
        <v>8627</v>
      </c>
      <c r="AB14596" s="62">
        <v>47.93</v>
      </c>
      <c r="AC14596" s="62">
        <v>100.33</v>
      </c>
    </row>
    <row r="14597" spans="1:29" x14ac:dyDescent="0.25">
      <c r="A14597" s="61" t="s">
        <v>79</v>
      </c>
      <c r="B14597" s="61" t="s">
        <v>80</v>
      </c>
      <c r="C14597" s="62">
        <v>2013</v>
      </c>
      <c r="D14597" s="61" t="s">
        <v>438</v>
      </c>
      <c r="E14597" s="62">
        <v>8</v>
      </c>
      <c r="F14597" s="63"/>
      <c r="G14597" s="63"/>
      <c r="H14597" s="63"/>
      <c r="I14597" s="63"/>
      <c r="J14597" s="63"/>
      <c r="K14597" s="62">
        <v>0</v>
      </c>
      <c r="L14597" s="63"/>
      <c r="M14597" s="63"/>
      <c r="N14597" s="63"/>
      <c r="O14597" s="63"/>
      <c r="P14597" s="63"/>
      <c r="Q14597" s="63"/>
      <c r="R14597" s="63"/>
      <c r="S14597" s="63"/>
      <c r="T14597" s="63"/>
      <c r="U14597" s="63"/>
      <c r="V14597" s="63"/>
      <c r="W14597" s="63"/>
      <c r="X14597" s="63"/>
      <c r="Y14597" s="63"/>
      <c r="Z14597" s="62">
        <v>0</v>
      </c>
      <c r="AA14597" s="63"/>
      <c r="AB14597" s="63"/>
      <c r="AC14597" s="62">
        <v>0</v>
      </c>
    </row>
    <row r="14598" spans="1:29" x14ac:dyDescent="0.25">
      <c r="A14598" s="61" t="s">
        <v>338</v>
      </c>
      <c r="B14598" s="61" t="s">
        <v>339</v>
      </c>
      <c r="C14598" s="62">
        <v>2015</v>
      </c>
      <c r="D14598" s="61" t="s">
        <v>78</v>
      </c>
      <c r="E14598" s="62">
        <v>36</v>
      </c>
      <c r="F14598" s="62">
        <v>101134</v>
      </c>
      <c r="G14598" s="62">
        <v>24601</v>
      </c>
      <c r="H14598" s="62">
        <v>56.95</v>
      </c>
      <c r="I14598" s="62">
        <v>2809.28</v>
      </c>
      <c r="J14598" s="62">
        <v>94054.62</v>
      </c>
      <c r="K14598" s="62">
        <v>27782.74</v>
      </c>
      <c r="L14598" s="62">
        <v>21587</v>
      </c>
      <c r="M14598" s="62">
        <v>49.97</v>
      </c>
      <c r="N14598" s="62">
        <v>771.74</v>
      </c>
      <c r="O14598" s="62">
        <v>335040.34000000003</v>
      </c>
      <c r="P14598" s="63"/>
      <c r="Q14598" s="63"/>
      <c r="R14598" s="63"/>
      <c r="S14598" s="63"/>
      <c r="T14598" s="63"/>
      <c r="U14598" s="63"/>
      <c r="V14598" s="63"/>
      <c r="W14598" s="63"/>
      <c r="X14598" s="63"/>
      <c r="Y14598" s="63"/>
      <c r="Z14598" s="62">
        <v>1547.53</v>
      </c>
      <c r="AA14598" s="62">
        <v>21988</v>
      </c>
      <c r="AB14598" s="62">
        <v>50.9</v>
      </c>
      <c r="AC14598" s="62">
        <v>42.99</v>
      </c>
    </row>
    <row r="14599" spans="1:29" ht="30" x14ac:dyDescent="0.25">
      <c r="A14599" s="61" t="s">
        <v>269</v>
      </c>
      <c r="B14599" s="61" t="s">
        <v>270</v>
      </c>
      <c r="C14599" s="62">
        <v>2005</v>
      </c>
      <c r="D14599" s="61" t="s">
        <v>86</v>
      </c>
      <c r="E14599" s="62">
        <v>91</v>
      </c>
      <c r="F14599" s="62">
        <v>79397</v>
      </c>
      <c r="G14599" s="62">
        <v>10929</v>
      </c>
      <c r="H14599" s="62">
        <v>10.01</v>
      </c>
      <c r="I14599" s="62">
        <v>872.49</v>
      </c>
      <c r="J14599" s="62">
        <v>73839.210000000006</v>
      </c>
      <c r="K14599" s="62">
        <v>269987.39</v>
      </c>
      <c r="L14599" s="62">
        <v>149065</v>
      </c>
      <c r="M14599" s="62">
        <v>136.51</v>
      </c>
      <c r="N14599" s="62">
        <v>2966.89</v>
      </c>
      <c r="O14599" s="62">
        <v>3255858.94</v>
      </c>
      <c r="P14599" s="63"/>
      <c r="Q14599" s="63"/>
      <c r="R14599" s="63"/>
      <c r="S14599" s="63"/>
      <c r="T14599" s="63"/>
      <c r="U14599" s="63"/>
      <c r="V14599" s="63"/>
      <c r="W14599" s="63"/>
      <c r="X14599" s="63"/>
      <c r="Y14599" s="63"/>
      <c r="Z14599" s="62">
        <v>566800</v>
      </c>
      <c r="AA14599" s="62">
        <v>18508</v>
      </c>
      <c r="AB14599" s="62">
        <v>16.95</v>
      </c>
      <c r="AC14599" s="62">
        <v>6228.57</v>
      </c>
    </row>
    <row r="14600" spans="1:29" ht="30" x14ac:dyDescent="0.25">
      <c r="A14600" s="61" t="s">
        <v>269</v>
      </c>
      <c r="B14600" s="61" t="s">
        <v>270</v>
      </c>
      <c r="C14600" s="62">
        <v>2018</v>
      </c>
      <c r="D14600" s="61" t="s">
        <v>72</v>
      </c>
      <c r="E14600" s="62">
        <v>75</v>
      </c>
      <c r="F14600" s="62">
        <v>724560</v>
      </c>
      <c r="G14600" s="62">
        <v>114868</v>
      </c>
      <c r="H14600" s="62">
        <v>127.63</v>
      </c>
      <c r="I14600" s="62">
        <v>9660.7999999999993</v>
      </c>
      <c r="J14600" s="62">
        <v>673840.8</v>
      </c>
      <c r="K14600" s="62">
        <v>0</v>
      </c>
      <c r="L14600" s="63"/>
      <c r="M14600" s="63"/>
      <c r="N14600" s="63"/>
      <c r="O14600" s="63"/>
      <c r="P14600" s="63"/>
      <c r="Q14600" s="63"/>
      <c r="R14600" s="63"/>
      <c r="S14600" s="63"/>
      <c r="T14600" s="63"/>
      <c r="U14600" s="63"/>
      <c r="V14600" s="63"/>
      <c r="W14600" s="63"/>
      <c r="X14600" s="63"/>
      <c r="Y14600" s="63"/>
      <c r="Z14600" s="62">
        <v>177421</v>
      </c>
      <c r="AA14600" s="62">
        <v>8251</v>
      </c>
      <c r="AB14600" s="62">
        <v>9.17</v>
      </c>
      <c r="AC14600" s="62">
        <v>2365.61</v>
      </c>
    </row>
    <row r="14601" spans="1:29" ht="30" x14ac:dyDescent="0.25">
      <c r="A14601" s="61" t="s">
        <v>224</v>
      </c>
      <c r="B14601" s="61" t="s">
        <v>225</v>
      </c>
      <c r="C14601" s="62">
        <v>2018</v>
      </c>
      <c r="D14601" s="61" t="s">
        <v>72</v>
      </c>
      <c r="E14601" s="62">
        <v>6</v>
      </c>
      <c r="F14601" s="63"/>
      <c r="G14601" s="63"/>
      <c r="H14601" s="63"/>
      <c r="I14601" s="63"/>
      <c r="J14601" s="63"/>
      <c r="K14601" s="62">
        <v>0</v>
      </c>
      <c r="L14601" s="63"/>
      <c r="M14601" s="63"/>
      <c r="N14601" s="63"/>
      <c r="O14601" s="63"/>
      <c r="P14601" s="63"/>
      <c r="Q14601" s="63"/>
      <c r="R14601" s="63"/>
      <c r="S14601" s="63"/>
      <c r="T14601" s="63"/>
      <c r="U14601" s="63"/>
      <c r="V14601" s="63"/>
      <c r="W14601" s="63"/>
      <c r="X14601" s="63"/>
      <c r="Y14601" s="63"/>
      <c r="Z14601" s="62">
        <v>0</v>
      </c>
      <c r="AA14601" s="63"/>
      <c r="AB14601" s="63"/>
      <c r="AC14601" s="62">
        <v>0</v>
      </c>
    </row>
    <row r="14602" spans="1:29" ht="30" x14ac:dyDescent="0.25">
      <c r="A14602" s="61" t="s">
        <v>237</v>
      </c>
      <c r="B14602" s="61" t="s">
        <v>238</v>
      </c>
      <c r="C14602" s="62">
        <v>2005</v>
      </c>
      <c r="D14602" s="61" t="s">
        <v>83</v>
      </c>
      <c r="E14602" s="62">
        <v>8</v>
      </c>
      <c r="F14602" s="63"/>
      <c r="G14602" s="63"/>
      <c r="H14602" s="63"/>
      <c r="I14602" s="63"/>
      <c r="J14602" s="63"/>
      <c r="K14602" s="62">
        <v>0</v>
      </c>
      <c r="L14602" s="63"/>
      <c r="M14602" s="63"/>
      <c r="N14602" s="63"/>
      <c r="O14602" s="63"/>
      <c r="P14602" s="63"/>
      <c r="Q14602" s="63"/>
      <c r="R14602" s="63"/>
      <c r="S14602" s="63"/>
      <c r="T14602" s="63"/>
      <c r="U14602" s="63"/>
      <c r="V14602" s="63"/>
      <c r="W14602" s="63"/>
      <c r="X14602" s="63"/>
      <c r="Y14602" s="63"/>
      <c r="Z14602" s="62">
        <v>0</v>
      </c>
      <c r="AA14602" s="63"/>
      <c r="AB14602" s="63"/>
      <c r="AC14602" s="62">
        <v>0</v>
      </c>
    </row>
    <row r="14603" spans="1:29" x14ac:dyDescent="0.25">
      <c r="A14603" s="61" t="s">
        <v>496</v>
      </c>
      <c r="B14603" s="61" t="s">
        <v>497</v>
      </c>
      <c r="C14603" s="62">
        <v>2018</v>
      </c>
      <c r="D14603" s="61" t="s">
        <v>75</v>
      </c>
      <c r="E14603" s="62">
        <v>12</v>
      </c>
      <c r="F14603" s="62">
        <v>30</v>
      </c>
      <c r="G14603" s="62">
        <v>8</v>
      </c>
      <c r="H14603" s="62">
        <v>0.06</v>
      </c>
      <c r="I14603" s="62">
        <v>2.5</v>
      </c>
      <c r="J14603" s="62">
        <v>27.9</v>
      </c>
      <c r="K14603" s="62">
        <v>38.799999999999997</v>
      </c>
      <c r="L14603" s="62">
        <v>60</v>
      </c>
      <c r="M14603" s="62">
        <v>0.42</v>
      </c>
      <c r="N14603" s="62">
        <v>3.23</v>
      </c>
      <c r="O14603" s="62">
        <v>467.87</v>
      </c>
      <c r="P14603" s="63"/>
      <c r="Q14603" s="63"/>
      <c r="R14603" s="63"/>
      <c r="S14603" s="63"/>
      <c r="T14603" s="63"/>
      <c r="U14603" s="63"/>
      <c r="V14603" s="63"/>
      <c r="W14603" s="63"/>
      <c r="X14603" s="63"/>
      <c r="Y14603" s="63"/>
      <c r="Z14603" s="62">
        <v>30447.32</v>
      </c>
      <c r="AA14603" s="62">
        <v>3836</v>
      </c>
      <c r="AB14603" s="62">
        <v>26.64</v>
      </c>
      <c r="AC14603" s="62">
        <v>2537.2800000000002</v>
      </c>
    </row>
    <row r="14604" spans="1:29" x14ac:dyDescent="0.25">
      <c r="A14604" s="61" t="s">
        <v>126</v>
      </c>
      <c r="B14604" s="61" t="s">
        <v>127</v>
      </c>
      <c r="C14604" s="62">
        <v>2016</v>
      </c>
      <c r="D14604" s="61" t="s">
        <v>78</v>
      </c>
      <c r="E14604" s="62">
        <v>24</v>
      </c>
      <c r="F14604" s="62">
        <v>96080</v>
      </c>
      <c r="G14604" s="62">
        <v>19211</v>
      </c>
      <c r="H14604" s="62">
        <v>66.7</v>
      </c>
      <c r="I14604" s="62">
        <v>4003.33</v>
      </c>
      <c r="J14604" s="62">
        <v>89354.4</v>
      </c>
      <c r="K14604" s="62">
        <v>8911.74</v>
      </c>
      <c r="L14604" s="62">
        <v>9862</v>
      </c>
      <c r="M14604" s="62">
        <v>34.24</v>
      </c>
      <c r="N14604" s="62">
        <v>371.32</v>
      </c>
      <c r="O14604" s="62">
        <v>107469.3</v>
      </c>
      <c r="P14604" s="63"/>
      <c r="Q14604" s="63"/>
      <c r="R14604" s="63"/>
      <c r="S14604" s="63"/>
      <c r="T14604" s="63"/>
      <c r="U14604" s="63"/>
      <c r="V14604" s="63"/>
      <c r="W14604" s="63"/>
      <c r="X14604" s="63"/>
      <c r="Y14604" s="63"/>
      <c r="Z14604" s="62">
        <v>540</v>
      </c>
      <c r="AA14604" s="62">
        <v>5560</v>
      </c>
      <c r="AB14604" s="62">
        <v>19.309999999999999</v>
      </c>
      <c r="AC14604" s="62">
        <v>22.5</v>
      </c>
    </row>
    <row r="14605" spans="1:29" x14ac:dyDescent="0.25">
      <c r="A14605" s="61" t="s">
        <v>159</v>
      </c>
      <c r="B14605" s="61" t="s">
        <v>160</v>
      </c>
      <c r="C14605" s="62">
        <v>2014</v>
      </c>
      <c r="D14605" s="61" t="s">
        <v>99</v>
      </c>
      <c r="E14605" s="62">
        <v>80</v>
      </c>
      <c r="F14605" s="62">
        <v>360160</v>
      </c>
      <c r="G14605" s="62">
        <v>41771</v>
      </c>
      <c r="H14605" s="62">
        <v>43.51</v>
      </c>
      <c r="I14605" s="62">
        <v>4502</v>
      </c>
      <c r="J14605" s="62">
        <v>334948.8</v>
      </c>
      <c r="K14605" s="62">
        <v>0</v>
      </c>
      <c r="L14605" s="62">
        <v>35019</v>
      </c>
      <c r="M14605" s="62">
        <v>36.479999999999997</v>
      </c>
      <c r="N14605" s="63"/>
      <c r="O14605" s="63"/>
      <c r="P14605" s="63"/>
      <c r="Q14605" s="63"/>
      <c r="R14605" s="63"/>
      <c r="S14605" s="63"/>
      <c r="T14605" s="63"/>
      <c r="U14605" s="63"/>
      <c r="V14605" s="63"/>
      <c r="W14605" s="63"/>
      <c r="X14605" s="63"/>
      <c r="Y14605" s="63"/>
      <c r="Z14605" s="62">
        <v>36970</v>
      </c>
      <c r="AA14605" s="62">
        <v>133338</v>
      </c>
      <c r="AB14605" s="62">
        <v>138.88999999999999</v>
      </c>
      <c r="AC14605" s="62">
        <v>462.13</v>
      </c>
    </row>
    <row r="14606" spans="1:29" ht="45" x14ac:dyDescent="0.25">
      <c r="A14606" s="61" t="s">
        <v>167</v>
      </c>
      <c r="B14606" s="61" t="s">
        <v>168</v>
      </c>
      <c r="C14606" s="62">
        <v>2008</v>
      </c>
      <c r="D14606" s="61" t="s">
        <v>75</v>
      </c>
      <c r="E14606" s="62">
        <v>10</v>
      </c>
      <c r="F14606" s="63"/>
      <c r="G14606" s="63"/>
      <c r="H14606" s="63"/>
      <c r="I14606" s="63"/>
      <c r="J14606" s="63"/>
      <c r="K14606" s="62">
        <v>0</v>
      </c>
      <c r="L14606" s="63"/>
      <c r="M14606" s="63"/>
      <c r="N14606" s="63"/>
      <c r="O14606" s="63"/>
      <c r="P14606" s="63"/>
      <c r="Q14606" s="63"/>
      <c r="R14606" s="63"/>
      <c r="S14606" s="63"/>
      <c r="T14606" s="63"/>
      <c r="U14606" s="63"/>
      <c r="V14606" s="63"/>
      <c r="W14606" s="63"/>
      <c r="X14606" s="63"/>
      <c r="Y14606" s="63"/>
      <c r="Z14606" s="62">
        <v>0</v>
      </c>
      <c r="AA14606" s="63"/>
      <c r="AB14606" s="63"/>
      <c r="AC14606" s="62">
        <v>0</v>
      </c>
    </row>
    <row r="14607" spans="1:29" ht="30" x14ac:dyDescent="0.25">
      <c r="A14607" s="61" t="s">
        <v>574</v>
      </c>
      <c r="B14607" s="61" t="s">
        <v>575</v>
      </c>
      <c r="C14607" s="62">
        <v>2018</v>
      </c>
      <c r="D14607" s="61" t="s">
        <v>75</v>
      </c>
      <c r="E14607" s="62">
        <v>3</v>
      </c>
      <c r="F14607" s="63"/>
      <c r="G14607" s="63"/>
      <c r="H14607" s="63"/>
      <c r="I14607" s="63"/>
      <c r="J14607" s="63"/>
      <c r="K14607" s="62">
        <v>0</v>
      </c>
      <c r="L14607" s="63"/>
      <c r="M14607" s="63"/>
      <c r="N14607" s="63"/>
      <c r="O14607" s="63"/>
      <c r="P14607" s="63"/>
      <c r="Q14607" s="63"/>
      <c r="R14607" s="63"/>
      <c r="S14607" s="63"/>
      <c r="T14607" s="63"/>
      <c r="U14607" s="63"/>
      <c r="V14607" s="63"/>
      <c r="W14607" s="63"/>
      <c r="X14607" s="63"/>
      <c r="Y14607" s="63"/>
      <c r="Z14607" s="62">
        <v>11780</v>
      </c>
      <c r="AA14607" s="62">
        <v>640</v>
      </c>
      <c r="AB14607" s="62">
        <v>17.78</v>
      </c>
      <c r="AC14607" s="62">
        <v>3926.67</v>
      </c>
    </row>
    <row r="14608" spans="1:29" ht="30" x14ac:dyDescent="0.25">
      <c r="A14608" s="61" t="s">
        <v>97</v>
      </c>
      <c r="B14608" s="61" t="s">
        <v>98</v>
      </c>
      <c r="C14608" s="62">
        <v>2004</v>
      </c>
      <c r="D14608" s="61" t="s">
        <v>78</v>
      </c>
      <c r="E14608" s="62">
        <v>44</v>
      </c>
      <c r="F14608" s="62">
        <v>415280</v>
      </c>
      <c r="G14608" s="62">
        <v>43697</v>
      </c>
      <c r="H14608" s="62">
        <v>82.76</v>
      </c>
      <c r="I14608" s="62">
        <v>9438.18</v>
      </c>
      <c r="J14608" s="62">
        <v>386210.4</v>
      </c>
      <c r="K14608" s="62">
        <v>0</v>
      </c>
      <c r="L14608" s="63"/>
      <c r="M14608" s="63"/>
      <c r="N14608" s="63"/>
      <c r="O14608" s="63"/>
      <c r="P14608" s="63"/>
      <c r="Q14608" s="63"/>
      <c r="R14608" s="63"/>
      <c r="S14608" s="63"/>
      <c r="T14608" s="63"/>
      <c r="U14608" s="63"/>
      <c r="V14608" s="63"/>
      <c r="W14608" s="63"/>
      <c r="X14608" s="63"/>
      <c r="Y14608" s="63"/>
      <c r="Z14608" s="62">
        <v>435</v>
      </c>
      <c r="AA14608" s="62">
        <v>3737</v>
      </c>
      <c r="AB14608" s="62">
        <v>7.08</v>
      </c>
      <c r="AC14608" s="62">
        <v>9.89</v>
      </c>
    </row>
    <row r="14609" spans="1:29" ht="30" x14ac:dyDescent="0.25">
      <c r="A14609" s="61" t="s">
        <v>509</v>
      </c>
      <c r="B14609" s="61" t="s">
        <v>510</v>
      </c>
      <c r="C14609" s="62">
        <v>2012</v>
      </c>
      <c r="D14609" s="61" t="s">
        <v>86</v>
      </c>
      <c r="E14609" s="62">
        <v>60</v>
      </c>
      <c r="F14609" s="62">
        <v>0</v>
      </c>
      <c r="G14609" s="62">
        <v>0</v>
      </c>
      <c r="H14609" s="62">
        <v>0</v>
      </c>
      <c r="I14609" s="62">
        <v>0</v>
      </c>
      <c r="J14609" s="62">
        <v>0</v>
      </c>
      <c r="K14609" s="62">
        <v>0</v>
      </c>
      <c r="L14609" s="62">
        <v>0</v>
      </c>
      <c r="M14609" s="62">
        <v>0</v>
      </c>
      <c r="N14609" s="63"/>
      <c r="O14609" s="63"/>
      <c r="P14609" s="63"/>
      <c r="Q14609" s="63"/>
      <c r="R14609" s="63"/>
      <c r="S14609" s="63"/>
      <c r="T14609" s="63"/>
      <c r="U14609" s="63"/>
      <c r="V14609" s="63"/>
      <c r="W14609" s="63"/>
      <c r="X14609" s="63"/>
      <c r="Y14609" s="63"/>
      <c r="Z14609" s="62">
        <v>4657</v>
      </c>
      <c r="AA14609" s="62">
        <v>53333</v>
      </c>
      <c r="AB14609" s="62">
        <v>74.069999999999993</v>
      </c>
      <c r="AC14609" s="62">
        <v>77.62</v>
      </c>
    </row>
    <row r="14610" spans="1:29" x14ac:dyDescent="0.25">
      <c r="A14610" s="61" t="s">
        <v>524</v>
      </c>
      <c r="B14610" s="61" t="s">
        <v>525</v>
      </c>
      <c r="C14610" s="62">
        <v>2016</v>
      </c>
      <c r="D14610" s="61" t="s">
        <v>78</v>
      </c>
      <c r="E14610" s="62">
        <v>34</v>
      </c>
      <c r="F14610" s="62">
        <v>304080</v>
      </c>
      <c r="G14610" s="62">
        <v>55130</v>
      </c>
      <c r="H14610" s="62">
        <v>135.12</v>
      </c>
      <c r="I14610" s="62">
        <v>8943.5300000000007</v>
      </c>
      <c r="J14610" s="62">
        <v>282794.40000000002</v>
      </c>
      <c r="K14610" s="62">
        <v>0</v>
      </c>
      <c r="L14610" s="63"/>
      <c r="M14610" s="63"/>
      <c r="N14610" s="63"/>
      <c r="O14610" s="63"/>
      <c r="P14610" s="63"/>
      <c r="Q14610" s="63"/>
      <c r="R14610" s="63"/>
      <c r="S14610" s="63"/>
      <c r="T14610" s="63"/>
      <c r="U14610" s="63"/>
      <c r="V14610" s="63"/>
      <c r="W14610" s="63"/>
      <c r="X14610" s="63"/>
      <c r="Y14610" s="63"/>
      <c r="Z14610" s="62">
        <v>140975</v>
      </c>
      <c r="AA14610" s="62">
        <v>18336</v>
      </c>
      <c r="AB14610" s="62">
        <v>44.94</v>
      </c>
      <c r="AC14610" s="62">
        <v>4146.32</v>
      </c>
    </row>
    <row r="14611" spans="1:29" x14ac:dyDescent="0.25">
      <c r="A14611" s="61" t="s">
        <v>76</v>
      </c>
      <c r="B14611" s="61" t="s">
        <v>77</v>
      </c>
      <c r="C14611" s="62">
        <v>2011</v>
      </c>
      <c r="D14611" s="61" t="s">
        <v>75</v>
      </c>
      <c r="E14611" s="62">
        <v>3</v>
      </c>
      <c r="F14611" s="63"/>
      <c r="G14611" s="63"/>
      <c r="H14611" s="63"/>
      <c r="I14611" s="63"/>
      <c r="J14611" s="63"/>
      <c r="K14611" s="62">
        <v>0</v>
      </c>
      <c r="L14611" s="63"/>
      <c r="M14611" s="63"/>
      <c r="N14611" s="63"/>
      <c r="O14611" s="63"/>
      <c r="P14611" s="63"/>
      <c r="Q14611" s="63"/>
      <c r="R14611" s="63"/>
      <c r="S14611" s="63"/>
      <c r="T14611" s="63"/>
      <c r="U14611" s="63"/>
      <c r="V14611" s="63"/>
      <c r="W14611" s="63"/>
      <c r="X14611" s="63"/>
      <c r="Y14611" s="63"/>
      <c r="Z14611" s="62">
        <v>214.73</v>
      </c>
      <c r="AA14611" s="62">
        <v>685</v>
      </c>
      <c r="AB14611" s="62">
        <v>19.03</v>
      </c>
      <c r="AC14611" s="62">
        <v>71.58</v>
      </c>
    </row>
    <row r="14612" spans="1:29" x14ac:dyDescent="0.25">
      <c r="A14612" s="61" t="s">
        <v>569</v>
      </c>
      <c r="B14612" s="61" t="s">
        <v>570</v>
      </c>
      <c r="C14612" s="62">
        <v>2015</v>
      </c>
      <c r="D14612" s="61" t="s">
        <v>78</v>
      </c>
      <c r="E14612" s="62">
        <v>64</v>
      </c>
      <c r="F14612" s="62">
        <v>352640</v>
      </c>
      <c r="G14612" s="62">
        <v>82792</v>
      </c>
      <c r="H14612" s="62">
        <v>107.8</v>
      </c>
      <c r="I14612" s="62">
        <v>5510</v>
      </c>
      <c r="J14612" s="62">
        <v>327955.20000000001</v>
      </c>
      <c r="K14612" s="62">
        <v>0</v>
      </c>
      <c r="L14612" s="63"/>
      <c r="M14612" s="63"/>
      <c r="N14612" s="63"/>
      <c r="O14612" s="63"/>
      <c r="P14612" s="63"/>
      <c r="Q14612" s="63"/>
      <c r="R14612" s="63"/>
      <c r="S14612" s="63"/>
      <c r="T14612" s="63"/>
      <c r="U14612" s="63"/>
      <c r="V14612" s="63"/>
      <c r="W14612" s="63"/>
      <c r="X14612" s="63"/>
      <c r="Y14612" s="63"/>
      <c r="Z14612" s="62">
        <v>873.47</v>
      </c>
      <c r="AA14612" s="62">
        <v>2704</v>
      </c>
      <c r="AB14612" s="62">
        <v>3.52</v>
      </c>
      <c r="AC14612" s="62">
        <v>13.65</v>
      </c>
    </row>
    <row r="14613" spans="1:29" x14ac:dyDescent="0.25">
      <c r="A14613" s="61" t="s">
        <v>409</v>
      </c>
      <c r="B14613" s="61" t="s">
        <v>410</v>
      </c>
      <c r="C14613" s="62">
        <v>2017</v>
      </c>
      <c r="D14613" s="61" t="s">
        <v>78</v>
      </c>
      <c r="E14613" s="62">
        <v>40</v>
      </c>
      <c r="F14613" s="62">
        <v>249420</v>
      </c>
      <c r="G14613" s="62">
        <v>53660</v>
      </c>
      <c r="H14613" s="62">
        <v>111.79</v>
      </c>
      <c r="I14613" s="62">
        <v>6235.5</v>
      </c>
      <c r="J14613" s="62">
        <v>231960.6</v>
      </c>
      <c r="K14613" s="62">
        <v>0</v>
      </c>
      <c r="L14613" s="63"/>
      <c r="M14613" s="63"/>
      <c r="N14613" s="63"/>
      <c r="O14613" s="63"/>
      <c r="P14613" s="63"/>
      <c r="Q14613" s="63"/>
      <c r="R14613" s="63"/>
      <c r="S14613" s="63"/>
      <c r="T14613" s="63"/>
      <c r="U14613" s="63"/>
      <c r="V14613" s="63"/>
      <c r="W14613" s="63"/>
      <c r="X14613" s="63"/>
      <c r="Y14613" s="63"/>
      <c r="Z14613" s="62">
        <v>1992.38</v>
      </c>
      <c r="AA14613" s="62">
        <v>14110</v>
      </c>
      <c r="AB14613" s="62">
        <v>29.4</v>
      </c>
      <c r="AC14613" s="62">
        <v>49.81</v>
      </c>
    </row>
    <row r="14614" spans="1:29" ht="30" x14ac:dyDescent="0.25">
      <c r="A14614" s="61" t="s">
        <v>482</v>
      </c>
      <c r="B14614" s="61" t="s">
        <v>483</v>
      </c>
      <c r="C14614" s="62">
        <v>2005</v>
      </c>
      <c r="D14614" s="61" t="s">
        <v>75</v>
      </c>
      <c r="E14614" s="62">
        <v>12</v>
      </c>
      <c r="F14614" s="62">
        <v>0</v>
      </c>
      <c r="G14614" s="62">
        <v>0</v>
      </c>
      <c r="H14614" s="62">
        <v>0</v>
      </c>
      <c r="I14614" s="62">
        <v>0</v>
      </c>
      <c r="J14614" s="62">
        <v>0</v>
      </c>
      <c r="K14614" s="62">
        <v>0</v>
      </c>
      <c r="L14614" s="63"/>
      <c r="M14614" s="63"/>
      <c r="N14614" s="63"/>
      <c r="O14614" s="63"/>
      <c r="P14614" s="63"/>
      <c r="Q14614" s="63"/>
      <c r="R14614" s="63"/>
      <c r="S14614" s="63"/>
      <c r="T14614" s="63"/>
      <c r="U14614" s="63"/>
      <c r="V14614" s="63"/>
      <c r="W14614" s="63"/>
      <c r="X14614" s="63"/>
      <c r="Y14614" s="63"/>
      <c r="Z14614" s="62">
        <v>1152</v>
      </c>
      <c r="AA14614" s="62">
        <v>4685</v>
      </c>
      <c r="AB14614" s="62">
        <v>32.53</v>
      </c>
      <c r="AC14614" s="62">
        <v>96</v>
      </c>
    </row>
    <row r="14615" spans="1:29" x14ac:dyDescent="0.25">
      <c r="A14615" s="61" t="s">
        <v>212</v>
      </c>
      <c r="B14615" s="61" t="s">
        <v>213</v>
      </c>
      <c r="C14615" s="62">
        <v>2017</v>
      </c>
      <c r="D14615" s="61" t="s">
        <v>78</v>
      </c>
      <c r="E14615" s="62">
        <v>40</v>
      </c>
      <c r="F14615" s="62">
        <v>305752</v>
      </c>
      <c r="G14615" s="62">
        <v>52851</v>
      </c>
      <c r="H14615" s="62">
        <v>110.11</v>
      </c>
      <c r="I14615" s="62">
        <v>7643.8</v>
      </c>
      <c r="J14615" s="62">
        <v>284349.36</v>
      </c>
      <c r="K14615" s="62">
        <v>0</v>
      </c>
      <c r="L14615" s="63"/>
      <c r="M14615" s="63"/>
      <c r="N14615" s="63"/>
      <c r="O14615" s="63"/>
      <c r="P14615" s="63"/>
      <c r="Q14615" s="63"/>
      <c r="R14615" s="63"/>
      <c r="S14615" s="63"/>
      <c r="T14615" s="63"/>
      <c r="U14615" s="63"/>
      <c r="V14615" s="63"/>
      <c r="W14615" s="63"/>
      <c r="X14615" s="63"/>
      <c r="Y14615" s="63"/>
      <c r="Z14615" s="62">
        <v>53035</v>
      </c>
      <c r="AA14615" s="62">
        <v>6232</v>
      </c>
      <c r="AB14615" s="62">
        <v>12.98</v>
      </c>
      <c r="AC14615" s="62">
        <v>1325.88</v>
      </c>
    </row>
    <row r="14616" spans="1:29" ht="30" x14ac:dyDescent="0.25">
      <c r="A14616" s="61" t="s">
        <v>111</v>
      </c>
      <c r="B14616" s="61" t="s">
        <v>112</v>
      </c>
      <c r="C14616" s="62">
        <v>2009</v>
      </c>
      <c r="D14616" s="61" t="s">
        <v>78</v>
      </c>
      <c r="E14616" s="62">
        <v>44</v>
      </c>
      <c r="F14616" s="62">
        <v>121440</v>
      </c>
      <c r="G14616" s="62">
        <v>21295</v>
      </c>
      <c r="H14616" s="62">
        <v>40.33</v>
      </c>
      <c r="I14616" s="62">
        <v>2760</v>
      </c>
      <c r="J14616" s="62">
        <v>112939.2</v>
      </c>
      <c r="K14616" s="62">
        <v>32078.560000000001</v>
      </c>
      <c r="L14616" s="62">
        <v>40681</v>
      </c>
      <c r="M14616" s="62">
        <v>77.05</v>
      </c>
      <c r="N14616" s="62">
        <v>729.06</v>
      </c>
      <c r="O14616" s="62">
        <v>386845.03</v>
      </c>
      <c r="P14616" s="63"/>
      <c r="Q14616" s="63"/>
      <c r="R14616" s="63"/>
      <c r="S14616" s="63"/>
      <c r="T14616" s="63"/>
      <c r="U14616" s="63"/>
      <c r="V14616" s="63"/>
      <c r="W14616" s="63"/>
      <c r="X14616" s="63"/>
      <c r="Y14616" s="63"/>
      <c r="Z14616" s="62">
        <v>15330</v>
      </c>
      <c r="AA14616" s="62">
        <v>9243</v>
      </c>
      <c r="AB14616" s="62">
        <v>17.510000000000002</v>
      </c>
      <c r="AC14616" s="62">
        <v>348.41</v>
      </c>
    </row>
    <row r="14617" spans="1:29" x14ac:dyDescent="0.25">
      <c r="A14617" s="61" t="s">
        <v>522</v>
      </c>
      <c r="B14617" s="61" t="s">
        <v>523</v>
      </c>
      <c r="C14617" s="62">
        <v>2008</v>
      </c>
      <c r="D14617" s="61" t="s">
        <v>99</v>
      </c>
      <c r="E14617" s="62">
        <v>56</v>
      </c>
      <c r="F14617" s="62">
        <v>186960</v>
      </c>
      <c r="G14617" s="62">
        <v>30815</v>
      </c>
      <c r="H14617" s="62">
        <v>45.86</v>
      </c>
      <c r="I14617" s="62">
        <v>3338.57</v>
      </c>
      <c r="J14617" s="62">
        <v>173872.8</v>
      </c>
      <c r="K14617" s="62">
        <v>17303.59</v>
      </c>
      <c r="L14617" s="62">
        <v>26695</v>
      </c>
      <c r="M14617" s="62">
        <v>39.72</v>
      </c>
      <c r="N14617" s="62">
        <v>308.99</v>
      </c>
      <c r="O14617" s="62">
        <v>208669.17</v>
      </c>
      <c r="P14617" s="63"/>
      <c r="Q14617" s="63"/>
      <c r="R14617" s="63"/>
      <c r="S14617" s="63"/>
      <c r="T14617" s="63"/>
      <c r="U14617" s="63"/>
      <c r="V14617" s="63"/>
      <c r="W14617" s="63"/>
      <c r="X14617" s="63"/>
      <c r="Y14617" s="63"/>
      <c r="Z14617" s="62">
        <v>155300</v>
      </c>
      <c r="AA14617" s="62">
        <v>19278</v>
      </c>
      <c r="AB14617" s="62">
        <v>28.69</v>
      </c>
      <c r="AC14617" s="62">
        <v>2773.21</v>
      </c>
    </row>
    <row r="14618" spans="1:29" x14ac:dyDescent="0.25">
      <c r="A14618" s="61" t="s">
        <v>159</v>
      </c>
      <c r="B14618" s="61" t="s">
        <v>160</v>
      </c>
      <c r="C14618" s="62">
        <v>2011</v>
      </c>
      <c r="D14618" s="61" t="s">
        <v>75</v>
      </c>
      <c r="E14618" s="62">
        <v>16</v>
      </c>
      <c r="F14618" s="62">
        <v>3309</v>
      </c>
      <c r="G14618" s="62">
        <v>666</v>
      </c>
      <c r="H14618" s="62">
        <v>3.47</v>
      </c>
      <c r="I14618" s="62">
        <v>206.81</v>
      </c>
      <c r="J14618" s="62">
        <v>3077.37</v>
      </c>
      <c r="K14618" s="62">
        <v>391.85</v>
      </c>
      <c r="L14618" s="62">
        <v>699</v>
      </c>
      <c r="M14618" s="62">
        <v>3.64</v>
      </c>
      <c r="N14618" s="62">
        <v>24.49</v>
      </c>
      <c r="O14618" s="62">
        <v>4725.47</v>
      </c>
      <c r="P14618" s="63"/>
      <c r="Q14618" s="63"/>
      <c r="R14618" s="63"/>
      <c r="S14618" s="63"/>
      <c r="T14618" s="63"/>
      <c r="U14618" s="63"/>
      <c r="V14618" s="63"/>
      <c r="W14618" s="63"/>
      <c r="X14618" s="63"/>
      <c r="Y14618" s="63"/>
      <c r="Z14618" s="62">
        <v>838</v>
      </c>
      <c r="AA14618" s="62">
        <v>5986</v>
      </c>
      <c r="AB14618" s="62">
        <v>31.18</v>
      </c>
      <c r="AC14618" s="62">
        <v>52.38</v>
      </c>
    </row>
    <row r="14619" spans="1:29" x14ac:dyDescent="0.25">
      <c r="A14619" s="61" t="s">
        <v>157</v>
      </c>
      <c r="B14619" s="61" t="s">
        <v>158</v>
      </c>
      <c r="C14619" s="62">
        <v>2017</v>
      </c>
      <c r="D14619" s="61" t="s">
        <v>94</v>
      </c>
      <c r="E14619" s="62">
        <v>9</v>
      </c>
      <c r="F14619" s="62">
        <v>88</v>
      </c>
      <c r="G14619" s="62">
        <v>27</v>
      </c>
      <c r="H14619" s="62">
        <v>0.25</v>
      </c>
      <c r="I14619" s="62">
        <v>9.7799999999999994</v>
      </c>
      <c r="J14619" s="62">
        <v>81.84</v>
      </c>
      <c r="K14619" s="62">
        <v>0</v>
      </c>
      <c r="L14619" s="63"/>
      <c r="M14619" s="63"/>
      <c r="N14619" s="63"/>
      <c r="O14619" s="63"/>
      <c r="P14619" s="63"/>
      <c r="Q14619" s="63"/>
      <c r="R14619" s="63"/>
      <c r="S14619" s="63"/>
      <c r="T14619" s="63"/>
      <c r="U14619" s="63"/>
      <c r="V14619" s="63"/>
      <c r="W14619" s="63"/>
      <c r="X14619" s="63"/>
      <c r="Y14619" s="63"/>
      <c r="Z14619" s="62">
        <v>0</v>
      </c>
      <c r="AA14619" s="63"/>
      <c r="AB14619" s="63"/>
      <c r="AC14619" s="62">
        <v>0</v>
      </c>
    </row>
    <row r="14620" spans="1:29" ht="30" x14ac:dyDescent="0.25">
      <c r="A14620" s="61" t="s">
        <v>231</v>
      </c>
      <c r="B14620" s="61" t="s">
        <v>232</v>
      </c>
      <c r="C14620" s="62">
        <v>2003</v>
      </c>
      <c r="D14620" s="61" t="s">
        <v>86</v>
      </c>
      <c r="E14620" s="62">
        <v>226</v>
      </c>
      <c r="F14620" s="62">
        <v>1087845</v>
      </c>
      <c r="G14620" s="62">
        <v>91365</v>
      </c>
      <c r="H14620" s="62">
        <v>33.69</v>
      </c>
      <c r="I14620" s="62">
        <v>4813.47</v>
      </c>
      <c r="J14620" s="62">
        <v>1011695.85</v>
      </c>
      <c r="K14620" s="62">
        <v>78712.899999999994</v>
      </c>
      <c r="L14620" s="62">
        <v>72610</v>
      </c>
      <c r="M14620" s="62">
        <v>26.77</v>
      </c>
      <c r="N14620" s="62">
        <v>348.29</v>
      </c>
      <c r="O14620" s="62">
        <v>949222.48</v>
      </c>
      <c r="P14620" s="63"/>
      <c r="Q14620" s="63"/>
      <c r="R14620" s="63"/>
      <c r="S14620" s="63"/>
      <c r="T14620" s="63"/>
      <c r="U14620" s="63"/>
      <c r="V14620" s="63"/>
      <c r="W14620" s="63"/>
      <c r="X14620" s="63"/>
      <c r="Y14620" s="63"/>
      <c r="Z14620" s="62">
        <v>0</v>
      </c>
      <c r="AA14620" s="63"/>
      <c r="AB14620" s="63"/>
      <c r="AC14620" s="62">
        <v>0</v>
      </c>
    </row>
    <row r="14621" spans="1:29" ht="30" x14ac:dyDescent="0.25">
      <c r="A14621" s="61" t="s">
        <v>87</v>
      </c>
      <c r="B14621" s="61" t="s">
        <v>88</v>
      </c>
      <c r="C14621" s="62">
        <v>2015</v>
      </c>
      <c r="D14621" s="61" t="s">
        <v>94</v>
      </c>
      <c r="E14621" s="62">
        <v>2</v>
      </c>
      <c r="F14621" s="63"/>
      <c r="G14621" s="63"/>
      <c r="H14621" s="63"/>
      <c r="I14621" s="63"/>
      <c r="J14621" s="63"/>
      <c r="K14621" s="62">
        <v>1303.5899999999999</v>
      </c>
      <c r="L14621" s="62">
        <v>1125</v>
      </c>
      <c r="M14621" s="62">
        <v>46.88</v>
      </c>
      <c r="N14621" s="63"/>
      <c r="O14621" s="63"/>
      <c r="P14621" s="63"/>
      <c r="Q14621" s="63"/>
      <c r="R14621" s="63"/>
      <c r="S14621" s="63"/>
      <c r="T14621" s="63"/>
      <c r="U14621" s="63"/>
      <c r="V14621" s="63"/>
      <c r="W14621" s="63"/>
      <c r="X14621" s="63"/>
      <c r="Y14621" s="63"/>
      <c r="Z14621" s="62">
        <v>11720</v>
      </c>
      <c r="AA14621" s="62">
        <v>1357</v>
      </c>
      <c r="AB14621" s="62">
        <v>56.54</v>
      </c>
      <c r="AC14621" s="62">
        <v>5860</v>
      </c>
    </row>
    <row r="14622" spans="1:29" x14ac:dyDescent="0.25">
      <c r="A14622" s="61" t="s">
        <v>107</v>
      </c>
      <c r="B14622" s="61" t="s">
        <v>108</v>
      </c>
      <c r="C14622" s="62">
        <v>2010</v>
      </c>
      <c r="D14622" s="61" t="s">
        <v>297</v>
      </c>
      <c r="E14622" s="62">
        <v>48</v>
      </c>
      <c r="F14622" s="63"/>
      <c r="G14622" s="63"/>
      <c r="H14622" s="63"/>
      <c r="I14622" s="63"/>
      <c r="J14622" s="63"/>
      <c r="K14622" s="62">
        <v>0</v>
      </c>
      <c r="L14622" s="63"/>
      <c r="M14622" s="63"/>
      <c r="N14622" s="63"/>
      <c r="O14622" s="63"/>
      <c r="P14622" s="63"/>
      <c r="Q14622" s="63"/>
      <c r="R14622" s="63"/>
      <c r="S14622" s="63"/>
      <c r="T14622" s="63"/>
      <c r="U14622" s="63"/>
      <c r="V14622" s="63"/>
      <c r="W14622" s="63"/>
      <c r="X14622" s="63"/>
      <c r="Y14622" s="63"/>
      <c r="Z14622" s="62">
        <v>0</v>
      </c>
      <c r="AA14622" s="62">
        <v>25848</v>
      </c>
      <c r="AB14622" s="62">
        <v>44.88</v>
      </c>
      <c r="AC14622" s="62">
        <v>0</v>
      </c>
    </row>
    <row r="14623" spans="1:29" ht="30" x14ac:dyDescent="0.25">
      <c r="A14623" s="61" t="s">
        <v>100</v>
      </c>
      <c r="B14623" s="61" t="s">
        <v>101</v>
      </c>
      <c r="C14623" s="62">
        <v>2005</v>
      </c>
      <c r="D14623" s="61" t="s">
        <v>75</v>
      </c>
      <c r="E14623" s="62">
        <v>10</v>
      </c>
      <c r="F14623" s="62">
        <v>3018</v>
      </c>
      <c r="G14623" s="62">
        <v>455</v>
      </c>
      <c r="H14623" s="62">
        <v>3.79</v>
      </c>
      <c r="I14623" s="62">
        <v>301.8</v>
      </c>
      <c r="J14623" s="62">
        <v>2806.74</v>
      </c>
      <c r="K14623" s="62">
        <v>0</v>
      </c>
      <c r="L14623" s="63"/>
      <c r="M14623" s="63"/>
      <c r="N14623" s="63"/>
      <c r="O14623" s="63"/>
      <c r="P14623" s="63"/>
      <c r="Q14623" s="63"/>
      <c r="R14623" s="63"/>
      <c r="S14623" s="63"/>
      <c r="T14623" s="63"/>
      <c r="U14623" s="63"/>
      <c r="V14623" s="63"/>
      <c r="W14623" s="63"/>
      <c r="X14623" s="63"/>
      <c r="Y14623" s="63"/>
      <c r="Z14623" s="62">
        <v>23000</v>
      </c>
      <c r="AA14623" s="62">
        <v>533</v>
      </c>
      <c r="AB14623" s="62">
        <v>4.4400000000000004</v>
      </c>
      <c r="AC14623" s="62">
        <v>2300</v>
      </c>
    </row>
    <row r="14624" spans="1:29" x14ac:dyDescent="0.25">
      <c r="A14624" s="61" t="s">
        <v>413</v>
      </c>
      <c r="B14624" s="61" t="s">
        <v>414</v>
      </c>
      <c r="C14624" s="62">
        <v>2011</v>
      </c>
      <c r="D14624" s="61" t="s">
        <v>99</v>
      </c>
      <c r="E14624" s="62">
        <v>48</v>
      </c>
      <c r="F14624" s="62">
        <v>195264</v>
      </c>
      <c r="G14624" s="62">
        <v>25074</v>
      </c>
      <c r="H14624" s="62">
        <v>43.53</v>
      </c>
      <c r="I14624" s="62">
        <v>4068</v>
      </c>
      <c r="J14624" s="62">
        <v>181595.51999999999</v>
      </c>
      <c r="K14624" s="62">
        <v>13263</v>
      </c>
      <c r="L14624" s="62">
        <v>18852</v>
      </c>
      <c r="M14624" s="62">
        <v>32.729999999999997</v>
      </c>
      <c r="N14624" s="62">
        <v>276.31</v>
      </c>
      <c r="O14624" s="62">
        <v>159942.5</v>
      </c>
      <c r="P14624" s="63"/>
      <c r="Q14624" s="63"/>
      <c r="R14624" s="63"/>
      <c r="S14624" s="63"/>
      <c r="T14624" s="63"/>
      <c r="U14624" s="63"/>
      <c r="V14624" s="63"/>
      <c r="W14624" s="63"/>
      <c r="X14624" s="63"/>
      <c r="Y14624" s="63"/>
      <c r="Z14624" s="62">
        <v>219740</v>
      </c>
      <c r="AA14624" s="62">
        <v>26055</v>
      </c>
      <c r="AB14624" s="62">
        <v>45.23</v>
      </c>
      <c r="AC14624" s="62">
        <v>4577.92</v>
      </c>
    </row>
    <row r="14625" spans="1:29" x14ac:dyDescent="0.25">
      <c r="A14625" s="61" t="s">
        <v>90</v>
      </c>
      <c r="B14625" s="61" t="s">
        <v>91</v>
      </c>
      <c r="C14625" s="62">
        <v>2014</v>
      </c>
      <c r="D14625" s="61" t="s">
        <v>78</v>
      </c>
      <c r="E14625" s="62">
        <v>58</v>
      </c>
      <c r="F14625" s="62">
        <v>366240</v>
      </c>
      <c r="G14625" s="62">
        <v>60233</v>
      </c>
      <c r="H14625" s="62">
        <v>86.54</v>
      </c>
      <c r="I14625" s="62">
        <v>6314.48</v>
      </c>
      <c r="J14625" s="62">
        <v>340603.2</v>
      </c>
      <c r="K14625" s="62">
        <v>35016.49</v>
      </c>
      <c r="L14625" s="62">
        <v>44446</v>
      </c>
      <c r="M14625" s="62">
        <v>63.86</v>
      </c>
      <c r="N14625" s="62">
        <v>603.73</v>
      </c>
      <c r="O14625" s="62">
        <v>422274.34</v>
      </c>
      <c r="P14625" s="63"/>
      <c r="Q14625" s="63"/>
      <c r="R14625" s="63"/>
      <c r="S14625" s="63"/>
      <c r="T14625" s="63"/>
      <c r="U14625" s="63"/>
      <c r="V14625" s="63"/>
      <c r="W14625" s="63"/>
      <c r="X14625" s="63"/>
      <c r="Y14625" s="63"/>
      <c r="Z14625" s="62">
        <v>0</v>
      </c>
      <c r="AA14625" s="62">
        <v>35246</v>
      </c>
      <c r="AB14625" s="62">
        <v>50.64</v>
      </c>
      <c r="AC14625" s="62">
        <v>0</v>
      </c>
    </row>
    <row r="14626" spans="1:29" x14ac:dyDescent="0.25">
      <c r="A14626" s="61" t="s">
        <v>229</v>
      </c>
      <c r="B14626" s="61" t="s">
        <v>230</v>
      </c>
      <c r="C14626" s="62">
        <v>2004</v>
      </c>
      <c r="D14626" s="61" t="s">
        <v>94</v>
      </c>
      <c r="E14626" s="62">
        <v>7</v>
      </c>
      <c r="F14626" s="62">
        <v>13</v>
      </c>
      <c r="G14626" s="62">
        <v>47</v>
      </c>
      <c r="H14626" s="62">
        <v>0.56000000000000005</v>
      </c>
      <c r="I14626" s="62">
        <v>1.86</v>
      </c>
      <c r="J14626" s="62">
        <v>12.09</v>
      </c>
      <c r="K14626" s="62">
        <v>217</v>
      </c>
      <c r="L14626" s="62">
        <v>40</v>
      </c>
      <c r="M14626" s="62">
        <v>0.48</v>
      </c>
      <c r="N14626" s="62">
        <v>31</v>
      </c>
      <c r="O14626" s="62">
        <v>2616.87</v>
      </c>
      <c r="P14626" s="63"/>
      <c r="Q14626" s="63"/>
      <c r="R14626" s="63"/>
      <c r="S14626" s="63"/>
      <c r="T14626" s="63"/>
      <c r="U14626" s="63"/>
      <c r="V14626" s="63"/>
      <c r="W14626" s="63"/>
      <c r="X14626" s="63"/>
      <c r="Y14626" s="63"/>
      <c r="Z14626" s="62">
        <v>0</v>
      </c>
      <c r="AA14626" s="62">
        <v>6710</v>
      </c>
      <c r="AB14626" s="62">
        <v>79.88</v>
      </c>
      <c r="AC14626" s="62">
        <v>0</v>
      </c>
    </row>
    <row r="14627" spans="1:29" x14ac:dyDescent="0.25">
      <c r="A14627" s="61" t="s">
        <v>184</v>
      </c>
      <c r="B14627" s="61" t="s">
        <v>185</v>
      </c>
      <c r="C14627" s="62">
        <v>2016</v>
      </c>
      <c r="D14627" s="61" t="s">
        <v>89</v>
      </c>
      <c r="E14627" s="62">
        <v>48</v>
      </c>
      <c r="F14627" s="62">
        <v>212749</v>
      </c>
      <c r="G14627" s="62">
        <v>39472</v>
      </c>
      <c r="H14627" s="62">
        <v>68.53</v>
      </c>
      <c r="I14627" s="62">
        <v>4432.2700000000004</v>
      </c>
      <c r="J14627" s="62">
        <v>197856.57</v>
      </c>
      <c r="K14627" s="62">
        <v>0</v>
      </c>
      <c r="L14627" s="63"/>
      <c r="M14627" s="63"/>
      <c r="N14627" s="63"/>
      <c r="O14627" s="63"/>
      <c r="P14627" s="63"/>
      <c r="Q14627" s="63"/>
      <c r="R14627" s="63"/>
      <c r="S14627" s="63"/>
      <c r="T14627" s="63"/>
      <c r="U14627" s="62">
        <v>13957</v>
      </c>
      <c r="V14627" s="62">
        <v>23877</v>
      </c>
      <c r="W14627" s="62">
        <v>41.45</v>
      </c>
      <c r="X14627" s="62">
        <v>290</v>
      </c>
      <c r="Y14627" s="62">
        <v>312413.49</v>
      </c>
      <c r="Z14627" s="62">
        <v>1049260</v>
      </c>
      <c r="AA14627" s="62">
        <v>16098</v>
      </c>
      <c r="AB14627" s="62">
        <v>27.95</v>
      </c>
      <c r="AC14627" s="62">
        <v>21859.58</v>
      </c>
    </row>
    <row r="14628" spans="1:29" x14ac:dyDescent="0.25">
      <c r="A14628" s="61" t="s">
        <v>140</v>
      </c>
      <c r="B14628" s="61" t="s">
        <v>141</v>
      </c>
      <c r="C14628" s="62">
        <v>2014</v>
      </c>
      <c r="D14628" s="61" t="s">
        <v>94</v>
      </c>
      <c r="E14628" s="62">
        <v>15</v>
      </c>
      <c r="F14628" s="62">
        <v>4308</v>
      </c>
      <c r="G14628" s="62">
        <v>1191</v>
      </c>
      <c r="H14628" s="62">
        <v>6.62</v>
      </c>
      <c r="I14628" s="62">
        <v>287.2</v>
      </c>
      <c r="J14628" s="62">
        <v>4006.44</v>
      </c>
      <c r="K14628" s="62">
        <v>537.34</v>
      </c>
      <c r="L14628" s="62">
        <v>1103</v>
      </c>
      <c r="M14628" s="62">
        <v>6.13</v>
      </c>
      <c r="N14628" s="63"/>
      <c r="O14628" s="63"/>
      <c r="P14628" s="63"/>
      <c r="Q14628" s="63"/>
      <c r="R14628" s="63"/>
      <c r="S14628" s="63"/>
      <c r="T14628" s="63"/>
      <c r="U14628" s="63"/>
      <c r="V14628" s="63"/>
      <c r="W14628" s="63"/>
      <c r="X14628" s="63"/>
      <c r="Y14628" s="63"/>
      <c r="Z14628" s="62">
        <v>1685</v>
      </c>
      <c r="AA14628" s="62">
        <v>17231</v>
      </c>
      <c r="AB14628" s="62">
        <v>95.73</v>
      </c>
      <c r="AC14628" s="62">
        <v>112.33</v>
      </c>
    </row>
    <row r="14629" spans="1:29" ht="30" x14ac:dyDescent="0.25">
      <c r="A14629" s="61" t="s">
        <v>255</v>
      </c>
      <c r="B14629" s="61" t="s">
        <v>256</v>
      </c>
      <c r="C14629" s="62">
        <v>2006</v>
      </c>
      <c r="D14629" s="61" t="s">
        <v>72</v>
      </c>
      <c r="E14629" s="62">
        <v>80</v>
      </c>
      <c r="F14629" s="62">
        <v>720780</v>
      </c>
      <c r="G14629" s="62">
        <v>133662</v>
      </c>
      <c r="H14629" s="62">
        <v>139.22999999999999</v>
      </c>
      <c r="I14629" s="62">
        <v>9009.75</v>
      </c>
      <c r="J14629" s="62">
        <v>670325.4</v>
      </c>
      <c r="K14629" s="62">
        <v>0</v>
      </c>
      <c r="L14629" s="63"/>
      <c r="M14629" s="63"/>
      <c r="N14629" s="63"/>
      <c r="O14629" s="63"/>
      <c r="P14629" s="63"/>
      <c r="Q14629" s="63"/>
      <c r="R14629" s="63"/>
      <c r="S14629" s="63"/>
      <c r="T14629" s="63"/>
      <c r="U14629" s="63"/>
      <c r="V14629" s="63"/>
      <c r="W14629" s="63"/>
      <c r="X14629" s="63"/>
      <c r="Y14629" s="63"/>
      <c r="Z14629" s="62">
        <v>3262</v>
      </c>
      <c r="AA14629" s="62">
        <v>23314</v>
      </c>
      <c r="AB14629" s="62">
        <v>24.29</v>
      </c>
      <c r="AC14629" s="62">
        <v>40.78</v>
      </c>
    </row>
    <row r="14630" spans="1:29" x14ac:dyDescent="0.25">
      <c r="A14630" s="61" t="s">
        <v>84</v>
      </c>
      <c r="B14630" s="61" t="s">
        <v>85</v>
      </c>
      <c r="C14630" s="62">
        <v>2010</v>
      </c>
      <c r="D14630" s="61" t="s">
        <v>89</v>
      </c>
      <c r="E14630" s="62">
        <v>100</v>
      </c>
      <c r="F14630" s="62">
        <v>840040</v>
      </c>
      <c r="G14630" s="62">
        <v>139917</v>
      </c>
      <c r="H14630" s="62">
        <v>116.6</v>
      </c>
      <c r="I14630" s="62">
        <v>8400.4</v>
      </c>
      <c r="J14630" s="62">
        <v>781237.2</v>
      </c>
      <c r="K14630" s="62">
        <v>0</v>
      </c>
      <c r="L14630" s="63"/>
      <c r="M14630" s="63"/>
      <c r="N14630" s="63"/>
      <c r="O14630" s="63"/>
      <c r="P14630" s="63"/>
      <c r="Q14630" s="63"/>
      <c r="R14630" s="63"/>
      <c r="S14630" s="63"/>
      <c r="T14630" s="63"/>
      <c r="U14630" s="63"/>
      <c r="V14630" s="63"/>
      <c r="W14630" s="63"/>
      <c r="X14630" s="63"/>
      <c r="Y14630" s="63"/>
      <c r="Z14630" s="62">
        <v>2587</v>
      </c>
      <c r="AA14630" s="62">
        <v>13361</v>
      </c>
      <c r="AB14630" s="62">
        <v>11.13</v>
      </c>
      <c r="AC14630" s="62">
        <v>25.87</v>
      </c>
    </row>
    <row r="14631" spans="1:29" ht="30" x14ac:dyDescent="0.25">
      <c r="A14631" s="61" t="s">
        <v>188</v>
      </c>
      <c r="B14631" s="61" t="s">
        <v>189</v>
      </c>
      <c r="C14631" s="62">
        <v>2005</v>
      </c>
      <c r="D14631" s="61" t="s">
        <v>86</v>
      </c>
      <c r="E14631" s="62">
        <v>100</v>
      </c>
      <c r="F14631" s="62">
        <v>550520</v>
      </c>
      <c r="G14631" s="62">
        <v>66519</v>
      </c>
      <c r="H14631" s="62">
        <v>55.43</v>
      </c>
      <c r="I14631" s="62">
        <v>5505.2</v>
      </c>
      <c r="J14631" s="62">
        <v>511983.6</v>
      </c>
      <c r="K14631" s="62">
        <v>86905.919999999998</v>
      </c>
      <c r="L14631" s="62">
        <v>124220</v>
      </c>
      <c r="M14631" s="62">
        <v>103.52</v>
      </c>
      <c r="N14631" s="62">
        <v>869.06</v>
      </c>
      <c r="O14631" s="62">
        <v>1048024.52</v>
      </c>
      <c r="P14631" s="63"/>
      <c r="Q14631" s="63"/>
      <c r="R14631" s="63"/>
      <c r="S14631" s="63"/>
      <c r="T14631" s="63"/>
      <c r="U14631" s="63"/>
      <c r="V14631" s="63"/>
      <c r="W14631" s="63"/>
      <c r="X14631" s="63"/>
      <c r="Y14631" s="63"/>
      <c r="Z14631" s="62">
        <v>11758</v>
      </c>
      <c r="AA14631" s="62">
        <v>48980</v>
      </c>
      <c r="AB14631" s="62">
        <v>40.82</v>
      </c>
      <c r="AC14631" s="62">
        <v>117.58</v>
      </c>
    </row>
    <row r="14632" spans="1:29" ht="30" x14ac:dyDescent="0.25">
      <c r="A14632" s="61" t="s">
        <v>283</v>
      </c>
      <c r="B14632" s="61" t="s">
        <v>284</v>
      </c>
      <c r="C14632" s="62">
        <v>2007</v>
      </c>
      <c r="D14632" s="61" t="s">
        <v>78</v>
      </c>
      <c r="E14632" s="62">
        <v>64</v>
      </c>
      <c r="F14632" s="62">
        <v>57933</v>
      </c>
      <c r="G14632" s="62">
        <v>11845</v>
      </c>
      <c r="H14632" s="62">
        <v>15.42</v>
      </c>
      <c r="I14632" s="62">
        <v>905.2</v>
      </c>
      <c r="J14632" s="62">
        <v>53877.69</v>
      </c>
      <c r="K14632" s="62">
        <v>18276.990000000002</v>
      </c>
      <c r="L14632" s="62">
        <v>49910</v>
      </c>
      <c r="M14632" s="62">
        <v>64.989999999999995</v>
      </c>
      <c r="N14632" s="62">
        <v>285.58</v>
      </c>
      <c r="O14632" s="62">
        <v>220407.72</v>
      </c>
      <c r="P14632" s="63"/>
      <c r="Q14632" s="63"/>
      <c r="R14632" s="63"/>
      <c r="S14632" s="63"/>
      <c r="T14632" s="63"/>
      <c r="U14632" s="63"/>
      <c r="V14632" s="63"/>
      <c r="W14632" s="63"/>
      <c r="X14632" s="63"/>
      <c r="Y14632" s="63"/>
      <c r="Z14632" s="62">
        <v>549200</v>
      </c>
      <c r="AA14632" s="62">
        <v>59040</v>
      </c>
      <c r="AB14632" s="62">
        <v>76.88</v>
      </c>
      <c r="AC14632" s="62">
        <v>8581.25</v>
      </c>
    </row>
    <row r="14633" spans="1:29" ht="30" x14ac:dyDescent="0.25">
      <c r="A14633" s="61" t="s">
        <v>115</v>
      </c>
      <c r="B14633" s="61" t="s">
        <v>116</v>
      </c>
      <c r="C14633" s="62">
        <v>2010</v>
      </c>
      <c r="D14633" s="61" t="s">
        <v>89</v>
      </c>
      <c r="E14633" s="62">
        <v>40</v>
      </c>
      <c r="F14633" s="62">
        <v>35636</v>
      </c>
      <c r="G14633" s="62">
        <v>7025</v>
      </c>
      <c r="H14633" s="62">
        <v>14.64</v>
      </c>
      <c r="I14633" s="62">
        <v>890.9</v>
      </c>
      <c r="J14633" s="62">
        <v>33141.480000000003</v>
      </c>
      <c r="K14633" s="62">
        <v>19632.400000000001</v>
      </c>
      <c r="L14633" s="62">
        <v>39012</v>
      </c>
      <c r="M14633" s="62">
        <v>81.28</v>
      </c>
      <c r="N14633" s="62">
        <v>490.81</v>
      </c>
      <c r="O14633" s="62">
        <v>236752.95</v>
      </c>
      <c r="P14633" s="63"/>
      <c r="Q14633" s="63"/>
      <c r="R14633" s="63"/>
      <c r="S14633" s="63"/>
      <c r="T14633" s="63"/>
      <c r="U14633" s="63"/>
      <c r="V14633" s="63"/>
      <c r="W14633" s="63"/>
      <c r="X14633" s="63"/>
      <c r="Y14633" s="63"/>
      <c r="Z14633" s="62">
        <v>145000</v>
      </c>
      <c r="AA14633" s="62">
        <v>18525</v>
      </c>
      <c r="AB14633" s="62">
        <v>38.590000000000003</v>
      </c>
      <c r="AC14633" s="62">
        <v>3625</v>
      </c>
    </row>
    <row r="14634" spans="1:29" ht="45" x14ac:dyDescent="0.25">
      <c r="A14634" s="61" t="s">
        <v>344</v>
      </c>
      <c r="B14634" s="61" t="s">
        <v>345</v>
      </c>
      <c r="C14634" s="62">
        <v>2017</v>
      </c>
      <c r="D14634" s="61" t="s">
        <v>75</v>
      </c>
      <c r="E14634" s="62">
        <v>6</v>
      </c>
      <c r="F14634" s="63"/>
      <c r="G14634" s="63"/>
      <c r="H14634" s="63"/>
      <c r="I14634" s="63"/>
      <c r="J14634" s="63"/>
      <c r="K14634" s="62">
        <v>0</v>
      </c>
      <c r="L14634" s="63"/>
      <c r="M14634" s="63"/>
      <c r="N14634" s="63"/>
      <c r="O14634" s="63"/>
      <c r="P14634" s="63"/>
      <c r="Q14634" s="63"/>
      <c r="R14634" s="63"/>
      <c r="S14634" s="63"/>
      <c r="T14634" s="63"/>
      <c r="U14634" s="63"/>
      <c r="V14634" s="63"/>
      <c r="W14634" s="63"/>
      <c r="X14634" s="63"/>
      <c r="Y14634" s="63"/>
      <c r="Z14634" s="62">
        <v>0</v>
      </c>
      <c r="AA14634" s="63"/>
      <c r="AB14634" s="63"/>
      <c r="AC14634" s="62">
        <v>0</v>
      </c>
    </row>
    <row r="14635" spans="1:29" x14ac:dyDescent="0.25">
      <c r="A14635" s="61" t="s">
        <v>289</v>
      </c>
      <c r="B14635" s="61" t="s">
        <v>290</v>
      </c>
      <c r="C14635" s="62">
        <v>2005</v>
      </c>
      <c r="D14635" s="61" t="s">
        <v>89</v>
      </c>
      <c r="E14635" s="62">
        <v>40</v>
      </c>
      <c r="F14635" s="62">
        <v>175760</v>
      </c>
      <c r="G14635" s="62">
        <v>22581</v>
      </c>
      <c r="H14635" s="62">
        <v>47.04</v>
      </c>
      <c r="I14635" s="62">
        <v>4394</v>
      </c>
      <c r="J14635" s="62">
        <v>163456.79999999999</v>
      </c>
      <c r="K14635" s="62">
        <v>26933.07</v>
      </c>
      <c r="L14635" s="62">
        <v>38674</v>
      </c>
      <c r="M14635" s="62">
        <v>80.569999999999993</v>
      </c>
      <c r="N14635" s="63"/>
      <c r="O14635" s="63"/>
      <c r="P14635" s="63"/>
      <c r="Q14635" s="63"/>
      <c r="R14635" s="63"/>
      <c r="S14635" s="63"/>
      <c r="T14635" s="63"/>
      <c r="U14635" s="63"/>
      <c r="V14635" s="63"/>
      <c r="W14635" s="63"/>
      <c r="X14635" s="63"/>
      <c r="Y14635" s="63"/>
      <c r="Z14635" s="62">
        <v>173.79</v>
      </c>
      <c r="AA14635" s="62">
        <v>10255</v>
      </c>
      <c r="AB14635" s="62">
        <v>21.36</v>
      </c>
      <c r="AC14635" s="62">
        <v>4.34</v>
      </c>
    </row>
    <row r="14636" spans="1:29" x14ac:dyDescent="0.25">
      <c r="A14636" s="61" t="s">
        <v>102</v>
      </c>
      <c r="B14636" s="61" t="s">
        <v>103</v>
      </c>
      <c r="C14636" s="62">
        <v>2004</v>
      </c>
      <c r="D14636" s="61" t="s">
        <v>298</v>
      </c>
      <c r="E14636" s="62">
        <v>15</v>
      </c>
      <c r="F14636" s="63"/>
      <c r="G14636" s="63"/>
      <c r="H14636" s="63"/>
      <c r="I14636" s="63"/>
      <c r="J14636" s="63"/>
      <c r="K14636" s="62">
        <v>0</v>
      </c>
      <c r="L14636" s="63"/>
      <c r="M14636" s="63"/>
      <c r="N14636" s="63"/>
      <c r="O14636" s="63"/>
      <c r="P14636" s="63"/>
      <c r="Q14636" s="63"/>
      <c r="R14636" s="63"/>
      <c r="S14636" s="63"/>
      <c r="T14636" s="63"/>
      <c r="U14636" s="63"/>
      <c r="V14636" s="63"/>
      <c r="W14636" s="63"/>
      <c r="X14636" s="63"/>
      <c r="Y14636" s="63"/>
      <c r="Z14636" s="62">
        <v>1684</v>
      </c>
      <c r="AA14636" s="62">
        <v>15589</v>
      </c>
      <c r="AB14636" s="62">
        <v>86.61</v>
      </c>
      <c r="AC14636" s="62">
        <v>112.27</v>
      </c>
    </row>
    <row r="14637" spans="1:29" x14ac:dyDescent="0.25">
      <c r="A14637" s="61" t="s">
        <v>70</v>
      </c>
      <c r="B14637" s="61" t="s">
        <v>71</v>
      </c>
      <c r="C14637" s="62">
        <v>2018</v>
      </c>
      <c r="D14637" s="61" t="s">
        <v>86</v>
      </c>
      <c r="E14637" s="62">
        <v>131</v>
      </c>
      <c r="F14637" s="63"/>
      <c r="G14637" s="63"/>
      <c r="H14637" s="63"/>
      <c r="I14637" s="63"/>
      <c r="J14637" s="63"/>
      <c r="K14637" s="62">
        <v>0</v>
      </c>
      <c r="L14637" s="63"/>
      <c r="M14637" s="63"/>
      <c r="N14637" s="63"/>
      <c r="O14637" s="63"/>
      <c r="P14637" s="63"/>
      <c r="Q14637" s="63"/>
      <c r="R14637" s="63"/>
      <c r="S14637" s="63"/>
      <c r="T14637" s="63"/>
      <c r="U14637" s="63"/>
      <c r="V14637" s="63"/>
      <c r="W14637" s="63"/>
      <c r="X14637" s="63"/>
      <c r="Y14637" s="63"/>
      <c r="Z14637" s="62">
        <v>0</v>
      </c>
      <c r="AA14637" s="63"/>
      <c r="AB14637" s="63"/>
      <c r="AC14637" s="62">
        <v>0</v>
      </c>
    </row>
    <row r="14638" spans="1:29" x14ac:dyDescent="0.25">
      <c r="A14638" s="61" t="s">
        <v>102</v>
      </c>
      <c r="B14638" s="61" t="s">
        <v>103</v>
      </c>
      <c r="C14638" s="62">
        <v>2014</v>
      </c>
      <c r="D14638" s="61" t="s">
        <v>72</v>
      </c>
      <c r="E14638" s="62">
        <v>6</v>
      </c>
      <c r="F14638" s="63"/>
      <c r="G14638" s="63"/>
      <c r="H14638" s="63"/>
      <c r="I14638" s="63"/>
      <c r="J14638" s="63"/>
      <c r="K14638" s="62">
        <v>0</v>
      </c>
      <c r="L14638" s="63"/>
      <c r="M14638" s="63"/>
      <c r="N14638" s="63"/>
      <c r="O14638" s="63"/>
      <c r="P14638" s="63"/>
      <c r="Q14638" s="63"/>
      <c r="R14638" s="63"/>
      <c r="S14638" s="63"/>
      <c r="T14638" s="63"/>
      <c r="U14638" s="63"/>
      <c r="V14638" s="63"/>
      <c r="W14638" s="63"/>
      <c r="X14638" s="63"/>
      <c r="Y14638" s="63"/>
      <c r="Z14638" s="62">
        <v>0</v>
      </c>
      <c r="AA14638" s="63"/>
      <c r="AB14638" s="63"/>
      <c r="AC14638" s="62">
        <v>0</v>
      </c>
    </row>
    <row r="14639" spans="1:29" x14ac:dyDescent="0.25">
      <c r="A14639" s="61" t="s">
        <v>102</v>
      </c>
      <c r="B14639" s="61" t="s">
        <v>103</v>
      </c>
      <c r="C14639" s="62">
        <v>2018</v>
      </c>
      <c r="D14639" s="61" t="s">
        <v>104</v>
      </c>
      <c r="E14639" s="62">
        <v>10</v>
      </c>
      <c r="F14639" s="62">
        <v>78</v>
      </c>
      <c r="G14639" s="62">
        <v>1532</v>
      </c>
      <c r="H14639" s="62">
        <v>12.77</v>
      </c>
      <c r="I14639" s="62">
        <v>7.8</v>
      </c>
      <c r="J14639" s="62">
        <v>72.540000000000006</v>
      </c>
      <c r="K14639" s="62">
        <v>0</v>
      </c>
      <c r="L14639" s="63"/>
      <c r="M14639" s="63"/>
      <c r="N14639" s="63"/>
      <c r="O14639" s="63"/>
      <c r="P14639" s="63"/>
      <c r="Q14639" s="63"/>
      <c r="R14639" s="63"/>
      <c r="S14639" s="63"/>
      <c r="T14639" s="63"/>
      <c r="U14639" s="63"/>
      <c r="V14639" s="63"/>
      <c r="W14639" s="63"/>
      <c r="X14639" s="63"/>
      <c r="Y14639" s="63"/>
      <c r="Z14639" s="62">
        <v>272</v>
      </c>
      <c r="AA14639" s="62">
        <v>5450</v>
      </c>
      <c r="AB14639" s="62">
        <v>45.42</v>
      </c>
      <c r="AC14639" s="62">
        <v>27.2</v>
      </c>
    </row>
    <row r="14640" spans="1:29" ht="30" x14ac:dyDescent="0.25">
      <c r="A14640" s="61" t="s">
        <v>542</v>
      </c>
      <c r="B14640" s="61" t="s">
        <v>543</v>
      </c>
      <c r="C14640" s="62">
        <v>2009</v>
      </c>
      <c r="D14640" s="61" t="s">
        <v>78</v>
      </c>
      <c r="E14640" s="62">
        <v>46</v>
      </c>
      <c r="F14640" s="62">
        <v>454244</v>
      </c>
      <c r="G14640" s="62">
        <v>70687</v>
      </c>
      <c r="H14640" s="62">
        <v>128.06</v>
      </c>
      <c r="I14640" s="62">
        <v>9874.8700000000008</v>
      </c>
      <c r="J14640" s="62">
        <v>422446.92</v>
      </c>
      <c r="K14640" s="62">
        <v>0</v>
      </c>
      <c r="L14640" s="63"/>
      <c r="M14640" s="63"/>
      <c r="N14640" s="63"/>
      <c r="O14640" s="63"/>
      <c r="P14640" s="63"/>
      <c r="Q14640" s="63"/>
      <c r="R14640" s="63"/>
      <c r="S14640" s="63"/>
      <c r="T14640" s="63"/>
      <c r="U14640" s="63"/>
      <c r="V14640" s="63"/>
      <c r="W14640" s="63"/>
      <c r="X14640" s="63"/>
      <c r="Y14640" s="63"/>
      <c r="Z14640" s="62">
        <v>15111</v>
      </c>
      <c r="AA14640" s="62">
        <v>45334</v>
      </c>
      <c r="AB14640" s="62">
        <v>82.13</v>
      </c>
      <c r="AC14640" s="62">
        <v>328.5</v>
      </c>
    </row>
    <row r="14641" spans="1:29" ht="30" x14ac:dyDescent="0.25">
      <c r="A14641" s="61" t="s">
        <v>507</v>
      </c>
      <c r="B14641" s="61" t="s">
        <v>508</v>
      </c>
      <c r="C14641" s="62">
        <v>2005</v>
      </c>
      <c r="D14641" s="61" t="s">
        <v>78</v>
      </c>
      <c r="E14641" s="62">
        <v>71</v>
      </c>
      <c r="F14641" s="62">
        <v>367200</v>
      </c>
      <c r="G14641" s="62">
        <v>43684</v>
      </c>
      <c r="H14641" s="62">
        <v>51.27</v>
      </c>
      <c r="I14641" s="62">
        <v>5171.83</v>
      </c>
      <c r="J14641" s="62">
        <v>341496</v>
      </c>
      <c r="K14641" s="62">
        <v>32142.58</v>
      </c>
      <c r="L14641" s="62">
        <v>39207</v>
      </c>
      <c r="M14641" s="62">
        <v>46.02</v>
      </c>
      <c r="N14641" s="63"/>
      <c r="O14641" s="63"/>
      <c r="P14641" s="63"/>
      <c r="Q14641" s="63"/>
      <c r="R14641" s="63"/>
      <c r="S14641" s="63"/>
      <c r="T14641" s="63"/>
      <c r="U14641" s="63"/>
      <c r="V14641" s="63"/>
      <c r="W14641" s="63"/>
      <c r="X14641" s="63"/>
      <c r="Y14641" s="63"/>
      <c r="Z14641" s="62">
        <v>6.84</v>
      </c>
      <c r="AA14641" s="62">
        <v>21491</v>
      </c>
      <c r="AB14641" s="62">
        <v>25.22</v>
      </c>
      <c r="AC14641" s="62">
        <v>0.1</v>
      </c>
    </row>
    <row r="14642" spans="1:29" x14ac:dyDescent="0.25">
      <c r="A14642" s="61" t="s">
        <v>113</v>
      </c>
      <c r="B14642" s="61" t="s">
        <v>114</v>
      </c>
      <c r="C14642" s="62">
        <v>2010</v>
      </c>
      <c r="D14642" s="61" t="s">
        <v>94</v>
      </c>
      <c r="E14642" s="62">
        <v>36</v>
      </c>
      <c r="F14642" s="63"/>
      <c r="G14642" s="63"/>
      <c r="H14642" s="63"/>
      <c r="I14642" s="63"/>
      <c r="J14642" s="63"/>
      <c r="K14642" s="62">
        <v>0</v>
      </c>
      <c r="L14642" s="63"/>
      <c r="M14642" s="63"/>
      <c r="N14642" s="63"/>
      <c r="O14642" s="63"/>
      <c r="P14642" s="63"/>
      <c r="Q14642" s="63"/>
      <c r="R14642" s="63"/>
      <c r="S14642" s="63"/>
      <c r="T14642" s="63"/>
      <c r="U14642" s="63"/>
      <c r="V14642" s="63"/>
      <c r="W14642" s="63"/>
      <c r="X14642" s="63"/>
      <c r="Y14642" s="63"/>
      <c r="Z14642" s="62">
        <v>189500</v>
      </c>
      <c r="AA14642" s="62">
        <v>30362</v>
      </c>
      <c r="AB14642" s="62">
        <v>70.28</v>
      </c>
      <c r="AC14642" s="62">
        <v>5263.89</v>
      </c>
    </row>
    <row r="14643" spans="1:29" ht="30" x14ac:dyDescent="0.25">
      <c r="A14643" s="61" t="s">
        <v>73</v>
      </c>
      <c r="B14643" s="61" t="s">
        <v>74</v>
      </c>
      <c r="C14643" s="62">
        <v>2006</v>
      </c>
      <c r="D14643" s="61" t="s">
        <v>78</v>
      </c>
      <c r="E14643" s="62">
        <v>48</v>
      </c>
      <c r="F14643" s="62">
        <v>547024</v>
      </c>
      <c r="G14643" s="62">
        <v>102594</v>
      </c>
      <c r="H14643" s="62">
        <v>178.11</v>
      </c>
      <c r="I14643" s="62">
        <v>11396.33</v>
      </c>
      <c r="J14643" s="62">
        <v>508732.32</v>
      </c>
      <c r="K14643" s="62">
        <v>0</v>
      </c>
      <c r="L14643" s="63"/>
      <c r="M14643" s="63"/>
      <c r="N14643" s="63"/>
      <c r="O14643" s="63"/>
      <c r="P14643" s="63"/>
      <c r="Q14643" s="63"/>
      <c r="R14643" s="63"/>
      <c r="S14643" s="63"/>
      <c r="T14643" s="63"/>
      <c r="U14643" s="63"/>
      <c r="V14643" s="63"/>
      <c r="W14643" s="63"/>
      <c r="X14643" s="63"/>
      <c r="Y14643" s="63"/>
      <c r="Z14643" s="62">
        <v>0</v>
      </c>
      <c r="AA14643" s="62">
        <v>4877</v>
      </c>
      <c r="AB14643" s="62">
        <v>8.4700000000000006</v>
      </c>
      <c r="AC14643" s="62">
        <v>0</v>
      </c>
    </row>
    <row r="14644" spans="1:29" ht="30" x14ac:dyDescent="0.25">
      <c r="A14644" s="61" t="s">
        <v>136</v>
      </c>
      <c r="B14644" s="61" t="s">
        <v>137</v>
      </c>
      <c r="C14644" s="62">
        <v>2016</v>
      </c>
      <c r="D14644" s="61" t="s">
        <v>99</v>
      </c>
      <c r="E14644" s="62">
        <v>30</v>
      </c>
      <c r="F14644" s="62">
        <v>79138</v>
      </c>
      <c r="G14644" s="62">
        <v>13707</v>
      </c>
      <c r="H14644" s="62">
        <v>38.08</v>
      </c>
      <c r="I14644" s="62">
        <v>2637.93</v>
      </c>
      <c r="J14644" s="62">
        <v>73598.34</v>
      </c>
      <c r="K14644" s="62">
        <v>14018.43</v>
      </c>
      <c r="L14644" s="62">
        <v>16286</v>
      </c>
      <c r="M14644" s="62">
        <v>45.24</v>
      </c>
      <c r="N14644" s="62">
        <v>467.28</v>
      </c>
      <c r="O14644" s="62">
        <v>169052.44</v>
      </c>
      <c r="P14644" s="63"/>
      <c r="Q14644" s="63"/>
      <c r="R14644" s="63"/>
      <c r="S14644" s="63"/>
      <c r="T14644" s="63"/>
      <c r="U14644" s="63"/>
      <c r="V14644" s="63"/>
      <c r="W14644" s="63"/>
      <c r="X14644" s="63"/>
      <c r="Y14644" s="63"/>
      <c r="Z14644" s="62">
        <v>956.49</v>
      </c>
      <c r="AA14644" s="62">
        <v>2816</v>
      </c>
      <c r="AB14644" s="62">
        <v>7.82</v>
      </c>
      <c r="AC14644" s="62">
        <v>31.88</v>
      </c>
    </row>
    <row r="14645" spans="1:29" x14ac:dyDescent="0.25">
      <c r="A14645" s="61" t="s">
        <v>128</v>
      </c>
      <c r="B14645" s="61" t="s">
        <v>129</v>
      </c>
      <c r="C14645" s="62">
        <v>2014</v>
      </c>
      <c r="D14645" s="61" t="s">
        <v>72</v>
      </c>
      <c r="E14645" s="62">
        <v>78</v>
      </c>
      <c r="F14645" s="62">
        <v>436234</v>
      </c>
      <c r="G14645" s="62">
        <v>67198</v>
      </c>
      <c r="H14645" s="62">
        <v>71.790000000000006</v>
      </c>
      <c r="I14645" s="62">
        <v>5592.74</v>
      </c>
      <c r="J14645" s="62">
        <v>405697.62</v>
      </c>
      <c r="K14645" s="62">
        <v>43836.08</v>
      </c>
      <c r="L14645" s="62">
        <v>102055</v>
      </c>
      <c r="M14645" s="62">
        <v>109.03</v>
      </c>
      <c r="N14645" s="62">
        <v>562</v>
      </c>
      <c r="O14645" s="62">
        <v>528632.46</v>
      </c>
      <c r="P14645" s="63"/>
      <c r="Q14645" s="63"/>
      <c r="R14645" s="63"/>
      <c r="S14645" s="63"/>
      <c r="T14645" s="63"/>
      <c r="U14645" s="63"/>
      <c r="V14645" s="63"/>
      <c r="W14645" s="63"/>
      <c r="X14645" s="63"/>
      <c r="Y14645" s="63"/>
      <c r="Z14645" s="62">
        <v>3779</v>
      </c>
      <c r="AA14645" s="62">
        <v>25700</v>
      </c>
      <c r="AB14645" s="62">
        <v>27.46</v>
      </c>
      <c r="AC14645" s="62">
        <v>48.45</v>
      </c>
    </row>
    <row r="14646" spans="1:29" ht="45" x14ac:dyDescent="0.25">
      <c r="A14646" s="61" t="s">
        <v>109</v>
      </c>
      <c r="B14646" s="61" t="s">
        <v>110</v>
      </c>
      <c r="C14646" s="62">
        <v>2015</v>
      </c>
      <c r="D14646" s="61" t="s">
        <v>226</v>
      </c>
      <c r="E14646" s="62">
        <v>14</v>
      </c>
      <c r="F14646" s="62">
        <v>58240</v>
      </c>
      <c r="G14646" s="62">
        <v>11557</v>
      </c>
      <c r="H14646" s="62">
        <v>68.790000000000006</v>
      </c>
      <c r="I14646" s="62">
        <v>4160</v>
      </c>
      <c r="J14646" s="62">
        <v>54163.199999999997</v>
      </c>
      <c r="K14646" s="62">
        <v>0</v>
      </c>
      <c r="L14646" s="63"/>
      <c r="M14646" s="63"/>
      <c r="N14646" s="63"/>
      <c r="O14646" s="63"/>
      <c r="P14646" s="63"/>
      <c r="Q14646" s="63"/>
      <c r="R14646" s="63"/>
      <c r="S14646" s="63"/>
      <c r="T14646" s="63"/>
      <c r="U14646" s="62">
        <v>4289</v>
      </c>
      <c r="V14646" s="62">
        <v>11222</v>
      </c>
      <c r="W14646" s="62">
        <v>66.8</v>
      </c>
      <c r="X14646" s="62">
        <v>306</v>
      </c>
      <c r="Y14646" s="62">
        <v>96004.98</v>
      </c>
      <c r="Z14646" s="62">
        <v>295.87</v>
      </c>
      <c r="AA14646" s="62">
        <v>3780</v>
      </c>
      <c r="AB14646" s="62">
        <v>22.5</v>
      </c>
      <c r="AC14646" s="62">
        <v>21.13</v>
      </c>
    </row>
    <row r="14647" spans="1:29" ht="30" x14ac:dyDescent="0.25">
      <c r="A14647" s="61" t="s">
        <v>216</v>
      </c>
      <c r="B14647" s="61" t="s">
        <v>217</v>
      </c>
      <c r="C14647" s="62">
        <v>2013</v>
      </c>
      <c r="D14647" s="61" t="s">
        <v>89</v>
      </c>
      <c r="E14647" s="62">
        <v>15</v>
      </c>
      <c r="F14647" s="62">
        <v>35109</v>
      </c>
      <c r="G14647" s="62">
        <v>6072</v>
      </c>
      <c r="H14647" s="62">
        <v>33.729999999999997</v>
      </c>
      <c r="I14647" s="62">
        <v>2340.6</v>
      </c>
      <c r="J14647" s="62">
        <v>32651.37</v>
      </c>
      <c r="K14647" s="62">
        <v>8283.2199999999993</v>
      </c>
      <c r="L14647" s="62">
        <v>14938</v>
      </c>
      <c r="M14647" s="62">
        <v>82.99</v>
      </c>
      <c r="N14647" s="62">
        <v>552.21</v>
      </c>
      <c r="O14647" s="62">
        <v>99889.84</v>
      </c>
      <c r="P14647" s="63"/>
      <c r="Q14647" s="63"/>
      <c r="R14647" s="63"/>
      <c r="S14647" s="63"/>
      <c r="T14647" s="63"/>
      <c r="U14647" s="63"/>
      <c r="V14647" s="63"/>
      <c r="W14647" s="63"/>
      <c r="X14647" s="63"/>
      <c r="Y14647" s="63"/>
      <c r="Z14647" s="62">
        <v>709</v>
      </c>
      <c r="AA14647" s="62">
        <v>10421</v>
      </c>
      <c r="AB14647" s="62">
        <v>57.89</v>
      </c>
      <c r="AC14647" s="62">
        <v>47.27</v>
      </c>
    </row>
    <row r="14648" spans="1:29" ht="30" x14ac:dyDescent="0.25">
      <c r="A14648" s="61" t="s">
        <v>176</v>
      </c>
      <c r="B14648" s="61" t="s">
        <v>177</v>
      </c>
      <c r="C14648" s="62">
        <v>2007</v>
      </c>
      <c r="D14648" s="61" t="s">
        <v>86</v>
      </c>
      <c r="E14648" s="62">
        <v>72</v>
      </c>
      <c r="F14648" s="62">
        <v>9463</v>
      </c>
      <c r="G14648" s="62">
        <v>2565</v>
      </c>
      <c r="H14648" s="62">
        <v>2.97</v>
      </c>
      <c r="I14648" s="62">
        <v>131.43</v>
      </c>
      <c r="J14648" s="62">
        <v>8800.59</v>
      </c>
      <c r="K14648" s="62">
        <v>18.43</v>
      </c>
      <c r="L14648" s="62">
        <v>4288</v>
      </c>
      <c r="M14648" s="62">
        <v>4.96</v>
      </c>
      <c r="N14648" s="63"/>
      <c r="O14648" s="63"/>
      <c r="P14648" s="63"/>
      <c r="Q14648" s="63"/>
      <c r="R14648" s="63"/>
      <c r="S14648" s="63"/>
      <c r="T14648" s="63"/>
      <c r="U14648" s="63"/>
      <c r="V14648" s="63"/>
      <c r="W14648" s="63"/>
      <c r="X14648" s="63"/>
      <c r="Y14648" s="63"/>
      <c r="Z14648" s="62">
        <v>1.4</v>
      </c>
      <c r="AA14648" s="62">
        <v>11924</v>
      </c>
      <c r="AB14648" s="62">
        <v>13.8</v>
      </c>
      <c r="AC14648" s="62">
        <v>0.02</v>
      </c>
    </row>
    <row r="14649" spans="1:29" x14ac:dyDescent="0.25">
      <c r="A14649" s="61" t="s">
        <v>229</v>
      </c>
      <c r="B14649" s="61" t="s">
        <v>230</v>
      </c>
      <c r="C14649" s="62">
        <v>2015</v>
      </c>
      <c r="D14649" s="61" t="s">
        <v>175</v>
      </c>
      <c r="E14649" s="62">
        <v>8</v>
      </c>
      <c r="F14649" s="63"/>
      <c r="G14649" s="63"/>
      <c r="H14649" s="63"/>
      <c r="I14649" s="63"/>
      <c r="J14649" s="63"/>
      <c r="K14649" s="62">
        <v>0</v>
      </c>
      <c r="L14649" s="63"/>
      <c r="M14649" s="63"/>
      <c r="N14649" s="63"/>
      <c r="O14649" s="63"/>
      <c r="P14649" s="63"/>
      <c r="Q14649" s="63"/>
      <c r="R14649" s="63"/>
      <c r="S14649" s="63"/>
      <c r="T14649" s="63"/>
      <c r="U14649" s="63"/>
      <c r="V14649" s="63"/>
      <c r="W14649" s="63"/>
      <c r="X14649" s="63"/>
      <c r="Y14649" s="63"/>
      <c r="Z14649" s="62">
        <v>87500</v>
      </c>
      <c r="AA14649" s="62">
        <v>3424</v>
      </c>
      <c r="AB14649" s="62">
        <v>35.67</v>
      </c>
      <c r="AC14649" s="62">
        <v>10937.5</v>
      </c>
    </row>
    <row r="14650" spans="1:29" ht="30" x14ac:dyDescent="0.25">
      <c r="A14650" s="61" t="s">
        <v>186</v>
      </c>
      <c r="B14650" s="61" t="s">
        <v>187</v>
      </c>
      <c r="C14650" s="62">
        <v>2011</v>
      </c>
      <c r="D14650" s="61" t="s">
        <v>78</v>
      </c>
      <c r="E14650" s="62">
        <v>40</v>
      </c>
      <c r="F14650" s="62">
        <v>310938</v>
      </c>
      <c r="G14650" s="62">
        <v>45918</v>
      </c>
      <c r="H14650" s="62">
        <v>95.66</v>
      </c>
      <c r="I14650" s="62">
        <v>7773.45</v>
      </c>
      <c r="J14650" s="62">
        <v>289172.34000000003</v>
      </c>
      <c r="K14650" s="62">
        <v>0</v>
      </c>
      <c r="L14650" s="63"/>
      <c r="M14650" s="63"/>
      <c r="N14650" s="63"/>
      <c r="O14650" s="63"/>
      <c r="P14650" s="63"/>
      <c r="Q14650" s="63"/>
      <c r="R14650" s="63"/>
      <c r="S14650" s="63"/>
      <c r="T14650" s="63"/>
      <c r="U14650" s="63"/>
      <c r="V14650" s="63"/>
      <c r="W14650" s="63"/>
      <c r="X14650" s="63"/>
      <c r="Y14650" s="63"/>
      <c r="Z14650" s="62">
        <v>285400</v>
      </c>
      <c r="AA14650" s="62">
        <v>5705</v>
      </c>
      <c r="AB14650" s="62">
        <v>11.89</v>
      </c>
      <c r="AC14650" s="62">
        <v>7135</v>
      </c>
    </row>
    <row r="14651" spans="1:29" ht="30" x14ac:dyDescent="0.25">
      <c r="A14651" s="61" t="s">
        <v>422</v>
      </c>
      <c r="B14651" s="61" t="s">
        <v>423</v>
      </c>
      <c r="C14651" s="62">
        <v>2015</v>
      </c>
      <c r="D14651" s="61" t="s">
        <v>75</v>
      </c>
      <c r="E14651" s="62">
        <v>7</v>
      </c>
      <c r="F14651" s="62">
        <v>3640</v>
      </c>
      <c r="G14651" s="62">
        <v>889</v>
      </c>
      <c r="H14651" s="62">
        <v>10.58</v>
      </c>
      <c r="I14651" s="62">
        <v>520</v>
      </c>
      <c r="J14651" s="62">
        <v>3385.2</v>
      </c>
      <c r="K14651" s="62">
        <v>0</v>
      </c>
      <c r="L14651" s="63"/>
      <c r="M14651" s="63"/>
      <c r="N14651" s="63"/>
      <c r="O14651" s="63"/>
      <c r="P14651" s="63"/>
      <c r="Q14651" s="63"/>
      <c r="R14651" s="63"/>
      <c r="S14651" s="63"/>
      <c r="T14651" s="63"/>
      <c r="U14651" s="63"/>
      <c r="V14651" s="63"/>
      <c r="W14651" s="63"/>
      <c r="X14651" s="63"/>
      <c r="Y14651" s="63"/>
      <c r="Z14651" s="62">
        <v>608</v>
      </c>
      <c r="AA14651" s="62">
        <v>2708</v>
      </c>
      <c r="AB14651" s="62">
        <v>32.24</v>
      </c>
      <c r="AC14651" s="62">
        <v>86.86</v>
      </c>
    </row>
    <row r="14652" spans="1:29" ht="30" x14ac:dyDescent="0.25">
      <c r="A14652" s="61" t="s">
        <v>138</v>
      </c>
      <c r="B14652" s="61" t="s">
        <v>139</v>
      </c>
      <c r="C14652" s="62">
        <v>2007</v>
      </c>
      <c r="D14652" s="61" t="s">
        <v>89</v>
      </c>
      <c r="E14652" s="62">
        <v>108</v>
      </c>
      <c r="F14652" s="62">
        <v>410958</v>
      </c>
      <c r="G14652" s="62">
        <v>64450</v>
      </c>
      <c r="H14652" s="62">
        <v>49.73</v>
      </c>
      <c r="I14652" s="62">
        <v>3805.17</v>
      </c>
      <c r="J14652" s="62">
        <v>382190.94</v>
      </c>
      <c r="K14652" s="62">
        <v>3064.02</v>
      </c>
      <c r="L14652" s="62">
        <v>104560</v>
      </c>
      <c r="M14652" s="62">
        <v>80.680000000000007</v>
      </c>
      <c r="N14652" s="62">
        <v>28.37</v>
      </c>
      <c r="O14652" s="62">
        <v>36949.879999999997</v>
      </c>
      <c r="P14652" s="63"/>
      <c r="Q14652" s="63"/>
      <c r="R14652" s="63"/>
      <c r="S14652" s="63"/>
      <c r="T14652" s="63"/>
      <c r="U14652" s="63"/>
      <c r="V14652" s="63"/>
      <c r="W14652" s="63"/>
      <c r="X14652" s="63"/>
      <c r="Y14652" s="63"/>
      <c r="Z14652" s="62">
        <v>143500</v>
      </c>
      <c r="AA14652" s="62">
        <v>25790</v>
      </c>
      <c r="AB14652" s="62">
        <v>19.899999999999999</v>
      </c>
      <c r="AC14652" s="62">
        <v>1328.7</v>
      </c>
    </row>
    <row r="14653" spans="1:29" ht="30" x14ac:dyDescent="0.25">
      <c r="A14653" s="61" t="s">
        <v>176</v>
      </c>
      <c r="B14653" s="61" t="s">
        <v>177</v>
      </c>
      <c r="C14653" s="62">
        <v>2012</v>
      </c>
      <c r="D14653" s="61" t="s">
        <v>226</v>
      </c>
      <c r="E14653" s="62">
        <v>40</v>
      </c>
      <c r="F14653" s="62">
        <v>341200</v>
      </c>
      <c r="G14653" s="62">
        <v>46979</v>
      </c>
      <c r="H14653" s="62">
        <v>97.87</v>
      </c>
      <c r="I14653" s="62">
        <v>8530</v>
      </c>
      <c r="J14653" s="62">
        <v>317316</v>
      </c>
      <c r="K14653" s="62">
        <v>0</v>
      </c>
      <c r="L14653" s="63"/>
      <c r="M14653" s="63"/>
      <c r="N14653" s="63"/>
      <c r="O14653" s="63"/>
      <c r="P14653" s="63"/>
      <c r="Q14653" s="63"/>
      <c r="R14653" s="63"/>
      <c r="S14653" s="63"/>
      <c r="T14653" s="63"/>
      <c r="U14653" s="63"/>
      <c r="V14653" s="63"/>
      <c r="W14653" s="63"/>
      <c r="X14653" s="63"/>
      <c r="Y14653" s="63"/>
      <c r="Z14653" s="62">
        <v>0</v>
      </c>
      <c r="AA14653" s="62">
        <v>6718</v>
      </c>
      <c r="AB14653" s="62">
        <v>14</v>
      </c>
      <c r="AC14653" s="62">
        <v>0</v>
      </c>
    </row>
    <row r="14654" spans="1:29" x14ac:dyDescent="0.25">
      <c r="A14654" s="61" t="s">
        <v>208</v>
      </c>
      <c r="B14654" s="61" t="s">
        <v>209</v>
      </c>
      <c r="C14654" s="62">
        <v>2006</v>
      </c>
      <c r="D14654" s="61" t="s">
        <v>83</v>
      </c>
      <c r="E14654" s="62">
        <v>32</v>
      </c>
      <c r="F14654" s="62">
        <v>26036</v>
      </c>
      <c r="G14654" s="62">
        <v>7912</v>
      </c>
      <c r="H14654" s="62">
        <v>20.6</v>
      </c>
      <c r="I14654" s="62">
        <v>813.63</v>
      </c>
      <c r="J14654" s="62">
        <v>24213.48</v>
      </c>
      <c r="K14654" s="62">
        <v>1420</v>
      </c>
      <c r="L14654" s="62">
        <v>3395</v>
      </c>
      <c r="M14654" s="62">
        <v>8.84</v>
      </c>
      <c r="N14654" s="62">
        <v>44.38</v>
      </c>
      <c r="O14654" s="62">
        <v>17124.21</v>
      </c>
      <c r="P14654" s="63"/>
      <c r="Q14654" s="63"/>
      <c r="R14654" s="63"/>
      <c r="S14654" s="63"/>
      <c r="T14654" s="63"/>
      <c r="U14654" s="63"/>
      <c r="V14654" s="63"/>
      <c r="W14654" s="63"/>
      <c r="X14654" s="63"/>
      <c r="Y14654" s="63"/>
      <c r="Z14654" s="62">
        <v>3313</v>
      </c>
      <c r="AA14654" s="62">
        <v>15002</v>
      </c>
      <c r="AB14654" s="62">
        <v>39.07</v>
      </c>
      <c r="AC14654" s="62">
        <v>103.53</v>
      </c>
    </row>
    <row r="14655" spans="1:29" x14ac:dyDescent="0.25">
      <c r="A14655" s="61" t="s">
        <v>304</v>
      </c>
      <c r="B14655" s="61" t="s">
        <v>305</v>
      </c>
      <c r="C14655" s="62">
        <v>2011</v>
      </c>
      <c r="D14655" s="61" t="s">
        <v>78</v>
      </c>
      <c r="E14655" s="62">
        <v>24</v>
      </c>
      <c r="F14655" s="62">
        <v>90720</v>
      </c>
      <c r="G14655" s="62">
        <v>14458</v>
      </c>
      <c r="H14655" s="62">
        <v>50.2</v>
      </c>
      <c r="I14655" s="62">
        <v>3780</v>
      </c>
      <c r="J14655" s="62">
        <v>84369.600000000006</v>
      </c>
      <c r="K14655" s="62">
        <v>3286.98</v>
      </c>
      <c r="L14655" s="62">
        <v>6871</v>
      </c>
      <c r="M14655" s="62">
        <v>23.86</v>
      </c>
      <c r="N14655" s="62">
        <v>136.96</v>
      </c>
      <c r="O14655" s="62">
        <v>39638.69</v>
      </c>
      <c r="P14655" s="63"/>
      <c r="Q14655" s="63"/>
      <c r="R14655" s="63"/>
      <c r="S14655" s="63"/>
      <c r="T14655" s="63"/>
      <c r="U14655" s="63"/>
      <c r="V14655" s="63"/>
      <c r="W14655" s="63"/>
      <c r="X14655" s="63"/>
      <c r="Y14655" s="63"/>
      <c r="Z14655" s="62">
        <v>1403.65</v>
      </c>
      <c r="AA14655" s="62">
        <v>1972</v>
      </c>
      <c r="AB14655" s="62">
        <v>6.85</v>
      </c>
      <c r="AC14655" s="62">
        <v>58.49</v>
      </c>
    </row>
    <row r="14656" spans="1:29" ht="30" x14ac:dyDescent="0.25">
      <c r="A14656" s="61" t="s">
        <v>182</v>
      </c>
      <c r="B14656" s="61" t="s">
        <v>183</v>
      </c>
      <c r="C14656" s="62">
        <v>2005</v>
      </c>
      <c r="D14656" s="61" t="s">
        <v>99</v>
      </c>
      <c r="E14656" s="62">
        <v>60</v>
      </c>
      <c r="F14656" s="62">
        <v>668179</v>
      </c>
      <c r="G14656" s="62">
        <v>86514</v>
      </c>
      <c r="H14656" s="62">
        <v>120.16</v>
      </c>
      <c r="I14656" s="62">
        <v>11136.32</v>
      </c>
      <c r="J14656" s="62">
        <v>621406.47</v>
      </c>
      <c r="K14656" s="62">
        <v>0</v>
      </c>
      <c r="L14656" s="63"/>
      <c r="M14656" s="63"/>
      <c r="N14656" s="63"/>
      <c r="O14656" s="63"/>
      <c r="P14656" s="63"/>
      <c r="Q14656" s="63"/>
      <c r="R14656" s="63"/>
      <c r="S14656" s="63"/>
      <c r="T14656" s="63"/>
      <c r="U14656" s="63"/>
      <c r="V14656" s="63"/>
      <c r="W14656" s="63"/>
      <c r="X14656" s="63"/>
      <c r="Y14656" s="63"/>
      <c r="Z14656" s="62">
        <v>251980</v>
      </c>
      <c r="AA14656" s="62">
        <v>12585</v>
      </c>
      <c r="AB14656" s="62">
        <v>17.48</v>
      </c>
      <c r="AC14656" s="62">
        <v>4199.67</v>
      </c>
    </row>
    <row r="14657" spans="1:29" ht="30" x14ac:dyDescent="0.25">
      <c r="A14657" s="61" t="s">
        <v>542</v>
      </c>
      <c r="B14657" s="61" t="s">
        <v>543</v>
      </c>
      <c r="C14657" s="62">
        <v>2014</v>
      </c>
      <c r="D14657" s="61" t="s">
        <v>78</v>
      </c>
      <c r="E14657" s="62">
        <v>46</v>
      </c>
      <c r="F14657" s="62">
        <v>359820</v>
      </c>
      <c r="G14657" s="62">
        <v>57427</v>
      </c>
      <c r="H14657" s="62">
        <v>104.03</v>
      </c>
      <c r="I14657" s="62">
        <v>7822.17</v>
      </c>
      <c r="J14657" s="62">
        <v>334632.59999999998</v>
      </c>
      <c r="K14657" s="62">
        <v>0</v>
      </c>
      <c r="L14657" s="63"/>
      <c r="M14657" s="63"/>
      <c r="N14657" s="63"/>
      <c r="O14657" s="63"/>
      <c r="P14657" s="63"/>
      <c r="Q14657" s="63"/>
      <c r="R14657" s="63"/>
      <c r="S14657" s="63"/>
      <c r="T14657" s="63"/>
      <c r="U14657" s="63"/>
      <c r="V14657" s="63"/>
      <c r="W14657" s="63"/>
      <c r="X14657" s="63"/>
      <c r="Y14657" s="63"/>
      <c r="Z14657" s="62">
        <v>100680</v>
      </c>
      <c r="AA14657" s="62">
        <v>3404</v>
      </c>
      <c r="AB14657" s="62">
        <v>6.17</v>
      </c>
      <c r="AC14657" s="62">
        <v>2188.6999999999998</v>
      </c>
    </row>
    <row r="14658" spans="1:29" ht="30" x14ac:dyDescent="0.25">
      <c r="A14658" s="61" t="s">
        <v>556</v>
      </c>
      <c r="B14658" s="61" t="s">
        <v>557</v>
      </c>
      <c r="C14658" s="62">
        <v>2018</v>
      </c>
      <c r="D14658" s="61" t="s">
        <v>75</v>
      </c>
      <c r="E14658" s="62">
        <v>8</v>
      </c>
      <c r="F14658" s="62">
        <v>8126</v>
      </c>
      <c r="G14658" s="62">
        <v>1055</v>
      </c>
      <c r="H14658" s="62">
        <v>10.99</v>
      </c>
      <c r="I14658" s="62">
        <v>1015.75</v>
      </c>
      <c r="J14658" s="62">
        <v>7557.18</v>
      </c>
      <c r="K14658" s="62">
        <v>0</v>
      </c>
      <c r="L14658" s="63"/>
      <c r="M14658" s="63"/>
      <c r="N14658" s="63"/>
      <c r="O14658" s="63"/>
      <c r="P14658" s="63"/>
      <c r="Q14658" s="63"/>
      <c r="R14658" s="63"/>
      <c r="S14658" s="63"/>
      <c r="T14658" s="63"/>
      <c r="U14658" s="63"/>
      <c r="V14658" s="63"/>
      <c r="W14658" s="63"/>
      <c r="X14658" s="63"/>
      <c r="Y14658" s="63"/>
      <c r="Z14658" s="62">
        <v>408.21</v>
      </c>
      <c r="AA14658" s="62">
        <v>4446</v>
      </c>
      <c r="AB14658" s="62">
        <v>46.31</v>
      </c>
      <c r="AC14658" s="62">
        <v>51.03</v>
      </c>
    </row>
    <row r="14659" spans="1:29" x14ac:dyDescent="0.25">
      <c r="A14659" s="61" t="s">
        <v>395</v>
      </c>
      <c r="B14659" s="61" t="s">
        <v>396</v>
      </c>
      <c r="C14659" s="62">
        <v>2018</v>
      </c>
      <c r="D14659" s="61" t="s">
        <v>78</v>
      </c>
      <c r="E14659" s="62">
        <v>30</v>
      </c>
      <c r="F14659" s="62">
        <v>190367</v>
      </c>
      <c r="G14659" s="62">
        <v>33634</v>
      </c>
      <c r="H14659" s="62">
        <v>93.43</v>
      </c>
      <c r="I14659" s="62">
        <v>6345.57</v>
      </c>
      <c r="J14659" s="62">
        <v>177041.31</v>
      </c>
      <c r="K14659" s="62">
        <v>0</v>
      </c>
      <c r="L14659" s="63"/>
      <c r="M14659" s="63"/>
      <c r="N14659" s="63"/>
      <c r="O14659" s="63"/>
      <c r="P14659" s="63"/>
      <c r="Q14659" s="63"/>
      <c r="R14659" s="63"/>
      <c r="S14659" s="63"/>
      <c r="T14659" s="63"/>
      <c r="U14659" s="63"/>
      <c r="V14659" s="63"/>
      <c r="W14659" s="63"/>
      <c r="X14659" s="63"/>
      <c r="Y14659" s="63"/>
      <c r="Z14659" s="62">
        <v>0</v>
      </c>
      <c r="AA14659" s="63"/>
      <c r="AB14659" s="63"/>
      <c r="AC14659" s="62">
        <v>0</v>
      </c>
    </row>
    <row r="14660" spans="1:29" x14ac:dyDescent="0.25">
      <c r="A14660" s="61" t="s">
        <v>260</v>
      </c>
      <c r="B14660" s="61" t="s">
        <v>261</v>
      </c>
      <c r="C14660" s="62">
        <v>2014</v>
      </c>
      <c r="D14660" s="61" t="s">
        <v>78</v>
      </c>
      <c r="E14660" s="62">
        <v>12</v>
      </c>
      <c r="F14660" s="62">
        <v>57748</v>
      </c>
      <c r="G14660" s="62">
        <v>10885</v>
      </c>
      <c r="H14660" s="62">
        <v>75.59</v>
      </c>
      <c r="I14660" s="62">
        <v>4812.33</v>
      </c>
      <c r="J14660" s="62">
        <v>53705.64</v>
      </c>
      <c r="K14660" s="62">
        <v>6766.25</v>
      </c>
      <c r="L14660" s="62">
        <v>8479</v>
      </c>
      <c r="M14660" s="62">
        <v>58.88</v>
      </c>
      <c r="N14660" s="62">
        <v>563.85</v>
      </c>
      <c r="O14660" s="62">
        <v>81596.19</v>
      </c>
      <c r="P14660" s="63"/>
      <c r="Q14660" s="63"/>
      <c r="R14660" s="63"/>
      <c r="S14660" s="63"/>
      <c r="T14660" s="63"/>
      <c r="U14660" s="63"/>
      <c r="V14660" s="63"/>
      <c r="W14660" s="63"/>
      <c r="X14660" s="63"/>
      <c r="Y14660" s="63"/>
      <c r="Z14660" s="62">
        <v>417</v>
      </c>
      <c r="AA14660" s="62">
        <v>3953</v>
      </c>
      <c r="AB14660" s="62">
        <v>27.45</v>
      </c>
      <c r="AC14660" s="62">
        <v>34.75</v>
      </c>
    </row>
    <row r="14661" spans="1:29" x14ac:dyDescent="0.25">
      <c r="A14661" s="61" t="s">
        <v>81</v>
      </c>
      <c r="B14661" s="61" t="s">
        <v>82</v>
      </c>
      <c r="C14661" s="62">
        <v>2017</v>
      </c>
      <c r="D14661" s="61" t="s">
        <v>75</v>
      </c>
      <c r="E14661" s="62">
        <v>3</v>
      </c>
      <c r="F14661" s="62">
        <v>0</v>
      </c>
      <c r="G14661" s="62">
        <v>9</v>
      </c>
      <c r="H14661" s="62">
        <v>0.25</v>
      </c>
      <c r="I14661" s="62">
        <v>0</v>
      </c>
      <c r="J14661" s="62">
        <v>0</v>
      </c>
      <c r="K14661" s="62">
        <v>64.02</v>
      </c>
      <c r="L14661" s="62">
        <v>95</v>
      </c>
      <c r="M14661" s="62">
        <v>2.64</v>
      </c>
      <c r="N14661" s="62">
        <v>21.34</v>
      </c>
      <c r="O14661" s="62">
        <v>771.98</v>
      </c>
      <c r="P14661" s="63"/>
      <c r="Q14661" s="63"/>
      <c r="R14661" s="63"/>
      <c r="S14661" s="63"/>
      <c r="T14661" s="63"/>
      <c r="U14661" s="63"/>
      <c r="V14661" s="63"/>
      <c r="W14661" s="63"/>
      <c r="X14661" s="63"/>
      <c r="Y14661" s="63"/>
      <c r="Z14661" s="62">
        <v>180</v>
      </c>
      <c r="AA14661" s="62">
        <v>2225</v>
      </c>
      <c r="AB14661" s="62">
        <v>61.81</v>
      </c>
      <c r="AC14661" s="62">
        <v>60</v>
      </c>
    </row>
    <row r="14662" spans="1:29" ht="30" x14ac:dyDescent="0.25">
      <c r="A14662" s="61" t="s">
        <v>309</v>
      </c>
      <c r="B14662" s="61" t="s">
        <v>310</v>
      </c>
      <c r="C14662" s="62">
        <v>2007</v>
      </c>
      <c r="D14662" s="61" t="s">
        <v>94</v>
      </c>
      <c r="E14662" s="62">
        <v>8</v>
      </c>
      <c r="F14662" s="62">
        <v>0</v>
      </c>
      <c r="G14662" s="62">
        <v>0</v>
      </c>
      <c r="H14662" s="62">
        <v>0</v>
      </c>
      <c r="I14662" s="62">
        <v>0</v>
      </c>
      <c r="J14662" s="62">
        <v>0</v>
      </c>
      <c r="K14662" s="62">
        <v>0</v>
      </c>
      <c r="L14662" s="62">
        <v>0</v>
      </c>
      <c r="M14662" s="62">
        <v>0</v>
      </c>
      <c r="N14662" s="63"/>
      <c r="O14662" s="63"/>
      <c r="P14662" s="62">
        <v>0</v>
      </c>
      <c r="Q14662" s="62">
        <v>0</v>
      </c>
      <c r="R14662" s="62">
        <v>0</v>
      </c>
      <c r="S14662" s="62">
        <v>0</v>
      </c>
      <c r="T14662" s="62">
        <v>0</v>
      </c>
      <c r="U14662" s="62">
        <v>0</v>
      </c>
      <c r="V14662" s="62">
        <v>0</v>
      </c>
      <c r="W14662" s="62">
        <v>0</v>
      </c>
      <c r="X14662" s="62">
        <v>0</v>
      </c>
      <c r="Y14662" s="62">
        <v>0</v>
      </c>
      <c r="Z14662" s="62">
        <v>0</v>
      </c>
      <c r="AA14662" s="62">
        <v>0</v>
      </c>
      <c r="AB14662" s="62">
        <v>0</v>
      </c>
      <c r="AC14662" s="62">
        <v>0</v>
      </c>
    </row>
    <row r="14663" spans="1:29" x14ac:dyDescent="0.25">
      <c r="A14663" s="61" t="s">
        <v>102</v>
      </c>
      <c r="B14663" s="61" t="s">
        <v>103</v>
      </c>
      <c r="C14663" s="62">
        <v>2011</v>
      </c>
      <c r="D14663" s="61" t="s">
        <v>298</v>
      </c>
      <c r="E14663" s="62">
        <v>15</v>
      </c>
      <c r="F14663" s="63"/>
      <c r="G14663" s="63"/>
      <c r="H14663" s="63"/>
      <c r="I14663" s="63"/>
      <c r="J14663" s="63"/>
      <c r="K14663" s="62">
        <v>0</v>
      </c>
      <c r="L14663" s="63"/>
      <c r="M14663" s="63"/>
      <c r="N14663" s="63"/>
      <c r="O14663" s="63"/>
      <c r="P14663" s="63"/>
      <c r="Q14663" s="63"/>
      <c r="R14663" s="63"/>
      <c r="S14663" s="63"/>
      <c r="T14663" s="63"/>
      <c r="U14663" s="63"/>
      <c r="V14663" s="63"/>
      <c r="W14663" s="63"/>
      <c r="X14663" s="63"/>
      <c r="Y14663" s="63"/>
      <c r="Z14663" s="62">
        <v>1346</v>
      </c>
      <c r="AA14663" s="62">
        <v>15876</v>
      </c>
      <c r="AB14663" s="62">
        <v>88.2</v>
      </c>
      <c r="AC14663" s="62">
        <v>89.73</v>
      </c>
    </row>
    <row r="14664" spans="1:29" ht="30" x14ac:dyDescent="0.25">
      <c r="A14664" s="61" t="s">
        <v>516</v>
      </c>
      <c r="B14664" s="61" t="s">
        <v>517</v>
      </c>
      <c r="C14664" s="62">
        <v>2011</v>
      </c>
      <c r="D14664" s="61" t="s">
        <v>99</v>
      </c>
      <c r="E14664" s="62">
        <v>30</v>
      </c>
      <c r="F14664" s="62">
        <v>216450</v>
      </c>
      <c r="G14664" s="62">
        <v>25917</v>
      </c>
      <c r="H14664" s="62">
        <v>71.989999999999995</v>
      </c>
      <c r="I14664" s="62">
        <v>7215</v>
      </c>
      <c r="J14664" s="62">
        <v>201298.5</v>
      </c>
      <c r="K14664" s="62">
        <v>0</v>
      </c>
      <c r="L14664" s="63"/>
      <c r="M14664" s="63"/>
      <c r="N14664" s="63"/>
      <c r="O14664" s="63"/>
      <c r="P14664" s="63"/>
      <c r="Q14664" s="63"/>
      <c r="R14664" s="63"/>
      <c r="S14664" s="63"/>
      <c r="T14664" s="63"/>
      <c r="U14664" s="63"/>
      <c r="V14664" s="63"/>
      <c r="W14664" s="63"/>
      <c r="X14664" s="63"/>
      <c r="Y14664" s="63"/>
      <c r="Z14664" s="62">
        <v>0</v>
      </c>
      <c r="AA14664" s="63"/>
      <c r="AB14664" s="63"/>
      <c r="AC14664" s="62">
        <v>0</v>
      </c>
    </row>
    <row r="14665" spans="1:29" x14ac:dyDescent="0.25">
      <c r="A14665" s="61" t="s">
        <v>130</v>
      </c>
      <c r="B14665" s="61" t="s">
        <v>131</v>
      </c>
      <c r="C14665" s="62">
        <v>2004</v>
      </c>
      <c r="D14665" s="61" t="s">
        <v>313</v>
      </c>
      <c r="E14665" s="62">
        <v>29</v>
      </c>
      <c r="F14665" s="62">
        <v>112270</v>
      </c>
      <c r="G14665" s="62">
        <v>11109</v>
      </c>
      <c r="H14665" s="62">
        <v>31.92</v>
      </c>
      <c r="I14665" s="62">
        <v>3871.38</v>
      </c>
      <c r="J14665" s="62">
        <v>104411.1</v>
      </c>
      <c r="K14665" s="62">
        <v>7571.29</v>
      </c>
      <c r="L14665" s="62">
        <v>10655</v>
      </c>
      <c r="M14665" s="62">
        <v>30.62</v>
      </c>
      <c r="N14665" s="62">
        <v>261.08</v>
      </c>
      <c r="O14665" s="62">
        <v>91304.46</v>
      </c>
      <c r="P14665" s="63"/>
      <c r="Q14665" s="63"/>
      <c r="R14665" s="63"/>
      <c r="S14665" s="63"/>
      <c r="T14665" s="63"/>
      <c r="U14665" s="63"/>
      <c r="V14665" s="63"/>
      <c r="W14665" s="63"/>
      <c r="X14665" s="63"/>
      <c r="Y14665" s="63"/>
      <c r="Z14665" s="62">
        <v>760</v>
      </c>
      <c r="AA14665" s="62">
        <v>4085</v>
      </c>
      <c r="AB14665" s="62">
        <v>11.74</v>
      </c>
      <c r="AC14665" s="62">
        <v>26.21</v>
      </c>
    </row>
    <row r="14666" spans="1:29" ht="30" x14ac:dyDescent="0.25">
      <c r="A14666" s="61" t="s">
        <v>544</v>
      </c>
      <c r="B14666" s="61" t="s">
        <v>545</v>
      </c>
      <c r="C14666" s="62">
        <v>2005</v>
      </c>
      <c r="D14666" s="61" t="s">
        <v>78</v>
      </c>
      <c r="E14666" s="62">
        <v>48</v>
      </c>
      <c r="F14666" s="62">
        <v>30586</v>
      </c>
      <c r="G14666" s="62">
        <v>3833</v>
      </c>
      <c r="H14666" s="62">
        <v>6.65</v>
      </c>
      <c r="I14666" s="62">
        <v>637.21</v>
      </c>
      <c r="J14666" s="62">
        <v>28444.98</v>
      </c>
      <c r="K14666" s="62">
        <v>0</v>
      </c>
      <c r="L14666" s="62">
        <v>7308</v>
      </c>
      <c r="M14666" s="62">
        <v>12.69</v>
      </c>
      <c r="N14666" s="63"/>
      <c r="O14666" s="63"/>
      <c r="P14666" s="63"/>
      <c r="Q14666" s="63"/>
      <c r="R14666" s="63"/>
      <c r="S14666" s="63"/>
      <c r="T14666" s="63"/>
      <c r="U14666" s="63"/>
      <c r="V14666" s="63"/>
      <c r="W14666" s="63"/>
      <c r="X14666" s="63"/>
      <c r="Y14666" s="63"/>
      <c r="Z14666" s="62">
        <v>1360</v>
      </c>
      <c r="AA14666" s="62">
        <v>3170</v>
      </c>
      <c r="AB14666" s="62">
        <v>5.5</v>
      </c>
      <c r="AC14666" s="62">
        <v>28.33</v>
      </c>
    </row>
    <row r="14667" spans="1:29" x14ac:dyDescent="0.25">
      <c r="A14667" s="61" t="s">
        <v>488</v>
      </c>
      <c r="B14667" s="61" t="s">
        <v>489</v>
      </c>
      <c r="C14667" s="62">
        <v>2011</v>
      </c>
      <c r="D14667" s="61" t="s">
        <v>78</v>
      </c>
      <c r="E14667" s="62">
        <v>56</v>
      </c>
      <c r="F14667" s="62">
        <v>461141</v>
      </c>
      <c r="G14667" s="62">
        <v>66380</v>
      </c>
      <c r="H14667" s="62">
        <v>98.78</v>
      </c>
      <c r="I14667" s="62">
        <v>8234.66</v>
      </c>
      <c r="J14667" s="62">
        <v>428861.13</v>
      </c>
      <c r="K14667" s="62">
        <v>0</v>
      </c>
      <c r="L14667" s="63"/>
      <c r="M14667" s="63"/>
      <c r="N14667" s="63"/>
      <c r="O14667" s="63"/>
      <c r="P14667" s="63"/>
      <c r="Q14667" s="63"/>
      <c r="R14667" s="63"/>
      <c r="S14667" s="63"/>
      <c r="T14667" s="63"/>
      <c r="U14667" s="63"/>
      <c r="V14667" s="63"/>
      <c r="W14667" s="63"/>
      <c r="X14667" s="63"/>
      <c r="Y14667" s="63"/>
      <c r="Z14667" s="62">
        <v>529.91</v>
      </c>
      <c r="AA14667" s="62">
        <v>16008</v>
      </c>
      <c r="AB14667" s="62">
        <v>23.82</v>
      </c>
      <c r="AC14667" s="62">
        <v>9.4600000000000009</v>
      </c>
    </row>
    <row r="14668" spans="1:29" ht="45" x14ac:dyDescent="0.25">
      <c r="A14668" s="61" t="s">
        <v>214</v>
      </c>
      <c r="B14668" s="61" t="s">
        <v>215</v>
      </c>
      <c r="C14668" s="62">
        <v>2006</v>
      </c>
      <c r="D14668" s="61" t="s">
        <v>86</v>
      </c>
      <c r="E14668" s="62">
        <v>90</v>
      </c>
      <c r="F14668" s="62">
        <v>13268</v>
      </c>
      <c r="G14668" s="62">
        <v>5315</v>
      </c>
      <c r="H14668" s="62">
        <v>4.92</v>
      </c>
      <c r="I14668" s="62">
        <v>147.41999999999999</v>
      </c>
      <c r="J14668" s="62">
        <v>12339.24</v>
      </c>
      <c r="K14668" s="62">
        <v>6447.14</v>
      </c>
      <c r="L14668" s="62">
        <v>7972</v>
      </c>
      <c r="M14668" s="62">
        <v>7.38</v>
      </c>
      <c r="N14668" s="62">
        <v>71.63</v>
      </c>
      <c r="O14668" s="62">
        <v>77747.98</v>
      </c>
      <c r="P14668" s="63"/>
      <c r="Q14668" s="63"/>
      <c r="R14668" s="63"/>
      <c r="S14668" s="63"/>
      <c r="T14668" s="63"/>
      <c r="U14668" s="63"/>
      <c r="V14668" s="63"/>
      <c r="W14668" s="63"/>
      <c r="X14668" s="63"/>
      <c r="Y14668" s="63"/>
      <c r="Z14668" s="62">
        <v>3799</v>
      </c>
      <c r="AA14668" s="62">
        <v>9998</v>
      </c>
      <c r="AB14668" s="62">
        <v>9.26</v>
      </c>
      <c r="AC14668" s="62">
        <v>42.21</v>
      </c>
    </row>
    <row r="14669" spans="1:29" x14ac:dyDescent="0.25">
      <c r="A14669" s="61" t="s">
        <v>271</v>
      </c>
      <c r="B14669" s="61" t="s">
        <v>272</v>
      </c>
      <c r="C14669" s="62">
        <v>2006</v>
      </c>
      <c r="D14669" s="61" t="s">
        <v>175</v>
      </c>
      <c r="E14669" s="62">
        <v>8</v>
      </c>
      <c r="F14669" s="63"/>
      <c r="G14669" s="62">
        <v>0</v>
      </c>
      <c r="H14669" s="62">
        <v>0</v>
      </c>
      <c r="I14669" s="63"/>
      <c r="J14669" s="63"/>
      <c r="K14669" s="62">
        <v>0</v>
      </c>
      <c r="L14669" s="63"/>
      <c r="M14669" s="63"/>
      <c r="N14669" s="63"/>
      <c r="O14669" s="63"/>
      <c r="P14669" s="63"/>
      <c r="Q14669" s="63"/>
      <c r="R14669" s="63"/>
      <c r="S14669" s="63"/>
      <c r="T14669" s="63"/>
      <c r="U14669" s="63"/>
      <c r="V14669" s="63"/>
      <c r="W14669" s="63"/>
      <c r="X14669" s="63"/>
      <c r="Y14669" s="63"/>
      <c r="Z14669" s="62">
        <v>0</v>
      </c>
      <c r="AA14669" s="63"/>
      <c r="AB14669" s="63"/>
      <c r="AC14669" s="62">
        <v>0</v>
      </c>
    </row>
    <row r="14670" spans="1:29" ht="30" x14ac:dyDescent="0.25">
      <c r="A14670" s="61" t="s">
        <v>117</v>
      </c>
      <c r="B14670" s="61" t="s">
        <v>118</v>
      </c>
      <c r="C14670" s="62">
        <v>2013</v>
      </c>
      <c r="D14670" s="61" t="s">
        <v>493</v>
      </c>
      <c r="E14670" s="62">
        <v>46</v>
      </c>
      <c r="F14670" s="63"/>
      <c r="G14670" s="63"/>
      <c r="H14670" s="63"/>
      <c r="I14670" s="63"/>
      <c r="J14670" s="63"/>
      <c r="K14670" s="62">
        <v>0</v>
      </c>
      <c r="L14670" s="63"/>
      <c r="M14670" s="63"/>
      <c r="N14670" s="63"/>
      <c r="O14670" s="63"/>
      <c r="P14670" s="63"/>
      <c r="Q14670" s="63"/>
      <c r="R14670" s="63"/>
      <c r="S14670" s="63"/>
      <c r="T14670" s="63"/>
      <c r="U14670" s="63"/>
      <c r="V14670" s="63"/>
      <c r="W14670" s="63"/>
      <c r="X14670" s="63"/>
      <c r="Y14670" s="63"/>
      <c r="Z14670" s="62">
        <v>0</v>
      </c>
      <c r="AA14670" s="63"/>
      <c r="AB14670" s="63"/>
      <c r="AC14670" s="62">
        <v>0</v>
      </c>
    </row>
    <row r="14671" spans="1:29" x14ac:dyDescent="0.25">
      <c r="A14671" s="61" t="s">
        <v>490</v>
      </c>
      <c r="B14671" s="61" t="s">
        <v>491</v>
      </c>
      <c r="C14671" s="62">
        <v>2010</v>
      </c>
      <c r="D14671" s="61" t="s">
        <v>78</v>
      </c>
      <c r="E14671" s="62">
        <v>40</v>
      </c>
      <c r="F14671" s="62">
        <v>414720</v>
      </c>
      <c r="G14671" s="62">
        <v>55754</v>
      </c>
      <c r="H14671" s="62">
        <v>116.15</v>
      </c>
      <c r="I14671" s="62">
        <v>10368</v>
      </c>
      <c r="J14671" s="62">
        <v>385689.59999999998</v>
      </c>
      <c r="K14671" s="62">
        <v>0</v>
      </c>
      <c r="L14671" s="63"/>
      <c r="M14671" s="63"/>
      <c r="N14671" s="63"/>
      <c r="O14671" s="63"/>
      <c r="P14671" s="63"/>
      <c r="Q14671" s="63"/>
      <c r="R14671" s="63"/>
      <c r="S14671" s="63"/>
      <c r="T14671" s="63"/>
      <c r="U14671" s="63"/>
      <c r="V14671" s="63"/>
      <c r="W14671" s="63"/>
      <c r="X14671" s="63"/>
      <c r="Y14671" s="63"/>
      <c r="Z14671" s="62">
        <v>49930</v>
      </c>
      <c r="AA14671" s="62">
        <v>1939</v>
      </c>
      <c r="AB14671" s="62">
        <v>4.04</v>
      </c>
      <c r="AC14671" s="62">
        <v>1248.25</v>
      </c>
    </row>
    <row r="14672" spans="1:29" ht="30" x14ac:dyDescent="0.25">
      <c r="A14672" s="61" t="s">
        <v>391</v>
      </c>
      <c r="B14672" s="61" t="s">
        <v>392</v>
      </c>
      <c r="C14672" s="62">
        <v>2003</v>
      </c>
      <c r="D14672" s="61" t="s">
        <v>89</v>
      </c>
      <c r="E14672" s="62">
        <v>130</v>
      </c>
      <c r="F14672" s="62">
        <v>484200</v>
      </c>
      <c r="G14672" s="62">
        <v>63157</v>
      </c>
      <c r="H14672" s="62">
        <v>40.49</v>
      </c>
      <c r="I14672" s="62">
        <v>3724.62</v>
      </c>
      <c r="J14672" s="62">
        <v>450306</v>
      </c>
      <c r="K14672" s="62">
        <v>3279</v>
      </c>
      <c r="L14672" s="62">
        <v>4240</v>
      </c>
      <c r="M14672" s="62">
        <v>2.72</v>
      </c>
      <c r="N14672" s="63"/>
      <c r="O14672" s="63"/>
      <c r="P14672" s="63"/>
      <c r="Q14672" s="63"/>
      <c r="R14672" s="63"/>
      <c r="S14672" s="63"/>
      <c r="T14672" s="63"/>
      <c r="U14672" s="63"/>
      <c r="V14672" s="63"/>
      <c r="W14672" s="63"/>
      <c r="X14672" s="63"/>
      <c r="Y14672" s="63"/>
      <c r="Z14672" s="62">
        <v>3827</v>
      </c>
      <c r="AA14672" s="62">
        <v>14506</v>
      </c>
      <c r="AB14672" s="62">
        <v>9.3000000000000007</v>
      </c>
      <c r="AC14672" s="62">
        <v>29.44</v>
      </c>
    </row>
    <row r="14673" spans="1:29" x14ac:dyDescent="0.25">
      <c r="A14673" s="61" t="s">
        <v>241</v>
      </c>
      <c r="B14673" s="61" t="s">
        <v>242</v>
      </c>
      <c r="C14673" s="62">
        <v>2012</v>
      </c>
      <c r="D14673" s="61" t="s">
        <v>78</v>
      </c>
      <c r="E14673" s="62">
        <v>84</v>
      </c>
      <c r="F14673" s="62">
        <v>677280</v>
      </c>
      <c r="G14673" s="62">
        <v>78872</v>
      </c>
      <c r="H14673" s="62">
        <v>78.25</v>
      </c>
      <c r="I14673" s="62">
        <v>8062.86</v>
      </c>
      <c r="J14673" s="62">
        <v>629870.4</v>
      </c>
      <c r="K14673" s="62">
        <v>0</v>
      </c>
      <c r="L14673" s="63"/>
      <c r="M14673" s="63"/>
      <c r="N14673" s="63"/>
      <c r="O14673" s="63"/>
      <c r="P14673" s="63"/>
      <c r="Q14673" s="63"/>
      <c r="R14673" s="63"/>
      <c r="S14673" s="63"/>
      <c r="T14673" s="63"/>
      <c r="U14673" s="63"/>
      <c r="V14673" s="63"/>
      <c r="W14673" s="63"/>
      <c r="X14673" s="63"/>
      <c r="Y14673" s="63"/>
      <c r="Z14673" s="62">
        <v>101400</v>
      </c>
      <c r="AA14673" s="62">
        <v>9440</v>
      </c>
      <c r="AB14673" s="62">
        <v>9.3699999999999992</v>
      </c>
      <c r="AC14673" s="62">
        <v>1207.1400000000001</v>
      </c>
    </row>
    <row r="14674" spans="1:29" x14ac:dyDescent="0.25">
      <c r="A14674" s="61" t="s">
        <v>130</v>
      </c>
      <c r="B14674" s="61" t="s">
        <v>131</v>
      </c>
      <c r="C14674" s="62">
        <v>2006</v>
      </c>
      <c r="D14674" s="61" t="s">
        <v>99</v>
      </c>
      <c r="E14674" s="62">
        <v>50</v>
      </c>
      <c r="F14674" s="62">
        <v>133920</v>
      </c>
      <c r="G14674" s="62">
        <v>16412</v>
      </c>
      <c r="H14674" s="62">
        <v>27.35</v>
      </c>
      <c r="I14674" s="62">
        <v>2678.4</v>
      </c>
      <c r="J14674" s="62">
        <v>124545.60000000001</v>
      </c>
      <c r="K14674" s="62">
        <v>31479.15</v>
      </c>
      <c r="L14674" s="62">
        <v>51074</v>
      </c>
      <c r="M14674" s="62">
        <v>85.12</v>
      </c>
      <c r="N14674" s="62">
        <v>629.58000000000004</v>
      </c>
      <c r="O14674" s="62">
        <v>379616.47</v>
      </c>
      <c r="P14674" s="63"/>
      <c r="Q14674" s="63"/>
      <c r="R14674" s="63"/>
      <c r="S14674" s="63"/>
      <c r="T14674" s="63"/>
      <c r="U14674" s="63"/>
      <c r="V14674" s="63"/>
      <c r="W14674" s="63"/>
      <c r="X14674" s="63"/>
      <c r="Y14674" s="63"/>
      <c r="Z14674" s="62">
        <v>1690</v>
      </c>
      <c r="AA14674" s="62">
        <v>9012</v>
      </c>
      <c r="AB14674" s="62">
        <v>15.02</v>
      </c>
      <c r="AC14674" s="62">
        <v>33.799999999999997</v>
      </c>
    </row>
    <row r="14675" spans="1:29" ht="30" x14ac:dyDescent="0.25">
      <c r="A14675" s="61" t="s">
        <v>120</v>
      </c>
      <c r="B14675" s="61" t="s">
        <v>121</v>
      </c>
      <c r="C14675" s="62">
        <v>2016</v>
      </c>
      <c r="D14675" s="61" t="s">
        <v>94</v>
      </c>
      <c r="E14675" s="62">
        <v>12</v>
      </c>
      <c r="F14675" s="62">
        <v>3105</v>
      </c>
      <c r="G14675" s="62">
        <v>685</v>
      </c>
      <c r="H14675" s="62">
        <v>4.76</v>
      </c>
      <c r="I14675" s="62">
        <v>258.75</v>
      </c>
      <c r="J14675" s="62">
        <v>2887.65</v>
      </c>
      <c r="K14675" s="62">
        <v>355.04</v>
      </c>
      <c r="L14675" s="62">
        <v>563</v>
      </c>
      <c r="M14675" s="62">
        <v>3.91</v>
      </c>
      <c r="N14675" s="62">
        <v>29.59</v>
      </c>
      <c r="O14675" s="62">
        <v>4281.53</v>
      </c>
      <c r="P14675" s="63"/>
      <c r="Q14675" s="63"/>
      <c r="R14675" s="63"/>
      <c r="S14675" s="63"/>
      <c r="T14675" s="63"/>
      <c r="U14675" s="63"/>
      <c r="V14675" s="63"/>
      <c r="W14675" s="63"/>
      <c r="X14675" s="63"/>
      <c r="Y14675" s="63"/>
      <c r="Z14675" s="62">
        <v>121000</v>
      </c>
      <c r="AA14675" s="62">
        <v>8337</v>
      </c>
      <c r="AB14675" s="62">
        <v>57.9</v>
      </c>
      <c r="AC14675" s="62">
        <v>10083.33</v>
      </c>
    </row>
    <row r="14676" spans="1:29" ht="30" x14ac:dyDescent="0.25">
      <c r="A14676" s="61" t="s">
        <v>180</v>
      </c>
      <c r="B14676" s="61" t="s">
        <v>181</v>
      </c>
      <c r="C14676" s="62">
        <v>2012</v>
      </c>
      <c r="D14676" s="61" t="s">
        <v>89</v>
      </c>
      <c r="E14676" s="62">
        <v>72</v>
      </c>
      <c r="F14676" s="62">
        <v>732484</v>
      </c>
      <c r="G14676" s="62">
        <v>86013</v>
      </c>
      <c r="H14676" s="62">
        <v>99.55</v>
      </c>
      <c r="I14676" s="62">
        <v>10173.39</v>
      </c>
      <c r="J14676" s="62">
        <v>681210.12</v>
      </c>
      <c r="K14676" s="62">
        <v>28549.040000000001</v>
      </c>
      <c r="L14676" s="62">
        <v>39352</v>
      </c>
      <c r="M14676" s="62">
        <v>45.55</v>
      </c>
      <c r="N14676" s="62">
        <v>396.51</v>
      </c>
      <c r="O14676" s="62">
        <v>344281.42</v>
      </c>
      <c r="P14676" s="63"/>
      <c r="Q14676" s="63"/>
      <c r="R14676" s="63"/>
      <c r="S14676" s="63"/>
      <c r="T14676" s="63"/>
      <c r="U14676" s="63"/>
      <c r="V14676" s="63"/>
      <c r="W14676" s="63"/>
      <c r="X14676" s="63"/>
      <c r="Y14676" s="63"/>
      <c r="Z14676" s="62">
        <v>2708</v>
      </c>
      <c r="AA14676" s="62">
        <v>30056</v>
      </c>
      <c r="AB14676" s="62">
        <v>34.79</v>
      </c>
      <c r="AC14676" s="62">
        <v>37.61</v>
      </c>
    </row>
    <row r="14677" spans="1:29" x14ac:dyDescent="0.25">
      <c r="A14677" s="61" t="s">
        <v>190</v>
      </c>
      <c r="B14677" s="61" t="s">
        <v>191</v>
      </c>
      <c r="C14677" s="62">
        <v>2018</v>
      </c>
      <c r="D14677" s="61" t="s">
        <v>150</v>
      </c>
      <c r="E14677" s="62">
        <v>8</v>
      </c>
      <c r="F14677" s="63"/>
      <c r="G14677" s="63"/>
      <c r="H14677" s="63"/>
      <c r="I14677" s="63"/>
      <c r="J14677" s="63"/>
      <c r="K14677" s="62">
        <v>0</v>
      </c>
      <c r="L14677" s="63"/>
      <c r="M14677" s="63"/>
      <c r="N14677" s="63"/>
      <c r="O14677" s="63"/>
      <c r="P14677" s="63"/>
      <c r="Q14677" s="63"/>
      <c r="R14677" s="63"/>
      <c r="S14677" s="63"/>
      <c r="T14677" s="63"/>
      <c r="U14677" s="63"/>
      <c r="V14677" s="63"/>
      <c r="W14677" s="63"/>
      <c r="X14677" s="63"/>
      <c r="Y14677" s="63"/>
      <c r="Z14677" s="62">
        <v>0</v>
      </c>
      <c r="AA14677" s="63"/>
      <c r="AB14677" s="63"/>
      <c r="AC14677" s="62">
        <v>0</v>
      </c>
    </row>
    <row r="14678" spans="1:29" ht="30" x14ac:dyDescent="0.25">
      <c r="A14678" s="61" t="s">
        <v>247</v>
      </c>
      <c r="B14678" s="61" t="s">
        <v>248</v>
      </c>
      <c r="C14678" s="62">
        <v>2014</v>
      </c>
      <c r="D14678" s="61" t="s">
        <v>72</v>
      </c>
      <c r="E14678" s="62">
        <v>30</v>
      </c>
      <c r="F14678" s="62">
        <v>80631</v>
      </c>
      <c r="G14678" s="62">
        <v>13259</v>
      </c>
      <c r="H14678" s="62">
        <v>36.83</v>
      </c>
      <c r="I14678" s="62">
        <v>2687.7</v>
      </c>
      <c r="J14678" s="62">
        <v>74986.83</v>
      </c>
      <c r="K14678" s="62">
        <v>7008.73</v>
      </c>
      <c r="L14678" s="62">
        <v>13390</v>
      </c>
      <c r="M14678" s="62">
        <v>37.19</v>
      </c>
      <c r="N14678" s="62">
        <v>233.62</v>
      </c>
      <c r="O14678" s="62">
        <v>84520.37</v>
      </c>
      <c r="P14678" s="63"/>
      <c r="Q14678" s="63"/>
      <c r="R14678" s="63"/>
      <c r="S14678" s="63"/>
      <c r="T14678" s="63"/>
      <c r="U14678" s="63"/>
      <c r="V14678" s="63"/>
      <c r="W14678" s="63"/>
      <c r="X14678" s="63"/>
      <c r="Y14678" s="63"/>
      <c r="Z14678" s="62">
        <v>17954</v>
      </c>
      <c r="AA14678" s="62">
        <v>5630</v>
      </c>
      <c r="AB14678" s="62">
        <v>15.64</v>
      </c>
      <c r="AC14678" s="62">
        <v>598.47</v>
      </c>
    </row>
    <row r="14679" spans="1:29" ht="30" x14ac:dyDescent="0.25">
      <c r="A14679" s="61" t="s">
        <v>342</v>
      </c>
      <c r="B14679" s="61" t="s">
        <v>343</v>
      </c>
      <c r="C14679" s="62">
        <v>2006</v>
      </c>
      <c r="D14679" s="61" t="s">
        <v>75</v>
      </c>
      <c r="E14679" s="62">
        <v>12</v>
      </c>
      <c r="F14679" s="62">
        <v>9434</v>
      </c>
      <c r="G14679" s="62">
        <v>2170</v>
      </c>
      <c r="H14679" s="62">
        <v>15.07</v>
      </c>
      <c r="I14679" s="62">
        <v>786.17</v>
      </c>
      <c r="J14679" s="62">
        <v>8773.6200000000008</v>
      </c>
      <c r="K14679" s="62">
        <v>0</v>
      </c>
      <c r="L14679" s="63"/>
      <c r="M14679" s="63"/>
      <c r="N14679" s="63"/>
      <c r="O14679" s="63"/>
      <c r="P14679" s="63"/>
      <c r="Q14679" s="63"/>
      <c r="R14679" s="63"/>
      <c r="S14679" s="63"/>
      <c r="T14679" s="63"/>
      <c r="U14679" s="63"/>
      <c r="V14679" s="63"/>
      <c r="W14679" s="63"/>
      <c r="X14679" s="63"/>
      <c r="Y14679" s="63"/>
      <c r="Z14679" s="62">
        <v>95826</v>
      </c>
      <c r="AA14679" s="62">
        <v>6854</v>
      </c>
      <c r="AB14679" s="62">
        <v>47.6</v>
      </c>
      <c r="AC14679" s="62">
        <v>7985.5</v>
      </c>
    </row>
    <row r="14680" spans="1:29" ht="30" x14ac:dyDescent="0.25">
      <c r="A14680" s="61" t="s">
        <v>550</v>
      </c>
      <c r="B14680" s="61" t="s">
        <v>551</v>
      </c>
      <c r="C14680" s="62">
        <v>2003</v>
      </c>
      <c r="D14680" s="61" t="s">
        <v>78</v>
      </c>
      <c r="E14680" s="62">
        <v>64</v>
      </c>
      <c r="F14680" s="62">
        <v>217680</v>
      </c>
      <c r="G14680" s="62">
        <v>21747</v>
      </c>
      <c r="H14680" s="62">
        <v>28.32</v>
      </c>
      <c r="I14680" s="62">
        <v>3401.25</v>
      </c>
      <c r="J14680" s="62">
        <v>202442.4</v>
      </c>
      <c r="K14680" s="62">
        <v>0</v>
      </c>
      <c r="L14680" s="63"/>
      <c r="M14680" s="63"/>
      <c r="N14680" s="63"/>
      <c r="O14680" s="63"/>
      <c r="P14680" s="63"/>
      <c r="Q14680" s="63"/>
      <c r="R14680" s="63"/>
      <c r="S14680" s="63"/>
      <c r="T14680" s="63"/>
      <c r="U14680" s="63"/>
      <c r="V14680" s="63"/>
      <c r="W14680" s="63"/>
      <c r="X14680" s="63"/>
      <c r="Y14680" s="63"/>
      <c r="Z14680" s="62">
        <v>63.39</v>
      </c>
      <c r="AA14680" s="62">
        <v>2105</v>
      </c>
      <c r="AB14680" s="62">
        <v>2.74</v>
      </c>
      <c r="AC14680" s="62">
        <v>0.99</v>
      </c>
    </row>
    <row r="14681" spans="1:29" ht="30" x14ac:dyDescent="0.25">
      <c r="A14681" s="61" t="s">
        <v>122</v>
      </c>
      <c r="B14681" s="61" t="s">
        <v>123</v>
      </c>
      <c r="C14681" s="62">
        <v>2011</v>
      </c>
      <c r="D14681" s="61" t="s">
        <v>94</v>
      </c>
      <c r="E14681" s="62">
        <v>20</v>
      </c>
      <c r="F14681" s="62">
        <v>0</v>
      </c>
      <c r="G14681" s="62">
        <v>10</v>
      </c>
      <c r="H14681" s="62">
        <v>0.04</v>
      </c>
      <c r="I14681" s="62">
        <v>0</v>
      </c>
      <c r="J14681" s="62">
        <v>0</v>
      </c>
      <c r="K14681" s="62">
        <v>12</v>
      </c>
      <c r="L14681" s="62">
        <v>28</v>
      </c>
      <c r="M14681" s="62">
        <v>0.12</v>
      </c>
      <c r="N14681" s="63"/>
      <c r="O14681" s="63"/>
      <c r="P14681" s="63"/>
      <c r="Q14681" s="63"/>
      <c r="R14681" s="63"/>
      <c r="S14681" s="63"/>
      <c r="T14681" s="63"/>
      <c r="U14681" s="63"/>
      <c r="V14681" s="63"/>
      <c r="W14681" s="63"/>
      <c r="X14681" s="63"/>
      <c r="Y14681" s="63"/>
      <c r="Z14681" s="62">
        <v>1448.05</v>
      </c>
      <c r="AA14681" s="62">
        <v>13896</v>
      </c>
      <c r="AB14681" s="62">
        <v>57.9</v>
      </c>
      <c r="AC14681" s="62">
        <v>72.400000000000006</v>
      </c>
    </row>
    <row r="14682" spans="1:29" x14ac:dyDescent="0.25">
      <c r="A14682" s="61" t="s">
        <v>178</v>
      </c>
      <c r="B14682" s="61" t="s">
        <v>179</v>
      </c>
      <c r="C14682" s="62">
        <v>2014</v>
      </c>
      <c r="D14682" s="61" t="s">
        <v>301</v>
      </c>
      <c r="E14682" s="62">
        <v>18</v>
      </c>
      <c r="F14682" s="62">
        <v>7400</v>
      </c>
      <c r="G14682" s="62">
        <v>1345</v>
      </c>
      <c r="H14682" s="62">
        <v>6.23</v>
      </c>
      <c r="I14682" s="62">
        <v>411.11</v>
      </c>
      <c r="J14682" s="62">
        <v>6882</v>
      </c>
      <c r="K14682" s="62">
        <v>4225.0200000000004</v>
      </c>
      <c r="L14682" s="62">
        <v>5039</v>
      </c>
      <c r="M14682" s="62">
        <v>23.33</v>
      </c>
      <c r="N14682" s="62">
        <v>234.72</v>
      </c>
      <c r="O14682" s="62">
        <v>50950.83</v>
      </c>
      <c r="P14682" s="63"/>
      <c r="Q14682" s="63"/>
      <c r="R14682" s="63"/>
      <c r="S14682" s="63"/>
      <c r="T14682" s="63"/>
      <c r="U14682" s="63"/>
      <c r="V14682" s="63"/>
      <c r="W14682" s="63"/>
      <c r="X14682" s="63"/>
      <c r="Y14682" s="63"/>
      <c r="Z14682" s="62">
        <v>0</v>
      </c>
      <c r="AA14682" s="62">
        <v>276</v>
      </c>
      <c r="AB14682" s="62">
        <v>1.28</v>
      </c>
      <c r="AC14682" s="62">
        <v>0</v>
      </c>
    </row>
    <row r="14683" spans="1:29" x14ac:dyDescent="0.25">
      <c r="A14683" s="61" t="s">
        <v>332</v>
      </c>
      <c r="B14683" s="61" t="s">
        <v>333</v>
      </c>
      <c r="C14683" s="62">
        <v>2008</v>
      </c>
      <c r="D14683" s="61" t="s">
        <v>99</v>
      </c>
      <c r="E14683" s="62">
        <v>120</v>
      </c>
      <c r="F14683" s="62">
        <v>447455</v>
      </c>
      <c r="G14683" s="62">
        <v>84719</v>
      </c>
      <c r="H14683" s="62">
        <v>58.83</v>
      </c>
      <c r="I14683" s="62">
        <v>3728.79</v>
      </c>
      <c r="J14683" s="62">
        <v>416133.15</v>
      </c>
      <c r="K14683" s="62">
        <v>75571.289999999994</v>
      </c>
      <c r="L14683" s="62">
        <v>104088</v>
      </c>
      <c r="M14683" s="62">
        <v>72.28</v>
      </c>
      <c r="N14683" s="62">
        <v>629.76</v>
      </c>
      <c r="O14683" s="62">
        <v>911336.86</v>
      </c>
      <c r="P14683" s="63"/>
      <c r="Q14683" s="63"/>
      <c r="R14683" s="63"/>
      <c r="S14683" s="63"/>
      <c r="T14683" s="63"/>
      <c r="U14683" s="63"/>
      <c r="V14683" s="63"/>
      <c r="W14683" s="63"/>
      <c r="X14683" s="63"/>
      <c r="Y14683" s="63"/>
      <c r="Z14683" s="62">
        <v>401345</v>
      </c>
      <c r="AA14683" s="62">
        <v>23440</v>
      </c>
      <c r="AB14683" s="62">
        <v>16.28</v>
      </c>
      <c r="AC14683" s="62">
        <v>3344.54</v>
      </c>
    </row>
    <row r="14684" spans="1:29" ht="30" x14ac:dyDescent="0.25">
      <c r="A14684" s="61" t="s">
        <v>233</v>
      </c>
      <c r="B14684" s="61" t="s">
        <v>234</v>
      </c>
      <c r="C14684" s="62">
        <v>2014</v>
      </c>
      <c r="D14684" s="61" t="s">
        <v>78</v>
      </c>
      <c r="E14684" s="62">
        <v>52</v>
      </c>
      <c r="F14684" s="62">
        <v>27835</v>
      </c>
      <c r="G14684" s="62">
        <v>5208</v>
      </c>
      <c r="H14684" s="62">
        <v>8.35</v>
      </c>
      <c r="I14684" s="62">
        <v>535.29</v>
      </c>
      <c r="J14684" s="62">
        <v>25886.55</v>
      </c>
      <c r="K14684" s="62">
        <v>13282.25</v>
      </c>
      <c r="L14684" s="62">
        <v>18216</v>
      </c>
      <c r="M14684" s="62">
        <v>29.19</v>
      </c>
      <c r="N14684" s="62">
        <v>255.43</v>
      </c>
      <c r="O14684" s="62">
        <v>160174.64000000001</v>
      </c>
      <c r="P14684" s="63"/>
      <c r="Q14684" s="63"/>
      <c r="R14684" s="63"/>
      <c r="S14684" s="63"/>
      <c r="T14684" s="63"/>
      <c r="U14684" s="63"/>
      <c r="V14684" s="63"/>
      <c r="W14684" s="63"/>
      <c r="X14684" s="63"/>
      <c r="Y14684" s="63"/>
      <c r="Z14684" s="62">
        <v>1291.3599999999999</v>
      </c>
      <c r="AA14684" s="62">
        <v>19869</v>
      </c>
      <c r="AB14684" s="62">
        <v>31.84</v>
      </c>
      <c r="AC14684" s="62">
        <v>24.83</v>
      </c>
    </row>
    <row r="14685" spans="1:29" ht="30" x14ac:dyDescent="0.25">
      <c r="A14685" s="61" t="s">
        <v>309</v>
      </c>
      <c r="B14685" s="61" t="s">
        <v>310</v>
      </c>
      <c r="C14685" s="62">
        <v>2008</v>
      </c>
      <c r="D14685" s="61" t="s">
        <v>89</v>
      </c>
      <c r="E14685" s="62">
        <v>18</v>
      </c>
      <c r="F14685" s="62">
        <v>66800</v>
      </c>
      <c r="G14685" s="62">
        <v>12122</v>
      </c>
      <c r="H14685" s="62">
        <v>56.12</v>
      </c>
      <c r="I14685" s="62">
        <v>3711.11</v>
      </c>
      <c r="J14685" s="62">
        <v>62124</v>
      </c>
      <c r="K14685" s="62">
        <v>7119</v>
      </c>
      <c r="L14685" s="62">
        <v>11669</v>
      </c>
      <c r="M14685" s="62">
        <v>54.02</v>
      </c>
      <c r="N14685" s="63"/>
      <c r="O14685" s="63"/>
      <c r="P14685" s="62">
        <v>0</v>
      </c>
      <c r="Q14685" s="62">
        <v>0</v>
      </c>
      <c r="R14685" s="62">
        <v>0</v>
      </c>
      <c r="S14685" s="62">
        <v>0</v>
      </c>
      <c r="T14685" s="62">
        <v>0</v>
      </c>
      <c r="U14685" s="62">
        <v>0</v>
      </c>
      <c r="V14685" s="62">
        <v>0</v>
      </c>
      <c r="W14685" s="62">
        <v>0</v>
      </c>
      <c r="X14685" s="62">
        <v>0</v>
      </c>
      <c r="Y14685" s="62">
        <v>0</v>
      </c>
      <c r="Z14685" s="62">
        <v>440</v>
      </c>
      <c r="AA14685" s="62">
        <v>971</v>
      </c>
      <c r="AB14685" s="62">
        <v>4.5</v>
      </c>
      <c r="AC14685" s="62">
        <v>24.44</v>
      </c>
    </row>
    <row r="14686" spans="1:29" ht="30" x14ac:dyDescent="0.25">
      <c r="A14686" s="61" t="s">
        <v>186</v>
      </c>
      <c r="B14686" s="61" t="s">
        <v>187</v>
      </c>
      <c r="C14686" s="62">
        <v>2009</v>
      </c>
      <c r="D14686" s="61" t="s">
        <v>94</v>
      </c>
      <c r="E14686" s="62">
        <v>6</v>
      </c>
      <c r="F14686" s="62">
        <v>678</v>
      </c>
      <c r="G14686" s="62">
        <v>176</v>
      </c>
      <c r="H14686" s="62">
        <v>2.44</v>
      </c>
      <c r="I14686" s="62">
        <v>113</v>
      </c>
      <c r="J14686" s="62">
        <v>630.54</v>
      </c>
      <c r="K14686" s="62">
        <v>64.02</v>
      </c>
      <c r="L14686" s="62">
        <v>220</v>
      </c>
      <c r="M14686" s="62">
        <v>3.06</v>
      </c>
      <c r="N14686" s="63"/>
      <c r="O14686" s="63"/>
      <c r="P14686" s="62">
        <v>22</v>
      </c>
      <c r="Q14686" s="62">
        <v>82</v>
      </c>
      <c r="R14686" s="62">
        <v>1.1399999999999999</v>
      </c>
      <c r="S14686" s="62">
        <v>3</v>
      </c>
      <c r="T14686" s="62">
        <v>278.72000000000003</v>
      </c>
      <c r="U14686" s="62">
        <v>100</v>
      </c>
      <c r="V14686" s="62">
        <v>214</v>
      </c>
      <c r="W14686" s="62">
        <v>2.97</v>
      </c>
      <c r="X14686" s="62">
        <v>16</v>
      </c>
      <c r="Y14686" s="62">
        <v>2238.4</v>
      </c>
      <c r="Z14686" s="62">
        <v>6062.16</v>
      </c>
      <c r="AA14686" s="62">
        <v>1758</v>
      </c>
      <c r="AB14686" s="62">
        <v>24.42</v>
      </c>
      <c r="AC14686" s="62">
        <v>1010.36</v>
      </c>
    </row>
    <row r="14687" spans="1:29" x14ac:dyDescent="0.25">
      <c r="A14687" s="61" t="s">
        <v>198</v>
      </c>
      <c r="B14687" s="61" t="s">
        <v>199</v>
      </c>
      <c r="C14687" s="62">
        <v>2009</v>
      </c>
      <c r="D14687" s="61" t="s">
        <v>75</v>
      </c>
      <c r="E14687" s="62">
        <v>6</v>
      </c>
      <c r="F14687" s="62">
        <v>4</v>
      </c>
      <c r="G14687" s="62">
        <v>8</v>
      </c>
      <c r="H14687" s="62">
        <v>0.11</v>
      </c>
      <c r="I14687" s="62">
        <v>0.67</v>
      </c>
      <c r="J14687" s="62">
        <v>3.72</v>
      </c>
      <c r="K14687" s="62">
        <v>0</v>
      </c>
      <c r="L14687" s="62">
        <v>0</v>
      </c>
      <c r="M14687" s="62">
        <v>0</v>
      </c>
      <c r="N14687" s="63"/>
      <c r="O14687" s="63"/>
      <c r="P14687" s="63"/>
      <c r="Q14687" s="63"/>
      <c r="R14687" s="63"/>
      <c r="S14687" s="63"/>
      <c r="T14687" s="63"/>
      <c r="U14687" s="63"/>
      <c r="V14687" s="63"/>
      <c r="W14687" s="63"/>
      <c r="X14687" s="63"/>
      <c r="Y14687" s="63"/>
      <c r="Z14687" s="62">
        <v>52600</v>
      </c>
      <c r="AA14687" s="62">
        <v>8389</v>
      </c>
      <c r="AB14687" s="62">
        <v>116.51</v>
      </c>
      <c r="AC14687" s="62">
        <v>8766.67</v>
      </c>
    </row>
    <row r="14688" spans="1:29" ht="30" x14ac:dyDescent="0.25">
      <c r="A14688" s="61" t="s">
        <v>169</v>
      </c>
      <c r="B14688" s="61" t="s">
        <v>170</v>
      </c>
      <c r="C14688" s="62">
        <v>2004</v>
      </c>
      <c r="D14688" s="61" t="s">
        <v>78</v>
      </c>
      <c r="E14688" s="62">
        <v>48</v>
      </c>
      <c r="F14688" s="62">
        <v>453180</v>
      </c>
      <c r="G14688" s="62">
        <v>19791</v>
      </c>
      <c r="H14688" s="62">
        <v>34.36</v>
      </c>
      <c r="I14688" s="62">
        <v>9441.25</v>
      </c>
      <c r="J14688" s="62">
        <v>421457.4</v>
      </c>
      <c r="K14688" s="62">
        <v>0</v>
      </c>
      <c r="L14688" s="63"/>
      <c r="M14688" s="63"/>
      <c r="N14688" s="63"/>
      <c r="O14688" s="63"/>
      <c r="P14688" s="63"/>
      <c r="Q14688" s="63"/>
      <c r="R14688" s="63"/>
      <c r="S14688" s="63"/>
      <c r="T14688" s="63"/>
      <c r="U14688" s="63"/>
      <c r="V14688" s="63"/>
      <c r="W14688" s="63"/>
      <c r="X14688" s="63"/>
      <c r="Y14688" s="63"/>
      <c r="Z14688" s="62">
        <v>313.48</v>
      </c>
      <c r="AA14688" s="62">
        <v>8366</v>
      </c>
      <c r="AB14688" s="62">
        <v>14.52</v>
      </c>
      <c r="AC14688" s="62">
        <v>6.53</v>
      </c>
    </row>
    <row r="14689" spans="1:29" ht="30" x14ac:dyDescent="0.25">
      <c r="A14689" s="61" t="s">
        <v>269</v>
      </c>
      <c r="B14689" s="61" t="s">
        <v>270</v>
      </c>
      <c r="C14689" s="62">
        <v>2007</v>
      </c>
      <c r="D14689" s="61" t="s">
        <v>150</v>
      </c>
      <c r="E14689" s="62">
        <v>22</v>
      </c>
      <c r="F14689" s="63"/>
      <c r="G14689" s="63"/>
      <c r="H14689" s="63"/>
      <c r="I14689" s="63"/>
      <c r="J14689" s="63"/>
      <c r="K14689" s="62">
        <v>0</v>
      </c>
      <c r="L14689" s="63"/>
      <c r="M14689" s="63"/>
      <c r="N14689" s="63"/>
      <c r="O14689" s="63"/>
      <c r="P14689" s="63"/>
      <c r="Q14689" s="63"/>
      <c r="R14689" s="63"/>
      <c r="S14689" s="63"/>
      <c r="T14689" s="63"/>
      <c r="U14689" s="63"/>
      <c r="V14689" s="63"/>
      <c r="W14689" s="63"/>
      <c r="X14689" s="63"/>
      <c r="Y14689" s="63"/>
      <c r="Z14689" s="62">
        <v>0</v>
      </c>
      <c r="AA14689" s="63"/>
      <c r="AB14689" s="63"/>
      <c r="AC14689" s="62">
        <v>0</v>
      </c>
    </row>
    <row r="14690" spans="1:29" ht="45" x14ac:dyDescent="0.25">
      <c r="A14690" s="61" t="s">
        <v>344</v>
      </c>
      <c r="B14690" s="61" t="s">
        <v>345</v>
      </c>
      <c r="C14690" s="62">
        <v>2011</v>
      </c>
      <c r="D14690" s="61" t="s">
        <v>99</v>
      </c>
      <c r="E14690" s="62">
        <v>52</v>
      </c>
      <c r="F14690" s="62">
        <v>444560</v>
      </c>
      <c r="G14690" s="62">
        <v>65670</v>
      </c>
      <c r="H14690" s="62">
        <v>105.24</v>
      </c>
      <c r="I14690" s="62">
        <v>8549.23</v>
      </c>
      <c r="J14690" s="62">
        <v>413440.8</v>
      </c>
      <c r="K14690" s="62">
        <v>0</v>
      </c>
      <c r="L14690" s="63"/>
      <c r="M14690" s="63"/>
      <c r="N14690" s="63"/>
      <c r="O14690" s="63"/>
      <c r="P14690" s="63"/>
      <c r="Q14690" s="63"/>
      <c r="R14690" s="63"/>
      <c r="S14690" s="63"/>
      <c r="T14690" s="63"/>
      <c r="U14690" s="63"/>
      <c r="V14690" s="63"/>
      <c r="W14690" s="63"/>
      <c r="X14690" s="63"/>
      <c r="Y14690" s="63"/>
      <c r="Z14690" s="62">
        <v>1371</v>
      </c>
      <c r="AA14690" s="62">
        <v>6347</v>
      </c>
      <c r="AB14690" s="62">
        <v>10.17</v>
      </c>
      <c r="AC14690" s="62">
        <v>26.37</v>
      </c>
    </row>
    <row r="14691" spans="1:29" x14ac:dyDescent="0.25">
      <c r="A14691" s="61" t="s">
        <v>548</v>
      </c>
      <c r="B14691" s="61" t="s">
        <v>549</v>
      </c>
      <c r="C14691" s="62">
        <v>2004</v>
      </c>
      <c r="D14691" s="61" t="s">
        <v>78</v>
      </c>
      <c r="E14691" s="62">
        <v>48</v>
      </c>
      <c r="F14691" s="62">
        <v>366080</v>
      </c>
      <c r="G14691" s="62">
        <v>44967</v>
      </c>
      <c r="H14691" s="62">
        <v>78.069999999999993</v>
      </c>
      <c r="I14691" s="62">
        <v>7626.67</v>
      </c>
      <c r="J14691" s="62">
        <v>340454.40000000002</v>
      </c>
      <c r="K14691" s="62">
        <v>0</v>
      </c>
      <c r="L14691" s="63"/>
      <c r="M14691" s="63"/>
      <c r="N14691" s="63"/>
      <c r="O14691" s="63"/>
      <c r="P14691" s="63"/>
      <c r="Q14691" s="63"/>
      <c r="R14691" s="63"/>
      <c r="S14691" s="63"/>
      <c r="T14691" s="63"/>
      <c r="U14691" s="63"/>
      <c r="V14691" s="63"/>
      <c r="W14691" s="63"/>
      <c r="X14691" s="63"/>
      <c r="Y14691" s="63"/>
      <c r="Z14691" s="62">
        <v>232.42</v>
      </c>
      <c r="AA14691" s="62">
        <v>6856</v>
      </c>
      <c r="AB14691" s="62">
        <v>11.9</v>
      </c>
      <c r="AC14691" s="62">
        <v>4.84</v>
      </c>
    </row>
    <row r="14692" spans="1:29" x14ac:dyDescent="0.25">
      <c r="A14692" s="61" t="s">
        <v>279</v>
      </c>
      <c r="B14692" s="61" t="s">
        <v>280</v>
      </c>
      <c r="C14692" s="62">
        <v>2011</v>
      </c>
      <c r="D14692" s="61" t="s">
        <v>75</v>
      </c>
      <c r="E14692" s="62">
        <v>12</v>
      </c>
      <c r="F14692" s="62">
        <v>1194</v>
      </c>
      <c r="G14692" s="62">
        <v>346</v>
      </c>
      <c r="H14692" s="62">
        <v>2.4</v>
      </c>
      <c r="I14692" s="62">
        <v>99.5</v>
      </c>
      <c r="J14692" s="62">
        <v>1110.42</v>
      </c>
      <c r="K14692" s="62">
        <v>0</v>
      </c>
      <c r="L14692" s="63"/>
      <c r="M14692" s="63"/>
      <c r="N14692" s="63"/>
      <c r="O14692" s="63"/>
      <c r="P14692" s="63"/>
      <c r="Q14692" s="63"/>
      <c r="R14692" s="63"/>
      <c r="S14692" s="63"/>
      <c r="T14692" s="63"/>
      <c r="U14692" s="63"/>
      <c r="V14692" s="63"/>
      <c r="W14692" s="63"/>
      <c r="X14692" s="63"/>
      <c r="Y14692" s="63"/>
      <c r="Z14692" s="62">
        <v>41825.07</v>
      </c>
      <c r="AA14692" s="62">
        <v>8852</v>
      </c>
      <c r="AB14692" s="62">
        <v>61.47</v>
      </c>
      <c r="AC14692" s="62">
        <v>3485.42</v>
      </c>
    </row>
    <row r="14693" spans="1:29" x14ac:dyDescent="0.25">
      <c r="A14693" s="61" t="s">
        <v>260</v>
      </c>
      <c r="B14693" s="61" t="s">
        <v>261</v>
      </c>
      <c r="C14693" s="62">
        <v>2003</v>
      </c>
      <c r="D14693" s="61" t="s">
        <v>99</v>
      </c>
      <c r="E14693" s="62">
        <v>26</v>
      </c>
      <c r="F14693" s="62">
        <v>32801</v>
      </c>
      <c r="G14693" s="62">
        <v>3934</v>
      </c>
      <c r="H14693" s="62">
        <v>12.61</v>
      </c>
      <c r="I14693" s="62">
        <v>1261.58</v>
      </c>
      <c r="J14693" s="62">
        <v>30504.93</v>
      </c>
      <c r="K14693" s="62">
        <v>4892</v>
      </c>
      <c r="L14693" s="62">
        <v>3295</v>
      </c>
      <c r="M14693" s="62">
        <v>10.56</v>
      </c>
      <c r="N14693" s="62">
        <v>188.15</v>
      </c>
      <c r="O14693" s="62">
        <v>58994.1</v>
      </c>
      <c r="P14693" s="63"/>
      <c r="Q14693" s="63"/>
      <c r="R14693" s="63"/>
      <c r="S14693" s="63"/>
      <c r="T14693" s="63"/>
      <c r="U14693" s="63"/>
      <c r="V14693" s="63"/>
      <c r="W14693" s="63"/>
      <c r="X14693" s="63"/>
      <c r="Y14693" s="63"/>
      <c r="Z14693" s="62">
        <v>606</v>
      </c>
      <c r="AA14693" s="62">
        <v>3909</v>
      </c>
      <c r="AB14693" s="62">
        <v>12.53</v>
      </c>
      <c r="AC14693" s="62">
        <v>23.31</v>
      </c>
    </row>
    <row r="14694" spans="1:29" x14ac:dyDescent="0.25">
      <c r="A14694" s="61" t="s">
        <v>251</v>
      </c>
      <c r="B14694" s="61" t="s">
        <v>252</v>
      </c>
      <c r="C14694" s="62">
        <v>2006</v>
      </c>
      <c r="D14694" s="61" t="s">
        <v>89</v>
      </c>
      <c r="E14694" s="62">
        <v>56</v>
      </c>
      <c r="F14694" s="62">
        <v>620720</v>
      </c>
      <c r="G14694" s="62">
        <v>109123</v>
      </c>
      <c r="H14694" s="62">
        <v>162.38999999999999</v>
      </c>
      <c r="I14694" s="62">
        <v>11084.29</v>
      </c>
      <c r="J14694" s="62">
        <v>577269.6</v>
      </c>
      <c r="K14694" s="62">
        <v>0</v>
      </c>
      <c r="L14694" s="63"/>
      <c r="M14694" s="63"/>
      <c r="N14694" s="63"/>
      <c r="O14694" s="63"/>
      <c r="P14694" s="63"/>
      <c r="Q14694" s="63"/>
      <c r="R14694" s="63"/>
      <c r="S14694" s="63"/>
      <c r="T14694" s="63"/>
      <c r="U14694" s="63"/>
      <c r="V14694" s="63"/>
      <c r="W14694" s="63"/>
      <c r="X14694" s="63"/>
      <c r="Y14694" s="63"/>
      <c r="Z14694" s="62">
        <v>2148</v>
      </c>
      <c r="AA14694" s="62">
        <v>14399</v>
      </c>
      <c r="AB14694" s="62">
        <v>21.43</v>
      </c>
      <c r="AC14694" s="62">
        <v>38.36</v>
      </c>
    </row>
    <row r="14695" spans="1:29" x14ac:dyDescent="0.25">
      <c r="A14695" s="61" t="s">
        <v>202</v>
      </c>
      <c r="B14695" s="61" t="s">
        <v>203</v>
      </c>
      <c r="C14695" s="62">
        <v>2005</v>
      </c>
      <c r="D14695" s="61" t="s">
        <v>78</v>
      </c>
      <c r="E14695" s="62">
        <v>48</v>
      </c>
      <c r="F14695" s="62">
        <v>1026703</v>
      </c>
      <c r="G14695" s="62">
        <v>59393</v>
      </c>
      <c r="H14695" s="62">
        <v>103.11</v>
      </c>
      <c r="I14695" s="62">
        <v>21389.65</v>
      </c>
      <c r="J14695" s="62">
        <v>954833.79</v>
      </c>
      <c r="K14695" s="62">
        <v>0</v>
      </c>
      <c r="L14695" s="63"/>
      <c r="M14695" s="63"/>
      <c r="N14695" s="63"/>
      <c r="O14695" s="63"/>
      <c r="P14695" s="63"/>
      <c r="Q14695" s="63"/>
      <c r="R14695" s="63"/>
      <c r="S14695" s="63"/>
      <c r="T14695" s="63"/>
      <c r="U14695" s="63"/>
      <c r="V14695" s="63"/>
      <c r="W14695" s="63"/>
      <c r="X14695" s="63"/>
      <c r="Y14695" s="63"/>
      <c r="Z14695" s="62">
        <v>237831</v>
      </c>
      <c r="AA14695" s="62">
        <v>9229</v>
      </c>
      <c r="AB14695" s="62">
        <v>16.02</v>
      </c>
      <c r="AC14695" s="62">
        <v>4954.8100000000004</v>
      </c>
    </row>
    <row r="14696" spans="1:29" x14ac:dyDescent="0.25">
      <c r="A14696" s="61" t="s">
        <v>159</v>
      </c>
      <c r="B14696" s="61" t="s">
        <v>160</v>
      </c>
      <c r="C14696" s="62">
        <v>2007</v>
      </c>
      <c r="D14696" s="61" t="s">
        <v>99</v>
      </c>
      <c r="E14696" s="62">
        <v>80</v>
      </c>
      <c r="F14696" s="62">
        <v>472640</v>
      </c>
      <c r="G14696" s="62">
        <v>72174</v>
      </c>
      <c r="H14696" s="62">
        <v>75.180000000000007</v>
      </c>
      <c r="I14696" s="62">
        <v>5908</v>
      </c>
      <c r="J14696" s="62">
        <v>439555.2</v>
      </c>
      <c r="K14696" s="62">
        <v>67518.91</v>
      </c>
      <c r="L14696" s="62">
        <v>46541</v>
      </c>
      <c r="M14696" s="62">
        <v>48.48</v>
      </c>
      <c r="N14696" s="62">
        <v>843.99</v>
      </c>
      <c r="O14696" s="62">
        <v>814230.84</v>
      </c>
      <c r="P14696" s="63"/>
      <c r="Q14696" s="63"/>
      <c r="R14696" s="63"/>
      <c r="S14696" s="63"/>
      <c r="T14696" s="63"/>
      <c r="U14696" s="63"/>
      <c r="V14696" s="63"/>
      <c r="W14696" s="63"/>
      <c r="X14696" s="63"/>
      <c r="Y14696" s="63"/>
      <c r="Z14696" s="62">
        <v>2737</v>
      </c>
      <c r="AA14696" s="62">
        <v>15719</v>
      </c>
      <c r="AB14696" s="62">
        <v>16.37</v>
      </c>
      <c r="AC14696" s="62">
        <v>34.21</v>
      </c>
    </row>
    <row r="14697" spans="1:29" ht="30" x14ac:dyDescent="0.25">
      <c r="A14697" s="61" t="s">
        <v>269</v>
      </c>
      <c r="B14697" s="61" t="s">
        <v>270</v>
      </c>
      <c r="C14697" s="62">
        <v>2008</v>
      </c>
      <c r="D14697" s="61" t="s">
        <v>78</v>
      </c>
      <c r="E14697" s="62">
        <v>113</v>
      </c>
      <c r="F14697" s="62">
        <v>1156080</v>
      </c>
      <c r="G14697" s="62">
        <v>150545</v>
      </c>
      <c r="H14697" s="62">
        <v>111.02</v>
      </c>
      <c r="I14697" s="62">
        <v>10230.799999999999</v>
      </c>
      <c r="J14697" s="62">
        <v>1075154.3999999999</v>
      </c>
      <c r="K14697" s="62">
        <v>0</v>
      </c>
      <c r="L14697" s="63"/>
      <c r="M14697" s="63"/>
      <c r="N14697" s="63"/>
      <c r="O14697" s="63"/>
      <c r="P14697" s="63"/>
      <c r="Q14697" s="63"/>
      <c r="R14697" s="63"/>
      <c r="S14697" s="63"/>
      <c r="T14697" s="63"/>
      <c r="U14697" s="63"/>
      <c r="V14697" s="63"/>
      <c r="W14697" s="63"/>
      <c r="X14697" s="63"/>
      <c r="Y14697" s="63"/>
      <c r="Z14697" s="62">
        <v>295000</v>
      </c>
      <c r="AA14697" s="62">
        <v>10622</v>
      </c>
      <c r="AB14697" s="62">
        <v>7.83</v>
      </c>
      <c r="AC14697" s="62">
        <v>2610.62</v>
      </c>
    </row>
    <row r="14698" spans="1:29" x14ac:dyDescent="0.25">
      <c r="A14698" s="61" t="s">
        <v>76</v>
      </c>
      <c r="B14698" s="61" t="s">
        <v>77</v>
      </c>
      <c r="C14698" s="62">
        <v>2006</v>
      </c>
      <c r="D14698" s="61" t="s">
        <v>89</v>
      </c>
      <c r="E14698" s="62">
        <v>24</v>
      </c>
      <c r="F14698" s="62">
        <v>254702</v>
      </c>
      <c r="G14698" s="62">
        <v>42416</v>
      </c>
      <c r="H14698" s="62">
        <v>147.28</v>
      </c>
      <c r="I14698" s="62">
        <v>10612.58</v>
      </c>
      <c r="J14698" s="62">
        <v>236872.86</v>
      </c>
      <c r="K14698" s="62">
        <v>0</v>
      </c>
      <c r="L14698" s="63"/>
      <c r="M14698" s="63"/>
      <c r="N14698" s="63"/>
      <c r="O14698" s="63"/>
      <c r="P14698" s="63"/>
      <c r="Q14698" s="63"/>
      <c r="R14698" s="63"/>
      <c r="S14698" s="63"/>
      <c r="T14698" s="63"/>
      <c r="U14698" s="63"/>
      <c r="V14698" s="63"/>
      <c r="W14698" s="63"/>
      <c r="X14698" s="63"/>
      <c r="Y14698" s="63"/>
      <c r="Z14698" s="62">
        <v>687.9</v>
      </c>
      <c r="AA14698" s="62">
        <v>2001</v>
      </c>
      <c r="AB14698" s="62">
        <v>6.95</v>
      </c>
      <c r="AC14698" s="62">
        <v>28.66</v>
      </c>
    </row>
    <row r="14699" spans="1:29" x14ac:dyDescent="0.25">
      <c r="A14699" s="61" t="s">
        <v>338</v>
      </c>
      <c r="B14699" s="61" t="s">
        <v>339</v>
      </c>
      <c r="C14699" s="62">
        <v>2004</v>
      </c>
      <c r="D14699" s="61" t="s">
        <v>99</v>
      </c>
      <c r="E14699" s="62">
        <v>46</v>
      </c>
      <c r="F14699" s="62">
        <v>77019</v>
      </c>
      <c r="G14699" s="62">
        <v>6196</v>
      </c>
      <c r="H14699" s="62">
        <v>11.22</v>
      </c>
      <c r="I14699" s="62">
        <v>1674.33</v>
      </c>
      <c r="J14699" s="62">
        <v>71627.67</v>
      </c>
      <c r="K14699" s="62">
        <v>5117.3599999999997</v>
      </c>
      <c r="L14699" s="62">
        <v>7753</v>
      </c>
      <c r="M14699" s="62">
        <v>14.05</v>
      </c>
      <c r="N14699" s="62">
        <v>111.25</v>
      </c>
      <c r="O14699" s="62">
        <v>61711.8</v>
      </c>
      <c r="P14699" s="63"/>
      <c r="Q14699" s="63"/>
      <c r="R14699" s="63"/>
      <c r="S14699" s="63"/>
      <c r="T14699" s="63"/>
      <c r="U14699" s="63"/>
      <c r="V14699" s="63"/>
      <c r="W14699" s="63"/>
      <c r="X14699" s="63"/>
      <c r="Y14699" s="63"/>
      <c r="Z14699" s="62">
        <v>2962.62</v>
      </c>
      <c r="AA14699" s="62">
        <v>27889</v>
      </c>
      <c r="AB14699" s="62">
        <v>50.52</v>
      </c>
      <c r="AC14699" s="62">
        <v>64.400000000000006</v>
      </c>
    </row>
    <row r="14700" spans="1:29" x14ac:dyDescent="0.25">
      <c r="A14700" s="61" t="s">
        <v>420</v>
      </c>
      <c r="B14700" s="61" t="s">
        <v>421</v>
      </c>
      <c r="C14700" s="62">
        <v>2011</v>
      </c>
      <c r="D14700" s="61" t="s">
        <v>297</v>
      </c>
      <c r="E14700" s="62">
        <v>64</v>
      </c>
      <c r="F14700" s="62">
        <v>13527</v>
      </c>
      <c r="G14700" s="62">
        <v>2658</v>
      </c>
      <c r="H14700" s="62">
        <v>3.46</v>
      </c>
      <c r="I14700" s="62">
        <v>211.36</v>
      </c>
      <c r="J14700" s="62">
        <v>12580.11</v>
      </c>
      <c r="K14700" s="62">
        <v>2219.1999999999998</v>
      </c>
      <c r="L14700" s="62">
        <v>3505</v>
      </c>
      <c r="M14700" s="62">
        <v>4.5599999999999996</v>
      </c>
      <c r="N14700" s="62">
        <v>34.68</v>
      </c>
      <c r="O14700" s="62">
        <v>26762.05</v>
      </c>
      <c r="P14700" s="63"/>
      <c r="Q14700" s="63"/>
      <c r="R14700" s="63"/>
      <c r="S14700" s="63"/>
      <c r="T14700" s="63"/>
      <c r="U14700" s="63"/>
      <c r="V14700" s="63"/>
      <c r="W14700" s="63"/>
      <c r="X14700" s="63"/>
      <c r="Y14700" s="63"/>
      <c r="Z14700" s="62">
        <v>6650</v>
      </c>
      <c r="AA14700" s="62">
        <v>49156</v>
      </c>
      <c r="AB14700" s="62">
        <v>64.010000000000005</v>
      </c>
      <c r="AC14700" s="62">
        <v>103.91</v>
      </c>
    </row>
    <row r="14701" spans="1:29" x14ac:dyDescent="0.25">
      <c r="A14701" s="61" t="s">
        <v>128</v>
      </c>
      <c r="B14701" s="61" t="s">
        <v>129</v>
      </c>
      <c r="C14701" s="62">
        <v>2013</v>
      </c>
      <c r="D14701" s="61" t="s">
        <v>89</v>
      </c>
      <c r="E14701" s="62">
        <v>92</v>
      </c>
      <c r="F14701" s="62">
        <v>353760</v>
      </c>
      <c r="G14701" s="62">
        <v>42442</v>
      </c>
      <c r="H14701" s="62">
        <v>38.44</v>
      </c>
      <c r="I14701" s="62">
        <v>3845.22</v>
      </c>
      <c r="J14701" s="62">
        <v>328996.8</v>
      </c>
      <c r="K14701" s="62">
        <v>34736.18</v>
      </c>
      <c r="L14701" s="62">
        <v>15495</v>
      </c>
      <c r="M14701" s="62">
        <v>14.04</v>
      </c>
      <c r="N14701" s="62">
        <v>377.57</v>
      </c>
      <c r="O14701" s="62">
        <v>418894</v>
      </c>
      <c r="P14701" s="63"/>
      <c r="Q14701" s="63"/>
      <c r="R14701" s="63"/>
      <c r="S14701" s="63"/>
      <c r="T14701" s="63"/>
      <c r="U14701" s="63"/>
      <c r="V14701" s="63"/>
      <c r="W14701" s="63"/>
      <c r="X14701" s="63"/>
      <c r="Y14701" s="63"/>
      <c r="Z14701" s="62">
        <v>4533</v>
      </c>
      <c r="AA14701" s="62">
        <v>29679</v>
      </c>
      <c r="AB14701" s="62">
        <v>26.88</v>
      </c>
      <c r="AC14701" s="62">
        <v>49.27</v>
      </c>
    </row>
    <row r="14702" spans="1:29" x14ac:dyDescent="0.25">
      <c r="A14702" s="61" t="s">
        <v>144</v>
      </c>
      <c r="B14702" s="61" t="s">
        <v>145</v>
      </c>
      <c r="C14702" s="62">
        <v>2010</v>
      </c>
      <c r="D14702" s="61" t="s">
        <v>89</v>
      </c>
      <c r="E14702" s="62">
        <v>58</v>
      </c>
      <c r="F14702" s="62">
        <v>273840</v>
      </c>
      <c r="G14702" s="62">
        <v>49575</v>
      </c>
      <c r="H14702" s="62">
        <v>71.23</v>
      </c>
      <c r="I14702" s="62">
        <v>4721.38</v>
      </c>
      <c r="J14702" s="62">
        <v>254671.2</v>
      </c>
      <c r="K14702" s="62">
        <v>32327.84</v>
      </c>
      <c r="L14702" s="62">
        <v>20126</v>
      </c>
      <c r="M14702" s="62">
        <v>28.92</v>
      </c>
      <c r="N14702" s="62">
        <v>557.38</v>
      </c>
      <c r="O14702" s="62">
        <v>389851.09</v>
      </c>
      <c r="P14702" s="63"/>
      <c r="Q14702" s="63"/>
      <c r="R14702" s="63"/>
      <c r="S14702" s="63"/>
      <c r="T14702" s="63"/>
      <c r="U14702" s="63"/>
      <c r="V14702" s="63"/>
      <c r="W14702" s="63"/>
      <c r="X14702" s="63"/>
      <c r="Y14702" s="63"/>
      <c r="Z14702" s="62">
        <v>3285</v>
      </c>
      <c r="AA14702" s="62">
        <v>25924</v>
      </c>
      <c r="AB14702" s="62">
        <v>37.25</v>
      </c>
      <c r="AC14702" s="62">
        <v>56.64</v>
      </c>
    </row>
    <row r="14703" spans="1:29" ht="30" x14ac:dyDescent="0.25">
      <c r="A14703" s="61" t="s">
        <v>309</v>
      </c>
      <c r="B14703" s="61" t="s">
        <v>310</v>
      </c>
      <c r="C14703" s="62">
        <v>2018</v>
      </c>
      <c r="D14703" s="61" t="s">
        <v>75</v>
      </c>
      <c r="E14703" s="62">
        <v>26</v>
      </c>
      <c r="F14703" s="63"/>
      <c r="G14703" s="63"/>
      <c r="H14703" s="63"/>
      <c r="I14703" s="63"/>
      <c r="J14703" s="63"/>
      <c r="K14703" s="62">
        <v>0</v>
      </c>
      <c r="L14703" s="63"/>
      <c r="M14703" s="63"/>
      <c r="N14703" s="63"/>
      <c r="O14703" s="63"/>
      <c r="P14703" s="63"/>
      <c r="Q14703" s="63"/>
      <c r="R14703" s="63"/>
      <c r="S14703" s="63"/>
      <c r="T14703" s="63"/>
      <c r="U14703" s="63"/>
      <c r="V14703" s="63"/>
      <c r="W14703" s="63"/>
      <c r="X14703" s="63"/>
      <c r="Y14703" s="63"/>
      <c r="Z14703" s="62">
        <v>0</v>
      </c>
      <c r="AA14703" s="63"/>
      <c r="AB14703" s="63"/>
      <c r="AC14703" s="62">
        <v>0</v>
      </c>
    </row>
    <row r="14704" spans="1:29" ht="30" x14ac:dyDescent="0.25">
      <c r="A14704" s="61" t="s">
        <v>188</v>
      </c>
      <c r="B14704" s="61" t="s">
        <v>189</v>
      </c>
      <c r="C14704" s="62">
        <v>2013</v>
      </c>
      <c r="D14704" s="61" t="s">
        <v>78</v>
      </c>
      <c r="E14704" s="62">
        <v>75</v>
      </c>
      <c r="F14704" s="62">
        <v>99852</v>
      </c>
      <c r="G14704" s="62">
        <v>18879</v>
      </c>
      <c r="H14704" s="62">
        <v>20.98</v>
      </c>
      <c r="I14704" s="62">
        <v>1331.36</v>
      </c>
      <c r="J14704" s="62">
        <v>92862.36</v>
      </c>
      <c r="K14704" s="62">
        <v>8944.7099999999991</v>
      </c>
      <c r="L14704" s="62">
        <v>9865</v>
      </c>
      <c r="M14704" s="62">
        <v>10.96</v>
      </c>
      <c r="N14704" s="63"/>
      <c r="O14704" s="63"/>
      <c r="P14704" s="63"/>
      <c r="Q14704" s="63"/>
      <c r="R14704" s="63"/>
      <c r="S14704" s="63"/>
      <c r="T14704" s="63"/>
      <c r="U14704" s="63"/>
      <c r="V14704" s="63"/>
      <c r="W14704" s="63"/>
      <c r="X14704" s="63"/>
      <c r="Y14704" s="63"/>
      <c r="Z14704" s="62">
        <v>900</v>
      </c>
      <c r="AA14704" s="62">
        <v>6666</v>
      </c>
      <c r="AB14704" s="62">
        <v>7.41</v>
      </c>
      <c r="AC14704" s="62">
        <v>12</v>
      </c>
    </row>
    <row r="14705" spans="1:29" ht="30" x14ac:dyDescent="0.25">
      <c r="A14705" s="61" t="s">
        <v>165</v>
      </c>
      <c r="B14705" s="61" t="s">
        <v>166</v>
      </c>
      <c r="C14705" s="62">
        <v>2011</v>
      </c>
      <c r="D14705" s="61" t="s">
        <v>89</v>
      </c>
      <c r="E14705" s="62">
        <v>52</v>
      </c>
      <c r="F14705" s="62">
        <v>444019</v>
      </c>
      <c r="G14705" s="62">
        <v>71373</v>
      </c>
      <c r="H14705" s="62">
        <v>114.38</v>
      </c>
      <c r="I14705" s="62">
        <v>8538.83</v>
      </c>
      <c r="J14705" s="62">
        <v>412937.67</v>
      </c>
      <c r="K14705" s="62">
        <v>0</v>
      </c>
      <c r="L14705" s="63"/>
      <c r="M14705" s="63"/>
      <c r="N14705" s="63"/>
      <c r="O14705" s="63"/>
      <c r="P14705" s="63"/>
      <c r="Q14705" s="63"/>
      <c r="R14705" s="63"/>
      <c r="S14705" s="63"/>
      <c r="T14705" s="63"/>
      <c r="U14705" s="63"/>
      <c r="V14705" s="63"/>
      <c r="W14705" s="63"/>
      <c r="X14705" s="63"/>
      <c r="Y14705" s="63"/>
      <c r="Z14705" s="62">
        <v>1.52</v>
      </c>
      <c r="AA14705" s="62">
        <v>11174</v>
      </c>
      <c r="AB14705" s="62">
        <v>17.91</v>
      </c>
      <c r="AC14705" s="62">
        <v>0.03</v>
      </c>
    </row>
    <row r="14706" spans="1:29" x14ac:dyDescent="0.25">
      <c r="A14706" s="61" t="s">
        <v>409</v>
      </c>
      <c r="B14706" s="61" t="s">
        <v>410</v>
      </c>
      <c r="C14706" s="62">
        <v>2016</v>
      </c>
      <c r="D14706" s="61" t="s">
        <v>86</v>
      </c>
      <c r="E14706" s="62">
        <v>16</v>
      </c>
      <c r="F14706" s="62">
        <v>49945</v>
      </c>
      <c r="G14706" s="62">
        <v>10509</v>
      </c>
      <c r="H14706" s="62">
        <v>54.73</v>
      </c>
      <c r="I14706" s="62">
        <v>3121.56</v>
      </c>
      <c r="J14706" s="62">
        <v>46448.85</v>
      </c>
      <c r="K14706" s="62">
        <v>0</v>
      </c>
      <c r="L14706" s="63"/>
      <c r="M14706" s="63"/>
      <c r="N14706" s="63"/>
      <c r="O14706" s="63"/>
      <c r="P14706" s="63"/>
      <c r="Q14706" s="63"/>
      <c r="R14706" s="63"/>
      <c r="S14706" s="63"/>
      <c r="T14706" s="63"/>
      <c r="U14706" s="62">
        <v>4268</v>
      </c>
      <c r="V14706" s="62">
        <v>9173</v>
      </c>
      <c r="W14706" s="62">
        <v>47.78</v>
      </c>
      <c r="X14706" s="62">
        <v>266</v>
      </c>
      <c r="Y14706" s="62">
        <v>95534.91</v>
      </c>
      <c r="Z14706" s="62">
        <v>578.84</v>
      </c>
      <c r="AA14706" s="62">
        <v>6607</v>
      </c>
      <c r="AB14706" s="62">
        <v>34.409999999999997</v>
      </c>
      <c r="AC14706" s="62">
        <v>36.18</v>
      </c>
    </row>
    <row r="14707" spans="1:29" ht="30" x14ac:dyDescent="0.25">
      <c r="A14707" s="61" t="s">
        <v>363</v>
      </c>
      <c r="B14707" s="61" t="s">
        <v>364</v>
      </c>
      <c r="C14707" s="62">
        <v>2005</v>
      </c>
      <c r="D14707" s="61" t="s">
        <v>94</v>
      </c>
      <c r="E14707" s="62">
        <v>2</v>
      </c>
      <c r="F14707" s="63"/>
      <c r="G14707" s="63"/>
      <c r="H14707" s="63"/>
      <c r="I14707" s="63"/>
      <c r="J14707" s="63"/>
      <c r="K14707" s="62">
        <v>0</v>
      </c>
      <c r="L14707" s="63"/>
      <c r="M14707" s="63"/>
      <c r="N14707" s="63"/>
      <c r="O14707" s="63"/>
      <c r="P14707" s="63"/>
      <c r="Q14707" s="63"/>
      <c r="R14707" s="63"/>
      <c r="S14707" s="63"/>
      <c r="T14707" s="63"/>
      <c r="U14707" s="63"/>
      <c r="V14707" s="63"/>
      <c r="W14707" s="63"/>
      <c r="X14707" s="63"/>
      <c r="Y14707" s="63"/>
      <c r="Z14707" s="62">
        <v>0</v>
      </c>
      <c r="AA14707" s="62">
        <v>185</v>
      </c>
      <c r="AB14707" s="62">
        <v>7.71</v>
      </c>
      <c r="AC14707" s="62">
        <v>0</v>
      </c>
    </row>
    <row r="14708" spans="1:29" x14ac:dyDescent="0.25">
      <c r="A14708" s="61" t="s">
        <v>432</v>
      </c>
      <c r="B14708" s="61" t="s">
        <v>433</v>
      </c>
      <c r="C14708" s="62">
        <v>2012</v>
      </c>
      <c r="D14708" s="61" t="s">
        <v>75</v>
      </c>
      <c r="E14708" s="62">
        <v>12</v>
      </c>
      <c r="F14708" s="63"/>
      <c r="G14708" s="63"/>
      <c r="H14708" s="63"/>
      <c r="I14708" s="63"/>
      <c r="J14708" s="63"/>
      <c r="K14708" s="62">
        <v>0</v>
      </c>
      <c r="L14708" s="63"/>
      <c r="M14708" s="63"/>
      <c r="N14708" s="63"/>
      <c r="O14708" s="63"/>
      <c r="P14708" s="63"/>
      <c r="Q14708" s="63"/>
      <c r="R14708" s="63"/>
      <c r="S14708" s="63"/>
      <c r="T14708" s="63"/>
      <c r="U14708" s="63"/>
      <c r="V14708" s="63"/>
      <c r="W14708" s="63"/>
      <c r="X14708" s="63"/>
      <c r="Y14708" s="63"/>
      <c r="Z14708" s="62">
        <v>0</v>
      </c>
      <c r="AA14708" s="63"/>
      <c r="AB14708" s="63"/>
      <c r="AC14708" s="62">
        <v>0</v>
      </c>
    </row>
    <row r="14709" spans="1:29" x14ac:dyDescent="0.25">
      <c r="A14709" s="61" t="s">
        <v>229</v>
      </c>
      <c r="B14709" s="61" t="s">
        <v>230</v>
      </c>
      <c r="C14709" s="62">
        <v>2004</v>
      </c>
      <c r="D14709" s="61" t="s">
        <v>150</v>
      </c>
      <c r="E14709" s="62">
        <v>6</v>
      </c>
      <c r="F14709" s="63"/>
      <c r="G14709" s="63"/>
      <c r="H14709" s="63"/>
      <c r="I14709" s="63"/>
      <c r="J14709" s="63"/>
      <c r="K14709" s="62">
        <v>0</v>
      </c>
      <c r="L14709" s="63"/>
      <c r="M14709" s="63"/>
      <c r="N14709" s="63"/>
      <c r="O14709" s="63"/>
      <c r="P14709" s="63"/>
      <c r="Q14709" s="63"/>
      <c r="R14709" s="63"/>
      <c r="S14709" s="63"/>
      <c r="T14709" s="63"/>
      <c r="U14709" s="63"/>
      <c r="V14709" s="63"/>
      <c r="W14709" s="63"/>
      <c r="X14709" s="63"/>
      <c r="Y14709" s="63"/>
      <c r="Z14709" s="62">
        <v>0</v>
      </c>
      <c r="AA14709" s="62">
        <v>2950</v>
      </c>
      <c r="AB14709" s="62">
        <v>40.97</v>
      </c>
      <c r="AC14709" s="62">
        <v>0</v>
      </c>
    </row>
    <row r="14710" spans="1:29" x14ac:dyDescent="0.25">
      <c r="A14710" s="61" t="s">
        <v>163</v>
      </c>
      <c r="B14710" s="61" t="s">
        <v>164</v>
      </c>
      <c r="C14710" s="62">
        <v>2012</v>
      </c>
      <c r="D14710" s="61" t="s">
        <v>94</v>
      </c>
      <c r="E14710" s="62">
        <v>14</v>
      </c>
      <c r="F14710" s="62">
        <v>19898</v>
      </c>
      <c r="G14710" s="62">
        <v>2975</v>
      </c>
      <c r="H14710" s="62">
        <v>17.71</v>
      </c>
      <c r="I14710" s="62">
        <v>1421.29</v>
      </c>
      <c r="J14710" s="62">
        <v>18505.14</v>
      </c>
      <c r="K14710" s="62">
        <v>0</v>
      </c>
      <c r="L14710" s="63"/>
      <c r="M14710" s="63"/>
      <c r="N14710" s="63"/>
      <c r="O14710" s="63"/>
      <c r="P14710" s="63"/>
      <c r="Q14710" s="63"/>
      <c r="R14710" s="63"/>
      <c r="S14710" s="63"/>
      <c r="T14710" s="63"/>
      <c r="U14710" s="63"/>
      <c r="V14710" s="63"/>
      <c r="W14710" s="63"/>
      <c r="X14710" s="63"/>
      <c r="Y14710" s="63"/>
      <c r="Z14710" s="62">
        <v>104814</v>
      </c>
      <c r="AA14710" s="62">
        <v>45851</v>
      </c>
      <c r="AB14710" s="62">
        <v>272.92</v>
      </c>
      <c r="AC14710" s="62">
        <v>7486.71</v>
      </c>
    </row>
    <row r="14711" spans="1:29" ht="30" x14ac:dyDescent="0.25">
      <c r="A14711" s="61" t="s">
        <v>194</v>
      </c>
      <c r="B14711" s="61" t="s">
        <v>195</v>
      </c>
      <c r="C14711" s="62">
        <v>2014</v>
      </c>
      <c r="D14711" s="61" t="s">
        <v>78</v>
      </c>
      <c r="E14711" s="62">
        <v>80</v>
      </c>
      <c r="F14711" s="62">
        <v>962400</v>
      </c>
      <c r="G14711" s="62">
        <v>54925</v>
      </c>
      <c r="H14711" s="62">
        <v>57.21</v>
      </c>
      <c r="I14711" s="62">
        <v>12030</v>
      </c>
      <c r="J14711" s="62">
        <v>895032</v>
      </c>
      <c r="K14711" s="62">
        <v>0</v>
      </c>
      <c r="L14711" s="63"/>
      <c r="M14711" s="63"/>
      <c r="N14711" s="63"/>
      <c r="O14711" s="63"/>
      <c r="P14711" s="63"/>
      <c r="Q14711" s="63"/>
      <c r="R14711" s="63"/>
      <c r="S14711" s="63"/>
      <c r="T14711" s="63"/>
      <c r="U14711" s="63"/>
      <c r="V14711" s="63"/>
      <c r="W14711" s="63"/>
      <c r="X14711" s="63"/>
      <c r="Y14711" s="63"/>
      <c r="Z14711" s="62">
        <v>70</v>
      </c>
      <c r="AA14711" s="62">
        <v>178068</v>
      </c>
      <c r="AB14711" s="62">
        <v>185.49</v>
      </c>
      <c r="AC14711" s="62">
        <v>0.88</v>
      </c>
    </row>
    <row r="14712" spans="1:29" ht="30" x14ac:dyDescent="0.25">
      <c r="A14712" s="61" t="s">
        <v>117</v>
      </c>
      <c r="B14712" s="61" t="s">
        <v>118</v>
      </c>
      <c r="C14712" s="62">
        <v>2012</v>
      </c>
      <c r="D14712" s="61" t="s">
        <v>75</v>
      </c>
      <c r="E14712" s="62">
        <v>15</v>
      </c>
      <c r="F14712" s="63"/>
      <c r="G14712" s="63"/>
      <c r="H14712" s="63"/>
      <c r="I14712" s="63"/>
      <c r="J14712" s="63"/>
      <c r="K14712" s="62">
        <v>0</v>
      </c>
      <c r="L14712" s="63"/>
      <c r="M14712" s="63"/>
      <c r="N14712" s="63"/>
      <c r="O14712" s="63"/>
      <c r="P14712" s="63"/>
      <c r="Q14712" s="63"/>
      <c r="R14712" s="63"/>
      <c r="S14712" s="63"/>
      <c r="T14712" s="63"/>
      <c r="U14712" s="63"/>
      <c r="V14712" s="63"/>
      <c r="W14712" s="63"/>
      <c r="X14712" s="63"/>
      <c r="Y14712" s="63"/>
      <c r="Z14712" s="62">
        <v>0</v>
      </c>
      <c r="AA14712" s="63"/>
      <c r="AB14712" s="63"/>
      <c r="AC14712" s="62">
        <v>0</v>
      </c>
    </row>
    <row r="14713" spans="1:29" x14ac:dyDescent="0.25">
      <c r="A14713" s="61" t="s">
        <v>212</v>
      </c>
      <c r="B14713" s="61" t="s">
        <v>213</v>
      </c>
      <c r="C14713" s="62">
        <v>2010</v>
      </c>
      <c r="D14713" s="61" t="s">
        <v>78</v>
      </c>
      <c r="E14713" s="62">
        <v>40</v>
      </c>
      <c r="F14713" s="62">
        <v>359520</v>
      </c>
      <c r="G14713" s="62">
        <v>43526</v>
      </c>
      <c r="H14713" s="62">
        <v>90.68</v>
      </c>
      <c r="I14713" s="62">
        <v>8988</v>
      </c>
      <c r="J14713" s="62">
        <v>334353.59999999998</v>
      </c>
      <c r="K14713" s="62">
        <v>0</v>
      </c>
      <c r="L14713" s="63"/>
      <c r="M14713" s="63"/>
      <c r="N14713" s="63"/>
      <c r="O14713" s="63"/>
      <c r="P14713" s="63"/>
      <c r="Q14713" s="63"/>
      <c r="R14713" s="63"/>
      <c r="S14713" s="63"/>
      <c r="T14713" s="63"/>
      <c r="U14713" s="63"/>
      <c r="V14713" s="63"/>
      <c r="W14713" s="63"/>
      <c r="X14713" s="63"/>
      <c r="Y14713" s="63"/>
      <c r="Z14713" s="62">
        <v>49323</v>
      </c>
      <c r="AA14713" s="62">
        <v>5684</v>
      </c>
      <c r="AB14713" s="62">
        <v>11.84</v>
      </c>
      <c r="AC14713" s="62">
        <v>1233.08</v>
      </c>
    </row>
    <row r="14714" spans="1:29" ht="30" x14ac:dyDescent="0.25">
      <c r="A14714" s="61" t="s">
        <v>153</v>
      </c>
      <c r="B14714" s="61" t="s">
        <v>154</v>
      </c>
      <c r="C14714" s="62">
        <v>2008</v>
      </c>
      <c r="D14714" s="61" t="s">
        <v>72</v>
      </c>
      <c r="E14714" s="62">
        <v>50</v>
      </c>
      <c r="F14714" s="62">
        <v>152267</v>
      </c>
      <c r="G14714" s="62">
        <v>24759</v>
      </c>
      <c r="H14714" s="62">
        <v>41.27</v>
      </c>
      <c r="I14714" s="62">
        <v>3045.34</v>
      </c>
      <c r="J14714" s="62">
        <v>141608.31</v>
      </c>
      <c r="K14714" s="62">
        <v>15740.06</v>
      </c>
      <c r="L14714" s="62">
        <v>22597</v>
      </c>
      <c r="M14714" s="62">
        <v>37.659999999999997</v>
      </c>
      <c r="N14714" s="62">
        <v>314.8</v>
      </c>
      <c r="O14714" s="62">
        <v>189814.08</v>
      </c>
      <c r="P14714" s="63"/>
      <c r="Q14714" s="63"/>
      <c r="R14714" s="63"/>
      <c r="S14714" s="63"/>
      <c r="T14714" s="63"/>
      <c r="U14714" s="63"/>
      <c r="V14714" s="63"/>
      <c r="W14714" s="63"/>
      <c r="X14714" s="63"/>
      <c r="Y14714" s="63"/>
      <c r="Z14714" s="62">
        <v>0</v>
      </c>
      <c r="AA14714" s="63"/>
      <c r="AB14714" s="63"/>
      <c r="AC14714" s="62">
        <v>0</v>
      </c>
    </row>
    <row r="14715" spans="1:29" x14ac:dyDescent="0.25">
      <c r="A14715" s="61" t="s">
        <v>229</v>
      </c>
      <c r="B14715" s="61" t="s">
        <v>230</v>
      </c>
      <c r="C14715" s="62">
        <v>2011</v>
      </c>
      <c r="D14715" s="61" t="s">
        <v>99</v>
      </c>
      <c r="E14715" s="62">
        <v>154</v>
      </c>
      <c r="F14715" s="62">
        <v>1176580</v>
      </c>
      <c r="G14715" s="62">
        <v>157982</v>
      </c>
      <c r="H14715" s="62">
        <v>85.49</v>
      </c>
      <c r="I14715" s="62">
        <v>7640.13</v>
      </c>
      <c r="J14715" s="62">
        <v>1094219.3999999999</v>
      </c>
      <c r="K14715" s="62">
        <v>16293.89</v>
      </c>
      <c r="L14715" s="62">
        <v>23305</v>
      </c>
      <c r="M14715" s="62">
        <v>12.61</v>
      </c>
      <c r="N14715" s="62">
        <v>105.8</v>
      </c>
      <c r="O14715" s="62">
        <v>196492.9</v>
      </c>
      <c r="P14715" s="63"/>
      <c r="Q14715" s="63"/>
      <c r="R14715" s="63"/>
      <c r="S14715" s="63"/>
      <c r="T14715" s="63"/>
      <c r="U14715" s="63"/>
      <c r="V14715" s="63"/>
      <c r="W14715" s="63"/>
      <c r="X14715" s="63"/>
      <c r="Y14715" s="63"/>
      <c r="Z14715" s="62">
        <v>1382800</v>
      </c>
      <c r="AA14715" s="62">
        <v>52506</v>
      </c>
      <c r="AB14715" s="62">
        <v>28.41</v>
      </c>
      <c r="AC14715" s="62">
        <v>8979.2199999999993</v>
      </c>
    </row>
    <row r="14716" spans="1:29" ht="30" x14ac:dyDescent="0.25">
      <c r="A14716" s="61" t="s">
        <v>87</v>
      </c>
      <c r="B14716" s="61" t="s">
        <v>88</v>
      </c>
      <c r="C14716" s="62">
        <v>2013</v>
      </c>
      <c r="D14716" s="61" t="s">
        <v>99</v>
      </c>
      <c r="E14716" s="62">
        <v>164</v>
      </c>
      <c r="F14716" s="62">
        <v>872732</v>
      </c>
      <c r="G14716" s="62">
        <v>130566</v>
      </c>
      <c r="H14716" s="62">
        <v>66.34</v>
      </c>
      <c r="I14716" s="62">
        <v>5321.54</v>
      </c>
      <c r="J14716" s="62">
        <v>811640.76</v>
      </c>
      <c r="K14716" s="62">
        <v>21883.61</v>
      </c>
      <c r="L14716" s="62">
        <v>9740</v>
      </c>
      <c r="M14716" s="62">
        <v>4.95</v>
      </c>
      <c r="N14716" s="62">
        <v>133.44</v>
      </c>
      <c r="O14716" s="62">
        <v>263901</v>
      </c>
      <c r="P14716" s="63"/>
      <c r="Q14716" s="63"/>
      <c r="R14716" s="63"/>
      <c r="S14716" s="63"/>
      <c r="T14716" s="63"/>
      <c r="U14716" s="63"/>
      <c r="V14716" s="63"/>
      <c r="W14716" s="63"/>
      <c r="X14716" s="63"/>
      <c r="Y14716" s="63"/>
      <c r="Z14716" s="62">
        <v>546640</v>
      </c>
      <c r="AA14716" s="62">
        <v>115045</v>
      </c>
      <c r="AB14716" s="62">
        <v>58.46</v>
      </c>
      <c r="AC14716" s="62">
        <v>3333.17</v>
      </c>
    </row>
    <row r="14717" spans="1:29" ht="30" x14ac:dyDescent="0.25">
      <c r="A14717" s="61" t="s">
        <v>237</v>
      </c>
      <c r="B14717" s="61" t="s">
        <v>238</v>
      </c>
      <c r="C14717" s="62">
        <v>2009</v>
      </c>
      <c r="D14717" s="61" t="s">
        <v>78</v>
      </c>
      <c r="E14717" s="62">
        <v>75</v>
      </c>
      <c r="F14717" s="62">
        <v>212038</v>
      </c>
      <c r="G14717" s="62">
        <v>41579</v>
      </c>
      <c r="H14717" s="62">
        <v>46.2</v>
      </c>
      <c r="I14717" s="62">
        <v>2827.17</v>
      </c>
      <c r="J14717" s="62">
        <v>197195.34</v>
      </c>
      <c r="K14717" s="62">
        <v>28364.69</v>
      </c>
      <c r="L14717" s="62">
        <v>32855</v>
      </c>
      <c r="M14717" s="62">
        <v>36.51</v>
      </c>
      <c r="N14717" s="62">
        <v>378.2</v>
      </c>
      <c r="O14717" s="62">
        <v>342058.36</v>
      </c>
      <c r="P14717" s="63"/>
      <c r="Q14717" s="63"/>
      <c r="R14717" s="63"/>
      <c r="S14717" s="63"/>
      <c r="T14717" s="63"/>
      <c r="U14717" s="63"/>
      <c r="V14717" s="63"/>
      <c r="W14717" s="63"/>
      <c r="X14717" s="63"/>
      <c r="Y14717" s="63"/>
      <c r="Z14717" s="62">
        <v>223666.46</v>
      </c>
      <c r="AA14717" s="62">
        <v>11686</v>
      </c>
      <c r="AB14717" s="62">
        <v>12.98</v>
      </c>
      <c r="AC14717" s="62">
        <v>2982.22</v>
      </c>
    </row>
    <row r="14718" spans="1:29" x14ac:dyDescent="0.25">
      <c r="A14718" s="61" t="s">
        <v>79</v>
      </c>
      <c r="B14718" s="61" t="s">
        <v>80</v>
      </c>
      <c r="C14718" s="62">
        <v>2018</v>
      </c>
      <c r="D14718" s="61" t="s">
        <v>72</v>
      </c>
      <c r="E14718" s="62">
        <v>72</v>
      </c>
      <c r="F14718" s="62">
        <v>574000</v>
      </c>
      <c r="G14718" s="62">
        <v>98163</v>
      </c>
      <c r="H14718" s="62">
        <v>113.61</v>
      </c>
      <c r="I14718" s="62">
        <v>7972.22</v>
      </c>
      <c r="J14718" s="62">
        <v>533820</v>
      </c>
      <c r="K14718" s="62">
        <v>0</v>
      </c>
      <c r="L14718" s="63"/>
      <c r="M14718" s="63"/>
      <c r="N14718" s="63"/>
      <c r="O14718" s="63"/>
      <c r="P14718" s="63"/>
      <c r="Q14718" s="63"/>
      <c r="R14718" s="63"/>
      <c r="S14718" s="63"/>
      <c r="T14718" s="63"/>
      <c r="U14718" s="63"/>
      <c r="V14718" s="63"/>
      <c r="W14718" s="63"/>
      <c r="X14718" s="63"/>
      <c r="Y14718" s="63"/>
      <c r="Z14718" s="62">
        <v>221219</v>
      </c>
      <c r="AA14718" s="62">
        <v>16423</v>
      </c>
      <c r="AB14718" s="62">
        <v>19.010000000000002</v>
      </c>
      <c r="AC14718" s="62">
        <v>3072.49</v>
      </c>
    </row>
    <row r="14719" spans="1:29" x14ac:dyDescent="0.25">
      <c r="A14719" s="61" t="s">
        <v>161</v>
      </c>
      <c r="B14719" s="61" t="s">
        <v>162</v>
      </c>
      <c r="C14719" s="62">
        <v>2007</v>
      </c>
      <c r="D14719" s="61" t="s">
        <v>99</v>
      </c>
      <c r="E14719" s="62">
        <v>24</v>
      </c>
      <c r="F14719" s="62">
        <v>62148</v>
      </c>
      <c r="G14719" s="62">
        <v>10317</v>
      </c>
      <c r="H14719" s="62">
        <v>35.82</v>
      </c>
      <c r="I14719" s="62">
        <v>2589.5</v>
      </c>
      <c r="J14719" s="62">
        <v>57797.64</v>
      </c>
      <c r="K14719" s="62">
        <v>1181.3800000000001</v>
      </c>
      <c r="L14719" s="62">
        <v>18932</v>
      </c>
      <c r="M14719" s="62">
        <v>65.739999999999995</v>
      </c>
      <c r="N14719" s="62">
        <v>49.22</v>
      </c>
      <c r="O14719" s="62">
        <v>14246.58</v>
      </c>
      <c r="P14719" s="63"/>
      <c r="Q14719" s="63"/>
      <c r="R14719" s="63"/>
      <c r="S14719" s="63"/>
      <c r="T14719" s="63"/>
      <c r="U14719" s="63"/>
      <c r="V14719" s="63"/>
      <c r="W14719" s="63"/>
      <c r="X14719" s="63"/>
      <c r="Y14719" s="63"/>
      <c r="Z14719" s="62">
        <v>189600</v>
      </c>
      <c r="AA14719" s="62">
        <v>61795</v>
      </c>
      <c r="AB14719" s="62">
        <v>214.57</v>
      </c>
      <c r="AC14719" s="62">
        <v>7900</v>
      </c>
    </row>
    <row r="14720" spans="1:29" x14ac:dyDescent="0.25">
      <c r="A14720" s="61" t="s">
        <v>159</v>
      </c>
      <c r="B14720" s="61" t="s">
        <v>160</v>
      </c>
      <c r="C14720" s="62">
        <v>2018</v>
      </c>
      <c r="D14720" s="61" t="s">
        <v>78</v>
      </c>
      <c r="E14720" s="62">
        <v>30</v>
      </c>
      <c r="F14720" s="62">
        <v>12386</v>
      </c>
      <c r="G14720" s="62">
        <v>10600</v>
      </c>
      <c r="H14720" s="62">
        <v>29.44</v>
      </c>
      <c r="I14720" s="62">
        <v>412.87</v>
      </c>
      <c r="J14720" s="62">
        <v>11518.98</v>
      </c>
      <c r="K14720" s="62">
        <v>0</v>
      </c>
      <c r="L14720" s="62">
        <v>10713</v>
      </c>
      <c r="M14720" s="62">
        <v>29.76</v>
      </c>
      <c r="N14720" s="62">
        <v>0</v>
      </c>
      <c r="O14720" s="62">
        <v>0</v>
      </c>
      <c r="P14720" s="63"/>
      <c r="Q14720" s="63"/>
      <c r="R14720" s="63"/>
      <c r="S14720" s="63"/>
      <c r="T14720" s="63"/>
      <c r="U14720" s="63"/>
      <c r="V14720" s="63"/>
      <c r="W14720" s="63"/>
      <c r="X14720" s="63"/>
      <c r="Y14720" s="63"/>
      <c r="Z14720" s="62">
        <v>0</v>
      </c>
      <c r="AA14720" s="62">
        <v>6903</v>
      </c>
      <c r="AB14720" s="62">
        <v>19.18</v>
      </c>
      <c r="AC14720" s="62">
        <v>0</v>
      </c>
    </row>
    <row r="14721" spans="1:29" ht="30" x14ac:dyDescent="0.25">
      <c r="A14721" s="61" t="s">
        <v>122</v>
      </c>
      <c r="B14721" s="61" t="s">
        <v>123</v>
      </c>
      <c r="C14721" s="62">
        <v>2004</v>
      </c>
      <c r="D14721" s="61" t="s">
        <v>94</v>
      </c>
      <c r="E14721" s="62">
        <v>20</v>
      </c>
      <c r="F14721" s="63"/>
      <c r="G14721" s="63"/>
      <c r="H14721" s="63"/>
      <c r="I14721" s="63"/>
      <c r="J14721" s="63"/>
      <c r="K14721" s="62">
        <v>0</v>
      </c>
      <c r="L14721" s="63"/>
      <c r="M14721" s="63"/>
      <c r="N14721" s="63"/>
      <c r="O14721" s="63"/>
      <c r="P14721" s="63"/>
      <c r="Q14721" s="63"/>
      <c r="R14721" s="63"/>
      <c r="S14721" s="63"/>
      <c r="T14721" s="63"/>
      <c r="U14721" s="63"/>
      <c r="V14721" s="63"/>
      <c r="W14721" s="63"/>
      <c r="X14721" s="63"/>
      <c r="Y14721" s="63"/>
      <c r="Z14721" s="62">
        <v>2122.38</v>
      </c>
      <c r="AA14721" s="62">
        <v>11096</v>
      </c>
      <c r="AB14721" s="62">
        <v>46.23</v>
      </c>
      <c r="AC14721" s="62">
        <v>106.12</v>
      </c>
    </row>
    <row r="14722" spans="1:29" ht="30" x14ac:dyDescent="0.25">
      <c r="A14722" s="61" t="s">
        <v>231</v>
      </c>
      <c r="B14722" s="61" t="s">
        <v>232</v>
      </c>
      <c r="C14722" s="62">
        <v>2006</v>
      </c>
      <c r="D14722" s="61" t="s">
        <v>75</v>
      </c>
      <c r="E14722" s="62">
        <v>80</v>
      </c>
      <c r="F14722" s="62">
        <v>891830</v>
      </c>
      <c r="G14722" s="62">
        <v>104727</v>
      </c>
      <c r="H14722" s="62">
        <v>109.09</v>
      </c>
      <c r="I14722" s="62">
        <v>11147.88</v>
      </c>
      <c r="J14722" s="62">
        <v>829401.9</v>
      </c>
      <c r="K14722" s="62">
        <v>0</v>
      </c>
      <c r="L14722" s="63"/>
      <c r="M14722" s="63"/>
      <c r="N14722" s="63"/>
      <c r="O14722" s="63"/>
      <c r="P14722" s="63"/>
      <c r="Q14722" s="63"/>
      <c r="R14722" s="63"/>
      <c r="S14722" s="63"/>
      <c r="T14722" s="63"/>
      <c r="U14722" s="63"/>
      <c r="V14722" s="63"/>
      <c r="W14722" s="63"/>
      <c r="X14722" s="63"/>
      <c r="Y14722" s="63"/>
      <c r="Z14722" s="62">
        <v>561380</v>
      </c>
      <c r="AA14722" s="62">
        <v>25693</v>
      </c>
      <c r="AB14722" s="62">
        <v>26.76</v>
      </c>
      <c r="AC14722" s="62">
        <v>7017.25</v>
      </c>
    </row>
    <row r="14723" spans="1:29" x14ac:dyDescent="0.25">
      <c r="A14723" s="61" t="s">
        <v>84</v>
      </c>
      <c r="B14723" s="61" t="s">
        <v>85</v>
      </c>
      <c r="C14723" s="62">
        <v>2015</v>
      </c>
      <c r="D14723" s="61" t="s">
        <v>86</v>
      </c>
      <c r="E14723" s="62">
        <v>80</v>
      </c>
      <c r="F14723" s="62">
        <v>18375</v>
      </c>
      <c r="G14723" s="62">
        <v>3998</v>
      </c>
      <c r="H14723" s="62">
        <v>4.16</v>
      </c>
      <c r="I14723" s="62">
        <v>229.69</v>
      </c>
      <c r="J14723" s="62">
        <v>17088.75</v>
      </c>
      <c r="K14723" s="62">
        <v>1130</v>
      </c>
      <c r="L14723" s="62">
        <v>1792</v>
      </c>
      <c r="M14723" s="62">
        <v>1.87</v>
      </c>
      <c r="N14723" s="63"/>
      <c r="O14723" s="63"/>
      <c r="P14723" s="63"/>
      <c r="Q14723" s="63"/>
      <c r="R14723" s="63"/>
      <c r="S14723" s="63"/>
      <c r="T14723" s="63"/>
      <c r="U14723" s="63"/>
      <c r="V14723" s="63"/>
      <c r="W14723" s="63"/>
      <c r="X14723" s="63"/>
      <c r="Y14723" s="63"/>
      <c r="Z14723" s="62">
        <v>2352</v>
      </c>
      <c r="AA14723" s="62">
        <v>77005038</v>
      </c>
      <c r="AB14723" s="62">
        <v>80213.58</v>
      </c>
      <c r="AC14723" s="62">
        <v>29.4</v>
      </c>
    </row>
    <row r="14724" spans="1:29" ht="30" x14ac:dyDescent="0.25">
      <c r="A14724" s="61" t="s">
        <v>365</v>
      </c>
      <c r="B14724" s="61" t="s">
        <v>366</v>
      </c>
      <c r="C14724" s="62">
        <v>2008</v>
      </c>
      <c r="D14724" s="61" t="s">
        <v>78</v>
      </c>
      <c r="E14724" s="62">
        <v>100</v>
      </c>
      <c r="F14724" s="62">
        <v>981360</v>
      </c>
      <c r="G14724" s="62">
        <v>137430</v>
      </c>
      <c r="H14724" s="62">
        <v>114.53</v>
      </c>
      <c r="I14724" s="62">
        <v>9813.6</v>
      </c>
      <c r="J14724" s="62">
        <v>912664.8</v>
      </c>
      <c r="K14724" s="62">
        <v>10917.56</v>
      </c>
      <c r="L14724" s="62">
        <v>17420</v>
      </c>
      <c r="M14724" s="62">
        <v>14.52</v>
      </c>
      <c r="N14724" s="62">
        <v>109.18</v>
      </c>
      <c r="O14724" s="62">
        <v>131658.07999999999</v>
      </c>
      <c r="P14724" s="63"/>
      <c r="Q14724" s="63"/>
      <c r="R14724" s="63"/>
      <c r="S14724" s="63"/>
      <c r="T14724" s="63"/>
      <c r="U14724" s="63"/>
      <c r="V14724" s="63"/>
      <c r="W14724" s="63"/>
      <c r="X14724" s="63"/>
      <c r="Y14724" s="63"/>
      <c r="Z14724" s="62">
        <v>289633</v>
      </c>
      <c r="AA14724" s="62">
        <v>14672</v>
      </c>
      <c r="AB14724" s="62">
        <v>12.23</v>
      </c>
      <c r="AC14724" s="62">
        <v>2896.33</v>
      </c>
    </row>
    <row r="14725" spans="1:29" x14ac:dyDescent="0.25">
      <c r="A14725" s="61" t="s">
        <v>279</v>
      </c>
      <c r="B14725" s="61" t="s">
        <v>280</v>
      </c>
      <c r="C14725" s="62">
        <v>2018</v>
      </c>
      <c r="D14725" s="61" t="s">
        <v>75</v>
      </c>
      <c r="E14725" s="62">
        <v>12</v>
      </c>
      <c r="F14725" s="62">
        <v>813</v>
      </c>
      <c r="G14725" s="62">
        <v>423</v>
      </c>
      <c r="H14725" s="62">
        <v>2.94</v>
      </c>
      <c r="I14725" s="62">
        <v>67.75</v>
      </c>
      <c r="J14725" s="62">
        <v>756.09</v>
      </c>
      <c r="K14725" s="62">
        <v>0</v>
      </c>
      <c r="L14725" s="63"/>
      <c r="M14725" s="63"/>
      <c r="N14725" s="63"/>
      <c r="O14725" s="63"/>
      <c r="P14725" s="63"/>
      <c r="Q14725" s="63"/>
      <c r="R14725" s="63"/>
      <c r="S14725" s="63"/>
      <c r="T14725" s="63"/>
      <c r="U14725" s="63"/>
      <c r="V14725" s="63"/>
      <c r="W14725" s="63"/>
      <c r="X14725" s="63"/>
      <c r="Y14725" s="63"/>
      <c r="Z14725" s="62">
        <v>31330.84</v>
      </c>
      <c r="AA14725" s="62">
        <v>9278</v>
      </c>
      <c r="AB14725" s="62">
        <v>64.430000000000007</v>
      </c>
      <c r="AC14725" s="62">
        <v>2610.9</v>
      </c>
    </row>
    <row r="14726" spans="1:29" ht="30" x14ac:dyDescent="0.25">
      <c r="A14726" s="61" t="s">
        <v>367</v>
      </c>
      <c r="B14726" s="61" t="s">
        <v>368</v>
      </c>
      <c r="C14726" s="62">
        <v>2017</v>
      </c>
      <c r="D14726" s="61" t="s">
        <v>89</v>
      </c>
      <c r="E14726" s="62">
        <v>81</v>
      </c>
      <c r="F14726" s="62">
        <v>301569</v>
      </c>
      <c r="G14726" s="62">
        <v>63579</v>
      </c>
      <c r="H14726" s="62">
        <v>65.41</v>
      </c>
      <c r="I14726" s="62">
        <v>3723.07</v>
      </c>
      <c r="J14726" s="62">
        <v>280459.17</v>
      </c>
      <c r="K14726" s="62">
        <v>33524.730000000003</v>
      </c>
      <c r="L14726" s="62">
        <v>30610</v>
      </c>
      <c r="M14726" s="62">
        <v>31.49</v>
      </c>
      <c r="N14726" s="62">
        <v>413.89</v>
      </c>
      <c r="O14726" s="62">
        <v>404284.82</v>
      </c>
      <c r="P14726" s="63"/>
      <c r="Q14726" s="63"/>
      <c r="R14726" s="63"/>
      <c r="S14726" s="63"/>
      <c r="T14726" s="63"/>
      <c r="U14726" s="63"/>
      <c r="V14726" s="63"/>
      <c r="W14726" s="63"/>
      <c r="X14726" s="63"/>
      <c r="Y14726" s="63"/>
      <c r="Z14726" s="62">
        <v>65000</v>
      </c>
      <c r="AA14726" s="62">
        <v>16008</v>
      </c>
      <c r="AB14726" s="62">
        <v>16.47</v>
      </c>
      <c r="AC14726" s="62">
        <v>802.47</v>
      </c>
    </row>
    <row r="14727" spans="1:29" x14ac:dyDescent="0.25">
      <c r="A14727" s="61" t="s">
        <v>338</v>
      </c>
      <c r="B14727" s="61" t="s">
        <v>339</v>
      </c>
      <c r="C14727" s="62">
        <v>2011</v>
      </c>
      <c r="D14727" s="61" t="s">
        <v>99</v>
      </c>
      <c r="E14727" s="62">
        <v>46</v>
      </c>
      <c r="F14727" s="62">
        <v>143517</v>
      </c>
      <c r="G14727" s="62">
        <v>24155</v>
      </c>
      <c r="H14727" s="62">
        <v>43.76</v>
      </c>
      <c r="I14727" s="62">
        <v>3119.93</v>
      </c>
      <c r="J14727" s="62">
        <v>133470.81</v>
      </c>
      <c r="K14727" s="62">
        <v>30598.45</v>
      </c>
      <c r="L14727" s="62">
        <v>47481</v>
      </c>
      <c r="M14727" s="62">
        <v>86.02</v>
      </c>
      <c r="N14727" s="62">
        <v>665.18</v>
      </c>
      <c r="O14727" s="62">
        <v>368995.87</v>
      </c>
      <c r="P14727" s="63"/>
      <c r="Q14727" s="63"/>
      <c r="R14727" s="63"/>
      <c r="S14727" s="63"/>
      <c r="T14727" s="63"/>
      <c r="U14727" s="63"/>
      <c r="V14727" s="63"/>
      <c r="W14727" s="63"/>
      <c r="X14727" s="63"/>
      <c r="Y14727" s="63"/>
      <c r="Z14727" s="62">
        <v>2772.45</v>
      </c>
      <c r="AA14727" s="62">
        <v>53063</v>
      </c>
      <c r="AB14727" s="62">
        <v>96.13</v>
      </c>
      <c r="AC14727" s="62">
        <v>60.27</v>
      </c>
    </row>
    <row r="14728" spans="1:29" ht="30" x14ac:dyDescent="0.25">
      <c r="A14728" s="61" t="s">
        <v>324</v>
      </c>
      <c r="B14728" s="61" t="s">
        <v>325</v>
      </c>
      <c r="C14728" s="62">
        <v>2017</v>
      </c>
      <c r="D14728" s="61" t="s">
        <v>75</v>
      </c>
      <c r="E14728" s="62">
        <v>3</v>
      </c>
      <c r="F14728" s="62">
        <v>1113</v>
      </c>
      <c r="G14728" s="62">
        <v>285</v>
      </c>
      <c r="H14728" s="62">
        <v>7.92</v>
      </c>
      <c r="I14728" s="62">
        <v>371</v>
      </c>
      <c r="J14728" s="62">
        <v>1035.0899999999999</v>
      </c>
      <c r="K14728" s="62">
        <v>0</v>
      </c>
      <c r="L14728" s="63"/>
      <c r="M14728" s="63"/>
      <c r="N14728" s="63"/>
      <c r="O14728" s="63"/>
      <c r="P14728" s="63"/>
      <c r="Q14728" s="63"/>
      <c r="R14728" s="63"/>
      <c r="S14728" s="63"/>
      <c r="T14728" s="63"/>
      <c r="U14728" s="62">
        <v>200</v>
      </c>
      <c r="V14728" s="62">
        <v>530</v>
      </c>
      <c r="W14728" s="62">
        <v>14.72</v>
      </c>
      <c r="X14728" s="62">
        <v>66</v>
      </c>
      <c r="Y14728" s="62">
        <v>4476.8</v>
      </c>
      <c r="Z14728" s="62">
        <v>10100</v>
      </c>
      <c r="AA14728" s="62">
        <v>491</v>
      </c>
      <c r="AB14728" s="62">
        <v>13.64</v>
      </c>
      <c r="AC14728" s="62">
        <v>3366.67</v>
      </c>
    </row>
    <row r="14729" spans="1:29" x14ac:dyDescent="0.25">
      <c r="A14729" s="61" t="s">
        <v>107</v>
      </c>
      <c r="B14729" s="61" t="s">
        <v>108</v>
      </c>
      <c r="C14729" s="62">
        <v>2014</v>
      </c>
      <c r="D14729" s="61" t="s">
        <v>78</v>
      </c>
      <c r="E14729" s="62">
        <v>40</v>
      </c>
      <c r="F14729" s="62">
        <v>128561</v>
      </c>
      <c r="G14729" s="62">
        <v>24410</v>
      </c>
      <c r="H14729" s="62">
        <v>50.85</v>
      </c>
      <c r="I14729" s="62">
        <v>3214.03</v>
      </c>
      <c r="J14729" s="62">
        <v>119561.73</v>
      </c>
      <c r="K14729" s="62">
        <v>13257.03</v>
      </c>
      <c r="L14729" s="62">
        <v>18664</v>
      </c>
      <c r="M14729" s="62">
        <v>38.880000000000003</v>
      </c>
      <c r="N14729" s="62">
        <v>331.43</v>
      </c>
      <c r="O14729" s="62">
        <v>159870.53</v>
      </c>
      <c r="P14729" s="63"/>
      <c r="Q14729" s="63"/>
      <c r="R14729" s="63"/>
      <c r="S14729" s="63"/>
      <c r="T14729" s="63"/>
      <c r="U14729" s="63"/>
      <c r="V14729" s="63"/>
      <c r="W14729" s="63"/>
      <c r="X14729" s="63"/>
      <c r="Y14729" s="63"/>
      <c r="Z14729" s="62">
        <v>0</v>
      </c>
      <c r="AA14729" s="62">
        <v>21320</v>
      </c>
      <c r="AB14729" s="62">
        <v>44.42</v>
      </c>
      <c r="AC14729" s="62">
        <v>0</v>
      </c>
    </row>
    <row r="14730" spans="1:29" x14ac:dyDescent="0.25">
      <c r="A14730" s="61" t="s">
        <v>524</v>
      </c>
      <c r="B14730" s="61" t="s">
        <v>525</v>
      </c>
      <c r="C14730" s="62">
        <v>2014</v>
      </c>
      <c r="D14730" s="61" t="s">
        <v>438</v>
      </c>
      <c r="E14730" s="62">
        <v>6</v>
      </c>
      <c r="F14730" s="63"/>
      <c r="G14730" s="63"/>
      <c r="H14730" s="63"/>
      <c r="I14730" s="63"/>
      <c r="J14730" s="63"/>
      <c r="K14730" s="62">
        <v>0</v>
      </c>
      <c r="L14730" s="63"/>
      <c r="M14730" s="63"/>
      <c r="N14730" s="63"/>
      <c r="O14730" s="63"/>
      <c r="P14730" s="63"/>
      <c r="Q14730" s="63"/>
      <c r="R14730" s="63"/>
      <c r="S14730" s="63"/>
      <c r="T14730" s="63"/>
      <c r="U14730" s="63"/>
      <c r="V14730" s="63"/>
      <c r="W14730" s="63"/>
      <c r="X14730" s="63"/>
      <c r="Y14730" s="63"/>
      <c r="Z14730" s="62">
        <v>0</v>
      </c>
      <c r="AA14730" s="63"/>
      <c r="AB14730" s="63"/>
      <c r="AC14730" s="62">
        <v>0</v>
      </c>
    </row>
    <row r="14731" spans="1:29" x14ac:dyDescent="0.25">
      <c r="A14731" s="61" t="s">
        <v>407</v>
      </c>
      <c r="B14731" s="61" t="s">
        <v>408</v>
      </c>
      <c r="C14731" s="62">
        <v>2011</v>
      </c>
      <c r="D14731" s="61" t="s">
        <v>75</v>
      </c>
      <c r="E14731" s="62">
        <v>6</v>
      </c>
      <c r="F14731" s="62">
        <v>4507</v>
      </c>
      <c r="G14731" s="62">
        <v>871</v>
      </c>
      <c r="H14731" s="62">
        <v>12.1</v>
      </c>
      <c r="I14731" s="62">
        <v>751.17</v>
      </c>
      <c r="J14731" s="62">
        <v>4191.51</v>
      </c>
      <c r="K14731" s="62">
        <v>0</v>
      </c>
      <c r="L14731" s="63"/>
      <c r="M14731" s="63"/>
      <c r="N14731" s="63"/>
      <c r="O14731" s="63"/>
      <c r="P14731" s="63"/>
      <c r="Q14731" s="63"/>
      <c r="R14731" s="63"/>
      <c r="S14731" s="63"/>
      <c r="T14731" s="63"/>
      <c r="U14731" s="63"/>
      <c r="V14731" s="63"/>
      <c r="W14731" s="63"/>
      <c r="X14731" s="63"/>
      <c r="Y14731" s="63"/>
      <c r="Z14731" s="62">
        <v>248.06</v>
      </c>
      <c r="AA14731" s="62">
        <v>4320</v>
      </c>
      <c r="AB14731" s="62">
        <v>60</v>
      </c>
      <c r="AC14731" s="62">
        <v>41.34</v>
      </c>
    </row>
    <row r="14732" spans="1:29" x14ac:dyDescent="0.25">
      <c r="A14732" s="61" t="s">
        <v>257</v>
      </c>
      <c r="B14732" s="61" t="s">
        <v>258</v>
      </c>
      <c r="C14732" s="62">
        <v>2003</v>
      </c>
      <c r="D14732" s="61" t="s">
        <v>75</v>
      </c>
      <c r="E14732" s="62">
        <v>10</v>
      </c>
      <c r="F14732" s="62">
        <v>67200</v>
      </c>
      <c r="G14732" s="62">
        <v>6921</v>
      </c>
      <c r="H14732" s="62">
        <v>57.68</v>
      </c>
      <c r="I14732" s="62">
        <v>6720</v>
      </c>
      <c r="J14732" s="62">
        <v>62496</v>
      </c>
      <c r="K14732" s="62">
        <v>0</v>
      </c>
      <c r="L14732" s="63"/>
      <c r="M14732" s="63"/>
      <c r="N14732" s="63"/>
      <c r="O14732" s="63"/>
      <c r="P14732" s="62">
        <v>3961</v>
      </c>
      <c r="Q14732" s="62">
        <v>3686</v>
      </c>
      <c r="R14732" s="62">
        <v>30.72</v>
      </c>
      <c r="S14732" s="62">
        <v>396</v>
      </c>
      <c r="T14732" s="62">
        <v>50181.91</v>
      </c>
      <c r="U14732" s="63"/>
      <c r="V14732" s="63"/>
      <c r="W14732" s="63"/>
      <c r="X14732" s="63"/>
      <c r="Y14732" s="63"/>
      <c r="Z14732" s="62">
        <v>69.27</v>
      </c>
      <c r="AA14732" s="62">
        <v>2959</v>
      </c>
      <c r="AB14732" s="62">
        <v>24.66</v>
      </c>
      <c r="AC14732" s="62">
        <v>6.93</v>
      </c>
    </row>
    <row r="14733" spans="1:29" ht="30" x14ac:dyDescent="0.25">
      <c r="A14733" s="61" t="s">
        <v>348</v>
      </c>
      <c r="B14733" s="61" t="s">
        <v>349</v>
      </c>
      <c r="C14733" s="62">
        <v>2014</v>
      </c>
      <c r="D14733" s="61" t="s">
        <v>150</v>
      </c>
      <c r="E14733" s="62">
        <v>4</v>
      </c>
      <c r="F14733" s="62">
        <v>6177</v>
      </c>
      <c r="G14733" s="62">
        <v>1192</v>
      </c>
      <c r="H14733" s="62">
        <v>24.83</v>
      </c>
      <c r="I14733" s="62">
        <v>1544.25</v>
      </c>
      <c r="J14733" s="62">
        <v>5744.61</v>
      </c>
      <c r="K14733" s="62">
        <v>0</v>
      </c>
      <c r="L14733" s="62">
        <v>0</v>
      </c>
      <c r="M14733" s="62">
        <v>0</v>
      </c>
      <c r="N14733" s="63"/>
      <c r="O14733" s="63"/>
      <c r="P14733" s="62">
        <v>0</v>
      </c>
      <c r="Q14733" s="62">
        <v>0</v>
      </c>
      <c r="R14733" s="62">
        <v>0</v>
      </c>
      <c r="S14733" s="62">
        <v>0</v>
      </c>
      <c r="T14733" s="62">
        <v>0</v>
      </c>
      <c r="U14733" s="62">
        <v>0</v>
      </c>
      <c r="V14733" s="62">
        <v>0</v>
      </c>
      <c r="W14733" s="62">
        <v>0</v>
      </c>
      <c r="X14733" s="62">
        <v>0</v>
      </c>
      <c r="Y14733" s="62">
        <v>0</v>
      </c>
      <c r="Z14733" s="62">
        <v>54.18</v>
      </c>
      <c r="AA14733" s="62">
        <v>1737</v>
      </c>
      <c r="AB14733" s="62">
        <v>36.19</v>
      </c>
      <c r="AC14733" s="62">
        <v>13.55</v>
      </c>
    </row>
    <row r="14734" spans="1:29" ht="30" x14ac:dyDescent="0.25">
      <c r="A14734" s="61" t="s">
        <v>188</v>
      </c>
      <c r="B14734" s="61" t="s">
        <v>189</v>
      </c>
      <c r="C14734" s="62">
        <v>2011</v>
      </c>
      <c r="D14734" s="61" t="s">
        <v>94</v>
      </c>
      <c r="E14734" s="62">
        <v>38</v>
      </c>
      <c r="F14734" s="62">
        <v>161645</v>
      </c>
      <c r="G14734" s="62">
        <v>36418</v>
      </c>
      <c r="H14734" s="62">
        <v>79.86</v>
      </c>
      <c r="I14734" s="62">
        <v>4253.82</v>
      </c>
      <c r="J14734" s="62">
        <v>150329.85</v>
      </c>
      <c r="K14734" s="62">
        <v>21426.77</v>
      </c>
      <c r="L14734" s="62">
        <v>34671</v>
      </c>
      <c r="M14734" s="62">
        <v>76.03</v>
      </c>
      <c r="N14734" s="62">
        <v>563.86</v>
      </c>
      <c r="O14734" s="62">
        <v>258391.85</v>
      </c>
      <c r="P14734" s="63"/>
      <c r="Q14734" s="63"/>
      <c r="R14734" s="63"/>
      <c r="S14734" s="63"/>
      <c r="T14734" s="63"/>
      <c r="U14734" s="63"/>
      <c r="V14734" s="63"/>
      <c r="W14734" s="63"/>
      <c r="X14734" s="63"/>
      <c r="Y14734" s="63"/>
      <c r="Z14734" s="62">
        <v>2063</v>
      </c>
      <c r="AA14734" s="62">
        <v>13903</v>
      </c>
      <c r="AB14734" s="62">
        <v>30.49</v>
      </c>
      <c r="AC14734" s="62">
        <v>54.29</v>
      </c>
    </row>
    <row r="14735" spans="1:29" x14ac:dyDescent="0.25">
      <c r="A14735" s="61" t="s">
        <v>107</v>
      </c>
      <c r="B14735" s="61" t="s">
        <v>108</v>
      </c>
      <c r="C14735" s="62">
        <v>2010</v>
      </c>
      <c r="D14735" s="61" t="s">
        <v>99</v>
      </c>
      <c r="E14735" s="62">
        <v>54</v>
      </c>
      <c r="F14735" s="62">
        <v>537950</v>
      </c>
      <c r="G14735" s="62">
        <v>84940</v>
      </c>
      <c r="H14735" s="62">
        <v>131.08000000000001</v>
      </c>
      <c r="I14735" s="62">
        <v>9962.0400000000009</v>
      </c>
      <c r="J14735" s="62">
        <v>500293.5</v>
      </c>
      <c r="K14735" s="62">
        <v>0</v>
      </c>
      <c r="L14735" s="63"/>
      <c r="M14735" s="63"/>
      <c r="N14735" s="63"/>
      <c r="O14735" s="63"/>
      <c r="P14735" s="63"/>
      <c r="Q14735" s="63"/>
      <c r="R14735" s="63"/>
      <c r="S14735" s="63"/>
      <c r="T14735" s="63"/>
      <c r="U14735" s="63"/>
      <c r="V14735" s="63"/>
      <c r="W14735" s="63"/>
      <c r="X14735" s="63"/>
      <c r="Y14735" s="63"/>
      <c r="Z14735" s="62">
        <v>0</v>
      </c>
      <c r="AA14735" s="62">
        <v>29079</v>
      </c>
      <c r="AB14735" s="62">
        <v>44.88</v>
      </c>
      <c r="AC14735" s="62">
        <v>0</v>
      </c>
    </row>
    <row r="14736" spans="1:29" x14ac:dyDescent="0.25">
      <c r="A14736" s="61" t="s">
        <v>208</v>
      </c>
      <c r="B14736" s="61" t="s">
        <v>209</v>
      </c>
      <c r="C14736" s="62">
        <v>2017</v>
      </c>
      <c r="D14736" s="61" t="s">
        <v>94</v>
      </c>
      <c r="E14736" s="62">
        <v>10</v>
      </c>
      <c r="F14736" s="63"/>
      <c r="G14736" s="63"/>
      <c r="H14736" s="63"/>
      <c r="I14736" s="63"/>
      <c r="J14736" s="63"/>
      <c r="K14736" s="62">
        <v>0</v>
      </c>
      <c r="L14736" s="63"/>
      <c r="M14736" s="63"/>
      <c r="N14736" s="63"/>
      <c r="O14736" s="63"/>
      <c r="P14736" s="63"/>
      <c r="Q14736" s="63"/>
      <c r="R14736" s="63"/>
      <c r="S14736" s="63"/>
      <c r="T14736" s="63"/>
      <c r="U14736" s="63"/>
      <c r="V14736" s="63"/>
      <c r="W14736" s="63"/>
      <c r="X14736" s="63"/>
      <c r="Y14736" s="63"/>
      <c r="Z14736" s="62">
        <v>845</v>
      </c>
      <c r="AA14736" s="62">
        <v>5706</v>
      </c>
      <c r="AB14736" s="62">
        <v>47.55</v>
      </c>
      <c r="AC14736" s="62">
        <v>84.5</v>
      </c>
    </row>
    <row r="14737" spans="1:29" x14ac:dyDescent="0.25">
      <c r="A14737" s="61" t="s">
        <v>475</v>
      </c>
      <c r="B14737" s="61" t="s">
        <v>476</v>
      </c>
      <c r="C14737" s="62">
        <v>2015</v>
      </c>
      <c r="D14737" s="61" t="s">
        <v>99</v>
      </c>
      <c r="E14737" s="62">
        <v>7</v>
      </c>
      <c r="F14737" s="62">
        <v>35109</v>
      </c>
      <c r="G14737" s="62">
        <v>5612</v>
      </c>
      <c r="H14737" s="62">
        <v>66.81</v>
      </c>
      <c r="I14737" s="62">
        <v>5015.57</v>
      </c>
      <c r="J14737" s="62">
        <v>32651.37</v>
      </c>
      <c r="K14737" s="62">
        <v>1201</v>
      </c>
      <c r="L14737" s="62">
        <v>3629</v>
      </c>
      <c r="M14737" s="62">
        <v>43.2</v>
      </c>
      <c r="N14737" s="62">
        <v>171.57</v>
      </c>
      <c r="O14737" s="62">
        <v>14483.22</v>
      </c>
      <c r="P14737" s="63"/>
      <c r="Q14737" s="63"/>
      <c r="R14737" s="63"/>
      <c r="S14737" s="63"/>
      <c r="T14737" s="63"/>
      <c r="U14737" s="63"/>
      <c r="V14737" s="63"/>
      <c r="W14737" s="63"/>
      <c r="X14737" s="63"/>
      <c r="Y14737" s="63"/>
      <c r="Z14737" s="62">
        <v>0</v>
      </c>
      <c r="AA14737" s="62">
        <v>214</v>
      </c>
      <c r="AB14737" s="62">
        <v>2.5499999999999998</v>
      </c>
      <c r="AC14737" s="62">
        <v>0</v>
      </c>
    </row>
    <row r="14738" spans="1:29" ht="30" x14ac:dyDescent="0.25">
      <c r="A14738" s="61" t="s">
        <v>538</v>
      </c>
      <c r="B14738" s="61" t="s">
        <v>539</v>
      </c>
      <c r="C14738" s="62">
        <v>2016</v>
      </c>
      <c r="D14738" s="61" t="s">
        <v>78</v>
      </c>
      <c r="E14738" s="62">
        <v>56</v>
      </c>
      <c r="F14738" s="62">
        <v>573354</v>
      </c>
      <c r="G14738" s="62">
        <v>82927</v>
      </c>
      <c r="H14738" s="62">
        <v>123.4</v>
      </c>
      <c r="I14738" s="62">
        <v>10238.459999999999</v>
      </c>
      <c r="J14738" s="62">
        <v>533219.22</v>
      </c>
      <c r="K14738" s="62">
        <v>0</v>
      </c>
      <c r="L14738" s="63"/>
      <c r="M14738" s="63"/>
      <c r="N14738" s="63"/>
      <c r="O14738" s="63"/>
      <c r="P14738" s="63"/>
      <c r="Q14738" s="63"/>
      <c r="R14738" s="63"/>
      <c r="S14738" s="63"/>
      <c r="T14738" s="63"/>
      <c r="U14738" s="63"/>
      <c r="V14738" s="63"/>
      <c r="W14738" s="63"/>
      <c r="X14738" s="63"/>
      <c r="Y14738" s="63"/>
      <c r="Z14738" s="62">
        <v>0</v>
      </c>
      <c r="AA14738" s="63"/>
      <c r="AB14738" s="63"/>
      <c r="AC14738" s="62">
        <v>0</v>
      </c>
    </row>
    <row r="14739" spans="1:29" ht="30" x14ac:dyDescent="0.25">
      <c r="A14739" s="61" t="s">
        <v>182</v>
      </c>
      <c r="B14739" s="61" t="s">
        <v>183</v>
      </c>
      <c r="C14739" s="62">
        <v>2016</v>
      </c>
      <c r="D14739" s="61" t="s">
        <v>78</v>
      </c>
      <c r="E14739" s="62">
        <v>29</v>
      </c>
      <c r="F14739" s="62">
        <v>67081</v>
      </c>
      <c r="G14739" s="62">
        <v>8752</v>
      </c>
      <c r="H14739" s="62">
        <v>25.15</v>
      </c>
      <c r="I14739" s="62">
        <v>2313.14</v>
      </c>
      <c r="J14739" s="62">
        <v>62385.33</v>
      </c>
      <c r="K14739" s="62">
        <v>10503.39</v>
      </c>
      <c r="L14739" s="62">
        <v>10955</v>
      </c>
      <c r="M14739" s="62">
        <v>31.48</v>
      </c>
      <c r="N14739" s="62">
        <v>362.19</v>
      </c>
      <c r="O14739" s="62">
        <v>126663.59</v>
      </c>
      <c r="P14739" s="63"/>
      <c r="Q14739" s="63"/>
      <c r="R14739" s="63"/>
      <c r="S14739" s="63"/>
      <c r="T14739" s="63"/>
      <c r="U14739" s="63"/>
      <c r="V14739" s="63"/>
      <c r="W14739" s="63"/>
      <c r="X14739" s="63"/>
      <c r="Y14739" s="63"/>
      <c r="Z14739" s="62">
        <v>86023</v>
      </c>
      <c r="AA14739" s="62">
        <v>11718</v>
      </c>
      <c r="AB14739" s="62">
        <v>33.67</v>
      </c>
      <c r="AC14739" s="62">
        <v>2966.31</v>
      </c>
    </row>
    <row r="14740" spans="1:29" ht="30" x14ac:dyDescent="0.25">
      <c r="A14740" s="61" t="s">
        <v>115</v>
      </c>
      <c r="B14740" s="61" t="s">
        <v>116</v>
      </c>
      <c r="C14740" s="62">
        <v>2011</v>
      </c>
      <c r="D14740" s="61" t="s">
        <v>72</v>
      </c>
      <c r="E14740" s="62">
        <v>100</v>
      </c>
      <c r="F14740" s="62">
        <v>840360</v>
      </c>
      <c r="G14740" s="62">
        <v>130592</v>
      </c>
      <c r="H14740" s="62">
        <v>108.83</v>
      </c>
      <c r="I14740" s="62">
        <v>8403.6</v>
      </c>
      <c r="J14740" s="62">
        <v>781534.8</v>
      </c>
      <c r="K14740" s="62">
        <v>0</v>
      </c>
      <c r="L14740" s="63"/>
      <c r="M14740" s="63"/>
      <c r="N14740" s="63"/>
      <c r="O14740" s="63"/>
      <c r="P14740" s="63"/>
      <c r="Q14740" s="63"/>
      <c r="R14740" s="63"/>
      <c r="S14740" s="63"/>
      <c r="T14740" s="63"/>
      <c r="U14740" s="63"/>
      <c r="V14740" s="63"/>
      <c r="W14740" s="63"/>
      <c r="X14740" s="63"/>
      <c r="Y14740" s="63"/>
      <c r="Z14740" s="62">
        <v>282100</v>
      </c>
      <c r="AA14740" s="62">
        <v>37147</v>
      </c>
      <c r="AB14740" s="62">
        <v>30.96</v>
      </c>
      <c r="AC14740" s="62">
        <v>2821</v>
      </c>
    </row>
    <row r="14741" spans="1:29" x14ac:dyDescent="0.25">
      <c r="A14741" s="61" t="s">
        <v>251</v>
      </c>
      <c r="B14741" s="61" t="s">
        <v>252</v>
      </c>
      <c r="C14741" s="62">
        <v>2018</v>
      </c>
      <c r="D14741" s="61" t="s">
        <v>75</v>
      </c>
      <c r="E14741" s="62">
        <v>5</v>
      </c>
      <c r="F14741" s="63"/>
      <c r="G14741" s="63"/>
      <c r="H14741" s="63"/>
      <c r="I14741" s="63"/>
      <c r="J14741" s="63"/>
      <c r="K14741" s="62">
        <v>0</v>
      </c>
      <c r="L14741" s="63"/>
      <c r="M14741" s="63"/>
      <c r="N14741" s="63"/>
      <c r="O14741" s="63"/>
      <c r="P14741" s="63"/>
      <c r="Q14741" s="63"/>
      <c r="R14741" s="63"/>
      <c r="S14741" s="63"/>
      <c r="T14741" s="63"/>
      <c r="U14741" s="63"/>
      <c r="V14741" s="63"/>
      <c r="W14741" s="63"/>
      <c r="X14741" s="63"/>
      <c r="Y14741" s="63"/>
      <c r="Z14741" s="62">
        <v>292</v>
      </c>
      <c r="AA14741" s="62">
        <v>3148</v>
      </c>
      <c r="AB14741" s="62">
        <v>52.47</v>
      </c>
      <c r="AC14741" s="62">
        <v>58.4</v>
      </c>
    </row>
    <row r="14742" spans="1:29" x14ac:dyDescent="0.25">
      <c r="A14742" s="61" t="s">
        <v>70</v>
      </c>
      <c r="B14742" s="61" t="s">
        <v>71</v>
      </c>
      <c r="C14742" s="62">
        <v>2012</v>
      </c>
      <c r="D14742" s="61" t="s">
        <v>72</v>
      </c>
      <c r="E14742" s="62">
        <v>67</v>
      </c>
      <c r="F14742" s="63"/>
      <c r="G14742" s="63"/>
      <c r="H14742" s="63"/>
      <c r="I14742" s="63"/>
      <c r="J14742" s="63"/>
      <c r="K14742" s="62">
        <v>0</v>
      </c>
      <c r="L14742" s="63"/>
      <c r="M14742" s="63"/>
      <c r="N14742" s="63"/>
      <c r="O14742" s="63"/>
      <c r="P14742" s="63"/>
      <c r="Q14742" s="63"/>
      <c r="R14742" s="63"/>
      <c r="S14742" s="63"/>
      <c r="T14742" s="63"/>
      <c r="U14742" s="63"/>
      <c r="V14742" s="63"/>
      <c r="W14742" s="63"/>
      <c r="X14742" s="63"/>
      <c r="Y14742" s="63"/>
      <c r="Z14742" s="62">
        <v>0</v>
      </c>
      <c r="AA14742" s="63"/>
      <c r="AB14742" s="63"/>
      <c r="AC14742" s="62">
        <v>0</v>
      </c>
    </row>
    <row r="14743" spans="1:29" ht="30" x14ac:dyDescent="0.25">
      <c r="A14743" s="61" t="s">
        <v>120</v>
      </c>
      <c r="B14743" s="61" t="s">
        <v>121</v>
      </c>
      <c r="C14743" s="62">
        <v>2005</v>
      </c>
      <c r="D14743" s="61" t="s">
        <v>83</v>
      </c>
      <c r="E14743" s="62">
        <v>10</v>
      </c>
      <c r="F14743" s="62">
        <v>779</v>
      </c>
      <c r="G14743" s="62">
        <v>328</v>
      </c>
      <c r="H14743" s="62">
        <v>2.73</v>
      </c>
      <c r="I14743" s="62">
        <v>77.900000000000006</v>
      </c>
      <c r="J14743" s="62">
        <v>724.47</v>
      </c>
      <c r="K14743" s="62">
        <v>234</v>
      </c>
      <c r="L14743" s="62">
        <v>386</v>
      </c>
      <c r="M14743" s="62">
        <v>3.22</v>
      </c>
      <c r="N14743" s="62">
        <v>23.4</v>
      </c>
      <c r="O14743" s="62">
        <v>2821.88</v>
      </c>
      <c r="P14743" s="63"/>
      <c r="Q14743" s="63"/>
      <c r="R14743" s="63"/>
      <c r="S14743" s="63"/>
      <c r="T14743" s="63"/>
      <c r="U14743" s="63"/>
      <c r="V14743" s="63"/>
      <c r="W14743" s="63"/>
      <c r="X14743" s="63"/>
      <c r="Y14743" s="63"/>
      <c r="Z14743" s="62">
        <v>108500</v>
      </c>
      <c r="AA14743" s="62">
        <v>5280</v>
      </c>
      <c r="AB14743" s="62">
        <v>44</v>
      </c>
      <c r="AC14743" s="62">
        <v>10850</v>
      </c>
    </row>
    <row r="14744" spans="1:29" x14ac:dyDescent="0.25">
      <c r="A14744" s="61" t="s">
        <v>267</v>
      </c>
      <c r="B14744" s="61" t="s">
        <v>268</v>
      </c>
      <c r="C14744" s="62">
        <v>2008</v>
      </c>
      <c r="D14744" s="61" t="s">
        <v>75</v>
      </c>
      <c r="E14744" s="62">
        <v>10</v>
      </c>
      <c r="F14744" s="62">
        <v>368</v>
      </c>
      <c r="G14744" s="62">
        <v>119</v>
      </c>
      <c r="H14744" s="62">
        <v>0.99</v>
      </c>
      <c r="I14744" s="62">
        <v>36.799999999999997</v>
      </c>
      <c r="J14744" s="62">
        <v>342.24</v>
      </c>
      <c r="K14744" s="62">
        <v>320.08</v>
      </c>
      <c r="L14744" s="62">
        <v>714</v>
      </c>
      <c r="M14744" s="62">
        <v>5.95</v>
      </c>
      <c r="N14744" s="62">
        <v>32.01</v>
      </c>
      <c r="O14744" s="62">
        <v>3859.91</v>
      </c>
      <c r="P14744" s="63"/>
      <c r="Q14744" s="63"/>
      <c r="R14744" s="63"/>
      <c r="S14744" s="63"/>
      <c r="T14744" s="63"/>
      <c r="U14744" s="63"/>
      <c r="V14744" s="63"/>
      <c r="W14744" s="63"/>
      <c r="X14744" s="63"/>
      <c r="Y14744" s="63"/>
      <c r="Z14744" s="62">
        <v>1085.93</v>
      </c>
      <c r="AA14744" s="62">
        <v>8644</v>
      </c>
      <c r="AB14744" s="62">
        <v>72.03</v>
      </c>
      <c r="AC14744" s="62">
        <v>108.59</v>
      </c>
    </row>
    <row r="14745" spans="1:29" x14ac:dyDescent="0.25">
      <c r="A14745" s="61" t="s">
        <v>354</v>
      </c>
      <c r="B14745" s="61" t="s">
        <v>355</v>
      </c>
      <c r="C14745" s="62">
        <v>2004</v>
      </c>
      <c r="D14745" s="61" t="s">
        <v>99</v>
      </c>
      <c r="E14745" s="62">
        <v>48</v>
      </c>
      <c r="F14745" s="62">
        <v>139616</v>
      </c>
      <c r="G14745" s="62">
        <v>15655</v>
      </c>
      <c r="H14745" s="62">
        <v>27.18</v>
      </c>
      <c r="I14745" s="62">
        <v>2908.67</v>
      </c>
      <c r="J14745" s="62">
        <v>129842.88</v>
      </c>
      <c r="K14745" s="62">
        <v>27226.959999999999</v>
      </c>
      <c r="L14745" s="62">
        <v>32043</v>
      </c>
      <c r="M14745" s="62">
        <v>55.63</v>
      </c>
      <c r="N14745" s="62">
        <v>567.23</v>
      </c>
      <c r="O14745" s="62">
        <v>328338.13</v>
      </c>
      <c r="P14745" s="63"/>
      <c r="Q14745" s="63"/>
      <c r="R14745" s="63"/>
      <c r="S14745" s="63"/>
      <c r="T14745" s="63"/>
      <c r="U14745" s="63"/>
      <c r="V14745" s="63"/>
      <c r="W14745" s="63"/>
      <c r="X14745" s="63"/>
      <c r="Y14745" s="63"/>
      <c r="Z14745" s="62">
        <v>61106</v>
      </c>
      <c r="AA14745" s="62">
        <v>919</v>
      </c>
      <c r="AB14745" s="62">
        <v>1.6</v>
      </c>
      <c r="AC14745" s="62">
        <v>1273.04</v>
      </c>
    </row>
    <row r="14746" spans="1:29" x14ac:dyDescent="0.25">
      <c r="A14746" s="61" t="s">
        <v>271</v>
      </c>
      <c r="B14746" s="61" t="s">
        <v>272</v>
      </c>
      <c r="C14746" s="62">
        <v>2013</v>
      </c>
      <c r="D14746" s="61" t="s">
        <v>78</v>
      </c>
      <c r="E14746" s="62">
        <v>80</v>
      </c>
      <c r="F14746" s="62">
        <v>687789</v>
      </c>
      <c r="G14746" s="62">
        <v>108727</v>
      </c>
      <c r="H14746" s="62">
        <v>113.26</v>
      </c>
      <c r="I14746" s="62">
        <v>8597.36</v>
      </c>
      <c r="J14746" s="62">
        <v>639643.77</v>
      </c>
      <c r="K14746" s="62">
        <v>0</v>
      </c>
      <c r="L14746" s="63"/>
      <c r="M14746" s="63"/>
      <c r="N14746" s="63"/>
      <c r="O14746" s="63"/>
      <c r="P14746" s="63"/>
      <c r="Q14746" s="63"/>
      <c r="R14746" s="63"/>
      <c r="S14746" s="63"/>
      <c r="T14746" s="63"/>
      <c r="U14746" s="63"/>
      <c r="V14746" s="63"/>
      <c r="W14746" s="63"/>
      <c r="X14746" s="63"/>
      <c r="Y14746" s="63"/>
      <c r="Z14746" s="62">
        <v>1.1000000000000001</v>
      </c>
      <c r="AA14746" s="62">
        <v>4737</v>
      </c>
      <c r="AB14746" s="62">
        <v>4.93</v>
      </c>
      <c r="AC14746" s="62">
        <v>0.01</v>
      </c>
    </row>
    <row r="14747" spans="1:29" x14ac:dyDescent="0.25">
      <c r="A14747" s="61" t="s">
        <v>196</v>
      </c>
      <c r="B14747" s="61" t="s">
        <v>197</v>
      </c>
      <c r="C14747" s="62">
        <v>2015</v>
      </c>
      <c r="D14747" s="61" t="s">
        <v>89</v>
      </c>
      <c r="E14747" s="62">
        <v>24</v>
      </c>
      <c r="F14747" s="62">
        <v>19690</v>
      </c>
      <c r="G14747" s="62">
        <v>3536</v>
      </c>
      <c r="H14747" s="62">
        <v>12.28</v>
      </c>
      <c r="I14747" s="62">
        <v>820.42</v>
      </c>
      <c r="J14747" s="62">
        <v>18311.7</v>
      </c>
      <c r="K14747" s="62">
        <v>6395.73</v>
      </c>
      <c r="L14747" s="62">
        <v>8113</v>
      </c>
      <c r="M14747" s="62">
        <v>28.17</v>
      </c>
      <c r="N14747" s="62">
        <v>266.49</v>
      </c>
      <c r="O14747" s="62">
        <v>77128.05</v>
      </c>
      <c r="P14747" s="63"/>
      <c r="Q14747" s="63"/>
      <c r="R14747" s="63"/>
      <c r="S14747" s="63"/>
      <c r="T14747" s="63"/>
      <c r="U14747" s="63"/>
      <c r="V14747" s="63"/>
      <c r="W14747" s="63"/>
      <c r="X14747" s="63"/>
      <c r="Y14747" s="63"/>
      <c r="Z14747" s="62">
        <v>106800</v>
      </c>
      <c r="AA14747" s="62">
        <v>23171</v>
      </c>
      <c r="AB14747" s="62">
        <v>80.45</v>
      </c>
      <c r="AC14747" s="62">
        <v>4450</v>
      </c>
    </row>
    <row r="14748" spans="1:29" x14ac:dyDescent="0.25">
      <c r="A14748" s="61" t="s">
        <v>273</v>
      </c>
      <c r="B14748" s="61" t="s">
        <v>274</v>
      </c>
      <c r="C14748" s="62">
        <v>2005</v>
      </c>
      <c r="D14748" s="61" t="s">
        <v>86</v>
      </c>
      <c r="E14748" s="62">
        <v>25</v>
      </c>
      <c r="F14748" s="62">
        <v>1375</v>
      </c>
      <c r="G14748" s="62">
        <v>323</v>
      </c>
      <c r="H14748" s="62">
        <v>1.08</v>
      </c>
      <c r="I14748" s="62">
        <v>55</v>
      </c>
      <c r="J14748" s="62">
        <v>1278.75</v>
      </c>
      <c r="K14748" s="62">
        <v>0</v>
      </c>
      <c r="L14748" s="63"/>
      <c r="M14748" s="63"/>
      <c r="N14748" s="63"/>
      <c r="O14748" s="63"/>
      <c r="P14748" s="63"/>
      <c r="Q14748" s="63"/>
      <c r="R14748" s="63"/>
      <c r="S14748" s="63"/>
      <c r="T14748" s="63"/>
      <c r="U14748" s="62">
        <v>650</v>
      </c>
      <c r="V14748" s="62">
        <v>1769</v>
      </c>
      <c r="W14748" s="62">
        <v>5.9</v>
      </c>
      <c r="X14748" s="62">
        <v>26</v>
      </c>
      <c r="Y14748" s="62">
        <v>14549.6</v>
      </c>
      <c r="Z14748" s="62">
        <v>1264.6300000000001</v>
      </c>
      <c r="AA14748" s="62">
        <v>3262</v>
      </c>
      <c r="AB14748" s="62">
        <v>10.87</v>
      </c>
      <c r="AC14748" s="62">
        <v>50.59</v>
      </c>
    </row>
    <row r="14749" spans="1:29" x14ac:dyDescent="0.25">
      <c r="A14749" s="61" t="s">
        <v>442</v>
      </c>
      <c r="B14749" s="61" t="s">
        <v>443</v>
      </c>
      <c r="C14749" s="62">
        <v>2009</v>
      </c>
      <c r="D14749" s="61" t="s">
        <v>78</v>
      </c>
      <c r="E14749" s="62">
        <v>40</v>
      </c>
      <c r="F14749" s="62">
        <v>0</v>
      </c>
      <c r="G14749" s="62">
        <v>0</v>
      </c>
      <c r="H14749" s="62">
        <v>0</v>
      </c>
      <c r="I14749" s="62">
        <v>0</v>
      </c>
      <c r="J14749" s="62">
        <v>0</v>
      </c>
      <c r="K14749" s="62">
        <v>0</v>
      </c>
      <c r="L14749" s="63"/>
      <c r="M14749" s="63"/>
      <c r="N14749" s="63"/>
      <c r="O14749" s="63"/>
      <c r="P14749" s="63"/>
      <c r="Q14749" s="63"/>
      <c r="R14749" s="63"/>
      <c r="S14749" s="63"/>
      <c r="T14749" s="63"/>
      <c r="U14749" s="63"/>
      <c r="V14749" s="63"/>
      <c r="W14749" s="63"/>
      <c r="X14749" s="63"/>
      <c r="Y14749" s="63"/>
      <c r="Z14749" s="62">
        <v>0</v>
      </c>
      <c r="AA14749" s="63"/>
      <c r="AB14749" s="63"/>
      <c r="AC14749" s="62">
        <v>0</v>
      </c>
    </row>
    <row r="14750" spans="1:29" ht="30" x14ac:dyDescent="0.25">
      <c r="A14750" s="61" t="s">
        <v>520</v>
      </c>
      <c r="B14750" s="61" t="s">
        <v>521</v>
      </c>
      <c r="C14750" s="62">
        <v>2013</v>
      </c>
      <c r="D14750" s="61" t="s">
        <v>86</v>
      </c>
      <c r="E14750" s="62">
        <v>10</v>
      </c>
      <c r="F14750" s="62">
        <v>420</v>
      </c>
      <c r="G14750" s="62">
        <v>101</v>
      </c>
      <c r="H14750" s="62">
        <v>0.84</v>
      </c>
      <c r="I14750" s="62">
        <v>42</v>
      </c>
      <c r="J14750" s="62">
        <v>390.6</v>
      </c>
      <c r="K14750" s="62">
        <v>72.739999999999995</v>
      </c>
      <c r="L14750" s="62">
        <v>132</v>
      </c>
      <c r="M14750" s="62">
        <v>1.1000000000000001</v>
      </c>
      <c r="N14750" s="63"/>
      <c r="O14750" s="63"/>
      <c r="P14750" s="63"/>
      <c r="Q14750" s="63"/>
      <c r="R14750" s="63"/>
      <c r="S14750" s="63"/>
      <c r="T14750" s="63"/>
      <c r="U14750" s="63"/>
      <c r="V14750" s="63"/>
      <c r="W14750" s="63"/>
      <c r="X14750" s="63"/>
      <c r="Y14750" s="63"/>
      <c r="Z14750" s="62">
        <v>55354</v>
      </c>
      <c r="AA14750" s="62">
        <v>3243</v>
      </c>
      <c r="AB14750" s="62">
        <v>27.03</v>
      </c>
      <c r="AC14750" s="62">
        <v>5535.4</v>
      </c>
    </row>
    <row r="14751" spans="1:29" ht="30" x14ac:dyDescent="0.25">
      <c r="A14751" s="61" t="s">
        <v>500</v>
      </c>
      <c r="B14751" s="61" t="s">
        <v>501</v>
      </c>
      <c r="C14751" s="62">
        <v>2010</v>
      </c>
      <c r="D14751" s="61" t="s">
        <v>99</v>
      </c>
      <c r="E14751" s="62">
        <v>36</v>
      </c>
      <c r="F14751" s="62">
        <v>10888</v>
      </c>
      <c r="G14751" s="62">
        <v>1400</v>
      </c>
      <c r="H14751" s="62">
        <v>3.24</v>
      </c>
      <c r="I14751" s="62">
        <v>302.44</v>
      </c>
      <c r="J14751" s="62">
        <v>10125.84</v>
      </c>
      <c r="K14751" s="62">
        <v>0</v>
      </c>
      <c r="L14751" s="62">
        <v>269</v>
      </c>
      <c r="M14751" s="62">
        <v>0.62</v>
      </c>
      <c r="N14751" s="63"/>
      <c r="O14751" s="63"/>
      <c r="P14751" s="63"/>
      <c r="Q14751" s="63"/>
      <c r="R14751" s="63"/>
      <c r="S14751" s="63"/>
      <c r="T14751" s="63"/>
      <c r="U14751" s="63"/>
      <c r="V14751" s="63"/>
      <c r="W14751" s="63"/>
      <c r="X14751" s="63"/>
      <c r="Y14751" s="63"/>
      <c r="Z14751" s="62">
        <v>592.47</v>
      </c>
      <c r="AA14751" s="62">
        <v>4203</v>
      </c>
      <c r="AB14751" s="62">
        <v>9.73</v>
      </c>
      <c r="AC14751" s="62">
        <v>16.46</v>
      </c>
    </row>
    <row r="14752" spans="1:29" ht="30" x14ac:dyDescent="0.25">
      <c r="A14752" s="61" t="s">
        <v>269</v>
      </c>
      <c r="B14752" s="61" t="s">
        <v>270</v>
      </c>
      <c r="C14752" s="62">
        <v>2014</v>
      </c>
      <c r="D14752" s="61" t="s">
        <v>150</v>
      </c>
      <c r="E14752" s="62">
        <v>22</v>
      </c>
      <c r="F14752" s="63"/>
      <c r="G14752" s="63"/>
      <c r="H14752" s="63"/>
      <c r="I14752" s="63"/>
      <c r="J14752" s="63"/>
      <c r="K14752" s="62">
        <v>0</v>
      </c>
      <c r="L14752" s="63"/>
      <c r="M14752" s="63"/>
      <c r="N14752" s="63"/>
      <c r="O14752" s="63"/>
      <c r="P14752" s="63"/>
      <c r="Q14752" s="63"/>
      <c r="R14752" s="63"/>
      <c r="S14752" s="63"/>
      <c r="T14752" s="63"/>
      <c r="U14752" s="63"/>
      <c r="V14752" s="63"/>
      <c r="W14752" s="63"/>
      <c r="X14752" s="63"/>
      <c r="Y14752" s="63"/>
      <c r="Z14752" s="62">
        <v>0</v>
      </c>
      <c r="AA14752" s="63"/>
      <c r="AB14752" s="63"/>
      <c r="AC14752" s="62">
        <v>0</v>
      </c>
    </row>
    <row r="14753" spans="1:29" x14ac:dyDescent="0.25">
      <c r="A14753" s="61" t="s">
        <v>265</v>
      </c>
      <c r="B14753" s="61" t="s">
        <v>266</v>
      </c>
      <c r="C14753" s="62">
        <v>2007</v>
      </c>
      <c r="D14753" s="61" t="s">
        <v>86</v>
      </c>
      <c r="E14753" s="62">
        <v>150</v>
      </c>
      <c r="F14753" s="62">
        <v>1162566</v>
      </c>
      <c r="G14753" s="62">
        <v>158255</v>
      </c>
      <c r="H14753" s="62">
        <v>87.92</v>
      </c>
      <c r="I14753" s="62">
        <v>7750.44</v>
      </c>
      <c r="J14753" s="62">
        <v>1081186.3799999999</v>
      </c>
      <c r="K14753" s="62">
        <v>0</v>
      </c>
      <c r="L14753" s="63"/>
      <c r="M14753" s="63"/>
      <c r="N14753" s="63"/>
      <c r="O14753" s="63"/>
      <c r="P14753" s="63"/>
      <c r="Q14753" s="63"/>
      <c r="R14753" s="63"/>
      <c r="S14753" s="63"/>
      <c r="T14753" s="63"/>
      <c r="U14753" s="63"/>
      <c r="V14753" s="63"/>
      <c r="W14753" s="63"/>
      <c r="X14753" s="63"/>
      <c r="Y14753" s="63"/>
      <c r="Z14753" s="62">
        <v>9622</v>
      </c>
      <c r="AA14753" s="62">
        <v>112726</v>
      </c>
      <c r="AB14753" s="62">
        <v>62.63</v>
      </c>
      <c r="AC14753" s="62">
        <v>64.150000000000006</v>
      </c>
    </row>
    <row r="14754" spans="1:29" ht="45" x14ac:dyDescent="0.25">
      <c r="A14754" s="61" t="s">
        <v>344</v>
      </c>
      <c r="B14754" s="61" t="s">
        <v>345</v>
      </c>
      <c r="C14754" s="62">
        <v>2018</v>
      </c>
      <c r="D14754" s="61" t="s">
        <v>99</v>
      </c>
      <c r="E14754" s="62">
        <v>52</v>
      </c>
      <c r="F14754" s="62">
        <v>179920</v>
      </c>
      <c r="G14754" s="62">
        <v>31423</v>
      </c>
      <c r="H14754" s="62">
        <v>50.36</v>
      </c>
      <c r="I14754" s="62">
        <v>3460</v>
      </c>
      <c r="J14754" s="62">
        <v>167325.6</v>
      </c>
      <c r="K14754" s="62">
        <v>0</v>
      </c>
      <c r="L14754" s="63"/>
      <c r="M14754" s="63"/>
      <c r="N14754" s="63"/>
      <c r="O14754" s="63"/>
      <c r="P14754" s="63"/>
      <c r="Q14754" s="63"/>
      <c r="R14754" s="63"/>
      <c r="S14754" s="63"/>
      <c r="T14754" s="63"/>
      <c r="U14754" s="63"/>
      <c r="V14754" s="63"/>
      <c r="W14754" s="63"/>
      <c r="X14754" s="63"/>
      <c r="Y14754" s="63"/>
      <c r="Z14754" s="62">
        <v>624</v>
      </c>
      <c r="AA14754" s="62">
        <v>3744</v>
      </c>
      <c r="AB14754" s="62">
        <v>6</v>
      </c>
      <c r="AC14754" s="62">
        <v>12</v>
      </c>
    </row>
    <row r="14755" spans="1:29" x14ac:dyDescent="0.25">
      <c r="A14755" s="61" t="s">
        <v>336</v>
      </c>
      <c r="B14755" s="61" t="s">
        <v>337</v>
      </c>
      <c r="C14755" s="62">
        <v>2015</v>
      </c>
      <c r="D14755" s="61" t="s">
        <v>175</v>
      </c>
      <c r="E14755" s="62">
        <v>8</v>
      </c>
      <c r="F14755" s="63"/>
      <c r="G14755" s="63"/>
      <c r="H14755" s="63"/>
      <c r="I14755" s="63"/>
      <c r="J14755" s="63"/>
      <c r="K14755" s="62">
        <v>0</v>
      </c>
      <c r="L14755" s="63"/>
      <c r="M14755" s="63"/>
      <c r="N14755" s="63"/>
      <c r="O14755" s="63"/>
      <c r="P14755" s="63"/>
      <c r="Q14755" s="63"/>
      <c r="R14755" s="63"/>
      <c r="S14755" s="63"/>
      <c r="T14755" s="63"/>
      <c r="U14755" s="63"/>
      <c r="V14755" s="63"/>
      <c r="W14755" s="63"/>
      <c r="X14755" s="63"/>
      <c r="Y14755" s="63"/>
      <c r="Z14755" s="62">
        <v>0</v>
      </c>
      <c r="AA14755" s="63"/>
      <c r="AB14755" s="63"/>
      <c r="AC14755" s="62">
        <v>0</v>
      </c>
    </row>
    <row r="14756" spans="1:29" x14ac:dyDescent="0.25">
      <c r="A14756" s="61" t="s">
        <v>260</v>
      </c>
      <c r="B14756" s="61" t="s">
        <v>261</v>
      </c>
      <c r="C14756" s="62">
        <v>2007</v>
      </c>
      <c r="D14756" s="61" t="s">
        <v>78</v>
      </c>
      <c r="E14756" s="62">
        <v>12</v>
      </c>
      <c r="F14756" s="62">
        <v>5974</v>
      </c>
      <c r="G14756" s="62">
        <v>1104</v>
      </c>
      <c r="H14756" s="62">
        <v>7.67</v>
      </c>
      <c r="I14756" s="62">
        <v>497.83</v>
      </c>
      <c r="J14756" s="62">
        <v>5555.82</v>
      </c>
      <c r="K14756" s="62">
        <v>0</v>
      </c>
      <c r="L14756" s="62">
        <v>497</v>
      </c>
      <c r="M14756" s="62">
        <v>3.45</v>
      </c>
      <c r="N14756" s="62">
        <v>0</v>
      </c>
      <c r="O14756" s="62">
        <v>0</v>
      </c>
      <c r="P14756" s="63"/>
      <c r="Q14756" s="63"/>
      <c r="R14756" s="63"/>
      <c r="S14756" s="63"/>
      <c r="T14756" s="63"/>
      <c r="U14756" s="63"/>
      <c r="V14756" s="63"/>
      <c r="W14756" s="63"/>
      <c r="X14756" s="63"/>
      <c r="Y14756" s="63"/>
      <c r="Z14756" s="62">
        <v>0</v>
      </c>
      <c r="AA14756" s="63"/>
      <c r="AB14756" s="63"/>
      <c r="AC14756" s="62">
        <v>0</v>
      </c>
    </row>
    <row r="14757" spans="1:29" ht="30" x14ac:dyDescent="0.25">
      <c r="A14757" s="61" t="s">
        <v>249</v>
      </c>
      <c r="B14757" s="61" t="s">
        <v>250</v>
      </c>
      <c r="C14757" s="62">
        <v>2011</v>
      </c>
      <c r="D14757" s="61" t="s">
        <v>75</v>
      </c>
      <c r="E14757" s="62">
        <v>4</v>
      </c>
      <c r="F14757" s="62">
        <v>598</v>
      </c>
      <c r="G14757" s="62">
        <v>15040</v>
      </c>
      <c r="H14757" s="62">
        <v>313.33</v>
      </c>
      <c r="I14757" s="62">
        <v>149.5</v>
      </c>
      <c r="J14757" s="62">
        <v>556.14</v>
      </c>
      <c r="K14757" s="62">
        <v>0</v>
      </c>
      <c r="L14757" s="63"/>
      <c r="M14757" s="63"/>
      <c r="N14757" s="63"/>
      <c r="O14757" s="63"/>
      <c r="P14757" s="63"/>
      <c r="Q14757" s="63"/>
      <c r="R14757" s="63"/>
      <c r="S14757" s="63"/>
      <c r="T14757" s="63"/>
      <c r="U14757" s="63"/>
      <c r="V14757" s="63"/>
      <c r="W14757" s="63"/>
      <c r="X14757" s="63"/>
      <c r="Y14757" s="63"/>
      <c r="Z14757" s="62">
        <v>189000</v>
      </c>
      <c r="AA14757" s="62">
        <v>176147</v>
      </c>
      <c r="AB14757" s="62">
        <v>3669.73</v>
      </c>
      <c r="AC14757" s="62">
        <v>47250</v>
      </c>
    </row>
    <row r="14758" spans="1:29" x14ac:dyDescent="0.25">
      <c r="A14758" s="61" t="s">
        <v>126</v>
      </c>
      <c r="B14758" s="61" t="s">
        <v>127</v>
      </c>
      <c r="C14758" s="62">
        <v>2018</v>
      </c>
      <c r="D14758" s="61" t="s">
        <v>75</v>
      </c>
      <c r="E14758" s="62">
        <v>35</v>
      </c>
      <c r="F14758" s="62">
        <v>25800</v>
      </c>
      <c r="G14758" s="62">
        <v>6040</v>
      </c>
      <c r="H14758" s="62">
        <v>14.38</v>
      </c>
      <c r="I14758" s="62">
        <v>737.14</v>
      </c>
      <c r="J14758" s="62">
        <v>23994</v>
      </c>
      <c r="K14758" s="62">
        <v>4665.37</v>
      </c>
      <c r="L14758" s="62">
        <v>6889</v>
      </c>
      <c r="M14758" s="62">
        <v>16.399999999999999</v>
      </c>
      <c r="N14758" s="63"/>
      <c r="O14758" s="63"/>
      <c r="P14758" s="63"/>
      <c r="Q14758" s="63"/>
      <c r="R14758" s="63"/>
      <c r="S14758" s="63"/>
      <c r="T14758" s="63"/>
      <c r="U14758" s="63"/>
      <c r="V14758" s="63"/>
      <c r="W14758" s="63"/>
      <c r="X14758" s="63"/>
      <c r="Y14758" s="63"/>
      <c r="Z14758" s="62">
        <v>2257</v>
      </c>
      <c r="AA14758" s="62">
        <v>25419</v>
      </c>
      <c r="AB14758" s="62">
        <v>60.52</v>
      </c>
      <c r="AC14758" s="62">
        <v>64.489999999999995</v>
      </c>
    </row>
    <row r="14759" spans="1:29" x14ac:dyDescent="0.25">
      <c r="A14759" s="61" t="s">
        <v>130</v>
      </c>
      <c r="B14759" s="61" t="s">
        <v>131</v>
      </c>
      <c r="C14759" s="62">
        <v>2011</v>
      </c>
      <c r="D14759" s="61" t="s">
        <v>313</v>
      </c>
      <c r="E14759" s="62">
        <v>29</v>
      </c>
      <c r="F14759" s="62">
        <v>129820</v>
      </c>
      <c r="G14759" s="62">
        <v>16851</v>
      </c>
      <c r="H14759" s="62">
        <v>48.42</v>
      </c>
      <c r="I14759" s="62">
        <v>4476.55</v>
      </c>
      <c r="J14759" s="62">
        <v>120732.6</v>
      </c>
      <c r="K14759" s="62">
        <v>9098.93</v>
      </c>
      <c r="L14759" s="62">
        <v>11997</v>
      </c>
      <c r="M14759" s="62">
        <v>34.47</v>
      </c>
      <c r="N14759" s="63"/>
      <c r="O14759" s="63"/>
      <c r="P14759" s="63"/>
      <c r="Q14759" s="63"/>
      <c r="R14759" s="63"/>
      <c r="S14759" s="63"/>
      <c r="T14759" s="63"/>
      <c r="U14759" s="63"/>
      <c r="V14759" s="63"/>
      <c r="W14759" s="63"/>
      <c r="X14759" s="63"/>
      <c r="Y14759" s="63"/>
      <c r="Z14759" s="62">
        <v>1030</v>
      </c>
      <c r="AA14759" s="62">
        <v>6318</v>
      </c>
      <c r="AB14759" s="62">
        <v>18.16</v>
      </c>
      <c r="AC14759" s="62">
        <v>35.520000000000003</v>
      </c>
    </row>
    <row r="14760" spans="1:29" ht="30" x14ac:dyDescent="0.25">
      <c r="A14760" s="61" t="s">
        <v>536</v>
      </c>
      <c r="B14760" s="61" t="s">
        <v>537</v>
      </c>
      <c r="C14760" s="62">
        <v>2018</v>
      </c>
      <c r="D14760" s="61" t="s">
        <v>75</v>
      </c>
      <c r="E14760" s="62">
        <v>6</v>
      </c>
      <c r="F14760" s="62">
        <v>1033</v>
      </c>
      <c r="G14760" s="62">
        <v>318</v>
      </c>
      <c r="H14760" s="62">
        <v>4.42</v>
      </c>
      <c r="I14760" s="62">
        <v>172.17</v>
      </c>
      <c r="J14760" s="62">
        <v>960.69</v>
      </c>
      <c r="K14760" s="62">
        <v>0</v>
      </c>
      <c r="L14760" s="63"/>
      <c r="M14760" s="63"/>
      <c r="N14760" s="63"/>
      <c r="O14760" s="63"/>
      <c r="P14760" s="63"/>
      <c r="Q14760" s="63"/>
      <c r="R14760" s="63"/>
      <c r="S14760" s="63"/>
      <c r="T14760" s="63"/>
      <c r="U14760" s="63"/>
      <c r="V14760" s="63"/>
      <c r="W14760" s="63"/>
      <c r="X14760" s="63"/>
      <c r="Y14760" s="63"/>
      <c r="Z14760" s="62">
        <v>303.01</v>
      </c>
      <c r="AA14760" s="62">
        <v>2757</v>
      </c>
      <c r="AB14760" s="62">
        <v>38.29</v>
      </c>
      <c r="AC14760" s="62">
        <v>50.5</v>
      </c>
    </row>
    <row r="14761" spans="1:29" ht="30" x14ac:dyDescent="0.25">
      <c r="A14761" s="61" t="s">
        <v>448</v>
      </c>
      <c r="B14761" s="61" t="s">
        <v>449</v>
      </c>
      <c r="C14761" s="62">
        <v>2011</v>
      </c>
      <c r="D14761" s="61" t="s">
        <v>78</v>
      </c>
      <c r="E14761" s="62">
        <v>30</v>
      </c>
      <c r="F14761" s="62">
        <v>29920</v>
      </c>
      <c r="G14761" s="62">
        <v>6160</v>
      </c>
      <c r="H14761" s="62">
        <v>17.11</v>
      </c>
      <c r="I14761" s="62">
        <v>997.33</v>
      </c>
      <c r="J14761" s="62">
        <v>27825.599999999999</v>
      </c>
      <c r="K14761" s="62">
        <v>13359</v>
      </c>
      <c r="L14761" s="62">
        <v>21366</v>
      </c>
      <c r="M14761" s="62">
        <v>59.35</v>
      </c>
      <c r="N14761" s="63"/>
      <c r="O14761" s="63"/>
      <c r="P14761" s="63"/>
      <c r="Q14761" s="63"/>
      <c r="R14761" s="63"/>
      <c r="S14761" s="63"/>
      <c r="T14761" s="63"/>
      <c r="U14761" s="63"/>
      <c r="V14761" s="63"/>
      <c r="W14761" s="63"/>
      <c r="X14761" s="63"/>
      <c r="Y14761" s="63"/>
      <c r="Z14761" s="62">
        <v>0</v>
      </c>
      <c r="AA14761" s="62">
        <v>8053</v>
      </c>
      <c r="AB14761" s="62">
        <v>22.37</v>
      </c>
      <c r="AC14761" s="62">
        <v>0</v>
      </c>
    </row>
    <row r="14762" spans="1:29" x14ac:dyDescent="0.25">
      <c r="A14762" s="61" t="s">
        <v>332</v>
      </c>
      <c r="B14762" s="61" t="s">
        <v>333</v>
      </c>
      <c r="C14762" s="62">
        <v>2008</v>
      </c>
      <c r="D14762" s="61" t="s">
        <v>135</v>
      </c>
      <c r="E14762" s="62">
        <v>50</v>
      </c>
      <c r="F14762" s="62">
        <v>71809</v>
      </c>
      <c r="G14762" s="62">
        <v>13435</v>
      </c>
      <c r="H14762" s="62">
        <v>22.39</v>
      </c>
      <c r="I14762" s="62">
        <v>1436.18</v>
      </c>
      <c r="J14762" s="62">
        <v>66782.37</v>
      </c>
      <c r="K14762" s="62">
        <v>4298.82</v>
      </c>
      <c r="L14762" s="62">
        <v>7218</v>
      </c>
      <c r="M14762" s="62">
        <v>12.03</v>
      </c>
      <c r="N14762" s="62">
        <v>85.98</v>
      </c>
      <c r="O14762" s="62">
        <v>51840.79</v>
      </c>
      <c r="P14762" s="63"/>
      <c r="Q14762" s="63"/>
      <c r="R14762" s="63"/>
      <c r="S14762" s="63"/>
      <c r="T14762" s="63"/>
      <c r="U14762" s="63"/>
      <c r="V14762" s="63"/>
      <c r="W14762" s="63"/>
      <c r="X14762" s="63"/>
      <c r="Y14762" s="63"/>
      <c r="Z14762" s="62">
        <v>344131</v>
      </c>
      <c r="AA14762" s="62">
        <v>35092</v>
      </c>
      <c r="AB14762" s="62">
        <v>58.49</v>
      </c>
      <c r="AC14762" s="62">
        <v>6882.62</v>
      </c>
    </row>
    <row r="14763" spans="1:29" x14ac:dyDescent="0.25">
      <c r="A14763" s="61" t="s">
        <v>260</v>
      </c>
      <c r="B14763" s="61" t="s">
        <v>261</v>
      </c>
      <c r="C14763" s="62">
        <v>2003</v>
      </c>
      <c r="D14763" s="61" t="s">
        <v>135</v>
      </c>
      <c r="E14763" s="62">
        <v>40</v>
      </c>
      <c r="F14763" s="62">
        <v>9323</v>
      </c>
      <c r="G14763" s="62">
        <v>1132</v>
      </c>
      <c r="H14763" s="62">
        <v>2.36</v>
      </c>
      <c r="I14763" s="62">
        <v>233.08</v>
      </c>
      <c r="J14763" s="62">
        <v>8670.39</v>
      </c>
      <c r="K14763" s="62">
        <v>602</v>
      </c>
      <c r="L14763" s="62">
        <v>1224</v>
      </c>
      <c r="M14763" s="62">
        <v>2.5499999999999998</v>
      </c>
      <c r="N14763" s="62">
        <v>15.05</v>
      </c>
      <c r="O14763" s="62">
        <v>7259.7</v>
      </c>
      <c r="P14763" s="63"/>
      <c r="Q14763" s="63"/>
      <c r="R14763" s="63"/>
      <c r="S14763" s="63"/>
      <c r="T14763" s="63"/>
      <c r="U14763" s="63"/>
      <c r="V14763" s="63"/>
      <c r="W14763" s="63"/>
      <c r="X14763" s="63"/>
      <c r="Y14763" s="63"/>
      <c r="Z14763" s="62">
        <v>4363</v>
      </c>
      <c r="AA14763" s="62">
        <v>28357</v>
      </c>
      <c r="AB14763" s="62">
        <v>59.08</v>
      </c>
      <c r="AC14763" s="62">
        <v>109.08</v>
      </c>
    </row>
    <row r="14764" spans="1:29" ht="30" x14ac:dyDescent="0.25">
      <c r="A14764" s="61" t="s">
        <v>122</v>
      </c>
      <c r="B14764" s="61" t="s">
        <v>123</v>
      </c>
      <c r="C14764" s="62">
        <v>2011</v>
      </c>
      <c r="D14764" s="61" t="s">
        <v>72</v>
      </c>
      <c r="E14764" s="62">
        <v>112</v>
      </c>
      <c r="F14764" s="62">
        <v>1303040</v>
      </c>
      <c r="G14764" s="62">
        <v>161291</v>
      </c>
      <c r="H14764" s="62">
        <v>120.01</v>
      </c>
      <c r="I14764" s="62">
        <v>11634.29</v>
      </c>
      <c r="J14764" s="62">
        <v>1211827.2</v>
      </c>
      <c r="K14764" s="62">
        <v>0</v>
      </c>
      <c r="L14764" s="63"/>
      <c r="M14764" s="63"/>
      <c r="N14764" s="63"/>
      <c r="O14764" s="63"/>
      <c r="P14764" s="63"/>
      <c r="Q14764" s="63"/>
      <c r="R14764" s="63"/>
      <c r="S14764" s="63"/>
      <c r="T14764" s="63"/>
      <c r="U14764" s="63"/>
      <c r="V14764" s="63"/>
      <c r="W14764" s="63"/>
      <c r="X14764" s="63"/>
      <c r="Y14764" s="63"/>
      <c r="Z14764" s="62">
        <v>1147509.19</v>
      </c>
      <c r="AA14764" s="62">
        <v>43453</v>
      </c>
      <c r="AB14764" s="62">
        <v>32.33</v>
      </c>
      <c r="AC14764" s="62">
        <v>10245.620000000001</v>
      </c>
    </row>
    <row r="14765" spans="1:29" x14ac:dyDescent="0.25">
      <c r="A14765" s="61" t="s">
        <v>332</v>
      </c>
      <c r="B14765" s="61" t="s">
        <v>333</v>
      </c>
      <c r="C14765" s="62">
        <v>2012</v>
      </c>
      <c r="D14765" s="61" t="s">
        <v>78</v>
      </c>
      <c r="E14765" s="62">
        <v>64</v>
      </c>
      <c r="F14765" s="62">
        <v>124417</v>
      </c>
      <c r="G14765" s="62">
        <v>20007</v>
      </c>
      <c r="H14765" s="62">
        <v>26.05</v>
      </c>
      <c r="I14765" s="62">
        <v>1944.02</v>
      </c>
      <c r="J14765" s="62">
        <v>115707.81</v>
      </c>
      <c r="K14765" s="62">
        <v>23013.58</v>
      </c>
      <c r="L14765" s="62">
        <v>23013</v>
      </c>
      <c r="M14765" s="62">
        <v>29.96</v>
      </c>
      <c r="N14765" s="62">
        <v>359.59</v>
      </c>
      <c r="O14765" s="62">
        <v>277527.65000000002</v>
      </c>
      <c r="P14765" s="63"/>
      <c r="Q14765" s="63"/>
      <c r="R14765" s="63"/>
      <c r="S14765" s="63"/>
      <c r="T14765" s="63"/>
      <c r="U14765" s="63"/>
      <c r="V14765" s="63"/>
      <c r="W14765" s="63"/>
      <c r="X14765" s="63"/>
      <c r="Y14765" s="63"/>
      <c r="Z14765" s="62">
        <v>149162</v>
      </c>
      <c r="AA14765" s="62">
        <v>24826</v>
      </c>
      <c r="AB14765" s="62">
        <v>32.33</v>
      </c>
      <c r="AC14765" s="62">
        <v>2330.66</v>
      </c>
    </row>
    <row r="14766" spans="1:29" ht="30" x14ac:dyDescent="0.25">
      <c r="A14766" s="61" t="s">
        <v>133</v>
      </c>
      <c r="B14766" s="61" t="s">
        <v>134</v>
      </c>
      <c r="C14766" s="62">
        <v>2009</v>
      </c>
      <c r="D14766" s="61" t="s">
        <v>75</v>
      </c>
      <c r="E14766" s="62">
        <v>14</v>
      </c>
      <c r="F14766" s="63"/>
      <c r="G14766" s="63"/>
      <c r="H14766" s="63"/>
      <c r="I14766" s="63"/>
      <c r="J14766" s="63"/>
      <c r="K14766" s="62">
        <v>0</v>
      </c>
      <c r="L14766" s="63"/>
      <c r="M14766" s="63"/>
      <c r="N14766" s="63"/>
      <c r="O14766" s="63"/>
      <c r="P14766" s="63"/>
      <c r="Q14766" s="63"/>
      <c r="R14766" s="63"/>
      <c r="S14766" s="63"/>
      <c r="T14766" s="63"/>
      <c r="U14766" s="63"/>
      <c r="V14766" s="63"/>
      <c r="W14766" s="63"/>
      <c r="X14766" s="63"/>
      <c r="Y14766" s="63"/>
      <c r="Z14766" s="62">
        <v>134000</v>
      </c>
      <c r="AA14766" s="62">
        <v>6099</v>
      </c>
      <c r="AB14766" s="62">
        <v>36.299999999999997</v>
      </c>
      <c r="AC14766" s="62">
        <v>9571.43</v>
      </c>
    </row>
    <row r="14767" spans="1:29" x14ac:dyDescent="0.25">
      <c r="A14767" s="61" t="s">
        <v>70</v>
      </c>
      <c r="B14767" s="61" t="s">
        <v>71</v>
      </c>
      <c r="C14767" s="62">
        <v>2009</v>
      </c>
      <c r="D14767" s="61" t="s">
        <v>75</v>
      </c>
      <c r="E14767" s="62">
        <v>9</v>
      </c>
      <c r="F14767" s="62">
        <v>12744</v>
      </c>
      <c r="G14767" s="62">
        <v>2732</v>
      </c>
      <c r="H14767" s="62">
        <v>25.3</v>
      </c>
      <c r="I14767" s="62">
        <v>1416</v>
      </c>
      <c r="J14767" s="62">
        <v>11851.92</v>
      </c>
      <c r="K14767" s="62">
        <v>1429</v>
      </c>
      <c r="L14767" s="62">
        <v>3339</v>
      </c>
      <c r="M14767" s="62">
        <v>30.92</v>
      </c>
      <c r="N14767" s="62">
        <v>158.78</v>
      </c>
      <c r="O14767" s="62">
        <v>17232.740000000002</v>
      </c>
      <c r="P14767" s="63"/>
      <c r="Q14767" s="63"/>
      <c r="R14767" s="63"/>
      <c r="S14767" s="63"/>
      <c r="T14767" s="63"/>
      <c r="U14767" s="63"/>
      <c r="V14767" s="63"/>
      <c r="W14767" s="63"/>
      <c r="X14767" s="63"/>
      <c r="Y14767" s="63"/>
      <c r="Z14767" s="62">
        <v>266</v>
      </c>
      <c r="AA14767" s="62">
        <v>1675</v>
      </c>
      <c r="AB14767" s="62">
        <v>15.51</v>
      </c>
      <c r="AC14767" s="62">
        <v>29.56</v>
      </c>
    </row>
    <row r="14768" spans="1:29" ht="30" x14ac:dyDescent="0.25">
      <c r="A14768" s="61" t="s">
        <v>363</v>
      </c>
      <c r="B14768" s="61" t="s">
        <v>364</v>
      </c>
      <c r="C14768" s="62">
        <v>2003</v>
      </c>
      <c r="D14768" s="61" t="s">
        <v>99</v>
      </c>
      <c r="E14768" s="62">
        <v>60</v>
      </c>
      <c r="F14768" s="62">
        <v>139879</v>
      </c>
      <c r="G14768" s="62">
        <v>30197</v>
      </c>
      <c r="H14768" s="62">
        <v>41.94</v>
      </c>
      <c r="I14768" s="62">
        <v>2331.3200000000002</v>
      </c>
      <c r="J14768" s="62">
        <v>130087.47</v>
      </c>
      <c r="K14768" s="62">
        <v>0</v>
      </c>
      <c r="L14768" s="63"/>
      <c r="M14768" s="63"/>
      <c r="N14768" s="63"/>
      <c r="O14768" s="63"/>
      <c r="P14768" s="63"/>
      <c r="Q14768" s="63"/>
      <c r="R14768" s="63"/>
      <c r="S14768" s="63"/>
      <c r="T14768" s="63"/>
      <c r="U14768" s="63"/>
      <c r="V14768" s="63"/>
      <c r="W14768" s="63"/>
      <c r="X14768" s="63"/>
      <c r="Y14768" s="63"/>
      <c r="Z14768" s="62">
        <v>0</v>
      </c>
      <c r="AA14768" s="63"/>
      <c r="AB14768" s="63"/>
      <c r="AC14768" s="62">
        <v>0</v>
      </c>
    </row>
    <row r="14769" spans="1:29" x14ac:dyDescent="0.25">
      <c r="A14769" s="61" t="s">
        <v>229</v>
      </c>
      <c r="B14769" s="61" t="s">
        <v>230</v>
      </c>
      <c r="C14769" s="62">
        <v>2008</v>
      </c>
      <c r="D14769" s="61" t="s">
        <v>504</v>
      </c>
      <c r="E14769" s="62">
        <v>40</v>
      </c>
      <c r="F14769" s="62">
        <v>171884</v>
      </c>
      <c r="G14769" s="62">
        <v>30199</v>
      </c>
      <c r="H14769" s="62">
        <v>62.91</v>
      </c>
      <c r="I14769" s="62">
        <v>4297.1000000000004</v>
      </c>
      <c r="J14769" s="62">
        <v>159852.12</v>
      </c>
      <c r="K14769" s="62">
        <v>32970.9</v>
      </c>
      <c r="L14769" s="62">
        <v>40361</v>
      </c>
      <c r="M14769" s="62">
        <v>84.09</v>
      </c>
      <c r="N14769" s="62">
        <v>824.27</v>
      </c>
      <c r="O14769" s="62">
        <v>397606</v>
      </c>
      <c r="P14769" s="63"/>
      <c r="Q14769" s="63"/>
      <c r="R14769" s="63"/>
      <c r="S14769" s="63"/>
      <c r="T14769" s="63"/>
      <c r="U14769" s="63"/>
      <c r="V14769" s="63"/>
      <c r="W14769" s="63"/>
      <c r="X14769" s="63"/>
      <c r="Y14769" s="63"/>
      <c r="Z14769" s="62">
        <v>694882</v>
      </c>
      <c r="AA14769" s="62">
        <v>19681</v>
      </c>
      <c r="AB14769" s="62">
        <v>41</v>
      </c>
      <c r="AC14769" s="62">
        <v>17372.05</v>
      </c>
    </row>
    <row r="14770" spans="1:29" ht="30" x14ac:dyDescent="0.25">
      <c r="A14770" s="61" t="s">
        <v>247</v>
      </c>
      <c r="B14770" s="61" t="s">
        <v>248</v>
      </c>
      <c r="C14770" s="62">
        <v>2007</v>
      </c>
      <c r="D14770" s="61" t="s">
        <v>72</v>
      </c>
      <c r="E14770" s="62">
        <v>30</v>
      </c>
      <c r="F14770" s="62">
        <v>173911</v>
      </c>
      <c r="G14770" s="62">
        <v>16230</v>
      </c>
      <c r="H14770" s="62">
        <v>45.08</v>
      </c>
      <c r="I14770" s="62">
        <v>5797.03</v>
      </c>
      <c r="J14770" s="62">
        <v>161737.23000000001</v>
      </c>
      <c r="K14770" s="62">
        <v>14387</v>
      </c>
      <c r="L14770" s="62">
        <v>13075</v>
      </c>
      <c r="M14770" s="62">
        <v>36.32</v>
      </c>
      <c r="N14770" s="62">
        <v>479.57</v>
      </c>
      <c r="O14770" s="62">
        <v>173497.18</v>
      </c>
      <c r="P14770" s="63"/>
      <c r="Q14770" s="63"/>
      <c r="R14770" s="63"/>
      <c r="S14770" s="63"/>
      <c r="T14770" s="63"/>
      <c r="U14770" s="63"/>
      <c r="V14770" s="63"/>
      <c r="W14770" s="63"/>
      <c r="X14770" s="63"/>
      <c r="Y14770" s="63"/>
      <c r="Z14770" s="62">
        <v>109</v>
      </c>
      <c r="AA14770" s="62">
        <v>5714</v>
      </c>
      <c r="AB14770" s="62">
        <v>15.87</v>
      </c>
      <c r="AC14770" s="62">
        <v>3.63</v>
      </c>
    </row>
    <row r="14771" spans="1:29" ht="30" x14ac:dyDescent="0.25">
      <c r="A14771" s="61" t="s">
        <v>239</v>
      </c>
      <c r="B14771" s="61" t="s">
        <v>240</v>
      </c>
      <c r="C14771" s="62">
        <v>2016</v>
      </c>
      <c r="D14771" s="61" t="s">
        <v>99</v>
      </c>
      <c r="E14771" s="62">
        <v>40</v>
      </c>
      <c r="F14771" s="62">
        <v>160440</v>
      </c>
      <c r="G14771" s="62">
        <v>21921</v>
      </c>
      <c r="H14771" s="62">
        <v>45.67</v>
      </c>
      <c r="I14771" s="62">
        <v>4011</v>
      </c>
      <c r="J14771" s="62">
        <v>149209.20000000001</v>
      </c>
      <c r="K14771" s="62">
        <v>170.71</v>
      </c>
      <c r="L14771" s="62">
        <v>8525</v>
      </c>
      <c r="M14771" s="62">
        <v>17.760000000000002</v>
      </c>
      <c r="N14771" s="62">
        <v>4.2699999999999996</v>
      </c>
      <c r="O14771" s="62">
        <v>2058.62</v>
      </c>
      <c r="P14771" s="63"/>
      <c r="Q14771" s="63"/>
      <c r="R14771" s="63"/>
      <c r="S14771" s="63"/>
      <c r="T14771" s="63"/>
      <c r="U14771" s="63"/>
      <c r="V14771" s="63"/>
      <c r="W14771" s="63"/>
      <c r="X14771" s="63"/>
      <c r="Y14771" s="63"/>
      <c r="Z14771" s="62">
        <v>1277.99</v>
      </c>
      <c r="AA14771" s="62">
        <v>21031</v>
      </c>
      <c r="AB14771" s="62">
        <v>43.81</v>
      </c>
      <c r="AC14771" s="62">
        <v>31.95</v>
      </c>
    </row>
    <row r="14772" spans="1:29" x14ac:dyDescent="0.25">
      <c r="A14772" s="61" t="s">
        <v>163</v>
      </c>
      <c r="B14772" s="61" t="s">
        <v>164</v>
      </c>
      <c r="C14772" s="62">
        <v>2008</v>
      </c>
      <c r="D14772" s="61" t="s">
        <v>83</v>
      </c>
      <c r="E14772" s="62">
        <v>12</v>
      </c>
      <c r="F14772" s="62">
        <v>8579</v>
      </c>
      <c r="G14772" s="62">
        <v>1683</v>
      </c>
      <c r="H14772" s="62">
        <v>11.69</v>
      </c>
      <c r="I14772" s="62">
        <v>714.92</v>
      </c>
      <c r="J14772" s="62">
        <v>7978.47</v>
      </c>
      <c r="K14772" s="62">
        <v>0</v>
      </c>
      <c r="L14772" s="63"/>
      <c r="M14772" s="63"/>
      <c r="N14772" s="63"/>
      <c r="O14772" s="63"/>
      <c r="P14772" s="63"/>
      <c r="Q14772" s="63"/>
      <c r="R14772" s="63"/>
      <c r="S14772" s="63"/>
      <c r="T14772" s="63"/>
      <c r="U14772" s="63"/>
      <c r="V14772" s="63"/>
      <c r="W14772" s="63"/>
      <c r="X14772" s="63"/>
      <c r="Y14772" s="63"/>
      <c r="Z14772" s="62">
        <v>92800</v>
      </c>
      <c r="AA14772" s="62">
        <v>6127</v>
      </c>
      <c r="AB14772" s="62">
        <v>42.55</v>
      </c>
      <c r="AC14772" s="62">
        <v>7733.33</v>
      </c>
    </row>
    <row r="14773" spans="1:29" x14ac:dyDescent="0.25">
      <c r="A14773" s="61" t="s">
        <v>376</v>
      </c>
      <c r="B14773" s="61" t="s">
        <v>377</v>
      </c>
      <c r="C14773" s="62">
        <v>2004</v>
      </c>
      <c r="D14773" s="61" t="s">
        <v>86</v>
      </c>
      <c r="E14773" s="62">
        <v>56</v>
      </c>
      <c r="F14773" s="62">
        <v>362460</v>
      </c>
      <c r="G14773" s="62">
        <v>34085</v>
      </c>
      <c r="H14773" s="62">
        <v>50.72</v>
      </c>
      <c r="I14773" s="62">
        <v>6472.5</v>
      </c>
      <c r="J14773" s="62">
        <v>337087.8</v>
      </c>
      <c r="K14773" s="62">
        <v>35852.57</v>
      </c>
      <c r="L14773" s="62">
        <v>36831</v>
      </c>
      <c r="M14773" s="62">
        <v>54.81</v>
      </c>
      <c r="N14773" s="62">
        <v>640.22</v>
      </c>
      <c r="O14773" s="62">
        <v>432356.9</v>
      </c>
      <c r="P14773" s="63"/>
      <c r="Q14773" s="63"/>
      <c r="R14773" s="63"/>
      <c r="S14773" s="63"/>
      <c r="T14773" s="63"/>
      <c r="U14773" s="63"/>
      <c r="V14773" s="63"/>
      <c r="W14773" s="63"/>
      <c r="X14773" s="63"/>
      <c r="Y14773" s="63"/>
      <c r="Z14773" s="62">
        <v>173255</v>
      </c>
      <c r="AA14773" s="62">
        <v>13962</v>
      </c>
      <c r="AB14773" s="62">
        <v>20.78</v>
      </c>
      <c r="AC14773" s="62">
        <v>3093.84</v>
      </c>
    </row>
    <row r="14774" spans="1:29" x14ac:dyDescent="0.25">
      <c r="A14774" s="61" t="s">
        <v>130</v>
      </c>
      <c r="B14774" s="61" t="s">
        <v>131</v>
      </c>
      <c r="C14774" s="62">
        <v>2013</v>
      </c>
      <c r="D14774" s="61" t="s">
        <v>135</v>
      </c>
      <c r="E14774" s="62">
        <v>24</v>
      </c>
      <c r="F14774" s="62">
        <v>1332</v>
      </c>
      <c r="G14774" s="62">
        <v>199</v>
      </c>
      <c r="H14774" s="62">
        <v>0.69</v>
      </c>
      <c r="I14774" s="62">
        <v>55.5</v>
      </c>
      <c r="J14774" s="62">
        <v>1238.76</v>
      </c>
      <c r="K14774" s="62">
        <v>0</v>
      </c>
      <c r="L14774" s="63"/>
      <c r="M14774" s="63"/>
      <c r="N14774" s="63"/>
      <c r="O14774" s="63"/>
      <c r="P14774" s="63"/>
      <c r="Q14774" s="63"/>
      <c r="R14774" s="63"/>
      <c r="S14774" s="63"/>
      <c r="T14774" s="63"/>
      <c r="U14774" s="63"/>
      <c r="V14774" s="63"/>
      <c r="W14774" s="63"/>
      <c r="X14774" s="63"/>
      <c r="Y14774" s="63"/>
      <c r="Z14774" s="62">
        <v>800</v>
      </c>
      <c r="AA14774" s="62">
        <v>6781</v>
      </c>
      <c r="AB14774" s="62">
        <v>23.55</v>
      </c>
      <c r="AC14774" s="62">
        <v>33.33</v>
      </c>
    </row>
    <row r="14775" spans="1:29" x14ac:dyDescent="0.25">
      <c r="A14775" s="61" t="s">
        <v>163</v>
      </c>
      <c r="B14775" s="61" t="s">
        <v>164</v>
      </c>
      <c r="C14775" s="62">
        <v>2012</v>
      </c>
      <c r="D14775" s="61" t="s">
        <v>72</v>
      </c>
      <c r="E14775" s="62">
        <v>104</v>
      </c>
      <c r="F14775" s="62">
        <v>782000</v>
      </c>
      <c r="G14775" s="62">
        <v>89022</v>
      </c>
      <c r="H14775" s="62">
        <v>71.33</v>
      </c>
      <c r="I14775" s="62">
        <v>7519.23</v>
      </c>
      <c r="J14775" s="62">
        <v>727260</v>
      </c>
      <c r="K14775" s="62">
        <v>0</v>
      </c>
      <c r="L14775" s="63"/>
      <c r="M14775" s="63"/>
      <c r="N14775" s="63"/>
      <c r="O14775" s="63"/>
      <c r="P14775" s="63"/>
      <c r="Q14775" s="63"/>
      <c r="R14775" s="63"/>
      <c r="S14775" s="63"/>
      <c r="T14775" s="63"/>
      <c r="U14775" s="63"/>
      <c r="V14775" s="63"/>
      <c r="W14775" s="63"/>
      <c r="X14775" s="63"/>
      <c r="Y14775" s="63"/>
      <c r="Z14775" s="62">
        <v>515100</v>
      </c>
      <c r="AA14775" s="62">
        <v>38952</v>
      </c>
      <c r="AB14775" s="62">
        <v>31.21</v>
      </c>
      <c r="AC14775" s="62">
        <v>4952.88</v>
      </c>
    </row>
    <row r="14776" spans="1:29" ht="30" x14ac:dyDescent="0.25">
      <c r="A14776" s="61" t="s">
        <v>173</v>
      </c>
      <c r="B14776" s="61" t="s">
        <v>174</v>
      </c>
      <c r="C14776" s="62">
        <v>2015</v>
      </c>
      <c r="D14776" s="61" t="s">
        <v>94</v>
      </c>
      <c r="E14776" s="62">
        <v>13</v>
      </c>
      <c r="F14776" s="63"/>
      <c r="G14776" s="63"/>
      <c r="H14776" s="63"/>
      <c r="I14776" s="63"/>
      <c r="J14776" s="63"/>
      <c r="K14776" s="62">
        <v>0</v>
      </c>
      <c r="L14776" s="63"/>
      <c r="M14776" s="63"/>
      <c r="N14776" s="63"/>
      <c r="O14776" s="63"/>
      <c r="P14776" s="63"/>
      <c r="Q14776" s="63"/>
      <c r="R14776" s="63"/>
      <c r="S14776" s="63"/>
      <c r="T14776" s="63"/>
      <c r="U14776" s="63"/>
      <c r="V14776" s="63"/>
      <c r="W14776" s="63"/>
      <c r="X14776" s="63"/>
      <c r="Y14776" s="63"/>
      <c r="Z14776" s="62">
        <v>657.6</v>
      </c>
      <c r="AA14776" s="62">
        <v>3476</v>
      </c>
      <c r="AB14776" s="62">
        <v>22.28</v>
      </c>
      <c r="AC14776" s="62">
        <v>50.58</v>
      </c>
    </row>
    <row r="14777" spans="1:29" x14ac:dyDescent="0.25">
      <c r="A14777" s="61" t="s">
        <v>144</v>
      </c>
      <c r="B14777" s="61" t="s">
        <v>145</v>
      </c>
      <c r="C14777" s="62">
        <v>2010</v>
      </c>
      <c r="D14777" s="61" t="s">
        <v>75</v>
      </c>
      <c r="E14777" s="62">
        <v>4</v>
      </c>
      <c r="F14777" s="62">
        <v>0</v>
      </c>
      <c r="G14777" s="62">
        <v>0</v>
      </c>
      <c r="H14777" s="62">
        <v>0</v>
      </c>
      <c r="I14777" s="62">
        <v>0</v>
      </c>
      <c r="J14777" s="62">
        <v>0</v>
      </c>
      <c r="K14777" s="62">
        <v>0</v>
      </c>
      <c r="L14777" s="62">
        <v>0</v>
      </c>
      <c r="M14777" s="62">
        <v>0</v>
      </c>
      <c r="N14777" s="63"/>
      <c r="O14777" s="63"/>
      <c r="P14777" s="63"/>
      <c r="Q14777" s="63"/>
      <c r="R14777" s="63"/>
      <c r="S14777" s="63"/>
      <c r="T14777" s="63"/>
      <c r="U14777" s="63"/>
      <c r="V14777" s="63"/>
      <c r="W14777" s="63"/>
      <c r="X14777" s="63"/>
      <c r="Y14777" s="63"/>
      <c r="Z14777" s="62">
        <v>337</v>
      </c>
      <c r="AA14777" s="62">
        <v>3587</v>
      </c>
      <c r="AB14777" s="62">
        <v>74.73</v>
      </c>
      <c r="AC14777" s="62">
        <v>84.25</v>
      </c>
    </row>
    <row r="14778" spans="1:29" ht="30" x14ac:dyDescent="0.25">
      <c r="A14778" s="61" t="s">
        <v>350</v>
      </c>
      <c r="B14778" s="61" t="s">
        <v>351</v>
      </c>
      <c r="C14778" s="62">
        <v>2008</v>
      </c>
      <c r="D14778" s="61" t="s">
        <v>75</v>
      </c>
      <c r="E14778" s="62">
        <v>7</v>
      </c>
      <c r="F14778" s="62">
        <v>8013</v>
      </c>
      <c r="G14778" s="62">
        <v>1380</v>
      </c>
      <c r="H14778" s="62">
        <v>16.43</v>
      </c>
      <c r="I14778" s="62">
        <v>1144.71</v>
      </c>
      <c r="J14778" s="62">
        <v>7452.09</v>
      </c>
      <c r="K14778" s="62">
        <v>0</v>
      </c>
      <c r="L14778" s="63"/>
      <c r="M14778" s="63"/>
      <c r="N14778" s="63"/>
      <c r="O14778" s="63"/>
      <c r="P14778" s="63"/>
      <c r="Q14778" s="63"/>
      <c r="R14778" s="63"/>
      <c r="S14778" s="63"/>
      <c r="T14778" s="63"/>
      <c r="U14778" s="63"/>
      <c r="V14778" s="63"/>
      <c r="W14778" s="63"/>
      <c r="X14778" s="63"/>
      <c r="Y14778" s="63"/>
      <c r="Z14778" s="62">
        <v>55000</v>
      </c>
      <c r="AA14778" s="62">
        <v>4325</v>
      </c>
      <c r="AB14778" s="62">
        <v>51.49</v>
      </c>
      <c r="AC14778" s="62">
        <v>7857.14</v>
      </c>
    </row>
    <row r="14779" spans="1:29" ht="30" x14ac:dyDescent="0.25">
      <c r="A14779" s="61" t="s">
        <v>182</v>
      </c>
      <c r="B14779" s="61" t="s">
        <v>183</v>
      </c>
      <c r="C14779" s="62">
        <v>2009</v>
      </c>
      <c r="D14779" s="61" t="s">
        <v>78</v>
      </c>
      <c r="E14779" s="62">
        <v>29</v>
      </c>
      <c r="F14779" s="62">
        <v>44839</v>
      </c>
      <c r="G14779" s="62">
        <v>8682</v>
      </c>
      <c r="H14779" s="62">
        <v>24.95</v>
      </c>
      <c r="I14779" s="62">
        <v>1546.17</v>
      </c>
      <c r="J14779" s="62">
        <v>41700.269999999997</v>
      </c>
      <c r="K14779" s="62">
        <v>16171.04</v>
      </c>
      <c r="L14779" s="62">
        <v>74541</v>
      </c>
      <c r="M14779" s="62">
        <v>214.2</v>
      </c>
      <c r="N14779" s="62">
        <v>557.62</v>
      </c>
      <c r="O14779" s="62">
        <v>195011.42</v>
      </c>
      <c r="P14779" s="63"/>
      <c r="Q14779" s="63"/>
      <c r="R14779" s="63"/>
      <c r="S14779" s="63"/>
      <c r="T14779" s="63"/>
      <c r="U14779" s="63"/>
      <c r="V14779" s="63"/>
      <c r="W14779" s="63"/>
      <c r="X14779" s="63"/>
      <c r="Y14779" s="63"/>
      <c r="Z14779" s="62">
        <v>115412</v>
      </c>
      <c r="AA14779" s="62">
        <v>10346</v>
      </c>
      <c r="AB14779" s="62">
        <v>29.73</v>
      </c>
      <c r="AC14779" s="62">
        <v>3979.72</v>
      </c>
    </row>
    <row r="14780" spans="1:29" x14ac:dyDescent="0.25">
      <c r="A14780" s="61" t="s">
        <v>267</v>
      </c>
      <c r="B14780" s="61" t="s">
        <v>268</v>
      </c>
      <c r="C14780" s="62">
        <v>2015</v>
      </c>
      <c r="D14780" s="61" t="s">
        <v>75</v>
      </c>
      <c r="E14780" s="62">
        <v>10</v>
      </c>
      <c r="F14780" s="63"/>
      <c r="G14780" s="63"/>
      <c r="H14780" s="63"/>
      <c r="I14780" s="63"/>
      <c r="J14780" s="63"/>
      <c r="K14780" s="62">
        <v>0</v>
      </c>
      <c r="L14780" s="63"/>
      <c r="M14780" s="63"/>
      <c r="N14780" s="63"/>
      <c r="O14780" s="63"/>
      <c r="P14780" s="63"/>
      <c r="Q14780" s="63"/>
      <c r="R14780" s="63"/>
      <c r="S14780" s="63"/>
      <c r="T14780" s="63"/>
      <c r="U14780" s="63"/>
      <c r="V14780" s="63"/>
      <c r="W14780" s="63"/>
      <c r="X14780" s="63"/>
      <c r="Y14780" s="63"/>
      <c r="Z14780" s="62">
        <v>1391.91</v>
      </c>
      <c r="AA14780" s="62">
        <v>9828</v>
      </c>
      <c r="AB14780" s="62">
        <v>81.900000000000006</v>
      </c>
      <c r="AC14780" s="62">
        <v>139.19</v>
      </c>
    </row>
    <row r="14781" spans="1:29" ht="30" x14ac:dyDescent="0.25">
      <c r="A14781" s="61" t="s">
        <v>138</v>
      </c>
      <c r="B14781" s="61" t="s">
        <v>139</v>
      </c>
      <c r="C14781" s="62">
        <v>2003</v>
      </c>
      <c r="D14781" s="61" t="s">
        <v>72</v>
      </c>
      <c r="E14781" s="62">
        <v>55</v>
      </c>
      <c r="F14781" s="62">
        <v>106598</v>
      </c>
      <c r="G14781" s="62">
        <v>12411</v>
      </c>
      <c r="H14781" s="62">
        <v>18.8</v>
      </c>
      <c r="I14781" s="62">
        <v>1938.15</v>
      </c>
      <c r="J14781" s="62">
        <v>99136.14</v>
      </c>
      <c r="K14781" s="62">
        <v>0</v>
      </c>
      <c r="L14781" s="63"/>
      <c r="M14781" s="63"/>
      <c r="N14781" s="63"/>
      <c r="O14781" s="63"/>
      <c r="P14781" s="63"/>
      <c r="Q14781" s="63"/>
      <c r="R14781" s="63"/>
      <c r="S14781" s="63"/>
      <c r="T14781" s="63"/>
      <c r="U14781" s="63"/>
      <c r="V14781" s="63"/>
      <c r="W14781" s="63"/>
      <c r="X14781" s="63"/>
      <c r="Y14781" s="63"/>
      <c r="Z14781" s="62">
        <v>239410</v>
      </c>
      <c r="AA14781" s="62">
        <v>13838</v>
      </c>
      <c r="AB14781" s="62">
        <v>20.97</v>
      </c>
      <c r="AC14781" s="62">
        <v>4352.91</v>
      </c>
    </row>
    <row r="14782" spans="1:29" x14ac:dyDescent="0.25">
      <c r="A14782" s="61" t="s">
        <v>490</v>
      </c>
      <c r="B14782" s="61" t="s">
        <v>491</v>
      </c>
      <c r="C14782" s="62">
        <v>2006</v>
      </c>
      <c r="D14782" s="61" t="s">
        <v>99</v>
      </c>
      <c r="E14782" s="62">
        <v>70</v>
      </c>
      <c r="F14782" s="62">
        <v>459200</v>
      </c>
      <c r="G14782" s="62">
        <v>58387</v>
      </c>
      <c r="H14782" s="62">
        <v>69.510000000000005</v>
      </c>
      <c r="I14782" s="62">
        <v>6560</v>
      </c>
      <c r="J14782" s="62">
        <v>427056</v>
      </c>
      <c r="K14782" s="62">
        <v>0</v>
      </c>
      <c r="L14782" s="63"/>
      <c r="M14782" s="63"/>
      <c r="N14782" s="63"/>
      <c r="O14782" s="63"/>
      <c r="P14782" s="63"/>
      <c r="Q14782" s="63"/>
      <c r="R14782" s="63"/>
      <c r="S14782" s="63"/>
      <c r="T14782" s="63"/>
      <c r="U14782" s="63"/>
      <c r="V14782" s="63"/>
      <c r="W14782" s="63"/>
      <c r="X14782" s="63"/>
      <c r="Y14782" s="63"/>
      <c r="Z14782" s="62">
        <v>214520</v>
      </c>
      <c r="AA14782" s="62">
        <v>5410</v>
      </c>
      <c r="AB14782" s="62">
        <v>6.44</v>
      </c>
      <c r="AC14782" s="62">
        <v>3064.57</v>
      </c>
    </row>
    <row r="14783" spans="1:29" ht="30" x14ac:dyDescent="0.25">
      <c r="A14783" s="61" t="s">
        <v>224</v>
      </c>
      <c r="B14783" s="61" t="s">
        <v>225</v>
      </c>
      <c r="C14783" s="62">
        <v>2009</v>
      </c>
      <c r="D14783" s="61" t="s">
        <v>99</v>
      </c>
      <c r="E14783" s="62">
        <v>5</v>
      </c>
      <c r="F14783" s="63"/>
      <c r="G14783" s="63"/>
      <c r="H14783" s="63"/>
      <c r="I14783" s="63"/>
      <c r="J14783" s="63"/>
      <c r="K14783" s="62">
        <v>0</v>
      </c>
      <c r="L14783" s="63"/>
      <c r="M14783" s="63"/>
      <c r="N14783" s="63"/>
      <c r="O14783" s="63"/>
      <c r="P14783" s="63"/>
      <c r="Q14783" s="63"/>
      <c r="R14783" s="63"/>
      <c r="S14783" s="63"/>
      <c r="T14783" s="63"/>
      <c r="U14783" s="63"/>
      <c r="V14783" s="63"/>
      <c r="W14783" s="63"/>
      <c r="X14783" s="63"/>
      <c r="Y14783" s="63"/>
      <c r="Z14783" s="62">
        <v>0</v>
      </c>
      <c r="AA14783" s="63"/>
      <c r="AB14783" s="63"/>
      <c r="AC14783" s="62">
        <v>0</v>
      </c>
    </row>
    <row r="14784" spans="1:29" x14ac:dyDescent="0.25">
      <c r="A14784" s="61" t="s">
        <v>140</v>
      </c>
      <c r="B14784" s="61" t="s">
        <v>141</v>
      </c>
      <c r="C14784" s="62">
        <v>2006</v>
      </c>
      <c r="D14784" s="61" t="s">
        <v>86</v>
      </c>
      <c r="E14784" s="62">
        <v>78</v>
      </c>
      <c r="F14784" s="62">
        <v>79801</v>
      </c>
      <c r="G14784" s="62">
        <v>14346</v>
      </c>
      <c r="H14784" s="62">
        <v>15.33</v>
      </c>
      <c r="I14784" s="62">
        <v>1023.09</v>
      </c>
      <c r="J14784" s="62">
        <v>74214.929999999993</v>
      </c>
      <c r="K14784" s="62">
        <v>102551.89</v>
      </c>
      <c r="L14784" s="62">
        <v>125642</v>
      </c>
      <c r="M14784" s="62">
        <v>134.22999999999999</v>
      </c>
      <c r="N14784" s="62">
        <v>1314.77</v>
      </c>
      <c r="O14784" s="62">
        <v>1236704.02</v>
      </c>
      <c r="P14784" s="63"/>
      <c r="Q14784" s="63"/>
      <c r="R14784" s="63"/>
      <c r="S14784" s="63"/>
      <c r="T14784" s="63"/>
      <c r="U14784" s="63"/>
      <c r="V14784" s="63"/>
      <c r="W14784" s="63"/>
      <c r="X14784" s="63"/>
      <c r="Y14784" s="63"/>
      <c r="Z14784" s="62">
        <v>8137.89</v>
      </c>
      <c r="AA14784" s="62">
        <v>40071</v>
      </c>
      <c r="AB14784" s="62">
        <v>42.81</v>
      </c>
      <c r="AC14784" s="62">
        <v>104.33</v>
      </c>
    </row>
    <row r="14785" spans="1:29" ht="30" x14ac:dyDescent="0.25">
      <c r="A14785" s="61" t="s">
        <v>120</v>
      </c>
      <c r="B14785" s="61" t="s">
        <v>121</v>
      </c>
      <c r="C14785" s="62">
        <v>2012</v>
      </c>
      <c r="D14785" s="61" t="s">
        <v>83</v>
      </c>
      <c r="E14785" s="62">
        <v>10</v>
      </c>
      <c r="F14785" s="62">
        <v>894</v>
      </c>
      <c r="G14785" s="62">
        <v>399</v>
      </c>
      <c r="H14785" s="62">
        <v>3.33</v>
      </c>
      <c r="I14785" s="62">
        <v>89.4</v>
      </c>
      <c r="J14785" s="62">
        <v>831.42</v>
      </c>
      <c r="K14785" s="62">
        <v>12.61</v>
      </c>
      <c r="L14785" s="62">
        <v>46</v>
      </c>
      <c r="M14785" s="62">
        <v>0.38</v>
      </c>
      <c r="N14785" s="62">
        <v>1.26</v>
      </c>
      <c r="O14785" s="62">
        <v>152.06</v>
      </c>
      <c r="P14785" s="63"/>
      <c r="Q14785" s="63"/>
      <c r="R14785" s="63"/>
      <c r="S14785" s="63"/>
      <c r="T14785" s="63"/>
      <c r="U14785" s="63"/>
      <c r="V14785" s="63"/>
      <c r="W14785" s="63"/>
      <c r="X14785" s="63"/>
      <c r="Y14785" s="63"/>
      <c r="Z14785" s="62">
        <v>87300</v>
      </c>
      <c r="AA14785" s="62">
        <v>6015</v>
      </c>
      <c r="AB14785" s="62">
        <v>50.13</v>
      </c>
      <c r="AC14785" s="62">
        <v>8730</v>
      </c>
    </row>
    <row r="14786" spans="1:29" ht="30" x14ac:dyDescent="0.25">
      <c r="A14786" s="61" t="s">
        <v>180</v>
      </c>
      <c r="B14786" s="61" t="s">
        <v>181</v>
      </c>
      <c r="C14786" s="62">
        <v>2016</v>
      </c>
      <c r="D14786" s="61" t="s">
        <v>301</v>
      </c>
      <c r="E14786" s="62">
        <v>17</v>
      </c>
      <c r="F14786" s="62">
        <v>105160</v>
      </c>
      <c r="G14786" s="62">
        <v>14819</v>
      </c>
      <c r="H14786" s="62">
        <v>72.64</v>
      </c>
      <c r="I14786" s="62">
        <v>6185.88</v>
      </c>
      <c r="J14786" s="62">
        <v>97798.8</v>
      </c>
      <c r="K14786" s="62">
        <v>13367.6</v>
      </c>
      <c r="L14786" s="62">
        <v>16352</v>
      </c>
      <c r="M14786" s="62">
        <v>80.16</v>
      </c>
      <c r="N14786" s="62">
        <v>786.33</v>
      </c>
      <c r="O14786" s="62">
        <v>161203.95000000001</v>
      </c>
      <c r="P14786" s="63"/>
      <c r="Q14786" s="63"/>
      <c r="R14786" s="63"/>
      <c r="S14786" s="63"/>
      <c r="T14786" s="63"/>
      <c r="U14786" s="63"/>
      <c r="V14786" s="63"/>
      <c r="W14786" s="63"/>
      <c r="X14786" s="63"/>
      <c r="Y14786" s="63"/>
      <c r="Z14786" s="62">
        <v>654</v>
      </c>
      <c r="AA14786" s="62">
        <v>10248</v>
      </c>
      <c r="AB14786" s="62">
        <v>50.24</v>
      </c>
      <c r="AC14786" s="62">
        <v>38.47</v>
      </c>
    </row>
    <row r="14787" spans="1:29" x14ac:dyDescent="0.25">
      <c r="A14787" s="61" t="s">
        <v>229</v>
      </c>
      <c r="B14787" s="61" t="s">
        <v>230</v>
      </c>
      <c r="C14787" s="62">
        <v>2004</v>
      </c>
      <c r="D14787" s="61" t="s">
        <v>99</v>
      </c>
      <c r="E14787" s="62">
        <v>154</v>
      </c>
      <c r="F14787" s="62">
        <v>1221711</v>
      </c>
      <c r="G14787" s="62">
        <v>104260</v>
      </c>
      <c r="H14787" s="62">
        <v>56.42</v>
      </c>
      <c r="I14787" s="62">
        <v>7933.19</v>
      </c>
      <c r="J14787" s="62">
        <v>1136191.23</v>
      </c>
      <c r="K14787" s="62">
        <v>13402</v>
      </c>
      <c r="L14787" s="62">
        <v>21187</v>
      </c>
      <c r="M14787" s="62">
        <v>11.46</v>
      </c>
      <c r="N14787" s="62">
        <v>87.03</v>
      </c>
      <c r="O14787" s="62">
        <v>161618.74</v>
      </c>
      <c r="P14787" s="63"/>
      <c r="Q14787" s="63"/>
      <c r="R14787" s="63"/>
      <c r="S14787" s="63"/>
      <c r="T14787" s="63"/>
      <c r="U14787" s="63"/>
      <c r="V14787" s="63"/>
      <c r="W14787" s="63"/>
      <c r="X14787" s="63"/>
      <c r="Y14787" s="63"/>
      <c r="Z14787" s="62">
        <v>1924722</v>
      </c>
      <c r="AA14787" s="62">
        <v>42468</v>
      </c>
      <c r="AB14787" s="62">
        <v>22.98</v>
      </c>
      <c r="AC14787" s="62">
        <v>12498.19</v>
      </c>
    </row>
    <row r="14788" spans="1:29" ht="30" x14ac:dyDescent="0.25">
      <c r="A14788" s="61" t="s">
        <v>216</v>
      </c>
      <c r="B14788" s="61" t="s">
        <v>217</v>
      </c>
      <c r="C14788" s="62">
        <v>2006</v>
      </c>
      <c r="D14788" s="61" t="s">
        <v>89</v>
      </c>
      <c r="E14788" s="62">
        <v>15</v>
      </c>
      <c r="F14788" s="62">
        <v>24604</v>
      </c>
      <c r="G14788" s="62">
        <v>4971</v>
      </c>
      <c r="H14788" s="62">
        <v>27.62</v>
      </c>
      <c r="I14788" s="62">
        <v>1640.27</v>
      </c>
      <c r="J14788" s="62">
        <v>22881.72</v>
      </c>
      <c r="K14788" s="62">
        <v>5744.91</v>
      </c>
      <c r="L14788" s="62">
        <v>13076</v>
      </c>
      <c r="M14788" s="62">
        <v>72.64</v>
      </c>
      <c r="N14788" s="62">
        <v>382.99</v>
      </c>
      <c r="O14788" s="62">
        <v>69279.570000000007</v>
      </c>
      <c r="P14788" s="63"/>
      <c r="Q14788" s="63"/>
      <c r="R14788" s="63"/>
      <c r="S14788" s="63"/>
      <c r="T14788" s="63"/>
      <c r="U14788" s="63"/>
      <c r="V14788" s="63"/>
      <c r="W14788" s="63"/>
      <c r="X14788" s="63"/>
      <c r="Y14788" s="63"/>
      <c r="Z14788" s="62">
        <v>672</v>
      </c>
      <c r="AA14788" s="62">
        <v>6388</v>
      </c>
      <c r="AB14788" s="62">
        <v>35.49</v>
      </c>
      <c r="AC14788" s="62">
        <v>44.8</v>
      </c>
    </row>
    <row r="14789" spans="1:29" ht="45" x14ac:dyDescent="0.25">
      <c r="A14789" s="61" t="s">
        <v>334</v>
      </c>
      <c r="B14789" s="61" t="s">
        <v>335</v>
      </c>
      <c r="C14789" s="62">
        <v>2008</v>
      </c>
      <c r="D14789" s="61" t="s">
        <v>75</v>
      </c>
      <c r="E14789" s="62">
        <v>16</v>
      </c>
      <c r="F14789" s="62">
        <v>218</v>
      </c>
      <c r="G14789" s="62">
        <v>46</v>
      </c>
      <c r="H14789" s="62">
        <v>0.24</v>
      </c>
      <c r="I14789" s="62">
        <v>13.63</v>
      </c>
      <c r="J14789" s="62">
        <v>202.74</v>
      </c>
      <c r="K14789" s="62">
        <v>0</v>
      </c>
      <c r="L14789" s="63"/>
      <c r="M14789" s="63"/>
      <c r="N14789" s="63"/>
      <c r="O14789" s="63"/>
      <c r="P14789" s="63"/>
      <c r="Q14789" s="63"/>
      <c r="R14789" s="63"/>
      <c r="S14789" s="63"/>
      <c r="T14789" s="63"/>
      <c r="U14789" s="63"/>
      <c r="V14789" s="63"/>
      <c r="W14789" s="63"/>
      <c r="X14789" s="63"/>
      <c r="Y14789" s="63"/>
      <c r="Z14789" s="62">
        <v>1129.74</v>
      </c>
      <c r="AA14789" s="62">
        <v>8199</v>
      </c>
      <c r="AB14789" s="62">
        <v>42.7</v>
      </c>
      <c r="AC14789" s="62">
        <v>70.61</v>
      </c>
    </row>
    <row r="14790" spans="1:29" x14ac:dyDescent="0.25">
      <c r="A14790" s="61" t="s">
        <v>113</v>
      </c>
      <c r="B14790" s="61" t="s">
        <v>114</v>
      </c>
      <c r="C14790" s="62">
        <v>2014</v>
      </c>
      <c r="D14790" s="61" t="s">
        <v>86</v>
      </c>
      <c r="E14790" s="62">
        <v>400</v>
      </c>
      <c r="F14790" s="62">
        <v>129595</v>
      </c>
      <c r="G14790" s="62">
        <v>23400</v>
      </c>
      <c r="H14790" s="62">
        <v>4.88</v>
      </c>
      <c r="I14790" s="62">
        <v>323.99</v>
      </c>
      <c r="J14790" s="62">
        <v>120523.35</v>
      </c>
      <c r="K14790" s="62">
        <v>21569.35</v>
      </c>
      <c r="L14790" s="62">
        <v>35187</v>
      </c>
      <c r="M14790" s="62">
        <v>7.33</v>
      </c>
      <c r="N14790" s="62">
        <v>53.92</v>
      </c>
      <c r="O14790" s="62">
        <v>260111.26</v>
      </c>
      <c r="P14790" s="63"/>
      <c r="Q14790" s="63"/>
      <c r="R14790" s="63"/>
      <c r="S14790" s="63"/>
      <c r="T14790" s="63"/>
      <c r="U14790" s="63"/>
      <c r="V14790" s="63"/>
      <c r="W14790" s="63"/>
      <c r="X14790" s="63"/>
      <c r="Y14790" s="63"/>
      <c r="Z14790" s="62">
        <v>3936200</v>
      </c>
      <c r="AA14790" s="62">
        <v>587133</v>
      </c>
      <c r="AB14790" s="62">
        <v>122.32</v>
      </c>
      <c r="AC14790" s="62">
        <v>9840.5</v>
      </c>
    </row>
    <row r="14791" spans="1:29" ht="30" x14ac:dyDescent="0.25">
      <c r="A14791" s="61" t="s">
        <v>176</v>
      </c>
      <c r="B14791" s="61" t="s">
        <v>177</v>
      </c>
      <c r="C14791" s="62">
        <v>2005</v>
      </c>
      <c r="D14791" s="61" t="s">
        <v>226</v>
      </c>
      <c r="E14791" s="62">
        <v>40</v>
      </c>
      <c r="F14791" s="62">
        <v>361720</v>
      </c>
      <c r="G14791" s="62">
        <v>42439</v>
      </c>
      <c r="H14791" s="62">
        <v>88.41</v>
      </c>
      <c r="I14791" s="62">
        <v>9043</v>
      </c>
      <c r="J14791" s="62">
        <v>336399.6</v>
      </c>
      <c r="K14791" s="62">
        <v>0</v>
      </c>
      <c r="L14791" s="63"/>
      <c r="M14791" s="63"/>
      <c r="N14791" s="63"/>
      <c r="O14791" s="63"/>
      <c r="P14791" s="63"/>
      <c r="Q14791" s="63"/>
      <c r="R14791" s="63"/>
      <c r="S14791" s="63"/>
      <c r="T14791" s="63"/>
      <c r="U14791" s="63"/>
      <c r="V14791" s="63"/>
      <c r="W14791" s="63"/>
      <c r="X14791" s="63"/>
      <c r="Y14791" s="63"/>
      <c r="Z14791" s="62">
        <v>0.46</v>
      </c>
      <c r="AA14791" s="62">
        <v>1903</v>
      </c>
      <c r="AB14791" s="62">
        <v>3.96</v>
      </c>
      <c r="AC14791" s="62">
        <v>0.01</v>
      </c>
    </row>
    <row r="14792" spans="1:29" ht="30" x14ac:dyDescent="0.25">
      <c r="A14792" s="61" t="s">
        <v>180</v>
      </c>
      <c r="B14792" s="61" t="s">
        <v>181</v>
      </c>
      <c r="C14792" s="62">
        <v>2005</v>
      </c>
      <c r="D14792" s="61" t="s">
        <v>89</v>
      </c>
      <c r="E14792" s="62">
        <v>72</v>
      </c>
      <c r="F14792" s="62">
        <v>720934</v>
      </c>
      <c r="G14792" s="62">
        <v>45991</v>
      </c>
      <c r="H14792" s="62">
        <v>53.23</v>
      </c>
      <c r="I14792" s="62">
        <v>10012.969999999999</v>
      </c>
      <c r="J14792" s="62">
        <v>670468.62</v>
      </c>
      <c r="K14792" s="62">
        <v>47749.760000000002</v>
      </c>
      <c r="L14792" s="62">
        <v>61595</v>
      </c>
      <c r="M14792" s="62">
        <v>71.290000000000006</v>
      </c>
      <c r="N14792" s="62">
        <v>663.19</v>
      </c>
      <c r="O14792" s="62">
        <v>575828.65</v>
      </c>
      <c r="P14792" s="63"/>
      <c r="Q14792" s="63"/>
      <c r="R14792" s="63"/>
      <c r="S14792" s="63"/>
      <c r="T14792" s="63"/>
      <c r="U14792" s="63"/>
      <c r="V14792" s="63"/>
      <c r="W14792" s="63"/>
      <c r="X14792" s="63"/>
      <c r="Y14792" s="63"/>
      <c r="Z14792" s="62">
        <v>3.33</v>
      </c>
      <c r="AA14792" s="62">
        <v>20790</v>
      </c>
      <c r="AB14792" s="62">
        <v>24.06</v>
      </c>
      <c r="AC14792" s="62">
        <v>0.05</v>
      </c>
    </row>
    <row r="14793" spans="1:29" x14ac:dyDescent="0.25">
      <c r="A14793" s="61" t="s">
        <v>424</v>
      </c>
      <c r="B14793" s="61" t="s">
        <v>425</v>
      </c>
      <c r="C14793" s="62">
        <v>2003</v>
      </c>
      <c r="D14793" s="61" t="s">
        <v>78</v>
      </c>
      <c r="E14793" s="62">
        <v>56</v>
      </c>
      <c r="F14793" s="62">
        <v>181200</v>
      </c>
      <c r="G14793" s="62">
        <v>21440</v>
      </c>
      <c r="H14793" s="62">
        <v>31.9</v>
      </c>
      <c r="I14793" s="62">
        <v>3235.71</v>
      </c>
      <c r="J14793" s="62">
        <v>168516</v>
      </c>
      <c r="K14793" s="62">
        <v>0</v>
      </c>
      <c r="L14793" s="63"/>
      <c r="M14793" s="63"/>
      <c r="N14793" s="63"/>
      <c r="O14793" s="63"/>
      <c r="P14793" s="63"/>
      <c r="Q14793" s="63"/>
      <c r="R14793" s="63"/>
      <c r="S14793" s="63"/>
      <c r="T14793" s="63"/>
      <c r="U14793" s="63"/>
      <c r="V14793" s="63"/>
      <c r="W14793" s="63"/>
      <c r="X14793" s="63"/>
      <c r="Y14793" s="63"/>
      <c r="Z14793" s="62">
        <v>44025</v>
      </c>
      <c r="AA14793" s="62">
        <v>1218</v>
      </c>
      <c r="AB14793" s="62">
        <v>1.81</v>
      </c>
      <c r="AC14793" s="62">
        <v>786.16</v>
      </c>
    </row>
    <row r="14794" spans="1:29" ht="30" x14ac:dyDescent="0.25">
      <c r="A14794" s="61" t="s">
        <v>186</v>
      </c>
      <c r="B14794" s="61" t="s">
        <v>187</v>
      </c>
      <c r="C14794" s="62">
        <v>2018</v>
      </c>
      <c r="D14794" s="61" t="s">
        <v>78</v>
      </c>
      <c r="E14794" s="62">
        <v>40</v>
      </c>
      <c r="F14794" s="62">
        <v>279121</v>
      </c>
      <c r="G14794" s="62">
        <v>56806</v>
      </c>
      <c r="H14794" s="62">
        <v>118.35</v>
      </c>
      <c r="I14794" s="62">
        <v>6978.03</v>
      </c>
      <c r="J14794" s="62">
        <v>259582.53</v>
      </c>
      <c r="K14794" s="62">
        <v>0</v>
      </c>
      <c r="L14794" s="63"/>
      <c r="M14794" s="63"/>
      <c r="N14794" s="63"/>
      <c r="O14794" s="63"/>
      <c r="P14794" s="63"/>
      <c r="Q14794" s="63"/>
      <c r="R14794" s="63"/>
      <c r="S14794" s="63"/>
      <c r="T14794" s="63"/>
      <c r="U14794" s="63"/>
      <c r="V14794" s="63"/>
      <c r="W14794" s="63"/>
      <c r="X14794" s="63"/>
      <c r="Y14794" s="63"/>
      <c r="Z14794" s="62">
        <v>42000</v>
      </c>
      <c r="AA14794" s="62">
        <v>3830</v>
      </c>
      <c r="AB14794" s="62">
        <v>7.98</v>
      </c>
      <c r="AC14794" s="62">
        <v>1050</v>
      </c>
    </row>
    <row r="14795" spans="1:29" x14ac:dyDescent="0.25">
      <c r="A14795" s="61" t="s">
        <v>281</v>
      </c>
      <c r="B14795" s="61" t="s">
        <v>282</v>
      </c>
      <c r="C14795" s="62">
        <v>2010</v>
      </c>
      <c r="D14795" s="61" t="s">
        <v>86</v>
      </c>
      <c r="E14795" s="62">
        <v>12</v>
      </c>
      <c r="F14795" s="63"/>
      <c r="G14795" s="63"/>
      <c r="H14795" s="63"/>
      <c r="I14795" s="63"/>
      <c r="J14795" s="63"/>
      <c r="K14795" s="62">
        <v>0</v>
      </c>
      <c r="L14795" s="63"/>
      <c r="M14795" s="63"/>
      <c r="N14795" s="63"/>
      <c r="O14795" s="63"/>
      <c r="P14795" s="63"/>
      <c r="Q14795" s="63"/>
      <c r="R14795" s="63"/>
      <c r="S14795" s="63"/>
      <c r="T14795" s="63"/>
      <c r="U14795" s="63"/>
      <c r="V14795" s="63"/>
      <c r="W14795" s="63"/>
      <c r="X14795" s="63"/>
      <c r="Y14795" s="63"/>
      <c r="Z14795" s="62">
        <v>75800</v>
      </c>
      <c r="AA14795" s="62">
        <v>7355</v>
      </c>
      <c r="AB14795" s="62">
        <v>51.08</v>
      </c>
      <c r="AC14795" s="62">
        <v>6316.67</v>
      </c>
    </row>
    <row r="14796" spans="1:29" x14ac:dyDescent="0.25">
      <c r="A14796" s="61" t="s">
        <v>442</v>
      </c>
      <c r="B14796" s="61" t="s">
        <v>443</v>
      </c>
      <c r="C14796" s="62">
        <v>2004</v>
      </c>
      <c r="D14796" s="61" t="s">
        <v>75</v>
      </c>
      <c r="E14796" s="62">
        <v>11</v>
      </c>
      <c r="F14796" s="62">
        <v>680</v>
      </c>
      <c r="G14796" s="62">
        <v>546</v>
      </c>
      <c r="H14796" s="62">
        <v>4.1399999999999997</v>
      </c>
      <c r="I14796" s="62">
        <v>61.82</v>
      </c>
      <c r="J14796" s="62">
        <v>632.4</v>
      </c>
      <c r="K14796" s="62">
        <v>0</v>
      </c>
      <c r="L14796" s="63"/>
      <c r="M14796" s="63"/>
      <c r="N14796" s="63"/>
      <c r="O14796" s="63"/>
      <c r="P14796" s="63"/>
      <c r="Q14796" s="63"/>
      <c r="R14796" s="63"/>
      <c r="S14796" s="63"/>
      <c r="T14796" s="63"/>
      <c r="U14796" s="63"/>
      <c r="V14796" s="63"/>
      <c r="W14796" s="63"/>
      <c r="X14796" s="63"/>
      <c r="Y14796" s="63"/>
      <c r="Z14796" s="62">
        <v>1181.74</v>
      </c>
      <c r="AA14796" s="62">
        <v>3394</v>
      </c>
      <c r="AB14796" s="62">
        <v>25.71</v>
      </c>
      <c r="AC14796" s="62">
        <v>107.43</v>
      </c>
    </row>
    <row r="14797" spans="1:29" ht="30" x14ac:dyDescent="0.25">
      <c r="A14797" s="61" t="s">
        <v>536</v>
      </c>
      <c r="B14797" s="61" t="s">
        <v>537</v>
      </c>
      <c r="C14797" s="62">
        <v>2011</v>
      </c>
      <c r="D14797" s="61" t="s">
        <v>78</v>
      </c>
      <c r="E14797" s="62">
        <v>14</v>
      </c>
      <c r="F14797" s="62">
        <v>82720</v>
      </c>
      <c r="G14797" s="62">
        <v>13269</v>
      </c>
      <c r="H14797" s="62">
        <v>78.98</v>
      </c>
      <c r="I14797" s="62">
        <v>5908.57</v>
      </c>
      <c r="J14797" s="62">
        <v>76929.600000000006</v>
      </c>
      <c r="K14797" s="62">
        <v>0</v>
      </c>
      <c r="L14797" s="63"/>
      <c r="M14797" s="63"/>
      <c r="N14797" s="63"/>
      <c r="O14797" s="63"/>
      <c r="P14797" s="63"/>
      <c r="Q14797" s="63"/>
      <c r="R14797" s="63"/>
      <c r="S14797" s="63"/>
      <c r="T14797" s="63"/>
      <c r="U14797" s="62">
        <v>9336</v>
      </c>
      <c r="V14797" s="62">
        <v>24817</v>
      </c>
      <c r="W14797" s="62">
        <v>147.72</v>
      </c>
      <c r="X14797" s="62">
        <v>666</v>
      </c>
      <c r="Y14797" s="62">
        <v>208977.02</v>
      </c>
      <c r="Z14797" s="62">
        <v>694.87</v>
      </c>
      <c r="AA14797" s="62">
        <v>5735</v>
      </c>
      <c r="AB14797" s="62">
        <v>34.14</v>
      </c>
      <c r="AC14797" s="62">
        <v>49.63</v>
      </c>
    </row>
    <row r="14798" spans="1:29" ht="30" x14ac:dyDescent="0.25">
      <c r="A14798" s="61" t="s">
        <v>249</v>
      </c>
      <c r="B14798" s="61" t="s">
        <v>250</v>
      </c>
      <c r="C14798" s="62">
        <v>2018</v>
      </c>
      <c r="D14798" s="61" t="s">
        <v>75</v>
      </c>
      <c r="E14798" s="62">
        <v>4</v>
      </c>
      <c r="F14798" s="62">
        <v>438</v>
      </c>
      <c r="G14798" s="62">
        <v>152</v>
      </c>
      <c r="H14798" s="62">
        <v>3.17</v>
      </c>
      <c r="I14798" s="62">
        <v>109.5</v>
      </c>
      <c r="J14798" s="62">
        <v>407.34</v>
      </c>
      <c r="K14798" s="62">
        <v>0</v>
      </c>
      <c r="L14798" s="63"/>
      <c r="M14798" s="63"/>
      <c r="N14798" s="63"/>
      <c r="O14798" s="63"/>
      <c r="P14798" s="63"/>
      <c r="Q14798" s="63"/>
      <c r="R14798" s="63"/>
      <c r="S14798" s="63"/>
      <c r="T14798" s="63"/>
      <c r="U14798" s="62">
        <v>155</v>
      </c>
      <c r="V14798" s="62">
        <v>341</v>
      </c>
      <c r="W14798" s="62">
        <v>7.1</v>
      </c>
      <c r="X14798" s="62">
        <v>38</v>
      </c>
      <c r="Y14798" s="62">
        <v>3469.52</v>
      </c>
      <c r="Z14798" s="62">
        <v>87.31</v>
      </c>
      <c r="AA14798" s="62">
        <v>1177</v>
      </c>
      <c r="AB14798" s="62">
        <v>24.52</v>
      </c>
      <c r="AC14798" s="62">
        <v>21.83</v>
      </c>
    </row>
    <row r="14799" spans="1:29" ht="30" x14ac:dyDescent="0.25">
      <c r="A14799" s="61" t="s">
        <v>391</v>
      </c>
      <c r="B14799" s="61" t="s">
        <v>392</v>
      </c>
      <c r="C14799" s="62">
        <v>2018</v>
      </c>
      <c r="D14799" s="61" t="s">
        <v>226</v>
      </c>
      <c r="E14799" s="62">
        <v>125</v>
      </c>
      <c r="F14799" s="62">
        <v>693710</v>
      </c>
      <c r="G14799" s="62">
        <v>156768</v>
      </c>
      <c r="H14799" s="62">
        <v>104.51</v>
      </c>
      <c r="I14799" s="62">
        <v>5549.68</v>
      </c>
      <c r="J14799" s="62">
        <v>645150.30000000005</v>
      </c>
      <c r="K14799" s="62">
        <v>5642.1</v>
      </c>
      <c r="L14799" s="62">
        <v>75089</v>
      </c>
      <c r="M14799" s="62">
        <v>50.06</v>
      </c>
      <c r="N14799" s="62">
        <v>45.14</v>
      </c>
      <c r="O14799" s="62">
        <v>68039.72</v>
      </c>
      <c r="P14799" s="63"/>
      <c r="Q14799" s="63"/>
      <c r="R14799" s="63"/>
      <c r="S14799" s="63"/>
      <c r="T14799" s="63"/>
      <c r="U14799" s="63"/>
      <c r="V14799" s="63"/>
      <c r="W14799" s="63"/>
      <c r="X14799" s="63"/>
      <c r="Y14799" s="63"/>
      <c r="Z14799" s="62">
        <v>3007</v>
      </c>
      <c r="AA14799" s="62">
        <v>35351</v>
      </c>
      <c r="AB14799" s="62">
        <v>23.57</v>
      </c>
      <c r="AC14799" s="62">
        <v>24.06</v>
      </c>
    </row>
    <row r="14800" spans="1:29" ht="30" x14ac:dyDescent="0.25">
      <c r="A14800" s="61" t="s">
        <v>269</v>
      </c>
      <c r="B14800" s="61" t="s">
        <v>270</v>
      </c>
      <c r="C14800" s="62">
        <v>2012</v>
      </c>
      <c r="D14800" s="61" t="s">
        <v>83</v>
      </c>
      <c r="E14800" s="62">
        <v>2</v>
      </c>
      <c r="F14800" s="62">
        <v>10959</v>
      </c>
      <c r="G14800" s="62">
        <v>2362</v>
      </c>
      <c r="H14800" s="62">
        <v>98.42</v>
      </c>
      <c r="I14800" s="62">
        <v>5479.5</v>
      </c>
      <c r="J14800" s="62">
        <v>10191.870000000001</v>
      </c>
      <c r="K14800" s="62">
        <v>1792.43</v>
      </c>
      <c r="L14800" s="62">
        <v>2268</v>
      </c>
      <c r="M14800" s="62">
        <v>94.5</v>
      </c>
      <c r="N14800" s="62">
        <v>896.22</v>
      </c>
      <c r="O14800" s="62">
        <v>21615.51</v>
      </c>
      <c r="P14800" s="63"/>
      <c r="Q14800" s="63"/>
      <c r="R14800" s="63"/>
      <c r="S14800" s="63"/>
      <c r="T14800" s="63"/>
      <c r="U14800" s="63"/>
      <c r="V14800" s="63"/>
      <c r="W14800" s="63"/>
      <c r="X14800" s="63"/>
      <c r="Y14800" s="63"/>
      <c r="Z14800" s="62">
        <v>8800</v>
      </c>
      <c r="AA14800" s="62">
        <v>380</v>
      </c>
      <c r="AB14800" s="62">
        <v>15.83</v>
      </c>
      <c r="AC14800" s="62">
        <v>4400</v>
      </c>
    </row>
    <row r="14801" spans="1:29" x14ac:dyDescent="0.25">
      <c r="A14801" s="61" t="s">
        <v>289</v>
      </c>
      <c r="B14801" s="61" t="s">
        <v>290</v>
      </c>
      <c r="C14801" s="62">
        <v>2017</v>
      </c>
      <c r="D14801" s="61" t="s">
        <v>75</v>
      </c>
      <c r="E14801" s="62">
        <v>8</v>
      </c>
      <c r="F14801" s="62">
        <v>16113</v>
      </c>
      <c r="G14801" s="62">
        <v>2735</v>
      </c>
      <c r="H14801" s="62">
        <v>28.49</v>
      </c>
      <c r="I14801" s="62">
        <v>2014.13</v>
      </c>
      <c r="J14801" s="62">
        <v>14985.09</v>
      </c>
      <c r="K14801" s="62">
        <v>4907.8599999999997</v>
      </c>
      <c r="L14801" s="62">
        <v>6199</v>
      </c>
      <c r="M14801" s="62">
        <v>64.569999999999993</v>
      </c>
      <c r="N14801" s="62">
        <v>613.48</v>
      </c>
      <c r="O14801" s="62">
        <v>59185.31</v>
      </c>
      <c r="P14801" s="63"/>
      <c r="Q14801" s="63"/>
      <c r="R14801" s="63"/>
      <c r="S14801" s="63"/>
      <c r="T14801" s="63"/>
      <c r="U14801" s="63"/>
      <c r="V14801" s="63"/>
      <c r="W14801" s="63"/>
      <c r="X14801" s="63"/>
      <c r="Y14801" s="63"/>
      <c r="Z14801" s="62">
        <v>52898</v>
      </c>
      <c r="AA14801" s="62">
        <v>6825</v>
      </c>
      <c r="AB14801" s="62">
        <v>71.09</v>
      </c>
      <c r="AC14801" s="62">
        <v>6612.25</v>
      </c>
    </row>
    <row r="14802" spans="1:29" ht="30" x14ac:dyDescent="0.25">
      <c r="A14802" s="61" t="s">
        <v>311</v>
      </c>
      <c r="B14802" s="61" t="s">
        <v>312</v>
      </c>
      <c r="C14802" s="62">
        <v>2014</v>
      </c>
      <c r="D14802" s="61" t="s">
        <v>89</v>
      </c>
      <c r="E14802" s="62">
        <v>124</v>
      </c>
      <c r="F14802" s="62">
        <v>1306320</v>
      </c>
      <c r="G14802" s="62">
        <v>170363</v>
      </c>
      <c r="H14802" s="62">
        <v>114.49</v>
      </c>
      <c r="I14802" s="62">
        <v>10534.84</v>
      </c>
      <c r="J14802" s="62">
        <v>1214877.6000000001</v>
      </c>
      <c r="K14802" s="62">
        <v>0</v>
      </c>
      <c r="L14802" s="63"/>
      <c r="M14802" s="63"/>
      <c r="N14802" s="63"/>
      <c r="O14802" s="63"/>
      <c r="P14802" s="63"/>
      <c r="Q14802" s="63"/>
      <c r="R14802" s="63"/>
      <c r="S14802" s="63"/>
      <c r="T14802" s="63"/>
      <c r="U14802" s="63"/>
      <c r="V14802" s="63"/>
      <c r="W14802" s="63"/>
      <c r="X14802" s="63"/>
      <c r="Y14802" s="63"/>
      <c r="Z14802" s="62">
        <v>446957</v>
      </c>
      <c r="AA14802" s="62">
        <v>74584</v>
      </c>
      <c r="AB14802" s="62">
        <v>50.12</v>
      </c>
      <c r="AC14802" s="62">
        <v>3604.49</v>
      </c>
    </row>
    <row r="14803" spans="1:29" x14ac:dyDescent="0.25">
      <c r="A14803" s="61" t="s">
        <v>126</v>
      </c>
      <c r="B14803" s="61" t="s">
        <v>127</v>
      </c>
      <c r="C14803" s="62">
        <v>2004</v>
      </c>
      <c r="D14803" s="61" t="s">
        <v>75</v>
      </c>
      <c r="E14803" s="62">
        <v>35</v>
      </c>
      <c r="F14803" s="62">
        <v>25850</v>
      </c>
      <c r="G14803" s="62">
        <v>3897</v>
      </c>
      <c r="H14803" s="62">
        <v>9.2799999999999994</v>
      </c>
      <c r="I14803" s="62">
        <v>738.57</v>
      </c>
      <c r="J14803" s="62">
        <v>24040.5</v>
      </c>
      <c r="K14803" s="62">
        <v>5916</v>
      </c>
      <c r="L14803" s="62">
        <v>7838</v>
      </c>
      <c r="M14803" s="62">
        <v>18.66</v>
      </c>
      <c r="N14803" s="62">
        <v>169.03</v>
      </c>
      <c r="O14803" s="62">
        <v>71342.820000000007</v>
      </c>
      <c r="P14803" s="63"/>
      <c r="Q14803" s="63"/>
      <c r="R14803" s="63"/>
      <c r="S14803" s="63"/>
      <c r="T14803" s="63"/>
      <c r="U14803" s="63"/>
      <c r="V14803" s="63"/>
      <c r="W14803" s="63"/>
      <c r="X14803" s="63"/>
      <c r="Y14803" s="63"/>
      <c r="Z14803" s="62">
        <v>3833</v>
      </c>
      <c r="AA14803" s="62">
        <v>24147</v>
      </c>
      <c r="AB14803" s="62">
        <v>57.49</v>
      </c>
      <c r="AC14803" s="62">
        <v>109.51</v>
      </c>
    </row>
    <row r="14804" spans="1:29" x14ac:dyDescent="0.25">
      <c r="A14804" s="61" t="s">
        <v>304</v>
      </c>
      <c r="B14804" s="61" t="s">
        <v>305</v>
      </c>
      <c r="C14804" s="62">
        <v>2004</v>
      </c>
      <c r="D14804" s="61" t="s">
        <v>78</v>
      </c>
      <c r="E14804" s="62">
        <v>24</v>
      </c>
      <c r="F14804" s="62">
        <v>86400</v>
      </c>
      <c r="G14804" s="62">
        <v>10840</v>
      </c>
      <c r="H14804" s="62">
        <v>37.64</v>
      </c>
      <c r="I14804" s="62">
        <v>3600</v>
      </c>
      <c r="J14804" s="62">
        <v>80352</v>
      </c>
      <c r="K14804" s="62">
        <v>4444</v>
      </c>
      <c r="L14804" s="62">
        <v>6548</v>
      </c>
      <c r="M14804" s="62">
        <v>22.74</v>
      </c>
      <c r="N14804" s="62">
        <v>185.17</v>
      </c>
      <c r="O14804" s="62">
        <v>53591.53</v>
      </c>
      <c r="P14804" s="63"/>
      <c r="Q14804" s="63"/>
      <c r="R14804" s="63"/>
      <c r="S14804" s="63"/>
      <c r="T14804" s="63"/>
      <c r="U14804" s="63"/>
      <c r="V14804" s="63"/>
      <c r="W14804" s="63"/>
      <c r="X14804" s="63"/>
      <c r="Y14804" s="63"/>
      <c r="Z14804" s="62">
        <v>2419.62</v>
      </c>
      <c r="AA14804" s="62">
        <v>3207</v>
      </c>
      <c r="AB14804" s="62">
        <v>11.14</v>
      </c>
      <c r="AC14804" s="62">
        <v>100.82</v>
      </c>
    </row>
    <row r="14805" spans="1:29" ht="30" x14ac:dyDescent="0.25">
      <c r="A14805" s="61" t="s">
        <v>169</v>
      </c>
      <c r="B14805" s="61" t="s">
        <v>170</v>
      </c>
      <c r="C14805" s="62">
        <v>2013</v>
      </c>
      <c r="D14805" s="61" t="s">
        <v>75</v>
      </c>
      <c r="E14805" s="62">
        <v>4</v>
      </c>
      <c r="F14805" s="62">
        <v>2521</v>
      </c>
      <c r="G14805" s="62">
        <v>662</v>
      </c>
      <c r="H14805" s="62">
        <v>13.79</v>
      </c>
      <c r="I14805" s="62">
        <v>630.25</v>
      </c>
      <c r="J14805" s="62">
        <v>2344.5300000000002</v>
      </c>
      <c r="K14805" s="62">
        <v>1032.98</v>
      </c>
      <c r="L14805" s="62">
        <v>1552</v>
      </c>
      <c r="M14805" s="62">
        <v>32.33</v>
      </c>
      <c r="N14805" s="62">
        <v>258.24</v>
      </c>
      <c r="O14805" s="62">
        <v>12456.99</v>
      </c>
      <c r="P14805" s="63"/>
      <c r="Q14805" s="63"/>
      <c r="R14805" s="63"/>
      <c r="S14805" s="63"/>
      <c r="T14805" s="63"/>
      <c r="U14805" s="63"/>
      <c r="V14805" s="63"/>
      <c r="W14805" s="63"/>
      <c r="X14805" s="63"/>
      <c r="Y14805" s="63"/>
      <c r="Z14805" s="62">
        <v>192.63</v>
      </c>
      <c r="AA14805" s="62">
        <v>3599</v>
      </c>
      <c r="AB14805" s="62">
        <v>74.98</v>
      </c>
      <c r="AC14805" s="62">
        <v>48.16</v>
      </c>
    </row>
    <row r="14806" spans="1:29" x14ac:dyDescent="0.25">
      <c r="A14806" s="61" t="s">
        <v>488</v>
      </c>
      <c r="B14806" s="61" t="s">
        <v>489</v>
      </c>
      <c r="C14806" s="62">
        <v>2014</v>
      </c>
      <c r="D14806" s="61" t="s">
        <v>94</v>
      </c>
      <c r="E14806" s="62">
        <v>22</v>
      </c>
      <c r="F14806" s="62">
        <v>12213</v>
      </c>
      <c r="G14806" s="62">
        <v>2796</v>
      </c>
      <c r="H14806" s="62">
        <v>10.59</v>
      </c>
      <c r="I14806" s="62">
        <v>555.14</v>
      </c>
      <c r="J14806" s="62">
        <v>11358.09</v>
      </c>
      <c r="K14806" s="62">
        <v>0</v>
      </c>
      <c r="L14806" s="63"/>
      <c r="M14806" s="63"/>
      <c r="N14806" s="63"/>
      <c r="O14806" s="63"/>
      <c r="P14806" s="63"/>
      <c r="Q14806" s="63"/>
      <c r="R14806" s="63"/>
      <c r="S14806" s="63"/>
      <c r="T14806" s="63"/>
      <c r="U14806" s="63"/>
      <c r="V14806" s="63"/>
      <c r="W14806" s="63"/>
      <c r="X14806" s="63"/>
      <c r="Y14806" s="63"/>
      <c r="Z14806" s="62">
        <v>0</v>
      </c>
      <c r="AA14806" s="63"/>
      <c r="AB14806" s="63"/>
      <c r="AC14806" s="62">
        <v>0</v>
      </c>
    </row>
    <row r="14807" spans="1:29" ht="30" x14ac:dyDescent="0.25">
      <c r="A14807" s="61" t="s">
        <v>302</v>
      </c>
      <c r="B14807" s="61" t="s">
        <v>303</v>
      </c>
      <c r="C14807" s="62">
        <v>2018</v>
      </c>
      <c r="D14807" s="61" t="s">
        <v>78</v>
      </c>
      <c r="E14807" s="62">
        <v>40</v>
      </c>
      <c r="F14807" s="62">
        <v>117260</v>
      </c>
      <c r="G14807" s="62">
        <v>22930</v>
      </c>
      <c r="H14807" s="62">
        <v>47.77</v>
      </c>
      <c r="I14807" s="62">
        <v>2931.5</v>
      </c>
      <c r="J14807" s="62">
        <v>109051.8</v>
      </c>
      <c r="K14807" s="62">
        <v>12772.07</v>
      </c>
      <c r="L14807" s="62">
        <v>12746</v>
      </c>
      <c r="M14807" s="62">
        <v>26.55</v>
      </c>
      <c r="N14807" s="62">
        <v>319.3</v>
      </c>
      <c r="O14807" s="62">
        <v>154022.17000000001</v>
      </c>
      <c r="P14807" s="63"/>
      <c r="Q14807" s="63"/>
      <c r="R14807" s="63"/>
      <c r="S14807" s="63"/>
      <c r="T14807" s="63"/>
      <c r="U14807" s="63"/>
      <c r="V14807" s="63"/>
      <c r="W14807" s="63"/>
      <c r="X14807" s="63"/>
      <c r="Y14807" s="63"/>
      <c r="Z14807" s="62">
        <v>48527.81</v>
      </c>
      <c r="AA14807" s="62">
        <v>4217</v>
      </c>
      <c r="AB14807" s="62">
        <v>8.7899999999999991</v>
      </c>
      <c r="AC14807" s="62">
        <v>1213.2</v>
      </c>
    </row>
    <row r="14808" spans="1:29" x14ac:dyDescent="0.25">
      <c r="A14808" s="61" t="s">
        <v>81</v>
      </c>
      <c r="B14808" s="61" t="s">
        <v>82</v>
      </c>
      <c r="C14808" s="62">
        <v>2010</v>
      </c>
      <c r="D14808" s="61" t="s">
        <v>75</v>
      </c>
      <c r="E14808" s="62">
        <v>3</v>
      </c>
      <c r="F14808" s="62">
        <v>39</v>
      </c>
      <c r="G14808" s="62">
        <v>149</v>
      </c>
      <c r="H14808" s="62">
        <v>4.1399999999999997</v>
      </c>
      <c r="I14808" s="62">
        <v>13</v>
      </c>
      <c r="J14808" s="62">
        <v>36.270000000000003</v>
      </c>
      <c r="K14808" s="62">
        <v>0</v>
      </c>
      <c r="L14808" s="63"/>
      <c r="M14808" s="63"/>
      <c r="N14808" s="63"/>
      <c r="O14808" s="63"/>
      <c r="P14808" s="63"/>
      <c r="Q14808" s="63"/>
      <c r="R14808" s="63"/>
      <c r="S14808" s="63"/>
      <c r="T14808" s="63"/>
      <c r="U14808" s="63"/>
      <c r="V14808" s="63"/>
      <c r="W14808" s="63"/>
      <c r="X14808" s="63"/>
      <c r="Y14808" s="63"/>
      <c r="Z14808" s="62">
        <v>167</v>
      </c>
      <c r="AA14808" s="62">
        <v>720</v>
      </c>
      <c r="AB14808" s="62">
        <v>20</v>
      </c>
      <c r="AC14808" s="62">
        <v>55.67</v>
      </c>
    </row>
    <row r="14809" spans="1:29" x14ac:dyDescent="0.25">
      <c r="A14809" s="61" t="s">
        <v>126</v>
      </c>
      <c r="B14809" s="61" t="s">
        <v>127</v>
      </c>
      <c r="C14809" s="62">
        <v>2007</v>
      </c>
      <c r="D14809" s="61" t="s">
        <v>72</v>
      </c>
      <c r="E14809" s="62">
        <v>105</v>
      </c>
      <c r="F14809" s="62">
        <v>1428960</v>
      </c>
      <c r="G14809" s="62">
        <v>191431</v>
      </c>
      <c r="H14809" s="62">
        <v>151.93</v>
      </c>
      <c r="I14809" s="62">
        <v>13609.14</v>
      </c>
      <c r="J14809" s="62">
        <v>1328932.8</v>
      </c>
      <c r="K14809" s="62">
        <v>988.36</v>
      </c>
      <c r="L14809" s="62">
        <v>1841</v>
      </c>
      <c r="M14809" s="62">
        <v>1.46</v>
      </c>
      <c r="N14809" s="62">
        <v>9.41</v>
      </c>
      <c r="O14809" s="62">
        <v>11918.94</v>
      </c>
      <c r="P14809" s="63"/>
      <c r="Q14809" s="63"/>
      <c r="R14809" s="63"/>
      <c r="S14809" s="63"/>
      <c r="T14809" s="63"/>
      <c r="U14809" s="63"/>
      <c r="V14809" s="63"/>
      <c r="W14809" s="63"/>
      <c r="X14809" s="63"/>
      <c r="Y14809" s="63"/>
      <c r="Z14809" s="62">
        <v>4175</v>
      </c>
      <c r="AA14809" s="62">
        <v>35808</v>
      </c>
      <c r="AB14809" s="62">
        <v>28.42</v>
      </c>
      <c r="AC14809" s="62">
        <v>39.76</v>
      </c>
    </row>
    <row r="14810" spans="1:29" ht="45" x14ac:dyDescent="0.25">
      <c r="A14810" s="61" t="s">
        <v>214</v>
      </c>
      <c r="B14810" s="61" t="s">
        <v>215</v>
      </c>
      <c r="C14810" s="62">
        <v>2017</v>
      </c>
      <c r="D14810" s="61" t="s">
        <v>99</v>
      </c>
      <c r="E14810" s="62">
        <v>74</v>
      </c>
      <c r="F14810" s="62">
        <v>784137</v>
      </c>
      <c r="G14810" s="62">
        <v>123553</v>
      </c>
      <c r="H14810" s="62">
        <v>139.13999999999999</v>
      </c>
      <c r="I14810" s="62">
        <v>10596.45</v>
      </c>
      <c r="J14810" s="62">
        <v>729247.41</v>
      </c>
      <c r="K14810" s="62">
        <v>0</v>
      </c>
      <c r="L14810" s="63"/>
      <c r="M14810" s="63"/>
      <c r="N14810" s="63"/>
      <c r="O14810" s="63"/>
      <c r="P14810" s="63"/>
      <c r="Q14810" s="63"/>
      <c r="R14810" s="63"/>
      <c r="S14810" s="63"/>
      <c r="T14810" s="63"/>
      <c r="U14810" s="63"/>
      <c r="V14810" s="63"/>
      <c r="W14810" s="63"/>
      <c r="X14810" s="63"/>
      <c r="Y14810" s="63"/>
      <c r="Z14810" s="62">
        <v>3478</v>
      </c>
      <c r="AA14810" s="62">
        <v>17587</v>
      </c>
      <c r="AB14810" s="62">
        <v>19.809999999999999</v>
      </c>
      <c r="AC14810" s="62">
        <v>47</v>
      </c>
    </row>
    <row r="14811" spans="1:29" ht="30" x14ac:dyDescent="0.25">
      <c r="A14811" s="61" t="s">
        <v>92</v>
      </c>
      <c r="B14811" s="61" t="s">
        <v>93</v>
      </c>
      <c r="C14811" s="62">
        <v>2003</v>
      </c>
      <c r="D14811" s="61" t="s">
        <v>94</v>
      </c>
      <c r="E14811" s="62">
        <v>2</v>
      </c>
      <c r="F14811" s="63"/>
      <c r="G14811" s="63"/>
      <c r="H14811" s="63"/>
      <c r="I14811" s="63"/>
      <c r="J14811" s="63"/>
      <c r="K14811" s="62">
        <v>0</v>
      </c>
      <c r="L14811" s="63"/>
      <c r="M14811" s="63"/>
      <c r="N14811" s="63"/>
      <c r="O14811" s="63"/>
      <c r="P14811" s="63"/>
      <c r="Q14811" s="63"/>
      <c r="R14811" s="63"/>
      <c r="S14811" s="63"/>
      <c r="T14811" s="63"/>
      <c r="U14811" s="63"/>
      <c r="V14811" s="63"/>
      <c r="W14811" s="63"/>
      <c r="X14811" s="63"/>
      <c r="Y14811" s="63"/>
      <c r="Z14811" s="62">
        <v>0</v>
      </c>
      <c r="AA14811" s="63"/>
      <c r="AB14811" s="63"/>
      <c r="AC14811" s="62">
        <v>0</v>
      </c>
    </row>
    <row r="14812" spans="1:29" x14ac:dyDescent="0.25">
      <c r="A14812" s="61" t="s">
        <v>271</v>
      </c>
      <c r="B14812" s="61" t="s">
        <v>272</v>
      </c>
      <c r="C14812" s="62">
        <v>2006</v>
      </c>
      <c r="D14812" s="61" t="s">
        <v>78</v>
      </c>
      <c r="E14812" s="62">
        <v>80</v>
      </c>
      <c r="F14812" s="62">
        <v>676773</v>
      </c>
      <c r="G14812" s="62">
        <v>70297</v>
      </c>
      <c r="H14812" s="62">
        <v>73.23</v>
      </c>
      <c r="I14812" s="62">
        <v>8459.66</v>
      </c>
      <c r="J14812" s="62">
        <v>629398.89</v>
      </c>
      <c r="K14812" s="62">
        <v>0</v>
      </c>
      <c r="L14812" s="63"/>
      <c r="M14812" s="63"/>
      <c r="N14812" s="63"/>
      <c r="O14812" s="63"/>
      <c r="P14812" s="63"/>
      <c r="Q14812" s="63"/>
      <c r="R14812" s="63"/>
      <c r="S14812" s="63"/>
      <c r="T14812" s="63"/>
      <c r="U14812" s="63"/>
      <c r="V14812" s="63"/>
      <c r="W14812" s="63"/>
      <c r="X14812" s="63"/>
      <c r="Y14812" s="63"/>
      <c r="Z14812" s="62">
        <v>2537.2600000000002</v>
      </c>
      <c r="AA14812" s="62">
        <v>8439</v>
      </c>
      <c r="AB14812" s="62">
        <v>8.7899999999999991</v>
      </c>
      <c r="AC14812" s="62">
        <v>31.72</v>
      </c>
    </row>
    <row r="14813" spans="1:29" ht="30" x14ac:dyDescent="0.25">
      <c r="A14813" s="61" t="s">
        <v>218</v>
      </c>
      <c r="B14813" s="61" t="s">
        <v>219</v>
      </c>
      <c r="C14813" s="62">
        <v>2010</v>
      </c>
      <c r="D14813" s="61" t="s">
        <v>86</v>
      </c>
      <c r="E14813" s="62">
        <v>73</v>
      </c>
      <c r="F14813" s="62">
        <v>3336</v>
      </c>
      <c r="G14813" s="62">
        <v>880</v>
      </c>
      <c r="H14813" s="62">
        <v>1</v>
      </c>
      <c r="I14813" s="62">
        <v>45.7</v>
      </c>
      <c r="J14813" s="62">
        <v>3102.48</v>
      </c>
      <c r="K14813" s="62">
        <v>1308.44</v>
      </c>
      <c r="L14813" s="62">
        <v>2406</v>
      </c>
      <c r="M14813" s="62">
        <v>2.75</v>
      </c>
      <c r="N14813" s="62">
        <v>17.920000000000002</v>
      </c>
      <c r="O14813" s="62">
        <v>15778.85</v>
      </c>
      <c r="P14813" s="63"/>
      <c r="Q14813" s="63"/>
      <c r="R14813" s="63"/>
      <c r="S14813" s="63"/>
      <c r="T14813" s="63"/>
      <c r="U14813" s="63"/>
      <c r="V14813" s="63"/>
      <c r="W14813" s="63"/>
      <c r="X14813" s="63"/>
      <c r="Y14813" s="63"/>
      <c r="Z14813" s="62">
        <v>528100</v>
      </c>
      <c r="AA14813" s="62">
        <v>71568</v>
      </c>
      <c r="AB14813" s="62">
        <v>81.7</v>
      </c>
      <c r="AC14813" s="62">
        <v>7234.25</v>
      </c>
    </row>
    <row r="14814" spans="1:29" x14ac:dyDescent="0.25">
      <c r="A14814" s="61" t="s">
        <v>490</v>
      </c>
      <c r="B14814" s="61" t="s">
        <v>491</v>
      </c>
      <c r="C14814" s="62">
        <v>2017</v>
      </c>
      <c r="D14814" s="61" t="s">
        <v>78</v>
      </c>
      <c r="E14814" s="62">
        <v>40</v>
      </c>
      <c r="F14814" s="62">
        <v>364286</v>
      </c>
      <c r="G14814" s="62">
        <v>62289</v>
      </c>
      <c r="H14814" s="62">
        <v>129.77000000000001</v>
      </c>
      <c r="I14814" s="62">
        <v>9107.15</v>
      </c>
      <c r="J14814" s="62">
        <v>338785.98</v>
      </c>
      <c r="K14814" s="62">
        <v>0</v>
      </c>
      <c r="L14814" s="63"/>
      <c r="M14814" s="63"/>
      <c r="N14814" s="63"/>
      <c r="O14814" s="63"/>
      <c r="P14814" s="63"/>
      <c r="Q14814" s="63"/>
      <c r="R14814" s="63"/>
      <c r="S14814" s="63"/>
      <c r="T14814" s="63"/>
      <c r="U14814" s="63"/>
      <c r="V14814" s="63"/>
      <c r="W14814" s="63"/>
      <c r="X14814" s="63"/>
      <c r="Y14814" s="63"/>
      <c r="Z14814" s="62">
        <v>34650</v>
      </c>
      <c r="AA14814" s="62">
        <v>1425</v>
      </c>
      <c r="AB14814" s="62">
        <v>2.97</v>
      </c>
      <c r="AC14814" s="62">
        <v>866.25</v>
      </c>
    </row>
    <row r="14815" spans="1:29" ht="30" x14ac:dyDescent="0.25">
      <c r="A14815" s="61" t="s">
        <v>231</v>
      </c>
      <c r="B14815" s="61" t="s">
        <v>232</v>
      </c>
      <c r="C14815" s="62">
        <v>2013</v>
      </c>
      <c r="D14815" s="61" t="s">
        <v>89</v>
      </c>
      <c r="E14815" s="62">
        <v>68</v>
      </c>
      <c r="F14815" s="62">
        <v>272414</v>
      </c>
      <c r="G14815" s="62">
        <v>34941</v>
      </c>
      <c r="H14815" s="62">
        <v>42.82</v>
      </c>
      <c r="I14815" s="62">
        <v>4006.09</v>
      </c>
      <c r="J14815" s="62">
        <v>253345.02</v>
      </c>
      <c r="K14815" s="62">
        <v>27763.34</v>
      </c>
      <c r="L14815" s="62">
        <v>34387</v>
      </c>
      <c r="M14815" s="62">
        <v>42.14</v>
      </c>
      <c r="N14815" s="62">
        <v>408.28</v>
      </c>
      <c r="O14815" s="62">
        <v>334806.40000000002</v>
      </c>
      <c r="P14815" s="63"/>
      <c r="Q14815" s="63"/>
      <c r="R14815" s="63"/>
      <c r="S14815" s="63"/>
      <c r="T14815" s="63"/>
      <c r="U14815" s="63"/>
      <c r="V14815" s="63"/>
      <c r="W14815" s="63"/>
      <c r="X14815" s="63"/>
      <c r="Y14815" s="63"/>
      <c r="Z14815" s="62">
        <v>2309</v>
      </c>
      <c r="AA14815" s="62">
        <v>18268</v>
      </c>
      <c r="AB14815" s="62">
        <v>22.39</v>
      </c>
      <c r="AC14815" s="62">
        <v>33.96</v>
      </c>
    </row>
    <row r="14816" spans="1:29" x14ac:dyDescent="0.25">
      <c r="A14816" s="61" t="s">
        <v>79</v>
      </c>
      <c r="B14816" s="61" t="s">
        <v>80</v>
      </c>
      <c r="C14816" s="62">
        <v>2015</v>
      </c>
      <c r="D14816" s="61" t="s">
        <v>78</v>
      </c>
      <c r="E14816" s="62">
        <v>40</v>
      </c>
      <c r="F14816" s="62">
        <v>153953</v>
      </c>
      <c r="G14816" s="62">
        <v>28834</v>
      </c>
      <c r="H14816" s="62">
        <v>60.07</v>
      </c>
      <c r="I14816" s="62">
        <v>3848.83</v>
      </c>
      <c r="J14816" s="62">
        <v>143176.29</v>
      </c>
      <c r="K14816" s="62">
        <v>27247.33</v>
      </c>
      <c r="L14816" s="62">
        <v>31469</v>
      </c>
      <c r="M14816" s="62">
        <v>65.56</v>
      </c>
      <c r="N14816" s="62">
        <v>681.18</v>
      </c>
      <c r="O14816" s="62">
        <v>328583.76</v>
      </c>
      <c r="P14816" s="63"/>
      <c r="Q14816" s="63"/>
      <c r="R14816" s="63"/>
      <c r="S14816" s="63"/>
      <c r="T14816" s="63"/>
      <c r="U14816" s="63"/>
      <c r="V14816" s="63"/>
      <c r="W14816" s="63"/>
      <c r="X14816" s="63"/>
      <c r="Y14816" s="63"/>
      <c r="Z14816" s="62">
        <v>193565</v>
      </c>
      <c r="AA14816" s="62">
        <v>10408</v>
      </c>
      <c r="AB14816" s="62">
        <v>21.68</v>
      </c>
      <c r="AC14816" s="62">
        <v>4839.13</v>
      </c>
    </row>
    <row r="14817" spans="1:29" ht="30" x14ac:dyDescent="0.25">
      <c r="A14817" s="61" t="s">
        <v>237</v>
      </c>
      <c r="B14817" s="61" t="s">
        <v>238</v>
      </c>
      <c r="C14817" s="62">
        <v>2012</v>
      </c>
      <c r="D14817" s="61" t="s">
        <v>72</v>
      </c>
      <c r="E14817" s="62">
        <v>40</v>
      </c>
      <c r="F14817" s="62">
        <v>125295</v>
      </c>
      <c r="G14817" s="62">
        <v>27179</v>
      </c>
      <c r="H14817" s="62">
        <v>56.62</v>
      </c>
      <c r="I14817" s="62">
        <v>3132.38</v>
      </c>
      <c r="J14817" s="62">
        <v>116524.35</v>
      </c>
      <c r="K14817" s="62">
        <v>2532</v>
      </c>
      <c r="L14817" s="62">
        <v>15201</v>
      </c>
      <c r="M14817" s="62">
        <v>31.67</v>
      </c>
      <c r="N14817" s="62">
        <v>63.3</v>
      </c>
      <c r="O14817" s="62">
        <v>30534.15</v>
      </c>
      <c r="P14817" s="63"/>
      <c r="Q14817" s="63"/>
      <c r="R14817" s="63"/>
      <c r="S14817" s="63"/>
      <c r="T14817" s="63"/>
      <c r="U14817" s="63"/>
      <c r="V14817" s="63"/>
      <c r="W14817" s="63"/>
      <c r="X14817" s="63"/>
      <c r="Y14817" s="63"/>
      <c r="Z14817" s="62">
        <v>115936</v>
      </c>
      <c r="AA14817" s="62">
        <v>13011</v>
      </c>
      <c r="AB14817" s="62">
        <v>27.11</v>
      </c>
      <c r="AC14817" s="62">
        <v>2898.4</v>
      </c>
    </row>
    <row r="14818" spans="1:29" x14ac:dyDescent="0.25">
      <c r="A14818" s="61" t="s">
        <v>295</v>
      </c>
      <c r="B14818" s="61" t="s">
        <v>296</v>
      </c>
      <c r="C14818" s="62">
        <v>2008</v>
      </c>
      <c r="D14818" s="61" t="s">
        <v>78</v>
      </c>
      <c r="E14818" s="62">
        <v>29</v>
      </c>
      <c r="F14818" s="62">
        <v>120160</v>
      </c>
      <c r="G14818" s="62">
        <v>21410</v>
      </c>
      <c r="H14818" s="62">
        <v>61.52</v>
      </c>
      <c r="I14818" s="62">
        <v>4143.45</v>
      </c>
      <c r="J14818" s="62">
        <v>111748.8</v>
      </c>
      <c r="K14818" s="62">
        <v>28.22</v>
      </c>
      <c r="L14818" s="62">
        <v>449</v>
      </c>
      <c r="M14818" s="62">
        <v>1.29</v>
      </c>
      <c r="N14818" s="62">
        <v>0.97</v>
      </c>
      <c r="O14818" s="62">
        <v>340.29</v>
      </c>
      <c r="P14818" s="63"/>
      <c r="Q14818" s="63"/>
      <c r="R14818" s="63"/>
      <c r="S14818" s="63"/>
      <c r="T14818" s="63"/>
      <c r="U14818" s="62">
        <v>4885</v>
      </c>
      <c r="V14818" s="62">
        <v>12848</v>
      </c>
      <c r="W14818" s="62">
        <v>36.92</v>
      </c>
      <c r="X14818" s="62">
        <v>168</v>
      </c>
      <c r="Y14818" s="62">
        <v>109345.84</v>
      </c>
      <c r="Z14818" s="62">
        <v>156.81</v>
      </c>
      <c r="AA14818" s="62">
        <v>7187</v>
      </c>
      <c r="AB14818" s="62">
        <v>20.65</v>
      </c>
      <c r="AC14818" s="62">
        <v>5.41</v>
      </c>
    </row>
    <row r="14819" spans="1:29" ht="30" x14ac:dyDescent="0.25">
      <c r="A14819" s="61" t="s">
        <v>115</v>
      </c>
      <c r="B14819" s="61" t="s">
        <v>116</v>
      </c>
      <c r="C14819" s="62">
        <v>2018</v>
      </c>
      <c r="D14819" s="61" t="s">
        <v>72</v>
      </c>
      <c r="E14819" s="62">
        <v>100</v>
      </c>
      <c r="F14819" s="62">
        <v>626200</v>
      </c>
      <c r="G14819" s="62">
        <v>107751</v>
      </c>
      <c r="H14819" s="62">
        <v>89.79</v>
      </c>
      <c r="I14819" s="62">
        <v>6262</v>
      </c>
      <c r="J14819" s="62">
        <v>582366</v>
      </c>
      <c r="K14819" s="62">
        <v>0</v>
      </c>
      <c r="L14819" s="63"/>
      <c r="M14819" s="63"/>
      <c r="N14819" s="63"/>
      <c r="O14819" s="63"/>
      <c r="P14819" s="63"/>
      <c r="Q14819" s="63"/>
      <c r="R14819" s="63"/>
      <c r="S14819" s="63"/>
      <c r="T14819" s="63"/>
      <c r="U14819" s="63"/>
      <c r="V14819" s="63"/>
      <c r="W14819" s="63"/>
      <c r="X14819" s="63"/>
      <c r="Y14819" s="63"/>
      <c r="Z14819" s="62">
        <v>219200</v>
      </c>
      <c r="AA14819" s="62">
        <v>35495</v>
      </c>
      <c r="AB14819" s="62">
        <v>29.58</v>
      </c>
      <c r="AC14819" s="62">
        <v>2192</v>
      </c>
    </row>
    <row r="14820" spans="1:29" x14ac:dyDescent="0.25">
      <c r="A14820" s="61" t="s">
        <v>95</v>
      </c>
      <c r="B14820" s="61" t="s">
        <v>96</v>
      </c>
      <c r="C14820" s="62">
        <v>2015</v>
      </c>
      <c r="D14820" s="61" t="s">
        <v>86</v>
      </c>
      <c r="E14820" s="62">
        <v>215</v>
      </c>
      <c r="F14820" s="63"/>
      <c r="G14820" s="62">
        <v>0</v>
      </c>
      <c r="H14820" s="62">
        <v>0</v>
      </c>
      <c r="I14820" s="63"/>
      <c r="J14820" s="63"/>
      <c r="K14820" s="62">
        <v>0</v>
      </c>
      <c r="L14820" s="62">
        <v>0</v>
      </c>
      <c r="M14820" s="62">
        <v>0</v>
      </c>
      <c r="N14820" s="63"/>
      <c r="O14820" s="63"/>
      <c r="P14820" s="63"/>
      <c r="Q14820" s="62">
        <v>0</v>
      </c>
      <c r="R14820" s="62">
        <v>0</v>
      </c>
      <c r="S14820" s="63"/>
      <c r="T14820" s="63"/>
      <c r="U14820" s="63"/>
      <c r="V14820" s="63"/>
      <c r="W14820" s="63"/>
      <c r="X14820" s="63"/>
      <c r="Y14820" s="63"/>
      <c r="Z14820" s="62">
        <v>0</v>
      </c>
      <c r="AA14820" s="62">
        <v>0</v>
      </c>
      <c r="AB14820" s="62">
        <v>0</v>
      </c>
      <c r="AC14820" s="62">
        <v>0</v>
      </c>
    </row>
    <row r="14821" spans="1:29" ht="30" x14ac:dyDescent="0.25">
      <c r="A14821" s="61" t="s">
        <v>415</v>
      </c>
      <c r="B14821" s="61" t="s">
        <v>416</v>
      </c>
      <c r="C14821" s="62">
        <v>2008</v>
      </c>
      <c r="D14821" s="61" t="s">
        <v>78</v>
      </c>
      <c r="E14821" s="62">
        <v>98</v>
      </c>
      <c r="F14821" s="62">
        <v>926349</v>
      </c>
      <c r="G14821" s="62">
        <v>129762</v>
      </c>
      <c r="H14821" s="62">
        <v>110.34</v>
      </c>
      <c r="I14821" s="62">
        <v>9452.5400000000009</v>
      </c>
      <c r="J14821" s="62">
        <v>861504.57</v>
      </c>
      <c r="K14821" s="62">
        <v>0</v>
      </c>
      <c r="L14821" s="63"/>
      <c r="M14821" s="63"/>
      <c r="N14821" s="63"/>
      <c r="O14821" s="63"/>
      <c r="P14821" s="63"/>
      <c r="Q14821" s="63"/>
      <c r="R14821" s="63"/>
      <c r="S14821" s="63"/>
      <c r="T14821" s="63"/>
      <c r="U14821" s="63"/>
      <c r="V14821" s="63"/>
      <c r="W14821" s="63"/>
      <c r="X14821" s="63"/>
      <c r="Y14821" s="63"/>
      <c r="Z14821" s="62">
        <v>84.22</v>
      </c>
      <c r="AA14821" s="62">
        <v>8101</v>
      </c>
      <c r="AB14821" s="62">
        <v>6.89</v>
      </c>
      <c r="AC14821" s="62">
        <v>0.86</v>
      </c>
    </row>
    <row r="14822" spans="1:29" ht="30" x14ac:dyDescent="0.25">
      <c r="A14822" s="61" t="s">
        <v>171</v>
      </c>
      <c r="B14822" s="61" t="s">
        <v>172</v>
      </c>
      <c r="C14822" s="62">
        <v>2003</v>
      </c>
      <c r="D14822" s="61" t="s">
        <v>99</v>
      </c>
      <c r="E14822" s="62">
        <v>198</v>
      </c>
      <c r="F14822" s="62">
        <v>737078</v>
      </c>
      <c r="G14822" s="62">
        <v>67206</v>
      </c>
      <c r="H14822" s="62">
        <v>28.29</v>
      </c>
      <c r="I14822" s="62">
        <v>3722.62</v>
      </c>
      <c r="J14822" s="62">
        <v>685482.54</v>
      </c>
      <c r="K14822" s="62">
        <v>6884.58</v>
      </c>
      <c r="L14822" s="62">
        <v>5716</v>
      </c>
      <c r="M14822" s="62">
        <v>2.41</v>
      </c>
      <c r="N14822" s="62">
        <v>34.770000000000003</v>
      </c>
      <c r="O14822" s="62">
        <v>83023.19</v>
      </c>
      <c r="P14822" s="63"/>
      <c r="Q14822" s="63"/>
      <c r="R14822" s="63"/>
      <c r="S14822" s="63"/>
      <c r="T14822" s="63"/>
      <c r="U14822" s="63"/>
      <c r="V14822" s="63"/>
      <c r="W14822" s="63"/>
      <c r="X14822" s="63"/>
      <c r="Y14822" s="63"/>
      <c r="Z14822" s="62">
        <v>12260</v>
      </c>
      <c r="AA14822" s="62">
        <v>69377</v>
      </c>
      <c r="AB14822" s="62">
        <v>29.2</v>
      </c>
      <c r="AC14822" s="62">
        <v>61.92</v>
      </c>
    </row>
    <row r="14823" spans="1:29" ht="30" x14ac:dyDescent="0.25">
      <c r="A14823" s="61" t="s">
        <v>269</v>
      </c>
      <c r="B14823" s="61" t="s">
        <v>270</v>
      </c>
      <c r="C14823" s="62">
        <v>2005</v>
      </c>
      <c r="D14823" s="61" t="s">
        <v>83</v>
      </c>
      <c r="E14823" s="62">
        <v>2</v>
      </c>
      <c r="F14823" s="62">
        <v>14896</v>
      </c>
      <c r="G14823" s="62">
        <v>1725</v>
      </c>
      <c r="H14823" s="62">
        <v>71.88</v>
      </c>
      <c r="I14823" s="62">
        <v>7448</v>
      </c>
      <c r="J14823" s="62">
        <v>13853.28</v>
      </c>
      <c r="K14823" s="62">
        <v>1960.23</v>
      </c>
      <c r="L14823" s="62">
        <v>2970</v>
      </c>
      <c r="M14823" s="62">
        <v>123.75</v>
      </c>
      <c r="N14823" s="63"/>
      <c r="O14823" s="63"/>
      <c r="P14823" s="63"/>
      <c r="Q14823" s="63"/>
      <c r="R14823" s="63"/>
      <c r="S14823" s="63"/>
      <c r="T14823" s="63"/>
      <c r="U14823" s="63"/>
      <c r="V14823" s="63"/>
      <c r="W14823" s="63"/>
      <c r="X14823" s="63"/>
      <c r="Y14823" s="63"/>
      <c r="Z14823" s="62">
        <v>4102.1400000000003</v>
      </c>
      <c r="AA14823" s="62">
        <v>167</v>
      </c>
      <c r="AB14823" s="62">
        <v>6.96</v>
      </c>
      <c r="AC14823" s="62">
        <v>2051.0700000000002</v>
      </c>
    </row>
    <row r="14824" spans="1:29" x14ac:dyDescent="0.25">
      <c r="A14824" s="61" t="s">
        <v>155</v>
      </c>
      <c r="B14824" s="61" t="s">
        <v>156</v>
      </c>
      <c r="C14824" s="62">
        <v>2006</v>
      </c>
      <c r="D14824" s="61" t="s">
        <v>75</v>
      </c>
      <c r="E14824" s="62">
        <v>8</v>
      </c>
      <c r="F14824" s="63"/>
      <c r="G14824" s="63"/>
      <c r="H14824" s="63"/>
      <c r="I14824" s="63"/>
      <c r="J14824" s="63"/>
      <c r="K14824" s="62">
        <v>3284.19</v>
      </c>
      <c r="L14824" s="62">
        <v>11978</v>
      </c>
      <c r="M14824" s="62">
        <v>124.77</v>
      </c>
      <c r="N14824" s="63"/>
      <c r="O14824" s="63"/>
      <c r="P14824" s="63"/>
      <c r="Q14824" s="63"/>
      <c r="R14824" s="63"/>
      <c r="S14824" s="63"/>
      <c r="T14824" s="63"/>
      <c r="U14824" s="63"/>
      <c r="V14824" s="63"/>
      <c r="W14824" s="63"/>
      <c r="X14824" s="63"/>
      <c r="Y14824" s="63"/>
      <c r="Z14824" s="62">
        <v>382.35</v>
      </c>
      <c r="AA14824" s="62">
        <v>2455</v>
      </c>
      <c r="AB14824" s="62">
        <v>25.57</v>
      </c>
      <c r="AC14824" s="62">
        <v>47.79</v>
      </c>
    </row>
    <row r="14825" spans="1:29" x14ac:dyDescent="0.25">
      <c r="A14825" s="61" t="s">
        <v>330</v>
      </c>
      <c r="B14825" s="61" t="s">
        <v>331</v>
      </c>
      <c r="C14825" s="62">
        <v>2007</v>
      </c>
      <c r="D14825" s="61" t="s">
        <v>78</v>
      </c>
      <c r="E14825" s="62">
        <v>80</v>
      </c>
      <c r="F14825" s="62">
        <v>874751</v>
      </c>
      <c r="G14825" s="62">
        <v>189524</v>
      </c>
      <c r="H14825" s="62">
        <v>197.42</v>
      </c>
      <c r="I14825" s="62">
        <v>10934.39</v>
      </c>
      <c r="J14825" s="62">
        <v>813518.43</v>
      </c>
      <c r="K14825" s="62">
        <v>0</v>
      </c>
      <c r="L14825" s="63"/>
      <c r="M14825" s="63"/>
      <c r="N14825" s="63"/>
      <c r="O14825" s="63"/>
      <c r="P14825" s="63"/>
      <c r="Q14825" s="63"/>
      <c r="R14825" s="63"/>
      <c r="S14825" s="63"/>
      <c r="T14825" s="63"/>
      <c r="U14825" s="63"/>
      <c r="V14825" s="63"/>
      <c r="W14825" s="63"/>
      <c r="X14825" s="63"/>
      <c r="Y14825" s="63"/>
      <c r="Z14825" s="62">
        <v>276100</v>
      </c>
      <c r="AA14825" s="62">
        <v>11800</v>
      </c>
      <c r="AB14825" s="62">
        <v>12.29</v>
      </c>
      <c r="AC14825" s="62">
        <v>3451.25</v>
      </c>
    </row>
    <row r="14826" spans="1:29" x14ac:dyDescent="0.25">
      <c r="A14826" s="61" t="s">
        <v>442</v>
      </c>
      <c r="B14826" s="61" t="s">
        <v>443</v>
      </c>
      <c r="C14826" s="62">
        <v>2011</v>
      </c>
      <c r="D14826" s="61" t="s">
        <v>75</v>
      </c>
      <c r="E14826" s="62">
        <v>11</v>
      </c>
      <c r="F14826" s="62">
        <v>4749</v>
      </c>
      <c r="G14826" s="62">
        <v>955</v>
      </c>
      <c r="H14826" s="62">
        <v>7.23</v>
      </c>
      <c r="I14826" s="62">
        <v>431.73</v>
      </c>
      <c r="J14826" s="62">
        <v>4416.57</v>
      </c>
      <c r="K14826" s="62">
        <v>0</v>
      </c>
      <c r="L14826" s="63"/>
      <c r="M14826" s="63"/>
      <c r="N14826" s="63"/>
      <c r="O14826" s="63"/>
      <c r="P14826" s="63"/>
      <c r="Q14826" s="63"/>
      <c r="R14826" s="63"/>
      <c r="S14826" s="63"/>
      <c r="T14826" s="63"/>
      <c r="U14826" s="63"/>
      <c r="V14826" s="63"/>
      <c r="W14826" s="63"/>
      <c r="X14826" s="63"/>
      <c r="Y14826" s="63"/>
      <c r="Z14826" s="62">
        <v>837.8</v>
      </c>
      <c r="AA14826" s="62">
        <v>3669</v>
      </c>
      <c r="AB14826" s="62">
        <v>27.8</v>
      </c>
      <c r="AC14826" s="62">
        <v>76.16</v>
      </c>
    </row>
    <row r="14827" spans="1:29" ht="30" x14ac:dyDescent="0.25">
      <c r="A14827" s="61" t="s">
        <v>500</v>
      </c>
      <c r="B14827" s="61" t="s">
        <v>501</v>
      </c>
      <c r="C14827" s="62">
        <v>2017</v>
      </c>
      <c r="D14827" s="61" t="s">
        <v>99</v>
      </c>
      <c r="E14827" s="62">
        <v>36</v>
      </c>
      <c r="F14827" s="62">
        <v>126087</v>
      </c>
      <c r="G14827" s="62">
        <v>15051</v>
      </c>
      <c r="H14827" s="62">
        <v>34.840000000000003</v>
      </c>
      <c r="I14827" s="62">
        <v>3502.42</v>
      </c>
      <c r="J14827" s="62">
        <v>117260.91</v>
      </c>
      <c r="K14827" s="62">
        <v>0</v>
      </c>
      <c r="L14827" s="62">
        <v>6811</v>
      </c>
      <c r="M14827" s="62">
        <v>15.77</v>
      </c>
      <c r="N14827" s="62">
        <v>0</v>
      </c>
      <c r="O14827" s="62">
        <v>0</v>
      </c>
      <c r="P14827" s="63"/>
      <c r="Q14827" s="63"/>
      <c r="R14827" s="63"/>
      <c r="S14827" s="63"/>
      <c r="T14827" s="63"/>
      <c r="U14827" s="63"/>
      <c r="V14827" s="63"/>
      <c r="W14827" s="63"/>
      <c r="X14827" s="63"/>
      <c r="Y14827" s="63"/>
      <c r="Z14827" s="62">
        <v>0</v>
      </c>
      <c r="AA14827" s="62">
        <v>1968</v>
      </c>
      <c r="AB14827" s="62">
        <v>4.5599999999999996</v>
      </c>
      <c r="AC14827" s="62">
        <v>0</v>
      </c>
    </row>
    <row r="14828" spans="1:29" ht="30" x14ac:dyDescent="0.25">
      <c r="A14828" s="61" t="s">
        <v>255</v>
      </c>
      <c r="B14828" s="61" t="s">
        <v>256</v>
      </c>
      <c r="C14828" s="62">
        <v>2017</v>
      </c>
      <c r="D14828" s="61" t="s">
        <v>262</v>
      </c>
      <c r="E14828" s="62">
        <v>60</v>
      </c>
      <c r="F14828" s="62">
        <v>179239</v>
      </c>
      <c r="G14828" s="62">
        <v>30817</v>
      </c>
      <c r="H14828" s="62">
        <v>42.8</v>
      </c>
      <c r="I14828" s="62">
        <v>2987.32</v>
      </c>
      <c r="J14828" s="62">
        <v>166692.26999999999</v>
      </c>
      <c r="K14828" s="62">
        <v>13998.06</v>
      </c>
      <c r="L14828" s="62">
        <v>13803</v>
      </c>
      <c r="M14828" s="62">
        <v>19.170000000000002</v>
      </c>
      <c r="N14828" s="62">
        <v>233.3</v>
      </c>
      <c r="O14828" s="62">
        <v>168806.81</v>
      </c>
      <c r="P14828" s="63"/>
      <c r="Q14828" s="63"/>
      <c r="R14828" s="63"/>
      <c r="S14828" s="63"/>
      <c r="T14828" s="63"/>
      <c r="U14828" s="63"/>
      <c r="V14828" s="63"/>
      <c r="W14828" s="63"/>
      <c r="X14828" s="63"/>
      <c r="Y14828" s="63"/>
      <c r="Z14828" s="62">
        <v>1915</v>
      </c>
      <c r="AA14828" s="62">
        <v>40763</v>
      </c>
      <c r="AB14828" s="62">
        <v>56.62</v>
      </c>
      <c r="AC14828" s="62">
        <v>31.92</v>
      </c>
    </row>
    <row r="14829" spans="1:29" ht="30" x14ac:dyDescent="0.25">
      <c r="A14829" s="61" t="s">
        <v>367</v>
      </c>
      <c r="B14829" s="61" t="s">
        <v>368</v>
      </c>
      <c r="C14829" s="62">
        <v>2003</v>
      </c>
      <c r="D14829" s="61" t="s">
        <v>78</v>
      </c>
      <c r="E14829" s="62">
        <v>50</v>
      </c>
      <c r="F14829" s="62">
        <v>63792</v>
      </c>
      <c r="G14829" s="62">
        <v>7563</v>
      </c>
      <c r="H14829" s="62">
        <v>12.61</v>
      </c>
      <c r="I14829" s="62">
        <v>1275.8399999999999</v>
      </c>
      <c r="J14829" s="62">
        <v>59326.559999999998</v>
      </c>
      <c r="K14829" s="62">
        <v>4659.55</v>
      </c>
      <c r="L14829" s="62">
        <v>4016</v>
      </c>
      <c r="M14829" s="62">
        <v>6.69</v>
      </c>
      <c r="N14829" s="62">
        <v>93.19</v>
      </c>
      <c r="O14829" s="62">
        <v>56190.96</v>
      </c>
      <c r="P14829" s="63"/>
      <c r="Q14829" s="63"/>
      <c r="R14829" s="63"/>
      <c r="S14829" s="63"/>
      <c r="T14829" s="63"/>
      <c r="U14829" s="63"/>
      <c r="V14829" s="63"/>
      <c r="W14829" s="63"/>
      <c r="X14829" s="63"/>
      <c r="Y14829" s="63"/>
      <c r="Z14829" s="62">
        <v>0</v>
      </c>
      <c r="AA14829" s="63"/>
      <c r="AB14829" s="63"/>
      <c r="AC14829" s="62">
        <v>0</v>
      </c>
    </row>
    <row r="14830" spans="1:29" ht="30" x14ac:dyDescent="0.25">
      <c r="A14830" s="61" t="s">
        <v>169</v>
      </c>
      <c r="B14830" s="61" t="s">
        <v>170</v>
      </c>
      <c r="C14830" s="62">
        <v>2011</v>
      </c>
      <c r="D14830" s="61" t="s">
        <v>78</v>
      </c>
      <c r="E14830" s="62">
        <v>48</v>
      </c>
      <c r="F14830" s="62">
        <v>252982</v>
      </c>
      <c r="G14830" s="62">
        <v>39167</v>
      </c>
      <c r="H14830" s="62">
        <v>68</v>
      </c>
      <c r="I14830" s="62">
        <v>5270.46</v>
      </c>
      <c r="J14830" s="62">
        <v>235273.26</v>
      </c>
      <c r="K14830" s="62">
        <v>0</v>
      </c>
      <c r="L14830" s="63"/>
      <c r="M14830" s="63"/>
      <c r="N14830" s="63"/>
      <c r="O14830" s="63"/>
      <c r="P14830" s="63"/>
      <c r="Q14830" s="63"/>
      <c r="R14830" s="63"/>
      <c r="S14830" s="63"/>
      <c r="T14830" s="63"/>
      <c r="U14830" s="63"/>
      <c r="V14830" s="63"/>
      <c r="W14830" s="63"/>
      <c r="X14830" s="63"/>
      <c r="Y14830" s="63"/>
      <c r="Z14830" s="62">
        <v>974.9</v>
      </c>
      <c r="AA14830" s="62">
        <v>437936</v>
      </c>
      <c r="AB14830" s="62">
        <v>760.31</v>
      </c>
      <c r="AC14830" s="62">
        <v>20.309999999999999</v>
      </c>
    </row>
    <row r="14831" spans="1:29" ht="30" x14ac:dyDescent="0.25">
      <c r="A14831" s="61" t="s">
        <v>148</v>
      </c>
      <c r="B14831" s="61" t="s">
        <v>149</v>
      </c>
      <c r="C14831" s="62">
        <v>2015</v>
      </c>
      <c r="D14831" s="61" t="s">
        <v>150</v>
      </c>
      <c r="E14831" s="62">
        <v>8</v>
      </c>
      <c r="F14831" s="62">
        <v>0</v>
      </c>
      <c r="G14831" s="62">
        <v>0</v>
      </c>
      <c r="H14831" s="62">
        <v>0</v>
      </c>
      <c r="I14831" s="62">
        <v>0</v>
      </c>
      <c r="J14831" s="62">
        <v>0</v>
      </c>
      <c r="K14831" s="62">
        <v>0</v>
      </c>
      <c r="L14831" s="63"/>
      <c r="M14831" s="63"/>
      <c r="N14831" s="63"/>
      <c r="O14831" s="63"/>
      <c r="P14831" s="63"/>
      <c r="Q14831" s="63"/>
      <c r="R14831" s="63"/>
      <c r="S14831" s="63"/>
      <c r="T14831" s="63"/>
      <c r="U14831" s="63"/>
      <c r="V14831" s="63"/>
      <c r="W14831" s="63"/>
      <c r="X14831" s="63"/>
      <c r="Y14831" s="63"/>
      <c r="Z14831" s="62">
        <v>0</v>
      </c>
      <c r="AA14831" s="63"/>
      <c r="AB14831" s="63"/>
      <c r="AC14831" s="62">
        <v>0</v>
      </c>
    </row>
    <row r="14832" spans="1:29" x14ac:dyDescent="0.25">
      <c r="A14832" s="61" t="s">
        <v>126</v>
      </c>
      <c r="B14832" s="61" t="s">
        <v>127</v>
      </c>
      <c r="C14832" s="62">
        <v>2011</v>
      </c>
      <c r="D14832" s="61" t="s">
        <v>75</v>
      </c>
      <c r="E14832" s="62">
        <v>35</v>
      </c>
      <c r="F14832" s="62">
        <v>41064</v>
      </c>
      <c r="G14832" s="62">
        <v>7361</v>
      </c>
      <c r="H14832" s="62">
        <v>17.53</v>
      </c>
      <c r="I14832" s="62">
        <v>1173.26</v>
      </c>
      <c r="J14832" s="62">
        <v>38189.519999999997</v>
      </c>
      <c r="K14832" s="62">
        <v>10016.49</v>
      </c>
      <c r="L14832" s="62">
        <v>14256</v>
      </c>
      <c r="M14832" s="62">
        <v>33.94</v>
      </c>
      <c r="N14832" s="62">
        <v>286.19</v>
      </c>
      <c r="O14832" s="62">
        <v>120791.84</v>
      </c>
      <c r="P14832" s="63"/>
      <c r="Q14832" s="63"/>
      <c r="R14832" s="63"/>
      <c r="S14832" s="63"/>
      <c r="T14832" s="63"/>
      <c r="U14832" s="63"/>
      <c r="V14832" s="63"/>
      <c r="W14832" s="63"/>
      <c r="X14832" s="63"/>
      <c r="Y14832" s="63"/>
      <c r="Z14832" s="62">
        <v>4507</v>
      </c>
      <c r="AA14832" s="62">
        <v>43702</v>
      </c>
      <c r="AB14832" s="62">
        <v>104.05</v>
      </c>
      <c r="AC14832" s="62">
        <v>128.77000000000001</v>
      </c>
    </row>
    <row r="14833" spans="1:29" x14ac:dyDescent="0.25">
      <c r="A14833" s="61" t="s">
        <v>454</v>
      </c>
      <c r="B14833" s="61" t="s">
        <v>455</v>
      </c>
      <c r="C14833" s="62">
        <v>2018</v>
      </c>
      <c r="D14833" s="61" t="s">
        <v>78</v>
      </c>
      <c r="E14833" s="62">
        <v>48</v>
      </c>
      <c r="F14833" s="62">
        <v>375360</v>
      </c>
      <c r="G14833" s="62">
        <v>47166</v>
      </c>
      <c r="H14833" s="62">
        <v>81.89</v>
      </c>
      <c r="I14833" s="62">
        <v>7820</v>
      </c>
      <c r="J14833" s="62">
        <v>349084.8</v>
      </c>
      <c r="K14833" s="62">
        <v>0</v>
      </c>
      <c r="L14833" s="63"/>
      <c r="M14833" s="63"/>
      <c r="N14833" s="63"/>
      <c r="O14833" s="63"/>
      <c r="P14833" s="63"/>
      <c r="Q14833" s="63"/>
      <c r="R14833" s="63"/>
      <c r="S14833" s="63"/>
      <c r="T14833" s="63"/>
      <c r="U14833" s="63"/>
      <c r="V14833" s="63"/>
      <c r="W14833" s="63"/>
      <c r="X14833" s="63"/>
      <c r="Y14833" s="63"/>
      <c r="Z14833" s="62">
        <v>57129</v>
      </c>
      <c r="AA14833" s="62">
        <v>21877</v>
      </c>
      <c r="AB14833" s="62">
        <v>37.979999999999997</v>
      </c>
      <c r="AC14833" s="62">
        <v>1190.19</v>
      </c>
    </row>
    <row r="14834" spans="1:29" x14ac:dyDescent="0.25">
      <c r="A14834" s="61" t="s">
        <v>263</v>
      </c>
      <c r="B14834" s="61" t="s">
        <v>264</v>
      </c>
      <c r="C14834" s="62">
        <v>2012</v>
      </c>
      <c r="D14834" s="61" t="s">
        <v>99</v>
      </c>
      <c r="E14834" s="62">
        <v>150</v>
      </c>
      <c r="F14834" s="62">
        <v>1396052</v>
      </c>
      <c r="G14834" s="62">
        <v>154402</v>
      </c>
      <c r="H14834" s="62">
        <v>85.78</v>
      </c>
      <c r="I14834" s="62">
        <v>9307.01</v>
      </c>
      <c r="J14834" s="62">
        <v>1298328.3600000001</v>
      </c>
      <c r="K14834" s="62">
        <v>13900.1</v>
      </c>
      <c r="L14834" s="62">
        <v>16996</v>
      </c>
      <c r="M14834" s="62">
        <v>9.44</v>
      </c>
      <c r="N14834" s="62">
        <v>92.67</v>
      </c>
      <c r="O14834" s="62">
        <v>167625.44</v>
      </c>
      <c r="P14834" s="63"/>
      <c r="Q14834" s="63"/>
      <c r="R14834" s="63"/>
      <c r="S14834" s="63"/>
      <c r="T14834" s="63"/>
      <c r="U14834" s="63"/>
      <c r="V14834" s="63"/>
      <c r="W14834" s="63"/>
      <c r="X14834" s="63"/>
      <c r="Y14834" s="63"/>
      <c r="Z14834" s="62">
        <v>758000</v>
      </c>
      <c r="AA14834" s="62">
        <v>106254</v>
      </c>
      <c r="AB14834" s="62">
        <v>59.03</v>
      </c>
      <c r="AC14834" s="62">
        <v>5053.33</v>
      </c>
    </row>
    <row r="14835" spans="1:29" ht="30" x14ac:dyDescent="0.25">
      <c r="A14835" s="61" t="s">
        <v>218</v>
      </c>
      <c r="B14835" s="61" t="s">
        <v>219</v>
      </c>
      <c r="C14835" s="62">
        <v>2017</v>
      </c>
      <c r="D14835" s="61" t="s">
        <v>86</v>
      </c>
      <c r="E14835" s="62">
        <v>73</v>
      </c>
      <c r="F14835" s="62">
        <v>14071</v>
      </c>
      <c r="G14835" s="62">
        <v>3510</v>
      </c>
      <c r="H14835" s="62">
        <v>4.01</v>
      </c>
      <c r="I14835" s="62">
        <v>192.75</v>
      </c>
      <c r="J14835" s="62">
        <v>13086.03</v>
      </c>
      <c r="K14835" s="62">
        <v>930.16</v>
      </c>
      <c r="L14835" s="62">
        <v>1629</v>
      </c>
      <c r="M14835" s="62">
        <v>1.86</v>
      </c>
      <c r="N14835" s="62">
        <v>12.74</v>
      </c>
      <c r="O14835" s="62">
        <v>11217.14</v>
      </c>
      <c r="P14835" s="63"/>
      <c r="Q14835" s="63"/>
      <c r="R14835" s="63"/>
      <c r="S14835" s="63"/>
      <c r="T14835" s="63"/>
      <c r="U14835" s="63"/>
      <c r="V14835" s="63"/>
      <c r="W14835" s="63"/>
      <c r="X14835" s="63"/>
      <c r="Y14835" s="63"/>
      <c r="Z14835" s="62">
        <v>4754</v>
      </c>
      <c r="AA14835" s="62">
        <v>85098</v>
      </c>
      <c r="AB14835" s="62">
        <v>97.14</v>
      </c>
      <c r="AC14835" s="62">
        <v>65.12</v>
      </c>
    </row>
    <row r="14836" spans="1:29" x14ac:dyDescent="0.25">
      <c r="A14836" s="61" t="s">
        <v>200</v>
      </c>
      <c r="B14836" s="61" t="s">
        <v>201</v>
      </c>
      <c r="C14836" s="62">
        <v>2016</v>
      </c>
      <c r="D14836" s="61" t="s">
        <v>78</v>
      </c>
      <c r="E14836" s="62">
        <v>56</v>
      </c>
      <c r="F14836" s="62">
        <v>554225</v>
      </c>
      <c r="G14836" s="62">
        <v>105802</v>
      </c>
      <c r="H14836" s="62">
        <v>157.44</v>
      </c>
      <c r="I14836" s="62">
        <v>9896.8799999999992</v>
      </c>
      <c r="J14836" s="62">
        <v>515429.25</v>
      </c>
      <c r="K14836" s="62">
        <v>0</v>
      </c>
      <c r="L14836" s="63"/>
      <c r="M14836" s="63"/>
      <c r="N14836" s="63"/>
      <c r="O14836" s="63"/>
      <c r="P14836" s="62">
        <v>1046</v>
      </c>
      <c r="Q14836" s="62">
        <v>2283</v>
      </c>
      <c r="R14836" s="62">
        <v>3.4</v>
      </c>
      <c r="S14836" s="62">
        <v>18</v>
      </c>
      <c r="T14836" s="62">
        <v>13251.77</v>
      </c>
      <c r="U14836" s="63"/>
      <c r="V14836" s="63"/>
      <c r="W14836" s="63"/>
      <c r="X14836" s="63"/>
      <c r="Y14836" s="63"/>
      <c r="Z14836" s="62">
        <v>0</v>
      </c>
      <c r="AA14836" s="63"/>
      <c r="AB14836" s="63"/>
      <c r="AC14836" s="62">
        <v>0</v>
      </c>
    </row>
    <row r="14837" spans="1:29" ht="30" x14ac:dyDescent="0.25">
      <c r="A14837" s="61" t="s">
        <v>277</v>
      </c>
      <c r="B14837" s="61" t="s">
        <v>278</v>
      </c>
      <c r="C14837" s="62">
        <v>2005</v>
      </c>
      <c r="D14837" s="61" t="s">
        <v>78</v>
      </c>
      <c r="E14837" s="62">
        <v>40</v>
      </c>
      <c r="F14837" s="62">
        <v>443680</v>
      </c>
      <c r="G14837" s="62">
        <v>51414</v>
      </c>
      <c r="H14837" s="62">
        <v>107.11</v>
      </c>
      <c r="I14837" s="62">
        <v>11092</v>
      </c>
      <c r="J14837" s="62">
        <v>412622.4</v>
      </c>
      <c r="K14837" s="62">
        <v>0</v>
      </c>
      <c r="L14837" s="63"/>
      <c r="M14837" s="63"/>
      <c r="N14837" s="63"/>
      <c r="O14837" s="63"/>
      <c r="P14837" s="63"/>
      <c r="Q14837" s="63"/>
      <c r="R14837" s="63"/>
      <c r="S14837" s="63"/>
      <c r="T14837" s="63"/>
      <c r="U14837" s="63"/>
      <c r="V14837" s="63"/>
      <c r="W14837" s="63"/>
      <c r="X14837" s="63"/>
      <c r="Y14837" s="63"/>
      <c r="Z14837" s="62">
        <v>134000</v>
      </c>
      <c r="AA14837" s="62">
        <v>4513</v>
      </c>
      <c r="AB14837" s="62">
        <v>9.4</v>
      </c>
      <c r="AC14837" s="62">
        <v>3350</v>
      </c>
    </row>
    <row r="14838" spans="1:29" ht="30" x14ac:dyDescent="0.25">
      <c r="A14838" s="61" t="s">
        <v>117</v>
      </c>
      <c r="B14838" s="61" t="s">
        <v>118</v>
      </c>
      <c r="C14838" s="62">
        <v>2012</v>
      </c>
      <c r="D14838" s="61" t="s">
        <v>86</v>
      </c>
      <c r="E14838" s="62">
        <v>69</v>
      </c>
      <c r="F14838" s="63"/>
      <c r="G14838" s="63"/>
      <c r="H14838" s="63"/>
      <c r="I14838" s="63"/>
      <c r="J14838" s="63"/>
      <c r="K14838" s="62">
        <v>0</v>
      </c>
      <c r="L14838" s="63"/>
      <c r="M14838" s="63"/>
      <c r="N14838" s="63"/>
      <c r="O14838" s="63"/>
      <c r="P14838" s="63"/>
      <c r="Q14838" s="63"/>
      <c r="R14838" s="63"/>
      <c r="S14838" s="63"/>
      <c r="T14838" s="63"/>
      <c r="U14838" s="63"/>
      <c r="V14838" s="63"/>
      <c r="W14838" s="63"/>
      <c r="X14838" s="63"/>
      <c r="Y14838" s="63"/>
      <c r="Z14838" s="62">
        <v>0</v>
      </c>
      <c r="AA14838" s="63"/>
      <c r="AB14838" s="63"/>
      <c r="AC14838" s="62">
        <v>0</v>
      </c>
    </row>
    <row r="14839" spans="1:29" x14ac:dyDescent="0.25">
      <c r="A14839" s="61" t="s">
        <v>130</v>
      </c>
      <c r="B14839" s="61" t="s">
        <v>131</v>
      </c>
      <c r="C14839" s="62">
        <v>2006</v>
      </c>
      <c r="D14839" s="61" t="s">
        <v>135</v>
      </c>
      <c r="E14839" s="62">
        <v>24</v>
      </c>
      <c r="F14839" s="62">
        <v>3935</v>
      </c>
      <c r="G14839" s="62">
        <v>567</v>
      </c>
      <c r="H14839" s="62">
        <v>1.97</v>
      </c>
      <c r="I14839" s="62">
        <v>163.96</v>
      </c>
      <c r="J14839" s="62">
        <v>3659.55</v>
      </c>
      <c r="K14839" s="62">
        <v>0</v>
      </c>
      <c r="L14839" s="63"/>
      <c r="M14839" s="63"/>
      <c r="N14839" s="63"/>
      <c r="O14839" s="63"/>
      <c r="P14839" s="63"/>
      <c r="Q14839" s="63"/>
      <c r="R14839" s="63"/>
      <c r="S14839" s="63"/>
      <c r="T14839" s="63"/>
      <c r="U14839" s="63"/>
      <c r="V14839" s="63"/>
      <c r="W14839" s="63"/>
      <c r="X14839" s="63"/>
      <c r="Y14839" s="63"/>
      <c r="Z14839" s="62">
        <v>2130</v>
      </c>
      <c r="AA14839" s="62">
        <v>11453</v>
      </c>
      <c r="AB14839" s="62">
        <v>39.770000000000003</v>
      </c>
      <c r="AC14839" s="62">
        <v>88.75</v>
      </c>
    </row>
    <row r="14840" spans="1:29" ht="30" x14ac:dyDescent="0.25">
      <c r="A14840" s="61" t="s">
        <v>176</v>
      </c>
      <c r="B14840" s="61" t="s">
        <v>177</v>
      </c>
      <c r="C14840" s="62">
        <v>2014</v>
      </c>
      <c r="D14840" s="61" t="s">
        <v>86</v>
      </c>
      <c r="E14840" s="62">
        <v>72</v>
      </c>
      <c r="F14840" s="62">
        <v>18378</v>
      </c>
      <c r="G14840" s="62">
        <v>3644</v>
      </c>
      <c r="H14840" s="62">
        <v>4.22</v>
      </c>
      <c r="I14840" s="62">
        <v>255.25</v>
      </c>
      <c r="J14840" s="62">
        <v>17091.54</v>
      </c>
      <c r="K14840" s="62">
        <v>704.17</v>
      </c>
      <c r="L14840" s="62">
        <v>2862</v>
      </c>
      <c r="M14840" s="62">
        <v>3.31</v>
      </c>
      <c r="N14840" s="62">
        <v>9.7799999999999994</v>
      </c>
      <c r="O14840" s="62">
        <v>8491.81</v>
      </c>
      <c r="P14840" s="63"/>
      <c r="Q14840" s="63"/>
      <c r="R14840" s="63"/>
      <c r="S14840" s="63"/>
      <c r="T14840" s="63"/>
      <c r="U14840" s="63"/>
      <c r="V14840" s="63"/>
      <c r="W14840" s="63"/>
      <c r="X14840" s="63"/>
      <c r="Y14840" s="63"/>
      <c r="Z14840" s="62">
        <v>3410</v>
      </c>
      <c r="AA14840" s="62">
        <v>26597</v>
      </c>
      <c r="AB14840" s="62">
        <v>30.78</v>
      </c>
      <c r="AC14840" s="62">
        <v>47.36</v>
      </c>
    </row>
    <row r="14841" spans="1:29" ht="30" x14ac:dyDescent="0.25">
      <c r="A14841" s="61" t="s">
        <v>122</v>
      </c>
      <c r="B14841" s="61" t="s">
        <v>123</v>
      </c>
      <c r="C14841" s="62">
        <v>2004</v>
      </c>
      <c r="D14841" s="61" t="s">
        <v>72</v>
      </c>
      <c r="E14841" s="62">
        <v>112</v>
      </c>
      <c r="F14841" s="62">
        <v>1931120</v>
      </c>
      <c r="G14841" s="62">
        <v>139189</v>
      </c>
      <c r="H14841" s="62">
        <v>103.56</v>
      </c>
      <c r="I14841" s="62">
        <v>17242.14</v>
      </c>
      <c r="J14841" s="62">
        <v>1795941.6</v>
      </c>
      <c r="K14841" s="62">
        <v>0</v>
      </c>
      <c r="L14841" s="63"/>
      <c r="M14841" s="63"/>
      <c r="N14841" s="63"/>
      <c r="O14841" s="63"/>
      <c r="P14841" s="63"/>
      <c r="Q14841" s="63"/>
      <c r="R14841" s="63"/>
      <c r="S14841" s="63"/>
      <c r="T14841" s="63"/>
      <c r="U14841" s="63"/>
      <c r="V14841" s="63"/>
      <c r="W14841" s="63"/>
      <c r="X14841" s="63"/>
      <c r="Y14841" s="63"/>
      <c r="Z14841" s="62">
        <v>3902.21</v>
      </c>
      <c r="AA14841" s="62">
        <v>36083</v>
      </c>
      <c r="AB14841" s="62">
        <v>26.85</v>
      </c>
      <c r="AC14841" s="62">
        <v>34.840000000000003</v>
      </c>
    </row>
    <row r="14842" spans="1:29" ht="45" x14ac:dyDescent="0.25">
      <c r="A14842" s="61" t="s">
        <v>243</v>
      </c>
      <c r="B14842" s="61" t="s">
        <v>244</v>
      </c>
      <c r="C14842" s="62">
        <v>2012</v>
      </c>
      <c r="D14842" s="61" t="s">
        <v>75</v>
      </c>
      <c r="E14842" s="62">
        <v>8</v>
      </c>
      <c r="F14842" s="63"/>
      <c r="G14842" s="63"/>
      <c r="H14842" s="63"/>
      <c r="I14842" s="63"/>
      <c r="J14842" s="63"/>
      <c r="K14842" s="62">
        <v>0</v>
      </c>
      <c r="L14842" s="63"/>
      <c r="M14842" s="63"/>
      <c r="N14842" s="63"/>
      <c r="O14842" s="63"/>
      <c r="P14842" s="63"/>
      <c r="Q14842" s="63"/>
      <c r="R14842" s="63"/>
      <c r="S14842" s="63"/>
      <c r="T14842" s="63"/>
      <c r="U14842" s="63"/>
      <c r="V14842" s="63"/>
      <c r="W14842" s="63"/>
      <c r="X14842" s="63"/>
      <c r="Y14842" s="63"/>
      <c r="Z14842" s="62">
        <v>0</v>
      </c>
      <c r="AA14842" s="63"/>
      <c r="AB14842" s="63"/>
      <c r="AC14842" s="62">
        <v>0</v>
      </c>
    </row>
    <row r="14843" spans="1:29" ht="30" x14ac:dyDescent="0.25">
      <c r="A14843" s="61" t="s">
        <v>247</v>
      </c>
      <c r="B14843" s="61" t="s">
        <v>248</v>
      </c>
      <c r="C14843" s="62">
        <v>2018</v>
      </c>
      <c r="D14843" s="61" t="s">
        <v>89</v>
      </c>
      <c r="E14843" s="62">
        <v>50</v>
      </c>
      <c r="F14843" s="62">
        <v>309143</v>
      </c>
      <c r="G14843" s="62">
        <v>47883</v>
      </c>
      <c r="H14843" s="62">
        <v>79.81</v>
      </c>
      <c r="I14843" s="62">
        <v>6182.86</v>
      </c>
      <c r="J14843" s="62">
        <v>287502.99</v>
      </c>
      <c r="K14843" s="62">
        <v>0</v>
      </c>
      <c r="L14843" s="63"/>
      <c r="M14843" s="63"/>
      <c r="N14843" s="63"/>
      <c r="O14843" s="63"/>
      <c r="P14843" s="63"/>
      <c r="Q14843" s="63"/>
      <c r="R14843" s="63"/>
      <c r="S14843" s="63"/>
      <c r="T14843" s="63"/>
      <c r="U14843" s="63"/>
      <c r="V14843" s="63"/>
      <c r="W14843" s="63"/>
      <c r="X14843" s="63"/>
      <c r="Y14843" s="63"/>
      <c r="Z14843" s="62">
        <v>60500</v>
      </c>
      <c r="AA14843" s="62">
        <v>9512</v>
      </c>
      <c r="AB14843" s="62">
        <v>15.85</v>
      </c>
      <c r="AC14843" s="62">
        <v>1210</v>
      </c>
    </row>
    <row r="14844" spans="1:29" ht="30" x14ac:dyDescent="0.25">
      <c r="A14844" s="61" t="s">
        <v>269</v>
      </c>
      <c r="B14844" s="61" t="s">
        <v>270</v>
      </c>
      <c r="C14844" s="62">
        <v>2015</v>
      </c>
      <c r="D14844" s="61" t="s">
        <v>78</v>
      </c>
      <c r="E14844" s="62">
        <v>113</v>
      </c>
      <c r="F14844" s="62">
        <v>1141920</v>
      </c>
      <c r="G14844" s="62">
        <v>140470</v>
      </c>
      <c r="H14844" s="62">
        <v>103.59</v>
      </c>
      <c r="I14844" s="62">
        <v>10105.49</v>
      </c>
      <c r="J14844" s="62">
        <v>1061985.6000000001</v>
      </c>
      <c r="K14844" s="62">
        <v>0</v>
      </c>
      <c r="L14844" s="63"/>
      <c r="M14844" s="63"/>
      <c r="N14844" s="63"/>
      <c r="O14844" s="63"/>
      <c r="P14844" s="63"/>
      <c r="Q14844" s="63"/>
      <c r="R14844" s="63"/>
      <c r="S14844" s="63"/>
      <c r="T14844" s="63"/>
      <c r="U14844" s="63"/>
      <c r="V14844" s="63"/>
      <c r="W14844" s="63"/>
      <c r="X14844" s="63"/>
      <c r="Y14844" s="63"/>
      <c r="Z14844" s="62">
        <v>379000</v>
      </c>
      <c r="AA14844" s="62">
        <v>16940</v>
      </c>
      <c r="AB14844" s="62">
        <v>12.49</v>
      </c>
      <c r="AC14844" s="62">
        <v>3353.98</v>
      </c>
    </row>
    <row r="14845" spans="1:29" ht="30" x14ac:dyDescent="0.25">
      <c r="A14845" s="61" t="s">
        <v>356</v>
      </c>
      <c r="B14845" s="61" t="s">
        <v>357</v>
      </c>
      <c r="C14845" s="62">
        <v>2004</v>
      </c>
      <c r="D14845" s="61" t="s">
        <v>78</v>
      </c>
      <c r="E14845" s="62">
        <v>100</v>
      </c>
      <c r="F14845" s="62">
        <v>1146040</v>
      </c>
      <c r="G14845" s="62">
        <v>118314</v>
      </c>
      <c r="H14845" s="62">
        <v>98.6</v>
      </c>
      <c r="I14845" s="62">
        <v>11460.4</v>
      </c>
      <c r="J14845" s="62">
        <v>1065817.2</v>
      </c>
      <c r="K14845" s="62">
        <v>0</v>
      </c>
      <c r="L14845" s="63"/>
      <c r="M14845" s="63"/>
      <c r="N14845" s="63"/>
      <c r="O14845" s="63"/>
      <c r="P14845" s="63"/>
      <c r="Q14845" s="63"/>
      <c r="R14845" s="63"/>
      <c r="S14845" s="63"/>
      <c r="T14845" s="63"/>
      <c r="U14845" s="63"/>
      <c r="V14845" s="63"/>
      <c r="W14845" s="63"/>
      <c r="X14845" s="63"/>
      <c r="Y14845" s="63"/>
      <c r="Z14845" s="62">
        <v>1415</v>
      </c>
      <c r="AA14845" s="62">
        <v>21288</v>
      </c>
      <c r="AB14845" s="62">
        <v>17.739999999999998</v>
      </c>
      <c r="AC14845" s="62">
        <v>14.15</v>
      </c>
    </row>
    <row r="14846" spans="1:29" x14ac:dyDescent="0.25">
      <c r="A14846" s="61" t="s">
        <v>178</v>
      </c>
      <c r="B14846" s="61" t="s">
        <v>179</v>
      </c>
      <c r="C14846" s="62">
        <v>2018</v>
      </c>
      <c r="D14846" s="61" t="s">
        <v>226</v>
      </c>
      <c r="E14846" s="62">
        <v>45</v>
      </c>
      <c r="F14846" s="62">
        <v>163178</v>
      </c>
      <c r="G14846" s="62">
        <v>36969</v>
      </c>
      <c r="H14846" s="62">
        <v>68.459999999999994</v>
      </c>
      <c r="I14846" s="62">
        <v>3626.18</v>
      </c>
      <c r="J14846" s="62">
        <v>151755.54</v>
      </c>
      <c r="K14846" s="62">
        <v>11057.23</v>
      </c>
      <c r="L14846" s="62">
        <v>11081</v>
      </c>
      <c r="M14846" s="62">
        <v>20.52</v>
      </c>
      <c r="N14846" s="62">
        <v>245.72</v>
      </c>
      <c r="O14846" s="62">
        <v>133342.41</v>
      </c>
      <c r="P14846" s="63"/>
      <c r="Q14846" s="63"/>
      <c r="R14846" s="63"/>
      <c r="S14846" s="63"/>
      <c r="T14846" s="63"/>
      <c r="U14846" s="63"/>
      <c r="V14846" s="63"/>
      <c r="W14846" s="63"/>
      <c r="X14846" s="63"/>
      <c r="Y14846" s="63"/>
      <c r="Z14846" s="62">
        <v>1276</v>
      </c>
      <c r="AA14846" s="62">
        <v>11289</v>
      </c>
      <c r="AB14846" s="62">
        <v>20.91</v>
      </c>
      <c r="AC14846" s="62">
        <v>28.36</v>
      </c>
    </row>
    <row r="14847" spans="1:29" ht="30" x14ac:dyDescent="0.25">
      <c r="A14847" s="61" t="s">
        <v>446</v>
      </c>
      <c r="B14847" s="61" t="s">
        <v>447</v>
      </c>
      <c r="C14847" s="62">
        <v>2010</v>
      </c>
      <c r="D14847" s="61" t="s">
        <v>99</v>
      </c>
      <c r="E14847" s="62">
        <v>32</v>
      </c>
      <c r="F14847" s="62">
        <v>116720</v>
      </c>
      <c r="G14847" s="62">
        <v>17289</v>
      </c>
      <c r="H14847" s="62">
        <v>45.02</v>
      </c>
      <c r="I14847" s="62">
        <v>3647.5</v>
      </c>
      <c r="J14847" s="62">
        <v>108549.6</v>
      </c>
      <c r="K14847" s="62">
        <v>9278.3700000000008</v>
      </c>
      <c r="L14847" s="62">
        <v>10867</v>
      </c>
      <c r="M14847" s="62">
        <v>28.3</v>
      </c>
      <c r="N14847" s="62">
        <v>289.95</v>
      </c>
      <c r="O14847" s="62">
        <v>111890.65</v>
      </c>
      <c r="P14847" s="63"/>
      <c r="Q14847" s="63"/>
      <c r="R14847" s="63"/>
      <c r="S14847" s="63"/>
      <c r="T14847" s="63"/>
      <c r="U14847" s="63"/>
      <c r="V14847" s="63"/>
      <c r="W14847" s="63"/>
      <c r="X14847" s="63"/>
      <c r="Y14847" s="63"/>
      <c r="Z14847" s="62">
        <v>2416870</v>
      </c>
      <c r="AA14847" s="62">
        <v>79506</v>
      </c>
      <c r="AB14847" s="62">
        <v>207.05</v>
      </c>
      <c r="AC14847" s="62">
        <v>75527.19</v>
      </c>
    </row>
    <row r="14848" spans="1:29" ht="30" x14ac:dyDescent="0.25">
      <c r="A14848" s="61" t="s">
        <v>117</v>
      </c>
      <c r="B14848" s="61" t="s">
        <v>118</v>
      </c>
      <c r="C14848" s="62">
        <v>2005</v>
      </c>
      <c r="D14848" s="61" t="s">
        <v>75</v>
      </c>
      <c r="E14848" s="62">
        <v>15</v>
      </c>
      <c r="F14848" s="62">
        <v>2235</v>
      </c>
      <c r="G14848" s="62">
        <v>278</v>
      </c>
      <c r="H14848" s="62">
        <v>1.54</v>
      </c>
      <c r="I14848" s="62">
        <v>149</v>
      </c>
      <c r="J14848" s="62">
        <v>2078.5500000000002</v>
      </c>
      <c r="K14848" s="62">
        <v>3772.07</v>
      </c>
      <c r="L14848" s="62">
        <v>4582</v>
      </c>
      <c r="M14848" s="62">
        <v>25.46</v>
      </c>
      <c r="N14848" s="63"/>
      <c r="O14848" s="63"/>
      <c r="P14848" s="63"/>
      <c r="Q14848" s="63"/>
      <c r="R14848" s="63"/>
      <c r="S14848" s="63"/>
      <c r="T14848" s="63"/>
      <c r="U14848" s="63"/>
      <c r="V14848" s="63"/>
      <c r="W14848" s="63"/>
      <c r="X14848" s="63"/>
      <c r="Y14848" s="63"/>
      <c r="Z14848" s="62">
        <v>64</v>
      </c>
      <c r="AA14848" s="62">
        <v>541</v>
      </c>
      <c r="AB14848" s="62">
        <v>3.01</v>
      </c>
      <c r="AC14848" s="62">
        <v>4.2699999999999996</v>
      </c>
    </row>
    <row r="14849" spans="1:29" ht="30" x14ac:dyDescent="0.25">
      <c r="A14849" s="61" t="s">
        <v>363</v>
      </c>
      <c r="B14849" s="61" t="s">
        <v>364</v>
      </c>
      <c r="C14849" s="62">
        <v>2010</v>
      </c>
      <c r="D14849" s="61" t="s">
        <v>99</v>
      </c>
      <c r="E14849" s="62">
        <v>60</v>
      </c>
      <c r="F14849" s="62">
        <v>293213</v>
      </c>
      <c r="G14849" s="62">
        <v>34942</v>
      </c>
      <c r="H14849" s="62">
        <v>48.53</v>
      </c>
      <c r="I14849" s="62">
        <v>4886.88</v>
      </c>
      <c r="J14849" s="62">
        <v>272688.09000000003</v>
      </c>
      <c r="K14849" s="62">
        <v>18901.07</v>
      </c>
      <c r="L14849" s="62">
        <v>21085</v>
      </c>
      <c r="M14849" s="62">
        <v>29.28</v>
      </c>
      <c r="N14849" s="62">
        <v>315.02</v>
      </c>
      <c r="O14849" s="62">
        <v>227933.64</v>
      </c>
      <c r="P14849" s="63"/>
      <c r="Q14849" s="63"/>
      <c r="R14849" s="63"/>
      <c r="S14849" s="63"/>
      <c r="T14849" s="63"/>
      <c r="U14849" s="63"/>
      <c r="V14849" s="63"/>
      <c r="W14849" s="63"/>
      <c r="X14849" s="63"/>
      <c r="Y14849" s="63"/>
      <c r="Z14849" s="62">
        <v>1759.24</v>
      </c>
      <c r="AA14849" s="62">
        <v>5128</v>
      </c>
      <c r="AB14849" s="62">
        <v>7.12</v>
      </c>
      <c r="AC14849" s="62">
        <v>29.32</v>
      </c>
    </row>
    <row r="14850" spans="1:29" ht="30" x14ac:dyDescent="0.25">
      <c r="A14850" s="61" t="s">
        <v>138</v>
      </c>
      <c r="B14850" s="61" t="s">
        <v>139</v>
      </c>
      <c r="C14850" s="62">
        <v>2014</v>
      </c>
      <c r="D14850" s="61" t="s">
        <v>89</v>
      </c>
      <c r="E14850" s="62">
        <v>108</v>
      </c>
      <c r="F14850" s="62">
        <v>383040</v>
      </c>
      <c r="G14850" s="62">
        <v>55540</v>
      </c>
      <c r="H14850" s="62">
        <v>42.85</v>
      </c>
      <c r="I14850" s="62">
        <v>3546.67</v>
      </c>
      <c r="J14850" s="62">
        <v>356227.2</v>
      </c>
      <c r="K14850" s="62">
        <v>38769.160000000003</v>
      </c>
      <c r="L14850" s="62">
        <v>47057</v>
      </c>
      <c r="M14850" s="62">
        <v>36.31</v>
      </c>
      <c r="N14850" s="62">
        <v>358.97</v>
      </c>
      <c r="O14850" s="62">
        <v>467528.88</v>
      </c>
      <c r="P14850" s="63"/>
      <c r="Q14850" s="63"/>
      <c r="R14850" s="63"/>
      <c r="S14850" s="63"/>
      <c r="T14850" s="63"/>
      <c r="U14850" s="63"/>
      <c r="V14850" s="63"/>
      <c r="W14850" s="63"/>
      <c r="X14850" s="63"/>
      <c r="Y14850" s="63"/>
      <c r="Z14850" s="62">
        <v>142100</v>
      </c>
      <c r="AA14850" s="62">
        <v>17310</v>
      </c>
      <c r="AB14850" s="62">
        <v>13.36</v>
      </c>
      <c r="AC14850" s="62">
        <v>1315.74</v>
      </c>
    </row>
    <row r="14851" spans="1:29" ht="45" x14ac:dyDescent="0.25">
      <c r="A14851" s="61" t="s">
        <v>326</v>
      </c>
      <c r="B14851" s="61" t="s">
        <v>327</v>
      </c>
      <c r="C14851" s="62">
        <v>2018</v>
      </c>
      <c r="D14851" s="61" t="s">
        <v>86</v>
      </c>
      <c r="E14851" s="62">
        <v>20</v>
      </c>
      <c r="F14851" s="63"/>
      <c r="G14851" s="63"/>
      <c r="H14851" s="63"/>
      <c r="I14851" s="63"/>
      <c r="J14851" s="63"/>
      <c r="K14851" s="62">
        <v>0</v>
      </c>
      <c r="L14851" s="63"/>
      <c r="M14851" s="63"/>
      <c r="N14851" s="63"/>
      <c r="O14851" s="63"/>
      <c r="P14851" s="63"/>
      <c r="Q14851" s="63"/>
      <c r="R14851" s="63"/>
      <c r="S14851" s="63"/>
      <c r="T14851" s="63"/>
      <c r="U14851" s="63"/>
      <c r="V14851" s="63"/>
      <c r="W14851" s="63"/>
      <c r="X14851" s="63"/>
      <c r="Y14851" s="63"/>
      <c r="Z14851" s="62">
        <v>117855</v>
      </c>
      <c r="AA14851" s="62">
        <v>11013</v>
      </c>
      <c r="AB14851" s="62">
        <v>45.89</v>
      </c>
      <c r="AC14851" s="62">
        <v>5892.75</v>
      </c>
    </row>
    <row r="14852" spans="1:29" x14ac:dyDescent="0.25">
      <c r="A14852" s="61" t="s">
        <v>328</v>
      </c>
      <c r="B14852" s="61" t="s">
        <v>329</v>
      </c>
      <c r="C14852" s="62">
        <v>2017</v>
      </c>
      <c r="D14852" s="61" t="s">
        <v>78</v>
      </c>
      <c r="E14852" s="62">
        <v>64</v>
      </c>
      <c r="F14852" s="62">
        <v>616800</v>
      </c>
      <c r="G14852" s="62">
        <v>98762</v>
      </c>
      <c r="H14852" s="62">
        <v>128.6</v>
      </c>
      <c r="I14852" s="62">
        <v>9637.5</v>
      </c>
      <c r="J14852" s="62">
        <v>573624</v>
      </c>
      <c r="K14852" s="62">
        <v>0</v>
      </c>
      <c r="L14852" s="63"/>
      <c r="M14852" s="63"/>
      <c r="N14852" s="63"/>
      <c r="O14852" s="63"/>
      <c r="P14852" s="63"/>
      <c r="Q14852" s="63"/>
      <c r="R14852" s="63"/>
      <c r="S14852" s="63"/>
      <c r="T14852" s="63"/>
      <c r="U14852" s="63"/>
      <c r="V14852" s="63"/>
      <c r="W14852" s="63"/>
      <c r="X14852" s="63"/>
      <c r="Y14852" s="63"/>
      <c r="Z14852" s="62">
        <v>1550.7</v>
      </c>
      <c r="AA14852" s="62">
        <v>4720</v>
      </c>
      <c r="AB14852" s="62">
        <v>6.15</v>
      </c>
      <c r="AC14852" s="62">
        <v>24.23</v>
      </c>
    </row>
    <row r="14853" spans="1:29" ht="30" x14ac:dyDescent="0.25">
      <c r="A14853" s="61" t="s">
        <v>239</v>
      </c>
      <c r="B14853" s="61" t="s">
        <v>240</v>
      </c>
      <c r="C14853" s="62">
        <v>2009</v>
      </c>
      <c r="D14853" s="61" t="s">
        <v>99</v>
      </c>
      <c r="E14853" s="62">
        <v>40</v>
      </c>
      <c r="F14853" s="62">
        <v>82175</v>
      </c>
      <c r="G14853" s="62">
        <v>14817</v>
      </c>
      <c r="H14853" s="62">
        <v>30.87</v>
      </c>
      <c r="I14853" s="62">
        <v>2054.38</v>
      </c>
      <c r="J14853" s="62">
        <v>76422.75</v>
      </c>
      <c r="K14853" s="62">
        <v>17442</v>
      </c>
      <c r="L14853" s="62">
        <v>27842</v>
      </c>
      <c r="M14853" s="62">
        <v>58</v>
      </c>
      <c r="N14853" s="62">
        <v>436.05</v>
      </c>
      <c r="O14853" s="62">
        <v>210338.31</v>
      </c>
      <c r="P14853" s="63"/>
      <c r="Q14853" s="63"/>
      <c r="R14853" s="63"/>
      <c r="S14853" s="63"/>
      <c r="T14853" s="63"/>
      <c r="U14853" s="63"/>
      <c r="V14853" s="63"/>
      <c r="W14853" s="63"/>
      <c r="X14853" s="63"/>
      <c r="Y14853" s="63"/>
      <c r="Z14853" s="62">
        <v>114.97</v>
      </c>
      <c r="AA14853" s="62">
        <v>9580</v>
      </c>
      <c r="AB14853" s="62">
        <v>19.96</v>
      </c>
      <c r="AC14853" s="62">
        <v>2.87</v>
      </c>
    </row>
    <row r="14854" spans="1:29" x14ac:dyDescent="0.25">
      <c r="A14854" s="61" t="s">
        <v>462</v>
      </c>
      <c r="B14854" s="61" t="s">
        <v>463</v>
      </c>
      <c r="C14854" s="62">
        <v>2004</v>
      </c>
      <c r="D14854" s="61" t="s">
        <v>99</v>
      </c>
      <c r="E14854" s="62">
        <v>80</v>
      </c>
      <c r="F14854" s="63"/>
      <c r="G14854" s="63"/>
      <c r="H14854" s="63"/>
      <c r="I14854" s="63"/>
      <c r="J14854" s="63"/>
      <c r="K14854" s="62">
        <v>0</v>
      </c>
      <c r="L14854" s="63"/>
      <c r="M14854" s="63"/>
      <c r="N14854" s="63"/>
      <c r="O14854" s="63"/>
      <c r="P14854" s="63"/>
      <c r="Q14854" s="63"/>
      <c r="R14854" s="63"/>
      <c r="S14854" s="63"/>
      <c r="T14854" s="63"/>
      <c r="U14854" s="63"/>
      <c r="V14854" s="63"/>
      <c r="W14854" s="63"/>
      <c r="X14854" s="63"/>
      <c r="Y14854" s="63"/>
      <c r="Z14854" s="62">
        <v>169</v>
      </c>
      <c r="AA14854" s="62">
        <v>13155</v>
      </c>
      <c r="AB14854" s="62">
        <v>13.7</v>
      </c>
      <c r="AC14854" s="62">
        <v>2.11</v>
      </c>
    </row>
    <row r="14855" spans="1:29" x14ac:dyDescent="0.25">
      <c r="A14855" s="61" t="s">
        <v>229</v>
      </c>
      <c r="B14855" s="61" t="s">
        <v>230</v>
      </c>
      <c r="C14855" s="62">
        <v>2015</v>
      </c>
      <c r="D14855" s="61" t="s">
        <v>504</v>
      </c>
      <c r="E14855" s="62">
        <v>40</v>
      </c>
      <c r="F14855" s="62">
        <v>137624</v>
      </c>
      <c r="G14855" s="62">
        <v>19235</v>
      </c>
      <c r="H14855" s="62">
        <v>40.07</v>
      </c>
      <c r="I14855" s="62">
        <v>3440.6</v>
      </c>
      <c r="J14855" s="62">
        <v>127990.32</v>
      </c>
      <c r="K14855" s="62">
        <v>24258.97</v>
      </c>
      <c r="L14855" s="62">
        <v>28030</v>
      </c>
      <c r="M14855" s="62">
        <v>58.4</v>
      </c>
      <c r="N14855" s="62">
        <v>606.47</v>
      </c>
      <c r="O14855" s="62">
        <v>292546.21999999997</v>
      </c>
      <c r="P14855" s="63"/>
      <c r="Q14855" s="63"/>
      <c r="R14855" s="63"/>
      <c r="S14855" s="63"/>
      <c r="T14855" s="63"/>
      <c r="U14855" s="63"/>
      <c r="V14855" s="63"/>
      <c r="W14855" s="63"/>
      <c r="X14855" s="63"/>
      <c r="Y14855" s="63"/>
      <c r="Z14855" s="62">
        <v>548000</v>
      </c>
      <c r="AA14855" s="62">
        <v>16284</v>
      </c>
      <c r="AB14855" s="62">
        <v>33.93</v>
      </c>
      <c r="AC14855" s="62">
        <v>13700</v>
      </c>
    </row>
    <row r="14856" spans="1:29" ht="30" x14ac:dyDescent="0.25">
      <c r="A14856" s="61" t="s">
        <v>536</v>
      </c>
      <c r="B14856" s="61" t="s">
        <v>537</v>
      </c>
      <c r="C14856" s="62">
        <v>2007</v>
      </c>
      <c r="D14856" s="61" t="s">
        <v>94</v>
      </c>
      <c r="E14856" s="62">
        <v>6</v>
      </c>
      <c r="F14856" s="62">
        <v>3251</v>
      </c>
      <c r="G14856" s="62">
        <v>646</v>
      </c>
      <c r="H14856" s="62">
        <v>8.9700000000000006</v>
      </c>
      <c r="I14856" s="62">
        <v>541.83000000000004</v>
      </c>
      <c r="J14856" s="62">
        <v>3023.43</v>
      </c>
      <c r="K14856" s="62">
        <v>0</v>
      </c>
      <c r="L14856" s="63"/>
      <c r="M14856" s="63"/>
      <c r="N14856" s="63"/>
      <c r="O14856" s="63"/>
      <c r="P14856" s="63"/>
      <c r="Q14856" s="63"/>
      <c r="R14856" s="63"/>
      <c r="S14856" s="63"/>
      <c r="T14856" s="63"/>
      <c r="U14856" s="63"/>
      <c r="V14856" s="63"/>
      <c r="W14856" s="63"/>
      <c r="X14856" s="63"/>
      <c r="Y14856" s="63"/>
      <c r="Z14856" s="62">
        <v>480800</v>
      </c>
      <c r="AA14856" s="62">
        <v>4228</v>
      </c>
      <c r="AB14856" s="62">
        <v>58.72</v>
      </c>
      <c r="AC14856" s="62">
        <v>80133.33</v>
      </c>
    </row>
    <row r="14857" spans="1:29" x14ac:dyDescent="0.25">
      <c r="A14857" s="61" t="s">
        <v>397</v>
      </c>
      <c r="B14857" s="61" t="s">
        <v>398</v>
      </c>
      <c r="C14857" s="62">
        <v>2006</v>
      </c>
      <c r="D14857" s="61" t="s">
        <v>94</v>
      </c>
      <c r="E14857" s="62">
        <v>8</v>
      </c>
      <c r="F14857" s="62">
        <v>499</v>
      </c>
      <c r="G14857" s="62">
        <v>176</v>
      </c>
      <c r="H14857" s="62">
        <v>1.83</v>
      </c>
      <c r="I14857" s="62">
        <v>62.38</v>
      </c>
      <c r="J14857" s="62">
        <v>464.07</v>
      </c>
      <c r="K14857" s="62">
        <v>0</v>
      </c>
      <c r="L14857" s="63"/>
      <c r="M14857" s="63"/>
      <c r="N14857" s="63"/>
      <c r="O14857" s="63"/>
      <c r="P14857" s="63"/>
      <c r="Q14857" s="63"/>
      <c r="R14857" s="63"/>
      <c r="S14857" s="63"/>
      <c r="T14857" s="63"/>
      <c r="U14857" s="63"/>
      <c r="V14857" s="63"/>
      <c r="W14857" s="63"/>
      <c r="X14857" s="63"/>
      <c r="Y14857" s="63"/>
      <c r="Z14857" s="62">
        <v>47900</v>
      </c>
      <c r="AA14857" s="62">
        <v>1281</v>
      </c>
      <c r="AB14857" s="62">
        <v>13.34</v>
      </c>
      <c r="AC14857" s="62">
        <v>5987.5</v>
      </c>
    </row>
    <row r="14858" spans="1:29" ht="30" x14ac:dyDescent="0.25">
      <c r="A14858" s="61" t="s">
        <v>361</v>
      </c>
      <c r="B14858" s="61" t="s">
        <v>362</v>
      </c>
      <c r="C14858" s="62">
        <v>2013</v>
      </c>
      <c r="D14858" s="61" t="s">
        <v>99</v>
      </c>
      <c r="E14858" s="62">
        <v>64</v>
      </c>
      <c r="F14858" s="62">
        <v>565160</v>
      </c>
      <c r="G14858" s="62">
        <v>85293</v>
      </c>
      <c r="H14858" s="62">
        <v>111.06</v>
      </c>
      <c r="I14858" s="62">
        <v>8830.6299999999992</v>
      </c>
      <c r="J14858" s="62">
        <v>525598.80000000005</v>
      </c>
      <c r="K14858" s="62">
        <v>0</v>
      </c>
      <c r="L14858" s="63"/>
      <c r="M14858" s="63"/>
      <c r="N14858" s="63"/>
      <c r="O14858" s="63"/>
      <c r="P14858" s="63"/>
      <c r="Q14858" s="63"/>
      <c r="R14858" s="63"/>
      <c r="S14858" s="63"/>
      <c r="T14858" s="63"/>
      <c r="U14858" s="63"/>
      <c r="V14858" s="63"/>
      <c r="W14858" s="63"/>
      <c r="X14858" s="63"/>
      <c r="Y14858" s="63"/>
      <c r="Z14858" s="62">
        <v>289.55</v>
      </c>
      <c r="AA14858" s="62">
        <v>30225</v>
      </c>
      <c r="AB14858" s="62">
        <v>39.36</v>
      </c>
      <c r="AC14858" s="62">
        <v>4.5199999999999996</v>
      </c>
    </row>
    <row r="14859" spans="1:29" x14ac:dyDescent="0.25">
      <c r="A14859" s="61" t="s">
        <v>371</v>
      </c>
      <c r="B14859" s="61" t="s">
        <v>372</v>
      </c>
      <c r="C14859" s="62">
        <v>2016</v>
      </c>
      <c r="D14859" s="61" t="s">
        <v>94</v>
      </c>
      <c r="E14859" s="62">
        <v>12</v>
      </c>
      <c r="F14859" s="63"/>
      <c r="G14859" s="63"/>
      <c r="H14859" s="63"/>
      <c r="I14859" s="63"/>
      <c r="J14859" s="63"/>
      <c r="K14859" s="62">
        <v>0</v>
      </c>
      <c r="L14859" s="63"/>
      <c r="M14859" s="63"/>
      <c r="N14859" s="63"/>
      <c r="O14859" s="63"/>
      <c r="P14859" s="63"/>
      <c r="Q14859" s="63"/>
      <c r="R14859" s="63"/>
      <c r="S14859" s="63"/>
      <c r="T14859" s="63"/>
      <c r="U14859" s="63"/>
      <c r="V14859" s="63"/>
      <c r="W14859" s="63"/>
      <c r="X14859" s="63"/>
      <c r="Y14859" s="63"/>
      <c r="Z14859" s="62">
        <v>0</v>
      </c>
      <c r="AA14859" s="63"/>
      <c r="AB14859" s="63"/>
      <c r="AC14859" s="62">
        <v>0</v>
      </c>
    </row>
    <row r="14860" spans="1:29" ht="30" x14ac:dyDescent="0.25">
      <c r="A14860" s="61" t="s">
        <v>188</v>
      </c>
      <c r="B14860" s="61" t="s">
        <v>189</v>
      </c>
      <c r="C14860" s="62">
        <v>2009</v>
      </c>
      <c r="D14860" s="61" t="s">
        <v>99</v>
      </c>
      <c r="E14860" s="62">
        <v>202</v>
      </c>
      <c r="F14860" s="62">
        <v>657760</v>
      </c>
      <c r="G14860" s="62">
        <v>117558</v>
      </c>
      <c r="H14860" s="62">
        <v>48.5</v>
      </c>
      <c r="I14860" s="62">
        <v>3256.24</v>
      </c>
      <c r="J14860" s="62">
        <v>611716.80000000005</v>
      </c>
      <c r="K14860" s="62">
        <v>75684.77</v>
      </c>
      <c r="L14860" s="62">
        <v>110642</v>
      </c>
      <c r="M14860" s="62">
        <v>45.64</v>
      </c>
      <c r="N14860" s="62">
        <v>374.68</v>
      </c>
      <c r="O14860" s="62">
        <v>912705.37</v>
      </c>
      <c r="P14860" s="63"/>
      <c r="Q14860" s="63"/>
      <c r="R14860" s="63"/>
      <c r="S14860" s="63"/>
      <c r="T14860" s="63"/>
      <c r="U14860" s="63"/>
      <c r="V14860" s="63"/>
      <c r="W14860" s="63"/>
      <c r="X14860" s="63"/>
      <c r="Y14860" s="63"/>
      <c r="Z14860" s="62">
        <v>5540</v>
      </c>
      <c r="AA14860" s="62">
        <v>32122</v>
      </c>
      <c r="AB14860" s="62">
        <v>13.25</v>
      </c>
      <c r="AC14860" s="62">
        <v>27.43</v>
      </c>
    </row>
    <row r="14861" spans="1:29" ht="30" x14ac:dyDescent="0.25">
      <c r="A14861" s="61" t="s">
        <v>309</v>
      </c>
      <c r="B14861" s="61" t="s">
        <v>310</v>
      </c>
      <c r="C14861" s="62">
        <v>2014</v>
      </c>
      <c r="D14861" s="61" t="s">
        <v>94</v>
      </c>
      <c r="E14861" s="62">
        <v>8</v>
      </c>
      <c r="F14861" s="62">
        <v>0</v>
      </c>
      <c r="G14861" s="62">
        <v>0</v>
      </c>
      <c r="H14861" s="62">
        <v>0</v>
      </c>
      <c r="I14861" s="62">
        <v>0</v>
      </c>
      <c r="J14861" s="62">
        <v>0</v>
      </c>
      <c r="K14861" s="62">
        <v>0</v>
      </c>
      <c r="L14861" s="62">
        <v>0</v>
      </c>
      <c r="M14861" s="62">
        <v>0</v>
      </c>
      <c r="N14861" s="63"/>
      <c r="O14861" s="63"/>
      <c r="P14861" s="62">
        <v>0</v>
      </c>
      <c r="Q14861" s="62">
        <v>0</v>
      </c>
      <c r="R14861" s="62">
        <v>0</v>
      </c>
      <c r="S14861" s="62">
        <v>0</v>
      </c>
      <c r="T14861" s="62">
        <v>0</v>
      </c>
      <c r="U14861" s="62">
        <v>0</v>
      </c>
      <c r="V14861" s="62">
        <v>0</v>
      </c>
      <c r="W14861" s="62">
        <v>0</v>
      </c>
      <c r="X14861" s="62">
        <v>0</v>
      </c>
      <c r="Y14861" s="62">
        <v>0</v>
      </c>
      <c r="Z14861" s="62">
        <v>0</v>
      </c>
      <c r="AA14861" s="62">
        <v>0</v>
      </c>
      <c r="AB14861" s="62">
        <v>0</v>
      </c>
      <c r="AC14861" s="62">
        <v>0</v>
      </c>
    </row>
    <row r="14862" spans="1:29" x14ac:dyDescent="0.25">
      <c r="A14862" s="61" t="s">
        <v>524</v>
      </c>
      <c r="B14862" s="61" t="s">
        <v>525</v>
      </c>
      <c r="C14862" s="62">
        <v>2007</v>
      </c>
      <c r="D14862" s="61" t="s">
        <v>438</v>
      </c>
      <c r="E14862" s="62">
        <v>6</v>
      </c>
      <c r="F14862" s="63"/>
      <c r="G14862" s="63"/>
      <c r="H14862" s="63"/>
      <c r="I14862" s="63"/>
      <c r="J14862" s="63"/>
      <c r="K14862" s="62">
        <v>0</v>
      </c>
      <c r="L14862" s="63"/>
      <c r="M14862" s="63"/>
      <c r="N14862" s="63"/>
      <c r="O14862" s="63"/>
      <c r="P14862" s="63"/>
      <c r="Q14862" s="63"/>
      <c r="R14862" s="63"/>
      <c r="S14862" s="63"/>
      <c r="T14862" s="63"/>
      <c r="U14862" s="63"/>
      <c r="V14862" s="63"/>
      <c r="W14862" s="63"/>
      <c r="X14862" s="63"/>
      <c r="Y14862" s="63"/>
      <c r="Z14862" s="62">
        <v>0</v>
      </c>
      <c r="AA14862" s="63"/>
      <c r="AB14862" s="63"/>
      <c r="AC14862" s="62">
        <v>0</v>
      </c>
    </row>
    <row r="14863" spans="1:29" x14ac:dyDescent="0.25">
      <c r="A14863" s="61" t="s">
        <v>332</v>
      </c>
      <c r="B14863" s="61" t="s">
        <v>333</v>
      </c>
      <c r="C14863" s="62">
        <v>2004</v>
      </c>
      <c r="D14863" s="61" t="s">
        <v>83</v>
      </c>
      <c r="E14863" s="62">
        <v>2</v>
      </c>
      <c r="F14863" s="62">
        <v>0</v>
      </c>
      <c r="G14863" s="62">
        <v>0</v>
      </c>
      <c r="H14863" s="62">
        <v>0</v>
      </c>
      <c r="I14863" s="62">
        <v>0</v>
      </c>
      <c r="J14863" s="62">
        <v>0</v>
      </c>
      <c r="K14863" s="62">
        <v>0</v>
      </c>
      <c r="L14863" s="62">
        <v>0</v>
      </c>
      <c r="M14863" s="62">
        <v>0</v>
      </c>
      <c r="N14863" s="62">
        <v>0</v>
      </c>
      <c r="O14863" s="62">
        <v>0</v>
      </c>
      <c r="P14863" s="63"/>
      <c r="Q14863" s="63"/>
      <c r="R14863" s="63"/>
      <c r="S14863" s="63"/>
      <c r="T14863" s="63"/>
      <c r="U14863" s="63"/>
      <c r="V14863" s="63"/>
      <c r="W14863" s="63"/>
      <c r="X14863" s="63"/>
      <c r="Y14863" s="63"/>
      <c r="Z14863" s="62">
        <v>71408</v>
      </c>
      <c r="AA14863" s="62">
        <v>3512</v>
      </c>
      <c r="AB14863" s="62">
        <v>146.33000000000001</v>
      </c>
      <c r="AC14863" s="62">
        <v>35704</v>
      </c>
    </row>
    <row r="14864" spans="1:29" ht="30" x14ac:dyDescent="0.25">
      <c r="A14864" s="61" t="s">
        <v>122</v>
      </c>
      <c r="B14864" s="61" t="s">
        <v>123</v>
      </c>
      <c r="C14864" s="62">
        <v>2009</v>
      </c>
      <c r="D14864" s="61" t="s">
        <v>99</v>
      </c>
      <c r="E14864" s="62">
        <v>52</v>
      </c>
      <c r="F14864" s="62">
        <v>125285</v>
      </c>
      <c r="G14864" s="62">
        <v>22875</v>
      </c>
      <c r="H14864" s="62">
        <v>36.659999999999997</v>
      </c>
      <c r="I14864" s="62">
        <v>2409.33</v>
      </c>
      <c r="J14864" s="62">
        <v>116515.05</v>
      </c>
      <c r="K14864" s="62">
        <v>25708</v>
      </c>
      <c r="L14864" s="62">
        <v>31625</v>
      </c>
      <c r="M14864" s="62">
        <v>50.68</v>
      </c>
      <c r="N14864" s="62">
        <v>494.38</v>
      </c>
      <c r="O14864" s="62">
        <v>310020.47999999998</v>
      </c>
      <c r="P14864" s="63"/>
      <c r="Q14864" s="63"/>
      <c r="R14864" s="63"/>
      <c r="S14864" s="63"/>
      <c r="T14864" s="63"/>
      <c r="U14864" s="63"/>
      <c r="V14864" s="63"/>
      <c r="W14864" s="63"/>
      <c r="X14864" s="63"/>
      <c r="Y14864" s="63"/>
      <c r="Z14864" s="62">
        <v>1049.4000000000001</v>
      </c>
      <c r="AA14864" s="62">
        <v>16876</v>
      </c>
      <c r="AB14864" s="62">
        <v>27.04</v>
      </c>
      <c r="AC14864" s="62">
        <v>20.18</v>
      </c>
    </row>
    <row r="14865" spans="1:29" x14ac:dyDescent="0.25">
      <c r="A14865" s="61" t="s">
        <v>159</v>
      </c>
      <c r="B14865" s="61" t="s">
        <v>160</v>
      </c>
      <c r="C14865" s="62">
        <v>2011</v>
      </c>
      <c r="D14865" s="61" t="s">
        <v>78</v>
      </c>
      <c r="E14865" s="62">
        <v>30</v>
      </c>
      <c r="F14865" s="62">
        <v>111698</v>
      </c>
      <c r="G14865" s="62">
        <v>19493</v>
      </c>
      <c r="H14865" s="62">
        <v>54.15</v>
      </c>
      <c r="I14865" s="62">
        <v>3723.27</v>
      </c>
      <c r="J14865" s="62">
        <v>103879.14</v>
      </c>
      <c r="K14865" s="62">
        <v>14055.29</v>
      </c>
      <c r="L14865" s="62">
        <v>26382</v>
      </c>
      <c r="M14865" s="62">
        <v>73.28</v>
      </c>
      <c r="N14865" s="62">
        <v>468.51</v>
      </c>
      <c r="O14865" s="62">
        <v>169496.91</v>
      </c>
      <c r="P14865" s="63"/>
      <c r="Q14865" s="63"/>
      <c r="R14865" s="63"/>
      <c r="S14865" s="63"/>
      <c r="T14865" s="63"/>
      <c r="U14865" s="63"/>
      <c r="V14865" s="63"/>
      <c r="W14865" s="63"/>
      <c r="X14865" s="63"/>
      <c r="Y14865" s="63"/>
      <c r="Z14865" s="62">
        <v>1100</v>
      </c>
      <c r="AA14865" s="62">
        <v>7346</v>
      </c>
      <c r="AB14865" s="62">
        <v>20.41</v>
      </c>
      <c r="AC14865" s="62">
        <v>36.67</v>
      </c>
    </row>
    <row r="14866" spans="1:29" x14ac:dyDescent="0.25">
      <c r="A14866" s="61" t="s">
        <v>241</v>
      </c>
      <c r="B14866" s="61" t="s">
        <v>242</v>
      </c>
      <c r="C14866" s="62">
        <v>2005</v>
      </c>
      <c r="D14866" s="61" t="s">
        <v>78</v>
      </c>
      <c r="E14866" s="62">
        <v>84</v>
      </c>
      <c r="F14866" s="62">
        <v>763686</v>
      </c>
      <c r="G14866" s="62">
        <v>84579</v>
      </c>
      <c r="H14866" s="62">
        <v>83.91</v>
      </c>
      <c r="I14866" s="62">
        <v>9091.5</v>
      </c>
      <c r="J14866" s="62">
        <v>710227.98</v>
      </c>
      <c r="K14866" s="62">
        <v>0</v>
      </c>
      <c r="L14866" s="63"/>
      <c r="M14866" s="63"/>
      <c r="N14866" s="63"/>
      <c r="O14866" s="63"/>
      <c r="P14866" s="63"/>
      <c r="Q14866" s="63"/>
      <c r="R14866" s="63"/>
      <c r="S14866" s="63"/>
      <c r="T14866" s="63"/>
      <c r="U14866" s="63"/>
      <c r="V14866" s="63"/>
      <c r="W14866" s="63"/>
      <c r="X14866" s="63"/>
      <c r="Y14866" s="63"/>
      <c r="Z14866" s="62">
        <v>133700</v>
      </c>
      <c r="AA14866" s="62">
        <v>12213</v>
      </c>
      <c r="AB14866" s="62">
        <v>12.12</v>
      </c>
      <c r="AC14866" s="62">
        <v>1591.67</v>
      </c>
    </row>
    <row r="14867" spans="1:29" x14ac:dyDescent="0.25">
      <c r="A14867" s="61" t="s">
        <v>409</v>
      </c>
      <c r="B14867" s="61" t="s">
        <v>410</v>
      </c>
      <c r="C14867" s="62">
        <v>2005</v>
      </c>
      <c r="D14867" s="61" t="s">
        <v>75</v>
      </c>
      <c r="E14867" s="62">
        <v>6</v>
      </c>
      <c r="F14867" s="63"/>
      <c r="G14867" s="63"/>
      <c r="H14867" s="63"/>
      <c r="I14867" s="63"/>
      <c r="J14867" s="63"/>
      <c r="K14867" s="62">
        <v>0</v>
      </c>
      <c r="L14867" s="63"/>
      <c r="M14867" s="63"/>
      <c r="N14867" s="63"/>
      <c r="O14867" s="63"/>
      <c r="P14867" s="63"/>
      <c r="Q14867" s="63"/>
      <c r="R14867" s="63"/>
      <c r="S14867" s="63"/>
      <c r="T14867" s="63"/>
      <c r="U14867" s="63"/>
      <c r="V14867" s="63"/>
      <c r="W14867" s="63"/>
      <c r="X14867" s="63"/>
      <c r="Y14867" s="63"/>
      <c r="Z14867" s="62">
        <v>308.8</v>
      </c>
      <c r="AA14867" s="62">
        <v>1829</v>
      </c>
      <c r="AB14867" s="62">
        <v>25.4</v>
      </c>
      <c r="AC14867" s="62">
        <v>51.47</v>
      </c>
    </row>
    <row r="14868" spans="1:29" ht="30" x14ac:dyDescent="0.25">
      <c r="A14868" s="61" t="s">
        <v>367</v>
      </c>
      <c r="B14868" s="61" t="s">
        <v>368</v>
      </c>
      <c r="C14868" s="62">
        <v>2010</v>
      </c>
      <c r="D14868" s="61" t="s">
        <v>89</v>
      </c>
      <c r="E14868" s="62">
        <v>81</v>
      </c>
      <c r="F14868" s="62">
        <v>460584</v>
      </c>
      <c r="G14868" s="62">
        <v>74653</v>
      </c>
      <c r="H14868" s="62">
        <v>76.8</v>
      </c>
      <c r="I14868" s="62">
        <v>5686.22</v>
      </c>
      <c r="J14868" s="62">
        <v>428343.12</v>
      </c>
      <c r="K14868" s="62">
        <v>24233.75</v>
      </c>
      <c r="L14868" s="62">
        <v>45841</v>
      </c>
      <c r="M14868" s="62">
        <v>47.16</v>
      </c>
      <c r="N14868" s="62">
        <v>299.18</v>
      </c>
      <c r="O14868" s="62">
        <v>292242.11</v>
      </c>
      <c r="P14868" s="63"/>
      <c r="Q14868" s="63"/>
      <c r="R14868" s="63"/>
      <c r="S14868" s="63"/>
      <c r="T14868" s="63"/>
      <c r="U14868" s="63"/>
      <c r="V14868" s="63"/>
      <c r="W14868" s="63"/>
      <c r="X14868" s="63"/>
      <c r="Y14868" s="63"/>
      <c r="Z14868" s="62">
        <v>380700</v>
      </c>
      <c r="AA14868" s="62">
        <v>32100</v>
      </c>
      <c r="AB14868" s="62">
        <v>33.020000000000003</v>
      </c>
      <c r="AC14868" s="62">
        <v>4700</v>
      </c>
    </row>
    <row r="14869" spans="1:29" ht="30" x14ac:dyDescent="0.25">
      <c r="A14869" s="61" t="s">
        <v>287</v>
      </c>
      <c r="B14869" s="61" t="s">
        <v>288</v>
      </c>
      <c r="C14869" s="62">
        <v>2008</v>
      </c>
      <c r="D14869" s="61" t="s">
        <v>75</v>
      </c>
      <c r="E14869" s="62">
        <v>10</v>
      </c>
      <c r="F14869" s="62">
        <v>3023</v>
      </c>
      <c r="G14869" s="62">
        <v>481</v>
      </c>
      <c r="H14869" s="62">
        <v>4.01</v>
      </c>
      <c r="I14869" s="62">
        <v>302.3</v>
      </c>
      <c r="J14869" s="62">
        <v>2811.39</v>
      </c>
      <c r="K14869" s="62">
        <v>0</v>
      </c>
      <c r="L14869" s="63"/>
      <c r="M14869" s="63"/>
      <c r="N14869" s="63"/>
      <c r="O14869" s="63"/>
      <c r="P14869" s="63"/>
      <c r="Q14869" s="63"/>
      <c r="R14869" s="63"/>
      <c r="S14869" s="63"/>
      <c r="T14869" s="63"/>
      <c r="U14869" s="63"/>
      <c r="V14869" s="63"/>
      <c r="W14869" s="63"/>
      <c r="X14869" s="63"/>
      <c r="Y14869" s="63"/>
      <c r="Z14869" s="62">
        <v>104600</v>
      </c>
      <c r="AA14869" s="62">
        <v>4279</v>
      </c>
      <c r="AB14869" s="62">
        <v>35.659999999999997</v>
      </c>
      <c r="AC14869" s="62">
        <v>10460</v>
      </c>
    </row>
    <row r="14870" spans="1:29" ht="30" x14ac:dyDescent="0.25">
      <c r="A14870" s="61" t="s">
        <v>342</v>
      </c>
      <c r="B14870" s="61" t="s">
        <v>343</v>
      </c>
      <c r="C14870" s="62">
        <v>2013</v>
      </c>
      <c r="D14870" s="61" t="s">
        <v>75</v>
      </c>
      <c r="E14870" s="62">
        <v>12</v>
      </c>
      <c r="F14870" s="62">
        <v>3320</v>
      </c>
      <c r="G14870" s="62">
        <v>817</v>
      </c>
      <c r="H14870" s="62">
        <v>5.67</v>
      </c>
      <c r="I14870" s="62">
        <v>276.67</v>
      </c>
      <c r="J14870" s="62">
        <v>3087.6</v>
      </c>
      <c r="K14870" s="62">
        <v>0</v>
      </c>
      <c r="L14870" s="63"/>
      <c r="M14870" s="63"/>
      <c r="N14870" s="63"/>
      <c r="O14870" s="63"/>
      <c r="P14870" s="63"/>
      <c r="Q14870" s="63"/>
      <c r="R14870" s="63"/>
      <c r="S14870" s="63"/>
      <c r="T14870" s="63"/>
      <c r="U14870" s="63"/>
      <c r="V14870" s="63"/>
      <c r="W14870" s="63"/>
      <c r="X14870" s="63"/>
      <c r="Y14870" s="63"/>
      <c r="Z14870" s="62">
        <v>45432</v>
      </c>
      <c r="AA14870" s="62">
        <v>5614</v>
      </c>
      <c r="AB14870" s="62">
        <v>38.99</v>
      </c>
      <c r="AC14870" s="62">
        <v>3786</v>
      </c>
    </row>
    <row r="14871" spans="1:29" x14ac:dyDescent="0.25">
      <c r="A14871" s="61" t="s">
        <v>304</v>
      </c>
      <c r="B14871" s="61" t="s">
        <v>305</v>
      </c>
      <c r="C14871" s="62">
        <v>2018</v>
      </c>
      <c r="D14871" s="61" t="s">
        <v>75</v>
      </c>
      <c r="E14871" s="62">
        <v>6</v>
      </c>
      <c r="F14871" s="62">
        <v>679</v>
      </c>
      <c r="G14871" s="62">
        <v>242</v>
      </c>
      <c r="H14871" s="62">
        <v>3.36</v>
      </c>
      <c r="I14871" s="62">
        <v>113.17</v>
      </c>
      <c r="J14871" s="62">
        <v>631.47</v>
      </c>
      <c r="K14871" s="62">
        <v>0</v>
      </c>
      <c r="L14871" s="63"/>
      <c r="M14871" s="63"/>
      <c r="N14871" s="63"/>
      <c r="O14871" s="63"/>
      <c r="P14871" s="63"/>
      <c r="Q14871" s="63"/>
      <c r="R14871" s="63"/>
      <c r="S14871" s="63"/>
      <c r="T14871" s="63"/>
      <c r="U14871" s="63"/>
      <c r="V14871" s="63"/>
      <c r="W14871" s="63"/>
      <c r="X14871" s="63"/>
      <c r="Y14871" s="63"/>
      <c r="Z14871" s="62">
        <v>159.08000000000001</v>
      </c>
      <c r="AA14871" s="62">
        <v>420</v>
      </c>
      <c r="AB14871" s="62">
        <v>5.83</v>
      </c>
      <c r="AC14871" s="62">
        <v>26.51</v>
      </c>
    </row>
    <row r="14872" spans="1:29" ht="30" x14ac:dyDescent="0.25">
      <c r="A14872" s="61" t="s">
        <v>171</v>
      </c>
      <c r="B14872" s="61" t="s">
        <v>172</v>
      </c>
      <c r="C14872" s="62">
        <v>2011</v>
      </c>
      <c r="D14872" s="61" t="s">
        <v>419</v>
      </c>
      <c r="E14872" s="62">
        <v>6</v>
      </c>
      <c r="F14872" s="62">
        <v>9707</v>
      </c>
      <c r="G14872" s="62">
        <v>1793</v>
      </c>
      <c r="H14872" s="62">
        <v>24.9</v>
      </c>
      <c r="I14872" s="62">
        <v>1617.83</v>
      </c>
      <c r="J14872" s="62">
        <v>9027.51</v>
      </c>
      <c r="K14872" s="62">
        <v>0</v>
      </c>
      <c r="L14872" s="63"/>
      <c r="M14872" s="63"/>
      <c r="N14872" s="63"/>
      <c r="O14872" s="63"/>
      <c r="P14872" s="63"/>
      <c r="Q14872" s="63"/>
      <c r="R14872" s="63"/>
      <c r="S14872" s="63"/>
      <c r="T14872" s="63"/>
      <c r="U14872" s="63"/>
      <c r="V14872" s="63"/>
      <c r="W14872" s="63"/>
      <c r="X14872" s="63"/>
      <c r="Y14872" s="63"/>
      <c r="Z14872" s="62">
        <v>89</v>
      </c>
      <c r="AA14872" s="62">
        <v>835</v>
      </c>
      <c r="AB14872" s="62">
        <v>11.6</v>
      </c>
      <c r="AC14872" s="62">
        <v>14.83</v>
      </c>
    </row>
    <row r="14873" spans="1:29" x14ac:dyDescent="0.25">
      <c r="A14873" s="61" t="s">
        <v>130</v>
      </c>
      <c r="B14873" s="61" t="s">
        <v>131</v>
      </c>
      <c r="C14873" s="62">
        <v>2013</v>
      </c>
      <c r="D14873" s="61" t="s">
        <v>99</v>
      </c>
      <c r="E14873" s="62">
        <v>50</v>
      </c>
      <c r="F14873" s="62">
        <v>160240</v>
      </c>
      <c r="G14873" s="62">
        <v>19358</v>
      </c>
      <c r="H14873" s="62">
        <v>32.26</v>
      </c>
      <c r="I14873" s="62">
        <v>3204.8</v>
      </c>
      <c r="J14873" s="62">
        <v>149023.20000000001</v>
      </c>
      <c r="K14873" s="62">
        <v>39157.129999999997</v>
      </c>
      <c r="L14873" s="62">
        <v>43417</v>
      </c>
      <c r="M14873" s="62">
        <v>72.36</v>
      </c>
      <c r="N14873" s="62">
        <v>783.14</v>
      </c>
      <c r="O14873" s="62">
        <v>472207.57</v>
      </c>
      <c r="P14873" s="63"/>
      <c r="Q14873" s="63"/>
      <c r="R14873" s="63"/>
      <c r="S14873" s="63"/>
      <c r="T14873" s="63"/>
      <c r="U14873" s="63"/>
      <c r="V14873" s="63"/>
      <c r="W14873" s="63"/>
      <c r="X14873" s="63"/>
      <c r="Y14873" s="63"/>
      <c r="Z14873" s="62">
        <v>950</v>
      </c>
      <c r="AA14873" s="62">
        <v>5794</v>
      </c>
      <c r="AB14873" s="62">
        <v>9.66</v>
      </c>
      <c r="AC14873" s="62">
        <v>19</v>
      </c>
    </row>
    <row r="14874" spans="1:29" x14ac:dyDescent="0.25">
      <c r="A14874" s="61" t="s">
        <v>107</v>
      </c>
      <c r="B14874" s="61" t="s">
        <v>108</v>
      </c>
      <c r="C14874" s="62">
        <v>2003</v>
      </c>
      <c r="D14874" s="61" t="s">
        <v>99</v>
      </c>
      <c r="E14874" s="62">
        <v>54</v>
      </c>
      <c r="F14874" s="62">
        <v>204750</v>
      </c>
      <c r="G14874" s="62">
        <v>23581</v>
      </c>
      <c r="H14874" s="62">
        <v>36.39</v>
      </c>
      <c r="I14874" s="62">
        <v>3791.67</v>
      </c>
      <c r="J14874" s="62">
        <v>190417.5</v>
      </c>
      <c r="K14874" s="62">
        <v>0</v>
      </c>
      <c r="L14874" s="63"/>
      <c r="M14874" s="63"/>
      <c r="N14874" s="63"/>
      <c r="O14874" s="63"/>
      <c r="P14874" s="63"/>
      <c r="Q14874" s="63"/>
      <c r="R14874" s="63"/>
      <c r="S14874" s="63"/>
      <c r="T14874" s="63"/>
      <c r="U14874" s="63"/>
      <c r="V14874" s="63"/>
      <c r="W14874" s="63"/>
      <c r="X14874" s="63"/>
      <c r="Y14874" s="63"/>
      <c r="Z14874" s="62">
        <v>0</v>
      </c>
      <c r="AA14874" s="63"/>
      <c r="AB14874" s="63"/>
      <c r="AC14874" s="62">
        <v>0</v>
      </c>
    </row>
    <row r="14875" spans="1:29" x14ac:dyDescent="0.25">
      <c r="A14875" s="61" t="s">
        <v>140</v>
      </c>
      <c r="B14875" s="61" t="s">
        <v>141</v>
      </c>
      <c r="C14875" s="62">
        <v>2011</v>
      </c>
      <c r="D14875" s="61" t="s">
        <v>78</v>
      </c>
      <c r="E14875" s="62">
        <v>103</v>
      </c>
      <c r="F14875" s="63"/>
      <c r="G14875" s="63"/>
      <c r="H14875" s="63"/>
      <c r="I14875" s="63"/>
      <c r="J14875" s="63"/>
      <c r="K14875" s="62">
        <v>0</v>
      </c>
      <c r="L14875" s="63"/>
      <c r="M14875" s="63"/>
      <c r="N14875" s="63"/>
      <c r="O14875" s="63"/>
      <c r="P14875" s="63"/>
      <c r="Q14875" s="63"/>
      <c r="R14875" s="63"/>
      <c r="S14875" s="63"/>
      <c r="T14875" s="63"/>
      <c r="U14875" s="63"/>
      <c r="V14875" s="63"/>
      <c r="W14875" s="63"/>
      <c r="X14875" s="63"/>
      <c r="Y14875" s="63"/>
      <c r="Z14875" s="62">
        <v>0</v>
      </c>
      <c r="AA14875" s="63"/>
      <c r="AB14875" s="63"/>
      <c r="AC14875" s="62">
        <v>0</v>
      </c>
    </row>
    <row r="14876" spans="1:29" x14ac:dyDescent="0.25">
      <c r="A14876" s="61" t="s">
        <v>260</v>
      </c>
      <c r="B14876" s="61" t="s">
        <v>261</v>
      </c>
      <c r="C14876" s="62">
        <v>2017</v>
      </c>
      <c r="D14876" s="61" t="s">
        <v>72</v>
      </c>
      <c r="E14876" s="62">
        <v>50</v>
      </c>
      <c r="F14876" s="62">
        <v>165766</v>
      </c>
      <c r="G14876" s="62">
        <v>32303</v>
      </c>
      <c r="H14876" s="62">
        <v>53.84</v>
      </c>
      <c r="I14876" s="62">
        <v>3315.32</v>
      </c>
      <c r="J14876" s="62">
        <v>154162.38</v>
      </c>
      <c r="K14876" s="62">
        <v>18322.990000000002</v>
      </c>
      <c r="L14876" s="62">
        <v>21973</v>
      </c>
      <c r="M14876" s="62">
        <v>36.619999999999997</v>
      </c>
      <c r="N14876" s="62">
        <v>366.46</v>
      </c>
      <c r="O14876" s="62">
        <v>220962.4</v>
      </c>
      <c r="P14876" s="63"/>
      <c r="Q14876" s="63"/>
      <c r="R14876" s="63"/>
      <c r="S14876" s="63"/>
      <c r="T14876" s="63"/>
      <c r="U14876" s="63"/>
      <c r="V14876" s="63"/>
      <c r="W14876" s="63"/>
      <c r="X14876" s="63"/>
      <c r="Y14876" s="63"/>
      <c r="Z14876" s="62">
        <v>4712</v>
      </c>
      <c r="AA14876" s="62">
        <v>42970</v>
      </c>
      <c r="AB14876" s="62">
        <v>71.62</v>
      </c>
      <c r="AC14876" s="62">
        <v>94.24</v>
      </c>
    </row>
    <row r="14877" spans="1:29" x14ac:dyDescent="0.25">
      <c r="A14877" s="61" t="s">
        <v>253</v>
      </c>
      <c r="B14877" s="61" t="s">
        <v>254</v>
      </c>
      <c r="C14877" s="62">
        <v>2005</v>
      </c>
      <c r="D14877" s="61" t="s">
        <v>78</v>
      </c>
      <c r="E14877" s="62">
        <v>40</v>
      </c>
      <c r="F14877" s="62">
        <v>113594</v>
      </c>
      <c r="G14877" s="62">
        <v>32620</v>
      </c>
      <c r="H14877" s="62">
        <v>67.959999999999994</v>
      </c>
      <c r="I14877" s="62">
        <v>2839.85</v>
      </c>
      <c r="J14877" s="62">
        <v>105642.42</v>
      </c>
      <c r="K14877" s="62">
        <v>25241.51</v>
      </c>
      <c r="L14877" s="62">
        <v>33955</v>
      </c>
      <c r="M14877" s="62">
        <v>70.739999999999995</v>
      </c>
      <c r="N14877" s="62">
        <v>631.04</v>
      </c>
      <c r="O14877" s="62">
        <v>304394.98</v>
      </c>
      <c r="P14877" s="63"/>
      <c r="Q14877" s="63"/>
      <c r="R14877" s="63"/>
      <c r="S14877" s="63"/>
      <c r="T14877" s="63"/>
      <c r="U14877" s="63"/>
      <c r="V14877" s="63"/>
      <c r="W14877" s="63"/>
      <c r="X14877" s="63"/>
      <c r="Y14877" s="63"/>
      <c r="Z14877" s="62">
        <v>139900</v>
      </c>
      <c r="AA14877" s="62">
        <v>5117</v>
      </c>
      <c r="AB14877" s="62">
        <v>10.66</v>
      </c>
      <c r="AC14877" s="62">
        <v>3497.5</v>
      </c>
    </row>
    <row r="14878" spans="1:29" x14ac:dyDescent="0.25">
      <c r="A14878" s="61" t="s">
        <v>144</v>
      </c>
      <c r="B14878" s="61" t="s">
        <v>145</v>
      </c>
      <c r="C14878" s="62">
        <v>2006</v>
      </c>
      <c r="D14878" s="61" t="s">
        <v>94</v>
      </c>
      <c r="E14878" s="62">
        <v>3</v>
      </c>
      <c r="F14878" s="62">
        <v>0</v>
      </c>
      <c r="G14878" s="62">
        <v>0</v>
      </c>
      <c r="H14878" s="62">
        <v>0</v>
      </c>
      <c r="I14878" s="62">
        <v>0</v>
      </c>
      <c r="J14878" s="62">
        <v>0</v>
      </c>
      <c r="K14878" s="62">
        <v>0</v>
      </c>
      <c r="L14878" s="62">
        <v>0</v>
      </c>
      <c r="M14878" s="62">
        <v>0</v>
      </c>
      <c r="N14878" s="63"/>
      <c r="O14878" s="63"/>
      <c r="P14878" s="63"/>
      <c r="Q14878" s="63"/>
      <c r="R14878" s="63"/>
      <c r="S14878" s="63"/>
      <c r="T14878" s="63"/>
      <c r="U14878" s="63"/>
      <c r="V14878" s="63"/>
      <c r="W14878" s="63"/>
      <c r="X14878" s="63"/>
      <c r="Y14878" s="63"/>
      <c r="Z14878" s="62">
        <v>233.1</v>
      </c>
      <c r="AA14878" s="62">
        <v>2439</v>
      </c>
      <c r="AB14878" s="62">
        <v>67.75</v>
      </c>
      <c r="AC14878" s="62">
        <v>77.7</v>
      </c>
    </row>
    <row r="14879" spans="1:29" x14ac:dyDescent="0.25">
      <c r="A14879" s="61" t="s">
        <v>107</v>
      </c>
      <c r="B14879" s="61" t="s">
        <v>108</v>
      </c>
      <c r="C14879" s="62">
        <v>2006</v>
      </c>
      <c r="D14879" s="61" t="s">
        <v>86</v>
      </c>
      <c r="E14879" s="62">
        <v>68</v>
      </c>
      <c r="F14879" s="62">
        <v>46994</v>
      </c>
      <c r="G14879" s="62">
        <v>10290</v>
      </c>
      <c r="H14879" s="62">
        <v>12.61</v>
      </c>
      <c r="I14879" s="62">
        <v>691.09</v>
      </c>
      <c r="J14879" s="62">
        <v>43704.42</v>
      </c>
      <c r="K14879" s="62">
        <v>80899.13</v>
      </c>
      <c r="L14879" s="62">
        <v>138969</v>
      </c>
      <c r="M14879" s="62">
        <v>170.31</v>
      </c>
      <c r="N14879" s="62">
        <v>1189.69</v>
      </c>
      <c r="O14879" s="62">
        <v>975586.84</v>
      </c>
      <c r="P14879" s="63"/>
      <c r="Q14879" s="63"/>
      <c r="R14879" s="63"/>
      <c r="S14879" s="63"/>
      <c r="T14879" s="63"/>
      <c r="U14879" s="63"/>
      <c r="V14879" s="63"/>
      <c r="W14879" s="63"/>
      <c r="X14879" s="63"/>
      <c r="Y14879" s="63"/>
      <c r="Z14879" s="62">
        <v>0</v>
      </c>
      <c r="AA14879" s="62">
        <v>29512</v>
      </c>
      <c r="AB14879" s="62">
        <v>36.17</v>
      </c>
      <c r="AC14879" s="62">
        <v>0</v>
      </c>
    </row>
    <row r="14880" spans="1:29" x14ac:dyDescent="0.25">
      <c r="A14880" s="61" t="s">
        <v>159</v>
      </c>
      <c r="B14880" s="61" t="s">
        <v>160</v>
      </c>
      <c r="C14880" s="62">
        <v>2008</v>
      </c>
      <c r="D14880" s="61" t="s">
        <v>175</v>
      </c>
      <c r="E14880" s="62">
        <v>8</v>
      </c>
      <c r="F14880" s="63"/>
      <c r="G14880" s="63"/>
      <c r="H14880" s="63"/>
      <c r="I14880" s="63"/>
      <c r="J14880" s="63"/>
      <c r="K14880" s="62">
        <v>0</v>
      </c>
      <c r="L14880" s="63"/>
      <c r="M14880" s="63"/>
      <c r="N14880" s="63"/>
      <c r="O14880" s="63"/>
      <c r="P14880" s="63"/>
      <c r="Q14880" s="63"/>
      <c r="R14880" s="63"/>
      <c r="S14880" s="63"/>
      <c r="T14880" s="63"/>
      <c r="U14880" s="63"/>
      <c r="V14880" s="63"/>
      <c r="W14880" s="63"/>
      <c r="X14880" s="63"/>
      <c r="Y14880" s="63"/>
      <c r="Z14880" s="62">
        <v>0</v>
      </c>
      <c r="AA14880" s="63"/>
      <c r="AB14880" s="63"/>
      <c r="AC14880" s="62">
        <v>0</v>
      </c>
    </row>
    <row r="14881" spans="1:29" ht="45" x14ac:dyDescent="0.25">
      <c r="A14881" s="61" t="s">
        <v>109</v>
      </c>
      <c r="B14881" s="61" t="s">
        <v>110</v>
      </c>
      <c r="C14881" s="62">
        <v>2007</v>
      </c>
      <c r="D14881" s="61" t="s">
        <v>89</v>
      </c>
      <c r="E14881" s="62">
        <v>17</v>
      </c>
      <c r="F14881" s="62">
        <v>47800</v>
      </c>
      <c r="G14881" s="62">
        <v>8355</v>
      </c>
      <c r="H14881" s="62">
        <v>40.96</v>
      </c>
      <c r="I14881" s="62">
        <v>2811.76</v>
      </c>
      <c r="J14881" s="62">
        <v>44454</v>
      </c>
      <c r="K14881" s="62">
        <v>437.44</v>
      </c>
      <c r="L14881" s="62">
        <v>5370</v>
      </c>
      <c r="M14881" s="62">
        <v>26.32</v>
      </c>
      <c r="N14881" s="62">
        <v>25.73</v>
      </c>
      <c r="O14881" s="62">
        <v>5275.21</v>
      </c>
      <c r="P14881" s="63"/>
      <c r="Q14881" s="63"/>
      <c r="R14881" s="63"/>
      <c r="S14881" s="63"/>
      <c r="T14881" s="63"/>
      <c r="U14881" s="63"/>
      <c r="V14881" s="63"/>
      <c r="W14881" s="63"/>
      <c r="X14881" s="63"/>
      <c r="Y14881" s="63"/>
      <c r="Z14881" s="62">
        <v>4972.93</v>
      </c>
      <c r="AA14881" s="62">
        <v>6207</v>
      </c>
      <c r="AB14881" s="62">
        <v>30.43</v>
      </c>
      <c r="AC14881" s="62">
        <v>292.52999999999997</v>
      </c>
    </row>
    <row r="14882" spans="1:29" ht="30" x14ac:dyDescent="0.25">
      <c r="A14882" s="61" t="s">
        <v>233</v>
      </c>
      <c r="B14882" s="61" t="s">
        <v>234</v>
      </c>
      <c r="C14882" s="62">
        <v>2017</v>
      </c>
      <c r="D14882" s="61" t="s">
        <v>99</v>
      </c>
      <c r="E14882" s="62">
        <v>76</v>
      </c>
      <c r="F14882" s="62">
        <v>34831</v>
      </c>
      <c r="G14882" s="62">
        <v>6383</v>
      </c>
      <c r="H14882" s="62">
        <v>7</v>
      </c>
      <c r="I14882" s="62">
        <v>458.3</v>
      </c>
      <c r="J14882" s="62">
        <v>32392.83</v>
      </c>
      <c r="K14882" s="62">
        <v>25822.5</v>
      </c>
      <c r="L14882" s="62">
        <v>34721</v>
      </c>
      <c r="M14882" s="62">
        <v>38.07</v>
      </c>
      <c r="N14882" s="62">
        <v>339.77</v>
      </c>
      <c r="O14882" s="62">
        <v>311401.3</v>
      </c>
      <c r="P14882" s="63"/>
      <c r="Q14882" s="63"/>
      <c r="R14882" s="63"/>
      <c r="S14882" s="63"/>
      <c r="T14882" s="63"/>
      <c r="U14882" s="63"/>
      <c r="V14882" s="63"/>
      <c r="W14882" s="63"/>
      <c r="X14882" s="63"/>
      <c r="Y14882" s="63"/>
      <c r="Z14882" s="62">
        <v>2128.1999999999998</v>
      </c>
      <c r="AA14882" s="62">
        <v>35645</v>
      </c>
      <c r="AB14882" s="62">
        <v>39.08</v>
      </c>
      <c r="AC14882" s="62">
        <v>28</v>
      </c>
    </row>
    <row r="14883" spans="1:29" x14ac:dyDescent="0.25">
      <c r="A14883" s="61" t="s">
        <v>475</v>
      </c>
      <c r="B14883" s="61" t="s">
        <v>476</v>
      </c>
      <c r="C14883" s="62">
        <v>2013</v>
      </c>
      <c r="D14883" s="61" t="s">
        <v>477</v>
      </c>
      <c r="E14883" s="62">
        <v>20</v>
      </c>
      <c r="F14883" s="62">
        <v>95280</v>
      </c>
      <c r="G14883" s="62">
        <v>15422</v>
      </c>
      <c r="H14883" s="62">
        <v>64.260000000000005</v>
      </c>
      <c r="I14883" s="62">
        <v>4764</v>
      </c>
      <c r="J14883" s="62">
        <v>88610.4</v>
      </c>
      <c r="K14883" s="62">
        <v>4014</v>
      </c>
      <c r="L14883" s="62">
        <v>4937</v>
      </c>
      <c r="M14883" s="62">
        <v>20.57</v>
      </c>
      <c r="N14883" s="62">
        <v>200.7</v>
      </c>
      <c r="O14883" s="62">
        <v>48406.03</v>
      </c>
      <c r="P14883" s="63"/>
      <c r="Q14883" s="63"/>
      <c r="R14883" s="63"/>
      <c r="S14883" s="63"/>
      <c r="T14883" s="63"/>
      <c r="U14883" s="63"/>
      <c r="V14883" s="63"/>
      <c r="W14883" s="63"/>
      <c r="X14883" s="63"/>
      <c r="Y14883" s="63"/>
      <c r="Z14883" s="62">
        <v>106.45</v>
      </c>
      <c r="AA14883" s="62">
        <v>8732</v>
      </c>
      <c r="AB14883" s="62">
        <v>36.380000000000003</v>
      </c>
      <c r="AC14883" s="62">
        <v>5.32</v>
      </c>
    </row>
    <row r="14884" spans="1:29" ht="30" x14ac:dyDescent="0.25">
      <c r="A14884" s="61" t="s">
        <v>247</v>
      </c>
      <c r="B14884" s="61" t="s">
        <v>248</v>
      </c>
      <c r="C14884" s="62">
        <v>2012</v>
      </c>
      <c r="D14884" s="61" t="s">
        <v>99</v>
      </c>
      <c r="E14884" s="62">
        <v>40</v>
      </c>
      <c r="F14884" s="62">
        <v>286591</v>
      </c>
      <c r="G14884" s="62">
        <v>57605</v>
      </c>
      <c r="H14884" s="62">
        <v>120.01</v>
      </c>
      <c r="I14884" s="62">
        <v>7164.78</v>
      </c>
      <c r="J14884" s="62">
        <v>266529.63</v>
      </c>
      <c r="K14884" s="62">
        <v>0</v>
      </c>
      <c r="L14884" s="63"/>
      <c r="M14884" s="63"/>
      <c r="N14884" s="63"/>
      <c r="O14884" s="63"/>
      <c r="P14884" s="63"/>
      <c r="Q14884" s="63"/>
      <c r="R14884" s="63"/>
      <c r="S14884" s="63"/>
      <c r="T14884" s="63"/>
      <c r="U14884" s="63"/>
      <c r="V14884" s="63"/>
      <c r="W14884" s="63"/>
      <c r="X14884" s="63"/>
      <c r="Y14884" s="63"/>
      <c r="Z14884" s="62">
        <v>91</v>
      </c>
      <c r="AA14884" s="62">
        <v>7720</v>
      </c>
      <c r="AB14884" s="62">
        <v>16.079999999999998</v>
      </c>
      <c r="AC14884" s="62">
        <v>2.2799999999999998</v>
      </c>
    </row>
    <row r="14885" spans="1:29" ht="45" x14ac:dyDescent="0.25">
      <c r="A14885" s="61" t="s">
        <v>334</v>
      </c>
      <c r="B14885" s="61" t="s">
        <v>335</v>
      </c>
      <c r="C14885" s="62">
        <v>2015</v>
      </c>
      <c r="D14885" s="61" t="s">
        <v>75</v>
      </c>
      <c r="E14885" s="62">
        <v>16</v>
      </c>
      <c r="F14885" s="63"/>
      <c r="G14885" s="63"/>
      <c r="H14885" s="63"/>
      <c r="I14885" s="63"/>
      <c r="J14885" s="63"/>
      <c r="K14885" s="62">
        <v>0</v>
      </c>
      <c r="L14885" s="63"/>
      <c r="M14885" s="63"/>
      <c r="N14885" s="63"/>
      <c r="O14885" s="63"/>
      <c r="P14885" s="63"/>
      <c r="Q14885" s="63"/>
      <c r="R14885" s="63"/>
      <c r="S14885" s="63"/>
      <c r="T14885" s="63"/>
      <c r="U14885" s="63"/>
      <c r="V14885" s="63"/>
      <c r="W14885" s="63"/>
      <c r="X14885" s="63"/>
      <c r="Y14885" s="63"/>
      <c r="Z14885" s="62">
        <v>1333.41</v>
      </c>
      <c r="AA14885" s="62">
        <v>15348</v>
      </c>
      <c r="AB14885" s="62">
        <v>79.94</v>
      </c>
      <c r="AC14885" s="62">
        <v>83.34</v>
      </c>
    </row>
    <row r="14886" spans="1:29" ht="30" x14ac:dyDescent="0.25">
      <c r="A14886" s="61" t="s">
        <v>237</v>
      </c>
      <c r="B14886" s="61" t="s">
        <v>238</v>
      </c>
      <c r="C14886" s="62">
        <v>2003</v>
      </c>
      <c r="D14886" s="61" t="s">
        <v>313</v>
      </c>
      <c r="E14886" s="62">
        <v>45</v>
      </c>
      <c r="F14886" s="62">
        <v>100152</v>
      </c>
      <c r="G14886" s="62">
        <v>11417</v>
      </c>
      <c r="H14886" s="62">
        <v>21.14</v>
      </c>
      <c r="I14886" s="62">
        <v>2225.6</v>
      </c>
      <c r="J14886" s="62">
        <v>93141.36</v>
      </c>
      <c r="K14886" s="62">
        <v>3709.02</v>
      </c>
      <c r="L14886" s="62">
        <v>3918</v>
      </c>
      <c r="M14886" s="62">
        <v>7.26</v>
      </c>
      <c r="N14886" s="62">
        <v>82.42</v>
      </c>
      <c r="O14886" s="62">
        <v>44728.19</v>
      </c>
      <c r="P14886" s="63"/>
      <c r="Q14886" s="63"/>
      <c r="R14886" s="63"/>
      <c r="S14886" s="63"/>
      <c r="T14886" s="63"/>
      <c r="U14886" s="63"/>
      <c r="V14886" s="63"/>
      <c r="W14886" s="63"/>
      <c r="X14886" s="63"/>
      <c r="Y14886" s="63"/>
      <c r="Z14886" s="62">
        <v>0</v>
      </c>
      <c r="AA14886" s="63"/>
      <c r="AB14886" s="63"/>
      <c r="AC14886" s="62">
        <v>0</v>
      </c>
    </row>
    <row r="14887" spans="1:29" x14ac:dyDescent="0.25">
      <c r="A14887" s="61" t="s">
        <v>128</v>
      </c>
      <c r="B14887" s="61" t="s">
        <v>129</v>
      </c>
      <c r="C14887" s="62">
        <v>2011</v>
      </c>
      <c r="D14887" s="61" t="s">
        <v>78</v>
      </c>
      <c r="E14887" s="62">
        <v>52</v>
      </c>
      <c r="F14887" s="62">
        <v>187058</v>
      </c>
      <c r="G14887" s="62">
        <v>27673</v>
      </c>
      <c r="H14887" s="62">
        <v>44.35</v>
      </c>
      <c r="I14887" s="62">
        <v>3597.27</v>
      </c>
      <c r="J14887" s="62">
        <v>173963.94</v>
      </c>
      <c r="K14887" s="62">
        <v>38759.46</v>
      </c>
      <c r="L14887" s="62">
        <v>14590</v>
      </c>
      <c r="M14887" s="62">
        <v>23.38</v>
      </c>
      <c r="N14887" s="62">
        <v>745.37</v>
      </c>
      <c r="O14887" s="62">
        <v>467411.92</v>
      </c>
      <c r="P14887" s="63"/>
      <c r="Q14887" s="63"/>
      <c r="R14887" s="63"/>
      <c r="S14887" s="63"/>
      <c r="T14887" s="63"/>
      <c r="U14887" s="63"/>
      <c r="V14887" s="63"/>
      <c r="W14887" s="63"/>
      <c r="X14887" s="63"/>
      <c r="Y14887" s="63"/>
      <c r="Z14887" s="62">
        <v>2011</v>
      </c>
      <c r="AA14887" s="62">
        <v>12488</v>
      </c>
      <c r="AB14887" s="62">
        <v>20.010000000000002</v>
      </c>
      <c r="AC14887" s="62">
        <v>38.67</v>
      </c>
    </row>
    <row r="14888" spans="1:29" ht="30" x14ac:dyDescent="0.25">
      <c r="A14888" s="61" t="s">
        <v>186</v>
      </c>
      <c r="B14888" s="61" t="s">
        <v>187</v>
      </c>
      <c r="C14888" s="62">
        <v>2006</v>
      </c>
      <c r="D14888" s="61" t="s">
        <v>75</v>
      </c>
      <c r="E14888" s="62">
        <v>3</v>
      </c>
      <c r="F14888" s="62">
        <v>1003</v>
      </c>
      <c r="G14888" s="62">
        <v>63</v>
      </c>
      <c r="H14888" s="62">
        <v>1.75</v>
      </c>
      <c r="I14888" s="62">
        <v>334.33</v>
      </c>
      <c r="J14888" s="62">
        <v>932.79</v>
      </c>
      <c r="K14888" s="62">
        <v>0</v>
      </c>
      <c r="L14888" s="63"/>
      <c r="M14888" s="63"/>
      <c r="N14888" s="63"/>
      <c r="O14888" s="63"/>
      <c r="P14888" s="63"/>
      <c r="Q14888" s="63"/>
      <c r="R14888" s="63"/>
      <c r="S14888" s="63"/>
      <c r="T14888" s="63"/>
      <c r="U14888" s="62">
        <v>246</v>
      </c>
      <c r="V14888" s="62">
        <v>584</v>
      </c>
      <c r="W14888" s="62">
        <v>16.22</v>
      </c>
      <c r="X14888" s="62">
        <v>82</v>
      </c>
      <c r="Y14888" s="62">
        <v>5506.46</v>
      </c>
      <c r="Z14888" s="62">
        <v>1780.84</v>
      </c>
      <c r="AA14888" s="62">
        <v>337</v>
      </c>
      <c r="AB14888" s="62">
        <v>9.36</v>
      </c>
      <c r="AC14888" s="62">
        <v>593.61</v>
      </c>
    </row>
    <row r="14889" spans="1:29" ht="30" x14ac:dyDescent="0.25">
      <c r="A14889" s="61" t="s">
        <v>348</v>
      </c>
      <c r="B14889" s="61" t="s">
        <v>349</v>
      </c>
      <c r="C14889" s="62">
        <v>2005</v>
      </c>
      <c r="D14889" s="61" t="s">
        <v>419</v>
      </c>
      <c r="E14889" s="62">
        <v>4</v>
      </c>
      <c r="F14889" s="62">
        <v>320</v>
      </c>
      <c r="G14889" s="62">
        <v>128</v>
      </c>
      <c r="H14889" s="62">
        <v>2.67</v>
      </c>
      <c r="I14889" s="62">
        <v>80</v>
      </c>
      <c r="J14889" s="62">
        <v>297.60000000000002</v>
      </c>
      <c r="K14889" s="62">
        <v>0</v>
      </c>
      <c r="L14889" s="63"/>
      <c r="M14889" s="63"/>
      <c r="N14889" s="63"/>
      <c r="O14889" s="63"/>
      <c r="P14889" s="63"/>
      <c r="Q14889" s="63"/>
      <c r="R14889" s="63"/>
      <c r="S14889" s="63"/>
      <c r="T14889" s="63"/>
      <c r="U14889" s="63"/>
      <c r="V14889" s="63"/>
      <c r="W14889" s="63"/>
      <c r="X14889" s="63"/>
      <c r="Y14889" s="63"/>
      <c r="Z14889" s="62">
        <v>10.96</v>
      </c>
      <c r="AA14889" s="62">
        <v>405</v>
      </c>
      <c r="AB14889" s="62">
        <v>8.44</v>
      </c>
      <c r="AC14889" s="62">
        <v>2.74</v>
      </c>
    </row>
    <row r="14890" spans="1:29" x14ac:dyDescent="0.25">
      <c r="A14890" s="61" t="s">
        <v>184</v>
      </c>
      <c r="B14890" s="61" t="s">
        <v>185</v>
      </c>
      <c r="C14890" s="62">
        <v>2014</v>
      </c>
      <c r="D14890" s="61" t="s">
        <v>78</v>
      </c>
      <c r="E14890" s="62">
        <v>52</v>
      </c>
      <c r="F14890" s="62">
        <v>903477</v>
      </c>
      <c r="G14890" s="62">
        <v>77376</v>
      </c>
      <c r="H14890" s="62">
        <v>124</v>
      </c>
      <c r="I14890" s="62">
        <v>17374.560000000001</v>
      </c>
      <c r="J14890" s="62">
        <v>840233.61</v>
      </c>
      <c r="K14890" s="62">
        <v>0</v>
      </c>
      <c r="L14890" s="63"/>
      <c r="M14890" s="63"/>
      <c r="N14890" s="63"/>
      <c r="O14890" s="63"/>
      <c r="P14890" s="63"/>
      <c r="Q14890" s="63"/>
      <c r="R14890" s="63"/>
      <c r="S14890" s="63"/>
      <c r="T14890" s="63"/>
      <c r="U14890" s="63"/>
      <c r="V14890" s="63"/>
      <c r="W14890" s="63"/>
      <c r="X14890" s="63"/>
      <c r="Y14890" s="63"/>
      <c r="Z14890" s="62">
        <v>865307</v>
      </c>
      <c r="AA14890" s="62">
        <v>11396</v>
      </c>
      <c r="AB14890" s="62">
        <v>18.260000000000002</v>
      </c>
      <c r="AC14890" s="62">
        <v>16640.52</v>
      </c>
    </row>
    <row r="14891" spans="1:29" ht="30" x14ac:dyDescent="0.25">
      <c r="A14891" s="61" t="s">
        <v>176</v>
      </c>
      <c r="B14891" s="61" t="s">
        <v>177</v>
      </c>
      <c r="C14891" s="62">
        <v>2010</v>
      </c>
      <c r="D14891" s="61" t="s">
        <v>72</v>
      </c>
      <c r="E14891" s="62">
        <v>104</v>
      </c>
      <c r="F14891" s="62">
        <v>500672</v>
      </c>
      <c r="G14891" s="62">
        <v>68718</v>
      </c>
      <c r="H14891" s="62">
        <v>55.06</v>
      </c>
      <c r="I14891" s="62">
        <v>4814.1499999999996</v>
      </c>
      <c r="J14891" s="62">
        <v>465624.96</v>
      </c>
      <c r="K14891" s="62">
        <v>0</v>
      </c>
      <c r="L14891" s="62">
        <v>843</v>
      </c>
      <c r="M14891" s="62">
        <v>0.68</v>
      </c>
      <c r="N14891" s="63"/>
      <c r="O14891" s="63"/>
      <c r="P14891" s="63"/>
      <c r="Q14891" s="63"/>
      <c r="R14891" s="63"/>
      <c r="S14891" s="63"/>
      <c r="T14891" s="63"/>
      <c r="U14891" s="63"/>
      <c r="V14891" s="63"/>
      <c r="W14891" s="63"/>
      <c r="X14891" s="63"/>
      <c r="Y14891" s="63"/>
      <c r="Z14891" s="62">
        <v>0</v>
      </c>
      <c r="AA14891" s="62">
        <v>7856</v>
      </c>
      <c r="AB14891" s="62">
        <v>6.29</v>
      </c>
      <c r="AC14891" s="62">
        <v>0</v>
      </c>
    </row>
    <row r="14892" spans="1:29" x14ac:dyDescent="0.25">
      <c r="A14892" s="61" t="s">
        <v>401</v>
      </c>
      <c r="B14892" s="61" t="s">
        <v>402</v>
      </c>
      <c r="C14892" s="62">
        <v>2017</v>
      </c>
      <c r="D14892" s="61" t="s">
        <v>150</v>
      </c>
      <c r="E14892" s="62">
        <v>8</v>
      </c>
      <c r="F14892" s="63"/>
      <c r="G14892" s="63"/>
      <c r="H14892" s="63"/>
      <c r="I14892" s="63"/>
      <c r="J14892" s="63"/>
      <c r="K14892" s="62">
        <v>0</v>
      </c>
      <c r="L14892" s="63"/>
      <c r="M14892" s="63"/>
      <c r="N14892" s="63"/>
      <c r="O14892" s="63"/>
      <c r="P14892" s="63"/>
      <c r="Q14892" s="63"/>
      <c r="R14892" s="63"/>
      <c r="S14892" s="63"/>
      <c r="T14892" s="63"/>
      <c r="U14892" s="63"/>
      <c r="V14892" s="63"/>
      <c r="W14892" s="63"/>
      <c r="X14892" s="63"/>
      <c r="Y14892" s="63"/>
      <c r="Z14892" s="62">
        <v>0</v>
      </c>
      <c r="AA14892" s="63"/>
      <c r="AB14892" s="63"/>
      <c r="AC14892" s="62">
        <v>0</v>
      </c>
    </row>
    <row r="14893" spans="1:29" ht="30" x14ac:dyDescent="0.25">
      <c r="A14893" s="61" t="s">
        <v>352</v>
      </c>
      <c r="B14893" s="61" t="s">
        <v>353</v>
      </c>
      <c r="C14893" s="62">
        <v>2008</v>
      </c>
      <c r="D14893" s="61" t="s">
        <v>86</v>
      </c>
      <c r="E14893" s="62">
        <v>28</v>
      </c>
      <c r="F14893" s="62">
        <v>144672</v>
      </c>
      <c r="G14893" s="62">
        <v>23021</v>
      </c>
      <c r="H14893" s="62">
        <v>68.510000000000005</v>
      </c>
      <c r="I14893" s="62">
        <v>5166.8599999999997</v>
      </c>
      <c r="J14893" s="62">
        <v>134544.95999999999</v>
      </c>
      <c r="K14893" s="62">
        <v>0</v>
      </c>
      <c r="L14893" s="63"/>
      <c r="M14893" s="63"/>
      <c r="N14893" s="63"/>
      <c r="O14893" s="63"/>
      <c r="P14893" s="63"/>
      <c r="Q14893" s="63"/>
      <c r="R14893" s="63"/>
      <c r="S14893" s="63"/>
      <c r="T14893" s="63"/>
      <c r="U14893" s="62">
        <v>12776</v>
      </c>
      <c r="V14893" s="62">
        <v>45223</v>
      </c>
      <c r="W14893" s="62">
        <v>134.59</v>
      </c>
      <c r="X14893" s="62">
        <v>456</v>
      </c>
      <c r="Y14893" s="62">
        <v>285977.98</v>
      </c>
      <c r="Z14893" s="62">
        <v>2545</v>
      </c>
      <c r="AA14893" s="62">
        <v>20600</v>
      </c>
      <c r="AB14893" s="62">
        <v>61.31</v>
      </c>
      <c r="AC14893" s="62">
        <v>90.89</v>
      </c>
    </row>
    <row r="14894" spans="1:29" x14ac:dyDescent="0.25">
      <c r="A14894" s="61" t="s">
        <v>328</v>
      </c>
      <c r="B14894" s="61" t="s">
        <v>329</v>
      </c>
      <c r="C14894" s="62">
        <v>2010</v>
      </c>
      <c r="D14894" s="61" t="s">
        <v>78</v>
      </c>
      <c r="E14894" s="62">
        <v>64</v>
      </c>
      <c r="F14894" s="62">
        <v>684120</v>
      </c>
      <c r="G14894" s="62">
        <v>112353</v>
      </c>
      <c r="H14894" s="62">
        <v>146.29</v>
      </c>
      <c r="I14894" s="62">
        <v>10689.38</v>
      </c>
      <c r="J14894" s="62">
        <v>636231.6</v>
      </c>
      <c r="K14894" s="62">
        <v>0</v>
      </c>
      <c r="L14894" s="63"/>
      <c r="M14894" s="63"/>
      <c r="N14894" s="63"/>
      <c r="O14894" s="63"/>
      <c r="P14894" s="63"/>
      <c r="Q14894" s="63"/>
      <c r="R14894" s="63"/>
      <c r="S14894" s="63"/>
      <c r="T14894" s="63"/>
      <c r="U14894" s="63"/>
      <c r="V14894" s="63"/>
      <c r="W14894" s="63"/>
      <c r="X14894" s="63"/>
      <c r="Y14894" s="63"/>
      <c r="Z14894" s="62">
        <v>704.04</v>
      </c>
      <c r="AA14894" s="62">
        <v>3592</v>
      </c>
      <c r="AB14894" s="62">
        <v>4.68</v>
      </c>
      <c r="AC14894" s="62">
        <v>11</v>
      </c>
    </row>
    <row r="14895" spans="1:29" x14ac:dyDescent="0.25">
      <c r="A14895" s="61" t="s">
        <v>81</v>
      </c>
      <c r="B14895" s="61" t="s">
        <v>82</v>
      </c>
      <c r="C14895" s="62">
        <v>2010</v>
      </c>
      <c r="D14895" s="61" t="s">
        <v>89</v>
      </c>
      <c r="E14895" s="62">
        <v>20</v>
      </c>
      <c r="F14895" s="62">
        <v>63272</v>
      </c>
      <c r="G14895" s="62">
        <v>16058</v>
      </c>
      <c r="H14895" s="62">
        <v>66.91</v>
      </c>
      <c r="I14895" s="62">
        <v>3163.6</v>
      </c>
      <c r="J14895" s="62">
        <v>58842.96</v>
      </c>
      <c r="K14895" s="62">
        <v>6919.5</v>
      </c>
      <c r="L14895" s="62">
        <v>9463</v>
      </c>
      <c r="M14895" s="62">
        <v>39.43</v>
      </c>
      <c r="N14895" s="62">
        <v>345.97</v>
      </c>
      <c r="O14895" s="62">
        <v>83444.27</v>
      </c>
      <c r="P14895" s="63"/>
      <c r="Q14895" s="63"/>
      <c r="R14895" s="63"/>
      <c r="S14895" s="63"/>
      <c r="T14895" s="63"/>
      <c r="U14895" s="63"/>
      <c r="V14895" s="63"/>
      <c r="W14895" s="63"/>
      <c r="X14895" s="63"/>
      <c r="Y14895" s="63"/>
      <c r="Z14895" s="62">
        <v>361</v>
      </c>
      <c r="AA14895" s="62">
        <v>1689</v>
      </c>
      <c r="AB14895" s="62">
        <v>7.04</v>
      </c>
      <c r="AC14895" s="62">
        <v>18.05</v>
      </c>
    </row>
    <row r="14896" spans="1:29" x14ac:dyDescent="0.25">
      <c r="A14896" s="61" t="s">
        <v>383</v>
      </c>
      <c r="B14896" s="61" t="s">
        <v>384</v>
      </c>
      <c r="C14896" s="62">
        <v>2013</v>
      </c>
      <c r="D14896" s="61" t="s">
        <v>99</v>
      </c>
      <c r="E14896" s="62">
        <v>40</v>
      </c>
      <c r="F14896" s="62">
        <v>246803</v>
      </c>
      <c r="G14896" s="62">
        <v>42132</v>
      </c>
      <c r="H14896" s="62">
        <v>87.78</v>
      </c>
      <c r="I14896" s="62">
        <v>6170.08</v>
      </c>
      <c r="J14896" s="62">
        <v>229526.79</v>
      </c>
      <c r="K14896" s="62">
        <v>11327</v>
      </c>
      <c r="L14896" s="62">
        <v>15493</v>
      </c>
      <c r="M14896" s="62">
        <v>32.28</v>
      </c>
      <c r="N14896" s="62">
        <v>283.18</v>
      </c>
      <c r="O14896" s="62">
        <v>136595.69</v>
      </c>
      <c r="P14896" s="63"/>
      <c r="Q14896" s="63"/>
      <c r="R14896" s="63"/>
      <c r="S14896" s="63"/>
      <c r="T14896" s="63"/>
      <c r="U14896" s="63"/>
      <c r="V14896" s="63"/>
      <c r="W14896" s="63"/>
      <c r="X14896" s="63"/>
      <c r="Y14896" s="63"/>
      <c r="Z14896" s="62">
        <v>1286.01</v>
      </c>
      <c r="AA14896" s="62">
        <v>3432</v>
      </c>
      <c r="AB14896" s="62">
        <v>7.15</v>
      </c>
      <c r="AC14896" s="62">
        <v>32.15</v>
      </c>
    </row>
    <row r="14897" spans="1:29" ht="45" x14ac:dyDescent="0.25">
      <c r="A14897" s="61" t="s">
        <v>326</v>
      </c>
      <c r="B14897" s="61" t="s">
        <v>327</v>
      </c>
      <c r="C14897" s="62">
        <v>2005</v>
      </c>
      <c r="D14897" s="61" t="s">
        <v>99</v>
      </c>
      <c r="E14897" s="62">
        <v>72</v>
      </c>
      <c r="F14897" s="62">
        <v>749200</v>
      </c>
      <c r="G14897" s="62">
        <v>72810</v>
      </c>
      <c r="H14897" s="62">
        <v>84.27</v>
      </c>
      <c r="I14897" s="62">
        <v>10405.56</v>
      </c>
      <c r="J14897" s="62">
        <v>696756</v>
      </c>
      <c r="K14897" s="62">
        <v>201026.19</v>
      </c>
      <c r="L14897" s="62">
        <v>4860</v>
      </c>
      <c r="M14897" s="62">
        <v>5.63</v>
      </c>
      <c r="N14897" s="62">
        <v>2792.03</v>
      </c>
      <c r="O14897" s="62">
        <v>2424235.11</v>
      </c>
      <c r="P14897" s="63"/>
      <c r="Q14897" s="63"/>
      <c r="R14897" s="63"/>
      <c r="S14897" s="63"/>
      <c r="T14897" s="63"/>
      <c r="U14897" s="63"/>
      <c r="V14897" s="63"/>
      <c r="W14897" s="63"/>
      <c r="X14897" s="63"/>
      <c r="Y14897" s="63"/>
      <c r="Z14897" s="62">
        <v>286000</v>
      </c>
      <c r="AA14897" s="62">
        <v>14280</v>
      </c>
      <c r="AB14897" s="62">
        <v>16.53</v>
      </c>
      <c r="AC14897" s="62">
        <v>3972.22</v>
      </c>
    </row>
    <row r="14898" spans="1:29" x14ac:dyDescent="0.25">
      <c r="A14898" s="61" t="s">
        <v>319</v>
      </c>
      <c r="B14898" s="61" t="s">
        <v>320</v>
      </c>
      <c r="C14898" s="62">
        <v>2015</v>
      </c>
      <c r="D14898" s="61" t="s">
        <v>75</v>
      </c>
      <c r="E14898" s="62">
        <v>8</v>
      </c>
      <c r="F14898" s="63"/>
      <c r="G14898" s="63"/>
      <c r="H14898" s="63"/>
      <c r="I14898" s="63"/>
      <c r="J14898" s="63"/>
      <c r="K14898" s="62">
        <v>224.05</v>
      </c>
      <c r="L14898" s="62">
        <v>327</v>
      </c>
      <c r="M14898" s="62">
        <v>3.41</v>
      </c>
      <c r="N14898" s="62">
        <v>28.01</v>
      </c>
      <c r="O14898" s="62">
        <v>2701.94</v>
      </c>
      <c r="P14898" s="63"/>
      <c r="Q14898" s="63"/>
      <c r="R14898" s="63"/>
      <c r="S14898" s="63"/>
      <c r="T14898" s="63"/>
      <c r="U14898" s="63"/>
      <c r="V14898" s="63"/>
      <c r="W14898" s="63"/>
      <c r="X14898" s="63"/>
      <c r="Y14898" s="63"/>
      <c r="Z14898" s="62">
        <v>562.87</v>
      </c>
      <c r="AA14898" s="62">
        <v>2307</v>
      </c>
      <c r="AB14898" s="62">
        <v>24.03</v>
      </c>
      <c r="AC14898" s="62">
        <v>70.36</v>
      </c>
    </row>
    <row r="14899" spans="1:29" x14ac:dyDescent="0.25">
      <c r="A14899" s="61" t="s">
        <v>413</v>
      </c>
      <c r="B14899" s="61" t="s">
        <v>414</v>
      </c>
      <c r="C14899" s="62">
        <v>2013</v>
      </c>
      <c r="D14899" s="61" t="s">
        <v>72</v>
      </c>
      <c r="E14899" s="62">
        <v>80</v>
      </c>
      <c r="F14899" s="62">
        <v>397226</v>
      </c>
      <c r="G14899" s="62">
        <v>95857</v>
      </c>
      <c r="H14899" s="62">
        <v>99.85</v>
      </c>
      <c r="I14899" s="62">
        <v>4965.33</v>
      </c>
      <c r="J14899" s="62">
        <v>369420.18</v>
      </c>
      <c r="K14899" s="62">
        <v>43328</v>
      </c>
      <c r="L14899" s="62">
        <v>47465</v>
      </c>
      <c r="M14899" s="62">
        <v>49.44</v>
      </c>
      <c r="N14899" s="63"/>
      <c r="O14899" s="63"/>
      <c r="P14899" s="63"/>
      <c r="Q14899" s="63"/>
      <c r="R14899" s="63"/>
      <c r="S14899" s="63"/>
      <c r="T14899" s="63"/>
      <c r="U14899" s="63"/>
      <c r="V14899" s="63"/>
      <c r="W14899" s="63"/>
      <c r="X14899" s="63"/>
      <c r="Y14899" s="63"/>
      <c r="Z14899" s="62">
        <v>257546</v>
      </c>
      <c r="AA14899" s="62">
        <v>33714</v>
      </c>
      <c r="AB14899" s="62">
        <v>35.119999999999997</v>
      </c>
      <c r="AC14899" s="62">
        <v>3219.33</v>
      </c>
    </row>
    <row r="14900" spans="1:29" ht="30" x14ac:dyDescent="0.25">
      <c r="A14900" s="61" t="s">
        <v>87</v>
      </c>
      <c r="B14900" s="61" t="s">
        <v>88</v>
      </c>
      <c r="C14900" s="62">
        <v>2016</v>
      </c>
      <c r="D14900" s="61" t="s">
        <v>135</v>
      </c>
      <c r="E14900" s="62">
        <v>60</v>
      </c>
      <c r="F14900" s="62">
        <v>66471</v>
      </c>
      <c r="G14900" s="62">
        <v>15287</v>
      </c>
      <c r="H14900" s="62">
        <v>21.23</v>
      </c>
      <c r="I14900" s="62">
        <v>1107.8499999999999</v>
      </c>
      <c r="J14900" s="62">
        <v>61818.03</v>
      </c>
      <c r="K14900" s="62">
        <v>39258.97</v>
      </c>
      <c r="L14900" s="62">
        <v>27892</v>
      </c>
      <c r="M14900" s="62">
        <v>38.74</v>
      </c>
      <c r="N14900" s="63"/>
      <c r="O14900" s="63"/>
      <c r="P14900" s="63"/>
      <c r="Q14900" s="63"/>
      <c r="R14900" s="63"/>
      <c r="S14900" s="63"/>
      <c r="T14900" s="63"/>
      <c r="U14900" s="63"/>
      <c r="V14900" s="63"/>
      <c r="W14900" s="63"/>
      <c r="X14900" s="63"/>
      <c r="Y14900" s="63"/>
      <c r="Z14900" s="62">
        <v>606530</v>
      </c>
      <c r="AA14900" s="62">
        <v>102324</v>
      </c>
      <c r="AB14900" s="62">
        <v>142.12</v>
      </c>
      <c r="AC14900" s="62">
        <v>10108.83</v>
      </c>
    </row>
    <row r="14901" spans="1:29" ht="30" x14ac:dyDescent="0.25">
      <c r="A14901" s="61" t="s">
        <v>122</v>
      </c>
      <c r="B14901" s="61" t="s">
        <v>123</v>
      </c>
      <c r="C14901" s="62">
        <v>2015</v>
      </c>
      <c r="D14901" s="61" t="s">
        <v>89</v>
      </c>
      <c r="E14901" s="62">
        <v>60</v>
      </c>
      <c r="F14901" s="62">
        <v>216000</v>
      </c>
      <c r="G14901" s="62">
        <v>31053</v>
      </c>
      <c r="H14901" s="62">
        <v>43.13</v>
      </c>
      <c r="I14901" s="62">
        <v>3600</v>
      </c>
      <c r="J14901" s="62">
        <v>200880</v>
      </c>
      <c r="K14901" s="62">
        <v>0</v>
      </c>
      <c r="L14901" s="62">
        <v>57546</v>
      </c>
      <c r="M14901" s="62">
        <v>79.930000000000007</v>
      </c>
      <c r="N14901" s="63"/>
      <c r="O14901" s="63"/>
      <c r="P14901" s="63"/>
      <c r="Q14901" s="63"/>
      <c r="R14901" s="63"/>
      <c r="S14901" s="63"/>
      <c r="T14901" s="63"/>
      <c r="U14901" s="63"/>
      <c r="V14901" s="63"/>
      <c r="W14901" s="63"/>
      <c r="X14901" s="63"/>
      <c r="Y14901" s="63"/>
      <c r="Z14901" s="62">
        <v>1937.5</v>
      </c>
      <c r="AA14901" s="62">
        <v>23774</v>
      </c>
      <c r="AB14901" s="62">
        <v>33.020000000000003</v>
      </c>
      <c r="AC14901" s="62">
        <v>32.29</v>
      </c>
    </row>
    <row r="14902" spans="1:29" ht="30" x14ac:dyDescent="0.25">
      <c r="A14902" s="61" t="s">
        <v>180</v>
      </c>
      <c r="B14902" s="61" t="s">
        <v>181</v>
      </c>
      <c r="C14902" s="62">
        <v>2010</v>
      </c>
      <c r="D14902" s="61" t="s">
        <v>78</v>
      </c>
      <c r="E14902" s="62">
        <v>50</v>
      </c>
      <c r="F14902" s="62">
        <v>195120</v>
      </c>
      <c r="G14902" s="62">
        <v>24640</v>
      </c>
      <c r="H14902" s="62">
        <v>41.07</v>
      </c>
      <c r="I14902" s="62">
        <v>3902.4</v>
      </c>
      <c r="J14902" s="62">
        <v>181461.6</v>
      </c>
      <c r="K14902" s="62">
        <v>30934.04</v>
      </c>
      <c r="L14902" s="62">
        <v>57291</v>
      </c>
      <c r="M14902" s="62">
        <v>95.49</v>
      </c>
      <c r="N14902" s="62">
        <v>618.67999999999995</v>
      </c>
      <c r="O14902" s="62">
        <v>373042.92</v>
      </c>
      <c r="P14902" s="63"/>
      <c r="Q14902" s="63"/>
      <c r="R14902" s="63"/>
      <c r="S14902" s="63"/>
      <c r="T14902" s="63"/>
      <c r="U14902" s="63"/>
      <c r="V14902" s="63"/>
      <c r="W14902" s="63"/>
      <c r="X14902" s="63"/>
      <c r="Y14902" s="63"/>
      <c r="Z14902" s="62">
        <v>1397</v>
      </c>
      <c r="AA14902" s="62">
        <v>14795</v>
      </c>
      <c r="AB14902" s="62">
        <v>24.66</v>
      </c>
      <c r="AC14902" s="62">
        <v>27.94</v>
      </c>
    </row>
    <row r="14903" spans="1:29" ht="45" x14ac:dyDescent="0.25">
      <c r="A14903" s="61" t="s">
        <v>214</v>
      </c>
      <c r="B14903" s="61" t="s">
        <v>215</v>
      </c>
      <c r="C14903" s="62">
        <v>2014</v>
      </c>
      <c r="D14903" s="61" t="s">
        <v>150</v>
      </c>
      <c r="E14903" s="62">
        <v>6</v>
      </c>
      <c r="F14903" s="63"/>
      <c r="G14903" s="63"/>
      <c r="H14903" s="63"/>
      <c r="I14903" s="63"/>
      <c r="J14903" s="63"/>
      <c r="K14903" s="62">
        <v>0</v>
      </c>
      <c r="L14903" s="63"/>
      <c r="M14903" s="63"/>
      <c r="N14903" s="63"/>
      <c r="O14903" s="63"/>
      <c r="P14903" s="63"/>
      <c r="Q14903" s="63"/>
      <c r="R14903" s="63"/>
      <c r="S14903" s="63"/>
      <c r="T14903" s="63"/>
      <c r="U14903" s="63"/>
      <c r="V14903" s="63"/>
      <c r="W14903" s="63"/>
      <c r="X14903" s="63"/>
      <c r="Y14903" s="63"/>
      <c r="Z14903" s="62">
        <v>0</v>
      </c>
      <c r="AA14903" s="63"/>
      <c r="AB14903" s="63"/>
      <c r="AC14903" s="62">
        <v>0</v>
      </c>
    </row>
    <row r="14904" spans="1:29" x14ac:dyDescent="0.25">
      <c r="A14904" s="61" t="s">
        <v>229</v>
      </c>
      <c r="B14904" s="61" t="s">
        <v>230</v>
      </c>
      <c r="C14904" s="62">
        <v>2008</v>
      </c>
      <c r="D14904" s="61" t="s">
        <v>78</v>
      </c>
      <c r="E14904" s="62">
        <v>68</v>
      </c>
      <c r="F14904" s="62">
        <v>194040</v>
      </c>
      <c r="G14904" s="62">
        <v>31350</v>
      </c>
      <c r="H14904" s="62">
        <v>38.42</v>
      </c>
      <c r="I14904" s="62">
        <v>2853.53</v>
      </c>
      <c r="J14904" s="62">
        <v>180457.2</v>
      </c>
      <c r="K14904" s="62">
        <v>43227.93</v>
      </c>
      <c r="L14904" s="62">
        <v>163835</v>
      </c>
      <c r="M14904" s="62">
        <v>200.78</v>
      </c>
      <c r="N14904" s="62">
        <v>635.70000000000005</v>
      </c>
      <c r="O14904" s="62">
        <v>521298.63</v>
      </c>
      <c r="P14904" s="63"/>
      <c r="Q14904" s="63"/>
      <c r="R14904" s="63"/>
      <c r="S14904" s="63"/>
      <c r="T14904" s="63"/>
      <c r="U14904" s="63"/>
      <c r="V14904" s="63"/>
      <c r="W14904" s="63"/>
      <c r="X14904" s="63"/>
      <c r="Y14904" s="63"/>
      <c r="Z14904" s="62">
        <v>944353</v>
      </c>
      <c r="AA14904" s="62">
        <v>36085</v>
      </c>
      <c r="AB14904" s="62">
        <v>44.22</v>
      </c>
      <c r="AC14904" s="62">
        <v>13887.54</v>
      </c>
    </row>
    <row r="14905" spans="1:29" x14ac:dyDescent="0.25">
      <c r="A14905" s="61" t="s">
        <v>383</v>
      </c>
      <c r="B14905" s="61" t="s">
        <v>384</v>
      </c>
      <c r="C14905" s="62">
        <v>2017</v>
      </c>
      <c r="D14905" s="61" t="s">
        <v>150</v>
      </c>
      <c r="E14905" s="62">
        <v>8</v>
      </c>
      <c r="F14905" s="63"/>
      <c r="G14905" s="63"/>
      <c r="H14905" s="63"/>
      <c r="I14905" s="63"/>
      <c r="J14905" s="63"/>
      <c r="K14905" s="62">
        <v>0</v>
      </c>
      <c r="L14905" s="63"/>
      <c r="M14905" s="63"/>
      <c r="N14905" s="63"/>
      <c r="O14905" s="63"/>
      <c r="P14905" s="63"/>
      <c r="Q14905" s="63"/>
      <c r="R14905" s="63"/>
      <c r="S14905" s="63"/>
      <c r="T14905" s="63"/>
      <c r="U14905" s="63"/>
      <c r="V14905" s="63"/>
      <c r="W14905" s="63"/>
      <c r="X14905" s="63"/>
      <c r="Y14905" s="63"/>
      <c r="Z14905" s="62">
        <v>180.47</v>
      </c>
      <c r="AA14905" s="62">
        <v>368</v>
      </c>
      <c r="AB14905" s="62">
        <v>3.83</v>
      </c>
      <c r="AC14905" s="62">
        <v>22.56</v>
      </c>
    </row>
    <row r="14906" spans="1:29" ht="30" x14ac:dyDescent="0.25">
      <c r="A14906" s="61" t="s">
        <v>180</v>
      </c>
      <c r="B14906" s="61" t="s">
        <v>181</v>
      </c>
      <c r="C14906" s="62">
        <v>2016</v>
      </c>
      <c r="D14906" s="61" t="s">
        <v>86</v>
      </c>
      <c r="E14906" s="62">
        <v>75</v>
      </c>
      <c r="F14906" s="62">
        <v>3233</v>
      </c>
      <c r="G14906" s="62">
        <v>574</v>
      </c>
      <c r="H14906" s="62">
        <v>0.64</v>
      </c>
      <c r="I14906" s="62">
        <v>43.11</v>
      </c>
      <c r="J14906" s="62">
        <v>3006.69</v>
      </c>
      <c r="K14906" s="62">
        <v>228.9</v>
      </c>
      <c r="L14906" s="62">
        <v>426</v>
      </c>
      <c r="M14906" s="62">
        <v>0.47</v>
      </c>
      <c r="N14906" s="62">
        <v>3.05</v>
      </c>
      <c r="O14906" s="62">
        <v>2760.42</v>
      </c>
      <c r="P14906" s="63"/>
      <c r="Q14906" s="63"/>
      <c r="R14906" s="63"/>
      <c r="S14906" s="63"/>
      <c r="T14906" s="63"/>
      <c r="U14906" s="63"/>
      <c r="V14906" s="63"/>
      <c r="W14906" s="63"/>
      <c r="X14906" s="63"/>
      <c r="Y14906" s="63"/>
      <c r="Z14906" s="62">
        <v>4692</v>
      </c>
      <c r="AA14906" s="62">
        <v>61567</v>
      </c>
      <c r="AB14906" s="62">
        <v>68.41</v>
      </c>
      <c r="AC14906" s="62">
        <v>62.56</v>
      </c>
    </row>
    <row r="14907" spans="1:29" ht="30" x14ac:dyDescent="0.25">
      <c r="A14907" s="61" t="s">
        <v>452</v>
      </c>
      <c r="B14907" s="61" t="s">
        <v>453</v>
      </c>
      <c r="C14907" s="62">
        <v>2018</v>
      </c>
      <c r="D14907" s="61" t="s">
        <v>150</v>
      </c>
      <c r="E14907" s="62">
        <v>8</v>
      </c>
      <c r="F14907" s="63"/>
      <c r="G14907" s="63"/>
      <c r="H14907" s="63"/>
      <c r="I14907" s="63"/>
      <c r="J14907" s="63"/>
      <c r="K14907" s="62">
        <v>0</v>
      </c>
      <c r="L14907" s="63"/>
      <c r="M14907" s="63"/>
      <c r="N14907" s="63"/>
      <c r="O14907" s="63"/>
      <c r="P14907" s="63"/>
      <c r="Q14907" s="63"/>
      <c r="R14907" s="63"/>
      <c r="S14907" s="63"/>
      <c r="T14907" s="63"/>
      <c r="U14907" s="63"/>
      <c r="V14907" s="63"/>
      <c r="W14907" s="63"/>
      <c r="X14907" s="63"/>
      <c r="Y14907" s="63"/>
      <c r="Z14907" s="62">
        <v>0</v>
      </c>
      <c r="AA14907" s="63"/>
      <c r="AB14907" s="63"/>
      <c r="AC14907" s="62">
        <v>0</v>
      </c>
    </row>
    <row r="14908" spans="1:29" x14ac:dyDescent="0.25">
      <c r="A14908" s="61" t="s">
        <v>157</v>
      </c>
      <c r="B14908" s="61" t="s">
        <v>158</v>
      </c>
      <c r="C14908" s="62">
        <v>2009</v>
      </c>
      <c r="D14908" s="61" t="s">
        <v>78</v>
      </c>
      <c r="E14908" s="62">
        <v>68</v>
      </c>
      <c r="F14908" s="62">
        <v>743616</v>
      </c>
      <c r="G14908" s="62">
        <v>129157</v>
      </c>
      <c r="H14908" s="62">
        <v>158.28</v>
      </c>
      <c r="I14908" s="62">
        <v>10935.53</v>
      </c>
      <c r="J14908" s="62">
        <v>691562.88</v>
      </c>
      <c r="K14908" s="62">
        <v>0</v>
      </c>
      <c r="L14908" s="63"/>
      <c r="M14908" s="63"/>
      <c r="N14908" s="63"/>
      <c r="O14908" s="63"/>
      <c r="P14908" s="63"/>
      <c r="Q14908" s="63"/>
      <c r="R14908" s="63"/>
      <c r="S14908" s="63"/>
      <c r="T14908" s="63"/>
      <c r="U14908" s="63"/>
      <c r="V14908" s="63"/>
      <c r="W14908" s="63"/>
      <c r="X14908" s="63"/>
      <c r="Y14908" s="63"/>
      <c r="Z14908" s="62">
        <v>282.45999999999998</v>
      </c>
      <c r="AA14908" s="62">
        <v>9124</v>
      </c>
      <c r="AB14908" s="62">
        <v>11.18</v>
      </c>
      <c r="AC14908" s="62">
        <v>4.1500000000000004</v>
      </c>
    </row>
    <row r="14909" spans="1:29" x14ac:dyDescent="0.25">
      <c r="A14909" s="61" t="s">
        <v>478</v>
      </c>
      <c r="B14909" s="61" t="s">
        <v>479</v>
      </c>
      <c r="C14909" s="62">
        <v>2016</v>
      </c>
      <c r="D14909" s="61" t="s">
        <v>78</v>
      </c>
      <c r="E14909" s="62">
        <v>40</v>
      </c>
      <c r="F14909" s="62">
        <v>335680</v>
      </c>
      <c r="G14909" s="62">
        <v>57503</v>
      </c>
      <c r="H14909" s="62">
        <v>119.8</v>
      </c>
      <c r="I14909" s="62">
        <v>8392</v>
      </c>
      <c r="J14909" s="62">
        <v>312182.40000000002</v>
      </c>
      <c r="K14909" s="62">
        <v>0</v>
      </c>
      <c r="L14909" s="63"/>
      <c r="M14909" s="63"/>
      <c r="N14909" s="63"/>
      <c r="O14909" s="63"/>
      <c r="P14909" s="63"/>
      <c r="Q14909" s="63"/>
      <c r="R14909" s="63"/>
      <c r="S14909" s="63"/>
      <c r="T14909" s="63"/>
      <c r="U14909" s="63"/>
      <c r="V14909" s="63"/>
      <c r="W14909" s="63"/>
      <c r="X14909" s="63"/>
      <c r="Y14909" s="63"/>
      <c r="Z14909" s="62">
        <v>569.41</v>
      </c>
      <c r="AA14909" s="62">
        <v>12732</v>
      </c>
      <c r="AB14909" s="62">
        <v>26.53</v>
      </c>
      <c r="AC14909" s="62">
        <v>14.24</v>
      </c>
    </row>
    <row r="14910" spans="1:29" x14ac:dyDescent="0.25">
      <c r="A14910" s="61" t="s">
        <v>229</v>
      </c>
      <c r="B14910" s="61" t="s">
        <v>230</v>
      </c>
      <c r="C14910" s="62">
        <v>2012</v>
      </c>
      <c r="D14910" s="61" t="s">
        <v>419</v>
      </c>
      <c r="E14910" s="62">
        <v>10</v>
      </c>
      <c r="F14910" s="63"/>
      <c r="G14910" s="63"/>
      <c r="H14910" s="63"/>
      <c r="I14910" s="63"/>
      <c r="J14910" s="63"/>
      <c r="K14910" s="62">
        <v>0</v>
      </c>
      <c r="L14910" s="63"/>
      <c r="M14910" s="63"/>
      <c r="N14910" s="63"/>
      <c r="O14910" s="63"/>
      <c r="P14910" s="63"/>
      <c r="Q14910" s="63"/>
      <c r="R14910" s="63"/>
      <c r="S14910" s="63"/>
      <c r="T14910" s="63"/>
      <c r="U14910" s="63"/>
      <c r="V14910" s="63"/>
      <c r="W14910" s="63"/>
      <c r="X14910" s="63"/>
      <c r="Y14910" s="63"/>
      <c r="Z14910" s="62">
        <v>139400</v>
      </c>
      <c r="AA14910" s="62">
        <v>4278</v>
      </c>
      <c r="AB14910" s="62">
        <v>35.65</v>
      </c>
      <c r="AC14910" s="62">
        <v>13940</v>
      </c>
    </row>
    <row r="14911" spans="1:29" ht="30" x14ac:dyDescent="0.25">
      <c r="A14911" s="61" t="s">
        <v>245</v>
      </c>
      <c r="B14911" s="61" t="s">
        <v>246</v>
      </c>
      <c r="C14911" s="62">
        <v>2004</v>
      </c>
      <c r="D14911" s="61" t="s">
        <v>75</v>
      </c>
      <c r="E14911" s="62">
        <v>3</v>
      </c>
      <c r="F14911" s="63"/>
      <c r="G14911" s="63"/>
      <c r="H14911" s="63"/>
      <c r="I14911" s="63"/>
      <c r="J14911" s="63"/>
      <c r="K14911" s="62">
        <v>0</v>
      </c>
      <c r="L14911" s="63"/>
      <c r="M14911" s="63"/>
      <c r="N14911" s="63"/>
      <c r="O14911" s="63"/>
      <c r="P14911" s="63"/>
      <c r="Q14911" s="63"/>
      <c r="R14911" s="63"/>
      <c r="S14911" s="63"/>
      <c r="T14911" s="63"/>
      <c r="U14911" s="63"/>
      <c r="V14911" s="63"/>
      <c r="W14911" s="63"/>
      <c r="X14911" s="63"/>
      <c r="Y14911" s="63"/>
      <c r="Z14911" s="62">
        <v>18900</v>
      </c>
      <c r="AA14911" s="62">
        <v>1259</v>
      </c>
      <c r="AB14911" s="62">
        <v>34.97</v>
      </c>
      <c r="AC14911" s="62">
        <v>6300</v>
      </c>
    </row>
    <row r="14912" spans="1:29" x14ac:dyDescent="0.25">
      <c r="A14912" s="61" t="s">
        <v>144</v>
      </c>
      <c r="B14912" s="61" t="s">
        <v>145</v>
      </c>
      <c r="C14912" s="62">
        <v>2017</v>
      </c>
      <c r="D14912" s="61" t="s">
        <v>75</v>
      </c>
      <c r="E14912" s="62">
        <v>4</v>
      </c>
      <c r="F14912" s="62">
        <v>0</v>
      </c>
      <c r="G14912" s="62">
        <v>0</v>
      </c>
      <c r="H14912" s="62">
        <v>0</v>
      </c>
      <c r="I14912" s="62">
        <v>0</v>
      </c>
      <c r="J14912" s="62">
        <v>0</v>
      </c>
      <c r="K14912" s="62">
        <v>0</v>
      </c>
      <c r="L14912" s="62">
        <v>0</v>
      </c>
      <c r="M14912" s="62">
        <v>0</v>
      </c>
      <c r="N14912" s="62">
        <v>0</v>
      </c>
      <c r="O14912" s="62">
        <v>0</v>
      </c>
      <c r="P14912" s="63"/>
      <c r="Q14912" s="63"/>
      <c r="R14912" s="63"/>
      <c r="S14912" s="63"/>
      <c r="T14912" s="63"/>
      <c r="U14912" s="63"/>
      <c r="V14912" s="63"/>
      <c r="W14912" s="63"/>
      <c r="X14912" s="63"/>
      <c r="Y14912" s="63"/>
      <c r="Z14912" s="62">
        <v>376</v>
      </c>
      <c r="AA14912" s="62">
        <v>5128</v>
      </c>
      <c r="AB14912" s="62">
        <v>106.83</v>
      </c>
      <c r="AC14912" s="62">
        <v>94</v>
      </c>
    </row>
    <row r="14913" spans="1:29" x14ac:dyDescent="0.25">
      <c r="A14913" s="61" t="s">
        <v>289</v>
      </c>
      <c r="B14913" s="61" t="s">
        <v>290</v>
      </c>
      <c r="C14913" s="62">
        <v>2018</v>
      </c>
      <c r="D14913" s="61" t="s">
        <v>99</v>
      </c>
      <c r="E14913" s="62">
        <v>62</v>
      </c>
      <c r="F14913" s="62">
        <v>313200</v>
      </c>
      <c r="G14913" s="62">
        <v>36591</v>
      </c>
      <c r="H14913" s="62">
        <v>49.18</v>
      </c>
      <c r="I14913" s="62">
        <v>5051.6099999999997</v>
      </c>
      <c r="J14913" s="62">
        <v>291276</v>
      </c>
      <c r="K14913" s="62">
        <v>0</v>
      </c>
      <c r="L14913" s="63"/>
      <c r="M14913" s="63"/>
      <c r="N14913" s="63"/>
      <c r="O14913" s="63"/>
      <c r="P14913" s="63"/>
      <c r="Q14913" s="63"/>
      <c r="R14913" s="63"/>
      <c r="S14913" s="63"/>
      <c r="T14913" s="63"/>
      <c r="U14913" s="63"/>
      <c r="V14913" s="63"/>
      <c r="W14913" s="63"/>
      <c r="X14913" s="63"/>
      <c r="Y14913" s="63"/>
      <c r="Z14913" s="62">
        <v>79801</v>
      </c>
      <c r="AA14913" s="62">
        <v>9951</v>
      </c>
      <c r="AB14913" s="62">
        <v>13.38</v>
      </c>
      <c r="AC14913" s="62">
        <v>1287.1099999999999</v>
      </c>
    </row>
    <row r="14914" spans="1:29" x14ac:dyDescent="0.25">
      <c r="A14914" s="61" t="s">
        <v>354</v>
      </c>
      <c r="B14914" s="61" t="s">
        <v>355</v>
      </c>
      <c r="C14914" s="62">
        <v>2008</v>
      </c>
      <c r="D14914" s="61" t="s">
        <v>78</v>
      </c>
      <c r="E14914" s="62">
        <v>40</v>
      </c>
      <c r="F14914" s="62">
        <v>98615</v>
      </c>
      <c r="G14914" s="62">
        <v>22306</v>
      </c>
      <c r="H14914" s="62">
        <v>46.47</v>
      </c>
      <c r="I14914" s="62">
        <v>2465.38</v>
      </c>
      <c r="J14914" s="62">
        <v>91711.95</v>
      </c>
      <c r="K14914" s="62">
        <v>29032.98</v>
      </c>
      <c r="L14914" s="62">
        <v>31986</v>
      </c>
      <c r="M14914" s="62">
        <v>66.64</v>
      </c>
      <c r="N14914" s="62">
        <v>725.82</v>
      </c>
      <c r="O14914" s="62">
        <v>350117.39</v>
      </c>
      <c r="P14914" s="63"/>
      <c r="Q14914" s="63"/>
      <c r="R14914" s="63"/>
      <c r="S14914" s="63"/>
      <c r="T14914" s="63"/>
      <c r="U14914" s="63"/>
      <c r="V14914" s="63"/>
      <c r="W14914" s="63"/>
      <c r="X14914" s="63"/>
      <c r="Y14914" s="63"/>
      <c r="Z14914" s="62">
        <v>120600</v>
      </c>
      <c r="AA14914" s="62">
        <v>2610</v>
      </c>
      <c r="AB14914" s="62">
        <v>5.44</v>
      </c>
      <c r="AC14914" s="62">
        <v>3015</v>
      </c>
    </row>
    <row r="14915" spans="1:29" x14ac:dyDescent="0.25">
      <c r="A14915" s="61" t="s">
        <v>241</v>
      </c>
      <c r="B14915" s="61" t="s">
        <v>242</v>
      </c>
      <c r="C14915" s="62">
        <v>2013</v>
      </c>
      <c r="D14915" s="61" t="s">
        <v>94</v>
      </c>
      <c r="E14915" s="62">
        <v>13</v>
      </c>
      <c r="F14915" s="63"/>
      <c r="G14915" s="63"/>
      <c r="H14915" s="63"/>
      <c r="I14915" s="63"/>
      <c r="J14915" s="63"/>
      <c r="K14915" s="62">
        <v>0</v>
      </c>
      <c r="L14915" s="63"/>
      <c r="M14915" s="63"/>
      <c r="N14915" s="63"/>
      <c r="O14915" s="63"/>
      <c r="P14915" s="63"/>
      <c r="Q14915" s="63"/>
      <c r="R14915" s="63"/>
      <c r="S14915" s="63"/>
      <c r="T14915" s="63"/>
      <c r="U14915" s="63"/>
      <c r="V14915" s="63"/>
      <c r="W14915" s="63"/>
      <c r="X14915" s="63"/>
      <c r="Y14915" s="63"/>
      <c r="Z14915" s="62">
        <v>102602</v>
      </c>
      <c r="AA14915" s="62">
        <v>10083</v>
      </c>
      <c r="AB14915" s="62">
        <v>64.63</v>
      </c>
      <c r="AC14915" s="62">
        <v>7892.46</v>
      </c>
    </row>
    <row r="14916" spans="1:29" ht="30" x14ac:dyDescent="0.25">
      <c r="A14916" s="61" t="s">
        <v>293</v>
      </c>
      <c r="B14916" s="61" t="s">
        <v>294</v>
      </c>
      <c r="C14916" s="62">
        <v>2014</v>
      </c>
      <c r="D14916" s="61" t="s">
        <v>78</v>
      </c>
      <c r="E14916" s="62">
        <v>36</v>
      </c>
      <c r="F14916" s="62">
        <v>196738</v>
      </c>
      <c r="G14916" s="62">
        <v>29469</v>
      </c>
      <c r="H14916" s="62">
        <v>68.22</v>
      </c>
      <c r="I14916" s="62">
        <v>5464.94</v>
      </c>
      <c r="J14916" s="62">
        <v>182966.34</v>
      </c>
      <c r="K14916" s="62">
        <v>10153</v>
      </c>
      <c r="L14916" s="62">
        <v>12549</v>
      </c>
      <c r="M14916" s="62">
        <v>29.05</v>
      </c>
      <c r="N14916" s="62">
        <v>282.02999999999997</v>
      </c>
      <c r="O14916" s="62">
        <v>122438.07</v>
      </c>
      <c r="P14916" s="63"/>
      <c r="Q14916" s="63"/>
      <c r="R14916" s="63"/>
      <c r="S14916" s="63"/>
      <c r="T14916" s="63"/>
      <c r="U14916" s="63"/>
      <c r="V14916" s="63"/>
      <c r="W14916" s="63"/>
      <c r="X14916" s="63"/>
      <c r="Y14916" s="63"/>
      <c r="Z14916" s="62">
        <v>713.97</v>
      </c>
      <c r="AA14916" s="62">
        <v>2382</v>
      </c>
      <c r="AB14916" s="62">
        <v>5.51</v>
      </c>
      <c r="AC14916" s="62">
        <v>19.829999999999998</v>
      </c>
    </row>
    <row r="14917" spans="1:29" ht="30" x14ac:dyDescent="0.25">
      <c r="A14917" s="61" t="s">
        <v>171</v>
      </c>
      <c r="B14917" s="61" t="s">
        <v>172</v>
      </c>
      <c r="C14917" s="62">
        <v>2007</v>
      </c>
      <c r="D14917" s="61" t="s">
        <v>175</v>
      </c>
      <c r="E14917" s="62">
        <v>20</v>
      </c>
      <c r="F14917" s="63"/>
      <c r="G14917" s="63"/>
      <c r="H14917" s="63"/>
      <c r="I14917" s="63"/>
      <c r="J14917" s="63"/>
      <c r="K14917" s="62">
        <v>0</v>
      </c>
      <c r="L14917" s="63"/>
      <c r="M14917" s="63"/>
      <c r="N14917" s="63"/>
      <c r="O14917" s="63"/>
      <c r="P14917" s="63"/>
      <c r="Q14917" s="63"/>
      <c r="R14917" s="63"/>
      <c r="S14917" s="63"/>
      <c r="T14917" s="63"/>
      <c r="U14917" s="63"/>
      <c r="V14917" s="63"/>
      <c r="W14917" s="63"/>
      <c r="X14917" s="63"/>
      <c r="Y14917" s="63"/>
      <c r="Z14917" s="62">
        <v>0</v>
      </c>
      <c r="AA14917" s="63"/>
      <c r="AB14917" s="63"/>
      <c r="AC14917" s="62">
        <v>0</v>
      </c>
    </row>
    <row r="14918" spans="1:29" x14ac:dyDescent="0.25">
      <c r="A14918" s="61" t="s">
        <v>192</v>
      </c>
      <c r="B14918" s="61" t="s">
        <v>193</v>
      </c>
      <c r="C14918" s="62">
        <v>2018</v>
      </c>
      <c r="D14918" s="61" t="s">
        <v>89</v>
      </c>
      <c r="E14918" s="62">
        <v>64</v>
      </c>
      <c r="F14918" s="62">
        <v>267640</v>
      </c>
      <c r="G14918" s="62">
        <v>40063</v>
      </c>
      <c r="H14918" s="62">
        <v>52.17</v>
      </c>
      <c r="I14918" s="62">
        <v>4181.88</v>
      </c>
      <c r="J14918" s="62">
        <v>248905.2</v>
      </c>
      <c r="K14918" s="62">
        <v>0</v>
      </c>
      <c r="L14918" s="63"/>
      <c r="M14918" s="63"/>
      <c r="N14918" s="63"/>
      <c r="O14918" s="63"/>
      <c r="P14918" s="63"/>
      <c r="Q14918" s="63"/>
      <c r="R14918" s="63"/>
      <c r="S14918" s="63"/>
      <c r="T14918" s="63"/>
      <c r="U14918" s="63"/>
      <c r="V14918" s="63"/>
      <c r="W14918" s="63"/>
      <c r="X14918" s="63"/>
      <c r="Y14918" s="63"/>
      <c r="Z14918" s="62">
        <v>166000</v>
      </c>
      <c r="AA14918" s="62">
        <v>9732</v>
      </c>
      <c r="AB14918" s="62">
        <v>12.67</v>
      </c>
      <c r="AC14918" s="62">
        <v>2593.75</v>
      </c>
    </row>
    <row r="14919" spans="1:29" ht="30" x14ac:dyDescent="0.25">
      <c r="A14919" s="61" t="s">
        <v>237</v>
      </c>
      <c r="B14919" s="61" t="s">
        <v>238</v>
      </c>
      <c r="C14919" s="62">
        <v>2005</v>
      </c>
      <c r="D14919" s="61" t="s">
        <v>135</v>
      </c>
      <c r="E14919" s="62">
        <v>196</v>
      </c>
      <c r="F14919" s="62">
        <v>200735</v>
      </c>
      <c r="G14919" s="62">
        <v>817405</v>
      </c>
      <c r="H14919" s="62">
        <v>347.54</v>
      </c>
      <c r="I14919" s="62">
        <v>1024.1600000000001</v>
      </c>
      <c r="J14919" s="62">
        <v>186683.55</v>
      </c>
      <c r="K14919" s="62">
        <v>78364.69</v>
      </c>
      <c r="L14919" s="62">
        <v>2619400</v>
      </c>
      <c r="M14919" s="62">
        <v>1113.69</v>
      </c>
      <c r="N14919" s="62">
        <v>399.82</v>
      </c>
      <c r="O14919" s="62">
        <v>945023.36</v>
      </c>
      <c r="P14919" s="63"/>
      <c r="Q14919" s="63"/>
      <c r="R14919" s="63"/>
      <c r="S14919" s="63"/>
      <c r="T14919" s="63"/>
      <c r="U14919" s="63"/>
      <c r="V14919" s="63"/>
      <c r="W14919" s="63"/>
      <c r="X14919" s="63"/>
      <c r="Y14919" s="63"/>
      <c r="Z14919" s="62">
        <v>1678017</v>
      </c>
      <c r="AA14919" s="62">
        <v>1718083</v>
      </c>
      <c r="AB14919" s="62">
        <v>730.48</v>
      </c>
      <c r="AC14919" s="62">
        <v>8561.31</v>
      </c>
    </row>
    <row r="14920" spans="1:29" x14ac:dyDescent="0.25">
      <c r="A14920" s="61" t="s">
        <v>409</v>
      </c>
      <c r="B14920" s="61" t="s">
        <v>410</v>
      </c>
      <c r="C14920" s="62">
        <v>2012</v>
      </c>
      <c r="D14920" s="61" t="s">
        <v>89</v>
      </c>
      <c r="E14920" s="62">
        <v>24</v>
      </c>
      <c r="F14920" s="62">
        <v>256335</v>
      </c>
      <c r="G14920" s="62">
        <v>37298</v>
      </c>
      <c r="H14920" s="62">
        <v>129.51</v>
      </c>
      <c r="I14920" s="62">
        <v>10680.63</v>
      </c>
      <c r="J14920" s="62">
        <v>238391.55</v>
      </c>
      <c r="K14920" s="62">
        <v>0</v>
      </c>
      <c r="L14920" s="63"/>
      <c r="M14920" s="63"/>
      <c r="N14920" s="63"/>
      <c r="O14920" s="63"/>
      <c r="P14920" s="63"/>
      <c r="Q14920" s="63"/>
      <c r="R14920" s="63"/>
      <c r="S14920" s="63"/>
      <c r="T14920" s="63"/>
      <c r="U14920" s="63"/>
      <c r="V14920" s="63"/>
      <c r="W14920" s="63"/>
      <c r="X14920" s="63"/>
      <c r="Y14920" s="63"/>
      <c r="Z14920" s="62">
        <v>1173.72</v>
      </c>
      <c r="AA14920" s="62">
        <v>4757</v>
      </c>
      <c r="AB14920" s="62">
        <v>16.52</v>
      </c>
      <c r="AC14920" s="62">
        <v>48.9</v>
      </c>
    </row>
    <row r="14921" spans="1:29" x14ac:dyDescent="0.25">
      <c r="A14921" s="61" t="s">
        <v>263</v>
      </c>
      <c r="B14921" s="61" t="s">
        <v>264</v>
      </c>
      <c r="C14921" s="62">
        <v>2004</v>
      </c>
      <c r="D14921" s="61" t="s">
        <v>75</v>
      </c>
      <c r="E14921" s="62">
        <v>3</v>
      </c>
      <c r="F14921" s="63"/>
      <c r="G14921" s="63"/>
      <c r="H14921" s="63"/>
      <c r="I14921" s="63"/>
      <c r="J14921" s="63"/>
      <c r="K14921" s="62">
        <v>0</v>
      </c>
      <c r="L14921" s="63"/>
      <c r="M14921" s="63"/>
      <c r="N14921" s="63"/>
      <c r="O14921" s="63"/>
      <c r="P14921" s="63"/>
      <c r="Q14921" s="63"/>
      <c r="R14921" s="63"/>
      <c r="S14921" s="63"/>
      <c r="T14921" s="63"/>
      <c r="U14921" s="63"/>
      <c r="V14921" s="63"/>
      <c r="W14921" s="63"/>
      <c r="X14921" s="63"/>
      <c r="Y14921" s="63"/>
      <c r="Z14921" s="62">
        <v>0</v>
      </c>
      <c r="AA14921" s="63"/>
      <c r="AB14921" s="63"/>
      <c r="AC14921" s="62">
        <v>0</v>
      </c>
    </row>
    <row r="14922" spans="1:29" x14ac:dyDescent="0.25">
      <c r="A14922" s="61" t="s">
        <v>208</v>
      </c>
      <c r="B14922" s="61" t="s">
        <v>209</v>
      </c>
      <c r="C14922" s="62">
        <v>2004</v>
      </c>
      <c r="D14922" s="61" t="s">
        <v>566</v>
      </c>
      <c r="E14922" s="62">
        <v>42</v>
      </c>
      <c r="F14922" s="62">
        <v>110480</v>
      </c>
      <c r="G14922" s="62">
        <v>10864</v>
      </c>
      <c r="H14922" s="62">
        <v>21.56</v>
      </c>
      <c r="I14922" s="62">
        <v>2630.48</v>
      </c>
      <c r="J14922" s="62">
        <v>102746.4</v>
      </c>
      <c r="K14922" s="62">
        <v>13935</v>
      </c>
      <c r="L14922" s="62">
        <v>17995</v>
      </c>
      <c r="M14922" s="62">
        <v>35.700000000000003</v>
      </c>
      <c r="N14922" s="62">
        <v>331.79</v>
      </c>
      <c r="O14922" s="62">
        <v>168046.35</v>
      </c>
      <c r="P14922" s="63"/>
      <c r="Q14922" s="63"/>
      <c r="R14922" s="63"/>
      <c r="S14922" s="63"/>
      <c r="T14922" s="63"/>
      <c r="U14922" s="63"/>
      <c r="V14922" s="63"/>
      <c r="W14922" s="63"/>
      <c r="X14922" s="63"/>
      <c r="Y14922" s="63"/>
      <c r="Z14922" s="62">
        <v>995</v>
      </c>
      <c r="AA14922" s="62">
        <v>4004</v>
      </c>
      <c r="AB14922" s="62">
        <v>7.94</v>
      </c>
      <c r="AC14922" s="62">
        <v>23.69</v>
      </c>
    </row>
    <row r="14923" spans="1:29" x14ac:dyDescent="0.25">
      <c r="A14923" s="61" t="s">
        <v>442</v>
      </c>
      <c r="B14923" s="61" t="s">
        <v>443</v>
      </c>
      <c r="C14923" s="62">
        <v>2005</v>
      </c>
      <c r="D14923" s="61" t="s">
        <v>99</v>
      </c>
      <c r="E14923" s="62">
        <v>60</v>
      </c>
      <c r="F14923" s="62">
        <v>0</v>
      </c>
      <c r="G14923" s="62">
        <v>0</v>
      </c>
      <c r="H14923" s="62">
        <v>0</v>
      </c>
      <c r="I14923" s="62">
        <v>0</v>
      </c>
      <c r="J14923" s="62">
        <v>0</v>
      </c>
      <c r="K14923" s="62">
        <v>0</v>
      </c>
      <c r="L14923" s="62">
        <v>0</v>
      </c>
      <c r="M14923" s="62">
        <v>0</v>
      </c>
      <c r="N14923" s="63"/>
      <c r="O14923" s="63"/>
      <c r="P14923" s="62">
        <v>0</v>
      </c>
      <c r="Q14923" s="62">
        <v>0</v>
      </c>
      <c r="R14923" s="62">
        <v>0</v>
      </c>
      <c r="S14923" s="62">
        <v>0</v>
      </c>
      <c r="T14923" s="62">
        <v>0</v>
      </c>
      <c r="U14923" s="62">
        <v>0</v>
      </c>
      <c r="V14923" s="62">
        <v>0</v>
      </c>
      <c r="W14923" s="62">
        <v>0</v>
      </c>
      <c r="X14923" s="62">
        <v>0</v>
      </c>
      <c r="Y14923" s="62">
        <v>0</v>
      </c>
      <c r="Z14923" s="62">
        <v>0</v>
      </c>
      <c r="AA14923" s="63"/>
      <c r="AB14923" s="63"/>
      <c r="AC14923" s="62">
        <v>0</v>
      </c>
    </row>
    <row r="14924" spans="1:29" x14ac:dyDescent="0.25">
      <c r="A14924" s="61" t="s">
        <v>184</v>
      </c>
      <c r="B14924" s="61" t="s">
        <v>185</v>
      </c>
      <c r="C14924" s="62">
        <v>2006</v>
      </c>
      <c r="D14924" s="61" t="s">
        <v>75</v>
      </c>
      <c r="E14924" s="62">
        <v>14</v>
      </c>
      <c r="F14924" s="62">
        <v>180</v>
      </c>
      <c r="G14924" s="62">
        <v>40</v>
      </c>
      <c r="H14924" s="62">
        <v>0.24</v>
      </c>
      <c r="I14924" s="62">
        <v>12.86</v>
      </c>
      <c r="J14924" s="62">
        <v>167.4</v>
      </c>
      <c r="K14924" s="62">
        <v>0</v>
      </c>
      <c r="L14924" s="63"/>
      <c r="M14924" s="63"/>
      <c r="N14924" s="63"/>
      <c r="O14924" s="63"/>
      <c r="P14924" s="63"/>
      <c r="Q14924" s="63"/>
      <c r="R14924" s="63"/>
      <c r="S14924" s="63"/>
      <c r="T14924" s="63"/>
      <c r="U14924" s="63"/>
      <c r="V14924" s="63"/>
      <c r="W14924" s="63"/>
      <c r="X14924" s="63"/>
      <c r="Y14924" s="63"/>
      <c r="Z14924" s="62">
        <v>0</v>
      </c>
      <c r="AA14924" s="63"/>
      <c r="AB14924" s="63"/>
      <c r="AC14924" s="62">
        <v>0</v>
      </c>
    </row>
    <row r="14925" spans="1:29" ht="30" x14ac:dyDescent="0.25">
      <c r="A14925" s="61" t="s">
        <v>350</v>
      </c>
      <c r="B14925" s="61" t="s">
        <v>351</v>
      </c>
      <c r="C14925" s="62">
        <v>2005</v>
      </c>
      <c r="D14925" s="61" t="s">
        <v>99</v>
      </c>
      <c r="E14925" s="62">
        <v>12</v>
      </c>
      <c r="F14925" s="62">
        <v>49652</v>
      </c>
      <c r="G14925" s="62">
        <v>6921</v>
      </c>
      <c r="H14925" s="62">
        <v>48.06</v>
      </c>
      <c r="I14925" s="62">
        <v>4137.67</v>
      </c>
      <c r="J14925" s="62">
        <v>46176.36</v>
      </c>
      <c r="K14925" s="62">
        <v>3235</v>
      </c>
      <c r="L14925" s="62">
        <v>5081</v>
      </c>
      <c r="M14925" s="62">
        <v>35.28</v>
      </c>
      <c r="N14925" s="62">
        <v>269.58</v>
      </c>
      <c r="O14925" s="62">
        <v>39011.839999999997</v>
      </c>
      <c r="P14925" s="63"/>
      <c r="Q14925" s="63"/>
      <c r="R14925" s="63"/>
      <c r="S14925" s="63"/>
      <c r="T14925" s="63"/>
      <c r="U14925" s="63"/>
      <c r="V14925" s="63"/>
      <c r="W14925" s="63"/>
      <c r="X14925" s="63"/>
      <c r="Y14925" s="63"/>
      <c r="Z14925" s="62">
        <v>36500</v>
      </c>
      <c r="AA14925" s="62">
        <v>2689</v>
      </c>
      <c r="AB14925" s="62">
        <v>18.670000000000002</v>
      </c>
      <c r="AC14925" s="62">
        <v>3041.67</v>
      </c>
    </row>
    <row r="14926" spans="1:29" ht="30" x14ac:dyDescent="0.25">
      <c r="A14926" s="61" t="s">
        <v>309</v>
      </c>
      <c r="B14926" s="61" t="s">
        <v>310</v>
      </c>
      <c r="C14926" s="62">
        <v>2006</v>
      </c>
      <c r="D14926" s="61" t="s">
        <v>78</v>
      </c>
      <c r="E14926" s="62">
        <v>64</v>
      </c>
      <c r="F14926" s="62">
        <v>643680</v>
      </c>
      <c r="G14926" s="62">
        <v>112590</v>
      </c>
      <c r="H14926" s="62">
        <v>146.6</v>
      </c>
      <c r="I14926" s="62">
        <v>10057.5</v>
      </c>
      <c r="J14926" s="62">
        <v>598622.4</v>
      </c>
      <c r="K14926" s="62">
        <v>0</v>
      </c>
      <c r="L14926" s="62">
        <v>0</v>
      </c>
      <c r="M14926" s="62">
        <v>0</v>
      </c>
      <c r="N14926" s="62">
        <v>0</v>
      </c>
      <c r="O14926" s="62">
        <v>0</v>
      </c>
      <c r="P14926" s="62">
        <v>0</v>
      </c>
      <c r="Q14926" s="62">
        <v>0</v>
      </c>
      <c r="R14926" s="62">
        <v>0</v>
      </c>
      <c r="S14926" s="62">
        <v>0</v>
      </c>
      <c r="T14926" s="62">
        <v>0</v>
      </c>
      <c r="U14926" s="62">
        <v>0</v>
      </c>
      <c r="V14926" s="62">
        <v>0</v>
      </c>
      <c r="W14926" s="62">
        <v>0</v>
      </c>
      <c r="X14926" s="62">
        <v>0</v>
      </c>
      <c r="Y14926" s="62">
        <v>0</v>
      </c>
      <c r="Z14926" s="62">
        <v>2113</v>
      </c>
      <c r="AA14926" s="62">
        <v>3819</v>
      </c>
      <c r="AB14926" s="62">
        <v>4.97</v>
      </c>
      <c r="AC14926" s="62">
        <v>33.020000000000003</v>
      </c>
    </row>
    <row r="14927" spans="1:29" ht="30" x14ac:dyDescent="0.25">
      <c r="A14927" s="61" t="s">
        <v>452</v>
      </c>
      <c r="B14927" s="61" t="s">
        <v>453</v>
      </c>
      <c r="C14927" s="62">
        <v>2008</v>
      </c>
      <c r="D14927" s="61" t="s">
        <v>78</v>
      </c>
      <c r="E14927" s="62">
        <v>40</v>
      </c>
      <c r="F14927" s="62">
        <v>375793</v>
      </c>
      <c r="G14927" s="62">
        <v>55660</v>
      </c>
      <c r="H14927" s="62">
        <v>115.96</v>
      </c>
      <c r="I14927" s="62">
        <v>9394.83</v>
      </c>
      <c r="J14927" s="62">
        <v>349487.49</v>
      </c>
      <c r="K14927" s="62">
        <v>0</v>
      </c>
      <c r="L14927" s="63"/>
      <c r="M14927" s="63"/>
      <c r="N14927" s="63"/>
      <c r="O14927" s="63"/>
      <c r="P14927" s="63"/>
      <c r="Q14927" s="63"/>
      <c r="R14927" s="63"/>
      <c r="S14927" s="63"/>
      <c r="T14927" s="63"/>
      <c r="U14927" s="63"/>
      <c r="V14927" s="63"/>
      <c r="W14927" s="63"/>
      <c r="X14927" s="63"/>
      <c r="Y14927" s="63"/>
      <c r="Z14927" s="62">
        <v>160.26</v>
      </c>
      <c r="AA14927" s="62">
        <v>9573</v>
      </c>
      <c r="AB14927" s="62">
        <v>19.940000000000001</v>
      </c>
      <c r="AC14927" s="62">
        <v>4.01</v>
      </c>
    </row>
    <row r="14928" spans="1:29" ht="30" x14ac:dyDescent="0.25">
      <c r="A14928" s="61" t="s">
        <v>448</v>
      </c>
      <c r="B14928" s="61" t="s">
        <v>449</v>
      </c>
      <c r="C14928" s="62">
        <v>2006</v>
      </c>
      <c r="D14928" s="61" t="s">
        <v>75</v>
      </c>
      <c r="E14928" s="62">
        <v>8</v>
      </c>
      <c r="F14928" s="62">
        <v>3115</v>
      </c>
      <c r="G14928" s="62">
        <v>593</v>
      </c>
      <c r="H14928" s="62">
        <v>6.18</v>
      </c>
      <c r="I14928" s="62">
        <v>389.38</v>
      </c>
      <c r="J14928" s="62">
        <v>2896.95</v>
      </c>
      <c r="K14928" s="62">
        <v>298</v>
      </c>
      <c r="L14928" s="62">
        <v>2177</v>
      </c>
      <c r="M14928" s="62">
        <v>22.68</v>
      </c>
      <c r="N14928" s="63"/>
      <c r="O14928" s="63"/>
      <c r="P14928" s="63"/>
      <c r="Q14928" s="63"/>
      <c r="R14928" s="63"/>
      <c r="S14928" s="63"/>
      <c r="T14928" s="63"/>
      <c r="U14928" s="63"/>
      <c r="V14928" s="63"/>
      <c r="W14928" s="63"/>
      <c r="X14928" s="63"/>
      <c r="Y14928" s="63"/>
      <c r="Z14928" s="62">
        <v>0</v>
      </c>
      <c r="AA14928" s="62">
        <v>4025</v>
      </c>
      <c r="AB14928" s="62">
        <v>41.93</v>
      </c>
      <c r="AC14928" s="62">
        <v>0</v>
      </c>
    </row>
    <row r="14929" spans="1:29" x14ac:dyDescent="0.25">
      <c r="A14929" s="61" t="s">
        <v>424</v>
      </c>
      <c r="B14929" s="61" t="s">
        <v>425</v>
      </c>
      <c r="C14929" s="62">
        <v>2010</v>
      </c>
      <c r="D14929" s="61" t="s">
        <v>78</v>
      </c>
      <c r="E14929" s="62">
        <v>56</v>
      </c>
      <c r="F14929" s="62">
        <v>463760</v>
      </c>
      <c r="G14929" s="62">
        <v>83925</v>
      </c>
      <c r="H14929" s="62">
        <v>124.89</v>
      </c>
      <c r="I14929" s="62">
        <v>8281.43</v>
      </c>
      <c r="J14929" s="62">
        <v>431296.8</v>
      </c>
      <c r="K14929" s="62">
        <v>0</v>
      </c>
      <c r="L14929" s="63"/>
      <c r="M14929" s="63"/>
      <c r="N14929" s="63"/>
      <c r="O14929" s="63"/>
      <c r="P14929" s="63"/>
      <c r="Q14929" s="63"/>
      <c r="R14929" s="63"/>
      <c r="S14929" s="63"/>
      <c r="T14929" s="63"/>
      <c r="U14929" s="63"/>
      <c r="V14929" s="63"/>
      <c r="W14929" s="63"/>
      <c r="X14929" s="63"/>
      <c r="Y14929" s="63"/>
      <c r="Z14929" s="62">
        <v>49200</v>
      </c>
      <c r="AA14929" s="62">
        <v>5459</v>
      </c>
      <c r="AB14929" s="62">
        <v>8.1199999999999992</v>
      </c>
      <c r="AC14929" s="62">
        <v>878.57</v>
      </c>
    </row>
    <row r="14930" spans="1:29" x14ac:dyDescent="0.25">
      <c r="A14930" s="61" t="s">
        <v>229</v>
      </c>
      <c r="B14930" s="61" t="s">
        <v>230</v>
      </c>
      <c r="C14930" s="62">
        <v>2015</v>
      </c>
      <c r="D14930" s="61" t="s">
        <v>78</v>
      </c>
      <c r="E14930" s="62">
        <v>68</v>
      </c>
      <c r="F14930" s="62">
        <v>225040</v>
      </c>
      <c r="G14930" s="62">
        <v>29988</v>
      </c>
      <c r="H14930" s="62">
        <v>36.75</v>
      </c>
      <c r="I14930" s="62">
        <v>3309.41</v>
      </c>
      <c r="J14930" s="62">
        <v>209287.2</v>
      </c>
      <c r="K14930" s="62">
        <v>43270.61</v>
      </c>
      <c r="L14930" s="62">
        <v>48955</v>
      </c>
      <c r="M14930" s="62">
        <v>59.99</v>
      </c>
      <c r="N14930" s="62">
        <v>636.33000000000004</v>
      </c>
      <c r="O14930" s="62">
        <v>521813.28</v>
      </c>
      <c r="P14930" s="63"/>
      <c r="Q14930" s="63"/>
      <c r="R14930" s="63"/>
      <c r="S14930" s="63"/>
      <c r="T14930" s="63"/>
      <c r="U14930" s="63"/>
      <c r="V14930" s="63"/>
      <c r="W14930" s="63"/>
      <c r="X14930" s="63"/>
      <c r="Y14930" s="63"/>
      <c r="Z14930" s="62">
        <v>777300</v>
      </c>
      <c r="AA14930" s="62">
        <v>25553</v>
      </c>
      <c r="AB14930" s="62">
        <v>31.31</v>
      </c>
      <c r="AC14930" s="62">
        <v>11430.88</v>
      </c>
    </row>
    <row r="14931" spans="1:29" ht="30" x14ac:dyDescent="0.25">
      <c r="A14931" s="61" t="s">
        <v>87</v>
      </c>
      <c r="B14931" s="61" t="s">
        <v>88</v>
      </c>
      <c r="C14931" s="62">
        <v>2009</v>
      </c>
      <c r="D14931" s="61" t="s">
        <v>135</v>
      </c>
      <c r="E14931" s="62">
        <v>60</v>
      </c>
      <c r="F14931" s="62">
        <v>96232</v>
      </c>
      <c r="G14931" s="62">
        <v>19817</v>
      </c>
      <c r="H14931" s="62">
        <v>27.52</v>
      </c>
      <c r="I14931" s="62">
        <v>1603.87</v>
      </c>
      <c r="J14931" s="62">
        <v>89495.76</v>
      </c>
      <c r="K14931" s="62">
        <v>34646.94</v>
      </c>
      <c r="L14931" s="62">
        <v>23596</v>
      </c>
      <c r="M14931" s="62">
        <v>32.770000000000003</v>
      </c>
      <c r="N14931" s="62">
        <v>577.45000000000005</v>
      </c>
      <c r="O14931" s="62">
        <v>417817.9</v>
      </c>
      <c r="P14931" s="63"/>
      <c r="Q14931" s="63"/>
      <c r="R14931" s="63"/>
      <c r="S14931" s="63"/>
      <c r="T14931" s="63"/>
      <c r="U14931" s="63"/>
      <c r="V14931" s="63"/>
      <c r="W14931" s="63"/>
      <c r="X14931" s="63"/>
      <c r="Y14931" s="63"/>
      <c r="Z14931" s="62">
        <v>586538</v>
      </c>
      <c r="AA14931" s="62">
        <v>75778</v>
      </c>
      <c r="AB14931" s="62">
        <v>105.25</v>
      </c>
      <c r="AC14931" s="62">
        <v>9775.6299999999992</v>
      </c>
    </row>
    <row r="14932" spans="1:29" x14ac:dyDescent="0.25">
      <c r="A14932" s="61" t="s">
        <v>389</v>
      </c>
      <c r="B14932" s="61" t="s">
        <v>390</v>
      </c>
      <c r="C14932" s="62">
        <v>2011</v>
      </c>
      <c r="D14932" s="61" t="s">
        <v>75</v>
      </c>
      <c r="E14932" s="62">
        <v>14</v>
      </c>
      <c r="F14932" s="62">
        <v>3039</v>
      </c>
      <c r="G14932" s="62">
        <v>1003</v>
      </c>
      <c r="H14932" s="62">
        <v>5.97</v>
      </c>
      <c r="I14932" s="62">
        <v>217.07</v>
      </c>
      <c r="J14932" s="62">
        <v>2826.27</v>
      </c>
      <c r="K14932" s="62">
        <v>0</v>
      </c>
      <c r="L14932" s="63"/>
      <c r="M14932" s="63"/>
      <c r="N14932" s="63"/>
      <c r="O14932" s="63"/>
      <c r="P14932" s="63"/>
      <c r="Q14932" s="63"/>
      <c r="R14932" s="63"/>
      <c r="S14932" s="63"/>
      <c r="T14932" s="63"/>
      <c r="U14932" s="63"/>
      <c r="V14932" s="63"/>
      <c r="W14932" s="63"/>
      <c r="X14932" s="63"/>
      <c r="Y14932" s="63"/>
      <c r="Z14932" s="62">
        <v>287.3</v>
      </c>
      <c r="AA14932" s="62">
        <v>6165</v>
      </c>
      <c r="AB14932" s="62">
        <v>36.700000000000003</v>
      </c>
      <c r="AC14932" s="62">
        <v>20.52</v>
      </c>
    </row>
    <row r="14933" spans="1:29" x14ac:dyDescent="0.25">
      <c r="A14933" s="61" t="s">
        <v>285</v>
      </c>
      <c r="B14933" s="61" t="s">
        <v>286</v>
      </c>
      <c r="C14933" s="62">
        <v>2014</v>
      </c>
      <c r="D14933" s="61" t="s">
        <v>99</v>
      </c>
      <c r="E14933" s="62">
        <v>80</v>
      </c>
      <c r="F14933" s="62">
        <v>288560</v>
      </c>
      <c r="G14933" s="62">
        <v>45758</v>
      </c>
      <c r="H14933" s="62">
        <v>47.66</v>
      </c>
      <c r="I14933" s="62">
        <v>3607</v>
      </c>
      <c r="J14933" s="62">
        <v>268360.8</v>
      </c>
      <c r="K14933" s="62">
        <v>43284</v>
      </c>
      <c r="L14933" s="62">
        <v>45973</v>
      </c>
      <c r="M14933" s="62">
        <v>47.89</v>
      </c>
      <c r="N14933" s="62">
        <v>541.04999999999995</v>
      </c>
      <c r="O14933" s="62">
        <v>521974.74</v>
      </c>
      <c r="P14933" s="63"/>
      <c r="Q14933" s="63"/>
      <c r="R14933" s="63"/>
      <c r="S14933" s="63"/>
      <c r="T14933" s="63"/>
      <c r="U14933" s="63"/>
      <c r="V14933" s="63"/>
      <c r="W14933" s="63"/>
      <c r="X14933" s="63"/>
      <c r="Y14933" s="63"/>
      <c r="Z14933" s="62">
        <v>14700</v>
      </c>
      <c r="AA14933" s="62">
        <v>960</v>
      </c>
      <c r="AB14933" s="62">
        <v>1</v>
      </c>
      <c r="AC14933" s="62">
        <v>183.75</v>
      </c>
    </row>
    <row r="14934" spans="1:29" ht="30" x14ac:dyDescent="0.25">
      <c r="A14934" s="61" t="s">
        <v>122</v>
      </c>
      <c r="B14934" s="61" t="s">
        <v>123</v>
      </c>
      <c r="C14934" s="62">
        <v>2008</v>
      </c>
      <c r="D14934" s="61" t="s">
        <v>75</v>
      </c>
      <c r="E14934" s="62">
        <v>6</v>
      </c>
      <c r="F14934" s="62">
        <v>167</v>
      </c>
      <c r="G14934" s="62">
        <v>117</v>
      </c>
      <c r="H14934" s="62">
        <v>1.63</v>
      </c>
      <c r="I14934" s="62">
        <v>27.83</v>
      </c>
      <c r="J14934" s="62">
        <v>155.31</v>
      </c>
      <c r="K14934" s="62">
        <v>0</v>
      </c>
      <c r="L14934" s="63"/>
      <c r="M14934" s="63"/>
      <c r="N14934" s="63"/>
      <c r="O14934" s="63"/>
      <c r="P14934" s="63"/>
      <c r="Q14934" s="63"/>
      <c r="R14934" s="63"/>
      <c r="S14934" s="63"/>
      <c r="T14934" s="63"/>
      <c r="U14934" s="62">
        <v>0</v>
      </c>
      <c r="V14934" s="62">
        <v>0</v>
      </c>
      <c r="W14934" s="62">
        <v>0</v>
      </c>
      <c r="X14934" s="62">
        <v>0</v>
      </c>
      <c r="Y14934" s="62">
        <v>0</v>
      </c>
      <c r="Z14934" s="62">
        <v>546.69000000000005</v>
      </c>
      <c r="AA14934" s="62">
        <v>3514</v>
      </c>
      <c r="AB14934" s="62">
        <v>48.81</v>
      </c>
      <c r="AC14934" s="62">
        <v>91.11</v>
      </c>
    </row>
    <row r="14935" spans="1:29" ht="30" x14ac:dyDescent="0.25">
      <c r="A14935" s="61" t="s">
        <v>180</v>
      </c>
      <c r="B14935" s="61" t="s">
        <v>181</v>
      </c>
      <c r="C14935" s="62">
        <v>2009</v>
      </c>
      <c r="D14935" s="61" t="s">
        <v>86</v>
      </c>
      <c r="E14935" s="62">
        <v>75</v>
      </c>
      <c r="F14935" s="62">
        <v>1347</v>
      </c>
      <c r="G14935" s="62">
        <v>237</v>
      </c>
      <c r="H14935" s="62">
        <v>0.26</v>
      </c>
      <c r="I14935" s="62">
        <v>17.96</v>
      </c>
      <c r="J14935" s="62">
        <v>1252.71</v>
      </c>
      <c r="K14935" s="62">
        <v>0</v>
      </c>
      <c r="L14935" s="62">
        <v>0</v>
      </c>
      <c r="M14935" s="62">
        <v>0</v>
      </c>
      <c r="N14935" s="62">
        <v>0</v>
      </c>
      <c r="O14935" s="62">
        <v>0</v>
      </c>
      <c r="P14935" s="63"/>
      <c r="Q14935" s="63"/>
      <c r="R14935" s="63"/>
      <c r="S14935" s="63"/>
      <c r="T14935" s="63"/>
      <c r="U14935" s="63"/>
      <c r="V14935" s="63"/>
      <c r="W14935" s="63"/>
      <c r="X14935" s="63"/>
      <c r="Y14935" s="63"/>
      <c r="Z14935" s="62">
        <v>6346</v>
      </c>
      <c r="AA14935" s="62">
        <v>58836</v>
      </c>
      <c r="AB14935" s="62">
        <v>65.37</v>
      </c>
      <c r="AC14935" s="62">
        <v>84.61</v>
      </c>
    </row>
    <row r="14936" spans="1:29" x14ac:dyDescent="0.25">
      <c r="A14936" s="61" t="s">
        <v>532</v>
      </c>
      <c r="B14936" s="61" t="s">
        <v>533</v>
      </c>
      <c r="C14936" s="62">
        <v>2010</v>
      </c>
      <c r="D14936" s="61" t="s">
        <v>78</v>
      </c>
      <c r="E14936" s="62">
        <v>64</v>
      </c>
      <c r="F14936" s="62">
        <v>437768</v>
      </c>
      <c r="G14936" s="62">
        <v>86100</v>
      </c>
      <c r="H14936" s="62">
        <v>112.11</v>
      </c>
      <c r="I14936" s="62">
        <v>6840.13</v>
      </c>
      <c r="J14936" s="62">
        <v>407124.24</v>
      </c>
      <c r="K14936" s="62">
        <v>0</v>
      </c>
      <c r="L14936" s="63"/>
      <c r="M14936" s="63"/>
      <c r="N14936" s="63"/>
      <c r="O14936" s="63"/>
      <c r="P14936" s="63"/>
      <c r="Q14936" s="63"/>
      <c r="R14936" s="63"/>
      <c r="S14936" s="63"/>
      <c r="T14936" s="63"/>
      <c r="U14936" s="63"/>
      <c r="V14936" s="63"/>
      <c r="W14936" s="63"/>
      <c r="X14936" s="63"/>
      <c r="Y14936" s="63"/>
      <c r="Z14936" s="62">
        <v>0</v>
      </c>
      <c r="AA14936" s="63"/>
      <c r="AB14936" s="63"/>
      <c r="AC14936" s="62">
        <v>0</v>
      </c>
    </row>
    <row r="14937" spans="1:29" ht="30" x14ac:dyDescent="0.25">
      <c r="A14937" s="61" t="s">
        <v>122</v>
      </c>
      <c r="B14937" s="61" t="s">
        <v>123</v>
      </c>
      <c r="C14937" s="62">
        <v>2008</v>
      </c>
      <c r="D14937" s="61" t="s">
        <v>89</v>
      </c>
      <c r="E14937" s="62">
        <v>60</v>
      </c>
      <c r="F14937" s="62">
        <v>219672</v>
      </c>
      <c r="G14937" s="62">
        <v>32032</v>
      </c>
      <c r="H14937" s="62">
        <v>44.49</v>
      </c>
      <c r="I14937" s="62">
        <v>3661.2</v>
      </c>
      <c r="J14937" s="62">
        <v>204294.96</v>
      </c>
      <c r="K14937" s="62">
        <v>114066</v>
      </c>
      <c r="L14937" s="62">
        <v>65329</v>
      </c>
      <c r="M14937" s="62">
        <v>90.73</v>
      </c>
      <c r="N14937" s="62">
        <v>1901.1</v>
      </c>
      <c r="O14937" s="62">
        <v>1375556.11</v>
      </c>
      <c r="P14937" s="63"/>
      <c r="Q14937" s="63"/>
      <c r="R14937" s="63"/>
      <c r="S14937" s="63"/>
      <c r="T14937" s="63"/>
      <c r="U14937" s="63"/>
      <c r="V14937" s="63"/>
      <c r="W14937" s="63"/>
      <c r="X14937" s="63"/>
      <c r="Y14937" s="63"/>
      <c r="Z14937" s="62">
        <v>488.99</v>
      </c>
      <c r="AA14937" s="62">
        <v>19584</v>
      </c>
      <c r="AB14937" s="62">
        <v>27.2</v>
      </c>
      <c r="AC14937" s="62">
        <v>8.15</v>
      </c>
    </row>
    <row r="14938" spans="1:29" ht="30" x14ac:dyDescent="0.25">
      <c r="A14938" s="61" t="s">
        <v>245</v>
      </c>
      <c r="B14938" s="61" t="s">
        <v>246</v>
      </c>
      <c r="C14938" s="62">
        <v>2012</v>
      </c>
      <c r="D14938" s="61" t="s">
        <v>99</v>
      </c>
      <c r="E14938" s="62">
        <v>28</v>
      </c>
      <c r="F14938" s="62">
        <v>263243</v>
      </c>
      <c r="G14938" s="62">
        <v>36384</v>
      </c>
      <c r="H14938" s="62">
        <v>108.29</v>
      </c>
      <c r="I14938" s="62">
        <v>9401.5400000000009</v>
      </c>
      <c r="J14938" s="62">
        <v>244815.99</v>
      </c>
      <c r="K14938" s="62">
        <v>0</v>
      </c>
      <c r="L14938" s="63"/>
      <c r="M14938" s="63"/>
      <c r="N14938" s="63"/>
      <c r="O14938" s="63"/>
      <c r="P14938" s="63"/>
      <c r="Q14938" s="63"/>
      <c r="R14938" s="63"/>
      <c r="S14938" s="63"/>
      <c r="T14938" s="63"/>
      <c r="U14938" s="63"/>
      <c r="V14938" s="63"/>
      <c r="W14938" s="63"/>
      <c r="X14938" s="63"/>
      <c r="Y14938" s="63"/>
      <c r="Z14938" s="62">
        <v>77900</v>
      </c>
      <c r="AA14938" s="62">
        <v>8273</v>
      </c>
      <c r="AB14938" s="62">
        <v>24.62</v>
      </c>
      <c r="AC14938" s="62">
        <v>2782.14</v>
      </c>
    </row>
    <row r="14939" spans="1:29" x14ac:dyDescent="0.25">
      <c r="A14939" s="61" t="s">
        <v>338</v>
      </c>
      <c r="B14939" s="61" t="s">
        <v>339</v>
      </c>
      <c r="C14939" s="62">
        <v>2006</v>
      </c>
      <c r="D14939" s="61" t="s">
        <v>72</v>
      </c>
      <c r="E14939" s="62">
        <v>103</v>
      </c>
      <c r="F14939" s="62">
        <v>1069313</v>
      </c>
      <c r="G14939" s="62">
        <v>108570</v>
      </c>
      <c r="H14939" s="62">
        <v>87.84</v>
      </c>
      <c r="I14939" s="62">
        <v>10381.68</v>
      </c>
      <c r="J14939" s="62">
        <v>994461.09</v>
      </c>
      <c r="K14939" s="62">
        <v>41.71</v>
      </c>
      <c r="L14939" s="62">
        <v>1669</v>
      </c>
      <c r="M14939" s="62">
        <v>1.35</v>
      </c>
      <c r="N14939" s="62">
        <v>0.4</v>
      </c>
      <c r="O14939" s="62">
        <v>502.96</v>
      </c>
      <c r="P14939" s="63"/>
      <c r="Q14939" s="63"/>
      <c r="R14939" s="63"/>
      <c r="S14939" s="63"/>
      <c r="T14939" s="63"/>
      <c r="U14939" s="63"/>
      <c r="V14939" s="63"/>
      <c r="W14939" s="63"/>
      <c r="X14939" s="63"/>
      <c r="Y14939" s="63"/>
      <c r="Z14939" s="62">
        <v>7007.69</v>
      </c>
      <c r="AA14939" s="62">
        <v>68970</v>
      </c>
      <c r="AB14939" s="62">
        <v>55.8</v>
      </c>
      <c r="AC14939" s="62">
        <v>68.040000000000006</v>
      </c>
    </row>
    <row r="14940" spans="1:29" ht="30" x14ac:dyDescent="0.25">
      <c r="A14940" s="61" t="s">
        <v>415</v>
      </c>
      <c r="B14940" s="61" t="s">
        <v>416</v>
      </c>
      <c r="C14940" s="62">
        <v>2017</v>
      </c>
      <c r="D14940" s="61" t="s">
        <v>86</v>
      </c>
      <c r="E14940" s="62">
        <v>26</v>
      </c>
      <c r="F14940" s="62">
        <v>3922</v>
      </c>
      <c r="G14940" s="62">
        <v>839</v>
      </c>
      <c r="H14940" s="62">
        <v>2.69</v>
      </c>
      <c r="I14940" s="62">
        <v>150.85</v>
      </c>
      <c r="J14940" s="62">
        <v>3647.46</v>
      </c>
      <c r="K14940" s="62">
        <v>210.48</v>
      </c>
      <c r="L14940" s="62">
        <v>419</v>
      </c>
      <c r="M14940" s="62">
        <v>1.34</v>
      </c>
      <c r="N14940" s="62">
        <v>8.1</v>
      </c>
      <c r="O14940" s="62">
        <v>2538.1799999999998</v>
      </c>
      <c r="P14940" s="63"/>
      <c r="Q14940" s="63"/>
      <c r="R14940" s="63"/>
      <c r="S14940" s="63"/>
      <c r="T14940" s="63"/>
      <c r="U14940" s="63"/>
      <c r="V14940" s="63"/>
      <c r="W14940" s="63"/>
      <c r="X14940" s="63"/>
      <c r="Y14940" s="63"/>
      <c r="Z14940" s="62">
        <v>146800</v>
      </c>
      <c r="AA14940" s="62">
        <v>28077</v>
      </c>
      <c r="AB14940" s="62">
        <v>89.99</v>
      </c>
      <c r="AC14940" s="62">
        <v>5646.15</v>
      </c>
    </row>
    <row r="14941" spans="1:29" ht="30" x14ac:dyDescent="0.25">
      <c r="A14941" s="61" t="s">
        <v>153</v>
      </c>
      <c r="B14941" s="61" t="s">
        <v>154</v>
      </c>
      <c r="C14941" s="62">
        <v>2005</v>
      </c>
      <c r="D14941" s="61" t="s">
        <v>78</v>
      </c>
      <c r="E14941" s="62">
        <v>75</v>
      </c>
      <c r="F14941" s="62">
        <v>233200</v>
      </c>
      <c r="G14941" s="62">
        <v>24185</v>
      </c>
      <c r="H14941" s="62">
        <v>26.87</v>
      </c>
      <c r="I14941" s="62">
        <v>3109.33</v>
      </c>
      <c r="J14941" s="62">
        <v>216876</v>
      </c>
      <c r="K14941" s="62">
        <v>50595.54</v>
      </c>
      <c r="L14941" s="62">
        <v>65117</v>
      </c>
      <c r="M14941" s="62">
        <v>72.349999999999994</v>
      </c>
      <c r="N14941" s="62">
        <v>674.61</v>
      </c>
      <c r="O14941" s="62">
        <v>610146.78</v>
      </c>
      <c r="P14941" s="63"/>
      <c r="Q14941" s="63"/>
      <c r="R14941" s="63"/>
      <c r="S14941" s="63"/>
      <c r="T14941" s="63"/>
      <c r="U14941" s="63"/>
      <c r="V14941" s="63"/>
      <c r="W14941" s="63"/>
      <c r="X14941" s="63"/>
      <c r="Y14941" s="63"/>
      <c r="Z14941" s="62">
        <v>3966.71</v>
      </c>
      <c r="AA14941" s="62">
        <v>43631</v>
      </c>
      <c r="AB14941" s="62">
        <v>48.48</v>
      </c>
      <c r="AC14941" s="62">
        <v>52.89</v>
      </c>
    </row>
    <row r="14942" spans="1:29" x14ac:dyDescent="0.25">
      <c r="A14942" s="61" t="s">
        <v>140</v>
      </c>
      <c r="B14942" s="61" t="s">
        <v>141</v>
      </c>
      <c r="C14942" s="62">
        <v>2017</v>
      </c>
      <c r="D14942" s="61" t="s">
        <v>135</v>
      </c>
      <c r="E14942" s="62">
        <v>40</v>
      </c>
      <c r="F14942" s="62">
        <v>40331</v>
      </c>
      <c r="G14942" s="62">
        <v>6823</v>
      </c>
      <c r="H14942" s="62">
        <v>14.21</v>
      </c>
      <c r="I14942" s="62">
        <v>1008.28</v>
      </c>
      <c r="J14942" s="62">
        <v>37507.83</v>
      </c>
      <c r="K14942" s="62">
        <v>611.05999999999995</v>
      </c>
      <c r="L14942" s="62">
        <v>384</v>
      </c>
      <c r="M14942" s="62">
        <v>0.8</v>
      </c>
      <c r="N14942" s="63"/>
      <c r="O14942" s="63"/>
      <c r="P14942" s="63"/>
      <c r="Q14942" s="63"/>
      <c r="R14942" s="63"/>
      <c r="S14942" s="63"/>
      <c r="T14942" s="63"/>
      <c r="U14942" s="63"/>
      <c r="V14942" s="63"/>
      <c r="W14942" s="63"/>
      <c r="X14942" s="63"/>
      <c r="Y14942" s="63"/>
      <c r="Z14942" s="62">
        <v>2156</v>
      </c>
      <c r="AA14942" s="62">
        <v>27147</v>
      </c>
      <c r="AB14942" s="62">
        <v>56.56</v>
      </c>
      <c r="AC14942" s="62">
        <v>53.9</v>
      </c>
    </row>
    <row r="14943" spans="1:29" ht="45" x14ac:dyDescent="0.25">
      <c r="A14943" s="61" t="s">
        <v>214</v>
      </c>
      <c r="B14943" s="61" t="s">
        <v>215</v>
      </c>
      <c r="C14943" s="62">
        <v>2007</v>
      </c>
      <c r="D14943" s="61" t="s">
        <v>150</v>
      </c>
      <c r="E14943" s="62">
        <v>6</v>
      </c>
      <c r="F14943" s="62">
        <v>0</v>
      </c>
      <c r="G14943" s="62">
        <v>0</v>
      </c>
      <c r="H14943" s="62">
        <v>0</v>
      </c>
      <c r="I14943" s="62">
        <v>0</v>
      </c>
      <c r="J14943" s="62">
        <v>0</v>
      </c>
      <c r="K14943" s="62">
        <v>0</v>
      </c>
      <c r="L14943" s="62">
        <v>0</v>
      </c>
      <c r="M14943" s="62">
        <v>0</v>
      </c>
      <c r="N14943" s="63"/>
      <c r="O14943" s="63"/>
      <c r="P14943" s="63"/>
      <c r="Q14943" s="63"/>
      <c r="R14943" s="63"/>
      <c r="S14943" s="63"/>
      <c r="T14943" s="63"/>
      <c r="U14943" s="63"/>
      <c r="V14943" s="63"/>
      <c r="W14943" s="63"/>
      <c r="X14943" s="63"/>
      <c r="Y14943" s="63"/>
      <c r="Z14943" s="62">
        <v>0</v>
      </c>
      <c r="AA14943" s="63"/>
      <c r="AB14943" s="63"/>
      <c r="AC14943" s="62">
        <v>0</v>
      </c>
    </row>
    <row r="14944" spans="1:29" x14ac:dyDescent="0.25">
      <c r="A14944" s="61" t="s">
        <v>128</v>
      </c>
      <c r="B14944" s="61" t="s">
        <v>129</v>
      </c>
      <c r="C14944" s="62">
        <v>2018</v>
      </c>
      <c r="D14944" s="61" t="s">
        <v>78</v>
      </c>
      <c r="E14944" s="62">
        <v>52</v>
      </c>
      <c r="F14944" s="62">
        <v>121454</v>
      </c>
      <c r="G14944" s="62">
        <v>19807</v>
      </c>
      <c r="H14944" s="62">
        <v>31.74</v>
      </c>
      <c r="I14944" s="62">
        <v>2335.65</v>
      </c>
      <c r="J14944" s="62">
        <v>112952.22</v>
      </c>
      <c r="K14944" s="62">
        <v>30275.46</v>
      </c>
      <c r="L14944" s="62">
        <v>14761</v>
      </c>
      <c r="M14944" s="62">
        <v>23.66</v>
      </c>
      <c r="N14944" s="62">
        <v>582.22</v>
      </c>
      <c r="O14944" s="62">
        <v>365100.86</v>
      </c>
      <c r="P14944" s="63"/>
      <c r="Q14944" s="63"/>
      <c r="R14944" s="63"/>
      <c r="S14944" s="63"/>
      <c r="T14944" s="63"/>
      <c r="U14944" s="63"/>
      <c r="V14944" s="63"/>
      <c r="W14944" s="63"/>
      <c r="X14944" s="63"/>
      <c r="Y14944" s="63"/>
      <c r="Z14944" s="62">
        <v>912</v>
      </c>
      <c r="AA14944" s="62">
        <v>7095</v>
      </c>
      <c r="AB14944" s="62">
        <v>11.37</v>
      </c>
      <c r="AC14944" s="62">
        <v>17.54</v>
      </c>
    </row>
    <row r="14945" spans="1:29" x14ac:dyDescent="0.25">
      <c r="A14945" s="61" t="s">
        <v>155</v>
      </c>
      <c r="B14945" s="61" t="s">
        <v>156</v>
      </c>
      <c r="C14945" s="62">
        <v>2007</v>
      </c>
      <c r="D14945" s="61" t="s">
        <v>99</v>
      </c>
      <c r="E14945" s="62">
        <v>60</v>
      </c>
      <c r="F14945" s="62">
        <v>997391</v>
      </c>
      <c r="G14945" s="62">
        <v>48913</v>
      </c>
      <c r="H14945" s="62">
        <v>67.930000000000007</v>
      </c>
      <c r="I14945" s="62">
        <v>16623.18</v>
      </c>
      <c r="J14945" s="62">
        <v>927573.63</v>
      </c>
      <c r="K14945" s="62">
        <v>0</v>
      </c>
      <c r="L14945" s="63"/>
      <c r="M14945" s="63"/>
      <c r="N14945" s="63"/>
      <c r="O14945" s="63"/>
      <c r="P14945" s="63"/>
      <c r="Q14945" s="63"/>
      <c r="R14945" s="63"/>
      <c r="S14945" s="63"/>
      <c r="T14945" s="63"/>
      <c r="U14945" s="63"/>
      <c r="V14945" s="63"/>
      <c r="W14945" s="63"/>
      <c r="X14945" s="63"/>
      <c r="Y14945" s="63"/>
      <c r="Z14945" s="62">
        <v>66.81</v>
      </c>
      <c r="AA14945" s="62">
        <v>1629</v>
      </c>
      <c r="AB14945" s="62">
        <v>2.2599999999999998</v>
      </c>
      <c r="AC14945" s="62">
        <v>1.1100000000000001</v>
      </c>
    </row>
    <row r="14946" spans="1:29" x14ac:dyDescent="0.25">
      <c r="A14946" s="61" t="s">
        <v>409</v>
      </c>
      <c r="B14946" s="61" t="s">
        <v>410</v>
      </c>
      <c r="C14946" s="62">
        <v>2012</v>
      </c>
      <c r="D14946" s="61" t="s">
        <v>75</v>
      </c>
      <c r="E14946" s="62">
        <v>6</v>
      </c>
      <c r="F14946" s="62">
        <v>55</v>
      </c>
      <c r="G14946" s="62">
        <v>17</v>
      </c>
      <c r="H14946" s="62">
        <v>0.24</v>
      </c>
      <c r="I14946" s="62">
        <v>9.17</v>
      </c>
      <c r="J14946" s="62">
        <v>51.15</v>
      </c>
      <c r="K14946" s="62">
        <v>95.05</v>
      </c>
      <c r="L14946" s="62">
        <v>155</v>
      </c>
      <c r="M14946" s="62">
        <v>2.15</v>
      </c>
      <c r="N14946" s="62">
        <v>15.84</v>
      </c>
      <c r="O14946" s="62">
        <v>1146.28</v>
      </c>
      <c r="P14946" s="63"/>
      <c r="Q14946" s="63"/>
      <c r="R14946" s="63"/>
      <c r="S14946" s="63"/>
      <c r="T14946" s="63"/>
      <c r="U14946" s="63"/>
      <c r="V14946" s="63"/>
      <c r="W14946" s="63"/>
      <c r="X14946" s="63"/>
      <c r="Y14946" s="63"/>
      <c r="Z14946" s="62">
        <v>328.86</v>
      </c>
      <c r="AA14946" s="62">
        <v>2654</v>
      </c>
      <c r="AB14946" s="62">
        <v>36.86</v>
      </c>
      <c r="AC14946" s="62">
        <v>54.81</v>
      </c>
    </row>
    <row r="14947" spans="1:29" x14ac:dyDescent="0.25">
      <c r="A14947" s="61" t="s">
        <v>212</v>
      </c>
      <c r="B14947" s="61" t="s">
        <v>213</v>
      </c>
      <c r="C14947" s="62">
        <v>2013</v>
      </c>
      <c r="D14947" s="61" t="s">
        <v>72</v>
      </c>
      <c r="E14947" s="62">
        <v>44</v>
      </c>
      <c r="F14947" s="62">
        <v>37159</v>
      </c>
      <c r="G14947" s="62">
        <v>5389</v>
      </c>
      <c r="H14947" s="62">
        <v>10.210000000000001</v>
      </c>
      <c r="I14947" s="62">
        <v>844.52</v>
      </c>
      <c r="J14947" s="62">
        <v>34557.870000000003</v>
      </c>
      <c r="K14947" s="62">
        <v>12552.86</v>
      </c>
      <c r="L14947" s="62">
        <v>14400</v>
      </c>
      <c r="M14947" s="62">
        <v>27.27</v>
      </c>
      <c r="N14947" s="62">
        <v>285.29000000000002</v>
      </c>
      <c r="O14947" s="62">
        <v>151378.72</v>
      </c>
      <c r="P14947" s="63"/>
      <c r="Q14947" s="63"/>
      <c r="R14947" s="63"/>
      <c r="S14947" s="63"/>
      <c r="T14947" s="63"/>
      <c r="U14947" s="63"/>
      <c r="V14947" s="63"/>
      <c r="W14947" s="63"/>
      <c r="X14947" s="63"/>
      <c r="Y14947" s="63"/>
      <c r="Z14947" s="62">
        <v>81110</v>
      </c>
      <c r="AA14947" s="62">
        <v>7203</v>
      </c>
      <c r="AB14947" s="62">
        <v>13.64</v>
      </c>
      <c r="AC14947" s="62">
        <v>1843.41</v>
      </c>
    </row>
    <row r="14948" spans="1:29" ht="30" x14ac:dyDescent="0.25">
      <c r="A14948" s="61" t="s">
        <v>122</v>
      </c>
      <c r="B14948" s="61" t="s">
        <v>123</v>
      </c>
      <c r="C14948" s="62">
        <v>2016</v>
      </c>
      <c r="D14948" s="61" t="s">
        <v>99</v>
      </c>
      <c r="E14948" s="62">
        <v>52</v>
      </c>
      <c r="F14948" s="62">
        <v>195704</v>
      </c>
      <c r="G14948" s="62">
        <v>29018</v>
      </c>
      <c r="H14948" s="62">
        <v>46.5</v>
      </c>
      <c r="I14948" s="62">
        <v>3763.54</v>
      </c>
      <c r="J14948" s="62">
        <v>182004.72</v>
      </c>
      <c r="K14948" s="62">
        <v>1991</v>
      </c>
      <c r="L14948" s="62">
        <v>2147</v>
      </c>
      <c r="M14948" s="62">
        <v>3.44</v>
      </c>
      <c r="N14948" s="62">
        <v>38.29</v>
      </c>
      <c r="O14948" s="62">
        <v>24010.07</v>
      </c>
      <c r="P14948" s="63"/>
      <c r="Q14948" s="63"/>
      <c r="R14948" s="63"/>
      <c r="S14948" s="63"/>
      <c r="T14948" s="63"/>
      <c r="U14948" s="63"/>
      <c r="V14948" s="63"/>
      <c r="W14948" s="63"/>
      <c r="X14948" s="63"/>
      <c r="Y14948" s="63"/>
      <c r="Z14948" s="62">
        <v>1775.28</v>
      </c>
      <c r="AA14948" s="62">
        <v>20545</v>
      </c>
      <c r="AB14948" s="62">
        <v>32.92</v>
      </c>
      <c r="AC14948" s="62">
        <v>34.14</v>
      </c>
    </row>
    <row r="14949" spans="1:29" ht="30" x14ac:dyDescent="0.25">
      <c r="A14949" s="61" t="s">
        <v>231</v>
      </c>
      <c r="B14949" s="61" t="s">
        <v>232</v>
      </c>
      <c r="C14949" s="62">
        <v>2010</v>
      </c>
      <c r="D14949" s="61" t="s">
        <v>301</v>
      </c>
      <c r="E14949" s="62">
        <v>96</v>
      </c>
      <c r="F14949" s="62">
        <v>599200</v>
      </c>
      <c r="G14949" s="62">
        <v>79559</v>
      </c>
      <c r="H14949" s="62">
        <v>69.06</v>
      </c>
      <c r="I14949" s="62">
        <v>6241.67</v>
      </c>
      <c r="J14949" s="62">
        <v>557256</v>
      </c>
      <c r="K14949" s="62">
        <v>0</v>
      </c>
      <c r="L14949" s="62">
        <v>42</v>
      </c>
      <c r="M14949" s="62">
        <v>0.04</v>
      </c>
      <c r="N14949" s="63"/>
      <c r="O14949" s="63"/>
      <c r="P14949" s="63"/>
      <c r="Q14949" s="63"/>
      <c r="R14949" s="63"/>
      <c r="S14949" s="63"/>
      <c r="T14949" s="63"/>
      <c r="U14949" s="63"/>
      <c r="V14949" s="63"/>
      <c r="W14949" s="63"/>
      <c r="X14949" s="63"/>
      <c r="Y14949" s="63"/>
      <c r="Z14949" s="62">
        <v>176500</v>
      </c>
      <c r="AA14949" s="62">
        <v>12998</v>
      </c>
      <c r="AB14949" s="62">
        <v>11.28</v>
      </c>
      <c r="AC14949" s="62">
        <v>1838.54</v>
      </c>
    </row>
    <row r="14950" spans="1:29" ht="30" x14ac:dyDescent="0.25">
      <c r="A14950" s="61" t="s">
        <v>188</v>
      </c>
      <c r="B14950" s="61" t="s">
        <v>189</v>
      </c>
      <c r="C14950" s="62">
        <v>2016</v>
      </c>
      <c r="D14950" s="61" t="s">
        <v>99</v>
      </c>
      <c r="E14950" s="62">
        <v>202</v>
      </c>
      <c r="F14950" s="62">
        <v>555540</v>
      </c>
      <c r="G14950" s="62">
        <v>87413</v>
      </c>
      <c r="H14950" s="62">
        <v>36.06</v>
      </c>
      <c r="I14950" s="62">
        <v>2750.2</v>
      </c>
      <c r="J14950" s="62">
        <v>516652.2</v>
      </c>
      <c r="K14950" s="62">
        <v>70293.89</v>
      </c>
      <c r="L14950" s="62">
        <v>78295</v>
      </c>
      <c r="M14950" s="62">
        <v>32.299999999999997</v>
      </c>
      <c r="N14950" s="62">
        <v>347.99</v>
      </c>
      <c r="O14950" s="62">
        <v>847695.1</v>
      </c>
      <c r="P14950" s="63"/>
      <c r="Q14950" s="63"/>
      <c r="R14950" s="63"/>
      <c r="S14950" s="63"/>
      <c r="T14950" s="63"/>
      <c r="U14950" s="63"/>
      <c r="V14950" s="63"/>
      <c r="W14950" s="63"/>
      <c r="X14950" s="63"/>
      <c r="Y14950" s="63"/>
      <c r="Z14950" s="62">
        <v>3180</v>
      </c>
      <c r="AA14950" s="62">
        <v>24256</v>
      </c>
      <c r="AB14950" s="62">
        <v>10.01</v>
      </c>
      <c r="AC14950" s="62">
        <v>15.74</v>
      </c>
    </row>
    <row r="14951" spans="1:29" ht="30" x14ac:dyDescent="0.25">
      <c r="A14951" s="61" t="s">
        <v>231</v>
      </c>
      <c r="B14951" s="61" t="s">
        <v>232</v>
      </c>
      <c r="C14951" s="62">
        <v>2006</v>
      </c>
      <c r="D14951" s="61" t="s">
        <v>89</v>
      </c>
      <c r="E14951" s="62">
        <v>68</v>
      </c>
      <c r="F14951" s="62">
        <v>245840</v>
      </c>
      <c r="G14951" s="62">
        <v>30364</v>
      </c>
      <c r="H14951" s="62">
        <v>37.21</v>
      </c>
      <c r="I14951" s="62">
        <v>3615.29</v>
      </c>
      <c r="J14951" s="62">
        <v>228631.2</v>
      </c>
      <c r="K14951" s="62">
        <v>40221.14</v>
      </c>
      <c r="L14951" s="62">
        <v>57707</v>
      </c>
      <c r="M14951" s="62">
        <v>70.72</v>
      </c>
      <c r="N14951" s="62">
        <v>591.49</v>
      </c>
      <c r="O14951" s="62">
        <v>485038.85</v>
      </c>
      <c r="P14951" s="63"/>
      <c r="Q14951" s="63"/>
      <c r="R14951" s="63"/>
      <c r="S14951" s="63"/>
      <c r="T14951" s="63"/>
      <c r="U14951" s="63"/>
      <c r="V14951" s="63"/>
      <c r="W14951" s="63"/>
      <c r="X14951" s="63"/>
      <c r="Y14951" s="63"/>
      <c r="Z14951" s="62">
        <v>320177</v>
      </c>
      <c r="AA14951" s="62">
        <v>14359</v>
      </c>
      <c r="AB14951" s="62">
        <v>17.600000000000001</v>
      </c>
      <c r="AC14951" s="62">
        <v>4708.49</v>
      </c>
    </row>
    <row r="14952" spans="1:29" ht="30" x14ac:dyDescent="0.25">
      <c r="A14952" s="61" t="s">
        <v>218</v>
      </c>
      <c r="B14952" s="61" t="s">
        <v>219</v>
      </c>
      <c r="C14952" s="62">
        <v>2007</v>
      </c>
      <c r="D14952" s="61" t="s">
        <v>99</v>
      </c>
      <c r="E14952" s="62">
        <v>176</v>
      </c>
      <c r="F14952" s="62">
        <v>2025560</v>
      </c>
      <c r="G14952" s="62">
        <v>260398</v>
      </c>
      <c r="H14952" s="62">
        <v>123.29</v>
      </c>
      <c r="I14952" s="62">
        <v>11508.86</v>
      </c>
      <c r="J14952" s="62">
        <v>1883770.8</v>
      </c>
      <c r="K14952" s="62">
        <v>0</v>
      </c>
      <c r="L14952" s="63"/>
      <c r="M14952" s="63"/>
      <c r="N14952" s="63"/>
      <c r="O14952" s="63"/>
      <c r="P14952" s="63"/>
      <c r="Q14952" s="63"/>
      <c r="R14952" s="63"/>
      <c r="S14952" s="63"/>
      <c r="T14952" s="63"/>
      <c r="U14952" s="63"/>
      <c r="V14952" s="63"/>
      <c r="W14952" s="63"/>
      <c r="X14952" s="63"/>
      <c r="Y14952" s="63"/>
      <c r="Z14952" s="62">
        <v>540000</v>
      </c>
      <c r="AA14952" s="62">
        <v>56053</v>
      </c>
      <c r="AB14952" s="62">
        <v>26.54</v>
      </c>
      <c r="AC14952" s="62">
        <v>3068.18</v>
      </c>
    </row>
    <row r="14953" spans="1:29" x14ac:dyDescent="0.25">
      <c r="A14953" s="61" t="s">
        <v>273</v>
      </c>
      <c r="B14953" s="61" t="s">
        <v>274</v>
      </c>
      <c r="C14953" s="62">
        <v>2007</v>
      </c>
      <c r="D14953" s="61" t="s">
        <v>89</v>
      </c>
      <c r="E14953" s="62">
        <v>54</v>
      </c>
      <c r="F14953" s="62">
        <v>482837</v>
      </c>
      <c r="G14953" s="62">
        <v>68221</v>
      </c>
      <c r="H14953" s="62">
        <v>105.28</v>
      </c>
      <c r="I14953" s="62">
        <v>8941.43</v>
      </c>
      <c r="J14953" s="62">
        <v>449038.41</v>
      </c>
      <c r="K14953" s="62">
        <v>0</v>
      </c>
      <c r="L14953" s="63"/>
      <c r="M14953" s="63"/>
      <c r="N14953" s="63"/>
      <c r="O14953" s="63"/>
      <c r="P14953" s="63"/>
      <c r="Q14953" s="63"/>
      <c r="R14953" s="63"/>
      <c r="S14953" s="63"/>
      <c r="T14953" s="63"/>
      <c r="U14953" s="63"/>
      <c r="V14953" s="63"/>
      <c r="W14953" s="63"/>
      <c r="X14953" s="63"/>
      <c r="Y14953" s="63"/>
      <c r="Z14953" s="62">
        <v>292733</v>
      </c>
      <c r="AA14953" s="62">
        <v>8565</v>
      </c>
      <c r="AB14953" s="62">
        <v>13.22</v>
      </c>
      <c r="AC14953" s="62">
        <v>5420.98</v>
      </c>
    </row>
    <row r="14954" spans="1:29" ht="30" x14ac:dyDescent="0.25">
      <c r="A14954" s="61" t="s">
        <v>186</v>
      </c>
      <c r="B14954" s="61" t="s">
        <v>187</v>
      </c>
      <c r="C14954" s="62">
        <v>2013</v>
      </c>
      <c r="D14954" s="61" t="s">
        <v>75</v>
      </c>
      <c r="E14954" s="62">
        <v>3</v>
      </c>
      <c r="F14954" s="62">
        <v>1221</v>
      </c>
      <c r="G14954" s="62">
        <v>267</v>
      </c>
      <c r="H14954" s="62">
        <v>7.42</v>
      </c>
      <c r="I14954" s="62">
        <v>407</v>
      </c>
      <c r="J14954" s="62">
        <v>1135.53</v>
      </c>
      <c r="K14954" s="62">
        <v>0</v>
      </c>
      <c r="L14954" s="63"/>
      <c r="M14954" s="63"/>
      <c r="N14954" s="63"/>
      <c r="O14954" s="63"/>
      <c r="P14954" s="63"/>
      <c r="Q14954" s="63"/>
      <c r="R14954" s="63"/>
      <c r="S14954" s="63"/>
      <c r="T14954" s="63"/>
      <c r="U14954" s="62">
        <v>137</v>
      </c>
      <c r="V14954" s="62">
        <v>514</v>
      </c>
      <c r="W14954" s="62">
        <v>14.28</v>
      </c>
      <c r="X14954" s="62">
        <v>45</v>
      </c>
      <c r="Y14954" s="62">
        <v>3066.61</v>
      </c>
      <c r="Z14954" s="62">
        <v>18100</v>
      </c>
      <c r="AA14954" s="62">
        <v>782</v>
      </c>
      <c r="AB14954" s="62">
        <v>21.72</v>
      </c>
      <c r="AC14954" s="62">
        <v>6033.33</v>
      </c>
    </row>
    <row r="14955" spans="1:29" x14ac:dyDescent="0.25">
      <c r="A14955" s="61" t="s">
        <v>260</v>
      </c>
      <c r="B14955" s="61" t="s">
        <v>261</v>
      </c>
      <c r="C14955" s="62">
        <v>2010</v>
      </c>
      <c r="D14955" s="61" t="s">
        <v>72</v>
      </c>
      <c r="E14955" s="62">
        <v>50</v>
      </c>
      <c r="F14955" s="62">
        <v>23950</v>
      </c>
      <c r="G14955" s="62">
        <v>4237</v>
      </c>
      <c r="H14955" s="62">
        <v>7.06</v>
      </c>
      <c r="I14955" s="62">
        <v>479</v>
      </c>
      <c r="J14955" s="62">
        <v>22273.5</v>
      </c>
      <c r="K14955" s="62">
        <v>21476.240000000002</v>
      </c>
      <c r="L14955" s="62">
        <v>28076</v>
      </c>
      <c r="M14955" s="62">
        <v>46.79</v>
      </c>
      <c r="N14955" s="62">
        <v>429.52</v>
      </c>
      <c r="O14955" s="62">
        <v>258988.38</v>
      </c>
      <c r="P14955" s="63"/>
      <c r="Q14955" s="63"/>
      <c r="R14955" s="63"/>
      <c r="S14955" s="63"/>
      <c r="T14955" s="63"/>
      <c r="U14955" s="63"/>
      <c r="V14955" s="63"/>
      <c r="W14955" s="63"/>
      <c r="X14955" s="63"/>
      <c r="Y14955" s="63"/>
      <c r="Z14955" s="62">
        <v>2513</v>
      </c>
      <c r="AA14955" s="62">
        <v>19136</v>
      </c>
      <c r="AB14955" s="62">
        <v>31.89</v>
      </c>
      <c r="AC14955" s="62">
        <v>50.26</v>
      </c>
    </row>
    <row r="14956" spans="1:29" x14ac:dyDescent="0.25">
      <c r="A14956" s="61" t="s">
        <v>159</v>
      </c>
      <c r="B14956" s="61" t="s">
        <v>160</v>
      </c>
      <c r="C14956" s="62">
        <v>2003</v>
      </c>
      <c r="D14956" s="61" t="s">
        <v>83</v>
      </c>
      <c r="E14956" s="62">
        <v>4</v>
      </c>
      <c r="F14956" s="63"/>
      <c r="G14956" s="63"/>
      <c r="H14956" s="63"/>
      <c r="I14956" s="63"/>
      <c r="J14956" s="63"/>
      <c r="K14956" s="62">
        <v>0</v>
      </c>
      <c r="L14956" s="63"/>
      <c r="M14956" s="63"/>
      <c r="N14956" s="63"/>
      <c r="O14956" s="63"/>
      <c r="P14956" s="63"/>
      <c r="Q14956" s="63"/>
      <c r="R14956" s="63"/>
      <c r="S14956" s="63"/>
      <c r="T14956" s="63"/>
      <c r="U14956" s="63"/>
      <c r="V14956" s="63"/>
      <c r="W14956" s="63"/>
      <c r="X14956" s="63"/>
      <c r="Y14956" s="63"/>
      <c r="Z14956" s="62">
        <v>80</v>
      </c>
      <c r="AA14956" s="62">
        <v>320</v>
      </c>
      <c r="AB14956" s="62">
        <v>6.67</v>
      </c>
      <c r="AC14956" s="62">
        <v>20</v>
      </c>
    </row>
    <row r="14957" spans="1:29" ht="30" x14ac:dyDescent="0.25">
      <c r="A14957" s="61" t="s">
        <v>224</v>
      </c>
      <c r="B14957" s="61" t="s">
        <v>225</v>
      </c>
      <c r="C14957" s="62">
        <v>2006</v>
      </c>
      <c r="D14957" s="61" t="s">
        <v>226</v>
      </c>
      <c r="E14957" s="62">
        <v>51</v>
      </c>
      <c r="F14957" s="62">
        <v>80611</v>
      </c>
      <c r="G14957" s="62">
        <v>13463</v>
      </c>
      <c r="H14957" s="62">
        <v>22</v>
      </c>
      <c r="I14957" s="62">
        <v>1580.61</v>
      </c>
      <c r="J14957" s="62">
        <v>74968.23</v>
      </c>
      <c r="K14957" s="62">
        <v>11701</v>
      </c>
      <c r="L14957" s="62">
        <v>19353</v>
      </c>
      <c r="M14957" s="62">
        <v>31.62</v>
      </c>
      <c r="N14957" s="62">
        <v>229.43</v>
      </c>
      <c r="O14957" s="62">
        <v>141105.87</v>
      </c>
      <c r="P14957" s="63"/>
      <c r="Q14957" s="63"/>
      <c r="R14957" s="63"/>
      <c r="S14957" s="63"/>
      <c r="T14957" s="63"/>
      <c r="U14957" s="63"/>
      <c r="V14957" s="63"/>
      <c r="W14957" s="63"/>
      <c r="X14957" s="63"/>
      <c r="Y14957" s="63"/>
      <c r="Z14957" s="62">
        <v>6212.82</v>
      </c>
      <c r="AA14957" s="62">
        <v>10178</v>
      </c>
      <c r="AB14957" s="62">
        <v>16.63</v>
      </c>
      <c r="AC14957" s="62">
        <v>121.82</v>
      </c>
    </row>
    <row r="14958" spans="1:29" x14ac:dyDescent="0.25">
      <c r="A14958" s="61" t="s">
        <v>338</v>
      </c>
      <c r="B14958" s="61" t="s">
        <v>339</v>
      </c>
      <c r="C14958" s="62">
        <v>2017</v>
      </c>
      <c r="D14958" s="61" t="s">
        <v>75</v>
      </c>
      <c r="E14958" s="62">
        <v>24</v>
      </c>
      <c r="F14958" s="62">
        <v>24610</v>
      </c>
      <c r="G14958" s="62">
        <v>5671</v>
      </c>
      <c r="H14958" s="62">
        <v>19.690000000000001</v>
      </c>
      <c r="I14958" s="62">
        <v>1025.42</v>
      </c>
      <c r="J14958" s="62">
        <v>22887.3</v>
      </c>
      <c r="K14958" s="62">
        <v>4744.91</v>
      </c>
      <c r="L14958" s="62">
        <v>4476</v>
      </c>
      <c r="M14958" s="62">
        <v>15.54</v>
      </c>
      <c r="N14958" s="62">
        <v>197.7</v>
      </c>
      <c r="O14958" s="62">
        <v>57220.27</v>
      </c>
      <c r="P14958" s="63"/>
      <c r="Q14958" s="63"/>
      <c r="R14958" s="63"/>
      <c r="S14958" s="63"/>
      <c r="T14958" s="63"/>
      <c r="U14958" s="63"/>
      <c r="V14958" s="63"/>
      <c r="W14958" s="63"/>
      <c r="X14958" s="63"/>
      <c r="Y14958" s="63"/>
      <c r="Z14958" s="62">
        <v>1542.67</v>
      </c>
      <c r="AA14958" s="62">
        <v>25220</v>
      </c>
      <c r="AB14958" s="62">
        <v>87.57</v>
      </c>
      <c r="AC14958" s="62">
        <v>64.28</v>
      </c>
    </row>
    <row r="14959" spans="1:29" x14ac:dyDescent="0.25">
      <c r="A14959" s="61" t="s">
        <v>405</v>
      </c>
      <c r="B14959" s="61" t="s">
        <v>406</v>
      </c>
      <c r="C14959" s="62">
        <v>2010</v>
      </c>
      <c r="D14959" s="61" t="s">
        <v>78</v>
      </c>
      <c r="E14959" s="62">
        <v>44</v>
      </c>
      <c r="F14959" s="62">
        <v>285920</v>
      </c>
      <c r="G14959" s="62">
        <v>38666</v>
      </c>
      <c r="H14959" s="62">
        <v>73.23</v>
      </c>
      <c r="I14959" s="62">
        <v>6498.18</v>
      </c>
      <c r="J14959" s="62">
        <v>265905.59999999998</v>
      </c>
      <c r="K14959" s="62">
        <v>3148.4</v>
      </c>
      <c r="L14959" s="62">
        <v>6048</v>
      </c>
      <c r="M14959" s="62">
        <v>11.45</v>
      </c>
      <c r="N14959" s="63"/>
      <c r="O14959" s="63"/>
      <c r="P14959" s="63"/>
      <c r="Q14959" s="63"/>
      <c r="R14959" s="63"/>
      <c r="S14959" s="63"/>
      <c r="T14959" s="63"/>
      <c r="U14959" s="63"/>
      <c r="V14959" s="63"/>
      <c r="W14959" s="63"/>
      <c r="X14959" s="63"/>
      <c r="Y14959" s="63"/>
      <c r="Z14959" s="62">
        <v>221.91</v>
      </c>
      <c r="AA14959" s="62">
        <v>15238</v>
      </c>
      <c r="AB14959" s="62">
        <v>28.86</v>
      </c>
      <c r="AC14959" s="62">
        <v>5.04</v>
      </c>
    </row>
    <row r="14960" spans="1:29" ht="30" x14ac:dyDescent="0.25">
      <c r="A14960" s="61" t="s">
        <v>387</v>
      </c>
      <c r="B14960" s="61" t="s">
        <v>388</v>
      </c>
      <c r="C14960" s="62">
        <v>2018</v>
      </c>
      <c r="D14960" s="61" t="s">
        <v>75</v>
      </c>
      <c r="E14960" s="62">
        <v>6</v>
      </c>
      <c r="F14960" s="63"/>
      <c r="G14960" s="63"/>
      <c r="H14960" s="63"/>
      <c r="I14960" s="63"/>
      <c r="J14960" s="63"/>
      <c r="K14960" s="62">
        <v>0</v>
      </c>
      <c r="L14960" s="63"/>
      <c r="M14960" s="63"/>
      <c r="N14960" s="63"/>
      <c r="O14960" s="63"/>
      <c r="P14960" s="63"/>
      <c r="Q14960" s="63"/>
      <c r="R14960" s="63"/>
      <c r="S14960" s="63"/>
      <c r="T14960" s="63"/>
      <c r="U14960" s="63"/>
      <c r="V14960" s="63"/>
      <c r="W14960" s="63"/>
      <c r="X14960" s="63"/>
      <c r="Y14960" s="63"/>
      <c r="Z14960" s="62">
        <v>21113.23</v>
      </c>
      <c r="AA14960" s="62">
        <v>1661</v>
      </c>
      <c r="AB14960" s="62">
        <v>23.07</v>
      </c>
      <c r="AC14960" s="62">
        <v>3518.87</v>
      </c>
    </row>
    <row r="14961" spans="1:29" x14ac:dyDescent="0.25">
      <c r="A14961" s="61" t="s">
        <v>79</v>
      </c>
      <c r="B14961" s="61" t="s">
        <v>80</v>
      </c>
      <c r="C14961" s="62">
        <v>2015</v>
      </c>
      <c r="D14961" s="61" t="s">
        <v>150</v>
      </c>
      <c r="E14961" s="62">
        <v>8</v>
      </c>
      <c r="F14961" s="63"/>
      <c r="G14961" s="63"/>
      <c r="H14961" s="63"/>
      <c r="I14961" s="63"/>
      <c r="J14961" s="63"/>
      <c r="K14961" s="62">
        <v>0</v>
      </c>
      <c r="L14961" s="63"/>
      <c r="M14961" s="63"/>
      <c r="N14961" s="63"/>
      <c r="O14961" s="63"/>
      <c r="P14961" s="63"/>
      <c r="Q14961" s="63"/>
      <c r="R14961" s="63"/>
      <c r="S14961" s="63"/>
      <c r="T14961" s="63"/>
      <c r="U14961" s="63"/>
      <c r="V14961" s="63"/>
      <c r="W14961" s="63"/>
      <c r="X14961" s="63"/>
      <c r="Y14961" s="63"/>
      <c r="Z14961" s="62">
        <v>0</v>
      </c>
      <c r="AA14961" s="63"/>
      <c r="AB14961" s="63"/>
      <c r="AC14961" s="62">
        <v>0</v>
      </c>
    </row>
    <row r="14962" spans="1:29" ht="30" x14ac:dyDescent="0.25">
      <c r="A14962" s="61" t="s">
        <v>283</v>
      </c>
      <c r="B14962" s="61" t="s">
        <v>284</v>
      </c>
      <c r="C14962" s="62">
        <v>2009</v>
      </c>
      <c r="D14962" s="61" t="s">
        <v>89</v>
      </c>
      <c r="E14962" s="62">
        <v>110</v>
      </c>
      <c r="F14962" s="62">
        <v>296400</v>
      </c>
      <c r="G14962" s="62">
        <v>57239</v>
      </c>
      <c r="H14962" s="62">
        <v>43.36</v>
      </c>
      <c r="I14962" s="62">
        <v>2694.55</v>
      </c>
      <c r="J14962" s="62">
        <v>275652</v>
      </c>
      <c r="K14962" s="62">
        <v>47726.48</v>
      </c>
      <c r="L14962" s="62">
        <v>50680</v>
      </c>
      <c r="M14962" s="62">
        <v>38.39</v>
      </c>
      <c r="N14962" s="62">
        <v>433.88</v>
      </c>
      <c r="O14962" s="62">
        <v>575547.93000000005</v>
      </c>
      <c r="P14962" s="63"/>
      <c r="Q14962" s="63"/>
      <c r="R14962" s="63"/>
      <c r="S14962" s="63"/>
      <c r="T14962" s="63"/>
      <c r="U14962" s="63"/>
      <c r="V14962" s="63"/>
      <c r="W14962" s="63"/>
      <c r="X14962" s="63"/>
      <c r="Y14962" s="63"/>
      <c r="Z14962" s="62">
        <v>0</v>
      </c>
      <c r="AA14962" s="63"/>
      <c r="AB14962" s="63"/>
      <c r="AC14962" s="62">
        <v>0</v>
      </c>
    </row>
    <row r="14963" spans="1:29" x14ac:dyDescent="0.25">
      <c r="A14963" s="61" t="s">
        <v>192</v>
      </c>
      <c r="B14963" s="61" t="s">
        <v>193</v>
      </c>
      <c r="C14963" s="62">
        <v>2011</v>
      </c>
      <c r="D14963" s="61" t="s">
        <v>89</v>
      </c>
      <c r="E14963" s="62">
        <v>64</v>
      </c>
      <c r="F14963" s="62">
        <v>281040</v>
      </c>
      <c r="G14963" s="62">
        <v>101974</v>
      </c>
      <c r="H14963" s="62">
        <v>132.78</v>
      </c>
      <c r="I14963" s="62">
        <v>4391.25</v>
      </c>
      <c r="J14963" s="62">
        <v>261367.2</v>
      </c>
      <c r="K14963" s="62">
        <v>0</v>
      </c>
      <c r="L14963" s="63"/>
      <c r="M14963" s="63"/>
      <c r="N14963" s="63"/>
      <c r="O14963" s="63"/>
      <c r="P14963" s="63"/>
      <c r="Q14963" s="63"/>
      <c r="R14963" s="63"/>
      <c r="S14963" s="63"/>
      <c r="T14963" s="63"/>
      <c r="U14963" s="63"/>
      <c r="V14963" s="63"/>
      <c r="W14963" s="63"/>
      <c r="X14963" s="63"/>
      <c r="Y14963" s="63"/>
      <c r="Z14963" s="62">
        <v>95400</v>
      </c>
      <c r="AA14963" s="62">
        <v>10656</v>
      </c>
      <c r="AB14963" s="62">
        <v>13.88</v>
      </c>
      <c r="AC14963" s="62">
        <v>1490.63</v>
      </c>
    </row>
    <row r="14964" spans="1:29" ht="30" x14ac:dyDescent="0.25">
      <c r="A14964" s="61" t="s">
        <v>283</v>
      </c>
      <c r="B14964" s="61" t="s">
        <v>284</v>
      </c>
      <c r="C14964" s="62">
        <v>2009</v>
      </c>
      <c r="D14964" s="61" t="s">
        <v>75</v>
      </c>
      <c r="E14964" s="62">
        <v>3</v>
      </c>
      <c r="F14964" s="62">
        <v>11271</v>
      </c>
      <c r="G14964" s="62">
        <v>2125</v>
      </c>
      <c r="H14964" s="62">
        <v>59.03</v>
      </c>
      <c r="I14964" s="62">
        <v>3757</v>
      </c>
      <c r="J14964" s="62">
        <v>10482.030000000001</v>
      </c>
      <c r="K14964" s="62">
        <v>4285.16</v>
      </c>
      <c r="L14964" s="62">
        <v>5780</v>
      </c>
      <c r="M14964" s="62">
        <v>160.56</v>
      </c>
      <c r="N14964" s="62">
        <v>1428.39</v>
      </c>
      <c r="O14964" s="62">
        <v>51676.03</v>
      </c>
      <c r="P14964" s="63"/>
      <c r="Q14964" s="63"/>
      <c r="R14964" s="63"/>
      <c r="S14964" s="63"/>
      <c r="T14964" s="63"/>
      <c r="U14964" s="63"/>
      <c r="V14964" s="63"/>
      <c r="W14964" s="63"/>
      <c r="X14964" s="63"/>
      <c r="Y14964" s="63"/>
      <c r="Z14964" s="62">
        <v>0</v>
      </c>
      <c r="AA14964" s="63"/>
      <c r="AB14964" s="63"/>
      <c r="AC14964" s="62">
        <v>0</v>
      </c>
    </row>
    <row r="14965" spans="1:29" x14ac:dyDescent="0.25">
      <c r="A14965" s="61" t="s">
        <v>263</v>
      </c>
      <c r="B14965" s="61" t="s">
        <v>264</v>
      </c>
      <c r="C14965" s="62">
        <v>2011</v>
      </c>
      <c r="D14965" s="61" t="s">
        <v>75</v>
      </c>
      <c r="E14965" s="62">
        <v>3</v>
      </c>
      <c r="F14965" s="63"/>
      <c r="G14965" s="63"/>
      <c r="H14965" s="63"/>
      <c r="I14965" s="63"/>
      <c r="J14965" s="63"/>
      <c r="K14965" s="62">
        <v>0</v>
      </c>
      <c r="L14965" s="63"/>
      <c r="M14965" s="63"/>
      <c r="N14965" s="63"/>
      <c r="O14965" s="63"/>
      <c r="P14965" s="63"/>
      <c r="Q14965" s="63"/>
      <c r="R14965" s="63"/>
      <c r="S14965" s="63"/>
      <c r="T14965" s="63"/>
      <c r="U14965" s="63"/>
      <c r="V14965" s="63"/>
      <c r="W14965" s="63"/>
      <c r="X14965" s="63"/>
      <c r="Y14965" s="63"/>
      <c r="Z14965" s="62">
        <v>17900</v>
      </c>
      <c r="AA14965" s="62">
        <v>2641</v>
      </c>
      <c r="AB14965" s="62">
        <v>73.36</v>
      </c>
      <c r="AC14965" s="62">
        <v>5966.67</v>
      </c>
    </row>
    <row r="14966" spans="1:29" ht="30" x14ac:dyDescent="0.25">
      <c r="A14966" s="61" t="s">
        <v>169</v>
      </c>
      <c r="B14966" s="61" t="s">
        <v>170</v>
      </c>
      <c r="C14966" s="62">
        <v>2018</v>
      </c>
      <c r="D14966" s="61" t="s">
        <v>78</v>
      </c>
      <c r="E14966" s="62">
        <v>48</v>
      </c>
      <c r="F14966" s="62">
        <v>339804</v>
      </c>
      <c r="G14966" s="62">
        <v>54534</v>
      </c>
      <c r="H14966" s="62">
        <v>94.68</v>
      </c>
      <c r="I14966" s="62">
        <v>7079.25</v>
      </c>
      <c r="J14966" s="62">
        <v>316017.71999999997</v>
      </c>
      <c r="K14966" s="62">
        <v>0</v>
      </c>
      <c r="L14966" s="63"/>
      <c r="M14966" s="63"/>
      <c r="N14966" s="63"/>
      <c r="O14966" s="63"/>
      <c r="P14966" s="63"/>
      <c r="Q14966" s="63"/>
      <c r="R14966" s="63"/>
      <c r="S14966" s="63"/>
      <c r="T14966" s="63"/>
      <c r="U14966" s="63"/>
      <c r="V14966" s="63"/>
      <c r="W14966" s="63"/>
      <c r="X14966" s="63"/>
      <c r="Y14966" s="63"/>
      <c r="Z14966" s="62">
        <v>886.57</v>
      </c>
      <c r="AA14966" s="62">
        <v>18609</v>
      </c>
      <c r="AB14966" s="62">
        <v>32.31</v>
      </c>
      <c r="AC14966" s="62">
        <v>18.47</v>
      </c>
    </row>
    <row r="14967" spans="1:29" ht="30" x14ac:dyDescent="0.25">
      <c r="A14967" s="61" t="s">
        <v>509</v>
      </c>
      <c r="B14967" s="61" t="s">
        <v>510</v>
      </c>
      <c r="C14967" s="62">
        <v>2011</v>
      </c>
      <c r="D14967" s="61" t="s">
        <v>99</v>
      </c>
      <c r="E14967" s="62">
        <v>40</v>
      </c>
      <c r="F14967" s="62">
        <v>157469</v>
      </c>
      <c r="G14967" s="62">
        <v>24191</v>
      </c>
      <c r="H14967" s="62">
        <v>50.4</v>
      </c>
      <c r="I14967" s="62">
        <v>3936.73</v>
      </c>
      <c r="J14967" s="62">
        <v>146446.17000000001</v>
      </c>
      <c r="K14967" s="62">
        <v>24282.25</v>
      </c>
      <c r="L14967" s="62">
        <v>35330</v>
      </c>
      <c r="M14967" s="62">
        <v>73.599999999999994</v>
      </c>
      <c r="N14967" s="62">
        <v>607.05999999999995</v>
      </c>
      <c r="O14967" s="62">
        <v>292826.94</v>
      </c>
      <c r="P14967" s="63"/>
      <c r="Q14967" s="63"/>
      <c r="R14967" s="63"/>
      <c r="S14967" s="63"/>
      <c r="T14967" s="63"/>
      <c r="U14967" s="63"/>
      <c r="V14967" s="63"/>
      <c r="W14967" s="63"/>
      <c r="X14967" s="63"/>
      <c r="Y14967" s="63"/>
      <c r="Z14967" s="62">
        <v>1345</v>
      </c>
      <c r="AA14967" s="62">
        <v>14941</v>
      </c>
      <c r="AB14967" s="62">
        <v>31.13</v>
      </c>
      <c r="AC14967" s="62">
        <v>33.630000000000003</v>
      </c>
    </row>
    <row r="14968" spans="1:29" ht="30" x14ac:dyDescent="0.25">
      <c r="A14968" s="61" t="s">
        <v>120</v>
      </c>
      <c r="B14968" s="61" t="s">
        <v>121</v>
      </c>
      <c r="C14968" s="62">
        <v>2003</v>
      </c>
      <c r="D14968" s="61" t="s">
        <v>89</v>
      </c>
      <c r="E14968" s="62">
        <v>20</v>
      </c>
      <c r="F14968" s="62">
        <v>30840</v>
      </c>
      <c r="G14968" s="62">
        <v>3160</v>
      </c>
      <c r="H14968" s="62">
        <v>13.17</v>
      </c>
      <c r="I14968" s="62">
        <v>1542</v>
      </c>
      <c r="J14968" s="62">
        <v>28681.200000000001</v>
      </c>
      <c r="K14968" s="62">
        <v>1990</v>
      </c>
      <c r="L14968" s="62">
        <v>2995</v>
      </c>
      <c r="M14968" s="62">
        <v>12.48</v>
      </c>
      <c r="N14968" s="62">
        <v>99.5</v>
      </c>
      <c r="O14968" s="62">
        <v>23998.01</v>
      </c>
      <c r="P14968" s="63"/>
      <c r="Q14968" s="63"/>
      <c r="R14968" s="63"/>
      <c r="S14968" s="63"/>
      <c r="T14968" s="63"/>
      <c r="U14968" s="63"/>
      <c r="V14968" s="63"/>
      <c r="W14968" s="63"/>
      <c r="X14968" s="63"/>
      <c r="Y14968" s="63"/>
      <c r="Z14968" s="62">
        <v>0</v>
      </c>
      <c r="AA14968" s="63"/>
      <c r="AB14968" s="63"/>
      <c r="AC14968" s="62">
        <v>0</v>
      </c>
    </row>
    <row r="14969" spans="1:29" x14ac:dyDescent="0.25">
      <c r="A14969" s="61" t="s">
        <v>81</v>
      </c>
      <c r="B14969" s="61" t="s">
        <v>82</v>
      </c>
      <c r="C14969" s="62">
        <v>2017</v>
      </c>
      <c r="D14969" s="61" t="s">
        <v>89</v>
      </c>
      <c r="E14969" s="62">
        <v>20</v>
      </c>
      <c r="F14969" s="62">
        <v>65920</v>
      </c>
      <c r="G14969" s="62">
        <v>11197</v>
      </c>
      <c r="H14969" s="62">
        <v>46.65</v>
      </c>
      <c r="I14969" s="62">
        <v>3296</v>
      </c>
      <c r="J14969" s="62">
        <v>61305.599999999999</v>
      </c>
      <c r="K14969" s="62">
        <v>5885.55</v>
      </c>
      <c r="L14969" s="62">
        <v>6986</v>
      </c>
      <c r="M14969" s="62">
        <v>29.11</v>
      </c>
      <c r="N14969" s="62">
        <v>294.27999999999997</v>
      </c>
      <c r="O14969" s="62">
        <v>70975.59</v>
      </c>
      <c r="P14969" s="63"/>
      <c r="Q14969" s="63"/>
      <c r="R14969" s="63"/>
      <c r="S14969" s="63"/>
      <c r="T14969" s="63"/>
      <c r="U14969" s="63"/>
      <c r="V14969" s="63"/>
      <c r="W14969" s="63"/>
      <c r="X14969" s="63"/>
      <c r="Y14969" s="63"/>
      <c r="Z14969" s="62">
        <v>613</v>
      </c>
      <c r="AA14969" s="62">
        <v>5894</v>
      </c>
      <c r="AB14969" s="62">
        <v>24.56</v>
      </c>
      <c r="AC14969" s="62">
        <v>30.65</v>
      </c>
    </row>
    <row r="14970" spans="1:29" ht="30" x14ac:dyDescent="0.25">
      <c r="A14970" s="61" t="s">
        <v>153</v>
      </c>
      <c r="B14970" s="61" t="s">
        <v>154</v>
      </c>
      <c r="C14970" s="62">
        <v>2017</v>
      </c>
      <c r="D14970" s="61" t="s">
        <v>94</v>
      </c>
      <c r="E14970" s="62">
        <v>16</v>
      </c>
      <c r="F14970" s="62">
        <v>3512</v>
      </c>
      <c r="G14970" s="62">
        <v>745</v>
      </c>
      <c r="H14970" s="62">
        <v>3.88</v>
      </c>
      <c r="I14970" s="62">
        <v>219.5</v>
      </c>
      <c r="J14970" s="62">
        <v>3266.16</v>
      </c>
      <c r="K14970" s="62">
        <v>745.88</v>
      </c>
      <c r="L14970" s="62">
        <v>941</v>
      </c>
      <c r="M14970" s="62">
        <v>4.9000000000000004</v>
      </c>
      <c r="N14970" s="62">
        <v>46.62</v>
      </c>
      <c r="O14970" s="62">
        <v>8994.76</v>
      </c>
      <c r="P14970" s="63"/>
      <c r="Q14970" s="63"/>
      <c r="R14970" s="63"/>
      <c r="S14970" s="63"/>
      <c r="T14970" s="63"/>
      <c r="U14970" s="63"/>
      <c r="V14970" s="63"/>
      <c r="W14970" s="63"/>
      <c r="X14970" s="63"/>
      <c r="Y14970" s="63"/>
      <c r="Z14970" s="62">
        <v>1305</v>
      </c>
      <c r="AA14970" s="62">
        <v>14230</v>
      </c>
      <c r="AB14970" s="62">
        <v>74.11</v>
      </c>
      <c r="AC14970" s="62">
        <v>81.56</v>
      </c>
    </row>
    <row r="14971" spans="1:29" ht="30" x14ac:dyDescent="0.25">
      <c r="A14971" s="61" t="s">
        <v>356</v>
      </c>
      <c r="B14971" s="61" t="s">
        <v>357</v>
      </c>
      <c r="C14971" s="62">
        <v>2011</v>
      </c>
      <c r="D14971" s="61" t="s">
        <v>78</v>
      </c>
      <c r="E14971" s="62">
        <v>100</v>
      </c>
      <c r="F14971" s="62">
        <v>1034845</v>
      </c>
      <c r="G14971" s="62">
        <v>180329</v>
      </c>
      <c r="H14971" s="62">
        <v>150.27000000000001</v>
      </c>
      <c r="I14971" s="62">
        <v>10348.450000000001</v>
      </c>
      <c r="J14971" s="62">
        <v>962405.85</v>
      </c>
      <c r="K14971" s="62">
        <v>0</v>
      </c>
      <c r="L14971" s="63"/>
      <c r="M14971" s="63"/>
      <c r="N14971" s="63"/>
      <c r="O14971" s="63"/>
      <c r="P14971" s="63"/>
      <c r="Q14971" s="63"/>
      <c r="R14971" s="63"/>
      <c r="S14971" s="63"/>
      <c r="T14971" s="63"/>
      <c r="U14971" s="63"/>
      <c r="V14971" s="63"/>
      <c r="W14971" s="63"/>
      <c r="X14971" s="63"/>
      <c r="Y14971" s="63"/>
      <c r="Z14971" s="62">
        <v>2.11</v>
      </c>
      <c r="AA14971" s="62">
        <v>13879</v>
      </c>
      <c r="AB14971" s="62">
        <v>11.57</v>
      </c>
      <c r="AC14971" s="62">
        <v>0.02</v>
      </c>
    </row>
    <row r="14972" spans="1:29" ht="30" x14ac:dyDescent="0.25">
      <c r="A14972" s="61" t="s">
        <v>117</v>
      </c>
      <c r="B14972" s="61" t="s">
        <v>118</v>
      </c>
      <c r="C14972" s="62">
        <v>2005</v>
      </c>
      <c r="D14972" s="61" t="s">
        <v>86</v>
      </c>
      <c r="E14972" s="62">
        <v>69</v>
      </c>
      <c r="F14972" s="62">
        <v>29605</v>
      </c>
      <c r="G14972" s="62">
        <v>3568</v>
      </c>
      <c r="H14972" s="62">
        <v>4.3099999999999996</v>
      </c>
      <c r="I14972" s="62">
        <v>429.06</v>
      </c>
      <c r="J14972" s="62">
        <v>27532.65</v>
      </c>
      <c r="K14972" s="62">
        <v>24682.83</v>
      </c>
      <c r="L14972" s="62">
        <v>31523</v>
      </c>
      <c r="M14972" s="62">
        <v>38.07</v>
      </c>
      <c r="N14972" s="63"/>
      <c r="O14972" s="63"/>
      <c r="P14972" s="63"/>
      <c r="Q14972" s="63"/>
      <c r="R14972" s="63"/>
      <c r="S14972" s="63"/>
      <c r="T14972" s="63"/>
      <c r="U14972" s="63"/>
      <c r="V14972" s="63"/>
      <c r="W14972" s="63"/>
      <c r="X14972" s="63"/>
      <c r="Y14972" s="63"/>
      <c r="Z14972" s="62">
        <v>582</v>
      </c>
      <c r="AA14972" s="62">
        <v>4958</v>
      </c>
      <c r="AB14972" s="62">
        <v>5.99</v>
      </c>
      <c r="AC14972" s="62">
        <v>8.43</v>
      </c>
    </row>
    <row r="14973" spans="1:29" ht="30" x14ac:dyDescent="0.25">
      <c r="A14973" s="61" t="s">
        <v>171</v>
      </c>
      <c r="B14973" s="61" t="s">
        <v>172</v>
      </c>
      <c r="C14973" s="62">
        <v>2014</v>
      </c>
      <c r="D14973" s="61" t="s">
        <v>78</v>
      </c>
      <c r="E14973" s="62">
        <v>136</v>
      </c>
      <c r="F14973" s="62">
        <v>445097</v>
      </c>
      <c r="G14973" s="62">
        <v>67149</v>
      </c>
      <c r="H14973" s="62">
        <v>41.15</v>
      </c>
      <c r="I14973" s="62">
        <v>3272.77</v>
      </c>
      <c r="J14973" s="62">
        <v>413940.21</v>
      </c>
      <c r="K14973" s="62">
        <v>46549.95</v>
      </c>
      <c r="L14973" s="62">
        <v>68088</v>
      </c>
      <c r="M14973" s="62">
        <v>41.72</v>
      </c>
      <c r="N14973" s="63"/>
      <c r="O14973" s="63"/>
      <c r="P14973" s="63"/>
      <c r="Q14973" s="63"/>
      <c r="R14973" s="63"/>
      <c r="S14973" s="63"/>
      <c r="T14973" s="63"/>
      <c r="U14973" s="63"/>
      <c r="V14973" s="63"/>
      <c r="W14973" s="63"/>
      <c r="X14973" s="63"/>
      <c r="Y14973" s="63"/>
      <c r="Z14973" s="62">
        <v>10132</v>
      </c>
      <c r="AA14973" s="62">
        <v>57992</v>
      </c>
      <c r="AB14973" s="62">
        <v>35.53</v>
      </c>
      <c r="AC14973" s="62">
        <v>74.5</v>
      </c>
    </row>
    <row r="14974" spans="1:29" ht="30" x14ac:dyDescent="0.25">
      <c r="A14974" s="61" t="s">
        <v>269</v>
      </c>
      <c r="B14974" s="61" t="s">
        <v>270</v>
      </c>
      <c r="C14974" s="62">
        <v>2016</v>
      </c>
      <c r="D14974" s="61" t="s">
        <v>94</v>
      </c>
      <c r="E14974" s="62">
        <v>2</v>
      </c>
      <c r="F14974" s="62">
        <v>19041</v>
      </c>
      <c r="G14974" s="62">
        <v>3714</v>
      </c>
      <c r="H14974" s="62">
        <v>154.75</v>
      </c>
      <c r="I14974" s="62">
        <v>9520.5</v>
      </c>
      <c r="J14974" s="62">
        <v>17708.13</v>
      </c>
      <c r="K14974" s="62">
        <v>550.91999999999996</v>
      </c>
      <c r="L14974" s="62">
        <v>865</v>
      </c>
      <c r="M14974" s="62">
        <v>36.04</v>
      </c>
      <c r="N14974" s="62">
        <v>275.45999999999998</v>
      </c>
      <c r="O14974" s="62">
        <v>6643.73</v>
      </c>
      <c r="P14974" s="63"/>
      <c r="Q14974" s="63"/>
      <c r="R14974" s="63"/>
      <c r="S14974" s="63"/>
      <c r="T14974" s="63"/>
      <c r="U14974" s="62">
        <v>566</v>
      </c>
      <c r="V14974" s="62">
        <v>891</v>
      </c>
      <c r="W14974" s="62">
        <v>37.130000000000003</v>
      </c>
      <c r="X14974" s="62">
        <v>283</v>
      </c>
      <c r="Y14974" s="62">
        <v>12669.34</v>
      </c>
      <c r="Z14974" s="62">
        <v>27900</v>
      </c>
      <c r="AA14974" s="62">
        <v>1278</v>
      </c>
      <c r="AB14974" s="62">
        <v>53.25</v>
      </c>
      <c r="AC14974" s="62">
        <v>13950</v>
      </c>
    </row>
    <row r="14975" spans="1:29" ht="30" x14ac:dyDescent="0.25">
      <c r="A14975" s="61" t="s">
        <v>363</v>
      </c>
      <c r="B14975" s="61" t="s">
        <v>364</v>
      </c>
      <c r="C14975" s="62">
        <v>2009</v>
      </c>
      <c r="D14975" s="61" t="s">
        <v>75</v>
      </c>
      <c r="E14975" s="62">
        <v>5</v>
      </c>
      <c r="F14975" s="62">
        <v>1163</v>
      </c>
      <c r="G14975" s="62">
        <v>411</v>
      </c>
      <c r="H14975" s="62">
        <v>6.85</v>
      </c>
      <c r="I14975" s="62">
        <v>232.6</v>
      </c>
      <c r="J14975" s="62">
        <v>1081.5899999999999</v>
      </c>
      <c r="K14975" s="62">
        <v>1217.26</v>
      </c>
      <c r="L14975" s="62">
        <v>1892</v>
      </c>
      <c r="M14975" s="62">
        <v>31.53</v>
      </c>
      <c r="N14975" s="62">
        <v>243.45</v>
      </c>
      <c r="O14975" s="62">
        <v>14679.36</v>
      </c>
      <c r="P14975" s="63"/>
      <c r="Q14975" s="63"/>
      <c r="R14975" s="63"/>
      <c r="S14975" s="63"/>
      <c r="T14975" s="63"/>
      <c r="U14975" s="63"/>
      <c r="V14975" s="63"/>
      <c r="W14975" s="63"/>
      <c r="X14975" s="63"/>
      <c r="Y14975" s="63"/>
      <c r="Z14975" s="62">
        <v>109.62</v>
      </c>
      <c r="AA14975" s="62">
        <v>835</v>
      </c>
      <c r="AB14975" s="62">
        <v>13.92</v>
      </c>
      <c r="AC14975" s="62">
        <v>21.92</v>
      </c>
    </row>
    <row r="14976" spans="1:29" ht="30" x14ac:dyDescent="0.25">
      <c r="A14976" s="61" t="s">
        <v>233</v>
      </c>
      <c r="B14976" s="61" t="s">
        <v>234</v>
      </c>
      <c r="C14976" s="62">
        <v>2010</v>
      </c>
      <c r="D14976" s="61" t="s">
        <v>99</v>
      </c>
      <c r="E14976" s="62">
        <v>76</v>
      </c>
      <c r="F14976" s="62">
        <v>43475</v>
      </c>
      <c r="G14976" s="62">
        <v>8371</v>
      </c>
      <c r="H14976" s="62">
        <v>9.18</v>
      </c>
      <c r="I14976" s="62">
        <v>572.04</v>
      </c>
      <c r="J14976" s="62">
        <v>40431.75</v>
      </c>
      <c r="K14976" s="62">
        <v>40646.94</v>
      </c>
      <c r="L14976" s="62">
        <v>71915</v>
      </c>
      <c r="M14976" s="62">
        <v>78.849999999999994</v>
      </c>
      <c r="N14976" s="63"/>
      <c r="O14976" s="63"/>
      <c r="P14976" s="63"/>
      <c r="Q14976" s="63"/>
      <c r="R14976" s="63"/>
      <c r="S14976" s="63"/>
      <c r="T14976" s="63"/>
      <c r="U14976" s="63"/>
      <c r="V14976" s="63"/>
      <c r="W14976" s="63"/>
      <c r="X14976" s="63"/>
      <c r="Y14976" s="63"/>
      <c r="Z14976" s="62">
        <v>2027.94</v>
      </c>
      <c r="AA14976" s="62">
        <v>30121</v>
      </c>
      <c r="AB14976" s="62">
        <v>33.03</v>
      </c>
      <c r="AC14976" s="62">
        <v>26.68</v>
      </c>
    </row>
    <row r="14977" spans="1:29" ht="30" x14ac:dyDescent="0.25">
      <c r="A14977" s="61" t="s">
        <v>393</v>
      </c>
      <c r="B14977" s="61" t="s">
        <v>394</v>
      </c>
      <c r="C14977" s="62">
        <v>2015</v>
      </c>
      <c r="D14977" s="61" t="s">
        <v>94</v>
      </c>
      <c r="E14977" s="62">
        <v>1</v>
      </c>
      <c r="F14977" s="62">
        <v>0</v>
      </c>
      <c r="G14977" s="62">
        <v>0</v>
      </c>
      <c r="H14977" s="62">
        <v>0</v>
      </c>
      <c r="I14977" s="62">
        <v>0</v>
      </c>
      <c r="J14977" s="62">
        <v>0</v>
      </c>
      <c r="K14977" s="62">
        <v>0</v>
      </c>
      <c r="L14977" s="63"/>
      <c r="M14977" s="63"/>
      <c r="N14977" s="63"/>
      <c r="O14977" s="63"/>
      <c r="P14977" s="63"/>
      <c r="Q14977" s="63"/>
      <c r="R14977" s="63"/>
      <c r="S14977" s="63"/>
      <c r="T14977" s="63"/>
      <c r="U14977" s="63"/>
      <c r="V14977" s="63"/>
      <c r="W14977" s="63"/>
      <c r="X14977" s="63"/>
      <c r="Y14977" s="63"/>
      <c r="Z14977" s="62">
        <v>89.57</v>
      </c>
      <c r="AA14977" s="62">
        <v>795</v>
      </c>
      <c r="AB14977" s="62">
        <v>66.25</v>
      </c>
      <c r="AC14977" s="62">
        <v>89.57</v>
      </c>
    </row>
    <row r="14978" spans="1:29" ht="30" x14ac:dyDescent="0.25">
      <c r="A14978" s="61" t="s">
        <v>188</v>
      </c>
      <c r="B14978" s="61" t="s">
        <v>189</v>
      </c>
      <c r="C14978" s="62">
        <v>2008</v>
      </c>
      <c r="D14978" s="61" t="s">
        <v>75</v>
      </c>
      <c r="E14978" s="62">
        <v>24</v>
      </c>
      <c r="F14978" s="62">
        <v>136568</v>
      </c>
      <c r="G14978" s="62">
        <v>23548</v>
      </c>
      <c r="H14978" s="62">
        <v>81.760000000000005</v>
      </c>
      <c r="I14978" s="62">
        <v>5690.33</v>
      </c>
      <c r="J14978" s="62">
        <v>127008.24</v>
      </c>
      <c r="K14978" s="62">
        <v>11884.58</v>
      </c>
      <c r="L14978" s="62">
        <v>23432</v>
      </c>
      <c r="M14978" s="62">
        <v>81.36</v>
      </c>
      <c r="N14978" s="62">
        <v>495.19</v>
      </c>
      <c r="O14978" s="62">
        <v>143319.69</v>
      </c>
      <c r="P14978" s="63"/>
      <c r="Q14978" s="63"/>
      <c r="R14978" s="63"/>
      <c r="S14978" s="63"/>
      <c r="T14978" s="63"/>
      <c r="U14978" s="63"/>
      <c r="V14978" s="63"/>
      <c r="W14978" s="63"/>
      <c r="X14978" s="63"/>
      <c r="Y14978" s="63"/>
      <c r="Z14978" s="62">
        <v>2637</v>
      </c>
      <c r="AA14978" s="62">
        <v>15034</v>
      </c>
      <c r="AB14978" s="62">
        <v>52.2</v>
      </c>
      <c r="AC14978" s="62">
        <v>109.88</v>
      </c>
    </row>
    <row r="14979" spans="1:29" x14ac:dyDescent="0.25">
      <c r="A14979" s="61" t="s">
        <v>157</v>
      </c>
      <c r="B14979" s="61" t="s">
        <v>158</v>
      </c>
      <c r="C14979" s="62">
        <v>2016</v>
      </c>
      <c r="D14979" s="61" t="s">
        <v>78</v>
      </c>
      <c r="E14979" s="62">
        <v>68</v>
      </c>
      <c r="F14979" s="62">
        <v>539436</v>
      </c>
      <c r="G14979" s="62">
        <v>103140</v>
      </c>
      <c r="H14979" s="62">
        <v>126.4</v>
      </c>
      <c r="I14979" s="62">
        <v>7932.88</v>
      </c>
      <c r="J14979" s="62">
        <v>501675.48</v>
      </c>
      <c r="K14979" s="62">
        <v>0</v>
      </c>
      <c r="L14979" s="63"/>
      <c r="M14979" s="63"/>
      <c r="N14979" s="63"/>
      <c r="O14979" s="63"/>
      <c r="P14979" s="63"/>
      <c r="Q14979" s="63"/>
      <c r="R14979" s="63"/>
      <c r="S14979" s="63"/>
      <c r="T14979" s="63"/>
      <c r="U14979" s="63"/>
      <c r="V14979" s="63"/>
      <c r="W14979" s="63"/>
      <c r="X14979" s="63"/>
      <c r="Y14979" s="63"/>
      <c r="Z14979" s="62">
        <v>2745.63</v>
      </c>
      <c r="AA14979" s="62">
        <v>28124</v>
      </c>
      <c r="AB14979" s="62">
        <v>34.47</v>
      </c>
      <c r="AC14979" s="62">
        <v>40.380000000000003</v>
      </c>
    </row>
    <row r="14980" spans="1:29" ht="30" x14ac:dyDescent="0.25">
      <c r="A14980" s="61" t="s">
        <v>151</v>
      </c>
      <c r="B14980" s="61" t="s">
        <v>152</v>
      </c>
      <c r="C14980" s="62">
        <v>2009</v>
      </c>
      <c r="D14980" s="61" t="s">
        <v>75</v>
      </c>
      <c r="E14980" s="62">
        <v>2</v>
      </c>
      <c r="F14980" s="62">
        <v>1606</v>
      </c>
      <c r="G14980" s="62">
        <v>303</v>
      </c>
      <c r="H14980" s="62">
        <v>12.63</v>
      </c>
      <c r="I14980" s="62">
        <v>803</v>
      </c>
      <c r="J14980" s="62">
        <v>1493.58</v>
      </c>
      <c r="K14980" s="62">
        <v>227.93</v>
      </c>
      <c r="L14980" s="62">
        <v>493</v>
      </c>
      <c r="M14980" s="62">
        <v>20.54</v>
      </c>
      <c r="N14980" s="62">
        <v>113.97</v>
      </c>
      <c r="O14980" s="62">
        <v>2748.73</v>
      </c>
      <c r="P14980" s="63"/>
      <c r="Q14980" s="63"/>
      <c r="R14980" s="63"/>
      <c r="S14980" s="63"/>
      <c r="T14980" s="63"/>
      <c r="U14980" s="63"/>
      <c r="V14980" s="63"/>
      <c r="W14980" s="63"/>
      <c r="X14980" s="63"/>
      <c r="Y14980" s="63"/>
      <c r="Z14980" s="62">
        <v>0</v>
      </c>
      <c r="AA14980" s="63"/>
      <c r="AB14980" s="63"/>
      <c r="AC14980" s="62">
        <v>0</v>
      </c>
    </row>
    <row r="14981" spans="1:29" ht="30" x14ac:dyDescent="0.25">
      <c r="A14981" s="61" t="s">
        <v>446</v>
      </c>
      <c r="B14981" s="61" t="s">
        <v>447</v>
      </c>
      <c r="C14981" s="62">
        <v>2017</v>
      </c>
      <c r="D14981" s="61" t="s">
        <v>99</v>
      </c>
      <c r="E14981" s="62">
        <v>32</v>
      </c>
      <c r="F14981" s="62">
        <v>185160</v>
      </c>
      <c r="G14981" s="62">
        <v>19439</v>
      </c>
      <c r="H14981" s="62">
        <v>50.62</v>
      </c>
      <c r="I14981" s="62">
        <v>5786.25</v>
      </c>
      <c r="J14981" s="62">
        <v>172198.8</v>
      </c>
      <c r="K14981" s="62">
        <v>9859.36</v>
      </c>
      <c r="L14981" s="62">
        <v>9779</v>
      </c>
      <c r="M14981" s="62">
        <v>25.47</v>
      </c>
      <c r="N14981" s="62">
        <v>308.10000000000002</v>
      </c>
      <c r="O14981" s="62">
        <v>118896.98</v>
      </c>
      <c r="P14981" s="63"/>
      <c r="Q14981" s="63"/>
      <c r="R14981" s="63"/>
      <c r="S14981" s="63"/>
      <c r="T14981" s="63"/>
      <c r="U14981" s="63"/>
      <c r="V14981" s="63"/>
      <c r="W14981" s="63"/>
      <c r="X14981" s="63"/>
      <c r="Y14981" s="63"/>
      <c r="Z14981" s="62">
        <v>163666</v>
      </c>
      <c r="AA14981" s="62">
        <v>12053</v>
      </c>
      <c r="AB14981" s="62">
        <v>31.39</v>
      </c>
      <c r="AC14981" s="62">
        <v>5114.5600000000004</v>
      </c>
    </row>
    <row r="14982" spans="1:29" x14ac:dyDescent="0.25">
      <c r="A14982" s="61" t="s">
        <v>107</v>
      </c>
      <c r="B14982" s="61" t="s">
        <v>108</v>
      </c>
      <c r="C14982" s="62">
        <v>2017</v>
      </c>
      <c r="D14982" s="61" t="s">
        <v>72</v>
      </c>
      <c r="E14982" s="62">
        <v>45</v>
      </c>
      <c r="F14982" s="62">
        <v>169680</v>
      </c>
      <c r="G14982" s="62">
        <v>33771</v>
      </c>
      <c r="H14982" s="62">
        <v>62.54</v>
      </c>
      <c r="I14982" s="62">
        <v>3770.67</v>
      </c>
      <c r="J14982" s="62">
        <v>157802.4</v>
      </c>
      <c r="K14982" s="62">
        <v>17548.98</v>
      </c>
      <c r="L14982" s="62">
        <v>19544</v>
      </c>
      <c r="M14982" s="62">
        <v>36.19</v>
      </c>
      <c r="N14982" s="62">
        <v>389.98</v>
      </c>
      <c r="O14982" s="62">
        <v>211628.43</v>
      </c>
      <c r="P14982" s="63"/>
      <c r="Q14982" s="63"/>
      <c r="R14982" s="63"/>
      <c r="S14982" s="63"/>
      <c r="T14982" s="63"/>
      <c r="U14982" s="63"/>
      <c r="V14982" s="63"/>
      <c r="W14982" s="63"/>
      <c r="X14982" s="63"/>
      <c r="Y14982" s="63"/>
      <c r="Z14982" s="62">
        <v>0</v>
      </c>
      <c r="AA14982" s="62">
        <v>23985</v>
      </c>
      <c r="AB14982" s="62">
        <v>44.42</v>
      </c>
      <c r="AC14982" s="62">
        <v>0</v>
      </c>
    </row>
    <row r="14983" spans="1:29" ht="30" x14ac:dyDescent="0.25">
      <c r="A14983" s="61" t="s">
        <v>115</v>
      </c>
      <c r="B14983" s="61" t="s">
        <v>116</v>
      </c>
      <c r="C14983" s="62">
        <v>2008</v>
      </c>
      <c r="D14983" s="61" t="s">
        <v>78</v>
      </c>
      <c r="E14983" s="62">
        <v>29</v>
      </c>
      <c r="F14983" s="62">
        <v>12486</v>
      </c>
      <c r="G14983" s="62">
        <v>2688</v>
      </c>
      <c r="H14983" s="62">
        <v>7.72</v>
      </c>
      <c r="I14983" s="62">
        <v>430.55</v>
      </c>
      <c r="J14983" s="62">
        <v>11611.98</v>
      </c>
      <c r="K14983" s="62">
        <v>4757.5200000000004</v>
      </c>
      <c r="L14983" s="62">
        <v>8240</v>
      </c>
      <c r="M14983" s="62">
        <v>23.68</v>
      </c>
      <c r="N14983" s="62">
        <v>164.05</v>
      </c>
      <c r="O14983" s="62">
        <v>57372.32</v>
      </c>
      <c r="P14983" s="63"/>
      <c r="Q14983" s="63"/>
      <c r="R14983" s="63"/>
      <c r="S14983" s="63"/>
      <c r="T14983" s="63"/>
      <c r="U14983" s="62">
        <v>10052</v>
      </c>
      <c r="V14983" s="62">
        <v>32797</v>
      </c>
      <c r="W14983" s="62">
        <v>94.24</v>
      </c>
      <c r="X14983" s="62">
        <v>346</v>
      </c>
      <c r="Y14983" s="62">
        <v>225003.97</v>
      </c>
      <c r="Z14983" s="62">
        <v>98000</v>
      </c>
      <c r="AA14983" s="62">
        <v>11611</v>
      </c>
      <c r="AB14983" s="62">
        <v>33.36</v>
      </c>
      <c r="AC14983" s="62">
        <v>3379.31</v>
      </c>
    </row>
    <row r="14984" spans="1:29" ht="30" x14ac:dyDescent="0.25">
      <c r="A14984" s="61" t="s">
        <v>247</v>
      </c>
      <c r="B14984" s="61" t="s">
        <v>248</v>
      </c>
      <c r="C14984" s="62">
        <v>2011</v>
      </c>
      <c r="D14984" s="61" t="s">
        <v>89</v>
      </c>
      <c r="E14984" s="62">
        <v>50</v>
      </c>
      <c r="F14984" s="62">
        <v>439335</v>
      </c>
      <c r="G14984" s="62">
        <v>79105</v>
      </c>
      <c r="H14984" s="62">
        <v>131.84</v>
      </c>
      <c r="I14984" s="62">
        <v>8786.7000000000007</v>
      </c>
      <c r="J14984" s="62">
        <v>408581.55</v>
      </c>
      <c r="K14984" s="62">
        <v>0</v>
      </c>
      <c r="L14984" s="63"/>
      <c r="M14984" s="63"/>
      <c r="N14984" s="63"/>
      <c r="O14984" s="63"/>
      <c r="P14984" s="63"/>
      <c r="Q14984" s="63"/>
      <c r="R14984" s="63"/>
      <c r="S14984" s="63"/>
      <c r="T14984" s="63"/>
      <c r="U14984" s="63"/>
      <c r="V14984" s="63"/>
      <c r="W14984" s="63"/>
      <c r="X14984" s="63"/>
      <c r="Y14984" s="63"/>
      <c r="Z14984" s="62">
        <v>101</v>
      </c>
      <c r="AA14984" s="62">
        <v>9716</v>
      </c>
      <c r="AB14984" s="62">
        <v>16.190000000000001</v>
      </c>
      <c r="AC14984" s="62">
        <v>2.02</v>
      </c>
    </row>
    <row r="14985" spans="1:29" x14ac:dyDescent="0.25">
      <c r="A14985" s="61" t="s">
        <v>376</v>
      </c>
      <c r="B14985" s="61" t="s">
        <v>377</v>
      </c>
      <c r="C14985" s="62">
        <v>2012</v>
      </c>
      <c r="D14985" s="61" t="s">
        <v>89</v>
      </c>
      <c r="E14985" s="62">
        <v>96</v>
      </c>
      <c r="F14985" s="62">
        <v>973040</v>
      </c>
      <c r="G14985" s="62">
        <v>144322</v>
      </c>
      <c r="H14985" s="62">
        <v>125.28</v>
      </c>
      <c r="I14985" s="62">
        <v>10135.83</v>
      </c>
      <c r="J14985" s="62">
        <v>904927.2</v>
      </c>
      <c r="K14985" s="62">
        <v>0</v>
      </c>
      <c r="L14985" s="63"/>
      <c r="M14985" s="63"/>
      <c r="N14985" s="63"/>
      <c r="O14985" s="63"/>
      <c r="P14985" s="63"/>
      <c r="Q14985" s="63"/>
      <c r="R14985" s="63"/>
      <c r="S14985" s="63"/>
      <c r="T14985" s="63"/>
      <c r="U14985" s="63"/>
      <c r="V14985" s="63"/>
      <c r="W14985" s="63"/>
      <c r="X14985" s="63"/>
      <c r="Y14985" s="63"/>
      <c r="Z14985" s="62">
        <v>482725</v>
      </c>
      <c r="AA14985" s="62">
        <v>29586</v>
      </c>
      <c r="AB14985" s="62">
        <v>25.68</v>
      </c>
      <c r="AC14985" s="62">
        <v>5028.3900000000003</v>
      </c>
    </row>
    <row r="14986" spans="1:29" ht="30" x14ac:dyDescent="0.25">
      <c r="A14986" s="61" t="s">
        <v>87</v>
      </c>
      <c r="B14986" s="61" t="s">
        <v>88</v>
      </c>
      <c r="C14986" s="62">
        <v>2017</v>
      </c>
      <c r="D14986" s="61" t="s">
        <v>78</v>
      </c>
      <c r="E14986" s="62">
        <v>40</v>
      </c>
      <c r="F14986" s="62">
        <v>142710</v>
      </c>
      <c r="G14986" s="62">
        <v>31353</v>
      </c>
      <c r="H14986" s="62">
        <v>65.319999999999993</v>
      </c>
      <c r="I14986" s="62">
        <v>3567.75</v>
      </c>
      <c r="J14986" s="62">
        <v>132720.29999999999</v>
      </c>
      <c r="K14986" s="62">
        <v>18005.82</v>
      </c>
      <c r="L14986" s="62">
        <v>9149</v>
      </c>
      <c r="M14986" s="62">
        <v>19.059999999999999</v>
      </c>
      <c r="N14986" s="62">
        <v>450.15</v>
      </c>
      <c r="O14986" s="62">
        <v>217137.58</v>
      </c>
      <c r="P14986" s="63"/>
      <c r="Q14986" s="63"/>
      <c r="R14986" s="63"/>
      <c r="S14986" s="63"/>
      <c r="T14986" s="63"/>
      <c r="U14986" s="63"/>
      <c r="V14986" s="63"/>
      <c r="W14986" s="63"/>
      <c r="X14986" s="63"/>
      <c r="Y14986" s="63"/>
      <c r="Z14986" s="62">
        <v>116402</v>
      </c>
      <c r="AA14986" s="62">
        <v>17653</v>
      </c>
      <c r="AB14986" s="62">
        <v>36.78</v>
      </c>
      <c r="AC14986" s="62">
        <v>2910.05</v>
      </c>
    </row>
    <row r="14987" spans="1:29" x14ac:dyDescent="0.25">
      <c r="A14987" s="61" t="s">
        <v>413</v>
      </c>
      <c r="B14987" s="61" t="s">
        <v>414</v>
      </c>
      <c r="C14987" s="62">
        <v>2017</v>
      </c>
      <c r="D14987" s="61" t="s">
        <v>89</v>
      </c>
      <c r="E14987" s="62">
        <v>52</v>
      </c>
      <c r="F14987" s="62">
        <v>157483</v>
      </c>
      <c r="G14987" s="62">
        <v>23353</v>
      </c>
      <c r="H14987" s="62">
        <v>37.42</v>
      </c>
      <c r="I14987" s="62">
        <v>3028.52</v>
      </c>
      <c r="J14987" s="62">
        <v>146459.19</v>
      </c>
      <c r="K14987" s="62">
        <v>18039.2</v>
      </c>
      <c r="L14987" s="62">
        <v>19598</v>
      </c>
      <c r="M14987" s="62">
        <v>31.41</v>
      </c>
      <c r="N14987" s="62">
        <v>346.91</v>
      </c>
      <c r="O14987" s="62">
        <v>217540.1</v>
      </c>
      <c r="P14987" s="63"/>
      <c r="Q14987" s="63"/>
      <c r="R14987" s="63"/>
      <c r="S14987" s="63"/>
      <c r="T14987" s="63"/>
      <c r="U14987" s="63"/>
      <c r="V14987" s="63"/>
      <c r="W14987" s="63"/>
      <c r="X14987" s="63"/>
      <c r="Y14987" s="63"/>
      <c r="Z14987" s="62">
        <v>37495.31</v>
      </c>
      <c r="AA14987" s="62">
        <v>20724</v>
      </c>
      <c r="AB14987" s="62">
        <v>33.21</v>
      </c>
      <c r="AC14987" s="62">
        <v>721.06</v>
      </c>
    </row>
    <row r="14988" spans="1:29" ht="30" x14ac:dyDescent="0.25">
      <c r="A14988" s="61" t="s">
        <v>385</v>
      </c>
      <c r="B14988" s="61" t="s">
        <v>386</v>
      </c>
      <c r="C14988" s="62">
        <v>2012</v>
      </c>
      <c r="D14988" s="61" t="s">
        <v>83</v>
      </c>
      <c r="E14988" s="62">
        <v>1</v>
      </c>
      <c r="F14988" s="63"/>
      <c r="G14988" s="63"/>
      <c r="H14988" s="63"/>
      <c r="I14988" s="63"/>
      <c r="J14988" s="63"/>
      <c r="K14988" s="62">
        <v>0</v>
      </c>
      <c r="L14988" s="63"/>
      <c r="M14988" s="63"/>
      <c r="N14988" s="63"/>
      <c r="O14988" s="63"/>
      <c r="P14988" s="63"/>
      <c r="Q14988" s="63"/>
      <c r="R14988" s="63"/>
      <c r="S14988" s="63"/>
      <c r="T14988" s="63"/>
      <c r="U14988" s="63"/>
      <c r="V14988" s="63"/>
      <c r="W14988" s="63"/>
      <c r="X14988" s="63"/>
      <c r="Y14988" s="63"/>
      <c r="Z14988" s="62">
        <v>7545</v>
      </c>
      <c r="AA14988" s="62">
        <v>638</v>
      </c>
      <c r="AB14988" s="62">
        <v>53.17</v>
      </c>
      <c r="AC14988" s="62">
        <v>7545</v>
      </c>
    </row>
    <row r="14989" spans="1:29" ht="30" x14ac:dyDescent="0.25">
      <c r="A14989" s="61" t="s">
        <v>138</v>
      </c>
      <c r="B14989" s="61" t="s">
        <v>139</v>
      </c>
      <c r="C14989" s="62">
        <v>2007</v>
      </c>
      <c r="D14989" s="61" t="s">
        <v>75</v>
      </c>
      <c r="E14989" s="62">
        <v>6</v>
      </c>
      <c r="F14989" s="63"/>
      <c r="G14989" s="63"/>
      <c r="H14989" s="63"/>
      <c r="I14989" s="63"/>
      <c r="J14989" s="63"/>
      <c r="K14989" s="62">
        <v>0</v>
      </c>
      <c r="L14989" s="63"/>
      <c r="M14989" s="63"/>
      <c r="N14989" s="63"/>
      <c r="O14989" s="63"/>
      <c r="P14989" s="63"/>
      <c r="Q14989" s="63"/>
      <c r="R14989" s="63"/>
      <c r="S14989" s="63"/>
      <c r="T14989" s="63"/>
      <c r="U14989" s="63"/>
      <c r="V14989" s="63"/>
      <c r="W14989" s="63"/>
      <c r="X14989" s="63"/>
      <c r="Y14989" s="63"/>
      <c r="Z14989" s="62">
        <v>22400</v>
      </c>
      <c r="AA14989" s="62">
        <v>4843</v>
      </c>
      <c r="AB14989" s="62">
        <v>67.260000000000005</v>
      </c>
      <c r="AC14989" s="62">
        <v>3733.33</v>
      </c>
    </row>
    <row r="14990" spans="1:29" x14ac:dyDescent="0.25">
      <c r="A14990" s="61" t="s">
        <v>405</v>
      </c>
      <c r="B14990" s="61" t="s">
        <v>406</v>
      </c>
      <c r="C14990" s="62">
        <v>2003</v>
      </c>
      <c r="D14990" s="61" t="s">
        <v>78</v>
      </c>
      <c r="E14990" s="62">
        <v>44</v>
      </c>
      <c r="F14990" s="62">
        <v>102080</v>
      </c>
      <c r="G14990" s="62">
        <v>9818</v>
      </c>
      <c r="H14990" s="62">
        <v>18.59</v>
      </c>
      <c r="I14990" s="62">
        <v>2320</v>
      </c>
      <c r="J14990" s="62">
        <v>94934.399999999994</v>
      </c>
      <c r="K14990" s="62">
        <v>448.11</v>
      </c>
      <c r="L14990" s="62">
        <v>2412</v>
      </c>
      <c r="M14990" s="62">
        <v>4.57</v>
      </c>
      <c r="N14990" s="63"/>
      <c r="O14990" s="63"/>
      <c r="P14990" s="63"/>
      <c r="Q14990" s="63"/>
      <c r="R14990" s="63"/>
      <c r="S14990" s="63"/>
      <c r="T14990" s="63"/>
      <c r="U14990" s="63"/>
      <c r="V14990" s="63"/>
      <c r="W14990" s="63"/>
      <c r="X14990" s="63"/>
      <c r="Y14990" s="63"/>
      <c r="Z14990" s="62">
        <v>299.45</v>
      </c>
      <c r="AA14990" s="62">
        <v>17300</v>
      </c>
      <c r="AB14990" s="62">
        <v>32.770000000000003</v>
      </c>
      <c r="AC14990" s="62">
        <v>6.81</v>
      </c>
    </row>
    <row r="14991" spans="1:29" ht="30" x14ac:dyDescent="0.25">
      <c r="A14991" s="61" t="s">
        <v>247</v>
      </c>
      <c r="B14991" s="61" t="s">
        <v>248</v>
      </c>
      <c r="C14991" s="62">
        <v>2011</v>
      </c>
      <c r="D14991" s="61" t="s">
        <v>75</v>
      </c>
      <c r="E14991" s="62">
        <v>4</v>
      </c>
      <c r="F14991" s="62">
        <v>37</v>
      </c>
      <c r="G14991" s="62">
        <v>10</v>
      </c>
      <c r="H14991" s="62">
        <v>0.21</v>
      </c>
      <c r="I14991" s="62">
        <v>9.25</v>
      </c>
      <c r="J14991" s="62">
        <v>34.409999999999997</v>
      </c>
      <c r="K14991" s="62">
        <v>48.5</v>
      </c>
      <c r="L14991" s="62">
        <v>67</v>
      </c>
      <c r="M14991" s="62">
        <v>1.4</v>
      </c>
      <c r="N14991" s="62">
        <v>12.12</v>
      </c>
      <c r="O14991" s="62">
        <v>584.84</v>
      </c>
      <c r="P14991" s="63"/>
      <c r="Q14991" s="63"/>
      <c r="R14991" s="63"/>
      <c r="S14991" s="63"/>
      <c r="T14991" s="63"/>
      <c r="U14991" s="63"/>
      <c r="V14991" s="63"/>
      <c r="W14991" s="63"/>
      <c r="X14991" s="63"/>
      <c r="Y14991" s="63"/>
      <c r="Z14991" s="62">
        <v>47</v>
      </c>
      <c r="AA14991" s="62">
        <v>2793</v>
      </c>
      <c r="AB14991" s="62">
        <v>58.19</v>
      </c>
      <c r="AC14991" s="62">
        <v>11.75</v>
      </c>
    </row>
    <row r="14992" spans="1:29" x14ac:dyDescent="0.25">
      <c r="A14992" s="61" t="s">
        <v>354</v>
      </c>
      <c r="B14992" s="61" t="s">
        <v>355</v>
      </c>
      <c r="C14992" s="62">
        <v>2015</v>
      </c>
      <c r="D14992" s="61" t="s">
        <v>78</v>
      </c>
      <c r="E14992" s="62">
        <v>40</v>
      </c>
      <c r="F14992" s="62">
        <v>88320</v>
      </c>
      <c r="G14992" s="62">
        <v>28118</v>
      </c>
      <c r="H14992" s="62">
        <v>58.58</v>
      </c>
      <c r="I14992" s="62">
        <v>2208</v>
      </c>
      <c r="J14992" s="62">
        <v>82137.600000000006</v>
      </c>
      <c r="K14992" s="62">
        <v>35076.57</v>
      </c>
      <c r="L14992" s="62">
        <v>30565</v>
      </c>
      <c r="M14992" s="62">
        <v>63.68</v>
      </c>
      <c r="N14992" s="62">
        <v>876.91</v>
      </c>
      <c r="O14992" s="62">
        <v>422998.83</v>
      </c>
      <c r="P14992" s="63"/>
      <c r="Q14992" s="63"/>
      <c r="R14992" s="63"/>
      <c r="S14992" s="63"/>
      <c r="T14992" s="63"/>
      <c r="U14992" s="63"/>
      <c r="V14992" s="63"/>
      <c r="W14992" s="63"/>
      <c r="X14992" s="63"/>
      <c r="Y14992" s="63"/>
      <c r="Z14992" s="62">
        <v>132400</v>
      </c>
      <c r="AA14992" s="62">
        <v>4157</v>
      </c>
      <c r="AB14992" s="62">
        <v>8.66</v>
      </c>
      <c r="AC14992" s="62">
        <v>3310</v>
      </c>
    </row>
    <row r="14993" spans="1:29" ht="30" x14ac:dyDescent="0.25">
      <c r="A14993" s="61" t="s">
        <v>378</v>
      </c>
      <c r="B14993" s="61" t="s">
        <v>379</v>
      </c>
      <c r="C14993" s="62">
        <v>2017</v>
      </c>
      <c r="D14993" s="61" t="s">
        <v>99</v>
      </c>
      <c r="E14993" s="62">
        <v>37</v>
      </c>
      <c r="F14993" s="62">
        <v>343726</v>
      </c>
      <c r="G14993" s="62">
        <v>48613</v>
      </c>
      <c r="H14993" s="62">
        <v>109.49</v>
      </c>
      <c r="I14993" s="62">
        <v>9289.89</v>
      </c>
      <c r="J14993" s="62">
        <v>319665.18</v>
      </c>
      <c r="K14993" s="62">
        <v>0</v>
      </c>
      <c r="L14993" s="63"/>
      <c r="M14993" s="63"/>
      <c r="N14993" s="63"/>
      <c r="O14993" s="63"/>
      <c r="P14993" s="63"/>
      <c r="Q14993" s="63"/>
      <c r="R14993" s="63"/>
      <c r="S14993" s="63"/>
      <c r="T14993" s="63"/>
      <c r="U14993" s="63"/>
      <c r="V14993" s="63"/>
      <c r="W14993" s="63"/>
      <c r="X14993" s="63"/>
      <c r="Y14993" s="63"/>
      <c r="Z14993" s="62">
        <v>54587</v>
      </c>
      <c r="AA14993" s="62">
        <v>7063</v>
      </c>
      <c r="AB14993" s="62">
        <v>15.91</v>
      </c>
      <c r="AC14993" s="62">
        <v>1475.32</v>
      </c>
    </row>
    <row r="14994" spans="1:29" x14ac:dyDescent="0.25">
      <c r="A14994" s="61" t="s">
        <v>70</v>
      </c>
      <c r="B14994" s="61" t="s">
        <v>71</v>
      </c>
      <c r="C14994" s="62">
        <v>2005</v>
      </c>
      <c r="D14994" s="61" t="s">
        <v>94</v>
      </c>
      <c r="E14994" s="62">
        <v>24</v>
      </c>
      <c r="F14994" s="62">
        <v>177458</v>
      </c>
      <c r="G14994" s="62">
        <v>21701</v>
      </c>
      <c r="H14994" s="62">
        <v>75.349999999999994</v>
      </c>
      <c r="I14994" s="62">
        <v>7394.08</v>
      </c>
      <c r="J14994" s="62">
        <v>165035.94</v>
      </c>
      <c r="K14994" s="62">
        <v>14577</v>
      </c>
      <c r="L14994" s="62">
        <v>12728</v>
      </c>
      <c r="M14994" s="62">
        <v>44.19</v>
      </c>
      <c r="N14994" s="63"/>
      <c r="O14994" s="63"/>
      <c r="P14994" s="63"/>
      <c r="Q14994" s="63"/>
      <c r="R14994" s="63"/>
      <c r="S14994" s="63"/>
      <c r="T14994" s="63"/>
      <c r="U14994" s="63"/>
      <c r="V14994" s="63"/>
      <c r="W14994" s="63"/>
      <c r="X14994" s="63"/>
      <c r="Y14994" s="63"/>
      <c r="Z14994" s="62">
        <v>2015</v>
      </c>
      <c r="AA14994" s="62">
        <v>9012</v>
      </c>
      <c r="AB14994" s="62">
        <v>31.29</v>
      </c>
      <c r="AC14994" s="62">
        <v>83.96</v>
      </c>
    </row>
    <row r="14995" spans="1:29" ht="30" x14ac:dyDescent="0.25">
      <c r="A14995" s="61" t="s">
        <v>180</v>
      </c>
      <c r="B14995" s="61" t="s">
        <v>181</v>
      </c>
      <c r="C14995" s="62">
        <v>2017</v>
      </c>
      <c r="D14995" s="61" t="s">
        <v>78</v>
      </c>
      <c r="E14995" s="62">
        <v>50</v>
      </c>
      <c r="F14995" s="62">
        <v>166264</v>
      </c>
      <c r="G14995" s="62">
        <v>25195</v>
      </c>
      <c r="H14995" s="62">
        <v>41.99</v>
      </c>
      <c r="I14995" s="62">
        <v>3325.28</v>
      </c>
      <c r="J14995" s="62">
        <v>154625.51999999999</v>
      </c>
      <c r="K14995" s="62">
        <v>56651.79</v>
      </c>
      <c r="L14995" s="62">
        <v>33851</v>
      </c>
      <c r="M14995" s="62">
        <v>56.42</v>
      </c>
      <c r="N14995" s="62">
        <v>1133.04</v>
      </c>
      <c r="O14995" s="62">
        <v>683180.98</v>
      </c>
      <c r="P14995" s="63"/>
      <c r="Q14995" s="63"/>
      <c r="R14995" s="63"/>
      <c r="S14995" s="63"/>
      <c r="T14995" s="63"/>
      <c r="U14995" s="63"/>
      <c r="V14995" s="63"/>
      <c r="W14995" s="63"/>
      <c r="X14995" s="63"/>
      <c r="Y14995" s="63"/>
      <c r="Z14995" s="62">
        <v>1574</v>
      </c>
      <c r="AA14995" s="62">
        <v>21313</v>
      </c>
      <c r="AB14995" s="62">
        <v>35.520000000000003</v>
      </c>
      <c r="AC14995" s="62">
        <v>31.48</v>
      </c>
    </row>
    <row r="14996" spans="1:29" x14ac:dyDescent="0.25">
      <c r="A14996" s="61" t="s">
        <v>128</v>
      </c>
      <c r="B14996" s="61" t="s">
        <v>129</v>
      </c>
      <c r="C14996" s="62">
        <v>2007</v>
      </c>
      <c r="D14996" s="61" t="s">
        <v>99</v>
      </c>
      <c r="E14996" s="62">
        <v>80</v>
      </c>
      <c r="F14996" s="62">
        <v>237244</v>
      </c>
      <c r="G14996" s="62">
        <v>42905</v>
      </c>
      <c r="H14996" s="62">
        <v>44.69</v>
      </c>
      <c r="I14996" s="62">
        <v>2965.55</v>
      </c>
      <c r="J14996" s="62">
        <v>220636.92</v>
      </c>
      <c r="K14996" s="62">
        <v>54007.76</v>
      </c>
      <c r="L14996" s="62">
        <v>99197</v>
      </c>
      <c r="M14996" s="62">
        <v>103.33</v>
      </c>
      <c r="N14996" s="62">
        <v>675.1</v>
      </c>
      <c r="O14996" s="62">
        <v>651295.77</v>
      </c>
      <c r="P14996" s="63"/>
      <c r="Q14996" s="63"/>
      <c r="R14996" s="63"/>
      <c r="S14996" s="63"/>
      <c r="T14996" s="63"/>
      <c r="U14996" s="63"/>
      <c r="V14996" s="63"/>
      <c r="W14996" s="63"/>
      <c r="X14996" s="63"/>
      <c r="Y14996" s="63"/>
      <c r="Z14996" s="62">
        <v>2281</v>
      </c>
      <c r="AA14996" s="62">
        <v>31702</v>
      </c>
      <c r="AB14996" s="62">
        <v>33.020000000000003</v>
      </c>
      <c r="AC14996" s="62">
        <v>28.51</v>
      </c>
    </row>
    <row r="14997" spans="1:29" ht="30" x14ac:dyDescent="0.25">
      <c r="A14997" s="61" t="s">
        <v>92</v>
      </c>
      <c r="B14997" s="61" t="s">
        <v>93</v>
      </c>
      <c r="C14997" s="62">
        <v>2014</v>
      </c>
      <c r="D14997" s="61" t="s">
        <v>75</v>
      </c>
      <c r="E14997" s="62">
        <v>8</v>
      </c>
      <c r="F14997" s="62">
        <v>690</v>
      </c>
      <c r="G14997" s="62">
        <v>167</v>
      </c>
      <c r="H14997" s="62">
        <v>1.74</v>
      </c>
      <c r="I14997" s="62">
        <v>86.25</v>
      </c>
      <c r="J14997" s="62">
        <v>641.70000000000005</v>
      </c>
      <c r="K14997" s="62">
        <v>933.07</v>
      </c>
      <c r="L14997" s="62">
        <v>1361</v>
      </c>
      <c r="M14997" s="62">
        <v>14.18</v>
      </c>
      <c r="N14997" s="62">
        <v>116.63</v>
      </c>
      <c r="O14997" s="62">
        <v>11252.23</v>
      </c>
      <c r="P14997" s="63"/>
      <c r="Q14997" s="63"/>
      <c r="R14997" s="63"/>
      <c r="S14997" s="63"/>
      <c r="T14997" s="63"/>
      <c r="U14997" s="63"/>
      <c r="V14997" s="63"/>
      <c r="W14997" s="63"/>
      <c r="X14997" s="63"/>
      <c r="Y14997" s="63"/>
      <c r="Z14997" s="62">
        <v>0</v>
      </c>
      <c r="AA14997" s="62">
        <v>6239</v>
      </c>
      <c r="AB14997" s="62">
        <v>64.989999999999995</v>
      </c>
      <c r="AC14997" s="62">
        <v>0</v>
      </c>
    </row>
    <row r="14998" spans="1:29" x14ac:dyDescent="0.25">
      <c r="A14998" s="61" t="s">
        <v>107</v>
      </c>
      <c r="B14998" s="61" t="s">
        <v>108</v>
      </c>
      <c r="C14998" s="62">
        <v>2010</v>
      </c>
      <c r="D14998" s="61" t="s">
        <v>135</v>
      </c>
      <c r="E14998" s="62">
        <v>60</v>
      </c>
      <c r="F14998" s="62">
        <v>15426</v>
      </c>
      <c r="G14998" s="62">
        <v>2886</v>
      </c>
      <c r="H14998" s="62">
        <v>4.01</v>
      </c>
      <c r="I14998" s="62">
        <v>257.10000000000002</v>
      </c>
      <c r="J14998" s="62">
        <v>14346.18</v>
      </c>
      <c r="K14998" s="62">
        <v>63255.09</v>
      </c>
      <c r="L14998" s="62">
        <v>97147</v>
      </c>
      <c r="M14998" s="62">
        <v>134.93</v>
      </c>
      <c r="N14998" s="62">
        <v>1054.25</v>
      </c>
      <c r="O14998" s="62">
        <v>762812.13</v>
      </c>
      <c r="P14998" s="63"/>
      <c r="Q14998" s="63"/>
      <c r="R14998" s="63"/>
      <c r="S14998" s="63"/>
      <c r="T14998" s="63"/>
      <c r="U14998" s="63"/>
      <c r="V14998" s="63"/>
      <c r="W14998" s="63"/>
      <c r="X14998" s="63"/>
      <c r="Y14998" s="63"/>
      <c r="Z14998" s="62">
        <v>0</v>
      </c>
      <c r="AA14998" s="62">
        <v>32310</v>
      </c>
      <c r="AB14998" s="62">
        <v>44.88</v>
      </c>
      <c r="AC14998" s="62">
        <v>0</v>
      </c>
    </row>
    <row r="14999" spans="1:29" x14ac:dyDescent="0.25">
      <c r="A14999" s="61" t="s">
        <v>289</v>
      </c>
      <c r="B14999" s="61" t="s">
        <v>290</v>
      </c>
      <c r="C14999" s="62">
        <v>2011</v>
      </c>
      <c r="D14999" s="61" t="s">
        <v>99</v>
      </c>
      <c r="E14999" s="62">
        <v>62</v>
      </c>
      <c r="F14999" s="62">
        <v>510000</v>
      </c>
      <c r="G14999" s="62">
        <v>62347</v>
      </c>
      <c r="H14999" s="62">
        <v>83.8</v>
      </c>
      <c r="I14999" s="62">
        <v>8225.81</v>
      </c>
      <c r="J14999" s="62">
        <v>474300</v>
      </c>
      <c r="K14999" s="62">
        <v>0</v>
      </c>
      <c r="L14999" s="63"/>
      <c r="M14999" s="63"/>
      <c r="N14999" s="63"/>
      <c r="O14999" s="63"/>
      <c r="P14999" s="63"/>
      <c r="Q14999" s="63"/>
      <c r="R14999" s="63"/>
      <c r="S14999" s="63"/>
      <c r="T14999" s="63"/>
      <c r="U14999" s="63"/>
      <c r="V14999" s="63"/>
      <c r="W14999" s="63"/>
      <c r="X14999" s="63"/>
      <c r="Y14999" s="63"/>
      <c r="Z14999" s="62">
        <v>0</v>
      </c>
      <c r="AA14999" s="62">
        <v>18857</v>
      </c>
      <c r="AB14999" s="62">
        <v>25.35</v>
      </c>
      <c r="AC14999" s="62">
        <v>0</v>
      </c>
    </row>
    <row r="15000" spans="1:29" x14ac:dyDescent="0.25">
      <c r="A15000" s="61" t="s">
        <v>229</v>
      </c>
      <c r="B15000" s="61" t="s">
        <v>230</v>
      </c>
      <c r="C15000" s="62">
        <v>2013</v>
      </c>
      <c r="D15000" s="61" t="s">
        <v>373</v>
      </c>
      <c r="E15000" s="62">
        <v>12</v>
      </c>
      <c r="F15000" s="63"/>
      <c r="G15000" s="63"/>
      <c r="H15000" s="63"/>
      <c r="I15000" s="63"/>
      <c r="J15000" s="63"/>
      <c r="K15000" s="62">
        <v>0</v>
      </c>
      <c r="L15000" s="63"/>
      <c r="M15000" s="63"/>
      <c r="N15000" s="63"/>
      <c r="O15000" s="63"/>
      <c r="P15000" s="63"/>
      <c r="Q15000" s="63"/>
      <c r="R15000" s="63"/>
      <c r="S15000" s="63"/>
      <c r="T15000" s="63"/>
      <c r="U15000" s="63"/>
      <c r="V15000" s="63"/>
      <c r="W15000" s="63"/>
      <c r="X15000" s="63"/>
      <c r="Y15000" s="63"/>
      <c r="Z15000" s="62">
        <v>144900</v>
      </c>
      <c r="AA15000" s="62">
        <v>3780</v>
      </c>
      <c r="AB15000" s="62">
        <v>26.25</v>
      </c>
      <c r="AC15000" s="62">
        <v>12075</v>
      </c>
    </row>
    <row r="15001" spans="1:29" ht="30" x14ac:dyDescent="0.25">
      <c r="A15001" s="61" t="s">
        <v>136</v>
      </c>
      <c r="B15001" s="61" t="s">
        <v>137</v>
      </c>
      <c r="C15001" s="62">
        <v>2015</v>
      </c>
      <c r="D15001" s="61" t="s">
        <v>75</v>
      </c>
      <c r="E15001" s="62">
        <v>25</v>
      </c>
      <c r="F15001" s="62">
        <v>13934</v>
      </c>
      <c r="G15001" s="62">
        <v>3118</v>
      </c>
      <c r="H15001" s="62">
        <v>10.39</v>
      </c>
      <c r="I15001" s="62">
        <v>557.36</v>
      </c>
      <c r="J15001" s="62">
        <v>12958.62</v>
      </c>
      <c r="K15001" s="62">
        <v>0</v>
      </c>
      <c r="L15001" s="63"/>
      <c r="M15001" s="63"/>
      <c r="N15001" s="63"/>
      <c r="O15001" s="63"/>
      <c r="P15001" s="63"/>
      <c r="Q15001" s="63"/>
      <c r="R15001" s="63"/>
      <c r="S15001" s="63"/>
      <c r="T15001" s="63"/>
      <c r="U15001" s="62">
        <v>571</v>
      </c>
      <c r="V15001" s="62">
        <v>954</v>
      </c>
      <c r="W15001" s="62">
        <v>3.18</v>
      </c>
      <c r="X15001" s="62">
        <v>22</v>
      </c>
      <c r="Y15001" s="62">
        <v>12781.26</v>
      </c>
      <c r="Z15001" s="62">
        <v>1557.05</v>
      </c>
      <c r="AA15001" s="62">
        <v>4111</v>
      </c>
      <c r="AB15001" s="62">
        <v>13.7</v>
      </c>
      <c r="AC15001" s="62">
        <v>62.28</v>
      </c>
    </row>
    <row r="15002" spans="1:29" ht="30" x14ac:dyDescent="0.25">
      <c r="A15002" s="61" t="s">
        <v>186</v>
      </c>
      <c r="B15002" s="61" t="s">
        <v>187</v>
      </c>
      <c r="C15002" s="62">
        <v>2007</v>
      </c>
      <c r="D15002" s="61" t="s">
        <v>99</v>
      </c>
      <c r="E15002" s="62">
        <v>35</v>
      </c>
      <c r="F15002" s="62">
        <v>177016</v>
      </c>
      <c r="G15002" s="62">
        <v>27102</v>
      </c>
      <c r="H15002" s="62">
        <v>64.53</v>
      </c>
      <c r="I15002" s="62">
        <v>5057.6000000000004</v>
      </c>
      <c r="J15002" s="62">
        <v>164624.88</v>
      </c>
      <c r="K15002" s="62">
        <v>840.93</v>
      </c>
      <c r="L15002" s="62">
        <v>12758</v>
      </c>
      <c r="M15002" s="62">
        <v>30.38</v>
      </c>
      <c r="N15002" s="62">
        <v>24.03</v>
      </c>
      <c r="O15002" s="62">
        <v>10141.040000000001</v>
      </c>
      <c r="P15002" s="63"/>
      <c r="Q15002" s="63"/>
      <c r="R15002" s="63"/>
      <c r="S15002" s="63"/>
      <c r="T15002" s="63"/>
      <c r="U15002" s="62">
        <v>17211</v>
      </c>
      <c r="V15002" s="62">
        <v>30442</v>
      </c>
      <c r="W15002" s="62">
        <v>72.48</v>
      </c>
      <c r="X15002" s="62">
        <v>491</v>
      </c>
      <c r="Y15002" s="62">
        <v>385251.02</v>
      </c>
      <c r="Z15002" s="62">
        <v>25705.67</v>
      </c>
      <c r="AA15002" s="62">
        <v>1511</v>
      </c>
      <c r="AB15002" s="62">
        <v>3.6</v>
      </c>
      <c r="AC15002" s="62">
        <v>734.45</v>
      </c>
    </row>
    <row r="15003" spans="1:29" x14ac:dyDescent="0.25">
      <c r="A15003" s="61" t="s">
        <v>113</v>
      </c>
      <c r="B15003" s="61" t="s">
        <v>114</v>
      </c>
      <c r="C15003" s="62">
        <v>2017</v>
      </c>
      <c r="D15003" s="61" t="s">
        <v>373</v>
      </c>
      <c r="E15003" s="62">
        <v>4</v>
      </c>
      <c r="F15003" s="63"/>
      <c r="G15003" s="63"/>
      <c r="H15003" s="63"/>
      <c r="I15003" s="63"/>
      <c r="J15003" s="63"/>
      <c r="K15003" s="62">
        <v>0</v>
      </c>
      <c r="L15003" s="63"/>
      <c r="M15003" s="63"/>
      <c r="N15003" s="63"/>
      <c r="O15003" s="63"/>
      <c r="P15003" s="63"/>
      <c r="Q15003" s="63"/>
      <c r="R15003" s="63"/>
      <c r="S15003" s="63"/>
      <c r="T15003" s="63"/>
      <c r="U15003" s="63"/>
      <c r="V15003" s="63"/>
      <c r="W15003" s="63"/>
      <c r="X15003" s="63"/>
      <c r="Y15003" s="63"/>
      <c r="Z15003" s="62">
        <v>0</v>
      </c>
      <c r="AA15003" s="63"/>
      <c r="AB15003" s="63"/>
      <c r="AC15003" s="62">
        <v>0</v>
      </c>
    </row>
    <row r="15004" spans="1:29" x14ac:dyDescent="0.25">
      <c r="A15004" s="61" t="s">
        <v>409</v>
      </c>
      <c r="B15004" s="61" t="s">
        <v>410</v>
      </c>
      <c r="C15004" s="62">
        <v>2005</v>
      </c>
      <c r="D15004" s="61" t="s">
        <v>89</v>
      </c>
      <c r="E15004" s="62">
        <v>24</v>
      </c>
      <c r="F15004" s="63"/>
      <c r="G15004" s="63"/>
      <c r="H15004" s="63"/>
      <c r="I15004" s="63"/>
      <c r="J15004" s="63"/>
      <c r="K15004" s="62">
        <v>0</v>
      </c>
      <c r="L15004" s="63"/>
      <c r="M15004" s="63"/>
      <c r="N15004" s="63"/>
      <c r="O15004" s="63"/>
      <c r="P15004" s="63"/>
      <c r="Q15004" s="63"/>
      <c r="R15004" s="63"/>
      <c r="S15004" s="63"/>
      <c r="T15004" s="63"/>
      <c r="U15004" s="63"/>
      <c r="V15004" s="63"/>
      <c r="W15004" s="63"/>
      <c r="X15004" s="63"/>
      <c r="Y15004" s="63"/>
      <c r="Z15004" s="62">
        <v>0</v>
      </c>
      <c r="AA15004" s="63"/>
      <c r="AB15004" s="63"/>
      <c r="AC15004" s="62">
        <v>0</v>
      </c>
    </row>
    <row r="15005" spans="1:29" ht="45" x14ac:dyDescent="0.25">
      <c r="A15005" s="61" t="s">
        <v>326</v>
      </c>
      <c r="B15005" s="61" t="s">
        <v>327</v>
      </c>
      <c r="C15005" s="62">
        <v>2009</v>
      </c>
      <c r="D15005" s="61" t="s">
        <v>78</v>
      </c>
      <c r="E15005" s="62">
        <v>104</v>
      </c>
      <c r="F15005" s="62">
        <v>1133337</v>
      </c>
      <c r="G15005" s="62">
        <v>118298</v>
      </c>
      <c r="H15005" s="62">
        <v>94.79</v>
      </c>
      <c r="I15005" s="62">
        <v>10897.47</v>
      </c>
      <c r="J15005" s="62">
        <v>1054003.4099999999</v>
      </c>
      <c r="K15005" s="62">
        <v>0</v>
      </c>
      <c r="L15005" s="63"/>
      <c r="M15005" s="63"/>
      <c r="N15005" s="63"/>
      <c r="O15005" s="63"/>
      <c r="P15005" s="63"/>
      <c r="Q15005" s="63"/>
      <c r="R15005" s="63"/>
      <c r="S15005" s="63"/>
      <c r="T15005" s="63"/>
      <c r="U15005" s="63"/>
      <c r="V15005" s="63"/>
      <c r="W15005" s="63"/>
      <c r="X15005" s="63"/>
      <c r="Y15005" s="63"/>
      <c r="Z15005" s="62">
        <v>142393.57</v>
      </c>
      <c r="AA15005" s="62">
        <v>31629</v>
      </c>
      <c r="AB15005" s="62">
        <v>25.34</v>
      </c>
      <c r="AC15005" s="62">
        <v>1369.17</v>
      </c>
    </row>
    <row r="15006" spans="1:29" ht="30" x14ac:dyDescent="0.25">
      <c r="A15006" s="61" t="s">
        <v>277</v>
      </c>
      <c r="B15006" s="61" t="s">
        <v>278</v>
      </c>
      <c r="C15006" s="62">
        <v>2017</v>
      </c>
      <c r="D15006" s="61" t="s">
        <v>75</v>
      </c>
      <c r="E15006" s="62">
        <v>12</v>
      </c>
      <c r="F15006" s="62">
        <v>1732</v>
      </c>
      <c r="G15006" s="62">
        <v>294</v>
      </c>
      <c r="H15006" s="62">
        <v>2.04</v>
      </c>
      <c r="I15006" s="62">
        <v>144.33000000000001</v>
      </c>
      <c r="J15006" s="62">
        <v>1610.76</v>
      </c>
      <c r="K15006" s="62">
        <v>86.32</v>
      </c>
      <c r="L15006" s="62">
        <v>144</v>
      </c>
      <c r="M15006" s="62">
        <v>1</v>
      </c>
      <c r="N15006" s="62">
        <v>7.19</v>
      </c>
      <c r="O15006" s="62">
        <v>1041.01</v>
      </c>
      <c r="P15006" s="63"/>
      <c r="Q15006" s="63"/>
      <c r="R15006" s="63"/>
      <c r="S15006" s="63"/>
      <c r="T15006" s="63"/>
      <c r="U15006" s="63"/>
      <c r="V15006" s="63"/>
      <c r="W15006" s="63"/>
      <c r="X15006" s="63"/>
      <c r="Y15006" s="63"/>
      <c r="Z15006" s="62">
        <v>86400</v>
      </c>
      <c r="AA15006" s="62">
        <v>3819</v>
      </c>
      <c r="AB15006" s="62">
        <v>26.52</v>
      </c>
      <c r="AC15006" s="62">
        <v>7200</v>
      </c>
    </row>
    <row r="15007" spans="1:29" x14ac:dyDescent="0.25">
      <c r="A15007" s="61" t="s">
        <v>241</v>
      </c>
      <c r="B15007" s="61" t="s">
        <v>242</v>
      </c>
      <c r="C15007" s="62">
        <v>2008</v>
      </c>
      <c r="D15007" s="61" t="s">
        <v>99</v>
      </c>
      <c r="E15007" s="62">
        <v>96</v>
      </c>
      <c r="F15007" s="62">
        <v>633300</v>
      </c>
      <c r="G15007" s="62">
        <v>81419</v>
      </c>
      <c r="H15007" s="62">
        <v>70.680000000000007</v>
      </c>
      <c r="I15007" s="62">
        <v>6596.88</v>
      </c>
      <c r="J15007" s="62">
        <v>588969</v>
      </c>
      <c r="K15007" s="62">
        <v>4125</v>
      </c>
      <c r="L15007" s="62">
        <v>6947</v>
      </c>
      <c r="M15007" s="62">
        <v>6.03</v>
      </c>
      <c r="N15007" s="62">
        <v>42.97</v>
      </c>
      <c r="O15007" s="62">
        <v>49744.61</v>
      </c>
      <c r="P15007" s="63"/>
      <c r="Q15007" s="63"/>
      <c r="R15007" s="63"/>
      <c r="S15007" s="63"/>
      <c r="T15007" s="63"/>
      <c r="U15007" s="63"/>
      <c r="V15007" s="63"/>
      <c r="W15007" s="63"/>
      <c r="X15007" s="63"/>
      <c r="Y15007" s="63"/>
      <c r="Z15007" s="62">
        <v>11540</v>
      </c>
      <c r="AA15007" s="62">
        <v>956</v>
      </c>
      <c r="AB15007" s="62">
        <v>0.83</v>
      </c>
      <c r="AC15007" s="62">
        <v>120.21</v>
      </c>
    </row>
    <row r="15008" spans="1:29" x14ac:dyDescent="0.25">
      <c r="A15008" s="61" t="s">
        <v>279</v>
      </c>
      <c r="B15008" s="61" t="s">
        <v>280</v>
      </c>
      <c r="C15008" s="62">
        <v>2006</v>
      </c>
      <c r="D15008" s="61" t="s">
        <v>78</v>
      </c>
      <c r="E15008" s="62">
        <v>30</v>
      </c>
      <c r="F15008" s="62">
        <v>82698</v>
      </c>
      <c r="G15008" s="62">
        <v>11749</v>
      </c>
      <c r="H15008" s="62">
        <v>32.64</v>
      </c>
      <c r="I15008" s="62">
        <v>2756.6</v>
      </c>
      <c r="J15008" s="62">
        <v>76909.14</v>
      </c>
      <c r="K15008" s="62">
        <v>20955.38</v>
      </c>
      <c r="L15008" s="62">
        <v>30749</v>
      </c>
      <c r="M15008" s="62">
        <v>85.41</v>
      </c>
      <c r="N15008" s="62">
        <v>698.51</v>
      </c>
      <c r="O15008" s="62">
        <v>252707.25</v>
      </c>
      <c r="P15008" s="63"/>
      <c r="Q15008" s="63"/>
      <c r="R15008" s="63"/>
      <c r="S15008" s="63"/>
      <c r="T15008" s="63"/>
      <c r="U15008" s="63"/>
      <c r="V15008" s="63"/>
      <c r="W15008" s="63"/>
      <c r="X15008" s="63"/>
      <c r="Y15008" s="63"/>
      <c r="Z15008" s="62">
        <v>36736.239999999998</v>
      </c>
      <c r="AA15008" s="62">
        <v>4655</v>
      </c>
      <c r="AB15008" s="62">
        <v>12.93</v>
      </c>
      <c r="AC15008" s="62">
        <v>1224.54</v>
      </c>
    </row>
    <row r="15009" spans="1:29" x14ac:dyDescent="0.25">
      <c r="A15009" s="61" t="s">
        <v>401</v>
      </c>
      <c r="B15009" s="61" t="s">
        <v>402</v>
      </c>
      <c r="C15009" s="62">
        <v>2009</v>
      </c>
      <c r="D15009" s="61" t="s">
        <v>75</v>
      </c>
      <c r="E15009" s="62">
        <v>12</v>
      </c>
      <c r="F15009" s="62">
        <v>3691</v>
      </c>
      <c r="G15009" s="62">
        <v>932</v>
      </c>
      <c r="H15009" s="62">
        <v>6.47</v>
      </c>
      <c r="I15009" s="62">
        <v>307.58</v>
      </c>
      <c r="J15009" s="62">
        <v>3432.63</v>
      </c>
      <c r="K15009" s="62">
        <v>336</v>
      </c>
      <c r="L15009" s="62">
        <v>840</v>
      </c>
      <c r="M15009" s="62">
        <v>5.83</v>
      </c>
      <c r="N15009" s="62">
        <v>28</v>
      </c>
      <c r="O15009" s="62">
        <v>4051.92</v>
      </c>
      <c r="P15009" s="63"/>
      <c r="Q15009" s="63"/>
      <c r="R15009" s="63"/>
      <c r="S15009" s="63"/>
      <c r="T15009" s="63"/>
      <c r="U15009" s="63"/>
      <c r="V15009" s="63"/>
      <c r="W15009" s="63"/>
      <c r="X15009" s="63"/>
      <c r="Y15009" s="63"/>
      <c r="Z15009" s="62">
        <v>632.66999999999996</v>
      </c>
      <c r="AA15009" s="62">
        <v>1809</v>
      </c>
      <c r="AB15009" s="62">
        <v>12.56</v>
      </c>
      <c r="AC15009" s="62">
        <v>52.72</v>
      </c>
    </row>
    <row r="15010" spans="1:29" ht="30" x14ac:dyDescent="0.25">
      <c r="A15010" s="61" t="s">
        <v>237</v>
      </c>
      <c r="B15010" s="61" t="s">
        <v>238</v>
      </c>
      <c r="C15010" s="62">
        <v>2012</v>
      </c>
      <c r="D15010" s="61" t="s">
        <v>135</v>
      </c>
      <c r="E15010" s="62">
        <v>196</v>
      </c>
      <c r="F15010" s="62">
        <v>145789</v>
      </c>
      <c r="G15010" s="62">
        <v>39333</v>
      </c>
      <c r="H15010" s="62">
        <v>16.72</v>
      </c>
      <c r="I15010" s="62">
        <v>743.82</v>
      </c>
      <c r="J15010" s="62">
        <v>135583.76999999999</v>
      </c>
      <c r="K15010" s="62">
        <v>70609</v>
      </c>
      <c r="L15010" s="62">
        <v>181962</v>
      </c>
      <c r="M15010" s="62">
        <v>77.36</v>
      </c>
      <c r="N15010" s="62">
        <v>360.25</v>
      </c>
      <c r="O15010" s="62">
        <v>851495.11</v>
      </c>
      <c r="P15010" s="63"/>
      <c r="Q15010" s="63"/>
      <c r="R15010" s="63"/>
      <c r="S15010" s="63"/>
      <c r="T15010" s="63"/>
      <c r="U15010" s="63"/>
      <c r="V15010" s="63"/>
      <c r="W15010" s="63"/>
      <c r="X15010" s="63"/>
      <c r="Y15010" s="63"/>
      <c r="Z15010" s="62">
        <v>1235457</v>
      </c>
      <c r="AA15010" s="62">
        <v>123710</v>
      </c>
      <c r="AB15010" s="62">
        <v>52.6</v>
      </c>
      <c r="AC15010" s="62">
        <v>6303.35</v>
      </c>
    </row>
    <row r="15011" spans="1:29" x14ac:dyDescent="0.25">
      <c r="A15011" s="61" t="s">
        <v>502</v>
      </c>
      <c r="B15011" s="61" t="s">
        <v>503</v>
      </c>
      <c r="C15011" s="62">
        <v>2014</v>
      </c>
      <c r="D15011" s="61" t="s">
        <v>75</v>
      </c>
      <c r="E15011" s="62">
        <v>24</v>
      </c>
      <c r="F15011" s="62">
        <v>50725</v>
      </c>
      <c r="G15011" s="62">
        <v>11743</v>
      </c>
      <c r="H15011" s="62">
        <v>40.770000000000003</v>
      </c>
      <c r="I15011" s="62">
        <v>2113.54</v>
      </c>
      <c r="J15011" s="62">
        <v>47174.25</v>
      </c>
      <c r="K15011" s="62">
        <v>0</v>
      </c>
      <c r="L15011" s="62">
        <v>0</v>
      </c>
      <c r="M15011" s="62">
        <v>0</v>
      </c>
      <c r="N15011" s="63"/>
      <c r="O15011" s="63"/>
      <c r="P15011" s="63"/>
      <c r="Q15011" s="62">
        <v>0</v>
      </c>
      <c r="R15011" s="62">
        <v>0</v>
      </c>
      <c r="S15011" s="63"/>
      <c r="T15011" s="63"/>
      <c r="U15011" s="63"/>
      <c r="V15011" s="62">
        <v>0</v>
      </c>
      <c r="W15011" s="62">
        <v>0</v>
      </c>
      <c r="X15011" s="63"/>
      <c r="Y15011" s="63"/>
      <c r="Z15011" s="62">
        <v>3819.82</v>
      </c>
      <c r="AA15011" s="62">
        <v>75619</v>
      </c>
      <c r="AB15011" s="62">
        <v>262.57</v>
      </c>
      <c r="AC15011" s="62">
        <v>159.16</v>
      </c>
    </row>
    <row r="15012" spans="1:29" ht="30" x14ac:dyDescent="0.25">
      <c r="A15012" s="61" t="s">
        <v>309</v>
      </c>
      <c r="B15012" s="61" t="s">
        <v>310</v>
      </c>
      <c r="C15012" s="62">
        <v>2013</v>
      </c>
      <c r="D15012" s="61" t="s">
        <v>78</v>
      </c>
      <c r="E15012" s="62">
        <v>64</v>
      </c>
      <c r="F15012" s="62">
        <v>616080</v>
      </c>
      <c r="G15012" s="62">
        <v>98077</v>
      </c>
      <c r="H15012" s="62">
        <v>127.7</v>
      </c>
      <c r="I15012" s="62">
        <v>9626.25</v>
      </c>
      <c r="J15012" s="62">
        <v>572954.4</v>
      </c>
      <c r="K15012" s="62">
        <v>0</v>
      </c>
      <c r="L15012" s="62">
        <v>0</v>
      </c>
      <c r="M15012" s="62">
        <v>0</v>
      </c>
      <c r="N15012" s="63"/>
      <c r="O15012" s="63"/>
      <c r="P15012" s="62">
        <v>0</v>
      </c>
      <c r="Q15012" s="62">
        <v>0</v>
      </c>
      <c r="R15012" s="62">
        <v>0</v>
      </c>
      <c r="S15012" s="62">
        <v>0</v>
      </c>
      <c r="T15012" s="62">
        <v>0</v>
      </c>
      <c r="U15012" s="62">
        <v>0</v>
      </c>
      <c r="V15012" s="62">
        <v>0</v>
      </c>
      <c r="W15012" s="62">
        <v>0</v>
      </c>
      <c r="X15012" s="62">
        <v>0</v>
      </c>
      <c r="Y15012" s="62">
        <v>0</v>
      </c>
      <c r="Z15012" s="62">
        <v>1648</v>
      </c>
      <c r="AA15012" s="62">
        <v>5996</v>
      </c>
      <c r="AB15012" s="62">
        <v>7.81</v>
      </c>
      <c r="AC15012" s="62">
        <v>25.75</v>
      </c>
    </row>
    <row r="15013" spans="1:29" x14ac:dyDescent="0.25">
      <c r="A15013" s="61" t="s">
        <v>420</v>
      </c>
      <c r="B15013" s="61" t="s">
        <v>421</v>
      </c>
      <c r="C15013" s="62">
        <v>2004</v>
      </c>
      <c r="D15013" s="61" t="s">
        <v>297</v>
      </c>
      <c r="E15013" s="62">
        <v>64</v>
      </c>
      <c r="F15013" s="62">
        <v>4817</v>
      </c>
      <c r="G15013" s="62">
        <v>951</v>
      </c>
      <c r="H15013" s="62">
        <v>1.24</v>
      </c>
      <c r="I15013" s="62">
        <v>75.27</v>
      </c>
      <c r="J15013" s="62">
        <v>4479.8100000000004</v>
      </c>
      <c r="K15013" s="62">
        <v>61.11</v>
      </c>
      <c r="L15013" s="62">
        <v>158</v>
      </c>
      <c r="M15013" s="62">
        <v>0.21</v>
      </c>
      <c r="N15013" s="62">
        <v>0.95</v>
      </c>
      <c r="O15013" s="62">
        <v>736.89</v>
      </c>
      <c r="P15013" s="63"/>
      <c r="Q15013" s="63"/>
      <c r="R15013" s="63"/>
      <c r="S15013" s="63"/>
      <c r="T15013" s="63"/>
      <c r="U15013" s="63"/>
      <c r="V15013" s="63"/>
      <c r="W15013" s="63"/>
      <c r="X15013" s="63"/>
      <c r="Y15013" s="63"/>
      <c r="Z15013" s="62">
        <v>5673</v>
      </c>
      <c r="AA15013" s="62">
        <v>51235</v>
      </c>
      <c r="AB15013" s="62">
        <v>66.709999999999994</v>
      </c>
      <c r="AC15013" s="62">
        <v>88.64</v>
      </c>
    </row>
    <row r="15014" spans="1:29" x14ac:dyDescent="0.25">
      <c r="A15014" s="61" t="s">
        <v>184</v>
      </c>
      <c r="B15014" s="61" t="s">
        <v>185</v>
      </c>
      <c r="C15014" s="62">
        <v>2010</v>
      </c>
      <c r="D15014" s="61" t="s">
        <v>99</v>
      </c>
      <c r="E15014" s="62">
        <v>66</v>
      </c>
      <c r="F15014" s="62">
        <v>315144</v>
      </c>
      <c r="G15014" s="62">
        <v>32559</v>
      </c>
      <c r="H15014" s="62">
        <v>41.11</v>
      </c>
      <c r="I15014" s="62">
        <v>4774.91</v>
      </c>
      <c r="J15014" s="62">
        <v>293083.92</v>
      </c>
      <c r="K15014" s="62">
        <v>0</v>
      </c>
      <c r="L15014" s="63"/>
      <c r="M15014" s="63"/>
      <c r="N15014" s="63"/>
      <c r="O15014" s="63"/>
      <c r="P15014" s="63"/>
      <c r="Q15014" s="63"/>
      <c r="R15014" s="63"/>
      <c r="S15014" s="63"/>
      <c r="T15014" s="63"/>
      <c r="U15014" s="62">
        <v>10627</v>
      </c>
      <c r="V15014" s="62">
        <v>26579</v>
      </c>
      <c r="W15014" s="62">
        <v>33.56</v>
      </c>
      <c r="X15014" s="62">
        <v>161</v>
      </c>
      <c r="Y15014" s="62">
        <v>237874.77</v>
      </c>
      <c r="Z15014" s="62">
        <v>731000</v>
      </c>
      <c r="AA15014" s="62">
        <v>3518</v>
      </c>
      <c r="AB15014" s="62">
        <v>4.4400000000000004</v>
      </c>
      <c r="AC15014" s="62">
        <v>11075.76</v>
      </c>
    </row>
    <row r="15015" spans="1:29" x14ac:dyDescent="0.25">
      <c r="A15015" s="61" t="s">
        <v>369</v>
      </c>
      <c r="B15015" s="61" t="s">
        <v>370</v>
      </c>
      <c r="C15015" s="62">
        <v>2006</v>
      </c>
      <c r="D15015" s="61" t="s">
        <v>78</v>
      </c>
      <c r="E15015" s="62">
        <v>64</v>
      </c>
      <c r="F15015" s="62">
        <v>581502</v>
      </c>
      <c r="G15015" s="62">
        <v>92115</v>
      </c>
      <c r="H15015" s="62">
        <v>119.94</v>
      </c>
      <c r="I15015" s="62">
        <v>9085.9699999999993</v>
      </c>
      <c r="J15015" s="62">
        <v>540796.86</v>
      </c>
      <c r="K15015" s="62">
        <v>0</v>
      </c>
      <c r="L15015" s="63"/>
      <c r="M15015" s="63"/>
      <c r="N15015" s="63"/>
      <c r="O15015" s="63"/>
      <c r="P15015" s="63"/>
      <c r="Q15015" s="63"/>
      <c r="R15015" s="63"/>
      <c r="S15015" s="63"/>
      <c r="T15015" s="63"/>
      <c r="U15015" s="63"/>
      <c r="V15015" s="63"/>
      <c r="W15015" s="63"/>
      <c r="X15015" s="63"/>
      <c r="Y15015" s="63"/>
      <c r="Z15015" s="62">
        <v>3882.29</v>
      </c>
      <c r="AA15015" s="62">
        <v>10841</v>
      </c>
      <c r="AB15015" s="62">
        <v>14.12</v>
      </c>
      <c r="AC15015" s="62">
        <v>60.66</v>
      </c>
    </row>
    <row r="15016" spans="1:29" x14ac:dyDescent="0.25">
      <c r="A15016" s="61" t="s">
        <v>76</v>
      </c>
      <c r="B15016" s="61" t="s">
        <v>77</v>
      </c>
      <c r="C15016" s="62">
        <v>2018</v>
      </c>
      <c r="D15016" s="61" t="s">
        <v>468</v>
      </c>
      <c r="E15016" s="62">
        <v>16</v>
      </c>
      <c r="F15016" s="63"/>
      <c r="G15016" s="63"/>
      <c r="H15016" s="63"/>
      <c r="I15016" s="63"/>
      <c r="J15016" s="63"/>
      <c r="K15016" s="62">
        <v>0</v>
      </c>
      <c r="L15016" s="63"/>
      <c r="M15016" s="63"/>
      <c r="N15016" s="63"/>
      <c r="O15016" s="63"/>
      <c r="P15016" s="63"/>
      <c r="Q15016" s="63"/>
      <c r="R15016" s="63"/>
      <c r="S15016" s="63"/>
      <c r="T15016" s="63"/>
      <c r="U15016" s="63"/>
      <c r="V15016" s="63"/>
      <c r="W15016" s="63"/>
      <c r="X15016" s="63"/>
      <c r="Y15016" s="63"/>
      <c r="Z15016" s="62">
        <v>212.04</v>
      </c>
      <c r="AA15016" s="62">
        <v>664</v>
      </c>
      <c r="AB15016" s="62">
        <v>3.46</v>
      </c>
      <c r="AC15016" s="62">
        <v>13.25</v>
      </c>
    </row>
    <row r="15017" spans="1:29" ht="30" x14ac:dyDescent="0.25">
      <c r="A15017" s="61" t="s">
        <v>283</v>
      </c>
      <c r="B15017" s="61" t="s">
        <v>284</v>
      </c>
      <c r="C15017" s="62">
        <v>2013</v>
      </c>
      <c r="D15017" s="61" t="s">
        <v>301</v>
      </c>
      <c r="E15017" s="62">
        <v>53</v>
      </c>
      <c r="F15017" s="63"/>
      <c r="G15017" s="62">
        <v>0</v>
      </c>
      <c r="H15017" s="62">
        <v>0</v>
      </c>
      <c r="I15017" s="63"/>
      <c r="J15017" s="63"/>
      <c r="K15017" s="62">
        <v>0</v>
      </c>
      <c r="L15017" s="63"/>
      <c r="M15017" s="63"/>
      <c r="N15017" s="63"/>
      <c r="O15017" s="63"/>
      <c r="P15017" s="63"/>
      <c r="Q15017" s="63"/>
      <c r="R15017" s="63"/>
      <c r="S15017" s="63"/>
      <c r="T15017" s="63"/>
      <c r="U15017" s="63"/>
      <c r="V15017" s="63"/>
      <c r="W15017" s="63"/>
      <c r="X15017" s="63"/>
      <c r="Y15017" s="63"/>
      <c r="Z15017" s="62">
        <v>0</v>
      </c>
      <c r="AA15017" s="63"/>
      <c r="AB15017" s="63"/>
      <c r="AC15017" s="62">
        <v>0</v>
      </c>
    </row>
    <row r="15018" spans="1:29" x14ac:dyDescent="0.25">
      <c r="A15018" s="61" t="s">
        <v>113</v>
      </c>
      <c r="B15018" s="61" t="s">
        <v>114</v>
      </c>
      <c r="C15018" s="62">
        <v>2015</v>
      </c>
      <c r="D15018" s="61" t="s">
        <v>150</v>
      </c>
      <c r="E15018" s="62">
        <v>5</v>
      </c>
      <c r="F15018" s="62">
        <v>0</v>
      </c>
      <c r="G15018" s="62">
        <v>0</v>
      </c>
      <c r="H15018" s="62">
        <v>0</v>
      </c>
      <c r="I15018" s="62">
        <v>0</v>
      </c>
      <c r="J15018" s="62">
        <v>0</v>
      </c>
      <c r="K15018" s="62">
        <v>0</v>
      </c>
      <c r="L15018" s="62">
        <v>0</v>
      </c>
      <c r="M15018" s="62">
        <v>0</v>
      </c>
      <c r="N15018" s="63"/>
      <c r="O15018" s="63"/>
      <c r="P15018" s="63"/>
      <c r="Q15018" s="63"/>
      <c r="R15018" s="63"/>
      <c r="S15018" s="63"/>
      <c r="T15018" s="63"/>
      <c r="U15018" s="63"/>
      <c r="V15018" s="63"/>
      <c r="W15018" s="63"/>
      <c r="X15018" s="63"/>
      <c r="Y15018" s="63"/>
      <c r="Z15018" s="62">
        <v>0</v>
      </c>
      <c r="AA15018" s="62">
        <v>0</v>
      </c>
      <c r="AB15018" s="62">
        <v>0</v>
      </c>
      <c r="AC15018" s="62">
        <v>0</v>
      </c>
    </row>
    <row r="15019" spans="1:29" x14ac:dyDescent="0.25">
      <c r="A15019" s="61" t="s">
        <v>532</v>
      </c>
      <c r="B15019" s="61" t="s">
        <v>533</v>
      </c>
      <c r="C15019" s="62">
        <v>2017</v>
      </c>
      <c r="D15019" s="61" t="s">
        <v>78</v>
      </c>
      <c r="E15019" s="62">
        <v>64</v>
      </c>
      <c r="F15019" s="62">
        <v>617610</v>
      </c>
      <c r="G15019" s="62">
        <v>99958</v>
      </c>
      <c r="H15019" s="62">
        <v>130.15</v>
      </c>
      <c r="I15019" s="62">
        <v>9650.16</v>
      </c>
      <c r="J15019" s="62">
        <v>574377.30000000005</v>
      </c>
      <c r="K15019" s="62">
        <v>0</v>
      </c>
      <c r="L15019" s="63"/>
      <c r="M15019" s="63"/>
      <c r="N15019" s="63"/>
      <c r="O15019" s="63"/>
      <c r="P15019" s="63"/>
      <c r="Q15019" s="63"/>
      <c r="R15019" s="63"/>
      <c r="S15019" s="63"/>
      <c r="T15019" s="63"/>
      <c r="U15019" s="63"/>
      <c r="V15019" s="63"/>
      <c r="W15019" s="63"/>
      <c r="X15019" s="63"/>
      <c r="Y15019" s="63"/>
      <c r="Z15019" s="62">
        <v>1348.91</v>
      </c>
      <c r="AA15019" s="62">
        <v>28310</v>
      </c>
      <c r="AB15019" s="62">
        <v>36.86</v>
      </c>
      <c r="AC15019" s="62">
        <v>21.08</v>
      </c>
    </row>
    <row r="15020" spans="1:29" ht="30" x14ac:dyDescent="0.25">
      <c r="A15020" s="61" t="s">
        <v>269</v>
      </c>
      <c r="B15020" s="61" t="s">
        <v>270</v>
      </c>
      <c r="C15020" s="62">
        <v>2018</v>
      </c>
      <c r="D15020" s="61" t="s">
        <v>226</v>
      </c>
      <c r="E15020" s="62">
        <v>59</v>
      </c>
      <c r="F15020" s="62">
        <v>386700</v>
      </c>
      <c r="G15020" s="62">
        <v>84017</v>
      </c>
      <c r="H15020" s="62">
        <v>118.67</v>
      </c>
      <c r="I15020" s="62">
        <v>6554.24</v>
      </c>
      <c r="J15020" s="62">
        <v>359631</v>
      </c>
      <c r="K15020" s="62">
        <v>5290.98</v>
      </c>
      <c r="L15020" s="62">
        <v>6756</v>
      </c>
      <c r="M15020" s="62">
        <v>9.5399999999999991</v>
      </c>
      <c r="N15020" s="62">
        <v>89.68</v>
      </c>
      <c r="O15020" s="62">
        <v>63805.51</v>
      </c>
      <c r="P15020" s="63"/>
      <c r="Q15020" s="63"/>
      <c r="R15020" s="63"/>
      <c r="S15020" s="63"/>
      <c r="T15020" s="63"/>
      <c r="U15020" s="63"/>
      <c r="V15020" s="63"/>
      <c r="W15020" s="63"/>
      <c r="X15020" s="63"/>
      <c r="Y15020" s="63"/>
      <c r="Z15020" s="62">
        <v>147600</v>
      </c>
      <c r="AA15020" s="62">
        <v>6864</v>
      </c>
      <c r="AB15020" s="62">
        <v>9.69</v>
      </c>
      <c r="AC15020" s="62">
        <v>2501.69</v>
      </c>
    </row>
    <row r="15021" spans="1:29" ht="30" x14ac:dyDescent="0.25">
      <c r="A15021" s="61" t="s">
        <v>342</v>
      </c>
      <c r="B15021" s="61" t="s">
        <v>343</v>
      </c>
      <c r="C15021" s="62">
        <v>2007</v>
      </c>
      <c r="D15021" s="61" t="s">
        <v>150</v>
      </c>
      <c r="E15021" s="62">
        <v>8</v>
      </c>
      <c r="F15021" s="63"/>
      <c r="G15021" s="63"/>
      <c r="H15021" s="63"/>
      <c r="I15021" s="63"/>
      <c r="J15021" s="63"/>
      <c r="K15021" s="62">
        <v>0</v>
      </c>
      <c r="L15021" s="63"/>
      <c r="M15021" s="63"/>
      <c r="N15021" s="63"/>
      <c r="O15021" s="63"/>
      <c r="P15021" s="63"/>
      <c r="Q15021" s="63"/>
      <c r="R15021" s="63"/>
      <c r="S15021" s="63"/>
      <c r="T15021" s="63"/>
      <c r="U15021" s="63"/>
      <c r="V15021" s="63"/>
      <c r="W15021" s="63"/>
      <c r="X15021" s="63"/>
      <c r="Y15021" s="63"/>
      <c r="Z15021" s="62">
        <v>14630</v>
      </c>
      <c r="AA15021" s="62">
        <v>2661</v>
      </c>
      <c r="AB15021" s="62">
        <v>27.72</v>
      </c>
      <c r="AC15021" s="62">
        <v>1828.75</v>
      </c>
    </row>
    <row r="15022" spans="1:29" ht="30" x14ac:dyDescent="0.25">
      <c r="A15022" s="61" t="s">
        <v>153</v>
      </c>
      <c r="B15022" s="61" t="s">
        <v>154</v>
      </c>
      <c r="C15022" s="62">
        <v>2004</v>
      </c>
      <c r="D15022" s="61" t="s">
        <v>86</v>
      </c>
      <c r="E15022" s="62">
        <v>204</v>
      </c>
      <c r="F15022" s="62">
        <v>342229</v>
      </c>
      <c r="G15022" s="62">
        <v>40891</v>
      </c>
      <c r="H15022" s="62">
        <v>16.7</v>
      </c>
      <c r="I15022" s="62">
        <v>1677.59</v>
      </c>
      <c r="J15022" s="62">
        <v>318272.96999999997</v>
      </c>
      <c r="K15022" s="62">
        <v>275363.71999999997</v>
      </c>
      <c r="L15022" s="62">
        <v>220443</v>
      </c>
      <c r="M15022" s="62">
        <v>90.05</v>
      </c>
      <c r="N15022" s="62">
        <v>1349.82</v>
      </c>
      <c r="O15022" s="62">
        <v>3320693.76</v>
      </c>
      <c r="P15022" s="63"/>
      <c r="Q15022" s="63"/>
      <c r="R15022" s="63"/>
      <c r="S15022" s="63"/>
      <c r="T15022" s="63"/>
      <c r="U15022" s="63"/>
      <c r="V15022" s="63"/>
      <c r="W15022" s="63"/>
      <c r="X15022" s="63"/>
      <c r="Y15022" s="63"/>
      <c r="Z15022" s="62">
        <v>33464.400000000001</v>
      </c>
      <c r="AA15022" s="62">
        <v>268037</v>
      </c>
      <c r="AB15022" s="62">
        <v>109.49</v>
      </c>
      <c r="AC15022" s="62">
        <v>164.04</v>
      </c>
    </row>
    <row r="15023" spans="1:29" x14ac:dyDescent="0.25">
      <c r="A15023" s="61" t="s">
        <v>260</v>
      </c>
      <c r="B15023" s="61" t="s">
        <v>261</v>
      </c>
      <c r="C15023" s="62">
        <v>2008</v>
      </c>
      <c r="D15023" s="61" t="s">
        <v>313</v>
      </c>
      <c r="E15023" s="62">
        <v>57</v>
      </c>
      <c r="F15023" s="62">
        <v>473520</v>
      </c>
      <c r="G15023" s="62">
        <v>96334</v>
      </c>
      <c r="H15023" s="62">
        <v>140.84</v>
      </c>
      <c r="I15023" s="62">
        <v>8307.3700000000008</v>
      </c>
      <c r="J15023" s="62">
        <v>440373.6</v>
      </c>
      <c r="K15023" s="62">
        <v>0</v>
      </c>
      <c r="L15023" s="62">
        <v>310</v>
      </c>
      <c r="M15023" s="62">
        <v>0.45</v>
      </c>
      <c r="N15023" s="62">
        <v>0</v>
      </c>
      <c r="O15023" s="62">
        <v>0</v>
      </c>
      <c r="P15023" s="63"/>
      <c r="Q15023" s="63"/>
      <c r="R15023" s="63"/>
      <c r="S15023" s="63"/>
      <c r="T15023" s="63"/>
      <c r="U15023" s="63"/>
      <c r="V15023" s="63"/>
      <c r="W15023" s="63"/>
      <c r="X15023" s="63"/>
      <c r="Y15023" s="63"/>
      <c r="Z15023" s="62">
        <v>1686</v>
      </c>
      <c r="AA15023" s="62">
        <v>12103</v>
      </c>
      <c r="AB15023" s="62">
        <v>17.690000000000001</v>
      </c>
      <c r="AC15023" s="62">
        <v>29.58</v>
      </c>
    </row>
    <row r="15024" spans="1:29" x14ac:dyDescent="0.25">
      <c r="A15024" s="61" t="s">
        <v>208</v>
      </c>
      <c r="B15024" s="61" t="s">
        <v>209</v>
      </c>
      <c r="C15024" s="62">
        <v>2013</v>
      </c>
      <c r="D15024" s="61" t="s">
        <v>83</v>
      </c>
      <c r="E15024" s="62">
        <v>32</v>
      </c>
      <c r="F15024" s="62">
        <v>35185</v>
      </c>
      <c r="G15024" s="62">
        <v>4859</v>
      </c>
      <c r="H15024" s="62">
        <v>12.65</v>
      </c>
      <c r="I15024" s="62">
        <v>1099.53</v>
      </c>
      <c r="J15024" s="62">
        <v>32722.05</v>
      </c>
      <c r="K15024" s="62">
        <v>1078</v>
      </c>
      <c r="L15024" s="62">
        <v>2961</v>
      </c>
      <c r="M15024" s="62">
        <v>7.71</v>
      </c>
      <c r="N15024" s="63"/>
      <c r="O15024" s="63"/>
      <c r="P15024" s="63"/>
      <c r="Q15024" s="63"/>
      <c r="R15024" s="63"/>
      <c r="S15024" s="63"/>
      <c r="T15024" s="63"/>
      <c r="U15024" s="63"/>
      <c r="V15024" s="63"/>
      <c r="W15024" s="63"/>
      <c r="X15024" s="63"/>
      <c r="Y15024" s="63"/>
      <c r="Z15024" s="62">
        <v>3064</v>
      </c>
      <c r="AA15024" s="62">
        <v>19431</v>
      </c>
      <c r="AB15024" s="62">
        <v>50.6</v>
      </c>
      <c r="AC15024" s="62">
        <v>95.75</v>
      </c>
    </row>
    <row r="15025" spans="1:29" x14ac:dyDescent="0.25">
      <c r="A15025" s="61" t="s">
        <v>105</v>
      </c>
      <c r="B15025" s="61" t="s">
        <v>106</v>
      </c>
      <c r="C15025" s="62">
        <v>2012</v>
      </c>
      <c r="D15025" s="61" t="s">
        <v>75</v>
      </c>
      <c r="E15025" s="62">
        <v>14</v>
      </c>
      <c r="F15025" s="62">
        <v>1889</v>
      </c>
      <c r="G15025" s="62">
        <v>570</v>
      </c>
      <c r="H15025" s="62">
        <v>3.39</v>
      </c>
      <c r="I15025" s="62">
        <v>134.93</v>
      </c>
      <c r="J15025" s="62">
        <v>1756.77</v>
      </c>
      <c r="K15025" s="62">
        <v>572</v>
      </c>
      <c r="L15025" s="62">
        <v>1016</v>
      </c>
      <c r="M15025" s="62">
        <v>6.05</v>
      </c>
      <c r="N15025" s="62">
        <v>40.86</v>
      </c>
      <c r="O15025" s="62">
        <v>6897.92</v>
      </c>
      <c r="P15025" s="63"/>
      <c r="Q15025" s="63"/>
      <c r="R15025" s="63"/>
      <c r="S15025" s="63"/>
      <c r="T15025" s="63"/>
      <c r="U15025" s="63"/>
      <c r="V15025" s="63"/>
      <c r="W15025" s="63"/>
      <c r="X15025" s="63"/>
      <c r="Y15025" s="63"/>
      <c r="Z15025" s="62">
        <v>991.91</v>
      </c>
      <c r="AA15025" s="62">
        <v>2527</v>
      </c>
      <c r="AB15025" s="62">
        <v>15.04</v>
      </c>
      <c r="AC15025" s="62">
        <v>70.849999999999994</v>
      </c>
    </row>
    <row r="15026" spans="1:29" ht="30" x14ac:dyDescent="0.25">
      <c r="A15026" s="61" t="s">
        <v>206</v>
      </c>
      <c r="B15026" s="61" t="s">
        <v>207</v>
      </c>
      <c r="C15026" s="62">
        <v>2013</v>
      </c>
      <c r="D15026" s="61" t="s">
        <v>75</v>
      </c>
      <c r="E15026" s="62">
        <v>6</v>
      </c>
      <c r="F15026" s="63"/>
      <c r="G15026" s="62">
        <v>1238</v>
      </c>
      <c r="H15026" s="62">
        <v>17.190000000000001</v>
      </c>
      <c r="I15026" s="63"/>
      <c r="J15026" s="63"/>
      <c r="K15026" s="62">
        <v>0</v>
      </c>
      <c r="L15026" s="63"/>
      <c r="M15026" s="63"/>
      <c r="N15026" s="63"/>
      <c r="O15026" s="63"/>
      <c r="P15026" s="63"/>
      <c r="Q15026" s="63"/>
      <c r="R15026" s="63"/>
      <c r="S15026" s="63"/>
      <c r="T15026" s="63"/>
      <c r="U15026" s="63"/>
      <c r="V15026" s="63"/>
      <c r="W15026" s="63"/>
      <c r="X15026" s="63"/>
      <c r="Y15026" s="63"/>
      <c r="Z15026" s="62">
        <v>0</v>
      </c>
      <c r="AA15026" s="63"/>
      <c r="AB15026" s="63"/>
      <c r="AC15026" s="62">
        <v>0</v>
      </c>
    </row>
    <row r="15027" spans="1:29" x14ac:dyDescent="0.25">
      <c r="A15027" s="61" t="s">
        <v>338</v>
      </c>
      <c r="B15027" s="61" t="s">
        <v>339</v>
      </c>
      <c r="C15027" s="62">
        <v>2017</v>
      </c>
      <c r="D15027" s="61" t="s">
        <v>89</v>
      </c>
      <c r="E15027" s="62">
        <v>60</v>
      </c>
      <c r="F15027" s="62">
        <v>766248</v>
      </c>
      <c r="G15027" s="62">
        <v>113936</v>
      </c>
      <c r="H15027" s="62">
        <v>158.24</v>
      </c>
      <c r="I15027" s="62">
        <v>12770.8</v>
      </c>
      <c r="J15027" s="62">
        <v>712610.64</v>
      </c>
      <c r="K15027" s="62">
        <v>0</v>
      </c>
      <c r="L15027" s="62">
        <v>0</v>
      </c>
      <c r="M15027" s="62">
        <v>0</v>
      </c>
      <c r="N15027" s="63"/>
      <c r="O15027" s="63"/>
      <c r="P15027" s="63"/>
      <c r="Q15027" s="63"/>
      <c r="R15027" s="63"/>
      <c r="S15027" s="63"/>
      <c r="T15027" s="63"/>
      <c r="U15027" s="63"/>
      <c r="V15027" s="63"/>
      <c r="W15027" s="63"/>
      <c r="X15027" s="63"/>
      <c r="Y15027" s="63"/>
      <c r="Z15027" s="62">
        <v>2864.54</v>
      </c>
      <c r="AA15027" s="62">
        <v>100165</v>
      </c>
      <c r="AB15027" s="62">
        <v>139.12</v>
      </c>
      <c r="AC15027" s="62">
        <v>47.74</v>
      </c>
    </row>
    <row r="15028" spans="1:29" ht="45" x14ac:dyDescent="0.25">
      <c r="A15028" s="61" t="s">
        <v>214</v>
      </c>
      <c r="B15028" s="61" t="s">
        <v>215</v>
      </c>
      <c r="C15028" s="62">
        <v>2007</v>
      </c>
      <c r="D15028" s="61" t="s">
        <v>72</v>
      </c>
      <c r="E15028" s="62">
        <v>28</v>
      </c>
      <c r="F15028" s="62">
        <v>202712</v>
      </c>
      <c r="G15028" s="62">
        <v>35012</v>
      </c>
      <c r="H15028" s="62">
        <v>104.2</v>
      </c>
      <c r="I15028" s="62">
        <v>7239.71</v>
      </c>
      <c r="J15028" s="62">
        <v>188522.16</v>
      </c>
      <c r="K15028" s="62">
        <v>12879.73</v>
      </c>
      <c r="L15028" s="62">
        <v>22629</v>
      </c>
      <c r="M15028" s="62">
        <v>67.349999999999994</v>
      </c>
      <c r="N15028" s="62">
        <v>459.99</v>
      </c>
      <c r="O15028" s="62">
        <v>155320.51</v>
      </c>
      <c r="P15028" s="63"/>
      <c r="Q15028" s="63"/>
      <c r="R15028" s="63"/>
      <c r="S15028" s="63"/>
      <c r="T15028" s="63"/>
      <c r="U15028" s="63"/>
      <c r="V15028" s="63"/>
      <c r="W15028" s="63"/>
      <c r="X15028" s="63"/>
      <c r="Y15028" s="63"/>
      <c r="Z15028" s="62">
        <v>1030</v>
      </c>
      <c r="AA15028" s="62">
        <v>3136</v>
      </c>
      <c r="AB15028" s="62">
        <v>9.33</v>
      </c>
      <c r="AC15028" s="62">
        <v>36.79</v>
      </c>
    </row>
    <row r="15029" spans="1:29" x14ac:dyDescent="0.25">
      <c r="A15029" s="61" t="s">
        <v>466</v>
      </c>
      <c r="B15029" s="61" t="s">
        <v>467</v>
      </c>
      <c r="C15029" s="62">
        <v>2011</v>
      </c>
      <c r="D15029" s="61" t="s">
        <v>78</v>
      </c>
      <c r="E15029" s="62">
        <v>60</v>
      </c>
      <c r="F15029" s="62">
        <v>576581</v>
      </c>
      <c r="G15029" s="62">
        <v>78818</v>
      </c>
      <c r="H15029" s="62">
        <v>109.47</v>
      </c>
      <c r="I15029" s="62">
        <v>9609.68</v>
      </c>
      <c r="J15029" s="62">
        <v>536220.32999999996</v>
      </c>
      <c r="K15029" s="62">
        <v>0</v>
      </c>
      <c r="L15029" s="63"/>
      <c r="M15029" s="63"/>
      <c r="N15029" s="63"/>
      <c r="O15029" s="63"/>
      <c r="P15029" s="63"/>
      <c r="Q15029" s="63"/>
      <c r="R15029" s="63"/>
      <c r="S15029" s="63"/>
      <c r="T15029" s="63"/>
      <c r="U15029" s="63"/>
      <c r="V15029" s="63"/>
      <c r="W15029" s="63"/>
      <c r="X15029" s="63"/>
      <c r="Y15029" s="63"/>
      <c r="Z15029" s="62">
        <v>0</v>
      </c>
      <c r="AA15029" s="63"/>
      <c r="AB15029" s="63"/>
      <c r="AC15029" s="62">
        <v>0</v>
      </c>
    </row>
    <row r="15030" spans="1:29" x14ac:dyDescent="0.25">
      <c r="A15030" s="61" t="s">
        <v>420</v>
      </c>
      <c r="B15030" s="61" t="s">
        <v>421</v>
      </c>
      <c r="C15030" s="62">
        <v>2018</v>
      </c>
      <c r="D15030" s="61" t="s">
        <v>314</v>
      </c>
      <c r="E15030" s="62">
        <v>120</v>
      </c>
      <c r="F15030" s="62">
        <v>210191</v>
      </c>
      <c r="G15030" s="62">
        <v>39111</v>
      </c>
      <c r="H15030" s="62">
        <v>27.16</v>
      </c>
      <c r="I15030" s="62">
        <v>1751.59</v>
      </c>
      <c r="J15030" s="62">
        <v>195477.63</v>
      </c>
      <c r="K15030" s="62">
        <v>37580.019999999997</v>
      </c>
      <c r="L15030" s="62">
        <v>44737</v>
      </c>
      <c r="M15030" s="62">
        <v>31.07</v>
      </c>
      <c r="N15030" s="62">
        <v>313.17</v>
      </c>
      <c r="O15030" s="62">
        <v>453188.73</v>
      </c>
      <c r="P15030" s="63"/>
      <c r="Q15030" s="63"/>
      <c r="R15030" s="63"/>
      <c r="S15030" s="63"/>
      <c r="T15030" s="63"/>
      <c r="U15030" s="63"/>
      <c r="V15030" s="63"/>
      <c r="W15030" s="63"/>
      <c r="X15030" s="63"/>
      <c r="Y15030" s="63"/>
      <c r="Z15030" s="62">
        <v>2899</v>
      </c>
      <c r="AA15030" s="62">
        <v>39584</v>
      </c>
      <c r="AB15030" s="62">
        <v>27.49</v>
      </c>
      <c r="AC15030" s="62">
        <v>24.16</v>
      </c>
    </row>
    <row r="15031" spans="1:29" x14ac:dyDescent="0.25">
      <c r="A15031" s="61" t="s">
        <v>204</v>
      </c>
      <c r="B15031" s="61" t="s">
        <v>205</v>
      </c>
      <c r="C15031" s="62">
        <v>2017</v>
      </c>
      <c r="D15031" s="61" t="s">
        <v>99</v>
      </c>
      <c r="E15031" s="62">
        <v>40</v>
      </c>
      <c r="F15031" s="62">
        <v>258720</v>
      </c>
      <c r="G15031" s="62">
        <v>45970</v>
      </c>
      <c r="H15031" s="62">
        <v>95.77</v>
      </c>
      <c r="I15031" s="62">
        <v>6468</v>
      </c>
      <c r="J15031" s="62">
        <v>240609.6</v>
      </c>
      <c r="K15031" s="62">
        <v>0</v>
      </c>
      <c r="L15031" s="63"/>
      <c r="M15031" s="63"/>
      <c r="N15031" s="63"/>
      <c r="O15031" s="63"/>
      <c r="P15031" s="63"/>
      <c r="Q15031" s="63"/>
      <c r="R15031" s="63"/>
      <c r="S15031" s="63"/>
      <c r="T15031" s="63"/>
      <c r="U15031" s="63"/>
      <c r="V15031" s="63"/>
      <c r="W15031" s="63"/>
      <c r="X15031" s="63"/>
      <c r="Y15031" s="63"/>
      <c r="Z15031" s="62">
        <v>0</v>
      </c>
      <c r="AA15031" s="63"/>
      <c r="AB15031" s="63"/>
      <c r="AC15031" s="62">
        <v>0</v>
      </c>
    </row>
    <row r="15032" spans="1:29" x14ac:dyDescent="0.25">
      <c r="A15032" s="61" t="s">
        <v>140</v>
      </c>
      <c r="B15032" s="61" t="s">
        <v>141</v>
      </c>
      <c r="C15032" s="62">
        <v>2018</v>
      </c>
      <c r="D15032" s="61" t="s">
        <v>78</v>
      </c>
      <c r="E15032" s="62">
        <v>103</v>
      </c>
      <c r="F15032" s="63"/>
      <c r="G15032" s="63"/>
      <c r="H15032" s="63"/>
      <c r="I15032" s="63"/>
      <c r="J15032" s="63"/>
      <c r="K15032" s="62">
        <v>0</v>
      </c>
      <c r="L15032" s="63"/>
      <c r="M15032" s="63"/>
      <c r="N15032" s="63"/>
      <c r="O15032" s="63"/>
      <c r="P15032" s="63"/>
      <c r="Q15032" s="63"/>
      <c r="R15032" s="63"/>
      <c r="S15032" s="63"/>
      <c r="T15032" s="63"/>
      <c r="U15032" s="63"/>
      <c r="V15032" s="63"/>
      <c r="W15032" s="63"/>
      <c r="X15032" s="63"/>
      <c r="Y15032" s="63"/>
      <c r="Z15032" s="62">
        <v>0</v>
      </c>
      <c r="AA15032" s="63"/>
      <c r="AB15032" s="63"/>
      <c r="AC15032" s="62">
        <v>0</v>
      </c>
    </row>
    <row r="15033" spans="1:29" ht="30" x14ac:dyDescent="0.25">
      <c r="A15033" s="61" t="s">
        <v>352</v>
      </c>
      <c r="B15033" s="61" t="s">
        <v>353</v>
      </c>
      <c r="C15033" s="62">
        <v>2009</v>
      </c>
      <c r="D15033" s="61" t="s">
        <v>78</v>
      </c>
      <c r="E15033" s="62">
        <v>40</v>
      </c>
      <c r="F15033" s="62">
        <v>114107</v>
      </c>
      <c r="G15033" s="62">
        <v>18897</v>
      </c>
      <c r="H15033" s="62">
        <v>39.369999999999997</v>
      </c>
      <c r="I15033" s="62">
        <v>2852.68</v>
      </c>
      <c r="J15033" s="62">
        <v>106119.51</v>
      </c>
      <c r="K15033" s="62">
        <v>35071</v>
      </c>
      <c r="L15033" s="62">
        <v>58388</v>
      </c>
      <c r="M15033" s="62">
        <v>121.64</v>
      </c>
      <c r="N15033" s="62">
        <v>876.78</v>
      </c>
      <c r="O15033" s="62">
        <v>422931.71</v>
      </c>
      <c r="P15033" s="63"/>
      <c r="Q15033" s="63"/>
      <c r="R15033" s="63"/>
      <c r="S15033" s="63"/>
      <c r="T15033" s="63"/>
      <c r="U15033" s="63"/>
      <c r="V15033" s="63"/>
      <c r="W15033" s="63"/>
      <c r="X15033" s="63"/>
      <c r="Y15033" s="63"/>
      <c r="Z15033" s="62">
        <v>1730</v>
      </c>
      <c r="AA15033" s="62">
        <v>16599</v>
      </c>
      <c r="AB15033" s="62">
        <v>34.58</v>
      </c>
      <c r="AC15033" s="62">
        <v>43.25</v>
      </c>
    </row>
    <row r="15034" spans="1:29" ht="45" x14ac:dyDescent="0.25">
      <c r="A15034" s="61" t="s">
        <v>214</v>
      </c>
      <c r="B15034" s="61" t="s">
        <v>215</v>
      </c>
      <c r="C15034" s="62">
        <v>2013</v>
      </c>
      <c r="D15034" s="61" t="s">
        <v>86</v>
      </c>
      <c r="E15034" s="62">
        <v>90</v>
      </c>
      <c r="F15034" s="62">
        <v>7250</v>
      </c>
      <c r="G15034" s="62">
        <v>2514</v>
      </c>
      <c r="H15034" s="62">
        <v>2.33</v>
      </c>
      <c r="I15034" s="62">
        <v>80.56</v>
      </c>
      <c r="J15034" s="62">
        <v>6742.5</v>
      </c>
      <c r="K15034" s="62">
        <v>1159.07</v>
      </c>
      <c r="L15034" s="62">
        <v>2150</v>
      </c>
      <c r="M15034" s="62">
        <v>1.99</v>
      </c>
      <c r="N15034" s="63"/>
      <c r="O15034" s="63"/>
      <c r="P15034" s="63"/>
      <c r="Q15034" s="63"/>
      <c r="R15034" s="63"/>
      <c r="S15034" s="63"/>
      <c r="T15034" s="63"/>
      <c r="U15034" s="63"/>
      <c r="V15034" s="63"/>
      <c r="W15034" s="63"/>
      <c r="X15034" s="63"/>
      <c r="Y15034" s="63"/>
      <c r="Z15034" s="62">
        <v>5400</v>
      </c>
      <c r="AA15034" s="62">
        <v>20873</v>
      </c>
      <c r="AB15034" s="62">
        <v>19.329999999999998</v>
      </c>
      <c r="AC15034" s="62">
        <v>60</v>
      </c>
    </row>
    <row r="15035" spans="1:29" ht="30" x14ac:dyDescent="0.25">
      <c r="A15035" s="61" t="s">
        <v>218</v>
      </c>
      <c r="B15035" s="61" t="s">
        <v>219</v>
      </c>
      <c r="C15035" s="62">
        <v>2014</v>
      </c>
      <c r="D15035" s="61" t="s">
        <v>99</v>
      </c>
      <c r="E15035" s="62">
        <v>176</v>
      </c>
      <c r="F15035" s="62">
        <v>1903640</v>
      </c>
      <c r="G15035" s="62">
        <v>315804</v>
      </c>
      <c r="H15035" s="62">
        <v>149.53</v>
      </c>
      <c r="I15035" s="62">
        <v>10816.14</v>
      </c>
      <c r="J15035" s="62">
        <v>1770385.2</v>
      </c>
      <c r="K15035" s="62">
        <v>0</v>
      </c>
      <c r="L15035" s="63"/>
      <c r="M15035" s="63"/>
      <c r="N15035" s="63"/>
      <c r="O15035" s="63"/>
      <c r="P15035" s="63"/>
      <c r="Q15035" s="63"/>
      <c r="R15035" s="63"/>
      <c r="S15035" s="63"/>
      <c r="T15035" s="63"/>
      <c r="U15035" s="63"/>
      <c r="V15035" s="63"/>
      <c r="W15035" s="63"/>
      <c r="X15035" s="63"/>
      <c r="Y15035" s="63"/>
      <c r="Z15035" s="62">
        <v>4779</v>
      </c>
      <c r="AA15035" s="62">
        <v>80006</v>
      </c>
      <c r="AB15035" s="62">
        <v>37.880000000000003</v>
      </c>
      <c r="AC15035" s="62">
        <v>27.15</v>
      </c>
    </row>
    <row r="15036" spans="1:29" ht="30" x14ac:dyDescent="0.25">
      <c r="A15036" s="61" t="s">
        <v>415</v>
      </c>
      <c r="B15036" s="61" t="s">
        <v>416</v>
      </c>
      <c r="C15036" s="62">
        <v>2011</v>
      </c>
      <c r="D15036" s="61" t="s">
        <v>72</v>
      </c>
      <c r="E15036" s="62">
        <v>19</v>
      </c>
      <c r="F15036" s="62">
        <v>76639</v>
      </c>
      <c r="G15036" s="62">
        <v>13484</v>
      </c>
      <c r="H15036" s="62">
        <v>59.14</v>
      </c>
      <c r="I15036" s="62">
        <v>4033.63</v>
      </c>
      <c r="J15036" s="62">
        <v>71274.27</v>
      </c>
      <c r="K15036" s="62">
        <v>2330.75</v>
      </c>
      <c r="L15036" s="62">
        <v>3789</v>
      </c>
      <c r="M15036" s="62">
        <v>16.62</v>
      </c>
      <c r="N15036" s="63"/>
      <c r="O15036" s="63"/>
      <c r="P15036" s="63"/>
      <c r="Q15036" s="63"/>
      <c r="R15036" s="63"/>
      <c r="S15036" s="63"/>
      <c r="T15036" s="63"/>
      <c r="U15036" s="63"/>
      <c r="V15036" s="63"/>
      <c r="W15036" s="63"/>
      <c r="X15036" s="63"/>
      <c r="Y15036" s="63"/>
      <c r="Z15036" s="62">
        <v>39.700000000000003</v>
      </c>
      <c r="AA15036" s="62">
        <v>6991</v>
      </c>
      <c r="AB15036" s="62">
        <v>30.66</v>
      </c>
      <c r="AC15036" s="62">
        <v>2.09</v>
      </c>
    </row>
    <row r="15037" spans="1:29" ht="30" x14ac:dyDescent="0.25">
      <c r="A15037" s="61" t="s">
        <v>352</v>
      </c>
      <c r="B15037" s="61" t="s">
        <v>353</v>
      </c>
      <c r="C15037" s="62">
        <v>2015</v>
      </c>
      <c r="D15037" s="61" t="s">
        <v>86</v>
      </c>
      <c r="E15037" s="62">
        <v>28</v>
      </c>
      <c r="F15037" s="62">
        <v>117280</v>
      </c>
      <c r="G15037" s="62">
        <v>16092</v>
      </c>
      <c r="H15037" s="62">
        <v>47.89</v>
      </c>
      <c r="I15037" s="62">
        <v>4188.57</v>
      </c>
      <c r="J15037" s="62">
        <v>109070.39999999999</v>
      </c>
      <c r="K15037" s="62">
        <v>0</v>
      </c>
      <c r="L15037" s="63"/>
      <c r="M15037" s="63"/>
      <c r="N15037" s="63"/>
      <c r="O15037" s="63"/>
      <c r="P15037" s="63"/>
      <c r="Q15037" s="63"/>
      <c r="R15037" s="63"/>
      <c r="S15037" s="63"/>
      <c r="T15037" s="63"/>
      <c r="U15037" s="62">
        <v>11058</v>
      </c>
      <c r="V15037" s="62">
        <v>20136</v>
      </c>
      <c r="W15037" s="62">
        <v>59.93</v>
      </c>
      <c r="X15037" s="62">
        <v>394</v>
      </c>
      <c r="Y15037" s="62">
        <v>247522.27</v>
      </c>
      <c r="Z15037" s="62">
        <v>1801</v>
      </c>
      <c r="AA15037" s="62">
        <v>19661</v>
      </c>
      <c r="AB15037" s="62">
        <v>58.51</v>
      </c>
      <c r="AC15037" s="62">
        <v>64.319999999999993</v>
      </c>
    </row>
    <row r="15038" spans="1:29" x14ac:dyDescent="0.25">
      <c r="A15038" s="61" t="s">
        <v>140</v>
      </c>
      <c r="B15038" s="61" t="s">
        <v>141</v>
      </c>
      <c r="C15038" s="62">
        <v>2003</v>
      </c>
      <c r="D15038" s="61" t="s">
        <v>135</v>
      </c>
      <c r="E15038" s="62">
        <v>40</v>
      </c>
      <c r="F15038" s="62">
        <v>15663</v>
      </c>
      <c r="G15038" s="62">
        <v>1783</v>
      </c>
      <c r="H15038" s="62">
        <v>3.71</v>
      </c>
      <c r="I15038" s="62">
        <v>391.58</v>
      </c>
      <c r="J15038" s="62">
        <v>14566.59</v>
      </c>
      <c r="K15038" s="62">
        <v>1743.94</v>
      </c>
      <c r="L15038" s="62">
        <v>1717</v>
      </c>
      <c r="M15038" s="62">
        <v>3.58</v>
      </c>
      <c r="N15038" s="63"/>
      <c r="O15038" s="63"/>
      <c r="P15038" s="63"/>
      <c r="Q15038" s="63"/>
      <c r="R15038" s="63"/>
      <c r="S15038" s="63"/>
      <c r="T15038" s="63"/>
      <c r="U15038" s="62">
        <v>100</v>
      </c>
      <c r="V15038" s="62">
        <v>130</v>
      </c>
      <c r="W15038" s="62">
        <v>0.27</v>
      </c>
      <c r="X15038" s="62">
        <v>2</v>
      </c>
      <c r="Y15038" s="62">
        <v>2238.4</v>
      </c>
      <c r="Z15038" s="62">
        <v>2775</v>
      </c>
      <c r="AA15038" s="62">
        <v>9999</v>
      </c>
      <c r="AB15038" s="62">
        <v>20.83</v>
      </c>
      <c r="AC15038" s="62">
        <v>69.38</v>
      </c>
    </row>
    <row r="15039" spans="1:29" ht="30" x14ac:dyDescent="0.25">
      <c r="A15039" s="61" t="s">
        <v>516</v>
      </c>
      <c r="B15039" s="61" t="s">
        <v>517</v>
      </c>
      <c r="C15039" s="62">
        <v>2018</v>
      </c>
      <c r="D15039" s="61" t="s">
        <v>99</v>
      </c>
      <c r="E15039" s="62">
        <v>30</v>
      </c>
      <c r="F15039" s="62">
        <v>146400</v>
      </c>
      <c r="G15039" s="62">
        <v>24970</v>
      </c>
      <c r="H15039" s="62">
        <v>69.36</v>
      </c>
      <c r="I15039" s="62">
        <v>4880</v>
      </c>
      <c r="J15039" s="62">
        <v>136152</v>
      </c>
      <c r="K15039" s="62">
        <v>0</v>
      </c>
      <c r="L15039" s="63"/>
      <c r="M15039" s="63"/>
      <c r="N15039" s="63"/>
      <c r="O15039" s="63"/>
      <c r="P15039" s="63"/>
      <c r="Q15039" s="63"/>
      <c r="R15039" s="63"/>
      <c r="S15039" s="63"/>
      <c r="T15039" s="63"/>
      <c r="U15039" s="63"/>
      <c r="V15039" s="63"/>
      <c r="W15039" s="63"/>
      <c r="X15039" s="63"/>
      <c r="Y15039" s="63"/>
      <c r="Z15039" s="62">
        <v>0</v>
      </c>
      <c r="AA15039" s="63"/>
      <c r="AB15039" s="63"/>
      <c r="AC15039" s="62">
        <v>0</v>
      </c>
    </row>
    <row r="15040" spans="1:29" ht="30" x14ac:dyDescent="0.25">
      <c r="A15040" s="61" t="s">
        <v>188</v>
      </c>
      <c r="B15040" s="61" t="s">
        <v>189</v>
      </c>
      <c r="C15040" s="62">
        <v>2004</v>
      </c>
      <c r="D15040" s="61" t="s">
        <v>94</v>
      </c>
      <c r="E15040" s="62">
        <v>38</v>
      </c>
      <c r="F15040" s="62">
        <v>395099</v>
      </c>
      <c r="G15040" s="62">
        <v>53466</v>
      </c>
      <c r="H15040" s="62">
        <v>117.25</v>
      </c>
      <c r="I15040" s="62">
        <v>10397.34</v>
      </c>
      <c r="J15040" s="62">
        <v>367442.07</v>
      </c>
      <c r="K15040" s="62">
        <v>19845.78</v>
      </c>
      <c r="L15040" s="62">
        <v>31569</v>
      </c>
      <c r="M15040" s="62">
        <v>69.23</v>
      </c>
      <c r="N15040" s="62">
        <v>522.26</v>
      </c>
      <c r="O15040" s="62">
        <v>239326.22</v>
      </c>
      <c r="P15040" s="63"/>
      <c r="Q15040" s="63"/>
      <c r="R15040" s="63"/>
      <c r="S15040" s="63"/>
      <c r="T15040" s="63"/>
      <c r="U15040" s="63"/>
      <c r="V15040" s="63"/>
      <c r="W15040" s="63"/>
      <c r="X15040" s="63"/>
      <c r="Y15040" s="63"/>
      <c r="Z15040" s="62">
        <v>2035</v>
      </c>
      <c r="AA15040" s="62">
        <v>9420</v>
      </c>
      <c r="AB15040" s="62">
        <v>20.66</v>
      </c>
      <c r="AC15040" s="62">
        <v>53.55</v>
      </c>
    </row>
    <row r="15041" spans="1:29" ht="30" x14ac:dyDescent="0.25">
      <c r="A15041" s="61" t="s">
        <v>403</v>
      </c>
      <c r="B15041" s="61" t="s">
        <v>404</v>
      </c>
      <c r="C15041" s="62">
        <v>2013</v>
      </c>
      <c r="D15041" s="61" t="s">
        <v>78</v>
      </c>
      <c r="E15041" s="62">
        <v>32</v>
      </c>
      <c r="F15041" s="62">
        <v>113463</v>
      </c>
      <c r="G15041" s="62">
        <v>20527</v>
      </c>
      <c r="H15041" s="62">
        <v>53.46</v>
      </c>
      <c r="I15041" s="62">
        <v>3545.72</v>
      </c>
      <c r="J15041" s="62">
        <v>105520.59</v>
      </c>
      <c r="K15041" s="62">
        <v>43838.68</v>
      </c>
      <c r="L15041" s="62">
        <v>9199</v>
      </c>
      <c r="M15041" s="62">
        <v>23.96</v>
      </c>
      <c r="N15041" s="62">
        <v>1369.96</v>
      </c>
      <c r="O15041" s="62">
        <v>528663.73</v>
      </c>
      <c r="P15041" s="63"/>
      <c r="Q15041" s="63"/>
      <c r="R15041" s="63"/>
      <c r="S15041" s="63"/>
      <c r="T15041" s="63"/>
      <c r="U15041" s="63"/>
      <c r="V15041" s="63"/>
      <c r="W15041" s="63"/>
      <c r="X15041" s="63"/>
      <c r="Y15041" s="63"/>
      <c r="Z15041" s="62">
        <v>65.900000000000006</v>
      </c>
      <c r="AA15041" s="62">
        <v>2998</v>
      </c>
      <c r="AB15041" s="62">
        <v>7.81</v>
      </c>
      <c r="AC15041" s="62">
        <v>2.06</v>
      </c>
    </row>
    <row r="15042" spans="1:29" x14ac:dyDescent="0.25">
      <c r="A15042" s="61" t="s">
        <v>163</v>
      </c>
      <c r="B15042" s="61" t="s">
        <v>164</v>
      </c>
      <c r="C15042" s="62">
        <v>2003</v>
      </c>
      <c r="D15042" s="61" t="s">
        <v>301</v>
      </c>
      <c r="E15042" s="62">
        <v>54</v>
      </c>
      <c r="F15042" s="62">
        <v>162080</v>
      </c>
      <c r="G15042" s="62">
        <v>14872</v>
      </c>
      <c r="H15042" s="62">
        <v>22.95</v>
      </c>
      <c r="I15042" s="62">
        <v>3001.48</v>
      </c>
      <c r="J15042" s="62">
        <v>150734.39999999999</v>
      </c>
      <c r="K15042" s="62">
        <v>11999.03</v>
      </c>
      <c r="L15042" s="62">
        <v>5773</v>
      </c>
      <c r="M15042" s="62">
        <v>8.91</v>
      </c>
      <c r="N15042" s="62">
        <v>222.2</v>
      </c>
      <c r="O15042" s="62">
        <v>144699.9</v>
      </c>
      <c r="P15042" s="63"/>
      <c r="Q15042" s="63"/>
      <c r="R15042" s="63"/>
      <c r="S15042" s="63"/>
      <c r="T15042" s="63"/>
      <c r="U15042" s="63"/>
      <c r="V15042" s="63"/>
      <c r="W15042" s="63"/>
      <c r="X15042" s="63"/>
      <c r="Y15042" s="63"/>
      <c r="Z15042" s="62">
        <v>114800</v>
      </c>
      <c r="AA15042" s="62">
        <v>3949</v>
      </c>
      <c r="AB15042" s="62">
        <v>6.09</v>
      </c>
      <c r="AC15042" s="62">
        <v>2125.9299999999998</v>
      </c>
    </row>
    <row r="15043" spans="1:29" x14ac:dyDescent="0.25">
      <c r="A15043" s="61" t="s">
        <v>155</v>
      </c>
      <c r="B15043" s="61" t="s">
        <v>156</v>
      </c>
      <c r="C15043" s="62">
        <v>2018</v>
      </c>
      <c r="D15043" s="61" t="s">
        <v>78</v>
      </c>
      <c r="E15043" s="62">
        <v>84</v>
      </c>
      <c r="F15043" s="62">
        <v>575338</v>
      </c>
      <c r="G15043" s="62">
        <v>99429</v>
      </c>
      <c r="H15043" s="62">
        <v>98.64</v>
      </c>
      <c r="I15043" s="62">
        <v>6849.26</v>
      </c>
      <c r="J15043" s="62">
        <v>535064.34</v>
      </c>
      <c r="K15043" s="62">
        <v>0</v>
      </c>
      <c r="L15043" s="63"/>
      <c r="M15043" s="63"/>
      <c r="N15043" s="63"/>
      <c r="O15043" s="63"/>
      <c r="P15043" s="63"/>
      <c r="Q15043" s="63"/>
      <c r="R15043" s="63"/>
      <c r="S15043" s="63"/>
      <c r="T15043" s="63"/>
      <c r="U15043" s="63"/>
      <c r="V15043" s="63"/>
      <c r="W15043" s="63"/>
      <c r="X15043" s="63"/>
      <c r="Y15043" s="63"/>
      <c r="Z15043" s="62">
        <v>133651</v>
      </c>
      <c r="AA15043" s="62">
        <v>11013</v>
      </c>
      <c r="AB15043" s="62">
        <v>10.93</v>
      </c>
      <c r="AC15043" s="62">
        <v>1591.08</v>
      </c>
    </row>
    <row r="15044" spans="1:29" x14ac:dyDescent="0.25">
      <c r="A15044" s="61" t="s">
        <v>107</v>
      </c>
      <c r="B15044" s="61" t="s">
        <v>108</v>
      </c>
      <c r="C15044" s="62">
        <v>2007</v>
      </c>
      <c r="D15044" s="61" t="s">
        <v>78</v>
      </c>
      <c r="E15044" s="62">
        <v>40</v>
      </c>
      <c r="F15044" s="62">
        <v>120681</v>
      </c>
      <c r="G15044" s="62">
        <v>24690</v>
      </c>
      <c r="H15044" s="62">
        <v>51.44</v>
      </c>
      <c r="I15044" s="62">
        <v>3017.03</v>
      </c>
      <c r="J15044" s="62">
        <v>112233.33</v>
      </c>
      <c r="K15044" s="62">
        <v>20670.22</v>
      </c>
      <c r="L15044" s="62">
        <v>32372</v>
      </c>
      <c r="M15044" s="62">
        <v>67.44</v>
      </c>
      <c r="N15044" s="62">
        <v>516.76</v>
      </c>
      <c r="O15044" s="62">
        <v>249268.42</v>
      </c>
      <c r="P15044" s="63"/>
      <c r="Q15044" s="63"/>
      <c r="R15044" s="63"/>
      <c r="S15044" s="63"/>
      <c r="T15044" s="63"/>
      <c r="U15044" s="63"/>
      <c r="V15044" s="63"/>
      <c r="W15044" s="63"/>
      <c r="X15044" s="63"/>
      <c r="Y15044" s="63"/>
      <c r="Z15044" s="62">
        <v>0</v>
      </c>
      <c r="AA15044" s="62">
        <v>19400</v>
      </c>
      <c r="AB15044" s="62">
        <v>40.42</v>
      </c>
      <c r="AC15044" s="62">
        <v>0</v>
      </c>
    </row>
    <row r="15045" spans="1:29" ht="30" x14ac:dyDescent="0.25">
      <c r="A15045" s="61" t="s">
        <v>115</v>
      </c>
      <c r="B15045" s="61" t="s">
        <v>116</v>
      </c>
      <c r="C15045" s="62">
        <v>2004</v>
      </c>
      <c r="D15045" s="61" t="s">
        <v>99</v>
      </c>
      <c r="E15045" s="62">
        <v>40</v>
      </c>
      <c r="F15045" s="62">
        <v>59042</v>
      </c>
      <c r="G15045" s="62">
        <v>8268</v>
      </c>
      <c r="H15045" s="62">
        <v>17.23</v>
      </c>
      <c r="I15045" s="62">
        <v>1476.05</v>
      </c>
      <c r="J15045" s="62">
        <v>54909.06</v>
      </c>
      <c r="K15045" s="62">
        <v>22341.42</v>
      </c>
      <c r="L15045" s="62">
        <v>29951</v>
      </c>
      <c r="M15045" s="62">
        <v>62.4</v>
      </c>
      <c r="N15045" s="62">
        <v>558.54</v>
      </c>
      <c r="O15045" s="62">
        <v>269421.84000000003</v>
      </c>
      <c r="P15045" s="63"/>
      <c r="Q15045" s="63"/>
      <c r="R15045" s="63"/>
      <c r="S15045" s="63"/>
      <c r="T15045" s="63"/>
      <c r="U15045" s="63"/>
      <c r="V15045" s="63"/>
      <c r="W15045" s="63"/>
      <c r="X15045" s="63"/>
      <c r="Y15045" s="63"/>
      <c r="Z15045" s="62">
        <v>97000</v>
      </c>
      <c r="AA15045" s="62">
        <v>9051</v>
      </c>
      <c r="AB15045" s="62">
        <v>18.86</v>
      </c>
      <c r="AC15045" s="62">
        <v>2425</v>
      </c>
    </row>
    <row r="15046" spans="1:29" ht="30" x14ac:dyDescent="0.25">
      <c r="A15046" s="61" t="s">
        <v>120</v>
      </c>
      <c r="B15046" s="61" t="s">
        <v>121</v>
      </c>
      <c r="C15046" s="62">
        <v>2009</v>
      </c>
      <c r="D15046" s="61" t="s">
        <v>94</v>
      </c>
      <c r="E15046" s="62">
        <v>12</v>
      </c>
      <c r="F15046" s="62">
        <v>567</v>
      </c>
      <c r="G15046" s="62">
        <v>143</v>
      </c>
      <c r="H15046" s="62">
        <v>0.99</v>
      </c>
      <c r="I15046" s="62">
        <v>47.25</v>
      </c>
      <c r="J15046" s="62">
        <v>527.30999999999995</v>
      </c>
      <c r="K15046" s="62">
        <v>202.72</v>
      </c>
      <c r="L15046" s="62">
        <v>560</v>
      </c>
      <c r="M15046" s="62">
        <v>3.89</v>
      </c>
      <c r="N15046" s="62">
        <v>16.89</v>
      </c>
      <c r="O15046" s="62">
        <v>2444.61</v>
      </c>
      <c r="P15046" s="63"/>
      <c r="Q15046" s="63"/>
      <c r="R15046" s="63"/>
      <c r="S15046" s="63"/>
      <c r="T15046" s="63"/>
      <c r="U15046" s="63"/>
      <c r="V15046" s="63"/>
      <c r="W15046" s="63"/>
      <c r="X15046" s="63"/>
      <c r="Y15046" s="63"/>
      <c r="Z15046" s="62">
        <v>102300</v>
      </c>
      <c r="AA15046" s="62">
        <v>6517</v>
      </c>
      <c r="AB15046" s="62">
        <v>45.26</v>
      </c>
      <c r="AC15046" s="62">
        <v>8525</v>
      </c>
    </row>
    <row r="15047" spans="1:29" x14ac:dyDescent="0.25">
      <c r="A15047" s="61" t="s">
        <v>328</v>
      </c>
      <c r="B15047" s="61" t="s">
        <v>329</v>
      </c>
      <c r="C15047" s="62">
        <v>2005</v>
      </c>
      <c r="D15047" s="61" t="s">
        <v>298</v>
      </c>
      <c r="E15047" s="62">
        <v>12</v>
      </c>
      <c r="F15047" s="62">
        <v>67</v>
      </c>
      <c r="G15047" s="62">
        <v>13</v>
      </c>
      <c r="H15047" s="62">
        <v>0.09</v>
      </c>
      <c r="I15047" s="62">
        <v>5.58</v>
      </c>
      <c r="J15047" s="62">
        <v>62.31</v>
      </c>
      <c r="K15047" s="62">
        <v>0</v>
      </c>
      <c r="L15047" s="63"/>
      <c r="M15047" s="63"/>
      <c r="N15047" s="63"/>
      <c r="O15047" s="63"/>
      <c r="P15047" s="63"/>
      <c r="Q15047" s="63"/>
      <c r="R15047" s="63"/>
      <c r="S15047" s="63"/>
      <c r="T15047" s="63"/>
      <c r="U15047" s="63"/>
      <c r="V15047" s="63"/>
      <c r="W15047" s="63"/>
      <c r="X15047" s="63"/>
      <c r="Y15047" s="63"/>
      <c r="Z15047" s="62">
        <v>1958.43</v>
      </c>
      <c r="AA15047" s="62">
        <v>4320</v>
      </c>
      <c r="AB15047" s="62">
        <v>30</v>
      </c>
      <c r="AC15047" s="62">
        <v>163.19999999999999</v>
      </c>
    </row>
    <row r="15048" spans="1:29" x14ac:dyDescent="0.25">
      <c r="A15048" s="61" t="s">
        <v>546</v>
      </c>
      <c r="B15048" s="61" t="s">
        <v>547</v>
      </c>
      <c r="C15048" s="62">
        <v>2009</v>
      </c>
      <c r="D15048" s="61" t="s">
        <v>78</v>
      </c>
      <c r="E15048" s="62">
        <v>40</v>
      </c>
      <c r="F15048" s="62">
        <v>332782</v>
      </c>
      <c r="G15048" s="62">
        <v>58849</v>
      </c>
      <c r="H15048" s="62">
        <v>122.6</v>
      </c>
      <c r="I15048" s="62">
        <v>8319.5499999999993</v>
      </c>
      <c r="J15048" s="62">
        <v>309487.26</v>
      </c>
      <c r="K15048" s="62">
        <v>0</v>
      </c>
      <c r="L15048" s="63"/>
      <c r="M15048" s="63"/>
      <c r="N15048" s="63"/>
      <c r="O15048" s="63"/>
      <c r="P15048" s="63"/>
      <c r="Q15048" s="63"/>
      <c r="R15048" s="63"/>
      <c r="S15048" s="63"/>
      <c r="T15048" s="63"/>
      <c r="U15048" s="63"/>
      <c r="V15048" s="63"/>
      <c r="W15048" s="63"/>
      <c r="X15048" s="63"/>
      <c r="Y15048" s="63"/>
      <c r="Z15048" s="62">
        <v>1436.8</v>
      </c>
      <c r="AA15048" s="62">
        <v>13942</v>
      </c>
      <c r="AB15048" s="62">
        <v>29.05</v>
      </c>
      <c r="AC15048" s="62">
        <v>35.92</v>
      </c>
    </row>
    <row r="15049" spans="1:29" ht="30" x14ac:dyDescent="0.25">
      <c r="A15049" s="61" t="s">
        <v>358</v>
      </c>
      <c r="B15049" s="61" t="s">
        <v>359</v>
      </c>
      <c r="C15049" s="62">
        <v>2004</v>
      </c>
      <c r="D15049" s="61" t="s">
        <v>75</v>
      </c>
      <c r="E15049" s="62">
        <v>12</v>
      </c>
      <c r="F15049" s="62">
        <v>4896</v>
      </c>
      <c r="G15049" s="62">
        <v>472</v>
      </c>
      <c r="H15049" s="62">
        <v>3.28</v>
      </c>
      <c r="I15049" s="62">
        <v>408</v>
      </c>
      <c r="J15049" s="62">
        <v>4553.28</v>
      </c>
      <c r="K15049" s="62">
        <v>0</v>
      </c>
      <c r="L15049" s="63"/>
      <c r="M15049" s="63"/>
      <c r="N15049" s="63"/>
      <c r="O15049" s="63"/>
      <c r="P15049" s="63"/>
      <c r="Q15049" s="63"/>
      <c r="R15049" s="63"/>
      <c r="S15049" s="63"/>
      <c r="T15049" s="63"/>
      <c r="U15049" s="63"/>
      <c r="V15049" s="63"/>
      <c r="W15049" s="63"/>
      <c r="X15049" s="63"/>
      <c r="Y15049" s="63"/>
      <c r="Z15049" s="62">
        <v>111100</v>
      </c>
      <c r="AA15049" s="62">
        <v>4970</v>
      </c>
      <c r="AB15049" s="62">
        <v>34.51</v>
      </c>
      <c r="AC15049" s="62">
        <v>9258.33</v>
      </c>
    </row>
    <row r="15050" spans="1:29" x14ac:dyDescent="0.25">
      <c r="A15050" s="61" t="s">
        <v>417</v>
      </c>
      <c r="B15050" s="61" t="s">
        <v>418</v>
      </c>
      <c r="C15050" s="62">
        <v>2017</v>
      </c>
      <c r="D15050" s="61" t="s">
        <v>78</v>
      </c>
      <c r="E15050" s="62">
        <v>20</v>
      </c>
      <c r="F15050" s="62">
        <v>78493</v>
      </c>
      <c r="G15050" s="62">
        <v>15809</v>
      </c>
      <c r="H15050" s="62">
        <v>65.87</v>
      </c>
      <c r="I15050" s="62">
        <v>3924.65</v>
      </c>
      <c r="J15050" s="62">
        <v>72998.490000000005</v>
      </c>
      <c r="K15050" s="62">
        <v>0</v>
      </c>
      <c r="L15050" s="63"/>
      <c r="M15050" s="63"/>
      <c r="N15050" s="63"/>
      <c r="O15050" s="63"/>
      <c r="P15050" s="62">
        <v>7699</v>
      </c>
      <c r="Q15050" s="62">
        <v>17958</v>
      </c>
      <c r="R15050" s="62">
        <v>74.83</v>
      </c>
      <c r="S15050" s="62">
        <v>384</v>
      </c>
      <c r="T15050" s="62">
        <v>97538.63</v>
      </c>
      <c r="U15050" s="63"/>
      <c r="V15050" s="63"/>
      <c r="W15050" s="63"/>
      <c r="X15050" s="63"/>
      <c r="Y15050" s="63"/>
      <c r="Z15050" s="62">
        <v>156.66999999999999</v>
      </c>
      <c r="AA15050" s="62">
        <v>2447</v>
      </c>
      <c r="AB15050" s="62">
        <v>10.199999999999999</v>
      </c>
      <c r="AC15050" s="62">
        <v>7.83</v>
      </c>
    </row>
    <row r="15051" spans="1:29" ht="30" x14ac:dyDescent="0.25">
      <c r="A15051" s="61" t="s">
        <v>245</v>
      </c>
      <c r="B15051" s="61" t="s">
        <v>246</v>
      </c>
      <c r="C15051" s="62">
        <v>2011</v>
      </c>
      <c r="D15051" s="61" t="s">
        <v>75</v>
      </c>
      <c r="E15051" s="62">
        <v>3</v>
      </c>
      <c r="F15051" s="63"/>
      <c r="G15051" s="63"/>
      <c r="H15051" s="63"/>
      <c r="I15051" s="63"/>
      <c r="J15051" s="63"/>
      <c r="K15051" s="62">
        <v>0</v>
      </c>
      <c r="L15051" s="63"/>
      <c r="M15051" s="63"/>
      <c r="N15051" s="63"/>
      <c r="O15051" s="63"/>
      <c r="P15051" s="63"/>
      <c r="Q15051" s="63"/>
      <c r="R15051" s="63"/>
      <c r="S15051" s="63"/>
      <c r="T15051" s="63"/>
      <c r="U15051" s="63"/>
      <c r="V15051" s="63"/>
      <c r="W15051" s="63"/>
      <c r="X15051" s="63"/>
      <c r="Y15051" s="63"/>
      <c r="Z15051" s="62">
        <v>27800</v>
      </c>
      <c r="AA15051" s="62">
        <v>2307</v>
      </c>
      <c r="AB15051" s="62">
        <v>64.08</v>
      </c>
      <c r="AC15051" s="62">
        <v>9266.67</v>
      </c>
    </row>
    <row r="15052" spans="1:29" x14ac:dyDescent="0.25">
      <c r="A15052" s="61" t="s">
        <v>338</v>
      </c>
      <c r="B15052" s="61" t="s">
        <v>339</v>
      </c>
      <c r="C15052" s="62">
        <v>2010</v>
      </c>
      <c r="D15052" s="61" t="s">
        <v>89</v>
      </c>
      <c r="E15052" s="62">
        <v>60</v>
      </c>
      <c r="F15052" s="62">
        <v>622880</v>
      </c>
      <c r="G15052" s="62">
        <v>92675</v>
      </c>
      <c r="H15052" s="62">
        <v>128.72</v>
      </c>
      <c r="I15052" s="62">
        <v>10381.33</v>
      </c>
      <c r="J15052" s="62">
        <v>579278.4</v>
      </c>
      <c r="K15052" s="62">
        <v>0</v>
      </c>
      <c r="L15052" s="63"/>
      <c r="M15052" s="63"/>
      <c r="N15052" s="63"/>
      <c r="O15052" s="63"/>
      <c r="P15052" s="63"/>
      <c r="Q15052" s="63"/>
      <c r="R15052" s="63"/>
      <c r="S15052" s="63"/>
      <c r="T15052" s="63"/>
      <c r="U15052" s="63"/>
      <c r="V15052" s="63"/>
      <c r="W15052" s="63"/>
      <c r="X15052" s="63"/>
      <c r="Y15052" s="63"/>
      <c r="Z15052" s="62">
        <v>2102.8000000000002</v>
      </c>
      <c r="AA15052" s="62">
        <v>40496</v>
      </c>
      <c r="AB15052" s="62">
        <v>56.24</v>
      </c>
      <c r="AC15052" s="62">
        <v>35.049999999999997</v>
      </c>
    </row>
    <row r="15053" spans="1:29" ht="30" x14ac:dyDescent="0.25">
      <c r="A15053" s="61" t="s">
        <v>550</v>
      </c>
      <c r="B15053" s="61" t="s">
        <v>551</v>
      </c>
      <c r="C15053" s="62">
        <v>2010</v>
      </c>
      <c r="D15053" s="61" t="s">
        <v>78</v>
      </c>
      <c r="E15053" s="62">
        <v>64</v>
      </c>
      <c r="F15053" s="62">
        <v>640</v>
      </c>
      <c r="G15053" s="62">
        <v>6637740</v>
      </c>
      <c r="H15053" s="62">
        <v>8642.89</v>
      </c>
      <c r="I15053" s="62">
        <v>10</v>
      </c>
      <c r="J15053" s="62">
        <v>595.20000000000005</v>
      </c>
      <c r="K15053" s="62">
        <v>0</v>
      </c>
      <c r="L15053" s="63"/>
      <c r="M15053" s="63"/>
      <c r="N15053" s="63"/>
      <c r="O15053" s="63"/>
      <c r="P15053" s="63"/>
      <c r="Q15053" s="63"/>
      <c r="R15053" s="63"/>
      <c r="S15053" s="63"/>
      <c r="T15053" s="63"/>
      <c r="U15053" s="63"/>
      <c r="V15053" s="63"/>
      <c r="W15053" s="63"/>
      <c r="X15053" s="63"/>
      <c r="Y15053" s="63"/>
      <c r="Z15053" s="62">
        <v>11931879</v>
      </c>
      <c r="AA15053" s="62">
        <v>618848</v>
      </c>
      <c r="AB15053" s="62">
        <v>805.79</v>
      </c>
      <c r="AC15053" s="62">
        <v>186435.61</v>
      </c>
    </row>
    <row r="15054" spans="1:29" ht="30" x14ac:dyDescent="0.25">
      <c r="A15054" s="61" t="s">
        <v>87</v>
      </c>
      <c r="B15054" s="61" t="s">
        <v>88</v>
      </c>
      <c r="C15054" s="62">
        <v>2005</v>
      </c>
      <c r="D15054" s="61" t="s">
        <v>86</v>
      </c>
      <c r="E15054" s="62">
        <v>24</v>
      </c>
      <c r="F15054" s="62">
        <v>174249</v>
      </c>
      <c r="G15054" s="62">
        <v>24221</v>
      </c>
      <c r="H15054" s="62">
        <v>84.1</v>
      </c>
      <c r="I15054" s="62">
        <v>7260.38</v>
      </c>
      <c r="J15054" s="62">
        <v>162051.57</v>
      </c>
      <c r="K15054" s="62">
        <v>138469.45000000001</v>
      </c>
      <c r="L15054" s="62">
        <v>151276</v>
      </c>
      <c r="M15054" s="62">
        <v>525.26</v>
      </c>
      <c r="N15054" s="62">
        <v>5769.56</v>
      </c>
      <c r="O15054" s="62">
        <v>1669844.6</v>
      </c>
      <c r="P15054" s="63"/>
      <c r="Q15054" s="63"/>
      <c r="R15054" s="63"/>
      <c r="S15054" s="63"/>
      <c r="T15054" s="63"/>
      <c r="U15054" s="62">
        <v>7903</v>
      </c>
      <c r="V15054" s="62">
        <v>13445</v>
      </c>
      <c r="W15054" s="62">
        <v>46.68</v>
      </c>
      <c r="X15054" s="62">
        <v>329</v>
      </c>
      <c r="Y15054" s="62">
        <v>176900.75</v>
      </c>
      <c r="Z15054" s="62">
        <v>1392072</v>
      </c>
      <c r="AA15054" s="62">
        <v>156124</v>
      </c>
      <c r="AB15054" s="62">
        <v>542.1</v>
      </c>
      <c r="AC15054" s="62">
        <v>58003</v>
      </c>
    </row>
    <row r="15055" spans="1:29" x14ac:dyDescent="0.25">
      <c r="A15055" s="61" t="s">
        <v>184</v>
      </c>
      <c r="B15055" s="61" t="s">
        <v>185</v>
      </c>
      <c r="C15055" s="62">
        <v>2013</v>
      </c>
      <c r="D15055" s="61" t="s">
        <v>75</v>
      </c>
      <c r="E15055" s="62">
        <v>14</v>
      </c>
      <c r="F15055" s="63"/>
      <c r="G15055" s="63"/>
      <c r="H15055" s="63"/>
      <c r="I15055" s="63"/>
      <c r="J15055" s="63"/>
      <c r="K15055" s="62">
        <v>0</v>
      </c>
      <c r="L15055" s="63"/>
      <c r="M15055" s="63"/>
      <c r="N15055" s="63"/>
      <c r="O15055" s="63"/>
      <c r="P15055" s="63"/>
      <c r="Q15055" s="63"/>
      <c r="R15055" s="63"/>
      <c r="S15055" s="63"/>
      <c r="T15055" s="63"/>
      <c r="U15055" s="63"/>
      <c r="V15055" s="63"/>
      <c r="W15055" s="63"/>
      <c r="X15055" s="63"/>
      <c r="Y15055" s="63"/>
      <c r="Z15055" s="62">
        <v>0</v>
      </c>
      <c r="AA15055" s="63"/>
      <c r="AB15055" s="63"/>
      <c r="AC15055" s="62">
        <v>0</v>
      </c>
    </row>
    <row r="15056" spans="1:29" ht="30" x14ac:dyDescent="0.25">
      <c r="A15056" s="61" t="s">
        <v>342</v>
      </c>
      <c r="B15056" s="61" t="s">
        <v>343</v>
      </c>
      <c r="C15056" s="62">
        <v>2014</v>
      </c>
      <c r="D15056" s="61" t="s">
        <v>150</v>
      </c>
      <c r="E15056" s="62">
        <v>8</v>
      </c>
      <c r="F15056" s="63"/>
      <c r="G15056" s="63"/>
      <c r="H15056" s="63"/>
      <c r="I15056" s="63"/>
      <c r="J15056" s="63"/>
      <c r="K15056" s="62">
        <v>0</v>
      </c>
      <c r="L15056" s="63"/>
      <c r="M15056" s="63"/>
      <c r="N15056" s="63"/>
      <c r="O15056" s="63"/>
      <c r="P15056" s="63"/>
      <c r="Q15056" s="63"/>
      <c r="R15056" s="63"/>
      <c r="S15056" s="63"/>
      <c r="T15056" s="63"/>
      <c r="U15056" s="63"/>
      <c r="V15056" s="63"/>
      <c r="W15056" s="63"/>
      <c r="X15056" s="63"/>
      <c r="Y15056" s="63"/>
      <c r="Z15056" s="62">
        <v>0</v>
      </c>
      <c r="AA15056" s="63"/>
      <c r="AB15056" s="63"/>
      <c r="AC15056" s="62">
        <v>0</v>
      </c>
    </row>
    <row r="15057" spans="1:29" x14ac:dyDescent="0.25">
      <c r="A15057" s="61" t="s">
        <v>130</v>
      </c>
      <c r="B15057" s="61" t="s">
        <v>131</v>
      </c>
      <c r="C15057" s="62">
        <v>2017</v>
      </c>
      <c r="D15057" s="61" t="s">
        <v>78</v>
      </c>
      <c r="E15057" s="62">
        <v>35</v>
      </c>
      <c r="F15057" s="62">
        <v>93242</v>
      </c>
      <c r="G15057" s="62">
        <v>10960</v>
      </c>
      <c r="H15057" s="62">
        <v>26.1</v>
      </c>
      <c r="I15057" s="62">
        <v>2664.06</v>
      </c>
      <c r="J15057" s="62">
        <v>86715.06</v>
      </c>
      <c r="K15057" s="62">
        <v>11008.73</v>
      </c>
      <c r="L15057" s="62">
        <v>11240</v>
      </c>
      <c r="M15057" s="62">
        <v>26.76</v>
      </c>
      <c r="N15057" s="62">
        <v>314.54000000000002</v>
      </c>
      <c r="O15057" s="62">
        <v>132757.57</v>
      </c>
      <c r="P15057" s="63"/>
      <c r="Q15057" s="63"/>
      <c r="R15057" s="63"/>
      <c r="S15057" s="63"/>
      <c r="T15057" s="63"/>
      <c r="U15057" s="63"/>
      <c r="V15057" s="63"/>
      <c r="W15057" s="63"/>
      <c r="X15057" s="63"/>
      <c r="Y15057" s="63"/>
      <c r="Z15057" s="62">
        <v>1000</v>
      </c>
      <c r="AA15057" s="62">
        <v>6356</v>
      </c>
      <c r="AB15057" s="62">
        <v>15.13</v>
      </c>
      <c r="AC15057" s="62">
        <v>28.57</v>
      </c>
    </row>
    <row r="15058" spans="1:29" x14ac:dyDescent="0.25">
      <c r="A15058" s="61" t="s">
        <v>442</v>
      </c>
      <c r="B15058" s="61" t="s">
        <v>443</v>
      </c>
      <c r="C15058" s="62">
        <v>2016</v>
      </c>
      <c r="D15058" s="61" t="s">
        <v>78</v>
      </c>
      <c r="E15058" s="62">
        <v>40</v>
      </c>
      <c r="F15058" s="62">
        <v>296303</v>
      </c>
      <c r="G15058" s="62">
        <v>45389</v>
      </c>
      <c r="H15058" s="62">
        <v>94.56</v>
      </c>
      <c r="I15058" s="62">
        <v>7407.58</v>
      </c>
      <c r="J15058" s="62">
        <v>275561.78999999998</v>
      </c>
      <c r="K15058" s="62">
        <v>0</v>
      </c>
      <c r="L15058" s="63"/>
      <c r="M15058" s="63"/>
      <c r="N15058" s="63"/>
      <c r="O15058" s="63"/>
      <c r="P15058" s="63"/>
      <c r="Q15058" s="63"/>
      <c r="R15058" s="63"/>
      <c r="S15058" s="63"/>
      <c r="T15058" s="63"/>
      <c r="U15058" s="63"/>
      <c r="V15058" s="63"/>
      <c r="W15058" s="63"/>
      <c r="X15058" s="63"/>
      <c r="Y15058" s="63"/>
      <c r="Z15058" s="62">
        <v>437.82</v>
      </c>
      <c r="AA15058" s="62">
        <v>2300</v>
      </c>
      <c r="AB15058" s="62">
        <v>4.79</v>
      </c>
      <c r="AC15058" s="62">
        <v>10.95</v>
      </c>
    </row>
    <row r="15059" spans="1:29" x14ac:dyDescent="0.25">
      <c r="A15059" s="61" t="s">
        <v>420</v>
      </c>
      <c r="B15059" s="61" t="s">
        <v>421</v>
      </c>
      <c r="C15059" s="62">
        <v>2016</v>
      </c>
      <c r="D15059" s="61" t="s">
        <v>99</v>
      </c>
      <c r="E15059" s="62">
        <v>120</v>
      </c>
      <c r="F15059" s="62">
        <v>668251</v>
      </c>
      <c r="G15059" s="62">
        <v>117586</v>
      </c>
      <c r="H15059" s="62">
        <v>81.66</v>
      </c>
      <c r="I15059" s="62">
        <v>5568.76</v>
      </c>
      <c r="J15059" s="62">
        <v>621473.43000000005</v>
      </c>
      <c r="K15059" s="62">
        <v>50005.82</v>
      </c>
      <c r="L15059" s="62">
        <v>67793</v>
      </c>
      <c r="M15059" s="62">
        <v>47.08</v>
      </c>
      <c r="N15059" s="62">
        <v>416.72</v>
      </c>
      <c r="O15059" s="62">
        <v>603035.18000000005</v>
      </c>
      <c r="P15059" s="63"/>
      <c r="Q15059" s="63"/>
      <c r="R15059" s="63"/>
      <c r="S15059" s="63"/>
      <c r="T15059" s="63"/>
      <c r="U15059" s="63"/>
      <c r="V15059" s="63"/>
      <c r="W15059" s="63"/>
      <c r="X15059" s="63"/>
      <c r="Y15059" s="63"/>
      <c r="Z15059" s="62">
        <v>5178</v>
      </c>
      <c r="AA15059" s="62">
        <v>86733</v>
      </c>
      <c r="AB15059" s="62">
        <v>60.23</v>
      </c>
      <c r="AC15059" s="62">
        <v>43.15</v>
      </c>
    </row>
    <row r="15060" spans="1:29" x14ac:dyDescent="0.25">
      <c r="A15060" s="61" t="s">
        <v>79</v>
      </c>
      <c r="B15060" s="61" t="s">
        <v>80</v>
      </c>
      <c r="C15060" s="62">
        <v>2008</v>
      </c>
      <c r="D15060" s="61" t="s">
        <v>150</v>
      </c>
      <c r="E15060" s="62">
        <v>8</v>
      </c>
      <c r="F15060" s="63"/>
      <c r="G15060" s="63"/>
      <c r="H15060" s="63"/>
      <c r="I15060" s="63"/>
      <c r="J15060" s="63"/>
      <c r="K15060" s="62">
        <v>0</v>
      </c>
      <c r="L15060" s="63"/>
      <c r="M15060" s="63"/>
      <c r="N15060" s="63"/>
      <c r="O15060" s="63"/>
      <c r="P15060" s="63"/>
      <c r="Q15060" s="63"/>
      <c r="R15060" s="63"/>
      <c r="S15060" s="63"/>
      <c r="T15060" s="63"/>
      <c r="U15060" s="63"/>
      <c r="V15060" s="63"/>
      <c r="W15060" s="63"/>
      <c r="X15060" s="63"/>
      <c r="Y15060" s="63"/>
      <c r="Z15060" s="62">
        <v>0</v>
      </c>
      <c r="AA15060" s="63"/>
      <c r="AB15060" s="63"/>
      <c r="AC15060" s="62">
        <v>0</v>
      </c>
    </row>
    <row r="15061" spans="1:29" x14ac:dyDescent="0.25">
      <c r="A15061" s="61" t="s">
        <v>285</v>
      </c>
      <c r="B15061" s="61" t="s">
        <v>286</v>
      </c>
      <c r="C15061" s="62">
        <v>2013</v>
      </c>
      <c r="D15061" s="61" t="s">
        <v>75</v>
      </c>
      <c r="E15061" s="62">
        <v>12</v>
      </c>
      <c r="F15061" s="62">
        <v>1600</v>
      </c>
      <c r="G15061" s="62">
        <v>221</v>
      </c>
      <c r="H15061" s="62">
        <v>1.53</v>
      </c>
      <c r="I15061" s="62">
        <v>133.33000000000001</v>
      </c>
      <c r="J15061" s="62">
        <v>1488</v>
      </c>
      <c r="K15061" s="62">
        <v>0</v>
      </c>
      <c r="L15061" s="63"/>
      <c r="M15061" s="63"/>
      <c r="N15061" s="63"/>
      <c r="O15061" s="63"/>
      <c r="P15061" s="63"/>
      <c r="Q15061" s="63"/>
      <c r="R15061" s="63"/>
      <c r="S15061" s="63"/>
      <c r="T15061" s="63"/>
      <c r="U15061" s="63"/>
      <c r="V15061" s="63"/>
      <c r="W15061" s="63"/>
      <c r="X15061" s="63"/>
      <c r="Y15061" s="63"/>
      <c r="Z15061" s="62">
        <v>42600</v>
      </c>
      <c r="AA15061" s="62">
        <v>3857</v>
      </c>
      <c r="AB15061" s="62">
        <v>26.78</v>
      </c>
      <c r="AC15061" s="62">
        <v>3550</v>
      </c>
    </row>
    <row r="15062" spans="1:29" x14ac:dyDescent="0.25">
      <c r="A15062" s="61" t="s">
        <v>401</v>
      </c>
      <c r="B15062" s="61" t="s">
        <v>402</v>
      </c>
      <c r="C15062" s="62">
        <v>2016</v>
      </c>
      <c r="D15062" s="61" t="s">
        <v>75</v>
      </c>
      <c r="E15062" s="62">
        <v>12</v>
      </c>
      <c r="F15062" s="62">
        <v>3904</v>
      </c>
      <c r="G15062" s="62">
        <v>882</v>
      </c>
      <c r="H15062" s="62">
        <v>6.13</v>
      </c>
      <c r="I15062" s="62">
        <v>325.33</v>
      </c>
      <c r="J15062" s="62">
        <v>3630.72</v>
      </c>
      <c r="K15062" s="62">
        <v>0</v>
      </c>
      <c r="L15062" s="63"/>
      <c r="M15062" s="63"/>
      <c r="N15062" s="63"/>
      <c r="O15062" s="63"/>
      <c r="P15062" s="63"/>
      <c r="Q15062" s="63"/>
      <c r="R15062" s="63"/>
      <c r="S15062" s="63"/>
      <c r="T15062" s="63"/>
      <c r="U15062" s="63"/>
      <c r="V15062" s="63"/>
      <c r="W15062" s="63"/>
      <c r="X15062" s="63"/>
      <c r="Y15062" s="63"/>
      <c r="Z15062" s="62">
        <v>986.46</v>
      </c>
      <c r="AA15062" s="62">
        <v>3840</v>
      </c>
      <c r="AB15062" s="62">
        <v>26.67</v>
      </c>
      <c r="AC15062" s="62">
        <v>82.2</v>
      </c>
    </row>
    <row r="15063" spans="1:29" ht="30" x14ac:dyDescent="0.25">
      <c r="A15063" s="61" t="s">
        <v>165</v>
      </c>
      <c r="B15063" s="61" t="s">
        <v>166</v>
      </c>
      <c r="C15063" s="62">
        <v>2012</v>
      </c>
      <c r="D15063" s="61" t="s">
        <v>99</v>
      </c>
      <c r="E15063" s="62">
        <v>42</v>
      </c>
      <c r="F15063" s="62">
        <v>116258</v>
      </c>
      <c r="G15063" s="62">
        <v>19023</v>
      </c>
      <c r="H15063" s="62">
        <v>37.74</v>
      </c>
      <c r="I15063" s="62">
        <v>2768.05</v>
      </c>
      <c r="J15063" s="62">
        <v>108119.94</v>
      </c>
      <c r="K15063" s="62">
        <v>19969.93</v>
      </c>
      <c r="L15063" s="62">
        <v>24584</v>
      </c>
      <c r="M15063" s="62">
        <v>48.78</v>
      </c>
      <c r="N15063" s="62">
        <v>475.47</v>
      </c>
      <c r="O15063" s="62">
        <v>240823.4</v>
      </c>
      <c r="P15063" s="63"/>
      <c r="Q15063" s="63"/>
      <c r="R15063" s="63"/>
      <c r="S15063" s="63"/>
      <c r="T15063" s="63"/>
      <c r="U15063" s="63"/>
      <c r="V15063" s="63"/>
      <c r="W15063" s="63"/>
      <c r="X15063" s="63"/>
      <c r="Y15063" s="63"/>
      <c r="Z15063" s="62">
        <v>1.85</v>
      </c>
      <c r="AA15063" s="62">
        <v>13612</v>
      </c>
      <c r="AB15063" s="62">
        <v>27.01</v>
      </c>
      <c r="AC15063" s="62">
        <v>0.04</v>
      </c>
    </row>
    <row r="15064" spans="1:29" ht="30" x14ac:dyDescent="0.25">
      <c r="A15064" s="61" t="s">
        <v>293</v>
      </c>
      <c r="B15064" s="61" t="s">
        <v>294</v>
      </c>
      <c r="C15064" s="62">
        <v>2007</v>
      </c>
      <c r="D15064" s="61" t="s">
        <v>78</v>
      </c>
      <c r="E15064" s="62">
        <v>36</v>
      </c>
      <c r="F15064" s="62">
        <v>180574</v>
      </c>
      <c r="G15064" s="62">
        <v>26641</v>
      </c>
      <c r="H15064" s="62">
        <v>61.67</v>
      </c>
      <c r="I15064" s="62">
        <v>5015.9399999999996</v>
      </c>
      <c r="J15064" s="62">
        <v>167933.82</v>
      </c>
      <c r="K15064" s="62">
        <v>9686</v>
      </c>
      <c r="L15064" s="62">
        <v>17370</v>
      </c>
      <c r="M15064" s="62">
        <v>40.21</v>
      </c>
      <c r="N15064" s="62">
        <v>269.06</v>
      </c>
      <c r="O15064" s="62">
        <v>116806.38</v>
      </c>
      <c r="P15064" s="63"/>
      <c r="Q15064" s="63"/>
      <c r="R15064" s="63"/>
      <c r="S15064" s="63"/>
      <c r="T15064" s="63"/>
      <c r="U15064" s="63"/>
      <c r="V15064" s="63"/>
      <c r="W15064" s="63"/>
      <c r="X15064" s="63"/>
      <c r="Y15064" s="63"/>
      <c r="Z15064" s="62">
        <v>572.15</v>
      </c>
      <c r="AA15064" s="62">
        <v>1394</v>
      </c>
      <c r="AB15064" s="62">
        <v>3.23</v>
      </c>
      <c r="AC15064" s="62">
        <v>15.89</v>
      </c>
    </row>
    <row r="15065" spans="1:29" ht="30" x14ac:dyDescent="0.25">
      <c r="A15065" s="61" t="s">
        <v>269</v>
      </c>
      <c r="B15065" s="61" t="s">
        <v>270</v>
      </c>
      <c r="C15065" s="62">
        <v>2009</v>
      </c>
      <c r="D15065" s="61" t="s">
        <v>94</v>
      </c>
      <c r="E15065" s="62">
        <v>2</v>
      </c>
      <c r="F15065" s="62">
        <v>16350</v>
      </c>
      <c r="G15065" s="62">
        <v>2647</v>
      </c>
      <c r="H15065" s="62">
        <v>110.29</v>
      </c>
      <c r="I15065" s="62">
        <v>8175</v>
      </c>
      <c r="J15065" s="62">
        <v>15205.5</v>
      </c>
      <c r="K15065" s="62">
        <v>686.71</v>
      </c>
      <c r="L15065" s="62">
        <v>1055</v>
      </c>
      <c r="M15065" s="62">
        <v>43.96</v>
      </c>
      <c r="N15065" s="62">
        <v>343.36</v>
      </c>
      <c r="O15065" s="62">
        <v>8281.27</v>
      </c>
      <c r="P15065" s="62">
        <v>85</v>
      </c>
      <c r="Q15065" s="62">
        <v>153</v>
      </c>
      <c r="R15065" s="62">
        <v>6.38</v>
      </c>
      <c r="S15065" s="62">
        <v>42</v>
      </c>
      <c r="T15065" s="62">
        <v>1076.8699999999999</v>
      </c>
      <c r="U15065" s="62">
        <v>571</v>
      </c>
      <c r="V15065" s="62">
        <v>1130</v>
      </c>
      <c r="W15065" s="62">
        <v>47.08</v>
      </c>
      <c r="X15065" s="62">
        <v>285</v>
      </c>
      <c r="Y15065" s="62">
        <v>12781.26</v>
      </c>
      <c r="Z15065" s="62">
        <v>19727</v>
      </c>
      <c r="AA15065" s="62">
        <v>6649</v>
      </c>
      <c r="AB15065" s="62">
        <v>277.04000000000002</v>
      </c>
      <c r="AC15065" s="62">
        <v>9863.5</v>
      </c>
    </row>
    <row r="15066" spans="1:29" ht="30" x14ac:dyDescent="0.25">
      <c r="A15066" s="61" t="s">
        <v>115</v>
      </c>
      <c r="B15066" s="61" t="s">
        <v>116</v>
      </c>
      <c r="C15066" s="62">
        <v>2015</v>
      </c>
      <c r="D15066" s="61" t="s">
        <v>78</v>
      </c>
      <c r="E15066" s="62">
        <v>29</v>
      </c>
      <c r="F15066" s="62">
        <v>23749</v>
      </c>
      <c r="G15066" s="62">
        <v>5047</v>
      </c>
      <c r="H15066" s="62">
        <v>14.5</v>
      </c>
      <c r="I15066" s="62">
        <v>818.93</v>
      </c>
      <c r="J15066" s="62">
        <v>22086.57</v>
      </c>
      <c r="K15066" s="62">
        <v>13634.34</v>
      </c>
      <c r="L15066" s="62">
        <v>14631</v>
      </c>
      <c r="M15066" s="62">
        <v>42.04</v>
      </c>
      <c r="N15066" s="62">
        <v>470.15</v>
      </c>
      <c r="O15066" s="62">
        <v>164420.54</v>
      </c>
      <c r="P15066" s="63"/>
      <c r="Q15066" s="63"/>
      <c r="R15066" s="63"/>
      <c r="S15066" s="63"/>
      <c r="T15066" s="63"/>
      <c r="U15066" s="63"/>
      <c r="V15066" s="63"/>
      <c r="W15066" s="63"/>
      <c r="X15066" s="63"/>
      <c r="Y15066" s="63"/>
      <c r="Z15066" s="62">
        <v>60000</v>
      </c>
      <c r="AA15066" s="62">
        <v>8982</v>
      </c>
      <c r="AB15066" s="62">
        <v>25.81</v>
      </c>
      <c r="AC15066" s="62">
        <v>2068.9699999999998</v>
      </c>
    </row>
    <row r="15067" spans="1:29" x14ac:dyDescent="0.25">
      <c r="A15067" s="61" t="s">
        <v>454</v>
      </c>
      <c r="B15067" s="61" t="s">
        <v>455</v>
      </c>
      <c r="C15067" s="62">
        <v>2006</v>
      </c>
      <c r="D15067" s="61" t="s">
        <v>75</v>
      </c>
      <c r="E15067" s="62">
        <v>8</v>
      </c>
      <c r="F15067" s="62">
        <v>575</v>
      </c>
      <c r="G15067" s="62">
        <v>69</v>
      </c>
      <c r="H15067" s="62">
        <v>0.72</v>
      </c>
      <c r="I15067" s="62">
        <v>71.88</v>
      </c>
      <c r="J15067" s="62">
        <v>534.75</v>
      </c>
      <c r="K15067" s="62">
        <v>368.04</v>
      </c>
      <c r="L15067" s="62">
        <v>752</v>
      </c>
      <c r="M15067" s="62">
        <v>7.83</v>
      </c>
      <c r="N15067" s="62">
        <v>46</v>
      </c>
      <c r="O15067" s="62">
        <v>4438.3</v>
      </c>
      <c r="P15067" s="63"/>
      <c r="Q15067" s="63"/>
      <c r="R15067" s="63"/>
      <c r="S15067" s="63"/>
      <c r="T15067" s="63"/>
      <c r="U15067" s="63"/>
      <c r="V15067" s="63"/>
      <c r="W15067" s="63"/>
      <c r="X15067" s="63"/>
      <c r="Y15067" s="63"/>
      <c r="Z15067" s="62">
        <v>617131</v>
      </c>
      <c r="AA15067" s="62">
        <v>39703</v>
      </c>
      <c r="AB15067" s="62">
        <v>413.57</v>
      </c>
      <c r="AC15067" s="62">
        <v>77141.38</v>
      </c>
    </row>
    <row r="15068" spans="1:29" x14ac:dyDescent="0.25">
      <c r="A15068" s="61" t="s">
        <v>432</v>
      </c>
      <c r="B15068" s="61" t="s">
        <v>433</v>
      </c>
      <c r="C15068" s="62">
        <v>2005</v>
      </c>
      <c r="D15068" s="61" t="s">
        <v>75</v>
      </c>
      <c r="E15068" s="62">
        <v>12</v>
      </c>
      <c r="F15068" s="62">
        <v>0</v>
      </c>
      <c r="G15068" s="62">
        <v>0</v>
      </c>
      <c r="H15068" s="62">
        <v>0</v>
      </c>
      <c r="I15068" s="62">
        <v>0</v>
      </c>
      <c r="J15068" s="62">
        <v>0</v>
      </c>
      <c r="K15068" s="62">
        <v>0</v>
      </c>
      <c r="L15068" s="62">
        <v>0</v>
      </c>
      <c r="M15068" s="62">
        <v>0</v>
      </c>
      <c r="N15068" s="63"/>
      <c r="O15068" s="63"/>
      <c r="P15068" s="63"/>
      <c r="Q15068" s="63"/>
      <c r="R15068" s="63"/>
      <c r="S15068" s="63"/>
      <c r="T15068" s="63"/>
      <c r="U15068" s="63"/>
      <c r="V15068" s="63"/>
      <c r="W15068" s="63"/>
      <c r="X15068" s="63"/>
      <c r="Y15068" s="63"/>
      <c r="Z15068" s="62">
        <v>0</v>
      </c>
      <c r="AA15068" s="62">
        <v>0</v>
      </c>
      <c r="AB15068" s="62">
        <v>0</v>
      </c>
      <c r="AC15068" s="62">
        <v>0</v>
      </c>
    </row>
    <row r="15069" spans="1:29" x14ac:dyDescent="0.25">
      <c r="A15069" s="61" t="s">
        <v>130</v>
      </c>
      <c r="B15069" s="61" t="s">
        <v>131</v>
      </c>
      <c r="C15069" s="62">
        <v>2018</v>
      </c>
      <c r="D15069" s="61" t="s">
        <v>313</v>
      </c>
      <c r="E15069" s="62">
        <v>29</v>
      </c>
      <c r="F15069" s="62">
        <v>98715</v>
      </c>
      <c r="G15069" s="62">
        <v>11875</v>
      </c>
      <c r="H15069" s="62">
        <v>34.119999999999997</v>
      </c>
      <c r="I15069" s="62">
        <v>3403.97</v>
      </c>
      <c r="J15069" s="62">
        <v>91804.95</v>
      </c>
      <c r="K15069" s="62">
        <v>6416.1</v>
      </c>
      <c r="L15069" s="62">
        <v>8554</v>
      </c>
      <c r="M15069" s="62">
        <v>24.58</v>
      </c>
      <c r="N15069" s="62">
        <v>221.24</v>
      </c>
      <c r="O15069" s="62">
        <v>77373.69</v>
      </c>
      <c r="P15069" s="63"/>
      <c r="Q15069" s="63"/>
      <c r="R15069" s="63"/>
      <c r="S15069" s="63"/>
      <c r="T15069" s="63"/>
      <c r="U15069" s="63"/>
      <c r="V15069" s="63"/>
      <c r="W15069" s="63"/>
      <c r="X15069" s="63"/>
      <c r="Y15069" s="63"/>
      <c r="Z15069" s="62">
        <v>470</v>
      </c>
      <c r="AA15069" s="62">
        <v>5484</v>
      </c>
      <c r="AB15069" s="62">
        <v>15.76</v>
      </c>
      <c r="AC15069" s="62">
        <v>16.21</v>
      </c>
    </row>
    <row r="15070" spans="1:29" x14ac:dyDescent="0.25">
      <c r="A15070" s="61" t="s">
        <v>144</v>
      </c>
      <c r="B15070" s="61" t="s">
        <v>145</v>
      </c>
      <c r="C15070" s="62">
        <v>2017</v>
      </c>
      <c r="D15070" s="61" t="s">
        <v>89</v>
      </c>
      <c r="E15070" s="62">
        <v>58</v>
      </c>
      <c r="F15070" s="62">
        <v>205552</v>
      </c>
      <c r="G15070" s="62">
        <v>38614</v>
      </c>
      <c r="H15070" s="62">
        <v>55.48</v>
      </c>
      <c r="I15070" s="62">
        <v>3544</v>
      </c>
      <c r="J15070" s="62">
        <v>191163.36</v>
      </c>
      <c r="K15070" s="62">
        <v>16650.82</v>
      </c>
      <c r="L15070" s="62">
        <v>16498</v>
      </c>
      <c r="M15070" s="62">
        <v>23.7</v>
      </c>
      <c r="N15070" s="62">
        <v>287.08</v>
      </c>
      <c r="O15070" s="62">
        <v>200797.29</v>
      </c>
      <c r="P15070" s="63"/>
      <c r="Q15070" s="63"/>
      <c r="R15070" s="63"/>
      <c r="S15070" s="63"/>
      <c r="T15070" s="63"/>
      <c r="U15070" s="63"/>
      <c r="V15070" s="63"/>
      <c r="W15070" s="63"/>
      <c r="X15070" s="63"/>
      <c r="Y15070" s="63"/>
      <c r="Z15070" s="62">
        <v>2061</v>
      </c>
      <c r="AA15070" s="62">
        <v>25866</v>
      </c>
      <c r="AB15070" s="62">
        <v>37.159999999999997</v>
      </c>
      <c r="AC15070" s="62">
        <v>35.53</v>
      </c>
    </row>
    <row r="15071" spans="1:29" x14ac:dyDescent="0.25">
      <c r="A15071" s="61" t="s">
        <v>558</v>
      </c>
      <c r="B15071" s="61" t="s">
        <v>559</v>
      </c>
      <c r="C15071" s="62">
        <v>2006</v>
      </c>
      <c r="D15071" s="61" t="s">
        <v>78</v>
      </c>
      <c r="E15071" s="62">
        <v>30</v>
      </c>
      <c r="F15071" s="62">
        <v>224880</v>
      </c>
      <c r="G15071" s="62">
        <v>38985</v>
      </c>
      <c r="H15071" s="62">
        <v>108.29</v>
      </c>
      <c r="I15071" s="62">
        <v>7496</v>
      </c>
      <c r="J15071" s="62">
        <v>209138.4</v>
      </c>
      <c r="K15071" s="62">
        <v>0</v>
      </c>
      <c r="L15071" s="63"/>
      <c r="M15071" s="63"/>
      <c r="N15071" s="63"/>
      <c r="O15071" s="63"/>
      <c r="P15071" s="63"/>
      <c r="Q15071" s="63"/>
      <c r="R15071" s="63"/>
      <c r="S15071" s="63"/>
      <c r="T15071" s="63"/>
      <c r="U15071" s="63"/>
      <c r="V15071" s="63"/>
      <c r="W15071" s="63"/>
      <c r="X15071" s="63"/>
      <c r="Y15071" s="63"/>
      <c r="Z15071" s="62">
        <v>0</v>
      </c>
      <c r="AA15071" s="63"/>
      <c r="AB15071" s="63"/>
      <c r="AC15071" s="62">
        <v>0</v>
      </c>
    </row>
    <row r="15072" spans="1:29" x14ac:dyDescent="0.25">
      <c r="A15072" s="61" t="s">
        <v>70</v>
      </c>
      <c r="B15072" s="61" t="s">
        <v>71</v>
      </c>
      <c r="C15072" s="62">
        <v>2016</v>
      </c>
      <c r="D15072" s="61" t="s">
        <v>75</v>
      </c>
      <c r="E15072" s="62">
        <v>9</v>
      </c>
      <c r="F15072" s="63"/>
      <c r="G15072" s="63"/>
      <c r="H15072" s="63"/>
      <c r="I15072" s="63"/>
      <c r="J15072" s="63"/>
      <c r="K15072" s="62">
        <v>0</v>
      </c>
      <c r="L15072" s="63"/>
      <c r="M15072" s="63"/>
      <c r="N15072" s="63"/>
      <c r="O15072" s="63"/>
      <c r="P15072" s="63"/>
      <c r="Q15072" s="63"/>
      <c r="R15072" s="63"/>
      <c r="S15072" s="63"/>
      <c r="T15072" s="63"/>
      <c r="U15072" s="63"/>
      <c r="V15072" s="63"/>
      <c r="W15072" s="63"/>
      <c r="X15072" s="63"/>
      <c r="Y15072" s="63"/>
      <c r="Z15072" s="62">
        <v>0</v>
      </c>
      <c r="AA15072" s="63"/>
      <c r="AB15072" s="63"/>
      <c r="AC15072" s="62">
        <v>0</v>
      </c>
    </row>
    <row r="15073" spans="1:29" ht="30" x14ac:dyDescent="0.25">
      <c r="A15073" s="61" t="s">
        <v>450</v>
      </c>
      <c r="B15073" s="61" t="s">
        <v>451</v>
      </c>
      <c r="C15073" s="62">
        <v>2015</v>
      </c>
      <c r="D15073" s="61" t="s">
        <v>99</v>
      </c>
      <c r="E15073" s="62">
        <v>64</v>
      </c>
      <c r="F15073" s="62">
        <v>208000</v>
      </c>
      <c r="G15073" s="62">
        <v>31949</v>
      </c>
      <c r="H15073" s="62">
        <v>41.6</v>
      </c>
      <c r="I15073" s="62">
        <v>3250</v>
      </c>
      <c r="J15073" s="62">
        <v>193440</v>
      </c>
      <c r="K15073" s="62">
        <v>20824.439999999999</v>
      </c>
      <c r="L15073" s="62">
        <v>34904</v>
      </c>
      <c r="M15073" s="62">
        <v>45.45</v>
      </c>
      <c r="N15073" s="62">
        <v>325.38</v>
      </c>
      <c r="O15073" s="62">
        <v>251128.2</v>
      </c>
      <c r="P15073" s="63"/>
      <c r="Q15073" s="63"/>
      <c r="R15073" s="63"/>
      <c r="S15073" s="63"/>
      <c r="T15073" s="63"/>
      <c r="U15073" s="63"/>
      <c r="V15073" s="63"/>
      <c r="W15073" s="63"/>
      <c r="X15073" s="63"/>
      <c r="Y15073" s="63"/>
      <c r="Z15073" s="62">
        <v>247.64</v>
      </c>
      <c r="AA15073" s="62">
        <v>46679</v>
      </c>
      <c r="AB15073" s="62">
        <v>60.78</v>
      </c>
      <c r="AC15073" s="62">
        <v>3.87</v>
      </c>
    </row>
    <row r="15074" spans="1:29" ht="30" x14ac:dyDescent="0.25">
      <c r="A15074" s="61" t="s">
        <v>352</v>
      </c>
      <c r="B15074" s="61" t="s">
        <v>353</v>
      </c>
      <c r="C15074" s="62">
        <v>2016</v>
      </c>
      <c r="D15074" s="61" t="s">
        <v>78</v>
      </c>
      <c r="E15074" s="62">
        <v>40</v>
      </c>
      <c r="F15074" s="62">
        <v>137227</v>
      </c>
      <c r="G15074" s="62">
        <v>18567</v>
      </c>
      <c r="H15074" s="62">
        <v>38.68</v>
      </c>
      <c r="I15074" s="62">
        <v>3430.68</v>
      </c>
      <c r="J15074" s="62">
        <v>127621.11</v>
      </c>
      <c r="K15074" s="62">
        <v>22489</v>
      </c>
      <c r="L15074" s="62">
        <v>29733</v>
      </c>
      <c r="M15074" s="62">
        <v>61.94</v>
      </c>
      <c r="N15074" s="62">
        <v>562.23</v>
      </c>
      <c r="O15074" s="62">
        <v>271201.59999999998</v>
      </c>
      <c r="P15074" s="63"/>
      <c r="Q15074" s="63"/>
      <c r="R15074" s="63"/>
      <c r="S15074" s="63"/>
      <c r="T15074" s="63"/>
      <c r="U15074" s="63"/>
      <c r="V15074" s="63"/>
      <c r="W15074" s="63"/>
      <c r="X15074" s="63"/>
      <c r="Y15074" s="63"/>
      <c r="Z15074" s="62">
        <v>1190</v>
      </c>
      <c r="AA15074" s="62">
        <v>16902</v>
      </c>
      <c r="AB15074" s="62">
        <v>35.21</v>
      </c>
      <c r="AC15074" s="62">
        <v>29.75</v>
      </c>
    </row>
    <row r="15075" spans="1:29" ht="30" x14ac:dyDescent="0.25">
      <c r="A15075" s="61" t="s">
        <v>124</v>
      </c>
      <c r="B15075" s="61" t="s">
        <v>125</v>
      </c>
      <c r="C15075" s="62">
        <v>2012</v>
      </c>
      <c r="D15075" s="61" t="s">
        <v>226</v>
      </c>
      <c r="E15075" s="62">
        <v>41</v>
      </c>
      <c r="F15075" s="62">
        <v>281840</v>
      </c>
      <c r="G15075" s="62">
        <v>22164</v>
      </c>
      <c r="H15075" s="62">
        <v>45.05</v>
      </c>
      <c r="I15075" s="62">
        <v>6874.15</v>
      </c>
      <c r="J15075" s="62">
        <v>262111.2</v>
      </c>
      <c r="K15075" s="62">
        <v>0</v>
      </c>
      <c r="L15075" s="63"/>
      <c r="M15075" s="63"/>
      <c r="N15075" s="63"/>
      <c r="O15075" s="63"/>
      <c r="P15075" s="63"/>
      <c r="Q15075" s="63"/>
      <c r="R15075" s="63"/>
      <c r="S15075" s="63"/>
      <c r="T15075" s="63"/>
      <c r="U15075" s="62">
        <v>13097</v>
      </c>
      <c r="V15075" s="62">
        <v>42660</v>
      </c>
      <c r="W15075" s="62">
        <v>86.71</v>
      </c>
      <c r="X15075" s="62">
        <v>319</v>
      </c>
      <c r="Y15075" s="62">
        <v>293163.25</v>
      </c>
      <c r="Z15075" s="62">
        <v>122.45</v>
      </c>
      <c r="AA15075" s="62">
        <v>9791</v>
      </c>
      <c r="AB15075" s="62">
        <v>19.899999999999999</v>
      </c>
      <c r="AC15075" s="62">
        <v>2.99</v>
      </c>
    </row>
    <row r="15076" spans="1:29" ht="30" x14ac:dyDescent="0.25">
      <c r="A15076" s="61" t="s">
        <v>188</v>
      </c>
      <c r="B15076" s="61" t="s">
        <v>189</v>
      </c>
      <c r="C15076" s="62">
        <v>2015</v>
      </c>
      <c r="D15076" s="61" t="s">
        <v>75</v>
      </c>
      <c r="E15076" s="62">
        <v>24</v>
      </c>
      <c r="F15076" s="62">
        <v>0</v>
      </c>
      <c r="G15076" s="62">
        <v>0</v>
      </c>
      <c r="H15076" s="62">
        <v>0</v>
      </c>
      <c r="I15076" s="62">
        <v>0</v>
      </c>
      <c r="J15076" s="62">
        <v>0</v>
      </c>
      <c r="K15076" s="62">
        <v>0</v>
      </c>
      <c r="L15076" s="62">
        <v>0</v>
      </c>
      <c r="M15076" s="62">
        <v>0</v>
      </c>
      <c r="N15076" s="63"/>
      <c r="O15076" s="63"/>
      <c r="P15076" s="63"/>
      <c r="Q15076" s="63"/>
      <c r="R15076" s="63"/>
      <c r="S15076" s="63"/>
      <c r="T15076" s="63"/>
      <c r="U15076" s="63"/>
      <c r="V15076" s="63"/>
      <c r="W15076" s="63"/>
      <c r="X15076" s="63"/>
      <c r="Y15076" s="63"/>
      <c r="Z15076" s="62">
        <v>0</v>
      </c>
      <c r="AA15076" s="62">
        <v>0</v>
      </c>
      <c r="AB15076" s="62">
        <v>0</v>
      </c>
      <c r="AC15076" s="62">
        <v>0</v>
      </c>
    </row>
    <row r="15077" spans="1:29" x14ac:dyDescent="0.25">
      <c r="A15077" s="61" t="s">
        <v>338</v>
      </c>
      <c r="B15077" s="61" t="s">
        <v>339</v>
      </c>
      <c r="C15077" s="62">
        <v>2006</v>
      </c>
      <c r="D15077" s="61" t="s">
        <v>94</v>
      </c>
      <c r="E15077" s="62">
        <v>45</v>
      </c>
      <c r="F15077" s="62">
        <v>43540</v>
      </c>
      <c r="G15077" s="62">
        <v>6874</v>
      </c>
      <c r="H15077" s="62">
        <v>12.73</v>
      </c>
      <c r="I15077" s="62">
        <v>967.56</v>
      </c>
      <c r="J15077" s="62">
        <v>40492.199999999997</v>
      </c>
      <c r="K15077" s="62">
        <v>18379.240000000002</v>
      </c>
      <c r="L15077" s="62">
        <v>23238</v>
      </c>
      <c r="M15077" s="62">
        <v>43.03</v>
      </c>
      <c r="N15077" s="62">
        <v>408.43</v>
      </c>
      <c r="O15077" s="62">
        <v>221640.81</v>
      </c>
      <c r="P15077" s="63"/>
      <c r="Q15077" s="63"/>
      <c r="R15077" s="63"/>
      <c r="S15077" s="63"/>
      <c r="T15077" s="63"/>
      <c r="U15077" s="63"/>
      <c r="V15077" s="63"/>
      <c r="W15077" s="63"/>
      <c r="X15077" s="63"/>
      <c r="Y15077" s="63"/>
      <c r="Z15077" s="62">
        <v>4917.3500000000004</v>
      </c>
      <c r="AA15077" s="62">
        <v>48079</v>
      </c>
      <c r="AB15077" s="62">
        <v>89.04</v>
      </c>
      <c r="AC15077" s="62">
        <v>109.27</v>
      </c>
    </row>
    <row r="15078" spans="1:29" ht="30" x14ac:dyDescent="0.25">
      <c r="A15078" s="61" t="s">
        <v>171</v>
      </c>
      <c r="B15078" s="61" t="s">
        <v>172</v>
      </c>
      <c r="C15078" s="62">
        <v>2007</v>
      </c>
      <c r="D15078" s="61" t="s">
        <v>78</v>
      </c>
      <c r="E15078" s="62">
        <v>136</v>
      </c>
      <c r="F15078" s="62">
        <v>417920</v>
      </c>
      <c r="G15078" s="62">
        <v>50997</v>
      </c>
      <c r="H15078" s="62">
        <v>31.25</v>
      </c>
      <c r="I15078" s="62">
        <v>3072.94</v>
      </c>
      <c r="J15078" s="62">
        <v>388665.59999999998</v>
      </c>
      <c r="K15078" s="62">
        <v>79417.070000000007</v>
      </c>
      <c r="L15078" s="62">
        <v>133900</v>
      </c>
      <c r="M15078" s="62">
        <v>82.05</v>
      </c>
      <c r="N15078" s="62">
        <v>583.95000000000005</v>
      </c>
      <c r="O15078" s="62">
        <v>957714.28</v>
      </c>
      <c r="P15078" s="63"/>
      <c r="Q15078" s="63"/>
      <c r="R15078" s="63"/>
      <c r="S15078" s="63"/>
      <c r="T15078" s="63"/>
      <c r="U15078" s="63"/>
      <c r="V15078" s="63"/>
      <c r="W15078" s="63"/>
      <c r="X15078" s="63"/>
      <c r="Y15078" s="63"/>
      <c r="Z15078" s="62">
        <v>5093</v>
      </c>
      <c r="AA15078" s="62">
        <v>36503</v>
      </c>
      <c r="AB15078" s="62">
        <v>22.37</v>
      </c>
      <c r="AC15078" s="62">
        <v>37.450000000000003</v>
      </c>
    </row>
    <row r="15079" spans="1:29" ht="30" x14ac:dyDescent="0.25">
      <c r="A15079" s="61" t="s">
        <v>446</v>
      </c>
      <c r="B15079" s="61" t="s">
        <v>447</v>
      </c>
      <c r="C15079" s="62">
        <v>2016</v>
      </c>
      <c r="D15079" s="61" t="s">
        <v>75</v>
      </c>
      <c r="E15079" s="62">
        <v>14</v>
      </c>
      <c r="F15079" s="62">
        <v>4042</v>
      </c>
      <c r="G15079" s="62">
        <v>882</v>
      </c>
      <c r="H15079" s="62">
        <v>5.25</v>
      </c>
      <c r="I15079" s="62">
        <v>288.70999999999998</v>
      </c>
      <c r="J15079" s="62">
        <v>3759.06</v>
      </c>
      <c r="K15079" s="62">
        <v>36.86</v>
      </c>
      <c r="L15079" s="62">
        <v>63</v>
      </c>
      <c r="M15079" s="62">
        <v>0.38</v>
      </c>
      <c r="N15079" s="62">
        <v>2.63</v>
      </c>
      <c r="O15079" s="62">
        <v>444.47</v>
      </c>
      <c r="P15079" s="63"/>
      <c r="Q15079" s="63"/>
      <c r="R15079" s="63"/>
      <c r="S15079" s="63"/>
      <c r="T15079" s="63"/>
      <c r="U15079" s="63"/>
      <c r="V15079" s="63"/>
      <c r="W15079" s="63"/>
      <c r="X15079" s="63"/>
      <c r="Y15079" s="63"/>
      <c r="Z15079" s="62">
        <v>139176</v>
      </c>
      <c r="AA15079" s="62">
        <v>8312</v>
      </c>
      <c r="AB15079" s="62">
        <v>49.48</v>
      </c>
      <c r="AC15079" s="62">
        <v>9941.14</v>
      </c>
    </row>
    <row r="15080" spans="1:29" ht="30" x14ac:dyDescent="0.25">
      <c r="A15080" s="61" t="s">
        <v>122</v>
      </c>
      <c r="B15080" s="61" t="s">
        <v>123</v>
      </c>
      <c r="C15080" s="62">
        <v>2015</v>
      </c>
      <c r="D15080" s="61" t="s">
        <v>75</v>
      </c>
      <c r="E15080" s="62">
        <v>6</v>
      </c>
      <c r="F15080" s="62">
        <v>340</v>
      </c>
      <c r="G15080" s="62">
        <v>98</v>
      </c>
      <c r="H15080" s="62">
        <v>1.36</v>
      </c>
      <c r="I15080" s="62">
        <v>56.67</v>
      </c>
      <c r="J15080" s="62">
        <v>316.2</v>
      </c>
      <c r="K15080" s="62">
        <v>0</v>
      </c>
      <c r="L15080" s="63"/>
      <c r="M15080" s="63"/>
      <c r="N15080" s="63"/>
      <c r="O15080" s="63"/>
      <c r="P15080" s="63"/>
      <c r="Q15080" s="63"/>
      <c r="R15080" s="63"/>
      <c r="S15080" s="63"/>
      <c r="T15080" s="63"/>
      <c r="U15080" s="63"/>
      <c r="V15080" s="63"/>
      <c r="W15080" s="63"/>
      <c r="X15080" s="63"/>
      <c r="Y15080" s="63"/>
      <c r="Z15080" s="62">
        <v>384.73</v>
      </c>
      <c r="AA15080" s="62">
        <v>2488</v>
      </c>
      <c r="AB15080" s="62">
        <v>34.56</v>
      </c>
      <c r="AC15080" s="62">
        <v>64.12</v>
      </c>
    </row>
    <row r="15081" spans="1:29" ht="30" x14ac:dyDescent="0.25">
      <c r="A15081" s="61" t="s">
        <v>87</v>
      </c>
      <c r="B15081" s="61" t="s">
        <v>88</v>
      </c>
      <c r="C15081" s="62">
        <v>2006</v>
      </c>
      <c r="D15081" s="61" t="s">
        <v>99</v>
      </c>
      <c r="E15081" s="62">
        <v>164</v>
      </c>
      <c r="F15081" s="62">
        <v>1523061</v>
      </c>
      <c r="G15081" s="62">
        <v>430971</v>
      </c>
      <c r="H15081" s="62">
        <v>218.99</v>
      </c>
      <c r="I15081" s="62">
        <v>9286.9599999999991</v>
      </c>
      <c r="J15081" s="62">
        <v>1416446.73</v>
      </c>
      <c r="K15081" s="62">
        <v>0</v>
      </c>
      <c r="L15081" s="63"/>
      <c r="M15081" s="63"/>
      <c r="N15081" s="63"/>
      <c r="O15081" s="63"/>
      <c r="P15081" s="63"/>
      <c r="Q15081" s="63"/>
      <c r="R15081" s="63"/>
      <c r="S15081" s="63"/>
      <c r="T15081" s="63"/>
      <c r="U15081" s="63"/>
      <c r="V15081" s="63"/>
      <c r="W15081" s="63"/>
      <c r="X15081" s="63"/>
      <c r="Y15081" s="63"/>
      <c r="Z15081" s="62">
        <v>6588283</v>
      </c>
      <c r="AA15081" s="62">
        <v>151385</v>
      </c>
      <c r="AB15081" s="62">
        <v>76.92</v>
      </c>
      <c r="AC15081" s="62">
        <v>40172.46</v>
      </c>
    </row>
    <row r="15082" spans="1:29" x14ac:dyDescent="0.25">
      <c r="A15082" s="61" t="s">
        <v>389</v>
      </c>
      <c r="B15082" s="61" t="s">
        <v>390</v>
      </c>
      <c r="C15082" s="62">
        <v>2004</v>
      </c>
      <c r="D15082" s="61" t="s">
        <v>75</v>
      </c>
      <c r="E15082" s="62">
        <v>14</v>
      </c>
      <c r="F15082" s="62">
        <v>4031</v>
      </c>
      <c r="G15082" s="62">
        <v>599</v>
      </c>
      <c r="H15082" s="62">
        <v>3.57</v>
      </c>
      <c r="I15082" s="62">
        <v>287.93</v>
      </c>
      <c r="J15082" s="62">
        <v>3748.83</v>
      </c>
      <c r="K15082" s="62">
        <v>0</v>
      </c>
      <c r="L15082" s="63"/>
      <c r="M15082" s="63"/>
      <c r="N15082" s="63"/>
      <c r="O15082" s="63"/>
      <c r="P15082" s="63"/>
      <c r="Q15082" s="63"/>
      <c r="R15082" s="63"/>
      <c r="S15082" s="63"/>
      <c r="T15082" s="63"/>
      <c r="U15082" s="63"/>
      <c r="V15082" s="63"/>
      <c r="W15082" s="63"/>
      <c r="X15082" s="63"/>
      <c r="Y15082" s="63"/>
      <c r="Z15082" s="62">
        <v>881</v>
      </c>
      <c r="AA15082" s="62">
        <v>2491</v>
      </c>
      <c r="AB15082" s="62">
        <v>14.83</v>
      </c>
      <c r="AC15082" s="62">
        <v>62.93</v>
      </c>
    </row>
    <row r="15083" spans="1:29" x14ac:dyDescent="0.25">
      <c r="A15083" s="61" t="s">
        <v>229</v>
      </c>
      <c r="B15083" s="61" t="s">
        <v>230</v>
      </c>
      <c r="C15083" s="62">
        <v>2008</v>
      </c>
      <c r="D15083" s="61" t="s">
        <v>175</v>
      </c>
      <c r="E15083" s="62">
        <v>8</v>
      </c>
      <c r="F15083" s="63"/>
      <c r="G15083" s="63"/>
      <c r="H15083" s="63"/>
      <c r="I15083" s="63"/>
      <c r="J15083" s="63"/>
      <c r="K15083" s="62">
        <v>0</v>
      </c>
      <c r="L15083" s="63"/>
      <c r="M15083" s="63"/>
      <c r="N15083" s="63"/>
      <c r="O15083" s="63"/>
      <c r="P15083" s="63"/>
      <c r="Q15083" s="63"/>
      <c r="R15083" s="63"/>
      <c r="S15083" s="63"/>
      <c r="T15083" s="63"/>
      <c r="U15083" s="63"/>
      <c r="V15083" s="63"/>
      <c r="W15083" s="63"/>
      <c r="X15083" s="63"/>
      <c r="Y15083" s="63"/>
      <c r="Z15083" s="62">
        <v>105531</v>
      </c>
      <c r="AA15083" s="62">
        <v>3308</v>
      </c>
      <c r="AB15083" s="62">
        <v>34.46</v>
      </c>
      <c r="AC15083" s="62">
        <v>13191.38</v>
      </c>
    </row>
    <row r="15084" spans="1:29" ht="30" x14ac:dyDescent="0.25">
      <c r="A15084" s="61" t="s">
        <v>231</v>
      </c>
      <c r="B15084" s="61" t="s">
        <v>232</v>
      </c>
      <c r="C15084" s="62">
        <v>2017</v>
      </c>
      <c r="D15084" s="61" t="s">
        <v>301</v>
      </c>
      <c r="E15084" s="62">
        <v>96</v>
      </c>
      <c r="F15084" s="62">
        <v>854400</v>
      </c>
      <c r="G15084" s="62">
        <v>105640</v>
      </c>
      <c r="H15084" s="62">
        <v>91.7</v>
      </c>
      <c r="I15084" s="62">
        <v>8900</v>
      </c>
      <c r="J15084" s="62">
        <v>794592</v>
      </c>
      <c r="K15084" s="62">
        <v>0</v>
      </c>
      <c r="L15084" s="62">
        <v>306</v>
      </c>
      <c r="M15084" s="62">
        <v>0.27</v>
      </c>
      <c r="N15084" s="63"/>
      <c r="O15084" s="63"/>
      <c r="P15084" s="63"/>
      <c r="Q15084" s="63"/>
      <c r="R15084" s="63"/>
      <c r="S15084" s="63"/>
      <c r="T15084" s="63"/>
      <c r="U15084" s="63"/>
      <c r="V15084" s="63"/>
      <c r="W15084" s="63"/>
      <c r="X15084" s="63"/>
      <c r="Y15084" s="63"/>
      <c r="Z15084" s="62">
        <v>1264</v>
      </c>
      <c r="AA15084" s="62">
        <v>14744</v>
      </c>
      <c r="AB15084" s="62">
        <v>12.8</v>
      </c>
      <c r="AC15084" s="62">
        <v>13.17</v>
      </c>
    </row>
    <row r="15085" spans="1:29" ht="30" x14ac:dyDescent="0.25">
      <c r="A15085" s="61" t="s">
        <v>247</v>
      </c>
      <c r="B15085" s="61" t="s">
        <v>248</v>
      </c>
      <c r="C15085" s="62">
        <v>2018</v>
      </c>
      <c r="D15085" s="61" t="s">
        <v>75</v>
      </c>
      <c r="E15085" s="62">
        <v>4</v>
      </c>
      <c r="F15085" s="63"/>
      <c r="G15085" s="63"/>
      <c r="H15085" s="63"/>
      <c r="I15085" s="63"/>
      <c r="J15085" s="63"/>
      <c r="K15085" s="62">
        <v>135.79</v>
      </c>
      <c r="L15085" s="62">
        <v>256</v>
      </c>
      <c r="M15085" s="62">
        <v>5.33</v>
      </c>
      <c r="N15085" s="62">
        <v>33.950000000000003</v>
      </c>
      <c r="O15085" s="62">
        <v>1637.54</v>
      </c>
      <c r="P15085" s="63"/>
      <c r="Q15085" s="63"/>
      <c r="R15085" s="63"/>
      <c r="S15085" s="63"/>
      <c r="T15085" s="63"/>
      <c r="U15085" s="63"/>
      <c r="V15085" s="63"/>
      <c r="W15085" s="63"/>
      <c r="X15085" s="63"/>
      <c r="Y15085" s="63"/>
      <c r="Z15085" s="62">
        <v>28401.279999999999</v>
      </c>
      <c r="AA15085" s="62">
        <v>2834</v>
      </c>
      <c r="AB15085" s="62">
        <v>59.04</v>
      </c>
      <c r="AC15085" s="62">
        <v>7100.32</v>
      </c>
    </row>
    <row r="15086" spans="1:29" ht="30" x14ac:dyDescent="0.25">
      <c r="A15086" s="61" t="s">
        <v>186</v>
      </c>
      <c r="B15086" s="61" t="s">
        <v>187</v>
      </c>
      <c r="C15086" s="62">
        <v>2014</v>
      </c>
      <c r="D15086" s="61" t="s">
        <v>99</v>
      </c>
      <c r="E15086" s="62">
        <v>35</v>
      </c>
      <c r="F15086" s="62">
        <v>154560</v>
      </c>
      <c r="G15086" s="62">
        <v>22715</v>
      </c>
      <c r="H15086" s="62">
        <v>54.08</v>
      </c>
      <c r="I15086" s="62">
        <v>4416</v>
      </c>
      <c r="J15086" s="62">
        <v>143740.79999999999</v>
      </c>
      <c r="K15086" s="62">
        <v>8930.16</v>
      </c>
      <c r="L15086" s="62">
        <v>12044</v>
      </c>
      <c r="M15086" s="62">
        <v>28.68</v>
      </c>
      <c r="N15086" s="62">
        <v>255.15</v>
      </c>
      <c r="O15086" s="62">
        <v>107691.54</v>
      </c>
      <c r="P15086" s="63"/>
      <c r="Q15086" s="63"/>
      <c r="R15086" s="63"/>
      <c r="S15086" s="63"/>
      <c r="T15086" s="63"/>
      <c r="U15086" s="63"/>
      <c r="V15086" s="63"/>
      <c r="W15086" s="63"/>
      <c r="X15086" s="63"/>
      <c r="Y15086" s="63"/>
      <c r="Z15086" s="62">
        <v>136900</v>
      </c>
      <c r="AA15086" s="62">
        <v>5234</v>
      </c>
      <c r="AB15086" s="62">
        <v>12.46</v>
      </c>
      <c r="AC15086" s="62">
        <v>3911.43</v>
      </c>
    </row>
    <row r="15087" spans="1:29" ht="30" x14ac:dyDescent="0.25">
      <c r="A15087" s="61" t="s">
        <v>231</v>
      </c>
      <c r="B15087" s="61" t="s">
        <v>232</v>
      </c>
      <c r="C15087" s="62">
        <v>2013</v>
      </c>
      <c r="D15087" s="61" t="s">
        <v>75</v>
      </c>
      <c r="E15087" s="62">
        <v>80</v>
      </c>
      <c r="F15087" s="62">
        <v>1096227</v>
      </c>
      <c r="G15087" s="62">
        <v>137345</v>
      </c>
      <c r="H15087" s="62">
        <v>143.07</v>
      </c>
      <c r="I15087" s="62">
        <v>13702.84</v>
      </c>
      <c r="J15087" s="62">
        <v>1019491.11</v>
      </c>
      <c r="K15087" s="62">
        <v>0</v>
      </c>
      <c r="L15087" s="63"/>
      <c r="M15087" s="63"/>
      <c r="N15087" s="63"/>
      <c r="O15087" s="63"/>
      <c r="P15087" s="63"/>
      <c r="Q15087" s="63"/>
      <c r="R15087" s="63"/>
      <c r="S15087" s="63"/>
      <c r="T15087" s="63"/>
      <c r="U15087" s="63"/>
      <c r="V15087" s="63"/>
      <c r="W15087" s="63"/>
      <c r="X15087" s="63"/>
      <c r="Y15087" s="63"/>
      <c r="Z15087" s="62">
        <v>4250</v>
      </c>
      <c r="AA15087" s="62">
        <v>35031</v>
      </c>
      <c r="AB15087" s="62">
        <v>36.49</v>
      </c>
      <c r="AC15087" s="62">
        <v>53.13</v>
      </c>
    </row>
    <row r="15088" spans="1:29" x14ac:dyDescent="0.25">
      <c r="A15088" s="61" t="s">
        <v>81</v>
      </c>
      <c r="B15088" s="61" t="s">
        <v>82</v>
      </c>
      <c r="C15088" s="62">
        <v>2006</v>
      </c>
      <c r="D15088" s="61" t="s">
        <v>94</v>
      </c>
      <c r="E15088" s="62">
        <v>14</v>
      </c>
      <c r="F15088" s="62">
        <v>2969</v>
      </c>
      <c r="G15088" s="62">
        <v>482</v>
      </c>
      <c r="H15088" s="62">
        <v>2.87</v>
      </c>
      <c r="I15088" s="62">
        <v>212.07</v>
      </c>
      <c r="J15088" s="62">
        <v>2761.17</v>
      </c>
      <c r="K15088" s="62">
        <v>0</v>
      </c>
      <c r="L15088" s="63"/>
      <c r="M15088" s="63"/>
      <c r="N15088" s="63"/>
      <c r="O15088" s="63"/>
      <c r="P15088" s="63"/>
      <c r="Q15088" s="63"/>
      <c r="R15088" s="63"/>
      <c r="S15088" s="63"/>
      <c r="T15088" s="63"/>
      <c r="U15088" s="63"/>
      <c r="V15088" s="63"/>
      <c r="W15088" s="63"/>
      <c r="X15088" s="63"/>
      <c r="Y15088" s="63"/>
      <c r="Z15088" s="62">
        <v>92</v>
      </c>
      <c r="AA15088" s="62">
        <v>317</v>
      </c>
      <c r="AB15088" s="62">
        <v>1.89</v>
      </c>
      <c r="AC15088" s="62">
        <v>6.57</v>
      </c>
    </row>
    <row r="15089" spans="1:29" x14ac:dyDescent="0.25">
      <c r="A15089" s="61" t="s">
        <v>140</v>
      </c>
      <c r="B15089" s="61" t="s">
        <v>141</v>
      </c>
      <c r="C15089" s="62">
        <v>2010</v>
      </c>
      <c r="D15089" s="61" t="s">
        <v>135</v>
      </c>
      <c r="E15089" s="62">
        <v>40</v>
      </c>
      <c r="F15089" s="62">
        <v>38595</v>
      </c>
      <c r="G15089" s="62">
        <v>6060</v>
      </c>
      <c r="H15089" s="62">
        <v>12.63</v>
      </c>
      <c r="I15089" s="62">
        <v>964.88</v>
      </c>
      <c r="J15089" s="62">
        <v>35893.35</v>
      </c>
      <c r="K15089" s="62">
        <v>341.42</v>
      </c>
      <c r="L15089" s="62">
        <v>5380</v>
      </c>
      <c r="M15089" s="62">
        <v>11.21</v>
      </c>
      <c r="N15089" s="63"/>
      <c r="O15089" s="63"/>
      <c r="P15089" s="63"/>
      <c r="Q15089" s="63"/>
      <c r="R15089" s="63"/>
      <c r="S15089" s="63"/>
      <c r="T15089" s="63"/>
      <c r="U15089" s="62">
        <v>1298</v>
      </c>
      <c r="V15089" s="62">
        <v>3295</v>
      </c>
      <c r="W15089" s="62">
        <v>6.86</v>
      </c>
      <c r="X15089" s="62">
        <v>32</v>
      </c>
      <c r="Y15089" s="62">
        <v>29054.43</v>
      </c>
      <c r="Z15089" s="62">
        <v>3401</v>
      </c>
      <c r="AA15089" s="62">
        <v>26177</v>
      </c>
      <c r="AB15089" s="62">
        <v>54.54</v>
      </c>
      <c r="AC15089" s="62">
        <v>85.03</v>
      </c>
    </row>
    <row r="15090" spans="1:29" ht="30" x14ac:dyDescent="0.25">
      <c r="A15090" s="61" t="s">
        <v>138</v>
      </c>
      <c r="B15090" s="61" t="s">
        <v>139</v>
      </c>
      <c r="C15090" s="62">
        <v>2014</v>
      </c>
      <c r="D15090" s="61" t="s">
        <v>75</v>
      </c>
      <c r="E15090" s="62">
        <v>6</v>
      </c>
      <c r="F15090" s="63"/>
      <c r="G15090" s="63"/>
      <c r="H15090" s="63"/>
      <c r="I15090" s="63"/>
      <c r="J15090" s="63"/>
      <c r="K15090" s="62">
        <v>0</v>
      </c>
      <c r="L15090" s="63"/>
      <c r="M15090" s="63"/>
      <c r="N15090" s="63"/>
      <c r="O15090" s="63"/>
      <c r="P15090" s="63"/>
      <c r="Q15090" s="63"/>
      <c r="R15090" s="63"/>
      <c r="S15090" s="63"/>
      <c r="T15090" s="63"/>
      <c r="U15090" s="63"/>
      <c r="V15090" s="63"/>
      <c r="W15090" s="63"/>
      <c r="X15090" s="63"/>
      <c r="Y15090" s="63"/>
      <c r="Z15090" s="62">
        <v>40800</v>
      </c>
      <c r="AA15090" s="62">
        <v>4549</v>
      </c>
      <c r="AB15090" s="62">
        <v>63.18</v>
      </c>
      <c r="AC15090" s="62">
        <v>6800</v>
      </c>
    </row>
    <row r="15091" spans="1:29" ht="30" x14ac:dyDescent="0.25">
      <c r="A15091" s="61" t="s">
        <v>92</v>
      </c>
      <c r="B15091" s="61" t="s">
        <v>93</v>
      </c>
      <c r="C15091" s="62">
        <v>2007</v>
      </c>
      <c r="D15091" s="61" t="s">
        <v>75</v>
      </c>
      <c r="E15091" s="62">
        <v>8</v>
      </c>
      <c r="F15091" s="63"/>
      <c r="G15091" s="63"/>
      <c r="H15091" s="63"/>
      <c r="I15091" s="63"/>
      <c r="J15091" s="63"/>
      <c r="K15091" s="62">
        <v>0</v>
      </c>
      <c r="L15091" s="63"/>
      <c r="M15091" s="63"/>
      <c r="N15091" s="63"/>
      <c r="O15091" s="63"/>
      <c r="P15091" s="63"/>
      <c r="Q15091" s="63"/>
      <c r="R15091" s="63"/>
      <c r="S15091" s="63"/>
      <c r="T15091" s="63"/>
      <c r="U15091" s="63"/>
      <c r="V15091" s="63"/>
      <c r="W15091" s="63"/>
      <c r="X15091" s="63"/>
      <c r="Y15091" s="63"/>
      <c r="Z15091" s="62">
        <v>244.64</v>
      </c>
      <c r="AA15091" s="62">
        <v>2094</v>
      </c>
      <c r="AB15091" s="62">
        <v>21.81</v>
      </c>
      <c r="AC15091" s="62">
        <v>30.58</v>
      </c>
    </row>
    <row r="15092" spans="1:29" ht="30" x14ac:dyDescent="0.25">
      <c r="A15092" s="61" t="s">
        <v>365</v>
      </c>
      <c r="B15092" s="61" t="s">
        <v>366</v>
      </c>
      <c r="C15092" s="62">
        <v>2015</v>
      </c>
      <c r="D15092" s="61" t="s">
        <v>78</v>
      </c>
      <c r="E15092" s="62">
        <v>100</v>
      </c>
      <c r="F15092" s="62">
        <v>930720</v>
      </c>
      <c r="G15092" s="62">
        <v>129408</v>
      </c>
      <c r="H15092" s="62">
        <v>107.84</v>
      </c>
      <c r="I15092" s="62">
        <v>9307.2000000000007</v>
      </c>
      <c r="J15092" s="62">
        <v>865569.6</v>
      </c>
      <c r="K15092" s="62">
        <v>12189.14</v>
      </c>
      <c r="L15092" s="62">
        <v>15533</v>
      </c>
      <c r="M15092" s="62">
        <v>12.94</v>
      </c>
      <c r="N15092" s="62">
        <v>121.89</v>
      </c>
      <c r="O15092" s="62">
        <v>146992.46</v>
      </c>
      <c r="P15092" s="63"/>
      <c r="Q15092" s="63"/>
      <c r="R15092" s="63"/>
      <c r="S15092" s="63"/>
      <c r="T15092" s="63"/>
      <c r="U15092" s="63"/>
      <c r="V15092" s="63"/>
      <c r="W15092" s="63"/>
      <c r="X15092" s="63"/>
      <c r="Y15092" s="63"/>
      <c r="Z15092" s="62">
        <v>336385</v>
      </c>
      <c r="AA15092" s="62">
        <v>19785</v>
      </c>
      <c r="AB15092" s="62">
        <v>16.489999999999998</v>
      </c>
      <c r="AC15092" s="62">
        <v>3363.85</v>
      </c>
    </row>
    <row r="15093" spans="1:29" ht="30" x14ac:dyDescent="0.25">
      <c r="A15093" s="61" t="s">
        <v>180</v>
      </c>
      <c r="B15093" s="61" t="s">
        <v>181</v>
      </c>
      <c r="C15093" s="62">
        <v>2006</v>
      </c>
      <c r="D15093" s="61" t="s">
        <v>99</v>
      </c>
      <c r="E15093" s="62">
        <v>36</v>
      </c>
      <c r="F15093" s="62">
        <v>121920</v>
      </c>
      <c r="G15093" s="62">
        <v>79251</v>
      </c>
      <c r="H15093" s="62">
        <v>183.45</v>
      </c>
      <c r="I15093" s="62">
        <v>3386.67</v>
      </c>
      <c r="J15093" s="62">
        <v>113385.60000000001</v>
      </c>
      <c r="K15093" s="62">
        <v>18744.91</v>
      </c>
      <c r="L15093" s="62">
        <v>30877</v>
      </c>
      <c r="M15093" s="62">
        <v>71.47</v>
      </c>
      <c r="N15093" s="63"/>
      <c r="O15093" s="63"/>
      <c r="P15093" s="63"/>
      <c r="Q15093" s="63"/>
      <c r="R15093" s="63"/>
      <c r="S15093" s="63"/>
      <c r="T15093" s="63"/>
      <c r="U15093" s="63"/>
      <c r="V15093" s="63"/>
      <c r="W15093" s="63"/>
      <c r="X15093" s="63"/>
      <c r="Y15093" s="63"/>
      <c r="Z15093" s="62">
        <v>432.7</v>
      </c>
      <c r="AA15093" s="62">
        <v>20867</v>
      </c>
      <c r="AB15093" s="62">
        <v>48.3</v>
      </c>
      <c r="AC15093" s="62">
        <v>12.02</v>
      </c>
    </row>
    <row r="15094" spans="1:29" x14ac:dyDescent="0.25">
      <c r="A15094" s="61" t="s">
        <v>107</v>
      </c>
      <c r="B15094" s="61" t="s">
        <v>108</v>
      </c>
      <c r="C15094" s="62">
        <v>2017</v>
      </c>
      <c r="D15094" s="61" t="s">
        <v>135</v>
      </c>
      <c r="E15094" s="62">
        <v>60</v>
      </c>
      <c r="F15094" s="62">
        <v>23048</v>
      </c>
      <c r="G15094" s="62">
        <v>5108</v>
      </c>
      <c r="H15094" s="62">
        <v>7.09</v>
      </c>
      <c r="I15094" s="62">
        <v>384.13</v>
      </c>
      <c r="J15094" s="62">
        <v>21434.639999999999</v>
      </c>
      <c r="K15094" s="62">
        <v>44225.99</v>
      </c>
      <c r="L15094" s="62">
        <v>47729</v>
      </c>
      <c r="M15094" s="62">
        <v>66.290000000000006</v>
      </c>
      <c r="N15094" s="62">
        <v>737.1</v>
      </c>
      <c r="O15094" s="62">
        <v>533334.53</v>
      </c>
      <c r="P15094" s="63"/>
      <c r="Q15094" s="63"/>
      <c r="R15094" s="63"/>
      <c r="S15094" s="63"/>
      <c r="T15094" s="63"/>
      <c r="U15094" s="63"/>
      <c r="V15094" s="63"/>
      <c r="W15094" s="63"/>
      <c r="X15094" s="63"/>
      <c r="Y15094" s="63"/>
      <c r="Z15094" s="62">
        <v>0</v>
      </c>
      <c r="AA15094" s="62">
        <v>31980</v>
      </c>
      <c r="AB15094" s="62">
        <v>44.42</v>
      </c>
      <c r="AC15094" s="62">
        <v>0</v>
      </c>
    </row>
    <row r="15095" spans="1:29" x14ac:dyDescent="0.25">
      <c r="A15095" s="61" t="s">
        <v>229</v>
      </c>
      <c r="B15095" s="61" t="s">
        <v>230</v>
      </c>
      <c r="C15095" s="62">
        <v>2006</v>
      </c>
      <c r="D15095" s="61" t="s">
        <v>373</v>
      </c>
      <c r="E15095" s="62">
        <v>12</v>
      </c>
      <c r="F15095" s="63"/>
      <c r="G15095" s="63"/>
      <c r="H15095" s="63"/>
      <c r="I15095" s="63"/>
      <c r="J15095" s="63"/>
      <c r="K15095" s="62">
        <v>0</v>
      </c>
      <c r="L15095" s="63"/>
      <c r="M15095" s="63"/>
      <c r="N15095" s="63"/>
      <c r="O15095" s="63"/>
      <c r="P15095" s="63"/>
      <c r="Q15095" s="63"/>
      <c r="R15095" s="63"/>
      <c r="S15095" s="63"/>
      <c r="T15095" s="63"/>
      <c r="U15095" s="63"/>
      <c r="V15095" s="63"/>
      <c r="W15095" s="63"/>
      <c r="X15095" s="63"/>
      <c r="Y15095" s="63"/>
      <c r="Z15095" s="62">
        <v>156000</v>
      </c>
      <c r="AA15095" s="62">
        <v>6344</v>
      </c>
      <c r="AB15095" s="62">
        <v>44.06</v>
      </c>
      <c r="AC15095" s="62">
        <v>13000</v>
      </c>
    </row>
    <row r="15096" spans="1:29" x14ac:dyDescent="0.25">
      <c r="A15096" s="61" t="s">
        <v>200</v>
      </c>
      <c r="B15096" s="61" t="s">
        <v>201</v>
      </c>
      <c r="C15096" s="62">
        <v>2004</v>
      </c>
      <c r="D15096" s="61" t="s">
        <v>75</v>
      </c>
      <c r="E15096" s="62">
        <v>2</v>
      </c>
      <c r="F15096" s="63"/>
      <c r="G15096" s="63"/>
      <c r="H15096" s="63"/>
      <c r="I15096" s="63"/>
      <c r="J15096" s="63"/>
      <c r="K15096" s="62">
        <v>0</v>
      </c>
      <c r="L15096" s="63"/>
      <c r="M15096" s="63"/>
      <c r="N15096" s="63"/>
      <c r="O15096" s="63"/>
      <c r="P15096" s="63"/>
      <c r="Q15096" s="63"/>
      <c r="R15096" s="63"/>
      <c r="S15096" s="63"/>
      <c r="T15096" s="63"/>
      <c r="U15096" s="63"/>
      <c r="V15096" s="63"/>
      <c r="W15096" s="63"/>
      <c r="X15096" s="63"/>
      <c r="Y15096" s="63"/>
      <c r="Z15096" s="62">
        <v>0</v>
      </c>
      <c r="AA15096" s="63"/>
      <c r="AB15096" s="63"/>
      <c r="AC15096" s="62">
        <v>0</v>
      </c>
    </row>
    <row r="15097" spans="1:29" ht="30" x14ac:dyDescent="0.25">
      <c r="A15097" s="61" t="s">
        <v>165</v>
      </c>
      <c r="B15097" s="61" t="s">
        <v>166</v>
      </c>
      <c r="C15097" s="62">
        <v>2004</v>
      </c>
      <c r="D15097" s="61" t="s">
        <v>75</v>
      </c>
      <c r="E15097" s="62">
        <v>4</v>
      </c>
      <c r="F15097" s="62">
        <v>69</v>
      </c>
      <c r="G15097" s="62">
        <v>80</v>
      </c>
      <c r="H15097" s="62">
        <v>1.67</v>
      </c>
      <c r="I15097" s="62">
        <v>17.25</v>
      </c>
      <c r="J15097" s="62">
        <v>64.17</v>
      </c>
      <c r="K15097" s="62">
        <v>0</v>
      </c>
      <c r="L15097" s="63"/>
      <c r="M15097" s="63"/>
      <c r="N15097" s="63"/>
      <c r="O15097" s="63"/>
      <c r="P15097" s="63"/>
      <c r="Q15097" s="63"/>
      <c r="R15097" s="63"/>
      <c r="S15097" s="63"/>
      <c r="T15097" s="63"/>
      <c r="U15097" s="63"/>
      <c r="V15097" s="63"/>
      <c r="W15097" s="63"/>
      <c r="X15097" s="63"/>
      <c r="Y15097" s="63"/>
      <c r="Z15097" s="62">
        <v>681</v>
      </c>
      <c r="AA15097" s="62">
        <v>2032</v>
      </c>
      <c r="AB15097" s="62">
        <v>42.33</v>
      </c>
      <c r="AC15097" s="62">
        <v>170.25</v>
      </c>
    </row>
    <row r="15098" spans="1:29" ht="30" x14ac:dyDescent="0.25">
      <c r="A15098" s="61" t="s">
        <v>148</v>
      </c>
      <c r="B15098" s="61" t="s">
        <v>149</v>
      </c>
      <c r="C15098" s="62">
        <v>2005</v>
      </c>
      <c r="D15098" s="61" t="s">
        <v>72</v>
      </c>
      <c r="E15098" s="62">
        <v>102</v>
      </c>
      <c r="F15098" s="62">
        <v>215520</v>
      </c>
      <c r="G15098" s="62">
        <v>18187</v>
      </c>
      <c r="H15098" s="62">
        <v>14.86</v>
      </c>
      <c r="I15098" s="62">
        <v>2112.94</v>
      </c>
      <c r="J15098" s="62">
        <v>200433.6</v>
      </c>
      <c r="K15098" s="62">
        <v>0</v>
      </c>
      <c r="L15098" s="63"/>
      <c r="M15098" s="63"/>
      <c r="N15098" s="63"/>
      <c r="O15098" s="63"/>
      <c r="P15098" s="63"/>
      <c r="Q15098" s="63"/>
      <c r="R15098" s="63"/>
      <c r="S15098" s="63"/>
      <c r="T15098" s="63"/>
      <c r="U15098" s="63"/>
      <c r="V15098" s="63"/>
      <c r="W15098" s="63"/>
      <c r="X15098" s="63"/>
      <c r="Y15098" s="63"/>
      <c r="Z15098" s="62">
        <v>0</v>
      </c>
      <c r="AA15098" s="63"/>
      <c r="AB15098" s="63"/>
      <c r="AC15098" s="62">
        <v>0</v>
      </c>
    </row>
    <row r="15099" spans="1:29" x14ac:dyDescent="0.25">
      <c r="A15099" s="61" t="s">
        <v>466</v>
      </c>
      <c r="B15099" s="61" t="s">
        <v>467</v>
      </c>
      <c r="C15099" s="62">
        <v>2018</v>
      </c>
      <c r="D15099" s="61" t="s">
        <v>78</v>
      </c>
      <c r="E15099" s="62">
        <v>60</v>
      </c>
      <c r="F15099" s="62">
        <v>273960</v>
      </c>
      <c r="G15099" s="62">
        <v>52435</v>
      </c>
      <c r="H15099" s="62">
        <v>72.83</v>
      </c>
      <c r="I15099" s="62">
        <v>4566</v>
      </c>
      <c r="J15099" s="62">
        <v>254782.8</v>
      </c>
      <c r="K15099" s="62">
        <v>0</v>
      </c>
      <c r="L15099" s="63"/>
      <c r="M15099" s="63"/>
      <c r="N15099" s="63"/>
      <c r="O15099" s="63"/>
      <c r="P15099" s="63"/>
      <c r="Q15099" s="63"/>
      <c r="R15099" s="63"/>
      <c r="S15099" s="63"/>
      <c r="T15099" s="63"/>
      <c r="U15099" s="63"/>
      <c r="V15099" s="63"/>
      <c r="W15099" s="63"/>
      <c r="X15099" s="63"/>
      <c r="Y15099" s="63"/>
      <c r="Z15099" s="62">
        <v>37.43</v>
      </c>
      <c r="AA15099" s="62">
        <v>4595</v>
      </c>
      <c r="AB15099" s="62">
        <v>6.38</v>
      </c>
      <c r="AC15099" s="62">
        <v>0.62</v>
      </c>
    </row>
    <row r="15100" spans="1:29" ht="30" x14ac:dyDescent="0.25">
      <c r="A15100" s="61" t="s">
        <v>430</v>
      </c>
      <c r="B15100" s="61" t="s">
        <v>431</v>
      </c>
      <c r="C15100" s="62">
        <v>2015</v>
      </c>
      <c r="D15100" s="61" t="s">
        <v>99</v>
      </c>
      <c r="E15100" s="62">
        <v>60</v>
      </c>
      <c r="F15100" s="62">
        <v>511200</v>
      </c>
      <c r="G15100" s="62">
        <v>70388</v>
      </c>
      <c r="H15100" s="62">
        <v>97.76</v>
      </c>
      <c r="I15100" s="62">
        <v>8520</v>
      </c>
      <c r="J15100" s="62">
        <v>475416</v>
      </c>
      <c r="K15100" s="62">
        <v>0</v>
      </c>
      <c r="L15100" s="63"/>
      <c r="M15100" s="63"/>
      <c r="N15100" s="63"/>
      <c r="O15100" s="63"/>
      <c r="P15100" s="63"/>
      <c r="Q15100" s="63"/>
      <c r="R15100" s="63"/>
      <c r="S15100" s="63"/>
      <c r="T15100" s="63"/>
      <c r="U15100" s="63"/>
      <c r="V15100" s="63"/>
      <c r="W15100" s="63"/>
      <c r="X15100" s="63"/>
      <c r="Y15100" s="63"/>
      <c r="Z15100" s="62">
        <v>225</v>
      </c>
      <c r="AA15100" s="62">
        <v>2496</v>
      </c>
      <c r="AB15100" s="62">
        <v>3.47</v>
      </c>
      <c r="AC15100" s="62">
        <v>3.75</v>
      </c>
    </row>
    <row r="15101" spans="1:29" ht="30" x14ac:dyDescent="0.25">
      <c r="A15101" s="61" t="s">
        <v>255</v>
      </c>
      <c r="B15101" s="61" t="s">
        <v>256</v>
      </c>
      <c r="C15101" s="62">
        <v>2013</v>
      </c>
      <c r="D15101" s="61" t="s">
        <v>226</v>
      </c>
      <c r="E15101" s="62">
        <v>120</v>
      </c>
      <c r="F15101" s="62">
        <v>1087360</v>
      </c>
      <c r="G15101" s="62">
        <v>145021</v>
      </c>
      <c r="H15101" s="62">
        <v>100.71</v>
      </c>
      <c r="I15101" s="62">
        <v>9061.33</v>
      </c>
      <c r="J15101" s="62">
        <v>1011244.8</v>
      </c>
      <c r="K15101" s="62">
        <v>0</v>
      </c>
      <c r="L15101" s="63"/>
      <c r="M15101" s="63"/>
      <c r="N15101" s="63"/>
      <c r="O15101" s="63"/>
      <c r="P15101" s="63"/>
      <c r="Q15101" s="63"/>
      <c r="R15101" s="63"/>
      <c r="S15101" s="63"/>
      <c r="T15101" s="63"/>
      <c r="U15101" s="63"/>
      <c r="V15101" s="63"/>
      <c r="W15101" s="63"/>
      <c r="X15101" s="63"/>
      <c r="Y15101" s="63"/>
      <c r="Z15101" s="62">
        <v>5352</v>
      </c>
      <c r="AA15101" s="62">
        <v>94810</v>
      </c>
      <c r="AB15101" s="62">
        <v>65.84</v>
      </c>
      <c r="AC15101" s="62">
        <v>44.6</v>
      </c>
    </row>
    <row r="15102" spans="1:29" x14ac:dyDescent="0.25">
      <c r="A15102" s="61" t="s">
        <v>251</v>
      </c>
      <c r="B15102" s="61" t="s">
        <v>252</v>
      </c>
      <c r="C15102" s="62">
        <v>2015</v>
      </c>
      <c r="D15102" s="61" t="s">
        <v>86</v>
      </c>
      <c r="E15102" s="62">
        <v>28</v>
      </c>
      <c r="F15102" s="62">
        <v>63</v>
      </c>
      <c r="G15102" s="62">
        <v>14</v>
      </c>
      <c r="H15102" s="62">
        <v>0.04</v>
      </c>
      <c r="I15102" s="62">
        <v>2.25</v>
      </c>
      <c r="J15102" s="62">
        <v>58.59</v>
      </c>
      <c r="K15102" s="62">
        <v>5.82</v>
      </c>
      <c r="L15102" s="62">
        <v>14</v>
      </c>
      <c r="M15102" s="62">
        <v>0.04</v>
      </c>
      <c r="N15102" s="63"/>
      <c r="O15102" s="63"/>
      <c r="P15102" s="63"/>
      <c r="Q15102" s="63"/>
      <c r="R15102" s="63"/>
      <c r="S15102" s="63"/>
      <c r="T15102" s="63"/>
      <c r="U15102" s="62">
        <v>152</v>
      </c>
      <c r="V15102" s="62">
        <v>445</v>
      </c>
      <c r="W15102" s="62">
        <v>1.32</v>
      </c>
      <c r="X15102" s="62">
        <v>5</v>
      </c>
      <c r="Y15102" s="62">
        <v>3402.37</v>
      </c>
      <c r="Z15102" s="62">
        <v>1809</v>
      </c>
      <c r="AA15102" s="62">
        <v>20777</v>
      </c>
      <c r="AB15102" s="62">
        <v>61.84</v>
      </c>
      <c r="AC15102" s="62">
        <v>64.61</v>
      </c>
    </row>
    <row r="15103" spans="1:29" x14ac:dyDescent="0.25">
      <c r="A15103" s="61" t="s">
        <v>413</v>
      </c>
      <c r="B15103" s="61" t="s">
        <v>414</v>
      </c>
      <c r="C15103" s="62">
        <v>2006</v>
      </c>
      <c r="D15103" s="61" t="s">
        <v>72</v>
      </c>
      <c r="E15103" s="62">
        <v>80</v>
      </c>
      <c r="F15103" s="62">
        <v>434202</v>
      </c>
      <c r="G15103" s="62">
        <v>71912</v>
      </c>
      <c r="H15103" s="62">
        <v>74.91</v>
      </c>
      <c r="I15103" s="62">
        <v>5427.53</v>
      </c>
      <c r="J15103" s="62">
        <v>403807.86</v>
      </c>
      <c r="K15103" s="62">
        <v>41794</v>
      </c>
      <c r="L15103" s="62">
        <v>67546</v>
      </c>
      <c r="M15103" s="62">
        <v>70.36</v>
      </c>
      <c r="N15103" s="62">
        <v>522.42999999999995</v>
      </c>
      <c r="O15103" s="62">
        <v>504006.38</v>
      </c>
      <c r="P15103" s="63"/>
      <c r="Q15103" s="63"/>
      <c r="R15103" s="63"/>
      <c r="S15103" s="63"/>
      <c r="T15103" s="63"/>
      <c r="U15103" s="63"/>
      <c r="V15103" s="63"/>
      <c r="W15103" s="63"/>
      <c r="X15103" s="63"/>
      <c r="Y15103" s="63"/>
      <c r="Z15103" s="62">
        <v>290613</v>
      </c>
      <c r="AA15103" s="62">
        <v>26233</v>
      </c>
      <c r="AB15103" s="62">
        <v>27.33</v>
      </c>
      <c r="AC15103" s="62">
        <v>3632.66</v>
      </c>
    </row>
    <row r="15104" spans="1:29" x14ac:dyDescent="0.25">
      <c r="A15104" s="61" t="s">
        <v>102</v>
      </c>
      <c r="B15104" s="61" t="s">
        <v>103</v>
      </c>
      <c r="C15104" s="62">
        <v>2011</v>
      </c>
      <c r="D15104" s="61" t="s">
        <v>75</v>
      </c>
      <c r="E15104" s="62">
        <v>20</v>
      </c>
      <c r="F15104" s="62">
        <v>3426</v>
      </c>
      <c r="G15104" s="62">
        <v>517</v>
      </c>
      <c r="H15104" s="62">
        <v>2.15</v>
      </c>
      <c r="I15104" s="62">
        <v>171.3</v>
      </c>
      <c r="J15104" s="62">
        <v>3186.18</v>
      </c>
      <c r="K15104" s="62">
        <v>0</v>
      </c>
      <c r="L15104" s="63"/>
      <c r="M15104" s="63"/>
      <c r="N15104" s="63"/>
      <c r="O15104" s="63"/>
      <c r="P15104" s="63"/>
      <c r="Q15104" s="63"/>
      <c r="R15104" s="63"/>
      <c r="S15104" s="63"/>
      <c r="T15104" s="63"/>
      <c r="U15104" s="63"/>
      <c r="V15104" s="63"/>
      <c r="W15104" s="63"/>
      <c r="X15104" s="63"/>
      <c r="Y15104" s="63"/>
      <c r="Z15104" s="62">
        <v>5498</v>
      </c>
      <c r="AA15104" s="62">
        <v>79237</v>
      </c>
      <c r="AB15104" s="62">
        <v>330.15</v>
      </c>
      <c r="AC15104" s="62">
        <v>274.89999999999998</v>
      </c>
    </row>
    <row r="15105" spans="1:29" x14ac:dyDescent="0.25">
      <c r="A15105" s="61" t="s">
        <v>458</v>
      </c>
      <c r="B15105" s="61" t="s">
        <v>459</v>
      </c>
      <c r="C15105" s="62">
        <v>2015</v>
      </c>
      <c r="D15105" s="61" t="s">
        <v>78</v>
      </c>
      <c r="E15105" s="62">
        <v>64</v>
      </c>
      <c r="F15105" s="62">
        <v>576240</v>
      </c>
      <c r="G15105" s="62">
        <v>107383</v>
      </c>
      <c r="H15105" s="62">
        <v>139.82</v>
      </c>
      <c r="I15105" s="62">
        <v>9003.75</v>
      </c>
      <c r="J15105" s="62">
        <v>535903.19999999995</v>
      </c>
      <c r="K15105" s="62">
        <v>0</v>
      </c>
      <c r="L15105" s="63"/>
      <c r="M15105" s="63"/>
      <c r="N15105" s="63"/>
      <c r="O15105" s="63"/>
      <c r="P15105" s="63"/>
      <c r="Q15105" s="63"/>
      <c r="R15105" s="63"/>
      <c r="S15105" s="63"/>
      <c r="T15105" s="63"/>
      <c r="U15105" s="63"/>
      <c r="V15105" s="63"/>
      <c r="W15105" s="63"/>
      <c r="X15105" s="63"/>
      <c r="Y15105" s="63"/>
      <c r="Z15105" s="62">
        <v>862.08</v>
      </c>
      <c r="AA15105" s="62">
        <v>6806</v>
      </c>
      <c r="AB15105" s="62">
        <v>8.86</v>
      </c>
      <c r="AC15105" s="62">
        <v>13.47</v>
      </c>
    </row>
    <row r="15106" spans="1:29" x14ac:dyDescent="0.25">
      <c r="A15106" s="61" t="s">
        <v>184</v>
      </c>
      <c r="B15106" s="61" t="s">
        <v>185</v>
      </c>
      <c r="C15106" s="62">
        <v>2003</v>
      </c>
      <c r="D15106" s="61" t="s">
        <v>99</v>
      </c>
      <c r="E15106" s="62">
        <v>66</v>
      </c>
      <c r="F15106" s="62">
        <v>229239</v>
      </c>
      <c r="G15106" s="62">
        <v>20769</v>
      </c>
      <c r="H15106" s="62">
        <v>26.22</v>
      </c>
      <c r="I15106" s="62">
        <v>3473.32</v>
      </c>
      <c r="J15106" s="62">
        <v>213192.27</v>
      </c>
      <c r="K15106" s="62">
        <v>0</v>
      </c>
      <c r="L15106" s="63"/>
      <c r="M15106" s="63"/>
      <c r="N15106" s="63"/>
      <c r="O15106" s="63"/>
      <c r="P15106" s="63"/>
      <c r="Q15106" s="63"/>
      <c r="R15106" s="63"/>
      <c r="S15106" s="63"/>
      <c r="T15106" s="63"/>
      <c r="U15106" s="62">
        <v>17675</v>
      </c>
      <c r="V15106" s="62">
        <v>19921</v>
      </c>
      <c r="W15106" s="62">
        <v>25.15</v>
      </c>
      <c r="X15106" s="62">
        <v>267</v>
      </c>
      <c r="Y15106" s="62">
        <v>395637.2</v>
      </c>
      <c r="Z15106" s="62">
        <v>0</v>
      </c>
      <c r="AA15106" s="63"/>
      <c r="AB15106" s="63"/>
      <c r="AC15106" s="62">
        <v>0</v>
      </c>
    </row>
    <row r="15107" spans="1:29" ht="30" x14ac:dyDescent="0.25">
      <c r="A15107" s="61" t="s">
        <v>151</v>
      </c>
      <c r="B15107" s="61" t="s">
        <v>152</v>
      </c>
      <c r="C15107" s="62">
        <v>2010</v>
      </c>
      <c r="D15107" s="61" t="s">
        <v>99</v>
      </c>
      <c r="E15107" s="62">
        <v>65</v>
      </c>
      <c r="F15107" s="62">
        <v>314583</v>
      </c>
      <c r="G15107" s="62">
        <v>57848</v>
      </c>
      <c r="H15107" s="62">
        <v>74.16</v>
      </c>
      <c r="I15107" s="62">
        <v>4839.74</v>
      </c>
      <c r="J15107" s="62">
        <v>292562.19</v>
      </c>
      <c r="K15107" s="62">
        <v>28128.76</v>
      </c>
      <c r="L15107" s="62">
        <v>49650</v>
      </c>
      <c r="M15107" s="62">
        <v>63.65</v>
      </c>
      <c r="N15107" s="62">
        <v>432.75</v>
      </c>
      <c r="O15107" s="62">
        <v>339213.14</v>
      </c>
      <c r="P15107" s="63"/>
      <c r="Q15107" s="63"/>
      <c r="R15107" s="63"/>
      <c r="S15107" s="63"/>
      <c r="T15107" s="63"/>
      <c r="U15107" s="63"/>
      <c r="V15107" s="63"/>
      <c r="W15107" s="63"/>
      <c r="X15107" s="63"/>
      <c r="Y15107" s="63"/>
      <c r="Z15107" s="62">
        <v>0</v>
      </c>
      <c r="AA15107" s="63"/>
      <c r="AB15107" s="63"/>
      <c r="AC15107" s="62">
        <v>0</v>
      </c>
    </row>
    <row r="15108" spans="1:29" ht="30" x14ac:dyDescent="0.25">
      <c r="A15108" s="61" t="s">
        <v>124</v>
      </c>
      <c r="B15108" s="61" t="s">
        <v>125</v>
      </c>
      <c r="C15108" s="62">
        <v>2014</v>
      </c>
      <c r="D15108" s="61" t="s">
        <v>75</v>
      </c>
      <c r="E15108" s="62">
        <v>8</v>
      </c>
      <c r="F15108" s="63"/>
      <c r="G15108" s="63"/>
      <c r="H15108" s="63"/>
      <c r="I15108" s="63"/>
      <c r="J15108" s="63"/>
      <c r="K15108" s="62">
        <v>0</v>
      </c>
      <c r="L15108" s="63"/>
      <c r="M15108" s="63"/>
      <c r="N15108" s="63"/>
      <c r="O15108" s="63"/>
      <c r="P15108" s="63"/>
      <c r="Q15108" s="63"/>
      <c r="R15108" s="63"/>
      <c r="S15108" s="63"/>
      <c r="T15108" s="63"/>
      <c r="U15108" s="63"/>
      <c r="V15108" s="63"/>
      <c r="W15108" s="63"/>
      <c r="X15108" s="63"/>
      <c r="Y15108" s="63"/>
      <c r="Z15108" s="62">
        <v>68.040000000000006</v>
      </c>
      <c r="AA15108" s="62">
        <v>6972</v>
      </c>
      <c r="AB15108" s="62">
        <v>72.63</v>
      </c>
      <c r="AC15108" s="62">
        <v>8.51</v>
      </c>
    </row>
    <row r="15109" spans="1:29" x14ac:dyDescent="0.25">
      <c r="A15109" s="61" t="s">
        <v>424</v>
      </c>
      <c r="B15109" s="61" t="s">
        <v>425</v>
      </c>
      <c r="C15109" s="62">
        <v>2017</v>
      </c>
      <c r="D15109" s="61" t="s">
        <v>78</v>
      </c>
      <c r="E15109" s="62">
        <v>56</v>
      </c>
      <c r="F15109" s="62">
        <v>448080</v>
      </c>
      <c r="G15109" s="62">
        <v>68196</v>
      </c>
      <c r="H15109" s="62">
        <v>101.48</v>
      </c>
      <c r="I15109" s="62">
        <v>8001.43</v>
      </c>
      <c r="J15109" s="62">
        <v>416714.4</v>
      </c>
      <c r="K15109" s="62">
        <v>0</v>
      </c>
      <c r="L15109" s="63"/>
      <c r="M15109" s="63"/>
      <c r="N15109" s="63"/>
      <c r="O15109" s="63"/>
      <c r="P15109" s="63"/>
      <c r="Q15109" s="63"/>
      <c r="R15109" s="63"/>
      <c r="S15109" s="63"/>
      <c r="T15109" s="63"/>
      <c r="U15109" s="63"/>
      <c r="V15109" s="63"/>
      <c r="W15109" s="63"/>
      <c r="X15109" s="63"/>
      <c r="Y15109" s="63"/>
      <c r="Z15109" s="62">
        <v>107800</v>
      </c>
      <c r="AA15109" s="62">
        <v>11050</v>
      </c>
      <c r="AB15109" s="62">
        <v>16.440000000000001</v>
      </c>
      <c r="AC15109" s="62">
        <v>1925</v>
      </c>
    </row>
    <row r="15110" spans="1:29" x14ac:dyDescent="0.25">
      <c r="A15110" s="61" t="s">
        <v>407</v>
      </c>
      <c r="B15110" s="61" t="s">
        <v>408</v>
      </c>
      <c r="C15110" s="62">
        <v>2018</v>
      </c>
      <c r="D15110" s="61" t="s">
        <v>75</v>
      </c>
      <c r="E15110" s="62">
        <v>6</v>
      </c>
      <c r="F15110" s="62">
        <v>3732</v>
      </c>
      <c r="G15110" s="62">
        <v>889</v>
      </c>
      <c r="H15110" s="62">
        <v>12.35</v>
      </c>
      <c r="I15110" s="62">
        <v>622</v>
      </c>
      <c r="J15110" s="62">
        <v>3470.76</v>
      </c>
      <c r="K15110" s="62">
        <v>0</v>
      </c>
      <c r="L15110" s="63"/>
      <c r="M15110" s="63"/>
      <c r="N15110" s="63"/>
      <c r="O15110" s="63"/>
      <c r="P15110" s="63"/>
      <c r="Q15110" s="63"/>
      <c r="R15110" s="63"/>
      <c r="S15110" s="63"/>
      <c r="T15110" s="63"/>
      <c r="U15110" s="63"/>
      <c r="V15110" s="63"/>
      <c r="W15110" s="63"/>
      <c r="X15110" s="63"/>
      <c r="Y15110" s="63"/>
      <c r="Z15110" s="62">
        <v>23.85</v>
      </c>
      <c r="AA15110" s="62">
        <v>990</v>
      </c>
      <c r="AB15110" s="62">
        <v>13.75</v>
      </c>
      <c r="AC15110" s="62">
        <v>3.97</v>
      </c>
    </row>
    <row r="15111" spans="1:29" x14ac:dyDescent="0.25">
      <c r="A15111" s="61" t="s">
        <v>490</v>
      </c>
      <c r="B15111" s="61" t="s">
        <v>491</v>
      </c>
      <c r="C15111" s="62">
        <v>2003</v>
      </c>
      <c r="D15111" s="61" t="s">
        <v>78</v>
      </c>
      <c r="E15111" s="62">
        <v>40</v>
      </c>
      <c r="F15111" s="62">
        <v>178020</v>
      </c>
      <c r="G15111" s="62">
        <v>18021</v>
      </c>
      <c r="H15111" s="62">
        <v>37.54</v>
      </c>
      <c r="I15111" s="62">
        <v>4450.5</v>
      </c>
      <c r="J15111" s="62">
        <v>165558.6</v>
      </c>
      <c r="K15111" s="62">
        <v>0</v>
      </c>
      <c r="L15111" s="63"/>
      <c r="M15111" s="63"/>
      <c r="N15111" s="63"/>
      <c r="O15111" s="63"/>
      <c r="P15111" s="63"/>
      <c r="Q15111" s="63"/>
      <c r="R15111" s="63"/>
      <c r="S15111" s="63"/>
      <c r="T15111" s="63"/>
      <c r="U15111" s="63"/>
      <c r="V15111" s="63"/>
      <c r="W15111" s="63"/>
      <c r="X15111" s="63"/>
      <c r="Y15111" s="63"/>
      <c r="Z15111" s="62">
        <v>165200</v>
      </c>
      <c r="AA15111" s="62">
        <v>4178</v>
      </c>
      <c r="AB15111" s="62">
        <v>8.6999999999999993</v>
      </c>
      <c r="AC15111" s="62">
        <v>4130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Worksheet</vt:lpstr>
      <vt:lpstr>HAFIS pivot</vt:lpstr>
      <vt:lpstr>LHA Look up</vt:lpstr>
      <vt:lpstr>HAFIS 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Harper, Betsy A (OCD)</dc:creator>
  <cp:lastModifiedBy>Taylor, Joyce M (OCD)</cp:lastModifiedBy>
  <cp:lastPrinted>2018-11-15T14:06:29Z</cp:lastPrinted>
  <dcterms:created xsi:type="dcterms:W3CDTF">2018-10-31T17:12:03Z</dcterms:created>
  <dcterms:modified xsi:type="dcterms:W3CDTF">2018-11-21T16:13:28Z</dcterms:modified>
</cp:coreProperties>
</file>